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OLIDR\_POLIPRL\20170818 temperatureControlCables\"/>
    </mc:Choice>
  </mc:AlternateContent>
  <xr:revisionPtr revIDLastSave="0" documentId="13_ncr:1_{4D5BB4B0-087B-4EF3-B04A-B54997266E16}" xr6:coauthVersionLast="44" xr6:coauthVersionMax="44" xr10:uidLastSave="{00000000-0000-0000-0000-000000000000}"/>
  <bookViews>
    <workbookView xWindow="-120" yWindow="-120" windowWidth="20730" windowHeight="11310" xr2:uid="{00000000-000D-0000-FFFF-FFFF00000000}"/>
  </bookViews>
  <sheets>
    <sheet name="Model" sheetId="6" r:id="rId1"/>
    <sheet name="Inventory" sheetId="14" r:id="rId2"/>
    <sheet name="Sec-Sub" sheetId="12" r:id="rId3"/>
    <sheet name="Racks" sheetId="15" r:id="rId4"/>
    <sheet name="Dev" sheetId="10" r:id="rId5"/>
    <sheet name="Names" sheetId="24" r:id="rId6"/>
    <sheet name="Table" sheetId="1" r:id="rId7"/>
    <sheet name="TCS_C" sheetId="18" r:id="rId8"/>
    <sheet name="RF_C" sheetId="20" r:id="rId9"/>
    <sheet name="Gas_C" sheetId="23" r:id="rId10"/>
    <sheet name="Gas_Pipes" sheetId="17" r:id="rId11"/>
    <sheet name="CableTypes" sheetId="19" r:id="rId12"/>
    <sheet name="Questions" sheetId="9" r:id="rId13"/>
    <sheet name="Summary" sheetId="2" r:id="rId14"/>
    <sheet name="WEIPU" sheetId="21" r:id="rId15"/>
    <sheet name="JBox Types" sheetId="22" r:id="rId16"/>
    <sheet name="TE,EHnames" sheetId="13" r:id="rId17"/>
  </sheets>
  <externalReferences>
    <externalReference r:id="rId18"/>
  </externalReferences>
  <definedNames>
    <definedName name="_xlnm.Print_Area" localSheetId="0">Model!$H$4:$AKN$187</definedName>
    <definedName name="_xlnm.Print_Area" localSheetId="2">'Sec-Sub'!$A$1:$L$164</definedName>
    <definedName name="_xlnm.Print_Area" localSheetId="6">Table!$A$4:$AA$282</definedName>
    <definedName name="subsectionsESS" localSheetId="2">'Sec-Sub'!$B$3:$AC$164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Y154" i="10" l="1"/>
  <c r="KU180" i="6"/>
  <c r="RW180" i="6"/>
  <c r="AAE180" i="6"/>
  <c r="AIM180" i="6"/>
  <c r="AQU180" i="6"/>
  <c r="BBM180" i="6"/>
  <c r="BJU180" i="6"/>
  <c r="BSC180" i="6"/>
  <c r="CAK180" i="6"/>
  <c r="CIS180" i="6"/>
  <c r="CRA180" i="6"/>
  <c r="DDQ180" i="6"/>
  <c r="DRM180" i="6"/>
  <c r="ECF190" i="6"/>
  <c r="DGY180" i="6"/>
  <c r="DYH190" i="6"/>
  <c r="GQ180" i="6"/>
  <c r="WA180" i="6"/>
  <c r="AMQ180" i="6"/>
  <c r="BFQ180" i="6"/>
  <c r="BNY180" i="6"/>
  <c r="CEO180" i="6"/>
  <c r="CWK180" i="6"/>
  <c r="DKG180" i="6"/>
  <c r="CM180" i="6"/>
  <c r="PU180" i="6"/>
  <c r="YC180" i="6"/>
  <c r="AOS180" i="6"/>
  <c r="BHS180" i="6"/>
  <c r="BYI180" i="6"/>
  <c r="CGQ180" i="6"/>
  <c r="DAI180" i="6"/>
  <c r="EHX190" i="6"/>
  <c r="EO180" i="6"/>
  <c r="MW180" i="6"/>
  <c r="TY180" i="6"/>
  <c r="ACG180" i="6"/>
  <c r="AKO180" i="6"/>
  <c r="ASW180" i="6"/>
  <c r="BDO180" i="6"/>
  <c r="BLW180" i="6"/>
  <c r="BUE180" i="6"/>
  <c r="CCM180" i="6"/>
  <c r="CKU180" i="6"/>
  <c r="CTC180" i="6"/>
  <c r="EQE180" i="6"/>
  <c r="OI180" i="6"/>
  <c r="AEI180" i="6"/>
  <c r="AUI180" i="6"/>
  <c r="BWG180" i="6"/>
  <c r="CMW180" i="6"/>
  <c r="ENM180" i="6"/>
  <c r="IS180" i="6"/>
  <c r="AGK180" i="6"/>
  <c r="AZK180" i="6"/>
  <c r="BQA180" i="6"/>
  <c r="COY180" i="6"/>
  <c r="DNO180" i="6"/>
  <c r="AUT177" i="6" l="1"/>
  <c r="AUT174" i="6"/>
  <c r="AUI177" i="6"/>
  <c r="AUI174" i="6"/>
  <c r="L188" i="1"/>
  <c r="DNG13" i="6" l="1"/>
  <c r="FS13" i="6"/>
  <c r="ATW6" i="6"/>
  <c r="ASW6" i="6"/>
  <c r="CK19" i="6"/>
  <c r="CK15" i="6"/>
  <c r="FG5" i="14"/>
  <c r="FG6" i="14"/>
  <c r="FG7" i="14"/>
  <c r="FG8" i="14"/>
  <c r="FG9" i="14"/>
  <c r="FG10" i="14"/>
  <c r="FG11" i="14"/>
  <c r="FG12" i="14"/>
  <c r="FG13" i="14"/>
  <c r="FG14" i="14"/>
  <c r="FG15" i="14"/>
  <c r="FG16" i="14"/>
  <c r="FG17" i="14"/>
  <c r="FG18" i="14"/>
  <c r="FG19" i="14"/>
  <c r="FG20" i="14"/>
  <c r="FG21" i="14"/>
  <c r="FG22" i="14"/>
  <c r="FG23" i="14"/>
  <c r="FG24" i="14"/>
  <c r="FG25" i="14"/>
  <c r="FG26" i="14"/>
  <c r="FG27" i="14"/>
  <c r="FG28" i="14"/>
  <c r="FG29" i="14"/>
  <c r="FG30" i="14"/>
  <c r="FG31" i="14"/>
  <c r="FG32" i="14"/>
  <c r="FG33" i="14"/>
  <c r="FG34" i="14"/>
  <c r="FG35" i="14"/>
  <c r="FG36" i="14"/>
  <c r="FG37" i="14"/>
  <c r="FG38" i="14"/>
  <c r="FG39" i="14"/>
  <c r="FG40" i="14"/>
  <c r="FG41" i="14"/>
  <c r="FG42" i="14"/>
  <c r="FG43" i="14"/>
  <c r="FG44" i="14"/>
  <c r="FG45" i="14"/>
  <c r="FG46" i="14"/>
  <c r="FG47" i="14"/>
  <c r="FG48" i="14"/>
  <c r="FG49" i="14"/>
  <c r="FG50" i="14"/>
  <c r="FG51" i="14"/>
  <c r="FG52" i="14"/>
  <c r="FG53" i="14"/>
  <c r="FG54" i="14"/>
  <c r="FG55" i="14"/>
  <c r="FG56" i="14"/>
  <c r="FG57" i="14"/>
  <c r="FG58" i="14"/>
  <c r="FG59" i="14"/>
  <c r="FG60" i="14"/>
  <c r="FG61" i="14"/>
  <c r="FG62" i="14"/>
  <c r="FG63" i="14"/>
  <c r="FG64" i="14"/>
  <c r="FG65" i="14"/>
  <c r="FG66" i="14"/>
  <c r="FG67" i="14"/>
  <c r="FG68" i="14"/>
  <c r="FG69" i="14"/>
  <c r="FG70" i="14"/>
  <c r="FG71" i="14"/>
  <c r="FG72" i="14"/>
  <c r="FG73" i="14"/>
  <c r="FG74" i="14"/>
  <c r="FG75" i="14"/>
  <c r="FG76" i="14"/>
  <c r="FG77" i="14"/>
  <c r="FG78" i="14"/>
  <c r="FG79" i="14"/>
  <c r="FG80" i="14"/>
  <c r="FG81" i="14"/>
  <c r="FG82" i="14"/>
  <c r="FG83" i="14"/>
  <c r="FG84" i="14"/>
  <c r="FG85" i="14"/>
  <c r="FG86" i="14"/>
  <c r="FG87" i="14"/>
  <c r="FG88" i="14"/>
  <c r="FG89" i="14"/>
  <c r="FG90" i="14"/>
  <c r="FG91" i="14"/>
  <c r="FG92" i="14"/>
  <c r="FG93" i="14"/>
  <c r="FG94" i="14"/>
  <c r="FG95" i="14"/>
  <c r="FG96" i="14"/>
  <c r="FG97" i="14"/>
  <c r="FG98" i="14"/>
  <c r="FG99" i="14"/>
  <c r="FG100" i="14"/>
  <c r="FG101" i="14"/>
  <c r="FG102" i="14"/>
  <c r="FG103" i="14"/>
  <c r="FG104" i="14"/>
  <c r="FG105" i="14"/>
  <c r="FG106" i="14"/>
  <c r="FG107" i="14"/>
  <c r="FG108" i="14"/>
  <c r="FG109" i="14"/>
  <c r="FG110" i="14"/>
  <c r="FG111" i="14"/>
  <c r="FG112" i="14"/>
  <c r="FG113" i="14"/>
  <c r="FG114" i="14"/>
  <c r="FG115" i="14"/>
  <c r="FG116" i="14"/>
  <c r="FG117" i="14"/>
  <c r="FG118" i="14"/>
  <c r="FG119" i="14"/>
  <c r="FG120" i="14"/>
  <c r="FG121" i="14"/>
  <c r="FG122" i="14"/>
  <c r="FG123" i="14"/>
  <c r="FG124" i="14"/>
  <c r="FG125" i="14"/>
  <c r="FG126" i="14"/>
  <c r="FG127" i="14"/>
  <c r="FG128" i="14"/>
  <c r="FG129" i="14"/>
  <c r="FG130" i="14"/>
  <c r="FG131" i="14"/>
  <c r="FG132" i="14"/>
  <c r="FG133" i="14"/>
  <c r="FG134" i="14"/>
  <c r="FG135" i="14"/>
  <c r="FG136" i="14"/>
  <c r="FG137" i="14"/>
  <c r="FG138" i="14"/>
  <c r="FG139" i="14"/>
  <c r="FG140" i="14"/>
  <c r="FG141" i="14"/>
  <c r="FG142" i="14"/>
  <c r="FG143" i="14"/>
  <c r="FG144" i="14"/>
  <c r="FG145" i="14"/>
  <c r="FG146" i="14"/>
  <c r="FG147" i="14"/>
  <c r="FG148" i="14"/>
  <c r="FG149" i="14"/>
  <c r="FG150" i="14"/>
  <c r="FG151" i="14"/>
  <c r="FG152" i="14"/>
  <c r="FG153" i="14"/>
  <c r="FG154" i="14"/>
  <c r="FG155" i="14"/>
  <c r="FG156" i="14"/>
  <c r="FG157" i="14"/>
  <c r="FG158" i="14"/>
  <c r="FG159" i="14"/>
  <c r="FG160" i="14"/>
  <c r="FG161" i="14"/>
  <c r="FG162" i="14"/>
  <c r="FG163" i="14"/>
  <c r="FG164" i="14"/>
  <c r="FG165" i="14"/>
  <c r="FG166" i="14"/>
  <c r="FG167" i="14"/>
  <c r="FG168" i="14"/>
  <c r="FG169" i="14"/>
  <c r="FG170" i="14"/>
  <c r="FG171" i="14"/>
  <c r="FG172" i="14"/>
  <c r="FG173" i="14"/>
  <c r="FG174" i="14"/>
  <c r="FG175" i="14"/>
  <c r="FG176" i="14"/>
  <c r="FG177" i="14"/>
  <c r="FG178" i="14"/>
  <c r="FG179" i="14"/>
  <c r="FG180" i="14"/>
  <c r="FG181" i="14"/>
  <c r="FG182" i="14"/>
  <c r="FG183" i="14"/>
  <c r="FG184" i="14"/>
  <c r="FG185" i="14"/>
  <c r="FG186" i="14"/>
  <c r="FG187" i="14"/>
  <c r="FG188" i="14"/>
  <c r="FG189" i="14"/>
  <c r="FG190" i="14"/>
  <c r="FG191" i="14"/>
  <c r="FG192" i="14"/>
  <c r="FG193" i="14"/>
  <c r="FG194" i="14"/>
  <c r="FG195" i="14"/>
  <c r="FG196" i="14"/>
  <c r="FG197" i="14"/>
  <c r="FG198" i="14"/>
  <c r="FG199" i="14"/>
  <c r="FG200" i="14"/>
  <c r="FG201" i="14"/>
  <c r="FG202" i="14"/>
  <c r="FG203" i="14"/>
  <c r="FG4" i="14"/>
  <c r="DY13" i="6"/>
  <c r="DY6" i="6"/>
  <c r="NS13" i="6"/>
  <c r="NS6" i="6"/>
  <c r="SS13" i="6"/>
  <c r="SS6" i="6"/>
  <c r="WW13" i="6"/>
  <c r="WW6" i="6"/>
  <c r="AFU13" i="6"/>
  <c r="AFU6" i="6"/>
  <c r="AOC13" i="6"/>
  <c r="AOC6" i="6"/>
  <c r="O5" i="15"/>
  <c r="O6" i="15"/>
  <c r="O7" i="15"/>
  <c r="O8" i="15"/>
  <c r="O9" i="15"/>
  <c r="O10" i="15"/>
  <c r="O11" i="15"/>
  <c r="O12" i="15"/>
  <c r="O13" i="15"/>
  <c r="O14" i="15"/>
  <c r="O15" i="15"/>
  <c r="O16" i="15"/>
  <c r="BNI13" i="6" s="1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4" i="15"/>
  <c r="ATG6" i="6"/>
  <c r="ASG13" i="6"/>
  <c r="BAW13" i="6"/>
  <c r="BAW6" i="6"/>
  <c r="BFA13" i="6"/>
  <c r="BFA6" i="6"/>
  <c r="BNI6" i="6"/>
  <c r="BVQ13" i="6"/>
  <c r="BVQ6" i="6"/>
  <c r="CDY13" i="6"/>
  <c r="CDY6" i="6"/>
  <c r="CMG6" i="6"/>
  <c r="CMG13" i="6"/>
  <c r="CQK6" i="6"/>
  <c r="AVU194" i="6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5" i="1"/>
  <c r="AI6" i="1"/>
  <c r="AI7" i="1"/>
  <c r="AI8" i="1"/>
  <c r="AI9" i="1"/>
  <c r="AI10" i="1"/>
  <c r="AI11" i="1"/>
  <c r="AI12" i="1"/>
  <c r="AI13" i="1"/>
  <c r="AI14" i="1"/>
  <c r="AI15" i="1"/>
  <c r="CQK13" i="6"/>
  <c r="DJQ13" i="6"/>
  <c r="AVW31" i="6"/>
  <c r="N4" i="15" l="1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6" i="15"/>
  <c r="N27" i="15"/>
  <c r="N28" i="15"/>
  <c r="N25" i="15"/>
  <c r="M26" i="15"/>
  <c r="M27" i="15"/>
  <c r="M28" i="15"/>
  <c r="M25" i="15"/>
  <c r="K30" i="15"/>
  <c r="M30" i="15" s="1"/>
  <c r="K29" i="15"/>
  <c r="M29" i="15" s="1"/>
  <c r="CF10" i="1"/>
  <c r="CG10" i="1"/>
  <c r="CH10" i="1"/>
  <c r="CI10" i="1"/>
  <c r="CJ10" i="1"/>
  <c r="CK10" i="1"/>
  <c r="CM10" i="1"/>
  <c r="CN10" i="1"/>
  <c r="CO10" i="1"/>
  <c r="CP10" i="1"/>
  <c r="CQ10" i="1"/>
  <c r="CR10" i="1"/>
  <c r="CS10" i="1"/>
  <c r="CT10" i="1"/>
  <c r="CU10" i="1"/>
  <c r="CV10" i="1"/>
  <c r="CW10" i="1"/>
  <c r="CY10" i="1"/>
  <c r="CZ10" i="1"/>
  <c r="DA10" i="1"/>
  <c r="DB10" i="1"/>
  <c r="DC10" i="1"/>
  <c r="DD10" i="1"/>
  <c r="DE10" i="1"/>
  <c r="CM11" i="1"/>
  <c r="CF12" i="1"/>
  <c r="CG12" i="1"/>
  <c r="CH12" i="1"/>
  <c r="CI12" i="1"/>
  <c r="CJ12" i="1"/>
  <c r="CK12" i="1"/>
  <c r="CM12" i="1"/>
  <c r="CN12" i="1"/>
  <c r="CO12" i="1"/>
  <c r="CP12" i="1"/>
  <c r="CQ12" i="1"/>
  <c r="CR12" i="1"/>
  <c r="CS12" i="1"/>
  <c r="CT12" i="1"/>
  <c r="CU12" i="1"/>
  <c r="CV12" i="1"/>
  <c r="CW12" i="1"/>
  <c r="CY12" i="1"/>
  <c r="CZ12" i="1"/>
  <c r="DA12" i="1"/>
  <c r="DB12" i="1"/>
  <c r="DC12" i="1"/>
  <c r="DD12" i="1"/>
  <c r="DE12" i="1"/>
  <c r="CF13" i="1"/>
  <c r="CG13" i="1"/>
  <c r="CH13" i="1"/>
  <c r="CI13" i="1"/>
  <c r="CJ13" i="1"/>
  <c r="CK13" i="1"/>
  <c r="CM13" i="1"/>
  <c r="CN13" i="1"/>
  <c r="CO13" i="1"/>
  <c r="CP13" i="1"/>
  <c r="CQ13" i="1"/>
  <c r="CR13" i="1"/>
  <c r="CS13" i="1"/>
  <c r="CT13" i="1"/>
  <c r="CU13" i="1"/>
  <c r="CV13" i="1"/>
  <c r="CW13" i="1"/>
  <c r="CY13" i="1"/>
  <c r="CZ13" i="1"/>
  <c r="DA13" i="1"/>
  <c r="DB13" i="1"/>
  <c r="DC13" i="1"/>
  <c r="DD13" i="1"/>
  <c r="DE13" i="1"/>
  <c r="CM14" i="1"/>
  <c r="CF15" i="1"/>
  <c r="CG15" i="1"/>
  <c r="CH15" i="1"/>
  <c r="CI15" i="1"/>
  <c r="CJ15" i="1"/>
  <c r="CK15" i="1"/>
  <c r="CM15" i="1"/>
  <c r="CN15" i="1"/>
  <c r="CO15" i="1"/>
  <c r="CP15" i="1"/>
  <c r="CQ15" i="1"/>
  <c r="CR15" i="1"/>
  <c r="CS15" i="1"/>
  <c r="CT15" i="1"/>
  <c r="CU15" i="1"/>
  <c r="CV15" i="1"/>
  <c r="CW15" i="1"/>
  <c r="CY15" i="1"/>
  <c r="CZ15" i="1"/>
  <c r="DA15" i="1"/>
  <c r="DB15" i="1"/>
  <c r="DC15" i="1"/>
  <c r="DD15" i="1"/>
  <c r="DE15" i="1"/>
  <c r="CF16" i="1"/>
  <c r="CG16" i="1"/>
  <c r="CH16" i="1"/>
  <c r="CI16" i="1"/>
  <c r="CJ16" i="1"/>
  <c r="CK16" i="1"/>
  <c r="CM16" i="1"/>
  <c r="CN16" i="1"/>
  <c r="CO16" i="1"/>
  <c r="CP16" i="1"/>
  <c r="CQ16" i="1"/>
  <c r="CR16" i="1"/>
  <c r="CS16" i="1"/>
  <c r="CT16" i="1"/>
  <c r="CU16" i="1"/>
  <c r="CV16" i="1"/>
  <c r="CW16" i="1"/>
  <c r="CY16" i="1"/>
  <c r="CZ16" i="1"/>
  <c r="DA16" i="1"/>
  <c r="DB16" i="1"/>
  <c r="DC16" i="1"/>
  <c r="DD16" i="1"/>
  <c r="DE16" i="1"/>
  <c r="CM17" i="1"/>
  <c r="CF18" i="1"/>
  <c r="CG18" i="1"/>
  <c r="CH18" i="1"/>
  <c r="CI18" i="1"/>
  <c r="CJ18" i="1"/>
  <c r="CK18" i="1"/>
  <c r="CM18" i="1"/>
  <c r="CN18" i="1"/>
  <c r="CO18" i="1"/>
  <c r="CP18" i="1"/>
  <c r="CQ18" i="1"/>
  <c r="CR18" i="1"/>
  <c r="CS18" i="1"/>
  <c r="CT18" i="1"/>
  <c r="CU18" i="1"/>
  <c r="CV18" i="1"/>
  <c r="CW18" i="1"/>
  <c r="CY18" i="1"/>
  <c r="CZ18" i="1"/>
  <c r="DA18" i="1"/>
  <c r="DB18" i="1"/>
  <c r="DC18" i="1"/>
  <c r="DD18" i="1"/>
  <c r="DE18" i="1"/>
  <c r="CF19" i="1"/>
  <c r="CG19" i="1"/>
  <c r="CH19" i="1"/>
  <c r="CI19" i="1"/>
  <c r="CJ19" i="1"/>
  <c r="CK19" i="1"/>
  <c r="CM19" i="1"/>
  <c r="CN19" i="1"/>
  <c r="CO19" i="1"/>
  <c r="CP19" i="1"/>
  <c r="CQ19" i="1"/>
  <c r="CR19" i="1"/>
  <c r="CS19" i="1"/>
  <c r="CT19" i="1"/>
  <c r="CU19" i="1"/>
  <c r="CV19" i="1"/>
  <c r="CW19" i="1"/>
  <c r="CY19" i="1"/>
  <c r="CZ19" i="1"/>
  <c r="DA19" i="1"/>
  <c r="DB19" i="1"/>
  <c r="DC19" i="1"/>
  <c r="DD19" i="1"/>
  <c r="DE19" i="1"/>
  <c r="CM20" i="1"/>
  <c r="CF21" i="1"/>
  <c r="CG21" i="1"/>
  <c r="CH21" i="1"/>
  <c r="CI21" i="1"/>
  <c r="CJ21" i="1"/>
  <c r="CK21" i="1"/>
  <c r="CM21" i="1"/>
  <c r="CN21" i="1"/>
  <c r="CO21" i="1"/>
  <c r="CP21" i="1"/>
  <c r="CQ21" i="1"/>
  <c r="CR21" i="1"/>
  <c r="CS21" i="1"/>
  <c r="CT21" i="1"/>
  <c r="CU21" i="1"/>
  <c r="CV21" i="1"/>
  <c r="CW21" i="1"/>
  <c r="CY21" i="1"/>
  <c r="CZ21" i="1"/>
  <c r="DA21" i="1"/>
  <c r="DB21" i="1"/>
  <c r="DC21" i="1"/>
  <c r="DD21" i="1"/>
  <c r="DE21" i="1"/>
  <c r="CF22" i="1"/>
  <c r="CG22" i="1"/>
  <c r="CH22" i="1"/>
  <c r="CI22" i="1"/>
  <c r="CJ22" i="1"/>
  <c r="CK22" i="1"/>
  <c r="CM22" i="1"/>
  <c r="CN22" i="1"/>
  <c r="CO22" i="1"/>
  <c r="CP22" i="1"/>
  <c r="CQ22" i="1"/>
  <c r="CR22" i="1"/>
  <c r="CS22" i="1"/>
  <c r="CT22" i="1"/>
  <c r="CU22" i="1"/>
  <c r="CV22" i="1"/>
  <c r="CW22" i="1"/>
  <c r="CY22" i="1"/>
  <c r="CZ22" i="1"/>
  <c r="DA22" i="1"/>
  <c r="DB22" i="1"/>
  <c r="DC22" i="1"/>
  <c r="DD22" i="1"/>
  <c r="DE22" i="1"/>
  <c r="CM23" i="1"/>
  <c r="CF24" i="1"/>
  <c r="CG24" i="1"/>
  <c r="CH24" i="1"/>
  <c r="CI24" i="1"/>
  <c r="CJ24" i="1"/>
  <c r="CK24" i="1"/>
  <c r="CM24" i="1"/>
  <c r="CN24" i="1"/>
  <c r="CO24" i="1"/>
  <c r="CP24" i="1"/>
  <c r="CQ24" i="1"/>
  <c r="CR24" i="1"/>
  <c r="CS24" i="1"/>
  <c r="CT24" i="1"/>
  <c r="CU24" i="1"/>
  <c r="CV24" i="1"/>
  <c r="CW24" i="1"/>
  <c r="CY24" i="1"/>
  <c r="CZ24" i="1"/>
  <c r="DA24" i="1"/>
  <c r="DB24" i="1"/>
  <c r="DC24" i="1"/>
  <c r="DD24" i="1"/>
  <c r="DE24" i="1"/>
  <c r="CF25" i="1"/>
  <c r="CG25" i="1"/>
  <c r="CH25" i="1"/>
  <c r="CI25" i="1"/>
  <c r="CJ25" i="1"/>
  <c r="CK25" i="1"/>
  <c r="CM25" i="1"/>
  <c r="CN25" i="1"/>
  <c r="CO25" i="1"/>
  <c r="CP25" i="1"/>
  <c r="CQ25" i="1"/>
  <c r="CR25" i="1"/>
  <c r="CS25" i="1"/>
  <c r="CT25" i="1"/>
  <c r="CU25" i="1"/>
  <c r="CV25" i="1"/>
  <c r="CW25" i="1"/>
  <c r="CY25" i="1"/>
  <c r="CZ25" i="1"/>
  <c r="DA25" i="1"/>
  <c r="DB25" i="1"/>
  <c r="DC25" i="1"/>
  <c r="DD25" i="1"/>
  <c r="DE25" i="1"/>
  <c r="CM26" i="1"/>
  <c r="CF27" i="1"/>
  <c r="CG27" i="1"/>
  <c r="CH27" i="1"/>
  <c r="CI27" i="1"/>
  <c r="CJ27" i="1"/>
  <c r="CK27" i="1"/>
  <c r="CM27" i="1"/>
  <c r="CN27" i="1"/>
  <c r="CO27" i="1"/>
  <c r="CP27" i="1"/>
  <c r="CQ27" i="1"/>
  <c r="CR27" i="1"/>
  <c r="CS27" i="1"/>
  <c r="CT27" i="1"/>
  <c r="CU27" i="1"/>
  <c r="CV27" i="1"/>
  <c r="CW27" i="1"/>
  <c r="CY27" i="1"/>
  <c r="CZ27" i="1"/>
  <c r="DA27" i="1"/>
  <c r="DB27" i="1"/>
  <c r="DC27" i="1"/>
  <c r="DD27" i="1"/>
  <c r="DE27" i="1"/>
  <c r="CM28" i="1"/>
  <c r="CF29" i="1"/>
  <c r="CG29" i="1"/>
  <c r="CH29" i="1"/>
  <c r="CI29" i="1"/>
  <c r="CJ29" i="1"/>
  <c r="CK29" i="1"/>
  <c r="CM29" i="1"/>
  <c r="CN29" i="1"/>
  <c r="CO29" i="1"/>
  <c r="CP29" i="1"/>
  <c r="CQ29" i="1"/>
  <c r="CR29" i="1"/>
  <c r="CS29" i="1"/>
  <c r="CT29" i="1"/>
  <c r="CU29" i="1"/>
  <c r="CV29" i="1"/>
  <c r="CW29" i="1"/>
  <c r="CY29" i="1"/>
  <c r="CZ29" i="1"/>
  <c r="DA29" i="1"/>
  <c r="DB29" i="1"/>
  <c r="DC29" i="1"/>
  <c r="DD29" i="1"/>
  <c r="DE29" i="1"/>
  <c r="CM30" i="1"/>
  <c r="CF31" i="1"/>
  <c r="CG31" i="1"/>
  <c r="CH31" i="1"/>
  <c r="CI31" i="1"/>
  <c r="CJ31" i="1"/>
  <c r="CK31" i="1"/>
  <c r="CM31" i="1"/>
  <c r="CN31" i="1"/>
  <c r="CO31" i="1"/>
  <c r="CP31" i="1"/>
  <c r="CQ31" i="1"/>
  <c r="CR31" i="1"/>
  <c r="CS31" i="1"/>
  <c r="CT31" i="1"/>
  <c r="CU31" i="1"/>
  <c r="CV31" i="1"/>
  <c r="CW31" i="1"/>
  <c r="CY31" i="1"/>
  <c r="CZ31" i="1"/>
  <c r="DA31" i="1"/>
  <c r="DB31" i="1"/>
  <c r="DC31" i="1"/>
  <c r="DD31" i="1"/>
  <c r="DE31" i="1"/>
  <c r="CF32" i="1"/>
  <c r="CG32" i="1"/>
  <c r="CH32" i="1"/>
  <c r="CI32" i="1"/>
  <c r="CJ32" i="1"/>
  <c r="CK32" i="1"/>
  <c r="CM32" i="1"/>
  <c r="CN32" i="1"/>
  <c r="CO32" i="1"/>
  <c r="CP32" i="1"/>
  <c r="CQ32" i="1"/>
  <c r="CR32" i="1"/>
  <c r="CS32" i="1"/>
  <c r="CT32" i="1"/>
  <c r="CU32" i="1"/>
  <c r="CV32" i="1"/>
  <c r="CW32" i="1"/>
  <c r="CY32" i="1"/>
  <c r="CZ32" i="1"/>
  <c r="DA32" i="1"/>
  <c r="DB32" i="1"/>
  <c r="DC32" i="1"/>
  <c r="DD32" i="1"/>
  <c r="DE32" i="1"/>
  <c r="CM33" i="1"/>
  <c r="CF34" i="1"/>
  <c r="CG34" i="1"/>
  <c r="CH34" i="1"/>
  <c r="CI34" i="1"/>
  <c r="CJ34" i="1"/>
  <c r="CK34" i="1"/>
  <c r="CM34" i="1"/>
  <c r="CN34" i="1"/>
  <c r="CO34" i="1"/>
  <c r="CP34" i="1"/>
  <c r="CQ34" i="1"/>
  <c r="CR34" i="1"/>
  <c r="CS34" i="1"/>
  <c r="CT34" i="1"/>
  <c r="CU34" i="1"/>
  <c r="CV34" i="1"/>
  <c r="CW34" i="1"/>
  <c r="CY34" i="1"/>
  <c r="CZ34" i="1"/>
  <c r="DA34" i="1"/>
  <c r="DB34" i="1"/>
  <c r="DC34" i="1"/>
  <c r="DD34" i="1"/>
  <c r="DE34" i="1"/>
  <c r="CF35" i="1"/>
  <c r="CG35" i="1"/>
  <c r="CH35" i="1"/>
  <c r="CI35" i="1"/>
  <c r="CJ35" i="1"/>
  <c r="CK35" i="1"/>
  <c r="CM35" i="1"/>
  <c r="CN35" i="1"/>
  <c r="CO35" i="1"/>
  <c r="CP35" i="1"/>
  <c r="CQ35" i="1"/>
  <c r="CR35" i="1"/>
  <c r="CS35" i="1"/>
  <c r="CT35" i="1"/>
  <c r="CU35" i="1"/>
  <c r="CV35" i="1"/>
  <c r="CW35" i="1"/>
  <c r="CY35" i="1"/>
  <c r="CZ35" i="1"/>
  <c r="DA35" i="1"/>
  <c r="DB35" i="1"/>
  <c r="DC35" i="1"/>
  <c r="DD35" i="1"/>
  <c r="DE35" i="1"/>
  <c r="CM36" i="1"/>
  <c r="CF37" i="1"/>
  <c r="CG37" i="1"/>
  <c r="CH37" i="1"/>
  <c r="CI37" i="1"/>
  <c r="CJ37" i="1"/>
  <c r="CK37" i="1"/>
  <c r="CM37" i="1"/>
  <c r="CN37" i="1"/>
  <c r="CO37" i="1"/>
  <c r="CP37" i="1"/>
  <c r="CQ37" i="1"/>
  <c r="CR37" i="1"/>
  <c r="CS37" i="1"/>
  <c r="CT37" i="1"/>
  <c r="CU37" i="1"/>
  <c r="CV37" i="1"/>
  <c r="CW37" i="1"/>
  <c r="CY37" i="1"/>
  <c r="CZ37" i="1"/>
  <c r="DA37" i="1"/>
  <c r="DB37" i="1"/>
  <c r="DC37" i="1"/>
  <c r="DD37" i="1"/>
  <c r="DE37" i="1"/>
  <c r="CF38" i="1"/>
  <c r="CG38" i="1"/>
  <c r="CH38" i="1"/>
  <c r="CI38" i="1"/>
  <c r="CJ38" i="1"/>
  <c r="CK38" i="1"/>
  <c r="CM38" i="1"/>
  <c r="CN38" i="1"/>
  <c r="CO38" i="1"/>
  <c r="CP38" i="1"/>
  <c r="CQ38" i="1"/>
  <c r="CR38" i="1"/>
  <c r="CS38" i="1"/>
  <c r="CT38" i="1"/>
  <c r="CU38" i="1"/>
  <c r="CV38" i="1"/>
  <c r="CW38" i="1"/>
  <c r="CY38" i="1"/>
  <c r="CZ38" i="1"/>
  <c r="DA38" i="1"/>
  <c r="DB38" i="1"/>
  <c r="DC38" i="1"/>
  <c r="DD38" i="1"/>
  <c r="DE38" i="1"/>
  <c r="CM39" i="1"/>
  <c r="CF40" i="1"/>
  <c r="CG40" i="1"/>
  <c r="CH40" i="1"/>
  <c r="CI40" i="1"/>
  <c r="CJ40" i="1"/>
  <c r="CK40" i="1"/>
  <c r="CM40" i="1"/>
  <c r="CN40" i="1"/>
  <c r="CO40" i="1"/>
  <c r="CP40" i="1"/>
  <c r="CQ40" i="1"/>
  <c r="CR40" i="1"/>
  <c r="CS40" i="1"/>
  <c r="CT40" i="1"/>
  <c r="CU40" i="1"/>
  <c r="CV40" i="1"/>
  <c r="CW40" i="1"/>
  <c r="CY40" i="1"/>
  <c r="CZ40" i="1"/>
  <c r="DA40" i="1"/>
  <c r="DB40" i="1"/>
  <c r="DC40" i="1"/>
  <c r="DD40" i="1"/>
  <c r="DE40" i="1"/>
  <c r="CF41" i="1"/>
  <c r="CG41" i="1"/>
  <c r="CH41" i="1"/>
  <c r="CI41" i="1"/>
  <c r="CJ41" i="1"/>
  <c r="CK41" i="1"/>
  <c r="CM41" i="1"/>
  <c r="CN41" i="1"/>
  <c r="CO41" i="1"/>
  <c r="CP41" i="1"/>
  <c r="CQ41" i="1"/>
  <c r="CR41" i="1"/>
  <c r="CS41" i="1"/>
  <c r="CT41" i="1"/>
  <c r="CU41" i="1"/>
  <c r="CV41" i="1"/>
  <c r="CW41" i="1"/>
  <c r="CY41" i="1"/>
  <c r="CZ41" i="1"/>
  <c r="DA41" i="1"/>
  <c r="DB41" i="1"/>
  <c r="DC41" i="1"/>
  <c r="DD41" i="1"/>
  <c r="DE41" i="1"/>
  <c r="CM42" i="1"/>
  <c r="CF43" i="1"/>
  <c r="CG43" i="1"/>
  <c r="CH43" i="1"/>
  <c r="CI43" i="1"/>
  <c r="CJ43" i="1"/>
  <c r="CK43" i="1"/>
  <c r="CM43" i="1"/>
  <c r="CN43" i="1"/>
  <c r="CO43" i="1"/>
  <c r="CP43" i="1"/>
  <c r="CQ43" i="1"/>
  <c r="CR43" i="1"/>
  <c r="CS43" i="1"/>
  <c r="CT43" i="1"/>
  <c r="CU43" i="1"/>
  <c r="CV43" i="1"/>
  <c r="CW43" i="1"/>
  <c r="CY43" i="1"/>
  <c r="CZ43" i="1"/>
  <c r="DA43" i="1"/>
  <c r="DB43" i="1"/>
  <c r="DC43" i="1"/>
  <c r="DD43" i="1"/>
  <c r="DE43" i="1"/>
  <c r="CF44" i="1"/>
  <c r="CG44" i="1"/>
  <c r="CH44" i="1"/>
  <c r="CI44" i="1"/>
  <c r="CJ44" i="1"/>
  <c r="CK44" i="1"/>
  <c r="CM44" i="1"/>
  <c r="CN44" i="1"/>
  <c r="CO44" i="1"/>
  <c r="CP44" i="1"/>
  <c r="CQ44" i="1"/>
  <c r="CR44" i="1"/>
  <c r="CS44" i="1"/>
  <c r="CT44" i="1"/>
  <c r="CU44" i="1"/>
  <c r="CV44" i="1"/>
  <c r="CW44" i="1"/>
  <c r="CY44" i="1"/>
  <c r="CZ44" i="1"/>
  <c r="DA44" i="1"/>
  <c r="DB44" i="1"/>
  <c r="DC44" i="1"/>
  <c r="DD44" i="1"/>
  <c r="DE44" i="1"/>
  <c r="CM45" i="1"/>
  <c r="CF46" i="1"/>
  <c r="CG46" i="1"/>
  <c r="CH46" i="1"/>
  <c r="CI46" i="1"/>
  <c r="CJ46" i="1"/>
  <c r="CK46" i="1"/>
  <c r="CM46" i="1"/>
  <c r="CN46" i="1"/>
  <c r="CO46" i="1"/>
  <c r="CP46" i="1"/>
  <c r="CQ46" i="1"/>
  <c r="CR46" i="1"/>
  <c r="CS46" i="1"/>
  <c r="CT46" i="1"/>
  <c r="CU46" i="1"/>
  <c r="CV46" i="1"/>
  <c r="CW46" i="1"/>
  <c r="CY46" i="1"/>
  <c r="CZ46" i="1"/>
  <c r="DA46" i="1"/>
  <c r="DB46" i="1"/>
  <c r="DC46" i="1"/>
  <c r="DD46" i="1"/>
  <c r="DE46" i="1"/>
  <c r="CF47" i="1"/>
  <c r="CG47" i="1"/>
  <c r="CH47" i="1"/>
  <c r="CI47" i="1"/>
  <c r="CJ47" i="1"/>
  <c r="CK47" i="1"/>
  <c r="CM47" i="1"/>
  <c r="CN47" i="1"/>
  <c r="CO47" i="1"/>
  <c r="CP47" i="1"/>
  <c r="CQ47" i="1"/>
  <c r="CR47" i="1"/>
  <c r="CS47" i="1"/>
  <c r="CT47" i="1"/>
  <c r="CU47" i="1"/>
  <c r="CV47" i="1"/>
  <c r="CW47" i="1"/>
  <c r="CY47" i="1"/>
  <c r="CZ47" i="1"/>
  <c r="DA47" i="1"/>
  <c r="DB47" i="1"/>
  <c r="DC47" i="1"/>
  <c r="DD47" i="1"/>
  <c r="DE47" i="1"/>
  <c r="CM48" i="1"/>
  <c r="CF49" i="1"/>
  <c r="CG49" i="1"/>
  <c r="CH49" i="1"/>
  <c r="CI49" i="1"/>
  <c r="CJ49" i="1"/>
  <c r="CK49" i="1"/>
  <c r="CM49" i="1"/>
  <c r="CN49" i="1"/>
  <c r="CO49" i="1"/>
  <c r="CP49" i="1"/>
  <c r="CQ49" i="1"/>
  <c r="CR49" i="1"/>
  <c r="CS49" i="1"/>
  <c r="CT49" i="1"/>
  <c r="CU49" i="1"/>
  <c r="CV49" i="1"/>
  <c r="CW49" i="1"/>
  <c r="CY49" i="1"/>
  <c r="CZ49" i="1"/>
  <c r="DA49" i="1"/>
  <c r="DB49" i="1"/>
  <c r="DC49" i="1"/>
  <c r="DD49" i="1"/>
  <c r="DE49" i="1"/>
  <c r="CF50" i="1"/>
  <c r="CG50" i="1"/>
  <c r="CH50" i="1"/>
  <c r="CI50" i="1"/>
  <c r="CJ50" i="1"/>
  <c r="CK50" i="1"/>
  <c r="CM50" i="1"/>
  <c r="CN50" i="1"/>
  <c r="CO50" i="1"/>
  <c r="CP50" i="1"/>
  <c r="CQ50" i="1"/>
  <c r="CR50" i="1"/>
  <c r="CS50" i="1"/>
  <c r="CT50" i="1"/>
  <c r="CU50" i="1"/>
  <c r="CV50" i="1"/>
  <c r="CW50" i="1"/>
  <c r="CY50" i="1"/>
  <c r="CZ50" i="1"/>
  <c r="DA50" i="1"/>
  <c r="DB50" i="1"/>
  <c r="DC50" i="1"/>
  <c r="DD50" i="1"/>
  <c r="DE50" i="1"/>
  <c r="CM51" i="1"/>
  <c r="CF52" i="1"/>
  <c r="CG52" i="1"/>
  <c r="CH52" i="1"/>
  <c r="CI52" i="1"/>
  <c r="CJ52" i="1"/>
  <c r="CK52" i="1"/>
  <c r="CM52" i="1"/>
  <c r="CN52" i="1"/>
  <c r="CO52" i="1"/>
  <c r="CP52" i="1"/>
  <c r="CQ52" i="1"/>
  <c r="CR52" i="1"/>
  <c r="CS52" i="1"/>
  <c r="CT52" i="1"/>
  <c r="CU52" i="1"/>
  <c r="CV52" i="1"/>
  <c r="CW52" i="1"/>
  <c r="CY52" i="1"/>
  <c r="CZ52" i="1"/>
  <c r="DA52" i="1"/>
  <c r="DB52" i="1"/>
  <c r="DC52" i="1"/>
  <c r="DD52" i="1"/>
  <c r="DE52" i="1"/>
  <c r="CF53" i="1"/>
  <c r="CG53" i="1"/>
  <c r="CH53" i="1"/>
  <c r="CI53" i="1"/>
  <c r="CJ53" i="1"/>
  <c r="CK53" i="1"/>
  <c r="CM53" i="1"/>
  <c r="CN53" i="1"/>
  <c r="CO53" i="1"/>
  <c r="CP53" i="1"/>
  <c r="CQ53" i="1"/>
  <c r="CR53" i="1"/>
  <c r="CS53" i="1"/>
  <c r="CT53" i="1"/>
  <c r="CU53" i="1"/>
  <c r="CV53" i="1"/>
  <c r="CW53" i="1"/>
  <c r="CY53" i="1"/>
  <c r="CZ53" i="1"/>
  <c r="DA53" i="1"/>
  <c r="DB53" i="1"/>
  <c r="DC53" i="1"/>
  <c r="DD53" i="1"/>
  <c r="DE53" i="1"/>
  <c r="CM54" i="1"/>
  <c r="CF55" i="1"/>
  <c r="CG55" i="1"/>
  <c r="CH55" i="1"/>
  <c r="CI55" i="1"/>
  <c r="CJ55" i="1"/>
  <c r="CK55" i="1"/>
  <c r="CM55" i="1"/>
  <c r="CN55" i="1"/>
  <c r="CO55" i="1"/>
  <c r="CP55" i="1"/>
  <c r="CQ55" i="1"/>
  <c r="CR55" i="1"/>
  <c r="CS55" i="1"/>
  <c r="CT55" i="1"/>
  <c r="CU55" i="1"/>
  <c r="CV55" i="1"/>
  <c r="CW55" i="1"/>
  <c r="CY55" i="1"/>
  <c r="CZ55" i="1"/>
  <c r="DA55" i="1"/>
  <c r="DB55" i="1"/>
  <c r="DC55" i="1"/>
  <c r="DD55" i="1"/>
  <c r="DE55" i="1"/>
  <c r="CF56" i="1"/>
  <c r="CG56" i="1"/>
  <c r="CH56" i="1"/>
  <c r="CI56" i="1"/>
  <c r="CJ56" i="1"/>
  <c r="CK56" i="1"/>
  <c r="CM56" i="1"/>
  <c r="CN56" i="1"/>
  <c r="CO56" i="1"/>
  <c r="CP56" i="1"/>
  <c r="CQ56" i="1"/>
  <c r="CR56" i="1"/>
  <c r="CS56" i="1"/>
  <c r="CT56" i="1"/>
  <c r="CU56" i="1"/>
  <c r="CV56" i="1"/>
  <c r="CW56" i="1"/>
  <c r="CY56" i="1"/>
  <c r="CZ56" i="1"/>
  <c r="DA56" i="1"/>
  <c r="DB56" i="1"/>
  <c r="DC56" i="1"/>
  <c r="DD56" i="1"/>
  <c r="DE56" i="1"/>
  <c r="CM57" i="1"/>
  <c r="CF58" i="1"/>
  <c r="CG58" i="1"/>
  <c r="CH58" i="1"/>
  <c r="CI58" i="1"/>
  <c r="CJ58" i="1"/>
  <c r="CK58" i="1"/>
  <c r="CM58" i="1"/>
  <c r="CN58" i="1"/>
  <c r="CO58" i="1"/>
  <c r="CP58" i="1"/>
  <c r="CQ58" i="1"/>
  <c r="CR58" i="1"/>
  <c r="CS58" i="1"/>
  <c r="CT58" i="1"/>
  <c r="CU58" i="1"/>
  <c r="CV58" i="1"/>
  <c r="CW58" i="1"/>
  <c r="CY58" i="1"/>
  <c r="CZ58" i="1"/>
  <c r="DA58" i="1"/>
  <c r="DB58" i="1"/>
  <c r="DC58" i="1"/>
  <c r="DD58" i="1"/>
  <c r="DE58" i="1"/>
  <c r="CF59" i="1"/>
  <c r="CG59" i="1"/>
  <c r="CH59" i="1"/>
  <c r="CI59" i="1"/>
  <c r="CJ59" i="1"/>
  <c r="CK59" i="1"/>
  <c r="CM59" i="1"/>
  <c r="CN59" i="1"/>
  <c r="CO59" i="1"/>
  <c r="CP59" i="1"/>
  <c r="CQ59" i="1"/>
  <c r="CR59" i="1"/>
  <c r="CS59" i="1"/>
  <c r="CT59" i="1"/>
  <c r="CU59" i="1"/>
  <c r="CV59" i="1"/>
  <c r="CW59" i="1"/>
  <c r="CY59" i="1"/>
  <c r="CZ59" i="1"/>
  <c r="DA59" i="1"/>
  <c r="DB59" i="1"/>
  <c r="DC59" i="1"/>
  <c r="DD59" i="1"/>
  <c r="DE59" i="1"/>
  <c r="CM60" i="1"/>
  <c r="CF61" i="1"/>
  <c r="CG61" i="1"/>
  <c r="CH61" i="1"/>
  <c r="CI61" i="1"/>
  <c r="CJ61" i="1"/>
  <c r="CK61" i="1"/>
  <c r="CM61" i="1"/>
  <c r="CN61" i="1"/>
  <c r="CO61" i="1"/>
  <c r="CP61" i="1"/>
  <c r="CQ61" i="1"/>
  <c r="CR61" i="1"/>
  <c r="CS61" i="1"/>
  <c r="CT61" i="1"/>
  <c r="CU61" i="1"/>
  <c r="CV61" i="1"/>
  <c r="CW61" i="1"/>
  <c r="CY61" i="1"/>
  <c r="CZ61" i="1"/>
  <c r="DA61" i="1"/>
  <c r="DB61" i="1"/>
  <c r="DC61" i="1"/>
  <c r="DD61" i="1"/>
  <c r="DE61" i="1"/>
  <c r="CF62" i="1"/>
  <c r="CG62" i="1"/>
  <c r="CH62" i="1"/>
  <c r="CI62" i="1"/>
  <c r="CJ62" i="1"/>
  <c r="CK62" i="1"/>
  <c r="CM62" i="1"/>
  <c r="CN62" i="1"/>
  <c r="CO62" i="1"/>
  <c r="CP62" i="1"/>
  <c r="CQ62" i="1"/>
  <c r="CR62" i="1"/>
  <c r="CS62" i="1"/>
  <c r="CT62" i="1"/>
  <c r="CU62" i="1"/>
  <c r="CV62" i="1"/>
  <c r="CW62" i="1"/>
  <c r="CY62" i="1"/>
  <c r="CZ62" i="1"/>
  <c r="DA62" i="1"/>
  <c r="DB62" i="1"/>
  <c r="DC62" i="1"/>
  <c r="DD62" i="1"/>
  <c r="DE62" i="1"/>
  <c r="CM63" i="1"/>
  <c r="CF64" i="1"/>
  <c r="CG64" i="1"/>
  <c r="CH64" i="1"/>
  <c r="CI64" i="1"/>
  <c r="CJ64" i="1"/>
  <c r="CK64" i="1"/>
  <c r="CM64" i="1"/>
  <c r="CN64" i="1"/>
  <c r="CO64" i="1"/>
  <c r="CP64" i="1"/>
  <c r="CQ64" i="1"/>
  <c r="CR64" i="1"/>
  <c r="CS64" i="1"/>
  <c r="CT64" i="1"/>
  <c r="CU64" i="1"/>
  <c r="CV64" i="1"/>
  <c r="CW64" i="1"/>
  <c r="CY64" i="1"/>
  <c r="CZ64" i="1"/>
  <c r="DA64" i="1"/>
  <c r="DB64" i="1"/>
  <c r="DC64" i="1"/>
  <c r="DD64" i="1"/>
  <c r="DE64" i="1"/>
  <c r="CF65" i="1"/>
  <c r="CG65" i="1"/>
  <c r="CH65" i="1"/>
  <c r="CI65" i="1"/>
  <c r="CJ65" i="1"/>
  <c r="CK65" i="1"/>
  <c r="CM65" i="1"/>
  <c r="CN65" i="1"/>
  <c r="CO65" i="1"/>
  <c r="CP65" i="1"/>
  <c r="CQ65" i="1"/>
  <c r="CR65" i="1"/>
  <c r="CS65" i="1"/>
  <c r="CT65" i="1"/>
  <c r="CU65" i="1"/>
  <c r="CV65" i="1"/>
  <c r="CW65" i="1"/>
  <c r="CY65" i="1"/>
  <c r="CZ65" i="1"/>
  <c r="DA65" i="1"/>
  <c r="DB65" i="1"/>
  <c r="DC65" i="1"/>
  <c r="DD65" i="1"/>
  <c r="DE65" i="1"/>
  <c r="CM66" i="1"/>
  <c r="CF67" i="1"/>
  <c r="CG67" i="1"/>
  <c r="CH67" i="1"/>
  <c r="CI67" i="1"/>
  <c r="CJ67" i="1"/>
  <c r="CK67" i="1"/>
  <c r="CM67" i="1"/>
  <c r="CN67" i="1"/>
  <c r="CO67" i="1"/>
  <c r="CP67" i="1"/>
  <c r="CQ67" i="1"/>
  <c r="CR67" i="1"/>
  <c r="CS67" i="1"/>
  <c r="CT67" i="1"/>
  <c r="CU67" i="1"/>
  <c r="CV67" i="1"/>
  <c r="CW67" i="1"/>
  <c r="CY67" i="1"/>
  <c r="CZ67" i="1"/>
  <c r="DA67" i="1"/>
  <c r="DB67" i="1"/>
  <c r="DC67" i="1"/>
  <c r="DD67" i="1"/>
  <c r="DE67" i="1"/>
  <c r="CF68" i="1"/>
  <c r="CG68" i="1"/>
  <c r="CH68" i="1"/>
  <c r="CI68" i="1"/>
  <c r="CJ68" i="1"/>
  <c r="CK68" i="1"/>
  <c r="CM68" i="1"/>
  <c r="CN68" i="1"/>
  <c r="CO68" i="1"/>
  <c r="CP68" i="1"/>
  <c r="CQ68" i="1"/>
  <c r="CR68" i="1"/>
  <c r="CS68" i="1"/>
  <c r="CT68" i="1"/>
  <c r="CU68" i="1"/>
  <c r="CV68" i="1"/>
  <c r="CW68" i="1"/>
  <c r="CY68" i="1"/>
  <c r="CZ68" i="1"/>
  <c r="DA68" i="1"/>
  <c r="DB68" i="1"/>
  <c r="DC68" i="1"/>
  <c r="DD68" i="1"/>
  <c r="DE68" i="1"/>
  <c r="CM69" i="1"/>
  <c r="CF70" i="1"/>
  <c r="CG70" i="1"/>
  <c r="CH70" i="1"/>
  <c r="CI70" i="1"/>
  <c r="CJ70" i="1"/>
  <c r="CK70" i="1"/>
  <c r="CM70" i="1"/>
  <c r="CN70" i="1"/>
  <c r="CO70" i="1"/>
  <c r="CP70" i="1"/>
  <c r="CQ70" i="1"/>
  <c r="CR70" i="1"/>
  <c r="CS70" i="1"/>
  <c r="CT70" i="1"/>
  <c r="CU70" i="1"/>
  <c r="CV70" i="1"/>
  <c r="CW70" i="1"/>
  <c r="CY70" i="1"/>
  <c r="CZ70" i="1"/>
  <c r="DA70" i="1"/>
  <c r="DB70" i="1"/>
  <c r="DC70" i="1"/>
  <c r="DD70" i="1"/>
  <c r="DE70" i="1"/>
  <c r="CF71" i="1"/>
  <c r="CG71" i="1"/>
  <c r="CH71" i="1"/>
  <c r="CI71" i="1"/>
  <c r="CJ71" i="1"/>
  <c r="CK71" i="1"/>
  <c r="CM71" i="1"/>
  <c r="CN71" i="1"/>
  <c r="CO71" i="1"/>
  <c r="CP71" i="1"/>
  <c r="CQ71" i="1"/>
  <c r="CR71" i="1"/>
  <c r="CS71" i="1"/>
  <c r="CT71" i="1"/>
  <c r="CU71" i="1"/>
  <c r="CV71" i="1"/>
  <c r="CW71" i="1"/>
  <c r="CY71" i="1"/>
  <c r="CZ71" i="1"/>
  <c r="DA71" i="1"/>
  <c r="DB71" i="1"/>
  <c r="DC71" i="1"/>
  <c r="DD71" i="1"/>
  <c r="DE71" i="1"/>
  <c r="CM72" i="1"/>
  <c r="CF73" i="1"/>
  <c r="CG73" i="1"/>
  <c r="CH73" i="1"/>
  <c r="CI73" i="1"/>
  <c r="CJ73" i="1"/>
  <c r="CK73" i="1"/>
  <c r="CM73" i="1"/>
  <c r="CN73" i="1"/>
  <c r="CO73" i="1"/>
  <c r="CP73" i="1"/>
  <c r="CQ73" i="1"/>
  <c r="CR73" i="1"/>
  <c r="CS73" i="1"/>
  <c r="CT73" i="1"/>
  <c r="CU73" i="1"/>
  <c r="CV73" i="1"/>
  <c r="CW73" i="1"/>
  <c r="CY73" i="1"/>
  <c r="CZ73" i="1"/>
  <c r="DA73" i="1"/>
  <c r="DB73" i="1"/>
  <c r="DC73" i="1"/>
  <c r="DD73" i="1"/>
  <c r="DE73" i="1"/>
  <c r="CF74" i="1"/>
  <c r="CG74" i="1"/>
  <c r="CH74" i="1"/>
  <c r="CI74" i="1"/>
  <c r="CJ74" i="1"/>
  <c r="CK74" i="1"/>
  <c r="CM74" i="1"/>
  <c r="CN74" i="1"/>
  <c r="CO74" i="1"/>
  <c r="CP74" i="1"/>
  <c r="CQ74" i="1"/>
  <c r="CR74" i="1"/>
  <c r="CS74" i="1"/>
  <c r="CT74" i="1"/>
  <c r="CU74" i="1"/>
  <c r="CV74" i="1"/>
  <c r="CW74" i="1"/>
  <c r="CY74" i="1"/>
  <c r="CZ74" i="1"/>
  <c r="DA74" i="1"/>
  <c r="DB74" i="1"/>
  <c r="DC74" i="1"/>
  <c r="DD74" i="1"/>
  <c r="DE74" i="1"/>
  <c r="CF75" i="1"/>
  <c r="CG75" i="1"/>
  <c r="CH75" i="1"/>
  <c r="CI75" i="1"/>
  <c r="CJ75" i="1"/>
  <c r="CK75" i="1"/>
  <c r="CM75" i="1"/>
  <c r="CN75" i="1"/>
  <c r="CO75" i="1"/>
  <c r="CP75" i="1"/>
  <c r="CQ75" i="1"/>
  <c r="CR75" i="1"/>
  <c r="CS75" i="1"/>
  <c r="CT75" i="1"/>
  <c r="CU75" i="1"/>
  <c r="CV75" i="1"/>
  <c r="CW75" i="1"/>
  <c r="CY75" i="1"/>
  <c r="CZ75" i="1"/>
  <c r="DA75" i="1"/>
  <c r="DB75" i="1"/>
  <c r="DC75" i="1"/>
  <c r="DD75" i="1"/>
  <c r="DE75" i="1"/>
  <c r="CF76" i="1"/>
  <c r="CG76" i="1"/>
  <c r="CH76" i="1"/>
  <c r="CI76" i="1"/>
  <c r="CJ76" i="1"/>
  <c r="CK76" i="1"/>
  <c r="CM76" i="1"/>
  <c r="CN76" i="1"/>
  <c r="CO76" i="1"/>
  <c r="CP76" i="1"/>
  <c r="CQ76" i="1"/>
  <c r="CR76" i="1"/>
  <c r="CS76" i="1"/>
  <c r="CT76" i="1"/>
  <c r="CU76" i="1"/>
  <c r="CV76" i="1"/>
  <c r="CW76" i="1"/>
  <c r="CY76" i="1"/>
  <c r="CZ76" i="1"/>
  <c r="DA76" i="1"/>
  <c r="DB76" i="1"/>
  <c r="DC76" i="1"/>
  <c r="DD76" i="1"/>
  <c r="DE76" i="1"/>
  <c r="CF77" i="1"/>
  <c r="CG77" i="1"/>
  <c r="CH77" i="1"/>
  <c r="CI77" i="1"/>
  <c r="CJ77" i="1"/>
  <c r="CK77" i="1"/>
  <c r="CM77" i="1"/>
  <c r="CN77" i="1"/>
  <c r="CO77" i="1"/>
  <c r="CP77" i="1"/>
  <c r="CQ77" i="1"/>
  <c r="CR77" i="1"/>
  <c r="CS77" i="1"/>
  <c r="CT77" i="1"/>
  <c r="CU77" i="1"/>
  <c r="CV77" i="1"/>
  <c r="CW77" i="1"/>
  <c r="CY77" i="1"/>
  <c r="CZ77" i="1"/>
  <c r="DA77" i="1"/>
  <c r="DB77" i="1"/>
  <c r="DC77" i="1"/>
  <c r="DD77" i="1"/>
  <c r="DE77" i="1"/>
  <c r="CF78" i="1"/>
  <c r="CG78" i="1"/>
  <c r="CH78" i="1"/>
  <c r="CI78" i="1"/>
  <c r="CJ78" i="1"/>
  <c r="CK78" i="1"/>
  <c r="CM78" i="1"/>
  <c r="CN78" i="1"/>
  <c r="CO78" i="1"/>
  <c r="CP78" i="1"/>
  <c r="CQ78" i="1"/>
  <c r="CR78" i="1"/>
  <c r="CS78" i="1"/>
  <c r="CT78" i="1"/>
  <c r="CU78" i="1"/>
  <c r="CV78" i="1"/>
  <c r="CW78" i="1"/>
  <c r="CY78" i="1"/>
  <c r="CZ78" i="1"/>
  <c r="DA78" i="1"/>
  <c r="DB78" i="1"/>
  <c r="DC78" i="1"/>
  <c r="DD78" i="1"/>
  <c r="DE78" i="1"/>
  <c r="CF79" i="1"/>
  <c r="CG79" i="1"/>
  <c r="CH79" i="1"/>
  <c r="CI79" i="1"/>
  <c r="CJ79" i="1"/>
  <c r="CK79" i="1"/>
  <c r="CM79" i="1"/>
  <c r="CN79" i="1"/>
  <c r="CO79" i="1"/>
  <c r="CP79" i="1"/>
  <c r="CQ79" i="1"/>
  <c r="CR79" i="1"/>
  <c r="CS79" i="1"/>
  <c r="CT79" i="1"/>
  <c r="CU79" i="1"/>
  <c r="CV79" i="1"/>
  <c r="CW79" i="1"/>
  <c r="CY79" i="1"/>
  <c r="CZ79" i="1"/>
  <c r="DA79" i="1"/>
  <c r="DB79" i="1"/>
  <c r="DC79" i="1"/>
  <c r="DD79" i="1"/>
  <c r="DE79" i="1"/>
  <c r="CF80" i="1"/>
  <c r="CG80" i="1"/>
  <c r="CH80" i="1"/>
  <c r="CI80" i="1"/>
  <c r="CJ80" i="1"/>
  <c r="CK80" i="1"/>
  <c r="CM80" i="1"/>
  <c r="CN80" i="1"/>
  <c r="CO80" i="1"/>
  <c r="CP80" i="1"/>
  <c r="CQ80" i="1"/>
  <c r="CR80" i="1"/>
  <c r="CS80" i="1"/>
  <c r="CT80" i="1"/>
  <c r="CU80" i="1"/>
  <c r="CV80" i="1"/>
  <c r="CW80" i="1"/>
  <c r="CY80" i="1"/>
  <c r="CZ80" i="1"/>
  <c r="DA80" i="1"/>
  <c r="DB80" i="1"/>
  <c r="DC80" i="1"/>
  <c r="DD80" i="1"/>
  <c r="DE80" i="1"/>
  <c r="CF81" i="1"/>
  <c r="CG81" i="1"/>
  <c r="CH81" i="1"/>
  <c r="CI81" i="1"/>
  <c r="CJ81" i="1"/>
  <c r="CK81" i="1"/>
  <c r="CM81" i="1"/>
  <c r="CN81" i="1"/>
  <c r="CO81" i="1"/>
  <c r="CP81" i="1"/>
  <c r="CQ81" i="1"/>
  <c r="CR81" i="1"/>
  <c r="CS81" i="1"/>
  <c r="CT81" i="1"/>
  <c r="CU81" i="1"/>
  <c r="CV81" i="1"/>
  <c r="CW81" i="1"/>
  <c r="CY81" i="1"/>
  <c r="CZ81" i="1"/>
  <c r="DA81" i="1"/>
  <c r="DB81" i="1"/>
  <c r="DC81" i="1"/>
  <c r="DD81" i="1"/>
  <c r="DE81" i="1"/>
  <c r="CF82" i="1"/>
  <c r="CG82" i="1"/>
  <c r="CH82" i="1"/>
  <c r="CI82" i="1"/>
  <c r="CJ82" i="1"/>
  <c r="CK82" i="1"/>
  <c r="CM82" i="1"/>
  <c r="CN82" i="1"/>
  <c r="CO82" i="1"/>
  <c r="CP82" i="1"/>
  <c r="CQ82" i="1"/>
  <c r="CR82" i="1"/>
  <c r="CS82" i="1"/>
  <c r="CT82" i="1"/>
  <c r="CU82" i="1"/>
  <c r="CV82" i="1"/>
  <c r="CW82" i="1"/>
  <c r="CY82" i="1"/>
  <c r="CZ82" i="1"/>
  <c r="DA82" i="1"/>
  <c r="DB82" i="1"/>
  <c r="DC82" i="1"/>
  <c r="DD82" i="1"/>
  <c r="DE82" i="1"/>
  <c r="CF83" i="1"/>
  <c r="CG83" i="1"/>
  <c r="CH83" i="1"/>
  <c r="CI83" i="1"/>
  <c r="CJ83" i="1"/>
  <c r="CK83" i="1"/>
  <c r="CM83" i="1"/>
  <c r="CN83" i="1"/>
  <c r="CO83" i="1"/>
  <c r="CP83" i="1"/>
  <c r="CQ83" i="1"/>
  <c r="CR83" i="1"/>
  <c r="CS83" i="1"/>
  <c r="CT83" i="1"/>
  <c r="CU83" i="1"/>
  <c r="CV83" i="1"/>
  <c r="CW83" i="1"/>
  <c r="CY83" i="1"/>
  <c r="CZ83" i="1"/>
  <c r="DA83" i="1"/>
  <c r="DB83" i="1"/>
  <c r="DC83" i="1"/>
  <c r="DD83" i="1"/>
  <c r="DE83" i="1"/>
  <c r="CM84" i="1"/>
  <c r="CF85" i="1"/>
  <c r="CG85" i="1"/>
  <c r="CH85" i="1"/>
  <c r="CI85" i="1"/>
  <c r="CJ85" i="1"/>
  <c r="CK85" i="1"/>
  <c r="CM85" i="1"/>
  <c r="CN85" i="1"/>
  <c r="CO85" i="1"/>
  <c r="CP85" i="1"/>
  <c r="CQ85" i="1"/>
  <c r="CR85" i="1"/>
  <c r="CS85" i="1"/>
  <c r="CT85" i="1"/>
  <c r="CU85" i="1"/>
  <c r="CV85" i="1"/>
  <c r="CW85" i="1"/>
  <c r="CY85" i="1"/>
  <c r="CZ85" i="1"/>
  <c r="DA85" i="1"/>
  <c r="DB85" i="1"/>
  <c r="DC85" i="1"/>
  <c r="DD85" i="1"/>
  <c r="DE85" i="1"/>
  <c r="CF86" i="1"/>
  <c r="CG86" i="1"/>
  <c r="CH86" i="1"/>
  <c r="CI86" i="1"/>
  <c r="CJ86" i="1"/>
  <c r="CK86" i="1"/>
  <c r="CM86" i="1"/>
  <c r="CN86" i="1"/>
  <c r="CO86" i="1"/>
  <c r="CP86" i="1"/>
  <c r="CQ86" i="1"/>
  <c r="CR86" i="1"/>
  <c r="CS86" i="1"/>
  <c r="CT86" i="1"/>
  <c r="CU86" i="1"/>
  <c r="CV86" i="1"/>
  <c r="CW86" i="1"/>
  <c r="CY86" i="1"/>
  <c r="CZ86" i="1"/>
  <c r="DA86" i="1"/>
  <c r="DB86" i="1"/>
  <c r="DC86" i="1"/>
  <c r="DD86" i="1"/>
  <c r="DE86" i="1"/>
  <c r="CF87" i="1"/>
  <c r="CG87" i="1"/>
  <c r="CH87" i="1"/>
  <c r="CI87" i="1"/>
  <c r="CJ87" i="1"/>
  <c r="CK87" i="1"/>
  <c r="CM87" i="1"/>
  <c r="CN87" i="1"/>
  <c r="CO87" i="1"/>
  <c r="CP87" i="1"/>
  <c r="CQ87" i="1"/>
  <c r="CR87" i="1"/>
  <c r="CS87" i="1"/>
  <c r="CT87" i="1"/>
  <c r="CU87" i="1"/>
  <c r="CV87" i="1"/>
  <c r="CW87" i="1"/>
  <c r="CY87" i="1"/>
  <c r="CZ87" i="1"/>
  <c r="DA87" i="1"/>
  <c r="DB87" i="1"/>
  <c r="DC87" i="1"/>
  <c r="DD87" i="1"/>
  <c r="DE87" i="1"/>
  <c r="CF88" i="1"/>
  <c r="CG88" i="1"/>
  <c r="CH88" i="1"/>
  <c r="CI88" i="1"/>
  <c r="CJ88" i="1"/>
  <c r="CK88" i="1"/>
  <c r="CM88" i="1"/>
  <c r="CN88" i="1"/>
  <c r="CO88" i="1"/>
  <c r="CP88" i="1"/>
  <c r="CQ88" i="1"/>
  <c r="CR88" i="1"/>
  <c r="CS88" i="1"/>
  <c r="CT88" i="1"/>
  <c r="CU88" i="1"/>
  <c r="CV88" i="1"/>
  <c r="CW88" i="1"/>
  <c r="CY88" i="1"/>
  <c r="CZ88" i="1"/>
  <c r="DA88" i="1"/>
  <c r="DB88" i="1"/>
  <c r="DC88" i="1"/>
  <c r="DD88" i="1"/>
  <c r="DE88" i="1"/>
  <c r="CF89" i="1"/>
  <c r="CG89" i="1"/>
  <c r="CH89" i="1"/>
  <c r="CI89" i="1"/>
  <c r="CJ89" i="1"/>
  <c r="CK89" i="1"/>
  <c r="CM89" i="1"/>
  <c r="CN89" i="1"/>
  <c r="CO89" i="1"/>
  <c r="CP89" i="1"/>
  <c r="CQ89" i="1"/>
  <c r="CR89" i="1"/>
  <c r="CS89" i="1"/>
  <c r="CT89" i="1"/>
  <c r="CU89" i="1"/>
  <c r="CV89" i="1"/>
  <c r="CW89" i="1"/>
  <c r="CY89" i="1"/>
  <c r="CZ89" i="1"/>
  <c r="DA89" i="1"/>
  <c r="DB89" i="1"/>
  <c r="DC89" i="1"/>
  <c r="DD89" i="1"/>
  <c r="DE89" i="1"/>
  <c r="CF90" i="1"/>
  <c r="CG90" i="1"/>
  <c r="CH90" i="1"/>
  <c r="CI90" i="1"/>
  <c r="CJ90" i="1"/>
  <c r="CK90" i="1"/>
  <c r="CM90" i="1"/>
  <c r="CN90" i="1"/>
  <c r="CO90" i="1"/>
  <c r="CP90" i="1"/>
  <c r="CQ90" i="1"/>
  <c r="CR90" i="1"/>
  <c r="CS90" i="1"/>
  <c r="CT90" i="1"/>
  <c r="CU90" i="1"/>
  <c r="CV90" i="1"/>
  <c r="CW90" i="1"/>
  <c r="CY90" i="1"/>
  <c r="CZ90" i="1"/>
  <c r="DA90" i="1"/>
  <c r="DB90" i="1"/>
  <c r="DC90" i="1"/>
  <c r="DD90" i="1"/>
  <c r="DE90" i="1"/>
  <c r="CF91" i="1"/>
  <c r="CG91" i="1"/>
  <c r="CH91" i="1"/>
  <c r="CI91" i="1"/>
  <c r="CJ91" i="1"/>
  <c r="CK91" i="1"/>
  <c r="CM91" i="1"/>
  <c r="CN91" i="1"/>
  <c r="CO91" i="1"/>
  <c r="CP91" i="1"/>
  <c r="CQ91" i="1"/>
  <c r="CR91" i="1"/>
  <c r="CS91" i="1"/>
  <c r="CT91" i="1"/>
  <c r="CU91" i="1"/>
  <c r="CV91" i="1"/>
  <c r="CW91" i="1"/>
  <c r="CY91" i="1"/>
  <c r="CZ91" i="1"/>
  <c r="DA91" i="1"/>
  <c r="DB91" i="1"/>
  <c r="DC91" i="1"/>
  <c r="DD91" i="1"/>
  <c r="DE91" i="1"/>
  <c r="CM92" i="1"/>
  <c r="CM93" i="1"/>
  <c r="CM94" i="1"/>
  <c r="CM95" i="1"/>
  <c r="CF96" i="1"/>
  <c r="CG96" i="1"/>
  <c r="CH96" i="1"/>
  <c r="CI96" i="1"/>
  <c r="CJ96" i="1"/>
  <c r="CK96" i="1"/>
  <c r="CM96" i="1"/>
  <c r="CN96" i="1"/>
  <c r="CO96" i="1"/>
  <c r="CP96" i="1"/>
  <c r="CQ96" i="1"/>
  <c r="CR96" i="1"/>
  <c r="CS96" i="1"/>
  <c r="CT96" i="1"/>
  <c r="CU96" i="1"/>
  <c r="CV96" i="1"/>
  <c r="CW96" i="1"/>
  <c r="CY96" i="1"/>
  <c r="CZ96" i="1"/>
  <c r="DA96" i="1"/>
  <c r="DB96" i="1"/>
  <c r="DC96" i="1"/>
  <c r="DD96" i="1"/>
  <c r="DE96" i="1"/>
  <c r="CM97" i="1"/>
  <c r="CF98" i="1"/>
  <c r="CG98" i="1"/>
  <c r="CH98" i="1"/>
  <c r="CI98" i="1"/>
  <c r="CJ98" i="1"/>
  <c r="CK98" i="1"/>
  <c r="CM98" i="1"/>
  <c r="CN98" i="1"/>
  <c r="CO98" i="1"/>
  <c r="CP98" i="1"/>
  <c r="CQ98" i="1"/>
  <c r="CR98" i="1"/>
  <c r="CS98" i="1"/>
  <c r="CT98" i="1"/>
  <c r="CU98" i="1"/>
  <c r="CV98" i="1"/>
  <c r="CW98" i="1"/>
  <c r="CY98" i="1"/>
  <c r="CZ98" i="1"/>
  <c r="DA98" i="1"/>
  <c r="DB98" i="1"/>
  <c r="DC98" i="1"/>
  <c r="DD98" i="1"/>
  <c r="DE98" i="1"/>
  <c r="CF99" i="1"/>
  <c r="CG99" i="1"/>
  <c r="CH99" i="1"/>
  <c r="CI99" i="1"/>
  <c r="CJ99" i="1"/>
  <c r="CK99" i="1"/>
  <c r="CM99" i="1"/>
  <c r="CN99" i="1"/>
  <c r="CO99" i="1"/>
  <c r="CP99" i="1"/>
  <c r="CQ99" i="1"/>
  <c r="CR99" i="1"/>
  <c r="CS99" i="1"/>
  <c r="CT99" i="1"/>
  <c r="CU99" i="1"/>
  <c r="CV99" i="1"/>
  <c r="CW99" i="1"/>
  <c r="CY99" i="1"/>
  <c r="CZ99" i="1"/>
  <c r="DA99" i="1"/>
  <c r="DB99" i="1"/>
  <c r="DC99" i="1"/>
  <c r="DD99" i="1"/>
  <c r="DE99" i="1"/>
  <c r="CF100" i="1"/>
  <c r="CG100" i="1"/>
  <c r="CH100" i="1"/>
  <c r="CI100" i="1"/>
  <c r="CJ100" i="1"/>
  <c r="CK100" i="1"/>
  <c r="CM100" i="1"/>
  <c r="CN100" i="1"/>
  <c r="CO100" i="1"/>
  <c r="CP100" i="1"/>
  <c r="CQ100" i="1"/>
  <c r="CR100" i="1"/>
  <c r="CS100" i="1"/>
  <c r="CT100" i="1"/>
  <c r="CU100" i="1"/>
  <c r="CV100" i="1"/>
  <c r="CW100" i="1"/>
  <c r="CY100" i="1"/>
  <c r="CZ100" i="1"/>
  <c r="DA100" i="1"/>
  <c r="DB100" i="1"/>
  <c r="DC100" i="1"/>
  <c r="DD100" i="1"/>
  <c r="DE100" i="1"/>
  <c r="CM101" i="1"/>
  <c r="CF102" i="1"/>
  <c r="CG102" i="1"/>
  <c r="CH102" i="1"/>
  <c r="CI102" i="1"/>
  <c r="CJ102" i="1"/>
  <c r="CK102" i="1"/>
  <c r="CM102" i="1"/>
  <c r="CN102" i="1"/>
  <c r="CO102" i="1"/>
  <c r="CP102" i="1"/>
  <c r="CQ102" i="1"/>
  <c r="CR102" i="1"/>
  <c r="CS102" i="1"/>
  <c r="CT102" i="1"/>
  <c r="CU102" i="1"/>
  <c r="CV102" i="1"/>
  <c r="CW102" i="1"/>
  <c r="CY102" i="1"/>
  <c r="CZ102" i="1"/>
  <c r="DA102" i="1"/>
  <c r="DB102" i="1"/>
  <c r="DC102" i="1"/>
  <c r="DD102" i="1"/>
  <c r="DE102" i="1"/>
  <c r="CF103" i="1"/>
  <c r="CG103" i="1"/>
  <c r="CH103" i="1"/>
  <c r="CI103" i="1"/>
  <c r="CJ103" i="1"/>
  <c r="CK103" i="1"/>
  <c r="CM103" i="1"/>
  <c r="CN103" i="1"/>
  <c r="CO103" i="1"/>
  <c r="CP103" i="1"/>
  <c r="CQ103" i="1"/>
  <c r="CR103" i="1"/>
  <c r="CS103" i="1"/>
  <c r="CT103" i="1"/>
  <c r="CU103" i="1"/>
  <c r="CV103" i="1"/>
  <c r="CW103" i="1"/>
  <c r="CY103" i="1"/>
  <c r="CZ103" i="1"/>
  <c r="DA103" i="1"/>
  <c r="DB103" i="1"/>
  <c r="DC103" i="1"/>
  <c r="DD103" i="1"/>
  <c r="DE103" i="1"/>
  <c r="CM104" i="1"/>
  <c r="CF105" i="1"/>
  <c r="CG105" i="1"/>
  <c r="CH105" i="1"/>
  <c r="CI105" i="1"/>
  <c r="CJ105" i="1"/>
  <c r="CK105" i="1"/>
  <c r="CM105" i="1"/>
  <c r="CN105" i="1"/>
  <c r="CO105" i="1"/>
  <c r="CP105" i="1"/>
  <c r="CQ105" i="1"/>
  <c r="CR105" i="1"/>
  <c r="CS105" i="1"/>
  <c r="CT105" i="1"/>
  <c r="CU105" i="1"/>
  <c r="CV105" i="1"/>
  <c r="CW105" i="1"/>
  <c r="CY105" i="1"/>
  <c r="CZ105" i="1"/>
  <c r="DA105" i="1"/>
  <c r="DB105" i="1"/>
  <c r="DC105" i="1"/>
  <c r="DD105" i="1"/>
  <c r="DE105" i="1"/>
  <c r="CF106" i="1"/>
  <c r="CG106" i="1"/>
  <c r="CH106" i="1"/>
  <c r="CI106" i="1"/>
  <c r="CJ106" i="1"/>
  <c r="CK106" i="1"/>
  <c r="CM106" i="1"/>
  <c r="CN106" i="1"/>
  <c r="CO106" i="1"/>
  <c r="CP106" i="1"/>
  <c r="CQ106" i="1"/>
  <c r="CR106" i="1"/>
  <c r="CS106" i="1"/>
  <c r="CT106" i="1"/>
  <c r="CU106" i="1"/>
  <c r="CV106" i="1"/>
  <c r="CW106" i="1"/>
  <c r="CY106" i="1"/>
  <c r="CZ106" i="1"/>
  <c r="DA106" i="1"/>
  <c r="DB106" i="1"/>
  <c r="DC106" i="1"/>
  <c r="DD106" i="1"/>
  <c r="DE106" i="1"/>
  <c r="CM107" i="1"/>
  <c r="CF108" i="1"/>
  <c r="CG108" i="1"/>
  <c r="CH108" i="1"/>
  <c r="CI108" i="1"/>
  <c r="CJ108" i="1"/>
  <c r="CK108" i="1"/>
  <c r="CM108" i="1"/>
  <c r="CN108" i="1"/>
  <c r="CO108" i="1"/>
  <c r="CP108" i="1"/>
  <c r="CQ108" i="1"/>
  <c r="CR108" i="1"/>
  <c r="CS108" i="1"/>
  <c r="CT108" i="1"/>
  <c r="CU108" i="1"/>
  <c r="CV108" i="1"/>
  <c r="CW108" i="1"/>
  <c r="CY108" i="1"/>
  <c r="CZ108" i="1"/>
  <c r="DA108" i="1"/>
  <c r="DB108" i="1"/>
  <c r="DC108" i="1"/>
  <c r="DD108" i="1"/>
  <c r="DE108" i="1"/>
  <c r="CF109" i="1"/>
  <c r="CG109" i="1"/>
  <c r="CH109" i="1"/>
  <c r="CI109" i="1"/>
  <c r="CJ109" i="1"/>
  <c r="CK109" i="1"/>
  <c r="CM109" i="1"/>
  <c r="CN109" i="1"/>
  <c r="CO109" i="1"/>
  <c r="CP109" i="1"/>
  <c r="CQ109" i="1"/>
  <c r="CR109" i="1"/>
  <c r="CS109" i="1"/>
  <c r="CT109" i="1"/>
  <c r="CU109" i="1"/>
  <c r="CV109" i="1"/>
  <c r="CW109" i="1"/>
  <c r="CY109" i="1"/>
  <c r="CZ109" i="1"/>
  <c r="DA109" i="1"/>
  <c r="DB109" i="1"/>
  <c r="DC109" i="1"/>
  <c r="DD109" i="1"/>
  <c r="DE109" i="1"/>
  <c r="CF110" i="1"/>
  <c r="CG110" i="1"/>
  <c r="CH110" i="1"/>
  <c r="CI110" i="1"/>
  <c r="CJ110" i="1"/>
  <c r="CK110" i="1"/>
  <c r="CM110" i="1"/>
  <c r="CN110" i="1"/>
  <c r="CO110" i="1"/>
  <c r="CP110" i="1"/>
  <c r="CQ110" i="1"/>
  <c r="CR110" i="1"/>
  <c r="CS110" i="1"/>
  <c r="CT110" i="1"/>
  <c r="CU110" i="1"/>
  <c r="CV110" i="1"/>
  <c r="CW110" i="1"/>
  <c r="CY110" i="1"/>
  <c r="CZ110" i="1"/>
  <c r="DA110" i="1"/>
  <c r="DB110" i="1"/>
  <c r="DC110" i="1"/>
  <c r="DD110" i="1"/>
  <c r="DE110" i="1"/>
  <c r="CM111" i="1"/>
  <c r="CF112" i="1"/>
  <c r="CG112" i="1"/>
  <c r="CH112" i="1"/>
  <c r="CI112" i="1"/>
  <c r="CJ112" i="1"/>
  <c r="CK112" i="1"/>
  <c r="CM112" i="1"/>
  <c r="CN112" i="1"/>
  <c r="CO112" i="1"/>
  <c r="CP112" i="1"/>
  <c r="CQ112" i="1"/>
  <c r="CR112" i="1"/>
  <c r="CS112" i="1"/>
  <c r="CT112" i="1"/>
  <c r="CU112" i="1"/>
  <c r="CV112" i="1"/>
  <c r="CW112" i="1"/>
  <c r="CY112" i="1"/>
  <c r="CZ112" i="1"/>
  <c r="DA112" i="1"/>
  <c r="DB112" i="1"/>
  <c r="DC112" i="1"/>
  <c r="DD112" i="1"/>
  <c r="DE112" i="1"/>
  <c r="CF113" i="1"/>
  <c r="CG113" i="1"/>
  <c r="CH113" i="1"/>
  <c r="CI113" i="1"/>
  <c r="CJ113" i="1"/>
  <c r="CK113" i="1"/>
  <c r="CM113" i="1"/>
  <c r="CN113" i="1"/>
  <c r="CO113" i="1"/>
  <c r="CP113" i="1"/>
  <c r="CQ113" i="1"/>
  <c r="CR113" i="1"/>
  <c r="CS113" i="1"/>
  <c r="CT113" i="1"/>
  <c r="CU113" i="1"/>
  <c r="CV113" i="1"/>
  <c r="CW113" i="1"/>
  <c r="CY113" i="1"/>
  <c r="CZ113" i="1"/>
  <c r="DA113" i="1"/>
  <c r="DB113" i="1"/>
  <c r="DC113" i="1"/>
  <c r="DD113" i="1"/>
  <c r="DE113" i="1"/>
  <c r="CM114" i="1"/>
  <c r="CF115" i="1"/>
  <c r="CG115" i="1"/>
  <c r="CH115" i="1"/>
  <c r="CI115" i="1"/>
  <c r="CJ115" i="1"/>
  <c r="CK115" i="1"/>
  <c r="CM115" i="1"/>
  <c r="CN115" i="1"/>
  <c r="CO115" i="1"/>
  <c r="CP115" i="1"/>
  <c r="CQ115" i="1"/>
  <c r="CR115" i="1"/>
  <c r="CS115" i="1"/>
  <c r="CT115" i="1"/>
  <c r="CU115" i="1"/>
  <c r="CV115" i="1"/>
  <c r="CW115" i="1"/>
  <c r="CY115" i="1"/>
  <c r="CZ115" i="1"/>
  <c r="DA115" i="1"/>
  <c r="DB115" i="1"/>
  <c r="DC115" i="1"/>
  <c r="DD115" i="1"/>
  <c r="DE115" i="1"/>
  <c r="CF116" i="1"/>
  <c r="CG116" i="1"/>
  <c r="CH116" i="1"/>
  <c r="CI116" i="1"/>
  <c r="CJ116" i="1"/>
  <c r="CK116" i="1"/>
  <c r="CM116" i="1"/>
  <c r="CN116" i="1"/>
  <c r="CO116" i="1"/>
  <c r="CP116" i="1"/>
  <c r="CQ116" i="1"/>
  <c r="CR116" i="1"/>
  <c r="CS116" i="1"/>
  <c r="CT116" i="1"/>
  <c r="CU116" i="1"/>
  <c r="CV116" i="1"/>
  <c r="CW116" i="1"/>
  <c r="CY116" i="1"/>
  <c r="CZ116" i="1"/>
  <c r="DA116" i="1"/>
  <c r="DB116" i="1"/>
  <c r="DC116" i="1"/>
  <c r="DD116" i="1"/>
  <c r="DE116" i="1"/>
  <c r="CM117" i="1"/>
  <c r="CF118" i="1"/>
  <c r="CG118" i="1"/>
  <c r="CH118" i="1"/>
  <c r="CI118" i="1"/>
  <c r="CJ118" i="1"/>
  <c r="CK118" i="1"/>
  <c r="CM118" i="1"/>
  <c r="CN118" i="1"/>
  <c r="CO118" i="1"/>
  <c r="CP118" i="1"/>
  <c r="CQ118" i="1"/>
  <c r="CR118" i="1"/>
  <c r="CS118" i="1"/>
  <c r="CT118" i="1"/>
  <c r="CU118" i="1"/>
  <c r="CV118" i="1"/>
  <c r="CW118" i="1"/>
  <c r="CY118" i="1"/>
  <c r="CZ118" i="1"/>
  <c r="DA118" i="1"/>
  <c r="DB118" i="1"/>
  <c r="DC118" i="1"/>
  <c r="DD118" i="1"/>
  <c r="DE118" i="1"/>
  <c r="CF119" i="1"/>
  <c r="CG119" i="1"/>
  <c r="CH119" i="1"/>
  <c r="CI119" i="1"/>
  <c r="CJ119" i="1"/>
  <c r="CK119" i="1"/>
  <c r="CM119" i="1"/>
  <c r="CN119" i="1"/>
  <c r="CO119" i="1"/>
  <c r="CP119" i="1"/>
  <c r="CQ119" i="1"/>
  <c r="CR119" i="1"/>
  <c r="CS119" i="1"/>
  <c r="CT119" i="1"/>
  <c r="CU119" i="1"/>
  <c r="CV119" i="1"/>
  <c r="CW119" i="1"/>
  <c r="CY119" i="1"/>
  <c r="CZ119" i="1"/>
  <c r="DA119" i="1"/>
  <c r="DB119" i="1"/>
  <c r="DC119" i="1"/>
  <c r="DD119" i="1"/>
  <c r="DE119" i="1"/>
  <c r="CM120" i="1"/>
  <c r="CF121" i="1"/>
  <c r="CG121" i="1"/>
  <c r="CH121" i="1"/>
  <c r="CI121" i="1"/>
  <c r="CJ121" i="1"/>
  <c r="CK121" i="1"/>
  <c r="CM121" i="1"/>
  <c r="CN121" i="1"/>
  <c r="CO121" i="1"/>
  <c r="CP121" i="1"/>
  <c r="CQ121" i="1"/>
  <c r="CR121" i="1"/>
  <c r="CS121" i="1"/>
  <c r="CT121" i="1"/>
  <c r="CU121" i="1"/>
  <c r="CV121" i="1"/>
  <c r="CW121" i="1"/>
  <c r="CY121" i="1"/>
  <c r="CZ121" i="1"/>
  <c r="DA121" i="1"/>
  <c r="DB121" i="1"/>
  <c r="DC121" i="1"/>
  <c r="DD121" i="1"/>
  <c r="DE121" i="1"/>
  <c r="CF122" i="1"/>
  <c r="CG122" i="1"/>
  <c r="CH122" i="1"/>
  <c r="CI122" i="1"/>
  <c r="CJ122" i="1"/>
  <c r="CK122" i="1"/>
  <c r="CM122" i="1"/>
  <c r="CN122" i="1"/>
  <c r="CO122" i="1"/>
  <c r="CP122" i="1"/>
  <c r="CQ122" i="1"/>
  <c r="CR122" i="1"/>
  <c r="CS122" i="1"/>
  <c r="CT122" i="1"/>
  <c r="CU122" i="1"/>
  <c r="CV122" i="1"/>
  <c r="CW122" i="1"/>
  <c r="CY122" i="1"/>
  <c r="CZ122" i="1"/>
  <c r="DA122" i="1"/>
  <c r="DB122" i="1"/>
  <c r="DC122" i="1"/>
  <c r="DD122" i="1"/>
  <c r="DE122" i="1"/>
  <c r="CM123" i="1"/>
  <c r="CF124" i="1"/>
  <c r="CG124" i="1"/>
  <c r="CH124" i="1"/>
  <c r="CI124" i="1"/>
  <c r="CJ124" i="1"/>
  <c r="CK124" i="1"/>
  <c r="CM124" i="1"/>
  <c r="CN124" i="1"/>
  <c r="CO124" i="1"/>
  <c r="CP124" i="1"/>
  <c r="CQ124" i="1"/>
  <c r="CR124" i="1"/>
  <c r="CS124" i="1"/>
  <c r="CT124" i="1"/>
  <c r="CU124" i="1"/>
  <c r="CV124" i="1"/>
  <c r="CW124" i="1"/>
  <c r="CY124" i="1"/>
  <c r="CZ124" i="1"/>
  <c r="DA124" i="1"/>
  <c r="DB124" i="1"/>
  <c r="DC124" i="1"/>
  <c r="DD124" i="1"/>
  <c r="DE124" i="1"/>
  <c r="CF125" i="1"/>
  <c r="CG125" i="1"/>
  <c r="CH125" i="1"/>
  <c r="CI125" i="1"/>
  <c r="CJ125" i="1"/>
  <c r="CK125" i="1"/>
  <c r="CM125" i="1"/>
  <c r="CN125" i="1"/>
  <c r="CO125" i="1"/>
  <c r="CP125" i="1"/>
  <c r="CQ125" i="1"/>
  <c r="CR125" i="1"/>
  <c r="CS125" i="1"/>
  <c r="CT125" i="1"/>
  <c r="CU125" i="1"/>
  <c r="CV125" i="1"/>
  <c r="CW125" i="1"/>
  <c r="CY125" i="1"/>
  <c r="CZ125" i="1"/>
  <c r="DA125" i="1"/>
  <c r="DB125" i="1"/>
  <c r="DC125" i="1"/>
  <c r="DD125" i="1"/>
  <c r="DE125" i="1"/>
  <c r="CM126" i="1"/>
  <c r="CF127" i="1"/>
  <c r="CG127" i="1"/>
  <c r="CH127" i="1"/>
  <c r="CI127" i="1"/>
  <c r="CJ127" i="1"/>
  <c r="CK127" i="1"/>
  <c r="CM127" i="1"/>
  <c r="CN127" i="1"/>
  <c r="CO127" i="1"/>
  <c r="CP127" i="1"/>
  <c r="CQ127" i="1"/>
  <c r="CR127" i="1"/>
  <c r="CS127" i="1"/>
  <c r="CT127" i="1"/>
  <c r="CU127" i="1"/>
  <c r="CV127" i="1"/>
  <c r="CW127" i="1"/>
  <c r="CY127" i="1"/>
  <c r="CZ127" i="1"/>
  <c r="DA127" i="1"/>
  <c r="DB127" i="1"/>
  <c r="DC127" i="1"/>
  <c r="DD127" i="1"/>
  <c r="DE127" i="1"/>
  <c r="CF128" i="1"/>
  <c r="CG128" i="1"/>
  <c r="CH128" i="1"/>
  <c r="CI128" i="1"/>
  <c r="CJ128" i="1"/>
  <c r="CK128" i="1"/>
  <c r="CM128" i="1"/>
  <c r="CN128" i="1"/>
  <c r="CO128" i="1"/>
  <c r="CP128" i="1"/>
  <c r="CQ128" i="1"/>
  <c r="CR128" i="1"/>
  <c r="CS128" i="1"/>
  <c r="CT128" i="1"/>
  <c r="CU128" i="1"/>
  <c r="CV128" i="1"/>
  <c r="CW128" i="1"/>
  <c r="CY128" i="1"/>
  <c r="CZ128" i="1"/>
  <c r="DA128" i="1"/>
  <c r="DB128" i="1"/>
  <c r="DC128" i="1"/>
  <c r="DD128" i="1"/>
  <c r="DE128" i="1"/>
  <c r="CM129" i="1"/>
  <c r="CF130" i="1"/>
  <c r="CG130" i="1"/>
  <c r="CH130" i="1"/>
  <c r="CI130" i="1"/>
  <c r="CJ130" i="1"/>
  <c r="CK130" i="1"/>
  <c r="CM130" i="1"/>
  <c r="CN130" i="1"/>
  <c r="CO130" i="1"/>
  <c r="CP130" i="1"/>
  <c r="CQ130" i="1"/>
  <c r="CR130" i="1"/>
  <c r="CS130" i="1"/>
  <c r="CT130" i="1"/>
  <c r="CU130" i="1"/>
  <c r="CV130" i="1"/>
  <c r="CW130" i="1"/>
  <c r="CY130" i="1"/>
  <c r="CZ130" i="1"/>
  <c r="DA130" i="1"/>
  <c r="DB130" i="1"/>
  <c r="DC130" i="1"/>
  <c r="DD130" i="1"/>
  <c r="DE130" i="1"/>
  <c r="CF131" i="1"/>
  <c r="CG131" i="1"/>
  <c r="CH131" i="1"/>
  <c r="CI131" i="1"/>
  <c r="CJ131" i="1"/>
  <c r="CK131" i="1"/>
  <c r="CM131" i="1"/>
  <c r="CN131" i="1"/>
  <c r="CO131" i="1"/>
  <c r="CP131" i="1"/>
  <c r="CQ131" i="1"/>
  <c r="CR131" i="1"/>
  <c r="CS131" i="1"/>
  <c r="CT131" i="1"/>
  <c r="CU131" i="1"/>
  <c r="CV131" i="1"/>
  <c r="CW131" i="1"/>
  <c r="CY131" i="1"/>
  <c r="CZ131" i="1"/>
  <c r="DA131" i="1"/>
  <c r="DB131" i="1"/>
  <c r="DC131" i="1"/>
  <c r="DD131" i="1"/>
  <c r="DE131" i="1"/>
  <c r="CM132" i="1"/>
  <c r="CF133" i="1"/>
  <c r="CG133" i="1"/>
  <c r="CH133" i="1"/>
  <c r="CI133" i="1"/>
  <c r="CJ133" i="1"/>
  <c r="CK133" i="1"/>
  <c r="CM133" i="1"/>
  <c r="CN133" i="1"/>
  <c r="CO133" i="1"/>
  <c r="CP133" i="1"/>
  <c r="CQ133" i="1"/>
  <c r="CR133" i="1"/>
  <c r="CS133" i="1"/>
  <c r="CT133" i="1"/>
  <c r="CU133" i="1"/>
  <c r="CV133" i="1"/>
  <c r="CW133" i="1"/>
  <c r="CY133" i="1"/>
  <c r="CZ133" i="1"/>
  <c r="DA133" i="1"/>
  <c r="DB133" i="1"/>
  <c r="DC133" i="1"/>
  <c r="DD133" i="1"/>
  <c r="DE133" i="1"/>
  <c r="CF134" i="1"/>
  <c r="CG134" i="1"/>
  <c r="CH134" i="1"/>
  <c r="CI134" i="1"/>
  <c r="CJ134" i="1"/>
  <c r="CK134" i="1"/>
  <c r="CM134" i="1"/>
  <c r="CN134" i="1"/>
  <c r="CO134" i="1"/>
  <c r="CP134" i="1"/>
  <c r="CQ134" i="1"/>
  <c r="CR134" i="1"/>
  <c r="CS134" i="1"/>
  <c r="CT134" i="1"/>
  <c r="CU134" i="1"/>
  <c r="CV134" i="1"/>
  <c r="CW134" i="1"/>
  <c r="CY134" i="1"/>
  <c r="CZ134" i="1"/>
  <c r="DA134" i="1"/>
  <c r="DB134" i="1"/>
  <c r="DC134" i="1"/>
  <c r="DD134" i="1"/>
  <c r="DE134" i="1"/>
  <c r="CM135" i="1"/>
  <c r="CF136" i="1"/>
  <c r="CG136" i="1"/>
  <c r="CH136" i="1"/>
  <c r="CI136" i="1"/>
  <c r="CJ136" i="1"/>
  <c r="CK136" i="1"/>
  <c r="CM136" i="1"/>
  <c r="CN136" i="1"/>
  <c r="CO136" i="1"/>
  <c r="CP136" i="1"/>
  <c r="CQ136" i="1"/>
  <c r="CR136" i="1"/>
  <c r="CS136" i="1"/>
  <c r="CT136" i="1"/>
  <c r="CU136" i="1"/>
  <c r="CV136" i="1"/>
  <c r="CW136" i="1"/>
  <c r="CY136" i="1"/>
  <c r="CZ136" i="1"/>
  <c r="DA136" i="1"/>
  <c r="DB136" i="1"/>
  <c r="DC136" i="1"/>
  <c r="DD136" i="1"/>
  <c r="DE136" i="1"/>
  <c r="CF137" i="1"/>
  <c r="CG137" i="1"/>
  <c r="CH137" i="1"/>
  <c r="CI137" i="1"/>
  <c r="CJ137" i="1"/>
  <c r="CK137" i="1"/>
  <c r="CM137" i="1"/>
  <c r="CN137" i="1"/>
  <c r="CO137" i="1"/>
  <c r="CP137" i="1"/>
  <c r="CQ137" i="1"/>
  <c r="CR137" i="1"/>
  <c r="CS137" i="1"/>
  <c r="CT137" i="1"/>
  <c r="CU137" i="1"/>
  <c r="CV137" i="1"/>
  <c r="CW137" i="1"/>
  <c r="CY137" i="1"/>
  <c r="CZ137" i="1"/>
  <c r="DA137" i="1"/>
  <c r="DB137" i="1"/>
  <c r="DC137" i="1"/>
  <c r="DD137" i="1"/>
  <c r="DE137" i="1"/>
  <c r="CM138" i="1"/>
  <c r="CF139" i="1"/>
  <c r="CG139" i="1"/>
  <c r="CH139" i="1"/>
  <c r="CI139" i="1"/>
  <c r="CJ139" i="1"/>
  <c r="CK139" i="1"/>
  <c r="CM139" i="1"/>
  <c r="CN139" i="1"/>
  <c r="CO139" i="1"/>
  <c r="CP139" i="1"/>
  <c r="CQ139" i="1"/>
  <c r="CR139" i="1"/>
  <c r="CS139" i="1"/>
  <c r="CT139" i="1"/>
  <c r="CU139" i="1"/>
  <c r="CV139" i="1"/>
  <c r="CW139" i="1"/>
  <c r="CY139" i="1"/>
  <c r="CZ139" i="1"/>
  <c r="DA139" i="1"/>
  <c r="DB139" i="1"/>
  <c r="DC139" i="1"/>
  <c r="DD139" i="1"/>
  <c r="DE139" i="1"/>
  <c r="CF140" i="1"/>
  <c r="CG140" i="1"/>
  <c r="CH140" i="1"/>
  <c r="CI140" i="1"/>
  <c r="CJ140" i="1"/>
  <c r="CK140" i="1"/>
  <c r="CM140" i="1"/>
  <c r="CN140" i="1"/>
  <c r="CO140" i="1"/>
  <c r="CP140" i="1"/>
  <c r="CQ140" i="1"/>
  <c r="CR140" i="1"/>
  <c r="CS140" i="1"/>
  <c r="CT140" i="1"/>
  <c r="CU140" i="1"/>
  <c r="CV140" i="1"/>
  <c r="CW140" i="1"/>
  <c r="CY140" i="1"/>
  <c r="CZ140" i="1"/>
  <c r="DA140" i="1"/>
  <c r="DB140" i="1"/>
  <c r="DC140" i="1"/>
  <c r="DD140" i="1"/>
  <c r="DE140" i="1"/>
  <c r="CM141" i="1"/>
  <c r="CF142" i="1"/>
  <c r="CG142" i="1"/>
  <c r="CH142" i="1"/>
  <c r="CI142" i="1"/>
  <c r="CJ142" i="1"/>
  <c r="CK142" i="1"/>
  <c r="CM142" i="1"/>
  <c r="CN142" i="1"/>
  <c r="CO142" i="1"/>
  <c r="CP142" i="1"/>
  <c r="CQ142" i="1"/>
  <c r="CR142" i="1"/>
  <c r="CS142" i="1"/>
  <c r="CT142" i="1"/>
  <c r="CU142" i="1"/>
  <c r="CV142" i="1"/>
  <c r="CW142" i="1"/>
  <c r="CY142" i="1"/>
  <c r="CZ142" i="1"/>
  <c r="DA142" i="1"/>
  <c r="DB142" i="1"/>
  <c r="DC142" i="1"/>
  <c r="DD142" i="1"/>
  <c r="DE142" i="1"/>
  <c r="CF143" i="1"/>
  <c r="CG143" i="1"/>
  <c r="CH143" i="1"/>
  <c r="CI143" i="1"/>
  <c r="CJ143" i="1"/>
  <c r="CK143" i="1"/>
  <c r="CM143" i="1"/>
  <c r="CN143" i="1"/>
  <c r="CO143" i="1"/>
  <c r="CP143" i="1"/>
  <c r="CQ143" i="1"/>
  <c r="CR143" i="1"/>
  <c r="CS143" i="1"/>
  <c r="CT143" i="1"/>
  <c r="CU143" i="1"/>
  <c r="CV143" i="1"/>
  <c r="CW143" i="1"/>
  <c r="CY143" i="1"/>
  <c r="CZ143" i="1"/>
  <c r="DA143" i="1"/>
  <c r="DB143" i="1"/>
  <c r="DC143" i="1"/>
  <c r="DD143" i="1"/>
  <c r="DE143" i="1"/>
  <c r="CM144" i="1"/>
  <c r="CF145" i="1"/>
  <c r="CG145" i="1"/>
  <c r="CH145" i="1"/>
  <c r="CI145" i="1"/>
  <c r="CJ145" i="1"/>
  <c r="CK145" i="1"/>
  <c r="CM145" i="1"/>
  <c r="CN145" i="1"/>
  <c r="CO145" i="1"/>
  <c r="CP145" i="1"/>
  <c r="CQ145" i="1"/>
  <c r="CR145" i="1"/>
  <c r="CS145" i="1"/>
  <c r="CT145" i="1"/>
  <c r="CU145" i="1"/>
  <c r="CV145" i="1"/>
  <c r="CW145" i="1"/>
  <c r="CY145" i="1"/>
  <c r="CZ145" i="1"/>
  <c r="DA145" i="1"/>
  <c r="DB145" i="1"/>
  <c r="DC145" i="1"/>
  <c r="DD145" i="1"/>
  <c r="DE145" i="1"/>
  <c r="CF146" i="1"/>
  <c r="CG146" i="1"/>
  <c r="CH146" i="1"/>
  <c r="CI146" i="1"/>
  <c r="CJ146" i="1"/>
  <c r="CK146" i="1"/>
  <c r="CM146" i="1"/>
  <c r="CN146" i="1"/>
  <c r="CO146" i="1"/>
  <c r="CP146" i="1"/>
  <c r="CQ146" i="1"/>
  <c r="CR146" i="1"/>
  <c r="CS146" i="1"/>
  <c r="CT146" i="1"/>
  <c r="CU146" i="1"/>
  <c r="CV146" i="1"/>
  <c r="CW146" i="1"/>
  <c r="CY146" i="1"/>
  <c r="CZ146" i="1"/>
  <c r="DA146" i="1"/>
  <c r="DB146" i="1"/>
  <c r="DC146" i="1"/>
  <c r="DD146" i="1"/>
  <c r="DE146" i="1"/>
  <c r="CM147" i="1"/>
  <c r="CF148" i="1"/>
  <c r="CG148" i="1"/>
  <c r="CH148" i="1"/>
  <c r="CI148" i="1"/>
  <c r="CJ148" i="1"/>
  <c r="CK148" i="1"/>
  <c r="CM148" i="1"/>
  <c r="CN148" i="1"/>
  <c r="CO148" i="1"/>
  <c r="CP148" i="1"/>
  <c r="CQ148" i="1"/>
  <c r="CR148" i="1"/>
  <c r="CS148" i="1"/>
  <c r="CT148" i="1"/>
  <c r="CU148" i="1"/>
  <c r="CV148" i="1"/>
  <c r="CW148" i="1"/>
  <c r="CY148" i="1"/>
  <c r="CZ148" i="1"/>
  <c r="DA148" i="1"/>
  <c r="DB148" i="1"/>
  <c r="DC148" i="1"/>
  <c r="DD148" i="1"/>
  <c r="DE148" i="1"/>
  <c r="CF149" i="1"/>
  <c r="CG149" i="1"/>
  <c r="CH149" i="1"/>
  <c r="CI149" i="1"/>
  <c r="CJ149" i="1"/>
  <c r="CK149" i="1"/>
  <c r="CM149" i="1"/>
  <c r="CN149" i="1"/>
  <c r="CO149" i="1"/>
  <c r="CP149" i="1"/>
  <c r="CQ149" i="1"/>
  <c r="CR149" i="1"/>
  <c r="CS149" i="1"/>
  <c r="CT149" i="1"/>
  <c r="CU149" i="1"/>
  <c r="CV149" i="1"/>
  <c r="CW149" i="1"/>
  <c r="CY149" i="1"/>
  <c r="CZ149" i="1"/>
  <c r="DA149" i="1"/>
  <c r="DB149" i="1"/>
  <c r="DC149" i="1"/>
  <c r="DD149" i="1"/>
  <c r="DE149" i="1"/>
  <c r="CM150" i="1"/>
  <c r="CF151" i="1"/>
  <c r="CG151" i="1"/>
  <c r="CH151" i="1"/>
  <c r="CI151" i="1"/>
  <c r="CJ151" i="1"/>
  <c r="CK151" i="1"/>
  <c r="CM151" i="1"/>
  <c r="CN151" i="1"/>
  <c r="CO151" i="1"/>
  <c r="CP151" i="1"/>
  <c r="CQ151" i="1"/>
  <c r="CR151" i="1"/>
  <c r="CS151" i="1"/>
  <c r="CT151" i="1"/>
  <c r="CU151" i="1"/>
  <c r="CV151" i="1"/>
  <c r="CW151" i="1"/>
  <c r="CY151" i="1"/>
  <c r="CZ151" i="1"/>
  <c r="DA151" i="1"/>
  <c r="DB151" i="1"/>
  <c r="DC151" i="1"/>
  <c r="DD151" i="1"/>
  <c r="DE151" i="1"/>
  <c r="CF152" i="1"/>
  <c r="CG152" i="1"/>
  <c r="CH152" i="1"/>
  <c r="CI152" i="1"/>
  <c r="CJ152" i="1"/>
  <c r="CK152" i="1"/>
  <c r="CM152" i="1"/>
  <c r="CN152" i="1"/>
  <c r="CO152" i="1"/>
  <c r="CP152" i="1"/>
  <c r="CQ152" i="1"/>
  <c r="CR152" i="1"/>
  <c r="CS152" i="1"/>
  <c r="CT152" i="1"/>
  <c r="CU152" i="1"/>
  <c r="CV152" i="1"/>
  <c r="CW152" i="1"/>
  <c r="CY152" i="1"/>
  <c r="CZ152" i="1"/>
  <c r="DA152" i="1"/>
  <c r="DB152" i="1"/>
  <c r="DC152" i="1"/>
  <c r="DD152" i="1"/>
  <c r="DE152" i="1"/>
  <c r="CM153" i="1"/>
  <c r="CF154" i="1"/>
  <c r="CG154" i="1"/>
  <c r="CH154" i="1"/>
  <c r="CI154" i="1"/>
  <c r="CJ154" i="1"/>
  <c r="CK154" i="1"/>
  <c r="CM154" i="1"/>
  <c r="CN154" i="1"/>
  <c r="CO154" i="1"/>
  <c r="CP154" i="1"/>
  <c r="CQ154" i="1"/>
  <c r="CR154" i="1"/>
  <c r="CS154" i="1"/>
  <c r="CT154" i="1"/>
  <c r="CU154" i="1"/>
  <c r="CV154" i="1"/>
  <c r="CW154" i="1"/>
  <c r="CY154" i="1"/>
  <c r="CZ154" i="1"/>
  <c r="DA154" i="1"/>
  <c r="DB154" i="1"/>
  <c r="DC154" i="1"/>
  <c r="DD154" i="1"/>
  <c r="DE154" i="1"/>
  <c r="CF155" i="1"/>
  <c r="CG155" i="1"/>
  <c r="CH155" i="1"/>
  <c r="CI155" i="1"/>
  <c r="CJ155" i="1"/>
  <c r="CK155" i="1"/>
  <c r="CM155" i="1"/>
  <c r="CN155" i="1"/>
  <c r="CO155" i="1"/>
  <c r="CP155" i="1"/>
  <c r="CQ155" i="1"/>
  <c r="CR155" i="1"/>
  <c r="CS155" i="1"/>
  <c r="CT155" i="1"/>
  <c r="CU155" i="1"/>
  <c r="CV155" i="1"/>
  <c r="CW155" i="1"/>
  <c r="CY155" i="1"/>
  <c r="CZ155" i="1"/>
  <c r="DA155" i="1"/>
  <c r="DB155" i="1"/>
  <c r="DC155" i="1"/>
  <c r="DD155" i="1"/>
  <c r="DE155" i="1"/>
  <c r="CM156" i="1"/>
  <c r="CF157" i="1"/>
  <c r="CG157" i="1"/>
  <c r="CH157" i="1"/>
  <c r="CI157" i="1"/>
  <c r="CJ157" i="1"/>
  <c r="CK157" i="1"/>
  <c r="CM157" i="1"/>
  <c r="CN157" i="1"/>
  <c r="CO157" i="1"/>
  <c r="CP157" i="1"/>
  <c r="CQ157" i="1"/>
  <c r="CR157" i="1"/>
  <c r="CS157" i="1"/>
  <c r="CT157" i="1"/>
  <c r="CU157" i="1"/>
  <c r="CV157" i="1"/>
  <c r="CW157" i="1"/>
  <c r="CY157" i="1"/>
  <c r="CZ157" i="1"/>
  <c r="DA157" i="1"/>
  <c r="DB157" i="1"/>
  <c r="DC157" i="1"/>
  <c r="DD157" i="1"/>
  <c r="DE157" i="1"/>
  <c r="CF158" i="1"/>
  <c r="CG158" i="1"/>
  <c r="CH158" i="1"/>
  <c r="CI158" i="1"/>
  <c r="CJ158" i="1"/>
  <c r="CK158" i="1"/>
  <c r="CM158" i="1"/>
  <c r="CN158" i="1"/>
  <c r="CO158" i="1"/>
  <c r="CP158" i="1"/>
  <c r="CQ158" i="1"/>
  <c r="CR158" i="1"/>
  <c r="CS158" i="1"/>
  <c r="CT158" i="1"/>
  <c r="CU158" i="1"/>
  <c r="CV158" i="1"/>
  <c r="CW158" i="1"/>
  <c r="CY158" i="1"/>
  <c r="CZ158" i="1"/>
  <c r="DA158" i="1"/>
  <c r="DB158" i="1"/>
  <c r="DC158" i="1"/>
  <c r="DD158" i="1"/>
  <c r="DE158" i="1"/>
  <c r="CM159" i="1"/>
  <c r="CF160" i="1"/>
  <c r="CG160" i="1"/>
  <c r="CH160" i="1"/>
  <c r="CI160" i="1"/>
  <c r="CJ160" i="1"/>
  <c r="CK160" i="1"/>
  <c r="CM160" i="1"/>
  <c r="CN160" i="1"/>
  <c r="CO160" i="1"/>
  <c r="CP160" i="1"/>
  <c r="CQ160" i="1"/>
  <c r="CR160" i="1"/>
  <c r="CS160" i="1"/>
  <c r="CT160" i="1"/>
  <c r="CU160" i="1"/>
  <c r="CV160" i="1"/>
  <c r="CW160" i="1"/>
  <c r="CY160" i="1"/>
  <c r="CZ160" i="1"/>
  <c r="DA160" i="1"/>
  <c r="DB160" i="1"/>
  <c r="DC160" i="1"/>
  <c r="DD160" i="1"/>
  <c r="DE160" i="1"/>
  <c r="CF161" i="1"/>
  <c r="CG161" i="1"/>
  <c r="CH161" i="1"/>
  <c r="CI161" i="1"/>
  <c r="CJ161" i="1"/>
  <c r="CK161" i="1"/>
  <c r="CM161" i="1"/>
  <c r="CN161" i="1"/>
  <c r="CO161" i="1"/>
  <c r="CP161" i="1"/>
  <c r="CQ161" i="1"/>
  <c r="CR161" i="1"/>
  <c r="CS161" i="1"/>
  <c r="CT161" i="1"/>
  <c r="CU161" i="1"/>
  <c r="CV161" i="1"/>
  <c r="CW161" i="1"/>
  <c r="CY161" i="1"/>
  <c r="CZ161" i="1"/>
  <c r="DA161" i="1"/>
  <c r="DB161" i="1"/>
  <c r="DC161" i="1"/>
  <c r="DD161" i="1"/>
  <c r="DE161" i="1"/>
  <c r="CM162" i="1"/>
  <c r="CF163" i="1"/>
  <c r="CG163" i="1"/>
  <c r="CH163" i="1"/>
  <c r="CI163" i="1"/>
  <c r="CJ163" i="1"/>
  <c r="CK163" i="1"/>
  <c r="CM163" i="1"/>
  <c r="CN163" i="1"/>
  <c r="CO163" i="1"/>
  <c r="CP163" i="1"/>
  <c r="CQ163" i="1"/>
  <c r="CR163" i="1"/>
  <c r="CS163" i="1"/>
  <c r="CT163" i="1"/>
  <c r="CU163" i="1"/>
  <c r="CV163" i="1"/>
  <c r="CW163" i="1"/>
  <c r="CY163" i="1"/>
  <c r="CZ163" i="1"/>
  <c r="DA163" i="1"/>
  <c r="DB163" i="1"/>
  <c r="DC163" i="1"/>
  <c r="DD163" i="1"/>
  <c r="DE163" i="1"/>
  <c r="CF164" i="1"/>
  <c r="CG164" i="1"/>
  <c r="CH164" i="1"/>
  <c r="CI164" i="1"/>
  <c r="CJ164" i="1"/>
  <c r="CK164" i="1"/>
  <c r="CM164" i="1"/>
  <c r="CN164" i="1"/>
  <c r="CO164" i="1"/>
  <c r="CP164" i="1"/>
  <c r="CQ164" i="1"/>
  <c r="CR164" i="1"/>
  <c r="CS164" i="1"/>
  <c r="CT164" i="1"/>
  <c r="CU164" i="1"/>
  <c r="CV164" i="1"/>
  <c r="CW164" i="1"/>
  <c r="CY164" i="1"/>
  <c r="CZ164" i="1"/>
  <c r="DA164" i="1"/>
  <c r="DB164" i="1"/>
  <c r="DC164" i="1"/>
  <c r="DD164" i="1"/>
  <c r="DE164" i="1"/>
  <c r="CM165" i="1"/>
  <c r="CF166" i="1"/>
  <c r="CG166" i="1"/>
  <c r="CH166" i="1"/>
  <c r="CI166" i="1"/>
  <c r="CJ166" i="1"/>
  <c r="CK166" i="1"/>
  <c r="CM166" i="1"/>
  <c r="CN166" i="1"/>
  <c r="CO166" i="1"/>
  <c r="CP166" i="1"/>
  <c r="CQ166" i="1"/>
  <c r="CR166" i="1"/>
  <c r="CS166" i="1"/>
  <c r="CT166" i="1"/>
  <c r="CU166" i="1"/>
  <c r="CV166" i="1"/>
  <c r="CW166" i="1"/>
  <c r="CY166" i="1"/>
  <c r="CZ166" i="1"/>
  <c r="DA166" i="1"/>
  <c r="DB166" i="1"/>
  <c r="DC166" i="1"/>
  <c r="DD166" i="1"/>
  <c r="DE166" i="1"/>
  <c r="CF167" i="1"/>
  <c r="CG167" i="1"/>
  <c r="CH167" i="1"/>
  <c r="CI167" i="1"/>
  <c r="CJ167" i="1"/>
  <c r="CK167" i="1"/>
  <c r="CM167" i="1"/>
  <c r="CN167" i="1"/>
  <c r="CO167" i="1"/>
  <c r="CP167" i="1"/>
  <c r="CQ167" i="1"/>
  <c r="CR167" i="1"/>
  <c r="CS167" i="1"/>
  <c r="CT167" i="1"/>
  <c r="CU167" i="1"/>
  <c r="CV167" i="1"/>
  <c r="CW167" i="1"/>
  <c r="CY167" i="1"/>
  <c r="CZ167" i="1"/>
  <c r="DA167" i="1"/>
  <c r="DB167" i="1"/>
  <c r="DC167" i="1"/>
  <c r="DD167" i="1"/>
  <c r="DE167" i="1"/>
  <c r="CM168" i="1"/>
  <c r="CF169" i="1"/>
  <c r="CG169" i="1"/>
  <c r="CH169" i="1"/>
  <c r="CI169" i="1"/>
  <c r="CJ169" i="1"/>
  <c r="CK169" i="1"/>
  <c r="CM169" i="1"/>
  <c r="CN169" i="1"/>
  <c r="CO169" i="1"/>
  <c r="CP169" i="1"/>
  <c r="CQ169" i="1"/>
  <c r="CR169" i="1"/>
  <c r="CS169" i="1"/>
  <c r="CT169" i="1"/>
  <c r="CU169" i="1"/>
  <c r="CV169" i="1"/>
  <c r="CW169" i="1"/>
  <c r="CY169" i="1"/>
  <c r="CZ169" i="1"/>
  <c r="DA169" i="1"/>
  <c r="DB169" i="1"/>
  <c r="DC169" i="1"/>
  <c r="DD169" i="1"/>
  <c r="DE169" i="1"/>
  <c r="CF170" i="1"/>
  <c r="CG170" i="1"/>
  <c r="CH170" i="1"/>
  <c r="CI170" i="1"/>
  <c r="CJ170" i="1"/>
  <c r="CK170" i="1"/>
  <c r="CM170" i="1"/>
  <c r="CN170" i="1"/>
  <c r="CO170" i="1"/>
  <c r="CP170" i="1"/>
  <c r="CQ170" i="1"/>
  <c r="CR170" i="1"/>
  <c r="CS170" i="1"/>
  <c r="CT170" i="1"/>
  <c r="CU170" i="1"/>
  <c r="CV170" i="1"/>
  <c r="CW170" i="1"/>
  <c r="CY170" i="1"/>
  <c r="CZ170" i="1"/>
  <c r="DA170" i="1"/>
  <c r="DB170" i="1"/>
  <c r="DC170" i="1"/>
  <c r="DD170" i="1"/>
  <c r="DE170" i="1"/>
  <c r="CM171" i="1"/>
  <c r="CF172" i="1"/>
  <c r="CG172" i="1"/>
  <c r="CH172" i="1"/>
  <c r="CI172" i="1"/>
  <c r="CJ172" i="1"/>
  <c r="CK172" i="1"/>
  <c r="CM172" i="1"/>
  <c r="CN172" i="1"/>
  <c r="CO172" i="1"/>
  <c r="CP172" i="1"/>
  <c r="CQ172" i="1"/>
  <c r="CR172" i="1"/>
  <c r="CS172" i="1"/>
  <c r="CT172" i="1"/>
  <c r="CU172" i="1"/>
  <c r="CV172" i="1"/>
  <c r="CW172" i="1"/>
  <c r="CY172" i="1"/>
  <c r="CZ172" i="1"/>
  <c r="DA172" i="1"/>
  <c r="DB172" i="1"/>
  <c r="DC172" i="1"/>
  <c r="DD172" i="1"/>
  <c r="DE172" i="1"/>
  <c r="CF173" i="1"/>
  <c r="CG173" i="1"/>
  <c r="CH173" i="1"/>
  <c r="CI173" i="1"/>
  <c r="CJ173" i="1"/>
  <c r="CK173" i="1"/>
  <c r="CM173" i="1"/>
  <c r="CN173" i="1"/>
  <c r="CO173" i="1"/>
  <c r="CP173" i="1"/>
  <c r="CQ173" i="1"/>
  <c r="CR173" i="1"/>
  <c r="CS173" i="1"/>
  <c r="CT173" i="1"/>
  <c r="CU173" i="1"/>
  <c r="CV173" i="1"/>
  <c r="CW173" i="1"/>
  <c r="CY173" i="1"/>
  <c r="CZ173" i="1"/>
  <c r="DA173" i="1"/>
  <c r="DB173" i="1"/>
  <c r="DC173" i="1"/>
  <c r="DD173" i="1"/>
  <c r="DE173" i="1"/>
  <c r="CM174" i="1"/>
  <c r="CF175" i="1"/>
  <c r="CG175" i="1"/>
  <c r="CH175" i="1"/>
  <c r="CI175" i="1"/>
  <c r="CJ175" i="1"/>
  <c r="CK175" i="1"/>
  <c r="CM175" i="1"/>
  <c r="CN175" i="1"/>
  <c r="CO175" i="1"/>
  <c r="CP175" i="1"/>
  <c r="CQ175" i="1"/>
  <c r="CR175" i="1"/>
  <c r="CS175" i="1"/>
  <c r="CT175" i="1"/>
  <c r="CU175" i="1"/>
  <c r="CV175" i="1"/>
  <c r="CW175" i="1"/>
  <c r="CY175" i="1"/>
  <c r="CZ175" i="1"/>
  <c r="DA175" i="1"/>
  <c r="DB175" i="1"/>
  <c r="DC175" i="1"/>
  <c r="DD175" i="1"/>
  <c r="DE175" i="1"/>
  <c r="CF176" i="1"/>
  <c r="CG176" i="1"/>
  <c r="CH176" i="1"/>
  <c r="CI176" i="1"/>
  <c r="CJ176" i="1"/>
  <c r="CK176" i="1"/>
  <c r="CM176" i="1"/>
  <c r="CN176" i="1"/>
  <c r="CO176" i="1"/>
  <c r="CP176" i="1"/>
  <c r="CQ176" i="1"/>
  <c r="CR176" i="1"/>
  <c r="CS176" i="1"/>
  <c r="CT176" i="1"/>
  <c r="CU176" i="1"/>
  <c r="CV176" i="1"/>
  <c r="CW176" i="1"/>
  <c r="CY176" i="1"/>
  <c r="CZ176" i="1"/>
  <c r="DA176" i="1"/>
  <c r="DB176" i="1"/>
  <c r="DC176" i="1"/>
  <c r="DD176" i="1"/>
  <c r="DE176" i="1"/>
  <c r="CM177" i="1"/>
  <c r="CF178" i="1"/>
  <c r="CG178" i="1"/>
  <c r="CH178" i="1"/>
  <c r="CI178" i="1"/>
  <c r="CJ178" i="1"/>
  <c r="CK178" i="1"/>
  <c r="CM178" i="1"/>
  <c r="CN178" i="1"/>
  <c r="CO178" i="1"/>
  <c r="CP178" i="1"/>
  <c r="CQ178" i="1"/>
  <c r="CR178" i="1"/>
  <c r="CS178" i="1"/>
  <c r="CT178" i="1"/>
  <c r="CU178" i="1"/>
  <c r="CV178" i="1"/>
  <c r="CW178" i="1"/>
  <c r="CY178" i="1"/>
  <c r="CZ178" i="1"/>
  <c r="DA178" i="1"/>
  <c r="DB178" i="1"/>
  <c r="DC178" i="1"/>
  <c r="DD178" i="1"/>
  <c r="DE178" i="1"/>
  <c r="CF179" i="1"/>
  <c r="CG179" i="1"/>
  <c r="CH179" i="1"/>
  <c r="CI179" i="1"/>
  <c r="CJ179" i="1"/>
  <c r="CK179" i="1"/>
  <c r="CM179" i="1"/>
  <c r="CN179" i="1"/>
  <c r="CO179" i="1"/>
  <c r="CP179" i="1"/>
  <c r="CQ179" i="1"/>
  <c r="CR179" i="1"/>
  <c r="CS179" i="1"/>
  <c r="CT179" i="1"/>
  <c r="CU179" i="1"/>
  <c r="CV179" i="1"/>
  <c r="CW179" i="1"/>
  <c r="CY179" i="1"/>
  <c r="CZ179" i="1"/>
  <c r="DA179" i="1"/>
  <c r="DB179" i="1"/>
  <c r="DC179" i="1"/>
  <c r="DD179" i="1"/>
  <c r="DE179" i="1"/>
  <c r="CF180" i="1"/>
  <c r="CG180" i="1"/>
  <c r="CH180" i="1"/>
  <c r="CI180" i="1"/>
  <c r="CJ180" i="1"/>
  <c r="CK180" i="1"/>
  <c r="CM180" i="1"/>
  <c r="CN180" i="1"/>
  <c r="CO180" i="1"/>
  <c r="CP180" i="1"/>
  <c r="CQ180" i="1"/>
  <c r="CR180" i="1"/>
  <c r="CS180" i="1"/>
  <c r="CT180" i="1"/>
  <c r="CU180" i="1"/>
  <c r="CV180" i="1"/>
  <c r="CW180" i="1"/>
  <c r="CY180" i="1"/>
  <c r="CZ180" i="1"/>
  <c r="DA180" i="1"/>
  <c r="DB180" i="1"/>
  <c r="DC180" i="1"/>
  <c r="DD180" i="1"/>
  <c r="DE180" i="1"/>
  <c r="CF181" i="1"/>
  <c r="CG181" i="1"/>
  <c r="CH181" i="1"/>
  <c r="CI181" i="1"/>
  <c r="CJ181" i="1"/>
  <c r="CK181" i="1"/>
  <c r="CM181" i="1"/>
  <c r="CN181" i="1"/>
  <c r="CO181" i="1"/>
  <c r="CP181" i="1"/>
  <c r="CQ181" i="1"/>
  <c r="CR181" i="1"/>
  <c r="CS181" i="1"/>
  <c r="CT181" i="1"/>
  <c r="CU181" i="1"/>
  <c r="CV181" i="1"/>
  <c r="CW181" i="1"/>
  <c r="CY181" i="1"/>
  <c r="CZ181" i="1"/>
  <c r="DA181" i="1"/>
  <c r="DB181" i="1"/>
  <c r="DC181" i="1"/>
  <c r="DD181" i="1"/>
  <c r="DE181" i="1"/>
  <c r="CM182" i="1"/>
  <c r="CF183" i="1"/>
  <c r="CG183" i="1"/>
  <c r="CH183" i="1"/>
  <c r="CI183" i="1"/>
  <c r="CJ183" i="1"/>
  <c r="CK183" i="1"/>
  <c r="CM183" i="1"/>
  <c r="CN183" i="1"/>
  <c r="CO183" i="1"/>
  <c r="CP183" i="1"/>
  <c r="CQ183" i="1"/>
  <c r="CR183" i="1"/>
  <c r="CS183" i="1"/>
  <c r="CT183" i="1"/>
  <c r="CU183" i="1"/>
  <c r="CV183" i="1"/>
  <c r="CW183" i="1"/>
  <c r="CY183" i="1"/>
  <c r="CZ183" i="1"/>
  <c r="DA183" i="1"/>
  <c r="DB183" i="1"/>
  <c r="DC183" i="1"/>
  <c r="DD183" i="1"/>
  <c r="DE183" i="1"/>
  <c r="CF184" i="1"/>
  <c r="CG184" i="1"/>
  <c r="CH184" i="1"/>
  <c r="CI184" i="1"/>
  <c r="CJ184" i="1"/>
  <c r="CK184" i="1"/>
  <c r="CM184" i="1"/>
  <c r="CN184" i="1"/>
  <c r="CO184" i="1"/>
  <c r="CP184" i="1"/>
  <c r="CQ184" i="1"/>
  <c r="CR184" i="1"/>
  <c r="CS184" i="1"/>
  <c r="CT184" i="1"/>
  <c r="CU184" i="1"/>
  <c r="CV184" i="1"/>
  <c r="CW184" i="1"/>
  <c r="CY184" i="1"/>
  <c r="CZ184" i="1"/>
  <c r="DA184" i="1"/>
  <c r="DB184" i="1"/>
  <c r="DC184" i="1"/>
  <c r="DD184" i="1"/>
  <c r="DE184" i="1"/>
  <c r="CF185" i="1"/>
  <c r="CG185" i="1"/>
  <c r="CH185" i="1"/>
  <c r="CI185" i="1"/>
  <c r="CJ185" i="1"/>
  <c r="CK185" i="1"/>
  <c r="CM185" i="1"/>
  <c r="CN185" i="1"/>
  <c r="CO185" i="1"/>
  <c r="CP185" i="1"/>
  <c r="CQ185" i="1"/>
  <c r="CR185" i="1"/>
  <c r="CS185" i="1"/>
  <c r="CT185" i="1"/>
  <c r="CU185" i="1"/>
  <c r="CV185" i="1"/>
  <c r="CW185" i="1"/>
  <c r="CY185" i="1"/>
  <c r="CZ185" i="1"/>
  <c r="DA185" i="1"/>
  <c r="DB185" i="1"/>
  <c r="DC185" i="1"/>
  <c r="DD185" i="1"/>
  <c r="DE185" i="1"/>
  <c r="CF186" i="1"/>
  <c r="CG186" i="1"/>
  <c r="CH186" i="1"/>
  <c r="CI186" i="1"/>
  <c r="CJ186" i="1"/>
  <c r="CK186" i="1"/>
  <c r="CM186" i="1"/>
  <c r="CN186" i="1"/>
  <c r="CO186" i="1"/>
  <c r="CP186" i="1"/>
  <c r="CQ186" i="1"/>
  <c r="CR186" i="1"/>
  <c r="CS186" i="1"/>
  <c r="CT186" i="1"/>
  <c r="CU186" i="1"/>
  <c r="CV186" i="1"/>
  <c r="CW186" i="1"/>
  <c r="CY186" i="1"/>
  <c r="CZ186" i="1"/>
  <c r="DA186" i="1"/>
  <c r="DB186" i="1"/>
  <c r="DC186" i="1"/>
  <c r="DD186" i="1"/>
  <c r="DE186" i="1"/>
  <c r="CF187" i="1"/>
  <c r="CG187" i="1"/>
  <c r="CH187" i="1"/>
  <c r="CI187" i="1"/>
  <c r="CJ187" i="1"/>
  <c r="CK187" i="1"/>
  <c r="CM187" i="1"/>
  <c r="CN187" i="1"/>
  <c r="CO187" i="1"/>
  <c r="CP187" i="1"/>
  <c r="CQ187" i="1"/>
  <c r="CR187" i="1"/>
  <c r="CS187" i="1"/>
  <c r="CT187" i="1"/>
  <c r="CU187" i="1"/>
  <c r="CV187" i="1"/>
  <c r="CW187" i="1"/>
  <c r="CY187" i="1"/>
  <c r="CZ187" i="1"/>
  <c r="DA187" i="1"/>
  <c r="DB187" i="1"/>
  <c r="DC187" i="1"/>
  <c r="DD187" i="1"/>
  <c r="DE187" i="1"/>
  <c r="CM188" i="1"/>
  <c r="CF189" i="1"/>
  <c r="CG189" i="1"/>
  <c r="CH189" i="1"/>
  <c r="CI189" i="1"/>
  <c r="CJ189" i="1"/>
  <c r="CK189" i="1"/>
  <c r="CM189" i="1"/>
  <c r="CN189" i="1"/>
  <c r="CO189" i="1"/>
  <c r="CP189" i="1"/>
  <c r="CQ189" i="1"/>
  <c r="CR189" i="1"/>
  <c r="CS189" i="1"/>
  <c r="CT189" i="1"/>
  <c r="CU189" i="1"/>
  <c r="CV189" i="1"/>
  <c r="CW189" i="1"/>
  <c r="CY189" i="1"/>
  <c r="CZ189" i="1"/>
  <c r="DA189" i="1"/>
  <c r="DB189" i="1"/>
  <c r="DC189" i="1"/>
  <c r="DD189" i="1"/>
  <c r="DE189" i="1"/>
  <c r="CF190" i="1"/>
  <c r="CG190" i="1"/>
  <c r="CH190" i="1"/>
  <c r="CI190" i="1"/>
  <c r="CJ190" i="1"/>
  <c r="CK190" i="1"/>
  <c r="CM190" i="1"/>
  <c r="CN190" i="1"/>
  <c r="CO190" i="1"/>
  <c r="CP190" i="1"/>
  <c r="CQ190" i="1"/>
  <c r="CR190" i="1"/>
  <c r="CS190" i="1"/>
  <c r="CT190" i="1"/>
  <c r="CU190" i="1"/>
  <c r="CV190" i="1"/>
  <c r="CW190" i="1"/>
  <c r="CY190" i="1"/>
  <c r="CZ190" i="1"/>
  <c r="DA190" i="1"/>
  <c r="DB190" i="1"/>
  <c r="DC190" i="1"/>
  <c r="DD190" i="1"/>
  <c r="DE190" i="1"/>
  <c r="CF191" i="1"/>
  <c r="CG191" i="1"/>
  <c r="CH191" i="1"/>
  <c r="CI191" i="1"/>
  <c r="CJ191" i="1"/>
  <c r="CK191" i="1"/>
  <c r="CM191" i="1"/>
  <c r="CN191" i="1"/>
  <c r="CO191" i="1"/>
  <c r="CP191" i="1"/>
  <c r="CQ191" i="1"/>
  <c r="CR191" i="1"/>
  <c r="CS191" i="1"/>
  <c r="CT191" i="1"/>
  <c r="CU191" i="1"/>
  <c r="CV191" i="1"/>
  <c r="CW191" i="1"/>
  <c r="CY191" i="1"/>
  <c r="CZ191" i="1"/>
  <c r="DA191" i="1"/>
  <c r="DB191" i="1"/>
  <c r="DC191" i="1"/>
  <c r="DD191" i="1"/>
  <c r="DE191" i="1"/>
  <c r="CF192" i="1"/>
  <c r="CG192" i="1"/>
  <c r="CH192" i="1"/>
  <c r="CI192" i="1"/>
  <c r="CJ192" i="1"/>
  <c r="CK192" i="1"/>
  <c r="CM192" i="1"/>
  <c r="CN192" i="1"/>
  <c r="CO192" i="1"/>
  <c r="CP192" i="1"/>
  <c r="CQ192" i="1"/>
  <c r="CR192" i="1"/>
  <c r="CS192" i="1"/>
  <c r="CT192" i="1"/>
  <c r="CU192" i="1"/>
  <c r="CV192" i="1"/>
  <c r="CW192" i="1"/>
  <c r="CY192" i="1"/>
  <c r="CZ192" i="1"/>
  <c r="DA192" i="1"/>
  <c r="DB192" i="1"/>
  <c r="DC192" i="1"/>
  <c r="DD192" i="1"/>
  <c r="DE192" i="1"/>
  <c r="CM193" i="1"/>
  <c r="CF194" i="1"/>
  <c r="CG194" i="1"/>
  <c r="CH194" i="1"/>
  <c r="CI194" i="1"/>
  <c r="CJ194" i="1"/>
  <c r="CK194" i="1"/>
  <c r="CM194" i="1"/>
  <c r="CN194" i="1"/>
  <c r="CO194" i="1"/>
  <c r="CP194" i="1"/>
  <c r="CQ194" i="1"/>
  <c r="CR194" i="1"/>
  <c r="CS194" i="1"/>
  <c r="CT194" i="1"/>
  <c r="CU194" i="1"/>
  <c r="CV194" i="1"/>
  <c r="CW194" i="1"/>
  <c r="CY194" i="1"/>
  <c r="CZ194" i="1"/>
  <c r="DA194" i="1"/>
  <c r="DB194" i="1"/>
  <c r="DC194" i="1"/>
  <c r="DD194" i="1"/>
  <c r="DE194" i="1"/>
  <c r="CF195" i="1"/>
  <c r="CG195" i="1"/>
  <c r="CH195" i="1"/>
  <c r="CI195" i="1"/>
  <c r="CJ195" i="1"/>
  <c r="CK195" i="1"/>
  <c r="CM195" i="1"/>
  <c r="CN195" i="1"/>
  <c r="CO195" i="1"/>
  <c r="CP195" i="1"/>
  <c r="CQ195" i="1"/>
  <c r="CR195" i="1"/>
  <c r="CS195" i="1"/>
  <c r="CT195" i="1"/>
  <c r="CU195" i="1"/>
  <c r="CV195" i="1"/>
  <c r="CW195" i="1"/>
  <c r="CY195" i="1"/>
  <c r="CZ195" i="1"/>
  <c r="DA195" i="1"/>
  <c r="DB195" i="1"/>
  <c r="DC195" i="1"/>
  <c r="DD195" i="1"/>
  <c r="DE195" i="1"/>
  <c r="CF196" i="1"/>
  <c r="CG196" i="1"/>
  <c r="CH196" i="1"/>
  <c r="CI196" i="1"/>
  <c r="CJ196" i="1"/>
  <c r="CK196" i="1"/>
  <c r="CM196" i="1"/>
  <c r="CN196" i="1"/>
  <c r="CO196" i="1"/>
  <c r="CP196" i="1"/>
  <c r="CQ196" i="1"/>
  <c r="CR196" i="1"/>
  <c r="CS196" i="1"/>
  <c r="CT196" i="1"/>
  <c r="CU196" i="1"/>
  <c r="CV196" i="1"/>
  <c r="CW196" i="1"/>
  <c r="CY196" i="1"/>
  <c r="CZ196" i="1"/>
  <c r="DA196" i="1"/>
  <c r="DB196" i="1"/>
  <c r="DC196" i="1"/>
  <c r="DD196" i="1"/>
  <c r="DE196" i="1"/>
  <c r="CF197" i="1"/>
  <c r="CG197" i="1"/>
  <c r="CH197" i="1"/>
  <c r="CI197" i="1"/>
  <c r="CJ197" i="1"/>
  <c r="CK197" i="1"/>
  <c r="CM197" i="1"/>
  <c r="CN197" i="1"/>
  <c r="CO197" i="1"/>
  <c r="CP197" i="1"/>
  <c r="CQ197" i="1"/>
  <c r="CR197" i="1"/>
  <c r="CS197" i="1"/>
  <c r="CT197" i="1"/>
  <c r="CU197" i="1"/>
  <c r="CV197" i="1"/>
  <c r="CW197" i="1"/>
  <c r="CY197" i="1"/>
  <c r="CZ197" i="1"/>
  <c r="DA197" i="1"/>
  <c r="DB197" i="1"/>
  <c r="DC197" i="1"/>
  <c r="DD197" i="1"/>
  <c r="DE197" i="1"/>
  <c r="CM198" i="1"/>
  <c r="CF199" i="1"/>
  <c r="CG199" i="1"/>
  <c r="CH199" i="1"/>
  <c r="CI199" i="1"/>
  <c r="CJ199" i="1"/>
  <c r="CK199" i="1"/>
  <c r="CM199" i="1"/>
  <c r="CN199" i="1"/>
  <c r="CO199" i="1"/>
  <c r="CP199" i="1"/>
  <c r="CQ199" i="1"/>
  <c r="CR199" i="1"/>
  <c r="CS199" i="1"/>
  <c r="CT199" i="1"/>
  <c r="CU199" i="1"/>
  <c r="CV199" i="1"/>
  <c r="CW199" i="1"/>
  <c r="CY199" i="1"/>
  <c r="CZ199" i="1"/>
  <c r="DA199" i="1"/>
  <c r="DB199" i="1"/>
  <c r="DC199" i="1"/>
  <c r="DD199" i="1"/>
  <c r="DE199" i="1"/>
  <c r="CF200" i="1"/>
  <c r="CG200" i="1"/>
  <c r="CH200" i="1"/>
  <c r="CI200" i="1"/>
  <c r="CJ200" i="1"/>
  <c r="CK200" i="1"/>
  <c r="CM200" i="1"/>
  <c r="CN200" i="1"/>
  <c r="CO200" i="1"/>
  <c r="CP200" i="1"/>
  <c r="CQ200" i="1"/>
  <c r="CR200" i="1"/>
  <c r="CS200" i="1"/>
  <c r="CT200" i="1"/>
  <c r="CU200" i="1"/>
  <c r="CV200" i="1"/>
  <c r="CW200" i="1"/>
  <c r="CY200" i="1"/>
  <c r="CZ200" i="1"/>
  <c r="DA200" i="1"/>
  <c r="DB200" i="1"/>
  <c r="DC200" i="1"/>
  <c r="DD200" i="1"/>
  <c r="DE200" i="1"/>
  <c r="CF201" i="1"/>
  <c r="CG201" i="1"/>
  <c r="CH201" i="1"/>
  <c r="CI201" i="1"/>
  <c r="CJ201" i="1"/>
  <c r="CK201" i="1"/>
  <c r="CM201" i="1"/>
  <c r="CN201" i="1"/>
  <c r="CO201" i="1"/>
  <c r="CP201" i="1"/>
  <c r="CQ201" i="1"/>
  <c r="CR201" i="1"/>
  <c r="CS201" i="1"/>
  <c r="CT201" i="1"/>
  <c r="CU201" i="1"/>
  <c r="CV201" i="1"/>
  <c r="CW201" i="1"/>
  <c r="CY201" i="1"/>
  <c r="CZ201" i="1"/>
  <c r="DA201" i="1"/>
  <c r="DB201" i="1"/>
  <c r="DC201" i="1"/>
  <c r="DD201" i="1"/>
  <c r="DE201" i="1"/>
  <c r="CF202" i="1"/>
  <c r="CG202" i="1"/>
  <c r="CH202" i="1"/>
  <c r="CI202" i="1"/>
  <c r="CJ202" i="1"/>
  <c r="CK202" i="1"/>
  <c r="CM202" i="1"/>
  <c r="CN202" i="1"/>
  <c r="CO202" i="1"/>
  <c r="CP202" i="1"/>
  <c r="CQ202" i="1"/>
  <c r="CR202" i="1"/>
  <c r="CS202" i="1"/>
  <c r="CT202" i="1"/>
  <c r="CU202" i="1"/>
  <c r="CV202" i="1"/>
  <c r="CW202" i="1"/>
  <c r="CY202" i="1"/>
  <c r="CZ202" i="1"/>
  <c r="DA202" i="1"/>
  <c r="DB202" i="1"/>
  <c r="DC202" i="1"/>
  <c r="DD202" i="1"/>
  <c r="DE202" i="1"/>
  <c r="CM203" i="1"/>
  <c r="CF204" i="1"/>
  <c r="CG204" i="1"/>
  <c r="CH204" i="1"/>
  <c r="CI204" i="1"/>
  <c r="CJ204" i="1"/>
  <c r="CK204" i="1"/>
  <c r="CM204" i="1"/>
  <c r="CN204" i="1"/>
  <c r="CO204" i="1"/>
  <c r="CP204" i="1"/>
  <c r="CQ204" i="1"/>
  <c r="CR204" i="1"/>
  <c r="CS204" i="1"/>
  <c r="CT204" i="1"/>
  <c r="CU204" i="1"/>
  <c r="CV204" i="1"/>
  <c r="CW204" i="1"/>
  <c r="CY204" i="1"/>
  <c r="CZ204" i="1"/>
  <c r="DA204" i="1"/>
  <c r="DB204" i="1"/>
  <c r="DC204" i="1"/>
  <c r="DD204" i="1"/>
  <c r="DE204" i="1"/>
  <c r="CF205" i="1"/>
  <c r="CG205" i="1"/>
  <c r="CH205" i="1"/>
  <c r="CI205" i="1"/>
  <c r="CJ205" i="1"/>
  <c r="CK205" i="1"/>
  <c r="CM205" i="1"/>
  <c r="CN205" i="1"/>
  <c r="CO205" i="1"/>
  <c r="CP205" i="1"/>
  <c r="CQ205" i="1"/>
  <c r="CR205" i="1"/>
  <c r="CS205" i="1"/>
  <c r="CT205" i="1"/>
  <c r="CU205" i="1"/>
  <c r="CV205" i="1"/>
  <c r="CW205" i="1"/>
  <c r="CY205" i="1"/>
  <c r="CZ205" i="1"/>
  <c r="DA205" i="1"/>
  <c r="DB205" i="1"/>
  <c r="DC205" i="1"/>
  <c r="DD205" i="1"/>
  <c r="DE205" i="1"/>
  <c r="CF206" i="1"/>
  <c r="CG206" i="1"/>
  <c r="CH206" i="1"/>
  <c r="CI206" i="1"/>
  <c r="CJ206" i="1"/>
  <c r="CK206" i="1"/>
  <c r="CM206" i="1"/>
  <c r="CN206" i="1"/>
  <c r="CO206" i="1"/>
  <c r="CP206" i="1"/>
  <c r="CQ206" i="1"/>
  <c r="CR206" i="1"/>
  <c r="CS206" i="1"/>
  <c r="CT206" i="1"/>
  <c r="CU206" i="1"/>
  <c r="CV206" i="1"/>
  <c r="CW206" i="1"/>
  <c r="CY206" i="1"/>
  <c r="CZ206" i="1"/>
  <c r="DA206" i="1"/>
  <c r="DB206" i="1"/>
  <c r="DC206" i="1"/>
  <c r="DD206" i="1"/>
  <c r="DE206" i="1"/>
  <c r="CF207" i="1"/>
  <c r="CG207" i="1"/>
  <c r="CH207" i="1"/>
  <c r="CI207" i="1"/>
  <c r="CJ207" i="1"/>
  <c r="CK207" i="1"/>
  <c r="CM207" i="1"/>
  <c r="CN207" i="1"/>
  <c r="CO207" i="1"/>
  <c r="CP207" i="1"/>
  <c r="CQ207" i="1"/>
  <c r="CR207" i="1"/>
  <c r="CS207" i="1"/>
  <c r="CT207" i="1"/>
  <c r="CU207" i="1"/>
  <c r="CV207" i="1"/>
  <c r="CW207" i="1"/>
  <c r="CY207" i="1"/>
  <c r="CZ207" i="1"/>
  <c r="DA207" i="1"/>
  <c r="DB207" i="1"/>
  <c r="DC207" i="1"/>
  <c r="DD207" i="1"/>
  <c r="DE207" i="1"/>
  <c r="CM208" i="1"/>
  <c r="CF209" i="1"/>
  <c r="CG209" i="1"/>
  <c r="CH209" i="1"/>
  <c r="CI209" i="1"/>
  <c r="CJ209" i="1"/>
  <c r="CK209" i="1"/>
  <c r="CM209" i="1"/>
  <c r="CN209" i="1"/>
  <c r="CO209" i="1"/>
  <c r="CP209" i="1"/>
  <c r="CQ209" i="1"/>
  <c r="CR209" i="1"/>
  <c r="CS209" i="1"/>
  <c r="CT209" i="1"/>
  <c r="CU209" i="1"/>
  <c r="CV209" i="1"/>
  <c r="CW209" i="1"/>
  <c r="CY209" i="1"/>
  <c r="CZ209" i="1"/>
  <c r="DA209" i="1"/>
  <c r="DB209" i="1"/>
  <c r="DC209" i="1"/>
  <c r="DD209" i="1"/>
  <c r="DE209" i="1"/>
  <c r="CF210" i="1"/>
  <c r="CG210" i="1"/>
  <c r="CH210" i="1"/>
  <c r="CI210" i="1"/>
  <c r="CJ210" i="1"/>
  <c r="CK210" i="1"/>
  <c r="CM210" i="1"/>
  <c r="CN210" i="1"/>
  <c r="CO210" i="1"/>
  <c r="CP210" i="1"/>
  <c r="CQ210" i="1"/>
  <c r="CR210" i="1"/>
  <c r="CS210" i="1"/>
  <c r="CT210" i="1"/>
  <c r="CU210" i="1"/>
  <c r="CV210" i="1"/>
  <c r="CW210" i="1"/>
  <c r="CY210" i="1"/>
  <c r="CZ210" i="1"/>
  <c r="DA210" i="1"/>
  <c r="DB210" i="1"/>
  <c r="DC210" i="1"/>
  <c r="DD210" i="1"/>
  <c r="DE210" i="1"/>
  <c r="CF211" i="1"/>
  <c r="CG211" i="1"/>
  <c r="CH211" i="1"/>
  <c r="CI211" i="1"/>
  <c r="CJ211" i="1"/>
  <c r="CK211" i="1"/>
  <c r="CM211" i="1"/>
  <c r="CN211" i="1"/>
  <c r="CO211" i="1"/>
  <c r="CP211" i="1"/>
  <c r="CQ211" i="1"/>
  <c r="CR211" i="1"/>
  <c r="CS211" i="1"/>
  <c r="CT211" i="1"/>
  <c r="CU211" i="1"/>
  <c r="CV211" i="1"/>
  <c r="CW211" i="1"/>
  <c r="CY211" i="1"/>
  <c r="CZ211" i="1"/>
  <c r="DA211" i="1"/>
  <c r="DB211" i="1"/>
  <c r="DC211" i="1"/>
  <c r="DD211" i="1"/>
  <c r="DE211" i="1"/>
  <c r="CF212" i="1"/>
  <c r="CG212" i="1"/>
  <c r="CH212" i="1"/>
  <c r="CI212" i="1"/>
  <c r="CJ212" i="1"/>
  <c r="CK212" i="1"/>
  <c r="CM212" i="1"/>
  <c r="CN212" i="1"/>
  <c r="CO212" i="1"/>
  <c r="CP212" i="1"/>
  <c r="CQ212" i="1"/>
  <c r="CR212" i="1"/>
  <c r="CS212" i="1"/>
  <c r="CT212" i="1"/>
  <c r="CU212" i="1"/>
  <c r="CV212" i="1"/>
  <c r="CW212" i="1"/>
  <c r="CY212" i="1"/>
  <c r="CZ212" i="1"/>
  <c r="DA212" i="1"/>
  <c r="DB212" i="1"/>
  <c r="DC212" i="1"/>
  <c r="DD212" i="1"/>
  <c r="DE212" i="1"/>
  <c r="CF213" i="1"/>
  <c r="CG213" i="1"/>
  <c r="CH213" i="1"/>
  <c r="CI213" i="1"/>
  <c r="CJ213" i="1"/>
  <c r="CK213" i="1"/>
  <c r="CM213" i="1"/>
  <c r="CN213" i="1"/>
  <c r="CO213" i="1"/>
  <c r="CP213" i="1"/>
  <c r="CQ213" i="1"/>
  <c r="CR213" i="1"/>
  <c r="CS213" i="1"/>
  <c r="CT213" i="1"/>
  <c r="CU213" i="1"/>
  <c r="CV213" i="1"/>
  <c r="CW213" i="1"/>
  <c r="CY213" i="1"/>
  <c r="CZ213" i="1"/>
  <c r="DA213" i="1"/>
  <c r="DB213" i="1"/>
  <c r="DC213" i="1"/>
  <c r="DD213" i="1"/>
  <c r="DE213" i="1"/>
  <c r="CM214" i="1"/>
  <c r="CF215" i="1"/>
  <c r="CG215" i="1"/>
  <c r="CH215" i="1"/>
  <c r="CI215" i="1"/>
  <c r="CJ215" i="1"/>
  <c r="CK215" i="1"/>
  <c r="CM215" i="1"/>
  <c r="CN215" i="1"/>
  <c r="CO215" i="1"/>
  <c r="CP215" i="1"/>
  <c r="CQ215" i="1"/>
  <c r="CR215" i="1"/>
  <c r="CS215" i="1"/>
  <c r="CT215" i="1"/>
  <c r="CU215" i="1"/>
  <c r="CV215" i="1"/>
  <c r="CW215" i="1"/>
  <c r="CY215" i="1"/>
  <c r="CZ215" i="1"/>
  <c r="DA215" i="1"/>
  <c r="DB215" i="1"/>
  <c r="DC215" i="1"/>
  <c r="DD215" i="1"/>
  <c r="DE215" i="1"/>
  <c r="CM216" i="1"/>
  <c r="CF217" i="1"/>
  <c r="CG217" i="1"/>
  <c r="CH217" i="1"/>
  <c r="CI217" i="1"/>
  <c r="CJ217" i="1"/>
  <c r="CK217" i="1"/>
  <c r="CM217" i="1"/>
  <c r="CN217" i="1"/>
  <c r="CO217" i="1"/>
  <c r="CP217" i="1"/>
  <c r="CQ217" i="1"/>
  <c r="CR217" i="1"/>
  <c r="CS217" i="1"/>
  <c r="CT217" i="1"/>
  <c r="CU217" i="1"/>
  <c r="CV217" i="1"/>
  <c r="CW217" i="1"/>
  <c r="CY217" i="1"/>
  <c r="CZ217" i="1"/>
  <c r="DA217" i="1"/>
  <c r="DB217" i="1"/>
  <c r="DC217" i="1"/>
  <c r="DD217" i="1"/>
  <c r="DE217" i="1"/>
  <c r="CF218" i="1"/>
  <c r="CG218" i="1"/>
  <c r="CH218" i="1"/>
  <c r="CI218" i="1"/>
  <c r="CJ218" i="1"/>
  <c r="CK218" i="1"/>
  <c r="CM218" i="1"/>
  <c r="CN218" i="1"/>
  <c r="CO218" i="1"/>
  <c r="CP218" i="1"/>
  <c r="CQ218" i="1"/>
  <c r="CR218" i="1"/>
  <c r="CS218" i="1"/>
  <c r="CT218" i="1"/>
  <c r="CU218" i="1"/>
  <c r="CV218" i="1"/>
  <c r="CW218" i="1"/>
  <c r="CY218" i="1"/>
  <c r="CZ218" i="1"/>
  <c r="DA218" i="1"/>
  <c r="DB218" i="1"/>
  <c r="DC218" i="1"/>
  <c r="DD218" i="1"/>
  <c r="DE218" i="1"/>
  <c r="CM219" i="1"/>
  <c r="CF220" i="1"/>
  <c r="CG220" i="1"/>
  <c r="CH220" i="1"/>
  <c r="CI220" i="1"/>
  <c r="CJ220" i="1"/>
  <c r="CK220" i="1"/>
  <c r="CM220" i="1"/>
  <c r="CN220" i="1"/>
  <c r="CO220" i="1"/>
  <c r="CP220" i="1"/>
  <c r="CQ220" i="1"/>
  <c r="CR220" i="1"/>
  <c r="CS220" i="1"/>
  <c r="CT220" i="1"/>
  <c r="CU220" i="1"/>
  <c r="CV220" i="1"/>
  <c r="CW220" i="1"/>
  <c r="CY220" i="1"/>
  <c r="CZ220" i="1"/>
  <c r="DA220" i="1"/>
  <c r="DB220" i="1"/>
  <c r="DC220" i="1"/>
  <c r="DD220" i="1"/>
  <c r="DE220" i="1"/>
  <c r="CF221" i="1"/>
  <c r="CG221" i="1"/>
  <c r="CH221" i="1"/>
  <c r="CI221" i="1"/>
  <c r="CJ221" i="1"/>
  <c r="CK221" i="1"/>
  <c r="CM221" i="1"/>
  <c r="CN221" i="1"/>
  <c r="CO221" i="1"/>
  <c r="CP221" i="1"/>
  <c r="CQ221" i="1"/>
  <c r="CR221" i="1"/>
  <c r="CS221" i="1"/>
  <c r="CT221" i="1"/>
  <c r="CU221" i="1"/>
  <c r="CV221" i="1"/>
  <c r="CW221" i="1"/>
  <c r="CY221" i="1"/>
  <c r="CZ221" i="1"/>
  <c r="DA221" i="1"/>
  <c r="DB221" i="1"/>
  <c r="DC221" i="1"/>
  <c r="DD221" i="1"/>
  <c r="DE221" i="1"/>
  <c r="CF222" i="1"/>
  <c r="CG222" i="1"/>
  <c r="CH222" i="1"/>
  <c r="CI222" i="1"/>
  <c r="CJ222" i="1"/>
  <c r="CK222" i="1"/>
  <c r="CM222" i="1"/>
  <c r="CN222" i="1"/>
  <c r="CO222" i="1"/>
  <c r="CP222" i="1"/>
  <c r="CQ222" i="1"/>
  <c r="CR222" i="1"/>
  <c r="CS222" i="1"/>
  <c r="CT222" i="1"/>
  <c r="CU222" i="1"/>
  <c r="CV222" i="1"/>
  <c r="CW222" i="1"/>
  <c r="CY222" i="1"/>
  <c r="CZ222" i="1"/>
  <c r="DA222" i="1"/>
  <c r="DB222" i="1"/>
  <c r="DC222" i="1"/>
  <c r="DD222" i="1"/>
  <c r="DE222" i="1"/>
  <c r="CF223" i="1"/>
  <c r="CG223" i="1"/>
  <c r="CH223" i="1"/>
  <c r="CI223" i="1"/>
  <c r="CJ223" i="1"/>
  <c r="CK223" i="1"/>
  <c r="CM223" i="1"/>
  <c r="CN223" i="1"/>
  <c r="CO223" i="1"/>
  <c r="CP223" i="1"/>
  <c r="CQ223" i="1"/>
  <c r="CR223" i="1"/>
  <c r="CS223" i="1"/>
  <c r="CT223" i="1"/>
  <c r="CU223" i="1"/>
  <c r="CV223" i="1"/>
  <c r="CW223" i="1"/>
  <c r="CY223" i="1"/>
  <c r="CZ223" i="1"/>
  <c r="DA223" i="1"/>
  <c r="DB223" i="1"/>
  <c r="DC223" i="1"/>
  <c r="DD223" i="1"/>
  <c r="DE223" i="1"/>
  <c r="CF224" i="1"/>
  <c r="CG224" i="1"/>
  <c r="CH224" i="1"/>
  <c r="CI224" i="1"/>
  <c r="CJ224" i="1"/>
  <c r="CK224" i="1"/>
  <c r="CM224" i="1"/>
  <c r="CN224" i="1"/>
  <c r="CO224" i="1"/>
  <c r="CP224" i="1"/>
  <c r="CQ224" i="1"/>
  <c r="CR224" i="1"/>
  <c r="CS224" i="1"/>
  <c r="CT224" i="1"/>
  <c r="CU224" i="1"/>
  <c r="CV224" i="1"/>
  <c r="CW224" i="1"/>
  <c r="CY224" i="1"/>
  <c r="CZ224" i="1"/>
  <c r="DA224" i="1"/>
  <c r="DB224" i="1"/>
  <c r="DC224" i="1"/>
  <c r="DD224" i="1"/>
  <c r="DE224" i="1"/>
  <c r="CM225" i="1"/>
  <c r="CM226" i="1"/>
  <c r="CF227" i="1"/>
  <c r="CG227" i="1"/>
  <c r="CH227" i="1"/>
  <c r="CI227" i="1"/>
  <c r="CJ227" i="1"/>
  <c r="CK227" i="1"/>
  <c r="CM227" i="1"/>
  <c r="CN227" i="1"/>
  <c r="CO227" i="1"/>
  <c r="CP227" i="1"/>
  <c r="CQ227" i="1"/>
  <c r="CR227" i="1"/>
  <c r="CS227" i="1"/>
  <c r="CT227" i="1"/>
  <c r="CU227" i="1"/>
  <c r="CV227" i="1"/>
  <c r="CW227" i="1"/>
  <c r="CY227" i="1"/>
  <c r="CZ227" i="1"/>
  <c r="DA227" i="1"/>
  <c r="DB227" i="1"/>
  <c r="DC227" i="1"/>
  <c r="DD227" i="1"/>
  <c r="DE227" i="1"/>
  <c r="CF228" i="1"/>
  <c r="CG228" i="1"/>
  <c r="CH228" i="1"/>
  <c r="CI228" i="1"/>
  <c r="CJ228" i="1"/>
  <c r="CK228" i="1"/>
  <c r="CM228" i="1"/>
  <c r="CN228" i="1"/>
  <c r="CO228" i="1"/>
  <c r="CP228" i="1"/>
  <c r="CQ228" i="1"/>
  <c r="CR228" i="1"/>
  <c r="CS228" i="1"/>
  <c r="CT228" i="1"/>
  <c r="CU228" i="1"/>
  <c r="CV228" i="1"/>
  <c r="CW228" i="1"/>
  <c r="CY228" i="1"/>
  <c r="CZ228" i="1"/>
  <c r="DA228" i="1"/>
  <c r="DB228" i="1"/>
  <c r="DC228" i="1"/>
  <c r="DD228" i="1"/>
  <c r="DE228" i="1"/>
  <c r="CF229" i="1"/>
  <c r="CG229" i="1"/>
  <c r="CH229" i="1"/>
  <c r="CI229" i="1"/>
  <c r="CJ229" i="1"/>
  <c r="CK229" i="1"/>
  <c r="CM229" i="1"/>
  <c r="CN229" i="1"/>
  <c r="CO229" i="1"/>
  <c r="CP229" i="1"/>
  <c r="CQ229" i="1"/>
  <c r="CR229" i="1"/>
  <c r="CS229" i="1"/>
  <c r="CT229" i="1"/>
  <c r="CU229" i="1"/>
  <c r="CV229" i="1"/>
  <c r="CW229" i="1"/>
  <c r="CY229" i="1"/>
  <c r="CZ229" i="1"/>
  <c r="DA229" i="1"/>
  <c r="DB229" i="1"/>
  <c r="DC229" i="1"/>
  <c r="DD229" i="1"/>
  <c r="DE229" i="1"/>
  <c r="CF230" i="1"/>
  <c r="CG230" i="1"/>
  <c r="CH230" i="1"/>
  <c r="CI230" i="1"/>
  <c r="CJ230" i="1"/>
  <c r="CK230" i="1"/>
  <c r="CM230" i="1"/>
  <c r="CN230" i="1"/>
  <c r="CO230" i="1"/>
  <c r="CP230" i="1"/>
  <c r="CQ230" i="1"/>
  <c r="CR230" i="1"/>
  <c r="CS230" i="1"/>
  <c r="CT230" i="1"/>
  <c r="CU230" i="1"/>
  <c r="CV230" i="1"/>
  <c r="CW230" i="1"/>
  <c r="CY230" i="1"/>
  <c r="CZ230" i="1"/>
  <c r="DA230" i="1"/>
  <c r="DB230" i="1"/>
  <c r="DC230" i="1"/>
  <c r="DD230" i="1"/>
  <c r="DE230" i="1"/>
  <c r="CF231" i="1"/>
  <c r="CG231" i="1"/>
  <c r="CH231" i="1"/>
  <c r="CI231" i="1"/>
  <c r="CJ231" i="1"/>
  <c r="CK231" i="1"/>
  <c r="CM231" i="1"/>
  <c r="CN231" i="1"/>
  <c r="CO231" i="1"/>
  <c r="CP231" i="1"/>
  <c r="CQ231" i="1"/>
  <c r="CR231" i="1"/>
  <c r="CS231" i="1"/>
  <c r="CT231" i="1"/>
  <c r="CU231" i="1"/>
  <c r="CV231" i="1"/>
  <c r="CW231" i="1"/>
  <c r="CY231" i="1"/>
  <c r="CZ231" i="1"/>
  <c r="DA231" i="1"/>
  <c r="DB231" i="1"/>
  <c r="DC231" i="1"/>
  <c r="DD231" i="1"/>
  <c r="DE231" i="1"/>
  <c r="CF232" i="1"/>
  <c r="CG232" i="1"/>
  <c r="CH232" i="1"/>
  <c r="CI232" i="1"/>
  <c r="CJ232" i="1"/>
  <c r="CK232" i="1"/>
  <c r="CM232" i="1"/>
  <c r="CN232" i="1"/>
  <c r="CO232" i="1"/>
  <c r="CP232" i="1"/>
  <c r="CQ232" i="1"/>
  <c r="CR232" i="1"/>
  <c r="CS232" i="1"/>
  <c r="CT232" i="1"/>
  <c r="CU232" i="1"/>
  <c r="CV232" i="1"/>
  <c r="CW232" i="1"/>
  <c r="CY232" i="1"/>
  <c r="CZ232" i="1"/>
  <c r="DA232" i="1"/>
  <c r="DB232" i="1"/>
  <c r="DC232" i="1"/>
  <c r="DD232" i="1"/>
  <c r="DE232" i="1"/>
  <c r="CF233" i="1"/>
  <c r="CG233" i="1"/>
  <c r="CH233" i="1"/>
  <c r="CI233" i="1"/>
  <c r="CJ233" i="1"/>
  <c r="CK233" i="1"/>
  <c r="CM233" i="1"/>
  <c r="CN233" i="1"/>
  <c r="CO233" i="1"/>
  <c r="CP233" i="1"/>
  <c r="CQ233" i="1"/>
  <c r="CR233" i="1"/>
  <c r="CS233" i="1"/>
  <c r="CT233" i="1"/>
  <c r="CU233" i="1"/>
  <c r="CV233" i="1"/>
  <c r="CW233" i="1"/>
  <c r="CY233" i="1"/>
  <c r="CZ233" i="1"/>
  <c r="DA233" i="1"/>
  <c r="DB233" i="1"/>
  <c r="DC233" i="1"/>
  <c r="DD233" i="1"/>
  <c r="DE233" i="1"/>
  <c r="CF234" i="1"/>
  <c r="CG234" i="1"/>
  <c r="CH234" i="1"/>
  <c r="CI234" i="1"/>
  <c r="CJ234" i="1"/>
  <c r="CK234" i="1"/>
  <c r="CM234" i="1"/>
  <c r="CN234" i="1"/>
  <c r="CO234" i="1"/>
  <c r="CP234" i="1"/>
  <c r="CQ234" i="1"/>
  <c r="CR234" i="1"/>
  <c r="CS234" i="1"/>
  <c r="CT234" i="1"/>
  <c r="CU234" i="1"/>
  <c r="CV234" i="1"/>
  <c r="CW234" i="1"/>
  <c r="CY234" i="1"/>
  <c r="CZ234" i="1"/>
  <c r="DA234" i="1"/>
  <c r="DB234" i="1"/>
  <c r="DC234" i="1"/>
  <c r="DD234" i="1"/>
  <c r="DE234" i="1"/>
  <c r="CM235" i="1"/>
  <c r="CF236" i="1"/>
  <c r="CG236" i="1"/>
  <c r="CH236" i="1"/>
  <c r="CI236" i="1"/>
  <c r="CJ236" i="1"/>
  <c r="CK236" i="1"/>
  <c r="CM236" i="1"/>
  <c r="CN236" i="1"/>
  <c r="CO236" i="1"/>
  <c r="CP236" i="1"/>
  <c r="CQ236" i="1"/>
  <c r="CR236" i="1"/>
  <c r="CS236" i="1"/>
  <c r="CT236" i="1"/>
  <c r="CU236" i="1"/>
  <c r="CV236" i="1"/>
  <c r="CW236" i="1"/>
  <c r="CY236" i="1"/>
  <c r="CZ236" i="1"/>
  <c r="DA236" i="1"/>
  <c r="DB236" i="1"/>
  <c r="DC236" i="1"/>
  <c r="DD236" i="1"/>
  <c r="DE236" i="1"/>
  <c r="CF237" i="1"/>
  <c r="CG237" i="1"/>
  <c r="CH237" i="1"/>
  <c r="CI237" i="1"/>
  <c r="CJ237" i="1"/>
  <c r="CK237" i="1"/>
  <c r="CM237" i="1"/>
  <c r="CN237" i="1"/>
  <c r="CO237" i="1"/>
  <c r="CP237" i="1"/>
  <c r="CQ237" i="1"/>
  <c r="CR237" i="1"/>
  <c r="CS237" i="1"/>
  <c r="CT237" i="1"/>
  <c r="CU237" i="1"/>
  <c r="CV237" i="1"/>
  <c r="CW237" i="1"/>
  <c r="CY237" i="1"/>
  <c r="CZ237" i="1"/>
  <c r="DA237" i="1"/>
  <c r="DB237" i="1"/>
  <c r="DC237" i="1"/>
  <c r="DD237" i="1"/>
  <c r="DE237" i="1"/>
  <c r="CF238" i="1"/>
  <c r="CG238" i="1"/>
  <c r="CH238" i="1"/>
  <c r="CI238" i="1"/>
  <c r="CJ238" i="1"/>
  <c r="CK238" i="1"/>
  <c r="CM238" i="1"/>
  <c r="CN238" i="1"/>
  <c r="CO238" i="1"/>
  <c r="CP238" i="1"/>
  <c r="CQ238" i="1"/>
  <c r="CR238" i="1"/>
  <c r="CS238" i="1"/>
  <c r="CT238" i="1"/>
  <c r="CU238" i="1"/>
  <c r="CV238" i="1"/>
  <c r="CW238" i="1"/>
  <c r="CY238" i="1"/>
  <c r="CZ238" i="1"/>
  <c r="DA238" i="1"/>
  <c r="DB238" i="1"/>
  <c r="DC238" i="1"/>
  <c r="DD238" i="1"/>
  <c r="DE238" i="1"/>
  <c r="CF239" i="1"/>
  <c r="CG239" i="1"/>
  <c r="CH239" i="1"/>
  <c r="CI239" i="1"/>
  <c r="CJ239" i="1"/>
  <c r="CK239" i="1"/>
  <c r="CM239" i="1"/>
  <c r="CN239" i="1"/>
  <c r="CO239" i="1"/>
  <c r="CP239" i="1"/>
  <c r="CQ239" i="1"/>
  <c r="CR239" i="1"/>
  <c r="CS239" i="1"/>
  <c r="CT239" i="1"/>
  <c r="CU239" i="1"/>
  <c r="CV239" i="1"/>
  <c r="CW239" i="1"/>
  <c r="CY239" i="1"/>
  <c r="CZ239" i="1"/>
  <c r="DA239" i="1"/>
  <c r="DB239" i="1"/>
  <c r="DC239" i="1"/>
  <c r="DD239" i="1"/>
  <c r="DE239" i="1"/>
  <c r="CF240" i="1"/>
  <c r="CG240" i="1"/>
  <c r="CH240" i="1"/>
  <c r="CI240" i="1"/>
  <c r="CJ240" i="1"/>
  <c r="CK240" i="1"/>
  <c r="CM240" i="1"/>
  <c r="CN240" i="1"/>
  <c r="CO240" i="1"/>
  <c r="CP240" i="1"/>
  <c r="CQ240" i="1"/>
  <c r="CR240" i="1"/>
  <c r="CS240" i="1"/>
  <c r="CT240" i="1"/>
  <c r="CU240" i="1"/>
  <c r="CV240" i="1"/>
  <c r="CW240" i="1"/>
  <c r="CY240" i="1"/>
  <c r="CZ240" i="1"/>
  <c r="DA240" i="1"/>
  <c r="DB240" i="1"/>
  <c r="DC240" i="1"/>
  <c r="DD240" i="1"/>
  <c r="DE240" i="1"/>
  <c r="CM241" i="1"/>
  <c r="CF242" i="1"/>
  <c r="CG242" i="1"/>
  <c r="CH242" i="1"/>
  <c r="CI242" i="1"/>
  <c r="CJ242" i="1"/>
  <c r="CK242" i="1"/>
  <c r="CM242" i="1"/>
  <c r="CN242" i="1"/>
  <c r="CO242" i="1"/>
  <c r="CP242" i="1"/>
  <c r="CQ242" i="1"/>
  <c r="CR242" i="1"/>
  <c r="CS242" i="1"/>
  <c r="CT242" i="1"/>
  <c r="CU242" i="1"/>
  <c r="CV242" i="1"/>
  <c r="CW242" i="1"/>
  <c r="CY242" i="1"/>
  <c r="CZ242" i="1"/>
  <c r="DA242" i="1"/>
  <c r="DB242" i="1"/>
  <c r="DC242" i="1"/>
  <c r="DD242" i="1"/>
  <c r="DE242" i="1"/>
  <c r="CF243" i="1"/>
  <c r="CG243" i="1"/>
  <c r="CH243" i="1"/>
  <c r="CI243" i="1"/>
  <c r="CJ243" i="1"/>
  <c r="CK243" i="1"/>
  <c r="CM243" i="1"/>
  <c r="CN243" i="1"/>
  <c r="CO243" i="1"/>
  <c r="CP243" i="1"/>
  <c r="CQ243" i="1"/>
  <c r="CR243" i="1"/>
  <c r="CS243" i="1"/>
  <c r="CT243" i="1"/>
  <c r="CU243" i="1"/>
  <c r="CV243" i="1"/>
  <c r="CW243" i="1"/>
  <c r="CY243" i="1"/>
  <c r="CZ243" i="1"/>
  <c r="DA243" i="1"/>
  <c r="DB243" i="1"/>
  <c r="DC243" i="1"/>
  <c r="DD243" i="1"/>
  <c r="DE243" i="1"/>
  <c r="CM244" i="1"/>
  <c r="CF245" i="1"/>
  <c r="CG245" i="1"/>
  <c r="CH245" i="1"/>
  <c r="CI245" i="1"/>
  <c r="CJ245" i="1"/>
  <c r="CK245" i="1"/>
  <c r="CM245" i="1"/>
  <c r="CN245" i="1"/>
  <c r="CO245" i="1"/>
  <c r="CP245" i="1"/>
  <c r="CQ245" i="1"/>
  <c r="CR245" i="1"/>
  <c r="CS245" i="1"/>
  <c r="CT245" i="1"/>
  <c r="CU245" i="1"/>
  <c r="CV245" i="1"/>
  <c r="CW245" i="1"/>
  <c r="CY245" i="1"/>
  <c r="CZ245" i="1"/>
  <c r="DA245" i="1"/>
  <c r="DB245" i="1"/>
  <c r="DC245" i="1"/>
  <c r="DD245" i="1"/>
  <c r="DE245" i="1"/>
  <c r="CF246" i="1"/>
  <c r="CG246" i="1"/>
  <c r="CH246" i="1"/>
  <c r="CI246" i="1"/>
  <c r="CJ246" i="1"/>
  <c r="CK246" i="1"/>
  <c r="CM246" i="1"/>
  <c r="CN246" i="1"/>
  <c r="CO246" i="1"/>
  <c r="CP246" i="1"/>
  <c r="CQ246" i="1"/>
  <c r="CR246" i="1"/>
  <c r="CS246" i="1"/>
  <c r="CT246" i="1"/>
  <c r="CU246" i="1"/>
  <c r="CV246" i="1"/>
  <c r="CW246" i="1"/>
  <c r="CY246" i="1"/>
  <c r="CZ246" i="1"/>
  <c r="DA246" i="1"/>
  <c r="DB246" i="1"/>
  <c r="DC246" i="1"/>
  <c r="DD246" i="1"/>
  <c r="DE246" i="1"/>
  <c r="CM247" i="1"/>
  <c r="CF248" i="1"/>
  <c r="CG248" i="1"/>
  <c r="CH248" i="1"/>
  <c r="CI248" i="1"/>
  <c r="CJ248" i="1"/>
  <c r="CK248" i="1"/>
  <c r="CM248" i="1"/>
  <c r="CN248" i="1"/>
  <c r="CO248" i="1"/>
  <c r="CP248" i="1"/>
  <c r="CQ248" i="1"/>
  <c r="CR248" i="1"/>
  <c r="CS248" i="1"/>
  <c r="CT248" i="1"/>
  <c r="CU248" i="1"/>
  <c r="CV248" i="1"/>
  <c r="CW248" i="1"/>
  <c r="CY248" i="1"/>
  <c r="CZ248" i="1"/>
  <c r="DA248" i="1"/>
  <c r="DB248" i="1"/>
  <c r="DC248" i="1"/>
  <c r="DD248" i="1"/>
  <c r="DE248" i="1"/>
  <c r="CF249" i="1"/>
  <c r="CG249" i="1"/>
  <c r="CH249" i="1"/>
  <c r="CI249" i="1"/>
  <c r="CJ249" i="1"/>
  <c r="CK249" i="1"/>
  <c r="CM249" i="1"/>
  <c r="CN249" i="1"/>
  <c r="CO249" i="1"/>
  <c r="CP249" i="1"/>
  <c r="CQ249" i="1"/>
  <c r="CR249" i="1"/>
  <c r="CS249" i="1"/>
  <c r="CT249" i="1"/>
  <c r="CU249" i="1"/>
  <c r="CV249" i="1"/>
  <c r="CW249" i="1"/>
  <c r="CY249" i="1"/>
  <c r="CZ249" i="1"/>
  <c r="DA249" i="1"/>
  <c r="DB249" i="1"/>
  <c r="DC249" i="1"/>
  <c r="DD249" i="1"/>
  <c r="DE249" i="1"/>
  <c r="CF250" i="1"/>
  <c r="CG250" i="1"/>
  <c r="CH250" i="1"/>
  <c r="CI250" i="1"/>
  <c r="CJ250" i="1"/>
  <c r="CK250" i="1"/>
  <c r="CM250" i="1"/>
  <c r="CN250" i="1"/>
  <c r="CO250" i="1"/>
  <c r="CP250" i="1"/>
  <c r="CQ250" i="1"/>
  <c r="CR250" i="1"/>
  <c r="CS250" i="1"/>
  <c r="CT250" i="1"/>
  <c r="CU250" i="1"/>
  <c r="CV250" i="1"/>
  <c r="CW250" i="1"/>
  <c r="CY250" i="1"/>
  <c r="CZ250" i="1"/>
  <c r="DA250" i="1"/>
  <c r="DB250" i="1"/>
  <c r="DC250" i="1"/>
  <c r="DD250" i="1"/>
  <c r="DE250" i="1"/>
  <c r="CM251" i="1"/>
  <c r="CM252" i="1"/>
  <c r="CF253" i="1"/>
  <c r="CG253" i="1"/>
  <c r="CH253" i="1"/>
  <c r="CI253" i="1"/>
  <c r="CJ253" i="1"/>
  <c r="CK253" i="1"/>
  <c r="CM253" i="1"/>
  <c r="CN253" i="1"/>
  <c r="CO253" i="1"/>
  <c r="CP253" i="1"/>
  <c r="CQ253" i="1"/>
  <c r="CR253" i="1"/>
  <c r="CS253" i="1"/>
  <c r="CT253" i="1"/>
  <c r="CU253" i="1"/>
  <c r="CV253" i="1"/>
  <c r="CW253" i="1"/>
  <c r="CY253" i="1"/>
  <c r="CZ253" i="1"/>
  <c r="DA253" i="1"/>
  <c r="DB253" i="1"/>
  <c r="DC253" i="1"/>
  <c r="DD253" i="1"/>
  <c r="DE253" i="1"/>
  <c r="CF254" i="1"/>
  <c r="CG254" i="1"/>
  <c r="CH254" i="1"/>
  <c r="CI254" i="1"/>
  <c r="CJ254" i="1"/>
  <c r="CK254" i="1"/>
  <c r="CM254" i="1"/>
  <c r="CN254" i="1"/>
  <c r="CO254" i="1"/>
  <c r="CP254" i="1"/>
  <c r="CQ254" i="1"/>
  <c r="CR254" i="1"/>
  <c r="CS254" i="1"/>
  <c r="CT254" i="1"/>
  <c r="CU254" i="1"/>
  <c r="CV254" i="1"/>
  <c r="CW254" i="1"/>
  <c r="CY254" i="1"/>
  <c r="CZ254" i="1"/>
  <c r="DA254" i="1"/>
  <c r="DB254" i="1"/>
  <c r="DC254" i="1"/>
  <c r="DD254" i="1"/>
  <c r="DE254" i="1"/>
  <c r="CF255" i="1"/>
  <c r="CG255" i="1"/>
  <c r="CH255" i="1"/>
  <c r="CI255" i="1"/>
  <c r="CJ255" i="1"/>
  <c r="CK255" i="1"/>
  <c r="CM255" i="1"/>
  <c r="CN255" i="1"/>
  <c r="CO255" i="1"/>
  <c r="CP255" i="1"/>
  <c r="CQ255" i="1"/>
  <c r="CR255" i="1"/>
  <c r="CS255" i="1"/>
  <c r="CT255" i="1"/>
  <c r="CU255" i="1"/>
  <c r="CV255" i="1"/>
  <c r="CW255" i="1"/>
  <c r="CY255" i="1"/>
  <c r="CZ255" i="1"/>
  <c r="DA255" i="1"/>
  <c r="DB255" i="1"/>
  <c r="DC255" i="1"/>
  <c r="DD255" i="1"/>
  <c r="DE255" i="1"/>
  <c r="CF256" i="1"/>
  <c r="CG256" i="1"/>
  <c r="CH256" i="1"/>
  <c r="CI256" i="1"/>
  <c r="CJ256" i="1"/>
  <c r="CK256" i="1"/>
  <c r="CM256" i="1"/>
  <c r="CN256" i="1"/>
  <c r="CO256" i="1"/>
  <c r="CP256" i="1"/>
  <c r="CQ256" i="1"/>
  <c r="CR256" i="1"/>
  <c r="CS256" i="1"/>
  <c r="CT256" i="1"/>
  <c r="CU256" i="1"/>
  <c r="CV256" i="1"/>
  <c r="CW256" i="1"/>
  <c r="CY256" i="1"/>
  <c r="CZ256" i="1"/>
  <c r="DA256" i="1"/>
  <c r="DB256" i="1"/>
  <c r="DC256" i="1"/>
  <c r="DD256" i="1"/>
  <c r="DE256" i="1"/>
  <c r="CM257" i="1"/>
  <c r="CF258" i="1"/>
  <c r="CG258" i="1"/>
  <c r="CH258" i="1"/>
  <c r="CI258" i="1"/>
  <c r="CJ258" i="1"/>
  <c r="CK258" i="1"/>
  <c r="CM258" i="1"/>
  <c r="CN258" i="1"/>
  <c r="CO258" i="1"/>
  <c r="CP258" i="1"/>
  <c r="CQ258" i="1"/>
  <c r="CR258" i="1"/>
  <c r="CS258" i="1"/>
  <c r="CT258" i="1"/>
  <c r="CU258" i="1"/>
  <c r="CV258" i="1"/>
  <c r="CW258" i="1"/>
  <c r="CY258" i="1"/>
  <c r="CZ258" i="1"/>
  <c r="DA258" i="1"/>
  <c r="DB258" i="1"/>
  <c r="DC258" i="1"/>
  <c r="DD258" i="1"/>
  <c r="DE258" i="1"/>
  <c r="CF259" i="1"/>
  <c r="CG259" i="1"/>
  <c r="CH259" i="1"/>
  <c r="CI259" i="1"/>
  <c r="CJ259" i="1"/>
  <c r="CK259" i="1"/>
  <c r="CM259" i="1"/>
  <c r="CN259" i="1"/>
  <c r="CO259" i="1"/>
  <c r="CP259" i="1"/>
  <c r="CQ259" i="1"/>
  <c r="CR259" i="1"/>
  <c r="CS259" i="1"/>
  <c r="CT259" i="1"/>
  <c r="CU259" i="1"/>
  <c r="CV259" i="1"/>
  <c r="CW259" i="1"/>
  <c r="CY259" i="1"/>
  <c r="CZ259" i="1"/>
  <c r="DA259" i="1"/>
  <c r="DB259" i="1"/>
  <c r="DC259" i="1"/>
  <c r="DD259" i="1"/>
  <c r="DE259" i="1"/>
  <c r="CM260" i="1"/>
  <c r="CF261" i="1"/>
  <c r="CG261" i="1"/>
  <c r="CH261" i="1"/>
  <c r="CI261" i="1"/>
  <c r="CJ261" i="1"/>
  <c r="CK261" i="1"/>
  <c r="CM261" i="1"/>
  <c r="CN261" i="1"/>
  <c r="CO261" i="1"/>
  <c r="CP261" i="1"/>
  <c r="CQ261" i="1"/>
  <c r="CR261" i="1"/>
  <c r="CS261" i="1"/>
  <c r="CT261" i="1"/>
  <c r="CU261" i="1"/>
  <c r="CV261" i="1"/>
  <c r="CW261" i="1"/>
  <c r="CY261" i="1"/>
  <c r="CZ261" i="1"/>
  <c r="DA261" i="1"/>
  <c r="DB261" i="1"/>
  <c r="DC261" i="1"/>
  <c r="DD261" i="1"/>
  <c r="DE261" i="1"/>
  <c r="CF262" i="1"/>
  <c r="CG262" i="1"/>
  <c r="CH262" i="1"/>
  <c r="CI262" i="1"/>
  <c r="CJ262" i="1"/>
  <c r="CK262" i="1"/>
  <c r="CM262" i="1"/>
  <c r="CN262" i="1"/>
  <c r="CO262" i="1"/>
  <c r="CP262" i="1"/>
  <c r="CQ262" i="1"/>
  <c r="CR262" i="1"/>
  <c r="CS262" i="1"/>
  <c r="CT262" i="1"/>
  <c r="CU262" i="1"/>
  <c r="CV262" i="1"/>
  <c r="CW262" i="1"/>
  <c r="CY262" i="1"/>
  <c r="CZ262" i="1"/>
  <c r="DA262" i="1"/>
  <c r="DB262" i="1"/>
  <c r="DC262" i="1"/>
  <c r="DD262" i="1"/>
  <c r="DE262" i="1"/>
  <c r="CM263" i="1"/>
  <c r="CF264" i="1"/>
  <c r="CG264" i="1"/>
  <c r="CH264" i="1"/>
  <c r="CI264" i="1"/>
  <c r="CJ264" i="1"/>
  <c r="CK264" i="1"/>
  <c r="CM264" i="1"/>
  <c r="CN264" i="1"/>
  <c r="CO264" i="1"/>
  <c r="CP264" i="1"/>
  <c r="CQ264" i="1"/>
  <c r="CR264" i="1"/>
  <c r="CS264" i="1"/>
  <c r="CT264" i="1"/>
  <c r="CU264" i="1"/>
  <c r="CV264" i="1"/>
  <c r="CW264" i="1"/>
  <c r="CY264" i="1"/>
  <c r="CZ264" i="1"/>
  <c r="DA264" i="1"/>
  <c r="DB264" i="1"/>
  <c r="DC264" i="1"/>
  <c r="DD264" i="1"/>
  <c r="DE264" i="1"/>
  <c r="CF265" i="1"/>
  <c r="CG265" i="1"/>
  <c r="CH265" i="1"/>
  <c r="CI265" i="1"/>
  <c r="CJ265" i="1"/>
  <c r="CK265" i="1"/>
  <c r="CM265" i="1"/>
  <c r="CN265" i="1"/>
  <c r="CO265" i="1"/>
  <c r="CP265" i="1"/>
  <c r="CQ265" i="1"/>
  <c r="CR265" i="1"/>
  <c r="CS265" i="1"/>
  <c r="CT265" i="1"/>
  <c r="CU265" i="1"/>
  <c r="CV265" i="1"/>
  <c r="CW265" i="1"/>
  <c r="CY265" i="1"/>
  <c r="CZ265" i="1"/>
  <c r="DA265" i="1"/>
  <c r="DB265" i="1"/>
  <c r="DC265" i="1"/>
  <c r="DD265" i="1"/>
  <c r="DE265" i="1"/>
  <c r="CF266" i="1"/>
  <c r="CG266" i="1"/>
  <c r="CH266" i="1"/>
  <c r="CI266" i="1"/>
  <c r="CJ266" i="1"/>
  <c r="CK266" i="1"/>
  <c r="CM266" i="1"/>
  <c r="CN266" i="1"/>
  <c r="CO266" i="1"/>
  <c r="CP266" i="1"/>
  <c r="CQ266" i="1"/>
  <c r="CR266" i="1"/>
  <c r="CS266" i="1"/>
  <c r="CT266" i="1"/>
  <c r="CU266" i="1"/>
  <c r="CV266" i="1"/>
  <c r="CW266" i="1"/>
  <c r="CY266" i="1"/>
  <c r="CZ266" i="1"/>
  <c r="DA266" i="1"/>
  <c r="DB266" i="1"/>
  <c r="DC266" i="1"/>
  <c r="DD266" i="1"/>
  <c r="DE266" i="1"/>
  <c r="CF267" i="1"/>
  <c r="CG267" i="1"/>
  <c r="CH267" i="1"/>
  <c r="CI267" i="1"/>
  <c r="CJ267" i="1"/>
  <c r="CK267" i="1"/>
  <c r="CM267" i="1"/>
  <c r="CN267" i="1"/>
  <c r="CO267" i="1"/>
  <c r="CP267" i="1"/>
  <c r="CQ267" i="1"/>
  <c r="CR267" i="1"/>
  <c r="CS267" i="1"/>
  <c r="CT267" i="1"/>
  <c r="CU267" i="1"/>
  <c r="CV267" i="1"/>
  <c r="CW267" i="1"/>
  <c r="CY267" i="1"/>
  <c r="CZ267" i="1"/>
  <c r="DA267" i="1"/>
  <c r="DB267" i="1"/>
  <c r="DC267" i="1"/>
  <c r="DD267" i="1"/>
  <c r="DE267" i="1"/>
  <c r="CF268" i="1"/>
  <c r="CG268" i="1"/>
  <c r="CH268" i="1"/>
  <c r="CI268" i="1"/>
  <c r="CJ268" i="1"/>
  <c r="CK268" i="1"/>
  <c r="CM268" i="1"/>
  <c r="CN268" i="1"/>
  <c r="CO268" i="1"/>
  <c r="CP268" i="1"/>
  <c r="CQ268" i="1"/>
  <c r="CR268" i="1"/>
  <c r="CS268" i="1"/>
  <c r="CT268" i="1"/>
  <c r="CU268" i="1"/>
  <c r="CV268" i="1"/>
  <c r="CW268" i="1"/>
  <c r="CY268" i="1"/>
  <c r="CZ268" i="1"/>
  <c r="DA268" i="1"/>
  <c r="DB268" i="1"/>
  <c r="DC268" i="1"/>
  <c r="DD268" i="1"/>
  <c r="DE268" i="1"/>
  <c r="CM269" i="1"/>
  <c r="CM270" i="1"/>
  <c r="CF271" i="1"/>
  <c r="CG271" i="1"/>
  <c r="CH271" i="1"/>
  <c r="CI271" i="1"/>
  <c r="CJ271" i="1"/>
  <c r="CK271" i="1"/>
  <c r="CM271" i="1"/>
  <c r="CN271" i="1"/>
  <c r="CO271" i="1"/>
  <c r="CP271" i="1"/>
  <c r="CQ271" i="1"/>
  <c r="CR271" i="1"/>
  <c r="CS271" i="1"/>
  <c r="CT271" i="1"/>
  <c r="CU271" i="1"/>
  <c r="CV271" i="1"/>
  <c r="CW271" i="1"/>
  <c r="CY271" i="1"/>
  <c r="CZ271" i="1"/>
  <c r="DA271" i="1"/>
  <c r="DB271" i="1"/>
  <c r="DC271" i="1"/>
  <c r="DD271" i="1"/>
  <c r="DE271" i="1"/>
  <c r="CF272" i="1"/>
  <c r="CG272" i="1"/>
  <c r="CH272" i="1"/>
  <c r="CI272" i="1"/>
  <c r="CJ272" i="1"/>
  <c r="CK272" i="1"/>
  <c r="CM272" i="1"/>
  <c r="CN272" i="1"/>
  <c r="CO272" i="1"/>
  <c r="CP272" i="1"/>
  <c r="CQ272" i="1"/>
  <c r="CR272" i="1"/>
  <c r="CS272" i="1"/>
  <c r="CT272" i="1"/>
  <c r="CU272" i="1"/>
  <c r="CV272" i="1"/>
  <c r="CW272" i="1"/>
  <c r="CY272" i="1"/>
  <c r="CZ272" i="1"/>
  <c r="DA272" i="1"/>
  <c r="DB272" i="1"/>
  <c r="DC272" i="1"/>
  <c r="DD272" i="1"/>
  <c r="DE272" i="1"/>
  <c r="CF273" i="1"/>
  <c r="CG273" i="1"/>
  <c r="CH273" i="1"/>
  <c r="CI273" i="1"/>
  <c r="CJ273" i="1"/>
  <c r="CK273" i="1"/>
  <c r="CM273" i="1"/>
  <c r="CN273" i="1"/>
  <c r="CO273" i="1"/>
  <c r="CP273" i="1"/>
  <c r="CQ273" i="1"/>
  <c r="CR273" i="1"/>
  <c r="CS273" i="1"/>
  <c r="CT273" i="1"/>
  <c r="CU273" i="1"/>
  <c r="CV273" i="1"/>
  <c r="CW273" i="1"/>
  <c r="CY273" i="1"/>
  <c r="CZ273" i="1"/>
  <c r="DA273" i="1"/>
  <c r="DB273" i="1"/>
  <c r="DC273" i="1"/>
  <c r="DD273" i="1"/>
  <c r="DE273" i="1"/>
  <c r="CF274" i="1"/>
  <c r="CG274" i="1"/>
  <c r="CH274" i="1"/>
  <c r="CI274" i="1"/>
  <c r="CJ274" i="1"/>
  <c r="CK274" i="1"/>
  <c r="CM274" i="1"/>
  <c r="CN274" i="1"/>
  <c r="CO274" i="1"/>
  <c r="CP274" i="1"/>
  <c r="CQ274" i="1"/>
  <c r="CR274" i="1"/>
  <c r="CS274" i="1"/>
  <c r="CT274" i="1"/>
  <c r="CU274" i="1"/>
  <c r="CV274" i="1"/>
  <c r="CW274" i="1"/>
  <c r="CY274" i="1"/>
  <c r="CZ274" i="1"/>
  <c r="DA274" i="1"/>
  <c r="DB274" i="1"/>
  <c r="DC274" i="1"/>
  <c r="DD274" i="1"/>
  <c r="DE274" i="1"/>
  <c r="CM275" i="1"/>
  <c r="CF276" i="1"/>
  <c r="CG276" i="1"/>
  <c r="CH276" i="1"/>
  <c r="CI276" i="1"/>
  <c r="CJ276" i="1"/>
  <c r="CK276" i="1"/>
  <c r="CM276" i="1"/>
  <c r="CN276" i="1"/>
  <c r="CO276" i="1"/>
  <c r="CP276" i="1"/>
  <c r="CQ276" i="1"/>
  <c r="CR276" i="1"/>
  <c r="CS276" i="1"/>
  <c r="CT276" i="1"/>
  <c r="CU276" i="1"/>
  <c r="CV276" i="1"/>
  <c r="CW276" i="1"/>
  <c r="CY276" i="1"/>
  <c r="CZ276" i="1"/>
  <c r="DA276" i="1"/>
  <c r="DB276" i="1"/>
  <c r="DC276" i="1"/>
  <c r="DD276" i="1"/>
  <c r="DE276" i="1"/>
  <c r="CF277" i="1"/>
  <c r="CG277" i="1"/>
  <c r="CH277" i="1"/>
  <c r="CI277" i="1"/>
  <c r="CJ277" i="1"/>
  <c r="CK277" i="1"/>
  <c r="CM277" i="1"/>
  <c r="CN277" i="1"/>
  <c r="CO277" i="1"/>
  <c r="CP277" i="1"/>
  <c r="CQ277" i="1"/>
  <c r="CR277" i="1"/>
  <c r="CS277" i="1"/>
  <c r="CT277" i="1"/>
  <c r="CU277" i="1"/>
  <c r="CV277" i="1"/>
  <c r="CW277" i="1"/>
  <c r="CY277" i="1"/>
  <c r="CZ277" i="1"/>
  <c r="DA277" i="1"/>
  <c r="DB277" i="1"/>
  <c r="DC277" i="1"/>
  <c r="DD277" i="1"/>
  <c r="DE277" i="1"/>
  <c r="CF278" i="1"/>
  <c r="CG278" i="1"/>
  <c r="CH278" i="1"/>
  <c r="CI278" i="1"/>
  <c r="CJ278" i="1"/>
  <c r="CK278" i="1"/>
  <c r="CM278" i="1"/>
  <c r="CN278" i="1"/>
  <c r="CO278" i="1"/>
  <c r="CP278" i="1"/>
  <c r="CQ278" i="1"/>
  <c r="CR278" i="1"/>
  <c r="CS278" i="1"/>
  <c r="CT278" i="1"/>
  <c r="CU278" i="1"/>
  <c r="CV278" i="1"/>
  <c r="CW278" i="1"/>
  <c r="CY278" i="1"/>
  <c r="CZ278" i="1"/>
  <c r="DA278" i="1"/>
  <c r="DB278" i="1"/>
  <c r="DC278" i="1"/>
  <c r="DD278" i="1"/>
  <c r="DE278" i="1"/>
  <c r="CM279" i="1"/>
  <c r="CF280" i="1"/>
  <c r="CG280" i="1"/>
  <c r="CH280" i="1"/>
  <c r="CI280" i="1"/>
  <c r="CJ280" i="1"/>
  <c r="CK280" i="1"/>
  <c r="CM280" i="1"/>
  <c r="CN280" i="1"/>
  <c r="CO280" i="1"/>
  <c r="CP280" i="1"/>
  <c r="CQ280" i="1"/>
  <c r="CR280" i="1"/>
  <c r="CS280" i="1"/>
  <c r="CT280" i="1"/>
  <c r="CU280" i="1"/>
  <c r="CV280" i="1"/>
  <c r="CW280" i="1"/>
  <c r="CY280" i="1"/>
  <c r="CZ280" i="1"/>
  <c r="DA280" i="1"/>
  <c r="DB280" i="1"/>
  <c r="DC280" i="1"/>
  <c r="DD280" i="1"/>
  <c r="DE280" i="1"/>
  <c r="CM281" i="1"/>
  <c r="CM282" i="1"/>
  <c r="CM283" i="1"/>
  <c r="DE8" i="1"/>
  <c r="CW8" i="1"/>
  <c r="DE4" i="1"/>
  <c r="CW4" i="1"/>
  <c r="GO29" i="10"/>
  <c r="GL29" i="10"/>
  <c r="GP48" i="10"/>
  <c r="GM48" i="10"/>
  <c r="DL277" i="1"/>
  <c r="DL273" i="1"/>
  <c r="DL259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5" i="1"/>
  <c r="M235" i="1"/>
  <c r="L241" i="1"/>
  <c r="M241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7" i="1"/>
  <c r="M257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5" i="1"/>
  <c r="M275" i="1"/>
  <c r="L279" i="1"/>
  <c r="M279" i="1"/>
  <c r="L281" i="1"/>
  <c r="M281" i="1"/>
  <c r="L282" i="1"/>
  <c r="M282" i="1"/>
  <c r="L283" i="1"/>
  <c r="M283" i="1"/>
  <c r="L5" i="1"/>
  <c r="M5" i="1"/>
  <c r="L6" i="1"/>
  <c r="M6" i="1"/>
  <c r="L7" i="1"/>
  <c r="M7" i="1"/>
  <c r="M8" i="1"/>
  <c r="L8" i="1"/>
  <c r="F11" i="13"/>
  <c r="F10" i="13"/>
  <c r="F9" i="13"/>
  <c r="N30" i="15" l="1"/>
  <c r="N29" i="15"/>
  <c r="DJQ6" i="6" s="1"/>
  <c r="DX1" i="14"/>
  <c r="DO1" i="14"/>
  <c r="DM6" i="1"/>
  <c r="DM7" i="1"/>
  <c r="DM8" i="1"/>
  <c r="DM9" i="1"/>
  <c r="DM10" i="1"/>
  <c r="DM11" i="1"/>
  <c r="DM12" i="1"/>
  <c r="DM13" i="1"/>
  <c r="DM14" i="1"/>
  <c r="DM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81" i="1"/>
  <c r="DM182" i="1"/>
  <c r="DM183" i="1"/>
  <c r="DM187" i="1"/>
  <c r="DM188" i="1"/>
  <c r="DM189" i="1"/>
  <c r="DM192" i="1"/>
  <c r="DM193" i="1"/>
  <c r="DM194" i="1"/>
  <c r="DM197" i="1"/>
  <c r="DM198" i="1"/>
  <c r="DM199" i="1"/>
  <c r="DM202" i="1"/>
  <c r="DM203" i="1"/>
  <c r="DM204" i="1"/>
  <c r="DM207" i="1"/>
  <c r="DM208" i="1"/>
  <c r="DM209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29" i="1"/>
  <c r="DM234" i="1"/>
  <c r="DM235" i="1"/>
  <c r="DM236" i="1"/>
  <c r="DM240" i="1"/>
  <c r="DM241" i="1"/>
  <c r="DM242" i="1"/>
  <c r="DM244" i="1"/>
  <c r="DM245" i="1"/>
  <c r="DM246" i="1"/>
  <c r="DM247" i="1"/>
  <c r="DM248" i="1"/>
  <c r="DM249" i="1"/>
  <c r="DM250" i="1"/>
  <c r="DM251" i="1"/>
  <c r="DM252" i="1"/>
  <c r="DM253" i="1"/>
  <c r="DM254" i="1"/>
  <c r="DM256" i="1"/>
  <c r="DM257" i="1"/>
  <c r="DM258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4" i="1"/>
  <c r="DM275" i="1"/>
  <c r="DM276" i="1"/>
  <c r="DM278" i="1"/>
  <c r="DM279" i="1"/>
  <c r="DM280" i="1"/>
  <c r="DM281" i="1"/>
  <c r="DM282" i="1"/>
  <c r="DM283" i="1"/>
  <c r="DM5" i="1"/>
  <c r="E11" i="2"/>
  <c r="CT68" i="10" l="1"/>
  <c r="CO68" i="10"/>
  <c r="DO6" i="1"/>
  <c r="DO7" i="1"/>
  <c r="DO8" i="1"/>
  <c r="DO9" i="1"/>
  <c r="DO10" i="1"/>
  <c r="DO11" i="1"/>
  <c r="DO12" i="1"/>
  <c r="DO13" i="1"/>
  <c r="DO14" i="1"/>
  <c r="DO15" i="1"/>
  <c r="DO16" i="1"/>
  <c r="DO17" i="1"/>
  <c r="DO18" i="1"/>
  <c r="DO19" i="1"/>
  <c r="DO20" i="1"/>
  <c r="DO21" i="1"/>
  <c r="DO22" i="1"/>
  <c r="DO23" i="1"/>
  <c r="DO24" i="1"/>
  <c r="DO25" i="1"/>
  <c r="DO26" i="1"/>
  <c r="DO27" i="1"/>
  <c r="DO28" i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81" i="1"/>
  <c r="DO182" i="1"/>
  <c r="DO183" i="1"/>
  <c r="DO187" i="1"/>
  <c r="DO188" i="1"/>
  <c r="DO189" i="1"/>
  <c r="DO192" i="1"/>
  <c r="DO193" i="1"/>
  <c r="DO194" i="1"/>
  <c r="DO197" i="1"/>
  <c r="DO198" i="1"/>
  <c r="DO199" i="1"/>
  <c r="DO202" i="1"/>
  <c r="DO203" i="1"/>
  <c r="DO204" i="1"/>
  <c r="DO207" i="1"/>
  <c r="DO208" i="1"/>
  <c r="DO209" i="1"/>
  <c r="DO213" i="1"/>
  <c r="DO214" i="1"/>
  <c r="DO215" i="1"/>
  <c r="DO216" i="1"/>
  <c r="DO217" i="1"/>
  <c r="DO218" i="1"/>
  <c r="DO219" i="1"/>
  <c r="DO220" i="1"/>
  <c r="DO221" i="1"/>
  <c r="DO222" i="1"/>
  <c r="DO223" i="1"/>
  <c r="DO224" i="1"/>
  <c r="DO225" i="1"/>
  <c r="DO226" i="1"/>
  <c r="DO227" i="1"/>
  <c r="DO228" i="1"/>
  <c r="DO229" i="1"/>
  <c r="DO234" i="1"/>
  <c r="DO235" i="1"/>
  <c r="DO236" i="1"/>
  <c r="DO240" i="1"/>
  <c r="DO241" i="1"/>
  <c r="DO242" i="1"/>
  <c r="DO244" i="1"/>
  <c r="DO245" i="1"/>
  <c r="DO246" i="1"/>
  <c r="DO247" i="1"/>
  <c r="DO248" i="1"/>
  <c r="DO249" i="1"/>
  <c r="DO250" i="1"/>
  <c r="DO251" i="1"/>
  <c r="DO252" i="1"/>
  <c r="DO253" i="1"/>
  <c r="DO254" i="1"/>
  <c r="DO256" i="1"/>
  <c r="DO257" i="1"/>
  <c r="DO258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4" i="1"/>
  <c r="DO275" i="1"/>
  <c r="DO276" i="1"/>
  <c r="DO278" i="1"/>
  <c r="DO279" i="1"/>
  <c r="DO280" i="1"/>
  <c r="DO281" i="1"/>
  <c r="DO282" i="1"/>
  <c r="DO283" i="1"/>
  <c r="DO5" i="1"/>
  <c r="DN6" i="1"/>
  <c r="DN7" i="1"/>
  <c r="DN8" i="1"/>
  <c r="DN9" i="1"/>
  <c r="DN10" i="1"/>
  <c r="DN11" i="1"/>
  <c r="DN12" i="1"/>
  <c r="DN13" i="1"/>
  <c r="DN14" i="1"/>
  <c r="DN15" i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81" i="1"/>
  <c r="DN182" i="1"/>
  <c r="DN183" i="1"/>
  <c r="DN187" i="1"/>
  <c r="DN188" i="1"/>
  <c r="DN189" i="1"/>
  <c r="DN192" i="1"/>
  <c r="DN193" i="1"/>
  <c r="DN194" i="1"/>
  <c r="DN197" i="1"/>
  <c r="DN198" i="1"/>
  <c r="DN199" i="1"/>
  <c r="DN202" i="1"/>
  <c r="DN203" i="1"/>
  <c r="DN204" i="1"/>
  <c r="DN207" i="1"/>
  <c r="DN208" i="1"/>
  <c r="DN209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4" i="1"/>
  <c r="DN235" i="1"/>
  <c r="DN236" i="1"/>
  <c r="DN240" i="1"/>
  <c r="DN241" i="1"/>
  <c r="DN242" i="1"/>
  <c r="DN244" i="1"/>
  <c r="DN245" i="1"/>
  <c r="DN246" i="1"/>
  <c r="DN247" i="1"/>
  <c r="DN248" i="1"/>
  <c r="DN249" i="1"/>
  <c r="DN250" i="1"/>
  <c r="DN251" i="1"/>
  <c r="DN252" i="1"/>
  <c r="DN253" i="1"/>
  <c r="DN254" i="1"/>
  <c r="DN256" i="1"/>
  <c r="DN257" i="1"/>
  <c r="DN258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4" i="1"/>
  <c r="DN275" i="1"/>
  <c r="DN276" i="1"/>
  <c r="DN278" i="1"/>
  <c r="DN279" i="1"/>
  <c r="DN280" i="1"/>
  <c r="DN281" i="1"/>
  <c r="DN282" i="1"/>
  <c r="DN283" i="1"/>
  <c r="DN5" i="1"/>
  <c r="DL255" i="1" l="1"/>
  <c r="DL243" i="1"/>
  <c r="DL239" i="1"/>
  <c r="DL238" i="1"/>
  <c r="DL237" i="1"/>
  <c r="DL233" i="1"/>
  <c r="DL232" i="1"/>
  <c r="DL231" i="1"/>
  <c r="DL230" i="1"/>
  <c r="DL212" i="1"/>
  <c r="DL211" i="1"/>
  <c r="DL210" i="1"/>
  <c r="DL206" i="1"/>
  <c r="DL205" i="1"/>
  <c r="DL201" i="1"/>
  <c r="DL200" i="1"/>
  <c r="DL196" i="1"/>
  <c r="DL195" i="1"/>
  <c r="DL191" i="1"/>
  <c r="DL190" i="1"/>
  <c r="DL186" i="1"/>
  <c r="DL185" i="1"/>
  <c r="DL184" i="1"/>
  <c r="DL180" i="1"/>
  <c r="DL179" i="1"/>
  <c r="DJ24" i="1"/>
  <c r="DK24" i="1"/>
  <c r="DJ25" i="1"/>
  <c r="DK25" i="1"/>
  <c r="DJ26" i="1"/>
  <c r="DK26" i="1"/>
  <c r="DJ27" i="1"/>
  <c r="DK27" i="1"/>
  <c r="DJ28" i="1"/>
  <c r="DK28" i="1"/>
  <c r="DJ29" i="1"/>
  <c r="DK29" i="1"/>
  <c r="DJ30" i="1"/>
  <c r="DK30" i="1"/>
  <c r="DJ31" i="1"/>
  <c r="DK31" i="1"/>
  <c r="DJ32" i="1"/>
  <c r="DK32" i="1"/>
  <c r="DJ33" i="1"/>
  <c r="DK33" i="1"/>
  <c r="DJ34" i="1"/>
  <c r="DK34" i="1"/>
  <c r="DJ35" i="1"/>
  <c r="DK35" i="1"/>
  <c r="DJ36" i="1"/>
  <c r="DK36" i="1"/>
  <c r="DJ37" i="1"/>
  <c r="DK37" i="1"/>
  <c r="DJ38" i="1"/>
  <c r="DK38" i="1"/>
  <c r="DJ39" i="1"/>
  <c r="DK39" i="1"/>
  <c r="DJ40" i="1"/>
  <c r="DK40" i="1"/>
  <c r="DJ41" i="1"/>
  <c r="DK41" i="1"/>
  <c r="DJ42" i="1"/>
  <c r="DK42" i="1"/>
  <c r="DJ43" i="1"/>
  <c r="DK43" i="1"/>
  <c r="DJ44" i="1"/>
  <c r="DK44" i="1"/>
  <c r="DJ45" i="1"/>
  <c r="DK45" i="1"/>
  <c r="DJ46" i="1"/>
  <c r="DK46" i="1"/>
  <c r="DJ47" i="1"/>
  <c r="DK47" i="1"/>
  <c r="DJ48" i="1"/>
  <c r="DK48" i="1"/>
  <c r="DJ49" i="1"/>
  <c r="DK49" i="1"/>
  <c r="DJ50" i="1"/>
  <c r="DK50" i="1"/>
  <c r="DJ51" i="1"/>
  <c r="DK51" i="1"/>
  <c r="DJ52" i="1"/>
  <c r="DK52" i="1"/>
  <c r="DJ53" i="1"/>
  <c r="DK53" i="1"/>
  <c r="DJ54" i="1"/>
  <c r="DK54" i="1"/>
  <c r="DJ55" i="1"/>
  <c r="DK55" i="1"/>
  <c r="DJ56" i="1"/>
  <c r="DK56" i="1"/>
  <c r="DJ57" i="1"/>
  <c r="DK57" i="1"/>
  <c r="DJ58" i="1"/>
  <c r="DK58" i="1"/>
  <c r="DJ59" i="1"/>
  <c r="DK59" i="1"/>
  <c r="DJ60" i="1"/>
  <c r="DK60" i="1"/>
  <c r="DJ61" i="1"/>
  <c r="DK61" i="1"/>
  <c r="DJ62" i="1"/>
  <c r="DK62" i="1"/>
  <c r="DJ63" i="1"/>
  <c r="DK63" i="1"/>
  <c r="DJ64" i="1"/>
  <c r="DK64" i="1"/>
  <c r="DJ65" i="1"/>
  <c r="DK65" i="1"/>
  <c r="DJ66" i="1"/>
  <c r="DK66" i="1"/>
  <c r="DJ67" i="1"/>
  <c r="DK67" i="1"/>
  <c r="DJ68" i="1"/>
  <c r="DK68" i="1"/>
  <c r="DJ69" i="1"/>
  <c r="DK69" i="1"/>
  <c r="DJ70" i="1"/>
  <c r="DK70" i="1"/>
  <c r="DJ71" i="1"/>
  <c r="DK71" i="1"/>
  <c r="DJ72" i="1"/>
  <c r="DK72" i="1"/>
  <c r="DJ73" i="1"/>
  <c r="DK73" i="1"/>
  <c r="DJ74" i="1"/>
  <c r="DK74" i="1"/>
  <c r="DJ75" i="1"/>
  <c r="DK75" i="1"/>
  <c r="DJ76" i="1"/>
  <c r="DK76" i="1"/>
  <c r="DJ77" i="1"/>
  <c r="DK77" i="1"/>
  <c r="DJ78" i="1"/>
  <c r="DK78" i="1"/>
  <c r="DJ79" i="1"/>
  <c r="DK79" i="1"/>
  <c r="DJ80" i="1"/>
  <c r="DK80" i="1"/>
  <c r="DJ81" i="1"/>
  <c r="DK81" i="1"/>
  <c r="DJ82" i="1"/>
  <c r="DK82" i="1"/>
  <c r="DJ83" i="1"/>
  <c r="DK83" i="1"/>
  <c r="DJ84" i="1"/>
  <c r="DK84" i="1"/>
  <c r="DJ85" i="1"/>
  <c r="DK85" i="1"/>
  <c r="DJ86" i="1"/>
  <c r="DK86" i="1"/>
  <c r="DJ87" i="1"/>
  <c r="DK87" i="1"/>
  <c r="DJ88" i="1"/>
  <c r="DK88" i="1"/>
  <c r="DJ89" i="1"/>
  <c r="DK89" i="1"/>
  <c r="DJ90" i="1"/>
  <c r="DK90" i="1"/>
  <c r="DJ91" i="1"/>
  <c r="DK91" i="1"/>
  <c r="DJ92" i="1"/>
  <c r="DK92" i="1"/>
  <c r="DJ93" i="1"/>
  <c r="DK93" i="1"/>
  <c r="DJ94" i="1"/>
  <c r="DK94" i="1"/>
  <c r="DJ95" i="1"/>
  <c r="DK95" i="1"/>
  <c r="DJ96" i="1"/>
  <c r="DK96" i="1"/>
  <c r="DJ97" i="1"/>
  <c r="DK97" i="1"/>
  <c r="DJ98" i="1"/>
  <c r="DK98" i="1"/>
  <c r="DJ99" i="1"/>
  <c r="DK99" i="1"/>
  <c r="DJ100" i="1"/>
  <c r="DK100" i="1"/>
  <c r="DJ101" i="1"/>
  <c r="DK101" i="1"/>
  <c r="DJ102" i="1"/>
  <c r="DK102" i="1"/>
  <c r="DJ103" i="1"/>
  <c r="DK103" i="1"/>
  <c r="DJ104" i="1"/>
  <c r="DK104" i="1"/>
  <c r="DJ105" i="1"/>
  <c r="DK105" i="1"/>
  <c r="DJ106" i="1"/>
  <c r="DK106" i="1"/>
  <c r="DJ107" i="1"/>
  <c r="DK107" i="1"/>
  <c r="DJ108" i="1"/>
  <c r="DK108" i="1"/>
  <c r="DJ109" i="1"/>
  <c r="DK109" i="1"/>
  <c r="DJ110" i="1"/>
  <c r="DK110" i="1"/>
  <c r="DJ111" i="1"/>
  <c r="DK111" i="1"/>
  <c r="DJ112" i="1"/>
  <c r="DK112" i="1"/>
  <c r="DJ113" i="1"/>
  <c r="DK113" i="1"/>
  <c r="DJ114" i="1"/>
  <c r="DK114" i="1"/>
  <c r="DJ115" i="1"/>
  <c r="DK115" i="1"/>
  <c r="DJ116" i="1"/>
  <c r="DK116" i="1"/>
  <c r="DJ117" i="1"/>
  <c r="DK117" i="1"/>
  <c r="DJ118" i="1"/>
  <c r="DK118" i="1"/>
  <c r="DJ119" i="1"/>
  <c r="DK119" i="1"/>
  <c r="DJ120" i="1"/>
  <c r="DK120" i="1"/>
  <c r="DJ121" i="1"/>
  <c r="DK121" i="1"/>
  <c r="DJ122" i="1"/>
  <c r="DK122" i="1"/>
  <c r="DJ123" i="1"/>
  <c r="DK123" i="1"/>
  <c r="DJ124" i="1"/>
  <c r="DK124" i="1"/>
  <c r="DJ125" i="1"/>
  <c r="DK125" i="1"/>
  <c r="DJ126" i="1"/>
  <c r="DK126" i="1"/>
  <c r="DJ127" i="1"/>
  <c r="DK127" i="1"/>
  <c r="DJ128" i="1"/>
  <c r="DK128" i="1"/>
  <c r="DJ129" i="1"/>
  <c r="DK129" i="1"/>
  <c r="DJ130" i="1"/>
  <c r="DK130" i="1"/>
  <c r="DJ131" i="1"/>
  <c r="DK131" i="1"/>
  <c r="DJ132" i="1"/>
  <c r="DK132" i="1"/>
  <c r="DJ133" i="1"/>
  <c r="DK133" i="1"/>
  <c r="DJ134" i="1"/>
  <c r="DK134" i="1"/>
  <c r="DJ135" i="1"/>
  <c r="DK135" i="1"/>
  <c r="DJ136" i="1"/>
  <c r="DK136" i="1"/>
  <c r="DJ137" i="1"/>
  <c r="DK137" i="1"/>
  <c r="DJ138" i="1"/>
  <c r="DK138" i="1"/>
  <c r="DJ139" i="1"/>
  <c r="DK139" i="1"/>
  <c r="DJ140" i="1"/>
  <c r="DK140" i="1"/>
  <c r="DJ141" i="1"/>
  <c r="DK141" i="1"/>
  <c r="DJ142" i="1"/>
  <c r="DK142" i="1"/>
  <c r="DJ143" i="1"/>
  <c r="DK143" i="1"/>
  <c r="DJ144" i="1"/>
  <c r="DK144" i="1"/>
  <c r="DJ145" i="1"/>
  <c r="DK145" i="1"/>
  <c r="DJ146" i="1"/>
  <c r="DK146" i="1"/>
  <c r="DJ147" i="1"/>
  <c r="DK147" i="1"/>
  <c r="DJ148" i="1"/>
  <c r="DK148" i="1"/>
  <c r="DJ149" i="1"/>
  <c r="DK149" i="1"/>
  <c r="DJ150" i="1"/>
  <c r="DK150" i="1"/>
  <c r="DJ151" i="1"/>
  <c r="DK151" i="1"/>
  <c r="DJ152" i="1"/>
  <c r="DK152" i="1"/>
  <c r="DJ153" i="1"/>
  <c r="DK153" i="1"/>
  <c r="DJ154" i="1"/>
  <c r="DK154" i="1"/>
  <c r="DJ155" i="1"/>
  <c r="DK155" i="1"/>
  <c r="DJ156" i="1"/>
  <c r="DK156" i="1"/>
  <c r="DJ157" i="1"/>
  <c r="DK157" i="1"/>
  <c r="DJ158" i="1"/>
  <c r="DK158" i="1"/>
  <c r="DJ159" i="1"/>
  <c r="DK159" i="1"/>
  <c r="DJ160" i="1"/>
  <c r="DK160" i="1"/>
  <c r="DJ161" i="1"/>
  <c r="DK161" i="1"/>
  <c r="DJ162" i="1"/>
  <c r="DK162" i="1"/>
  <c r="DJ163" i="1"/>
  <c r="DK163" i="1"/>
  <c r="DJ164" i="1"/>
  <c r="DK164" i="1"/>
  <c r="DJ165" i="1"/>
  <c r="DK165" i="1"/>
  <c r="DJ166" i="1"/>
  <c r="DK166" i="1"/>
  <c r="DJ167" i="1"/>
  <c r="DK167" i="1"/>
  <c r="DJ168" i="1"/>
  <c r="DK168" i="1"/>
  <c r="DJ169" i="1"/>
  <c r="DK169" i="1"/>
  <c r="DJ170" i="1"/>
  <c r="DK170" i="1"/>
  <c r="DJ171" i="1"/>
  <c r="DK171" i="1"/>
  <c r="DJ172" i="1"/>
  <c r="DK172" i="1"/>
  <c r="DJ173" i="1"/>
  <c r="DK173" i="1"/>
  <c r="DJ174" i="1"/>
  <c r="DK174" i="1"/>
  <c r="DJ175" i="1"/>
  <c r="DK175" i="1"/>
  <c r="DJ176" i="1"/>
  <c r="DK176" i="1"/>
  <c r="DJ177" i="1"/>
  <c r="DK177" i="1"/>
  <c r="DJ178" i="1"/>
  <c r="DK178" i="1"/>
  <c r="DJ181" i="1"/>
  <c r="DK181" i="1"/>
  <c r="DJ182" i="1"/>
  <c r="DK182" i="1"/>
  <c r="DJ183" i="1"/>
  <c r="DK183" i="1"/>
  <c r="DJ187" i="1"/>
  <c r="DK187" i="1"/>
  <c r="DJ188" i="1"/>
  <c r="DK188" i="1"/>
  <c r="DJ189" i="1"/>
  <c r="DK189" i="1"/>
  <c r="DJ192" i="1"/>
  <c r="DK192" i="1"/>
  <c r="DJ193" i="1"/>
  <c r="DK193" i="1"/>
  <c r="DJ194" i="1"/>
  <c r="DK194" i="1"/>
  <c r="DJ197" i="1"/>
  <c r="DK197" i="1"/>
  <c r="DJ198" i="1"/>
  <c r="DK198" i="1"/>
  <c r="DJ199" i="1"/>
  <c r="DK199" i="1"/>
  <c r="DJ202" i="1"/>
  <c r="DK202" i="1"/>
  <c r="DJ203" i="1"/>
  <c r="DK203" i="1"/>
  <c r="DJ204" i="1"/>
  <c r="DK204" i="1"/>
  <c r="DJ207" i="1"/>
  <c r="DK207" i="1"/>
  <c r="DJ208" i="1"/>
  <c r="DK208" i="1"/>
  <c r="DJ209" i="1"/>
  <c r="DK209" i="1"/>
  <c r="DJ213" i="1"/>
  <c r="DK213" i="1"/>
  <c r="DJ214" i="1"/>
  <c r="DK214" i="1"/>
  <c r="DJ215" i="1"/>
  <c r="DK215" i="1"/>
  <c r="DJ216" i="1"/>
  <c r="DK216" i="1"/>
  <c r="DJ217" i="1"/>
  <c r="DK217" i="1"/>
  <c r="DJ218" i="1"/>
  <c r="DK218" i="1"/>
  <c r="DJ219" i="1"/>
  <c r="DK219" i="1"/>
  <c r="DJ220" i="1"/>
  <c r="DK220" i="1"/>
  <c r="DJ221" i="1"/>
  <c r="DK221" i="1"/>
  <c r="DJ222" i="1"/>
  <c r="DK222" i="1"/>
  <c r="DJ223" i="1"/>
  <c r="DK223" i="1"/>
  <c r="DJ224" i="1"/>
  <c r="DK224" i="1"/>
  <c r="DJ225" i="1"/>
  <c r="DK225" i="1"/>
  <c r="DJ226" i="1"/>
  <c r="DK226" i="1"/>
  <c r="DJ227" i="1"/>
  <c r="DK227" i="1"/>
  <c r="DJ228" i="1"/>
  <c r="DK228" i="1"/>
  <c r="DJ229" i="1"/>
  <c r="DK229" i="1"/>
  <c r="DJ234" i="1"/>
  <c r="DK234" i="1"/>
  <c r="DJ235" i="1"/>
  <c r="DK235" i="1"/>
  <c r="DJ236" i="1"/>
  <c r="DK236" i="1"/>
  <c r="DJ240" i="1"/>
  <c r="DK240" i="1"/>
  <c r="DJ241" i="1"/>
  <c r="DK241" i="1"/>
  <c r="DJ242" i="1"/>
  <c r="DK242" i="1"/>
  <c r="DJ244" i="1"/>
  <c r="DK244" i="1"/>
  <c r="DJ245" i="1"/>
  <c r="DK245" i="1"/>
  <c r="DJ246" i="1"/>
  <c r="DK246" i="1"/>
  <c r="DJ247" i="1"/>
  <c r="DK247" i="1"/>
  <c r="DJ248" i="1"/>
  <c r="DK248" i="1"/>
  <c r="DJ249" i="1"/>
  <c r="DK249" i="1"/>
  <c r="DJ250" i="1"/>
  <c r="DK250" i="1"/>
  <c r="DJ251" i="1"/>
  <c r="DK251" i="1"/>
  <c r="DJ252" i="1"/>
  <c r="DK252" i="1"/>
  <c r="DJ253" i="1"/>
  <c r="DK253" i="1"/>
  <c r="DJ254" i="1"/>
  <c r="DK254" i="1"/>
  <c r="DJ256" i="1"/>
  <c r="DK256" i="1"/>
  <c r="DJ257" i="1"/>
  <c r="DK257" i="1"/>
  <c r="DJ258" i="1"/>
  <c r="DK258" i="1"/>
  <c r="DJ260" i="1"/>
  <c r="DK260" i="1"/>
  <c r="DJ261" i="1"/>
  <c r="DK261" i="1"/>
  <c r="DJ262" i="1"/>
  <c r="DK262" i="1"/>
  <c r="DJ263" i="1"/>
  <c r="DK263" i="1"/>
  <c r="DJ264" i="1"/>
  <c r="DK264" i="1"/>
  <c r="DJ265" i="1"/>
  <c r="DK265" i="1"/>
  <c r="DJ266" i="1"/>
  <c r="DK266" i="1"/>
  <c r="DJ267" i="1"/>
  <c r="DK267" i="1"/>
  <c r="DJ268" i="1"/>
  <c r="DK268" i="1"/>
  <c r="DJ269" i="1"/>
  <c r="DK269" i="1"/>
  <c r="DJ270" i="1"/>
  <c r="DK270" i="1"/>
  <c r="DJ271" i="1"/>
  <c r="DK271" i="1"/>
  <c r="DJ272" i="1"/>
  <c r="DK272" i="1"/>
  <c r="DJ274" i="1"/>
  <c r="DK274" i="1"/>
  <c r="DJ275" i="1"/>
  <c r="DK275" i="1"/>
  <c r="DJ276" i="1"/>
  <c r="DK276" i="1"/>
  <c r="DJ278" i="1"/>
  <c r="DK278" i="1"/>
  <c r="DJ279" i="1"/>
  <c r="DK279" i="1"/>
  <c r="DJ280" i="1"/>
  <c r="DK280" i="1"/>
  <c r="DJ281" i="1"/>
  <c r="DK281" i="1"/>
  <c r="DJ282" i="1"/>
  <c r="DK282" i="1"/>
  <c r="DJ283" i="1"/>
  <c r="DK283" i="1"/>
  <c r="DJ6" i="1"/>
  <c r="DK6" i="1"/>
  <c r="DJ7" i="1"/>
  <c r="DK7" i="1"/>
  <c r="DJ8" i="1"/>
  <c r="DK8" i="1"/>
  <c r="DJ9" i="1"/>
  <c r="DK9" i="1"/>
  <c r="DJ10" i="1"/>
  <c r="DK10" i="1"/>
  <c r="DJ11" i="1"/>
  <c r="DK11" i="1"/>
  <c r="DJ12" i="1"/>
  <c r="DK12" i="1"/>
  <c r="DJ13" i="1"/>
  <c r="DK13" i="1"/>
  <c r="DJ14" i="1"/>
  <c r="DK14" i="1"/>
  <c r="DJ15" i="1"/>
  <c r="DK15" i="1"/>
  <c r="DJ16" i="1"/>
  <c r="DK16" i="1"/>
  <c r="DJ17" i="1"/>
  <c r="DK17" i="1"/>
  <c r="DJ18" i="1"/>
  <c r="DK18" i="1"/>
  <c r="DJ19" i="1"/>
  <c r="DK19" i="1"/>
  <c r="DJ20" i="1"/>
  <c r="DK20" i="1"/>
  <c r="DJ21" i="1"/>
  <c r="DK21" i="1"/>
  <c r="DJ22" i="1"/>
  <c r="DK22" i="1"/>
  <c r="DJ23" i="1"/>
  <c r="DK23" i="1"/>
  <c r="DK5" i="1"/>
  <c r="DJ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261" i="1"/>
  <c r="DI5" i="1"/>
  <c r="BW105" i="1"/>
  <c r="CA73" i="1"/>
  <c r="CB73" i="1"/>
  <c r="CC73" i="1"/>
  <c r="CA74" i="1"/>
  <c r="CB74" i="1"/>
  <c r="I8" i="1"/>
  <c r="I10" i="1"/>
  <c r="I11" i="1"/>
  <c r="I13" i="1" s="1"/>
  <c r="I115" i="1"/>
  <c r="I116" i="1"/>
  <c r="I117" i="1"/>
  <c r="I118" i="1" s="1"/>
  <c r="AK72" i="1"/>
  <c r="AL72" i="1"/>
  <c r="AM72" i="1"/>
  <c r="AN72" i="1"/>
  <c r="AO72" i="1"/>
  <c r="AP72" i="1"/>
  <c r="AQ72" i="1"/>
  <c r="AR72" i="1"/>
  <c r="AS72" i="1"/>
  <c r="AK73" i="1"/>
  <c r="AL73" i="1"/>
  <c r="AK74" i="1"/>
  <c r="AL74" i="1"/>
  <c r="AM74" i="1"/>
  <c r="AN74" i="1"/>
  <c r="AO74" i="1"/>
  <c r="AP74" i="1"/>
  <c r="AQ74" i="1"/>
  <c r="AR74" i="1"/>
  <c r="AS74" i="1"/>
  <c r="AK75" i="1"/>
  <c r="AL75" i="1"/>
  <c r="AM75" i="1"/>
  <c r="AN75" i="1"/>
  <c r="AO75" i="1"/>
  <c r="AP75" i="1"/>
  <c r="AQ75" i="1"/>
  <c r="AR75" i="1"/>
  <c r="AS75" i="1"/>
  <c r="AK76" i="1"/>
  <c r="AL76" i="1"/>
  <c r="AM76" i="1"/>
  <c r="AN76" i="1"/>
  <c r="AO76" i="1"/>
  <c r="AP76" i="1"/>
  <c r="AQ76" i="1"/>
  <c r="AR76" i="1"/>
  <c r="AS76" i="1"/>
  <c r="AK77" i="1"/>
  <c r="AL77" i="1"/>
  <c r="AM77" i="1"/>
  <c r="AN77" i="1"/>
  <c r="AO77" i="1"/>
  <c r="AP77" i="1"/>
  <c r="AQ77" i="1"/>
  <c r="AR77" i="1"/>
  <c r="AS77" i="1"/>
  <c r="AK78" i="1"/>
  <c r="AL78" i="1"/>
  <c r="AM78" i="1"/>
  <c r="AN78" i="1"/>
  <c r="AO78" i="1"/>
  <c r="AP78" i="1"/>
  <c r="AQ78" i="1"/>
  <c r="AR78" i="1"/>
  <c r="AS78" i="1"/>
  <c r="AK79" i="1"/>
  <c r="AL79" i="1"/>
  <c r="AM79" i="1"/>
  <c r="AN79" i="1"/>
  <c r="AO79" i="1"/>
  <c r="AP79" i="1"/>
  <c r="AQ79" i="1"/>
  <c r="AR79" i="1"/>
  <c r="AS79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X74" i="1"/>
  <c r="BW74" i="1"/>
  <c r="K1" i="14"/>
  <c r="AK80" i="1"/>
  <c r="AL80" i="1"/>
  <c r="AM80" i="1"/>
  <c r="AN80" i="1"/>
  <c r="AO80" i="1"/>
  <c r="AP80" i="1"/>
  <c r="AQ80" i="1"/>
  <c r="AR80" i="1"/>
  <c r="AS80" i="1"/>
  <c r="AK81" i="1"/>
  <c r="AL81" i="1"/>
  <c r="AM81" i="1"/>
  <c r="AN81" i="1"/>
  <c r="AO81" i="1"/>
  <c r="AP81" i="1"/>
  <c r="AQ81" i="1"/>
  <c r="AR81" i="1"/>
  <c r="AS81" i="1"/>
  <c r="AK82" i="1"/>
  <c r="AL82" i="1"/>
  <c r="AK83" i="1"/>
  <c r="AL83" i="1"/>
  <c r="AM83" i="1"/>
  <c r="AN83" i="1"/>
  <c r="AO83" i="1"/>
  <c r="AP83" i="1"/>
  <c r="AQ83" i="1"/>
  <c r="AR83" i="1"/>
  <c r="AS83" i="1"/>
  <c r="AK84" i="1"/>
  <c r="AL84" i="1"/>
  <c r="AM84" i="1"/>
  <c r="AN84" i="1"/>
  <c r="AO84" i="1"/>
  <c r="AP84" i="1"/>
  <c r="AQ84" i="1"/>
  <c r="AR84" i="1"/>
  <c r="AS84" i="1"/>
  <c r="AK85" i="1"/>
  <c r="AL85" i="1"/>
  <c r="AM85" i="1"/>
  <c r="AN85" i="1"/>
  <c r="AO85" i="1"/>
  <c r="AP85" i="1"/>
  <c r="AQ85" i="1"/>
  <c r="AR85" i="1"/>
  <c r="AS85" i="1"/>
  <c r="AK86" i="1"/>
  <c r="AL86" i="1"/>
  <c r="AM86" i="1"/>
  <c r="AN86" i="1"/>
  <c r="AO86" i="1"/>
  <c r="AP86" i="1"/>
  <c r="AQ86" i="1"/>
  <c r="AR86" i="1"/>
  <c r="AS86" i="1"/>
  <c r="AK87" i="1"/>
  <c r="AL87" i="1"/>
  <c r="AM87" i="1"/>
  <c r="AN87" i="1"/>
  <c r="AO87" i="1"/>
  <c r="AP87" i="1"/>
  <c r="AQ87" i="1"/>
  <c r="AR87" i="1"/>
  <c r="AS87" i="1"/>
  <c r="AK88" i="1"/>
  <c r="AL88" i="1"/>
  <c r="AM88" i="1"/>
  <c r="AN88" i="1"/>
  <c r="AO88" i="1"/>
  <c r="AP88" i="1"/>
  <c r="AQ88" i="1"/>
  <c r="AR88" i="1"/>
  <c r="AS88" i="1"/>
  <c r="AK89" i="1"/>
  <c r="AL89" i="1"/>
  <c r="AM89" i="1"/>
  <c r="AN89" i="1"/>
  <c r="AO89" i="1"/>
  <c r="AP89" i="1"/>
  <c r="AQ89" i="1"/>
  <c r="AR89" i="1"/>
  <c r="AS89" i="1"/>
  <c r="AK90" i="1"/>
  <c r="AL90" i="1"/>
  <c r="AM90" i="1"/>
  <c r="AN90" i="1"/>
  <c r="AO90" i="1"/>
  <c r="AP90" i="1"/>
  <c r="AQ90" i="1"/>
  <c r="AR90" i="1"/>
  <c r="AS90" i="1"/>
  <c r="AK91" i="1"/>
  <c r="AL91" i="1"/>
  <c r="AM91" i="1"/>
  <c r="AN91" i="1"/>
  <c r="AO91" i="1"/>
  <c r="AP91" i="1"/>
  <c r="AQ91" i="1"/>
  <c r="AR91" i="1"/>
  <c r="AS91" i="1"/>
  <c r="AK92" i="1"/>
  <c r="AL92" i="1"/>
  <c r="AM92" i="1"/>
  <c r="AN92" i="1"/>
  <c r="AO92" i="1"/>
  <c r="AP92" i="1"/>
  <c r="AQ92" i="1"/>
  <c r="AR92" i="1"/>
  <c r="AS92" i="1"/>
  <c r="AK93" i="1"/>
  <c r="AL93" i="1"/>
  <c r="AM93" i="1"/>
  <c r="AN93" i="1"/>
  <c r="AO93" i="1"/>
  <c r="AP93" i="1"/>
  <c r="AQ93" i="1"/>
  <c r="AR93" i="1"/>
  <c r="AS93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X78" i="1"/>
  <c r="BW7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Y91" i="1"/>
  <c r="BY92" i="1"/>
  <c r="BU91" i="1"/>
  <c r="BU92" i="1"/>
  <c r="BV91" i="1"/>
  <c r="BV92" i="1"/>
  <c r="BW87" i="1"/>
  <c r="BW88" i="1"/>
  <c r="AXJ83" i="6"/>
  <c r="DI186" i="1" l="1"/>
  <c r="DI198" i="1"/>
  <c r="DI246" i="1"/>
  <c r="DI182" i="1"/>
  <c r="DI230" i="1"/>
  <c r="DI276" i="1"/>
  <c r="DI214" i="1"/>
  <c r="DI257" i="1"/>
  <c r="DI242" i="1"/>
  <c r="DI226" i="1"/>
  <c r="DI210" i="1"/>
  <c r="DI194" i="1"/>
  <c r="AO73" i="1"/>
  <c r="AQ73" i="1" s="1"/>
  <c r="AR73" i="1" s="1"/>
  <c r="DI283" i="1"/>
  <c r="DI269" i="1"/>
  <c r="DI254" i="1"/>
  <c r="DI238" i="1"/>
  <c r="DI222" i="1"/>
  <c r="DI206" i="1"/>
  <c r="DI190" i="1"/>
  <c r="DI279" i="1"/>
  <c r="DI265" i="1"/>
  <c r="DI250" i="1"/>
  <c r="DI234" i="1"/>
  <c r="DI218" i="1"/>
  <c r="DI202" i="1"/>
  <c r="DI282" i="1"/>
  <c r="DI278" i="1"/>
  <c r="DI275" i="1"/>
  <c r="DI272" i="1"/>
  <c r="DI268" i="1"/>
  <c r="DI264" i="1"/>
  <c r="DI260" i="1"/>
  <c r="DI256" i="1"/>
  <c r="DI253" i="1"/>
  <c r="DI249" i="1"/>
  <c r="DI245" i="1"/>
  <c r="DI241" i="1"/>
  <c r="DI237" i="1"/>
  <c r="DI233" i="1"/>
  <c r="DI229" i="1"/>
  <c r="DI225" i="1"/>
  <c r="DI221" i="1"/>
  <c r="DI217" i="1"/>
  <c r="DI213" i="1"/>
  <c r="DI209" i="1"/>
  <c r="DI205" i="1"/>
  <c r="DI201" i="1"/>
  <c r="DI197" i="1"/>
  <c r="DI193" i="1"/>
  <c r="DI189" i="1"/>
  <c r="DI185" i="1"/>
  <c r="DI181" i="1"/>
  <c r="I12" i="1"/>
  <c r="DI281" i="1"/>
  <c r="DI274" i="1"/>
  <c r="DI271" i="1"/>
  <c r="DI267" i="1"/>
  <c r="DI263" i="1"/>
  <c r="DI259" i="1"/>
  <c r="DI255" i="1"/>
  <c r="DI252" i="1"/>
  <c r="DI248" i="1"/>
  <c r="DI244" i="1"/>
  <c r="DI240" i="1"/>
  <c r="DI236" i="1"/>
  <c r="DI232" i="1"/>
  <c r="DI228" i="1"/>
  <c r="DI224" i="1"/>
  <c r="DI220" i="1"/>
  <c r="DI216" i="1"/>
  <c r="DI212" i="1"/>
  <c r="DI208" i="1"/>
  <c r="DI204" i="1"/>
  <c r="DI200" i="1"/>
  <c r="DI196" i="1"/>
  <c r="DI192" i="1"/>
  <c r="DI188" i="1"/>
  <c r="DI184" i="1"/>
  <c r="DI180" i="1"/>
  <c r="DI280" i="1"/>
  <c r="DI277" i="1"/>
  <c r="DI273" i="1"/>
  <c r="DI270" i="1"/>
  <c r="DI266" i="1"/>
  <c r="DI262" i="1"/>
  <c r="DI258" i="1"/>
  <c r="DI251" i="1"/>
  <c r="DI247" i="1"/>
  <c r="DI243" i="1"/>
  <c r="DI239" i="1"/>
  <c r="DI235" i="1"/>
  <c r="DI231" i="1"/>
  <c r="DI227" i="1"/>
  <c r="DI223" i="1"/>
  <c r="DI219" i="1"/>
  <c r="DI215" i="1"/>
  <c r="DI211" i="1"/>
  <c r="DI207" i="1"/>
  <c r="DI203" i="1"/>
  <c r="DI199" i="1"/>
  <c r="DI195" i="1"/>
  <c r="DI191" i="1"/>
  <c r="DI187" i="1"/>
  <c r="DI183" i="1"/>
  <c r="DI179" i="1"/>
  <c r="AO82" i="1"/>
  <c r="AQ82" i="1" s="1"/>
  <c r="I119" i="1"/>
  <c r="I14" i="1"/>
  <c r="I120" i="1"/>
  <c r="BY78" i="1"/>
  <c r="AUX129" i="6" s="1"/>
  <c r="BY74" i="1"/>
  <c r="AP82" i="1"/>
  <c r="EOJ83" i="6"/>
  <c r="EOG83" i="6"/>
  <c r="EOD83" i="6"/>
  <c r="EOA83" i="6"/>
  <c r="ENW83" i="6"/>
  <c r="ENT83" i="6"/>
  <c r="ENQ83" i="6"/>
  <c r="ENN83" i="6"/>
  <c r="EOJ74" i="6"/>
  <c r="EOA74" i="6"/>
  <c r="ENW74" i="6"/>
  <c r="ENT74" i="6"/>
  <c r="ENN74" i="6"/>
  <c r="EON83" i="6"/>
  <c r="ERB83" i="6"/>
  <c r="EQY83" i="6"/>
  <c r="EQV83" i="6"/>
  <c r="EQS83" i="6"/>
  <c r="EQO83" i="6"/>
  <c r="EQL83" i="6"/>
  <c r="EQI83" i="6"/>
  <c r="EQF83" i="6"/>
  <c r="ERB74" i="6"/>
  <c r="EQS74" i="6"/>
  <c r="EQO74" i="6"/>
  <c r="EQL74" i="6"/>
  <c r="EQF74" i="6"/>
  <c r="EIE74" i="6"/>
  <c r="ECM74" i="6"/>
  <c r="DYO74" i="6"/>
  <c r="DRT74" i="6"/>
  <c r="DNV74" i="6"/>
  <c r="DKN74" i="6"/>
  <c r="DHF74" i="6"/>
  <c r="DDX74" i="6"/>
  <c r="DAP74" i="6"/>
  <c r="CWR74" i="6"/>
  <c r="CTJ74" i="6"/>
  <c r="CRH74" i="6"/>
  <c r="CPF74" i="6"/>
  <c r="CND74" i="6"/>
  <c r="CLB74" i="6"/>
  <c r="CIZ74" i="6"/>
  <c r="CGX74" i="6"/>
  <c r="CEV74" i="6"/>
  <c r="CCT74" i="6"/>
  <c r="CAR74" i="6"/>
  <c r="BYP74" i="6"/>
  <c r="BWN74" i="6"/>
  <c r="BUL74" i="6"/>
  <c r="BSJ74" i="6"/>
  <c r="BQH74" i="6"/>
  <c r="BOF74" i="6"/>
  <c r="BMD74" i="6"/>
  <c r="BKB74" i="6"/>
  <c r="BHZ74" i="6"/>
  <c r="BFX74" i="6"/>
  <c r="BDV74" i="6"/>
  <c r="BBT74" i="6"/>
  <c r="AZR74" i="6"/>
  <c r="AUP74" i="6"/>
  <c r="ATD74" i="6"/>
  <c r="ARB74" i="6"/>
  <c r="AOZ74" i="6"/>
  <c r="AMX74" i="6"/>
  <c r="AKV74" i="6"/>
  <c r="AIT74" i="6"/>
  <c r="AGR74" i="6"/>
  <c r="AEP74" i="6"/>
  <c r="ABB83" i="6"/>
  <c r="AAY83" i="6"/>
  <c r="AAV83" i="6"/>
  <c r="AAS83" i="6"/>
  <c r="AAO83" i="6"/>
  <c r="AAL83" i="6"/>
  <c r="AAI83" i="6"/>
  <c r="AAF83" i="6"/>
  <c r="ABB74" i="6"/>
  <c r="AAS74" i="6"/>
  <c r="AAO74" i="6"/>
  <c r="AAL74" i="6"/>
  <c r="AAF74" i="6"/>
  <c r="ACN74" i="6"/>
  <c r="YJ74" i="6"/>
  <c r="WH74" i="6"/>
  <c r="UF74" i="6"/>
  <c r="SD74" i="6"/>
  <c r="QB74" i="6"/>
  <c r="OP74" i="6"/>
  <c r="ND74" i="6"/>
  <c r="LB74" i="6"/>
  <c r="IZ74" i="6"/>
  <c r="GX74" i="6"/>
  <c r="EV74" i="6"/>
  <c r="CT74" i="6"/>
  <c r="EIU83" i="6"/>
  <c r="EIR83" i="6"/>
  <c r="EIO83" i="6"/>
  <c r="EIL83" i="6"/>
  <c r="EIH83" i="6"/>
  <c r="EIE83" i="6"/>
  <c r="EIB83" i="6"/>
  <c r="EHY83" i="6"/>
  <c r="EIU74" i="6"/>
  <c r="EIL74" i="6"/>
  <c r="EIH74" i="6"/>
  <c r="EHY74" i="6"/>
  <c r="EDC83" i="6"/>
  <c r="ECZ83" i="6"/>
  <c r="ECW83" i="6"/>
  <c r="ECT83" i="6"/>
  <c r="ECP83" i="6"/>
  <c r="ECM83" i="6"/>
  <c r="ECJ83" i="6"/>
  <c r="ECG83" i="6"/>
  <c r="EDC74" i="6"/>
  <c r="ECT74" i="6"/>
  <c r="ECP74" i="6"/>
  <c r="ECG74" i="6"/>
  <c r="DYR83" i="6"/>
  <c r="DYO83" i="6"/>
  <c r="DYL83" i="6"/>
  <c r="DYI83" i="6"/>
  <c r="DYR74" i="6"/>
  <c r="DYI74" i="6"/>
  <c r="DRW83" i="6"/>
  <c r="DRT83" i="6"/>
  <c r="DRQ83" i="6"/>
  <c r="DRN83" i="6"/>
  <c r="DRW74" i="6"/>
  <c r="DRN74" i="6"/>
  <c r="DOL83" i="6"/>
  <c r="DOI83" i="6"/>
  <c r="DOF83" i="6"/>
  <c r="DOC83" i="6"/>
  <c r="DNY83" i="6"/>
  <c r="DNV83" i="6"/>
  <c r="DNS83" i="6"/>
  <c r="DNP83" i="6"/>
  <c r="DOL74" i="6"/>
  <c r="DOC74" i="6"/>
  <c r="DNY74" i="6"/>
  <c r="DNP74" i="6"/>
  <c r="DLD83" i="6"/>
  <c r="DLA83" i="6"/>
  <c r="DKX83" i="6"/>
  <c r="DKU83" i="6"/>
  <c r="DKQ83" i="6"/>
  <c r="DKN83" i="6"/>
  <c r="DKK83" i="6"/>
  <c r="DKH83" i="6"/>
  <c r="DKD83" i="6"/>
  <c r="DKA83" i="6"/>
  <c r="DJX83" i="6"/>
  <c r="DJU83" i="6"/>
  <c r="DJQ83" i="6"/>
  <c r="DJN83" i="6"/>
  <c r="DJK83" i="6"/>
  <c r="DJH83" i="6"/>
  <c r="DLD74" i="6"/>
  <c r="DKU74" i="6"/>
  <c r="DKQ74" i="6"/>
  <c r="DKH74" i="6"/>
  <c r="DKD74" i="6"/>
  <c r="DJU74" i="6"/>
  <c r="DJQ74" i="6"/>
  <c r="DJH74" i="6"/>
  <c r="DHV83" i="6"/>
  <c r="DHS83" i="6"/>
  <c r="DHP83" i="6"/>
  <c r="DHM83" i="6"/>
  <c r="DHI83" i="6"/>
  <c r="DHF83" i="6"/>
  <c r="DHC83" i="6"/>
  <c r="DGZ83" i="6"/>
  <c r="DGV83" i="6"/>
  <c r="DGS83" i="6"/>
  <c r="DGP83" i="6"/>
  <c r="DGM83" i="6"/>
  <c r="DGI83" i="6"/>
  <c r="DGF83" i="6"/>
  <c r="DGC83" i="6"/>
  <c r="DFZ83" i="6"/>
  <c r="DHV74" i="6"/>
  <c r="DHM74" i="6"/>
  <c r="DHI74" i="6"/>
  <c r="DGZ74" i="6"/>
  <c r="DGV74" i="6"/>
  <c r="DGM74" i="6"/>
  <c r="DGI74" i="6"/>
  <c r="DFZ74" i="6"/>
  <c r="DDN83" i="6"/>
  <c r="DDK83" i="6"/>
  <c r="DDH83" i="6"/>
  <c r="DDE83" i="6"/>
  <c r="DDA83" i="6"/>
  <c r="DCX83" i="6"/>
  <c r="DCU83" i="6"/>
  <c r="DCR83" i="6"/>
  <c r="DDN74" i="6"/>
  <c r="DDE74" i="6"/>
  <c r="DDA74" i="6"/>
  <c r="DCR74" i="6"/>
  <c r="DEN83" i="6"/>
  <c r="DEK83" i="6"/>
  <c r="DEH83" i="6"/>
  <c r="DEE83" i="6"/>
  <c r="DEA83" i="6"/>
  <c r="DDX83" i="6"/>
  <c r="DDU83" i="6"/>
  <c r="DDR83" i="6"/>
  <c r="DEN74" i="6"/>
  <c r="DEE74" i="6"/>
  <c r="DEA74" i="6"/>
  <c r="DDR74" i="6"/>
  <c r="DAF83" i="6"/>
  <c r="DAC83" i="6"/>
  <c r="CZZ83" i="6"/>
  <c r="CZW83" i="6"/>
  <c r="CZS83" i="6"/>
  <c r="CZP83" i="6"/>
  <c r="CZM83" i="6"/>
  <c r="CZJ83" i="6"/>
  <c r="DAF74" i="6"/>
  <c r="CZW74" i="6"/>
  <c r="CZS74" i="6"/>
  <c r="CZJ74" i="6"/>
  <c r="DAS83" i="6"/>
  <c r="DAP83" i="6"/>
  <c r="DAM83" i="6"/>
  <c r="DAJ83" i="6"/>
  <c r="DAS74" i="6"/>
  <c r="DAJ74" i="6"/>
  <c r="CXH83" i="6"/>
  <c r="CXE83" i="6"/>
  <c r="CXB83" i="6"/>
  <c r="CWY83" i="6"/>
  <c r="CWU83" i="6"/>
  <c r="CWR83" i="6"/>
  <c r="CWO83" i="6"/>
  <c r="CWL83" i="6"/>
  <c r="CXH74" i="6"/>
  <c r="CWY74" i="6"/>
  <c r="CWU74" i="6"/>
  <c r="CWL74" i="6"/>
  <c r="CTZ83" i="6"/>
  <c r="CTW83" i="6"/>
  <c r="CTT83" i="6"/>
  <c r="CTQ83" i="6"/>
  <c r="CTM83" i="6"/>
  <c r="CTJ83" i="6"/>
  <c r="CTG83" i="6"/>
  <c r="CTD83" i="6"/>
  <c r="CTZ74" i="6"/>
  <c r="CTQ74" i="6"/>
  <c r="CTM74" i="6"/>
  <c r="CTD74" i="6"/>
  <c r="CRX83" i="6"/>
  <c r="CRU83" i="6"/>
  <c r="CRR83" i="6"/>
  <c r="CRO83" i="6"/>
  <c r="CRK83" i="6"/>
  <c r="CRH83" i="6"/>
  <c r="CRE83" i="6"/>
  <c r="CRB83" i="6"/>
  <c r="CRX74" i="6"/>
  <c r="CRO74" i="6"/>
  <c r="CRK74" i="6"/>
  <c r="CRB74" i="6"/>
  <c r="CPV83" i="6"/>
  <c r="CPS83" i="6"/>
  <c r="CPP83" i="6"/>
  <c r="CPM83" i="6"/>
  <c r="CPI83" i="6"/>
  <c r="CPF83" i="6"/>
  <c r="CPC83" i="6"/>
  <c r="COZ83" i="6"/>
  <c r="CPV74" i="6"/>
  <c r="CPM74" i="6"/>
  <c r="CPI74" i="6"/>
  <c r="COZ74" i="6"/>
  <c r="CNT83" i="6"/>
  <c r="CNQ83" i="6"/>
  <c r="CNN83" i="6"/>
  <c r="CNK83" i="6"/>
  <c r="CNG83" i="6"/>
  <c r="CND83" i="6"/>
  <c r="CNA83" i="6"/>
  <c r="CMX83" i="6"/>
  <c r="CNT74" i="6"/>
  <c r="CNK74" i="6"/>
  <c r="CNG74" i="6"/>
  <c r="CMX74" i="6"/>
  <c r="CLR83" i="6"/>
  <c r="CLO83" i="6"/>
  <c r="CLL83" i="6"/>
  <c r="CLI83" i="6"/>
  <c r="CLE83" i="6"/>
  <c r="CLB83" i="6"/>
  <c r="CKY83" i="6"/>
  <c r="CKV83" i="6"/>
  <c r="CLR74" i="6"/>
  <c r="CLI74" i="6"/>
  <c r="CLE74" i="6"/>
  <c r="CKV74" i="6"/>
  <c r="CJP83" i="6"/>
  <c r="CJM83" i="6"/>
  <c r="CJJ83" i="6"/>
  <c r="CJG83" i="6"/>
  <c r="CJC83" i="6"/>
  <c r="CIZ83" i="6"/>
  <c r="CIW83" i="6"/>
  <c r="CIT83" i="6"/>
  <c r="CJP74" i="6"/>
  <c r="CJG74" i="6"/>
  <c r="CJC74" i="6"/>
  <c r="CIT74" i="6"/>
  <c r="CHN83" i="6"/>
  <c r="CHK83" i="6"/>
  <c r="CHH83" i="6"/>
  <c r="CHE83" i="6"/>
  <c r="CHA83" i="6"/>
  <c r="CGX83" i="6"/>
  <c r="CGU83" i="6"/>
  <c r="CGR83" i="6"/>
  <c r="CHN74" i="6"/>
  <c r="CHE74" i="6"/>
  <c r="CHA74" i="6"/>
  <c r="CGR74" i="6"/>
  <c r="CFL83" i="6"/>
  <c r="CFI83" i="6"/>
  <c r="CFF83" i="6"/>
  <c r="CFC83" i="6"/>
  <c r="CEY83" i="6"/>
  <c r="CEV83" i="6"/>
  <c r="CES83" i="6"/>
  <c r="CEP83" i="6"/>
  <c r="CFL74" i="6"/>
  <c r="CFC74" i="6"/>
  <c r="CEY74" i="6"/>
  <c r="CEP74" i="6"/>
  <c r="CDJ83" i="6"/>
  <c r="CDG83" i="6"/>
  <c r="CDD83" i="6"/>
  <c r="CDA83" i="6"/>
  <c r="CCW83" i="6"/>
  <c r="CCT83" i="6"/>
  <c r="CCQ83" i="6"/>
  <c r="CCN83" i="6"/>
  <c r="CDJ74" i="6"/>
  <c r="CDA74" i="6"/>
  <c r="CCW74" i="6"/>
  <c r="CCN74" i="6"/>
  <c r="CBH83" i="6"/>
  <c r="CBE83" i="6"/>
  <c r="CBB83" i="6"/>
  <c r="CAY83" i="6"/>
  <c r="CAU83" i="6"/>
  <c r="CAR83" i="6"/>
  <c r="CAO83" i="6"/>
  <c r="CAL83" i="6"/>
  <c r="CBH74" i="6"/>
  <c r="CAY74" i="6"/>
  <c r="CAU74" i="6"/>
  <c r="CAL74" i="6"/>
  <c r="BZF83" i="6"/>
  <c r="BZC83" i="6"/>
  <c r="BYZ83" i="6"/>
  <c r="BYW83" i="6"/>
  <c r="BYS83" i="6"/>
  <c r="BYP83" i="6"/>
  <c r="BYM83" i="6"/>
  <c r="BYJ83" i="6"/>
  <c r="BZF74" i="6"/>
  <c r="BYW74" i="6"/>
  <c r="BYS74" i="6"/>
  <c r="BYJ74" i="6"/>
  <c r="BXD83" i="6"/>
  <c r="BXA83" i="6"/>
  <c r="BWX83" i="6"/>
  <c r="BWU83" i="6"/>
  <c r="BWQ83" i="6"/>
  <c r="BWN83" i="6"/>
  <c r="BWK83" i="6"/>
  <c r="BWH83" i="6"/>
  <c r="BXD74" i="6"/>
  <c r="BWU74" i="6"/>
  <c r="BWQ74" i="6"/>
  <c r="BWH74" i="6"/>
  <c r="BVB83" i="6"/>
  <c r="BUY83" i="6"/>
  <c r="BUV83" i="6"/>
  <c r="BUS83" i="6"/>
  <c r="BUO83" i="6"/>
  <c r="BUL83" i="6"/>
  <c r="BUI83" i="6"/>
  <c r="BUF83" i="6"/>
  <c r="BVB74" i="6"/>
  <c r="BUS74" i="6"/>
  <c r="BUO74" i="6"/>
  <c r="BUF74" i="6"/>
  <c r="BSZ83" i="6"/>
  <c r="BSW83" i="6"/>
  <c r="BST83" i="6"/>
  <c r="BSQ83" i="6"/>
  <c r="BSM83" i="6"/>
  <c r="BSJ83" i="6"/>
  <c r="BSG83" i="6"/>
  <c r="BSD83" i="6"/>
  <c r="BSZ74" i="6"/>
  <c r="BSQ74" i="6"/>
  <c r="BSM74" i="6"/>
  <c r="BSD74" i="6"/>
  <c r="BQX83" i="6"/>
  <c r="BQU83" i="6"/>
  <c r="BQR83" i="6"/>
  <c r="BQO83" i="6"/>
  <c r="BQK83" i="6"/>
  <c r="BQH83" i="6"/>
  <c r="BQE83" i="6"/>
  <c r="BQB83" i="6"/>
  <c r="BQX74" i="6"/>
  <c r="BQO74" i="6"/>
  <c r="BQK74" i="6"/>
  <c r="BQB74" i="6"/>
  <c r="BOV83" i="6"/>
  <c r="BOS83" i="6"/>
  <c r="BOP83" i="6"/>
  <c r="BOM83" i="6"/>
  <c r="BOI83" i="6"/>
  <c r="BOF83" i="6"/>
  <c r="BOC83" i="6"/>
  <c r="BNZ83" i="6"/>
  <c r="BOV74" i="6"/>
  <c r="BOM74" i="6"/>
  <c r="BOI74" i="6"/>
  <c r="BNZ74" i="6"/>
  <c r="BMT83" i="6"/>
  <c r="BMQ83" i="6"/>
  <c r="BMN83" i="6"/>
  <c r="BMK83" i="6"/>
  <c r="BMG83" i="6"/>
  <c r="BMD83" i="6"/>
  <c r="BMA83" i="6"/>
  <c r="BLX83" i="6"/>
  <c r="BMT74" i="6"/>
  <c r="BMK74" i="6"/>
  <c r="BMG74" i="6"/>
  <c r="BLX74" i="6"/>
  <c r="BKR83" i="6"/>
  <c r="BKO83" i="6"/>
  <c r="BKL83" i="6"/>
  <c r="BKI83" i="6"/>
  <c r="BKE83" i="6"/>
  <c r="BKB83" i="6"/>
  <c r="BJY83" i="6"/>
  <c r="BJV83" i="6"/>
  <c r="BKR74" i="6"/>
  <c r="BKI74" i="6"/>
  <c r="BKE74" i="6"/>
  <c r="BJV74" i="6"/>
  <c r="BIP83" i="6"/>
  <c r="BIM83" i="6"/>
  <c r="BIJ83" i="6"/>
  <c r="BIG83" i="6"/>
  <c r="BIC83" i="6"/>
  <c r="BHZ83" i="6"/>
  <c r="BHW83" i="6"/>
  <c r="BHT83" i="6"/>
  <c r="BIP74" i="6"/>
  <c r="BIG74" i="6"/>
  <c r="BIC74" i="6"/>
  <c r="BHT74" i="6"/>
  <c r="BGN83" i="6"/>
  <c r="BGK83" i="6"/>
  <c r="BGH83" i="6"/>
  <c r="BGE83" i="6"/>
  <c r="BGA83" i="6"/>
  <c r="BFX83" i="6"/>
  <c r="BFU83" i="6"/>
  <c r="BFR83" i="6"/>
  <c r="BGN74" i="6"/>
  <c r="BGE74" i="6"/>
  <c r="BGA74" i="6"/>
  <c r="BFR74" i="6"/>
  <c r="BEL83" i="6"/>
  <c r="BEI83" i="6"/>
  <c r="BEF83" i="6"/>
  <c r="BEC83" i="6"/>
  <c r="BDY83" i="6"/>
  <c r="BDV83" i="6"/>
  <c r="BDS83" i="6"/>
  <c r="BDP83" i="6"/>
  <c r="BEL74" i="6"/>
  <c r="BEC74" i="6"/>
  <c r="BDY74" i="6"/>
  <c r="BDP74" i="6"/>
  <c r="BCJ83" i="6"/>
  <c r="BCG83" i="6"/>
  <c r="BCD83" i="6"/>
  <c r="BCA83" i="6"/>
  <c r="BBW83" i="6"/>
  <c r="BBT83" i="6"/>
  <c r="BBQ83" i="6"/>
  <c r="BBN83" i="6"/>
  <c r="BCJ74" i="6"/>
  <c r="BCA74" i="6"/>
  <c r="BBW74" i="6"/>
  <c r="BBN74" i="6"/>
  <c r="BAH83" i="6"/>
  <c r="BAE83" i="6"/>
  <c r="BAB83" i="6"/>
  <c r="AZY83" i="6"/>
  <c r="AZU83" i="6"/>
  <c r="AZR83" i="6"/>
  <c r="AZO83" i="6"/>
  <c r="AZL83" i="6"/>
  <c r="BAH74" i="6"/>
  <c r="AZY74" i="6"/>
  <c r="AZU74" i="6"/>
  <c r="AZL74" i="6"/>
  <c r="EC35" i="14" l="1"/>
  <c r="EC39" i="14"/>
  <c r="EC43" i="14"/>
  <c r="EC47" i="14"/>
  <c r="EC51" i="14"/>
  <c r="EC55" i="14"/>
  <c r="EC59" i="14"/>
  <c r="EC63" i="14"/>
  <c r="EC67" i="14"/>
  <c r="EC71" i="14"/>
  <c r="EC75" i="14"/>
  <c r="EC79" i="14"/>
  <c r="EC83" i="14"/>
  <c r="EC87" i="14"/>
  <c r="EC91" i="14"/>
  <c r="EC95" i="14"/>
  <c r="EC99" i="14"/>
  <c r="EC103" i="14"/>
  <c r="EC107" i="14"/>
  <c r="EC111" i="14"/>
  <c r="EC115" i="14"/>
  <c r="EC119" i="14"/>
  <c r="EC123" i="14"/>
  <c r="EC127" i="14"/>
  <c r="EC131" i="14"/>
  <c r="EC135" i="14"/>
  <c r="EC139" i="14"/>
  <c r="EC143" i="14"/>
  <c r="EC147" i="14"/>
  <c r="EC151" i="14"/>
  <c r="EC155" i="14"/>
  <c r="EC159" i="14"/>
  <c r="EC163" i="14"/>
  <c r="EC167" i="14"/>
  <c r="EC171" i="14"/>
  <c r="EC175" i="14"/>
  <c r="EC179" i="14"/>
  <c r="EC183" i="14"/>
  <c r="EC187" i="14"/>
  <c r="EC191" i="14"/>
  <c r="EC195" i="14"/>
  <c r="EC199" i="14"/>
  <c r="EC203" i="14"/>
  <c r="DZ32" i="14"/>
  <c r="DZ36" i="14"/>
  <c r="DZ40" i="14"/>
  <c r="DZ44" i="14"/>
  <c r="DZ48" i="14"/>
  <c r="DZ52" i="14"/>
  <c r="DZ56" i="14"/>
  <c r="DZ60" i="14"/>
  <c r="DZ64" i="14"/>
  <c r="DZ68" i="14"/>
  <c r="DZ72" i="14"/>
  <c r="DZ76" i="14"/>
  <c r="DZ80" i="14"/>
  <c r="DZ84" i="14"/>
  <c r="DZ88" i="14"/>
  <c r="DZ92" i="14"/>
  <c r="DZ96" i="14"/>
  <c r="DZ100" i="14"/>
  <c r="DZ104" i="14"/>
  <c r="DZ108" i="14"/>
  <c r="DZ112" i="14"/>
  <c r="DZ116" i="14"/>
  <c r="EC32" i="14"/>
  <c r="EC36" i="14"/>
  <c r="EC40" i="14"/>
  <c r="EC44" i="14"/>
  <c r="EC48" i="14"/>
  <c r="EC52" i="14"/>
  <c r="EC56" i="14"/>
  <c r="EC60" i="14"/>
  <c r="EC64" i="14"/>
  <c r="EC68" i="14"/>
  <c r="EC72" i="14"/>
  <c r="EC76" i="14"/>
  <c r="EC80" i="14"/>
  <c r="EC84" i="14"/>
  <c r="EC88" i="14"/>
  <c r="EC92" i="14"/>
  <c r="EC96" i="14"/>
  <c r="EC100" i="14"/>
  <c r="EC104" i="14"/>
  <c r="EC108" i="14"/>
  <c r="EC112" i="14"/>
  <c r="EC116" i="14"/>
  <c r="EC120" i="14"/>
  <c r="EC124" i="14"/>
  <c r="EC128" i="14"/>
  <c r="EC132" i="14"/>
  <c r="EC136" i="14"/>
  <c r="EC140" i="14"/>
  <c r="EC144" i="14"/>
  <c r="EC148" i="14"/>
  <c r="EC152" i="14"/>
  <c r="EC156" i="14"/>
  <c r="EC160" i="14"/>
  <c r="EC164" i="14"/>
  <c r="EC168" i="14"/>
  <c r="EC172" i="14"/>
  <c r="EC176" i="14"/>
  <c r="EC180" i="14"/>
  <c r="EC184" i="14"/>
  <c r="EC188" i="14"/>
  <c r="EC192" i="14"/>
  <c r="EC196" i="14"/>
  <c r="EC200" i="14"/>
  <c r="DZ33" i="14"/>
  <c r="DZ37" i="14"/>
  <c r="DZ41" i="14"/>
  <c r="DZ45" i="14"/>
  <c r="DZ49" i="14"/>
  <c r="DZ53" i="14"/>
  <c r="DZ57" i="14"/>
  <c r="DZ61" i="14"/>
  <c r="DZ65" i="14"/>
  <c r="DZ69" i="14"/>
  <c r="DZ73" i="14"/>
  <c r="DZ77" i="14"/>
  <c r="DZ81" i="14"/>
  <c r="DZ85" i="14"/>
  <c r="DZ89" i="14"/>
  <c r="DZ93" i="14"/>
  <c r="DZ97" i="14"/>
  <c r="DZ101" i="14"/>
  <c r="DZ105" i="14"/>
  <c r="DZ109" i="14"/>
  <c r="DZ113" i="14"/>
  <c r="DZ117" i="14"/>
  <c r="DZ121" i="14"/>
  <c r="DZ125" i="14"/>
  <c r="DZ129" i="14"/>
  <c r="DZ133" i="14"/>
  <c r="DZ137" i="14"/>
  <c r="DZ141" i="14"/>
  <c r="EC33" i="14"/>
  <c r="EC37" i="14"/>
  <c r="EC41" i="14"/>
  <c r="EC45" i="14"/>
  <c r="EC49" i="14"/>
  <c r="EC53" i="14"/>
  <c r="EC57" i="14"/>
  <c r="EC61" i="14"/>
  <c r="EC65" i="14"/>
  <c r="EC69" i="14"/>
  <c r="EC73" i="14"/>
  <c r="EC77" i="14"/>
  <c r="EC81" i="14"/>
  <c r="EC85" i="14"/>
  <c r="EC89" i="14"/>
  <c r="EC93" i="14"/>
  <c r="EC97" i="14"/>
  <c r="EC101" i="14"/>
  <c r="EC105" i="14"/>
  <c r="EC109" i="14"/>
  <c r="EC113" i="14"/>
  <c r="EC117" i="14"/>
  <c r="EC121" i="14"/>
  <c r="EC125" i="14"/>
  <c r="EC129" i="14"/>
  <c r="EC133" i="14"/>
  <c r="EC137" i="14"/>
  <c r="EC141" i="14"/>
  <c r="EC145" i="14"/>
  <c r="EC149" i="14"/>
  <c r="EC153" i="14"/>
  <c r="EC157" i="14"/>
  <c r="EC161" i="14"/>
  <c r="EC165" i="14"/>
  <c r="EC169" i="14"/>
  <c r="EC173" i="14"/>
  <c r="EC177" i="14"/>
  <c r="EC181" i="14"/>
  <c r="EC185" i="14"/>
  <c r="EC189" i="14"/>
  <c r="EC193" i="14"/>
  <c r="EC197" i="14"/>
  <c r="EC201" i="14"/>
  <c r="DZ34" i="14"/>
  <c r="DZ38" i="14"/>
  <c r="DZ42" i="14"/>
  <c r="DZ46" i="14"/>
  <c r="DZ50" i="14"/>
  <c r="DZ54" i="14"/>
  <c r="DZ58" i="14"/>
  <c r="DZ62" i="14"/>
  <c r="DZ66" i="14"/>
  <c r="DZ70" i="14"/>
  <c r="DZ74" i="14"/>
  <c r="DZ78" i="14"/>
  <c r="DZ82" i="14"/>
  <c r="DZ86" i="14"/>
  <c r="DZ90" i="14"/>
  <c r="DZ94" i="14"/>
  <c r="DZ98" i="14"/>
  <c r="DZ102" i="14"/>
  <c r="DZ106" i="14"/>
  <c r="DZ110" i="14"/>
  <c r="DZ114" i="14"/>
  <c r="DZ118" i="14"/>
  <c r="DZ122" i="14"/>
  <c r="DZ126" i="14"/>
  <c r="DZ130" i="14"/>
  <c r="DZ134" i="14"/>
  <c r="DZ138" i="14"/>
  <c r="DZ142" i="14"/>
  <c r="DZ146" i="14"/>
  <c r="DZ150" i="14"/>
  <c r="DZ154" i="14"/>
  <c r="DZ158" i="14"/>
  <c r="DZ162" i="14"/>
  <c r="DZ166" i="14"/>
  <c r="DZ170" i="14"/>
  <c r="DZ174" i="14"/>
  <c r="DZ178" i="14"/>
  <c r="DZ182" i="14"/>
  <c r="DZ186" i="14"/>
  <c r="DZ190" i="14"/>
  <c r="EC38" i="14"/>
  <c r="EC54" i="14"/>
  <c r="EC70" i="14"/>
  <c r="EC86" i="14"/>
  <c r="EC102" i="14"/>
  <c r="EC118" i="14"/>
  <c r="EC134" i="14"/>
  <c r="EC150" i="14"/>
  <c r="EC166" i="14"/>
  <c r="EC182" i="14"/>
  <c r="EC198" i="14"/>
  <c r="DZ39" i="14"/>
  <c r="DZ55" i="14"/>
  <c r="DZ71" i="14"/>
  <c r="DZ87" i="14"/>
  <c r="DZ103" i="14"/>
  <c r="DZ119" i="14"/>
  <c r="DZ127" i="14"/>
  <c r="DZ135" i="14"/>
  <c r="DZ143" i="14"/>
  <c r="DZ148" i="14"/>
  <c r="DZ153" i="14"/>
  <c r="DZ159" i="14"/>
  <c r="DZ164" i="14"/>
  <c r="DZ169" i="14"/>
  <c r="DZ175" i="14"/>
  <c r="DZ180" i="14"/>
  <c r="DZ185" i="14"/>
  <c r="DZ191" i="14"/>
  <c r="DZ195" i="14"/>
  <c r="DZ199" i="14"/>
  <c r="DZ203" i="14"/>
  <c r="DY32" i="14"/>
  <c r="DY36" i="14"/>
  <c r="DY40" i="14"/>
  <c r="DY44" i="14"/>
  <c r="DY48" i="14"/>
  <c r="DY52" i="14"/>
  <c r="DY56" i="14"/>
  <c r="DY60" i="14"/>
  <c r="DY64" i="14"/>
  <c r="DY68" i="14"/>
  <c r="DY72" i="14"/>
  <c r="DY76" i="14"/>
  <c r="DY80" i="14"/>
  <c r="DY84" i="14"/>
  <c r="DY88" i="14"/>
  <c r="DY92" i="14"/>
  <c r="DY96" i="14"/>
  <c r="DY100" i="14"/>
  <c r="DY104" i="14"/>
  <c r="DY108" i="14"/>
  <c r="DY112" i="14"/>
  <c r="DY116" i="14"/>
  <c r="DY120" i="14"/>
  <c r="DY124" i="14"/>
  <c r="DY128" i="14"/>
  <c r="DY132" i="14"/>
  <c r="DY136" i="14"/>
  <c r="DY140" i="14"/>
  <c r="DY144" i="14"/>
  <c r="DY148" i="14"/>
  <c r="DY152" i="14"/>
  <c r="DY156" i="14"/>
  <c r="DY160" i="14"/>
  <c r="DY164" i="14"/>
  <c r="DY168" i="14"/>
  <c r="DY172" i="14"/>
  <c r="DY176" i="14"/>
  <c r="DY180" i="14"/>
  <c r="DY184" i="14"/>
  <c r="DY188" i="14"/>
  <c r="DY192" i="14"/>
  <c r="DY196" i="14"/>
  <c r="DY200" i="14"/>
  <c r="DT34" i="14"/>
  <c r="DT38" i="14"/>
  <c r="DT42" i="14"/>
  <c r="DT46" i="14"/>
  <c r="DT50" i="14"/>
  <c r="DT54" i="14"/>
  <c r="DT58" i="14"/>
  <c r="DT62" i="14"/>
  <c r="DT66" i="14"/>
  <c r="EC42" i="14"/>
  <c r="EC58" i="14"/>
  <c r="EC74" i="14"/>
  <c r="EC90" i="14"/>
  <c r="EC106" i="14"/>
  <c r="EC122" i="14"/>
  <c r="EC138" i="14"/>
  <c r="EC154" i="14"/>
  <c r="EC170" i="14"/>
  <c r="EC186" i="14"/>
  <c r="EC202" i="14"/>
  <c r="DZ43" i="14"/>
  <c r="DZ59" i="14"/>
  <c r="DZ75" i="14"/>
  <c r="DZ91" i="14"/>
  <c r="DZ107" i="14"/>
  <c r="DZ120" i="14"/>
  <c r="DZ128" i="14"/>
  <c r="DZ136" i="14"/>
  <c r="DZ144" i="14"/>
  <c r="DZ149" i="14"/>
  <c r="DZ155" i="14"/>
  <c r="DZ160" i="14"/>
  <c r="DZ165" i="14"/>
  <c r="DZ171" i="14"/>
  <c r="DZ176" i="14"/>
  <c r="DZ181" i="14"/>
  <c r="DZ187" i="14"/>
  <c r="DZ192" i="14"/>
  <c r="DZ196" i="14"/>
  <c r="DZ200" i="14"/>
  <c r="DY33" i="14"/>
  <c r="DY37" i="14"/>
  <c r="DY41" i="14"/>
  <c r="DY45" i="14"/>
  <c r="DY49" i="14"/>
  <c r="DY53" i="14"/>
  <c r="DY57" i="14"/>
  <c r="DY61" i="14"/>
  <c r="DY65" i="14"/>
  <c r="DY69" i="14"/>
  <c r="DY73" i="14"/>
  <c r="EC46" i="14"/>
  <c r="EC62" i="14"/>
  <c r="EC78" i="14"/>
  <c r="EC94" i="14"/>
  <c r="EC110" i="14"/>
  <c r="EC126" i="14"/>
  <c r="EC142" i="14"/>
  <c r="EC158" i="14"/>
  <c r="EC174" i="14"/>
  <c r="EC190" i="14"/>
  <c r="DZ47" i="14"/>
  <c r="DZ63" i="14"/>
  <c r="DZ79" i="14"/>
  <c r="DZ95" i="14"/>
  <c r="DZ111" i="14"/>
  <c r="DZ123" i="14"/>
  <c r="DZ131" i="14"/>
  <c r="DZ139" i="14"/>
  <c r="DZ145" i="14"/>
  <c r="DZ151" i="14"/>
  <c r="DZ156" i="14"/>
  <c r="DZ161" i="14"/>
  <c r="DZ167" i="14"/>
  <c r="DZ172" i="14"/>
  <c r="DZ177" i="14"/>
  <c r="DZ183" i="14"/>
  <c r="DZ188" i="14"/>
  <c r="DZ193" i="14"/>
  <c r="DZ197" i="14"/>
  <c r="DZ201" i="14"/>
  <c r="DY34" i="14"/>
  <c r="DY38" i="14"/>
  <c r="DY42" i="14"/>
  <c r="DY46" i="14"/>
  <c r="DY50" i="14"/>
  <c r="DY54" i="14"/>
  <c r="DY58" i="14"/>
  <c r="DY62" i="14"/>
  <c r="DY66" i="14"/>
  <c r="DY70" i="14"/>
  <c r="DY74" i="14"/>
  <c r="DY78" i="14"/>
  <c r="DY82" i="14"/>
  <c r="DY86" i="14"/>
  <c r="DY90" i="14"/>
  <c r="DY94" i="14"/>
  <c r="DY98" i="14"/>
  <c r="DY102" i="14"/>
  <c r="DY106" i="14"/>
  <c r="DY110" i="14"/>
  <c r="DY114" i="14"/>
  <c r="DY118" i="14"/>
  <c r="DY122" i="14"/>
  <c r="DY126" i="14"/>
  <c r="DY130" i="14"/>
  <c r="DY134" i="14"/>
  <c r="DY138" i="14"/>
  <c r="DY142" i="14"/>
  <c r="DY146" i="14"/>
  <c r="DY150" i="14"/>
  <c r="DY154" i="14"/>
  <c r="DY158" i="14"/>
  <c r="DY162" i="14"/>
  <c r="DY166" i="14"/>
  <c r="DY170" i="14"/>
  <c r="DY174" i="14"/>
  <c r="DY178" i="14"/>
  <c r="DY182" i="14"/>
  <c r="DY186" i="14"/>
  <c r="DY190" i="14"/>
  <c r="DY194" i="14"/>
  <c r="DY198" i="14"/>
  <c r="DY202" i="14"/>
  <c r="DT32" i="14"/>
  <c r="DT36" i="14"/>
  <c r="DT40" i="14"/>
  <c r="DT44" i="14"/>
  <c r="DT48" i="14"/>
  <c r="DT52" i="14"/>
  <c r="DT56" i="14"/>
  <c r="DT60" i="14"/>
  <c r="DT64" i="14"/>
  <c r="DT68" i="14"/>
  <c r="DT72" i="14"/>
  <c r="DT76" i="14"/>
  <c r="DT80" i="14"/>
  <c r="EC66" i="14"/>
  <c r="EC130" i="14"/>
  <c r="EC194" i="14"/>
  <c r="DZ83" i="14"/>
  <c r="DZ132" i="14"/>
  <c r="DZ157" i="14"/>
  <c r="DZ179" i="14"/>
  <c r="DZ198" i="14"/>
  <c r="DY39" i="14"/>
  <c r="DY55" i="14"/>
  <c r="DY71" i="14"/>
  <c r="DY81" i="14"/>
  <c r="DY89" i="14"/>
  <c r="DY97" i="14"/>
  <c r="DY105" i="14"/>
  <c r="DY113" i="14"/>
  <c r="DY121" i="14"/>
  <c r="DY129" i="14"/>
  <c r="DY137" i="14"/>
  <c r="DY145" i="14"/>
  <c r="DY153" i="14"/>
  <c r="DY161" i="14"/>
  <c r="DY169" i="14"/>
  <c r="DY177" i="14"/>
  <c r="DY185" i="14"/>
  <c r="DY193" i="14"/>
  <c r="DY201" i="14"/>
  <c r="DT35" i="14"/>
  <c r="DT43" i="14"/>
  <c r="DT51" i="14"/>
  <c r="DT59" i="14"/>
  <c r="DT67" i="14"/>
  <c r="DT73" i="14"/>
  <c r="DT78" i="14"/>
  <c r="DT83" i="14"/>
  <c r="DT87" i="14"/>
  <c r="DT91" i="14"/>
  <c r="DT95" i="14"/>
  <c r="DT99" i="14"/>
  <c r="DT103" i="14"/>
  <c r="EC82" i="14"/>
  <c r="EC146" i="14"/>
  <c r="DZ35" i="14"/>
  <c r="DZ99" i="14"/>
  <c r="DZ140" i="14"/>
  <c r="DZ163" i="14"/>
  <c r="DZ184" i="14"/>
  <c r="DZ202" i="14"/>
  <c r="DY43" i="14"/>
  <c r="DY59" i="14"/>
  <c r="DY75" i="14"/>
  <c r="DY83" i="14"/>
  <c r="DY91" i="14"/>
  <c r="DY99" i="14"/>
  <c r="DY107" i="14"/>
  <c r="DY115" i="14"/>
  <c r="DY123" i="14"/>
  <c r="DY131" i="14"/>
  <c r="DY139" i="14"/>
  <c r="DY147" i="14"/>
  <c r="DY155" i="14"/>
  <c r="DY163" i="14"/>
  <c r="DY171" i="14"/>
  <c r="DY179" i="14"/>
  <c r="DY187" i="14"/>
  <c r="DY195" i="14"/>
  <c r="DY203" i="14"/>
  <c r="DT37" i="14"/>
  <c r="DT45" i="14"/>
  <c r="DT53" i="14"/>
  <c r="DT61" i="14"/>
  <c r="DT69" i="14"/>
  <c r="DT74" i="14"/>
  <c r="DT79" i="14"/>
  <c r="DT84" i="14"/>
  <c r="DT88" i="14"/>
  <c r="DT92" i="14"/>
  <c r="DT96" i="14"/>
  <c r="DT100" i="14"/>
  <c r="DT104" i="14"/>
  <c r="DT108" i="14"/>
  <c r="DT112" i="14"/>
  <c r="DT116" i="14"/>
  <c r="DT120" i="14"/>
  <c r="DT124" i="14"/>
  <c r="DT128" i="14"/>
  <c r="DT132" i="14"/>
  <c r="DT136" i="14"/>
  <c r="DT140" i="14"/>
  <c r="DT144" i="14"/>
  <c r="DT148" i="14"/>
  <c r="DT152" i="14"/>
  <c r="DT156" i="14"/>
  <c r="DT160" i="14"/>
  <c r="DT164" i="14"/>
  <c r="DT168" i="14"/>
  <c r="DT172" i="14"/>
  <c r="DT176" i="14"/>
  <c r="DT180" i="14"/>
  <c r="DT184" i="14"/>
  <c r="DT188" i="14"/>
  <c r="DT192" i="14"/>
  <c r="DT196" i="14"/>
  <c r="DT200" i="14"/>
  <c r="DQ33" i="14"/>
  <c r="DP35" i="14"/>
  <c r="DQ36" i="14"/>
  <c r="DQ38" i="14"/>
  <c r="DQ41" i="14"/>
  <c r="DQ44" i="14"/>
  <c r="DP46" i="14"/>
  <c r="DQ49" i="14"/>
  <c r="DQ51" i="14"/>
  <c r="DQ53" i="14"/>
  <c r="DP55" i="14"/>
  <c r="DP57" i="14"/>
  <c r="DP59" i="14"/>
  <c r="DQ60" i="14"/>
  <c r="EC34" i="14"/>
  <c r="EC98" i="14"/>
  <c r="EC162" i="14"/>
  <c r="DZ51" i="14"/>
  <c r="DZ115" i="14"/>
  <c r="DZ147" i="14"/>
  <c r="DZ168" i="14"/>
  <c r="DZ189" i="14"/>
  <c r="DY47" i="14"/>
  <c r="DY63" i="14"/>
  <c r="DY77" i="14"/>
  <c r="DY85" i="14"/>
  <c r="DY93" i="14"/>
  <c r="DY101" i="14"/>
  <c r="DY109" i="14"/>
  <c r="DY117" i="14"/>
  <c r="DY125" i="14"/>
  <c r="DY133" i="14"/>
  <c r="DY141" i="14"/>
  <c r="DY149" i="14"/>
  <c r="DY157" i="14"/>
  <c r="DY165" i="14"/>
  <c r="DY173" i="14"/>
  <c r="DY181" i="14"/>
  <c r="DY189" i="14"/>
  <c r="DY197" i="14"/>
  <c r="DT39" i="14"/>
  <c r="DT47" i="14"/>
  <c r="DT55" i="14"/>
  <c r="DT63" i="14"/>
  <c r="DT70" i="14"/>
  <c r="DT75" i="14"/>
  <c r="DT81" i="14"/>
  <c r="DT85" i="14"/>
  <c r="DT89" i="14"/>
  <c r="DT93" i="14"/>
  <c r="DT97" i="14"/>
  <c r="DT101" i="14"/>
  <c r="DT105" i="14"/>
  <c r="DT109" i="14"/>
  <c r="DT113" i="14"/>
  <c r="DT117" i="14"/>
  <c r="DT121" i="14"/>
  <c r="DT125" i="14"/>
  <c r="DT129" i="14"/>
  <c r="DT133" i="14"/>
  <c r="DT137" i="14"/>
  <c r="DT141" i="14"/>
  <c r="DT145" i="14"/>
  <c r="DT149" i="14"/>
  <c r="DT153" i="14"/>
  <c r="DT157" i="14"/>
  <c r="DT161" i="14"/>
  <c r="DT165" i="14"/>
  <c r="DT169" i="14"/>
  <c r="DT173" i="14"/>
  <c r="DT177" i="14"/>
  <c r="DT181" i="14"/>
  <c r="DT185" i="14"/>
  <c r="DT189" i="14"/>
  <c r="DT193" i="14"/>
  <c r="DT197" i="14"/>
  <c r="DT201" i="14"/>
  <c r="DP32" i="14"/>
  <c r="DQ35" i="14"/>
  <c r="DP37" i="14"/>
  <c r="DP40" i="14"/>
  <c r="DP43" i="14"/>
  <c r="DP45" i="14"/>
  <c r="DQ46" i="14"/>
  <c r="DP48" i="14"/>
  <c r="DP50" i="14"/>
  <c r="DP52" i="14"/>
  <c r="DQ55" i="14"/>
  <c r="DQ57" i="14"/>
  <c r="DQ59" i="14"/>
  <c r="DP61" i="14"/>
  <c r="DP63" i="14"/>
  <c r="DP65" i="14"/>
  <c r="DQ66" i="14"/>
  <c r="DP68" i="14"/>
  <c r="DP70" i="14"/>
  <c r="DQ71" i="14"/>
  <c r="EC178" i="14"/>
  <c r="DZ173" i="14"/>
  <c r="DY67" i="14"/>
  <c r="DY103" i="14"/>
  <c r="DY135" i="14"/>
  <c r="DY167" i="14"/>
  <c r="DY199" i="14"/>
  <c r="DT33" i="14"/>
  <c r="DT65" i="14"/>
  <c r="DT86" i="14"/>
  <c r="DT102" i="14"/>
  <c r="DT111" i="14"/>
  <c r="DT119" i="14"/>
  <c r="DT127" i="14"/>
  <c r="DT135" i="14"/>
  <c r="DT143" i="14"/>
  <c r="DT151" i="14"/>
  <c r="DT159" i="14"/>
  <c r="DT167" i="14"/>
  <c r="DT175" i="14"/>
  <c r="DT183" i="14"/>
  <c r="DT191" i="14"/>
  <c r="DT199" i="14"/>
  <c r="DP33" i="14"/>
  <c r="DP36" i="14"/>
  <c r="DQ39" i="14"/>
  <c r="DQ42" i="14"/>
  <c r="DP49" i="14"/>
  <c r="DP53" i="14"/>
  <c r="DQ56" i="14"/>
  <c r="DP60" i="14"/>
  <c r="DQ63" i="14"/>
  <c r="DQ70" i="14"/>
  <c r="DP72" i="14"/>
  <c r="DP75" i="14"/>
  <c r="DP77" i="14"/>
  <c r="DQ78" i="14"/>
  <c r="DP80" i="14"/>
  <c r="DP82" i="14"/>
  <c r="DP84" i="14"/>
  <c r="DP86" i="14"/>
  <c r="DQ89" i="14"/>
  <c r="DQ91" i="14"/>
  <c r="DQ93" i="14"/>
  <c r="DQ95" i="14"/>
  <c r="DP97" i="14"/>
  <c r="DQ98" i="14"/>
  <c r="DP100" i="14"/>
  <c r="DQ103" i="14"/>
  <c r="DQ105" i="14"/>
  <c r="DQ107" i="14"/>
  <c r="DQ109" i="14"/>
  <c r="DP111" i="14"/>
  <c r="DQ112" i="14"/>
  <c r="DP114" i="14"/>
  <c r="DQ117" i="14"/>
  <c r="DQ119" i="14"/>
  <c r="DQ121" i="14"/>
  <c r="DQ123" i="14"/>
  <c r="DP125" i="14"/>
  <c r="DZ67" i="14"/>
  <c r="DZ194" i="14"/>
  <c r="DY79" i="14"/>
  <c r="DY111" i="14"/>
  <c r="DY143" i="14"/>
  <c r="DY175" i="14"/>
  <c r="DT41" i="14"/>
  <c r="DT71" i="14"/>
  <c r="DT90" i="14"/>
  <c r="DT106" i="14"/>
  <c r="DT114" i="14"/>
  <c r="DT122" i="14"/>
  <c r="DT130" i="14"/>
  <c r="DT138" i="14"/>
  <c r="DT146" i="14"/>
  <c r="DT154" i="14"/>
  <c r="DT162" i="14"/>
  <c r="DT170" i="14"/>
  <c r="DT178" i="14"/>
  <c r="DT186" i="14"/>
  <c r="DT194" i="14"/>
  <c r="DT202" i="14"/>
  <c r="DP34" i="14"/>
  <c r="DQ37" i="14"/>
  <c r="DQ40" i="14"/>
  <c r="DQ43" i="14"/>
  <c r="DP47" i="14"/>
  <c r="DQ50" i="14"/>
  <c r="DP54" i="14"/>
  <c r="DP58" i="14"/>
  <c r="DQ61" i="14"/>
  <c r="DP64" i="14"/>
  <c r="DP66" i="14"/>
  <c r="DQ68" i="14"/>
  <c r="DQ72" i="14"/>
  <c r="DP74" i="14"/>
  <c r="DQ75" i="14"/>
  <c r="DQ77" i="14"/>
  <c r="DP79" i="14"/>
  <c r="DQ80" i="14"/>
  <c r="DQ82" i="14"/>
  <c r="DQ84" i="14"/>
  <c r="DQ86" i="14"/>
  <c r="DP88" i="14"/>
  <c r="DP90" i="14"/>
  <c r="DP92" i="14"/>
  <c r="DP94" i="14"/>
  <c r="DQ97" i="14"/>
  <c r="DQ100" i="14"/>
  <c r="DP102" i="14"/>
  <c r="DP104" i="14"/>
  <c r="DP106" i="14"/>
  <c r="DP108" i="14"/>
  <c r="DQ111" i="14"/>
  <c r="DQ114" i="14"/>
  <c r="DP116" i="14"/>
  <c r="DP118" i="14"/>
  <c r="DP120" i="14"/>
  <c r="DP122" i="14"/>
  <c r="DQ125" i="14"/>
  <c r="DQ127" i="14"/>
  <c r="DQ129" i="14"/>
  <c r="DQ131" i="14"/>
  <c r="DQ132" i="14"/>
  <c r="DQ135" i="14"/>
  <c r="DQ137" i="14"/>
  <c r="DP139" i="14"/>
  <c r="DP141" i="14"/>
  <c r="DP143" i="14"/>
  <c r="DQ144" i="14"/>
  <c r="DP146" i="14"/>
  <c r="DQ149" i="14"/>
  <c r="DQ151" i="14"/>
  <c r="DQ153" i="14"/>
  <c r="DQ155" i="14"/>
  <c r="DP157" i="14"/>
  <c r="DP159" i="14"/>
  <c r="DP161" i="14"/>
  <c r="DP163" i="14"/>
  <c r="DP164" i="14"/>
  <c r="DQ165" i="14"/>
  <c r="DP167" i="14"/>
  <c r="DP169" i="14"/>
  <c r="DP171" i="14"/>
  <c r="DQ172" i="14"/>
  <c r="DQ174" i="14"/>
  <c r="DQ177" i="14"/>
  <c r="DQ179" i="14"/>
  <c r="DQ181" i="14"/>
  <c r="DP183" i="14"/>
  <c r="DQ184" i="14"/>
  <c r="DQ186" i="14"/>
  <c r="DQ188" i="14"/>
  <c r="DQ190" i="14"/>
  <c r="DQ193" i="14"/>
  <c r="DQ195" i="14"/>
  <c r="DQ197" i="14"/>
  <c r="DP199" i="14"/>
  <c r="DQ200" i="14"/>
  <c r="DQ202" i="14"/>
  <c r="EC114" i="14"/>
  <c r="DY95" i="14"/>
  <c r="DY127" i="14"/>
  <c r="DY191" i="14"/>
  <c r="DT82" i="14"/>
  <c r="DT118" i="14"/>
  <c r="DT134" i="14"/>
  <c r="DT150" i="14"/>
  <c r="DT158" i="14"/>
  <c r="DT174" i="14"/>
  <c r="DT190" i="14"/>
  <c r="DP39" i="14"/>
  <c r="DQ48" i="14"/>
  <c r="DQ52" i="14"/>
  <c r="DQ65" i="14"/>
  <c r="DQ69" i="14"/>
  <c r="DQ76" i="14"/>
  <c r="DQ81" i="14"/>
  <c r="DQ83" i="14"/>
  <c r="DP93" i="14"/>
  <c r="DQ96" i="14"/>
  <c r="DQ99" i="14"/>
  <c r="DP105" i="14"/>
  <c r="DP107" i="14"/>
  <c r="DQ110" i="14"/>
  <c r="DQ115" i="14"/>
  <c r="DP117" i="14"/>
  <c r="DP123" i="14"/>
  <c r="DQ124" i="14"/>
  <c r="DQ130" i="14"/>
  <c r="DQ134" i="14"/>
  <c r="DQ136" i="14"/>
  <c r="DP142" i="14"/>
  <c r="DP147" i="14"/>
  <c r="DQ148" i="14"/>
  <c r="DQ154" i="14"/>
  <c r="DP156" i="14"/>
  <c r="DP160" i="14"/>
  <c r="DP168" i="14"/>
  <c r="DP170" i="14"/>
  <c r="DP175" i="14"/>
  <c r="DQ180" i="14"/>
  <c r="DQ185" i="14"/>
  <c r="DQ187" i="14"/>
  <c r="DP191" i="14"/>
  <c r="DQ194" i="14"/>
  <c r="DQ201" i="14"/>
  <c r="DQ203" i="14"/>
  <c r="DP127" i="14"/>
  <c r="EC50" i="14"/>
  <c r="DZ124" i="14"/>
  <c r="DY35" i="14"/>
  <c r="DY87" i="14"/>
  <c r="DY119" i="14"/>
  <c r="DY151" i="14"/>
  <c r="DY183" i="14"/>
  <c r="DT49" i="14"/>
  <c r="DT77" i="14"/>
  <c r="DT94" i="14"/>
  <c r="DT107" i="14"/>
  <c r="DT115" i="14"/>
  <c r="DT123" i="14"/>
  <c r="DT131" i="14"/>
  <c r="DT139" i="14"/>
  <c r="DT147" i="14"/>
  <c r="DT155" i="14"/>
  <c r="DT163" i="14"/>
  <c r="DT171" i="14"/>
  <c r="DT179" i="14"/>
  <c r="DT187" i="14"/>
  <c r="DT195" i="14"/>
  <c r="DT203" i="14"/>
  <c r="DQ34" i="14"/>
  <c r="DP38" i="14"/>
  <c r="DP41" i="14"/>
  <c r="DP44" i="14"/>
  <c r="DQ47" i="14"/>
  <c r="DP51" i="14"/>
  <c r="DQ54" i="14"/>
  <c r="DQ58" i="14"/>
  <c r="DP62" i="14"/>
  <c r="DQ64" i="14"/>
  <c r="DP67" i="14"/>
  <c r="DP69" i="14"/>
  <c r="DP71" i="14"/>
  <c r="DP73" i="14"/>
  <c r="DQ74" i="14"/>
  <c r="DP76" i="14"/>
  <c r="DQ79" i="14"/>
  <c r="DP81" i="14"/>
  <c r="DP83" i="14"/>
  <c r="DP85" i="14"/>
  <c r="DP87" i="14"/>
  <c r="DQ88" i="14"/>
  <c r="DQ90" i="14"/>
  <c r="DQ92" i="14"/>
  <c r="DQ94" i="14"/>
  <c r="DP96" i="14"/>
  <c r="DP99" i="14"/>
  <c r="DP101" i="14"/>
  <c r="DQ102" i="14"/>
  <c r="DQ104" i="14"/>
  <c r="DQ106" i="14"/>
  <c r="DQ108" i="14"/>
  <c r="DP110" i="14"/>
  <c r="DP113" i="14"/>
  <c r="DP115" i="14"/>
  <c r="DQ116" i="14"/>
  <c r="DQ118" i="14"/>
  <c r="DQ120" i="14"/>
  <c r="DQ122" i="14"/>
  <c r="DP124" i="14"/>
  <c r="DP126" i="14"/>
  <c r="DP128" i="14"/>
  <c r="DP130" i="14"/>
  <c r="DP134" i="14"/>
  <c r="DP136" i="14"/>
  <c r="DQ139" i="14"/>
  <c r="DQ141" i="14"/>
  <c r="DQ143" i="14"/>
  <c r="DQ146" i="14"/>
  <c r="DP148" i="14"/>
  <c r="DP150" i="14"/>
  <c r="DP152" i="14"/>
  <c r="DP154" i="14"/>
  <c r="DQ157" i="14"/>
  <c r="DQ159" i="14"/>
  <c r="DQ161" i="14"/>
  <c r="DQ163" i="14"/>
  <c r="DQ164" i="14"/>
  <c r="DQ167" i="14"/>
  <c r="DQ169" i="14"/>
  <c r="DQ171" i="14"/>
  <c r="DP173" i="14"/>
  <c r="DP176" i="14"/>
  <c r="DP178" i="14"/>
  <c r="DP180" i="14"/>
  <c r="DP182" i="14"/>
  <c r="DQ183" i="14"/>
  <c r="DP185" i="14"/>
  <c r="DP187" i="14"/>
  <c r="DP189" i="14"/>
  <c r="DP192" i="14"/>
  <c r="DP194" i="14"/>
  <c r="DP196" i="14"/>
  <c r="DP198" i="14"/>
  <c r="DQ199" i="14"/>
  <c r="DP201" i="14"/>
  <c r="DP203" i="14"/>
  <c r="DZ152" i="14"/>
  <c r="DY51" i="14"/>
  <c r="DY159" i="14"/>
  <c r="DT57" i="14"/>
  <c r="DT98" i="14"/>
  <c r="DT110" i="14"/>
  <c r="DT126" i="14"/>
  <c r="DT142" i="14"/>
  <c r="DT166" i="14"/>
  <c r="DT182" i="14"/>
  <c r="DT198" i="14"/>
  <c r="DQ32" i="14"/>
  <c r="DP42" i="14"/>
  <c r="DQ45" i="14"/>
  <c r="DP56" i="14"/>
  <c r="DQ62" i="14"/>
  <c r="DQ67" i="14"/>
  <c r="DQ73" i="14"/>
  <c r="DP78" i="14"/>
  <c r="DQ85" i="14"/>
  <c r="DQ87" i="14"/>
  <c r="DP89" i="14"/>
  <c r="DP91" i="14"/>
  <c r="DP95" i="14"/>
  <c r="DP98" i="14"/>
  <c r="DQ101" i="14"/>
  <c r="DP103" i="14"/>
  <c r="DP109" i="14"/>
  <c r="DP112" i="14"/>
  <c r="DQ113" i="14"/>
  <c r="DP119" i="14"/>
  <c r="DP121" i="14"/>
  <c r="DQ126" i="14"/>
  <c r="DQ128" i="14"/>
  <c r="DP133" i="14"/>
  <c r="DP138" i="14"/>
  <c r="DP140" i="14"/>
  <c r="DP145" i="14"/>
  <c r="DQ150" i="14"/>
  <c r="DQ152" i="14"/>
  <c r="DP158" i="14"/>
  <c r="DP162" i="14"/>
  <c r="DP166" i="14"/>
  <c r="DQ173" i="14"/>
  <c r="DQ176" i="14"/>
  <c r="DQ178" i="14"/>
  <c r="DQ182" i="14"/>
  <c r="DQ189" i="14"/>
  <c r="DQ192" i="14"/>
  <c r="DQ196" i="14"/>
  <c r="DQ198" i="14"/>
  <c r="DP129" i="14"/>
  <c r="DP135" i="14"/>
  <c r="DQ142" i="14"/>
  <c r="DP149" i="14"/>
  <c r="DQ156" i="14"/>
  <c r="DQ170" i="14"/>
  <c r="DP177" i="14"/>
  <c r="DP184" i="14"/>
  <c r="DQ191" i="14"/>
  <c r="DP200" i="14"/>
  <c r="DQ138" i="14"/>
  <c r="DP153" i="14"/>
  <c r="DQ166" i="14"/>
  <c r="DP181" i="14"/>
  <c r="DP195" i="14"/>
  <c r="DQ140" i="14"/>
  <c r="DP155" i="14"/>
  <c r="DQ162" i="14"/>
  <c r="DQ175" i="14"/>
  <c r="DP197" i="14"/>
  <c r="DP131" i="14"/>
  <c r="DP137" i="14"/>
  <c r="DP144" i="14"/>
  <c r="DP151" i="14"/>
  <c r="DQ158" i="14"/>
  <c r="DP165" i="14"/>
  <c r="DP172" i="14"/>
  <c r="DP179" i="14"/>
  <c r="DP186" i="14"/>
  <c r="DP193" i="14"/>
  <c r="DP132" i="14"/>
  <c r="DQ145" i="14"/>
  <c r="DQ160" i="14"/>
  <c r="DP174" i="14"/>
  <c r="DP188" i="14"/>
  <c r="DP202" i="14"/>
  <c r="DQ133" i="14"/>
  <c r="DQ147" i="14"/>
  <c r="DQ168" i="14"/>
  <c r="DP190" i="14"/>
  <c r="AP73" i="1"/>
  <c r="AS73" i="1"/>
  <c r="I122" i="1"/>
  <c r="I121" i="1"/>
  <c r="I123" i="1"/>
  <c r="I17" i="1"/>
  <c r="I15" i="1"/>
  <c r="I16" i="1"/>
  <c r="AS82" i="1"/>
  <c r="AR82" i="1"/>
  <c r="AUS83" i="6"/>
  <c r="AUP83" i="6"/>
  <c r="AUM83" i="6"/>
  <c r="AUJ83" i="6"/>
  <c r="AUS74" i="6"/>
  <c r="AUJ74" i="6"/>
  <c r="ATT83" i="6"/>
  <c r="ATQ83" i="6"/>
  <c r="ATN83" i="6"/>
  <c r="ATK83" i="6"/>
  <c r="ATG83" i="6"/>
  <c r="ATD83" i="6"/>
  <c r="ATA83" i="6"/>
  <c r="ASX83" i="6"/>
  <c r="ATT74" i="6"/>
  <c r="ATK74" i="6"/>
  <c r="ATG74" i="6"/>
  <c r="ASX74" i="6"/>
  <c r="ARR83" i="6"/>
  <c r="ARO83" i="6"/>
  <c r="ARL83" i="6"/>
  <c r="ARI83" i="6"/>
  <c r="ARE83" i="6"/>
  <c r="ARB83" i="6"/>
  <c r="AQY83" i="6"/>
  <c r="AQV83" i="6"/>
  <c r="ARR74" i="6"/>
  <c r="ARI74" i="6"/>
  <c r="ARE74" i="6"/>
  <c r="AQV74" i="6"/>
  <c r="APP83" i="6"/>
  <c r="APM83" i="6"/>
  <c r="APJ83" i="6"/>
  <c r="APG83" i="6"/>
  <c r="APC83" i="6"/>
  <c r="AOZ83" i="6"/>
  <c r="AOW83" i="6"/>
  <c r="AOT83" i="6"/>
  <c r="APP74" i="6"/>
  <c r="APG74" i="6"/>
  <c r="APC74" i="6"/>
  <c r="AOT74" i="6"/>
  <c r="ANN83" i="6"/>
  <c r="ANK83" i="6"/>
  <c r="ANH83" i="6"/>
  <c r="ANE83" i="6"/>
  <c r="ANA83" i="6"/>
  <c r="AMX83" i="6"/>
  <c r="AMU83" i="6"/>
  <c r="AMR83" i="6"/>
  <c r="ANN74" i="6"/>
  <c r="ANE74" i="6"/>
  <c r="ANA74" i="6"/>
  <c r="AMR74" i="6"/>
  <c r="ALL83" i="6"/>
  <c r="ALI83" i="6"/>
  <c r="ALF83" i="6"/>
  <c r="ALC83" i="6"/>
  <c r="AKY83" i="6"/>
  <c r="AKV83" i="6"/>
  <c r="AKS83" i="6"/>
  <c r="AKP83" i="6"/>
  <c r="ALL74" i="6"/>
  <c r="ALC74" i="6"/>
  <c r="AKY74" i="6"/>
  <c r="AKP74" i="6"/>
  <c r="AJJ83" i="6"/>
  <c r="AJG83" i="6"/>
  <c r="AJD83" i="6"/>
  <c r="AJA83" i="6"/>
  <c r="AIW83" i="6"/>
  <c r="AIT83" i="6"/>
  <c r="AIQ83" i="6"/>
  <c r="AIN83" i="6"/>
  <c r="AJJ74" i="6"/>
  <c r="AJA74" i="6"/>
  <c r="AIW74" i="6"/>
  <c r="AIN74" i="6"/>
  <c r="AHH83" i="6"/>
  <c r="AHE83" i="6"/>
  <c r="AHB83" i="6"/>
  <c r="AGY83" i="6"/>
  <c r="AGU83" i="6"/>
  <c r="AGR83" i="6"/>
  <c r="AGO83" i="6"/>
  <c r="AGL83" i="6"/>
  <c r="AHH74" i="6"/>
  <c r="AGY74" i="6"/>
  <c r="AGU74" i="6"/>
  <c r="AGL74" i="6"/>
  <c r="AFF83" i="6"/>
  <c r="AFC83" i="6"/>
  <c r="AEZ83" i="6"/>
  <c r="AEW83" i="6"/>
  <c r="AES83" i="6"/>
  <c r="AEP83" i="6"/>
  <c r="AEM83" i="6"/>
  <c r="AEJ83" i="6"/>
  <c r="AFF74" i="6"/>
  <c r="AEW74" i="6"/>
  <c r="AES74" i="6"/>
  <c r="AEJ74" i="6"/>
  <c r="ADD83" i="6"/>
  <c r="ADA83" i="6"/>
  <c r="ACX83" i="6"/>
  <c r="ACU83" i="6"/>
  <c r="ACQ83" i="6"/>
  <c r="ACN83" i="6"/>
  <c r="ACK83" i="6"/>
  <c r="ACH83" i="6"/>
  <c r="ADD74" i="6"/>
  <c r="ACU74" i="6"/>
  <c r="ACQ74" i="6"/>
  <c r="ACH74" i="6"/>
  <c r="YZ83" i="6"/>
  <c r="YW83" i="6"/>
  <c r="YT83" i="6"/>
  <c r="YQ83" i="6"/>
  <c r="YM83" i="6"/>
  <c r="YJ83" i="6"/>
  <c r="YG83" i="6"/>
  <c r="YD83" i="6"/>
  <c r="YZ74" i="6"/>
  <c r="YQ74" i="6"/>
  <c r="YM74" i="6"/>
  <c r="YD74" i="6"/>
  <c r="WX83" i="6"/>
  <c r="WU83" i="6"/>
  <c r="WR83" i="6"/>
  <c r="WO83" i="6"/>
  <c r="WK83" i="6"/>
  <c r="WH83" i="6"/>
  <c r="WE83" i="6"/>
  <c r="WB83" i="6"/>
  <c r="WX74" i="6"/>
  <c r="WO74" i="6"/>
  <c r="WK74" i="6"/>
  <c r="WB74" i="6"/>
  <c r="UV83" i="6"/>
  <c r="US83" i="6"/>
  <c r="UP83" i="6"/>
  <c r="UM83" i="6"/>
  <c r="UI83" i="6"/>
  <c r="UF83" i="6"/>
  <c r="UC83" i="6"/>
  <c r="TZ83" i="6"/>
  <c r="UV74" i="6"/>
  <c r="UM74" i="6"/>
  <c r="UI74" i="6"/>
  <c r="TZ74" i="6"/>
  <c r="ST83" i="6"/>
  <c r="SQ83" i="6"/>
  <c r="SN83" i="6"/>
  <c r="SK83" i="6"/>
  <c r="SG83" i="6"/>
  <c r="SD83" i="6"/>
  <c r="SA83" i="6"/>
  <c r="RX83" i="6"/>
  <c r="ST74" i="6"/>
  <c r="SK74" i="6"/>
  <c r="SG74" i="6"/>
  <c r="RX74" i="6"/>
  <c r="QR83" i="6"/>
  <c r="QO83" i="6"/>
  <c r="QL83" i="6"/>
  <c r="QI83" i="6"/>
  <c r="QE83" i="6"/>
  <c r="QB83" i="6"/>
  <c r="PY83" i="6"/>
  <c r="PV83" i="6"/>
  <c r="QR74" i="6"/>
  <c r="QI74" i="6"/>
  <c r="QE74" i="6"/>
  <c r="PV74" i="6"/>
  <c r="OZ83" i="6"/>
  <c r="OW83" i="6"/>
  <c r="OS83" i="6"/>
  <c r="OP83" i="6"/>
  <c r="OM83" i="6"/>
  <c r="OJ83" i="6"/>
  <c r="OW74" i="6"/>
  <c r="OS74" i="6"/>
  <c r="OJ74" i="6"/>
  <c r="NT83" i="6"/>
  <c r="NQ83" i="6"/>
  <c r="NN83" i="6"/>
  <c r="NK83" i="6"/>
  <c r="NG83" i="6"/>
  <c r="ND83" i="6"/>
  <c r="NA83" i="6"/>
  <c r="MX83" i="6"/>
  <c r="NT74" i="6"/>
  <c r="NK74" i="6"/>
  <c r="NG74" i="6"/>
  <c r="MX74" i="6"/>
  <c r="LR83" i="6"/>
  <c r="LO83" i="6"/>
  <c r="LL83" i="6"/>
  <c r="LI83" i="6"/>
  <c r="LE83" i="6"/>
  <c r="LB83" i="6"/>
  <c r="KY83" i="6"/>
  <c r="KV83" i="6"/>
  <c r="LR74" i="6"/>
  <c r="LI74" i="6"/>
  <c r="LE74" i="6"/>
  <c r="KV74" i="6"/>
  <c r="JP83" i="6"/>
  <c r="JM83" i="6"/>
  <c r="JJ83" i="6"/>
  <c r="JG83" i="6"/>
  <c r="JC83" i="6"/>
  <c r="IZ83" i="6"/>
  <c r="IW83" i="6"/>
  <c r="IT83" i="6"/>
  <c r="JP74" i="6"/>
  <c r="JG74" i="6"/>
  <c r="JC74" i="6"/>
  <c r="IT74" i="6"/>
  <c r="HN83" i="6"/>
  <c r="HK83" i="6"/>
  <c r="HH83" i="6"/>
  <c r="HE83" i="6"/>
  <c r="HA83" i="6"/>
  <c r="GX83" i="6"/>
  <c r="GU83" i="6"/>
  <c r="GR83" i="6"/>
  <c r="HN74" i="6"/>
  <c r="HE74" i="6"/>
  <c r="HA74" i="6"/>
  <c r="GR74" i="6"/>
  <c r="FL83" i="6"/>
  <c r="FI83" i="6"/>
  <c r="FF83" i="6"/>
  <c r="FC83" i="6"/>
  <c r="EY83" i="6"/>
  <c r="EV83" i="6"/>
  <c r="ES83" i="6"/>
  <c r="EP83" i="6"/>
  <c r="FL74" i="6"/>
  <c r="FC74" i="6"/>
  <c r="EY74" i="6"/>
  <c r="EP74" i="6"/>
  <c r="DR137" i="14" l="1"/>
  <c r="DS137" i="14"/>
  <c r="DR181" i="14"/>
  <c r="DS181" i="14"/>
  <c r="DS98" i="14"/>
  <c r="DR98" i="14"/>
  <c r="DS42" i="14"/>
  <c r="DR42" i="14"/>
  <c r="DR198" i="14"/>
  <c r="DS198" i="14"/>
  <c r="DR173" i="14"/>
  <c r="DS173" i="14"/>
  <c r="DS128" i="14"/>
  <c r="DR128" i="14"/>
  <c r="DR113" i="14"/>
  <c r="DS113" i="14"/>
  <c r="DS96" i="14"/>
  <c r="DR96" i="14"/>
  <c r="DR81" i="14"/>
  <c r="DS81" i="14"/>
  <c r="DR51" i="14"/>
  <c r="DS51" i="14"/>
  <c r="EE191" i="14"/>
  <c r="EA191" i="14"/>
  <c r="EB191" i="14"/>
  <c r="DR171" i="14"/>
  <c r="DS171" i="14"/>
  <c r="DR157" i="14"/>
  <c r="DS157" i="14"/>
  <c r="DS116" i="14"/>
  <c r="DR116" i="14"/>
  <c r="DS88" i="14"/>
  <c r="DR88" i="14"/>
  <c r="DS64" i="14"/>
  <c r="DR64" i="14"/>
  <c r="DS100" i="14"/>
  <c r="DR100" i="14"/>
  <c r="DR77" i="14"/>
  <c r="DS77" i="14"/>
  <c r="DR33" i="14"/>
  <c r="DS33" i="14"/>
  <c r="EA103" i="14"/>
  <c r="EB103" i="14"/>
  <c r="EE103" i="14"/>
  <c r="DR65" i="14"/>
  <c r="DS65" i="14"/>
  <c r="DS40" i="14"/>
  <c r="DR40" i="14"/>
  <c r="EE197" i="14"/>
  <c r="EA197" i="14"/>
  <c r="EB197" i="14"/>
  <c r="EE101" i="14"/>
  <c r="EA101" i="14"/>
  <c r="EB101" i="14"/>
  <c r="EB147" i="14"/>
  <c r="EE147" i="14"/>
  <c r="EA147" i="14"/>
  <c r="EE113" i="14"/>
  <c r="EA113" i="14"/>
  <c r="EB113" i="14"/>
  <c r="EB158" i="14"/>
  <c r="EA158" i="14"/>
  <c r="EE158" i="14"/>
  <c r="EE126" i="14"/>
  <c r="EB126" i="14"/>
  <c r="EA126" i="14"/>
  <c r="EE94" i="14"/>
  <c r="EB94" i="14"/>
  <c r="EA94" i="14"/>
  <c r="EE78" i="14"/>
  <c r="EA78" i="14"/>
  <c r="EB78" i="14"/>
  <c r="EE61" i="14"/>
  <c r="EB61" i="14"/>
  <c r="EA61" i="14"/>
  <c r="EA45" i="14"/>
  <c r="EE45" i="14"/>
  <c r="EB45" i="14"/>
  <c r="EE192" i="14"/>
  <c r="EB192" i="14"/>
  <c r="EA192" i="14"/>
  <c r="EA176" i="14"/>
  <c r="EE176" i="14"/>
  <c r="EB176" i="14"/>
  <c r="EB160" i="14"/>
  <c r="EA160" i="14"/>
  <c r="EE160" i="14"/>
  <c r="EB144" i="14"/>
  <c r="EA144" i="14"/>
  <c r="EE144" i="14"/>
  <c r="EE128" i="14"/>
  <c r="EB128" i="14"/>
  <c r="EA128" i="14"/>
  <c r="EB112" i="14"/>
  <c r="EE112" i="14"/>
  <c r="EA112" i="14"/>
  <c r="EE96" i="14"/>
  <c r="EB96" i="14"/>
  <c r="EA96" i="14"/>
  <c r="EA80" i="14"/>
  <c r="EE80" i="14"/>
  <c r="EB80" i="14"/>
  <c r="EE64" i="14"/>
  <c r="EB64" i="14"/>
  <c r="EA64" i="14"/>
  <c r="EB48" i="14"/>
  <c r="EE48" i="14"/>
  <c r="EA48" i="14"/>
  <c r="EE32" i="14"/>
  <c r="EB32" i="14"/>
  <c r="EA32" i="14"/>
  <c r="DR186" i="14"/>
  <c r="DS186" i="14"/>
  <c r="DS131" i="14"/>
  <c r="DR131" i="14"/>
  <c r="DS155" i="14"/>
  <c r="DR155" i="14"/>
  <c r="DR129" i="14"/>
  <c r="DS129" i="14"/>
  <c r="DS138" i="14"/>
  <c r="DR138" i="14"/>
  <c r="DR121" i="14"/>
  <c r="DS121" i="14"/>
  <c r="DR109" i="14"/>
  <c r="DS109" i="14"/>
  <c r="DS95" i="14"/>
  <c r="DR95" i="14"/>
  <c r="DR203" i="14"/>
  <c r="DS203" i="14"/>
  <c r="DR196" i="14"/>
  <c r="DS196" i="14"/>
  <c r="DR187" i="14"/>
  <c r="DS187" i="14"/>
  <c r="DR180" i="14"/>
  <c r="DS180" i="14"/>
  <c r="DS154" i="14"/>
  <c r="DR154" i="14"/>
  <c r="DS136" i="14"/>
  <c r="DR136" i="14"/>
  <c r="DS126" i="14"/>
  <c r="DR126" i="14"/>
  <c r="DS110" i="14"/>
  <c r="DR110" i="14"/>
  <c r="DS87" i="14"/>
  <c r="DR87" i="14"/>
  <c r="DR71" i="14"/>
  <c r="DS71" i="14"/>
  <c r="DS62" i="14"/>
  <c r="DR62" i="14"/>
  <c r="EA119" i="14"/>
  <c r="EB119" i="14"/>
  <c r="EE119" i="14"/>
  <c r="DS160" i="14"/>
  <c r="DR160" i="14"/>
  <c r="DR147" i="14"/>
  <c r="DS147" i="14"/>
  <c r="EB127" i="14"/>
  <c r="EE127" i="14"/>
  <c r="EA127" i="14"/>
  <c r="DR169" i="14"/>
  <c r="DS169" i="14"/>
  <c r="DR163" i="14"/>
  <c r="DS163" i="14"/>
  <c r="DS146" i="14"/>
  <c r="DR146" i="14"/>
  <c r="DR139" i="14"/>
  <c r="DS139" i="14"/>
  <c r="DS122" i="14"/>
  <c r="DR122" i="14"/>
  <c r="DS104" i="14"/>
  <c r="DR104" i="14"/>
  <c r="DS94" i="14"/>
  <c r="DR94" i="14"/>
  <c r="DR79" i="14"/>
  <c r="DS79" i="14"/>
  <c r="DR47" i="14"/>
  <c r="DS47" i="14"/>
  <c r="DS34" i="14"/>
  <c r="DR34" i="14"/>
  <c r="EB79" i="14"/>
  <c r="EE79" i="14"/>
  <c r="EA79" i="14"/>
  <c r="DS114" i="14"/>
  <c r="DR114" i="14"/>
  <c r="DS82" i="14"/>
  <c r="DR82" i="14"/>
  <c r="DR75" i="14"/>
  <c r="DS75" i="14"/>
  <c r="DR60" i="14"/>
  <c r="DS60" i="14"/>
  <c r="EE199" i="14"/>
  <c r="EB199" i="14"/>
  <c r="EA199" i="14"/>
  <c r="EB67" i="14"/>
  <c r="EE67" i="14"/>
  <c r="EA67" i="14"/>
  <c r="DS70" i="14"/>
  <c r="DR70" i="14"/>
  <c r="DR63" i="14"/>
  <c r="DS63" i="14"/>
  <c r="DR37" i="14"/>
  <c r="DS37" i="14"/>
  <c r="EE189" i="14"/>
  <c r="EA189" i="14"/>
  <c r="EB189" i="14"/>
  <c r="EE157" i="14"/>
  <c r="EB157" i="14"/>
  <c r="EA157" i="14"/>
  <c r="EE125" i="14"/>
  <c r="EB125" i="14"/>
  <c r="EA125" i="14"/>
  <c r="EE93" i="14"/>
  <c r="EB93" i="14"/>
  <c r="EA93" i="14"/>
  <c r="EB47" i="14"/>
  <c r="EE47" i="14"/>
  <c r="EA47" i="14"/>
  <c r="DR57" i="14"/>
  <c r="DS57" i="14"/>
  <c r="EE203" i="14"/>
  <c r="EB203" i="14"/>
  <c r="EA203" i="14"/>
  <c r="EB171" i="14"/>
  <c r="EE171" i="14"/>
  <c r="EA171" i="14"/>
  <c r="EE139" i="14"/>
  <c r="EA139" i="14"/>
  <c r="EB139" i="14"/>
  <c r="EE107" i="14"/>
  <c r="EA107" i="14"/>
  <c r="EB107" i="14"/>
  <c r="EE75" i="14"/>
  <c r="EA75" i="14"/>
  <c r="EB75" i="14"/>
  <c r="EE201" i="14"/>
  <c r="EB201" i="14"/>
  <c r="EA201" i="14"/>
  <c r="EE169" i="14"/>
  <c r="EA169" i="14"/>
  <c r="EB169" i="14"/>
  <c r="EE137" i="14"/>
  <c r="EA137" i="14"/>
  <c r="EB137" i="14"/>
  <c r="EE105" i="14"/>
  <c r="EA105" i="14"/>
  <c r="EB105" i="14"/>
  <c r="EA71" i="14"/>
  <c r="EB71" i="14"/>
  <c r="EE71" i="14"/>
  <c r="EB202" i="14"/>
  <c r="EA202" i="14"/>
  <c r="EE202" i="14"/>
  <c r="EB186" i="14"/>
  <c r="EA186" i="14"/>
  <c r="EE186" i="14"/>
  <c r="EA170" i="14"/>
  <c r="EE170" i="14"/>
  <c r="EB170" i="14"/>
  <c r="EA154" i="14"/>
  <c r="EE154" i="14"/>
  <c r="EB154" i="14"/>
  <c r="EE138" i="14"/>
  <c r="EB138" i="14"/>
  <c r="EA138" i="14"/>
  <c r="EE122" i="14"/>
  <c r="EA122" i="14"/>
  <c r="EB122" i="14"/>
  <c r="EE106" i="14"/>
  <c r="EB106" i="14"/>
  <c r="EA106" i="14"/>
  <c r="EE90" i="14"/>
  <c r="EA90" i="14"/>
  <c r="EB90" i="14"/>
  <c r="EE74" i="14"/>
  <c r="EB74" i="14"/>
  <c r="EA74" i="14"/>
  <c r="EE58" i="14"/>
  <c r="EA58" i="14"/>
  <c r="EB58" i="14"/>
  <c r="EE42" i="14"/>
  <c r="EB42" i="14"/>
  <c r="EA42" i="14"/>
  <c r="EE73" i="14"/>
  <c r="EA73" i="14"/>
  <c r="EB73" i="14"/>
  <c r="EE57" i="14"/>
  <c r="EB57" i="14"/>
  <c r="EA57" i="14"/>
  <c r="EE41" i="14"/>
  <c r="EB41" i="14"/>
  <c r="EA41" i="14"/>
  <c r="EA188" i="14"/>
  <c r="EB188" i="14"/>
  <c r="EE188" i="14"/>
  <c r="EA172" i="14"/>
  <c r="EB172" i="14"/>
  <c r="EE172" i="14"/>
  <c r="EA156" i="14"/>
  <c r="EE156" i="14"/>
  <c r="EB156" i="14"/>
  <c r="EE140" i="14"/>
  <c r="EA140" i="14"/>
  <c r="EB140" i="14"/>
  <c r="EE124" i="14"/>
  <c r="EA124" i="14"/>
  <c r="EB124" i="14"/>
  <c r="EA108" i="14"/>
  <c r="EB108" i="14"/>
  <c r="EE108" i="14"/>
  <c r="EA92" i="14"/>
  <c r="EE92" i="14"/>
  <c r="EB92" i="14"/>
  <c r="EE76" i="14"/>
  <c r="EB76" i="14"/>
  <c r="EA76" i="14"/>
  <c r="EB60" i="14"/>
  <c r="EA60" i="14"/>
  <c r="EE60" i="14"/>
  <c r="EA44" i="14"/>
  <c r="EE44" i="14"/>
  <c r="EB44" i="14"/>
  <c r="DR193" i="14"/>
  <c r="DS193" i="14"/>
  <c r="DR200" i="14"/>
  <c r="DS200" i="14"/>
  <c r="DS158" i="14"/>
  <c r="DR158" i="14"/>
  <c r="DR189" i="14"/>
  <c r="DS189" i="14"/>
  <c r="DS148" i="14"/>
  <c r="DR148" i="14"/>
  <c r="EE151" i="14"/>
  <c r="EB151" i="14"/>
  <c r="EA151" i="14"/>
  <c r="DR141" i="14"/>
  <c r="DS141" i="14"/>
  <c r="DR125" i="14"/>
  <c r="DS125" i="14"/>
  <c r="DS84" i="14"/>
  <c r="DR84" i="14"/>
  <c r="EE133" i="14"/>
  <c r="EA133" i="14"/>
  <c r="EB133" i="14"/>
  <c r="DR59" i="14"/>
  <c r="DS59" i="14"/>
  <c r="EB83" i="14"/>
  <c r="EE83" i="14"/>
  <c r="EA83" i="14"/>
  <c r="EE177" i="14"/>
  <c r="EA177" i="14"/>
  <c r="EB177" i="14"/>
  <c r="EE190" i="14"/>
  <c r="EB190" i="14"/>
  <c r="EA190" i="14"/>
  <c r="EE62" i="14"/>
  <c r="EB62" i="14"/>
  <c r="EA62" i="14"/>
  <c r="DR202" i="14"/>
  <c r="DS202" i="14"/>
  <c r="DR151" i="14"/>
  <c r="DS151" i="14"/>
  <c r="DR153" i="14"/>
  <c r="DS153" i="14"/>
  <c r="DR103" i="14"/>
  <c r="DS103" i="14"/>
  <c r="DR194" i="14"/>
  <c r="DS194" i="14"/>
  <c r="DR191" i="14"/>
  <c r="DS191" i="14"/>
  <c r="DS142" i="14"/>
  <c r="DR142" i="14"/>
  <c r="DR167" i="14"/>
  <c r="DS167" i="14"/>
  <c r="DS120" i="14"/>
  <c r="DR120" i="14"/>
  <c r="DS102" i="14"/>
  <c r="DR102" i="14"/>
  <c r="DR97" i="14"/>
  <c r="DS97" i="14"/>
  <c r="DR52" i="14"/>
  <c r="DS52" i="14"/>
  <c r="EE149" i="14"/>
  <c r="EB149" i="14"/>
  <c r="EA149" i="14"/>
  <c r="DS46" i="14"/>
  <c r="DR46" i="14"/>
  <c r="EB163" i="14"/>
  <c r="EE163" i="14"/>
  <c r="EA163" i="14"/>
  <c r="EE59" i="14"/>
  <c r="EA59" i="14"/>
  <c r="EB59" i="14"/>
  <c r="EE193" i="14"/>
  <c r="EA193" i="14"/>
  <c r="EB193" i="14"/>
  <c r="EE161" i="14"/>
  <c r="EA161" i="14"/>
  <c r="EB161" i="14"/>
  <c r="EE129" i="14"/>
  <c r="EA129" i="14"/>
  <c r="EB129" i="14"/>
  <c r="EE97" i="14"/>
  <c r="EB97" i="14"/>
  <c r="EA97" i="14"/>
  <c r="EA55" i="14"/>
  <c r="EB55" i="14"/>
  <c r="EE55" i="14"/>
  <c r="EA198" i="14"/>
  <c r="EE198" i="14"/>
  <c r="EB198" i="14"/>
  <c r="EA182" i="14"/>
  <c r="EE182" i="14"/>
  <c r="EB182" i="14"/>
  <c r="EA166" i="14"/>
  <c r="EB166" i="14"/>
  <c r="EE166" i="14"/>
  <c r="EA150" i="14"/>
  <c r="EB150" i="14"/>
  <c r="EE150" i="14"/>
  <c r="EE134" i="14"/>
  <c r="EB134" i="14"/>
  <c r="EA134" i="14"/>
  <c r="EE118" i="14"/>
  <c r="EA118" i="14"/>
  <c r="EB118" i="14"/>
  <c r="EE102" i="14"/>
  <c r="EB102" i="14"/>
  <c r="EA102" i="14"/>
  <c r="EE86" i="14"/>
  <c r="EA86" i="14"/>
  <c r="EB86" i="14"/>
  <c r="EE70" i="14"/>
  <c r="EA70" i="14"/>
  <c r="EB70" i="14"/>
  <c r="EE54" i="14"/>
  <c r="EB54" i="14"/>
  <c r="EA54" i="14"/>
  <c r="EE38" i="14"/>
  <c r="EA38" i="14"/>
  <c r="EB38" i="14"/>
  <c r="EE69" i="14"/>
  <c r="EA69" i="14"/>
  <c r="EB69" i="14"/>
  <c r="EE53" i="14"/>
  <c r="EB53" i="14"/>
  <c r="EA53" i="14"/>
  <c r="EE37" i="14"/>
  <c r="EA37" i="14"/>
  <c r="EB37" i="14"/>
  <c r="EB200" i="14"/>
  <c r="EA200" i="14"/>
  <c r="EE200" i="14"/>
  <c r="EE184" i="14"/>
  <c r="EB184" i="14"/>
  <c r="EA184" i="14"/>
  <c r="EE168" i="14"/>
  <c r="EA168" i="14"/>
  <c r="EB168" i="14"/>
  <c r="EA152" i="14"/>
  <c r="EB152" i="14"/>
  <c r="EE152" i="14"/>
  <c r="EE136" i="14"/>
  <c r="EB136" i="14"/>
  <c r="EA136" i="14"/>
  <c r="EB120" i="14"/>
  <c r="EA120" i="14"/>
  <c r="EE120" i="14"/>
  <c r="EE104" i="14"/>
  <c r="EB104" i="14"/>
  <c r="EA104" i="14"/>
  <c r="EB88" i="14"/>
  <c r="EA88" i="14"/>
  <c r="EE88" i="14"/>
  <c r="EE72" i="14"/>
  <c r="EB72" i="14"/>
  <c r="EA72" i="14"/>
  <c r="EB56" i="14"/>
  <c r="EA56" i="14"/>
  <c r="EE56" i="14"/>
  <c r="EB40" i="14"/>
  <c r="EA40" i="14"/>
  <c r="EE40" i="14"/>
  <c r="DR174" i="14"/>
  <c r="DS174" i="14"/>
  <c r="DR165" i="14"/>
  <c r="DS165" i="14"/>
  <c r="DR135" i="14"/>
  <c r="DS135" i="14"/>
  <c r="DS140" i="14"/>
  <c r="DR140" i="14"/>
  <c r="DS112" i="14"/>
  <c r="DR112" i="14"/>
  <c r="DR182" i="14"/>
  <c r="DS182" i="14"/>
  <c r="DR73" i="14"/>
  <c r="DS73" i="14"/>
  <c r="DS38" i="14"/>
  <c r="DR38" i="14"/>
  <c r="DS168" i="14"/>
  <c r="DR168" i="14"/>
  <c r="DR117" i="14"/>
  <c r="DS117" i="14"/>
  <c r="DR105" i="14"/>
  <c r="DS105" i="14"/>
  <c r="DS164" i="14"/>
  <c r="DR164" i="14"/>
  <c r="DS106" i="14"/>
  <c r="DR106" i="14"/>
  <c r="DS74" i="14"/>
  <c r="DR74" i="14"/>
  <c r="EB111" i="14"/>
  <c r="EE111" i="14"/>
  <c r="EA111" i="14"/>
  <c r="DR49" i="14"/>
  <c r="DS49" i="14"/>
  <c r="DS48" i="14"/>
  <c r="DR48" i="14"/>
  <c r="EE165" i="14"/>
  <c r="EA165" i="14"/>
  <c r="EB165" i="14"/>
  <c r="EB63" i="14"/>
  <c r="EE63" i="14"/>
  <c r="EA63" i="14"/>
  <c r="EB179" i="14"/>
  <c r="EE179" i="14"/>
  <c r="EA179" i="14"/>
  <c r="EB115" i="14"/>
  <c r="EE115" i="14"/>
  <c r="EA115" i="14"/>
  <c r="EE145" i="14"/>
  <c r="EB145" i="14"/>
  <c r="EA145" i="14"/>
  <c r="EE81" i="14"/>
  <c r="EA81" i="14"/>
  <c r="EB81" i="14"/>
  <c r="EB174" i="14"/>
  <c r="EA174" i="14"/>
  <c r="EE174" i="14"/>
  <c r="EE142" i="14"/>
  <c r="EA142" i="14"/>
  <c r="EB142" i="14"/>
  <c r="EE110" i="14"/>
  <c r="EB110" i="14"/>
  <c r="EA110" i="14"/>
  <c r="EE46" i="14"/>
  <c r="EA46" i="14"/>
  <c r="EB46" i="14"/>
  <c r="DR190" i="14"/>
  <c r="DS190" i="14"/>
  <c r="DR179" i="14"/>
  <c r="DS179" i="14"/>
  <c r="DR197" i="14"/>
  <c r="DS197" i="14"/>
  <c r="DR184" i="14"/>
  <c r="DS184" i="14"/>
  <c r="DR149" i="14"/>
  <c r="DS149" i="14"/>
  <c r="DR166" i="14"/>
  <c r="DS166" i="14"/>
  <c r="DR133" i="14"/>
  <c r="DS133" i="14"/>
  <c r="DR119" i="14"/>
  <c r="DS119" i="14"/>
  <c r="DR91" i="14"/>
  <c r="DS91" i="14"/>
  <c r="DS78" i="14"/>
  <c r="DR78" i="14"/>
  <c r="DS56" i="14"/>
  <c r="DR56" i="14"/>
  <c r="EE159" i="14"/>
  <c r="EA159" i="14"/>
  <c r="EB159" i="14"/>
  <c r="DR201" i="14"/>
  <c r="DS201" i="14"/>
  <c r="DR185" i="14"/>
  <c r="DS185" i="14"/>
  <c r="DR178" i="14"/>
  <c r="DS178" i="14"/>
  <c r="DS152" i="14"/>
  <c r="DR152" i="14"/>
  <c r="DS134" i="14"/>
  <c r="DR134" i="14"/>
  <c r="DS124" i="14"/>
  <c r="DR124" i="14"/>
  <c r="DR101" i="14"/>
  <c r="DS101" i="14"/>
  <c r="DR85" i="14"/>
  <c r="DS85" i="14"/>
  <c r="DR76" i="14"/>
  <c r="DS76" i="14"/>
  <c r="DR69" i="14"/>
  <c r="DS69" i="14"/>
  <c r="DR44" i="14"/>
  <c r="DS44" i="14"/>
  <c r="EA87" i="14"/>
  <c r="EB87" i="14"/>
  <c r="EE87" i="14"/>
  <c r="DR127" i="14"/>
  <c r="DS127" i="14"/>
  <c r="DR175" i="14"/>
  <c r="DS175" i="14"/>
  <c r="DS156" i="14"/>
  <c r="DR156" i="14"/>
  <c r="EB95" i="14"/>
  <c r="EE95" i="14"/>
  <c r="EA95" i="14"/>
  <c r="DR199" i="14"/>
  <c r="DS199" i="14"/>
  <c r="DR183" i="14"/>
  <c r="DS183" i="14"/>
  <c r="DR161" i="14"/>
  <c r="DS161" i="14"/>
  <c r="DS92" i="14"/>
  <c r="DR92" i="14"/>
  <c r="DS58" i="14"/>
  <c r="DR58" i="14"/>
  <c r="EE175" i="14"/>
  <c r="EB175" i="14"/>
  <c r="EA175" i="14"/>
  <c r="DS80" i="14"/>
  <c r="DR80" i="14"/>
  <c r="DS72" i="14"/>
  <c r="DR72" i="14"/>
  <c r="EE167" i="14"/>
  <c r="EA167" i="14"/>
  <c r="EB167" i="14"/>
  <c r="DR68" i="14"/>
  <c r="DS68" i="14"/>
  <c r="DR61" i="14"/>
  <c r="DS61" i="14"/>
  <c r="DR45" i="14"/>
  <c r="DS45" i="14"/>
  <c r="EE181" i="14"/>
  <c r="EA181" i="14"/>
  <c r="EB181" i="14"/>
  <c r="EE117" i="14"/>
  <c r="EA117" i="14"/>
  <c r="EB117" i="14"/>
  <c r="EE85" i="14"/>
  <c r="EB85" i="14"/>
  <c r="EA85" i="14"/>
  <c r="DR55" i="14"/>
  <c r="DS55" i="14"/>
  <c r="EE195" i="14"/>
  <c r="EB195" i="14"/>
  <c r="EA195" i="14"/>
  <c r="EB131" i="14"/>
  <c r="EE131" i="14"/>
  <c r="EA131" i="14"/>
  <c r="EB99" i="14"/>
  <c r="EE99" i="14"/>
  <c r="EA99" i="14"/>
  <c r="DR188" i="14"/>
  <c r="DS188" i="14"/>
  <c r="DS132" i="14"/>
  <c r="DR132" i="14"/>
  <c r="DS172" i="14"/>
  <c r="DR172" i="14"/>
  <c r="DS144" i="14"/>
  <c r="DR144" i="14"/>
  <c r="DR195" i="14"/>
  <c r="DS195" i="14"/>
  <c r="DR177" i="14"/>
  <c r="DS177" i="14"/>
  <c r="DS162" i="14"/>
  <c r="DR162" i="14"/>
  <c r="DR145" i="14"/>
  <c r="DS145" i="14"/>
  <c r="DR89" i="14"/>
  <c r="DS89" i="14"/>
  <c r="EB51" i="14"/>
  <c r="EE51" i="14"/>
  <c r="EA51" i="14"/>
  <c r="DR192" i="14"/>
  <c r="DS192" i="14"/>
  <c r="DS176" i="14"/>
  <c r="DR176" i="14"/>
  <c r="DS150" i="14"/>
  <c r="DR150" i="14"/>
  <c r="DS130" i="14"/>
  <c r="DR130" i="14"/>
  <c r="DR115" i="14"/>
  <c r="DS115" i="14"/>
  <c r="DR99" i="14"/>
  <c r="DS99" i="14"/>
  <c r="DR83" i="14"/>
  <c r="DS83" i="14"/>
  <c r="DR67" i="14"/>
  <c r="DS67" i="14"/>
  <c r="DR41" i="14"/>
  <c r="DS41" i="14"/>
  <c r="EE183" i="14"/>
  <c r="EB183" i="14"/>
  <c r="EA183" i="14"/>
  <c r="EB35" i="14"/>
  <c r="EE35" i="14"/>
  <c r="EA35" i="14"/>
  <c r="DR170" i="14"/>
  <c r="DS170" i="14"/>
  <c r="DS123" i="14"/>
  <c r="DR123" i="14"/>
  <c r="DR107" i="14"/>
  <c r="DS107" i="14"/>
  <c r="DR93" i="14"/>
  <c r="DS93" i="14"/>
  <c r="DR39" i="14"/>
  <c r="DS39" i="14"/>
  <c r="DR159" i="14"/>
  <c r="DS159" i="14"/>
  <c r="DS143" i="14"/>
  <c r="DR143" i="14"/>
  <c r="DS118" i="14"/>
  <c r="DR118" i="14"/>
  <c r="DS108" i="14"/>
  <c r="DR108" i="14"/>
  <c r="DS90" i="14"/>
  <c r="DR90" i="14"/>
  <c r="DS66" i="14"/>
  <c r="DR66" i="14"/>
  <c r="DS54" i="14"/>
  <c r="DR54" i="14"/>
  <c r="EB143" i="14"/>
  <c r="EE143" i="14"/>
  <c r="EA143" i="14"/>
  <c r="DS111" i="14"/>
  <c r="DR111" i="14"/>
  <c r="DS86" i="14"/>
  <c r="DR86" i="14"/>
  <c r="DR53" i="14"/>
  <c r="DS53" i="14"/>
  <c r="DR36" i="14"/>
  <c r="DS36" i="14"/>
  <c r="EA135" i="14"/>
  <c r="EB135" i="14"/>
  <c r="EE135" i="14"/>
  <c r="DS50" i="14"/>
  <c r="DR50" i="14"/>
  <c r="DR43" i="14"/>
  <c r="DS43" i="14"/>
  <c r="DS32" i="14"/>
  <c r="DR32" i="14"/>
  <c r="EE173" i="14"/>
  <c r="EA173" i="14"/>
  <c r="EB173" i="14"/>
  <c r="EA141" i="14"/>
  <c r="EE141" i="14"/>
  <c r="EB141" i="14"/>
  <c r="EA109" i="14"/>
  <c r="EE109" i="14"/>
  <c r="EB109" i="14"/>
  <c r="EA77" i="14"/>
  <c r="EE77" i="14"/>
  <c r="EB77" i="14"/>
  <c r="DR35" i="14"/>
  <c r="DS35" i="14"/>
  <c r="EE187" i="14"/>
  <c r="EA187" i="14"/>
  <c r="EB187" i="14"/>
  <c r="EE155" i="14"/>
  <c r="EB155" i="14"/>
  <c r="EA155" i="14"/>
  <c r="EE123" i="14"/>
  <c r="EA123" i="14"/>
  <c r="EB123" i="14"/>
  <c r="EE91" i="14"/>
  <c r="EA91" i="14"/>
  <c r="EB91" i="14"/>
  <c r="EE43" i="14"/>
  <c r="EA43" i="14"/>
  <c r="EB43" i="14"/>
  <c r="EE185" i="14"/>
  <c r="EB185" i="14"/>
  <c r="EA185" i="14"/>
  <c r="EE153" i="14"/>
  <c r="EA153" i="14"/>
  <c r="EB153" i="14"/>
  <c r="EE121" i="14"/>
  <c r="EB121" i="14"/>
  <c r="EA121" i="14"/>
  <c r="EE89" i="14"/>
  <c r="EB89" i="14"/>
  <c r="EA89" i="14"/>
  <c r="EA39" i="14"/>
  <c r="EB39" i="14"/>
  <c r="EE39" i="14"/>
  <c r="EA194" i="14"/>
  <c r="EB194" i="14"/>
  <c r="EE194" i="14"/>
  <c r="EE178" i="14"/>
  <c r="EB178" i="14"/>
  <c r="EA178" i="14"/>
  <c r="EE162" i="14"/>
  <c r="EA162" i="14"/>
  <c r="EB162" i="14"/>
  <c r="EE146" i="14"/>
  <c r="EB146" i="14"/>
  <c r="EA146" i="14"/>
  <c r="EB130" i="14"/>
  <c r="EA130" i="14"/>
  <c r="EE130" i="14"/>
  <c r="EE114" i="14"/>
  <c r="EB114" i="14"/>
  <c r="EA114" i="14"/>
  <c r="EB98" i="14"/>
  <c r="EA98" i="14"/>
  <c r="EE98" i="14"/>
  <c r="EE82" i="14"/>
  <c r="EB82" i="14"/>
  <c r="EA82" i="14"/>
  <c r="EB66" i="14"/>
  <c r="EA66" i="14"/>
  <c r="EE66" i="14"/>
  <c r="EE50" i="14"/>
  <c r="EB50" i="14"/>
  <c r="EA50" i="14"/>
  <c r="EB34" i="14"/>
  <c r="EA34" i="14"/>
  <c r="EE34" i="14"/>
  <c r="EE65" i="14"/>
  <c r="EB65" i="14"/>
  <c r="EA65" i="14"/>
  <c r="EE49" i="14"/>
  <c r="EA49" i="14"/>
  <c r="EB49" i="14"/>
  <c r="EE33" i="14"/>
  <c r="EA33" i="14"/>
  <c r="EB33" i="14"/>
  <c r="EE196" i="14"/>
  <c r="EB196" i="14"/>
  <c r="EA196" i="14"/>
  <c r="EE180" i="14"/>
  <c r="EB180" i="14"/>
  <c r="EA180" i="14"/>
  <c r="EE164" i="14"/>
  <c r="EB164" i="14"/>
  <c r="EA164" i="14"/>
  <c r="EA148" i="14"/>
  <c r="EE148" i="14"/>
  <c r="EB148" i="14"/>
  <c r="EE132" i="14"/>
  <c r="EA132" i="14"/>
  <c r="EB132" i="14"/>
  <c r="EE116" i="14"/>
  <c r="EB116" i="14"/>
  <c r="EA116" i="14"/>
  <c r="EE100" i="14"/>
  <c r="EB100" i="14"/>
  <c r="EA100" i="14"/>
  <c r="EB84" i="14"/>
  <c r="EE84" i="14"/>
  <c r="EA84" i="14"/>
  <c r="EE68" i="14"/>
  <c r="EA68" i="14"/>
  <c r="EB68" i="14"/>
  <c r="EB52" i="14"/>
  <c r="EA52" i="14"/>
  <c r="EE52" i="14"/>
  <c r="EA36" i="14"/>
  <c r="EE36" i="14"/>
  <c r="EB36" i="14"/>
  <c r="I126" i="1"/>
  <c r="I124" i="1"/>
  <c r="I125" i="1"/>
  <c r="I18" i="1"/>
  <c r="I19" i="1"/>
  <c r="I20" i="1"/>
  <c r="CO8" i="1"/>
  <c r="DE29" i="10"/>
  <c r="CO4" i="1"/>
  <c r="BH74" i="6"/>
  <c r="I21" i="1" l="1"/>
  <c r="I22" i="1"/>
  <c r="I23" i="1"/>
  <c r="I129" i="1"/>
  <c r="I127" i="1"/>
  <c r="I128" i="1"/>
  <c r="AWL74" i="6"/>
  <c r="AWI74" i="6"/>
  <c r="AWF74" i="6"/>
  <c r="AWB74" i="6"/>
  <c r="I130" i="1" l="1"/>
  <c r="I132" i="1"/>
  <c r="I131" i="1"/>
  <c r="I25" i="1"/>
  <c r="I26" i="1"/>
  <c r="I24" i="1"/>
  <c r="PF83" i="6"/>
  <c r="PC83" i="6"/>
  <c r="PF74" i="6"/>
  <c r="I27" i="1" l="1"/>
  <c r="I28" i="1"/>
  <c r="I134" i="1"/>
  <c r="I133" i="1"/>
  <c r="I135" i="1"/>
  <c r="AXM83" i="6"/>
  <c r="AXG83" i="6"/>
  <c r="AXD83" i="6"/>
  <c r="I138" i="1" l="1"/>
  <c r="I137" i="1"/>
  <c r="I136" i="1"/>
  <c r="I29" i="1"/>
  <c r="I30" i="1"/>
  <c r="X6" i="2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V6" i="21"/>
  <c r="V7" i="21" s="1"/>
  <c r="V8" i="21" s="1"/>
  <c r="CW83" i="6"/>
  <c r="CT83" i="6"/>
  <c r="CQ83" i="6"/>
  <c r="CN83" i="6"/>
  <c r="CW74" i="6"/>
  <c r="CN74" i="6"/>
  <c r="H28" i="21"/>
  <c r="H30" i="21"/>
  <c r="I33" i="1" l="1"/>
  <c r="I31" i="1"/>
  <c r="I32" i="1"/>
  <c r="I140" i="1"/>
  <c r="I141" i="1"/>
  <c r="I139" i="1"/>
  <c r="V9" i="2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U8" i="21"/>
  <c r="J59" i="21"/>
  <c r="M59" i="21"/>
  <c r="L59" i="21" s="1"/>
  <c r="I142" i="1" l="1"/>
  <c r="I143" i="1"/>
  <c r="I144" i="1"/>
  <c r="I147" i="1" s="1"/>
  <c r="I150" i="1" s="1"/>
  <c r="I153" i="1" s="1"/>
  <c r="I156" i="1" s="1"/>
  <c r="I159" i="1" s="1"/>
  <c r="I162" i="1" s="1"/>
  <c r="I165" i="1" s="1"/>
  <c r="I168" i="1" s="1"/>
  <c r="I171" i="1" s="1"/>
  <c r="I174" i="1" s="1"/>
  <c r="I177" i="1" s="1"/>
  <c r="I182" i="1" s="1"/>
  <c r="I188" i="1" s="1"/>
  <c r="I193" i="1" s="1"/>
  <c r="I198" i="1" s="1"/>
  <c r="I203" i="1" s="1"/>
  <c r="I208" i="1" s="1"/>
  <c r="I214" i="1" s="1"/>
  <c r="I34" i="1"/>
  <c r="I35" i="1"/>
  <c r="I36" i="1"/>
  <c r="AV9" i="23"/>
  <c r="AV10" i="23"/>
  <c r="AV11" i="23"/>
  <c r="AU9" i="23"/>
  <c r="AU10" i="23"/>
  <c r="AU11" i="23"/>
  <c r="AS9" i="23"/>
  <c r="AS10" i="23"/>
  <c r="AS11" i="23"/>
  <c r="AR9" i="23"/>
  <c r="AR10" i="23"/>
  <c r="AR11" i="23"/>
  <c r="AQ11" i="23"/>
  <c r="AQ9" i="23"/>
  <c r="AQ10" i="23"/>
  <c r="FD7" i="14"/>
  <c r="AM8" i="23"/>
  <c r="AM9" i="23"/>
  <c r="AM10" i="23"/>
  <c r="AM11" i="23"/>
  <c r="AM7" i="23"/>
  <c r="AA11" i="23"/>
  <c r="AA9" i="23"/>
  <c r="AA10" i="23"/>
  <c r="I37" i="1" l="1"/>
  <c r="I38" i="1"/>
  <c r="I39" i="1"/>
  <c r="N7" i="23"/>
  <c r="R7" i="23" s="1"/>
  <c r="S7" i="23" s="1"/>
  <c r="Y7" i="23" s="1"/>
  <c r="FD5" i="14"/>
  <c r="FC6" i="14"/>
  <c r="Q10" i="23"/>
  <c r="P10" i="23"/>
  <c r="N10" i="23"/>
  <c r="R10" i="23" s="1"/>
  <c r="S10" i="23" s="1"/>
  <c r="Y10" i="23" s="1"/>
  <c r="AV8" i="23"/>
  <c r="AU8" i="23"/>
  <c r="AS8" i="23"/>
  <c r="AR8" i="23"/>
  <c r="AA8" i="23"/>
  <c r="Q8" i="23"/>
  <c r="P8" i="23"/>
  <c r="AV7" i="23"/>
  <c r="AU7" i="23"/>
  <c r="AS7" i="23"/>
  <c r="AR7" i="23"/>
  <c r="AA7" i="23"/>
  <c r="Q7" i="23"/>
  <c r="P7" i="23"/>
  <c r="K5" i="23"/>
  <c r="G5" i="23"/>
  <c r="F5" i="23"/>
  <c r="E5" i="23"/>
  <c r="D5" i="23"/>
  <c r="AN4" i="23"/>
  <c r="AN3" i="23"/>
  <c r="C3" i="23"/>
  <c r="AW1" i="23"/>
  <c r="AW7" i="23" s="1"/>
  <c r="AL1" i="23"/>
  <c r="AF8" i="23" s="1"/>
  <c r="D10" i="23"/>
  <c r="D7" i="23"/>
  <c r="E10" i="23"/>
  <c r="G7" i="23"/>
  <c r="K10" i="23"/>
  <c r="I41" i="1" l="1"/>
  <c r="I42" i="1"/>
  <c r="I40" i="1"/>
  <c r="AL9" i="23"/>
  <c r="AF10" i="23"/>
  <c r="AL10" i="23"/>
  <c r="AF11" i="23"/>
  <c r="AL11" i="23"/>
  <c r="AF9" i="23"/>
  <c r="U7" i="23"/>
  <c r="AW8" i="23"/>
  <c r="X10" i="23"/>
  <c r="I10" i="23"/>
  <c r="AQ8" i="23"/>
  <c r="I7" i="23"/>
  <c r="X7" i="23"/>
  <c r="AL7" i="23"/>
  <c r="U8" i="23"/>
  <c r="U10" i="23" s="1"/>
  <c r="AW10" i="23"/>
  <c r="AL8" i="23"/>
  <c r="N8" i="23"/>
  <c r="R8" i="23" s="1"/>
  <c r="S8" i="23" s="1"/>
  <c r="EOQ83" i="6"/>
  <c r="G10" i="23"/>
  <c r="G8" i="23"/>
  <c r="K7" i="23"/>
  <c r="E8" i="23"/>
  <c r="D8" i="23"/>
  <c r="K8" i="23"/>
  <c r="E7" i="23"/>
  <c r="I45" i="1" l="1"/>
  <c r="I44" i="1"/>
  <c r="I43" i="1"/>
  <c r="AQ7" i="23"/>
  <c r="I8" i="23"/>
  <c r="X8" i="23"/>
  <c r="Y8" i="23"/>
  <c r="AZ1" i="18"/>
  <c r="I46" i="1" l="1"/>
  <c r="I47" i="1"/>
  <c r="I48" i="1"/>
  <c r="EJJ204" i="6"/>
  <c r="EJJ137" i="6"/>
  <c r="EJJ134" i="6"/>
  <c r="I49" i="1" l="1"/>
  <c r="I50" i="1"/>
  <c r="I51" i="1"/>
  <c r="AL1" i="20"/>
  <c r="BA8" i="20"/>
  <c r="BA9" i="20"/>
  <c r="BA7" i="20"/>
  <c r="AW1" i="20"/>
  <c r="AN8" i="20"/>
  <c r="AN9" i="20"/>
  <c r="AN7" i="20"/>
  <c r="AF1" i="20"/>
  <c r="P8" i="20"/>
  <c r="Q8" i="20"/>
  <c r="P9" i="20"/>
  <c r="Q9" i="20"/>
  <c r="P11" i="20"/>
  <c r="Q11" i="20"/>
  <c r="P12" i="20"/>
  <c r="Q12" i="20"/>
  <c r="Q7" i="20"/>
  <c r="FA6" i="14" s="1"/>
  <c r="P7" i="20"/>
  <c r="AH8" i="20"/>
  <c r="AH9" i="20"/>
  <c r="AH7" i="20"/>
  <c r="I53" i="1" l="1"/>
  <c r="I54" i="1"/>
  <c r="I52" i="1"/>
  <c r="EZ7" i="14"/>
  <c r="EZ6" i="14"/>
  <c r="FB6" i="14" s="1"/>
  <c r="AN11" i="20"/>
  <c r="AN12" i="20"/>
  <c r="AH12" i="20"/>
  <c r="AH11" i="20"/>
  <c r="W11" i="20"/>
  <c r="AM11" i="20" s="1"/>
  <c r="W12" i="20"/>
  <c r="AM12" i="20" s="1"/>
  <c r="C12" i="20"/>
  <c r="AA11" i="20"/>
  <c r="AF11" i="20"/>
  <c r="AL11" i="20"/>
  <c r="AR11" i="20"/>
  <c r="AS11" i="20"/>
  <c r="AU11" i="20"/>
  <c r="AV11" i="20"/>
  <c r="BA11" i="20"/>
  <c r="AA12" i="20"/>
  <c r="AF12" i="20"/>
  <c r="AL12" i="20"/>
  <c r="AR12" i="20"/>
  <c r="AS12" i="20"/>
  <c r="AU12" i="20"/>
  <c r="AV12" i="20"/>
  <c r="BA12" i="20"/>
  <c r="O11" i="20"/>
  <c r="N11" i="20" s="1"/>
  <c r="R11" i="20" s="1"/>
  <c r="S11" i="20" s="1"/>
  <c r="O12" i="20"/>
  <c r="N12" i="20" s="1"/>
  <c r="C11" i="20"/>
  <c r="I57" i="1" l="1"/>
  <c r="I56" i="1"/>
  <c r="I55" i="1"/>
  <c r="Y11" i="20"/>
  <c r="AP11" i="20" s="1"/>
  <c r="R12" i="20"/>
  <c r="S12" i="20" s="1"/>
  <c r="Y12" i="20" s="1"/>
  <c r="AP12" i="20" s="1"/>
  <c r="BX83" i="6"/>
  <c r="BU83" i="6"/>
  <c r="BR83" i="6"/>
  <c r="BO83" i="6"/>
  <c r="BK83" i="6"/>
  <c r="BH83" i="6"/>
  <c r="BE83" i="6"/>
  <c r="BB83" i="6"/>
  <c r="BX74" i="6"/>
  <c r="BO74" i="6"/>
  <c r="BK74" i="6"/>
  <c r="BB74" i="6"/>
  <c r="DJ83" i="6"/>
  <c r="DG83" i="6"/>
  <c r="DD83" i="6"/>
  <c r="DA83" i="6"/>
  <c r="DJ74" i="6"/>
  <c r="DA74" i="6"/>
  <c r="CXO83" i="6"/>
  <c r="CXL83" i="6"/>
  <c r="CWH83" i="6"/>
  <c r="CVU83" i="6"/>
  <c r="CWU143" i="6"/>
  <c r="CXA121" i="6"/>
  <c r="CWO121" i="6"/>
  <c r="CXG194" i="6"/>
  <c r="CXW194" i="6"/>
  <c r="I58" i="1" l="1"/>
  <c r="I59" i="1"/>
  <c r="I60" i="1"/>
  <c r="X11" i="20"/>
  <c r="AK11" i="20" s="1"/>
  <c r="X12" i="20"/>
  <c r="AK12" i="20" s="1"/>
  <c r="R420" i="18"/>
  <c r="C420" i="18"/>
  <c r="I61" i="1" l="1"/>
  <c r="I63" i="1"/>
  <c r="I62" i="1"/>
  <c r="R409" i="18"/>
  <c r="R410" i="18"/>
  <c r="R411" i="18"/>
  <c r="R412" i="18"/>
  <c r="R413" i="18"/>
  <c r="R414" i="18"/>
  <c r="R415" i="18"/>
  <c r="R416" i="18"/>
  <c r="R417" i="18"/>
  <c r="R418" i="18"/>
  <c r="R419" i="18"/>
  <c r="R408" i="18"/>
  <c r="I65" i="1" l="1"/>
  <c r="I64" i="1"/>
  <c r="I66" i="1"/>
  <c r="R407" i="18"/>
  <c r="R406" i="18"/>
  <c r="R403" i="18"/>
  <c r="R404" i="18"/>
  <c r="R405" i="18"/>
  <c r="R402" i="18"/>
  <c r="R399" i="18"/>
  <c r="R400" i="18"/>
  <c r="R401" i="18"/>
  <c r="R398" i="18"/>
  <c r="R395" i="18"/>
  <c r="R396" i="18"/>
  <c r="R397" i="18"/>
  <c r="R394" i="18"/>
  <c r="R391" i="18"/>
  <c r="R392" i="18"/>
  <c r="R393" i="18"/>
  <c r="R390" i="18"/>
  <c r="R387" i="18"/>
  <c r="R388" i="18"/>
  <c r="R389" i="18"/>
  <c r="R386" i="18"/>
  <c r="R384" i="18"/>
  <c r="R385" i="18"/>
  <c r="R383" i="18"/>
  <c r="R380" i="18"/>
  <c r="R381" i="18"/>
  <c r="R382" i="18"/>
  <c r="R379" i="18"/>
  <c r="R376" i="18"/>
  <c r="R377" i="18"/>
  <c r="R378" i="18"/>
  <c r="R375" i="18"/>
  <c r="R372" i="18"/>
  <c r="R373" i="18"/>
  <c r="R374" i="18"/>
  <c r="R371" i="18"/>
  <c r="R369" i="18"/>
  <c r="R370" i="18"/>
  <c r="R368" i="18"/>
  <c r="R366" i="18"/>
  <c r="R367" i="18"/>
  <c r="R365" i="18"/>
  <c r="GG86" i="10"/>
  <c r="GG85" i="10"/>
  <c r="GG84" i="10"/>
  <c r="GG83" i="10"/>
  <c r="R362" i="18"/>
  <c r="R363" i="18"/>
  <c r="R364" i="18"/>
  <c r="R361" i="18"/>
  <c r="CR49" i="10"/>
  <c r="I362" i="18" s="1"/>
  <c r="C419" i="18"/>
  <c r="C418" i="18"/>
  <c r="C417" i="18"/>
  <c r="C416" i="18"/>
  <c r="C415" i="18"/>
  <c r="C414" i="18"/>
  <c r="C413" i="18"/>
  <c r="C293" i="18"/>
  <c r="C412" i="18"/>
  <c r="C411" i="18"/>
  <c r="C410" i="18"/>
  <c r="C409" i="18"/>
  <c r="C408" i="18"/>
  <c r="C407" i="18"/>
  <c r="C406" i="18"/>
  <c r="C405" i="18"/>
  <c r="C404" i="18"/>
  <c r="C403" i="18"/>
  <c r="C402" i="18"/>
  <c r="C219" i="18"/>
  <c r="C401" i="18"/>
  <c r="C400" i="18"/>
  <c r="C399" i="18"/>
  <c r="C398" i="18"/>
  <c r="C397" i="18"/>
  <c r="C189" i="18"/>
  <c r="C396" i="18"/>
  <c r="C395" i="18"/>
  <c r="C394" i="18"/>
  <c r="C393" i="18"/>
  <c r="C392" i="18"/>
  <c r="C391" i="18"/>
  <c r="C390" i="18"/>
  <c r="C389" i="18"/>
  <c r="C388" i="18"/>
  <c r="C387" i="18"/>
  <c r="C386" i="18"/>
  <c r="C385" i="18"/>
  <c r="C384" i="18"/>
  <c r="C383" i="18"/>
  <c r="C382" i="18"/>
  <c r="C381" i="18"/>
  <c r="C380" i="18"/>
  <c r="C379" i="18"/>
  <c r="C378" i="18"/>
  <c r="C377" i="18"/>
  <c r="C376" i="18"/>
  <c r="C375" i="18"/>
  <c r="C374" i="18"/>
  <c r="C373" i="18"/>
  <c r="C372" i="18"/>
  <c r="C371" i="18"/>
  <c r="C370" i="18"/>
  <c r="C369" i="18"/>
  <c r="C368" i="18"/>
  <c r="C367" i="18"/>
  <c r="C366" i="18"/>
  <c r="C365" i="18"/>
  <c r="C364" i="18"/>
  <c r="C363" i="18"/>
  <c r="C362" i="18"/>
  <c r="C361" i="18"/>
  <c r="R360" i="18"/>
  <c r="R359" i="18"/>
  <c r="CU53" i="10"/>
  <c r="CU52" i="10"/>
  <c r="CW59" i="10"/>
  <c r="CW58" i="10"/>
  <c r="I360" i="18"/>
  <c r="I359" i="18"/>
  <c r="I358" i="18"/>
  <c r="I357" i="18"/>
  <c r="C358" i="18"/>
  <c r="C359" i="18"/>
  <c r="C360" i="18"/>
  <c r="R357" i="18"/>
  <c r="C357" i="18"/>
  <c r="EEP83" i="6"/>
  <c r="EEM83" i="6"/>
  <c r="EEJ83" i="6"/>
  <c r="EEG83" i="6"/>
  <c r="EEP74" i="6"/>
  <c r="EEG74" i="6"/>
  <c r="EEC83" i="6"/>
  <c r="EDZ83" i="6"/>
  <c r="EDW83" i="6"/>
  <c r="EDT83" i="6"/>
  <c r="EEC74" i="6"/>
  <c r="EDT74" i="6"/>
  <c r="EDP83" i="6"/>
  <c r="EDM83" i="6"/>
  <c r="EDJ83" i="6"/>
  <c r="EDG83" i="6"/>
  <c r="EDP74" i="6"/>
  <c r="EDG74" i="6"/>
  <c r="CU8" i="1"/>
  <c r="CV8" i="1"/>
  <c r="GH29" i="10"/>
  <c r="FY29" i="10"/>
  <c r="CV4" i="1"/>
  <c r="CU4" i="1"/>
  <c r="I69" i="1" l="1"/>
  <c r="I67" i="1"/>
  <c r="I68" i="1"/>
  <c r="W373" i="18"/>
  <c r="W404" i="18"/>
  <c r="W400" i="18"/>
  <c r="W396" i="18"/>
  <c r="W392" i="18"/>
  <c r="W388" i="18"/>
  <c r="W377" i="18"/>
  <c r="W385" i="18"/>
  <c r="W381" i="18"/>
  <c r="W383" i="18"/>
  <c r="W379" i="18"/>
  <c r="W375" i="18"/>
  <c r="W367" i="18"/>
  <c r="W371" i="18"/>
  <c r="W394" i="18"/>
  <c r="W390" i="18"/>
  <c r="W402" i="18"/>
  <c r="W386" i="18"/>
  <c r="W370" i="18"/>
  <c r="W398" i="18"/>
  <c r="W361" i="18"/>
  <c r="W363" i="18"/>
  <c r="W384" i="18"/>
  <c r="W380" i="18"/>
  <c r="W376" i="18"/>
  <c r="W372" i="18"/>
  <c r="W403" i="18"/>
  <c r="W399" i="18"/>
  <c r="W395" i="18"/>
  <c r="W391" i="18"/>
  <c r="W387" i="18"/>
  <c r="W362" i="18"/>
  <c r="W405" i="18"/>
  <c r="W401" i="18"/>
  <c r="W397" i="18"/>
  <c r="W393" i="18"/>
  <c r="W389" i="18"/>
  <c r="W382" i="18"/>
  <c r="W378" i="18"/>
  <c r="W374" i="18"/>
  <c r="W364" i="18"/>
  <c r="I417" i="18"/>
  <c r="I413" i="18"/>
  <c r="I409" i="18"/>
  <c r="I405" i="18"/>
  <c r="I401" i="18"/>
  <c r="I397" i="18"/>
  <c r="I393" i="18"/>
  <c r="I389" i="18"/>
  <c r="I385" i="18"/>
  <c r="I381" i="18"/>
  <c r="I377" i="18"/>
  <c r="I373" i="18"/>
  <c r="I369" i="18"/>
  <c r="I365" i="18"/>
  <c r="I361" i="18"/>
  <c r="I416" i="18"/>
  <c r="I412" i="18"/>
  <c r="I408" i="18"/>
  <c r="I404" i="18"/>
  <c r="I400" i="18"/>
  <c r="I396" i="18"/>
  <c r="I392" i="18"/>
  <c r="I388" i="18"/>
  <c r="I384" i="18"/>
  <c r="I380" i="18"/>
  <c r="I376" i="18"/>
  <c r="I372" i="18"/>
  <c r="I368" i="18"/>
  <c r="I364" i="18"/>
  <c r="I419" i="18"/>
  <c r="I415" i="18"/>
  <c r="I411" i="18"/>
  <c r="I407" i="18"/>
  <c r="I403" i="18"/>
  <c r="I399" i="18"/>
  <c r="I395" i="18"/>
  <c r="I391" i="18"/>
  <c r="I387" i="18"/>
  <c r="I383" i="18"/>
  <c r="I379" i="18"/>
  <c r="I375" i="18"/>
  <c r="I371" i="18"/>
  <c r="I367" i="18"/>
  <c r="I363" i="18"/>
  <c r="I418" i="18"/>
  <c r="I414" i="18"/>
  <c r="I410" i="18"/>
  <c r="I406" i="18"/>
  <c r="I402" i="18"/>
  <c r="I398" i="18"/>
  <c r="I394" i="18"/>
  <c r="I390" i="18"/>
  <c r="I386" i="18"/>
  <c r="I382" i="18"/>
  <c r="I378" i="18"/>
  <c r="I374" i="18"/>
  <c r="I370" i="18"/>
  <c r="I366" i="18"/>
  <c r="I72" i="1" l="1"/>
  <c r="I70" i="1"/>
  <c r="I71" i="1"/>
  <c r="BW250" i="1"/>
  <c r="BW249" i="1"/>
  <c r="BW248" i="1"/>
  <c r="BX248" i="1"/>
  <c r="BX249" i="1" s="1"/>
  <c r="BX250" i="1" l="1"/>
  <c r="EBG83" i="6"/>
  <c r="C281" i="1"/>
  <c r="C283" i="1"/>
  <c r="A283" i="1"/>
  <c r="A282" i="1"/>
  <c r="A281" i="1"/>
  <c r="A270" i="1"/>
  <c r="A269" i="1"/>
  <c r="A263" i="1"/>
  <c r="A260" i="1"/>
  <c r="A252" i="1"/>
  <c r="A251" i="1"/>
  <c r="A247" i="1"/>
  <c r="A244" i="1"/>
  <c r="A225" i="1"/>
  <c r="A219" i="1"/>
  <c r="A226" i="1"/>
  <c r="A216" i="1"/>
  <c r="A5" i="1"/>
  <c r="A7" i="1"/>
  <c r="A6" i="1"/>
  <c r="DE7" i="1" l="1"/>
  <c r="CW7" i="1"/>
  <c r="CG251" i="1"/>
  <c r="CK251" i="1"/>
  <c r="CP251" i="1"/>
  <c r="CT251" i="1"/>
  <c r="CY251" i="1"/>
  <c r="DC251" i="1"/>
  <c r="CH251" i="1"/>
  <c r="CQ251" i="1"/>
  <c r="CU251" i="1"/>
  <c r="CZ251" i="1"/>
  <c r="DD251" i="1"/>
  <c r="CI251" i="1"/>
  <c r="CN251" i="1"/>
  <c r="CR251" i="1"/>
  <c r="CV251" i="1"/>
  <c r="DA251" i="1"/>
  <c r="DE251" i="1"/>
  <c r="CJ251" i="1"/>
  <c r="CW251" i="1"/>
  <c r="DB251" i="1"/>
  <c r="CO251" i="1"/>
  <c r="CF251" i="1"/>
  <c r="CS251" i="1"/>
  <c r="CW5" i="1"/>
  <c r="DE5" i="1"/>
  <c r="CG225" i="1"/>
  <c r="CK225" i="1"/>
  <c r="CP225" i="1"/>
  <c r="CT225" i="1"/>
  <c r="CY225" i="1"/>
  <c r="DC225" i="1"/>
  <c r="CH225" i="1"/>
  <c r="CQ225" i="1"/>
  <c r="CU225" i="1"/>
  <c r="CZ225" i="1"/>
  <c r="DD225" i="1"/>
  <c r="CI225" i="1"/>
  <c r="CN225" i="1"/>
  <c r="CR225" i="1"/>
  <c r="CV225" i="1"/>
  <c r="DA225" i="1"/>
  <c r="DE225" i="1"/>
  <c r="CF225" i="1"/>
  <c r="CJ225" i="1"/>
  <c r="CO225" i="1"/>
  <c r="CS225" i="1"/>
  <c r="CW225" i="1"/>
  <c r="DB225" i="1"/>
  <c r="CG252" i="1"/>
  <c r="CK252" i="1"/>
  <c r="CP252" i="1"/>
  <c r="CT252" i="1"/>
  <c r="CY252" i="1"/>
  <c r="DC252" i="1"/>
  <c r="CH252" i="1"/>
  <c r="CQ252" i="1"/>
  <c r="CU252" i="1"/>
  <c r="CZ252" i="1"/>
  <c r="DD252" i="1"/>
  <c r="CI252" i="1"/>
  <c r="CN252" i="1"/>
  <c r="CR252" i="1"/>
  <c r="CV252" i="1"/>
  <c r="DA252" i="1"/>
  <c r="DE252" i="1"/>
  <c r="DB252" i="1"/>
  <c r="CO252" i="1"/>
  <c r="CF252" i="1"/>
  <c r="CS252" i="1"/>
  <c r="CJ252" i="1"/>
  <c r="CW252" i="1"/>
  <c r="CH270" i="1"/>
  <c r="CQ270" i="1"/>
  <c r="CU270" i="1"/>
  <c r="CZ270" i="1"/>
  <c r="DD270" i="1"/>
  <c r="CI270" i="1"/>
  <c r="CN270" i="1"/>
  <c r="CR270" i="1"/>
  <c r="CV270" i="1"/>
  <c r="DA270" i="1"/>
  <c r="DE270" i="1"/>
  <c r="CG270" i="1"/>
  <c r="CO270" i="1"/>
  <c r="CW270" i="1"/>
  <c r="CJ270" i="1"/>
  <c r="CP270" i="1"/>
  <c r="CY270" i="1"/>
  <c r="CK270" i="1"/>
  <c r="CS270" i="1"/>
  <c r="DB270" i="1"/>
  <c r="CF270" i="1"/>
  <c r="CT270" i="1"/>
  <c r="DC270" i="1"/>
  <c r="CG216" i="1"/>
  <c r="CK216" i="1"/>
  <c r="CP216" i="1"/>
  <c r="CT216" i="1"/>
  <c r="CY216" i="1"/>
  <c r="DC216" i="1"/>
  <c r="CH216" i="1"/>
  <c r="CQ216" i="1"/>
  <c r="CU216" i="1"/>
  <c r="CZ216" i="1"/>
  <c r="DD216" i="1"/>
  <c r="CI216" i="1"/>
  <c r="CN216" i="1"/>
  <c r="CR216" i="1"/>
  <c r="CV216" i="1"/>
  <c r="DA216" i="1"/>
  <c r="DE216" i="1"/>
  <c r="CF216" i="1"/>
  <c r="CJ216" i="1"/>
  <c r="CO216" i="1"/>
  <c r="CS216" i="1"/>
  <c r="CW216" i="1"/>
  <c r="DB216" i="1"/>
  <c r="CG260" i="1"/>
  <c r="CK260" i="1"/>
  <c r="CP260" i="1"/>
  <c r="CT260" i="1"/>
  <c r="CY260" i="1"/>
  <c r="DC260" i="1"/>
  <c r="CH260" i="1"/>
  <c r="CQ260" i="1"/>
  <c r="CU260" i="1"/>
  <c r="CZ260" i="1"/>
  <c r="DD260" i="1"/>
  <c r="CI260" i="1"/>
  <c r="CN260" i="1"/>
  <c r="CR260" i="1"/>
  <c r="CV260" i="1"/>
  <c r="DA260" i="1"/>
  <c r="DE260" i="1"/>
  <c r="CF260" i="1"/>
  <c r="CS260" i="1"/>
  <c r="CJ260" i="1"/>
  <c r="CW260" i="1"/>
  <c r="DB260" i="1"/>
  <c r="CO260" i="1"/>
  <c r="CH281" i="1"/>
  <c r="CQ281" i="1"/>
  <c r="CU281" i="1"/>
  <c r="CZ281" i="1"/>
  <c r="DD281" i="1"/>
  <c r="CR281" i="1"/>
  <c r="DA281" i="1"/>
  <c r="CI281" i="1"/>
  <c r="CN281" i="1"/>
  <c r="CV281" i="1"/>
  <c r="CJ281" i="1"/>
  <c r="CP281" i="1"/>
  <c r="CY281" i="1"/>
  <c r="CK281" i="1"/>
  <c r="CS281" i="1"/>
  <c r="DB281" i="1"/>
  <c r="CF281" i="1"/>
  <c r="CT281" i="1"/>
  <c r="DC281" i="1"/>
  <c r="CG281" i="1"/>
  <c r="CO281" i="1"/>
  <c r="CW281" i="1"/>
  <c r="DE281" i="1"/>
  <c r="CG244" i="1"/>
  <c r="CK244" i="1"/>
  <c r="CP244" i="1"/>
  <c r="CT244" i="1"/>
  <c r="CY244" i="1"/>
  <c r="DC244" i="1"/>
  <c r="CH244" i="1"/>
  <c r="CQ244" i="1"/>
  <c r="CU244" i="1"/>
  <c r="CZ244" i="1"/>
  <c r="DD244" i="1"/>
  <c r="CI244" i="1"/>
  <c r="CN244" i="1"/>
  <c r="CR244" i="1"/>
  <c r="CV244" i="1"/>
  <c r="DA244" i="1"/>
  <c r="DE244" i="1"/>
  <c r="CO244" i="1"/>
  <c r="CF244" i="1"/>
  <c r="CS244" i="1"/>
  <c r="CJ244" i="1"/>
  <c r="CW244" i="1"/>
  <c r="DB244" i="1"/>
  <c r="DE6" i="1"/>
  <c r="CW6" i="1"/>
  <c r="CG226" i="1"/>
  <c r="CK226" i="1"/>
  <c r="CP226" i="1"/>
  <c r="CT226" i="1"/>
  <c r="CY226" i="1"/>
  <c r="DC226" i="1"/>
  <c r="CH226" i="1"/>
  <c r="CQ226" i="1"/>
  <c r="CU226" i="1"/>
  <c r="CZ226" i="1"/>
  <c r="DD226" i="1"/>
  <c r="CI226" i="1"/>
  <c r="CN226" i="1"/>
  <c r="CR226" i="1"/>
  <c r="CV226" i="1"/>
  <c r="DA226" i="1"/>
  <c r="DE226" i="1"/>
  <c r="CF226" i="1"/>
  <c r="CJ226" i="1"/>
  <c r="CO226" i="1"/>
  <c r="CS226" i="1"/>
  <c r="CW226" i="1"/>
  <c r="DB226" i="1"/>
  <c r="CG247" i="1"/>
  <c r="CK247" i="1"/>
  <c r="CP247" i="1"/>
  <c r="CT247" i="1"/>
  <c r="CY247" i="1"/>
  <c r="DC247" i="1"/>
  <c r="CH247" i="1"/>
  <c r="CQ247" i="1"/>
  <c r="CU247" i="1"/>
  <c r="CZ247" i="1"/>
  <c r="DD247" i="1"/>
  <c r="CI247" i="1"/>
  <c r="CN247" i="1"/>
  <c r="CR247" i="1"/>
  <c r="CV247" i="1"/>
  <c r="DA247" i="1"/>
  <c r="DE247" i="1"/>
  <c r="CF247" i="1"/>
  <c r="CS247" i="1"/>
  <c r="CJ247" i="1"/>
  <c r="CW247" i="1"/>
  <c r="DB247" i="1"/>
  <c r="CO247" i="1"/>
  <c r="CG263" i="1"/>
  <c r="CK263" i="1"/>
  <c r="CP263" i="1"/>
  <c r="CT263" i="1"/>
  <c r="CY263" i="1"/>
  <c r="DC263" i="1"/>
  <c r="CH263" i="1"/>
  <c r="CQ263" i="1"/>
  <c r="CU263" i="1"/>
  <c r="CZ263" i="1"/>
  <c r="DD263" i="1"/>
  <c r="CI263" i="1"/>
  <c r="CN263" i="1"/>
  <c r="CR263" i="1"/>
  <c r="CV263" i="1"/>
  <c r="DA263" i="1"/>
  <c r="DE263" i="1"/>
  <c r="CJ263" i="1"/>
  <c r="CW263" i="1"/>
  <c r="DB263" i="1"/>
  <c r="CO263" i="1"/>
  <c r="CF263" i="1"/>
  <c r="CS263" i="1"/>
  <c r="CH282" i="1"/>
  <c r="CQ282" i="1"/>
  <c r="CU282" i="1"/>
  <c r="CZ282" i="1"/>
  <c r="DD282" i="1"/>
  <c r="CF282" i="1"/>
  <c r="CK282" i="1"/>
  <c r="CP282" i="1"/>
  <c r="CV282" i="1"/>
  <c r="DB282" i="1"/>
  <c r="CG282" i="1"/>
  <c r="CW282" i="1"/>
  <c r="CR282" i="1"/>
  <c r="DC282" i="1"/>
  <c r="CI282" i="1"/>
  <c r="CN282" i="1"/>
  <c r="CS282" i="1"/>
  <c r="CY282" i="1"/>
  <c r="DE282" i="1"/>
  <c r="CJ282" i="1"/>
  <c r="CO282" i="1"/>
  <c r="CT282" i="1"/>
  <c r="DA282" i="1"/>
  <c r="CG219" i="1"/>
  <c r="CK219" i="1"/>
  <c r="CP219" i="1"/>
  <c r="CT219" i="1"/>
  <c r="CY219" i="1"/>
  <c r="DC219" i="1"/>
  <c r="CH219" i="1"/>
  <c r="CQ219" i="1"/>
  <c r="CU219" i="1"/>
  <c r="CZ219" i="1"/>
  <c r="DD219" i="1"/>
  <c r="CI219" i="1"/>
  <c r="CN219" i="1"/>
  <c r="CR219" i="1"/>
  <c r="CV219" i="1"/>
  <c r="DA219" i="1"/>
  <c r="DE219" i="1"/>
  <c r="CF219" i="1"/>
  <c r="CJ219" i="1"/>
  <c r="CO219" i="1"/>
  <c r="CS219" i="1"/>
  <c r="CW219" i="1"/>
  <c r="DB219" i="1"/>
  <c r="CH269" i="1"/>
  <c r="CQ269" i="1"/>
  <c r="CU269" i="1"/>
  <c r="CZ269" i="1"/>
  <c r="DD269" i="1"/>
  <c r="CI269" i="1"/>
  <c r="CN269" i="1"/>
  <c r="CR269" i="1"/>
  <c r="CV269" i="1"/>
  <c r="DA269" i="1"/>
  <c r="DE269" i="1"/>
  <c r="CJ269" i="1"/>
  <c r="CP269" i="1"/>
  <c r="CY269" i="1"/>
  <c r="CK269" i="1"/>
  <c r="CS269" i="1"/>
  <c r="DB269" i="1"/>
  <c r="CF269" i="1"/>
  <c r="CT269" i="1"/>
  <c r="DC269" i="1"/>
  <c r="CG269" i="1"/>
  <c r="CO269" i="1"/>
  <c r="CW269" i="1"/>
  <c r="CH283" i="1"/>
  <c r="CQ283" i="1"/>
  <c r="CU283" i="1"/>
  <c r="CZ283" i="1"/>
  <c r="DD283" i="1"/>
  <c r="CG283" i="1"/>
  <c r="CR283" i="1"/>
  <c r="CW283" i="1"/>
  <c r="DC283" i="1"/>
  <c r="CI283" i="1"/>
  <c r="CS283" i="1"/>
  <c r="DE283" i="1"/>
  <c r="CN283" i="1"/>
  <c r="CY283" i="1"/>
  <c r="CJ283" i="1"/>
  <c r="CO283" i="1"/>
  <c r="CT283" i="1"/>
  <c r="DA283" i="1"/>
  <c r="CF283" i="1"/>
  <c r="CK283" i="1"/>
  <c r="CP283" i="1"/>
  <c r="CV283" i="1"/>
  <c r="DB283" i="1"/>
  <c r="CV6" i="1"/>
  <c r="CU6" i="1"/>
  <c r="CU7" i="1"/>
  <c r="CV7" i="1"/>
  <c r="CU5" i="1"/>
  <c r="CV5" i="1"/>
  <c r="CA259" i="1"/>
  <c r="CB259" i="1"/>
  <c r="CC259" i="1"/>
  <c r="BU259" i="1"/>
  <c r="BV259" i="1"/>
  <c r="BY259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S258" i="1"/>
  <c r="S259" i="1"/>
  <c r="I167" i="12"/>
  <c r="J167" i="12"/>
  <c r="C282" i="1"/>
  <c r="C269" i="1"/>
  <c r="C263" i="1"/>
  <c r="C251" i="1"/>
  <c r="C247" i="1"/>
  <c r="C225" i="1"/>
  <c r="C219" i="1"/>
  <c r="BW251" i="1"/>
  <c r="BW247" i="1"/>
  <c r="BW254" i="1"/>
  <c r="BW246" i="1"/>
  <c r="BW253" i="1"/>
  <c r="BW245" i="1"/>
  <c r="BW252" i="1"/>
  <c r="BW244" i="1"/>
  <c r="C270" i="1"/>
  <c r="C260" i="1"/>
  <c r="BX281" i="1"/>
  <c r="BX283" i="1" s="1"/>
  <c r="BX270" i="1"/>
  <c r="BX269" i="1" s="1"/>
  <c r="BX260" i="1"/>
  <c r="BX263" i="1" s="1"/>
  <c r="BX252" i="1"/>
  <c r="BX254" i="1" s="1"/>
  <c r="BX244" i="1"/>
  <c r="BX246" i="1" s="1"/>
  <c r="C101" i="1"/>
  <c r="C107" i="1"/>
  <c r="CA244" i="1"/>
  <c r="CB244" i="1"/>
  <c r="CA245" i="1"/>
  <c r="CB245" i="1"/>
  <c r="CA246" i="1"/>
  <c r="CB246" i="1"/>
  <c r="CA247" i="1"/>
  <c r="CB247" i="1"/>
  <c r="CA248" i="1"/>
  <c r="CB248" i="1"/>
  <c r="CA249" i="1"/>
  <c r="CB249" i="1"/>
  <c r="CA250" i="1"/>
  <c r="CB250" i="1"/>
  <c r="CA251" i="1"/>
  <c r="CB251" i="1"/>
  <c r="CA252" i="1"/>
  <c r="CB252" i="1"/>
  <c r="CA253" i="1"/>
  <c r="CB253" i="1"/>
  <c r="CA254" i="1"/>
  <c r="CB254" i="1"/>
  <c r="BY248" i="1"/>
  <c r="EFI124" i="6" s="1"/>
  <c r="BY249" i="1"/>
  <c r="EFQ124" i="6" s="1"/>
  <c r="BY250" i="1"/>
  <c r="EFE124" i="6" s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AU257" i="1"/>
  <c r="AZ257" i="1" s="1"/>
  <c r="AV257" i="1"/>
  <c r="AK244" i="1"/>
  <c r="AL244" i="1"/>
  <c r="AM244" i="1"/>
  <c r="AN244" i="1"/>
  <c r="AO244" i="1"/>
  <c r="AP244" i="1"/>
  <c r="AQ244" i="1"/>
  <c r="AR244" i="1"/>
  <c r="AS244" i="1"/>
  <c r="AK245" i="1"/>
  <c r="AL245" i="1"/>
  <c r="AM245" i="1"/>
  <c r="AN245" i="1"/>
  <c r="AO245" i="1"/>
  <c r="AP245" i="1"/>
  <c r="AQ245" i="1"/>
  <c r="AR245" i="1"/>
  <c r="AS245" i="1"/>
  <c r="AK246" i="1"/>
  <c r="AL246" i="1"/>
  <c r="AM246" i="1"/>
  <c r="AN246" i="1"/>
  <c r="AO246" i="1"/>
  <c r="AP246" i="1"/>
  <c r="AQ246" i="1"/>
  <c r="AR246" i="1"/>
  <c r="AS246" i="1"/>
  <c r="AK247" i="1"/>
  <c r="AL247" i="1"/>
  <c r="AM247" i="1"/>
  <c r="AN247" i="1"/>
  <c r="AO247" i="1"/>
  <c r="AP247" i="1"/>
  <c r="AQ247" i="1"/>
  <c r="AR247" i="1"/>
  <c r="AS247" i="1"/>
  <c r="AK248" i="1"/>
  <c r="AL248" i="1"/>
  <c r="AM248" i="1"/>
  <c r="AN248" i="1"/>
  <c r="AO248" i="1"/>
  <c r="AP248" i="1"/>
  <c r="AQ248" i="1"/>
  <c r="AR248" i="1"/>
  <c r="AS248" i="1"/>
  <c r="AK249" i="1"/>
  <c r="AL249" i="1"/>
  <c r="AM249" i="1"/>
  <c r="AN249" i="1"/>
  <c r="AO249" i="1"/>
  <c r="AP249" i="1"/>
  <c r="AQ249" i="1"/>
  <c r="AR249" i="1"/>
  <c r="AS249" i="1"/>
  <c r="AK250" i="1"/>
  <c r="AL250" i="1"/>
  <c r="AM250" i="1"/>
  <c r="AN250" i="1"/>
  <c r="AO250" i="1"/>
  <c r="AP250" i="1"/>
  <c r="AQ250" i="1"/>
  <c r="AR250" i="1"/>
  <c r="AS250" i="1"/>
  <c r="AK251" i="1"/>
  <c r="AL251" i="1"/>
  <c r="AM251" i="1"/>
  <c r="AN251" i="1"/>
  <c r="AO251" i="1"/>
  <c r="AP251" i="1"/>
  <c r="AQ251" i="1"/>
  <c r="AR251" i="1"/>
  <c r="AS251" i="1"/>
  <c r="AK252" i="1"/>
  <c r="AL252" i="1"/>
  <c r="AM252" i="1"/>
  <c r="AN252" i="1"/>
  <c r="AO252" i="1"/>
  <c r="AP252" i="1"/>
  <c r="AQ252" i="1"/>
  <c r="AR252" i="1"/>
  <c r="AS252" i="1"/>
  <c r="AK253" i="1"/>
  <c r="AL253" i="1"/>
  <c r="AM253" i="1"/>
  <c r="AN253" i="1"/>
  <c r="AO253" i="1"/>
  <c r="AP253" i="1"/>
  <c r="AQ253" i="1"/>
  <c r="AR253" i="1"/>
  <c r="AS253" i="1"/>
  <c r="AK254" i="1"/>
  <c r="AL254" i="1"/>
  <c r="AM254" i="1"/>
  <c r="AN254" i="1"/>
  <c r="AO254" i="1"/>
  <c r="AP254" i="1"/>
  <c r="AQ254" i="1"/>
  <c r="AR254" i="1"/>
  <c r="AS254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BX221" i="1"/>
  <c r="C252" i="1"/>
  <c r="C244" i="1"/>
  <c r="E230" i="1"/>
  <c r="O234" i="1"/>
  <c r="S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U234" i="1"/>
  <c r="BV234" i="1"/>
  <c r="BY234" i="1"/>
  <c r="CA234" i="1"/>
  <c r="CB234" i="1"/>
  <c r="CC234" i="1"/>
  <c r="C226" i="1"/>
  <c r="C216" i="1"/>
  <c r="E231" i="1" l="1"/>
  <c r="L230" i="1"/>
  <c r="M230" i="1"/>
  <c r="I111" i="1"/>
  <c r="K167" i="12"/>
  <c r="L167" i="12" s="1"/>
  <c r="B2" i="1" s="1"/>
  <c r="C2" i="1" s="1"/>
  <c r="BY254" i="1"/>
  <c r="EGN121" i="6" s="1"/>
  <c r="BX282" i="1"/>
  <c r="BX245" i="1"/>
  <c r="BY245" i="1" s="1"/>
  <c r="EEH121" i="6" s="1"/>
  <c r="BB257" i="1"/>
  <c r="AY257" i="1"/>
  <c r="BJ257" i="1" s="1"/>
  <c r="BX247" i="1"/>
  <c r="BY247" i="1" s="1"/>
  <c r="EER124" i="6" s="1"/>
  <c r="BA257" i="1"/>
  <c r="BX251" i="1"/>
  <c r="BY251" i="1" s="1"/>
  <c r="EFV124" i="6" s="1"/>
  <c r="BY246" i="1"/>
  <c r="EEN121" i="6" s="1"/>
  <c r="BY252" i="1"/>
  <c r="EGH125" i="6" s="1"/>
  <c r="BY244" i="1"/>
  <c r="EEH125" i="6" s="1"/>
  <c r="BX253" i="1"/>
  <c r="BY253" i="1" s="1"/>
  <c r="EGH121" i="6" s="1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60" i="22"/>
  <c r="I61" i="22"/>
  <c r="I62" i="22"/>
  <c r="I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8" i="22"/>
  <c r="G59" i="22"/>
  <c r="G61" i="22"/>
  <c r="G62" i="22"/>
  <c r="G4" i="22"/>
  <c r="E41" i="22"/>
  <c r="E42" i="22"/>
  <c r="E43" i="22"/>
  <c r="E44" i="22"/>
  <c r="E45" i="22"/>
  <c r="E46" i="22"/>
  <c r="E47" i="22"/>
  <c r="E48" i="22"/>
  <c r="E49" i="22"/>
  <c r="E50" i="22"/>
  <c r="E57" i="22"/>
  <c r="E59" i="22"/>
  <c r="E60" i="22"/>
  <c r="E62" i="22"/>
  <c r="C51" i="22"/>
  <c r="C52" i="22"/>
  <c r="C53" i="22"/>
  <c r="C54" i="22"/>
  <c r="C55" i="22"/>
  <c r="C56" i="22"/>
  <c r="C57" i="22"/>
  <c r="C58" i="22"/>
  <c r="C59" i="22"/>
  <c r="C60" i="22"/>
  <c r="C61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" i="22"/>
  <c r="C27" i="22"/>
  <c r="E232" i="1" l="1"/>
  <c r="L231" i="1"/>
  <c r="M231" i="1"/>
  <c r="CP257" i="1"/>
  <c r="CT257" i="1"/>
  <c r="CY257" i="1"/>
  <c r="DC257" i="1"/>
  <c r="CQ257" i="1"/>
  <c r="CU257" i="1"/>
  <c r="CZ257" i="1"/>
  <c r="DD257" i="1"/>
  <c r="CN257" i="1"/>
  <c r="CR257" i="1"/>
  <c r="CV257" i="1"/>
  <c r="DA257" i="1"/>
  <c r="DE257" i="1"/>
  <c r="CO257" i="1"/>
  <c r="CS257" i="1"/>
  <c r="CW257" i="1"/>
  <c r="DB257" i="1"/>
  <c r="F232" i="1"/>
  <c r="F228" i="1"/>
  <c r="F229" i="1"/>
  <c r="F230" i="1"/>
  <c r="F231" i="1"/>
  <c r="F246" i="1"/>
  <c r="N167" i="12"/>
  <c r="J170" i="12" s="1"/>
  <c r="J171" i="12" s="1"/>
  <c r="F236" i="1"/>
  <c r="F227" i="1"/>
  <c r="F245" i="1"/>
  <c r="F240" i="1"/>
  <c r="F242" i="1"/>
  <c r="BF257" i="1"/>
  <c r="BG257" i="1" s="1"/>
  <c r="M167" i="12"/>
  <c r="F226" i="1"/>
  <c r="F243" i="1"/>
  <c r="F238" i="1"/>
  <c r="F244" i="1"/>
  <c r="F239" i="1"/>
  <c r="F234" i="1"/>
  <c r="F235" i="1"/>
  <c r="F233" i="1"/>
  <c r="F247" i="1"/>
  <c r="F241" i="1"/>
  <c r="F237" i="1"/>
  <c r="F225" i="1"/>
  <c r="BC257" i="1"/>
  <c r="BD257" i="1" s="1"/>
  <c r="BK257" i="1"/>
  <c r="BJ96" i="1"/>
  <c r="BK96" i="1"/>
  <c r="BJ98" i="1"/>
  <c r="BK98" i="1"/>
  <c r="BJ99" i="1"/>
  <c r="BK99" i="1"/>
  <c r="BJ100" i="1"/>
  <c r="BK100" i="1"/>
  <c r="BJ102" i="1"/>
  <c r="BK102" i="1"/>
  <c r="BJ103" i="1"/>
  <c r="BK103" i="1"/>
  <c r="BJ106" i="1"/>
  <c r="BK106" i="1"/>
  <c r="BJ108" i="1"/>
  <c r="BK108" i="1"/>
  <c r="BJ109" i="1"/>
  <c r="BK109" i="1"/>
  <c r="AL99" i="1"/>
  <c r="AM99" i="1"/>
  <c r="AN99" i="1"/>
  <c r="AO99" i="1"/>
  <c r="AP99" i="1"/>
  <c r="AQ99" i="1"/>
  <c r="AR99" i="1"/>
  <c r="AS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AL100" i="1"/>
  <c r="AM100" i="1"/>
  <c r="AN100" i="1"/>
  <c r="AO100" i="1"/>
  <c r="AP100" i="1"/>
  <c r="AQ100" i="1"/>
  <c r="AR100" i="1"/>
  <c r="AS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CA98" i="1"/>
  <c r="CB98" i="1"/>
  <c r="CA99" i="1"/>
  <c r="CB99" i="1"/>
  <c r="CA100" i="1"/>
  <c r="CB100" i="1"/>
  <c r="BW100" i="1"/>
  <c r="BW99" i="1"/>
  <c r="BX98" i="1"/>
  <c r="BX100" i="1" s="1"/>
  <c r="BW98" i="1"/>
  <c r="AXA194" i="6"/>
  <c r="CF5" i="1"/>
  <c r="CG5" i="1"/>
  <c r="CH5" i="1"/>
  <c r="CI5" i="1"/>
  <c r="CJ5" i="1"/>
  <c r="CK5" i="1"/>
  <c r="CF6" i="1"/>
  <c r="CG6" i="1"/>
  <c r="CH6" i="1"/>
  <c r="CI6" i="1"/>
  <c r="CJ6" i="1"/>
  <c r="CK6" i="1"/>
  <c r="CF7" i="1"/>
  <c r="CG7" i="1"/>
  <c r="CH7" i="1"/>
  <c r="CI7" i="1"/>
  <c r="CJ7" i="1"/>
  <c r="CK7" i="1"/>
  <c r="CF8" i="1"/>
  <c r="CG8" i="1"/>
  <c r="CH8" i="1"/>
  <c r="CI8" i="1"/>
  <c r="CJ8" i="1"/>
  <c r="CK8" i="1"/>
  <c r="CA10" i="1"/>
  <c r="CA12" i="1"/>
  <c r="CA13" i="1"/>
  <c r="CA15" i="1"/>
  <c r="CA16" i="1"/>
  <c r="CA18" i="1"/>
  <c r="CA19" i="1"/>
  <c r="CA21" i="1"/>
  <c r="CA22" i="1"/>
  <c r="CA24" i="1"/>
  <c r="CA25" i="1"/>
  <c r="CA27" i="1"/>
  <c r="CA29" i="1"/>
  <c r="CA31" i="1"/>
  <c r="CA32" i="1"/>
  <c r="CA34" i="1"/>
  <c r="CA35" i="1"/>
  <c r="CA37" i="1"/>
  <c r="CA38" i="1"/>
  <c r="CA40" i="1"/>
  <c r="CA41" i="1"/>
  <c r="CA43" i="1"/>
  <c r="CA44" i="1"/>
  <c r="CA46" i="1"/>
  <c r="CA47" i="1"/>
  <c r="CA49" i="1"/>
  <c r="CA50" i="1"/>
  <c r="CA52" i="1"/>
  <c r="CA53" i="1"/>
  <c r="CA55" i="1"/>
  <c r="CA56" i="1"/>
  <c r="CA58" i="1"/>
  <c r="CA59" i="1"/>
  <c r="CA61" i="1"/>
  <c r="CA62" i="1"/>
  <c r="CA64" i="1"/>
  <c r="CA65" i="1"/>
  <c r="CA67" i="1"/>
  <c r="CA68" i="1"/>
  <c r="CA70" i="1"/>
  <c r="CA71" i="1"/>
  <c r="CA75" i="1"/>
  <c r="CA76" i="1"/>
  <c r="CA77" i="1"/>
  <c r="CA79" i="1"/>
  <c r="CA80" i="1"/>
  <c r="CA81" i="1"/>
  <c r="CA82" i="1"/>
  <c r="CA83" i="1"/>
  <c r="CA85" i="1"/>
  <c r="CA86" i="1"/>
  <c r="CA89" i="1"/>
  <c r="CA90" i="1"/>
  <c r="CA91" i="1"/>
  <c r="CA96" i="1"/>
  <c r="CA102" i="1"/>
  <c r="CA103" i="1"/>
  <c r="CA106" i="1"/>
  <c r="CA108" i="1"/>
  <c r="CA109" i="1"/>
  <c r="CA110" i="1"/>
  <c r="CA112" i="1"/>
  <c r="CA113" i="1"/>
  <c r="CA115" i="1"/>
  <c r="CA116" i="1"/>
  <c r="CA118" i="1"/>
  <c r="CA119" i="1"/>
  <c r="CA121" i="1"/>
  <c r="CA122" i="1"/>
  <c r="CA124" i="1"/>
  <c r="CA125" i="1"/>
  <c r="CA127" i="1"/>
  <c r="CA128" i="1"/>
  <c r="CA130" i="1"/>
  <c r="CA131" i="1"/>
  <c r="CA133" i="1"/>
  <c r="CA134" i="1"/>
  <c r="CA136" i="1"/>
  <c r="CA137" i="1"/>
  <c r="CA139" i="1"/>
  <c r="CA140" i="1"/>
  <c r="CA142" i="1"/>
  <c r="CA143" i="1"/>
  <c r="CA145" i="1"/>
  <c r="CA146" i="1"/>
  <c r="CA148" i="1"/>
  <c r="CA149" i="1"/>
  <c r="CA151" i="1"/>
  <c r="CA152" i="1"/>
  <c r="CA154" i="1"/>
  <c r="CA155" i="1"/>
  <c r="CA157" i="1"/>
  <c r="CA158" i="1"/>
  <c r="CA160" i="1"/>
  <c r="CA161" i="1"/>
  <c r="CA163" i="1"/>
  <c r="CA164" i="1"/>
  <c r="CA166" i="1"/>
  <c r="CA167" i="1"/>
  <c r="CA169" i="1"/>
  <c r="CA170" i="1"/>
  <c r="CA172" i="1"/>
  <c r="CA173" i="1"/>
  <c r="CA175" i="1"/>
  <c r="CA176" i="1"/>
  <c r="CA178" i="1"/>
  <c r="CA179" i="1"/>
  <c r="CA180" i="1"/>
  <c r="CA181" i="1"/>
  <c r="CA183" i="1"/>
  <c r="CA184" i="1"/>
  <c r="CA185" i="1"/>
  <c r="CA186" i="1"/>
  <c r="CA187" i="1"/>
  <c r="CA189" i="1"/>
  <c r="CA190" i="1"/>
  <c r="CA191" i="1"/>
  <c r="CA192" i="1"/>
  <c r="CA194" i="1"/>
  <c r="CA195" i="1"/>
  <c r="CA196" i="1"/>
  <c r="CA197" i="1"/>
  <c r="CA199" i="1"/>
  <c r="CA200" i="1"/>
  <c r="CA201" i="1"/>
  <c r="CA202" i="1"/>
  <c r="CA204" i="1"/>
  <c r="CA205" i="1"/>
  <c r="CA206" i="1"/>
  <c r="CA207" i="1"/>
  <c r="CA209" i="1"/>
  <c r="CA210" i="1"/>
  <c r="CA211" i="1"/>
  <c r="CA212" i="1"/>
  <c r="CA213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6" i="1"/>
  <c r="CA237" i="1"/>
  <c r="CA238" i="1"/>
  <c r="CA239" i="1"/>
  <c r="CA240" i="1"/>
  <c r="CA242" i="1"/>
  <c r="CA243" i="1"/>
  <c r="CA255" i="1"/>
  <c r="CA256" i="1"/>
  <c r="CA258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6" i="1"/>
  <c r="CA277" i="1"/>
  <c r="CA278" i="1"/>
  <c r="CA280" i="1"/>
  <c r="CA281" i="1"/>
  <c r="CA282" i="1"/>
  <c r="CA283" i="1"/>
  <c r="CA5" i="1"/>
  <c r="CA6" i="1"/>
  <c r="CA7" i="1"/>
  <c r="CA8" i="1"/>
  <c r="BK10" i="1"/>
  <c r="BK12" i="1"/>
  <c r="BK13" i="1"/>
  <c r="BK15" i="1"/>
  <c r="BK16" i="1"/>
  <c r="BK18" i="1"/>
  <c r="BK19" i="1"/>
  <c r="BK21" i="1"/>
  <c r="BK22" i="1"/>
  <c r="BK24" i="1"/>
  <c r="BK25" i="1"/>
  <c r="BK27" i="1"/>
  <c r="BK29" i="1"/>
  <c r="BK31" i="1"/>
  <c r="BK32" i="1"/>
  <c r="BK34" i="1"/>
  <c r="BK35" i="1"/>
  <c r="BK37" i="1"/>
  <c r="BK38" i="1"/>
  <c r="BK40" i="1"/>
  <c r="BK41" i="1"/>
  <c r="BK43" i="1"/>
  <c r="BK44" i="1"/>
  <c r="BK46" i="1"/>
  <c r="BK47" i="1"/>
  <c r="BK49" i="1"/>
  <c r="BK50" i="1"/>
  <c r="BK52" i="1"/>
  <c r="BK53" i="1"/>
  <c r="BK55" i="1"/>
  <c r="BK56" i="1"/>
  <c r="BK58" i="1"/>
  <c r="BK59" i="1"/>
  <c r="BK61" i="1"/>
  <c r="BK62" i="1"/>
  <c r="BK64" i="1"/>
  <c r="BK65" i="1"/>
  <c r="BK67" i="1"/>
  <c r="BK68" i="1"/>
  <c r="BK70" i="1"/>
  <c r="BK71" i="1"/>
  <c r="BK110" i="1"/>
  <c r="BK112" i="1"/>
  <c r="BK113" i="1"/>
  <c r="BK115" i="1"/>
  <c r="BK116" i="1"/>
  <c r="BK118" i="1"/>
  <c r="BK119" i="1"/>
  <c r="BK121" i="1"/>
  <c r="BK122" i="1"/>
  <c r="BK124" i="1"/>
  <c r="BK125" i="1"/>
  <c r="BK127" i="1"/>
  <c r="BK128" i="1"/>
  <c r="BK130" i="1"/>
  <c r="BK131" i="1"/>
  <c r="BK133" i="1"/>
  <c r="BK134" i="1"/>
  <c r="BK136" i="1"/>
  <c r="BK137" i="1"/>
  <c r="BK139" i="1"/>
  <c r="BK140" i="1"/>
  <c r="BK142" i="1"/>
  <c r="BK143" i="1"/>
  <c r="BK145" i="1"/>
  <c r="BK146" i="1"/>
  <c r="BK148" i="1"/>
  <c r="BK149" i="1"/>
  <c r="BK151" i="1"/>
  <c r="BK152" i="1"/>
  <c r="BK154" i="1"/>
  <c r="BK155" i="1"/>
  <c r="BK157" i="1"/>
  <c r="BK158" i="1"/>
  <c r="BK160" i="1"/>
  <c r="BK161" i="1"/>
  <c r="BK163" i="1"/>
  <c r="BK164" i="1"/>
  <c r="BK166" i="1"/>
  <c r="BK167" i="1"/>
  <c r="BK169" i="1"/>
  <c r="BK170" i="1"/>
  <c r="BK172" i="1"/>
  <c r="BK173" i="1"/>
  <c r="BK175" i="1"/>
  <c r="BK176" i="1"/>
  <c r="BK178" i="1"/>
  <c r="BK179" i="1"/>
  <c r="BK180" i="1"/>
  <c r="BK181" i="1"/>
  <c r="BK183" i="1"/>
  <c r="BK184" i="1"/>
  <c r="BK185" i="1"/>
  <c r="BK186" i="1"/>
  <c r="BK187" i="1"/>
  <c r="BK189" i="1"/>
  <c r="BK190" i="1"/>
  <c r="BK191" i="1"/>
  <c r="BK192" i="1"/>
  <c r="BK194" i="1"/>
  <c r="BK195" i="1"/>
  <c r="BK196" i="1"/>
  <c r="BK197" i="1"/>
  <c r="BK199" i="1"/>
  <c r="BK200" i="1"/>
  <c r="BK201" i="1"/>
  <c r="BK202" i="1"/>
  <c r="BK204" i="1"/>
  <c r="BK205" i="1"/>
  <c r="BK206" i="1"/>
  <c r="BK207" i="1"/>
  <c r="BK209" i="1"/>
  <c r="BK210" i="1"/>
  <c r="BK211" i="1"/>
  <c r="BK212" i="1"/>
  <c r="BK213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6" i="1"/>
  <c r="BK237" i="1"/>
  <c r="BK238" i="1"/>
  <c r="BK239" i="1"/>
  <c r="BK240" i="1"/>
  <c r="BK242" i="1"/>
  <c r="BK243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6" i="1"/>
  <c r="BK277" i="1"/>
  <c r="BK278" i="1"/>
  <c r="BK280" i="1"/>
  <c r="BK281" i="1"/>
  <c r="BK282" i="1"/>
  <c r="BK283" i="1"/>
  <c r="BK5" i="1"/>
  <c r="BK6" i="1"/>
  <c r="BK7" i="1"/>
  <c r="BK8" i="1"/>
  <c r="AXA127" i="6"/>
  <c r="AXA124" i="6"/>
  <c r="E233" i="1" l="1"/>
  <c r="M232" i="1"/>
  <c r="L232" i="1"/>
  <c r="BH257" i="1"/>
  <c r="CG257" i="1"/>
  <c r="CK257" i="1"/>
  <c r="CH257" i="1"/>
  <c r="CI257" i="1"/>
  <c r="CF257" i="1"/>
  <c r="CJ257" i="1"/>
  <c r="BI257" i="1"/>
  <c r="BE257" i="1"/>
  <c r="BX99" i="1"/>
  <c r="BY99" i="1" s="1"/>
  <c r="AXL111" i="6" s="1"/>
  <c r="BY100" i="1"/>
  <c r="AXG111" i="6" s="1"/>
  <c r="AF4" i="21"/>
  <c r="AF5" i="21"/>
  <c r="AF6" i="21"/>
  <c r="AF7" i="21"/>
  <c r="AF8" i="21"/>
  <c r="AF9" i="21"/>
  <c r="AF10" i="21"/>
  <c r="AF11" i="21"/>
  <c r="AF12" i="21"/>
  <c r="AF13" i="21"/>
  <c r="AF14" i="21"/>
  <c r="AF3" i="21"/>
  <c r="AH4" i="21"/>
  <c r="AH5" i="21"/>
  <c r="AV5" i="21" s="1"/>
  <c r="AH6" i="21"/>
  <c r="AH7" i="21"/>
  <c r="AV7" i="21" s="1"/>
  <c r="AH8" i="21"/>
  <c r="AL8" i="21" s="1"/>
  <c r="AN8" i="21" s="1"/>
  <c r="AH9" i="21"/>
  <c r="AV9" i="21" s="1"/>
  <c r="AH10" i="21"/>
  <c r="AH11" i="21"/>
  <c r="AL11" i="21" s="1"/>
  <c r="AH12" i="21"/>
  <c r="AH13" i="21"/>
  <c r="AY13" i="21" s="1"/>
  <c r="AH14" i="21"/>
  <c r="AY14" i="21" s="1"/>
  <c r="AH3" i="21"/>
  <c r="AG14" i="21"/>
  <c r="AG13" i="21"/>
  <c r="AG12" i="21"/>
  <c r="AG11" i="21"/>
  <c r="AG10" i="21"/>
  <c r="AG9" i="21"/>
  <c r="AG8" i="21"/>
  <c r="AG7" i="21"/>
  <c r="AG6" i="21"/>
  <c r="AG5" i="21"/>
  <c r="AG4" i="21"/>
  <c r="AG3" i="21"/>
  <c r="AS4" i="21"/>
  <c r="AT4" i="21" s="1"/>
  <c r="AS5" i="21"/>
  <c r="AT5" i="21" s="1"/>
  <c r="AS6" i="21"/>
  <c r="AT6" i="21" s="1"/>
  <c r="AS7" i="21"/>
  <c r="AS8" i="21"/>
  <c r="AS9" i="21"/>
  <c r="AS10" i="21"/>
  <c r="AT10" i="21" s="1"/>
  <c r="AS11" i="21"/>
  <c r="AS12" i="21"/>
  <c r="AT12" i="21" s="1"/>
  <c r="AS13" i="21"/>
  <c r="AT13" i="21" s="1"/>
  <c r="AS14" i="21"/>
  <c r="AT14" i="21" s="1"/>
  <c r="AS3" i="21"/>
  <c r="AT3" i="21" s="1"/>
  <c r="AN15" i="21"/>
  <c r="AY15" i="21"/>
  <c r="AV15" i="21"/>
  <c r="AL13" i="21"/>
  <c r="AN13" i="21" s="1"/>
  <c r="AY12" i="21"/>
  <c r="AV12" i="21"/>
  <c r="AL12" i="21"/>
  <c r="AN12" i="21" s="1"/>
  <c r="AV11" i="21"/>
  <c r="AY10" i="21"/>
  <c r="AV10" i="21"/>
  <c r="AL10" i="21"/>
  <c r="AL7" i="21"/>
  <c r="AN7" i="21" s="1"/>
  <c r="AY6" i="21"/>
  <c r="AV6" i="21"/>
  <c r="AL6" i="21"/>
  <c r="AY5" i="21"/>
  <c r="AY4" i="21"/>
  <c r="AV4" i="21"/>
  <c r="AL4" i="21"/>
  <c r="AN4" i="21" s="1"/>
  <c r="AL3" i="21"/>
  <c r="AN3" i="21" s="1"/>
  <c r="AO12" i="21"/>
  <c r="AO4" i="21"/>
  <c r="AK10" i="21"/>
  <c r="AK6" i="21"/>
  <c r="AK4" i="21"/>
  <c r="AO11" i="21"/>
  <c r="AK8" i="21"/>
  <c r="AK5" i="21"/>
  <c r="AO5" i="21"/>
  <c r="AK14" i="21"/>
  <c r="AK12" i="21"/>
  <c r="AK3" i="21"/>
  <c r="AK11" i="21"/>
  <c r="AK15" i="21"/>
  <c r="AO9" i="21"/>
  <c r="AK7" i="21"/>
  <c r="AO6" i="21"/>
  <c r="AO8" i="21"/>
  <c r="AO13" i="21"/>
  <c r="AO7" i="21"/>
  <c r="AO3" i="21"/>
  <c r="AM15" i="21"/>
  <c r="AK9" i="21"/>
  <c r="AK13" i="21"/>
  <c r="AM10" i="21"/>
  <c r="AM6" i="21"/>
  <c r="E234" i="1" l="1"/>
  <c r="L233" i="1"/>
  <c r="M233" i="1"/>
  <c r="AV13" i="21"/>
  <c r="AL5" i="21"/>
  <c r="AN5" i="21" s="1"/>
  <c r="AT9" i="21"/>
  <c r="AY9" i="21"/>
  <c r="AY7" i="21"/>
  <c r="AL14" i="21"/>
  <c r="AN14" i="21" s="1"/>
  <c r="AY8" i="21"/>
  <c r="AV14" i="21"/>
  <c r="AL9" i="21"/>
  <c r="AV8" i="21"/>
  <c r="AT8" i="21"/>
  <c r="AH16" i="21"/>
  <c r="AN11" i="21"/>
  <c r="AY11" i="21"/>
  <c r="AT11" i="21"/>
  <c r="AT7" i="21"/>
  <c r="AV3" i="21"/>
  <c r="AY3" i="21"/>
  <c r="AN10" i="21"/>
  <c r="AN6" i="21"/>
  <c r="AM8" i="21"/>
  <c r="AM7" i="21"/>
  <c r="AO14" i="21"/>
  <c r="AM14" i="21"/>
  <c r="AM4" i="21"/>
  <c r="AM13" i="21"/>
  <c r="AM3" i="21"/>
  <c r="AM5" i="21"/>
  <c r="AM11" i="21"/>
  <c r="AM12" i="21"/>
  <c r="AO10" i="21"/>
  <c r="E236" i="1" l="1"/>
  <c r="L234" i="1"/>
  <c r="M234" i="1"/>
  <c r="AK234" i="1"/>
  <c r="AL234" i="1"/>
  <c r="AO234" i="1"/>
  <c r="AQ234" i="1" s="1"/>
  <c r="AR234" i="1" s="1"/>
  <c r="AL16" i="21"/>
  <c r="AN16" i="21" s="1"/>
  <c r="AM9" i="21"/>
  <c r="AN9" i="21"/>
  <c r="AV16" i="21"/>
  <c r="AT16" i="21"/>
  <c r="AY16" i="21"/>
  <c r="W12" i="21"/>
  <c r="W13" i="21"/>
  <c r="W16" i="21"/>
  <c r="W18" i="21"/>
  <c r="W19" i="21"/>
  <c r="W20" i="21"/>
  <c r="Q6" i="21"/>
  <c r="P6" i="21" s="1"/>
  <c r="Q7" i="21"/>
  <c r="P7" i="21" s="1"/>
  <c r="Q8" i="21"/>
  <c r="P8" i="21" s="1"/>
  <c r="Q9" i="21"/>
  <c r="P9" i="21" s="1"/>
  <c r="Q10" i="21"/>
  <c r="P10" i="21" s="1"/>
  <c r="Q11" i="21"/>
  <c r="P11" i="21" s="1"/>
  <c r="Q12" i="21"/>
  <c r="P12" i="21" s="1"/>
  <c r="Q13" i="21"/>
  <c r="P13" i="21" s="1"/>
  <c r="Q14" i="21"/>
  <c r="P14" i="21" s="1"/>
  <c r="Q15" i="21"/>
  <c r="P15" i="21" s="1"/>
  <c r="Q16" i="21"/>
  <c r="P16" i="21" s="1"/>
  <c r="Q17" i="21"/>
  <c r="P17" i="21" s="1"/>
  <c r="Q18" i="21"/>
  <c r="P18" i="21" s="1"/>
  <c r="Q19" i="21"/>
  <c r="P19" i="21" s="1"/>
  <c r="Q20" i="21"/>
  <c r="P20" i="21" s="1"/>
  <c r="Q21" i="21"/>
  <c r="P21" i="21" s="1"/>
  <c r="Q22" i="21"/>
  <c r="P22" i="21" s="1"/>
  <c r="Q23" i="21"/>
  <c r="P23" i="21" s="1"/>
  <c r="Q24" i="21"/>
  <c r="P24" i="21" s="1"/>
  <c r="Q25" i="21"/>
  <c r="P25" i="21" s="1"/>
  <c r="Q26" i="21"/>
  <c r="P26" i="21" s="1"/>
  <c r="Q27" i="21"/>
  <c r="P27" i="21" s="1"/>
  <c r="Q28" i="21"/>
  <c r="P28" i="21" s="1"/>
  <c r="Q30" i="21"/>
  <c r="P30" i="21" s="1"/>
  <c r="Q31" i="21"/>
  <c r="P31" i="21" s="1"/>
  <c r="Q32" i="21"/>
  <c r="P32" i="21" s="1"/>
  <c r="Q33" i="21"/>
  <c r="P33" i="21" s="1"/>
  <c r="Q34" i="21"/>
  <c r="P34" i="21" s="1"/>
  <c r="Q35" i="21"/>
  <c r="P35" i="21" s="1"/>
  <c r="Q36" i="21"/>
  <c r="P36" i="21" s="1"/>
  <c r="Q37" i="21"/>
  <c r="P37" i="21" s="1"/>
  <c r="Q38" i="21"/>
  <c r="P38" i="21" s="1"/>
  <c r="Q39" i="21"/>
  <c r="P39" i="21" s="1"/>
  <c r="Q40" i="21"/>
  <c r="P40" i="21" s="1"/>
  <c r="Q41" i="21"/>
  <c r="P41" i="21" s="1"/>
  <c r="Q42" i="21"/>
  <c r="P42" i="21" s="1"/>
  <c r="Q43" i="21"/>
  <c r="P43" i="21" s="1"/>
  <c r="Q44" i="21"/>
  <c r="P44" i="21" s="1"/>
  <c r="Q45" i="21"/>
  <c r="P45" i="21" s="1"/>
  <c r="Q46" i="21"/>
  <c r="P46" i="21" s="1"/>
  <c r="Q47" i="21"/>
  <c r="P47" i="21" s="1"/>
  <c r="Q48" i="21"/>
  <c r="P48" i="21" s="1"/>
  <c r="Q49" i="21"/>
  <c r="P49" i="21" s="1"/>
  <c r="Q50" i="21"/>
  <c r="P50" i="21" s="1"/>
  <c r="Q51" i="21"/>
  <c r="P51" i="21" s="1"/>
  <c r="Q52" i="21"/>
  <c r="P52" i="21" s="1"/>
  <c r="Q53" i="21"/>
  <c r="P53" i="21" s="1"/>
  <c r="Q54" i="21"/>
  <c r="P54" i="21" s="1"/>
  <c r="Q55" i="21"/>
  <c r="P55" i="21" s="1"/>
  <c r="Q56" i="21"/>
  <c r="P56" i="21" s="1"/>
  <c r="Q57" i="21"/>
  <c r="P57" i="21" s="1"/>
  <c r="Q58" i="21"/>
  <c r="P58" i="21" s="1"/>
  <c r="Q59" i="21"/>
  <c r="P59" i="21" s="1"/>
  <c r="Q60" i="21"/>
  <c r="P60" i="21" s="1"/>
  <c r="Q61" i="21"/>
  <c r="P61" i="21" s="1"/>
  <c r="Q62" i="21"/>
  <c r="P62" i="21" s="1"/>
  <c r="Q63" i="21"/>
  <c r="P63" i="21" s="1"/>
  <c r="Q64" i="21"/>
  <c r="P64" i="21" s="1"/>
  <c r="Q5" i="21"/>
  <c r="P5" i="21" s="1"/>
  <c r="W5" i="21"/>
  <c r="M54" i="21"/>
  <c r="L54" i="21" s="1"/>
  <c r="M55" i="21"/>
  <c r="L55" i="21" s="1"/>
  <c r="M56" i="21"/>
  <c r="L56" i="21" s="1"/>
  <c r="M57" i="21"/>
  <c r="L57" i="21" s="1"/>
  <c r="M58" i="21"/>
  <c r="L58" i="21" s="1"/>
  <c r="M60" i="21"/>
  <c r="L60" i="21" s="1"/>
  <c r="M61" i="21"/>
  <c r="L61" i="21" s="1"/>
  <c r="L62" i="21"/>
  <c r="L63" i="21"/>
  <c r="M64" i="21"/>
  <c r="L64" i="21" s="1"/>
  <c r="M53" i="21"/>
  <c r="L53" i="21" s="1"/>
  <c r="V4" i="21"/>
  <c r="O4" i="21"/>
  <c r="K4" i="21"/>
  <c r="U30" i="21" s="1"/>
  <c r="W30" i="21" s="1"/>
  <c r="AI5" i="21" s="1"/>
  <c r="I4" i="21"/>
  <c r="U37" i="21" s="1"/>
  <c r="W37" i="21" s="1"/>
  <c r="G4" i="21"/>
  <c r="U35" i="21" s="1"/>
  <c r="W35" i="21" s="1"/>
  <c r="E4" i="21"/>
  <c r="C4" i="21"/>
  <c r="U29" i="21" s="1"/>
  <c r="W8" i="21"/>
  <c r="W10" i="21"/>
  <c r="W11" i="21"/>
  <c r="W14" i="21"/>
  <c r="W15" i="21"/>
  <c r="W22" i="21"/>
  <c r="U9" i="21"/>
  <c r="U10" i="21"/>
  <c r="U12" i="21"/>
  <c r="U13" i="21"/>
  <c r="U14" i="21"/>
  <c r="U15" i="21"/>
  <c r="U16" i="21"/>
  <c r="U20" i="21"/>
  <c r="U21" i="21"/>
  <c r="U22" i="21"/>
  <c r="U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60" i="21"/>
  <c r="J61" i="21"/>
  <c r="J62" i="21"/>
  <c r="J63" i="21"/>
  <c r="J64" i="21"/>
  <c r="J5" i="21"/>
  <c r="AS234" i="1" l="1"/>
  <c r="AP234" i="1"/>
  <c r="E237" i="1"/>
  <c r="L236" i="1"/>
  <c r="M236" i="1"/>
  <c r="W29" i="21"/>
  <c r="AA35" i="21"/>
  <c r="AB35" i="21" s="1"/>
  <c r="AI10" i="21"/>
  <c r="AA37" i="21"/>
  <c r="AB37" i="21" s="1"/>
  <c r="AI12" i="21"/>
  <c r="X4" i="21"/>
  <c r="U39" i="21" s="1"/>
  <c r="W39" i="21" s="1"/>
  <c r="AI14" i="21" s="1"/>
  <c r="U4" i="21"/>
  <c r="U32" i="21"/>
  <c r="W32" i="21" s="1"/>
  <c r="Z32" i="21" s="1"/>
  <c r="AA30" i="21"/>
  <c r="AB30" i="21" s="1"/>
  <c r="Z30" i="21"/>
  <c r="Z35" i="21"/>
  <c r="Z37" i="21"/>
  <c r="W9" i="21"/>
  <c r="W4" i="21" s="1"/>
  <c r="U38" i="21" s="1"/>
  <c r="N4" i="21"/>
  <c r="Q4" i="21"/>
  <c r="U41" i="21" s="1"/>
  <c r="P4" i="21"/>
  <c r="M4" i="21"/>
  <c r="U33" i="21" s="1"/>
  <c r="W33" i="21" s="1"/>
  <c r="AI8" i="21" s="1"/>
  <c r="J4" i="21"/>
  <c r="L4" i="21"/>
  <c r="L237" i="1" l="1"/>
  <c r="M237" i="1"/>
  <c r="AA29" i="21"/>
  <c r="AB29" i="21" s="1"/>
  <c r="AI4" i="21"/>
  <c r="Z29" i="21"/>
  <c r="Z39" i="21"/>
  <c r="AA39" i="21"/>
  <c r="AB39" i="21" s="1"/>
  <c r="AA32" i="21"/>
  <c r="AB32" i="21" s="1"/>
  <c r="AI7" i="21"/>
  <c r="W38" i="21"/>
  <c r="AI13" i="21" s="1"/>
  <c r="AA33" i="21"/>
  <c r="AB33" i="21" s="1"/>
  <c r="Z33" i="21"/>
  <c r="D6" i="21"/>
  <c r="D7" i="21"/>
  <c r="D8" i="21"/>
  <c r="D9" i="21"/>
  <c r="D10" i="21"/>
  <c r="D11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8" i="21"/>
  <c r="D64" i="21"/>
  <c r="B6" i="21"/>
  <c r="B7" i="21"/>
  <c r="B8" i="21"/>
  <c r="B9" i="21"/>
  <c r="B10" i="21"/>
  <c r="B11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8" i="21"/>
  <c r="B59" i="21"/>
  <c r="B62" i="21"/>
  <c r="B64" i="21"/>
  <c r="H6" i="21"/>
  <c r="H7" i="21"/>
  <c r="H8" i="21"/>
  <c r="H9" i="21"/>
  <c r="H10" i="21"/>
  <c r="H11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8" i="21"/>
  <c r="H59" i="21"/>
  <c r="H62" i="21"/>
  <c r="H63" i="21"/>
  <c r="H64" i="21"/>
  <c r="H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62" i="21"/>
  <c r="F63" i="21"/>
  <c r="F64" i="21"/>
  <c r="F5" i="21"/>
  <c r="AA38" i="21" l="1"/>
  <c r="AB38" i="21" s="1"/>
  <c r="Z38" i="21"/>
  <c r="D4" i="21"/>
  <c r="U31" i="21" s="1"/>
  <c r="W31" i="21" s="1"/>
  <c r="F4" i="21"/>
  <c r="U34" i="21" s="1"/>
  <c r="W34" i="21" s="1"/>
  <c r="H4" i="21"/>
  <c r="B4" i="21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40" i="18"/>
  <c r="R330" i="18"/>
  <c r="R331" i="18"/>
  <c r="R332" i="18"/>
  <c r="R333" i="18"/>
  <c r="R334" i="18"/>
  <c r="R335" i="18"/>
  <c r="R336" i="18"/>
  <c r="R337" i="18"/>
  <c r="R338" i="18"/>
  <c r="R329" i="18"/>
  <c r="R328" i="18"/>
  <c r="R327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21" i="18"/>
  <c r="R322" i="18"/>
  <c r="R323" i="18"/>
  <c r="R324" i="18"/>
  <c r="R325" i="18"/>
  <c r="R326" i="18"/>
  <c r="R320" i="18"/>
  <c r="R317" i="18"/>
  <c r="R318" i="18"/>
  <c r="R304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286" i="18"/>
  <c r="R283" i="18"/>
  <c r="R284" i="18"/>
  <c r="C352" i="18"/>
  <c r="C353" i="18"/>
  <c r="C354" i="18"/>
  <c r="C355" i="18"/>
  <c r="C356" i="18"/>
  <c r="C351" i="18"/>
  <c r="C341" i="18"/>
  <c r="C342" i="18"/>
  <c r="C344" i="18"/>
  <c r="C345" i="18"/>
  <c r="C346" i="18"/>
  <c r="C347" i="18"/>
  <c r="C348" i="18"/>
  <c r="C349" i="18"/>
  <c r="C350" i="18"/>
  <c r="C343" i="18"/>
  <c r="C330" i="18"/>
  <c r="C331" i="18"/>
  <c r="C332" i="18"/>
  <c r="C333" i="18"/>
  <c r="C334" i="18"/>
  <c r="C335" i="18"/>
  <c r="C336" i="18"/>
  <c r="C337" i="18"/>
  <c r="C338" i="18"/>
  <c r="C339" i="18"/>
  <c r="C340" i="18"/>
  <c r="C329" i="18"/>
  <c r="C318" i="18"/>
  <c r="C319" i="18"/>
  <c r="C320" i="18"/>
  <c r="C321" i="18"/>
  <c r="C322" i="18"/>
  <c r="C323" i="18"/>
  <c r="C324" i="18"/>
  <c r="C325" i="18"/>
  <c r="C326" i="18"/>
  <c r="C327" i="18"/>
  <c r="C328" i="18"/>
  <c r="C317" i="18"/>
  <c r="C306" i="18"/>
  <c r="C307" i="18"/>
  <c r="C308" i="18"/>
  <c r="C309" i="18"/>
  <c r="C310" i="18"/>
  <c r="C311" i="18"/>
  <c r="C312" i="18"/>
  <c r="C313" i="18"/>
  <c r="C314" i="18"/>
  <c r="C315" i="18"/>
  <c r="C316" i="18"/>
  <c r="C305" i="18"/>
  <c r="C294" i="18"/>
  <c r="C295" i="18"/>
  <c r="C296" i="18"/>
  <c r="C297" i="18"/>
  <c r="C298" i="18"/>
  <c r="C299" i="18"/>
  <c r="C300" i="18"/>
  <c r="C301" i="18"/>
  <c r="C302" i="18"/>
  <c r="C303" i="18"/>
  <c r="C304" i="18"/>
  <c r="C284" i="18"/>
  <c r="C285" i="18"/>
  <c r="C286" i="18"/>
  <c r="C287" i="18"/>
  <c r="C288" i="18"/>
  <c r="C289" i="18"/>
  <c r="C290" i="18"/>
  <c r="C291" i="18"/>
  <c r="C292" i="18"/>
  <c r="C283" i="18"/>
  <c r="DTA83" i="6"/>
  <c r="DSW83" i="6"/>
  <c r="DST83" i="6"/>
  <c r="DSQ83" i="6"/>
  <c r="DSN83" i="6"/>
  <c r="DSJ83" i="6"/>
  <c r="DSG83" i="6"/>
  <c r="DSD83" i="6"/>
  <c r="DSA83" i="6"/>
  <c r="DRJ83" i="6"/>
  <c r="DRG83" i="6"/>
  <c r="DSW74" i="6"/>
  <c r="DSN74" i="6"/>
  <c r="DSJ74" i="6"/>
  <c r="DSA74" i="6"/>
  <c r="DRM177" i="6"/>
  <c r="DRM174" i="6"/>
  <c r="DSE156" i="6"/>
  <c r="DSB156" i="6"/>
  <c r="DRY156" i="6"/>
  <c r="DRU156" i="6"/>
  <c r="DRR156" i="6"/>
  <c r="DRO156" i="6"/>
  <c r="DRW143" i="6"/>
  <c r="DSI127" i="6"/>
  <c r="DQW127" i="6"/>
  <c r="DQG127" i="6"/>
  <c r="DSI124" i="6"/>
  <c r="DQW124" i="6"/>
  <c r="DQG124" i="6"/>
  <c r="DSC121" i="6"/>
  <c r="DRQ121" i="6"/>
  <c r="DQG194" i="6"/>
  <c r="DQW194" i="6"/>
  <c r="DRM194" i="6"/>
  <c r="DSI194" i="6"/>
  <c r="U28" i="21" l="1"/>
  <c r="W28" i="21" s="1"/>
  <c r="U36" i="21"/>
  <c r="W36" i="21" s="1"/>
  <c r="AA34" i="21"/>
  <c r="AB34" i="21" s="1"/>
  <c r="AI9" i="21"/>
  <c r="AA31" i="21"/>
  <c r="AB31" i="21" s="1"/>
  <c r="AI6" i="21"/>
  <c r="Z34" i="21"/>
  <c r="Z31" i="21"/>
  <c r="AA36" i="21" l="1"/>
  <c r="AB36" i="21" s="1"/>
  <c r="AI11" i="21"/>
  <c r="Z36" i="21"/>
  <c r="AA28" i="21"/>
  <c r="AB28" i="21" s="1"/>
  <c r="AI3" i="21"/>
  <c r="Z28" i="21"/>
  <c r="EHU83" i="6"/>
  <c r="EHR83" i="6"/>
  <c r="EKH83" i="6"/>
  <c r="EKE83" i="6"/>
  <c r="EKB83" i="6"/>
  <c r="EJY83" i="6"/>
  <c r="EJU83" i="6"/>
  <c r="EJR83" i="6"/>
  <c r="EJO83" i="6"/>
  <c r="EJL83" i="6"/>
  <c r="EJH83" i="6"/>
  <c r="EJE83" i="6"/>
  <c r="EJB83" i="6"/>
  <c r="EIY83" i="6"/>
  <c r="EKH74" i="6"/>
  <c r="EJY74" i="6"/>
  <c r="EJU74" i="6"/>
  <c r="EJL74" i="6"/>
  <c r="EJH74" i="6"/>
  <c r="EIY74" i="6"/>
  <c r="ECF187" i="6"/>
  <c r="ECF184" i="6"/>
  <c r="ECX166" i="6"/>
  <c r="ECU166" i="6"/>
  <c r="ECR166" i="6"/>
  <c r="ECN166" i="6"/>
  <c r="ECK166" i="6"/>
  <c r="ECH166" i="6"/>
  <c r="ECP153" i="6"/>
  <c r="EDB137" i="6"/>
  <c r="EBP137" i="6"/>
  <c r="EAZ137" i="6"/>
  <c r="EAJ137" i="6"/>
  <c r="DZT137" i="6"/>
  <c r="EDB134" i="6"/>
  <c r="EBP134" i="6"/>
  <c r="EAZ134" i="6"/>
  <c r="EAJ134" i="6"/>
  <c r="DZT134" i="6"/>
  <c r="ECV131" i="6"/>
  <c r="ECJ131" i="6"/>
  <c r="ECC83" i="6"/>
  <c r="EBZ83" i="6"/>
  <c r="EBW83" i="6"/>
  <c r="EBT83" i="6"/>
  <c r="EBP83" i="6"/>
  <c r="EBM83" i="6"/>
  <c r="EBJ83" i="6"/>
  <c r="ECC74" i="6"/>
  <c r="EBT74" i="6"/>
  <c r="EBP74" i="6"/>
  <c r="EBG74" i="6"/>
  <c r="DYE83" i="6"/>
  <c r="DYB83" i="6"/>
  <c r="DXY83" i="6"/>
  <c r="DXV83" i="6"/>
  <c r="DXR83" i="6"/>
  <c r="DXO83" i="6"/>
  <c r="DXL83" i="6"/>
  <c r="DXI83" i="6"/>
  <c r="DYE74" i="6"/>
  <c r="DXV74" i="6"/>
  <c r="DXR74" i="6"/>
  <c r="DXI74" i="6"/>
  <c r="ENM177" i="6"/>
  <c r="ENM174" i="6"/>
  <c r="EOE156" i="6"/>
  <c r="EOB156" i="6"/>
  <c r="ENY156" i="6"/>
  <c r="ENU156" i="6"/>
  <c r="ENR156" i="6"/>
  <c r="ENO156" i="6"/>
  <c r="ENW143" i="6"/>
  <c r="EOY127" i="6"/>
  <c r="EOI127" i="6"/>
  <c r="EMW127" i="6"/>
  <c r="EMG127" i="6"/>
  <c r="EOY124" i="6"/>
  <c r="EOI124" i="6"/>
  <c r="EMW124" i="6"/>
  <c r="EMG124" i="6"/>
  <c r="EOC121" i="6"/>
  <c r="ENQ121" i="6"/>
  <c r="ENJ83" i="6"/>
  <c r="ENG83" i="6"/>
  <c r="END83" i="6"/>
  <c r="ENA83" i="6"/>
  <c r="EMW83" i="6"/>
  <c r="EMT83" i="6"/>
  <c r="EMQ83" i="6"/>
  <c r="EMN83" i="6"/>
  <c r="ENJ74" i="6"/>
  <c r="ENA74" i="6"/>
  <c r="EMW74" i="6"/>
  <c r="EMN74" i="6"/>
  <c r="EQE177" i="6"/>
  <c r="EQE174" i="6"/>
  <c r="EQW156" i="6"/>
  <c r="EQT156" i="6"/>
  <c r="EQQ156" i="6"/>
  <c r="EQM156" i="6"/>
  <c r="EQJ156" i="6"/>
  <c r="EQG156" i="6"/>
  <c r="EQO143" i="6"/>
  <c r="ERA127" i="6"/>
  <c r="EPO127" i="6"/>
  <c r="ERA124" i="6"/>
  <c r="EPO124" i="6"/>
  <c r="EQU121" i="6"/>
  <c r="EQI121" i="6"/>
  <c r="EHX187" i="6"/>
  <c r="EHX184" i="6"/>
  <c r="EIP166" i="6"/>
  <c r="EIM166" i="6"/>
  <c r="EIJ166" i="6"/>
  <c r="EIF166" i="6"/>
  <c r="EIC166" i="6"/>
  <c r="EHZ166" i="6"/>
  <c r="EIH153" i="6"/>
  <c r="EIT137" i="6"/>
  <c r="EHH137" i="6"/>
  <c r="EIT134" i="6"/>
  <c r="EHH134" i="6"/>
  <c r="EIN131" i="6"/>
  <c r="EIB131" i="6"/>
  <c r="DYH187" i="6"/>
  <c r="DYH184" i="6"/>
  <c r="DYZ166" i="6"/>
  <c r="DYW166" i="6"/>
  <c r="DYT166" i="6"/>
  <c r="DYP166" i="6"/>
  <c r="DYM166" i="6"/>
  <c r="DYJ166" i="6"/>
  <c r="DYR153" i="6"/>
  <c r="DZD137" i="6"/>
  <c r="DXR137" i="6"/>
  <c r="DZD134" i="6"/>
  <c r="DXR134" i="6"/>
  <c r="DYX131" i="6"/>
  <c r="DYL131" i="6"/>
  <c r="DZE83" i="6"/>
  <c r="DZB83" i="6"/>
  <c r="DYY83" i="6"/>
  <c r="DYV83" i="6"/>
  <c r="DZE74" i="6"/>
  <c r="DYV74" i="6"/>
  <c r="DYH204" i="6"/>
  <c r="DTW83" i="6" l="1"/>
  <c r="DTT83" i="6"/>
  <c r="DTQ83" i="6"/>
  <c r="DTN83" i="6"/>
  <c r="DTW74" i="6"/>
  <c r="DTN74" i="6"/>
  <c r="DTJ83" i="6"/>
  <c r="DTG83" i="6"/>
  <c r="DTD83" i="6"/>
  <c r="DTJ74" i="6"/>
  <c r="DTA74" i="6"/>
  <c r="BW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S223" i="1"/>
  <c r="AR223" i="1"/>
  <c r="AQ223" i="1"/>
  <c r="AP223" i="1"/>
  <c r="AO223" i="1"/>
  <c r="AN223" i="1"/>
  <c r="AM223" i="1"/>
  <c r="AL223" i="1"/>
  <c r="AK223" i="1"/>
  <c r="S223" i="1"/>
  <c r="O223" i="1"/>
  <c r="BW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S222" i="1"/>
  <c r="AR222" i="1"/>
  <c r="AQ222" i="1"/>
  <c r="AP222" i="1"/>
  <c r="AO222" i="1"/>
  <c r="AN222" i="1"/>
  <c r="AM222" i="1"/>
  <c r="AL222" i="1"/>
  <c r="AK222" i="1"/>
  <c r="S222" i="1"/>
  <c r="O222" i="1"/>
  <c r="BW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S267" i="1"/>
  <c r="AR267" i="1"/>
  <c r="AQ267" i="1"/>
  <c r="AP267" i="1"/>
  <c r="AO267" i="1"/>
  <c r="AN267" i="1"/>
  <c r="AM267" i="1"/>
  <c r="AL267" i="1"/>
  <c r="AK267" i="1"/>
  <c r="S267" i="1"/>
  <c r="O267" i="1"/>
  <c r="BW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S266" i="1"/>
  <c r="AR266" i="1"/>
  <c r="AQ266" i="1"/>
  <c r="AP266" i="1"/>
  <c r="AO266" i="1"/>
  <c r="AN266" i="1"/>
  <c r="AM266" i="1"/>
  <c r="AL266" i="1"/>
  <c r="AK266" i="1"/>
  <c r="S266" i="1"/>
  <c r="O266" i="1"/>
  <c r="EIT204" i="6"/>
  <c r="CC258" i="1"/>
  <c r="CB258" i="1"/>
  <c r="BY258" i="1"/>
  <c r="BV258" i="1"/>
  <c r="BU258" i="1"/>
  <c r="O258" i="1"/>
  <c r="CC215" i="1"/>
  <c r="CB215" i="1"/>
  <c r="BY215" i="1"/>
  <c r="BV215" i="1"/>
  <c r="BU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L215" i="1"/>
  <c r="AK215" i="1"/>
  <c r="S215" i="1"/>
  <c r="O215" i="1"/>
  <c r="BW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S272" i="1"/>
  <c r="AR272" i="1"/>
  <c r="AQ272" i="1"/>
  <c r="AP272" i="1"/>
  <c r="AO272" i="1"/>
  <c r="AN272" i="1"/>
  <c r="AM272" i="1"/>
  <c r="AL272" i="1"/>
  <c r="AK272" i="1"/>
  <c r="S272" i="1"/>
  <c r="O272" i="1"/>
  <c r="BW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S271" i="1"/>
  <c r="AR271" i="1"/>
  <c r="AQ271" i="1"/>
  <c r="AP271" i="1"/>
  <c r="AO271" i="1"/>
  <c r="AN271" i="1"/>
  <c r="AM271" i="1"/>
  <c r="AL271" i="1"/>
  <c r="AK271" i="1"/>
  <c r="S271" i="1"/>
  <c r="O271" i="1"/>
  <c r="BW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S262" i="1"/>
  <c r="AR262" i="1"/>
  <c r="AQ262" i="1"/>
  <c r="AP262" i="1"/>
  <c r="AO262" i="1"/>
  <c r="AN262" i="1"/>
  <c r="AM262" i="1"/>
  <c r="AL262" i="1"/>
  <c r="AK262" i="1"/>
  <c r="S262" i="1"/>
  <c r="O262" i="1"/>
  <c r="BW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S261" i="1"/>
  <c r="AR261" i="1"/>
  <c r="AQ261" i="1"/>
  <c r="AP261" i="1"/>
  <c r="AO261" i="1"/>
  <c r="AN261" i="1"/>
  <c r="AM261" i="1"/>
  <c r="AL261" i="1"/>
  <c r="AK261" i="1"/>
  <c r="S261" i="1"/>
  <c r="O261" i="1"/>
  <c r="BW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S228" i="1"/>
  <c r="AR228" i="1"/>
  <c r="AQ228" i="1"/>
  <c r="AP228" i="1"/>
  <c r="AO228" i="1"/>
  <c r="AN228" i="1"/>
  <c r="AM228" i="1"/>
  <c r="AL228" i="1"/>
  <c r="AK228" i="1"/>
  <c r="S228" i="1"/>
  <c r="O228" i="1"/>
  <c r="BW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S227" i="1"/>
  <c r="AR227" i="1"/>
  <c r="AQ227" i="1"/>
  <c r="AP227" i="1"/>
  <c r="AO227" i="1"/>
  <c r="AN227" i="1"/>
  <c r="AM227" i="1"/>
  <c r="AL227" i="1"/>
  <c r="AK227" i="1"/>
  <c r="S227" i="1"/>
  <c r="O227" i="1"/>
  <c r="BW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S218" i="1"/>
  <c r="AR218" i="1"/>
  <c r="AQ218" i="1"/>
  <c r="AP218" i="1"/>
  <c r="AO218" i="1"/>
  <c r="AN218" i="1"/>
  <c r="AM218" i="1"/>
  <c r="AL218" i="1"/>
  <c r="AK218" i="1"/>
  <c r="S218" i="1"/>
  <c r="O218" i="1"/>
  <c r="BW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S217" i="1"/>
  <c r="AR217" i="1"/>
  <c r="AQ217" i="1"/>
  <c r="AP217" i="1"/>
  <c r="AO217" i="1"/>
  <c r="AN217" i="1"/>
  <c r="AM217" i="1"/>
  <c r="AL217" i="1"/>
  <c r="AK217" i="1"/>
  <c r="S217" i="1"/>
  <c r="O217" i="1"/>
  <c r="E238" i="1" l="1"/>
  <c r="AO215" i="1"/>
  <c r="AP215" i="1" s="1"/>
  <c r="R275" i="18"/>
  <c r="R276" i="18"/>
  <c r="R277" i="18"/>
  <c r="R278" i="18"/>
  <c r="R279" i="18"/>
  <c r="R280" i="18"/>
  <c r="R281" i="18"/>
  <c r="R282" i="18"/>
  <c r="R268" i="18"/>
  <c r="R269" i="18"/>
  <c r="R270" i="18"/>
  <c r="R271" i="18"/>
  <c r="R272" i="18"/>
  <c r="R273" i="18"/>
  <c r="R274" i="18"/>
  <c r="R266" i="18"/>
  <c r="R265" i="18"/>
  <c r="R267" i="18"/>
  <c r="R259" i="18"/>
  <c r="R260" i="18"/>
  <c r="R262" i="18"/>
  <c r="R263" i="18" s="1"/>
  <c r="R264" i="18" s="1"/>
  <c r="R245" i="18"/>
  <c r="R246" i="18" s="1"/>
  <c r="R247" i="18" s="1"/>
  <c r="R248" i="18" s="1"/>
  <c r="R249" i="18" s="1"/>
  <c r="R250" i="18" s="1"/>
  <c r="R251" i="18" s="1"/>
  <c r="R252" i="18" s="1"/>
  <c r="R253" i="18" s="1"/>
  <c r="R254" i="18" s="1"/>
  <c r="R255" i="18" s="1"/>
  <c r="R256" i="18" s="1"/>
  <c r="R257" i="18" s="1"/>
  <c r="R258" i="18" s="1"/>
  <c r="R242" i="18"/>
  <c r="R243" i="18"/>
  <c r="C282" i="18"/>
  <c r="C276" i="18"/>
  <c r="C277" i="18"/>
  <c r="C278" i="18"/>
  <c r="C279" i="18"/>
  <c r="C280" i="18"/>
  <c r="C281" i="18"/>
  <c r="C275" i="18"/>
  <c r="C268" i="18"/>
  <c r="C269" i="18"/>
  <c r="C270" i="18"/>
  <c r="C271" i="18"/>
  <c r="C272" i="18"/>
  <c r="C273" i="18"/>
  <c r="C274" i="18"/>
  <c r="C267" i="18"/>
  <c r="C260" i="18"/>
  <c r="C261" i="18"/>
  <c r="C262" i="18"/>
  <c r="C263" i="18"/>
  <c r="C264" i="18"/>
  <c r="C265" i="18"/>
  <c r="C266" i="18"/>
  <c r="C259" i="18"/>
  <c r="C252" i="18"/>
  <c r="C253" i="18"/>
  <c r="C254" i="18"/>
  <c r="C255" i="18"/>
  <c r="C256" i="18"/>
  <c r="C257" i="18"/>
  <c r="C258" i="18"/>
  <c r="C251" i="18"/>
  <c r="DOY83" i="6"/>
  <c r="DOV83" i="6"/>
  <c r="DOS83" i="6"/>
  <c r="DOP83" i="6"/>
  <c r="DNL83" i="6"/>
  <c r="DNI83" i="6"/>
  <c r="DNF83" i="6"/>
  <c r="DNC83" i="6"/>
  <c r="DMY83" i="6"/>
  <c r="DMV83" i="6"/>
  <c r="DMS83" i="6"/>
  <c r="DMP83" i="6"/>
  <c r="DNL74" i="6"/>
  <c r="DNC74" i="6"/>
  <c r="DMY74" i="6"/>
  <c r="DMP74" i="6"/>
  <c r="E239" i="1" l="1"/>
  <c r="M238" i="1"/>
  <c r="L238" i="1"/>
  <c r="AQ215" i="1"/>
  <c r="AR215" i="1" s="1"/>
  <c r="AS8" i="20"/>
  <c r="AS9" i="20"/>
  <c r="AS7" i="20"/>
  <c r="E240" i="1" l="1"/>
  <c r="L239" i="1"/>
  <c r="M239" i="1"/>
  <c r="AS215" i="1"/>
  <c r="W8" i="20"/>
  <c r="AM8" i="20" s="1"/>
  <c r="W9" i="20"/>
  <c r="AM9" i="20" s="1"/>
  <c r="W7" i="20"/>
  <c r="AM7" i="20" s="1"/>
  <c r="C8" i="20"/>
  <c r="D5" i="20"/>
  <c r="CB75" i="1"/>
  <c r="CB76" i="1"/>
  <c r="CB77" i="1"/>
  <c r="CB79" i="1"/>
  <c r="CB80" i="1"/>
  <c r="CB81" i="1"/>
  <c r="CB82" i="1"/>
  <c r="CC82" i="1"/>
  <c r="BX79" i="1"/>
  <c r="BW79" i="1"/>
  <c r="S80" i="1"/>
  <c r="S81" i="1"/>
  <c r="S82" i="1"/>
  <c r="H9" i="20"/>
  <c r="H7" i="20"/>
  <c r="C7" i="20"/>
  <c r="G5" i="20"/>
  <c r="C9" i="20"/>
  <c r="N7" i="20"/>
  <c r="R7" i="20" s="1"/>
  <c r="FD6" i="14" s="1"/>
  <c r="FF6" i="14" s="1"/>
  <c r="AL9" i="20"/>
  <c r="K5" i="20"/>
  <c r="O8" i="20"/>
  <c r="N8" i="20" s="1"/>
  <c r="R8" i="20" s="1"/>
  <c r="S8" i="20" s="1"/>
  <c r="Y8" i="20" s="1"/>
  <c r="AP8" i="20" s="1"/>
  <c r="O9" i="20"/>
  <c r="N9" i="20" s="1"/>
  <c r="R9" i="20" s="1"/>
  <c r="S9" i="20" s="1"/>
  <c r="Y9" i="20" s="1"/>
  <c r="AP9" i="20" s="1"/>
  <c r="C250" i="18"/>
  <c r="C249" i="18"/>
  <c r="C248" i="18"/>
  <c r="C247" i="18"/>
  <c r="C246" i="18"/>
  <c r="C245" i="18"/>
  <c r="C244" i="18"/>
  <c r="C243" i="18"/>
  <c r="C242" i="18"/>
  <c r="AD8" i="18"/>
  <c r="D3" i="18"/>
  <c r="C3" i="18"/>
  <c r="C8" i="18"/>
  <c r="H5" i="18"/>
  <c r="AU9" i="1"/>
  <c r="BB9" i="1" s="1"/>
  <c r="AI8" i="18"/>
  <c r="E5" i="18"/>
  <c r="M5" i="18"/>
  <c r="AO8" i="18"/>
  <c r="G5" i="18"/>
  <c r="AU8" i="18"/>
  <c r="AX8" i="18"/>
  <c r="AY8" i="18"/>
  <c r="AZ8" i="18"/>
  <c r="BD8" i="18"/>
  <c r="AD9" i="18"/>
  <c r="C9" i="18"/>
  <c r="AI9" i="18"/>
  <c r="AO9" i="18"/>
  <c r="AU9" i="18"/>
  <c r="AX9" i="18"/>
  <c r="AY9" i="18"/>
  <c r="AZ9" i="18"/>
  <c r="BD9" i="18"/>
  <c r="AD10" i="18"/>
  <c r="C10" i="18"/>
  <c r="AI10" i="18"/>
  <c r="AO10" i="18"/>
  <c r="AU10" i="18"/>
  <c r="AX10" i="18"/>
  <c r="AY10" i="18"/>
  <c r="AZ10" i="18"/>
  <c r="BD10" i="18"/>
  <c r="AD11" i="18"/>
  <c r="C11" i="18"/>
  <c r="AI11" i="18"/>
  <c r="AO11" i="18"/>
  <c r="AU11" i="18"/>
  <c r="AX11" i="18"/>
  <c r="AY11" i="18"/>
  <c r="AZ11" i="18"/>
  <c r="BD11" i="18"/>
  <c r="AD12" i="18"/>
  <c r="C12" i="18"/>
  <c r="AI12" i="18"/>
  <c r="AO12" i="18"/>
  <c r="AU12" i="18"/>
  <c r="AX12" i="18"/>
  <c r="AY12" i="18"/>
  <c r="AZ12" i="18"/>
  <c r="BD12" i="18"/>
  <c r="AD13" i="18"/>
  <c r="C13" i="18"/>
  <c r="AU11" i="1"/>
  <c r="BB11" i="1" s="1"/>
  <c r="AI13" i="18"/>
  <c r="AO13" i="18"/>
  <c r="AU13" i="18"/>
  <c r="AX13" i="18"/>
  <c r="AY13" i="18"/>
  <c r="AZ13" i="18"/>
  <c r="BD13" i="18"/>
  <c r="AD14" i="18"/>
  <c r="C14" i="18"/>
  <c r="AI14" i="18"/>
  <c r="AO14" i="18"/>
  <c r="AU14" i="18"/>
  <c r="AX14" i="18"/>
  <c r="AY14" i="18"/>
  <c r="AZ14" i="18"/>
  <c r="BD14" i="18"/>
  <c r="AD15" i="18"/>
  <c r="C15" i="18"/>
  <c r="AI15" i="18"/>
  <c r="AO15" i="18"/>
  <c r="AU15" i="18"/>
  <c r="AX15" i="18"/>
  <c r="AY15" i="18"/>
  <c r="AZ15" i="18"/>
  <c r="BD15" i="18"/>
  <c r="AD16" i="18"/>
  <c r="C16" i="18"/>
  <c r="AI16" i="18"/>
  <c r="AO16" i="18"/>
  <c r="AU16" i="18"/>
  <c r="AX16" i="18"/>
  <c r="AY16" i="18"/>
  <c r="AZ16" i="18"/>
  <c r="BD16" i="18"/>
  <c r="AD17" i="18"/>
  <c r="C17" i="18"/>
  <c r="AU14" i="1"/>
  <c r="BB14" i="1" s="1"/>
  <c r="AI17" i="18"/>
  <c r="AO17" i="18"/>
  <c r="AU17" i="18"/>
  <c r="AX17" i="18"/>
  <c r="AY17" i="18"/>
  <c r="AZ17" i="18"/>
  <c r="BD17" i="18"/>
  <c r="AD18" i="18"/>
  <c r="C18" i="18"/>
  <c r="AI18" i="18"/>
  <c r="AO18" i="18"/>
  <c r="AU18" i="18"/>
  <c r="AX18" i="18"/>
  <c r="AY18" i="18"/>
  <c r="AZ18" i="18"/>
  <c r="BD18" i="18"/>
  <c r="AD19" i="18"/>
  <c r="C19" i="18"/>
  <c r="AI19" i="18"/>
  <c r="AO19" i="18"/>
  <c r="AU19" i="18"/>
  <c r="AX19" i="18"/>
  <c r="AY19" i="18"/>
  <c r="AZ19" i="18"/>
  <c r="BD19" i="18"/>
  <c r="AD20" i="18"/>
  <c r="C20" i="18"/>
  <c r="AI20" i="18"/>
  <c r="AO20" i="18"/>
  <c r="AU20" i="18"/>
  <c r="AX20" i="18"/>
  <c r="AY20" i="18"/>
  <c r="AZ20" i="18"/>
  <c r="BD20" i="18"/>
  <c r="AD21" i="18"/>
  <c r="C21" i="18"/>
  <c r="AU17" i="1"/>
  <c r="BB17" i="1" s="1"/>
  <c r="AI21" i="18"/>
  <c r="AO21" i="18"/>
  <c r="AU21" i="18"/>
  <c r="AX21" i="18"/>
  <c r="AY21" i="18"/>
  <c r="AZ21" i="18"/>
  <c r="BD21" i="18"/>
  <c r="AD22" i="18"/>
  <c r="C22" i="18"/>
  <c r="AI22" i="18"/>
  <c r="AO22" i="18"/>
  <c r="AU22" i="18"/>
  <c r="AX22" i="18"/>
  <c r="AY22" i="18"/>
  <c r="AZ22" i="18"/>
  <c r="BD22" i="18"/>
  <c r="AD23" i="18"/>
  <c r="C23" i="18"/>
  <c r="AI23" i="18"/>
  <c r="AO23" i="18"/>
  <c r="AU23" i="18"/>
  <c r="AX23" i="18"/>
  <c r="AY23" i="18"/>
  <c r="AZ23" i="18"/>
  <c r="BD23" i="18"/>
  <c r="AD24" i="18"/>
  <c r="C24" i="18"/>
  <c r="AI24" i="18"/>
  <c r="AO24" i="18"/>
  <c r="AU24" i="18"/>
  <c r="AX24" i="18"/>
  <c r="AY24" i="18"/>
  <c r="AZ24" i="18"/>
  <c r="BD24" i="18"/>
  <c r="AD25" i="18"/>
  <c r="C25" i="18"/>
  <c r="AU20" i="1"/>
  <c r="BB20" i="1" s="1"/>
  <c r="AI25" i="18"/>
  <c r="AO25" i="18"/>
  <c r="AU25" i="18"/>
  <c r="AX25" i="18"/>
  <c r="AY25" i="18"/>
  <c r="AZ25" i="18"/>
  <c r="BD25" i="18"/>
  <c r="AD26" i="18"/>
  <c r="C26" i="18"/>
  <c r="AI26" i="18"/>
  <c r="AO26" i="18"/>
  <c r="AU26" i="18"/>
  <c r="AX26" i="18"/>
  <c r="AY26" i="18"/>
  <c r="AZ26" i="18"/>
  <c r="BD26" i="18"/>
  <c r="AD27" i="18"/>
  <c r="C27" i="18"/>
  <c r="AI27" i="18"/>
  <c r="AO27" i="18"/>
  <c r="AU27" i="18"/>
  <c r="AX27" i="18"/>
  <c r="AY27" i="18"/>
  <c r="AZ27" i="18"/>
  <c r="BD27" i="18"/>
  <c r="AD28" i="18"/>
  <c r="C28" i="18"/>
  <c r="AI28" i="18"/>
  <c r="AO28" i="18"/>
  <c r="AU28" i="18"/>
  <c r="AX28" i="18"/>
  <c r="AY28" i="18"/>
  <c r="AZ28" i="18"/>
  <c r="BD28" i="18"/>
  <c r="AD29" i="18"/>
  <c r="C29" i="18"/>
  <c r="AU23" i="1"/>
  <c r="BB23" i="1" s="1"/>
  <c r="AI29" i="18"/>
  <c r="AO29" i="18"/>
  <c r="AU29" i="18"/>
  <c r="AX29" i="18"/>
  <c r="AY29" i="18"/>
  <c r="AZ29" i="18"/>
  <c r="BD29" i="18"/>
  <c r="AD30" i="18"/>
  <c r="C30" i="18"/>
  <c r="AI30" i="18"/>
  <c r="AO30" i="18"/>
  <c r="AU30" i="18"/>
  <c r="AX30" i="18"/>
  <c r="AY30" i="18"/>
  <c r="AZ30" i="18"/>
  <c r="BD30" i="18"/>
  <c r="AD31" i="18"/>
  <c r="C31" i="18"/>
  <c r="AI31" i="18"/>
  <c r="AO31" i="18"/>
  <c r="AU31" i="18"/>
  <c r="AX31" i="18"/>
  <c r="AY31" i="18"/>
  <c r="AZ31" i="18"/>
  <c r="BD31" i="18"/>
  <c r="AD32" i="18"/>
  <c r="C32" i="18"/>
  <c r="AI32" i="18"/>
  <c r="AO32" i="18"/>
  <c r="AU32" i="18"/>
  <c r="AX32" i="18"/>
  <c r="AY32" i="18"/>
  <c r="AZ32" i="18"/>
  <c r="BD32" i="18"/>
  <c r="AD33" i="18"/>
  <c r="C33" i="18"/>
  <c r="AU26" i="1"/>
  <c r="BB26" i="1" s="1"/>
  <c r="AI33" i="18"/>
  <c r="AO33" i="18"/>
  <c r="AU33" i="18"/>
  <c r="AX33" i="18"/>
  <c r="AY33" i="18"/>
  <c r="AZ33" i="18"/>
  <c r="BD33" i="18"/>
  <c r="AD34" i="18"/>
  <c r="C34" i="18"/>
  <c r="AI34" i="18"/>
  <c r="AO34" i="18"/>
  <c r="AU34" i="18"/>
  <c r="AX34" i="18"/>
  <c r="AY34" i="18"/>
  <c r="AZ34" i="18"/>
  <c r="BD34" i="18"/>
  <c r="AD35" i="18"/>
  <c r="C35" i="18"/>
  <c r="AI35" i="18"/>
  <c r="AO35" i="18"/>
  <c r="AU35" i="18"/>
  <c r="AX35" i="18"/>
  <c r="AY35" i="18"/>
  <c r="AZ35" i="18"/>
  <c r="BD35" i="18"/>
  <c r="AD36" i="18"/>
  <c r="C36" i="18"/>
  <c r="AI36" i="18"/>
  <c r="AO36" i="18"/>
  <c r="AU36" i="18"/>
  <c r="AX36" i="18"/>
  <c r="AY36" i="18"/>
  <c r="AZ36" i="18"/>
  <c r="BD36" i="18"/>
  <c r="AD37" i="18"/>
  <c r="C37" i="18"/>
  <c r="AI37" i="18"/>
  <c r="AO37" i="18"/>
  <c r="AU37" i="18"/>
  <c r="AX37" i="18"/>
  <c r="AY37" i="18"/>
  <c r="AZ37" i="18"/>
  <c r="BD37" i="18"/>
  <c r="AD38" i="18"/>
  <c r="C38" i="18"/>
  <c r="AI38" i="18"/>
  <c r="AO38" i="18"/>
  <c r="AU38" i="18"/>
  <c r="AX38" i="18"/>
  <c r="AY38" i="18"/>
  <c r="AZ38" i="18"/>
  <c r="BD38" i="18"/>
  <c r="AD39" i="18"/>
  <c r="C39" i="18"/>
  <c r="AU28" i="1"/>
  <c r="BB28" i="1" s="1"/>
  <c r="AI39" i="18"/>
  <c r="AO39" i="18"/>
  <c r="AU39" i="18"/>
  <c r="AX39" i="18"/>
  <c r="AY39" i="18"/>
  <c r="AZ39" i="18"/>
  <c r="BD39" i="18"/>
  <c r="AD40" i="18"/>
  <c r="C40" i="18"/>
  <c r="AI40" i="18"/>
  <c r="AO40" i="18"/>
  <c r="AU40" i="18"/>
  <c r="AX40" i="18"/>
  <c r="AY40" i="18"/>
  <c r="AZ40" i="18"/>
  <c r="BD40" i="18"/>
  <c r="AD41" i="18"/>
  <c r="C41" i="18"/>
  <c r="AI41" i="18"/>
  <c r="AO41" i="18"/>
  <c r="AU41" i="18"/>
  <c r="AX41" i="18"/>
  <c r="AY41" i="18"/>
  <c r="AZ41" i="18"/>
  <c r="BD41" i="18"/>
  <c r="AD42" i="18"/>
  <c r="C42" i="18"/>
  <c r="AI42" i="18"/>
  <c r="AO42" i="18"/>
  <c r="AU42" i="18"/>
  <c r="AX42" i="18"/>
  <c r="AY42" i="18"/>
  <c r="AZ42" i="18"/>
  <c r="BD42" i="18"/>
  <c r="AD43" i="18"/>
  <c r="C43" i="18"/>
  <c r="AI43" i="18"/>
  <c r="AO43" i="18"/>
  <c r="AU43" i="18"/>
  <c r="AX43" i="18"/>
  <c r="AY43" i="18"/>
  <c r="AZ43" i="18"/>
  <c r="BD43" i="18"/>
  <c r="AD44" i="18"/>
  <c r="C44" i="18"/>
  <c r="AU30" i="1"/>
  <c r="BB30" i="1" s="1"/>
  <c r="AI44" i="18"/>
  <c r="AO44" i="18"/>
  <c r="AU44" i="18"/>
  <c r="AX44" i="18"/>
  <c r="AY44" i="18"/>
  <c r="AZ44" i="18"/>
  <c r="BD44" i="18"/>
  <c r="AD45" i="18"/>
  <c r="C45" i="18"/>
  <c r="AI45" i="18"/>
  <c r="AO45" i="18"/>
  <c r="AU45" i="18"/>
  <c r="AX45" i="18"/>
  <c r="AY45" i="18"/>
  <c r="AZ45" i="18"/>
  <c r="BD45" i="18"/>
  <c r="AD46" i="18"/>
  <c r="C46" i="18"/>
  <c r="AI46" i="18"/>
  <c r="AO46" i="18"/>
  <c r="AU46" i="18"/>
  <c r="AX46" i="18"/>
  <c r="AY46" i="18"/>
  <c r="AZ46" i="18"/>
  <c r="BD46" i="18"/>
  <c r="AD47" i="18"/>
  <c r="C47" i="18"/>
  <c r="AI47" i="18"/>
  <c r="AO47" i="18"/>
  <c r="AU47" i="18"/>
  <c r="AX47" i="18"/>
  <c r="AY47" i="18"/>
  <c r="AZ47" i="18"/>
  <c r="BD47" i="18"/>
  <c r="AD48" i="18"/>
  <c r="C48" i="18"/>
  <c r="AU33" i="1"/>
  <c r="BB33" i="1" s="1"/>
  <c r="AI48" i="18"/>
  <c r="AO48" i="18"/>
  <c r="AU48" i="18"/>
  <c r="AX48" i="18"/>
  <c r="AY48" i="18"/>
  <c r="AZ48" i="18"/>
  <c r="BD48" i="18"/>
  <c r="AD49" i="18"/>
  <c r="C49" i="18"/>
  <c r="AI49" i="18"/>
  <c r="AO49" i="18"/>
  <c r="AU49" i="18"/>
  <c r="AX49" i="18"/>
  <c r="AY49" i="18"/>
  <c r="AZ49" i="18"/>
  <c r="BD49" i="18"/>
  <c r="AD50" i="18"/>
  <c r="C50" i="18"/>
  <c r="AI50" i="18"/>
  <c r="AO50" i="18"/>
  <c r="AU50" i="18"/>
  <c r="AX50" i="18"/>
  <c r="AY50" i="18"/>
  <c r="AZ50" i="18"/>
  <c r="BD50" i="18"/>
  <c r="AD51" i="18"/>
  <c r="C51" i="18"/>
  <c r="AI51" i="18"/>
  <c r="AO51" i="18"/>
  <c r="AU51" i="18"/>
  <c r="AX51" i="18"/>
  <c r="AY51" i="18"/>
  <c r="AZ51" i="18"/>
  <c r="BD51" i="18"/>
  <c r="AD52" i="18"/>
  <c r="C52" i="18"/>
  <c r="AU36" i="1"/>
  <c r="BB36" i="1" s="1"/>
  <c r="AI52" i="18"/>
  <c r="AO52" i="18"/>
  <c r="AU52" i="18"/>
  <c r="AX52" i="18"/>
  <c r="AY52" i="18"/>
  <c r="AZ52" i="18"/>
  <c r="BD52" i="18"/>
  <c r="AD53" i="18"/>
  <c r="C53" i="18"/>
  <c r="AI53" i="18"/>
  <c r="AO53" i="18"/>
  <c r="AU53" i="18"/>
  <c r="AX53" i="18"/>
  <c r="AY53" i="18"/>
  <c r="AZ53" i="18"/>
  <c r="BD53" i="18"/>
  <c r="AD54" i="18"/>
  <c r="C54" i="18"/>
  <c r="AI54" i="18"/>
  <c r="AO54" i="18"/>
  <c r="AU54" i="18"/>
  <c r="AX54" i="18"/>
  <c r="AY54" i="18"/>
  <c r="AZ54" i="18"/>
  <c r="BD54" i="18"/>
  <c r="AD55" i="18"/>
  <c r="C55" i="18"/>
  <c r="AI55" i="18"/>
  <c r="AO55" i="18"/>
  <c r="AU55" i="18"/>
  <c r="AX55" i="18"/>
  <c r="AY55" i="18"/>
  <c r="AZ55" i="18"/>
  <c r="BD55" i="18"/>
  <c r="AD56" i="18"/>
  <c r="C56" i="18"/>
  <c r="AU39" i="1"/>
  <c r="BB39" i="1" s="1"/>
  <c r="AI56" i="18"/>
  <c r="AO56" i="18"/>
  <c r="AU56" i="18"/>
  <c r="AX56" i="18"/>
  <c r="AY56" i="18"/>
  <c r="AZ56" i="18"/>
  <c r="BD56" i="18"/>
  <c r="AD57" i="18"/>
  <c r="C57" i="18"/>
  <c r="AI57" i="18"/>
  <c r="AO57" i="18"/>
  <c r="AU57" i="18"/>
  <c r="AX57" i="18"/>
  <c r="AY57" i="18"/>
  <c r="AZ57" i="18"/>
  <c r="BD57" i="18"/>
  <c r="AD58" i="18"/>
  <c r="C58" i="18"/>
  <c r="AI58" i="18"/>
  <c r="AO58" i="18"/>
  <c r="AU58" i="18"/>
  <c r="AX58" i="18"/>
  <c r="AY58" i="18"/>
  <c r="AZ58" i="18"/>
  <c r="BD58" i="18"/>
  <c r="AD59" i="18"/>
  <c r="C59" i="18"/>
  <c r="AI59" i="18"/>
  <c r="AO59" i="18"/>
  <c r="AU59" i="18"/>
  <c r="AX59" i="18"/>
  <c r="AY59" i="18"/>
  <c r="AZ59" i="18"/>
  <c r="BD59" i="18"/>
  <c r="AD60" i="18"/>
  <c r="C60" i="18"/>
  <c r="AI60" i="18"/>
  <c r="AO60" i="18"/>
  <c r="AU60" i="18"/>
  <c r="AX60" i="18"/>
  <c r="AY60" i="18"/>
  <c r="AZ60" i="18"/>
  <c r="BD60" i="18"/>
  <c r="AD61" i="18"/>
  <c r="C61" i="18"/>
  <c r="AI61" i="18"/>
  <c r="AO61" i="18"/>
  <c r="AU61" i="18"/>
  <c r="AX61" i="18"/>
  <c r="AY61" i="18"/>
  <c r="AZ61" i="18"/>
  <c r="BD61" i="18"/>
  <c r="AD62" i="18"/>
  <c r="C62" i="18"/>
  <c r="AU42" i="1"/>
  <c r="BB42" i="1" s="1"/>
  <c r="AI62" i="18"/>
  <c r="AO62" i="18"/>
  <c r="AU62" i="18"/>
  <c r="AX62" i="18"/>
  <c r="AY62" i="18"/>
  <c r="AZ62" i="18"/>
  <c r="BD62" i="18"/>
  <c r="AD63" i="18"/>
  <c r="C63" i="18"/>
  <c r="AI63" i="18"/>
  <c r="AO63" i="18"/>
  <c r="AU63" i="18"/>
  <c r="AX63" i="18"/>
  <c r="AY63" i="18"/>
  <c r="AZ63" i="18"/>
  <c r="BD63" i="18"/>
  <c r="AD64" i="18"/>
  <c r="C64" i="18"/>
  <c r="AI64" i="18"/>
  <c r="AO64" i="18"/>
  <c r="AU64" i="18"/>
  <c r="AX64" i="18"/>
  <c r="AY64" i="18"/>
  <c r="AZ64" i="18"/>
  <c r="BD64" i="18"/>
  <c r="AD65" i="18"/>
  <c r="C65" i="18"/>
  <c r="AI65" i="18"/>
  <c r="AO65" i="18"/>
  <c r="AU65" i="18"/>
  <c r="AX65" i="18"/>
  <c r="AY65" i="18"/>
  <c r="AZ65" i="18"/>
  <c r="BD65" i="18"/>
  <c r="AD66" i="18"/>
  <c r="C66" i="18"/>
  <c r="AU45" i="1"/>
  <c r="BB45" i="1" s="1"/>
  <c r="AI66" i="18"/>
  <c r="AO66" i="18"/>
  <c r="AU66" i="18"/>
  <c r="AX66" i="18"/>
  <c r="AY66" i="18"/>
  <c r="AZ66" i="18"/>
  <c r="BD66" i="18"/>
  <c r="AD67" i="18"/>
  <c r="C67" i="18"/>
  <c r="AI67" i="18"/>
  <c r="AO67" i="18"/>
  <c r="AU67" i="18"/>
  <c r="AX67" i="18"/>
  <c r="AY67" i="18"/>
  <c r="AZ67" i="18"/>
  <c r="BD67" i="18"/>
  <c r="AD68" i="18"/>
  <c r="C68" i="18"/>
  <c r="AI68" i="18"/>
  <c r="AO68" i="18"/>
  <c r="AU68" i="18"/>
  <c r="AX68" i="18"/>
  <c r="AY68" i="18"/>
  <c r="AZ68" i="18"/>
  <c r="BD68" i="18"/>
  <c r="AD69" i="18"/>
  <c r="C69" i="18"/>
  <c r="AI69" i="18"/>
  <c r="AO69" i="18"/>
  <c r="AU69" i="18"/>
  <c r="AX69" i="18"/>
  <c r="AY69" i="18"/>
  <c r="AZ69" i="18"/>
  <c r="BD69" i="18"/>
  <c r="AD70" i="18"/>
  <c r="C70" i="18"/>
  <c r="AI70" i="18"/>
  <c r="AO70" i="18"/>
  <c r="AU70" i="18"/>
  <c r="AX70" i="18"/>
  <c r="AY70" i="18"/>
  <c r="AZ70" i="18"/>
  <c r="BD70" i="18"/>
  <c r="AD71" i="18"/>
  <c r="C71" i="18"/>
  <c r="AI71" i="18"/>
  <c r="AO71" i="18"/>
  <c r="AU71" i="18"/>
  <c r="AX71" i="18"/>
  <c r="AY71" i="18"/>
  <c r="AZ71" i="18"/>
  <c r="BD71" i="18"/>
  <c r="AD72" i="18"/>
  <c r="C72" i="18"/>
  <c r="AU48" i="1"/>
  <c r="BB48" i="1" s="1"/>
  <c r="AI72" i="18"/>
  <c r="AO72" i="18"/>
  <c r="AU72" i="18"/>
  <c r="AX72" i="18"/>
  <c r="AY72" i="18"/>
  <c r="AZ72" i="18"/>
  <c r="BD72" i="18"/>
  <c r="AD73" i="18"/>
  <c r="C73" i="18"/>
  <c r="AI73" i="18"/>
  <c r="AO73" i="18"/>
  <c r="AU73" i="18"/>
  <c r="AX73" i="18"/>
  <c r="AY73" i="18"/>
  <c r="AZ73" i="18"/>
  <c r="BD73" i="18"/>
  <c r="AD74" i="18"/>
  <c r="C74" i="18"/>
  <c r="AI74" i="18"/>
  <c r="AO74" i="18"/>
  <c r="AU74" i="18"/>
  <c r="AX74" i="18"/>
  <c r="AY74" i="18"/>
  <c r="AZ74" i="18"/>
  <c r="BD74" i="18"/>
  <c r="AD75" i="18"/>
  <c r="C75" i="18"/>
  <c r="AI75" i="18"/>
  <c r="AO75" i="18"/>
  <c r="AU75" i="18"/>
  <c r="AX75" i="18"/>
  <c r="AY75" i="18"/>
  <c r="AZ75" i="18"/>
  <c r="BD75" i="18"/>
  <c r="AD76" i="18"/>
  <c r="C76" i="18"/>
  <c r="AU51" i="1"/>
  <c r="BB51" i="1" s="1"/>
  <c r="AI76" i="18"/>
  <c r="AO76" i="18"/>
  <c r="AU76" i="18"/>
  <c r="AX76" i="18"/>
  <c r="AY76" i="18"/>
  <c r="AZ76" i="18"/>
  <c r="BD76" i="18"/>
  <c r="AD77" i="18"/>
  <c r="C77" i="18"/>
  <c r="AI77" i="18"/>
  <c r="AO77" i="18"/>
  <c r="AU77" i="18"/>
  <c r="AX77" i="18"/>
  <c r="AY77" i="18"/>
  <c r="AZ77" i="18"/>
  <c r="BD77" i="18"/>
  <c r="AD78" i="18"/>
  <c r="C78" i="18"/>
  <c r="AI78" i="18"/>
  <c r="AO78" i="18"/>
  <c r="AU78" i="18"/>
  <c r="AX78" i="18"/>
  <c r="AY78" i="18"/>
  <c r="AZ78" i="18"/>
  <c r="BD78" i="18"/>
  <c r="AD79" i="18"/>
  <c r="C79" i="18"/>
  <c r="AI79" i="18"/>
  <c r="AO79" i="18"/>
  <c r="AU79" i="18"/>
  <c r="AX79" i="18"/>
  <c r="AY79" i="18"/>
  <c r="AZ79" i="18"/>
  <c r="BD79" i="18"/>
  <c r="AD80" i="18"/>
  <c r="C80" i="18"/>
  <c r="AI80" i="18"/>
  <c r="AO80" i="18"/>
  <c r="AU80" i="18"/>
  <c r="AX80" i="18"/>
  <c r="AY80" i="18"/>
  <c r="AZ80" i="18"/>
  <c r="BD80" i="18"/>
  <c r="AD81" i="18"/>
  <c r="C81" i="18"/>
  <c r="AI81" i="18"/>
  <c r="AO81" i="18"/>
  <c r="AU81" i="18"/>
  <c r="AX81" i="18"/>
  <c r="AY81" i="18"/>
  <c r="AZ81" i="18"/>
  <c r="BD81" i="18"/>
  <c r="AD82" i="18"/>
  <c r="C82" i="18"/>
  <c r="AU54" i="1"/>
  <c r="BB54" i="1" s="1"/>
  <c r="AI82" i="18"/>
  <c r="AO82" i="18"/>
  <c r="AU82" i="18"/>
  <c r="AX82" i="18"/>
  <c r="AY82" i="18"/>
  <c r="AZ82" i="18"/>
  <c r="BD82" i="18"/>
  <c r="AD83" i="18"/>
  <c r="C83" i="18"/>
  <c r="AI83" i="18"/>
  <c r="AO83" i="18"/>
  <c r="AU83" i="18"/>
  <c r="AX83" i="18"/>
  <c r="AY83" i="18"/>
  <c r="AZ83" i="18"/>
  <c r="BD83" i="18"/>
  <c r="AD84" i="18"/>
  <c r="C84" i="18"/>
  <c r="AI84" i="18"/>
  <c r="AO84" i="18"/>
  <c r="AU84" i="18"/>
  <c r="AX84" i="18"/>
  <c r="AY84" i="18"/>
  <c r="AZ84" i="18"/>
  <c r="BD84" i="18"/>
  <c r="AD85" i="18"/>
  <c r="C85" i="18"/>
  <c r="AI85" i="18"/>
  <c r="AO85" i="18"/>
  <c r="AU85" i="18"/>
  <c r="AX85" i="18"/>
  <c r="AY85" i="18"/>
  <c r="AZ85" i="18"/>
  <c r="BD85" i="18"/>
  <c r="AD86" i="18"/>
  <c r="C86" i="18"/>
  <c r="AI86" i="18"/>
  <c r="AO86" i="18"/>
  <c r="AU86" i="18"/>
  <c r="AX86" i="18"/>
  <c r="AY86" i="18"/>
  <c r="AZ86" i="18"/>
  <c r="BD86" i="18"/>
  <c r="AD87" i="18"/>
  <c r="C87" i="18"/>
  <c r="AI87" i="18"/>
  <c r="AO87" i="18"/>
  <c r="AU87" i="18"/>
  <c r="AX87" i="18"/>
  <c r="AY87" i="18"/>
  <c r="AZ87" i="18"/>
  <c r="BD87" i="18"/>
  <c r="AD88" i="18"/>
  <c r="C88" i="18"/>
  <c r="AU57" i="1"/>
  <c r="BB57" i="1" s="1"/>
  <c r="AI88" i="18"/>
  <c r="AO88" i="18"/>
  <c r="AU88" i="18"/>
  <c r="AX88" i="18"/>
  <c r="AY88" i="18"/>
  <c r="AZ88" i="18"/>
  <c r="BD88" i="18"/>
  <c r="AD89" i="18"/>
  <c r="C89" i="18"/>
  <c r="AI89" i="18"/>
  <c r="AO89" i="18"/>
  <c r="AU89" i="18"/>
  <c r="AX89" i="18"/>
  <c r="AY89" i="18"/>
  <c r="AZ89" i="18"/>
  <c r="BD89" i="18"/>
  <c r="AD90" i="18"/>
  <c r="C90" i="18"/>
  <c r="AI90" i="18"/>
  <c r="AO90" i="18"/>
  <c r="AU90" i="18"/>
  <c r="AX90" i="18"/>
  <c r="AY90" i="18"/>
  <c r="AZ90" i="18"/>
  <c r="BD90" i="18"/>
  <c r="AD91" i="18"/>
  <c r="C91" i="18"/>
  <c r="AI91" i="18"/>
  <c r="AO91" i="18"/>
  <c r="AU91" i="18"/>
  <c r="AX91" i="18"/>
  <c r="AY91" i="18"/>
  <c r="AZ91" i="18"/>
  <c r="BD91" i="18"/>
  <c r="AD92" i="18"/>
  <c r="C92" i="18"/>
  <c r="AU60" i="1"/>
  <c r="BB60" i="1" s="1"/>
  <c r="AI92" i="18"/>
  <c r="AO92" i="18"/>
  <c r="AU92" i="18"/>
  <c r="AX92" i="18"/>
  <c r="AY92" i="18"/>
  <c r="AZ92" i="18"/>
  <c r="BD92" i="18"/>
  <c r="AD93" i="18"/>
  <c r="C93" i="18"/>
  <c r="AI93" i="18"/>
  <c r="AO93" i="18"/>
  <c r="AU93" i="18"/>
  <c r="AX93" i="18"/>
  <c r="AY93" i="18"/>
  <c r="AZ93" i="18"/>
  <c r="BD93" i="18"/>
  <c r="AD94" i="18"/>
  <c r="C94" i="18"/>
  <c r="AI94" i="18"/>
  <c r="AO94" i="18"/>
  <c r="AU94" i="18"/>
  <c r="AX94" i="18"/>
  <c r="AY94" i="18"/>
  <c r="AZ94" i="18"/>
  <c r="BD94" i="18"/>
  <c r="AD95" i="18"/>
  <c r="C95" i="18"/>
  <c r="AI95" i="18"/>
  <c r="AO95" i="18"/>
  <c r="AU95" i="18"/>
  <c r="AX95" i="18"/>
  <c r="AY95" i="18"/>
  <c r="AZ95" i="18"/>
  <c r="BD95" i="18"/>
  <c r="AD96" i="18"/>
  <c r="C96" i="18"/>
  <c r="AI96" i="18"/>
  <c r="AO96" i="18"/>
  <c r="AU96" i="18"/>
  <c r="AX96" i="18"/>
  <c r="AY96" i="18"/>
  <c r="AZ96" i="18"/>
  <c r="BD96" i="18"/>
  <c r="AD97" i="18"/>
  <c r="C97" i="18"/>
  <c r="AI97" i="18"/>
  <c r="AO97" i="18"/>
  <c r="AU97" i="18"/>
  <c r="AX97" i="18"/>
  <c r="AY97" i="18"/>
  <c r="AZ97" i="18"/>
  <c r="BD97" i="18"/>
  <c r="AD98" i="18"/>
  <c r="C98" i="18"/>
  <c r="AU63" i="1"/>
  <c r="BB63" i="1" s="1"/>
  <c r="AI98" i="18"/>
  <c r="AO98" i="18"/>
  <c r="AU98" i="18"/>
  <c r="AX98" i="18"/>
  <c r="AY98" i="18"/>
  <c r="AZ98" i="18"/>
  <c r="BD98" i="18"/>
  <c r="AD99" i="18"/>
  <c r="C99" i="18"/>
  <c r="AI99" i="18"/>
  <c r="AO99" i="18"/>
  <c r="AU99" i="18"/>
  <c r="AX99" i="18"/>
  <c r="AY99" i="18"/>
  <c r="AZ99" i="18"/>
  <c r="BD99" i="18"/>
  <c r="AD100" i="18"/>
  <c r="C100" i="18"/>
  <c r="AI100" i="18"/>
  <c r="AO100" i="18"/>
  <c r="AU100" i="18"/>
  <c r="AX100" i="18"/>
  <c r="AY100" i="18"/>
  <c r="AZ100" i="18"/>
  <c r="BD100" i="18"/>
  <c r="AD101" i="18"/>
  <c r="C101" i="18"/>
  <c r="AI101" i="18"/>
  <c r="AO101" i="18"/>
  <c r="AU101" i="18"/>
  <c r="AX101" i="18"/>
  <c r="AY101" i="18"/>
  <c r="AZ101" i="18"/>
  <c r="BD101" i="18"/>
  <c r="AD102" i="18"/>
  <c r="C102" i="18"/>
  <c r="AU66" i="1"/>
  <c r="BB66" i="1" s="1"/>
  <c r="AI102" i="18"/>
  <c r="AO102" i="18"/>
  <c r="AU102" i="18"/>
  <c r="AX102" i="18"/>
  <c r="AY102" i="18"/>
  <c r="AZ102" i="18"/>
  <c r="BD102" i="18"/>
  <c r="AD103" i="18"/>
  <c r="C103" i="18"/>
  <c r="AI103" i="18"/>
  <c r="AO103" i="18"/>
  <c r="AU103" i="18"/>
  <c r="AX103" i="18"/>
  <c r="AY103" i="18"/>
  <c r="AZ103" i="18"/>
  <c r="BD103" i="18"/>
  <c r="AD104" i="18"/>
  <c r="C104" i="18"/>
  <c r="AI104" i="18"/>
  <c r="AO104" i="18"/>
  <c r="AU104" i="18"/>
  <c r="AX104" i="18"/>
  <c r="AY104" i="18"/>
  <c r="AZ104" i="18"/>
  <c r="BD104" i="18"/>
  <c r="AD105" i="18"/>
  <c r="C105" i="18"/>
  <c r="AI105" i="18"/>
  <c r="AO105" i="18"/>
  <c r="AU105" i="18"/>
  <c r="AX105" i="18"/>
  <c r="AY105" i="18"/>
  <c r="AZ105" i="18"/>
  <c r="BD105" i="18"/>
  <c r="AD106" i="18"/>
  <c r="C106" i="18"/>
  <c r="AI106" i="18"/>
  <c r="AO106" i="18"/>
  <c r="AU106" i="18"/>
  <c r="AX106" i="18"/>
  <c r="AY106" i="18"/>
  <c r="AZ106" i="18"/>
  <c r="BD106" i="18"/>
  <c r="AD107" i="18"/>
  <c r="C107" i="18"/>
  <c r="AI107" i="18"/>
  <c r="AO107" i="18"/>
  <c r="AU107" i="18"/>
  <c r="AX107" i="18"/>
  <c r="AY107" i="18"/>
  <c r="AZ107" i="18"/>
  <c r="BD107" i="18"/>
  <c r="AD108" i="18"/>
  <c r="C108" i="18"/>
  <c r="AU69" i="1"/>
  <c r="BB69" i="1" s="1"/>
  <c r="AI108" i="18"/>
  <c r="AO108" i="18"/>
  <c r="AU108" i="18"/>
  <c r="AX108" i="18"/>
  <c r="AY108" i="18"/>
  <c r="AZ108" i="18"/>
  <c r="BD108" i="18"/>
  <c r="AD109" i="18"/>
  <c r="C109" i="18"/>
  <c r="AI109" i="18"/>
  <c r="AO109" i="18"/>
  <c r="AU109" i="18"/>
  <c r="AX109" i="18"/>
  <c r="AY109" i="18"/>
  <c r="AZ109" i="18"/>
  <c r="BD109" i="18"/>
  <c r="AD110" i="18"/>
  <c r="C110" i="18"/>
  <c r="AI110" i="18"/>
  <c r="AO110" i="18"/>
  <c r="AU110" i="18"/>
  <c r="AX110" i="18"/>
  <c r="AY110" i="18"/>
  <c r="AZ110" i="18"/>
  <c r="BD110" i="18"/>
  <c r="AD111" i="18"/>
  <c r="C111" i="18"/>
  <c r="AI111" i="18"/>
  <c r="AO111" i="18"/>
  <c r="AU111" i="18"/>
  <c r="AX111" i="18"/>
  <c r="AY111" i="18"/>
  <c r="AZ111" i="18"/>
  <c r="BD111" i="18"/>
  <c r="AD112" i="18"/>
  <c r="C112" i="18"/>
  <c r="AU72" i="1"/>
  <c r="BB72" i="1" s="1"/>
  <c r="AI112" i="18"/>
  <c r="AO112" i="18"/>
  <c r="AU112" i="18"/>
  <c r="AX112" i="18"/>
  <c r="AY112" i="18"/>
  <c r="AZ112" i="18"/>
  <c r="BD112" i="18"/>
  <c r="AD113" i="18"/>
  <c r="C113" i="18"/>
  <c r="AI113" i="18"/>
  <c r="AO113" i="18"/>
  <c r="AU113" i="18"/>
  <c r="AX113" i="18"/>
  <c r="AY113" i="18"/>
  <c r="AZ113" i="18"/>
  <c r="BD113" i="18"/>
  <c r="AD114" i="18"/>
  <c r="C114" i="18"/>
  <c r="AI114" i="18"/>
  <c r="AO114" i="18"/>
  <c r="AU114" i="18"/>
  <c r="AX114" i="18"/>
  <c r="AY114" i="18"/>
  <c r="AZ114" i="18"/>
  <c r="BD114" i="18"/>
  <c r="AD115" i="18"/>
  <c r="C115" i="18"/>
  <c r="AI115" i="18"/>
  <c r="AO115" i="18"/>
  <c r="AU115" i="18"/>
  <c r="AX115" i="18"/>
  <c r="AY115" i="18"/>
  <c r="AZ115" i="18"/>
  <c r="BD115" i="18"/>
  <c r="AD116" i="18"/>
  <c r="C116" i="18"/>
  <c r="AI116" i="18"/>
  <c r="AO116" i="18"/>
  <c r="AU116" i="18"/>
  <c r="AX116" i="18"/>
  <c r="AY116" i="18"/>
  <c r="AZ116" i="18"/>
  <c r="BD116" i="18"/>
  <c r="AD117" i="18"/>
  <c r="C117" i="18"/>
  <c r="AI117" i="18"/>
  <c r="AO117" i="18"/>
  <c r="AU117" i="18"/>
  <c r="AX117" i="18"/>
  <c r="AY117" i="18"/>
  <c r="AZ117" i="18"/>
  <c r="BD117" i="18"/>
  <c r="AD118" i="18"/>
  <c r="BX75" i="1"/>
  <c r="AI118" i="18"/>
  <c r="C118" i="18"/>
  <c r="AO118" i="18"/>
  <c r="AU118" i="18"/>
  <c r="AX118" i="18"/>
  <c r="AY118" i="18"/>
  <c r="AZ118" i="18"/>
  <c r="BD118" i="18"/>
  <c r="AD119" i="18"/>
  <c r="AI119" i="18"/>
  <c r="C119" i="18"/>
  <c r="AO119" i="18"/>
  <c r="AU119" i="18"/>
  <c r="AX119" i="18"/>
  <c r="AY119" i="18"/>
  <c r="AZ119" i="18"/>
  <c r="BD119" i="18"/>
  <c r="AD120" i="18"/>
  <c r="AI120" i="18"/>
  <c r="C120" i="18"/>
  <c r="AO120" i="18"/>
  <c r="AU120" i="18"/>
  <c r="AX120" i="18"/>
  <c r="AY120" i="18"/>
  <c r="AZ120" i="18"/>
  <c r="BD120" i="18"/>
  <c r="AD121" i="18"/>
  <c r="AI121" i="18"/>
  <c r="C121" i="18"/>
  <c r="AO121" i="18"/>
  <c r="AU121" i="18"/>
  <c r="AX121" i="18"/>
  <c r="AY121" i="18"/>
  <c r="AZ121" i="18"/>
  <c r="BD121" i="18"/>
  <c r="AD122" i="18"/>
  <c r="AI122" i="18"/>
  <c r="C122" i="18"/>
  <c r="AO122" i="18"/>
  <c r="AU122" i="18"/>
  <c r="AX122" i="18"/>
  <c r="AY122" i="18"/>
  <c r="AZ122" i="18"/>
  <c r="BD122" i="18"/>
  <c r="AD123" i="18"/>
  <c r="AI123" i="18"/>
  <c r="C123" i="18"/>
  <c r="AO123" i="18"/>
  <c r="AU123" i="18"/>
  <c r="AX123" i="18"/>
  <c r="AY123" i="18"/>
  <c r="AZ123" i="18"/>
  <c r="BD123" i="18"/>
  <c r="AD124" i="18"/>
  <c r="AI124" i="18"/>
  <c r="C124" i="18"/>
  <c r="AO124" i="18"/>
  <c r="AU124" i="18"/>
  <c r="AX124" i="18"/>
  <c r="AY124" i="18"/>
  <c r="AZ124" i="18"/>
  <c r="BD124" i="18"/>
  <c r="AD125" i="18"/>
  <c r="AI125" i="18"/>
  <c r="C125" i="18"/>
  <c r="AO125" i="18"/>
  <c r="AU125" i="18"/>
  <c r="AX125" i="18"/>
  <c r="AY125" i="18"/>
  <c r="AZ125" i="18"/>
  <c r="BD125" i="18"/>
  <c r="AD126" i="18"/>
  <c r="C126" i="18"/>
  <c r="AU111" i="1"/>
  <c r="BB111" i="1" s="1"/>
  <c r="AI126" i="18"/>
  <c r="AO126" i="18"/>
  <c r="AU126" i="18"/>
  <c r="AX126" i="18"/>
  <c r="AY126" i="18"/>
  <c r="AZ126" i="18"/>
  <c r="BD126" i="18"/>
  <c r="AD127" i="18"/>
  <c r="C127" i="18"/>
  <c r="AI127" i="18"/>
  <c r="AO127" i="18"/>
  <c r="AU127" i="18"/>
  <c r="AX127" i="18"/>
  <c r="AY127" i="18"/>
  <c r="AZ127" i="18"/>
  <c r="BD127" i="18"/>
  <c r="AD128" i="18"/>
  <c r="C128" i="18"/>
  <c r="AI128" i="18"/>
  <c r="AO128" i="18"/>
  <c r="AU128" i="18"/>
  <c r="AX128" i="18"/>
  <c r="AY128" i="18"/>
  <c r="AZ128" i="18"/>
  <c r="BD128" i="18"/>
  <c r="AD129" i="18"/>
  <c r="C129" i="18"/>
  <c r="AI129" i="18"/>
  <c r="AO129" i="18"/>
  <c r="AU129" i="18"/>
  <c r="AX129" i="18"/>
  <c r="AY129" i="18"/>
  <c r="AZ129" i="18"/>
  <c r="BD129" i="18"/>
  <c r="AD130" i="18"/>
  <c r="C130" i="18"/>
  <c r="AI130" i="18"/>
  <c r="AO130" i="18"/>
  <c r="AU130" i="18"/>
  <c r="AX130" i="18"/>
  <c r="AY130" i="18"/>
  <c r="AZ130" i="18"/>
  <c r="BD130" i="18"/>
  <c r="AD131" i="18"/>
  <c r="C131" i="18"/>
  <c r="AI131" i="18"/>
  <c r="AO131" i="18"/>
  <c r="AU131" i="18"/>
  <c r="AX131" i="18"/>
  <c r="AY131" i="18"/>
  <c r="AZ131" i="18"/>
  <c r="BD131" i="18"/>
  <c r="AD132" i="18"/>
  <c r="C132" i="18"/>
  <c r="AU114" i="1"/>
  <c r="AZ114" i="1" s="1"/>
  <c r="AI132" i="18"/>
  <c r="AO132" i="18"/>
  <c r="AU132" i="18"/>
  <c r="AX132" i="18"/>
  <c r="AY132" i="18"/>
  <c r="AZ132" i="18"/>
  <c r="BD132" i="18"/>
  <c r="AD133" i="18"/>
  <c r="C133" i="18"/>
  <c r="AI133" i="18"/>
  <c r="AO133" i="18"/>
  <c r="AU133" i="18"/>
  <c r="AX133" i="18"/>
  <c r="AY133" i="18"/>
  <c r="AZ133" i="18"/>
  <c r="BD133" i="18"/>
  <c r="AD134" i="18"/>
  <c r="C134" i="18"/>
  <c r="AI134" i="18"/>
  <c r="AO134" i="18"/>
  <c r="AU134" i="18"/>
  <c r="AX134" i="18"/>
  <c r="AY134" i="18"/>
  <c r="AZ134" i="18"/>
  <c r="BD134" i="18"/>
  <c r="AD135" i="18"/>
  <c r="C135" i="18"/>
  <c r="AI135" i="18"/>
  <c r="AO135" i="18"/>
  <c r="AU135" i="18"/>
  <c r="AX135" i="18"/>
  <c r="AY135" i="18"/>
  <c r="AZ135" i="18"/>
  <c r="BD135" i="18"/>
  <c r="AD136" i="18"/>
  <c r="C136" i="18"/>
  <c r="AI136" i="18"/>
  <c r="AO136" i="18"/>
  <c r="AU136" i="18"/>
  <c r="AX136" i="18"/>
  <c r="AY136" i="18"/>
  <c r="AZ136" i="18"/>
  <c r="BD136" i="18"/>
  <c r="AD137" i="18"/>
  <c r="C137" i="18"/>
  <c r="AI137" i="18"/>
  <c r="AO137" i="18"/>
  <c r="AU137" i="18"/>
  <c r="AX137" i="18"/>
  <c r="AY137" i="18"/>
  <c r="AZ137" i="18"/>
  <c r="BD137" i="18"/>
  <c r="AD138" i="18"/>
  <c r="C138" i="18"/>
  <c r="AU117" i="1"/>
  <c r="BB117" i="1" s="1"/>
  <c r="AI138" i="18"/>
  <c r="AO138" i="18"/>
  <c r="AU138" i="18"/>
  <c r="AX138" i="18"/>
  <c r="AY138" i="18"/>
  <c r="AZ138" i="18"/>
  <c r="BD138" i="18"/>
  <c r="AD139" i="18"/>
  <c r="C139" i="18"/>
  <c r="AI139" i="18"/>
  <c r="AO139" i="18"/>
  <c r="AU139" i="18"/>
  <c r="AX139" i="18"/>
  <c r="AY139" i="18"/>
  <c r="AZ139" i="18"/>
  <c r="BD139" i="18"/>
  <c r="AD140" i="18"/>
  <c r="C140" i="18"/>
  <c r="AI140" i="18"/>
  <c r="AO140" i="18"/>
  <c r="AU140" i="18"/>
  <c r="AX140" i="18"/>
  <c r="AY140" i="18"/>
  <c r="AZ140" i="18"/>
  <c r="BD140" i="18"/>
  <c r="AD141" i="18"/>
  <c r="C141" i="18"/>
  <c r="AI141" i="18"/>
  <c r="AO141" i="18"/>
  <c r="AU141" i="18"/>
  <c r="AX141" i="18"/>
  <c r="AY141" i="18"/>
  <c r="AZ141" i="18"/>
  <c r="BD141" i="18"/>
  <c r="AD142" i="18"/>
  <c r="C142" i="18"/>
  <c r="AU120" i="1"/>
  <c r="BA120" i="1" s="1"/>
  <c r="AI142" i="18"/>
  <c r="AO142" i="18"/>
  <c r="AU142" i="18"/>
  <c r="AX142" i="18"/>
  <c r="AY142" i="18"/>
  <c r="AZ142" i="18"/>
  <c r="BD142" i="18"/>
  <c r="AD143" i="18"/>
  <c r="C143" i="18"/>
  <c r="AI143" i="18"/>
  <c r="AO143" i="18"/>
  <c r="AU143" i="18"/>
  <c r="AX143" i="18"/>
  <c r="AY143" i="18"/>
  <c r="AZ143" i="18"/>
  <c r="BD143" i="18"/>
  <c r="AD144" i="18"/>
  <c r="C144" i="18"/>
  <c r="AI144" i="18"/>
  <c r="AO144" i="18"/>
  <c r="AU144" i="18"/>
  <c r="AX144" i="18"/>
  <c r="AY144" i="18"/>
  <c r="AZ144" i="18"/>
  <c r="BD144" i="18"/>
  <c r="AD145" i="18"/>
  <c r="C145" i="18"/>
  <c r="AI145" i="18"/>
  <c r="AO145" i="18"/>
  <c r="AU145" i="18"/>
  <c r="AX145" i="18"/>
  <c r="AY145" i="18"/>
  <c r="AZ145" i="18"/>
  <c r="BD145" i="18"/>
  <c r="AD146" i="18"/>
  <c r="C146" i="18"/>
  <c r="AI146" i="18"/>
  <c r="AO146" i="18"/>
  <c r="AU146" i="18"/>
  <c r="AX146" i="18"/>
  <c r="AY146" i="18"/>
  <c r="AZ146" i="18"/>
  <c r="BD146" i="18"/>
  <c r="AD147" i="18"/>
  <c r="C147" i="18"/>
  <c r="AI147" i="18"/>
  <c r="AO147" i="18"/>
  <c r="AU147" i="18"/>
  <c r="AX147" i="18"/>
  <c r="AY147" i="18"/>
  <c r="AZ147" i="18"/>
  <c r="BD147" i="18"/>
  <c r="AD148" i="18"/>
  <c r="C148" i="18"/>
  <c r="AU123" i="1"/>
  <c r="BB123" i="1" s="1"/>
  <c r="AI148" i="18"/>
  <c r="AO148" i="18"/>
  <c r="AU148" i="18"/>
  <c r="AX148" i="18"/>
  <c r="AY148" i="18"/>
  <c r="AZ148" i="18"/>
  <c r="BD148" i="18"/>
  <c r="AD149" i="18"/>
  <c r="C149" i="18"/>
  <c r="AI149" i="18"/>
  <c r="AO149" i="18"/>
  <c r="AU149" i="18"/>
  <c r="AX149" i="18"/>
  <c r="AY149" i="18"/>
  <c r="AZ149" i="18"/>
  <c r="BD149" i="18"/>
  <c r="AD150" i="18"/>
  <c r="C150" i="18"/>
  <c r="AI150" i="18"/>
  <c r="AO150" i="18"/>
  <c r="AU150" i="18"/>
  <c r="AX150" i="18"/>
  <c r="AY150" i="18"/>
  <c r="AZ150" i="18"/>
  <c r="BD150" i="18"/>
  <c r="AD151" i="18"/>
  <c r="C151" i="18"/>
  <c r="AI151" i="18"/>
  <c r="AO151" i="18"/>
  <c r="AU151" i="18"/>
  <c r="AX151" i="18"/>
  <c r="AY151" i="18"/>
  <c r="AZ151" i="18"/>
  <c r="BD151" i="18"/>
  <c r="AD152" i="18"/>
  <c r="C152" i="18"/>
  <c r="AU126" i="1"/>
  <c r="BB126" i="1" s="1"/>
  <c r="AI152" i="18"/>
  <c r="AO152" i="18"/>
  <c r="AU152" i="18"/>
  <c r="AX152" i="18"/>
  <c r="AY152" i="18"/>
  <c r="AZ152" i="18"/>
  <c r="BD152" i="18"/>
  <c r="AD153" i="18"/>
  <c r="C153" i="18"/>
  <c r="AI153" i="18"/>
  <c r="AO153" i="18"/>
  <c r="AU153" i="18"/>
  <c r="AX153" i="18"/>
  <c r="AY153" i="18"/>
  <c r="AZ153" i="18"/>
  <c r="BD153" i="18"/>
  <c r="AD154" i="18"/>
  <c r="C154" i="18"/>
  <c r="AI154" i="18"/>
  <c r="AO154" i="18"/>
  <c r="AU154" i="18"/>
  <c r="AX154" i="18"/>
  <c r="AY154" i="18"/>
  <c r="AZ154" i="18"/>
  <c r="BD154" i="18"/>
  <c r="AD155" i="18"/>
  <c r="C155" i="18"/>
  <c r="AI155" i="18"/>
  <c r="AO155" i="18"/>
  <c r="AU155" i="18"/>
  <c r="AX155" i="18"/>
  <c r="AY155" i="18"/>
  <c r="AZ155" i="18"/>
  <c r="BD155" i="18"/>
  <c r="AD156" i="18"/>
  <c r="C156" i="18"/>
  <c r="AI156" i="18"/>
  <c r="AO156" i="18"/>
  <c r="AU156" i="18"/>
  <c r="AX156" i="18"/>
  <c r="AY156" i="18"/>
  <c r="AZ156" i="18"/>
  <c r="BD156" i="18"/>
  <c r="AD157" i="18"/>
  <c r="C157" i="18"/>
  <c r="AI157" i="18"/>
  <c r="AO157" i="18"/>
  <c r="AU157" i="18"/>
  <c r="AX157" i="18"/>
  <c r="AY157" i="18"/>
  <c r="AZ157" i="18"/>
  <c r="BD157" i="18"/>
  <c r="AD158" i="18"/>
  <c r="C158" i="18"/>
  <c r="AU129" i="1"/>
  <c r="BB129" i="1" s="1"/>
  <c r="AI158" i="18"/>
  <c r="AO158" i="18"/>
  <c r="AU158" i="18"/>
  <c r="AX158" i="18"/>
  <c r="AY158" i="18"/>
  <c r="AZ158" i="18"/>
  <c r="BD158" i="18"/>
  <c r="AD159" i="18"/>
  <c r="C159" i="18"/>
  <c r="AI159" i="18"/>
  <c r="AO159" i="18"/>
  <c r="AU159" i="18"/>
  <c r="AX159" i="18"/>
  <c r="AY159" i="18"/>
  <c r="AZ159" i="18"/>
  <c r="BD159" i="18"/>
  <c r="AD160" i="18"/>
  <c r="C160" i="18"/>
  <c r="AI160" i="18"/>
  <c r="AO160" i="18"/>
  <c r="AU160" i="18"/>
  <c r="AX160" i="18"/>
  <c r="AY160" i="18"/>
  <c r="AZ160" i="18"/>
  <c r="BD160" i="18"/>
  <c r="AD161" i="18"/>
  <c r="C161" i="18"/>
  <c r="AI161" i="18"/>
  <c r="AO161" i="18"/>
  <c r="AU161" i="18"/>
  <c r="AX161" i="18"/>
  <c r="AY161" i="18"/>
  <c r="AZ161" i="18"/>
  <c r="BD161" i="18"/>
  <c r="AD162" i="18"/>
  <c r="C162" i="18"/>
  <c r="AU132" i="1"/>
  <c r="BB132" i="1" s="1"/>
  <c r="AI162" i="18"/>
  <c r="AO162" i="18"/>
  <c r="AU162" i="18"/>
  <c r="AX162" i="18"/>
  <c r="AY162" i="18"/>
  <c r="AZ162" i="18"/>
  <c r="BD162" i="18"/>
  <c r="AD163" i="18"/>
  <c r="C163" i="18"/>
  <c r="AI163" i="18"/>
  <c r="AO163" i="18"/>
  <c r="AU163" i="18"/>
  <c r="AX163" i="18"/>
  <c r="AY163" i="18"/>
  <c r="AZ163" i="18"/>
  <c r="BD163" i="18"/>
  <c r="AD164" i="18"/>
  <c r="C164" i="18"/>
  <c r="AI164" i="18"/>
  <c r="AO164" i="18"/>
  <c r="AU164" i="18"/>
  <c r="AX164" i="18"/>
  <c r="AY164" i="18"/>
  <c r="AZ164" i="18"/>
  <c r="BD164" i="18"/>
  <c r="AD165" i="18"/>
  <c r="C165" i="18"/>
  <c r="AI165" i="18"/>
  <c r="AO165" i="18"/>
  <c r="AU165" i="18"/>
  <c r="AX165" i="18"/>
  <c r="AY165" i="18"/>
  <c r="AZ165" i="18"/>
  <c r="BD165" i="18"/>
  <c r="AD166" i="18"/>
  <c r="C166" i="18"/>
  <c r="AI166" i="18"/>
  <c r="AO166" i="18"/>
  <c r="AU166" i="18"/>
  <c r="AX166" i="18"/>
  <c r="AY166" i="18"/>
  <c r="AZ166" i="18"/>
  <c r="BD166" i="18"/>
  <c r="AD167" i="18"/>
  <c r="C167" i="18"/>
  <c r="AI167" i="18"/>
  <c r="AO167" i="18"/>
  <c r="AU167" i="18"/>
  <c r="AX167" i="18"/>
  <c r="AY167" i="18"/>
  <c r="AZ167" i="18"/>
  <c r="BD167" i="18"/>
  <c r="AD168" i="18"/>
  <c r="C168" i="18"/>
  <c r="AU135" i="1"/>
  <c r="BB135" i="1" s="1"/>
  <c r="AI168" i="18"/>
  <c r="AO168" i="18"/>
  <c r="AU168" i="18"/>
  <c r="AX168" i="18"/>
  <c r="AY168" i="18"/>
  <c r="AZ168" i="18"/>
  <c r="BD168" i="18"/>
  <c r="AD169" i="18"/>
  <c r="C169" i="18"/>
  <c r="AI169" i="18"/>
  <c r="AO169" i="18"/>
  <c r="AU169" i="18"/>
  <c r="AX169" i="18"/>
  <c r="AY169" i="18"/>
  <c r="AZ169" i="18"/>
  <c r="BD169" i="18"/>
  <c r="AD170" i="18"/>
  <c r="C170" i="18"/>
  <c r="AI170" i="18"/>
  <c r="AO170" i="18"/>
  <c r="AU170" i="18"/>
  <c r="AX170" i="18"/>
  <c r="AY170" i="18"/>
  <c r="AZ170" i="18"/>
  <c r="BD170" i="18"/>
  <c r="AD171" i="18"/>
  <c r="C171" i="18"/>
  <c r="AI171" i="18"/>
  <c r="AO171" i="18"/>
  <c r="AU171" i="18"/>
  <c r="AX171" i="18"/>
  <c r="AY171" i="18"/>
  <c r="AZ171" i="18"/>
  <c r="BD171" i="18"/>
  <c r="AD172" i="18"/>
  <c r="C172" i="18"/>
  <c r="AU138" i="1"/>
  <c r="BB138" i="1" s="1"/>
  <c r="AI172" i="18"/>
  <c r="AO172" i="18"/>
  <c r="AU172" i="18"/>
  <c r="AX172" i="18"/>
  <c r="AY172" i="18"/>
  <c r="AZ172" i="18"/>
  <c r="BD172" i="18"/>
  <c r="AD173" i="18"/>
  <c r="C173" i="18"/>
  <c r="AI173" i="18"/>
  <c r="AO173" i="18"/>
  <c r="AU173" i="18"/>
  <c r="AX173" i="18"/>
  <c r="AY173" i="18"/>
  <c r="AZ173" i="18"/>
  <c r="BD173" i="18"/>
  <c r="AD174" i="18"/>
  <c r="C174" i="18"/>
  <c r="AI174" i="18"/>
  <c r="AO174" i="18"/>
  <c r="AU174" i="18"/>
  <c r="AX174" i="18"/>
  <c r="AY174" i="18"/>
  <c r="AZ174" i="18"/>
  <c r="BD174" i="18"/>
  <c r="AD175" i="18"/>
  <c r="C175" i="18"/>
  <c r="AI175" i="18"/>
  <c r="AO175" i="18"/>
  <c r="AU175" i="18"/>
  <c r="AX175" i="18"/>
  <c r="AY175" i="18"/>
  <c r="AZ175" i="18"/>
  <c r="BD175" i="18"/>
  <c r="AD176" i="18"/>
  <c r="C176" i="18"/>
  <c r="AI176" i="18"/>
  <c r="AO176" i="18"/>
  <c r="AU176" i="18"/>
  <c r="AX176" i="18"/>
  <c r="AY176" i="18"/>
  <c r="AZ176" i="18"/>
  <c r="BD176" i="18"/>
  <c r="AD177" i="18"/>
  <c r="C177" i="18"/>
  <c r="AI177" i="18"/>
  <c r="AO177" i="18"/>
  <c r="AU177" i="18"/>
  <c r="AX177" i="18"/>
  <c r="AY177" i="18"/>
  <c r="AZ177" i="18"/>
  <c r="BD177" i="18"/>
  <c r="AD178" i="18"/>
  <c r="C178" i="18"/>
  <c r="AU141" i="1"/>
  <c r="BB141" i="1" s="1"/>
  <c r="AI178" i="18"/>
  <c r="AO178" i="18"/>
  <c r="AU178" i="18"/>
  <c r="AX178" i="18"/>
  <c r="AY178" i="18"/>
  <c r="AZ178" i="18"/>
  <c r="BD178" i="18"/>
  <c r="AD179" i="18"/>
  <c r="C179" i="18"/>
  <c r="AI179" i="18"/>
  <c r="AO179" i="18"/>
  <c r="AU179" i="18"/>
  <c r="AX179" i="18"/>
  <c r="AY179" i="18"/>
  <c r="AZ179" i="18"/>
  <c r="BD179" i="18"/>
  <c r="AD180" i="18"/>
  <c r="C180" i="18"/>
  <c r="AI180" i="18"/>
  <c r="AO180" i="18"/>
  <c r="AU180" i="18"/>
  <c r="AX180" i="18"/>
  <c r="AY180" i="18"/>
  <c r="AZ180" i="18"/>
  <c r="BD180" i="18"/>
  <c r="AD181" i="18"/>
  <c r="C181" i="18"/>
  <c r="AI181" i="18"/>
  <c r="AO181" i="18"/>
  <c r="AU181" i="18"/>
  <c r="AX181" i="18"/>
  <c r="AY181" i="18"/>
  <c r="AZ181" i="18"/>
  <c r="BD181" i="18"/>
  <c r="AD182" i="18"/>
  <c r="C182" i="18"/>
  <c r="AU144" i="1"/>
  <c r="BB144" i="1" s="1"/>
  <c r="AI182" i="18"/>
  <c r="AO182" i="18"/>
  <c r="AU182" i="18"/>
  <c r="AX182" i="18"/>
  <c r="AY182" i="18"/>
  <c r="AZ182" i="18"/>
  <c r="BD182" i="18"/>
  <c r="AD183" i="18"/>
  <c r="C183" i="18"/>
  <c r="AI183" i="18"/>
  <c r="AO183" i="18"/>
  <c r="AU183" i="18"/>
  <c r="AX183" i="18"/>
  <c r="AY183" i="18"/>
  <c r="AZ183" i="18"/>
  <c r="BD183" i="18"/>
  <c r="AD184" i="18"/>
  <c r="C184" i="18"/>
  <c r="AI184" i="18"/>
  <c r="AO184" i="18"/>
  <c r="AU184" i="18"/>
  <c r="AX184" i="18"/>
  <c r="AY184" i="18"/>
  <c r="AZ184" i="18"/>
  <c r="BD184" i="18"/>
  <c r="AD185" i="18"/>
  <c r="C185" i="18"/>
  <c r="AI185" i="18"/>
  <c r="AO185" i="18"/>
  <c r="AU185" i="18"/>
  <c r="AX185" i="18"/>
  <c r="AY185" i="18"/>
  <c r="AZ185" i="18"/>
  <c r="BD185" i="18"/>
  <c r="AD186" i="18"/>
  <c r="C186" i="18"/>
  <c r="AI186" i="18"/>
  <c r="AO186" i="18"/>
  <c r="AU186" i="18"/>
  <c r="AX186" i="18"/>
  <c r="AY186" i="18"/>
  <c r="AZ186" i="18"/>
  <c r="BD186" i="18"/>
  <c r="AD187" i="18"/>
  <c r="C187" i="18"/>
  <c r="AI187" i="18"/>
  <c r="AO187" i="18"/>
  <c r="AU187" i="18"/>
  <c r="AX187" i="18"/>
  <c r="AY187" i="18"/>
  <c r="AZ187" i="18"/>
  <c r="BD187" i="18"/>
  <c r="AD188" i="18"/>
  <c r="C188" i="18"/>
  <c r="AI188" i="18"/>
  <c r="AO188" i="18"/>
  <c r="AU188" i="18"/>
  <c r="AX188" i="18"/>
  <c r="AY188" i="18"/>
  <c r="AZ188" i="18"/>
  <c r="BD188" i="18"/>
  <c r="AD189" i="18"/>
  <c r="AI189" i="18"/>
  <c r="AO189" i="18"/>
  <c r="AU189" i="18"/>
  <c r="AX189" i="18"/>
  <c r="AY189" i="18"/>
  <c r="AZ189" i="18"/>
  <c r="BD189" i="18"/>
  <c r="AD190" i="18"/>
  <c r="C190" i="18"/>
  <c r="AI190" i="18"/>
  <c r="AO190" i="18"/>
  <c r="AU190" i="18"/>
  <c r="AX190" i="18"/>
  <c r="AY190" i="18"/>
  <c r="AZ190" i="18"/>
  <c r="BD190" i="18"/>
  <c r="AD191" i="18"/>
  <c r="C191" i="18"/>
  <c r="AI191" i="18"/>
  <c r="AO191" i="18"/>
  <c r="AU191" i="18"/>
  <c r="AX191" i="18"/>
  <c r="AY191" i="18"/>
  <c r="AZ191" i="18"/>
  <c r="BD191" i="18"/>
  <c r="AD192" i="18"/>
  <c r="C192" i="18"/>
  <c r="AI192" i="18"/>
  <c r="AO192" i="18"/>
  <c r="AU192" i="18"/>
  <c r="AX192" i="18"/>
  <c r="AY192" i="18"/>
  <c r="AZ192" i="18"/>
  <c r="BD192" i="18"/>
  <c r="AD193" i="18"/>
  <c r="C193" i="18"/>
  <c r="AI193" i="18"/>
  <c r="AO193" i="18"/>
  <c r="AU193" i="18"/>
  <c r="AX193" i="18"/>
  <c r="AY193" i="18"/>
  <c r="AZ193" i="18"/>
  <c r="BD193" i="18"/>
  <c r="AD194" i="18"/>
  <c r="C194" i="18"/>
  <c r="AI194" i="18"/>
  <c r="AO194" i="18"/>
  <c r="AU194" i="18"/>
  <c r="AX194" i="18"/>
  <c r="AY194" i="18"/>
  <c r="AZ194" i="18"/>
  <c r="BD194" i="18"/>
  <c r="AD195" i="18"/>
  <c r="C195" i="18"/>
  <c r="AI195" i="18"/>
  <c r="AO195" i="18"/>
  <c r="AU195" i="18"/>
  <c r="AX195" i="18"/>
  <c r="AY195" i="18"/>
  <c r="AZ195" i="18"/>
  <c r="BD195" i="18"/>
  <c r="AD196" i="18"/>
  <c r="C196" i="18"/>
  <c r="AI196" i="18"/>
  <c r="AO196" i="18"/>
  <c r="AU196" i="18"/>
  <c r="AX196" i="18"/>
  <c r="AY196" i="18"/>
  <c r="AZ196" i="18"/>
  <c r="BD196" i="18"/>
  <c r="AD197" i="18"/>
  <c r="C197" i="18"/>
  <c r="AI197" i="18"/>
  <c r="AO197" i="18"/>
  <c r="AU197" i="18"/>
  <c r="AX197" i="18"/>
  <c r="AY197" i="18"/>
  <c r="AZ197" i="18"/>
  <c r="BD197" i="18"/>
  <c r="AD198" i="18"/>
  <c r="C198" i="18"/>
  <c r="AI198" i="18"/>
  <c r="AO198" i="18"/>
  <c r="AU198" i="18"/>
  <c r="AX198" i="18"/>
  <c r="AY198" i="18"/>
  <c r="AZ198" i="18"/>
  <c r="BD198" i="18"/>
  <c r="AD199" i="18"/>
  <c r="C199" i="18"/>
  <c r="AI199" i="18"/>
  <c r="AO199" i="18"/>
  <c r="AU199" i="18"/>
  <c r="AX199" i="18"/>
  <c r="AY199" i="18"/>
  <c r="AZ199" i="18"/>
  <c r="BD199" i="18"/>
  <c r="AD200" i="18"/>
  <c r="C200" i="18"/>
  <c r="AI200" i="18"/>
  <c r="AO200" i="18"/>
  <c r="AU200" i="18"/>
  <c r="AX200" i="18"/>
  <c r="AY200" i="18"/>
  <c r="AZ200" i="18"/>
  <c r="BD200" i="18"/>
  <c r="AD201" i="18"/>
  <c r="C201" i="18"/>
  <c r="AI201" i="18"/>
  <c r="AO201" i="18"/>
  <c r="AU201" i="18"/>
  <c r="AX201" i="18"/>
  <c r="AY201" i="18"/>
  <c r="AZ201" i="18"/>
  <c r="BD201" i="18"/>
  <c r="AD202" i="18"/>
  <c r="C202" i="18"/>
  <c r="AI202" i="18"/>
  <c r="AO202" i="18"/>
  <c r="AU202" i="18"/>
  <c r="AX202" i="18"/>
  <c r="AY202" i="18"/>
  <c r="AZ202" i="18"/>
  <c r="BD202" i="18"/>
  <c r="AD203" i="18"/>
  <c r="C203" i="18"/>
  <c r="AI203" i="18"/>
  <c r="AO203" i="18"/>
  <c r="AU203" i="18"/>
  <c r="AX203" i="18"/>
  <c r="AY203" i="18"/>
  <c r="AZ203" i="18"/>
  <c r="BD203" i="18"/>
  <c r="AD204" i="18"/>
  <c r="C204" i="18"/>
  <c r="AI204" i="18"/>
  <c r="AO204" i="18"/>
  <c r="AU204" i="18"/>
  <c r="AX204" i="18"/>
  <c r="AY204" i="18"/>
  <c r="AZ204" i="18"/>
  <c r="BD204" i="18"/>
  <c r="AD205" i="18"/>
  <c r="C205" i="18"/>
  <c r="AI205" i="18"/>
  <c r="AO205" i="18"/>
  <c r="AU205" i="18"/>
  <c r="AX205" i="18"/>
  <c r="AY205" i="18"/>
  <c r="AZ205" i="18"/>
  <c r="BD205" i="18"/>
  <c r="AD206" i="18"/>
  <c r="C206" i="18"/>
  <c r="AI206" i="18"/>
  <c r="AO206" i="18"/>
  <c r="AU206" i="18"/>
  <c r="AX206" i="18"/>
  <c r="AY206" i="18"/>
  <c r="AZ206" i="18"/>
  <c r="BD206" i="18"/>
  <c r="AD207" i="18"/>
  <c r="C207" i="18"/>
  <c r="AI207" i="18"/>
  <c r="AO207" i="18"/>
  <c r="AU207" i="18"/>
  <c r="AX207" i="18"/>
  <c r="AY207" i="18"/>
  <c r="AZ207" i="18"/>
  <c r="BD207" i="18"/>
  <c r="AD208" i="18"/>
  <c r="C208" i="18"/>
  <c r="AI208" i="18"/>
  <c r="AO208" i="18"/>
  <c r="AU208" i="18"/>
  <c r="AX208" i="18"/>
  <c r="AY208" i="18"/>
  <c r="AZ208" i="18"/>
  <c r="BD208" i="18"/>
  <c r="AD209" i="18"/>
  <c r="C209" i="18"/>
  <c r="AI209" i="18"/>
  <c r="AO209" i="18"/>
  <c r="AU209" i="18"/>
  <c r="AX209" i="18"/>
  <c r="AY209" i="18"/>
  <c r="AZ209" i="18"/>
  <c r="BD209" i="18"/>
  <c r="AD210" i="18"/>
  <c r="C210" i="18"/>
  <c r="AI210" i="18"/>
  <c r="AO210" i="18"/>
  <c r="AU210" i="18"/>
  <c r="AX210" i="18"/>
  <c r="AY210" i="18"/>
  <c r="AZ210" i="18"/>
  <c r="BD210" i="18"/>
  <c r="AD211" i="18"/>
  <c r="C211" i="18"/>
  <c r="AI211" i="18"/>
  <c r="AO211" i="18"/>
  <c r="AU211" i="18"/>
  <c r="AX211" i="18"/>
  <c r="AY211" i="18"/>
  <c r="AZ211" i="18"/>
  <c r="BD211" i="18"/>
  <c r="AD212" i="18"/>
  <c r="C212" i="18"/>
  <c r="AI212" i="18"/>
  <c r="AO212" i="18"/>
  <c r="AU212" i="18"/>
  <c r="AX212" i="18"/>
  <c r="AY212" i="18"/>
  <c r="AZ212" i="18"/>
  <c r="BD212" i="18"/>
  <c r="AD213" i="18"/>
  <c r="C213" i="18"/>
  <c r="AI213" i="18"/>
  <c r="AO213" i="18"/>
  <c r="AU213" i="18"/>
  <c r="AX213" i="18"/>
  <c r="AY213" i="18"/>
  <c r="AZ213" i="18"/>
  <c r="BD213" i="18"/>
  <c r="AD214" i="18"/>
  <c r="C214" i="18"/>
  <c r="AI214" i="18"/>
  <c r="AO214" i="18"/>
  <c r="AU214" i="18"/>
  <c r="AX214" i="18"/>
  <c r="AY214" i="18"/>
  <c r="AZ214" i="18"/>
  <c r="BD214" i="18"/>
  <c r="AD215" i="18"/>
  <c r="C215" i="18"/>
  <c r="AI215" i="18"/>
  <c r="AO215" i="18"/>
  <c r="AU215" i="18"/>
  <c r="AX215" i="18"/>
  <c r="AY215" i="18"/>
  <c r="AZ215" i="18"/>
  <c r="BD215" i="18"/>
  <c r="AD216" i="18"/>
  <c r="C216" i="18"/>
  <c r="AI216" i="18"/>
  <c r="AO216" i="18"/>
  <c r="AU216" i="18"/>
  <c r="AX216" i="18"/>
  <c r="AY216" i="18"/>
  <c r="AZ216" i="18"/>
  <c r="BD216" i="18"/>
  <c r="AD217" i="18"/>
  <c r="C217" i="18"/>
  <c r="AI217" i="18"/>
  <c r="AO217" i="18"/>
  <c r="AU217" i="18"/>
  <c r="AX217" i="18"/>
  <c r="AY217" i="18"/>
  <c r="AZ217" i="18"/>
  <c r="BD217" i="18"/>
  <c r="AD218" i="18"/>
  <c r="C218" i="18"/>
  <c r="AI218" i="18"/>
  <c r="AO218" i="18"/>
  <c r="AU218" i="18"/>
  <c r="AX218" i="18"/>
  <c r="AY218" i="18"/>
  <c r="AZ218" i="18"/>
  <c r="BD218" i="18"/>
  <c r="AD219" i="18"/>
  <c r="AI219" i="18"/>
  <c r="AO219" i="18"/>
  <c r="AU219" i="18"/>
  <c r="AX219" i="18"/>
  <c r="AY219" i="18"/>
  <c r="AZ219" i="18"/>
  <c r="BD219" i="18"/>
  <c r="AD220" i="18"/>
  <c r="C220" i="18"/>
  <c r="AI220" i="18"/>
  <c r="AO220" i="18"/>
  <c r="AU220" i="18"/>
  <c r="AX220" i="18"/>
  <c r="AY220" i="18"/>
  <c r="AZ220" i="18"/>
  <c r="BD220" i="18"/>
  <c r="AD221" i="18"/>
  <c r="C221" i="18"/>
  <c r="AI221" i="18"/>
  <c r="AO221" i="18"/>
  <c r="AU221" i="18"/>
  <c r="AX221" i="18"/>
  <c r="AY221" i="18"/>
  <c r="AZ221" i="18"/>
  <c r="BD221" i="18"/>
  <c r="AD222" i="18"/>
  <c r="C222" i="18"/>
  <c r="AI222" i="18"/>
  <c r="AO222" i="18"/>
  <c r="AU222" i="18"/>
  <c r="AX222" i="18"/>
  <c r="AY222" i="18"/>
  <c r="AZ222" i="18"/>
  <c r="BD222" i="18"/>
  <c r="AD223" i="18"/>
  <c r="C223" i="18"/>
  <c r="AI223" i="18"/>
  <c r="AO223" i="18"/>
  <c r="AU223" i="18"/>
  <c r="AX223" i="18"/>
  <c r="AY223" i="18"/>
  <c r="AZ223" i="18"/>
  <c r="BD223" i="18"/>
  <c r="AD224" i="18"/>
  <c r="C224" i="18"/>
  <c r="AI224" i="18"/>
  <c r="AO224" i="18"/>
  <c r="AU224" i="18"/>
  <c r="AX224" i="18"/>
  <c r="AY224" i="18"/>
  <c r="AZ224" i="18"/>
  <c r="BD224" i="18"/>
  <c r="AD225" i="18"/>
  <c r="C225" i="18"/>
  <c r="AI225" i="18"/>
  <c r="AO225" i="18"/>
  <c r="AU225" i="18"/>
  <c r="AX225" i="18"/>
  <c r="AY225" i="18"/>
  <c r="AZ225" i="18"/>
  <c r="BD225" i="18"/>
  <c r="AD226" i="18"/>
  <c r="C226" i="18"/>
  <c r="AI226" i="18"/>
  <c r="AO226" i="18"/>
  <c r="AU226" i="18"/>
  <c r="AX226" i="18"/>
  <c r="AY226" i="18"/>
  <c r="AZ226" i="18"/>
  <c r="BD226" i="18"/>
  <c r="AD227" i="18"/>
  <c r="C227" i="18"/>
  <c r="AI227" i="18"/>
  <c r="AO227" i="18"/>
  <c r="AU227" i="18"/>
  <c r="AX227" i="18"/>
  <c r="AY227" i="18"/>
  <c r="AZ227" i="18"/>
  <c r="BD227" i="18"/>
  <c r="AD228" i="18"/>
  <c r="C228" i="18"/>
  <c r="AI228" i="18"/>
  <c r="AO228" i="18"/>
  <c r="AU228" i="18"/>
  <c r="AX228" i="18"/>
  <c r="AY228" i="18"/>
  <c r="AZ228" i="18"/>
  <c r="BD228" i="18"/>
  <c r="AD229" i="18"/>
  <c r="C229" i="18"/>
  <c r="AI229" i="18"/>
  <c r="AO229" i="18"/>
  <c r="AU229" i="18"/>
  <c r="AX229" i="18"/>
  <c r="AY229" i="18"/>
  <c r="AZ229" i="18"/>
  <c r="BD229" i="18"/>
  <c r="AD230" i="18"/>
  <c r="C230" i="18"/>
  <c r="AI230" i="18"/>
  <c r="AO230" i="18"/>
  <c r="AU230" i="18"/>
  <c r="AX230" i="18"/>
  <c r="AY230" i="18"/>
  <c r="AZ230" i="18"/>
  <c r="BD230" i="18"/>
  <c r="AD231" i="18"/>
  <c r="C231" i="18"/>
  <c r="AI231" i="18"/>
  <c r="AO231" i="18"/>
  <c r="AU231" i="18"/>
  <c r="AX231" i="18"/>
  <c r="AY231" i="18"/>
  <c r="AZ231" i="18"/>
  <c r="BD231" i="18"/>
  <c r="AD232" i="18"/>
  <c r="C232" i="18"/>
  <c r="AI232" i="18"/>
  <c r="AO232" i="18"/>
  <c r="AU232" i="18"/>
  <c r="AX232" i="18"/>
  <c r="AY232" i="18"/>
  <c r="AZ232" i="18"/>
  <c r="BD232" i="18"/>
  <c r="AD233" i="18"/>
  <c r="C233" i="18"/>
  <c r="AI233" i="18"/>
  <c r="AO233" i="18"/>
  <c r="AU233" i="18"/>
  <c r="AX233" i="18"/>
  <c r="AY233" i="18"/>
  <c r="AZ233" i="18"/>
  <c r="BD233" i="18"/>
  <c r="AD234" i="18"/>
  <c r="C234" i="18"/>
  <c r="AI234" i="18"/>
  <c r="AO234" i="18"/>
  <c r="AU234" i="18"/>
  <c r="AX234" i="18"/>
  <c r="AY234" i="18"/>
  <c r="AZ234" i="18"/>
  <c r="BD234" i="18"/>
  <c r="AD235" i="18"/>
  <c r="C235" i="18"/>
  <c r="AI235" i="18"/>
  <c r="AO235" i="18"/>
  <c r="AU235" i="18"/>
  <c r="AX235" i="18"/>
  <c r="AY235" i="18"/>
  <c r="AZ235" i="18"/>
  <c r="BD235" i="18"/>
  <c r="AD236" i="18"/>
  <c r="C236" i="18"/>
  <c r="AI236" i="18"/>
  <c r="AO236" i="18"/>
  <c r="AU236" i="18"/>
  <c r="AX236" i="18"/>
  <c r="AY236" i="18"/>
  <c r="AZ236" i="18"/>
  <c r="BD236" i="18"/>
  <c r="AD237" i="18"/>
  <c r="C237" i="18"/>
  <c r="AI237" i="18"/>
  <c r="AO237" i="18"/>
  <c r="AU237" i="18"/>
  <c r="AX237" i="18"/>
  <c r="AY237" i="18"/>
  <c r="AZ237" i="18"/>
  <c r="BD237" i="18"/>
  <c r="AD238" i="18"/>
  <c r="C238" i="18"/>
  <c r="AI238" i="18"/>
  <c r="AO238" i="18"/>
  <c r="AU238" i="18"/>
  <c r="AX238" i="18"/>
  <c r="AY238" i="18"/>
  <c r="AZ238" i="18"/>
  <c r="BD238" i="18"/>
  <c r="AD239" i="18"/>
  <c r="C239" i="18"/>
  <c r="AI239" i="18"/>
  <c r="AO239" i="18"/>
  <c r="AU239" i="18"/>
  <c r="AX239" i="18"/>
  <c r="AY239" i="18"/>
  <c r="AZ239" i="18"/>
  <c r="BD239" i="18"/>
  <c r="AD240" i="18"/>
  <c r="C240" i="18"/>
  <c r="AI240" i="18"/>
  <c r="AO240" i="18"/>
  <c r="AU240" i="18"/>
  <c r="AX240" i="18"/>
  <c r="AY240" i="18"/>
  <c r="AZ240" i="18"/>
  <c r="BD240" i="18"/>
  <c r="AD241" i="18"/>
  <c r="C241" i="18"/>
  <c r="AI241" i="18"/>
  <c r="AO241" i="18"/>
  <c r="AU241" i="18"/>
  <c r="AX241" i="18"/>
  <c r="AY241" i="18"/>
  <c r="AZ241" i="18"/>
  <c r="BD241" i="18"/>
  <c r="AD242" i="18"/>
  <c r="AI242" i="18"/>
  <c r="AO242" i="18"/>
  <c r="AU242" i="18"/>
  <c r="AX242" i="18"/>
  <c r="AY242" i="18"/>
  <c r="AZ242" i="18"/>
  <c r="BD242" i="18"/>
  <c r="AD243" i="18"/>
  <c r="AI243" i="18"/>
  <c r="AO243" i="18"/>
  <c r="AU243" i="18"/>
  <c r="AX243" i="18"/>
  <c r="AY243" i="18"/>
  <c r="AZ243" i="18"/>
  <c r="BD243" i="18"/>
  <c r="AD244" i="18"/>
  <c r="AI244" i="18"/>
  <c r="AO244" i="18"/>
  <c r="AU244" i="18"/>
  <c r="AX244" i="18"/>
  <c r="AY244" i="18"/>
  <c r="AZ244" i="18"/>
  <c r="BD244" i="18"/>
  <c r="AD245" i="18"/>
  <c r="AI245" i="18"/>
  <c r="AO245" i="18"/>
  <c r="AU245" i="18"/>
  <c r="AX245" i="18"/>
  <c r="AY245" i="18"/>
  <c r="AZ245" i="18"/>
  <c r="BD245" i="18"/>
  <c r="AD246" i="18"/>
  <c r="AI246" i="18"/>
  <c r="AO246" i="18"/>
  <c r="AU246" i="18"/>
  <c r="AX246" i="18"/>
  <c r="AY246" i="18"/>
  <c r="AZ246" i="18"/>
  <c r="BD246" i="18"/>
  <c r="AD247" i="18"/>
  <c r="AI247" i="18"/>
  <c r="AO247" i="18"/>
  <c r="AU247" i="18"/>
  <c r="AX247" i="18"/>
  <c r="AY247" i="18"/>
  <c r="AZ247" i="18"/>
  <c r="BD247" i="18"/>
  <c r="AD248" i="18"/>
  <c r="AI248" i="18"/>
  <c r="AO248" i="18"/>
  <c r="AU248" i="18"/>
  <c r="AX248" i="18"/>
  <c r="AY248" i="18"/>
  <c r="AZ248" i="18"/>
  <c r="BD248" i="18"/>
  <c r="AD249" i="18"/>
  <c r="AI249" i="18"/>
  <c r="AO249" i="18"/>
  <c r="AU249" i="18"/>
  <c r="AX249" i="18"/>
  <c r="AY249" i="18"/>
  <c r="AZ249" i="18"/>
  <c r="BD249" i="18"/>
  <c r="AD250" i="18"/>
  <c r="AI250" i="18"/>
  <c r="AO250" i="18"/>
  <c r="AU250" i="18"/>
  <c r="AX250" i="18"/>
  <c r="AY250" i="18"/>
  <c r="AZ250" i="18"/>
  <c r="BD250" i="18"/>
  <c r="AD251" i="18"/>
  <c r="AI251" i="18"/>
  <c r="AO251" i="18"/>
  <c r="AU251" i="18"/>
  <c r="AX251" i="18"/>
  <c r="AY251" i="18"/>
  <c r="AZ251" i="18"/>
  <c r="BD251" i="18"/>
  <c r="AD252" i="18"/>
  <c r="AI252" i="18"/>
  <c r="AO252" i="18"/>
  <c r="AU252" i="18"/>
  <c r="AX252" i="18"/>
  <c r="AY252" i="18"/>
  <c r="AZ252" i="18"/>
  <c r="BD252" i="18"/>
  <c r="AD253" i="18"/>
  <c r="AI253" i="18"/>
  <c r="AO253" i="18"/>
  <c r="AU253" i="18"/>
  <c r="AX253" i="18"/>
  <c r="AY253" i="18"/>
  <c r="AZ253" i="18"/>
  <c r="BD253" i="18"/>
  <c r="AD254" i="18"/>
  <c r="AI254" i="18"/>
  <c r="AO254" i="18"/>
  <c r="AU254" i="18"/>
  <c r="AX254" i="18"/>
  <c r="AY254" i="18"/>
  <c r="AZ254" i="18"/>
  <c r="BD254" i="18"/>
  <c r="AD255" i="18"/>
  <c r="AI255" i="18"/>
  <c r="AO255" i="18"/>
  <c r="AU255" i="18"/>
  <c r="AX255" i="18"/>
  <c r="AY255" i="18"/>
  <c r="AZ255" i="18"/>
  <c r="BD255" i="18"/>
  <c r="AD256" i="18"/>
  <c r="AI256" i="18"/>
  <c r="AO256" i="18"/>
  <c r="AU256" i="18"/>
  <c r="AX256" i="18"/>
  <c r="AY256" i="18"/>
  <c r="AZ256" i="18"/>
  <c r="BD256" i="18"/>
  <c r="AD257" i="18"/>
  <c r="AI257" i="18"/>
  <c r="AO257" i="18"/>
  <c r="AU257" i="18"/>
  <c r="AX257" i="18"/>
  <c r="AY257" i="18"/>
  <c r="AZ257" i="18"/>
  <c r="BD257" i="18"/>
  <c r="AD258" i="18"/>
  <c r="AI258" i="18"/>
  <c r="AO258" i="18"/>
  <c r="AU258" i="18"/>
  <c r="AX258" i="18"/>
  <c r="AY258" i="18"/>
  <c r="AZ258" i="18"/>
  <c r="BD258" i="18"/>
  <c r="AD259" i="18"/>
  <c r="AI259" i="18"/>
  <c r="AO259" i="18"/>
  <c r="AU259" i="18"/>
  <c r="AX259" i="18"/>
  <c r="AY259" i="18"/>
  <c r="AZ259" i="18"/>
  <c r="BD259" i="18"/>
  <c r="AD260" i="18"/>
  <c r="AI260" i="18"/>
  <c r="AO260" i="18"/>
  <c r="AU260" i="18"/>
  <c r="AX260" i="18"/>
  <c r="AY260" i="18"/>
  <c r="AZ260" i="18"/>
  <c r="BD260" i="18"/>
  <c r="AD261" i="18"/>
  <c r="AI261" i="18"/>
  <c r="AO261" i="18"/>
  <c r="AU261" i="18"/>
  <c r="AX261" i="18"/>
  <c r="AY261" i="18"/>
  <c r="AZ261" i="18"/>
  <c r="BD261" i="18"/>
  <c r="AD262" i="18"/>
  <c r="AI262" i="18"/>
  <c r="AO262" i="18"/>
  <c r="AU262" i="18"/>
  <c r="AX262" i="18"/>
  <c r="AY262" i="18"/>
  <c r="AZ262" i="18"/>
  <c r="BD262" i="18"/>
  <c r="AD263" i="18"/>
  <c r="AI263" i="18"/>
  <c r="AO263" i="18"/>
  <c r="AU263" i="18"/>
  <c r="AX263" i="18"/>
  <c r="AY263" i="18"/>
  <c r="AZ263" i="18"/>
  <c r="BD263" i="18"/>
  <c r="AD264" i="18"/>
  <c r="AI264" i="18"/>
  <c r="AO264" i="18"/>
  <c r="AU264" i="18"/>
  <c r="AX264" i="18"/>
  <c r="AY264" i="18"/>
  <c r="AZ264" i="18"/>
  <c r="BD264" i="18"/>
  <c r="AD265" i="18"/>
  <c r="AI265" i="18"/>
  <c r="AO265" i="18"/>
  <c r="AU265" i="18"/>
  <c r="AX265" i="18"/>
  <c r="AY265" i="18"/>
  <c r="AZ265" i="18"/>
  <c r="BD265" i="18"/>
  <c r="AD266" i="18"/>
  <c r="AI266" i="18"/>
  <c r="AO266" i="18"/>
  <c r="AU266" i="18"/>
  <c r="AX266" i="18"/>
  <c r="AY266" i="18"/>
  <c r="AZ266" i="18"/>
  <c r="BD266" i="18"/>
  <c r="AD267" i="18"/>
  <c r="AI267" i="18"/>
  <c r="AO267" i="18"/>
  <c r="AU267" i="18"/>
  <c r="AX267" i="18"/>
  <c r="AY267" i="18"/>
  <c r="AZ267" i="18"/>
  <c r="BD267" i="18"/>
  <c r="AD268" i="18"/>
  <c r="AI268" i="18"/>
  <c r="AO268" i="18"/>
  <c r="AU268" i="18"/>
  <c r="AX268" i="18"/>
  <c r="AY268" i="18"/>
  <c r="AZ268" i="18"/>
  <c r="BD268" i="18"/>
  <c r="AD269" i="18"/>
  <c r="AI269" i="18"/>
  <c r="AO269" i="18"/>
  <c r="AU269" i="18"/>
  <c r="AX269" i="18"/>
  <c r="AY269" i="18"/>
  <c r="AZ269" i="18"/>
  <c r="BD269" i="18"/>
  <c r="AD270" i="18"/>
  <c r="AI270" i="18"/>
  <c r="AO270" i="18"/>
  <c r="AU270" i="18"/>
  <c r="AX270" i="18"/>
  <c r="AY270" i="18"/>
  <c r="AZ270" i="18"/>
  <c r="BD270" i="18"/>
  <c r="AD271" i="18"/>
  <c r="AI271" i="18"/>
  <c r="AO271" i="18"/>
  <c r="AU271" i="18"/>
  <c r="AX271" i="18"/>
  <c r="AY271" i="18"/>
  <c r="AZ271" i="18"/>
  <c r="BD271" i="18"/>
  <c r="AD272" i="18"/>
  <c r="AI272" i="18"/>
  <c r="AO272" i="18"/>
  <c r="AU272" i="18"/>
  <c r="AX272" i="18"/>
  <c r="AY272" i="18"/>
  <c r="AZ272" i="18"/>
  <c r="BD272" i="18"/>
  <c r="AD273" i="18"/>
  <c r="AI273" i="18"/>
  <c r="AO273" i="18"/>
  <c r="AU273" i="18"/>
  <c r="AX273" i="18"/>
  <c r="AY273" i="18"/>
  <c r="AZ273" i="18"/>
  <c r="BD273" i="18"/>
  <c r="AD274" i="18"/>
  <c r="AI274" i="18"/>
  <c r="AO274" i="18"/>
  <c r="AU274" i="18"/>
  <c r="AX274" i="18"/>
  <c r="AY274" i="18"/>
  <c r="AZ274" i="18"/>
  <c r="BD274" i="18"/>
  <c r="AD275" i="18"/>
  <c r="AI275" i="18"/>
  <c r="AO275" i="18"/>
  <c r="AU275" i="18"/>
  <c r="AX275" i="18"/>
  <c r="AY275" i="18"/>
  <c r="AZ275" i="18"/>
  <c r="BD275" i="18"/>
  <c r="AD276" i="18"/>
  <c r="AI276" i="18"/>
  <c r="AO276" i="18"/>
  <c r="AU276" i="18"/>
  <c r="AX276" i="18"/>
  <c r="AY276" i="18"/>
  <c r="AZ276" i="18"/>
  <c r="BD276" i="18"/>
  <c r="AD277" i="18"/>
  <c r="AI277" i="18"/>
  <c r="AO277" i="18"/>
  <c r="AU277" i="18"/>
  <c r="AX277" i="18"/>
  <c r="AY277" i="18"/>
  <c r="AZ277" i="18"/>
  <c r="BD277" i="18"/>
  <c r="AD278" i="18"/>
  <c r="AI278" i="18"/>
  <c r="AO278" i="18"/>
  <c r="AU278" i="18"/>
  <c r="AX278" i="18"/>
  <c r="AY278" i="18"/>
  <c r="AZ278" i="18"/>
  <c r="BD278" i="18"/>
  <c r="AD279" i="18"/>
  <c r="AI279" i="18"/>
  <c r="AO279" i="18"/>
  <c r="AU279" i="18"/>
  <c r="AX279" i="18"/>
  <c r="AY279" i="18"/>
  <c r="AZ279" i="18"/>
  <c r="BD279" i="18"/>
  <c r="AD280" i="18"/>
  <c r="AI280" i="18"/>
  <c r="AO280" i="18"/>
  <c r="AU280" i="18"/>
  <c r="AX280" i="18"/>
  <c r="AY280" i="18"/>
  <c r="AZ280" i="18"/>
  <c r="BD280" i="18"/>
  <c r="AD281" i="18"/>
  <c r="AI281" i="18"/>
  <c r="AO281" i="18"/>
  <c r="AU281" i="18"/>
  <c r="AX281" i="18"/>
  <c r="AY281" i="18"/>
  <c r="AZ281" i="18"/>
  <c r="BD281" i="18"/>
  <c r="AD282" i="18"/>
  <c r="AI282" i="18"/>
  <c r="AO282" i="18"/>
  <c r="AU282" i="18"/>
  <c r="AX282" i="18"/>
  <c r="AY282" i="18"/>
  <c r="AZ282" i="18"/>
  <c r="BD282" i="18"/>
  <c r="AD283" i="18"/>
  <c r="AI283" i="18"/>
  <c r="AO283" i="18"/>
  <c r="AU283" i="18"/>
  <c r="AX283" i="18"/>
  <c r="AY283" i="18"/>
  <c r="AZ283" i="18"/>
  <c r="BD283" i="18"/>
  <c r="AD284" i="18"/>
  <c r="AI284" i="18"/>
  <c r="AO284" i="18"/>
  <c r="AU284" i="18"/>
  <c r="AX284" i="18"/>
  <c r="AY284" i="18"/>
  <c r="AZ284" i="18"/>
  <c r="BD284" i="18"/>
  <c r="AD285" i="18"/>
  <c r="AI285" i="18"/>
  <c r="AO285" i="18"/>
  <c r="AU285" i="18"/>
  <c r="AX285" i="18"/>
  <c r="AY285" i="18"/>
  <c r="AZ285" i="18"/>
  <c r="BD285" i="18"/>
  <c r="AD286" i="18"/>
  <c r="AI286" i="18"/>
  <c r="AO286" i="18"/>
  <c r="AU286" i="18"/>
  <c r="AX286" i="18"/>
  <c r="AY286" i="18"/>
  <c r="AZ286" i="18"/>
  <c r="BD286" i="18"/>
  <c r="AD287" i="18"/>
  <c r="AI287" i="18"/>
  <c r="AO287" i="18"/>
  <c r="AU287" i="18"/>
  <c r="AX287" i="18"/>
  <c r="AY287" i="18"/>
  <c r="AZ287" i="18"/>
  <c r="BD287" i="18"/>
  <c r="AD288" i="18"/>
  <c r="AI288" i="18"/>
  <c r="AO288" i="18"/>
  <c r="AU288" i="18"/>
  <c r="AX288" i="18"/>
  <c r="AY288" i="18"/>
  <c r="AZ288" i="18"/>
  <c r="BD288" i="18"/>
  <c r="AD289" i="18"/>
  <c r="AI289" i="18"/>
  <c r="AO289" i="18"/>
  <c r="AU289" i="18"/>
  <c r="AX289" i="18"/>
  <c r="AY289" i="18"/>
  <c r="AZ289" i="18"/>
  <c r="BD289" i="18"/>
  <c r="AD290" i="18"/>
  <c r="AI290" i="18"/>
  <c r="AO290" i="18"/>
  <c r="AU290" i="18"/>
  <c r="AX290" i="18"/>
  <c r="AY290" i="18"/>
  <c r="AZ290" i="18"/>
  <c r="BD290" i="18"/>
  <c r="AD291" i="18"/>
  <c r="AI291" i="18"/>
  <c r="AO291" i="18"/>
  <c r="AU291" i="18"/>
  <c r="AX291" i="18"/>
  <c r="AY291" i="18"/>
  <c r="AZ291" i="18"/>
  <c r="BD291" i="18"/>
  <c r="AD292" i="18"/>
  <c r="AI292" i="18"/>
  <c r="AO292" i="18"/>
  <c r="AU292" i="18"/>
  <c r="AX292" i="18"/>
  <c r="AY292" i="18"/>
  <c r="AZ292" i="18"/>
  <c r="BD292" i="18"/>
  <c r="AD293" i="18"/>
  <c r="AI293" i="18"/>
  <c r="AO293" i="18"/>
  <c r="AU293" i="18"/>
  <c r="AX293" i="18"/>
  <c r="AY293" i="18"/>
  <c r="AZ293" i="18"/>
  <c r="BD293" i="18"/>
  <c r="AD294" i="18"/>
  <c r="AI294" i="18"/>
  <c r="AO294" i="18"/>
  <c r="AU294" i="18"/>
  <c r="AX294" i="18"/>
  <c r="AY294" i="18"/>
  <c r="AZ294" i="18"/>
  <c r="BD294" i="18"/>
  <c r="AD295" i="18"/>
  <c r="AI295" i="18"/>
  <c r="AO295" i="18"/>
  <c r="AU295" i="18"/>
  <c r="AX295" i="18"/>
  <c r="AY295" i="18"/>
  <c r="AZ295" i="18"/>
  <c r="BD295" i="18"/>
  <c r="AD296" i="18"/>
  <c r="AI296" i="18"/>
  <c r="AO296" i="18"/>
  <c r="AU296" i="18"/>
  <c r="AX296" i="18"/>
  <c r="AY296" i="18"/>
  <c r="AZ296" i="18"/>
  <c r="BD296" i="18"/>
  <c r="AD297" i="18"/>
  <c r="AI297" i="18"/>
  <c r="AO297" i="18"/>
  <c r="AU297" i="18"/>
  <c r="AX297" i="18"/>
  <c r="AY297" i="18"/>
  <c r="AZ297" i="18"/>
  <c r="BD297" i="18"/>
  <c r="AD298" i="18"/>
  <c r="AI298" i="18"/>
  <c r="AO298" i="18"/>
  <c r="AU298" i="18"/>
  <c r="AX298" i="18"/>
  <c r="AY298" i="18"/>
  <c r="AZ298" i="18"/>
  <c r="BD298" i="18"/>
  <c r="AD299" i="18"/>
  <c r="AI299" i="18"/>
  <c r="AO299" i="18"/>
  <c r="AU299" i="18"/>
  <c r="AX299" i="18"/>
  <c r="AY299" i="18"/>
  <c r="AZ299" i="18"/>
  <c r="BD299" i="18"/>
  <c r="AD300" i="18"/>
  <c r="AI300" i="18"/>
  <c r="AO300" i="18"/>
  <c r="AU300" i="18"/>
  <c r="AX300" i="18"/>
  <c r="AY300" i="18"/>
  <c r="AZ300" i="18"/>
  <c r="BD300" i="18"/>
  <c r="AD301" i="18"/>
  <c r="AI301" i="18"/>
  <c r="AO301" i="18"/>
  <c r="AU301" i="18"/>
  <c r="AX301" i="18"/>
  <c r="AY301" i="18"/>
  <c r="AZ301" i="18"/>
  <c r="BD301" i="18"/>
  <c r="AD302" i="18"/>
  <c r="AI302" i="18"/>
  <c r="AO302" i="18"/>
  <c r="AU302" i="18"/>
  <c r="AX302" i="18"/>
  <c r="AY302" i="18"/>
  <c r="AZ302" i="18"/>
  <c r="BD302" i="18"/>
  <c r="AD303" i="18"/>
  <c r="AI303" i="18"/>
  <c r="AO303" i="18"/>
  <c r="AU303" i="18"/>
  <c r="AX303" i="18"/>
  <c r="AY303" i="18"/>
  <c r="AZ303" i="18"/>
  <c r="BD303" i="18"/>
  <c r="AD304" i="18"/>
  <c r="AI304" i="18"/>
  <c r="AO304" i="18"/>
  <c r="AU304" i="18"/>
  <c r="AX304" i="18"/>
  <c r="AY304" i="18"/>
  <c r="AZ304" i="18"/>
  <c r="BD304" i="18"/>
  <c r="AD305" i="18"/>
  <c r="AI305" i="18"/>
  <c r="AO305" i="18"/>
  <c r="AU305" i="18"/>
  <c r="AX305" i="18"/>
  <c r="AY305" i="18"/>
  <c r="AZ305" i="18"/>
  <c r="BD305" i="18"/>
  <c r="AD306" i="18"/>
  <c r="AI306" i="18"/>
  <c r="AO306" i="18"/>
  <c r="AU306" i="18"/>
  <c r="AX306" i="18"/>
  <c r="AY306" i="18"/>
  <c r="AZ306" i="18"/>
  <c r="BD306" i="18"/>
  <c r="AD307" i="18"/>
  <c r="AI307" i="18"/>
  <c r="AO307" i="18"/>
  <c r="AU307" i="18"/>
  <c r="AX307" i="18"/>
  <c r="AY307" i="18"/>
  <c r="AZ307" i="18"/>
  <c r="BD307" i="18"/>
  <c r="AD308" i="18"/>
  <c r="AI308" i="18"/>
  <c r="AO308" i="18"/>
  <c r="AU308" i="18"/>
  <c r="AX308" i="18"/>
  <c r="AY308" i="18"/>
  <c r="AZ308" i="18"/>
  <c r="BD308" i="18"/>
  <c r="AD309" i="18"/>
  <c r="AI309" i="18"/>
  <c r="AO309" i="18"/>
  <c r="AU309" i="18"/>
  <c r="AX309" i="18"/>
  <c r="AY309" i="18"/>
  <c r="AZ309" i="18"/>
  <c r="BD309" i="18"/>
  <c r="AD310" i="18"/>
  <c r="AI310" i="18"/>
  <c r="AO310" i="18"/>
  <c r="AU310" i="18"/>
  <c r="AX310" i="18"/>
  <c r="AY310" i="18"/>
  <c r="AZ310" i="18"/>
  <c r="BD310" i="18"/>
  <c r="AD311" i="18"/>
  <c r="AI311" i="18"/>
  <c r="AO311" i="18"/>
  <c r="AU311" i="18"/>
  <c r="AX311" i="18"/>
  <c r="AY311" i="18"/>
  <c r="AZ311" i="18"/>
  <c r="BD311" i="18"/>
  <c r="AD312" i="18"/>
  <c r="AI312" i="18"/>
  <c r="AO312" i="18"/>
  <c r="AU312" i="18"/>
  <c r="AX312" i="18"/>
  <c r="AY312" i="18"/>
  <c r="AZ312" i="18"/>
  <c r="BD312" i="18"/>
  <c r="AD313" i="18"/>
  <c r="AI313" i="18"/>
  <c r="AO313" i="18"/>
  <c r="AU313" i="18"/>
  <c r="AX313" i="18"/>
  <c r="AY313" i="18"/>
  <c r="AZ313" i="18"/>
  <c r="BD313" i="18"/>
  <c r="AD314" i="18"/>
  <c r="AI314" i="18"/>
  <c r="AO314" i="18"/>
  <c r="AU314" i="18"/>
  <c r="AX314" i="18"/>
  <c r="AY314" i="18"/>
  <c r="AZ314" i="18"/>
  <c r="BD314" i="18"/>
  <c r="AD315" i="18"/>
  <c r="AI315" i="18"/>
  <c r="AO315" i="18"/>
  <c r="AU315" i="18"/>
  <c r="AX315" i="18"/>
  <c r="AY315" i="18"/>
  <c r="AZ315" i="18"/>
  <c r="BD315" i="18"/>
  <c r="AD316" i="18"/>
  <c r="AI316" i="18"/>
  <c r="AO316" i="18"/>
  <c r="AU316" i="18"/>
  <c r="AX316" i="18"/>
  <c r="AY316" i="18"/>
  <c r="AZ316" i="18"/>
  <c r="BD316" i="18"/>
  <c r="AD317" i="18"/>
  <c r="AI317" i="18"/>
  <c r="AO317" i="18"/>
  <c r="AU317" i="18"/>
  <c r="AX317" i="18"/>
  <c r="AY317" i="18"/>
  <c r="AZ317" i="18"/>
  <c r="BD317" i="18"/>
  <c r="AD318" i="18"/>
  <c r="AI318" i="18"/>
  <c r="AO318" i="18"/>
  <c r="AU318" i="18"/>
  <c r="AX318" i="18"/>
  <c r="AY318" i="18"/>
  <c r="AZ318" i="18"/>
  <c r="BD318" i="18"/>
  <c r="AD319" i="18"/>
  <c r="AI319" i="18"/>
  <c r="AO319" i="18"/>
  <c r="AU319" i="18"/>
  <c r="AX319" i="18"/>
  <c r="AY319" i="18"/>
  <c r="AZ319" i="18"/>
  <c r="BD319" i="18"/>
  <c r="AD320" i="18"/>
  <c r="AI320" i="18"/>
  <c r="AO320" i="18"/>
  <c r="AU320" i="18"/>
  <c r="AX320" i="18"/>
  <c r="AY320" i="18"/>
  <c r="AZ320" i="18"/>
  <c r="BD320" i="18"/>
  <c r="AD321" i="18"/>
  <c r="AI321" i="18"/>
  <c r="AO321" i="18"/>
  <c r="AU321" i="18"/>
  <c r="AX321" i="18"/>
  <c r="AY321" i="18"/>
  <c r="AZ321" i="18"/>
  <c r="BD321" i="18"/>
  <c r="AD322" i="18"/>
  <c r="AI322" i="18"/>
  <c r="AO322" i="18"/>
  <c r="AU322" i="18"/>
  <c r="AX322" i="18"/>
  <c r="AY322" i="18"/>
  <c r="AZ322" i="18"/>
  <c r="BD322" i="18"/>
  <c r="AD323" i="18"/>
  <c r="AI323" i="18"/>
  <c r="AO323" i="18"/>
  <c r="AU323" i="18"/>
  <c r="AX323" i="18"/>
  <c r="AY323" i="18"/>
  <c r="AZ323" i="18"/>
  <c r="BD323" i="18"/>
  <c r="AD324" i="18"/>
  <c r="AI324" i="18"/>
  <c r="AO324" i="18"/>
  <c r="AU324" i="18"/>
  <c r="AX324" i="18"/>
  <c r="AY324" i="18"/>
  <c r="AZ324" i="18"/>
  <c r="BD324" i="18"/>
  <c r="AD325" i="18"/>
  <c r="AI325" i="18"/>
  <c r="AO325" i="18"/>
  <c r="AU325" i="18"/>
  <c r="AX325" i="18"/>
  <c r="AY325" i="18"/>
  <c r="AZ325" i="18"/>
  <c r="BD325" i="18"/>
  <c r="AD326" i="18"/>
  <c r="AI326" i="18"/>
  <c r="AO326" i="18"/>
  <c r="AU326" i="18"/>
  <c r="AX326" i="18"/>
  <c r="AY326" i="18"/>
  <c r="AZ326" i="18"/>
  <c r="BD326" i="18"/>
  <c r="AD327" i="18"/>
  <c r="AI327" i="18"/>
  <c r="AO327" i="18"/>
  <c r="AU327" i="18"/>
  <c r="AX327" i="18"/>
  <c r="AY327" i="18"/>
  <c r="AZ327" i="18"/>
  <c r="BD327" i="18"/>
  <c r="AD328" i="18"/>
  <c r="AI328" i="18"/>
  <c r="AO328" i="18"/>
  <c r="AU328" i="18"/>
  <c r="AX328" i="18"/>
  <c r="AY328" i="18"/>
  <c r="AZ328" i="18"/>
  <c r="BD328" i="18"/>
  <c r="AD329" i="18"/>
  <c r="AI329" i="18"/>
  <c r="AO329" i="18"/>
  <c r="AU329" i="18"/>
  <c r="AX329" i="18"/>
  <c r="AY329" i="18"/>
  <c r="AZ329" i="18"/>
  <c r="BD329" i="18"/>
  <c r="AD330" i="18"/>
  <c r="AI330" i="18"/>
  <c r="AO330" i="18"/>
  <c r="AU330" i="18"/>
  <c r="AX330" i="18"/>
  <c r="AY330" i="18"/>
  <c r="AZ330" i="18"/>
  <c r="BD330" i="18"/>
  <c r="AD331" i="18"/>
  <c r="AI331" i="18"/>
  <c r="AO331" i="18"/>
  <c r="AU331" i="18"/>
  <c r="AX331" i="18"/>
  <c r="AY331" i="18"/>
  <c r="AZ331" i="18"/>
  <c r="BD331" i="18"/>
  <c r="AD332" i="18"/>
  <c r="AI332" i="18"/>
  <c r="AO332" i="18"/>
  <c r="AU332" i="18"/>
  <c r="AX332" i="18"/>
  <c r="AY332" i="18"/>
  <c r="AZ332" i="18"/>
  <c r="BD332" i="18"/>
  <c r="AD333" i="18"/>
  <c r="AI333" i="18"/>
  <c r="AO333" i="18"/>
  <c r="AU333" i="18"/>
  <c r="AX333" i="18"/>
  <c r="AY333" i="18"/>
  <c r="AZ333" i="18"/>
  <c r="BD333" i="18"/>
  <c r="AD334" i="18"/>
  <c r="AI334" i="18"/>
  <c r="AO334" i="18"/>
  <c r="AU334" i="18"/>
  <c r="AX334" i="18"/>
  <c r="AY334" i="18"/>
  <c r="AZ334" i="18"/>
  <c r="BD334" i="18"/>
  <c r="AD335" i="18"/>
  <c r="AI335" i="18"/>
  <c r="AO335" i="18"/>
  <c r="AU335" i="18"/>
  <c r="AX335" i="18"/>
  <c r="AY335" i="18"/>
  <c r="AZ335" i="18"/>
  <c r="BD335" i="18"/>
  <c r="AD336" i="18"/>
  <c r="AI336" i="18"/>
  <c r="AO336" i="18"/>
  <c r="AU336" i="18"/>
  <c r="AX336" i="18"/>
  <c r="AY336" i="18"/>
  <c r="AZ336" i="18"/>
  <c r="BD336" i="18"/>
  <c r="AD337" i="18"/>
  <c r="AI337" i="18"/>
  <c r="AO337" i="18"/>
  <c r="AU337" i="18"/>
  <c r="AX337" i="18"/>
  <c r="AY337" i="18"/>
  <c r="AZ337" i="18"/>
  <c r="BD337" i="18"/>
  <c r="AD338" i="18"/>
  <c r="AI338" i="18"/>
  <c r="AO338" i="18"/>
  <c r="AU338" i="18"/>
  <c r="AX338" i="18"/>
  <c r="AY338" i="18"/>
  <c r="AZ338" i="18"/>
  <c r="BD338" i="18"/>
  <c r="AD339" i="18"/>
  <c r="AI339" i="18"/>
  <c r="AO339" i="18"/>
  <c r="AU339" i="18"/>
  <c r="AX339" i="18"/>
  <c r="AY339" i="18"/>
  <c r="AZ339" i="18"/>
  <c r="BD339" i="18"/>
  <c r="AD340" i="18"/>
  <c r="AI340" i="18"/>
  <c r="AO340" i="18"/>
  <c r="AU340" i="18"/>
  <c r="AX340" i="18"/>
  <c r="AY340" i="18"/>
  <c r="AZ340" i="18"/>
  <c r="BD340" i="18"/>
  <c r="AD341" i="18"/>
  <c r="AI341" i="18"/>
  <c r="AO341" i="18"/>
  <c r="AU341" i="18"/>
  <c r="AX341" i="18"/>
  <c r="AY341" i="18"/>
  <c r="AZ341" i="18"/>
  <c r="BD341" i="18"/>
  <c r="AD342" i="18"/>
  <c r="AI342" i="18"/>
  <c r="AO342" i="18"/>
  <c r="AU342" i="18"/>
  <c r="AX342" i="18"/>
  <c r="AY342" i="18"/>
  <c r="AZ342" i="18"/>
  <c r="BD342" i="18"/>
  <c r="AD343" i="18"/>
  <c r="AI343" i="18"/>
  <c r="AO343" i="18"/>
  <c r="AU343" i="18"/>
  <c r="AX343" i="18"/>
  <c r="AY343" i="18"/>
  <c r="AZ343" i="18"/>
  <c r="BD343" i="18"/>
  <c r="AD344" i="18"/>
  <c r="AI344" i="18"/>
  <c r="AO344" i="18"/>
  <c r="AU344" i="18"/>
  <c r="AX344" i="18"/>
  <c r="AY344" i="18"/>
  <c r="AZ344" i="18"/>
  <c r="BD344" i="18"/>
  <c r="AD345" i="18"/>
  <c r="AI345" i="18"/>
  <c r="AO345" i="18"/>
  <c r="AU345" i="18"/>
  <c r="AX345" i="18"/>
  <c r="AY345" i="18"/>
  <c r="AZ345" i="18"/>
  <c r="BD345" i="18"/>
  <c r="AD346" i="18"/>
  <c r="AI346" i="18"/>
  <c r="AO346" i="18"/>
  <c r="AU346" i="18"/>
  <c r="AX346" i="18"/>
  <c r="AY346" i="18"/>
  <c r="AZ346" i="18"/>
  <c r="BD346" i="18"/>
  <c r="AD347" i="18"/>
  <c r="AI347" i="18"/>
  <c r="AO347" i="18"/>
  <c r="AU347" i="18"/>
  <c r="AX347" i="18"/>
  <c r="AY347" i="18"/>
  <c r="AZ347" i="18"/>
  <c r="BD347" i="18"/>
  <c r="AD348" i="18"/>
  <c r="AI348" i="18"/>
  <c r="AO348" i="18"/>
  <c r="AU348" i="18"/>
  <c r="AX348" i="18"/>
  <c r="AY348" i="18"/>
  <c r="AZ348" i="18"/>
  <c r="BD348" i="18"/>
  <c r="AD349" i="18"/>
  <c r="AI349" i="18"/>
  <c r="AO349" i="18"/>
  <c r="AU349" i="18"/>
  <c r="AX349" i="18"/>
  <c r="AY349" i="18"/>
  <c r="AZ349" i="18"/>
  <c r="BD349" i="18"/>
  <c r="AD350" i="18"/>
  <c r="AI350" i="18"/>
  <c r="AO350" i="18"/>
  <c r="AU350" i="18"/>
  <c r="AX350" i="18"/>
  <c r="AY350" i="18"/>
  <c r="AZ350" i="18"/>
  <c r="BD350" i="18"/>
  <c r="AD351" i="18"/>
  <c r="AI351" i="18"/>
  <c r="AO351" i="18"/>
  <c r="AU351" i="18"/>
  <c r="AX351" i="18"/>
  <c r="AY351" i="18"/>
  <c r="AZ351" i="18"/>
  <c r="BD351" i="18"/>
  <c r="AD352" i="18"/>
  <c r="AI352" i="18"/>
  <c r="AO352" i="18"/>
  <c r="AU352" i="18"/>
  <c r="AX352" i="18"/>
  <c r="AY352" i="18"/>
  <c r="AZ352" i="18"/>
  <c r="BD352" i="18"/>
  <c r="AD353" i="18"/>
  <c r="AI353" i="18"/>
  <c r="AO353" i="18"/>
  <c r="AU353" i="18"/>
  <c r="AX353" i="18"/>
  <c r="AY353" i="18"/>
  <c r="AZ353" i="18"/>
  <c r="BD353" i="18"/>
  <c r="AD354" i="18"/>
  <c r="AI354" i="18"/>
  <c r="AO354" i="18"/>
  <c r="AU354" i="18"/>
  <c r="AX354" i="18"/>
  <c r="AY354" i="18"/>
  <c r="AZ354" i="18"/>
  <c r="BD354" i="18"/>
  <c r="AD355" i="18"/>
  <c r="AI355" i="18"/>
  <c r="AO355" i="18"/>
  <c r="AU355" i="18"/>
  <c r="AX355" i="18"/>
  <c r="AY355" i="18"/>
  <c r="AZ355" i="18"/>
  <c r="BD355" i="18"/>
  <c r="AD356" i="18"/>
  <c r="AI356" i="18"/>
  <c r="AO356" i="18"/>
  <c r="AU356" i="18"/>
  <c r="AX356" i="18"/>
  <c r="AY356" i="18"/>
  <c r="AZ356" i="18"/>
  <c r="BD356" i="18"/>
  <c r="AD357" i="18"/>
  <c r="AI357" i="18"/>
  <c r="AO357" i="18"/>
  <c r="AU357" i="18"/>
  <c r="AX357" i="18"/>
  <c r="AY357" i="18"/>
  <c r="BD357" i="18"/>
  <c r="AD358" i="18"/>
  <c r="AI358" i="18"/>
  <c r="AO358" i="18"/>
  <c r="AU358" i="18"/>
  <c r="AX358" i="18"/>
  <c r="AY358" i="18"/>
  <c r="BD358" i="18"/>
  <c r="AD359" i="18"/>
  <c r="AI359" i="18"/>
  <c r="AO359" i="18"/>
  <c r="AU359" i="18"/>
  <c r="AX359" i="18"/>
  <c r="AY359" i="18"/>
  <c r="BD359" i="18"/>
  <c r="AD360" i="18"/>
  <c r="AI360" i="18"/>
  <c r="AO360" i="18"/>
  <c r="AU360" i="18"/>
  <c r="AX360" i="18"/>
  <c r="AY360" i="18"/>
  <c r="BD360" i="18"/>
  <c r="AD361" i="18"/>
  <c r="AI361" i="18"/>
  <c r="AO361" i="18"/>
  <c r="AU361" i="18"/>
  <c r="AX361" i="18"/>
  <c r="AY361" i="18"/>
  <c r="BD361" i="18"/>
  <c r="AD362" i="18"/>
  <c r="AI362" i="18"/>
  <c r="AO362" i="18"/>
  <c r="AU362" i="18"/>
  <c r="AX362" i="18"/>
  <c r="AY362" i="18"/>
  <c r="BD362" i="18"/>
  <c r="AD363" i="18"/>
  <c r="AI363" i="18"/>
  <c r="AO363" i="18"/>
  <c r="AU363" i="18"/>
  <c r="AX363" i="18"/>
  <c r="AY363" i="18"/>
  <c r="BD363" i="18"/>
  <c r="AD364" i="18"/>
  <c r="AI364" i="18"/>
  <c r="AO364" i="18"/>
  <c r="AU364" i="18"/>
  <c r="AX364" i="18"/>
  <c r="AY364" i="18"/>
  <c r="BD364" i="18"/>
  <c r="AD365" i="18"/>
  <c r="AI365" i="18"/>
  <c r="AO365" i="18"/>
  <c r="AU365" i="18"/>
  <c r="AX365" i="18"/>
  <c r="AY365" i="18"/>
  <c r="BD365" i="18"/>
  <c r="AD366" i="18"/>
  <c r="AI366" i="18"/>
  <c r="AO366" i="18"/>
  <c r="AU366" i="18"/>
  <c r="AX366" i="18"/>
  <c r="AY366" i="18"/>
  <c r="BD366" i="18"/>
  <c r="AD367" i="18"/>
  <c r="AI367" i="18"/>
  <c r="AO367" i="18"/>
  <c r="AU367" i="18"/>
  <c r="AX367" i="18"/>
  <c r="AY367" i="18"/>
  <c r="BD367" i="18"/>
  <c r="AD368" i="18"/>
  <c r="AI368" i="18"/>
  <c r="AO368" i="18"/>
  <c r="AU368" i="18"/>
  <c r="AX368" i="18"/>
  <c r="AY368" i="18"/>
  <c r="BD368" i="18"/>
  <c r="AD369" i="18"/>
  <c r="AI369" i="18"/>
  <c r="AO369" i="18"/>
  <c r="AU369" i="18"/>
  <c r="AX369" i="18"/>
  <c r="AY369" i="18"/>
  <c r="BD369" i="18"/>
  <c r="AD370" i="18"/>
  <c r="AI370" i="18"/>
  <c r="AO370" i="18"/>
  <c r="AU370" i="18"/>
  <c r="AX370" i="18"/>
  <c r="AY370" i="18"/>
  <c r="BD370" i="18"/>
  <c r="AD371" i="18"/>
  <c r="AI371" i="18"/>
  <c r="AO371" i="18"/>
  <c r="AU371" i="18"/>
  <c r="AX371" i="18"/>
  <c r="AY371" i="18"/>
  <c r="BD371" i="18"/>
  <c r="AD372" i="18"/>
  <c r="AI372" i="18"/>
  <c r="AO372" i="18"/>
  <c r="AU372" i="18"/>
  <c r="AX372" i="18"/>
  <c r="AY372" i="18"/>
  <c r="BD372" i="18"/>
  <c r="AD373" i="18"/>
  <c r="AI373" i="18"/>
  <c r="AO373" i="18"/>
  <c r="AU373" i="18"/>
  <c r="AX373" i="18"/>
  <c r="AY373" i="18"/>
  <c r="BD373" i="18"/>
  <c r="AD374" i="18"/>
  <c r="AI374" i="18"/>
  <c r="AO374" i="18"/>
  <c r="AU374" i="18"/>
  <c r="AX374" i="18"/>
  <c r="AY374" i="18"/>
  <c r="BD374" i="18"/>
  <c r="AD375" i="18"/>
  <c r="AI375" i="18"/>
  <c r="AO375" i="18"/>
  <c r="AU375" i="18"/>
  <c r="AX375" i="18"/>
  <c r="AY375" i="18"/>
  <c r="BD375" i="18"/>
  <c r="AD376" i="18"/>
  <c r="AI376" i="18"/>
  <c r="AO376" i="18"/>
  <c r="AU376" i="18"/>
  <c r="AX376" i="18"/>
  <c r="AY376" i="18"/>
  <c r="BD376" i="18"/>
  <c r="AD377" i="18"/>
  <c r="AI377" i="18"/>
  <c r="AO377" i="18"/>
  <c r="AU377" i="18"/>
  <c r="AX377" i="18"/>
  <c r="AY377" i="18"/>
  <c r="BD377" i="18"/>
  <c r="AD378" i="18"/>
  <c r="AI378" i="18"/>
  <c r="AO378" i="18"/>
  <c r="AU378" i="18"/>
  <c r="AX378" i="18"/>
  <c r="AY378" i="18"/>
  <c r="BD378" i="18"/>
  <c r="AD379" i="18"/>
  <c r="AI379" i="18"/>
  <c r="AO379" i="18"/>
  <c r="AU379" i="18"/>
  <c r="AX379" i="18"/>
  <c r="AY379" i="18"/>
  <c r="BD379" i="18"/>
  <c r="AD380" i="18"/>
  <c r="AI380" i="18"/>
  <c r="AO380" i="18"/>
  <c r="AU380" i="18"/>
  <c r="AX380" i="18"/>
  <c r="AY380" i="18"/>
  <c r="BD380" i="18"/>
  <c r="AD381" i="18"/>
  <c r="AI381" i="18"/>
  <c r="AO381" i="18"/>
  <c r="AU381" i="18"/>
  <c r="AX381" i="18"/>
  <c r="AY381" i="18"/>
  <c r="BD381" i="18"/>
  <c r="AD382" i="18"/>
  <c r="AI382" i="18"/>
  <c r="AO382" i="18"/>
  <c r="AU382" i="18"/>
  <c r="AX382" i="18"/>
  <c r="AY382" i="18"/>
  <c r="BD382" i="18"/>
  <c r="AD383" i="18"/>
  <c r="AI383" i="18"/>
  <c r="AO383" i="18"/>
  <c r="AU383" i="18"/>
  <c r="AX383" i="18"/>
  <c r="AY383" i="18"/>
  <c r="BD383" i="18"/>
  <c r="AD384" i="18"/>
  <c r="AI384" i="18"/>
  <c r="AO384" i="18"/>
  <c r="AU384" i="18"/>
  <c r="AX384" i="18"/>
  <c r="AY384" i="18"/>
  <c r="BD384" i="18"/>
  <c r="AD385" i="18"/>
  <c r="AI385" i="18"/>
  <c r="AO385" i="18"/>
  <c r="AU385" i="18"/>
  <c r="AX385" i="18"/>
  <c r="AY385" i="18"/>
  <c r="BD385" i="18"/>
  <c r="AD386" i="18"/>
  <c r="AI386" i="18"/>
  <c r="AO386" i="18"/>
  <c r="AU386" i="18"/>
  <c r="AX386" i="18"/>
  <c r="AY386" i="18"/>
  <c r="BD386" i="18"/>
  <c r="AD387" i="18"/>
  <c r="AI387" i="18"/>
  <c r="AO387" i="18"/>
  <c r="AU387" i="18"/>
  <c r="AX387" i="18"/>
  <c r="AY387" i="18"/>
  <c r="BD387" i="18"/>
  <c r="AD388" i="18"/>
  <c r="AI388" i="18"/>
  <c r="AO388" i="18"/>
  <c r="AU388" i="18"/>
  <c r="AX388" i="18"/>
  <c r="AY388" i="18"/>
  <c r="BD388" i="18"/>
  <c r="AD389" i="18"/>
  <c r="AI389" i="18"/>
  <c r="AO389" i="18"/>
  <c r="AU389" i="18"/>
  <c r="AX389" i="18"/>
  <c r="AY389" i="18"/>
  <c r="BD389" i="18"/>
  <c r="AD390" i="18"/>
  <c r="AI390" i="18"/>
  <c r="AO390" i="18"/>
  <c r="AU390" i="18"/>
  <c r="AX390" i="18"/>
  <c r="AY390" i="18"/>
  <c r="BD390" i="18"/>
  <c r="AD391" i="18"/>
  <c r="AI391" i="18"/>
  <c r="AO391" i="18"/>
  <c r="AU391" i="18"/>
  <c r="AX391" i="18"/>
  <c r="AY391" i="18"/>
  <c r="BD391" i="18"/>
  <c r="AD392" i="18"/>
  <c r="AI392" i="18"/>
  <c r="AO392" i="18"/>
  <c r="AU392" i="18"/>
  <c r="AX392" i="18"/>
  <c r="AY392" i="18"/>
  <c r="BD392" i="18"/>
  <c r="AD393" i="18"/>
  <c r="AI393" i="18"/>
  <c r="AO393" i="18"/>
  <c r="AU393" i="18"/>
  <c r="AX393" i="18"/>
  <c r="AY393" i="18"/>
  <c r="BD393" i="18"/>
  <c r="AD394" i="18"/>
  <c r="AI394" i="18"/>
  <c r="AO394" i="18"/>
  <c r="AU394" i="18"/>
  <c r="AX394" i="18"/>
  <c r="AY394" i="18"/>
  <c r="BD394" i="18"/>
  <c r="AD395" i="18"/>
  <c r="AI395" i="18"/>
  <c r="AO395" i="18"/>
  <c r="AU395" i="18"/>
  <c r="AX395" i="18"/>
  <c r="AY395" i="18"/>
  <c r="BD395" i="18"/>
  <c r="AD396" i="18"/>
  <c r="AI396" i="18"/>
  <c r="AO396" i="18"/>
  <c r="AU396" i="18"/>
  <c r="AX396" i="18"/>
  <c r="AY396" i="18"/>
  <c r="BD396" i="18"/>
  <c r="AD397" i="18"/>
  <c r="AI397" i="18"/>
  <c r="AO397" i="18"/>
  <c r="AU397" i="18"/>
  <c r="AX397" i="18"/>
  <c r="AY397" i="18"/>
  <c r="BD397" i="18"/>
  <c r="AD398" i="18"/>
  <c r="AI398" i="18"/>
  <c r="AO398" i="18"/>
  <c r="AU398" i="18"/>
  <c r="AX398" i="18"/>
  <c r="AY398" i="18"/>
  <c r="BD398" i="18"/>
  <c r="AD399" i="18"/>
  <c r="AI399" i="18"/>
  <c r="AO399" i="18"/>
  <c r="AU399" i="18"/>
  <c r="AX399" i="18"/>
  <c r="AY399" i="18"/>
  <c r="BD399" i="18"/>
  <c r="AD400" i="18"/>
  <c r="AI400" i="18"/>
  <c r="AO400" i="18"/>
  <c r="AU400" i="18"/>
  <c r="AX400" i="18"/>
  <c r="AY400" i="18"/>
  <c r="BD400" i="18"/>
  <c r="AD401" i="18"/>
  <c r="AI401" i="18"/>
  <c r="AO401" i="18"/>
  <c r="AU401" i="18"/>
  <c r="AX401" i="18"/>
  <c r="AY401" i="18"/>
  <c r="BD401" i="18"/>
  <c r="AD402" i="18"/>
  <c r="AI402" i="18"/>
  <c r="AO402" i="18"/>
  <c r="AU402" i="18"/>
  <c r="AX402" i="18"/>
  <c r="AY402" i="18"/>
  <c r="BD402" i="18"/>
  <c r="AD403" i="18"/>
  <c r="AI403" i="18"/>
  <c r="AO403" i="18"/>
  <c r="AU403" i="18"/>
  <c r="AX403" i="18"/>
  <c r="AY403" i="18"/>
  <c r="BD403" i="18"/>
  <c r="AD404" i="18"/>
  <c r="AI404" i="18"/>
  <c r="AO404" i="18"/>
  <c r="AU404" i="18"/>
  <c r="AX404" i="18"/>
  <c r="AY404" i="18"/>
  <c r="BD404" i="18"/>
  <c r="AD405" i="18"/>
  <c r="AI405" i="18"/>
  <c r="AO405" i="18"/>
  <c r="AU405" i="18"/>
  <c r="AX405" i="18"/>
  <c r="AY405" i="18"/>
  <c r="BD405" i="18"/>
  <c r="AD406" i="18"/>
  <c r="AI406" i="18"/>
  <c r="AO406" i="18"/>
  <c r="AU406" i="18"/>
  <c r="AX406" i="18"/>
  <c r="AY406" i="18"/>
  <c r="BD406" i="18"/>
  <c r="AD407" i="18"/>
  <c r="AI407" i="18"/>
  <c r="AO407" i="18"/>
  <c r="AU407" i="18"/>
  <c r="AX407" i="18"/>
  <c r="AY407" i="18"/>
  <c r="BD407" i="18"/>
  <c r="AD408" i="18"/>
  <c r="AI408" i="18"/>
  <c r="AO408" i="18"/>
  <c r="AU408" i="18"/>
  <c r="AX408" i="18"/>
  <c r="AY408" i="18"/>
  <c r="BD408" i="18"/>
  <c r="AD409" i="18"/>
  <c r="AI409" i="18"/>
  <c r="AO409" i="18"/>
  <c r="AU409" i="18"/>
  <c r="AX409" i="18"/>
  <c r="AY409" i="18"/>
  <c r="BD409" i="18"/>
  <c r="AD410" i="18"/>
  <c r="AI410" i="18"/>
  <c r="AO410" i="18"/>
  <c r="AU410" i="18"/>
  <c r="AX410" i="18"/>
  <c r="AY410" i="18"/>
  <c r="BD410" i="18"/>
  <c r="AD411" i="18"/>
  <c r="AI411" i="18"/>
  <c r="AO411" i="18"/>
  <c r="AU411" i="18"/>
  <c r="AX411" i="18"/>
  <c r="AY411" i="18"/>
  <c r="BD411" i="18"/>
  <c r="AD412" i="18"/>
  <c r="AI412" i="18"/>
  <c r="AO412" i="18"/>
  <c r="AU412" i="18"/>
  <c r="AX412" i="18"/>
  <c r="AY412" i="18"/>
  <c r="BD412" i="18"/>
  <c r="AD413" i="18"/>
  <c r="AI413" i="18"/>
  <c r="AO413" i="18"/>
  <c r="AU413" i="18"/>
  <c r="AX413" i="18"/>
  <c r="AY413" i="18"/>
  <c r="BD413" i="18"/>
  <c r="AD414" i="18"/>
  <c r="AI414" i="18"/>
  <c r="AO414" i="18"/>
  <c r="AU414" i="18"/>
  <c r="AX414" i="18"/>
  <c r="AY414" i="18"/>
  <c r="BD414" i="18"/>
  <c r="AD415" i="18"/>
  <c r="AI415" i="18"/>
  <c r="AO415" i="18"/>
  <c r="AU415" i="18"/>
  <c r="AX415" i="18"/>
  <c r="AY415" i="18"/>
  <c r="BD415" i="18"/>
  <c r="AD416" i="18"/>
  <c r="AI416" i="18"/>
  <c r="AO416" i="18"/>
  <c r="AU416" i="18"/>
  <c r="AX416" i="18"/>
  <c r="AY416" i="18"/>
  <c r="BD416" i="18"/>
  <c r="AD417" i="18"/>
  <c r="AI417" i="18"/>
  <c r="AO417" i="18"/>
  <c r="AU417" i="18"/>
  <c r="AX417" i="18"/>
  <c r="AY417" i="18"/>
  <c r="BD417" i="18"/>
  <c r="AD418" i="18"/>
  <c r="AI418" i="18"/>
  <c r="AO418" i="18"/>
  <c r="AU418" i="18"/>
  <c r="AX418" i="18"/>
  <c r="AY418" i="18"/>
  <c r="BD418" i="18"/>
  <c r="AD419" i="18"/>
  <c r="AI419" i="18"/>
  <c r="AO419" i="18"/>
  <c r="AU419" i="18"/>
  <c r="AX419" i="18"/>
  <c r="AY419" i="18"/>
  <c r="BD419" i="18"/>
  <c r="AD420" i="18"/>
  <c r="AI420" i="18"/>
  <c r="AO420" i="18"/>
  <c r="AU420" i="18"/>
  <c r="AX420" i="18"/>
  <c r="AY420" i="18"/>
  <c r="BD420" i="18"/>
  <c r="AD421" i="18"/>
  <c r="AI421" i="18"/>
  <c r="AA421" i="18"/>
  <c r="AN421" i="18" s="1"/>
  <c r="AO421" i="18"/>
  <c r="AB421" i="18"/>
  <c r="AS421" i="18" s="1"/>
  <c r="AU421" i="18"/>
  <c r="AX421" i="18"/>
  <c r="AY421" i="18"/>
  <c r="AZ421" i="18"/>
  <c r="BD421" i="18"/>
  <c r="AD422" i="18"/>
  <c r="AI422" i="18"/>
  <c r="AA422" i="18"/>
  <c r="AN422" i="18" s="1"/>
  <c r="AO422" i="18"/>
  <c r="AB422" i="18"/>
  <c r="AS422" i="18" s="1"/>
  <c r="AU422" i="18"/>
  <c r="AX422" i="18"/>
  <c r="AY422" i="18"/>
  <c r="AZ422" i="18"/>
  <c r="BD422" i="18"/>
  <c r="AD423" i="18"/>
  <c r="AI423" i="18"/>
  <c r="AA423" i="18"/>
  <c r="AN423" i="18" s="1"/>
  <c r="AO423" i="18"/>
  <c r="AB423" i="18"/>
  <c r="AS423" i="18" s="1"/>
  <c r="AU423" i="18"/>
  <c r="AX423" i="18"/>
  <c r="AY423" i="18"/>
  <c r="AZ423" i="18"/>
  <c r="BD423" i="18"/>
  <c r="AD424" i="18"/>
  <c r="AI424" i="18"/>
  <c r="AA424" i="18"/>
  <c r="AN424" i="18" s="1"/>
  <c r="AO424" i="18"/>
  <c r="AB424" i="18"/>
  <c r="AS424" i="18" s="1"/>
  <c r="AU424" i="18"/>
  <c r="AX424" i="18"/>
  <c r="AY424" i="18"/>
  <c r="AZ424" i="18"/>
  <c r="BD424" i="18"/>
  <c r="AD425" i="18"/>
  <c r="AI425" i="18"/>
  <c r="AA425" i="18"/>
  <c r="AN425" i="18" s="1"/>
  <c r="AO425" i="18"/>
  <c r="AB425" i="18"/>
  <c r="AS425" i="18" s="1"/>
  <c r="AU425" i="18"/>
  <c r="AX425" i="18"/>
  <c r="AY425" i="18"/>
  <c r="AZ425" i="18"/>
  <c r="BD425" i="18"/>
  <c r="AD426" i="18"/>
  <c r="AI426" i="18"/>
  <c r="AA426" i="18"/>
  <c r="AN426" i="18" s="1"/>
  <c r="AO426" i="18"/>
  <c r="AB426" i="18"/>
  <c r="AS426" i="18" s="1"/>
  <c r="AU426" i="18"/>
  <c r="AX426" i="18"/>
  <c r="AY426" i="18"/>
  <c r="AZ426" i="18"/>
  <c r="BD426" i="18"/>
  <c r="AD427" i="18"/>
  <c r="AI427" i="18"/>
  <c r="AA427" i="18"/>
  <c r="AN427" i="18" s="1"/>
  <c r="AO427" i="18"/>
  <c r="AB427" i="18"/>
  <c r="AS427" i="18" s="1"/>
  <c r="AU427" i="18"/>
  <c r="AX427" i="18"/>
  <c r="AY427" i="18"/>
  <c r="AZ427" i="18"/>
  <c r="BD427" i="18"/>
  <c r="AD428" i="18"/>
  <c r="AI428" i="18"/>
  <c r="AA428" i="18"/>
  <c r="AN428" i="18" s="1"/>
  <c r="AO428" i="18"/>
  <c r="AB428" i="18"/>
  <c r="AS428" i="18" s="1"/>
  <c r="AU428" i="18"/>
  <c r="AX428" i="18"/>
  <c r="AY428" i="18"/>
  <c r="AZ428" i="18"/>
  <c r="BD428" i="18"/>
  <c r="AD429" i="18"/>
  <c r="AI429" i="18"/>
  <c r="AA429" i="18"/>
  <c r="AN429" i="18" s="1"/>
  <c r="AO429" i="18"/>
  <c r="AB429" i="18"/>
  <c r="AS429" i="18" s="1"/>
  <c r="AU429" i="18"/>
  <c r="AX429" i="18"/>
  <c r="AY429" i="18"/>
  <c r="AZ429" i="18"/>
  <c r="BD429" i="18"/>
  <c r="AD430" i="18"/>
  <c r="AI430" i="18"/>
  <c r="AA430" i="18"/>
  <c r="AN430" i="18" s="1"/>
  <c r="AO430" i="18"/>
  <c r="AB430" i="18"/>
  <c r="AS430" i="18" s="1"/>
  <c r="AU430" i="18"/>
  <c r="AX430" i="18"/>
  <c r="AY430" i="18"/>
  <c r="AZ430" i="18"/>
  <c r="BD430" i="18"/>
  <c r="AD431" i="18"/>
  <c r="AI431" i="18"/>
  <c r="AA431" i="18"/>
  <c r="AN431" i="18" s="1"/>
  <c r="AO431" i="18"/>
  <c r="AB431" i="18"/>
  <c r="AS431" i="18" s="1"/>
  <c r="AU431" i="18"/>
  <c r="AX431" i="18"/>
  <c r="AY431" i="18"/>
  <c r="AZ431" i="18"/>
  <c r="BD431" i="18"/>
  <c r="AD432" i="18"/>
  <c r="AI432" i="18"/>
  <c r="AA432" i="18"/>
  <c r="AN432" i="18" s="1"/>
  <c r="AO432" i="18"/>
  <c r="AB432" i="18"/>
  <c r="AS432" i="18" s="1"/>
  <c r="AU432" i="18"/>
  <c r="AX432" i="18"/>
  <c r="AY432" i="18"/>
  <c r="AZ432" i="18"/>
  <c r="BD432" i="18"/>
  <c r="AD433" i="18"/>
  <c r="AI433" i="18"/>
  <c r="AA433" i="18"/>
  <c r="AN433" i="18" s="1"/>
  <c r="AO433" i="18"/>
  <c r="AB433" i="18"/>
  <c r="AS433" i="18" s="1"/>
  <c r="AU433" i="18"/>
  <c r="AX433" i="18"/>
  <c r="AY433" i="18"/>
  <c r="AZ433" i="18"/>
  <c r="BD433" i="18"/>
  <c r="AD434" i="18"/>
  <c r="AI434" i="18"/>
  <c r="AA434" i="18"/>
  <c r="AN434" i="18" s="1"/>
  <c r="AO434" i="18"/>
  <c r="AB434" i="18"/>
  <c r="AS434" i="18" s="1"/>
  <c r="AU434" i="18"/>
  <c r="AX434" i="18"/>
  <c r="AY434" i="18"/>
  <c r="AZ434" i="18"/>
  <c r="BD434" i="18"/>
  <c r="AD435" i="18"/>
  <c r="AI435" i="18"/>
  <c r="AA435" i="18"/>
  <c r="AN435" i="18" s="1"/>
  <c r="AO435" i="18"/>
  <c r="AB435" i="18"/>
  <c r="AS435" i="18" s="1"/>
  <c r="AU435" i="18"/>
  <c r="AX435" i="18"/>
  <c r="AY435" i="18"/>
  <c r="AZ435" i="18"/>
  <c r="BD435" i="18"/>
  <c r="AD436" i="18"/>
  <c r="AI436" i="18"/>
  <c r="AA436" i="18"/>
  <c r="AN436" i="18" s="1"/>
  <c r="AO436" i="18"/>
  <c r="AB436" i="18"/>
  <c r="AS436" i="18" s="1"/>
  <c r="AU436" i="18"/>
  <c r="AX436" i="18"/>
  <c r="AY436" i="18"/>
  <c r="AZ436" i="18"/>
  <c r="BD436" i="18"/>
  <c r="AD437" i="18"/>
  <c r="AI437" i="18"/>
  <c r="AA437" i="18"/>
  <c r="AN437" i="18" s="1"/>
  <c r="AO437" i="18"/>
  <c r="AB437" i="18"/>
  <c r="AS437" i="18" s="1"/>
  <c r="AU437" i="18"/>
  <c r="AX437" i="18"/>
  <c r="AY437" i="18"/>
  <c r="AZ437" i="18"/>
  <c r="BD437" i="18"/>
  <c r="AD438" i="18"/>
  <c r="AI438" i="18"/>
  <c r="AA438" i="18"/>
  <c r="AN438" i="18" s="1"/>
  <c r="AO438" i="18"/>
  <c r="AB438" i="18"/>
  <c r="AS438" i="18" s="1"/>
  <c r="AU438" i="18"/>
  <c r="AX438" i="18"/>
  <c r="AY438" i="18"/>
  <c r="AZ438" i="18"/>
  <c r="BD438" i="18"/>
  <c r="AD439" i="18"/>
  <c r="AI439" i="18"/>
  <c r="AA439" i="18"/>
  <c r="AN439" i="18" s="1"/>
  <c r="AO439" i="18"/>
  <c r="AB439" i="18"/>
  <c r="AS439" i="18" s="1"/>
  <c r="AU439" i="18"/>
  <c r="AX439" i="18"/>
  <c r="AY439" i="18"/>
  <c r="AZ439" i="18"/>
  <c r="BD439" i="18"/>
  <c r="AD440" i="18"/>
  <c r="AI440" i="18"/>
  <c r="AA440" i="18"/>
  <c r="AN440" i="18" s="1"/>
  <c r="AO440" i="18"/>
  <c r="AB440" i="18"/>
  <c r="AS440" i="18" s="1"/>
  <c r="AU440" i="18"/>
  <c r="AX440" i="18"/>
  <c r="AY440" i="18"/>
  <c r="AZ440" i="18"/>
  <c r="BD440" i="18"/>
  <c r="AD441" i="18"/>
  <c r="AI441" i="18"/>
  <c r="AA441" i="18"/>
  <c r="AN441" i="18" s="1"/>
  <c r="AO441" i="18"/>
  <c r="AB441" i="18"/>
  <c r="AS441" i="18" s="1"/>
  <c r="AU441" i="18"/>
  <c r="AX441" i="18"/>
  <c r="AY441" i="18"/>
  <c r="AZ441" i="18"/>
  <c r="BD441" i="18"/>
  <c r="AD442" i="18"/>
  <c r="AI442" i="18"/>
  <c r="AA442" i="18"/>
  <c r="AN442" i="18" s="1"/>
  <c r="AO442" i="18"/>
  <c r="AB442" i="18"/>
  <c r="AS442" i="18" s="1"/>
  <c r="AU442" i="18"/>
  <c r="AX442" i="18"/>
  <c r="AY442" i="18"/>
  <c r="AZ442" i="18"/>
  <c r="BD442" i="18"/>
  <c r="AD443" i="18"/>
  <c r="AI443" i="18"/>
  <c r="AA443" i="18"/>
  <c r="AN443" i="18" s="1"/>
  <c r="AO443" i="18"/>
  <c r="AB443" i="18"/>
  <c r="AS443" i="18" s="1"/>
  <c r="AU443" i="18"/>
  <c r="AX443" i="18"/>
  <c r="AY443" i="18"/>
  <c r="AZ443" i="18"/>
  <c r="BD443" i="18"/>
  <c r="AD444" i="18"/>
  <c r="AI444" i="18"/>
  <c r="AA444" i="18"/>
  <c r="AN444" i="18" s="1"/>
  <c r="AO444" i="18"/>
  <c r="AB444" i="18"/>
  <c r="AS444" i="18" s="1"/>
  <c r="AU444" i="18"/>
  <c r="AX444" i="18"/>
  <c r="AY444" i="18"/>
  <c r="AZ444" i="18"/>
  <c r="BD444" i="18"/>
  <c r="AD445" i="18"/>
  <c r="AI445" i="18"/>
  <c r="AA445" i="18"/>
  <c r="AN445" i="18" s="1"/>
  <c r="AO445" i="18"/>
  <c r="AB445" i="18"/>
  <c r="AS445" i="18" s="1"/>
  <c r="AU445" i="18"/>
  <c r="AX445" i="18"/>
  <c r="AY445" i="18"/>
  <c r="AZ445" i="18"/>
  <c r="BD445" i="18"/>
  <c r="AD446" i="18"/>
  <c r="AI446" i="18"/>
  <c r="AA446" i="18"/>
  <c r="AN446" i="18" s="1"/>
  <c r="AO446" i="18"/>
  <c r="AB446" i="18"/>
  <c r="AS446" i="18" s="1"/>
  <c r="AU446" i="18"/>
  <c r="AX446" i="18"/>
  <c r="AY446" i="18"/>
  <c r="AZ446" i="18"/>
  <c r="BD446" i="18"/>
  <c r="AD447" i="18"/>
  <c r="AI447" i="18"/>
  <c r="AA447" i="18"/>
  <c r="AN447" i="18" s="1"/>
  <c r="AO447" i="18"/>
  <c r="AB447" i="18"/>
  <c r="AS447" i="18" s="1"/>
  <c r="AU447" i="18"/>
  <c r="AX447" i="18"/>
  <c r="AY447" i="18"/>
  <c r="AZ447" i="18"/>
  <c r="BD447" i="18"/>
  <c r="AD448" i="18"/>
  <c r="AI448" i="18"/>
  <c r="AA448" i="18"/>
  <c r="AN448" i="18" s="1"/>
  <c r="AO448" i="18"/>
  <c r="AB448" i="18"/>
  <c r="AS448" i="18" s="1"/>
  <c r="AU448" i="18"/>
  <c r="AX448" i="18"/>
  <c r="AY448" i="18"/>
  <c r="AZ448" i="18"/>
  <c r="BD448" i="18"/>
  <c r="AD449" i="18"/>
  <c r="AI449" i="18"/>
  <c r="AA449" i="18"/>
  <c r="AN449" i="18" s="1"/>
  <c r="AO449" i="18"/>
  <c r="AB449" i="18"/>
  <c r="AS449" i="18" s="1"/>
  <c r="AU449" i="18"/>
  <c r="AX449" i="18"/>
  <c r="AY449" i="18"/>
  <c r="AZ449" i="18"/>
  <c r="BD449" i="18"/>
  <c r="AD450" i="18"/>
  <c r="AI450" i="18"/>
  <c r="AA450" i="18"/>
  <c r="AN450" i="18" s="1"/>
  <c r="AO450" i="18"/>
  <c r="AB450" i="18"/>
  <c r="AS450" i="18" s="1"/>
  <c r="AU450" i="18"/>
  <c r="AX450" i="18"/>
  <c r="AY450" i="18"/>
  <c r="AZ450" i="18"/>
  <c r="BD450" i="18"/>
  <c r="AD451" i="18"/>
  <c r="AI451" i="18"/>
  <c r="AA451" i="18"/>
  <c r="AN451" i="18" s="1"/>
  <c r="AO451" i="18"/>
  <c r="AB451" i="18"/>
  <c r="AS451" i="18" s="1"/>
  <c r="AU451" i="18"/>
  <c r="AX451" i="18"/>
  <c r="AY451" i="18"/>
  <c r="AZ451" i="18"/>
  <c r="BD451" i="18"/>
  <c r="AD452" i="18"/>
  <c r="AI452" i="18"/>
  <c r="AA452" i="18"/>
  <c r="AN452" i="18" s="1"/>
  <c r="AO452" i="18"/>
  <c r="AB452" i="18"/>
  <c r="AS452" i="18" s="1"/>
  <c r="AU452" i="18"/>
  <c r="AX452" i="18"/>
  <c r="AY452" i="18"/>
  <c r="AZ452" i="18"/>
  <c r="BD452" i="18"/>
  <c r="AD453" i="18"/>
  <c r="AI453" i="18"/>
  <c r="AA453" i="18"/>
  <c r="AN453" i="18" s="1"/>
  <c r="AO453" i="18"/>
  <c r="AB453" i="18"/>
  <c r="AS453" i="18" s="1"/>
  <c r="AU453" i="18"/>
  <c r="AX453" i="18"/>
  <c r="AY453" i="18"/>
  <c r="AZ453" i="18"/>
  <c r="BD453" i="18"/>
  <c r="AD454" i="18"/>
  <c r="AI454" i="18"/>
  <c r="AA454" i="18"/>
  <c r="AN454" i="18" s="1"/>
  <c r="AO454" i="18"/>
  <c r="AB454" i="18"/>
  <c r="AS454" i="18" s="1"/>
  <c r="AU454" i="18"/>
  <c r="AX454" i="18"/>
  <c r="AY454" i="18"/>
  <c r="AZ454" i="18"/>
  <c r="BD454" i="18"/>
  <c r="AD455" i="18"/>
  <c r="AI455" i="18"/>
  <c r="AA455" i="18"/>
  <c r="AN455" i="18" s="1"/>
  <c r="AO455" i="18"/>
  <c r="AB455" i="18"/>
  <c r="AS455" i="18" s="1"/>
  <c r="AU455" i="18"/>
  <c r="AX455" i="18"/>
  <c r="AY455" i="18"/>
  <c r="AZ455" i="18"/>
  <c r="BD455" i="18"/>
  <c r="AD456" i="18"/>
  <c r="AI456" i="18"/>
  <c r="AA456" i="18"/>
  <c r="AN456" i="18" s="1"/>
  <c r="AO456" i="18"/>
  <c r="AB456" i="18"/>
  <c r="AS456" i="18" s="1"/>
  <c r="AU456" i="18"/>
  <c r="AX456" i="18"/>
  <c r="AY456" i="18"/>
  <c r="AZ456" i="18"/>
  <c r="BD456" i="18"/>
  <c r="AD457" i="18"/>
  <c r="AI457" i="18"/>
  <c r="AA457" i="18"/>
  <c r="AN457" i="18" s="1"/>
  <c r="AO457" i="18"/>
  <c r="AB457" i="18"/>
  <c r="AS457" i="18" s="1"/>
  <c r="AU457" i="18"/>
  <c r="AX457" i="18"/>
  <c r="AY457" i="18"/>
  <c r="AZ457" i="18"/>
  <c r="BD457" i="18"/>
  <c r="AD458" i="18"/>
  <c r="AI458" i="18"/>
  <c r="AA458" i="18"/>
  <c r="AN458" i="18" s="1"/>
  <c r="AO458" i="18"/>
  <c r="AB458" i="18"/>
  <c r="AS458" i="18" s="1"/>
  <c r="AU458" i="18"/>
  <c r="AX458" i="18"/>
  <c r="AY458" i="18"/>
  <c r="AZ458" i="18"/>
  <c r="BD458" i="18"/>
  <c r="AD459" i="18"/>
  <c r="AI459" i="18"/>
  <c r="AA459" i="18"/>
  <c r="AN459" i="18" s="1"/>
  <c r="AO459" i="18"/>
  <c r="AB459" i="18"/>
  <c r="AS459" i="18" s="1"/>
  <c r="AU459" i="18"/>
  <c r="AX459" i="18"/>
  <c r="AY459" i="18"/>
  <c r="AZ459" i="18"/>
  <c r="BD459" i="18"/>
  <c r="AD460" i="18"/>
  <c r="AI460" i="18"/>
  <c r="AA460" i="18"/>
  <c r="AN460" i="18" s="1"/>
  <c r="AO460" i="18"/>
  <c r="AB460" i="18"/>
  <c r="AS460" i="18" s="1"/>
  <c r="AU460" i="18"/>
  <c r="AX460" i="18"/>
  <c r="AY460" i="18"/>
  <c r="AZ460" i="18"/>
  <c r="BD460" i="18"/>
  <c r="AD461" i="18"/>
  <c r="AI461" i="18"/>
  <c r="AA461" i="18"/>
  <c r="AN461" i="18" s="1"/>
  <c r="AO461" i="18"/>
  <c r="AB461" i="18"/>
  <c r="AS461" i="18" s="1"/>
  <c r="AU461" i="18"/>
  <c r="AX461" i="18"/>
  <c r="AY461" i="18"/>
  <c r="AZ461" i="18"/>
  <c r="BD461" i="18"/>
  <c r="AD462" i="18"/>
  <c r="AI462" i="18"/>
  <c r="AA462" i="18"/>
  <c r="AN462" i="18" s="1"/>
  <c r="AO462" i="18"/>
  <c r="AB462" i="18"/>
  <c r="AS462" i="18" s="1"/>
  <c r="AU462" i="18"/>
  <c r="AX462" i="18"/>
  <c r="AY462" i="18"/>
  <c r="AZ462" i="18"/>
  <c r="BD462" i="18"/>
  <c r="AD463" i="18"/>
  <c r="AI463" i="18"/>
  <c r="AA463" i="18"/>
  <c r="AN463" i="18" s="1"/>
  <c r="AO463" i="18"/>
  <c r="AB463" i="18"/>
  <c r="AS463" i="18" s="1"/>
  <c r="AU463" i="18"/>
  <c r="AX463" i="18"/>
  <c r="AY463" i="18"/>
  <c r="AZ463" i="18"/>
  <c r="BD463" i="18"/>
  <c r="AD464" i="18"/>
  <c r="AI464" i="18"/>
  <c r="AA464" i="18"/>
  <c r="AN464" i="18" s="1"/>
  <c r="AO464" i="18"/>
  <c r="AB464" i="18"/>
  <c r="AS464" i="18" s="1"/>
  <c r="AU464" i="18"/>
  <c r="AX464" i="18"/>
  <c r="AY464" i="18"/>
  <c r="AZ464" i="18"/>
  <c r="BD464" i="18"/>
  <c r="AD465" i="18"/>
  <c r="AI465" i="18"/>
  <c r="AA465" i="18"/>
  <c r="AN465" i="18" s="1"/>
  <c r="AO465" i="18"/>
  <c r="AB465" i="18"/>
  <c r="AS465" i="18" s="1"/>
  <c r="AU465" i="18"/>
  <c r="AX465" i="18"/>
  <c r="AY465" i="18"/>
  <c r="AZ465" i="18"/>
  <c r="BD465" i="18"/>
  <c r="AD466" i="18"/>
  <c r="AI466" i="18"/>
  <c r="AA466" i="18"/>
  <c r="AN466" i="18" s="1"/>
  <c r="AO466" i="18"/>
  <c r="AB466" i="18"/>
  <c r="AS466" i="18" s="1"/>
  <c r="AU466" i="18"/>
  <c r="AX466" i="18"/>
  <c r="AY466" i="18"/>
  <c r="AZ466" i="18"/>
  <c r="BD466" i="18"/>
  <c r="AD467" i="18"/>
  <c r="AI467" i="18"/>
  <c r="AA467" i="18"/>
  <c r="AN467" i="18" s="1"/>
  <c r="AO467" i="18"/>
  <c r="AB467" i="18"/>
  <c r="AS467" i="18" s="1"/>
  <c r="AU467" i="18"/>
  <c r="AX467" i="18"/>
  <c r="AY467" i="18"/>
  <c r="AZ467" i="18"/>
  <c r="BD467" i="18"/>
  <c r="AD468" i="18"/>
  <c r="AI468" i="18"/>
  <c r="AA468" i="18"/>
  <c r="AN468" i="18" s="1"/>
  <c r="AO468" i="18"/>
  <c r="AB468" i="18"/>
  <c r="AS468" i="18" s="1"/>
  <c r="AU468" i="18"/>
  <c r="AX468" i="18"/>
  <c r="AY468" i="18"/>
  <c r="AZ468" i="18"/>
  <c r="BD468" i="18"/>
  <c r="AD469" i="18"/>
  <c r="AI469" i="18"/>
  <c r="AA469" i="18"/>
  <c r="AN469" i="18" s="1"/>
  <c r="AO469" i="18"/>
  <c r="AB469" i="18"/>
  <c r="AS469" i="18" s="1"/>
  <c r="AU469" i="18"/>
  <c r="AX469" i="18"/>
  <c r="AY469" i="18"/>
  <c r="AZ469" i="18"/>
  <c r="BD469" i="18"/>
  <c r="AD470" i="18"/>
  <c r="AI470" i="18"/>
  <c r="AA470" i="18"/>
  <c r="AN470" i="18" s="1"/>
  <c r="AO470" i="18"/>
  <c r="AB470" i="18"/>
  <c r="AS470" i="18" s="1"/>
  <c r="AU470" i="18"/>
  <c r="AX470" i="18"/>
  <c r="AY470" i="18"/>
  <c r="AZ470" i="18"/>
  <c r="BD470" i="18"/>
  <c r="AD471" i="18"/>
  <c r="AI471" i="18"/>
  <c r="AA471" i="18"/>
  <c r="AN471" i="18" s="1"/>
  <c r="AO471" i="18"/>
  <c r="AB471" i="18"/>
  <c r="AS471" i="18" s="1"/>
  <c r="AU471" i="18"/>
  <c r="AX471" i="18"/>
  <c r="AY471" i="18"/>
  <c r="AZ471" i="18"/>
  <c r="BD471" i="18"/>
  <c r="AD472" i="18"/>
  <c r="AI472" i="18"/>
  <c r="AA472" i="18"/>
  <c r="AN472" i="18" s="1"/>
  <c r="AO472" i="18"/>
  <c r="AB472" i="18"/>
  <c r="AS472" i="18" s="1"/>
  <c r="AU472" i="18"/>
  <c r="AX472" i="18"/>
  <c r="AY472" i="18"/>
  <c r="AZ472" i="18"/>
  <c r="BD472" i="18"/>
  <c r="AD473" i="18"/>
  <c r="AI473" i="18"/>
  <c r="AA473" i="18"/>
  <c r="AN473" i="18" s="1"/>
  <c r="AO473" i="18"/>
  <c r="AB473" i="18"/>
  <c r="AS473" i="18" s="1"/>
  <c r="AU473" i="18"/>
  <c r="AX473" i="18"/>
  <c r="AY473" i="18"/>
  <c r="AZ473" i="18"/>
  <c r="BD473" i="18"/>
  <c r="AD474" i="18"/>
  <c r="AI474" i="18"/>
  <c r="AA474" i="18"/>
  <c r="AN474" i="18" s="1"/>
  <c r="AO474" i="18"/>
  <c r="AB474" i="18"/>
  <c r="AS474" i="18" s="1"/>
  <c r="AU474" i="18"/>
  <c r="AX474" i="18"/>
  <c r="AY474" i="18"/>
  <c r="AZ474" i="18"/>
  <c r="BD474" i="18"/>
  <c r="AD475" i="18"/>
  <c r="AI475" i="18"/>
  <c r="AA475" i="18"/>
  <c r="AN475" i="18" s="1"/>
  <c r="AO475" i="18"/>
  <c r="AB475" i="18"/>
  <c r="AS475" i="18" s="1"/>
  <c r="AU475" i="18"/>
  <c r="AX475" i="18"/>
  <c r="AY475" i="18"/>
  <c r="AZ475" i="18"/>
  <c r="BD475" i="18"/>
  <c r="AD476" i="18"/>
  <c r="AI476" i="18"/>
  <c r="AA476" i="18"/>
  <c r="AN476" i="18" s="1"/>
  <c r="AO476" i="18"/>
  <c r="AB476" i="18"/>
  <c r="AS476" i="18" s="1"/>
  <c r="AU476" i="18"/>
  <c r="AX476" i="18"/>
  <c r="AY476" i="18"/>
  <c r="AZ476" i="18"/>
  <c r="BD476" i="18"/>
  <c r="AD477" i="18"/>
  <c r="AI477" i="18"/>
  <c r="AA477" i="18"/>
  <c r="AN477" i="18" s="1"/>
  <c r="AO477" i="18"/>
  <c r="AB477" i="18"/>
  <c r="AS477" i="18" s="1"/>
  <c r="AU477" i="18"/>
  <c r="AX477" i="18"/>
  <c r="AY477" i="18"/>
  <c r="AZ477" i="18"/>
  <c r="BD477" i="18"/>
  <c r="AD478" i="18"/>
  <c r="AI478" i="18"/>
  <c r="AA478" i="18"/>
  <c r="AN478" i="18" s="1"/>
  <c r="AO478" i="18"/>
  <c r="AB478" i="18"/>
  <c r="AS478" i="18" s="1"/>
  <c r="AU478" i="18"/>
  <c r="AX478" i="18"/>
  <c r="AY478" i="18"/>
  <c r="AZ478" i="18"/>
  <c r="BD478" i="18"/>
  <c r="AD479" i="18"/>
  <c r="AI479" i="18"/>
  <c r="AA479" i="18"/>
  <c r="AN479" i="18" s="1"/>
  <c r="AO479" i="18"/>
  <c r="AB479" i="18"/>
  <c r="AS479" i="18" s="1"/>
  <c r="AU479" i="18"/>
  <c r="AX479" i="18"/>
  <c r="AY479" i="18"/>
  <c r="AZ479" i="18"/>
  <c r="BD479" i="18"/>
  <c r="AD480" i="18"/>
  <c r="AI480" i="18"/>
  <c r="AA480" i="18"/>
  <c r="AN480" i="18" s="1"/>
  <c r="AO480" i="18"/>
  <c r="AB480" i="18"/>
  <c r="AS480" i="18" s="1"/>
  <c r="AU480" i="18"/>
  <c r="AX480" i="18"/>
  <c r="AY480" i="18"/>
  <c r="AZ480" i="18"/>
  <c r="BD480" i="18"/>
  <c r="AD481" i="18"/>
  <c r="AI481" i="18"/>
  <c r="AA481" i="18"/>
  <c r="AN481" i="18" s="1"/>
  <c r="AO481" i="18"/>
  <c r="AB481" i="18"/>
  <c r="AS481" i="18" s="1"/>
  <c r="AU481" i="18"/>
  <c r="AX481" i="18"/>
  <c r="AY481" i="18"/>
  <c r="AZ481" i="18"/>
  <c r="BD481" i="18"/>
  <c r="AD482" i="18"/>
  <c r="AI482" i="18"/>
  <c r="AA482" i="18"/>
  <c r="AN482" i="18" s="1"/>
  <c r="AO482" i="18"/>
  <c r="AB482" i="18"/>
  <c r="AS482" i="18" s="1"/>
  <c r="AU482" i="18"/>
  <c r="AX482" i="18"/>
  <c r="AY482" i="18"/>
  <c r="AZ482" i="18"/>
  <c r="BD482" i="18"/>
  <c r="AD483" i="18"/>
  <c r="AI483" i="18"/>
  <c r="AA483" i="18"/>
  <c r="AN483" i="18" s="1"/>
  <c r="AO483" i="18"/>
  <c r="AB483" i="18"/>
  <c r="AS483" i="18" s="1"/>
  <c r="AU483" i="18"/>
  <c r="AX483" i="18"/>
  <c r="AY483" i="18"/>
  <c r="AZ483" i="18"/>
  <c r="BD483" i="18"/>
  <c r="AD484" i="18"/>
  <c r="AI484" i="18"/>
  <c r="AA484" i="18"/>
  <c r="AN484" i="18" s="1"/>
  <c r="AO484" i="18"/>
  <c r="AB484" i="18"/>
  <c r="AS484" i="18" s="1"/>
  <c r="AU484" i="18"/>
  <c r="AX484" i="18"/>
  <c r="AY484" i="18"/>
  <c r="AZ484" i="18"/>
  <c r="BD484" i="18"/>
  <c r="AD485" i="18"/>
  <c r="AI485" i="18"/>
  <c r="AA485" i="18"/>
  <c r="AN485" i="18" s="1"/>
  <c r="AO485" i="18"/>
  <c r="AB485" i="18"/>
  <c r="AS485" i="18" s="1"/>
  <c r="AU485" i="18"/>
  <c r="AX485" i="18"/>
  <c r="AY485" i="18"/>
  <c r="AZ485" i="18"/>
  <c r="BD485" i="18"/>
  <c r="AD486" i="18"/>
  <c r="AI486" i="18"/>
  <c r="AA486" i="18"/>
  <c r="AN486" i="18" s="1"/>
  <c r="AO486" i="18"/>
  <c r="AB486" i="18"/>
  <c r="AS486" i="18" s="1"/>
  <c r="AU486" i="18"/>
  <c r="AX486" i="18"/>
  <c r="AY486" i="18"/>
  <c r="AZ486" i="18"/>
  <c r="BD486" i="18"/>
  <c r="AD487" i="18"/>
  <c r="AI487" i="18"/>
  <c r="AA487" i="18"/>
  <c r="AN487" i="18" s="1"/>
  <c r="AO487" i="18"/>
  <c r="AB487" i="18"/>
  <c r="AS487" i="18" s="1"/>
  <c r="AU487" i="18"/>
  <c r="AX487" i="18"/>
  <c r="AY487" i="18"/>
  <c r="AZ487" i="18"/>
  <c r="BD487" i="18"/>
  <c r="AD488" i="18"/>
  <c r="AI488" i="18"/>
  <c r="AA488" i="18"/>
  <c r="AN488" i="18" s="1"/>
  <c r="AO488" i="18"/>
  <c r="AB488" i="18"/>
  <c r="AS488" i="18" s="1"/>
  <c r="AU488" i="18"/>
  <c r="AX488" i="18"/>
  <c r="AY488" i="18"/>
  <c r="AZ488" i="18"/>
  <c r="BD488" i="18"/>
  <c r="AD489" i="18"/>
  <c r="AI489" i="18"/>
  <c r="AA489" i="18"/>
  <c r="AN489" i="18" s="1"/>
  <c r="AO489" i="18"/>
  <c r="AB489" i="18"/>
  <c r="AS489" i="18" s="1"/>
  <c r="AU489" i="18"/>
  <c r="AX489" i="18"/>
  <c r="AY489" i="18"/>
  <c r="AZ489" i="18"/>
  <c r="BD489" i="18"/>
  <c r="AD490" i="18"/>
  <c r="AI490" i="18"/>
  <c r="AA490" i="18"/>
  <c r="AN490" i="18" s="1"/>
  <c r="AO490" i="18"/>
  <c r="AB490" i="18"/>
  <c r="AS490" i="18" s="1"/>
  <c r="AU490" i="18"/>
  <c r="AX490" i="18"/>
  <c r="AY490" i="18"/>
  <c r="AZ490" i="18"/>
  <c r="BD490" i="18"/>
  <c r="AD491" i="18"/>
  <c r="AI491" i="18"/>
  <c r="AA491" i="18"/>
  <c r="AN491" i="18" s="1"/>
  <c r="AO491" i="18"/>
  <c r="AB491" i="18"/>
  <c r="AS491" i="18" s="1"/>
  <c r="AU491" i="18"/>
  <c r="AX491" i="18"/>
  <c r="AY491" i="18"/>
  <c r="AZ491" i="18"/>
  <c r="BD491" i="18"/>
  <c r="AD492" i="18"/>
  <c r="AI492" i="18"/>
  <c r="AA492" i="18"/>
  <c r="AN492" i="18" s="1"/>
  <c r="AO492" i="18"/>
  <c r="AB492" i="18"/>
  <c r="AS492" i="18" s="1"/>
  <c r="AU492" i="18"/>
  <c r="AX492" i="18"/>
  <c r="AY492" i="18"/>
  <c r="AZ492" i="18"/>
  <c r="BD492" i="18"/>
  <c r="AD493" i="18"/>
  <c r="AI493" i="18"/>
  <c r="AA493" i="18"/>
  <c r="AN493" i="18" s="1"/>
  <c r="AO493" i="18"/>
  <c r="AB493" i="18"/>
  <c r="AS493" i="18" s="1"/>
  <c r="AU493" i="18"/>
  <c r="AX493" i="18"/>
  <c r="AY493" i="18"/>
  <c r="AZ493" i="18"/>
  <c r="BD493" i="18"/>
  <c r="AD494" i="18"/>
  <c r="AI494" i="18"/>
  <c r="AA494" i="18"/>
  <c r="AN494" i="18" s="1"/>
  <c r="AO494" i="18"/>
  <c r="AB494" i="18"/>
  <c r="AS494" i="18" s="1"/>
  <c r="AU494" i="18"/>
  <c r="AX494" i="18"/>
  <c r="AY494" i="18"/>
  <c r="AZ494" i="18"/>
  <c r="BD494" i="18"/>
  <c r="AD495" i="18"/>
  <c r="AI495" i="18"/>
  <c r="AA495" i="18"/>
  <c r="AN495" i="18" s="1"/>
  <c r="AO495" i="18"/>
  <c r="AB495" i="18"/>
  <c r="AS495" i="18" s="1"/>
  <c r="AU495" i="18"/>
  <c r="AX495" i="18"/>
  <c r="AY495" i="18"/>
  <c r="AZ495" i="18"/>
  <c r="BD495" i="18"/>
  <c r="AD496" i="18"/>
  <c r="AI496" i="18"/>
  <c r="AA496" i="18"/>
  <c r="AN496" i="18" s="1"/>
  <c r="AO496" i="18"/>
  <c r="AB496" i="18"/>
  <c r="AS496" i="18" s="1"/>
  <c r="AU496" i="18"/>
  <c r="AX496" i="18"/>
  <c r="AY496" i="18"/>
  <c r="AZ496" i="18"/>
  <c r="BD496" i="18"/>
  <c r="AD497" i="18"/>
  <c r="AI497" i="18"/>
  <c r="AA497" i="18"/>
  <c r="AN497" i="18" s="1"/>
  <c r="AO497" i="18"/>
  <c r="AB497" i="18"/>
  <c r="AS497" i="18" s="1"/>
  <c r="AU497" i="18"/>
  <c r="AX497" i="18"/>
  <c r="AY497" i="18"/>
  <c r="AZ497" i="18"/>
  <c r="BD497" i="18"/>
  <c r="AD498" i="18"/>
  <c r="AI498" i="18"/>
  <c r="AA498" i="18"/>
  <c r="AN498" i="18" s="1"/>
  <c r="AO498" i="18"/>
  <c r="AB498" i="18"/>
  <c r="AS498" i="18" s="1"/>
  <c r="AU498" i="18"/>
  <c r="AX498" i="18"/>
  <c r="AY498" i="18"/>
  <c r="AZ498" i="18"/>
  <c r="BD498" i="18"/>
  <c r="AD499" i="18"/>
  <c r="AI499" i="18"/>
  <c r="AA499" i="18"/>
  <c r="AN499" i="18" s="1"/>
  <c r="AO499" i="18"/>
  <c r="AB499" i="18"/>
  <c r="AS499" i="18" s="1"/>
  <c r="AU499" i="18"/>
  <c r="AX499" i="18"/>
  <c r="AY499" i="18"/>
  <c r="AZ499" i="18"/>
  <c r="BD499" i="18"/>
  <c r="AD500" i="18"/>
  <c r="AI500" i="18"/>
  <c r="AA500" i="18"/>
  <c r="AN500" i="18" s="1"/>
  <c r="AO500" i="18"/>
  <c r="AB500" i="18"/>
  <c r="AS500" i="18" s="1"/>
  <c r="AU500" i="18"/>
  <c r="AX500" i="18"/>
  <c r="AY500" i="18"/>
  <c r="AZ500" i="18"/>
  <c r="BD500" i="18"/>
  <c r="AD501" i="18"/>
  <c r="AI501" i="18"/>
  <c r="AA501" i="18"/>
  <c r="AN501" i="18" s="1"/>
  <c r="AO501" i="18"/>
  <c r="AB501" i="18"/>
  <c r="AS501" i="18" s="1"/>
  <c r="AU501" i="18"/>
  <c r="AX501" i="18"/>
  <c r="AY501" i="18"/>
  <c r="AZ501" i="18"/>
  <c r="BD501" i="18"/>
  <c r="AD502" i="18"/>
  <c r="AI502" i="18"/>
  <c r="AA502" i="18"/>
  <c r="AN502" i="18" s="1"/>
  <c r="AO502" i="18"/>
  <c r="AB502" i="18"/>
  <c r="AS502" i="18" s="1"/>
  <c r="AU502" i="18"/>
  <c r="AX502" i="18"/>
  <c r="AY502" i="18"/>
  <c r="AZ502" i="18"/>
  <c r="BD502" i="18"/>
  <c r="AD503" i="18"/>
  <c r="AI503" i="18"/>
  <c r="AA503" i="18"/>
  <c r="AN503" i="18" s="1"/>
  <c r="AO503" i="18"/>
  <c r="AB503" i="18"/>
  <c r="AS503" i="18" s="1"/>
  <c r="AU503" i="18"/>
  <c r="AX503" i="18"/>
  <c r="AY503" i="18"/>
  <c r="AZ503" i="18"/>
  <c r="BD503" i="18"/>
  <c r="AD504" i="18"/>
  <c r="AI504" i="18"/>
  <c r="AA504" i="18"/>
  <c r="AN504" i="18" s="1"/>
  <c r="AO504" i="18"/>
  <c r="AB504" i="18"/>
  <c r="AS504" i="18" s="1"/>
  <c r="AU504" i="18"/>
  <c r="AX504" i="18"/>
  <c r="AY504" i="18"/>
  <c r="AZ504" i="18"/>
  <c r="BD504" i="18"/>
  <c r="AD505" i="18"/>
  <c r="AI505" i="18"/>
  <c r="AA505" i="18"/>
  <c r="AN505" i="18" s="1"/>
  <c r="AO505" i="18"/>
  <c r="AB505" i="18"/>
  <c r="AS505" i="18" s="1"/>
  <c r="AU505" i="18"/>
  <c r="AX505" i="18"/>
  <c r="AY505" i="18"/>
  <c r="AZ505" i="18"/>
  <c r="BD505" i="18"/>
  <c r="AD506" i="18"/>
  <c r="AI506" i="18"/>
  <c r="AA506" i="18"/>
  <c r="AN506" i="18" s="1"/>
  <c r="AO506" i="18"/>
  <c r="AB506" i="18"/>
  <c r="AS506" i="18" s="1"/>
  <c r="AU506" i="18"/>
  <c r="AX506" i="18"/>
  <c r="AY506" i="18"/>
  <c r="AZ506" i="18"/>
  <c r="BD506" i="18"/>
  <c r="AD507" i="18"/>
  <c r="AI507" i="18"/>
  <c r="AA507" i="18"/>
  <c r="AN507" i="18" s="1"/>
  <c r="AO507" i="18"/>
  <c r="AB507" i="18"/>
  <c r="AS507" i="18" s="1"/>
  <c r="AU507" i="18"/>
  <c r="AX507" i="18"/>
  <c r="AY507" i="18"/>
  <c r="AZ507" i="18"/>
  <c r="BD507" i="18"/>
  <c r="AD508" i="18"/>
  <c r="AI508" i="18"/>
  <c r="AA508" i="18"/>
  <c r="AN508" i="18" s="1"/>
  <c r="AO508" i="18"/>
  <c r="AB508" i="18"/>
  <c r="AS508" i="18" s="1"/>
  <c r="AU508" i="18"/>
  <c r="AX508" i="18"/>
  <c r="AY508" i="18"/>
  <c r="AZ508" i="18"/>
  <c r="BD508" i="18"/>
  <c r="AD509" i="18"/>
  <c r="AI509" i="18"/>
  <c r="AA509" i="18"/>
  <c r="AN509" i="18" s="1"/>
  <c r="AO509" i="18"/>
  <c r="AB509" i="18"/>
  <c r="AS509" i="18" s="1"/>
  <c r="AU509" i="18"/>
  <c r="AX509" i="18"/>
  <c r="AY509" i="18"/>
  <c r="AZ509" i="18"/>
  <c r="BD509" i="18"/>
  <c r="AD510" i="18"/>
  <c r="AI510" i="18"/>
  <c r="AA510" i="18"/>
  <c r="AN510" i="18" s="1"/>
  <c r="AO510" i="18"/>
  <c r="AB510" i="18"/>
  <c r="AS510" i="18" s="1"/>
  <c r="AU510" i="18"/>
  <c r="AX510" i="18"/>
  <c r="AY510" i="18"/>
  <c r="AZ510" i="18"/>
  <c r="BD510" i="18"/>
  <c r="AD511" i="18"/>
  <c r="AI511" i="18"/>
  <c r="AA511" i="18"/>
  <c r="AN511" i="18" s="1"/>
  <c r="AO511" i="18"/>
  <c r="AB511" i="18"/>
  <c r="AS511" i="18" s="1"/>
  <c r="AU511" i="18"/>
  <c r="AX511" i="18"/>
  <c r="AY511" i="18"/>
  <c r="AZ511" i="18"/>
  <c r="BD511" i="18"/>
  <c r="AD512" i="18"/>
  <c r="AI512" i="18"/>
  <c r="AA512" i="18"/>
  <c r="AN512" i="18" s="1"/>
  <c r="AO512" i="18"/>
  <c r="AB512" i="18"/>
  <c r="AS512" i="18" s="1"/>
  <c r="AU512" i="18"/>
  <c r="AX512" i="18"/>
  <c r="AY512" i="18"/>
  <c r="AZ512" i="18"/>
  <c r="BD512" i="18"/>
  <c r="AD513" i="18"/>
  <c r="AI513" i="18"/>
  <c r="AA513" i="18"/>
  <c r="AN513" i="18" s="1"/>
  <c r="AO513" i="18"/>
  <c r="AB513" i="18"/>
  <c r="AS513" i="18" s="1"/>
  <c r="AU513" i="18"/>
  <c r="AX513" i="18"/>
  <c r="AY513" i="18"/>
  <c r="AZ513" i="18"/>
  <c r="BD513" i="18"/>
  <c r="AD514" i="18"/>
  <c r="AI514" i="18"/>
  <c r="AA514" i="18"/>
  <c r="AN514" i="18" s="1"/>
  <c r="AO514" i="18"/>
  <c r="AB514" i="18"/>
  <c r="AS514" i="18" s="1"/>
  <c r="AU514" i="18"/>
  <c r="AX514" i="18"/>
  <c r="AY514" i="18"/>
  <c r="AZ514" i="18"/>
  <c r="BD514" i="18"/>
  <c r="AD515" i="18"/>
  <c r="AI515" i="18"/>
  <c r="AA515" i="18"/>
  <c r="AN515" i="18" s="1"/>
  <c r="AO515" i="18"/>
  <c r="AB515" i="18"/>
  <c r="AS515" i="18" s="1"/>
  <c r="AU515" i="18"/>
  <c r="AX515" i="18"/>
  <c r="AY515" i="18"/>
  <c r="AZ515" i="18"/>
  <c r="BD515" i="18"/>
  <c r="AD516" i="18"/>
  <c r="AI516" i="18"/>
  <c r="AA516" i="18"/>
  <c r="AN516" i="18" s="1"/>
  <c r="AO516" i="18"/>
  <c r="AB516" i="18"/>
  <c r="AS516" i="18" s="1"/>
  <c r="AU516" i="18"/>
  <c r="AX516" i="18"/>
  <c r="AY516" i="18"/>
  <c r="AZ516" i="18"/>
  <c r="BD516" i="18"/>
  <c r="AD517" i="18"/>
  <c r="AI517" i="18"/>
  <c r="AA517" i="18"/>
  <c r="AN517" i="18" s="1"/>
  <c r="AO517" i="18"/>
  <c r="AB517" i="18"/>
  <c r="AS517" i="18" s="1"/>
  <c r="AU517" i="18"/>
  <c r="AX517" i="18"/>
  <c r="AY517" i="18"/>
  <c r="AZ517" i="18"/>
  <c r="BD517" i="18"/>
  <c r="AD518" i="18"/>
  <c r="AI518" i="18"/>
  <c r="AA518" i="18"/>
  <c r="AN518" i="18" s="1"/>
  <c r="AO518" i="18"/>
  <c r="AB518" i="18"/>
  <c r="AS518" i="18" s="1"/>
  <c r="AU518" i="18"/>
  <c r="AX518" i="18"/>
  <c r="AY518" i="18"/>
  <c r="AZ518" i="18"/>
  <c r="BD518" i="18"/>
  <c r="AD519" i="18"/>
  <c r="AI519" i="18"/>
  <c r="AA519" i="18"/>
  <c r="AN519" i="18" s="1"/>
  <c r="AO519" i="18"/>
  <c r="AB519" i="18"/>
  <c r="AS519" i="18" s="1"/>
  <c r="AU519" i="18"/>
  <c r="AX519" i="18"/>
  <c r="AY519" i="18"/>
  <c r="AZ519" i="18"/>
  <c r="BD519" i="18"/>
  <c r="AD520" i="18"/>
  <c r="AI520" i="18"/>
  <c r="AA520" i="18"/>
  <c r="AN520" i="18" s="1"/>
  <c r="AO520" i="18"/>
  <c r="AB520" i="18"/>
  <c r="AS520" i="18" s="1"/>
  <c r="AU520" i="18"/>
  <c r="AX520" i="18"/>
  <c r="AY520" i="18"/>
  <c r="AZ520" i="18"/>
  <c r="BD520" i="18"/>
  <c r="AD521" i="18"/>
  <c r="AI521" i="18"/>
  <c r="AA521" i="18"/>
  <c r="AN521" i="18" s="1"/>
  <c r="AO521" i="18"/>
  <c r="AB521" i="18"/>
  <c r="AS521" i="18" s="1"/>
  <c r="AU521" i="18"/>
  <c r="AX521" i="18"/>
  <c r="AY521" i="18"/>
  <c r="AZ521" i="18"/>
  <c r="BD521" i="18"/>
  <c r="AD522" i="18"/>
  <c r="AI522" i="18"/>
  <c r="AA522" i="18"/>
  <c r="AN522" i="18" s="1"/>
  <c r="AO522" i="18"/>
  <c r="AB522" i="18"/>
  <c r="AS522" i="18" s="1"/>
  <c r="AU522" i="18"/>
  <c r="AX522" i="18"/>
  <c r="AY522" i="18"/>
  <c r="AZ522" i="18"/>
  <c r="BD522" i="18"/>
  <c r="AD523" i="18"/>
  <c r="AI523" i="18"/>
  <c r="AA523" i="18"/>
  <c r="AN523" i="18" s="1"/>
  <c r="AO523" i="18"/>
  <c r="AB523" i="18"/>
  <c r="AS523" i="18" s="1"/>
  <c r="AU523" i="18"/>
  <c r="AX523" i="18"/>
  <c r="AY523" i="18"/>
  <c r="AZ523" i="18"/>
  <c r="BD523" i="18"/>
  <c r="AD524" i="18"/>
  <c r="AI524" i="18"/>
  <c r="AA524" i="18"/>
  <c r="AN524" i="18" s="1"/>
  <c r="AO524" i="18"/>
  <c r="AB524" i="18"/>
  <c r="AS524" i="18" s="1"/>
  <c r="AU524" i="18"/>
  <c r="AX524" i="18"/>
  <c r="AY524" i="18"/>
  <c r="AZ524" i="18"/>
  <c r="BD524" i="18"/>
  <c r="AD525" i="18"/>
  <c r="AI525" i="18"/>
  <c r="AA525" i="18"/>
  <c r="AN525" i="18" s="1"/>
  <c r="AO525" i="18"/>
  <c r="AB525" i="18"/>
  <c r="AS525" i="18" s="1"/>
  <c r="AU525" i="18"/>
  <c r="AX525" i="18"/>
  <c r="AY525" i="18"/>
  <c r="AZ525" i="18"/>
  <c r="BD525" i="18"/>
  <c r="AD526" i="18"/>
  <c r="AI526" i="18"/>
  <c r="AA526" i="18"/>
  <c r="AN526" i="18" s="1"/>
  <c r="AO526" i="18"/>
  <c r="AB526" i="18"/>
  <c r="AS526" i="18" s="1"/>
  <c r="AU526" i="18"/>
  <c r="AX526" i="18"/>
  <c r="AY526" i="18"/>
  <c r="AZ526" i="18"/>
  <c r="BD526" i="18"/>
  <c r="AD527" i="18"/>
  <c r="AI527" i="18"/>
  <c r="AA527" i="18"/>
  <c r="AN527" i="18" s="1"/>
  <c r="AO527" i="18"/>
  <c r="AB527" i="18"/>
  <c r="AS527" i="18" s="1"/>
  <c r="AU527" i="18"/>
  <c r="AX527" i="18"/>
  <c r="AY527" i="18"/>
  <c r="AZ527" i="18"/>
  <c r="BD527" i="18"/>
  <c r="AD528" i="18"/>
  <c r="AI528" i="18"/>
  <c r="AA528" i="18"/>
  <c r="AN528" i="18" s="1"/>
  <c r="AO528" i="18"/>
  <c r="AB528" i="18"/>
  <c r="AS528" i="18" s="1"/>
  <c r="AU528" i="18"/>
  <c r="AX528" i="18"/>
  <c r="AY528" i="18"/>
  <c r="AZ528" i="18"/>
  <c r="BD528" i="18"/>
  <c r="AD529" i="18"/>
  <c r="AI529" i="18"/>
  <c r="AA529" i="18"/>
  <c r="AN529" i="18" s="1"/>
  <c r="AO529" i="18"/>
  <c r="AB529" i="18"/>
  <c r="AS529" i="18" s="1"/>
  <c r="AU529" i="18"/>
  <c r="AX529" i="18"/>
  <c r="AY529" i="18"/>
  <c r="AZ529" i="18"/>
  <c r="BD529" i="18"/>
  <c r="AD530" i="18"/>
  <c r="AI530" i="18"/>
  <c r="AA530" i="18"/>
  <c r="AN530" i="18" s="1"/>
  <c r="AO530" i="18"/>
  <c r="AB530" i="18"/>
  <c r="AS530" i="18" s="1"/>
  <c r="AU530" i="18"/>
  <c r="AX530" i="18"/>
  <c r="AY530" i="18"/>
  <c r="AZ530" i="18"/>
  <c r="BD530" i="18"/>
  <c r="AD531" i="18"/>
  <c r="AI531" i="18"/>
  <c r="AA531" i="18"/>
  <c r="AN531" i="18" s="1"/>
  <c r="AO531" i="18"/>
  <c r="AB531" i="18"/>
  <c r="AS531" i="18" s="1"/>
  <c r="AU531" i="18"/>
  <c r="AX531" i="18"/>
  <c r="AY531" i="18"/>
  <c r="AZ531" i="18"/>
  <c r="BD531" i="18"/>
  <c r="AD532" i="18"/>
  <c r="AI532" i="18"/>
  <c r="AA532" i="18"/>
  <c r="AN532" i="18" s="1"/>
  <c r="AO532" i="18"/>
  <c r="AB532" i="18"/>
  <c r="AS532" i="18" s="1"/>
  <c r="AU532" i="18"/>
  <c r="AX532" i="18"/>
  <c r="AY532" i="18"/>
  <c r="AZ532" i="18"/>
  <c r="BD532" i="18"/>
  <c r="AD533" i="18"/>
  <c r="AI533" i="18"/>
  <c r="AA533" i="18"/>
  <c r="AN533" i="18" s="1"/>
  <c r="AO533" i="18"/>
  <c r="AB533" i="18"/>
  <c r="AS533" i="18" s="1"/>
  <c r="AU533" i="18"/>
  <c r="AX533" i="18"/>
  <c r="AY533" i="18"/>
  <c r="AZ533" i="18"/>
  <c r="BD533" i="18"/>
  <c r="AD534" i="18"/>
  <c r="AI534" i="18"/>
  <c r="AA534" i="18"/>
  <c r="AN534" i="18" s="1"/>
  <c r="AO534" i="18"/>
  <c r="AB534" i="18"/>
  <c r="AS534" i="18" s="1"/>
  <c r="AU534" i="18"/>
  <c r="AX534" i="18"/>
  <c r="AY534" i="18"/>
  <c r="AZ534" i="18"/>
  <c r="BD534" i="18"/>
  <c r="AD535" i="18"/>
  <c r="AI535" i="18"/>
  <c r="AA535" i="18"/>
  <c r="AN535" i="18" s="1"/>
  <c r="AO535" i="18"/>
  <c r="AB535" i="18"/>
  <c r="AS535" i="18" s="1"/>
  <c r="AU535" i="18"/>
  <c r="AX535" i="18"/>
  <c r="AY535" i="18"/>
  <c r="AZ535" i="18"/>
  <c r="BD535" i="18"/>
  <c r="AD536" i="18"/>
  <c r="AI536" i="18"/>
  <c r="AA536" i="18"/>
  <c r="AN536" i="18" s="1"/>
  <c r="AO536" i="18"/>
  <c r="AB536" i="18"/>
  <c r="AS536" i="18" s="1"/>
  <c r="AU536" i="18"/>
  <c r="AX536" i="18"/>
  <c r="AY536" i="18"/>
  <c r="AZ536" i="18"/>
  <c r="BD536" i="18"/>
  <c r="AD537" i="18"/>
  <c r="AI537" i="18"/>
  <c r="AA537" i="18"/>
  <c r="AN537" i="18" s="1"/>
  <c r="AO537" i="18"/>
  <c r="AB537" i="18"/>
  <c r="AS537" i="18" s="1"/>
  <c r="AU537" i="18"/>
  <c r="AX537" i="18"/>
  <c r="AY537" i="18"/>
  <c r="AZ537" i="18"/>
  <c r="BD537" i="18"/>
  <c r="AD538" i="18"/>
  <c r="AI538" i="18"/>
  <c r="AA538" i="18"/>
  <c r="AN538" i="18" s="1"/>
  <c r="AO538" i="18"/>
  <c r="AB538" i="18"/>
  <c r="AS538" i="18" s="1"/>
  <c r="AU538" i="18"/>
  <c r="AX538" i="18"/>
  <c r="AY538" i="18"/>
  <c r="AZ538" i="18"/>
  <c r="BD538" i="18"/>
  <c r="AD539" i="18"/>
  <c r="AI539" i="18"/>
  <c r="AA539" i="18"/>
  <c r="AN539" i="18" s="1"/>
  <c r="AO539" i="18"/>
  <c r="AB539" i="18"/>
  <c r="AS539" i="18" s="1"/>
  <c r="AU539" i="18"/>
  <c r="AX539" i="18"/>
  <c r="AY539" i="18"/>
  <c r="AZ539" i="18"/>
  <c r="BD539" i="18"/>
  <c r="AD540" i="18"/>
  <c r="AI540" i="18"/>
  <c r="AA540" i="18"/>
  <c r="AN540" i="18" s="1"/>
  <c r="AO540" i="18"/>
  <c r="AB540" i="18"/>
  <c r="AS540" i="18" s="1"/>
  <c r="AU540" i="18"/>
  <c r="AX540" i="18"/>
  <c r="AY540" i="18"/>
  <c r="AZ540" i="18"/>
  <c r="BD540" i="18"/>
  <c r="AD541" i="18"/>
  <c r="AI541" i="18"/>
  <c r="AA541" i="18"/>
  <c r="AN541" i="18" s="1"/>
  <c r="AO541" i="18"/>
  <c r="AB541" i="18"/>
  <c r="AS541" i="18" s="1"/>
  <c r="AU541" i="18"/>
  <c r="AX541" i="18"/>
  <c r="AY541" i="18"/>
  <c r="AZ541" i="18"/>
  <c r="BD541" i="18"/>
  <c r="AD542" i="18"/>
  <c r="AI542" i="18"/>
  <c r="AA542" i="18"/>
  <c r="AN542" i="18" s="1"/>
  <c r="AO542" i="18"/>
  <c r="AB542" i="18"/>
  <c r="AS542" i="18" s="1"/>
  <c r="AU542" i="18"/>
  <c r="AX542" i="18"/>
  <c r="AY542" i="18"/>
  <c r="AZ542" i="18"/>
  <c r="BD542" i="18"/>
  <c r="AD543" i="18"/>
  <c r="AI543" i="18"/>
  <c r="AA543" i="18"/>
  <c r="AN543" i="18" s="1"/>
  <c r="AO543" i="18"/>
  <c r="AB543" i="18"/>
  <c r="AS543" i="18" s="1"/>
  <c r="AU543" i="18"/>
  <c r="AX543" i="18"/>
  <c r="AY543" i="18"/>
  <c r="AZ543" i="18"/>
  <c r="BD543" i="18"/>
  <c r="AD544" i="18"/>
  <c r="AI544" i="18"/>
  <c r="AA544" i="18"/>
  <c r="AN544" i="18" s="1"/>
  <c r="AO544" i="18"/>
  <c r="AB544" i="18"/>
  <c r="AS544" i="18" s="1"/>
  <c r="AU544" i="18"/>
  <c r="AX544" i="18"/>
  <c r="AY544" i="18"/>
  <c r="AZ544" i="18"/>
  <c r="BD544" i="18"/>
  <c r="AD545" i="18"/>
  <c r="AI545" i="18"/>
  <c r="AA545" i="18"/>
  <c r="AN545" i="18" s="1"/>
  <c r="AO545" i="18"/>
  <c r="AB545" i="18"/>
  <c r="AS545" i="18" s="1"/>
  <c r="AU545" i="18"/>
  <c r="AX545" i="18"/>
  <c r="AY545" i="18"/>
  <c r="AZ545" i="18"/>
  <c r="BD545" i="18"/>
  <c r="AD546" i="18"/>
  <c r="AI546" i="18"/>
  <c r="AA546" i="18"/>
  <c r="AN546" i="18" s="1"/>
  <c r="AO546" i="18"/>
  <c r="AB546" i="18"/>
  <c r="AS546" i="18" s="1"/>
  <c r="AU546" i="18"/>
  <c r="AX546" i="18"/>
  <c r="AY546" i="18"/>
  <c r="AZ546" i="18"/>
  <c r="BD546" i="18"/>
  <c r="AD547" i="18"/>
  <c r="AI547" i="18"/>
  <c r="AA547" i="18"/>
  <c r="AN547" i="18" s="1"/>
  <c r="AO547" i="18"/>
  <c r="AB547" i="18"/>
  <c r="AS547" i="18" s="1"/>
  <c r="AU547" i="18"/>
  <c r="AX547" i="18"/>
  <c r="AY547" i="18"/>
  <c r="AZ547" i="18"/>
  <c r="BD547" i="18"/>
  <c r="AD548" i="18"/>
  <c r="AI548" i="18"/>
  <c r="AA548" i="18"/>
  <c r="AN548" i="18" s="1"/>
  <c r="AO548" i="18"/>
  <c r="AB548" i="18"/>
  <c r="AS548" i="18" s="1"/>
  <c r="AU548" i="18"/>
  <c r="AX548" i="18"/>
  <c r="AY548" i="18"/>
  <c r="AZ548" i="18"/>
  <c r="BD548" i="18"/>
  <c r="AD549" i="18"/>
  <c r="AI549" i="18"/>
  <c r="AA549" i="18"/>
  <c r="AN549" i="18" s="1"/>
  <c r="AO549" i="18"/>
  <c r="AB549" i="18"/>
  <c r="AS549" i="18" s="1"/>
  <c r="AU549" i="18"/>
  <c r="AX549" i="18"/>
  <c r="AY549" i="18"/>
  <c r="AZ549" i="18"/>
  <c r="BD549" i="18"/>
  <c r="AD550" i="18"/>
  <c r="AI550" i="18"/>
  <c r="AA550" i="18"/>
  <c r="AN550" i="18" s="1"/>
  <c r="AO550" i="18"/>
  <c r="AB550" i="18"/>
  <c r="AS550" i="18" s="1"/>
  <c r="AU550" i="18"/>
  <c r="AX550" i="18"/>
  <c r="AY550" i="18"/>
  <c r="AZ550" i="18"/>
  <c r="BD550" i="18"/>
  <c r="AD551" i="18"/>
  <c r="AI551" i="18"/>
  <c r="AA551" i="18"/>
  <c r="AN551" i="18" s="1"/>
  <c r="AO551" i="18"/>
  <c r="AB551" i="18"/>
  <c r="AS551" i="18" s="1"/>
  <c r="AU551" i="18"/>
  <c r="AX551" i="18"/>
  <c r="AY551" i="18"/>
  <c r="AZ551" i="18"/>
  <c r="BD551" i="18"/>
  <c r="AD552" i="18"/>
  <c r="AI552" i="18"/>
  <c r="AA552" i="18"/>
  <c r="AN552" i="18" s="1"/>
  <c r="AO552" i="18"/>
  <c r="AB552" i="18"/>
  <c r="AS552" i="18" s="1"/>
  <c r="AU552" i="18"/>
  <c r="AX552" i="18"/>
  <c r="AY552" i="18"/>
  <c r="AZ552" i="18"/>
  <c r="BD552" i="18"/>
  <c r="AD553" i="18"/>
  <c r="AI553" i="18"/>
  <c r="AA553" i="18"/>
  <c r="AN553" i="18" s="1"/>
  <c r="AO553" i="18"/>
  <c r="AB553" i="18"/>
  <c r="AS553" i="18" s="1"/>
  <c r="AU553" i="18"/>
  <c r="AX553" i="18"/>
  <c r="AY553" i="18"/>
  <c r="AZ553" i="18"/>
  <c r="BD553" i="18"/>
  <c r="AD554" i="18"/>
  <c r="AI554" i="18"/>
  <c r="AA554" i="18"/>
  <c r="AN554" i="18" s="1"/>
  <c r="AO554" i="18"/>
  <c r="AB554" i="18"/>
  <c r="AS554" i="18" s="1"/>
  <c r="AU554" i="18"/>
  <c r="AX554" i="18"/>
  <c r="AY554" i="18"/>
  <c r="AZ554" i="18"/>
  <c r="BD554" i="18"/>
  <c r="AD555" i="18"/>
  <c r="AI555" i="18"/>
  <c r="AA555" i="18"/>
  <c r="AN555" i="18" s="1"/>
  <c r="AO555" i="18"/>
  <c r="AB555" i="18"/>
  <c r="AS555" i="18" s="1"/>
  <c r="AU555" i="18"/>
  <c r="AX555" i="18"/>
  <c r="AY555" i="18"/>
  <c r="AZ555" i="18"/>
  <c r="BD555" i="18"/>
  <c r="AD556" i="18"/>
  <c r="AI556" i="18"/>
  <c r="AA556" i="18"/>
  <c r="AN556" i="18" s="1"/>
  <c r="AO556" i="18"/>
  <c r="AB556" i="18"/>
  <c r="AS556" i="18" s="1"/>
  <c r="AU556" i="18"/>
  <c r="AX556" i="18"/>
  <c r="AY556" i="18"/>
  <c r="AZ556" i="18"/>
  <c r="BD556" i="18"/>
  <c r="AD557" i="18"/>
  <c r="AI557" i="18"/>
  <c r="AA557" i="18"/>
  <c r="AN557" i="18" s="1"/>
  <c r="AO557" i="18"/>
  <c r="AB557" i="18"/>
  <c r="AS557" i="18" s="1"/>
  <c r="AU557" i="18"/>
  <c r="AX557" i="18"/>
  <c r="AY557" i="18"/>
  <c r="AZ557" i="18"/>
  <c r="BD557" i="18"/>
  <c r="AD558" i="18"/>
  <c r="AI558" i="18"/>
  <c r="AA558" i="18"/>
  <c r="AN558" i="18" s="1"/>
  <c r="AO558" i="18"/>
  <c r="AB558" i="18"/>
  <c r="AS558" i="18" s="1"/>
  <c r="AU558" i="18"/>
  <c r="AX558" i="18"/>
  <c r="AY558" i="18"/>
  <c r="AZ558" i="18"/>
  <c r="BD558" i="18"/>
  <c r="AD559" i="18"/>
  <c r="AI559" i="18"/>
  <c r="AA559" i="18"/>
  <c r="AN559" i="18" s="1"/>
  <c r="AO559" i="18"/>
  <c r="AB559" i="18"/>
  <c r="AS559" i="18" s="1"/>
  <c r="AU559" i="18"/>
  <c r="AX559" i="18"/>
  <c r="AY559" i="18"/>
  <c r="AZ559" i="18"/>
  <c r="BD559" i="18"/>
  <c r="AD560" i="18"/>
  <c r="AI560" i="18"/>
  <c r="AA560" i="18"/>
  <c r="AN560" i="18" s="1"/>
  <c r="AO560" i="18"/>
  <c r="AB560" i="18"/>
  <c r="AS560" i="18" s="1"/>
  <c r="AU560" i="18"/>
  <c r="AX560" i="18"/>
  <c r="AY560" i="18"/>
  <c r="AZ560" i="18"/>
  <c r="BD560" i="18"/>
  <c r="AD561" i="18"/>
  <c r="AI561" i="18"/>
  <c r="AA561" i="18"/>
  <c r="AN561" i="18" s="1"/>
  <c r="AO561" i="18"/>
  <c r="AB561" i="18"/>
  <c r="AS561" i="18" s="1"/>
  <c r="AU561" i="18"/>
  <c r="AX561" i="18"/>
  <c r="AY561" i="18"/>
  <c r="AZ561" i="18"/>
  <c r="BD561" i="18"/>
  <c r="AD562" i="18"/>
  <c r="AI562" i="18"/>
  <c r="AA562" i="18"/>
  <c r="AN562" i="18" s="1"/>
  <c r="AO562" i="18"/>
  <c r="AB562" i="18"/>
  <c r="AS562" i="18" s="1"/>
  <c r="AU562" i="18"/>
  <c r="AX562" i="18"/>
  <c r="AY562" i="18"/>
  <c r="AZ562" i="18"/>
  <c r="BD562" i="18"/>
  <c r="AD563" i="18"/>
  <c r="AI563" i="18"/>
  <c r="AA563" i="18"/>
  <c r="AN563" i="18" s="1"/>
  <c r="AO563" i="18"/>
  <c r="AB563" i="18"/>
  <c r="AS563" i="18" s="1"/>
  <c r="AU563" i="18"/>
  <c r="AX563" i="18"/>
  <c r="AY563" i="18"/>
  <c r="AZ563" i="18"/>
  <c r="BD563" i="18"/>
  <c r="AD564" i="18"/>
  <c r="AI564" i="18"/>
  <c r="AA564" i="18"/>
  <c r="AN564" i="18" s="1"/>
  <c r="AO564" i="18"/>
  <c r="AB564" i="18"/>
  <c r="AS564" i="18" s="1"/>
  <c r="AU564" i="18"/>
  <c r="AX564" i="18"/>
  <c r="AY564" i="18"/>
  <c r="AZ564" i="18"/>
  <c r="BD564" i="18"/>
  <c r="AD565" i="18"/>
  <c r="AI565" i="18"/>
  <c r="AA565" i="18"/>
  <c r="AN565" i="18" s="1"/>
  <c r="AO565" i="18"/>
  <c r="AB565" i="18"/>
  <c r="AS565" i="18" s="1"/>
  <c r="AU565" i="18"/>
  <c r="AX565" i="18"/>
  <c r="AY565" i="18"/>
  <c r="AZ565" i="18"/>
  <c r="BD565" i="18"/>
  <c r="AD566" i="18"/>
  <c r="AI566" i="18"/>
  <c r="AA566" i="18"/>
  <c r="AN566" i="18" s="1"/>
  <c r="AO566" i="18"/>
  <c r="AB566" i="18"/>
  <c r="AS566" i="18" s="1"/>
  <c r="AU566" i="18"/>
  <c r="AX566" i="18"/>
  <c r="AY566" i="18"/>
  <c r="AZ566" i="18"/>
  <c r="BD566" i="18"/>
  <c r="AD567" i="18"/>
  <c r="AI567" i="18"/>
  <c r="AA567" i="18"/>
  <c r="AN567" i="18" s="1"/>
  <c r="AO567" i="18"/>
  <c r="AB567" i="18"/>
  <c r="AS567" i="18" s="1"/>
  <c r="AU567" i="18"/>
  <c r="AX567" i="18"/>
  <c r="AY567" i="18"/>
  <c r="AZ567" i="18"/>
  <c r="BD567" i="18"/>
  <c r="AD568" i="18"/>
  <c r="AI568" i="18"/>
  <c r="AA568" i="18"/>
  <c r="AN568" i="18" s="1"/>
  <c r="AO568" i="18"/>
  <c r="AB568" i="18"/>
  <c r="AS568" i="18" s="1"/>
  <c r="AU568" i="18"/>
  <c r="AX568" i="18"/>
  <c r="AY568" i="18"/>
  <c r="AZ568" i="18"/>
  <c r="BD568" i="18"/>
  <c r="AD569" i="18"/>
  <c r="AI569" i="18"/>
  <c r="AA569" i="18"/>
  <c r="AN569" i="18" s="1"/>
  <c r="AO569" i="18"/>
  <c r="AB569" i="18"/>
  <c r="AS569" i="18" s="1"/>
  <c r="AU569" i="18"/>
  <c r="AX569" i="18"/>
  <c r="AY569" i="18"/>
  <c r="AZ569" i="18"/>
  <c r="BD569" i="18"/>
  <c r="AD570" i="18"/>
  <c r="AI570" i="18"/>
  <c r="AA570" i="18"/>
  <c r="AN570" i="18" s="1"/>
  <c r="AO570" i="18"/>
  <c r="AB570" i="18"/>
  <c r="AS570" i="18" s="1"/>
  <c r="AU570" i="18"/>
  <c r="AX570" i="18"/>
  <c r="AY570" i="18"/>
  <c r="AZ570" i="18"/>
  <c r="BD570" i="18"/>
  <c r="AD571" i="18"/>
  <c r="AI571" i="18"/>
  <c r="AA571" i="18"/>
  <c r="AN571" i="18" s="1"/>
  <c r="AO571" i="18"/>
  <c r="AB571" i="18"/>
  <c r="AS571" i="18" s="1"/>
  <c r="AU571" i="18"/>
  <c r="AX571" i="18"/>
  <c r="AY571" i="18"/>
  <c r="AZ571" i="18"/>
  <c r="BD571" i="18"/>
  <c r="AD572" i="18"/>
  <c r="AI572" i="18"/>
  <c r="AA572" i="18"/>
  <c r="AN572" i="18" s="1"/>
  <c r="AO572" i="18"/>
  <c r="AB572" i="18"/>
  <c r="AS572" i="18" s="1"/>
  <c r="AU572" i="18"/>
  <c r="AX572" i="18"/>
  <c r="AY572" i="18"/>
  <c r="AZ572" i="18"/>
  <c r="BD572" i="18"/>
  <c r="AD573" i="18"/>
  <c r="AI573" i="18"/>
  <c r="AA573" i="18"/>
  <c r="AN573" i="18" s="1"/>
  <c r="AO573" i="18"/>
  <c r="AB573" i="18"/>
  <c r="AS573" i="18" s="1"/>
  <c r="AU573" i="18"/>
  <c r="AX573" i="18"/>
  <c r="AY573" i="18"/>
  <c r="AZ573" i="18"/>
  <c r="BD573" i="18"/>
  <c r="AD574" i="18"/>
  <c r="AI574" i="18"/>
  <c r="AA574" i="18"/>
  <c r="AN574" i="18" s="1"/>
  <c r="AO574" i="18"/>
  <c r="AB574" i="18"/>
  <c r="AS574" i="18" s="1"/>
  <c r="AU574" i="18"/>
  <c r="AX574" i="18"/>
  <c r="AY574" i="18"/>
  <c r="AZ574" i="18"/>
  <c r="BD574" i="18"/>
  <c r="AD575" i="18"/>
  <c r="AI575" i="18"/>
  <c r="AA575" i="18"/>
  <c r="AN575" i="18" s="1"/>
  <c r="AO575" i="18"/>
  <c r="AB575" i="18"/>
  <c r="AS575" i="18" s="1"/>
  <c r="AU575" i="18"/>
  <c r="AX575" i="18"/>
  <c r="AY575" i="18"/>
  <c r="AZ575" i="18"/>
  <c r="BD575" i="18"/>
  <c r="AD576" i="18"/>
  <c r="AI576" i="18"/>
  <c r="AA576" i="18"/>
  <c r="AN576" i="18" s="1"/>
  <c r="AO576" i="18"/>
  <c r="AB576" i="18"/>
  <c r="AS576" i="18" s="1"/>
  <c r="AU576" i="18"/>
  <c r="AX576" i="18"/>
  <c r="AY576" i="18"/>
  <c r="AZ576" i="18"/>
  <c r="BD576" i="18"/>
  <c r="AD577" i="18"/>
  <c r="AI577" i="18"/>
  <c r="AA577" i="18"/>
  <c r="AN577" i="18" s="1"/>
  <c r="AO577" i="18"/>
  <c r="AB577" i="18"/>
  <c r="AS577" i="18" s="1"/>
  <c r="AU577" i="18"/>
  <c r="AX577" i="18"/>
  <c r="AY577" i="18"/>
  <c r="AZ577" i="18"/>
  <c r="BD577" i="18"/>
  <c r="AD578" i="18"/>
  <c r="AI578" i="18"/>
  <c r="AA578" i="18"/>
  <c r="AN578" i="18" s="1"/>
  <c r="AO578" i="18"/>
  <c r="AB578" i="18"/>
  <c r="AS578" i="18" s="1"/>
  <c r="AU578" i="18"/>
  <c r="AX578" i="18"/>
  <c r="AY578" i="18"/>
  <c r="AZ578" i="18"/>
  <c r="BD578" i="18"/>
  <c r="AD579" i="18"/>
  <c r="AI579" i="18"/>
  <c r="AA579" i="18"/>
  <c r="AN579" i="18" s="1"/>
  <c r="AO579" i="18"/>
  <c r="AB579" i="18"/>
  <c r="AS579" i="18" s="1"/>
  <c r="AU579" i="18"/>
  <c r="AX579" i="18"/>
  <c r="AY579" i="18"/>
  <c r="AZ579" i="18"/>
  <c r="BD579" i="18"/>
  <c r="AD580" i="18"/>
  <c r="AI580" i="18"/>
  <c r="AA580" i="18"/>
  <c r="AN580" i="18" s="1"/>
  <c r="AO580" i="18"/>
  <c r="AB580" i="18"/>
  <c r="AS580" i="18" s="1"/>
  <c r="AU580" i="18"/>
  <c r="AX580" i="18"/>
  <c r="AY580" i="18"/>
  <c r="AZ580" i="18"/>
  <c r="BD580" i="18"/>
  <c r="AD581" i="18"/>
  <c r="AI581" i="18"/>
  <c r="AA581" i="18"/>
  <c r="AN581" i="18" s="1"/>
  <c r="AO581" i="18"/>
  <c r="AB581" i="18"/>
  <c r="AS581" i="18" s="1"/>
  <c r="AU581" i="18"/>
  <c r="AX581" i="18"/>
  <c r="AY581" i="18"/>
  <c r="AZ581" i="18"/>
  <c r="BD581" i="18"/>
  <c r="AD582" i="18"/>
  <c r="AI582" i="18"/>
  <c r="AA582" i="18"/>
  <c r="AN582" i="18" s="1"/>
  <c r="AO582" i="18"/>
  <c r="AB582" i="18"/>
  <c r="AS582" i="18" s="1"/>
  <c r="AU582" i="18"/>
  <c r="AX582" i="18"/>
  <c r="AY582" i="18"/>
  <c r="AZ582" i="18"/>
  <c r="BD582" i="18"/>
  <c r="AD583" i="18"/>
  <c r="AI583" i="18"/>
  <c r="AA583" i="18"/>
  <c r="AN583" i="18" s="1"/>
  <c r="AO583" i="18"/>
  <c r="AB583" i="18"/>
  <c r="AS583" i="18" s="1"/>
  <c r="AU583" i="18"/>
  <c r="AX583" i="18"/>
  <c r="AY583" i="18"/>
  <c r="AZ583" i="18"/>
  <c r="BD583" i="18"/>
  <c r="AD584" i="18"/>
  <c r="AI584" i="18"/>
  <c r="AA584" i="18"/>
  <c r="AN584" i="18" s="1"/>
  <c r="AO584" i="18"/>
  <c r="AB584" i="18"/>
  <c r="AS584" i="18" s="1"/>
  <c r="AU584" i="18"/>
  <c r="AX584" i="18"/>
  <c r="AY584" i="18"/>
  <c r="AZ584" i="18"/>
  <c r="BD584" i="18"/>
  <c r="AD585" i="18"/>
  <c r="AI585" i="18"/>
  <c r="AA585" i="18"/>
  <c r="AN585" i="18" s="1"/>
  <c r="AO585" i="18"/>
  <c r="AB585" i="18"/>
  <c r="AS585" i="18" s="1"/>
  <c r="AU585" i="18"/>
  <c r="AX585" i="18"/>
  <c r="AY585" i="18"/>
  <c r="AZ585" i="18"/>
  <c r="BD585" i="18"/>
  <c r="AD586" i="18"/>
  <c r="AI586" i="18"/>
  <c r="AA586" i="18"/>
  <c r="AN586" i="18" s="1"/>
  <c r="AO586" i="18"/>
  <c r="AB586" i="18"/>
  <c r="AS586" i="18" s="1"/>
  <c r="AU586" i="18"/>
  <c r="AX586" i="18"/>
  <c r="AY586" i="18"/>
  <c r="AZ586" i="18"/>
  <c r="BD586" i="18"/>
  <c r="AD587" i="18"/>
  <c r="AI587" i="18"/>
  <c r="AA587" i="18"/>
  <c r="AN587" i="18" s="1"/>
  <c r="AO587" i="18"/>
  <c r="AB587" i="18"/>
  <c r="AS587" i="18" s="1"/>
  <c r="AU587" i="18"/>
  <c r="AX587" i="18"/>
  <c r="AY587" i="18"/>
  <c r="AZ587" i="18"/>
  <c r="BD587" i="18"/>
  <c r="AD588" i="18"/>
  <c r="AI588" i="18"/>
  <c r="AA588" i="18"/>
  <c r="AN588" i="18" s="1"/>
  <c r="AO588" i="18"/>
  <c r="AB588" i="18"/>
  <c r="AS588" i="18" s="1"/>
  <c r="AU588" i="18"/>
  <c r="AX588" i="18"/>
  <c r="AY588" i="18"/>
  <c r="AZ588" i="18"/>
  <c r="BD588" i="18"/>
  <c r="AD589" i="18"/>
  <c r="AI589" i="18"/>
  <c r="AA589" i="18"/>
  <c r="AN589" i="18" s="1"/>
  <c r="AO589" i="18"/>
  <c r="AB589" i="18"/>
  <c r="AS589" i="18" s="1"/>
  <c r="AU589" i="18"/>
  <c r="AX589" i="18"/>
  <c r="AY589" i="18"/>
  <c r="AZ589" i="18"/>
  <c r="BD589" i="18"/>
  <c r="AD590" i="18"/>
  <c r="AI590" i="18"/>
  <c r="AA590" i="18"/>
  <c r="AN590" i="18" s="1"/>
  <c r="AO590" i="18"/>
  <c r="AB590" i="18"/>
  <c r="AS590" i="18" s="1"/>
  <c r="AU590" i="18"/>
  <c r="AX590" i="18"/>
  <c r="AY590" i="18"/>
  <c r="AZ590" i="18"/>
  <c r="BD590" i="18"/>
  <c r="AD591" i="18"/>
  <c r="AI591" i="18"/>
  <c r="AA591" i="18"/>
  <c r="AN591" i="18" s="1"/>
  <c r="AO591" i="18"/>
  <c r="AB591" i="18"/>
  <c r="AS591" i="18" s="1"/>
  <c r="AU591" i="18"/>
  <c r="AX591" i="18"/>
  <c r="AY591" i="18"/>
  <c r="AZ591" i="18"/>
  <c r="BD591" i="18"/>
  <c r="AD592" i="18"/>
  <c r="AI592" i="18"/>
  <c r="AA592" i="18"/>
  <c r="AN592" i="18" s="1"/>
  <c r="AO592" i="18"/>
  <c r="AB592" i="18"/>
  <c r="AS592" i="18" s="1"/>
  <c r="AU592" i="18"/>
  <c r="AX592" i="18"/>
  <c r="AY592" i="18"/>
  <c r="AZ592" i="18"/>
  <c r="BD592" i="18"/>
  <c r="AD593" i="18"/>
  <c r="AI593" i="18"/>
  <c r="AA593" i="18"/>
  <c r="AN593" i="18" s="1"/>
  <c r="AO593" i="18"/>
  <c r="AB593" i="18"/>
  <c r="AS593" i="18" s="1"/>
  <c r="AU593" i="18"/>
  <c r="AX593" i="18"/>
  <c r="AY593" i="18"/>
  <c r="AZ593" i="18"/>
  <c r="BD593" i="18"/>
  <c r="AD594" i="18"/>
  <c r="AI594" i="18"/>
  <c r="AA594" i="18"/>
  <c r="AN594" i="18" s="1"/>
  <c r="AO594" i="18"/>
  <c r="AB594" i="18"/>
  <c r="AS594" i="18" s="1"/>
  <c r="AU594" i="18"/>
  <c r="AX594" i="18"/>
  <c r="AY594" i="18"/>
  <c r="AZ594" i="18"/>
  <c r="BD594" i="18"/>
  <c r="AD595" i="18"/>
  <c r="AI595" i="18"/>
  <c r="AA595" i="18"/>
  <c r="AN595" i="18" s="1"/>
  <c r="AO595" i="18"/>
  <c r="AB595" i="18"/>
  <c r="AS595" i="18" s="1"/>
  <c r="AU595" i="18"/>
  <c r="AX595" i="18"/>
  <c r="AY595" i="18"/>
  <c r="AZ595" i="18"/>
  <c r="BD595" i="18"/>
  <c r="AD596" i="18"/>
  <c r="AI596" i="18"/>
  <c r="AA596" i="18"/>
  <c r="AN596" i="18" s="1"/>
  <c r="AO596" i="18"/>
  <c r="AB596" i="18"/>
  <c r="AS596" i="18" s="1"/>
  <c r="AU596" i="18"/>
  <c r="AX596" i="18"/>
  <c r="AY596" i="18"/>
  <c r="AZ596" i="18"/>
  <c r="BD596" i="18"/>
  <c r="AD597" i="18"/>
  <c r="AI597" i="18"/>
  <c r="AA597" i="18"/>
  <c r="AN597" i="18" s="1"/>
  <c r="AO597" i="18"/>
  <c r="AB597" i="18"/>
  <c r="AS597" i="18" s="1"/>
  <c r="AU597" i="18"/>
  <c r="AX597" i="18"/>
  <c r="AY597" i="18"/>
  <c r="AZ597" i="18"/>
  <c r="BD597" i="18"/>
  <c r="AD598" i="18"/>
  <c r="AI598" i="18"/>
  <c r="AA598" i="18"/>
  <c r="AN598" i="18" s="1"/>
  <c r="AO598" i="18"/>
  <c r="AB598" i="18"/>
  <c r="AS598" i="18" s="1"/>
  <c r="AU598" i="18"/>
  <c r="AX598" i="18"/>
  <c r="AY598" i="18"/>
  <c r="AZ598" i="18"/>
  <c r="BD598" i="18"/>
  <c r="AD599" i="18"/>
  <c r="AI599" i="18"/>
  <c r="AA599" i="18"/>
  <c r="AN599" i="18" s="1"/>
  <c r="AO599" i="18"/>
  <c r="AB599" i="18"/>
  <c r="AS599" i="18" s="1"/>
  <c r="AU599" i="18"/>
  <c r="AX599" i="18"/>
  <c r="AY599" i="18"/>
  <c r="AZ599" i="18"/>
  <c r="BD599" i="18"/>
  <c r="AD600" i="18"/>
  <c r="AI600" i="18"/>
  <c r="AA600" i="18"/>
  <c r="AN600" i="18" s="1"/>
  <c r="AO600" i="18"/>
  <c r="AB600" i="18"/>
  <c r="AS600" i="18" s="1"/>
  <c r="AU600" i="18"/>
  <c r="AX600" i="18"/>
  <c r="AY600" i="18"/>
  <c r="AZ600" i="18"/>
  <c r="BD600" i="18"/>
  <c r="AD601" i="18"/>
  <c r="AI601" i="18"/>
  <c r="AA601" i="18"/>
  <c r="AN601" i="18" s="1"/>
  <c r="AO601" i="18"/>
  <c r="AB601" i="18"/>
  <c r="AS601" i="18" s="1"/>
  <c r="AU601" i="18"/>
  <c r="AX601" i="18"/>
  <c r="AY601" i="18"/>
  <c r="AZ601" i="18"/>
  <c r="BD601" i="18"/>
  <c r="AD602" i="18"/>
  <c r="AI602" i="18"/>
  <c r="AA602" i="18"/>
  <c r="AN602" i="18" s="1"/>
  <c r="AO602" i="18"/>
  <c r="AB602" i="18"/>
  <c r="AS602" i="18" s="1"/>
  <c r="AU602" i="18"/>
  <c r="AX602" i="18"/>
  <c r="AY602" i="18"/>
  <c r="AZ602" i="18"/>
  <c r="BD602" i="18"/>
  <c r="AD603" i="18"/>
  <c r="AI603" i="18"/>
  <c r="AA603" i="18"/>
  <c r="AN603" i="18" s="1"/>
  <c r="AO603" i="18"/>
  <c r="AB603" i="18"/>
  <c r="AS603" i="18" s="1"/>
  <c r="AU603" i="18"/>
  <c r="AX603" i="18"/>
  <c r="AY603" i="18"/>
  <c r="AZ603" i="18"/>
  <c r="BD603" i="18"/>
  <c r="AD604" i="18"/>
  <c r="AI604" i="18"/>
  <c r="AA604" i="18"/>
  <c r="AN604" i="18" s="1"/>
  <c r="AO604" i="18"/>
  <c r="AB604" i="18"/>
  <c r="AS604" i="18" s="1"/>
  <c r="AU604" i="18"/>
  <c r="AX604" i="18"/>
  <c r="AY604" i="18"/>
  <c r="AZ604" i="18"/>
  <c r="BD604" i="18"/>
  <c r="AD605" i="18"/>
  <c r="AI605" i="18"/>
  <c r="AA605" i="18"/>
  <c r="AN605" i="18" s="1"/>
  <c r="AO605" i="18"/>
  <c r="AB605" i="18"/>
  <c r="AS605" i="18" s="1"/>
  <c r="AU605" i="18"/>
  <c r="AX605" i="18"/>
  <c r="AY605" i="18"/>
  <c r="AZ605" i="18"/>
  <c r="BD605" i="18"/>
  <c r="AD606" i="18"/>
  <c r="AI606" i="18"/>
  <c r="AA606" i="18"/>
  <c r="AN606" i="18" s="1"/>
  <c r="AO606" i="18"/>
  <c r="AB606" i="18"/>
  <c r="AS606" i="18" s="1"/>
  <c r="AU606" i="18"/>
  <c r="AX606" i="18"/>
  <c r="AY606" i="18"/>
  <c r="AZ606" i="18"/>
  <c r="BD606" i="18"/>
  <c r="AD607" i="18"/>
  <c r="AI607" i="18"/>
  <c r="AA607" i="18"/>
  <c r="AN607" i="18" s="1"/>
  <c r="AO607" i="18"/>
  <c r="AB607" i="18"/>
  <c r="AS607" i="18" s="1"/>
  <c r="AU607" i="18"/>
  <c r="AX607" i="18"/>
  <c r="AY607" i="18"/>
  <c r="AZ607" i="18"/>
  <c r="BD607" i="18"/>
  <c r="AD608" i="18"/>
  <c r="AI608" i="18"/>
  <c r="AA608" i="18"/>
  <c r="AN608" i="18" s="1"/>
  <c r="AO608" i="18"/>
  <c r="AB608" i="18"/>
  <c r="AS608" i="18" s="1"/>
  <c r="AU608" i="18"/>
  <c r="AX608" i="18"/>
  <c r="AY608" i="18"/>
  <c r="AZ608" i="18"/>
  <c r="BD608" i="18"/>
  <c r="AD609" i="18"/>
  <c r="AI609" i="18"/>
  <c r="AA609" i="18"/>
  <c r="AN609" i="18" s="1"/>
  <c r="AO609" i="18"/>
  <c r="AB609" i="18"/>
  <c r="AS609" i="18" s="1"/>
  <c r="AU609" i="18"/>
  <c r="AX609" i="18"/>
  <c r="AY609" i="18"/>
  <c r="AZ609" i="18"/>
  <c r="BD609" i="18"/>
  <c r="AD610" i="18"/>
  <c r="AI610" i="18"/>
  <c r="AA610" i="18"/>
  <c r="AN610" i="18" s="1"/>
  <c r="AO610" i="18"/>
  <c r="AB610" i="18"/>
  <c r="AS610" i="18" s="1"/>
  <c r="AU610" i="18"/>
  <c r="AX610" i="18"/>
  <c r="AY610" i="18"/>
  <c r="AZ610" i="18"/>
  <c r="BD610" i="18"/>
  <c r="AD611" i="18"/>
  <c r="AI611" i="18"/>
  <c r="AA611" i="18"/>
  <c r="AN611" i="18" s="1"/>
  <c r="AO611" i="18"/>
  <c r="AB611" i="18"/>
  <c r="AS611" i="18" s="1"/>
  <c r="AU611" i="18"/>
  <c r="AX611" i="18"/>
  <c r="AY611" i="18"/>
  <c r="AZ611" i="18"/>
  <c r="BD611" i="18"/>
  <c r="AD612" i="18"/>
  <c r="AI612" i="18"/>
  <c r="AA612" i="18"/>
  <c r="AN612" i="18" s="1"/>
  <c r="AO612" i="18"/>
  <c r="AB612" i="18"/>
  <c r="AS612" i="18" s="1"/>
  <c r="AU612" i="18"/>
  <c r="AX612" i="18"/>
  <c r="AY612" i="18"/>
  <c r="AZ612" i="18"/>
  <c r="BD612" i="18"/>
  <c r="AD613" i="18"/>
  <c r="AI613" i="18"/>
  <c r="AA613" i="18"/>
  <c r="AN613" i="18" s="1"/>
  <c r="AO613" i="18"/>
  <c r="AB613" i="18"/>
  <c r="AS613" i="18" s="1"/>
  <c r="AU613" i="18"/>
  <c r="AX613" i="18"/>
  <c r="AY613" i="18"/>
  <c r="AZ613" i="18"/>
  <c r="BD613" i="18"/>
  <c r="AD614" i="18"/>
  <c r="AI614" i="18"/>
  <c r="AA614" i="18"/>
  <c r="AN614" i="18" s="1"/>
  <c r="AO614" i="18"/>
  <c r="AB614" i="18"/>
  <c r="AS614" i="18" s="1"/>
  <c r="AU614" i="18"/>
  <c r="AX614" i="18"/>
  <c r="AY614" i="18"/>
  <c r="AZ614" i="18"/>
  <c r="BD614" i="18"/>
  <c r="AD615" i="18"/>
  <c r="AI615" i="18"/>
  <c r="AA615" i="18"/>
  <c r="AN615" i="18" s="1"/>
  <c r="AO615" i="18"/>
  <c r="AB615" i="18"/>
  <c r="AS615" i="18" s="1"/>
  <c r="AU615" i="18"/>
  <c r="AX615" i="18"/>
  <c r="AY615" i="18"/>
  <c r="AZ615" i="18"/>
  <c r="BD615" i="18"/>
  <c r="AD616" i="18"/>
  <c r="AI616" i="18"/>
  <c r="AA616" i="18"/>
  <c r="AN616" i="18" s="1"/>
  <c r="AO616" i="18"/>
  <c r="AB616" i="18"/>
  <c r="AS616" i="18" s="1"/>
  <c r="AU616" i="18"/>
  <c r="AX616" i="18"/>
  <c r="AY616" i="18"/>
  <c r="AZ616" i="18"/>
  <c r="BD616" i="18"/>
  <c r="AD617" i="18"/>
  <c r="AI617" i="18"/>
  <c r="AA617" i="18"/>
  <c r="AN617" i="18" s="1"/>
  <c r="AO617" i="18"/>
  <c r="AB617" i="18"/>
  <c r="AS617" i="18" s="1"/>
  <c r="AU617" i="18"/>
  <c r="AX617" i="18"/>
  <c r="AY617" i="18"/>
  <c r="AZ617" i="18"/>
  <c r="BD617" i="18"/>
  <c r="AD618" i="18"/>
  <c r="AI618" i="18"/>
  <c r="AA618" i="18"/>
  <c r="AN618" i="18" s="1"/>
  <c r="AO618" i="18"/>
  <c r="AB618" i="18"/>
  <c r="AS618" i="18" s="1"/>
  <c r="AU618" i="18"/>
  <c r="AX618" i="18"/>
  <c r="AY618" i="18"/>
  <c r="AZ618" i="18"/>
  <c r="BD618" i="18"/>
  <c r="AD619" i="18"/>
  <c r="AI619" i="18"/>
  <c r="AA619" i="18"/>
  <c r="AN619" i="18" s="1"/>
  <c r="AO619" i="18"/>
  <c r="AB619" i="18"/>
  <c r="AS619" i="18" s="1"/>
  <c r="AU619" i="18"/>
  <c r="AX619" i="18"/>
  <c r="AY619" i="18"/>
  <c r="AZ619" i="18"/>
  <c r="BD619" i="18"/>
  <c r="AD620" i="18"/>
  <c r="AI620" i="18"/>
  <c r="AA620" i="18"/>
  <c r="AN620" i="18" s="1"/>
  <c r="AO620" i="18"/>
  <c r="AB620" i="18"/>
  <c r="AS620" i="18" s="1"/>
  <c r="AU620" i="18"/>
  <c r="AX620" i="18"/>
  <c r="AY620" i="18"/>
  <c r="AZ620" i="18"/>
  <c r="BD620" i="18"/>
  <c r="AD621" i="18"/>
  <c r="AI621" i="18"/>
  <c r="AA621" i="18"/>
  <c r="AN621" i="18" s="1"/>
  <c r="AO621" i="18"/>
  <c r="AB621" i="18"/>
  <c r="AS621" i="18" s="1"/>
  <c r="AU621" i="18"/>
  <c r="AX621" i="18"/>
  <c r="AY621" i="18"/>
  <c r="AZ621" i="18"/>
  <c r="BD621" i="18"/>
  <c r="AD622" i="18"/>
  <c r="AI622" i="18"/>
  <c r="AA622" i="18"/>
  <c r="AN622" i="18" s="1"/>
  <c r="AO622" i="18"/>
  <c r="AB622" i="18"/>
  <c r="AS622" i="18" s="1"/>
  <c r="AU622" i="18"/>
  <c r="AX622" i="18"/>
  <c r="AY622" i="18"/>
  <c r="AZ622" i="18"/>
  <c r="BD622" i="18"/>
  <c r="AD623" i="18"/>
  <c r="AI623" i="18"/>
  <c r="AA623" i="18"/>
  <c r="AN623" i="18" s="1"/>
  <c r="AO623" i="18"/>
  <c r="AB623" i="18"/>
  <c r="AS623" i="18" s="1"/>
  <c r="AU623" i="18"/>
  <c r="AX623" i="18"/>
  <c r="AY623" i="18"/>
  <c r="AZ623" i="18"/>
  <c r="BD623" i="18"/>
  <c r="AD624" i="18"/>
  <c r="AI624" i="18"/>
  <c r="AA624" i="18"/>
  <c r="AN624" i="18" s="1"/>
  <c r="AO624" i="18"/>
  <c r="AB624" i="18"/>
  <c r="AS624" i="18" s="1"/>
  <c r="AU624" i="18"/>
  <c r="AX624" i="18"/>
  <c r="AY624" i="18"/>
  <c r="AZ624" i="18"/>
  <c r="BD624" i="18"/>
  <c r="AD625" i="18"/>
  <c r="AI625" i="18"/>
  <c r="AA625" i="18"/>
  <c r="AN625" i="18" s="1"/>
  <c r="AO625" i="18"/>
  <c r="AB625" i="18"/>
  <c r="AS625" i="18" s="1"/>
  <c r="AU625" i="18"/>
  <c r="AX625" i="18"/>
  <c r="AY625" i="18"/>
  <c r="AZ625" i="18"/>
  <c r="BD625" i="18"/>
  <c r="AD626" i="18"/>
  <c r="AI626" i="18"/>
  <c r="AA626" i="18"/>
  <c r="AN626" i="18" s="1"/>
  <c r="AO626" i="18"/>
  <c r="AB626" i="18"/>
  <c r="AS626" i="18" s="1"/>
  <c r="AU626" i="18"/>
  <c r="AX626" i="18"/>
  <c r="AY626" i="18"/>
  <c r="AZ626" i="18"/>
  <c r="BD626" i="18"/>
  <c r="AD627" i="18"/>
  <c r="AI627" i="18"/>
  <c r="AA627" i="18"/>
  <c r="AN627" i="18" s="1"/>
  <c r="AO627" i="18"/>
  <c r="AB627" i="18"/>
  <c r="AS627" i="18" s="1"/>
  <c r="AU627" i="18"/>
  <c r="AX627" i="18"/>
  <c r="AY627" i="18"/>
  <c r="AZ627" i="18"/>
  <c r="BD627" i="18"/>
  <c r="AD628" i="18"/>
  <c r="AI628" i="18"/>
  <c r="AA628" i="18"/>
  <c r="AN628" i="18" s="1"/>
  <c r="AO628" i="18"/>
  <c r="AB628" i="18"/>
  <c r="AS628" i="18" s="1"/>
  <c r="AU628" i="18"/>
  <c r="AX628" i="18"/>
  <c r="AY628" i="18"/>
  <c r="AZ628" i="18"/>
  <c r="BD628" i="18"/>
  <c r="AD629" i="18"/>
  <c r="AI629" i="18"/>
  <c r="AA629" i="18"/>
  <c r="AN629" i="18" s="1"/>
  <c r="AO629" i="18"/>
  <c r="AB629" i="18"/>
  <c r="AS629" i="18" s="1"/>
  <c r="AU629" i="18"/>
  <c r="AX629" i="18"/>
  <c r="AY629" i="18"/>
  <c r="AZ629" i="18"/>
  <c r="BD629" i="18"/>
  <c r="AD630" i="18"/>
  <c r="AI630" i="18"/>
  <c r="AA630" i="18"/>
  <c r="AN630" i="18" s="1"/>
  <c r="AO630" i="18"/>
  <c r="AB630" i="18"/>
  <c r="AS630" i="18" s="1"/>
  <c r="AU630" i="18"/>
  <c r="AX630" i="18"/>
  <c r="AY630" i="18"/>
  <c r="AZ630" i="18"/>
  <c r="BD630" i="18"/>
  <c r="AD631" i="18"/>
  <c r="AI631" i="18"/>
  <c r="AA631" i="18"/>
  <c r="AN631" i="18" s="1"/>
  <c r="AO631" i="18"/>
  <c r="AB631" i="18"/>
  <c r="AS631" i="18" s="1"/>
  <c r="AU631" i="18"/>
  <c r="AX631" i="18"/>
  <c r="AY631" i="18"/>
  <c r="AZ631" i="18"/>
  <c r="BD631" i="18"/>
  <c r="AD632" i="18"/>
  <c r="AI632" i="18"/>
  <c r="AA632" i="18"/>
  <c r="AN632" i="18" s="1"/>
  <c r="AO632" i="18"/>
  <c r="AB632" i="18"/>
  <c r="AS632" i="18" s="1"/>
  <c r="AU632" i="18"/>
  <c r="AX632" i="18"/>
  <c r="AY632" i="18"/>
  <c r="AZ632" i="18"/>
  <c r="BD632" i="18"/>
  <c r="AD633" i="18"/>
  <c r="AI633" i="18"/>
  <c r="AA633" i="18"/>
  <c r="AN633" i="18" s="1"/>
  <c r="AO633" i="18"/>
  <c r="AB633" i="18"/>
  <c r="AS633" i="18" s="1"/>
  <c r="AU633" i="18"/>
  <c r="AX633" i="18"/>
  <c r="AY633" i="18"/>
  <c r="AZ633" i="18"/>
  <c r="BD633" i="18"/>
  <c r="AD634" i="18"/>
  <c r="AI634" i="18"/>
  <c r="AA634" i="18"/>
  <c r="AN634" i="18" s="1"/>
  <c r="AO634" i="18"/>
  <c r="AB634" i="18"/>
  <c r="AS634" i="18" s="1"/>
  <c r="AU634" i="18"/>
  <c r="AX634" i="18"/>
  <c r="AY634" i="18"/>
  <c r="AZ634" i="18"/>
  <c r="BD634" i="18"/>
  <c r="AD635" i="18"/>
  <c r="AI635" i="18"/>
  <c r="AA635" i="18"/>
  <c r="AN635" i="18" s="1"/>
  <c r="AO635" i="18"/>
  <c r="AB635" i="18"/>
  <c r="AS635" i="18" s="1"/>
  <c r="AU635" i="18"/>
  <c r="AX635" i="18"/>
  <c r="AY635" i="18"/>
  <c r="AZ635" i="18"/>
  <c r="BD635" i="18"/>
  <c r="AD636" i="18"/>
  <c r="AI636" i="18"/>
  <c r="AA636" i="18"/>
  <c r="AN636" i="18" s="1"/>
  <c r="AO636" i="18"/>
  <c r="AB636" i="18"/>
  <c r="AS636" i="18" s="1"/>
  <c r="AU636" i="18"/>
  <c r="AX636" i="18"/>
  <c r="AY636" i="18"/>
  <c r="AZ636" i="18"/>
  <c r="BD636" i="18"/>
  <c r="AD637" i="18"/>
  <c r="AI637" i="18"/>
  <c r="AA637" i="18"/>
  <c r="AN637" i="18" s="1"/>
  <c r="AO637" i="18"/>
  <c r="AB637" i="18"/>
  <c r="AS637" i="18" s="1"/>
  <c r="AU637" i="18"/>
  <c r="AX637" i="18"/>
  <c r="AY637" i="18"/>
  <c r="AZ637" i="18"/>
  <c r="BD637" i="18"/>
  <c r="AD638" i="18"/>
  <c r="AI638" i="18"/>
  <c r="AA638" i="18"/>
  <c r="AN638" i="18" s="1"/>
  <c r="AO638" i="18"/>
  <c r="AB638" i="18"/>
  <c r="AS638" i="18" s="1"/>
  <c r="AU638" i="18"/>
  <c r="AX638" i="18"/>
  <c r="AY638" i="18"/>
  <c r="AZ638" i="18"/>
  <c r="BD638" i="18"/>
  <c r="AD639" i="18"/>
  <c r="AI639" i="18"/>
  <c r="AA639" i="18"/>
  <c r="AN639" i="18" s="1"/>
  <c r="AO639" i="18"/>
  <c r="AB639" i="18"/>
  <c r="AS639" i="18" s="1"/>
  <c r="AU639" i="18"/>
  <c r="AX639" i="18"/>
  <c r="AY639" i="18"/>
  <c r="AZ639" i="18"/>
  <c r="BD639" i="18"/>
  <c r="AD640" i="18"/>
  <c r="AI640" i="18"/>
  <c r="AA640" i="18"/>
  <c r="AN640" i="18" s="1"/>
  <c r="AO640" i="18"/>
  <c r="AB640" i="18"/>
  <c r="AS640" i="18" s="1"/>
  <c r="AU640" i="18"/>
  <c r="AX640" i="18"/>
  <c r="AY640" i="18"/>
  <c r="AZ640" i="18"/>
  <c r="BD640" i="18"/>
  <c r="AD641" i="18"/>
  <c r="AI641" i="18"/>
  <c r="AA641" i="18"/>
  <c r="AN641" i="18" s="1"/>
  <c r="AO641" i="18"/>
  <c r="AB641" i="18"/>
  <c r="AS641" i="18" s="1"/>
  <c r="AU641" i="18"/>
  <c r="AX641" i="18"/>
  <c r="AY641" i="18"/>
  <c r="AZ641" i="18"/>
  <c r="BD641" i="18"/>
  <c r="AD642" i="18"/>
  <c r="AI642" i="18"/>
  <c r="AA642" i="18"/>
  <c r="AN642" i="18" s="1"/>
  <c r="AO642" i="18"/>
  <c r="AB642" i="18"/>
  <c r="AS642" i="18" s="1"/>
  <c r="AU642" i="18"/>
  <c r="AX642" i="18"/>
  <c r="AY642" i="18"/>
  <c r="AZ642" i="18"/>
  <c r="BD642" i="18"/>
  <c r="AD643" i="18"/>
  <c r="AI643" i="18"/>
  <c r="AA643" i="18"/>
  <c r="AN643" i="18" s="1"/>
  <c r="AO643" i="18"/>
  <c r="AB643" i="18"/>
  <c r="AS643" i="18" s="1"/>
  <c r="AU643" i="18"/>
  <c r="AX643" i="18"/>
  <c r="AY643" i="18"/>
  <c r="AZ643" i="18"/>
  <c r="BD643" i="18"/>
  <c r="AD644" i="18"/>
  <c r="AI644" i="18"/>
  <c r="AA644" i="18"/>
  <c r="AN644" i="18" s="1"/>
  <c r="AO644" i="18"/>
  <c r="AB644" i="18"/>
  <c r="AS644" i="18" s="1"/>
  <c r="AU644" i="18"/>
  <c r="AX644" i="18"/>
  <c r="AY644" i="18"/>
  <c r="AZ644" i="18"/>
  <c r="BD644" i="18"/>
  <c r="AD645" i="18"/>
  <c r="AI645" i="18"/>
  <c r="AA645" i="18"/>
  <c r="AN645" i="18" s="1"/>
  <c r="AO645" i="18"/>
  <c r="AB645" i="18"/>
  <c r="AS645" i="18" s="1"/>
  <c r="AU645" i="18"/>
  <c r="AX645" i="18"/>
  <c r="AY645" i="18"/>
  <c r="AZ645" i="18"/>
  <c r="BD645" i="18"/>
  <c r="AD646" i="18"/>
  <c r="AI646" i="18"/>
  <c r="AA646" i="18"/>
  <c r="AN646" i="18" s="1"/>
  <c r="AO646" i="18"/>
  <c r="AB646" i="18"/>
  <c r="AS646" i="18" s="1"/>
  <c r="AU646" i="18"/>
  <c r="AX646" i="18"/>
  <c r="AY646" i="18"/>
  <c r="AZ646" i="18"/>
  <c r="BD646" i="18"/>
  <c r="AD647" i="18"/>
  <c r="AI647" i="18"/>
  <c r="AA647" i="18"/>
  <c r="AN647" i="18" s="1"/>
  <c r="AO647" i="18"/>
  <c r="AB647" i="18"/>
  <c r="AS647" i="18" s="1"/>
  <c r="AU647" i="18"/>
  <c r="AX647" i="18"/>
  <c r="AY647" i="18"/>
  <c r="AZ647" i="18"/>
  <c r="BD647" i="18"/>
  <c r="AD648" i="18"/>
  <c r="AI648" i="18"/>
  <c r="AA648" i="18"/>
  <c r="AN648" i="18" s="1"/>
  <c r="AO648" i="18"/>
  <c r="AB648" i="18"/>
  <c r="AS648" i="18" s="1"/>
  <c r="AU648" i="18"/>
  <c r="AX648" i="18"/>
  <c r="AY648" i="18"/>
  <c r="AZ648" i="18"/>
  <c r="BD648" i="18"/>
  <c r="AD649" i="18"/>
  <c r="AI649" i="18"/>
  <c r="AA649" i="18"/>
  <c r="AN649" i="18" s="1"/>
  <c r="AO649" i="18"/>
  <c r="AB649" i="18"/>
  <c r="AS649" i="18" s="1"/>
  <c r="AU649" i="18"/>
  <c r="AX649" i="18"/>
  <c r="AY649" i="18"/>
  <c r="AZ649" i="18"/>
  <c r="BD649" i="18"/>
  <c r="AD650" i="18"/>
  <c r="AI650" i="18"/>
  <c r="AA650" i="18"/>
  <c r="AN650" i="18" s="1"/>
  <c r="AO650" i="18"/>
  <c r="AB650" i="18"/>
  <c r="AS650" i="18" s="1"/>
  <c r="AU650" i="18"/>
  <c r="AX650" i="18"/>
  <c r="AY650" i="18"/>
  <c r="AZ650" i="18"/>
  <c r="BD650" i="18"/>
  <c r="AD651" i="18"/>
  <c r="AI651" i="18"/>
  <c r="AA651" i="18"/>
  <c r="AN651" i="18" s="1"/>
  <c r="AO651" i="18"/>
  <c r="AB651" i="18"/>
  <c r="AS651" i="18" s="1"/>
  <c r="AU651" i="18"/>
  <c r="AX651" i="18"/>
  <c r="AY651" i="18"/>
  <c r="AZ651" i="18"/>
  <c r="BD651" i="18"/>
  <c r="AD652" i="18"/>
  <c r="AI652" i="18"/>
  <c r="AA652" i="18"/>
  <c r="AN652" i="18" s="1"/>
  <c r="AO652" i="18"/>
  <c r="AB652" i="18"/>
  <c r="AS652" i="18" s="1"/>
  <c r="AU652" i="18"/>
  <c r="AX652" i="18"/>
  <c r="AY652" i="18"/>
  <c r="AZ652" i="18"/>
  <c r="BD652" i="18"/>
  <c r="AD653" i="18"/>
  <c r="AI653" i="18"/>
  <c r="AA653" i="18"/>
  <c r="AN653" i="18" s="1"/>
  <c r="AO653" i="18"/>
  <c r="AB653" i="18"/>
  <c r="AS653" i="18" s="1"/>
  <c r="AU653" i="18"/>
  <c r="AX653" i="18"/>
  <c r="AY653" i="18"/>
  <c r="AZ653" i="18"/>
  <c r="BD653" i="18"/>
  <c r="AD654" i="18"/>
  <c r="AI654" i="18"/>
  <c r="AA654" i="18"/>
  <c r="AN654" i="18" s="1"/>
  <c r="AO654" i="18"/>
  <c r="AB654" i="18"/>
  <c r="AS654" i="18" s="1"/>
  <c r="AU654" i="18"/>
  <c r="AX654" i="18"/>
  <c r="AY654" i="18"/>
  <c r="AZ654" i="18"/>
  <c r="BD654" i="18"/>
  <c r="AD655" i="18"/>
  <c r="AI655" i="18"/>
  <c r="AA655" i="18"/>
  <c r="AN655" i="18" s="1"/>
  <c r="AO655" i="18"/>
  <c r="AB655" i="18"/>
  <c r="AS655" i="18" s="1"/>
  <c r="AU655" i="18"/>
  <c r="AX655" i="18"/>
  <c r="AY655" i="18"/>
  <c r="AZ655" i="18"/>
  <c r="BD655" i="18"/>
  <c r="AD656" i="18"/>
  <c r="AI656" i="18"/>
  <c r="AA656" i="18"/>
  <c r="AN656" i="18" s="1"/>
  <c r="AO656" i="18"/>
  <c r="AB656" i="18"/>
  <c r="AS656" i="18" s="1"/>
  <c r="AU656" i="18"/>
  <c r="AX656" i="18"/>
  <c r="AY656" i="18"/>
  <c r="AZ656" i="18"/>
  <c r="BD656" i="18"/>
  <c r="AD657" i="18"/>
  <c r="AI657" i="18"/>
  <c r="AA657" i="18"/>
  <c r="AN657" i="18" s="1"/>
  <c r="AO657" i="18"/>
  <c r="AB657" i="18"/>
  <c r="AS657" i="18" s="1"/>
  <c r="AU657" i="18"/>
  <c r="AX657" i="18"/>
  <c r="AY657" i="18"/>
  <c r="AZ657" i="18"/>
  <c r="BD657" i="18"/>
  <c r="AD658" i="18"/>
  <c r="AI658" i="18"/>
  <c r="AA658" i="18"/>
  <c r="AN658" i="18" s="1"/>
  <c r="AO658" i="18"/>
  <c r="AB658" i="18"/>
  <c r="AS658" i="18" s="1"/>
  <c r="AU658" i="18"/>
  <c r="AX658" i="18"/>
  <c r="AY658" i="18"/>
  <c r="AZ658" i="18"/>
  <c r="BD658" i="18"/>
  <c r="AD659" i="18"/>
  <c r="AI659" i="18"/>
  <c r="AA659" i="18"/>
  <c r="AN659" i="18" s="1"/>
  <c r="AO659" i="18"/>
  <c r="AB659" i="18"/>
  <c r="AS659" i="18" s="1"/>
  <c r="AU659" i="18"/>
  <c r="AX659" i="18"/>
  <c r="AY659" i="18"/>
  <c r="AZ659" i="18"/>
  <c r="BD659" i="18"/>
  <c r="AD660" i="18"/>
  <c r="AI660" i="18"/>
  <c r="AA660" i="18"/>
  <c r="AN660" i="18" s="1"/>
  <c r="AO660" i="18"/>
  <c r="AB660" i="18"/>
  <c r="AS660" i="18" s="1"/>
  <c r="AU660" i="18"/>
  <c r="AX660" i="18"/>
  <c r="AY660" i="18"/>
  <c r="AZ660" i="18"/>
  <c r="BD660" i="18"/>
  <c r="AD661" i="18"/>
  <c r="AI661" i="18"/>
  <c r="AA661" i="18"/>
  <c r="AN661" i="18" s="1"/>
  <c r="AO661" i="18"/>
  <c r="AB661" i="18"/>
  <c r="AS661" i="18" s="1"/>
  <c r="AU661" i="18"/>
  <c r="AX661" i="18"/>
  <c r="AY661" i="18"/>
  <c r="AZ661" i="18"/>
  <c r="BD661" i="18"/>
  <c r="AD662" i="18"/>
  <c r="AI662" i="18"/>
  <c r="AA662" i="18"/>
  <c r="AN662" i="18" s="1"/>
  <c r="AO662" i="18"/>
  <c r="AB662" i="18"/>
  <c r="AS662" i="18" s="1"/>
  <c r="AU662" i="18"/>
  <c r="AX662" i="18"/>
  <c r="AY662" i="18"/>
  <c r="AZ662" i="18"/>
  <c r="BD662" i="18"/>
  <c r="AD663" i="18"/>
  <c r="AI663" i="18"/>
  <c r="AA663" i="18"/>
  <c r="AN663" i="18" s="1"/>
  <c r="AO663" i="18"/>
  <c r="AB663" i="18"/>
  <c r="AS663" i="18" s="1"/>
  <c r="AU663" i="18"/>
  <c r="AX663" i="18"/>
  <c r="AY663" i="18"/>
  <c r="AZ663" i="18"/>
  <c r="BD663" i="18"/>
  <c r="AD664" i="18"/>
  <c r="AI664" i="18"/>
  <c r="AA664" i="18"/>
  <c r="AN664" i="18" s="1"/>
  <c r="AO664" i="18"/>
  <c r="AB664" i="18"/>
  <c r="AS664" i="18" s="1"/>
  <c r="AU664" i="18"/>
  <c r="AX664" i="18"/>
  <c r="AY664" i="18"/>
  <c r="AZ664" i="18"/>
  <c r="BD664" i="18"/>
  <c r="AD665" i="18"/>
  <c r="AI665" i="18"/>
  <c r="AA665" i="18"/>
  <c r="AN665" i="18" s="1"/>
  <c r="AO665" i="18"/>
  <c r="AB665" i="18"/>
  <c r="AS665" i="18" s="1"/>
  <c r="AU665" i="18"/>
  <c r="AX665" i="18"/>
  <c r="AY665" i="18"/>
  <c r="AZ665" i="18"/>
  <c r="BD665" i="18"/>
  <c r="AD666" i="18"/>
  <c r="AI666" i="18"/>
  <c r="AA666" i="18"/>
  <c r="AN666" i="18" s="1"/>
  <c r="AO666" i="18"/>
  <c r="AB666" i="18"/>
  <c r="AS666" i="18" s="1"/>
  <c r="AU666" i="18"/>
  <c r="AX666" i="18"/>
  <c r="AY666" i="18"/>
  <c r="AZ666" i="18"/>
  <c r="BD666" i="18"/>
  <c r="AD667" i="18"/>
  <c r="AI667" i="18"/>
  <c r="AA667" i="18"/>
  <c r="AN667" i="18" s="1"/>
  <c r="AO667" i="18"/>
  <c r="AB667" i="18"/>
  <c r="AS667" i="18" s="1"/>
  <c r="AU667" i="18"/>
  <c r="AX667" i="18"/>
  <c r="AY667" i="18"/>
  <c r="AZ667" i="18"/>
  <c r="BD667" i="18"/>
  <c r="AD668" i="18"/>
  <c r="AI668" i="18"/>
  <c r="AA668" i="18"/>
  <c r="AN668" i="18" s="1"/>
  <c r="AO668" i="18"/>
  <c r="AB668" i="18"/>
  <c r="AS668" i="18" s="1"/>
  <c r="AU668" i="18"/>
  <c r="AX668" i="18"/>
  <c r="AY668" i="18"/>
  <c r="AZ668" i="18"/>
  <c r="BD668" i="18"/>
  <c r="AD669" i="18"/>
  <c r="AI669" i="18"/>
  <c r="AA669" i="18"/>
  <c r="AN669" i="18" s="1"/>
  <c r="AO669" i="18"/>
  <c r="AB669" i="18"/>
  <c r="AS669" i="18" s="1"/>
  <c r="AU669" i="18"/>
  <c r="AX669" i="18"/>
  <c r="AY669" i="18"/>
  <c r="AZ669" i="18"/>
  <c r="BD669" i="18"/>
  <c r="AD670" i="18"/>
  <c r="AI670" i="18"/>
  <c r="AA670" i="18"/>
  <c r="AN670" i="18" s="1"/>
  <c r="AO670" i="18"/>
  <c r="AB670" i="18"/>
  <c r="AS670" i="18" s="1"/>
  <c r="AU670" i="18"/>
  <c r="AX670" i="18"/>
  <c r="AY670" i="18"/>
  <c r="AZ670" i="18"/>
  <c r="BD670" i="18"/>
  <c r="AD671" i="18"/>
  <c r="AI671" i="18"/>
  <c r="AA671" i="18"/>
  <c r="AN671" i="18" s="1"/>
  <c r="AO671" i="18"/>
  <c r="AB671" i="18"/>
  <c r="AS671" i="18" s="1"/>
  <c r="AU671" i="18"/>
  <c r="AX671" i="18"/>
  <c r="AY671" i="18"/>
  <c r="AZ671" i="18"/>
  <c r="BD671" i="18"/>
  <c r="AD672" i="18"/>
  <c r="AI672" i="18"/>
  <c r="AA672" i="18"/>
  <c r="AN672" i="18" s="1"/>
  <c r="AO672" i="18"/>
  <c r="AB672" i="18"/>
  <c r="AS672" i="18" s="1"/>
  <c r="AU672" i="18"/>
  <c r="AX672" i="18"/>
  <c r="AY672" i="18"/>
  <c r="AZ672" i="18"/>
  <c r="BD672" i="18"/>
  <c r="AD673" i="18"/>
  <c r="AI673" i="18"/>
  <c r="AA673" i="18"/>
  <c r="AN673" i="18" s="1"/>
  <c r="AO673" i="18"/>
  <c r="AB673" i="18"/>
  <c r="AS673" i="18" s="1"/>
  <c r="AU673" i="18"/>
  <c r="AX673" i="18"/>
  <c r="AY673" i="18"/>
  <c r="AZ673" i="18"/>
  <c r="BD673" i="18"/>
  <c r="AD674" i="18"/>
  <c r="AI674" i="18"/>
  <c r="AA674" i="18"/>
  <c r="AN674" i="18" s="1"/>
  <c r="AO674" i="18"/>
  <c r="AB674" i="18"/>
  <c r="AS674" i="18" s="1"/>
  <c r="AU674" i="18"/>
  <c r="AX674" i="18"/>
  <c r="AY674" i="18"/>
  <c r="AZ674" i="18"/>
  <c r="BD674" i="18"/>
  <c r="AD675" i="18"/>
  <c r="AI675" i="18"/>
  <c r="AA675" i="18"/>
  <c r="AN675" i="18" s="1"/>
  <c r="AO675" i="18"/>
  <c r="AB675" i="18"/>
  <c r="AS675" i="18" s="1"/>
  <c r="AU675" i="18"/>
  <c r="AX675" i="18"/>
  <c r="AY675" i="18"/>
  <c r="AZ675" i="18"/>
  <c r="BD675" i="18"/>
  <c r="AD676" i="18"/>
  <c r="AI676" i="18"/>
  <c r="AA676" i="18"/>
  <c r="AN676" i="18" s="1"/>
  <c r="AO676" i="18"/>
  <c r="AB676" i="18"/>
  <c r="AS676" i="18" s="1"/>
  <c r="AU676" i="18"/>
  <c r="AX676" i="18"/>
  <c r="AY676" i="18"/>
  <c r="AZ676" i="18"/>
  <c r="BD676" i="18"/>
  <c r="AD677" i="18"/>
  <c r="AI677" i="18"/>
  <c r="AA677" i="18"/>
  <c r="AN677" i="18" s="1"/>
  <c r="AO677" i="18"/>
  <c r="AB677" i="18"/>
  <c r="AS677" i="18" s="1"/>
  <c r="AU677" i="18"/>
  <c r="AX677" i="18"/>
  <c r="AY677" i="18"/>
  <c r="AZ677" i="18"/>
  <c r="BD677" i="18"/>
  <c r="AD678" i="18"/>
  <c r="AI678" i="18"/>
  <c r="AA678" i="18"/>
  <c r="AN678" i="18" s="1"/>
  <c r="AO678" i="18"/>
  <c r="AB678" i="18"/>
  <c r="AS678" i="18" s="1"/>
  <c r="AU678" i="18"/>
  <c r="AX678" i="18"/>
  <c r="AY678" i="18"/>
  <c r="AZ678" i="18"/>
  <c r="BD678" i="18"/>
  <c r="AD679" i="18"/>
  <c r="AI679" i="18"/>
  <c r="AA679" i="18"/>
  <c r="AN679" i="18" s="1"/>
  <c r="AO679" i="18"/>
  <c r="AB679" i="18"/>
  <c r="AS679" i="18" s="1"/>
  <c r="AU679" i="18"/>
  <c r="AX679" i="18"/>
  <c r="AY679" i="18"/>
  <c r="AZ679" i="18"/>
  <c r="BD679" i="18"/>
  <c r="AD680" i="18"/>
  <c r="AI680" i="18"/>
  <c r="AA680" i="18"/>
  <c r="AN680" i="18" s="1"/>
  <c r="AO680" i="18"/>
  <c r="AB680" i="18"/>
  <c r="AS680" i="18" s="1"/>
  <c r="AU680" i="18"/>
  <c r="AX680" i="18"/>
  <c r="AY680" i="18"/>
  <c r="AZ680" i="18"/>
  <c r="BD680" i="18"/>
  <c r="AD681" i="18"/>
  <c r="AI681" i="18"/>
  <c r="AA681" i="18"/>
  <c r="AN681" i="18" s="1"/>
  <c r="AO681" i="18"/>
  <c r="AB681" i="18"/>
  <c r="AS681" i="18" s="1"/>
  <c r="AU681" i="18"/>
  <c r="AX681" i="18"/>
  <c r="AY681" i="18"/>
  <c r="AZ681" i="18"/>
  <c r="BD681" i="18"/>
  <c r="AD682" i="18"/>
  <c r="AI682" i="18"/>
  <c r="AA682" i="18"/>
  <c r="AN682" i="18" s="1"/>
  <c r="AO682" i="18"/>
  <c r="AB682" i="18"/>
  <c r="AS682" i="18" s="1"/>
  <c r="AU682" i="18"/>
  <c r="AX682" i="18"/>
  <c r="AY682" i="18"/>
  <c r="AZ682" i="18"/>
  <c r="BD682" i="18"/>
  <c r="AD683" i="18"/>
  <c r="AI683" i="18"/>
  <c r="AA683" i="18"/>
  <c r="AN683" i="18" s="1"/>
  <c r="AO683" i="18"/>
  <c r="AB683" i="18"/>
  <c r="AS683" i="18" s="1"/>
  <c r="AU683" i="18"/>
  <c r="AX683" i="18"/>
  <c r="AY683" i="18"/>
  <c r="AZ683" i="18"/>
  <c r="BD683" i="18"/>
  <c r="AD684" i="18"/>
  <c r="AI684" i="18"/>
  <c r="AA684" i="18"/>
  <c r="AN684" i="18" s="1"/>
  <c r="AO684" i="18"/>
  <c r="AB684" i="18"/>
  <c r="AS684" i="18" s="1"/>
  <c r="AU684" i="18"/>
  <c r="AX684" i="18"/>
  <c r="AY684" i="18"/>
  <c r="AZ684" i="18"/>
  <c r="BD684" i="18"/>
  <c r="AD685" i="18"/>
  <c r="AI685" i="18"/>
  <c r="AA685" i="18"/>
  <c r="AN685" i="18" s="1"/>
  <c r="AO685" i="18"/>
  <c r="AB685" i="18"/>
  <c r="AS685" i="18" s="1"/>
  <c r="AU685" i="18"/>
  <c r="AX685" i="18"/>
  <c r="AY685" i="18"/>
  <c r="AZ685" i="18"/>
  <c r="BD685" i="18"/>
  <c r="AD686" i="18"/>
  <c r="AI686" i="18"/>
  <c r="AA686" i="18"/>
  <c r="AN686" i="18" s="1"/>
  <c r="AO686" i="18"/>
  <c r="AB686" i="18"/>
  <c r="AS686" i="18" s="1"/>
  <c r="AU686" i="18"/>
  <c r="AX686" i="18"/>
  <c r="AY686" i="18"/>
  <c r="AZ686" i="18"/>
  <c r="BD686" i="18"/>
  <c r="AD687" i="18"/>
  <c r="AI687" i="18"/>
  <c r="AA687" i="18"/>
  <c r="AN687" i="18" s="1"/>
  <c r="AO687" i="18"/>
  <c r="AB687" i="18"/>
  <c r="AS687" i="18" s="1"/>
  <c r="AU687" i="18"/>
  <c r="AX687" i="18"/>
  <c r="AY687" i="18"/>
  <c r="AZ687" i="18"/>
  <c r="BD687" i="18"/>
  <c r="AD688" i="18"/>
  <c r="AI688" i="18"/>
  <c r="AA688" i="18"/>
  <c r="AN688" i="18" s="1"/>
  <c r="AO688" i="18"/>
  <c r="AB688" i="18"/>
  <c r="AS688" i="18" s="1"/>
  <c r="AU688" i="18"/>
  <c r="AX688" i="18"/>
  <c r="AY688" i="18"/>
  <c r="AZ688" i="18"/>
  <c r="BD688" i="18"/>
  <c r="AD689" i="18"/>
  <c r="AI689" i="18"/>
  <c r="AA689" i="18"/>
  <c r="AN689" i="18" s="1"/>
  <c r="AO689" i="18"/>
  <c r="AB689" i="18"/>
  <c r="AS689" i="18" s="1"/>
  <c r="AU689" i="18"/>
  <c r="AX689" i="18"/>
  <c r="AY689" i="18"/>
  <c r="AZ689" i="18"/>
  <c r="BD689" i="18"/>
  <c r="AD690" i="18"/>
  <c r="AI690" i="18"/>
  <c r="AA690" i="18"/>
  <c r="AN690" i="18" s="1"/>
  <c r="AO690" i="18"/>
  <c r="AB690" i="18"/>
  <c r="AS690" i="18" s="1"/>
  <c r="AU690" i="18"/>
  <c r="AX690" i="18"/>
  <c r="AY690" i="18"/>
  <c r="AZ690" i="18"/>
  <c r="BD690" i="18"/>
  <c r="AD691" i="18"/>
  <c r="AI691" i="18"/>
  <c r="AA691" i="18"/>
  <c r="AN691" i="18" s="1"/>
  <c r="AO691" i="18"/>
  <c r="AB691" i="18"/>
  <c r="AS691" i="18" s="1"/>
  <c r="AU691" i="18"/>
  <c r="AX691" i="18"/>
  <c r="AY691" i="18"/>
  <c r="AZ691" i="18"/>
  <c r="BD691" i="18"/>
  <c r="AD692" i="18"/>
  <c r="AI692" i="18"/>
  <c r="AA692" i="18"/>
  <c r="AN692" i="18" s="1"/>
  <c r="AO692" i="18"/>
  <c r="AB692" i="18"/>
  <c r="AS692" i="18" s="1"/>
  <c r="AU692" i="18"/>
  <c r="AX692" i="18"/>
  <c r="AY692" i="18"/>
  <c r="AZ692" i="18"/>
  <c r="BD692" i="18"/>
  <c r="AD693" i="18"/>
  <c r="AI693" i="18"/>
  <c r="AA693" i="18"/>
  <c r="AN693" i="18" s="1"/>
  <c r="AO693" i="18"/>
  <c r="AB693" i="18"/>
  <c r="AS693" i="18" s="1"/>
  <c r="AU693" i="18"/>
  <c r="AX693" i="18"/>
  <c r="AY693" i="18"/>
  <c r="AZ693" i="18"/>
  <c r="BD693" i="18"/>
  <c r="AD694" i="18"/>
  <c r="AI694" i="18"/>
  <c r="AA694" i="18"/>
  <c r="AN694" i="18" s="1"/>
  <c r="AO694" i="18"/>
  <c r="AB694" i="18"/>
  <c r="AS694" i="18" s="1"/>
  <c r="AU694" i="18"/>
  <c r="AX694" i="18"/>
  <c r="AY694" i="18"/>
  <c r="AZ694" i="18"/>
  <c r="BD694" i="18"/>
  <c r="AD695" i="18"/>
  <c r="AI695" i="18"/>
  <c r="AA695" i="18"/>
  <c r="AN695" i="18" s="1"/>
  <c r="AO695" i="18"/>
  <c r="AB695" i="18"/>
  <c r="AS695" i="18" s="1"/>
  <c r="AU695" i="18"/>
  <c r="AX695" i="18"/>
  <c r="AY695" i="18"/>
  <c r="AZ695" i="18"/>
  <c r="BD695" i="18"/>
  <c r="AD696" i="18"/>
  <c r="AI696" i="18"/>
  <c r="AA696" i="18"/>
  <c r="AN696" i="18" s="1"/>
  <c r="AO696" i="18"/>
  <c r="AB696" i="18"/>
  <c r="AS696" i="18" s="1"/>
  <c r="AU696" i="18"/>
  <c r="AX696" i="18"/>
  <c r="AY696" i="18"/>
  <c r="AZ696" i="18"/>
  <c r="BD696" i="18"/>
  <c r="AD697" i="18"/>
  <c r="AI697" i="18"/>
  <c r="AA697" i="18"/>
  <c r="AN697" i="18" s="1"/>
  <c r="AO697" i="18"/>
  <c r="AB697" i="18"/>
  <c r="AS697" i="18" s="1"/>
  <c r="AU697" i="18"/>
  <c r="AX697" i="18"/>
  <c r="AY697" i="18"/>
  <c r="AZ697" i="18"/>
  <c r="BD697" i="18"/>
  <c r="AD698" i="18"/>
  <c r="AI698" i="18"/>
  <c r="AA698" i="18"/>
  <c r="AN698" i="18" s="1"/>
  <c r="AO698" i="18"/>
  <c r="AB698" i="18"/>
  <c r="AS698" i="18" s="1"/>
  <c r="AU698" i="18"/>
  <c r="AX698" i="18"/>
  <c r="AY698" i="18"/>
  <c r="AZ698" i="18"/>
  <c r="BD698" i="18"/>
  <c r="AD699" i="18"/>
  <c r="AI699" i="18"/>
  <c r="AA699" i="18"/>
  <c r="AN699" i="18" s="1"/>
  <c r="AO699" i="18"/>
  <c r="AB699" i="18"/>
  <c r="AS699" i="18" s="1"/>
  <c r="AU699" i="18"/>
  <c r="AX699" i="18"/>
  <c r="AY699" i="18"/>
  <c r="AZ699" i="18"/>
  <c r="BD699" i="18"/>
  <c r="AD700" i="18"/>
  <c r="AI700" i="18"/>
  <c r="AA700" i="18"/>
  <c r="AN700" i="18" s="1"/>
  <c r="AO700" i="18"/>
  <c r="AB700" i="18"/>
  <c r="AS700" i="18" s="1"/>
  <c r="AU700" i="18"/>
  <c r="AX700" i="18"/>
  <c r="AY700" i="18"/>
  <c r="AZ700" i="18"/>
  <c r="BD700" i="18"/>
  <c r="AD701" i="18"/>
  <c r="AI701" i="18"/>
  <c r="AA701" i="18"/>
  <c r="AN701" i="18" s="1"/>
  <c r="AO701" i="18"/>
  <c r="AB701" i="18"/>
  <c r="AS701" i="18" s="1"/>
  <c r="AU701" i="18"/>
  <c r="AX701" i="18"/>
  <c r="AY701" i="18"/>
  <c r="AZ701" i="18"/>
  <c r="BD701" i="18"/>
  <c r="AD702" i="18"/>
  <c r="AI702" i="18"/>
  <c r="AA702" i="18"/>
  <c r="AN702" i="18" s="1"/>
  <c r="AO702" i="18"/>
  <c r="AB702" i="18"/>
  <c r="AS702" i="18" s="1"/>
  <c r="AU702" i="18"/>
  <c r="AX702" i="18"/>
  <c r="AY702" i="18"/>
  <c r="AZ702" i="18"/>
  <c r="BD702" i="18"/>
  <c r="AD703" i="18"/>
  <c r="AI703" i="18"/>
  <c r="AA703" i="18"/>
  <c r="AN703" i="18" s="1"/>
  <c r="AO703" i="18"/>
  <c r="AB703" i="18"/>
  <c r="AS703" i="18" s="1"/>
  <c r="AU703" i="18"/>
  <c r="AX703" i="18"/>
  <c r="AY703" i="18"/>
  <c r="AZ703" i="18"/>
  <c r="BD703" i="18"/>
  <c r="AD704" i="18"/>
  <c r="AI704" i="18"/>
  <c r="AA704" i="18"/>
  <c r="AN704" i="18" s="1"/>
  <c r="AO704" i="18"/>
  <c r="AB704" i="18"/>
  <c r="AS704" i="18" s="1"/>
  <c r="AU704" i="18"/>
  <c r="AX704" i="18"/>
  <c r="AY704" i="18"/>
  <c r="AZ704" i="18"/>
  <c r="BD704" i="18"/>
  <c r="AD705" i="18"/>
  <c r="AI705" i="18"/>
  <c r="AA705" i="18"/>
  <c r="AN705" i="18" s="1"/>
  <c r="AO705" i="18"/>
  <c r="AB705" i="18"/>
  <c r="AS705" i="18" s="1"/>
  <c r="AU705" i="18"/>
  <c r="AX705" i="18"/>
  <c r="AY705" i="18"/>
  <c r="AZ705" i="18"/>
  <c r="BD705" i="18"/>
  <c r="AD706" i="18"/>
  <c r="AI706" i="18"/>
  <c r="AA706" i="18"/>
  <c r="AN706" i="18" s="1"/>
  <c r="AO706" i="18"/>
  <c r="AB706" i="18"/>
  <c r="AS706" i="18" s="1"/>
  <c r="AU706" i="18"/>
  <c r="AX706" i="18"/>
  <c r="AY706" i="18"/>
  <c r="AZ706" i="18"/>
  <c r="BD706" i="18"/>
  <c r="AD707" i="18"/>
  <c r="AI707" i="18"/>
  <c r="AA707" i="18"/>
  <c r="AN707" i="18" s="1"/>
  <c r="AO707" i="18"/>
  <c r="AB707" i="18"/>
  <c r="AS707" i="18" s="1"/>
  <c r="AU707" i="18"/>
  <c r="AX707" i="18"/>
  <c r="AY707" i="18"/>
  <c r="AZ707" i="18"/>
  <c r="BD707" i="18"/>
  <c r="AD708" i="18"/>
  <c r="AI708" i="18"/>
  <c r="AA708" i="18"/>
  <c r="AN708" i="18" s="1"/>
  <c r="AO708" i="18"/>
  <c r="AB708" i="18"/>
  <c r="AS708" i="18" s="1"/>
  <c r="AU708" i="18"/>
  <c r="AX708" i="18"/>
  <c r="AY708" i="18"/>
  <c r="AZ708" i="18"/>
  <c r="BD708" i="18"/>
  <c r="AD709" i="18"/>
  <c r="AI709" i="18"/>
  <c r="AA709" i="18"/>
  <c r="AN709" i="18" s="1"/>
  <c r="AO709" i="18"/>
  <c r="AB709" i="18"/>
  <c r="AS709" i="18" s="1"/>
  <c r="AU709" i="18"/>
  <c r="AX709" i="18"/>
  <c r="AY709" i="18"/>
  <c r="AZ709" i="18"/>
  <c r="BD709" i="18"/>
  <c r="AD710" i="18"/>
  <c r="AI710" i="18"/>
  <c r="AA710" i="18"/>
  <c r="AN710" i="18" s="1"/>
  <c r="AO710" i="18"/>
  <c r="AB710" i="18"/>
  <c r="AS710" i="18" s="1"/>
  <c r="AU710" i="18"/>
  <c r="AX710" i="18"/>
  <c r="AY710" i="18"/>
  <c r="AZ710" i="18"/>
  <c r="BD710" i="18"/>
  <c r="AD711" i="18"/>
  <c r="AI711" i="18"/>
  <c r="AA711" i="18"/>
  <c r="AN711" i="18" s="1"/>
  <c r="AO711" i="18"/>
  <c r="AB711" i="18"/>
  <c r="AS711" i="18" s="1"/>
  <c r="AU711" i="18"/>
  <c r="AX711" i="18"/>
  <c r="AY711" i="18"/>
  <c r="AZ711" i="18"/>
  <c r="BD711" i="18"/>
  <c r="AD712" i="18"/>
  <c r="AI712" i="18"/>
  <c r="AA712" i="18"/>
  <c r="AN712" i="18" s="1"/>
  <c r="AO712" i="18"/>
  <c r="AB712" i="18"/>
  <c r="AS712" i="18" s="1"/>
  <c r="AU712" i="18"/>
  <c r="AX712" i="18"/>
  <c r="AY712" i="18"/>
  <c r="AZ712" i="18"/>
  <c r="BD712" i="18"/>
  <c r="AD713" i="18"/>
  <c r="AI713" i="18"/>
  <c r="AA713" i="18"/>
  <c r="AN713" i="18" s="1"/>
  <c r="AO713" i="18"/>
  <c r="AB713" i="18"/>
  <c r="AS713" i="18" s="1"/>
  <c r="AU713" i="18"/>
  <c r="AX713" i="18"/>
  <c r="AY713" i="18"/>
  <c r="AZ713" i="18"/>
  <c r="BD713" i="18"/>
  <c r="AD714" i="18"/>
  <c r="AI714" i="18"/>
  <c r="AA714" i="18"/>
  <c r="AN714" i="18" s="1"/>
  <c r="AO714" i="18"/>
  <c r="AB714" i="18"/>
  <c r="AS714" i="18" s="1"/>
  <c r="AU714" i="18"/>
  <c r="AX714" i="18"/>
  <c r="AY714" i="18"/>
  <c r="AZ714" i="18"/>
  <c r="BD714" i="18"/>
  <c r="AD715" i="18"/>
  <c r="AI715" i="18"/>
  <c r="AA715" i="18"/>
  <c r="AN715" i="18" s="1"/>
  <c r="AO715" i="18"/>
  <c r="AB715" i="18"/>
  <c r="AS715" i="18" s="1"/>
  <c r="AU715" i="18"/>
  <c r="AX715" i="18"/>
  <c r="AY715" i="18"/>
  <c r="AZ715" i="18"/>
  <c r="BD715" i="18"/>
  <c r="AD716" i="18"/>
  <c r="AI716" i="18"/>
  <c r="AA716" i="18"/>
  <c r="AN716" i="18" s="1"/>
  <c r="AO716" i="18"/>
  <c r="AB716" i="18"/>
  <c r="AS716" i="18" s="1"/>
  <c r="AU716" i="18"/>
  <c r="AX716" i="18"/>
  <c r="AY716" i="18"/>
  <c r="AZ716" i="18"/>
  <c r="BD716" i="18"/>
  <c r="AD717" i="18"/>
  <c r="AI717" i="18"/>
  <c r="AA717" i="18"/>
  <c r="AN717" i="18" s="1"/>
  <c r="AO717" i="18"/>
  <c r="AB717" i="18"/>
  <c r="AS717" i="18" s="1"/>
  <c r="AU717" i="18"/>
  <c r="AX717" i="18"/>
  <c r="AY717" i="18"/>
  <c r="AZ717" i="18"/>
  <c r="BD717" i="18"/>
  <c r="AD718" i="18"/>
  <c r="AI718" i="18"/>
  <c r="AA718" i="18"/>
  <c r="AN718" i="18" s="1"/>
  <c r="AO718" i="18"/>
  <c r="AB718" i="18"/>
  <c r="AS718" i="18" s="1"/>
  <c r="AU718" i="18"/>
  <c r="AX718" i="18"/>
  <c r="AY718" i="18"/>
  <c r="AZ718" i="18"/>
  <c r="BD718" i="18"/>
  <c r="AD719" i="18"/>
  <c r="AI719" i="18"/>
  <c r="AA719" i="18"/>
  <c r="AN719" i="18" s="1"/>
  <c r="AO719" i="18"/>
  <c r="AB719" i="18"/>
  <c r="AS719" i="18" s="1"/>
  <c r="AU719" i="18"/>
  <c r="AX719" i="18"/>
  <c r="AY719" i="18"/>
  <c r="AZ719" i="18"/>
  <c r="BD719" i="18"/>
  <c r="AD720" i="18"/>
  <c r="AI720" i="18"/>
  <c r="AA720" i="18"/>
  <c r="AN720" i="18" s="1"/>
  <c r="AO720" i="18"/>
  <c r="AB720" i="18"/>
  <c r="AS720" i="18" s="1"/>
  <c r="AU720" i="18"/>
  <c r="AX720" i="18"/>
  <c r="AY720" i="18"/>
  <c r="AZ720" i="18"/>
  <c r="BD720" i="18"/>
  <c r="AD721" i="18"/>
  <c r="AI721" i="18"/>
  <c r="AA721" i="18"/>
  <c r="AN721" i="18" s="1"/>
  <c r="AO721" i="18"/>
  <c r="AB721" i="18"/>
  <c r="AS721" i="18" s="1"/>
  <c r="AU721" i="18"/>
  <c r="AX721" i="18"/>
  <c r="AY721" i="18"/>
  <c r="AZ721" i="18"/>
  <c r="BD721" i="18"/>
  <c r="AD722" i="18"/>
  <c r="AI722" i="18"/>
  <c r="AA722" i="18"/>
  <c r="AN722" i="18" s="1"/>
  <c r="AO722" i="18"/>
  <c r="AB722" i="18"/>
  <c r="AS722" i="18" s="1"/>
  <c r="AU722" i="18"/>
  <c r="AX722" i="18"/>
  <c r="AY722" i="18"/>
  <c r="AZ722" i="18"/>
  <c r="BD722" i="18"/>
  <c r="AD723" i="18"/>
  <c r="AI723" i="18"/>
  <c r="AA723" i="18"/>
  <c r="AN723" i="18" s="1"/>
  <c r="AO723" i="18"/>
  <c r="AB723" i="18"/>
  <c r="AS723" i="18" s="1"/>
  <c r="AU723" i="18"/>
  <c r="AX723" i="18"/>
  <c r="AY723" i="18"/>
  <c r="AZ723" i="18"/>
  <c r="BD723" i="18"/>
  <c r="AD724" i="18"/>
  <c r="AI724" i="18"/>
  <c r="AA724" i="18"/>
  <c r="AN724" i="18" s="1"/>
  <c r="AO724" i="18"/>
  <c r="AB724" i="18"/>
  <c r="AS724" i="18" s="1"/>
  <c r="AU724" i="18"/>
  <c r="AX724" i="18"/>
  <c r="AY724" i="18"/>
  <c r="AZ724" i="18"/>
  <c r="BD724" i="18"/>
  <c r="AD725" i="18"/>
  <c r="AI725" i="18"/>
  <c r="AA725" i="18"/>
  <c r="AN725" i="18" s="1"/>
  <c r="AO725" i="18"/>
  <c r="AB725" i="18"/>
  <c r="AS725" i="18" s="1"/>
  <c r="AU725" i="18"/>
  <c r="AX725" i="18"/>
  <c r="AY725" i="18"/>
  <c r="AZ725" i="18"/>
  <c r="BD725" i="18"/>
  <c r="AD726" i="18"/>
  <c r="AI726" i="18"/>
  <c r="AA726" i="18"/>
  <c r="AN726" i="18" s="1"/>
  <c r="AO726" i="18"/>
  <c r="AB726" i="18"/>
  <c r="AS726" i="18" s="1"/>
  <c r="AU726" i="18"/>
  <c r="AX726" i="18"/>
  <c r="AY726" i="18"/>
  <c r="AZ726" i="18"/>
  <c r="BD726" i="18"/>
  <c r="AD727" i="18"/>
  <c r="AI727" i="18"/>
  <c r="AA727" i="18"/>
  <c r="AN727" i="18" s="1"/>
  <c r="AO727" i="18"/>
  <c r="AB727" i="18"/>
  <c r="AS727" i="18" s="1"/>
  <c r="AU727" i="18"/>
  <c r="AX727" i="18"/>
  <c r="AY727" i="18"/>
  <c r="AZ727" i="18"/>
  <c r="BD727" i="18"/>
  <c r="AD728" i="18"/>
  <c r="AI728" i="18"/>
  <c r="AA728" i="18"/>
  <c r="AN728" i="18" s="1"/>
  <c r="AO728" i="18"/>
  <c r="AB728" i="18"/>
  <c r="AS728" i="18" s="1"/>
  <c r="AU728" i="18"/>
  <c r="AX728" i="18"/>
  <c r="AY728" i="18"/>
  <c r="AZ728" i="18"/>
  <c r="BD728" i="18"/>
  <c r="AD729" i="18"/>
  <c r="AI729" i="18"/>
  <c r="AA729" i="18"/>
  <c r="AN729" i="18" s="1"/>
  <c r="AO729" i="18"/>
  <c r="AB729" i="18"/>
  <c r="AS729" i="18" s="1"/>
  <c r="AU729" i="18"/>
  <c r="AX729" i="18"/>
  <c r="AY729" i="18"/>
  <c r="AZ729" i="18"/>
  <c r="BD729" i="18"/>
  <c r="AD730" i="18"/>
  <c r="AI730" i="18"/>
  <c r="AA730" i="18"/>
  <c r="AN730" i="18" s="1"/>
  <c r="AO730" i="18"/>
  <c r="AB730" i="18"/>
  <c r="AS730" i="18" s="1"/>
  <c r="AU730" i="18"/>
  <c r="AX730" i="18"/>
  <c r="AY730" i="18"/>
  <c r="AZ730" i="18"/>
  <c r="BD730" i="18"/>
  <c r="AD731" i="18"/>
  <c r="AI731" i="18"/>
  <c r="AA731" i="18"/>
  <c r="AN731" i="18" s="1"/>
  <c r="AO731" i="18"/>
  <c r="AB731" i="18"/>
  <c r="AS731" i="18" s="1"/>
  <c r="AU731" i="18"/>
  <c r="AX731" i="18"/>
  <c r="AY731" i="18"/>
  <c r="AZ731" i="18"/>
  <c r="BD731" i="18"/>
  <c r="AD732" i="18"/>
  <c r="AI732" i="18"/>
  <c r="AA732" i="18"/>
  <c r="AN732" i="18" s="1"/>
  <c r="AO732" i="18"/>
  <c r="AB732" i="18"/>
  <c r="AS732" i="18" s="1"/>
  <c r="AU732" i="18"/>
  <c r="AX732" i="18"/>
  <c r="AY732" i="18"/>
  <c r="AZ732" i="18"/>
  <c r="BD732" i="18"/>
  <c r="AD733" i="18"/>
  <c r="AI733" i="18"/>
  <c r="AA733" i="18"/>
  <c r="AN733" i="18" s="1"/>
  <c r="AO733" i="18"/>
  <c r="AB733" i="18"/>
  <c r="AS733" i="18" s="1"/>
  <c r="AU733" i="18"/>
  <c r="AX733" i="18"/>
  <c r="AY733" i="18"/>
  <c r="AZ733" i="18"/>
  <c r="BD733" i="18"/>
  <c r="AD734" i="18"/>
  <c r="AI734" i="18"/>
  <c r="AA734" i="18"/>
  <c r="AN734" i="18" s="1"/>
  <c r="AO734" i="18"/>
  <c r="AB734" i="18"/>
  <c r="AS734" i="18" s="1"/>
  <c r="AU734" i="18"/>
  <c r="AX734" i="18"/>
  <c r="AY734" i="18"/>
  <c r="AZ734" i="18"/>
  <c r="BD734" i="18"/>
  <c r="AD735" i="18"/>
  <c r="AI735" i="18"/>
  <c r="AA735" i="18"/>
  <c r="AN735" i="18" s="1"/>
  <c r="AO735" i="18"/>
  <c r="AB735" i="18"/>
  <c r="AS735" i="18" s="1"/>
  <c r="AU735" i="18"/>
  <c r="AX735" i="18"/>
  <c r="AY735" i="18"/>
  <c r="AZ735" i="18"/>
  <c r="BD735" i="18"/>
  <c r="AD736" i="18"/>
  <c r="AI736" i="18"/>
  <c r="AA736" i="18"/>
  <c r="AN736" i="18" s="1"/>
  <c r="AO736" i="18"/>
  <c r="AB736" i="18"/>
  <c r="AS736" i="18" s="1"/>
  <c r="AU736" i="18"/>
  <c r="AX736" i="18"/>
  <c r="AY736" i="18"/>
  <c r="AZ736" i="18"/>
  <c r="BD736" i="18"/>
  <c r="AD737" i="18"/>
  <c r="AI737" i="18"/>
  <c r="AA737" i="18"/>
  <c r="AN737" i="18" s="1"/>
  <c r="AO737" i="18"/>
  <c r="AB737" i="18"/>
  <c r="AS737" i="18" s="1"/>
  <c r="AU737" i="18"/>
  <c r="AX737" i="18"/>
  <c r="AY737" i="18"/>
  <c r="AZ737" i="18"/>
  <c r="BD737" i="18"/>
  <c r="AD738" i="18"/>
  <c r="AI738" i="18"/>
  <c r="AA738" i="18"/>
  <c r="AN738" i="18" s="1"/>
  <c r="AO738" i="18"/>
  <c r="AB738" i="18"/>
  <c r="AS738" i="18" s="1"/>
  <c r="AU738" i="18"/>
  <c r="AX738" i="18"/>
  <c r="AY738" i="18"/>
  <c r="AZ738" i="18"/>
  <c r="BD738" i="18"/>
  <c r="AD739" i="18"/>
  <c r="AI739" i="18"/>
  <c r="AA739" i="18"/>
  <c r="AN739" i="18" s="1"/>
  <c r="AO739" i="18"/>
  <c r="AB739" i="18"/>
  <c r="AS739" i="18" s="1"/>
  <c r="AU739" i="18"/>
  <c r="AX739" i="18"/>
  <c r="AY739" i="18"/>
  <c r="AZ739" i="18"/>
  <c r="BD739" i="18"/>
  <c r="AD740" i="18"/>
  <c r="AI740" i="18"/>
  <c r="AA740" i="18"/>
  <c r="AN740" i="18" s="1"/>
  <c r="AO740" i="18"/>
  <c r="AB740" i="18"/>
  <c r="AS740" i="18" s="1"/>
  <c r="AU740" i="18"/>
  <c r="AX740" i="18"/>
  <c r="AY740" i="18"/>
  <c r="AZ740" i="18"/>
  <c r="BD740" i="18"/>
  <c r="AD741" i="18"/>
  <c r="AI741" i="18"/>
  <c r="AA741" i="18"/>
  <c r="AN741" i="18" s="1"/>
  <c r="AO741" i="18"/>
  <c r="AB741" i="18"/>
  <c r="AS741" i="18" s="1"/>
  <c r="AU741" i="18"/>
  <c r="AX741" i="18"/>
  <c r="AY741" i="18"/>
  <c r="AZ741" i="18"/>
  <c r="BD741" i="18"/>
  <c r="AD742" i="18"/>
  <c r="AI742" i="18"/>
  <c r="AA742" i="18"/>
  <c r="AN742" i="18" s="1"/>
  <c r="AO742" i="18"/>
  <c r="AB742" i="18"/>
  <c r="AS742" i="18" s="1"/>
  <c r="AU742" i="18"/>
  <c r="AX742" i="18"/>
  <c r="AY742" i="18"/>
  <c r="AZ742" i="18"/>
  <c r="BD742" i="18"/>
  <c r="AD743" i="18"/>
  <c r="AI743" i="18"/>
  <c r="AA743" i="18"/>
  <c r="AN743" i="18" s="1"/>
  <c r="AO743" i="18"/>
  <c r="AB743" i="18"/>
  <c r="AS743" i="18" s="1"/>
  <c r="AU743" i="18"/>
  <c r="AX743" i="18"/>
  <c r="AY743" i="18"/>
  <c r="AZ743" i="18"/>
  <c r="BD743" i="18"/>
  <c r="AD744" i="18"/>
  <c r="AI744" i="18"/>
  <c r="AA744" i="18"/>
  <c r="AN744" i="18" s="1"/>
  <c r="AO744" i="18"/>
  <c r="AB744" i="18"/>
  <c r="AS744" i="18" s="1"/>
  <c r="AU744" i="18"/>
  <c r="AX744" i="18"/>
  <c r="AY744" i="18"/>
  <c r="AZ744" i="18"/>
  <c r="BD744" i="18"/>
  <c r="AD745" i="18"/>
  <c r="AI745" i="18"/>
  <c r="AA745" i="18"/>
  <c r="AN745" i="18" s="1"/>
  <c r="AO745" i="18"/>
  <c r="AB745" i="18"/>
  <c r="AS745" i="18" s="1"/>
  <c r="AU745" i="18"/>
  <c r="AX745" i="18"/>
  <c r="AY745" i="18"/>
  <c r="AZ745" i="18"/>
  <c r="BD745" i="18"/>
  <c r="AD746" i="18"/>
  <c r="AI746" i="18"/>
  <c r="AA746" i="18"/>
  <c r="AN746" i="18" s="1"/>
  <c r="AO746" i="18"/>
  <c r="AB746" i="18"/>
  <c r="AS746" i="18" s="1"/>
  <c r="AU746" i="18"/>
  <c r="AX746" i="18"/>
  <c r="AY746" i="18"/>
  <c r="AZ746" i="18"/>
  <c r="BD746" i="18"/>
  <c r="AD747" i="18"/>
  <c r="AI747" i="18"/>
  <c r="AA747" i="18"/>
  <c r="AN747" i="18" s="1"/>
  <c r="AO747" i="18"/>
  <c r="AB747" i="18"/>
  <c r="AS747" i="18" s="1"/>
  <c r="AU747" i="18"/>
  <c r="AX747" i="18"/>
  <c r="AY747" i="18"/>
  <c r="AZ747" i="18"/>
  <c r="BD747" i="18"/>
  <c r="AD748" i="18"/>
  <c r="AI748" i="18"/>
  <c r="AA748" i="18"/>
  <c r="AN748" i="18" s="1"/>
  <c r="AO748" i="18"/>
  <c r="AB748" i="18"/>
  <c r="AS748" i="18" s="1"/>
  <c r="AU748" i="18"/>
  <c r="AX748" i="18"/>
  <c r="AY748" i="18"/>
  <c r="AZ748" i="18"/>
  <c r="BD748" i="18"/>
  <c r="AD749" i="18"/>
  <c r="AI749" i="18"/>
  <c r="AA749" i="18"/>
  <c r="AN749" i="18" s="1"/>
  <c r="AO749" i="18"/>
  <c r="AB749" i="18"/>
  <c r="AS749" i="18" s="1"/>
  <c r="AU749" i="18"/>
  <c r="AX749" i="18"/>
  <c r="AY749" i="18"/>
  <c r="AZ749" i="18"/>
  <c r="BD749" i="18"/>
  <c r="AD750" i="18"/>
  <c r="AI750" i="18"/>
  <c r="AA750" i="18"/>
  <c r="AN750" i="18" s="1"/>
  <c r="AO750" i="18"/>
  <c r="AB750" i="18"/>
  <c r="AS750" i="18" s="1"/>
  <c r="AU750" i="18"/>
  <c r="AX750" i="18"/>
  <c r="AY750" i="18"/>
  <c r="AZ750" i="18"/>
  <c r="BD750" i="18"/>
  <c r="AD751" i="18"/>
  <c r="AI751" i="18"/>
  <c r="AA751" i="18"/>
  <c r="AN751" i="18" s="1"/>
  <c r="AO751" i="18"/>
  <c r="AB751" i="18"/>
  <c r="AS751" i="18" s="1"/>
  <c r="AU751" i="18"/>
  <c r="AX751" i="18"/>
  <c r="AY751" i="18"/>
  <c r="AZ751" i="18"/>
  <c r="BD751" i="18"/>
  <c r="AD752" i="18"/>
  <c r="AI752" i="18"/>
  <c r="AA752" i="18"/>
  <c r="AN752" i="18" s="1"/>
  <c r="AO752" i="18"/>
  <c r="AB752" i="18"/>
  <c r="AS752" i="18" s="1"/>
  <c r="AU752" i="18"/>
  <c r="AX752" i="18"/>
  <c r="AY752" i="18"/>
  <c r="AZ752" i="18"/>
  <c r="BD752" i="18"/>
  <c r="AD753" i="18"/>
  <c r="AI753" i="18"/>
  <c r="AA753" i="18"/>
  <c r="AN753" i="18" s="1"/>
  <c r="AO753" i="18"/>
  <c r="AB753" i="18"/>
  <c r="AS753" i="18" s="1"/>
  <c r="AU753" i="18"/>
  <c r="AX753" i="18"/>
  <c r="AY753" i="18"/>
  <c r="AZ753" i="18"/>
  <c r="BD753" i="18"/>
  <c r="AD754" i="18"/>
  <c r="AI754" i="18"/>
  <c r="AA754" i="18"/>
  <c r="AN754" i="18" s="1"/>
  <c r="AO754" i="18"/>
  <c r="AB754" i="18"/>
  <c r="AS754" i="18" s="1"/>
  <c r="AU754" i="18"/>
  <c r="AX754" i="18"/>
  <c r="AY754" i="18"/>
  <c r="AZ754" i="18"/>
  <c r="BD754" i="18"/>
  <c r="AD755" i="18"/>
  <c r="AI755" i="18"/>
  <c r="AA755" i="18"/>
  <c r="AN755" i="18" s="1"/>
  <c r="AO755" i="18"/>
  <c r="AB755" i="18"/>
  <c r="AS755" i="18" s="1"/>
  <c r="AU755" i="18"/>
  <c r="AX755" i="18"/>
  <c r="AY755" i="18"/>
  <c r="AZ755" i="18"/>
  <c r="BD755" i="18"/>
  <c r="AD756" i="18"/>
  <c r="AI756" i="18"/>
  <c r="AA756" i="18"/>
  <c r="AN756" i="18" s="1"/>
  <c r="AO756" i="18"/>
  <c r="AB756" i="18"/>
  <c r="AS756" i="18" s="1"/>
  <c r="AU756" i="18"/>
  <c r="AX756" i="18"/>
  <c r="AY756" i="18"/>
  <c r="AZ756" i="18"/>
  <c r="BD756" i="18"/>
  <c r="AD757" i="18"/>
  <c r="AI757" i="18"/>
  <c r="AA757" i="18"/>
  <c r="AN757" i="18" s="1"/>
  <c r="AO757" i="18"/>
  <c r="AB757" i="18"/>
  <c r="AS757" i="18" s="1"/>
  <c r="AU757" i="18"/>
  <c r="AX757" i="18"/>
  <c r="AY757" i="18"/>
  <c r="AZ757" i="18"/>
  <c r="BD757" i="18"/>
  <c r="AD758" i="18"/>
  <c r="AI758" i="18"/>
  <c r="AA758" i="18"/>
  <c r="AN758" i="18" s="1"/>
  <c r="AO758" i="18"/>
  <c r="AB758" i="18"/>
  <c r="AS758" i="18" s="1"/>
  <c r="AU758" i="18"/>
  <c r="AX758" i="18"/>
  <c r="AY758" i="18"/>
  <c r="AZ758" i="18"/>
  <c r="BD758" i="18"/>
  <c r="AD759" i="18"/>
  <c r="AI759" i="18"/>
  <c r="AA759" i="18"/>
  <c r="AN759" i="18" s="1"/>
  <c r="AO759" i="18"/>
  <c r="AB759" i="18"/>
  <c r="AS759" i="18" s="1"/>
  <c r="AU759" i="18"/>
  <c r="AX759" i="18"/>
  <c r="AY759" i="18"/>
  <c r="AZ759" i="18"/>
  <c r="BD759" i="18"/>
  <c r="AD760" i="18"/>
  <c r="AI760" i="18"/>
  <c r="AA760" i="18"/>
  <c r="AN760" i="18" s="1"/>
  <c r="AO760" i="18"/>
  <c r="AB760" i="18"/>
  <c r="AS760" i="18" s="1"/>
  <c r="AU760" i="18"/>
  <c r="AX760" i="18"/>
  <c r="AY760" i="18"/>
  <c r="AZ760" i="18"/>
  <c r="BD760" i="18"/>
  <c r="AD761" i="18"/>
  <c r="AI761" i="18"/>
  <c r="AA761" i="18"/>
  <c r="AN761" i="18" s="1"/>
  <c r="AO761" i="18"/>
  <c r="AB761" i="18"/>
  <c r="AS761" i="18" s="1"/>
  <c r="AU761" i="18"/>
  <c r="AX761" i="18"/>
  <c r="AY761" i="18"/>
  <c r="AZ761" i="18"/>
  <c r="BD761" i="18"/>
  <c r="AD762" i="18"/>
  <c r="AI762" i="18"/>
  <c r="AA762" i="18"/>
  <c r="AN762" i="18" s="1"/>
  <c r="AO762" i="18"/>
  <c r="AB762" i="18"/>
  <c r="AS762" i="18" s="1"/>
  <c r="AU762" i="18"/>
  <c r="AX762" i="18"/>
  <c r="AY762" i="18"/>
  <c r="AZ762" i="18"/>
  <c r="BD762" i="18"/>
  <c r="AD763" i="18"/>
  <c r="AI763" i="18"/>
  <c r="AA763" i="18"/>
  <c r="AN763" i="18" s="1"/>
  <c r="AO763" i="18"/>
  <c r="AB763" i="18"/>
  <c r="AS763" i="18" s="1"/>
  <c r="AU763" i="18"/>
  <c r="AX763" i="18"/>
  <c r="AY763" i="18"/>
  <c r="AZ763" i="18"/>
  <c r="BD763" i="18"/>
  <c r="AD764" i="18"/>
  <c r="AI764" i="18"/>
  <c r="AA764" i="18"/>
  <c r="AN764" i="18" s="1"/>
  <c r="AO764" i="18"/>
  <c r="AB764" i="18"/>
  <c r="AS764" i="18" s="1"/>
  <c r="AU764" i="18"/>
  <c r="AX764" i="18"/>
  <c r="AY764" i="18"/>
  <c r="AZ764" i="18"/>
  <c r="BD764" i="18"/>
  <c r="AD765" i="18"/>
  <c r="AI765" i="18"/>
  <c r="AA765" i="18"/>
  <c r="AN765" i="18" s="1"/>
  <c r="AO765" i="18"/>
  <c r="AB765" i="18"/>
  <c r="AS765" i="18" s="1"/>
  <c r="AU765" i="18"/>
  <c r="AX765" i="18"/>
  <c r="AY765" i="18"/>
  <c r="AZ765" i="18"/>
  <c r="BD765" i="18"/>
  <c r="AD766" i="18"/>
  <c r="AI766" i="18"/>
  <c r="AA766" i="18"/>
  <c r="AN766" i="18" s="1"/>
  <c r="AO766" i="18"/>
  <c r="AB766" i="18"/>
  <c r="AS766" i="18" s="1"/>
  <c r="AU766" i="18"/>
  <c r="AX766" i="18"/>
  <c r="AY766" i="18"/>
  <c r="AZ766" i="18"/>
  <c r="BD766" i="18"/>
  <c r="AD767" i="18"/>
  <c r="AI767" i="18"/>
  <c r="AA767" i="18"/>
  <c r="AN767" i="18" s="1"/>
  <c r="AO767" i="18"/>
  <c r="AB767" i="18"/>
  <c r="AS767" i="18" s="1"/>
  <c r="AU767" i="18"/>
  <c r="AX767" i="18"/>
  <c r="AY767" i="18"/>
  <c r="AZ767" i="18"/>
  <c r="BD767" i="18"/>
  <c r="AD768" i="18"/>
  <c r="AI768" i="18"/>
  <c r="AA768" i="18"/>
  <c r="AN768" i="18" s="1"/>
  <c r="AO768" i="18"/>
  <c r="AB768" i="18"/>
  <c r="AS768" i="18" s="1"/>
  <c r="AU768" i="18"/>
  <c r="AX768" i="18"/>
  <c r="AY768" i="18"/>
  <c r="AZ768" i="18"/>
  <c r="BD768" i="18"/>
  <c r="AD769" i="18"/>
  <c r="AI769" i="18"/>
  <c r="AA769" i="18"/>
  <c r="AN769" i="18" s="1"/>
  <c r="AO769" i="18"/>
  <c r="AB769" i="18"/>
  <c r="AS769" i="18" s="1"/>
  <c r="AU769" i="18"/>
  <c r="AX769" i="18"/>
  <c r="AY769" i="18"/>
  <c r="AZ769" i="18"/>
  <c r="BD769" i="18"/>
  <c r="AD770" i="18"/>
  <c r="AI770" i="18"/>
  <c r="AA770" i="18"/>
  <c r="AN770" i="18" s="1"/>
  <c r="AO770" i="18"/>
  <c r="AB770" i="18"/>
  <c r="AS770" i="18" s="1"/>
  <c r="AU770" i="18"/>
  <c r="AX770" i="18"/>
  <c r="AY770" i="18"/>
  <c r="AZ770" i="18"/>
  <c r="BD770" i="18"/>
  <c r="AD771" i="18"/>
  <c r="AI771" i="18"/>
  <c r="AA771" i="18"/>
  <c r="AN771" i="18" s="1"/>
  <c r="AO771" i="18"/>
  <c r="AB771" i="18"/>
  <c r="AS771" i="18" s="1"/>
  <c r="AU771" i="18"/>
  <c r="AX771" i="18"/>
  <c r="AY771" i="18"/>
  <c r="AZ771" i="18"/>
  <c r="BD771" i="18"/>
  <c r="AD772" i="18"/>
  <c r="AI772" i="18"/>
  <c r="AA772" i="18"/>
  <c r="AN772" i="18" s="1"/>
  <c r="AO772" i="18"/>
  <c r="AB772" i="18"/>
  <c r="AS772" i="18" s="1"/>
  <c r="AU772" i="18"/>
  <c r="AX772" i="18"/>
  <c r="AY772" i="18"/>
  <c r="AZ772" i="18"/>
  <c r="BD772" i="18"/>
  <c r="AD773" i="18"/>
  <c r="AI773" i="18"/>
  <c r="AA773" i="18"/>
  <c r="AN773" i="18" s="1"/>
  <c r="AO773" i="18"/>
  <c r="AB773" i="18"/>
  <c r="AS773" i="18" s="1"/>
  <c r="AU773" i="18"/>
  <c r="AX773" i="18"/>
  <c r="AY773" i="18"/>
  <c r="AZ773" i="18"/>
  <c r="BD773" i="18"/>
  <c r="AD774" i="18"/>
  <c r="AI774" i="18"/>
  <c r="AA774" i="18"/>
  <c r="AN774" i="18" s="1"/>
  <c r="AO774" i="18"/>
  <c r="AB774" i="18"/>
  <c r="AS774" i="18" s="1"/>
  <c r="AU774" i="18"/>
  <c r="AX774" i="18"/>
  <c r="AY774" i="18"/>
  <c r="AZ774" i="18"/>
  <c r="BD774" i="18"/>
  <c r="AD775" i="18"/>
  <c r="AI775" i="18"/>
  <c r="AA775" i="18"/>
  <c r="AN775" i="18" s="1"/>
  <c r="AO775" i="18"/>
  <c r="AB775" i="18"/>
  <c r="AS775" i="18" s="1"/>
  <c r="AU775" i="18"/>
  <c r="AX775" i="18"/>
  <c r="AY775" i="18"/>
  <c r="AZ775" i="18"/>
  <c r="BD775" i="18"/>
  <c r="AD776" i="18"/>
  <c r="AI776" i="18"/>
  <c r="AA776" i="18"/>
  <c r="AN776" i="18" s="1"/>
  <c r="AO776" i="18"/>
  <c r="AB776" i="18"/>
  <c r="AS776" i="18" s="1"/>
  <c r="AU776" i="18"/>
  <c r="AX776" i="18"/>
  <c r="AY776" i="18"/>
  <c r="AZ776" i="18"/>
  <c r="BD776" i="18"/>
  <c r="AD777" i="18"/>
  <c r="AI777" i="18"/>
  <c r="AA777" i="18"/>
  <c r="AN777" i="18" s="1"/>
  <c r="AO777" i="18"/>
  <c r="AB777" i="18"/>
  <c r="AS777" i="18" s="1"/>
  <c r="AU777" i="18"/>
  <c r="AX777" i="18"/>
  <c r="AY777" i="18"/>
  <c r="AZ777" i="18"/>
  <c r="BD777" i="18"/>
  <c r="AD778" i="18"/>
  <c r="AI778" i="18"/>
  <c r="AA778" i="18"/>
  <c r="AN778" i="18" s="1"/>
  <c r="AO778" i="18"/>
  <c r="AB778" i="18"/>
  <c r="AS778" i="18" s="1"/>
  <c r="AU778" i="18"/>
  <c r="AX778" i="18"/>
  <c r="AY778" i="18"/>
  <c r="AZ778" i="18"/>
  <c r="BD778" i="18"/>
  <c r="AD779" i="18"/>
  <c r="AI779" i="18"/>
  <c r="AA779" i="18"/>
  <c r="AN779" i="18" s="1"/>
  <c r="AO779" i="18"/>
  <c r="AB779" i="18"/>
  <c r="AS779" i="18" s="1"/>
  <c r="AU779" i="18"/>
  <c r="AX779" i="18"/>
  <c r="AY779" i="18"/>
  <c r="AZ779" i="18"/>
  <c r="BD779" i="18"/>
  <c r="AD780" i="18"/>
  <c r="AI780" i="18"/>
  <c r="AA780" i="18"/>
  <c r="AN780" i="18" s="1"/>
  <c r="AO780" i="18"/>
  <c r="AB780" i="18"/>
  <c r="AS780" i="18" s="1"/>
  <c r="AU780" i="18"/>
  <c r="AX780" i="18"/>
  <c r="AY780" i="18"/>
  <c r="AZ780" i="18"/>
  <c r="BD780" i="18"/>
  <c r="AD781" i="18"/>
  <c r="AI781" i="18"/>
  <c r="AA781" i="18"/>
  <c r="AN781" i="18" s="1"/>
  <c r="AO781" i="18"/>
  <c r="AB781" i="18"/>
  <c r="AS781" i="18" s="1"/>
  <c r="AU781" i="18"/>
  <c r="AX781" i="18"/>
  <c r="AY781" i="18"/>
  <c r="AZ781" i="18"/>
  <c r="BD781" i="18"/>
  <c r="AD782" i="18"/>
  <c r="AI782" i="18"/>
  <c r="AA782" i="18"/>
  <c r="AN782" i="18" s="1"/>
  <c r="AO782" i="18"/>
  <c r="AB782" i="18"/>
  <c r="AS782" i="18" s="1"/>
  <c r="AU782" i="18"/>
  <c r="AX782" i="18"/>
  <c r="AY782" i="18"/>
  <c r="AZ782" i="18"/>
  <c r="BD782" i="18"/>
  <c r="AD783" i="18"/>
  <c r="AI783" i="18"/>
  <c r="AA783" i="18"/>
  <c r="AN783" i="18" s="1"/>
  <c r="AO783" i="18"/>
  <c r="AB783" i="18"/>
  <c r="AS783" i="18" s="1"/>
  <c r="AU783" i="18"/>
  <c r="AX783" i="18"/>
  <c r="AY783" i="18"/>
  <c r="AZ783" i="18"/>
  <c r="BD783" i="18"/>
  <c r="AD784" i="18"/>
  <c r="AI784" i="18"/>
  <c r="AA784" i="18"/>
  <c r="AN784" i="18" s="1"/>
  <c r="AO784" i="18"/>
  <c r="AB784" i="18"/>
  <c r="AS784" i="18" s="1"/>
  <c r="AU784" i="18"/>
  <c r="AX784" i="18"/>
  <c r="AY784" i="18"/>
  <c r="AZ784" i="18"/>
  <c r="BD784" i="18"/>
  <c r="AD785" i="18"/>
  <c r="AI785" i="18"/>
  <c r="AA785" i="18"/>
  <c r="AN785" i="18" s="1"/>
  <c r="AO785" i="18"/>
  <c r="AB785" i="18"/>
  <c r="AS785" i="18" s="1"/>
  <c r="AU785" i="18"/>
  <c r="AX785" i="18"/>
  <c r="AY785" i="18"/>
  <c r="AZ785" i="18"/>
  <c r="BD785" i="18"/>
  <c r="AD786" i="18"/>
  <c r="AI786" i="18"/>
  <c r="AA786" i="18"/>
  <c r="AN786" i="18" s="1"/>
  <c r="AO786" i="18"/>
  <c r="AB786" i="18"/>
  <c r="AS786" i="18" s="1"/>
  <c r="AU786" i="18"/>
  <c r="AX786" i="18"/>
  <c r="AY786" i="18"/>
  <c r="AZ786" i="18"/>
  <c r="BD786" i="18"/>
  <c r="AD787" i="18"/>
  <c r="AI787" i="18"/>
  <c r="AA787" i="18"/>
  <c r="AN787" i="18" s="1"/>
  <c r="AO787" i="18"/>
  <c r="AB787" i="18"/>
  <c r="AS787" i="18" s="1"/>
  <c r="AU787" i="18"/>
  <c r="AX787" i="18"/>
  <c r="AY787" i="18"/>
  <c r="AZ787" i="18"/>
  <c r="BD787" i="18"/>
  <c r="AD788" i="18"/>
  <c r="AI788" i="18"/>
  <c r="AA788" i="18"/>
  <c r="AN788" i="18" s="1"/>
  <c r="AO788" i="18"/>
  <c r="AB788" i="18"/>
  <c r="AS788" i="18" s="1"/>
  <c r="AU788" i="18"/>
  <c r="AX788" i="18"/>
  <c r="AY788" i="18"/>
  <c r="AZ788" i="18"/>
  <c r="BD788" i="18"/>
  <c r="AD789" i="18"/>
  <c r="AI789" i="18"/>
  <c r="AA789" i="18"/>
  <c r="AN789" i="18" s="1"/>
  <c r="AO789" i="18"/>
  <c r="AB789" i="18"/>
  <c r="AS789" i="18" s="1"/>
  <c r="AU789" i="18"/>
  <c r="AX789" i="18"/>
  <c r="AY789" i="18"/>
  <c r="AZ789" i="18"/>
  <c r="BD789" i="18"/>
  <c r="AD790" i="18"/>
  <c r="AI790" i="18"/>
  <c r="AA790" i="18"/>
  <c r="AN790" i="18" s="1"/>
  <c r="AO790" i="18"/>
  <c r="AB790" i="18"/>
  <c r="AS790" i="18" s="1"/>
  <c r="AU790" i="18"/>
  <c r="AX790" i="18"/>
  <c r="AY790" i="18"/>
  <c r="AZ790" i="18"/>
  <c r="BD790" i="18"/>
  <c r="AD791" i="18"/>
  <c r="AI791" i="18"/>
  <c r="AA791" i="18"/>
  <c r="AN791" i="18" s="1"/>
  <c r="AO791" i="18"/>
  <c r="AB791" i="18"/>
  <c r="AS791" i="18" s="1"/>
  <c r="AU791" i="18"/>
  <c r="AX791" i="18"/>
  <c r="AY791" i="18"/>
  <c r="AZ791" i="18"/>
  <c r="BD791" i="18"/>
  <c r="AD792" i="18"/>
  <c r="AI792" i="18"/>
  <c r="AA792" i="18"/>
  <c r="AN792" i="18" s="1"/>
  <c r="AO792" i="18"/>
  <c r="AB792" i="18"/>
  <c r="AS792" i="18" s="1"/>
  <c r="AU792" i="18"/>
  <c r="AX792" i="18"/>
  <c r="AY792" i="18"/>
  <c r="AZ792" i="18"/>
  <c r="BD792" i="18"/>
  <c r="AD793" i="18"/>
  <c r="AI793" i="18"/>
  <c r="AA793" i="18"/>
  <c r="AN793" i="18" s="1"/>
  <c r="AO793" i="18"/>
  <c r="AB793" i="18"/>
  <c r="AS793" i="18" s="1"/>
  <c r="AU793" i="18"/>
  <c r="AX793" i="18"/>
  <c r="AY793" i="18"/>
  <c r="AZ793" i="18"/>
  <c r="BD793" i="18"/>
  <c r="AD794" i="18"/>
  <c r="AI794" i="18"/>
  <c r="AA794" i="18"/>
  <c r="AN794" i="18" s="1"/>
  <c r="AO794" i="18"/>
  <c r="AB794" i="18"/>
  <c r="AS794" i="18" s="1"/>
  <c r="AU794" i="18"/>
  <c r="AX794" i="18"/>
  <c r="AY794" i="18"/>
  <c r="AZ794" i="18"/>
  <c r="BD794" i="18"/>
  <c r="AD795" i="18"/>
  <c r="AI795" i="18"/>
  <c r="AA795" i="18"/>
  <c r="AN795" i="18" s="1"/>
  <c r="AO795" i="18"/>
  <c r="AB795" i="18"/>
  <c r="AS795" i="18" s="1"/>
  <c r="AU795" i="18"/>
  <c r="AX795" i="18"/>
  <c r="AY795" i="18"/>
  <c r="AZ795" i="18"/>
  <c r="BD795" i="18"/>
  <c r="AD796" i="18"/>
  <c r="AI796" i="18"/>
  <c r="AA796" i="18"/>
  <c r="AN796" i="18" s="1"/>
  <c r="AO796" i="18"/>
  <c r="AB796" i="18"/>
  <c r="AS796" i="18" s="1"/>
  <c r="AU796" i="18"/>
  <c r="AX796" i="18"/>
  <c r="AY796" i="18"/>
  <c r="AZ796" i="18"/>
  <c r="BD796" i="18"/>
  <c r="AD797" i="18"/>
  <c r="AI797" i="18"/>
  <c r="AA797" i="18"/>
  <c r="AN797" i="18" s="1"/>
  <c r="AO797" i="18"/>
  <c r="AB797" i="18"/>
  <c r="AS797" i="18" s="1"/>
  <c r="AU797" i="18"/>
  <c r="AX797" i="18"/>
  <c r="AY797" i="18"/>
  <c r="AZ797" i="18"/>
  <c r="BD797" i="18"/>
  <c r="AD798" i="18"/>
  <c r="AI798" i="18"/>
  <c r="AA798" i="18"/>
  <c r="AN798" i="18" s="1"/>
  <c r="AO798" i="18"/>
  <c r="AB798" i="18"/>
  <c r="AS798" i="18" s="1"/>
  <c r="AU798" i="18"/>
  <c r="AX798" i="18"/>
  <c r="AY798" i="18"/>
  <c r="AZ798" i="18"/>
  <c r="BD798" i="18"/>
  <c r="AD799" i="18"/>
  <c r="AI799" i="18"/>
  <c r="AA799" i="18"/>
  <c r="AN799" i="18" s="1"/>
  <c r="AO799" i="18"/>
  <c r="AB799" i="18"/>
  <c r="AS799" i="18" s="1"/>
  <c r="AU799" i="18"/>
  <c r="AX799" i="18"/>
  <c r="AY799" i="18"/>
  <c r="AZ799" i="18"/>
  <c r="BD799" i="18"/>
  <c r="AD800" i="18"/>
  <c r="AI800" i="18"/>
  <c r="AA800" i="18"/>
  <c r="AN800" i="18" s="1"/>
  <c r="AO800" i="18"/>
  <c r="AB800" i="18"/>
  <c r="AS800" i="18" s="1"/>
  <c r="AU800" i="18"/>
  <c r="AX800" i="18"/>
  <c r="AY800" i="18"/>
  <c r="AZ800" i="18"/>
  <c r="BD800" i="18"/>
  <c r="AD801" i="18"/>
  <c r="AI801" i="18"/>
  <c r="AA801" i="18"/>
  <c r="AN801" i="18" s="1"/>
  <c r="AO801" i="18"/>
  <c r="AB801" i="18"/>
  <c r="AS801" i="18" s="1"/>
  <c r="AU801" i="18"/>
  <c r="AX801" i="18"/>
  <c r="AY801" i="18"/>
  <c r="AZ801" i="18"/>
  <c r="BD801" i="18"/>
  <c r="AD802" i="18"/>
  <c r="AI802" i="18"/>
  <c r="AA802" i="18"/>
  <c r="AN802" i="18" s="1"/>
  <c r="AO802" i="18"/>
  <c r="AB802" i="18"/>
  <c r="AS802" i="18" s="1"/>
  <c r="AU802" i="18"/>
  <c r="AX802" i="18"/>
  <c r="AY802" i="18"/>
  <c r="AZ802" i="18"/>
  <c r="BD802" i="18"/>
  <c r="AD803" i="18"/>
  <c r="AI803" i="18"/>
  <c r="AA803" i="18"/>
  <c r="AN803" i="18" s="1"/>
  <c r="AO803" i="18"/>
  <c r="AB803" i="18"/>
  <c r="AS803" i="18" s="1"/>
  <c r="AU803" i="18"/>
  <c r="AX803" i="18"/>
  <c r="AY803" i="18"/>
  <c r="AZ803" i="18"/>
  <c r="BD803" i="18"/>
  <c r="AD804" i="18"/>
  <c r="AI804" i="18"/>
  <c r="AA804" i="18"/>
  <c r="AN804" i="18" s="1"/>
  <c r="AO804" i="18"/>
  <c r="AB804" i="18"/>
  <c r="AS804" i="18" s="1"/>
  <c r="AU804" i="18"/>
  <c r="AX804" i="18"/>
  <c r="AY804" i="18"/>
  <c r="AZ804" i="18"/>
  <c r="BD804" i="18"/>
  <c r="AD805" i="18"/>
  <c r="AI805" i="18"/>
  <c r="AA805" i="18"/>
  <c r="AN805" i="18" s="1"/>
  <c r="AO805" i="18"/>
  <c r="AB805" i="18"/>
  <c r="AS805" i="18" s="1"/>
  <c r="AU805" i="18"/>
  <c r="AX805" i="18"/>
  <c r="AY805" i="18"/>
  <c r="AZ805" i="18"/>
  <c r="BD805" i="18"/>
  <c r="AD806" i="18"/>
  <c r="AI806" i="18"/>
  <c r="AA806" i="18"/>
  <c r="AN806" i="18" s="1"/>
  <c r="AO806" i="18"/>
  <c r="AB806" i="18"/>
  <c r="AS806" i="18" s="1"/>
  <c r="AU806" i="18"/>
  <c r="AX806" i="18"/>
  <c r="AY806" i="18"/>
  <c r="AZ806" i="18"/>
  <c r="BD806" i="18"/>
  <c r="AD807" i="18"/>
  <c r="AI807" i="18"/>
  <c r="AA807" i="18"/>
  <c r="AN807" i="18" s="1"/>
  <c r="AO807" i="18"/>
  <c r="AB807" i="18"/>
  <c r="AS807" i="18" s="1"/>
  <c r="AU807" i="18"/>
  <c r="AX807" i="18"/>
  <c r="AY807" i="18"/>
  <c r="AZ807" i="18"/>
  <c r="BD807" i="18"/>
  <c r="AD808" i="18"/>
  <c r="AI808" i="18"/>
  <c r="AA808" i="18"/>
  <c r="AN808" i="18" s="1"/>
  <c r="AO808" i="18"/>
  <c r="AB808" i="18"/>
  <c r="AS808" i="18" s="1"/>
  <c r="AU808" i="18"/>
  <c r="AX808" i="18"/>
  <c r="AY808" i="18"/>
  <c r="AZ808" i="18"/>
  <c r="BD808" i="18"/>
  <c r="AD809" i="18"/>
  <c r="AI809" i="18"/>
  <c r="AA809" i="18"/>
  <c r="AN809" i="18" s="1"/>
  <c r="AO809" i="18"/>
  <c r="AB809" i="18"/>
  <c r="AS809" i="18" s="1"/>
  <c r="AU809" i="18"/>
  <c r="AX809" i="18"/>
  <c r="AY809" i="18"/>
  <c r="AZ809" i="18"/>
  <c r="BD809" i="18"/>
  <c r="AD810" i="18"/>
  <c r="AI810" i="18"/>
  <c r="AA810" i="18"/>
  <c r="AN810" i="18" s="1"/>
  <c r="AO810" i="18"/>
  <c r="AB810" i="18"/>
  <c r="AS810" i="18" s="1"/>
  <c r="AU810" i="18"/>
  <c r="AX810" i="18"/>
  <c r="AY810" i="18"/>
  <c r="AZ810" i="18"/>
  <c r="BD810" i="18"/>
  <c r="AD811" i="18"/>
  <c r="AI811" i="18"/>
  <c r="AA811" i="18"/>
  <c r="AN811" i="18" s="1"/>
  <c r="AO811" i="18"/>
  <c r="AB811" i="18"/>
  <c r="AS811" i="18" s="1"/>
  <c r="AU811" i="18"/>
  <c r="AX811" i="18"/>
  <c r="AY811" i="18"/>
  <c r="AZ811" i="18"/>
  <c r="BD811" i="18"/>
  <c r="AD812" i="18"/>
  <c r="AI812" i="18"/>
  <c r="AA812" i="18"/>
  <c r="AN812" i="18" s="1"/>
  <c r="AO812" i="18"/>
  <c r="AB812" i="18"/>
  <c r="AS812" i="18" s="1"/>
  <c r="AU812" i="18"/>
  <c r="AX812" i="18"/>
  <c r="AY812" i="18"/>
  <c r="AZ812" i="18"/>
  <c r="BD812" i="18"/>
  <c r="AD813" i="18"/>
  <c r="AI813" i="18"/>
  <c r="AA813" i="18"/>
  <c r="AN813" i="18" s="1"/>
  <c r="AO813" i="18"/>
  <c r="AB813" i="18"/>
  <c r="AS813" i="18" s="1"/>
  <c r="AU813" i="18"/>
  <c r="AX813" i="18"/>
  <c r="AY813" i="18"/>
  <c r="AZ813" i="18"/>
  <c r="BD813" i="18"/>
  <c r="AD814" i="18"/>
  <c r="AI814" i="18"/>
  <c r="AA814" i="18"/>
  <c r="AN814" i="18" s="1"/>
  <c r="AO814" i="18"/>
  <c r="AB814" i="18"/>
  <c r="AS814" i="18" s="1"/>
  <c r="AU814" i="18"/>
  <c r="AX814" i="18"/>
  <c r="AY814" i="18"/>
  <c r="AZ814" i="18"/>
  <c r="BD814" i="18"/>
  <c r="AD815" i="18"/>
  <c r="AI815" i="18"/>
  <c r="AA815" i="18"/>
  <c r="AN815" i="18" s="1"/>
  <c r="AO815" i="18"/>
  <c r="AB815" i="18"/>
  <c r="AS815" i="18" s="1"/>
  <c r="AU815" i="18"/>
  <c r="AX815" i="18"/>
  <c r="AY815" i="18"/>
  <c r="AZ815" i="18"/>
  <c r="BD815" i="18"/>
  <c r="AD816" i="18"/>
  <c r="AI816" i="18"/>
  <c r="AA816" i="18"/>
  <c r="AN816" i="18" s="1"/>
  <c r="AO816" i="18"/>
  <c r="AB816" i="18"/>
  <c r="AS816" i="18" s="1"/>
  <c r="AU816" i="18"/>
  <c r="AX816" i="18"/>
  <c r="AY816" i="18"/>
  <c r="AZ816" i="18"/>
  <c r="BD816" i="18"/>
  <c r="AD817" i="18"/>
  <c r="AI817" i="18"/>
  <c r="AA817" i="18"/>
  <c r="AN817" i="18" s="1"/>
  <c r="AO817" i="18"/>
  <c r="AB817" i="18"/>
  <c r="AS817" i="18" s="1"/>
  <c r="AU817" i="18"/>
  <c r="AX817" i="18"/>
  <c r="AY817" i="18"/>
  <c r="AZ817" i="18"/>
  <c r="BD817" i="18"/>
  <c r="AD818" i="18"/>
  <c r="AI818" i="18"/>
  <c r="AA818" i="18"/>
  <c r="AN818" i="18" s="1"/>
  <c r="AO818" i="18"/>
  <c r="AB818" i="18"/>
  <c r="AS818" i="18" s="1"/>
  <c r="AU818" i="18"/>
  <c r="AX818" i="18"/>
  <c r="AY818" i="18"/>
  <c r="AZ818" i="18"/>
  <c r="BD818" i="18"/>
  <c r="AD819" i="18"/>
  <c r="AI819" i="18"/>
  <c r="AA819" i="18"/>
  <c r="AN819" i="18" s="1"/>
  <c r="AO819" i="18"/>
  <c r="AB819" i="18"/>
  <c r="AS819" i="18" s="1"/>
  <c r="AU819" i="18"/>
  <c r="AX819" i="18"/>
  <c r="AY819" i="18"/>
  <c r="AZ819" i="18"/>
  <c r="BD819" i="18"/>
  <c r="AD820" i="18"/>
  <c r="AI820" i="18"/>
  <c r="AA820" i="18"/>
  <c r="AN820" i="18" s="1"/>
  <c r="AO820" i="18"/>
  <c r="AB820" i="18"/>
  <c r="AS820" i="18" s="1"/>
  <c r="AU820" i="18"/>
  <c r="AX820" i="18"/>
  <c r="AY820" i="18"/>
  <c r="AZ820" i="18"/>
  <c r="BD820" i="18"/>
  <c r="AD821" i="18"/>
  <c r="AI821" i="18"/>
  <c r="AA821" i="18"/>
  <c r="AN821" i="18" s="1"/>
  <c r="AO821" i="18"/>
  <c r="AB821" i="18"/>
  <c r="AS821" i="18" s="1"/>
  <c r="AU821" i="18"/>
  <c r="AX821" i="18"/>
  <c r="AY821" i="18"/>
  <c r="AZ821" i="18"/>
  <c r="BD821" i="18"/>
  <c r="AD822" i="18"/>
  <c r="AI822" i="18"/>
  <c r="AA822" i="18"/>
  <c r="AN822" i="18" s="1"/>
  <c r="AO822" i="18"/>
  <c r="AB822" i="18"/>
  <c r="AS822" i="18" s="1"/>
  <c r="AU822" i="18"/>
  <c r="AX822" i="18"/>
  <c r="AY822" i="18"/>
  <c r="AZ822" i="18"/>
  <c r="BD822" i="18"/>
  <c r="AD823" i="18"/>
  <c r="AI823" i="18"/>
  <c r="AA823" i="18"/>
  <c r="AN823" i="18" s="1"/>
  <c r="AO823" i="18"/>
  <c r="AB823" i="18"/>
  <c r="AS823" i="18" s="1"/>
  <c r="AU823" i="18"/>
  <c r="AX823" i="18"/>
  <c r="AY823" i="18"/>
  <c r="AZ823" i="18"/>
  <c r="BD823" i="18"/>
  <c r="AD824" i="18"/>
  <c r="AI824" i="18"/>
  <c r="AA824" i="18"/>
  <c r="AN824" i="18" s="1"/>
  <c r="AO824" i="18"/>
  <c r="AB824" i="18"/>
  <c r="AS824" i="18" s="1"/>
  <c r="AU824" i="18"/>
  <c r="AX824" i="18"/>
  <c r="AY824" i="18"/>
  <c r="AZ824" i="18"/>
  <c r="BD824" i="18"/>
  <c r="AD825" i="18"/>
  <c r="AI825" i="18"/>
  <c r="AA825" i="18"/>
  <c r="AN825" i="18" s="1"/>
  <c r="AO825" i="18"/>
  <c r="AB825" i="18"/>
  <c r="AS825" i="18" s="1"/>
  <c r="AU825" i="18"/>
  <c r="AX825" i="18"/>
  <c r="AY825" i="18"/>
  <c r="AZ825" i="18"/>
  <c r="BD825" i="18"/>
  <c r="AD826" i="18"/>
  <c r="AI826" i="18"/>
  <c r="AA826" i="18"/>
  <c r="AN826" i="18" s="1"/>
  <c r="AO826" i="18"/>
  <c r="AB826" i="18"/>
  <c r="AS826" i="18" s="1"/>
  <c r="AU826" i="18"/>
  <c r="AX826" i="18"/>
  <c r="AY826" i="18"/>
  <c r="AZ826" i="18"/>
  <c r="BD826" i="18"/>
  <c r="AD827" i="18"/>
  <c r="AI827" i="18"/>
  <c r="AA827" i="18"/>
  <c r="AN827" i="18" s="1"/>
  <c r="AO827" i="18"/>
  <c r="AB827" i="18"/>
  <c r="AS827" i="18" s="1"/>
  <c r="AU827" i="18"/>
  <c r="AX827" i="18"/>
  <c r="AY827" i="18"/>
  <c r="AZ827" i="18"/>
  <c r="BD827" i="18"/>
  <c r="AD828" i="18"/>
  <c r="AI828" i="18"/>
  <c r="AA828" i="18"/>
  <c r="AN828" i="18" s="1"/>
  <c r="AO828" i="18"/>
  <c r="AB828" i="18"/>
  <c r="AS828" i="18" s="1"/>
  <c r="AU828" i="18"/>
  <c r="AX828" i="18"/>
  <c r="AY828" i="18"/>
  <c r="AZ828" i="18"/>
  <c r="BD828" i="18"/>
  <c r="AD829" i="18"/>
  <c r="AI829" i="18"/>
  <c r="AA829" i="18"/>
  <c r="AN829" i="18" s="1"/>
  <c r="AO829" i="18"/>
  <c r="AB829" i="18"/>
  <c r="AS829" i="18" s="1"/>
  <c r="AU829" i="18"/>
  <c r="AX829" i="18"/>
  <c r="AY829" i="18"/>
  <c r="AZ829" i="18"/>
  <c r="BD829" i="18"/>
  <c r="AD830" i="18"/>
  <c r="AI830" i="18"/>
  <c r="AA830" i="18"/>
  <c r="AN830" i="18" s="1"/>
  <c r="AO830" i="18"/>
  <c r="AB830" i="18"/>
  <c r="AS830" i="18" s="1"/>
  <c r="AU830" i="18"/>
  <c r="AX830" i="18"/>
  <c r="AY830" i="18"/>
  <c r="AZ830" i="18"/>
  <c r="BD830" i="18"/>
  <c r="AD831" i="18"/>
  <c r="AI831" i="18"/>
  <c r="AA831" i="18"/>
  <c r="AN831" i="18" s="1"/>
  <c r="AO831" i="18"/>
  <c r="AB831" i="18"/>
  <c r="AS831" i="18" s="1"/>
  <c r="AU831" i="18"/>
  <c r="AX831" i="18"/>
  <c r="AY831" i="18"/>
  <c r="AZ831" i="18"/>
  <c r="BD831" i="18"/>
  <c r="AD832" i="18"/>
  <c r="AI832" i="18"/>
  <c r="AA832" i="18"/>
  <c r="AN832" i="18" s="1"/>
  <c r="AO832" i="18"/>
  <c r="AB832" i="18"/>
  <c r="AS832" i="18" s="1"/>
  <c r="AU832" i="18"/>
  <c r="AX832" i="18"/>
  <c r="AY832" i="18"/>
  <c r="AZ832" i="18"/>
  <c r="BD832" i="18"/>
  <c r="AD833" i="18"/>
  <c r="AI833" i="18"/>
  <c r="AA833" i="18"/>
  <c r="AN833" i="18" s="1"/>
  <c r="AO833" i="18"/>
  <c r="AB833" i="18"/>
  <c r="AS833" i="18" s="1"/>
  <c r="AU833" i="18"/>
  <c r="AX833" i="18"/>
  <c r="AY833" i="18"/>
  <c r="AZ833" i="18"/>
  <c r="BD833" i="18"/>
  <c r="AD834" i="18"/>
  <c r="AI834" i="18"/>
  <c r="AA834" i="18"/>
  <c r="AN834" i="18" s="1"/>
  <c r="AO834" i="18"/>
  <c r="AB834" i="18"/>
  <c r="AS834" i="18" s="1"/>
  <c r="AU834" i="18"/>
  <c r="AX834" i="18"/>
  <c r="AY834" i="18"/>
  <c r="AZ834" i="18"/>
  <c r="BD834" i="18"/>
  <c r="AD835" i="18"/>
  <c r="AI835" i="18"/>
  <c r="AA835" i="18"/>
  <c r="AN835" i="18" s="1"/>
  <c r="AO835" i="18"/>
  <c r="AB835" i="18"/>
  <c r="AS835" i="18" s="1"/>
  <c r="AU835" i="18"/>
  <c r="AX835" i="18"/>
  <c r="AY835" i="18"/>
  <c r="AZ835" i="18"/>
  <c r="BD835" i="18"/>
  <c r="AD836" i="18"/>
  <c r="AI836" i="18"/>
  <c r="AA836" i="18"/>
  <c r="AN836" i="18" s="1"/>
  <c r="AO836" i="18"/>
  <c r="AB836" i="18"/>
  <c r="AS836" i="18" s="1"/>
  <c r="AU836" i="18"/>
  <c r="AX836" i="18"/>
  <c r="AY836" i="18"/>
  <c r="AZ836" i="18"/>
  <c r="BD836" i="18"/>
  <c r="AD837" i="18"/>
  <c r="AI837" i="18"/>
  <c r="AA837" i="18"/>
  <c r="AN837" i="18" s="1"/>
  <c r="AO837" i="18"/>
  <c r="AB837" i="18"/>
  <c r="AS837" i="18" s="1"/>
  <c r="AU837" i="18"/>
  <c r="AX837" i="18"/>
  <c r="AY837" i="18"/>
  <c r="AZ837" i="18"/>
  <c r="BD837" i="18"/>
  <c r="AD838" i="18"/>
  <c r="AI838" i="18"/>
  <c r="AA838" i="18"/>
  <c r="AN838" i="18" s="1"/>
  <c r="AO838" i="18"/>
  <c r="AB838" i="18"/>
  <c r="AS838" i="18" s="1"/>
  <c r="AU838" i="18"/>
  <c r="AX838" i="18"/>
  <c r="AY838" i="18"/>
  <c r="AZ838" i="18"/>
  <c r="BD838" i="18"/>
  <c r="AD839" i="18"/>
  <c r="AI839" i="18"/>
  <c r="AA839" i="18"/>
  <c r="AN839" i="18" s="1"/>
  <c r="AO839" i="18"/>
  <c r="AB839" i="18"/>
  <c r="AS839" i="18" s="1"/>
  <c r="AU839" i="18"/>
  <c r="AX839" i="18"/>
  <c r="AY839" i="18"/>
  <c r="AZ839" i="18"/>
  <c r="BD839" i="18"/>
  <c r="AD840" i="18"/>
  <c r="AI840" i="18"/>
  <c r="AA840" i="18"/>
  <c r="AN840" i="18" s="1"/>
  <c r="AO840" i="18"/>
  <c r="AB840" i="18"/>
  <c r="AS840" i="18" s="1"/>
  <c r="AU840" i="18"/>
  <c r="AX840" i="18"/>
  <c r="AY840" i="18"/>
  <c r="AZ840" i="18"/>
  <c r="BD840" i="18"/>
  <c r="AD841" i="18"/>
  <c r="AI841" i="18"/>
  <c r="AA841" i="18"/>
  <c r="AN841" i="18" s="1"/>
  <c r="AO841" i="18"/>
  <c r="AB841" i="18"/>
  <c r="AS841" i="18" s="1"/>
  <c r="AU841" i="18"/>
  <c r="AX841" i="18"/>
  <c r="AY841" i="18"/>
  <c r="AZ841" i="18"/>
  <c r="BD841" i="18"/>
  <c r="AD842" i="18"/>
  <c r="AI842" i="18"/>
  <c r="AA842" i="18"/>
  <c r="AN842" i="18" s="1"/>
  <c r="AO842" i="18"/>
  <c r="AB842" i="18"/>
  <c r="AS842" i="18" s="1"/>
  <c r="AU842" i="18"/>
  <c r="AX842" i="18"/>
  <c r="AY842" i="18"/>
  <c r="AZ842" i="18"/>
  <c r="BD842" i="18"/>
  <c r="AD843" i="18"/>
  <c r="AI843" i="18"/>
  <c r="AA843" i="18"/>
  <c r="AN843" i="18" s="1"/>
  <c r="AO843" i="18"/>
  <c r="AB843" i="18"/>
  <c r="AS843" i="18" s="1"/>
  <c r="AU843" i="18"/>
  <c r="AX843" i="18"/>
  <c r="AY843" i="18"/>
  <c r="AZ843" i="18"/>
  <c r="BD843" i="18"/>
  <c r="AD844" i="18"/>
  <c r="AI844" i="18"/>
  <c r="AA844" i="18"/>
  <c r="AN844" i="18" s="1"/>
  <c r="AO844" i="18"/>
  <c r="AB844" i="18"/>
  <c r="AS844" i="18" s="1"/>
  <c r="AU844" i="18"/>
  <c r="AX844" i="18"/>
  <c r="AY844" i="18"/>
  <c r="AZ844" i="18"/>
  <c r="BD844" i="18"/>
  <c r="AD845" i="18"/>
  <c r="AI845" i="18"/>
  <c r="AA845" i="18"/>
  <c r="AN845" i="18" s="1"/>
  <c r="AO845" i="18"/>
  <c r="AB845" i="18"/>
  <c r="AS845" i="18" s="1"/>
  <c r="AU845" i="18"/>
  <c r="AX845" i="18"/>
  <c r="AY845" i="18"/>
  <c r="AZ845" i="18"/>
  <c r="BD845" i="18"/>
  <c r="AD846" i="18"/>
  <c r="AI846" i="18"/>
  <c r="AA846" i="18"/>
  <c r="AN846" i="18" s="1"/>
  <c r="AO846" i="18"/>
  <c r="AB846" i="18"/>
  <c r="AS846" i="18" s="1"/>
  <c r="AU846" i="18"/>
  <c r="AX846" i="18"/>
  <c r="AY846" i="18"/>
  <c r="AZ846" i="18"/>
  <c r="BD846" i="18"/>
  <c r="R236" i="18"/>
  <c r="Q236" i="18" s="1"/>
  <c r="R237" i="18"/>
  <c r="Q237" i="18" s="1"/>
  <c r="U237" i="18" s="1"/>
  <c r="V237" i="18" s="1"/>
  <c r="R238" i="18"/>
  <c r="Q238" i="18" s="1"/>
  <c r="R239" i="18"/>
  <c r="Q239" i="18" s="1"/>
  <c r="U239" i="18" s="1"/>
  <c r="V239" i="18" s="1"/>
  <c r="R240" i="18"/>
  <c r="Q240" i="18" s="1"/>
  <c r="R241" i="18"/>
  <c r="Q241" i="18" s="1"/>
  <c r="U241" i="18" s="1"/>
  <c r="V241" i="18" s="1"/>
  <c r="R235" i="18"/>
  <c r="Q235" i="18" s="1"/>
  <c r="R232" i="18"/>
  <c r="R233" i="18"/>
  <c r="Q233" i="18" s="1"/>
  <c r="R216" i="18"/>
  <c r="Q216" i="18" s="1"/>
  <c r="U216" i="18" s="1"/>
  <c r="V216" i="18" s="1"/>
  <c r="R217" i="18"/>
  <c r="Q217" i="18" s="1"/>
  <c r="R218" i="18"/>
  <c r="R219" i="18"/>
  <c r="Q219" i="18" s="1"/>
  <c r="R220" i="18"/>
  <c r="Q220" i="18" s="1"/>
  <c r="U220" i="18" s="1"/>
  <c r="V220" i="18" s="1"/>
  <c r="R221" i="18"/>
  <c r="Q221" i="18" s="1"/>
  <c r="R222" i="18"/>
  <c r="Q222" i="18" s="1"/>
  <c r="U222" i="18" s="1"/>
  <c r="V222" i="18" s="1"/>
  <c r="R223" i="18"/>
  <c r="Q223" i="18" s="1"/>
  <c r="U223" i="18" s="1"/>
  <c r="V223" i="18" s="1"/>
  <c r="R224" i="18"/>
  <c r="Q224" i="18" s="1"/>
  <c r="U224" i="18" s="1"/>
  <c r="V224" i="18" s="1"/>
  <c r="R225" i="18"/>
  <c r="Q225" i="18" s="1"/>
  <c r="R226" i="18"/>
  <c r="Q226" i="18" s="1"/>
  <c r="U226" i="18" s="1"/>
  <c r="V226" i="18" s="1"/>
  <c r="R227" i="18"/>
  <c r="Q227" i="18" s="1"/>
  <c r="R228" i="18"/>
  <c r="Q228" i="18" s="1"/>
  <c r="U228" i="18" s="1"/>
  <c r="V228" i="18" s="1"/>
  <c r="R229" i="18"/>
  <c r="Q229" i="18" s="1"/>
  <c r="R230" i="18"/>
  <c r="Q230" i="18" s="1"/>
  <c r="U230" i="18" s="1"/>
  <c r="V230" i="18" s="1"/>
  <c r="R231" i="18"/>
  <c r="Q231" i="18" s="1"/>
  <c r="U231" i="18" s="1"/>
  <c r="V231" i="18" s="1"/>
  <c r="R215" i="18"/>
  <c r="Q215" i="18" s="1"/>
  <c r="U215" i="18" s="1"/>
  <c r="V215" i="18" s="1"/>
  <c r="R212" i="18"/>
  <c r="Q212" i="18" s="1"/>
  <c r="R213" i="18"/>
  <c r="Q213" i="18" s="1"/>
  <c r="U213" i="18" s="1"/>
  <c r="V213" i="18" s="1"/>
  <c r="R196" i="18"/>
  <c r="Q196" i="18" s="1"/>
  <c r="R197" i="18"/>
  <c r="Q197" i="18" s="1"/>
  <c r="U197" i="18" s="1"/>
  <c r="V197" i="18" s="1"/>
  <c r="R198" i="18"/>
  <c r="Q198" i="18" s="1"/>
  <c r="R199" i="18"/>
  <c r="R200" i="18"/>
  <c r="R201" i="18"/>
  <c r="Q201" i="18" s="1"/>
  <c r="U201" i="18" s="1"/>
  <c r="V201" i="18" s="1"/>
  <c r="R202" i="18"/>
  <c r="Q202" i="18" s="1"/>
  <c r="U202" i="18" s="1"/>
  <c r="V202" i="18" s="1"/>
  <c r="R203" i="18"/>
  <c r="Q203" i="18" s="1"/>
  <c r="U203" i="18" s="1"/>
  <c r="V203" i="18" s="1"/>
  <c r="R204" i="18"/>
  <c r="R205" i="18"/>
  <c r="Q205" i="18" s="1"/>
  <c r="U205" i="18" s="1"/>
  <c r="V205" i="18" s="1"/>
  <c r="R206" i="18"/>
  <c r="Q206" i="18" s="1"/>
  <c r="R207" i="18"/>
  <c r="Q207" i="18" s="1"/>
  <c r="U207" i="18" s="1"/>
  <c r="V207" i="18" s="1"/>
  <c r="R208" i="18"/>
  <c r="Q208" i="18" s="1"/>
  <c r="R209" i="18"/>
  <c r="Q209" i="18" s="1"/>
  <c r="U209" i="18" s="1"/>
  <c r="V209" i="18" s="1"/>
  <c r="R210" i="18"/>
  <c r="Q210" i="18" s="1"/>
  <c r="R211" i="18"/>
  <c r="Q211" i="18" s="1"/>
  <c r="U211" i="18" s="1"/>
  <c r="V211" i="18" s="1"/>
  <c r="R195" i="18"/>
  <c r="Q195" i="18" s="1"/>
  <c r="R192" i="18"/>
  <c r="Q192" i="18" s="1"/>
  <c r="U192" i="18" s="1"/>
  <c r="V192" i="18" s="1"/>
  <c r="R193" i="18"/>
  <c r="Q193" i="18" s="1"/>
  <c r="R176" i="18"/>
  <c r="Q176" i="18" s="1"/>
  <c r="U176" i="18" s="1"/>
  <c r="V176" i="18" s="1"/>
  <c r="R177" i="18"/>
  <c r="Q177" i="18" s="1"/>
  <c r="U177" i="18" s="1"/>
  <c r="V177" i="18" s="1"/>
  <c r="R178" i="18"/>
  <c r="Q178" i="18" s="1"/>
  <c r="U178" i="18" s="1"/>
  <c r="V178" i="18" s="1"/>
  <c r="R179" i="18"/>
  <c r="Q179" i="18" s="1"/>
  <c r="U179" i="18" s="1"/>
  <c r="V179" i="18" s="1"/>
  <c r="R180" i="18"/>
  <c r="Q180" i="18" s="1"/>
  <c r="U180" i="18" s="1"/>
  <c r="V180" i="18" s="1"/>
  <c r="R181" i="18"/>
  <c r="R182" i="18"/>
  <c r="Q182" i="18" s="1"/>
  <c r="U182" i="18" s="1"/>
  <c r="V182" i="18" s="1"/>
  <c r="R183" i="18"/>
  <c r="Q183" i="18" s="1"/>
  <c r="U183" i="18" s="1"/>
  <c r="V183" i="18" s="1"/>
  <c r="R184" i="18"/>
  <c r="R185" i="18"/>
  <c r="Q185" i="18" s="1"/>
  <c r="U185" i="18" s="1"/>
  <c r="V185" i="18" s="1"/>
  <c r="R186" i="18"/>
  <c r="Q186" i="18" s="1"/>
  <c r="U186" i="18" s="1"/>
  <c r="V186" i="18" s="1"/>
  <c r="R187" i="18"/>
  <c r="Q187" i="18" s="1"/>
  <c r="U187" i="18" s="1"/>
  <c r="V187" i="18" s="1"/>
  <c r="R188" i="18"/>
  <c r="Q188" i="18" s="1"/>
  <c r="U188" i="18" s="1"/>
  <c r="V188" i="18" s="1"/>
  <c r="R189" i="18"/>
  <c r="Q189" i="18" s="1"/>
  <c r="U189" i="18" s="1"/>
  <c r="V189" i="18" s="1"/>
  <c r="R190" i="18"/>
  <c r="Q190" i="18" s="1"/>
  <c r="R191" i="18"/>
  <c r="Q191" i="18" s="1"/>
  <c r="U191" i="18" s="1"/>
  <c r="V191" i="18" s="1"/>
  <c r="R175" i="18"/>
  <c r="Q175" i="18" s="1"/>
  <c r="U175" i="18" s="1"/>
  <c r="V175" i="18" s="1"/>
  <c r="R172" i="18"/>
  <c r="Q172" i="18" s="1"/>
  <c r="U172" i="18" s="1"/>
  <c r="V172" i="18" s="1"/>
  <c r="R173" i="18"/>
  <c r="R156" i="18"/>
  <c r="Q156" i="18" s="1"/>
  <c r="R157" i="18"/>
  <c r="Q157" i="18" s="1"/>
  <c r="U157" i="18" s="1"/>
  <c r="V157" i="18" s="1"/>
  <c r="R158" i="18"/>
  <c r="R159" i="18"/>
  <c r="R160" i="18"/>
  <c r="Q160" i="18" s="1"/>
  <c r="U160" i="18" s="1"/>
  <c r="V160" i="18" s="1"/>
  <c r="R161" i="18"/>
  <c r="R162" i="18"/>
  <c r="Q162" i="18" s="1"/>
  <c r="R163" i="18"/>
  <c r="Q163" i="18" s="1"/>
  <c r="U163" i="18" s="1"/>
  <c r="V163" i="18" s="1"/>
  <c r="R164" i="18"/>
  <c r="Q164" i="18" s="1"/>
  <c r="U164" i="18" s="1"/>
  <c r="V164" i="18" s="1"/>
  <c r="R165" i="18"/>
  <c r="Q165" i="18" s="1"/>
  <c r="U165" i="18" s="1"/>
  <c r="V165" i="18" s="1"/>
  <c r="R166" i="18"/>
  <c r="R167" i="18"/>
  <c r="Q167" i="18" s="1"/>
  <c r="U167" i="18" s="1"/>
  <c r="V167" i="18" s="1"/>
  <c r="R168" i="18"/>
  <c r="Q168" i="18" s="1"/>
  <c r="R169" i="18"/>
  <c r="Q169" i="18" s="1"/>
  <c r="U169" i="18" s="1"/>
  <c r="V169" i="18" s="1"/>
  <c r="R170" i="18"/>
  <c r="Q170" i="18" s="1"/>
  <c r="R171" i="18"/>
  <c r="Q171" i="18" s="1"/>
  <c r="U171" i="18" s="1"/>
  <c r="V171" i="18" s="1"/>
  <c r="R155" i="18"/>
  <c r="Q155" i="18" s="1"/>
  <c r="R152" i="18"/>
  <c r="Q152" i="18" s="1"/>
  <c r="U152" i="18" s="1"/>
  <c r="V152" i="18" s="1"/>
  <c r="R153" i="18"/>
  <c r="Q153" i="18" s="1"/>
  <c r="R136" i="18"/>
  <c r="R137" i="18"/>
  <c r="Q137" i="18" s="1"/>
  <c r="R138" i="18"/>
  <c r="Q138" i="18" s="1"/>
  <c r="U138" i="18" s="1"/>
  <c r="V138" i="18" s="1"/>
  <c r="R139" i="18"/>
  <c r="Q139" i="18" s="1"/>
  <c r="R140" i="18"/>
  <c r="R141" i="18"/>
  <c r="R142" i="18"/>
  <c r="Q142" i="18" s="1"/>
  <c r="U142" i="18" s="1"/>
  <c r="V142" i="18" s="1"/>
  <c r="R143" i="18"/>
  <c r="Q143" i="18" s="1"/>
  <c r="R144" i="18"/>
  <c r="R145" i="18"/>
  <c r="Q145" i="18" s="1"/>
  <c r="R146" i="18"/>
  <c r="Q146" i="18" s="1"/>
  <c r="U146" i="18" s="1"/>
  <c r="V146" i="18" s="1"/>
  <c r="R147" i="18"/>
  <c r="Q147" i="18" s="1"/>
  <c r="R148" i="18"/>
  <c r="R149" i="18"/>
  <c r="Q149" i="18" s="1"/>
  <c r="R150" i="18"/>
  <c r="R151" i="18"/>
  <c r="Q151" i="18" s="1"/>
  <c r="R135" i="18"/>
  <c r="R132" i="18"/>
  <c r="Q132" i="18" s="1"/>
  <c r="R133" i="18"/>
  <c r="R43" i="18"/>
  <c r="Q43" i="18" s="1"/>
  <c r="R44" i="18"/>
  <c r="Q44" i="18" s="1"/>
  <c r="U44" i="18" s="1"/>
  <c r="V44" i="18" s="1"/>
  <c r="R45" i="18"/>
  <c r="Q45" i="18" s="1"/>
  <c r="R46" i="18"/>
  <c r="R47" i="18"/>
  <c r="Q47" i="18" s="1"/>
  <c r="R48" i="18"/>
  <c r="Q48" i="18" s="1"/>
  <c r="U48" i="18" s="1"/>
  <c r="V48" i="18" s="1"/>
  <c r="R49" i="18"/>
  <c r="Q49" i="18" s="1"/>
  <c r="R50" i="18"/>
  <c r="Q50" i="18" s="1"/>
  <c r="U50" i="18" s="1"/>
  <c r="V50" i="18" s="1"/>
  <c r="R51" i="18"/>
  <c r="Q51" i="18" s="1"/>
  <c r="R42" i="18"/>
  <c r="Q42" i="18" s="1"/>
  <c r="U42" i="18" s="1"/>
  <c r="V42" i="18" s="1"/>
  <c r="R39" i="18"/>
  <c r="Q39" i="18" s="1"/>
  <c r="R40" i="18"/>
  <c r="Q40" i="18" s="1"/>
  <c r="U40" i="18" s="1"/>
  <c r="V40" i="18" s="1"/>
  <c r="R11" i="18"/>
  <c r="Q11" i="18" s="1"/>
  <c r="U11" i="18" s="1"/>
  <c r="V11" i="18" s="1"/>
  <c r="R12" i="18"/>
  <c r="R13" i="18"/>
  <c r="Q13" i="18" s="1"/>
  <c r="U13" i="18" s="1"/>
  <c r="V13" i="18" s="1"/>
  <c r="R14" i="18"/>
  <c r="Q14" i="18" s="1"/>
  <c r="U14" i="18" s="1"/>
  <c r="V14" i="18" s="1"/>
  <c r="R15" i="18"/>
  <c r="Q15" i="18" s="1"/>
  <c r="U15" i="18" s="1"/>
  <c r="V15" i="18" s="1"/>
  <c r="R16" i="18"/>
  <c r="Q16" i="18" s="1"/>
  <c r="U16" i="18" s="1"/>
  <c r="V16" i="18" s="1"/>
  <c r="R17" i="18"/>
  <c r="Q17" i="18" s="1"/>
  <c r="U17" i="18" s="1"/>
  <c r="V17" i="18" s="1"/>
  <c r="R18" i="18"/>
  <c r="Q18" i="18" s="1"/>
  <c r="U18" i="18" s="1"/>
  <c r="V18" i="18" s="1"/>
  <c r="R19" i="18"/>
  <c r="Q19" i="18" s="1"/>
  <c r="R20" i="18"/>
  <c r="Q20" i="18" s="1"/>
  <c r="U20" i="18" s="1"/>
  <c r="V20" i="18" s="1"/>
  <c r="R21" i="18"/>
  <c r="R22" i="18"/>
  <c r="Q22" i="18" s="1"/>
  <c r="U22" i="18" s="1"/>
  <c r="V22" i="18" s="1"/>
  <c r="R23" i="18"/>
  <c r="R24" i="18"/>
  <c r="Q24" i="18" s="1"/>
  <c r="U24" i="18" s="1"/>
  <c r="V24" i="18" s="1"/>
  <c r="R10" i="18"/>
  <c r="Q10" i="18" s="1"/>
  <c r="U10" i="18" s="1"/>
  <c r="V10" i="18" s="1"/>
  <c r="R7" i="18"/>
  <c r="Q7" i="18" s="1"/>
  <c r="U7" i="18" s="1"/>
  <c r="V7" i="18" s="1"/>
  <c r="R8" i="18"/>
  <c r="Q8" i="18" s="1"/>
  <c r="Q140" i="18"/>
  <c r="Q133" i="18"/>
  <c r="U133" i="18" s="1"/>
  <c r="V133" i="18" s="1"/>
  <c r="Q134" i="18"/>
  <c r="U134" i="18" s="1"/>
  <c r="V134" i="18" s="1"/>
  <c r="Q150" i="18"/>
  <c r="U150" i="18" s="1"/>
  <c r="V150" i="18" s="1"/>
  <c r="Q154" i="18"/>
  <c r="U154" i="18" s="1"/>
  <c r="V154" i="18" s="1"/>
  <c r="Q161" i="18"/>
  <c r="U161" i="18" s="1"/>
  <c r="V161" i="18" s="1"/>
  <c r="Q181" i="18"/>
  <c r="Q174" i="18"/>
  <c r="U174" i="18" s="1"/>
  <c r="V174" i="18" s="1"/>
  <c r="Q184" i="18"/>
  <c r="U184" i="18" s="1"/>
  <c r="V184" i="18" s="1"/>
  <c r="Q194" i="18"/>
  <c r="U194" i="18" s="1"/>
  <c r="V194" i="18" s="1"/>
  <c r="Q200" i="18"/>
  <c r="U200" i="18" s="1"/>
  <c r="V200" i="18" s="1"/>
  <c r="Q232" i="18"/>
  <c r="U232" i="18" s="1"/>
  <c r="V232" i="18" s="1"/>
  <c r="Q114" i="18"/>
  <c r="U114" i="18" s="1"/>
  <c r="V114" i="18" s="1"/>
  <c r="R113" i="18"/>
  <c r="R112" i="18"/>
  <c r="R124" i="18"/>
  <c r="Q124" i="18" s="1"/>
  <c r="U124" i="18" s="1"/>
  <c r="V124" i="18" s="1"/>
  <c r="R125" i="18"/>
  <c r="Q125" i="18" s="1"/>
  <c r="U125" i="18" s="1"/>
  <c r="V125" i="18" s="1"/>
  <c r="R126" i="18"/>
  <c r="Q126" i="18" s="1"/>
  <c r="U126" i="18" s="1"/>
  <c r="V126" i="18" s="1"/>
  <c r="R127" i="18"/>
  <c r="Q127" i="18" s="1"/>
  <c r="U127" i="18" s="1"/>
  <c r="V127" i="18" s="1"/>
  <c r="R128" i="18"/>
  <c r="Q128" i="18" s="1"/>
  <c r="R129" i="18"/>
  <c r="Q129" i="18" s="1"/>
  <c r="D5" i="18"/>
  <c r="F5" i="18"/>
  <c r="R55" i="18"/>
  <c r="Q55" i="18" s="1"/>
  <c r="U55" i="18" s="1"/>
  <c r="V55" i="18" s="1"/>
  <c r="R56" i="18"/>
  <c r="Q56" i="18" s="1"/>
  <c r="U56" i="18" s="1"/>
  <c r="V56" i="18" s="1"/>
  <c r="R57" i="18"/>
  <c r="Q57" i="18" s="1"/>
  <c r="U57" i="18" s="1"/>
  <c r="V57" i="18" s="1"/>
  <c r="R58" i="18"/>
  <c r="Q58" i="18" s="1"/>
  <c r="U58" i="18" s="1"/>
  <c r="V58" i="18" s="1"/>
  <c r="R64" i="18"/>
  <c r="Q64" i="18" s="1"/>
  <c r="R65" i="18"/>
  <c r="Q65" i="18" s="1"/>
  <c r="R66" i="18"/>
  <c r="Q66" i="18" s="1"/>
  <c r="U66" i="18" s="1"/>
  <c r="V66" i="18" s="1"/>
  <c r="R67" i="18"/>
  <c r="Q67" i="18" s="1"/>
  <c r="R54" i="18"/>
  <c r="Q54" i="18" s="1"/>
  <c r="U54" i="18" s="1"/>
  <c r="V54" i="18" s="1"/>
  <c r="R59" i="18"/>
  <c r="Q59" i="18" s="1"/>
  <c r="R60" i="18"/>
  <c r="Q60" i="18" s="1"/>
  <c r="U60" i="18" s="1"/>
  <c r="V60" i="18" s="1"/>
  <c r="R61" i="18"/>
  <c r="R62" i="18"/>
  <c r="Q62" i="18" s="1"/>
  <c r="U62" i="18" s="1"/>
  <c r="V62" i="18" s="1"/>
  <c r="R63" i="18"/>
  <c r="Q63" i="18" s="1"/>
  <c r="R68" i="18"/>
  <c r="R69" i="18"/>
  <c r="R70" i="18"/>
  <c r="Q70" i="18" s="1"/>
  <c r="U70" i="18" s="1"/>
  <c r="V70" i="18" s="1"/>
  <c r="R71" i="18"/>
  <c r="Q71" i="18" s="1"/>
  <c r="U71" i="18" s="1"/>
  <c r="V71" i="18" s="1"/>
  <c r="R53" i="18"/>
  <c r="Q53" i="18" s="1"/>
  <c r="U53" i="18" s="1"/>
  <c r="V53" i="18" s="1"/>
  <c r="Q69" i="18"/>
  <c r="U69" i="18" s="1"/>
  <c r="V69" i="18" s="1"/>
  <c r="R75" i="18"/>
  <c r="Q75" i="18" s="1"/>
  <c r="R76" i="18"/>
  <c r="Q76" i="18" s="1"/>
  <c r="R77" i="18"/>
  <c r="Q77" i="18" s="1"/>
  <c r="R78" i="18"/>
  <c r="Q78" i="18" s="1"/>
  <c r="R79" i="18"/>
  <c r="Q79" i="18" s="1"/>
  <c r="R80" i="18"/>
  <c r="Q80" i="18" s="1"/>
  <c r="R81" i="18"/>
  <c r="Q81" i="18" s="1"/>
  <c r="U81" i="18" s="1"/>
  <c r="V81" i="18" s="1"/>
  <c r="R82" i="18"/>
  <c r="Q82" i="18" s="1"/>
  <c r="R83" i="18"/>
  <c r="R84" i="18"/>
  <c r="Q84" i="18" s="1"/>
  <c r="R85" i="18"/>
  <c r="Q85" i="18" s="1"/>
  <c r="U85" i="18" s="1"/>
  <c r="V85" i="18" s="1"/>
  <c r="R92" i="18"/>
  <c r="Q92" i="18" s="1"/>
  <c r="U92" i="18" s="1"/>
  <c r="V92" i="18" s="1"/>
  <c r="R93" i="18"/>
  <c r="Q93" i="18" s="1"/>
  <c r="U93" i="18" s="1"/>
  <c r="V93" i="18" s="1"/>
  <c r="R90" i="18"/>
  <c r="R91" i="18"/>
  <c r="Q91" i="18" s="1"/>
  <c r="R101" i="18"/>
  <c r="Q101" i="18" s="1"/>
  <c r="U101" i="18" s="1"/>
  <c r="V101" i="18" s="1"/>
  <c r="R102" i="18"/>
  <c r="R103" i="18"/>
  <c r="R104" i="18"/>
  <c r="Q104" i="18" s="1"/>
  <c r="R105" i="18"/>
  <c r="Q105" i="18" s="1"/>
  <c r="U105" i="18" s="1"/>
  <c r="V105" i="18" s="1"/>
  <c r="R31" i="18"/>
  <c r="Q31" i="18" s="1"/>
  <c r="R32" i="18"/>
  <c r="R33" i="18"/>
  <c r="Q33" i="18" s="1"/>
  <c r="R34" i="18"/>
  <c r="Q34" i="18" s="1"/>
  <c r="U34" i="18" s="1"/>
  <c r="V34" i="18" s="1"/>
  <c r="BW106" i="1"/>
  <c r="BW84" i="1"/>
  <c r="BW95" i="1"/>
  <c r="AK106" i="1"/>
  <c r="AL106" i="1"/>
  <c r="AM106" i="1"/>
  <c r="AN106" i="1"/>
  <c r="AO106" i="1"/>
  <c r="AP106" i="1"/>
  <c r="AQ106" i="1"/>
  <c r="AR106" i="1"/>
  <c r="AS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AK107" i="1"/>
  <c r="AL107" i="1"/>
  <c r="AM107" i="1"/>
  <c r="AN107" i="1"/>
  <c r="AO107" i="1"/>
  <c r="AP107" i="1"/>
  <c r="AQ107" i="1"/>
  <c r="AR107" i="1"/>
  <c r="AS107" i="1"/>
  <c r="S103" i="1"/>
  <c r="S104" i="1"/>
  <c r="S106" i="1"/>
  <c r="S107" i="1"/>
  <c r="S108" i="1"/>
  <c r="S109" i="1"/>
  <c r="AYN83" i="6"/>
  <c r="AYK83" i="6"/>
  <c r="AYH83" i="6"/>
  <c r="AYE83" i="6"/>
  <c r="AYA83" i="6"/>
  <c r="AXX83" i="6"/>
  <c r="AXU83" i="6"/>
  <c r="AXR83" i="6"/>
  <c r="AYN74" i="6"/>
  <c r="AYE74" i="6"/>
  <c r="AYA74" i="6"/>
  <c r="AXR74" i="6"/>
  <c r="FH29" i="10"/>
  <c r="EY29" i="10"/>
  <c r="DU29" i="10"/>
  <c r="DL29" i="10"/>
  <c r="S85" i="1"/>
  <c r="S86" i="1"/>
  <c r="S89" i="1"/>
  <c r="S90" i="1"/>
  <c r="BX81" i="1"/>
  <c r="CB85" i="1"/>
  <c r="CB86" i="1"/>
  <c r="CB89" i="1"/>
  <c r="CB90" i="1"/>
  <c r="BW89" i="1"/>
  <c r="BW85" i="1"/>
  <c r="R38" i="18"/>
  <c r="Q38" i="18" s="1"/>
  <c r="R37" i="18"/>
  <c r="Q37" i="18" s="1"/>
  <c r="U37" i="18" s="1"/>
  <c r="V37" i="18" s="1"/>
  <c r="R36" i="18"/>
  <c r="Q36" i="18" s="1"/>
  <c r="R35" i="18"/>
  <c r="Q35" i="18" s="1"/>
  <c r="U35" i="18" s="1"/>
  <c r="V35" i="18" s="1"/>
  <c r="R30" i="18"/>
  <c r="Q30" i="18" s="1"/>
  <c r="R29" i="18"/>
  <c r="R28" i="18"/>
  <c r="Q28" i="18" s="1"/>
  <c r="R27" i="18"/>
  <c r="Q27" i="18" s="1"/>
  <c r="U27" i="18" s="1"/>
  <c r="V27" i="18" s="1"/>
  <c r="R26" i="18"/>
  <c r="Q26" i="18" s="1"/>
  <c r="O209" i="1"/>
  <c r="O210" i="1"/>
  <c r="O211" i="1"/>
  <c r="O212" i="1"/>
  <c r="O213" i="1"/>
  <c r="O216" i="1"/>
  <c r="O219" i="1"/>
  <c r="O220" i="1"/>
  <c r="O221" i="1"/>
  <c r="O224" i="1"/>
  <c r="O225" i="1"/>
  <c r="O226" i="1"/>
  <c r="O229" i="1"/>
  <c r="O230" i="1"/>
  <c r="O231" i="1"/>
  <c r="O232" i="1"/>
  <c r="O233" i="1"/>
  <c r="O236" i="1"/>
  <c r="O237" i="1"/>
  <c r="O238" i="1"/>
  <c r="O239" i="1"/>
  <c r="O240" i="1"/>
  <c r="O242" i="1"/>
  <c r="O243" i="1"/>
  <c r="O255" i="1"/>
  <c r="O256" i="1"/>
  <c r="O260" i="1"/>
  <c r="O263" i="1"/>
  <c r="O264" i="1"/>
  <c r="O265" i="1"/>
  <c r="O268" i="1"/>
  <c r="O269" i="1"/>
  <c r="O270" i="1"/>
  <c r="O273" i="1"/>
  <c r="O274" i="1"/>
  <c r="O276" i="1"/>
  <c r="O277" i="1"/>
  <c r="O278" i="1"/>
  <c r="O280" i="1"/>
  <c r="O281" i="1"/>
  <c r="O282" i="1"/>
  <c r="O283" i="1"/>
  <c r="O204" i="1"/>
  <c r="O205" i="1"/>
  <c r="O206" i="1"/>
  <c r="O207" i="1"/>
  <c r="O199" i="1"/>
  <c r="O200" i="1"/>
  <c r="O201" i="1"/>
  <c r="O202" i="1"/>
  <c r="O194" i="1"/>
  <c r="O195" i="1"/>
  <c r="O196" i="1"/>
  <c r="O197" i="1"/>
  <c r="O189" i="1"/>
  <c r="O190" i="1"/>
  <c r="O191" i="1"/>
  <c r="O192" i="1"/>
  <c r="O183" i="1"/>
  <c r="O184" i="1"/>
  <c r="O185" i="1"/>
  <c r="O186" i="1"/>
  <c r="O187" i="1"/>
  <c r="O175" i="1"/>
  <c r="O176" i="1"/>
  <c r="O178" i="1"/>
  <c r="O179" i="1"/>
  <c r="O180" i="1"/>
  <c r="O181" i="1"/>
  <c r="O169" i="1"/>
  <c r="O170" i="1"/>
  <c r="O172" i="1"/>
  <c r="O173" i="1"/>
  <c r="O163" i="1"/>
  <c r="O164" i="1"/>
  <c r="O166" i="1"/>
  <c r="O167" i="1"/>
  <c r="O157" i="1"/>
  <c r="O158" i="1"/>
  <c r="O160" i="1"/>
  <c r="O161" i="1"/>
  <c r="O151" i="1"/>
  <c r="O152" i="1"/>
  <c r="O154" i="1"/>
  <c r="O155" i="1"/>
  <c r="O145" i="1"/>
  <c r="O146" i="1"/>
  <c r="O148" i="1"/>
  <c r="O149" i="1"/>
  <c r="O139" i="1"/>
  <c r="O140" i="1"/>
  <c r="O142" i="1"/>
  <c r="O143" i="1"/>
  <c r="O133" i="1"/>
  <c r="O134" i="1"/>
  <c r="O136" i="1"/>
  <c r="O137" i="1"/>
  <c r="O127" i="1"/>
  <c r="O128" i="1"/>
  <c r="O130" i="1"/>
  <c r="O131" i="1"/>
  <c r="O121" i="1"/>
  <c r="O122" i="1"/>
  <c r="O124" i="1"/>
  <c r="O125" i="1"/>
  <c r="O115" i="1"/>
  <c r="O116" i="1"/>
  <c r="O118" i="1"/>
  <c r="O119" i="1"/>
  <c r="O73" i="1"/>
  <c r="O75" i="1"/>
  <c r="O76" i="1"/>
  <c r="O77" i="1"/>
  <c r="O80" i="1"/>
  <c r="O81" i="1"/>
  <c r="O82" i="1"/>
  <c r="O83" i="1"/>
  <c r="A84" i="1"/>
  <c r="O86" i="1"/>
  <c r="O90" i="1"/>
  <c r="A92" i="1"/>
  <c r="A93" i="1"/>
  <c r="A95" i="1"/>
  <c r="O98" i="1"/>
  <c r="O102" i="1"/>
  <c r="O103" i="1"/>
  <c r="O108" i="1"/>
  <c r="O109" i="1"/>
  <c r="O110" i="1"/>
  <c r="O112" i="1"/>
  <c r="O113" i="1"/>
  <c r="O70" i="1"/>
  <c r="O71" i="1"/>
  <c r="O67" i="1"/>
  <c r="O68" i="1"/>
  <c r="AN4" i="20"/>
  <c r="AD8" i="20"/>
  <c r="AD9" i="20"/>
  <c r="AD7" i="20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BX76" i="1"/>
  <c r="BX77" i="1"/>
  <c r="BX80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20" i="1"/>
  <c r="BW221" i="1"/>
  <c r="BY221" i="1" s="1"/>
  <c r="DUA114" i="6" s="1"/>
  <c r="CC224" i="1"/>
  <c r="CC229" i="1"/>
  <c r="CC230" i="1"/>
  <c r="CC231" i="1"/>
  <c r="CC232" i="1"/>
  <c r="CC233" i="1"/>
  <c r="CC235" i="1"/>
  <c r="CC236" i="1"/>
  <c r="CC237" i="1"/>
  <c r="CC238" i="1"/>
  <c r="CC239" i="1"/>
  <c r="CC240" i="1"/>
  <c r="CC241" i="1"/>
  <c r="CC242" i="1"/>
  <c r="CC243" i="1"/>
  <c r="CC255" i="1"/>
  <c r="CC256" i="1"/>
  <c r="CC257" i="1"/>
  <c r="CC264" i="1"/>
  <c r="BW265" i="1"/>
  <c r="CC268" i="1"/>
  <c r="CC273" i="1"/>
  <c r="CC274" i="1"/>
  <c r="CC275" i="1"/>
  <c r="CC276" i="1"/>
  <c r="CC277" i="1"/>
  <c r="CC278" i="1"/>
  <c r="CC279" i="1"/>
  <c r="CC280" i="1"/>
  <c r="AC8" i="20"/>
  <c r="AC9" i="20"/>
  <c r="AC7" i="20"/>
  <c r="C3" i="20"/>
  <c r="F5" i="20"/>
  <c r="E5" i="20"/>
  <c r="AN3" i="20"/>
  <c r="AW9" i="20"/>
  <c r="AV9" i="20"/>
  <c r="AU9" i="20"/>
  <c r="AR9" i="20"/>
  <c r="AF9" i="20"/>
  <c r="AA9" i="20"/>
  <c r="AW8" i="20"/>
  <c r="AV8" i="20"/>
  <c r="AU8" i="20"/>
  <c r="AR8" i="20"/>
  <c r="AL8" i="20"/>
  <c r="AF8" i="20"/>
  <c r="AA8" i="20"/>
  <c r="AW7" i="20"/>
  <c r="AV7" i="20"/>
  <c r="AU7" i="20"/>
  <c r="AR7" i="20"/>
  <c r="AL7" i="20"/>
  <c r="AF7" i="20"/>
  <c r="AA7" i="20"/>
  <c r="DPQ194" i="6"/>
  <c r="CI89" i="10"/>
  <c r="CJ85" i="10"/>
  <c r="CO85" i="10"/>
  <c r="CT85" i="10"/>
  <c r="DPA194" i="6"/>
  <c r="C7" i="18"/>
  <c r="R73" i="18"/>
  <c r="Q73" i="18" s="1"/>
  <c r="U73" i="18" s="1"/>
  <c r="V73" i="18" s="1"/>
  <c r="R74" i="18"/>
  <c r="Q74" i="18" s="1"/>
  <c r="U74" i="18" s="1"/>
  <c r="V74" i="18" s="1"/>
  <c r="R86" i="18"/>
  <c r="Q86" i="18" s="1"/>
  <c r="U86" i="18" s="1"/>
  <c r="V86" i="18" s="1"/>
  <c r="R87" i="18"/>
  <c r="Q87" i="18" s="1"/>
  <c r="U87" i="18" s="1"/>
  <c r="V87" i="18" s="1"/>
  <c r="R88" i="18"/>
  <c r="Q88" i="18" s="1"/>
  <c r="U88" i="18" s="1"/>
  <c r="V88" i="18" s="1"/>
  <c r="R89" i="18"/>
  <c r="Q89" i="18" s="1"/>
  <c r="U89" i="18" s="1"/>
  <c r="V89" i="18" s="1"/>
  <c r="R95" i="18"/>
  <c r="Q95" i="18" s="1"/>
  <c r="U95" i="18" s="1"/>
  <c r="V95" i="18" s="1"/>
  <c r="R96" i="18"/>
  <c r="R97" i="18"/>
  <c r="Q97" i="18" s="1"/>
  <c r="U97" i="18" s="1"/>
  <c r="V97" i="18" s="1"/>
  <c r="R98" i="18"/>
  <c r="Q98" i="18" s="1"/>
  <c r="U98" i="18" s="1"/>
  <c r="V98" i="18" s="1"/>
  <c r="R99" i="18"/>
  <c r="Q99" i="18" s="1"/>
  <c r="U99" i="18" s="1"/>
  <c r="V99" i="18" s="1"/>
  <c r="R100" i="18"/>
  <c r="Q100" i="18" s="1"/>
  <c r="U100" i="18" s="1"/>
  <c r="V100" i="18" s="1"/>
  <c r="R106" i="18"/>
  <c r="Q106" i="18" s="1"/>
  <c r="U106" i="18" s="1"/>
  <c r="V106" i="18" s="1"/>
  <c r="R107" i="18"/>
  <c r="Q107" i="18" s="1"/>
  <c r="R108" i="18"/>
  <c r="Q108" i="18" s="1"/>
  <c r="U108" i="18" s="1"/>
  <c r="V108" i="18" s="1"/>
  <c r="R109" i="18"/>
  <c r="Q109" i="18" s="1"/>
  <c r="R110" i="18"/>
  <c r="Q110" i="18" s="1"/>
  <c r="U110" i="18" s="1"/>
  <c r="V110" i="18" s="1"/>
  <c r="R111" i="18"/>
  <c r="R115" i="18"/>
  <c r="Q115" i="18" s="1"/>
  <c r="R116" i="18"/>
  <c r="Q116" i="18" s="1"/>
  <c r="U116" i="18" s="1"/>
  <c r="V116" i="18" s="1"/>
  <c r="R117" i="18"/>
  <c r="Q117" i="18" s="1"/>
  <c r="U117" i="18" s="1"/>
  <c r="V117" i="18" s="1"/>
  <c r="R118" i="18"/>
  <c r="Q118" i="18" s="1"/>
  <c r="U118" i="18" s="1"/>
  <c r="V118" i="18" s="1"/>
  <c r="R119" i="18"/>
  <c r="Q119" i="18" s="1"/>
  <c r="U119" i="18" s="1"/>
  <c r="V119" i="18" s="1"/>
  <c r="R120" i="18"/>
  <c r="Q120" i="18" s="1"/>
  <c r="U120" i="18" s="1"/>
  <c r="V120" i="18" s="1"/>
  <c r="R121" i="18"/>
  <c r="Q121" i="18" s="1"/>
  <c r="U121" i="18" s="1"/>
  <c r="V121" i="18" s="1"/>
  <c r="R122" i="18"/>
  <c r="Q122" i="18" s="1"/>
  <c r="U122" i="18" s="1"/>
  <c r="V122" i="18" s="1"/>
  <c r="R123" i="18"/>
  <c r="Q123" i="18" s="1"/>
  <c r="U123" i="18" s="1"/>
  <c r="V123" i="18" s="1"/>
  <c r="R130" i="18"/>
  <c r="R131" i="18"/>
  <c r="Q131" i="18" s="1"/>
  <c r="Q21" i="18"/>
  <c r="Q23" i="18"/>
  <c r="Q25" i="18"/>
  <c r="U25" i="18" s="1"/>
  <c r="V25" i="18" s="1"/>
  <c r="Q29" i="18"/>
  <c r="U29" i="18" s="1"/>
  <c r="V29" i="18" s="1"/>
  <c r="Q41" i="18"/>
  <c r="U41" i="18" s="1"/>
  <c r="V41" i="18" s="1"/>
  <c r="Q46" i="18"/>
  <c r="U46" i="18" s="1"/>
  <c r="V46" i="18" s="1"/>
  <c r="Q52" i="18"/>
  <c r="U52" i="18" s="1"/>
  <c r="V52" i="18" s="1"/>
  <c r="Q61" i="18"/>
  <c r="Q72" i="18"/>
  <c r="U72" i="18" s="1"/>
  <c r="V72" i="18" s="1"/>
  <c r="Q94" i="18"/>
  <c r="U94" i="18" s="1"/>
  <c r="V94" i="18" s="1"/>
  <c r="Q96" i="18"/>
  <c r="U96" i="18" s="1"/>
  <c r="V96" i="18" s="1"/>
  <c r="Q111" i="18"/>
  <c r="U131" i="18"/>
  <c r="V131" i="18" s="1"/>
  <c r="Q199" i="18"/>
  <c r="U199" i="18" s="1"/>
  <c r="V199" i="18" s="1"/>
  <c r="Q214" i="18"/>
  <c r="U214" i="18" s="1"/>
  <c r="V214" i="18" s="1"/>
  <c r="Q218" i="18"/>
  <c r="U218" i="18" s="1"/>
  <c r="V218" i="18" s="1"/>
  <c r="Q234" i="18"/>
  <c r="U234" i="18" s="1"/>
  <c r="V234" i="18" s="1"/>
  <c r="AD7" i="18"/>
  <c r="AI7" i="18"/>
  <c r="AO7" i="18"/>
  <c r="AU7" i="18"/>
  <c r="AX7" i="18"/>
  <c r="AY7" i="18"/>
  <c r="AZ7" i="18"/>
  <c r="BD7" i="18"/>
  <c r="Q9" i="18"/>
  <c r="U9" i="18" s="1"/>
  <c r="GH82" i="10"/>
  <c r="GG82" i="10"/>
  <c r="CS48" i="10"/>
  <c r="CR48" i="10"/>
  <c r="CM9" i="1"/>
  <c r="O61" i="1"/>
  <c r="O62" i="1"/>
  <c r="O64" i="1"/>
  <c r="O65" i="1"/>
  <c r="O55" i="1"/>
  <c r="O56" i="1"/>
  <c r="O58" i="1"/>
  <c r="O59" i="1"/>
  <c r="O49" i="1"/>
  <c r="O50" i="1"/>
  <c r="O52" i="1"/>
  <c r="O53" i="1"/>
  <c r="O43" i="1"/>
  <c r="O44" i="1"/>
  <c r="O46" i="1"/>
  <c r="O47" i="1"/>
  <c r="O37" i="1"/>
  <c r="O38" i="1"/>
  <c r="O40" i="1"/>
  <c r="O41" i="1"/>
  <c r="O29" i="1"/>
  <c r="O31" i="1"/>
  <c r="O32" i="1"/>
  <c r="O34" i="1"/>
  <c r="O35" i="1"/>
  <c r="O21" i="1"/>
  <c r="O22" i="1"/>
  <c r="O24" i="1"/>
  <c r="O25" i="1"/>
  <c r="O27" i="1"/>
  <c r="O18" i="1"/>
  <c r="O19" i="1"/>
  <c r="O10" i="1"/>
  <c r="O12" i="1"/>
  <c r="O13" i="1"/>
  <c r="O15" i="1"/>
  <c r="O16" i="1"/>
  <c r="O9" i="1"/>
  <c r="V17" i="15"/>
  <c r="V15" i="15"/>
  <c r="V14" i="15"/>
  <c r="V13" i="15"/>
  <c r="V12" i="15"/>
  <c r="V16" i="15"/>
  <c r="V11" i="15"/>
  <c r="V10" i="15"/>
  <c r="V9" i="15"/>
  <c r="V8" i="15"/>
  <c r="V7" i="15"/>
  <c r="V6" i="15"/>
  <c r="V5" i="15"/>
  <c r="V4" i="15"/>
  <c r="G8" i="1"/>
  <c r="BW75" i="1"/>
  <c r="AUI194" i="6"/>
  <c r="CY51" i="10"/>
  <c r="BX104" i="1"/>
  <c r="BW109" i="1"/>
  <c r="BX107" i="1"/>
  <c r="BW108" i="1"/>
  <c r="BW103" i="1"/>
  <c r="BX101" i="1"/>
  <c r="BW102" i="1"/>
  <c r="S91" i="1"/>
  <c r="S92" i="1"/>
  <c r="S93" i="1"/>
  <c r="S94" i="1"/>
  <c r="S95" i="1"/>
  <c r="S96" i="1"/>
  <c r="S97" i="1"/>
  <c r="S98" i="1"/>
  <c r="S101" i="1"/>
  <c r="S102" i="1"/>
  <c r="S110" i="1"/>
  <c r="BW104" i="1"/>
  <c r="BW107" i="1"/>
  <c r="AK102" i="1"/>
  <c r="AL102" i="1"/>
  <c r="AM102" i="1"/>
  <c r="AN102" i="1"/>
  <c r="AO102" i="1"/>
  <c r="AP102" i="1"/>
  <c r="AQ102" i="1"/>
  <c r="AR102" i="1"/>
  <c r="AS102" i="1"/>
  <c r="AK103" i="1"/>
  <c r="AL103" i="1"/>
  <c r="AM103" i="1"/>
  <c r="AN103" i="1"/>
  <c r="AO103" i="1"/>
  <c r="AP103" i="1"/>
  <c r="AQ103" i="1"/>
  <c r="AR103" i="1"/>
  <c r="AS103" i="1"/>
  <c r="AK104" i="1"/>
  <c r="AL104" i="1"/>
  <c r="AM104" i="1"/>
  <c r="AN104" i="1"/>
  <c r="AO104" i="1"/>
  <c r="AP104" i="1"/>
  <c r="AQ104" i="1"/>
  <c r="AR104" i="1"/>
  <c r="AS104" i="1"/>
  <c r="AK108" i="1"/>
  <c r="AL108" i="1"/>
  <c r="AM108" i="1"/>
  <c r="AN108" i="1"/>
  <c r="AO108" i="1"/>
  <c r="AP108" i="1"/>
  <c r="AQ108" i="1"/>
  <c r="AR108" i="1"/>
  <c r="AS108" i="1"/>
  <c r="AK109" i="1"/>
  <c r="AL109" i="1"/>
  <c r="AM109" i="1"/>
  <c r="AN109" i="1"/>
  <c r="AO109" i="1"/>
  <c r="AP109" i="1"/>
  <c r="AQ109" i="1"/>
  <c r="AR109" i="1"/>
  <c r="AS109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A104" i="1"/>
  <c r="A107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X226" i="1"/>
  <c r="BX225" i="1" s="1"/>
  <c r="BX216" i="1"/>
  <c r="BX219" i="1" s="1"/>
  <c r="BX7" i="1"/>
  <c r="BW5" i="1"/>
  <c r="BW6" i="1"/>
  <c r="BW7" i="1"/>
  <c r="BW76" i="1"/>
  <c r="BW77" i="1"/>
  <c r="BW80" i="1"/>
  <c r="BW81" i="1"/>
  <c r="BW86" i="1"/>
  <c r="BW90" i="1"/>
  <c r="BW94" i="1"/>
  <c r="BW97" i="1"/>
  <c r="BW101" i="1"/>
  <c r="AVF83" i="6"/>
  <c r="AVC83" i="6"/>
  <c r="AUZ83" i="6"/>
  <c r="AUW83" i="6"/>
  <c r="AVF74" i="6"/>
  <c r="AUW74" i="6"/>
  <c r="BX84" i="1"/>
  <c r="AU70" i="1"/>
  <c r="AU71" i="1"/>
  <c r="AK71" i="1"/>
  <c r="AL71" i="1"/>
  <c r="S77" i="1"/>
  <c r="S83" i="1"/>
  <c r="BY72" i="1"/>
  <c r="BY73" i="1"/>
  <c r="BV71" i="1"/>
  <c r="BV72" i="1"/>
  <c r="BV73" i="1"/>
  <c r="BU70" i="1"/>
  <c r="BU71" i="1"/>
  <c r="BU72" i="1"/>
  <c r="BU73" i="1"/>
  <c r="U421" i="18"/>
  <c r="V421" i="18" s="1"/>
  <c r="U422" i="18"/>
  <c r="V422" i="18" s="1"/>
  <c r="U423" i="18"/>
  <c r="V423" i="18" s="1"/>
  <c r="U424" i="18"/>
  <c r="V424" i="18" s="1"/>
  <c r="U425" i="18"/>
  <c r="V425" i="18" s="1"/>
  <c r="U426" i="18"/>
  <c r="V426" i="18" s="1"/>
  <c r="U427" i="18"/>
  <c r="V427" i="18" s="1"/>
  <c r="U428" i="18"/>
  <c r="V428" i="18" s="1"/>
  <c r="U429" i="18"/>
  <c r="V429" i="18" s="1"/>
  <c r="U430" i="18"/>
  <c r="V430" i="18" s="1"/>
  <c r="U431" i="18"/>
  <c r="V431" i="18" s="1"/>
  <c r="U432" i="18"/>
  <c r="V432" i="18" s="1"/>
  <c r="U433" i="18"/>
  <c r="V433" i="18" s="1"/>
  <c r="U434" i="18"/>
  <c r="V434" i="18" s="1"/>
  <c r="U435" i="18"/>
  <c r="V435" i="18" s="1"/>
  <c r="U436" i="18"/>
  <c r="V436" i="18" s="1"/>
  <c r="U437" i="18"/>
  <c r="V437" i="18" s="1"/>
  <c r="U438" i="18"/>
  <c r="V438" i="18" s="1"/>
  <c r="U439" i="18"/>
  <c r="V439" i="18" s="1"/>
  <c r="U440" i="18"/>
  <c r="V440" i="18" s="1"/>
  <c r="U441" i="18"/>
  <c r="V441" i="18" s="1"/>
  <c r="U442" i="18"/>
  <c r="V442" i="18" s="1"/>
  <c r="U443" i="18"/>
  <c r="V443" i="18" s="1"/>
  <c r="U444" i="18"/>
  <c r="V444" i="18" s="1"/>
  <c r="U445" i="18"/>
  <c r="V445" i="18" s="1"/>
  <c r="U446" i="18"/>
  <c r="V446" i="18" s="1"/>
  <c r="U447" i="18"/>
  <c r="V447" i="18" s="1"/>
  <c r="U448" i="18"/>
  <c r="V448" i="18" s="1"/>
  <c r="U449" i="18"/>
  <c r="V449" i="18" s="1"/>
  <c r="U450" i="18"/>
  <c r="V450" i="18" s="1"/>
  <c r="U451" i="18"/>
  <c r="V451" i="18" s="1"/>
  <c r="U452" i="18"/>
  <c r="V452" i="18" s="1"/>
  <c r="U453" i="18"/>
  <c r="V453" i="18" s="1"/>
  <c r="U454" i="18"/>
  <c r="V454" i="18" s="1"/>
  <c r="U455" i="18"/>
  <c r="V455" i="18" s="1"/>
  <c r="U456" i="18"/>
  <c r="V456" i="18" s="1"/>
  <c r="U457" i="18"/>
  <c r="V457" i="18" s="1"/>
  <c r="U458" i="18"/>
  <c r="V458" i="18" s="1"/>
  <c r="U459" i="18"/>
  <c r="V459" i="18" s="1"/>
  <c r="U460" i="18"/>
  <c r="V460" i="18" s="1"/>
  <c r="U461" i="18"/>
  <c r="V461" i="18" s="1"/>
  <c r="U462" i="18"/>
  <c r="V462" i="18" s="1"/>
  <c r="U463" i="18"/>
  <c r="V463" i="18" s="1"/>
  <c r="U464" i="18"/>
  <c r="V464" i="18" s="1"/>
  <c r="U465" i="18"/>
  <c r="V465" i="18" s="1"/>
  <c r="U466" i="18"/>
  <c r="V466" i="18" s="1"/>
  <c r="U467" i="18"/>
  <c r="V467" i="18" s="1"/>
  <c r="U468" i="18"/>
  <c r="V468" i="18" s="1"/>
  <c r="U469" i="18"/>
  <c r="V469" i="18" s="1"/>
  <c r="U470" i="18"/>
  <c r="V470" i="18" s="1"/>
  <c r="U471" i="18"/>
  <c r="V471" i="18" s="1"/>
  <c r="U472" i="18"/>
  <c r="V472" i="18" s="1"/>
  <c r="U473" i="18"/>
  <c r="V473" i="18" s="1"/>
  <c r="U474" i="18"/>
  <c r="V474" i="18" s="1"/>
  <c r="U475" i="18"/>
  <c r="V475" i="18" s="1"/>
  <c r="U476" i="18"/>
  <c r="V476" i="18" s="1"/>
  <c r="U477" i="18"/>
  <c r="V477" i="18" s="1"/>
  <c r="U478" i="18"/>
  <c r="V478" i="18" s="1"/>
  <c r="U479" i="18"/>
  <c r="V479" i="18" s="1"/>
  <c r="U480" i="18"/>
  <c r="V480" i="18" s="1"/>
  <c r="U481" i="18"/>
  <c r="V481" i="18" s="1"/>
  <c r="U482" i="18"/>
  <c r="V482" i="18" s="1"/>
  <c r="U483" i="18"/>
  <c r="V483" i="18" s="1"/>
  <c r="U484" i="18"/>
  <c r="V484" i="18" s="1"/>
  <c r="U485" i="18"/>
  <c r="V485" i="18" s="1"/>
  <c r="U486" i="18"/>
  <c r="V486" i="18" s="1"/>
  <c r="U487" i="18"/>
  <c r="V487" i="18" s="1"/>
  <c r="U488" i="18"/>
  <c r="V488" i="18" s="1"/>
  <c r="U489" i="18"/>
  <c r="V489" i="18" s="1"/>
  <c r="U490" i="18"/>
  <c r="V490" i="18" s="1"/>
  <c r="U491" i="18"/>
  <c r="V491" i="18" s="1"/>
  <c r="U492" i="18"/>
  <c r="V492" i="18" s="1"/>
  <c r="U493" i="18"/>
  <c r="V493" i="18" s="1"/>
  <c r="U494" i="18"/>
  <c r="V494" i="18" s="1"/>
  <c r="U495" i="18"/>
  <c r="V495" i="18" s="1"/>
  <c r="U496" i="18"/>
  <c r="V496" i="18" s="1"/>
  <c r="U497" i="18"/>
  <c r="V497" i="18" s="1"/>
  <c r="U498" i="18"/>
  <c r="V498" i="18" s="1"/>
  <c r="U499" i="18"/>
  <c r="V499" i="18" s="1"/>
  <c r="U500" i="18"/>
  <c r="V500" i="18" s="1"/>
  <c r="U501" i="18"/>
  <c r="V501" i="18" s="1"/>
  <c r="U502" i="18"/>
  <c r="V502" i="18" s="1"/>
  <c r="U503" i="18"/>
  <c r="V503" i="18" s="1"/>
  <c r="U504" i="18"/>
  <c r="V504" i="18" s="1"/>
  <c r="U505" i="18"/>
  <c r="V505" i="18" s="1"/>
  <c r="U506" i="18"/>
  <c r="V506" i="18" s="1"/>
  <c r="U507" i="18"/>
  <c r="V507" i="18" s="1"/>
  <c r="U508" i="18"/>
  <c r="V508" i="18" s="1"/>
  <c r="U509" i="18"/>
  <c r="V509" i="18" s="1"/>
  <c r="U510" i="18"/>
  <c r="V510" i="18" s="1"/>
  <c r="U511" i="18"/>
  <c r="V511" i="18" s="1"/>
  <c r="U512" i="18"/>
  <c r="V512" i="18" s="1"/>
  <c r="U513" i="18"/>
  <c r="V513" i="18" s="1"/>
  <c r="U514" i="18"/>
  <c r="V514" i="18" s="1"/>
  <c r="U515" i="18"/>
  <c r="V515" i="18" s="1"/>
  <c r="U516" i="18"/>
  <c r="V516" i="18" s="1"/>
  <c r="U517" i="18"/>
  <c r="V517" i="18" s="1"/>
  <c r="U518" i="18"/>
  <c r="V518" i="18" s="1"/>
  <c r="U519" i="18"/>
  <c r="V519" i="18" s="1"/>
  <c r="U520" i="18"/>
  <c r="V520" i="18" s="1"/>
  <c r="U521" i="18"/>
  <c r="V521" i="18" s="1"/>
  <c r="U522" i="18"/>
  <c r="V522" i="18" s="1"/>
  <c r="U523" i="18"/>
  <c r="V523" i="18" s="1"/>
  <c r="U524" i="18"/>
  <c r="V524" i="18" s="1"/>
  <c r="U525" i="18"/>
  <c r="V525" i="18" s="1"/>
  <c r="U526" i="18"/>
  <c r="V526" i="18" s="1"/>
  <c r="U527" i="18"/>
  <c r="V527" i="18" s="1"/>
  <c r="U528" i="18"/>
  <c r="V528" i="18" s="1"/>
  <c r="U529" i="18"/>
  <c r="V529" i="18" s="1"/>
  <c r="U530" i="18"/>
  <c r="V530" i="18" s="1"/>
  <c r="U531" i="18"/>
  <c r="V531" i="18" s="1"/>
  <c r="U532" i="18"/>
  <c r="V532" i="18" s="1"/>
  <c r="U533" i="18"/>
  <c r="V533" i="18" s="1"/>
  <c r="U534" i="18"/>
  <c r="V534" i="18" s="1"/>
  <c r="U535" i="18"/>
  <c r="V535" i="18" s="1"/>
  <c r="U536" i="18"/>
  <c r="V536" i="18" s="1"/>
  <c r="U537" i="18"/>
  <c r="V537" i="18" s="1"/>
  <c r="U538" i="18"/>
  <c r="V538" i="18" s="1"/>
  <c r="U539" i="18"/>
  <c r="V539" i="18" s="1"/>
  <c r="U540" i="18"/>
  <c r="V540" i="18" s="1"/>
  <c r="U541" i="18"/>
  <c r="V541" i="18" s="1"/>
  <c r="U542" i="18"/>
  <c r="V542" i="18" s="1"/>
  <c r="U543" i="18"/>
  <c r="V543" i="18" s="1"/>
  <c r="U544" i="18"/>
  <c r="V544" i="18" s="1"/>
  <c r="U545" i="18"/>
  <c r="V545" i="18" s="1"/>
  <c r="U546" i="18"/>
  <c r="V546" i="18" s="1"/>
  <c r="U547" i="18"/>
  <c r="V547" i="18" s="1"/>
  <c r="U548" i="18"/>
  <c r="V548" i="18" s="1"/>
  <c r="U549" i="18"/>
  <c r="V549" i="18" s="1"/>
  <c r="U550" i="18"/>
  <c r="V550" i="18" s="1"/>
  <c r="U551" i="18"/>
  <c r="V551" i="18" s="1"/>
  <c r="U552" i="18"/>
  <c r="V552" i="18" s="1"/>
  <c r="U553" i="18"/>
  <c r="V553" i="18" s="1"/>
  <c r="U554" i="18"/>
  <c r="V554" i="18" s="1"/>
  <c r="U555" i="18"/>
  <c r="V555" i="18" s="1"/>
  <c r="U556" i="18"/>
  <c r="V556" i="18" s="1"/>
  <c r="U557" i="18"/>
  <c r="V557" i="18"/>
  <c r="U558" i="18"/>
  <c r="V558" i="18" s="1"/>
  <c r="U559" i="18"/>
  <c r="V559" i="18" s="1"/>
  <c r="U560" i="18"/>
  <c r="V560" i="18" s="1"/>
  <c r="U561" i="18"/>
  <c r="V561" i="18" s="1"/>
  <c r="U562" i="18"/>
  <c r="V562" i="18" s="1"/>
  <c r="U563" i="18"/>
  <c r="V563" i="18" s="1"/>
  <c r="U564" i="18"/>
  <c r="V564" i="18" s="1"/>
  <c r="U565" i="18"/>
  <c r="V565" i="18" s="1"/>
  <c r="U566" i="18"/>
  <c r="V566" i="18" s="1"/>
  <c r="U567" i="18"/>
  <c r="V567" i="18" s="1"/>
  <c r="U568" i="18"/>
  <c r="V568" i="18" s="1"/>
  <c r="U569" i="18"/>
  <c r="V569" i="18" s="1"/>
  <c r="U570" i="18"/>
  <c r="V570" i="18" s="1"/>
  <c r="U571" i="18"/>
  <c r="V571" i="18" s="1"/>
  <c r="U572" i="18"/>
  <c r="V572" i="18" s="1"/>
  <c r="U573" i="18"/>
  <c r="V573" i="18" s="1"/>
  <c r="U574" i="18"/>
  <c r="V574" i="18" s="1"/>
  <c r="U575" i="18"/>
  <c r="V575" i="18" s="1"/>
  <c r="U576" i="18"/>
  <c r="V576" i="18" s="1"/>
  <c r="U577" i="18"/>
  <c r="V577" i="18" s="1"/>
  <c r="U578" i="18"/>
  <c r="V578" i="18" s="1"/>
  <c r="U579" i="18"/>
  <c r="V579" i="18" s="1"/>
  <c r="U580" i="18"/>
  <c r="V580" i="18" s="1"/>
  <c r="U581" i="18"/>
  <c r="V581" i="18" s="1"/>
  <c r="U582" i="18"/>
  <c r="V582" i="18" s="1"/>
  <c r="U583" i="18"/>
  <c r="V583" i="18" s="1"/>
  <c r="U584" i="18"/>
  <c r="V584" i="18" s="1"/>
  <c r="U585" i="18"/>
  <c r="V585" i="18" s="1"/>
  <c r="U586" i="18"/>
  <c r="V586" i="18" s="1"/>
  <c r="U587" i="18"/>
  <c r="V587" i="18" s="1"/>
  <c r="U588" i="18"/>
  <c r="V588" i="18" s="1"/>
  <c r="U589" i="18"/>
  <c r="V589" i="18" s="1"/>
  <c r="U590" i="18"/>
  <c r="V590" i="18" s="1"/>
  <c r="U591" i="18"/>
  <c r="V591" i="18" s="1"/>
  <c r="U592" i="18"/>
  <c r="V592" i="18" s="1"/>
  <c r="U593" i="18"/>
  <c r="V593" i="18" s="1"/>
  <c r="U594" i="18"/>
  <c r="V594" i="18" s="1"/>
  <c r="U595" i="18"/>
  <c r="V595" i="18" s="1"/>
  <c r="U596" i="18"/>
  <c r="V596" i="18" s="1"/>
  <c r="U597" i="18"/>
  <c r="V597" i="18" s="1"/>
  <c r="U598" i="18"/>
  <c r="V598" i="18" s="1"/>
  <c r="U599" i="18"/>
  <c r="V599" i="18" s="1"/>
  <c r="U600" i="18"/>
  <c r="V600" i="18" s="1"/>
  <c r="U601" i="18"/>
  <c r="V601" i="18" s="1"/>
  <c r="U602" i="18"/>
  <c r="V602" i="18" s="1"/>
  <c r="U603" i="18"/>
  <c r="V603" i="18" s="1"/>
  <c r="U604" i="18"/>
  <c r="V604" i="18" s="1"/>
  <c r="U605" i="18"/>
  <c r="V605" i="18" s="1"/>
  <c r="U606" i="18"/>
  <c r="V606" i="18" s="1"/>
  <c r="U607" i="18"/>
  <c r="V607" i="18" s="1"/>
  <c r="U608" i="18"/>
  <c r="V608" i="18" s="1"/>
  <c r="U609" i="18"/>
  <c r="V609" i="18" s="1"/>
  <c r="U610" i="18"/>
  <c r="V610" i="18" s="1"/>
  <c r="U611" i="18"/>
  <c r="V611" i="18" s="1"/>
  <c r="U612" i="18"/>
  <c r="V612" i="18" s="1"/>
  <c r="U613" i="18"/>
  <c r="V613" i="18" s="1"/>
  <c r="U614" i="18"/>
  <c r="V614" i="18" s="1"/>
  <c r="U615" i="18"/>
  <c r="V615" i="18" s="1"/>
  <c r="U616" i="18"/>
  <c r="V616" i="18" s="1"/>
  <c r="U617" i="18"/>
  <c r="V617" i="18" s="1"/>
  <c r="U618" i="18"/>
  <c r="V618" i="18" s="1"/>
  <c r="U619" i="18"/>
  <c r="V619" i="18" s="1"/>
  <c r="U620" i="18"/>
  <c r="V620" i="18" s="1"/>
  <c r="U621" i="18"/>
  <c r="V621" i="18" s="1"/>
  <c r="U622" i="18"/>
  <c r="V622" i="18" s="1"/>
  <c r="U623" i="18"/>
  <c r="V623" i="18" s="1"/>
  <c r="U624" i="18"/>
  <c r="V624" i="18" s="1"/>
  <c r="U625" i="18"/>
  <c r="V625" i="18" s="1"/>
  <c r="U626" i="18"/>
  <c r="V626" i="18" s="1"/>
  <c r="U627" i="18"/>
  <c r="V627" i="18" s="1"/>
  <c r="U628" i="18"/>
  <c r="V628" i="18" s="1"/>
  <c r="U629" i="18"/>
  <c r="V629" i="18" s="1"/>
  <c r="U630" i="18"/>
  <c r="V630" i="18" s="1"/>
  <c r="U631" i="18"/>
  <c r="V631" i="18" s="1"/>
  <c r="U632" i="18"/>
  <c r="V632" i="18" s="1"/>
  <c r="U633" i="18"/>
  <c r="V633" i="18" s="1"/>
  <c r="U634" i="18"/>
  <c r="V634" i="18" s="1"/>
  <c r="U635" i="18"/>
  <c r="V635" i="18" s="1"/>
  <c r="U636" i="18"/>
  <c r="V636" i="18" s="1"/>
  <c r="U637" i="18"/>
  <c r="V637" i="18" s="1"/>
  <c r="U638" i="18"/>
  <c r="V638" i="18" s="1"/>
  <c r="U639" i="18"/>
  <c r="V639" i="18" s="1"/>
  <c r="U640" i="18"/>
  <c r="V640" i="18" s="1"/>
  <c r="U641" i="18"/>
  <c r="V641" i="18" s="1"/>
  <c r="U642" i="18"/>
  <c r="V642" i="18" s="1"/>
  <c r="U643" i="18"/>
  <c r="V643" i="18" s="1"/>
  <c r="U644" i="18"/>
  <c r="V644" i="18" s="1"/>
  <c r="U645" i="18"/>
  <c r="V645" i="18" s="1"/>
  <c r="U646" i="18"/>
  <c r="V646" i="18" s="1"/>
  <c r="U647" i="18"/>
  <c r="V647" i="18" s="1"/>
  <c r="U648" i="18"/>
  <c r="V648" i="18" s="1"/>
  <c r="U649" i="18"/>
  <c r="V649" i="18" s="1"/>
  <c r="U650" i="18"/>
  <c r="V650" i="18" s="1"/>
  <c r="U651" i="18"/>
  <c r="V651" i="18" s="1"/>
  <c r="U652" i="18"/>
  <c r="V652" i="18" s="1"/>
  <c r="U653" i="18"/>
  <c r="V653" i="18" s="1"/>
  <c r="U654" i="18"/>
  <c r="V654" i="18" s="1"/>
  <c r="U655" i="18"/>
  <c r="V655" i="18" s="1"/>
  <c r="U656" i="18"/>
  <c r="V656" i="18" s="1"/>
  <c r="U657" i="18"/>
  <c r="V657" i="18" s="1"/>
  <c r="U658" i="18"/>
  <c r="V658" i="18" s="1"/>
  <c r="U659" i="18"/>
  <c r="V659" i="18" s="1"/>
  <c r="U660" i="18"/>
  <c r="V660" i="18" s="1"/>
  <c r="U661" i="18"/>
  <c r="V661" i="18" s="1"/>
  <c r="U662" i="18"/>
  <c r="V662" i="18" s="1"/>
  <c r="U663" i="18"/>
  <c r="V663" i="18" s="1"/>
  <c r="U664" i="18"/>
  <c r="V664" i="18" s="1"/>
  <c r="U665" i="18"/>
  <c r="V665" i="18" s="1"/>
  <c r="U666" i="18"/>
  <c r="V666" i="18" s="1"/>
  <c r="U667" i="18"/>
  <c r="V667" i="18" s="1"/>
  <c r="U668" i="18"/>
  <c r="V668" i="18" s="1"/>
  <c r="U669" i="18"/>
  <c r="V669" i="18" s="1"/>
  <c r="U670" i="18"/>
  <c r="V670" i="18" s="1"/>
  <c r="U671" i="18"/>
  <c r="V671" i="18" s="1"/>
  <c r="U672" i="18"/>
  <c r="V672" i="18" s="1"/>
  <c r="U673" i="18"/>
  <c r="V673" i="18" s="1"/>
  <c r="U674" i="18"/>
  <c r="V674" i="18" s="1"/>
  <c r="U675" i="18"/>
  <c r="V675" i="18" s="1"/>
  <c r="U676" i="18"/>
  <c r="V676" i="18" s="1"/>
  <c r="U677" i="18"/>
  <c r="V677" i="18" s="1"/>
  <c r="U678" i="18"/>
  <c r="V678" i="18" s="1"/>
  <c r="U679" i="18"/>
  <c r="V679" i="18" s="1"/>
  <c r="U680" i="18"/>
  <c r="V680" i="18" s="1"/>
  <c r="U681" i="18"/>
  <c r="V681" i="18" s="1"/>
  <c r="U682" i="18"/>
  <c r="V682" i="18" s="1"/>
  <c r="U683" i="18"/>
  <c r="V683" i="18" s="1"/>
  <c r="U684" i="18"/>
  <c r="V684" i="18" s="1"/>
  <c r="U685" i="18"/>
  <c r="V685" i="18" s="1"/>
  <c r="U686" i="18"/>
  <c r="V686" i="18" s="1"/>
  <c r="U687" i="18"/>
  <c r="V687" i="18" s="1"/>
  <c r="U688" i="18"/>
  <c r="V688" i="18" s="1"/>
  <c r="U689" i="18"/>
  <c r="V689" i="18" s="1"/>
  <c r="U690" i="18"/>
  <c r="V690" i="18" s="1"/>
  <c r="U691" i="18"/>
  <c r="V691" i="18" s="1"/>
  <c r="U692" i="18"/>
  <c r="V692" i="18" s="1"/>
  <c r="U693" i="18"/>
  <c r="V693" i="18" s="1"/>
  <c r="U694" i="18"/>
  <c r="V694" i="18" s="1"/>
  <c r="U695" i="18"/>
  <c r="V695" i="18" s="1"/>
  <c r="U696" i="18"/>
  <c r="V696" i="18" s="1"/>
  <c r="U697" i="18"/>
  <c r="V697" i="18" s="1"/>
  <c r="U698" i="18"/>
  <c r="V698" i="18" s="1"/>
  <c r="U699" i="18"/>
  <c r="V699" i="18" s="1"/>
  <c r="U700" i="18"/>
  <c r="V700" i="18" s="1"/>
  <c r="U701" i="18"/>
  <c r="V701" i="18" s="1"/>
  <c r="U702" i="18"/>
  <c r="V702" i="18" s="1"/>
  <c r="U703" i="18"/>
  <c r="V703" i="18" s="1"/>
  <c r="U704" i="18"/>
  <c r="V704" i="18" s="1"/>
  <c r="U705" i="18"/>
  <c r="V705" i="18" s="1"/>
  <c r="U706" i="18"/>
  <c r="V706" i="18" s="1"/>
  <c r="U707" i="18"/>
  <c r="V707" i="18" s="1"/>
  <c r="U708" i="18"/>
  <c r="V708" i="18" s="1"/>
  <c r="U709" i="18"/>
  <c r="V709" i="18" s="1"/>
  <c r="U710" i="18"/>
  <c r="V710" i="18" s="1"/>
  <c r="U711" i="18"/>
  <c r="V711" i="18" s="1"/>
  <c r="U712" i="18"/>
  <c r="V712" i="18" s="1"/>
  <c r="U713" i="18"/>
  <c r="V713" i="18" s="1"/>
  <c r="U714" i="18"/>
  <c r="V714" i="18" s="1"/>
  <c r="U715" i="18"/>
  <c r="V715" i="18" s="1"/>
  <c r="U716" i="18"/>
  <c r="V716" i="18" s="1"/>
  <c r="U717" i="18"/>
  <c r="V717" i="18" s="1"/>
  <c r="U718" i="18"/>
  <c r="V718" i="18" s="1"/>
  <c r="U719" i="18"/>
  <c r="V719" i="18" s="1"/>
  <c r="U720" i="18"/>
  <c r="V720" i="18" s="1"/>
  <c r="U721" i="18"/>
  <c r="V721" i="18" s="1"/>
  <c r="U722" i="18"/>
  <c r="V722" i="18" s="1"/>
  <c r="U723" i="18"/>
  <c r="V723" i="18" s="1"/>
  <c r="U724" i="18"/>
  <c r="V724" i="18" s="1"/>
  <c r="U725" i="18"/>
  <c r="V725" i="18" s="1"/>
  <c r="U726" i="18"/>
  <c r="V726" i="18" s="1"/>
  <c r="U727" i="18"/>
  <c r="V727" i="18" s="1"/>
  <c r="U728" i="18"/>
  <c r="V728" i="18" s="1"/>
  <c r="U729" i="18"/>
  <c r="V729" i="18" s="1"/>
  <c r="U730" i="18"/>
  <c r="V730" i="18" s="1"/>
  <c r="U731" i="18"/>
  <c r="V731" i="18" s="1"/>
  <c r="U732" i="18"/>
  <c r="V732" i="18" s="1"/>
  <c r="U733" i="18"/>
  <c r="V733" i="18" s="1"/>
  <c r="U734" i="18"/>
  <c r="V734" i="18" s="1"/>
  <c r="U735" i="18"/>
  <c r="V735" i="18" s="1"/>
  <c r="U736" i="18"/>
  <c r="V736" i="18" s="1"/>
  <c r="U737" i="18"/>
  <c r="V737" i="18" s="1"/>
  <c r="U738" i="18"/>
  <c r="V738" i="18" s="1"/>
  <c r="U739" i="18"/>
  <c r="V739" i="18" s="1"/>
  <c r="U740" i="18"/>
  <c r="V740" i="18" s="1"/>
  <c r="U741" i="18"/>
  <c r="V741" i="18" s="1"/>
  <c r="U742" i="18"/>
  <c r="V742" i="18" s="1"/>
  <c r="U743" i="18"/>
  <c r="V743" i="18" s="1"/>
  <c r="U744" i="18"/>
  <c r="V744" i="18" s="1"/>
  <c r="U745" i="18"/>
  <c r="V745" i="18" s="1"/>
  <c r="U746" i="18"/>
  <c r="V746" i="18" s="1"/>
  <c r="U747" i="18"/>
  <c r="V747" i="18" s="1"/>
  <c r="U748" i="18"/>
  <c r="V748" i="18" s="1"/>
  <c r="U749" i="18"/>
  <c r="V749" i="18" s="1"/>
  <c r="U750" i="18"/>
  <c r="V750" i="18" s="1"/>
  <c r="U751" i="18"/>
  <c r="V751" i="18" s="1"/>
  <c r="U752" i="18"/>
  <c r="V752" i="18" s="1"/>
  <c r="U753" i="18"/>
  <c r="V753" i="18" s="1"/>
  <c r="U754" i="18"/>
  <c r="V754" i="18" s="1"/>
  <c r="U755" i="18"/>
  <c r="V755" i="18" s="1"/>
  <c r="U756" i="18"/>
  <c r="V756" i="18" s="1"/>
  <c r="U757" i="18"/>
  <c r="V757" i="18" s="1"/>
  <c r="U758" i="18"/>
  <c r="V758" i="18" s="1"/>
  <c r="U759" i="18"/>
  <c r="V759" i="18" s="1"/>
  <c r="U760" i="18"/>
  <c r="V760" i="18" s="1"/>
  <c r="U761" i="18"/>
  <c r="V761" i="18" s="1"/>
  <c r="U762" i="18"/>
  <c r="V762" i="18" s="1"/>
  <c r="U763" i="18"/>
  <c r="V763" i="18" s="1"/>
  <c r="U764" i="18"/>
  <c r="V764" i="18" s="1"/>
  <c r="U765" i="18"/>
  <c r="V765" i="18" s="1"/>
  <c r="U766" i="18"/>
  <c r="V766" i="18" s="1"/>
  <c r="U767" i="18"/>
  <c r="V767" i="18" s="1"/>
  <c r="U768" i="18"/>
  <c r="V768" i="18" s="1"/>
  <c r="U769" i="18"/>
  <c r="V769" i="18" s="1"/>
  <c r="U770" i="18"/>
  <c r="V770" i="18" s="1"/>
  <c r="U771" i="18"/>
  <c r="V771" i="18" s="1"/>
  <c r="U772" i="18"/>
  <c r="V772" i="18" s="1"/>
  <c r="U773" i="18"/>
  <c r="V773" i="18" s="1"/>
  <c r="U774" i="18"/>
  <c r="V774" i="18" s="1"/>
  <c r="U775" i="18"/>
  <c r="V775" i="18" s="1"/>
  <c r="U776" i="18"/>
  <c r="V776" i="18" s="1"/>
  <c r="U777" i="18"/>
  <c r="V777" i="18" s="1"/>
  <c r="U778" i="18"/>
  <c r="V778" i="18" s="1"/>
  <c r="U779" i="18"/>
  <c r="V779" i="18" s="1"/>
  <c r="U780" i="18"/>
  <c r="V780" i="18" s="1"/>
  <c r="U781" i="18"/>
  <c r="V781" i="18" s="1"/>
  <c r="U782" i="18"/>
  <c r="V782" i="18" s="1"/>
  <c r="U783" i="18"/>
  <c r="V783" i="18" s="1"/>
  <c r="U784" i="18"/>
  <c r="V784" i="18" s="1"/>
  <c r="U785" i="18"/>
  <c r="V785" i="18" s="1"/>
  <c r="U786" i="18"/>
  <c r="V786" i="18" s="1"/>
  <c r="U787" i="18"/>
  <c r="V787" i="18" s="1"/>
  <c r="U788" i="18"/>
  <c r="V788" i="18" s="1"/>
  <c r="U789" i="18"/>
  <c r="V789" i="18" s="1"/>
  <c r="U790" i="18"/>
  <c r="V790" i="18" s="1"/>
  <c r="U791" i="18"/>
  <c r="V791" i="18" s="1"/>
  <c r="U792" i="18"/>
  <c r="V792" i="18" s="1"/>
  <c r="U793" i="18"/>
  <c r="V793" i="18" s="1"/>
  <c r="U794" i="18"/>
  <c r="V794" i="18" s="1"/>
  <c r="U795" i="18"/>
  <c r="V795" i="18" s="1"/>
  <c r="U796" i="18"/>
  <c r="V796" i="18" s="1"/>
  <c r="U797" i="18"/>
  <c r="V797" i="18" s="1"/>
  <c r="U798" i="18"/>
  <c r="V798" i="18" s="1"/>
  <c r="U799" i="18"/>
  <c r="V799" i="18" s="1"/>
  <c r="U800" i="18"/>
  <c r="V800" i="18" s="1"/>
  <c r="U801" i="18"/>
  <c r="V801" i="18" s="1"/>
  <c r="U802" i="18"/>
  <c r="V802" i="18" s="1"/>
  <c r="U803" i="18"/>
  <c r="V803" i="18" s="1"/>
  <c r="U804" i="18"/>
  <c r="V804" i="18" s="1"/>
  <c r="U805" i="18"/>
  <c r="V805" i="18" s="1"/>
  <c r="U806" i="18"/>
  <c r="V806" i="18" s="1"/>
  <c r="U807" i="18"/>
  <c r="V807" i="18" s="1"/>
  <c r="U808" i="18"/>
  <c r="V808" i="18" s="1"/>
  <c r="U809" i="18"/>
  <c r="V809" i="18" s="1"/>
  <c r="U810" i="18"/>
  <c r="V810" i="18" s="1"/>
  <c r="U811" i="18"/>
  <c r="V811" i="18" s="1"/>
  <c r="U812" i="18"/>
  <c r="V812" i="18" s="1"/>
  <c r="U813" i="18"/>
  <c r="V813" i="18" s="1"/>
  <c r="U814" i="18"/>
  <c r="V814" i="18" s="1"/>
  <c r="U815" i="18"/>
  <c r="V815" i="18" s="1"/>
  <c r="U816" i="18"/>
  <c r="V816" i="18" s="1"/>
  <c r="U817" i="18"/>
  <c r="V817" i="18" s="1"/>
  <c r="U818" i="18"/>
  <c r="V818" i="18" s="1"/>
  <c r="U819" i="18"/>
  <c r="V819" i="18" s="1"/>
  <c r="U820" i="18"/>
  <c r="V820" i="18" s="1"/>
  <c r="U821" i="18"/>
  <c r="V821" i="18" s="1"/>
  <c r="U822" i="18"/>
  <c r="V822" i="18" s="1"/>
  <c r="U823" i="18"/>
  <c r="V823" i="18" s="1"/>
  <c r="U824" i="18"/>
  <c r="V824" i="18" s="1"/>
  <c r="U825" i="18"/>
  <c r="V825" i="18" s="1"/>
  <c r="U826" i="18"/>
  <c r="V826" i="18" s="1"/>
  <c r="U827" i="18"/>
  <c r="V827" i="18" s="1"/>
  <c r="U828" i="18"/>
  <c r="V828" i="18" s="1"/>
  <c r="U829" i="18"/>
  <c r="V829" i="18" s="1"/>
  <c r="U830" i="18"/>
  <c r="V830" i="18" s="1"/>
  <c r="U831" i="18"/>
  <c r="V831" i="18" s="1"/>
  <c r="U832" i="18"/>
  <c r="V832" i="18" s="1"/>
  <c r="U833" i="18"/>
  <c r="V833" i="18" s="1"/>
  <c r="U834" i="18"/>
  <c r="V834" i="18" s="1"/>
  <c r="U835" i="18"/>
  <c r="V835" i="18" s="1"/>
  <c r="U836" i="18"/>
  <c r="V836" i="18" s="1"/>
  <c r="U837" i="18"/>
  <c r="V837" i="18" s="1"/>
  <c r="U838" i="18"/>
  <c r="V838" i="18" s="1"/>
  <c r="U839" i="18"/>
  <c r="V839" i="18" s="1"/>
  <c r="U840" i="18"/>
  <c r="V840" i="18" s="1"/>
  <c r="U841" i="18"/>
  <c r="V841" i="18" s="1"/>
  <c r="U842" i="18"/>
  <c r="V842" i="18" s="1"/>
  <c r="U843" i="18"/>
  <c r="V843" i="18" s="1"/>
  <c r="U844" i="18"/>
  <c r="V844" i="18" s="1"/>
  <c r="U845" i="18"/>
  <c r="V845" i="18" s="1"/>
  <c r="U846" i="18"/>
  <c r="V846" i="18" s="1"/>
  <c r="Q242" i="18"/>
  <c r="U242" i="18" s="1"/>
  <c r="V242" i="18" s="1"/>
  <c r="Q243" i="18"/>
  <c r="U243" i="18" s="1"/>
  <c r="V243" i="18" s="1"/>
  <c r="Q244" i="18"/>
  <c r="U244" i="18" s="1"/>
  <c r="Q245" i="18"/>
  <c r="U245" i="18" s="1"/>
  <c r="V245" i="18" s="1"/>
  <c r="Q246" i="18"/>
  <c r="U246" i="18" s="1"/>
  <c r="V246" i="18" s="1"/>
  <c r="Q247" i="18"/>
  <c r="U247" i="18" s="1"/>
  <c r="V247" i="18" s="1"/>
  <c r="Q248" i="18"/>
  <c r="U248" i="18" s="1"/>
  <c r="V248" i="18" s="1"/>
  <c r="Q249" i="18"/>
  <c r="U249" i="18" s="1"/>
  <c r="V249" i="18" s="1"/>
  <c r="Q250" i="18"/>
  <c r="U250" i="18" s="1"/>
  <c r="V250" i="18" s="1"/>
  <c r="Q251" i="18"/>
  <c r="U251" i="18" s="1"/>
  <c r="V251" i="18" s="1"/>
  <c r="Q252" i="18"/>
  <c r="U252" i="18" s="1"/>
  <c r="V252" i="18" s="1"/>
  <c r="Q253" i="18"/>
  <c r="U253" i="18" s="1"/>
  <c r="V253" i="18" s="1"/>
  <c r="Q254" i="18"/>
  <c r="U254" i="18" s="1"/>
  <c r="V254" i="18" s="1"/>
  <c r="Q255" i="18"/>
  <c r="U255" i="18" s="1"/>
  <c r="V255" i="18" s="1"/>
  <c r="Q256" i="18"/>
  <c r="U256" i="18" s="1"/>
  <c r="V256" i="18" s="1"/>
  <c r="Q257" i="18"/>
  <c r="U257" i="18" s="1"/>
  <c r="V257" i="18" s="1"/>
  <c r="Q258" i="18"/>
  <c r="U258" i="18" s="1"/>
  <c r="V258" i="18" s="1"/>
  <c r="Q259" i="18"/>
  <c r="U259" i="18" s="1"/>
  <c r="V259" i="18" s="1"/>
  <c r="Q260" i="18"/>
  <c r="U260" i="18" s="1"/>
  <c r="V260" i="18" s="1"/>
  <c r="Q261" i="18"/>
  <c r="U261" i="18" s="1"/>
  <c r="V261" i="18" s="1"/>
  <c r="Q262" i="18"/>
  <c r="U262" i="18" s="1"/>
  <c r="V262" i="18" s="1"/>
  <c r="Q263" i="18"/>
  <c r="U263" i="18" s="1"/>
  <c r="V263" i="18" s="1"/>
  <c r="Q264" i="18"/>
  <c r="U264" i="18" s="1"/>
  <c r="V264" i="18" s="1"/>
  <c r="Q265" i="18"/>
  <c r="U265" i="18" s="1"/>
  <c r="V265" i="18" s="1"/>
  <c r="Q266" i="18"/>
  <c r="U266" i="18" s="1"/>
  <c r="V266" i="18" s="1"/>
  <c r="Q267" i="18"/>
  <c r="U267" i="18" s="1"/>
  <c r="V267" i="18" s="1"/>
  <c r="Q268" i="18"/>
  <c r="U268" i="18" s="1"/>
  <c r="V268" i="18" s="1"/>
  <c r="Q269" i="18"/>
  <c r="U269" i="18" s="1"/>
  <c r="V269" i="18" s="1"/>
  <c r="Q270" i="18"/>
  <c r="U270" i="18" s="1"/>
  <c r="V270" i="18" s="1"/>
  <c r="Q271" i="18"/>
  <c r="U271" i="18" s="1"/>
  <c r="V271" i="18" s="1"/>
  <c r="Q272" i="18"/>
  <c r="U272" i="18" s="1"/>
  <c r="V272" i="18" s="1"/>
  <c r="Q273" i="18"/>
  <c r="U273" i="18" s="1"/>
  <c r="V273" i="18" s="1"/>
  <c r="Q274" i="18"/>
  <c r="U274" i="18" s="1"/>
  <c r="V274" i="18" s="1"/>
  <c r="Q275" i="18"/>
  <c r="U275" i="18" s="1"/>
  <c r="V275" i="18" s="1"/>
  <c r="Q276" i="18"/>
  <c r="U276" i="18" s="1"/>
  <c r="V276" i="18" s="1"/>
  <c r="Q277" i="18"/>
  <c r="U277" i="18" s="1"/>
  <c r="V277" i="18" s="1"/>
  <c r="Q278" i="18"/>
  <c r="U278" i="18" s="1"/>
  <c r="V278" i="18" s="1"/>
  <c r="Q279" i="18"/>
  <c r="U279" i="18" s="1"/>
  <c r="V279" i="18" s="1"/>
  <c r="Q280" i="18"/>
  <c r="U280" i="18" s="1"/>
  <c r="V280" i="18" s="1"/>
  <c r="Q281" i="18"/>
  <c r="U281" i="18" s="1"/>
  <c r="V281" i="18" s="1"/>
  <c r="Q282" i="18"/>
  <c r="U282" i="18" s="1"/>
  <c r="V282" i="18" s="1"/>
  <c r="Q283" i="18"/>
  <c r="U283" i="18" s="1"/>
  <c r="V283" i="18" s="1"/>
  <c r="Q284" i="18"/>
  <c r="U284" i="18" s="1"/>
  <c r="V284" i="18" s="1"/>
  <c r="Q285" i="18"/>
  <c r="U285" i="18" s="1"/>
  <c r="Q286" i="18"/>
  <c r="U286" i="18" s="1"/>
  <c r="V286" i="18" s="1"/>
  <c r="Q287" i="18"/>
  <c r="U287" i="18" s="1"/>
  <c r="V287" i="18" s="1"/>
  <c r="Q288" i="18"/>
  <c r="U288" i="18" s="1"/>
  <c r="V288" i="18" s="1"/>
  <c r="Q289" i="18"/>
  <c r="U289" i="18" s="1"/>
  <c r="V289" i="18" s="1"/>
  <c r="Q290" i="18"/>
  <c r="U290" i="18" s="1"/>
  <c r="V290" i="18" s="1"/>
  <c r="Q291" i="18"/>
  <c r="U291" i="18" s="1"/>
  <c r="V291" i="18" s="1"/>
  <c r="Q292" i="18"/>
  <c r="U292" i="18" s="1"/>
  <c r="V292" i="18" s="1"/>
  <c r="Q293" i="18"/>
  <c r="U293" i="18" s="1"/>
  <c r="V293" i="18" s="1"/>
  <c r="Q294" i="18"/>
  <c r="U294" i="18" s="1"/>
  <c r="V294" i="18" s="1"/>
  <c r="Q295" i="18"/>
  <c r="U295" i="18" s="1"/>
  <c r="V295" i="18" s="1"/>
  <c r="Q296" i="18"/>
  <c r="U296" i="18" s="1"/>
  <c r="V296" i="18" s="1"/>
  <c r="Q297" i="18"/>
  <c r="U297" i="18" s="1"/>
  <c r="V297" i="18" s="1"/>
  <c r="Q298" i="18"/>
  <c r="U298" i="18" s="1"/>
  <c r="V298" i="18" s="1"/>
  <c r="Q299" i="18"/>
  <c r="U299" i="18" s="1"/>
  <c r="V299" i="18" s="1"/>
  <c r="Q300" i="18"/>
  <c r="U300" i="18" s="1"/>
  <c r="V300" i="18" s="1"/>
  <c r="Q301" i="18"/>
  <c r="U301" i="18" s="1"/>
  <c r="V301" i="18" s="1"/>
  <c r="Q302" i="18"/>
  <c r="U302" i="18" s="1"/>
  <c r="V302" i="18" s="1"/>
  <c r="Q303" i="18"/>
  <c r="U303" i="18" s="1"/>
  <c r="V303" i="18" s="1"/>
  <c r="Q304" i="18"/>
  <c r="U304" i="18" s="1"/>
  <c r="V304" i="18" s="1"/>
  <c r="Q305" i="18"/>
  <c r="U305" i="18" s="1"/>
  <c r="V305" i="18" s="1"/>
  <c r="Q306" i="18"/>
  <c r="U306" i="18" s="1"/>
  <c r="V306" i="18" s="1"/>
  <c r="Q307" i="18"/>
  <c r="U307" i="18" s="1"/>
  <c r="V307" i="18" s="1"/>
  <c r="Q308" i="18"/>
  <c r="U308" i="18" s="1"/>
  <c r="V308" i="18" s="1"/>
  <c r="Q309" i="18"/>
  <c r="U309" i="18" s="1"/>
  <c r="V309" i="18" s="1"/>
  <c r="Q310" i="18"/>
  <c r="U310" i="18" s="1"/>
  <c r="V310" i="18" s="1"/>
  <c r="Q311" i="18"/>
  <c r="U311" i="18" s="1"/>
  <c r="V311" i="18" s="1"/>
  <c r="Q312" i="18"/>
  <c r="U312" i="18" s="1"/>
  <c r="V312" i="18" s="1"/>
  <c r="Q313" i="18"/>
  <c r="U313" i="18" s="1"/>
  <c r="V313" i="18" s="1"/>
  <c r="Q314" i="18"/>
  <c r="U314" i="18" s="1"/>
  <c r="V314" i="18" s="1"/>
  <c r="Q315" i="18"/>
  <c r="U315" i="18" s="1"/>
  <c r="V315" i="18" s="1"/>
  <c r="Q316" i="18"/>
  <c r="U316" i="18" s="1"/>
  <c r="V316" i="18" s="1"/>
  <c r="Q317" i="18"/>
  <c r="U317" i="18" s="1"/>
  <c r="V317" i="18" s="1"/>
  <c r="Q318" i="18"/>
  <c r="U318" i="18" s="1"/>
  <c r="V318" i="18" s="1"/>
  <c r="Q319" i="18"/>
  <c r="U319" i="18" s="1"/>
  <c r="Q320" i="18"/>
  <c r="U320" i="18" s="1"/>
  <c r="V320" i="18" s="1"/>
  <c r="Q321" i="18"/>
  <c r="U321" i="18" s="1"/>
  <c r="V321" i="18" s="1"/>
  <c r="Q322" i="18"/>
  <c r="U322" i="18" s="1"/>
  <c r="V322" i="18" s="1"/>
  <c r="Q323" i="18"/>
  <c r="U323" i="18" s="1"/>
  <c r="V323" i="18" s="1"/>
  <c r="Q324" i="18"/>
  <c r="U324" i="18" s="1"/>
  <c r="V324" i="18" s="1"/>
  <c r="Q325" i="18"/>
  <c r="U325" i="18" s="1"/>
  <c r="V325" i="18" s="1"/>
  <c r="Q326" i="18"/>
  <c r="U326" i="18" s="1"/>
  <c r="V326" i="18" s="1"/>
  <c r="Q327" i="18"/>
  <c r="U327" i="18" s="1"/>
  <c r="V327" i="18" s="1"/>
  <c r="Q328" i="18"/>
  <c r="U328" i="18" s="1"/>
  <c r="V328" i="18" s="1"/>
  <c r="Q329" i="18"/>
  <c r="U329" i="18" s="1"/>
  <c r="V329" i="18" s="1"/>
  <c r="Q330" i="18"/>
  <c r="U330" i="18" s="1"/>
  <c r="V330" i="18" s="1"/>
  <c r="Q331" i="18"/>
  <c r="U331" i="18" s="1"/>
  <c r="V331" i="18" s="1"/>
  <c r="Q332" i="18"/>
  <c r="U332" i="18" s="1"/>
  <c r="V332" i="18" s="1"/>
  <c r="Q333" i="18"/>
  <c r="U333" i="18" s="1"/>
  <c r="V333" i="18" s="1"/>
  <c r="Q334" i="18"/>
  <c r="U334" i="18" s="1"/>
  <c r="V334" i="18" s="1"/>
  <c r="Q335" i="18"/>
  <c r="U335" i="18" s="1"/>
  <c r="V335" i="18" s="1"/>
  <c r="Q336" i="18"/>
  <c r="U336" i="18" s="1"/>
  <c r="V336" i="18" s="1"/>
  <c r="Q337" i="18"/>
  <c r="U337" i="18" s="1"/>
  <c r="V337" i="18" s="1"/>
  <c r="Q338" i="18"/>
  <c r="U338" i="18" s="1"/>
  <c r="V338" i="18" s="1"/>
  <c r="Q339" i="18"/>
  <c r="U339" i="18" s="1"/>
  <c r="Q340" i="18"/>
  <c r="U340" i="18" s="1"/>
  <c r="V340" i="18" s="1"/>
  <c r="Q341" i="18"/>
  <c r="U341" i="18" s="1"/>
  <c r="V341" i="18" s="1"/>
  <c r="Q342" i="18"/>
  <c r="U342" i="18" s="1"/>
  <c r="V342" i="18" s="1"/>
  <c r="Q343" i="18"/>
  <c r="U343" i="18" s="1"/>
  <c r="V343" i="18" s="1"/>
  <c r="Q344" i="18"/>
  <c r="U344" i="18" s="1"/>
  <c r="V344" i="18" s="1"/>
  <c r="Q345" i="18"/>
  <c r="U345" i="18" s="1"/>
  <c r="V345" i="18" s="1"/>
  <c r="Q346" i="18"/>
  <c r="U346" i="18" s="1"/>
  <c r="V346" i="18" s="1"/>
  <c r="Q347" i="18"/>
  <c r="U347" i="18" s="1"/>
  <c r="V347" i="18" s="1"/>
  <c r="Q348" i="18"/>
  <c r="U348" i="18" s="1"/>
  <c r="V348" i="18" s="1"/>
  <c r="Q349" i="18"/>
  <c r="U349" i="18" s="1"/>
  <c r="V349" i="18" s="1"/>
  <c r="Q350" i="18"/>
  <c r="U350" i="18" s="1"/>
  <c r="V350" i="18" s="1"/>
  <c r="Q351" i="18"/>
  <c r="U351" i="18" s="1"/>
  <c r="V351" i="18" s="1"/>
  <c r="Q352" i="18"/>
  <c r="U352" i="18" s="1"/>
  <c r="V352" i="18" s="1"/>
  <c r="Q353" i="18"/>
  <c r="U353" i="18" s="1"/>
  <c r="V353" i="18" s="1"/>
  <c r="Q354" i="18"/>
  <c r="U354" i="18" s="1"/>
  <c r="V354" i="18" s="1"/>
  <c r="Q355" i="18"/>
  <c r="U355" i="18" s="1"/>
  <c r="V355" i="18" s="1"/>
  <c r="Q356" i="18"/>
  <c r="U356" i="18" s="1"/>
  <c r="V356" i="18" s="1"/>
  <c r="Q357" i="18"/>
  <c r="U357" i="18" s="1"/>
  <c r="V357" i="18" s="1"/>
  <c r="Q358" i="18"/>
  <c r="U358" i="18" s="1"/>
  <c r="V358" i="18" s="1"/>
  <c r="Q359" i="18"/>
  <c r="U359" i="18" s="1"/>
  <c r="V359" i="18" s="1"/>
  <c r="Q360" i="18"/>
  <c r="U360" i="18" s="1"/>
  <c r="V360" i="18" s="1"/>
  <c r="Q361" i="18"/>
  <c r="U361" i="18" s="1"/>
  <c r="V361" i="18" s="1"/>
  <c r="AB361" i="18" s="1"/>
  <c r="AS361" i="18" s="1"/>
  <c r="Q362" i="18"/>
  <c r="U362" i="18" s="1"/>
  <c r="V362" i="18" s="1"/>
  <c r="AB362" i="18" s="1"/>
  <c r="AS362" i="18" s="1"/>
  <c r="Q363" i="18"/>
  <c r="U363" i="18" s="1"/>
  <c r="V363" i="18" s="1"/>
  <c r="AB363" i="18" s="1"/>
  <c r="AS363" i="18" s="1"/>
  <c r="Q364" i="18"/>
  <c r="U364" i="18" s="1"/>
  <c r="V364" i="18" s="1"/>
  <c r="AB364" i="18" s="1"/>
  <c r="AS364" i="18" s="1"/>
  <c r="Q365" i="18"/>
  <c r="U365" i="18" s="1"/>
  <c r="V365" i="18" s="1"/>
  <c r="Q366" i="18"/>
  <c r="U366" i="18" s="1"/>
  <c r="V366" i="18" s="1"/>
  <c r="Q367" i="18"/>
  <c r="U367" i="18" s="1"/>
  <c r="V367" i="18" s="1"/>
  <c r="AB367" i="18" s="1"/>
  <c r="AS367" i="18" s="1"/>
  <c r="Q368" i="18"/>
  <c r="U368" i="18" s="1"/>
  <c r="V368" i="18" s="1"/>
  <c r="Q369" i="18"/>
  <c r="U369" i="18" s="1"/>
  <c r="V369" i="18" s="1"/>
  <c r="Q370" i="18"/>
  <c r="U370" i="18" s="1"/>
  <c r="V370" i="18" s="1"/>
  <c r="AB370" i="18" s="1"/>
  <c r="AS370" i="18" s="1"/>
  <c r="Q371" i="18"/>
  <c r="U371" i="18" s="1"/>
  <c r="V371" i="18" s="1"/>
  <c r="AB371" i="18" s="1"/>
  <c r="AS371" i="18" s="1"/>
  <c r="Q372" i="18"/>
  <c r="U372" i="18" s="1"/>
  <c r="V372" i="18" s="1"/>
  <c r="AB372" i="18" s="1"/>
  <c r="AS372" i="18" s="1"/>
  <c r="Q373" i="18"/>
  <c r="U373" i="18" s="1"/>
  <c r="V373" i="18" s="1"/>
  <c r="AB373" i="18" s="1"/>
  <c r="AS373" i="18" s="1"/>
  <c r="Q374" i="18"/>
  <c r="U374" i="18" s="1"/>
  <c r="V374" i="18" s="1"/>
  <c r="AB374" i="18" s="1"/>
  <c r="AS374" i="18" s="1"/>
  <c r="Q375" i="18"/>
  <c r="U375" i="18" s="1"/>
  <c r="V375" i="18" s="1"/>
  <c r="AB375" i="18" s="1"/>
  <c r="AS375" i="18" s="1"/>
  <c r="Q376" i="18"/>
  <c r="U376" i="18" s="1"/>
  <c r="V376" i="18" s="1"/>
  <c r="AB376" i="18" s="1"/>
  <c r="AS376" i="18" s="1"/>
  <c r="Q377" i="18"/>
  <c r="U377" i="18" s="1"/>
  <c r="V377" i="18" s="1"/>
  <c r="AB377" i="18" s="1"/>
  <c r="AS377" i="18" s="1"/>
  <c r="Q378" i="18"/>
  <c r="U378" i="18" s="1"/>
  <c r="V378" i="18" s="1"/>
  <c r="AB378" i="18" s="1"/>
  <c r="AS378" i="18" s="1"/>
  <c r="Q379" i="18"/>
  <c r="U379" i="18" s="1"/>
  <c r="V379" i="18" s="1"/>
  <c r="AB379" i="18" s="1"/>
  <c r="AS379" i="18" s="1"/>
  <c r="Q380" i="18"/>
  <c r="U380" i="18" s="1"/>
  <c r="V380" i="18" s="1"/>
  <c r="AB380" i="18" s="1"/>
  <c r="AS380" i="18" s="1"/>
  <c r="Q381" i="18"/>
  <c r="U381" i="18" s="1"/>
  <c r="V381" i="18" s="1"/>
  <c r="AB381" i="18" s="1"/>
  <c r="AS381" i="18" s="1"/>
  <c r="Q382" i="18"/>
  <c r="U382" i="18" s="1"/>
  <c r="V382" i="18" s="1"/>
  <c r="AB382" i="18" s="1"/>
  <c r="AS382" i="18" s="1"/>
  <c r="Q383" i="18"/>
  <c r="U383" i="18" s="1"/>
  <c r="V383" i="18" s="1"/>
  <c r="AB383" i="18" s="1"/>
  <c r="AS383" i="18" s="1"/>
  <c r="Q384" i="18"/>
  <c r="U384" i="18" s="1"/>
  <c r="V384" i="18" s="1"/>
  <c r="AB384" i="18" s="1"/>
  <c r="AS384" i="18" s="1"/>
  <c r="Q385" i="18"/>
  <c r="U385" i="18" s="1"/>
  <c r="V385" i="18" s="1"/>
  <c r="AB385" i="18" s="1"/>
  <c r="AS385" i="18" s="1"/>
  <c r="Q386" i="18"/>
  <c r="U386" i="18" s="1"/>
  <c r="V386" i="18" s="1"/>
  <c r="AB386" i="18" s="1"/>
  <c r="AS386" i="18" s="1"/>
  <c r="Q387" i="18"/>
  <c r="U387" i="18" s="1"/>
  <c r="V387" i="18" s="1"/>
  <c r="AB387" i="18" s="1"/>
  <c r="AS387" i="18" s="1"/>
  <c r="Q388" i="18"/>
  <c r="U388" i="18" s="1"/>
  <c r="V388" i="18" s="1"/>
  <c r="AB388" i="18" s="1"/>
  <c r="AS388" i="18" s="1"/>
  <c r="Q389" i="18"/>
  <c r="U389" i="18" s="1"/>
  <c r="V389" i="18" s="1"/>
  <c r="AB389" i="18" s="1"/>
  <c r="AS389" i="18" s="1"/>
  <c r="Q390" i="18"/>
  <c r="U390" i="18" s="1"/>
  <c r="V390" i="18" s="1"/>
  <c r="AB390" i="18" s="1"/>
  <c r="AS390" i="18" s="1"/>
  <c r="Q391" i="18"/>
  <c r="U391" i="18" s="1"/>
  <c r="V391" i="18" s="1"/>
  <c r="AB391" i="18" s="1"/>
  <c r="AS391" i="18" s="1"/>
  <c r="Q392" i="18"/>
  <c r="U392" i="18" s="1"/>
  <c r="V392" i="18" s="1"/>
  <c r="AB392" i="18" s="1"/>
  <c r="AS392" i="18" s="1"/>
  <c r="Q393" i="18"/>
  <c r="U393" i="18" s="1"/>
  <c r="V393" i="18" s="1"/>
  <c r="AB393" i="18" s="1"/>
  <c r="AS393" i="18" s="1"/>
  <c r="Q394" i="18"/>
  <c r="U394" i="18" s="1"/>
  <c r="V394" i="18" s="1"/>
  <c r="AB394" i="18" s="1"/>
  <c r="AS394" i="18" s="1"/>
  <c r="Q395" i="18"/>
  <c r="U395" i="18" s="1"/>
  <c r="V395" i="18" s="1"/>
  <c r="AB395" i="18" s="1"/>
  <c r="AS395" i="18" s="1"/>
  <c r="Q396" i="18"/>
  <c r="U396" i="18" s="1"/>
  <c r="V396" i="18" s="1"/>
  <c r="AB396" i="18" s="1"/>
  <c r="AS396" i="18" s="1"/>
  <c r="Q397" i="18"/>
  <c r="U397" i="18" s="1"/>
  <c r="V397" i="18" s="1"/>
  <c r="AB397" i="18" s="1"/>
  <c r="AS397" i="18" s="1"/>
  <c r="Q398" i="18"/>
  <c r="U398" i="18" s="1"/>
  <c r="V398" i="18" s="1"/>
  <c r="AB398" i="18" s="1"/>
  <c r="AS398" i="18" s="1"/>
  <c r="Q399" i="18"/>
  <c r="U399" i="18" s="1"/>
  <c r="V399" i="18" s="1"/>
  <c r="AB399" i="18" s="1"/>
  <c r="AS399" i="18" s="1"/>
  <c r="Q400" i="18"/>
  <c r="U400" i="18" s="1"/>
  <c r="V400" i="18" s="1"/>
  <c r="AB400" i="18" s="1"/>
  <c r="AS400" i="18" s="1"/>
  <c r="Q401" i="18"/>
  <c r="U401" i="18" s="1"/>
  <c r="V401" i="18" s="1"/>
  <c r="AB401" i="18" s="1"/>
  <c r="AS401" i="18" s="1"/>
  <c r="Q402" i="18"/>
  <c r="U402" i="18" s="1"/>
  <c r="V402" i="18" s="1"/>
  <c r="AB402" i="18" s="1"/>
  <c r="AS402" i="18" s="1"/>
  <c r="Q403" i="18"/>
  <c r="U403" i="18" s="1"/>
  <c r="V403" i="18" s="1"/>
  <c r="AB403" i="18" s="1"/>
  <c r="AS403" i="18" s="1"/>
  <c r="Q404" i="18"/>
  <c r="U404" i="18" s="1"/>
  <c r="V404" i="18" s="1"/>
  <c r="AB404" i="18" s="1"/>
  <c r="AS404" i="18" s="1"/>
  <c r="Q405" i="18"/>
  <c r="U405" i="18" s="1"/>
  <c r="V405" i="18" s="1"/>
  <c r="AB405" i="18" s="1"/>
  <c r="AS405" i="18" s="1"/>
  <c r="Q406" i="18"/>
  <c r="U406" i="18" s="1"/>
  <c r="V406" i="18" s="1"/>
  <c r="Q407" i="18"/>
  <c r="U407" i="18" s="1"/>
  <c r="V407" i="18" s="1"/>
  <c r="Q408" i="18"/>
  <c r="U408" i="18" s="1"/>
  <c r="V408" i="18" s="1"/>
  <c r="Q409" i="18"/>
  <c r="U409" i="18" s="1"/>
  <c r="V409" i="18" s="1"/>
  <c r="Q410" i="18"/>
  <c r="U410" i="18" s="1"/>
  <c r="V410" i="18" s="1"/>
  <c r="Q411" i="18"/>
  <c r="U411" i="18" s="1"/>
  <c r="V411" i="18" s="1"/>
  <c r="Q412" i="18"/>
  <c r="U412" i="18" s="1"/>
  <c r="V412" i="18" s="1"/>
  <c r="Q413" i="18"/>
  <c r="U413" i="18" s="1"/>
  <c r="V413" i="18" s="1"/>
  <c r="Q414" i="18"/>
  <c r="U414" i="18" s="1"/>
  <c r="V414" i="18" s="1"/>
  <c r="Q415" i="18"/>
  <c r="U415" i="18" s="1"/>
  <c r="V415" i="18" s="1"/>
  <c r="Q416" i="18"/>
  <c r="U416" i="18" s="1"/>
  <c r="V416" i="18" s="1"/>
  <c r="Q417" i="18"/>
  <c r="U417" i="18" s="1"/>
  <c r="V417" i="18" s="1"/>
  <c r="Q418" i="18"/>
  <c r="U418" i="18" s="1"/>
  <c r="V418" i="18" s="1"/>
  <c r="Q419" i="18"/>
  <c r="U419" i="18" s="1"/>
  <c r="V419" i="18" s="1"/>
  <c r="Q420" i="18"/>
  <c r="U420" i="18" s="1"/>
  <c r="V420" i="18" s="1"/>
  <c r="Q421" i="18"/>
  <c r="Q422" i="18"/>
  <c r="Q423" i="18"/>
  <c r="Q424" i="18"/>
  <c r="Q425" i="18"/>
  <c r="Q426" i="18"/>
  <c r="Q427" i="18"/>
  <c r="Q428" i="18"/>
  <c r="Q429" i="18"/>
  <c r="Q430" i="18"/>
  <c r="Q431" i="18"/>
  <c r="Q432" i="18"/>
  <c r="Q433" i="18"/>
  <c r="Q434" i="18"/>
  <c r="Q435" i="18"/>
  <c r="Q436" i="18"/>
  <c r="Q437" i="18"/>
  <c r="Q438" i="18"/>
  <c r="Q439" i="18"/>
  <c r="Q440" i="18"/>
  <c r="Q441" i="18"/>
  <c r="Q442" i="18"/>
  <c r="Q443" i="18"/>
  <c r="Q444" i="18"/>
  <c r="Q445" i="18"/>
  <c r="Q446" i="18"/>
  <c r="Q447" i="18"/>
  <c r="Q448" i="18"/>
  <c r="Q449" i="18"/>
  <c r="Q450" i="18"/>
  <c r="Q451" i="18"/>
  <c r="Q452" i="18"/>
  <c r="Q453" i="18"/>
  <c r="Q454" i="18"/>
  <c r="Q455" i="18"/>
  <c r="Q456" i="18"/>
  <c r="Q457" i="18"/>
  <c r="Q458" i="18"/>
  <c r="Q459" i="18"/>
  <c r="Q460" i="18"/>
  <c r="Q461" i="18"/>
  <c r="Q462" i="18"/>
  <c r="Q463" i="18"/>
  <c r="Q464" i="18"/>
  <c r="Q465" i="18"/>
  <c r="Q466" i="18"/>
  <c r="Q467" i="18"/>
  <c r="Q468" i="18"/>
  <c r="Q469" i="18"/>
  <c r="Q470" i="18"/>
  <c r="Q471" i="18"/>
  <c r="Q472" i="18"/>
  <c r="Q473" i="18"/>
  <c r="Q474" i="18"/>
  <c r="Q475" i="18"/>
  <c r="Q476" i="18"/>
  <c r="Q477" i="18"/>
  <c r="Q478" i="18"/>
  <c r="Q479" i="18"/>
  <c r="Q480" i="18"/>
  <c r="Q481" i="18"/>
  <c r="Q482" i="18"/>
  <c r="Q483" i="18"/>
  <c r="Q484" i="18"/>
  <c r="Q485" i="18"/>
  <c r="Q486" i="18"/>
  <c r="Q487" i="18"/>
  <c r="Q488" i="18"/>
  <c r="Q489" i="18"/>
  <c r="Q490" i="18"/>
  <c r="Q491" i="18"/>
  <c r="Q492" i="18"/>
  <c r="Q493" i="18"/>
  <c r="Q494" i="18"/>
  <c r="Q495" i="18"/>
  <c r="Q496" i="18"/>
  <c r="Q497" i="18"/>
  <c r="Q498" i="18"/>
  <c r="Q499" i="18"/>
  <c r="Q500" i="18"/>
  <c r="Q501" i="18"/>
  <c r="Q502" i="18"/>
  <c r="Q503" i="18"/>
  <c r="Q504" i="18"/>
  <c r="Q505" i="18"/>
  <c r="Q506" i="18"/>
  <c r="Q507" i="18"/>
  <c r="Q508" i="18"/>
  <c r="Q509" i="18"/>
  <c r="Q510" i="18"/>
  <c r="Q511" i="18"/>
  <c r="Q512" i="18"/>
  <c r="Q513" i="18"/>
  <c r="Q514" i="18"/>
  <c r="Q515" i="18"/>
  <c r="Q516" i="18"/>
  <c r="Q517" i="18"/>
  <c r="Q518" i="18"/>
  <c r="Q519" i="18"/>
  <c r="Q520" i="18"/>
  <c r="Q521" i="18"/>
  <c r="Q522" i="18"/>
  <c r="Q523" i="18"/>
  <c r="Q524" i="18"/>
  <c r="Q525" i="18"/>
  <c r="Q526" i="18"/>
  <c r="Q527" i="18"/>
  <c r="Q528" i="18"/>
  <c r="Q529" i="18"/>
  <c r="Q530" i="18"/>
  <c r="Q531" i="18"/>
  <c r="Q532" i="18"/>
  <c r="Q533" i="18"/>
  <c r="Q534" i="18"/>
  <c r="Q535" i="18"/>
  <c r="Q536" i="18"/>
  <c r="Q537" i="18"/>
  <c r="Q538" i="18"/>
  <c r="Q539" i="18"/>
  <c r="Q540" i="18"/>
  <c r="Q541" i="18"/>
  <c r="Q542" i="18"/>
  <c r="Q543" i="18"/>
  <c r="Q544" i="18"/>
  <c r="Q545" i="18"/>
  <c r="Q546" i="18"/>
  <c r="Q547" i="18"/>
  <c r="Q548" i="18"/>
  <c r="Q549" i="18"/>
  <c r="Q550" i="18"/>
  <c r="Q551" i="18"/>
  <c r="Q552" i="18"/>
  <c r="Q553" i="18"/>
  <c r="Q554" i="18"/>
  <c r="Q555" i="18"/>
  <c r="Q556" i="18"/>
  <c r="Q557" i="18"/>
  <c r="Q558" i="18"/>
  <c r="Q559" i="18"/>
  <c r="Q560" i="18"/>
  <c r="Q561" i="18"/>
  <c r="Q562" i="18"/>
  <c r="Q563" i="18"/>
  <c r="Q564" i="18"/>
  <c r="Q565" i="18"/>
  <c r="Q566" i="18"/>
  <c r="Q567" i="18"/>
  <c r="Q568" i="18"/>
  <c r="Q569" i="18"/>
  <c r="Q570" i="18"/>
  <c r="Q571" i="18"/>
  <c r="Q572" i="18"/>
  <c r="Q573" i="18"/>
  <c r="Q574" i="18"/>
  <c r="Q575" i="18"/>
  <c r="Q576" i="18"/>
  <c r="Q577" i="18"/>
  <c r="Q578" i="18"/>
  <c r="Q579" i="18"/>
  <c r="Q580" i="18"/>
  <c r="Q581" i="18"/>
  <c r="Q582" i="18"/>
  <c r="Q583" i="18"/>
  <c r="Q584" i="18"/>
  <c r="Q585" i="18"/>
  <c r="Q586" i="18"/>
  <c r="Q587" i="18"/>
  <c r="Q588" i="18"/>
  <c r="Q589" i="18"/>
  <c r="Q590" i="18"/>
  <c r="Q591" i="18"/>
  <c r="Q592" i="18"/>
  <c r="Q593" i="18"/>
  <c r="Q594" i="18"/>
  <c r="Q595" i="18"/>
  <c r="Q596" i="18"/>
  <c r="Q597" i="18"/>
  <c r="Q598" i="18"/>
  <c r="Q599" i="18"/>
  <c r="Q600" i="18"/>
  <c r="Q601" i="18"/>
  <c r="Q602" i="18"/>
  <c r="Q603" i="18"/>
  <c r="Q604" i="18"/>
  <c r="Q605" i="18"/>
  <c r="Q606" i="18"/>
  <c r="Q607" i="18"/>
  <c r="Q608" i="18"/>
  <c r="Q609" i="18"/>
  <c r="Q610" i="18"/>
  <c r="Q611" i="18"/>
  <c r="Q612" i="18"/>
  <c r="Q613" i="18"/>
  <c r="Q614" i="18"/>
  <c r="Q615" i="18"/>
  <c r="Q616" i="18"/>
  <c r="Q617" i="18"/>
  <c r="Q618" i="18"/>
  <c r="Q619" i="18"/>
  <c r="Q620" i="18"/>
  <c r="Q621" i="18"/>
  <c r="Q622" i="18"/>
  <c r="Q623" i="18"/>
  <c r="Q624" i="18"/>
  <c r="Q625" i="18"/>
  <c r="Q626" i="18"/>
  <c r="Q627" i="18"/>
  <c r="Q628" i="18"/>
  <c r="Q629" i="18"/>
  <c r="Q630" i="18"/>
  <c r="Q631" i="18"/>
  <c r="Q632" i="18"/>
  <c r="Q633" i="18"/>
  <c r="Q634" i="18"/>
  <c r="Q635" i="18"/>
  <c r="Q636" i="18"/>
  <c r="Q637" i="18"/>
  <c r="Q638" i="18"/>
  <c r="Q639" i="18"/>
  <c r="Q640" i="18"/>
  <c r="Q641" i="18"/>
  <c r="Q642" i="18"/>
  <c r="Q643" i="18"/>
  <c r="Q644" i="18"/>
  <c r="Q645" i="18"/>
  <c r="Q646" i="18"/>
  <c r="Q647" i="18"/>
  <c r="Q648" i="18"/>
  <c r="Q649" i="18"/>
  <c r="Q650" i="18"/>
  <c r="Q651" i="18"/>
  <c r="Q652" i="18"/>
  <c r="Q653" i="18"/>
  <c r="Q654" i="18"/>
  <c r="Q655" i="18"/>
  <c r="Q656" i="18"/>
  <c r="Q657" i="18"/>
  <c r="Q658" i="18"/>
  <c r="Q659" i="18"/>
  <c r="Q660" i="18"/>
  <c r="Q661" i="18"/>
  <c r="Q662" i="18"/>
  <c r="Q663" i="18"/>
  <c r="Q664" i="18"/>
  <c r="Q665" i="18"/>
  <c r="Q666" i="18"/>
  <c r="Q667" i="18"/>
  <c r="Q668" i="18"/>
  <c r="Q669" i="18"/>
  <c r="Q670" i="18"/>
  <c r="Q671" i="18"/>
  <c r="Q672" i="18"/>
  <c r="Q673" i="18"/>
  <c r="Q674" i="18"/>
  <c r="Q675" i="18"/>
  <c r="Q676" i="18"/>
  <c r="Q677" i="18"/>
  <c r="Q678" i="18"/>
  <c r="Q679" i="18"/>
  <c r="Q680" i="18"/>
  <c r="Q681" i="18"/>
  <c r="Q682" i="18"/>
  <c r="Q683" i="18"/>
  <c r="Q684" i="18"/>
  <c r="Q685" i="18"/>
  <c r="Q686" i="18"/>
  <c r="Q687" i="18"/>
  <c r="Q688" i="18"/>
  <c r="Q689" i="18"/>
  <c r="Q690" i="18"/>
  <c r="Q691" i="18"/>
  <c r="Q692" i="18"/>
  <c r="Q693" i="18"/>
  <c r="Q694" i="18"/>
  <c r="Q695" i="18"/>
  <c r="Q696" i="18"/>
  <c r="Q697" i="18"/>
  <c r="Q698" i="18"/>
  <c r="Q699" i="18"/>
  <c r="Q700" i="18"/>
  <c r="Q701" i="18"/>
  <c r="Q702" i="18"/>
  <c r="Q703" i="18"/>
  <c r="Q704" i="18"/>
  <c r="Q705" i="18"/>
  <c r="Q706" i="18"/>
  <c r="Q707" i="18"/>
  <c r="Q708" i="18"/>
  <c r="Q709" i="18"/>
  <c r="Q710" i="18"/>
  <c r="Q711" i="18"/>
  <c r="Q712" i="18"/>
  <c r="Q713" i="18"/>
  <c r="Q714" i="18"/>
  <c r="Q715" i="18"/>
  <c r="Q716" i="18"/>
  <c r="Q717" i="18"/>
  <c r="Q718" i="18"/>
  <c r="Q719" i="18"/>
  <c r="Q720" i="18"/>
  <c r="Q721" i="18"/>
  <c r="Q722" i="18"/>
  <c r="Q723" i="18"/>
  <c r="Q724" i="18"/>
  <c r="Q725" i="18"/>
  <c r="Q726" i="18"/>
  <c r="Q727" i="18"/>
  <c r="Q728" i="18"/>
  <c r="Q729" i="18"/>
  <c r="Q730" i="18"/>
  <c r="Q731" i="18"/>
  <c r="Q732" i="18"/>
  <c r="Q733" i="18"/>
  <c r="Q734" i="18"/>
  <c r="Q735" i="18"/>
  <c r="Q736" i="18"/>
  <c r="Q737" i="18"/>
  <c r="Q738" i="18"/>
  <c r="Q739" i="18"/>
  <c r="Q740" i="18"/>
  <c r="Q741" i="18"/>
  <c r="Q742" i="18"/>
  <c r="Q743" i="18"/>
  <c r="Q744" i="18"/>
  <c r="Q745" i="18"/>
  <c r="Q746" i="18"/>
  <c r="Q747" i="18"/>
  <c r="Q748" i="18"/>
  <c r="Q749" i="18"/>
  <c r="Q750" i="18"/>
  <c r="Q751" i="18"/>
  <c r="Q752" i="18"/>
  <c r="Q753" i="18"/>
  <c r="Q754" i="18"/>
  <c r="Q755" i="18"/>
  <c r="Q756" i="18"/>
  <c r="Q757" i="18"/>
  <c r="Q758" i="18"/>
  <c r="Q759" i="18"/>
  <c r="Q760" i="18"/>
  <c r="Q761" i="18"/>
  <c r="Q762" i="18"/>
  <c r="Q763" i="18"/>
  <c r="Q764" i="18"/>
  <c r="Q765" i="18"/>
  <c r="Q766" i="18"/>
  <c r="Q767" i="18"/>
  <c r="Q768" i="18"/>
  <c r="Q769" i="18"/>
  <c r="Q770" i="18"/>
  <c r="Q771" i="18"/>
  <c r="Q772" i="18"/>
  <c r="Q773" i="18"/>
  <c r="Q774" i="18"/>
  <c r="Q775" i="18"/>
  <c r="Q776" i="18"/>
  <c r="Q777" i="18"/>
  <c r="Q778" i="18"/>
  <c r="Q779" i="18"/>
  <c r="Q780" i="18"/>
  <c r="Q781" i="18"/>
  <c r="Q782" i="18"/>
  <c r="Q783" i="18"/>
  <c r="Q784" i="18"/>
  <c r="Q785" i="18"/>
  <c r="Q786" i="18"/>
  <c r="Q787" i="18"/>
  <c r="Q788" i="18"/>
  <c r="Q789" i="18"/>
  <c r="Q790" i="18"/>
  <c r="Q791" i="18"/>
  <c r="Q792" i="18"/>
  <c r="Q793" i="18"/>
  <c r="Q794" i="18"/>
  <c r="Q795" i="18"/>
  <c r="Q796" i="18"/>
  <c r="Q797" i="18"/>
  <c r="Q798" i="18"/>
  <c r="Q799" i="18"/>
  <c r="Q800" i="18"/>
  <c r="Q801" i="18"/>
  <c r="Q802" i="18"/>
  <c r="Q803" i="18"/>
  <c r="Q804" i="18"/>
  <c r="Q805" i="18"/>
  <c r="Q806" i="18"/>
  <c r="Q807" i="18"/>
  <c r="Q808" i="18"/>
  <c r="Q809" i="18"/>
  <c r="Q810" i="18"/>
  <c r="Q811" i="18"/>
  <c r="Q812" i="18"/>
  <c r="Q813" i="18"/>
  <c r="Q814" i="18"/>
  <c r="Q815" i="18"/>
  <c r="Q816" i="18"/>
  <c r="Q817" i="18"/>
  <c r="Q818" i="18"/>
  <c r="Q819" i="18"/>
  <c r="Q820" i="18"/>
  <c r="Q821" i="18"/>
  <c r="Q822" i="18"/>
  <c r="Q823" i="18"/>
  <c r="Q824" i="18"/>
  <c r="Q825" i="18"/>
  <c r="Q826" i="18"/>
  <c r="Q827" i="18"/>
  <c r="Q828" i="18"/>
  <c r="Q829" i="18"/>
  <c r="Q830" i="18"/>
  <c r="Q831" i="18"/>
  <c r="Q832" i="18"/>
  <c r="Q833" i="18"/>
  <c r="Q834" i="18"/>
  <c r="Q835" i="18"/>
  <c r="Q836" i="18"/>
  <c r="Q837" i="18"/>
  <c r="Q838" i="18"/>
  <c r="Q839" i="18"/>
  <c r="Q840" i="18"/>
  <c r="Q841" i="18"/>
  <c r="Q842" i="18"/>
  <c r="Q843" i="18"/>
  <c r="Q844" i="18"/>
  <c r="Q845" i="18"/>
  <c r="Q846" i="18"/>
  <c r="D4" i="18"/>
  <c r="CU46" i="10"/>
  <c r="CW46" i="10"/>
  <c r="CU47" i="10"/>
  <c r="CW47" i="10"/>
  <c r="I420" i="18" s="1"/>
  <c r="CU48" i="10"/>
  <c r="CW48" i="10"/>
  <c r="CU49" i="10"/>
  <c r="CW49" i="10"/>
  <c r="CU50" i="10"/>
  <c r="CW50" i="10"/>
  <c r="CU51" i="10"/>
  <c r="CW51" i="10"/>
  <c r="CU54" i="10"/>
  <c r="CW52" i="10"/>
  <c r="CU55" i="10"/>
  <c r="CW53" i="10"/>
  <c r="CU56" i="10"/>
  <c r="CW54" i="10"/>
  <c r="CU57" i="10"/>
  <c r="CW55" i="10"/>
  <c r="CU58" i="10"/>
  <c r="CW56" i="10"/>
  <c r="CU59" i="10"/>
  <c r="CW57" i="10"/>
  <c r="GJ82" i="10"/>
  <c r="GL82" i="10"/>
  <c r="W358" i="18" s="1"/>
  <c r="GJ83" i="10"/>
  <c r="GL83" i="10"/>
  <c r="GJ84" i="10"/>
  <c r="GL84" i="10"/>
  <c r="GJ85" i="10"/>
  <c r="GL85" i="10"/>
  <c r="W408" i="18" s="1"/>
  <c r="GJ86" i="10"/>
  <c r="GL86" i="10"/>
  <c r="W409" i="18" s="1"/>
  <c r="GJ87" i="10"/>
  <c r="GL87" i="10"/>
  <c r="W410" i="18" s="1"/>
  <c r="GJ88" i="10"/>
  <c r="GL88" i="10"/>
  <c r="W411" i="18" s="1"/>
  <c r="GJ89" i="10"/>
  <c r="GL89" i="10"/>
  <c r="W412" i="18" s="1"/>
  <c r="GJ90" i="10"/>
  <c r="GL90" i="10"/>
  <c r="GJ91" i="10"/>
  <c r="GL91" i="10"/>
  <c r="GJ92" i="10"/>
  <c r="GL92" i="10"/>
  <c r="W415" i="18" s="1"/>
  <c r="GJ93" i="10"/>
  <c r="GL93" i="10"/>
  <c r="W416" i="18" s="1"/>
  <c r="GJ94" i="10"/>
  <c r="GL94" i="10"/>
  <c r="GJ95" i="10"/>
  <c r="GL95" i="10"/>
  <c r="GJ96" i="10"/>
  <c r="GL96" i="10"/>
  <c r="W419" i="18" s="1"/>
  <c r="GJ97" i="10"/>
  <c r="GL97" i="10"/>
  <c r="CB10" i="1"/>
  <c r="CB12" i="1"/>
  <c r="CB13" i="1"/>
  <c r="CB15" i="1"/>
  <c r="CB16" i="1"/>
  <c r="CB18" i="1"/>
  <c r="CB19" i="1"/>
  <c r="CB21" i="1"/>
  <c r="CB22" i="1"/>
  <c r="CB24" i="1"/>
  <c r="CB25" i="1"/>
  <c r="CB27" i="1"/>
  <c r="CB29" i="1"/>
  <c r="CB31" i="1"/>
  <c r="CB32" i="1"/>
  <c r="CB34" i="1"/>
  <c r="CB35" i="1"/>
  <c r="CB37" i="1"/>
  <c r="CB38" i="1"/>
  <c r="CB40" i="1"/>
  <c r="CB41" i="1"/>
  <c r="CB43" i="1"/>
  <c r="CB44" i="1"/>
  <c r="CB46" i="1"/>
  <c r="CB47" i="1"/>
  <c r="CB49" i="1"/>
  <c r="CB50" i="1"/>
  <c r="CB52" i="1"/>
  <c r="CB53" i="1"/>
  <c r="CB55" i="1"/>
  <c r="CB56" i="1"/>
  <c r="CB58" i="1"/>
  <c r="CB59" i="1"/>
  <c r="CB61" i="1"/>
  <c r="CB62" i="1"/>
  <c r="CB64" i="1"/>
  <c r="CB65" i="1"/>
  <c r="CB67" i="1"/>
  <c r="CB68" i="1"/>
  <c r="CB70" i="1"/>
  <c r="CB71" i="1"/>
  <c r="CB110" i="1"/>
  <c r="CB112" i="1"/>
  <c r="CB113" i="1"/>
  <c r="CB115" i="1"/>
  <c r="CB116" i="1"/>
  <c r="CB118" i="1"/>
  <c r="CB119" i="1"/>
  <c r="CB121" i="1"/>
  <c r="CB122" i="1"/>
  <c r="CB124" i="1"/>
  <c r="CB125" i="1"/>
  <c r="CB127" i="1"/>
  <c r="CB128" i="1"/>
  <c r="CB130" i="1"/>
  <c r="CB131" i="1"/>
  <c r="CB133" i="1"/>
  <c r="CB134" i="1"/>
  <c r="CB136" i="1"/>
  <c r="CB137" i="1"/>
  <c r="CB139" i="1"/>
  <c r="CB140" i="1"/>
  <c r="CB142" i="1"/>
  <c r="CB143" i="1"/>
  <c r="CB145" i="1"/>
  <c r="CB146" i="1"/>
  <c r="CB148" i="1"/>
  <c r="CB149" i="1"/>
  <c r="CB151" i="1"/>
  <c r="CB152" i="1"/>
  <c r="CB154" i="1"/>
  <c r="CB155" i="1"/>
  <c r="CB157" i="1"/>
  <c r="CB158" i="1"/>
  <c r="CB160" i="1"/>
  <c r="CB161" i="1"/>
  <c r="CB163" i="1"/>
  <c r="CB164" i="1"/>
  <c r="CB166" i="1"/>
  <c r="CB167" i="1"/>
  <c r="CB169" i="1"/>
  <c r="CB170" i="1"/>
  <c r="CB172" i="1"/>
  <c r="CB173" i="1"/>
  <c r="CB175" i="1"/>
  <c r="CB176" i="1"/>
  <c r="CB178" i="1"/>
  <c r="CB179" i="1"/>
  <c r="CB180" i="1"/>
  <c r="CB181" i="1"/>
  <c r="CB183" i="1"/>
  <c r="CB184" i="1"/>
  <c r="CB185" i="1"/>
  <c r="CB186" i="1"/>
  <c r="CB187" i="1"/>
  <c r="CB189" i="1"/>
  <c r="CB190" i="1"/>
  <c r="CB191" i="1"/>
  <c r="CB192" i="1"/>
  <c r="CB194" i="1"/>
  <c r="CB195" i="1"/>
  <c r="CB196" i="1"/>
  <c r="CB197" i="1"/>
  <c r="CB199" i="1"/>
  <c r="CB200" i="1"/>
  <c r="CB201" i="1"/>
  <c r="CB202" i="1"/>
  <c r="CB204" i="1"/>
  <c r="CB205" i="1"/>
  <c r="CB206" i="1"/>
  <c r="CB207" i="1"/>
  <c r="CB209" i="1"/>
  <c r="CB210" i="1"/>
  <c r="CB211" i="1"/>
  <c r="CB212" i="1"/>
  <c r="CB213" i="1"/>
  <c r="CB216" i="1"/>
  <c r="CB219" i="1"/>
  <c r="CB220" i="1"/>
  <c r="CB221" i="1"/>
  <c r="CB224" i="1"/>
  <c r="CB225" i="1"/>
  <c r="CB226" i="1"/>
  <c r="CB229" i="1"/>
  <c r="CB230" i="1"/>
  <c r="CB231" i="1"/>
  <c r="CB232" i="1"/>
  <c r="CB233" i="1"/>
  <c r="CB236" i="1"/>
  <c r="CB237" i="1"/>
  <c r="CB238" i="1"/>
  <c r="CB239" i="1"/>
  <c r="CB240" i="1"/>
  <c r="CB242" i="1"/>
  <c r="CB243" i="1"/>
  <c r="CB255" i="1"/>
  <c r="CB256" i="1"/>
  <c r="CB260" i="1"/>
  <c r="CB263" i="1"/>
  <c r="CB264" i="1"/>
  <c r="CB265" i="1"/>
  <c r="CB268" i="1"/>
  <c r="CB269" i="1"/>
  <c r="CB270" i="1"/>
  <c r="CB273" i="1"/>
  <c r="CB274" i="1"/>
  <c r="CB276" i="1"/>
  <c r="CB277" i="1"/>
  <c r="CB278" i="1"/>
  <c r="CB280" i="1"/>
  <c r="CB281" i="1"/>
  <c r="CB282" i="1"/>
  <c r="CB283" i="1"/>
  <c r="CB5" i="1"/>
  <c r="CB6" i="1"/>
  <c r="CB7" i="1"/>
  <c r="CB8" i="1"/>
  <c r="EI158" i="14"/>
  <c r="EH102" i="14"/>
  <c r="EI44" i="14"/>
  <c r="EH174" i="14"/>
  <c r="EL117" i="14"/>
  <c r="EH64" i="14"/>
  <c r="EN64" i="14" s="1"/>
  <c r="EL7" i="14"/>
  <c r="EL162" i="14"/>
  <c r="EI119" i="14"/>
  <c r="EH77" i="14"/>
  <c r="EK77" i="14" s="1"/>
  <c r="EH49" i="14"/>
  <c r="EL38" i="14"/>
  <c r="EI27" i="14"/>
  <c r="EH203" i="14"/>
  <c r="EN203" i="14" s="1"/>
  <c r="EL192" i="14"/>
  <c r="EH181" i="14"/>
  <c r="EK181" i="14" s="1"/>
  <c r="EL169" i="14"/>
  <c r="EI159" i="14"/>
  <c r="EL147" i="14"/>
  <c r="EL137" i="14"/>
  <c r="EI127" i="14"/>
  <c r="EL115" i="14"/>
  <c r="EL105" i="14"/>
  <c r="EI95" i="14"/>
  <c r="EL83" i="14"/>
  <c r="EL73" i="14"/>
  <c r="EI63" i="14"/>
  <c r="EL51" i="14"/>
  <c r="EL41" i="14"/>
  <c r="EI31" i="14"/>
  <c r="L9" i="15"/>
  <c r="L10" i="15" s="1"/>
  <c r="J9" i="15"/>
  <c r="K9" i="15" s="1"/>
  <c r="S15" i="1"/>
  <c r="S16" i="1"/>
  <c r="S18" i="1"/>
  <c r="S19" i="1"/>
  <c r="S21" i="1"/>
  <c r="S22" i="1"/>
  <c r="S24" i="1"/>
  <c r="S25" i="1"/>
  <c r="S27" i="1"/>
  <c r="S29" i="1"/>
  <c r="S31" i="1"/>
  <c r="S32" i="1"/>
  <c r="S34" i="1"/>
  <c r="S35" i="1"/>
  <c r="S37" i="1"/>
  <c r="S38" i="1"/>
  <c r="S40" i="1"/>
  <c r="S41" i="1"/>
  <c r="S43" i="1"/>
  <c r="S44" i="1"/>
  <c r="S46" i="1"/>
  <c r="S47" i="1"/>
  <c r="S49" i="1"/>
  <c r="S50" i="1"/>
  <c r="S52" i="1"/>
  <c r="S53" i="1"/>
  <c r="S55" i="1"/>
  <c r="S56" i="1"/>
  <c r="S58" i="1"/>
  <c r="S59" i="1"/>
  <c r="S61" i="1"/>
  <c r="S62" i="1"/>
  <c r="S64" i="1"/>
  <c r="S65" i="1"/>
  <c r="S67" i="1"/>
  <c r="S68" i="1"/>
  <c r="S70" i="1"/>
  <c r="S71" i="1"/>
  <c r="S73" i="1"/>
  <c r="S112" i="1"/>
  <c r="S113" i="1"/>
  <c r="S115" i="1"/>
  <c r="S116" i="1"/>
  <c r="S118" i="1"/>
  <c r="S119" i="1"/>
  <c r="S121" i="1"/>
  <c r="S122" i="1"/>
  <c r="S124" i="1"/>
  <c r="S125" i="1"/>
  <c r="S127" i="1"/>
  <c r="S128" i="1"/>
  <c r="S130" i="1"/>
  <c r="S131" i="1"/>
  <c r="S133" i="1"/>
  <c r="S134" i="1"/>
  <c r="S136" i="1"/>
  <c r="S137" i="1"/>
  <c r="S139" i="1"/>
  <c r="S140" i="1"/>
  <c r="S142" i="1"/>
  <c r="S143" i="1"/>
  <c r="S145" i="1"/>
  <c r="S146" i="1"/>
  <c r="S148" i="1"/>
  <c r="S149" i="1"/>
  <c r="S151" i="1"/>
  <c r="S152" i="1"/>
  <c r="S154" i="1"/>
  <c r="S155" i="1"/>
  <c r="S157" i="1"/>
  <c r="S158" i="1"/>
  <c r="S160" i="1"/>
  <c r="S161" i="1"/>
  <c r="S163" i="1"/>
  <c r="S164" i="1"/>
  <c r="S166" i="1"/>
  <c r="S167" i="1"/>
  <c r="S169" i="1"/>
  <c r="S170" i="1"/>
  <c r="S172" i="1"/>
  <c r="S173" i="1"/>
  <c r="S175" i="1"/>
  <c r="S176" i="1"/>
  <c r="S178" i="1"/>
  <c r="S179" i="1"/>
  <c r="S180" i="1"/>
  <c r="S181" i="1"/>
  <c r="S183" i="1"/>
  <c r="S184" i="1"/>
  <c r="S185" i="1"/>
  <c r="S186" i="1"/>
  <c r="S187" i="1"/>
  <c r="S189" i="1"/>
  <c r="S190" i="1"/>
  <c r="S191" i="1"/>
  <c r="S192" i="1"/>
  <c r="S194" i="1"/>
  <c r="S195" i="1"/>
  <c r="S196" i="1"/>
  <c r="S197" i="1"/>
  <c r="S199" i="1"/>
  <c r="S200" i="1"/>
  <c r="S201" i="1"/>
  <c r="S202" i="1"/>
  <c r="S204" i="1"/>
  <c r="S205" i="1"/>
  <c r="S206" i="1"/>
  <c r="S207" i="1"/>
  <c r="S209" i="1"/>
  <c r="S210" i="1"/>
  <c r="S211" i="1"/>
  <c r="S212" i="1"/>
  <c r="S213" i="1"/>
  <c r="S216" i="1"/>
  <c r="S219" i="1"/>
  <c r="S220" i="1"/>
  <c r="S221" i="1"/>
  <c r="S224" i="1"/>
  <c r="S225" i="1"/>
  <c r="S226" i="1"/>
  <c r="S229" i="1"/>
  <c r="S230" i="1"/>
  <c r="S231" i="1"/>
  <c r="S232" i="1"/>
  <c r="S233" i="1"/>
  <c r="S236" i="1"/>
  <c r="S237" i="1"/>
  <c r="S238" i="1"/>
  <c r="S239" i="1"/>
  <c r="S240" i="1"/>
  <c r="S260" i="1"/>
  <c r="S263" i="1"/>
  <c r="S264" i="1"/>
  <c r="S265" i="1"/>
  <c r="S268" i="1"/>
  <c r="S269" i="1"/>
  <c r="S270" i="1"/>
  <c r="S273" i="1"/>
  <c r="S274" i="1"/>
  <c r="S276" i="1"/>
  <c r="S277" i="1"/>
  <c r="S278" i="1"/>
  <c r="S280" i="1"/>
  <c r="S281" i="1"/>
  <c r="S282" i="1"/>
  <c r="S283" i="1"/>
  <c r="S5" i="1"/>
  <c r="S6" i="1"/>
  <c r="S7" i="1"/>
  <c r="S8" i="1"/>
  <c r="S10" i="1"/>
  <c r="S12" i="1"/>
  <c r="S13" i="1"/>
  <c r="J24" i="15"/>
  <c r="K24" i="15" s="1"/>
  <c r="L22" i="15"/>
  <c r="L23" i="15" s="1"/>
  <c r="L20" i="15"/>
  <c r="L21" i="15" s="1"/>
  <c r="L18" i="15"/>
  <c r="L19" i="15" s="1"/>
  <c r="L16" i="15"/>
  <c r="L17" i="15" s="1"/>
  <c r="L14" i="15"/>
  <c r="L15" i="15" s="1"/>
  <c r="L13" i="15"/>
  <c r="L11" i="15"/>
  <c r="L12" i="15" s="1"/>
  <c r="L7" i="15"/>
  <c r="L8" i="15" s="1"/>
  <c r="L6" i="15"/>
  <c r="L5" i="15"/>
  <c r="J22" i="15"/>
  <c r="J23" i="15" s="1"/>
  <c r="K23" i="15" s="1"/>
  <c r="J20" i="15"/>
  <c r="K20" i="15" s="1"/>
  <c r="J18" i="15"/>
  <c r="K18" i="15" s="1"/>
  <c r="J16" i="15"/>
  <c r="K16" i="15" s="1"/>
  <c r="J14" i="15"/>
  <c r="J15" i="15" s="1"/>
  <c r="K15" i="15" s="1"/>
  <c r="J13" i="15"/>
  <c r="K13" i="15" s="1"/>
  <c r="J11" i="15"/>
  <c r="K11" i="15" s="1"/>
  <c r="J7" i="15"/>
  <c r="J8" i="15" s="1"/>
  <c r="K8" i="15" s="1"/>
  <c r="J6" i="15"/>
  <c r="K6" i="15" s="1"/>
  <c r="J5" i="15"/>
  <c r="K5" i="15" s="1"/>
  <c r="M5" i="15" s="1"/>
  <c r="K4" i="15"/>
  <c r="L24" i="15"/>
  <c r="I23" i="15"/>
  <c r="I21" i="15"/>
  <c r="I19" i="15"/>
  <c r="I17" i="15"/>
  <c r="I15" i="15"/>
  <c r="I12" i="15"/>
  <c r="I10" i="15"/>
  <c r="I8" i="15"/>
  <c r="F2" i="17"/>
  <c r="F6" i="17"/>
  <c r="F8" i="17"/>
  <c r="E8" i="17"/>
  <c r="U202" i="1"/>
  <c r="U13" i="1"/>
  <c r="U10" i="1"/>
  <c r="DWL137" i="6"/>
  <c r="DWL134" i="6"/>
  <c r="DVV137" i="6"/>
  <c r="DVV134" i="6"/>
  <c r="BY230" i="1"/>
  <c r="BY231" i="1"/>
  <c r="BY232" i="1"/>
  <c r="BY233" i="1"/>
  <c r="BY235" i="1"/>
  <c r="BY236" i="1"/>
  <c r="BY237" i="1"/>
  <c r="BY238" i="1"/>
  <c r="BY239" i="1"/>
  <c r="BY240" i="1"/>
  <c r="BY241" i="1"/>
  <c r="BY242" i="1"/>
  <c r="BY243" i="1"/>
  <c r="BY255" i="1"/>
  <c r="BY256" i="1"/>
  <c r="BY257" i="1"/>
  <c r="BV229" i="1"/>
  <c r="BV230" i="1"/>
  <c r="BV231" i="1"/>
  <c r="BV232" i="1"/>
  <c r="BV233" i="1"/>
  <c r="BV235" i="1"/>
  <c r="BV236" i="1"/>
  <c r="BV237" i="1"/>
  <c r="BV238" i="1"/>
  <c r="BV239" i="1"/>
  <c r="BV240" i="1"/>
  <c r="BV241" i="1"/>
  <c r="BV242" i="1"/>
  <c r="BV243" i="1"/>
  <c r="BV255" i="1"/>
  <c r="BV256" i="1"/>
  <c r="BV257" i="1"/>
  <c r="BU229" i="1"/>
  <c r="BU230" i="1"/>
  <c r="BU231" i="1"/>
  <c r="BU232" i="1"/>
  <c r="BU233" i="1"/>
  <c r="BU235" i="1"/>
  <c r="BU236" i="1"/>
  <c r="BU237" i="1"/>
  <c r="BU238" i="1"/>
  <c r="BU239" i="1"/>
  <c r="BU240" i="1"/>
  <c r="BU241" i="1"/>
  <c r="BU242" i="1"/>
  <c r="BU243" i="1"/>
  <c r="BU255" i="1"/>
  <c r="BU256" i="1"/>
  <c r="BU257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AV235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AV241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AL230" i="1"/>
  <c r="AO230" i="1" s="1"/>
  <c r="DM230" i="1" s="1"/>
  <c r="AL231" i="1"/>
  <c r="AO231" i="1" s="1"/>
  <c r="DM231" i="1" s="1"/>
  <c r="AL232" i="1"/>
  <c r="AO232" i="1" s="1"/>
  <c r="DM232" i="1" s="1"/>
  <c r="AL233" i="1"/>
  <c r="AL235" i="1"/>
  <c r="AM235" i="1"/>
  <c r="AN235" i="1"/>
  <c r="AO235" i="1"/>
  <c r="AP235" i="1"/>
  <c r="AQ235" i="1"/>
  <c r="AR235" i="1"/>
  <c r="AS235" i="1"/>
  <c r="AL236" i="1"/>
  <c r="AL237" i="1"/>
  <c r="AL238" i="1"/>
  <c r="AL239" i="1"/>
  <c r="AL240" i="1"/>
  <c r="AL241" i="1"/>
  <c r="AM241" i="1"/>
  <c r="AN241" i="1"/>
  <c r="AO241" i="1"/>
  <c r="AP241" i="1"/>
  <c r="AQ241" i="1"/>
  <c r="AR241" i="1"/>
  <c r="AS241" i="1"/>
  <c r="AL257" i="1"/>
  <c r="AM257" i="1"/>
  <c r="AN257" i="1"/>
  <c r="AO257" i="1"/>
  <c r="AP257" i="1"/>
  <c r="AQ257" i="1"/>
  <c r="AR257" i="1"/>
  <c r="AS257" i="1"/>
  <c r="DVF137" i="6"/>
  <c r="DVF134" i="6"/>
  <c r="DWL204" i="6"/>
  <c r="DVV204" i="6"/>
  <c r="DVF204" i="6"/>
  <c r="FU29" i="10"/>
  <c r="FL29" i="10"/>
  <c r="EH29" i="10"/>
  <c r="DY29" i="10"/>
  <c r="CY5" i="1"/>
  <c r="CZ5" i="1"/>
  <c r="DA5" i="1"/>
  <c r="DB5" i="1"/>
  <c r="DC5" i="1"/>
  <c r="DD5" i="1"/>
  <c r="CY6" i="1"/>
  <c r="CZ6" i="1"/>
  <c r="DA6" i="1"/>
  <c r="DB6" i="1"/>
  <c r="DC6" i="1"/>
  <c r="DD6" i="1"/>
  <c r="CY7" i="1"/>
  <c r="CZ7" i="1"/>
  <c r="DA7" i="1"/>
  <c r="DB7" i="1"/>
  <c r="DC7" i="1"/>
  <c r="DD7" i="1"/>
  <c r="CY8" i="1"/>
  <c r="CZ8" i="1"/>
  <c r="DA8" i="1"/>
  <c r="DB8" i="1"/>
  <c r="DC8" i="1"/>
  <c r="DD8" i="1"/>
  <c r="DD4" i="1"/>
  <c r="DC4" i="1"/>
  <c r="CS5" i="1"/>
  <c r="CT5" i="1"/>
  <c r="CS6" i="1"/>
  <c r="CT6" i="1"/>
  <c r="CS7" i="1"/>
  <c r="CT7" i="1"/>
  <c r="CS8" i="1"/>
  <c r="CT8" i="1"/>
  <c r="CT4" i="1"/>
  <c r="CS4" i="1"/>
  <c r="CN5" i="1"/>
  <c r="CP5" i="1"/>
  <c r="CQ5" i="1"/>
  <c r="CR5" i="1"/>
  <c r="CN6" i="1"/>
  <c r="CP6" i="1"/>
  <c r="CQ6" i="1"/>
  <c r="CR6" i="1"/>
  <c r="CN7" i="1"/>
  <c r="CP7" i="1"/>
  <c r="CQ7" i="1"/>
  <c r="CR7" i="1"/>
  <c r="CN8" i="1"/>
  <c r="CP8" i="1"/>
  <c r="CQ8" i="1"/>
  <c r="CR8" i="1"/>
  <c r="CVR83" i="6"/>
  <c r="CVO83" i="6"/>
  <c r="CVL83" i="6"/>
  <c r="CVL74" i="6"/>
  <c r="CVU74" i="6"/>
  <c r="CWE83" i="6"/>
  <c r="CWB83" i="6"/>
  <c r="CVY83" i="6"/>
  <c r="CWH74" i="6"/>
  <c r="CVY74" i="6"/>
  <c r="AC71" i="1"/>
  <c r="D20" i="2" s="1"/>
  <c r="S20" i="2" s="1"/>
  <c r="AC229" i="1"/>
  <c r="D37" i="2" s="1"/>
  <c r="AC205" i="1"/>
  <c r="DNO177" i="6"/>
  <c r="DNO174" i="6"/>
  <c r="DOG156" i="6"/>
  <c r="DOD156" i="6"/>
  <c r="DOA156" i="6"/>
  <c r="DNW156" i="6"/>
  <c r="DNT156" i="6"/>
  <c r="DNQ156" i="6"/>
  <c r="DNY143" i="6"/>
  <c r="DOK127" i="6"/>
  <c r="DMY127" i="6"/>
  <c r="DMI127" i="6"/>
  <c r="DLS127" i="6"/>
  <c r="DOK124" i="6"/>
  <c r="DMY124" i="6"/>
  <c r="DMI124" i="6"/>
  <c r="DLS124" i="6"/>
  <c r="DOE121" i="6"/>
  <c r="DNS121" i="6"/>
  <c r="DKG177" i="6"/>
  <c r="DKG174" i="6"/>
  <c r="DKY156" i="6"/>
  <c r="DKV156" i="6"/>
  <c r="DKS156" i="6"/>
  <c r="DKO156" i="6"/>
  <c r="DKL156" i="6"/>
  <c r="DKI156" i="6"/>
  <c r="DKQ143" i="6"/>
  <c r="DLC127" i="6"/>
  <c r="DJQ127" i="6"/>
  <c r="DJA127" i="6"/>
  <c r="DIK127" i="6"/>
  <c r="DLC124" i="6"/>
  <c r="DJQ124" i="6"/>
  <c r="DJA124" i="6"/>
  <c r="DIK124" i="6"/>
  <c r="DKW121" i="6"/>
  <c r="DKK121" i="6"/>
  <c r="DGY177" i="6"/>
  <c r="DGY174" i="6"/>
  <c r="DHQ156" i="6"/>
  <c r="DHN156" i="6"/>
  <c r="DHK156" i="6"/>
  <c r="DHG156" i="6"/>
  <c r="DHD156" i="6"/>
  <c r="DHA156" i="6"/>
  <c r="DHI143" i="6"/>
  <c r="DHU127" i="6"/>
  <c r="DGI127" i="6"/>
  <c r="DFS127" i="6"/>
  <c r="DFC127" i="6"/>
  <c r="DHU124" i="6"/>
  <c r="DGI124" i="6"/>
  <c r="DFS124" i="6"/>
  <c r="DFC124" i="6"/>
  <c r="DHO121" i="6"/>
  <c r="DHC121" i="6"/>
  <c r="DDQ177" i="6"/>
  <c r="DDQ174" i="6"/>
  <c r="DEI156" i="6"/>
  <c r="DEF156" i="6"/>
  <c r="DEC156" i="6"/>
  <c r="DDY156" i="6"/>
  <c r="DDV156" i="6"/>
  <c r="DDS156" i="6"/>
  <c r="DEA143" i="6"/>
  <c r="DEM127" i="6"/>
  <c r="DDA127" i="6"/>
  <c r="DCK127" i="6"/>
  <c r="DBU127" i="6"/>
  <c r="DEM124" i="6"/>
  <c r="DDA124" i="6"/>
  <c r="DCK124" i="6"/>
  <c r="DBU124" i="6"/>
  <c r="DEG121" i="6"/>
  <c r="DDU121" i="6"/>
  <c r="CTM143" i="6"/>
  <c r="CTS121" i="6"/>
  <c r="CTG121" i="6"/>
  <c r="CRK143" i="6"/>
  <c r="CRQ121" i="6"/>
  <c r="CRE121" i="6"/>
  <c r="CPI143" i="6"/>
  <c r="CPO121" i="6"/>
  <c r="CPC121" i="6"/>
  <c r="CNG143" i="6"/>
  <c r="CNM121" i="6"/>
  <c r="CNA121" i="6"/>
  <c r="CLE143" i="6"/>
  <c r="CLK121" i="6"/>
  <c r="CKY121" i="6"/>
  <c r="CJC143" i="6"/>
  <c r="CJI121" i="6"/>
  <c r="CIW121" i="6"/>
  <c r="CHA143" i="6"/>
  <c r="CHG121" i="6"/>
  <c r="CGU121" i="6"/>
  <c r="CEY143" i="6"/>
  <c r="CFE121" i="6"/>
  <c r="CES121" i="6"/>
  <c r="CCW143" i="6"/>
  <c r="CDC121" i="6"/>
  <c r="CCQ121" i="6"/>
  <c r="CAU143" i="6"/>
  <c r="CBA121" i="6"/>
  <c r="CAO121" i="6"/>
  <c r="BYS143" i="6"/>
  <c r="BYY121" i="6"/>
  <c r="BYM121" i="6"/>
  <c r="BWQ143" i="6"/>
  <c r="BWW121" i="6"/>
  <c r="BWK121" i="6"/>
  <c r="BUO143" i="6"/>
  <c r="BUU121" i="6"/>
  <c r="BUI121" i="6"/>
  <c r="BSM143" i="6"/>
  <c r="BSS121" i="6"/>
  <c r="BSG121" i="6"/>
  <c r="BQK143" i="6"/>
  <c r="BQQ121" i="6"/>
  <c r="BQE121" i="6"/>
  <c r="BOI143" i="6"/>
  <c r="BOO121" i="6"/>
  <c r="BOC121" i="6"/>
  <c r="BMG143" i="6"/>
  <c r="BMM121" i="6"/>
  <c r="BMA121" i="6"/>
  <c r="BKE143" i="6"/>
  <c r="BKK121" i="6"/>
  <c r="BJY121" i="6"/>
  <c r="BIC143" i="6"/>
  <c r="BII121" i="6"/>
  <c r="BHW121" i="6"/>
  <c r="BGA143" i="6"/>
  <c r="BGG121" i="6"/>
  <c r="BFU121" i="6"/>
  <c r="BDY143" i="6"/>
  <c r="BEE121" i="6"/>
  <c r="BDS121" i="6"/>
  <c r="BBW143" i="6"/>
  <c r="BCC121" i="6"/>
  <c r="BBQ121" i="6"/>
  <c r="AZU143" i="6"/>
  <c r="BAA121" i="6"/>
  <c r="AZO121" i="6"/>
  <c r="DAI177" i="6"/>
  <c r="DAI174" i="6"/>
  <c r="DBA156" i="6"/>
  <c r="DAX156" i="6"/>
  <c r="DAU156" i="6"/>
  <c r="DAQ156" i="6"/>
  <c r="DAN156" i="6"/>
  <c r="DAK156" i="6"/>
  <c r="DAS143" i="6"/>
  <c r="DBE127" i="6"/>
  <c r="CZS127" i="6"/>
  <c r="DBE124" i="6"/>
  <c r="CZS124" i="6"/>
  <c r="DAY121" i="6"/>
  <c r="DAM121" i="6"/>
  <c r="DBF83" i="6"/>
  <c r="DBC83" i="6"/>
  <c r="DAZ83" i="6"/>
  <c r="DAW83" i="6"/>
  <c r="DBF74" i="6"/>
  <c r="DAW74" i="6"/>
  <c r="CVW127" i="6"/>
  <c r="CVW124" i="6"/>
  <c r="CWK177" i="6"/>
  <c r="CWK174" i="6"/>
  <c r="CXC156" i="6"/>
  <c r="CWZ156" i="6"/>
  <c r="CWW156" i="6"/>
  <c r="CWS156" i="6"/>
  <c r="CWP156" i="6"/>
  <c r="CWM156" i="6"/>
  <c r="CTC177" i="6"/>
  <c r="CRA177" i="6"/>
  <c r="CTC174" i="6"/>
  <c r="CRA174" i="6"/>
  <c r="CTU156" i="6"/>
  <c r="CTR156" i="6"/>
  <c r="CTO156" i="6"/>
  <c r="CTK156" i="6"/>
  <c r="CTH156" i="6"/>
  <c r="CTE156" i="6"/>
  <c r="CRS156" i="6"/>
  <c r="CRP156" i="6"/>
  <c r="CRM156" i="6"/>
  <c r="CRI156" i="6"/>
  <c r="CRF156" i="6"/>
  <c r="CRC156" i="6"/>
  <c r="CTY127" i="6"/>
  <c r="CSM127" i="6"/>
  <c r="CRW127" i="6"/>
  <c r="CQK127" i="6"/>
  <c r="CTY124" i="6"/>
  <c r="CSM124" i="6"/>
  <c r="CRW124" i="6"/>
  <c r="CQK124" i="6"/>
  <c r="COY177" i="6"/>
  <c r="CMW177" i="6"/>
  <c r="COY174" i="6"/>
  <c r="CMW174" i="6"/>
  <c r="CPQ156" i="6"/>
  <c r="CPN156" i="6"/>
  <c r="CPK156" i="6"/>
  <c r="CPG156" i="6"/>
  <c r="CPD156" i="6"/>
  <c r="CPA156" i="6"/>
  <c r="CNO156" i="6"/>
  <c r="CNL156" i="6"/>
  <c r="CNI156" i="6"/>
  <c r="CNE156" i="6"/>
  <c r="CNB156" i="6"/>
  <c r="CMY156" i="6"/>
  <c r="CPU127" i="6"/>
  <c r="COI127" i="6"/>
  <c r="CNS127" i="6"/>
  <c r="CMG127" i="6"/>
  <c r="CPU124" i="6"/>
  <c r="COI124" i="6"/>
  <c r="CNS124" i="6"/>
  <c r="CMG124" i="6"/>
  <c r="CKU177" i="6"/>
  <c r="CIS177" i="6"/>
  <c r="CKU174" i="6"/>
  <c r="CIS174" i="6"/>
  <c r="CLM156" i="6"/>
  <c r="CLJ156" i="6"/>
  <c r="CLG156" i="6"/>
  <c r="CLC156" i="6"/>
  <c r="CKZ156" i="6"/>
  <c r="CKW156" i="6"/>
  <c r="CJK156" i="6"/>
  <c r="CJH156" i="6"/>
  <c r="CJE156" i="6"/>
  <c r="CJA156" i="6"/>
  <c r="CIX156" i="6"/>
  <c r="CIU156" i="6"/>
  <c r="CLQ127" i="6"/>
  <c r="CKE127" i="6"/>
  <c r="CJO127" i="6"/>
  <c r="CIC127" i="6"/>
  <c r="CLQ124" i="6"/>
  <c r="CKE124" i="6"/>
  <c r="CJO124" i="6"/>
  <c r="CIC124" i="6"/>
  <c r="CGQ177" i="6"/>
  <c r="CEO177" i="6"/>
  <c r="CGQ174" i="6"/>
  <c r="CEO174" i="6"/>
  <c r="CHI156" i="6"/>
  <c r="CHF156" i="6"/>
  <c r="CHC156" i="6"/>
  <c r="CGY156" i="6"/>
  <c r="CGV156" i="6"/>
  <c r="CGS156" i="6"/>
  <c r="CFG156" i="6"/>
  <c r="CFD156" i="6"/>
  <c r="CFA156" i="6"/>
  <c r="CEW156" i="6"/>
  <c r="CET156" i="6"/>
  <c r="CEQ156" i="6"/>
  <c r="CHM127" i="6"/>
  <c r="CGA127" i="6"/>
  <c r="CFK127" i="6"/>
  <c r="CDY127" i="6"/>
  <c r="CHM124" i="6"/>
  <c r="CGA124" i="6"/>
  <c r="CFK124" i="6"/>
  <c r="CDY124" i="6"/>
  <c r="CCM177" i="6"/>
  <c r="CAK177" i="6"/>
  <c r="CCM174" i="6"/>
  <c r="CAK174" i="6"/>
  <c r="CDE156" i="6"/>
  <c r="CDB156" i="6"/>
  <c r="CCY156" i="6"/>
  <c r="CCU156" i="6"/>
  <c r="CCR156" i="6"/>
  <c r="CCO156" i="6"/>
  <c r="CBC156" i="6"/>
  <c r="CAZ156" i="6"/>
  <c r="CAW156" i="6"/>
  <c r="CAS156" i="6"/>
  <c r="CAP156" i="6"/>
  <c r="CAM156" i="6"/>
  <c r="CDI127" i="6"/>
  <c r="CBW127" i="6"/>
  <c r="CBG127" i="6"/>
  <c r="BZU127" i="6"/>
  <c r="CDI124" i="6"/>
  <c r="CBW124" i="6"/>
  <c r="CBG124" i="6"/>
  <c r="BZU124" i="6"/>
  <c r="BYI177" i="6"/>
  <c r="BWG177" i="6"/>
  <c r="BYI174" i="6"/>
  <c r="BWG174" i="6"/>
  <c r="BZA156" i="6"/>
  <c r="BYX156" i="6"/>
  <c r="BYU156" i="6"/>
  <c r="BYQ156" i="6"/>
  <c r="BYN156" i="6"/>
  <c r="BYK156" i="6"/>
  <c r="BWY156" i="6"/>
  <c r="BWV156" i="6"/>
  <c r="BWS156" i="6"/>
  <c r="BWO156" i="6"/>
  <c r="BWL156" i="6"/>
  <c r="BWI156" i="6"/>
  <c r="BZE127" i="6"/>
  <c r="BXS127" i="6"/>
  <c r="BXC127" i="6"/>
  <c r="BVQ127" i="6"/>
  <c r="BZE124" i="6"/>
  <c r="BXS124" i="6"/>
  <c r="BXC124" i="6"/>
  <c r="BVQ124" i="6"/>
  <c r="BUE177" i="6"/>
  <c r="BSC177" i="6"/>
  <c r="BUE174" i="6"/>
  <c r="BSC174" i="6"/>
  <c r="BUW156" i="6"/>
  <c r="BUT156" i="6"/>
  <c r="BUQ156" i="6"/>
  <c r="BUM156" i="6"/>
  <c r="BUJ156" i="6"/>
  <c r="BUG156" i="6"/>
  <c r="BSU156" i="6"/>
  <c r="BSR156" i="6"/>
  <c r="BSO156" i="6"/>
  <c r="BSK156" i="6"/>
  <c r="BSH156" i="6"/>
  <c r="BSE156" i="6"/>
  <c r="BVA127" i="6"/>
  <c r="BTO127" i="6"/>
  <c r="BSY127" i="6"/>
  <c r="BRM127" i="6"/>
  <c r="BVA124" i="6"/>
  <c r="BTO124" i="6"/>
  <c r="BSY124" i="6"/>
  <c r="BRM124" i="6"/>
  <c r="BQA177" i="6"/>
  <c r="BNY177" i="6"/>
  <c r="BQA174" i="6"/>
  <c r="BNY174" i="6"/>
  <c r="BQS156" i="6"/>
  <c r="BQP156" i="6"/>
  <c r="BQM156" i="6"/>
  <c r="BQI156" i="6"/>
  <c r="BQF156" i="6"/>
  <c r="BQC156" i="6"/>
  <c r="BOQ156" i="6"/>
  <c r="BON156" i="6"/>
  <c r="BOK156" i="6"/>
  <c r="BOG156" i="6"/>
  <c r="BOD156" i="6"/>
  <c r="BOA156" i="6"/>
  <c r="BQW127" i="6"/>
  <c r="BPK127" i="6"/>
  <c r="BOU127" i="6"/>
  <c r="BNI127" i="6"/>
  <c r="BQW124" i="6"/>
  <c r="BPK124" i="6"/>
  <c r="BOU124" i="6"/>
  <c r="BNI124" i="6"/>
  <c r="BLW177" i="6"/>
  <c r="BJU177" i="6"/>
  <c r="BLW174" i="6"/>
  <c r="BJU174" i="6"/>
  <c r="BMO156" i="6"/>
  <c r="BML156" i="6"/>
  <c r="BMI156" i="6"/>
  <c r="BME156" i="6"/>
  <c r="BMB156" i="6"/>
  <c r="BLY156" i="6"/>
  <c r="BKM156" i="6"/>
  <c r="BKJ156" i="6"/>
  <c r="BKG156" i="6"/>
  <c r="BKC156" i="6"/>
  <c r="BJZ156" i="6"/>
  <c r="BJW156" i="6"/>
  <c r="BMS127" i="6"/>
  <c r="BLG127" i="6"/>
  <c r="BKQ127" i="6"/>
  <c r="BJE127" i="6"/>
  <c r="BMS124" i="6"/>
  <c r="BLG124" i="6"/>
  <c r="BKQ124" i="6"/>
  <c r="BJE124" i="6"/>
  <c r="BHS177" i="6"/>
  <c r="BFQ177" i="6"/>
  <c r="BHS174" i="6"/>
  <c r="BFQ174" i="6"/>
  <c r="BIK156" i="6"/>
  <c r="BIH156" i="6"/>
  <c r="BIE156" i="6"/>
  <c r="BIA156" i="6"/>
  <c r="BHX156" i="6"/>
  <c r="BHU156" i="6"/>
  <c r="BGI156" i="6"/>
  <c r="BGF156" i="6"/>
  <c r="BGC156" i="6"/>
  <c r="BFY156" i="6"/>
  <c r="BFV156" i="6"/>
  <c r="BFS156" i="6"/>
  <c r="BIO127" i="6"/>
  <c r="BHC127" i="6"/>
  <c r="BGM127" i="6"/>
  <c r="BFA127" i="6"/>
  <c r="BIO124" i="6"/>
  <c r="BHC124" i="6"/>
  <c r="BGM124" i="6"/>
  <c r="BFA124" i="6"/>
  <c r="BDO177" i="6"/>
  <c r="BBM177" i="6"/>
  <c r="BDO174" i="6"/>
  <c r="BBM174" i="6"/>
  <c r="BEG156" i="6"/>
  <c r="BED156" i="6"/>
  <c r="BEA156" i="6"/>
  <c r="BDW156" i="6"/>
  <c r="BDT156" i="6"/>
  <c r="BDQ156" i="6"/>
  <c r="BCE156" i="6"/>
  <c r="BCB156" i="6"/>
  <c r="BBY156" i="6"/>
  <c r="BBU156" i="6"/>
  <c r="BBR156" i="6"/>
  <c r="BBO156" i="6"/>
  <c r="BEK127" i="6"/>
  <c r="BCY127" i="6"/>
  <c r="BCI127" i="6"/>
  <c r="BAW127" i="6"/>
  <c r="BEK124" i="6"/>
  <c r="BCY124" i="6"/>
  <c r="BCI124" i="6"/>
  <c r="BAW124" i="6"/>
  <c r="AZK177" i="6"/>
  <c r="AZK174" i="6"/>
  <c r="BAC156" i="6"/>
  <c r="AZZ156" i="6"/>
  <c r="AZW156" i="6"/>
  <c r="AZS156" i="6"/>
  <c r="AZP156" i="6"/>
  <c r="AZM156" i="6"/>
  <c r="BAG127" i="6"/>
  <c r="AYU127" i="6"/>
  <c r="BAG124" i="6"/>
  <c r="AYU124" i="6"/>
  <c r="AUY121" i="6"/>
  <c r="AUM121" i="6"/>
  <c r="ASW177" i="6"/>
  <c r="ASW174" i="6"/>
  <c r="ATO156" i="6"/>
  <c r="ATL156" i="6"/>
  <c r="ATI156" i="6"/>
  <c r="ATE156" i="6"/>
  <c r="ATB156" i="6"/>
  <c r="ASY156" i="6"/>
  <c r="ATG143" i="6"/>
  <c r="ATS127" i="6"/>
  <c r="ASG127" i="6"/>
  <c r="ATS124" i="6"/>
  <c r="ASG124" i="6"/>
  <c r="ATM121" i="6"/>
  <c r="ATA121" i="6"/>
  <c r="AQU177" i="6"/>
  <c r="AQU174" i="6"/>
  <c r="ARM156" i="6"/>
  <c r="ARJ156" i="6"/>
  <c r="ARG156" i="6"/>
  <c r="ARC156" i="6"/>
  <c r="AQZ156" i="6"/>
  <c r="AQW156" i="6"/>
  <c r="ARE143" i="6"/>
  <c r="ARQ127" i="6"/>
  <c r="AQE127" i="6"/>
  <c r="ARQ124" i="6"/>
  <c r="AQE124" i="6"/>
  <c r="ARK121" i="6"/>
  <c r="AQY121" i="6"/>
  <c r="AOS177" i="6"/>
  <c r="AOS174" i="6"/>
  <c r="APK156" i="6"/>
  <c r="APH156" i="6"/>
  <c r="APE156" i="6"/>
  <c r="APA156" i="6"/>
  <c r="AOX156" i="6"/>
  <c r="AOU156" i="6"/>
  <c r="APC143" i="6"/>
  <c r="APO127" i="6"/>
  <c r="AOC127" i="6"/>
  <c r="APO124" i="6"/>
  <c r="AOC124" i="6"/>
  <c r="API121" i="6"/>
  <c r="AOW121" i="6"/>
  <c r="AMQ177" i="6"/>
  <c r="AMQ174" i="6"/>
  <c r="ANI156" i="6"/>
  <c r="ANF156" i="6"/>
  <c r="ANC156" i="6"/>
  <c r="AMY156" i="6"/>
  <c r="AMV156" i="6"/>
  <c r="AMS156" i="6"/>
  <c r="ANA143" i="6"/>
  <c r="ANM127" i="6"/>
  <c r="AMA127" i="6"/>
  <c r="ANM124" i="6"/>
  <c r="AMA124" i="6"/>
  <c r="ANG121" i="6"/>
  <c r="AMU121" i="6"/>
  <c r="AKO177" i="6"/>
  <c r="AKO174" i="6"/>
  <c r="ALG156" i="6"/>
  <c r="ALD156" i="6"/>
  <c r="ALA156" i="6"/>
  <c r="AKW156" i="6"/>
  <c r="AKT156" i="6"/>
  <c r="AKQ156" i="6"/>
  <c r="AKY143" i="6"/>
  <c r="ALK127" i="6"/>
  <c r="AJY127" i="6"/>
  <c r="ALK124" i="6"/>
  <c r="AJY124" i="6"/>
  <c r="ALE121" i="6"/>
  <c r="AKS121" i="6"/>
  <c r="AIM177" i="6"/>
  <c r="AIM174" i="6"/>
  <c r="AJE156" i="6"/>
  <c r="AJB156" i="6"/>
  <c r="AIY156" i="6"/>
  <c r="AIU156" i="6"/>
  <c r="AIR156" i="6"/>
  <c r="AIO156" i="6"/>
  <c r="AIW143" i="6"/>
  <c r="AJI127" i="6"/>
  <c r="AHW127" i="6"/>
  <c r="AJI124" i="6"/>
  <c r="AHW124" i="6"/>
  <c r="AJC121" i="6"/>
  <c r="AIQ121" i="6"/>
  <c r="AGK177" i="6"/>
  <c r="AGK174" i="6"/>
  <c r="AHC156" i="6"/>
  <c r="AGZ156" i="6"/>
  <c r="AGW156" i="6"/>
  <c r="AGS156" i="6"/>
  <c r="AGP156" i="6"/>
  <c r="AGM156" i="6"/>
  <c r="AGU143" i="6"/>
  <c r="AHG127" i="6"/>
  <c r="AFU127" i="6"/>
  <c r="AHG124" i="6"/>
  <c r="AFU124" i="6"/>
  <c r="AHA121" i="6"/>
  <c r="AGO121" i="6"/>
  <c r="AEI177" i="6"/>
  <c r="AEI174" i="6"/>
  <c r="AFA156" i="6"/>
  <c r="AEX156" i="6"/>
  <c r="AEU156" i="6"/>
  <c r="AEQ156" i="6"/>
  <c r="AEN156" i="6"/>
  <c r="AEK156" i="6"/>
  <c r="AES143" i="6"/>
  <c r="AFE127" i="6"/>
  <c r="ADS127" i="6"/>
  <c r="AFE124" i="6"/>
  <c r="ADS124" i="6"/>
  <c r="AEY121" i="6"/>
  <c r="AEM121" i="6"/>
  <c r="ACG177" i="6"/>
  <c r="ACG174" i="6"/>
  <c r="ACY156" i="6"/>
  <c r="ACV156" i="6"/>
  <c r="ACS156" i="6"/>
  <c r="ACO156" i="6"/>
  <c r="ACL156" i="6"/>
  <c r="ACI156" i="6"/>
  <c r="ACQ143" i="6"/>
  <c r="ADC127" i="6"/>
  <c r="ABQ127" i="6"/>
  <c r="ADC124" i="6"/>
  <c r="ABQ124" i="6"/>
  <c r="ACW121" i="6"/>
  <c r="ACK121" i="6"/>
  <c r="AAE177" i="6"/>
  <c r="AAE174" i="6"/>
  <c r="AAW156" i="6"/>
  <c r="AAT156" i="6"/>
  <c r="AAQ156" i="6"/>
  <c r="AAM156" i="6"/>
  <c r="AAJ156" i="6"/>
  <c r="AAG156" i="6"/>
  <c r="AAO143" i="6"/>
  <c r="ABA127" i="6"/>
  <c r="ZO127" i="6"/>
  <c r="ABA124" i="6"/>
  <c r="ZO124" i="6"/>
  <c r="AAU121" i="6"/>
  <c r="AAI121" i="6"/>
  <c r="YC177" i="6"/>
  <c r="YC174" i="6"/>
  <c r="YU156" i="6"/>
  <c r="YR156" i="6"/>
  <c r="YO156" i="6"/>
  <c r="YK156" i="6"/>
  <c r="YH156" i="6"/>
  <c r="YE156" i="6"/>
  <c r="YM143" i="6"/>
  <c r="YY127" i="6"/>
  <c r="XM127" i="6"/>
  <c r="YY124" i="6"/>
  <c r="XM124" i="6"/>
  <c r="YS121" i="6"/>
  <c r="YG121" i="6"/>
  <c r="WA177" i="6"/>
  <c r="WA174" i="6"/>
  <c r="WS156" i="6"/>
  <c r="WP156" i="6"/>
  <c r="WM156" i="6"/>
  <c r="WI156" i="6"/>
  <c r="WF156" i="6"/>
  <c r="WC156" i="6"/>
  <c r="WK143" i="6"/>
  <c r="WW127" i="6"/>
  <c r="VK127" i="6"/>
  <c r="WW124" i="6"/>
  <c r="VK124" i="6"/>
  <c r="WQ121" i="6"/>
  <c r="WE121" i="6"/>
  <c r="TY177" i="6"/>
  <c r="TY174" i="6"/>
  <c r="UQ156" i="6"/>
  <c r="UN156" i="6"/>
  <c r="UK156" i="6"/>
  <c r="UG156" i="6"/>
  <c r="UD156" i="6"/>
  <c r="UA156" i="6"/>
  <c r="UI143" i="6"/>
  <c r="UU127" i="6"/>
  <c r="TI127" i="6"/>
  <c r="UU124" i="6"/>
  <c r="TI124" i="6"/>
  <c r="UO121" i="6"/>
  <c r="UC121" i="6"/>
  <c r="RW177" i="6"/>
  <c r="RW174" i="6"/>
  <c r="SO156" i="6"/>
  <c r="SL156" i="6"/>
  <c r="SI156" i="6"/>
  <c r="SE156" i="6"/>
  <c r="SB156" i="6"/>
  <c r="RY156" i="6"/>
  <c r="SG143" i="6"/>
  <c r="SS127" i="6"/>
  <c r="RG127" i="6"/>
  <c r="SS124" i="6"/>
  <c r="RG124" i="6"/>
  <c r="SM121" i="6"/>
  <c r="SA121" i="6"/>
  <c r="CM5" i="1"/>
  <c r="CM6" i="1"/>
  <c r="CM7" i="1"/>
  <c r="CM8" i="1"/>
  <c r="PU177" i="6"/>
  <c r="PU174" i="6"/>
  <c r="QM156" i="6"/>
  <c r="QJ156" i="6"/>
  <c r="QG156" i="6"/>
  <c r="QC156" i="6"/>
  <c r="PZ156" i="6"/>
  <c r="PW156" i="6"/>
  <c r="QE143" i="6"/>
  <c r="QQ127" i="6"/>
  <c r="PE127" i="6"/>
  <c r="QQ124" i="6"/>
  <c r="PE124" i="6"/>
  <c r="QK121" i="6"/>
  <c r="PY121" i="6"/>
  <c r="OI177" i="6"/>
  <c r="OI174" i="6"/>
  <c r="PA156" i="6"/>
  <c r="OX156" i="6"/>
  <c r="OU156" i="6"/>
  <c r="OQ156" i="6"/>
  <c r="ON156" i="6"/>
  <c r="OK156" i="6"/>
  <c r="OS143" i="6"/>
  <c r="OY121" i="6"/>
  <c r="OM121" i="6"/>
  <c r="MW177" i="6"/>
  <c r="MW174" i="6"/>
  <c r="NO156" i="6"/>
  <c r="NL156" i="6"/>
  <c r="NI156" i="6"/>
  <c r="NE156" i="6"/>
  <c r="NB156" i="6"/>
  <c r="MY156" i="6"/>
  <c r="NG143" i="6"/>
  <c r="NS127" i="6"/>
  <c r="MG127" i="6"/>
  <c r="NS124" i="6"/>
  <c r="MG124" i="6"/>
  <c r="NM121" i="6"/>
  <c r="NA121" i="6"/>
  <c r="KU177" i="6"/>
  <c r="KU174" i="6"/>
  <c r="LM156" i="6"/>
  <c r="LJ156" i="6"/>
  <c r="LG156" i="6"/>
  <c r="LC156" i="6"/>
  <c r="KZ156" i="6"/>
  <c r="KW156" i="6"/>
  <c r="LE143" i="6"/>
  <c r="LQ127" i="6"/>
  <c r="KE127" i="6"/>
  <c r="LQ124" i="6"/>
  <c r="KE124" i="6"/>
  <c r="LK121" i="6"/>
  <c r="KY121" i="6"/>
  <c r="IS177" i="6"/>
  <c r="IS174" i="6"/>
  <c r="JK156" i="6"/>
  <c r="JH156" i="6"/>
  <c r="JE156" i="6"/>
  <c r="JA156" i="6"/>
  <c r="IX156" i="6"/>
  <c r="IU156" i="6"/>
  <c r="JC143" i="6"/>
  <c r="JO127" i="6"/>
  <c r="IC127" i="6"/>
  <c r="JO124" i="6"/>
  <c r="IC124" i="6"/>
  <c r="JI121" i="6"/>
  <c r="IW121" i="6"/>
  <c r="GQ177" i="6"/>
  <c r="GQ174" i="6"/>
  <c r="HI156" i="6"/>
  <c r="HF156" i="6"/>
  <c r="HC156" i="6"/>
  <c r="GY156" i="6"/>
  <c r="GV156" i="6"/>
  <c r="GS156" i="6"/>
  <c r="HA143" i="6"/>
  <c r="HM127" i="6"/>
  <c r="GA127" i="6"/>
  <c r="HM124" i="6"/>
  <c r="GA124" i="6"/>
  <c r="HG121" i="6"/>
  <c r="GU121" i="6"/>
  <c r="EU29" i="10"/>
  <c r="EL29" i="10"/>
  <c r="DH29" i="10"/>
  <c r="CY29" i="10"/>
  <c r="DB4" i="1"/>
  <c r="DA4" i="1"/>
  <c r="CZ4" i="1"/>
  <c r="CY4" i="1"/>
  <c r="CR4" i="1"/>
  <c r="CQ4" i="1"/>
  <c r="CP4" i="1"/>
  <c r="CN4" i="1"/>
  <c r="EO177" i="6"/>
  <c r="EO174" i="6"/>
  <c r="FG156" i="6"/>
  <c r="FD156" i="6"/>
  <c r="FA156" i="6"/>
  <c r="EW156" i="6"/>
  <c r="ET156" i="6"/>
  <c r="EQ156" i="6"/>
  <c r="EY143" i="6"/>
  <c r="FE121" i="6"/>
  <c r="ES121" i="6"/>
  <c r="CM177" i="6"/>
  <c r="CM174" i="6"/>
  <c r="DE156" i="6"/>
  <c r="DB156" i="6"/>
  <c r="CY156" i="6"/>
  <c r="CU156" i="6"/>
  <c r="CR156" i="6"/>
  <c r="CO156" i="6"/>
  <c r="CW143" i="6"/>
  <c r="DC121" i="6"/>
  <c r="CQ121" i="6"/>
  <c r="DP134" i="10"/>
  <c r="DM134" i="10"/>
  <c r="DJ134" i="10"/>
  <c r="DF134" i="10"/>
  <c r="DC134" i="10"/>
  <c r="CZ134" i="10"/>
  <c r="CK4" i="1"/>
  <c r="CJ4" i="1"/>
  <c r="CI4" i="1"/>
  <c r="CH4" i="1"/>
  <c r="CG4" i="1"/>
  <c r="CF4" i="1"/>
  <c r="EK101" i="10"/>
  <c r="DU101" i="10"/>
  <c r="EK98" i="10"/>
  <c r="DU98" i="10"/>
  <c r="BA177" i="6"/>
  <c r="BA174" i="6"/>
  <c r="BS156" i="6"/>
  <c r="BP156" i="6"/>
  <c r="BM156" i="6"/>
  <c r="BI156" i="6"/>
  <c r="BF156" i="6"/>
  <c r="BC156" i="6"/>
  <c r="BK143" i="6"/>
  <c r="BQ121" i="6"/>
  <c r="BE121" i="6"/>
  <c r="AK127" i="6"/>
  <c r="AK124" i="6"/>
  <c r="FK127" i="6"/>
  <c r="DY127" i="6"/>
  <c r="FK124" i="6"/>
  <c r="DY124" i="6"/>
  <c r="DB85" i="10"/>
  <c r="DN101" i="10"/>
  <c r="DF1" i="14"/>
  <c r="BJ10" i="1"/>
  <c r="BJ12" i="1"/>
  <c r="BJ13" i="1"/>
  <c r="BJ15" i="1"/>
  <c r="BJ16" i="1"/>
  <c r="BJ18" i="1"/>
  <c r="BJ19" i="1"/>
  <c r="BJ21" i="1"/>
  <c r="BJ22" i="1"/>
  <c r="BJ24" i="1"/>
  <c r="BJ25" i="1"/>
  <c r="BJ27" i="1"/>
  <c r="BJ29" i="1"/>
  <c r="BJ31" i="1"/>
  <c r="BJ32" i="1"/>
  <c r="BJ34" i="1"/>
  <c r="BJ35" i="1"/>
  <c r="BJ37" i="1"/>
  <c r="BJ38" i="1"/>
  <c r="BJ40" i="1"/>
  <c r="BJ41" i="1"/>
  <c r="BJ43" i="1"/>
  <c r="BJ44" i="1"/>
  <c r="BJ46" i="1"/>
  <c r="BJ47" i="1"/>
  <c r="BJ49" i="1"/>
  <c r="BJ50" i="1"/>
  <c r="BJ52" i="1"/>
  <c r="BJ53" i="1"/>
  <c r="BJ55" i="1"/>
  <c r="BJ56" i="1"/>
  <c r="BJ58" i="1"/>
  <c r="BJ59" i="1"/>
  <c r="BJ61" i="1"/>
  <c r="BJ62" i="1"/>
  <c r="BJ64" i="1"/>
  <c r="BJ65" i="1"/>
  <c r="BJ67" i="1"/>
  <c r="BJ68" i="1"/>
  <c r="BJ70" i="1"/>
  <c r="BJ71" i="1"/>
  <c r="BJ110" i="1"/>
  <c r="BJ112" i="1"/>
  <c r="BJ113" i="1"/>
  <c r="BJ115" i="1"/>
  <c r="BJ116" i="1"/>
  <c r="BJ118" i="1"/>
  <c r="BJ119" i="1"/>
  <c r="BJ121" i="1"/>
  <c r="BJ122" i="1"/>
  <c r="BJ124" i="1"/>
  <c r="BJ125" i="1"/>
  <c r="BJ127" i="1"/>
  <c r="BJ128" i="1"/>
  <c r="BJ130" i="1"/>
  <c r="BJ131" i="1"/>
  <c r="BJ133" i="1"/>
  <c r="BJ134" i="1"/>
  <c r="BJ136" i="1"/>
  <c r="BJ137" i="1"/>
  <c r="BJ139" i="1"/>
  <c r="BJ140" i="1"/>
  <c r="BJ142" i="1"/>
  <c r="BJ143" i="1"/>
  <c r="BJ145" i="1"/>
  <c r="BJ146" i="1"/>
  <c r="BJ148" i="1"/>
  <c r="BJ149" i="1"/>
  <c r="BJ151" i="1"/>
  <c r="BJ152" i="1"/>
  <c r="BJ154" i="1"/>
  <c r="BJ155" i="1"/>
  <c r="BJ157" i="1"/>
  <c r="BJ158" i="1"/>
  <c r="BJ160" i="1"/>
  <c r="BJ161" i="1"/>
  <c r="BJ163" i="1"/>
  <c r="BJ164" i="1"/>
  <c r="BJ166" i="1"/>
  <c r="BJ167" i="1"/>
  <c r="BJ169" i="1"/>
  <c r="BJ170" i="1"/>
  <c r="BJ172" i="1"/>
  <c r="BJ173" i="1"/>
  <c r="BJ175" i="1"/>
  <c r="BJ176" i="1"/>
  <c r="BJ178" i="1"/>
  <c r="BJ179" i="1"/>
  <c r="BJ180" i="1"/>
  <c r="BJ181" i="1"/>
  <c r="BJ183" i="1"/>
  <c r="BJ184" i="1"/>
  <c r="BJ185" i="1"/>
  <c r="BJ186" i="1"/>
  <c r="BJ187" i="1"/>
  <c r="BJ189" i="1"/>
  <c r="BJ190" i="1"/>
  <c r="BJ191" i="1"/>
  <c r="BJ192" i="1"/>
  <c r="BJ194" i="1"/>
  <c r="BJ195" i="1"/>
  <c r="BJ196" i="1"/>
  <c r="BJ197" i="1"/>
  <c r="BJ199" i="1"/>
  <c r="BJ200" i="1"/>
  <c r="BJ201" i="1"/>
  <c r="BJ202" i="1"/>
  <c r="BJ204" i="1"/>
  <c r="BJ205" i="1"/>
  <c r="BJ206" i="1"/>
  <c r="BJ207" i="1"/>
  <c r="BJ209" i="1"/>
  <c r="BJ210" i="1"/>
  <c r="BJ211" i="1"/>
  <c r="BJ212" i="1"/>
  <c r="BJ213" i="1"/>
  <c r="BJ216" i="1"/>
  <c r="BJ219" i="1"/>
  <c r="BJ220" i="1"/>
  <c r="BJ221" i="1"/>
  <c r="BJ224" i="1"/>
  <c r="BJ225" i="1"/>
  <c r="BJ226" i="1"/>
  <c r="BJ229" i="1"/>
  <c r="BJ260" i="1"/>
  <c r="BJ263" i="1"/>
  <c r="BJ264" i="1"/>
  <c r="BJ265" i="1"/>
  <c r="BJ268" i="1"/>
  <c r="BJ269" i="1"/>
  <c r="BJ270" i="1"/>
  <c r="BJ273" i="1"/>
  <c r="BJ274" i="1"/>
  <c r="BJ276" i="1"/>
  <c r="BJ277" i="1"/>
  <c r="BJ278" i="1"/>
  <c r="BJ280" i="1"/>
  <c r="BJ281" i="1"/>
  <c r="BJ282" i="1"/>
  <c r="BJ283" i="1"/>
  <c r="BJ5" i="1"/>
  <c r="BJ6" i="1"/>
  <c r="BJ7" i="1"/>
  <c r="BJ8" i="1"/>
  <c r="AU153" i="1"/>
  <c r="BB153" i="1" s="1"/>
  <c r="AU159" i="1"/>
  <c r="BA159" i="1" s="1"/>
  <c r="AU177" i="1"/>
  <c r="BB177" i="1" s="1"/>
  <c r="AU171" i="1"/>
  <c r="BB171" i="1" s="1"/>
  <c r="AU150" i="1"/>
  <c r="BB150" i="1" s="1"/>
  <c r="AU174" i="1"/>
  <c r="AU162" i="1"/>
  <c r="BB162" i="1" s="1"/>
  <c r="AU165" i="1"/>
  <c r="BB165" i="1" s="1"/>
  <c r="AU147" i="1"/>
  <c r="BB147" i="1" s="1"/>
  <c r="AU156" i="1"/>
  <c r="BA156" i="1" s="1"/>
  <c r="AU168" i="1"/>
  <c r="BB168" i="1" s="1"/>
  <c r="FF203" i="14"/>
  <c r="FF202" i="14"/>
  <c r="FF201" i="14"/>
  <c r="FF200" i="14"/>
  <c r="FF199" i="14"/>
  <c r="FF198" i="14"/>
  <c r="FF197" i="14"/>
  <c r="FF196" i="14"/>
  <c r="FF195" i="14"/>
  <c r="FF194" i="14"/>
  <c r="FF193" i="14"/>
  <c r="FF192" i="14"/>
  <c r="FF191" i="14"/>
  <c r="FF190" i="14"/>
  <c r="FF189" i="14"/>
  <c r="FF188" i="14"/>
  <c r="FF187" i="14"/>
  <c r="FF186" i="14"/>
  <c r="FF185" i="14"/>
  <c r="FF184" i="14"/>
  <c r="FF183" i="14"/>
  <c r="FF182" i="14"/>
  <c r="FF181" i="14"/>
  <c r="FF180" i="14"/>
  <c r="FF179" i="14"/>
  <c r="FF178" i="14"/>
  <c r="FF177" i="14"/>
  <c r="FF176" i="14"/>
  <c r="FF175" i="14"/>
  <c r="FF174" i="14"/>
  <c r="FF173" i="14"/>
  <c r="FF172" i="14"/>
  <c r="FF171" i="14"/>
  <c r="FF170" i="14"/>
  <c r="FF169" i="14"/>
  <c r="FF168" i="14"/>
  <c r="FF167" i="14"/>
  <c r="FF166" i="14"/>
  <c r="FF165" i="14"/>
  <c r="FF164" i="14"/>
  <c r="FF163" i="14"/>
  <c r="FF162" i="14"/>
  <c r="FF161" i="14"/>
  <c r="FF160" i="14"/>
  <c r="FF159" i="14"/>
  <c r="FF158" i="14"/>
  <c r="FF157" i="14"/>
  <c r="FF156" i="14"/>
  <c r="FF155" i="14"/>
  <c r="FF154" i="14"/>
  <c r="FF153" i="14"/>
  <c r="FF152" i="14"/>
  <c r="FF151" i="14"/>
  <c r="FF150" i="14"/>
  <c r="FF149" i="14"/>
  <c r="FF148" i="14"/>
  <c r="FF147" i="14"/>
  <c r="FF146" i="14"/>
  <c r="FF145" i="14"/>
  <c r="FF144" i="14"/>
  <c r="FF143" i="14"/>
  <c r="FF142" i="14"/>
  <c r="FF141" i="14"/>
  <c r="FF140" i="14"/>
  <c r="FF139" i="14"/>
  <c r="FF138" i="14"/>
  <c r="FF137" i="14"/>
  <c r="FF136" i="14"/>
  <c r="FF135" i="14"/>
  <c r="FF134" i="14"/>
  <c r="FF133" i="14"/>
  <c r="FF132" i="14"/>
  <c r="FF131" i="14"/>
  <c r="FF130" i="14"/>
  <c r="FF129" i="14"/>
  <c r="FF128" i="14"/>
  <c r="FF127" i="14"/>
  <c r="FF126" i="14"/>
  <c r="FF125" i="14"/>
  <c r="FF124" i="14"/>
  <c r="FF123" i="14"/>
  <c r="FF122" i="14"/>
  <c r="FF121" i="14"/>
  <c r="FF120" i="14"/>
  <c r="FF119" i="14"/>
  <c r="FF118" i="14"/>
  <c r="FF117" i="14"/>
  <c r="FF116" i="14"/>
  <c r="FF115" i="14"/>
  <c r="FF114" i="14"/>
  <c r="FF113" i="14"/>
  <c r="FF112" i="14"/>
  <c r="FF111" i="14"/>
  <c r="FF110" i="14"/>
  <c r="FF109" i="14"/>
  <c r="FF108" i="14"/>
  <c r="FF107" i="14"/>
  <c r="FF106" i="14"/>
  <c r="FF105" i="14"/>
  <c r="FF104" i="14"/>
  <c r="FF103" i="14"/>
  <c r="FF102" i="14"/>
  <c r="FF101" i="14"/>
  <c r="FF100" i="14"/>
  <c r="FF99" i="14"/>
  <c r="FF98" i="14"/>
  <c r="FF97" i="14"/>
  <c r="FF96" i="14"/>
  <c r="FF95" i="14"/>
  <c r="FF94" i="14"/>
  <c r="FF93" i="14"/>
  <c r="FF92" i="14"/>
  <c r="FF91" i="14"/>
  <c r="FF90" i="14"/>
  <c r="FF89" i="14"/>
  <c r="FF88" i="14"/>
  <c r="FF87" i="14"/>
  <c r="FF86" i="14"/>
  <c r="FF85" i="14"/>
  <c r="FF84" i="14"/>
  <c r="FF83" i="14"/>
  <c r="FF82" i="14"/>
  <c r="FF81" i="14"/>
  <c r="FF80" i="14"/>
  <c r="FF79" i="14"/>
  <c r="FF78" i="14"/>
  <c r="FF77" i="14"/>
  <c r="FF76" i="14"/>
  <c r="FF75" i="14"/>
  <c r="FF74" i="14"/>
  <c r="FF73" i="14"/>
  <c r="FF72" i="14"/>
  <c r="FF71" i="14"/>
  <c r="FF70" i="14"/>
  <c r="FF69" i="14"/>
  <c r="FF68" i="14"/>
  <c r="FF67" i="14"/>
  <c r="FF66" i="14"/>
  <c r="FF65" i="14"/>
  <c r="FF64" i="14"/>
  <c r="FF63" i="14"/>
  <c r="FF62" i="14"/>
  <c r="FF61" i="14"/>
  <c r="FF60" i="14"/>
  <c r="FF59" i="14"/>
  <c r="FF58" i="14"/>
  <c r="FF57" i="14"/>
  <c r="FF56" i="14"/>
  <c r="FF55" i="14"/>
  <c r="FF54" i="14"/>
  <c r="FF53" i="14"/>
  <c r="FF52" i="14"/>
  <c r="FF51" i="14"/>
  <c r="FF50" i="14"/>
  <c r="FF49" i="14"/>
  <c r="FF48" i="14"/>
  <c r="FF47" i="14"/>
  <c r="FF46" i="14"/>
  <c r="FF45" i="14"/>
  <c r="FF44" i="14"/>
  <c r="FF43" i="14"/>
  <c r="FF42" i="14"/>
  <c r="FF41" i="14"/>
  <c r="FF40" i="14"/>
  <c r="FF39" i="14"/>
  <c r="FF38" i="14"/>
  <c r="FF37" i="14"/>
  <c r="FF36" i="14"/>
  <c r="FF35" i="14"/>
  <c r="FF34" i="14"/>
  <c r="FF33" i="14"/>
  <c r="FF32" i="14"/>
  <c r="FF31" i="14"/>
  <c r="FF30" i="14"/>
  <c r="FF29" i="14"/>
  <c r="FF28" i="14"/>
  <c r="FF27" i="14"/>
  <c r="FF26" i="14"/>
  <c r="FF25" i="14"/>
  <c r="FF24" i="14"/>
  <c r="FF23" i="14"/>
  <c r="FF22" i="14"/>
  <c r="FF21" i="14"/>
  <c r="FF20" i="14"/>
  <c r="FF19" i="14"/>
  <c r="FF18" i="14"/>
  <c r="FF17" i="14"/>
  <c r="FF16" i="14"/>
  <c r="FF15" i="14"/>
  <c r="FF14" i="14"/>
  <c r="FF13" i="14"/>
  <c r="FF12" i="14"/>
  <c r="FF11" i="14"/>
  <c r="FF10" i="14"/>
  <c r="FD4" i="14"/>
  <c r="FC4" i="14"/>
  <c r="FB4" i="14" s="1"/>
  <c r="FB7" i="14"/>
  <c r="FF7" i="14" s="1"/>
  <c r="FB8" i="14"/>
  <c r="FF8" i="14" s="1"/>
  <c r="FB9" i="14"/>
  <c r="FF9" i="14" s="1"/>
  <c r="FB10" i="14"/>
  <c r="FB11" i="14"/>
  <c r="FB12" i="14"/>
  <c r="FB13" i="14"/>
  <c r="FB14" i="14"/>
  <c r="FB15" i="14"/>
  <c r="FB16" i="14"/>
  <c r="FB17" i="14"/>
  <c r="FB18" i="14"/>
  <c r="FB19" i="14"/>
  <c r="FB20" i="14"/>
  <c r="FB21" i="14"/>
  <c r="FB22" i="14"/>
  <c r="FB23" i="14"/>
  <c r="FB24" i="14"/>
  <c r="FB25" i="14"/>
  <c r="FB26" i="14"/>
  <c r="FB27" i="14"/>
  <c r="FB28" i="14"/>
  <c r="FB29" i="14"/>
  <c r="FB30" i="14"/>
  <c r="FB31" i="14"/>
  <c r="FB32" i="14"/>
  <c r="FB33" i="14"/>
  <c r="FB34" i="14"/>
  <c r="FB35" i="14"/>
  <c r="FB36" i="14"/>
  <c r="FB37" i="14"/>
  <c r="FB38" i="14"/>
  <c r="FB39" i="14"/>
  <c r="FB40" i="14"/>
  <c r="FB41" i="14"/>
  <c r="FB42" i="14"/>
  <c r="FB43" i="14"/>
  <c r="FB44" i="14"/>
  <c r="FB45" i="14"/>
  <c r="FB46" i="14"/>
  <c r="FB47" i="14"/>
  <c r="FB48" i="14"/>
  <c r="FB49" i="14"/>
  <c r="FB50" i="14"/>
  <c r="FB51" i="14"/>
  <c r="FB52" i="14"/>
  <c r="FB53" i="14"/>
  <c r="FB54" i="14"/>
  <c r="FB55" i="14"/>
  <c r="FB56" i="14"/>
  <c r="FB57" i="14"/>
  <c r="FB58" i="14"/>
  <c r="FB59" i="14"/>
  <c r="FB60" i="14"/>
  <c r="FB61" i="14"/>
  <c r="FB62" i="14"/>
  <c r="FB63" i="14"/>
  <c r="FB64" i="14"/>
  <c r="FB65" i="14"/>
  <c r="FB66" i="14"/>
  <c r="FB67" i="14"/>
  <c r="FB68" i="14"/>
  <c r="FB69" i="14"/>
  <c r="FB70" i="14"/>
  <c r="FB71" i="14"/>
  <c r="FB72" i="14"/>
  <c r="FB73" i="14"/>
  <c r="FB74" i="14"/>
  <c r="FB75" i="14"/>
  <c r="FB76" i="14"/>
  <c r="FB77" i="14"/>
  <c r="FB78" i="14"/>
  <c r="FB79" i="14"/>
  <c r="FB80" i="14"/>
  <c r="FB81" i="14"/>
  <c r="FB82" i="14"/>
  <c r="FB83" i="14"/>
  <c r="FB84" i="14"/>
  <c r="FB85" i="14"/>
  <c r="FB86" i="14"/>
  <c r="FB87" i="14"/>
  <c r="FB88" i="14"/>
  <c r="FB89" i="14"/>
  <c r="FB90" i="14"/>
  <c r="FB91" i="14"/>
  <c r="FB92" i="14"/>
  <c r="FB93" i="14"/>
  <c r="FB94" i="14"/>
  <c r="FB95" i="14"/>
  <c r="FB96" i="14"/>
  <c r="FB97" i="14"/>
  <c r="FB98" i="14"/>
  <c r="FB99" i="14"/>
  <c r="FB100" i="14"/>
  <c r="FB101" i="14"/>
  <c r="FB102" i="14"/>
  <c r="FB103" i="14"/>
  <c r="FB104" i="14"/>
  <c r="FB105" i="14"/>
  <c r="FB106" i="14"/>
  <c r="FB107" i="14"/>
  <c r="FB108" i="14"/>
  <c r="FB109" i="14"/>
  <c r="FB110" i="14"/>
  <c r="FB111" i="14"/>
  <c r="FB112" i="14"/>
  <c r="FB113" i="14"/>
  <c r="FB114" i="14"/>
  <c r="FB115" i="14"/>
  <c r="FB116" i="14"/>
  <c r="FB117" i="14"/>
  <c r="FB118" i="14"/>
  <c r="FB119" i="14"/>
  <c r="FB120" i="14"/>
  <c r="FB121" i="14"/>
  <c r="FB122" i="14"/>
  <c r="FB123" i="14"/>
  <c r="FB124" i="14"/>
  <c r="FB125" i="14"/>
  <c r="FB126" i="14"/>
  <c r="FB127" i="14"/>
  <c r="FB128" i="14"/>
  <c r="FB129" i="14"/>
  <c r="FB130" i="14"/>
  <c r="FB131" i="14"/>
  <c r="FB132" i="14"/>
  <c r="FB133" i="14"/>
  <c r="FB134" i="14"/>
  <c r="FB135" i="14"/>
  <c r="FB136" i="14"/>
  <c r="FB137" i="14"/>
  <c r="FB138" i="14"/>
  <c r="FB139" i="14"/>
  <c r="FB140" i="14"/>
  <c r="FB141" i="14"/>
  <c r="FB142" i="14"/>
  <c r="FB143" i="14"/>
  <c r="FB144" i="14"/>
  <c r="FB145" i="14"/>
  <c r="FB146" i="14"/>
  <c r="FB147" i="14"/>
  <c r="FB148" i="14"/>
  <c r="FB149" i="14"/>
  <c r="FB150" i="14"/>
  <c r="FB151" i="14"/>
  <c r="FB152" i="14"/>
  <c r="FB153" i="14"/>
  <c r="FB154" i="14"/>
  <c r="FB155" i="14"/>
  <c r="FB156" i="14"/>
  <c r="FB157" i="14"/>
  <c r="FB158" i="14"/>
  <c r="FB159" i="14"/>
  <c r="FB160" i="14"/>
  <c r="FB161" i="14"/>
  <c r="FB162" i="14"/>
  <c r="FB163" i="14"/>
  <c r="FB164" i="14"/>
  <c r="FB165" i="14"/>
  <c r="FB166" i="14"/>
  <c r="FB167" i="14"/>
  <c r="FB168" i="14"/>
  <c r="FB169" i="14"/>
  <c r="FB170" i="14"/>
  <c r="FB171" i="14"/>
  <c r="FB172" i="14"/>
  <c r="FB173" i="14"/>
  <c r="FB174" i="14"/>
  <c r="FB175" i="14"/>
  <c r="FB176" i="14"/>
  <c r="FB177" i="14"/>
  <c r="FB178" i="14"/>
  <c r="FB179" i="14"/>
  <c r="FB180" i="14"/>
  <c r="FB181" i="14"/>
  <c r="FB182" i="14"/>
  <c r="FB183" i="14"/>
  <c r="FB184" i="14"/>
  <c r="FB185" i="14"/>
  <c r="FB186" i="14"/>
  <c r="FB187" i="14"/>
  <c r="FB188" i="14"/>
  <c r="FB189" i="14"/>
  <c r="FB190" i="14"/>
  <c r="FB191" i="14"/>
  <c r="FB192" i="14"/>
  <c r="FB193" i="14"/>
  <c r="FB194" i="14"/>
  <c r="FB195" i="14"/>
  <c r="FB196" i="14"/>
  <c r="FB197" i="14"/>
  <c r="FB198" i="14"/>
  <c r="FB199" i="14"/>
  <c r="FB200" i="14"/>
  <c r="FB201" i="14"/>
  <c r="FB202" i="14"/>
  <c r="FB203" i="14"/>
  <c r="BY82" i="1"/>
  <c r="BU82" i="1"/>
  <c r="BV82" i="1"/>
  <c r="AVE194" i="6"/>
  <c r="AVE127" i="6"/>
  <c r="AVE124" i="6"/>
  <c r="Y51" i="2"/>
  <c r="Z51" i="2"/>
  <c r="AA51" i="2"/>
  <c r="X51" i="2"/>
  <c r="Y46" i="2"/>
  <c r="Z46" i="2"/>
  <c r="AA46" i="2"/>
  <c r="X46" i="2"/>
  <c r="Q38" i="2"/>
  <c r="P38" i="2"/>
  <c r="E37" i="2"/>
  <c r="E36" i="2"/>
  <c r="E35" i="2"/>
  <c r="E34" i="2"/>
  <c r="E33" i="2"/>
  <c r="X32" i="2"/>
  <c r="AA32" i="2" s="1"/>
  <c r="R32" i="2"/>
  <c r="Y32" i="2" s="1"/>
  <c r="Z32" i="2" s="1"/>
  <c r="E32" i="2"/>
  <c r="X31" i="2"/>
  <c r="AA31" i="2" s="1"/>
  <c r="R31" i="2"/>
  <c r="Y31" i="2" s="1"/>
  <c r="Z31" i="2" s="1"/>
  <c r="E31" i="2"/>
  <c r="X30" i="2"/>
  <c r="AA30" i="2" s="1"/>
  <c r="R30" i="2"/>
  <c r="Y30" i="2" s="1"/>
  <c r="Z30" i="2" s="1"/>
  <c r="E30" i="2"/>
  <c r="X29" i="2"/>
  <c r="AA29" i="2" s="1"/>
  <c r="R29" i="2"/>
  <c r="Y29" i="2" s="1"/>
  <c r="Z29" i="2" s="1"/>
  <c r="E29" i="2"/>
  <c r="X28" i="2"/>
  <c r="AA28" i="2" s="1"/>
  <c r="R28" i="2"/>
  <c r="Y28" i="2" s="1"/>
  <c r="Z28" i="2" s="1"/>
  <c r="E28" i="2"/>
  <c r="X27" i="2"/>
  <c r="AA27" i="2" s="1"/>
  <c r="R27" i="2"/>
  <c r="Y27" i="2" s="1"/>
  <c r="Z27" i="2" s="1"/>
  <c r="E27" i="2"/>
  <c r="X26" i="2"/>
  <c r="AA26" i="2" s="1"/>
  <c r="R26" i="2"/>
  <c r="Y26" i="2" s="1"/>
  <c r="Z26" i="2" s="1"/>
  <c r="E26" i="2"/>
  <c r="X25" i="2"/>
  <c r="AA25" i="2" s="1"/>
  <c r="R25" i="2"/>
  <c r="Y25" i="2" s="1"/>
  <c r="Z25" i="2" s="1"/>
  <c r="E25" i="2"/>
  <c r="X24" i="2"/>
  <c r="AA24" i="2" s="1"/>
  <c r="R24" i="2"/>
  <c r="Y24" i="2" s="1"/>
  <c r="Z24" i="2" s="1"/>
  <c r="E24" i="2"/>
  <c r="X23" i="2"/>
  <c r="AA23" i="2" s="1"/>
  <c r="R23" i="2"/>
  <c r="Y23" i="2" s="1"/>
  <c r="Z23" i="2" s="1"/>
  <c r="E23" i="2"/>
  <c r="X22" i="2"/>
  <c r="AA22" i="2" s="1"/>
  <c r="R22" i="2"/>
  <c r="Y22" i="2" s="1"/>
  <c r="Z22" i="2" s="1"/>
  <c r="E22" i="2"/>
  <c r="X21" i="2"/>
  <c r="AA21" i="2" s="1"/>
  <c r="R21" i="2"/>
  <c r="Y21" i="2" s="1"/>
  <c r="Z21" i="2" s="1"/>
  <c r="E21" i="2"/>
  <c r="X20" i="2"/>
  <c r="AA20" i="2" s="1"/>
  <c r="R20" i="2"/>
  <c r="Y20" i="2" s="1"/>
  <c r="Z20" i="2" s="1"/>
  <c r="E20" i="2"/>
  <c r="X19" i="2"/>
  <c r="AA19" i="2" s="1"/>
  <c r="R19" i="2"/>
  <c r="E19" i="2"/>
  <c r="X18" i="2"/>
  <c r="AA18" i="2" s="1"/>
  <c r="R18" i="2"/>
  <c r="Y18" i="2" s="1"/>
  <c r="E18" i="2"/>
  <c r="X17" i="2"/>
  <c r="AA17" i="2" s="1"/>
  <c r="R17" i="2"/>
  <c r="Y17" i="2" s="1"/>
  <c r="Z17" i="2" s="1"/>
  <c r="E17" i="2"/>
  <c r="E16" i="2"/>
  <c r="X15" i="2"/>
  <c r="AA15" i="2" s="1"/>
  <c r="R15" i="2"/>
  <c r="E15" i="2"/>
  <c r="X14" i="2"/>
  <c r="AA14" i="2" s="1"/>
  <c r="R14" i="2"/>
  <c r="Y14" i="2" s="1"/>
  <c r="Z14" i="2" s="1"/>
  <c r="E14" i="2"/>
  <c r="X13" i="2"/>
  <c r="AA13" i="2" s="1"/>
  <c r="R13" i="2"/>
  <c r="Y13" i="2"/>
  <c r="Z13" i="2" s="1"/>
  <c r="E13" i="2"/>
  <c r="X12" i="2"/>
  <c r="AA12" i="2" s="1"/>
  <c r="R12" i="2"/>
  <c r="Y12" i="2" s="1"/>
  <c r="Z12" i="2" s="1"/>
  <c r="E12" i="2"/>
  <c r="X11" i="2"/>
  <c r="R11" i="2"/>
  <c r="Y11" i="2" s="1"/>
  <c r="Z11" i="2" s="1"/>
  <c r="BM6" i="1"/>
  <c r="BM7" i="1"/>
  <c r="BM8" i="1"/>
  <c r="BM9" i="1"/>
  <c r="BM5" i="1"/>
  <c r="U173" i="1"/>
  <c r="U167" i="1"/>
  <c r="U161" i="1"/>
  <c r="U155" i="1"/>
  <c r="U149" i="1"/>
  <c r="U143" i="1"/>
  <c r="U137" i="1"/>
  <c r="U131" i="1"/>
  <c r="U125" i="1"/>
  <c r="U119" i="1"/>
  <c r="U113" i="1"/>
  <c r="U71" i="1"/>
  <c r="U65" i="1"/>
  <c r="U59" i="1"/>
  <c r="U53" i="1"/>
  <c r="U47" i="1"/>
  <c r="U40" i="1"/>
  <c r="U34" i="1"/>
  <c r="U27" i="1"/>
  <c r="B32" i="15"/>
  <c r="A1" i="15"/>
  <c r="B20" i="15" s="1"/>
  <c r="T149" i="1" s="1"/>
  <c r="ERA194" i="6"/>
  <c r="EQE194" i="6"/>
  <c r="EPO194" i="6"/>
  <c r="EOY194" i="6"/>
  <c r="EOI194" i="6"/>
  <c r="ENM194" i="6"/>
  <c r="EMW194" i="6"/>
  <c r="EMG194" i="6"/>
  <c r="EHX204" i="6"/>
  <c r="EHH204" i="6"/>
  <c r="EGR204" i="6"/>
  <c r="EGR137" i="6"/>
  <c r="EGR134" i="6"/>
  <c r="EDR204" i="6"/>
  <c r="EDB204" i="6"/>
  <c r="ECF204" i="6"/>
  <c r="EBP204" i="6"/>
  <c r="EAZ204" i="6"/>
  <c r="EAJ204" i="6"/>
  <c r="EDR137" i="6"/>
  <c r="EDR134" i="6"/>
  <c r="DZT204" i="6"/>
  <c r="DZD204" i="6"/>
  <c r="DXR204" i="6"/>
  <c r="DXB204" i="6"/>
  <c r="DXB137" i="6"/>
  <c r="DXB134" i="6"/>
  <c r="DCK194" i="6"/>
  <c r="AL1" i="9" a="1"/>
  <c r="AL2" i="9" s="1"/>
  <c r="Y15" i="2"/>
  <c r="Z15" i="2" s="1"/>
  <c r="Y19" i="2"/>
  <c r="Z19" i="2" s="1"/>
  <c r="B22" i="15"/>
  <c r="T161" i="1" s="1"/>
  <c r="BY284" i="1"/>
  <c r="BY286" i="1"/>
  <c r="BU284" i="1"/>
  <c r="BV284" i="1"/>
  <c r="BU286" i="1"/>
  <c r="BV286" i="1"/>
  <c r="BU287" i="1"/>
  <c r="BV287" i="1"/>
  <c r="DU5" i="10"/>
  <c r="DPQ127" i="6"/>
  <c r="DPQ124" i="6"/>
  <c r="DPA127" i="6"/>
  <c r="DPA124" i="6"/>
  <c r="DOK194" i="6"/>
  <c r="DNO194" i="6"/>
  <c r="DMY194" i="6"/>
  <c r="DMI194" i="6"/>
  <c r="DLS194" i="6"/>
  <c r="DLC194" i="6"/>
  <c r="DKG194" i="6"/>
  <c r="DJQ194" i="6"/>
  <c r="DJA194" i="6"/>
  <c r="DIK194" i="6"/>
  <c r="DHU194" i="6"/>
  <c r="DGY194" i="6"/>
  <c r="DGI194" i="6"/>
  <c r="DFS194" i="6"/>
  <c r="DFC194" i="6"/>
  <c r="DEM194" i="6"/>
  <c r="DDQ194" i="6"/>
  <c r="DDA194" i="6"/>
  <c r="DBU194" i="6"/>
  <c r="DBE194" i="6"/>
  <c r="DAI194" i="6"/>
  <c r="CZS194" i="6"/>
  <c r="CZC194" i="6"/>
  <c r="CYM194" i="6"/>
  <c r="CZC127" i="6"/>
  <c r="CYM127" i="6"/>
  <c r="CZC124" i="6"/>
  <c r="CYM124" i="6"/>
  <c r="CXW127" i="6"/>
  <c r="CXW124" i="6"/>
  <c r="CWK194" i="6"/>
  <c r="CVU194" i="6"/>
  <c r="CVE194" i="6"/>
  <c r="CUO194" i="6"/>
  <c r="CXG127" i="6"/>
  <c r="CXG124" i="6"/>
  <c r="CVE127" i="6"/>
  <c r="CVE124" i="6"/>
  <c r="CUO127" i="6"/>
  <c r="CUO124" i="6"/>
  <c r="CTY194" i="6"/>
  <c r="CTC194" i="6"/>
  <c r="CSM194" i="6"/>
  <c r="CRW194" i="6"/>
  <c r="CRA194" i="6"/>
  <c r="CQK194" i="6"/>
  <c r="CPU194" i="6"/>
  <c r="COY194" i="6"/>
  <c r="COI194" i="6"/>
  <c r="CNS194" i="6"/>
  <c r="CMW194" i="6"/>
  <c r="CMG194" i="6"/>
  <c r="CLQ194" i="6"/>
  <c r="CKU194" i="6"/>
  <c r="CKE194" i="6"/>
  <c r="CJO194" i="6"/>
  <c r="CIS194" i="6"/>
  <c r="CIC194" i="6"/>
  <c r="CHM194" i="6"/>
  <c r="CGQ194" i="6"/>
  <c r="CGA194" i="6"/>
  <c r="CFK194" i="6"/>
  <c r="CEO194" i="6"/>
  <c r="CDY194" i="6"/>
  <c r="CDI194" i="6"/>
  <c r="CCM194" i="6"/>
  <c r="CBW194" i="6"/>
  <c r="CBG194" i="6"/>
  <c r="CAK194" i="6"/>
  <c r="BZU194" i="6"/>
  <c r="BZE194" i="6"/>
  <c r="BYI194" i="6"/>
  <c r="BXS194" i="6"/>
  <c r="BXC194" i="6"/>
  <c r="BWG194" i="6"/>
  <c r="BVQ194" i="6"/>
  <c r="BVA194" i="6"/>
  <c r="BUE194" i="6"/>
  <c r="BTO194" i="6"/>
  <c r="BSY194" i="6"/>
  <c r="BSC194" i="6"/>
  <c r="BRM194" i="6"/>
  <c r="BQW194" i="6"/>
  <c r="BQA194" i="6"/>
  <c r="BPK194" i="6"/>
  <c r="BOU194" i="6"/>
  <c r="BNY194" i="6"/>
  <c r="BNI194" i="6"/>
  <c r="BMS194" i="6"/>
  <c r="BLW194" i="6"/>
  <c r="BLG194" i="6"/>
  <c r="BKQ194" i="6"/>
  <c r="BJU194" i="6"/>
  <c r="BJE194" i="6"/>
  <c r="BIO194" i="6"/>
  <c r="BHS194" i="6"/>
  <c r="BHC194" i="6"/>
  <c r="BGM194" i="6"/>
  <c r="BFQ194" i="6"/>
  <c r="BFA194" i="6"/>
  <c r="BEK194" i="6"/>
  <c r="BDO194" i="6"/>
  <c r="BCY194" i="6"/>
  <c r="BCI194" i="6"/>
  <c r="BBM194" i="6"/>
  <c r="BAW194" i="6"/>
  <c r="BAG194" i="6"/>
  <c r="AZK194" i="6"/>
  <c r="AYU194" i="6"/>
  <c r="ATS194" i="6"/>
  <c r="ASW194" i="6"/>
  <c r="ASG194" i="6"/>
  <c r="ARQ194" i="6"/>
  <c r="AQU194" i="6"/>
  <c r="AQE194" i="6"/>
  <c r="APO194" i="6"/>
  <c r="AOS194" i="6"/>
  <c r="AOC194" i="6"/>
  <c r="ANM194" i="6"/>
  <c r="AMQ194" i="6"/>
  <c r="AMA194" i="6"/>
  <c r="ALK194" i="6"/>
  <c r="AKO194" i="6"/>
  <c r="AJY194" i="6"/>
  <c r="Q69" i="1"/>
  <c r="Q85" i="1"/>
  <c r="BY285" i="1"/>
  <c r="BU285" i="1"/>
  <c r="BV285" i="1"/>
  <c r="Q16" i="1"/>
  <c r="AC53" i="1"/>
  <c r="D17" i="2" s="1"/>
  <c r="AK194" i="6"/>
  <c r="BA194" i="6"/>
  <c r="BW194" i="6"/>
  <c r="CM194" i="6"/>
  <c r="DI194" i="6"/>
  <c r="DY194" i="6"/>
  <c r="EO194" i="6"/>
  <c r="FK194" i="6"/>
  <c r="GA194" i="6"/>
  <c r="GQ194" i="6"/>
  <c r="HM194" i="6"/>
  <c r="IC194" i="6"/>
  <c r="IS194" i="6"/>
  <c r="JO194" i="6"/>
  <c r="KE194" i="6"/>
  <c r="KU194" i="6"/>
  <c r="LQ194" i="6"/>
  <c r="MG194" i="6"/>
  <c r="MW194" i="6"/>
  <c r="NS194" i="6"/>
  <c r="OI194" i="6"/>
  <c r="PE194" i="6"/>
  <c r="PU194" i="6"/>
  <c r="QQ194" i="6"/>
  <c r="RG194" i="6"/>
  <c r="RW194" i="6"/>
  <c r="SS194" i="6"/>
  <c r="TI194" i="6"/>
  <c r="TY194" i="6"/>
  <c r="UU194" i="6"/>
  <c r="VK194" i="6"/>
  <c r="WA194" i="6"/>
  <c r="WW194" i="6"/>
  <c r="XM194" i="6"/>
  <c r="YC194" i="6"/>
  <c r="YY194" i="6"/>
  <c r="ZO194" i="6"/>
  <c r="AAE194" i="6"/>
  <c r="ABA194" i="6"/>
  <c r="ABQ194" i="6"/>
  <c r="ACG194" i="6"/>
  <c r="ADC194" i="6"/>
  <c r="ADS194" i="6"/>
  <c r="AEI194" i="6"/>
  <c r="AFE194" i="6"/>
  <c r="AFU194" i="6"/>
  <c r="AGK194" i="6"/>
  <c r="AHG194" i="6"/>
  <c r="AHW194" i="6"/>
  <c r="AIM194" i="6"/>
  <c r="AJI194" i="6"/>
  <c r="CQ101" i="10"/>
  <c r="CQ98" i="10"/>
  <c r="DA51" i="10"/>
  <c r="DN85" i="10"/>
  <c r="CY89" i="10"/>
  <c r="DB98" i="10"/>
  <c r="CY161" i="10"/>
  <c r="DJ151" i="10"/>
  <c r="DP120" i="10"/>
  <c r="CY124" i="10"/>
  <c r="DJ148" i="10"/>
  <c r="CZ120" i="10"/>
  <c r="A97" i="1"/>
  <c r="O96" i="1"/>
  <c r="A94" i="1"/>
  <c r="BX95" i="1"/>
  <c r="BY95" i="1" s="1"/>
  <c r="BY110" i="1"/>
  <c r="BY111" i="1"/>
  <c r="BY112" i="1"/>
  <c r="BY113" i="1"/>
  <c r="BY114" i="1"/>
  <c r="BY115" i="1"/>
  <c r="BY116" i="1"/>
  <c r="BY117" i="1"/>
  <c r="BY118" i="1"/>
  <c r="BY119" i="1"/>
  <c r="BU110" i="1"/>
  <c r="BV110" i="1"/>
  <c r="BU111" i="1"/>
  <c r="BV111" i="1"/>
  <c r="BU112" i="1"/>
  <c r="BV112" i="1"/>
  <c r="AV96" i="1"/>
  <c r="AW96" i="1"/>
  <c r="AY96" i="1"/>
  <c r="AZ96" i="1"/>
  <c r="BA96" i="1"/>
  <c r="BC96" i="1"/>
  <c r="BD96" i="1"/>
  <c r="BE96" i="1"/>
  <c r="BG96" i="1"/>
  <c r="BH96" i="1"/>
  <c r="BI96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AV111" i="1"/>
  <c r="AY111" i="1" s="1"/>
  <c r="BK111" i="1" s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AV114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AU96" i="1"/>
  <c r="AU110" i="1"/>
  <c r="AU112" i="1"/>
  <c r="AU113" i="1"/>
  <c r="AL94" i="1"/>
  <c r="AM94" i="1"/>
  <c r="AN94" i="1"/>
  <c r="AO94" i="1"/>
  <c r="AP94" i="1"/>
  <c r="AQ94" i="1"/>
  <c r="AR94" i="1"/>
  <c r="AS94" i="1"/>
  <c r="AL95" i="1"/>
  <c r="AM95" i="1"/>
  <c r="AN95" i="1"/>
  <c r="AO95" i="1"/>
  <c r="AP95" i="1"/>
  <c r="AQ95" i="1"/>
  <c r="AR95" i="1"/>
  <c r="AS95" i="1"/>
  <c r="AL96" i="1"/>
  <c r="AM96" i="1"/>
  <c r="AN96" i="1"/>
  <c r="AO96" i="1"/>
  <c r="AP96" i="1"/>
  <c r="AQ96" i="1"/>
  <c r="AR96" i="1"/>
  <c r="AS96" i="1"/>
  <c r="AL97" i="1"/>
  <c r="AM97" i="1"/>
  <c r="AN97" i="1"/>
  <c r="AO97" i="1"/>
  <c r="AP97" i="1"/>
  <c r="AQ97" i="1"/>
  <c r="AR97" i="1"/>
  <c r="AS97" i="1"/>
  <c r="AL98" i="1"/>
  <c r="AL101" i="1"/>
  <c r="AM101" i="1"/>
  <c r="AN101" i="1"/>
  <c r="AO101" i="1"/>
  <c r="AP101" i="1"/>
  <c r="AQ101" i="1"/>
  <c r="AR101" i="1"/>
  <c r="AS101" i="1"/>
  <c r="AL110" i="1"/>
  <c r="AL111" i="1"/>
  <c r="AM111" i="1"/>
  <c r="AN111" i="1"/>
  <c r="AO111" i="1"/>
  <c r="AP111" i="1"/>
  <c r="AQ111" i="1"/>
  <c r="AR111" i="1"/>
  <c r="AS111" i="1"/>
  <c r="AL112" i="1"/>
  <c r="AK94" i="1"/>
  <c r="AK95" i="1"/>
  <c r="AK96" i="1"/>
  <c r="AK97" i="1"/>
  <c r="AK98" i="1"/>
  <c r="AK101" i="1"/>
  <c r="AK110" i="1"/>
  <c r="AK111" i="1"/>
  <c r="AK112" i="1"/>
  <c r="AO112" i="1" s="1"/>
  <c r="AQ112" i="1" s="1"/>
  <c r="AK113" i="1"/>
  <c r="D84" i="1"/>
  <c r="A101" i="1"/>
  <c r="O91" i="1"/>
  <c r="CB91" i="1"/>
  <c r="AZ72" i="1"/>
  <c r="AV72" i="1"/>
  <c r="AY72" i="1" s="1"/>
  <c r="AU115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A117" i="1"/>
  <c r="AV117" i="1"/>
  <c r="AY117" i="1" s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AV120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AZ123" i="1"/>
  <c r="AV123" i="1"/>
  <c r="AY123" i="1" s="1"/>
  <c r="BK123" i="1" s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AL113" i="1"/>
  <c r="AK60" i="1"/>
  <c r="AK61" i="1"/>
  <c r="AK62" i="1"/>
  <c r="AK63" i="1"/>
  <c r="AK64" i="1"/>
  <c r="AK65" i="1"/>
  <c r="AK66" i="1"/>
  <c r="AK67" i="1"/>
  <c r="AK68" i="1"/>
  <c r="AK69" i="1"/>
  <c r="AK70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BA72" i="1"/>
  <c r="BA123" i="1"/>
  <c r="AZ117" i="1"/>
  <c r="BY101" i="1"/>
  <c r="AXQ115" i="6" s="1"/>
  <c r="AZ111" i="1"/>
  <c r="BA111" i="1"/>
  <c r="BG98" i="1"/>
  <c r="BC98" i="1"/>
  <c r="AY98" i="1"/>
  <c r="AU98" i="1"/>
  <c r="BH98" i="1"/>
  <c r="BD98" i="1"/>
  <c r="AZ98" i="1"/>
  <c r="AV98" i="1"/>
  <c r="BI98" i="1"/>
  <c r="BE98" i="1"/>
  <c r="BA98" i="1"/>
  <c r="AW98" i="1"/>
  <c r="BC95" i="1"/>
  <c r="BF98" i="1"/>
  <c r="BB98" i="1"/>
  <c r="AX98" i="1"/>
  <c r="AZ95" i="1"/>
  <c r="BX265" i="1"/>
  <c r="BU113" i="1"/>
  <c r="BV113" i="1"/>
  <c r="AM69" i="1"/>
  <c r="AN69" i="1"/>
  <c r="AO69" i="1"/>
  <c r="AP69" i="1"/>
  <c r="AQ69" i="1"/>
  <c r="AR69" i="1"/>
  <c r="AS69" i="1"/>
  <c r="AM114" i="1"/>
  <c r="AN114" i="1"/>
  <c r="AO114" i="1"/>
  <c r="AP114" i="1"/>
  <c r="AQ114" i="1"/>
  <c r="AR114" i="1"/>
  <c r="AS114" i="1"/>
  <c r="AM117" i="1"/>
  <c r="AN117" i="1"/>
  <c r="AO117" i="1"/>
  <c r="AP117" i="1"/>
  <c r="AQ117" i="1"/>
  <c r="AR117" i="1"/>
  <c r="AS117" i="1"/>
  <c r="AM120" i="1"/>
  <c r="AN120" i="1"/>
  <c r="AO120" i="1"/>
  <c r="AP120" i="1"/>
  <c r="AQ120" i="1"/>
  <c r="AR120" i="1"/>
  <c r="AS120" i="1"/>
  <c r="AM123" i="1"/>
  <c r="AN123" i="1"/>
  <c r="AO123" i="1"/>
  <c r="AP123" i="1"/>
  <c r="AQ123" i="1"/>
  <c r="AR123" i="1"/>
  <c r="AS123" i="1"/>
  <c r="AM126" i="1"/>
  <c r="AN126" i="1"/>
  <c r="AO126" i="1"/>
  <c r="AP126" i="1"/>
  <c r="AQ126" i="1"/>
  <c r="AR126" i="1"/>
  <c r="AS126" i="1"/>
  <c r="AM129" i="1"/>
  <c r="AN129" i="1"/>
  <c r="AO129" i="1"/>
  <c r="AP129" i="1"/>
  <c r="AQ129" i="1"/>
  <c r="AR129" i="1"/>
  <c r="AS129" i="1"/>
  <c r="AL68" i="1"/>
  <c r="AL69" i="1"/>
  <c r="AL70" i="1"/>
  <c r="AL114" i="1"/>
  <c r="AL115" i="1"/>
  <c r="AL116" i="1"/>
  <c r="AL117" i="1"/>
  <c r="AL118" i="1"/>
  <c r="BI5" i="1"/>
  <c r="BI6" i="1"/>
  <c r="BI7" i="1"/>
  <c r="BI8" i="1"/>
  <c r="BI280" i="1"/>
  <c r="BI281" i="1"/>
  <c r="BI282" i="1"/>
  <c r="BI283" i="1"/>
  <c r="CW1" i="14"/>
  <c r="BW283" i="1"/>
  <c r="BW281" i="1"/>
  <c r="BW263" i="1"/>
  <c r="BW282" i="1"/>
  <c r="BW269" i="1"/>
  <c r="BW270" i="1"/>
  <c r="BY270" i="1" s="1"/>
  <c r="ELW115" i="6" s="1"/>
  <c r="BW260" i="1"/>
  <c r="BY260" i="1" s="1"/>
  <c r="EJZ125" i="6" s="1"/>
  <c r="BW226" i="1"/>
  <c r="BW225" i="1"/>
  <c r="BW216" i="1"/>
  <c r="BW219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20" i="1"/>
  <c r="BY224" i="1"/>
  <c r="BY229" i="1"/>
  <c r="BY264" i="1"/>
  <c r="BY268" i="1"/>
  <c r="BY273" i="1"/>
  <c r="BY274" i="1"/>
  <c r="BY275" i="1"/>
  <c r="BY276" i="1"/>
  <c r="BY277" i="1"/>
  <c r="BY278" i="1"/>
  <c r="BY279" i="1"/>
  <c r="BY280" i="1"/>
  <c r="BU8" i="1"/>
  <c r="BV8" i="1"/>
  <c r="BU9" i="1"/>
  <c r="BV9" i="1"/>
  <c r="BU10" i="1"/>
  <c r="BV10" i="1"/>
  <c r="BU11" i="1"/>
  <c r="BV11" i="1"/>
  <c r="BU12" i="1"/>
  <c r="BV12" i="1"/>
  <c r="BU13" i="1"/>
  <c r="BV13" i="1"/>
  <c r="BU14" i="1"/>
  <c r="BV14" i="1"/>
  <c r="BU15" i="1"/>
  <c r="BV15" i="1"/>
  <c r="BU16" i="1"/>
  <c r="BV16" i="1"/>
  <c r="BU17" i="1"/>
  <c r="BV17" i="1"/>
  <c r="BU18" i="1"/>
  <c r="BV18" i="1"/>
  <c r="BU19" i="1"/>
  <c r="BV19" i="1"/>
  <c r="BU20" i="1"/>
  <c r="BV20" i="1"/>
  <c r="BU21" i="1"/>
  <c r="BV21" i="1"/>
  <c r="BU22" i="1"/>
  <c r="BV22" i="1"/>
  <c r="BU23" i="1"/>
  <c r="BV23" i="1"/>
  <c r="BU24" i="1"/>
  <c r="BV24" i="1"/>
  <c r="BU25" i="1"/>
  <c r="BV25" i="1"/>
  <c r="BU26" i="1"/>
  <c r="BV26" i="1"/>
  <c r="BU27" i="1"/>
  <c r="BV27" i="1"/>
  <c r="BU28" i="1"/>
  <c r="BV28" i="1"/>
  <c r="BU29" i="1"/>
  <c r="BV29" i="1"/>
  <c r="BU30" i="1"/>
  <c r="BV30" i="1"/>
  <c r="BU31" i="1"/>
  <c r="BV31" i="1"/>
  <c r="BU32" i="1"/>
  <c r="BV32" i="1"/>
  <c r="BU33" i="1"/>
  <c r="BV33" i="1"/>
  <c r="BU34" i="1"/>
  <c r="BV34" i="1"/>
  <c r="BU35" i="1"/>
  <c r="BV35" i="1"/>
  <c r="BU36" i="1"/>
  <c r="BV36" i="1"/>
  <c r="BU37" i="1"/>
  <c r="BV37" i="1"/>
  <c r="BU38" i="1"/>
  <c r="BV38" i="1"/>
  <c r="BU39" i="1"/>
  <c r="BV39" i="1"/>
  <c r="BU40" i="1"/>
  <c r="BV40" i="1"/>
  <c r="BU41" i="1"/>
  <c r="BV41" i="1"/>
  <c r="BU42" i="1"/>
  <c r="BV42" i="1"/>
  <c r="BU43" i="1"/>
  <c r="BV43" i="1"/>
  <c r="BU44" i="1"/>
  <c r="BV44" i="1"/>
  <c r="BU45" i="1"/>
  <c r="BV45" i="1"/>
  <c r="BU46" i="1"/>
  <c r="BV46" i="1"/>
  <c r="BU47" i="1"/>
  <c r="BV47" i="1"/>
  <c r="BU48" i="1"/>
  <c r="BV48" i="1"/>
  <c r="BU49" i="1"/>
  <c r="BV49" i="1"/>
  <c r="BU50" i="1"/>
  <c r="BV50" i="1"/>
  <c r="BU51" i="1"/>
  <c r="BV51" i="1"/>
  <c r="BU52" i="1"/>
  <c r="BV52" i="1"/>
  <c r="BU53" i="1"/>
  <c r="BV53" i="1"/>
  <c r="BU54" i="1"/>
  <c r="BV54" i="1"/>
  <c r="BU55" i="1"/>
  <c r="BV55" i="1"/>
  <c r="BU56" i="1"/>
  <c r="BV56" i="1"/>
  <c r="BU57" i="1"/>
  <c r="BV57" i="1"/>
  <c r="BU58" i="1"/>
  <c r="BV58" i="1"/>
  <c r="BU59" i="1"/>
  <c r="BV59" i="1"/>
  <c r="BU60" i="1"/>
  <c r="BV60" i="1"/>
  <c r="BU61" i="1"/>
  <c r="BV61" i="1"/>
  <c r="BU62" i="1"/>
  <c r="BV62" i="1"/>
  <c r="BU63" i="1"/>
  <c r="BV63" i="1"/>
  <c r="BU64" i="1"/>
  <c r="BV64" i="1"/>
  <c r="BU65" i="1"/>
  <c r="BV65" i="1"/>
  <c r="BU66" i="1"/>
  <c r="BV66" i="1"/>
  <c r="BU67" i="1"/>
  <c r="BV67" i="1"/>
  <c r="BU68" i="1"/>
  <c r="BV68" i="1"/>
  <c r="BU69" i="1"/>
  <c r="BV69" i="1"/>
  <c r="BV70" i="1"/>
  <c r="BU114" i="1"/>
  <c r="BV114" i="1"/>
  <c r="BU115" i="1"/>
  <c r="BV115" i="1"/>
  <c r="BU116" i="1"/>
  <c r="BV116" i="1"/>
  <c r="BU117" i="1"/>
  <c r="BV117" i="1"/>
  <c r="BU118" i="1"/>
  <c r="BV118" i="1"/>
  <c r="BU119" i="1"/>
  <c r="BV119" i="1"/>
  <c r="BU120" i="1"/>
  <c r="BV120" i="1"/>
  <c r="BU121" i="1"/>
  <c r="BV121" i="1"/>
  <c r="BU122" i="1"/>
  <c r="BV122" i="1"/>
  <c r="BU123" i="1"/>
  <c r="BV123" i="1"/>
  <c r="BU124" i="1"/>
  <c r="BV124" i="1"/>
  <c r="BU125" i="1"/>
  <c r="BV125" i="1"/>
  <c r="BU126" i="1"/>
  <c r="BV126" i="1"/>
  <c r="BU127" i="1"/>
  <c r="BV127" i="1"/>
  <c r="BU128" i="1"/>
  <c r="BV128" i="1"/>
  <c r="BU129" i="1"/>
  <c r="BV129" i="1"/>
  <c r="BU130" i="1"/>
  <c r="BV130" i="1"/>
  <c r="BU131" i="1"/>
  <c r="BV131" i="1"/>
  <c r="BU132" i="1"/>
  <c r="BV132" i="1"/>
  <c r="BU133" i="1"/>
  <c r="BV133" i="1"/>
  <c r="BU134" i="1"/>
  <c r="BV134" i="1"/>
  <c r="BU135" i="1"/>
  <c r="BV135" i="1"/>
  <c r="BU136" i="1"/>
  <c r="BV136" i="1"/>
  <c r="BU137" i="1"/>
  <c r="BV137" i="1"/>
  <c r="BU138" i="1"/>
  <c r="BV138" i="1"/>
  <c r="BU139" i="1"/>
  <c r="BV139" i="1"/>
  <c r="BU140" i="1"/>
  <c r="BV140" i="1"/>
  <c r="BU141" i="1"/>
  <c r="BV141" i="1"/>
  <c r="BU142" i="1"/>
  <c r="BV142" i="1"/>
  <c r="BU143" i="1"/>
  <c r="BV143" i="1"/>
  <c r="BU144" i="1"/>
  <c r="BV144" i="1"/>
  <c r="BU145" i="1"/>
  <c r="BV145" i="1"/>
  <c r="BU146" i="1"/>
  <c r="BV146" i="1"/>
  <c r="BU147" i="1"/>
  <c r="BV147" i="1"/>
  <c r="BU148" i="1"/>
  <c r="BV148" i="1"/>
  <c r="BU149" i="1"/>
  <c r="BV149" i="1"/>
  <c r="BU150" i="1"/>
  <c r="BV150" i="1"/>
  <c r="BU151" i="1"/>
  <c r="BV151" i="1"/>
  <c r="BU152" i="1"/>
  <c r="BV152" i="1"/>
  <c r="BU153" i="1"/>
  <c r="BV153" i="1"/>
  <c r="BU154" i="1"/>
  <c r="BV154" i="1"/>
  <c r="BU155" i="1"/>
  <c r="BV155" i="1"/>
  <c r="BU156" i="1"/>
  <c r="BV156" i="1"/>
  <c r="BU157" i="1"/>
  <c r="BV157" i="1"/>
  <c r="BU158" i="1"/>
  <c r="BV158" i="1"/>
  <c r="BU159" i="1"/>
  <c r="BV159" i="1"/>
  <c r="BU160" i="1"/>
  <c r="BV160" i="1"/>
  <c r="BU161" i="1"/>
  <c r="BV161" i="1"/>
  <c r="BU162" i="1"/>
  <c r="BV162" i="1"/>
  <c r="BU163" i="1"/>
  <c r="BV163" i="1"/>
  <c r="BU164" i="1"/>
  <c r="BV164" i="1"/>
  <c r="BU165" i="1"/>
  <c r="BV165" i="1"/>
  <c r="BU166" i="1"/>
  <c r="BV166" i="1"/>
  <c r="BU167" i="1"/>
  <c r="BV167" i="1"/>
  <c r="BU168" i="1"/>
  <c r="BV168" i="1"/>
  <c r="BU169" i="1"/>
  <c r="BV169" i="1"/>
  <c r="BU170" i="1"/>
  <c r="BV170" i="1"/>
  <c r="BU171" i="1"/>
  <c r="BV171" i="1"/>
  <c r="BU172" i="1"/>
  <c r="BV172" i="1"/>
  <c r="BU173" i="1"/>
  <c r="BV173" i="1"/>
  <c r="BU174" i="1"/>
  <c r="BV174" i="1"/>
  <c r="BU175" i="1"/>
  <c r="BV175" i="1"/>
  <c r="BU176" i="1"/>
  <c r="BV176" i="1"/>
  <c r="BU177" i="1"/>
  <c r="BV177" i="1"/>
  <c r="BU178" i="1"/>
  <c r="BV178" i="1"/>
  <c r="BU179" i="1"/>
  <c r="BV179" i="1"/>
  <c r="BU180" i="1"/>
  <c r="BV180" i="1"/>
  <c r="BU181" i="1"/>
  <c r="BV181" i="1"/>
  <c r="BU182" i="1"/>
  <c r="BV182" i="1"/>
  <c r="BU183" i="1"/>
  <c r="BV183" i="1"/>
  <c r="BU184" i="1"/>
  <c r="BV184" i="1"/>
  <c r="BU185" i="1"/>
  <c r="BV185" i="1"/>
  <c r="BU186" i="1"/>
  <c r="BV186" i="1"/>
  <c r="BU187" i="1"/>
  <c r="BV187" i="1"/>
  <c r="BU188" i="1"/>
  <c r="BV188" i="1"/>
  <c r="BU189" i="1"/>
  <c r="BV189" i="1"/>
  <c r="BU190" i="1"/>
  <c r="BV190" i="1"/>
  <c r="BU191" i="1"/>
  <c r="BV191" i="1"/>
  <c r="BU192" i="1"/>
  <c r="BV192" i="1"/>
  <c r="BU193" i="1"/>
  <c r="BV193" i="1"/>
  <c r="BU194" i="1"/>
  <c r="BV194" i="1"/>
  <c r="BU195" i="1"/>
  <c r="BV195" i="1"/>
  <c r="BU196" i="1"/>
  <c r="BV196" i="1"/>
  <c r="BU197" i="1"/>
  <c r="BV197" i="1"/>
  <c r="BU198" i="1"/>
  <c r="BV198" i="1"/>
  <c r="BU199" i="1"/>
  <c r="BV199" i="1"/>
  <c r="BU200" i="1"/>
  <c r="BV200" i="1"/>
  <c r="BU201" i="1"/>
  <c r="BV201" i="1"/>
  <c r="BU202" i="1"/>
  <c r="BV202" i="1"/>
  <c r="BU203" i="1"/>
  <c r="BV203" i="1"/>
  <c r="BU204" i="1"/>
  <c r="BV204" i="1"/>
  <c r="BU205" i="1"/>
  <c r="BV205" i="1"/>
  <c r="BU206" i="1"/>
  <c r="BV206" i="1"/>
  <c r="BU207" i="1"/>
  <c r="BV207" i="1"/>
  <c r="BU208" i="1"/>
  <c r="BV208" i="1"/>
  <c r="BU209" i="1"/>
  <c r="BV209" i="1"/>
  <c r="BU210" i="1"/>
  <c r="BV210" i="1"/>
  <c r="BU211" i="1"/>
  <c r="BV211" i="1"/>
  <c r="BU212" i="1"/>
  <c r="BV212" i="1"/>
  <c r="BU213" i="1"/>
  <c r="BV213" i="1"/>
  <c r="BU214" i="1"/>
  <c r="BV214" i="1"/>
  <c r="BU220" i="1"/>
  <c r="BV220" i="1"/>
  <c r="BU224" i="1"/>
  <c r="BV224" i="1"/>
  <c r="BU264" i="1"/>
  <c r="BV264" i="1"/>
  <c r="BU268" i="1"/>
  <c r="BV268" i="1"/>
  <c r="BU273" i="1"/>
  <c r="BV273" i="1"/>
  <c r="BU274" i="1"/>
  <c r="BV274" i="1"/>
  <c r="BU275" i="1"/>
  <c r="BV275" i="1"/>
  <c r="BU276" i="1"/>
  <c r="BV276" i="1"/>
  <c r="BU277" i="1"/>
  <c r="BV277" i="1"/>
  <c r="BU278" i="1"/>
  <c r="BV278" i="1"/>
  <c r="BU279" i="1"/>
  <c r="BV279" i="1"/>
  <c r="BU280" i="1"/>
  <c r="BV280" i="1"/>
  <c r="EG1" i="14"/>
  <c r="BI10" i="1"/>
  <c r="BI12" i="1"/>
  <c r="BI13" i="1"/>
  <c r="BI15" i="1"/>
  <c r="BI16" i="1"/>
  <c r="BI18" i="1"/>
  <c r="BI19" i="1"/>
  <c r="BI21" i="1"/>
  <c r="BI22" i="1"/>
  <c r="BI24" i="1"/>
  <c r="BI25" i="1"/>
  <c r="BI27" i="1"/>
  <c r="BI29" i="1"/>
  <c r="BI31" i="1"/>
  <c r="BI32" i="1"/>
  <c r="BI34" i="1"/>
  <c r="BI35" i="1"/>
  <c r="BI37" i="1"/>
  <c r="BI38" i="1"/>
  <c r="BI40" i="1"/>
  <c r="BI41" i="1"/>
  <c r="BI43" i="1"/>
  <c r="BI44" i="1"/>
  <c r="BI46" i="1"/>
  <c r="BI47" i="1"/>
  <c r="BI49" i="1"/>
  <c r="BI50" i="1"/>
  <c r="BI52" i="1"/>
  <c r="BI53" i="1"/>
  <c r="BI55" i="1"/>
  <c r="BI56" i="1"/>
  <c r="BI58" i="1"/>
  <c r="BI59" i="1"/>
  <c r="BI61" i="1"/>
  <c r="BI62" i="1"/>
  <c r="BI64" i="1"/>
  <c r="BI65" i="1"/>
  <c r="BI67" i="1"/>
  <c r="BI68" i="1"/>
  <c r="BI70" i="1"/>
  <c r="BI71" i="1"/>
  <c r="BI127" i="1"/>
  <c r="BI128" i="1"/>
  <c r="BI130" i="1"/>
  <c r="BI131" i="1"/>
  <c r="BI133" i="1"/>
  <c r="BI134" i="1"/>
  <c r="BI136" i="1"/>
  <c r="BI137" i="1"/>
  <c r="BI139" i="1"/>
  <c r="BI140" i="1"/>
  <c r="BI142" i="1"/>
  <c r="BI143" i="1"/>
  <c r="BI145" i="1"/>
  <c r="BI146" i="1"/>
  <c r="BI148" i="1"/>
  <c r="BI149" i="1"/>
  <c r="BI151" i="1"/>
  <c r="BI152" i="1"/>
  <c r="BI154" i="1"/>
  <c r="BI155" i="1"/>
  <c r="BI157" i="1"/>
  <c r="BI158" i="1"/>
  <c r="BI160" i="1"/>
  <c r="BI161" i="1"/>
  <c r="BI163" i="1"/>
  <c r="BI164" i="1"/>
  <c r="BI166" i="1"/>
  <c r="BI167" i="1"/>
  <c r="BI169" i="1"/>
  <c r="BI170" i="1"/>
  <c r="BI172" i="1"/>
  <c r="BI173" i="1"/>
  <c r="BI175" i="1"/>
  <c r="BI176" i="1"/>
  <c r="BI178" i="1"/>
  <c r="BI179" i="1"/>
  <c r="BI180" i="1"/>
  <c r="BI181" i="1"/>
  <c r="BI183" i="1"/>
  <c r="BI184" i="1"/>
  <c r="BI185" i="1"/>
  <c r="BI186" i="1"/>
  <c r="BI187" i="1"/>
  <c r="BI189" i="1"/>
  <c r="BI190" i="1"/>
  <c r="BI191" i="1"/>
  <c r="BI192" i="1"/>
  <c r="BI194" i="1"/>
  <c r="BI195" i="1"/>
  <c r="BI196" i="1"/>
  <c r="BI197" i="1"/>
  <c r="BI199" i="1"/>
  <c r="BI200" i="1"/>
  <c r="BI201" i="1"/>
  <c r="BI202" i="1"/>
  <c r="BI204" i="1"/>
  <c r="BI205" i="1"/>
  <c r="BI206" i="1"/>
  <c r="BI207" i="1"/>
  <c r="BI209" i="1"/>
  <c r="BI210" i="1"/>
  <c r="BI211" i="1"/>
  <c r="BI212" i="1"/>
  <c r="BI213" i="1"/>
  <c r="BI216" i="1"/>
  <c r="BI219" i="1"/>
  <c r="BI220" i="1"/>
  <c r="BI221" i="1"/>
  <c r="BI224" i="1"/>
  <c r="BI225" i="1"/>
  <c r="BI226" i="1"/>
  <c r="BI229" i="1"/>
  <c r="BI260" i="1"/>
  <c r="BI263" i="1"/>
  <c r="BI264" i="1"/>
  <c r="BI265" i="1"/>
  <c r="BI268" i="1"/>
  <c r="BI269" i="1"/>
  <c r="BI270" i="1"/>
  <c r="BI273" i="1"/>
  <c r="BI274" i="1"/>
  <c r="BI276" i="1"/>
  <c r="BI277" i="1"/>
  <c r="BI278" i="1"/>
  <c r="CN1" i="14"/>
  <c r="CE1" i="14"/>
  <c r="BV1" i="14"/>
  <c r="BM1" i="14"/>
  <c r="BD1" i="14"/>
  <c r="BE10" i="1"/>
  <c r="BE12" i="1"/>
  <c r="BE13" i="1"/>
  <c r="BE15" i="1"/>
  <c r="BE16" i="1"/>
  <c r="BE18" i="1"/>
  <c r="BE19" i="1"/>
  <c r="BE21" i="1"/>
  <c r="BE22" i="1"/>
  <c r="BE24" i="1"/>
  <c r="BE25" i="1"/>
  <c r="BE27" i="1"/>
  <c r="BE29" i="1"/>
  <c r="BE31" i="1"/>
  <c r="BE32" i="1"/>
  <c r="BE34" i="1"/>
  <c r="BE35" i="1"/>
  <c r="BE37" i="1"/>
  <c r="BE38" i="1"/>
  <c r="BE40" i="1"/>
  <c r="BE41" i="1"/>
  <c r="BE43" i="1"/>
  <c r="BE44" i="1"/>
  <c r="BE46" i="1"/>
  <c r="BE47" i="1"/>
  <c r="BE49" i="1"/>
  <c r="BE50" i="1"/>
  <c r="BE52" i="1"/>
  <c r="BE53" i="1"/>
  <c r="BE55" i="1"/>
  <c r="BE56" i="1"/>
  <c r="BE58" i="1"/>
  <c r="BE59" i="1"/>
  <c r="BE61" i="1"/>
  <c r="BE62" i="1"/>
  <c r="BE64" i="1"/>
  <c r="BE65" i="1"/>
  <c r="BE67" i="1"/>
  <c r="BE68" i="1"/>
  <c r="BE70" i="1"/>
  <c r="BE71" i="1"/>
  <c r="BE127" i="1"/>
  <c r="BE128" i="1"/>
  <c r="BE130" i="1"/>
  <c r="BE131" i="1"/>
  <c r="BE133" i="1"/>
  <c r="BE134" i="1"/>
  <c r="BE136" i="1"/>
  <c r="BE137" i="1"/>
  <c r="BE139" i="1"/>
  <c r="BE140" i="1"/>
  <c r="BE142" i="1"/>
  <c r="BE143" i="1"/>
  <c r="BE145" i="1"/>
  <c r="BE146" i="1"/>
  <c r="BE148" i="1"/>
  <c r="BE149" i="1"/>
  <c r="BE151" i="1"/>
  <c r="BE152" i="1"/>
  <c r="BE154" i="1"/>
  <c r="BE155" i="1"/>
  <c r="BE157" i="1"/>
  <c r="BE158" i="1"/>
  <c r="BE160" i="1"/>
  <c r="BE161" i="1"/>
  <c r="BE163" i="1"/>
  <c r="BE164" i="1"/>
  <c r="BE166" i="1"/>
  <c r="BE167" i="1"/>
  <c r="BE169" i="1"/>
  <c r="BE170" i="1"/>
  <c r="BE172" i="1"/>
  <c r="BE173" i="1"/>
  <c r="BE175" i="1"/>
  <c r="BE176" i="1"/>
  <c r="BE178" i="1"/>
  <c r="BE179" i="1"/>
  <c r="BE180" i="1"/>
  <c r="BE181" i="1"/>
  <c r="BE183" i="1"/>
  <c r="BE184" i="1"/>
  <c r="BE185" i="1"/>
  <c r="BE186" i="1"/>
  <c r="BE187" i="1"/>
  <c r="BE189" i="1"/>
  <c r="BE190" i="1"/>
  <c r="BE191" i="1"/>
  <c r="BE192" i="1"/>
  <c r="BE194" i="1"/>
  <c r="BE195" i="1"/>
  <c r="BE196" i="1"/>
  <c r="BE197" i="1"/>
  <c r="BE199" i="1"/>
  <c r="BE200" i="1"/>
  <c r="BE201" i="1"/>
  <c r="BE202" i="1"/>
  <c r="BE204" i="1"/>
  <c r="BE205" i="1"/>
  <c r="BE206" i="1"/>
  <c r="BE207" i="1"/>
  <c r="BE209" i="1"/>
  <c r="BE210" i="1"/>
  <c r="BE211" i="1"/>
  <c r="BE212" i="1"/>
  <c r="BE213" i="1"/>
  <c r="BE216" i="1"/>
  <c r="BE219" i="1"/>
  <c r="BE220" i="1"/>
  <c r="BE221" i="1"/>
  <c r="BE224" i="1"/>
  <c r="BE225" i="1"/>
  <c r="BE226" i="1"/>
  <c r="BE229" i="1"/>
  <c r="BE260" i="1"/>
  <c r="BE263" i="1"/>
  <c r="BE264" i="1"/>
  <c r="BE265" i="1"/>
  <c r="BE268" i="1"/>
  <c r="BE269" i="1"/>
  <c r="BE270" i="1"/>
  <c r="BE273" i="1"/>
  <c r="BE274" i="1"/>
  <c r="BE276" i="1"/>
  <c r="BE277" i="1"/>
  <c r="BE278" i="1"/>
  <c r="BE280" i="1"/>
  <c r="BE281" i="1"/>
  <c r="BE282" i="1"/>
  <c r="BE283" i="1"/>
  <c r="BE5" i="1"/>
  <c r="BE6" i="1"/>
  <c r="BE7" i="1"/>
  <c r="BE8" i="1"/>
  <c r="BH10" i="1"/>
  <c r="BH12" i="1"/>
  <c r="BH13" i="1"/>
  <c r="BH15" i="1"/>
  <c r="BH16" i="1"/>
  <c r="BH18" i="1"/>
  <c r="BH19" i="1"/>
  <c r="BH21" i="1"/>
  <c r="BH22" i="1"/>
  <c r="BH24" i="1"/>
  <c r="BH25" i="1"/>
  <c r="BH27" i="1"/>
  <c r="BH29" i="1"/>
  <c r="BH31" i="1"/>
  <c r="BH32" i="1"/>
  <c r="BH34" i="1"/>
  <c r="BH35" i="1"/>
  <c r="BH37" i="1"/>
  <c r="BH38" i="1"/>
  <c r="BH40" i="1"/>
  <c r="BH41" i="1"/>
  <c r="BH43" i="1"/>
  <c r="BH44" i="1"/>
  <c r="BH46" i="1"/>
  <c r="BH47" i="1"/>
  <c r="BH49" i="1"/>
  <c r="BH50" i="1"/>
  <c r="BH52" i="1"/>
  <c r="BH53" i="1"/>
  <c r="BH55" i="1"/>
  <c r="BH56" i="1"/>
  <c r="BH58" i="1"/>
  <c r="BH59" i="1"/>
  <c r="BH61" i="1"/>
  <c r="BH62" i="1"/>
  <c r="BH64" i="1"/>
  <c r="BH65" i="1"/>
  <c r="BH67" i="1"/>
  <c r="BH68" i="1"/>
  <c r="BH70" i="1"/>
  <c r="BH71" i="1"/>
  <c r="BH127" i="1"/>
  <c r="BH128" i="1"/>
  <c r="BH130" i="1"/>
  <c r="BH131" i="1"/>
  <c r="BH133" i="1"/>
  <c r="BH134" i="1"/>
  <c r="BH136" i="1"/>
  <c r="BH137" i="1"/>
  <c r="BH139" i="1"/>
  <c r="BH140" i="1"/>
  <c r="BH142" i="1"/>
  <c r="BH143" i="1"/>
  <c r="BH145" i="1"/>
  <c r="BH146" i="1"/>
  <c r="BH148" i="1"/>
  <c r="BH149" i="1"/>
  <c r="BH151" i="1"/>
  <c r="BH152" i="1"/>
  <c r="BH154" i="1"/>
  <c r="BH155" i="1"/>
  <c r="BH157" i="1"/>
  <c r="BH158" i="1"/>
  <c r="BH160" i="1"/>
  <c r="BH161" i="1"/>
  <c r="BH163" i="1"/>
  <c r="BH164" i="1"/>
  <c r="BH166" i="1"/>
  <c r="BH167" i="1"/>
  <c r="BH169" i="1"/>
  <c r="BH170" i="1"/>
  <c r="BH172" i="1"/>
  <c r="BH173" i="1"/>
  <c r="BH175" i="1"/>
  <c r="BH176" i="1"/>
  <c r="BH178" i="1"/>
  <c r="BH179" i="1"/>
  <c r="BH180" i="1"/>
  <c r="BH181" i="1"/>
  <c r="BH183" i="1"/>
  <c r="BH184" i="1"/>
  <c r="BH185" i="1"/>
  <c r="BH186" i="1"/>
  <c r="BH187" i="1"/>
  <c r="BH189" i="1"/>
  <c r="BH190" i="1"/>
  <c r="BH191" i="1"/>
  <c r="BH192" i="1"/>
  <c r="BH194" i="1"/>
  <c r="BH195" i="1"/>
  <c r="BH196" i="1"/>
  <c r="BH197" i="1"/>
  <c r="BH199" i="1"/>
  <c r="BH200" i="1"/>
  <c r="BH201" i="1"/>
  <c r="BH202" i="1"/>
  <c r="BH204" i="1"/>
  <c r="BH205" i="1"/>
  <c r="BH206" i="1"/>
  <c r="BH207" i="1"/>
  <c r="BH209" i="1"/>
  <c r="BH210" i="1"/>
  <c r="BH211" i="1"/>
  <c r="BH212" i="1"/>
  <c r="BH213" i="1"/>
  <c r="BH216" i="1"/>
  <c r="BH219" i="1"/>
  <c r="BH220" i="1"/>
  <c r="BH221" i="1"/>
  <c r="BH224" i="1"/>
  <c r="BH225" i="1"/>
  <c r="BH226" i="1"/>
  <c r="BH229" i="1"/>
  <c r="BH260" i="1"/>
  <c r="BH263" i="1"/>
  <c r="BH264" i="1"/>
  <c r="BH265" i="1"/>
  <c r="BH268" i="1"/>
  <c r="BH269" i="1"/>
  <c r="BH270" i="1"/>
  <c r="BH273" i="1"/>
  <c r="BH274" i="1"/>
  <c r="BH276" i="1"/>
  <c r="BH277" i="1"/>
  <c r="BH278" i="1"/>
  <c r="BH280" i="1"/>
  <c r="BH281" i="1"/>
  <c r="BH282" i="1"/>
  <c r="BH283" i="1"/>
  <c r="BH5" i="1"/>
  <c r="BH6" i="1"/>
  <c r="BH7" i="1"/>
  <c r="BH8" i="1"/>
  <c r="BG10" i="1"/>
  <c r="BG12" i="1"/>
  <c r="BG13" i="1"/>
  <c r="BG15" i="1"/>
  <c r="BG16" i="1"/>
  <c r="BG18" i="1"/>
  <c r="BG19" i="1"/>
  <c r="BG21" i="1"/>
  <c r="BG22" i="1"/>
  <c r="BG24" i="1"/>
  <c r="BG25" i="1"/>
  <c r="BG27" i="1"/>
  <c r="BG29" i="1"/>
  <c r="BG31" i="1"/>
  <c r="BG32" i="1"/>
  <c r="BG34" i="1"/>
  <c r="BG35" i="1"/>
  <c r="BG37" i="1"/>
  <c r="BG38" i="1"/>
  <c r="BG40" i="1"/>
  <c r="BG41" i="1"/>
  <c r="BG43" i="1"/>
  <c r="BG44" i="1"/>
  <c r="BG46" i="1"/>
  <c r="BG47" i="1"/>
  <c r="BG49" i="1"/>
  <c r="BG50" i="1"/>
  <c r="BG52" i="1"/>
  <c r="BG53" i="1"/>
  <c r="BG55" i="1"/>
  <c r="BG56" i="1"/>
  <c r="BG58" i="1"/>
  <c r="BG59" i="1"/>
  <c r="BG61" i="1"/>
  <c r="BG62" i="1"/>
  <c r="BG64" i="1"/>
  <c r="BG65" i="1"/>
  <c r="BG67" i="1"/>
  <c r="BG68" i="1"/>
  <c r="BG70" i="1"/>
  <c r="BG71" i="1"/>
  <c r="BG127" i="1"/>
  <c r="BG128" i="1"/>
  <c r="BG130" i="1"/>
  <c r="BG131" i="1"/>
  <c r="BG133" i="1"/>
  <c r="BG134" i="1"/>
  <c r="BG136" i="1"/>
  <c r="BG137" i="1"/>
  <c r="BG139" i="1"/>
  <c r="BG140" i="1"/>
  <c r="BG142" i="1"/>
  <c r="BG143" i="1"/>
  <c r="BG145" i="1"/>
  <c r="BG146" i="1"/>
  <c r="BG148" i="1"/>
  <c r="BG149" i="1"/>
  <c r="BG151" i="1"/>
  <c r="BG152" i="1"/>
  <c r="BG154" i="1"/>
  <c r="BG155" i="1"/>
  <c r="BG157" i="1"/>
  <c r="BG158" i="1"/>
  <c r="BG160" i="1"/>
  <c r="BG161" i="1"/>
  <c r="BG163" i="1"/>
  <c r="BG164" i="1"/>
  <c r="BG166" i="1"/>
  <c r="BG167" i="1"/>
  <c r="BG169" i="1"/>
  <c r="BG170" i="1"/>
  <c r="BG172" i="1"/>
  <c r="BG173" i="1"/>
  <c r="BG175" i="1"/>
  <c r="BG176" i="1"/>
  <c r="BG178" i="1"/>
  <c r="BG179" i="1"/>
  <c r="BG180" i="1"/>
  <c r="BG181" i="1"/>
  <c r="BG183" i="1"/>
  <c r="BG184" i="1"/>
  <c r="BG185" i="1"/>
  <c r="BG186" i="1"/>
  <c r="BG187" i="1"/>
  <c r="BG189" i="1"/>
  <c r="BG190" i="1"/>
  <c r="BG191" i="1"/>
  <c r="BG192" i="1"/>
  <c r="BG194" i="1"/>
  <c r="BG195" i="1"/>
  <c r="BG196" i="1"/>
  <c r="BG197" i="1"/>
  <c r="BG199" i="1"/>
  <c r="BG200" i="1"/>
  <c r="BG201" i="1"/>
  <c r="BG202" i="1"/>
  <c r="BG204" i="1"/>
  <c r="BG205" i="1"/>
  <c r="BG206" i="1"/>
  <c r="BG207" i="1"/>
  <c r="BG209" i="1"/>
  <c r="BG210" i="1"/>
  <c r="BG211" i="1"/>
  <c r="BG212" i="1"/>
  <c r="BG213" i="1"/>
  <c r="BG216" i="1"/>
  <c r="BG219" i="1"/>
  <c r="BG220" i="1"/>
  <c r="BG221" i="1"/>
  <c r="BG224" i="1"/>
  <c r="BG225" i="1"/>
  <c r="BG226" i="1"/>
  <c r="BG229" i="1"/>
  <c r="BG260" i="1"/>
  <c r="BG263" i="1"/>
  <c r="BG264" i="1"/>
  <c r="BG265" i="1"/>
  <c r="BG268" i="1"/>
  <c r="BG269" i="1"/>
  <c r="BG270" i="1"/>
  <c r="BG273" i="1"/>
  <c r="BG274" i="1"/>
  <c r="BG276" i="1"/>
  <c r="BG277" i="1"/>
  <c r="BG278" i="1"/>
  <c r="BG280" i="1"/>
  <c r="BG281" i="1"/>
  <c r="BG282" i="1"/>
  <c r="BG283" i="1"/>
  <c r="BG5" i="1"/>
  <c r="BG6" i="1"/>
  <c r="BG7" i="1"/>
  <c r="BG8" i="1"/>
  <c r="BF10" i="1"/>
  <c r="BF12" i="1"/>
  <c r="BF13" i="1"/>
  <c r="BF15" i="1"/>
  <c r="BF16" i="1"/>
  <c r="BF18" i="1"/>
  <c r="BF19" i="1"/>
  <c r="BF21" i="1"/>
  <c r="BF22" i="1"/>
  <c r="BF24" i="1"/>
  <c r="BF25" i="1"/>
  <c r="BF27" i="1"/>
  <c r="BF29" i="1"/>
  <c r="BF31" i="1"/>
  <c r="BF32" i="1"/>
  <c r="BF34" i="1"/>
  <c r="BF35" i="1"/>
  <c r="BF37" i="1"/>
  <c r="BF38" i="1"/>
  <c r="BF40" i="1"/>
  <c r="BF41" i="1"/>
  <c r="BF43" i="1"/>
  <c r="BF44" i="1"/>
  <c r="BF46" i="1"/>
  <c r="BF47" i="1"/>
  <c r="BF49" i="1"/>
  <c r="BF50" i="1"/>
  <c r="BF52" i="1"/>
  <c r="BF53" i="1"/>
  <c r="BF55" i="1"/>
  <c r="BF56" i="1"/>
  <c r="BF58" i="1"/>
  <c r="BF59" i="1"/>
  <c r="BF61" i="1"/>
  <c r="BF62" i="1"/>
  <c r="BF64" i="1"/>
  <c r="BF65" i="1"/>
  <c r="BF67" i="1"/>
  <c r="BF68" i="1"/>
  <c r="BF70" i="1"/>
  <c r="BF71" i="1"/>
  <c r="BF127" i="1"/>
  <c r="BF128" i="1"/>
  <c r="BF130" i="1"/>
  <c r="BF131" i="1"/>
  <c r="BF133" i="1"/>
  <c r="BF134" i="1"/>
  <c r="BF136" i="1"/>
  <c r="BF137" i="1"/>
  <c r="BF139" i="1"/>
  <c r="BF140" i="1"/>
  <c r="BF142" i="1"/>
  <c r="BF143" i="1"/>
  <c r="BF145" i="1"/>
  <c r="BF146" i="1"/>
  <c r="BF148" i="1"/>
  <c r="BF149" i="1"/>
  <c r="BF151" i="1"/>
  <c r="BF152" i="1"/>
  <c r="BF154" i="1"/>
  <c r="BF155" i="1"/>
  <c r="BF157" i="1"/>
  <c r="BF158" i="1"/>
  <c r="BF160" i="1"/>
  <c r="BF161" i="1"/>
  <c r="BF163" i="1"/>
  <c r="BF164" i="1"/>
  <c r="BF166" i="1"/>
  <c r="BF167" i="1"/>
  <c r="BF169" i="1"/>
  <c r="BF170" i="1"/>
  <c r="BF172" i="1"/>
  <c r="BF173" i="1"/>
  <c r="BF175" i="1"/>
  <c r="BF176" i="1"/>
  <c r="BF178" i="1"/>
  <c r="BF179" i="1"/>
  <c r="BF180" i="1"/>
  <c r="BF181" i="1"/>
  <c r="BF183" i="1"/>
  <c r="BF184" i="1"/>
  <c r="BF185" i="1"/>
  <c r="BF186" i="1"/>
  <c r="BF187" i="1"/>
  <c r="BF189" i="1"/>
  <c r="BF190" i="1"/>
  <c r="BF191" i="1"/>
  <c r="BF192" i="1"/>
  <c r="BF194" i="1"/>
  <c r="BF195" i="1"/>
  <c r="BF196" i="1"/>
  <c r="BF197" i="1"/>
  <c r="BF199" i="1"/>
  <c r="BF200" i="1"/>
  <c r="BF201" i="1"/>
  <c r="BF202" i="1"/>
  <c r="BF204" i="1"/>
  <c r="BF205" i="1"/>
  <c r="BF206" i="1"/>
  <c r="BF207" i="1"/>
  <c r="BF209" i="1"/>
  <c r="BF210" i="1"/>
  <c r="BF211" i="1"/>
  <c r="BF212" i="1"/>
  <c r="BF213" i="1"/>
  <c r="BF216" i="1"/>
  <c r="BF219" i="1"/>
  <c r="BF220" i="1"/>
  <c r="BF221" i="1"/>
  <c r="BF224" i="1"/>
  <c r="BF225" i="1"/>
  <c r="BF226" i="1"/>
  <c r="BF229" i="1"/>
  <c r="BF260" i="1"/>
  <c r="BF263" i="1"/>
  <c r="BF264" i="1"/>
  <c r="BF265" i="1"/>
  <c r="BF268" i="1"/>
  <c r="BF269" i="1"/>
  <c r="BF270" i="1"/>
  <c r="BF273" i="1"/>
  <c r="BF274" i="1"/>
  <c r="BF276" i="1"/>
  <c r="BF277" i="1"/>
  <c r="BF278" i="1"/>
  <c r="BF280" i="1"/>
  <c r="BF281" i="1"/>
  <c r="BF282" i="1"/>
  <c r="BF283" i="1"/>
  <c r="BF5" i="1"/>
  <c r="BF6" i="1"/>
  <c r="BF7" i="1"/>
  <c r="BF8" i="1"/>
  <c r="BD10" i="1"/>
  <c r="BD12" i="1"/>
  <c r="BD13" i="1"/>
  <c r="BD15" i="1"/>
  <c r="BD16" i="1"/>
  <c r="BD18" i="1"/>
  <c r="BD19" i="1"/>
  <c r="BD21" i="1"/>
  <c r="BD22" i="1"/>
  <c r="BD24" i="1"/>
  <c r="BD25" i="1"/>
  <c r="BD27" i="1"/>
  <c r="BD29" i="1"/>
  <c r="BD31" i="1"/>
  <c r="BD32" i="1"/>
  <c r="BD34" i="1"/>
  <c r="BD35" i="1"/>
  <c r="BD37" i="1"/>
  <c r="BD38" i="1"/>
  <c r="BD40" i="1"/>
  <c r="BD41" i="1"/>
  <c r="BD43" i="1"/>
  <c r="BD44" i="1"/>
  <c r="BD46" i="1"/>
  <c r="BD47" i="1"/>
  <c r="BD49" i="1"/>
  <c r="BD50" i="1"/>
  <c r="BD52" i="1"/>
  <c r="BD53" i="1"/>
  <c r="BD55" i="1"/>
  <c r="BD56" i="1"/>
  <c r="BD58" i="1"/>
  <c r="BD59" i="1"/>
  <c r="BD61" i="1"/>
  <c r="BD62" i="1"/>
  <c r="BD64" i="1"/>
  <c r="BD65" i="1"/>
  <c r="BD67" i="1"/>
  <c r="BD68" i="1"/>
  <c r="BD70" i="1"/>
  <c r="BD71" i="1"/>
  <c r="BD127" i="1"/>
  <c r="BD128" i="1"/>
  <c r="BD130" i="1"/>
  <c r="BD131" i="1"/>
  <c r="BD133" i="1"/>
  <c r="BD134" i="1"/>
  <c r="BD136" i="1"/>
  <c r="BD137" i="1"/>
  <c r="BD139" i="1"/>
  <c r="BD140" i="1"/>
  <c r="BD142" i="1"/>
  <c r="BD143" i="1"/>
  <c r="BD145" i="1"/>
  <c r="BD146" i="1"/>
  <c r="BD148" i="1"/>
  <c r="BD149" i="1"/>
  <c r="BD151" i="1"/>
  <c r="BD152" i="1"/>
  <c r="BD154" i="1"/>
  <c r="BD155" i="1"/>
  <c r="BD157" i="1"/>
  <c r="BD158" i="1"/>
  <c r="BD160" i="1"/>
  <c r="BD161" i="1"/>
  <c r="BD163" i="1"/>
  <c r="BD164" i="1"/>
  <c r="BD166" i="1"/>
  <c r="BD167" i="1"/>
  <c r="BD169" i="1"/>
  <c r="BD170" i="1"/>
  <c r="BD172" i="1"/>
  <c r="BD173" i="1"/>
  <c r="BD175" i="1"/>
  <c r="BD176" i="1"/>
  <c r="BD178" i="1"/>
  <c r="BD179" i="1"/>
  <c r="BD180" i="1"/>
  <c r="BD181" i="1"/>
  <c r="BD183" i="1"/>
  <c r="BD184" i="1"/>
  <c r="BD185" i="1"/>
  <c r="BD186" i="1"/>
  <c r="BD187" i="1"/>
  <c r="BD189" i="1"/>
  <c r="BD190" i="1"/>
  <c r="BD191" i="1"/>
  <c r="BD192" i="1"/>
  <c r="BD194" i="1"/>
  <c r="BD195" i="1"/>
  <c r="BD196" i="1"/>
  <c r="BD197" i="1"/>
  <c r="BD199" i="1"/>
  <c r="BD200" i="1"/>
  <c r="BD201" i="1"/>
  <c r="BD202" i="1"/>
  <c r="BD204" i="1"/>
  <c r="BD205" i="1"/>
  <c r="BD206" i="1"/>
  <c r="BD207" i="1"/>
  <c r="BD209" i="1"/>
  <c r="BD210" i="1"/>
  <c r="BD211" i="1"/>
  <c r="BD212" i="1"/>
  <c r="BD213" i="1"/>
  <c r="BD216" i="1"/>
  <c r="BD219" i="1"/>
  <c r="BD220" i="1"/>
  <c r="BD221" i="1"/>
  <c r="BD224" i="1"/>
  <c r="BD225" i="1"/>
  <c r="BD226" i="1"/>
  <c r="BD229" i="1"/>
  <c r="BD260" i="1"/>
  <c r="BD263" i="1"/>
  <c r="BD264" i="1"/>
  <c r="BD265" i="1"/>
  <c r="BD268" i="1"/>
  <c r="BD269" i="1"/>
  <c r="BD270" i="1"/>
  <c r="BD273" i="1"/>
  <c r="BD274" i="1"/>
  <c r="BD276" i="1"/>
  <c r="BD277" i="1"/>
  <c r="BD278" i="1"/>
  <c r="BD280" i="1"/>
  <c r="BD281" i="1"/>
  <c r="BD282" i="1"/>
  <c r="BD5" i="1"/>
  <c r="BD6" i="1"/>
  <c r="BD7" i="1"/>
  <c r="BD8" i="1"/>
  <c r="BC10" i="1"/>
  <c r="BC12" i="1"/>
  <c r="BC13" i="1"/>
  <c r="BC15" i="1"/>
  <c r="BC16" i="1"/>
  <c r="BC18" i="1"/>
  <c r="BC19" i="1"/>
  <c r="BC21" i="1"/>
  <c r="BC22" i="1"/>
  <c r="BC24" i="1"/>
  <c r="BC25" i="1"/>
  <c r="BC27" i="1"/>
  <c r="BC29" i="1"/>
  <c r="BC31" i="1"/>
  <c r="BC32" i="1"/>
  <c r="BC34" i="1"/>
  <c r="BC35" i="1"/>
  <c r="BC37" i="1"/>
  <c r="BC38" i="1"/>
  <c r="BC40" i="1"/>
  <c r="BC41" i="1"/>
  <c r="BC43" i="1"/>
  <c r="BC44" i="1"/>
  <c r="BC46" i="1"/>
  <c r="BC47" i="1"/>
  <c r="BC49" i="1"/>
  <c r="BC50" i="1"/>
  <c r="BC52" i="1"/>
  <c r="BC53" i="1"/>
  <c r="BC55" i="1"/>
  <c r="BC56" i="1"/>
  <c r="BC58" i="1"/>
  <c r="BC59" i="1"/>
  <c r="BC61" i="1"/>
  <c r="BC62" i="1"/>
  <c r="BC64" i="1"/>
  <c r="BC65" i="1"/>
  <c r="BC67" i="1"/>
  <c r="BC68" i="1"/>
  <c r="BC70" i="1"/>
  <c r="BC71" i="1"/>
  <c r="BC127" i="1"/>
  <c r="BC128" i="1"/>
  <c r="BC130" i="1"/>
  <c r="BC131" i="1"/>
  <c r="BC133" i="1"/>
  <c r="BC134" i="1"/>
  <c r="BC136" i="1"/>
  <c r="BC137" i="1"/>
  <c r="BC139" i="1"/>
  <c r="BC140" i="1"/>
  <c r="BC142" i="1"/>
  <c r="BC143" i="1"/>
  <c r="BC145" i="1"/>
  <c r="BC146" i="1"/>
  <c r="BC148" i="1"/>
  <c r="BC149" i="1"/>
  <c r="BC151" i="1"/>
  <c r="BC152" i="1"/>
  <c r="BC154" i="1"/>
  <c r="BC155" i="1"/>
  <c r="BC157" i="1"/>
  <c r="BC158" i="1"/>
  <c r="BC160" i="1"/>
  <c r="BC161" i="1"/>
  <c r="BC163" i="1"/>
  <c r="BC164" i="1"/>
  <c r="BC166" i="1"/>
  <c r="BC167" i="1"/>
  <c r="BC169" i="1"/>
  <c r="BC170" i="1"/>
  <c r="BC172" i="1"/>
  <c r="BC173" i="1"/>
  <c r="BC175" i="1"/>
  <c r="BC176" i="1"/>
  <c r="BC178" i="1"/>
  <c r="BC179" i="1"/>
  <c r="BC180" i="1"/>
  <c r="BC181" i="1"/>
  <c r="BC183" i="1"/>
  <c r="BC184" i="1"/>
  <c r="BC185" i="1"/>
  <c r="BC186" i="1"/>
  <c r="BC187" i="1"/>
  <c r="BC189" i="1"/>
  <c r="BC190" i="1"/>
  <c r="BC191" i="1"/>
  <c r="BC192" i="1"/>
  <c r="BC194" i="1"/>
  <c r="BC195" i="1"/>
  <c r="BC196" i="1"/>
  <c r="BC197" i="1"/>
  <c r="BC199" i="1"/>
  <c r="BC200" i="1"/>
  <c r="BC201" i="1"/>
  <c r="BC202" i="1"/>
  <c r="BC204" i="1"/>
  <c r="BC205" i="1"/>
  <c r="BC206" i="1"/>
  <c r="BC207" i="1"/>
  <c r="BC209" i="1"/>
  <c r="BC210" i="1"/>
  <c r="BC211" i="1"/>
  <c r="BC212" i="1"/>
  <c r="BC213" i="1"/>
  <c r="BC216" i="1"/>
  <c r="BC219" i="1"/>
  <c r="BC220" i="1"/>
  <c r="BC221" i="1"/>
  <c r="BC224" i="1"/>
  <c r="BC225" i="1"/>
  <c r="BC226" i="1"/>
  <c r="BC229" i="1"/>
  <c r="BC260" i="1"/>
  <c r="BC263" i="1"/>
  <c r="BC264" i="1"/>
  <c r="BC265" i="1"/>
  <c r="BC268" i="1"/>
  <c r="BC269" i="1"/>
  <c r="BC270" i="1"/>
  <c r="BC273" i="1"/>
  <c r="BC274" i="1"/>
  <c r="BC276" i="1"/>
  <c r="BC277" i="1"/>
  <c r="BC278" i="1"/>
  <c r="BC280" i="1"/>
  <c r="BC281" i="1"/>
  <c r="BC282" i="1"/>
  <c r="BC283" i="1"/>
  <c r="BC5" i="1"/>
  <c r="BC6" i="1"/>
  <c r="BC7" i="1"/>
  <c r="BC8" i="1"/>
  <c r="AS9" i="1"/>
  <c r="AS11" i="1"/>
  <c r="AS14" i="1"/>
  <c r="AS17" i="1"/>
  <c r="AS20" i="1"/>
  <c r="AS23" i="1"/>
  <c r="AS26" i="1"/>
  <c r="AS28" i="1"/>
  <c r="AS30" i="1"/>
  <c r="AS33" i="1"/>
  <c r="AS36" i="1"/>
  <c r="AS39" i="1"/>
  <c r="AS42" i="1"/>
  <c r="AS45" i="1"/>
  <c r="AS48" i="1"/>
  <c r="AS51" i="1"/>
  <c r="AS54" i="1"/>
  <c r="AS57" i="1"/>
  <c r="AS60" i="1"/>
  <c r="AS63" i="1"/>
  <c r="AS66" i="1"/>
  <c r="AS132" i="1"/>
  <c r="AS135" i="1"/>
  <c r="AS138" i="1"/>
  <c r="AS141" i="1"/>
  <c r="AS144" i="1"/>
  <c r="AS147" i="1"/>
  <c r="AS150" i="1"/>
  <c r="AS153" i="1"/>
  <c r="AS156" i="1"/>
  <c r="AS159" i="1"/>
  <c r="AS162" i="1"/>
  <c r="AS165" i="1"/>
  <c r="AS168" i="1"/>
  <c r="AS171" i="1"/>
  <c r="AS174" i="1"/>
  <c r="AS177" i="1"/>
  <c r="AS182" i="1"/>
  <c r="AS188" i="1"/>
  <c r="AS193" i="1"/>
  <c r="AS198" i="1"/>
  <c r="AS203" i="1"/>
  <c r="AS208" i="1"/>
  <c r="AS214" i="1"/>
  <c r="AS216" i="1"/>
  <c r="AS219" i="1"/>
  <c r="AS220" i="1"/>
  <c r="AS221" i="1"/>
  <c r="AS224" i="1"/>
  <c r="AS225" i="1"/>
  <c r="AS226" i="1"/>
  <c r="AS260" i="1"/>
  <c r="AS263" i="1"/>
  <c r="AS264" i="1"/>
  <c r="AS265" i="1"/>
  <c r="AS268" i="1"/>
  <c r="AS269" i="1"/>
  <c r="AS270" i="1"/>
  <c r="AS275" i="1"/>
  <c r="AS279" i="1"/>
  <c r="AS281" i="1"/>
  <c r="AS282" i="1"/>
  <c r="AS283" i="1"/>
  <c r="AS5" i="1"/>
  <c r="AS6" i="1"/>
  <c r="AS7" i="1"/>
  <c r="AR9" i="1"/>
  <c r="AR11" i="1"/>
  <c r="AR14" i="1"/>
  <c r="AR17" i="1"/>
  <c r="AR20" i="1"/>
  <c r="AR23" i="1"/>
  <c r="AR26" i="1"/>
  <c r="AR28" i="1"/>
  <c r="AR30" i="1"/>
  <c r="AR33" i="1"/>
  <c r="AR36" i="1"/>
  <c r="AR39" i="1"/>
  <c r="AR42" i="1"/>
  <c r="AR45" i="1"/>
  <c r="AR48" i="1"/>
  <c r="AR51" i="1"/>
  <c r="AR54" i="1"/>
  <c r="AR57" i="1"/>
  <c r="AR60" i="1"/>
  <c r="AR63" i="1"/>
  <c r="AR66" i="1"/>
  <c r="AR132" i="1"/>
  <c r="AR135" i="1"/>
  <c r="AR138" i="1"/>
  <c r="AR141" i="1"/>
  <c r="AR144" i="1"/>
  <c r="AR147" i="1"/>
  <c r="AR150" i="1"/>
  <c r="AR153" i="1"/>
  <c r="AR156" i="1"/>
  <c r="AR159" i="1"/>
  <c r="AR162" i="1"/>
  <c r="AR165" i="1"/>
  <c r="AR168" i="1"/>
  <c r="AR171" i="1"/>
  <c r="AR174" i="1"/>
  <c r="AR177" i="1"/>
  <c r="AR182" i="1"/>
  <c r="AR188" i="1"/>
  <c r="AR193" i="1"/>
  <c r="AR198" i="1"/>
  <c r="AR203" i="1"/>
  <c r="AR208" i="1"/>
  <c r="AR214" i="1"/>
  <c r="AR216" i="1"/>
  <c r="AR219" i="1"/>
  <c r="AR220" i="1"/>
  <c r="AR221" i="1"/>
  <c r="AR224" i="1"/>
  <c r="AR225" i="1"/>
  <c r="AR226" i="1"/>
  <c r="AR260" i="1"/>
  <c r="AR263" i="1"/>
  <c r="AR264" i="1"/>
  <c r="AR265" i="1"/>
  <c r="AR268" i="1"/>
  <c r="AR269" i="1"/>
  <c r="AR270" i="1"/>
  <c r="AR275" i="1"/>
  <c r="AR279" i="1"/>
  <c r="AR281" i="1"/>
  <c r="AR282" i="1"/>
  <c r="AR283" i="1"/>
  <c r="AR5" i="1"/>
  <c r="AR6" i="1"/>
  <c r="AR7" i="1"/>
  <c r="AQ9" i="1"/>
  <c r="AQ11" i="1"/>
  <c r="AQ14" i="1"/>
  <c r="AQ17" i="1"/>
  <c r="AQ20" i="1"/>
  <c r="AQ23" i="1"/>
  <c r="AQ26" i="1"/>
  <c r="AQ28" i="1"/>
  <c r="AQ30" i="1"/>
  <c r="AQ33" i="1"/>
  <c r="AQ36" i="1"/>
  <c r="AQ39" i="1"/>
  <c r="AQ42" i="1"/>
  <c r="AQ45" i="1"/>
  <c r="AQ48" i="1"/>
  <c r="AQ51" i="1"/>
  <c r="AQ54" i="1"/>
  <c r="AQ57" i="1"/>
  <c r="AQ60" i="1"/>
  <c r="AQ63" i="1"/>
  <c r="AQ66" i="1"/>
  <c r="AQ132" i="1"/>
  <c r="AQ135" i="1"/>
  <c r="AQ138" i="1"/>
  <c r="AQ141" i="1"/>
  <c r="AQ144" i="1"/>
  <c r="AQ147" i="1"/>
  <c r="AQ150" i="1"/>
  <c r="AQ153" i="1"/>
  <c r="AQ156" i="1"/>
  <c r="AQ159" i="1"/>
  <c r="AQ162" i="1"/>
  <c r="AQ165" i="1"/>
  <c r="AQ168" i="1"/>
  <c r="AQ171" i="1"/>
  <c r="AQ174" i="1"/>
  <c r="AQ177" i="1"/>
  <c r="AQ182" i="1"/>
  <c r="AQ188" i="1"/>
  <c r="AQ193" i="1"/>
  <c r="AQ198" i="1"/>
  <c r="AQ203" i="1"/>
  <c r="AQ208" i="1"/>
  <c r="AQ214" i="1"/>
  <c r="AQ216" i="1"/>
  <c r="AQ219" i="1"/>
  <c r="AQ220" i="1"/>
  <c r="AQ221" i="1"/>
  <c r="AQ224" i="1"/>
  <c r="AQ225" i="1"/>
  <c r="AQ226" i="1"/>
  <c r="AQ260" i="1"/>
  <c r="AQ263" i="1"/>
  <c r="AQ264" i="1"/>
  <c r="AQ265" i="1"/>
  <c r="AQ268" i="1"/>
  <c r="AQ269" i="1"/>
  <c r="AQ270" i="1"/>
  <c r="AQ275" i="1"/>
  <c r="AQ279" i="1"/>
  <c r="AQ281" i="1"/>
  <c r="AQ282" i="1"/>
  <c r="AQ5" i="1"/>
  <c r="AQ6" i="1"/>
  <c r="AQ7" i="1"/>
  <c r="AU1" i="14"/>
  <c r="AC1" i="14"/>
  <c r="T1" i="14"/>
  <c r="AW10" i="1"/>
  <c r="AX10" i="1"/>
  <c r="AY10" i="1"/>
  <c r="AW12" i="1"/>
  <c r="AX12" i="1"/>
  <c r="AY12" i="1"/>
  <c r="AW13" i="1"/>
  <c r="AX13" i="1"/>
  <c r="AY13" i="1"/>
  <c r="AW15" i="1"/>
  <c r="AX15" i="1"/>
  <c r="AY15" i="1"/>
  <c r="AW16" i="1"/>
  <c r="AX16" i="1"/>
  <c r="AY16" i="1"/>
  <c r="AW18" i="1"/>
  <c r="AX18" i="1"/>
  <c r="AY18" i="1"/>
  <c r="AW19" i="1"/>
  <c r="AX19" i="1"/>
  <c r="AY19" i="1"/>
  <c r="AW21" i="1"/>
  <c r="AX21" i="1"/>
  <c r="AY21" i="1"/>
  <c r="AW22" i="1"/>
  <c r="AX22" i="1"/>
  <c r="AY22" i="1"/>
  <c r="AW24" i="1"/>
  <c r="AX24" i="1"/>
  <c r="AY24" i="1"/>
  <c r="AW25" i="1"/>
  <c r="AX25" i="1"/>
  <c r="AY25" i="1"/>
  <c r="AW27" i="1"/>
  <c r="AX27" i="1"/>
  <c r="AY27" i="1"/>
  <c r="AW29" i="1"/>
  <c r="AX29" i="1"/>
  <c r="AY29" i="1"/>
  <c r="AW31" i="1"/>
  <c r="AX31" i="1"/>
  <c r="AY31" i="1"/>
  <c r="AW32" i="1"/>
  <c r="AX32" i="1"/>
  <c r="AY32" i="1"/>
  <c r="AW34" i="1"/>
  <c r="AX34" i="1"/>
  <c r="AY34" i="1"/>
  <c r="AW35" i="1"/>
  <c r="AX35" i="1"/>
  <c r="AY35" i="1"/>
  <c r="AW37" i="1"/>
  <c r="AX37" i="1"/>
  <c r="AY37" i="1"/>
  <c r="AW38" i="1"/>
  <c r="AX38" i="1"/>
  <c r="AY38" i="1"/>
  <c r="AW40" i="1"/>
  <c r="AX40" i="1"/>
  <c r="AY40" i="1"/>
  <c r="AW41" i="1"/>
  <c r="AX41" i="1"/>
  <c r="AY41" i="1"/>
  <c r="AW43" i="1"/>
  <c r="AX43" i="1"/>
  <c r="AY43" i="1"/>
  <c r="AW44" i="1"/>
  <c r="AX44" i="1"/>
  <c r="AY44" i="1"/>
  <c r="AW46" i="1"/>
  <c r="AX46" i="1"/>
  <c r="AY46" i="1"/>
  <c r="AW47" i="1"/>
  <c r="AX47" i="1"/>
  <c r="AY47" i="1"/>
  <c r="AW49" i="1"/>
  <c r="AX49" i="1"/>
  <c r="AY49" i="1"/>
  <c r="AW50" i="1"/>
  <c r="AX50" i="1"/>
  <c r="AY50" i="1"/>
  <c r="AW52" i="1"/>
  <c r="AX52" i="1"/>
  <c r="AY52" i="1"/>
  <c r="AW53" i="1"/>
  <c r="AX53" i="1"/>
  <c r="AY53" i="1"/>
  <c r="AW55" i="1"/>
  <c r="AX55" i="1"/>
  <c r="AY55" i="1"/>
  <c r="AW56" i="1"/>
  <c r="AX56" i="1"/>
  <c r="AY56" i="1"/>
  <c r="AW58" i="1"/>
  <c r="AX58" i="1"/>
  <c r="AY58" i="1"/>
  <c r="AW59" i="1"/>
  <c r="AX59" i="1"/>
  <c r="AY59" i="1"/>
  <c r="AW61" i="1"/>
  <c r="AX61" i="1"/>
  <c r="AY61" i="1"/>
  <c r="AW62" i="1"/>
  <c r="AX62" i="1"/>
  <c r="AY62" i="1"/>
  <c r="AW64" i="1"/>
  <c r="AX64" i="1"/>
  <c r="AY64" i="1"/>
  <c r="AW65" i="1"/>
  <c r="AX65" i="1"/>
  <c r="AY65" i="1"/>
  <c r="AW67" i="1"/>
  <c r="AX67" i="1"/>
  <c r="AY67" i="1"/>
  <c r="AW68" i="1"/>
  <c r="AX68" i="1"/>
  <c r="AY68" i="1"/>
  <c r="AW70" i="1"/>
  <c r="AX70" i="1"/>
  <c r="AY70" i="1"/>
  <c r="AW71" i="1"/>
  <c r="AX71" i="1"/>
  <c r="AY71" i="1"/>
  <c r="AW127" i="1"/>
  <c r="AX127" i="1"/>
  <c r="AY127" i="1"/>
  <c r="AW128" i="1"/>
  <c r="AX128" i="1"/>
  <c r="AY128" i="1"/>
  <c r="AW130" i="1"/>
  <c r="AX130" i="1"/>
  <c r="AY130" i="1"/>
  <c r="AW131" i="1"/>
  <c r="AX131" i="1"/>
  <c r="AY131" i="1"/>
  <c r="AW133" i="1"/>
  <c r="AX133" i="1"/>
  <c r="AY133" i="1"/>
  <c r="AW134" i="1"/>
  <c r="AX134" i="1"/>
  <c r="AY134" i="1"/>
  <c r="AW136" i="1"/>
  <c r="AX136" i="1"/>
  <c r="AY136" i="1"/>
  <c r="AW137" i="1"/>
  <c r="AX137" i="1"/>
  <c r="AY137" i="1"/>
  <c r="AW139" i="1"/>
  <c r="AX139" i="1"/>
  <c r="AY139" i="1"/>
  <c r="AW140" i="1"/>
  <c r="AX140" i="1"/>
  <c r="AY140" i="1"/>
  <c r="AW142" i="1"/>
  <c r="AX142" i="1"/>
  <c r="AY142" i="1"/>
  <c r="AW143" i="1"/>
  <c r="AX143" i="1"/>
  <c r="AY143" i="1"/>
  <c r="AW145" i="1"/>
  <c r="AX145" i="1"/>
  <c r="AY145" i="1"/>
  <c r="AW146" i="1"/>
  <c r="AX146" i="1"/>
  <c r="AY146" i="1"/>
  <c r="AW148" i="1"/>
  <c r="AX148" i="1"/>
  <c r="AY148" i="1"/>
  <c r="AW149" i="1"/>
  <c r="AX149" i="1"/>
  <c r="AY149" i="1"/>
  <c r="AW151" i="1"/>
  <c r="AX151" i="1"/>
  <c r="AY151" i="1"/>
  <c r="AW152" i="1"/>
  <c r="AX152" i="1"/>
  <c r="AY152" i="1"/>
  <c r="AW154" i="1"/>
  <c r="AX154" i="1"/>
  <c r="AY154" i="1"/>
  <c r="AW155" i="1"/>
  <c r="AX155" i="1"/>
  <c r="AY155" i="1"/>
  <c r="AW157" i="1"/>
  <c r="AX157" i="1"/>
  <c r="AY157" i="1"/>
  <c r="AW158" i="1"/>
  <c r="AX158" i="1"/>
  <c r="AY158" i="1"/>
  <c r="AW160" i="1"/>
  <c r="AX160" i="1"/>
  <c r="AY160" i="1"/>
  <c r="AW161" i="1"/>
  <c r="AX161" i="1"/>
  <c r="AY161" i="1"/>
  <c r="AW163" i="1"/>
  <c r="AX163" i="1"/>
  <c r="AY163" i="1"/>
  <c r="AW164" i="1"/>
  <c r="AX164" i="1"/>
  <c r="AY164" i="1"/>
  <c r="AW166" i="1"/>
  <c r="AX166" i="1"/>
  <c r="AY166" i="1"/>
  <c r="AW167" i="1"/>
  <c r="AX167" i="1"/>
  <c r="AY167" i="1"/>
  <c r="AW169" i="1"/>
  <c r="AX169" i="1"/>
  <c r="AY169" i="1"/>
  <c r="AW170" i="1"/>
  <c r="AX170" i="1"/>
  <c r="AY170" i="1"/>
  <c r="AW172" i="1"/>
  <c r="AX172" i="1"/>
  <c r="AY172" i="1"/>
  <c r="AW173" i="1"/>
  <c r="AX173" i="1"/>
  <c r="AY173" i="1"/>
  <c r="AW175" i="1"/>
  <c r="AX175" i="1"/>
  <c r="AY175" i="1"/>
  <c r="AW176" i="1"/>
  <c r="AX176" i="1"/>
  <c r="AY176" i="1"/>
  <c r="AW178" i="1"/>
  <c r="AX178" i="1"/>
  <c r="AY178" i="1"/>
  <c r="AW179" i="1"/>
  <c r="AX179" i="1"/>
  <c r="AY179" i="1"/>
  <c r="AW180" i="1"/>
  <c r="AX180" i="1"/>
  <c r="AY180" i="1"/>
  <c r="AW181" i="1"/>
  <c r="AX181" i="1"/>
  <c r="AY181" i="1"/>
  <c r="AW183" i="1"/>
  <c r="AX183" i="1"/>
  <c r="AY183" i="1"/>
  <c r="AW184" i="1"/>
  <c r="AX184" i="1"/>
  <c r="AY184" i="1"/>
  <c r="AW185" i="1"/>
  <c r="AX185" i="1"/>
  <c r="AY185" i="1"/>
  <c r="AW186" i="1"/>
  <c r="AX186" i="1"/>
  <c r="AY186" i="1"/>
  <c r="AW187" i="1"/>
  <c r="AX187" i="1"/>
  <c r="AY187" i="1"/>
  <c r="AW189" i="1"/>
  <c r="AX189" i="1"/>
  <c r="AY189" i="1"/>
  <c r="AW190" i="1"/>
  <c r="AX190" i="1"/>
  <c r="AY190" i="1"/>
  <c r="AW191" i="1"/>
  <c r="AX191" i="1"/>
  <c r="AY191" i="1"/>
  <c r="AW192" i="1"/>
  <c r="AX192" i="1"/>
  <c r="AY192" i="1"/>
  <c r="AW194" i="1"/>
  <c r="AX194" i="1"/>
  <c r="AY194" i="1"/>
  <c r="AW195" i="1"/>
  <c r="AX195" i="1"/>
  <c r="AY195" i="1"/>
  <c r="AW196" i="1"/>
  <c r="AX196" i="1"/>
  <c r="AY196" i="1"/>
  <c r="AW197" i="1"/>
  <c r="AX197" i="1"/>
  <c r="AY197" i="1"/>
  <c r="AW199" i="1"/>
  <c r="AX199" i="1"/>
  <c r="AY199" i="1"/>
  <c r="AW200" i="1"/>
  <c r="AX200" i="1"/>
  <c r="AY200" i="1"/>
  <c r="AW201" i="1"/>
  <c r="AX201" i="1"/>
  <c r="AY201" i="1"/>
  <c r="AW202" i="1"/>
  <c r="AX202" i="1"/>
  <c r="AY202" i="1"/>
  <c r="AW204" i="1"/>
  <c r="AX204" i="1"/>
  <c r="AY204" i="1"/>
  <c r="AW205" i="1"/>
  <c r="AX205" i="1"/>
  <c r="AY205" i="1"/>
  <c r="AW206" i="1"/>
  <c r="AX206" i="1"/>
  <c r="AY206" i="1"/>
  <c r="AW207" i="1"/>
  <c r="AX207" i="1"/>
  <c r="AY207" i="1"/>
  <c r="AW209" i="1"/>
  <c r="AX209" i="1"/>
  <c r="AY209" i="1"/>
  <c r="AW210" i="1"/>
  <c r="AX210" i="1"/>
  <c r="AY210" i="1"/>
  <c r="AW211" i="1"/>
  <c r="AX211" i="1"/>
  <c r="AY211" i="1"/>
  <c r="AW212" i="1"/>
  <c r="AX212" i="1"/>
  <c r="AY212" i="1"/>
  <c r="AW213" i="1"/>
  <c r="AX213" i="1"/>
  <c r="AY213" i="1"/>
  <c r="AW216" i="1"/>
  <c r="AX216" i="1"/>
  <c r="AY216" i="1"/>
  <c r="AW219" i="1"/>
  <c r="AX219" i="1"/>
  <c r="AY219" i="1"/>
  <c r="AW220" i="1"/>
  <c r="AX220" i="1"/>
  <c r="AY220" i="1"/>
  <c r="AW221" i="1"/>
  <c r="AX221" i="1"/>
  <c r="AY221" i="1"/>
  <c r="AW224" i="1"/>
  <c r="AX224" i="1"/>
  <c r="AY224" i="1"/>
  <c r="AW225" i="1"/>
  <c r="AX225" i="1"/>
  <c r="AY225" i="1"/>
  <c r="AW226" i="1"/>
  <c r="AX226" i="1"/>
  <c r="AY226" i="1"/>
  <c r="AW229" i="1"/>
  <c r="AX229" i="1"/>
  <c r="AY229" i="1"/>
  <c r="AW260" i="1"/>
  <c r="AX260" i="1"/>
  <c r="AY260" i="1"/>
  <c r="AW263" i="1"/>
  <c r="AX263" i="1"/>
  <c r="AY263" i="1"/>
  <c r="AW264" i="1"/>
  <c r="AX264" i="1"/>
  <c r="AY264" i="1"/>
  <c r="AW265" i="1"/>
  <c r="AX265" i="1"/>
  <c r="AY265" i="1"/>
  <c r="AW268" i="1"/>
  <c r="AX268" i="1"/>
  <c r="AY268" i="1"/>
  <c r="AW269" i="1"/>
  <c r="AX269" i="1"/>
  <c r="AY269" i="1"/>
  <c r="AW270" i="1"/>
  <c r="AX270" i="1"/>
  <c r="AY270" i="1"/>
  <c r="AW273" i="1"/>
  <c r="AX273" i="1"/>
  <c r="AY273" i="1"/>
  <c r="AW274" i="1"/>
  <c r="AX274" i="1"/>
  <c r="AY274" i="1"/>
  <c r="AW276" i="1"/>
  <c r="AX276" i="1"/>
  <c r="AY276" i="1"/>
  <c r="AW277" i="1"/>
  <c r="AX277" i="1"/>
  <c r="AY277" i="1"/>
  <c r="AW278" i="1"/>
  <c r="AX278" i="1"/>
  <c r="AY278" i="1"/>
  <c r="AW280" i="1"/>
  <c r="AX280" i="1"/>
  <c r="AY280" i="1"/>
  <c r="AW281" i="1"/>
  <c r="AX281" i="1"/>
  <c r="AY281" i="1"/>
  <c r="AW282" i="1"/>
  <c r="AX282" i="1"/>
  <c r="AY282" i="1"/>
  <c r="AY5" i="1"/>
  <c r="AY6" i="1"/>
  <c r="AY7" i="1"/>
  <c r="AY8" i="1"/>
  <c r="AX5" i="1"/>
  <c r="AX6" i="1"/>
  <c r="AX7" i="1"/>
  <c r="AX8" i="1"/>
  <c r="AW5" i="1"/>
  <c r="AW6" i="1"/>
  <c r="AW7" i="1"/>
  <c r="AW8" i="1"/>
  <c r="AV10" i="1"/>
  <c r="AV11" i="1"/>
  <c r="AY11" i="1" s="1"/>
  <c r="BK11" i="1" s="1"/>
  <c r="AV12" i="1"/>
  <c r="AV13" i="1"/>
  <c r="AV14" i="1"/>
  <c r="AY14" i="1" s="1"/>
  <c r="AV15" i="1"/>
  <c r="AV16" i="1"/>
  <c r="AV17" i="1"/>
  <c r="AY17" i="1" s="1"/>
  <c r="AV18" i="1"/>
  <c r="AV19" i="1"/>
  <c r="AV20" i="1"/>
  <c r="AV21" i="1"/>
  <c r="AV22" i="1"/>
  <c r="AV23" i="1"/>
  <c r="AY23" i="1" s="1"/>
  <c r="BK23" i="1" s="1"/>
  <c r="AV24" i="1"/>
  <c r="AV25" i="1"/>
  <c r="AV26" i="1"/>
  <c r="AY26" i="1" s="1"/>
  <c r="BK26" i="1" s="1"/>
  <c r="AV27" i="1"/>
  <c r="AV28" i="1"/>
  <c r="AY28" i="1" s="1"/>
  <c r="AV29" i="1"/>
  <c r="AV30" i="1"/>
  <c r="AY30" i="1" s="1"/>
  <c r="AV31" i="1"/>
  <c r="AV32" i="1"/>
  <c r="AV33" i="1"/>
  <c r="AV34" i="1"/>
  <c r="AV35" i="1"/>
  <c r="AV36" i="1"/>
  <c r="AY36" i="1" s="1"/>
  <c r="AV37" i="1"/>
  <c r="AV38" i="1"/>
  <c r="AV39" i="1"/>
  <c r="AY39" i="1" s="1"/>
  <c r="AV40" i="1"/>
  <c r="AV41" i="1"/>
  <c r="AV42" i="1"/>
  <c r="AY42" i="1" s="1"/>
  <c r="AV43" i="1"/>
  <c r="AV44" i="1"/>
  <c r="AV45" i="1"/>
  <c r="AY45" i="1" s="1"/>
  <c r="AV46" i="1"/>
  <c r="AV47" i="1"/>
  <c r="AV48" i="1"/>
  <c r="AY48" i="1" s="1"/>
  <c r="AV49" i="1"/>
  <c r="AV50" i="1"/>
  <c r="AV51" i="1"/>
  <c r="AY51" i="1" s="1"/>
  <c r="AV52" i="1"/>
  <c r="AV53" i="1"/>
  <c r="AV54" i="1"/>
  <c r="AY54" i="1" s="1"/>
  <c r="AV55" i="1"/>
  <c r="AV56" i="1"/>
  <c r="AV57" i="1"/>
  <c r="AV58" i="1"/>
  <c r="AV59" i="1"/>
  <c r="AV60" i="1"/>
  <c r="AY60" i="1" s="1"/>
  <c r="AV61" i="1"/>
  <c r="AV62" i="1"/>
  <c r="AV63" i="1"/>
  <c r="AV64" i="1"/>
  <c r="AV65" i="1"/>
  <c r="AV66" i="1"/>
  <c r="AY66" i="1" s="1"/>
  <c r="BC66" i="1" s="1"/>
  <c r="AV67" i="1"/>
  <c r="AV68" i="1"/>
  <c r="AV69" i="1"/>
  <c r="AV70" i="1"/>
  <c r="AV71" i="1"/>
  <c r="AV126" i="1"/>
  <c r="AV127" i="1"/>
  <c r="AV128" i="1"/>
  <c r="AV129" i="1"/>
  <c r="AY129" i="1" s="1"/>
  <c r="AV130" i="1"/>
  <c r="AV131" i="1"/>
  <c r="AV132" i="1"/>
  <c r="AV133" i="1"/>
  <c r="AV134" i="1"/>
  <c r="AV135" i="1"/>
  <c r="AY135" i="1" s="1"/>
  <c r="BK135" i="1" s="1"/>
  <c r="AV136" i="1"/>
  <c r="AV137" i="1"/>
  <c r="AV138" i="1"/>
  <c r="AV139" i="1"/>
  <c r="AV140" i="1"/>
  <c r="AV141" i="1"/>
  <c r="AY141" i="1" s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6" i="1"/>
  <c r="AV219" i="1"/>
  <c r="AV220" i="1"/>
  <c r="AV221" i="1"/>
  <c r="AV224" i="1"/>
  <c r="AV225" i="1"/>
  <c r="AV226" i="1"/>
  <c r="AV229" i="1"/>
  <c r="AV260" i="1"/>
  <c r="AV263" i="1"/>
  <c r="AV264" i="1"/>
  <c r="AV265" i="1"/>
  <c r="AV268" i="1"/>
  <c r="AV269" i="1"/>
  <c r="AV270" i="1"/>
  <c r="AV273" i="1"/>
  <c r="AV274" i="1"/>
  <c r="AV275" i="1"/>
  <c r="AV276" i="1"/>
  <c r="AV277" i="1"/>
  <c r="AV278" i="1"/>
  <c r="AV279" i="1"/>
  <c r="AV280" i="1"/>
  <c r="AV281" i="1"/>
  <c r="AV282" i="1"/>
  <c r="AV283" i="1"/>
  <c r="AV5" i="1"/>
  <c r="AV6" i="1"/>
  <c r="AV7" i="1"/>
  <c r="AV8" i="1"/>
  <c r="AV9" i="1"/>
  <c r="AP9" i="1"/>
  <c r="AP11" i="1"/>
  <c r="AP14" i="1"/>
  <c r="AP17" i="1"/>
  <c r="AP20" i="1"/>
  <c r="AP23" i="1"/>
  <c r="AP26" i="1"/>
  <c r="AP28" i="1"/>
  <c r="AP30" i="1"/>
  <c r="AP33" i="1"/>
  <c r="AP36" i="1"/>
  <c r="AP39" i="1"/>
  <c r="AP42" i="1"/>
  <c r="AP45" i="1"/>
  <c r="AP48" i="1"/>
  <c r="AP51" i="1"/>
  <c r="AP54" i="1"/>
  <c r="AP57" i="1"/>
  <c r="AP60" i="1"/>
  <c r="AP63" i="1"/>
  <c r="AP66" i="1"/>
  <c r="AP132" i="1"/>
  <c r="AP135" i="1"/>
  <c r="AP138" i="1"/>
  <c r="AP141" i="1"/>
  <c r="AP144" i="1"/>
  <c r="AP147" i="1"/>
  <c r="AP150" i="1"/>
  <c r="AP153" i="1"/>
  <c r="AP156" i="1"/>
  <c r="AP159" i="1"/>
  <c r="AP162" i="1"/>
  <c r="AP165" i="1"/>
  <c r="AP168" i="1"/>
  <c r="AP171" i="1"/>
  <c r="AP174" i="1"/>
  <c r="AP177" i="1"/>
  <c r="AP182" i="1"/>
  <c r="AP188" i="1"/>
  <c r="AP193" i="1"/>
  <c r="AP198" i="1"/>
  <c r="AP203" i="1"/>
  <c r="AP208" i="1"/>
  <c r="AP214" i="1"/>
  <c r="AP216" i="1"/>
  <c r="AP219" i="1"/>
  <c r="AP220" i="1"/>
  <c r="AP221" i="1"/>
  <c r="AP224" i="1"/>
  <c r="AP225" i="1"/>
  <c r="AP226" i="1"/>
  <c r="AP260" i="1"/>
  <c r="AP263" i="1"/>
  <c r="AP264" i="1"/>
  <c r="AP265" i="1"/>
  <c r="AP268" i="1"/>
  <c r="AP269" i="1"/>
  <c r="AP270" i="1"/>
  <c r="AP275" i="1"/>
  <c r="AP279" i="1"/>
  <c r="AL1" i="14"/>
  <c r="H4" i="14"/>
  <c r="B1" i="14"/>
  <c r="AU67" i="1"/>
  <c r="AU68" i="1"/>
  <c r="BB67" i="1"/>
  <c r="BB68" i="1"/>
  <c r="BB70" i="1"/>
  <c r="BB71" i="1"/>
  <c r="BA67" i="1"/>
  <c r="BA68" i="1"/>
  <c r="BA70" i="1"/>
  <c r="BA71" i="1"/>
  <c r="AZ67" i="1"/>
  <c r="AZ68" i="1"/>
  <c r="AZ70" i="1"/>
  <c r="AZ71" i="1"/>
  <c r="AN9" i="1"/>
  <c r="AN11" i="1"/>
  <c r="AN14" i="1"/>
  <c r="AN17" i="1"/>
  <c r="AN20" i="1"/>
  <c r="AN23" i="1"/>
  <c r="AN26" i="1"/>
  <c r="AN28" i="1"/>
  <c r="AN30" i="1"/>
  <c r="AN33" i="1"/>
  <c r="AN36" i="1"/>
  <c r="AN39" i="1"/>
  <c r="AN42" i="1"/>
  <c r="AN45" i="1"/>
  <c r="AN48" i="1"/>
  <c r="AN51" i="1"/>
  <c r="AN54" i="1"/>
  <c r="AN57" i="1"/>
  <c r="AN60" i="1"/>
  <c r="AN63" i="1"/>
  <c r="AN66" i="1"/>
  <c r="AN132" i="1"/>
  <c r="AN135" i="1"/>
  <c r="AN138" i="1"/>
  <c r="AN141" i="1"/>
  <c r="AN144" i="1"/>
  <c r="AN147" i="1"/>
  <c r="AN150" i="1"/>
  <c r="AN153" i="1"/>
  <c r="AN156" i="1"/>
  <c r="AN159" i="1"/>
  <c r="AN162" i="1"/>
  <c r="AN165" i="1"/>
  <c r="AN168" i="1"/>
  <c r="AN171" i="1"/>
  <c r="AN174" i="1"/>
  <c r="AN177" i="1"/>
  <c r="AN182" i="1"/>
  <c r="AN188" i="1"/>
  <c r="AN193" i="1"/>
  <c r="AN198" i="1"/>
  <c r="AN203" i="1"/>
  <c r="AN208" i="1"/>
  <c r="AN214" i="1"/>
  <c r="AN216" i="1"/>
  <c r="AN219" i="1"/>
  <c r="AN220" i="1"/>
  <c r="AN224" i="1"/>
  <c r="AN225" i="1"/>
  <c r="AN226" i="1"/>
  <c r="AN260" i="1"/>
  <c r="AN263" i="1"/>
  <c r="AN264" i="1"/>
  <c r="AN268" i="1"/>
  <c r="AN269" i="1"/>
  <c r="AN270" i="1"/>
  <c r="AN275" i="1"/>
  <c r="AN279" i="1"/>
  <c r="AN281" i="1"/>
  <c r="AN282" i="1"/>
  <c r="AN283" i="1"/>
  <c r="AM9" i="1"/>
  <c r="AM11" i="1"/>
  <c r="AM14" i="1"/>
  <c r="AM17" i="1"/>
  <c r="AM20" i="1"/>
  <c r="AM23" i="1"/>
  <c r="AM26" i="1"/>
  <c r="AM28" i="1"/>
  <c r="AM30" i="1"/>
  <c r="AM33" i="1"/>
  <c r="AM36" i="1"/>
  <c r="AM39" i="1"/>
  <c r="AM42" i="1"/>
  <c r="AM45" i="1"/>
  <c r="AM48" i="1"/>
  <c r="AM51" i="1"/>
  <c r="AM54" i="1"/>
  <c r="AM57" i="1"/>
  <c r="AM60" i="1"/>
  <c r="AM63" i="1"/>
  <c r="AM66" i="1"/>
  <c r="AM132" i="1"/>
  <c r="AM135" i="1"/>
  <c r="AM138" i="1"/>
  <c r="AM141" i="1"/>
  <c r="AM144" i="1"/>
  <c r="AM147" i="1"/>
  <c r="AM150" i="1"/>
  <c r="AM153" i="1"/>
  <c r="AM156" i="1"/>
  <c r="AM159" i="1"/>
  <c r="AM162" i="1"/>
  <c r="AM165" i="1"/>
  <c r="AM168" i="1"/>
  <c r="AM171" i="1"/>
  <c r="AM174" i="1"/>
  <c r="AM177" i="1"/>
  <c r="AM182" i="1"/>
  <c r="AM188" i="1"/>
  <c r="AM193" i="1"/>
  <c r="AM198" i="1"/>
  <c r="AM203" i="1"/>
  <c r="AM208" i="1"/>
  <c r="AM214" i="1"/>
  <c r="AM216" i="1"/>
  <c r="AM219" i="1"/>
  <c r="AM220" i="1"/>
  <c r="AM224" i="1"/>
  <c r="AM225" i="1"/>
  <c r="AM226" i="1"/>
  <c r="AM260" i="1"/>
  <c r="AM263" i="1"/>
  <c r="AM264" i="1"/>
  <c r="AM268" i="1"/>
  <c r="AM269" i="1"/>
  <c r="AM270" i="1"/>
  <c r="AM275" i="1"/>
  <c r="AM279" i="1"/>
  <c r="AM281" i="1"/>
  <c r="AM282" i="1"/>
  <c r="AM283" i="1"/>
  <c r="AO17" i="1"/>
  <c r="AO20" i="1"/>
  <c r="AO23" i="1"/>
  <c r="AO26" i="1"/>
  <c r="AO28" i="1"/>
  <c r="AO30" i="1"/>
  <c r="AO33" i="1"/>
  <c r="AO36" i="1"/>
  <c r="AO39" i="1"/>
  <c r="AO42" i="1"/>
  <c r="AO45" i="1"/>
  <c r="AO48" i="1"/>
  <c r="AO51" i="1"/>
  <c r="AO54" i="1"/>
  <c r="AO57" i="1"/>
  <c r="AO60" i="1"/>
  <c r="AO63" i="1"/>
  <c r="AO66" i="1"/>
  <c r="AO132" i="1"/>
  <c r="AO135" i="1"/>
  <c r="AO138" i="1"/>
  <c r="AO141" i="1"/>
  <c r="AO144" i="1"/>
  <c r="AO147" i="1"/>
  <c r="AO150" i="1"/>
  <c r="AO153" i="1"/>
  <c r="AO156" i="1"/>
  <c r="AO159" i="1"/>
  <c r="AO162" i="1"/>
  <c r="AO165" i="1"/>
  <c r="AO168" i="1"/>
  <c r="AO171" i="1"/>
  <c r="AO174" i="1"/>
  <c r="AO177" i="1"/>
  <c r="AO182" i="1"/>
  <c r="AO188" i="1"/>
  <c r="AO193" i="1"/>
  <c r="AO198" i="1"/>
  <c r="AO203" i="1"/>
  <c r="AO208" i="1"/>
  <c r="AO214" i="1"/>
  <c r="AO216" i="1"/>
  <c r="AO219" i="1"/>
  <c r="AO220" i="1"/>
  <c r="AO221" i="1"/>
  <c r="AO224" i="1"/>
  <c r="AO225" i="1"/>
  <c r="AO226" i="1"/>
  <c r="AO260" i="1"/>
  <c r="AO263" i="1"/>
  <c r="AO264" i="1"/>
  <c r="AO265" i="1"/>
  <c r="AO268" i="1"/>
  <c r="AO269" i="1"/>
  <c r="AO270" i="1"/>
  <c r="AO275" i="1"/>
  <c r="AO279" i="1"/>
  <c r="AO281" i="1"/>
  <c r="AO282" i="1"/>
  <c r="AO283" i="1"/>
  <c r="AO9" i="1"/>
  <c r="AO11" i="1"/>
  <c r="AO14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6" i="1"/>
  <c r="AL219" i="1"/>
  <c r="AL220" i="1"/>
  <c r="AL221" i="1"/>
  <c r="AL224" i="1"/>
  <c r="AL225" i="1"/>
  <c r="AL226" i="1"/>
  <c r="AL229" i="1"/>
  <c r="AL260" i="1"/>
  <c r="AL263" i="1"/>
  <c r="AL264" i="1"/>
  <c r="AL265" i="1"/>
  <c r="AL268" i="1"/>
  <c r="AL269" i="1"/>
  <c r="AL270" i="1"/>
  <c r="AL275" i="1"/>
  <c r="AL279" i="1"/>
  <c r="AL281" i="1"/>
  <c r="AL282" i="1"/>
  <c r="AL283" i="1"/>
  <c r="AL8" i="1"/>
  <c r="BD283" i="1"/>
  <c r="AC65" i="1"/>
  <c r="D19" i="2" s="1"/>
  <c r="AC113" i="1"/>
  <c r="D21" i="2" s="1"/>
  <c r="DI127" i="6"/>
  <c r="DI124" i="6"/>
  <c r="BW127" i="6"/>
  <c r="BW124" i="6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4" i="12"/>
  <c r="L5" i="12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F5" i="13"/>
  <c r="F6" i="13"/>
  <c r="F7" i="13"/>
  <c r="F8" i="13"/>
  <c r="F4" i="13"/>
  <c r="BA10" i="1"/>
  <c r="BA12" i="1"/>
  <c r="BA13" i="1"/>
  <c r="BA15" i="1"/>
  <c r="BA16" i="1"/>
  <c r="BA18" i="1"/>
  <c r="BA19" i="1"/>
  <c r="BA21" i="1"/>
  <c r="BA22" i="1"/>
  <c r="BA24" i="1"/>
  <c r="BA25" i="1"/>
  <c r="BA27" i="1"/>
  <c r="BA29" i="1"/>
  <c r="BA31" i="1"/>
  <c r="BA32" i="1"/>
  <c r="BA34" i="1"/>
  <c r="BA35" i="1"/>
  <c r="BA37" i="1"/>
  <c r="BA38" i="1"/>
  <c r="BA40" i="1"/>
  <c r="BA41" i="1"/>
  <c r="BA43" i="1"/>
  <c r="BA44" i="1"/>
  <c r="BA46" i="1"/>
  <c r="BA47" i="1"/>
  <c r="BA49" i="1"/>
  <c r="BA50" i="1"/>
  <c r="BA52" i="1"/>
  <c r="BA53" i="1"/>
  <c r="BA55" i="1"/>
  <c r="BA56" i="1"/>
  <c r="BA58" i="1"/>
  <c r="BA59" i="1"/>
  <c r="BA61" i="1"/>
  <c r="BA62" i="1"/>
  <c r="BA64" i="1"/>
  <c r="BA65" i="1"/>
  <c r="BA127" i="1"/>
  <c r="BA128" i="1"/>
  <c r="BA130" i="1"/>
  <c r="BA131" i="1"/>
  <c r="BA133" i="1"/>
  <c r="BA134" i="1"/>
  <c r="BA136" i="1"/>
  <c r="BA137" i="1"/>
  <c r="BA139" i="1"/>
  <c r="BA140" i="1"/>
  <c r="BA142" i="1"/>
  <c r="BA143" i="1"/>
  <c r="BA145" i="1"/>
  <c r="BA146" i="1"/>
  <c r="BA148" i="1"/>
  <c r="BA149" i="1"/>
  <c r="BA151" i="1"/>
  <c r="BA152" i="1"/>
  <c r="BA154" i="1"/>
  <c r="BA155" i="1"/>
  <c r="BA157" i="1"/>
  <c r="BA158" i="1"/>
  <c r="BA160" i="1"/>
  <c r="BA161" i="1"/>
  <c r="BA163" i="1"/>
  <c r="BA164" i="1"/>
  <c r="BA166" i="1"/>
  <c r="BA167" i="1"/>
  <c r="BA169" i="1"/>
  <c r="BA170" i="1"/>
  <c r="BA172" i="1"/>
  <c r="BA173" i="1"/>
  <c r="BA175" i="1"/>
  <c r="BA176" i="1"/>
  <c r="BA178" i="1"/>
  <c r="BA179" i="1"/>
  <c r="BA180" i="1"/>
  <c r="BA181" i="1"/>
  <c r="BA183" i="1"/>
  <c r="BA184" i="1"/>
  <c r="BA185" i="1"/>
  <c r="BA186" i="1"/>
  <c r="BA187" i="1"/>
  <c r="BA189" i="1"/>
  <c r="BA190" i="1"/>
  <c r="BA191" i="1"/>
  <c r="BA192" i="1"/>
  <c r="BA194" i="1"/>
  <c r="BA195" i="1"/>
  <c r="BA196" i="1"/>
  <c r="BA197" i="1"/>
  <c r="BA199" i="1"/>
  <c r="BA200" i="1"/>
  <c r="BA201" i="1"/>
  <c r="BA202" i="1"/>
  <c r="BA204" i="1"/>
  <c r="BA205" i="1"/>
  <c r="BA206" i="1"/>
  <c r="BA207" i="1"/>
  <c r="BA209" i="1"/>
  <c r="BA210" i="1"/>
  <c r="BA211" i="1"/>
  <c r="BA212" i="1"/>
  <c r="BA213" i="1"/>
  <c r="BA216" i="1"/>
  <c r="BA219" i="1"/>
  <c r="BA220" i="1"/>
  <c r="BA221" i="1"/>
  <c r="BA224" i="1"/>
  <c r="BA225" i="1"/>
  <c r="BA226" i="1"/>
  <c r="BA229" i="1"/>
  <c r="BA260" i="1"/>
  <c r="BA263" i="1"/>
  <c r="BA264" i="1"/>
  <c r="BA265" i="1"/>
  <c r="BA268" i="1"/>
  <c r="BA269" i="1"/>
  <c r="BA270" i="1"/>
  <c r="BA273" i="1"/>
  <c r="BA274" i="1"/>
  <c r="BA276" i="1"/>
  <c r="BA277" i="1"/>
  <c r="BA278" i="1"/>
  <c r="BA280" i="1"/>
  <c r="BA281" i="1"/>
  <c r="BA282" i="1"/>
  <c r="BA283" i="1"/>
  <c r="BA8" i="1"/>
  <c r="AZ10" i="1"/>
  <c r="AZ12" i="1"/>
  <c r="AZ13" i="1"/>
  <c r="AZ15" i="1"/>
  <c r="AZ16" i="1"/>
  <c r="AZ18" i="1"/>
  <c r="AZ19" i="1"/>
  <c r="AZ21" i="1"/>
  <c r="AZ22" i="1"/>
  <c r="AZ24" i="1"/>
  <c r="AZ25" i="1"/>
  <c r="AZ27" i="1"/>
  <c r="AZ29" i="1"/>
  <c r="AZ31" i="1"/>
  <c r="AZ32" i="1"/>
  <c r="AZ34" i="1"/>
  <c r="AZ35" i="1"/>
  <c r="AZ37" i="1"/>
  <c r="AZ38" i="1"/>
  <c r="AZ40" i="1"/>
  <c r="AZ41" i="1"/>
  <c r="AZ43" i="1"/>
  <c r="AZ44" i="1"/>
  <c r="AZ46" i="1"/>
  <c r="AZ47" i="1"/>
  <c r="AZ49" i="1"/>
  <c r="AZ50" i="1"/>
  <c r="AZ52" i="1"/>
  <c r="AZ53" i="1"/>
  <c r="AZ55" i="1"/>
  <c r="AZ56" i="1"/>
  <c r="AZ58" i="1"/>
  <c r="AZ59" i="1"/>
  <c r="AZ61" i="1"/>
  <c r="AZ62" i="1"/>
  <c r="AZ64" i="1"/>
  <c r="AZ65" i="1"/>
  <c r="AZ127" i="1"/>
  <c r="AZ128" i="1"/>
  <c r="AZ130" i="1"/>
  <c r="AZ131" i="1"/>
  <c r="AZ133" i="1"/>
  <c r="AZ134" i="1"/>
  <c r="AZ136" i="1"/>
  <c r="AZ137" i="1"/>
  <c r="AZ139" i="1"/>
  <c r="AZ140" i="1"/>
  <c r="AZ142" i="1"/>
  <c r="AZ143" i="1"/>
  <c r="AZ145" i="1"/>
  <c r="AZ146" i="1"/>
  <c r="AZ148" i="1"/>
  <c r="AZ149" i="1"/>
  <c r="AZ151" i="1"/>
  <c r="AZ152" i="1"/>
  <c r="AZ154" i="1"/>
  <c r="AZ155" i="1"/>
  <c r="AZ157" i="1"/>
  <c r="AZ158" i="1"/>
  <c r="AZ160" i="1"/>
  <c r="AZ161" i="1"/>
  <c r="AZ163" i="1"/>
  <c r="AZ164" i="1"/>
  <c r="AZ166" i="1"/>
  <c r="AZ167" i="1"/>
  <c r="AZ169" i="1"/>
  <c r="AZ170" i="1"/>
  <c r="AZ172" i="1"/>
  <c r="AZ173" i="1"/>
  <c r="AZ175" i="1"/>
  <c r="AZ176" i="1"/>
  <c r="AZ178" i="1"/>
  <c r="AZ179" i="1"/>
  <c r="AZ180" i="1"/>
  <c r="AZ181" i="1"/>
  <c r="AZ183" i="1"/>
  <c r="AZ184" i="1"/>
  <c r="AZ185" i="1"/>
  <c r="AZ186" i="1"/>
  <c r="AZ187" i="1"/>
  <c r="AZ189" i="1"/>
  <c r="AZ190" i="1"/>
  <c r="AZ191" i="1"/>
  <c r="AZ192" i="1"/>
  <c r="AZ194" i="1"/>
  <c r="AZ195" i="1"/>
  <c r="AZ196" i="1"/>
  <c r="AZ197" i="1"/>
  <c r="AZ199" i="1"/>
  <c r="AZ200" i="1"/>
  <c r="AZ201" i="1"/>
  <c r="AZ202" i="1"/>
  <c r="AZ204" i="1"/>
  <c r="AZ205" i="1"/>
  <c r="AZ206" i="1"/>
  <c r="AZ207" i="1"/>
  <c r="AZ209" i="1"/>
  <c r="AZ210" i="1"/>
  <c r="AZ211" i="1"/>
  <c r="AZ212" i="1"/>
  <c r="AZ213" i="1"/>
  <c r="AZ216" i="1"/>
  <c r="AZ219" i="1"/>
  <c r="AZ220" i="1"/>
  <c r="AZ221" i="1"/>
  <c r="AZ224" i="1"/>
  <c r="AZ225" i="1"/>
  <c r="AZ226" i="1"/>
  <c r="AZ229" i="1"/>
  <c r="AZ260" i="1"/>
  <c r="AZ263" i="1"/>
  <c r="AZ264" i="1"/>
  <c r="AZ265" i="1"/>
  <c r="AZ268" i="1"/>
  <c r="AZ269" i="1"/>
  <c r="AZ270" i="1"/>
  <c r="AZ273" i="1"/>
  <c r="AZ274" i="1"/>
  <c r="AZ276" i="1"/>
  <c r="AZ277" i="1"/>
  <c r="AZ278" i="1"/>
  <c r="AZ280" i="1"/>
  <c r="AZ281" i="1"/>
  <c r="AZ282" i="1"/>
  <c r="AZ8" i="1"/>
  <c r="AP281" i="1"/>
  <c r="AP282" i="1"/>
  <c r="AK17" i="1"/>
  <c r="AK18" i="1"/>
  <c r="BB18" i="1"/>
  <c r="AU18" i="1"/>
  <c r="AK19" i="1"/>
  <c r="BB19" i="1"/>
  <c r="AU19" i="1"/>
  <c r="AK20" i="1"/>
  <c r="AK21" i="1"/>
  <c r="BB21" i="1"/>
  <c r="AU21" i="1"/>
  <c r="AK22" i="1"/>
  <c r="BB22" i="1"/>
  <c r="AU22" i="1"/>
  <c r="AK23" i="1"/>
  <c r="AK24" i="1"/>
  <c r="BB24" i="1"/>
  <c r="AU24" i="1"/>
  <c r="AK25" i="1"/>
  <c r="BB25" i="1"/>
  <c r="AU25" i="1"/>
  <c r="AK26" i="1"/>
  <c r="AK27" i="1"/>
  <c r="BB27" i="1"/>
  <c r="AU27" i="1"/>
  <c r="AK28" i="1"/>
  <c r="AK29" i="1"/>
  <c r="BB29" i="1"/>
  <c r="AU29" i="1"/>
  <c r="AK30" i="1"/>
  <c r="AK31" i="1"/>
  <c r="BB31" i="1"/>
  <c r="AU31" i="1"/>
  <c r="AK32" i="1"/>
  <c r="BB32" i="1"/>
  <c r="AU32" i="1"/>
  <c r="AK33" i="1"/>
  <c r="AK34" i="1"/>
  <c r="BB34" i="1"/>
  <c r="AU34" i="1"/>
  <c r="AK35" i="1"/>
  <c r="BB35" i="1"/>
  <c r="AU35" i="1"/>
  <c r="AK36" i="1"/>
  <c r="AK37" i="1"/>
  <c r="BB37" i="1"/>
  <c r="AU37" i="1"/>
  <c r="AK38" i="1"/>
  <c r="BB38" i="1"/>
  <c r="AU38" i="1"/>
  <c r="AK39" i="1"/>
  <c r="AK40" i="1"/>
  <c r="BB40" i="1"/>
  <c r="AU40" i="1"/>
  <c r="AK41" i="1"/>
  <c r="BB41" i="1"/>
  <c r="AU41" i="1"/>
  <c r="AK42" i="1"/>
  <c r="AK43" i="1"/>
  <c r="BB43" i="1"/>
  <c r="AU43" i="1"/>
  <c r="AK44" i="1"/>
  <c r="BB44" i="1"/>
  <c r="AU44" i="1"/>
  <c r="AK45" i="1"/>
  <c r="AK46" i="1"/>
  <c r="BB46" i="1"/>
  <c r="AU46" i="1"/>
  <c r="AK47" i="1"/>
  <c r="BB47" i="1"/>
  <c r="AU47" i="1"/>
  <c r="AK48" i="1"/>
  <c r="AK49" i="1"/>
  <c r="BB49" i="1"/>
  <c r="AU49" i="1"/>
  <c r="AK50" i="1"/>
  <c r="BB50" i="1"/>
  <c r="AU50" i="1"/>
  <c r="AK51" i="1"/>
  <c r="AK52" i="1"/>
  <c r="BB52" i="1"/>
  <c r="AU52" i="1"/>
  <c r="AK53" i="1"/>
  <c r="BB53" i="1"/>
  <c r="AU53" i="1"/>
  <c r="AK54" i="1"/>
  <c r="AK55" i="1"/>
  <c r="BB55" i="1"/>
  <c r="AU55" i="1"/>
  <c r="AK56" i="1"/>
  <c r="BB56" i="1"/>
  <c r="AU56" i="1"/>
  <c r="AK57" i="1"/>
  <c r="AK58" i="1"/>
  <c r="BB58" i="1"/>
  <c r="AU58" i="1"/>
  <c r="AK59" i="1"/>
  <c r="BB59" i="1"/>
  <c r="AU59" i="1"/>
  <c r="BB61" i="1"/>
  <c r="AU61" i="1"/>
  <c r="BB62" i="1"/>
  <c r="AU62" i="1"/>
  <c r="BB64" i="1"/>
  <c r="AU64" i="1"/>
  <c r="BB65" i="1"/>
  <c r="AU65" i="1"/>
  <c r="BB127" i="1"/>
  <c r="AU127" i="1"/>
  <c r="BB128" i="1"/>
  <c r="AU128" i="1"/>
  <c r="AK129" i="1"/>
  <c r="AK130" i="1"/>
  <c r="BB130" i="1"/>
  <c r="AU130" i="1"/>
  <c r="AK131" i="1"/>
  <c r="BB131" i="1"/>
  <c r="AU131" i="1"/>
  <c r="AK132" i="1"/>
  <c r="AK133" i="1"/>
  <c r="BB133" i="1"/>
  <c r="AU133" i="1"/>
  <c r="AK134" i="1"/>
  <c r="BB134" i="1"/>
  <c r="AU134" i="1"/>
  <c r="AK135" i="1"/>
  <c r="AK136" i="1"/>
  <c r="BB136" i="1"/>
  <c r="AU136" i="1"/>
  <c r="AK137" i="1"/>
  <c r="BB137" i="1"/>
  <c r="AU137" i="1"/>
  <c r="AK138" i="1"/>
  <c r="AK139" i="1"/>
  <c r="BB139" i="1"/>
  <c r="AU139" i="1"/>
  <c r="AK140" i="1"/>
  <c r="BB140" i="1"/>
  <c r="AU140" i="1"/>
  <c r="AK141" i="1"/>
  <c r="AK142" i="1"/>
  <c r="BB142" i="1"/>
  <c r="AU142" i="1"/>
  <c r="AK143" i="1"/>
  <c r="BB143" i="1"/>
  <c r="AU143" i="1"/>
  <c r="AK144" i="1"/>
  <c r="AK145" i="1"/>
  <c r="BB145" i="1"/>
  <c r="AU145" i="1"/>
  <c r="AK146" i="1"/>
  <c r="BB146" i="1"/>
  <c r="AU146" i="1"/>
  <c r="AK147" i="1"/>
  <c r="AK148" i="1"/>
  <c r="BB148" i="1"/>
  <c r="AU148" i="1"/>
  <c r="AK149" i="1"/>
  <c r="BB149" i="1"/>
  <c r="AU149" i="1"/>
  <c r="AK150" i="1"/>
  <c r="AK151" i="1"/>
  <c r="BB151" i="1"/>
  <c r="AU151" i="1"/>
  <c r="AK152" i="1"/>
  <c r="BB152" i="1"/>
  <c r="AU152" i="1"/>
  <c r="AK153" i="1"/>
  <c r="AK154" i="1"/>
  <c r="BB154" i="1"/>
  <c r="AU154" i="1"/>
  <c r="AK155" i="1"/>
  <c r="BB155" i="1"/>
  <c r="AU155" i="1"/>
  <c r="AK156" i="1"/>
  <c r="AK157" i="1"/>
  <c r="BB157" i="1"/>
  <c r="AU157" i="1"/>
  <c r="AK158" i="1"/>
  <c r="BB158" i="1"/>
  <c r="AU158" i="1"/>
  <c r="AK159" i="1"/>
  <c r="AK160" i="1"/>
  <c r="BB160" i="1"/>
  <c r="AU160" i="1"/>
  <c r="AK161" i="1"/>
  <c r="BB161" i="1"/>
  <c r="AU161" i="1"/>
  <c r="AK162" i="1"/>
  <c r="AK163" i="1"/>
  <c r="BB163" i="1"/>
  <c r="AU163" i="1"/>
  <c r="AK164" i="1"/>
  <c r="BB164" i="1"/>
  <c r="AU164" i="1"/>
  <c r="AK165" i="1"/>
  <c r="AK166" i="1"/>
  <c r="BB166" i="1"/>
  <c r="AU166" i="1"/>
  <c r="AK167" i="1"/>
  <c r="BB167" i="1"/>
  <c r="AU167" i="1"/>
  <c r="AK168" i="1"/>
  <c r="AK169" i="1"/>
  <c r="BB169" i="1"/>
  <c r="AU169" i="1"/>
  <c r="AK170" i="1"/>
  <c r="BB170" i="1"/>
  <c r="AU170" i="1"/>
  <c r="AK171" i="1"/>
  <c r="AK172" i="1"/>
  <c r="BB172" i="1"/>
  <c r="AU172" i="1"/>
  <c r="AK173" i="1"/>
  <c r="BB173" i="1"/>
  <c r="AU173" i="1"/>
  <c r="AK174" i="1"/>
  <c r="AK175" i="1"/>
  <c r="BB175" i="1"/>
  <c r="AU175" i="1"/>
  <c r="AK176" i="1"/>
  <c r="BB176" i="1"/>
  <c r="AU176" i="1"/>
  <c r="AK177" i="1"/>
  <c r="AK178" i="1"/>
  <c r="BB178" i="1"/>
  <c r="AU178" i="1"/>
  <c r="AK179" i="1"/>
  <c r="BB179" i="1"/>
  <c r="AU179" i="1"/>
  <c r="AK180" i="1"/>
  <c r="BB180" i="1"/>
  <c r="AU180" i="1"/>
  <c r="AK181" i="1"/>
  <c r="BB181" i="1"/>
  <c r="AU181" i="1"/>
  <c r="AK182" i="1"/>
  <c r="AU182" i="1"/>
  <c r="AK183" i="1"/>
  <c r="BB183" i="1"/>
  <c r="AU183" i="1"/>
  <c r="AK184" i="1"/>
  <c r="BB184" i="1"/>
  <c r="AU184" i="1"/>
  <c r="AK185" i="1"/>
  <c r="BB185" i="1"/>
  <c r="AU185" i="1"/>
  <c r="AK186" i="1"/>
  <c r="BB186" i="1"/>
  <c r="AU186" i="1"/>
  <c r="AK187" i="1"/>
  <c r="BB187" i="1"/>
  <c r="AU187" i="1"/>
  <c r="AK188" i="1"/>
  <c r="AU188" i="1"/>
  <c r="BA188" i="1" s="1"/>
  <c r="AK189" i="1"/>
  <c r="BB189" i="1"/>
  <c r="AU189" i="1"/>
  <c r="AK190" i="1"/>
  <c r="BB190" i="1"/>
  <c r="AU190" i="1"/>
  <c r="AK191" i="1"/>
  <c r="BB191" i="1"/>
  <c r="AU191" i="1"/>
  <c r="AK192" i="1"/>
  <c r="BB192" i="1"/>
  <c r="AU192" i="1"/>
  <c r="AK193" i="1"/>
  <c r="AU193" i="1"/>
  <c r="AK194" i="1"/>
  <c r="BB194" i="1"/>
  <c r="AU194" i="1"/>
  <c r="AK195" i="1"/>
  <c r="BB195" i="1"/>
  <c r="AU195" i="1"/>
  <c r="AK196" i="1"/>
  <c r="BB196" i="1"/>
  <c r="AU196" i="1"/>
  <c r="AK197" i="1"/>
  <c r="BB197" i="1"/>
  <c r="AU197" i="1"/>
  <c r="AK198" i="1"/>
  <c r="AU198" i="1"/>
  <c r="AK199" i="1"/>
  <c r="BB199" i="1"/>
  <c r="AU199" i="1"/>
  <c r="AK200" i="1"/>
  <c r="BB200" i="1"/>
  <c r="AU200" i="1"/>
  <c r="AK201" i="1"/>
  <c r="BB201" i="1"/>
  <c r="AU201" i="1"/>
  <c r="AK202" i="1"/>
  <c r="BB202" i="1"/>
  <c r="AU202" i="1"/>
  <c r="AK203" i="1"/>
  <c r="AU203" i="1"/>
  <c r="AZ203" i="1" s="1"/>
  <c r="AK204" i="1"/>
  <c r="BB204" i="1"/>
  <c r="AU204" i="1"/>
  <c r="AK205" i="1"/>
  <c r="BB205" i="1"/>
  <c r="AU205" i="1"/>
  <c r="AK206" i="1"/>
  <c r="BB206" i="1"/>
  <c r="AU206" i="1"/>
  <c r="AK207" i="1"/>
  <c r="BB207" i="1"/>
  <c r="AU207" i="1"/>
  <c r="AK208" i="1"/>
  <c r="AU208" i="1"/>
  <c r="AK209" i="1"/>
  <c r="BB209" i="1"/>
  <c r="AU209" i="1"/>
  <c r="AK210" i="1"/>
  <c r="BB210" i="1"/>
  <c r="AU210" i="1"/>
  <c r="AK211" i="1"/>
  <c r="BB211" i="1"/>
  <c r="AU211" i="1"/>
  <c r="AK212" i="1"/>
  <c r="BB212" i="1"/>
  <c r="AU212" i="1"/>
  <c r="AK213" i="1"/>
  <c r="BB213" i="1"/>
  <c r="AU213" i="1"/>
  <c r="AK214" i="1"/>
  <c r="AU214" i="1"/>
  <c r="BA214" i="1" s="1"/>
  <c r="AK216" i="1"/>
  <c r="BB216" i="1"/>
  <c r="AU216" i="1"/>
  <c r="AK219" i="1"/>
  <c r="BB219" i="1"/>
  <c r="AU219" i="1"/>
  <c r="AK220" i="1"/>
  <c r="BB220" i="1"/>
  <c r="AU220" i="1"/>
  <c r="AK221" i="1"/>
  <c r="BB221" i="1"/>
  <c r="AU221" i="1"/>
  <c r="AK224" i="1"/>
  <c r="BB224" i="1"/>
  <c r="AU224" i="1"/>
  <c r="AK225" i="1"/>
  <c r="BB225" i="1"/>
  <c r="AU225" i="1"/>
  <c r="AK226" i="1"/>
  <c r="BB226" i="1"/>
  <c r="AU226" i="1"/>
  <c r="AK229" i="1"/>
  <c r="BB229" i="1"/>
  <c r="AU229" i="1"/>
  <c r="AK233" i="1"/>
  <c r="AU233" i="1"/>
  <c r="AK235" i="1"/>
  <c r="AU235" i="1"/>
  <c r="AK236" i="1"/>
  <c r="AU236" i="1"/>
  <c r="AK237" i="1"/>
  <c r="AU237" i="1"/>
  <c r="AK238" i="1"/>
  <c r="AU238" i="1"/>
  <c r="AK239" i="1"/>
  <c r="AU239" i="1"/>
  <c r="AK240" i="1"/>
  <c r="AO240" i="1" s="1"/>
  <c r="AU240" i="1"/>
  <c r="AK241" i="1"/>
  <c r="AU241" i="1"/>
  <c r="BB241" i="1" s="1"/>
  <c r="AU242" i="1"/>
  <c r="AU243" i="1"/>
  <c r="AK257" i="1"/>
  <c r="AK260" i="1"/>
  <c r="BB260" i="1"/>
  <c r="AU260" i="1"/>
  <c r="AK263" i="1"/>
  <c r="BB263" i="1"/>
  <c r="AU263" i="1"/>
  <c r="AK264" i="1"/>
  <c r="BB264" i="1"/>
  <c r="AU264" i="1"/>
  <c r="AK265" i="1"/>
  <c r="BB265" i="1"/>
  <c r="AU265" i="1"/>
  <c r="AK268" i="1"/>
  <c r="BB268" i="1"/>
  <c r="AU268" i="1"/>
  <c r="AK269" i="1"/>
  <c r="BB269" i="1"/>
  <c r="AU269" i="1"/>
  <c r="AK270" i="1"/>
  <c r="BB270" i="1"/>
  <c r="AU270" i="1"/>
  <c r="BB273" i="1"/>
  <c r="AU273" i="1"/>
  <c r="BB274" i="1"/>
  <c r="AU274" i="1"/>
  <c r="AK275" i="1"/>
  <c r="AU275" i="1"/>
  <c r="BB276" i="1"/>
  <c r="AU276" i="1"/>
  <c r="BB277" i="1"/>
  <c r="AU277" i="1"/>
  <c r="BB278" i="1"/>
  <c r="AU278" i="1"/>
  <c r="AK279" i="1"/>
  <c r="AU279" i="1"/>
  <c r="BB279" i="1" s="1"/>
  <c r="BB280" i="1"/>
  <c r="AU280" i="1"/>
  <c r="AK281" i="1"/>
  <c r="BB281" i="1"/>
  <c r="AU281" i="1"/>
  <c r="AK282" i="1"/>
  <c r="BB282" i="1"/>
  <c r="AU282" i="1"/>
  <c r="AP283" i="1"/>
  <c r="AK283" i="1"/>
  <c r="AZ283" i="1"/>
  <c r="BB283" i="1"/>
  <c r="AU283" i="1"/>
  <c r="AK9" i="1"/>
  <c r="AK10" i="1"/>
  <c r="BB10" i="1"/>
  <c r="AU10" i="1"/>
  <c r="AK11" i="1"/>
  <c r="AK12" i="1"/>
  <c r="BB12" i="1"/>
  <c r="AU12" i="1"/>
  <c r="AK13" i="1"/>
  <c r="BB13" i="1"/>
  <c r="AU13" i="1"/>
  <c r="AK14" i="1"/>
  <c r="AK15" i="1"/>
  <c r="BB15" i="1"/>
  <c r="AU15" i="1"/>
  <c r="AK16" i="1"/>
  <c r="BB16" i="1"/>
  <c r="AU16" i="1"/>
  <c r="BB8" i="1"/>
  <c r="AK8" i="1"/>
  <c r="AU8" i="1"/>
  <c r="AZ11" i="1"/>
  <c r="BA11" i="1"/>
  <c r="AZ147" i="1"/>
  <c r="AZ51" i="1"/>
  <c r="BA51" i="1"/>
  <c r="BA36" i="1"/>
  <c r="AZ36" i="1"/>
  <c r="AZ174" i="1"/>
  <c r="BA165" i="1"/>
  <c r="BA66" i="1"/>
  <c r="AZ66" i="1"/>
  <c r="BA60" i="1"/>
  <c r="AZ60" i="1"/>
  <c r="BA54" i="1"/>
  <c r="AZ54" i="1"/>
  <c r="BA48" i="1"/>
  <c r="AZ48" i="1"/>
  <c r="AZ42" i="1"/>
  <c r="BA42" i="1"/>
  <c r="AZ30" i="1"/>
  <c r="BA30" i="1"/>
  <c r="AZ23" i="1"/>
  <c r="BA23" i="1"/>
  <c r="BA17" i="1"/>
  <c r="AZ17" i="1"/>
  <c r="BA177" i="1"/>
  <c r="BA129" i="1"/>
  <c r="AZ129" i="1"/>
  <c r="BA45" i="1"/>
  <c r="AZ45" i="1"/>
  <c r="BA39" i="1"/>
  <c r="AZ39" i="1"/>
  <c r="AZ14" i="1"/>
  <c r="BA14" i="1"/>
  <c r="AZ168" i="1"/>
  <c r="BA162" i="1"/>
  <c r="BA141" i="1"/>
  <c r="AZ141" i="1"/>
  <c r="BA135" i="1"/>
  <c r="AZ135" i="1"/>
  <c r="BA28" i="1"/>
  <c r="AZ28" i="1"/>
  <c r="AZ26" i="1"/>
  <c r="BA26" i="1"/>
  <c r="AF281" i="1"/>
  <c r="AF260" i="1"/>
  <c r="AH216" i="1"/>
  <c r="AG216" i="1"/>
  <c r="AF216" i="1"/>
  <c r="AE216" i="1"/>
  <c r="AC215" i="1" s="1"/>
  <c r="AC206" i="1"/>
  <c r="AC201" i="1"/>
  <c r="AC200" i="1"/>
  <c r="D36" i="2" s="1"/>
  <c r="G36" i="2" s="1"/>
  <c r="I36" i="2" s="1"/>
  <c r="Q203" i="1"/>
  <c r="AC196" i="1"/>
  <c r="AC195" i="1"/>
  <c r="D35" i="2" s="1"/>
  <c r="G35" i="2" s="1"/>
  <c r="I35" i="2" s="1"/>
  <c r="Q198" i="1"/>
  <c r="AC191" i="1"/>
  <c r="AC190" i="1"/>
  <c r="D34" i="2" s="1"/>
  <c r="G34" i="2" s="1"/>
  <c r="I34" i="2" s="1"/>
  <c r="Q192" i="1"/>
  <c r="AC186" i="1"/>
  <c r="AC185" i="1"/>
  <c r="D33" i="2" s="1"/>
  <c r="Q187" i="1"/>
  <c r="AC180" i="1"/>
  <c r="AC179" i="1"/>
  <c r="D32" i="2" s="1"/>
  <c r="G32" i="2" s="1"/>
  <c r="I32" i="2" s="1"/>
  <c r="Q182" i="1"/>
  <c r="Q177" i="1"/>
  <c r="AC174" i="1"/>
  <c r="AC173" i="1"/>
  <c r="D31" i="2" s="1"/>
  <c r="Q171" i="1"/>
  <c r="AC168" i="1"/>
  <c r="AC167" i="1"/>
  <c r="D30" i="2" s="1"/>
  <c r="Q165" i="1"/>
  <c r="AC162" i="1"/>
  <c r="AC161" i="1"/>
  <c r="D29" i="2" s="1"/>
  <c r="Q159" i="1"/>
  <c r="AC156" i="1"/>
  <c r="AC155" i="1"/>
  <c r="D28" i="2" s="1"/>
  <c r="Q153" i="1"/>
  <c r="AC150" i="1"/>
  <c r="AC149" i="1"/>
  <c r="D27" i="2" s="1"/>
  <c r="Q147" i="1"/>
  <c r="AC144" i="1"/>
  <c r="AC143" i="1"/>
  <c r="D26" i="2" s="1"/>
  <c r="Q141" i="1"/>
  <c r="AC138" i="1"/>
  <c r="AC137" i="1"/>
  <c r="D25" i="2" s="1"/>
  <c r="Q135" i="1"/>
  <c r="AC132" i="1"/>
  <c r="AC131" i="1"/>
  <c r="D24" i="2" s="1"/>
  <c r="Q129" i="1"/>
  <c r="AC126" i="1"/>
  <c r="AC125" i="1"/>
  <c r="D23" i="2" s="1"/>
  <c r="Q123" i="1"/>
  <c r="AC120" i="1"/>
  <c r="AC119" i="1"/>
  <c r="D22" i="2" s="1"/>
  <c r="Q117" i="1"/>
  <c r="AC114" i="1"/>
  <c r="AC66" i="1"/>
  <c r="Q63" i="1"/>
  <c r="AC60" i="1"/>
  <c r="AC59" i="1"/>
  <c r="D18" i="2" s="1"/>
  <c r="Q57" i="1"/>
  <c r="AC54" i="1"/>
  <c r="Q51" i="1"/>
  <c r="AC48" i="1"/>
  <c r="AC47" i="1"/>
  <c r="D16" i="2" s="1"/>
  <c r="Q44" i="1"/>
  <c r="AC42" i="1"/>
  <c r="AC41" i="1"/>
  <c r="D15" i="2" s="1"/>
  <c r="Q38" i="1"/>
  <c r="AC36" i="1"/>
  <c r="AC35" i="1"/>
  <c r="D14" i="2" s="1"/>
  <c r="S14" i="2" s="1"/>
  <c r="T14" i="2" s="1"/>
  <c r="Q32" i="1"/>
  <c r="AC29" i="1"/>
  <c r="AC28" i="1"/>
  <c r="D13" i="2" s="1"/>
  <c r="G13" i="2" s="1"/>
  <c r="I13" i="2" s="1"/>
  <c r="Q23" i="1"/>
  <c r="AC20" i="1"/>
  <c r="AC19" i="1"/>
  <c r="D12" i="2" s="1"/>
  <c r="G12" i="2" s="1"/>
  <c r="I12" i="2" s="1"/>
  <c r="AC9" i="1"/>
  <c r="AC8" i="1"/>
  <c r="D11" i="2" s="1"/>
  <c r="S11" i="2" s="1"/>
  <c r="AC72" i="1"/>
  <c r="AN265" i="1"/>
  <c r="AM265" i="1"/>
  <c r="AM221" i="1"/>
  <c r="AN221" i="1"/>
  <c r="CKU77" i="6"/>
  <c r="AAG77" i="6"/>
  <c r="EF85" i="10"/>
  <c r="BHU77" i="6"/>
  <c r="BNY77" i="6"/>
  <c r="EKO51" i="6"/>
  <c r="CEO77" i="6"/>
  <c r="BYK77" i="6"/>
  <c r="EOT111" i="6"/>
  <c r="BDQ77" i="6"/>
  <c r="CSM31" i="6"/>
  <c r="ENM77" i="6"/>
  <c r="BA77" i="6"/>
  <c r="BHC31" i="6"/>
  <c r="BPK31" i="6"/>
  <c r="CIS77" i="6"/>
  <c r="BLW77" i="6"/>
  <c r="WA77" i="6"/>
  <c r="MY77" i="6"/>
  <c r="CRA77" i="6"/>
  <c r="CKW77" i="6"/>
  <c r="KW77" i="6"/>
  <c r="BXS31" i="6"/>
  <c r="AKO77" i="6"/>
  <c r="RW77" i="6"/>
  <c r="KU77" i="6"/>
  <c r="ADS31" i="6"/>
  <c r="DU89" i="10"/>
  <c r="AKQ77" i="6"/>
  <c r="CIU77" i="6"/>
  <c r="DXS121" i="6"/>
  <c r="DNO77" i="6"/>
  <c r="CKE31" i="6"/>
  <c r="CCM77" i="6"/>
  <c r="DZL134" i="6"/>
  <c r="BOA77" i="6"/>
  <c r="DDQ77" i="6"/>
  <c r="EHX77" i="6"/>
  <c r="EJU121" i="6"/>
  <c r="AHW31" i="6"/>
  <c r="AAE77" i="6"/>
  <c r="CTC77" i="6"/>
  <c r="ECH77" i="6"/>
  <c r="AZK77" i="6"/>
  <c r="WC77" i="6"/>
  <c r="CBW31" i="6"/>
  <c r="BYI77" i="6"/>
  <c r="EII184" i="6"/>
  <c r="BJU77" i="6"/>
  <c r="PW77" i="6"/>
  <c r="BWG77" i="6"/>
  <c r="EHZ77" i="6"/>
  <c r="EID55" i="6"/>
  <c r="BC77" i="6"/>
  <c r="CMY77" i="6"/>
  <c r="EAK121" i="6"/>
  <c r="EQG77" i="6"/>
  <c r="ECF77" i="6"/>
  <c r="BUG77" i="6"/>
  <c r="ERL111" i="6"/>
  <c r="IS77" i="6"/>
  <c r="ENX177" i="6"/>
  <c r="DAI77" i="6"/>
  <c r="CGA31" i="6"/>
  <c r="AGM77" i="6"/>
  <c r="KE31" i="6"/>
  <c r="EHI121" i="6"/>
  <c r="AQW77" i="6"/>
  <c r="BLG31" i="6"/>
  <c r="EV85" i="10"/>
  <c r="AXB111" i="6"/>
  <c r="BSE77" i="6"/>
  <c r="GS77" i="6"/>
  <c r="EBQ121" i="6"/>
  <c r="YE77" i="6"/>
  <c r="BQC77" i="6"/>
  <c r="CPA77" i="6"/>
  <c r="EAR137" i="6"/>
  <c r="AEK77" i="6"/>
  <c r="AQU77" i="6"/>
  <c r="BJW77" i="6"/>
  <c r="EKL51" i="6"/>
  <c r="EAR134" i="6"/>
  <c r="EMH111" i="6"/>
  <c r="AMA31" i="6"/>
  <c r="CO77" i="6"/>
  <c r="EO77" i="6"/>
  <c r="DKG77" i="6"/>
  <c r="GQ77" i="6"/>
  <c r="EAB134" i="6"/>
  <c r="EPP111" i="6"/>
  <c r="OK77" i="6"/>
  <c r="CAM77" i="6"/>
  <c r="QQ31" i="6"/>
  <c r="AGK77" i="6"/>
  <c r="BUE77" i="6"/>
  <c r="ECQ184" i="6"/>
  <c r="RY77" i="6"/>
  <c r="EA85" i="10"/>
  <c r="UU31" i="6"/>
  <c r="ASY77" i="6"/>
  <c r="OI77" i="6"/>
  <c r="EDM121" i="6"/>
  <c r="FK31" i="6"/>
  <c r="BDO77" i="6"/>
  <c r="COI31" i="6"/>
  <c r="AEI77" i="6"/>
  <c r="DRM77" i="6"/>
  <c r="BBM77" i="6"/>
  <c r="BLY77" i="6"/>
  <c r="PU77" i="6"/>
  <c r="EQP177" i="6"/>
  <c r="AIO77" i="6"/>
  <c r="ENX174" i="6"/>
  <c r="EBA121" i="6"/>
  <c r="COY77" i="6"/>
  <c r="AIM77" i="6"/>
  <c r="EBH134" i="6"/>
  <c r="AOS77" i="6"/>
  <c r="EQ77" i="6"/>
  <c r="ACG77" i="6"/>
  <c r="EK89" i="10"/>
  <c r="AMS77" i="6"/>
  <c r="BFQ77" i="6"/>
  <c r="EQE77" i="6"/>
  <c r="AQE31" i="6"/>
  <c r="YC77" i="6"/>
  <c r="EBH137" i="6"/>
  <c r="ECQ187" i="6"/>
  <c r="CTE77" i="6"/>
  <c r="CAK77" i="6"/>
  <c r="BCY31" i="6"/>
  <c r="EMX111" i="6"/>
  <c r="EQP174" i="6"/>
  <c r="BTO31" i="6"/>
  <c r="AMQ77" i="6"/>
  <c r="DXR125" i="6"/>
  <c r="CMW77" i="6"/>
  <c r="YY31" i="6"/>
  <c r="CCO77" i="6"/>
  <c r="DZO121" i="6"/>
  <c r="CWK77" i="6"/>
  <c r="TY77" i="6"/>
  <c r="UA77" i="6"/>
  <c r="EQ85" i="10"/>
  <c r="MW77" i="6"/>
  <c r="AOU77" i="6"/>
  <c r="BQA77" i="6"/>
  <c r="AZM77" i="6"/>
  <c r="DXZ134" i="6"/>
  <c r="EPJ111" i="6"/>
  <c r="DGY77" i="6"/>
  <c r="BWI77" i="6"/>
  <c r="ACI77" i="6"/>
  <c r="CM77" i="6"/>
  <c r="BHS77" i="6"/>
  <c r="EHX160" i="6"/>
  <c r="DZU121" i="6"/>
  <c r="IU77" i="6"/>
  <c r="CGQ77" i="6"/>
  <c r="EL85" i="10"/>
  <c r="EII187" i="6"/>
  <c r="BA180" i="6"/>
  <c r="DYH77" i="6"/>
  <c r="DV85" i="10"/>
  <c r="ASW77" i="6"/>
  <c r="BSC77" i="6"/>
  <c r="DN232" i="1" l="1"/>
  <c r="DO232" i="1"/>
  <c r="DT22" i="14"/>
  <c r="EC22" i="14"/>
  <c r="DN231" i="1"/>
  <c r="DO231" i="1"/>
  <c r="EC21" i="14"/>
  <c r="DT21" i="14"/>
  <c r="DO230" i="1"/>
  <c r="DN230" i="1"/>
  <c r="DT20" i="14"/>
  <c r="EC20" i="14"/>
  <c r="E242" i="1"/>
  <c r="L240" i="1"/>
  <c r="M240" i="1"/>
  <c r="CG111" i="1"/>
  <c r="CK111" i="1"/>
  <c r="CH111" i="1"/>
  <c r="CI111" i="1"/>
  <c r="CF111" i="1"/>
  <c r="CJ111" i="1"/>
  <c r="CQ279" i="1"/>
  <c r="CU279" i="1"/>
  <c r="CZ279" i="1"/>
  <c r="DD279" i="1"/>
  <c r="CV279" i="1"/>
  <c r="DE279" i="1"/>
  <c r="CN279" i="1"/>
  <c r="CR279" i="1"/>
  <c r="DA279" i="1"/>
  <c r="CS279" i="1"/>
  <c r="DB279" i="1"/>
  <c r="DC279" i="1"/>
  <c r="CT279" i="1"/>
  <c r="CO279" i="1"/>
  <c r="CW279" i="1"/>
  <c r="CP279" i="1"/>
  <c r="CY279" i="1"/>
  <c r="CG26" i="1"/>
  <c r="CK26" i="1"/>
  <c r="CH26" i="1"/>
  <c r="CI26" i="1"/>
  <c r="CF26" i="1"/>
  <c r="CJ26" i="1"/>
  <c r="CG101" i="1"/>
  <c r="CK101" i="1"/>
  <c r="CP101" i="1"/>
  <c r="CT101" i="1"/>
  <c r="CY101" i="1"/>
  <c r="DC101" i="1"/>
  <c r="CH101" i="1"/>
  <c r="CQ101" i="1"/>
  <c r="CU101" i="1"/>
  <c r="CZ101" i="1"/>
  <c r="DD101" i="1"/>
  <c r="CI101" i="1"/>
  <c r="CN101" i="1"/>
  <c r="CR101" i="1"/>
  <c r="CV101" i="1"/>
  <c r="DA101" i="1"/>
  <c r="DE101" i="1"/>
  <c r="CF101" i="1"/>
  <c r="CJ101" i="1"/>
  <c r="CO101" i="1"/>
  <c r="CS101" i="1"/>
  <c r="CW101" i="1"/>
  <c r="DB101" i="1"/>
  <c r="CP165" i="1"/>
  <c r="CT165" i="1"/>
  <c r="CY165" i="1"/>
  <c r="DC165" i="1"/>
  <c r="CQ165" i="1"/>
  <c r="CU165" i="1"/>
  <c r="CZ165" i="1"/>
  <c r="DD165" i="1"/>
  <c r="CO165" i="1"/>
  <c r="CS165" i="1"/>
  <c r="CW165" i="1"/>
  <c r="DA165" i="1"/>
  <c r="CN165" i="1"/>
  <c r="DB165" i="1"/>
  <c r="CR165" i="1"/>
  <c r="DE165" i="1"/>
  <c r="CV165" i="1"/>
  <c r="CP171" i="1"/>
  <c r="CT171" i="1"/>
  <c r="CY171" i="1"/>
  <c r="DC171" i="1"/>
  <c r="CQ171" i="1"/>
  <c r="CV171" i="1"/>
  <c r="DB171" i="1"/>
  <c r="CR171" i="1"/>
  <c r="CW171" i="1"/>
  <c r="DD171" i="1"/>
  <c r="CN171" i="1"/>
  <c r="CS171" i="1"/>
  <c r="CZ171" i="1"/>
  <c r="DE171" i="1"/>
  <c r="CO171" i="1"/>
  <c r="CU171" i="1"/>
  <c r="DA171" i="1"/>
  <c r="BY104" i="1"/>
  <c r="AYA115" i="6" s="1"/>
  <c r="CN51" i="1"/>
  <c r="CR51" i="1"/>
  <c r="CV51" i="1"/>
  <c r="DA51" i="1"/>
  <c r="DE51" i="1"/>
  <c r="CO51" i="1"/>
  <c r="CS51" i="1"/>
  <c r="CW51" i="1"/>
  <c r="DB51" i="1"/>
  <c r="CP51" i="1"/>
  <c r="CT51" i="1"/>
  <c r="CY51" i="1"/>
  <c r="DC51" i="1"/>
  <c r="CQ51" i="1"/>
  <c r="CU51" i="1"/>
  <c r="CZ51" i="1"/>
  <c r="DD51" i="1"/>
  <c r="CP45" i="1"/>
  <c r="CT45" i="1"/>
  <c r="CY45" i="1"/>
  <c r="DC45" i="1"/>
  <c r="CO45" i="1"/>
  <c r="CU45" i="1"/>
  <c r="DA45" i="1"/>
  <c r="CQ45" i="1"/>
  <c r="CV45" i="1"/>
  <c r="DB45" i="1"/>
  <c r="CR45" i="1"/>
  <c r="CW45" i="1"/>
  <c r="DD45" i="1"/>
  <c r="CN45" i="1"/>
  <c r="CS45" i="1"/>
  <c r="CZ45" i="1"/>
  <c r="DE45" i="1"/>
  <c r="CP39" i="1"/>
  <c r="CT39" i="1"/>
  <c r="CY39" i="1"/>
  <c r="DC39" i="1"/>
  <c r="CQ39" i="1"/>
  <c r="CU39" i="1"/>
  <c r="CZ39" i="1"/>
  <c r="DD39" i="1"/>
  <c r="CO39" i="1"/>
  <c r="CW39" i="1"/>
  <c r="CR39" i="1"/>
  <c r="DA39" i="1"/>
  <c r="CS39" i="1"/>
  <c r="DB39" i="1"/>
  <c r="CN39" i="1"/>
  <c r="CV39" i="1"/>
  <c r="DE39" i="1"/>
  <c r="CP26" i="1"/>
  <c r="CT26" i="1"/>
  <c r="CY26" i="1"/>
  <c r="DC26" i="1"/>
  <c r="CQ26" i="1"/>
  <c r="CU26" i="1"/>
  <c r="CZ26" i="1"/>
  <c r="DD26" i="1"/>
  <c r="CN26" i="1"/>
  <c r="CR26" i="1"/>
  <c r="CV26" i="1"/>
  <c r="DA26" i="1"/>
  <c r="DE26" i="1"/>
  <c r="DB26" i="1"/>
  <c r="CO26" i="1"/>
  <c r="CS26" i="1"/>
  <c r="CW26" i="1"/>
  <c r="CP14" i="1"/>
  <c r="CT14" i="1"/>
  <c r="CY14" i="1"/>
  <c r="DC14" i="1"/>
  <c r="CQ14" i="1"/>
  <c r="CU14" i="1"/>
  <c r="CZ14" i="1"/>
  <c r="DD14" i="1"/>
  <c r="CN14" i="1"/>
  <c r="CR14" i="1"/>
  <c r="CV14" i="1"/>
  <c r="DA14" i="1"/>
  <c r="DE14" i="1"/>
  <c r="DB14" i="1"/>
  <c r="CO14" i="1"/>
  <c r="CS14" i="1"/>
  <c r="CW14" i="1"/>
  <c r="CP241" i="1"/>
  <c r="CT241" i="1"/>
  <c r="CY241" i="1"/>
  <c r="DC241" i="1"/>
  <c r="CQ241" i="1"/>
  <c r="CU241" i="1"/>
  <c r="CZ241" i="1"/>
  <c r="DD241" i="1"/>
  <c r="CN241" i="1"/>
  <c r="CR241" i="1"/>
  <c r="CV241" i="1"/>
  <c r="DA241" i="1"/>
  <c r="DE241" i="1"/>
  <c r="DB241" i="1"/>
  <c r="CO241" i="1"/>
  <c r="CS241" i="1"/>
  <c r="CW241" i="1"/>
  <c r="CG135" i="1"/>
  <c r="CK135" i="1"/>
  <c r="CH135" i="1"/>
  <c r="CI135" i="1"/>
  <c r="CF135" i="1"/>
  <c r="CJ135" i="1"/>
  <c r="CG94" i="1"/>
  <c r="CK94" i="1"/>
  <c r="CP94" i="1"/>
  <c r="CT94" i="1"/>
  <c r="CY94" i="1"/>
  <c r="DC94" i="1"/>
  <c r="CH94" i="1"/>
  <c r="CQ94" i="1"/>
  <c r="CU94" i="1"/>
  <c r="CZ94" i="1"/>
  <c r="DD94" i="1"/>
  <c r="CI94" i="1"/>
  <c r="CN94" i="1"/>
  <c r="CR94" i="1"/>
  <c r="CV94" i="1"/>
  <c r="DA94" i="1"/>
  <c r="DE94" i="1"/>
  <c r="CF94" i="1"/>
  <c r="CJ94" i="1"/>
  <c r="CO94" i="1"/>
  <c r="CS94" i="1"/>
  <c r="CW94" i="1"/>
  <c r="DB94" i="1"/>
  <c r="CP168" i="1"/>
  <c r="CT168" i="1"/>
  <c r="CY168" i="1"/>
  <c r="DC168" i="1"/>
  <c r="CN168" i="1"/>
  <c r="CS168" i="1"/>
  <c r="CZ168" i="1"/>
  <c r="DE168" i="1"/>
  <c r="CO168" i="1"/>
  <c r="CU168" i="1"/>
  <c r="DA168" i="1"/>
  <c r="CQ168" i="1"/>
  <c r="CV168" i="1"/>
  <c r="DB168" i="1"/>
  <c r="CR168" i="1"/>
  <c r="CW168" i="1"/>
  <c r="DD168" i="1"/>
  <c r="CP162" i="1"/>
  <c r="CT162" i="1"/>
  <c r="CY162" i="1"/>
  <c r="DC162" i="1"/>
  <c r="CQ162" i="1"/>
  <c r="CU162" i="1"/>
  <c r="CZ162" i="1"/>
  <c r="DD162" i="1"/>
  <c r="CO162" i="1"/>
  <c r="CS162" i="1"/>
  <c r="CW162" i="1"/>
  <c r="DB162" i="1"/>
  <c r="CV162" i="1"/>
  <c r="DA162" i="1"/>
  <c r="CN162" i="1"/>
  <c r="DE162" i="1"/>
  <c r="CR162" i="1"/>
  <c r="CP177" i="1"/>
  <c r="CT177" i="1"/>
  <c r="CY177" i="1"/>
  <c r="DC177" i="1"/>
  <c r="CQ177" i="1"/>
  <c r="CU177" i="1"/>
  <c r="CZ177" i="1"/>
  <c r="DD177" i="1"/>
  <c r="CN177" i="1"/>
  <c r="CR177" i="1"/>
  <c r="CV177" i="1"/>
  <c r="DA177" i="1"/>
  <c r="DE177" i="1"/>
  <c r="CO177" i="1"/>
  <c r="CS177" i="1"/>
  <c r="CW177" i="1"/>
  <c r="DB177" i="1"/>
  <c r="CG107" i="1"/>
  <c r="CK107" i="1"/>
  <c r="CP107" i="1"/>
  <c r="CT107" i="1"/>
  <c r="CY107" i="1"/>
  <c r="DC107" i="1"/>
  <c r="CH107" i="1"/>
  <c r="CQ107" i="1"/>
  <c r="CU107" i="1"/>
  <c r="CZ107" i="1"/>
  <c r="DD107" i="1"/>
  <c r="CI107" i="1"/>
  <c r="CN107" i="1"/>
  <c r="CR107" i="1"/>
  <c r="CV107" i="1"/>
  <c r="DA107" i="1"/>
  <c r="DE107" i="1"/>
  <c r="CF107" i="1"/>
  <c r="CJ107" i="1"/>
  <c r="CO107" i="1"/>
  <c r="CS107" i="1"/>
  <c r="CW107" i="1"/>
  <c r="DB107" i="1"/>
  <c r="CG95" i="1"/>
  <c r="CK95" i="1"/>
  <c r="CP95" i="1"/>
  <c r="CT95" i="1"/>
  <c r="CY95" i="1"/>
  <c r="DC95" i="1"/>
  <c r="CH95" i="1"/>
  <c r="CQ95" i="1"/>
  <c r="CU95" i="1"/>
  <c r="CZ95" i="1"/>
  <c r="DD95" i="1"/>
  <c r="CI95" i="1"/>
  <c r="CN95" i="1"/>
  <c r="CR95" i="1"/>
  <c r="CV95" i="1"/>
  <c r="DA95" i="1"/>
  <c r="DE95" i="1"/>
  <c r="CF95" i="1"/>
  <c r="CJ95" i="1"/>
  <c r="CO95" i="1"/>
  <c r="CS95" i="1"/>
  <c r="CW95" i="1"/>
  <c r="DB95" i="1"/>
  <c r="CP111" i="1"/>
  <c r="CT111" i="1"/>
  <c r="CY111" i="1"/>
  <c r="DC111" i="1"/>
  <c r="CQ111" i="1"/>
  <c r="CU111" i="1"/>
  <c r="CZ111" i="1"/>
  <c r="DD111" i="1"/>
  <c r="CN111" i="1"/>
  <c r="CR111" i="1"/>
  <c r="CV111" i="1"/>
  <c r="DA111" i="1"/>
  <c r="DE111" i="1"/>
  <c r="CO111" i="1"/>
  <c r="CS111" i="1"/>
  <c r="CW111" i="1"/>
  <c r="DB111" i="1"/>
  <c r="CN72" i="1"/>
  <c r="CR72" i="1"/>
  <c r="CV72" i="1"/>
  <c r="DA72" i="1"/>
  <c r="DE72" i="1"/>
  <c r="CO72" i="1"/>
  <c r="CS72" i="1"/>
  <c r="CW72" i="1"/>
  <c r="DB72" i="1"/>
  <c r="CP72" i="1"/>
  <c r="CT72" i="1"/>
  <c r="CY72" i="1"/>
  <c r="DC72" i="1"/>
  <c r="CQ72" i="1"/>
  <c r="CU72" i="1"/>
  <c r="CZ72" i="1"/>
  <c r="DD72" i="1"/>
  <c r="CN66" i="1"/>
  <c r="CR66" i="1"/>
  <c r="CV66" i="1"/>
  <c r="DA66" i="1"/>
  <c r="DE66" i="1"/>
  <c r="CO66" i="1"/>
  <c r="CS66" i="1"/>
  <c r="CW66" i="1"/>
  <c r="DB66" i="1"/>
  <c r="CP66" i="1"/>
  <c r="CT66" i="1"/>
  <c r="CY66" i="1"/>
  <c r="DC66" i="1"/>
  <c r="CQ66" i="1"/>
  <c r="CU66" i="1"/>
  <c r="CZ66" i="1"/>
  <c r="DD66" i="1"/>
  <c r="CN60" i="1"/>
  <c r="CR60" i="1"/>
  <c r="CV60" i="1"/>
  <c r="DA60" i="1"/>
  <c r="DE60" i="1"/>
  <c r="CO60" i="1"/>
  <c r="CS60" i="1"/>
  <c r="CW60" i="1"/>
  <c r="DB60" i="1"/>
  <c r="CP60" i="1"/>
  <c r="CT60" i="1"/>
  <c r="CY60" i="1"/>
  <c r="DC60" i="1"/>
  <c r="CQ60" i="1"/>
  <c r="CU60" i="1"/>
  <c r="CZ60" i="1"/>
  <c r="DD60" i="1"/>
  <c r="CN54" i="1"/>
  <c r="CR54" i="1"/>
  <c r="CV54" i="1"/>
  <c r="DA54" i="1"/>
  <c r="DE54" i="1"/>
  <c r="CO54" i="1"/>
  <c r="CS54" i="1"/>
  <c r="CW54" i="1"/>
  <c r="DB54" i="1"/>
  <c r="CP54" i="1"/>
  <c r="CT54" i="1"/>
  <c r="CY54" i="1"/>
  <c r="DC54" i="1"/>
  <c r="CQ54" i="1"/>
  <c r="CU54" i="1"/>
  <c r="CZ54" i="1"/>
  <c r="DD54" i="1"/>
  <c r="CP48" i="1"/>
  <c r="CT48" i="1"/>
  <c r="CY48" i="1"/>
  <c r="DC48" i="1"/>
  <c r="CR48" i="1"/>
  <c r="CW48" i="1"/>
  <c r="DD48" i="1"/>
  <c r="CN48" i="1"/>
  <c r="CS48" i="1"/>
  <c r="CZ48" i="1"/>
  <c r="DE48" i="1"/>
  <c r="CO48" i="1"/>
  <c r="CU48" i="1"/>
  <c r="DA48" i="1"/>
  <c r="CQ48" i="1"/>
  <c r="CV48" i="1"/>
  <c r="DB48" i="1"/>
  <c r="CP42" i="1"/>
  <c r="CT42" i="1"/>
  <c r="CY42" i="1"/>
  <c r="DC42" i="1"/>
  <c r="CR42" i="1"/>
  <c r="CW42" i="1"/>
  <c r="DD42" i="1"/>
  <c r="CN42" i="1"/>
  <c r="CS42" i="1"/>
  <c r="CZ42" i="1"/>
  <c r="DE42" i="1"/>
  <c r="CO42" i="1"/>
  <c r="CU42" i="1"/>
  <c r="DA42" i="1"/>
  <c r="CQ42" i="1"/>
  <c r="CV42" i="1"/>
  <c r="DB42" i="1"/>
  <c r="CP36" i="1"/>
  <c r="CT36" i="1"/>
  <c r="CY36" i="1"/>
  <c r="DC36" i="1"/>
  <c r="CQ36" i="1"/>
  <c r="CU36" i="1"/>
  <c r="CZ36" i="1"/>
  <c r="DD36" i="1"/>
  <c r="CR36" i="1"/>
  <c r="DA36" i="1"/>
  <c r="CS36" i="1"/>
  <c r="DB36" i="1"/>
  <c r="CN36" i="1"/>
  <c r="CV36" i="1"/>
  <c r="DE36" i="1"/>
  <c r="CO36" i="1"/>
  <c r="CW36" i="1"/>
  <c r="CP28" i="1"/>
  <c r="CT28" i="1"/>
  <c r="CY28" i="1"/>
  <c r="DC28" i="1"/>
  <c r="CQ28" i="1"/>
  <c r="CU28" i="1"/>
  <c r="CZ28" i="1"/>
  <c r="DD28" i="1"/>
  <c r="CN28" i="1"/>
  <c r="CR28" i="1"/>
  <c r="CV28" i="1"/>
  <c r="DA28" i="1"/>
  <c r="DE28" i="1"/>
  <c r="CO28" i="1"/>
  <c r="CS28" i="1"/>
  <c r="CW28" i="1"/>
  <c r="DB28" i="1"/>
  <c r="CP23" i="1"/>
  <c r="CT23" i="1"/>
  <c r="CY23" i="1"/>
  <c r="DC23" i="1"/>
  <c r="CQ23" i="1"/>
  <c r="CU23" i="1"/>
  <c r="CZ23" i="1"/>
  <c r="DD23" i="1"/>
  <c r="CN23" i="1"/>
  <c r="CR23" i="1"/>
  <c r="CV23" i="1"/>
  <c r="DA23" i="1"/>
  <c r="DE23" i="1"/>
  <c r="CW23" i="1"/>
  <c r="DB23" i="1"/>
  <c r="CO23" i="1"/>
  <c r="CS23" i="1"/>
  <c r="CP11" i="1"/>
  <c r="CT11" i="1"/>
  <c r="CY11" i="1"/>
  <c r="DC11" i="1"/>
  <c r="CQ11" i="1"/>
  <c r="CU11" i="1"/>
  <c r="CZ11" i="1"/>
  <c r="DD11" i="1"/>
  <c r="CN11" i="1"/>
  <c r="CR11" i="1"/>
  <c r="CV11" i="1"/>
  <c r="DA11" i="1"/>
  <c r="DE11" i="1"/>
  <c r="CW11" i="1"/>
  <c r="DB11" i="1"/>
  <c r="CO11" i="1"/>
  <c r="CS11" i="1"/>
  <c r="CG104" i="1"/>
  <c r="CK104" i="1"/>
  <c r="CP104" i="1"/>
  <c r="CT104" i="1"/>
  <c r="CY104" i="1"/>
  <c r="DC104" i="1"/>
  <c r="CH104" i="1"/>
  <c r="CQ104" i="1"/>
  <c r="CU104" i="1"/>
  <c r="CZ104" i="1"/>
  <c r="DD104" i="1"/>
  <c r="CI104" i="1"/>
  <c r="CN104" i="1"/>
  <c r="CR104" i="1"/>
  <c r="CV104" i="1"/>
  <c r="DA104" i="1"/>
  <c r="DE104" i="1"/>
  <c r="CF104" i="1"/>
  <c r="CJ104" i="1"/>
  <c r="CO104" i="1"/>
  <c r="CS104" i="1"/>
  <c r="CW104" i="1"/>
  <c r="DB104" i="1"/>
  <c r="CB93" i="1"/>
  <c r="CG93" i="1"/>
  <c r="CK93" i="1"/>
  <c r="CP93" i="1"/>
  <c r="CT93" i="1"/>
  <c r="CY93" i="1"/>
  <c r="DC93" i="1"/>
  <c r="CH93" i="1"/>
  <c r="CQ93" i="1"/>
  <c r="CU93" i="1"/>
  <c r="CZ93" i="1"/>
  <c r="DD93" i="1"/>
  <c r="CI93" i="1"/>
  <c r="CN93" i="1"/>
  <c r="CR93" i="1"/>
  <c r="CV93" i="1"/>
  <c r="DA93" i="1"/>
  <c r="DE93" i="1"/>
  <c r="CF93" i="1"/>
  <c r="CJ93" i="1"/>
  <c r="CO93" i="1"/>
  <c r="CS93" i="1"/>
  <c r="CW93" i="1"/>
  <c r="DB93" i="1"/>
  <c r="CI84" i="1"/>
  <c r="CN84" i="1"/>
  <c r="CR84" i="1"/>
  <c r="CV84" i="1"/>
  <c r="DA84" i="1"/>
  <c r="CF84" i="1"/>
  <c r="CJ84" i="1"/>
  <c r="CO84" i="1"/>
  <c r="CS84" i="1"/>
  <c r="CW84" i="1"/>
  <c r="DB84" i="1"/>
  <c r="CK84" i="1"/>
  <c r="CT84" i="1"/>
  <c r="DC84" i="1"/>
  <c r="CU84" i="1"/>
  <c r="DD84" i="1"/>
  <c r="CG84" i="1"/>
  <c r="CP84" i="1"/>
  <c r="CY84" i="1"/>
  <c r="DE84" i="1"/>
  <c r="CH84" i="1"/>
  <c r="CQ84" i="1"/>
  <c r="CZ84" i="1"/>
  <c r="CP144" i="1"/>
  <c r="CT144" i="1"/>
  <c r="CY144" i="1"/>
  <c r="DC144" i="1"/>
  <c r="CQ144" i="1"/>
  <c r="CU144" i="1"/>
  <c r="CZ144" i="1"/>
  <c r="DD144" i="1"/>
  <c r="CN144" i="1"/>
  <c r="CR144" i="1"/>
  <c r="CV144" i="1"/>
  <c r="DA144" i="1"/>
  <c r="DE144" i="1"/>
  <c r="CO144" i="1"/>
  <c r="CS144" i="1"/>
  <c r="CW144" i="1"/>
  <c r="DB144" i="1"/>
  <c r="CP138" i="1"/>
  <c r="CT138" i="1"/>
  <c r="CY138" i="1"/>
  <c r="DC138" i="1"/>
  <c r="CQ138" i="1"/>
  <c r="CU138" i="1"/>
  <c r="CZ138" i="1"/>
  <c r="DD138" i="1"/>
  <c r="CN138" i="1"/>
  <c r="CR138" i="1"/>
  <c r="CV138" i="1"/>
  <c r="DA138" i="1"/>
  <c r="DE138" i="1"/>
  <c r="CO138" i="1"/>
  <c r="CS138" i="1"/>
  <c r="CW138" i="1"/>
  <c r="DB138" i="1"/>
  <c r="CP132" i="1"/>
  <c r="CT132" i="1"/>
  <c r="CY132" i="1"/>
  <c r="DC132" i="1"/>
  <c r="CQ132" i="1"/>
  <c r="CU132" i="1"/>
  <c r="CZ132" i="1"/>
  <c r="DD132" i="1"/>
  <c r="CN132" i="1"/>
  <c r="CR132" i="1"/>
  <c r="CV132" i="1"/>
  <c r="DA132" i="1"/>
  <c r="DE132" i="1"/>
  <c r="CO132" i="1"/>
  <c r="CS132" i="1"/>
  <c r="CW132" i="1"/>
  <c r="DB132" i="1"/>
  <c r="CN126" i="1"/>
  <c r="CR126" i="1"/>
  <c r="CO126" i="1"/>
  <c r="CT126" i="1"/>
  <c r="CY126" i="1"/>
  <c r="DC126" i="1"/>
  <c r="CP126" i="1"/>
  <c r="CU126" i="1"/>
  <c r="CZ126" i="1"/>
  <c r="DD126" i="1"/>
  <c r="CQ126" i="1"/>
  <c r="CV126" i="1"/>
  <c r="DA126" i="1"/>
  <c r="DE126" i="1"/>
  <c r="CS126" i="1"/>
  <c r="CW126" i="1"/>
  <c r="DB126" i="1"/>
  <c r="CN69" i="1"/>
  <c r="CR69" i="1"/>
  <c r="CV69" i="1"/>
  <c r="DA69" i="1"/>
  <c r="DE69" i="1"/>
  <c r="CO69" i="1"/>
  <c r="CS69" i="1"/>
  <c r="CW69" i="1"/>
  <c r="DB69" i="1"/>
  <c r="CP69" i="1"/>
  <c r="CT69" i="1"/>
  <c r="CY69" i="1"/>
  <c r="DC69" i="1"/>
  <c r="CQ69" i="1"/>
  <c r="CU69" i="1"/>
  <c r="CZ69" i="1"/>
  <c r="DD69" i="1"/>
  <c r="CN63" i="1"/>
  <c r="CR63" i="1"/>
  <c r="CV63" i="1"/>
  <c r="DA63" i="1"/>
  <c r="DE63" i="1"/>
  <c r="CO63" i="1"/>
  <c r="CS63" i="1"/>
  <c r="CW63" i="1"/>
  <c r="DB63" i="1"/>
  <c r="CP63" i="1"/>
  <c r="CT63" i="1"/>
  <c r="CY63" i="1"/>
  <c r="DC63" i="1"/>
  <c r="CQ63" i="1"/>
  <c r="CU63" i="1"/>
  <c r="CZ63" i="1"/>
  <c r="DD63" i="1"/>
  <c r="CN57" i="1"/>
  <c r="CR57" i="1"/>
  <c r="CV57" i="1"/>
  <c r="DA57" i="1"/>
  <c r="DE57" i="1"/>
  <c r="CO57" i="1"/>
  <c r="CS57" i="1"/>
  <c r="CW57" i="1"/>
  <c r="DB57" i="1"/>
  <c r="CP57" i="1"/>
  <c r="CT57" i="1"/>
  <c r="CY57" i="1"/>
  <c r="DC57" i="1"/>
  <c r="CQ57" i="1"/>
  <c r="CU57" i="1"/>
  <c r="CZ57" i="1"/>
  <c r="DD57" i="1"/>
  <c r="CP33" i="1"/>
  <c r="CT33" i="1"/>
  <c r="CY33" i="1"/>
  <c r="DC33" i="1"/>
  <c r="CQ33" i="1"/>
  <c r="CU33" i="1"/>
  <c r="CZ33" i="1"/>
  <c r="DD33" i="1"/>
  <c r="CN33" i="1"/>
  <c r="CR33" i="1"/>
  <c r="CV33" i="1"/>
  <c r="DA33" i="1"/>
  <c r="DE33" i="1"/>
  <c r="CW33" i="1"/>
  <c r="DB33" i="1"/>
  <c r="CO33" i="1"/>
  <c r="CS33" i="1"/>
  <c r="CP20" i="1"/>
  <c r="CT20" i="1"/>
  <c r="CY20" i="1"/>
  <c r="DC20" i="1"/>
  <c r="CQ20" i="1"/>
  <c r="CU20" i="1"/>
  <c r="CZ20" i="1"/>
  <c r="DD20" i="1"/>
  <c r="CN20" i="1"/>
  <c r="CR20" i="1"/>
  <c r="CV20" i="1"/>
  <c r="DA20" i="1"/>
  <c r="DE20" i="1"/>
  <c r="CS20" i="1"/>
  <c r="CW20" i="1"/>
  <c r="DB20" i="1"/>
  <c r="CO20" i="1"/>
  <c r="CO9" i="1"/>
  <c r="CW9" i="1"/>
  <c r="DE9" i="1"/>
  <c r="DD9" i="1"/>
  <c r="CG23" i="1"/>
  <c r="CK23" i="1"/>
  <c r="CH23" i="1"/>
  <c r="CI23" i="1"/>
  <c r="CJ23" i="1"/>
  <c r="CF23" i="1"/>
  <c r="CF11" i="1"/>
  <c r="CG11" i="1"/>
  <c r="CK11" i="1"/>
  <c r="CH11" i="1"/>
  <c r="CI11" i="1"/>
  <c r="CJ11" i="1"/>
  <c r="CH123" i="1"/>
  <c r="CI123" i="1"/>
  <c r="CF123" i="1"/>
  <c r="CJ123" i="1"/>
  <c r="CG123" i="1"/>
  <c r="CK123" i="1"/>
  <c r="CG97" i="1"/>
  <c r="CK97" i="1"/>
  <c r="CP97" i="1"/>
  <c r="CT97" i="1"/>
  <c r="CY97" i="1"/>
  <c r="DC97" i="1"/>
  <c r="CH97" i="1"/>
  <c r="CQ97" i="1"/>
  <c r="CU97" i="1"/>
  <c r="CZ97" i="1"/>
  <c r="DD97" i="1"/>
  <c r="CI97" i="1"/>
  <c r="CN97" i="1"/>
  <c r="CR97" i="1"/>
  <c r="CV97" i="1"/>
  <c r="DA97" i="1"/>
  <c r="DE97" i="1"/>
  <c r="CF97" i="1"/>
  <c r="CJ97" i="1"/>
  <c r="CO97" i="1"/>
  <c r="CS97" i="1"/>
  <c r="CW97" i="1"/>
  <c r="DB97" i="1"/>
  <c r="CP147" i="1"/>
  <c r="CT147" i="1"/>
  <c r="CY147" i="1"/>
  <c r="DC147" i="1"/>
  <c r="CQ147" i="1"/>
  <c r="CU147" i="1"/>
  <c r="CZ147" i="1"/>
  <c r="DD147" i="1"/>
  <c r="CN147" i="1"/>
  <c r="CR147" i="1"/>
  <c r="CV147" i="1"/>
  <c r="DA147" i="1"/>
  <c r="DE147" i="1"/>
  <c r="CO147" i="1"/>
  <c r="CS147" i="1"/>
  <c r="CW147" i="1"/>
  <c r="DB147" i="1"/>
  <c r="CP150" i="1"/>
  <c r="CT150" i="1"/>
  <c r="CY150" i="1"/>
  <c r="DC150" i="1"/>
  <c r="CQ150" i="1"/>
  <c r="CU150" i="1"/>
  <c r="CZ150" i="1"/>
  <c r="DD150" i="1"/>
  <c r="CN150" i="1"/>
  <c r="CR150" i="1"/>
  <c r="CV150" i="1"/>
  <c r="DA150" i="1"/>
  <c r="DE150" i="1"/>
  <c r="CO150" i="1"/>
  <c r="CS150" i="1"/>
  <c r="CW150" i="1"/>
  <c r="DB150" i="1"/>
  <c r="CP153" i="1"/>
  <c r="CT153" i="1"/>
  <c r="CY153" i="1"/>
  <c r="DC153" i="1"/>
  <c r="CQ153" i="1"/>
  <c r="CU153" i="1"/>
  <c r="CZ153" i="1"/>
  <c r="DD153" i="1"/>
  <c r="CN153" i="1"/>
  <c r="CR153" i="1"/>
  <c r="CV153" i="1"/>
  <c r="DA153" i="1"/>
  <c r="DE153" i="1"/>
  <c r="CO153" i="1"/>
  <c r="CS153" i="1"/>
  <c r="CW153" i="1"/>
  <c r="DB153" i="1"/>
  <c r="CG92" i="1"/>
  <c r="CK92" i="1"/>
  <c r="CP92" i="1"/>
  <c r="CT92" i="1"/>
  <c r="CY92" i="1"/>
  <c r="DC92" i="1"/>
  <c r="CH92" i="1"/>
  <c r="CQ92" i="1"/>
  <c r="CU92" i="1"/>
  <c r="CZ92" i="1"/>
  <c r="DD92" i="1"/>
  <c r="CI92" i="1"/>
  <c r="CN92" i="1"/>
  <c r="CR92" i="1"/>
  <c r="CV92" i="1"/>
  <c r="DA92" i="1"/>
  <c r="DE92" i="1"/>
  <c r="CF92" i="1"/>
  <c r="CJ92" i="1"/>
  <c r="CO92" i="1"/>
  <c r="CS92" i="1"/>
  <c r="CW92" i="1"/>
  <c r="DB92" i="1"/>
  <c r="CP141" i="1"/>
  <c r="CT141" i="1"/>
  <c r="CY141" i="1"/>
  <c r="DC141" i="1"/>
  <c r="CQ141" i="1"/>
  <c r="CU141" i="1"/>
  <c r="CZ141" i="1"/>
  <c r="DD141" i="1"/>
  <c r="CN141" i="1"/>
  <c r="CR141" i="1"/>
  <c r="CV141" i="1"/>
  <c r="DA141" i="1"/>
  <c r="DE141" i="1"/>
  <c r="CO141" i="1"/>
  <c r="CS141" i="1"/>
  <c r="CW141" i="1"/>
  <c r="DB141" i="1"/>
  <c r="CP135" i="1"/>
  <c r="CT135" i="1"/>
  <c r="CY135" i="1"/>
  <c r="DC135" i="1"/>
  <c r="CQ135" i="1"/>
  <c r="CU135" i="1"/>
  <c r="CZ135" i="1"/>
  <c r="DD135" i="1"/>
  <c r="CN135" i="1"/>
  <c r="CR135" i="1"/>
  <c r="CV135" i="1"/>
  <c r="DA135" i="1"/>
  <c r="DE135" i="1"/>
  <c r="CO135" i="1"/>
  <c r="CS135" i="1"/>
  <c r="CW135" i="1"/>
  <c r="DB135" i="1"/>
  <c r="CP129" i="1"/>
  <c r="CT129" i="1"/>
  <c r="CY129" i="1"/>
  <c r="DC129" i="1"/>
  <c r="CQ129" i="1"/>
  <c r="CU129" i="1"/>
  <c r="CZ129" i="1"/>
  <c r="DD129" i="1"/>
  <c r="CN129" i="1"/>
  <c r="CR129" i="1"/>
  <c r="CV129" i="1"/>
  <c r="DA129" i="1"/>
  <c r="DE129" i="1"/>
  <c r="CO129" i="1"/>
  <c r="CS129" i="1"/>
  <c r="CW129" i="1"/>
  <c r="DB129" i="1"/>
  <c r="CQ123" i="1"/>
  <c r="CU123" i="1"/>
  <c r="CN123" i="1"/>
  <c r="CR123" i="1"/>
  <c r="CV123" i="1"/>
  <c r="DA123" i="1"/>
  <c r="DE123" i="1"/>
  <c r="CO123" i="1"/>
  <c r="CW123" i="1"/>
  <c r="DC123" i="1"/>
  <c r="CP123" i="1"/>
  <c r="CY123" i="1"/>
  <c r="DD123" i="1"/>
  <c r="CS123" i="1"/>
  <c r="CZ123" i="1"/>
  <c r="CT123" i="1"/>
  <c r="DB123" i="1"/>
  <c r="CP117" i="1"/>
  <c r="CT117" i="1"/>
  <c r="CY117" i="1"/>
  <c r="DC117" i="1"/>
  <c r="CQ117" i="1"/>
  <c r="CU117" i="1"/>
  <c r="CZ117" i="1"/>
  <c r="DD117" i="1"/>
  <c r="CN117" i="1"/>
  <c r="CR117" i="1"/>
  <c r="CV117" i="1"/>
  <c r="DA117" i="1"/>
  <c r="DE117" i="1"/>
  <c r="CO117" i="1"/>
  <c r="CS117" i="1"/>
  <c r="CW117" i="1"/>
  <c r="DB117" i="1"/>
  <c r="CP30" i="1"/>
  <c r="CT30" i="1"/>
  <c r="CY30" i="1"/>
  <c r="DC30" i="1"/>
  <c r="CQ30" i="1"/>
  <c r="CU30" i="1"/>
  <c r="CZ30" i="1"/>
  <c r="DD30" i="1"/>
  <c r="CN30" i="1"/>
  <c r="CR30" i="1"/>
  <c r="CV30" i="1"/>
  <c r="DA30" i="1"/>
  <c r="DE30" i="1"/>
  <c r="CS30" i="1"/>
  <c r="CW30" i="1"/>
  <c r="DB30" i="1"/>
  <c r="CO30" i="1"/>
  <c r="CP17" i="1"/>
  <c r="CT17" i="1"/>
  <c r="CY17" i="1"/>
  <c r="DC17" i="1"/>
  <c r="CQ17" i="1"/>
  <c r="CU17" i="1"/>
  <c r="CZ17" i="1"/>
  <c r="DD17" i="1"/>
  <c r="CN17" i="1"/>
  <c r="CR17" i="1"/>
  <c r="CV17" i="1"/>
  <c r="DA17" i="1"/>
  <c r="DE17" i="1"/>
  <c r="CO17" i="1"/>
  <c r="CS17" i="1"/>
  <c r="CW17" i="1"/>
  <c r="DB17" i="1"/>
  <c r="BT105" i="1"/>
  <c r="BX106" i="1"/>
  <c r="BX105" i="1"/>
  <c r="BY105" i="1" s="1"/>
  <c r="AYA111" i="6" s="1"/>
  <c r="BT74" i="1"/>
  <c r="AY126" i="1"/>
  <c r="AY20" i="1"/>
  <c r="BK20" i="1" s="1"/>
  <c r="P6" i="14"/>
  <c r="P8" i="14"/>
  <c r="P9" i="14"/>
  <c r="P19" i="14"/>
  <c r="P22" i="14"/>
  <c r="P24" i="14"/>
  <c r="P7" i="14"/>
  <c r="P10" i="14"/>
  <c r="P12" i="14"/>
  <c r="P26" i="14"/>
  <c r="P11" i="14"/>
  <c r="P14" i="14"/>
  <c r="P16" i="14"/>
  <c r="P17" i="14"/>
  <c r="P5" i="14"/>
  <c r="P20" i="14"/>
  <c r="P15" i="14"/>
  <c r="P18" i="14"/>
  <c r="AX84" i="1"/>
  <c r="BB84" i="1"/>
  <c r="BF84" i="1"/>
  <c r="BJ84" i="1"/>
  <c r="BD84" i="1"/>
  <c r="AW84" i="1"/>
  <c r="BA84" i="1"/>
  <c r="BI84" i="1"/>
  <c r="AU84" i="1"/>
  <c r="AY84" i="1"/>
  <c r="BC84" i="1"/>
  <c r="BG84" i="1"/>
  <c r="BK84" i="1"/>
  <c r="AZ84" i="1"/>
  <c r="BH84" i="1"/>
  <c r="AV84" i="1"/>
  <c r="BE84" i="1"/>
  <c r="CB104" i="1"/>
  <c r="BX87" i="1"/>
  <c r="BY87" i="1" s="1"/>
  <c r="AWU95" i="6" s="1"/>
  <c r="BX86" i="1"/>
  <c r="BX88" i="1"/>
  <c r="BY88" i="1" s="1"/>
  <c r="AWU105" i="6" s="1"/>
  <c r="BT171" i="1"/>
  <c r="AW97" i="1"/>
  <c r="BT78" i="1"/>
  <c r="BY7" i="1"/>
  <c r="AA113" i="6" s="1"/>
  <c r="AZ20" i="1"/>
  <c r="AU93" i="1"/>
  <c r="AY93" i="1"/>
  <c r="BC93" i="1"/>
  <c r="BG93" i="1"/>
  <c r="BK93" i="1"/>
  <c r="AV93" i="1"/>
  <c r="AZ93" i="1"/>
  <c r="BD93" i="1"/>
  <c r="BH93" i="1"/>
  <c r="AX93" i="1"/>
  <c r="BF93" i="1"/>
  <c r="AW93" i="1"/>
  <c r="BA93" i="1"/>
  <c r="BE93" i="1"/>
  <c r="BI93" i="1"/>
  <c r="BB93" i="1"/>
  <c r="BJ93" i="1"/>
  <c r="BT96" i="1"/>
  <c r="BT91" i="1"/>
  <c r="BT87" i="1"/>
  <c r="BT92" i="1"/>
  <c r="BT88" i="1"/>
  <c r="BT90" i="1"/>
  <c r="BT85" i="1"/>
  <c r="BT89" i="1"/>
  <c r="BT86" i="1"/>
  <c r="AV92" i="1"/>
  <c r="AZ92" i="1"/>
  <c r="BD92" i="1"/>
  <c r="BH92" i="1"/>
  <c r="AW92" i="1"/>
  <c r="BA92" i="1"/>
  <c r="BE92" i="1"/>
  <c r="BI92" i="1"/>
  <c r="AY92" i="1"/>
  <c r="BG92" i="1"/>
  <c r="AX92" i="1"/>
  <c r="BB92" i="1"/>
  <c r="BF92" i="1"/>
  <c r="BJ92" i="1"/>
  <c r="AU92" i="1"/>
  <c r="BC92" i="1"/>
  <c r="BK92" i="1"/>
  <c r="AY138" i="1"/>
  <c r="BK138" i="1" s="1"/>
  <c r="AW95" i="1"/>
  <c r="CB107" i="1"/>
  <c r="AY114" i="1"/>
  <c r="BA33" i="1"/>
  <c r="BY265" i="1"/>
  <c r="ELB114" i="6" s="1"/>
  <c r="BY86" i="1"/>
  <c r="AVW105" i="6" s="1"/>
  <c r="CP9" i="1"/>
  <c r="CZ9" i="1"/>
  <c r="AZ57" i="1"/>
  <c r="BA126" i="1"/>
  <c r="BT157" i="1"/>
  <c r="BA69" i="1"/>
  <c r="BT162" i="1"/>
  <c r="CY9" i="1"/>
  <c r="AZ9" i="1"/>
  <c r="AZ138" i="1"/>
  <c r="BT65" i="1"/>
  <c r="BT80" i="1"/>
  <c r="DC9" i="1"/>
  <c r="BA20" i="1"/>
  <c r="BA57" i="1"/>
  <c r="AZ144" i="1"/>
  <c r="AY63" i="1"/>
  <c r="BK63" i="1" s="1"/>
  <c r="BT172" i="1"/>
  <c r="BT5" i="1"/>
  <c r="ET4" i="14" s="1"/>
  <c r="BT206" i="1"/>
  <c r="BT205" i="1"/>
  <c r="BA9" i="1"/>
  <c r="AZ63" i="1"/>
  <c r="DB9" i="1"/>
  <c r="BA63" i="1"/>
  <c r="AY144" i="1"/>
  <c r="AY132" i="1"/>
  <c r="BT44" i="1"/>
  <c r="BT35" i="1"/>
  <c r="BT34" i="1"/>
  <c r="BT196" i="1"/>
  <c r="AY120" i="1"/>
  <c r="BK120" i="1" s="1"/>
  <c r="CN9" i="1"/>
  <c r="AZ132" i="1"/>
  <c r="AZ69" i="1"/>
  <c r="CR9" i="1"/>
  <c r="CQ9" i="1"/>
  <c r="BA144" i="1"/>
  <c r="BA132" i="1"/>
  <c r="CT9" i="1"/>
  <c r="CS9" i="1"/>
  <c r="DA9" i="1"/>
  <c r="AZ33" i="1"/>
  <c r="BA138" i="1"/>
  <c r="AZ126" i="1"/>
  <c r="AY9" i="1"/>
  <c r="P4" i="14" s="1"/>
  <c r="BT29" i="1"/>
  <c r="BT123" i="1"/>
  <c r="BT126" i="1"/>
  <c r="BT70" i="1"/>
  <c r="BY77" i="1"/>
  <c r="AUL124" i="6" s="1"/>
  <c r="BT81" i="1"/>
  <c r="BT33" i="1"/>
  <c r="BT124" i="1"/>
  <c r="BT12" i="1"/>
  <c r="BT48" i="1"/>
  <c r="BT139" i="1"/>
  <c r="BT183" i="1"/>
  <c r="BT212" i="1"/>
  <c r="BT51" i="1"/>
  <c r="BT130" i="1"/>
  <c r="BT174" i="1"/>
  <c r="BT208" i="1"/>
  <c r="BT38" i="1"/>
  <c r="BT125" i="1"/>
  <c r="BT173" i="1"/>
  <c r="BT209" i="1"/>
  <c r="BT110" i="1"/>
  <c r="BT101" i="1"/>
  <c r="BT49" i="1"/>
  <c r="BT136" i="1"/>
  <c r="BT16" i="1"/>
  <c r="BT64" i="1"/>
  <c r="BT151" i="1"/>
  <c r="BT187" i="1"/>
  <c r="BT19" i="1"/>
  <c r="BT55" i="1"/>
  <c r="BT142" i="1"/>
  <c r="BT190" i="1"/>
  <c r="BT6" i="1"/>
  <c r="ET5" i="14" s="1"/>
  <c r="BT50" i="1"/>
  <c r="BT141" i="1"/>
  <c r="BT177" i="1"/>
  <c r="BT152" i="1"/>
  <c r="BT93" i="1"/>
  <c r="BT94" i="1"/>
  <c r="BT17" i="1"/>
  <c r="BT61" i="1"/>
  <c r="BT140" i="1"/>
  <c r="BT32" i="1"/>
  <c r="BT119" i="1"/>
  <c r="BT155" i="1"/>
  <c r="BT203" i="1"/>
  <c r="BT23" i="1"/>
  <c r="BT67" i="1"/>
  <c r="BT158" i="1"/>
  <c r="BT194" i="1"/>
  <c r="BT18" i="1"/>
  <c r="BT66" i="1"/>
  <c r="BT145" i="1"/>
  <c r="BT189" i="1"/>
  <c r="BT184" i="1"/>
  <c r="CB92" i="1"/>
  <c r="BX90" i="1"/>
  <c r="BY90" i="1" s="1"/>
  <c r="BX97" i="1"/>
  <c r="BY97" i="1" s="1"/>
  <c r="BX89" i="1"/>
  <c r="BY89" i="1" s="1"/>
  <c r="BX85" i="1"/>
  <c r="BY85" i="1" s="1"/>
  <c r="AK8" i="23"/>
  <c r="AK7" i="23"/>
  <c r="AK9" i="23"/>
  <c r="AK10" i="23"/>
  <c r="AK11" i="23"/>
  <c r="V10" i="23"/>
  <c r="V8" i="23"/>
  <c r="V7" i="23"/>
  <c r="B11" i="15"/>
  <c r="T59" i="1" s="1"/>
  <c r="B14" i="15"/>
  <c r="K7" i="15"/>
  <c r="M7" i="15" s="1"/>
  <c r="T7" i="15" s="1"/>
  <c r="M11" i="15"/>
  <c r="M18" i="15"/>
  <c r="Y410" i="18"/>
  <c r="M6" i="15"/>
  <c r="S30" i="1" s="1"/>
  <c r="Y409" i="18"/>
  <c r="Y358" i="18"/>
  <c r="BF94" i="1"/>
  <c r="K14" i="15"/>
  <c r="V11" i="20"/>
  <c r="V12" i="20"/>
  <c r="Y424" i="18"/>
  <c r="Y428" i="18"/>
  <c r="Y432" i="18"/>
  <c r="Y436" i="18"/>
  <c r="Y440" i="18"/>
  <c r="Y444" i="18"/>
  <c r="Y448" i="18"/>
  <c r="Y452" i="18"/>
  <c r="Y456" i="18"/>
  <c r="Y460" i="18"/>
  <c r="Y464" i="18"/>
  <c r="Y468" i="18"/>
  <c r="Y472" i="18"/>
  <c r="Y476" i="18"/>
  <c r="Y480" i="18"/>
  <c r="Y484" i="18"/>
  <c r="Y488" i="18"/>
  <c r="Y492" i="18"/>
  <c r="Y496" i="18"/>
  <c r="Y500" i="18"/>
  <c r="Y504" i="18"/>
  <c r="Y508" i="18"/>
  <c r="Y512" i="18"/>
  <c r="Y516" i="18"/>
  <c r="Y520" i="18"/>
  <c r="Y524" i="18"/>
  <c r="Y528" i="18"/>
  <c r="Y532" i="18"/>
  <c r="Y536" i="18"/>
  <c r="Y540" i="18"/>
  <c r="Y544" i="18"/>
  <c r="Y548" i="18"/>
  <c r="Y552" i="18"/>
  <c r="Y556" i="18"/>
  <c r="Y560" i="18"/>
  <c r="Y564" i="18"/>
  <c r="Y568" i="18"/>
  <c r="Y572" i="18"/>
  <c r="Y576" i="18"/>
  <c r="Y580" i="18"/>
  <c r="Y584" i="18"/>
  <c r="Y588" i="18"/>
  <c r="Y592" i="18"/>
  <c r="Y596" i="18"/>
  <c r="Y600" i="18"/>
  <c r="Y604" i="18"/>
  <c r="Y608" i="18"/>
  <c r="Y612" i="18"/>
  <c r="Y616" i="18"/>
  <c r="Y620" i="18"/>
  <c r="Y624" i="18"/>
  <c r="Y628" i="18"/>
  <c r="Y632" i="18"/>
  <c r="Y636" i="18"/>
  <c r="Y640" i="18"/>
  <c r="Y644" i="18"/>
  <c r="Y648" i="18"/>
  <c r="Y652" i="18"/>
  <c r="Y656" i="18"/>
  <c r="Y660" i="18"/>
  <c r="Y664" i="18"/>
  <c r="Y668" i="18"/>
  <c r="Y672" i="18"/>
  <c r="Y421" i="18"/>
  <c r="Y425" i="18"/>
  <c r="Y429" i="18"/>
  <c r="Y433" i="18"/>
  <c r="Y437" i="18"/>
  <c r="Y441" i="18"/>
  <c r="Y445" i="18"/>
  <c r="Y449" i="18"/>
  <c r="Y453" i="18"/>
  <c r="Y457" i="18"/>
  <c r="Y461" i="18"/>
  <c r="Y465" i="18"/>
  <c r="Y469" i="18"/>
  <c r="Y473" i="18"/>
  <c r="Y477" i="18"/>
  <c r="Y481" i="18"/>
  <c r="Y485" i="18"/>
  <c r="Y489" i="18"/>
  <c r="Y493" i="18"/>
  <c r="Y497" i="18"/>
  <c r="Y501" i="18"/>
  <c r="Y505" i="18"/>
  <c r="Y509" i="18"/>
  <c r="Y513" i="18"/>
  <c r="Y517" i="18"/>
  <c r="Y521" i="18"/>
  <c r="Y525" i="18"/>
  <c r="Y529" i="18"/>
  <c r="Y533" i="18"/>
  <c r="Y537" i="18"/>
  <c r="Y541" i="18"/>
  <c r="Y545" i="18"/>
  <c r="Y549" i="18"/>
  <c r="Y553" i="18"/>
  <c r="Y557" i="18"/>
  <c r="Y561" i="18"/>
  <c r="Y565" i="18"/>
  <c r="Y569" i="18"/>
  <c r="Y573" i="18"/>
  <c r="Y577" i="18"/>
  <c r="Y422" i="18"/>
  <c r="Y426" i="18"/>
  <c r="Y430" i="18"/>
  <c r="Y434" i="18"/>
  <c r="Y438" i="18"/>
  <c r="Y442" i="18"/>
  <c r="Y446" i="18"/>
  <c r="Y450" i="18"/>
  <c r="Y454" i="18"/>
  <c r="Y458" i="18"/>
  <c r="Y462" i="18"/>
  <c r="Y466" i="18"/>
  <c r="Y470" i="18"/>
  <c r="Y474" i="18"/>
  <c r="Y478" i="18"/>
  <c r="Y482" i="18"/>
  <c r="Y486" i="18"/>
  <c r="Y490" i="18"/>
  <c r="Y494" i="18"/>
  <c r="Y498" i="18"/>
  <c r="Y502" i="18"/>
  <c r="Y506" i="18"/>
  <c r="Y510" i="18"/>
  <c r="Y514" i="18"/>
  <c r="Y518" i="18"/>
  <c r="Y522" i="18"/>
  <c r="Y526" i="18"/>
  <c r="Y530" i="18"/>
  <c r="Y534" i="18"/>
  <c r="Y538" i="18"/>
  <c r="Y542" i="18"/>
  <c r="Y546" i="18"/>
  <c r="Y550" i="18"/>
  <c r="Y554" i="18"/>
  <c r="Y558" i="18"/>
  <c r="Y562" i="18"/>
  <c r="Y566" i="18"/>
  <c r="Y570" i="18"/>
  <c r="Y574" i="18"/>
  <c r="Y578" i="18"/>
  <c r="Y582" i="18"/>
  <c r="Y586" i="18"/>
  <c r="Y590" i="18"/>
  <c r="Y594" i="18"/>
  <c r="Y598" i="18"/>
  <c r="Y602" i="18"/>
  <c r="Y606" i="18"/>
  <c r="Y610" i="18"/>
  <c r="Y614" i="18"/>
  <c r="Y618" i="18"/>
  <c r="Y622" i="18"/>
  <c r="Y626" i="18"/>
  <c r="Y630" i="18"/>
  <c r="Y634" i="18"/>
  <c r="Y638" i="18"/>
  <c r="Y642" i="18"/>
  <c r="Y646" i="18"/>
  <c r="Y650" i="18"/>
  <c r="Y654" i="18"/>
  <c r="Y658" i="18"/>
  <c r="Y662" i="18"/>
  <c r="Y666" i="18"/>
  <c r="Y670" i="18"/>
  <c r="Y674" i="18"/>
  <c r="Y435" i="18"/>
  <c r="Y451" i="18"/>
  <c r="Y467" i="18"/>
  <c r="Y483" i="18"/>
  <c r="Y499" i="18"/>
  <c r="Y515" i="18"/>
  <c r="Y531" i="18"/>
  <c r="Y547" i="18"/>
  <c r="Y563" i="18"/>
  <c r="Y579" i="18"/>
  <c r="Y587" i="18"/>
  <c r="Y595" i="18"/>
  <c r="Y603" i="18"/>
  <c r="Y611" i="18"/>
  <c r="Y619" i="18"/>
  <c r="Y627" i="18"/>
  <c r="Y635" i="18"/>
  <c r="Y643" i="18"/>
  <c r="Y651" i="18"/>
  <c r="Y659" i="18"/>
  <c r="Y667" i="18"/>
  <c r="Y675" i="18"/>
  <c r="Y679" i="18"/>
  <c r="Y683" i="18"/>
  <c r="Y687" i="18"/>
  <c r="Y691" i="18"/>
  <c r="Y695" i="18"/>
  <c r="Y699" i="18"/>
  <c r="Y703" i="18"/>
  <c r="Y707" i="18"/>
  <c r="Y711" i="18"/>
  <c r="Y715" i="18"/>
  <c r="Y719" i="18"/>
  <c r="Y723" i="18"/>
  <c r="Y727" i="18"/>
  <c r="Y731" i="18"/>
  <c r="Y735" i="18"/>
  <c r="Y739" i="18"/>
  <c r="Y743" i="18"/>
  <c r="Y747" i="18"/>
  <c r="Y751" i="18"/>
  <c r="Y755" i="18"/>
  <c r="Y759" i="18"/>
  <c r="Y763" i="18"/>
  <c r="Y767" i="18"/>
  <c r="Y771" i="18"/>
  <c r="Y775" i="18"/>
  <c r="Y779" i="18"/>
  <c r="Y783" i="18"/>
  <c r="Y787" i="18"/>
  <c r="Y791" i="18"/>
  <c r="Y795" i="18"/>
  <c r="Y799" i="18"/>
  <c r="Y803" i="18"/>
  <c r="Y807" i="18"/>
  <c r="Y811" i="18"/>
  <c r="Y815" i="18"/>
  <c r="Y819" i="18"/>
  <c r="Y823" i="18"/>
  <c r="Y827" i="18"/>
  <c r="Y831" i="18"/>
  <c r="Y835" i="18"/>
  <c r="Y839" i="18"/>
  <c r="Y843" i="18"/>
  <c r="Y423" i="18"/>
  <c r="Y439" i="18"/>
  <c r="Y455" i="18"/>
  <c r="Y471" i="18"/>
  <c r="Y487" i="18"/>
  <c r="Y503" i="18"/>
  <c r="Y519" i="18"/>
  <c r="Y535" i="18"/>
  <c r="Y551" i="18"/>
  <c r="Y567" i="18"/>
  <c r="Y581" i="18"/>
  <c r="Y589" i="18"/>
  <c r="Y597" i="18"/>
  <c r="Y605" i="18"/>
  <c r="Y613" i="18"/>
  <c r="Y621" i="18"/>
  <c r="Y629" i="18"/>
  <c r="Y637" i="18"/>
  <c r="Y645" i="18"/>
  <c r="Y653" i="18"/>
  <c r="Y661" i="18"/>
  <c r="Y669" i="18"/>
  <c r="Y676" i="18"/>
  <c r="Y680" i="18"/>
  <c r="Y684" i="18"/>
  <c r="Y688" i="18"/>
  <c r="Y692" i="18"/>
  <c r="Y696" i="18"/>
  <c r="Y700" i="18"/>
  <c r="Y704" i="18"/>
  <c r="Y708" i="18"/>
  <c r="Y712" i="18"/>
  <c r="Y716" i="18"/>
  <c r="Y720" i="18"/>
  <c r="Y724" i="18"/>
  <c r="Y728" i="18"/>
  <c r="Y732" i="18"/>
  <c r="Y736" i="18"/>
  <c r="Y740" i="18"/>
  <c r="Y744" i="18"/>
  <c r="Y748" i="18"/>
  <c r="Y752" i="18"/>
  <c r="Y756" i="18"/>
  <c r="Y760" i="18"/>
  <c r="Y764" i="18"/>
  <c r="Y768" i="18"/>
  <c r="Y772" i="18"/>
  <c r="Y776" i="18"/>
  <c r="Y780" i="18"/>
  <c r="Y784" i="18"/>
  <c r="Y788" i="18"/>
  <c r="Y427" i="18"/>
  <c r="Y443" i="18"/>
  <c r="Y459" i="18"/>
  <c r="Y475" i="18"/>
  <c r="Y491" i="18"/>
  <c r="Y507" i="18"/>
  <c r="Y523" i="18"/>
  <c r="Y539" i="18"/>
  <c r="Y555" i="18"/>
  <c r="Y571" i="18"/>
  <c r="Y583" i="18"/>
  <c r="Y591" i="18"/>
  <c r="Y599" i="18"/>
  <c r="Y607" i="18"/>
  <c r="Y615" i="18"/>
  <c r="Y623" i="18"/>
  <c r="Y631" i="18"/>
  <c r="Y639" i="18"/>
  <c r="Y647" i="18"/>
  <c r="Y655" i="18"/>
  <c r="Y663" i="18"/>
  <c r="Y671" i="18"/>
  <c r="Y677" i="18"/>
  <c r="Y681" i="18"/>
  <c r="Y685" i="18"/>
  <c r="Y689" i="18"/>
  <c r="Y693" i="18"/>
  <c r="Y697" i="18"/>
  <c r="Y701" i="18"/>
  <c r="Y705" i="18"/>
  <c r="Y709" i="18"/>
  <c r="Y713" i="18"/>
  <c r="Y717" i="18"/>
  <c r="Y721" i="18"/>
  <c r="Y725" i="18"/>
  <c r="Y729" i="18"/>
  <c r="Y733" i="18"/>
  <c r="Y737" i="18"/>
  <c r="Y741" i="18"/>
  <c r="Y745" i="18"/>
  <c r="Y749" i="18"/>
  <c r="Y753" i="18"/>
  <c r="Y757" i="18"/>
  <c r="Y761" i="18"/>
  <c r="Y765" i="18"/>
  <c r="Y769" i="18"/>
  <c r="Y773" i="18"/>
  <c r="Y777" i="18"/>
  <c r="Y781" i="18"/>
  <c r="Y785" i="18"/>
  <c r="Y789" i="18"/>
  <c r="Y793" i="18"/>
  <c r="Y797" i="18"/>
  <c r="Y801" i="18"/>
  <c r="Y805" i="18"/>
  <c r="Y809" i="18"/>
  <c r="Y813" i="18"/>
  <c r="Y817" i="18"/>
  <c r="Y821" i="18"/>
  <c r="Y825" i="18"/>
  <c r="Y829" i="18"/>
  <c r="Y833" i="18"/>
  <c r="Y837" i="18"/>
  <c r="Y841" i="18"/>
  <c r="Y845" i="18"/>
  <c r="Y431" i="18"/>
  <c r="Y495" i="18"/>
  <c r="Y559" i="18"/>
  <c r="Y601" i="18"/>
  <c r="Y633" i="18"/>
  <c r="Y665" i="18"/>
  <c r="Y686" i="18"/>
  <c r="Y702" i="18"/>
  <c r="Y718" i="18"/>
  <c r="Y734" i="18"/>
  <c r="Y750" i="18"/>
  <c r="Y766" i="18"/>
  <c r="Y782" i="18"/>
  <c r="Y794" i="18"/>
  <c r="Y802" i="18"/>
  <c r="Y810" i="18"/>
  <c r="Y818" i="18"/>
  <c r="Y826" i="18"/>
  <c r="Y834" i="18"/>
  <c r="Y842" i="18"/>
  <c r="Y447" i="18"/>
  <c r="Y511" i="18"/>
  <c r="Y575" i="18"/>
  <c r="Y609" i="18"/>
  <c r="Y641" i="18"/>
  <c r="Y673" i="18"/>
  <c r="Y690" i="18"/>
  <c r="Y706" i="18"/>
  <c r="Y722" i="18"/>
  <c r="Y738" i="18"/>
  <c r="Y754" i="18"/>
  <c r="Y770" i="18"/>
  <c r="Y786" i="18"/>
  <c r="Y796" i="18"/>
  <c r="Y804" i="18"/>
  <c r="Y812" i="18"/>
  <c r="Y820" i="18"/>
  <c r="Y828" i="18"/>
  <c r="Y836" i="18"/>
  <c r="Y844" i="18"/>
  <c r="Y463" i="18"/>
  <c r="Y527" i="18"/>
  <c r="Y585" i="18"/>
  <c r="Y617" i="18"/>
  <c r="Y649" i="18"/>
  <c r="Y678" i="18"/>
  <c r="Y694" i="18"/>
  <c r="Y710" i="18"/>
  <c r="Y726" i="18"/>
  <c r="Y742" i="18"/>
  <c r="Y758" i="18"/>
  <c r="Y774" i="18"/>
  <c r="Y790" i="18"/>
  <c r="Y798" i="18"/>
  <c r="Y806" i="18"/>
  <c r="Y814" i="18"/>
  <c r="Y822" i="18"/>
  <c r="Y830" i="18"/>
  <c r="Y838" i="18"/>
  <c r="Y846" i="18"/>
  <c r="Y479" i="18"/>
  <c r="Y657" i="18"/>
  <c r="Y730" i="18"/>
  <c r="Y792" i="18"/>
  <c r="Y824" i="18"/>
  <c r="Y625" i="18"/>
  <c r="Y778" i="18"/>
  <c r="Y543" i="18"/>
  <c r="Y682" i="18"/>
  <c r="Y746" i="18"/>
  <c r="Y800" i="18"/>
  <c r="Y832" i="18"/>
  <c r="Y593" i="18"/>
  <c r="Y698" i="18"/>
  <c r="Y762" i="18"/>
  <c r="Y808" i="18"/>
  <c r="Y840" i="18"/>
  <c r="Y714" i="18"/>
  <c r="Y816" i="18"/>
  <c r="Y362" i="18"/>
  <c r="Y378" i="18"/>
  <c r="Y384" i="18"/>
  <c r="Y377" i="18"/>
  <c r="Y382" i="18"/>
  <c r="Y363" i="18"/>
  <c r="Y388" i="18"/>
  <c r="Y390" i="18"/>
  <c r="Y405" i="18"/>
  <c r="Y402" i="18"/>
  <c r="Y373" i="18"/>
  <c r="Y395" i="18"/>
  <c r="Y403" i="18"/>
  <c r="Y372" i="18"/>
  <c r="Y399" i="18"/>
  <c r="Y361" i="18"/>
  <c r="Y380" i="18"/>
  <c r="Y397" i="18"/>
  <c r="Y370" i="18"/>
  <c r="Y400" i="18"/>
  <c r="Y401" i="18"/>
  <c r="Y386" i="18"/>
  <c r="Y404" i="18"/>
  <c r="Y396" i="18"/>
  <c r="Y367" i="18"/>
  <c r="Y375" i="18"/>
  <c r="Y387" i="18"/>
  <c r="Y394" i="18"/>
  <c r="Y374" i="18"/>
  <c r="Y391" i="18"/>
  <c r="Y371" i="18"/>
  <c r="Y393" i="18"/>
  <c r="Y364" i="18"/>
  <c r="Y376" i="18"/>
  <c r="Y381" i="18"/>
  <c r="Y385" i="18"/>
  <c r="Y379" i="18"/>
  <c r="Y398" i="18"/>
  <c r="Y383" i="18"/>
  <c r="Y389" i="18"/>
  <c r="Y392" i="18"/>
  <c r="AB409" i="18"/>
  <c r="AS409" i="18" s="1"/>
  <c r="AX104" i="1"/>
  <c r="CV9" i="1"/>
  <c r="CU9" i="1"/>
  <c r="BB101" i="1"/>
  <c r="W418" i="18"/>
  <c r="Y418" i="18" s="1"/>
  <c r="W369" i="18"/>
  <c r="Y369" i="18" s="1"/>
  <c r="W366" i="18"/>
  <c r="Y366" i="18" s="1"/>
  <c r="W414" i="18"/>
  <c r="Y414" i="18" s="1"/>
  <c r="W407" i="18"/>
  <c r="Y407" i="18" s="1"/>
  <c r="W420" i="18"/>
  <c r="Y420" i="18" s="1"/>
  <c r="W359" i="18"/>
  <c r="Y359" i="18" s="1"/>
  <c r="AB416" i="18"/>
  <c r="AS416" i="18" s="1"/>
  <c r="AB412" i="18"/>
  <c r="AS412" i="18" s="1"/>
  <c r="AB408" i="18"/>
  <c r="AS408" i="18" s="1"/>
  <c r="AB419" i="18"/>
  <c r="AS419" i="18" s="1"/>
  <c r="AB415" i="18"/>
  <c r="AS415" i="18" s="1"/>
  <c r="AB411" i="18"/>
  <c r="AS411" i="18" s="1"/>
  <c r="U170" i="18"/>
  <c r="V170" i="18" s="1"/>
  <c r="W417" i="18"/>
  <c r="Y417" i="18" s="1"/>
  <c r="W368" i="18"/>
  <c r="Y368" i="18" s="1"/>
  <c r="W365" i="18"/>
  <c r="Y365" i="18" s="1"/>
  <c r="W413" i="18"/>
  <c r="Y413" i="18" s="1"/>
  <c r="W406" i="18"/>
  <c r="Y406" i="18" s="1"/>
  <c r="W360" i="18"/>
  <c r="AB360" i="18" s="1"/>
  <c r="AS360" i="18" s="1"/>
  <c r="W357" i="18"/>
  <c r="Y357" i="18" s="1"/>
  <c r="AB410" i="18"/>
  <c r="AS410" i="18" s="1"/>
  <c r="AB358" i="18"/>
  <c r="AS358" i="18" s="1"/>
  <c r="J422" i="18"/>
  <c r="AF422" i="18" s="1"/>
  <c r="J426" i="18"/>
  <c r="AV426" i="18" s="1"/>
  <c r="J430" i="18"/>
  <c r="J434" i="18"/>
  <c r="AK434" i="18" s="1"/>
  <c r="J438" i="18"/>
  <c r="J442" i="18"/>
  <c r="AF442" i="18" s="1"/>
  <c r="J446" i="18"/>
  <c r="J450" i="18"/>
  <c r="J454" i="18"/>
  <c r="AK454" i="18" s="1"/>
  <c r="J458" i="18"/>
  <c r="J462" i="18"/>
  <c r="J466" i="18"/>
  <c r="J470" i="18"/>
  <c r="AQ470" i="18" s="1"/>
  <c r="J474" i="18"/>
  <c r="J478" i="18"/>
  <c r="J482" i="18"/>
  <c r="J486" i="18"/>
  <c r="AK486" i="18" s="1"/>
  <c r="J490" i="18"/>
  <c r="AV490" i="18" s="1"/>
  <c r="J494" i="18"/>
  <c r="J498" i="18"/>
  <c r="J502" i="18"/>
  <c r="AV502" i="18" s="1"/>
  <c r="J506" i="18"/>
  <c r="AK506" i="18" s="1"/>
  <c r="J510" i="18"/>
  <c r="J514" i="18"/>
  <c r="J518" i="18"/>
  <c r="AK518" i="18" s="1"/>
  <c r="J522" i="18"/>
  <c r="AF522" i="18" s="1"/>
  <c r="J526" i="18"/>
  <c r="J530" i="18"/>
  <c r="J534" i="18"/>
  <c r="AF534" i="18" s="1"/>
  <c r="J538" i="18"/>
  <c r="AQ538" i="18" s="1"/>
  <c r="J542" i="18"/>
  <c r="J546" i="18"/>
  <c r="J550" i="18"/>
  <c r="J554" i="18"/>
  <c r="AQ554" i="18" s="1"/>
  <c r="J558" i="18"/>
  <c r="J562" i="18"/>
  <c r="J566" i="18"/>
  <c r="J570" i="18"/>
  <c r="AK570" i="18" s="1"/>
  <c r="J574" i="18"/>
  <c r="J578" i="18"/>
  <c r="J582" i="18"/>
  <c r="AF582" i="18" s="1"/>
  <c r="J586" i="18"/>
  <c r="AF586" i="18" s="1"/>
  <c r="J590" i="18"/>
  <c r="J594" i="18"/>
  <c r="J598" i="18"/>
  <c r="AF598" i="18" s="1"/>
  <c r="J602" i="18"/>
  <c r="AQ602" i="18" s="1"/>
  <c r="J606" i="18"/>
  <c r="J610" i="18"/>
  <c r="J614" i="18"/>
  <c r="J618" i="18"/>
  <c r="AK618" i="18" s="1"/>
  <c r="J622" i="18"/>
  <c r="J626" i="18"/>
  <c r="J630" i="18"/>
  <c r="AK630" i="18" s="1"/>
  <c r="J634" i="18"/>
  <c r="AF634" i="18" s="1"/>
  <c r="J638" i="18"/>
  <c r="J642" i="18"/>
  <c r="J423" i="18"/>
  <c r="AQ423" i="18" s="1"/>
  <c r="J427" i="18"/>
  <c r="AF427" i="18" s="1"/>
  <c r="J431" i="18"/>
  <c r="J435" i="18"/>
  <c r="AV435" i="18" s="1"/>
  <c r="J439" i="18"/>
  <c r="AF439" i="18" s="1"/>
  <c r="J443" i="18"/>
  <c r="AF443" i="18" s="1"/>
  <c r="J447" i="18"/>
  <c r="J451" i="18"/>
  <c r="AK451" i="18" s="1"/>
  <c r="J455" i="18"/>
  <c r="AV455" i="18" s="1"/>
  <c r="J459" i="18"/>
  <c r="AF459" i="18" s="1"/>
  <c r="J463" i="18"/>
  <c r="J467" i="18"/>
  <c r="J471" i="18"/>
  <c r="AF471" i="18" s="1"/>
  <c r="J475" i="18"/>
  <c r="AF475" i="18" s="1"/>
  <c r="J479" i="18"/>
  <c r="J483" i="18"/>
  <c r="J487" i="18"/>
  <c r="AF487" i="18" s="1"/>
  <c r="J491" i="18"/>
  <c r="AF491" i="18" s="1"/>
  <c r="J495" i="18"/>
  <c r="J499" i="18"/>
  <c r="J503" i="18"/>
  <c r="J507" i="18"/>
  <c r="AF507" i="18" s="1"/>
  <c r="J511" i="18"/>
  <c r="J515" i="18"/>
  <c r="AK515" i="18" s="1"/>
  <c r="J519" i="18"/>
  <c r="AK519" i="18" s="1"/>
  <c r="J523" i="18"/>
  <c r="AK523" i="18" s="1"/>
  <c r="J527" i="18"/>
  <c r="J531" i="18"/>
  <c r="J535" i="18"/>
  <c r="AQ535" i="18" s="1"/>
  <c r="J539" i="18"/>
  <c r="AQ539" i="18" s="1"/>
  <c r="J543" i="18"/>
  <c r="J547" i="18"/>
  <c r="J551" i="18"/>
  <c r="AQ551" i="18" s="1"/>
  <c r="J555" i="18"/>
  <c r="J559" i="18"/>
  <c r="J563" i="18"/>
  <c r="J567" i="18"/>
  <c r="AF567" i="18" s="1"/>
  <c r="J571" i="18"/>
  <c r="AQ571" i="18" s="1"/>
  <c r="J575" i="18"/>
  <c r="J579" i="18"/>
  <c r="J583" i="18"/>
  <c r="AK583" i="18" s="1"/>
  <c r="J587" i="18"/>
  <c r="AF587" i="18" s="1"/>
  <c r="J591" i="18"/>
  <c r="J595" i="18"/>
  <c r="AQ595" i="18" s="1"/>
  <c r="J599" i="18"/>
  <c r="AF599" i="18" s="1"/>
  <c r="J603" i="18"/>
  <c r="AQ603" i="18" s="1"/>
  <c r="J607" i="18"/>
  <c r="J611" i="18"/>
  <c r="J615" i="18"/>
  <c r="J619" i="18"/>
  <c r="AF619" i="18" s="1"/>
  <c r="J623" i="18"/>
  <c r="J627" i="18"/>
  <c r="J631" i="18"/>
  <c r="AF631" i="18" s="1"/>
  <c r="J635" i="18"/>
  <c r="AQ635" i="18" s="1"/>
  <c r="J639" i="18"/>
  <c r="J643" i="18"/>
  <c r="J647" i="18"/>
  <c r="AV647" i="18" s="1"/>
  <c r="J651" i="18"/>
  <c r="AK651" i="18" s="1"/>
  <c r="J655" i="18"/>
  <c r="J659" i="18"/>
  <c r="J663" i="18"/>
  <c r="AQ663" i="18" s="1"/>
  <c r="J667" i="18"/>
  <c r="J671" i="18"/>
  <c r="J675" i="18"/>
  <c r="J679" i="18"/>
  <c r="AK679" i="18" s="1"/>
  <c r="J683" i="18"/>
  <c r="J687" i="18"/>
  <c r="J691" i="18"/>
  <c r="J695" i="18"/>
  <c r="AV695" i="18" s="1"/>
  <c r="J699" i="18"/>
  <c r="AQ699" i="18" s="1"/>
  <c r="J420" i="18"/>
  <c r="J424" i="18"/>
  <c r="AK424" i="18" s="1"/>
  <c r="J428" i="18"/>
  <c r="AF428" i="18" s="1"/>
  <c r="J432" i="18"/>
  <c r="J436" i="18"/>
  <c r="J440" i="18"/>
  <c r="J444" i="18"/>
  <c r="AF444" i="18" s="1"/>
  <c r="J448" i="18"/>
  <c r="J452" i="18"/>
  <c r="J456" i="18"/>
  <c r="AQ456" i="18" s="1"/>
  <c r="J460" i="18"/>
  <c r="AF460" i="18" s="1"/>
  <c r="J464" i="18"/>
  <c r="AF464" i="18" s="1"/>
  <c r="J468" i="18"/>
  <c r="J472" i="18"/>
  <c r="J476" i="18"/>
  <c r="AK476" i="18" s="1"/>
  <c r="J480" i="18"/>
  <c r="AQ480" i="18" s="1"/>
  <c r="J484" i="18"/>
  <c r="J488" i="18"/>
  <c r="J492" i="18"/>
  <c r="AF492" i="18" s="1"/>
  <c r="J496" i="18"/>
  <c r="AK496" i="18" s="1"/>
  <c r="J500" i="18"/>
  <c r="J504" i="18"/>
  <c r="J508" i="18"/>
  <c r="AK508" i="18" s="1"/>
  <c r="J512" i="18"/>
  <c r="AF512" i="18" s="1"/>
  <c r="J516" i="18"/>
  <c r="J520" i="18"/>
  <c r="J524" i="18"/>
  <c r="AF524" i="18" s="1"/>
  <c r="J528" i="18"/>
  <c r="AQ528" i="18" s="1"/>
  <c r="J532" i="18"/>
  <c r="J536" i="18"/>
  <c r="J540" i="18"/>
  <c r="AF540" i="18" s="1"/>
  <c r="J544" i="18"/>
  <c r="AV544" i="18" s="1"/>
  <c r="J548" i="18"/>
  <c r="J552" i="18"/>
  <c r="J556" i="18"/>
  <c r="AQ556" i="18" s="1"/>
  <c r="J560" i="18"/>
  <c r="AQ560" i="18" s="1"/>
  <c r="J564" i="18"/>
  <c r="J568" i="18"/>
  <c r="J572" i="18"/>
  <c r="J576" i="18"/>
  <c r="J580" i="18"/>
  <c r="J584" i="18"/>
  <c r="AV584" i="18" s="1"/>
  <c r="J588" i="18"/>
  <c r="AV588" i="18" s="1"/>
  <c r="J592" i="18"/>
  <c r="AF592" i="18" s="1"/>
  <c r="J596" i="18"/>
  <c r="AF596" i="18" s="1"/>
  <c r="J600" i="18"/>
  <c r="J604" i="18"/>
  <c r="J608" i="18"/>
  <c r="AQ608" i="18" s="1"/>
  <c r="J612" i="18"/>
  <c r="J616" i="18"/>
  <c r="AF616" i="18" s="1"/>
  <c r="J620" i="18"/>
  <c r="AK620" i="18" s="1"/>
  <c r="J624" i="18"/>
  <c r="J628" i="18"/>
  <c r="J632" i="18"/>
  <c r="J636" i="18"/>
  <c r="J640" i="18"/>
  <c r="J644" i="18"/>
  <c r="J648" i="18"/>
  <c r="AF648" i="18" s="1"/>
  <c r="J652" i="18"/>
  <c r="AK652" i="18" s="1"/>
  <c r="J656" i="18"/>
  <c r="AQ656" i="18" s="1"/>
  <c r="J660" i="18"/>
  <c r="J664" i="18"/>
  <c r="AF664" i="18" s="1"/>
  <c r="J668" i="18"/>
  <c r="AK668" i="18" s="1"/>
  <c r="J672" i="18"/>
  <c r="AQ672" i="18" s="1"/>
  <c r="J676" i="18"/>
  <c r="J680" i="18"/>
  <c r="J684" i="18"/>
  <c r="AF684" i="18" s="1"/>
  <c r="J688" i="18"/>
  <c r="AK688" i="18" s="1"/>
  <c r="J692" i="18"/>
  <c r="J696" i="18"/>
  <c r="J429" i="18"/>
  <c r="AF429" i="18" s="1"/>
  <c r="J445" i="18"/>
  <c r="AV445" i="18" s="1"/>
  <c r="J461" i="18"/>
  <c r="J477" i="18"/>
  <c r="AF477" i="18" s="1"/>
  <c r="J493" i="18"/>
  <c r="AK493" i="18" s="1"/>
  <c r="J509" i="18"/>
  <c r="AK509" i="18" s="1"/>
  <c r="J525" i="18"/>
  <c r="J541" i="18"/>
  <c r="J557" i="18"/>
  <c r="AQ557" i="18" s="1"/>
  <c r="J573" i="18"/>
  <c r="AK573" i="18" s="1"/>
  <c r="J589" i="18"/>
  <c r="J605" i="18"/>
  <c r="J621" i="18"/>
  <c r="AQ621" i="18" s="1"/>
  <c r="J637" i="18"/>
  <c r="AK637" i="18" s="1"/>
  <c r="J649" i="18"/>
  <c r="J657" i="18"/>
  <c r="AK657" i="18" s="1"/>
  <c r="J665" i="18"/>
  <c r="AF665" i="18" s="1"/>
  <c r="J673" i="18"/>
  <c r="AV673" i="18" s="1"/>
  <c r="J681" i="18"/>
  <c r="J689" i="18"/>
  <c r="J697" i="18"/>
  <c r="J702" i="18"/>
  <c r="AF702" i="18" s="1"/>
  <c r="J706" i="18"/>
  <c r="J710" i="18"/>
  <c r="AQ710" i="18" s="1"/>
  <c r="J714" i="18"/>
  <c r="J718" i="18"/>
  <c r="AQ718" i="18" s="1"/>
  <c r="J722" i="18"/>
  <c r="J726" i="18"/>
  <c r="AK726" i="18" s="1"/>
  <c r="J730" i="18"/>
  <c r="AV730" i="18" s="1"/>
  <c r="J734" i="18"/>
  <c r="AV734" i="18" s="1"/>
  <c r="J738" i="18"/>
  <c r="J742" i="18"/>
  <c r="J746" i="18"/>
  <c r="AV746" i="18" s="1"/>
  <c r="J750" i="18"/>
  <c r="AV750" i="18" s="1"/>
  <c r="J754" i="18"/>
  <c r="J758" i="18"/>
  <c r="AF758" i="18" s="1"/>
  <c r="J762" i="18"/>
  <c r="AV762" i="18" s="1"/>
  <c r="J766" i="18"/>
  <c r="AK766" i="18" s="1"/>
  <c r="J770" i="18"/>
  <c r="J774" i="18"/>
  <c r="J778" i="18"/>
  <c r="J782" i="18"/>
  <c r="AF782" i="18" s="1"/>
  <c r="J786" i="18"/>
  <c r="J790" i="18"/>
  <c r="J794" i="18"/>
  <c r="J798" i="18"/>
  <c r="AQ798" i="18" s="1"/>
  <c r="J802" i="18"/>
  <c r="J806" i="18"/>
  <c r="J810" i="18"/>
  <c r="AK810" i="18" s="1"/>
  <c r="J814" i="18"/>
  <c r="J818" i="18"/>
  <c r="J822" i="18"/>
  <c r="J826" i="18"/>
  <c r="AV826" i="18" s="1"/>
  <c r="J830" i="18"/>
  <c r="AV830" i="18" s="1"/>
  <c r="J834" i="18"/>
  <c r="J838" i="18"/>
  <c r="AV838" i="18" s="1"/>
  <c r="J842" i="18"/>
  <c r="AK842" i="18" s="1"/>
  <c r="J846" i="18"/>
  <c r="AK846" i="18" s="1"/>
  <c r="J433" i="18"/>
  <c r="AQ433" i="18" s="1"/>
  <c r="J449" i="18"/>
  <c r="AK449" i="18" s="1"/>
  <c r="J465" i="18"/>
  <c r="AF465" i="18" s="1"/>
  <c r="J481" i="18"/>
  <c r="AF481" i="18" s="1"/>
  <c r="J497" i="18"/>
  <c r="J513" i="18"/>
  <c r="J529" i="18"/>
  <c r="AQ529" i="18" s="1"/>
  <c r="J545" i="18"/>
  <c r="AF545" i="18" s="1"/>
  <c r="J561" i="18"/>
  <c r="J577" i="18"/>
  <c r="J593" i="18"/>
  <c r="AV593" i="18" s="1"/>
  <c r="J609" i="18"/>
  <c r="AK609" i="18" s="1"/>
  <c r="J625" i="18"/>
  <c r="J641" i="18"/>
  <c r="AQ641" i="18" s="1"/>
  <c r="J650" i="18"/>
  <c r="AK650" i="18" s="1"/>
  <c r="J658" i="18"/>
  <c r="AF658" i="18" s="1"/>
  <c r="J666" i="18"/>
  <c r="J674" i="18"/>
  <c r="AF674" i="18" s="1"/>
  <c r="J682" i="18"/>
  <c r="J690" i="18"/>
  <c r="AQ690" i="18" s="1"/>
  <c r="J698" i="18"/>
  <c r="AQ698" i="18" s="1"/>
  <c r="J703" i="18"/>
  <c r="J707" i="18"/>
  <c r="J711" i="18"/>
  <c r="AV711" i="18" s="1"/>
  <c r="J715" i="18"/>
  <c r="J719" i="18"/>
  <c r="J723" i="18"/>
  <c r="AK723" i="18" s="1"/>
  <c r="J727" i="18"/>
  <c r="J731" i="18"/>
  <c r="J735" i="18"/>
  <c r="J739" i="18"/>
  <c r="AV739" i="18" s="1"/>
  <c r="J743" i="18"/>
  <c r="J747" i="18"/>
  <c r="J751" i="18"/>
  <c r="J755" i="18"/>
  <c r="J759" i="18"/>
  <c r="AF759" i="18" s="1"/>
  <c r="J763" i="18"/>
  <c r="J767" i="18"/>
  <c r="AF767" i="18" s="1"/>
  <c r="J771" i="18"/>
  <c r="J775" i="18"/>
  <c r="AV775" i="18" s="1"/>
  <c r="J779" i="18"/>
  <c r="J783" i="18"/>
  <c r="AV783" i="18" s="1"/>
  <c r="J787" i="18"/>
  <c r="AF787" i="18" s="1"/>
  <c r="J791" i="18"/>
  <c r="AF791" i="18" s="1"/>
  <c r="J795" i="18"/>
  <c r="AV795" i="18" s="1"/>
  <c r="J799" i="18"/>
  <c r="J803" i="18"/>
  <c r="AQ803" i="18" s="1"/>
  <c r="J807" i="18"/>
  <c r="AF807" i="18" s="1"/>
  <c r="J811" i="18"/>
  <c r="J815" i="18"/>
  <c r="AK815" i="18" s="1"/>
  <c r="J819" i="18"/>
  <c r="J823" i="18"/>
  <c r="AF823" i="18" s="1"/>
  <c r="J827" i="18"/>
  <c r="AK827" i="18" s="1"/>
  <c r="J831" i="18"/>
  <c r="J835" i="18"/>
  <c r="AK835" i="18" s="1"/>
  <c r="J839" i="18"/>
  <c r="AK839" i="18" s="1"/>
  <c r="J843" i="18"/>
  <c r="J421" i="18"/>
  <c r="AQ421" i="18" s="1"/>
  <c r="J437" i="18"/>
  <c r="AK437" i="18" s="1"/>
  <c r="J453" i="18"/>
  <c r="AV453" i="18" s="1"/>
  <c r="J469" i="18"/>
  <c r="J485" i="18"/>
  <c r="J501" i="18"/>
  <c r="J517" i="18"/>
  <c r="AF517" i="18" s="1"/>
  <c r="J533" i="18"/>
  <c r="J549" i="18"/>
  <c r="J565" i="18"/>
  <c r="AQ565" i="18" s="1"/>
  <c r="J581" i="18"/>
  <c r="AF581" i="18" s="1"/>
  <c r="J597" i="18"/>
  <c r="J613" i="18"/>
  <c r="AK613" i="18" s="1"/>
  <c r="J629" i="18"/>
  <c r="AV629" i="18" s="1"/>
  <c r="J645" i="18"/>
  <c r="AV645" i="18" s="1"/>
  <c r="J653" i="18"/>
  <c r="J661" i="18"/>
  <c r="J669" i="18"/>
  <c r="AK669" i="18" s="1"/>
  <c r="J677" i="18"/>
  <c r="AF677" i="18" s="1"/>
  <c r="J685" i="18"/>
  <c r="J693" i="18"/>
  <c r="J700" i="18"/>
  <c r="AV700" i="18" s="1"/>
  <c r="J704" i="18"/>
  <c r="J708" i="18"/>
  <c r="AF708" i="18" s="1"/>
  <c r="J712" i="18"/>
  <c r="AQ712" i="18" s="1"/>
  <c r="J716" i="18"/>
  <c r="AQ716" i="18" s="1"/>
  <c r="J720" i="18"/>
  <c r="AV720" i="18" s="1"/>
  <c r="J724" i="18"/>
  <c r="J728" i="18"/>
  <c r="J732" i="18"/>
  <c r="AV732" i="18" s="1"/>
  <c r="J736" i="18"/>
  <c r="AV736" i="18" s="1"/>
  <c r="J740" i="18"/>
  <c r="J744" i="18"/>
  <c r="J748" i="18"/>
  <c r="J752" i="18"/>
  <c r="AV752" i="18" s="1"/>
  <c r="J756" i="18"/>
  <c r="J760" i="18"/>
  <c r="J764" i="18"/>
  <c r="J768" i="18"/>
  <c r="J772" i="18"/>
  <c r="J776" i="18"/>
  <c r="J780" i="18"/>
  <c r="AK780" i="18" s="1"/>
  <c r="J784" i="18"/>
  <c r="J788" i="18"/>
  <c r="AK788" i="18" s="1"/>
  <c r="J792" i="18"/>
  <c r="J796" i="18"/>
  <c r="J800" i="18"/>
  <c r="AK800" i="18" s="1"/>
  <c r="J804" i="18"/>
  <c r="AK804" i="18" s="1"/>
  <c r="J808" i="18"/>
  <c r="AK808" i="18" s="1"/>
  <c r="J812" i="18"/>
  <c r="AF812" i="18" s="1"/>
  <c r="J816" i="18"/>
  <c r="J820" i="18"/>
  <c r="J824" i="18"/>
  <c r="J828" i="18"/>
  <c r="AV828" i="18" s="1"/>
  <c r="J832" i="18"/>
  <c r="AK832" i="18" s="1"/>
  <c r="J836" i="18"/>
  <c r="AF836" i="18" s="1"/>
  <c r="J840" i="18"/>
  <c r="J844" i="18"/>
  <c r="AK844" i="18" s="1"/>
  <c r="J441" i="18"/>
  <c r="AQ441" i="18" s="1"/>
  <c r="J505" i="18"/>
  <c r="AF505" i="18" s="1"/>
  <c r="J569" i="18"/>
  <c r="AK569" i="18" s="1"/>
  <c r="J633" i="18"/>
  <c r="AF633" i="18" s="1"/>
  <c r="J670" i="18"/>
  <c r="AV670" i="18" s="1"/>
  <c r="J701" i="18"/>
  <c r="J717" i="18"/>
  <c r="AF717" i="18" s="1"/>
  <c r="J733" i="18"/>
  <c r="AQ733" i="18" s="1"/>
  <c r="J749" i="18"/>
  <c r="AQ749" i="18" s="1"/>
  <c r="J765" i="18"/>
  <c r="AF765" i="18" s="1"/>
  <c r="J781" i="18"/>
  <c r="J797" i="18"/>
  <c r="J813" i="18"/>
  <c r="AF813" i="18" s="1"/>
  <c r="J829" i="18"/>
  <c r="AK829" i="18" s="1"/>
  <c r="J845" i="18"/>
  <c r="J457" i="18"/>
  <c r="AQ457" i="18" s="1"/>
  <c r="J521" i="18"/>
  <c r="AK521" i="18" s="1"/>
  <c r="J585" i="18"/>
  <c r="J646" i="18"/>
  <c r="J678" i="18"/>
  <c r="AF678" i="18" s="1"/>
  <c r="J705" i="18"/>
  <c r="AF705" i="18" s="1"/>
  <c r="J721" i="18"/>
  <c r="J737" i="18"/>
  <c r="J753" i="18"/>
  <c r="J769" i="18"/>
  <c r="AQ769" i="18" s="1"/>
  <c r="J785" i="18"/>
  <c r="AF785" i="18" s="1"/>
  <c r="J801" i="18"/>
  <c r="AK801" i="18" s="1"/>
  <c r="J817" i="18"/>
  <c r="AF817" i="18" s="1"/>
  <c r="J833" i="18"/>
  <c r="J473" i="18"/>
  <c r="J537" i="18"/>
  <c r="J601" i="18"/>
  <c r="AF601" i="18" s="1"/>
  <c r="J654" i="18"/>
  <c r="AF654" i="18" s="1"/>
  <c r="J686" i="18"/>
  <c r="J709" i="18"/>
  <c r="AQ709" i="18" s="1"/>
  <c r="J725" i="18"/>
  <c r="AV725" i="18" s="1"/>
  <c r="J741" i="18"/>
  <c r="AK741" i="18" s="1"/>
  <c r="J757" i="18"/>
  <c r="J773" i="18"/>
  <c r="J789" i="18"/>
  <c r="J805" i="18"/>
  <c r="AF805" i="18" s="1"/>
  <c r="J821" i="18"/>
  <c r="J837" i="18"/>
  <c r="J425" i="18"/>
  <c r="AF425" i="18" s="1"/>
  <c r="J662" i="18"/>
  <c r="AF662" i="18" s="1"/>
  <c r="J745" i="18"/>
  <c r="J809" i="18"/>
  <c r="J729" i="18"/>
  <c r="AQ729" i="18" s="1"/>
  <c r="J359" i="18"/>
  <c r="AF359" i="18" s="1"/>
  <c r="J489" i="18"/>
  <c r="J694" i="18"/>
  <c r="J761" i="18"/>
  <c r="AQ761" i="18" s="1"/>
  <c r="J825" i="18"/>
  <c r="AQ825" i="18" s="1"/>
  <c r="J793" i="18"/>
  <c r="J553" i="18"/>
  <c r="J713" i="18"/>
  <c r="AV713" i="18" s="1"/>
  <c r="J777" i="18"/>
  <c r="AK777" i="18" s="1"/>
  <c r="J841" i="18"/>
  <c r="J617" i="18"/>
  <c r="J361" i="18"/>
  <c r="J415" i="18"/>
  <c r="AK415" i="18" s="1"/>
  <c r="J367" i="18"/>
  <c r="J406" i="18"/>
  <c r="J390" i="18"/>
  <c r="AQ390" i="18" s="1"/>
  <c r="J374" i="18"/>
  <c r="J419" i="18"/>
  <c r="AF419" i="18" s="1"/>
  <c r="J375" i="18"/>
  <c r="J409" i="18"/>
  <c r="AF409" i="18" s="1"/>
  <c r="J393" i="18"/>
  <c r="J377" i="18"/>
  <c r="AQ377" i="18" s="1"/>
  <c r="J411" i="18"/>
  <c r="J416" i="18"/>
  <c r="J400" i="18"/>
  <c r="AQ400" i="18" s="1"/>
  <c r="J384" i="18"/>
  <c r="AF384" i="18" s="1"/>
  <c r="J368" i="18"/>
  <c r="AF368" i="18" s="1"/>
  <c r="J410" i="18"/>
  <c r="AQ410" i="18" s="1"/>
  <c r="J387" i="18"/>
  <c r="AF387" i="18" s="1"/>
  <c r="J397" i="18"/>
  <c r="J371" i="18"/>
  <c r="AK371" i="18" s="1"/>
  <c r="J372" i="18"/>
  <c r="J358" i="18"/>
  <c r="AK358" i="18" s="1"/>
  <c r="J403" i="18"/>
  <c r="J418" i="18"/>
  <c r="J402" i="18"/>
  <c r="AF402" i="18" s="1"/>
  <c r="J386" i="18"/>
  <c r="AK386" i="18" s="1"/>
  <c r="J370" i="18"/>
  <c r="J407" i="18"/>
  <c r="AV407" i="18" s="1"/>
  <c r="J363" i="18"/>
  <c r="AV363" i="18" s="1"/>
  <c r="J405" i="18"/>
  <c r="AQ405" i="18" s="1"/>
  <c r="J389" i="18"/>
  <c r="J373" i="18"/>
  <c r="J395" i="18"/>
  <c r="AF395" i="18" s="1"/>
  <c r="J412" i="18"/>
  <c r="AF412" i="18" s="1"/>
  <c r="J396" i="18"/>
  <c r="AF396" i="18" s="1"/>
  <c r="J380" i="18"/>
  <c r="J364" i="18"/>
  <c r="AK364" i="18" s="1"/>
  <c r="J394" i="18"/>
  <c r="AQ394" i="18" s="1"/>
  <c r="J362" i="18"/>
  <c r="J381" i="18"/>
  <c r="AF381" i="18" s="1"/>
  <c r="J404" i="18"/>
  <c r="AQ404" i="18" s="1"/>
  <c r="J360" i="18"/>
  <c r="J391" i="18"/>
  <c r="J414" i="18"/>
  <c r="AQ414" i="18" s="1"/>
  <c r="J398" i="18"/>
  <c r="AV398" i="18" s="1"/>
  <c r="J382" i="18"/>
  <c r="AQ382" i="18" s="1"/>
  <c r="J366" i="18"/>
  <c r="AF366" i="18" s="1"/>
  <c r="J399" i="18"/>
  <c r="J417" i="18"/>
  <c r="AQ417" i="18" s="1"/>
  <c r="J401" i="18"/>
  <c r="J385" i="18"/>
  <c r="AQ385" i="18" s="1"/>
  <c r="J369" i="18"/>
  <c r="J383" i="18"/>
  <c r="AQ383" i="18" s="1"/>
  <c r="J408" i="18"/>
  <c r="AQ408" i="18" s="1"/>
  <c r="J392" i="18"/>
  <c r="J376" i="18"/>
  <c r="AK376" i="18" s="1"/>
  <c r="J357" i="18"/>
  <c r="AV357" i="18" s="1"/>
  <c r="J379" i="18"/>
  <c r="AF379" i="18" s="1"/>
  <c r="J378" i="18"/>
  <c r="AF378" i="18" s="1"/>
  <c r="J413" i="18"/>
  <c r="AQ413" i="18" s="1"/>
  <c r="J365" i="18"/>
  <c r="J388" i="18"/>
  <c r="AV388" i="18" s="1"/>
  <c r="H8" i="1"/>
  <c r="G9" i="1"/>
  <c r="G10" i="1" s="1"/>
  <c r="BT82" i="1"/>
  <c r="BY226" i="1"/>
  <c r="DUV125" i="6" s="1"/>
  <c r="BG95" i="1"/>
  <c r="BI95" i="1"/>
  <c r="AZ162" i="1"/>
  <c r="AZ177" i="1"/>
  <c r="BT13" i="1"/>
  <c r="BT45" i="1"/>
  <c r="BT120" i="1"/>
  <c r="BT164" i="1"/>
  <c r="BT28" i="1"/>
  <c r="BT60" i="1"/>
  <c r="BT135" i="1"/>
  <c r="BT167" i="1"/>
  <c r="BT199" i="1"/>
  <c r="BT7" i="1"/>
  <c r="ET6" i="14" s="1"/>
  <c r="BT39" i="1"/>
  <c r="BT114" i="1"/>
  <c r="BT146" i="1"/>
  <c r="BT178" i="1"/>
  <c r="BT210" i="1"/>
  <c r="BT22" i="1"/>
  <c r="BT54" i="1"/>
  <c r="BT129" i="1"/>
  <c r="BT161" i="1"/>
  <c r="BT193" i="1"/>
  <c r="BT160" i="1"/>
  <c r="BT97" i="1"/>
  <c r="BT84" i="1"/>
  <c r="BT216" i="1"/>
  <c r="AU95" i="1"/>
  <c r="AX95" i="1"/>
  <c r="AY171" i="1"/>
  <c r="BF171" i="1" s="1"/>
  <c r="BH171" i="1" s="1"/>
  <c r="AY162" i="1"/>
  <c r="BF162" i="1" s="1"/>
  <c r="BH162" i="1" s="1"/>
  <c r="AO125" i="1"/>
  <c r="AO121" i="1"/>
  <c r="AP121" i="1" s="1"/>
  <c r="AO62" i="1"/>
  <c r="AP62" i="1" s="1"/>
  <c r="BY81" i="1"/>
  <c r="AUX111" i="6" s="1"/>
  <c r="EN49" i="14"/>
  <c r="EJ49" i="14"/>
  <c r="EN174" i="14"/>
  <c r="EJ174" i="14"/>
  <c r="EK174" i="14"/>
  <c r="EN102" i="14"/>
  <c r="EK102" i="14"/>
  <c r="EH202" i="14"/>
  <c r="EN202" i="14" s="1"/>
  <c r="EL196" i="14"/>
  <c r="EL191" i="14"/>
  <c r="EL186" i="14"/>
  <c r="EI181" i="14"/>
  <c r="EH175" i="14"/>
  <c r="EK175" i="14" s="1"/>
  <c r="EH170" i="14"/>
  <c r="EN170" i="14" s="1"/>
  <c r="EL164" i="14"/>
  <c r="EL159" i="14"/>
  <c r="EL154" i="14"/>
  <c r="EI149" i="14"/>
  <c r="EH143" i="14"/>
  <c r="EK143" i="14" s="1"/>
  <c r="EH138" i="14"/>
  <c r="EN138" i="14" s="1"/>
  <c r="EL132" i="14"/>
  <c r="EL127" i="14"/>
  <c r="EL122" i="14"/>
  <c r="EI117" i="14"/>
  <c r="EH111" i="14"/>
  <c r="EK111" i="14" s="1"/>
  <c r="EH106" i="14"/>
  <c r="EJ106" i="14" s="1"/>
  <c r="EL100" i="14"/>
  <c r="EL95" i="14"/>
  <c r="EL90" i="14"/>
  <c r="EI85" i="14"/>
  <c r="EH79" i="14"/>
  <c r="EK79" i="14" s="1"/>
  <c r="EH74" i="14"/>
  <c r="EN74" i="14" s="1"/>
  <c r="EL68" i="14"/>
  <c r="EL63" i="14"/>
  <c r="EL58" i="14"/>
  <c r="EI53" i="14"/>
  <c r="EH47" i="14"/>
  <c r="EK47" i="14" s="1"/>
  <c r="EH42" i="14"/>
  <c r="EN42" i="14" s="1"/>
  <c r="EH37" i="14"/>
  <c r="EK37" i="14" s="1"/>
  <c r="EL31" i="14"/>
  <c r="EL26" i="14"/>
  <c r="EL16" i="14"/>
  <c r="EH201" i="14"/>
  <c r="EL195" i="14"/>
  <c r="EL190" i="14"/>
  <c r="EL185" i="14"/>
  <c r="EI180" i="14"/>
  <c r="EI175" i="14"/>
  <c r="EH169" i="14"/>
  <c r="EL163" i="14"/>
  <c r="EL158" i="14"/>
  <c r="EL153" i="14"/>
  <c r="EI148" i="14"/>
  <c r="EI143" i="14"/>
  <c r="EH137" i="14"/>
  <c r="EL131" i="14"/>
  <c r="EL126" i="14"/>
  <c r="EL121" i="14"/>
  <c r="EI116" i="14"/>
  <c r="EI111" i="14"/>
  <c r="EH105" i="14"/>
  <c r="EK105" i="14" s="1"/>
  <c r="EL99" i="14"/>
  <c r="EL94" i="14"/>
  <c r="EL89" i="14"/>
  <c r="EI84" i="14"/>
  <c r="EI79" i="14"/>
  <c r="Q12" i="18"/>
  <c r="U12" i="18" s="1"/>
  <c r="V12" i="18" s="1"/>
  <c r="EI199" i="14"/>
  <c r="EH193" i="14"/>
  <c r="EI185" i="14"/>
  <c r="EL178" i="14"/>
  <c r="EI171" i="14"/>
  <c r="EI163" i="14"/>
  <c r="EH157" i="14"/>
  <c r="EL150" i="14"/>
  <c r="EL141" i="14"/>
  <c r="EI135" i="14"/>
  <c r="EH129" i="14"/>
  <c r="EI121" i="14"/>
  <c r="EL114" i="14"/>
  <c r="EI107" i="14"/>
  <c r="EI99" i="14"/>
  <c r="EH93" i="14"/>
  <c r="EL86" i="14"/>
  <c r="EL77" i="14"/>
  <c r="EI71" i="14"/>
  <c r="EH65" i="14"/>
  <c r="EI57" i="14"/>
  <c r="EL50" i="14"/>
  <c r="EI43" i="14"/>
  <c r="EL35" i="14"/>
  <c r="EH29" i="14"/>
  <c r="EL20" i="14"/>
  <c r="EL199" i="14"/>
  <c r="EI193" i="14"/>
  <c r="EH187" i="14"/>
  <c r="EH179" i="14"/>
  <c r="EL172" i="14"/>
  <c r="EH165" i="14"/>
  <c r="EJ165" i="14" s="1"/>
  <c r="EI157" i="14"/>
  <c r="EH151" i="14"/>
  <c r="EK151" i="14" s="1"/>
  <c r="EL144" i="14"/>
  <c r="EL135" i="14"/>
  <c r="EI129" i="14"/>
  <c r="EH123" i="14"/>
  <c r="EN123" i="14" s="1"/>
  <c r="EH115" i="14"/>
  <c r="EJ115" i="14" s="1"/>
  <c r="EL108" i="14"/>
  <c r="EH101" i="14"/>
  <c r="EJ101" i="14" s="1"/>
  <c r="EI93" i="14"/>
  <c r="EH87" i="14"/>
  <c r="EN87" i="14" s="1"/>
  <c r="EL80" i="14"/>
  <c r="EH73" i="14"/>
  <c r="EK73" i="14" s="1"/>
  <c r="EL67" i="14"/>
  <c r="EL62" i="14"/>
  <c r="EL57" i="14"/>
  <c r="EI52" i="14"/>
  <c r="EI47" i="14"/>
  <c r="EH41" i="14"/>
  <c r="EK41" i="14" s="1"/>
  <c r="EH36" i="14"/>
  <c r="EN36" i="14" s="1"/>
  <c r="EL30" i="14"/>
  <c r="EL25" i="14"/>
  <c r="EL203" i="14"/>
  <c r="EL198" i="14"/>
  <c r="EI192" i="14"/>
  <c r="EI187" i="14"/>
  <c r="EH182" i="14"/>
  <c r="EK182" i="14" s="1"/>
  <c r="EH177" i="14"/>
  <c r="EK177" i="14" s="1"/>
  <c r="EL171" i="14"/>
  <c r="EL166" i="14"/>
  <c r="EI160" i="14"/>
  <c r="EI155" i="14"/>
  <c r="EH150" i="14"/>
  <c r="EK150" i="14" s="1"/>
  <c r="EH145" i="14"/>
  <c r="EN145" i="14" s="1"/>
  <c r="EL139" i="14"/>
  <c r="EL134" i="14"/>
  <c r="EI128" i="14"/>
  <c r="EI123" i="14"/>
  <c r="EH118" i="14"/>
  <c r="EN118" i="14" s="1"/>
  <c r="EH113" i="14"/>
  <c r="EK113" i="14" s="1"/>
  <c r="EL107" i="14"/>
  <c r="EL102" i="14"/>
  <c r="EI96" i="14"/>
  <c r="EI91" i="14"/>
  <c r="EH86" i="14"/>
  <c r="EK86" i="14" s="1"/>
  <c r="EH81" i="14"/>
  <c r="EN81" i="14" s="1"/>
  <c r="EL75" i="14"/>
  <c r="EL70" i="14"/>
  <c r="EI64" i="14"/>
  <c r="EI59" i="14"/>
  <c r="EH54" i="14"/>
  <c r="EN54" i="14" s="1"/>
  <c r="EI173" i="14"/>
  <c r="EH198" i="14"/>
  <c r="EI190" i="14"/>
  <c r="EH184" i="14"/>
  <c r="EI176" i="14"/>
  <c r="EL168" i="14"/>
  <c r="EH162" i="14"/>
  <c r="EL155" i="14"/>
  <c r="EH148" i="14"/>
  <c r="EI140" i="14"/>
  <c r="EH134" i="14"/>
  <c r="EI126" i="14"/>
  <c r="EH120" i="14"/>
  <c r="EI112" i="14"/>
  <c r="EL104" i="14"/>
  <c r="EH98" i="14"/>
  <c r="EL91" i="14"/>
  <c r="EH84" i="14"/>
  <c r="EI76" i="14"/>
  <c r="EH70" i="14"/>
  <c r="EI62" i="14"/>
  <c r="EH56" i="14"/>
  <c r="EI48" i="14"/>
  <c r="EL40" i="14"/>
  <c r="EI34" i="14"/>
  <c r="EL27" i="14"/>
  <c r="EL9" i="14"/>
  <c r="EI198" i="14"/>
  <c r="EH192" i="14"/>
  <c r="EI184" i="14"/>
  <c r="EL177" i="14"/>
  <c r="EI170" i="14"/>
  <c r="EI162" i="14"/>
  <c r="EH156" i="14"/>
  <c r="EN156" i="14" s="1"/>
  <c r="EL149" i="14"/>
  <c r="EH142" i="14"/>
  <c r="EI134" i="14"/>
  <c r="EH128" i="14"/>
  <c r="EJ128" i="14" s="1"/>
  <c r="EI120" i="14"/>
  <c r="EL113" i="14"/>
  <c r="EI106" i="14"/>
  <c r="EI98" i="14"/>
  <c r="EH92" i="14"/>
  <c r="EN92" i="14" s="1"/>
  <c r="EL85" i="14"/>
  <c r="EH78" i="14"/>
  <c r="EL71" i="14"/>
  <c r="EI66" i="14"/>
  <c r="EI61" i="14"/>
  <c r="EI56" i="14"/>
  <c r="EH51" i="14"/>
  <c r="EH46" i="14"/>
  <c r="EJ46" i="14" s="1"/>
  <c r="EL39" i="14"/>
  <c r="EL34" i="14"/>
  <c r="EI29" i="14"/>
  <c r="EL24" i="14"/>
  <c r="EL202" i="14"/>
  <c r="EI197" i="14"/>
  <c r="EH191" i="14"/>
  <c r="EJ191" i="14" s="1"/>
  <c r="EH186" i="14"/>
  <c r="EJ186" i="14" s="1"/>
  <c r="EL180" i="14"/>
  <c r="EL175" i="14"/>
  <c r="EL170" i="14"/>
  <c r="EI165" i="14"/>
  <c r="EH159" i="14"/>
  <c r="EN159" i="14" s="1"/>
  <c r="EH154" i="14"/>
  <c r="EN154" i="14" s="1"/>
  <c r="EL148" i="14"/>
  <c r="EL143" i="14"/>
  <c r="EL138" i="14"/>
  <c r="EI133" i="14"/>
  <c r="EH127" i="14"/>
  <c r="EH122" i="14"/>
  <c r="EN122" i="14" s="1"/>
  <c r="EL116" i="14"/>
  <c r="EL111" i="14"/>
  <c r="EL106" i="14"/>
  <c r="EI101" i="14"/>
  <c r="EH95" i="14"/>
  <c r="EJ95" i="14" s="1"/>
  <c r="EH90" i="14"/>
  <c r="EN90" i="14" s="1"/>
  <c r="EL84" i="14"/>
  <c r="EL79" i="14"/>
  <c r="EL74" i="14"/>
  <c r="EI69" i="14"/>
  <c r="EH63" i="14"/>
  <c r="EK63" i="14" s="1"/>
  <c r="EH58" i="14"/>
  <c r="EN58" i="14" s="1"/>
  <c r="EI203" i="14"/>
  <c r="EI195" i="14"/>
  <c r="EH189" i="14"/>
  <c r="EL182" i="14"/>
  <c r="EL173" i="14"/>
  <c r="EI167" i="14"/>
  <c r="EH161" i="14"/>
  <c r="EI153" i="14"/>
  <c r="EL146" i="14"/>
  <c r="EI139" i="14"/>
  <c r="EI131" i="14"/>
  <c r="EH125" i="14"/>
  <c r="EL118" i="14"/>
  <c r="EL109" i="14"/>
  <c r="EI103" i="14"/>
  <c r="EH97" i="14"/>
  <c r="EI89" i="14"/>
  <c r="EL82" i="14"/>
  <c r="EI75" i="14"/>
  <c r="EI67" i="14"/>
  <c r="EH61" i="14"/>
  <c r="EL54" i="14"/>
  <c r="EL45" i="14"/>
  <c r="EI39" i="14"/>
  <c r="EH33" i="14"/>
  <c r="EI24" i="14"/>
  <c r="EL8" i="14"/>
  <c r="EH197" i="14"/>
  <c r="EI189" i="14"/>
  <c r="EH183" i="14"/>
  <c r="EK183" i="14" s="1"/>
  <c r="EL176" i="14"/>
  <c r="EL167" i="14"/>
  <c r="EI161" i="14"/>
  <c r="EH155" i="14"/>
  <c r="EK155" i="14" s="1"/>
  <c r="EH147" i="14"/>
  <c r="EL140" i="14"/>
  <c r="EH133" i="14"/>
  <c r="EI125" i="14"/>
  <c r="EH119" i="14"/>
  <c r="EK119" i="14" s="1"/>
  <c r="EL112" i="14"/>
  <c r="EL103" i="14"/>
  <c r="EI97" i="14"/>
  <c r="EH91" i="14"/>
  <c r="EH83" i="14"/>
  <c r="EL76" i="14"/>
  <c r="EI70" i="14"/>
  <c r="EI65" i="14"/>
  <c r="EH60" i="14"/>
  <c r="EN60" i="14" s="1"/>
  <c r="EH55" i="14"/>
  <c r="EK55" i="14" s="1"/>
  <c r="EL49" i="14"/>
  <c r="EL44" i="14"/>
  <c r="EI38" i="14"/>
  <c r="EI33" i="14"/>
  <c r="EH28" i="14"/>
  <c r="EJ28" i="14" s="1"/>
  <c r="EL14" i="14"/>
  <c r="EI201" i="14"/>
  <c r="EH196" i="14"/>
  <c r="EN196" i="14" s="1"/>
  <c r="EL189" i="14"/>
  <c r="EL184" i="14"/>
  <c r="EI179" i="14"/>
  <c r="EI174" i="14"/>
  <c r="EI169" i="14"/>
  <c r="EH164" i="14"/>
  <c r="EN164" i="14" s="1"/>
  <c r="EL157" i="14"/>
  <c r="EL152" i="14"/>
  <c r="EI147" i="14"/>
  <c r="EI142" i="14"/>
  <c r="EI137" i="14"/>
  <c r="EH132" i="14"/>
  <c r="EN132" i="14" s="1"/>
  <c r="EL125" i="14"/>
  <c r="EL120" i="14"/>
  <c r="EI115" i="14"/>
  <c r="EI110" i="14"/>
  <c r="EI105" i="14"/>
  <c r="EH100" i="14"/>
  <c r="EN100" i="14" s="1"/>
  <c r="EL93" i="14"/>
  <c r="EL88" i="14"/>
  <c r="EI83" i="14"/>
  <c r="EI78" i="14"/>
  <c r="EI73" i="14"/>
  <c r="EH68" i="14"/>
  <c r="EN68" i="14" s="1"/>
  <c r="EL61" i="14"/>
  <c r="EL56" i="14"/>
  <c r="EH194" i="14"/>
  <c r="EH166" i="14"/>
  <c r="EL136" i="14"/>
  <c r="EI108" i="14"/>
  <c r="EI80" i="14"/>
  <c r="EH52" i="14"/>
  <c r="EL181" i="14"/>
  <c r="EI152" i="14"/>
  <c r="EH124" i="14"/>
  <c r="EN124" i="14" s="1"/>
  <c r="EH96" i="14"/>
  <c r="EN96" i="14" s="1"/>
  <c r="EH69" i="14"/>
  <c r="EJ69" i="14" s="1"/>
  <c r="EL48" i="14"/>
  <c r="EH27" i="14"/>
  <c r="EJ27" i="14" s="1"/>
  <c r="EI188" i="14"/>
  <c r="EH168" i="14"/>
  <c r="EN168" i="14" s="1"/>
  <c r="EH146" i="14"/>
  <c r="EN146" i="14" s="1"/>
  <c r="EI124" i="14"/>
  <c r="EH104" i="14"/>
  <c r="EN104" i="14" s="1"/>
  <c r="EH82" i="14"/>
  <c r="EN82" i="14" s="1"/>
  <c r="EI60" i="14"/>
  <c r="EH50" i="14"/>
  <c r="EN50" i="14" s="1"/>
  <c r="EH45" i="14"/>
  <c r="EK45" i="14" s="1"/>
  <c r="EH40" i="14"/>
  <c r="EN40" i="14" s="1"/>
  <c r="EL33" i="14"/>
  <c r="EI28" i="14"/>
  <c r="EL23" i="14"/>
  <c r="EL5" i="14"/>
  <c r="EH199" i="14"/>
  <c r="EK199" i="14" s="1"/>
  <c r="EL193" i="14"/>
  <c r="EL188" i="14"/>
  <c r="EI182" i="14"/>
  <c r="EI177" i="14"/>
  <c r="EH171" i="14"/>
  <c r="EN171" i="14" s="1"/>
  <c r="EL165" i="14"/>
  <c r="EL160" i="14"/>
  <c r="EI154" i="14"/>
  <c r="EH149" i="14"/>
  <c r="EK149" i="14" s="1"/>
  <c r="EH144" i="14"/>
  <c r="EN144" i="14" s="1"/>
  <c r="EH139" i="14"/>
  <c r="EN139" i="14" s="1"/>
  <c r="EL133" i="14"/>
  <c r="EL128" i="14"/>
  <c r="EI122" i="14"/>
  <c r="EH117" i="14"/>
  <c r="EK117" i="14" s="1"/>
  <c r="EH112" i="14"/>
  <c r="EN112" i="14" s="1"/>
  <c r="EH107" i="14"/>
  <c r="EN107" i="14" s="1"/>
  <c r="EL101" i="14"/>
  <c r="EL96" i="14"/>
  <c r="EI90" i="14"/>
  <c r="EH85" i="14"/>
  <c r="EK85" i="14" s="1"/>
  <c r="EH80" i="14"/>
  <c r="EN80" i="14" s="1"/>
  <c r="EH75" i="14"/>
  <c r="EN75" i="14" s="1"/>
  <c r="EL69" i="14"/>
  <c r="EL64" i="14"/>
  <c r="EI58" i="14"/>
  <c r="EH53" i="14"/>
  <c r="EK53" i="14" s="1"/>
  <c r="EH48" i="14"/>
  <c r="EN48" i="14" s="1"/>
  <c r="EH43" i="14"/>
  <c r="EN43" i="14" s="1"/>
  <c r="EL37" i="14"/>
  <c r="EL32" i="14"/>
  <c r="EI26" i="14"/>
  <c r="EH180" i="14"/>
  <c r="EH152" i="14"/>
  <c r="EL123" i="14"/>
  <c r="EI94" i="14"/>
  <c r="EH66" i="14"/>
  <c r="EH38" i="14"/>
  <c r="EI194" i="14"/>
  <c r="EI166" i="14"/>
  <c r="EI138" i="14"/>
  <c r="EH110" i="14"/>
  <c r="EL81" i="14"/>
  <c r="EH59" i="14"/>
  <c r="EN59" i="14" s="1"/>
  <c r="EI37" i="14"/>
  <c r="EH200" i="14"/>
  <c r="EN200" i="14" s="1"/>
  <c r="EH178" i="14"/>
  <c r="EN178" i="14" s="1"/>
  <c r="EI156" i="14"/>
  <c r="EH136" i="14"/>
  <c r="EN136" i="14" s="1"/>
  <c r="EH114" i="14"/>
  <c r="EN114" i="14" s="1"/>
  <c r="EI92" i="14"/>
  <c r="EH72" i="14"/>
  <c r="EN72" i="14" s="1"/>
  <c r="EL52" i="14"/>
  <c r="EL47" i="14"/>
  <c r="EL42" i="14"/>
  <c r="EI36" i="14"/>
  <c r="EH31" i="14"/>
  <c r="EK31" i="14" s="1"/>
  <c r="EH26" i="14"/>
  <c r="EL13" i="14"/>
  <c r="EL201" i="14"/>
  <c r="EI196" i="14"/>
  <c r="EI191" i="14"/>
  <c r="EH185" i="14"/>
  <c r="EK185" i="14" s="1"/>
  <c r="EL179" i="14"/>
  <c r="EL174" i="14"/>
  <c r="EI168" i="14"/>
  <c r="EH163" i="14"/>
  <c r="EK163" i="14" s="1"/>
  <c r="EH158" i="14"/>
  <c r="EN158" i="14" s="1"/>
  <c r="EL151" i="14"/>
  <c r="EI146" i="14"/>
  <c r="EI141" i="14"/>
  <c r="EI136" i="14"/>
  <c r="EH131" i="14"/>
  <c r="EK131" i="14" s="1"/>
  <c r="EH126" i="14"/>
  <c r="EN126" i="14" s="1"/>
  <c r="EL119" i="14"/>
  <c r="EI114" i="14"/>
  <c r="EI109" i="14"/>
  <c r="EI104" i="14"/>
  <c r="EH99" i="14"/>
  <c r="EK99" i="14" s="1"/>
  <c r="EH94" i="14"/>
  <c r="EN94" i="14" s="1"/>
  <c r="EL87" i="14"/>
  <c r="EI82" i="14"/>
  <c r="EI77" i="14"/>
  <c r="EI72" i="14"/>
  <c r="EH67" i="14"/>
  <c r="EK67" i="14" s="1"/>
  <c r="EH62" i="14"/>
  <c r="EN62" i="14" s="1"/>
  <c r="EL55" i="14"/>
  <c r="EI50" i="14"/>
  <c r="EI45" i="14"/>
  <c r="EI40" i="14"/>
  <c r="EI35" i="14"/>
  <c r="EH30" i="14"/>
  <c r="EN30" i="14" s="1"/>
  <c r="EH24" i="14"/>
  <c r="Q135" i="18"/>
  <c r="U135" i="18" s="1"/>
  <c r="V135" i="18" s="1"/>
  <c r="Q148" i="18"/>
  <c r="U148" i="18" s="1"/>
  <c r="V148" i="18" s="1"/>
  <c r="Q144" i="18"/>
  <c r="U144" i="18" s="1"/>
  <c r="V144" i="18" s="1"/>
  <c r="U140" i="18"/>
  <c r="V140" i="18" s="1"/>
  <c r="Q136" i="18"/>
  <c r="U136" i="18" s="1"/>
  <c r="V136" i="18" s="1"/>
  <c r="Q159" i="18"/>
  <c r="U159" i="18" s="1"/>
  <c r="V159" i="18" s="1"/>
  <c r="Q173" i="18"/>
  <c r="U173" i="18" s="1"/>
  <c r="V173" i="18" s="1"/>
  <c r="V8" i="1"/>
  <c r="X8" i="1" s="1"/>
  <c r="Y8" i="1" s="1"/>
  <c r="AN8" i="1" s="1"/>
  <c r="BX4" i="14" s="1"/>
  <c r="B17" i="15"/>
  <c r="B4" i="15"/>
  <c r="T10" i="1" s="1"/>
  <c r="BM11" i="1" s="1"/>
  <c r="EJ102" i="14"/>
  <c r="EH34" i="14"/>
  <c r="EN34" i="14" s="1"/>
  <c r="EH44" i="14"/>
  <c r="EN44" i="14" s="1"/>
  <c r="EI54" i="14"/>
  <c r="EL65" i="14"/>
  <c r="EH76" i="14"/>
  <c r="EN76" i="14" s="1"/>
  <c r="EI86" i="14"/>
  <c r="EL97" i="14"/>
  <c r="EH108" i="14"/>
  <c r="EN108" i="14" s="1"/>
  <c r="EI118" i="14"/>
  <c r="EL129" i="14"/>
  <c r="EH140" i="14"/>
  <c r="EN140" i="14" s="1"/>
  <c r="EI150" i="14"/>
  <c r="EL161" i="14"/>
  <c r="EH172" i="14"/>
  <c r="EN172" i="14" s="1"/>
  <c r="EL183" i="14"/>
  <c r="EH195" i="14"/>
  <c r="EK195" i="14" s="1"/>
  <c r="EL12" i="14"/>
  <c r="EL29" i="14"/>
  <c r="EI41" i="14"/>
  <c r="EI51" i="14"/>
  <c r="EI87" i="14"/>
  <c r="EL130" i="14"/>
  <c r="EH173" i="14"/>
  <c r="EK173" i="14" s="1"/>
  <c r="EH32" i="14"/>
  <c r="EN32" i="14" s="1"/>
  <c r="EI74" i="14"/>
  <c r="EI130" i="14"/>
  <c r="EH188" i="14"/>
  <c r="EN188" i="14" s="1"/>
  <c r="EL59" i="14"/>
  <c r="EH116" i="14"/>
  <c r="EI172" i="14"/>
  <c r="J10" i="15"/>
  <c r="K10" i="15" s="1"/>
  <c r="M16" i="15"/>
  <c r="S129" i="1" s="1"/>
  <c r="EI25" i="14"/>
  <c r="EL36" i="14"/>
  <c r="EL46" i="14"/>
  <c r="EH57" i="14"/>
  <c r="EK57" i="14" s="1"/>
  <c r="EI68" i="14"/>
  <c r="EL78" i="14"/>
  <c r="EH89" i="14"/>
  <c r="EK89" i="14" s="1"/>
  <c r="EI100" i="14"/>
  <c r="EL110" i="14"/>
  <c r="EH121" i="14"/>
  <c r="EK121" i="14" s="1"/>
  <c r="EI132" i="14"/>
  <c r="EL142" i="14"/>
  <c r="EH153" i="14"/>
  <c r="EK153" i="14" s="1"/>
  <c r="EI164" i="14"/>
  <c r="EH176" i="14"/>
  <c r="EN176" i="14" s="1"/>
  <c r="EI186" i="14"/>
  <c r="EL197" i="14"/>
  <c r="EL18" i="14"/>
  <c r="EI32" i="14"/>
  <c r="EL43" i="14"/>
  <c r="EI55" i="14"/>
  <c r="EL98" i="14"/>
  <c r="EH141" i="14"/>
  <c r="EK141" i="14" s="1"/>
  <c r="EI183" i="14"/>
  <c r="EI42" i="14"/>
  <c r="EI88" i="14"/>
  <c r="EL145" i="14"/>
  <c r="EI202" i="14"/>
  <c r="EL72" i="14"/>
  <c r="EH130" i="14"/>
  <c r="EL187" i="14"/>
  <c r="EL28" i="14"/>
  <c r="EH39" i="14"/>
  <c r="EK39" i="14" s="1"/>
  <c r="EI49" i="14"/>
  <c r="EL60" i="14"/>
  <c r="EH71" i="14"/>
  <c r="EN71" i="14" s="1"/>
  <c r="EI81" i="14"/>
  <c r="EL92" i="14"/>
  <c r="EH103" i="14"/>
  <c r="EK103" i="14" s="1"/>
  <c r="EI113" i="14"/>
  <c r="EL124" i="14"/>
  <c r="EH135" i="14"/>
  <c r="EK135" i="14" s="1"/>
  <c r="EI145" i="14"/>
  <c r="EL156" i="14"/>
  <c r="EH167" i="14"/>
  <c r="EK167" i="14" s="1"/>
  <c r="EI178" i="14"/>
  <c r="EH190" i="14"/>
  <c r="EN190" i="14" s="1"/>
  <c r="EI200" i="14"/>
  <c r="EH25" i="14"/>
  <c r="EH35" i="14"/>
  <c r="EK35" i="14" s="1"/>
  <c r="EI46" i="14"/>
  <c r="EL66" i="14"/>
  <c r="EH109" i="14"/>
  <c r="EK109" i="14" s="1"/>
  <c r="EI151" i="14"/>
  <c r="EL194" i="14"/>
  <c r="EL53" i="14"/>
  <c r="EI102" i="14"/>
  <c r="EH160" i="14"/>
  <c r="EK160" i="14" s="1"/>
  <c r="EI30" i="14"/>
  <c r="EH88" i="14"/>
  <c r="EI144" i="14"/>
  <c r="EL200" i="14"/>
  <c r="U190" i="18"/>
  <c r="V190" i="18" s="1"/>
  <c r="U196" i="18"/>
  <c r="V196" i="18" s="1"/>
  <c r="BT254" i="1"/>
  <c r="BT246" i="1"/>
  <c r="BT252" i="1"/>
  <c r="BT259" i="1"/>
  <c r="BT244" i="1"/>
  <c r="BT247" i="1"/>
  <c r="BT253" i="1"/>
  <c r="BT245" i="1"/>
  <c r="BT248" i="1"/>
  <c r="BT249" i="1"/>
  <c r="BT250" i="1"/>
  <c r="BT251" i="1"/>
  <c r="AO68" i="1"/>
  <c r="AQ68" i="1" s="1"/>
  <c r="AZ43" i="14" s="1"/>
  <c r="AZ153" i="1"/>
  <c r="BY216" i="1"/>
  <c r="DSY115" i="6" s="1"/>
  <c r="BA147" i="1"/>
  <c r="AO127" i="1"/>
  <c r="AQ127" i="1" s="1"/>
  <c r="AZ59" i="14" s="1"/>
  <c r="AO119" i="1"/>
  <c r="AP119" i="1" s="1"/>
  <c r="AO64" i="1"/>
  <c r="AP64" i="1" s="1"/>
  <c r="AZ156" i="1"/>
  <c r="AO239" i="1"/>
  <c r="DM239" i="1" s="1"/>
  <c r="BA279" i="1"/>
  <c r="BT234" i="1"/>
  <c r="AY165" i="1"/>
  <c r="BJ165" i="1" s="1"/>
  <c r="AZ171" i="1"/>
  <c r="BA171" i="1"/>
  <c r="AZ165" i="1"/>
  <c r="AO237" i="1"/>
  <c r="DM237" i="1" s="1"/>
  <c r="AO52" i="1"/>
  <c r="BC101" i="1"/>
  <c r="BA150" i="1"/>
  <c r="BA153" i="1"/>
  <c r="AY150" i="1"/>
  <c r="BJ150" i="1" s="1"/>
  <c r="O95" i="1"/>
  <c r="CB95" i="1"/>
  <c r="BE95" i="1"/>
  <c r="BF95" i="1"/>
  <c r="AY95" i="1"/>
  <c r="BH95" i="1"/>
  <c r="AV95" i="1"/>
  <c r="BA95" i="1"/>
  <c r="BB95" i="1"/>
  <c r="BD95" i="1"/>
  <c r="BB120" i="1"/>
  <c r="AZ120" i="1"/>
  <c r="BB114" i="1"/>
  <c r="BA114" i="1"/>
  <c r="AW94" i="1"/>
  <c r="BF66" i="1"/>
  <c r="AZ150" i="1"/>
  <c r="AY153" i="1"/>
  <c r="BK153" i="1" s="1"/>
  <c r="BI101" i="1"/>
  <c r="AU101" i="1"/>
  <c r="BT77" i="1"/>
  <c r="BT9" i="1"/>
  <c r="BT111" i="1"/>
  <c r="BT112" i="1"/>
  <c r="BT98" i="1"/>
  <c r="BT113" i="1"/>
  <c r="BT176" i="1"/>
  <c r="BT144" i="1"/>
  <c r="BT201" i="1"/>
  <c r="BT185" i="1"/>
  <c r="BT169" i="1"/>
  <c r="BT153" i="1"/>
  <c r="BT137" i="1"/>
  <c r="BT121" i="1"/>
  <c r="BT62" i="1"/>
  <c r="BT46" i="1"/>
  <c r="BT30" i="1"/>
  <c r="BT14" i="1"/>
  <c r="BT192" i="1"/>
  <c r="BT202" i="1"/>
  <c r="BT186" i="1"/>
  <c r="BT170" i="1"/>
  <c r="BT154" i="1"/>
  <c r="BT138" i="1"/>
  <c r="BT122" i="1"/>
  <c r="BT63" i="1"/>
  <c r="BT47" i="1"/>
  <c r="BT31" i="1"/>
  <c r="BT15" i="1"/>
  <c r="BT200" i="1"/>
  <c r="BT211" i="1"/>
  <c r="BT195" i="1"/>
  <c r="BT179" i="1"/>
  <c r="BT163" i="1"/>
  <c r="BT147" i="1"/>
  <c r="BT131" i="1"/>
  <c r="BT115" i="1"/>
  <c r="BT56" i="1"/>
  <c r="BT40" i="1"/>
  <c r="BT24" i="1"/>
  <c r="BT8" i="1"/>
  <c r="BT156" i="1"/>
  <c r="BT132" i="1"/>
  <c r="BT116" i="1"/>
  <c r="BT57" i="1"/>
  <c r="BT41" i="1"/>
  <c r="BT25" i="1"/>
  <c r="BT76" i="1"/>
  <c r="BT71" i="1"/>
  <c r="BT83" i="1"/>
  <c r="BT95" i="1"/>
  <c r="BT204" i="1"/>
  <c r="BT168" i="1"/>
  <c r="BT213" i="1"/>
  <c r="BT197" i="1"/>
  <c r="BT181" i="1"/>
  <c r="BT165" i="1"/>
  <c r="BT149" i="1"/>
  <c r="BT133" i="1"/>
  <c r="BT117" i="1"/>
  <c r="BT58" i="1"/>
  <c r="BT42" i="1"/>
  <c r="BT26" i="1"/>
  <c r="BT10" i="1"/>
  <c r="BT214" i="1"/>
  <c r="BT198" i="1"/>
  <c r="BT182" i="1"/>
  <c r="BT166" i="1"/>
  <c r="BT150" i="1"/>
  <c r="BT134" i="1"/>
  <c r="BT118" i="1"/>
  <c r="BT59" i="1"/>
  <c r="BT43" i="1"/>
  <c r="BT27" i="1"/>
  <c r="BT11" i="1"/>
  <c r="BT188" i="1"/>
  <c r="BT207" i="1"/>
  <c r="BT191" i="1"/>
  <c r="BT175" i="1"/>
  <c r="BT159" i="1"/>
  <c r="BT143" i="1"/>
  <c r="BT127" i="1"/>
  <c r="BT68" i="1"/>
  <c r="BT52" i="1"/>
  <c r="BT36" i="1"/>
  <c r="BT20" i="1"/>
  <c r="BT180" i="1"/>
  <c r="BT148" i="1"/>
  <c r="BT128" i="1"/>
  <c r="BT69" i="1"/>
  <c r="BT53" i="1"/>
  <c r="BT37" i="1"/>
  <c r="BT21" i="1"/>
  <c r="AO238" i="1"/>
  <c r="DM238" i="1" s="1"/>
  <c r="AO233" i="1"/>
  <c r="AO205" i="1"/>
  <c r="DM205" i="1" s="1"/>
  <c r="AO185" i="1"/>
  <c r="DM185" i="1" s="1"/>
  <c r="AY147" i="1"/>
  <c r="BK147" i="1" s="1"/>
  <c r="AY69" i="1"/>
  <c r="Y25" i="14" s="1"/>
  <c r="AY57" i="1"/>
  <c r="Y21" i="14" s="1"/>
  <c r="AY33" i="1"/>
  <c r="AQ13" i="14" s="1"/>
  <c r="BT72" i="1"/>
  <c r="CB84" i="1"/>
  <c r="AZ101" i="1"/>
  <c r="BG101" i="1"/>
  <c r="BF101" i="1"/>
  <c r="AW101" i="1"/>
  <c r="BI97" i="1"/>
  <c r="BF104" i="1"/>
  <c r="AY177" i="1"/>
  <c r="BF177" i="1" s="1"/>
  <c r="BD101" i="1"/>
  <c r="BA101" i="1"/>
  <c r="BE97" i="1"/>
  <c r="BA168" i="1"/>
  <c r="AO149" i="1"/>
  <c r="AQ149" i="1" s="1"/>
  <c r="AS149" i="1" s="1"/>
  <c r="Y24" i="14"/>
  <c r="AY168" i="1"/>
  <c r="BK168" i="1" s="1"/>
  <c r="BH101" i="1"/>
  <c r="AY101" i="1"/>
  <c r="AX101" i="1"/>
  <c r="BE101" i="1"/>
  <c r="AV101" i="1"/>
  <c r="BA97" i="1"/>
  <c r="U7" i="20"/>
  <c r="U8" i="20" s="1"/>
  <c r="U9" i="20" s="1"/>
  <c r="AO236" i="1"/>
  <c r="AQ236" i="1" s="1"/>
  <c r="AR236" i="1" s="1"/>
  <c r="AY235" i="1"/>
  <c r="BK235" i="1" s="1"/>
  <c r="AZ235" i="1"/>
  <c r="AO209" i="1"/>
  <c r="AO38" i="1"/>
  <c r="AQ38" i="1" s="1"/>
  <c r="Y26" i="14"/>
  <c r="S20" i="1"/>
  <c r="S26" i="1"/>
  <c r="V9" i="18"/>
  <c r="EL4" i="14"/>
  <c r="BB156" i="1"/>
  <c r="AY156" i="1"/>
  <c r="BK156" i="1" s="1"/>
  <c r="BB174" i="1"/>
  <c r="AY174" i="1"/>
  <c r="BF174" i="1" s="1"/>
  <c r="BA174" i="1"/>
  <c r="BB159" i="1"/>
  <c r="AZ159" i="1"/>
  <c r="AY208" i="1"/>
  <c r="BK208" i="1" s="1"/>
  <c r="AY198" i="1"/>
  <c r="BK198" i="1" s="1"/>
  <c r="AO169" i="1"/>
  <c r="AO46" i="1"/>
  <c r="AP46" i="1" s="1"/>
  <c r="AU94" i="1"/>
  <c r="B19" i="15"/>
  <c r="B8" i="15"/>
  <c r="B24" i="15"/>
  <c r="AB46" i="2"/>
  <c r="AC46" i="2" s="1"/>
  <c r="AB51" i="2"/>
  <c r="AC51" i="2" s="1"/>
  <c r="M14" i="15"/>
  <c r="S117" i="1" s="1"/>
  <c r="M13" i="15"/>
  <c r="J19" i="15"/>
  <c r="K19" i="15" s="1"/>
  <c r="U8" i="18"/>
  <c r="V8" i="18" s="1"/>
  <c r="U64" i="18"/>
  <c r="V64" i="18" s="1"/>
  <c r="U156" i="18"/>
  <c r="V156" i="18" s="1"/>
  <c r="U132" i="18"/>
  <c r="U143" i="18"/>
  <c r="V143" i="18" s="1"/>
  <c r="U162" i="18"/>
  <c r="V162" i="18" s="1"/>
  <c r="U181" i="18"/>
  <c r="V181" i="18" s="1"/>
  <c r="U195" i="18"/>
  <c r="V195" i="18" s="1"/>
  <c r="U233" i="18"/>
  <c r="V233" i="18" s="1"/>
  <c r="AO173" i="1"/>
  <c r="AP173" i="1" s="1"/>
  <c r="AY159" i="1"/>
  <c r="BK159" i="1" s="1"/>
  <c r="B6" i="15"/>
  <c r="B9" i="15"/>
  <c r="T47" i="1" s="1"/>
  <c r="B16" i="15"/>
  <c r="T125" i="1" s="1"/>
  <c r="J12" i="15"/>
  <c r="K12" i="15" s="1"/>
  <c r="U168" i="18"/>
  <c r="V168" i="18" s="1"/>
  <c r="U31" i="18"/>
  <c r="V31" i="18" s="1"/>
  <c r="U82" i="18"/>
  <c r="V82" i="18" s="1"/>
  <c r="Q204" i="18"/>
  <c r="U204" i="18" s="1"/>
  <c r="V204" i="18" s="1"/>
  <c r="Q166" i="18"/>
  <c r="U166" i="18" s="1"/>
  <c r="V166" i="18" s="1"/>
  <c r="Q158" i="18"/>
  <c r="U158" i="18" s="1"/>
  <c r="V158" i="18" s="1"/>
  <c r="U193" i="18"/>
  <c r="V193" i="18" s="1"/>
  <c r="U212" i="18"/>
  <c r="B62" i="22"/>
  <c r="C62" i="22" s="1"/>
  <c r="H59" i="22"/>
  <c r="I59" i="22" s="1"/>
  <c r="S28" i="1"/>
  <c r="Z18" i="2"/>
  <c r="Z38" i="2" s="1"/>
  <c r="Y38" i="2"/>
  <c r="BK72" i="1"/>
  <c r="BJ72" i="1"/>
  <c r="BK94" i="1"/>
  <c r="BJ94" i="1"/>
  <c r="X38" i="2"/>
  <c r="Q130" i="18"/>
  <c r="U130" i="18" s="1"/>
  <c r="V130" i="18" s="1"/>
  <c r="U109" i="18"/>
  <c r="V109" i="18" s="1"/>
  <c r="BA241" i="1"/>
  <c r="BE94" i="1"/>
  <c r="K22" i="15"/>
  <c r="M22" i="15" s="1"/>
  <c r="T15" i="15" s="1"/>
  <c r="J17" i="15"/>
  <c r="K17" i="15" s="1"/>
  <c r="M17" i="15" s="1"/>
  <c r="M20" i="15"/>
  <c r="S150" i="1" s="1"/>
  <c r="U28" i="18"/>
  <c r="V28" i="18" s="1"/>
  <c r="U36" i="18"/>
  <c r="V36" i="18" s="1"/>
  <c r="U63" i="18"/>
  <c r="V63" i="18" s="1"/>
  <c r="U59" i="18"/>
  <c r="V59" i="18" s="1"/>
  <c r="U23" i="18"/>
  <c r="V23" i="18" s="1"/>
  <c r="U19" i="18"/>
  <c r="V19" i="18" s="1"/>
  <c r="U51" i="18"/>
  <c r="V51" i="18" s="1"/>
  <c r="U47" i="18"/>
  <c r="V47" i="18" s="1"/>
  <c r="U43" i="18"/>
  <c r="V43" i="18" s="1"/>
  <c r="U208" i="18"/>
  <c r="V208" i="18" s="1"/>
  <c r="U227" i="18"/>
  <c r="V227" i="18" s="1"/>
  <c r="U219" i="18"/>
  <c r="V219" i="18" s="1"/>
  <c r="U240" i="18"/>
  <c r="V240" i="18" s="1"/>
  <c r="U236" i="18"/>
  <c r="V236" i="18" s="1"/>
  <c r="AY241" i="1"/>
  <c r="BK241" i="1" s="1"/>
  <c r="AO187" i="1"/>
  <c r="AQ187" i="1" s="1"/>
  <c r="BT241" i="1"/>
  <c r="BT279" i="1"/>
  <c r="BT284" i="1"/>
  <c r="BT219" i="1"/>
  <c r="CB101" i="1"/>
  <c r="BJ101" i="1"/>
  <c r="BK101" i="1"/>
  <c r="CA101" i="1"/>
  <c r="BA94" i="1"/>
  <c r="BJ97" i="1"/>
  <c r="BK97" i="1"/>
  <c r="G7" i="1"/>
  <c r="H7" i="1" s="1"/>
  <c r="U111" i="18"/>
  <c r="V111" i="18" s="1"/>
  <c r="U107" i="18"/>
  <c r="V107" i="18" s="1"/>
  <c r="AY279" i="1"/>
  <c r="BK279" i="1" s="1"/>
  <c r="BI94" i="1"/>
  <c r="AX94" i="1"/>
  <c r="CB94" i="1"/>
  <c r="U26" i="18"/>
  <c r="V26" i="18" s="1"/>
  <c r="U30" i="18"/>
  <c r="V30" i="18" s="1"/>
  <c r="U38" i="18"/>
  <c r="V38" i="18" s="1"/>
  <c r="U61" i="18"/>
  <c r="V61" i="18" s="1"/>
  <c r="U21" i="18"/>
  <c r="V21" i="18" s="1"/>
  <c r="U39" i="18"/>
  <c r="U49" i="18"/>
  <c r="V49" i="18" s="1"/>
  <c r="U45" i="18"/>
  <c r="V45" i="18" s="1"/>
  <c r="U210" i="18"/>
  <c r="V210" i="18" s="1"/>
  <c r="U206" i="18"/>
  <c r="V206" i="18" s="1"/>
  <c r="U198" i="18"/>
  <c r="V198" i="18" s="1"/>
  <c r="U229" i="18"/>
  <c r="V229" i="18" s="1"/>
  <c r="U225" i="18"/>
  <c r="V225" i="18" s="1"/>
  <c r="U221" i="18"/>
  <c r="V221" i="18" s="1"/>
  <c r="U217" i="18"/>
  <c r="V217" i="18" s="1"/>
  <c r="U235" i="18"/>
  <c r="V235" i="18" s="1"/>
  <c r="U238" i="18"/>
  <c r="V238" i="18" s="1"/>
  <c r="BT100" i="1"/>
  <c r="BT99" i="1"/>
  <c r="BK107" i="1"/>
  <c r="BJ107" i="1"/>
  <c r="AV104" i="1"/>
  <c r="BK104" i="1"/>
  <c r="BJ104" i="1"/>
  <c r="Q102" i="18"/>
  <c r="U102" i="18" s="1"/>
  <c r="V102" i="18" s="1"/>
  <c r="U67" i="18"/>
  <c r="V67" i="18" s="1"/>
  <c r="U155" i="18"/>
  <c r="V155" i="18" s="1"/>
  <c r="U151" i="18"/>
  <c r="V151" i="18" s="1"/>
  <c r="U147" i="18"/>
  <c r="V147" i="18" s="1"/>
  <c r="U139" i="18"/>
  <c r="V139" i="18" s="1"/>
  <c r="BJ95" i="1"/>
  <c r="BK95" i="1"/>
  <c r="BB104" i="1"/>
  <c r="BY106" i="1"/>
  <c r="AYG111" i="6" s="1"/>
  <c r="U153" i="18"/>
  <c r="V153" i="18" s="1"/>
  <c r="U149" i="18"/>
  <c r="V149" i="18" s="1"/>
  <c r="U145" i="18"/>
  <c r="V145" i="18" s="1"/>
  <c r="U137" i="18"/>
  <c r="V137" i="18" s="1"/>
  <c r="U65" i="18"/>
  <c r="V65" i="18" s="1"/>
  <c r="BK51" i="1"/>
  <c r="BJ51" i="1"/>
  <c r="AO133" i="1"/>
  <c r="AQ133" i="1" s="1"/>
  <c r="CA63" i="14" s="1"/>
  <c r="AO128" i="1"/>
  <c r="AO124" i="1"/>
  <c r="AO61" i="1"/>
  <c r="AO32" i="1"/>
  <c r="AQ32" i="1" s="1"/>
  <c r="AO122" i="1"/>
  <c r="AO67" i="1"/>
  <c r="G42" i="14" s="1"/>
  <c r="Y10" i="14"/>
  <c r="S24" i="2"/>
  <c r="H24" i="2"/>
  <c r="G24" i="2"/>
  <c r="I24" i="2" s="1"/>
  <c r="S28" i="2"/>
  <c r="T28" i="2" s="1"/>
  <c r="G28" i="2"/>
  <c r="I28" i="2" s="1"/>
  <c r="H28" i="2"/>
  <c r="BK171" i="1"/>
  <c r="G23" i="2"/>
  <c r="H23" i="2"/>
  <c r="H27" i="2"/>
  <c r="G27" i="2"/>
  <c r="I27" i="2" s="1"/>
  <c r="S31" i="2"/>
  <c r="H31" i="2"/>
  <c r="S22" i="2"/>
  <c r="H22" i="2"/>
  <c r="G22" i="2"/>
  <c r="I22" i="2" s="1"/>
  <c r="S26" i="2"/>
  <c r="G26" i="2"/>
  <c r="I26" i="2" s="1"/>
  <c r="S30" i="2"/>
  <c r="G30" i="2"/>
  <c r="BK141" i="1"/>
  <c r="BC141" i="1"/>
  <c r="H18" i="2"/>
  <c r="S18" i="2"/>
  <c r="U18" i="2" s="1"/>
  <c r="G18" i="2"/>
  <c r="I18" i="2" s="1"/>
  <c r="G25" i="2"/>
  <c r="S25" i="2"/>
  <c r="T25" i="2" s="1"/>
  <c r="H25" i="2"/>
  <c r="S29" i="2"/>
  <c r="U29" i="2" s="1"/>
  <c r="H29" i="2"/>
  <c r="G29" i="2"/>
  <c r="AC216" i="1"/>
  <c r="BB188" i="1"/>
  <c r="AZ279" i="1"/>
  <c r="AZ241" i="1"/>
  <c r="AQ26" i="14"/>
  <c r="BT274" i="1"/>
  <c r="BT239" i="1"/>
  <c r="O101" i="1"/>
  <c r="CA97" i="1"/>
  <c r="BD104" i="1"/>
  <c r="O92" i="1"/>
  <c r="CA92" i="1"/>
  <c r="CA107" i="1"/>
  <c r="O104" i="1"/>
  <c r="CA104" i="1"/>
  <c r="DB24" i="14"/>
  <c r="AO229" i="1"/>
  <c r="AQ229" i="1" s="1"/>
  <c r="AR229" i="1" s="1"/>
  <c r="BT229" i="1"/>
  <c r="BT242" i="1"/>
  <c r="BT236" i="1"/>
  <c r="CA94" i="1"/>
  <c r="BH104" i="1"/>
  <c r="AZ104" i="1"/>
  <c r="BY107" i="1"/>
  <c r="AYK115" i="6" s="1"/>
  <c r="CA95" i="1"/>
  <c r="AH26" i="14"/>
  <c r="BT107" i="1"/>
  <c r="O93" i="1"/>
  <c r="CA93" i="1"/>
  <c r="O84" i="1"/>
  <c r="CA84" i="1"/>
  <c r="AQ4" i="14"/>
  <c r="BK9" i="1"/>
  <c r="BJ126" i="1"/>
  <c r="BK126" i="1"/>
  <c r="BF48" i="1"/>
  <c r="BH48" i="1" s="1"/>
  <c r="BK48" i="1"/>
  <c r="BF45" i="1"/>
  <c r="BK45" i="1"/>
  <c r="BJ42" i="1"/>
  <c r="BK42" i="1"/>
  <c r="BF28" i="1"/>
  <c r="CS11" i="14" s="1"/>
  <c r="BK28" i="1"/>
  <c r="BC135" i="1"/>
  <c r="BD135" i="1" s="1"/>
  <c r="BK57" i="1"/>
  <c r="AH15" i="14"/>
  <c r="BK39" i="1"/>
  <c r="DK20" i="14"/>
  <c r="BK54" i="1"/>
  <c r="BC132" i="1"/>
  <c r="BK132" i="1"/>
  <c r="BC129" i="1"/>
  <c r="BI129" i="1" s="1"/>
  <c r="BK129" i="1"/>
  <c r="BF60" i="1"/>
  <c r="CS22" i="14" s="1"/>
  <c r="BK60" i="1"/>
  <c r="BJ117" i="1"/>
  <c r="BK117" i="1"/>
  <c r="AQ24" i="14"/>
  <c r="BK66" i="1"/>
  <c r="BJ60" i="1"/>
  <c r="BF14" i="1"/>
  <c r="BH14" i="1" s="1"/>
  <c r="BK14" i="1"/>
  <c r="Y14" i="14"/>
  <c r="BK36" i="1"/>
  <c r="AH12" i="14"/>
  <c r="BK30" i="1"/>
  <c r="Y7" i="14"/>
  <c r="BK17" i="1"/>
  <c r="AO98" i="1"/>
  <c r="AQ98" i="1" s="1"/>
  <c r="BT224" i="1"/>
  <c r="BT255" i="1"/>
  <c r="BT277" i="1"/>
  <c r="BT240" i="1"/>
  <c r="BT264" i="1"/>
  <c r="BT220" i="1"/>
  <c r="BT243" i="1"/>
  <c r="BT276" i="1"/>
  <c r="BT238" i="1"/>
  <c r="BF97" i="1"/>
  <c r="AX97" i="1"/>
  <c r="BB94" i="1"/>
  <c r="CB97" i="1"/>
  <c r="BG104" i="1"/>
  <c r="BC104" i="1"/>
  <c r="AY104" i="1"/>
  <c r="AU104" i="1"/>
  <c r="BT281" i="1"/>
  <c r="BT233" i="1"/>
  <c r="BT263" i="1"/>
  <c r="BT280" i="1"/>
  <c r="BT260" i="1"/>
  <c r="BT270" i="1"/>
  <c r="BT268" i="1"/>
  <c r="BT226" i="1"/>
  <c r="BT257" i="1"/>
  <c r="BT278" i="1"/>
  <c r="BT256" i="1"/>
  <c r="BT237" i="1"/>
  <c r="BT269" i="1"/>
  <c r="BT283" i="1"/>
  <c r="BT225" i="1"/>
  <c r="BT275" i="1"/>
  <c r="BT221" i="1"/>
  <c r="BT273" i="1"/>
  <c r="BT235" i="1"/>
  <c r="BT265" i="1"/>
  <c r="BT282" i="1"/>
  <c r="BB97" i="1"/>
  <c r="BI104" i="1"/>
  <c r="BE104" i="1"/>
  <c r="BA104" i="1"/>
  <c r="AW104" i="1"/>
  <c r="G33" i="2"/>
  <c r="I33" i="2" s="1"/>
  <c r="H33" i="2"/>
  <c r="S23" i="2"/>
  <c r="BA235" i="1"/>
  <c r="BB235" i="1"/>
  <c r="G31" i="2"/>
  <c r="H26" i="2"/>
  <c r="V9" i="1"/>
  <c r="O94" i="1"/>
  <c r="AY94" i="1"/>
  <c r="BC94" i="1"/>
  <c r="BG94" i="1"/>
  <c r="AV94" i="1"/>
  <c r="AZ94" i="1"/>
  <c r="BD94" i="1"/>
  <c r="BH94" i="1"/>
  <c r="T9" i="15"/>
  <c r="S60" i="1"/>
  <c r="S63" i="1"/>
  <c r="X39" i="2"/>
  <c r="X40" i="2" s="1"/>
  <c r="X52" i="2"/>
  <c r="T13" i="15"/>
  <c r="S141" i="1"/>
  <c r="S138" i="1"/>
  <c r="BX267" i="1"/>
  <c r="BY267" i="1" s="1"/>
  <c r="EKW124" i="6" s="1"/>
  <c r="BX266" i="1"/>
  <c r="BY266" i="1" s="1"/>
  <c r="ELF114" i="6" s="1"/>
  <c r="O97" i="1"/>
  <c r="AY97" i="1"/>
  <c r="BC97" i="1"/>
  <c r="BG97" i="1"/>
  <c r="AU97" i="1"/>
  <c r="AV97" i="1"/>
  <c r="AZ97" i="1"/>
  <c r="BD97" i="1"/>
  <c r="BH97" i="1"/>
  <c r="S17" i="2"/>
  <c r="H17" i="2"/>
  <c r="BF96" i="1"/>
  <c r="BB96" i="1"/>
  <c r="AX96" i="1"/>
  <c r="BY93" i="1"/>
  <c r="BX94" i="1"/>
  <c r="BY94" i="1" s="1"/>
  <c r="CB96" i="1"/>
  <c r="A25" i="15"/>
  <c r="B25" i="15" s="1"/>
  <c r="AA11" i="2"/>
  <c r="AA38" i="2" s="1"/>
  <c r="B7" i="15"/>
  <c r="S23" i="1"/>
  <c r="M15" i="15"/>
  <c r="M4" i="15"/>
  <c r="M24" i="15"/>
  <c r="W356" i="18"/>
  <c r="Y356" i="18" s="1"/>
  <c r="W338" i="18"/>
  <c r="Y338" i="18" s="1"/>
  <c r="W328" i="18"/>
  <c r="Y328" i="18" s="1"/>
  <c r="W302" i="18"/>
  <c r="Y302" i="18" s="1"/>
  <c r="W266" i="18"/>
  <c r="Y266" i="18" s="1"/>
  <c r="W280" i="18"/>
  <c r="Y280" i="18" s="1"/>
  <c r="W24" i="18"/>
  <c r="W91" i="18"/>
  <c r="Y91" i="18" s="1"/>
  <c r="W111" i="18"/>
  <c r="Y111" i="18" s="1"/>
  <c r="W151" i="18"/>
  <c r="Y151" i="18" s="1"/>
  <c r="W71" i="18"/>
  <c r="Y71" i="18" s="1"/>
  <c r="W131" i="18"/>
  <c r="Y131" i="18" s="1"/>
  <c r="W211" i="18"/>
  <c r="Y211" i="18" s="1"/>
  <c r="W191" i="18"/>
  <c r="Y191" i="18" s="1"/>
  <c r="W231" i="18"/>
  <c r="W171" i="18"/>
  <c r="Y171" i="18" s="1"/>
  <c r="W327" i="18"/>
  <c r="Y327" i="18" s="1"/>
  <c r="W354" i="18"/>
  <c r="Y354" i="18" s="1"/>
  <c r="W336" i="18"/>
  <c r="Y336" i="18" s="1"/>
  <c r="W300" i="18"/>
  <c r="Y300" i="18" s="1"/>
  <c r="W278" i="18"/>
  <c r="Y278" i="18" s="1"/>
  <c r="W265" i="18"/>
  <c r="Y265" i="18" s="1"/>
  <c r="W89" i="18"/>
  <c r="W22" i="18"/>
  <c r="Y22" i="18" s="1"/>
  <c r="W109" i="18"/>
  <c r="Y109" i="18" s="1"/>
  <c r="W149" i="18"/>
  <c r="Y149" i="18" s="1"/>
  <c r="W69" i="18"/>
  <c r="Y69" i="18" s="1"/>
  <c r="W129" i="18"/>
  <c r="Y129" i="18" s="1"/>
  <c r="W209" i="18"/>
  <c r="Y209" i="18" s="1"/>
  <c r="W189" i="18"/>
  <c r="Y189" i="18" s="1"/>
  <c r="W229" i="18"/>
  <c r="W169" i="18"/>
  <c r="Y169" i="18" s="1"/>
  <c r="W350" i="18"/>
  <c r="Y350" i="18" s="1"/>
  <c r="W334" i="18"/>
  <c r="Y334" i="18" s="1"/>
  <c r="W314" i="18"/>
  <c r="Y314" i="18" s="1"/>
  <c r="W298" i="18"/>
  <c r="Y298" i="18" s="1"/>
  <c r="W282" i="18"/>
  <c r="Y282" i="18" s="1"/>
  <c r="W256" i="18"/>
  <c r="Y256" i="18" s="1"/>
  <c r="W20" i="18"/>
  <c r="W51" i="18"/>
  <c r="Y51" i="18" s="1"/>
  <c r="W65" i="18"/>
  <c r="Y65" i="18" s="1"/>
  <c r="W38" i="18"/>
  <c r="Y38" i="18" s="1"/>
  <c r="W125" i="18"/>
  <c r="W167" i="18"/>
  <c r="Y167" i="18" s="1"/>
  <c r="W87" i="18"/>
  <c r="Y87" i="18" s="1"/>
  <c r="W107" i="18"/>
  <c r="Y107" i="18" s="1"/>
  <c r="W147" i="18"/>
  <c r="W187" i="18"/>
  <c r="Y187" i="18" s="1"/>
  <c r="W227" i="18"/>
  <c r="Y227" i="18" s="1"/>
  <c r="W207" i="18"/>
  <c r="W348" i="18"/>
  <c r="Y348" i="18" s="1"/>
  <c r="W332" i="18"/>
  <c r="Y332" i="18" s="1"/>
  <c r="W312" i="18"/>
  <c r="Y312" i="18" s="1"/>
  <c r="W296" i="18"/>
  <c r="Y296" i="18" s="1"/>
  <c r="W254" i="18"/>
  <c r="Y254" i="18" s="1"/>
  <c r="W281" i="18"/>
  <c r="Y281" i="18" s="1"/>
  <c r="W18" i="18"/>
  <c r="Y18" i="18" s="1"/>
  <c r="W49" i="18"/>
  <c r="Y49" i="18" s="1"/>
  <c r="W63" i="18"/>
  <c r="Y63" i="18" s="1"/>
  <c r="W36" i="18"/>
  <c r="Y36" i="18" s="1"/>
  <c r="W123" i="18"/>
  <c r="Y123" i="18" s="1"/>
  <c r="W165" i="18"/>
  <c r="W85" i="18"/>
  <c r="Y85" i="18" s="1"/>
  <c r="W105" i="18"/>
  <c r="Y105" i="18" s="1"/>
  <c r="W145" i="18"/>
  <c r="Y145" i="18" s="1"/>
  <c r="W185" i="18"/>
  <c r="Y185" i="18" s="1"/>
  <c r="W225" i="18"/>
  <c r="Y225" i="18" s="1"/>
  <c r="W205" i="18"/>
  <c r="Y205" i="18" s="1"/>
  <c r="W346" i="18"/>
  <c r="Y346" i="18" s="1"/>
  <c r="W310" i="18"/>
  <c r="Y310" i="18" s="1"/>
  <c r="W292" i="18"/>
  <c r="Y292" i="18" s="1"/>
  <c r="W326" i="18"/>
  <c r="Y326" i="18" s="1"/>
  <c r="W272" i="18"/>
  <c r="Y272" i="18" s="1"/>
  <c r="W250" i="18"/>
  <c r="Y250" i="18" s="1"/>
  <c r="W32" i="18"/>
  <c r="Y32" i="18" s="1"/>
  <c r="W81" i="18"/>
  <c r="Y81" i="18" s="1"/>
  <c r="W61" i="18"/>
  <c r="Y61" i="18" s="1"/>
  <c r="W16" i="18"/>
  <c r="W121" i="18"/>
  <c r="Y121" i="18" s="1"/>
  <c r="W181" i="18"/>
  <c r="Y181" i="18" s="1"/>
  <c r="W47" i="18"/>
  <c r="Y47" i="18" s="1"/>
  <c r="W161" i="18"/>
  <c r="Y161" i="18" s="1"/>
  <c r="W101" i="18"/>
  <c r="W141" i="18"/>
  <c r="Y141" i="18" s="1"/>
  <c r="W201" i="18"/>
  <c r="Y201" i="18" s="1"/>
  <c r="W241" i="18"/>
  <c r="W221" i="18"/>
  <c r="Y221" i="18" s="1"/>
  <c r="W324" i="18"/>
  <c r="Y324" i="18" s="1"/>
  <c r="W344" i="18"/>
  <c r="Y344" i="18" s="1"/>
  <c r="W308" i="18"/>
  <c r="Y308" i="18" s="1"/>
  <c r="W290" i="18"/>
  <c r="Y290" i="18" s="1"/>
  <c r="W248" i="18"/>
  <c r="Y248" i="18" s="1"/>
  <c r="W270" i="18"/>
  <c r="Y270" i="18" s="1"/>
  <c r="W30" i="18"/>
  <c r="Y30" i="18" s="1"/>
  <c r="W79" i="18"/>
  <c r="Y79" i="18" s="1"/>
  <c r="W59" i="18"/>
  <c r="Y59" i="18" s="1"/>
  <c r="W14" i="18"/>
  <c r="Y14" i="18" s="1"/>
  <c r="W119" i="18"/>
  <c r="Y119" i="18" s="1"/>
  <c r="W179" i="18"/>
  <c r="Y179" i="18" s="1"/>
  <c r="W45" i="18"/>
  <c r="Y45" i="18" s="1"/>
  <c r="W159" i="18"/>
  <c r="Y159" i="18" s="1"/>
  <c r="W99" i="18"/>
  <c r="Y99" i="18" s="1"/>
  <c r="W139" i="18"/>
  <c r="W199" i="18"/>
  <c r="Y199" i="18" s="1"/>
  <c r="W239" i="18"/>
  <c r="Y239" i="18" s="1"/>
  <c r="W219" i="18"/>
  <c r="Y219" i="18" s="1"/>
  <c r="W288" i="18"/>
  <c r="Y288" i="18" s="1"/>
  <c r="W322" i="18"/>
  <c r="Y322" i="18" s="1"/>
  <c r="W264" i="18"/>
  <c r="Y264" i="18" s="1"/>
  <c r="W246" i="18"/>
  <c r="Y246" i="18" s="1"/>
  <c r="W55" i="18"/>
  <c r="Y55" i="18" s="1"/>
  <c r="W12" i="18"/>
  <c r="Y12" i="18" s="1"/>
  <c r="W28" i="18"/>
  <c r="Y28" i="18" s="1"/>
  <c r="W75" i="18"/>
  <c r="Y75" i="18" s="1"/>
  <c r="W97" i="18"/>
  <c r="Y97" i="18" s="1"/>
  <c r="W137" i="18"/>
  <c r="Y137" i="18" s="1"/>
  <c r="W177" i="18"/>
  <c r="Y177" i="18" s="1"/>
  <c r="W117" i="18"/>
  <c r="Y117" i="18" s="1"/>
  <c r="W197" i="18"/>
  <c r="Y197" i="18" s="1"/>
  <c r="W237" i="18"/>
  <c r="Y237" i="18" s="1"/>
  <c r="W217" i="18"/>
  <c r="Y217" i="18" s="1"/>
  <c r="W157" i="18"/>
  <c r="Y157" i="18" s="1"/>
  <c r="W320" i="18"/>
  <c r="Y320" i="18" s="1"/>
  <c r="W340" i="18"/>
  <c r="Y340" i="18" s="1"/>
  <c r="W304" i="18"/>
  <c r="Y304" i="18" s="1"/>
  <c r="W286" i="18"/>
  <c r="Y286" i="18" s="1"/>
  <c r="W262" i="18"/>
  <c r="Y262" i="18" s="1"/>
  <c r="W53" i="18"/>
  <c r="Y53" i="18" s="1"/>
  <c r="W10" i="18"/>
  <c r="Y10" i="18" s="1"/>
  <c r="W42" i="18"/>
  <c r="W26" i="18"/>
  <c r="Y26" i="18" s="1"/>
  <c r="W73" i="18"/>
  <c r="Y73" i="18" s="1"/>
  <c r="W95" i="18"/>
  <c r="Y95" i="18" s="1"/>
  <c r="W135" i="18"/>
  <c r="Y135" i="18" s="1"/>
  <c r="W175" i="18"/>
  <c r="Y175" i="18" s="1"/>
  <c r="W115" i="18"/>
  <c r="Y115" i="18" s="1"/>
  <c r="W195" i="18"/>
  <c r="Y195" i="18" s="1"/>
  <c r="W235" i="18"/>
  <c r="Y235" i="18" s="1"/>
  <c r="W215" i="18"/>
  <c r="Y215" i="18" s="1"/>
  <c r="W155" i="18"/>
  <c r="Y155" i="18" s="1"/>
  <c r="I340" i="18"/>
  <c r="J340" i="18" s="1"/>
  <c r="AF340" i="18" s="1"/>
  <c r="I304" i="18"/>
  <c r="J304" i="18" s="1"/>
  <c r="AK304" i="18" s="1"/>
  <c r="I350" i="18"/>
  <c r="I292" i="18"/>
  <c r="I338" i="18"/>
  <c r="J338" i="18" s="1"/>
  <c r="AF338" i="18" s="1"/>
  <c r="I326" i="18"/>
  <c r="J326" i="18" s="1"/>
  <c r="I314" i="18"/>
  <c r="J314" i="18" s="1"/>
  <c r="I302" i="18"/>
  <c r="J302" i="18" s="1"/>
  <c r="I250" i="18"/>
  <c r="J250" i="18" s="1"/>
  <c r="AQ250" i="18" s="1"/>
  <c r="I125" i="18"/>
  <c r="J125" i="18" s="1"/>
  <c r="I336" i="18"/>
  <c r="J336" i="18" s="1"/>
  <c r="I324" i="18"/>
  <c r="J324" i="18" s="1"/>
  <c r="I312" i="18"/>
  <c r="J312" i="18" s="1"/>
  <c r="AQ312" i="18" s="1"/>
  <c r="I300" i="18"/>
  <c r="J300" i="18" s="1"/>
  <c r="I348" i="18"/>
  <c r="J348" i="18" s="1"/>
  <c r="AV348" i="18" s="1"/>
  <c r="I290" i="18"/>
  <c r="J290" i="18" s="1"/>
  <c r="I248" i="18"/>
  <c r="J248" i="18" s="1"/>
  <c r="AV248" i="18" s="1"/>
  <c r="I123" i="18"/>
  <c r="J123" i="18" s="1"/>
  <c r="AK123" i="18" s="1"/>
  <c r="I356" i="18"/>
  <c r="I346" i="18"/>
  <c r="I288" i="18"/>
  <c r="J288" i="18" s="1"/>
  <c r="AK288" i="18" s="1"/>
  <c r="I334" i="18"/>
  <c r="J334" i="18" s="1"/>
  <c r="AV334" i="18" s="1"/>
  <c r="I322" i="18"/>
  <c r="J322" i="18" s="1"/>
  <c r="AK322" i="18" s="1"/>
  <c r="I310" i="18"/>
  <c r="I298" i="18"/>
  <c r="J298" i="18" s="1"/>
  <c r="AQ298" i="18" s="1"/>
  <c r="I280" i="18"/>
  <c r="J280" i="18" s="1"/>
  <c r="I272" i="18"/>
  <c r="I264" i="18"/>
  <c r="J264" i="18" s="1"/>
  <c r="AF264" i="18" s="1"/>
  <c r="I256" i="18"/>
  <c r="J256" i="18" s="1"/>
  <c r="AF256" i="18" s="1"/>
  <c r="I246" i="18"/>
  <c r="J246" i="18" s="1"/>
  <c r="AV246" i="18" s="1"/>
  <c r="I12" i="18"/>
  <c r="J12" i="18" s="1"/>
  <c r="AK12" i="18" s="1"/>
  <c r="I20" i="18"/>
  <c r="I51" i="18"/>
  <c r="J51" i="18" s="1"/>
  <c r="AF51" i="18" s="1"/>
  <c r="I65" i="18"/>
  <c r="J65" i="18" s="1"/>
  <c r="AF65" i="18" s="1"/>
  <c r="I91" i="18"/>
  <c r="J91" i="18" s="1"/>
  <c r="I28" i="18"/>
  <c r="I38" i="18"/>
  <c r="J38" i="18" s="1"/>
  <c r="AF38" i="18" s="1"/>
  <c r="I61" i="18"/>
  <c r="J61" i="18" s="1"/>
  <c r="AK61" i="18" s="1"/>
  <c r="I75" i="18"/>
  <c r="J75" i="18" s="1"/>
  <c r="I16" i="18"/>
  <c r="J16" i="18" s="1"/>
  <c r="AK16" i="18" s="1"/>
  <c r="I24" i="18"/>
  <c r="J24" i="18" s="1"/>
  <c r="AF24" i="18" s="1"/>
  <c r="I47" i="18"/>
  <c r="J47" i="18" s="1"/>
  <c r="AF47" i="18" s="1"/>
  <c r="I71" i="18"/>
  <c r="I87" i="18"/>
  <c r="J87" i="18" s="1"/>
  <c r="I32" i="18"/>
  <c r="J32" i="18" s="1"/>
  <c r="AQ32" i="18" s="1"/>
  <c r="I55" i="18"/>
  <c r="J55" i="18" s="1"/>
  <c r="AV55" i="18" s="1"/>
  <c r="I97" i="18"/>
  <c r="I137" i="18"/>
  <c r="J137" i="18" s="1"/>
  <c r="AK137" i="18" s="1"/>
  <c r="I167" i="18"/>
  <c r="J167" i="18" s="1"/>
  <c r="I81" i="18"/>
  <c r="J81" i="18" s="1"/>
  <c r="I107" i="18"/>
  <c r="I131" i="18"/>
  <c r="J131" i="18" s="1"/>
  <c r="O131" i="18" s="1"/>
  <c r="I147" i="18"/>
  <c r="J147" i="18" s="1"/>
  <c r="AK147" i="18" s="1"/>
  <c r="I161" i="18"/>
  <c r="J161" i="18" s="1"/>
  <c r="AK161" i="18" s="1"/>
  <c r="I177" i="18"/>
  <c r="I101" i="18"/>
  <c r="J101" i="18" s="1"/>
  <c r="AQ101" i="18" s="1"/>
  <c r="I117" i="18"/>
  <c r="J117" i="18" s="1"/>
  <c r="AK117" i="18" s="1"/>
  <c r="I141" i="18"/>
  <c r="J141" i="18" s="1"/>
  <c r="I157" i="18"/>
  <c r="J157" i="18" s="1"/>
  <c r="I171" i="18"/>
  <c r="J171" i="18" s="1"/>
  <c r="AQ171" i="18" s="1"/>
  <c r="I111" i="18"/>
  <c r="J111" i="18" s="1"/>
  <c r="AK111" i="18" s="1"/>
  <c r="I121" i="18"/>
  <c r="J121" i="18" s="1"/>
  <c r="I187" i="18"/>
  <c r="I201" i="18"/>
  <c r="J201" i="18" s="1"/>
  <c r="AF201" i="18" s="1"/>
  <c r="I227" i="18"/>
  <c r="J227" i="18" s="1"/>
  <c r="O227" i="18" s="1"/>
  <c r="I241" i="18"/>
  <c r="J241" i="18" s="1"/>
  <c r="AF241" i="18" s="1"/>
  <c r="I191" i="18"/>
  <c r="I217" i="18"/>
  <c r="J217" i="18" s="1"/>
  <c r="AF217" i="18" s="1"/>
  <c r="I231" i="18"/>
  <c r="J231" i="18" s="1"/>
  <c r="I151" i="18"/>
  <c r="J151" i="18" s="1"/>
  <c r="AF151" i="18" s="1"/>
  <c r="I181" i="18"/>
  <c r="I207" i="18"/>
  <c r="J207" i="18" s="1"/>
  <c r="AF207" i="18" s="1"/>
  <c r="I221" i="18"/>
  <c r="J221" i="18" s="1"/>
  <c r="AQ221" i="18" s="1"/>
  <c r="I197" i="18"/>
  <c r="J197" i="18" s="1"/>
  <c r="AV197" i="18" s="1"/>
  <c r="I211" i="18"/>
  <c r="J211" i="18" s="1"/>
  <c r="AF211" i="18" s="1"/>
  <c r="I237" i="18"/>
  <c r="I332" i="18"/>
  <c r="J332" i="18" s="1"/>
  <c r="AK332" i="18" s="1"/>
  <c r="I320" i="18"/>
  <c r="J320" i="18" s="1"/>
  <c r="I308" i="18"/>
  <c r="J308" i="18" s="1"/>
  <c r="AF308" i="18" s="1"/>
  <c r="I296" i="18"/>
  <c r="J296" i="18" s="1"/>
  <c r="I354" i="18"/>
  <c r="J354" i="18" s="1"/>
  <c r="AK354" i="18" s="1"/>
  <c r="I344" i="18"/>
  <c r="J344" i="18" s="1"/>
  <c r="I286" i="18"/>
  <c r="J286" i="18" s="1"/>
  <c r="AV286" i="18" s="1"/>
  <c r="I278" i="18"/>
  <c r="J278" i="18" s="1"/>
  <c r="AF278" i="18" s="1"/>
  <c r="I270" i="18"/>
  <c r="J270" i="18" s="1"/>
  <c r="AK270" i="18" s="1"/>
  <c r="I262" i="18"/>
  <c r="J262" i="18" s="1"/>
  <c r="AF262" i="18" s="1"/>
  <c r="I254" i="18"/>
  <c r="I10" i="18"/>
  <c r="J10" i="18" s="1"/>
  <c r="AQ10" i="18" s="1"/>
  <c r="I18" i="18"/>
  <c r="J18" i="18" s="1"/>
  <c r="O18" i="18" s="1"/>
  <c r="I42" i="18"/>
  <c r="J42" i="18" s="1"/>
  <c r="I49" i="18"/>
  <c r="J49" i="18" s="1"/>
  <c r="I63" i="18"/>
  <c r="J63" i="18" s="1"/>
  <c r="AF63" i="18" s="1"/>
  <c r="I89" i="18"/>
  <c r="J89" i="18" s="1"/>
  <c r="AQ89" i="18" s="1"/>
  <c r="I26" i="18"/>
  <c r="J26" i="18" s="1"/>
  <c r="AK26" i="18" s="1"/>
  <c r="I36" i="18"/>
  <c r="I59" i="18"/>
  <c r="I73" i="18"/>
  <c r="I14" i="18"/>
  <c r="J14" i="18" s="1"/>
  <c r="I22" i="18"/>
  <c r="I45" i="18"/>
  <c r="I69" i="18"/>
  <c r="J69" i="18" s="1"/>
  <c r="AK69" i="18" s="1"/>
  <c r="I85" i="18"/>
  <c r="J85" i="18" s="1"/>
  <c r="AF85" i="18" s="1"/>
  <c r="I30" i="18"/>
  <c r="I53" i="18"/>
  <c r="J53" i="18" s="1"/>
  <c r="I95" i="18"/>
  <c r="J95" i="18" s="1"/>
  <c r="O95" i="18" s="1"/>
  <c r="I135" i="18"/>
  <c r="J135" i="18" s="1"/>
  <c r="AQ135" i="18" s="1"/>
  <c r="I165" i="18"/>
  <c r="I79" i="18"/>
  <c r="J79" i="18" s="1"/>
  <c r="AK79" i="18" s="1"/>
  <c r="I105" i="18"/>
  <c r="J105" i="18" s="1"/>
  <c r="AK105" i="18" s="1"/>
  <c r="I129" i="18"/>
  <c r="J129" i="18" s="1"/>
  <c r="AK129" i="18" s="1"/>
  <c r="I145" i="18"/>
  <c r="I159" i="18"/>
  <c r="J159" i="18" s="1"/>
  <c r="AV159" i="18" s="1"/>
  <c r="I175" i="18"/>
  <c r="J175" i="18" s="1"/>
  <c r="AF175" i="18" s="1"/>
  <c r="I99" i="18"/>
  <c r="J99" i="18" s="1"/>
  <c r="AF99" i="18" s="1"/>
  <c r="I115" i="18"/>
  <c r="I139" i="18"/>
  <c r="J139" i="18" s="1"/>
  <c r="AK139" i="18" s="1"/>
  <c r="I155" i="18"/>
  <c r="J155" i="18" s="1"/>
  <c r="AF155" i="18" s="1"/>
  <c r="I169" i="18"/>
  <c r="J169" i="18" s="1"/>
  <c r="AK169" i="18" s="1"/>
  <c r="I109" i="18"/>
  <c r="J109" i="18" s="1"/>
  <c r="I119" i="18"/>
  <c r="J119" i="18" s="1"/>
  <c r="I185" i="18"/>
  <c r="J185" i="18" s="1"/>
  <c r="AK185" i="18" s="1"/>
  <c r="I199" i="18"/>
  <c r="J199" i="18" s="1"/>
  <c r="AQ199" i="18" s="1"/>
  <c r="I225" i="18"/>
  <c r="I239" i="18"/>
  <c r="I179" i="18"/>
  <c r="J179" i="18" s="1"/>
  <c r="AV179" i="18" s="1"/>
  <c r="I189" i="18"/>
  <c r="J189" i="18" s="1"/>
  <c r="AK189" i="18" s="1"/>
  <c r="I215" i="18"/>
  <c r="J215" i="18" s="1"/>
  <c r="I229" i="18"/>
  <c r="I149" i="18"/>
  <c r="J149" i="18" s="1"/>
  <c r="AQ149" i="18" s="1"/>
  <c r="I205" i="18"/>
  <c r="J205" i="18" s="1"/>
  <c r="AV205" i="18" s="1"/>
  <c r="I219" i="18"/>
  <c r="J219" i="18" s="1"/>
  <c r="I195" i="18"/>
  <c r="I209" i="18"/>
  <c r="J209" i="18" s="1"/>
  <c r="O209" i="18" s="1"/>
  <c r="I235" i="18"/>
  <c r="J235" i="18" s="1"/>
  <c r="AV235" i="18" s="1"/>
  <c r="BY96" i="1"/>
  <c r="BY98" i="1"/>
  <c r="AXA115" i="6" s="1"/>
  <c r="BY83" i="1"/>
  <c r="BT103" i="1"/>
  <c r="BT104" i="1"/>
  <c r="BT73" i="1"/>
  <c r="BT109" i="1"/>
  <c r="BX228" i="1"/>
  <c r="BY228" i="1" s="1"/>
  <c r="DVB121" i="6" s="1"/>
  <c r="BX227" i="1"/>
  <c r="BY227" i="1" s="1"/>
  <c r="DUV121" i="6" s="1"/>
  <c r="BX223" i="1"/>
  <c r="BY223" i="1" s="1"/>
  <c r="DUE124" i="6" s="1"/>
  <c r="BX222" i="1"/>
  <c r="BY222" i="1" s="1"/>
  <c r="DTV114" i="6" s="1"/>
  <c r="B15" i="15"/>
  <c r="B23" i="15"/>
  <c r="B10" i="15"/>
  <c r="B18" i="15"/>
  <c r="T137" i="1" s="1"/>
  <c r="B5" i="15"/>
  <c r="B13" i="15"/>
  <c r="T71" i="1" s="1"/>
  <c r="B21" i="15"/>
  <c r="B12" i="15"/>
  <c r="S188" i="1"/>
  <c r="T5" i="15"/>
  <c r="M8" i="15"/>
  <c r="M23" i="15"/>
  <c r="S193" i="1"/>
  <c r="J21" i="15"/>
  <c r="K21" i="15" s="1"/>
  <c r="M21" i="15" s="1"/>
  <c r="BT75" i="1"/>
  <c r="BT108" i="1"/>
  <c r="M10" i="15"/>
  <c r="W355" i="18"/>
  <c r="Y355" i="18" s="1"/>
  <c r="W337" i="18"/>
  <c r="W301" i="18"/>
  <c r="Y301" i="18" s="1"/>
  <c r="W316" i="18"/>
  <c r="Y316" i="18" s="1"/>
  <c r="W279" i="18"/>
  <c r="Y279" i="18" s="1"/>
  <c r="W258" i="18"/>
  <c r="Y258" i="18" s="1"/>
  <c r="W90" i="18"/>
  <c r="Y90" i="18" s="1"/>
  <c r="W23" i="18"/>
  <c r="Y23" i="18" s="1"/>
  <c r="W110" i="18"/>
  <c r="W150" i="18"/>
  <c r="Y150" i="18" s="1"/>
  <c r="W130" i="18"/>
  <c r="Y130" i="18" s="1"/>
  <c r="W70" i="18"/>
  <c r="Y70" i="18" s="1"/>
  <c r="W210" i="18"/>
  <c r="Y210" i="18" s="1"/>
  <c r="W170" i="18"/>
  <c r="Y170" i="18" s="1"/>
  <c r="W190" i="18"/>
  <c r="Y190" i="18" s="1"/>
  <c r="W230" i="18"/>
  <c r="Y230" i="18" s="1"/>
  <c r="W353" i="18"/>
  <c r="Y353" i="18" s="1"/>
  <c r="W335" i="18"/>
  <c r="Y335" i="18" s="1"/>
  <c r="W315" i="18"/>
  <c r="Y315" i="18" s="1"/>
  <c r="W299" i="18"/>
  <c r="Y299" i="18" s="1"/>
  <c r="W277" i="18"/>
  <c r="W257" i="18"/>
  <c r="Y257" i="18" s="1"/>
  <c r="W88" i="18"/>
  <c r="W21" i="18"/>
  <c r="Y21" i="18" s="1"/>
  <c r="W108" i="18"/>
  <c r="Y108" i="18" s="1"/>
  <c r="W148" i="18"/>
  <c r="Y148" i="18" s="1"/>
  <c r="W128" i="18"/>
  <c r="Y128" i="18" s="1"/>
  <c r="W68" i="18"/>
  <c r="Y68" i="18" s="1"/>
  <c r="W208" i="18"/>
  <c r="Y208" i="18" s="1"/>
  <c r="W168" i="18"/>
  <c r="Y168" i="18" s="1"/>
  <c r="W188" i="18"/>
  <c r="W228" i="18"/>
  <c r="Y228" i="18" s="1"/>
  <c r="W349" i="18"/>
  <c r="Y349" i="18" s="1"/>
  <c r="W333" i="18"/>
  <c r="Y333" i="18" s="1"/>
  <c r="W313" i="18"/>
  <c r="Y313" i="18" s="1"/>
  <c r="W297" i="18"/>
  <c r="Y297" i="18" s="1"/>
  <c r="W274" i="18"/>
  <c r="Y274" i="18" s="1"/>
  <c r="W255" i="18"/>
  <c r="Y255" i="18" s="1"/>
  <c r="W19" i="18"/>
  <c r="Y19" i="18" s="1"/>
  <c r="W50" i="18"/>
  <c r="Y50" i="18" s="1"/>
  <c r="W64" i="18"/>
  <c r="Y64" i="18" s="1"/>
  <c r="W37" i="18"/>
  <c r="Y37" i="18" s="1"/>
  <c r="W86" i="18"/>
  <c r="Y86" i="18" s="1"/>
  <c r="W124" i="18"/>
  <c r="Y124" i="18" s="1"/>
  <c r="W166" i="18"/>
  <c r="Y166" i="18" s="1"/>
  <c r="W106" i="18"/>
  <c r="Y106" i="18" s="1"/>
  <c r="W146" i="18"/>
  <c r="Y146" i="18" s="1"/>
  <c r="W186" i="18"/>
  <c r="Y186" i="18" s="1"/>
  <c r="W226" i="18"/>
  <c r="W206" i="18"/>
  <c r="Y206" i="18" s="1"/>
  <c r="W347" i="18"/>
  <c r="Y347" i="18" s="1"/>
  <c r="W331" i="18"/>
  <c r="Y331" i="18" s="1"/>
  <c r="W311" i="18"/>
  <c r="Y311" i="18" s="1"/>
  <c r="W295" i="18"/>
  <c r="Y295" i="18" s="1"/>
  <c r="W253" i="18"/>
  <c r="Y253" i="18" s="1"/>
  <c r="W273" i="18"/>
  <c r="Y273" i="18" s="1"/>
  <c r="W17" i="18"/>
  <c r="W48" i="18"/>
  <c r="Y48" i="18" s="1"/>
  <c r="W62" i="18"/>
  <c r="W35" i="18"/>
  <c r="Y35" i="18" s="1"/>
  <c r="W84" i="18"/>
  <c r="Y84" i="18" s="1"/>
  <c r="W122" i="18"/>
  <c r="W164" i="18"/>
  <c r="W104" i="18"/>
  <c r="Y104" i="18" s="1"/>
  <c r="W144" i="18"/>
  <c r="Y144" i="18" s="1"/>
  <c r="W184" i="18"/>
  <c r="Y184" i="18" s="1"/>
  <c r="W224" i="18"/>
  <c r="W204" i="18"/>
  <c r="Y204" i="18" s="1"/>
  <c r="W325" i="18"/>
  <c r="Y325" i="18" s="1"/>
  <c r="W345" i="18"/>
  <c r="Y345" i="18" s="1"/>
  <c r="W309" i="18"/>
  <c r="Y309" i="18" s="1"/>
  <c r="W291" i="18"/>
  <c r="Y291" i="18" s="1"/>
  <c r="W271" i="18"/>
  <c r="Y271" i="18" s="1"/>
  <c r="W249" i="18"/>
  <c r="Y249" i="18" s="1"/>
  <c r="W31" i="18"/>
  <c r="W80" i="18"/>
  <c r="Y80" i="18" s="1"/>
  <c r="W60" i="18"/>
  <c r="W15" i="18"/>
  <c r="W120" i="18"/>
  <c r="W180" i="18"/>
  <c r="Y180" i="18" s="1"/>
  <c r="W160" i="18"/>
  <c r="Y160" i="18" s="1"/>
  <c r="W46" i="18"/>
  <c r="Y46" i="18" s="1"/>
  <c r="W100" i="18"/>
  <c r="Y100" i="18" s="1"/>
  <c r="W200" i="18"/>
  <c r="Y200" i="18" s="1"/>
  <c r="W240" i="18"/>
  <c r="Y240" i="18" s="1"/>
  <c r="W140" i="18"/>
  <c r="Y140" i="18" s="1"/>
  <c r="W220" i="18"/>
  <c r="W323" i="18"/>
  <c r="Y323" i="18" s="1"/>
  <c r="W343" i="18"/>
  <c r="Y343" i="18" s="1"/>
  <c r="W307" i="18"/>
  <c r="Y307" i="18" s="1"/>
  <c r="W289" i="18"/>
  <c r="Y289" i="18" s="1"/>
  <c r="W247" i="18"/>
  <c r="Y247" i="18" s="1"/>
  <c r="W269" i="18"/>
  <c r="Y269" i="18" s="1"/>
  <c r="W29" i="18"/>
  <c r="Y29" i="18" s="1"/>
  <c r="W78" i="18"/>
  <c r="Y78" i="18" s="1"/>
  <c r="W58" i="18"/>
  <c r="Y58" i="18" s="1"/>
  <c r="W13" i="18"/>
  <c r="Y13" i="18" s="1"/>
  <c r="W118" i="18"/>
  <c r="W178" i="18"/>
  <c r="W158" i="18"/>
  <c r="Y158" i="18" s="1"/>
  <c r="W44" i="18"/>
  <c r="W98" i="18"/>
  <c r="Y98" i="18" s="1"/>
  <c r="W198" i="18"/>
  <c r="W238" i="18"/>
  <c r="Y238" i="18" s="1"/>
  <c r="W138" i="18"/>
  <c r="Y138" i="18" s="1"/>
  <c r="W218" i="18"/>
  <c r="Y218" i="18" s="1"/>
  <c r="W321" i="18"/>
  <c r="Y321" i="18" s="1"/>
  <c r="W287" i="18"/>
  <c r="Y287" i="18" s="1"/>
  <c r="W263" i="18"/>
  <c r="Y263" i="18" s="1"/>
  <c r="W245" i="18"/>
  <c r="Y245" i="18" s="1"/>
  <c r="W54" i="18"/>
  <c r="W11" i="18"/>
  <c r="Y11" i="18" s="1"/>
  <c r="W43" i="18"/>
  <c r="Y43" i="18" s="1"/>
  <c r="W27" i="18"/>
  <c r="W74" i="18"/>
  <c r="W96" i="18"/>
  <c r="Y96" i="18" s="1"/>
  <c r="W136" i="18"/>
  <c r="Y136" i="18" s="1"/>
  <c r="W176" i="18"/>
  <c r="Y176" i="18" s="1"/>
  <c r="W116" i="18"/>
  <c r="Y116" i="18" s="1"/>
  <c r="W196" i="18"/>
  <c r="Y196" i="18" s="1"/>
  <c r="W236" i="18"/>
  <c r="Y236" i="18" s="1"/>
  <c r="W156" i="18"/>
  <c r="Y156" i="18" s="1"/>
  <c r="W216" i="18"/>
  <c r="Y216" i="18" s="1"/>
  <c r="W319" i="18"/>
  <c r="Y319" i="18" s="1"/>
  <c r="W339" i="18"/>
  <c r="Y339" i="18" s="1"/>
  <c r="W303" i="18"/>
  <c r="Y303" i="18" s="1"/>
  <c r="W285" i="18"/>
  <c r="Y285" i="18" s="1"/>
  <c r="W261" i="18"/>
  <c r="Y261" i="18" s="1"/>
  <c r="W244" i="18"/>
  <c r="Y244" i="18" s="1"/>
  <c r="W52" i="18"/>
  <c r="W9" i="18"/>
  <c r="Y9" i="18" s="1"/>
  <c r="W41" i="18"/>
  <c r="Y41" i="18" s="1"/>
  <c r="W25" i="18"/>
  <c r="Y25" i="18" s="1"/>
  <c r="W72" i="18"/>
  <c r="W94" i="18"/>
  <c r="W134" i="18"/>
  <c r="Y134" i="18" s="1"/>
  <c r="W174" i="18"/>
  <c r="Y174" i="18" s="1"/>
  <c r="W114" i="18"/>
  <c r="Y114" i="18" s="1"/>
  <c r="W194" i="18"/>
  <c r="W234" i="18"/>
  <c r="Y234" i="18" s="1"/>
  <c r="W154" i="18"/>
  <c r="W214" i="18"/>
  <c r="Y214" i="18" s="1"/>
  <c r="I328" i="18"/>
  <c r="J328" i="18" s="1"/>
  <c r="AV328" i="18" s="1"/>
  <c r="I316" i="18"/>
  <c r="I339" i="18"/>
  <c r="J339" i="18" s="1"/>
  <c r="AK339" i="18" s="1"/>
  <c r="I327" i="18"/>
  <c r="J327" i="18" s="1"/>
  <c r="AK327" i="18" s="1"/>
  <c r="I315" i="18"/>
  <c r="J315" i="18" s="1"/>
  <c r="I303" i="18"/>
  <c r="I349" i="18"/>
  <c r="J349" i="18" s="1"/>
  <c r="AK349" i="18" s="1"/>
  <c r="I291" i="18"/>
  <c r="J291" i="18" s="1"/>
  <c r="AV291" i="18" s="1"/>
  <c r="I337" i="18"/>
  <c r="J337" i="18" s="1"/>
  <c r="I325" i="18"/>
  <c r="J325" i="18" s="1"/>
  <c r="AV325" i="18" s="1"/>
  <c r="I313" i="18"/>
  <c r="J313" i="18" s="1"/>
  <c r="AF313" i="18" s="1"/>
  <c r="I301" i="18"/>
  <c r="J301" i="18" s="1"/>
  <c r="AQ301" i="18" s="1"/>
  <c r="I282" i="18"/>
  <c r="J282" i="18" s="1"/>
  <c r="AV282" i="18" s="1"/>
  <c r="I274" i="18"/>
  <c r="I266" i="18"/>
  <c r="J266" i="18" s="1"/>
  <c r="AK266" i="18" s="1"/>
  <c r="I258" i="18"/>
  <c r="J258" i="18" s="1"/>
  <c r="AF258" i="18" s="1"/>
  <c r="I249" i="18"/>
  <c r="J249" i="18" s="1"/>
  <c r="I124" i="18"/>
  <c r="J124" i="18" s="1"/>
  <c r="AK124" i="18" s="1"/>
  <c r="I335" i="18"/>
  <c r="J335" i="18" s="1"/>
  <c r="I323" i="18"/>
  <c r="J323" i="18" s="1"/>
  <c r="AF323" i="18" s="1"/>
  <c r="I311" i="18"/>
  <c r="J311" i="18" s="1"/>
  <c r="AK311" i="18" s="1"/>
  <c r="I299" i="18"/>
  <c r="J299" i="18" s="1"/>
  <c r="AF299" i="18" s="1"/>
  <c r="I347" i="18"/>
  <c r="J347" i="18" s="1"/>
  <c r="AF347" i="18" s="1"/>
  <c r="I289" i="18"/>
  <c r="J289" i="18" s="1"/>
  <c r="AF289" i="18" s="1"/>
  <c r="I281" i="18"/>
  <c r="J281" i="18" s="1"/>
  <c r="AK281" i="18" s="1"/>
  <c r="I273" i="18"/>
  <c r="I265" i="18"/>
  <c r="J265" i="18" s="1"/>
  <c r="AF265" i="18" s="1"/>
  <c r="I257" i="18"/>
  <c r="J257" i="18" s="1"/>
  <c r="AF257" i="18" s="1"/>
  <c r="I247" i="18"/>
  <c r="J247" i="18" s="1"/>
  <c r="AQ247" i="18" s="1"/>
  <c r="I122" i="18"/>
  <c r="I355" i="18"/>
  <c r="J355" i="18" s="1"/>
  <c r="I345" i="18"/>
  <c r="J345" i="18" s="1"/>
  <c r="AF345" i="18" s="1"/>
  <c r="I287" i="18"/>
  <c r="J287" i="18" s="1"/>
  <c r="I333" i="18"/>
  <c r="J333" i="18" s="1"/>
  <c r="AQ333" i="18" s="1"/>
  <c r="I321" i="18"/>
  <c r="J321" i="18" s="1"/>
  <c r="AF321" i="18" s="1"/>
  <c r="I309" i="18"/>
  <c r="J309" i="18" s="1"/>
  <c r="AF309" i="18" s="1"/>
  <c r="I297" i="18"/>
  <c r="J297" i="18" s="1"/>
  <c r="I263" i="18"/>
  <c r="I255" i="18"/>
  <c r="J255" i="18" s="1"/>
  <c r="AQ255" i="18" s="1"/>
  <c r="I279" i="18"/>
  <c r="J279" i="18" s="1"/>
  <c r="AV279" i="18" s="1"/>
  <c r="I271" i="18"/>
  <c r="J271" i="18" s="1"/>
  <c r="AF271" i="18" s="1"/>
  <c r="I11" i="18"/>
  <c r="J11" i="18" s="1"/>
  <c r="I19" i="18"/>
  <c r="J19" i="18" s="1"/>
  <c r="AF19" i="18" s="1"/>
  <c r="I43" i="18"/>
  <c r="J43" i="18" s="1"/>
  <c r="AF43" i="18" s="1"/>
  <c r="I50" i="18"/>
  <c r="J50" i="18" s="1"/>
  <c r="AQ50" i="18" s="1"/>
  <c r="I64" i="18"/>
  <c r="I90" i="18"/>
  <c r="J90" i="18" s="1"/>
  <c r="AV90" i="18" s="1"/>
  <c r="I245" i="18"/>
  <c r="J245" i="18" s="1"/>
  <c r="AQ245" i="18" s="1"/>
  <c r="I27" i="18"/>
  <c r="J27" i="18" s="1"/>
  <c r="AV27" i="18" s="1"/>
  <c r="I37" i="18"/>
  <c r="I60" i="18"/>
  <c r="J60" i="18" s="1"/>
  <c r="AQ60" i="18" s="1"/>
  <c r="I74" i="18"/>
  <c r="J74" i="18" s="1"/>
  <c r="AV74" i="18" s="1"/>
  <c r="I15" i="18"/>
  <c r="J15" i="18" s="1"/>
  <c r="AQ15" i="18" s="1"/>
  <c r="I23" i="18"/>
  <c r="J23" i="18" s="1"/>
  <c r="AF23" i="18" s="1"/>
  <c r="I46" i="18"/>
  <c r="J46" i="18" s="1"/>
  <c r="AK46" i="18" s="1"/>
  <c r="I70" i="18"/>
  <c r="J70" i="18" s="1"/>
  <c r="AK70" i="18" s="1"/>
  <c r="I86" i="18"/>
  <c r="J86" i="18" s="1"/>
  <c r="AK86" i="18" s="1"/>
  <c r="I31" i="18"/>
  <c r="I96" i="18"/>
  <c r="J96" i="18" s="1"/>
  <c r="AV96" i="18" s="1"/>
  <c r="I136" i="18"/>
  <c r="J136" i="18" s="1"/>
  <c r="AQ136" i="18" s="1"/>
  <c r="I166" i="18"/>
  <c r="J166" i="18" s="1"/>
  <c r="I106" i="18"/>
  <c r="I130" i="18"/>
  <c r="J130" i="18" s="1"/>
  <c r="AK130" i="18" s="1"/>
  <c r="I146" i="18"/>
  <c r="J146" i="18" s="1"/>
  <c r="AF146" i="18" s="1"/>
  <c r="I160" i="18"/>
  <c r="J160" i="18" s="1"/>
  <c r="AV160" i="18" s="1"/>
  <c r="I176" i="18"/>
  <c r="I54" i="18"/>
  <c r="J54" i="18" s="1"/>
  <c r="AV54" i="18" s="1"/>
  <c r="I100" i="18"/>
  <c r="J100" i="18" s="1"/>
  <c r="AQ100" i="18" s="1"/>
  <c r="I116" i="18"/>
  <c r="J116" i="18" s="1"/>
  <c r="AF116" i="18" s="1"/>
  <c r="I140" i="18"/>
  <c r="J140" i="18" s="1"/>
  <c r="AK140" i="18" s="1"/>
  <c r="I156" i="18"/>
  <c r="J156" i="18" s="1"/>
  <c r="AV156" i="18" s="1"/>
  <c r="I170" i="18"/>
  <c r="J170" i="18" s="1"/>
  <c r="I80" i="18"/>
  <c r="J80" i="18" s="1"/>
  <c r="AK80" i="18" s="1"/>
  <c r="I110" i="18"/>
  <c r="I120" i="18"/>
  <c r="J120" i="18" s="1"/>
  <c r="AF120" i="18" s="1"/>
  <c r="I150" i="18"/>
  <c r="J150" i="18" s="1"/>
  <c r="O150" i="18" s="1"/>
  <c r="I186" i="18"/>
  <c r="J186" i="18" s="1"/>
  <c r="I200" i="18"/>
  <c r="J200" i="18" s="1"/>
  <c r="AV200" i="18" s="1"/>
  <c r="I226" i="18"/>
  <c r="J226" i="18" s="1"/>
  <c r="AV226" i="18" s="1"/>
  <c r="I240" i="18"/>
  <c r="J240" i="18" s="1"/>
  <c r="AQ240" i="18" s="1"/>
  <c r="I190" i="18"/>
  <c r="J190" i="18" s="1"/>
  <c r="AK190" i="18" s="1"/>
  <c r="I216" i="18"/>
  <c r="J216" i="18" s="1"/>
  <c r="AQ216" i="18" s="1"/>
  <c r="I230" i="18"/>
  <c r="J230" i="18" s="1"/>
  <c r="AQ230" i="18" s="1"/>
  <c r="I206" i="18"/>
  <c r="J206" i="18" s="1"/>
  <c r="AQ206" i="18" s="1"/>
  <c r="I220" i="18"/>
  <c r="J220" i="18" s="1"/>
  <c r="I180" i="18"/>
  <c r="J180" i="18" s="1"/>
  <c r="AV180" i="18" s="1"/>
  <c r="I196" i="18"/>
  <c r="J196" i="18" s="1"/>
  <c r="AV196" i="18" s="1"/>
  <c r="I210" i="18"/>
  <c r="J210" i="18" s="1"/>
  <c r="AQ210" i="18" s="1"/>
  <c r="I236" i="18"/>
  <c r="J236" i="18" s="1"/>
  <c r="AV236" i="18" s="1"/>
  <c r="I331" i="18"/>
  <c r="J331" i="18" s="1"/>
  <c r="AQ331" i="18" s="1"/>
  <c r="I319" i="18"/>
  <c r="J319" i="18" s="1"/>
  <c r="I307" i="18"/>
  <c r="J307" i="18" s="1"/>
  <c r="AF307" i="18" s="1"/>
  <c r="I295" i="18"/>
  <c r="J295" i="18" s="1"/>
  <c r="I353" i="18"/>
  <c r="I343" i="18"/>
  <c r="J343" i="18" s="1"/>
  <c r="AQ343" i="18" s="1"/>
  <c r="I285" i="18"/>
  <c r="J285" i="18" s="1"/>
  <c r="AQ285" i="18" s="1"/>
  <c r="I277" i="18"/>
  <c r="J277" i="18" s="1"/>
  <c r="I269" i="18"/>
  <c r="I261" i="18"/>
  <c r="J261" i="18" s="1"/>
  <c r="AF261" i="18" s="1"/>
  <c r="I253" i="18"/>
  <c r="J253" i="18" s="1"/>
  <c r="AQ253" i="18" s="1"/>
  <c r="I9" i="18"/>
  <c r="J9" i="18" s="1"/>
  <c r="AQ9" i="18" s="1"/>
  <c r="I13" i="18"/>
  <c r="I21" i="18"/>
  <c r="J21" i="18" s="1"/>
  <c r="AV21" i="18" s="1"/>
  <c r="I41" i="18"/>
  <c r="J41" i="18" s="1"/>
  <c r="AV41" i="18" s="1"/>
  <c r="I44" i="18"/>
  <c r="J44" i="18" s="1"/>
  <c r="I52" i="18"/>
  <c r="J52" i="18" s="1"/>
  <c r="AF52" i="18" s="1"/>
  <c r="I29" i="18"/>
  <c r="I35" i="18"/>
  <c r="J35" i="18" s="1"/>
  <c r="AQ35" i="18" s="1"/>
  <c r="I58" i="18"/>
  <c r="I62" i="18"/>
  <c r="J62" i="18" s="1"/>
  <c r="AK62" i="18" s="1"/>
  <c r="I244" i="18"/>
  <c r="J244" i="18" s="1"/>
  <c r="AK244" i="18" s="1"/>
  <c r="I17" i="18"/>
  <c r="J17" i="18" s="1"/>
  <c r="AV17" i="18" s="1"/>
  <c r="I25" i="18"/>
  <c r="J25" i="18" s="1"/>
  <c r="I48" i="18"/>
  <c r="I68" i="18"/>
  <c r="J68" i="18" s="1"/>
  <c r="AK68" i="18" s="1"/>
  <c r="I72" i="18"/>
  <c r="J72" i="18" s="1"/>
  <c r="AK72" i="18" s="1"/>
  <c r="I84" i="18"/>
  <c r="J84" i="18" s="1"/>
  <c r="I88" i="18"/>
  <c r="J88" i="18" s="1"/>
  <c r="I94" i="18"/>
  <c r="J94" i="18" s="1"/>
  <c r="AQ94" i="18" s="1"/>
  <c r="I98" i="18"/>
  <c r="J98" i="18" s="1"/>
  <c r="O98" i="18" s="1"/>
  <c r="I134" i="18"/>
  <c r="J134" i="18" s="1"/>
  <c r="AF134" i="18" s="1"/>
  <c r="I138" i="18"/>
  <c r="J138" i="18" s="1"/>
  <c r="AF138" i="18" s="1"/>
  <c r="I164" i="18"/>
  <c r="J164" i="18" s="1"/>
  <c r="AQ164" i="18" s="1"/>
  <c r="I168" i="18"/>
  <c r="J168" i="18" s="1"/>
  <c r="AF168" i="18" s="1"/>
  <c r="I104" i="18"/>
  <c r="J104" i="18" s="1"/>
  <c r="AK104" i="18" s="1"/>
  <c r="I108" i="18"/>
  <c r="J108" i="18" s="1"/>
  <c r="I128" i="18"/>
  <c r="J128" i="18" s="1"/>
  <c r="AQ128" i="18" s="1"/>
  <c r="I144" i="18"/>
  <c r="J144" i="18" s="1"/>
  <c r="AV144" i="18" s="1"/>
  <c r="I148" i="18"/>
  <c r="J148" i="18" s="1"/>
  <c r="I174" i="18"/>
  <c r="I178" i="18"/>
  <c r="J178" i="18" s="1"/>
  <c r="AQ178" i="18" s="1"/>
  <c r="I114" i="18"/>
  <c r="J114" i="18" s="1"/>
  <c r="I118" i="18"/>
  <c r="J118" i="18" s="1"/>
  <c r="I154" i="18"/>
  <c r="J154" i="18" s="1"/>
  <c r="AV154" i="18" s="1"/>
  <c r="I158" i="18"/>
  <c r="J158" i="18" s="1"/>
  <c r="I78" i="18"/>
  <c r="J78" i="18" s="1"/>
  <c r="AQ78" i="18" s="1"/>
  <c r="I184" i="18"/>
  <c r="J184" i="18" s="1"/>
  <c r="AF184" i="18" s="1"/>
  <c r="I188" i="18"/>
  <c r="J188" i="18" s="1"/>
  <c r="AV188" i="18" s="1"/>
  <c r="I224" i="18"/>
  <c r="J224" i="18" s="1"/>
  <c r="I228" i="18"/>
  <c r="J228" i="18" s="1"/>
  <c r="AK228" i="18" s="1"/>
  <c r="I214" i="18"/>
  <c r="J214" i="18" s="1"/>
  <c r="I218" i="18"/>
  <c r="I204" i="18"/>
  <c r="J204" i="18" s="1"/>
  <c r="AK204" i="18" s="1"/>
  <c r="I208" i="18"/>
  <c r="J208" i="18" s="1"/>
  <c r="AF208" i="18" s="1"/>
  <c r="I194" i="18"/>
  <c r="J194" i="18" s="1"/>
  <c r="I198" i="18"/>
  <c r="I234" i="18"/>
  <c r="J234" i="18" s="1"/>
  <c r="AF234" i="18" s="1"/>
  <c r="I238" i="18"/>
  <c r="J238" i="18" s="1"/>
  <c r="AF238" i="18" s="1"/>
  <c r="BT102" i="1"/>
  <c r="BX5" i="1"/>
  <c r="BX6" i="1"/>
  <c r="BX271" i="1"/>
  <c r="BY271" i="1" s="1"/>
  <c r="ELW111" i="6" s="1"/>
  <c r="BX272" i="1"/>
  <c r="BY272" i="1" s="1"/>
  <c r="EMC111" i="6" s="1"/>
  <c r="M12" i="15"/>
  <c r="M19" i="15"/>
  <c r="M9" i="15"/>
  <c r="V7" i="20"/>
  <c r="V8" i="20"/>
  <c r="V9" i="20"/>
  <c r="AK362" i="18"/>
  <c r="AK489" i="18"/>
  <c r="AF521" i="18"/>
  <c r="AQ706" i="18"/>
  <c r="AF403" i="18"/>
  <c r="AF447" i="18"/>
  <c r="AF561" i="18"/>
  <c r="AF625" i="18"/>
  <c r="AF462" i="18"/>
  <c r="AK628" i="18"/>
  <c r="AQ632" i="18"/>
  <c r="AK660" i="18"/>
  <c r="AK676" i="18"/>
  <c r="AV389" i="18"/>
  <c r="AV527" i="18"/>
  <c r="AK543" i="18"/>
  <c r="AV575" i="18"/>
  <c r="AF591" i="18"/>
  <c r="AF607" i="18"/>
  <c r="AF671" i="18"/>
  <c r="AV687" i="18"/>
  <c r="AF722" i="18"/>
  <c r="AF738" i="18"/>
  <c r="AK754" i="18"/>
  <c r="AF770" i="18"/>
  <c r="AK843" i="18"/>
  <c r="AQ818" i="18"/>
  <c r="AK834" i="18"/>
  <c r="AK740" i="18"/>
  <c r="AF793" i="18"/>
  <c r="AF821" i="18"/>
  <c r="AQ731" i="18"/>
  <c r="AK763" i="18"/>
  <c r="AK772" i="18"/>
  <c r="AF828" i="18"/>
  <c r="BX102" i="1"/>
  <c r="BY102" i="1" s="1"/>
  <c r="AXQ111" i="6" s="1"/>
  <c r="BX103" i="1"/>
  <c r="BY103" i="1" s="1"/>
  <c r="AXW111" i="6" s="1"/>
  <c r="W341" i="18"/>
  <c r="Y341" i="18" s="1"/>
  <c r="W317" i="18"/>
  <c r="Y317" i="18" s="1"/>
  <c r="W293" i="18"/>
  <c r="Y293" i="18" s="1"/>
  <c r="W351" i="18"/>
  <c r="Y351" i="18" s="1"/>
  <c r="W329" i="18"/>
  <c r="Y329" i="18" s="1"/>
  <c r="W305" i="18"/>
  <c r="Y305" i="18" s="1"/>
  <c r="W283" i="18"/>
  <c r="Y283" i="18" s="1"/>
  <c r="W267" i="18"/>
  <c r="Y267" i="18" s="1"/>
  <c r="W251" i="18"/>
  <c r="Y251" i="18" s="1"/>
  <c r="W275" i="18"/>
  <c r="Y275" i="18" s="1"/>
  <c r="W259" i="18"/>
  <c r="Y259" i="18" s="1"/>
  <c r="W242" i="18"/>
  <c r="Y242" i="18" s="1"/>
  <c r="W76" i="18"/>
  <c r="Y76" i="18" s="1"/>
  <c r="W39" i="18"/>
  <c r="Y39" i="18" s="1"/>
  <c r="W33" i="18"/>
  <c r="Y33" i="18" s="1"/>
  <c r="W56" i="18"/>
  <c r="Y56" i="18" s="1"/>
  <c r="W82" i="18"/>
  <c r="Y82" i="18" s="1"/>
  <c r="W92" i="18"/>
  <c r="Y92" i="18" s="1"/>
  <c r="W132" i="18"/>
  <c r="Y132" i="18" s="1"/>
  <c r="W162" i="18"/>
  <c r="Y162" i="18" s="1"/>
  <c r="W102" i="18"/>
  <c r="Y102" i="18" s="1"/>
  <c r="W126" i="18"/>
  <c r="Y126" i="18" s="1"/>
  <c r="W142" i="18"/>
  <c r="W172" i="18"/>
  <c r="Y172" i="18" s="1"/>
  <c r="W66" i="18"/>
  <c r="Y66" i="18" s="1"/>
  <c r="W112" i="18"/>
  <c r="Y112" i="18" s="1"/>
  <c r="W192" i="18"/>
  <c r="W232" i="18"/>
  <c r="Y232" i="18" s="1"/>
  <c r="W152" i="18"/>
  <c r="W182" i="18"/>
  <c r="Y182" i="18" s="1"/>
  <c r="W222" i="18"/>
  <c r="W212" i="18"/>
  <c r="Y212" i="18" s="1"/>
  <c r="W202" i="18"/>
  <c r="Y202" i="18" s="1"/>
  <c r="W7" i="18"/>
  <c r="Y7" i="18" s="1"/>
  <c r="BT215" i="1"/>
  <c r="BT222" i="1"/>
  <c r="BT218" i="1"/>
  <c r="BT217" i="1"/>
  <c r="BT261" i="1"/>
  <c r="BT258" i="1"/>
  <c r="BT271" i="1"/>
  <c r="BT227" i="1"/>
  <c r="BT267" i="1"/>
  <c r="BT272" i="1"/>
  <c r="BT266" i="1"/>
  <c r="BT228" i="1"/>
  <c r="BT223" i="1"/>
  <c r="BT262" i="1"/>
  <c r="BT79" i="1"/>
  <c r="BT106" i="1"/>
  <c r="BX262" i="1"/>
  <c r="BY262" i="1" s="1"/>
  <c r="EKF121" i="6" s="1"/>
  <c r="BX261" i="1"/>
  <c r="BY261" i="1" s="1"/>
  <c r="EJZ121" i="6" s="1"/>
  <c r="AW107" i="1"/>
  <c r="BA107" i="1"/>
  <c r="BE107" i="1"/>
  <c r="BI107" i="1"/>
  <c r="AX107" i="1"/>
  <c r="BB107" i="1"/>
  <c r="BF107" i="1"/>
  <c r="AU107" i="1"/>
  <c r="AY107" i="1"/>
  <c r="BC107" i="1"/>
  <c r="BG107" i="1"/>
  <c r="AV107" i="1"/>
  <c r="AZ107" i="1"/>
  <c r="BD107" i="1"/>
  <c r="BH107" i="1"/>
  <c r="O107" i="1"/>
  <c r="BX109" i="1"/>
  <c r="BY109" i="1" s="1"/>
  <c r="AYQ111" i="6" s="1"/>
  <c r="BX108" i="1"/>
  <c r="BY108" i="1" s="1"/>
  <c r="AYK111" i="6" s="1"/>
  <c r="W342" i="18"/>
  <c r="Y342" i="18" s="1"/>
  <c r="W318" i="18"/>
  <c r="Y318" i="18" s="1"/>
  <c r="W294" i="18"/>
  <c r="Y294" i="18" s="1"/>
  <c r="W352" i="18"/>
  <c r="Y352" i="18" s="1"/>
  <c r="W330" i="18"/>
  <c r="Y330" i="18" s="1"/>
  <c r="W306" i="18"/>
  <c r="Y306" i="18" s="1"/>
  <c r="W284" i="18"/>
  <c r="Y284" i="18" s="1"/>
  <c r="W276" i="18"/>
  <c r="Y276" i="18" s="1"/>
  <c r="W260" i="18"/>
  <c r="Y260" i="18" s="1"/>
  <c r="W243" i="18"/>
  <c r="Y243" i="18" s="1"/>
  <c r="W268" i="18"/>
  <c r="Y268" i="18" s="1"/>
  <c r="W252" i="18"/>
  <c r="Y252" i="18" s="1"/>
  <c r="W8" i="18"/>
  <c r="Y8" i="18" s="1"/>
  <c r="W77" i="18"/>
  <c r="Y77" i="18" s="1"/>
  <c r="W40" i="18"/>
  <c r="Y40" i="18" s="1"/>
  <c r="W34" i="18"/>
  <c r="Y34" i="18" s="1"/>
  <c r="W57" i="18"/>
  <c r="Y57" i="18" s="1"/>
  <c r="W67" i="18"/>
  <c r="Y67" i="18" s="1"/>
  <c r="W93" i="18"/>
  <c r="Y93" i="18" s="1"/>
  <c r="W133" i="18"/>
  <c r="Y133" i="18" s="1"/>
  <c r="W163" i="18"/>
  <c r="Y163" i="18" s="1"/>
  <c r="W83" i="18"/>
  <c r="Y83" i="18" s="1"/>
  <c r="W103" i="18"/>
  <c r="Y103" i="18" s="1"/>
  <c r="W127" i="18"/>
  <c r="Y127" i="18" s="1"/>
  <c r="W143" i="18"/>
  <c r="Y143" i="18" s="1"/>
  <c r="W173" i="18"/>
  <c r="Y173" i="18" s="1"/>
  <c r="W113" i="18"/>
  <c r="Y113" i="18" s="1"/>
  <c r="W193" i="18"/>
  <c r="Y193" i="18" s="1"/>
  <c r="W233" i="18"/>
  <c r="Y233" i="18" s="1"/>
  <c r="W183" i="18"/>
  <c r="Y183" i="18" s="1"/>
  <c r="W223" i="18"/>
  <c r="W213" i="18"/>
  <c r="Y213" i="18" s="1"/>
  <c r="W153" i="18"/>
  <c r="Y153" i="18" s="1"/>
  <c r="W203" i="18"/>
  <c r="Y203" i="18" s="1"/>
  <c r="I351" i="18"/>
  <c r="I283" i="18"/>
  <c r="I341" i="18"/>
  <c r="J341" i="18" s="1"/>
  <c r="AV341" i="18" s="1"/>
  <c r="I329" i="18"/>
  <c r="I317" i="18"/>
  <c r="I305" i="18"/>
  <c r="I293" i="18"/>
  <c r="J293" i="18" s="1"/>
  <c r="AV293" i="18" s="1"/>
  <c r="I251" i="18"/>
  <c r="I275" i="18"/>
  <c r="I267" i="18"/>
  <c r="I259" i="18"/>
  <c r="J259" i="18" s="1"/>
  <c r="I242" i="18"/>
  <c r="J242" i="18" s="1"/>
  <c r="AV242" i="18" s="1"/>
  <c r="I66" i="18"/>
  <c r="J66" i="18" s="1"/>
  <c r="I92" i="18"/>
  <c r="J92" i="18" s="1"/>
  <c r="I39" i="18"/>
  <c r="I76" i="18"/>
  <c r="J76" i="18" s="1"/>
  <c r="AV76" i="18" s="1"/>
  <c r="I33" i="18"/>
  <c r="J33" i="18" s="1"/>
  <c r="I132" i="18"/>
  <c r="I162" i="18"/>
  <c r="J162" i="18" s="1"/>
  <c r="I56" i="18"/>
  <c r="I102" i="18"/>
  <c r="J102" i="18" s="1"/>
  <c r="I142" i="18"/>
  <c r="I172" i="18"/>
  <c r="J172" i="18" s="1"/>
  <c r="I82" i="18"/>
  <c r="J82" i="18" s="1"/>
  <c r="AK82" i="18" s="1"/>
  <c r="I112" i="18"/>
  <c r="J112" i="18" s="1"/>
  <c r="I126" i="18"/>
  <c r="I152" i="18"/>
  <c r="J152" i="18" s="1"/>
  <c r="AF152" i="18" s="1"/>
  <c r="I202" i="18"/>
  <c r="J202" i="18" s="1"/>
  <c r="AV202" i="18" s="1"/>
  <c r="I182" i="18"/>
  <c r="J182" i="18" s="1"/>
  <c r="I192" i="18"/>
  <c r="J192" i="18" s="1"/>
  <c r="AQ192" i="18" s="1"/>
  <c r="I232" i="18"/>
  <c r="J232" i="18" s="1"/>
  <c r="AQ232" i="18" s="1"/>
  <c r="I222" i="18"/>
  <c r="J222" i="18" s="1"/>
  <c r="AF222" i="18" s="1"/>
  <c r="I212" i="18"/>
  <c r="I7" i="18"/>
  <c r="J7" i="18" s="1"/>
  <c r="AF7" i="18" s="1"/>
  <c r="BX218" i="1"/>
  <c r="BY218" i="1" s="1"/>
  <c r="DTE111" i="6" s="1"/>
  <c r="BX217" i="1"/>
  <c r="BY217" i="1" s="1"/>
  <c r="DSY111" i="6" s="1"/>
  <c r="I352" i="18"/>
  <c r="J352" i="18" s="1"/>
  <c r="AF352" i="18" s="1"/>
  <c r="I284" i="18"/>
  <c r="J284" i="18" s="1"/>
  <c r="AF284" i="18" s="1"/>
  <c r="I342" i="18"/>
  <c r="I330" i="18"/>
  <c r="I318" i="18"/>
  <c r="J318" i="18" s="1"/>
  <c r="AF318" i="18" s="1"/>
  <c r="I306" i="18"/>
  <c r="J306" i="18" s="1"/>
  <c r="AF306" i="18" s="1"/>
  <c r="I294" i="18"/>
  <c r="J294" i="18" s="1"/>
  <c r="AK294" i="18" s="1"/>
  <c r="I276" i="18"/>
  <c r="J276" i="18" s="1"/>
  <c r="I268" i="18"/>
  <c r="J268" i="18" s="1"/>
  <c r="I260" i="18"/>
  <c r="I252" i="18"/>
  <c r="J252" i="18" s="1"/>
  <c r="AV252" i="18" s="1"/>
  <c r="I40" i="18"/>
  <c r="J40" i="18" s="1"/>
  <c r="AK40" i="18" s="1"/>
  <c r="I34" i="18"/>
  <c r="J34" i="18" s="1"/>
  <c r="I57" i="18"/>
  <c r="I67" i="18"/>
  <c r="J67" i="18" s="1"/>
  <c r="AF67" i="18" s="1"/>
  <c r="I83" i="18"/>
  <c r="J83" i="18" s="1"/>
  <c r="I243" i="18"/>
  <c r="J243" i="18" s="1"/>
  <c r="AV243" i="18" s="1"/>
  <c r="I8" i="18"/>
  <c r="J8" i="18" s="1"/>
  <c r="AK8" i="18" s="1"/>
  <c r="I93" i="18"/>
  <c r="J93" i="18" s="1"/>
  <c r="AK93" i="18" s="1"/>
  <c r="I133" i="18"/>
  <c r="J133" i="18" s="1"/>
  <c r="I163" i="18"/>
  <c r="J163" i="18" s="1"/>
  <c r="AF163" i="18" s="1"/>
  <c r="I77" i="18"/>
  <c r="I103" i="18"/>
  <c r="J103" i="18" s="1"/>
  <c r="AF103" i="18" s="1"/>
  <c r="I127" i="18"/>
  <c r="I143" i="18"/>
  <c r="J143" i="18" s="1"/>
  <c r="AV143" i="18" s="1"/>
  <c r="I173" i="18"/>
  <c r="J173" i="18" s="1"/>
  <c r="AF173" i="18" s="1"/>
  <c r="I113" i="18"/>
  <c r="J113" i="18" s="1"/>
  <c r="AQ113" i="18" s="1"/>
  <c r="I153" i="18"/>
  <c r="J153" i="18" s="1"/>
  <c r="I183" i="18"/>
  <c r="J183" i="18" s="1"/>
  <c r="AF183" i="18" s="1"/>
  <c r="I223" i="18"/>
  <c r="J223" i="18" s="1"/>
  <c r="AQ223" i="18" s="1"/>
  <c r="I213" i="18"/>
  <c r="J213" i="18" s="1"/>
  <c r="AV213" i="18" s="1"/>
  <c r="I203" i="18"/>
  <c r="J203" i="18" s="1"/>
  <c r="AF203" i="18" s="1"/>
  <c r="I193" i="18"/>
  <c r="J193" i="18" s="1"/>
  <c r="AF193" i="18" s="1"/>
  <c r="I233" i="18"/>
  <c r="J233" i="18" s="1"/>
  <c r="U115" i="18"/>
  <c r="V115" i="18" s="1"/>
  <c r="BY76" i="1"/>
  <c r="AUI115" i="6" s="1"/>
  <c r="CB83" i="1"/>
  <c r="BY80" i="1"/>
  <c r="AUL111" i="6" s="1"/>
  <c r="U33" i="18"/>
  <c r="V33" i="18" s="1"/>
  <c r="Q32" i="18"/>
  <c r="U32" i="18" s="1"/>
  <c r="V32" i="18" s="1"/>
  <c r="U104" i="18"/>
  <c r="V104" i="18" s="1"/>
  <c r="Q103" i="18"/>
  <c r="U103" i="18" s="1"/>
  <c r="V103" i="18" s="1"/>
  <c r="U91" i="18"/>
  <c r="V91" i="18" s="1"/>
  <c r="Q90" i="18"/>
  <c r="U90" i="18" s="1"/>
  <c r="V90" i="18" s="1"/>
  <c r="U84" i="18"/>
  <c r="V84" i="18" s="1"/>
  <c r="Q83" i="18"/>
  <c r="U83" i="18" s="1"/>
  <c r="V83" i="18" s="1"/>
  <c r="U80" i="18"/>
  <c r="V80" i="18" s="1"/>
  <c r="U79" i="18"/>
  <c r="V79" i="18" s="1"/>
  <c r="U78" i="18"/>
  <c r="V78" i="18" s="1"/>
  <c r="U77" i="18"/>
  <c r="V77" i="18" s="1"/>
  <c r="U76" i="18"/>
  <c r="V76" i="18" s="1"/>
  <c r="U75" i="18"/>
  <c r="V75" i="18" s="1"/>
  <c r="AB75" i="18" s="1"/>
  <c r="AS75" i="18" s="1"/>
  <c r="Q68" i="18"/>
  <c r="U68" i="18" s="1"/>
  <c r="V68" i="18" s="1"/>
  <c r="U128" i="18"/>
  <c r="V128" i="18" s="1"/>
  <c r="Q113" i="18"/>
  <c r="U113" i="18" s="1"/>
  <c r="V113" i="18" s="1"/>
  <c r="Q141" i="18"/>
  <c r="U141" i="18" s="1"/>
  <c r="V141" i="18" s="1"/>
  <c r="U129" i="18"/>
  <c r="V129" i="18" s="1"/>
  <c r="Q112" i="18"/>
  <c r="U112" i="18" s="1"/>
  <c r="BY84" i="1"/>
  <c r="HH48" i="10" s="1"/>
  <c r="BY75" i="1"/>
  <c r="E384" i="18" s="1"/>
  <c r="S7" i="20"/>
  <c r="Y7" i="20" s="1"/>
  <c r="AP7" i="20" s="1"/>
  <c r="BY79" i="1"/>
  <c r="AUW148" i="6" s="1"/>
  <c r="V339" i="18"/>
  <c r="EL22" i="14"/>
  <c r="V319" i="18"/>
  <c r="EL21" i="14"/>
  <c r="EK202" i="14"/>
  <c r="EJ143" i="14"/>
  <c r="EJ79" i="14"/>
  <c r="EN143" i="14"/>
  <c r="EN79" i="14"/>
  <c r="EN183" i="14"/>
  <c r="V285" i="18"/>
  <c r="EL19" i="14"/>
  <c r="G58" i="14"/>
  <c r="AH20" i="14"/>
  <c r="BF54" i="1"/>
  <c r="BR20" i="14" s="1"/>
  <c r="AQ20" i="14"/>
  <c r="G90" i="14"/>
  <c r="AQ12" i="14"/>
  <c r="BJ36" i="1"/>
  <c r="AO180" i="1"/>
  <c r="DM180" i="1" s="1"/>
  <c r="AO148" i="1"/>
  <c r="AQ148" i="1" s="1"/>
  <c r="AR148" i="1" s="1"/>
  <c r="AO145" i="1"/>
  <c r="G71" i="14" s="1"/>
  <c r="AO137" i="1"/>
  <c r="G66" i="14" s="1"/>
  <c r="AO37" i="1"/>
  <c r="AQ37" i="1" s="1"/>
  <c r="AZ22" i="14" s="1"/>
  <c r="AO31" i="1"/>
  <c r="G18" i="14" s="1"/>
  <c r="AO184" i="1"/>
  <c r="AO160" i="1"/>
  <c r="AP160" i="1" s="1"/>
  <c r="AO25" i="1"/>
  <c r="G128" i="14"/>
  <c r="H20" i="2"/>
  <c r="G20" i="2"/>
  <c r="I20" i="2" s="1"/>
  <c r="AO116" i="1"/>
  <c r="AF468" i="18"/>
  <c r="AF638" i="18"/>
  <c r="AF681" i="18"/>
  <c r="AF639" i="18"/>
  <c r="AF590" i="18"/>
  <c r="AF455" i="18"/>
  <c r="AK608" i="18"/>
  <c r="AF559" i="18"/>
  <c r="AK542" i="18"/>
  <c r="AF533" i="18"/>
  <c r="AK596" i="18"/>
  <c r="AQ205" i="1"/>
  <c r="AP205" i="1"/>
  <c r="AQ185" i="1"/>
  <c r="AS185" i="1" s="1"/>
  <c r="AP185" i="1"/>
  <c r="AQ46" i="1"/>
  <c r="AS46" i="1" s="1"/>
  <c r="BC54" i="1"/>
  <c r="Y20" i="14"/>
  <c r="BJ54" i="1"/>
  <c r="BC33" i="1"/>
  <c r="BI33" i="1" s="1"/>
  <c r="AO199" i="1"/>
  <c r="AQ199" i="1" s="1"/>
  <c r="AS199" i="1" s="1"/>
  <c r="AO44" i="1"/>
  <c r="G27" i="14" s="1"/>
  <c r="AO146" i="1"/>
  <c r="AQ146" i="1" s="1"/>
  <c r="BI66" i="1"/>
  <c r="AP38" i="1"/>
  <c r="G19" i="14"/>
  <c r="H36" i="2"/>
  <c r="J36" i="2" s="1"/>
  <c r="DK12" i="14"/>
  <c r="AO12" i="1"/>
  <c r="AQ12" i="1" s="1"/>
  <c r="AZ6" i="14" s="1"/>
  <c r="AO207" i="1"/>
  <c r="G117" i="14" s="1"/>
  <c r="AO183" i="1"/>
  <c r="G97" i="14" s="1"/>
  <c r="AO56" i="1"/>
  <c r="G35" i="14" s="1"/>
  <c r="BC165" i="1"/>
  <c r="BI165" i="1" s="1"/>
  <c r="BJ30" i="1"/>
  <c r="AO16" i="1"/>
  <c r="G9" i="14" s="1"/>
  <c r="AO191" i="1"/>
  <c r="DM191" i="1" s="1"/>
  <c r="AO155" i="1"/>
  <c r="AQ666" i="18"/>
  <c r="AF666" i="18"/>
  <c r="AF649" i="18"/>
  <c r="AF623" i="18"/>
  <c r="AQ622" i="18"/>
  <c r="AF606" i="18"/>
  <c r="AF597" i="18"/>
  <c r="AK500" i="18"/>
  <c r="AV495" i="18"/>
  <c r="AK370" i="18"/>
  <c r="AK432" i="18"/>
  <c r="AQ384" i="18"/>
  <c r="AV397" i="18"/>
  <c r="AF585" i="18"/>
  <c r="AV510" i="18"/>
  <c r="AK526" i="18"/>
  <c r="AK511" i="18"/>
  <c r="AF497" i="18"/>
  <c r="AF479" i="18"/>
  <c r="AK430" i="18"/>
  <c r="AF391" i="18"/>
  <c r="CJ24" i="14"/>
  <c r="BE132" i="1"/>
  <c r="AH5" i="14"/>
  <c r="BC11" i="1"/>
  <c r="BE11" i="1" s="1"/>
  <c r="BD66" i="1"/>
  <c r="CA43" i="14"/>
  <c r="BG171" i="1"/>
  <c r="Y15" i="14"/>
  <c r="BJ39" i="1"/>
  <c r="AY275" i="1"/>
  <c r="BF275" i="1" s="1"/>
  <c r="BH275" i="1" s="1"/>
  <c r="BA275" i="1"/>
  <c r="BB275" i="1"/>
  <c r="AZ275" i="1"/>
  <c r="AQ209" i="1"/>
  <c r="AP209" i="1"/>
  <c r="AQ173" i="1"/>
  <c r="AO194" i="1"/>
  <c r="AO158" i="1"/>
  <c r="AP158" i="1" s="1"/>
  <c r="AO134" i="1"/>
  <c r="AP134" i="1" s="1"/>
  <c r="AO55" i="1"/>
  <c r="AQ55" i="1" s="1"/>
  <c r="AO47" i="1"/>
  <c r="G29" i="14" s="1"/>
  <c r="AO27" i="1"/>
  <c r="AO19" i="1"/>
  <c r="AP19" i="1" s="1"/>
  <c r="AV722" i="18"/>
  <c r="G99" i="14"/>
  <c r="AO202" i="1"/>
  <c r="AO170" i="1"/>
  <c r="AP170" i="1" s="1"/>
  <c r="AO59" i="1"/>
  <c r="AO110" i="1"/>
  <c r="AF772" i="18"/>
  <c r="AK722" i="18"/>
  <c r="AV639" i="18"/>
  <c r="AV591" i="18"/>
  <c r="AV590" i="18"/>
  <c r="AM16" i="9"/>
  <c r="AO190" i="1"/>
  <c r="DM190" i="1" s="1"/>
  <c r="AO43" i="1"/>
  <c r="AQ43" i="1" s="1"/>
  <c r="CA26" i="14" s="1"/>
  <c r="AO35" i="1"/>
  <c r="AQ35" i="1" s="1"/>
  <c r="AP240" i="1"/>
  <c r="AQ240" i="1"/>
  <c r="AR240" i="1" s="1"/>
  <c r="AZ74" i="14"/>
  <c r="BE66" i="1"/>
  <c r="BI24" i="14"/>
  <c r="DK6" i="14"/>
  <c r="BF198" i="1"/>
  <c r="BH198" i="1" s="1"/>
  <c r="AQ14" i="14"/>
  <c r="BF36" i="1"/>
  <c r="BC36" i="1"/>
  <c r="BJ33" i="1"/>
  <c r="BF33" i="1"/>
  <c r="BG33" i="1" s="1"/>
  <c r="DK13" i="14"/>
  <c r="AH13" i="14"/>
  <c r="G74" i="14"/>
  <c r="AP233" i="1"/>
  <c r="BC147" i="1"/>
  <c r="BC138" i="1"/>
  <c r="BE138" i="1" s="1"/>
  <c r="BF138" i="1"/>
  <c r="BH138" i="1" s="1"/>
  <c r="BJ135" i="1"/>
  <c r="AP149" i="1"/>
  <c r="BF159" i="1"/>
  <c r="BH159" i="1" s="1"/>
  <c r="AH10" i="14"/>
  <c r="BF26" i="1"/>
  <c r="BR10" i="14" s="1"/>
  <c r="BF150" i="1"/>
  <c r="BG150" i="1" s="1"/>
  <c r="H34" i="2"/>
  <c r="J34" i="2" s="1"/>
  <c r="BF17" i="1"/>
  <c r="BH17" i="1" s="1"/>
  <c r="BF165" i="1"/>
  <c r="BJ162" i="1"/>
  <c r="AO15" i="1"/>
  <c r="G8" i="14" s="1"/>
  <c r="AO210" i="1"/>
  <c r="AO206" i="1"/>
  <c r="DM206" i="1" s="1"/>
  <c r="AO189" i="1"/>
  <c r="AO157" i="1"/>
  <c r="G79" i="14" s="1"/>
  <c r="AO154" i="1"/>
  <c r="AQ154" i="1" s="1"/>
  <c r="AF820" i="18"/>
  <c r="AK820" i="18"/>
  <c r="AQ820" i="18"/>
  <c r="AV820" i="18"/>
  <c r="AF731" i="18"/>
  <c r="AV731" i="18"/>
  <c r="AF574" i="18"/>
  <c r="AV574" i="18"/>
  <c r="AV385" i="18"/>
  <c r="AO115" i="1"/>
  <c r="AF763" i="18"/>
  <c r="AV763" i="18"/>
  <c r="AF707" i="18"/>
  <c r="AF575" i="18"/>
  <c r="AQ575" i="18"/>
  <c r="AK575" i="18"/>
  <c r="AF802" i="18"/>
  <c r="AV802" i="18"/>
  <c r="AF686" i="18"/>
  <c r="AK686" i="18"/>
  <c r="AF655" i="18"/>
  <c r="AV655" i="18"/>
  <c r="AF446" i="18"/>
  <c r="AK446" i="18"/>
  <c r="AQ446" i="18"/>
  <c r="AV446" i="18"/>
  <c r="AO70" i="1"/>
  <c r="G44" i="14" s="1"/>
  <c r="AO113" i="1"/>
  <c r="AP113" i="1" s="1"/>
  <c r="AL15" i="9"/>
  <c r="AK591" i="18"/>
  <c r="AV666" i="18"/>
  <c r="AV607" i="18"/>
  <c r="DK24" i="14"/>
  <c r="BJ66" i="1"/>
  <c r="AH24" i="14"/>
  <c r="AP236" i="1"/>
  <c r="DK4" i="14"/>
  <c r="BC9" i="1"/>
  <c r="BE9" i="1" s="1"/>
  <c r="BJ9" i="1"/>
  <c r="AZ214" i="1"/>
  <c r="AY214" i="1"/>
  <c r="BK214" i="1" s="1"/>
  <c r="BB214" i="1"/>
  <c r="BA193" i="1"/>
  <c r="AY193" i="1"/>
  <c r="BK193" i="1" s="1"/>
  <c r="BB193" i="1"/>
  <c r="AZ193" i="1"/>
  <c r="AQ23" i="14"/>
  <c r="Y23" i="14"/>
  <c r="BF63" i="1"/>
  <c r="BR23" i="14" s="1"/>
  <c r="DK21" i="14"/>
  <c r="AQ21" i="14"/>
  <c r="BF57" i="1"/>
  <c r="BR21" i="14" s="1"/>
  <c r="AQ17" i="14"/>
  <c r="Y17" i="14"/>
  <c r="DK17" i="14"/>
  <c r="BJ177" i="1"/>
  <c r="BC177" i="1"/>
  <c r="BD177" i="1" s="1"/>
  <c r="AQ169" i="1"/>
  <c r="AP169" i="1"/>
  <c r="AO213" i="1"/>
  <c r="G122" i="14" s="1"/>
  <c r="G78" i="14"/>
  <c r="AO18" i="1"/>
  <c r="AO136" i="1"/>
  <c r="AO29" i="1"/>
  <c r="AO201" i="1"/>
  <c r="AO197" i="1"/>
  <c r="AP197" i="1" s="1"/>
  <c r="AO181" i="1"/>
  <c r="AO161" i="1"/>
  <c r="G82" i="14" s="1"/>
  <c r="AO34" i="1"/>
  <c r="G20" i="14" s="1"/>
  <c r="G21" i="2"/>
  <c r="I21" i="2" s="1"/>
  <c r="H21" i="2"/>
  <c r="AO211" i="1"/>
  <c r="BG162" i="1"/>
  <c r="H35" i="2"/>
  <c r="J35" i="2" s="1"/>
  <c r="S27" i="2"/>
  <c r="H30" i="2"/>
  <c r="BC241" i="1"/>
  <c r="BI241" i="1" s="1"/>
  <c r="AZ198" i="1"/>
  <c r="BF132" i="1"/>
  <c r="BC162" i="1"/>
  <c r="BD162" i="1" s="1"/>
  <c r="BF30" i="1"/>
  <c r="BR12" i="14" s="1"/>
  <c r="BJ138" i="1"/>
  <c r="AO8" i="1"/>
  <c r="G4" i="14" s="1"/>
  <c r="AO50" i="1"/>
  <c r="G31" i="14" s="1"/>
  <c r="T20" i="2"/>
  <c r="U20" i="2"/>
  <c r="BC72" i="1"/>
  <c r="BI72" i="1" s="1"/>
  <c r="BJ114" i="1"/>
  <c r="BF114" i="1"/>
  <c r="H37" i="2"/>
  <c r="G37" i="2"/>
  <c r="I37" i="2" s="1"/>
  <c r="AO118" i="1"/>
  <c r="G53" i="14" s="1"/>
  <c r="O637" i="18"/>
  <c r="AF715" i="18"/>
  <c r="AV715" i="18"/>
  <c r="AF622" i="18"/>
  <c r="AV622" i="18"/>
  <c r="AF818" i="18"/>
  <c r="AV818" i="18"/>
  <c r="AK756" i="18"/>
  <c r="AF756" i="18"/>
  <c r="AK615" i="18"/>
  <c r="AQ604" i="18"/>
  <c r="G47" i="14"/>
  <c r="AV682" i="18"/>
  <c r="AK787" i="18"/>
  <c r="AV770" i="18"/>
  <c r="AV738" i="18"/>
  <c r="AK731" i="18"/>
  <c r="AQ722" i="18"/>
  <c r="AV623" i="18"/>
  <c r="AK607" i="18"/>
  <c r="AV606" i="18"/>
  <c r="AQ591" i="18"/>
  <c r="AV532" i="18"/>
  <c r="AV462" i="18"/>
  <c r="AQ462" i="18"/>
  <c r="AK462" i="18"/>
  <c r="AV384" i="18"/>
  <c r="AF370" i="18"/>
  <c r="AB209" i="18"/>
  <c r="AS209" i="18" s="1"/>
  <c r="AV370" i="18"/>
  <c r="AQ370" i="18"/>
  <c r="BJ156" i="1"/>
  <c r="BF156" i="1"/>
  <c r="BG156" i="1" s="1"/>
  <c r="BJ153" i="1"/>
  <c r="BF153" i="1"/>
  <c r="BH153" i="1" s="1"/>
  <c r="BC153" i="1"/>
  <c r="H15" i="2"/>
  <c r="G15" i="2"/>
  <c r="I15" i="2" s="1"/>
  <c r="G16" i="2"/>
  <c r="I16" i="2" s="1"/>
  <c r="H16" i="2"/>
  <c r="BB182" i="1"/>
  <c r="BA182" i="1"/>
  <c r="AZ182" i="1"/>
  <c r="DK9" i="14"/>
  <c r="AQ9" i="14"/>
  <c r="BC23" i="1"/>
  <c r="Y8" i="14"/>
  <c r="DK8" i="14"/>
  <c r="AH8" i="14"/>
  <c r="AQ8" i="14"/>
  <c r="BC20" i="1"/>
  <c r="DK7" i="14"/>
  <c r="AH7" i="14"/>
  <c r="BJ17" i="1"/>
  <c r="AQ7" i="14"/>
  <c r="BC17" i="1"/>
  <c r="AQ128" i="1"/>
  <c r="CA60" i="14" s="1"/>
  <c r="AP128" i="1"/>
  <c r="AQ61" i="1"/>
  <c r="AZ38" i="14" s="1"/>
  <c r="AP61" i="1"/>
  <c r="G102" i="14"/>
  <c r="G126" i="14"/>
  <c r="G115" i="14"/>
  <c r="BJ23" i="1"/>
  <c r="AY203" i="1"/>
  <c r="BK203" i="1" s="1"/>
  <c r="BB203" i="1"/>
  <c r="BA203" i="1"/>
  <c r="AQ64" i="1"/>
  <c r="BC168" i="1"/>
  <c r="AO164" i="1"/>
  <c r="AQ164" i="1" s="1"/>
  <c r="AO152" i="1"/>
  <c r="AP152" i="1" s="1"/>
  <c r="BJ147" i="1"/>
  <c r="BJ48" i="1"/>
  <c r="AQ18" i="14"/>
  <c r="DK14" i="14"/>
  <c r="AH14" i="14"/>
  <c r="G118" i="14"/>
  <c r="AO41" i="1"/>
  <c r="G25" i="14" s="1"/>
  <c r="DK25" i="14"/>
  <c r="AO13" i="1"/>
  <c r="AP13" i="1" s="1"/>
  <c r="AO204" i="1"/>
  <c r="AO196" i="1"/>
  <c r="DM196" i="1" s="1"/>
  <c r="AO192" i="1"/>
  <c r="AO176" i="1"/>
  <c r="AQ176" i="1" s="1"/>
  <c r="AO172" i="1"/>
  <c r="G89" i="14" s="1"/>
  <c r="BJ144" i="1"/>
  <c r="BJ132" i="1"/>
  <c r="DK22" i="14"/>
  <c r="AQ22" i="14"/>
  <c r="AO200" i="1"/>
  <c r="DM200" i="1" s="1"/>
  <c r="AO186" i="1"/>
  <c r="DM186" i="1" s="1"/>
  <c r="AO178" i="1"/>
  <c r="AO166" i="1"/>
  <c r="G85" i="14" s="1"/>
  <c r="AO163" i="1"/>
  <c r="G83" i="14" s="1"/>
  <c r="AO142" i="1"/>
  <c r="AO140" i="1"/>
  <c r="AO130" i="1"/>
  <c r="G61" i="14" s="1"/>
  <c r="AO49" i="1"/>
  <c r="G30" i="14" s="1"/>
  <c r="AO24" i="1"/>
  <c r="AO58" i="1"/>
  <c r="AO22" i="1"/>
  <c r="BF123" i="1"/>
  <c r="BJ123" i="1"/>
  <c r="BC123" i="1"/>
  <c r="BI123" i="1" s="1"/>
  <c r="BC120" i="1"/>
  <c r="BE120" i="1" s="1"/>
  <c r="BF120" i="1"/>
  <c r="BC111" i="1"/>
  <c r="BD111" i="1" s="1"/>
  <c r="BF111" i="1"/>
  <c r="AP231" i="1"/>
  <c r="AQ231" i="1"/>
  <c r="AR231" i="1" s="1"/>
  <c r="AQ639" i="18"/>
  <c r="AV559" i="18"/>
  <c r="AQ416" i="18"/>
  <c r="DK26" i="14"/>
  <c r="BF72" i="1"/>
  <c r="AP112" i="1"/>
  <c r="AF834" i="18"/>
  <c r="AV786" i="18"/>
  <c r="AV698" i="18"/>
  <c r="AV686" i="18"/>
  <c r="AF628" i="18"/>
  <c r="AK516" i="18"/>
  <c r="AQ516" i="18"/>
  <c r="AV516" i="18"/>
  <c r="AF516" i="18"/>
  <c r="AV788" i="18"/>
  <c r="AQ788" i="18"/>
  <c r="AV772" i="18"/>
  <c r="AQ772" i="18"/>
  <c r="AK770" i="18"/>
  <c r="AV747" i="18"/>
  <c r="AK715" i="18"/>
  <c r="AF433" i="18"/>
  <c r="AV433" i="18"/>
  <c r="AO71" i="1"/>
  <c r="AP71" i="1" s="1"/>
  <c r="AK841" i="18"/>
  <c r="AV834" i="18"/>
  <c r="AQ834" i="18"/>
  <c r="AV804" i="18"/>
  <c r="AQ804" i="18"/>
  <c r="AK802" i="18"/>
  <c r="AV779" i="18"/>
  <c r="AQ770" i="18"/>
  <c r="AV756" i="18"/>
  <c r="AQ756" i="18"/>
  <c r="AF754" i="18"/>
  <c r="AQ715" i="18"/>
  <c r="AV671" i="18"/>
  <c r="AK647" i="18"/>
  <c r="AK639" i="18"/>
  <c r="AV638" i="18"/>
  <c r="AK622" i="18"/>
  <c r="AQ615" i="18"/>
  <c r="AQ607" i="18"/>
  <c r="AV542" i="18"/>
  <c r="AF500" i="18"/>
  <c r="AK384" i="18"/>
  <c r="AV500" i="18"/>
  <c r="AQ500" i="18"/>
  <c r="AB99" i="18"/>
  <c r="AS99" i="18" s="1"/>
  <c r="BH28" i="1"/>
  <c r="BG28" i="1"/>
  <c r="BR11" i="14"/>
  <c r="U11" i="2"/>
  <c r="T11" i="2"/>
  <c r="U14" i="2"/>
  <c r="AP187" i="1"/>
  <c r="AP199" i="1"/>
  <c r="CA123" i="14"/>
  <c r="DK15" i="14"/>
  <c r="BJ279" i="1"/>
  <c r="S15" i="2"/>
  <c r="AP229" i="1"/>
  <c r="BC208" i="1"/>
  <c r="BI208" i="1" s="1"/>
  <c r="BJ208" i="1"/>
  <c r="AZ188" i="1"/>
  <c r="AY188" i="1"/>
  <c r="BK188" i="1" s="1"/>
  <c r="AP180" i="1"/>
  <c r="AQ180" i="1"/>
  <c r="BJ129" i="1"/>
  <c r="BF129" i="1"/>
  <c r="BJ241" i="1"/>
  <c r="AQ16" i="14"/>
  <c r="BF42" i="1"/>
  <c r="AH16" i="14"/>
  <c r="DK16" i="14"/>
  <c r="Y16" i="14"/>
  <c r="BC42" i="1"/>
  <c r="CJ16" i="14" s="1"/>
  <c r="AS133" i="1"/>
  <c r="AR149" i="1"/>
  <c r="AZ63" i="14"/>
  <c r="AP155" i="1"/>
  <c r="G73" i="14"/>
  <c r="AQ155" i="1"/>
  <c r="BF39" i="1"/>
  <c r="BC279" i="1"/>
  <c r="AQ15" i="14"/>
  <c r="Y11" i="14"/>
  <c r="DK11" i="14"/>
  <c r="BF241" i="1"/>
  <c r="BB198" i="1"/>
  <c r="AZ208" i="1"/>
  <c r="AH6" i="14"/>
  <c r="BJ14" i="1"/>
  <c r="Y6" i="14"/>
  <c r="AQ6" i="14"/>
  <c r="BC14" i="1"/>
  <c r="DK5" i="14"/>
  <c r="AQ5" i="14"/>
  <c r="BJ11" i="1"/>
  <c r="Y5" i="14"/>
  <c r="BF11" i="1"/>
  <c r="BJ174" i="1"/>
  <c r="BC126" i="1"/>
  <c r="BF126" i="1"/>
  <c r="BH126" i="1" s="1"/>
  <c r="G39" i="14"/>
  <c r="AQ62" i="1"/>
  <c r="CA39" i="14" s="1"/>
  <c r="G49" i="14"/>
  <c r="G125" i="14"/>
  <c r="G87" i="14"/>
  <c r="G59" i="14"/>
  <c r="G113" i="14"/>
  <c r="G88" i="14"/>
  <c r="CA59" i="14"/>
  <c r="AZ123" i="14"/>
  <c r="G101" i="14"/>
  <c r="G123" i="14"/>
  <c r="BF193" i="1"/>
  <c r="BC39" i="1"/>
  <c r="BF51" i="1"/>
  <c r="BG51" i="1" s="1"/>
  <c r="AQ19" i="14"/>
  <c r="DK19" i="14"/>
  <c r="Y19" i="14"/>
  <c r="BC51" i="1"/>
  <c r="BD51" i="1" s="1"/>
  <c r="AO175" i="1"/>
  <c r="G91" i="14" s="1"/>
  <c r="AO167" i="1"/>
  <c r="AO143" i="1"/>
  <c r="AO131" i="1"/>
  <c r="S21" i="2"/>
  <c r="U21" i="2" s="1"/>
  <c r="G19" i="2"/>
  <c r="S19" i="2"/>
  <c r="AO10" i="1"/>
  <c r="AQ10" i="1" s="1"/>
  <c r="AZ5" i="14" s="1"/>
  <c r="AO195" i="1"/>
  <c r="DM195" i="1" s="1"/>
  <c r="AO179" i="1"/>
  <c r="DM179" i="1" s="1"/>
  <c r="AO139" i="1"/>
  <c r="G38" i="14"/>
  <c r="BC150" i="1"/>
  <c r="DK23" i="14"/>
  <c r="BJ45" i="1"/>
  <c r="BJ168" i="1"/>
  <c r="H19" i="2"/>
  <c r="G127" i="14"/>
  <c r="AO212" i="1"/>
  <c r="DM212" i="1" s="1"/>
  <c r="AO151" i="1"/>
  <c r="AO40" i="1"/>
  <c r="AO53" i="1"/>
  <c r="AQ53" i="1" s="1"/>
  <c r="CA33" i="14" s="1"/>
  <c r="AO21" i="1"/>
  <c r="G12" i="14" s="1"/>
  <c r="AM9" i="9"/>
  <c r="AM8" i="9"/>
  <c r="AK795" i="18"/>
  <c r="AV754" i="18"/>
  <c r="AQ754" i="18"/>
  <c r="AK747" i="18"/>
  <c r="AF740" i="18"/>
  <c r="AQ738" i="18"/>
  <c r="BC117" i="1"/>
  <c r="AP110" i="1"/>
  <c r="BJ111" i="1"/>
  <c r="BJ120" i="1"/>
  <c r="AL10" i="9"/>
  <c r="AM17" i="9"/>
  <c r="AF843" i="18"/>
  <c r="AF827" i="18"/>
  <c r="AQ810" i="18"/>
  <c r="AQ795" i="18"/>
  <c r="AV708" i="18"/>
  <c r="AQ708" i="18"/>
  <c r="AK708" i="18"/>
  <c r="AQ700" i="18"/>
  <c r="AF700" i="18"/>
  <c r="AV740" i="18"/>
  <c r="AQ740" i="18"/>
  <c r="AK692" i="18"/>
  <c r="AQ692" i="18"/>
  <c r="AV692" i="18"/>
  <c r="AF692" i="18"/>
  <c r="BF117" i="1"/>
  <c r="AM1" i="9"/>
  <c r="AL7" i="9"/>
  <c r="FF4" i="14"/>
  <c r="AK818" i="18"/>
  <c r="AQ812" i="18"/>
  <c r="AQ811" i="18"/>
  <c r="AF790" i="18"/>
  <c r="AK786" i="18"/>
  <c r="AV780" i="18"/>
  <c r="AQ779" i="18"/>
  <c r="AQ763" i="18"/>
  <c r="AK738" i="18"/>
  <c r="AF706" i="18"/>
  <c r="AK706" i="18"/>
  <c r="AF687" i="18"/>
  <c r="AK687" i="18"/>
  <c r="AQ687" i="18"/>
  <c r="AF676" i="18"/>
  <c r="AQ671" i="18"/>
  <c r="AF668" i="18"/>
  <c r="AF660" i="18"/>
  <c r="AQ655" i="18"/>
  <c r="AQ638" i="18"/>
  <c r="AQ623" i="18"/>
  <c r="AF620" i="18"/>
  <c r="AQ606" i="18"/>
  <c r="AQ599" i="18"/>
  <c r="AK548" i="18"/>
  <c r="AQ548" i="18"/>
  <c r="AV548" i="18"/>
  <c r="AF548" i="18"/>
  <c r="AF511" i="18"/>
  <c r="AQ511" i="18"/>
  <c r="AQ508" i="18"/>
  <c r="AF558" i="18"/>
  <c r="AQ558" i="18"/>
  <c r="AF551" i="18"/>
  <c r="AF544" i="18"/>
  <c r="AV535" i="18"/>
  <c r="AF527" i="18"/>
  <c r="AQ527" i="18"/>
  <c r="AV524" i="18"/>
  <c r="AV511" i="18"/>
  <c r="AF510" i="18"/>
  <c r="AQ510" i="18"/>
  <c r="AQ686" i="18"/>
  <c r="AV676" i="18"/>
  <c r="AQ676" i="18"/>
  <c r="AV660" i="18"/>
  <c r="AQ660" i="18"/>
  <c r="AK590" i="18"/>
  <c r="AK574" i="18"/>
  <c r="AK559" i="18"/>
  <c r="AV558" i="18"/>
  <c r="AF543" i="18"/>
  <c r="AQ543" i="18"/>
  <c r="AK540" i="18"/>
  <c r="AQ540" i="18"/>
  <c r="AF526" i="18"/>
  <c r="AQ526" i="18"/>
  <c r="AQ503" i="18"/>
  <c r="AF494" i="18"/>
  <c r="AK494" i="18"/>
  <c r="AQ494" i="18"/>
  <c r="AV494" i="18"/>
  <c r="AF478" i="18"/>
  <c r="AK478" i="18"/>
  <c r="AQ478" i="18"/>
  <c r="AV478" i="18"/>
  <c r="AF457" i="18"/>
  <c r="AQ454" i="18"/>
  <c r="AK671" i="18"/>
  <c r="AK655" i="18"/>
  <c r="AK638" i="18"/>
  <c r="AK631" i="18"/>
  <c r="AV628" i="18"/>
  <c r="AQ628" i="18"/>
  <c r="AK623" i="18"/>
  <c r="AK606" i="18"/>
  <c r="AV598" i="18"/>
  <c r="AV596" i="18"/>
  <c r="AQ596" i="18"/>
  <c r="AQ590" i="18"/>
  <c r="AQ583" i="18"/>
  <c r="AV580" i="18"/>
  <c r="AQ580" i="18"/>
  <c r="AQ574" i="18"/>
  <c r="AV572" i="18"/>
  <c r="AQ567" i="18"/>
  <c r="AV564" i="18"/>
  <c r="AQ564" i="18"/>
  <c r="AQ559" i="18"/>
  <c r="AK558" i="18"/>
  <c r="AV556" i="18"/>
  <c r="AK551" i="18"/>
  <c r="AV543" i="18"/>
  <c r="AF542" i="18"/>
  <c r="AQ542" i="18"/>
  <c r="AK527" i="18"/>
  <c r="AV526" i="18"/>
  <c r="AK510" i="18"/>
  <c r="AV442" i="18"/>
  <c r="AK473" i="18"/>
  <c r="AK433" i="18"/>
  <c r="AF430" i="18"/>
  <c r="AF426" i="18"/>
  <c r="AK385" i="18"/>
  <c r="AV378" i="18"/>
  <c r="AQ378" i="18"/>
  <c r="AK378" i="18"/>
  <c r="AF362" i="18"/>
  <c r="AV123" i="18"/>
  <c r="AF161" i="18"/>
  <c r="AV430" i="18"/>
  <c r="AQ430" i="18"/>
  <c r="AQ366" i="18"/>
  <c r="AV362" i="18"/>
  <c r="AQ362" i="18"/>
  <c r="AQ326" i="18"/>
  <c r="AV300" i="18"/>
  <c r="AQ26" i="18"/>
  <c r="AB161" i="18"/>
  <c r="AS161" i="18" s="1"/>
  <c r="AB185" i="18"/>
  <c r="AS185" i="18" s="1"/>
  <c r="AB167" i="18"/>
  <c r="AS167" i="18" s="1"/>
  <c r="AQ61" i="18"/>
  <c r="AF61" i="18"/>
  <c r="W8" i="1"/>
  <c r="AM8" i="1" s="1"/>
  <c r="H11" i="2"/>
  <c r="G11" i="2"/>
  <c r="I11" i="2" s="1"/>
  <c r="H12" i="2"/>
  <c r="J12" i="2" s="1"/>
  <c r="S12" i="2"/>
  <c r="S13" i="2"/>
  <c r="H13" i="2"/>
  <c r="J13" i="2" s="1"/>
  <c r="H14" i="2"/>
  <c r="G14" i="2"/>
  <c r="I14" i="2" s="1"/>
  <c r="G6" i="14"/>
  <c r="AP12" i="1"/>
  <c r="AP96" i="10" s="1"/>
  <c r="BI132" i="1"/>
  <c r="BD132" i="1"/>
  <c r="AS229" i="1"/>
  <c r="AQ125" i="1"/>
  <c r="AP125" i="1"/>
  <c r="AP122" i="1"/>
  <c r="G56" i="14"/>
  <c r="AQ122" i="1"/>
  <c r="AP118" i="1"/>
  <c r="I23" i="2"/>
  <c r="I30" i="2"/>
  <c r="BJ141" i="1"/>
  <c r="BF141" i="1"/>
  <c r="BJ26" i="1"/>
  <c r="DK10" i="14"/>
  <c r="AQ10" i="14"/>
  <c r="BC26" i="1"/>
  <c r="BF214" i="1"/>
  <c r="BF208" i="1"/>
  <c r="AQ190" i="1"/>
  <c r="AP190" i="1"/>
  <c r="G92" i="14"/>
  <c r="G76" i="14"/>
  <c r="AQ152" i="1"/>
  <c r="AS112" i="1"/>
  <c r="AR112" i="1"/>
  <c r="CA49" i="14"/>
  <c r="AZ49" i="14"/>
  <c r="G63" i="14"/>
  <c r="AP133" i="1"/>
  <c r="BJ159" i="1"/>
  <c r="BC159" i="1"/>
  <c r="AQ11" i="14"/>
  <c r="BC28" i="1"/>
  <c r="BJ28" i="1"/>
  <c r="AH11" i="14"/>
  <c r="BF279" i="1"/>
  <c r="BH60" i="1"/>
  <c r="G116" i="14"/>
  <c r="AQ206" i="1"/>
  <c r="AP206" i="1"/>
  <c r="BJ198" i="1"/>
  <c r="BC198" i="1"/>
  <c r="AP116" i="1"/>
  <c r="T17" i="2"/>
  <c r="U17" i="2"/>
  <c r="AP230" i="1"/>
  <c r="AQ230" i="1"/>
  <c r="G124" i="14"/>
  <c r="H32" i="2"/>
  <c r="J32" i="2" s="1"/>
  <c r="M33" i="2"/>
  <c r="BR17" i="14"/>
  <c r="BH45" i="1"/>
  <c r="AP196" i="1"/>
  <c r="G100" i="14"/>
  <c r="AQ186" i="1"/>
  <c r="AP186" i="1"/>
  <c r="AQ232" i="1"/>
  <c r="AP232" i="1"/>
  <c r="G17" i="2"/>
  <c r="AL4" i="9"/>
  <c r="AL12" i="9"/>
  <c r="AM2" i="9"/>
  <c r="AM3" i="9"/>
  <c r="AM11" i="9"/>
  <c r="AL11" i="9"/>
  <c r="AL1" i="9"/>
  <c r="AL9" i="9"/>
  <c r="AM14" i="9"/>
  <c r="BF235" i="1"/>
  <c r="BA208" i="1"/>
  <c r="AP37" i="1"/>
  <c r="G60" i="14"/>
  <c r="AQ142" i="1"/>
  <c r="BF23" i="1"/>
  <c r="BF135" i="1"/>
  <c r="BC144" i="1"/>
  <c r="BC156" i="1"/>
  <c r="BC174" i="1"/>
  <c r="BF9" i="1"/>
  <c r="BC48" i="1"/>
  <c r="BC63" i="1"/>
  <c r="Y4" i="14"/>
  <c r="Y9" i="14"/>
  <c r="Y12" i="14"/>
  <c r="AH17" i="14"/>
  <c r="Y18" i="14"/>
  <c r="AH19" i="14"/>
  <c r="Y22" i="14"/>
  <c r="AH23" i="14"/>
  <c r="BJ20" i="1"/>
  <c r="BJ63" i="1"/>
  <c r="DK18" i="14"/>
  <c r="AQ119" i="1"/>
  <c r="AL6" i="9"/>
  <c r="AL14" i="9"/>
  <c r="AM6" i="9"/>
  <c r="AM5" i="9"/>
  <c r="AM13" i="9"/>
  <c r="AM4" i="9"/>
  <c r="AL3" i="9"/>
  <c r="AL13" i="9"/>
  <c r="BJ235" i="1"/>
  <c r="BB208" i="1"/>
  <c r="BA198" i="1"/>
  <c r="BF20" i="1"/>
  <c r="BF147" i="1"/>
  <c r="BC30" i="1"/>
  <c r="BC45" i="1"/>
  <c r="BC60" i="1"/>
  <c r="AH4" i="14"/>
  <c r="AH9" i="14"/>
  <c r="AH18" i="14"/>
  <c r="AH22" i="14"/>
  <c r="AO65" i="1"/>
  <c r="AL8" i="9"/>
  <c r="AL16" i="9"/>
  <c r="AM12" i="9"/>
  <c r="AM7" i="9"/>
  <c r="AM15" i="9"/>
  <c r="AM10" i="9"/>
  <c r="AL5" i="9"/>
  <c r="AL17" i="9"/>
  <c r="AP211" i="1"/>
  <c r="AY182" i="1"/>
  <c r="AK701" i="18"/>
  <c r="AQ701" i="18"/>
  <c r="AV701" i="18"/>
  <c r="AK685" i="18"/>
  <c r="AQ685" i="18"/>
  <c r="AV685" i="18"/>
  <c r="AQ669" i="18"/>
  <c r="AK653" i="18"/>
  <c r="AQ653" i="18"/>
  <c r="AV653" i="18"/>
  <c r="AQ637" i="18"/>
  <c r="AK621" i="18"/>
  <c r="AV605" i="18"/>
  <c r="AK589" i="18"/>
  <c r="AQ589" i="18"/>
  <c r="AV589" i="18"/>
  <c r="AV573" i="18"/>
  <c r="AK557" i="18"/>
  <c r="AV557" i="18"/>
  <c r="AK525" i="18"/>
  <c r="AQ525" i="18"/>
  <c r="AV525" i="18"/>
  <c r="AK495" i="18"/>
  <c r="AQ495" i="18"/>
  <c r="AK484" i="18"/>
  <c r="AQ484" i="18"/>
  <c r="AV484" i="18"/>
  <c r="AF469" i="18"/>
  <c r="AQ469" i="18"/>
  <c r="AK469" i="18"/>
  <c r="AK463" i="18"/>
  <c r="AQ463" i="18"/>
  <c r="AV463" i="18"/>
  <c r="AK452" i="18"/>
  <c r="AQ452" i="18"/>
  <c r="AV452" i="18"/>
  <c r="AK431" i="18"/>
  <c r="AQ431" i="18"/>
  <c r="AV431" i="18"/>
  <c r="AK420" i="18"/>
  <c r="AQ420" i="18"/>
  <c r="AV420" i="18"/>
  <c r="AF405" i="18"/>
  <c r="AK367" i="18"/>
  <c r="AQ367" i="18"/>
  <c r="AV367" i="18"/>
  <c r="AV199" i="18"/>
  <c r="AK151" i="18"/>
  <c r="AV844" i="18"/>
  <c r="AV836" i="18"/>
  <c r="AQ836" i="18"/>
  <c r="AK836" i="18"/>
  <c r="AQ828" i="18"/>
  <c r="AK817" i="18"/>
  <c r="AK793" i="18"/>
  <c r="AQ793" i="18"/>
  <c r="AV793" i="18"/>
  <c r="AK785" i="18"/>
  <c r="AQ785" i="18"/>
  <c r="AV785" i="18"/>
  <c r="AK753" i="18"/>
  <c r="AK721" i="18"/>
  <c r="AQ721" i="18"/>
  <c r="AV721" i="18"/>
  <c r="AK625" i="18"/>
  <c r="AQ625" i="18"/>
  <c r="AV625" i="18"/>
  <c r="AQ593" i="18"/>
  <c r="AK561" i="18"/>
  <c r="AQ561" i="18"/>
  <c r="AV561" i="18"/>
  <c r="AQ513" i="18"/>
  <c r="AK497" i="18"/>
  <c r="AQ497" i="18"/>
  <c r="AV497" i="18"/>
  <c r="AF493" i="18"/>
  <c r="AQ493" i="18"/>
  <c r="AK487" i="18"/>
  <c r="AV487" i="18"/>
  <c r="AQ476" i="18"/>
  <c r="AV476" i="18"/>
  <c r="AF461" i="18"/>
  <c r="AQ461" i="18"/>
  <c r="AK461" i="18"/>
  <c r="AK455" i="18"/>
  <c r="AK444" i="18"/>
  <c r="AQ444" i="18"/>
  <c r="AV444" i="18"/>
  <c r="AK429" i="18"/>
  <c r="AK423" i="18"/>
  <c r="AV423" i="18"/>
  <c r="AF397" i="18"/>
  <c r="AQ397" i="18"/>
  <c r="AK397" i="18"/>
  <c r="AK391" i="18"/>
  <c r="AQ391" i="18"/>
  <c r="AV391" i="18"/>
  <c r="AF365" i="18"/>
  <c r="AV843" i="18"/>
  <c r="AQ843" i="18"/>
  <c r="AQ835" i="18"/>
  <c r="AV827" i="18"/>
  <c r="AQ827" i="18"/>
  <c r="AV798" i="18"/>
  <c r="AQ725" i="18"/>
  <c r="AK629" i="18"/>
  <c r="AK598" i="18"/>
  <c r="AK597" i="18"/>
  <c r="AQ597" i="18"/>
  <c r="AV597" i="18"/>
  <c r="AK582" i="18"/>
  <c r="AK581" i="18"/>
  <c r="AK566" i="18"/>
  <c r="AK565" i="18"/>
  <c r="AK550" i="18"/>
  <c r="AK533" i="18"/>
  <c r="AQ533" i="18"/>
  <c r="AV533" i="18"/>
  <c r="AQ501" i="18"/>
  <c r="AQ498" i="18"/>
  <c r="AK479" i="18"/>
  <c r="AQ479" i="18"/>
  <c r="AV479" i="18"/>
  <c r="AV469" i="18"/>
  <c r="AK468" i="18"/>
  <c r="AQ468" i="18"/>
  <c r="AV468" i="18"/>
  <c r="AK447" i="18"/>
  <c r="AQ447" i="18"/>
  <c r="AV447" i="18"/>
  <c r="AK436" i="18"/>
  <c r="AQ436" i="18"/>
  <c r="AV436" i="18"/>
  <c r="AF389" i="18"/>
  <c r="AQ389" i="18"/>
  <c r="AK389" i="18"/>
  <c r="AK372" i="18"/>
  <c r="AQ357" i="18"/>
  <c r="AK821" i="18"/>
  <c r="AQ821" i="18"/>
  <c r="AV821" i="18"/>
  <c r="AQ813" i="18"/>
  <c r="AQ789" i="18"/>
  <c r="AQ773" i="18"/>
  <c r="AK765" i="18"/>
  <c r="AQ765" i="18"/>
  <c r="AV765" i="18"/>
  <c r="AK757" i="18"/>
  <c r="AQ757" i="18"/>
  <c r="AV757" i="18"/>
  <c r="AK745" i="18"/>
  <c r="AQ745" i="18"/>
  <c r="AV745" i="18"/>
  <c r="AK730" i="18"/>
  <c r="AV729" i="18"/>
  <c r="AK714" i="18"/>
  <c r="AF701" i="18"/>
  <c r="AK698" i="18"/>
  <c r="AQ697" i="18"/>
  <c r="AV697" i="18"/>
  <c r="AF685" i="18"/>
  <c r="AK681" i="18"/>
  <c r="AQ681" i="18"/>
  <c r="AV681" i="18"/>
  <c r="AF669" i="18"/>
  <c r="AK666" i="18"/>
  <c r="AK665" i="18"/>
  <c r="AV665" i="18"/>
  <c r="AF653" i="18"/>
  <c r="AK649" i="18"/>
  <c r="AQ649" i="18"/>
  <c r="AV649" i="18"/>
  <c r="AV633" i="18"/>
  <c r="AQ630" i="18"/>
  <c r="AQ614" i="18"/>
  <c r="AQ598" i="18"/>
  <c r="AF589" i="18"/>
  <c r="AK585" i="18"/>
  <c r="AQ585" i="18"/>
  <c r="AV585" i="18"/>
  <c r="AQ582" i="18"/>
  <c r="AV569" i="18"/>
  <c r="AQ566" i="18"/>
  <c r="AK553" i="18"/>
  <c r="AQ550" i="18"/>
  <c r="AQ534" i="18"/>
  <c r="AF525" i="18"/>
  <c r="AK522" i="18"/>
  <c r="AQ518" i="18"/>
  <c r="AK505" i="18"/>
  <c r="AQ505" i="18"/>
  <c r="AV505" i="18"/>
  <c r="AQ502" i="18"/>
  <c r="AF495" i="18"/>
  <c r="AV493" i="18"/>
  <c r="AQ492" i="18"/>
  <c r="AV492" i="18"/>
  <c r="AF484" i="18"/>
  <c r="AQ471" i="18"/>
  <c r="AV471" i="18"/>
  <c r="AF463" i="18"/>
  <c r="AV461" i="18"/>
  <c r="AK460" i="18"/>
  <c r="AQ460" i="18"/>
  <c r="AV460" i="18"/>
  <c r="AF452" i="18"/>
  <c r="AQ439" i="18"/>
  <c r="AV439" i="18"/>
  <c r="AF431" i="18"/>
  <c r="AQ428" i="18"/>
  <c r="AV428" i="18"/>
  <c r="AF420" i="18"/>
  <c r="AK396" i="18"/>
  <c r="AQ396" i="18"/>
  <c r="AV396" i="18"/>
  <c r="AF367" i="18"/>
  <c r="AQ364" i="18"/>
  <c r="AV364" i="18"/>
  <c r="AF246" i="18"/>
  <c r="AQ246" i="18"/>
  <c r="AK197" i="18"/>
  <c r="AQ197" i="18"/>
  <c r="AF135" i="18"/>
  <c r="AK135" i="18"/>
  <c r="AV491" i="18"/>
  <c r="AK483" i="18"/>
  <c r="AQ475" i="18"/>
  <c r="AK443" i="18"/>
  <c r="AV427" i="18"/>
  <c r="AK419" i="18"/>
  <c r="AQ419" i="18"/>
  <c r="AV419" i="18"/>
  <c r="AK403" i="18"/>
  <c r="AQ403" i="18"/>
  <c r="AV403" i="18"/>
  <c r="AF235" i="18"/>
  <c r="AV241" i="18"/>
  <c r="AF189" i="18"/>
  <c r="AQ189" i="18"/>
  <c r="AQ169" i="18"/>
  <c r="AV169" i="18"/>
  <c r="AF129" i="18"/>
  <c r="AQ129" i="18"/>
  <c r="AF55" i="18"/>
  <c r="AQ55" i="18"/>
  <c r="AK99" i="18"/>
  <c r="AV65" i="18"/>
  <c r="AK65" i="18"/>
  <c r="AQ47" i="18"/>
  <c r="AV47" i="18"/>
  <c r="AF125" i="18"/>
  <c r="AF123" i="18"/>
  <c r="AK85" i="18"/>
  <c r="AV85" i="18"/>
  <c r="AF81" i="18"/>
  <c r="AK81" i="18"/>
  <c r="AV26" i="18"/>
  <c r="AK42" i="18"/>
  <c r="AQ23" i="18"/>
  <c r="EN181" i="14"/>
  <c r="EK49" i="14"/>
  <c r="EJ181" i="14"/>
  <c r="EK36" i="14"/>
  <c r="EJ203" i="14"/>
  <c r="EK203" i="14"/>
  <c r="EN77" i="14"/>
  <c r="EK64" i="14"/>
  <c r="EJ64" i="14"/>
  <c r="EK139" i="14"/>
  <c r="EJ77" i="14"/>
  <c r="V244" i="18"/>
  <c r="EL17" i="14"/>
  <c r="M37" i="2"/>
  <c r="AK138" i="18" l="1"/>
  <c r="EK154" i="14"/>
  <c r="EJ140" i="14"/>
  <c r="EJ75" i="14"/>
  <c r="EK28" i="14"/>
  <c r="T13" i="1"/>
  <c r="Q4" i="15"/>
  <c r="T202" i="1"/>
  <c r="Q30" i="15"/>
  <c r="Q29" i="15"/>
  <c r="T40" i="1"/>
  <c r="Q8" i="15"/>
  <c r="Q7" i="15"/>
  <c r="EN53" i="14"/>
  <c r="T65" i="1"/>
  <c r="Q12" i="15"/>
  <c r="Q11" i="15"/>
  <c r="T143" i="1"/>
  <c r="Q18" i="15"/>
  <c r="Q19" i="15"/>
  <c r="T113" i="1"/>
  <c r="Q13" i="15"/>
  <c r="T119" i="1"/>
  <c r="Q15" i="15"/>
  <c r="Q14" i="15"/>
  <c r="T155" i="1"/>
  <c r="Q20" i="15"/>
  <c r="Q21" i="15"/>
  <c r="T53" i="1"/>
  <c r="Q10" i="15"/>
  <c r="Q9" i="15"/>
  <c r="T34" i="1"/>
  <c r="Q6" i="15"/>
  <c r="T27" i="1"/>
  <c r="Q5" i="15"/>
  <c r="EJ154" i="14"/>
  <c r="EK75" i="14"/>
  <c r="T167" i="1"/>
  <c r="Q23" i="15"/>
  <c r="Q22" i="15"/>
  <c r="T173" i="1"/>
  <c r="Q24" i="15"/>
  <c r="T131" i="1"/>
  <c r="Q16" i="15"/>
  <c r="Q17" i="15"/>
  <c r="EK122" i="14"/>
  <c r="EN47" i="14"/>
  <c r="EJ58" i="14"/>
  <c r="EN111" i="14"/>
  <c r="EJ53" i="14"/>
  <c r="EK81" i="14"/>
  <c r="EK123" i="14"/>
  <c r="EK90" i="14"/>
  <c r="EJ36" i="14"/>
  <c r="EJ185" i="14"/>
  <c r="EK168" i="14"/>
  <c r="EN117" i="14"/>
  <c r="EK40" i="14"/>
  <c r="EJ82" i="14"/>
  <c r="EJ90" i="14"/>
  <c r="EJ81" i="14"/>
  <c r="EK178" i="14"/>
  <c r="EJ183" i="14"/>
  <c r="S36" i="1"/>
  <c r="S39" i="1"/>
  <c r="EJ105" i="14"/>
  <c r="EJ47" i="14"/>
  <c r="EK92" i="14"/>
  <c r="EJ151" i="14"/>
  <c r="EK58" i="14"/>
  <c r="EN105" i="14"/>
  <c r="EJ122" i="14"/>
  <c r="EJ175" i="14"/>
  <c r="EN175" i="14"/>
  <c r="T6" i="15"/>
  <c r="EK145" i="14"/>
  <c r="EJ145" i="14"/>
  <c r="S33" i="1"/>
  <c r="EJ123" i="14"/>
  <c r="EJ92" i="14"/>
  <c r="EN151" i="14"/>
  <c r="EJ111" i="14"/>
  <c r="DN200" i="1"/>
  <c r="DO200" i="1"/>
  <c r="EC13" i="14"/>
  <c r="DT13" i="14"/>
  <c r="DN196" i="1"/>
  <c r="DO196" i="1"/>
  <c r="EC12" i="14"/>
  <c r="DT12" i="14"/>
  <c r="DO190" i="1"/>
  <c r="DN190" i="1"/>
  <c r="EC9" i="14"/>
  <c r="DT9" i="14"/>
  <c r="G98" i="14"/>
  <c r="DM184" i="1"/>
  <c r="DO238" i="1"/>
  <c r="DN238" i="1"/>
  <c r="EC25" i="14"/>
  <c r="DT25" i="14"/>
  <c r="DO237" i="1"/>
  <c r="DN237" i="1"/>
  <c r="EC24" i="14"/>
  <c r="DT24" i="14"/>
  <c r="DN212" i="1"/>
  <c r="DO212" i="1"/>
  <c r="EC19" i="14"/>
  <c r="DT19" i="14"/>
  <c r="G112" i="14"/>
  <c r="DM201" i="1"/>
  <c r="DN206" i="1"/>
  <c r="DO206" i="1"/>
  <c r="EC16" i="14"/>
  <c r="DT16" i="14"/>
  <c r="DN185" i="1"/>
  <c r="DO185" i="1"/>
  <c r="DT7" i="14"/>
  <c r="EC7" i="14"/>
  <c r="DO239" i="1"/>
  <c r="DN239" i="1"/>
  <c r="DT26" i="14"/>
  <c r="EC26" i="14"/>
  <c r="DN179" i="1"/>
  <c r="DO179" i="1"/>
  <c r="EC4" i="14"/>
  <c r="DT4" i="14"/>
  <c r="G120" i="14"/>
  <c r="DM211" i="1"/>
  <c r="AQ210" i="1"/>
  <c r="DM210" i="1"/>
  <c r="DO191" i="1"/>
  <c r="DN191" i="1"/>
  <c r="DT10" i="14"/>
  <c r="EC10" i="14"/>
  <c r="DN180" i="1"/>
  <c r="DO180" i="1"/>
  <c r="EC5" i="14"/>
  <c r="DT5" i="14"/>
  <c r="DN205" i="1"/>
  <c r="DO205" i="1"/>
  <c r="EC15" i="14"/>
  <c r="DT15" i="14"/>
  <c r="DN195" i="1"/>
  <c r="DO195" i="1"/>
  <c r="EC11" i="14"/>
  <c r="DT11" i="14"/>
  <c r="DO186" i="1"/>
  <c r="DN186" i="1"/>
  <c r="EC8" i="14"/>
  <c r="DT8" i="14"/>
  <c r="AQ233" i="1"/>
  <c r="DM233" i="1"/>
  <c r="M242" i="1"/>
  <c r="L242" i="1"/>
  <c r="E243" i="1"/>
  <c r="AL242" i="1"/>
  <c r="AK242" i="1"/>
  <c r="AO242" i="1" s="1"/>
  <c r="J23" i="2"/>
  <c r="AB151" i="18"/>
  <c r="AS151" i="18" s="1"/>
  <c r="AV113" i="18"/>
  <c r="AF775" i="18"/>
  <c r="AK74" i="18"/>
  <c r="AK252" i="18"/>
  <c r="AQ213" i="18"/>
  <c r="CP235" i="1"/>
  <c r="CT235" i="1"/>
  <c r="CY235" i="1"/>
  <c r="DC235" i="1"/>
  <c r="CQ235" i="1"/>
  <c r="CU235" i="1"/>
  <c r="CZ235" i="1"/>
  <c r="DD235" i="1"/>
  <c r="CN235" i="1"/>
  <c r="CR235" i="1"/>
  <c r="CV235" i="1"/>
  <c r="DA235" i="1"/>
  <c r="DE235" i="1"/>
  <c r="CO235" i="1"/>
  <c r="CS235" i="1"/>
  <c r="CW235" i="1"/>
  <c r="DB235" i="1"/>
  <c r="CG30" i="1"/>
  <c r="CK30" i="1"/>
  <c r="CH30" i="1"/>
  <c r="CI30" i="1"/>
  <c r="CF30" i="1"/>
  <c r="CJ30" i="1"/>
  <c r="CG14" i="1"/>
  <c r="CK14" i="1"/>
  <c r="CH14" i="1"/>
  <c r="CI14" i="1"/>
  <c r="CF14" i="1"/>
  <c r="CJ14" i="1"/>
  <c r="CP188" i="1"/>
  <c r="CT188" i="1"/>
  <c r="CY188" i="1"/>
  <c r="DC188" i="1"/>
  <c r="CQ188" i="1"/>
  <c r="CU188" i="1"/>
  <c r="CZ188" i="1"/>
  <c r="DD188" i="1"/>
  <c r="CN188" i="1"/>
  <c r="CR188" i="1"/>
  <c r="CV188" i="1"/>
  <c r="DA188" i="1"/>
  <c r="DE188" i="1"/>
  <c r="CO188" i="1"/>
  <c r="CS188" i="1"/>
  <c r="CW188" i="1"/>
  <c r="DB188" i="1"/>
  <c r="CG141" i="1"/>
  <c r="CK141" i="1"/>
  <c r="CH141" i="1"/>
  <c r="CI141" i="1"/>
  <c r="CF141" i="1"/>
  <c r="CJ141" i="1"/>
  <c r="CP174" i="1"/>
  <c r="CT174" i="1"/>
  <c r="CY174" i="1"/>
  <c r="DC174" i="1"/>
  <c r="CQ174" i="1"/>
  <c r="CU174" i="1"/>
  <c r="CZ174" i="1"/>
  <c r="DD174" i="1"/>
  <c r="CN174" i="1"/>
  <c r="CR174" i="1"/>
  <c r="CV174" i="1"/>
  <c r="DA174" i="1"/>
  <c r="DE174" i="1"/>
  <c r="CO174" i="1"/>
  <c r="CS174" i="1"/>
  <c r="CW174" i="1"/>
  <c r="DB174" i="1"/>
  <c r="CG168" i="1"/>
  <c r="CK168" i="1"/>
  <c r="CH168" i="1"/>
  <c r="CI168" i="1"/>
  <c r="CJ168" i="1"/>
  <c r="CF168" i="1"/>
  <c r="CP114" i="1"/>
  <c r="CT114" i="1"/>
  <c r="CY114" i="1"/>
  <c r="DC114" i="1"/>
  <c r="CQ114" i="1"/>
  <c r="CU114" i="1"/>
  <c r="CZ114" i="1"/>
  <c r="DD114" i="1"/>
  <c r="CN114" i="1"/>
  <c r="CR114" i="1"/>
  <c r="CV114" i="1"/>
  <c r="DA114" i="1"/>
  <c r="DE114" i="1"/>
  <c r="CO114" i="1"/>
  <c r="CS114" i="1"/>
  <c r="CW114" i="1"/>
  <c r="DB114" i="1"/>
  <c r="CH120" i="1"/>
  <c r="CI120" i="1"/>
  <c r="CF120" i="1"/>
  <c r="CJ120" i="1"/>
  <c r="CG120" i="1"/>
  <c r="CK120" i="1"/>
  <c r="CP208" i="1"/>
  <c r="CT208" i="1"/>
  <c r="CY208" i="1"/>
  <c r="DC208" i="1"/>
  <c r="CQ208" i="1"/>
  <c r="CU208" i="1"/>
  <c r="CZ208" i="1"/>
  <c r="DD208" i="1"/>
  <c r="CN208" i="1"/>
  <c r="CR208" i="1"/>
  <c r="CV208" i="1"/>
  <c r="DA208" i="1"/>
  <c r="DE208" i="1"/>
  <c r="CO208" i="1"/>
  <c r="CS208" i="1"/>
  <c r="CW208" i="1"/>
  <c r="DB208" i="1"/>
  <c r="CG117" i="1"/>
  <c r="CK117" i="1"/>
  <c r="CH117" i="1"/>
  <c r="CI117" i="1"/>
  <c r="CF117" i="1"/>
  <c r="CJ117" i="1"/>
  <c r="CG129" i="1"/>
  <c r="CK129" i="1"/>
  <c r="CH129" i="1"/>
  <c r="CI129" i="1"/>
  <c r="CF129" i="1"/>
  <c r="CJ129" i="1"/>
  <c r="CI54" i="1"/>
  <c r="CF54" i="1"/>
  <c r="CJ54" i="1"/>
  <c r="CG54" i="1"/>
  <c r="CK54" i="1"/>
  <c r="CH54" i="1"/>
  <c r="CI57" i="1"/>
  <c r="CF57" i="1"/>
  <c r="CJ57" i="1"/>
  <c r="CG57" i="1"/>
  <c r="CK57" i="1"/>
  <c r="CH57" i="1"/>
  <c r="CG42" i="1"/>
  <c r="CK42" i="1"/>
  <c r="CF42" i="1"/>
  <c r="CH42" i="1"/>
  <c r="CI42" i="1"/>
  <c r="CJ42" i="1"/>
  <c r="CG48" i="1"/>
  <c r="CK48" i="1"/>
  <c r="CF48" i="1"/>
  <c r="CH48" i="1"/>
  <c r="CI48" i="1"/>
  <c r="CJ48" i="1"/>
  <c r="CP159" i="1"/>
  <c r="CT159" i="1"/>
  <c r="CY159" i="1"/>
  <c r="DC159" i="1"/>
  <c r="CQ159" i="1"/>
  <c r="CU159" i="1"/>
  <c r="CZ159" i="1"/>
  <c r="DD159" i="1"/>
  <c r="CN159" i="1"/>
  <c r="CR159" i="1"/>
  <c r="CV159" i="1"/>
  <c r="DA159" i="1"/>
  <c r="DE159" i="1"/>
  <c r="CO159" i="1"/>
  <c r="CS159" i="1"/>
  <c r="CW159" i="1"/>
  <c r="DB159" i="1"/>
  <c r="CG156" i="1"/>
  <c r="CK156" i="1"/>
  <c r="CH156" i="1"/>
  <c r="CI156" i="1"/>
  <c r="CF156" i="1"/>
  <c r="CJ156" i="1"/>
  <c r="CG193" i="1"/>
  <c r="CK193" i="1"/>
  <c r="CH193" i="1"/>
  <c r="CI193" i="1"/>
  <c r="CF193" i="1"/>
  <c r="CJ193" i="1"/>
  <c r="CP203" i="1"/>
  <c r="CT203" i="1"/>
  <c r="CY203" i="1"/>
  <c r="DC203" i="1"/>
  <c r="CQ203" i="1"/>
  <c r="CU203" i="1"/>
  <c r="CZ203" i="1"/>
  <c r="DD203" i="1"/>
  <c r="CN203" i="1"/>
  <c r="CR203" i="1"/>
  <c r="CV203" i="1"/>
  <c r="DA203" i="1"/>
  <c r="DE203" i="1"/>
  <c r="CO203" i="1"/>
  <c r="CS203" i="1"/>
  <c r="CW203" i="1"/>
  <c r="DB203" i="1"/>
  <c r="CP214" i="1"/>
  <c r="CT214" i="1"/>
  <c r="CY214" i="1"/>
  <c r="DC214" i="1"/>
  <c r="CQ214" i="1"/>
  <c r="CU214" i="1"/>
  <c r="CZ214" i="1"/>
  <c r="DD214" i="1"/>
  <c r="CN214" i="1"/>
  <c r="CR214" i="1"/>
  <c r="CV214" i="1"/>
  <c r="DA214" i="1"/>
  <c r="DE214" i="1"/>
  <c r="CO214" i="1"/>
  <c r="CS214" i="1"/>
  <c r="CW214" i="1"/>
  <c r="DB214" i="1"/>
  <c r="CQ275" i="1"/>
  <c r="CU275" i="1"/>
  <c r="CZ275" i="1"/>
  <c r="DD275" i="1"/>
  <c r="CN275" i="1"/>
  <c r="CR275" i="1"/>
  <c r="CV275" i="1"/>
  <c r="DA275" i="1"/>
  <c r="DE275" i="1"/>
  <c r="CT275" i="1"/>
  <c r="DC275" i="1"/>
  <c r="CO275" i="1"/>
  <c r="CW275" i="1"/>
  <c r="CP275" i="1"/>
  <c r="CY275" i="1"/>
  <c r="CS275" i="1"/>
  <c r="DB275" i="1"/>
  <c r="CG17" i="1"/>
  <c r="CK17" i="1"/>
  <c r="CH17" i="1"/>
  <c r="CI17" i="1"/>
  <c r="CF17" i="1"/>
  <c r="CJ17" i="1"/>
  <c r="CG36" i="1"/>
  <c r="CK36" i="1"/>
  <c r="CH36" i="1"/>
  <c r="CJ36" i="1"/>
  <c r="CF36" i="1"/>
  <c r="CI36" i="1"/>
  <c r="CG171" i="1"/>
  <c r="CK171" i="1"/>
  <c r="CJ171" i="1"/>
  <c r="CF171" i="1"/>
  <c r="CH171" i="1"/>
  <c r="CI171" i="1"/>
  <c r="CH279" i="1"/>
  <c r="CI279" i="1"/>
  <c r="CK279" i="1"/>
  <c r="CF279" i="1"/>
  <c r="CG279" i="1"/>
  <c r="CJ279" i="1"/>
  <c r="CG241" i="1"/>
  <c r="CK241" i="1"/>
  <c r="CH241" i="1"/>
  <c r="CI241" i="1"/>
  <c r="CF241" i="1"/>
  <c r="CJ241" i="1"/>
  <c r="CI72" i="1"/>
  <c r="CF72" i="1"/>
  <c r="CJ72" i="1"/>
  <c r="CG72" i="1"/>
  <c r="CK72" i="1"/>
  <c r="CH72" i="1"/>
  <c r="CG198" i="1"/>
  <c r="CK198" i="1"/>
  <c r="CH198" i="1"/>
  <c r="CI198" i="1"/>
  <c r="CF198" i="1"/>
  <c r="CJ198" i="1"/>
  <c r="CP156" i="1"/>
  <c r="CT156" i="1"/>
  <c r="CY156" i="1"/>
  <c r="DC156" i="1"/>
  <c r="CQ156" i="1"/>
  <c r="CU156" i="1"/>
  <c r="CZ156" i="1"/>
  <c r="DD156" i="1"/>
  <c r="CN156" i="1"/>
  <c r="CR156" i="1"/>
  <c r="CV156" i="1"/>
  <c r="DA156" i="1"/>
  <c r="DE156" i="1"/>
  <c r="CO156" i="1"/>
  <c r="CS156" i="1"/>
  <c r="CW156" i="1"/>
  <c r="DB156" i="1"/>
  <c r="CQ120" i="1"/>
  <c r="CU120" i="1"/>
  <c r="CZ120" i="1"/>
  <c r="DD120" i="1"/>
  <c r="CN120" i="1"/>
  <c r="CR120" i="1"/>
  <c r="CV120" i="1"/>
  <c r="DA120" i="1"/>
  <c r="DE120" i="1"/>
  <c r="CO120" i="1"/>
  <c r="CS120" i="1"/>
  <c r="CW120" i="1"/>
  <c r="DB120" i="1"/>
  <c r="DC120" i="1"/>
  <c r="CP120" i="1"/>
  <c r="CT120" i="1"/>
  <c r="CY120" i="1"/>
  <c r="CG138" i="1"/>
  <c r="CK138" i="1"/>
  <c r="CH138" i="1"/>
  <c r="CI138" i="1"/>
  <c r="CF138" i="1"/>
  <c r="CJ138" i="1"/>
  <c r="CG20" i="1"/>
  <c r="CK20" i="1"/>
  <c r="CH20" i="1"/>
  <c r="CI20" i="1"/>
  <c r="CF20" i="1"/>
  <c r="CJ20" i="1"/>
  <c r="CP198" i="1"/>
  <c r="CT198" i="1"/>
  <c r="CY198" i="1"/>
  <c r="DC198" i="1"/>
  <c r="CQ198" i="1"/>
  <c r="CU198" i="1"/>
  <c r="CZ198" i="1"/>
  <c r="DD198" i="1"/>
  <c r="CN198" i="1"/>
  <c r="CR198" i="1"/>
  <c r="CV198" i="1"/>
  <c r="DA198" i="1"/>
  <c r="DE198" i="1"/>
  <c r="CO198" i="1"/>
  <c r="CS198" i="1"/>
  <c r="CW198" i="1"/>
  <c r="DB198" i="1"/>
  <c r="CG188" i="1"/>
  <c r="CK188" i="1"/>
  <c r="CH188" i="1"/>
  <c r="CI188" i="1"/>
  <c r="CF188" i="1"/>
  <c r="CJ188" i="1"/>
  <c r="CG203" i="1"/>
  <c r="CK203" i="1"/>
  <c r="CH203" i="1"/>
  <c r="CI203" i="1"/>
  <c r="CF203" i="1"/>
  <c r="CJ203" i="1"/>
  <c r="CP182" i="1"/>
  <c r="CT182" i="1"/>
  <c r="CY182" i="1"/>
  <c r="DC182" i="1"/>
  <c r="CQ182" i="1"/>
  <c r="CU182" i="1"/>
  <c r="CZ182" i="1"/>
  <c r="DD182" i="1"/>
  <c r="CN182" i="1"/>
  <c r="CR182" i="1"/>
  <c r="CV182" i="1"/>
  <c r="DA182" i="1"/>
  <c r="DE182" i="1"/>
  <c r="CO182" i="1"/>
  <c r="CS182" i="1"/>
  <c r="CW182" i="1"/>
  <c r="DB182" i="1"/>
  <c r="CP193" i="1"/>
  <c r="CT193" i="1"/>
  <c r="CY193" i="1"/>
  <c r="DC193" i="1"/>
  <c r="CQ193" i="1"/>
  <c r="CU193" i="1"/>
  <c r="CZ193" i="1"/>
  <c r="DD193" i="1"/>
  <c r="CN193" i="1"/>
  <c r="CR193" i="1"/>
  <c r="CV193" i="1"/>
  <c r="DA193" i="1"/>
  <c r="DE193" i="1"/>
  <c r="CO193" i="1"/>
  <c r="CS193" i="1"/>
  <c r="CW193" i="1"/>
  <c r="DB193" i="1"/>
  <c r="CG214" i="1"/>
  <c r="CK214" i="1"/>
  <c r="CH214" i="1"/>
  <c r="CI214" i="1"/>
  <c r="CF214" i="1"/>
  <c r="CJ214" i="1"/>
  <c r="CI66" i="1"/>
  <c r="CF66" i="1"/>
  <c r="CJ66" i="1"/>
  <c r="CG66" i="1"/>
  <c r="CK66" i="1"/>
  <c r="CH66" i="1"/>
  <c r="CI60" i="1"/>
  <c r="CF60" i="1"/>
  <c r="CJ60" i="1"/>
  <c r="CG60" i="1"/>
  <c r="CK60" i="1"/>
  <c r="CH60" i="1"/>
  <c r="CG132" i="1"/>
  <c r="CK132" i="1"/>
  <c r="CH132" i="1"/>
  <c r="CI132" i="1"/>
  <c r="CF132" i="1"/>
  <c r="CJ132" i="1"/>
  <c r="CG39" i="1"/>
  <c r="CK39" i="1"/>
  <c r="CH39" i="1"/>
  <c r="CI39" i="1"/>
  <c r="CJ39" i="1"/>
  <c r="CF39" i="1"/>
  <c r="CG28" i="1"/>
  <c r="CK28" i="1"/>
  <c r="CH28" i="1"/>
  <c r="CI28" i="1"/>
  <c r="CF28" i="1"/>
  <c r="CJ28" i="1"/>
  <c r="CG45" i="1"/>
  <c r="CK45" i="1"/>
  <c r="CI45" i="1"/>
  <c r="CJ45" i="1"/>
  <c r="CF45" i="1"/>
  <c r="CH45" i="1"/>
  <c r="CI126" i="1"/>
  <c r="CH126" i="1"/>
  <c r="CJ126" i="1"/>
  <c r="CF126" i="1"/>
  <c r="CK126" i="1"/>
  <c r="CG126" i="1"/>
  <c r="CG51" i="1"/>
  <c r="CI51" i="1"/>
  <c r="CJ51" i="1"/>
  <c r="CF51" i="1"/>
  <c r="CK51" i="1"/>
  <c r="CH51" i="1"/>
  <c r="CG159" i="1"/>
  <c r="CK159" i="1"/>
  <c r="CH159" i="1"/>
  <c r="CI159" i="1"/>
  <c r="CF159" i="1"/>
  <c r="CJ159" i="1"/>
  <c r="CG208" i="1"/>
  <c r="CK208" i="1"/>
  <c r="CH208" i="1"/>
  <c r="CI208" i="1"/>
  <c r="CF208" i="1"/>
  <c r="CJ208" i="1"/>
  <c r="CG235" i="1"/>
  <c r="CK235" i="1"/>
  <c r="CH235" i="1"/>
  <c r="CI235" i="1"/>
  <c r="CF235" i="1"/>
  <c r="CJ235" i="1"/>
  <c r="CG147" i="1"/>
  <c r="CK147" i="1"/>
  <c r="CH147" i="1"/>
  <c r="CI147" i="1"/>
  <c r="CF147" i="1"/>
  <c r="CJ147" i="1"/>
  <c r="CG153" i="1"/>
  <c r="CK153" i="1"/>
  <c r="CH153" i="1"/>
  <c r="CI153" i="1"/>
  <c r="CF153" i="1"/>
  <c r="CJ153" i="1"/>
  <c r="CI63" i="1"/>
  <c r="CF63" i="1"/>
  <c r="CJ63" i="1"/>
  <c r="CG63" i="1"/>
  <c r="CK63" i="1"/>
  <c r="CH63" i="1"/>
  <c r="AK427" i="18"/>
  <c r="AV185" i="18"/>
  <c r="AK634" i="18"/>
  <c r="AK759" i="18"/>
  <c r="AQ523" i="18"/>
  <c r="AV688" i="18"/>
  <c r="AK702" i="18"/>
  <c r="AQ702" i="18"/>
  <c r="AQ711" i="18"/>
  <c r="AK464" i="18"/>
  <c r="AF798" i="18"/>
  <c r="AV846" i="18"/>
  <c r="AF672" i="18"/>
  <c r="AV415" i="18"/>
  <c r="AK705" i="18"/>
  <c r="AK459" i="18"/>
  <c r="AV677" i="18"/>
  <c r="AV702" i="18"/>
  <c r="AV51" i="18"/>
  <c r="AV232" i="18"/>
  <c r="AF113" i="18"/>
  <c r="AQ443" i="18"/>
  <c r="AV475" i="18"/>
  <c r="AQ491" i="18"/>
  <c r="AQ293" i="18"/>
  <c r="AV521" i="18"/>
  <c r="AK538" i="18"/>
  <c r="AQ775" i="18"/>
  <c r="AF252" i="18"/>
  <c r="AQ645" i="18"/>
  <c r="AQ782" i="18"/>
  <c r="AQ777" i="18"/>
  <c r="AK825" i="18"/>
  <c r="AV554" i="18"/>
  <c r="AV586" i="18"/>
  <c r="AQ720" i="18"/>
  <c r="AF538" i="18"/>
  <c r="AK382" i="18"/>
  <c r="AV825" i="18"/>
  <c r="AF415" i="18"/>
  <c r="AK221" i="18"/>
  <c r="AV67" i="18"/>
  <c r="AK250" i="18"/>
  <c r="AK293" i="18"/>
  <c r="AQ412" i="18"/>
  <c r="AV394" i="18"/>
  <c r="AF408" i="18"/>
  <c r="AF609" i="18"/>
  <c r="AV256" i="18"/>
  <c r="AV152" i="18"/>
  <c r="AK67" i="18"/>
  <c r="AK379" i="18"/>
  <c r="AQ427" i="18"/>
  <c r="AV459" i="18"/>
  <c r="AK586" i="18"/>
  <c r="AQ662" i="18"/>
  <c r="AQ805" i="18"/>
  <c r="AK823" i="18"/>
  <c r="AQ839" i="18"/>
  <c r="AK545" i="18"/>
  <c r="AQ673" i="18"/>
  <c r="AK749" i="18"/>
  <c r="AV294" i="18"/>
  <c r="AK442" i="18"/>
  <c r="AV608" i="18"/>
  <c r="AV528" i="18"/>
  <c r="AQ752" i="18"/>
  <c r="AQ654" i="18"/>
  <c r="AK394" i="18"/>
  <c r="AK798" i="18"/>
  <c r="AK231" i="18"/>
  <c r="AF231" i="18"/>
  <c r="AQ401" i="18"/>
  <c r="AF401" i="18"/>
  <c r="AV401" i="18"/>
  <c r="AK401" i="18"/>
  <c r="AV400" i="18"/>
  <c r="AF400" i="18"/>
  <c r="AK400" i="18"/>
  <c r="AQ833" i="18"/>
  <c r="AV833" i="18"/>
  <c r="AK833" i="18"/>
  <c r="AF704" i="18"/>
  <c r="AV704" i="18"/>
  <c r="AQ704" i="18"/>
  <c r="AF727" i="18"/>
  <c r="AV727" i="18"/>
  <c r="AK727" i="18"/>
  <c r="AV481" i="18"/>
  <c r="AQ481" i="18"/>
  <c r="AK640" i="18"/>
  <c r="AV640" i="18"/>
  <c r="AV624" i="18"/>
  <c r="AK624" i="18"/>
  <c r="AV592" i="18"/>
  <c r="AK592" i="18"/>
  <c r="AF576" i="18"/>
  <c r="AV576" i="18"/>
  <c r="AK576" i="18"/>
  <c r="AV448" i="18"/>
  <c r="O448" i="18"/>
  <c r="AQ448" i="18"/>
  <c r="AV432" i="18"/>
  <c r="AF432" i="18"/>
  <c r="AK683" i="18"/>
  <c r="AQ683" i="18"/>
  <c r="AF667" i="18"/>
  <c r="AQ667" i="18"/>
  <c r="AF618" i="18"/>
  <c r="AV618" i="18"/>
  <c r="AQ570" i="18"/>
  <c r="AF570" i="18"/>
  <c r="AV570" i="18"/>
  <c r="AF458" i="18"/>
  <c r="AQ458" i="18"/>
  <c r="AK426" i="18"/>
  <c r="AQ426" i="18"/>
  <c r="AV32" i="18"/>
  <c r="AK24" i="18"/>
  <c r="AV69" i="18"/>
  <c r="AQ117" i="18"/>
  <c r="AK95" i="18"/>
  <c r="AF250" i="18"/>
  <c r="AV387" i="18"/>
  <c r="AV443" i="18"/>
  <c r="AQ459" i="18"/>
  <c r="AK475" i="18"/>
  <c r="AK491" i="18"/>
  <c r="AK445" i="18"/>
  <c r="AQ521" i="18"/>
  <c r="AK554" i="18"/>
  <c r="AF573" i="18"/>
  <c r="AK602" i="18"/>
  <c r="AK805" i="18"/>
  <c r="AK813" i="18"/>
  <c r="AQ823" i="18"/>
  <c r="AQ415" i="18"/>
  <c r="AK453" i="18"/>
  <c r="AV517" i="18"/>
  <c r="AK645" i="18"/>
  <c r="AQ677" i="18"/>
  <c r="AV741" i="18"/>
  <c r="AQ766" i="18"/>
  <c r="AV782" i="18"/>
  <c r="AK807" i="18"/>
  <c r="AV839" i="18"/>
  <c r="AV359" i="18"/>
  <c r="AK412" i="18"/>
  <c r="AV609" i="18"/>
  <c r="AK673" i="18"/>
  <c r="AV769" i="18"/>
  <c r="AQ388" i="18"/>
  <c r="AV509" i="18"/>
  <c r="AQ573" i="18"/>
  <c r="AV458" i="18"/>
  <c r="AF394" i="18"/>
  <c r="AQ464" i="18"/>
  <c r="AQ442" i="18"/>
  <c r="AK512" i="18"/>
  <c r="AF539" i="18"/>
  <c r="AQ587" i="18"/>
  <c r="AV634" i="18"/>
  <c r="AF496" i="18"/>
  <c r="AF523" i="18"/>
  <c r="AK587" i="18"/>
  <c r="AQ640" i="18"/>
  <c r="AQ670" i="18"/>
  <c r="AK690" i="18"/>
  <c r="AK528" i="18"/>
  <c r="AF608" i="18"/>
  <c r="AF640" i="18"/>
  <c r="AK720" i="18"/>
  <c r="AF752" i="18"/>
  <c r="AV791" i="18"/>
  <c r="AF560" i="18"/>
  <c r="AV759" i="18"/>
  <c r="AF382" i="18"/>
  <c r="AK656" i="18"/>
  <c r="AK654" i="18"/>
  <c r="AQ830" i="18"/>
  <c r="AK448" i="18"/>
  <c r="AV464" i="18"/>
  <c r="AF830" i="18"/>
  <c r="AV507" i="18"/>
  <c r="AK560" i="18"/>
  <c r="AF720" i="18"/>
  <c r="AF602" i="18"/>
  <c r="AK458" i="18"/>
  <c r="AQ634" i="18"/>
  <c r="O464" i="18"/>
  <c r="AQ736" i="18"/>
  <c r="AF741" i="18"/>
  <c r="AK539" i="18"/>
  <c r="AV167" i="18"/>
  <c r="AQ167" i="18"/>
  <c r="O360" i="18"/>
  <c r="AV360" i="18"/>
  <c r="AF358" i="18"/>
  <c r="AV358" i="18"/>
  <c r="AQ393" i="18"/>
  <c r="AK393" i="18"/>
  <c r="AF374" i="18"/>
  <c r="AV374" i="18"/>
  <c r="AF670" i="18"/>
  <c r="AK670" i="18"/>
  <c r="AK768" i="18"/>
  <c r="AV768" i="18"/>
  <c r="AF743" i="18"/>
  <c r="AK743" i="18"/>
  <c r="AF846" i="18"/>
  <c r="AQ846" i="18"/>
  <c r="AK814" i="18"/>
  <c r="AF814" i="18"/>
  <c r="AK32" i="18"/>
  <c r="AV38" i="18"/>
  <c r="AF111" i="18"/>
  <c r="AF147" i="18"/>
  <c r="AK175" i="18"/>
  <c r="AV379" i="18"/>
  <c r="AQ387" i="18"/>
  <c r="AQ445" i="18"/>
  <c r="AF509" i="18"/>
  <c r="AQ791" i="18"/>
  <c r="AQ807" i="18"/>
  <c r="AQ248" i="18"/>
  <c r="AQ453" i="18"/>
  <c r="AQ517" i="18"/>
  <c r="AV581" i="18"/>
  <c r="AQ658" i="18"/>
  <c r="AK677" i="18"/>
  <c r="AQ741" i="18"/>
  <c r="AV766" i="18"/>
  <c r="AK791" i="18"/>
  <c r="AQ814" i="18"/>
  <c r="AQ359" i="18"/>
  <c r="AV545" i="18"/>
  <c r="AQ609" i="18"/>
  <c r="AV705" i="18"/>
  <c r="AK769" i="18"/>
  <c r="AK388" i="18"/>
  <c r="AQ509" i="18"/>
  <c r="AQ358" i="18"/>
  <c r="AV523" i="18"/>
  <c r="AV602" i="18"/>
  <c r="AK658" i="18"/>
  <c r="AQ507" i="18"/>
  <c r="AQ544" i="18"/>
  <c r="AQ734" i="18"/>
  <c r="AF766" i="18"/>
  <c r="AF768" i="18"/>
  <c r="AF839" i="18"/>
  <c r="AK704" i="18"/>
  <c r="AV560" i="18"/>
  <c r="AK736" i="18"/>
  <c r="AK711" i="18"/>
  <c r="AQ592" i="18"/>
  <c r="AV656" i="18"/>
  <c r="AQ386" i="18"/>
  <c r="AV658" i="18"/>
  <c r="AK374" i="18"/>
  <c r="AF711" i="18"/>
  <c r="AF448" i="18"/>
  <c r="AV672" i="18"/>
  <c r="AF645" i="18"/>
  <c r="AF554" i="18"/>
  <c r="AQ586" i="18"/>
  <c r="AF688" i="18"/>
  <c r="AF656" i="18"/>
  <c r="AF673" i="18"/>
  <c r="AV480" i="18"/>
  <c r="AF832" i="18"/>
  <c r="AQ832" i="18"/>
  <c r="AK51" i="18"/>
  <c r="AQ120" i="18"/>
  <c r="AF167" i="18"/>
  <c r="AQ379" i="18"/>
  <c r="AK387" i="18"/>
  <c r="AK298" i="18"/>
  <c r="AF388" i="18"/>
  <c r="AF445" i="18"/>
  <c r="AF637" i="18"/>
  <c r="AF749" i="18"/>
  <c r="AQ759" i="18"/>
  <c r="AV805" i="18"/>
  <c r="AV813" i="18"/>
  <c r="AV405" i="18"/>
  <c r="AF453" i="18"/>
  <c r="AK517" i="18"/>
  <c r="AQ581" i="18"/>
  <c r="AK662" i="18"/>
  <c r="AK775" i="18"/>
  <c r="AV814" i="18"/>
  <c r="AK359" i="18"/>
  <c r="AV412" i="18"/>
  <c r="AQ545" i="18"/>
  <c r="AQ705" i="18"/>
  <c r="AV777" i="18"/>
  <c r="AV832" i="18"/>
  <c r="AK405" i="18"/>
  <c r="AV637" i="18"/>
  <c r="AV749" i="18"/>
  <c r="AQ360" i="18"/>
  <c r="AK507" i="18"/>
  <c r="AK603" i="18"/>
  <c r="AK481" i="18"/>
  <c r="AK544" i="18"/>
  <c r="AF528" i="18"/>
  <c r="AQ688" i="18"/>
  <c r="AQ768" i="18"/>
  <c r="AQ727" i="18"/>
  <c r="AV823" i="18"/>
  <c r="AQ432" i="18"/>
  <c r="AK672" i="18"/>
  <c r="AV538" i="18"/>
  <c r="AV382" i="18"/>
  <c r="AQ576" i="18"/>
  <c r="AK360" i="18"/>
  <c r="AQ374" i="18"/>
  <c r="AF736" i="18"/>
  <c r="O634" i="18"/>
  <c r="AV743" i="18"/>
  <c r="AV807" i="18"/>
  <c r="AV654" i="18"/>
  <c r="AK782" i="18"/>
  <c r="AF833" i="18"/>
  <c r="AQ624" i="18"/>
  <c r="AF624" i="18"/>
  <c r="O432" i="18"/>
  <c r="AQ618" i="18"/>
  <c r="AK752" i="18"/>
  <c r="AK830" i="18"/>
  <c r="BM14" i="1"/>
  <c r="AS127" i="1"/>
  <c r="AQ256" i="18"/>
  <c r="AK89" i="18"/>
  <c r="AQ93" i="18"/>
  <c r="AV175" i="18"/>
  <c r="AF213" i="18"/>
  <c r="AQ363" i="18"/>
  <c r="AV395" i="18"/>
  <c r="AF209" i="18"/>
  <c r="AK428" i="18"/>
  <c r="AK439" i="18"/>
  <c r="AK471" i="18"/>
  <c r="AK492" i="18"/>
  <c r="AF557" i="18"/>
  <c r="AV601" i="18"/>
  <c r="AF621" i="18"/>
  <c r="AQ665" i="18"/>
  <c r="AQ678" i="18"/>
  <c r="AF733" i="18"/>
  <c r="AK746" i="18"/>
  <c r="AV383" i="18"/>
  <c r="AK404" i="18"/>
  <c r="AV437" i="18"/>
  <c r="AK502" i="18"/>
  <c r="AK534" i="18"/>
  <c r="AQ629" i="18"/>
  <c r="AQ429" i="18"/>
  <c r="AQ455" i="18"/>
  <c r="AQ487" i="18"/>
  <c r="AV529" i="18"/>
  <c r="AV761" i="18"/>
  <c r="AK599" i="18"/>
  <c r="AV410" i="18"/>
  <c r="AV652" i="18"/>
  <c r="AK422" i="18"/>
  <c r="AQ631" i="18"/>
  <c r="AQ684" i="18"/>
  <c r="AK716" i="18"/>
  <c r="AQ826" i="18"/>
  <c r="AV631" i="18"/>
  <c r="BM16" i="1"/>
  <c r="BM10" i="1"/>
  <c r="AK363" i="18"/>
  <c r="AK357" i="18"/>
  <c r="AQ817" i="18"/>
  <c r="AK828" i="18"/>
  <c r="AF437" i="18"/>
  <c r="AK733" i="18"/>
  <c r="AK417" i="18"/>
  <c r="AK410" i="18"/>
  <c r="AK567" i="18"/>
  <c r="AV620" i="18"/>
  <c r="AK465" i="18"/>
  <c r="AK684" i="18"/>
  <c r="AF780" i="18"/>
  <c r="AV417" i="18"/>
  <c r="AV599" i="18"/>
  <c r="AV465" i="18"/>
  <c r="AF423" i="18"/>
  <c r="AF529" i="18"/>
  <c r="AF476" i="18"/>
  <c r="AF383" i="18"/>
  <c r="AB131" i="18"/>
  <c r="AS131" i="18" s="1"/>
  <c r="AK390" i="18"/>
  <c r="AF417" i="18"/>
  <c r="AF565" i="18"/>
  <c r="AK588" i="18"/>
  <c r="AQ31" i="1"/>
  <c r="AV79" i="18"/>
  <c r="BC275" i="1"/>
  <c r="G81" i="14"/>
  <c r="AB169" i="18"/>
  <c r="AS169" i="18" s="1"/>
  <c r="AV139" i="18"/>
  <c r="BJ275" i="1"/>
  <c r="AQ160" i="1"/>
  <c r="AB171" i="18"/>
  <c r="AS171" i="18" s="1"/>
  <c r="G80" i="14"/>
  <c r="BF168" i="1"/>
  <c r="BG168" i="1" s="1"/>
  <c r="AB237" i="18"/>
  <c r="AS237" i="18" s="1"/>
  <c r="AB129" i="18"/>
  <c r="AS129" i="18" s="1"/>
  <c r="BJ214" i="1"/>
  <c r="AQ158" i="1"/>
  <c r="AP183" i="1"/>
  <c r="AQ238" i="1"/>
  <c r="AS238" i="1" s="1"/>
  <c r="AP43" i="1"/>
  <c r="BC214" i="1"/>
  <c r="G110" i="14"/>
  <c r="AQ184" i="1"/>
  <c r="AQ183" i="1"/>
  <c r="AP239" i="1"/>
  <c r="AP184" i="1"/>
  <c r="AP8" i="1"/>
  <c r="G111" i="14"/>
  <c r="AQ196" i="1"/>
  <c r="G103" i="14"/>
  <c r="G94" i="14"/>
  <c r="AP201" i="1"/>
  <c r="AQ170" i="1"/>
  <c r="CA88" i="14" s="1"/>
  <c r="G95" i="14"/>
  <c r="AP195" i="1"/>
  <c r="AQ211" i="1"/>
  <c r="AP210" i="1"/>
  <c r="G104" i="14"/>
  <c r="AQ146" i="18"/>
  <c r="AV210" i="18"/>
  <c r="BR22" i="14"/>
  <c r="AR127" i="1"/>
  <c r="AV257" i="18"/>
  <c r="AQ291" i="18"/>
  <c r="AQ328" i="18"/>
  <c r="BM12" i="1"/>
  <c r="BG60" i="1"/>
  <c r="BJ193" i="1"/>
  <c r="AQ207" i="1"/>
  <c r="AZ117" i="14" s="1"/>
  <c r="AQ201" i="1"/>
  <c r="AP176" i="1"/>
  <c r="AP148" i="1"/>
  <c r="P13" i="14"/>
  <c r="G34" i="14"/>
  <c r="AP207" i="1"/>
  <c r="BD141" i="1"/>
  <c r="BI141" i="1"/>
  <c r="AP124" i="1"/>
  <c r="G57" i="14"/>
  <c r="BK69" i="1"/>
  <c r="P25" i="14"/>
  <c r="BF69" i="1"/>
  <c r="BR25" i="14" s="1"/>
  <c r="AQ25" i="14"/>
  <c r="AK258" i="18"/>
  <c r="AF301" i="18"/>
  <c r="AK285" i="18"/>
  <c r="AS236" i="1"/>
  <c r="G40" i="14"/>
  <c r="Y226" i="18"/>
  <c r="AB226" i="18"/>
  <c r="AS226" i="18" s="1"/>
  <c r="Y110" i="18"/>
  <c r="AB110" i="18"/>
  <c r="AS110" i="18" s="1"/>
  <c r="AV121" i="18"/>
  <c r="AK121" i="18"/>
  <c r="AK300" i="18"/>
  <c r="AQ300" i="18"/>
  <c r="P202" i="14"/>
  <c r="P139" i="14"/>
  <c r="M202" i="14"/>
  <c r="P178" i="14"/>
  <c r="P172" i="14"/>
  <c r="M162" i="14"/>
  <c r="L119" i="14"/>
  <c r="L158" i="14"/>
  <c r="L142" i="14"/>
  <c r="P87" i="14"/>
  <c r="P95" i="14"/>
  <c r="P52" i="14"/>
  <c r="L68" i="14"/>
  <c r="M86" i="14"/>
  <c r="AQ261" i="18"/>
  <c r="AK78" i="18"/>
  <c r="AF82" i="18"/>
  <c r="AV99" i="18"/>
  <c r="AF60" i="18"/>
  <c r="E120" i="18"/>
  <c r="AV262" i="18"/>
  <c r="AQ130" i="18"/>
  <c r="AV208" i="18"/>
  <c r="AV301" i="18"/>
  <c r="AV135" i="18"/>
  <c r="AK246" i="18"/>
  <c r="AV309" i="18"/>
  <c r="T21" i="2"/>
  <c r="AB189" i="18"/>
  <c r="AS189" i="18" s="1"/>
  <c r="AF26" i="18"/>
  <c r="AQ304" i="18"/>
  <c r="BM15" i="1"/>
  <c r="AQ121" i="1"/>
  <c r="G55" i="14"/>
  <c r="AQ115" i="1"/>
  <c r="AP115" i="1"/>
  <c r="AQ116" i="1"/>
  <c r="G52" i="14"/>
  <c r="CS18" i="14"/>
  <c r="AF341" i="18"/>
  <c r="AQ341" i="18"/>
  <c r="P195" i="14"/>
  <c r="P163" i="14"/>
  <c r="P131" i="14"/>
  <c r="P174" i="14"/>
  <c r="P196" i="14"/>
  <c r="M123" i="14"/>
  <c r="P140" i="14"/>
  <c r="P188" i="14"/>
  <c r="L165" i="14"/>
  <c r="L133" i="14"/>
  <c r="L198" i="14"/>
  <c r="M178" i="14"/>
  <c r="M156" i="14"/>
  <c r="M135" i="14"/>
  <c r="L111" i="14"/>
  <c r="L70" i="14"/>
  <c r="L170" i="14"/>
  <c r="L154" i="14"/>
  <c r="L138" i="14"/>
  <c r="M112" i="14"/>
  <c r="P71" i="14"/>
  <c r="L108" i="14"/>
  <c r="P107" i="14"/>
  <c r="P91" i="14"/>
  <c r="L71" i="14"/>
  <c r="P96" i="14"/>
  <c r="P62" i="14"/>
  <c r="M80" i="14"/>
  <c r="AQ52" i="1"/>
  <c r="AP52" i="1"/>
  <c r="AQ43" i="18"/>
  <c r="AQ98" i="18"/>
  <c r="AQ323" i="18"/>
  <c r="BM13" i="1"/>
  <c r="AQ110" i="1"/>
  <c r="CA48" i="14" s="1"/>
  <c r="G48" i="14"/>
  <c r="AF42" i="18"/>
  <c r="AQ42" i="18"/>
  <c r="AV344" i="18"/>
  <c r="AF344" i="18"/>
  <c r="Y42" i="18"/>
  <c r="AB42" i="18"/>
  <c r="AS42" i="18" s="1"/>
  <c r="P171" i="14"/>
  <c r="P194" i="14"/>
  <c r="L173" i="14"/>
  <c r="P193" i="14"/>
  <c r="L141" i="14"/>
  <c r="M183" i="14"/>
  <c r="M140" i="14"/>
  <c r="L86" i="14"/>
  <c r="L120" i="14"/>
  <c r="L77" i="14"/>
  <c r="P111" i="14"/>
  <c r="P76" i="14"/>
  <c r="P112" i="14"/>
  <c r="P28" i="14"/>
  <c r="M63" i="14"/>
  <c r="AQ65" i="18"/>
  <c r="AQ99" i="18"/>
  <c r="AK55" i="18"/>
  <c r="AQ241" i="18"/>
  <c r="AV129" i="18"/>
  <c r="AK241" i="18"/>
  <c r="AK235" i="18"/>
  <c r="AF197" i="18"/>
  <c r="AK381" i="18"/>
  <c r="AK199" i="18"/>
  <c r="AB191" i="18"/>
  <c r="AS191" i="18" s="1"/>
  <c r="AQ344" i="18"/>
  <c r="AQ123" i="18"/>
  <c r="G32" i="14"/>
  <c r="AQ235" i="18"/>
  <c r="BC69" i="1"/>
  <c r="BI25" i="14" s="1"/>
  <c r="AV265" i="18"/>
  <c r="AF17" i="18"/>
  <c r="AK41" i="18"/>
  <c r="AQ85" i="18"/>
  <c r="AF121" i="18"/>
  <c r="AB25" i="18"/>
  <c r="AS25" i="18" s="1"/>
  <c r="AF70" i="18"/>
  <c r="AV128" i="18"/>
  <c r="AV206" i="18"/>
  <c r="AF169" i="18"/>
  <c r="AV189" i="18"/>
  <c r="AK262" i="18"/>
  <c r="AK168" i="18"/>
  <c r="AF327" i="18"/>
  <c r="AF199" i="18"/>
  <c r="AK341" i="18"/>
  <c r="AB30" i="18"/>
  <c r="AS30" i="18" s="1"/>
  <c r="AB117" i="18"/>
  <c r="AS117" i="18" s="1"/>
  <c r="AF205" i="18"/>
  <c r="AV304" i="18"/>
  <c r="AK344" i="18"/>
  <c r="AK334" i="18"/>
  <c r="AH25" i="14"/>
  <c r="G22" i="14"/>
  <c r="BJ69" i="1"/>
  <c r="M169" i="14"/>
  <c r="L196" i="14"/>
  <c r="P187" i="14"/>
  <c r="P155" i="14"/>
  <c r="M121" i="14"/>
  <c r="P136" i="14"/>
  <c r="L189" i="14"/>
  <c r="M91" i="14"/>
  <c r="M115" i="14"/>
  <c r="L183" i="14"/>
  <c r="L157" i="14"/>
  <c r="M122" i="14"/>
  <c r="M194" i="14"/>
  <c r="M172" i="14"/>
  <c r="M151" i="14"/>
  <c r="P129" i="14"/>
  <c r="L103" i="14"/>
  <c r="P56" i="14"/>
  <c r="L166" i="14"/>
  <c r="L150" i="14"/>
  <c r="L134" i="14"/>
  <c r="M104" i="14"/>
  <c r="L100" i="14"/>
  <c r="P103" i="14"/>
  <c r="L87" i="14"/>
  <c r="L66" i="14"/>
  <c r="P29" i="14"/>
  <c r="L84" i="14"/>
  <c r="M75" i="14"/>
  <c r="BF144" i="1"/>
  <c r="BG144" i="1" s="1"/>
  <c r="BK144" i="1"/>
  <c r="BK114" i="1"/>
  <c r="BC114" i="1"/>
  <c r="P164" i="14"/>
  <c r="P179" i="14"/>
  <c r="P147" i="14"/>
  <c r="M73" i="14"/>
  <c r="M111" i="14"/>
  <c r="L181" i="14"/>
  <c r="P201" i="14"/>
  <c r="L202" i="14"/>
  <c r="P177" i="14"/>
  <c r="L149" i="14"/>
  <c r="M89" i="14"/>
  <c r="M188" i="14"/>
  <c r="M167" i="14"/>
  <c r="M146" i="14"/>
  <c r="M124" i="14"/>
  <c r="L95" i="14"/>
  <c r="P40" i="14"/>
  <c r="L162" i="14"/>
  <c r="L146" i="14"/>
  <c r="L128" i="14"/>
  <c r="M96" i="14"/>
  <c r="L92" i="14"/>
  <c r="P115" i="14"/>
  <c r="P99" i="14"/>
  <c r="P81" i="14"/>
  <c r="P60" i="14"/>
  <c r="P128" i="14"/>
  <c r="L76" i="14"/>
  <c r="P45" i="14"/>
  <c r="M70" i="14"/>
  <c r="L188" i="14"/>
  <c r="P144" i="14"/>
  <c r="L200" i="14"/>
  <c r="M193" i="14"/>
  <c r="M185" i="14"/>
  <c r="M177" i="14"/>
  <c r="P169" i="14"/>
  <c r="P161" i="14"/>
  <c r="P153" i="14"/>
  <c r="P145" i="14"/>
  <c r="P137" i="14"/>
  <c r="M129" i="14"/>
  <c r="L118" i="14"/>
  <c r="P190" i="14"/>
  <c r="P168" i="14"/>
  <c r="L130" i="14"/>
  <c r="M95" i="14"/>
  <c r="M201" i="14"/>
  <c r="L194" i="14"/>
  <c r="L186" i="14"/>
  <c r="L178" i="14"/>
  <c r="M131" i="14"/>
  <c r="L121" i="14"/>
  <c r="M81" i="14"/>
  <c r="P198" i="14"/>
  <c r="L172" i="14"/>
  <c r="P132" i="14"/>
  <c r="M103" i="14"/>
  <c r="L201" i="14"/>
  <c r="P192" i="14"/>
  <c r="L187" i="14"/>
  <c r="P181" i="14"/>
  <c r="P176" i="14"/>
  <c r="P170" i="14"/>
  <c r="P162" i="14"/>
  <c r="P154" i="14"/>
  <c r="P146" i="14"/>
  <c r="P138" i="14"/>
  <c r="M130" i="14"/>
  <c r="P119" i="14"/>
  <c r="P67" i="14"/>
  <c r="M197" i="14"/>
  <c r="M192" i="14"/>
  <c r="M187" i="14"/>
  <c r="M182" i="14"/>
  <c r="M176" i="14"/>
  <c r="M171" i="14"/>
  <c r="M166" i="14"/>
  <c r="M160" i="14"/>
  <c r="M155" i="14"/>
  <c r="M150" i="14"/>
  <c r="M144" i="14"/>
  <c r="M139" i="14"/>
  <c r="M134" i="14"/>
  <c r="M128" i="14"/>
  <c r="L123" i="14"/>
  <c r="M117" i="14"/>
  <c r="M109" i="14"/>
  <c r="M101" i="14"/>
  <c r="M93" i="14"/>
  <c r="L81" i="14"/>
  <c r="L65" i="14"/>
  <c r="M165" i="14"/>
  <c r="M161" i="14"/>
  <c r="M157" i="14"/>
  <c r="M153" i="14"/>
  <c r="M149" i="14"/>
  <c r="M145" i="14"/>
  <c r="M141" i="14"/>
  <c r="M137" i="14"/>
  <c r="M133" i="14"/>
  <c r="P126" i="14"/>
  <c r="M118" i="14"/>
  <c r="M110" i="14"/>
  <c r="M102" i="14"/>
  <c r="M94" i="14"/>
  <c r="M85" i="14"/>
  <c r="M69" i="14"/>
  <c r="L106" i="14"/>
  <c r="L98" i="14"/>
  <c r="L90" i="14"/>
  <c r="L74" i="14"/>
  <c r="P118" i="14"/>
  <c r="P114" i="14"/>
  <c r="P110" i="14"/>
  <c r="P106" i="14"/>
  <c r="P102" i="14"/>
  <c r="P98" i="14"/>
  <c r="P94" i="14"/>
  <c r="P90" i="14"/>
  <c r="P85" i="14"/>
  <c r="P80" i="14"/>
  <c r="L75" i="14"/>
  <c r="P69" i="14"/>
  <c r="P64" i="14"/>
  <c r="P58" i="14"/>
  <c r="P21" i="14"/>
  <c r="P124" i="14"/>
  <c r="P108" i="14"/>
  <c r="P92" i="14"/>
  <c r="P82" i="14"/>
  <c r="P74" i="14"/>
  <c r="P66" i="14"/>
  <c r="P61" i="14"/>
  <c r="P41" i="14"/>
  <c r="M84" i="14"/>
  <c r="M79" i="14"/>
  <c r="M74" i="14"/>
  <c r="M68" i="14"/>
  <c r="P51" i="14"/>
  <c r="P23" i="14"/>
  <c r="P43" i="14"/>
  <c r="P39" i="14"/>
  <c r="P35" i="14"/>
  <c r="P31" i="14"/>
  <c r="P27" i="14"/>
  <c r="AB84" i="18"/>
  <c r="AS84" i="18" s="1"/>
  <c r="P182" i="14"/>
  <c r="M65" i="14"/>
  <c r="M198" i="14"/>
  <c r="P191" i="14"/>
  <c r="P183" i="14"/>
  <c r="P175" i="14"/>
  <c r="P167" i="14"/>
  <c r="P159" i="14"/>
  <c r="P151" i="14"/>
  <c r="P143" i="14"/>
  <c r="P135" i="14"/>
  <c r="M126" i="14"/>
  <c r="L114" i="14"/>
  <c r="L203" i="14"/>
  <c r="P186" i="14"/>
  <c r="P160" i="14"/>
  <c r="L125" i="14"/>
  <c r="P75" i="14"/>
  <c r="P199" i="14"/>
  <c r="L193" i="14"/>
  <c r="L185" i="14"/>
  <c r="L177" i="14"/>
  <c r="L129" i="14"/>
  <c r="M107" i="14"/>
  <c r="P59" i="14"/>
  <c r="L192" i="14"/>
  <c r="P156" i="14"/>
  <c r="M127" i="14"/>
  <c r="P53" i="14"/>
  <c r="L199" i="14"/>
  <c r="L191" i="14"/>
  <c r="P185" i="14"/>
  <c r="P180" i="14"/>
  <c r="L175" i="14"/>
  <c r="L169" i="14"/>
  <c r="L161" i="14"/>
  <c r="L153" i="14"/>
  <c r="L145" i="14"/>
  <c r="L137" i="14"/>
  <c r="P127" i="14"/>
  <c r="L116" i="14"/>
  <c r="P200" i="14"/>
  <c r="M196" i="14"/>
  <c r="M191" i="14"/>
  <c r="M186" i="14"/>
  <c r="M180" i="14"/>
  <c r="M175" i="14"/>
  <c r="M170" i="14"/>
  <c r="M164" i="14"/>
  <c r="M159" i="14"/>
  <c r="M154" i="14"/>
  <c r="M148" i="14"/>
  <c r="M143" i="14"/>
  <c r="M138" i="14"/>
  <c r="M132" i="14"/>
  <c r="L127" i="14"/>
  <c r="P121" i="14"/>
  <c r="L115" i="14"/>
  <c r="L107" i="14"/>
  <c r="L99" i="14"/>
  <c r="L91" i="14"/>
  <c r="L78" i="14"/>
  <c r="M62" i="14"/>
  <c r="L168" i="14"/>
  <c r="L164" i="14"/>
  <c r="L160" i="14"/>
  <c r="L156" i="14"/>
  <c r="L152" i="14"/>
  <c r="L148" i="14"/>
  <c r="L144" i="14"/>
  <c r="L140" i="14"/>
  <c r="L136" i="14"/>
  <c r="L132" i="14"/>
  <c r="L124" i="14"/>
  <c r="M116" i="14"/>
  <c r="M108" i="14"/>
  <c r="M100" i="14"/>
  <c r="M92" i="14"/>
  <c r="P79" i="14"/>
  <c r="P63" i="14"/>
  <c r="L104" i="14"/>
  <c r="L96" i="14"/>
  <c r="L85" i="14"/>
  <c r="L69" i="14"/>
  <c r="P117" i="14"/>
  <c r="P113" i="14"/>
  <c r="P109" i="14"/>
  <c r="P105" i="14"/>
  <c r="P101" i="14"/>
  <c r="P97" i="14"/>
  <c r="P93" i="14"/>
  <c r="P89" i="14"/>
  <c r="P84" i="14"/>
  <c r="L79" i="14"/>
  <c r="P73" i="14"/>
  <c r="P68" i="14"/>
  <c r="L63" i="14"/>
  <c r="P57" i="14"/>
  <c r="P37" i="14"/>
  <c r="P120" i="14"/>
  <c r="P104" i="14"/>
  <c r="L88" i="14"/>
  <c r="L80" i="14"/>
  <c r="L72" i="14"/>
  <c r="P65" i="14"/>
  <c r="P36" i="14"/>
  <c r="M88" i="14"/>
  <c r="M83" i="14"/>
  <c r="M78" i="14"/>
  <c r="M72" i="14"/>
  <c r="M67" i="14"/>
  <c r="P54" i="14"/>
  <c r="P49" i="14"/>
  <c r="P46" i="14"/>
  <c r="P42" i="14"/>
  <c r="P38" i="14"/>
  <c r="P34" i="14"/>
  <c r="P30" i="14"/>
  <c r="L176" i="14"/>
  <c r="L197" i="14"/>
  <c r="M189" i="14"/>
  <c r="M181" i="14"/>
  <c r="M173" i="14"/>
  <c r="P165" i="14"/>
  <c r="P157" i="14"/>
  <c r="P149" i="14"/>
  <c r="P141" i="14"/>
  <c r="P133" i="14"/>
  <c r="P123" i="14"/>
  <c r="P83" i="14"/>
  <c r="M200" i="14"/>
  <c r="L180" i="14"/>
  <c r="P152" i="14"/>
  <c r="M119" i="14"/>
  <c r="P203" i="14"/>
  <c r="P197" i="14"/>
  <c r="L190" i="14"/>
  <c r="L182" i="14"/>
  <c r="L174" i="14"/>
  <c r="L126" i="14"/>
  <c r="M99" i="14"/>
  <c r="L184" i="14"/>
  <c r="P148" i="14"/>
  <c r="L122" i="14"/>
  <c r="M203" i="14"/>
  <c r="L195" i="14"/>
  <c r="P189" i="14"/>
  <c r="P184" i="14"/>
  <c r="L179" i="14"/>
  <c r="P173" i="14"/>
  <c r="P166" i="14"/>
  <c r="P158" i="14"/>
  <c r="P150" i="14"/>
  <c r="P142" i="14"/>
  <c r="P134" i="14"/>
  <c r="M125" i="14"/>
  <c r="L112" i="14"/>
  <c r="M199" i="14"/>
  <c r="M195" i="14"/>
  <c r="M190" i="14"/>
  <c r="M184" i="14"/>
  <c r="M179" i="14"/>
  <c r="M174" i="14"/>
  <c r="M168" i="14"/>
  <c r="M163" i="14"/>
  <c r="M158" i="14"/>
  <c r="M152" i="14"/>
  <c r="M147" i="14"/>
  <c r="M142" i="14"/>
  <c r="M136" i="14"/>
  <c r="L131" i="14"/>
  <c r="P125" i="14"/>
  <c r="M120" i="14"/>
  <c r="M113" i="14"/>
  <c r="M105" i="14"/>
  <c r="M97" i="14"/>
  <c r="L89" i="14"/>
  <c r="L73" i="14"/>
  <c r="P44" i="14"/>
  <c r="L171" i="14"/>
  <c r="L167" i="14"/>
  <c r="L163" i="14"/>
  <c r="L159" i="14"/>
  <c r="L155" i="14"/>
  <c r="L151" i="14"/>
  <c r="L147" i="14"/>
  <c r="L143" i="14"/>
  <c r="L139" i="14"/>
  <c r="L135" i="14"/>
  <c r="P130" i="14"/>
  <c r="P122" i="14"/>
  <c r="M114" i="14"/>
  <c r="M106" i="14"/>
  <c r="M98" i="14"/>
  <c r="M90" i="14"/>
  <c r="M77" i="14"/>
  <c r="L110" i="14"/>
  <c r="L102" i="14"/>
  <c r="L94" i="14"/>
  <c r="L82" i="14"/>
  <c r="M66" i="14"/>
  <c r="P50" i="14"/>
  <c r="L117" i="14"/>
  <c r="L113" i="14"/>
  <c r="L109" i="14"/>
  <c r="L105" i="14"/>
  <c r="L101" i="14"/>
  <c r="L97" i="14"/>
  <c r="L93" i="14"/>
  <c r="P88" i="14"/>
  <c r="L83" i="14"/>
  <c r="P77" i="14"/>
  <c r="P72" i="14"/>
  <c r="L67" i="14"/>
  <c r="L62" i="14"/>
  <c r="P33" i="14"/>
  <c r="P116" i="14"/>
  <c r="P100" i="14"/>
  <c r="P86" i="14"/>
  <c r="P78" i="14"/>
  <c r="P70" i="14"/>
  <c r="L64" i="14"/>
  <c r="P55" i="14"/>
  <c r="P47" i="14"/>
  <c r="P32" i="14"/>
  <c r="M87" i="14"/>
  <c r="M82" i="14"/>
  <c r="M76" i="14"/>
  <c r="M71" i="14"/>
  <c r="M64" i="14"/>
  <c r="P48" i="14"/>
  <c r="EK24" i="14"/>
  <c r="EO24" i="14"/>
  <c r="EN27" i="14"/>
  <c r="EO27" i="14"/>
  <c r="EN28" i="14"/>
  <c r="EO28" i="14"/>
  <c r="EN25" i="14"/>
  <c r="EO25" i="14"/>
  <c r="EN26" i="14"/>
  <c r="EO26" i="14"/>
  <c r="AF797" i="18"/>
  <c r="AK797" i="18"/>
  <c r="AF844" i="18"/>
  <c r="AQ844" i="18"/>
  <c r="AK812" i="18"/>
  <c r="AV812" i="18"/>
  <c r="AF796" i="18"/>
  <c r="AQ796" i="18"/>
  <c r="AV819" i="18"/>
  <c r="AF819" i="18"/>
  <c r="AK819" i="18"/>
  <c r="AV707" i="18"/>
  <c r="AQ707" i="18"/>
  <c r="AQ682" i="18"/>
  <c r="AF682" i="18"/>
  <c r="AK682" i="18"/>
  <c r="AQ650" i="18"/>
  <c r="AV650" i="18"/>
  <c r="AV778" i="18"/>
  <c r="AQ778" i="18"/>
  <c r="AF697" i="18"/>
  <c r="AK697" i="18"/>
  <c r="AV636" i="18"/>
  <c r="AK636" i="18"/>
  <c r="AV604" i="18"/>
  <c r="AF604" i="18"/>
  <c r="AK604" i="18"/>
  <c r="AK572" i="18"/>
  <c r="AF572" i="18"/>
  <c r="AF556" i="18"/>
  <c r="AK556" i="18"/>
  <c r="AF695" i="18"/>
  <c r="AK695" i="18"/>
  <c r="AF663" i="18"/>
  <c r="AV663" i="18"/>
  <c r="AK535" i="18"/>
  <c r="AF535" i="18"/>
  <c r="AF614" i="18"/>
  <c r="AK614" i="18"/>
  <c r="AK470" i="18"/>
  <c r="AF470" i="18"/>
  <c r="AV470" i="18"/>
  <c r="AK398" i="18"/>
  <c r="AF398" i="18"/>
  <c r="AK402" i="18"/>
  <c r="AV402" i="18"/>
  <c r="AK416" i="18"/>
  <c r="O416" i="18"/>
  <c r="AV416" i="18"/>
  <c r="AF416" i="18"/>
  <c r="AF753" i="18"/>
  <c r="AQ753" i="18"/>
  <c r="AF501" i="18"/>
  <c r="AK501" i="18"/>
  <c r="AQ74" i="18"/>
  <c r="AK144" i="18"/>
  <c r="AV289" i="18"/>
  <c r="AV228" i="18"/>
  <c r="AK301" i="18"/>
  <c r="AQ395" i="18"/>
  <c r="AQ309" i="18"/>
  <c r="AQ601" i="18"/>
  <c r="AQ633" i="18"/>
  <c r="AK729" i="18"/>
  <c r="AV797" i="18"/>
  <c r="AF357" i="18"/>
  <c r="AK383" i="18"/>
  <c r="AV404" i="18"/>
  <c r="AK678" i="18"/>
  <c r="AK725" i="18"/>
  <c r="AV835" i="18"/>
  <c r="AK529" i="18"/>
  <c r="AK593" i="18"/>
  <c r="AV621" i="18"/>
  <c r="AQ588" i="18"/>
  <c r="AF410" i="18"/>
  <c r="AQ668" i="18"/>
  <c r="AQ465" i="18"/>
  <c r="AQ524" i="18"/>
  <c r="AF508" i="18"/>
  <c r="AF652" i="18"/>
  <c r="AK700" i="18"/>
  <c r="AK796" i="18"/>
  <c r="AF588" i="18"/>
  <c r="AV679" i="18"/>
  <c r="AK663" i="18"/>
  <c r="AK707" i="18"/>
  <c r="AQ636" i="18"/>
  <c r="AV787" i="18"/>
  <c r="AF650" i="18"/>
  <c r="AF629" i="18"/>
  <c r="AQ787" i="18"/>
  <c r="AQ730" i="18"/>
  <c r="AF593" i="18"/>
  <c r="AF363" i="18"/>
  <c r="O170" i="18"/>
  <c r="AQ170" i="18"/>
  <c r="Y52" i="18"/>
  <c r="AB52" i="18"/>
  <c r="AS52" i="18" s="1"/>
  <c r="BG66" i="1"/>
  <c r="BR24" i="14"/>
  <c r="AV365" i="18"/>
  <c r="AQ365" i="18"/>
  <c r="O372" i="18"/>
  <c r="AF372" i="18"/>
  <c r="AV372" i="18"/>
  <c r="AF713" i="18"/>
  <c r="AQ713" i="18"/>
  <c r="AF761" i="18"/>
  <c r="AK761" i="18"/>
  <c r="AF789" i="18"/>
  <c r="AK789" i="18"/>
  <c r="AK257" i="18"/>
  <c r="AQ258" i="18"/>
  <c r="AQ257" i="18"/>
  <c r="AV258" i="18"/>
  <c r="AV43" i="18"/>
  <c r="AF72" i="18"/>
  <c r="AV100" i="18"/>
  <c r="AV98" i="18"/>
  <c r="AQ168" i="18"/>
  <c r="AV245" i="18"/>
  <c r="AQ289" i="18"/>
  <c r="AV150" i="18"/>
  <c r="AV253" i="18"/>
  <c r="AK395" i="18"/>
  <c r="AK309" i="18"/>
  <c r="AK601" i="18"/>
  <c r="AK633" i="18"/>
  <c r="AK713" i="18"/>
  <c r="AV789" i="18"/>
  <c r="AQ797" i="18"/>
  <c r="AQ372" i="18"/>
  <c r="AV501" i="18"/>
  <c r="AV565" i="18"/>
  <c r="AK365" i="18"/>
  <c r="AV753" i="18"/>
  <c r="AV817" i="18"/>
  <c r="AQ437" i="18"/>
  <c r="AV669" i="18"/>
  <c r="AV733" i="18"/>
  <c r="BE141" i="1"/>
  <c r="AQ398" i="18"/>
  <c r="AQ572" i="18"/>
  <c r="AV540" i="18"/>
  <c r="AQ620" i="18"/>
  <c r="AQ652" i="18"/>
  <c r="AV668" i="18"/>
  <c r="AQ679" i="18"/>
  <c r="AQ695" i="18"/>
  <c r="AK524" i="18"/>
  <c r="AV508" i="18"/>
  <c r="AV684" i="18"/>
  <c r="AQ780" i="18"/>
  <c r="AK803" i="18"/>
  <c r="AV796" i="18"/>
  <c r="AF835" i="18"/>
  <c r="AQ402" i="18"/>
  <c r="AK762" i="18"/>
  <c r="AV567" i="18"/>
  <c r="AV803" i="18"/>
  <c r="AF636" i="18"/>
  <c r="AV429" i="18"/>
  <c r="AV551" i="18"/>
  <c r="AF62" i="18"/>
  <c r="AQ69" i="18"/>
  <c r="AV149" i="18"/>
  <c r="AF140" i="18"/>
  <c r="AF95" i="18"/>
  <c r="AQ180" i="18"/>
  <c r="AQ185" i="18"/>
  <c r="AK340" i="18"/>
  <c r="AF221" i="18"/>
  <c r="AB227" i="18"/>
  <c r="AS227" i="18" s="1"/>
  <c r="AF227" i="18"/>
  <c r="AQ332" i="18"/>
  <c r="AQ145" i="1"/>
  <c r="AB10" i="18"/>
  <c r="AS10" i="18" s="1"/>
  <c r="AK338" i="18"/>
  <c r="BC57" i="1"/>
  <c r="DB21" i="14" s="1"/>
  <c r="CA74" i="14"/>
  <c r="AR133" i="1"/>
  <c r="G43" i="14"/>
  <c r="AP32" i="1"/>
  <c r="AP127" i="1"/>
  <c r="AK155" i="18"/>
  <c r="AV89" i="18"/>
  <c r="AF105" i="18"/>
  <c r="AV117" i="18"/>
  <c r="AK167" i="18"/>
  <c r="AV173" i="18"/>
  <c r="AV306" i="18"/>
  <c r="AQ209" i="18"/>
  <c r="AF298" i="18"/>
  <c r="AK248" i="18"/>
  <c r="AP16" i="1"/>
  <c r="AB111" i="18"/>
  <c r="AS111" i="18" s="1"/>
  <c r="AK18" i="18"/>
  <c r="AV105" i="18"/>
  <c r="J33" i="2"/>
  <c r="G51" i="14"/>
  <c r="AB14" i="18"/>
  <c r="AS14" i="18" s="1"/>
  <c r="AQ270" i="18"/>
  <c r="J30" i="2"/>
  <c r="AH21" i="14"/>
  <c r="BJ57" i="1"/>
  <c r="AS68" i="1"/>
  <c r="AF149" i="18"/>
  <c r="AK38" i="18"/>
  <c r="AQ51" i="18"/>
  <c r="AV111" i="18"/>
  <c r="AF40" i="18"/>
  <c r="AQ67" i="18"/>
  <c r="AK149" i="18"/>
  <c r="AV250" i="18"/>
  <c r="AV298" i="18"/>
  <c r="AV340" i="18"/>
  <c r="AF248" i="18"/>
  <c r="G45" i="14"/>
  <c r="AQ16" i="1"/>
  <c r="AP55" i="1"/>
  <c r="AB145" i="18"/>
  <c r="AS145" i="18" s="1"/>
  <c r="AB239" i="18"/>
  <c r="AS239" i="18" s="1"/>
  <c r="AQ294" i="18"/>
  <c r="AQ231" i="18"/>
  <c r="G21" i="14"/>
  <c r="AQ124" i="1"/>
  <c r="AS124" i="1" s="1"/>
  <c r="AB95" i="18"/>
  <c r="AS95" i="18" s="1"/>
  <c r="AB160" i="18"/>
  <c r="AS160" i="18" s="1"/>
  <c r="AB177" i="18"/>
  <c r="AS177" i="18" s="1"/>
  <c r="AP68" i="1"/>
  <c r="AQ21" i="18"/>
  <c r="AF69" i="18"/>
  <c r="AQ38" i="18"/>
  <c r="AV93" i="18"/>
  <c r="AV103" i="18"/>
  <c r="AK152" i="18"/>
  <c r="AF117" i="18"/>
  <c r="AV147" i="18"/>
  <c r="AQ95" i="18"/>
  <c r="AK113" i="18"/>
  <c r="AQ175" i="18"/>
  <c r="AK232" i="18"/>
  <c r="AK209" i="18"/>
  <c r="AF185" i="18"/>
  <c r="AF293" i="18"/>
  <c r="AQ252" i="18"/>
  <c r="AK256" i="18"/>
  <c r="AB244" i="18"/>
  <c r="AS244" i="18" s="1"/>
  <c r="AF32" i="18"/>
  <c r="AV24" i="18"/>
  <c r="AV155" i="18"/>
  <c r="AF89" i="18"/>
  <c r="AK103" i="18"/>
  <c r="AQ152" i="18"/>
  <c r="K120" i="18"/>
  <c r="AM120" i="18" s="1"/>
  <c r="AQ147" i="18"/>
  <c r="AV95" i="18"/>
  <c r="AV209" i="18"/>
  <c r="AQ340" i="18"/>
  <c r="AQ118" i="1"/>
  <c r="AB18" i="18"/>
  <c r="AS18" i="18" s="1"/>
  <c r="AB108" i="18"/>
  <c r="AS108" i="18" s="1"/>
  <c r="AQ18" i="18"/>
  <c r="AB240" i="18"/>
  <c r="AS240" i="18" s="1"/>
  <c r="AV227" i="18"/>
  <c r="AF294" i="18"/>
  <c r="AV332" i="18"/>
  <c r="AP145" i="1"/>
  <c r="AQ8" i="1"/>
  <c r="CA4" i="14" s="1"/>
  <c r="AQ338" i="18"/>
  <c r="G28" i="14"/>
  <c r="AB211" i="18"/>
  <c r="AS211" i="18" s="1"/>
  <c r="AQ70" i="1"/>
  <c r="G64" i="14"/>
  <c r="G72" i="14"/>
  <c r="AP70" i="1"/>
  <c r="AP15" i="1"/>
  <c r="G26" i="14"/>
  <c r="AQ15" i="1"/>
  <c r="AR15" i="1" s="1"/>
  <c r="AP31" i="1"/>
  <c r="BE165" i="1"/>
  <c r="AV238" i="18"/>
  <c r="AQ17" i="18"/>
  <c r="AK43" i="18"/>
  <c r="AF74" i="18"/>
  <c r="AV72" i="18"/>
  <c r="AV70" i="18"/>
  <c r="AV146" i="18"/>
  <c r="AF98" i="18"/>
  <c r="AV168" i="18"/>
  <c r="AK206" i="18"/>
  <c r="AK289" i="18"/>
  <c r="AF150" i="18"/>
  <c r="AK208" i="18"/>
  <c r="AF202" i="18"/>
  <c r="AF285" i="18"/>
  <c r="AB37" i="18"/>
  <c r="AS37" i="18" s="1"/>
  <c r="AB150" i="18"/>
  <c r="AS150" i="18" s="1"/>
  <c r="AK76" i="18"/>
  <c r="AF100" i="18"/>
  <c r="AF136" i="18"/>
  <c r="AQ70" i="18"/>
  <c r="AV136" i="18"/>
  <c r="AQ144" i="18"/>
  <c r="AF206" i="18"/>
  <c r="AV222" i="18"/>
  <c r="AQ307" i="18"/>
  <c r="AK150" i="18"/>
  <c r="AK238" i="18"/>
  <c r="AF300" i="18"/>
  <c r="AZ47" i="14"/>
  <c r="AV62" i="18"/>
  <c r="E125" i="18"/>
  <c r="K125" i="18" s="1"/>
  <c r="AM125" i="18" s="1"/>
  <c r="AK306" i="18"/>
  <c r="AV216" i="18"/>
  <c r="AB59" i="18"/>
  <c r="AS59" i="18" s="1"/>
  <c r="AB45" i="18"/>
  <c r="AS45" i="18" s="1"/>
  <c r="BR13" i="14"/>
  <c r="AQ8" i="18"/>
  <c r="AB34" i="18"/>
  <c r="AS34" i="18" s="1"/>
  <c r="AQ299" i="18"/>
  <c r="AK333" i="18"/>
  <c r="CJ25" i="14"/>
  <c r="Y42" i="14"/>
  <c r="Y46" i="14"/>
  <c r="AB81" i="18"/>
  <c r="AS81" i="18" s="1"/>
  <c r="AB235" i="18"/>
  <c r="AS235" i="18" s="1"/>
  <c r="AB61" i="18"/>
  <c r="AS61" i="18" s="1"/>
  <c r="AB36" i="18"/>
  <c r="AS36" i="18" s="1"/>
  <c r="AB109" i="18"/>
  <c r="AS109" i="18" s="1"/>
  <c r="AV8" i="18"/>
  <c r="AK188" i="18"/>
  <c r="E121" i="18"/>
  <c r="K121" i="18" s="1"/>
  <c r="AM121" i="18" s="1"/>
  <c r="AV140" i="18"/>
  <c r="AB181" i="18"/>
  <c r="AS181" i="18" s="1"/>
  <c r="AV124" i="18"/>
  <c r="AQ325" i="18"/>
  <c r="DK38" i="14"/>
  <c r="Y32" i="14"/>
  <c r="BE135" i="1"/>
  <c r="BG48" i="1"/>
  <c r="AB199" i="18"/>
  <c r="AS199" i="18" s="1"/>
  <c r="AB53" i="18"/>
  <c r="AS53" i="18" s="1"/>
  <c r="AV278" i="18"/>
  <c r="AF154" i="18"/>
  <c r="AK192" i="18"/>
  <c r="AV63" i="18"/>
  <c r="E124" i="18"/>
  <c r="K124" i="18" s="1"/>
  <c r="AM124" i="18" s="1"/>
  <c r="AV131" i="18"/>
  <c r="AQ159" i="18"/>
  <c r="AQ264" i="18"/>
  <c r="AF124" i="18"/>
  <c r="CA47" i="14"/>
  <c r="AR170" i="1"/>
  <c r="BI135" i="1"/>
  <c r="BR18" i="14"/>
  <c r="AB22" i="18"/>
  <c r="AS22" i="18" s="1"/>
  <c r="BD129" i="1"/>
  <c r="AB205" i="18"/>
  <c r="AS205" i="18" s="1"/>
  <c r="AB187" i="18"/>
  <c r="AS187" i="18" s="1"/>
  <c r="AV104" i="18"/>
  <c r="CA38" i="14"/>
  <c r="AF8" i="18"/>
  <c r="E122" i="18"/>
  <c r="K122" i="18" s="1"/>
  <c r="AM122" i="18" s="1"/>
  <c r="E123" i="18"/>
  <c r="K123" i="18" s="1"/>
  <c r="AM123" i="18" s="1"/>
  <c r="AF223" i="18"/>
  <c r="AK173" i="18"/>
  <c r="AQ306" i="18"/>
  <c r="AK7" i="18"/>
  <c r="DB5" i="14"/>
  <c r="E118" i="18"/>
  <c r="K118" i="18" s="1"/>
  <c r="AM118" i="18" s="1"/>
  <c r="E119" i="18"/>
  <c r="K119" i="18" s="1"/>
  <c r="AM119" i="18" s="1"/>
  <c r="AB73" i="18"/>
  <c r="AS73" i="18" s="1"/>
  <c r="AB155" i="18"/>
  <c r="AS155" i="18" s="1"/>
  <c r="AB217" i="18"/>
  <c r="AS217" i="18" s="1"/>
  <c r="AB38" i="18"/>
  <c r="AS38" i="18" s="1"/>
  <c r="AB107" i="18"/>
  <c r="AS107" i="18" s="1"/>
  <c r="Y223" i="18"/>
  <c r="AB223" i="18"/>
  <c r="AS223" i="18" s="1"/>
  <c r="AF194" i="18"/>
  <c r="AK194" i="18"/>
  <c r="AQ194" i="18"/>
  <c r="AF118" i="18"/>
  <c r="AQ118" i="18"/>
  <c r="AK84" i="18"/>
  <c r="AQ84" i="18"/>
  <c r="AV220" i="18"/>
  <c r="AK220" i="18"/>
  <c r="AF220" i="18"/>
  <c r="AQ80" i="18"/>
  <c r="AV80" i="18"/>
  <c r="AQ166" i="18"/>
  <c r="AV166" i="18"/>
  <c r="AV50" i="18"/>
  <c r="AF50" i="18"/>
  <c r="AQ287" i="18"/>
  <c r="AV287" i="18"/>
  <c r="AF287" i="18"/>
  <c r="AK287" i="18"/>
  <c r="AV337" i="18"/>
  <c r="AF337" i="18"/>
  <c r="Y54" i="18"/>
  <c r="AB54" i="18"/>
  <c r="AS54" i="18" s="1"/>
  <c r="Y188" i="18"/>
  <c r="AB188" i="18"/>
  <c r="AS188" i="18" s="1"/>
  <c r="Y88" i="18"/>
  <c r="AB88" i="18"/>
  <c r="AS88" i="18" s="1"/>
  <c r="AV109" i="18"/>
  <c r="AF109" i="18"/>
  <c r="AQ314" i="18"/>
  <c r="AV314" i="18"/>
  <c r="AF314" i="18"/>
  <c r="Y101" i="18"/>
  <c r="AB101" i="18"/>
  <c r="AS101" i="18" s="1"/>
  <c r="Y24" i="18"/>
  <c r="AB24" i="18"/>
  <c r="AS24" i="18" s="1"/>
  <c r="AF12" i="18"/>
  <c r="AK211" i="18"/>
  <c r="AF311" i="18"/>
  <c r="AK308" i="18"/>
  <c r="CJ14" i="14"/>
  <c r="BD36" i="1"/>
  <c r="DB14" i="14"/>
  <c r="BI14" i="14"/>
  <c r="Y152" i="18"/>
  <c r="AB152" i="18"/>
  <c r="AS152" i="18" s="1"/>
  <c r="AQ184" i="18"/>
  <c r="AK184" i="18"/>
  <c r="AV184" i="18"/>
  <c r="AF44" i="18"/>
  <c r="AQ44" i="18"/>
  <c r="AV44" i="18"/>
  <c r="AK186" i="18"/>
  <c r="AF186" i="18"/>
  <c r="AQ186" i="18"/>
  <c r="AF160" i="18"/>
  <c r="AQ160" i="18"/>
  <c r="AK160" i="18"/>
  <c r="AF297" i="18"/>
  <c r="AK297" i="18"/>
  <c r="AQ297" i="18"/>
  <c r="AV297" i="18"/>
  <c r="AQ281" i="18"/>
  <c r="AV281" i="18"/>
  <c r="AF281" i="18"/>
  <c r="AF282" i="18"/>
  <c r="AQ282" i="18"/>
  <c r="AK282" i="18"/>
  <c r="AV315" i="18"/>
  <c r="AF315" i="18"/>
  <c r="AK315" i="18"/>
  <c r="AQ315" i="18"/>
  <c r="Y220" i="18"/>
  <c r="O220" i="18" s="1"/>
  <c r="AB220" i="18"/>
  <c r="AS220" i="18" s="1"/>
  <c r="Y120" i="18"/>
  <c r="AB120" i="18"/>
  <c r="AS120" i="18" s="1"/>
  <c r="AQ219" i="18"/>
  <c r="AK219" i="18"/>
  <c r="AF49" i="18"/>
  <c r="AK49" i="18"/>
  <c r="AV49" i="18"/>
  <c r="AQ75" i="18"/>
  <c r="AF75" i="18"/>
  <c r="AQ322" i="18"/>
  <c r="AV322" i="18"/>
  <c r="AF322" i="18"/>
  <c r="Y139" i="18"/>
  <c r="AB139" i="18"/>
  <c r="AS139" i="18" s="1"/>
  <c r="Y89" i="18"/>
  <c r="AB89" i="18"/>
  <c r="AS89" i="18" s="1"/>
  <c r="AF15" i="18"/>
  <c r="AK50" i="18"/>
  <c r="AK9" i="18"/>
  <c r="AK166" i="18"/>
  <c r="AV186" i="18"/>
  <c r="AV219" i="18"/>
  <c r="AQ220" i="18"/>
  <c r="AV194" i="18"/>
  <c r="AB179" i="18"/>
  <c r="AS179" i="18" s="1"/>
  <c r="AK118" i="18"/>
  <c r="AK314" i="18"/>
  <c r="AB86" i="18"/>
  <c r="AS86" i="18" s="1"/>
  <c r="AV118" i="18"/>
  <c r="AB116" i="18"/>
  <c r="AS116" i="18" s="1"/>
  <c r="AB216" i="18"/>
  <c r="AS216" i="18" s="1"/>
  <c r="AS110" i="1"/>
  <c r="AR110" i="1"/>
  <c r="AZ48" i="14"/>
  <c r="AV214" i="18"/>
  <c r="AF214" i="18"/>
  <c r="AK214" i="18"/>
  <c r="AQ214" i="18"/>
  <c r="AQ148" i="18"/>
  <c r="AF148" i="18"/>
  <c r="AQ134" i="18"/>
  <c r="AV134" i="18"/>
  <c r="AK134" i="18"/>
  <c r="AV25" i="18"/>
  <c r="AK25" i="18"/>
  <c r="AF25" i="18"/>
  <c r="AV277" i="18"/>
  <c r="AF277" i="18"/>
  <c r="AQ277" i="18"/>
  <c r="AV295" i="18"/>
  <c r="AK295" i="18"/>
  <c r="AQ190" i="18"/>
  <c r="AV190" i="18"/>
  <c r="AF190" i="18"/>
  <c r="AK116" i="18"/>
  <c r="AV116" i="18"/>
  <c r="AF86" i="18"/>
  <c r="AV86" i="18"/>
  <c r="AQ86" i="18"/>
  <c r="AK15" i="18"/>
  <c r="AV15" i="18"/>
  <c r="AK271" i="18"/>
  <c r="AV271" i="18"/>
  <c r="AQ271" i="18"/>
  <c r="AQ249" i="18"/>
  <c r="AV249" i="18"/>
  <c r="Y164" i="18"/>
  <c r="AB164" i="18"/>
  <c r="AS164" i="18" s="1"/>
  <c r="Y62" i="18"/>
  <c r="AB62" i="18"/>
  <c r="AS62" i="18" s="1"/>
  <c r="AK215" i="18"/>
  <c r="AV215" i="18"/>
  <c r="AK157" i="18"/>
  <c r="AF157" i="18"/>
  <c r="AV157" i="18"/>
  <c r="AK348" i="18"/>
  <c r="AQ348" i="18"/>
  <c r="Y147" i="18"/>
  <c r="AB147" i="18"/>
  <c r="AS147" i="18" s="1"/>
  <c r="Y125" i="18"/>
  <c r="AB125" i="18"/>
  <c r="AS125" i="18" s="1"/>
  <c r="Y20" i="18"/>
  <c r="AB20" i="18"/>
  <c r="AS20" i="18" s="1"/>
  <c r="Y229" i="18"/>
  <c r="AB229" i="18"/>
  <c r="AS229" i="18" s="1"/>
  <c r="Y231" i="18"/>
  <c r="AB231" i="18"/>
  <c r="AS231" i="18" s="1"/>
  <c r="BH144" i="1"/>
  <c r="CS6" i="14"/>
  <c r="BG14" i="1"/>
  <c r="BR6" i="14"/>
  <c r="DH120" i="14"/>
  <c r="DK62" i="14"/>
  <c r="DG177" i="14"/>
  <c r="Y57" i="14"/>
  <c r="Y60" i="14"/>
  <c r="Y35" i="14"/>
  <c r="DK42" i="14"/>
  <c r="AH48" i="14"/>
  <c r="AH36" i="14"/>
  <c r="DK48" i="14"/>
  <c r="AH35" i="14"/>
  <c r="DK37" i="14"/>
  <c r="Y39" i="14"/>
  <c r="DK35" i="14"/>
  <c r="Y38" i="14"/>
  <c r="AS187" i="1"/>
  <c r="CA101" i="14"/>
  <c r="AR187" i="1"/>
  <c r="AZ101" i="14"/>
  <c r="BI8" i="14"/>
  <c r="BI20" i="1"/>
  <c r="CJ39" i="14"/>
  <c r="O141" i="18"/>
  <c r="BI9" i="14"/>
  <c r="BI23" i="1"/>
  <c r="BD23" i="1"/>
  <c r="AZ120" i="14"/>
  <c r="CA120" i="14"/>
  <c r="AS211" i="1"/>
  <c r="BD54" i="1"/>
  <c r="DB20" i="14"/>
  <c r="Y48" i="14"/>
  <c r="DG94" i="14"/>
  <c r="DG64" i="14"/>
  <c r="DK163" i="14"/>
  <c r="DG183" i="14"/>
  <c r="DG185" i="14"/>
  <c r="DH97" i="14"/>
  <c r="DG88" i="14"/>
  <c r="DG170" i="14"/>
  <c r="DH200" i="14"/>
  <c r="DG199" i="14"/>
  <c r="DG137" i="14"/>
  <c r="DK130" i="14"/>
  <c r="DK145" i="14"/>
  <c r="DK122" i="14"/>
  <c r="DG186" i="14"/>
  <c r="DG154" i="14"/>
  <c r="DK55" i="14"/>
  <c r="AH61" i="14"/>
  <c r="CS36" i="14"/>
  <c r="DG179" i="14"/>
  <c r="DH171" i="14"/>
  <c r="DH77" i="14"/>
  <c r="DG164" i="14"/>
  <c r="DH140" i="14"/>
  <c r="DK169" i="14"/>
  <c r="DG157" i="14"/>
  <c r="DK110" i="14"/>
  <c r="DH157" i="14"/>
  <c r="DG116" i="14"/>
  <c r="DH156" i="14"/>
  <c r="DH126" i="14"/>
  <c r="DK139" i="14"/>
  <c r="DK71" i="14"/>
  <c r="DK90" i="14"/>
  <c r="AQ56" i="14"/>
  <c r="CJ45" i="14"/>
  <c r="AQ53" i="14"/>
  <c r="AH53" i="14"/>
  <c r="CJ36" i="14"/>
  <c r="DG81" i="14"/>
  <c r="DK202" i="14"/>
  <c r="DK117" i="14"/>
  <c r="DH66" i="14"/>
  <c r="DG71" i="14"/>
  <c r="DK85" i="14"/>
  <c r="DK195" i="14"/>
  <c r="DK173" i="14"/>
  <c r="CJ44" i="14"/>
  <c r="AH56" i="14"/>
  <c r="DK53" i="14"/>
  <c r="DK97" i="14"/>
  <c r="DH122" i="14"/>
  <c r="DG139" i="14"/>
  <c r="DH85" i="14"/>
  <c r="DK65" i="14"/>
  <c r="DK76" i="14"/>
  <c r="DG91" i="14"/>
  <c r="DG159" i="14"/>
  <c r="DK120" i="14"/>
  <c r="DK105" i="14"/>
  <c r="DK153" i="14"/>
  <c r="DK132" i="14"/>
  <c r="DH114" i="14"/>
  <c r="DH159" i="14"/>
  <c r="DH190" i="14"/>
  <c r="DH101" i="14"/>
  <c r="DB35" i="14"/>
  <c r="CS41" i="14"/>
  <c r="DK115" i="14"/>
  <c r="DK192" i="14"/>
  <c r="DK94" i="14"/>
  <c r="DK80" i="14"/>
  <c r="CJ37" i="14"/>
  <c r="DG115" i="14"/>
  <c r="DH92" i="14"/>
  <c r="AH55" i="14"/>
  <c r="Y61" i="14"/>
  <c r="AF228" i="18"/>
  <c r="AQ228" i="18"/>
  <c r="O114" i="18"/>
  <c r="AV114" i="18"/>
  <c r="AQ41" i="18"/>
  <c r="AF41" i="18"/>
  <c r="CA87" i="14"/>
  <c r="AR169" i="1"/>
  <c r="CY156" i="14"/>
  <c r="AQ32" i="14"/>
  <c r="AH42" i="14"/>
  <c r="DH73" i="14"/>
  <c r="DK73" i="14"/>
  <c r="DG128" i="14"/>
  <c r="DG149" i="14"/>
  <c r="DG98" i="14"/>
  <c r="DG119" i="14"/>
  <c r="DH186" i="14"/>
  <c r="DK70" i="14"/>
  <c r="DK200" i="14"/>
  <c r="DK162" i="14"/>
  <c r="DH174" i="14"/>
  <c r="DH131" i="14"/>
  <c r="DH119" i="14"/>
  <c r="DH123" i="14"/>
  <c r="DH135" i="14"/>
  <c r="DH93" i="14"/>
  <c r="DK137" i="14"/>
  <c r="DG180" i="14"/>
  <c r="DK83" i="14"/>
  <c r="DG198" i="14"/>
  <c r="DK175" i="14"/>
  <c r="DG168" i="14"/>
  <c r="DG109" i="14"/>
  <c r="DG74" i="14"/>
  <c r="DG79" i="14"/>
  <c r="DK64" i="14"/>
  <c r="DH197" i="14"/>
  <c r="CS42" i="14"/>
  <c r="AQ37" i="14"/>
  <c r="BR60" i="14"/>
  <c r="CJ35" i="14"/>
  <c r="AQ43" i="14"/>
  <c r="BI39" i="14"/>
  <c r="CJ58" i="14"/>
  <c r="DB34" i="14"/>
  <c r="DB49" i="14"/>
  <c r="DB36" i="14"/>
  <c r="AK240" i="18"/>
  <c r="AV240" i="18"/>
  <c r="BI36" i="14"/>
  <c r="DB44" i="14"/>
  <c r="BR53" i="14"/>
  <c r="AZ4" i="14"/>
  <c r="BI58" i="14"/>
  <c r="BD147" i="1"/>
  <c r="Y55" i="14"/>
  <c r="DB4" i="14"/>
  <c r="DG90" i="14"/>
  <c r="DG111" i="14"/>
  <c r="DK154" i="14"/>
  <c r="DH176" i="14"/>
  <c r="DH83" i="14"/>
  <c r="DH103" i="14"/>
  <c r="DG134" i="14"/>
  <c r="DK166" i="14"/>
  <c r="DH74" i="14"/>
  <c r="DG114" i="14"/>
  <c r="DG165" i="14"/>
  <c r="DK96" i="14"/>
  <c r="DH67" i="14"/>
  <c r="DK79" i="14"/>
  <c r="DK72" i="14"/>
  <c r="DH143" i="14"/>
  <c r="DG193" i="14"/>
  <c r="DG162" i="14"/>
  <c r="DG85" i="14"/>
  <c r="DH86" i="14"/>
  <c r="DH201" i="14"/>
  <c r="CJ5" i="14"/>
  <c r="BI11" i="1"/>
  <c r="AK236" i="18"/>
  <c r="AF236" i="18"/>
  <c r="AQ236" i="18"/>
  <c r="AQ311" i="18"/>
  <c r="AV311" i="18"/>
  <c r="AQ337" i="18"/>
  <c r="AK337" i="18"/>
  <c r="AF328" i="18"/>
  <c r="AK328" i="18"/>
  <c r="Y194" i="18"/>
  <c r="AB194" i="18"/>
  <c r="AS194" i="18" s="1"/>
  <c r="Y94" i="18"/>
  <c r="AB94" i="18"/>
  <c r="AS94" i="18" s="1"/>
  <c r="Y74" i="18"/>
  <c r="O74" i="18" s="1"/>
  <c r="AB74" i="18"/>
  <c r="AS74" i="18" s="1"/>
  <c r="Y198" i="18"/>
  <c r="AB198" i="18"/>
  <c r="AS198" i="18" s="1"/>
  <c r="Y178" i="18"/>
  <c r="AB178" i="18"/>
  <c r="AS178" i="18" s="1"/>
  <c r="Y31" i="18"/>
  <c r="AB31" i="18"/>
  <c r="AS31" i="18" s="1"/>
  <c r="Y224" i="18"/>
  <c r="AB224" i="18"/>
  <c r="AS224" i="18" s="1"/>
  <c r="DK189" i="14"/>
  <c r="AV320" i="18"/>
  <c r="AQ320" i="18"/>
  <c r="AF320" i="18"/>
  <c r="AV326" i="18"/>
  <c r="AF326" i="18"/>
  <c r="Y241" i="18"/>
  <c r="AB241" i="18"/>
  <c r="AS241" i="18" s="1"/>
  <c r="Y16" i="18"/>
  <c r="AB16" i="18"/>
  <c r="AS16" i="18" s="1"/>
  <c r="Y165" i="18"/>
  <c r="AB165" i="18"/>
  <c r="AS165" i="18" s="1"/>
  <c r="Y207" i="18"/>
  <c r="AB207" i="18"/>
  <c r="AS207" i="18" s="1"/>
  <c r="BG45" i="1"/>
  <c r="CS17" i="14"/>
  <c r="CA19" i="14"/>
  <c r="AS32" i="1"/>
  <c r="AR32" i="1"/>
  <c r="AZ19" i="14"/>
  <c r="BH66" i="1"/>
  <c r="CS24" i="14"/>
  <c r="AV42" i="18"/>
  <c r="AK326" i="18"/>
  <c r="AB19" i="18"/>
  <c r="AS19" i="18" s="1"/>
  <c r="AF304" i="18"/>
  <c r="DK104" i="14"/>
  <c r="DH87" i="14"/>
  <c r="DH137" i="14"/>
  <c r="DK127" i="14"/>
  <c r="DK180" i="14"/>
  <c r="DH107" i="14"/>
  <c r="DK187" i="14"/>
  <c r="DK112" i="14"/>
  <c r="DH141" i="14"/>
  <c r="DK119" i="14"/>
  <c r="DG100" i="14"/>
  <c r="DK198" i="14"/>
  <c r="DG156" i="14"/>
  <c r="DG182" i="14"/>
  <c r="DG75" i="14"/>
  <c r="DK67" i="14"/>
  <c r="DK177" i="14"/>
  <c r="DG93" i="14"/>
  <c r="DH96" i="14"/>
  <c r="DG127" i="14"/>
  <c r="DK193" i="14"/>
  <c r="DG101" i="14"/>
  <c r="DH72" i="14"/>
  <c r="DK125" i="14"/>
  <c r="DG135" i="14"/>
  <c r="DH138" i="14"/>
  <c r="DH95" i="14"/>
  <c r="DG201" i="14"/>
  <c r="DK168" i="14"/>
  <c r="DH177" i="14"/>
  <c r="DH130" i="14"/>
  <c r="DK100" i="14"/>
  <c r="DK190" i="14"/>
  <c r="DH194" i="14"/>
  <c r="DG202" i="14"/>
  <c r="DG143" i="14"/>
  <c r="DK109" i="14"/>
  <c r="DK135" i="14"/>
  <c r="DH69" i="14"/>
  <c r="DK128" i="14"/>
  <c r="DH106" i="14"/>
  <c r="AB156" i="18"/>
  <c r="AS156" i="18" s="1"/>
  <c r="CA23" i="14"/>
  <c r="AZ23" i="14"/>
  <c r="CJ46" i="14"/>
  <c r="AF385" i="18"/>
  <c r="EU6" i="14"/>
  <c r="BI20" i="14"/>
  <c r="BI4" i="14"/>
  <c r="Y33" i="14"/>
  <c r="AQ55" i="14"/>
  <c r="DG144" i="14"/>
  <c r="DK113" i="14"/>
  <c r="DK188" i="14"/>
  <c r="AQ143" i="18"/>
  <c r="AH52" i="14"/>
  <c r="DG123" i="14"/>
  <c r="DK78" i="14"/>
  <c r="AB12" i="18"/>
  <c r="AS12" i="18" s="1"/>
  <c r="AB285" i="18"/>
  <c r="AS285" i="18" s="1"/>
  <c r="AB78" i="18"/>
  <c r="AS78" i="18" s="1"/>
  <c r="AB115" i="18"/>
  <c r="AS115" i="18" s="1"/>
  <c r="CA6" i="14"/>
  <c r="AB321" i="18"/>
  <c r="AS321" i="18" s="1"/>
  <c r="AQ295" i="18"/>
  <c r="AB146" i="18"/>
  <c r="AS146" i="18" s="1"/>
  <c r="AV148" i="18"/>
  <c r="AF295" i="18"/>
  <c r="AB128" i="18"/>
  <c r="AS128" i="18" s="1"/>
  <c r="BI168" i="1"/>
  <c r="DK151" i="14"/>
  <c r="DH99" i="14"/>
  <c r="DK124" i="14"/>
  <c r="DK164" i="14"/>
  <c r="CY151" i="14"/>
  <c r="BR7" i="14"/>
  <c r="DK99" i="14"/>
  <c r="AH40" i="14"/>
  <c r="DK32" i="14"/>
  <c r="BI61" i="14"/>
  <c r="DG161" i="14"/>
  <c r="DH146" i="14"/>
  <c r="DK77" i="14"/>
  <c r="DG131" i="14"/>
  <c r="CX170" i="14"/>
  <c r="DH167" i="14"/>
  <c r="CY145" i="14"/>
  <c r="BI49" i="14"/>
  <c r="AR68" i="1"/>
  <c r="AR207" i="1"/>
  <c r="CS25" i="14"/>
  <c r="AZ110" i="14"/>
  <c r="AR199" i="1"/>
  <c r="BD20" i="1"/>
  <c r="BE168" i="1"/>
  <c r="BG69" i="1"/>
  <c r="CX199" i="14"/>
  <c r="CA110" i="14"/>
  <c r="BH69" i="1"/>
  <c r="DB9" i="14"/>
  <c r="DB45" i="14"/>
  <c r="CJ49" i="14"/>
  <c r="AV318" i="18"/>
  <c r="CA73" i="14"/>
  <c r="CA28" i="14"/>
  <c r="AB13" i="18"/>
  <c r="AS13" i="18" s="1"/>
  <c r="AB195" i="18"/>
  <c r="AS195" i="18" s="1"/>
  <c r="AB138" i="18"/>
  <c r="AS138" i="18" s="1"/>
  <c r="AB66" i="18"/>
  <c r="AS66" i="18" s="1"/>
  <c r="BD72" i="1"/>
  <c r="AB208" i="18"/>
  <c r="AS208" i="18" s="1"/>
  <c r="AB43" i="18"/>
  <c r="AS43" i="18" s="1"/>
  <c r="AB174" i="18"/>
  <c r="AS174" i="18" s="1"/>
  <c r="AR211" i="1"/>
  <c r="AB236" i="18"/>
  <c r="AS236" i="18" s="1"/>
  <c r="AV183" i="18"/>
  <c r="AR185" i="1"/>
  <c r="AB87" i="18"/>
  <c r="AS87" i="18" s="1"/>
  <c r="DK150" i="14"/>
  <c r="DH64" i="14"/>
  <c r="DG132" i="14"/>
  <c r="DK131" i="14"/>
  <c r="DK69" i="14"/>
  <c r="Y44" i="14"/>
  <c r="AQ354" i="18"/>
  <c r="CX157" i="14"/>
  <c r="AB123" i="18"/>
  <c r="AS123" i="18" s="1"/>
  <c r="AB201" i="18"/>
  <c r="AS201" i="18" s="1"/>
  <c r="BI69" i="1"/>
  <c r="BD69" i="1"/>
  <c r="Y222" i="18"/>
  <c r="AB222" i="18"/>
  <c r="AS222" i="18" s="1"/>
  <c r="Y192" i="18"/>
  <c r="O192" i="18" s="1"/>
  <c r="AB192" i="18"/>
  <c r="AS192" i="18" s="1"/>
  <c r="Y142" i="18"/>
  <c r="AB142" i="18"/>
  <c r="AS142" i="18" s="1"/>
  <c r="BE69" i="1"/>
  <c r="AB153" i="18"/>
  <c r="AS153" i="18" s="1"/>
  <c r="BH36" i="1"/>
  <c r="BR14" i="14"/>
  <c r="AQ205" i="18"/>
  <c r="AK205" i="18"/>
  <c r="DB25" i="14"/>
  <c r="AS240" i="1"/>
  <c r="CA18" i="14"/>
  <c r="AZ18" i="14"/>
  <c r="Y154" i="18"/>
  <c r="AB154" i="18"/>
  <c r="AS154" i="18" s="1"/>
  <c r="Y44" i="18"/>
  <c r="O44" i="18" s="1"/>
  <c r="AB44" i="18"/>
  <c r="AS44" i="18" s="1"/>
  <c r="Y60" i="18"/>
  <c r="AB60" i="18"/>
  <c r="AS60" i="18" s="1"/>
  <c r="Y17" i="18"/>
  <c r="AB17" i="18"/>
  <c r="AS17" i="18" s="1"/>
  <c r="Y277" i="18"/>
  <c r="AB277" i="18"/>
  <c r="AS277" i="18" s="1"/>
  <c r="AB57" i="18"/>
  <c r="AS57" i="18" s="1"/>
  <c r="CP64" i="14"/>
  <c r="AQ153" i="14"/>
  <c r="CY129" i="14"/>
  <c r="DB120" i="14"/>
  <c r="DB127" i="14"/>
  <c r="CY128" i="14"/>
  <c r="DH118" i="14"/>
  <c r="DH84" i="14"/>
  <c r="DG176" i="14"/>
  <c r="DG102" i="14"/>
  <c r="DG191" i="14"/>
  <c r="DK181" i="14"/>
  <c r="DG141" i="14"/>
  <c r="DK102" i="14"/>
  <c r="DK182" i="14"/>
  <c r="DG174" i="14"/>
  <c r="DG197" i="14"/>
  <c r="DH144" i="14"/>
  <c r="BI33" i="14"/>
  <c r="AH58" i="14"/>
  <c r="AQ58" i="14"/>
  <c r="AH46" i="14"/>
  <c r="DH116" i="14"/>
  <c r="DG158" i="14"/>
  <c r="V144" i="14"/>
  <c r="CY76" i="14"/>
  <c r="DH100" i="14"/>
  <c r="CX70" i="14"/>
  <c r="CX72" i="14"/>
  <c r="AQ42" i="14"/>
  <c r="DK118" i="14"/>
  <c r="DK197" i="14"/>
  <c r="DK91" i="14"/>
  <c r="DG76" i="14"/>
  <c r="DK179" i="14"/>
  <c r="DG72" i="14"/>
  <c r="DH170" i="14"/>
  <c r="DH65" i="14"/>
  <c r="DG83" i="14"/>
  <c r="DG146" i="14"/>
  <c r="Y52" i="14"/>
  <c r="AQ38" i="14"/>
  <c r="DH180" i="14"/>
  <c r="DK165" i="14"/>
  <c r="DK82" i="14"/>
  <c r="DH98" i="14"/>
  <c r="DH150" i="14"/>
  <c r="DG192" i="14"/>
  <c r="DK142" i="14"/>
  <c r="DK27" i="14"/>
  <c r="DH184" i="14"/>
  <c r="DK157" i="14"/>
  <c r="DK74" i="14"/>
  <c r="DG108" i="14"/>
  <c r="DK108" i="14"/>
  <c r="DH79" i="14"/>
  <c r="DG121" i="14"/>
  <c r="DH76" i="14"/>
  <c r="DG118" i="14"/>
  <c r="DH161" i="14"/>
  <c r="DG203" i="14"/>
  <c r="DH110" i="14"/>
  <c r="DG152" i="14"/>
  <c r="DH195" i="14"/>
  <c r="DK171" i="14"/>
  <c r="DH160" i="14"/>
  <c r="DK186" i="14"/>
  <c r="DH187" i="14"/>
  <c r="DK155" i="14"/>
  <c r="DH136" i="14"/>
  <c r="DG178" i="14"/>
  <c r="DK170" i="14"/>
  <c r="DK87" i="14"/>
  <c r="DH202" i="14"/>
  <c r="DK121" i="14"/>
  <c r="DG73" i="14"/>
  <c r="DH183" i="14"/>
  <c r="DG70" i="14"/>
  <c r="DH113" i="14"/>
  <c r="DG155" i="14"/>
  <c r="DH62" i="14"/>
  <c r="DG104" i="14"/>
  <c r="DH147" i="14"/>
  <c r="DG173" i="14"/>
  <c r="DH112" i="14"/>
  <c r="DH117" i="14"/>
  <c r="DK199" i="14"/>
  <c r="DH165" i="14"/>
  <c r="DG122" i="14"/>
  <c r="DG175" i="14"/>
  <c r="DH133" i="14"/>
  <c r="AK320" i="18"/>
  <c r="AB157" i="18"/>
  <c r="AS157" i="18" s="1"/>
  <c r="AF334" i="18"/>
  <c r="AB265" i="18"/>
  <c r="AS265" i="18" s="1"/>
  <c r="T11" i="15"/>
  <c r="DB40" i="14"/>
  <c r="DB32" i="14"/>
  <c r="CS58" i="14"/>
  <c r="CS33" i="14"/>
  <c r="AB119" i="18"/>
  <c r="AS119" i="18" s="1"/>
  <c r="AQ334" i="18"/>
  <c r="AB339" i="18"/>
  <c r="AS339" i="18" s="1"/>
  <c r="AWP81" i="6"/>
  <c r="HS14" i="10"/>
  <c r="O14" i="18"/>
  <c r="AQ76" i="18"/>
  <c r="AQ62" i="18"/>
  <c r="AQ40" i="18"/>
  <c r="AV82" i="18"/>
  <c r="AQ124" i="18"/>
  <c r="AV203" i="18"/>
  <c r="AF216" i="18"/>
  <c r="AK325" i="18"/>
  <c r="AK23" i="18"/>
  <c r="AF200" i="18"/>
  <c r="AQ138" i="18"/>
  <c r="AF325" i="18"/>
  <c r="AF18" i="18"/>
  <c r="AB200" i="18"/>
  <c r="AS200" i="18" s="1"/>
  <c r="AQ52" i="18"/>
  <c r="AB238" i="18"/>
  <c r="AS238" i="18" s="1"/>
  <c r="AF332" i="18"/>
  <c r="AQ105" i="18"/>
  <c r="AK222" i="18"/>
  <c r="AQ227" i="18"/>
  <c r="AK312" i="18"/>
  <c r="AV231" i="18"/>
  <c r="AB28" i="18"/>
  <c r="AS28" i="18" s="1"/>
  <c r="AQ288" i="18"/>
  <c r="AV338" i="18"/>
  <c r="AV288" i="18"/>
  <c r="AF354" i="18"/>
  <c r="AV312" i="18"/>
  <c r="AK242" i="18"/>
  <c r="AF180" i="18"/>
  <c r="AQ200" i="18"/>
  <c r="AV138" i="18"/>
  <c r="AQ202" i="18"/>
  <c r="AK216" i="18"/>
  <c r="AF333" i="18"/>
  <c r="AB50" i="18"/>
  <c r="AS50" i="18" s="1"/>
  <c r="AF288" i="18"/>
  <c r="AF312" i="18"/>
  <c r="AB56" i="18"/>
  <c r="AS56" i="18" s="1"/>
  <c r="AV18" i="18"/>
  <c r="AB180" i="18"/>
  <c r="AS180" i="18" s="1"/>
  <c r="AK227" i="18"/>
  <c r="AF270" i="18"/>
  <c r="AV354" i="18"/>
  <c r="AB266" i="18"/>
  <c r="AS266" i="18" s="1"/>
  <c r="AQ82" i="18"/>
  <c r="AK202" i="18"/>
  <c r="AV333" i="18"/>
  <c r="AB163" i="18"/>
  <c r="AS163" i="18" s="1"/>
  <c r="AQ222" i="18"/>
  <c r="AB183" i="18"/>
  <c r="AS183" i="18" s="1"/>
  <c r="AB134" i="18"/>
  <c r="AS134" i="18" s="1"/>
  <c r="AB172" i="18"/>
  <c r="AS172" i="18" s="1"/>
  <c r="AB203" i="18"/>
  <c r="AS203" i="18" s="1"/>
  <c r="AK223" i="18"/>
  <c r="AK114" i="18"/>
  <c r="AB214" i="18"/>
  <c r="AS214" i="18" s="1"/>
  <c r="AK307" i="18"/>
  <c r="AQ345" i="18"/>
  <c r="AF291" i="18"/>
  <c r="AB71" i="18"/>
  <c r="AS71" i="18" s="1"/>
  <c r="AB8" i="18"/>
  <c r="AS8" i="18" s="1"/>
  <c r="AB100" i="18"/>
  <c r="AS100" i="18" s="1"/>
  <c r="AK279" i="18"/>
  <c r="AK35" i="18"/>
  <c r="AF279" i="18"/>
  <c r="O67" i="18"/>
  <c r="AQ352" i="18"/>
  <c r="O163" i="18"/>
  <c r="AB414" i="18"/>
  <c r="AS414" i="18" s="1"/>
  <c r="AV163" i="18"/>
  <c r="AQ318" i="18"/>
  <c r="AB82" i="18"/>
  <c r="AS82" i="18" s="1"/>
  <c r="AV78" i="18"/>
  <c r="AV193" i="18"/>
  <c r="AQ72" i="18"/>
  <c r="AK98" i="18"/>
  <c r="AF144" i="18"/>
  <c r="AQ163" i="18"/>
  <c r="AQ208" i="18"/>
  <c r="AK253" i="18"/>
  <c r="AQ238" i="18"/>
  <c r="AV170" i="18"/>
  <c r="AV285" i="18"/>
  <c r="AF114" i="18"/>
  <c r="AK136" i="18"/>
  <c r="AK146" i="18"/>
  <c r="AB218" i="18"/>
  <c r="AS218" i="18" s="1"/>
  <c r="AV307" i="18"/>
  <c r="AQ183" i="18"/>
  <c r="AF240" i="18"/>
  <c r="AK318" i="18"/>
  <c r="AB46" i="18"/>
  <c r="AS46" i="18" s="1"/>
  <c r="AB48" i="18"/>
  <c r="AS48" i="18" s="1"/>
  <c r="AV323" i="18"/>
  <c r="AV35" i="18"/>
  <c r="AB170" i="18"/>
  <c r="AS170" i="18" s="1"/>
  <c r="AB106" i="18"/>
  <c r="AS106" i="18" s="1"/>
  <c r="AF210" i="18"/>
  <c r="AK291" i="18"/>
  <c r="AK352" i="18"/>
  <c r="AB76" i="18"/>
  <c r="AS76" i="18" s="1"/>
  <c r="AB325" i="18"/>
  <c r="AS325" i="18" s="1"/>
  <c r="AK193" i="18"/>
  <c r="AK163" i="18"/>
  <c r="AF253" i="18"/>
  <c r="AF170" i="18"/>
  <c r="AB29" i="18"/>
  <c r="AS29" i="18" s="1"/>
  <c r="AF35" i="18"/>
  <c r="AB98" i="18"/>
  <c r="AS98" i="18" s="1"/>
  <c r="AQ114" i="18"/>
  <c r="AB168" i="18"/>
  <c r="AS168" i="18" s="1"/>
  <c r="AB184" i="18"/>
  <c r="AS184" i="18" s="1"/>
  <c r="AV345" i="18"/>
  <c r="AQ279" i="18"/>
  <c r="AB114" i="18"/>
  <c r="AS114" i="18" s="1"/>
  <c r="AB176" i="18"/>
  <c r="AS176" i="18" s="1"/>
  <c r="AVW100" i="6"/>
  <c r="GZ31" i="10"/>
  <c r="AWU100" i="6"/>
  <c r="HX31" i="10"/>
  <c r="HX27" i="10"/>
  <c r="AVW95" i="6"/>
  <c r="GZ27" i="10"/>
  <c r="O194" i="18"/>
  <c r="O9" i="18"/>
  <c r="O86" i="18"/>
  <c r="O190" i="18"/>
  <c r="O235" i="18"/>
  <c r="O135" i="18"/>
  <c r="O246" i="18"/>
  <c r="O250" i="18"/>
  <c r="O38" i="18"/>
  <c r="O256" i="18"/>
  <c r="O151" i="18"/>
  <c r="O344" i="18"/>
  <c r="O123" i="18"/>
  <c r="O65" i="18"/>
  <c r="O282" i="18"/>
  <c r="O278" i="18"/>
  <c r="O733" i="18"/>
  <c r="O183" i="18"/>
  <c r="O243" i="18"/>
  <c r="O166" i="18"/>
  <c r="O81" i="18"/>
  <c r="O400" i="18"/>
  <c r="O143" i="18"/>
  <c r="AB144" i="18"/>
  <c r="AS144" i="18" s="1"/>
  <c r="O160" i="18"/>
  <c r="O208" i="18"/>
  <c r="O144" i="18"/>
  <c r="O279" i="18"/>
  <c r="O240" i="18"/>
  <c r="O136" i="18"/>
  <c r="O185" i="18"/>
  <c r="O117" i="18"/>
  <c r="DK33" i="14"/>
  <c r="DB33" i="14"/>
  <c r="DB58" i="14"/>
  <c r="AB232" i="18"/>
  <c r="AS232" i="18" s="1"/>
  <c r="DH145" i="14"/>
  <c r="DK86" i="14"/>
  <c r="DK29" i="14"/>
  <c r="DG140" i="14"/>
  <c r="DK129" i="14"/>
  <c r="DH102" i="14"/>
  <c r="DG163" i="14"/>
  <c r="DK101" i="14"/>
  <c r="DH132" i="14"/>
  <c r="DG153" i="14"/>
  <c r="DG150" i="14"/>
  <c r="DK143" i="14"/>
  <c r="DG184" i="14"/>
  <c r="DK107" i="14"/>
  <c r="DG63" i="14"/>
  <c r="DH127" i="14"/>
  <c r="DH124" i="14"/>
  <c r="DK194" i="14"/>
  <c r="DH158" i="14"/>
  <c r="DK126" i="14"/>
  <c r="DK160" i="14"/>
  <c r="DK172" i="14"/>
  <c r="DG89" i="14"/>
  <c r="DG86" i="14"/>
  <c r="DG171" i="14"/>
  <c r="DG120" i="14"/>
  <c r="DG189" i="14"/>
  <c r="DH149" i="14"/>
  <c r="DG187" i="14"/>
  <c r="DH154" i="14"/>
  <c r="DH125" i="14"/>
  <c r="DG129" i="14"/>
  <c r="DH91" i="14"/>
  <c r="DH134" i="14"/>
  <c r="DK191" i="14"/>
  <c r="DH89" i="14"/>
  <c r="DH164" i="14"/>
  <c r="DG77" i="14"/>
  <c r="DH191" i="14"/>
  <c r="DG66" i="14"/>
  <c r="DG80" i="14"/>
  <c r="DK146" i="14"/>
  <c r="DG188" i="14"/>
  <c r="CX178" i="14"/>
  <c r="CY93" i="14"/>
  <c r="CY149" i="14"/>
  <c r="CY64" i="14"/>
  <c r="CY177" i="14"/>
  <c r="CY91" i="14"/>
  <c r="DB148" i="14"/>
  <c r="DB198" i="14"/>
  <c r="CY85" i="14"/>
  <c r="CY92" i="14"/>
  <c r="DB153" i="14"/>
  <c r="CX179" i="14"/>
  <c r="DB202" i="14"/>
  <c r="AN160" i="14"/>
  <c r="AP59" i="1"/>
  <c r="AQ59" i="1"/>
  <c r="AF242" i="18"/>
  <c r="AQ242" i="18"/>
  <c r="CO79" i="14"/>
  <c r="CG71" i="14"/>
  <c r="CJ111" i="14"/>
  <c r="CS197" i="14"/>
  <c r="CO180" i="14"/>
  <c r="CS179" i="14"/>
  <c r="CG95" i="14"/>
  <c r="CX81" i="14"/>
  <c r="CY134" i="14"/>
  <c r="Y161" i="14"/>
  <c r="AE196" i="14"/>
  <c r="AD111" i="14"/>
  <c r="AM167" i="14"/>
  <c r="CY97" i="14"/>
  <c r="CY126" i="14"/>
  <c r="V148" i="14"/>
  <c r="V68" i="14"/>
  <c r="AD167" i="14"/>
  <c r="AE124" i="14"/>
  <c r="AH81" i="14"/>
  <c r="AN180" i="14"/>
  <c r="AQ137" i="14"/>
  <c r="CY94" i="14"/>
  <c r="U171" i="14"/>
  <c r="U107" i="14"/>
  <c r="AD195" i="14"/>
  <c r="AH141" i="14"/>
  <c r="AH77" i="14"/>
  <c r="AQ165" i="14"/>
  <c r="AN112" i="14"/>
  <c r="AN76" i="14"/>
  <c r="BI190" i="14"/>
  <c r="CO75" i="14"/>
  <c r="CP96" i="14"/>
  <c r="CS117" i="14"/>
  <c r="DB165" i="14"/>
  <c r="U179" i="14"/>
  <c r="V136" i="14"/>
  <c r="Y93" i="14"/>
  <c r="AE192" i="14"/>
  <c r="AH149" i="14"/>
  <c r="AD107" i="14"/>
  <c r="AE64" i="14"/>
  <c r="AM163" i="14"/>
  <c r="AP163" i="14" s="1"/>
  <c r="AN120" i="14"/>
  <c r="AM91" i="14"/>
  <c r="AQ69" i="14"/>
  <c r="BF189" i="14"/>
  <c r="CP76" i="14"/>
  <c r="CS97" i="14"/>
  <c r="CO119" i="14"/>
  <c r="CP140" i="14"/>
  <c r="CS161" i="14"/>
  <c r="CO183" i="14"/>
  <c r="CG62" i="14"/>
  <c r="CJ83" i="14"/>
  <c r="CY180" i="14"/>
  <c r="Y165" i="14"/>
  <c r="U123" i="14"/>
  <c r="V80" i="14"/>
  <c r="AD179" i="14"/>
  <c r="CP200" i="14"/>
  <c r="CX66" i="14"/>
  <c r="CX105" i="14"/>
  <c r="DD105" i="14" s="1"/>
  <c r="V76" i="14"/>
  <c r="AH89" i="14"/>
  <c r="AN124" i="14"/>
  <c r="CY195" i="14"/>
  <c r="U127" i="14"/>
  <c r="AE188" i="14"/>
  <c r="AE140" i="14"/>
  <c r="AE76" i="14"/>
  <c r="AM159" i="14"/>
  <c r="AM111" i="14"/>
  <c r="Y149" i="14"/>
  <c r="Y85" i="14"/>
  <c r="AE152" i="14"/>
  <c r="AD67" i="14"/>
  <c r="AQ133" i="14"/>
  <c r="AM87" i="14"/>
  <c r="AP87" i="14" s="1"/>
  <c r="BF185" i="14"/>
  <c r="CS85" i="14"/>
  <c r="CP112" i="14"/>
  <c r="BI177" i="14"/>
  <c r="Y157" i="14"/>
  <c r="V104" i="14"/>
  <c r="AH181" i="14"/>
  <c r="AE128" i="14"/>
  <c r="AD75" i="14"/>
  <c r="AN152" i="14"/>
  <c r="AQ101" i="14"/>
  <c r="AM75" i="14"/>
  <c r="BE183" i="14"/>
  <c r="CO87" i="14"/>
  <c r="CS113" i="14"/>
  <c r="CS145" i="14"/>
  <c r="CP172" i="14"/>
  <c r="CO199" i="14"/>
  <c r="CF89" i="14"/>
  <c r="U187" i="14"/>
  <c r="Y133" i="14"/>
  <c r="Y69" i="14"/>
  <c r="AH157" i="14"/>
  <c r="AD115" i="14"/>
  <c r="AF115" i="14" s="1"/>
  <c r="AE72" i="14"/>
  <c r="AM171" i="14"/>
  <c r="AN128" i="14"/>
  <c r="AM95" i="14"/>
  <c r="AO95" i="14" s="1"/>
  <c r="AQ73" i="14"/>
  <c r="BF193" i="14"/>
  <c r="CP72" i="14"/>
  <c r="CY79" i="14"/>
  <c r="AH49" i="14"/>
  <c r="AQ49" i="14"/>
  <c r="Y36" i="14"/>
  <c r="DB170" i="14"/>
  <c r="CY127" i="14"/>
  <c r="DB84" i="14"/>
  <c r="CY185" i="14"/>
  <c r="CY142" i="14"/>
  <c r="DB99" i="14"/>
  <c r="CX191" i="14"/>
  <c r="CY133" i="14"/>
  <c r="CX76" i="14"/>
  <c r="CY161" i="14"/>
  <c r="CY104" i="14"/>
  <c r="DH139" i="14"/>
  <c r="CY199" i="14"/>
  <c r="DB157" i="14"/>
  <c r="CX114" i="14"/>
  <c r="CY71" i="14"/>
  <c r="CY172" i="14"/>
  <c r="CX129" i="14"/>
  <c r="CY86" i="14"/>
  <c r="CY171" i="14"/>
  <c r="CX116" i="14"/>
  <c r="CY200" i="14"/>
  <c r="CX143" i="14"/>
  <c r="CX87" i="14"/>
  <c r="AQ157" i="14"/>
  <c r="AQ34" i="14"/>
  <c r="CY136" i="14"/>
  <c r="DH173" i="14"/>
  <c r="U119" i="14"/>
  <c r="X119" i="14" s="1"/>
  <c r="AE132" i="14"/>
  <c r="AQ145" i="14"/>
  <c r="CY186" i="14"/>
  <c r="Y169" i="14"/>
  <c r="U63" i="14"/>
  <c r="AH145" i="14"/>
  <c r="AH97" i="14"/>
  <c r="AM175" i="14"/>
  <c r="AS175" i="14" s="1"/>
  <c r="AN116" i="14"/>
  <c r="Y181" i="14"/>
  <c r="V96" i="14"/>
  <c r="AD163" i="14"/>
  <c r="AD99" i="14"/>
  <c r="AM155" i="14"/>
  <c r="AN92" i="14"/>
  <c r="BE196" i="14"/>
  <c r="CP80" i="14"/>
  <c r="CO107" i="14"/>
  <c r="CX137" i="14"/>
  <c r="V168" i="14"/>
  <c r="U115" i="14"/>
  <c r="AD203" i="14"/>
  <c r="AD139" i="14"/>
  <c r="AH85" i="14"/>
  <c r="AQ173" i="14"/>
  <c r="AQ109" i="14"/>
  <c r="AN80" i="14"/>
  <c r="AH44" i="14"/>
  <c r="CX176" i="14"/>
  <c r="AE68" i="14"/>
  <c r="CX155" i="14"/>
  <c r="AD183" i="14"/>
  <c r="AF183" i="14" s="1"/>
  <c r="AQ201" i="14"/>
  <c r="CX122" i="14"/>
  <c r="V64" i="14"/>
  <c r="AQ197" i="14"/>
  <c r="AM71" i="14"/>
  <c r="CO91" i="14"/>
  <c r="V200" i="14"/>
  <c r="U83" i="14"/>
  <c r="AA83" i="14" s="1"/>
  <c r="AH117" i="14"/>
  <c r="AQ141" i="14"/>
  <c r="AN64" i="14"/>
  <c r="CO71" i="14"/>
  <c r="CP108" i="14"/>
  <c r="CO151" i="14"/>
  <c r="CP188" i="14"/>
  <c r="CG78" i="14"/>
  <c r="V176" i="14"/>
  <c r="Y101" i="14"/>
  <c r="AE168" i="14"/>
  <c r="AE104" i="14"/>
  <c r="AN192" i="14"/>
  <c r="AM139" i="14"/>
  <c r="AQ89" i="14"/>
  <c r="AM63" i="14"/>
  <c r="AS63" i="14" s="1"/>
  <c r="CO67" i="14"/>
  <c r="CX183" i="14"/>
  <c r="AQ57" i="14"/>
  <c r="Y49" i="14"/>
  <c r="CX202" i="14"/>
  <c r="DB149" i="14"/>
  <c r="CY95" i="14"/>
  <c r="CX175" i="14"/>
  <c r="CX121" i="14"/>
  <c r="CY62" i="14"/>
  <c r="DB118" i="14"/>
  <c r="DB188" i="14"/>
  <c r="CX119" i="14"/>
  <c r="DH151" i="14"/>
  <c r="DB178" i="14"/>
  <c r="DB124" i="14"/>
  <c r="DB203" i="14"/>
  <c r="CX150" i="14"/>
  <c r="CX97" i="14"/>
  <c r="CY158" i="14"/>
  <c r="DB86" i="14"/>
  <c r="CY157" i="14"/>
  <c r="CY72" i="14"/>
  <c r="DB81" i="14"/>
  <c r="DB109" i="14"/>
  <c r="DB137" i="14"/>
  <c r="DB166" i="14"/>
  <c r="CX194" i="14"/>
  <c r="CY81" i="14"/>
  <c r="DB110" i="14"/>
  <c r="DB138" i="14"/>
  <c r="CY166" i="14"/>
  <c r="CY196" i="14"/>
  <c r="CG82" i="14"/>
  <c r="V140" i="14"/>
  <c r="AN188" i="14"/>
  <c r="U191" i="14"/>
  <c r="AH161" i="14"/>
  <c r="AN196" i="14"/>
  <c r="V192" i="14"/>
  <c r="AE184" i="14"/>
  <c r="AN176" i="14"/>
  <c r="AQ65" i="14"/>
  <c r="CS101" i="14"/>
  <c r="Y189" i="14"/>
  <c r="V72" i="14"/>
  <c r="AE96" i="14"/>
  <c r="AM131" i="14"/>
  <c r="BE200" i="14"/>
  <c r="CS81" i="14"/>
  <c r="CP124" i="14"/>
  <c r="CP156" i="14"/>
  <c r="CS193" i="14"/>
  <c r="CG94" i="14"/>
  <c r="U155" i="14"/>
  <c r="U91" i="14"/>
  <c r="AD147" i="14"/>
  <c r="AH93" i="14"/>
  <c r="AQ181" i="14"/>
  <c r="AQ117" i="14"/>
  <c r="AN84" i="14"/>
  <c r="BI198" i="14"/>
  <c r="DK57" i="14"/>
  <c r="DK45" i="14"/>
  <c r="DB191" i="14"/>
  <c r="CX138" i="14"/>
  <c r="CX74" i="14"/>
  <c r="CY163" i="14"/>
  <c r="CY110" i="14"/>
  <c r="CY175" i="14"/>
  <c r="CY105" i="14"/>
  <c r="CY174" i="14"/>
  <c r="DB89" i="14"/>
  <c r="CY168" i="14"/>
  <c r="CY103" i="14"/>
  <c r="CY193" i="14"/>
  <c r="DB139" i="14"/>
  <c r="CX73" i="14"/>
  <c r="CX144" i="14"/>
  <c r="CY73" i="14"/>
  <c r="DB129" i="14"/>
  <c r="DH178" i="14"/>
  <c r="DH181" i="14"/>
  <c r="CY88" i="14"/>
  <c r="CY116" i="14"/>
  <c r="DB145" i="14"/>
  <c r="CX173" i="14"/>
  <c r="DB122" i="14"/>
  <c r="AH153" i="14"/>
  <c r="CX158" i="14"/>
  <c r="V84" i="14"/>
  <c r="AD103" i="14"/>
  <c r="AF103" i="14" s="1"/>
  <c r="AN132" i="14"/>
  <c r="V128" i="14"/>
  <c r="AH109" i="14"/>
  <c r="AQ97" i="14"/>
  <c r="CS69" i="14"/>
  <c r="CY69" i="14"/>
  <c r="Y125" i="14"/>
  <c r="AE160" i="14"/>
  <c r="AN184" i="14"/>
  <c r="AQ85" i="14"/>
  <c r="CS65" i="14"/>
  <c r="CO103" i="14"/>
  <c r="CQ103" i="14" s="1"/>
  <c r="CO135" i="14"/>
  <c r="CS177" i="14"/>
  <c r="CF73" i="14"/>
  <c r="Y197" i="14"/>
  <c r="V112" i="14"/>
  <c r="AH189" i="14"/>
  <c r="AH125" i="14"/>
  <c r="AM203" i="14"/>
  <c r="AP203" i="14" s="1"/>
  <c r="AQ149" i="14"/>
  <c r="AN100" i="14"/>
  <c r="AN68" i="14"/>
  <c r="BF180" i="14"/>
  <c r="AH57" i="14"/>
  <c r="DK49" i="14"/>
  <c r="CY160" i="14"/>
  <c r="CX106" i="14"/>
  <c r="CX196" i="14"/>
  <c r="DB131" i="14"/>
  <c r="CX77" i="14"/>
  <c r="CX148" i="14"/>
  <c r="DB62" i="14"/>
  <c r="CY132" i="14"/>
  <c r="DH185" i="14"/>
  <c r="CX189" i="14"/>
  <c r="CY135" i="14"/>
  <c r="CX82" i="14"/>
  <c r="DB160" i="14"/>
  <c r="DB107" i="14"/>
  <c r="CX187" i="14"/>
  <c r="CY101" i="14"/>
  <c r="DB171" i="14"/>
  <c r="CY100" i="14"/>
  <c r="DK156" i="14"/>
  <c r="DB73" i="14"/>
  <c r="CX103" i="14"/>
  <c r="CX131" i="14"/>
  <c r="DD131" i="14" s="1"/>
  <c r="DB158" i="14"/>
  <c r="CY187" i="14"/>
  <c r="DB74" i="14"/>
  <c r="DB102" i="14"/>
  <c r="CX132" i="14"/>
  <c r="DB159" i="14"/>
  <c r="CY188" i="14"/>
  <c r="DB75" i="14"/>
  <c r="CY98" i="14"/>
  <c r="DB119" i="14"/>
  <c r="CX141" i="14"/>
  <c r="CX162" i="14"/>
  <c r="DA162" i="14" s="1"/>
  <c r="CX184" i="14"/>
  <c r="CX62" i="14"/>
  <c r="CY83" i="14"/>
  <c r="DB104" i="14"/>
  <c r="CX126" i="14"/>
  <c r="CY147" i="14"/>
  <c r="CY169" i="14"/>
  <c r="CY190" i="14"/>
  <c r="DG87" i="14"/>
  <c r="DH105" i="14"/>
  <c r="DB77" i="14"/>
  <c r="DB105" i="14"/>
  <c r="CX135" i="14"/>
  <c r="DB162" i="14"/>
  <c r="Y105" i="14"/>
  <c r="AE120" i="14"/>
  <c r="U147" i="14"/>
  <c r="BI194" i="14"/>
  <c r="CJ67" i="14"/>
  <c r="AE136" i="14"/>
  <c r="AM79" i="14"/>
  <c r="CY63" i="14"/>
  <c r="DB90" i="14"/>
  <c r="CY118" i="14"/>
  <c r="CX115" i="14"/>
  <c r="CX95" i="14"/>
  <c r="DB201" i="14"/>
  <c r="CY117" i="14"/>
  <c r="CX174" i="14"/>
  <c r="CY82" i="14"/>
  <c r="CX109" i="14"/>
  <c r="DB135" i="14"/>
  <c r="CY167" i="14"/>
  <c r="DB194" i="14"/>
  <c r="CX78" i="14"/>
  <c r="CX110" i="14"/>
  <c r="DB136" i="14"/>
  <c r="CY164" i="14"/>
  <c r="DB195" i="14"/>
  <c r="DK161" i="14"/>
  <c r="CX71" i="14"/>
  <c r="DB113" i="14"/>
  <c r="CY148" i="14"/>
  <c r="CY183" i="14"/>
  <c r="DB70" i="14"/>
  <c r="CX100" i="14"/>
  <c r="CX128" i="14"/>
  <c r="DB155" i="14"/>
  <c r="DB185" i="14"/>
  <c r="DB71" i="14"/>
  <c r="DB95" i="14"/>
  <c r="CX117" i="14"/>
  <c r="DA117" i="14" s="1"/>
  <c r="CY138" i="14"/>
  <c r="CY159" i="14"/>
  <c r="CY181" i="14"/>
  <c r="CY202" i="14"/>
  <c r="DB80" i="14"/>
  <c r="CX102" i="14"/>
  <c r="CY123" i="14"/>
  <c r="DB144" i="14"/>
  <c r="CX167" i="14"/>
  <c r="DB187" i="14"/>
  <c r="DK201" i="14"/>
  <c r="DG181" i="14"/>
  <c r="DG142" i="14"/>
  <c r="CX75" i="14"/>
  <c r="CY96" i="14"/>
  <c r="DB117" i="14"/>
  <c r="CX139" i="14"/>
  <c r="CX160" i="14"/>
  <c r="DB180" i="14"/>
  <c r="CX203" i="14"/>
  <c r="CZ203" i="14" s="1"/>
  <c r="DB82" i="14"/>
  <c r="CX104" i="14"/>
  <c r="CY125" i="14"/>
  <c r="DB146" i="14"/>
  <c r="DB167" i="14"/>
  <c r="DB189" i="14"/>
  <c r="CX69" i="14"/>
  <c r="DG147" i="14"/>
  <c r="DK140" i="14"/>
  <c r="Y41" i="14"/>
  <c r="AQ41" i="14"/>
  <c r="AH60" i="14"/>
  <c r="AH39" i="14"/>
  <c r="DB121" i="14"/>
  <c r="AD119" i="14"/>
  <c r="AM123" i="14"/>
  <c r="AS123" i="14" s="1"/>
  <c r="AD171" i="14"/>
  <c r="CP92" i="14"/>
  <c r="DB126" i="14"/>
  <c r="AD83" i="14"/>
  <c r="AF83" i="14" s="1"/>
  <c r="BE188" i="14"/>
  <c r="DB152" i="14"/>
  <c r="CX147" i="14"/>
  <c r="CX146" i="14"/>
  <c r="CY201" i="14"/>
  <c r="DK159" i="14"/>
  <c r="CY124" i="14"/>
  <c r="CX68" i="14"/>
  <c r="CZ68" i="14" s="1"/>
  <c r="CX124" i="14"/>
  <c r="DB181" i="14"/>
  <c r="DB87" i="14"/>
  <c r="CY114" i="14"/>
  <c r="CY146" i="14"/>
  <c r="DB173" i="14"/>
  <c r="DB199" i="14"/>
  <c r="DB88" i="14"/>
  <c r="CY115" i="14"/>
  <c r="CX142" i="14"/>
  <c r="DB174" i="14"/>
  <c r="DB200" i="14"/>
  <c r="DH162" i="14"/>
  <c r="CY84" i="14"/>
  <c r="CY120" i="14"/>
  <c r="CX156" i="14"/>
  <c r="CZ156" i="14" s="1"/>
  <c r="CX190" i="14"/>
  <c r="DB78" i="14"/>
  <c r="DB106" i="14"/>
  <c r="DB134" i="14"/>
  <c r="DB163" i="14"/>
  <c r="CY192" i="14"/>
  <c r="CY78" i="14"/>
  <c r="CX101" i="14"/>
  <c r="DA101" i="14" s="1"/>
  <c r="CY122" i="14"/>
  <c r="DB143" i="14"/>
  <c r="DB164" i="14"/>
  <c r="DB186" i="14"/>
  <c r="DB64" i="14"/>
  <c r="CX86" i="14"/>
  <c r="CY107" i="14"/>
  <c r="DB128" i="14"/>
  <c r="CX151" i="14"/>
  <c r="CX172" i="14"/>
  <c r="CX193" i="14"/>
  <c r="DK147" i="14"/>
  <c r="DG112" i="14"/>
  <c r="DG97" i="14"/>
  <c r="CY80" i="14"/>
  <c r="DB101" i="14"/>
  <c r="CX123" i="14"/>
  <c r="CY144" i="14"/>
  <c r="CY165" i="14"/>
  <c r="CX186" i="14"/>
  <c r="DA186" i="14" s="1"/>
  <c r="DB66" i="14"/>
  <c r="CX88" i="14"/>
  <c r="CY109" i="14"/>
  <c r="DB130" i="14"/>
  <c r="DB151" i="14"/>
  <c r="DB172" i="14"/>
  <c r="CX195" i="14"/>
  <c r="CY74" i="14"/>
  <c r="DH166" i="14"/>
  <c r="DK81" i="14"/>
  <c r="AH41" i="14"/>
  <c r="DK60" i="14"/>
  <c r="DK44" i="14"/>
  <c r="AH38" i="14"/>
  <c r="DK152" i="14"/>
  <c r="DH153" i="14"/>
  <c r="DK63" i="14"/>
  <c r="DH198" i="14"/>
  <c r="DH203" i="14"/>
  <c r="DH152" i="14"/>
  <c r="DK138" i="14"/>
  <c r="DG148" i="14"/>
  <c r="AH69" i="14"/>
  <c r="CJ34" i="14"/>
  <c r="DK116" i="14"/>
  <c r="U139" i="14"/>
  <c r="CO123" i="14"/>
  <c r="AN96" i="14"/>
  <c r="CO167" i="14"/>
  <c r="AE200" i="14"/>
  <c r="AM107" i="14"/>
  <c r="DB116" i="14"/>
  <c r="CX161" i="14"/>
  <c r="DB182" i="14"/>
  <c r="DB184" i="14"/>
  <c r="CX67" i="14"/>
  <c r="DA67" i="14" s="1"/>
  <c r="DB179" i="14"/>
  <c r="CX96" i="14"/>
  <c r="CX153" i="14"/>
  <c r="DB67" i="14"/>
  <c r="DB103" i="14"/>
  <c r="CY130" i="14"/>
  <c r="DB156" i="14"/>
  <c r="CY189" i="14"/>
  <c r="DB72" i="14"/>
  <c r="CY99" i="14"/>
  <c r="CY131" i="14"/>
  <c r="CX159" i="14"/>
  <c r="CZ159" i="14" s="1"/>
  <c r="CX185" i="14"/>
  <c r="DH88" i="14"/>
  <c r="CX63" i="14"/>
  <c r="CX99" i="14"/>
  <c r="DD99" i="14" s="1"/>
  <c r="DB141" i="14"/>
  <c r="CX177" i="14"/>
  <c r="CX64" i="14"/>
  <c r="CX92" i="14"/>
  <c r="DA92" i="14" s="1"/>
  <c r="CY121" i="14"/>
  <c r="CX149" i="14"/>
  <c r="DB176" i="14"/>
  <c r="CX65" i="14"/>
  <c r="CY90" i="14"/>
  <c r="DB111" i="14"/>
  <c r="CX133" i="14"/>
  <c r="CX154" i="14"/>
  <c r="CZ154" i="14" s="1"/>
  <c r="CY176" i="14"/>
  <c r="CX197" i="14"/>
  <c r="CY75" i="14"/>
  <c r="DB96" i="14"/>
  <c r="CX118" i="14"/>
  <c r="CY139" i="14"/>
  <c r="DB161" i="14"/>
  <c r="CY182" i="14"/>
  <c r="CY203" i="14"/>
  <c r="DG130" i="14"/>
  <c r="DG67" i="14"/>
  <c r="DB69" i="14"/>
  <c r="CX91" i="14"/>
  <c r="CY112" i="14"/>
  <c r="DB133" i="14"/>
  <c r="DB154" i="14"/>
  <c r="DB175" i="14"/>
  <c r="DB197" i="14"/>
  <c r="CY77" i="14"/>
  <c r="DB98" i="14"/>
  <c r="CX120" i="14"/>
  <c r="CY141" i="14"/>
  <c r="CY162" i="14"/>
  <c r="CY184" i="14"/>
  <c r="DB63" i="14"/>
  <c r="DG62" i="14"/>
  <c r="DK93" i="14"/>
  <c r="DK41" i="14"/>
  <c r="DK46" i="14"/>
  <c r="AH34" i="14"/>
  <c r="DH68" i="14"/>
  <c r="DG190" i="14"/>
  <c r="DG99" i="14"/>
  <c r="DG145" i="14"/>
  <c r="DG160" i="14"/>
  <c r="DK123" i="14"/>
  <c r="DG194" i="14"/>
  <c r="DH82" i="14"/>
  <c r="O100" i="18"/>
  <c r="AK100" i="18"/>
  <c r="DH179" i="14"/>
  <c r="DH111" i="14"/>
  <c r="DG103" i="14"/>
  <c r="DK144" i="14"/>
  <c r="DG69" i="14"/>
  <c r="DK84" i="14"/>
  <c r="DG92" i="14"/>
  <c r="DK178" i="14"/>
  <c r="DG78" i="14"/>
  <c r="DK28" i="14"/>
  <c r="DH108" i="14"/>
  <c r="DH193" i="14"/>
  <c r="DH142" i="14"/>
  <c r="DK158" i="14"/>
  <c r="DH192" i="14"/>
  <c r="DG84" i="14"/>
  <c r="DI84" i="14" s="1"/>
  <c r="DG169" i="14"/>
  <c r="DG166" i="14"/>
  <c r="DK111" i="14"/>
  <c r="DG200" i="14"/>
  <c r="DM200" i="14" s="1"/>
  <c r="DK75" i="14"/>
  <c r="DG95" i="14"/>
  <c r="DK89" i="14"/>
  <c r="DG65" i="14"/>
  <c r="DM65" i="14" s="1"/>
  <c r="DH129" i="14"/>
  <c r="DH78" i="14"/>
  <c r="DH163" i="14"/>
  <c r="DH128" i="14"/>
  <c r="DK103" i="14"/>
  <c r="DK203" i="14"/>
  <c r="DG105" i="14"/>
  <c r="DG167" i="14"/>
  <c r="DJ167" i="14" s="1"/>
  <c r="DG82" i="14"/>
  <c r="DG133" i="14"/>
  <c r="DG96" i="14"/>
  <c r="DH71" i="14"/>
  <c r="DK114" i="14"/>
  <c r="DG126" i="14"/>
  <c r="DH199" i="14"/>
  <c r="DK66" i="14"/>
  <c r="DG151" i="14"/>
  <c r="DG117" i="14"/>
  <c r="DG172" i="14"/>
  <c r="DG110" i="14"/>
  <c r="DB79" i="14"/>
  <c r="CX136" i="14"/>
  <c r="CY191" i="14"/>
  <c r="CX107" i="14"/>
  <c r="DA107" i="14" s="1"/>
  <c r="DK183" i="14"/>
  <c r="CX134" i="14"/>
  <c r="CX192" i="14"/>
  <c r="CY106" i="14"/>
  <c r="DB142" i="14"/>
  <c r="CX169" i="14"/>
  <c r="DK149" i="14"/>
  <c r="CX94" i="14"/>
  <c r="CX125" i="14"/>
  <c r="CY89" i="14"/>
  <c r="DB92" i="14"/>
  <c r="CX89" i="14"/>
  <c r="CZ89" i="14" s="1"/>
  <c r="CS129" i="14"/>
  <c r="AD175" i="14"/>
  <c r="DB61" i="14"/>
  <c r="AH32" i="14"/>
  <c r="BI37" i="14"/>
  <c r="Y58" i="14"/>
  <c r="AQ33" i="14"/>
  <c r="DH94" i="14"/>
  <c r="DG68" i="14"/>
  <c r="DH189" i="14"/>
  <c r="DH104" i="14"/>
  <c r="DH155" i="14"/>
  <c r="DH182" i="14"/>
  <c r="DK95" i="14"/>
  <c r="DH121" i="14"/>
  <c r="DK184" i="14"/>
  <c r="DK134" i="14"/>
  <c r="DK136" i="14"/>
  <c r="DG107" i="14"/>
  <c r="DK68" i="14"/>
  <c r="DG125" i="14"/>
  <c r="DK141" i="14"/>
  <c r="DK185" i="14"/>
  <c r="DK92" i="14"/>
  <c r="DH81" i="14"/>
  <c r="DG113" i="14"/>
  <c r="DH115" i="14"/>
  <c r="DH80" i="14"/>
  <c r="DH90" i="14"/>
  <c r="DH175" i="14"/>
  <c r="DH172" i="14"/>
  <c r="DK98" i="14"/>
  <c r="DK196" i="14"/>
  <c r="DK30" i="14"/>
  <c r="DG106" i="14"/>
  <c r="DG136" i="14"/>
  <c r="DG196" i="14"/>
  <c r="DK106" i="14"/>
  <c r="DH168" i="14"/>
  <c r="DK174" i="14"/>
  <c r="DK148" i="14"/>
  <c r="DK31" i="14"/>
  <c r="DH169" i="14"/>
  <c r="DK88" i="14"/>
  <c r="DG138" i="14"/>
  <c r="DI138" i="14" s="1"/>
  <c r="DH188" i="14"/>
  <c r="DH109" i="14"/>
  <c r="DH75" i="14"/>
  <c r="DG195" i="14"/>
  <c r="DH148" i="14"/>
  <c r="DB46" i="14"/>
  <c r="CX200" i="14"/>
  <c r="DD200" i="14" s="1"/>
  <c r="DB114" i="14"/>
  <c r="CY170" i="14"/>
  <c r="DB85" i="14"/>
  <c r="CX198" i="14"/>
  <c r="DA198" i="14" s="1"/>
  <c r="DB112" i="14"/>
  <c r="CX171" i="14"/>
  <c r="CX85" i="14"/>
  <c r="CY113" i="14"/>
  <c r="CX127" i="14"/>
  <c r="DA127" i="14" s="1"/>
  <c r="CX180" i="14"/>
  <c r="CY67" i="14"/>
  <c r="CX93" i="14"/>
  <c r="CZ93" i="14" s="1"/>
  <c r="CX152" i="14"/>
  <c r="CZ152" i="14" s="1"/>
  <c r="CX181" i="14"/>
  <c r="AM195" i="14"/>
  <c r="AQ327" i="18"/>
  <c r="AV327" i="18"/>
  <c r="Y72" i="18"/>
  <c r="O72" i="18" s="1"/>
  <c r="AB72" i="18"/>
  <c r="AS72" i="18" s="1"/>
  <c r="Y27" i="18"/>
  <c r="AB27" i="18"/>
  <c r="AS27" i="18" s="1"/>
  <c r="Y118" i="18"/>
  <c r="O118" i="18" s="1"/>
  <c r="AB118" i="18"/>
  <c r="AS118" i="18" s="1"/>
  <c r="Y15" i="18"/>
  <c r="O15" i="18" s="1"/>
  <c r="AB15" i="18"/>
  <c r="AS15" i="18" s="1"/>
  <c r="Y122" i="18"/>
  <c r="AB122" i="18"/>
  <c r="AS122" i="18" s="1"/>
  <c r="AK323" i="18"/>
  <c r="AK345" i="18"/>
  <c r="Y337" i="18"/>
  <c r="O337" i="18" s="1"/>
  <c r="AB337" i="18"/>
  <c r="AS337" i="18" s="1"/>
  <c r="O270" i="18"/>
  <c r="AV270" i="18"/>
  <c r="CS43" i="14"/>
  <c r="O214" i="18"/>
  <c r="Y13" i="14"/>
  <c r="AS38" i="1"/>
  <c r="AB90" i="18"/>
  <c r="AS90" i="18" s="1"/>
  <c r="BK162" i="1"/>
  <c r="BK150" i="1"/>
  <c r="BC171" i="1"/>
  <c r="BE171" i="1" s="1"/>
  <c r="AB420" i="18"/>
  <c r="AS420" i="18" s="1"/>
  <c r="AR38" i="1"/>
  <c r="AB33" i="18"/>
  <c r="AS33" i="18" s="1"/>
  <c r="S126" i="1"/>
  <c r="J18" i="2"/>
  <c r="AB418" i="18"/>
  <c r="AS418" i="18" s="1"/>
  <c r="AB407" i="18"/>
  <c r="AS407" i="18" s="1"/>
  <c r="BJ171" i="1"/>
  <c r="S203" i="1"/>
  <c r="AV352" i="18"/>
  <c r="AB136" i="18"/>
  <c r="AS136" i="18" s="1"/>
  <c r="Y97" i="14"/>
  <c r="U183" i="14"/>
  <c r="CX98" i="14"/>
  <c r="CZ98" i="14" s="1"/>
  <c r="CY194" i="14"/>
  <c r="CS94" i="14"/>
  <c r="CP125" i="14"/>
  <c r="CG107" i="14"/>
  <c r="CS20" i="14"/>
  <c r="BE82" i="14"/>
  <c r="AB79" i="18"/>
  <c r="AS79" i="18" s="1"/>
  <c r="AB32" i="18"/>
  <c r="AS32" i="18" s="1"/>
  <c r="O8" i="18"/>
  <c r="O178" i="18"/>
  <c r="O156" i="18"/>
  <c r="O90" i="18"/>
  <c r="O19" i="18"/>
  <c r="S198" i="1"/>
  <c r="O87" i="18"/>
  <c r="AB369" i="18"/>
  <c r="AS369" i="18" s="1"/>
  <c r="BG54" i="1"/>
  <c r="AB366" i="18"/>
  <c r="AS366" i="18" s="1"/>
  <c r="BH54" i="1"/>
  <c r="AB406" i="18"/>
  <c r="AS406" i="18" s="1"/>
  <c r="AB357" i="18"/>
  <c r="AS357" i="18" s="1"/>
  <c r="AB413" i="18"/>
  <c r="AS413" i="18" s="1"/>
  <c r="O54" i="18"/>
  <c r="AB359" i="18"/>
  <c r="AS359" i="18" s="1"/>
  <c r="AB368" i="18"/>
  <c r="AS368" i="18" s="1"/>
  <c r="AB365" i="18"/>
  <c r="AS365" i="18" s="1"/>
  <c r="AB417" i="18"/>
  <c r="AS417" i="18" s="1"/>
  <c r="EJ40" i="14"/>
  <c r="EJ163" i="14"/>
  <c r="EJ178" i="14"/>
  <c r="EN103" i="14"/>
  <c r="EJ173" i="14"/>
  <c r="EN121" i="14"/>
  <c r="EN39" i="14"/>
  <c r="EJ34" i="14"/>
  <c r="EJ60" i="14"/>
  <c r="EJ62" i="14"/>
  <c r="EK60" i="14"/>
  <c r="EN109" i="14"/>
  <c r="EJ167" i="14"/>
  <c r="EJ67" i="14"/>
  <c r="EJ76" i="14"/>
  <c r="EK25" i="14"/>
  <c r="EK190" i="14"/>
  <c r="EJ190" i="14"/>
  <c r="EJ99" i="14"/>
  <c r="EJ188" i="14"/>
  <c r="EJ72" i="14"/>
  <c r="EJ119" i="14"/>
  <c r="EK146" i="14"/>
  <c r="EJ59" i="14"/>
  <c r="EN63" i="14"/>
  <c r="EK72" i="14"/>
  <c r="EN199" i="14"/>
  <c r="EK164" i="14"/>
  <c r="EN119" i="14"/>
  <c r="EJ94" i="14"/>
  <c r="EK158" i="14"/>
  <c r="EK59" i="14"/>
  <c r="EJ164" i="14"/>
  <c r="EK140" i="14"/>
  <c r="EJ103" i="14"/>
  <c r="EK94" i="14"/>
  <c r="EN173" i="14"/>
  <c r="EJ30" i="14"/>
  <c r="EK100" i="14"/>
  <c r="EJ156" i="14"/>
  <c r="EK48" i="14"/>
  <c r="EK112" i="14"/>
  <c r="EJ139" i="14"/>
  <c r="EN57" i="14"/>
  <c r="EJ199" i="14"/>
  <c r="EJ73" i="14"/>
  <c r="EN163" i="14"/>
  <c r="EK138" i="14"/>
  <c r="EK188" i="14"/>
  <c r="EJ48" i="14"/>
  <c r="EJ112" i="14"/>
  <c r="EJ117" i="14"/>
  <c r="EK30" i="14"/>
  <c r="EK82" i="14"/>
  <c r="EJ100" i="14"/>
  <c r="EN99" i="14"/>
  <c r="EJ158" i="14"/>
  <c r="EN185" i="14"/>
  <c r="EN73" i="14"/>
  <c r="EJ63" i="14"/>
  <c r="EJ146" i="14"/>
  <c r="EJ168" i="14"/>
  <c r="EJ57" i="14"/>
  <c r="EJ74" i="14"/>
  <c r="EJ138" i="14"/>
  <c r="EK74" i="14"/>
  <c r="EK156" i="14"/>
  <c r="EJ202" i="14"/>
  <c r="AQ224" i="18"/>
  <c r="AF224" i="18"/>
  <c r="O224" i="18"/>
  <c r="AQ158" i="18"/>
  <c r="AF158" i="18"/>
  <c r="AK158" i="18"/>
  <c r="AQ319" i="18"/>
  <c r="AF319" i="18"/>
  <c r="AV319" i="18"/>
  <c r="AK226" i="18"/>
  <c r="AQ226" i="18"/>
  <c r="AF46" i="18"/>
  <c r="AQ46" i="18"/>
  <c r="AF355" i="18"/>
  <c r="AQ355" i="18"/>
  <c r="AF339" i="18"/>
  <c r="AQ339" i="18"/>
  <c r="AV119" i="18"/>
  <c r="AK119" i="18"/>
  <c r="AV296" i="18"/>
  <c r="AF296" i="18"/>
  <c r="AK296" i="18"/>
  <c r="AQ296" i="18"/>
  <c r="AF413" i="18"/>
  <c r="AV413" i="18"/>
  <c r="AK413" i="18"/>
  <c r="AK399" i="18"/>
  <c r="AQ399" i="18"/>
  <c r="AV399" i="18"/>
  <c r="AF399" i="18"/>
  <c r="AF380" i="18"/>
  <c r="AK380" i="18"/>
  <c r="AQ380" i="18"/>
  <c r="AV418" i="18"/>
  <c r="AQ418" i="18"/>
  <c r="AF411" i="18"/>
  <c r="AV411" i="18"/>
  <c r="AK411" i="18"/>
  <c r="AF617" i="18"/>
  <c r="AQ617" i="18"/>
  <c r="AF809" i="18"/>
  <c r="AK809" i="18"/>
  <c r="AQ809" i="18"/>
  <c r="AV809" i="18"/>
  <c r="AK709" i="18"/>
  <c r="AV709" i="18"/>
  <c r="AK737" i="18"/>
  <c r="AQ737" i="18"/>
  <c r="AV737" i="18"/>
  <c r="AF781" i="18"/>
  <c r="AK781" i="18"/>
  <c r="AV781" i="18"/>
  <c r="AQ840" i="18"/>
  <c r="AK840" i="18"/>
  <c r="AK792" i="18"/>
  <c r="AF792" i="18"/>
  <c r="AV792" i="18"/>
  <c r="AQ792" i="18"/>
  <c r="AF744" i="18"/>
  <c r="AK744" i="18"/>
  <c r="AV744" i="18"/>
  <c r="AQ744" i="18"/>
  <c r="AF693" i="18"/>
  <c r="AK693" i="18"/>
  <c r="AV693" i="18"/>
  <c r="AF549" i="18"/>
  <c r="AQ549" i="18"/>
  <c r="AK831" i="18"/>
  <c r="AV831" i="18"/>
  <c r="AQ831" i="18"/>
  <c r="AF831" i="18"/>
  <c r="AF799" i="18"/>
  <c r="AK799" i="18"/>
  <c r="AF703" i="18"/>
  <c r="AK703" i="18"/>
  <c r="AQ703" i="18"/>
  <c r="AF577" i="18"/>
  <c r="AV577" i="18"/>
  <c r="AK577" i="18"/>
  <c r="O790" i="18"/>
  <c r="AV790" i="18"/>
  <c r="AQ790" i="18"/>
  <c r="AV742" i="18"/>
  <c r="AF742" i="18"/>
  <c r="AQ742" i="18"/>
  <c r="AF689" i="18"/>
  <c r="AK689" i="18"/>
  <c r="AQ689" i="18"/>
  <c r="AK541" i="18"/>
  <c r="AQ541" i="18"/>
  <c r="AQ568" i="18"/>
  <c r="AV568" i="18"/>
  <c r="AK520" i="18"/>
  <c r="AQ520" i="18"/>
  <c r="AF520" i="18"/>
  <c r="AV472" i="18"/>
  <c r="AF472" i="18"/>
  <c r="AQ472" i="18"/>
  <c r="AK472" i="18"/>
  <c r="AQ440" i="18"/>
  <c r="AK440" i="18"/>
  <c r="AV675" i="18"/>
  <c r="AK675" i="18"/>
  <c r="AQ675" i="18"/>
  <c r="AQ627" i="18"/>
  <c r="AV627" i="18"/>
  <c r="AK627" i="18"/>
  <c r="AF627" i="18"/>
  <c r="AV579" i="18"/>
  <c r="AQ579" i="18"/>
  <c r="AK579" i="18"/>
  <c r="AF579" i="18"/>
  <c r="AV531" i="18"/>
  <c r="AQ531" i="18"/>
  <c r="AK531" i="18"/>
  <c r="AK499" i="18"/>
  <c r="AV499" i="18"/>
  <c r="AF467" i="18"/>
  <c r="AQ467" i="18"/>
  <c r="AF435" i="18"/>
  <c r="AQ435" i="18"/>
  <c r="AK626" i="18"/>
  <c r="AF626" i="18"/>
  <c r="AF594" i="18"/>
  <c r="AV594" i="18"/>
  <c r="AK594" i="18"/>
  <c r="AV562" i="18"/>
  <c r="AK562" i="18"/>
  <c r="AF530" i="18"/>
  <c r="AV530" i="18"/>
  <c r="AK530" i="18"/>
  <c r="AF498" i="18"/>
  <c r="AV498" i="18"/>
  <c r="O261" i="18"/>
  <c r="AV261" i="18"/>
  <c r="AF16" i="18"/>
  <c r="AV19" i="18"/>
  <c r="AF21" i="18"/>
  <c r="AV68" i="18"/>
  <c r="AF101" i="18"/>
  <c r="AV171" i="18"/>
  <c r="AV201" i="18"/>
  <c r="AK60" i="18"/>
  <c r="AF94" i="18"/>
  <c r="AK54" i="18"/>
  <c r="AK128" i="18"/>
  <c r="AV158" i="18"/>
  <c r="AK63" i="18"/>
  <c r="AF79" i="18"/>
  <c r="AV101" i="18"/>
  <c r="AK131" i="18"/>
  <c r="AV224" i="18"/>
  <c r="AV313" i="18"/>
  <c r="AV321" i="18"/>
  <c r="AF90" i="18"/>
  <c r="AQ156" i="18"/>
  <c r="AV178" i="18"/>
  <c r="AF226" i="18"/>
  <c r="AF244" i="18"/>
  <c r="AQ347" i="18"/>
  <c r="AQ411" i="18"/>
  <c r="AK435" i="18"/>
  <c r="AV451" i="18"/>
  <c r="AK477" i="18"/>
  <c r="AF541" i="18"/>
  <c r="AV617" i="18"/>
  <c r="AQ530" i="18"/>
  <c r="AQ562" i="18"/>
  <c r="AK710" i="18"/>
  <c r="AK742" i="18"/>
  <c r="AV689" i="18"/>
  <c r="AV840" i="18"/>
  <c r="AF96" i="18"/>
  <c r="AF531" i="18"/>
  <c r="AV703" i="18"/>
  <c r="AF164" i="18"/>
  <c r="AK164" i="18"/>
  <c r="O255" i="18"/>
  <c r="AK255" i="18"/>
  <c r="AQ335" i="18"/>
  <c r="AK335" i="18"/>
  <c r="AV349" i="18"/>
  <c r="AQ349" i="18"/>
  <c r="AK290" i="18"/>
  <c r="AQ290" i="18"/>
  <c r="AV290" i="18"/>
  <c r="AK414" i="18"/>
  <c r="AF414" i="18"/>
  <c r="AV414" i="18"/>
  <c r="AK373" i="18"/>
  <c r="AV373" i="18"/>
  <c r="AF373" i="18"/>
  <c r="AF371" i="18"/>
  <c r="AQ371" i="18"/>
  <c r="AF375" i="18"/>
  <c r="AV375" i="18"/>
  <c r="AK375" i="18"/>
  <c r="AF553" i="18"/>
  <c r="AQ553" i="18"/>
  <c r="AV837" i="18"/>
  <c r="AK837" i="18"/>
  <c r="AF537" i="18"/>
  <c r="AQ537" i="18"/>
  <c r="AF646" i="18"/>
  <c r="AQ646" i="18"/>
  <c r="AK646" i="18"/>
  <c r="AK717" i="18"/>
  <c r="AQ717" i="18"/>
  <c r="AV717" i="18"/>
  <c r="AF824" i="18"/>
  <c r="AK824" i="18"/>
  <c r="AV824" i="18"/>
  <c r="AF776" i="18"/>
  <c r="AQ776" i="18"/>
  <c r="AK776" i="18"/>
  <c r="AV728" i="18"/>
  <c r="AK728" i="18"/>
  <c r="AQ728" i="18"/>
  <c r="AF661" i="18"/>
  <c r="AV661" i="18"/>
  <c r="AK661" i="18"/>
  <c r="AV485" i="18"/>
  <c r="AF485" i="18"/>
  <c r="AK485" i="18"/>
  <c r="AK719" i="18"/>
  <c r="AQ719" i="18"/>
  <c r="AF719" i="18"/>
  <c r="AV719" i="18"/>
  <c r="AF641" i="18"/>
  <c r="AV641" i="18"/>
  <c r="AK641" i="18"/>
  <c r="AQ449" i="18"/>
  <c r="AF449" i="18"/>
  <c r="AV449" i="18"/>
  <c r="O806" i="18"/>
  <c r="AF806" i="18"/>
  <c r="AQ806" i="18"/>
  <c r="AK758" i="18"/>
  <c r="AQ758" i="18"/>
  <c r="AK605" i="18"/>
  <c r="AQ605" i="18"/>
  <c r="AF696" i="18"/>
  <c r="AK696" i="18"/>
  <c r="AQ552" i="18"/>
  <c r="AK552" i="18"/>
  <c r="AV504" i="18"/>
  <c r="AF504" i="18"/>
  <c r="AK504" i="18"/>
  <c r="AQ504" i="18"/>
  <c r="AQ691" i="18"/>
  <c r="AF691" i="18"/>
  <c r="AK691" i="18"/>
  <c r="AV691" i="18"/>
  <c r="AV643" i="18"/>
  <c r="AK643" i="18"/>
  <c r="AV595" i="18"/>
  <c r="AF595" i="18"/>
  <c r="AK595" i="18"/>
  <c r="AV547" i="18"/>
  <c r="AF547" i="18"/>
  <c r="AQ547" i="18"/>
  <c r="AK547" i="18"/>
  <c r="AF466" i="18"/>
  <c r="AQ466" i="18"/>
  <c r="AK466" i="18"/>
  <c r="AK265" i="18"/>
  <c r="AK278" i="18"/>
  <c r="AK19" i="18"/>
  <c r="AQ68" i="18"/>
  <c r="AK171" i="18"/>
  <c r="AK201" i="18"/>
  <c r="AV164" i="18"/>
  <c r="AQ63" i="18"/>
  <c r="AQ79" i="18"/>
  <c r="AK101" i="18"/>
  <c r="AF159" i="18"/>
  <c r="AK319" i="18"/>
  <c r="AK224" i="18"/>
  <c r="AV266" i="18"/>
  <c r="AQ313" i="18"/>
  <c r="AQ321" i="18"/>
  <c r="AK90" i="18"/>
  <c r="AV130" i="18"/>
  <c r="AK156" i="18"/>
  <c r="AK178" i="18"/>
  <c r="AF255" i="18"/>
  <c r="AV355" i="18"/>
  <c r="AV467" i="18"/>
  <c r="AF349" i="18"/>
  <c r="AV537" i="18"/>
  <c r="AK617" i="18"/>
  <c r="AQ781" i="18"/>
  <c r="AV549" i="18"/>
  <c r="AQ594" i="18"/>
  <c r="AQ626" i="18"/>
  <c r="AQ693" i="18"/>
  <c r="AV758" i="18"/>
  <c r="AK767" i="18"/>
  <c r="AQ577" i="18"/>
  <c r="AQ373" i="18"/>
  <c r="AV541" i="18"/>
  <c r="AV46" i="18"/>
  <c r="AQ119" i="18"/>
  <c r="AV466" i="18"/>
  <c r="AV520" i="18"/>
  <c r="AQ824" i="18"/>
  <c r="AV335" i="18"/>
  <c r="AQ234" i="18"/>
  <c r="AV234" i="18"/>
  <c r="AK234" i="18"/>
  <c r="AQ244" i="18"/>
  <c r="AV244" i="18"/>
  <c r="AF343" i="18"/>
  <c r="AK343" i="18"/>
  <c r="AV343" i="18"/>
  <c r="AK230" i="18"/>
  <c r="AV230" i="18"/>
  <c r="AF230" i="18"/>
  <c r="AK96" i="18"/>
  <c r="AQ96" i="18"/>
  <c r="AV347" i="18"/>
  <c r="AK347" i="18"/>
  <c r="AQ139" i="18"/>
  <c r="AF139" i="18"/>
  <c r="AK53" i="18"/>
  <c r="AQ53" i="18"/>
  <c r="AF53" i="18"/>
  <c r="AV53" i="18"/>
  <c r="AK217" i="18"/>
  <c r="AV217" i="18"/>
  <c r="AQ217" i="18"/>
  <c r="AQ137" i="18"/>
  <c r="AF137" i="18"/>
  <c r="AK324" i="18"/>
  <c r="O324" i="18"/>
  <c r="AQ369" i="18"/>
  <c r="AV369" i="18"/>
  <c r="AF369" i="18"/>
  <c r="AK369" i="18"/>
  <c r="AV381" i="18"/>
  <c r="AQ381" i="18"/>
  <c r="AF407" i="18"/>
  <c r="AQ407" i="18"/>
  <c r="AV368" i="18"/>
  <c r="AQ368" i="18"/>
  <c r="O368" i="18"/>
  <c r="AK368" i="18"/>
  <c r="AF694" i="18"/>
  <c r="AQ694" i="18"/>
  <c r="AF773" i="18"/>
  <c r="AK773" i="18"/>
  <c r="AV773" i="18"/>
  <c r="AF801" i="18"/>
  <c r="AQ801" i="18"/>
  <c r="AV801" i="18"/>
  <c r="AF569" i="18"/>
  <c r="AQ569" i="18"/>
  <c r="AF808" i="18"/>
  <c r="AV808" i="18"/>
  <c r="AQ808" i="18"/>
  <c r="AF760" i="18"/>
  <c r="AV760" i="18"/>
  <c r="AQ760" i="18"/>
  <c r="AK760" i="18"/>
  <c r="AK712" i="18"/>
  <c r="AF712" i="18"/>
  <c r="AV712" i="18"/>
  <c r="AF613" i="18"/>
  <c r="AQ613" i="18"/>
  <c r="AV421" i="18"/>
  <c r="AF421" i="18"/>
  <c r="AK421" i="18"/>
  <c r="AF735" i="18"/>
  <c r="AQ735" i="18"/>
  <c r="AV735" i="18"/>
  <c r="AK735" i="18"/>
  <c r="AK674" i="18"/>
  <c r="AQ674" i="18"/>
  <c r="AV513" i="18"/>
  <c r="AK513" i="18"/>
  <c r="AF822" i="18"/>
  <c r="AK822" i="18"/>
  <c r="AV822" i="18"/>
  <c r="AQ822" i="18"/>
  <c r="O774" i="18"/>
  <c r="AF774" i="18"/>
  <c r="AQ774" i="18"/>
  <c r="AV726" i="18"/>
  <c r="AF726" i="18"/>
  <c r="AQ726" i="18"/>
  <c r="AF657" i="18"/>
  <c r="AQ657" i="18"/>
  <c r="AV657" i="18"/>
  <c r="AV477" i="18"/>
  <c r="AQ477" i="18"/>
  <c r="AF680" i="18"/>
  <c r="AV680" i="18"/>
  <c r="AF536" i="18"/>
  <c r="AV536" i="18"/>
  <c r="AQ488" i="18"/>
  <c r="AV488" i="18"/>
  <c r="AK488" i="18"/>
  <c r="AF488" i="18"/>
  <c r="AK659" i="18"/>
  <c r="AQ659" i="18"/>
  <c r="AF659" i="18"/>
  <c r="AV659" i="18"/>
  <c r="AF611" i="18"/>
  <c r="AQ611" i="18"/>
  <c r="AV611" i="18"/>
  <c r="AK611" i="18"/>
  <c r="AF563" i="18"/>
  <c r="AQ563" i="18"/>
  <c r="AF483" i="18"/>
  <c r="AQ483" i="18"/>
  <c r="AF451" i="18"/>
  <c r="AQ451" i="18"/>
  <c r="AK642" i="18"/>
  <c r="AQ642" i="18"/>
  <c r="AV610" i="18"/>
  <c r="AQ610" i="18"/>
  <c r="AF578" i="18"/>
  <c r="AK578" i="18"/>
  <c r="AV578" i="18"/>
  <c r="AQ578" i="18"/>
  <c r="AF546" i="18"/>
  <c r="AV546" i="18"/>
  <c r="AK546" i="18"/>
  <c r="AQ546" i="18"/>
  <c r="AV514" i="18"/>
  <c r="AK514" i="18"/>
  <c r="AF514" i="18"/>
  <c r="AQ514" i="18"/>
  <c r="AQ482" i="18"/>
  <c r="AV482" i="18"/>
  <c r="AK482" i="18"/>
  <c r="AF482" i="18"/>
  <c r="AV450" i="18"/>
  <c r="AQ450" i="18"/>
  <c r="AV255" i="18"/>
  <c r="O265" i="18"/>
  <c r="AK21" i="18"/>
  <c r="AV16" i="18"/>
  <c r="AF119" i="18"/>
  <c r="AV94" i="18"/>
  <c r="AQ54" i="18"/>
  <c r="AK261" i="18"/>
  <c r="AQ265" i="18"/>
  <c r="AQ278" i="18"/>
  <c r="AQ19" i="18"/>
  <c r="AF68" i="18"/>
  <c r="AV137" i="18"/>
  <c r="AK94" i="18"/>
  <c r="AF54" i="18"/>
  <c r="AF128" i="18"/>
  <c r="AF131" i="18"/>
  <c r="AK313" i="18"/>
  <c r="AK321" i="18"/>
  <c r="AQ90" i="18"/>
  <c r="AF130" i="18"/>
  <c r="AF156" i="18"/>
  <c r="AF178" i="18"/>
  <c r="AV339" i="18"/>
  <c r="AK355" i="18"/>
  <c r="AV371" i="18"/>
  <c r="AK467" i="18"/>
  <c r="AV483" i="18"/>
  <c r="AF335" i="18"/>
  <c r="AQ375" i="18"/>
  <c r="AK407" i="18"/>
  <c r="AK537" i="18"/>
  <c r="AV553" i="18"/>
  <c r="AF605" i="18"/>
  <c r="AQ767" i="18"/>
  <c r="AQ783" i="18"/>
  <c r="AQ799" i="18"/>
  <c r="AQ815" i="18"/>
  <c r="AQ485" i="18"/>
  <c r="AK549" i="18"/>
  <c r="AV613" i="18"/>
  <c r="AQ661" i="18"/>
  <c r="AK694" i="18"/>
  <c r="AV774" i="18"/>
  <c r="AK783" i="18"/>
  <c r="AV806" i="18"/>
  <c r="AV380" i="18"/>
  <c r="AF290" i="18"/>
  <c r="AQ201" i="18"/>
  <c r="AF562" i="18"/>
  <c r="AV626" i="18"/>
  <c r="AV776" i="18"/>
  <c r="AV767" i="18"/>
  <c r="AF513" i="18"/>
  <c r="J77" i="18"/>
  <c r="O77" i="18" s="1"/>
  <c r="J57" i="18"/>
  <c r="AF57" i="18" s="1"/>
  <c r="J260" i="18"/>
  <c r="AK260" i="18" s="1"/>
  <c r="J126" i="18"/>
  <c r="J142" i="18"/>
  <c r="O142" i="18" s="1"/>
  <c r="J132" i="18"/>
  <c r="O132" i="18" s="1"/>
  <c r="J267" i="18"/>
  <c r="O267" i="18" s="1"/>
  <c r="J305" i="18"/>
  <c r="J283" i="18"/>
  <c r="J29" i="18"/>
  <c r="J195" i="18"/>
  <c r="O195" i="18" s="1"/>
  <c r="J229" i="18"/>
  <c r="J239" i="18"/>
  <c r="O239" i="18" s="1"/>
  <c r="J45" i="18"/>
  <c r="O45" i="18" s="1"/>
  <c r="J59" i="18"/>
  <c r="J237" i="18"/>
  <c r="J28" i="18"/>
  <c r="J20" i="18"/>
  <c r="J310" i="18"/>
  <c r="J346" i="18"/>
  <c r="J292" i="18"/>
  <c r="O292" i="18" s="1"/>
  <c r="J212" i="18"/>
  <c r="J275" i="18"/>
  <c r="AF275" i="18" s="1"/>
  <c r="J317" i="18"/>
  <c r="AK317" i="18" s="1"/>
  <c r="J351" i="18"/>
  <c r="J198" i="18"/>
  <c r="O198" i="18" s="1"/>
  <c r="J218" i="18"/>
  <c r="AF218" i="18" s="1"/>
  <c r="J174" i="18"/>
  <c r="J48" i="18"/>
  <c r="O48" i="18" s="1"/>
  <c r="J13" i="18"/>
  <c r="J269" i="18"/>
  <c r="O269" i="18" s="1"/>
  <c r="J353" i="18"/>
  <c r="AK353" i="18" s="1"/>
  <c r="J110" i="18"/>
  <c r="AQ110" i="18" s="1"/>
  <c r="J176" i="18"/>
  <c r="J106" i="18"/>
  <c r="J31" i="18"/>
  <c r="J37" i="18"/>
  <c r="AF37" i="18" s="1"/>
  <c r="J64" i="18"/>
  <c r="AV64" i="18" s="1"/>
  <c r="J263" i="18"/>
  <c r="O263" i="18" s="1"/>
  <c r="J122" i="18"/>
  <c r="J273" i="18"/>
  <c r="J274" i="18"/>
  <c r="AQ274" i="18" s="1"/>
  <c r="J303" i="18"/>
  <c r="AK303" i="18" s="1"/>
  <c r="J316" i="18"/>
  <c r="AK316" i="18" s="1"/>
  <c r="J225" i="18"/>
  <c r="AK225" i="18" s="1"/>
  <c r="J115" i="18"/>
  <c r="O115" i="18" s="1"/>
  <c r="J145" i="18"/>
  <c r="O145" i="18" s="1"/>
  <c r="J165" i="18"/>
  <c r="AQ165" i="18" s="1"/>
  <c r="J30" i="18"/>
  <c r="J22" i="18"/>
  <c r="J36" i="18"/>
  <c r="O36" i="18" s="1"/>
  <c r="J254" i="18"/>
  <c r="J181" i="18"/>
  <c r="AF181" i="18" s="1"/>
  <c r="J191" i="18"/>
  <c r="J187" i="18"/>
  <c r="AK187" i="18" s="1"/>
  <c r="J177" i="18"/>
  <c r="O177" i="18" s="1"/>
  <c r="J107" i="18"/>
  <c r="J97" i="18"/>
  <c r="J71" i="18"/>
  <c r="J272" i="18"/>
  <c r="J356" i="18"/>
  <c r="J350" i="18"/>
  <c r="AQ350" i="18" s="1"/>
  <c r="J127" i="18"/>
  <c r="AV127" i="18" s="1"/>
  <c r="J330" i="18"/>
  <c r="AF330" i="18" s="1"/>
  <c r="J56" i="18"/>
  <c r="J251" i="18"/>
  <c r="J329" i="18"/>
  <c r="O329" i="18" s="1"/>
  <c r="J58" i="18"/>
  <c r="O58" i="18" s="1"/>
  <c r="J342" i="18"/>
  <c r="J39" i="18"/>
  <c r="J73" i="18"/>
  <c r="O73" i="18" s="1"/>
  <c r="EK80" i="14"/>
  <c r="EJ39" i="14"/>
  <c r="EK34" i="14"/>
  <c r="EK76" i="14"/>
  <c r="EN167" i="14"/>
  <c r="EK200" i="14"/>
  <c r="EJ45" i="14"/>
  <c r="EJ176" i="14"/>
  <c r="EJ126" i="14"/>
  <c r="EK44" i="14"/>
  <c r="EJ109" i="14"/>
  <c r="EJ25" i="14"/>
  <c r="EJ121" i="14"/>
  <c r="EK26" i="14"/>
  <c r="EJ149" i="14"/>
  <c r="EN35" i="14"/>
  <c r="EJ35" i="14"/>
  <c r="EN45" i="14"/>
  <c r="EJ144" i="14"/>
  <c r="EJ96" i="14"/>
  <c r="EK104" i="14"/>
  <c r="EJ80" i="14"/>
  <c r="EJ104" i="14"/>
  <c r="EN135" i="14"/>
  <c r="EK172" i="14"/>
  <c r="EJ26" i="14"/>
  <c r="EJ44" i="14"/>
  <c r="EK176" i="14"/>
  <c r="EK114" i="14"/>
  <c r="EJ172" i="14"/>
  <c r="EJ135" i="14"/>
  <c r="EK96" i="14"/>
  <c r="EJ41" i="14"/>
  <c r="EN89" i="14"/>
  <c r="EN141" i="14"/>
  <c r="EJ200" i="14"/>
  <c r="EK126" i="14"/>
  <c r="EJ89" i="14"/>
  <c r="EJ114" i="14"/>
  <c r="EK144" i="14"/>
  <c r="EK68" i="14"/>
  <c r="EK62" i="14"/>
  <c r="EJ141" i="14"/>
  <c r="EN195" i="14"/>
  <c r="EJ132" i="14"/>
  <c r="EK108" i="14"/>
  <c r="EJ85" i="14"/>
  <c r="EK170" i="14"/>
  <c r="EK50" i="14"/>
  <c r="EJ136" i="14"/>
  <c r="EK124" i="14"/>
  <c r="EJ107" i="14"/>
  <c r="EJ24" i="14"/>
  <c r="EK32" i="14"/>
  <c r="EJ31" i="14"/>
  <c r="AF34" i="18"/>
  <c r="AQ34" i="18"/>
  <c r="AK34" i="18"/>
  <c r="AV34" i="18"/>
  <c r="AK268" i="18"/>
  <c r="AV268" i="18"/>
  <c r="AF268" i="18"/>
  <c r="AQ268" i="18"/>
  <c r="AK17" i="18"/>
  <c r="AF166" i="18"/>
  <c r="O188" i="18"/>
  <c r="AV221" i="18"/>
  <c r="O82" i="18"/>
  <c r="O428" i="18"/>
  <c r="O412" i="18"/>
  <c r="O396" i="18"/>
  <c r="O791" i="18"/>
  <c r="O818" i="18"/>
  <c r="O26" i="18"/>
  <c r="O320" i="18"/>
  <c r="O328" i="18"/>
  <c r="AB49" i="18"/>
  <c r="AS49" i="18" s="1"/>
  <c r="AB190" i="18"/>
  <c r="AS190" i="18" s="1"/>
  <c r="AB65" i="18"/>
  <c r="AS65" i="18" s="1"/>
  <c r="AB67" i="18"/>
  <c r="AS67" i="18" s="1"/>
  <c r="AB206" i="18"/>
  <c r="AS206" i="18" s="1"/>
  <c r="AB219" i="18"/>
  <c r="AS219" i="18" s="1"/>
  <c r="AB47" i="18"/>
  <c r="AS47" i="18" s="1"/>
  <c r="AB233" i="18"/>
  <c r="AS233" i="18" s="1"/>
  <c r="AB143" i="18"/>
  <c r="AS143" i="18" s="1"/>
  <c r="AB64" i="18"/>
  <c r="AS64" i="18" s="1"/>
  <c r="EJ171" i="14"/>
  <c r="EN131" i="14"/>
  <c r="EN31" i="14"/>
  <c r="EN153" i="14"/>
  <c r="EJ153" i="14"/>
  <c r="EJ54" i="14"/>
  <c r="EK136" i="14"/>
  <c r="EJ50" i="14"/>
  <c r="EJ196" i="14"/>
  <c r="EK196" i="14"/>
  <c r="EJ108" i="14"/>
  <c r="EK43" i="14"/>
  <c r="EJ118" i="14"/>
  <c r="EK118" i="14"/>
  <c r="EJ124" i="14"/>
  <c r="EJ55" i="14"/>
  <c r="EJ42" i="14"/>
  <c r="EJ131" i="14"/>
  <c r="EN85" i="14"/>
  <c r="EN149" i="14"/>
  <c r="EN67" i="14"/>
  <c r="EJ32" i="14"/>
  <c r="EK71" i="14"/>
  <c r="EJ195" i="14"/>
  <c r="EK107" i="14"/>
  <c r="EN24" i="14"/>
  <c r="EK132" i="14"/>
  <c r="EJ71" i="14"/>
  <c r="EK27" i="14"/>
  <c r="EJ68" i="14"/>
  <c r="EJ43" i="14"/>
  <c r="EK54" i="14"/>
  <c r="EN41" i="14"/>
  <c r="EK171" i="14"/>
  <c r="EJ170" i="14"/>
  <c r="EN55" i="14"/>
  <c r="EK42" i="14"/>
  <c r="AK44" i="18"/>
  <c r="AQ424" i="18"/>
  <c r="AK571" i="18"/>
  <c r="AV582" i="18"/>
  <c r="AK750" i="18"/>
  <c r="AK778" i="18"/>
  <c r="AV534" i="18"/>
  <c r="AK277" i="18"/>
  <c r="AQ280" i="18"/>
  <c r="AV280" i="18"/>
  <c r="AF377" i="18"/>
  <c r="O249" i="18"/>
  <c r="AK249" i="18"/>
  <c r="AF249" i="18"/>
  <c r="O161" i="18"/>
  <c r="AQ161" i="18"/>
  <c r="AV161" i="18"/>
  <c r="O25" i="18"/>
  <c r="AQ25" i="18"/>
  <c r="AF84" i="18"/>
  <c r="AV84" i="18"/>
  <c r="O61" i="18"/>
  <c r="AV61" i="18"/>
  <c r="AV247" i="18"/>
  <c r="AF247" i="18"/>
  <c r="AK247" i="18"/>
  <c r="AQ7" i="18"/>
  <c r="AV7" i="18"/>
  <c r="AV192" i="18"/>
  <c r="AF192" i="18"/>
  <c r="AB213" i="18"/>
  <c r="AS213" i="18" s="1"/>
  <c r="AB193" i="18"/>
  <c r="AS193" i="18" s="1"/>
  <c r="AK816" i="18"/>
  <c r="AV816" i="18"/>
  <c r="AV784" i="18"/>
  <c r="AQ784" i="18"/>
  <c r="AV771" i="18"/>
  <c r="AK771" i="18"/>
  <c r="AF755" i="18"/>
  <c r="AK755" i="18"/>
  <c r="AQ755" i="18"/>
  <c r="AV755" i="18"/>
  <c r="AF723" i="18"/>
  <c r="AQ723" i="18"/>
  <c r="AK764" i="18"/>
  <c r="AF764" i="18"/>
  <c r="AV764" i="18"/>
  <c r="AQ764" i="18"/>
  <c r="AF748" i="18"/>
  <c r="AQ748" i="18"/>
  <c r="AK732" i="18"/>
  <c r="AF732" i="18"/>
  <c r="AQ732" i="18"/>
  <c r="O794" i="18"/>
  <c r="AQ794" i="18"/>
  <c r="AF718" i="18"/>
  <c r="AK718" i="18"/>
  <c r="AV718" i="18"/>
  <c r="AK699" i="18"/>
  <c r="AV699" i="18"/>
  <c r="AF699" i="18"/>
  <c r="AV635" i="18"/>
  <c r="AK635" i="18"/>
  <c r="AV555" i="18"/>
  <c r="AF555" i="18"/>
  <c r="AK555" i="18"/>
  <c r="AQ555" i="18"/>
  <c r="AQ490" i="18"/>
  <c r="AF490" i="18"/>
  <c r="AV474" i="18"/>
  <c r="AQ474" i="18"/>
  <c r="AK457" i="18"/>
  <c r="AV457" i="18"/>
  <c r="AV425" i="18"/>
  <c r="AQ425" i="18"/>
  <c r="AK425" i="18"/>
  <c r="AK409" i="18"/>
  <c r="AQ409" i="18"/>
  <c r="AQ696" i="18"/>
  <c r="AV696" i="18"/>
  <c r="AK680" i="18"/>
  <c r="AQ680" i="18"/>
  <c r="AK664" i="18"/>
  <c r="AV664" i="18"/>
  <c r="AQ664" i="18"/>
  <c r="AK648" i="18"/>
  <c r="AV648" i="18"/>
  <c r="AQ648" i="18"/>
  <c r="AK616" i="18"/>
  <c r="AV616" i="18"/>
  <c r="AQ616" i="18"/>
  <c r="AK584" i="18"/>
  <c r="AQ584" i="18"/>
  <c r="AF584" i="18"/>
  <c r="AK568" i="18"/>
  <c r="AF568" i="18"/>
  <c r="AV552" i="18"/>
  <c r="AF552" i="18"/>
  <c r="AK536" i="18"/>
  <c r="AQ536" i="18"/>
  <c r="AV519" i="18"/>
  <c r="AF519" i="18"/>
  <c r="AQ519" i="18"/>
  <c r="AK503" i="18"/>
  <c r="AV503" i="18"/>
  <c r="AF503" i="18"/>
  <c r="AV454" i="18"/>
  <c r="AF454" i="18"/>
  <c r="AQ422" i="18"/>
  <c r="AV422" i="18"/>
  <c r="AK406" i="18"/>
  <c r="AF406" i="18"/>
  <c r="AV406" i="18"/>
  <c r="AF390" i="18"/>
  <c r="AV390" i="18"/>
  <c r="AQ512" i="18"/>
  <c r="AV512" i="18"/>
  <c r="AQ496" i="18"/>
  <c r="AV496" i="18"/>
  <c r="AF710" i="18"/>
  <c r="AV710" i="18"/>
  <c r="AF630" i="18"/>
  <c r="AV630" i="18"/>
  <c r="AF566" i="18"/>
  <c r="AV566" i="18"/>
  <c r="AF550" i="18"/>
  <c r="AV550" i="18"/>
  <c r="AF440" i="18"/>
  <c r="AV440" i="18"/>
  <c r="O408" i="18"/>
  <c r="AK408" i="18"/>
  <c r="AK392" i="18"/>
  <c r="AQ392" i="18"/>
  <c r="AF376" i="18"/>
  <c r="AQ376" i="18"/>
  <c r="AV361" i="18"/>
  <c r="AK361" i="18"/>
  <c r="AF361" i="18"/>
  <c r="AQ361" i="18"/>
  <c r="AK366" i="18"/>
  <c r="AV366" i="18"/>
  <c r="AQ154" i="18"/>
  <c r="AK154" i="18"/>
  <c r="O52" i="18"/>
  <c r="AV52" i="18"/>
  <c r="AK52" i="18"/>
  <c r="AK299" i="18"/>
  <c r="AV299" i="18"/>
  <c r="AB234" i="18"/>
  <c r="AS234" i="18" s="1"/>
  <c r="AB104" i="18"/>
  <c r="AS104" i="18" s="1"/>
  <c r="AB124" i="18"/>
  <c r="AS124" i="18" s="1"/>
  <c r="AB230" i="18"/>
  <c r="AS230" i="18" s="1"/>
  <c r="O23" i="18"/>
  <c r="AB23" i="18"/>
  <c r="AS23" i="18" s="1"/>
  <c r="O219" i="18"/>
  <c r="AF219" i="18"/>
  <c r="AF215" i="18"/>
  <c r="AQ215" i="18"/>
  <c r="AQ109" i="18"/>
  <c r="AK109" i="18"/>
  <c r="O49" i="18"/>
  <c r="AQ49" i="18"/>
  <c r="AF286" i="18"/>
  <c r="AQ286" i="18"/>
  <c r="AK286" i="18"/>
  <c r="AQ308" i="18"/>
  <c r="AV308" i="18"/>
  <c r="O75" i="18"/>
  <c r="AV75" i="18"/>
  <c r="AK75" i="18"/>
  <c r="AV12" i="18"/>
  <c r="AQ12" i="18"/>
  <c r="AK336" i="18"/>
  <c r="AQ336" i="18"/>
  <c r="O215" i="18"/>
  <c r="AB215" i="18"/>
  <c r="AS215" i="18" s="1"/>
  <c r="AB175" i="18"/>
  <c r="AS175" i="18" s="1"/>
  <c r="AB197" i="18"/>
  <c r="AS197" i="18" s="1"/>
  <c r="AB121" i="18"/>
  <c r="AS121" i="18" s="1"/>
  <c r="AB85" i="18"/>
  <c r="AS85" i="18" s="1"/>
  <c r="AF104" i="18"/>
  <c r="AQ104" i="18"/>
  <c r="O155" i="18"/>
  <c r="AQ155" i="18"/>
  <c r="O175" i="18"/>
  <c r="W9" i="1"/>
  <c r="X9" i="1"/>
  <c r="Y9" i="1" s="1"/>
  <c r="AX9" i="1" s="1"/>
  <c r="AE4" i="14" s="1"/>
  <c r="I31" i="2"/>
  <c r="J31" i="2"/>
  <c r="I29" i="2"/>
  <c r="J29" i="2"/>
  <c r="AB221" i="18"/>
  <c r="AS221" i="18" s="1"/>
  <c r="T23" i="15"/>
  <c r="S182" i="1"/>
  <c r="AF716" i="18"/>
  <c r="O252" i="18"/>
  <c r="AW4" i="14"/>
  <c r="AB162" i="18"/>
  <c r="AS162" i="18" s="1"/>
  <c r="AF788" i="18"/>
  <c r="T12" i="15"/>
  <c r="D4" i="14"/>
  <c r="AF804" i="18"/>
  <c r="O69" i="18"/>
  <c r="AQ819" i="18"/>
  <c r="O222" i="18"/>
  <c r="AK233" i="18"/>
  <c r="AV233" i="18"/>
  <c r="AQ233" i="18"/>
  <c r="AQ92" i="18"/>
  <c r="AK92" i="18"/>
  <c r="AF108" i="18"/>
  <c r="AQ108" i="18"/>
  <c r="AK108" i="18"/>
  <c r="AV108" i="18"/>
  <c r="AF88" i="18"/>
  <c r="AQ88" i="18"/>
  <c r="AK88" i="18"/>
  <c r="AV88" i="18"/>
  <c r="AQ11" i="18"/>
  <c r="AK11" i="18"/>
  <c r="AV11" i="18"/>
  <c r="AF11" i="18"/>
  <c r="AK141" i="18"/>
  <c r="AB133" i="18"/>
  <c r="AS133" i="18" s="1"/>
  <c r="AV539" i="18"/>
  <c r="AV376" i="18"/>
  <c r="AV646" i="18"/>
  <c r="AV667" i="18"/>
  <c r="AV716" i="18"/>
  <c r="AV694" i="18"/>
  <c r="AV748" i="18"/>
  <c r="AF816" i="18"/>
  <c r="AV587" i="18"/>
  <c r="AV662" i="18"/>
  <c r="AV614" i="18"/>
  <c r="O713" i="18"/>
  <c r="AV284" i="18"/>
  <c r="AQ284" i="18"/>
  <c r="AK284" i="18"/>
  <c r="AB127" i="18"/>
  <c r="AS127" i="18" s="1"/>
  <c r="AF800" i="18"/>
  <c r="AQ800" i="18"/>
  <c r="AK784" i="18"/>
  <c r="AF784" i="18"/>
  <c r="AK739" i="18"/>
  <c r="AF739" i="18"/>
  <c r="AV845" i="18"/>
  <c r="AF845" i="18"/>
  <c r="AQ845" i="18"/>
  <c r="AF829" i="18"/>
  <c r="AV829" i="18"/>
  <c r="AQ842" i="18"/>
  <c r="AV842" i="18"/>
  <c r="AF842" i="18"/>
  <c r="AF826" i="18"/>
  <c r="O826" i="18"/>
  <c r="AF810" i="18"/>
  <c r="AV810" i="18"/>
  <c r="O810" i="18"/>
  <c r="AK794" i="18"/>
  <c r="AV794" i="18"/>
  <c r="O778" i="18"/>
  <c r="AF778" i="18"/>
  <c r="O745" i="18"/>
  <c r="AF745" i="18"/>
  <c r="AF729" i="18"/>
  <c r="O729" i="18"/>
  <c r="AV815" i="18"/>
  <c r="AF815" i="18"/>
  <c r="AF783" i="18"/>
  <c r="O783" i="18"/>
  <c r="AQ750" i="18"/>
  <c r="AF750" i="18"/>
  <c r="AF734" i="18"/>
  <c r="AK734" i="18"/>
  <c r="AV683" i="18"/>
  <c r="AF683" i="18"/>
  <c r="AV651" i="18"/>
  <c r="AF651" i="18"/>
  <c r="AF635" i="18"/>
  <c r="O635" i="18"/>
  <c r="AK619" i="18"/>
  <c r="AV619" i="18"/>
  <c r="AQ619" i="18"/>
  <c r="AF603" i="18"/>
  <c r="AV603" i="18"/>
  <c r="AV571" i="18"/>
  <c r="AF571" i="18"/>
  <c r="AQ522" i="18"/>
  <c r="AV522" i="18"/>
  <c r="O522" i="18"/>
  <c r="AV506" i="18"/>
  <c r="O506" i="18"/>
  <c r="AQ506" i="18"/>
  <c r="O474" i="18"/>
  <c r="AK474" i="18"/>
  <c r="AF441" i="18"/>
  <c r="AV441" i="18"/>
  <c r="AF393" i="18"/>
  <c r="AV393" i="18"/>
  <c r="AV377" i="18"/>
  <c r="AK377" i="18"/>
  <c r="AK632" i="18"/>
  <c r="AF632" i="18"/>
  <c r="AV632" i="18"/>
  <c r="AV600" i="18"/>
  <c r="AK600" i="18"/>
  <c r="AF600" i="18"/>
  <c r="AQ600" i="18"/>
  <c r="AK438" i="18"/>
  <c r="AF438" i="18"/>
  <c r="AV438" i="18"/>
  <c r="AQ438" i="18"/>
  <c r="AK480" i="18"/>
  <c r="AF480" i="18"/>
  <c r="AF489" i="18"/>
  <c r="AQ489" i="18"/>
  <c r="AV489" i="18"/>
  <c r="AQ473" i="18"/>
  <c r="AF473" i="18"/>
  <c r="AV473" i="18"/>
  <c r="AF456" i="18"/>
  <c r="AK456" i="18"/>
  <c r="AV456" i="18"/>
  <c r="AF424" i="18"/>
  <c r="AV424" i="18"/>
  <c r="AF392" i="18"/>
  <c r="AV392" i="18"/>
  <c r="O364" i="18"/>
  <c r="AF364" i="18"/>
  <c r="AK331" i="18"/>
  <c r="AV331" i="18"/>
  <c r="AB96" i="18"/>
  <c r="AS96" i="18" s="1"/>
  <c r="AB186" i="18"/>
  <c r="AS186" i="18" s="1"/>
  <c r="O228" i="18"/>
  <c r="AB228" i="18"/>
  <c r="AS228" i="18" s="1"/>
  <c r="AF348" i="18"/>
  <c r="O348" i="18"/>
  <c r="O336" i="18"/>
  <c r="AV336" i="18"/>
  <c r="AF336" i="18"/>
  <c r="AB97" i="18"/>
  <c r="AS97" i="18" s="1"/>
  <c r="AB55" i="18"/>
  <c r="AS55" i="18" s="1"/>
  <c r="AV409" i="18"/>
  <c r="AF474" i="18"/>
  <c r="AQ651" i="18"/>
  <c r="AV723" i="18"/>
  <c r="AV800" i="18"/>
  <c r="AQ816" i="18"/>
  <c r="AV408" i="18"/>
  <c r="AK748" i="18"/>
  <c r="AK826" i="18"/>
  <c r="AQ406" i="18"/>
  <c r="AK490" i="18"/>
  <c r="AK667" i="18"/>
  <c r="AK441" i="18"/>
  <c r="O761" i="18"/>
  <c r="AV678" i="18"/>
  <c r="AV799" i="18"/>
  <c r="O60" i="18"/>
  <c r="AV60" i="18"/>
  <c r="AQ829" i="18"/>
  <c r="AF506" i="18"/>
  <c r="AF331" i="18"/>
  <c r="AK845" i="18"/>
  <c r="O148" i="18"/>
  <c r="AK148" i="18"/>
  <c r="AF794" i="18"/>
  <c r="AQ739" i="18"/>
  <c r="O490" i="18"/>
  <c r="O197" i="18"/>
  <c r="O121" i="18"/>
  <c r="U28" i="2"/>
  <c r="O55" i="18"/>
  <c r="O352" i="18"/>
  <c r="O231" i="18"/>
  <c r="O50" i="18"/>
  <c r="AB63" i="18"/>
  <c r="AS63" i="18" s="1"/>
  <c r="O247" i="18"/>
  <c r="O721" i="18"/>
  <c r="O514" i="18"/>
  <c r="O482" i="18"/>
  <c r="AB69" i="18"/>
  <c r="AS69" i="18" s="1"/>
  <c r="J22" i="2"/>
  <c r="O179" i="18"/>
  <c r="S153" i="1"/>
  <c r="AB103" i="18"/>
  <c r="AS103" i="18" s="1"/>
  <c r="O40" i="18"/>
  <c r="O139" i="18"/>
  <c r="O79" i="18"/>
  <c r="O63" i="18"/>
  <c r="O452" i="18"/>
  <c r="O420" i="18"/>
  <c r="O388" i="18"/>
  <c r="H10" i="1"/>
  <c r="V10" i="1" s="1"/>
  <c r="G11" i="1"/>
  <c r="BC235" i="1"/>
  <c r="CJ57" i="14" s="1"/>
  <c r="O469" i="18"/>
  <c r="O765" i="18"/>
  <c r="O717" i="18"/>
  <c r="O456" i="18"/>
  <c r="O440" i="18"/>
  <c r="O424" i="18"/>
  <c r="O392" i="18"/>
  <c r="O376" i="18"/>
  <c r="O723" i="18"/>
  <c r="O702" i="18"/>
  <c r="O510" i="18"/>
  <c r="O494" i="18"/>
  <c r="O478" i="18"/>
  <c r="AB196" i="18"/>
  <c r="AS196" i="18" s="1"/>
  <c r="AB140" i="18"/>
  <c r="AS140" i="18" s="1"/>
  <c r="AB135" i="18"/>
  <c r="AS135" i="18" s="1"/>
  <c r="AB77" i="18"/>
  <c r="AS77" i="18" s="1"/>
  <c r="O203" i="18"/>
  <c r="O7" i="18"/>
  <c r="J28" i="2"/>
  <c r="J24" i="2"/>
  <c r="AB149" i="18"/>
  <c r="AS149" i="18" s="1"/>
  <c r="AB225" i="18"/>
  <c r="AS225" i="18" s="1"/>
  <c r="AB210" i="18"/>
  <c r="AS210" i="18" s="1"/>
  <c r="AB21" i="18"/>
  <c r="AS21" i="18" s="1"/>
  <c r="AB26" i="18"/>
  <c r="AS26" i="18" s="1"/>
  <c r="AB9" i="18"/>
  <c r="AS9" i="18" s="1"/>
  <c r="J20" i="2"/>
  <c r="O154" i="18"/>
  <c r="O138" i="18"/>
  <c r="O216" i="18"/>
  <c r="O104" i="18"/>
  <c r="O10" i="18"/>
  <c r="O101" i="18"/>
  <c r="AK133" i="18"/>
  <c r="AV133" i="18"/>
  <c r="AQ133" i="18"/>
  <c r="O83" i="18"/>
  <c r="AK83" i="18"/>
  <c r="AQ83" i="18"/>
  <c r="AF83" i="18"/>
  <c r="AV83" i="18"/>
  <c r="AB182" i="18"/>
  <c r="AS182" i="18" s="1"/>
  <c r="AF9" i="18"/>
  <c r="AK179" i="18"/>
  <c r="AQ203" i="18"/>
  <c r="AV151" i="18"/>
  <c r="AQ179" i="18"/>
  <c r="AF141" i="18"/>
  <c r="AV204" i="18"/>
  <c r="AQ204" i="18"/>
  <c r="I25" i="2"/>
  <c r="J25" i="2"/>
  <c r="AB126" i="18"/>
  <c r="AS126" i="18" s="1"/>
  <c r="AV9" i="18"/>
  <c r="AV40" i="18"/>
  <c r="AF179" i="18"/>
  <c r="AK207" i="18"/>
  <c r="AK203" i="18"/>
  <c r="AQ151" i="18"/>
  <c r="AB92" i="18"/>
  <c r="AS92" i="18" s="1"/>
  <c r="AV141" i="18"/>
  <c r="AB40" i="18"/>
  <c r="AS40" i="18" s="1"/>
  <c r="AF730" i="18"/>
  <c r="O200" i="18"/>
  <c r="AK200" i="18"/>
  <c r="AB41" i="18"/>
  <c r="AS41" i="18" s="1"/>
  <c r="O11" i="18"/>
  <c r="AB11" i="18"/>
  <c r="AS11" i="18" s="1"/>
  <c r="AB58" i="18"/>
  <c r="AS58" i="18" s="1"/>
  <c r="AB80" i="18"/>
  <c r="AS80" i="18" s="1"/>
  <c r="O35" i="18"/>
  <c r="AB35" i="18"/>
  <c r="AS35" i="18" s="1"/>
  <c r="AB70" i="18"/>
  <c r="AS70" i="18" s="1"/>
  <c r="AV264" i="18"/>
  <c r="AK264" i="18"/>
  <c r="AV324" i="18"/>
  <c r="AF324" i="18"/>
  <c r="AQ324" i="18"/>
  <c r="AF302" i="18"/>
  <c r="AQ302" i="18"/>
  <c r="AV302" i="18"/>
  <c r="AK302" i="18"/>
  <c r="O137" i="18"/>
  <c r="AB137" i="18"/>
  <c r="AS137" i="18" s="1"/>
  <c r="AB326" i="18"/>
  <c r="AS326" i="18" s="1"/>
  <c r="O105" i="18"/>
  <c r="AB105" i="18"/>
  <c r="AS105" i="18" s="1"/>
  <c r="O281" i="18"/>
  <c r="AB281" i="18"/>
  <c r="AS281" i="18" s="1"/>
  <c r="AB51" i="18"/>
  <c r="AS51" i="18" s="1"/>
  <c r="O91" i="18"/>
  <c r="AB91" i="18"/>
  <c r="AS91" i="18" s="1"/>
  <c r="J26" i="2"/>
  <c r="AQ141" i="18"/>
  <c r="AB7" i="18"/>
  <c r="AS7" i="18" s="1"/>
  <c r="AV751" i="18"/>
  <c r="AK751" i="18"/>
  <c r="AQ751" i="18"/>
  <c r="AQ841" i="18"/>
  <c r="AF841" i="18"/>
  <c r="AV841" i="18"/>
  <c r="AF777" i="18"/>
  <c r="O777" i="18"/>
  <c r="AF838" i="18"/>
  <c r="AK838" i="18"/>
  <c r="AQ838" i="18"/>
  <c r="AF757" i="18"/>
  <c r="O757" i="18"/>
  <c r="AF725" i="18"/>
  <c r="O725" i="18"/>
  <c r="AF811" i="18"/>
  <c r="AK811" i="18"/>
  <c r="AV811" i="18"/>
  <c r="AF779" i="18"/>
  <c r="AK779" i="18"/>
  <c r="AF762" i="18"/>
  <c r="AQ762" i="18"/>
  <c r="AF746" i="18"/>
  <c r="AQ746" i="18"/>
  <c r="AQ714" i="18"/>
  <c r="AF714" i="18"/>
  <c r="AF647" i="18"/>
  <c r="AQ647" i="18"/>
  <c r="AV615" i="18"/>
  <c r="O615" i="18"/>
  <c r="AF615" i="18"/>
  <c r="AF583" i="18"/>
  <c r="AV583" i="18"/>
  <c r="O518" i="18"/>
  <c r="AV518" i="18"/>
  <c r="O502" i="18"/>
  <c r="AF502" i="18"/>
  <c r="O486" i="18"/>
  <c r="AF486" i="18"/>
  <c r="AV486" i="18"/>
  <c r="AQ486" i="18"/>
  <c r="AV644" i="18"/>
  <c r="AF644" i="18"/>
  <c r="AQ644" i="18"/>
  <c r="AK644" i="18"/>
  <c r="AF612" i="18"/>
  <c r="AV612" i="18"/>
  <c r="AK612" i="18"/>
  <c r="AQ612" i="18"/>
  <c r="AK580" i="18"/>
  <c r="AF580" i="18"/>
  <c r="AK564" i="18"/>
  <c r="AF564" i="18"/>
  <c r="AF532" i="18"/>
  <c r="AQ532" i="18"/>
  <c r="AK532" i="18"/>
  <c r="AQ515" i="18"/>
  <c r="AF515" i="18"/>
  <c r="AV515" i="18"/>
  <c r="AQ499" i="18"/>
  <c r="AF499" i="18"/>
  <c r="AK450" i="18"/>
  <c r="AF450" i="18"/>
  <c r="AF434" i="18"/>
  <c r="AV434" i="18"/>
  <c r="AQ434" i="18"/>
  <c r="AK418" i="18"/>
  <c r="AF418" i="18"/>
  <c r="AV386" i="18"/>
  <c r="AF386" i="18"/>
  <c r="AF690" i="18"/>
  <c r="AV690" i="18"/>
  <c r="AF642" i="18"/>
  <c r="AV642" i="18"/>
  <c r="O642" i="18"/>
  <c r="O610" i="18"/>
  <c r="AF610" i="18"/>
  <c r="AK610" i="18"/>
  <c r="O436" i="18"/>
  <c r="AF436" i="18"/>
  <c r="O404" i="18"/>
  <c r="AF404" i="18"/>
  <c r="O113" i="18"/>
  <c r="O238" i="18"/>
  <c r="O129" i="18"/>
  <c r="O199" i="18"/>
  <c r="O158" i="18"/>
  <c r="O167" i="18"/>
  <c r="O96" i="18"/>
  <c r="AB141" i="18"/>
  <c r="AS141" i="18" s="1"/>
  <c r="O814" i="18"/>
  <c r="O798" i="18"/>
  <c r="O782" i="18"/>
  <c r="O234" i="18"/>
  <c r="O134" i="18"/>
  <c r="O248" i="18"/>
  <c r="O153" i="18"/>
  <c r="AK153" i="18"/>
  <c r="AQ153" i="18"/>
  <c r="AV153" i="18"/>
  <c r="AF153" i="18"/>
  <c r="O276" i="18"/>
  <c r="AF276" i="18"/>
  <c r="AQ276" i="18"/>
  <c r="O182" i="18"/>
  <c r="AV182" i="18"/>
  <c r="AF182" i="18"/>
  <c r="AK182" i="18"/>
  <c r="AQ182" i="18"/>
  <c r="O112" i="18"/>
  <c r="AK112" i="18"/>
  <c r="AQ112" i="18"/>
  <c r="AF112" i="18"/>
  <c r="AV112" i="18"/>
  <c r="O33" i="18"/>
  <c r="AV33" i="18"/>
  <c r="AK33" i="18"/>
  <c r="AQ33" i="18"/>
  <c r="AF33" i="18"/>
  <c r="AS62" i="1"/>
  <c r="G46" i="14"/>
  <c r="AZ99" i="14"/>
  <c r="AV674" i="18"/>
  <c r="AF679" i="18"/>
  <c r="AF518" i="18"/>
  <c r="AK790" i="18"/>
  <c r="AK806" i="18"/>
  <c r="AF751" i="18"/>
  <c r="AK774" i="18"/>
  <c r="AF728" i="18"/>
  <c r="AV706" i="18"/>
  <c r="O822" i="18"/>
  <c r="AF27" i="18"/>
  <c r="AK183" i="18"/>
  <c r="AQ121" i="18"/>
  <c r="AQ243" i="18"/>
  <c r="CA99" i="14"/>
  <c r="AF825" i="18"/>
  <c r="O268" i="18"/>
  <c r="AF360" i="18"/>
  <c r="O706" i="18"/>
  <c r="O741" i="18"/>
  <c r="AF795" i="18"/>
  <c r="AV714" i="18"/>
  <c r="AQ188" i="18"/>
  <c r="O76" i="18"/>
  <c r="AF76" i="18"/>
  <c r="BR182" i="14"/>
  <c r="CJ180" i="14"/>
  <c r="BI83" i="14"/>
  <c r="BR65" i="14"/>
  <c r="CP159" i="14"/>
  <c r="CF66" i="14"/>
  <c r="BN144" i="14"/>
  <c r="CF142" i="14"/>
  <c r="BE93" i="14"/>
  <c r="BG93" i="14" s="1"/>
  <c r="BO160" i="14"/>
  <c r="BR85" i="14"/>
  <c r="CG150" i="14"/>
  <c r="CP183" i="14"/>
  <c r="CG116" i="14"/>
  <c r="CF118" i="14"/>
  <c r="CJ199" i="14"/>
  <c r="CG142" i="14"/>
  <c r="CF64" i="14"/>
  <c r="CO106" i="14"/>
  <c r="CO193" i="14"/>
  <c r="CF94" i="14"/>
  <c r="CL94" i="14" s="1"/>
  <c r="AQ189" i="14"/>
  <c r="CP132" i="14"/>
  <c r="CP129" i="14"/>
  <c r="CJ76" i="14"/>
  <c r="CO85" i="14"/>
  <c r="CS139" i="14"/>
  <c r="CS175" i="14"/>
  <c r="CG68" i="14"/>
  <c r="CF111" i="14"/>
  <c r="CP83" i="14"/>
  <c r="CO110" i="14"/>
  <c r="CO142" i="14"/>
  <c r="CQ142" i="14" s="1"/>
  <c r="CP163" i="14"/>
  <c r="CS184" i="14"/>
  <c r="CS137" i="14"/>
  <c r="CO76" i="14"/>
  <c r="CQ76" i="14" s="1"/>
  <c r="CO172" i="14"/>
  <c r="CF98" i="14"/>
  <c r="CS87" i="14"/>
  <c r="CP130" i="14"/>
  <c r="CP170" i="14"/>
  <c r="CJ65" i="14"/>
  <c r="CF103" i="14"/>
  <c r="CP79" i="14"/>
  <c r="CP107" i="14"/>
  <c r="CP135" i="14"/>
  <c r="CS164" i="14"/>
  <c r="CS192" i="14"/>
  <c r="CF72" i="14"/>
  <c r="CI72" i="14" s="1"/>
  <c r="CG93" i="14"/>
  <c r="CJ114" i="14"/>
  <c r="CJ135" i="14"/>
  <c r="CF157" i="14"/>
  <c r="BF67" i="14"/>
  <c r="CF138" i="14"/>
  <c r="BN183" i="14"/>
  <c r="BT183" i="14" s="1"/>
  <c r="CJ175" i="14"/>
  <c r="CO102" i="14"/>
  <c r="CP100" i="14"/>
  <c r="BR106" i="14"/>
  <c r="BE173" i="14"/>
  <c r="BG173" i="14" s="1"/>
  <c r="BI71" i="14"/>
  <c r="BO144" i="14"/>
  <c r="BO64" i="14"/>
  <c r="CG122" i="14"/>
  <c r="CP155" i="14"/>
  <c r="CF67" i="14"/>
  <c r="CP181" i="14"/>
  <c r="CF189" i="14"/>
  <c r="CI189" i="14" s="1"/>
  <c r="CF121" i="14"/>
  <c r="CO182" i="14"/>
  <c r="CP87" i="14"/>
  <c r="CS155" i="14"/>
  <c r="CS170" i="14"/>
  <c r="U163" i="14"/>
  <c r="CS189" i="14"/>
  <c r="CP149" i="14"/>
  <c r="CJ96" i="14"/>
  <c r="CS111" i="14"/>
  <c r="CP146" i="14"/>
  <c r="CP182" i="14"/>
  <c r="CF83" i="14"/>
  <c r="CO62" i="14"/>
  <c r="CS88" i="14"/>
  <c r="CS120" i="14"/>
  <c r="CP147" i="14"/>
  <c r="CS168" i="14"/>
  <c r="CO190" i="14"/>
  <c r="CQ190" i="14" s="1"/>
  <c r="CO175" i="14"/>
  <c r="CP101" i="14"/>
  <c r="CP193" i="14"/>
  <c r="CF110" i="14"/>
  <c r="CL110" i="14" s="1"/>
  <c r="CO101" i="14"/>
  <c r="CO141" i="14"/>
  <c r="CP178" i="14"/>
  <c r="CJ73" i="14"/>
  <c r="CJ113" i="14"/>
  <c r="CO86" i="14"/>
  <c r="CO114" i="14"/>
  <c r="CP143" i="14"/>
  <c r="CP171" i="14"/>
  <c r="CO198" i="14"/>
  <c r="CG77" i="14"/>
  <c r="CJ98" i="14"/>
  <c r="CF120" i="14"/>
  <c r="CL120" i="14" s="1"/>
  <c r="CF141" i="14"/>
  <c r="CO128" i="14"/>
  <c r="CP85" i="14"/>
  <c r="CF101" i="14"/>
  <c r="CH101" i="14" s="1"/>
  <c r="CO187" i="14"/>
  <c r="CO131" i="14"/>
  <c r="AM83" i="14"/>
  <c r="AS83" i="14" s="1"/>
  <c r="V120" i="14"/>
  <c r="CG96" i="14"/>
  <c r="CF75" i="14"/>
  <c r="CS195" i="14"/>
  <c r="CP174" i="14"/>
  <c r="BI115" i="14"/>
  <c r="CJ74" i="14"/>
  <c r="BR186" i="14"/>
  <c r="BF114" i="14"/>
  <c r="BR101" i="14"/>
  <c r="CG73" i="14"/>
  <c r="CS119" i="14"/>
  <c r="CJ155" i="14"/>
  <c r="CO134" i="14"/>
  <c r="CP86" i="14"/>
  <c r="AE80" i="14"/>
  <c r="CF62" i="14"/>
  <c r="CH62" i="14" s="1"/>
  <c r="CO125" i="14"/>
  <c r="CS203" i="14"/>
  <c r="CO78" i="14"/>
  <c r="CQ78" i="14" s="1"/>
  <c r="CP131" i="14"/>
  <c r="CP179" i="14"/>
  <c r="CG106" i="14"/>
  <c r="CG83" i="14"/>
  <c r="CP122" i="14"/>
  <c r="CP198" i="14"/>
  <c r="CP71" i="14"/>
  <c r="CS128" i="14"/>
  <c r="CO186" i="14"/>
  <c r="CR186" i="14" s="1"/>
  <c r="CF88" i="14"/>
  <c r="CG130" i="14"/>
  <c r="CO96" i="14"/>
  <c r="CQ96" i="14" s="1"/>
  <c r="CJ87" i="14"/>
  <c r="CO159" i="14"/>
  <c r="BR150" i="14"/>
  <c r="BR145" i="14"/>
  <c r="CF71" i="14"/>
  <c r="BR74" i="14"/>
  <c r="BN203" i="14"/>
  <c r="CF185" i="14"/>
  <c r="CH185" i="14" s="1"/>
  <c r="CO118" i="14"/>
  <c r="CS118" i="14"/>
  <c r="CF100" i="14"/>
  <c r="CF115" i="14"/>
  <c r="CL115" i="14" s="1"/>
  <c r="CO112" i="14"/>
  <c r="CG102" i="14"/>
  <c r="CG115" i="14"/>
  <c r="CP154" i="14"/>
  <c r="CJ89" i="14"/>
  <c r="CP99" i="14"/>
  <c r="CS152" i="14"/>
  <c r="Y109" i="14"/>
  <c r="CP133" i="14"/>
  <c r="CS63" i="14"/>
  <c r="CP150" i="14"/>
  <c r="CG84" i="14"/>
  <c r="CS92" i="14"/>
  <c r="CO150" i="14"/>
  <c r="CP203" i="14"/>
  <c r="CF104" i="14"/>
  <c r="CI104" i="14" s="1"/>
  <c r="CG146" i="14"/>
  <c r="Y45" i="14"/>
  <c r="AQ45" i="14"/>
  <c r="CS138" i="14"/>
  <c r="CS74" i="14"/>
  <c r="CG74" i="14"/>
  <c r="CP144" i="14"/>
  <c r="AM147" i="14"/>
  <c r="AO147" i="14" s="1"/>
  <c r="CF107" i="14"/>
  <c r="CH107" i="14" s="1"/>
  <c r="CG80" i="14"/>
  <c r="CP190" i="14"/>
  <c r="CS163" i="14"/>
  <c r="CP142" i="14"/>
  <c r="CO121" i="14"/>
  <c r="CO97" i="14"/>
  <c r="CO69" i="14"/>
  <c r="CU69" i="14" s="1"/>
  <c r="CG99" i="14"/>
  <c r="CG67" i="14"/>
  <c r="CS166" i="14"/>
  <c r="CO124" i="14"/>
  <c r="CQ124" i="14" s="1"/>
  <c r="CP81" i="14"/>
  <c r="CF97" i="14"/>
  <c r="CS181" i="14"/>
  <c r="CS125" i="14"/>
  <c r="AM99" i="14"/>
  <c r="V184" i="14"/>
  <c r="AD155" i="14"/>
  <c r="AQ125" i="14"/>
  <c r="CS73" i="14"/>
  <c r="CP116" i="14"/>
  <c r="CP148" i="14"/>
  <c r="CP176" i="14"/>
  <c r="CJ63" i="14"/>
  <c r="CJ91" i="14"/>
  <c r="CG114" i="14"/>
  <c r="CP77" i="14"/>
  <c r="CS98" i="14"/>
  <c r="CO120" i="14"/>
  <c r="CP141" i="14"/>
  <c r="CS162" i="14"/>
  <c r="CO184" i="14"/>
  <c r="CQ184" i="14" s="1"/>
  <c r="CG63" i="14"/>
  <c r="CJ84" i="14"/>
  <c r="CF106" i="14"/>
  <c r="CH106" i="14" s="1"/>
  <c r="CS67" i="14"/>
  <c r="CO89" i="14"/>
  <c r="Y173" i="14"/>
  <c r="AE144" i="14"/>
  <c r="AM115" i="14"/>
  <c r="CS77" i="14"/>
  <c r="CP120" i="14"/>
  <c r="CS149" i="14"/>
  <c r="BO108" i="14"/>
  <c r="CF174" i="14"/>
  <c r="CG174" i="14"/>
  <c r="CO195" i="14"/>
  <c r="CQ195" i="14" s="1"/>
  <c r="CJ77" i="14"/>
  <c r="CP65" i="14"/>
  <c r="CS167" i="14"/>
  <c r="CS104" i="14"/>
  <c r="CP68" i="14"/>
  <c r="CO77" i="14"/>
  <c r="CJ93" i="14"/>
  <c r="CS156" i="14"/>
  <c r="CG109" i="14"/>
  <c r="CP117" i="14"/>
  <c r="CS201" i="14"/>
  <c r="CO63" i="14"/>
  <c r="CR63" i="14" s="1"/>
  <c r="CJ101" i="14"/>
  <c r="CG64" i="14"/>
  <c r="CO169" i="14"/>
  <c r="CO137" i="14"/>
  <c r="CU137" i="14" s="1"/>
  <c r="CP110" i="14"/>
  <c r="CS75" i="14"/>
  <c r="CJ92" i="14"/>
  <c r="CO188" i="14"/>
  <c r="CQ188" i="14" s="1"/>
  <c r="CS134" i="14"/>
  <c r="CS70" i="14"/>
  <c r="CF69" i="14"/>
  <c r="CO139" i="14"/>
  <c r="CQ139" i="14" s="1"/>
  <c r="AM179" i="14"/>
  <c r="U99" i="14"/>
  <c r="AN168" i="14"/>
  <c r="CP84" i="14"/>
  <c r="CS133" i="14"/>
  <c r="CS169" i="14"/>
  <c r="CG70" i="14"/>
  <c r="CJ103" i="14"/>
  <c r="CO72" i="14"/>
  <c r="CR72" i="14" s="1"/>
  <c r="CO104" i="14"/>
  <c r="CS130" i="14"/>
  <c r="CP157" i="14"/>
  <c r="CP189" i="14"/>
  <c r="CF74" i="14"/>
  <c r="CJ100" i="14"/>
  <c r="CO73" i="14"/>
  <c r="CR73" i="14" s="1"/>
  <c r="CS99" i="14"/>
  <c r="AD187" i="14"/>
  <c r="AN88" i="14"/>
  <c r="CO99" i="14"/>
  <c r="CO143" i="14"/>
  <c r="CO179" i="14"/>
  <c r="CF65" i="14"/>
  <c r="CF93" i="14"/>
  <c r="CH93" i="14" s="1"/>
  <c r="CJ115" i="14"/>
  <c r="CS78" i="14"/>
  <c r="CO100" i="14"/>
  <c r="CP121" i="14"/>
  <c r="CS142" i="14"/>
  <c r="CO164" i="14"/>
  <c r="CP185" i="14"/>
  <c r="CJ64" i="14"/>
  <c r="DB97" i="14"/>
  <c r="CS47" i="14"/>
  <c r="AH33" i="14"/>
  <c r="AQ40" i="14"/>
  <c r="Y53" i="14"/>
  <c r="DK43" i="14"/>
  <c r="AH45" i="14"/>
  <c r="AQ44" i="14"/>
  <c r="CX79" i="14"/>
  <c r="DD79" i="14" s="1"/>
  <c r="DB192" i="14"/>
  <c r="CX165" i="14"/>
  <c r="DB123" i="14"/>
  <c r="CJ131" i="14"/>
  <c r="BF146" i="14"/>
  <c r="CG101" i="14"/>
  <c r="CF173" i="14"/>
  <c r="CL173" i="14" s="1"/>
  <c r="CO117" i="14"/>
  <c r="CR117" i="14" s="1"/>
  <c r="CP161" i="14"/>
  <c r="CO197" i="14"/>
  <c r="CO126" i="14"/>
  <c r="CR126" i="14" s="1"/>
  <c r="CG66" i="14"/>
  <c r="CO113" i="14"/>
  <c r="CS64" i="14"/>
  <c r="CO178" i="14"/>
  <c r="CQ178" i="14" s="1"/>
  <c r="CF125" i="14"/>
  <c r="CI125" i="14" s="1"/>
  <c r="CS106" i="14"/>
  <c r="CS173" i="14"/>
  <c r="AD91" i="14"/>
  <c r="CF91" i="14"/>
  <c r="CL91" i="14" s="1"/>
  <c r="CO201" i="14"/>
  <c r="CP158" i="14"/>
  <c r="CS131" i="14"/>
  <c r="CS103" i="14"/>
  <c r="CJ120" i="14"/>
  <c r="CF86" i="14"/>
  <c r="CP177" i="14"/>
  <c r="CP113" i="14"/>
  <c r="CG118" i="14"/>
  <c r="CP196" i="14"/>
  <c r="CP104" i="14"/>
  <c r="AD123" i="14"/>
  <c r="AG123" i="14" s="1"/>
  <c r="AH197" i="14"/>
  <c r="AQ93" i="14"/>
  <c r="CO95" i="14"/>
  <c r="CQ95" i="14" s="1"/>
  <c r="CS141" i="14"/>
  <c r="CP184" i="14"/>
  <c r="CF77" i="14"/>
  <c r="CF109" i="14"/>
  <c r="CH109" i="14" s="1"/>
  <c r="CS82" i="14"/>
  <c r="CP109" i="14"/>
  <c r="CO136" i="14"/>
  <c r="CO168" i="14"/>
  <c r="CS194" i="14"/>
  <c r="CG79" i="14"/>
  <c r="CG111" i="14"/>
  <c r="CP78" i="14"/>
  <c r="CO105" i="14"/>
  <c r="AH101" i="14"/>
  <c r="AM67" i="14"/>
  <c r="CS109" i="14"/>
  <c r="CS157" i="14"/>
  <c r="CS185" i="14"/>
  <c r="CJ71" i="14"/>
  <c r="CJ99" i="14"/>
  <c r="CS62" i="14"/>
  <c r="CO84" i="14"/>
  <c r="CP105" i="14"/>
  <c r="CS126" i="14"/>
  <c r="CO148" i="14"/>
  <c r="CU148" i="14" s="1"/>
  <c r="CP169" i="14"/>
  <c r="CS190" i="14"/>
  <c r="CF70" i="14"/>
  <c r="CL70" i="14" s="1"/>
  <c r="DK40" i="14"/>
  <c r="BR44" i="14"/>
  <c r="AQ36" i="14"/>
  <c r="AQ35" i="14"/>
  <c r="AH43" i="14"/>
  <c r="Y40" i="14"/>
  <c r="DH63" i="14"/>
  <c r="CY108" i="14"/>
  <c r="CX80" i="14"/>
  <c r="DD80" i="14" s="1"/>
  <c r="DB193" i="14"/>
  <c r="CX145" i="14"/>
  <c r="CY87" i="14"/>
  <c r="CY173" i="14"/>
  <c r="DB65" i="14"/>
  <c r="CY178" i="14"/>
  <c r="CY150" i="14"/>
  <c r="CX113" i="14"/>
  <c r="CZ113" i="14" s="1"/>
  <c r="CY198" i="14"/>
  <c r="DB140" i="14"/>
  <c r="CX111" i="14"/>
  <c r="CY197" i="14"/>
  <c r="CX90" i="14"/>
  <c r="BO97" i="14"/>
  <c r="CS123" i="14"/>
  <c r="BR181" i="14"/>
  <c r="CS80" i="14"/>
  <c r="CG85" i="14"/>
  <c r="CP180" i="14"/>
  <c r="CP74" i="14"/>
  <c r="CJ97" i="14"/>
  <c r="CO158" i="14"/>
  <c r="CS154" i="14"/>
  <c r="CS159" i="14"/>
  <c r="CS100" i="14"/>
  <c r="CJ66" i="14"/>
  <c r="CJ151" i="14"/>
  <c r="CO64" i="14"/>
  <c r="CO111" i="14"/>
  <c r="AE176" i="14"/>
  <c r="CJ85" i="14"/>
  <c r="CO185" i="14"/>
  <c r="CU185" i="14" s="1"/>
  <c r="CO153" i="14"/>
  <c r="CP126" i="14"/>
  <c r="CP90" i="14"/>
  <c r="CF114" i="14"/>
  <c r="CI114" i="14" s="1"/>
  <c r="CF78" i="14"/>
  <c r="CO156" i="14"/>
  <c r="CS102" i="14"/>
  <c r="CJ107" i="14"/>
  <c r="CP168" i="14"/>
  <c r="CO83" i="14"/>
  <c r="U67" i="14"/>
  <c r="X67" i="14" s="1"/>
  <c r="AE112" i="14"/>
  <c r="AN72" i="14"/>
  <c r="CS105" i="14"/>
  <c r="CO155" i="14"/>
  <c r="CU155" i="14" s="1"/>
  <c r="CO191" i="14"/>
  <c r="CR191" i="14" s="1"/>
  <c r="CF85" i="14"/>
  <c r="CJ119" i="14"/>
  <c r="CO88" i="14"/>
  <c r="CQ88" i="14" s="1"/>
  <c r="CS114" i="14"/>
  <c r="CS146" i="14"/>
  <c r="CP173" i="14"/>
  <c r="CO200" i="14"/>
  <c r="CQ200" i="14" s="1"/>
  <c r="CF90" i="14"/>
  <c r="CL90" i="14" s="1"/>
  <c r="CJ116" i="14"/>
  <c r="CS83" i="14"/>
  <c r="U131" i="14"/>
  <c r="X131" i="14" s="1"/>
  <c r="AN200" i="14"/>
  <c r="BI186" i="14"/>
  <c r="CP128" i="14"/>
  <c r="CP164" i="14"/>
  <c r="CP192" i="14"/>
  <c r="CJ79" i="14"/>
  <c r="CF105" i="14"/>
  <c r="CO68" i="14"/>
  <c r="CR68" i="14" s="1"/>
  <c r="CP89" i="14"/>
  <c r="CS110" i="14"/>
  <c r="CO132" i="14"/>
  <c r="CP153" i="14"/>
  <c r="CS174" i="14"/>
  <c r="CO196" i="14"/>
  <c r="CG75" i="14"/>
  <c r="O202" i="18"/>
  <c r="AB202" i="18"/>
  <c r="AS202" i="18" s="1"/>
  <c r="AF747" i="18"/>
  <c r="AQ747" i="18"/>
  <c r="AQ837" i="18"/>
  <c r="AF837" i="18"/>
  <c r="AF724" i="18"/>
  <c r="AV724" i="18"/>
  <c r="AF709" i="18"/>
  <c r="O709" i="18"/>
  <c r="AQ802" i="18"/>
  <c r="O802" i="18"/>
  <c r="O786" i="18"/>
  <c r="AQ786" i="18"/>
  <c r="AF786" i="18"/>
  <c r="O769" i="18"/>
  <c r="AF769" i="18"/>
  <c r="AF737" i="18"/>
  <c r="O737" i="18"/>
  <c r="AQ643" i="18"/>
  <c r="AF643" i="18"/>
  <c r="AV563" i="18"/>
  <c r="AK563" i="18"/>
  <c r="O498" i="18"/>
  <c r="AK498" i="18"/>
  <c r="Y89" i="14"/>
  <c r="U111" i="14"/>
  <c r="V132" i="14"/>
  <c r="Y153" i="14"/>
  <c r="U175" i="14"/>
  <c r="W175" i="14" s="1"/>
  <c r="V196" i="14"/>
  <c r="CY111" i="14"/>
  <c r="DB83" i="14"/>
  <c r="CY140" i="14"/>
  <c r="CY143" i="14"/>
  <c r="DB115" i="14"/>
  <c r="CX182" i="14"/>
  <c r="DD182" i="14" s="1"/>
  <c r="AN108" i="14"/>
  <c r="AQ129" i="14"/>
  <c r="AM151" i="14"/>
  <c r="AN172" i="14"/>
  <c r="AQ193" i="14"/>
  <c r="AH73" i="14"/>
  <c r="AD95" i="14"/>
  <c r="AE116" i="14"/>
  <c r="AH137" i="14"/>
  <c r="AD159" i="14"/>
  <c r="AE180" i="14"/>
  <c r="AH201" i="14"/>
  <c r="Y81" i="14"/>
  <c r="U103" i="14"/>
  <c r="V124" i="14"/>
  <c r="Y145" i="14"/>
  <c r="U167" i="14"/>
  <c r="W167" i="14" s="1"/>
  <c r="V188" i="14"/>
  <c r="DB132" i="14"/>
  <c r="CX140" i="14"/>
  <c r="DA140" i="14" s="1"/>
  <c r="DB183" i="14"/>
  <c r="DB76" i="14"/>
  <c r="DB91" i="14"/>
  <c r="DB94" i="14"/>
  <c r="DB93" i="14"/>
  <c r="CY152" i="14"/>
  <c r="CX188" i="14"/>
  <c r="CY137" i="14"/>
  <c r="DH70" i="14"/>
  <c r="Y43" i="14"/>
  <c r="CS158" i="14"/>
  <c r="CP73" i="14"/>
  <c r="CO171" i="14"/>
  <c r="CQ171" i="14" s="1"/>
  <c r="V88" i="14"/>
  <c r="CJ68" i="14"/>
  <c r="CP93" i="14"/>
  <c r="CO163" i="14"/>
  <c r="CR163" i="14" s="1"/>
  <c r="Y141" i="14"/>
  <c r="CO92" i="14"/>
  <c r="CP82" i="14"/>
  <c r="CJ69" i="14"/>
  <c r="AF675" i="18"/>
  <c r="AF721" i="18"/>
  <c r="CJ82" i="14"/>
  <c r="CO174" i="14"/>
  <c r="CQ174" i="14" s="1"/>
  <c r="CO162" i="14"/>
  <c r="BE153" i="14"/>
  <c r="CY153" i="14"/>
  <c r="AQ121" i="14"/>
  <c r="AM143" i="14"/>
  <c r="AN164" i="14"/>
  <c r="AQ185" i="14"/>
  <c r="AH65" i="14"/>
  <c r="AD87" i="14"/>
  <c r="AE108" i="14"/>
  <c r="AH129" i="14"/>
  <c r="AD151" i="14"/>
  <c r="AF151" i="14" s="1"/>
  <c r="AE172" i="14"/>
  <c r="AH193" i="14"/>
  <c r="Y73" i="14"/>
  <c r="U95" i="14"/>
  <c r="W95" i="14" s="1"/>
  <c r="V116" i="14"/>
  <c r="Y137" i="14"/>
  <c r="U159" i="14"/>
  <c r="AA159" i="14" s="1"/>
  <c r="V180" i="14"/>
  <c r="Y201" i="14"/>
  <c r="DB68" i="14"/>
  <c r="DB168" i="14"/>
  <c r="CX83" i="14"/>
  <c r="DD83" i="14" s="1"/>
  <c r="DB100" i="14"/>
  <c r="CY70" i="14"/>
  <c r="DB125" i="14"/>
  <c r="AQ113" i="14"/>
  <c r="AM135" i="14"/>
  <c r="AN156" i="14"/>
  <c r="AQ177" i="14"/>
  <c r="AM199" i="14"/>
  <c r="AS199" i="14" s="1"/>
  <c r="AD79" i="14"/>
  <c r="AE100" i="14"/>
  <c r="AH121" i="14"/>
  <c r="AD143" i="14"/>
  <c r="AG143" i="14" s="1"/>
  <c r="AE164" i="14"/>
  <c r="AH185" i="14"/>
  <c r="Y65" i="14"/>
  <c r="U87" i="14"/>
  <c r="X87" i="14" s="1"/>
  <c r="V108" i="14"/>
  <c r="Y129" i="14"/>
  <c r="U151" i="14"/>
  <c r="AA151" i="14" s="1"/>
  <c r="V172" i="14"/>
  <c r="Y193" i="14"/>
  <c r="DB190" i="14"/>
  <c r="CX84" i="14"/>
  <c r="DD84" i="14" s="1"/>
  <c r="CX163" i="14"/>
  <c r="DD163" i="14" s="1"/>
  <c r="DB177" i="14"/>
  <c r="CY66" i="14"/>
  <c r="CY65" i="14"/>
  <c r="DH196" i="14"/>
  <c r="CX130" i="14"/>
  <c r="CX166" i="14"/>
  <c r="CX108" i="14"/>
  <c r="DA108" i="14" s="1"/>
  <c r="DG124" i="14"/>
  <c r="DI124" i="14" s="1"/>
  <c r="DK36" i="14"/>
  <c r="AQ39" i="14"/>
  <c r="AK724" i="18"/>
  <c r="DK167" i="14"/>
  <c r="CP137" i="14"/>
  <c r="CG110" i="14"/>
  <c r="CP136" i="14"/>
  <c r="CP94" i="14"/>
  <c r="CS178" i="14"/>
  <c r="CS66" i="14"/>
  <c r="CO127" i="14"/>
  <c r="CU127" i="14" s="1"/>
  <c r="BF197" i="14"/>
  <c r="CP145" i="14"/>
  <c r="CS115" i="14"/>
  <c r="CG112" i="14"/>
  <c r="CO122" i="14"/>
  <c r="CR122" i="14" s="1"/>
  <c r="CP67" i="14"/>
  <c r="CO157" i="14"/>
  <c r="BF201" i="14"/>
  <c r="AQ81" i="14"/>
  <c r="AM103" i="14"/>
  <c r="AN144" i="14"/>
  <c r="AM187" i="14"/>
  <c r="AP187" i="14" s="1"/>
  <c r="AE88" i="14"/>
  <c r="AD131" i="14"/>
  <c r="AH173" i="14"/>
  <c r="U75" i="14"/>
  <c r="AA75" i="14" s="1"/>
  <c r="Y117" i="14"/>
  <c r="V160" i="14"/>
  <c r="U203" i="14"/>
  <c r="AQ105" i="14"/>
  <c r="AM127" i="14"/>
  <c r="AN148" i="14"/>
  <c r="AQ169" i="14"/>
  <c r="AM191" i="14"/>
  <c r="AD71" i="14"/>
  <c r="AF71" i="14" s="1"/>
  <c r="AE92" i="14"/>
  <c r="AH113" i="14"/>
  <c r="AD135" i="14"/>
  <c r="AJ135" i="14" s="1"/>
  <c r="AE156" i="14"/>
  <c r="AH177" i="14"/>
  <c r="AD199" i="14"/>
  <c r="U79" i="14"/>
  <c r="X79" i="14" s="1"/>
  <c r="V100" i="14"/>
  <c r="Y121" i="14"/>
  <c r="U143" i="14"/>
  <c r="V164" i="14"/>
  <c r="Y185" i="14"/>
  <c r="DB196" i="14"/>
  <c r="DB169" i="14"/>
  <c r="CX112" i="14"/>
  <c r="DD112" i="14" s="1"/>
  <c r="DK133" i="14"/>
  <c r="CX201" i="14"/>
  <c r="CY154" i="14"/>
  <c r="CY68" i="14"/>
  <c r="AM119" i="14"/>
  <c r="AO119" i="14" s="1"/>
  <c r="AN140" i="14"/>
  <c r="AQ161" i="14"/>
  <c r="AM183" i="14"/>
  <c r="AP183" i="14" s="1"/>
  <c r="AD63" i="14"/>
  <c r="AF63" i="14" s="1"/>
  <c r="AE84" i="14"/>
  <c r="AH105" i="14"/>
  <c r="AD127" i="14"/>
  <c r="AF127" i="14" s="1"/>
  <c r="AE148" i="14"/>
  <c r="AH169" i="14"/>
  <c r="AD191" i="14"/>
  <c r="U71" i="14"/>
  <c r="W71" i="14" s="1"/>
  <c r="V92" i="14"/>
  <c r="Y113" i="14"/>
  <c r="U135" i="14"/>
  <c r="V156" i="14"/>
  <c r="Y177" i="14"/>
  <c r="U199" i="14"/>
  <c r="DB147" i="14"/>
  <c r="CX168" i="14"/>
  <c r="CY119" i="14"/>
  <c r="CY155" i="14"/>
  <c r="CY179" i="14"/>
  <c r="DB150" i="14"/>
  <c r="DK176" i="14"/>
  <c r="DB108" i="14"/>
  <c r="CY102" i="14"/>
  <c r="CX164" i="14"/>
  <c r="DD164" i="14" s="1"/>
  <c r="DK34" i="14"/>
  <c r="AQ724" i="18"/>
  <c r="CP201" i="14"/>
  <c r="CO116" i="14"/>
  <c r="CQ116" i="14" s="1"/>
  <c r="CG86" i="14"/>
  <c r="CP88" i="14"/>
  <c r="CP62" i="14"/>
  <c r="CO152" i="14"/>
  <c r="CU152" i="14" s="1"/>
  <c r="CG98" i="14"/>
  <c r="BE192" i="14"/>
  <c r="CS153" i="14"/>
  <c r="CS198" i="14"/>
  <c r="CS147" i="14"/>
  <c r="CS89" i="14"/>
  <c r="CS187" i="14"/>
  <c r="CP118" i="14"/>
  <c r="BN123" i="14"/>
  <c r="AB258" i="18"/>
  <c r="AS258" i="18" s="1"/>
  <c r="CA77" i="14"/>
  <c r="AS154" i="1"/>
  <c r="BI202" i="14"/>
  <c r="CG90" i="14"/>
  <c r="CJ80" i="14"/>
  <c r="CP106" i="14"/>
  <c r="CP166" i="14"/>
  <c r="CG100" i="14"/>
  <c r="CS96" i="14"/>
  <c r="CS144" i="14"/>
  <c r="CP199" i="14"/>
  <c r="CF92" i="14"/>
  <c r="CJ127" i="14"/>
  <c r="CJ167" i="14"/>
  <c r="CG194" i="14"/>
  <c r="CJ95" i="14"/>
  <c r="CF102" i="14"/>
  <c r="CP134" i="14"/>
  <c r="CF79" i="14"/>
  <c r="CH79" i="14" s="1"/>
  <c r="CS108" i="14"/>
  <c r="CP175" i="14"/>
  <c r="CF80" i="14"/>
  <c r="CI80" i="14" s="1"/>
  <c r="CF137" i="14"/>
  <c r="CJ179" i="14"/>
  <c r="BN75" i="14"/>
  <c r="BR117" i="14"/>
  <c r="BR149" i="14"/>
  <c r="BN187" i="14"/>
  <c r="BI87" i="14"/>
  <c r="BF130" i="14"/>
  <c r="CG131" i="14"/>
  <c r="CG195" i="14"/>
  <c r="BN128" i="14"/>
  <c r="BR202" i="14"/>
  <c r="CS90" i="14"/>
  <c r="CO173" i="14"/>
  <c r="CP119" i="14"/>
  <c r="CJ102" i="14"/>
  <c r="CF197" i="14"/>
  <c r="CL197" i="14" s="1"/>
  <c r="BO124" i="14"/>
  <c r="BF62" i="14"/>
  <c r="BE137" i="14"/>
  <c r="BG137" i="14" s="1"/>
  <c r="CF154" i="14"/>
  <c r="BN124" i="14"/>
  <c r="BE94" i="14"/>
  <c r="CS32" i="14"/>
  <c r="AF245" i="18"/>
  <c r="AV23" i="18"/>
  <c r="AK47" i="18"/>
  <c r="AQ131" i="18"/>
  <c r="AK210" i="18"/>
  <c r="AQ150" i="18"/>
  <c r="AK170" i="18"/>
  <c r="AP164" i="1"/>
  <c r="BI51" i="1"/>
  <c r="AF91" i="18"/>
  <c r="AP34" i="1"/>
  <c r="G119" i="14"/>
  <c r="CO93" i="14"/>
  <c r="CJ104" i="14"/>
  <c r="CO192" i="14"/>
  <c r="CU192" i="14" s="1"/>
  <c r="CS86" i="14"/>
  <c r="CP160" i="14"/>
  <c r="AN104" i="14"/>
  <c r="CS121" i="14"/>
  <c r="CO144" i="14"/>
  <c r="CJ112" i="14"/>
  <c r="CS143" i="14"/>
  <c r="CF63" i="14"/>
  <c r="CI63" i="14" s="1"/>
  <c r="CS68" i="14"/>
  <c r="CS124" i="14"/>
  <c r="CS172" i="14"/>
  <c r="CJ70" i="14"/>
  <c r="CG113" i="14"/>
  <c r="CF149" i="14"/>
  <c r="CG178" i="14"/>
  <c r="CO147" i="14"/>
  <c r="CR147" i="14" s="1"/>
  <c r="CS150" i="14"/>
  <c r="CS71" i="14"/>
  <c r="CS183" i="14"/>
  <c r="CO70" i="14"/>
  <c r="CR70" i="14" s="1"/>
  <c r="CO138" i="14"/>
  <c r="CR138" i="14" s="1"/>
  <c r="CG65" i="14"/>
  <c r="CF108" i="14"/>
  <c r="CG158" i="14"/>
  <c r="CF201" i="14"/>
  <c r="CH201" i="14" s="1"/>
  <c r="BO96" i="14"/>
  <c r="BO128" i="14"/>
  <c r="BN171" i="14"/>
  <c r="BQ171" i="14" s="1"/>
  <c r="BF66" i="14"/>
  <c r="BI103" i="14"/>
  <c r="BE157" i="14"/>
  <c r="CF158" i="14"/>
  <c r="CL158" i="14" s="1"/>
  <c r="BO85" i="14"/>
  <c r="BO165" i="14"/>
  <c r="V152" i="14"/>
  <c r="CG119" i="14"/>
  <c r="CP63" i="14"/>
  <c r="CP195" i="14"/>
  <c r="CF153" i="14"/>
  <c r="BN87" i="14"/>
  <c r="BQ87" i="14" s="1"/>
  <c r="BN167" i="14"/>
  <c r="BF94" i="14"/>
  <c r="BF174" i="14"/>
  <c r="BO65" i="14"/>
  <c r="AK10" i="18"/>
  <c r="AQ34" i="1"/>
  <c r="DK47" i="14"/>
  <c r="BE110" i="14"/>
  <c r="BK110" i="14" s="1"/>
  <c r="BO193" i="14"/>
  <c r="BN140" i="14"/>
  <c r="BO81" i="14"/>
  <c r="CJ164" i="14"/>
  <c r="CF122" i="14"/>
  <c r="CH122" i="14" s="1"/>
  <c r="BI147" i="14"/>
  <c r="BF110" i="14"/>
  <c r="BI67" i="14"/>
  <c r="BO172" i="14"/>
  <c r="BO140" i="14"/>
  <c r="BR97" i="14"/>
  <c r="CG202" i="14"/>
  <c r="CF165" i="14"/>
  <c r="CL165" i="14" s="1"/>
  <c r="CJ110" i="14"/>
  <c r="CF68" i="14"/>
  <c r="CS148" i="14"/>
  <c r="CO74" i="14"/>
  <c r="CQ74" i="14" s="1"/>
  <c r="CP186" i="14"/>
  <c r="CO109" i="14"/>
  <c r="CO160" i="14"/>
  <c r="CR160" i="14" s="1"/>
  <c r="U195" i="14"/>
  <c r="BF71" i="14"/>
  <c r="BR170" i="14"/>
  <c r="BR138" i="14"/>
  <c r="BO101" i="14"/>
  <c r="CJ200" i="14"/>
  <c r="CG163" i="14"/>
  <c r="CJ136" i="14"/>
  <c r="BI167" i="14"/>
  <c r="BI135" i="14"/>
  <c r="BE109" i="14"/>
  <c r="BF82" i="14"/>
  <c r="BO192" i="14"/>
  <c r="BR165" i="14"/>
  <c r="BN139" i="14"/>
  <c r="BN107" i="14"/>
  <c r="BT107" i="14" s="1"/>
  <c r="BO80" i="14"/>
  <c r="CJ195" i="14"/>
  <c r="CJ163" i="14"/>
  <c r="CF129" i="14"/>
  <c r="CJ94" i="14"/>
  <c r="CO194" i="14"/>
  <c r="CO146" i="14"/>
  <c r="CO98" i="14"/>
  <c r="CU98" i="14" s="1"/>
  <c r="CG92" i="14"/>
  <c r="CS171" i="14"/>
  <c r="CS107" i="14"/>
  <c r="CS202" i="14"/>
  <c r="CO80" i="14"/>
  <c r="CQ80" i="14" s="1"/>
  <c r="BN63" i="14"/>
  <c r="CJ183" i="14"/>
  <c r="CG162" i="14"/>
  <c r="CG134" i="14"/>
  <c r="CJ106" i="14"/>
  <c r="CJ78" i="14"/>
  <c r="CP191" i="14"/>
  <c r="CO154" i="14"/>
  <c r="CR154" i="14" s="1"/>
  <c r="CS116" i="14"/>
  <c r="CS76" i="14"/>
  <c r="CG88" i="14"/>
  <c r="CO181" i="14"/>
  <c r="CO129" i="14"/>
  <c r="CP70" i="14"/>
  <c r="CP197" i="14"/>
  <c r="CP69" i="14"/>
  <c r="Y77" i="14"/>
  <c r="AH133" i="14"/>
  <c r="CS93" i="14"/>
  <c r="CJ75" i="14"/>
  <c r="CO108" i="14"/>
  <c r="CQ108" i="14" s="1"/>
  <c r="CO176" i="14"/>
  <c r="CG87" i="14"/>
  <c r="CO65" i="14"/>
  <c r="CP102" i="14"/>
  <c r="CO133" i="14"/>
  <c r="CO161" i="14"/>
  <c r="CU161" i="14" s="1"/>
  <c r="CO189" i="14"/>
  <c r="CU189" i="14" s="1"/>
  <c r="CG76" i="14"/>
  <c r="CG104" i="14"/>
  <c r="CS72" i="14"/>
  <c r="CO94" i="14"/>
  <c r="CP115" i="14"/>
  <c r="CS136" i="14"/>
  <c r="AQ48" i="14"/>
  <c r="BF83" i="14"/>
  <c r="BR166" i="14"/>
  <c r="BN108" i="14"/>
  <c r="CJ196" i="14"/>
  <c r="CG143" i="14"/>
  <c r="BE169" i="14"/>
  <c r="BF126" i="14"/>
  <c r="BE89" i="14"/>
  <c r="BK89" i="14" s="1"/>
  <c r="BR193" i="14"/>
  <c r="BN151" i="14"/>
  <c r="BP151" i="14" s="1"/>
  <c r="BN119" i="14"/>
  <c r="BR81" i="14"/>
  <c r="CF181" i="14"/>
  <c r="CG138" i="14"/>
  <c r="CF96" i="14"/>
  <c r="CS176" i="14"/>
  <c r="CP111" i="14"/>
  <c r="CF95" i="14"/>
  <c r="CL95" i="14" s="1"/>
  <c r="CS135" i="14"/>
  <c r="CG103" i="14"/>
  <c r="CF113" i="14"/>
  <c r="CL113" i="14" s="1"/>
  <c r="BF87" i="14"/>
  <c r="BN192" i="14"/>
  <c r="BN160" i="14"/>
  <c r="BQ160" i="14" s="1"/>
  <c r="BO117" i="14"/>
  <c r="BN80" i="14"/>
  <c r="BP80" i="14" s="1"/>
  <c r="CJ184" i="14"/>
  <c r="CJ152" i="14"/>
  <c r="CG120" i="14"/>
  <c r="BI151" i="14"/>
  <c r="BE125" i="14"/>
  <c r="AK243" i="18"/>
  <c r="AQ14" i="18"/>
  <c r="O340" i="18"/>
  <c r="T29" i="2"/>
  <c r="T17" i="15"/>
  <c r="AB286" i="18"/>
  <c r="AS286" i="18" s="1"/>
  <c r="O460" i="18"/>
  <c r="O444" i="18"/>
  <c r="AB280" i="18"/>
  <c r="AS280" i="18" s="1"/>
  <c r="BF115" i="14"/>
  <c r="AF840" i="18"/>
  <c r="O840" i="18"/>
  <c r="S111" i="1"/>
  <c r="S72" i="1"/>
  <c r="G23" i="14"/>
  <c r="AB245" i="18"/>
  <c r="AS245" i="18" s="1"/>
  <c r="AB333" i="18"/>
  <c r="AS333" i="18" s="1"/>
  <c r="O257" i="18"/>
  <c r="AB257" i="18"/>
  <c r="AS257" i="18" s="1"/>
  <c r="O332" i="18"/>
  <c r="AB332" i="18"/>
  <c r="AS332" i="18" s="1"/>
  <c r="AB298" i="18"/>
  <c r="AS298" i="18" s="1"/>
  <c r="AB300" i="18"/>
  <c r="AS300" i="18" s="1"/>
  <c r="BI42" i="1"/>
  <c r="AK14" i="18"/>
  <c r="AB249" i="18"/>
  <c r="AS249" i="18" s="1"/>
  <c r="CG179" i="14"/>
  <c r="BN64" i="14"/>
  <c r="BN96" i="14"/>
  <c r="BP96" i="14" s="1"/>
  <c r="BR122" i="14"/>
  <c r="BO149" i="14"/>
  <c r="BO181" i="14"/>
  <c r="BE66" i="14"/>
  <c r="BK66" i="14" s="1"/>
  <c r="BI92" i="14"/>
  <c r="CO203" i="14"/>
  <c r="CQ203" i="14" s="1"/>
  <c r="CS182" i="14"/>
  <c r="CS79" i="14"/>
  <c r="CP162" i="14"/>
  <c r="CJ81" i="14"/>
  <c r="CO82" i="14"/>
  <c r="CP139" i="14"/>
  <c r="CP187" i="14"/>
  <c r="CG81" i="14"/>
  <c r="CJ123" i="14"/>
  <c r="CJ159" i="14"/>
  <c r="CG186" i="14"/>
  <c r="BO76" i="14"/>
  <c r="BN103" i="14"/>
  <c r="BR129" i="14"/>
  <c r="BR161" i="14"/>
  <c r="BO188" i="14"/>
  <c r="BE73" i="14"/>
  <c r="BH73" i="14" s="1"/>
  <c r="BE105" i="14"/>
  <c r="BI131" i="14"/>
  <c r="BF158" i="14"/>
  <c r="CJ132" i="14"/>
  <c r="CG159" i="14"/>
  <c r="CF186" i="14"/>
  <c r="BN76" i="14"/>
  <c r="BP76" i="14" s="1"/>
  <c r="BR102" i="14"/>
  <c r="BO129" i="14"/>
  <c r="BO161" i="14"/>
  <c r="BN188" i="14"/>
  <c r="BT188" i="14" s="1"/>
  <c r="BI72" i="14"/>
  <c r="BI104" i="14"/>
  <c r="AQ61" i="14"/>
  <c r="AB319" i="18"/>
  <c r="AS319" i="18" s="1"/>
  <c r="AB68" i="18"/>
  <c r="AS68" i="18" s="1"/>
  <c r="AB334" i="18"/>
  <c r="AS334" i="18" s="1"/>
  <c r="T14" i="15"/>
  <c r="CG175" i="14"/>
  <c r="CF202" i="14"/>
  <c r="BR86" i="14"/>
  <c r="BR118" i="14"/>
  <c r="BO145" i="14"/>
  <c r="BN172" i="14"/>
  <c r="BE62" i="14"/>
  <c r="BH62" i="14" s="1"/>
  <c r="BI88" i="14"/>
  <c r="O380" i="18"/>
  <c r="AB246" i="18"/>
  <c r="AS246" i="18" s="1"/>
  <c r="O102" i="18"/>
  <c r="AQ102" i="18"/>
  <c r="AV102" i="18"/>
  <c r="AK102" i="18"/>
  <c r="AF102" i="18"/>
  <c r="O66" i="18"/>
  <c r="AV66" i="18"/>
  <c r="AQ66" i="18"/>
  <c r="AF66" i="18"/>
  <c r="AK66" i="18"/>
  <c r="G84" i="14"/>
  <c r="BE42" i="1"/>
  <c r="AQ71" i="1"/>
  <c r="AR71" i="1" s="1"/>
  <c r="AQ87" i="18"/>
  <c r="AF196" i="18"/>
  <c r="BI120" i="1"/>
  <c r="AF803" i="18"/>
  <c r="AB93" i="18"/>
  <c r="AS93" i="18" s="1"/>
  <c r="AB313" i="18"/>
  <c r="AS313" i="18" s="1"/>
  <c r="DB16" i="14"/>
  <c r="BD208" i="1"/>
  <c r="BE126" i="1"/>
  <c r="BE150" i="1"/>
  <c r="BD120" i="1"/>
  <c r="AB264" i="18"/>
  <c r="AS264" i="18" s="1"/>
  <c r="AB344" i="18"/>
  <c r="AS344" i="18" s="1"/>
  <c r="G108" i="14"/>
  <c r="CA8" i="14"/>
  <c r="BI150" i="1"/>
  <c r="AK87" i="18"/>
  <c r="AK91" i="18"/>
  <c r="AQ91" i="18"/>
  <c r="ER107" i="14"/>
  <c r="AF172" i="18"/>
  <c r="AK172" i="18"/>
  <c r="AQ172" i="18"/>
  <c r="AQ162" i="18"/>
  <c r="AK162" i="18"/>
  <c r="AV162" i="18"/>
  <c r="AK259" i="18"/>
  <c r="AQ259" i="18"/>
  <c r="AV259" i="18"/>
  <c r="AF259" i="18"/>
  <c r="AK196" i="18"/>
  <c r="AQ196" i="18"/>
  <c r="AQ743" i="18"/>
  <c r="AB253" i="18"/>
  <c r="AS253" i="18" s="1"/>
  <c r="AB250" i="18"/>
  <c r="AS250" i="18" s="1"/>
  <c r="AB338" i="18"/>
  <c r="AS338" i="18" s="1"/>
  <c r="S162" i="1"/>
  <c r="AV91" i="18"/>
  <c r="AQ207" i="18"/>
  <c r="AF204" i="18"/>
  <c r="AF188" i="18"/>
  <c r="O242" i="18"/>
  <c r="AF698" i="18"/>
  <c r="AB309" i="18"/>
  <c r="AS309" i="18" s="1"/>
  <c r="AB310" i="18"/>
  <c r="AS310" i="18" s="1"/>
  <c r="AB354" i="18"/>
  <c r="AS354" i="18" s="1"/>
  <c r="AB328" i="18"/>
  <c r="AS328" i="18" s="1"/>
  <c r="S165" i="1"/>
  <c r="S75" i="1"/>
  <c r="AB173" i="18"/>
  <c r="AS173" i="18" s="1"/>
  <c r="AB130" i="18"/>
  <c r="AS130" i="18" s="1"/>
  <c r="AB159" i="18"/>
  <c r="AS159" i="18" s="1"/>
  <c r="AB308" i="18"/>
  <c r="AS308" i="18" s="1"/>
  <c r="AB148" i="18"/>
  <c r="AS148" i="18" s="1"/>
  <c r="EN160" i="14"/>
  <c r="EJ160" i="14"/>
  <c r="EN130" i="14"/>
  <c r="EK130" i="14"/>
  <c r="EJ130" i="14"/>
  <c r="EK69" i="14"/>
  <c r="EN69" i="14"/>
  <c r="EN91" i="14"/>
  <c r="EK91" i="14"/>
  <c r="EJ91" i="14"/>
  <c r="EK147" i="14"/>
  <c r="EJ147" i="14"/>
  <c r="EN147" i="14"/>
  <c r="EN161" i="14"/>
  <c r="EJ161" i="14"/>
  <c r="EK161" i="14"/>
  <c r="EK189" i="14"/>
  <c r="EJ189" i="14"/>
  <c r="EN189" i="14"/>
  <c r="EK127" i="14"/>
  <c r="EJ127" i="14"/>
  <c r="EN127" i="14"/>
  <c r="EK191" i="14"/>
  <c r="EN191" i="14"/>
  <c r="EK51" i="14"/>
  <c r="EN51" i="14"/>
  <c r="EJ51" i="14"/>
  <c r="EN128" i="14"/>
  <c r="EK128" i="14"/>
  <c r="EN56" i="14"/>
  <c r="EK56" i="14"/>
  <c r="EJ56" i="14"/>
  <c r="EN84" i="14"/>
  <c r="EJ84" i="14"/>
  <c r="EK84" i="14"/>
  <c r="EN198" i="14"/>
  <c r="EK198" i="14"/>
  <c r="EJ198" i="14"/>
  <c r="EN86" i="14"/>
  <c r="EJ86" i="14"/>
  <c r="EN150" i="14"/>
  <c r="EJ150" i="14"/>
  <c r="EK101" i="14"/>
  <c r="EN101" i="14"/>
  <c r="EN187" i="14"/>
  <c r="EK187" i="14"/>
  <c r="EJ187" i="14"/>
  <c r="EK29" i="14"/>
  <c r="EJ29" i="14"/>
  <c r="EN29" i="14"/>
  <c r="AB302" i="18"/>
  <c r="AS302" i="18" s="1"/>
  <c r="AB248" i="18"/>
  <c r="AS248" i="18" s="1"/>
  <c r="AB340" i="18"/>
  <c r="AS340" i="18" s="1"/>
  <c r="EN110" i="14"/>
  <c r="EJ110" i="14"/>
  <c r="EK110" i="14"/>
  <c r="EN38" i="14"/>
  <c r="EJ38" i="14"/>
  <c r="EK38" i="14"/>
  <c r="EN152" i="14"/>
  <c r="EJ152" i="14"/>
  <c r="EK152" i="14"/>
  <c r="EN155" i="14"/>
  <c r="EJ155" i="14"/>
  <c r="EN78" i="14"/>
  <c r="EJ78" i="14"/>
  <c r="EK78" i="14"/>
  <c r="EN192" i="14"/>
  <c r="EJ192" i="14"/>
  <c r="EK192" i="14"/>
  <c r="EN120" i="14"/>
  <c r="EJ120" i="14"/>
  <c r="EK120" i="14"/>
  <c r="EN148" i="14"/>
  <c r="EJ148" i="14"/>
  <c r="EK148" i="14"/>
  <c r="EN113" i="14"/>
  <c r="EJ113" i="14"/>
  <c r="EN177" i="14"/>
  <c r="EJ177" i="14"/>
  <c r="EK165" i="14"/>
  <c r="EN165" i="14"/>
  <c r="EN65" i="14"/>
  <c r="EJ65" i="14"/>
  <c r="EK65" i="14"/>
  <c r="EK93" i="14"/>
  <c r="EN93" i="14"/>
  <c r="EJ93" i="14"/>
  <c r="EK137" i="14"/>
  <c r="EN137" i="14"/>
  <c r="EJ137" i="14"/>
  <c r="EK201" i="14"/>
  <c r="EJ201" i="14"/>
  <c r="EN201" i="14"/>
  <c r="EN37" i="14"/>
  <c r="EJ37" i="14"/>
  <c r="AB324" i="18"/>
  <c r="AS324" i="18" s="1"/>
  <c r="U25" i="2"/>
  <c r="EN88" i="14"/>
  <c r="EJ88" i="14"/>
  <c r="EK88" i="14"/>
  <c r="EN66" i="14"/>
  <c r="EJ66" i="14"/>
  <c r="EK66" i="14"/>
  <c r="EN180" i="14"/>
  <c r="EK180" i="14"/>
  <c r="EJ180" i="14"/>
  <c r="EN52" i="14"/>
  <c r="EJ52" i="14"/>
  <c r="EK52" i="14"/>
  <c r="EN166" i="14"/>
  <c r="EK166" i="14"/>
  <c r="EJ166" i="14"/>
  <c r="EK133" i="14"/>
  <c r="EJ133" i="14"/>
  <c r="EN133" i="14"/>
  <c r="EK33" i="14"/>
  <c r="EN33" i="14"/>
  <c r="EJ33" i="14"/>
  <c r="EK61" i="14"/>
  <c r="EJ61" i="14"/>
  <c r="EN61" i="14"/>
  <c r="EK95" i="14"/>
  <c r="EN95" i="14"/>
  <c r="EK159" i="14"/>
  <c r="EJ159" i="14"/>
  <c r="EN142" i="14"/>
  <c r="EK142" i="14"/>
  <c r="EJ142" i="14"/>
  <c r="EN70" i="14"/>
  <c r="EJ70" i="14"/>
  <c r="EK70" i="14"/>
  <c r="EN98" i="14"/>
  <c r="EJ98" i="14"/>
  <c r="EK98" i="14"/>
  <c r="EN184" i="14"/>
  <c r="EJ184" i="14"/>
  <c r="EK184" i="14"/>
  <c r="EN182" i="14"/>
  <c r="EJ182" i="14"/>
  <c r="EK87" i="14"/>
  <c r="EJ87" i="14"/>
  <c r="EK115" i="14"/>
  <c r="EN115" i="14"/>
  <c r="EN129" i="14"/>
  <c r="EJ129" i="14"/>
  <c r="EK129" i="14"/>
  <c r="EK157" i="14"/>
  <c r="EN157" i="14"/>
  <c r="EJ157" i="14"/>
  <c r="EN106" i="14"/>
  <c r="EK106" i="14"/>
  <c r="AB322" i="18"/>
  <c r="AS322" i="18" s="1"/>
  <c r="G54" i="14"/>
  <c r="BK174" i="1"/>
  <c r="EN116" i="14"/>
  <c r="EK116" i="14"/>
  <c r="EJ116" i="14"/>
  <c r="EN194" i="14"/>
  <c r="EJ194" i="14"/>
  <c r="EK194" i="14"/>
  <c r="EK83" i="14"/>
  <c r="EN83" i="14"/>
  <c r="EJ83" i="14"/>
  <c r="EK197" i="14"/>
  <c r="EN197" i="14"/>
  <c r="EJ197" i="14"/>
  <c r="EN97" i="14"/>
  <c r="EK97" i="14"/>
  <c r="EJ97" i="14"/>
  <c r="EK125" i="14"/>
  <c r="EJ125" i="14"/>
  <c r="EN125" i="14"/>
  <c r="EN186" i="14"/>
  <c r="EK186" i="14"/>
  <c r="EN46" i="14"/>
  <c r="EK46" i="14"/>
  <c r="EN134" i="14"/>
  <c r="EJ134" i="14"/>
  <c r="EK134" i="14"/>
  <c r="EN162" i="14"/>
  <c r="EJ162" i="14"/>
  <c r="EK162" i="14"/>
  <c r="EK179" i="14"/>
  <c r="EJ179" i="14"/>
  <c r="EN179" i="14"/>
  <c r="EN193" i="14"/>
  <c r="EJ193" i="14"/>
  <c r="EK193" i="14"/>
  <c r="EK169" i="14"/>
  <c r="EN169" i="14"/>
  <c r="EJ169" i="14"/>
  <c r="ER194" i="14"/>
  <c r="AR37" i="1"/>
  <c r="AV122" i="18"/>
  <c r="G107" i="14"/>
  <c r="AK27" i="18"/>
  <c r="CJ20" i="14"/>
  <c r="AQ195" i="1"/>
  <c r="AR195" i="1" s="1"/>
  <c r="BI111" i="1"/>
  <c r="AF171" i="18"/>
  <c r="O384" i="18"/>
  <c r="AQ77" i="14"/>
  <c r="BI120" i="14"/>
  <c r="BF99" i="14"/>
  <c r="BE78" i="14"/>
  <c r="BH78" i="14" s="1"/>
  <c r="BR198" i="14"/>
  <c r="BO177" i="14"/>
  <c r="BN156" i="14"/>
  <c r="BT156" i="14" s="1"/>
  <c r="BR134" i="14"/>
  <c r="BO113" i="14"/>
  <c r="BN92" i="14"/>
  <c r="BT92" i="14" s="1"/>
  <c r="BR70" i="14"/>
  <c r="CG191" i="14"/>
  <c r="CF170" i="14"/>
  <c r="CJ148" i="14"/>
  <c r="CG127" i="14"/>
  <c r="BI163" i="14"/>
  <c r="BF142" i="14"/>
  <c r="BE121" i="14"/>
  <c r="BG121" i="14" s="1"/>
  <c r="BI99" i="14"/>
  <c r="BF78" i="14"/>
  <c r="BN199" i="14"/>
  <c r="BQ199" i="14" s="1"/>
  <c r="BR177" i="14"/>
  <c r="BO156" i="14"/>
  <c r="BN135" i="14"/>
  <c r="BQ135" i="14" s="1"/>
  <c r="BR113" i="14"/>
  <c r="BO92" i="14"/>
  <c r="BN71" i="14"/>
  <c r="BT71" i="14" s="1"/>
  <c r="CJ191" i="14"/>
  <c r="CG170" i="14"/>
  <c r="CF145" i="14"/>
  <c r="CI145" i="14" s="1"/>
  <c r="CG117" i="14"/>
  <c r="CG89" i="14"/>
  <c r="CO202" i="14"/>
  <c r="CP167" i="14"/>
  <c r="CO130" i="14"/>
  <c r="CR130" i="14" s="1"/>
  <c r="CP91" i="14"/>
  <c r="CG108" i="14"/>
  <c r="CS199" i="14"/>
  <c r="CO149" i="14"/>
  <c r="CU149" i="14" s="1"/>
  <c r="CS95" i="14"/>
  <c r="CJ88" i="14"/>
  <c r="CS122" i="14"/>
  <c r="CP152" i="14"/>
  <c r="BE98" i="14"/>
  <c r="BK98" i="14" s="1"/>
  <c r="BI76" i="14"/>
  <c r="BO197" i="14"/>
  <c r="BN176" i="14"/>
  <c r="BQ176" i="14" s="1"/>
  <c r="BR154" i="14"/>
  <c r="BO133" i="14"/>
  <c r="BN112" i="14"/>
  <c r="BT112" i="14" s="1"/>
  <c r="BR90" i="14"/>
  <c r="BO69" i="14"/>
  <c r="CF190" i="14"/>
  <c r="CJ168" i="14"/>
  <c r="CG147" i="14"/>
  <c r="CF126" i="14"/>
  <c r="CL126" i="14" s="1"/>
  <c r="BF162" i="14"/>
  <c r="BE141" i="14"/>
  <c r="BH141" i="14" s="1"/>
  <c r="BI119" i="14"/>
  <c r="BF98" i="14"/>
  <c r="BE77" i="14"/>
  <c r="BR197" i="14"/>
  <c r="BO176" i="14"/>
  <c r="BN155" i="14"/>
  <c r="BQ155" i="14" s="1"/>
  <c r="BR133" i="14"/>
  <c r="BO112" i="14"/>
  <c r="BN91" i="14"/>
  <c r="BQ91" i="14" s="1"/>
  <c r="BR69" i="14"/>
  <c r="CG190" i="14"/>
  <c r="CF169" i="14"/>
  <c r="CI169" i="14" s="1"/>
  <c r="CJ143" i="14"/>
  <c r="CF116" i="14"/>
  <c r="CH116" i="14" s="1"/>
  <c r="CJ86" i="14"/>
  <c r="CS200" i="14"/>
  <c r="CO166" i="14"/>
  <c r="CU166" i="14" s="1"/>
  <c r="CP127" i="14"/>
  <c r="CO90" i="14"/>
  <c r="CQ90" i="14" s="1"/>
  <c r="CJ105" i="14"/>
  <c r="CP194" i="14"/>
  <c r="CO145" i="14"/>
  <c r="CR145" i="14" s="1"/>
  <c r="CS91" i="14"/>
  <c r="CF82" i="14"/>
  <c r="CL82" i="14" s="1"/>
  <c r="Y47" i="14"/>
  <c r="AB83" i="18"/>
  <c r="AS83" i="18" s="1"/>
  <c r="G131" i="14"/>
  <c r="CS19" i="14"/>
  <c r="G134" i="14"/>
  <c r="G133" i="14"/>
  <c r="G129" i="14"/>
  <c r="AQ237" i="1"/>
  <c r="CA129" i="14" s="1"/>
  <c r="AQ239" i="1"/>
  <c r="AZ132" i="14" s="1"/>
  <c r="G130" i="14"/>
  <c r="AP237" i="1"/>
  <c r="AS53" i="1"/>
  <c r="G33" i="14"/>
  <c r="CA131" i="14"/>
  <c r="AR238" i="1"/>
  <c r="G132" i="14"/>
  <c r="AP238" i="1"/>
  <c r="BH174" i="1"/>
  <c r="CS48" i="14"/>
  <c r="BG174" i="1"/>
  <c r="AB254" i="18"/>
  <c r="AS254" i="18" s="1"/>
  <c r="AB290" i="18"/>
  <c r="AS290" i="18" s="1"/>
  <c r="AB314" i="18"/>
  <c r="AS314" i="18" s="1"/>
  <c r="AB348" i="18"/>
  <c r="AS348" i="18" s="1"/>
  <c r="T10" i="15"/>
  <c r="S84" i="1"/>
  <c r="AB292" i="18"/>
  <c r="AS292" i="18" s="1"/>
  <c r="AB320" i="18"/>
  <c r="AS320" i="18" s="1"/>
  <c r="AB336" i="18"/>
  <c r="AS336" i="18" s="1"/>
  <c r="S76" i="1"/>
  <c r="S79" i="1"/>
  <c r="AP35" i="1"/>
  <c r="AB256" i="18"/>
  <c r="AS256" i="18" s="1"/>
  <c r="AB296" i="18"/>
  <c r="AS296" i="18" s="1"/>
  <c r="BE129" i="1"/>
  <c r="BG177" i="1"/>
  <c r="BH177" i="1"/>
  <c r="BR49" i="14"/>
  <c r="AB270" i="18"/>
  <c r="AS270" i="18" s="1"/>
  <c r="AB346" i="18"/>
  <c r="AS346" i="18" s="1"/>
  <c r="AB272" i="18"/>
  <c r="AS272" i="18" s="1"/>
  <c r="AB312" i="18"/>
  <c r="AS312" i="18" s="1"/>
  <c r="O201" i="18"/>
  <c r="O152" i="18"/>
  <c r="AB278" i="18"/>
  <c r="AS278" i="18" s="1"/>
  <c r="AB350" i="18"/>
  <c r="AS350" i="18" s="1"/>
  <c r="AB356" i="18"/>
  <c r="AS356" i="18" s="1"/>
  <c r="BK33" i="1"/>
  <c r="BK165" i="1"/>
  <c r="BK177" i="1"/>
  <c r="AB113" i="18"/>
  <c r="AS113" i="18" s="1"/>
  <c r="AB327" i="18"/>
  <c r="AS327" i="18" s="1"/>
  <c r="AB288" i="18"/>
  <c r="AS288" i="18" s="1"/>
  <c r="AB304" i="18"/>
  <c r="AS304" i="18" s="1"/>
  <c r="T18" i="2"/>
  <c r="S114" i="1"/>
  <c r="AQ21" i="1"/>
  <c r="AZ28" i="14"/>
  <c r="AB158" i="18"/>
  <c r="AS158" i="18" s="1"/>
  <c r="AB166" i="18"/>
  <c r="AS166" i="18" s="1"/>
  <c r="AR46" i="1"/>
  <c r="AB204" i="18"/>
  <c r="AS204" i="18" s="1"/>
  <c r="F60" i="22"/>
  <c r="G60" i="22" s="1"/>
  <c r="V212" i="18"/>
  <c r="AB212" i="18" s="1"/>
  <c r="AS212" i="18" s="1"/>
  <c r="EL15" i="14"/>
  <c r="V132" i="18"/>
  <c r="AB132" i="18" s="1"/>
  <c r="AS132" i="18" s="1"/>
  <c r="EL11" i="14"/>
  <c r="AB102" i="18"/>
  <c r="AS102" i="18" s="1"/>
  <c r="I58" i="22"/>
  <c r="I3" i="22" s="1"/>
  <c r="H3" i="22" s="1"/>
  <c r="AQ13" i="1"/>
  <c r="AZ7" i="14" s="1"/>
  <c r="AK245" i="18"/>
  <c r="G7" i="14"/>
  <c r="J27" i="2"/>
  <c r="V39" i="18"/>
  <c r="AB39" i="18" s="1"/>
  <c r="AS39" i="18" s="1"/>
  <c r="EL6" i="14"/>
  <c r="X43" i="2"/>
  <c r="X47" i="2"/>
  <c r="ET42" i="14"/>
  <c r="ET181" i="14"/>
  <c r="EQ203" i="14"/>
  <c r="EW203" i="14" s="1"/>
  <c r="ET83" i="14"/>
  <c r="G6" i="1"/>
  <c r="H6" i="1" s="1"/>
  <c r="Y39" i="2"/>
  <c r="Y40" i="2" s="1"/>
  <c r="Y47" i="2"/>
  <c r="Y52" i="2"/>
  <c r="Y43" i="2"/>
  <c r="EU184" i="14"/>
  <c r="EQ82" i="14"/>
  <c r="ES82" i="14" s="1"/>
  <c r="ET144" i="14"/>
  <c r="EU136" i="14"/>
  <c r="ET172" i="14"/>
  <c r="EU203" i="14"/>
  <c r="ER159" i="14"/>
  <c r="EU200" i="14"/>
  <c r="ET191" i="14"/>
  <c r="EU179" i="14"/>
  <c r="ET106" i="14"/>
  <c r="ET190" i="14"/>
  <c r="EQ176" i="14"/>
  <c r="ES176" i="14" s="1"/>
  <c r="EQ184" i="14"/>
  <c r="ES184" i="14" s="1"/>
  <c r="ER88" i="14"/>
  <c r="EQ201" i="14"/>
  <c r="EW201" i="14" s="1"/>
  <c r="EQ114" i="14"/>
  <c r="EW114" i="14" s="1"/>
  <c r="EQ193" i="14"/>
  <c r="ES193" i="14" s="1"/>
  <c r="EU162" i="14"/>
  <c r="EU41" i="14"/>
  <c r="EU126" i="14"/>
  <c r="EU72" i="14"/>
  <c r="EQ77" i="14"/>
  <c r="ES77" i="14" s="1"/>
  <c r="ET73" i="14"/>
  <c r="EQ152" i="14"/>
  <c r="ES152" i="14" s="1"/>
  <c r="ER165" i="14"/>
  <c r="EU199" i="14"/>
  <c r="ER182" i="14"/>
  <c r="ER179" i="14"/>
  <c r="ET182" i="14"/>
  <c r="EU181" i="14"/>
  <c r="EU182" i="14"/>
  <c r="ER180" i="14"/>
  <c r="EQ181" i="14"/>
  <c r="EW181" i="14" s="1"/>
  <c r="EQ182" i="14"/>
  <c r="ES182" i="14" s="1"/>
  <c r="ET180" i="14"/>
  <c r="EQ180" i="14"/>
  <c r="EW180" i="14" s="1"/>
  <c r="EU87" i="14"/>
  <c r="EQ121" i="14"/>
  <c r="ES121" i="14" s="1"/>
  <c r="ET98" i="14"/>
  <c r="EQ126" i="14"/>
  <c r="ES126" i="14" s="1"/>
  <c r="EU154" i="14"/>
  <c r="ET169" i="14"/>
  <c r="ER167" i="14"/>
  <c r="ER106" i="14"/>
  <c r="ER97" i="14"/>
  <c r="ET159" i="14"/>
  <c r="EQ88" i="14"/>
  <c r="ES88" i="14" s="1"/>
  <c r="ET168" i="14"/>
  <c r="EQ130" i="14"/>
  <c r="ES130" i="14" s="1"/>
  <c r="EU161" i="14"/>
  <c r="EQ178" i="14"/>
  <c r="ES178" i="14" s="1"/>
  <c r="EQ102" i="14"/>
  <c r="ES102" i="14" s="1"/>
  <c r="ER116" i="14"/>
  <c r="ER139" i="14"/>
  <c r="ER171" i="14"/>
  <c r="EQ99" i="14"/>
  <c r="ES99" i="14" s="1"/>
  <c r="ER109" i="14"/>
  <c r="ET82" i="14"/>
  <c r="ET135" i="14"/>
  <c r="ET97" i="14"/>
  <c r="ET110" i="14"/>
  <c r="ET107" i="14"/>
  <c r="EQ109" i="14"/>
  <c r="ES109" i="14" s="1"/>
  <c r="ER144" i="14"/>
  <c r="EQ144" i="14"/>
  <c r="ES144" i="14" s="1"/>
  <c r="EU84" i="14"/>
  <c r="EU163" i="14"/>
  <c r="ER146" i="14"/>
  <c r="EU78" i="14"/>
  <c r="EU76" i="14"/>
  <c r="EU112" i="14"/>
  <c r="EU140" i="14"/>
  <c r="EQ133" i="14"/>
  <c r="ES133" i="14" s="1"/>
  <c r="EQ145" i="14"/>
  <c r="EW145" i="14" s="1"/>
  <c r="ET112" i="14"/>
  <c r="ER134" i="14"/>
  <c r="EU114" i="14"/>
  <c r="EQ139" i="14"/>
  <c r="ES139" i="14" s="1"/>
  <c r="ET146" i="14"/>
  <c r="EQ98" i="14"/>
  <c r="ER114" i="14"/>
  <c r="ER126" i="14"/>
  <c r="EQ154" i="14"/>
  <c r="ES154" i="14" s="1"/>
  <c r="ET158" i="14"/>
  <c r="EQ156" i="14"/>
  <c r="EU168" i="14"/>
  <c r="ET174" i="14"/>
  <c r="ET176" i="14"/>
  <c r="EQ108" i="14"/>
  <c r="EW108" i="14" s="1"/>
  <c r="ET134" i="14"/>
  <c r="EU116" i="14"/>
  <c r="ER108" i="14"/>
  <c r="EQ166" i="14"/>
  <c r="ES166" i="14" s="1"/>
  <c r="EQ168" i="14"/>
  <c r="ES168" i="14" s="1"/>
  <c r="EU99" i="14"/>
  <c r="EQ125" i="14"/>
  <c r="ES125" i="14" s="1"/>
  <c r="ER122" i="14"/>
  <c r="EU148" i="14"/>
  <c r="EU149" i="14"/>
  <c r="EU176" i="14"/>
  <c r="ET167" i="14"/>
  <c r="ET114" i="14"/>
  <c r="EU74" i="14"/>
  <c r="ET129" i="14"/>
  <c r="ER154" i="14"/>
  <c r="EQ84" i="14"/>
  <c r="ES84" i="14" s="1"/>
  <c r="EU117" i="14"/>
  <c r="EQ163" i="14"/>
  <c r="EW163" i="14" s="1"/>
  <c r="ET128" i="14"/>
  <c r="ET152" i="14"/>
  <c r="ET151" i="14"/>
  <c r="EU172" i="14"/>
  <c r="ET175" i="14"/>
  <c r="EQ115" i="14"/>
  <c r="ES115" i="14" s="1"/>
  <c r="EQ104" i="14"/>
  <c r="ES104" i="14" s="1"/>
  <c r="ET84" i="14"/>
  <c r="ET130" i="14"/>
  <c r="ET121" i="14"/>
  <c r="EQ141" i="14"/>
  <c r="EW141" i="14" s="1"/>
  <c r="EU146" i="14"/>
  <c r="EQ129" i="14"/>
  <c r="EW129" i="14" s="1"/>
  <c r="EQ127" i="14"/>
  <c r="EW127" i="14" s="1"/>
  <c r="ET85" i="14"/>
  <c r="EQ150" i="14"/>
  <c r="EW150" i="14" s="1"/>
  <c r="EQ146" i="14"/>
  <c r="EW146" i="14" s="1"/>
  <c r="EU101" i="14"/>
  <c r="EU144" i="14"/>
  <c r="ET78" i="14"/>
  <c r="ER90" i="14"/>
  <c r="ET131" i="14"/>
  <c r="ER93" i="14"/>
  <c r="ET89" i="14"/>
  <c r="ER110" i="14"/>
  <c r="ET132" i="14"/>
  <c r="ER141" i="14"/>
  <c r="ET109" i="14"/>
  <c r="EQ149" i="14"/>
  <c r="EW149" i="14" s="1"/>
  <c r="ET170" i="14"/>
  <c r="EU178" i="14"/>
  <c r="EQ97" i="14"/>
  <c r="EW97" i="14" s="1"/>
  <c r="EU82" i="14"/>
  <c r="ET122" i="14"/>
  <c r="EU121" i="14"/>
  <c r="ER157" i="14"/>
  <c r="EQ158" i="14"/>
  <c r="ES158" i="14" s="1"/>
  <c r="ET95" i="14"/>
  <c r="ER96" i="14"/>
  <c r="EQ155" i="14"/>
  <c r="ES155" i="14" s="1"/>
  <c r="EU165" i="14"/>
  <c r="EU167" i="14"/>
  <c r="ER166" i="14"/>
  <c r="EU89" i="14"/>
  <c r="EU111" i="14"/>
  <c r="ER102" i="14"/>
  <c r="EQ91" i="14"/>
  <c r="EW91" i="14" s="1"/>
  <c r="ER99" i="14"/>
  <c r="EQ167" i="14"/>
  <c r="ES167" i="14" s="1"/>
  <c r="ER113" i="14"/>
  <c r="ER121" i="14"/>
  <c r="EU145" i="14"/>
  <c r="EU150" i="14"/>
  <c r="EQ148" i="14"/>
  <c r="EW148" i="14" s="1"/>
  <c r="EU143" i="14"/>
  <c r="EQ174" i="14"/>
  <c r="ES174" i="14" s="1"/>
  <c r="EQ162" i="14"/>
  <c r="ES162" i="14" s="1"/>
  <c r="EU100" i="14"/>
  <c r="ET145" i="14"/>
  <c r="EU151" i="14"/>
  <c r="EU135" i="14"/>
  <c r="EU171" i="14"/>
  <c r="EU108" i="14"/>
  <c r="EU138" i="14"/>
  <c r="EQ131" i="14"/>
  <c r="ES131" i="14" s="1"/>
  <c r="ET163" i="14"/>
  <c r="EU103" i="14"/>
  <c r="ET165" i="14"/>
  <c r="ET125" i="14"/>
  <c r="ER152" i="14"/>
  <c r="EU153" i="14"/>
  <c r="ER89" i="14"/>
  <c r="ET100" i="14"/>
  <c r="ER123" i="14"/>
  <c r="EU122" i="14"/>
  <c r="EQ175" i="14"/>
  <c r="ES175" i="14" s="1"/>
  <c r="ET88" i="14"/>
  <c r="EU79" i="14"/>
  <c r="EQ89" i="14"/>
  <c r="ES89" i="14" s="1"/>
  <c r="EU105" i="14"/>
  <c r="ER138" i="14"/>
  <c r="EU80" i="14"/>
  <c r="EQ94" i="14"/>
  <c r="ES94" i="14" s="1"/>
  <c r="EQ103" i="14"/>
  <c r="EW103" i="14" s="1"/>
  <c r="ER156" i="14"/>
  <c r="EQ118" i="14"/>
  <c r="ES118" i="14" s="1"/>
  <c r="ER92" i="14"/>
  <c r="EQ106" i="14"/>
  <c r="ES106" i="14" s="1"/>
  <c r="ET113" i="14"/>
  <c r="ER169" i="14"/>
  <c r="ET153" i="14"/>
  <c r="EU160" i="14"/>
  <c r="EQ151" i="14"/>
  <c r="ES151" i="14" s="1"/>
  <c r="ER140" i="14"/>
  <c r="ER84" i="14"/>
  <c r="EQ110" i="14"/>
  <c r="ES110" i="14" s="1"/>
  <c r="EQ140" i="14"/>
  <c r="ES140" i="14" s="1"/>
  <c r="ER101" i="14"/>
  <c r="ET108" i="14"/>
  <c r="ET138" i="14"/>
  <c r="EQ75" i="14"/>
  <c r="ES75" i="14" s="1"/>
  <c r="ET104" i="14"/>
  <c r="EU83" i="14"/>
  <c r="EU130" i="14"/>
  <c r="ER158" i="14"/>
  <c r="ER128" i="14"/>
  <c r="EQ86" i="14"/>
  <c r="EW86" i="14" s="1"/>
  <c r="ET93" i="14"/>
  <c r="EU158" i="14"/>
  <c r="ER133" i="14"/>
  <c r="EQ123" i="14"/>
  <c r="EW123" i="14" s="1"/>
  <c r="ET162" i="14"/>
  <c r="EU113" i="14"/>
  <c r="ET160" i="14"/>
  <c r="ER80" i="14"/>
  <c r="ET92" i="14"/>
  <c r="EQ169" i="14"/>
  <c r="EW169" i="14" s="1"/>
  <c r="ET164" i="14"/>
  <c r="ER173" i="14"/>
  <c r="EU94" i="14"/>
  <c r="ER120" i="14"/>
  <c r="ET120" i="14"/>
  <c r="ER161" i="14"/>
  <c r="ER132" i="14"/>
  <c r="ER124" i="14"/>
  <c r="EQ81" i="14"/>
  <c r="ES81" i="14" s="1"/>
  <c r="EU75" i="14"/>
  <c r="EQ95" i="14"/>
  <c r="ES95" i="14" s="1"/>
  <c r="ER118" i="14"/>
  <c r="ET94" i="14"/>
  <c r="EU170" i="14"/>
  <c r="EQ172" i="14"/>
  <c r="EW172" i="14" s="1"/>
  <c r="EQ119" i="14"/>
  <c r="EW119" i="14" s="1"/>
  <c r="ER145" i="14"/>
  <c r="ER172" i="14"/>
  <c r="ER77" i="14"/>
  <c r="ET117" i="14"/>
  <c r="EU104" i="14"/>
  <c r="EU109" i="14"/>
  <c r="EQ137" i="14"/>
  <c r="EW137" i="14" s="1"/>
  <c r="ER135" i="14"/>
  <c r="ER175" i="14"/>
  <c r="EQ76" i="14"/>
  <c r="ES76" i="14" s="1"/>
  <c r="ET102" i="14"/>
  <c r="ET166" i="14"/>
  <c r="EU166" i="14"/>
  <c r="ET140" i="14"/>
  <c r="EU77" i="14"/>
  <c r="ET123" i="14"/>
  <c r="ER153" i="14"/>
  <c r="EQ134" i="14"/>
  <c r="EW134" i="14" s="1"/>
  <c r="ER168" i="14"/>
  <c r="ET118" i="14"/>
  <c r="EU106" i="14"/>
  <c r="ET75" i="14"/>
  <c r="EU137" i="14"/>
  <c r="ER127" i="14"/>
  <c r="ET137" i="14"/>
  <c r="EU133" i="14"/>
  <c r="ET150" i="14"/>
  <c r="EQ143" i="14"/>
  <c r="ES143" i="14" s="1"/>
  <c r="EQ107" i="14"/>
  <c r="ES107" i="14" s="1"/>
  <c r="ET103" i="14"/>
  <c r="ER98" i="14"/>
  <c r="ER147" i="14"/>
  <c r="EU155" i="14"/>
  <c r="EU159" i="14"/>
  <c r="EU177" i="14"/>
  <c r="EU127" i="14"/>
  <c r="EQ80" i="14"/>
  <c r="ES80" i="14" s="1"/>
  <c r="EQ132" i="14"/>
  <c r="ES132" i="14" s="1"/>
  <c r="ET154" i="14"/>
  <c r="ET161" i="14"/>
  <c r="EQ128" i="14"/>
  <c r="EW128" i="14" s="1"/>
  <c r="ET148" i="14"/>
  <c r="ET79" i="14"/>
  <c r="ER112" i="14"/>
  <c r="ET91" i="14"/>
  <c r="ER177" i="14"/>
  <c r="EU173" i="14"/>
  <c r="EQ170" i="14"/>
  <c r="ES170" i="14" s="1"/>
  <c r="EU98" i="14"/>
  <c r="EU134" i="14"/>
  <c r="EQ92" i="14"/>
  <c r="EW92" i="14" s="1"/>
  <c r="EU169" i="14"/>
  <c r="ER111" i="14"/>
  <c r="ER178" i="14"/>
  <c r="EU139" i="14"/>
  <c r="EU95" i="14"/>
  <c r="EU132" i="14"/>
  <c r="ET178" i="14"/>
  <c r="ET119" i="14"/>
  <c r="EQ124" i="14"/>
  <c r="ES124" i="14" s="1"/>
  <c r="EQ101" i="14"/>
  <c r="ES101" i="14" s="1"/>
  <c r="ET139" i="14"/>
  <c r="EQ96" i="14"/>
  <c r="ES96" i="14" s="1"/>
  <c r="EU88" i="14"/>
  <c r="EQ105" i="14"/>
  <c r="EW105" i="14" s="1"/>
  <c r="ER105" i="14"/>
  <c r="ET133" i="14"/>
  <c r="EQ78" i="14"/>
  <c r="EW78" i="14" s="1"/>
  <c r="EU102" i="14"/>
  <c r="EU81" i="14"/>
  <c r="ET171" i="14"/>
  <c r="ET101" i="14"/>
  <c r="ER95" i="14"/>
  <c r="ET115" i="14"/>
  <c r="EQ153" i="14"/>
  <c r="EW153" i="14" s="1"/>
  <c r="EQ120" i="14"/>
  <c r="EW120" i="14" s="1"/>
  <c r="EQ173" i="14"/>
  <c r="EW173" i="14" s="1"/>
  <c r="ET77" i="14"/>
  <c r="EU107" i="14"/>
  <c r="ER81" i="14"/>
  <c r="EQ83" i="14"/>
  <c r="ES83" i="14" s="1"/>
  <c r="ER119" i="14"/>
  <c r="EU120" i="14"/>
  <c r="ER142" i="14"/>
  <c r="ET96" i="14"/>
  <c r="ER83" i="14"/>
  <c r="ER85" i="14"/>
  <c r="EU124" i="14"/>
  <c r="ET156" i="14"/>
  <c r="ET127" i="14"/>
  <c r="ER150" i="14"/>
  <c r="EQ165" i="14"/>
  <c r="ES165" i="14" s="1"/>
  <c r="ER79" i="14"/>
  <c r="ER76" i="14"/>
  <c r="EU97" i="14"/>
  <c r="ER131" i="14"/>
  <c r="ER130" i="14"/>
  <c r="ER148" i="14"/>
  <c r="ET111" i="14"/>
  <c r="ET143" i="14"/>
  <c r="ET86" i="14"/>
  <c r="ER174" i="14"/>
  <c r="ER176" i="14"/>
  <c r="EU142" i="14"/>
  <c r="EU157" i="14"/>
  <c r="EU85" i="14"/>
  <c r="ET155" i="14"/>
  <c r="EQ171" i="14"/>
  <c r="ES171" i="14" s="1"/>
  <c r="EU174" i="14"/>
  <c r="ET99" i="14"/>
  <c r="ET76" i="14"/>
  <c r="ET80" i="14"/>
  <c r="EU93" i="14"/>
  <c r="EU110" i="14"/>
  <c r="ER151" i="14"/>
  <c r="ET177" i="14"/>
  <c r="ER136" i="14"/>
  <c r="ET142" i="14"/>
  <c r="EU147" i="14"/>
  <c r="ER94" i="14"/>
  <c r="ET74" i="14"/>
  <c r="ET186" i="14"/>
  <c r="ER188" i="14"/>
  <c r="EU185" i="14"/>
  <c r="EU186" i="14"/>
  <c r="ER187" i="14"/>
  <c r="ET188" i="14"/>
  <c r="EU187" i="14"/>
  <c r="ET185" i="14"/>
  <c r="EQ185" i="14"/>
  <c r="EW185" i="14" s="1"/>
  <c r="ER186" i="14"/>
  <c r="EQ186" i="14"/>
  <c r="EW186" i="14" s="1"/>
  <c r="EQ189" i="14"/>
  <c r="EW189" i="14" s="1"/>
  <c r="ER185" i="14"/>
  <c r="EU189" i="14"/>
  <c r="EU188" i="14"/>
  <c r="EQ202" i="14"/>
  <c r="EW202" i="14" s="1"/>
  <c r="ER202" i="14"/>
  <c r="ET202" i="14"/>
  <c r="EU197" i="14"/>
  <c r="EQ197" i="14"/>
  <c r="ES197" i="14" s="1"/>
  <c r="ER197" i="14"/>
  <c r="ET197" i="14"/>
  <c r="EQ195" i="14"/>
  <c r="EW195" i="14" s="1"/>
  <c r="EU196" i="14"/>
  <c r="EU195" i="14"/>
  <c r="ET195" i="14"/>
  <c r="ER91" i="14"/>
  <c r="ET60" i="14"/>
  <c r="ER190" i="14"/>
  <c r="ET184" i="14"/>
  <c r="EQ116" i="14"/>
  <c r="ES116" i="14" s="1"/>
  <c r="ET61" i="14"/>
  <c r="EU190" i="14"/>
  <c r="ER100" i="14"/>
  <c r="EU118" i="14"/>
  <c r="ET58" i="14"/>
  <c r="ER143" i="14"/>
  <c r="EQ90" i="14"/>
  <c r="EW90" i="14" s="1"/>
  <c r="ER117" i="14"/>
  <c r="ER195" i="14"/>
  <c r="ET57" i="14"/>
  <c r="ER189" i="14"/>
  <c r="EQ164" i="14"/>
  <c r="ES164" i="14" s="1"/>
  <c r="ET189" i="14"/>
  <c r="ER170" i="14"/>
  <c r="ET149" i="14"/>
  <c r="EU131" i="14"/>
  <c r="EU164" i="14"/>
  <c r="EU129" i="14"/>
  <c r="EU92" i="14"/>
  <c r="ET126" i="14"/>
  <c r="ER181" i="14"/>
  <c r="ER203" i="14"/>
  <c r="ET203" i="14"/>
  <c r="ET183" i="14"/>
  <c r="ER183" i="14"/>
  <c r="EQ183" i="14"/>
  <c r="ES183" i="14" s="1"/>
  <c r="ET193" i="14"/>
  <c r="ER193" i="14"/>
  <c r="ET194" i="14"/>
  <c r="ER191" i="14"/>
  <c r="EU194" i="14"/>
  <c r="ER192" i="14"/>
  <c r="EQ192" i="14"/>
  <c r="EW192" i="14" s="1"/>
  <c r="ET192" i="14"/>
  <c r="EQ194" i="14"/>
  <c r="ES194" i="14" s="1"/>
  <c r="EU192" i="14"/>
  <c r="EU42" i="14"/>
  <c r="ET90" i="14"/>
  <c r="ET59" i="14"/>
  <c r="EQ190" i="14"/>
  <c r="EW190" i="14" s="1"/>
  <c r="EU180" i="14"/>
  <c r="EU96" i="14"/>
  <c r="EU123" i="14"/>
  <c r="EQ87" i="14"/>
  <c r="ES87" i="14" s="1"/>
  <c r="EQ113" i="14"/>
  <c r="EW113" i="14" s="1"/>
  <c r="EQ138" i="14"/>
  <c r="EW138" i="14" s="1"/>
  <c r="EQ100" i="14"/>
  <c r="EW100" i="14" s="1"/>
  <c r="ER74" i="14"/>
  <c r="EQ79" i="14"/>
  <c r="EW79" i="14" s="1"/>
  <c r="ET147" i="14"/>
  <c r="ER73" i="14"/>
  <c r="ET116" i="14"/>
  <c r="ET87" i="14"/>
  <c r="EU115" i="14"/>
  <c r="EQ191" i="14"/>
  <c r="ES191" i="14" s="1"/>
  <c r="EU191" i="14"/>
  <c r="EU183" i="14"/>
  <c r="EQ85" i="14"/>
  <c r="ES85" i="14" s="1"/>
  <c r="EU125" i="14"/>
  <c r="ET105" i="14"/>
  <c r="ER149" i="14"/>
  <c r="ET50" i="14"/>
  <c r="EU86" i="14"/>
  <c r="EQ111" i="14"/>
  <c r="EW111" i="14" s="1"/>
  <c r="ET173" i="14"/>
  <c r="ET66" i="14"/>
  <c r="ET38" i="14"/>
  <c r="ET45" i="14"/>
  <c r="ET40" i="14"/>
  <c r="ET36" i="14"/>
  <c r="EU63" i="14"/>
  <c r="ET65" i="14"/>
  <c r="ET63" i="14"/>
  <c r="ET56" i="14"/>
  <c r="ET52" i="14"/>
  <c r="ET35" i="14"/>
  <c r="EU71" i="14"/>
  <c r="ET53" i="14"/>
  <c r="ET69" i="14"/>
  <c r="EU62" i="14"/>
  <c r="EU73" i="14"/>
  <c r="ET55" i="14"/>
  <c r="ET47" i="14"/>
  <c r="ET68" i="14"/>
  <c r="ET43" i="14"/>
  <c r="ET46" i="14"/>
  <c r="EU46" i="14"/>
  <c r="ET41" i="14"/>
  <c r="EU65" i="14"/>
  <c r="EU66" i="14"/>
  <c r="EU69" i="14"/>
  <c r="ET71" i="14"/>
  <c r="ET62" i="14"/>
  <c r="EU39" i="14"/>
  <c r="EU67" i="14"/>
  <c r="ET72" i="14"/>
  <c r="EU64" i="14"/>
  <c r="ET44" i="14"/>
  <c r="EU61" i="14"/>
  <c r="EU70" i="14"/>
  <c r="ET67" i="14"/>
  <c r="ET49" i="14"/>
  <c r="ET64" i="14"/>
  <c r="ET48" i="14"/>
  <c r="ET37" i="14"/>
  <c r="EQ73" i="14"/>
  <c r="EW73" i="14" s="1"/>
  <c r="ET70" i="14"/>
  <c r="EU68" i="14"/>
  <c r="ET54" i="14"/>
  <c r="EQ200" i="14"/>
  <c r="ES200" i="14" s="1"/>
  <c r="ER200" i="14"/>
  <c r="ET198" i="14"/>
  <c r="EQ198" i="14"/>
  <c r="EW198" i="14" s="1"/>
  <c r="ER199" i="14"/>
  <c r="ER198" i="14"/>
  <c r="ET200" i="14"/>
  <c r="EU201" i="14"/>
  <c r="EQ112" i="14"/>
  <c r="ES112" i="14" s="1"/>
  <c r="EQ74" i="14"/>
  <c r="ES74" i="14" s="1"/>
  <c r="EU60" i="14"/>
  <c r="ET196" i="14"/>
  <c r="ER201" i="14"/>
  <c r="EQ93" i="14"/>
  <c r="EW93" i="14" s="1"/>
  <c r="EQ196" i="14"/>
  <c r="EW196" i="14" s="1"/>
  <c r="ET157" i="14"/>
  <c r="ER137" i="14"/>
  <c r="ER162" i="14"/>
  <c r="EU141" i="14"/>
  <c r="ER104" i="14"/>
  <c r="ET201" i="14"/>
  <c r="EU91" i="14"/>
  <c r="ER103" i="14"/>
  <c r="EU202" i="14"/>
  <c r="ER78" i="14"/>
  <c r="EQ135" i="14"/>
  <c r="EW135" i="14" s="1"/>
  <c r="EQ159" i="14"/>
  <c r="ES159" i="14" s="1"/>
  <c r="ET187" i="14"/>
  <c r="EU193" i="14"/>
  <c r="EU175" i="14"/>
  <c r="ER82" i="14"/>
  <c r="EQ160" i="14"/>
  <c r="ES160" i="14" s="1"/>
  <c r="ER115" i="14"/>
  <c r="EQ142" i="14"/>
  <c r="EW142" i="14" s="1"/>
  <c r="EU152" i="14"/>
  <c r="EU198" i="14"/>
  <c r="EQ179" i="14"/>
  <c r="ES179" i="14" s="1"/>
  <c r="EQ187" i="14"/>
  <c r="EW187" i="14" s="1"/>
  <c r="EQ188" i="14"/>
  <c r="ES188" i="14" s="1"/>
  <c r="AP10" i="1"/>
  <c r="AP21" i="1"/>
  <c r="AQ67" i="1"/>
  <c r="AP67" i="1"/>
  <c r="BI126" i="1"/>
  <c r="BE111" i="1"/>
  <c r="DH4" i="14"/>
  <c r="AV81" i="18"/>
  <c r="AK280" i="18"/>
  <c r="G37" i="14"/>
  <c r="U31" i="2"/>
  <c r="T31" i="2"/>
  <c r="BK182" i="1"/>
  <c r="BG129" i="1"/>
  <c r="CA5" i="14"/>
  <c r="AF280" i="18"/>
  <c r="T30" i="2"/>
  <c r="U30" i="2"/>
  <c r="AQ60" i="14"/>
  <c r="BK275" i="1"/>
  <c r="AQ262" i="18"/>
  <c r="O149" i="18"/>
  <c r="T22" i="2"/>
  <c r="U22" i="2"/>
  <c r="EU37" i="14"/>
  <c r="U26" i="2"/>
  <c r="T26" i="2"/>
  <c r="U24" i="2"/>
  <c r="T24" i="2"/>
  <c r="BI5" i="14"/>
  <c r="AWQ73" i="6"/>
  <c r="AWA73" i="6"/>
  <c r="CK9" i="1"/>
  <c r="CG9" i="1"/>
  <c r="CJ9" i="1"/>
  <c r="CF9" i="1"/>
  <c r="CI9" i="1"/>
  <c r="CH9" i="1"/>
  <c r="BD11" i="1"/>
  <c r="AP98" i="1"/>
  <c r="AN98" i="1"/>
  <c r="AR98" i="1"/>
  <c r="AS98" i="1"/>
  <c r="AB274" i="18"/>
  <c r="AS274" i="18" s="1"/>
  <c r="AB262" i="18"/>
  <c r="AS262" i="18" s="1"/>
  <c r="AQ46" i="14"/>
  <c r="AF243" i="18"/>
  <c r="AV207" i="18"/>
  <c r="AK143" i="18"/>
  <c r="AQ27" i="18"/>
  <c r="AB305" i="18"/>
  <c r="AS305" i="18" s="1"/>
  <c r="O517" i="18"/>
  <c r="O501" i="18"/>
  <c r="O485" i="18"/>
  <c r="O357" i="18"/>
  <c r="AF143" i="18"/>
  <c r="AB329" i="18"/>
  <c r="AS329" i="18" s="1"/>
  <c r="BG63" i="1"/>
  <c r="BH30" i="1"/>
  <c r="CS46" i="14"/>
  <c r="BH168" i="1"/>
  <c r="BR46" i="14"/>
  <c r="EQ199" i="14"/>
  <c r="ES199" i="14" s="1"/>
  <c r="ET141" i="14"/>
  <c r="AR146" i="1"/>
  <c r="AZ72" i="14"/>
  <c r="V112" i="18"/>
  <c r="AB112" i="18" s="1"/>
  <c r="AS112" i="18" s="1"/>
  <c r="EL10" i="14"/>
  <c r="S159" i="1"/>
  <c r="S156" i="1"/>
  <c r="CA21" i="14"/>
  <c r="AZ21" i="14"/>
  <c r="AQ134" i="1"/>
  <c r="O284" i="18"/>
  <c r="O294" i="18"/>
  <c r="ER184" i="14"/>
  <c r="ET179" i="14"/>
  <c r="O293" i="18"/>
  <c r="AF771" i="18"/>
  <c r="AQ771" i="18"/>
  <c r="O833" i="18"/>
  <c r="O817" i="18"/>
  <c r="O801" i="18"/>
  <c r="O785" i="18"/>
  <c r="O753" i="18"/>
  <c r="O705" i="18"/>
  <c r="O689" i="18"/>
  <c r="O673" i="18"/>
  <c r="O657" i="18"/>
  <c r="O641" i="18"/>
  <c r="O625" i="18"/>
  <c r="O609" i="18"/>
  <c r="O593" i="18"/>
  <c r="O577" i="18"/>
  <c r="O561" i="18"/>
  <c r="O545" i="18"/>
  <c r="O529" i="18"/>
  <c r="O513" i="18"/>
  <c r="O497" i="18"/>
  <c r="O481" i="18"/>
  <c r="O465" i="18"/>
  <c r="O449" i="18"/>
  <c r="O433" i="18"/>
  <c r="O417" i="18"/>
  <c r="O401" i="18"/>
  <c r="O385" i="18"/>
  <c r="O369" i="18"/>
  <c r="O844" i="18"/>
  <c r="O828" i="18"/>
  <c r="O812" i="18"/>
  <c r="O796" i="18"/>
  <c r="O780" i="18"/>
  <c r="O764" i="18"/>
  <c r="O748" i="18"/>
  <c r="O732" i="18"/>
  <c r="O716" i="18"/>
  <c r="O700" i="18"/>
  <c r="O684" i="18"/>
  <c r="O668" i="18"/>
  <c r="O652" i="18"/>
  <c r="O636" i="18"/>
  <c r="O620" i="18"/>
  <c r="O604" i="18"/>
  <c r="O588" i="18"/>
  <c r="O572" i="18"/>
  <c r="O556" i="18"/>
  <c r="O540" i="18"/>
  <c r="O524" i="18"/>
  <c r="O508" i="18"/>
  <c r="O492" i="18"/>
  <c r="O476" i="18"/>
  <c r="O839" i="18"/>
  <c r="O823" i="18"/>
  <c r="O807" i="18"/>
  <c r="O775" i="18"/>
  <c r="O759" i="18"/>
  <c r="O743" i="18"/>
  <c r="O727" i="18"/>
  <c r="O711" i="18"/>
  <c r="O695" i="18"/>
  <c r="O679" i="18"/>
  <c r="O663" i="18"/>
  <c r="O647" i="18"/>
  <c r="O631" i="18"/>
  <c r="O599" i="18"/>
  <c r="O583" i="18"/>
  <c r="O567" i="18"/>
  <c r="O551" i="18"/>
  <c r="O535" i="18"/>
  <c r="O519" i="18"/>
  <c r="O503" i="18"/>
  <c r="O487" i="18"/>
  <c r="O471" i="18"/>
  <c r="O455" i="18"/>
  <c r="O439" i="18"/>
  <c r="O423" i="18"/>
  <c r="O407" i="18"/>
  <c r="O391" i="18"/>
  <c r="O375" i="18"/>
  <c r="O359" i="18"/>
  <c r="O834" i="18"/>
  <c r="O770" i="18"/>
  <c r="O754" i="18"/>
  <c r="O738" i="18"/>
  <c r="O722" i="18"/>
  <c r="O690" i="18"/>
  <c r="O674" i="18"/>
  <c r="O658" i="18"/>
  <c r="O626" i="18"/>
  <c r="O594" i="18"/>
  <c r="O578" i="18"/>
  <c r="O562" i="18"/>
  <c r="O546" i="18"/>
  <c r="O530" i="18"/>
  <c r="O466" i="18"/>
  <c r="O450" i="18"/>
  <c r="O434" i="18"/>
  <c r="O418" i="18"/>
  <c r="O402" i="18"/>
  <c r="O386" i="18"/>
  <c r="O370" i="18"/>
  <c r="S66" i="1"/>
  <c r="S69" i="1"/>
  <c r="EU5" i="14"/>
  <c r="BY6" i="1"/>
  <c r="O114" i="6" s="1"/>
  <c r="AB306" i="18"/>
  <c r="AS306" i="18" s="1"/>
  <c r="O339" i="18"/>
  <c r="O343" i="18"/>
  <c r="O325" i="18"/>
  <c r="O311" i="18"/>
  <c r="O349" i="18"/>
  <c r="O355" i="18"/>
  <c r="AB259" i="18"/>
  <c r="AS259" i="18" s="1"/>
  <c r="AB275" i="18"/>
  <c r="AS275" i="18" s="1"/>
  <c r="AB291" i="18"/>
  <c r="AS291" i="18" s="1"/>
  <c r="AB307" i="18"/>
  <c r="AS307" i="18" s="1"/>
  <c r="AB331" i="18"/>
  <c r="AS331" i="18" s="1"/>
  <c r="AB351" i="18"/>
  <c r="AS351" i="18" s="1"/>
  <c r="S45" i="1"/>
  <c r="S42" i="1"/>
  <c r="AB252" i="18"/>
  <c r="AS252" i="18" s="1"/>
  <c r="AB268" i="18"/>
  <c r="AS268" i="18" s="1"/>
  <c r="AB284" i="18"/>
  <c r="AS284" i="18" s="1"/>
  <c r="AB316" i="18"/>
  <c r="AS316" i="18" s="1"/>
  <c r="O304" i="18"/>
  <c r="O346" i="18"/>
  <c r="O312" i="18"/>
  <c r="O327" i="18"/>
  <c r="T4" i="15"/>
  <c r="S11" i="1"/>
  <c r="S14" i="1"/>
  <c r="S17" i="1"/>
  <c r="S9" i="1"/>
  <c r="BR73" i="14"/>
  <c r="AA47" i="2"/>
  <c r="AA52" i="2"/>
  <c r="AA43" i="2"/>
  <c r="AA39" i="2"/>
  <c r="AA40" i="2" s="1"/>
  <c r="AB273" i="18"/>
  <c r="AS273" i="18" s="1"/>
  <c r="AB301" i="18"/>
  <c r="AS301" i="18" s="1"/>
  <c r="AB349" i="18"/>
  <c r="AS349" i="18" s="1"/>
  <c r="AB247" i="18"/>
  <c r="AS247" i="18" s="1"/>
  <c r="Z47" i="2"/>
  <c r="Z52" i="2"/>
  <c r="Z39" i="2"/>
  <c r="Z40" i="2" s="1"/>
  <c r="Z43" i="2"/>
  <c r="CO115" i="14"/>
  <c r="CP97" i="14"/>
  <c r="CJ72" i="14"/>
  <c r="CO81" i="14"/>
  <c r="CP138" i="14"/>
  <c r="CS191" i="14"/>
  <c r="CF99" i="14"/>
  <c r="CS84" i="14"/>
  <c r="CP123" i="14"/>
  <c r="CS160" i="14"/>
  <c r="CS196" i="14"/>
  <c r="CF84" i="14"/>
  <c r="CF112" i="14"/>
  <c r="CJ139" i="14"/>
  <c r="CG166" i="14"/>
  <c r="CJ187" i="14"/>
  <c r="BN67" i="14"/>
  <c r="BN83" i="14"/>
  <c r="BR93" i="14"/>
  <c r="BO104" i="14"/>
  <c r="BN115" i="14"/>
  <c r="BR125" i="14"/>
  <c r="BO136" i="14"/>
  <c r="BN147" i="14"/>
  <c r="BR157" i="14"/>
  <c r="BO168" i="14"/>
  <c r="BN179" i="14"/>
  <c r="BR189" i="14"/>
  <c r="BO200" i="14"/>
  <c r="BE69" i="14"/>
  <c r="BI79" i="14"/>
  <c r="BF90" i="14"/>
  <c r="BE101" i="14"/>
  <c r="BI111" i="14"/>
  <c r="BF122" i="14"/>
  <c r="BE133" i="14"/>
  <c r="BI143" i="14"/>
  <c r="BF154" i="14"/>
  <c r="BE165" i="14"/>
  <c r="BI175" i="14"/>
  <c r="CJ128" i="14"/>
  <c r="CG139" i="14"/>
  <c r="CF150" i="14"/>
  <c r="CJ160" i="14"/>
  <c r="CG171" i="14"/>
  <c r="CF182" i="14"/>
  <c r="CJ192" i="14"/>
  <c r="CG203" i="14"/>
  <c r="BN72" i="14"/>
  <c r="BR82" i="14"/>
  <c r="BO93" i="14"/>
  <c r="BN104" i="14"/>
  <c r="BR114" i="14"/>
  <c r="BO125" i="14"/>
  <c r="BN136" i="14"/>
  <c r="BR146" i="14"/>
  <c r="BO157" i="14"/>
  <c r="BN168" i="14"/>
  <c r="BR178" i="14"/>
  <c r="BO189" i="14"/>
  <c r="BN200" i="14"/>
  <c r="BI68" i="14"/>
  <c r="BF79" i="14"/>
  <c r="BE90" i="14"/>
  <c r="BI100" i="14"/>
  <c r="BF107" i="14"/>
  <c r="BE114" i="14"/>
  <c r="BE122" i="14"/>
  <c r="BF127" i="14"/>
  <c r="BI132" i="14"/>
  <c r="BE138" i="14"/>
  <c r="BF143" i="14"/>
  <c r="BI148" i="14"/>
  <c r="BE154" i="14"/>
  <c r="BF159" i="14"/>
  <c r="BI164" i="14"/>
  <c r="BE170" i="14"/>
  <c r="BF175" i="14"/>
  <c r="BI180" i="14"/>
  <c r="CF119" i="14"/>
  <c r="CJ125" i="14"/>
  <c r="CF131" i="14"/>
  <c r="CG136" i="14"/>
  <c r="CJ141" i="14"/>
  <c r="CF147" i="14"/>
  <c r="CG152" i="14"/>
  <c r="CJ157" i="14"/>
  <c r="CF163" i="14"/>
  <c r="CG168" i="14"/>
  <c r="CJ173" i="14"/>
  <c r="CF179" i="14"/>
  <c r="CG184" i="14"/>
  <c r="CJ189" i="14"/>
  <c r="CF195" i="14"/>
  <c r="CG200" i="14"/>
  <c r="BR63" i="14"/>
  <c r="BN69" i="14"/>
  <c r="BO74" i="14"/>
  <c r="BR79" i="14"/>
  <c r="BN85" i="14"/>
  <c r="BO90" i="14"/>
  <c r="BR95" i="14"/>
  <c r="BN101" i="14"/>
  <c r="BO106" i="14"/>
  <c r="BR111" i="14"/>
  <c r="BN117" i="14"/>
  <c r="BO122" i="14"/>
  <c r="BR127" i="14"/>
  <c r="BN133" i="14"/>
  <c r="BO138" i="14"/>
  <c r="BR143" i="14"/>
  <c r="BN149" i="14"/>
  <c r="BO154" i="14"/>
  <c r="BR159" i="14"/>
  <c r="BN165" i="14"/>
  <c r="BO170" i="14"/>
  <c r="BR175" i="14"/>
  <c r="BN181" i="14"/>
  <c r="BO186" i="14"/>
  <c r="BR191" i="14"/>
  <c r="BN197" i="14"/>
  <c r="BO202" i="14"/>
  <c r="BI65" i="14"/>
  <c r="BE71" i="14"/>
  <c r="BF76" i="14"/>
  <c r="BI81" i="14"/>
  <c r="BE87" i="14"/>
  <c r="BF92" i="14"/>
  <c r="BI97" i="14"/>
  <c r="BE103" i="14"/>
  <c r="BF108" i="14"/>
  <c r="BI113" i="14"/>
  <c r="BE119" i="14"/>
  <c r="BF124" i="14"/>
  <c r="BI129" i="14"/>
  <c r="BE135" i="14"/>
  <c r="BF140" i="14"/>
  <c r="BI145" i="14"/>
  <c r="BE151" i="14"/>
  <c r="BF156" i="14"/>
  <c r="BI161" i="14"/>
  <c r="BE167" i="14"/>
  <c r="BF172" i="14"/>
  <c r="CJ117" i="14"/>
  <c r="CG125" i="14"/>
  <c r="CJ130" i="14"/>
  <c r="CF136" i="14"/>
  <c r="CG141" i="14"/>
  <c r="CJ146" i="14"/>
  <c r="CF152" i="14"/>
  <c r="CG157" i="14"/>
  <c r="CJ162" i="14"/>
  <c r="CF168" i="14"/>
  <c r="CG173" i="14"/>
  <c r="CJ178" i="14"/>
  <c r="CF184" i="14"/>
  <c r="CG189" i="14"/>
  <c r="CJ194" i="14"/>
  <c r="CF200" i="14"/>
  <c r="BO63" i="14"/>
  <c r="BR68" i="14"/>
  <c r="BN74" i="14"/>
  <c r="BO79" i="14"/>
  <c r="BR84" i="14"/>
  <c r="BN90" i="14"/>
  <c r="BO95" i="14"/>
  <c r="BR100" i="14"/>
  <c r="BN106" i="14"/>
  <c r="BO111" i="14"/>
  <c r="BR116" i="14"/>
  <c r="BN122" i="14"/>
  <c r="BO127" i="14"/>
  <c r="BR132" i="14"/>
  <c r="BN138" i="14"/>
  <c r="BO143" i="14"/>
  <c r="BR148" i="14"/>
  <c r="BN154" i="14"/>
  <c r="BO159" i="14"/>
  <c r="BR164" i="14"/>
  <c r="BN170" i="14"/>
  <c r="BO175" i="14"/>
  <c r="BR180" i="14"/>
  <c r="BN186" i="14"/>
  <c r="BO191" i="14"/>
  <c r="BR196" i="14"/>
  <c r="BN202" i="14"/>
  <c r="BF65" i="14"/>
  <c r="BI70" i="14"/>
  <c r="BE76" i="14"/>
  <c r="BF81" i="14"/>
  <c r="BI86" i="14"/>
  <c r="BE92" i="14"/>
  <c r="BF97" i="14"/>
  <c r="BI102" i="14"/>
  <c r="BE108" i="14"/>
  <c r="BF113" i="14"/>
  <c r="BI118" i="14"/>
  <c r="BE124" i="14"/>
  <c r="BF129" i="14"/>
  <c r="BI134" i="14"/>
  <c r="BE140" i="14"/>
  <c r="BF145" i="14"/>
  <c r="BI150" i="14"/>
  <c r="BE156" i="14"/>
  <c r="BF161" i="14"/>
  <c r="BI166" i="14"/>
  <c r="BE172" i="14"/>
  <c r="BF177" i="14"/>
  <c r="BI182" i="14"/>
  <c r="Y200" i="14"/>
  <c r="V195" i="14"/>
  <c r="U190" i="14"/>
  <c r="Y184" i="14"/>
  <c r="V179" i="14"/>
  <c r="U174" i="14"/>
  <c r="Y168" i="14"/>
  <c r="V163" i="14"/>
  <c r="U158" i="14"/>
  <c r="Y152" i="14"/>
  <c r="V147" i="14"/>
  <c r="U142" i="14"/>
  <c r="Y136" i="14"/>
  <c r="V131" i="14"/>
  <c r="U126" i="14"/>
  <c r="Y120" i="14"/>
  <c r="V115" i="14"/>
  <c r="U110" i="14"/>
  <c r="Y104" i="14"/>
  <c r="V99" i="14"/>
  <c r="U94" i="14"/>
  <c r="Y88" i="14"/>
  <c r="V83" i="14"/>
  <c r="U78" i="14"/>
  <c r="Y72" i="14"/>
  <c r="V67" i="14"/>
  <c r="U62" i="14"/>
  <c r="AE199" i="14"/>
  <c r="AD194" i="14"/>
  <c r="AH188" i="14"/>
  <c r="AE183" i="14"/>
  <c r="AD178" i="14"/>
  <c r="AH172" i="14"/>
  <c r="AE167" i="14"/>
  <c r="AD162" i="14"/>
  <c r="AH156" i="14"/>
  <c r="AE151" i="14"/>
  <c r="AD146" i="14"/>
  <c r="AH140" i="14"/>
  <c r="AE135" i="14"/>
  <c r="AD130" i="14"/>
  <c r="AH124" i="14"/>
  <c r="AE119" i="14"/>
  <c r="AD114" i="14"/>
  <c r="AH108" i="14"/>
  <c r="AE103" i="14"/>
  <c r="AD98" i="14"/>
  <c r="AH92" i="14"/>
  <c r="AE87" i="14"/>
  <c r="AD82" i="14"/>
  <c r="AH76" i="14"/>
  <c r="AE71" i="14"/>
  <c r="AD66" i="14"/>
  <c r="AN203" i="14"/>
  <c r="AM198" i="14"/>
  <c r="AQ192" i="14"/>
  <c r="AN187" i="14"/>
  <c r="AM182" i="14"/>
  <c r="AQ176" i="14"/>
  <c r="AN171" i="14"/>
  <c r="AM166" i="14"/>
  <c r="AQ160" i="14"/>
  <c r="AN155" i="14"/>
  <c r="AM150" i="14"/>
  <c r="AQ144" i="14"/>
  <c r="AN139" i="14"/>
  <c r="AM134" i="14"/>
  <c r="AQ128" i="14"/>
  <c r="AN123" i="14"/>
  <c r="AM118" i="14"/>
  <c r="AQ112" i="14"/>
  <c r="AN107" i="14"/>
  <c r="AM102" i="14"/>
  <c r="AQ96" i="14"/>
  <c r="AN91" i="14"/>
  <c r="AM86" i="14"/>
  <c r="AQ80" i="14"/>
  <c r="AN75" i="14"/>
  <c r="AM70" i="14"/>
  <c r="AQ64" i="14"/>
  <c r="BI201" i="14"/>
  <c r="BF196" i="14"/>
  <c r="BE191" i="14"/>
  <c r="BI185" i="14"/>
  <c r="Y203" i="14"/>
  <c r="V198" i="14"/>
  <c r="U193" i="14"/>
  <c r="Y187" i="14"/>
  <c r="V182" i="14"/>
  <c r="U177" i="14"/>
  <c r="Y171" i="14"/>
  <c r="V166" i="14"/>
  <c r="CS165" i="14"/>
  <c r="CO140" i="14"/>
  <c r="CG91" i="14"/>
  <c r="CP98" i="14"/>
  <c r="CS151" i="14"/>
  <c r="CP202" i="14"/>
  <c r="CJ109" i="14"/>
  <c r="CP95" i="14"/>
  <c r="CS132" i="14"/>
  <c r="CO170" i="14"/>
  <c r="CJ62" i="14"/>
  <c r="CJ90" i="14"/>
  <c r="CJ118" i="14"/>
  <c r="CJ147" i="14"/>
  <c r="CJ171" i="14"/>
  <c r="CF193" i="14"/>
  <c r="BO72" i="14"/>
  <c r="BO84" i="14"/>
  <c r="BN95" i="14"/>
  <c r="BR105" i="14"/>
  <c r="BO116" i="14"/>
  <c r="BN127" i="14"/>
  <c r="BR137" i="14"/>
  <c r="BO148" i="14"/>
  <c r="BN159" i="14"/>
  <c r="BR169" i="14"/>
  <c r="BO180" i="14"/>
  <c r="BN191" i="14"/>
  <c r="BR201" i="14"/>
  <c r="BF70" i="14"/>
  <c r="BE81" i="14"/>
  <c r="BI91" i="14"/>
  <c r="BF102" i="14"/>
  <c r="BE113" i="14"/>
  <c r="BI123" i="14"/>
  <c r="BF134" i="14"/>
  <c r="BE145" i="14"/>
  <c r="BI155" i="14"/>
  <c r="BF166" i="14"/>
  <c r="BE177" i="14"/>
  <c r="CF130" i="14"/>
  <c r="CJ140" i="14"/>
  <c r="CG151" i="14"/>
  <c r="CF162" i="14"/>
  <c r="CJ172" i="14"/>
  <c r="CG183" i="14"/>
  <c r="CF194" i="14"/>
  <c r="BR62" i="14"/>
  <c r="BO73" i="14"/>
  <c r="BN84" i="14"/>
  <c r="BR94" i="14"/>
  <c r="BO105" i="14"/>
  <c r="BN116" i="14"/>
  <c r="BR126" i="14"/>
  <c r="BO137" i="14"/>
  <c r="BN148" i="14"/>
  <c r="BR158" i="14"/>
  <c r="BO169" i="14"/>
  <c r="BN180" i="14"/>
  <c r="BR190" i="14"/>
  <c r="BO201" i="14"/>
  <c r="BE70" i="14"/>
  <c r="BI80" i="14"/>
  <c r="BF91" i="14"/>
  <c r="BE102" i="14"/>
  <c r="BI108" i="14"/>
  <c r="BI116" i="14"/>
  <c r="BF123" i="14"/>
  <c r="BI128" i="14"/>
  <c r="BE134" i="14"/>
  <c r="BF139" i="14"/>
  <c r="BI144" i="14"/>
  <c r="BE150" i="14"/>
  <c r="BF155" i="14"/>
  <c r="BI160" i="14"/>
  <c r="BE166" i="14"/>
  <c r="BF171" i="14"/>
  <c r="BI176" i="14"/>
  <c r="BE182" i="14"/>
  <c r="CJ121" i="14"/>
  <c r="CF127" i="14"/>
  <c r="CG132" i="14"/>
  <c r="CJ137" i="14"/>
  <c r="CF143" i="14"/>
  <c r="CG148" i="14"/>
  <c r="CJ153" i="14"/>
  <c r="CF159" i="14"/>
  <c r="CG164" i="14"/>
  <c r="CJ169" i="14"/>
  <c r="CF175" i="14"/>
  <c r="CG180" i="14"/>
  <c r="CJ185" i="14"/>
  <c r="CF191" i="14"/>
  <c r="CG196" i="14"/>
  <c r="CJ201" i="14"/>
  <c r="BN65" i="14"/>
  <c r="BO70" i="14"/>
  <c r="BR75" i="14"/>
  <c r="BN81" i="14"/>
  <c r="BO86" i="14"/>
  <c r="BR91" i="14"/>
  <c r="BN97" i="14"/>
  <c r="BO102" i="14"/>
  <c r="BR107" i="14"/>
  <c r="BN113" i="14"/>
  <c r="BO118" i="14"/>
  <c r="BR123" i="14"/>
  <c r="BN129" i="14"/>
  <c r="BO134" i="14"/>
  <c r="BR139" i="14"/>
  <c r="BN145" i="14"/>
  <c r="BO150" i="14"/>
  <c r="BR155" i="14"/>
  <c r="BN161" i="14"/>
  <c r="BO166" i="14"/>
  <c r="BR171" i="14"/>
  <c r="BN177" i="14"/>
  <c r="BO182" i="14"/>
  <c r="BR187" i="14"/>
  <c r="BN193" i="14"/>
  <c r="BO198" i="14"/>
  <c r="BR203" i="14"/>
  <c r="BE67" i="14"/>
  <c r="BF72" i="14"/>
  <c r="BI77" i="14"/>
  <c r="BE83" i="14"/>
  <c r="BF88" i="14"/>
  <c r="BI93" i="14"/>
  <c r="BE99" i="14"/>
  <c r="BF104" i="14"/>
  <c r="BI109" i="14"/>
  <c r="BE115" i="14"/>
  <c r="BF120" i="14"/>
  <c r="BI125" i="14"/>
  <c r="BE131" i="14"/>
  <c r="BF136" i="14"/>
  <c r="BI141" i="14"/>
  <c r="BE147" i="14"/>
  <c r="BF152" i="14"/>
  <c r="BI157" i="14"/>
  <c r="BE163" i="14"/>
  <c r="BF168" i="14"/>
  <c r="BI173" i="14"/>
  <c r="CG121" i="14"/>
  <c r="CJ126" i="14"/>
  <c r="CF132" i="14"/>
  <c r="CG137" i="14"/>
  <c r="CJ142" i="14"/>
  <c r="CF148" i="14"/>
  <c r="CG153" i="14"/>
  <c r="CJ158" i="14"/>
  <c r="CF164" i="14"/>
  <c r="CG169" i="14"/>
  <c r="CJ174" i="14"/>
  <c r="CF180" i="14"/>
  <c r="CG185" i="14"/>
  <c r="CJ190" i="14"/>
  <c r="CF196" i="14"/>
  <c r="CG201" i="14"/>
  <c r="BR64" i="14"/>
  <c r="BN70" i="14"/>
  <c r="BO75" i="14"/>
  <c r="BR80" i="14"/>
  <c r="BN86" i="14"/>
  <c r="BO91" i="14"/>
  <c r="BR96" i="14"/>
  <c r="BN102" i="14"/>
  <c r="BO107" i="14"/>
  <c r="BR112" i="14"/>
  <c r="BN118" i="14"/>
  <c r="BO123" i="14"/>
  <c r="BR128" i="14"/>
  <c r="BN134" i="14"/>
  <c r="BO139" i="14"/>
  <c r="BR144" i="14"/>
  <c r="BN150" i="14"/>
  <c r="BO155" i="14"/>
  <c r="BR160" i="14"/>
  <c r="BN166" i="14"/>
  <c r="BO171" i="14"/>
  <c r="BR176" i="14"/>
  <c r="BN182" i="14"/>
  <c r="BO187" i="14"/>
  <c r="BR192" i="14"/>
  <c r="BN198" i="14"/>
  <c r="BO203" i="14"/>
  <c r="BI66" i="14"/>
  <c r="BE72" i="14"/>
  <c r="BF77" i="14"/>
  <c r="BI82" i="14"/>
  <c r="BE88" i="14"/>
  <c r="BF93" i="14"/>
  <c r="BI98" i="14"/>
  <c r="BE104" i="14"/>
  <c r="BF109" i="14"/>
  <c r="BI114" i="14"/>
  <c r="BE120" i="14"/>
  <c r="BF125" i="14"/>
  <c r="BI130" i="14"/>
  <c r="BE136" i="14"/>
  <c r="BF141" i="14"/>
  <c r="BI146" i="14"/>
  <c r="BE152" i="14"/>
  <c r="BF157" i="14"/>
  <c r="BI162" i="14"/>
  <c r="BE168" i="14"/>
  <c r="BF173" i="14"/>
  <c r="BI178" i="14"/>
  <c r="BE184" i="14"/>
  <c r="V199" i="14"/>
  <c r="U194" i="14"/>
  <c r="Y188" i="14"/>
  <c r="V183" i="14"/>
  <c r="U178" i="14"/>
  <c r="Y172" i="14"/>
  <c r="V167" i="14"/>
  <c r="U162" i="14"/>
  <c r="Y156" i="14"/>
  <c r="V151" i="14"/>
  <c r="U146" i="14"/>
  <c r="Y140" i="14"/>
  <c r="V135" i="14"/>
  <c r="U130" i="14"/>
  <c r="Y124" i="14"/>
  <c r="V119" i="14"/>
  <c r="U114" i="14"/>
  <c r="Y108" i="14"/>
  <c r="V103" i="14"/>
  <c r="U98" i="14"/>
  <c r="Y92" i="14"/>
  <c r="V87" i="14"/>
  <c r="U82" i="14"/>
  <c r="Y76" i="14"/>
  <c r="V71" i="14"/>
  <c r="U66" i="14"/>
  <c r="AE203" i="14"/>
  <c r="AD198" i="14"/>
  <c r="AH192" i="14"/>
  <c r="AE187" i="14"/>
  <c r="AD182" i="14"/>
  <c r="AH176" i="14"/>
  <c r="AE171" i="14"/>
  <c r="AD166" i="14"/>
  <c r="AH160" i="14"/>
  <c r="AE155" i="14"/>
  <c r="AD150" i="14"/>
  <c r="AH144" i="14"/>
  <c r="AE139" i="14"/>
  <c r="AD134" i="14"/>
  <c r="AH128" i="14"/>
  <c r="AE123" i="14"/>
  <c r="AD118" i="14"/>
  <c r="AH112" i="14"/>
  <c r="AE107" i="14"/>
  <c r="AD102" i="14"/>
  <c r="AH96" i="14"/>
  <c r="AE91" i="14"/>
  <c r="AD86" i="14"/>
  <c r="AH80" i="14"/>
  <c r="AE75" i="14"/>
  <c r="AD70" i="14"/>
  <c r="AH64" i="14"/>
  <c r="AM202" i="14"/>
  <c r="AQ196" i="14"/>
  <c r="AN191" i="14"/>
  <c r="AM186" i="14"/>
  <c r="AQ180" i="14"/>
  <c r="AN175" i="14"/>
  <c r="AM170" i="14"/>
  <c r="AQ164" i="14"/>
  <c r="AN159" i="14"/>
  <c r="AM154" i="14"/>
  <c r="AQ148" i="14"/>
  <c r="AN143" i="14"/>
  <c r="AM138" i="14"/>
  <c r="AQ132" i="14"/>
  <c r="AN127" i="14"/>
  <c r="AM122" i="14"/>
  <c r="AQ116" i="14"/>
  <c r="AN111" i="14"/>
  <c r="AM106" i="14"/>
  <c r="AQ100" i="14"/>
  <c r="AN95" i="14"/>
  <c r="AM90" i="14"/>
  <c r="AQ84" i="14"/>
  <c r="AN79" i="14"/>
  <c r="AM74" i="14"/>
  <c r="AQ68" i="14"/>
  <c r="AN63" i="14"/>
  <c r="CF81" i="14"/>
  <c r="CP165" i="14"/>
  <c r="CJ108" i="14"/>
  <c r="CP114" i="14"/>
  <c r="CO165" i="14"/>
  <c r="CG72" i="14"/>
  <c r="CO66" i="14"/>
  <c r="CP103" i="14"/>
  <c r="CS140" i="14"/>
  <c r="CS180" i="14"/>
  <c r="CG69" i="14"/>
  <c r="CG97" i="14"/>
  <c r="CG126" i="14"/>
  <c r="CG154" i="14"/>
  <c r="CF177" i="14"/>
  <c r="CG198" i="14"/>
  <c r="BR77" i="14"/>
  <c r="BO88" i="14"/>
  <c r="BN99" i="14"/>
  <c r="BR109" i="14"/>
  <c r="BO120" i="14"/>
  <c r="BN131" i="14"/>
  <c r="BR141" i="14"/>
  <c r="BO152" i="14"/>
  <c r="BN163" i="14"/>
  <c r="BR173" i="14"/>
  <c r="BO184" i="14"/>
  <c r="BN195" i="14"/>
  <c r="BI63" i="14"/>
  <c r="BF74" i="14"/>
  <c r="BE85" i="14"/>
  <c r="BI95" i="14"/>
  <c r="BF106" i="14"/>
  <c r="BE117" i="14"/>
  <c r="BI127" i="14"/>
  <c r="BF138" i="14"/>
  <c r="BE149" i="14"/>
  <c r="BI159" i="14"/>
  <c r="BF170" i="14"/>
  <c r="CG123" i="14"/>
  <c r="CF134" i="14"/>
  <c r="CJ144" i="14"/>
  <c r="CG155" i="14"/>
  <c r="CF166" i="14"/>
  <c r="CJ176" i="14"/>
  <c r="CG187" i="14"/>
  <c r="CF198" i="14"/>
  <c r="BR66" i="14"/>
  <c r="BO77" i="14"/>
  <c r="BN88" i="14"/>
  <c r="BR98" i="14"/>
  <c r="BO109" i="14"/>
  <c r="BN120" i="14"/>
  <c r="BR130" i="14"/>
  <c r="BO141" i="14"/>
  <c r="BN152" i="14"/>
  <c r="BR162" i="14"/>
  <c r="BO173" i="14"/>
  <c r="BN184" i="14"/>
  <c r="BR194" i="14"/>
  <c r="BF63" i="14"/>
  <c r="BE74" i="14"/>
  <c r="BI84" i="14"/>
  <c r="BF95" i="14"/>
  <c r="BF103" i="14"/>
  <c r="BF111" i="14"/>
  <c r="BE118" i="14"/>
  <c r="BI124" i="14"/>
  <c r="BE130" i="14"/>
  <c r="BF135" i="14"/>
  <c r="BI140" i="14"/>
  <c r="BE146" i="14"/>
  <c r="BF151" i="14"/>
  <c r="BI156" i="14"/>
  <c r="BE162" i="14"/>
  <c r="BF167" i="14"/>
  <c r="BI172" i="14"/>
  <c r="BE178" i="14"/>
  <c r="BF183" i="14"/>
  <c r="CF123" i="14"/>
  <c r="CG128" i="14"/>
  <c r="CJ133" i="14"/>
  <c r="CF139" i="14"/>
  <c r="CG144" i="14"/>
  <c r="CJ149" i="14"/>
  <c r="CF155" i="14"/>
  <c r="CG160" i="14"/>
  <c r="CJ165" i="14"/>
  <c r="CF171" i="14"/>
  <c r="CG176" i="14"/>
  <c r="CJ181" i="14"/>
  <c r="CF187" i="14"/>
  <c r="CG192" i="14"/>
  <c r="CJ197" i="14"/>
  <c r="CF203" i="14"/>
  <c r="BO66" i="14"/>
  <c r="BR71" i="14"/>
  <c r="BN77" i="14"/>
  <c r="BO82" i="14"/>
  <c r="BR87" i="14"/>
  <c r="BN93" i="14"/>
  <c r="BO98" i="14"/>
  <c r="BR103" i="14"/>
  <c r="BN109" i="14"/>
  <c r="BO114" i="14"/>
  <c r="BR119" i="14"/>
  <c r="BN125" i="14"/>
  <c r="BO130" i="14"/>
  <c r="BR135" i="14"/>
  <c r="BN141" i="14"/>
  <c r="BO146" i="14"/>
  <c r="BR151" i="14"/>
  <c r="BN157" i="14"/>
  <c r="BO162" i="14"/>
  <c r="BR167" i="14"/>
  <c r="BN173" i="14"/>
  <c r="BO178" i="14"/>
  <c r="BR183" i="14"/>
  <c r="BN189" i="14"/>
  <c r="BO194" i="14"/>
  <c r="BR199" i="14"/>
  <c r="BE63" i="14"/>
  <c r="BF68" i="14"/>
  <c r="BI73" i="14"/>
  <c r="BE79" i="14"/>
  <c r="BF84" i="14"/>
  <c r="BI89" i="14"/>
  <c r="BE95" i="14"/>
  <c r="BF100" i="14"/>
  <c r="BI105" i="14"/>
  <c r="BE111" i="14"/>
  <c r="BF116" i="14"/>
  <c r="BI121" i="14"/>
  <c r="BE127" i="14"/>
  <c r="BF132" i="14"/>
  <c r="BI137" i="14"/>
  <c r="BE143" i="14"/>
  <c r="BF148" i="14"/>
  <c r="BI153" i="14"/>
  <c r="BE159" i="14"/>
  <c r="BF164" i="14"/>
  <c r="BI169" i="14"/>
  <c r="BE175" i="14"/>
  <c r="CJ122" i="14"/>
  <c r="CF128" i="14"/>
  <c r="CG133" i="14"/>
  <c r="CJ138" i="14"/>
  <c r="CF144" i="14"/>
  <c r="CG149" i="14"/>
  <c r="CJ154" i="14"/>
  <c r="CF160" i="14"/>
  <c r="CG165" i="14"/>
  <c r="CJ170" i="14"/>
  <c r="CF176" i="14"/>
  <c r="CG181" i="14"/>
  <c r="CJ186" i="14"/>
  <c r="CF192" i="14"/>
  <c r="CG197" i="14"/>
  <c r="CJ202" i="14"/>
  <c r="BN66" i="14"/>
  <c r="BO71" i="14"/>
  <c r="BR76" i="14"/>
  <c r="BN82" i="14"/>
  <c r="BO87" i="14"/>
  <c r="BR92" i="14"/>
  <c r="BN98" i="14"/>
  <c r="BO103" i="14"/>
  <c r="BR108" i="14"/>
  <c r="BN114" i="14"/>
  <c r="BO119" i="14"/>
  <c r="BR124" i="14"/>
  <c r="BN130" i="14"/>
  <c r="BO135" i="14"/>
  <c r="BR140" i="14"/>
  <c r="BN146" i="14"/>
  <c r="BO151" i="14"/>
  <c r="BR156" i="14"/>
  <c r="BN162" i="14"/>
  <c r="BO167" i="14"/>
  <c r="BR172" i="14"/>
  <c r="BN178" i="14"/>
  <c r="BO183" i="14"/>
  <c r="BR188" i="14"/>
  <c r="BN194" i="14"/>
  <c r="BO199" i="14"/>
  <c r="BI62" i="14"/>
  <c r="BE68" i="14"/>
  <c r="BF73" i="14"/>
  <c r="BI78" i="14"/>
  <c r="BE84" i="14"/>
  <c r="BF89" i="14"/>
  <c r="BI94" i="14"/>
  <c r="BE100" i="14"/>
  <c r="BF105" i="14"/>
  <c r="BI110" i="14"/>
  <c r="BE116" i="14"/>
  <c r="BF121" i="14"/>
  <c r="BI126" i="14"/>
  <c r="BE132" i="14"/>
  <c r="BF137" i="14"/>
  <c r="BI142" i="14"/>
  <c r="BE148" i="14"/>
  <c r="BF153" i="14"/>
  <c r="BI158" i="14"/>
  <c r="BE164" i="14"/>
  <c r="BF169" i="14"/>
  <c r="BI174" i="14"/>
  <c r="BE180" i="14"/>
  <c r="V203" i="14"/>
  <c r="U198" i="14"/>
  <c r="Y192" i="14"/>
  <c r="V187" i="14"/>
  <c r="U182" i="14"/>
  <c r="Y176" i="14"/>
  <c r="V171" i="14"/>
  <c r="U166" i="14"/>
  <c r="Y160" i="14"/>
  <c r="V155" i="14"/>
  <c r="U150" i="14"/>
  <c r="Y144" i="14"/>
  <c r="V139" i="14"/>
  <c r="U134" i="14"/>
  <c r="Y128" i="14"/>
  <c r="V123" i="14"/>
  <c r="U118" i="14"/>
  <c r="Y112" i="14"/>
  <c r="V107" i="14"/>
  <c r="U102" i="14"/>
  <c r="Y96" i="14"/>
  <c r="V91" i="14"/>
  <c r="U86" i="14"/>
  <c r="Y80" i="14"/>
  <c r="V75" i="14"/>
  <c r="U70" i="14"/>
  <c r="Y64" i="14"/>
  <c r="AD202" i="14"/>
  <c r="AH196" i="14"/>
  <c r="AE191" i="14"/>
  <c r="AD186" i="14"/>
  <c r="AH180" i="14"/>
  <c r="AE175" i="14"/>
  <c r="AD170" i="14"/>
  <c r="AH164" i="14"/>
  <c r="AE159" i="14"/>
  <c r="AD154" i="14"/>
  <c r="AH148" i="14"/>
  <c r="AE143" i="14"/>
  <c r="AD138" i="14"/>
  <c r="AH132" i="14"/>
  <c r="AE127" i="14"/>
  <c r="AD122" i="14"/>
  <c r="AH116" i="14"/>
  <c r="AE111" i="14"/>
  <c r="AD106" i="14"/>
  <c r="AH100" i="14"/>
  <c r="AE95" i="14"/>
  <c r="AD90" i="14"/>
  <c r="AH84" i="14"/>
  <c r="AE79" i="14"/>
  <c r="AD74" i="14"/>
  <c r="AH68" i="14"/>
  <c r="AE63" i="14"/>
  <c r="AQ200" i="14"/>
  <c r="AN195" i="14"/>
  <c r="AM190" i="14"/>
  <c r="AQ184" i="14"/>
  <c r="AN179" i="14"/>
  <c r="AM174" i="14"/>
  <c r="AQ168" i="14"/>
  <c r="AN163" i="14"/>
  <c r="AM158" i="14"/>
  <c r="AQ152" i="14"/>
  <c r="AN147" i="14"/>
  <c r="AM142" i="14"/>
  <c r="AQ136" i="14"/>
  <c r="AN131" i="14"/>
  <c r="AM126" i="14"/>
  <c r="AQ120" i="14"/>
  <c r="AN115" i="14"/>
  <c r="AM110" i="14"/>
  <c r="AQ104" i="14"/>
  <c r="AN99" i="14"/>
  <c r="AM94" i="14"/>
  <c r="AQ88" i="14"/>
  <c r="AN83" i="14"/>
  <c r="AM78" i="14"/>
  <c r="AQ72" i="14"/>
  <c r="AN67" i="14"/>
  <c r="AH165" i="14"/>
  <c r="CF117" i="14"/>
  <c r="CS186" i="14"/>
  <c r="CP66" i="14"/>
  <c r="CS127" i="14"/>
  <c r="CO177" i="14"/>
  <c r="CF87" i="14"/>
  <c r="CP75" i="14"/>
  <c r="CS112" i="14"/>
  <c r="CP151" i="14"/>
  <c r="CS188" i="14"/>
  <c r="CF76" i="14"/>
  <c r="CG105" i="14"/>
  <c r="CF133" i="14"/>
  <c r="CF161" i="14"/>
  <c r="CG182" i="14"/>
  <c r="CJ203" i="14"/>
  <c r="BN79" i="14"/>
  <c r="BR89" i="14"/>
  <c r="BO100" i="14"/>
  <c r="BN111" i="14"/>
  <c r="BR121" i="14"/>
  <c r="BO132" i="14"/>
  <c r="BN143" i="14"/>
  <c r="BR153" i="14"/>
  <c r="BO164" i="14"/>
  <c r="BN175" i="14"/>
  <c r="BR185" i="14"/>
  <c r="BO196" i="14"/>
  <c r="BE65" i="14"/>
  <c r="BI75" i="14"/>
  <c r="BF86" i="14"/>
  <c r="BE97" i="14"/>
  <c r="BI107" i="14"/>
  <c r="BF118" i="14"/>
  <c r="BE129" i="14"/>
  <c r="BI139" i="14"/>
  <c r="BF150" i="14"/>
  <c r="BE161" i="14"/>
  <c r="BI171" i="14"/>
  <c r="CJ124" i="14"/>
  <c r="CG135" i="14"/>
  <c r="CF146" i="14"/>
  <c r="CJ156" i="14"/>
  <c r="CG167" i="14"/>
  <c r="CF178" i="14"/>
  <c r="CJ188" i="14"/>
  <c r="CG199" i="14"/>
  <c r="BN68" i="14"/>
  <c r="BR78" i="14"/>
  <c r="BO89" i="14"/>
  <c r="BN100" i="14"/>
  <c r="BR110" i="14"/>
  <c r="BO121" i="14"/>
  <c r="BN132" i="14"/>
  <c r="BR142" i="14"/>
  <c r="BO153" i="14"/>
  <c r="BN164" i="14"/>
  <c r="BR174" i="14"/>
  <c r="BO185" i="14"/>
  <c r="BN196" i="14"/>
  <c r="BI64" i="14"/>
  <c r="BF75" i="14"/>
  <c r="BE86" i="14"/>
  <c r="BI96" i="14"/>
  <c r="BE106" i="14"/>
  <c r="BI112" i="14"/>
  <c r="BF119" i="14"/>
  <c r="BE126" i="14"/>
  <c r="BF131" i="14"/>
  <c r="BI136" i="14"/>
  <c r="BE142" i="14"/>
  <c r="BF147" i="14"/>
  <c r="BI152" i="14"/>
  <c r="BE158" i="14"/>
  <c r="BF163" i="14"/>
  <c r="BI168" i="14"/>
  <c r="BE174" i="14"/>
  <c r="BF179" i="14"/>
  <c r="BI184" i="14"/>
  <c r="CG124" i="14"/>
  <c r="CJ129" i="14"/>
  <c r="CF135" i="14"/>
  <c r="CG140" i="14"/>
  <c r="CJ145" i="14"/>
  <c r="CF151" i="14"/>
  <c r="CG156" i="14"/>
  <c r="CJ161" i="14"/>
  <c r="CF167" i="14"/>
  <c r="CG172" i="14"/>
  <c r="CJ177" i="14"/>
  <c r="CF183" i="14"/>
  <c r="CG188" i="14"/>
  <c r="CJ193" i="14"/>
  <c r="CF199" i="14"/>
  <c r="BO62" i="14"/>
  <c r="BR67" i="14"/>
  <c r="BN73" i="14"/>
  <c r="BO78" i="14"/>
  <c r="BR83" i="14"/>
  <c r="BN89" i="14"/>
  <c r="BO94" i="14"/>
  <c r="BR99" i="14"/>
  <c r="BN105" i="14"/>
  <c r="BO110" i="14"/>
  <c r="BR115" i="14"/>
  <c r="BN121" i="14"/>
  <c r="BO126" i="14"/>
  <c r="BR131" i="14"/>
  <c r="BN137" i="14"/>
  <c r="BO142" i="14"/>
  <c r="BR147" i="14"/>
  <c r="BN153" i="14"/>
  <c r="BO158" i="14"/>
  <c r="BR163" i="14"/>
  <c r="BN169" i="14"/>
  <c r="BO174" i="14"/>
  <c r="BR179" i="14"/>
  <c r="BN185" i="14"/>
  <c r="BO190" i="14"/>
  <c r="BR195" i="14"/>
  <c r="BN201" i="14"/>
  <c r="BF64" i="14"/>
  <c r="BI69" i="14"/>
  <c r="BE75" i="14"/>
  <c r="BF80" i="14"/>
  <c r="BI85" i="14"/>
  <c r="BE91" i="14"/>
  <c r="BF96" i="14"/>
  <c r="BI101" i="14"/>
  <c r="BE107" i="14"/>
  <c r="BF112" i="14"/>
  <c r="BI117" i="14"/>
  <c r="BE123" i="14"/>
  <c r="BF128" i="14"/>
  <c r="BI133" i="14"/>
  <c r="BE139" i="14"/>
  <c r="BF144" i="14"/>
  <c r="BI149" i="14"/>
  <c r="BE155" i="14"/>
  <c r="BF160" i="14"/>
  <c r="BI165" i="14"/>
  <c r="BE171" i="14"/>
  <c r="BF176" i="14"/>
  <c r="CF124" i="14"/>
  <c r="CG129" i="14"/>
  <c r="CJ134" i="14"/>
  <c r="CF140" i="14"/>
  <c r="CG145" i="14"/>
  <c r="CJ150" i="14"/>
  <c r="CF156" i="14"/>
  <c r="CG161" i="14"/>
  <c r="CJ166" i="14"/>
  <c r="CF172" i="14"/>
  <c r="CG177" i="14"/>
  <c r="CJ182" i="14"/>
  <c r="CF188" i="14"/>
  <c r="CG193" i="14"/>
  <c r="CJ198" i="14"/>
  <c r="BN62" i="14"/>
  <c r="BO67" i="14"/>
  <c r="BR72" i="14"/>
  <c r="BN78" i="14"/>
  <c r="BO83" i="14"/>
  <c r="BR88" i="14"/>
  <c r="BN94" i="14"/>
  <c r="BO99" i="14"/>
  <c r="BR104" i="14"/>
  <c r="BN110" i="14"/>
  <c r="BO115" i="14"/>
  <c r="BR120" i="14"/>
  <c r="BN126" i="14"/>
  <c r="BO131" i="14"/>
  <c r="BR136" i="14"/>
  <c r="BN142" i="14"/>
  <c r="BO147" i="14"/>
  <c r="BR152" i="14"/>
  <c r="BN158" i="14"/>
  <c r="BO163" i="14"/>
  <c r="BR168" i="14"/>
  <c r="BN174" i="14"/>
  <c r="BO179" i="14"/>
  <c r="BR184" i="14"/>
  <c r="BN190" i="14"/>
  <c r="BO195" i="14"/>
  <c r="BR200" i="14"/>
  <c r="BE64" i="14"/>
  <c r="BF69" i="14"/>
  <c r="BI74" i="14"/>
  <c r="BE80" i="14"/>
  <c r="BF85" i="14"/>
  <c r="BI90" i="14"/>
  <c r="BE96" i="14"/>
  <c r="BF101" i="14"/>
  <c r="BI106" i="14"/>
  <c r="BE112" i="14"/>
  <c r="BF117" i="14"/>
  <c r="BI122" i="14"/>
  <c r="BE128" i="14"/>
  <c r="BF133" i="14"/>
  <c r="BI138" i="14"/>
  <c r="BE144" i="14"/>
  <c r="BF149" i="14"/>
  <c r="BI154" i="14"/>
  <c r="BE160" i="14"/>
  <c r="BF165" i="14"/>
  <c r="BI170" i="14"/>
  <c r="BE176" i="14"/>
  <c r="BF181" i="14"/>
  <c r="U202" i="14"/>
  <c r="Y196" i="14"/>
  <c r="V191" i="14"/>
  <c r="U186" i="14"/>
  <c r="Y180" i="14"/>
  <c r="V175" i="14"/>
  <c r="U170" i="14"/>
  <c r="Y164" i="14"/>
  <c r="V159" i="14"/>
  <c r="U154" i="14"/>
  <c r="Y148" i="14"/>
  <c r="V143" i="14"/>
  <c r="U138" i="14"/>
  <c r="Y132" i="14"/>
  <c r="V127" i="14"/>
  <c r="U122" i="14"/>
  <c r="Y116" i="14"/>
  <c r="V111" i="14"/>
  <c r="U106" i="14"/>
  <c r="Y100" i="14"/>
  <c r="V95" i="14"/>
  <c r="U90" i="14"/>
  <c r="Y84" i="14"/>
  <c r="V79" i="14"/>
  <c r="U74" i="14"/>
  <c r="Y68" i="14"/>
  <c r="V63" i="14"/>
  <c r="AH200" i="14"/>
  <c r="AE195" i="14"/>
  <c r="AD190" i="14"/>
  <c r="AH184" i="14"/>
  <c r="AE179" i="14"/>
  <c r="AD174" i="14"/>
  <c r="AH168" i="14"/>
  <c r="AE163" i="14"/>
  <c r="AD158" i="14"/>
  <c r="AH152" i="14"/>
  <c r="AE147" i="14"/>
  <c r="AD142" i="14"/>
  <c r="AH136" i="14"/>
  <c r="AE131" i="14"/>
  <c r="AD126" i="14"/>
  <c r="AH120" i="14"/>
  <c r="AE115" i="14"/>
  <c r="AD110" i="14"/>
  <c r="AH104" i="14"/>
  <c r="AE99" i="14"/>
  <c r="AD94" i="14"/>
  <c r="AH88" i="14"/>
  <c r="AE83" i="14"/>
  <c r="AD78" i="14"/>
  <c r="AH72" i="14"/>
  <c r="AE67" i="14"/>
  <c r="AD62" i="14"/>
  <c r="AN199" i="14"/>
  <c r="AM194" i="14"/>
  <c r="AQ188" i="14"/>
  <c r="AN183" i="14"/>
  <c r="AM178" i="14"/>
  <c r="AQ172" i="14"/>
  <c r="AN167" i="14"/>
  <c r="AM162" i="14"/>
  <c r="AQ156" i="14"/>
  <c r="AN151" i="14"/>
  <c r="AM146" i="14"/>
  <c r="AQ140" i="14"/>
  <c r="AN135" i="14"/>
  <c r="AM130" i="14"/>
  <c r="AQ124" i="14"/>
  <c r="AN119" i="14"/>
  <c r="AM114" i="14"/>
  <c r="AQ108" i="14"/>
  <c r="AN103" i="14"/>
  <c r="AM98" i="14"/>
  <c r="AQ92" i="14"/>
  <c r="AN87" i="14"/>
  <c r="AM82" i="14"/>
  <c r="AQ76" i="14"/>
  <c r="AN71" i="14"/>
  <c r="AM66" i="14"/>
  <c r="BE203" i="14"/>
  <c r="BI197" i="14"/>
  <c r="BF192" i="14"/>
  <c r="BE187" i="14"/>
  <c r="BF178" i="14"/>
  <c r="Y199" i="14"/>
  <c r="V194" i="14"/>
  <c r="U189" i="14"/>
  <c r="Y183" i="14"/>
  <c r="V178" i="14"/>
  <c r="U173" i="14"/>
  <c r="Y167" i="14"/>
  <c r="V162" i="14"/>
  <c r="BE199" i="14"/>
  <c r="BF188" i="14"/>
  <c r="U201" i="14"/>
  <c r="V190" i="14"/>
  <c r="Y179" i="14"/>
  <c r="U169" i="14"/>
  <c r="Y159" i="14"/>
  <c r="V154" i="14"/>
  <c r="U149" i="14"/>
  <c r="Y143" i="14"/>
  <c r="V138" i="14"/>
  <c r="U133" i="14"/>
  <c r="Y127" i="14"/>
  <c r="V122" i="14"/>
  <c r="U117" i="14"/>
  <c r="Y111" i="14"/>
  <c r="V106" i="14"/>
  <c r="U101" i="14"/>
  <c r="Y95" i="14"/>
  <c r="V90" i="14"/>
  <c r="U85" i="14"/>
  <c r="Y79" i="14"/>
  <c r="V74" i="14"/>
  <c r="U69" i="14"/>
  <c r="Y63" i="14"/>
  <c r="AD201" i="14"/>
  <c r="AH195" i="14"/>
  <c r="AE190" i="14"/>
  <c r="AD185" i="14"/>
  <c r="AH179" i="14"/>
  <c r="AE174" i="14"/>
  <c r="AD169" i="14"/>
  <c r="AH163" i="14"/>
  <c r="AE158" i="14"/>
  <c r="AD153" i="14"/>
  <c r="AH147" i="14"/>
  <c r="AE142" i="14"/>
  <c r="AD137" i="14"/>
  <c r="AH131" i="14"/>
  <c r="AE126" i="14"/>
  <c r="AD121" i="14"/>
  <c r="AH115" i="14"/>
  <c r="AE110" i="14"/>
  <c r="AD105" i="14"/>
  <c r="AH99" i="14"/>
  <c r="AE94" i="14"/>
  <c r="AD89" i="14"/>
  <c r="AH83" i="14"/>
  <c r="AE78" i="14"/>
  <c r="AD73" i="14"/>
  <c r="AH67" i="14"/>
  <c r="AE62" i="14"/>
  <c r="AQ199" i="14"/>
  <c r="AN194" i="14"/>
  <c r="AM189" i="14"/>
  <c r="AQ183" i="14"/>
  <c r="AN178" i="14"/>
  <c r="AM173" i="14"/>
  <c r="AQ167" i="14"/>
  <c r="AN162" i="14"/>
  <c r="AM157" i="14"/>
  <c r="AQ151" i="14"/>
  <c r="AN146" i="14"/>
  <c r="AM141" i="14"/>
  <c r="AQ135" i="14"/>
  <c r="AN130" i="14"/>
  <c r="AM125" i="14"/>
  <c r="AQ119" i="14"/>
  <c r="AN114" i="14"/>
  <c r="AM109" i="14"/>
  <c r="AQ103" i="14"/>
  <c r="AN98" i="14"/>
  <c r="AM93" i="14"/>
  <c r="AQ87" i="14"/>
  <c r="AN82" i="14"/>
  <c r="AM77" i="14"/>
  <c r="AQ71" i="14"/>
  <c r="AN66" i="14"/>
  <c r="BF203" i="14"/>
  <c r="BE198" i="14"/>
  <c r="BI192" i="14"/>
  <c r="BF187" i="14"/>
  <c r="BE179" i="14"/>
  <c r="Y198" i="14"/>
  <c r="V193" i="14"/>
  <c r="U188" i="14"/>
  <c r="Y182" i="14"/>
  <c r="V177" i="14"/>
  <c r="U172" i="14"/>
  <c r="Y166" i="14"/>
  <c r="V161" i="14"/>
  <c r="U156" i="14"/>
  <c r="Y150" i="14"/>
  <c r="V145" i="14"/>
  <c r="U140" i="14"/>
  <c r="Y134" i="14"/>
  <c r="V129" i="14"/>
  <c r="U124" i="14"/>
  <c r="Y118" i="14"/>
  <c r="V113" i="14"/>
  <c r="U108" i="14"/>
  <c r="Y102" i="14"/>
  <c r="V97" i="14"/>
  <c r="U92" i="14"/>
  <c r="Y86" i="14"/>
  <c r="V81" i="14"/>
  <c r="U76" i="14"/>
  <c r="Y70" i="14"/>
  <c r="V65" i="14"/>
  <c r="AE201" i="14"/>
  <c r="AD196" i="14"/>
  <c r="AH190" i="14"/>
  <c r="AE185" i="14"/>
  <c r="AD180" i="14"/>
  <c r="AH174" i="14"/>
  <c r="AE169" i="14"/>
  <c r="AD164" i="14"/>
  <c r="AH158" i="14"/>
  <c r="AE153" i="14"/>
  <c r="AD148" i="14"/>
  <c r="AH142" i="14"/>
  <c r="AE137" i="14"/>
  <c r="AD132" i="14"/>
  <c r="AH126" i="14"/>
  <c r="AE121" i="14"/>
  <c r="AD116" i="14"/>
  <c r="AH110" i="14"/>
  <c r="AE105" i="14"/>
  <c r="AD100" i="14"/>
  <c r="AH94" i="14"/>
  <c r="AE89" i="14"/>
  <c r="AD84" i="14"/>
  <c r="AH78" i="14"/>
  <c r="AE73" i="14"/>
  <c r="AD68" i="14"/>
  <c r="AH62" i="14"/>
  <c r="AQ198" i="14"/>
  <c r="AN193" i="14"/>
  <c r="AM188" i="14"/>
  <c r="AQ182" i="14"/>
  <c r="AN177" i="14"/>
  <c r="AM172" i="14"/>
  <c r="AQ166" i="14"/>
  <c r="AN161" i="14"/>
  <c r="AM156" i="14"/>
  <c r="AQ150" i="14"/>
  <c r="AN145" i="14"/>
  <c r="AM140" i="14"/>
  <c r="AQ134" i="14"/>
  <c r="AN129" i="14"/>
  <c r="AM124" i="14"/>
  <c r="AQ118" i="14"/>
  <c r="AN113" i="14"/>
  <c r="AM108" i="14"/>
  <c r="AQ102" i="14"/>
  <c r="AN97" i="14"/>
  <c r="AM92" i="14"/>
  <c r="AQ86" i="14"/>
  <c r="AN81" i="14"/>
  <c r="AM76" i="14"/>
  <c r="AQ70" i="14"/>
  <c r="AN65" i="14"/>
  <c r="BF202" i="14"/>
  <c r="BE197" i="14"/>
  <c r="BI191" i="14"/>
  <c r="BF186" i="14"/>
  <c r="AQ28" i="14"/>
  <c r="BE195" i="14"/>
  <c r="BI183" i="14"/>
  <c r="U197" i="14"/>
  <c r="V186" i="14"/>
  <c r="Y175" i="14"/>
  <c r="U165" i="14"/>
  <c r="V158" i="14"/>
  <c r="U153" i="14"/>
  <c r="Y147" i="14"/>
  <c r="V142" i="14"/>
  <c r="U137" i="14"/>
  <c r="Y131" i="14"/>
  <c r="V126" i="14"/>
  <c r="U121" i="14"/>
  <c r="Y115" i="14"/>
  <c r="V110" i="14"/>
  <c r="U105" i="14"/>
  <c r="Y99" i="14"/>
  <c r="V94" i="14"/>
  <c r="U89" i="14"/>
  <c r="Y83" i="14"/>
  <c r="V78" i="14"/>
  <c r="U73" i="14"/>
  <c r="Y67" i="14"/>
  <c r="V62" i="14"/>
  <c r="AH199" i="14"/>
  <c r="AE194" i="14"/>
  <c r="AD189" i="14"/>
  <c r="AH183" i="14"/>
  <c r="AE178" i="14"/>
  <c r="AD173" i="14"/>
  <c r="AH167" i="14"/>
  <c r="AE162" i="14"/>
  <c r="AD157" i="14"/>
  <c r="AH151" i="14"/>
  <c r="AE146" i="14"/>
  <c r="AD141" i="14"/>
  <c r="AH135" i="14"/>
  <c r="AE130" i="14"/>
  <c r="AD125" i="14"/>
  <c r="AH119" i="14"/>
  <c r="AE114" i="14"/>
  <c r="AD109" i="14"/>
  <c r="AH103" i="14"/>
  <c r="AE98" i="14"/>
  <c r="AD93" i="14"/>
  <c r="AH87" i="14"/>
  <c r="AE82" i="14"/>
  <c r="AD77" i="14"/>
  <c r="AH71" i="14"/>
  <c r="AE66" i="14"/>
  <c r="AQ203" i="14"/>
  <c r="AN198" i="14"/>
  <c r="AM193" i="14"/>
  <c r="AQ187" i="14"/>
  <c r="AN182" i="14"/>
  <c r="AM177" i="14"/>
  <c r="AQ171" i="14"/>
  <c r="AN166" i="14"/>
  <c r="AM161" i="14"/>
  <c r="AQ155" i="14"/>
  <c r="AN150" i="14"/>
  <c r="AM145" i="14"/>
  <c r="AQ139" i="14"/>
  <c r="AN134" i="14"/>
  <c r="AM129" i="14"/>
  <c r="AQ123" i="14"/>
  <c r="AN118" i="14"/>
  <c r="AM113" i="14"/>
  <c r="AQ107" i="14"/>
  <c r="AN102" i="14"/>
  <c r="AM97" i="14"/>
  <c r="AQ91" i="14"/>
  <c r="AN86" i="14"/>
  <c r="AM81" i="14"/>
  <c r="AQ75" i="14"/>
  <c r="AN70" i="14"/>
  <c r="AM65" i="14"/>
  <c r="BE202" i="14"/>
  <c r="BI196" i="14"/>
  <c r="BF191" i="14"/>
  <c r="BE186" i="14"/>
  <c r="Y202" i="14"/>
  <c r="V197" i="14"/>
  <c r="U192" i="14"/>
  <c r="Y186" i="14"/>
  <c r="V181" i="14"/>
  <c r="U176" i="14"/>
  <c r="Y170" i="14"/>
  <c r="V165" i="14"/>
  <c r="U160" i="14"/>
  <c r="Y154" i="14"/>
  <c r="V149" i="14"/>
  <c r="U144" i="14"/>
  <c r="Y138" i="14"/>
  <c r="V133" i="14"/>
  <c r="U128" i="14"/>
  <c r="Y122" i="14"/>
  <c r="V117" i="14"/>
  <c r="U112" i="14"/>
  <c r="Y106" i="14"/>
  <c r="V101" i="14"/>
  <c r="U96" i="14"/>
  <c r="Y90" i="14"/>
  <c r="V85" i="14"/>
  <c r="U80" i="14"/>
  <c r="Y74" i="14"/>
  <c r="V69" i="14"/>
  <c r="U64" i="14"/>
  <c r="AD200" i="14"/>
  <c r="AH194" i="14"/>
  <c r="AE189" i="14"/>
  <c r="AD184" i="14"/>
  <c r="AH178" i="14"/>
  <c r="AE173" i="14"/>
  <c r="AD168" i="14"/>
  <c r="AH162" i="14"/>
  <c r="AE157" i="14"/>
  <c r="AD152" i="14"/>
  <c r="AH146" i="14"/>
  <c r="AE141" i="14"/>
  <c r="AD136" i="14"/>
  <c r="AH130" i="14"/>
  <c r="AE125" i="14"/>
  <c r="AD120" i="14"/>
  <c r="AH114" i="14"/>
  <c r="AE109" i="14"/>
  <c r="AD104" i="14"/>
  <c r="AH98" i="14"/>
  <c r="AE93" i="14"/>
  <c r="AD88" i="14"/>
  <c r="AH82" i="14"/>
  <c r="AE77" i="14"/>
  <c r="AD72" i="14"/>
  <c r="AH66" i="14"/>
  <c r="AQ202" i="14"/>
  <c r="AN197" i="14"/>
  <c r="AM192" i="14"/>
  <c r="AQ186" i="14"/>
  <c r="AN181" i="14"/>
  <c r="AM176" i="14"/>
  <c r="AQ170" i="14"/>
  <c r="AN165" i="14"/>
  <c r="AM160" i="14"/>
  <c r="AQ154" i="14"/>
  <c r="AN149" i="14"/>
  <c r="AM144" i="14"/>
  <c r="AQ138" i="14"/>
  <c r="AN133" i="14"/>
  <c r="AM128" i="14"/>
  <c r="AQ122" i="14"/>
  <c r="AN117" i="14"/>
  <c r="AM112" i="14"/>
  <c r="AQ106" i="14"/>
  <c r="AN101" i="14"/>
  <c r="AM96" i="14"/>
  <c r="AQ90" i="14"/>
  <c r="AN85" i="14"/>
  <c r="AM80" i="14"/>
  <c r="AQ74" i="14"/>
  <c r="AN69" i="14"/>
  <c r="AM64" i="14"/>
  <c r="BE201" i="14"/>
  <c r="BI195" i="14"/>
  <c r="BF190" i="14"/>
  <c r="BE185" i="14"/>
  <c r="AM62" i="14"/>
  <c r="BI193" i="14"/>
  <c r="BE181" i="14"/>
  <c r="Y195" i="14"/>
  <c r="U185" i="14"/>
  <c r="V174" i="14"/>
  <c r="Y163" i="14"/>
  <c r="U157" i="14"/>
  <c r="Y151" i="14"/>
  <c r="V146" i="14"/>
  <c r="U141" i="14"/>
  <c r="Y135" i="14"/>
  <c r="V130" i="14"/>
  <c r="U125" i="14"/>
  <c r="Y119" i="14"/>
  <c r="V114" i="14"/>
  <c r="U109" i="14"/>
  <c r="Y103" i="14"/>
  <c r="V98" i="14"/>
  <c r="U93" i="14"/>
  <c r="Y87" i="14"/>
  <c r="V82" i="14"/>
  <c r="U77" i="14"/>
  <c r="Y71" i="14"/>
  <c r="V66" i="14"/>
  <c r="AH203" i="14"/>
  <c r="AE198" i="14"/>
  <c r="AD193" i="14"/>
  <c r="AH187" i="14"/>
  <c r="AE182" i="14"/>
  <c r="AD177" i="14"/>
  <c r="AH171" i="14"/>
  <c r="AE166" i="14"/>
  <c r="AD161" i="14"/>
  <c r="AH155" i="14"/>
  <c r="AE150" i="14"/>
  <c r="AD145" i="14"/>
  <c r="AH139" i="14"/>
  <c r="AE134" i="14"/>
  <c r="AD129" i="14"/>
  <c r="AH123" i="14"/>
  <c r="AE118" i="14"/>
  <c r="AD113" i="14"/>
  <c r="AH107" i="14"/>
  <c r="AE102" i="14"/>
  <c r="AD97" i="14"/>
  <c r="AH91" i="14"/>
  <c r="AE86" i="14"/>
  <c r="AD81" i="14"/>
  <c r="AH75" i="14"/>
  <c r="AE70" i="14"/>
  <c r="AD65" i="14"/>
  <c r="AN202" i="14"/>
  <c r="AM197" i="14"/>
  <c r="AQ191" i="14"/>
  <c r="AN186" i="14"/>
  <c r="AM181" i="14"/>
  <c r="AQ175" i="14"/>
  <c r="AN170" i="14"/>
  <c r="AM165" i="14"/>
  <c r="AQ159" i="14"/>
  <c r="AN154" i="14"/>
  <c r="AM149" i="14"/>
  <c r="AQ143" i="14"/>
  <c r="AN138" i="14"/>
  <c r="AM133" i="14"/>
  <c r="AQ127" i="14"/>
  <c r="AN122" i="14"/>
  <c r="AM117" i="14"/>
  <c r="AQ111" i="14"/>
  <c r="AN106" i="14"/>
  <c r="AM101" i="14"/>
  <c r="AQ95" i="14"/>
  <c r="AN90" i="14"/>
  <c r="AM85" i="14"/>
  <c r="AQ79" i="14"/>
  <c r="AN74" i="14"/>
  <c r="AM69" i="14"/>
  <c r="AQ63" i="14"/>
  <c r="BI200" i="14"/>
  <c r="BF195" i="14"/>
  <c r="BE190" i="14"/>
  <c r="BF184" i="14"/>
  <c r="V201" i="14"/>
  <c r="U196" i="14"/>
  <c r="Y190" i="14"/>
  <c r="V185" i="14"/>
  <c r="U180" i="14"/>
  <c r="Y174" i="14"/>
  <c r="V169" i="14"/>
  <c r="U164" i="14"/>
  <c r="Y158" i="14"/>
  <c r="V153" i="14"/>
  <c r="U148" i="14"/>
  <c r="Y142" i="14"/>
  <c r="V137" i="14"/>
  <c r="U132" i="14"/>
  <c r="Y126" i="14"/>
  <c r="V121" i="14"/>
  <c r="U116" i="14"/>
  <c r="Y110" i="14"/>
  <c r="V105" i="14"/>
  <c r="U100" i="14"/>
  <c r="Y94" i="14"/>
  <c r="V89" i="14"/>
  <c r="U84" i="14"/>
  <c r="Y78" i="14"/>
  <c r="V73" i="14"/>
  <c r="U68" i="14"/>
  <c r="Y62" i="14"/>
  <c r="AH198" i="14"/>
  <c r="AE193" i="14"/>
  <c r="AD188" i="14"/>
  <c r="AH182" i="14"/>
  <c r="AE177" i="14"/>
  <c r="AD172" i="14"/>
  <c r="AH166" i="14"/>
  <c r="AE161" i="14"/>
  <c r="AD156" i="14"/>
  <c r="AH150" i="14"/>
  <c r="AE145" i="14"/>
  <c r="AD140" i="14"/>
  <c r="AH134" i="14"/>
  <c r="AE129" i="14"/>
  <c r="AD124" i="14"/>
  <c r="AH118" i="14"/>
  <c r="AE113" i="14"/>
  <c r="AD108" i="14"/>
  <c r="AH102" i="14"/>
  <c r="AE97" i="14"/>
  <c r="AD92" i="14"/>
  <c r="AH86" i="14"/>
  <c r="AE81" i="14"/>
  <c r="AD76" i="14"/>
  <c r="AH70" i="14"/>
  <c r="AE65" i="14"/>
  <c r="AN201" i="14"/>
  <c r="AM196" i="14"/>
  <c r="AQ190" i="14"/>
  <c r="AN185" i="14"/>
  <c r="AM180" i="14"/>
  <c r="AQ174" i="14"/>
  <c r="AN169" i="14"/>
  <c r="AM164" i="14"/>
  <c r="AQ158" i="14"/>
  <c r="AN153" i="14"/>
  <c r="AM148" i="14"/>
  <c r="AQ142" i="14"/>
  <c r="AN137" i="14"/>
  <c r="AM132" i="14"/>
  <c r="AQ126" i="14"/>
  <c r="AN121" i="14"/>
  <c r="AM116" i="14"/>
  <c r="AQ110" i="14"/>
  <c r="AN105" i="14"/>
  <c r="AM100" i="14"/>
  <c r="AQ94" i="14"/>
  <c r="AN89" i="14"/>
  <c r="AM84" i="14"/>
  <c r="AQ78" i="14"/>
  <c r="AN73" i="14"/>
  <c r="AM68" i="14"/>
  <c r="AQ62" i="14"/>
  <c r="BI199" i="14"/>
  <c r="BF194" i="14"/>
  <c r="BE189" i="14"/>
  <c r="BF182" i="14"/>
  <c r="BF200" i="14"/>
  <c r="BI189" i="14"/>
  <c r="V202" i="14"/>
  <c r="Y191" i="14"/>
  <c r="U181" i="14"/>
  <c r="V170" i="14"/>
  <c r="U161" i="14"/>
  <c r="Y155" i="14"/>
  <c r="V150" i="14"/>
  <c r="U145" i="14"/>
  <c r="Y139" i="14"/>
  <c r="V134" i="14"/>
  <c r="U129" i="14"/>
  <c r="Y123" i="14"/>
  <c r="V118" i="14"/>
  <c r="U113" i="14"/>
  <c r="Y107" i="14"/>
  <c r="V102" i="14"/>
  <c r="U97" i="14"/>
  <c r="Y91" i="14"/>
  <c r="V86" i="14"/>
  <c r="U81" i="14"/>
  <c r="Y75" i="14"/>
  <c r="V70" i="14"/>
  <c r="U65" i="14"/>
  <c r="AE202" i="14"/>
  <c r="AD197" i="14"/>
  <c r="AH191" i="14"/>
  <c r="AE186" i="14"/>
  <c r="AD181" i="14"/>
  <c r="AH175" i="14"/>
  <c r="AE170" i="14"/>
  <c r="AD165" i="14"/>
  <c r="AH159" i="14"/>
  <c r="AE154" i="14"/>
  <c r="AD149" i="14"/>
  <c r="AH143" i="14"/>
  <c r="AE138" i="14"/>
  <c r="AD133" i="14"/>
  <c r="AH127" i="14"/>
  <c r="AE122" i="14"/>
  <c r="AD117" i="14"/>
  <c r="AH111" i="14"/>
  <c r="AE106" i="14"/>
  <c r="AD101" i="14"/>
  <c r="AH95" i="14"/>
  <c r="AE90" i="14"/>
  <c r="AD85" i="14"/>
  <c r="AH79" i="14"/>
  <c r="AE74" i="14"/>
  <c r="AD69" i="14"/>
  <c r="AH63" i="14"/>
  <c r="AM201" i="14"/>
  <c r="AQ195" i="14"/>
  <c r="AN190" i="14"/>
  <c r="AM185" i="14"/>
  <c r="AQ179" i="14"/>
  <c r="AN174" i="14"/>
  <c r="AM169" i="14"/>
  <c r="AQ163" i="14"/>
  <c r="AN158" i="14"/>
  <c r="AM153" i="14"/>
  <c r="AM137" i="14"/>
  <c r="AQ115" i="14"/>
  <c r="AN94" i="14"/>
  <c r="AM73" i="14"/>
  <c r="BE194" i="14"/>
  <c r="Y194" i="14"/>
  <c r="V173" i="14"/>
  <c r="U152" i="14"/>
  <c r="Y130" i="14"/>
  <c r="V109" i="14"/>
  <c r="U88" i="14"/>
  <c r="Y66" i="14"/>
  <c r="AH186" i="14"/>
  <c r="AE165" i="14"/>
  <c r="AD144" i="14"/>
  <c r="AH122" i="14"/>
  <c r="AE101" i="14"/>
  <c r="AD80" i="14"/>
  <c r="AM200" i="14"/>
  <c r="AQ178" i="14"/>
  <c r="AN157" i="14"/>
  <c r="AM136" i="14"/>
  <c r="AQ114" i="14"/>
  <c r="AN93" i="14"/>
  <c r="AM72" i="14"/>
  <c r="BE193" i="14"/>
  <c r="Y27" i="14"/>
  <c r="Y34" i="14"/>
  <c r="Y30" i="14"/>
  <c r="AH29" i="14"/>
  <c r="AH47" i="14"/>
  <c r="BR48" i="14"/>
  <c r="AQ131" i="14"/>
  <c r="AN110" i="14"/>
  <c r="AM89" i="14"/>
  <c r="AQ67" i="14"/>
  <c r="BI188" i="14"/>
  <c r="V189" i="14"/>
  <c r="U168" i="14"/>
  <c r="Y146" i="14"/>
  <c r="V125" i="14"/>
  <c r="U104" i="14"/>
  <c r="Y82" i="14"/>
  <c r="AH202" i="14"/>
  <c r="AE181" i="14"/>
  <c r="AD160" i="14"/>
  <c r="AH138" i="14"/>
  <c r="AE117" i="14"/>
  <c r="AD96" i="14"/>
  <c r="AH74" i="14"/>
  <c r="AQ194" i="14"/>
  <c r="AN173" i="14"/>
  <c r="AM152" i="14"/>
  <c r="AQ130" i="14"/>
  <c r="AN109" i="14"/>
  <c r="AM88" i="14"/>
  <c r="AQ66" i="14"/>
  <c r="BI187" i="14"/>
  <c r="Y31" i="14"/>
  <c r="AQ30" i="14"/>
  <c r="Y29" i="14"/>
  <c r="AH37" i="14"/>
  <c r="BI34" i="14"/>
  <c r="AQ147" i="14"/>
  <c r="AN126" i="14"/>
  <c r="AM105" i="14"/>
  <c r="AQ83" i="14"/>
  <c r="AN62" i="14"/>
  <c r="BI181" i="14"/>
  <c r="U184" i="14"/>
  <c r="Y162" i="14"/>
  <c r="V141" i="14"/>
  <c r="U120" i="14"/>
  <c r="Y98" i="14"/>
  <c r="V77" i="14"/>
  <c r="AE197" i="14"/>
  <c r="AD176" i="14"/>
  <c r="AH154" i="14"/>
  <c r="AE133" i="14"/>
  <c r="AD112" i="14"/>
  <c r="AH90" i="14"/>
  <c r="AE69" i="14"/>
  <c r="AN189" i="14"/>
  <c r="AM168" i="14"/>
  <c r="AQ146" i="14"/>
  <c r="AN125" i="14"/>
  <c r="AM104" i="14"/>
  <c r="AQ82" i="14"/>
  <c r="BI203" i="14"/>
  <c r="BI179" i="14"/>
  <c r="Y28" i="14"/>
  <c r="AQ27" i="14"/>
  <c r="AQ31" i="14"/>
  <c r="AH30" i="14"/>
  <c r="CJ33" i="14"/>
  <c r="CJ47" i="14"/>
  <c r="BR38" i="14"/>
  <c r="BI47" i="14"/>
  <c r="AN142" i="14"/>
  <c r="AM121" i="14"/>
  <c r="AQ99" i="14"/>
  <c r="AN78" i="14"/>
  <c r="BF199" i="14"/>
  <c r="U200" i="14"/>
  <c r="Y178" i="14"/>
  <c r="V157" i="14"/>
  <c r="U136" i="14"/>
  <c r="Y114" i="14"/>
  <c r="V93" i="14"/>
  <c r="U72" i="14"/>
  <c r="AD192" i="14"/>
  <c r="AH170" i="14"/>
  <c r="AE149" i="14"/>
  <c r="AD128" i="14"/>
  <c r="AH106" i="14"/>
  <c r="AE85" i="14"/>
  <c r="AD64" i="14"/>
  <c r="AM184" i="14"/>
  <c r="AQ162" i="14"/>
  <c r="AN141" i="14"/>
  <c r="AM120" i="14"/>
  <c r="AQ98" i="14"/>
  <c r="AN77" i="14"/>
  <c r="BF198" i="14"/>
  <c r="AH28" i="14"/>
  <c r="AH27" i="14"/>
  <c r="AH31" i="14"/>
  <c r="AQ29" i="14"/>
  <c r="AQ47" i="14"/>
  <c r="DK61" i="14"/>
  <c r="Y37" i="14"/>
  <c r="BI35" i="14"/>
  <c r="AV87" i="18"/>
  <c r="O147" i="18"/>
  <c r="AP146" i="1"/>
  <c r="O204" i="18"/>
  <c r="AXS77" i="6"/>
  <c r="AUK77" i="6"/>
  <c r="D27" i="22" s="1"/>
  <c r="E27" i="22" s="1"/>
  <c r="O306" i="18"/>
  <c r="O318" i="18"/>
  <c r="O39" i="18"/>
  <c r="O305" i="18"/>
  <c r="O317" i="18"/>
  <c r="O845" i="18"/>
  <c r="O829" i="18"/>
  <c r="O813" i="18"/>
  <c r="O797" i="18"/>
  <c r="O781" i="18"/>
  <c r="O749" i="18"/>
  <c r="O701" i="18"/>
  <c r="O685" i="18"/>
  <c r="O669" i="18"/>
  <c r="O653" i="18"/>
  <c r="O621" i="18"/>
  <c r="O605" i="18"/>
  <c r="O589" i="18"/>
  <c r="O573" i="18"/>
  <c r="O557" i="18"/>
  <c r="O541" i="18"/>
  <c r="O525" i="18"/>
  <c r="O509" i="18"/>
  <c r="O493" i="18"/>
  <c r="O477" i="18"/>
  <c r="O461" i="18"/>
  <c r="O445" i="18"/>
  <c r="O429" i="18"/>
  <c r="O413" i="18"/>
  <c r="O397" i="18"/>
  <c r="O381" i="18"/>
  <c r="O365" i="18"/>
  <c r="O824" i="18"/>
  <c r="O808" i="18"/>
  <c r="O792" i="18"/>
  <c r="O776" i="18"/>
  <c r="O760" i="18"/>
  <c r="O744" i="18"/>
  <c r="O728" i="18"/>
  <c r="O712" i="18"/>
  <c r="O696" i="18"/>
  <c r="O680" i="18"/>
  <c r="O664" i="18"/>
  <c r="O648" i="18"/>
  <c r="O632" i="18"/>
  <c r="O616" i="18"/>
  <c r="O600" i="18"/>
  <c r="O584" i="18"/>
  <c r="O568" i="18"/>
  <c r="O552" i="18"/>
  <c r="O536" i="18"/>
  <c r="O520" i="18"/>
  <c r="O504" i="18"/>
  <c r="O488" i="18"/>
  <c r="O472" i="18"/>
  <c r="O835" i="18"/>
  <c r="O819" i="18"/>
  <c r="O803" i="18"/>
  <c r="O787" i="18"/>
  <c r="O771" i="18"/>
  <c r="O755" i="18"/>
  <c r="O739" i="18"/>
  <c r="O707" i="18"/>
  <c r="O691" i="18"/>
  <c r="O675" i="18"/>
  <c r="O659" i="18"/>
  <c r="O643" i="18"/>
  <c r="O627" i="18"/>
  <c r="O611" i="18"/>
  <c r="O595" i="18"/>
  <c r="O579" i="18"/>
  <c r="O563" i="18"/>
  <c r="O547" i="18"/>
  <c r="O531" i="18"/>
  <c r="O515" i="18"/>
  <c r="O499" i="18"/>
  <c r="O483" i="18"/>
  <c r="O467" i="18"/>
  <c r="O451" i="18"/>
  <c r="O435" i="18"/>
  <c r="O419" i="18"/>
  <c r="O403" i="18"/>
  <c r="O387" i="18"/>
  <c r="O371" i="18"/>
  <c r="O846" i="18"/>
  <c r="O830" i="18"/>
  <c r="O766" i="18"/>
  <c r="O750" i="18"/>
  <c r="O734" i="18"/>
  <c r="O718" i="18"/>
  <c r="O686" i="18"/>
  <c r="O670" i="18"/>
  <c r="O654" i="18"/>
  <c r="O638" i="18"/>
  <c r="O622" i="18"/>
  <c r="O606" i="18"/>
  <c r="O590" i="18"/>
  <c r="O574" i="18"/>
  <c r="O558" i="18"/>
  <c r="O542" i="18"/>
  <c r="O526" i="18"/>
  <c r="O462" i="18"/>
  <c r="O446" i="18"/>
  <c r="O430" i="18"/>
  <c r="O414" i="18"/>
  <c r="O398" i="18"/>
  <c r="O382" i="18"/>
  <c r="O366" i="18"/>
  <c r="EU4" i="14"/>
  <c r="BY5" i="1"/>
  <c r="I112" i="6" s="1"/>
  <c r="AB242" i="18"/>
  <c r="AS242" i="18" s="1"/>
  <c r="AB294" i="18"/>
  <c r="AS294" i="18" s="1"/>
  <c r="AB342" i="18"/>
  <c r="AS342" i="18" s="1"/>
  <c r="O319" i="18"/>
  <c r="O287" i="18"/>
  <c r="O323" i="18"/>
  <c r="O291" i="18"/>
  <c r="O331" i="18"/>
  <c r="O297" i="18"/>
  <c r="O299" i="18"/>
  <c r="O316" i="18"/>
  <c r="AB263" i="18"/>
  <c r="AS263" i="18" s="1"/>
  <c r="AB279" i="18"/>
  <c r="AS279" i="18" s="1"/>
  <c r="AB295" i="18"/>
  <c r="AS295" i="18" s="1"/>
  <c r="AB311" i="18"/>
  <c r="AS311" i="18" s="1"/>
  <c r="AB335" i="18"/>
  <c r="AS335" i="18" s="1"/>
  <c r="AB355" i="18"/>
  <c r="AS355" i="18" s="1"/>
  <c r="AB352" i="18"/>
  <c r="AS352" i="18" s="1"/>
  <c r="O12" i="18"/>
  <c r="O322" i="18"/>
  <c r="O326" i="18"/>
  <c r="O298" i="18"/>
  <c r="O300" i="18"/>
  <c r="O302" i="18"/>
  <c r="AB289" i="18"/>
  <c r="AS289" i="18" s="1"/>
  <c r="AB317" i="18"/>
  <c r="AS317" i="18" s="1"/>
  <c r="AB353" i="18"/>
  <c r="AS353" i="18" s="1"/>
  <c r="AB251" i="18"/>
  <c r="AS251" i="18" s="1"/>
  <c r="U23" i="2"/>
  <c r="T23" i="2"/>
  <c r="DB37" i="14"/>
  <c r="CS49" i="14"/>
  <c r="AWE115" i="6"/>
  <c r="O330" i="18"/>
  <c r="O342" i="18"/>
  <c r="ET199" i="14"/>
  <c r="ER196" i="14"/>
  <c r="O341" i="18"/>
  <c r="O841" i="18"/>
  <c r="O825" i="18"/>
  <c r="O809" i="18"/>
  <c r="O793" i="18"/>
  <c r="O697" i="18"/>
  <c r="O681" i="18"/>
  <c r="O665" i="18"/>
  <c r="O649" i="18"/>
  <c r="O633" i="18"/>
  <c r="O617" i="18"/>
  <c r="O601" i="18"/>
  <c r="O585" i="18"/>
  <c r="O569" i="18"/>
  <c r="O553" i="18"/>
  <c r="O537" i="18"/>
  <c r="O521" i="18"/>
  <c r="O505" i="18"/>
  <c r="O489" i="18"/>
  <c r="O473" i="18"/>
  <c r="O457" i="18"/>
  <c r="O441" i="18"/>
  <c r="O425" i="18"/>
  <c r="O409" i="18"/>
  <c r="O393" i="18"/>
  <c r="O377" i="18"/>
  <c r="O361" i="18"/>
  <c r="O836" i="18"/>
  <c r="O820" i="18"/>
  <c r="O804" i="18"/>
  <c r="O788" i="18"/>
  <c r="O772" i="18"/>
  <c r="O756" i="18"/>
  <c r="O740" i="18"/>
  <c r="O724" i="18"/>
  <c r="O708" i="18"/>
  <c r="O692" i="18"/>
  <c r="O676" i="18"/>
  <c r="O660" i="18"/>
  <c r="O644" i="18"/>
  <c r="O628" i="18"/>
  <c r="O612" i="18"/>
  <c r="O596" i="18"/>
  <c r="O580" i="18"/>
  <c r="O564" i="18"/>
  <c r="O548" i="18"/>
  <c r="O532" i="18"/>
  <c r="O516" i="18"/>
  <c r="O500" i="18"/>
  <c r="O484" i="18"/>
  <c r="O468" i="18"/>
  <c r="O831" i="18"/>
  <c r="O815" i="18"/>
  <c r="O799" i="18"/>
  <c r="O767" i="18"/>
  <c r="O751" i="18"/>
  <c r="O735" i="18"/>
  <c r="O719" i="18"/>
  <c r="O703" i="18"/>
  <c r="O687" i="18"/>
  <c r="O671" i="18"/>
  <c r="O655" i="18"/>
  <c r="O639" i="18"/>
  <c r="O623" i="18"/>
  <c r="O607" i="18"/>
  <c r="O591" i="18"/>
  <c r="O575" i="18"/>
  <c r="O559" i="18"/>
  <c r="O543" i="18"/>
  <c r="O527" i="18"/>
  <c r="O511" i="18"/>
  <c r="O495" i="18"/>
  <c r="O479" i="18"/>
  <c r="O463" i="18"/>
  <c r="O447" i="18"/>
  <c r="O431" i="18"/>
  <c r="O415" i="18"/>
  <c r="O399" i="18"/>
  <c r="O383" i="18"/>
  <c r="O367" i="18"/>
  <c r="O842" i="18"/>
  <c r="O762" i="18"/>
  <c r="O746" i="18"/>
  <c r="O730" i="18"/>
  <c r="O714" i="18"/>
  <c r="O698" i="18"/>
  <c r="O682" i="18"/>
  <c r="O666" i="18"/>
  <c r="O650" i="18"/>
  <c r="O618" i="18"/>
  <c r="O602" i="18"/>
  <c r="O586" i="18"/>
  <c r="O570" i="18"/>
  <c r="O554" i="18"/>
  <c r="O538" i="18"/>
  <c r="O458" i="18"/>
  <c r="O442" i="18"/>
  <c r="O426" i="18"/>
  <c r="O410" i="18"/>
  <c r="O394" i="18"/>
  <c r="O378" i="18"/>
  <c r="O362" i="18"/>
  <c r="S48" i="1"/>
  <c r="T8" i="15"/>
  <c r="S51" i="1"/>
  <c r="AB330" i="18"/>
  <c r="AS330" i="18" s="1"/>
  <c r="O285" i="18"/>
  <c r="O321" i="18"/>
  <c r="O289" i="18"/>
  <c r="O309" i="18"/>
  <c r="O62" i="18"/>
  <c r="O347" i="18"/>
  <c r="O313" i="18"/>
  <c r="O315" i="18"/>
  <c r="O301" i="18"/>
  <c r="AB267" i="18"/>
  <c r="AS267" i="18" s="1"/>
  <c r="AB283" i="18"/>
  <c r="AS283" i="18" s="1"/>
  <c r="AB299" i="18"/>
  <c r="AS299" i="18" s="1"/>
  <c r="AB315" i="18"/>
  <c r="AS315" i="18" s="1"/>
  <c r="AB343" i="18"/>
  <c r="AS343" i="18" s="1"/>
  <c r="S171" i="1"/>
  <c r="S168" i="1"/>
  <c r="AB260" i="18"/>
  <c r="AS260" i="18" s="1"/>
  <c r="AB276" i="18"/>
  <c r="AS276" i="18" s="1"/>
  <c r="O288" i="18"/>
  <c r="O290" i="18"/>
  <c r="O314" i="18"/>
  <c r="AN136" i="14"/>
  <c r="AB261" i="18"/>
  <c r="AS261" i="18" s="1"/>
  <c r="AB293" i="18"/>
  <c r="AS293" i="18" s="1"/>
  <c r="AB341" i="18"/>
  <c r="AS341" i="18" s="1"/>
  <c r="AB255" i="18"/>
  <c r="AS255" i="18" s="1"/>
  <c r="CS44" i="14"/>
  <c r="DK39" i="14"/>
  <c r="DK58" i="14"/>
  <c r="BR47" i="14"/>
  <c r="DB47" i="14"/>
  <c r="ER125" i="14"/>
  <c r="ER163" i="14"/>
  <c r="EQ136" i="14"/>
  <c r="EU119" i="14"/>
  <c r="ER164" i="14"/>
  <c r="EQ177" i="14"/>
  <c r="EU128" i="14"/>
  <c r="ER75" i="14"/>
  <c r="EU90" i="14"/>
  <c r="EQ122" i="14"/>
  <c r="EQ157" i="14"/>
  <c r="ER86" i="14"/>
  <c r="EU156" i="14"/>
  <c r="ER155" i="14"/>
  <c r="ET81" i="14"/>
  <c r="EQ147" i="14"/>
  <c r="ER160" i="14"/>
  <c r="ET124" i="14"/>
  <c r="ET136" i="14"/>
  <c r="ER129" i="14"/>
  <c r="EQ161" i="14"/>
  <c r="EQ117" i="14"/>
  <c r="ER87" i="14"/>
  <c r="O837" i="18"/>
  <c r="O821" i="18"/>
  <c r="O805" i="18"/>
  <c r="O789" i="18"/>
  <c r="O773" i="18"/>
  <c r="O693" i="18"/>
  <c r="O677" i="18"/>
  <c r="O661" i="18"/>
  <c r="O645" i="18"/>
  <c r="O629" i="18"/>
  <c r="O613" i="18"/>
  <c r="O597" i="18"/>
  <c r="O581" i="18"/>
  <c r="O565" i="18"/>
  <c r="O549" i="18"/>
  <c r="O533" i="18"/>
  <c r="O453" i="18"/>
  <c r="O437" i="18"/>
  <c r="O421" i="18"/>
  <c r="O405" i="18"/>
  <c r="O389" i="18"/>
  <c r="O373" i="18"/>
  <c r="O832" i="18"/>
  <c r="O816" i="18"/>
  <c r="O800" i="18"/>
  <c r="O784" i="18"/>
  <c r="O768" i="18"/>
  <c r="O752" i="18"/>
  <c r="O736" i="18"/>
  <c r="O720" i="18"/>
  <c r="O704" i="18"/>
  <c r="O688" i="18"/>
  <c r="O672" i="18"/>
  <c r="O656" i="18"/>
  <c r="O640" i="18"/>
  <c r="O624" i="18"/>
  <c r="O608" i="18"/>
  <c r="O592" i="18"/>
  <c r="O576" i="18"/>
  <c r="O560" i="18"/>
  <c r="O544" i="18"/>
  <c r="O528" i="18"/>
  <c r="O512" i="18"/>
  <c r="O496" i="18"/>
  <c r="O480" i="18"/>
  <c r="O843" i="18"/>
  <c r="O827" i="18"/>
  <c r="O811" i="18"/>
  <c r="O795" i="18"/>
  <c r="O779" i="18"/>
  <c r="O763" i="18"/>
  <c r="O747" i="18"/>
  <c r="O731" i="18"/>
  <c r="O715" i="18"/>
  <c r="O699" i="18"/>
  <c r="O683" i="18"/>
  <c r="O667" i="18"/>
  <c r="O651" i="18"/>
  <c r="O619" i="18"/>
  <c r="O603" i="18"/>
  <c r="O587" i="18"/>
  <c r="O571" i="18"/>
  <c r="O555" i="18"/>
  <c r="O539" i="18"/>
  <c r="O523" i="18"/>
  <c r="O507" i="18"/>
  <c r="O491" i="18"/>
  <c r="O475" i="18"/>
  <c r="O459" i="18"/>
  <c r="O443" i="18"/>
  <c r="O427" i="18"/>
  <c r="O411" i="18"/>
  <c r="O395" i="18"/>
  <c r="O379" i="18"/>
  <c r="O363" i="18"/>
  <c r="O838" i="18"/>
  <c r="O758" i="18"/>
  <c r="O742" i="18"/>
  <c r="O726" i="18"/>
  <c r="O710" i="18"/>
  <c r="O694" i="18"/>
  <c r="O678" i="18"/>
  <c r="O662" i="18"/>
  <c r="O646" i="18"/>
  <c r="O630" i="18"/>
  <c r="O614" i="18"/>
  <c r="O598" i="18"/>
  <c r="O582" i="18"/>
  <c r="O566" i="18"/>
  <c r="O550" i="18"/>
  <c r="O534" i="18"/>
  <c r="O470" i="18"/>
  <c r="O454" i="18"/>
  <c r="O438" i="18"/>
  <c r="O422" i="18"/>
  <c r="O406" i="18"/>
  <c r="O390" i="18"/>
  <c r="O374" i="18"/>
  <c r="O358" i="18"/>
  <c r="S144" i="1"/>
  <c r="S147" i="1"/>
  <c r="AB318" i="18"/>
  <c r="AS318" i="18" s="1"/>
  <c r="O29" i="18"/>
  <c r="O307" i="18"/>
  <c r="O345" i="18"/>
  <c r="O295" i="18"/>
  <c r="O333" i="18"/>
  <c r="O335" i="18"/>
  <c r="S57" i="1"/>
  <c r="S54" i="1"/>
  <c r="AB243" i="18"/>
  <c r="AS243" i="18" s="1"/>
  <c r="AB271" i="18"/>
  <c r="AS271" i="18" s="1"/>
  <c r="AB287" i="18"/>
  <c r="AS287" i="18" s="1"/>
  <c r="AB303" i="18"/>
  <c r="AS303" i="18" s="1"/>
  <c r="AB347" i="18"/>
  <c r="AS347" i="18" s="1"/>
  <c r="S135" i="1"/>
  <c r="S132" i="1"/>
  <c r="ET17" i="14"/>
  <c r="ET34" i="14"/>
  <c r="ET27" i="14"/>
  <c r="ET16" i="14"/>
  <c r="ET8" i="14"/>
  <c r="ET25" i="14"/>
  <c r="ET21" i="14"/>
  <c r="ET26" i="14"/>
  <c r="ET19" i="14"/>
  <c r="ET7" i="14"/>
  <c r="ET51" i="14"/>
  <c r="EU15" i="14"/>
  <c r="ET29" i="14"/>
  <c r="ET9" i="14"/>
  <c r="ET31" i="14"/>
  <c r="EU7" i="14"/>
  <c r="EU10" i="14"/>
  <c r="ET33" i="14"/>
  <c r="ET11" i="14"/>
  <c r="ET13" i="14"/>
  <c r="ET30" i="14"/>
  <c r="ET24" i="14"/>
  <c r="ET20" i="14"/>
  <c r="ET23" i="14"/>
  <c r="ET18" i="14"/>
  <c r="ET14" i="14"/>
  <c r="ET32" i="14"/>
  <c r="ET22" i="14"/>
  <c r="ET15" i="14"/>
  <c r="ET12" i="14"/>
  <c r="ET28" i="14"/>
  <c r="ET10" i="14"/>
  <c r="ET39" i="14"/>
  <c r="EU12" i="14"/>
  <c r="EU28" i="14"/>
  <c r="EU35" i="14"/>
  <c r="EU23" i="14"/>
  <c r="EU11" i="14"/>
  <c r="EU14" i="14"/>
  <c r="EU25" i="14"/>
  <c r="EU24" i="14"/>
  <c r="EU21" i="14"/>
  <c r="EU16" i="14"/>
  <c r="EU8" i="14"/>
  <c r="EU30" i="14"/>
  <c r="EU18" i="14"/>
  <c r="EU13" i="14"/>
  <c r="EU26" i="14"/>
  <c r="EU20" i="14"/>
  <c r="EU27" i="14"/>
  <c r="EU9" i="14"/>
  <c r="EU32" i="14"/>
  <c r="EU31" i="14"/>
  <c r="EU29" i="14"/>
  <c r="EU22" i="14"/>
  <c r="EU19" i="14"/>
  <c r="EU17" i="14"/>
  <c r="O286" i="18"/>
  <c r="O308" i="18"/>
  <c r="O310" i="18"/>
  <c r="O296" i="18"/>
  <c r="O334" i="18"/>
  <c r="O354" i="18"/>
  <c r="O338" i="18"/>
  <c r="T16" i="15"/>
  <c r="S177" i="1"/>
  <c r="S174" i="1"/>
  <c r="S123" i="1"/>
  <c r="S120" i="1"/>
  <c r="BO68" i="14"/>
  <c r="AB269" i="18"/>
  <c r="AS269" i="18" s="1"/>
  <c r="AB297" i="18"/>
  <c r="AS297" i="18" s="1"/>
  <c r="AB345" i="18"/>
  <c r="AS345" i="18" s="1"/>
  <c r="AB282" i="18"/>
  <c r="AS282" i="18" s="1"/>
  <c r="AB323" i="18"/>
  <c r="AS323" i="18" s="1"/>
  <c r="G5" i="14"/>
  <c r="AP53" i="1"/>
  <c r="O168" i="18"/>
  <c r="CH88" i="14"/>
  <c r="CI88" i="14"/>
  <c r="CL88" i="14"/>
  <c r="CQ186" i="14"/>
  <c r="CU186" i="14"/>
  <c r="CR77" i="14"/>
  <c r="CQ77" i="14"/>
  <c r="CU77" i="14"/>
  <c r="CR158" i="14"/>
  <c r="CU158" i="14"/>
  <c r="CQ158" i="14"/>
  <c r="CQ189" i="14"/>
  <c r="CR161" i="14"/>
  <c r="CQ133" i="14"/>
  <c r="CR133" i="14"/>
  <c r="CU133" i="14"/>
  <c r="CU65" i="14"/>
  <c r="CQ176" i="14"/>
  <c r="CR176" i="14"/>
  <c r="CU176" i="14"/>
  <c r="CU108" i="14"/>
  <c r="CR108" i="14"/>
  <c r="CU129" i="14"/>
  <c r="CQ129" i="14"/>
  <c r="CR129" i="14"/>
  <c r="CU154" i="14"/>
  <c r="BQ63" i="14"/>
  <c r="BP63" i="14"/>
  <c r="BT63" i="14"/>
  <c r="CR80" i="14"/>
  <c r="CR194" i="14"/>
  <c r="CQ194" i="14"/>
  <c r="CU194" i="14"/>
  <c r="CH80" i="14"/>
  <c r="CL80" i="14"/>
  <c r="CI108" i="14"/>
  <c r="CL108" i="14"/>
  <c r="CH108" i="14"/>
  <c r="CI137" i="14"/>
  <c r="CL185" i="14"/>
  <c r="BQ107" i="14"/>
  <c r="BP107" i="14"/>
  <c r="BP171" i="14"/>
  <c r="BT171" i="14"/>
  <c r="BH93" i="14"/>
  <c r="BH157" i="14"/>
  <c r="BG157" i="14"/>
  <c r="BK157" i="14"/>
  <c r="CI142" i="14"/>
  <c r="CH142" i="14"/>
  <c r="CL142" i="14"/>
  <c r="BQ64" i="14"/>
  <c r="BP64" i="14"/>
  <c r="BT64" i="14"/>
  <c r="BP128" i="14"/>
  <c r="BQ128" i="14"/>
  <c r="BT128" i="14"/>
  <c r="BP192" i="14"/>
  <c r="BQ192" i="14"/>
  <c r="BT192" i="14"/>
  <c r="CL66" i="14"/>
  <c r="CI95" i="14"/>
  <c r="CH95" i="14"/>
  <c r="CQ82" i="14"/>
  <c r="CU82" i="14"/>
  <c r="CR82" i="14"/>
  <c r="CH165" i="14"/>
  <c r="BP87" i="14"/>
  <c r="BQ151" i="14"/>
  <c r="BT151" i="14"/>
  <c r="BG73" i="14"/>
  <c r="BK73" i="14"/>
  <c r="BH137" i="14"/>
  <c r="BK137" i="14"/>
  <c r="CI122" i="14"/>
  <c r="BP108" i="14"/>
  <c r="BT108" i="14"/>
  <c r="BQ108" i="14"/>
  <c r="BH94" i="14"/>
  <c r="BG94" i="14"/>
  <c r="BK94" i="14"/>
  <c r="EU58" i="14"/>
  <c r="CL125" i="14"/>
  <c r="CL104" i="14"/>
  <c r="CR178" i="14"/>
  <c r="CU178" i="14"/>
  <c r="CR150" i="14"/>
  <c r="CU150" i="14"/>
  <c r="CQ150" i="14"/>
  <c r="CQ113" i="14"/>
  <c r="CR113" i="14"/>
  <c r="CU113" i="14"/>
  <c r="CU174" i="14"/>
  <c r="CQ110" i="14"/>
  <c r="CR110" i="14"/>
  <c r="CU110" i="14"/>
  <c r="CR125" i="14"/>
  <c r="CU125" i="14"/>
  <c r="CQ125" i="14"/>
  <c r="CR93" i="14"/>
  <c r="CU93" i="14"/>
  <c r="CQ93" i="14"/>
  <c r="W163" i="14"/>
  <c r="AA163" i="14"/>
  <c r="X163" i="14"/>
  <c r="CQ112" i="14"/>
  <c r="CU193" i="14"/>
  <c r="CR193" i="14"/>
  <c r="CQ193" i="14"/>
  <c r="CR162" i="14"/>
  <c r="CQ162" i="14"/>
  <c r="CU162" i="14"/>
  <c r="CH189" i="14"/>
  <c r="CL189" i="14"/>
  <c r="CQ147" i="14"/>
  <c r="CU147" i="14"/>
  <c r="CU145" i="14"/>
  <c r="CR166" i="14"/>
  <c r="CI116" i="14"/>
  <c r="CL116" i="14"/>
  <c r="BT91" i="14"/>
  <c r="BP155" i="14"/>
  <c r="BT155" i="14"/>
  <c r="CI126" i="14"/>
  <c r="BG98" i="14"/>
  <c r="BH98" i="14"/>
  <c r="CQ149" i="14"/>
  <c r="CU130" i="14"/>
  <c r="BQ71" i="14"/>
  <c r="BP135" i="14"/>
  <c r="BT135" i="14"/>
  <c r="CH170" i="14"/>
  <c r="BQ156" i="14"/>
  <c r="BG78" i="14"/>
  <c r="BK78" i="14"/>
  <c r="AQ25" i="1"/>
  <c r="AP25" i="1"/>
  <c r="G15" i="14"/>
  <c r="AS148" i="1"/>
  <c r="AZ73" i="14"/>
  <c r="CI141" i="14"/>
  <c r="CL141" i="14"/>
  <c r="CH141" i="14"/>
  <c r="CI120" i="14"/>
  <c r="CQ198" i="14"/>
  <c r="CR198" i="14"/>
  <c r="CU198" i="14"/>
  <c r="CQ114" i="14"/>
  <c r="CU114" i="14"/>
  <c r="CR114" i="14"/>
  <c r="CR86" i="14"/>
  <c r="CU86" i="14"/>
  <c r="CQ86" i="14"/>
  <c r="CQ141" i="14"/>
  <c r="CR141" i="14"/>
  <c r="CU141" i="14"/>
  <c r="CR101" i="14"/>
  <c r="CI110" i="14"/>
  <c r="CU175" i="14"/>
  <c r="CR190" i="14"/>
  <c r="CU190" i="14"/>
  <c r="CU126" i="14"/>
  <c r="CQ126" i="14"/>
  <c r="CQ62" i="14"/>
  <c r="CU62" i="14"/>
  <c r="CR62" i="14"/>
  <c r="CR85" i="14"/>
  <c r="CL62" i="14"/>
  <c r="CQ79" i="14"/>
  <c r="CR79" i="14"/>
  <c r="CU79" i="14"/>
  <c r="CI94" i="14"/>
  <c r="CH94" i="14"/>
  <c r="CL63" i="14"/>
  <c r="CH63" i="14"/>
  <c r="CH115" i="14"/>
  <c r="CQ134" i="14"/>
  <c r="CU134" i="14"/>
  <c r="CR134" i="14"/>
  <c r="CH64" i="14"/>
  <c r="CH92" i="14"/>
  <c r="CI92" i="14"/>
  <c r="CL92" i="14"/>
  <c r="CI121" i="14"/>
  <c r="CL121" i="14"/>
  <c r="CH121" i="14"/>
  <c r="CI149" i="14"/>
  <c r="CL149" i="14"/>
  <c r="CH149" i="14"/>
  <c r="CI173" i="14"/>
  <c r="CU195" i="14"/>
  <c r="CR195" i="14"/>
  <c r="CH102" i="14"/>
  <c r="CL102" i="14"/>
  <c r="CI102" i="14"/>
  <c r="CQ157" i="14"/>
  <c r="CU157" i="14"/>
  <c r="CR157" i="14"/>
  <c r="CI67" i="14"/>
  <c r="CH67" i="14"/>
  <c r="CL67" i="14"/>
  <c r="CR98" i="14"/>
  <c r="BQ75" i="14"/>
  <c r="BP75" i="14"/>
  <c r="BT75" i="14"/>
  <c r="BQ139" i="14"/>
  <c r="BP139" i="14"/>
  <c r="BT139" i="14"/>
  <c r="BQ203" i="14"/>
  <c r="BP203" i="14"/>
  <c r="BT203" i="14"/>
  <c r="BH125" i="14"/>
  <c r="BG125" i="14"/>
  <c r="BK125" i="14"/>
  <c r="CH174" i="14"/>
  <c r="CI174" i="14"/>
  <c r="CL174" i="14"/>
  <c r="BQ96" i="14"/>
  <c r="BT96" i="14"/>
  <c r="BP160" i="14"/>
  <c r="BH82" i="14"/>
  <c r="BG82" i="14"/>
  <c r="BK82" i="14"/>
  <c r="CR203" i="14"/>
  <c r="CU203" i="14"/>
  <c r="CU160" i="14"/>
  <c r="CQ160" i="14"/>
  <c r="CR109" i="14"/>
  <c r="CQ109" i="14"/>
  <c r="CU109" i="14"/>
  <c r="CH71" i="14"/>
  <c r="CQ102" i="14"/>
  <c r="CU102" i="14"/>
  <c r="CR102" i="14"/>
  <c r="CH68" i="14"/>
  <c r="CL68" i="14"/>
  <c r="CI68" i="14"/>
  <c r="CL96" i="14"/>
  <c r="CH96" i="14"/>
  <c r="CI96" i="14"/>
  <c r="CH153" i="14"/>
  <c r="CL153" i="14"/>
  <c r="CI153" i="14"/>
  <c r="CI197" i="14"/>
  <c r="BQ119" i="14"/>
  <c r="BP119" i="14"/>
  <c r="BT119" i="14"/>
  <c r="BP183" i="14"/>
  <c r="BH105" i="14"/>
  <c r="BG105" i="14"/>
  <c r="BK105" i="14"/>
  <c r="BK169" i="14"/>
  <c r="BG169" i="14"/>
  <c r="BH169" i="14"/>
  <c r="BT76" i="14"/>
  <c r="BP140" i="14"/>
  <c r="BT140" i="14"/>
  <c r="BQ140" i="14"/>
  <c r="O169" i="18"/>
  <c r="O259" i="18"/>
  <c r="O108" i="18"/>
  <c r="O225" i="18"/>
  <c r="CH157" i="14"/>
  <c r="CH72" i="14"/>
  <c r="CI103" i="14"/>
  <c r="CH103" i="14"/>
  <c r="CL103" i="14"/>
  <c r="CH98" i="14"/>
  <c r="CL98" i="14"/>
  <c r="CI98" i="14"/>
  <c r="CU172" i="14"/>
  <c r="CR76" i="14"/>
  <c r="CU76" i="14"/>
  <c r="CR142" i="14"/>
  <c r="CR78" i="14"/>
  <c r="CU78" i="14"/>
  <c r="CI111" i="14"/>
  <c r="CH83" i="14"/>
  <c r="CI83" i="14"/>
  <c r="CL83" i="14"/>
  <c r="CQ197" i="14"/>
  <c r="CR197" i="14"/>
  <c r="CU197" i="14"/>
  <c r="CR192" i="14"/>
  <c r="CQ192" i="14"/>
  <c r="CU106" i="14"/>
  <c r="CQ106" i="14"/>
  <c r="CR106" i="14"/>
  <c r="CU182" i="14"/>
  <c r="CR182" i="14"/>
  <c r="CQ182" i="14"/>
  <c r="CH100" i="14"/>
  <c r="CL100" i="14"/>
  <c r="CI100" i="14"/>
  <c r="CH118" i="14"/>
  <c r="CI118" i="14"/>
  <c r="CL118" i="14"/>
  <c r="CU70" i="14"/>
  <c r="CR146" i="14"/>
  <c r="CU146" i="14"/>
  <c r="CQ146" i="14"/>
  <c r="CI129" i="14"/>
  <c r="CH129" i="14"/>
  <c r="CL129" i="14"/>
  <c r="BQ187" i="14"/>
  <c r="BP187" i="14"/>
  <c r="BT187" i="14"/>
  <c r="BH109" i="14"/>
  <c r="BG109" i="14"/>
  <c r="BK109" i="14"/>
  <c r="BH173" i="14"/>
  <c r="CI158" i="14"/>
  <c r="BQ80" i="14"/>
  <c r="BP144" i="14"/>
  <c r="BQ144" i="14"/>
  <c r="BT144" i="14"/>
  <c r="BH66" i="14"/>
  <c r="BG66" i="14"/>
  <c r="X195" i="14"/>
  <c r="CQ173" i="14"/>
  <c r="CR173" i="14"/>
  <c r="CU173" i="14"/>
  <c r="CL181" i="14"/>
  <c r="BQ103" i="14"/>
  <c r="BP103" i="14"/>
  <c r="BT103" i="14"/>
  <c r="BP167" i="14"/>
  <c r="BG89" i="14"/>
  <c r="BG153" i="14"/>
  <c r="BK153" i="14"/>
  <c r="BH153" i="14"/>
  <c r="CL138" i="14"/>
  <c r="CI138" i="14"/>
  <c r="CH138" i="14"/>
  <c r="BQ124" i="14"/>
  <c r="BP124" i="14"/>
  <c r="BT124" i="14"/>
  <c r="BP188" i="14"/>
  <c r="BG110" i="14"/>
  <c r="AQ137" i="1"/>
  <c r="AP137" i="1"/>
  <c r="AF232" i="18"/>
  <c r="O232" i="18"/>
  <c r="AF92" i="18"/>
  <c r="AV92" i="18"/>
  <c r="AK159" i="18"/>
  <c r="O159" i="18"/>
  <c r="O128" i="18"/>
  <c r="O85" i="18"/>
  <c r="O88" i="18"/>
  <c r="O277" i="18"/>
  <c r="O84" i="18"/>
  <c r="AF162" i="18"/>
  <c r="O162" i="18"/>
  <c r="AV172" i="18"/>
  <c r="O172" i="18"/>
  <c r="O56" i="18"/>
  <c r="O99" i="18"/>
  <c r="O205" i="18"/>
  <c r="O164" i="18"/>
  <c r="O42" i="18"/>
  <c r="O253" i="18"/>
  <c r="O22" i="18"/>
  <c r="O189" i="18"/>
  <c r="O68" i="18"/>
  <c r="O94" i="18"/>
  <c r="O109" i="18"/>
  <c r="O229" i="18"/>
  <c r="O41" i="18"/>
  <c r="O21" i="18"/>
  <c r="O264" i="18"/>
  <c r="AF78" i="18"/>
  <c r="O78" i="18"/>
  <c r="O174" i="18"/>
  <c r="O92" i="18"/>
  <c r="O53" i="18"/>
  <c r="O262" i="18"/>
  <c r="O184" i="18"/>
  <c r="O119" i="18"/>
  <c r="O273" i="18"/>
  <c r="O89" i="18"/>
  <c r="BG241" i="1"/>
  <c r="AQ116" i="18"/>
  <c r="O116" i="18"/>
  <c r="O51" i="18"/>
  <c r="O31" i="18"/>
  <c r="O217" i="18"/>
  <c r="O191" i="18"/>
  <c r="CI70" i="14"/>
  <c r="CQ148" i="14"/>
  <c r="CQ84" i="14"/>
  <c r="CU84" i="14"/>
  <c r="CR84" i="14"/>
  <c r="W131" i="14"/>
  <c r="AA131" i="14"/>
  <c r="CQ73" i="14"/>
  <c r="CQ168" i="14"/>
  <c r="CR168" i="14"/>
  <c r="CU168" i="14"/>
  <c r="CQ104" i="14"/>
  <c r="CR104" i="14"/>
  <c r="CU104" i="14"/>
  <c r="CR155" i="14"/>
  <c r="CR127" i="14"/>
  <c r="CQ127" i="14"/>
  <c r="AO179" i="14"/>
  <c r="CQ156" i="14"/>
  <c r="CR156" i="14"/>
  <c r="CU156" i="14"/>
  <c r="CR137" i="14"/>
  <c r="CQ137" i="14"/>
  <c r="CR201" i="14"/>
  <c r="CU201" i="14"/>
  <c r="CQ201" i="14"/>
  <c r="CQ63" i="14"/>
  <c r="CU63" i="14"/>
  <c r="CR96" i="14"/>
  <c r="AV223" i="18"/>
  <c r="O223" i="18"/>
  <c r="O107" i="18"/>
  <c r="AK276" i="18"/>
  <c r="AV276" i="18"/>
  <c r="O221" i="18"/>
  <c r="O226" i="18"/>
  <c r="CU164" i="14"/>
  <c r="CQ164" i="14"/>
  <c r="CR164" i="14"/>
  <c r="CQ100" i="14"/>
  <c r="CU100" i="14"/>
  <c r="CR100" i="14"/>
  <c r="CI93" i="14"/>
  <c r="CL93" i="14"/>
  <c r="CI65" i="14"/>
  <c r="CH65" i="14"/>
  <c r="CL65" i="14"/>
  <c r="CQ179" i="14"/>
  <c r="CR179" i="14"/>
  <c r="CU179" i="14"/>
  <c r="CR89" i="14"/>
  <c r="CQ89" i="14"/>
  <c r="CU89" i="14"/>
  <c r="CI106" i="14"/>
  <c r="CL106" i="14"/>
  <c r="CR184" i="14"/>
  <c r="CR120" i="14"/>
  <c r="CU120" i="14"/>
  <c r="CQ120" i="14"/>
  <c r="AG155" i="14"/>
  <c r="AJ155" i="14"/>
  <c r="AF155" i="14"/>
  <c r="AS99" i="14"/>
  <c r="CI97" i="14"/>
  <c r="CH97" i="14"/>
  <c r="CL97" i="14"/>
  <c r="CR124" i="14"/>
  <c r="CU124" i="14"/>
  <c r="CR69" i="14"/>
  <c r="CQ97" i="14"/>
  <c r="CR97" i="14"/>
  <c r="CU97" i="14"/>
  <c r="CU121" i="14"/>
  <c r="CR121" i="14"/>
  <c r="CQ121" i="14"/>
  <c r="CL107" i="14"/>
  <c r="AF91" i="14"/>
  <c r="AJ91" i="14"/>
  <c r="AG91" i="14"/>
  <c r="CQ159" i="14"/>
  <c r="CR159" i="14"/>
  <c r="CU159" i="14"/>
  <c r="BD165" i="1"/>
  <c r="BI45" i="14"/>
  <c r="AR12" i="1"/>
  <c r="AS12" i="1"/>
  <c r="DB13" i="14"/>
  <c r="BI13" i="14"/>
  <c r="BE33" i="1"/>
  <c r="CJ13" i="14"/>
  <c r="BD33" i="1"/>
  <c r="BI54" i="1"/>
  <c r="BE54" i="1"/>
  <c r="AF233" i="18"/>
  <c r="O233" i="18"/>
  <c r="O236" i="18"/>
  <c r="O241" i="18"/>
  <c r="O17" i="18"/>
  <c r="CR180" i="14"/>
  <c r="CU180" i="14"/>
  <c r="CQ180" i="14"/>
  <c r="CR116" i="14"/>
  <c r="CU116" i="14"/>
  <c r="CU143" i="14"/>
  <c r="AF187" i="14"/>
  <c r="AG187" i="14"/>
  <c r="AJ187" i="14"/>
  <c r="CU200" i="14"/>
  <c r="CR200" i="14"/>
  <c r="CQ136" i="14"/>
  <c r="CU136" i="14"/>
  <c r="CR136" i="14"/>
  <c r="CQ72" i="14"/>
  <c r="CL109" i="14"/>
  <c r="CL85" i="14"/>
  <c r="CI85" i="14"/>
  <c r="CH85" i="14"/>
  <c r="BG192" i="14"/>
  <c r="BH192" i="14"/>
  <c r="BK192" i="14"/>
  <c r="W67" i="14"/>
  <c r="AA67" i="14"/>
  <c r="CR139" i="14"/>
  <c r="CU139" i="14"/>
  <c r="CR92" i="14"/>
  <c r="CQ92" i="14"/>
  <c r="CU92" i="14"/>
  <c r="CI78" i="14"/>
  <c r="CL78" i="14"/>
  <c r="CH78" i="14"/>
  <c r="CQ169" i="14"/>
  <c r="CR169" i="14"/>
  <c r="CU169" i="14"/>
  <c r="CI91" i="14"/>
  <c r="AP147" i="14"/>
  <c r="AS147" i="14"/>
  <c r="CR111" i="14"/>
  <c r="CQ111" i="14"/>
  <c r="CU111" i="14"/>
  <c r="AQ191" i="1"/>
  <c r="AP191" i="1"/>
  <c r="AQ56" i="1"/>
  <c r="AP56" i="1"/>
  <c r="AP44" i="1"/>
  <c r="AQ44" i="1"/>
  <c r="O34" i="18"/>
  <c r="O130" i="18"/>
  <c r="O46" i="18"/>
  <c r="O106" i="18"/>
  <c r="CQ196" i="14"/>
  <c r="CR196" i="14"/>
  <c r="CU196" i="14"/>
  <c r="CQ132" i="14"/>
  <c r="CR132" i="14"/>
  <c r="CU132" i="14"/>
  <c r="CU68" i="14"/>
  <c r="CI105" i="14"/>
  <c r="CH105" i="14"/>
  <c r="CL105" i="14"/>
  <c r="CR99" i="14"/>
  <c r="CU99" i="14"/>
  <c r="CQ99" i="14"/>
  <c r="AP67" i="14"/>
  <c r="AS67" i="14"/>
  <c r="AO67" i="14"/>
  <c r="CI74" i="14"/>
  <c r="CH74" i="14"/>
  <c r="CL74" i="14"/>
  <c r="CQ152" i="14"/>
  <c r="CR152" i="14"/>
  <c r="CU88" i="14"/>
  <c r="CR88" i="14"/>
  <c r="CH77" i="14"/>
  <c r="CL77" i="14"/>
  <c r="CI77" i="14"/>
  <c r="CQ191" i="14"/>
  <c r="CR95" i="14"/>
  <c r="W99" i="14"/>
  <c r="AA99" i="14"/>
  <c r="X99" i="14"/>
  <c r="CR83" i="14"/>
  <c r="CQ83" i="14"/>
  <c r="CU83" i="14"/>
  <c r="CH69" i="14"/>
  <c r="CL69" i="14"/>
  <c r="CI69" i="14"/>
  <c r="CR188" i="14"/>
  <c r="CU188" i="14"/>
  <c r="CH86" i="14"/>
  <c r="CL86" i="14"/>
  <c r="CI86" i="14"/>
  <c r="CL114" i="14"/>
  <c r="CQ153" i="14"/>
  <c r="CR153" i="14"/>
  <c r="CU153" i="14"/>
  <c r="CI75" i="14"/>
  <c r="CH75" i="14"/>
  <c r="CL75" i="14"/>
  <c r="AP83" i="14"/>
  <c r="AO83" i="14"/>
  <c r="CQ131" i="14"/>
  <c r="CR131" i="14"/>
  <c r="CU131" i="14"/>
  <c r="CU187" i="14"/>
  <c r="CQ187" i="14"/>
  <c r="CR187" i="14"/>
  <c r="CL101" i="14"/>
  <c r="CR128" i="14"/>
  <c r="CU128" i="14"/>
  <c r="CQ128" i="14"/>
  <c r="AZ115" i="14"/>
  <c r="CA115" i="14"/>
  <c r="AS205" i="1"/>
  <c r="AR205" i="1"/>
  <c r="AQ194" i="1"/>
  <c r="AP194" i="1"/>
  <c r="G106" i="14"/>
  <c r="AF87" i="18"/>
  <c r="AQ19" i="1"/>
  <c r="G11" i="14"/>
  <c r="CA72" i="14"/>
  <c r="AS146" i="1"/>
  <c r="AQ81" i="18"/>
  <c r="O244" i="18"/>
  <c r="G16" i="14"/>
  <c r="AP27" i="1"/>
  <c r="AQ27" i="1"/>
  <c r="AR173" i="1"/>
  <c r="CA90" i="14"/>
  <c r="AS173" i="1"/>
  <c r="AZ90" i="14"/>
  <c r="AS43" i="1"/>
  <c r="AR43" i="1"/>
  <c r="AZ26" i="14"/>
  <c r="AQ202" i="1"/>
  <c r="AP202" i="1"/>
  <c r="AH59" i="14"/>
  <c r="DK59" i="14"/>
  <c r="Y59" i="14"/>
  <c r="AQ59" i="14"/>
  <c r="AP47" i="1"/>
  <c r="AQ47" i="1"/>
  <c r="CA118" i="14"/>
  <c r="AR209" i="1"/>
  <c r="AS209" i="1"/>
  <c r="AZ118" i="14"/>
  <c r="AZ129" i="14"/>
  <c r="J19" i="2"/>
  <c r="J15" i="2"/>
  <c r="J37" i="2"/>
  <c r="AP157" i="1"/>
  <c r="AQ157" i="1"/>
  <c r="AP95" i="14"/>
  <c r="AS95" i="14"/>
  <c r="AO171" i="14"/>
  <c r="AS171" i="14"/>
  <c r="AP171" i="14"/>
  <c r="AG115" i="14"/>
  <c r="AJ115" i="14"/>
  <c r="W187" i="14"/>
  <c r="AA187" i="14"/>
  <c r="X187" i="14"/>
  <c r="CI73" i="14"/>
  <c r="CH73" i="14"/>
  <c r="CL73" i="14"/>
  <c r="CQ151" i="14"/>
  <c r="CU151" i="14"/>
  <c r="CR151" i="14"/>
  <c r="CQ87" i="14"/>
  <c r="CU87" i="14"/>
  <c r="CR87" i="14"/>
  <c r="BH200" i="14"/>
  <c r="BG200" i="14"/>
  <c r="BK200" i="14"/>
  <c r="AF171" i="14"/>
  <c r="AJ171" i="14"/>
  <c r="AG171" i="14"/>
  <c r="W115" i="14"/>
  <c r="X115" i="14"/>
  <c r="AA115" i="14"/>
  <c r="CR107" i="14"/>
  <c r="CQ107" i="14"/>
  <c r="CU107" i="14"/>
  <c r="AP103" i="14"/>
  <c r="AO103" i="14"/>
  <c r="AS103" i="14"/>
  <c r="AO187" i="14"/>
  <c r="AJ131" i="14"/>
  <c r="AF131" i="14"/>
  <c r="AG131" i="14"/>
  <c r="W75" i="14"/>
  <c r="X203" i="14"/>
  <c r="AA203" i="14"/>
  <c r="W203" i="14"/>
  <c r="AO191" i="14"/>
  <c r="AS191" i="14"/>
  <c r="AP191" i="14"/>
  <c r="AF135" i="14"/>
  <c r="AJ199" i="14"/>
  <c r="AF199" i="14"/>
  <c r="AG199" i="14"/>
  <c r="AA79" i="14"/>
  <c r="W79" i="14"/>
  <c r="AA143" i="14"/>
  <c r="W143" i="14"/>
  <c r="X143" i="14"/>
  <c r="DA112" i="14"/>
  <c r="CZ112" i="14"/>
  <c r="DD201" i="14"/>
  <c r="DA201" i="14"/>
  <c r="CZ201" i="14"/>
  <c r="AO183" i="14"/>
  <c r="AJ63" i="14"/>
  <c r="AG127" i="14"/>
  <c r="AJ127" i="14"/>
  <c r="AG191" i="14"/>
  <c r="AJ191" i="14"/>
  <c r="AF191" i="14"/>
  <c r="AA71" i="14"/>
  <c r="W135" i="14"/>
  <c r="AA135" i="14"/>
  <c r="X135" i="14"/>
  <c r="W199" i="14"/>
  <c r="AA199" i="14"/>
  <c r="X199" i="14"/>
  <c r="DD140" i="14"/>
  <c r="CZ140" i="14"/>
  <c r="DD66" i="14"/>
  <c r="CZ66" i="14"/>
  <c r="DA66" i="14"/>
  <c r="DD165" i="14"/>
  <c r="CZ165" i="14"/>
  <c r="DA165" i="14"/>
  <c r="BH165" i="1"/>
  <c r="CS45" i="14"/>
  <c r="BR45" i="14"/>
  <c r="BG165" i="1"/>
  <c r="BR36" i="14"/>
  <c r="BG138" i="1"/>
  <c r="J16" i="2"/>
  <c r="AQ113" i="1"/>
  <c r="G50" i="14"/>
  <c r="AP189" i="1"/>
  <c r="AQ189" i="1"/>
  <c r="CR67" i="14"/>
  <c r="CQ67" i="14"/>
  <c r="CU67" i="14"/>
  <c r="AP79" i="14"/>
  <c r="AO79" i="14"/>
  <c r="AS79" i="14"/>
  <c r="AO139" i="14"/>
  <c r="AS139" i="14"/>
  <c r="AP139" i="14"/>
  <c r="AJ83" i="14"/>
  <c r="W155" i="14"/>
  <c r="AA155" i="14"/>
  <c r="X155" i="14"/>
  <c r="CL89" i="14"/>
  <c r="CI89" i="14"/>
  <c r="CH89" i="14"/>
  <c r="CR167" i="14"/>
  <c r="CU167" i="14"/>
  <c r="CQ167" i="14"/>
  <c r="CR103" i="14"/>
  <c r="BG183" i="14"/>
  <c r="BK183" i="14"/>
  <c r="BH183" i="14"/>
  <c r="AP195" i="14"/>
  <c r="AO195" i="14"/>
  <c r="AS195" i="14"/>
  <c r="AG139" i="14"/>
  <c r="AJ139" i="14"/>
  <c r="AF139" i="14"/>
  <c r="W83" i="14"/>
  <c r="X83" i="14"/>
  <c r="CR123" i="14"/>
  <c r="CU123" i="14"/>
  <c r="CQ123" i="14"/>
  <c r="AO87" i="14"/>
  <c r="AS87" i="14"/>
  <c r="AP155" i="14"/>
  <c r="AO155" i="14"/>
  <c r="AS155" i="14"/>
  <c r="AJ99" i="14"/>
  <c r="AF99" i="14"/>
  <c r="AG99" i="14"/>
  <c r="X171" i="14"/>
  <c r="W171" i="14"/>
  <c r="AA171" i="14"/>
  <c r="DD122" i="14"/>
  <c r="CZ122" i="14"/>
  <c r="DA122" i="14"/>
  <c r="AP111" i="14"/>
  <c r="AO111" i="14"/>
  <c r="AS111" i="14"/>
  <c r="AP175" i="14"/>
  <c r="AO175" i="14"/>
  <c r="AG119" i="14"/>
  <c r="AF119" i="14"/>
  <c r="AJ119" i="14"/>
  <c r="AG183" i="14"/>
  <c r="AJ183" i="14"/>
  <c r="X63" i="14"/>
  <c r="AA63" i="14"/>
  <c r="W63" i="14"/>
  <c r="X127" i="14"/>
  <c r="W127" i="14"/>
  <c r="AA127" i="14"/>
  <c r="W191" i="14"/>
  <c r="X191" i="14"/>
  <c r="AA191" i="14"/>
  <c r="DD155" i="14"/>
  <c r="DA155" i="14"/>
  <c r="CZ155" i="14"/>
  <c r="DD158" i="14"/>
  <c r="CZ158" i="14"/>
  <c r="DA158" i="14"/>
  <c r="AP167" i="14"/>
  <c r="AO167" i="14"/>
  <c r="AS167" i="14"/>
  <c r="AF111" i="14"/>
  <c r="AJ111" i="14"/>
  <c r="AG111" i="14"/>
  <c r="AF175" i="14"/>
  <c r="AJ175" i="14"/>
  <c r="AG175" i="14"/>
  <c r="W119" i="14"/>
  <c r="AA119" i="14"/>
  <c r="W183" i="14"/>
  <c r="X183" i="14"/>
  <c r="AA183" i="14"/>
  <c r="DD176" i="14"/>
  <c r="DA176" i="14"/>
  <c r="CZ176" i="14"/>
  <c r="DA84" i="14"/>
  <c r="DD98" i="14"/>
  <c r="DA98" i="14"/>
  <c r="DD130" i="14"/>
  <c r="CZ130" i="14"/>
  <c r="DA130" i="14"/>
  <c r="DD188" i="14"/>
  <c r="CZ188" i="14"/>
  <c r="DA188" i="14"/>
  <c r="CZ164" i="14"/>
  <c r="DA164" i="14"/>
  <c r="AS233" i="1"/>
  <c r="AR233" i="1"/>
  <c r="CA127" i="14"/>
  <c r="AZ127" i="14"/>
  <c r="AR35" i="1"/>
  <c r="AS35" i="1"/>
  <c r="BG198" i="1"/>
  <c r="CS53" i="14"/>
  <c r="AP63" i="14"/>
  <c r="AO63" i="14"/>
  <c r="AO107" i="14"/>
  <c r="AS107" i="14"/>
  <c r="AP107" i="14"/>
  <c r="AG179" i="14"/>
  <c r="AF179" i="14"/>
  <c r="AJ179" i="14"/>
  <c r="AA123" i="14"/>
  <c r="X123" i="14"/>
  <c r="W123" i="14"/>
  <c r="CQ183" i="14"/>
  <c r="CU183" i="14"/>
  <c r="CR183" i="14"/>
  <c r="CQ119" i="14"/>
  <c r="CU119" i="14"/>
  <c r="CR119" i="14"/>
  <c r="AO91" i="14"/>
  <c r="AP91" i="14"/>
  <c r="AS91" i="14"/>
  <c r="AO163" i="14"/>
  <c r="AS163" i="14"/>
  <c r="AJ107" i="14"/>
  <c r="AF107" i="14"/>
  <c r="AG107" i="14"/>
  <c r="W179" i="14"/>
  <c r="X179" i="14"/>
  <c r="AA179" i="14"/>
  <c r="CQ75" i="14"/>
  <c r="CR75" i="14"/>
  <c r="CU75" i="14"/>
  <c r="AP71" i="14"/>
  <c r="AO71" i="14"/>
  <c r="AS71" i="14"/>
  <c r="AO123" i="14"/>
  <c r="AP123" i="14"/>
  <c r="AJ67" i="14"/>
  <c r="AF67" i="14"/>
  <c r="AG67" i="14"/>
  <c r="AF195" i="14"/>
  <c r="AJ195" i="14"/>
  <c r="AG195" i="14"/>
  <c r="W139" i="14"/>
  <c r="X139" i="14"/>
  <c r="AA139" i="14"/>
  <c r="AO159" i="14"/>
  <c r="AS159" i="14"/>
  <c r="AP159" i="14"/>
  <c r="AJ103" i="14"/>
  <c r="AG103" i="14"/>
  <c r="AJ167" i="14"/>
  <c r="AG167" i="14"/>
  <c r="AF167" i="14"/>
  <c r="W111" i="14"/>
  <c r="AA111" i="14"/>
  <c r="X111" i="14"/>
  <c r="AA175" i="14"/>
  <c r="DA182" i="14"/>
  <c r="AP151" i="14"/>
  <c r="AO151" i="14"/>
  <c r="AS151" i="14"/>
  <c r="AF95" i="14"/>
  <c r="AG95" i="14"/>
  <c r="AJ95" i="14"/>
  <c r="AF159" i="14"/>
  <c r="AG159" i="14"/>
  <c r="AJ159" i="14"/>
  <c r="W103" i="14"/>
  <c r="AA103" i="14"/>
  <c r="X103" i="14"/>
  <c r="X167" i="14"/>
  <c r="CZ105" i="14"/>
  <c r="DA105" i="14"/>
  <c r="DD168" i="14"/>
  <c r="CZ168" i="14"/>
  <c r="DA168" i="14"/>
  <c r="DA163" i="14"/>
  <c r="DD166" i="14"/>
  <c r="CZ166" i="14"/>
  <c r="DA166" i="14"/>
  <c r="DD81" i="14"/>
  <c r="CZ81" i="14"/>
  <c r="DA81" i="14"/>
  <c r="DD108" i="14"/>
  <c r="CZ108" i="14"/>
  <c r="DJ124" i="14"/>
  <c r="CS7" i="14"/>
  <c r="BG17" i="1"/>
  <c r="BR40" i="14"/>
  <c r="CS40" i="14"/>
  <c r="BH150" i="1"/>
  <c r="BI138" i="1"/>
  <c r="BD138" i="1"/>
  <c r="CS13" i="14"/>
  <c r="BH33" i="1"/>
  <c r="BE36" i="1"/>
  <c r="BI36" i="1"/>
  <c r="AF10" i="18"/>
  <c r="AV10" i="18"/>
  <c r="DD183" i="14"/>
  <c r="DA183" i="14"/>
  <c r="CZ183" i="14"/>
  <c r="AP154" i="1"/>
  <c r="G77" i="14"/>
  <c r="BK188" i="14"/>
  <c r="BG188" i="14"/>
  <c r="BH188" i="14"/>
  <c r="AO203" i="14"/>
  <c r="AS203" i="14"/>
  <c r="AG147" i="14"/>
  <c r="AF147" i="14"/>
  <c r="AJ147" i="14"/>
  <c r="AA91" i="14"/>
  <c r="W91" i="14"/>
  <c r="X91" i="14"/>
  <c r="CR199" i="14"/>
  <c r="CU199" i="14"/>
  <c r="CQ199" i="14"/>
  <c r="CR135" i="14"/>
  <c r="CU135" i="14"/>
  <c r="CQ135" i="14"/>
  <c r="CR71" i="14"/>
  <c r="CU71" i="14"/>
  <c r="CQ71" i="14"/>
  <c r="AO75" i="14"/>
  <c r="AS75" i="14"/>
  <c r="AP75" i="14"/>
  <c r="AP131" i="14"/>
  <c r="AO131" i="14"/>
  <c r="AS131" i="14"/>
  <c r="AF75" i="14"/>
  <c r="AJ75" i="14"/>
  <c r="AG75" i="14"/>
  <c r="AF203" i="14"/>
  <c r="AJ203" i="14"/>
  <c r="AG203" i="14"/>
  <c r="W147" i="14"/>
  <c r="X147" i="14"/>
  <c r="AA147" i="14"/>
  <c r="DD137" i="14"/>
  <c r="CZ137" i="14"/>
  <c r="DA137" i="14"/>
  <c r="CQ91" i="14"/>
  <c r="CU91" i="14"/>
  <c r="CR91" i="14"/>
  <c r="BK196" i="14"/>
  <c r="BH196" i="14"/>
  <c r="BG196" i="14"/>
  <c r="AJ163" i="14"/>
  <c r="AG163" i="14"/>
  <c r="AF163" i="14"/>
  <c r="X107" i="14"/>
  <c r="AA107" i="14"/>
  <c r="W107" i="14"/>
  <c r="AP143" i="14"/>
  <c r="AO143" i="14"/>
  <c r="AS143" i="14"/>
  <c r="AF87" i="14"/>
  <c r="AG87" i="14"/>
  <c r="AJ87" i="14"/>
  <c r="X95" i="14"/>
  <c r="X159" i="14"/>
  <c r="W159" i="14"/>
  <c r="DA83" i="14"/>
  <c r="AP135" i="14"/>
  <c r="AO135" i="14"/>
  <c r="AS135" i="14"/>
  <c r="AP199" i="14"/>
  <c r="AF79" i="14"/>
  <c r="AJ79" i="14"/>
  <c r="AG79" i="14"/>
  <c r="AF143" i="14"/>
  <c r="X151" i="14"/>
  <c r="W151" i="14"/>
  <c r="DD90" i="14"/>
  <c r="CZ90" i="14"/>
  <c r="DA90" i="14"/>
  <c r="DD111" i="14"/>
  <c r="DA111" i="14"/>
  <c r="CZ111" i="14"/>
  <c r="DD145" i="14"/>
  <c r="DA145" i="14"/>
  <c r="CZ145" i="14"/>
  <c r="DA80" i="14"/>
  <c r="BH26" i="1"/>
  <c r="CS10" i="14"/>
  <c r="BG26" i="1"/>
  <c r="BG159" i="1"/>
  <c r="BR43" i="14"/>
  <c r="CA64" i="14"/>
  <c r="AZ64" i="14"/>
  <c r="DB39" i="14"/>
  <c r="BI147" i="1"/>
  <c r="BE147" i="1"/>
  <c r="CS14" i="14"/>
  <c r="BG36" i="1"/>
  <c r="I19" i="2"/>
  <c r="AQ125" i="18"/>
  <c r="AV125" i="18"/>
  <c r="AK125" i="18"/>
  <c r="AQ157" i="18"/>
  <c r="O157" i="18"/>
  <c r="AQ211" i="18"/>
  <c r="AV211" i="18"/>
  <c r="O28" i="18"/>
  <c r="AN4" i="14"/>
  <c r="CG4" i="14"/>
  <c r="BF4" i="14"/>
  <c r="O186" i="18"/>
  <c r="O97" i="18"/>
  <c r="O206" i="18"/>
  <c r="DJ147" i="14"/>
  <c r="DI147" i="14"/>
  <c r="DM147" i="14"/>
  <c r="DD69" i="14"/>
  <c r="CZ69" i="14"/>
  <c r="DA69" i="14"/>
  <c r="DD104" i="14"/>
  <c r="CZ104" i="14"/>
  <c r="DA104" i="14"/>
  <c r="DD203" i="14"/>
  <c r="DA203" i="14"/>
  <c r="DD160" i="14"/>
  <c r="CZ160" i="14"/>
  <c r="DA160" i="14"/>
  <c r="DD139" i="14"/>
  <c r="DA139" i="14"/>
  <c r="CZ139" i="14"/>
  <c r="DD75" i="14"/>
  <c r="CZ75" i="14"/>
  <c r="DA75" i="14"/>
  <c r="DJ142" i="14"/>
  <c r="DI142" i="14"/>
  <c r="DM142" i="14"/>
  <c r="DM181" i="14"/>
  <c r="DI181" i="14"/>
  <c r="DJ181" i="14"/>
  <c r="DD167" i="14"/>
  <c r="DA167" i="14"/>
  <c r="CZ167" i="14"/>
  <c r="DD102" i="14"/>
  <c r="CZ102" i="14"/>
  <c r="DA102" i="14"/>
  <c r="DD117" i="14"/>
  <c r="CZ117" i="14"/>
  <c r="DD128" i="14"/>
  <c r="DA128" i="14"/>
  <c r="CZ128" i="14"/>
  <c r="DD100" i="14"/>
  <c r="DA100" i="14"/>
  <c r="CZ100" i="14"/>
  <c r="DD156" i="14"/>
  <c r="DA156" i="14"/>
  <c r="DD127" i="14"/>
  <c r="CZ127" i="14"/>
  <c r="CZ99" i="14"/>
  <c r="DA99" i="14"/>
  <c r="DD71" i="14"/>
  <c r="DA71" i="14"/>
  <c r="CZ71" i="14"/>
  <c r="DD185" i="14"/>
  <c r="DA185" i="14"/>
  <c r="CZ185" i="14"/>
  <c r="DD142" i="14"/>
  <c r="DA142" i="14"/>
  <c r="CZ142" i="14"/>
  <c r="DD78" i="14"/>
  <c r="DA78" i="14"/>
  <c r="CZ78" i="14"/>
  <c r="DD179" i="14"/>
  <c r="DA179" i="14"/>
  <c r="CZ179" i="14"/>
  <c r="DD93" i="14"/>
  <c r="DA93" i="14"/>
  <c r="DD153" i="14"/>
  <c r="CZ153" i="14"/>
  <c r="DA153" i="14"/>
  <c r="DD124" i="14"/>
  <c r="DA124" i="14"/>
  <c r="CZ124" i="14"/>
  <c r="DD96" i="14"/>
  <c r="CZ96" i="14"/>
  <c r="DA96" i="14"/>
  <c r="DD68" i="14"/>
  <c r="DA68" i="14"/>
  <c r="DD152" i="14"/>
  <c r="DA152" i="14"/>
  <c r="DD95" i="14"/>
  <c r="DA95" i="14"/>
  <c r="CZ95" i="14"/>
  <c r="DD67" i="14"/>
  <c r="CZ67" i="14"/>
  <c r="BG114" i="1"/>
  <c r="BH114" i="1"/>
  <c r="BR28" i="14"/>
  <c r="CS28" i="14"/>
  <c r="DD87" i="14"/>
  <c r="DA87" i="14"/>
  <c r="CZ87" i="14"/>
  <c r="DD143" i="14"/>
  <c r="DA143" i="14"/>
  <c r="CZ143" i="14"/>
  <c r="DD116" i="14"/>
  <c r="DA116" i="14"/>
  <c r="CZ116" i="14"/>
  <c r="DD129" i="14"/>
  <c r="DA129" i="14"/>
  <c r="CZ129" i="14"/>
  <c r="DD114" i="14"/>
  <c r="CZ114" i="14"/>
  <c r="DA114" i="14"/>
  <c r="DD147" i="14"/>
  <c r="DA147" i="14"/>
  <c r="CZ147" i="14"/>
  <c r="DD89" i="14"/>
  <c r="DA89" i="14"/>
  <c r="DD175" i="14"/>
  <c r="DA175" i="14"/>
  <c r="CZ175" i="14"/>
  <c r="DD74" i="14"/>
  <c r="DA74" i="14"/>
  <c r="CZ74" i="14"/>
  <c r="DD202" i="14"/>
  <c r="CZ202" i="14"/>
  <c r="DA202" i="14"/>
  <c r="CS12" i="14"/>
  <c r="BG30" i="1"/>
  <c r="AQ197" i="1"/>
  <c r="G109" i="14"/>
  <c r="AQ136" i="1"/>
  <c r="G65" i="14"/>
  <c r="AP136" i="1"/>
  <c r="BE177" i="1"/>
  <c r="BI177" i="1"/>
  <c r="AR59" i="1"/>
  <c r="AS59" i="1"/>
  <c r="AF80" i="18"/>
  <c r="O80" i="18"/>
  <c r="AQ16" i="18"/>
  <c r="O16" i="18"/>
  <c r="AK213" i="18"/>
  <c r="O213" i="18"/>
  <c r="O32" i="18"/>
  <c r="AW9" i="1"/>
  <c r="L4" i="14" s="1"/>
  <c r="O20" i="18"/>
  <c r="O210" i="18"/>
  <c r="O271" i="18"/>
  <c r="O43" i="18"/>
  <c r="O176" i="18"/>
  <c r="O245" i="18"/>
  <c r="DI62" i="14"/>
  <c r="DM62" i="14"/>
  <c r="DJ62" i="14"/>
  <c r="DD120" i="14"/>
  <c r="DA120" i="14"/>
  <c r="CZ120" i="14"/>
  <c r="DD91" i="14"/>
  <c r="DA91" i="14"/>
  <c r="CZ91" i="14"/>
  <c r="DI67" i="14"/>
  <c r="DJ67" i="14"/>
  <c r="DM67" i="14"/>
  <c r="DM130" i="14"/>
  <c r="DI130" i="14"/>
  <c r="DJ130" i="14"/>
  <c r="DD118" i="14"/>
  <c r="DA118" i="14"/>
  <c r="CZ118" i="14"/>
  <c r="DD197" i="14"/>
  <c r="DA197" i="14"/>
  <c r="CZ197" i="14"/>
  <c r="DD154" i="14"/>
  <c r="DA154" i="14"/>
  <c r="DD133" i="14"/>
  <c r="DA133" i="14"/>
  <c r="CZ133" i="14"/>
  <c r="DD65" i="14"/>
  <c r="CZ65" i="14"/>
  <c r="DA65" i="14"/>
  <c r="DD149" i="14"/>
  <c r="CZ149" i="14"/>
  <c r="DA149" i="14"/>
  <c r="DD92" i="14"/>
  <c r="CZ92" i="14"/>
  <c r="DD64" i="14"/>
  <c r="CZ64" i="14"/>
  <c r="DA64" i="14"/>
  <c r="DD177" i="14"/>
  <c r="DA177" i="14"/>
  <c r="CZ177" i="14"/>
  <c r="DD63" i="14"/>
  <c r="DA63" i="14"/>
  <c r="CZ63" i="14"/>
  <c r="DD180" i="14"/>
  <c r="DA180" i="14"/>
  <c r="CZ180" i="14"/>
  <c r="DD159" i="14"/>
  <c r="DA159" i="14"/>
  <c r="DD94" i="14"/>
  <c r="CZ94" i="14"/>
  <c r="DA94" i="14"/>
  <c r="DD109" i="14"/>
  <c r="CZ109" i="14"/>
  <c r="DA109" i="14"/>
  <c r="DD174" i="14"/>
  <c r="CZ174" i="14"/>
  <c r="DA174" i="14"/>
  <c r="DD173" i="14"/>
  <c r="DA173" i="14"/>
  <c r="CZ173" i="14"/>
  <c r="DD187" i="14"/>
  <c r="DA187" i="14"/>
  <c r="CZ187" i="14"/>
  <c r="DD97" i="14"/>
  <c r="CZ97" i="14"/>
  <c r="DA97" i="14"/>
  <c r="DD82" i="14"/>
  <c r="CZ82" i="14"/>
  <c r="DA82" i="14"/>
  <c r="DD76" i="14"/>
  <c r="DA76" i="14"/>
  <c r="CZ76" i="14"/>
  <c r="DD191" i="14"/>
  <c r="DA191" i="14"/>
  <c r="CZ191" i="14"/>
  <c r="BI162" i="1"/>
  <c r="BI44" i="14"/>
  <c r="BE162" i="1"/>
  <c r="BE241" i="1"/>
  <c r="BD241" i="1"/>
  <c r="AP18" i="1"/>
  <c r="AQ18" i="1"/>
  <c r="G10" i="14"/>
  <c r="AZ87" i="14"/>
  <c r="AS169" i="1"/>
  <c r="AS31" i="1"/>
  <c r="AR31" i="1"/>
  <c r="BH63" i="1"/>
  <c r="CS23" i="14"/>
  <c r="DK56" i="14"/>
  <c r="Y56" i="14"/>
  <c r="CA133" i="14"/>
  <c r="AS239" i="1"/>
  <c r="AZ133" i="14"/>
  <c r="AR239" i="1"/>
  <c r="AQ24" i="18"/>
  <c r="O24" i="18"/>
  <c r="AV120" i="18"/>
  <c r="AK120" i="18"/>
  <c r="AQ193" i="18"/>
  <c r="O193" i="18"/>
  <c r="AF93" i="18"/>
  <c r="O93" i="18"/>
  <c r="AQ140" i="18"/>
  <c r="O140" i="18"/>
  <c r="AK180" i="18"/>
  <c r="O180" i="18"/>
  <c r="AF266" i="18"/>
  <c r="AQ266" i="18"/>
  <c r="O27" i="18"/>
  <c r="O120" i="18"/>
  <c r="O258" i="18"/>
  <c r="O70" i="18"/>
  <c r="O207" i="18"/>
  <c r="O280" i="18"/>
  <c r="O47" i="18"/>
  <c r="CZ200" i="14"/>
  <c r="DA200" i="14"/>
  <c r="DD178" i="14"/>
  <c r="DA178" i="14"/>
  <c r="CZ178" i="14"/>
  <c r="DD157" i="14"/>
  <c r="DA157" i="14"/>
  <c r="CZ157" i="14"/>
  <c r="DD136" i="14"/>
  <c r="CZ136" i="14"/>
  <c r="DA136" i="14"/>
  <c r="DD72" i="14"/>
  <c r="CZ72" i="14"/>
  <c r="DA72" i="14"/>
  <c r="DD107" i="14"/>
  <c r="CZ107" i="14"/>
  <c r="DD198" i="14"/>
  <c r="CZ198" i="14"/>
  <c r="DD134" i="14"/>
  <c r="CZ134" i="14"/>
  <c r="DA134" i="14"/>
  <c r="DD70" i="14"/>
  <c r="CZ70" i="14"/>
  <c r="DA70" i="14"/>
  <c r="DD192" i="14"/>
  <c r="CZ192" i="14"/>
  <c r="DA192" i="14"/>
  <c r="DD171" i="14"/>
  <c r="DA171" i="14"/>
  <c r="CZ171" i="14"/>
  <c r="DD85" i="14"/>
  <c r="CZ85" i="14"/>
  <c r="DA85" i="14"/>
  <c r="DD170" i="14"/>
  <c r="CZ170" i="14"/>
  <c r="DA170" i="14"/>
  <c r="DD199" i="14"/>
  <c r="DA199" i="14"/>
  <c r="CZ199" i="14"/>
  <c r="DD169" i="14"/>
  <c r="CZ169" i="14"/>
  <c r="DA169" i="14"/>
  <c r="DD110" i="14"/>
  <c r="DA110" i="14"/>
  <c r="CZ110" i="14"/>
  <c r="DD125" i="14"/>
  <c r="DA125" i="14"/>
  <c r="CZ125" i="14"/>
  <c r="DD194" i="14"/>
  <c r="CZ194" i="14"/>
  <c r="DA194" i="14"/>
  <c r="DD115" i="14"/>
  <c r="DA115" i="14"/>
  <c r="CZ115" i="14"/>
  <c r="DD144" i="14"/>
  <c r="CZ144" i="14"/>
  <c r="DA144" i="14"/>
  <c r="DD150" i="14"/>
  <c r="CZ150" i="14"/>
  <c r="DA150" i="14"/>
  <c r="DD119" i="14"/>
  <c r="DA119" i="14"/>
  <c r="CZ119" i="14"/>
  <c r="DD148" i="14"/>
  <c r="CZ148" i="14"/>
  <c r="DA148" i="14"/>
  <c r="DD196" i="14"/>
  <c r="DA196" i="14"/>
  <c r="CZ196" i="14"/>
  <c r="DD138" i="14"/>
  <c r="DA138" i="14"/>
  <c r="CZ138" i="14"/>
  <c r="DD181" i="14"/>
  <c r="DA181" i="14"/>
  <c r="CZ181" i="14"/>
  <c r="CS34" i="14"/>
  <c r="BG132" i="1"/>
  <c r="BR34" i="14"/>
  <c r="BH132" i="1"/>
  <c r="U27" i="2"/>
  <c r="T27" i="2"/>
  <c r="J21" i="2"/>
  <c r="AQ161" i="1"/>
  <c r="AP161" i="1"/>
  <c r="AQ29" i="1"/>
  <c r="G17" i="14"/>
  <c r="AP29" i="1"/>
  <c r="BG57" i="1"/>
  <c r="CS21" i="14"/>
  <c r="BH57" i="1"/>
  <c r="AQ52" i="14"/>
  <c r="BC193" i="1"/>
  <c r="DK52" i="14"/>
  <c r="BD9" i="1"/>
  <c r="BI9" i="1"/>
  <c r="CJ4" i="14"/>
  <c r="J11" i="2"/>
  <c r="AQ173" i="18"/>
  <c r="O173" i="18"/>
  <c r="AQ103" i="18"/>
  <c r="O103" i="18"/>
  <c r="AF133" i="18"/>
  <c r="O133" i="18"/>
  <c r="AQ111" i="18"/>
  <c r="O111" i="18"/>
  <c r="AV181" i="18"/>
  <c r="O181" i="18"/>
  <c r="O71" i="18"/>
  <c r="O64" i="18"/>
  <c r="O171" i="18"/>
  <c r="O230" i="18"/>
  <c r="O266" i="18"/>
  <c r="O146" i="18"/>
  <c r="O211" i="18"/>
  <c r="O196" i="18"/>
  <c r="DD195" i="14"/>
  <c r="DA195" i="14"/>
  <c r="CZ195" i="14"/>
  <c r="DD88" i="14"/>
  <c r="DA88" i="14"/>
  <c r="CZ88" i="14"/>
  <c r="DD186" i="14"/>
  <c r="CZ186" i="14"/>
  <c r="DD123" i="14"/>
  <c r="CZ123" i="14"/>
  <c r="DA123" i="14"/>
  <c r="DJ97" i="14"/>
  <c r="DM97" i="14"/>
  <c r="DI97" i="14"/>
  <c r="DJ112" i="14"/>
  <c r="DI112" i="14"/>
  <c r="DM112" i="14"/>
  <c r="DD193" i="14"/>
  <c r="DA193" i="14"/>
  <c r="CZ193" i="14"/>
  <c r="DD172" i="14"/>
  <c r="DA172" i="14"/>
  <c r="CZ172" i="14"/>
  <c r="DD151" i="14"/>
  <c r="DA151" i="14"/>
  <c r="CZ151" i="14"/>
  <c r="DD86" i="14"/>
  <c r="CZ86" i="14"/>
  <c r="DA86" i="14"/>
  <c r="DD101" i="14"/>
  <c r="CZ101" i="14"/>
  <c r="DD190" i="14"/>
  <c r="CZ190" i="14"/>
  <c r="DA190" i="14"/>
  <c r="DD135" i="14"/>
  <c r="DA135" i="14"/>
  <c r="CZ135" i="14"/>
  <c r="DI87" i="14"/>
  <c r="DJ87" i="14"/>
  <c r="DM87" i="14"/>
  <c r="DD126" i="14"/>
  <c r="DA126" i="14"/>
  <c r="CZ126" i="14"/>
  <c r="DD62" i="14"/>
  <c r="CZ62" i="14"/>
  <c r="DA62" i="14"/>
  <c r="DD184" i="14"/>
  <c r="CZ184" i="14"/>
  <c r="DA184" i="14"/>
  <c r="DD162" i="14"/>
  <c r="CZ162" i="14"/>
  <c r="DD141" i="14"/>
  <c r="DA141" i="14"/>
  <c r="CZ141" i="14"/>
  <c r="DD132" i="14"/>
  <c r="CZ132" i="14"/>
  <c r="DA132" i="14"/>
  <c r="DA131" i="14"/>
  <c r="CZ131" i="14"/>
  <c r="DD103" i="14"/>
  <c r="CZ103" i="14"/>
  <c r="DA103" i="14"/>
  <c r="BE72" i="1"/>
  <c r="CJ26" i="14"/>
  <c r="BI26" i="14"/>
  <c r="DB26" i="14"/>
  <c r="DD73" i="14"/>
  <c r="CZ73" i="14"/>
  <c r="DA73" i="14"/>
  <c r="DD146" i="14"/>
  <c r="CZ146" i="14"/>
  <c r="DA146" i="14"/>
  <c r="DD189" i="14"/>
  <c r="DA189" i="14"/>
  <c r="CZ189" i="14"/>
  <c r="DD161" i="14"/>
  <c r="CZ161" i="14"/>
  <c r="DA161" i="14"/>
  <c r="DD77" i="14"/>
  <c r="CZ77" i="14"/>
  <c r="DA77" i="14"/>
  <c r="DD121" i="14"/>
  <c r="CZ121" i="14"/>
  <c r="DA121" i="14"/>
  <c r="DD106" i="14"/>
  <c r="DA106" i="14"/>
  <c r="CZ106" i="14"/>
  <c r="AP50" i="1"/>
  <c r="AQ50" i="1"/>
  <c r="CS60" i="14"/>
  <c r="BG275" i="1"/>
  <c r="G96" i="14"/>
  <c r="AP181" i="1"/>
  <c r="AQ181" i="1"/>
  <c r="AQ213" i="1"/>
  <c r="AP213" i="1"/>
  <c r="AZ88" i="14"/>
  <c r="AS170" i="1"/>
  <c r="AS207" i="1"/>
  <c r="CA117" i="14"/>
  <c r="BI57" i="1"/>
  <c r="CJ21" i="14"/>
  <c r="BD57" i="1"/>
  <c r="AR237" i="1"/>
  <c r="AS237" i="1"/>
  <c r="AZ131" i="14"/>
  <c r="DM140" i="14"/>
  <c r="DI140" i="14"/>
  <c r="DJ140" i="14"/>
  <c r="DM163" i="14"/>
  <c r="DI163" i="14"/>
  <c r="DJ163" i="14"/>
  <c r="DJ153" i="14"/>
  <c r="DM153" i="14"/>
  <c r="DI153" i="14"/>
  <c r="DJ150" i="14"/>
  <c r="DI150" i="14"/>
  <c r="DM150" i="14"/>
  <c r="DJ184" i="14"/>
  <c r="DI184" i="14"/>
  <c r="DM184" i="14"/>
  <c r="DI63" i="14"/>
  <c r="DM63" i="14"/>
  <c r="DJ63" i="14"/>
  <c r="DI89" i="14"/>
  <c r="DJ89" i="14"/>
  <c r="DM89" i="14"/>
  <c r="DI86" i="14"/>
  <c r="DM86" i="14"/>
  <c r="DJ86" i="14"/>
  <c r="DI171" i="14"/>
  <c r="DJ171" i="14"/>
  <c r="DM171" i="14"/>
  <c r="DJ120" i="14"/>
  <c r="DI120" i="14"/>
  <c r="DM120" i="14"/>
  <c r="DI189" i="14"/>
  <c r="DM189" i="14"/>
  <c r="DJ189" i="14"/>
  <c r="DB27" i="14"/>
  <c r="CJ27" i="14"/>
  <c r="BI27" i="14"/>
  <c r="DM187" i="14"/>
  <c r="DJ187" i="14"/>
  <c r="DI187" i="14"/>
  <c r="DI129" i="14"/>
  <c r="DJ129" i="14"/>
  <c r="DM129" i="14"/>
  <c r="AP58" i="1"/>
  <c r="G36" i="14"/>
  <c r="AQ58" i="1"/>
  <c r="AP130" i="1"/>
  <c r="AQ130" i="1"/>
  <c r="AP166" i="1"/>
  <c r="AQ166" i="1"/>
  <c r="DM138" i="14"/>
  <c r="DJ138" i="14"/>
  <c r="DI194" i="14"/>
  <c r="DM194" i="14"/>
  <c r="DJ194" i="14"/>
  <c r="DI160" i="14"/>
  <c r="DJ160" i="14"/>
  <c r="DM160" i="14"/>
  <c r="DM145" i="14"/>
  <c r="DI145" i="14"/>
  <c r="DJ145" i="14"/>
  <c r="DJ99" i="14"/>
  <c r="DM99" i="14"/>
  <c r="DI99" i="14"/>
  <c r="DM190" i="14"/>
  <c r="DI190" i="14"/>
  <c r="DJ190" i="14"/>
  <c r="AQ192" i="1"/>
  <c r="AP192" i="1"/>
  <c r="AR64" i="1"/>
  <c r="AS64" i="1"/>
  <c r="AZ40" i="14"/>
  <c r="CA40" i="14"/>
  <c r="G105" i="14"/>
  <c r="AR128" i="1"/>
  <c r="AS128" i="1"/>
  <c r="AZ60" i="14"/>
  <c r="EU50" i="14"/>
  <c r="DM161" i="14"/>
  <c r="DJ161" i="14"/>
  <c r="DI161" i="14"/>
  <c r="DJ146" i="14"/>
  <c r="DI146" i="14"/>
  <c r="DM146" i="14"/>
  <c r="DJ197" i="14"/>
  <c r="DI197" i="14"/>
  <c r="DM197" i="14"/>
  <c r="DM144" i="14"/>
  <c r="DJ144" i="14"/>
  <c r="DI144" i="14"/>
  <c r="DJ83" i="14"/>
  <c r="DI83" i="14"/>
  <c r="DM83" i="14"/>
  <c r="DM174" i="14"/>
  <c r="DJ174" i="14"/>
  <c r="DI174" i="14"/>
  <c r="DM177" i="14"/>
  <c r="DI177" i="14"/>
  <c r="DJ177" i="14"/>
  <c r="DJ123" i="14"/>
  <c r="DI123" i="14"/>
  <c r="DM123" i="14"/>
  <c r="DJ72" i="14"/>
  <c r="DI72" i="14"/>
  <c r="DM72" i="14"/>
  <c r="DI141" i="14"/>
  <c r="DM141" i="14"/>
  <c r="DJ141" i="14"/>
  <c r="DM132" i="14"/>
  <c r="DI132" i="14"/>
  <c r="DJ132" i="14"/>
  <c r="DM76" i="14"/>
  <c r="DI76" i="14"/>
  <c r="DJ76" i="14"/>
  <c r="DM191" i="14"/>
  <c r="DI191" i="14"/>
  <c r="DJ191" i="14"/>
  <c r="BH120" i="1"/>
  <c r="BG120" i="1"/>
  <c r="CS30" i="14"/>
  <c r="BR30" i="14"/>
  <c r="BH123" i="1"/>
  <c r="BG123" i="1"/>
  <c r="BR31" i="14"/>
  <c r="CS31" i="14"/>
  <c r="DJ102" i="14"/>
  <c r="DI102" i="14"/>
  <c r="DM102" i="14"/>
  <c r="DM176" i="14"/>
  <c r="DJ176" i="14"/>
  <c r="DI176" i="14"/>
  <c r="DI131" i="14"/>
  <c r="DJ131" i="14"/>
  <c r="DM131" i="14"/>
  <c r="AP140" i="1"/>
  <c r="AQ140" i="1"/>
  <c r="AP178" i="1"/>
  <c r="AQ178" i="1"/>
  <c r="DJ77" i="14"/>
  <c r="DI77" i="14"/>
  <c r="DM77" i="14"/>
  <c r="DM151" i="14"/>
  <c r="DI151" i="14"/>
  <c r="DJ151" i="14"/>
  <c r="DJ66" i="14"/>
  <c r="DI66" i="14"/>
  <c r="DM66" i="14"/>
  <c r="DJ117" i="14"/>
  <c r="DM117" i="14"/>
  <c r="DI117" i="14"/>
  <c r="DM80" i="14"/>
  <c r="DI80" i="14"/>
  <c r="DJ80" i="14"/>
  <c r="DI172" i="14"/>
  <c r="DM172" i="14"/>
  <c r="DJ172" i="14"/>
  <c r="DJ110" i="14"/>
  <c r="DI110" i="14"/>
  <c r="DM110" i="14"/>
  <c r="DI188" i="14"/>
  <c r="DJ188" i="14"/>
  <c r="DM188" i="14"/>
  <c r="AR196" i="1"/>
  <c r="AS196" i="1"/>
  <c r="AZ108" i="14"/>
  <c r="CA108" i="14"/>
  <c r="DB7" i="14"/>
  <c r="BI17" i="1"/>
  <c r="BD17" i="1"/>
  <c r="CJ7" i="14"/>
  <c r="BE17" i="1"/>
  <c r="BI7" i="14"/>
  <c r="BR42" i="14"/>
  <c r="BH156" i="1"/>
  <c r="BH72" i="1"/>
  <c r="BG72" i="1"/>
  <c r="BR26" i="14"/>
  <c r="CS26" i="14"/>
  <c r="DJ103" i="14"/>
  <c r="DM103" i="14"/>
  <c r="DI103" i="14"/>
  <c r="DM69" i="14"/>
  <c r="DJ69" i="14"/>
  <c r="DI69" i="14"/>
  <c r="DJ92" i="14"/>
  <c r="DM92" i="14"/>
  <c r="DI92" i="14"/>
  <c r="DM78" i="14"/>
  <c r="DJ78" i="14"/>
  <c r="DI78" i="14"/>
  <c r="DM84" i="14"/>
  <c r="DJ84" i="14"/>
  <c r="DI169" i="14"/>
  <c r="DJ169" i="14"/>
  <c r="DM169" i="14"/>
  <c r="DM166" i="14"/>
  <c r="DJ166" i="14"/>
  <c r="DI166" i="14"/>
  <c r="DJ200" i="14"/>
  <c r="DI200" i="14"/>
  <c r="DJ95" i="14"/>
  <c r="DM95" i="14"/>
  <c r="DI95" i="14"/>
  <c r="DJ65" i="14"/>
  <c r="DI65" i="14"/>
  <c r="DB30" i="14"/>
  <c r="BI30" i="14"/>
  <c r="CJ30" i="14"/>
  <c r="DM105" i="14"/>
  <c r="DJ105" i="14"/>
  <c r="DI105" i="14"/>
  <c r="DI167" i="14"/>
  <c r="DM167" i="14"/>
  <c r="DJ82" i="14"/>
  <c r="DM82" i="14"/>
  <c r="DI82" i="14"/>
  <c r="DI133" i="14"/>
  <c r="DM133" i="14"/>
  <c r="DJ133" i="14"/>
  <c r="DM96" i="14"/>
  <c r="DI96" i="14"/>
  <c r="DJ96" i="14"/>
  <c r="DI126" i="14"/>
  <c r="DM126" i="14"/>
  <c r="DJ126" i="14"/>
  <c r="AP24" i="1"/>
  <c r="G14" i="14"/>
  <c r="AQ24" i="1"/>
  <c r="AP142" i="1"/>
  <c r="G69" i="14"/>
  <c r="DI148" i="14"/>
  <c r="DM148" i="14"/>
  <c r="DJ148" i="14"/>
  <c r="AQ172" i="1"/>
  <c r="AP172" i="1"/>
  <c r="AP204" i="1"/>
  <c r="AQ204" i="1"/>
  <c r="G114" i="14"/>
  <c r="G68" i="14"/>
  <c r="AR61" i="1"/>
  <c r="AS61" i="1"/>
  <c r="DB8" i="14"/>
  <c r="BE20" i="1"/>
  <c r="CJ8" i="14"/>
  <c r="CA22" i="14"/>
  <c r="AS37" i="1"/>
  <c r="DB41" i="14"/>
  <c r="BD153" i="1"/>
  <c r="BI153" i="1"/>
  <c r="BE153" i="1"/>
  <c r="CJ41" i="14"/>
  <c r="BI41" i="14"/>
  <c r="BR41" i="14"/>
  <c r="BG153" i="1"/>
  <c r="AV14" i="18"/>
  <c r="AF14" i="18"/>
  <c r="AS231" i="1"/>
  <c r="AZ125" i="14"/>
  <c r="CA125" i="14"/>
  <c r="DM68" i="14"/>
  <c r="DI68" i="14"/>
  <c r="DJ68" i="14"/>
  <c r="DM107" i="14"/>
  <c r="DJ107" i="14"/>
  <c r="DI107" i="14"/>
  <c r="DJ125" i="14"/>
  <c r="DI125" i="14"/>
  <c r="DM125" i="14"/>
  <c r="DI113" i="14"/>
  <c r="DJ113" i="14"/>
  <c r="DM113" i="14"/>
  <c r="DI106" i="14"/>
  <c r="DJ106" i="14"/>
  <c r="DM106" i="14"/>
  <c r="BG111" i="1"/>
  <c r="BH111" i="1"/>
  <c r="BR27" i="14"/>
  <c r="CS27" i="14"/>
  <c r="BD123" i="1"/>
  <c r="BE123" i="1"/>
  <c r="DB31" i="14"/>
  <c r="CJ31" i="14"/>
  <c r="BI31" i="14"/>
  <c r="DM136" i="14"/>
  <c r="DJ136" i="14"/>
  <c r="DI136" i="14"/>
  <c r="DI196" i="14"/>
  <c r="DJ196" i="14"/>
  <c r="DM196" i="14"/>
  <c r="AQ22" i="1"/>
  <c r="G13" i="14"/>
  <c r="AP22" i="1"/>
  <c r="AP49" i="1"/>
  <c r="AQ49" i="1"/>
  <c r="AP163" i="1"/>
  <c r="AQ163" i="1"/>
  <c r="AQ200" i="1"/>
  <c r="AP200" i="1"/>
  <c r="DI195" i="14"/>
  <c r="DM195" i="14"/>
  <c r="DJ195" i="14"/>
  <c r="AQ41" i="1"/>
  <c r="AP41" i="1"/>
  <c r="BI46" i="14"/>
  <c r="BD168" i="1"/>
  <c r="BC203" i="1"/>
  <c r="BF203" i="1"/>
  <c r="AQ54" i="14"/>
  <c r="BJ203" i="1"/>
  <c r="AH54" i="14"/>
  <c r="Y54" i="14"/>
  <c r="DK54" i="14"/>
  <c r="G93" i="14"/>
  <c r="CJ9" i="14"/>
  <c r="BE23" i="1"/>
  <c r="BH117" i="1"/>
  <c r="BG117" i="1"/>
  <c r="BR29" i="14"/>
  <c r="CS29" i="14"/>
  <c r="CA130" i="14"/>
  <c r="AZ130" i="14"/>
  <c r="DJ79" i="14"/>
  <c r="DM79" i="14"/>
  <c r="DI79" i="14"/>
  <c r="DM159" i="14"/>
  <c r="DI159" i="14"/>
  <c r="DJ159" i="14"/>
  <c r="DM74" i="14"/>
  <c r="DI74" i="14"/>
  <c r="DJ74" i="14"/>
  <c r="DI198" i="14"/>
  <c r="DJ198" i="14"/>
  <c r="DM198" i="14"/>
  <c r="DJ201" i="14"/>
  <c r="DI201" i="14"/>
  <c r="DM201" i="14"/>
  <c r="DM116" i="14"/>
  <c r="DI116" i="14"/>
  <c r="DJ116" i="14"/>
  <c r="DI135" i="14"/>
  <c r="DJ135" i="14"/>
  <c r="DM135" i="14"/>
  <c r="DI101" i="14"/>
  <c r="DM101" i="14"/>
  <c r="DJ101" i="14"/>
  <c r="AQ40" i="1"/>
  <c r="G24" i="14"/>
  <c r="AP40" i="1"/>
  <c r="DI157" i="14"/>
  <c r="DM157" i="14"/>
  <c r="DJ157" i="14"/>
  <c r="DJ88" i="14"/>
  <c r="DI88" i="14"/>
  <c r="DM88" i="14"/>
  <c r="DI139" i="14"/>
  <c r="DJ139" i="14"/>
  <c r="DM139" i="14"/>
  <c r="DM156" i="14"/>
  <c r="DI156" i="14"/>
  <c r="DJ156" i="14"/>
  <c r="DM162" i="14"/>
  <c r="DJ162" i="14"/>
  <c r="DI162" i="14"/>
  <c r="DM128" i="14"/>
  <c r="DJ128" i="14"/>
  <c r="DI128" i="14"/>
  <c r="DM158" i="14"/>
  <c r="DJ158" i="14"/>
  <c r="DI158" i="14"/>
  <c r="AP139" i="1"/>
  <c r="AQ139" i="1"/>
  <c r="AS10" i="1"/>
  <c r="AR10" i="1"/>
  <c r="AQ143" i="1"/>
  <c r="G70" i="14"/>
  <c r="AP143" i="1"/>
  <c r="G67" i="14"/>
  <c r="BD42" i="1"/>
  <c r="BI16" i="14"/>
  <c r="BR16" i="14"/>
  <c r="BG42" i="1"/>
  <c r="CS16" i="14"/>
  <c r="BH42" i="1"/>
  <c r="AS15" i="1"/>
  <c r="AZ8" i="14"/>
  <c r="AR180" i="1"/>
  <c r="AS180" i="1"/>
  <c r="AZ95" i="14"/>
  <c r="CA95" i="14"/>
  <c r="Y51" i="14"/>
  <c r="AQ51" i="14"/>
  <c r="DK51" i="14"/>
  <c r="AH51" i="14"/>
  <c r="BC188" i="1"/>
  <c r="BF188" i="1"/>
  <c r="BJ188" i="1"/>
  <c r="CJ55" i="14"/>
  <c r="BE208" i="1"/>
  <c r="BI55" i="14"/>
  <c r="DB55" i="14"/>
  <c r="T15" i="2"/>
  <c r="U15" i="2"/>
  <c r="BD117" i="1"/>
  <c r="BI117" i="1"/>
  <c r="BE117" i="1"/>
  <c r="DB29" i="14"/>
  <c r="CJ29" i="14"/>
  <c r="BI29" i="14"/>
  <c r="DM111" i="14"/>
  <c r="DJ111" i="14"/>
  <c r="DI111" i="14"/>
  <c r="DJ143" i="14"/>
  <c r="DM143" i="14"/>
  <c r="DI143" i="14"/>
  <c r="DI168" i="14"/>
  <c r="DM168" i="14"/>
  <c r="DJ168" i="14"/>
  <c r="DI134" i="14"/>
  <c r="DJ134" i="14"/>
  <c r="DM134" i="14"/>
  <c r="DI137" i="14"/>
  <c r="DJ137" i="14"/>
  <c r="DM137" i="14"/>
  <c r="DM71" i="14"/>
  <c r="DI71" i="14"/>
  <c r="DJ71" i="14"/>
  <c r="DI170" i="14"/>
  <c r="DM170" i="14"/>
  <c r="DJ170" i="14"/>
  <c r="DI93" i="14"/>
  <c r="DM93" i="14"/>
  <c r="DJ93" i="14"/>
  <c r="DI75" i="14"/>
  <c r="DM75" i="14"/>
  <c r="DJ75" i="14"/>
  <c r="DI164" i="14"/>
  <c r="DJ164" i="14"/>
  <c r="DM164" i="14"/>
  <c r="DI183" i="14"/>
  <c r="DJ183" i="14"/>
  <c r="DM183" i="14"/>
  <c r="DJ98" i="14"/>
  <c r="DM98" i="14"/>
  <c r="DI98" i="14"/>
  <c r="DJ149" i="14"/>
  <c r="DI149" i="14"/>
  <c r="DM149" i="14"/>
  <c r="DM64" i="14"/>
  <c r="DJ64" i="14"/>
  <c r="DI64" i="14"/>
  <c r="DJ81" i="14"/>
  <c r="DM81" i="14"/>
  <c r="DI81" i="14"/>
  <c r="DI179" i="14"/>
  <c r="DJ179" i="14"/>
  <c r="DM179" i="14"/>
  <c r="DI94" i="14"/>
  <c r="DJ94" i="14"/>
  <c r="DM94" i="14"/>
  <c r="BD150" i="1"/>
  <c r="CJ40" i="14"/>
  <c r="BI40" i="14"/>
  <c r="T19" i="2"/>
  <c r="U19" i="2"/>
  <c r="G86" i="14"/>
  <c r="AQ167" i="1"/>
  <c r="AP167" i="1"/>
  <c r="DB19" i="14"/>
  <c r="BI19" i="14"/>
  <c r="CJ19" i="14"/>
  <c r="BE51" i="1"/>
  <c r="BH51" i="1"/>
  <c r="BR19" i="14"/>
  <c r="AZ39" i="14"/>
  <c r="AR62" i="1"/>
  <c r="BR32" i="14"/>
  <c r="BG126" i="1"/>
  <c r="DB6" i="14"/>
  <c r="BE14" i="1"/>
  <c r="BI14" i="1"/>
  <c r="CJ6" i="14"/>
  <c r="BI6" i="14"/>
  <c r="BD14" i="1"/>
  <c r="AR154" i="1"/>
  <c r="AZ77" i="14"/>
  <c r="J14" i="2"/>
  <c r="DI90" i="14"/>
  <c r="DJ90" i="14"/>
  <c r="DM90" i="14"/>
  <c r="DJ175" i="14"/>
  <c r="DI175" i="14"/>
  <c r="DM175" i="14"/>
  <c r="DM122" i="14"/>
  <c r="DJ122" i="14"/>
  <c r="DI122" i="14"/>
  <c r="DI173" i="14"/>
  <c r="DM173" i="14"/>
  <c r="DJ173" i="14"/>
  <c r="DI104" i="14"/>
  <c r="DJ104" i="14"/>
  <c r="DM104" i="14"/>
  <c r="DI155" i="14"/>
  <c r="DJ155" i="14"/>
  <c r="DM155" i="14"/>
  <c r="DI70" i="14"/>
  <c r="DJ70" i="14"/>
  <c r="DM70" i="14"/>
  <c r="DJ73" i="14"/>
  <c r="DM73" i="14"/>
  <c r="DI73" i="14"/>
  <c r="DM178" i="14"/>
  <c r="DJ178" i="14"/>
  <c r="DI178" i="14"/>
  <c r="AZ33" i="14"/>
  <c r="AR53" i="1"/>
  <c r="AP151" i="1"/>
  <c r="G75" i="14"/>
  <c r="AQ151" i="1"/>
  <c r="DJ127" i="14"/>
  <c r="DM127" i="14"/>
  <c r="DI127" i="14"/>
  <c r="DJ182" i="14"/>
  <c r="DI182" i="14"/>
  <c r="DM182" i="14"/>
  <c r="DI185" i="14"/>
  <c r="DJ185" i="14"/>
  <c r="DM185" i="14"/>
  <c r="DM100" i="14"/>
  <c r="DI100" i="14"/>
  <c r="DJ100" i="14"/>
  <c r="DI193" i="14"/>
  <c r="DJ193" i="14"/>
  <c r="DM193" i="14"/>
  <c r="DI119" i="14"/>
  <c r="DJ119" i="14"/>
  <c r="DM119" i="14"/>
  <c r="DM85" i="14"/>
  <c r="DI85" i="14"/>
  <c r="DJ85" i="14"/>
  <c r="DJ115" i="14"/>
  <c r="DM115" i="14"/>
  <c r="DI115" i="14"/>
  <c r="AS70" i="1"/>
  <c r="AR70" i="1"/>
  <c r="CA44" i="14"/>
  <c r="AZ44" i="14"/>
  <c r="AQ179" i="1"/>
  <c r="AP179" i="1"/>
  <c r="AQ131" i="1"/>
  <c r="AP131" i="1"/>
  <c r="G62" i="14"/>
  <c r="AQ175" i="1"/>
  <c r="AP175" i="1"/>
  <c r="DB15" i="14"/>
  <c r="BI39" i="1"/>
  <c r="CJ15" i="14"/>
  <c r="BD39" i="1"/>
  <c r="BI15" i="14"/>
  <c r="BE39" i="1"/>
  <c r="BR5" i="14"/>
  <c r="BG11" i="1"/>
  <c r="BH11" i="1"/>
  <c r="CS5" i="14"/>
  <c r="AS8" i="1"/>
  <c r="AR8" i="1"/>
  <c r="BR58" i="14"/>
  <c r="BH241" i="1"/>
  <c r="BI279" i="1"/>
  <c r="BE279" i="1"/>
  <c r="CJ61" i="14"/>
  <c r="BD279" i="1"/>
  <c r="AR155" i="1"/>
  <c r="CA78" i="14"/>
  <c r="AS155" i="1"/>
  <c r="AZ78" i="14"/>
  <c r="AS184" i="1"/>
  <c r="AZ98" i="14"/>
  <c r="AR184" i="1"/>
  <c r="CA98" i="14"/>
  <c r="CA20" i="14"/>
  <c r="AR34" i="1"/>
  <c r="AZ20" i="14"/>
  <c r="AS34" i="1"/>
  <c r="BE114" i="1"/>
  <c r="BD114" i="1"/>
  <c r="BI114" i="1"/>
  <c r="DB28" i="14"/>
  <c r="BI28" i="14"/>
  <c r="CJ28" i="14"/>
  <c r="DJ154" i="14"/>
  <c r="DM154" i="14"/>
  <c r="DI154" i="14"/>
  <c r="DM186" i="14"/>
  <c r="DJ186" i="14"/>
  <c r="DI186" i="14"/>
  <c r="DM202" i="14"/>
  <c r="DI202" i="14"/>
  <c r="DJ202" i="14"/>
  <c r="DI109" i="14"/>
  <c r="DM109" i="14"/>
  <c r="DJ109" i="14"/>
  <c r="DM91" i="14"/>
  <c r="DJ91" i="14"/>
  <c r="DI91" i="14"/>
  <c r="DJ180" i="14"/>
  <c r="DM180" i="14"/>
  <c r="DI180" i="14"/>
  <c r="DI199" i="14"/>
  <c r="DM199" i="14"/>
  <c r="DJ199" i="14"/>
  <c r="DI114" i="14"/>
  <c r="DM114" i="14"/>
  <c r="DJ114" i="14"/>
  <c r="DI165" i="14"/>
  <c r="DM165" i="14"/>
  <c r="DJ165" i="14"/>
  <c r="AP212" i="1"/>
  <c r="AQ212" i="1"/>
  <c r="G121" i="14"/>
  <c r="DM152" i="14"/>
  <c r="DJ152" i="14"/>
  <c r="DI152" i="14"/>
  <c r="DJ203" i="14"/>
  <c r="DM203" i="14"/>
  <c r="DI203" i="14"/>
  <c r="DM118" i="14"/>
  <c r="DI118" i="14"/>
  <c r="DJ118" i="14"/>
  <c r="DJ121" i="14"/>
  <c r="DM121" i="14"/>
  <c r="DI121" i="14"/>
  <c r="DJ108" i="14"/>
  <c r="DI108" i="14"/>
  <c r="DM108" i="14"/>
  <c r="DM192" i="14"/>
  <c r="DJ192" i="14"/>
  <c r="DI192" i="14"/>
  <c r="AR124" i="1"/>
  <c r="CA57" i="14"/>
  <c r="AZ57" i="14"/>
  <c r="CA80" i="14"/>
  <c r="AS158" i="1"/>
  <c r="AR158" i="1"/>
  <c r="AZ80" i="14"/>
  <c r="CS52" i="14"/>
  <c r="BH193" i="1"/>
  <c r="BR52" i="14"/>
  <c r="BG193" i="1"/>
  <c r="AZ71" i="14"/>
  <c r="AR145" i="1"/>
  <c r="CA71" i="14"/>
  <c r="AS145" i="1"/>
  <c r="AS121" i="1"/>
  <c r="AR121" i="1"/>
  <c r="CA55" i="14"/>
  <c r="AZ55" i="14"/>
  <c r="CJ32" i="14"/>
  <c r="BI32" i="14"/>
  <c r="BD126" i="1"/>
  <c r="AR13" i="1"/>
  <c r="BG39" i="1"/>
  <c r="BH39" i="1"/>
  <c r="CS15" i="14"/>
  <c r="BR15" i="14"/>
  <c r="BH129" i="1"/>
  <c r="BR33" i="14"/>
  <c r="AR183" i="1"/>
  <c r="CA97" i="14"/>
  <c r="AS183" i="1"/>
  <c r="AZ97" i="14"/>
  <c r="CC91" i="1"/>
  <c r="BI30" i="1"/>
  <c r="BE30" i="1"/>
  <c r="DB12" i="14"/>
  <c r="CJ12" i="14"/>
  <c r="BD30" i="1"/>
  <c r="BI12" i="14"/>
  <c r="CA128" i="14"/>
  <c r="AZ128" i="14"/>
  <c r="CJ18" i="14"/>
  <c r="BI18" i="14"/>
  <c r="BD48" i="1"/>
  <c r="DB18" i="14"/>
  <c r="BI48" i="1"/>
  <c r="BE48" i="1"/>
  <c r="CJ38" i="14"/>
  <c r="BI38" i="14"/>
  <c r="BD144" i="1"/>
  <c r="BE144" i="1"/>
  <c r="BI144" i="1"/>
  <c r="DB38" i="14"/>
  <c r="AS201" i="1"/>
  <c r="CA112" i="14"/>
  <c r="AZ112" i="14"/>
  <c r="AR201" i="1"/>
  <c r="CS57" i="14"/>
  <c r="BG235" i="1"/>
  <c r="BR57" i="14"/>
  <c r="BH235" i="1"/>
  <c r="I17" i="2"/>
  <c r="J17" i="2"/>
  <c r="DV62" i="14"/>
  <c r="DV78" i="14"/>
  <c r="DV94" i="14"/>
  <c r="DV108" i="14"/>
  <c r="DV77" i="14"/>
  <c r="DV93" i="14"/>
  <c r="DV106" i="14"/>
  <c r="DV64" i="14"/>
  <c r="DV80" i="14"/>
  <c r="DV96" i="14"/>
  <c r="DV112" i="14"/>
  <c r="DV67" i="14"/>
  <c r="DV83" i="14"/>
  <c r="DV99" i="14"/>
  <c r="DV118" i="14"/>
  <c r="DV105" i="14"/>
  <c r="DV121" i="14"/>
  <c r="DV137" i="14"/>
  <c r="DV153" i="14"/>
  <c r="DV169" i="14"/>
  <c r="DV185" i="14"/>
  <c r="DV201" i="14"/>
  <c r="DV132" i="14"/>
  <c r="DV148" i="14"/>
  <c r="DV164" i="14"/>
  <c r="DV180" i="14"/>
  <c r="DV196" i="14"/>
  <c r="DV115" i="14"/>
  <c r="DV131" i="14"/>
  <c r="DV147" i="14"/>
  <c r="DV163" i="14"/>
  <c r="DV179" i="14"/>
  <c r="DV195" i="14"/>
  <c r="DV138" i="14"/>
  <c r="DV154" i="14"/>
  <c r="DV170" i="14"/>
  <c r="DV186" i="14"/>
  <c r="DV202" i="14"/>
  <c r="AR115" i="1"/>
  <c r="AS115" i="1"/>
  <c r="CA51" i="14"/>
  <c r="AZ51" i="14"/>
  <c r="AR186" i="1"/>
  <c r="AS186" i="1"/>
  <c r="CA100" i="14"/>
  <c r="AZ100" i="14"/>
  <c r="S32" i="2"/>
  <c r="M35" i="2"/>
  <c r="AS230" i="1"/>
  <c r="AR230" i="1"/>
  <c r="AZ124" i="14"/>
  <c r="CA124" i="14"/>
  <c r="BI11" i="14"/>
  <c r="DB11" i="14"/>
  <c r="BE28" i="1"/>
  <c r="BI28" i="1"/>
  <c r="CJ11" i="14"/>
  <c r="BD28" i="1"/>
  <c r="CA92" i="14"/>
  <c r="AZ92" i="14"/>
  <c r="AS176" i="1"/>
  <c r="AR176" i="1"/>
  <c r="EU34" i="14"/>
  <c r="DB56" i="14"/>
  <c r="CJ56" i="14"/>
  <c r="BD214" i="1"/>
  <c r="BI56" i="14"/>
  <c r="BE214" i="1"/>
  <c r="BI214" i="1"/>
  <c r="CA46" i="14"/>
  <c r="AZ46" i="14"/>
  <c r="AR122" i="1"/>
  <c r="CA56" i="14"/>
  <c r="AS122" i="1"/>
  <c r="AZ56" i="14"/>
  <c r="AR125" i="1"/>
  <c r="AS125" i="1"/>
  <c r="CA58" i="14"/>
  <c r="AZ58" i="14"/>
  <c r="G41" i="14"/>
  <c r="AP65" i="1"/>
  <c r="AQ65" i="1"/>
  <c r="BR39" i="14"/>
  <c r="BG147" i="1"/>
  <c r="CS39" i="14"/>
  <c r="BH147" i="1"/>
  <c r="AS119" i="1"/>
  <c r="AR119" i="1"/>
  <c r="AZ54" i="14"/>
  <c r="CA54" i="14"/>
  <c r="BH9" i="1"/>
  <c r="CS4" i="14"/>
  <c r="BR4" i="14"/>
  <c r="BG9" i="1"/>
  <c r="BR35" i="14"/>
  <c r="BH135" i="1"/>
  <c r="CS35" i="14"/>
  <c r="BG135" i="1"/>
  <c r="DV74" i="14"/>
  <c r="DV90" i="14"/>
  <c r="DV73" i="14"/>
  <c r="DV89" i="14"/>
  <c r="DV76" i="14"/>
  <c r="DV92" i="14"/>
  <c r="DV104" i="14"/>
  <c r="DV63" i="14"/>
  <c r="DV79" i="14"/>
  <c r="DV95" i="14"/>
  <c r="DV110" i="14"/>
  <c r="DV117" i="14"/>
  <c r="DV133" i="14"/>
  <c r="DV149" i="14"/>
  <c r="DV165" i="14"/>
  <c r="DV181" i="14"/>
  <c r="DV197" i="14"/>
  <c r="DV128" i="14"/>
  <c r="DV144" i="14"/>
  <c r="DV160" i="14"/>
  <c r="DV176" i="14"/>
  <c r="DV192" i="14"/>
  <c r="DV111" i="14"/>
  <c r="DV127" i="14"/>
  <c r="DV143" i="14"/>
  <c r="DV159" i="14"/>
  <c r="DV175" i="14"/>
  <c r="DV191" i="14"/>
  <c r="DV134" i="14"/>
  <c r="DV150" i="14"/>
  <c r="DV166" i="14"/>
  <c r="DV182" i="14"/>
  <c r="DV198" i="14"/>
  <c r="BH214" i="1"/>
  <c r="BR56" i="14"/>
  <c r="BG214" i="1"/>
  <c r="CS56" i="14"/>
  <c r="CC96" i="1"/>
  <c r="BU96" i="1"/>
  <c r="AS21" i="1"/>
  <c r="CA12" i="14"/>
  <c r="AR21" i="1"/>
  <c r="AZ12" i="14"/>
  <c r="AS210" i="1"/>
  <c r="AR210" i="1"/>
  <c r="AZ119" i="14"/>
  <c r="CA119" i="14"/>
  <c r="BI60" i="1"/>
  <c r="BE60" i="1"/>
  <c r="DB22" i="14"/>
  <c r="CJ22" i="14"/>
  <c r="BI22" i="14"/>
  <c r="BD60" i="1"/>
  <c r="CS8" i="14"/>
  <c r="BG20" i="1"/>
  <c r="BR8" i="14"/>
  <c r="BH20" i="1"/>
  <c r="BI48" i="14"/>
  <c r="BI174" i="1"/>
  <c r="BD174" i="1"/>
  <c r="CJ48" i="14"/>
  <c r="BE174" i="1"/>
  <c r="DB48" i="14"/>
  <c r="CS9" i="14"/>
  <c r="BG23" i="1"/>
  <c r="BR9" i="14"/>
  <c r="BH23" i="1"/>
  <c r="CA69" i="14"/>
  <c r="AS142" i="1"/>
  <c r="AR142" i="1"/>
  <c r="AZ69" i="14"/>
  <c r="DV70" i="14"/>
  <c r="DV86" i="14"/>
  <c r="DV69" i="14"/>
  <c r="DV85" i="14"/>
  <c r="DV101" i="14"/>
  <c r="DV122" i="14"/>
  <c r="DV72" i="14"/>
  <c r="DV88" i="14"/>
  <c r="DV75" i="14"/>
  <c r="DV91" i="14"/>
  <c r="DV102" i="14"/>
  <c r="DV113" i="14"/>
  <c r="DV129" i="14"/>
  <c r="DV145" i="14"/>
  <c r="DV161" i="14"/>
  <c r="DV177" i="14"/>
  <c r="DV193" i="14"/>
  <c r="DV124" i="14"/>
  <c r="DV140" i="14"/>
  <c r="DV156" i="14"/>
  <c r="DV172" i="14"/>
  <c r="DV188" i="14"/>
  <c r="DV107" i="14"/>
  <c r="DV123" i="14"/>
  <c r="DV139" i="14"/>
  <c r="DV155" i="14"/>
  <c r="DV171" i="14"/>
  <c r="DV187" i="14"/>
  <c r="DV203" i="14"/>
  <c r="DV130" i="14"/>
  <c r="DV146" i="14"/>
  <c r="DV162" i="14"/>
  <c r="DV178" i="14"/>
  <c r="DV194" i="14"/>
  <c r="AR16" i="1"/>
  <c r="CA9" i="14"/>
  <c r="AS16" i="1"/>
  <c r="AZ9" i="14"/>
  <c r="CC92" i="1"/>
  <c r="BI43" i="14"/>
  <c r="BE159" i="1"/>
  <c r="DB43" i="14"/>
  <c r="CJ43" i="14"/>
  <c r="BD159" i="1"/>
  <c r="BI159" i="1"/>
  <c r="AR55" i="1"/>
  <c r="CA34" i="14"/>
  <c r="AZ34" i="14"/>
  <c r="AS55" i="1"/>
  <c r="AS160" i="1"/>
  <c r="AR160" i="1"/>
  <c r="AZ81" i="14"/>
  <c r="CA81" i="14"/>
  <c r="BI26" i="1"/>
  <c r="BE26" i="1"/>
  <c r="BI10" i="14"/>
  <c r="DB10" i="14"/>
  <c r="CJ10" i="14"/>
  <c r="BD26" i="1"/>
  <c r="AS71" i="1"/>
  <c r="AS118" i="1"/>
  <c r="AR118" i="1"/>
  <c r="AZ53" i="14"/>
  <c r="CA53" i="14"/>
  <c r="T13" i="2"/>
  <c r="U13" i="2"/>
  <c r="CC83" i="1"/>
  <c r="DK50" i="14"/>
  <c r="BC182" i="1"/>
  <c r="AH50" i="14"/>
  <c r="BF182" i="1"/>
  <c r="BJ182" i="1"/>
  <c r="Y50" i="14"/>
  <c r="AQ50" i="14"/>
  <c r="BI17" i="14"/>
  <c r="BE45" i="1"/>
  <c r="DB17" i="14"/>
  <c r="BD45" i="1"/>
  <c r="BI45" i="1"/>
  <c r="CJ17" i="14"/>
  <c r="BI275" i="1"/>
  <c r="BE275" i="1"/>
  <c r="DB60" i="14"/>
  <c r="CJ60" i="14"/>
  <c r="BD275" i="1"/>
  <c r="BI60" i="14"/>
  <c r="BI63" i="1"/>
  <c r="BD63" i="1"/>
  <c r="CJ23" i="14"/>
  <c r="BE63" i="1"/>
  <c r="BI23" i="14"/>
  <c r="DB23" i="14"/>
  <c r="BI156" i="1"/>
  <c r="BD156" i="1"/>
  <c r="CJ42" i="14"/>
  <c r="DB42" i="14"/>
  <c r="BI42" i="14"/>
  <c r="BE156" i="1"/>
  <c r="DV66" i="14"/>
  <c r="DV82" i="14"/>
  <c r="DV98" i="14"/>
  <c r="DV116" i="14"/>
  <c r="DV65" i="14"/>
  <c r="DV81" i="14"/>
  <c r="DV97" i="14"/>
  <c r="DV114" i="14"/>
  <c r="DV68" i="14"/>
  <c r="DV84" i="14"/>
  <c r="DV100" i="14"/>
  <c r="DV120" i="14"/>
  <c r="DV71" i="14"/>
  <c r="DV87" i="14"/>
  <c r="DV109" i="14"/>
  <c r="DV125" i="14"/>
  <c r="DV141" i="14"/>
  <c r="DV157" i="14"/>
  <c r="DV173" i="14"/>
  <c r="DV189" i="14"/>
  <c r="DV136" i="14"/>
  <c r="DV152" i="14"/>
  <c r="DV168" i="14"/>
  <c r="DV184" i="14"/>
  <c r="DV200" i="14"/>
  <c r="DV103" i="14"/>
  <c r="DV119" i="14"/>
  <c r="DV135" i="14"/>
  <c r="DV151" i="14"/>
  <c r="DV167" i="14"/>
  <c r="DV183" i="14"/>
  <c r="DV199" i="14"/>
  <c r="DV126" i="14"/>
  <c r="DV142" i="14"/>
  <c r="DV158" i="14"/>
  <c r="DV174" i="14"/>
  <c r="DV190" i="14"/>
  <c r="AS232" i="1"/>
  <c r="CA126" i="14"/>
  <c r="AR232" i="1"/>
  <c r="AZ126" i="14"/>
  <c r="AZ84" i="14"/>
  <c r="AR164" i="1"/>
  <c r="CA84" i="14"/>
  <c r="AS164" i="1"/>
  <c r="AS195" i="1"/>
  <c r="CA52" i="14"/>
  <c r="AS116" i="1"/>
  <c r="AR116" i="1"/>
  <c r="AZ52" i="14"/>
  <c r="BI198" i="1"/>
  <c r="BE198" i="1"/>
  <c r="CJ53" i="14"/>
  <c r="BI53" i="14"/>
  <c r="BD198" i="1"/>
  <c r="DB53" i="14"/>
  <c r="CA116" i="14"/>
  <c r="AS206" i="1"/>
  <c r="AZ116" i="14"/>
  <c r="AR206" i="1"/>
  <c r="BR61" i="14"/>
  <c r="BG279" i="1"/>
  <c r="CS61" i="14"/>
  <c r="BH279" i="1"/>
  <c r="AR152" i="1"/>
  <c r="AS152" i="1"/>
  <c r="CA76" i="14"/>
  <c r="AZ76" i="14"/>
  <c r="AZ103" i="14"/>
  <c r="AR190" i="1"/>
  <c r="CA103" i="14"/>
  <c r="AS190" i="1"/>
  <c r="CS55" i="14"/>
  <c r="BG208" i="1"/>
  <c r="BH208" i="1"/>
  <c r="BR55" i="14"/>
  <c r="CS37" i="14"/>
  <c r="BR37" i="14"/>
  <c r="BG141" i="1"/>
  <c r="BH141" i="1"/>
  <c r="EU43" i="14"/>
  <c r="EU40" i="14"/>
  <c r="BY225" i="1"/>
  <c r="DUJ124" i="6" s="1"/>
  <c r="T12" i="2"/>
  <c r="U12" i="2"/>
  <c r="BW4" i="14"/>
  <c r="C4" i="14"/>
  <c r="AV4" i="14"/>
  <c r="DN210" i="1" l="1"/>
  <c r="DO210" i="1"/>
  <c r="EC17" i="14"/>
  <c r="DT17" i="14"/>
  <c r="DN201" i="1"/>
  <c r="DO201" i="1"/>
  <c r="DT14" i="14"/>
  <c r="EC14" i="14"/>
  <c r="AP242" i="1"/>
  <c r="AQ242" i="1"/>
  <c r="DN233" i="1"/>
  <c r="DO233" i="1"/>
  <c r="EC23" i="14"/>
  <c r="DT23" i="14"/>
  <c r="DO211" i="1"/>
  <c r="DN211" i="1"/>
  <c r="EC18" i="14"/>
  <c r="DT18" i="14"/>
  <c r="DN184" i="1"/>
  <c r="DO184" i="1"/>
  <c r="EC6" i="14"/>
  <c r="DT6" i="14"/>
  <c r="E255" i="1"/>
  <c r="L243" i="1"/>
  <c r="M243" i="1"/>
  <c r="AL243" i="1"/>
  <c r="AK243" i="1"/>
  <c r="AO243" i="1"/>
  <c r="CH275" i="1"/>
  <c r="CI275" i="1"/>
  <c r="CF275" i="1"/>
  <c r="CG275" i="1"/>
  <c r="CJ275" i="1"/>
  <c r="CK275" i="1"/>
  <c r="CG144" i="1"/>
  <c r="CK144" i="1"/>
  <c r="CH144" i="1"/>
  <c r="CI144" i="1"/>
  <c r="CF144" i="1"/>
  <c r="CJ144" i="1"/>
  <c r="CG177" i="1"/>
  <c r="CK177" i="1"/>
  <c r="CH177" i="1"/>
  <c r="CI177" i="1"/>
  <c r="CF177" i="1"/>
  <c r="CJ177" i="1"/>
  <c r="CG150" i="1"/>
  <c r="CK150" i="1"/>
  <c r="CH150" i="1"/>
  <c r="CI150" i="1"/>
  <c r="CF150" i="1"/>
  <c r="CJ150" i="1"/>
  <c r="CG165" i="1"/>
  <c r="CK165" i="1"/>
  <c r="CH165" i="1"/>
  <c r="CF165" i="1"/>
  <c r="CJ165" i="1"/>
  <c r="CI165" i="1"/>
  <c r="CG174" i="1"/>
  <c r="CK174" i="1"/>
  <c r="CH174" i="1"/>
  <c r="CI174" i="1"/>
  <c r="CF174" i="1"/>
  <c r="CJ174" i="1"/>
  <c r="CG162" i="1"/>
  <c r="CK162" i="1"/>
  <c r="CH162" i="1"/>
  <c r="CF162" i="1"/>
  <c r="CJ162" i="1"/>
  <c r="CI162" i="1"/>
  <c r="CI69" i="1"/>
  <c r="CF69" i="1"/>
  <c r="CJ69" i="1"/>
  <c r="CG69" i="1"/>
  <c r="CK69" i="1"/>
  <c r="CH69" i="1"/>
  <c r="CG182" i="1"/>
  <c r="CK182" i="1"/>
  <c r="CH182" i="1"/>
  <c r="CI182" i="1"/>
  <c r="CF182" i="1"/>
  <c r="CJ182" i="1"/>
  <c r="CG33" i="1"/>
  <c r="CK33" i="1"/>
  <c r="CH33" i="1"/>
  <c r="CI33" i="1"/>
  <c r="CJ33" i="1"/>
  <c r="CF33" i="1"/>
  <c r="CG114" i="1"/>
  <c r="CK114" i="1"/>
  <c r="CH114" i="1"/>
  <c r="CI114" i="1"/>
  <c r="CF114" i="1"/>
  <c r="CJ114" i="1"/>
  <c r="CZ182" i="14"/>
  <c r="CZ84" i="14"/>
  <c r="CU103" i="14"/>
  <c r="AG83" i="14"/>
  <c r="X71" i="14"/>
  <c r="AS183" i="14"/>
  <c r="AG135" i="14"/>
  <c r="X75" i="14"/>
  <c r="AS187" i="14"/>
  <c r="CU95" i="14"/>
  <c r="CQ68" i="14"/>
  <c r="CI109" i="14"/>
  <c r="CQ69" i="14"/>
  <c r="CU96" i="14"/>
  <c r="CQ155" i="14"/>
  <c r="CU73" i="14"/>
  <c r="CH70" i="14"/>
  <c r="BH110" i="14"/>
  <c r="BH89" i="14"/>
  <c r="CH158" i="14"/>
  <c r="CQ70" i="14"/>
  <c r="CU142" i="14"/>
  <c r="BQ183" i="14"/>
  <c r="BT160" i="14"/>
  <c r="CQ98" i="14"/>
  <c r="CH173" i="14"/>
  <c r="CI115" i="14"/>
  <c r="CH110" i="14"/>
  <c r="CH126" i="14"/>
  <c r="CQ145" i="14"/>
  <c r="CH104" i="14"/>
  <c r="BT87" i="14"/>
  <c r="BK93" i="14"/>
  <c r="CI185" i="14"/>
  <c r="CQ161" i="14"/>
  <c r="CQ144" i="14"/>
  <c r="CU144" i="14"/>
  <c r="AO127" i="14"/>
  <c r="AS127" i="14"/>
  <c r="M4" i="14"/>
  <c r="V4" i="14"/>
  <c r="AQ181" i="18"/>
  <c r="AK181" i="18"/>
  <c r="AK351" i="18"/>
  <c r="O351" i="18"/>
  <c r="AV283" i="18"/>
  <c r="O283" i="18"/>
  <c r="BO4" i="14"/>
  <c r="CS38" i="14"/>
  <c r="EW76" i="14"/>
  <c r="BQ188" i="14"/>
  <c r="BT80" i="14"/>
  <c r="BG62" i="14"/>
  <c r="BQ76" i="14"/>
  <c r="BK62" i="14"/>
  <c r="CI82" i="14"/>
  <c r="CH190" i="14"/>
  <c r="CI190" i="14"/>
  <c r="CR202" i="14"/>
  <c r="CQ202" i="14"/>
  <c r="BP172" i="14"/>
  <c r="BT172" i="14"/>
  <c r="CL186" i="14"/>
  <c r="CH186" i="14"/>
  <c r="AZ107" i="14"/>
  <c r="CA7" i="14"/>
  <c r="CZ80" i="14"/>
  <c r="DD113" i="14"/>
  <c r="W87" i="14"/>
  <c r="AO199" i="14"/>
  <c r="AA95" i="14"/>
  <c r="AG151" i="14"/>
  <c r="DM124" i="14"/>
  <c r="CZ163" i="14"/>
  <c r="X175" i="14"/>
  <c r="DA79" i="14"/>
  <c r="AP119" i="14"/>
  <c r="AJ71" i="14"/>
  <c r="AP127" i="14"/>
  <c r="CH114" i="14"/>
  <c r="CU191" i="14"/>
  <c r="CH91" i="14"/>
  <c r="CR171" i="14"/>
  <c r="CI113" i="14"/>
  <c r="CI201" i="14"/>
  <c r="CH197" i="14"/>
  <c r="CU202" i="14"/>
  <c r="CR90" i="14"/>
  <c r="CL122" i="14"/>
  <c r="CU80" i="14"/>
  <c r="CR189" i="14"/>
  <c r="BK77" i="14"/>
  <c r="BH77" i="14"/>
  <c r="CR65" i="14"/>
  <c r="CQ65" i="14"/>
  <c r="BT167" i="14"/>
  <c r="BQ167" i="14"/>
  <c r="CL137" i="14"/>
  <c r="CH137" i="14"/>
  <c r="BQ123" i="14"/>
  <c r="BT123" i="14"/>
  <c r="CQ185" i="14"/>
  <c r="CR185" i="14"/>
  <c r="CR64" i="14"/>
  <c r="CQ64" i="14"/>
  <c r="CR105" i="14"/>
  <c r="CQ105" i="14"/>
  <c r="CQ117" i="14"/>
  <c r="CU117" i="14"/>
  <c r="CQ143" i="14"/>
  <c r="CR143" i="14"/>
  <c r="AP179" i="14"/>
  <c r="AS179" i="14"/>
  <c r="AP115" i="14"/>
  <c r="AS115" i="14"/>
  <c r="AO99" i="14"/>
  <c r="AP99" i="14"/>
  <c r="CU112" i="14"/>
  <c r="CR112" i="14"/>
  <c r="CR118" i="14"/>
  <c r="CQ118" i="14"/>
  <c r="CI71" i="14"/>
  <c r="CL71" i="14"/>
  <c r="CQ101" i="14"/>
  <c r="CU101" i="14"/>
  <c r="CR175" i="14"/>
  <c r="CQ175" i="14"/>
  <c r="CL157" i="14"/>
  <c r="CI157" i="14"/>
  <c r="CR172" i="14"/>
  <c r="CQ172" i="14"/>
  <c r="CL111" i="14"/>
  <c r="CH111" i="14"/>
  <c r="CQ85" i="14"/>
  <c r="CU85" i="14"/>
  <c r="CI64" i="14"/>
  <c r="CL64" i="14"/>
  <c r="CH66" i="14"/>
  <c r="CI66" i="14"/>
  <c r="AQ212" i="18"/>
  <c r="O212" i="18"/>
  <c r="CH181" i="14"/>
  <c r="CI181" i="14"/>
  <c r="W195" i="14"/>
  <c r="AA195" i="14"/>
  <c r="CZ83" i="14"/>
  <c r="AA167" i="14"/>
  <c r="AJ123" i="14"/>
  <c r="CU163" i="14"/>
  <c r="CU105" i="14"/>
  <c r="CR148" i="14"/>
  <c r="CR74" i="14"/>
  <c r="CR144" i="14"/>
  <c r="BT199" i="14"/>
  <c r="CR174" i="14"/>
  <c r="CI165" i="14"/>
  <c r="O350" i="18"/>
  <c r="CI170" i="14"/>
  <c r="CL170" i="14"/>
  <c r="CI202" i="14"/>
  <c r="CL202" i="14"/>
  <c r="CQ94" i="14"/>
  <c r="CU94" i="14"/>
  <c r="CQ181" i="14"/>
  <c r="CU181" i="14"/>
  <c r="CU138" i="14"/>
  <c r="CQ138" i="14"/>
  <c r="CL154" i="14"/>
  <c r="CH154" i="14"/>
  <c r="CA107" i="14"/>
  <c r="AS13" i="1"/>
  <c r="O4" i="14"/>
  <c r="N4" i="14"/>
  <c r="DA113" i="14"/>
  <c r="AA87" i="14"/>
  <c r="AJ143" i="14"/>
  <c r="AJ151" i="14"/>
  <c r="AG63" i="14"/>
  <c r="CI90" i="14"/>
  <c r="BP123" i="14"/>
  <c r="CL79" i="14"/>
  <c r="CL190" i="14"/>
  <c r="BG77" i="14"/>
  <c r="CU122" i="14"/>
  <c r="CH125" i="14"/>
  <c r="CQ154" i="14"/>
  <c r="CR94" i="14"/>
  <c r="CZ79" i="14"/>
  <c r="AS119" i="14"/>
  <c r="AG71" i="14"/>
  <c r="CI101" i="14"/>
  <c r="AF123" i="14"/>
  <c r="CQ163" i="14"/>
  <c r="CU72" i="14"/>
  <c r="CU171" i="14"/>
  <c r="CU64" i="14"/>
  <c r="CI107" i="14"/>
  <c r="CU184" i="14"/>
  <c r="AO115" i="14"/>
  <c r="CH90" i="14"/>
  <c r="AK212" i="18"/>
  <c r="CH202" i="14"/>
  <c r="CU74" i="14"/>
  <c r="CH113" i="14"/>
  <c r="BK173" i="14"/>
  <c r="CL201" i="14"/>
  <c r="CI79" i="14"/>
  <c r="CL72" i="14"/>
  <c r="CI154" i="14"/>
  <c r="CI62" i="14"/>
  <c r="CH120" i="14"/>
  <c r="BP199" i="14"/>
  <c r="CU90" i="14"/>
  <c r="CQ122" i="14"/>
  <c r="BQ172" i="14"/>
  <c r="CI186" i="14"/>
  <c r="CU118" i="14"/>
  <c r="CR181" i="14"/>
  <c r="BE57" i="1"/>
  <c r="O93" i="14"/>
  <c r="N93" i="14"/>
  <c r="R93" i="14"/>
  <c r="O109" i="14"/>
  <c r="N109" i="14"/>
  <c r="R109" i="14"/>
  <c r="O110" i="14"/>
  <c r="N110" i="14"/>
  <c r="R110" i="14"/>
  <c r="N143" i="14"/>
  <c r="R143" i="14"/>
  <c r="O143" i="14"/>
  <c r="N159" i="14"/>
  <c r="R159" i="14"/>
  <c r="O159" i="14"/>
  <c r="R112" i="14"/>
  <c r="N112" i="14"/>
  <c r="O112" i="14"/>
  <c r="N179" i="14"/>
  <c r="O179" i="14"/>
  <c r="R179" i="14"/>
  <c r="O182" i="14"/>
  <c r="R182" i="14"/>
  <c r="N182" i="14"/>
  <c r="R80" i="14"/>
  <c r="O80" i="14"/>
  <c r="N80" i="14"/>
  <c r="R104" i="14"/>
  <c r="O104" i="14"/>
  <c r="N104" i="14"/>
  <c r="O124" i="14"/>
  <c r="R124" i="14"/>
  <c r="N124" i="14"/>
  <c r="N144" i="14"/>
  <c r="R144" i="14"/>
  <c r="O144" i="14"/>
  <c r="R160" i="14"/>
  <c r="O160" i="14"/>
  <c r="N160" i="14"/>
  <c r="N107" i="14"/>
  <c r="O107" i="14"/>
  <c r="R107" i="14"/>
  <c r="N161" i="14"/>
  <c r="O161" i="14"/>
  <c r="R161" i="14"/>
  <c r="N193" i="14"/>
  <c r="O193" i="14"/>
  <c r="R193" i="14"/>
  <c r="O106" i="14"/>
  <c r="N106" i="14"/>
  <c r="R106" i="14"/>
  <c r="N81" i="14"/>
  <c r="O81" i="14"/>
  <c r="R81" i="14"/>
  <c r="O201" i="14"/>
  <c r="N201" i="14"/>
  <c r="R201" i="14"/>
  <c r="O178" i="14"/>
  <c r="R178" i="14"/>
  <c r="N178" i="14"/>
  <c r="O92" i="14"/>
  <c r="R92" i="14"/>
  <c r="N92" i="14"/>
  <c r="O146" i="14"/>
  <c r="N146" i="14"/>
  <c r="R146" i="14"/>
  <c r="N87" i="14"/>
  <c r="O87" i="14"/>
  <c r="R87" i="14"/>
  <c r="N183" i="14"/>
  <c r="R183" i="14"/>
  <c r="O183" i="14"/>
  <c r="N196" i="14"/>
  <c r="O196" i="14"/>
  <c r="R196" i="14"/>
  <c r="N173" i="14"/>
  <c r="R173" i="14"/>
  <c r="O173" i="14"/>
  <c r="O170" i="14"/>
  <c r="R170" i="14"/>
  <c r="N170" i="14"/>
  <c r="N165" i="14"/>
  <c r="O165" i="14"/>
  <c r="R165" i="14"/>
  <c r="O158" i="14"/>
  <c r="N158" i="14"/>
  <c r="R158" i="14"/>
  <c r="BI21" i="14"/>
  <c r="R64" i="14"/>
  <c r="O64" i="14"/>
  <c r="N64" i="14"/>
  <c r="O97" i="14"/>
  <c r="N97" i="14"/>
  <c r="R97" i="14"/>
  <c r="O113" i="14"/>
  <c r="N113" i="14"/>
  <c r="R113" i="14"/>
  <c r="O82" i="14"/>
  <c r="N82" i="14"/>
  <c r="R82" i="14"/>
  <c r="N147" i="14"/>
  <c r="O147" i="14"/>
  <c r="R147" i="14"/>
  <c r="N163" i="14"/>
  <c r="R163" i="14"/>
  <c r="O163" i="14"/>
  <c r="N131" i="14"/>
  <c r="O131" i="14"/>
  <c r="R131" i="14"/>
  <c r="O122" i="14"/>
  <c r="N122" i="14"/>
  <c r="R122" i="14"/>
  <c r="O190" i="14"/>
  <c r="R190" i="14"/>
  <c r="N190" i="14"/>
  <c r="O88" i="14"/>
  <c r="N88" i="14"/>
  <c r="R88" i="14"/>
  <c r="N69" i="14"/>
  <c r="O69" i="14"/>
  <c r="R69" i="14"/>
  <c r="N132" i="14"/>
  <c r="O132" i="14"/>
  <c r="R132" i="14"/>
  <c r="O148" i="14"/>
  <c r="R148" i="14"/>
  <c r="N148" i="14"/>
  <c r="R164" i="14"/>
  <c r="O164" i="14"/>
  <c r="N164" i="14"/>
  <c r="O78" i="14"/>
  <c r="N78" i="14"/>
  <c r="R78" i="14"/>
  <c r="N115" i="14"/>
  <c r="O115" i="14"/>
  <c r="R115" i="14"/>
  <c r="N137" i="14"/>
  <c r="R137" i="14"/>
  <c r="O137" i="14"/>
  <c r="N169" i="14"/>
  <c r="R169" i="14"/>
  <c r="O169" i="14"/>
  <c r="N191" i="14"/>
  <c r="O191" i="14"/>
  <c r="R191" i="14"/>
  <c r="O129" i="14"/>
  <c r="N129" i="14"/>
  <c r="R129" i="14"/>
  <c r="N75" i="14"/>
  <c r="O75" i="14"/>
  <c r="R75" i="14"/>
  <c r="O74" i="14"/>
  <c r="N74" i="14"/>
  <c r="R74" i="14"/>
  <c r="N123" i="14"/>
  <c r="O123" i="14"/>
  <c r="R123" i="14"/>
  <c r="O186" i="14"/>
  <c r="N186" i="14"/>
  <c r="R186" i="14"/>
  <c r="O130" i="14"/>
  <c r="N130" i="14"/>
  <c r="R130" i="14"/>
  <c r="O118" i="14"/>
  <c r="N118" i="14"/>
  <c r="R118" i="14"/>
  <c r="N188" i="14"/>
  <c r="O188" i="14"/>
  <c r="R188" i="14"/>
  <c r="O162" i="14"/>
  <c r="R162" i="14"/>
  <c r="N162" i="14"/>
  <c r="N149" i="14"/>
  <c r="O149" i="14"/>
  <c r="R149" i="14"/>
  <c r="N181" i="14"/>
  <c r="R181" i="14"/>
  <c r="O181" i="14"/>
  <c r="N84" i="14"/>
  <c r="O84" i="14"/>
  <c r="R84" i="14"/>
  <c r="O134" i="14"/>
  <c r="N134" i="14"/>
  <c r="R134" i="14"/>
  <c r="N103" i="14"/>
  <c r="O103" i="14"/>
  <c r="R103" i="14"/>
  <c r="N77" i="14"/>
  <c r="O77" i="14"/>
  <c r="R77" i="14"/>
  <c r="AR52" i="1"/>
  <c r="AS52" i="1"/>
  <c r="CA32" i="14"/>
  <c r="AZ32" i="14"/>
  <c r="O70" i="14"/>
  <c r="N70" i="14"/>
  <c r="R70" i="14"/>
  <c r="N119" i="14"/>
  <c r="O119" i="14"/>
  <c r="R119" i="14"/>
  <c r="O353" i="18"/>
  <c r="N62" i="14"/>
  <c r="R62" i="14"/>
  <c r="O62" i="14"/>
  <c r="N83" i="14"/>
  <c r="O83" i="14"/>
  <c r="R83" i="14"/>
  <c r="O101" i="14"/>
  <c r="N101" i="14"/>
  <c r="R101" i="14"/>
  <c r="O117" i="14"/>
  <c r="R117" i="14"/>
  <c r="N117" i="14"/>
  <c r="O94" i="14"/>
  <c r="N94" i="14"/>
  <c r="R94" i="14"/>
  <c r="N135" i="14"/>
  <c r="R135" i="14"/>
  <c r="O135" i="14"/>
  <c r="N151" i="14"/>
  <c r="R151" i="14"/>
  <c r="O151" i="14"/>
  <c r="N167" i="14"/>
  <c r="O167" i="14"/>
  <c r="R167" i="14"/>
  <c r="N73" i="14"/>
  <c r="O73" i="14"/>
  <c r="R73" i="14"/>
  <c r="O126" i="14"/>
  <c r="N126" i="14"/>
  <c r="R126" i="14"/>
  <c r="O180" i="14"/>
  <c r="N180" i="14"/>
  <c r="R180" i="14"/>
  <c r="O197" i="14"/>
  <c r="R197" i="14"/>
  <c r="N197" i="14"/>
  <c r="N79" i="14"/>
  <c r="O79" i="14"/>
  <c r="R79" i="14"/>
  <c r="N85" i="14"/>
  <c r="O85" i="14"/>
  <c r="R85" i="14"/>
  <c r="O136" i="14"/>
  <c r="N136" i="14"/>
  <c r="R136" i="14"/>
  <c r="N152" i="14"/>
  <c r="O152" i="14"/>
  <c r="R152" i="14"/>
  <c r="N168" i="14"/>
  <c r="R168" i="14"/>
  <c r="O168" i="14"/>
  <c r="N91" i="14"/>
  <c r="O91" i="14"/>
  <c r="R91" i="14"/>
  <c r="N145" i="14"/>
  <c r="R145" i="14"/>
  <c r="O145" i="14"/>
  <c r="N175" i="14"/>
  <c r="O175" i="14"/>
  <c r="R175" i="14"/>
  <c r="N199" i="14"/>
  <c r="R199" i="14"/>
  <c r="O199" i="14"/>
  <c r="N192" i="14"/>
  <c r="R192" i="14"/>
  <c r="O192" i="14"/>
  <c r="N177" i="14"/>
  <c r="O177" i="14"/>
  <c r="R177" i="14"/>
  <c r="N203" i="14"/>
  <c r="O203" i="14"/>
  <c r="R203" i="14"/>
  <c r="O90" i="14"/>
  <c r="N90" i="14"/>
  <c r="R90" i="14"/>
  <c r="N187" i="14"/>
  <c r="O187" i="14"/>
  <c r="R187" i="14"/>
  <c r="O121" i="14"/>
  <c r="N121" i="14"/>
  <c r="R121" i="14"/>
  <c r="O194" i="14"/>
  <c r="R194" i="14"/>
  <c r="N194" i="14"/>
  <c r="N76" i="14"/>
  <c r="O76" i="14"/>
  <c r="R76" i="14"/>
  <c r="R100" i="14"/>
  <c r="N100" i="14"/>
  <c r="O100" i="14"/>
  <c r="O150" i="14"/>
  <c r="N150" i="14"/>
  <c r="R150" i="14"/>
  <c r="O120" i="14"/>
  <c r="N120" i="14"/>
  <c r="R120" i="14"/>
  <c r="N141" i="14"/>
  <c r="O141" i="14"/>
  <c r="R141" i="14"/>
  <c r="O138" i="14"/>
  <c r="N138" i="14"/>
  <c r="R138" i="14"/>
  <c r="N111" i="14"/>
  <c r="O111" i="14"/>
  <c r="R111" i="14"/>
  <c r="N198" i="14"/>
  <c r="O198" i="14"/>
  <c r="R198" i="14"/>
  <c r="N67" i="14"/>
  <c r="O67" i="14"/>
  <c r="R67" i="14"/>
  <c r="O105" i="14"/>
  <c r="N105" i="14"/>
  <c r="R105" i="14"/>
  <c r="O102" i="14"/>
  <c r="N102" i="14"/>
  <c r="R102" i="14"/>
  <c r="N139" i="14"/>
  <c r="O139" i="14"/>
  <c r="R139" i="14"/>
  <c r="N155" i="14"/>
  <c r="R155" i="14"/>
  <c r="O155" i="14"/>
  <c r="N171" i="14"/>
  <c r="R171" i="14"/>
  <c r="O171" i="14"/>
  <c r="N89" i="14"/>
  <c r="O89" i="14"/>
  <c r="R89" i="14"/>
  <c r="N195" i="14"/>
  <c r="O195" i="14"/>
  <c r="R195" i="14"/>
  <c r="N184" i="14"/>
  <c r="R184" i="14"/>
  <c r="O184" i="14"/>
  <c r="O174" i="14"/>
  <c r="R174" i="14"/>
  <c r="N174" i="14"/>
  <c r="R176" i="14"/>
  <c r="O176" i="14"/>
  <c r="N176" i="14"/>
  <c r="O72" i="14"/>
  <c r="N72" i="14"/>
  <c r="R72" i="14"/>
  <c r="N63" i="14"/>
  <c r="O63" i="14"/>
  <c r="R63" i="14"/>
  <c r="N96" i="14"/>
  <c r="R96" i="14"/>
  <c r="O96" i="14"/>
  <c r="O140" i="14"/>
  <c r="R140" i="14"/>
  <c r="N140" i="14"/>
  <c r="N156" i="14"/>
  <c r="R156" i="14"/>
  <c r="O156" i="14"/>
  <c r="N99" i="14"/>
  <c r="O99" i="14"/>
  <c r="R99" i="14"/>
  <c r="N127" i="14"/>
  <c r="O127" i="14"/>
  <c r="R127" i="14"/>
  <c r="R116" i="14"/>
  <c r="N116" i="14"/>
  <c r="O116" i="14"/>
  <c r="N153" i="14"/>
  <c r="O153" i="14"/>
  <c r="R153" i="14"/>
  <c r="N185" i="14"/>
  <c r="R185" i="14"/>
  <c r="O185" i="14"/>
  <c r="O125" i="14"/>
  <c r="N125" i="14"/>
  <c r="R125" i="14"/>
  <c r="O114" i="14"/>
  <c r="N114" i="14"/>
  <c r="R114" i="14"/>
  <c r="O98" i="14"/>
  <c r="N98" i="14"/>
  <c r="R98" i="14"/>
  <c r="N65" i="14"/>
  <c r="O65" i="14"/>
  <c r="R65" i="14"/>
  <c r="N172" i="14"/>
  <c r="O172" i="14"/>
  <c r="R172" i="14"/>
  <c r="N200" i="14"/>
  <c r="R200" i="14"/>
  <c r="O200" i="14"/>
  <c r="N128" i="14"/>
  <c r="R128" i="14"/>
  <c r="O128" i="14"/>
  <c r="N95" i="14"/>
  <c r="O95" i="14"/>
  <c r="R95" i="14"/>
  <c r="N202" i="14"/>
  <c r="R202" i="14"/>
  <c r="O202" i="14"/>
  <c r="N66" i="14"/>
  <c r="O66" i="14"/>
  <c r="R66" i="14"/>
  <c r="O166" i="14"/>
  <c r="N166" i="14"/>
  <c r="R166" i="14"/>
  <c r="N157" i="14"/>
  <c r="R157" i="14"/>
  <c r="O157" i="14"/>
  <c r="N189" i="14"/>
  <c r="R189" i="14"/>
  <c r="O189" i="14"/>
  <c r="O86" i="14"/>
  <c r="N86" i="14"/>
  <c r="R86" i="14"/>
  <c r="N71" i="14"/>
  <c r="O71" i="14"/>
  <c r="R71" i="14"/>
  <c r="R108" i="14"/>
  <c r="O108" i="14"/>
  <c r="N108" i="14"/>
  <c r="O154" i="14"/>
  <c r="N154" i="14"/>
  <c r="R154" i="14"/>
  <c r="N133" i="14"/>
  <c r="R133" i="14"/>
  <c r="O133" i="14"/>
  <c r="R68" i="14"/>
  <c r="N68" i="14"/>
  <c r="O68" i="14"/>
  <c r="O142" i="14"/>
  <c r="N142" i="14"/>
  <c r="R142" i="14"/>
  <c r="ES113" i="14"/>
  <c r="BP156" i="14"/>
  <c r="BP71" i="14"/>
  <c r="CR149" i="14"/>
  <c r="BP176" i="14"/>
  <c r="CQ166" i="14"/>
  <c r="CQ130" i="14"/>
  <c r="BT176" i="14"/>
  <c r="BP91" i="14"/>
  <c r="EW154" i="14"/>
  <c r="AK57" i="18"/>
  <c r="AV57" i="18"/>
  <c r="AQ57" i="18"/>
  <c r="BI57" i="14"/>
  <c r="AF274" i="18"/>
  <c r="AV274" i="18"/>
  <c r="AV350" i="18"/>
  <c r="AK274" i="18"/>
  <c r="AV212" i="18"/>
  <c r="AK350" i="18"/>
  <c r="O274" i="18"/>
  <c r="AF165" i="18"/>
  <c r="AF225" i="18"/>
  <c r="AK48" i="18"/>
  <c r="AQ316" i="18"/>
  <c r="AQ37" i="18"/>
  <c r="AV225" i="18"/>
  <c r="AQ177" i="18"/>
  <c r="AV165" i="18"/>
  <c r="AF316" i="18"/>
  <c r="AQ330" i="18"/>
  <c r="AK330" i="18"/>
  <c r="AQ353" i="18"/>
  <c r="AF353" i="18"/>
  <c r="CA9" i="1"/>
  <c r="AK165" i="18"/>
  <c r="AV353" i="18"/>
  <c r="AV316" i="18"/>
  <c r="O122" i="18"/>
  <c r="BI171" i="1"/>
  <c r="BD171" i="1"/>
  <c r="AZ37" i="14"/>
  <c r="CA37" i="14"/>
  <c r="AK275" i="18"/>
  <c r="O303" i="18"/>
  <c r="AV260" i="18"/>
  <c r="O275" i="18"/>
  <c r="AQ275" i="18"/>
  <c r="AK127" i="18"/>
  <c r="AQ303" i="18"/>
  <c r="AV145" i="18"/>
  <c r="AF127" i="18"/>
  <c r="AV303" i="18"/>
  <c r="AV275" i="18"/>
  <c r="AF39" i="18"/>
  <c r="AV39" i="18"/>
  <c r="AQ39" i="18"/>
  <c r="AV58" i="18"/>
  <c r="AF58" i="18"/>
  <c r="AK58" i="18"/>
  <c r="AQ251" i="18"/>
  <c r="O251" i="18"/>
  <c r="AV251" i="18"/>
  <c r="AK251" i="18"/>
  <c r="AQ272" i="18"/>
  <c r="AK272" i="18"/>
  <c r="AV272" i="18"/>
  <c r="AF272" i="18"/>
  <c r="AK97" i="18"/>
  <c r="AV97" i="18"/>
  <c r="AQ97" i="18"/>
  <c r="AK177" i="18"/>
  <c r="AV177" i="18"/>
  <c r="AV191" i="18"/>
  <c r="AQ191" i="18"/>
  <c r="AF191" i="18"/>
  <c r="AV254" i="18"/>
  <c r="AQ254" i="18"/>
  <c r="AK254" i="18"/>
  <c r="AF254" i="18"/>
  <c r="AF22" i="18"/>
  <c r="AV22" i="18"/>
  <c r="AQ22" i="18"/>
  <c r="AQ115" i="18"/>
  <c r="AK115" i="18"/>
  <c r="AV115" i="18"/>
  <c r="AF122" i="18"/>
  <c r="AQ122" i="18"/>
  <c r="AF64" i="18"/>
  <c r="AQ64" i="18"/>
  <c r="AQ31" i="18"/>
  <c r="AF31" i="18"/>
  <c r="AV31" i="18"/>
  <c r="AQ176" i="18"/>
  <c r="AV176" i="18"/>
  <c r="AF176" i="18"/>
  <c r="AF13" i="18"/>
  <c r="AQ13" i="18"/>
  <c r="AK13" i="18"/>
  <c r="AV13" i="18"/>
  <c r="AQ174" i="18"/>
  <c r="AV174" i="18"/>
  <c r="AF174" i="18"/>
  <c r="AQ198" i="18"/>
  <c r="AV198" i="18"/>
  <c r="AF198" i="18"/>
  <c r="AV317" i="18"/>
  <c r="AQ317" i="18"/>
  <c r="AV346" i="18"/>
  <c r="AQ346" i="18"/>
  <c r="AK346" i="18"/>
  <c r="AV20" i="18"/>
  <c r="AF20" i="18"/>
  <c r="AK20" i="18"/>
  <c r="AF237" i="18"/>
  <c r="AQ237" i="18"/>
  <c r="AK237" i="18"/>
  <c r="AV237" i="18"/>
  <c r="AK45" i="18"/>
  <c r="AF45" i="18"/>
  <c r="AV45" i="18"/>
  <c r="AQ229" i="18"/>
  <c r="AV229" i="18"/>
  <c r="AK229" i="18"/>
  <c r="AF29" i="18"/>
  <c r="AK29" i="18"/>
  <c r="AQ29" i="18"/>
  <c r="AK305" i="18"/>
  <c r="AQ305" i="18"/>
  <c r="AV305" i="18"/>
  <c r="AQ132" i="18"/>
  <c r="AF132" i="18"/>
  <c r="AK132" i="18"/>
  <c r="AQ126" i="18"/>
  <c r="AF126" i="18"/>
  <c r="AK126" i="18"/>
  <c r="AK39" i="18"/>
  <c r="AQ58" i="18"/>
  <c r="AF251" i="18"/>
  <c r="AV330" i="18"/>
  <c r="AF350" i="18"/>
  <c r="O272" i="18"/>
  <c r="AF97" i="18"/>
  <c r="AF177" i="18"/>
  <c r="AK191" i="18"/>
  <c r="O254" i="18"/>
  <c r="AK22" i="18"/>
  <c r="O165" i="18"/>
  <c r="AF115" i="18"/>
  <c r="AK122" i="18"/>
  <c r="AK64" i="18"/>
  <c r="AK31" i="18"/>
  <c r="AK176" i="18"/>
  <c r="O13" i="18"/>
  <c r="AK174" i="18"/>
  <c r="AK198" i="18"/>
  <c r="AF317" i="18"/>
  <c r="AF212" i="18"/>
  <c r="AF346" i="18"/>
  <c r="AQ20" i="18"/>
  <c r="O237" i="18"/>
  <c r="AQ45" i="18"/>
  <c r="AF229" i="18"/>
  <c r="AV29" i="18"/>
  <c r="AF305" i="18"/>
  <c r="AV132" i="18"/>
  <c r="AV126" i="18"/>
  <c r="O57" i="18"/>
  <c r="AV73" i="18"/>
  <c r="AF73" i="18"/>
  <c r="AK73" i="18"/>
  <c r="AF342" i="18"/>
  <c r="AV342" i="18"/>
  <c r="AQ342" i="18"/>
  <c r="AK329" i="18"/>
  <c r="AQ329" i="18"/>
  <c r="AV329" i="18"/>
  <c r="AF56" i="18"/>
  <c r="AQ56" i="18"/>
  <c r="AV56" i="18"/>
  <c r="AK356" i="18"/>
  <c r="AF356" i="18"/>
  <c r="AQ356" i="18"/>
  <c r="AV356" i="18"/>
  <c r="AK71" i="18"/>
  <c r="AQ71" i="18"/>
  <c r="AV71" i="18"/>
  <c r="AK107" i="18"/>
  <c r="AV107" i="18"/>
  <c r="AF107" i="18"/>
  <c r="AV187" i="18"/>
  <c r="AQ187" i="18"/>
  <c r="AF187" i="18"/>
  <c r="AF36" i="18"/>
  <c r="AK36" i="18"/>
  <c r="AV36" i="18"/>
  <c r="AF30" i="18"/>
  <c r="AQ30" i="18"/>
  <c r="AV30" i="18"/>
  <c r="AK30" i="18"/>
  <c r="AF145" i="18"/>
  <c r="AQ145" i="18"/>
  <c r="AV273" i="18"/>
  <c r="AQ273" i="18"/>
  <c r="AK273" i="18"/>
  <c r="AV263" i="18"/>
  <c r="AF263" i="18"/>
  <c r="AQ263" i="18"/>
  <c r="AV37" i="18"/>
  <c r="AK37" i="18"/>
  <c r="AQ106" i="18"/>
  <c r="AK106" i="18"/>
  <c r="AV106" i="18"/>
  <c r="AV110" i="18"/>
  <c r="AK110" i="18"/>
  <c r="AF110" i="18"/>
  <c r="AV269" i="18"/>
  <c r="AQ269" i="18"/>
  <c r="AK269" i="18"/>
  <c r="AF48" i="18"/>
  <c r="AV48" i="18"/>
  <c r="AV218" i="18"/>
  <c r="AQ218" i="18"/>
  <c r="AK218" i="18"/>
  <c r="AQ351" i="18"/>
  <c r="AV351" i="18"/>
  <c r="AK292" i="18"/>
  <c r="AQ292" i="18"/>
  <c r="AV292" i="18"/>
  <c r="AV310" i="18"/>
  <c r="AQ310" i="18"/>
  <c r="AK310" i="18"/>
  <c r="AV28" i="18"/>
  <c r="AK28" i="18"/>
  <c r="AF28" i="18"/>
  <c r="AQ59" i="18"/>
  <c r="AV59" i="18"/>
  <c r="AF59" i="18"/>
  <c r="AK59" i="18"/>
  <c r="AV239" i="18"/>
  <c r="AF239" i="18"/>
  <c r="AQ239" i="18"/>
  <c r="AK195" i="18"/>
  <c r="AQ195" i="18"/>
  <c r="AV195" i="18"/>
  <c r="AQ283" i="18"/>
  <c r="AK283" i="18"/>
  <c r="AQ267" i="18"/>
  <c r="AV267" i="18"/>
  <c r="AF267" i="18"/>
  <c r="AQ142" i="18"/>
  <c r="AK142" i="18"/>
  <c r="AV142" i="18"/>
  <c r="AQ260" i="18"/>
  <c r="AF260" i="18"/>
  <c r="AK77" i="18"/>
  <c r="AQ77" i="18"/>
  <c r="AV77" i="18"/>
  <c r="AQ73" i="18"/>
  <c r="AK342" i="18"/>
  <c r="AF329" i="18"/>
  <c r="AK56" i="18"/>
  <c r="AQ127" i="18"/>
  <c r="O356" i="18"/>
  <c r="AF71" i="18"/>
  <c r="AQ107" i="18"/>
  <c r="O187" i="18"/>
  <c r="AQ36" i="18"/>
  <c r="O30" i="18"/>
  <c r="AK145" i="18"/>
  <c r="AQ225" i="18"/>
  <c r="AF303" i="18"/>
  <c r="AF273" i="18"/>
  <c r="AK263" i="18"/>
  <c r="O37" i="18"/>
  <c r="AF106" i="18"/>
  <c r="O110" i="18"/>
  <c r="AF269" i="18"/>
  <c r="AQ48" i="18"/>
  <c r="O218" i="18"/>
  <c r="AF351" i="18"/>
  <c r="AF292" i="18"/>
  <c r="AF310" i="18"/>
  <c r="AQ28" i="18"/>
  <c r="O59" i="18"/>
  <c r="AK239" i="18"/>
  <c r="AF195" i="18"/>
  <c r="AF283" i="18"/>
  <c r="AK267" i="18"/>
  <c r="AF142" i="18"/>
  <c r="O260" i="18"/>
  <c r="AF77" i="18"/>
  <c r="CB9" i="1"/>
  <c r="CP4" i="14"/>
  <c r="CY4" i="14"/>
  <c r="CA132" i="14"/>
  <c r="H11" i="1"/>
  <c r="G12" i="1"/>
  <c r="W10" i="1"/>
  <c r="AM10" i="1" s="1"/>
  <c r="X10" i="1"/>
  <c r="Y10" i="1" s="1"/>
  <c r="AN10" i="1" s="1"/>
  <c r="BE235" i="1"/>
  <c r="BI235" i="1"/>
  <c r="DB57" i="14"/>
  <c r="BD235" i="1"/>
  <c r="CA45" i="14"/>
  <c r="AZ45" i="14"/>
  <c r="EW144" i="14"/>
  <c r="S208" i="1"/>
  <c r="S275" i="1"/>
  <c r="S279" i="1"/>
  <c r="S241" i="1"/>
  <c r="S214" i="1"/>
  <c r="S257" i="1"/>
  <c r="S235" i="1"/>
  <c r="EW159" i="14"/>
  <c r="BK141" i="14"/>
  <c r="BP92" i="14"/>
  <c r="BQ112" i="14"/>
  <c r="CL169" i="14"/>
  <c r="BQ92" i="14"/>
  <c r="BK121" i="14"/>
  <c r="CH145" i="14"/>
  <c r="BP112" i="14"/>
  <c r="BG141" i="14"/>
  <c r="CH169" i="14"/>
  <c r="CH82" i="14"/>
  <c r="BH121" i="14"/>
  <c r="CL145" i="14"/>
  <c r="ES153" i="14"/>
  <c r="ES97" i="14"/>
  <c r="EW125" i="14"/>
  <c r="ES198" i="14"/>
  <c r="ES103" i="14"/>
  <c r="ES203" i="14"/>
  <c r="ES150" i="14"/>
  <c r="EW106" i="14"/>
  <c r="ES163" i="14"/>
  <c r="EW126" i="14"/>
  <c r="EW95" i="14"/>
  <c r="ES92" i="14"/>
  <c r="EW175" i="14"/>
  <c r="EW188" i="14"/>
  <c r="EW82" i="14"/>
  <c r="CA134" i="14"/>
  <c r="ES186" i="14"/>
  <c r="ES169" i="14"/>
  <c r="EW133" i="14"/>
  <c r="EW174" i="14"/>
  <c r="ES119" i="14"/>
  <c r="EW194" i="14"/>
  <c r="EW116" i="14"/>
  <c r="EW165" i="14"/>
  <c r="ES129" i="14"/>
  <c r="EW176" i="14"/>
  <c r="ES149" i="14"/>
  <c r="ES195" i="14"/>
  <c r="ES120" i="14"/>
  <c r="ES201" i="14"/>
  <c r="EW112" i="14"/>
  <c r="EW124" i="14"/>
  <c r="EW170" i="14"/>
  <c r="EW167" i="14"/>
  <c r="EW131" i="14"/>
  <c r="ES172" i="14"/>
  <c r="ES138" i="14"/>
  <c r="EW110" i="14"/>
  <c r="EW85" i="14"/>
  <c r="EW99" i="14"/>
  <c r="ES90" i="14"/>
  <c r="EW96" i="14"/>
  <c r="ES137" i="14"/>
  <c r="EW77" i="14"/>
  <c r="EW183" i="14"/>
  <c r="ES180" i="14"/>
  <c r="EW102" i="14"/>
  <c r="EW155" i="14"/>
  <c r="EW197" i="14"/>
  <c r="EW109" i="14"/>
  <c r="ES79" i="14"/>
  <c r="ES123" i="14"/>
  <c r="ES187" i="14"/>
  <c r="ES189" i="14"/>
  <c r="EW84" i="14"/>
  <c r="EW152" i="14"/>
  <c r="EW118" i="14"/>
  <c r="EW164" i="14"/>
  <c r="ES78" i="14"/>
  <c r="ES181" i="14"/>
  <c r="EW140" i="14"/>
  <c r="EW130" i="14"/>
  <c r="EW199" i="14"/>
  <c r="EW143" i="14"/>
  <c r="EW160" i="14"/>
  <c r="EW191" i="14"/>
  <c r="ES100" i="14"/>
  <c r="EW171" i="14"/>
  <c r="EW166" i="14"/>
  <c r="ES146" i="14"/>
  <c r="EW75" i="14"/>
  <c r="ES108" i="14"/>
  <c r="EW200" i="14"/>
  <c r="EW162" i="14"/>
  <c r="EW151" i="14"/>
  <c r="EW158" i="14"/>
  <c r="EU36" i="14"/>
  <c r="G5" i="1"/>
  <c r="V6" i="1"/>
  <c r="D2" i="17"/>
  <c r="V7" i="1"/>
  <c r="AB43" i="2"/>
  <c r="AC43" i="2" s="1"/>
  <c r="AC47" i="2" s="1"/>
  <c r="EW193" i="14"/>
  <c r="ES196" i="14"/>
  <c r="EW94" i="14"/>
  <c r="EW132" i="14"/>
  <c r="EW88" i="14"/>
  <c r="EW178" i="14"/>
  <c r="ES134" i="14"/>
  <c r="EW104" i="14"/>
  <c r="EW184" i="14"/>
  <c r="ES185" i="14"/>
  <c r="ES142" i="14"/>
  <c r="ES192" i="14"/>
  <c r="EW89" i="14"/>
  <c r="ES91" i="14"/>
  <c r="ES141" i="14"/>
  <c r="ES86" i="14"/>
  <c r="ES105" i="14"/>
  <c r="ES114" i="14"/>
  <c r="ES111" i="14"/>
  <c r="ES148" i="14"/>
  <c r="ES135" i="14"/>
  <c r="ES202" i="14"/>
  <c r="EW179" i="14"/>
  <c r="ES93" i="14"/>
  <c r="EW87" i="14"/>
  <c r="ES128" i="14"/>
  <c r="ES145" i="14"/>
  <c r="ES173" i="14"/>
  <c r="EW168" i="14"/>
  <c r="EW139" i="14"/>
  <c r="EW80" i="14"/>
  <c r="ES127" i="14"/>
  <c r="EW83" i="14"/>
  <c r="EW107" i="14"/>
  <c r="EW156" i="14"/>
  <c r="ES156" i="14"/>
  <c r="EW81" i="14"/>
  <c r="EW101" i="14"/>
  <c r="EW182" i="14"/>
  <c r="ES190" i="14"/>
  <c r="ES73" i="14"/>
  <c r="EW121" i="14"/>
  <c r="ES98" i="14"/>
  <c r="EW98" i="14"/>
  <c r="EW115" i="14"/>
  <c r="EW74" i="14"/>
  <c r="AS67" i="1"/>
  <c r="AZ42" i="14"/>
  <c r="CA42" i="14"/>
  <c r="AR67" i="1"/>
  <c r="EU33" i="14"/>
  <c r="EU56" i="14"/>
  <c r="EU55" i="14"/>
  <c r="EU57" i="14"/>
  <c r="EU51" i="14"/>
  <c r="ES161" i="14"/>
  <c r="EW161" i="14"/>
  <c r="AS184" i="14"/>
  <c r="AO184" i="14"/>
  <c r="AP184" i="14"/>
  <c r="AJ128" i="14"/>
  <c r="AF128" i="14"/>
  <c r="AG128" i="14"/>
  <c r="AA72" i="14"/>
  <c r="W72" i="14"/>
  <c r="X72" i="14"/>
  <c r="W184" i="14"/>
  <c r="AA184" i="14"/>
  <c r="X184" i="14"/>
  <c r="AS105" i="14"/>
  <c r="AO105" i="14"/>
  <c r="AP105" i="14"/>
  <c r="AJ160" i="14"/>
  <c r="AF160" i="14"/>
  <c r="AG160" i="14"/>
  <c r="AA104" i="14"/>
  <c r="X104" i="14"/>
  <c r="W104" i="14"/>
  <c r="BK193" i="14"/>
  <c r="BG193" i="14"/>
  <c r="BH193" i="14"/>
  <c r="AP136" i="14"/>
  <c r="AS136" i="14"/>
  <c r="AO136" i="14"/>
  <c r="AJ80" i="14"/>
  <c r="AF80" i="14"/>
  <c r="AG80" i="14"/>
  <c r="AP185" i="14"/>
  <c r="AO185" i="14"/>
  <c r="AS185" i="14"/>
  <c r="AG85" i="14"/>
  <c r="AF85" i="14"/>
  <c r="AJ85" i="14"/>
  <c r="AG149" i="14"/>
  <c r="AJ149" i="14"/>
  <c r="AF149" i="14"/>
  <c r="W113" i="14"/>
  <c r="X113" i="14"/>
  <c r="AA113" i="14"/>
  <c r="AP84" i="14"/>
  <c r="AS84" i="14"/>
  <c r="AO84" i="14"/>
  <c r="AP148" i="14"/>
  <c r="AS148" i="14"/>
  <c r="AO148" i="14"/>
  <c r="AJ92" i="14"/>
  <c r="AG92" i="14"/>
  <c r="AF92" i="14"/>
  <c r="AG156" i="14"/>
  <c r="AF156" i="14"/>
  <c r="AJ156" i="14"/>
  <c r="AA100" i="14"/>
  <c r="X100" i="14"/>
  <c r="W100" i="14"/>
  <c r="AA164" i="14"/>
  <c r="X164" i="14"/>
  <c r="W164" i="14"/>
  <c r="AS85" i="14"/>
  <c r="AO85" i="14"/>
  <c r="AP85" i="14"/>
  <c r="AS149" i="14"/>
  <c r="AO149" i="14"/>
  <c r="AP149" i="14"/>
  <c r="AJ113" i="14"/>
  <c r="AG113" i="14"/>
  <c r="AF113" i="14"/>
  <c r="AG177" i="14"/>
  <c r="AF177" i="14"/>
  <c r="AJ177" i="14"/>
  <c r="AA77" i="14"/>
  <c r="X77" i="14"/>
  <c r="W77" i="14"/>
  <c r="W141" i="14"/>
  <c r="AA141" i="14"/>
  <c r="X141" i="14"/>
  <c r="BH181" i="14"/>
  <c r="BK181" i="14"/>
  <c r="BG181" i="14"/>
  <c r="AS112" i="14"/>
  <c r="AP112" i="14"/>
  <c r="AO112" i="14"/>
  <c r="AS176" i="14"/>
  <c r="AP176" i="14"/>
  <c r="AO176" i="14"/>
  <c r="AJ120" i="14"/>
  <c r="AF120" i="14"/>
  <c r="AG120" i="14"/>
  <c r="AJ184" i="14"/>
  <c r="AG184" i="14"/>
  <c r="AF184" i="14"/>
  <c r="X64" i="14"/>
  <c r="AA64" i="14"/>
  <c r="W64" i="14"/>
  <c r="W128" i="14"/>
  <c r="X128" i="14"/>
  <c r="AA128" i="14"/>
  <c r="W192" i="14"/>
  <c r="AA192" i="14"/>
  <c r="X192" i="14"/>
  <c r="AO113" i="14"/>
  <c r="AS113" i="14"/>
  <c r="AP113" i="14"/>
  <c r="AP177" i="14"/>
  <c r="AO177" i="14"/>
  <c r="AS177" i="14"/>
  <c r="AG77" i="14"/>
  <c r="AF77" i="14"/>
  <c r="AJ77" i="14"/>
  <c r="AG141" i="14"/>
  <c r="AJ141" i="14"/>
  <c r="AF141" i="14"/>
  <c r="W105" i="14"/>
  <c r="AA105" i="14"/>
  <c r="X105" i="14"/>
  <c r="BH195" i="14"/>
  <c r="BK195" i="14"/>
  <c r="BG195" i="14"/>
  <c r="BH197" i="14"/>
  <c r="BG197" i="14"/>
  <c r="BK197" i="14"/>
  <c r="AS76" i="14"/>
  <c r="AO76" i="14"/>
  <c r="AP76" i="14"/>
  <c r="AP140" i="14"/>
  <c r="AO140" i="14"/>
  <c r="AS140" i="14"/>
  <c r="AG84" i="14"/>
  <c r="AF84" i="14"/>
  <c r="AJ84" i="14"/>
  <c r="AG148" i="14"/>
  <c r="AF148" i="14"/>
  <c r="AJ148" i="14"/>
  <c r="W92" i="14"/>
  <c r="AA92" i="14"/>
  <c r="X92" i="14"/>
  <c r="W156" i="14"/>
  <c r="X156" i="14"/>
  <c r="AA156" i="14"/>
  <c r="BH198" i="14"/>
  <c r="BG198" i="14"/>
  <c r="BK198" i="14"/>
  <c r="AP77" i="14"/>
  <c r="AS77" i="14"/>
  <c r="AO77" i="14"/>
  <c r="AP141" i="14"/>
  <c r="AS141" i="14"/>
  <c r="AO141" i="14"/>
  <c r="AF105" i="14"/>
  <c r="AJ105" i="14"/>
  <c r="AG105" i="14"/>
  <c r="AG169" i="14"/>
  <c r="AJ169" i="14"/>
  <c r="AF169" i="14"/>
  <c r="W69" i="14"/>
  <c r="X69" i="14"/>
  <c r="AA69" i="14"/>
  <c r="AA133" i="14"/>
  <c r="W133" i="14"/>
  <c r="X133" i="14"/>
  <c r="BH203" i="14"/>
  <c r="BK203" i="14"/>
  <c r="BG203" i="14"/>
  <c r="AO82" i="14"/>
  <c r="AP82" i="14"/>
  <c r="AS82" i="14"/>
  <c r="AS146" i="14"/>
  <c r="AP146" i="14"/>
  <c r="AO146" i="14"/>
  <c r="AG110" i="14"/>
  <c r="AF110" i="14"/>
  <c r="AJ110" i="14"/>
  <c r="AG174" i="14"/>
  <c r="AJ174" i="14"/>
  <c r="AF174" i="14"/>
  <c r="W74" i="14"/>
  <c r="X74" i="14"/>
  <c r="AA74" i="14"/>
  <c r="X138" i="14"/>
  <c r="AA138" i="14"/>
  <c r="W138" i="14"/>
  <c r="W202" i="14"/>
  <c r="X202" i="14"/>
  <c r="AA202" i="14"/>
  <c r="BK144" i="14"/>
  <c r="BH144" i="14"/>
  <c r="BG144" i="14"/>
  <c r="BK80" i="14"/>
  <c r="BH80" i="14"/>
  <c r="BG80" i="14"/>
  <c r="BQ158" i="14"/>
  <c r="BP158" i="14"/>
  <c r="BT158" i="14"/>
  <c r="BQ94" i="14"/>
  <c r="BT94" i="14"/>
  <c r="BP94" i="14"/>
  <c r="CH172" i="14"/>
  <c r="CL172" i="14"/>
  <c r="CI172" i="14"/>
  <c r="BG123" i="14"/>
  <c r="BH123" i="14"/>
  <c r="BK123" i="14"/>
  <c r="BT201" i="14"/>
  <c r="BQ201" i="14"/>
  <c r="BP201" i="14"/>
  <c r="BP137" i="14"/>
  <c r="BQ137" i="14"/>
  <c r="BT137" i="14"/>
  <c r="BP73" i="14"/>
  <c r="BT73" i="14"/>
  <c r="BQ73" i="14"/>
  <c r="CL151" i="14"/>
  <c r="CI151" i="14"/>
  <c r="CH151" i="14"/>
  <c r="BH174" i="14"/>
  <c r="BK174" i="14"/>
  <c r="BG174" i="14"/>
  <c r="BK106" i="14"/>
  <c r="BG106" i="14"/>
  <c r="BH106" i="14"/>
  <c r="BT164" i="14"/>
  <c r="BP164" i="14"/>
  <c r="BQ164" i="14"/>
  <c r="CL178" i="14"/>
  <c r="CI178" i="14"/>
  <c r="CH178" i="14"/>
  <c r="BG65" i="14"/>
  <c r="BK65" i="14"/>
  <c r="BH65" i="14"/>
  <c r="BP79" i="14"/>
  <c r="BT79" i="14"/>
  <c r="BQ79" i="14"/>
  <c r="CI133" i="14"/>
  <c r="CH133" i="14"/>
  <c r="CL133" i="14"/>
  <c r="CR177" i="14"/>
  <c r="CQ177" i="14"/>
  <c r="CU177" i="14"/>
  <c r="CI117" i="14"/>
  <c r="CL117" i="14"/>
  <c r="CH117" i="14"/>
  <c r="AP78" i="14"/>
  <c r="AS78" i="14"/>
  <c r="AO78" i="14"/>
  <c r="AO142" i="14"/>
  <c r="AP142" i="14"/>
  <c r="AS142" i="14"/>
  <c r="AG106" i="14"/>
  <c r="AF106" i="14"/>
  <c r="AJ106" i="14"/>
  <c r="AG170" i="14"/>
  <c r="AJ170" i="14"/>
  <c r="AF170" i="14"/>
  <c r="X70" i="14"/>
  <c r="W70" i="14"/>
  <c r="AA70" i="14"/>
  <c r="X134" i="14"/>
  <c r="W134" i="14"/>
  <c r="AA134" i="14"/>
  <c r="X198" i="14"/>
  <c r="W198" i="14"/>
  <c r="AA198" i="14"/>
  <c r="BG148" i="14"/>
  <c r="BH148" i="14"/>
  <c r="BK148" i="14"/>
  <c r="BG84" i="14"/>
  <c r="BH84" i="14"/>
  <c r="BK84" i="14"/>
  <c r="BQ162" i="14"/>
  <c r="BP162" i="14"/>
  <c r="BT162" i="14"/>
  <c r="BQ98" i="14"/>
  <c r="BP98" i="14"/>
  <c r="BT98" i="14"/>
  <c r="CI176" i="14"/>
  <c r="CH176" i="14"/>
  <c r="CL176" i="14"/>
  <c r="BH127" i="14"/>
  <c r="BG127" i="14"/>
  <c r="BK127" i="14"/>
  <c r="BG63" i="14"/>
  <c r="BH63" i="14"/>
  <c r="BK63" i="14"/>
  <c r="BP141" i="14"/>
  <c r="BQ141" i="14"/>
  <c r="BT141" i="14"/>
  <c r="BP77" i="14"/>
  <c r="BQ77" i="14"/>
  <c r="BT77" i="14"/>
  <c r="CH155" i="14"/>
  <c r="CI155" i="14"/>
  <c r="CL155" i="14"/>
  <c r="BG178" i="14"/>
  <c r="BK178" i="14"/>
  <c r="BH178" i="14"/>
  <c r="BH74" i="14"/>
  <c r="BG74" i="14"/>
  <c r="BK74" i="14"/>
  <c r="BT88" i="14"/>
  <c r="BP88" i="14"/>
  <c r="BQ88" i="14"/>
  <c r="BH117" i="14"/>
  <c r="BG117" i="14"/>
  <c r="BK117" i="14"/>
  <c r="BT131" i="14"/>
  <c r="BQ131" i="14"/>
  <c r="BP131" i="14"/>
  <c r="AS74" i="14"/>
  <c r="AO74" i="14"/>
  <c r="AP74" i="14"/>
  <c r="AS138" i="14"/>
  <c r="AP138" i="14"/>
  <c r="AO138" i="14"/>
  <c r="AS202" i="14"/>
  <c r="AO202" i="14"/>
  <c r="AP202" i="14"/>
  <c r="AJ102" i="14"/>
  <c r="AG102" i="14"/>
  <c r="AF102" i="14"/>
  <c r="AJ166" i="14"/>
  <c r="AG166" i="14"/>
  <c r="AF166" i="14"/>
  <c r="W66" i="14"/>
  <c r="X66" i="14"/>
  <c r="AA66" i="14"/>
  <c r="W130" i="14"/>
  <c r="AA130" i="14"/>
  <c r="X130" i="14"/>
  <c r="X194" i="14"/>
  <c r="W194" i="14"/>
  <c r="AA194" i="14"/>
  <c r="BG152" i="14"/>
  <c r="BK152" i="14"/>
  <c r="BH152" i="14"/>
  <c r="BG88" i="14"/>
  <c r="BK88" i="14"/>
  <c r="BH88" i="14"/>
  <c r="BP166" i="14"/>
  <c r="BT166" i="14"/>
  <c r="BQ166" i="14"/>
  <c r="BQ102" i="14"/>
  <c r="BP102" i="14"/>
  <c r="BT102" i="14"/>
  <c r="CI180" i="14"/>
  <c r="CH180" i="14"/>
  <c r="CL180" i="14"/>
  <c r="BK131" i="14"/>
  <c r="BH131" i="14"/>
  <c r="BG131" i="14"/>
  <c r="BK67" i="14"/>
  <c r="BH67" i="14"/>
  <c r="BG67" i="14"/>
  <c r="BQ145" i="14"/>
  <c r="BP145" i="14"/>
  <c r="BT145" i="14"/>
  <c r="BQ81" i="14"/>
  <c r="BP81" i="14"/>
  <c r="BT81" i="14"/>
  <c r="CH159" i="14"/>
  <c r="CI159" i="14"/>
  <c r="CL159" i="14"/>
  <c r="BH182" i="14"/>
  <c r="BG182" i="14"/>
  <c r="BK182" i="14"/>
  <c r="BQ180" i="14"/>
  <c r="BT180" i="14"/>
  <c r="BP180" i="14"/>
  <c r="CH194" i="14"/>
  <c r="CL194" i="14"/>
  <c r="CI194" i="14"/>
  <c r="BK81" i="14"/>
  <c r="BH81" i="14"/>
  <c r="BG81" i="14"/>
  <c r="BP95" i="14"/>
  <c r="BT95" i="14"/>
  <c r="BQ95" i="14"/>
  <c r="X193" i="14"/>
  <c r="AA193" i="14"/>
  <c r="W193" i="14"/>
  <c r="BH191" i="14"/>
  <c r="BK191" i="14"/>
  <c r="BG191" i="14"/>
  <c r="AP70" i="14"/>
  <c r="AO70" i="14"/>
  <c r="AS70" i="14"/>
  <c r="AS134" i="14"/>
  <c r="AP134" i="14"/>
  <c r="AO134" i="14"/>
  <c r="AS198" i="14"/>
  <c r="AP198" i="14"/>
  <c r="AO198" i="14"/>
  <c r="AF98" i="14"/>
  <c r="AJ98" i="14"/>
  <c r="AG98" i="14"/>
  <c r="AG162" i="14"/>
  <c r="AJ162" i="14"/>
  <c r="AF162" i="14"/>
  <c r="AA62" i="14"/>
  <c r="X62" i="14"/>
  <c r="W62" i="14"/>
  <c r="X126" i="14"/>
  <c r="AA126" i="14"/>
  <c r="W126" i="14"/>
  <c r="AA190" i="14"/>
  <c r="W190" i="14"/>
  <c r="X190" i="14"/>
  <c r="BG156" i="14"/>
  <c r="BK156" i="14"/>
  <c r="BH156" i="14"/>
  <c r="BG92" i="14"/>
  <c r="BK92" i="14"/>
  <c r="BH92" i="14"/>
  <c r="BQ170" i="14"/>
  <c r="BP170" i="14"/>
  <c r="BT170" i="14"/>
  <c r="BQ106" i="14"/>
  <c r="BP106" i="14"/>
  <c r="BT106" i="14"/>
  <c r="CI184" i="14"/>
  <c r="CH184" i="14"/>
  <c r="CL184" i="14"/>
  <c r="BH135" i="14"/>
  <c r="BG135" i="14"/>
  <c r="BK135" i="14"/>
  <c r="BH71" i="14"/>
  <c r="BG71" i="14"/>
  <c r="BK71" i="14"/>
  <c r="BQ149" i="14"/>
  <c r="BP149" i="14"/>
  <c r="BT149" i="14"/>
  <c r="BQ85" i="14"/>
  <c r="BT85" i="14"/>
  <c r="BP85" i="14"/>
  <c r="CI163" i="14"/>
  <c r="CL163" i="14"/>
  <c r="CH163" i="14"/>
  <c r="CI119" i="14"/>
  <c r="CL119" i="14"/>
  <c r="CH119" i="14"/>
  <c r="BH122" i="14"/>
  <c r="BG122" i="14"/>
  <c r="BK122" i="14"/>
  <c r="BG90" i="14"/>
  <c r="BK90" i="14"/>
  <c r="BH90" i="14"/>
  <c r="BQ104" i="14"/>
  <c r="BP104" i="14"/>
  <c r="BT104" i="14"/>
  <c r="BG133" i="14"/>
  <c r="BK133" i="14"/>
  <c r="BH133" i="14"/>
  <c r="BP147" i="14"/>
  <c r="BQ147" i="14"/>
  <c r="BT147" i="14"/>
  <c r="CH84" i="14"/>
  <c r="CI84" i="14"/>
  <c r="CL84" i="14"/>
  <c r="CR81" i="14"/>
  <c r="CQ81" i="14"/>
  <c r="CU81" i="14"/>
  <c r="AC52" i="2"/>
  <c r="AS134" i="1"/>
  <c r="AR134" i="1"/>
  <c r="ES147" i="14"/>
  <c r="EW147" i="14"/>
  <c r="AS120" i="14"/>
  <c r="AO120" i="14"/>
  <c r="AP120" i="14"/>
  <c r="AJ64" i="14"/>
  <c r="AG64" i="14"/>
  <c r="AF64" i="14"/>
  <c r="AG176" i="14"/>
  <c r="AF176" i="14"/>
  <c r="AJ176" i="14"/>
  <c r="W120" i="14"/>
  <c r="AA120" i="14"/>
  <c r="X120" i="14"/>
  <c r="AS152" i="14"/>
  <c r="AP152" i="14"/>
  <c r="AO152" i="14"/>
  <c r="AF96" i="14"/>
  <c r="AG96" i="14"/>
  <c r="AJ96" i="14"/>
  <c r="AP72" i="14"/>
  <c r="AS72" i="14"/>
  <c r="AO72" i="14"/>
  <c r="BK194" i="14"/>
  <c r="BG194" i="14"/>
  <c r="BH194" i="14"/>
  <c r="AO137" i="14"/>
  <c r="AP137" i="14"/>
  <c r="AS137" i="14"/>
  <c r="AP169" i="14"/>
  <c r="AO169" i="14"/>
  <c r="AS169" i="14"/>
  <c r="AF69" i="14"/>
  <c r="AG69" i="14"/>
  <c r="AJ69" i="14"/>
  <c r="AF133" i="14"/>
  <c r="AG133" i="14"/>
  <c r="AJ133" i="14"/>
  <c r="AJ197" i="14"/>
  <c r="AF197" i="14"/>
  <c r="AG197" i="14"/>
  <c r="W97" i="14"/>
  <c r="AA97" i="14"/>
  <c r="X97" i="14"/>
  <c r="AA161" i="14"/>
  <c r="W161" i="14"/>
  <c r="X161" i="14"/>
  <c r="BH189" i="14"/>
  <c r="BK189" i="14"/>
  <c r="BG189" i="14"/>
  <c r="AS68" i="14"/>
  <c r="AP68" i="14"/>
  <c r="AO68" i="14"/>
  <c r="AS132" i="14"/>
  <c r="AP132" i="14"/>
  <c r="AO132" i="14"/>
  <c r="AS196" i="14"/>
  <c r="AP196" i="14"/>
  <c r="AO196" i="14"/>
  <c r="AJ76" i="14"/>
  <c r="AF76" i="14"/>
  <c r="AG76" i="14"/>
  <c r="AJ140" i="14"/>
  <c r="AF140" i="14"/>
  <c r="AG140" i="14"/>
  <c r="W84" i="14"/>
  <c r="AA84" i="14"/>
  <c r="X84" i="14"/>
  <c r="AA148" i="14"/>
  <c r="W148" i="14"/>
  <c r="X148" i="14"/>
  <c r="BG190" i="14"/>
  <c r="BH190" i="14"/>
  <c r="BK190" i="14"/>
  <c r="AS69" i="14"/>
  <c r="AP69" i="14"/>
  <c r="AO69" i="14"/>
  <c r="AP133" i="14"/>
  <c r="AO133" i="14"/>
  <c r="AS133" i="14"/>
  <c r="AS197" i="14"/>
  <c r="AO197" i="14"/>
  <c r="AP197" i="14"/>
  <c r="AJ97" i="14"/>
  <c r="AF97" i="14"/>
  <c r="AG97" i="14"/>
  <c r="AF161" i="14"/>
  <c r="AJ161" i="14"/>
  <c r="AG161" i="14"/>
  <c r="AA125" i="14"/>
  <c r="W125" i="14"/>
  <c r="X125" i="14"/>
  <c r="AS96" i="14"/>
  <c r="AO96" i="14"/>
  <c r="AP96" i="14"/>
  <c r="AS160" i="14"/>
  <c r="AP160" i="14"/>
  <c r="AO160" i="14"/>
  <c r="AF104" i="14"/>
  <c r="AJ104" i="14"/>
  <c r="AG104" i="14"/>
  <c r="AG168" i="14"/>
  <c r="AF168" i="14"/>
  <c r="AJ168" i="14"/>
  <c r="X112" i="14"/>
  <c r="AA112" i="14"/>
  <c r="W112" i="14"/>
  <c r="X176" i="14"/>
  <c r="W176" i="14"/>
  <c r="AA176" i="14"/>
  <c r="AP97" i="14"/>
  <c r="AS97" i="14"/>
  <c r="AO97" i="14"/>
  <c r="AO161" i="14"/>
  <c r="AP161" i="14"/>
  <c r="AS161" i="14"/>
  <c r="AJ125" i="14"/>
  <c r="AF125" i="14"/>
  <c r="AG125" i="14"/>
  <c r="AF189" i="14"/>
  <c r="AG189" i="14"/>
  <c r="AJ189" i="14"/>
  <c r="W89" i="14"/>
  <c r="X89" i="14"/>
  <c r="AA89" i="14"/>
  <c r="AA153" i="14"/>
  <c r="X153" i="14"/>
  <c r="W153" i="14"/>
  <c r="AO124" i="14"/>
  <c r="AS124" i="14"/>
  <c r="AP124" i="14"/>
  <c r="AS188" i="14"/>
  <c r="AO188" i="14"/>
  <c r="AP188" i="14"/>
  <c r="AG68" i="14"/>
  <c r="AF68" i="14"/>
  <c r="AJ68" i="14"/>
  <c r="AG132" i="14"/>
  <c r="AJ132" i="14"/>
  <c r="AF132" i="14"/>
  <c r="AJ196" i="14"/>
  <c r="AG196" i="14"/>
  <c r="AF196" i="14"/>
  <c r="W76" i="14"/>
  <c r="X76" i="14"/>
  <c r="AA76" i="14"/>
  <c r="X140" i="14"/>
  <c r="W140" i="14"/>
  <c r="AA140" i="14"/>
  <c r="BG179" i="14"/>
  <c r="BH179" i="14"/>
  <c r="BK179" i="14"/>
  <c r="AS125" i="14"/>
  <c r="AO125" i="14"/>
  <c r="AP125" i="14"/>
  <c r="AS189" i="14"/>
  <c r="AP189" i="14"/>
  <c r="AO189" i="14"/>
  <c r="AJ89" i="14"/>
  <c r="AG89" i="14"/>
  <c r="AF89" i="14"/>
  <c r="AJ153" i="14"/>
  <c r="AG153" i="14"/>
  <c r="AF153" i="14"/>
  <c r="X117" i="14"/>
  <c r="W117" i="14"/>
  <c r="AA117" i="14"/>
  <c r="X201" i="14"/>
  <c r="AA201" i="14"/>
  <c r="W201" i="14"/>
  <c r="X189" i="14"/>
  <c r="AA189" i="14"/>
  <c r="W189" i="14"/>
  <c r="BK187" i="14"/>
  <c r="BH187" i="14"/>
  <c r="BG187" i="14"/>
  <c r="AS66" i="14"/>
  <c r="AO66" i="14"/>
  <c r="AP66" i="14"/>
  <c r="AO130" i="14"/>
  <c r="AS130" i="14"/>
  <c r="AP130" i="14"/>
  <c r="AO194" i="14"/>
  <c r="AS194" i="14"/>
  <c r="AP194" i="14"/>
  <c r="AF94" i="14"/>
  <c r="AG94" i="14"/>
  <c r="AJ94" i="14"/>
  <c r="AJ158" i="14"/>
  <c r="AF158" i="14"/>
  <c r="AG158" i="14"/>
  <c r="W122" i="14"/>
  <c r="AA122" i="14"/>
  <c r="X122" i="14"/>
  <c r="AA186" i="14"/>
  <c r="W186" i="14"/>
  <c r="X186" i="14"/>
  <c r="BG160" i="14"/>
  <c r="BK160" i="14"/>
  <c r="BH160" i="14"/>
  <c r="BG96" i="14"/>
  <c r="BH96" i="14"/>
  <c r="BK96" i="14"/>
  <c r="BT174" i="14"/>
  <c r="BP174" i="14"/>
  <c r="BQ174" i="14"/>
  <c r="BT110" i="14"/>
  <c r="BP110" i="14"/>
  <c r="BQ110" i="14"/>
  <c r="CL188" i="14"/>
  <c r="CH188" i="14"/>
  <c r="CI188" i="14"/>
  <c r="CH124" i="14"/>
  <c r="CL124" i="14"/>
  <c r="CI124" i="14"/>
  <c r="BK139" i="14"/>
  <c r="BG139" i="14"/>
  <c r="BH139" i="14"/>
  <c r="BK75" i="14"/>
  <c r="BG75" i="14"/>
  <c r="BH75" i="14"/>
  <c r="BQ153" i="14"/>
  <c r="BP153" i="14"/>
  <c r="BT153" i="14"/>
  <c r="BQ89" i="14"/>
  <c r="BT89" i="14"/>
  <c r="BP89" i="14"/>
  <c r="CL167" i="14"/>
  <c r="CH167" i="14"/>
  <c r="CI167" i="14"/>
  <c r="BK126" i="14"/>
  <c r="BH126" i="14"/>
  <c r="BG126" i="14"/>
  <c r="BT196" i="14"/>
  <c r="BQ196" i="14"/>
  <c r="BP196" i="14"/>
  <c r="BP68" i="14"/>
  <c r="BT68" i="14"/>
  <c r="BQ68" i="14"/>
  <c r="BG97" i="14"/>
  <c r="BH97" i="14"/>
  <c r="BK97" i="14"/>
  <c r="BT111" i="14"/>
  <c r="BQ111" i="14"/>
  <c r="BP111" i="14"/>
  <c r="AP126" i="14"/>
  <c r="AO126" i="14"/>
  <c r="AS126" i="14"/>
  <c r="AO190" i="14"/>
  <c r="AP190" i="14"/>
  <c r="AS190" i="14"/>
  <c r="AF90" i="14"/>
  <c r="AG90" i="14"/>
  <c r="AJ90" i="14"/>
  <c r="AG154" i="14"/>
  <c r="AJ154" i="14"/>
  <c r="AF154" i="14"/>
  <c r="W118" i="14"/>
  <c r="AA118" i="14"/>
  <c r="X118" i="14"/>
  <c r="X182" i="14"/>
  <c r="AA182" i="14"/>
  <c r="W182" i="14"/>
  <c r="BG164" i="14"/>
  <c r="BH164" i="14"/>
  <c r="BK164" i="14"/>
  <c r="BG100" i="14"/>
  <c r="BH100" i="14"/>
  <c r="BK100" i="14"/>
  <c r="BQ178" i="14"/>
  <c r="BT178" i="14"/>
  <c r="BP178" i="14"/>
  <c r="BQ114" i="14"/>
  <c r="BP114" i="14"/>
  <c r="BT114" i="14"/>
  <c r="CI192" i="14"/>
  <c r="CH192" i="14"/>
  <c r="CL192" i="14"/>
  <c r="CH128" i="14"/>
  <c r="CI128" i="14"/>
  <c r="CL128" i="14"/>
  <c r="BG143" i="14"/>
  <c r="BK143" i="14"/>
  <c r="BH143" i="14"/>
  <c r="BH79" i="14"/>
  <c r="BK79" i="14"/>
  <c r="BG79" i="14"/>
  <c r="BP157" i="14"/>
  <c r="BQ157" i="14"/>
  <c r="BT157" i="14"/>
  <c r="BP93" i="14"/>
  <c r="BQ93" i="14"/>
  <c r="BT93" i="14"/>
  <c r="CH171" i="14"/>
  <c r="CI171" i="14"/>
  <c r="CL171" i="14"/>
  <c r="BG130" i="14"/>
  <c r="BH130" i="14"/>
  <c r="BK130" i="14"/>
  <c r="BT120" i="14"/>
  <c r="BQ120" i="14"/>
  <c r="BP120" i="14"/>
  <c r="CL134" i="14"/>
  <c r="CI134" i="14"/>
  <c r="CH134" i="14"/>
  <c r="BH149" i="14"/>
  <c r="BG149" i="14"/>
  <c r="BK149" i="14"/>
  <c r="BQ163" i="14"/>
  <c r="BT163" i="14"/>
  <c r="BP163" i="14"/>
  <c r="CQ165" i="14"/>
  <c r="CR165" i="14"/>
  <c r="CU165" i="14"/>
  <c r="CI81" i="14"/>
  <c r="CH81" i="14"/>
  <c r="CL81" i="14"/>
  <c r="AS122" i="14"/>
  <c r="AO122" i="14"/>
  <c r="AP122" i="14"/>
  <c r="AP186" i="14"/>
  <c r="AS186" i="14"/>
  <c r="AO186" i="14"/>
  <c r="AF86" i="14"/>
  <c r="AJ86" i="14"/>
  <c r="AG86" i="14"/>
  <c r="AF150" i="14"/>
  <c r="AJ150" i="14"/>
  <c r="AG150" i="14"/>
  <c r="AA114" i="14"/>
  <c r="W114" i="14"/>
  <c r="X114" i="14"/>
  <c r="AA178" i="14"/>
  <c r="X178" i="14"/>
  <c r="W178" i="14"/>
  <c r="BG168" i="14"/>
  <c r="BH168" i="14"/>
  <c r="BK168" i="14"/>
  <c r="BH104" i="14"/>
  <c r="BK104" i="14"/>
  <c r="BG104" i="14"/>
  <c r="BT182" i="14"/>
  <c r="BQ182" i="14"/>
  <c r="BP182" i="14"/>
  <c r="BT118" i="14"/>
  <c r="BQ118" i="14"/>
  <c r="BP118" i="14"/>
  <c r="CH196" i="14"/>
  <c r="CL196" i="14"/>
  <c r="CI196" i="14"/>
  <c r="CI132" i="14"/>
  <c r="CL132" i="14"/>
  <c r="CH132" i="14"/>
  <c r="BH147" i="14"/>
  <c r="BG147" i="14"/>
  <c r="BK147" i="14"/>
  <c r="BG83" i="14"/>
  <c r="BK83" i="14"/>
  <c r="BH83" i="14"/>
  <c r="BT161" i="14"/>
  <c r="BP161" i="14"/>
  <c r="BQ161" i="14"/>
  <c r="BP97" i="14"/>
  <c r="BT97" i="14"/>
  <c r="BQ97" i="14"/>
  <c r="CI175" i="14"/>
  <c r="CH175" i="14"/>
  <c r="CL175" i="14"/>
  <c r="BK134" i="14"/>
  <c r="BH134" i="14"/>
  <c r="BG134" i="14"/>
  <c r="BG70" i="14"/>
  <c r="BK70" i="14"/>
  <c r="BH70" i="14"/>
  <c r="BP84" i="14"/>
  <c r="BQ84" i="14"/>
  <c r="BT84" i="14"/>
  <c r="BG113" i="14"/>
  <c r="BH113" i="14"/>
  <c r="BK113" i="14"/>
  <c r="BP127" i="14"/>
  <c r="BT127" i="14"/>
  <c r="BQ127" i="14"/>
  <c r="CQ170" i="14"/>
  <c r="CR170" i="14"/>
  <c r="CU170" i="14"/>
  <c r="CQ140" i="14"/>
  <c r="CR140" i="14"/>
  <c r="CU140" i="14"/>
  <c r="X177" i="14"/>
  <c r="AA177" i="14"/>
  <c r="W177" i="14"/>
  <c r="AO118" i="14"/>
  <c r="AS118" i="14"/>
  <c r="AP118" i="14"/>
  <c r="AS182" i="14"/>
  <c r="AP182" i="14"/>
  <c r="AO182" i="14"/>
  <c r="AG82" i="14"/>
  <c r="AJ82" i="14"/>
  <c r="AF82" i="14"/>
  <c r="AG146" i="14"/>
  <c r="AF146" i="14"/>
  <c r="AJ146" i="14"/>
  <c r="AA110" i="14"/>
  <c r="W110" i="14"/>
  <c r="X110" i="14"/>
  <c r="W174" i="14"/>
  <c r="X174" i="14"/>
  <c r="AA174" i="14"/>
  <c r="BG172" i="14"/>
  <c r="BK172" i="14"/>
  <c r="BH172" i="14"/>
  <c r="BG108" i="14"/>
  <c r="BH108" i="14"/>
  <c r="BK108" i="14"/>
  <c r="BQ186" i="14"/>
  <c r="BP186" i="14"/>
  <c r="BT186" i="14"/>
  <c r="BP122" i="14"/>
  <c r="BT122" i="14"/>
  <c r="BQ122" i="14"/>
  <c r="CI200" i="14"/>
  <c r="CH200" i="14"/>
  <c r="CL200" i="14"/>
  <c r="CH136" i="14"/>
  <c r="CI136" i="14"/>
  <c r="CL136" i="14"/>
  <c r="BK151" i="14"/>
  <c r="BG151" i="14"/>
  <c r="BH151" i="14"/>
  <c r="BH87" i="14"/>
  <c r="BK87" i="14"/>
  <c r="BG87" i="14"/>
  <c r="BP165" i="14"/>
  <c r="BT165" i="14"/>
  <c r="BQ165" i="14"/>
  <c r="BQ101" i="14"/>
  <c r="BT101" i="14"/>
  <c r="BP101" i="14"/>
  <c r="CH179" i="14"/>
  <c r="CL179" i="14"/>
  <c r="CI179" i="14"/>
  <c r="BH138" i="14"/>
  <c r="BG138" i="14"/>
  <c r="BK138" i="14"/>
  <c r="BG114" i="14"/>
  <c r="BK114" i="14"/>
  <c r="BH114" i="14"/>
  <c r="BQ136" i="14"/>
  <c r="BP136" i="14"/>
  <c r="BT136" i="14"/>
  <c r="CI150" i="14"/>
  <c r="CH150" i="14"/>
  <c r="CL150" i="14"/>
  <c r="BG165" i="14"/>
  <c r="BK165" i="14"/>
  <c r="BH165" i="14"/>
  <c r="BQ179" i="14"/>
  <c r="BP179" i="14"/>
  <c r="BT179" i="14"/>
  <c r="CL99" i="14"/>
  <c r="CI99" i="14"/>
  <c r="CH99" i="14"/>
  <c r="ES157" i="14"/>
  <c r="EW157" i="14"/>
  <c r="EW136" i="14"/>
  <c r="ES136" i="14"/>
  <c r="W200" i="14"/>
  <c r="AA200" i="14"/>
  <c r="X200" i="14"/>
  <c r="AP121" i="14"/>
  <c r="AO121" i="14"/>
  <c r="AS121" i="14"/>
  <c r="AS168" i="14"/>
  <c r="AO168" i="14"/>
  <c r="AP168" i="14"/>
  <c r="AJ112" i="14"/>
  <c r="AF112" i="14"/>
  <c r="AG112" i="14"/>
  <c r="AS88" i="14"/>
  <c r="AO88" i="14"/>
  <c r="AP88" i="14"/>
  <c r="X152" i="14"/>
  <c r="W152" i="14"/>
  <c r="AA152" i="14"/>
  <c r="AO73" i="14"/>
  <c r="AS73" i="14"/>
  <c r="AP73" i="14"/>
  <c r="AP153" i="14"/>
  <c r="AS153" i="14"/>
  <c r="AO153" i="14"/>
  <c r="AG117" i="14"/>
  <c r="AJ117" i="14"/>
  <c r="AF117" i="14"/>
  <c r="AF181" i="14"/>
  <c r="AG181" i="14"/>
  <c r="AJ181" i="14"/>
  <c r="W81" i="14"/>
  <c r="X81" i="14"/>
  <c r="AA81" i="14"/>
  <c r="W145" i="14"/>
  <c r="X145" i="14"/>
  <c r="AA145" i="14"/>
  <c r="AS116" i="14"/>
  <c r="AO116" i="14"/>
  <c r="AP116" i="14"/>
  <c r="AS180" i="14"/>
  <c r="AO180" i="14"/>
  <c r="AP180" i="14"/>
  <c r="AF124" i="14"/>
  <c r="AJ124" i="14"/>
  <c r="AG124" i="14"/>
  <c r="AG188" i="14"/>
  <c r="AJ188" i="14"/>
  <c r="AF188" i="14"/>
  <c r="X68" i="14"/>
  <c r="W68" i="14"/>
  <c r="AA68" i="14"/>
  <c r="AA132" i="14"/>
  <c r="W132" i="14"/>
  <c r="X132" i="14"/>
  <c r="AA196" i="14"/>
  <c r="W196" i="14"/>
  <c r="X196" i="14"/>
  <c r="AS117" i="14"/>
  <c r="AP117" i="14"/>
  <c r="AO117" i="14"/>
  <c r="AS181" i="14"/>
  <c r="AP181" i="14"/>
  <c r="AO181" i="14"/>
  <c r="AJ81" i="14"/>
  <c r="AG81" i="14"/>
  <c r="AF81" i="14"/>
  <c r="AG145" i="14"/>
  <c r="AJ145" i="14"/>
  <c r="AF145" i="14"/>
  <c r="W109" i="14"/>
  <c r="X109" i="14"/>
  <c r="AA109" i="14"/>
  <c r="W185" i="14"/>
  <c r="X185" i="14"/>
  <c r="AA185" i="14"/>
  <c r="AP62" i="14"/>
  <c r="AO62" i="14"/>
  <c r="AS62" i="14"/>
  <c r="BK201" i="14"/>
  <c r="BG201" i="14"/>
  <c r="BH201" i="14"/>
  <c r="AS80" i="14"/>
  <c r="AP80" i="14"/>
  <c r="AO80" i="14"/>
  <c r="AO144" i="14"/>
  <c r="AS144" i="14"/>
  <c r="AP144" i="14"/>
  <c r="AJ88" i="14"/>
  <c r="AG88" i="14"/>
  <c r="AF88" i="14"/>
  <c r="AJ152" i="14"/>
  <c r="AF152" i="14"/>
  <c r="AG152" i="14"/>
  <c r="W96" i="14"/>
  <c r="X96" i="14"/>
  <c r="AA96" i="14"/>
  <c r="W160" i="14"/>
  <c r="X160" i="14"/>
  <c r="AA160" i="14"/>
  <c r="BK202" i="14"/>
  <c r="BH202" i="14"/>
  <c r="BG202" i="14"/>
  <c r="AP81" i="14"/>
  <c r="AS81" i="14"/>
  <c r="AO81" i="14"/>
  <c r="AP145" i="14"/>
  <c r="AS145" i="14"/>
  <c r="AO145" i="14"/>
  <c r="AG109" i="14"/>
  <c r="AJ109" i="14"/>
  <c r="AF109" i="14"/>
  <c r="AF173" i="14"/>
  <c r="AG173" i="14"/>
  <c r="AJ173" i="14"/>
  <c r="W73" i="14"/>
  <c r="AA73" i="14"/>
  <c r="X73" i="14"/>
  <c r="W137" i="14"/>
  <c r="X137" i="14"/>
  <c r="AA137" i="14"/>
  <c r="AA197" i="14"/>
  <c r="W197" i="14"/>
  <c r="X197" i="14"/>
  <c r="AP108" i="14"/>
  <c r="AS108" i="14"/>
  <c r="AO108" i="14"/>
  <c r="AO172" i="14"/>
  <c r="AP172" i="14"/>
  <c r="AS172" i="14"/>
  <c r="AG116" i="14"/>
  <c r="AJ116" i="14"/>
  <c r="AF116" i="14"/>
  <c r="AJ180" i="14"/>
  <c r="AG180" i="14"/>
  <c r="AF180" i="14"/>
  <c r="AA124" i="14"/>
  <c r="W124" i="14"/>
  <c r="X124" i="14"/>
  <c r="W188" i="14"/>
  <c r="AA188" i="14"/>
  <c r="X188" i="14"/>
  <c r="AS109" i="14"/>
  <c r="AO109" i="14"/>
  <c r="AP109" i="14"/>
  <c r="AP173" i="14"/>
  <c r="AO173" i="14"/>
  <c r="AS173" i="14"/>
  <c r="AF73" i="14"/>
  <c r="AG73" i="14"/>
  <c r="AJ73" i="14"/>
  <c r="AF137" i="14"/>
  <c r="AJ137" i="14"/>
  <c r="AG137" i="14"/>
  <c r="AJ201" i="14"/>
  <c r="AF201" i="14"/>
  <c r="AG201" i="14"/>
  <c r="AA101" i="14"/>
  <c r="X101" i="14"/>
  <c r="W101" i="14"/>
  <c r="W169" i="14"/>
  <c r="X169" i="14"/>
  <c r="AA169" i="14"/>
  <c r="X173" i="14"/>
  <c r="AA173" i="14"/>
  <c r="W173" i="14"/>
  <c r="AS114" i="14"/>
  <c r="AO114" i="14"/>
  <c r="AP114" i="14"/>
  <c r="AS178" i="14"/>
  <c r="AP178" i="14"/>
  <c r="AO178" i="14"/>
  <c r="AF78" i="14"/>
  <c r="AJ78" i="14"/>
  <c r="AG78" i="14"/>
  <c r="AF142" i="14"/>
  <c r="AJ142" i="14"/>
  <c r="AG142" i="14"/>
  <c r="AA106" i="14"/>
  <c r="X106" i="14"/>
  <c r="W106" i="14"/>
  <c r="X170" i="14"/>
  <c r="AA170" i="14"/>
  <c r="W170" i="14"/>
  <c r="BK176" i="14"/>
  <c r="BH176" i="14"/>
  <c r="BG176" i="14"/>
  <c r="BK112" i="14"/>
  <c r="BG112" i="14"/>
  <c r="BH112" i="14"/>
  <c r="BP190" i="14"/>
  <c r="BQ190" i="14"/>
  <c r="BT190" i="14"/>
  <c r="BT126" i="14"/>
  <c r="BP126" i="14"/>
  <c r="BQ126" i="14"/>
  <c r="BP62" i="14"/>
  <c r="BQ62" i="14"/>
  <c r="BT62" i="14"/>
  <c r="CH140" i="14"/>
  <c r="CI140" i="14"/>
  <c r="CL140" i="14"/>
  <c r="BH155" i="14"/>
  <c r="BK155" i="14"/>
  <c r="BG155" i="14"/>
  <c r="BH91" i="14"/>
  <c r="BG91" i="14"/>
  <c r="BK91" i="14"/>
  <c r="BT169" i="14"/>
  <c r="BQ169" i="14"/>
  <c r="BP169" i="14"/>
  <c r="BT105" i="14"/>
  <c r="BP105" i="14"/>
  <c r="BQ105" i="14"/>
  <c r="CH183" i="14"/>
  <c r="CI183" i="14"/>
  <c r="CL183" i="14"/>
  <c r="BG142" i="14"/>
  <c r="BH142" i="14"/>
  <c r="BK142" i="14"/>
  <c r="BG86" i="14"/>
  <c r="BK86" i="14"/>
  <c r="BH86" i="14"/>
  <c r="BT100" i="14"/>
  <c r="BQ100" i="14"/>
  <c r="BP100" i="14"/>
  <c r="BG129" i="14"/>
  <c r="BH129" i="14"/>
  <c r="BK129" i="14"/>
  <c r="BT143" i="14"/>
  <c r="BP143" i="14"/>
  <c r="BQ143" i="14"/>
  <c r="CH76" i="14"/>
  <c r="CI76" i="14"/>
  <c r="CL76" i="14"/>
  <c r="AP110" i="14"/>
  <c r="AO110" i="14"/>
  <c r="AS110" i="14"/>
  <c r="AP174" i="14"/>
  <c r="AS174" i="14"/>
  <c r="AO174" i="14"/>
  <c r="AG74" i="14"/>
  <c r="AF74" i="14"/>
  <c r="AJ74" i="14"/>
  <c r="AG138" i="14"/>
  <c r="AF138" i="14"/>
  <c r="AJ138" i="14"/>
  <c r="AG202" i="14"/>
  <c r="AJ202" i="14"/>
  <c r="AF202" i="14"/>
  <c r="X102" i="14"/>
  <c r="AA102" i="14"/>
  <c r="W102" i="14"/>
  <c r="X166" i="14"/>
  <c r="W166" i="14"/>
  <c r="AA166" i="14"/>
  <c r="BG180" i="14"/>
  <c r="BH180" i="14"/>
  <c r="BK180" i="14"/>
  <c r="BG116" i="14"/>
  <c r="BH116" i="14"/>
  <c r="BK116" i="14"/>
  <c r="BQ194" i="14"/>
  <c r="BP194" i="14"/>
  <c r="BT194" i="14"/>
  <c r="BQ130" i="14"/>
  <c r="BP130" i="14"/>
  <c r="BT130" i="14"/>
  <c r="BQ66" i="14"/>
  <c r="BP66" i="14"/>
  <c r="BT66" i="14"/>
  <c r="CH144" i="14"/>
  <c r="CI144" i="14"/>
  <c r="CL144" i="14"/>
  <c r="BG159" i="14"/>
  <c r="BH159" i="14"/>
  <c r="BK159" i="14"/>
  <c r="BH95" i="14"/>
  <c r="BG95" i="14"/>
  <c r="BK95" i="14"/>
  <c r="BP173" i="14"/>
  <c r="BQ173" i="14"/>
  <c r="BT173" i="14"/>
  <c r="BP109" i="14"/>
  <c r="BQ109" i="14"/>
  <c r="BT109" i="14"/>
  <c r="CH187" i="14"/>
  <c r="CI187" i="14"/>
  <c r="CL187" i="14"/>
  <c r="CH123" i="14"/>
  <c r="CI123" i="14"/>
  <c r="CL123" i="14"/>
  <c r="BG146" i="14"/>
  <c r="BK146" i="14"/>
  <c r="BH146" i="14"/>
  <c r="BQ152" i="14"/>
  <c r="BT152" i="14"/>
  <c r="BP152" i="14"/>
  <c r="CI166" i="14"/>
  <c r="CL166" i="14"/>
  <c r="CH166" i="14"/>
  <c r="BT195" i="14"/>
  <c r="BQ195" i="14"/>
  <c r="BP195" i="14"/>
  <c r="AS106" i="14"/>
  <c r="AP106" i="14"/>
  <c r="AO106" i="14"/>
  <c r="AO170" i="14"/>
  <c r="AS170" i="14"/>
  <c r="AP170" i="14"/>
  <c r="AF70" i="14"/>
  <c r="AG70" i="14"/>
  <c r="AJ70" i="14"/>
  <c r="AF134" i="14"/>
  <c r="AJ134" i="14"/>
  <c r="AG134" i="14"/>
  <c r="AF198" i="14"/>
  <c r="AJ198" i="14"/>
  <c r="AG198" i="14"/>
  <c r="X98" i="14"/>
  <c r="W98" i="14"/>
  <c r="AA98" i="14"/>
  <c r="W162" i="14"/>
  <c r="X162" i="14"/>
  <c r="AA162" i="14"/>
  <c r="BG184" i="14"/>
  <c r="BK184" i="14"/>
  <c r="BH184" i="14"/>
  <c r="BG120" i="14"/>
  <c r="BK120" i="14"/>
  <c r="BH120" i="14"/>
  <c r="BP198" i="14"/>
  <c r="BT198" i="14"/>
  <c r="BQ198" i="14"/>
  <c r="BP134" i="14"/>
  <c r="BQ134" i="14"/>
  <c r="BT134" i="14"/>
  <c r="BQ70" i="14"/>
  <c r="BP70" i="14"/>
  <c r="BT70" i="14"/>
  <c r="CI148" i="14"/>
  <c r="CH148" i="14"/>
  <c r="CL148" i="14"/>
  <c r="BK163" i="14"/>
  <c r="BG163" i="14"/>
  <c r="BH163" i="14"/>
  <c r="BK99" i="14"/>
  <c r="BG99" i="14"/>
  <c r="BH99" i="14"/>
  <c r="BP177" i="14"/>
  <c r="BQ177" i="14"/>
  <c r="BT177" i="14"/>
  <c r="BQ113" i="14"/>
  <c r="BT113" i="14"/>
  <c r="BP113" i="14"/>
  <c r="CI191" i="14"/>
  <c r="CH191" i="14"/>
  <c r="CL191" i="14"/>
  <c r="CH127" i="14"/>
  <c r="CI127" i="14"/>
  <c r="CL127" i="14"/>
  <c r="BG150" i="14"/>
  <c r="BH150" i="14"/>
  <c r="BK150" i="14"/>
  <c r="BK102" i="14"/>
  <c r="BG102" i="14"/>
  <c r="BH102" i="14"/>
  <c r="BP116" i="14"/>
  <c r="BQ116" i="14"/>
  <c r="BT116" i="14"/>
  <c r="CH130" i="14"/>
  <c r="CL130" i="14"/>
  <c r="CI130" i="14"/>
  <c r="BG145" i="14"/>
  <c r="BK145" i="14"/>
  <c r="BH145" i="14"/>
  <c r="BQ159" i="14"/>
  <c r="BP159" i="14"/>
  <c r="BT159" i="14"/>
  <c r="AO102" i="14"/>
  <c r="AS102" i="14"/>
  <c r="AP102" i="14"/>
  <c r="AP166" i="14"/>
  <c r="AO166" i="14"/>
  <c r="AS166" i="14"/>
  <c r="AJ66" i="14"/>
  <c r="AG66" i="14"/>
  <c r="AF66" i="14"/>
  <c r="AJ130" i="14"/>
  <c r="AG130" i="14"/>
  <c r="AF130" i="14"/>
  <c r="AF194" i="14"/>
  <c r="AG194" i="14"/>
  <c r="AJ194" i="14"/>
  <c r="X94" i="14"/>
  <c r="W94" i="14"/>
  <c r="AA94" i="14"/>
  <c r="X158" i="14"/>
  <c r="W158" i="14"/>
  <c r="AA158" i="14"/>
  <c r="BG124" i="14"/>
  <c r="BH124" i="14"/>
  <c r="BK124" i="14"/>
  <c r="BP202" i="14"/>
  <c r="BQ202" i="14"/>
  <c r="BT202" i="14"/>
  <c r="BT138" i="14"/>
  <c r="BP138" i="14"/>
  <c r="BQ138" i="14"/>
  <c r="BT74" i="14"/>
  <c r="BP74" i="14"/>
  <c r="BQ74" i="14"/>
  <c r="CH152" i="14"/>
  <c r="CL152" i="14"/>
  <c r="CI152" i="14"/>
  <c r="BG167" i="14"/>
  <c r="BH167" i="14"/>
  <c r="BK167" i="14"/>
  <c r="BK103" i="14"/>
  <c r="BH103" i="14"/>
  <c r="BG103" i="14"/>
  <c r="BQ181" i="14"/>
  <c r="BP181" i="14"/>
  <c r="BT181" i="14"/>
  <c r="BP117" i="14"/>
  <c r="BT117" i="14"/>
  <c r="BQ117" i="14"/>
  <c r="CI195" i="14"/>
  <c r="CH195" i="14"/>
  <c r="CL195" i="14"/>
  <c r="CI131" i="14"/>
  <c r="CL131" i="14"/>
  <c r="CH131" i="14"/>
  <c r="BH154" i="14"/>
  <c r="BG154" i="14"/>
  <c r="BK154" i="14"/>
  <c r="BP168" i="14"/>
  <c r="BT168" i="14"/>
  <c r="BQ168" i="14"/>
  <c r="CI182" i="14"/>
  <c r="CH182" i="14"/>
  <c r="CL182" i="14"/>
  <c r="BG69" i="14"/>
  <c r="BK69" i="14"/>
  <c r="BH69" i="14"/>
  <c r="BP83" i="14"/>
  <c r="BT83" i="14"/>
  <c r="BQ83" i="14"/>
  <c r="ES117" i="14"/>
  <c r="EW117" i="14"/>
  <c r="ES122" i="14"/>
  <c r="EW122" i="14"/>
  <c r="ES177" i="14"/>
  <c r="EW177" i="14"/>
  <c r="AJ192" i="14"/>
  <c r="AF192" i="14"/>
  <c r="AG192" i="14"/>
  <c r="X136" i="14"/>
  <c r="AA136" i="14"/>
  <c r="W136" i="14"/>
  <c r="AS104" i="14"/>
  <c r="AO104" i="14"/>
  <c r="AP104" i="14"/>
  <c r="X168" i="14"/>
  <c r="W168" i="14"/>
  <c r="AA168" i="14"/>
  <c r="AP89" i="14"/>
  <c r="AS89" i="14"/>
  <c r="AO89" i="14"/>
  <c r="AP200" i="14"/>
  <c r="AS200" i="14"/>
  <c r="AO200" i="14"/>
  <c r="AG144" i="14"/>
  <c r="AF144" i="14"/>
  <c r="AJ144" i="14"/>
  <c r="X88" i="14"/>
  <c r="AA88" i="14"/>
  <c r="W88" i="14"/>
  <c r="AP201" i="14"/>
  <c r="AS201" i="14"/>
  <c r="AO201" i="14"/>
  <c r="AG101" i="14"/>
  <c r="AJ101" i="14"/>
  <c r="AF101" i="14"/>
  <c r="AJ165" i="14"/>
  <c r="AG165" i="14"/>
  <c r="AF165" i="14"/>
  <c r="X65" i="14"/>
  <c r="W65" i="14"/>
  <c r="AA65" i="14"/>
  <c r="AA129" i="14"/>
  <c r="X129" i="14"/>
  <c r="W129" i="14"/>
  <c r="X181" i="14"/>
  <c r="W181" i="14"/>
  <c r="AA181" i="14"/>
  <c r="AS100" i="14"/>
  <c r="AO100" i="14"/>
  <c r="AP100" i="14"/>
  <c r="AS164" i="14"/>
  <c r="AP164" i="14"/>
  <c r="AO164" i="14"/>
  <c r="AJ108" i="14"/>
  <c r="AF108" i="14"/>
  <c r="AG108" i="14"/>
  <c r="AJ172" i="14"/>
  <c r="AF172" i="14"/>
  <c r="AG172" i="14"/>
  <c r="AA116" i="14"/>
  <c r="W116" i="14"/>
  <c r="X116" i="14"/>
  <c r="W180" i="14"/>
  <c r="X180" i="14"/>
  <c r="AA180" i="14"/>
  <c r="AS101" i="14"/>
  <c r="AP101" i="14"/>
  <c r="AO101" i="14"/>
  <c r="AP165" i="14"/>
  <c r="AS165" i="14"/>
  <c r="AO165" i="14"/>
  <c r="AG65" i="14"/>
  <c r="AF65" i="14"/>
  <c r="AJ65" i="14"/>
  <c r="AJ129" i="14"/>
  <c r="AF129" i="14"/>
  <c r="AG129" i="14"/>
  <c r="AJ193" i="14"/>
  <c r="AG193" i="14"/>
  <c r="AF193" i="14"/>
  <c r="X93" i="14"/>
  <c r="W93" i="14"/>
  <c r="AA93" i="14"/>
  <c r="X157" i="14"/>
  <c r="W157" i="14"/>
  <c r="AA157" i="14"/>
  <c r="BK185" i="14"/>
  <c r="BH185" i="14"/>
  <c r="BG185" i="14"/>
  <c r="AS64" i="14"/>
  <c r="AO64" i="14"/>
  <c r="AP64" i="14"/>
  <c r="AS128" i="14"/>
  <c r="AO128" i="14"/>
  <c r="AP128" i="14"/>
  <c r="AS192" i="14"/>
  <c r="AP192" i="14"/>
  <c r="AO192" i="14"/>
  <c r="AJ72" i="14"/>
  <c r="AG72" i="14"/>
  <c r="AF72" i="14"/>
  <c r="AG136" i="14"/>
  <c r="AF136" i="14"/>
  <c r="AJ136" i="14"/>
  <c r="AJ200" i="14"/>
  <c r="AF200" i="14"/>
  <c r="AG200" i="14"/>
  <c r="X80" i="14"/>
  <c r="AA80" i="14"/>
  <c r="W80" i="14"/>
  <c r="X144" i="14"/>
  <c r="W144" i="14"/>
  <c r="AA144" i="14"/>
  <c r="BH186" i="14"/>
  <c r="BG186" i="14"/>
  <c r="BK186" i="14"/>
  <c r="AP65" i="14"/>
  <c r="AS65" i="14"/>
  <c r="AO65" i="14"/>
  <c r="AP129" i="14"/>
  <c r="AO129" i="14"/>
  <c r="AS129" i="14"/>
  <c r="AS193" i="14"/>
  <c r="AP193" i="14"/>
  <c r="AO193" i="14"/>
  <c r="AG93" i="14"/>
  <c r="AF93" i="14"/>
  <c r="AJ93" i="14"/>
  <c r="AJ157" i="14"/>
  <c r="AF157" i="14"/>
  <c r="AG157" i="14"/>
  <c r="X121" i="14"/>
  <c r="AA121" i="14"/>
  <c r="W121" i="14"/>
  <c r="AA165" i="14"/>
  <c r="X165" i="14"/>
  <c r="W165" i="14"/>
  <c r="AS92" i="14"/>
  <c r="AP92" i="14"/>
  <c r="AO92" i="14"/>
  <c r="AS156" i="14"/>
  <c r="AO156" i="14"/>
  <c r="AP156" i="14"/>
  <c r="AG100" i="14"/>
  <c r="AJ100" i="14"/>
  <c r="AF100" i="14"/>
  <c r="AG164" i="14"/>
  <c r="AF164" i="14"/>
  <c r="AJ164" i="14"/>
  <c r="X108" i="14"/>
  <c r="W108" i="14"/>
  <c r="AA108" i="14"/>
  <c r="X172" i="14"/>
  <c r="W172" i="14"/>
  <c r="AA172" i="14"/>
  <c r="AS93" i="14"/>
  <c r="AP93" i="14"/>
  <c r="AO93" i="14"/>
  <c r="AS157" i="14"/>
  <c r="AO157" i="14"/>
  <c r="AP157" i="14"/>
  <c r="AJ121" i="14"/>
  <c r="AF121" i="14"/>
  <c r="AG121" i="14"/>
  <c r="AJ185" i="14"/>
  <c r="AG185" i="14"/>
  <c r="AF185" i="14"/>
  <c r="AA85" i="14"/>
  <c r="W85" i="14"/>
  <c r="X85" i="14"/>
  <c r="X149" i="14"/>
  <c r="W149" i="14"/>
  <c r="AA149" i="14"/>
  <c r="BK199" i="14"/>
  <c r="BG199" i="14"/>
  <c r="BH199" i="14"/>
  <c r="AS98" i="14"/>
  <c r="AO98" i="14"/>
  <c r="AP98" i="14"/>
  <c r="AS162" i="14"/>
  <c r="AO162" i="14"/>
  <c r="AP162" i="14"/>
  <c r="AJ62" i="14"/>
  <c r="AF62" i="14"/>
  <c r="AG62" i="14"/>
  <c r="AF126" i="14"/>
  <c r="AG126" i="14"/>
  <c r="AJ126" i="14"/>
  <c r="AF190" i="14"/>
  <c r="AJ190" i="14"/>
  <c r="AG190" i="14"/>
  <c r="W90" i="14"/>
  <c r="X90" i="14"/>
  <c r="AA90" i="14"/>
  <c r="X154" i="14"/>
  <c r="W154" i="14"/>
  <c r="AA154" i="14"/>
  <c r="BG128" i="14"/>
  <c r="BK128" i="14"/>
  <c r="BH128" i="14"/>
  <c r="BG64" i="14"/>
  <c r="BK64" i="14"/>
  <c r="BH64" i="14"/>
  <c r="BT142" i="14"/>
  <c r="BQ142" i="14"/>
  <c r="BP142" i="14"/>
  <c r="BT78" i="14"/>
  <c r="BQ78" i="14"/>
  <c r="BP78" i="14"/>
  <c r="CH156" i="14"/>
  <c r="CL156" i="14"/>
  <c r="CI156" i="14"/>
  <c r="BK171" i="14"/>
  <c r="BH171" i="14"/>
  <c r="BG171" i="14"/>
  <c r="BK107" i="14"/>
  <c r="BG107" i="14"/>
  <c r="BH107" i="14"/>
  <c r="BQ185" i="14"/>
  <c r="BP185" i="14"/>
  <c r="BT185" i="14"/>
  <c r="BP121" i="14"/>
  <c r="BT121" i="14"/>
  <c r="BQ121" i="14"/>
  <c r="CL199" i="14"/>
  <c r="CI199" i="14"/>
  <c r="CH199" i="14"/>
  <c r="CI135" i="14"/>
  <c r="CL135" i="14"/>
  <c r="CH135" i="14"/>
  <c r="BG158" i="14"/>
  <c r="BK158" i="14"/>
  <c r="BH158" i="14"/>
  <c r="BT132" i="14"/>
  <c r="BQ132" i="14"/>
  <c r="BP132" i="14"/>
  <c r="CL146" i="14"/>
  <c r="CH146" i="14"/>
  <c r="CI146" i="14"/>
  <c r="BK161" i="14"/>
  <c r="BH161" i="14"/>
  <c r="BG161" i="14"/>
  <c r="BT175" i="14"/>
  <c r="BQ175" i="14"/>
  <c r="BP175" i="14"/>
  <c r="CL161" i="14"/>
  <c r="CH161" i="14"/>
  <c r="CI161" i="14"/>
  <c r="CL87" i="14"/>
  <c r="CI87" i="14"/>
  <c r="CH87" i="14"/>
  <c r="AP94" i="14"/>
  <c r="AS94" i="14"/>
  <c r="AO94" i="14"/>
  <c r="AS158" i="14"/>
  <c r="AO158" i="14"/>
  <c r="AP158" i="14"/>
  <c r="AG122" i="14"/>
  <c r="AF122" i="14"/>
  <c r="AJ122" i="14"/>
  <c r="AJ186" i="14"/>
  <c r="AF186" i="14"/>
  <c r="AG186" i="14"/>
  <c r="X86" i="14"/>
  <c r="W86" i="14"/>
  <c r="AA86" i="14"/>
  <c r="X150" i="14"/>
  <c r="AA150" i="14"/>
  <c r="W150" i="14"/>
  <c r="BG132" i="14"/>
  <c r="BK132" i="14"/>
  <c r="BH132" i="14"/>
  <c r="BG68" i="14"/>
  <c r="BH68" i="14"/>
  <c r="BK68" i="14"/>
  <c r="BQ146" i="14"/>
  <c r="BP146" i="14"/>
  <c r="BT146" i="14"/>
  <c r="BQ82" i="14"/>
  <c r="BP82" i="14"/>
  <c r="BT82" i="14"/>
  <c r="CI160" i="14"/>
  <c r="CH160" i="14"/>
  <c r="CL160" i="14"/>
  <c r="BK175" i="14"/>
  <c r="BH175" i="14"/>
  <c r="BG175" i="14"/>
  <c r="BH111" i="14"/>
  <c r="BK111" i="14"/>
  <c r="BG111" i="14"/>
  <c r="BP189" i="14"/>
  <c r="BQ189" i="14"/>
  <c r="BT189" i="14"/>
  <c r="BP125" i="14"/>
  <c r="BQ125" i="14"/>
  <c r="BT125" i="14"/>
  <c r="CH203" i="14"/>
  <c r="CI203" i="14"/>
  <c r="CL203" i="14"/>
  <c r="CH139" i="14"/>
  <c r="CI139" i="14"/>
  <c r="CL139" i="14"/>
  <c r="BG162" i="14"/>
  <c r="BH162" i="14"/>
  <c r="BK162" i="14"/>
  <c r="BG118" i="14"/>
  <c r="BH118" i="14"/>
  <c r="BK118" i="14"/>
  <c r="BQ184" i="14"/>
  <c r="BT184" i="14"/>
  <c r="BP184" i="14"/>
  <c r="CI198" i="14"/>
  <c r="CL198" i="14"/>
  <c r="CH198" i="14"/>
  <c r="BG85" i="14"/>
  <c r="BH85" i="14"/>
  <c r="BK85" i="14"/>
  <c r="BT99" i="14"/>
  <c r="BP99" i="14"/>
  <c r="BQ99" i="14"/>
  <c r="CL177" i="14"/>
  <c r="CH177" i="14"/>
  <c r="CI177" i="14"/>
  <c r="CR66" i="14"/>
  <c r="CQ66" i="14"/>
  <c r="CU66" i="14"/>
  <c r="AO90" i="14"/>
  <c r="AP90" i="14"/>
  <c r="AS90" i="14"/>
  <c r="AO154" i="14"/>
  <c r="AS154" i="14"/>
  <c r="AP154" i="14"/>
  <c r="AF118" i="14"/>
  <c r="AJ118" i="14"/>
  <c r="AG118" i="14"/>
  <c r="AF182" i="14"/>
  <c r="AJ182" i="14"/>
  <c r="AG182" i="14"/>
  <c r="AA82" i="14"/>
  <c r="X82" i="14"/>
  <c r="W82" i="14"/>
  <c r="AA146" i="14"/>
  <c r="X146" i="14"/>
  <c r="W146" i="14"/>
  <c r="BH136" i="14"/>
  <c r="BK136" i="14"/>
  <c r="BG136" i="14"/>
  <c r="BH72" i="14"/>
  <c r="BG72" i="14"/>
  <c r="BK72" i="14"/>
  <c r="BT150" i="14"/>
  <c r="BQ150" i="14"/>
  <c r="BP150" i="14"/>
  <c r="BT86" i="14"/>
  <c r="BP86" i="14"/>
  <c r="BQ86" i="14"/>
  <c r="CH164" i="14"/>
  <c r="CL164" i="14"/>
  <c r="CI164" i="14"/>
  <c r="BG115" i="14"/>
  <c r="BK115" i="14"/>
  <c r="BH115" i="14"/>
  <c r="BT193" i="14"/>
  <c r="BP193" i="14"/>
  <c r="BQ193" i="14"/>
  <c r="BT129" i="14"/>
  <c r="BQ129" i="14"/>
  <c r="BP129" i="14"/>
  <c r="BT65" i="14"/>
  <c r="BQ65" i="14"/>
  <c r="BP65" i="14"/>
  <c r="CI143" i="14"/>
  <c r="CL143" i="14"/>
  <c r="CH143" i="14"/>
  <c r="BK166" i="14"/>
  <c r="BH166" i="14"/>
  <c r="BG166" i="14"/>
  <c r="BQ148" i="14"/>
  <c r="BP148" i="14"/>
  <c r="BT148" i="14"/>
  <c r="CI162" i="14"/>
  <c r="CH162" i="14"/>
  <c r="CL162" i="14"/>
  <c r="BK177" i="14"/>
  <c r="BH177" i="14"/>
  <c r="BG177" i="14"/>
  <c r="BP191" i="14"/>
  <c r="BT191" i="14"/>
  <c r="BQ191" i="14"/>
  <c r="CI193" i="14"/>
  <c r="CL193" i="14"/>
  <c r="CH193" i="14"/>
  <c r="AP86" i="14"/>
  <c r="AO86" i="14"/>
  <c r="AS86" i="14"/>
  <c r="AP150" i="14"/>
  <c r="AS150" i="14"/>
  <c r="AO150" i="14"/>
  <c r="AG114" i="14"/>
  <c r="AJ114" i="14"/>
  <c r="AF114" i="14"/>
  <c r="AG178" i="14"/>
  <c r="AJ178" i="14"/>
  <c r="AF178" i="14"/>
  <c r="X78" i="14"/>
  <c r="W78" i="14"/>
  <c r="AA78" i="14"/>
  <c r="AA142" i="14"/>
  <c r="X142" i="14"/>
  <c r="W142" i="14"/>
  <c r="BG140" i="14"/>
  <c r="BH140" i="14"/>
  <c r="BK140" i="14"/>
  <c r="BG76" i="14"/>
  <c r="BH76" i="14"/>
  <c r="BK76" i="14"/>
  <c r="BQ154" i="14"/>
  <c r="BP154" i="14"/>
  <c r="BT154" i="14"/>
  <c r="BQ90" i="14"/>
  <c r="BP90" i="14"/>
  <c r="BT90" i="14"/>
  <c r="CI168" i="14"/>
  <c r="CH168" i="14"/>
  <c r="CL168" i="14"/>
  <c r="BH119" i="14"/>
  <c r="BK119" i="14"/>
  <c r="BG119" i="14"/>
  <c r="BP197" i="14"/>
  <c r="BQ197" i="14"/>
  <c r="BT197" i="14"/>
  <c r="BQ133" i="14"/>
  <c r="BT133" i="14"/>
  <c r="BP133" i="14"/>
  <c r="BP69" i="14"/>
  <c r="BQ69" i="14"/>
  <c r="BT69" i="14"/>
  <c r="CH147" i="14"/>
  <c r="CI147" i="14"/>
  <c r="CL147" i="14"/>
  <c r="BK170" i="14"/>
  <c r="BH170" i="14"/>
  <c r="BG170" i="14"/>
  <c r="BQ200" i="14"/>
  <c r="BP200" i="14"/>
  <c r="BT200" i="14"/>
  <c r="BQ72" i="14"/>
  <c r="BP72" i="14"/>
  <c r="BT72" i="14"/>
  <c r="BG101" i="14"/>
  <c r="BK101" i="14"/>
  <c r="BH101" i="14"/>
  <c r="BQ115" i="14"/>
  <c r="BP115" i="14"/>
  <c r="BT115" i="14"/>
  <c r="BT67" i="14"/>
  <c r="BP67" i="14"/>
  <c r="BQ67" i="14"/>
  <c r="CI112" i="14"/>
  <c r="CH112" i="14"/>
  <c r="CL112" i="14"/>
  <c r="CR115" i="14"/>
  <c r="CU115" i="14"/>
  <c r="CQ115" i="14"/>
  <c r="AS25" i="1"/>
  <c r="AZ15" i="14"/>
  <c r="AR25" i="1"/>
  <c r="CA15" i="14"/>
  <c r="AS137" i="1"/>
  <c r="CA66" i="14"/>
  <c r="AZ66" i="14"/>
  <c r="AR137" i="1"/>
  <c r="AV92" i="10"/>
  <c r="BA92" i="10"/>
  <c r="AQ92" i="10"/>
  <c r="CA27" i="14"/>
  <c r="AR44" i="1"/>
  <c r="AS44" i="1"/>
  <c r="AZ27" i="14"/>
  <c r="AR56" i="1"/>
  <c r="AZ35" i="14"/>
  <c r="CA35" i="14"/>
  <c r="AS56" i="1"/>
  <c r="AZ104" i="14"/>
  <c r="AR191" i="1"/>
  <c r="CA104" i="14"/>
  <c r="AS191" i="1"/>
  <c r="AS47" i="1"/>
  <c r="AR47" i="1"/>
  <c r="AZ29" i="14"/>
  <c r="CA29" i="14"/>
  <c r="CJ59" i="14"/>
  <c r="BI59" i="14"/>
  <c r="DB59" i="14"/>
  <c r="CA16" i="14"/>
  <c r="AS27" i="1"/>
  <c r="AZ16" i="14"/>
  <c r="AR27" i="1"/>
  <c r="BR59" i="14"/>
  <c r="CS59" i="14"/>
  <c r="AS202" i="1"/>
  <c r="AZ113" i="14"/>
  <c r="CA113" i="14"/>
  <c r="AR202" i="1"/>
  <c r="AR19" i="1"/>
  <c r="CA11" i="14"/>
  <c r="AZ11" i="14"/>
  <c r="AS19" i="1"/>
  <c r="AS194" i="1"/>
  <c r="AR194" i="1"/>
  <c r="CA106" i="14"/>
  <c r="AZ106" i="14"/>
  <c r="CA79" i="14"/>
  <c r="AS157" i="1"/>
  <c r="AR157" i="1"/>
  <c r="AZ79" i="14"/>
  <c r="AZ102" i="14"/>
  <c r="CA102" i="14"/>
  <c r="AR189" i="1"/>
  <c r="AS189" i="1"/>
  <c r="AZ50" i="14"/>
  <c r="CA50" i="14"/>
  <c r="AS113" i="1"/>
  <c r="AR113" i="1"/>
  <c r="CA96" i="14"/>
  <c r="AZ96" i="14"/>
  <c r="AS181" i="1"/>
  <c r="AR181" i="1"/>
  <c r="CA17" i="14"/>
  <c r="AS29" i="1"/>
  <c r="AR29" i="1"/>
  <c r="AZ17" i="14"/>
  <c r="CA10" i="14"/>
  <c r="AR18" i="1"/>
  <c r="AZ10" i="14"/>
  <c r="AS18" i="1"/>
  <c r="AR136" i="1"/>
  <c r="AS136" i="1"/>
  <c r="CA65" i="14"/>
  <c r="AZ65" i="14"/>
  <c r="AZ31" i="14"/>
  <c r="AR50" i="1"/>
  <c r="AS50" i="1"/>
  <c r="CA31" i="14"/>
  <c r="BI193" i="1"/>
  <c r="BD193" i="1"/>
  <c r="CJ52" i="14"/>
  <c r="BI52" i="14"/>
  <c r="BE193" i="1"/>
  <c r="DB52" i="14"/>
  <c r="E2" i="17"/>
  <c r="CA82" i="14"/>
  <c r="AZ82" i="14"/>
  <c r="AR161" i="1"/>
  <c r="AS161" i="1"/>
  <c r="CX4" i="14"/>
  <c r="BN4" i="14"/>
  <c r="AM4" i="14"/>
  <c r="DG4" i="14"/>
  <c r="CO4" i="14"/>
  <c r="BE4" i="14"/>
  <c r="AD4" i="14"/>
  <c r="CF4" i="14"/>
  <c r="U4" i="14"/>
  <c r="AR197" i="1"/>
  <c r="AZ109" i="14"/>
  <c r="AS197" i="1"/>
  <c r="CA109" i="14"/>
  <c r="AR213" i="1"/>
  <c r="AZ122" i="14"/>
  <c r="AS213" i="1"/>
  <c r="CA122" i="14"/>
  <c r="AR163" i="1"/>
  <c r="AZ83" i="14"/>
  <c r="CA83" i="14"/>
  <c r="AS163" i="1"/>
  <c r="CA89" i="14"/>
  <c r="AZ89" i="14"/>
  <c r="AR172" i="1"/>
  <c r="AS172" i="1"/>
  <c r="AS140" i="1"/>
  <c r="CA68" i="14"/>
  <c r="AZ68" i="14"/>
  <c r="AR140" i="1"/>
  <c r="AR130" i="1"/>
  <c r="AZ61" i="14"/>
  <c r="CA61" i="14"/>
  <c r="AS130" i="1"/>
  <c r="BH203" i="1"/>
  <c r="BR54" i="14"/>
  <c r="BG203" i="1"/>
  <c r="CS54" i="14"/>
  <c r="CA114" i="14"/>
  <c r="AS204" i="1"/>
  <c r="AZ114" i="14"/>
  <c r="AR204" i="1"/>
  <c r="BE203" i="1"/>
  <c r="BI203" i="1"/>
  <c r="DB54" i="14"/>
  <c r="BI54" i="14"/>
  <c r="BD203" i="1"/>
  <c r="CJ54" i="14"/>
  <c r="CA25" i="14"/>
  <c r="AR41" i="1"/>
  <c r="AS41" i="1"/>
  <c r="AZ25" i="14"/>
  <c r="AR49" i="1"/>
  <c r="AS49" i="1"/>
  <c r="AZ30" i="14"/>
  <c r="CA30" i="14"/>
  <c r="CA13" i="14"/>
  <c r="AS22" i="1"/>
  <c r="AR22" i="1"/>
  <c r="AZ13" i="14"/>
  <c r="AR24" i="1"/>
  <c r="CA14" i="14"/>
  <c r="AS24" i="1"/>
  <c r="AZ14" i="14"/>
  <c r="AS178" i="1"/>
  <c r="AR178" i="1"/>
  <c r="AZ93" i="14"/>
  <c r="CA93" i="14"/>
  <c r="AS166" i="1"/>
  <c r="CA85" i="14"/>
  <c r="AR166" i="1"/>
  <c r="AZ85" i="14"/>
  <c r="CA36" i="14"/>
  <c r="AS58" i="1"/>
  <c r="AR58" i="1"/>
  <c r="AZ36" i="14"/>
  <c r="AZ111" i="14"/>
  <c r="AR200" i="1"/>
  <c r="CA111" i="14"/>
  <c r="AS200" i="1"/>
  <c r="AS192" i="1"/>
  <c r="CA105" i="14"/>
  <c r="AZ105" i="14"/>
  <c r="AR192" i="1"/>
  <c r="CA94" i="14"/>
  <c r="AS179" i="1"/>
  <c r="AR179" i="1"/>
  <c r="AZ94" i="14"/>
  <c r="CS51" i="14"/>
  <c r="BG188" i="1"/>
  <c r="BR51" i="14"/>
  <c r="BH188" i="1"/>
  <c r="CA70" i="14"/>
  <c r="AZ70" i="14"/>
  <c r="AR143" i="1"/>
  <c r="AS143" i="1"/>
  <c r="AS40" i="1"/>
  <c r="AZ24" i="14"/>
  <c r="CA24" i="14"/>
  <c r="AR40" i="1"/>
  <c r="AR212" i="1"/>
  <c r="CA121" i="14"/>
  <c r="AS212" i="1"/>
  <c r="AZ121" i="14"/>
  <c r="AR151" i="1"/>
  <c r="AZ75" i="14"/>
  <c r="AS151" i="1"/>
  <c r="CA75" i="14"/>
  <c r="AZ86" i="14"/>
  <c r="CA86" i="14"/>
  <c r="AR167" i="1"/>
  <c r="AS167" i="1"/>
  <c r="DB51" i="14"/>
  <c r="BI188" i="1"/>
  <c r="CJ51" i="14"/>
  <c r="BD188" i="1"/>
  <c r="BI51" i="14"/>
  <c r="BE188" i="1"/>
  <c r="AR131" i="1"/>
  <c r="AS131" i="1"/>
  <c r="CA62" i="14"/>
  <c r="AZ62" i="14"/>
  <c r="AZ91" i="14"/>
  <c r="CA91" i="14"/>
  <c r="AR175" i="1"/>
  <c r="AS175" i="1"/>
  <c r="AS139" i="1"/>
  <c r="AR139" i="1"/>
  <c r="AZ67" i="14"/>
  <c r="CA67" i="14"/>
  <c r="BY4" i="14"/>
  <c r="BZ4" i="14"/>
  <c r="CS50" i="14"/>
  <c r="BG182" i="1"/>
  <c r="BH182" i="1"/>
  <c r="BR50" i="14"/>
  <c r="EU38" i="14"/>
  <c r="BY219" i="1"/>
  <c r="DTI114" i="6" s="1"/>
  <c r="T32" i="2"/>
  <c r="U32" i="2"/>
  <c r="AX4" i="14"/>
  <c r="AY4" i="14"/>
  <c r="DB50" i="14"/>
  <c r="CJ50" i="14"/>
  <c r="BD182" i="1"/>
  <c r="BI50" i="14"/>
  <c r="BE182" i="1"/>
  <c r="BI182" i="1"/>
  <c r="F4" i="14"/>
  <c r="E4" i="14"/>
  <c r="CA41" i="14"/>
  <c r="AR65" i="1"/>
  <c r="AS65" i="1"/>
  <c r="AZ41" i="14"/>
  <c r="AIS55" i="6"/>
  <c r="ALP51" i="6"/>
  <c r="BQA55" i="6"/>
  <c r="AKX55" i="6"/>
  <c r="BQN55" i="6"/>
  <c r="EBF55" i="6"/>
  <c r="DHE55" i="6"/>
  <c r="DCV94" i="6"/>
  <c r="BTD51" i="6"/>
  <c r="ECO55" i="6"/>
  <c r="AMZ55" i="6"/>
  <c r="BMS55" i="6"/>
  <c r="RW55" i="6"/>
  <c r="BGD55" i="6"/>
  <c r="EHY170" i="6"/>
  <c r="BBV55" i="6"/>
  <c r="AER55" i="6"/>
  <c r="EJX55" i="6"/>
  <c r="ECS55" i="6"/>
  <c r="BXH51" i="6"/>
  <c r="DQO124" i="6"/>
  <c r="DEM55" i="6"/>
  <c r="DCA94" i="6"/>
  <c r="BAO51" i="6"/>
  <c r="EAE121" i="6"/>
  <c r="EIT55" i="6"/>
  <c r="CIS55" i="6"/>
  <c r="CZI55" i="6"/>
  <c r="BKH55" i="6"/>
  <c r="CAT55" i="6"/>
  <c r="DYH55" i="6"/>
  <c r="EOD146" i="6"/>
  <c r="CBG55" i="6"/>
  <c r="BIB55" i="6"/>
  <c r="AGQ55" i="6"/>
  <c r="BSL55" i="6"/>
  <c r="WA55" i="6"/>
  <c r="DXX121" i="6"/>
  <c r="EQT124" i="6"/>
  <c r="BCN51" i="6"/>
  <c r="BEK55" i="6"/>
  <c r="ABA55" i="6"/>
  <c r="CB51" i="6"/>
  <c r="YL55" i="6"/>
  <c r="BOU55" i="6"/>
  <c r="CZI94" i="6"/>
  <c r="CHD55" i="6"/>
  <c r="CGW55" i="6"/>
  <c r="EIX55" i="6"/>
  <c r="AIZ55" i="6"/>
  <c r="DRE124" i="6"/>
  <c r="ABI51" i="6"/>
  <c r="EDB55" i="6"/>
  <c r="CXG55" i="6"/>
  <c r="BDX55" i="6"/>
  <c r="PU55" i="6"/>
  <c r="DAI55" i="6"/>
  <c r="EU55" i="6"/>
  <c r="EAE104" i="6"/>
  <c r="DSB124" i="6"/>
  <c r="BWT55" i="6"/>
  <c r="ENS55" i="6"/>
  <c r="EQT111" i="6"/>
  <c r="BQG55" i="6"/>
  <c r="ERA55" i="6"/>
  <c r="CNS55" i="6"/>
  <c r="BOH55" i="6"/>
  <c r="BYR55" i="6"/>
  <c r="BYO55" i="6"/>
  <c r="DHH55" i="6"/>
  <c r="DYO170" i="6"/>
  <c r="EMM55" i="6"/>
  <c r="YC55" i="6"/>
  <c r="HM55" i="6"/>
  <c r="BQW55" i="6"/>
  <c r="EDO55" i="6"/>
  <c r="NC55" i="6"/>
  <c r="DSZ55" i="6"/>
  <c r="DCQ94" i="6"/>
  <c r="CYS94" i="6"/>
  <c r="DYK135" i="6"/>
  <c r="EQK55" i="6"/>
  <c r="DZD125" i="6"/>
  <c r="AIV55" i="6"/>
  <c r="GZ55" i="6"/>
  <c r="EAZ125" i="6"/>
  <c r="YY55" i="6"/>
  <c r="DKT55" i="6"/>
  <c r="ACM55" i="6"/>
  <c r="ATF55" i="6"/>
  <c r="ATS55" i="6"/>
  <c r="BHY55" i="6"/>
  <c r="CJW51" i="6"/>
  <c r="CEO55" i="6"/>
  <c r="DKG55" i="6"/>
  <c r="CZV55" i="6"/>
  <c r="COA51" i="6"/>
  <c r="DWR104" i="6"/>
  <c r="CFB55" i="6"/>
  <c r="DRT160" i="6"/>
  <c r="IS55" i="6"/>
  <c r="EIG55" i="6"/>
  <c r="EKG55" i="6"/>
  <c r="ACT55" i="6"/>
  <c r="AFJ51" i="6"/>
  <c r="DYL170" i="6"/>
  <c r="DGD94" i="6"/>
  <c r="CJO55" i="6"/>
  <c r="DDQ55" i="6"/>
  <c r="BKQ55" i="6"/>
  <c r="DSD146" i="6"/>
  <c r="BLW55" i="6"/>
  <c r="CCM55" i="6"/>
  <c r="EEO55" i="6"/>
  <c r="DXU55" i="6"/>
  <c r="ECQ170" i="6"/>
  <c r="IY55" i="6"/>
  <c r="CEU55" i="6"/>
  <c r="EDJ137" i="6"/>
  <c r="DRZ55" i="6"/>
  <c r="CEX55" i="6"/>
  <c r="CYX94" i="6"/>
  <c r="CMW55" i="6"/>
  <c r="ENP111" i="6"/>
  <c r="ECU134" i="6"/>
  <c r="DRE127" i="6"/>
  <c r="EX55" i="6"/>
  <c r="ALS51" i="6"/>
  <c r="WW55" i="6"/>
  <c r="BUE55" i="6"/>
  <c r="ARA55" i="6"/>
  <c r="AMW55" i="6"/>
  <c r="CUU94" i="6"/>
  <c r="ECW156" i="6"/>
  <c r="CWT55" i="6"/>
  <c r="EJE121" i="6"/>
  <c r="AGK55" i="6"/>
  <c r="K12" i="20"/>
  <c r="BAG55" i="6"/>
  <c r="ECI135" i="6"/>
  <c r="DFY94" i="6"/>
  <c r="EAP104" i="6"/>
  <c r="ENZ55" i="6"/>
  <c r="CAX55" i="6"/>
  <c r="DDS77" i="6"/>
  <c r="BVA55" i="6"/>
  <c r="DRX177" i="6"/>
  <c r="SC55" i="6"/>
  <c r="EQS160" i="6"/>
  <c r="LH55" i="6"/>
  <c r="CNX51" i="6"/>
  <c r="CXL51" i="6"/>
  <c r="ECB55" i="6"/>
  <c r="DYC121" i="6"/>
  <c r="DYQ55" i="6"/>
  <c r="DST111" i="6"/>
  <c r="ECW170" i="6"/>
  <c r="DTV55" i="6"/>
  <c r="OI55" i="6"/>
  <c r="BDO55" i="6"/>
  <c r="CKU55" i="6"/>
  <c r="BYI55" i="6"/>
  <c r="DYS187" i="6"/>
  <c r="BTG51" i="6"/>
  <c r="DJG55" i="6"/>
  <c r="EIA135" i="6"/>
  <c r="ECG170" i="6"/>
  <c r="FK55" i="6"/>
  <c r="LD55" i="6"/>
  <c r="AFM51" i="6"/>
  <c r="ARH55" i="6"/>
  <c r="CLH55" i="6"/>
  <c r="EIE170" i="6"/>
  <c r="CFS51" i="6"/>
  <c r="BGR51" i="6"/>
  <c r="BOZ51" i="6"/>
  <c r="BG55" i="6"/>
  <c r="BFS77" i="6"/>
  <c r="XB51" i="6"/>
  <c r="CNF55" i="6"/>
  <c r="DBM51" i="6"/>
  <c r="ERF51" i="6"/>
  <c r="DER51" i="6"/>
  <c r="DSD160" i="6"/>
  <c r="ABF51" i="6"/>
  <c r="DGL55" i="6"/>
  <c r="DYY156" i="6"/>
  <c r="EDS55" i="6"/>
  <c r="DJT55" i="6"/>
  <c r="DYD55" i="6"/>
  <c r="CBL51" i="6"/>
  <c r="CNJ55" i="6"/>
  <c r="CWK150" i="6"/>
  <c r="EEB55" i="6"/>
  <c r="CBO51" i="6"/>
  <c r="CJT51" i="6"/>
  <c r="CUZ94" i="6"/>
  <c r="EJG55" i="6"/>
  <c r="DRX174" i="6"/>
  <c r="BMJ55" i="6"/>
  <c r="DHA77" i="6"/>
  <c r="JB55" i="6"/>
  <c r="BUR55" i="6"/>
  <c r="AND55" i="6"/>
  <c r="D11" i="20"/>
  <c r="SF55" i="6"/>
  <c r="DLY94" i="6"/>
  <c r="CWN125" i="6"/>
  <c r="DAO55" i="6"/>
  <c r="AMQ55" i="6"/>
  <c r="WN55" i="6"/>
  <c r="BWG55" i="6"/>
  <c r="DQH111" i="6"/>
  <c r="ACG55" i="6"/>
  <c r="EIO170" i="6"/>
  <c r="DAR55" i="6"/>
  <c r="BBZ55" i="6"/>
  <c r="CNC55" i="6"/>
  <c r="OO55" i="6"/>
  <c r="MW55" i="6"/>
  <c r="CPH55" i="6"/>
  <c r="EAB137" i="6"/>
  <c r="DYU55" i="6"/>
  <c r="CJF55" i="6"/>
  <c r="DOK55" i="6"/>
  <c r="CWQ55" i="6"/>
  <c r="CPE55" i="6"/>
  <c r="EAU104" i="6"/>
  <c r="DMO94" i="6"/>
  <c r="BSY55" i="6"/>
  <c r="DSM55" i="6"/>
  <c r="EAU121" i="6"/>
  <c r="CAK55" i="6"/>
  <c r="DRM150" i="6"/>
  <c r="OR55" i="6"/>
  <c r="AAR55" i="6"/>
  <c r="AEV55" i="6"/>
  <c r="ECA121" i="6"/>
  <c r="ENP125" i="6"/>
  <c r="DNX55" i="6"/>
  <c r="DZZ104" i="6"/>
  <c r="ENM150" i="6"/>
  <c r="AFE55" i="6"/>
  <c r="BUN55" i="6"/>
  <c r="TY55" i="6"/>
  <c r="BAL51" i="6"/>
  <c r="EQL160" i="6"/>
  <c r="DSI55" i="6"/>
  <c r="AHO51" i="6"/>
  <c r="EQN55" i="6"/>
  <c r="DQO127" i="6"/>
  <c r="ATC55" i="6"/>
  <c r="BNY55" i="6"/>
  <c r="BSI55" i="6"/>
  <c r="DED55" i="6"/>
  <c r="UU55" i="6"/>
  <c r="EBK121" i="6"/>
  <c r="DRM55" i="6"/>
  <c r="BIO55" i="6"/>
  <c r="CFP51" i="6"/>
  <c r="DMT94" i="6"/>
  <c r="LA55" i="6"/>
  <c r="EOB111" i="6"/>
  <c r="BEB55" i="6"/>
  <c r="KU55" i="6"/>
  <c r="DZL137" i="6"/>
  <c r="DVQ104" i="6"/>
  <c r="EBP125" i="6"/>
  <c r="DRM115" i="6"/>
  <c r="DYV170" i="6"/>
  <c r="DZZ121" i="6"/>
  <c r="DKM55" i="6"/>
  <c r="BWP55" i="6"/>
  <c r="ECF55" i="6"/>
  <c r="EO55" i="6"/>
  <c r="EHX55" i="6"/>
  <c r="AOS55" i="6"/>
  <c r="BQJ55" i="6"/>
  <c r="CCS55" i="6"/>
  <c r="BKA55" i="6"/>
  <c r="EOQ51" i="6"/>
  <c r="DTI55" i="6"/>
  <c r="EII170" i="6"/>
  <c r="CEQ77" i="6"/>
  <c r="ECF160" i="6"/>
  <c r="BXK51" i="6"/>
  <c r="LQ55" i="6"/>
  <c r="DZE121" i="6"/>
  <c r="EQV160" i="6"/>
  <c r="CVP94" i="6"/>
  <c r="DEU51" i="6"/>
  <c r="CTP55" i="6"/>
  <c r="DYH160" i="6"/>
  <c r="QA55" i="6"/>
  <c r="UH55" i="6"/>
  <c r="CPL55" i="6"/>
  <c r="EOB124" i="6"/>
  <c r="DYJ77" i="6"/>
  <c r="DGY55" i="6"/>
  <c r="ENN146" i="6"/>
  <c r="CCV55" i="6"/>
  <c r="BFQ55" i="6"/>
  <c r="CZN94" i="6"/>
  <c r="AOY55" i="6"/>
  <c r="BFW55" i="6"/>
  <c r="EQE150" i="6"/>
  <c r="CLQ55" i="6"/>
  <c r="DSJ111" i="6"/>
  <c r="AHL51" i="6"/>
  <c r="ACP55" i="6"/>
  <c r="BKD55" i="6"/>
  <c r="EQE55" i="6"/>
  <c r="EIB170" i="6"/>
  <c r="CXO51" i="6"/>
  <c r="EQH125" i="6"/>
  <c r="D12" i="20"/>
  <c r="EQE115" i="6"/>
  <c r="CTL55" i="6"/>
  <c r="ADC55" i="6"/>
  <c r="EON51" i="6"/>
  <c r="DMD94" i="6"/>
  <c r="DRP125" i="6"/>
  <c r="DWB104" i="6"/>
  <c r="COY55" i="6"/>
  <c r="BDU55" i="6"/>
  <c r="AAE55" i="6"/>
  <c r="APB55" i="6"/>
  <c r="DRV55" i="6"/>
  <c r="EMZ55" i="6"/>
  <c r="EHX125" i="6"/>
  <c r="DDZ55" i="6"/>
  <c r="DXZ137" i="6"/>
  <c r="WG55" i="6"/>
  <c r="CRW55" i="6"/>
  <c r="CTI55" i="6"/>
  <c r="ERI51" i="6"/>
  <c r="DSA160" i="6"/>
  <c r="DSQ127" i="6"/>
  <c r="BUK55" i="6"/>
  <c r="EDF55" i="6"/>
  <c r="AZT55" i="6"/>
  <c r="XE51" i="6"/>
  <c r="AKO55" i="6"/>
  <c r="ECG156" i="6"/>
  <c r="DRX160" i="6"/>
  <c r="DRP111" i="6"/>
  <c r="AZX55" i="6"/>
  <c r="CTY55" i="6"/>
  <c r="NJ55" i="6"/>
  <c r="SJ55" i="6"/>
  <c r="ALK55" i="6"/>
  <c r="BBS55" i="6"/>
  <c r="BCQ51" i="6"/>
  <c r="DHL55" i="6"/>
  <c r="YI55" i="6"/>
  <c r="CIY55" i="6"/>
  <c r="ARQ55" i="6"/>
  <c r="AGT55" i="6"/>
  <c r="AEO55" i="6"/>
  <c r="EIL170" i="6"/>
  <c r="AJI55" i="6"/>
  <c r="ALB55" i="6"/>
  <c r="GQ55" i="6"/>
  <c r="EJK55" i="6"/>
  <c r="DSO111" i="6"/>
  <c r="DSQ124" i="6"/>
  <c r="NS55" i="6"/>
  <c r="CGS77" i="6"/>
  <c r="ECI121" i="6"/>
  <c r="EBS55" i="6"/>
  <c r="BZE55" i="6"/>
  <c r="DIV94" i="6"/>
  <c r="DBJ51" i="6"/>
  <c r="DBE55" i="6"/>
  <c r="CDI55" i="6"/>
  <c r="AAK55" i="6"/>
  <c r="AIM55" i="6"/>
  <c r="QQ55" i="6"/>
  <c r="ASW55" i="6"/>
  <c r="CTC55" i="6"/>
  <c r="EBV121" i="6"/>
  <c r="CPU55" i="6"/>
  <c r="CGZ55" i="6"/>
  <c r="YP55" i="6"/>
  <c r="BGM55" i="6"/>
  <c r="UL55" i="6"/>
  <c r="DYS170" i="6"/>
  <c r="CGQ55" i="6"/>
  <c r="DYI170" i="6"/>
  <c r="QH55" i="6"/>
  <c r="JO55" i="6"/>
  <c r="DQM94" i="6"/>
  <c r="ENV55" i="6"/>
  <c r="AKU55" i="6"/>
  <c r="CLA55" i="6"/>
  <c r="NX51" i="6"/>
  <c r="BBO77" i="6"/>
  <c r="EAJ125" i="6"/>
  <c r="CHM55" i="6"/>
  <c r="DXQ55" i="6"/>
  <c r="K11" i="20"/>
  <c r="BSP55" i="6"/>
  <c r="CJB55" i="6"/>
  <c r="DFY55" i="6"/>
  <c r="BSC55" i="6"/>
  <c r="AZQ55" i="6"/>
  <c r="BHS55" i="6"/>
  <c r="DKI77" i="6"/>
  <c r="UE55" i="6"/>
  <c r="APT51" i="6"/>
  <c r="CV55" i="6"/>
  <c r="ENM115" i="6"/>
  <c r="CE51" i="6"/>
  <c r="ECT170" i="6"/>
  <c r="EQV146" i="6"/>
  <c r="BFZ55" i="6"/>
  <c r="ENM55" i="6"/>
  <c r="DKP55" i="6"/>
  <c r="DRS55" i="6"/>
  <c r="DDW55" i="6"/>
  <c r="NF55" i="6"/>
  <c r="DRN160" i="6"/>
  <c r="OV55" i="6"/>
  <c r="DSB111" i="6"/>
  <c r="EQF160" i="6"/>
  <c r="EQI160" i="6"/>
  <c r="DOB55" i="6"/>
  <c r="BBM55" i="6"/>
  <c r="DNQ77" i="6"/>
  <c r="CVK94" i="6"/>
  <c r="DVL104" i="6"/>
  <c r="ECJ170" i="6"/>
  <c r="DFI94" i="6"/>
  <c r="BGU51" i="6"/>
  <c r="DRQ160" i="6"/>
  <c r="PJ51" i="6"/>
  <c r="CWK55" i="6"/>
  <c r="DIQ94" i="6"/>
  <c r="DRO77" i="6"/>
  <c r="DSV55" i="6"/>
  <c r="DRN146" i="6"/>
  <c r="WJ55" i="6"/>
  <c r="BPC51" i="6"/>
  <c r="ENI55" i="6"/>
  <c r="BCI55" i="6"/>
  <c r="CCZ55" i="6"/>
  <c r="BJU55" i="6"/>
  <c r="DLC55" i="6"/>
  <c r="BIF55" i="6"/>
  <c r="BOE55" i="6"/>
  <c r="AGX55" i="6"/>
  <c r="BOL55" i="6"/>
  <c r="CWM77" i="6"/>
  <c r="EBF121" i="6"/>
  <c r="CWX55" i="6"/>
  <c r="CRN55" i="6"/>
  <c r="DQW115" i="6"/>
  <c r="DSI115" i="6"/>
  <c r="EBX137" i="6"/>
  <c r="ARD55" i="6"/>
  <c r="BKV51" i="6"/>
  <c r="ECU121" i="6"/>
  <c r="ENO77" i="6"/>
  <c r="EQH111" i="6"/>
  <c r="DFN94" i="6"/>
  <c r="CAQ55" i="6"/>
  <c r="CRJ55" i="6"/>
  <c r="APW51" i="6"/>
  <c r="DXH55" i="6"/>
  <c r="AHG55" i="6"/>
  <c r="EMV55" i="6"/>
  <c r="ATJ55" i="6"/>
  <c r="CS55" i="6"/>
  <c r="BMF55" i="6"/>
  <c r="DTM55" i="6"/>
  <c r="DCQ55" i="6"/>
  <c r="DYI156" i="6"/>
  <c r="DNO55" i="6"/>
  <c r="DDD55" i="6"/>
  <c r="CRG55" i="6"/>
  <c r="JF55" i="6"/>
  <c r="EBF104" i="6"/>
  <c r="BWM55" i="6"/>
  <c r="CRA55" i="6"/>
  <c r="EQR55" i="6"/>
  <c r="GW55" i="6"/>
  <c r="SS55" i="6"/>
  <c r="ECF125" i="6"/>
  <c r="ECL55" i="6"/>
  <c r="DCF94" i="6"/>
  <c r="ECM170" i="6"/>
  <c r="EQF146" i="6"/>
  <c r="OA51" i="6"/>
  <c r="EIK55" i="6"/>
  <c r="BYV55" i="6"/>
  <c r="DZD55" i="6"/>
  <c r="BMC55" i="6"/>
  <c r="EAP121" i="6"/>
  <c r="EBO55" i="6"/>
  <c r="DQR94" i="6"/>
  <c r="PM51" i="6"/>
  <c r="AAN55" i="6"/>
  <c r="QD55" i="6"/>
  <c r="DWW104" i="6"/>
  <c r="DZJ121" i="6"/>
  <c r="DYN55" i="6"/>
  <c r="EDJ134" i="6"/>
  <c r="EBX134" i="6"/>
  <c r="EOI55" i="6"/>
  <c r="DYH125" i="6"/>
  <c r="CRC77" i="6"/>
  <c r="EQP160" i="6"/>
  <c r="DNU55" i="6"/>
  <c r="APF55" i="6"/>
  <c r="CM55" i="6"/>
  <c r="CLD55" i="6"/>
  <c r="DYS184" i="6"/>
  <c r="HD55" i="6"/>
  <c r="EBK104" i="6"/>
  <c r="DHU55" i="6"/>
  <c r="BKY51" i="6"/>
  <c r="AZK55" i="6"/>
  <c r="DYY170" i="6"/>
  <c r="BXC55" i="6"/>
  <c r="DWG104" i="6"/>
  <c r="AQU55" i="6"/>
  <c r="APO55" i="6"/>
  <c r="EJT55" i="6"/>
  <c r="CFK55" i="6"/>
  <c r="DQG115" i="6"/>
  <c r="ANM55" i="6"/>
  <c r="AEI55" i="6"/>
  <c r="DAK77" i="6"/>
  <c r="FB55" i="6"/>
  <c r="DZT125" i="6"/>
  <c r="DQX111" i="6"/>
  <c r="EEF55" i="6"/>
  <c r="DPB94" i="6"/>
  <c r="DRC111" i="6"/>
  <c r="EHY156" i="6"/>
  <c r="EDB125" i="6"/>
  <c r="DYW121" i="6"/>
  <c r="EIO156" i="6"/>
  <c r="EOA160" i="6"/>
  <c r="DPR94" i="6"/>
  <c r="DXH104" i="6"/>
  <c r="CXB146" i="6"/>
  <c r="DPG94" i="6"/>
  <c r="ENN160" i="6"/>
  <c r="DRH111" i="6"/>
  <c r="DQR111" i="6"/>
  <c r="DJG94" i="6"/>
  <c r="DQM111" i="6"/>
  <c r="EIM134" i="6"/>
  <c r="CYC94" i="6"/>
  <c r="ENQ160" i="6"/>
  <c r="DJL94" i="6"/>
  <c r="CWL146" i="6"/>
  <c r="ENX160" i="6"/>
  <c r="DYK121" i="6"/>
  <c r="DPW94" i="6"/>
  <c r="EIA121" i="6"/>
  <c r="DYW134" i="6"/>
  <c r="CXX94" i="6"/>
  <c r="EOD160" i="6"/>
  <c r="EIM121" i="6"/>
  <c r="ENT160" i="6"/>
  <c r="DXM104" i="6"/>
  <c r="CWZ124" i="6"/>
  <c r="D61" i="22" l="1"/>
  <c r="E61" i="22" s="1"/>
  <c r="F57" i="22"/>
  <c r="G57" i="22" s="1"/>
  <c r="G3" i="22" s="1"/>
  <c r="F3" i="22" s="1"/>
  <c r="I12" i="20"/>
  <c r="AJ12" i="20" s="1"/>
  <c r="D58" i="22"/>
  <c r="E58" i="22" s="1"/>
  <c r="I11" i="20"/>
  <c r="AJ11" i="20" s="1"/>
  <c r="DM243" i="1"/>
  <c r="AQ243" i="1"/>
  <c r="AP243" i="1"/>
  <c r="L255" i="1"/>
  <c r="M255" i="1"/>
  <c r="AK255" i="1"/>
  <c r="E256" i="1"/>
  <c r="AL255" i="1"/>
  <c r="AZ135" i="14"/>
  <c r="G135" i="14"/>
  <c r="CA135" i="14"/>
  <c r="AS242" i="1"/>
  <c r="AZ134" i="14"/>
  <c r="AR242" i="1"/>
  <c r="R4" i="14"/>
  <c r="O5" i="18"/>
  <c r="V11" i="1"/>
  <c r="O11" i="1"/>
  <c r="BX5" i="14"/>
  <c r="AW5" i="14"/>
  <c r="D5" i="14"/>
  <c r="BW5" i="14"/>
  <c r="C5" i="14"/>
  <c r="AV5" i="14"/>
  <c r="H5" i="1"/>
  <c r="V5" i="1" s="1"/>
  <c r="X5" i="1" s="1"/>
  <c r="Y5" i="1" s="1"/>
  <c r="BV5" i="1" s="1"/>
  <c r="ER4" i="14" s="1"/>
  <c r="H12" i="1"/>
  <c r="V12" i="1" s="1"/>
  <c r="G13" i="1"/>
  <c r="W6" i="1"/>
  <c r="X6" i="1"/>
  <c r="Y6" i="1" s="1"/>
  <c r="BV6" i="1" s="1"/>
  <c r="ER5" i="14" s="1"/>
  <c r="X7" i="1"/>
  <c r="Y7" i="1" s="1"/>
  <c r="BV7" i="1" s="1"/>
  <c r="ER6" i="14" s="1"/>
  <c r="W7" i="1"/>
  <c r="EU49" i="14"/>
  <c r="EU44" i="14"/>
  <c r="BY281" i="1"/>
  <c r="ERQ113" i="6" s="1"/>
  <c r="EU52" i="14"/>
  <c r="BY269" i="1"/>
  <c r="ELK114" i="6" s="1"/>
  <c r="EU48" i="14"/>
  <c r="EU59" i="14"/>
  <c r="BY283" i="1"/>
  <c r="ESM112" i="6" s="1"/>
  <c r="EU54" i="14"/>
  <c r="BY282" i="1"/>
  <c r="ESA114" i="6" s="1"/>
  <c r="EU53" i="14"/>
  <c r="EU45" i="14"/>
  <c r="BY263" i="1"/>
  <c r="EKJ124" i="6" s="1"/>
  <c r="EU47" i="14"/>
  <c r="X4" i="14"/>
  <c r="W4" i="14"/>
  <c r="CQ4" i="14"/>
  <c r="CR4" i="14"/>
  <c r="AO4" i="14"/>
  <c r="AP4" i="14"/>
  <c r="AT4" i="14" s="1"/>
  <c r="CI4" i="14"/>
  <c r="CH4" i="14"/>
  <c r="BQ4" i="14"/>
  <c r="BP4" i="14"/>
  <c r="AG4" i="14"/>
  <c r="AF4" i="14"/>
  <c r="DA4" i="14"/>
  <c r="CZ4" i="14"/>
  <c r="BH4" i="14"/>
  <c r="BG4" i="14"/>
  <c r="DI4" i="14"/>
  <c r="DJ4" i="14"/>
  <c r="BB4" i="14"/>
  <c r="I4" i="14"/>
  <c r="CC4" i="14"/>
  <c r="EDC121" i="6"/>
  <c r="EDH121" i="6"/>
  <c r="E258" i="1" l="1"/>
  <c r="M256" i="1"/>
  <c r="L256" i="1"/>
  <c r="AL256" i="1"/>
  <c r="AO256" i="1" s="1"/>
  <c r="AK256" i="1"/>
  <c r="AO255" i="1"/>
  <c r="AR243" i="1"/>
  <c r="AS243" i="1"/>
  <c r="DN243" i="1"/>
  <c r="DO243" i="1"/>
  <c r="EC27" i="14"/>
  <c r="DT27" i="14"/>
  <c r="W5" i="1"/>
  <c r="BU5" i="1" s="1"/>
  <c r="EQ4" i="14" s="1"/>
  <c r="AY5" i="14"/>
  <c r="AX5" i="14"/>
  <c r="G14" i="1"/>
  <c r="H13" i="1"/>
  <c r="V13" i="1" s="1"/>
  <c r="E5" i="14"/>
  <c r="F5" i="14"/>
  <c r="W12" i="1"/>
  <c r="AM12" i="1" s="1"/>
  <c r="X12" i="1"/>
  <c r="Y12" i="1" s="1"/>
  <c r="AN12" i="1" s="1"/>
  <c r="BY5" i="14"/>
  <c r="BZ5" i="14"/>
  <c r="X11" i="1"/>
  <c r="Y11" i="1" s="1"/>
  <c r="AX11" i="1" s="1"/>
  <c r="M5" i="14" s="1"/>
  <c r="W11" i="1"/>
  <c r="BU7" i="1"/>
  <c r="EQ6" i="14" s="1"/>
  <c r="CC7" i="1"/>
  <c r="B2" i="17" s="1"/>
  <c r="BU6" i="1"/>
  <c r="EQ5" i="14" s="1"/>
  <c r="CC6" i="1"/>
  <c r="CU4" i="14"/>
  <c r="BT4" i="14"/>
  <c r="CL4" i="14"/>
  <c r="AS4" i="14"/>
  <c r="DM4" i="14"/>
  <c r="DD4" i="14"/>
  <c r="AJ4" i="14"/>
  <c r="AA4" i="14"/>
  <c r="BK4" i="14"/>
  <c r="EDX104" i="6"/>
  <c r="EHP137" i="6"/>
  <c r="EHP134" i="6"/>
  <c r="EDS104" i="6"/>
  <c r="AQ256" i="1" l="1"/>
  <c r="AP256" i="1"/>
  <c r="CC5" i="1"/>
  <c r="DM255" i="1"/>
  <c r="AP255" i="1"/>
  <c r="AQ255" i="1"/>
  <c r="E259" i="1"/>
  <c r="M258" i="1"/>
  <c r="L258" i="1"/>
  <c r="AL258" i="1"/>
  <c r="AK258" i="1"/>
  <c r="AO258" i="1"/>
  <c r="AQ258" i="1" s="1"/>
  <c r="AS258" i="1" s="1"/>
  <c r="AP258" i="1"/>
  <c r="CC5" i="14"/>
  <c r="I5" i="14"/>
  <c r="BB5" i="14"/>
  <c r="C6" i="14"/>
  <c r="AV6" i="14"/>
  <c r="BW6" i="14"/>
  <c r="X13" i="1"/>
  <c r="Y13" i="1" s="1"/>
  <c r="AN13" i="1" s="1"/>
  <c r="W13" i="1"/>
  <c r="AM13" i="1" s="1"/>
  <c r="G15" i="1"/>
  <c r="H14" i="1"/>
  <c r="CA11" i="1"/>
  <c r="CB11" i="1"/>
  <c r="AW11" i="1"/>
  <c r="L5" i="14" s="1"/>
  <c r="DH5" i="14"/>
  <c r="CP5" i="14"/>
  <c r="CG5" i="14"/>
  <c r="AE5" i="14"/>
  <c r="V5" i="14"/>
  <c r="BO5" i="14"/>
  <c r="BF5" i="14"/>
  <c r="CY5" i="14"/>
  <c r="AN5" i="14"/>
  <c r="D6" i="14"/>
  <c r="BX6" i="14"/>
  <c r="AW6" i="14"/>
  <c r="ES5" i="14"/>
  <c r="EW5" i="14" s="1"/>
  <c r="ES4" i="14"/>
  <c r="EW4" i="14" s="1"/>
  <c r="ES6" i="14"/>
  <c r="EW6" i="14" s="1"/>
  <c r="EHH125" i="6"/>
  <c r="EJB134" i="6"/>
  <c r="EIZ121" i="6"/>
  <c r="EJB137" i="6"/>
  <c r="EIT125" i="6"/>
  <c r="DN255" i="1" l="1"/>
  <c r="DO255" i="1"/>
  <c r="EC28" i="14"/>
  <c r="DT28" i="14"/>
  <c r="AR258" i="1"/>
  <c r="L259" i="1"/>
  <c r="M259" i="1"/>
  <c r="AK259" i="1"/>
  <c r="E273" i="1"/>
  <c r="AL259" i="1"/>
  <c r="AO259" i="1"/>
  <c r="AS255" i="1"/>
  <c r="AR255" i="1"/>
  <c r="AR256" i="1"/>
  <c r="AS256" i="1"/>
  <c r="N5" i="14"/>
  <c r="O5" i="14"/>
  <c r="AW7" i="14"/>
  <c r="D7" i="14"/>
  <c r="BX7" i="14"/>
  <c r="O14" i="1"/>
  <c r="V14" i="1"/>
  <c r="BY6" i="14"/>
  <c r="BZ6" i="14"/>
  <c r="AM5" i="14"/>
  <c r="CF5" i="14"/>
  <c r="CO5" i="14"/>
  <c r="BN5" i="14"/>
  <c r="BE5" i="14"/>
  <c r="U5" i="14"/>
  <c r="DG5" i="14"/>
  <c r="AD5" i="14"/>
  <c r="CX5" i="14"/>
  <c r="G16" i="1"/>
  <c r="H15" i="1"/>
  <c r="V15" i="1" s="1"/>
  <c r="AX6" i="14"/>
  <c r="AY6" i="14"/>
  <c r="AV7" i="14"/>
  <c r="BW7" i="14"/>
  <c r="C7" i="14"/>
  <c r="E6" i="14"/>
  <c r="F6" i="14"/>
  <c r="EHS121" i="6"/>
  <c r="EJR134" i="6"/>
  <c r="EJR137" i="6"/>
  <c r="EIU121" i="6"/>
  <c r="EGX104" i="6"/>
  <c r="EHC104" i="6"/>
  <c r="EHN121" i="6"/>
  <c r="AQ259" i="1" l="1"/>
  <c r="DM259" i="1"/>
  <c r="AP259" i="1"/>
  <c r="L273" i="1"/>
  <c r="M273" i="1"/>
  <c r="E274" i="1"/>
  <c r="AK273" i="1"/>
  <c r="AL273" i="1"/>
  <c r="AO273" i="1"/>
  <c r="AP273" i="1" s="1"/>
  <c r="R5" i="14"/>
  <c r="BB6" i="14"/>
  <c r="CC6" i="14"/>
  <c r="I6" i="14"/>
  <c r="G17" i="1"/>
  <c r="H16" i="1"/>
  <c r="V16" i="1" s="1"/>
  <c r="DI5" i="14"/>
  <c r="DJ5" i="14"/>
  <c r="CR5" i="14"/>
  <c r="CQ5" i="14"/>
  <c r="E7" i="14"/>
  <c r="F7" i="14"/>
  <c r="X5" i="14"/>
  <c r="W5" i="14"/>
  <c r="BY7" i="14"/>
  <c r="BZ7" i="14"/>
  <c r="CZ5" i="14"/>
  <c r="DA5" i="14"/>
  <c r="BH5" i="14"/>
  <c r="BG5" i="14"/>
  <c r="CH5" i="14"/>
  <c r="CI5" i="14"/>
  <c r="AY7" i="14"/>
  <c r="AX7" i="14"/>
  <c r="X15" i="1"/>
  <c r="Y15" i="1" s="1"/>
  <c r="AN15" i="1" s="1"/>
  <c r="W15" i="1"/>
  <c r="AM15" i="1" s="1"/>
  <c r="AF5" i="14"/>
  <c r="AG5" i="14"/>
  <c r="BQ5" i="14"/>
  <c r="BP5" i="14"/>
  <c r="AP5" i="14"/>
  <c r="AT5" i="14" s="1"/>
  <c r="AO5" i="14"/>
  <c r="X14" i="1"/>
  <c r="Y14" i="1" s="1"/>
  <c r="AX14" i="1" s="1"/>
  <c r="M6" i="14" s="1"/>
  <c r="W14" i="1"/>
  <c r="EMO124" i="6"/>
  <c r="EJJ125" i="6"/>
  <c r="EMG115" i="6"/>
  <c r="EMO127" i="6"/>
  <c r="L274" i="1" l="1"/>
  <c r="M274" i="1"/>
  <c r="AL274" i="1"/>
  <c r="AK274" i="1"/>
  <c r="E276" i="1"/>
  <c r="AO274" i="1"/>
  <c r="AQ274" i="1" s="1"/>
  <c r="AS274" i="1" s="1"/>
  <c r="DO259" i="1"/>
  <c r="DN259" i="1"/>
  <c r="DT29" i="14"/>
  <c r="EC29" i="14"/>
  <c r="AQ273" i="1"/>
  <c r="DM273" i="1"/>
  <c r="AR259" i="1"/>
  <c r="AS259" i="1"/>
  <c r="CU5" i="14"/>
  <c r="AA5" i="14"/>
  <c r="DD5" i="14"/>
  <c r="BK5" i="14"/>
  <c r="I7" i="14"/>
  <c r="DM5" i="14"/>
  <c r="AJ5" i="14"/>
  <c r="BT5" i="14"/>
  <c r="CC7" i="14"/>
  <c r="AS5" i="14"/>
  <c r="CL5" i="14"/>
  <c r="BB7" i="14"/>
  <c r="CB14" i="1"/>
  <c r="AW14" i="1"/>
  <c r="L6" i="14" s="1"/>
  <c r="CA14" i="1"/>
  <c r="AW8" i="14"/>
  <c r="D8" i="14"/>
  <c r="BX8" i="14"/>
  <c r="DH6" i="14"/>
  <c r="V6" i="14"/>
  <c r="AE6" i="14"/>
  <c r="AN6" i="14"/>
  <c r="CY6" i="14"/>
  <c r="CP6" i="14"/>
  <c r="CG6" i="14"/>
  <c r="BO6" i="14"/>
  <c r="BF6" i="14"/>
  <c r="W16" i="1"/>
  <c r="AM16" i="1" s="1"/>
  <c r="X16" i="1"/>
  <c r="Y16" i="1" s="1"/>
  <c r="AN16" i="1" s="1"/>
  <c r="C8" i="14"/>
  <c r="BW8" i="14"/>
  <c r="AV8" i="14"/>
  <c r="G18" i="1"/>
  <c r="H17" i="1"/>
  <c r="AZ137" i="14"/>
  <c r="G138" i="14"/>
  <c r="AZ141" i="14"/>
  <c r="G136" i="14"/>
  <c r="CA137" i="14"/>
  <c r="AZ136" i="14"/>
  <c r="G141" i="14"/>
  <c r="ENE124" i="6"/>
  <c r="EJK104" i="6"/>
  <c r="EJP121" i="6"/>
  <c r="ENE127" i="6"/>
  <c r="EJP104" i="6"/>
  <c r="EJK121" i="6"/>
  <c r="ENC111" i="6"/>
  <c r="AR274" i="1" l="1"/>
  <c r="DN273" i="1"/>
  <c r="DO273" i="1"/>
  <c r="DT30" i="14"/>
  <c r="EC30" i="14"/>
  <c r="AS273" i="1"/>
  <c r="AR273" i="1"/>
  <c r="AP274" i="1"/>
  <c r="L276" i="1"/>
  <c r="M276" i="1"/>
  <c r="E277" i="1"/>
  <c r="AL276" i="1"/>
  <c r="AK276" i="1"/>
  <c r="AO276" i="1" s="1"/>
  <c r="N6" i="14"/>
  <c r="O6" i="14"/>
  <c r="V17" i="1"/>
  <c r="O17" i="1"/>
  <c r="F8" i="14"/>
  <c r="E8" i="14"/>
  <c r="G19" i="1"/>
  <c r="H18" i="1"/>
  <c r="V18" i="1" s="1"/>
  <c r="D9" i="14"/>
  <c r="AW9" i="14"/>
  <c r="BX9" i="14"/>
  <c r="AY8" i="14"/>
  <c r="AX8" i="14"/>
  <c r="AV9" i="14"/>
  <c r="BW9" i="14"/>
  <c r="C9" i="14"/>
  <c r="BE6" i="14"/>
  <c r="AD6" i="14"/>
  <c r="BN6" i="14"/>
  <c r="AM6" i="14"/>
  <c r="CX6" i="14"/>
  <c r="CO6" i="14"/>
  <c r="CF6" i="14"/>
  <c r="U6" i="14"/>
  <c r="DG6" i="14"/>
  <c r="BZ8" i="14"/>
  <c r="BY8" i="14"/>
  <c r="CA139" i="14"/>
  <c r="CA140" i="14"/>
  <c r="AZ139" i="14"/>
  <c r="CA138" i="14"/>
  <c r="CA136" i="14"/>
  <c r="CA141" i="14"/>
  <c r="ENH111" i="6"/>
  <c r="EMM111" i="6"/>
  <c r="EOQ127" i="6"/>
  <c r="EMR111" i="6"/>
  <c r="EOQ124" i="6"/>
  <c r="EMW115" i="6"/>
  <c r="EMR94" i="6"/>
  <c r="EMM94" i="6"/>
  <c r="AQ276" i="1" l="1"/>
  <c r="AP276" i="1"/>
  <c r="E278" i="1"/>
  <c r="L277" i="1"/>
  <c r="M277" i="1"/>
  <c r="AL277" i="1"/>
  <c r="AK277" i="1"/>
  <c r="AO277" i="1"/>
  <c r="AZ142" i="14"/>
  <c r="G142" i="14"/>
  <c r="CA142" i="14"/>
  <c r="R6" i="14"/>
  <c r="I8" i="14"/>
  <c r="BB8" i="14"/>
  <c r="CC8" i="14"/>
  <c r="CR6" i="14"/>
  <c r="CQ6" i="14"/>
  <c r="F9" i="14"/>
  <c r="E9" i="14"/>
  <c r="DJ6" i="14"/>
  <c r="DI6" i="14"/>
  <c r="BQ6" i="14"/>
  <c r="BP6" i="14"/>
  <c r="BZ9" i="14"/>
  <c r="BY9" i="14"/>
  <c r="X18" i="1"/>
  <c r="Y18" i="1" s="1"/>
  <c r="AN18" i="1" s="1"/>
  <c r="W18" i="1"/>
  <c r="AM18" i="1" s="1"/>
  <c r="X6" i="14"/>
  <c r="W6" i="14"/>
  <c r="DA6" i="14"/>
  <c r="CZ6" i="14"/>
  <c r="AG6" i="14"/>
  <c r="AF6" i="14"/>
  <c r="AY9" i="14"/>
  <c r="AX9" i="14"/>
  <c r="G20" i="1"/>
  <c r="H19" i="1"/>
  <c r="V19" i="1" s="1"/>
  <c r="CH6" i="14"/>
  <c r="CI6" i="14"/>
  <c r="AO6" i="14"/>
  <c r="AP6" i="14"/>
  <c r="AT6" i="14" s="1"/>
  <c r="BG6" i="14"/>
  <c r="BH6" i="14"/>
  <c r="X17" i="1"/>
  <c r="Y17" i="1" s="1"/>
  <c r="AX17" i="1" s="1"/>
  <c r="M7" i="14" s="1"/>
  <c r="W17" i="1"/>
  <c r="EPG124" i="6"/>
  <c r="EOI115" i="6"/>
  <c r="EPG127" i="6"/>
  <c r="AP277" i="1" l="1"/>
  <c r="DM277" i="1"/>
  <c r="L278" i="1"/>
  <c r="M278" i="1"/>
  <c r="AK278" i="1"/>
  <c r="AO278" i="1" s="1"/>
  <c r="AL278" i="1"/>
  <c r="E280" i="1"/>
  <c r="AS276" i="1"/>
  <c r="AR276" i="1"/>
  <c r="AQ277" i="1"/>
  <c r="AJ6" i="14"/>
  <c r="AA6" i="14"/>
  <c r="CU6" i="14"/>
  <c r="BB9" i="14"/>
  <c r="BT6" i="14"/>
  <c r="CC9" i="14"/>
  <c r="BK6" i="14"/>
  <c r="I9" i="14"/>
  <c r="CL6" i="14"/>
  <c r="DD6" i="14"/>
  <c r="AS6" i="14"/>
  <c r="DM6" i="14"/>
  <c r="CA17" i="1"/>
  <c r="CB17" i="1"/>
  <c r="AW17" i="1"/>
  <c r="L7" i="14" s="1"/>
  <c r="G21" i="1"/>
  <c r="H20" i="1"/>
  <c r="CY7" i="14"/>
  <c r="BO7" i="14"/>
  <c r="CP7" i="14"/>
  <c r="AN7" i="14"/>
  <c r="BF7" i="14"/>
  <c r="AE7" i="14"/>
  <c r="DH7" i="14"/>
  <c r="CG7" i="14"/>
  <c r="V7" i="14"/>
  <c r="BW10" i="14"/>
  <c r="C10" i="14"/>
  <c r="AV10" i="14"/>
  <c r="D10" i="14"/>
  <c r="BX10" i="14"/>
  <c r="AW10" i="14"/>
  <c r="W19" i="1"/>
  <c r="AM19" i="1" s="1"/>
  <c r="X19" i="1"/>
  <c r="Y19" i="1" s="1"/>
  <c r="AN19" i="1" s="1"/>
  <c r="G140" i="14"/>
  <c r="G143" i="14"/>
  <c r="G139" i="14"/>
  <c r="AZ138" i="14"/>
  <c r="AZ140" i="14"/>
  <c r="G144" i="14"/>
  <c r="G137" i="14"/>
  <c r="EOY115" i="6"/>
  <c r="EOO111" i="6"/>
  <c r="EOJ111" i="6"/>
  <c r="EPW124" i="6"/>
  <c r="EPW127" i="6"/>
  <c r="AQ278" i="1" l="1"/>
  <c r="AP278" i="1"/>
  <c r="AR277" i="1"/>
  <c r="AS277" i="1"/>
  <c r="CA143" i="14"/>
  <c r="DN277" i="1"/>
  <c r="DO277" i="1"/>
  <c r="EC31" i="14"/>
  <c r="DT31" i="14"/>
  <c r="M280" i="1"/>
  <c r="L280" i="1"/>
  <c r="AK280" i="1"/>
  <c r="AO280" i="1" s="1"/>
  <c r="AL280" i="1"/>
  <c r="C146" i="14" s="1"/>
  <c r="AZ143" i="14"/>
  <c r="D147" i="14"/>
  <c r="G196" i="14"/>
  <c r="BX172" i="14"/>
  <c r="BX149" i="14"/>
  <c r="G148" i="14"/>
  <c r="AW148" i="14"/>
  <c r="AZ148" i="14"/>
  <c r="CA167" i="14"/>
  <c r="BW203" i="14"/>
  <c r="AZ155" i="14"/>
  <c r="C197" i="14"/>
  <c r="BW149" i="14"/>
  <c r="CA149" i="14"/>
  <c r="AV200" i="14"/>
  <c r="BW183" i="14"/>
  <c r="AV146" i="14"/>
  <c r="AV147" i="14"/>
  <c r="BW178" i="14"/>
  <c r="CA157" i="14"/>
  <c r="AW190" i="14"/>
  <c r="D148" i="14"/>
  <c r="AZ189" i="14"/>
  <c r="BX147" i="14"/>
  <c r="D166" i="14"/>
  <c r="CA156" i="14"/>
  <c r="AZ192" i="14"/>
  <c r="O7" i="14"/>
  <c r="N7" i="14"/>
  <c r="AW11" i="14"/>
  <c r="D11" i="14"/>
  <c r="BX11" i="14"/>
  <c r="G22" i="1"/>
  <c r="H21" i="1"/>
  <c r="V21" i="1" s="1"/>
  <c r="AV11" i="14"/>
  <c r="BW11" i="14"/>
  <c r="C11" i="14"/>
  <c r="AX10" i="14"/>
  <c r="AY10" i="14"/>
  <c r="AD7" i="14"/>
  <c r="CF7" i="14"/>
  <c r="CX7" i="14"/>
  <c r="U7" i="14"/>
  <c r="CO7" i="14"/>
  <c r="BN7" i="14"/>
  <c r="DG7" i="14"/>
  <c r="AM7" i="14"/>
  <c r="BE7" i="14"/>
  <c r="E10" i="14"/>
  <c r="F10" i="14"/>
  <c r="BZ10" i="14"/>
  <c r="BY10" i="14"/>
  <c r="V20" i="1"/>
  <c r="O20" i="1"/>
  <c r="EOZ94" i="6"/>
  <c r="EPO115" i="6"/>
  <c r="EPE111" i="6"/>
  <c r="ERI124" i="6"/>
  <c r="EPE94" i="6"/>
  <c r="EOZ111" i="6"/>
  <c r="ERI127" i="6"/>
  <c r="G146" i="14" l="1"/>
  <c r="AP280" i="1"/>
  <c r="AQ280" i="1"/>
  <c r="E146" i="14"/>
  <c r="F146" i="14"/>
  <c r="AX147" i="14"/>
  <c r="AY147" i="14"/>
  <c r="BY203" i="14"/>
  <c r="CC203" i="14"/>
  <c r="BZ203" i="14"/>
  <c r="AZ149" i="14"/>
  <c r="BW168" i="14"/>
  <c r="BX146" i="14"/>
  <c r="CA199" i="14"/>
  <c r="AX146" i="14"/>
  <c r="AY146" i="14"/>
  <c r="BY149" i="14"/>
  <c r="BZ149" i="14"/>
  <c r="CC149" i="14"/>
  <c r="BW156" i="14"/>
  <c r="AZ194" i="14"/>
  <c r="CC183" i="14"/>
  <c r="BY183" i="14"/>
  <c r="BZ183" i="14"/>
  <c r="F197" i="14"/>
  <c r="E197" i="14"/>
  <c r="I197" i="14"/>
  <c r="AW187" i="14"/>
  <c r="CA171" i="14"/>
  <c r="AV148" i="14"/>
  <c r="BW199" i="14"/>
  <c r="CA192" i="14"/>
  <c r="CA145" i="14"/>
  <c r="CA146" i="14"/>
  <c r="CA152" i="14"/>
  <c r="AZ198" i="14"/>
  <c r="AW174" i="14"/>
  <c r="D164" i="14"/>
  <c r="C167" i="14"/>
  <c r="C152" i="14"/>
  <c r="AV150" i="14"/>
  <c r="BW196" i="14"/>
  <c r="C169" i="14"/>
  <c r="G174" i="14"/>
  <c r="G201" i="14"/>
  <c r="G185" i="14"/>
  <c r="AZ193" i="14"/>
  <c r="D165" i="14"/>
  <c r="AV201" i="14"/>
  <c r="BW184" i="14"/>
  <c r="D197" i="14"/>
  <c r="BX154" i="14"/>
  <c r="CA162" i="14"/>
  <c r="CA201" i="14"/>
  <c r="C190" i="14"/>
  <c r="AV196" i="14"/>
  <c r="G198" i="14"/>
  <c r="AV152" i="14"/>
  <c r="CA183" i="14"/>
  <c r="AZ168" i="14"/>
  <c r="AW156" i="14"/>
  <c r="AV149" i="14"/>
  <c r="BX157" i="14"/>
  <c r="CA175" i="14"/>
  <c r="G173" i="14"/>
  <c r="AV167" i="14"/>
  <c r="BX167" i="14"/>
  <c r="AV175" i="14"/>
  <c r="AZ166" i="14"/>
  <c r="D188" i="14"/>
  <c r="AZ200" i="14"/>
  <c r="D157" i="14"/>
  <c r="BW202" i="14"/>
  <c r="AW157" i="14"/>
  <c r="G188" i="14"/>
  <c r="C195" i="14"/>
  <c r="D153" i="14"/>
  <c r="D150" i="14"/>
  <c r="D193" i="14"/>
  <c r="AZ172" i="14"/>
  <c r="AZ154" i="14"/>
  <c r="AW154" i="14"/>
  <c r="AV166" i="14"/>
  <c r="BX162" i="14"/>
  <c r="BW172" i="14"/>
  <c r="C187" i="14"/>
  <c r="CA151" i="14"/>
  <c r="D155" i="14"/>
  <c r="D156" i="14"/>
  <c r="G160" i="14"/>
  <c r="D163" i="14"/>
  <c r="BW176" i="14"/>
  <c r="AW191" i="14"/>
  <c r="AW152" i="14"/>
  <c r="AW160" i="14"/>
  <c r="BX192" i="14"/>
  <c r="AZ175" i="14"/>
  <c r="AW175" i="14"/>
  <c r="AW183" i="14"/>
  <c r="AV159" i="14"/>
  <c r="BW200" i="14"/>
  <c r="BW186" i="14"/>
  <c r="AZ145" i="14"/>
  <c r="AZ146" i="14"/>
  <c r="AV176" i="14"/>
  <c r="CA203" i="14"/>
  <c r="AZ203" i="14"/>
  <c r="AV186" i="14"/>
  <c r="G168" i="14"/>
  <c r="C185" i="14"/>
  <c r="G176" i="14"/>
  <c r="G158" i="14"/>
  <c r="G177" i="14"/>
  <c r="BW166" i="14"/>
  <c r="G150" i="14"/>
  <c r="D194" i="14"/>
  <c r="BX193" i="14"/>
  <c r="AZ185" i="14"/>
  <c r="D202" i="14"/>
  <c r="BX199" i="14"/>
  <c r="CA200" i="14"/>
  <c r="BX185" i="14"/>
  <c r="AV194" i="14"/>
  <c r="AV180" i="14"/>
  <c r="D191" i="14"/>
  <c r="AW202" i="14"/>
  <c r="D175" i="14"/>
  <c r="G182" i="14"/>
  <c r="AZ196" i="14"/>
  <c r="AV187" i="14"/>
  <c r="G184" i="14"/>
  <c r="CA153" i="14"/>
  <c r="G157" i="14"/>
  <c r="AV188" i="14"/>
  <c r="BX155" i="14"/>
  <c r="AV193" i="14"/>
  <c r="AZ179" i="14"/>
  <c r="AV158" i="14"/>
  <c r="CA160" i="14"/>
  <c r="D167" i="14"/>
  <c r="D183" i="14"/>
  <c r="BX174" i="14"/>
  <c r="BW160" i="14"/>
  <c r="AW169" i="14"/>
  <c r="D174" i="14"/>
  <c r="BX189" i="14"/>
  <c r="G163" i="14"/>
  <c r="BW194" i="14"/>
  <c r="CA176" i="14"/>
  <c r="D173" i="14"/>
  <c r="G179" i="14"/>
  <c r="C176" i="14"/>
  <c r="CA163" i="14"/>
  <c r="BW192" i="14"/>
  <c r="CA185" i="14"/>
  <c r="D168" i="14"/>
  <c r="D176" i="14"/>
  <c r="D161" i="14"/>
  <c r="AV169" i="14"/>
  <c r="AW200" i="14"/>
  <c r="AZ153" i="14"/>
  <c r="AZ201" i="14"/>
  <c r="D154" i="14"/>
  <c r="CA168" i="14"/>
  <c r="C151" i="14"/>
  <c r="AW158" i="14"/>
  <c r="CA182" i="14"/>
  <c r="BX170" i="14"/>
  <c r="AV172" i="14"/>
  <c r="G164" i="14"/>
  <c r="AZ187" i="14"/>
  <c r="CA170" i="14"/>
  <c r="CA191" i="14"/>
  <c r="C171" i="14"/>
  <c r="C156" i="14"/>
  <c r="AZ177" i="14"/>
  <c r="BX182" i="14"/>
  <c r="AZ190" i="14"/>
  <c r="C157" i="14"/>
  <c r="AV163" i="14"/>
  <c r="BW162" i="14"/>
  <c r="G197" i="14"/>
  <c r="BX168" i="14"/>
  <c r="BW157" i="14"/>
  <c r="CA147" i="14"/>
  <c r="BW159" i="14"/>
  <c r="AW161" i="14"/>
  <c r="AV155" i="14"/>
  <c r="BW170" i="14"/>
  <c r="AV173" i="14"/>
  <c r="CA189" i="14"/>
  <c r="AW170" i="14"/>
  <c r="AW198" i="14"/>
  <c r="CA174" i="14"/>
  <c r="AW173" i="14"/>
  <c r="C161" i="14"/>
  <c r="AZ180" i="14"/>
  <c r="C175" i="14"/>
  <c r="D171" i="14"/>
  <c r="AV182" i="14"/>
  <c r="D190" i="14"/>
  <c r="G189" i="14"/>
  <c r="CA187" i="14"/>
  <c r="AV198" i="14"/>
  <c r="AV177" i="14"/>
  <c r="C198" i="14"/>
  <c r="AV190" i="14"/>
  <c r="G154" i="14"/>
  <c r="BW163" i="14"/>
  <c r="BX188" i="14"/>
  <c r="AV199" i="14"/>
  <c r="BX156" i="14"/>
  <c r="AZ152" i="14"/>
  <c r="G183" i="14"/>
  <c r="CA193" i="14"/>
  <c r="D180" i="14"/>
  <c r="G187" i="14"/>
  <c r="AW166" i="14"/>
  <c r="BW179" i="14"/>
  <c r="CA169" i="14"/>
  <c r="BX197" i="14"/>
  <c r="BX175" i="14"/>
  <c r="AV154" i="14"/>
  <c r="AW197" i="14"/>
  <c r="G193" i="14"/>
  <c r="BW185" i="14"/>
  <c r="AV160" i="14"/>
  <c r="AZ202" i="14"/>
  <c r="C177" i="14"/>
  <c r="BW181" i="14"/>
  <c r="AW181" i="14"/>
  <c r="C203" i="14"/>
  <c r="BX178" i="14"/>
  <c r="AW199" i="14"/>
  <c r="BX198" i="14"/>
  <c r="C179" i="14"/>
  <c r="BW182" i="14"/>
  <c r="C153" i="14"/>
  <c r="BX151" i="14"/>
  <c r="AZ183" i="14"/>
  <c r="BX196" i="14"/>
  <c r="CA195" i="14"/>
  <c r="AW182" i="14"/>
  <c r="BX150" i="14"/>
  <c r="BW155" i="14"/>
  <c r="AV184" i="14"/>
  <c r="BW180" i="14"/>
  <c r="AW201" i="14"/>
  <c r="BX171" i="14"/>
  <c r="G202" i="14"/>
  <c r="BW154" i="14"/>
  <c r="AW188" i="14"/>
  <c r="AZ162" i="14"/>
  <c r="C191" i="14"/>
  <c r="CA161" i="14"/>
  <c r="C188" i="14"/>
  <c r="CA148" i="14"/>
  <c r="BX179" i="14"/>
  <c r="BW198" i="14"/>
  <c r="AV195" i="14"/>
  <c r="AV185" i="14"/>
  <c r="AZ147" i="14"/>
  <c r="G194" i="14"/>
  <c r="C155" i="14"/>
  <c r="AV157" i="14"/>
  <c r="G190" i="14"/>
  <c r="AW196" i="14"/>
  <c r="C174" i="14"/>
  <c r="AV183" i="14"/>
  <c r="C166" i="14"/>
  <c r="CA150" i="14"/>
  <c r="CA172" i="14"/>
  <c r="AW172" i="14"/>
  <c r="D158" i="14"/>
  <c r="G169" i="14"/>
  <c r="AW189" i="14"/>
  <c r="BW164" i="14"/>
  <c r="BX159" i="14"/>
  <c r="BX180" i="14"/>
  <c r="C189" i="14"/>
  <c r="C196" i="14"/>
  <c r="AW178" i="14"/>
  <c r="AZ167" i="14"/>
  <c r="D185" i="14"/>
  <c r="G172" i="14"/>
  <c r="BW177" i="14"/>
  <c r="AZ161" i="14"/>
  <c r="G165" i="14"/>
  <c r="AW194" i="14"/>
  <c r="AV202" i="14"/>
  <c r="AZ157" i="14"/>
  <c r="C199" i="14"/>
  <c r="AW159" i="14"/>
  <c r="G192" i="14"/>
  <c r="AW167" i="14"/>
  <c r="C180" i="14"/>
  <c r="BX152" i="14"/>
  <c r="D201" i="14"/>
  <c r="BW158" i="14"/>
  <c r="BW197" i="14"/>
  <c r="BX194" i="14"/>
  <c r="C170" i="14"/>
  <c r="AZ163" i="14"/>
  <c r="AV189" i="14"/>
  <c r="CA202" i="14"/>
  <c r="BW153" i="14"/>
  <c r="C184" i="14"/>
  <c r="G200" i="14"/>
  <c r="BX173" i="14"/>
  <c r="CA166" i="14"/>
  <c r="C181" i="14"/>
  <c r="G162" i="14"/>
  <c r="D151" i="14"/>
  <c r="BX184" i="14"/>
  <c r="G195" i="14"/>
  <c r="BX191" i="14"/>
  <c r="AW164" i="14"/>
  <c r="CA155" i="14"/>
  <c r="C192" i="14"/>
  <c r="AW168" i="14"/>
  <c r="AV179" i="14"/>
  <c r="AV151" i="14"/>
  <c r="D200" i="14"/>
  <c r="AZ170" i="14"/>
  <c r="AV168" i="14"/>
  <c r="CA159" i="14"/>
  <c r="AV197" i="14"/>
  <c r="G180" i="14"/>
  <c r="G175" i="14"/>
  <c r="C158" i="14"/>
  <c r="AV192" i="14"/>
  <c r="G151" i="14"/>
  <c r="C182" i="14"/>
  <c r="CA190" i="14"/>
  <c r="AZ195" i="14"/>
  <c r="AW151" i="14"/>
  <c r="CA196" i="14"/>
  <c r="AZ165" i="14"/>
  <c r="AZ182" i="14"/>
  <c r="BW161" i="14"/>
  <c r="C147" i="14"/>
  <c r="AV164" i="14"/>
  <c r="AV162" i="14"/>
  <c r="BX195" i="14"/>
  <c r="CA158" i="14"/>
  <c r="AV178" i="14"/>
  <c r="BX169" i="14"/>
  <c r="BW201" i="14"/>
  <c r="CA180" i="14"/>
  <c r="AW185" i="14"/>
  <c r="C193" i="14"/>
  <c r="G167" i="14"/>
  <c r="AZ181" i="14"/>
  <c r="BW175" i="14"/>
  <c r="AW193" i="14"/>
  <c r="AW186" i="14"/>
  <c r="AZ150" i="14"/>
  <c r="C168" i="14"/>
  <c r="BW151" i="14"/>
  <c r="CA181" i="14"/>
  <c r="BX186" i="14"/>
  <c r="BX166" i="14"/>
  <c r="C172" i="14"/>
  <c r="BX181" i="14"/>
  <c r="BW190" i="14"/>
  <c r="BX200" i="14"/>
  <c r="BW195" i="14"/>
  <c r="G159" i="14"/>
  <c r="C162" i="14"/>
  <c r="AW147" i="14"/>
  <c r="BB147" i="14" s="1"/>
  <c r="BX160" i="14"/>
  <c r="G147" i="14"/>
  <c r="D146" i="14"/>
  <c r="I146" i="14" s="1"/>
  <c r="D203" i="14"/>
  <c r="AW203" i="14"/>
  <c r="C173" i="14"/>
  <c r="AZ191" i="14"/>
  <c r="AV165" i="14"/>
  <c r="AZ160" i="14"/>
  <c r="AV170" i="14"/>
  <c r="G203" i="14"/>
  <c r="BW189" i="14"/>
  <c r="AW150" i="14"/>
  <c r="AV161" i="14"/>
  <c r="D179" i="14"/>
  <c r="AW177" i="14"/>
  <c r="D189" i="14"/>
  <c r="D177" i="14"/>
  <c r="BW169" i="14"/>
  <c r="BX176" i="14"/>
  <c r="D192" i="14"/>
  <c r="AZ178" i="14"/>
  <c r="D182" i="14"/>
  <c r="D186" i="14"/>
  <c r="AZ159" i="14"/>
  <c r="G199" i="14"/>
  <c r="D160" i="14"/>
  <c r="C165" i="14"/>
  <c r="AV203" i="14"/>
  <c r="G156" i="14"/>
  <c r="BW165" i="14"/>
  <c r="CA194" i="14"/>
  <c r="BW152" i="14"/>
  <c r="CA198" i="14"/>
  <c r="AV181" i="14"/>
  <c r="BW174" i="14"/>
  <c r="AZ174" i="14"/>
  <c r="C159" i="14"/>
  <c r="BX190" i="14"/>
  <c r="CA165" i="14"/>
  <c r="BX161" i="14"/>
  <c r="D184" i="14"/>
  <c r="AZ186" i="14"/>
  <c r="AZ173" i="14"/>
  <c r="CA173" i="14"/>
  <c r="G145" i="14"/>
  <c r="BX148" i="14"/>
  <c r="C202" i="14"/>
  <c r="AW153" i="14"/>
  <c r="BW191" i="14"/>
  <c r="BW193" i="14"/>
  <c r="CA179" i="14"/>
  <c r="AV153" i="14"/>
  <c r="C150" i="14"/>
  <c r="D162" i="14"/>
  <c r="D199" i="14"/>
  <c r="CA184" i="14"/>
  <c r="C183" i="14"/>
  <c r="AZ164" i="14"/>
  <c r="AW163" i="14"/>
  <c r="AW165" i="14"/>
  <c r="G161" i="14"/>
  <c r="AV191" i="14"/>
  <c r="D187" i="14"/>
  <c r="C154" i="14"/>
  <c r="C200" i="14"/>
  <c r="BX183" i="14"/>
  <c r="C149" i="14"/>
  <c r="BX165" i="14"/>
  <c r="BX202" i="14"/>
  <c r="AW171" i="14"/>
  <c r="D172" i="14"/>
  <c r="D195" i="14"/>
  <c r="C164" i="14"/>
  <c r="AZ158" i="14"/>
  <c r="BW173" i="14"/>
  <c r="BW188" i="14"/>
  <c r="AV174" i="14"/>
  <c r="BX153" i="14"/>
  <c r="D196" i="14"/>
  <c r="G186" i="14"/>
  <c r="AZ176" i="14"/>
  <c r="CA178" i="14"/>
  <c r="AZ199" i="14"/>
  <c r="D169" i="14"/>
  <c r="D170" i="14"/>
  <c r="AW155" i="14"/>
  <c r="BW171" i="14"/>
  <c r="CA177" i="14"/>
  <c r="AW195" i="14"/>
  <c r="G153" i="14"/>
  <c r="D159" i="14"/>
  <c r="C148" i="14"/>
  <c r="G152" i="14"/>
  <c r="CA186" i="14"/>
  <c r="AW146" i="14"/>
  <c r="BB146" i="14" s="1"/>
  <c r="BX201" i="14"/>
  <c r="D181" i="14"/>
  <c r="D178" i="14"/>
  <c r="BX187" i="14"/>
  <c r="BW167" i="14"/>
  <c r="G155" i="14"/>
  <c r="AZ184" i="14"/>
  <c r="AZ188" i="14"/>
  <c r="CA188" i="14"/>
  <c r="AZ197" i="14"/>
  <c r="D149" i="14"/>
  <c r="AW180" i="14"/>
  <c r="G166" i="14"/>
  <c r="BW150" i="14"/>
  <c r="C160" i="14"/>
  <c r="CA154" i="14"/>
  <c r="C178" i="14"/>
  <c r="CA164" i="14"/>
  <c r="BX158" i="14"/>
  <c r="AW176" i="14"/>
  <c r="G170" i="14"/>
  <c r="D152" i="14"/>
  <c r="G149" i="14"/>
  <c r="C201" i="14"/>
  <c r="G191" i="14"/>
  <c r="AZ169" i="14"/>
  <c r="G181" i="14"/>
  <c r="BX163" i="14"/>
  <c r="BX164" i="14"/>
  <c r="G178" i="14"/>
  <c r="AV156" i="14"/>
  <c r="BX177" i="14"/>
  <c r="AZ151" i="14"/>
  <c r="AW184" i="14"/>
  <c r="AZ171" i="14"/>
  <c r="AW179" i="14"/>
  <c r="BX203" i="14"/>
  <c r="G171" i="14"/>
  <c r="C163" i="14"/>
  <c r="D198" i="14"/>
  <c r="C194" i="14"/>
  <c r="AW192" i="14"/>
  <c r="C186" i="14"/>
  <c r="AV171" i="14"/>
  <c r="AZ156" i="14"/>
  <c r="BW146" i="14"/>
  <c r="CC146" i="14" s="1"/>
  <c r="CA197" i="14"/>
  <c r="BW148" i="14"/>
  <c r="AW162" i="14"/>
  <c r="CA144" i="14"/>
  <c r="AS278" i="1"/>
  <c r="AZ144" i="14"/>
  <c r="AR278" i="1"/>
  <c r="BZ178" i="14"/>
  <c r="BY178" i="14"/>
  <c r="CC178" i="14"/>
  <c r="BB200" i="14"/>
  <c r="AY200" i="14"/>
  <c r="AX200" i="14"/>
  <c r="BW147" i="14"/>
  <c r="BW187" i="14"/>
  <c r="R7" i="14"/>
  <c r="BB10" i="14"/>
  <c r="I10" i="14"/>
  <c r="CC10" i="14"/>
  <c r="AO7" i="14"/>
  <c r="AP7" i="14"/>
  <c r="AT7" i="14" s="1"/>
  <c r="CQ7" i="14"/>
  <c r="CR7" i="14"/>
  <c r="AF7" i="14"/>
  <c r="AG7" i="14"/>
  <c r="F11" i="14"/>
  <c r="E11" i="14"/>
  <c r="G23" i="1"/>
  <c r="H22" i="1"/>
  <c r="V22" i="1" s="1"/>
  <c r="W7" i="14"/>
  <c r="X7" i="14"/>
  <c r="BZ11" i="14"/>
  <c r="BY11" i="14"/>
  <c r="DJ7" i="14"/>
  <c r="DI7" i="14"/>
  <c r="DA7" i="14"/>
  <c r="CZ7" i="14"/>
  <c r="AY11" i="14"/>
  <c r="AX11" i="14"/>
  <c r="W20" i="1"/>
  <c r="X20" i="1"/>
  <c r="Y20" i="1" s="1"/>
  <c r="AX20" i="1" s="1"/>
  <c r="M8" i="14" s="1"/>
  <c r="BH7" i="14"/>
  <c r="BG7" i="14"/>
  <c r="BP7" i="14"/>
  <c r="BQ7" i="14"/>
  <c r="CH7" i="14"/>
  <c r="CI7" i="14"/>
  <c r="X21" i="1"/>
  <c r="Y21" i="1" s="1"/>
  <c r="AN21" i="1" s="1"/>
  <c r="W21" i="1"/>
  <c r="AM21" i="1" s="1"/>
  <c r="EPZ111" i="6"/>
  <c r="EPU111" i="6"/>
  <c r="ERA115" i="6"/>
  <c r="BY146" i="14" l="1"/>
  <c r="BZ146" i="14"/>
  <c r="BY150" i="14"/>
  <c r="CC150" i="14"/>
  <c r="BZ150" i="14"/>
  <c r="BB174" i="14"/>
  <c r="AX174" i="14"/>
  <c r="AY174" i="14"/>
  <c r="F164" i="14"/>
  <c r="I164" i="14"/>
  <c r="E164" i="14"/>
  <c r="F200" i="14"/>
  <c r="I200" i="14"/>
  <c r="E200" i="14"/>
  <c r="E183" i="14"/>
  <c r="I183" i="14"/>
  <c r="F183" i="14"/>
  <c r="I150" i="14"/>
  <c r="E150" i="14"/>
  <c r="F150" i="14"/>
  <c r="BY191" i="14"/>
  <c r="CC191" i="14"/>
  <c r="BZ191" i="14"/>
  <c r="I159" i="14"/>
  <c r="F159" i="14"/>
  <c r="E159" i="14"/>
  <c r="BB161" i="14"/>
  <c r="AY161" i="14"/>
  <c r="AX161" i="14"/>
  <c r="AX170" i="14"/>
  <c r="BB170" i="14"/>
  <c r="AY170" i="14"/>
  <c r="I173" i="14"/>
  <c r="E173" i="14"/>
  <c r="F173" i="14"/>
  <c r="CC201" i="14"/>
  <c r="BY201" i="14"/>
  <c r="BZ201" i="14"/>
  <c r="BY161" i="14"/>
  <c r="CC161" i="14"/>
  <c r="BZ161" i="14"/>
  <c r="AY189" i="14"/>
  <c r="AX189" i="14"/>
  <c r="BB189" i="14"/>
  <c r="CC197" i="14"/>
  <c r="BY197" i="14"/>
  <c r="BZ197" i="14"/>
  <c r="I180" i="14"/>
  <c r="F180" i="14"/>
  <c r="E180" i="14"/>
  <c r="F199" i="14"/>
  <c r="I199" i="14"/>
  <c r="E199" i="14"/>
  <c r="I189" i="14"/>
  <c r="F189" i="14"/>
  <c r="E189" i="14"/>
  <c r="I174" i="14"/>
  <c r="F174" i="14"/>
  <c r="E174" i="14"/>
  <c r="I155" i="14"/>
  <c r="F155" i="14"/>
  <c r="E155" i="14"/>
  <c r="AX195" i="14"/>
  <c r="BB195" i="14"/>
  <c r="AY195" i="14"/>
  <c r="F188" i="14"/>
  <c r="I188" i="14"/>
  <c r="E188" i="14"/>
  <c r="F179" i="14"/>
  <c r="I179" i="14"/>
  <c r="E179" i="14"/>
  <c r="F203" i="14"/>
  <c r="E203" i="14"/>
  <c r="I203" i="14"/>
  <c r="BB198" i="14"/>
  <c r="AX198" i="14"/>
  <c r="AY198" i="14"/>
  <c r="AY182" i="14"/>
  <c r="AX182" i="14"/>
  <c r="BB182" i="14"/>
  <c r="I161" i="14"/>
  <c r="F161" i="14"/>
  <c r="E161" i="14"/>
  <c r="AX155" i="14"/>
  <c r="BB155" i="14"/>
  <c r="AY155" i="14"/>
  <c r="BZ157" i="14"/>
  <c r="BY157" i="14"/>
  <c r="CC157" i="14"/>
  <c r="AY163" i="14"/>
  <c r="AX163" i="14"/>
  <c r="BB163" i="14"/>
  <c r="F176" i="14"/>
  <c r="E176" i="14"/>
  <c r="I176" i="14"/>
  <c r="CC194" i="14"/>
  <c r="BZ194" i="14"/>
  <c r="BY194" i="14"/>
  <c r="BB193" i="14"/>
  <c r="AY193" i="14"/>
  <c r="AX193" i="14"/>
  <c r="AY180" i="14"/>
  <c r="BB180" i="14"/>
  <c r="AX180" i="14"/>
  <c r="AX186" i="14"/>
  <c r="BB186" i="14"/>
  <c r="AY186" i="14"/>
  <c r="BB159" i="14"/>
  <c r="AX159" i="14"/>
  <c r="AY159" i="14"/>
  <c r="CC176" i="14"/>
  <c r="BY176" i="14"/>
  <c r="BZ176" i="14"/>
  <c r="I195" i="14"/>
  <c r="E195" i="14"/>
  <c r="F195" i="14"/>
  <c r="AY175" i="14"/>
  <c r="BB175" i="14"/>
  <c r="AX175" i="14"/>
  <c r="AX196" i="14"/>
  <c r="AY196" i="14"/>
  <c r="BB196" i="14"/>
  <c r="I152" i="14"/>
  <c r="F152" i="14"/>
  <c r="E152" i="14"/>
  <c r="CC156" i="14"/>
  <c r="BZ156" i="14"/>
  <c r="BY156" i="14"/>
  <c r="CC168" i="14"/>
  <c r="BZ168" i="14"/>
  <c r="BY168" i="14"/>
  <c r="CC187" i="14"/>
  <c r="BY187" i="14"/>
  <c r="BZ187" i="14"/>
  <c r="F194" i="14"/>
  <c r="I194" i="14"/>
  <c r="E194" i="14"/>
  <c r="F178" i="14"/>
  <c r="I178" i="14"/>
  <c r="E178" i="14"/>
  <c r="CC167" i="14"/>
  <c r="BZ167" i="14"/>
  <c r="BY167" i="14"/>
  <c r="F148" i="14"/>
  <c r="E148" i="14"/>
  <c r="I148" i="14" s="1"/>
  <c r="BY188" i="14"/>
  <c r="CC188" i="14"/>
  <c r="BZ188" i="14"/>
  <c r="I154" i="14"/>
  <c r="E154" i="14"/>
  <c r="F154" i="14"/>
  <c r="BB153" i="14"/>
  <c r="AX153" i="14"/>
  <c r="AY153" i="14"/>
  <c r="CC152" i="14"/>
  <c r="BY152" i="14"/>
  <c r="BZ152" i="14"/>
  <c r="AY203" i="14"/>
  <c r="AX203" i="14"/>
  <c r="BB203" i="14"/>
  <c r="BY195" i="14"/>
  <c r="BZ195" i="14"/>
  <c r="CC195" i="14"/>
  <c r="E172" i="14"/>
  <c r="F172" i="14"/>
  <c r="I172" i="14"/>
  <c r="CC151" i="14"/>
  <c r="BY151" i="14"/>
  <c r="BZ151" i="14"/>
  <c r="F193" i="14"/>
  <c r="I193" i="14"/>
  <c r="E193" i="14"/>
  <c r="AX162" i="14"/>
  <c r="AY162" i="14"/>
  <c r="BB162" i="14"/>
  <c r="BB192" i="14"/>
  <c r="AY192" i="14"/>
  <c r="AX192" i="14"/>
  <c r="BB197" i="14"/>
  <c r="AX197" i="14"/>
  <c r="AY197" i="14"/>
  <c r="F192" i="14"/>
  <c r="E192" i="14"/>
  <c r="I192" i="14"/>
  <c r="E181" i="14"/>
  <c r="I181" i="14"/>
  <c r="F181" i="14"/>
  <c r="I184" i="14"/>
  <c r="F184" i="14"/>
  <c r="E184" i="14"/>
  <c r="BZ158" i="14"/>
  <c r="BY158" i="14"/>
  <c r="CC158" i="14"/>
  <c r="CC198" i="14"/>
  <c r="BY198" i="14"/>
  <c r="BZ198" i="14"/>
  <c r="BY154" i="14"/>
  <c r="BZ154" i="14"/>
  <c r="CC154" i="14"/>
  <c r="BZ180" i="14"/>
  <c r="CC180" i="14"/>
  <c r="BY180" i="14"/>
  <c r="BB160" i="14"/>
  <c r="AY160" i="14"/>
  <c r="AX160" i="14"/>
  <c r="AY154" i="14"/>
  <c r="AX154" i="14"/>
  <c r="BB154" i="14"/>
  <c r="CC179" i="14"/>
  <c r="BZ179" i="14"/>
  <c r="BY179" i="14"/>
  <c r="AY199" i="14"/>
  <c r="BB199" i="14"/>
  <c r="AX199" i="14"/>
  <c r="AX190" i="14"/>
  <c r="AY190" i="14"/>
  <c r="BB190" i="14"/>
  <c r="I157" i="14"/>
  <c r="F157" i="14"/>
  <c r="E157" i="14"/>
  <c r="F156" i="14"/>
  <c r="I156" i="14"/>
  <c r="E156" i="14"/>
  <c r="AY169" i="14"/>
  <c r="AX169" i="14"/>
  <c r="BB169" i="14"/>
  <c r="BZ160" i="14"/>
  <c r="BY160" i="14"/>
  <c r="CC160" i="14"/>
  <c r="BB194" i="14"/>
  <c r="AX194" i="14"/>
  <c r="AY194" i="14"/>
  <c r="BB166" i="14"/>
  <c r="AY166" i="14"/>
  <c r="AX166" i="14"/>
  <c r="E190" i="14"/>
  <c r="F190" i="14"/>
  <c r="I190" i="14"/>
  <c r="E169" i="14"/>
  <c r="I169" i="14"/>
  <c r="F169" i="14"/>
  <c r="F167" i="14"/>
  <c r="E167" i="14"/>
  <c r="I167" i="14"/>
  <c r="BZ199" i="14"/>
  <c r="CC199" i="14"/>
  <c r="BY199" i="14"/>
  <c r="AS280" i="1"/>
  <c r="AR280" i="1"/>
  <c r="BY147" i="14"/>
  <c r="BZ147" i="14"/>
  <c r="BY148" i="14"/>
  <c r="BZ148" i="14"/>
  <c r="CC148" i="14"/>
  <c r="BB171" i="14"/>
  <c r="AX171" i="14"/>
  <c r="AY171" i="14"/>
  <c r="E201" i="14"/>
  <c r="I201" i="14"/>
  <c r="F201" i="14"/>
  <c r="BZ171" i="14"/>
  <c r="CC171" i="14"/>
  <c r="BY171" i="14"/>
  <c r="BZ173" i="14"/>
  <c r="CC173" i="14"/>
  <c r="BY173" i="14"/>
  <c r="E149" i="14"/>
  <c r="F149" i="14"/>
  <c r="I149" i="14"/>
  <c r="F202" i="14"/>
  <c r="E202" i="14"/>
  <c r="I202" i="14"/>
  <c r="BZ174" i="14"/>
  <c r="BY174" i="14"/>
  <c r="CC174" i="14"/>
  <c r="F165" i="14"/>
  <c r="I165" i="14"/>
  <c r="E165" i="14"/>
  <c r="BZ189" i="14"/>
  <c r="BY189" i="14"/>
  <c r="CC189" i="14"/>
  <c r="AX165" i="14"/>
  <c r="BB165" i="14"/>
  <c r="AY165" i="14"/>
  <c r="I168" i="14"/>
  <c r="E168" i="14"/>
  <c r="F168" i="14"/>
  <c r="BY175" i="14"/>
  <c r="BZ175" i="14"/>
  <c r="CC175" i="14"/>
  <c r="BB178" i="14"/>
  <c r="AY178" i="14"/>
  <c r="AX178" i="14"/>
  <c r="AY164" i="14"/>
  <c r="BB164" i="14"/>
  <c r="AX164" i="14"/>
  <c r="F158" i="14"/>
  <c r="E158" i="14"/>
  <c r="I158" i="14"/>
  <c r="BB151" i="14"/>
  <c r="AX151" i="14"/>
  <c r="AY151" i="14"/>
  <c r="CC153" i="14"/>
  <c r="BY153" i="14"/>
  <c r="BZ153" i="14"/>
  <c r="I170" i="14"/>
  <c r="F170" i="14"/>
  <c r="E170" i="14"/>
  <c r="AY202" i="14"/>
  <c r="AX202" i="14"/>
  <c r="BB202" i="14"/>
  <c r="BZ177" i="14"/>
  <c r="CC177" i="14"/>
  <c r="BY177" i="14"/>
  <c r="I166" i="14"/>
  <c r="F166" i="14"/>
  <c r="E166" i="14"/>
  <c r="I191" i="14"/>
  <c r="E191" i="14"/>
  <c r="F191" i="14"/>
  <c r="BB184" i="14"/>
  <c r="AX184" i="14"/>
  <c r="AY184" i="14"/>
  <c r="E153" i="14"/>
  <c r="F153" i="14"/>
  <c r="I153" i="14"/>
  <c r="BY181" i="14"/>
  <c r="BZ181" i="14"/>
  <c r="CC181" i="14"/>
  <c r="BZ185" i="14"/>
  <c r="BY185" i="14"/>
  <c r="CC185" i="14"/>
  <c r="F198" i="14"/>
  <c r="E198" i="14"/>
  <c r="I198" i="14"/>
  <c r="I175" i="14"/>
  <c r="F175" i="14"/>
  <c r="E175" i="14"/>
  <c r="BB173" i="14"/>
  <c r="AX173" i="14"/>
  <c r="AY173" i="14"/>
  <c r="CC159" i="14"/>
  <c r="BZ159" i="14"/>
  <c r="BY159" i="14"/>
  <c r="E171" i="14"/>
  <c r="I171" i="14"/>
  <c r="F171" i="14"/>
  <c r="BY192" i="14"/>
  <c r="CC192" i="14"/>
  <c r="BZ192" i="14"/>
  <c r="AX158" i="14"/>
  <c r="BB158" i="14"/>
  <c r="AY158" i="14"/>
  <c r="BB188" i="14"/>
  <c r="AX188" i="14"/>
  <c r="AY188" i="14"/>
  <c r="AY187" i="14"/>
  <c r="AX187" i="14"/>
  <c r="BB187" i="14"/>
  <c r="BY166" i="14"/>
  <c r="BZ166" i="14"/>
  <c r="CC166" i="14"/>
  <c r="E185" i="14"/>
  <c r="I185" i="14"/>
  <c r="F185" i="14"/>
  <c r="BY186" i="14"/>
  <c r="CC186" i="14"/>
  <c r="BZ186" i="14"/>
  <c r="F187" i="14"/>
  <c r="I187" i="14"/>
  <c r="E187" i="14"/>
  <c r="BB167" i="14"/>
  <c r="AY167" i="14"/>
  <c r="AX167" i="14"/>
  <c r="AX149" i="14"/>
  <c r="AY149" i="14"/>
  <c r="BB149" i="14"/>
  <c r="AX152" i="14"/>
  <c r="AY152" i="14"/>
  <c r="BB152" i="14"/>
  <c r="CC184" i="14"/>
  <c r="BZ184" i="14"/>
  <c r="BY184" i="14"/>
  <c r="BZ196" i="14"/>
  <c r="BY196" i="14"/>
  <c r="CC196" i="14"/>
  <c r="AY148" i="14"/>
  <c r="BB148" i="14"/>
  <c r="AX148" i="14"/>
  <c r="E186" i="14"/>
  <c r="I186" i="14"/>
  <c r="F186" i="14"/>
  <c r="I163" i="14"/>
  <c r="E163" i="14"/>
  <c r="F163" i="14"/>
  <c r="AY156" i="14"/>
  <c r="AX156" i="14"/>
  <c r="BB156" i="14"/>
  <c r="F160" i="14"/>
  <c r="E160" i="14"/>
  <c r="I160" i="14"/>
  <c r="AY191" i="14"/>
  <c r="AX191" i="14"/>
  <c r="BB191" i="14"/>
  <c r="BZ193" i="14"/>
  <c r="BY193" i="14"/>
  <c r="CC193" i="14"/>
  <c r="AX181" i="14"/>
  <c r="BB181" i="14"/>
  <c r="AY181" i="14"/>
  <c r="CC165" i="14"/>
  <c r="BY165" i="14"/>
  <c r="BZ165" i="14"/>
  <c r="CC169" i="14"/>
  <c r="BZ169" i="14"/>
  <c r="BY169" i="14"/>
  <c r="I162" i="14"/>
  <c r="E162" i="14"/>
  <c r="F162" i="14"/>
  <c r="BZ190" i="14"/>
  <c r="CC190" i="14"/>
  <c r="BY190" i="14"/>
  <c r="E147" i="14"/>
  <c r="I147" i="14" s="1"/>
  <c r="F147" i="14"/>
  <c r="I182" i="14"/>
  <c r="E182" i="14"/>
  <c r="F182" i="14"/>
  <c r="AY168" i="14"/>
  <c r="AX168" i="14"/>
  <c r="BB168" i="14"/>
  <c r="BB179" i="14"/>
  <c r="AY179" i="14"/>
  <c r="AX179" i="14"/>
  <c r="I196" i="14"/>
  <c r="E196" i="14"/>
  <c r="F196" i="14"/>
  <c r="BY164" i="14"/>
  <c r="CC164" i="14"/>
  <c r="BZ164" i="14"/>
  <c r="BB183" i="14"/>
  <c r="AX183" i="14"/>
  <c r="AY183" i="14"/>
  <c r="AX157" i="14"/>
  <c r="BB157" i="14"/>
  <c r="AY157" i="14"/>
  <c r="BB185" i="14"/>
  <c r="AY185" i="14"/>
  <c r="AX185" i="14"/>
  <c r="CC155" i="14"/>
  <c r="BY155" i="14"/>
  <c r="BZ155" i="14"/>
  <c r="CC182" i="14"/>
  <c r="BY182" i="14"/>
  <c r="BZ182" i="14"/>
  <c r="F177" i="14"/>
  <c r="E177" i="14"/>
  <c r="I177" i="14"/>
  <c r="BZ163" i="14"/>
  <c r="BY163" i="14"/>
  <c r="CC163" i="14"/>
  <c r="BB177" i="14"/>
  <c r="AY177" i="14"/>
  <c r="AX177" i="14"/>
  <c r="BZ170" i="14"/>
  <c r="BY170" i="14"/>
  <c r="CC170" i="14"/>
  <c r="CC147" i="14"/>
  <c r="CC162" i="14"/>
  <c r="BY162" i="14"/>
  <c r="BZ162" i="14"/>
  <c r="BB172" i="14"/>
  <c r="AY172" i="14"/>
  <c r="AX172" i="14"/>
  <c r="I151" i="14"/>
  <c r="F151" i="14"/>
  <c r="E151" i="14"/>
  <c r="BB176" i="14"/>
  <c r="AY176" i="14"/>
  <c r="AX176" i="14"/>
  <c r="CC200" i="14"/>
  <c r="BY200" i="14"/>
  <c r="BZ200" i="14"/>
  <c r="BZ172" i="14"/>
  <c r="CC172" i="14"/>
  <c r="BY172" i="14"/>
  <c r="BZ202" i="14"/>
  <c r="BY202" i="14"/>
  <c r="CC202" i="14"/>
  <c r="BB201" i="14"/>
  <c r="AY201" i="14"/>
  <c r="AX201" i="14"/>
  <c r="AX150" i="14"/>
  <c r="BB150" i="14"/>
  <c r="AY150" i="14"/>
  <c r="CC11" i="14"/>
  <c r="CL7" i="14"/>
  <c r="AJ7" i="14"/>
  <c r="CU7" i="14"/>
  <c r="I11" i="14"/>
  <c r="BT7" i="14"/>
  <c r="AS7" i="14"/>
  <c r="BK7" i="14"/>
  <c r="BB11" i="14"/>
  <c r="DM7" i="14"/>
  <c r="AA7" i="14"/>
  <c r="DD7" i="14"/>
  <c r="C12" i="14"/>
  <c r="AV12" i="14"/>
  <c r="BW12" i="14"/>
  <c r="CA20" i="1"/>
  <c r="CB20" i="1"/>
  <c r="AW20" i="1"/>
  <c r="L8" i="14" s="1"/>
  <c r="BX12" i="14"/>
  <c r="D12" i="14"/>
  <c r="AW12" i="14"/>
  <c r="W22" i="1"/>
  <c r="AM22" i="1" s="1"/>
  <c r="X22" i="1"/>
  <c r="Y22" i="1" s="1"/>
  <c r="AN22" i="1" s="1"/>
  <c r="V8" i="14"/>
  <c r="AE8" i="14"/>
  <c r="CY8" i="14"/>
  <c r="BF8" i="14"/>
  <c r="BO8" i="14"/>
  <c r="CP8" i="14"/>
  <c r="CG8" i="14"/>
  <c r="DH8" i="14"/>
  <c r="AN8" i="14"/>
  <c r="H23" i="1"/>
  <c r="G24" i="1"/>
  <c r="ERB111" i="6"/>
  <c r="ERG111" i="6"/>
  <c r="N8" i="14" l="1"/>
  <c r="O8" i="14"/>
  <c r="G25" i="1"/>
  <c r="H24" i="1"/>
  <c r="V24" i="1" s="1"/>
  <c r="V23" i="1"/>
  <c r="O23" i="1"/>
  <c r="D13" i="14"/>
  <c r="BX13" i="14"/>
  <c r="AW13" i="14"/>
  <c r="BZ12" i="14"/>
  <c r="BY12" i="14"/>
  <c r="AV13" i="14"/>
  <c r="BW13" i="14"/>
  <c r="C13" i="14"/>
  <c r="CF8" i="14"/>
  <c r="BE8" i="14"/>
  <c r="AD8" i="14"/>
  <c r="CO8" i="14"/>
  <c r="U8" i="14"/>
  <c r="AM8" i="14"/>
  <c r="CX8" i="14"/>
  <c r="BN8" i="14"/>
  <c r="DG8" i="14"/>
  <c r="AX12" i="14"/>
  <c r="AY12" i="14"/>
  <c r="F12" i="14"/>
  <c r="E12" i="14"/>
  <c r="R8" i="14" l="1"/>
  <c r="BB12" i="14"/>
  <c r="I12" i="14"/>
  <c r="CC12" i="14"/>
  <c r="DJ8" i="14"/>
  <c r="DI8" i="14"/>
  <c r="W8" i="14"/>
  <c r="X8" i="14"/>
  <c r="CZ8" i="14"/>
  <c r="DA8" i="14"/>
  <c r="AG8" i="14"/>
  <c r="AF8" i="14"/>
  <c r="BY13" i="14"/>
  <c r="BZ13" i="14"/>
  <c r="BH8" i="14"/>
  <c r="BG8" i="14"/>
  <c r="AY13" i="14"/>
  <c r="AX13" i="14"/>
  <c r="W23" i="1"/>
  <c r="X23" i="1"/>
  <c r="Y23" i="1" s="1"/>
  <c r="AX23" i="1" s="1"/>
  <c r="M9" i="14" s="1"/>
  <c r="W24" i="1"/>
  <c r="AM24" i="1" s="1"/>
  <c r="X24" i="1"/>
  <c r="Y24" i="1" s="1"/>
  <c r="AN24" i="1" s="1"/>
  <c r="AP8" i="14"/>
  <c r="AT8" i="14" s="1"/>
  <c r="AO8" i="14"/>
  <c r="BP8" i="14"/>
  <c r="BQ8" i="14"/>
  <c r="CH8" i="14"/>
  <c r="CI8" i="14"/>
  <c r="CR8" i="14"/>
  <c r="CQ8" i="14"/>
  <c r="E13" i="14"/>
  <c r="F13" i="14"/>
  <c r="G26" i="1"/>
  <c r="H25" i="1"/>
  <c r="V25" i="1" s="1"/>
  <c r="AS8" i="14" l="1"/>
  <c r="AJ8" i="14"/>
  <c r="DM8" i="14"/>
  <c r="I13" i="14"/>
  <c r="BT8" i="14"/>
  <c r="CL8" i="14"/>
  <c r="CC13" i="14"/>
  <c r="AA8" i="14"/>
  <c r="CU8" i="14"/>
  <c r="DD8" i="14"/>
  <c r="BK8" i="14"/>
  <c r="BB13" i="14"/>
  <c r="W25" i="1"/>
  <c r="AM25" i="1" s="1"/>
  <c r="X25" i="1"/>
  <c r="Y25" i="1" s="1"/>
  <c r="AN25" i="1" s="1"/>
  <c r="AW14" i="14"/>
  <c r="D14" i="14"/>
  <c r="BX14" i="14"/>
  <c r="H26" i="1"/>
  <c r="G27" i="1"/>
  <c r="BW14" i="14"/>
  <c r="C14" i="14"/>
  <c r="AV14" i="14"/>
  <c r="V9" i="14"/>
  <c r="CY9" i="14"/>
  <c r="BO9" i="14"/>
  <c r="CP9" i="14"/>
  <c r="DH9" i="14"/>
  <c r="AE9" i="14"/>
  <c r="AN9" i="14"/>
  <c r="CG9" i="14"/>
  <c r="BF9" i="14"/>
  <c r="CA23" i="1"/>
  <c r="AW23" i="1"/>
  <c r="L9" i="14" s="1"/>
  <c r="CB23" i="1"/>
  <c r="N9" i="14" l="1"/>
  <c r="O9" i="14"/>
  <c r="BZ14" i="14"/>
  <c r="BY14" i="14"/>
  <c r="CF9" i="14"/>
  <c r="BN9" i="14"/>
  <c r="AD9" i="14"/>
  <c r="CO9" i="14"/>
  <c r="AM9" i="14"/>
  <c r="U9" i="14"/>
  <c r="BE9" i="14"/>
  <c r="CX9" i="14"/>
  <c r="DG9" i="14"/>
  <c r="G28" i="1"/>
  <c r="H27" i="1"/>
  <c r="V27" i="1" s="1"/>
  <c r="AY14" i="14"/>
  <c r="AX14" i="14"/>
  <c r="O26" i="1"/>
  <c r="V26" i="1"/>
  <c r="BX15" i="14"/>
  <c r="D15" i="14"/>
  <c r="AW15" i="14"/>
  <c r="F14" i="14"/>
  <c r="E14" i="14"/>
  <c r="BW15" i="14"/>
  <c r="C15" i="14"/>
  <c r="AV15" i="14"/>
  <c r="R9" i="14" l="1"/>
  <c r="CC14" i="14"/>
  <c r="I14" i="14"/>
  <c r="BB14" i="14"/>
  <c r="W27" i="1"/>
  <c r="AM27" i="1" s="1"/>
  <c r="X27" i="1"/>
  <c r="Y27" i="1" s="1"/>
  <c r="AN27" i="1" s="1"/>
  <c r="DA9" i="14"/>
  <c r="CZ9" i="14"/>
  <c r="CR9" i="14"/>
  <c r="CQ9" i="14"/>
  <c r="CI9" i="14"/>
  <c r="CH9" i="14"/>
  <c r="F15" i="14"/>
  <c r="E15" i="14"/>
  <c r="G29" i="1"/>
  <c r="H28" i="1"/>
  <c r="BH9" i="14"/>
  <c r="BG9" i="14"/>
  <c r="AF9" i="14"/>
  <c r="AG9" i="14"/>
  <c r="BY15" i="14"/>
  <c r="BZ15" i="14"/>
  <c r="AY15" i="14"/>
  <c r="AX15" i="14"/>
  <c r="W9" i="14"/>
  <c r="X9" i="14"/>
  <c r="X26" i="1"/>
  <c r="Y26" i="1" s="1"/>
  <c r="AX26" i="1" s="1"/>
  <c r="M10" i="14" s="1"/>
  <c r="W26" i="1"/>
  <c r="DJ9" i="14"/>
  <c r="DI9" i="14"/>
  <c r="AO9" i="14"/>
  <c r="AP9" i="14"/>
  <c r="AT9" i="14" s="1"/>
  <c r="BP9" i="14"/>
  <c r="BQ9" i="14"/>
  <c r="AA9" i="14" l="1"/>
  <c r="BB15" i="14"/>
  <c r="CL9" i="14"/>
  <c r="DD9" i="14"/>
  <c r="DM9" i="14"/>
  <c r="CC15" i="14"/>
  <c r="AS9" i="14"/>
  <c r="AJ9" i="14"/>
  <c r="BK9" i="14"/>
  <c r="I15" i="14"/>
  <c r="BT9" i="14"/>
  <c r="CU9" i="14"/>
  <c r="O28" i="1"/>
  <c r="V28" i="1"/>
  <c r="CA26" i="1"/>
  <c r="AW26" i="1"/>
  <c r="L10" i="14" s="1"/>
  <c r="CB26" i="1"/>
  <c r="G30" i="1"/>
  <c r="H29" i="1"/>
  <c r="V29" i="1" s="1"/>
  <c r="AN10" i="14"/>
  <c r="CY10" i="14"/>
  <c r="DH10" i="14"/>
  <c r="V10" i="14"/>
  <c r="AE10" i="14"/>
  <c r="CG10" i="14"/>
  <c r="BF10" i="14"/>
  <c r="BO10" i="14"/>
  <c r="CP10" i="14"/>
  <c r="D16" i="14"/>
  <c r="AW16" i="14"/>
  <c r="BX16" i="14"/>
  <c r="BW16" i="14"/>
  <c r="AV16" i="14"/>
  <c r="C16" i="14"/>
  <c r="F3" i="17"/>
  <c r="O10" i="14" l="1"/>
  <c r="N10" i="14"/>
  <c r="E16" i="14"/>
  <c r="F16" i="14"/>
  <c r="CO10" i="14"/>
  <c r="AM10" i="14"/>
  <c r="AD10" i="14"/>
  <c r="BN10" i="14"/>
  <c r="U10" i="14"/>
  <c r="CF10" i="14"/>
  <c r="DG10" i="14"/>
  <c r="BE10" i="14"/>
  <c r="CX10" i="14"/>
  <c r="AX16" i="14"/>
  <c r="AY16" i="14"/>
  <c r="X29" i="1"/>
  <c r="Y29" i="1" s="1"/>
  <c r="AN29" i="1" s="1"/>
  <c r="W29" i="1"/>
  <c r="AM29" i="1" s="1"/>
  <c r="BZ16" i="14"/>
  <c r="BY16" i="14"/>
  <c r="H30" i="1"/>
  <c r="G31" i="1"/>
  <c r="X28" i="1"/>
  <c r="Y28" i="1" s="1"/>
  <c r="AX28" i="1" s="1"/>
  <c r="M11" i="14" s="1"/>
  <c r="W28" i="1"/>
  <c r="R10" i="14" l="1"/>
  <c r="I16" i="14"/>
  <c r="CC16" i="14"/>
  <c r="BB16" i="14"/>
  <c r="G32" i="1"/>
  <c r="H31" i="1"/>
  <c r="V31" i="1" s="1"/>
  <c r="BH10" i="14"/>
  <c r="BG10" i="14"/>
  <c r="BQ10" i="14"/>
  <c r="BP10" i="14"/>
  <c r="CQ10" i="14"/>
  <c r="CR10" i="14"/>
  <c r="O30" i="1"/>
  <c r="V30" i="1"/>
  <c r="AV17" i="14"/>
  <c r="BW17" i="14"/>
  <c r="C17" i="14"/>
  <c r="DJ10" i="14"/>
  <c r="DI10" i="14"/>
  <c r="AF10" i="14"/>
  <c r="AG10" i="14"/>
  <c r="CA28" i="1"/>
  <c r="CB28" i="1"/>
  <c r="AW28" i="1"/>
  <c r="L11" i="14" s="1"/>
  <c r="AW17" i="14"/>
  <c r="D17" i="14"/>
  <c r="BX17" i="14"/>
  <c r="CH10" i="14"/>
  <c r="CI10" i="14"/>
  <c r="CG11" i="14"/>
  <c r="CY11" i="14"/>
  <c r="AN11" i="14"/>
  <c r="BO11" i="14"/>
  <c r="CP11" i="14"/>
  <c r="DH11" i="14"/>
  <c r="BF11" i="14"/>
  <c r="AE11" i="14"/>
  <c r="V11" i="14"/>
  <c r="DA10" i="14"/>
  <c r="CZ10" i="14"/>
  <c r="X10" i="14"/>
  <c r="W10" i="14"/>
  <c r="AO10" i="14"/>
  <c r="AP10" i="14"/>
  <c r="AT10" i="14" s="1"/>
  <c r="K384" i="18"/>
  <c r="AM384" i="18" s="1"/>
  <c r="N11" i="14" l="1"/>
  <c r="O11" i="14"/>
  <c r="AJ10" i="14"/>
  <c r="AS10" i="14"/>
  <c r="BT10" i="14"/>
  <c r="CL10" i="14"/>
  <c r="CU10" i="14"/>
  <c r="BK10" i="14"/>
  <c r="AA10" i="14"/>
  <c r="DD10" i="14"/>
  <c r="DM10" i="14"/>
  <c r="F17" i="14"/>
  <c r="E17" i="14"/>
  <c r="BZ17" i="14"/>
  <c r="BY17" i="14"/>
  <c r="AY17" i="14"/>
  <c r="AX17" i="14"/>
  <c r="W31" i="1"/>
  <c r="AM31" i="1" s="1"/>
  <c r="X31" i="1"/>
  <c r="Y31" i="1" s="1"/>
  <c r="AN31" i="1" s="1"/>
  <c r="BN11" i="14"/>
  <c r="U11" i="14"/>
  <c r="DG11" i="14"/>
  <c r="AD11" i="14"/>
  <c r="BE11" i="14"/>
  <c r="CO11" i="14"/>
  <c r="CF11" i="14"/>
  <c r="AM11" i="14"/>
  <c r="CX11" i="14"/>
  <c r="X30" i="1"/>
  <c r="Y30" i="1" s="1"/>
  <c r="AX30" i="1" s="1"/>
  <c r="M12" i="14" s="1"/>
  <c r="W30" i="1"/>
  <c r="G33" i="1"/>
  <c r="H32" i="1"/>
  <c r="V32" i="1" s="1"/>
  <c r="R11" i="14" l="1"/>
  <c r="BB17" i="14"/>
  <c r="CC17" i="14"/>
  <c r="I17" i="14"/>
  <c r="CB30" i="1"/>
  <c r="CA30" i="1"/>
  <c r="AW30" i="1"/>
  <c r="L12" i="14" s="1"/>
  <c r="BG11" i="14"/>
  <c r="BH11" i="14"/>
  <c r="BQ11" i="14"/>
  <c r="BP11" i="14"/>
  <c r="V12" i="14"/>
  <c r="BO12" i="14"/>
  <c r="CG12" i="14"/>
  <c r="DH12" i="14"/>
  <c r="AN12" i="14"/>
  <c r="CP12" i="14"/>
  <c r="AE12" i="14"/>
  <c r="CY12" i="14"/>
  <c r="BF12" i="14"/>
  <c r="CI11" i="14"/>
  <c r="CH11" i="14"/>
  <c r="AG11" i="14"/>
  <c r="AF11" i="14"/>
  <c r="AW18" i="14"/>
  <c r="BX18" i="14"/>
  <c r="D18" i="14"/>
  <c r="W32" i="1"/>
  <c r="AM32" i="1" s="1"/>
  <c r="X32" i="1"/>
  <c r="Y32" i="1" s="1"/>
  <c r="AN32" i="1" s="1"/>
  <c r="CZ11" i="14"/>
  <c r="DA11" i="14"/>
  <c r="CR11" i="14"/>
  <c r="CQ11" i="14"/>
  <c r="DJ11" i="14"/>
  <c r="DI11" i="14"/>
  <c r="BW18" i="14"/>
  <c r="C18" i="14"/>
  <c r="AV18" i="14"/>
  <c r="G34" i="1"/>
  <c r="H33" i="1"/>
  <c r="AO11" i="14"/>
  <c r="AP11" i="14"/>
  <c r="AT11" i="14" s="1"/>
  <c r="W11" i="14"/>
  <c r="X11" i="14"/>
  <c r="O12" i="14" l="1"/>
  <c r="N12" i="14"/>
  <c r="AA11" i="14"/>
  <c r="CU11" i="14"/>
  <c r="DD11" i="14"/>
  <c r="CL11" i="14"/>
  <c r="BK11" i="14"/>
  <c r="DM11" i="14"/>
  <c r="AS11" i="14"/>
  <c r="AJ11" i="14"/>
  <c r="BT11" i="14"/>
  <c r="O33" i="1"/>
  <c r="V33" i="1"/>
  <c r="BZ18" i="14"/>
  <c r="BY18" i="14"/>
  <c r="H34" i="1"/>
  <c r="V34" i="1" s="1"/>
  <c r="G35" i="1"/>
  <c r="AM12" i="14"/>
  <c r="BN12" i="14"/>
  <c r="BE12" i="14"/>
  <c r="CX12" i="14"/>
  <c r="U12" i="14"/>
  <c r="DG12" i="14"/>
  <c r="CF12" i="14"/>
  <c r="AD12" i="14"/>
  <c r="CO12" i="14"/>
  <c r="AX18" i="14"/>
  <c r="AY18" i="14"/>
  <c r="AW19" i="14"/>
  <c r="BX19" i="14"/>
  <c r="D19" i="14"/>
  <c r="E18" i="14"/>
  <c r="F18" i="14"/>
  <c r="C19" i="14"/>
  <c r="AV19" i="14"/>
  <c r="BW19" i="14"/>
  <c r="R12" i="14" l="1"/>
  <c r="CC18" i="14"/>
  <c r="BB18" i="14"/>
  <c r="I18" i="14"/>
  <c r="BY19" i="14"/>
  <c r="BZ19" i="14"/>
  <c r="E19" i="14"/>
  <c r="F19" i="14"/>
  <c r="AG12" i="14"/>
  <c r="AF12" i="14"/>
  <c r="DA12" i="14"/>
  <c r="CZ12" i="14"/>
  <c r="AO12" i="14"/>
  <c r="AP12" i="14"/>
  <c r="AT12" i="14" s="1"/>
  <c r="CH12" i="14"/>
  <c r="CI12" i="14"/>
  <c r="BG12" i="14"/>
  <c r="BH12" i="14"/>
  <c r="G36" i="1"/>
  <c r="H35" i="1"/>
  <c r="V35" i="1" s="1"/>
  <c r="X34" i="1"/>
  <c r="Y34" i="1" s="1"/>
  <c r="AN34" i="1" s="1"/>
  <c r="W34" i="1"/>
  <c r="AM34" i="1" s="1"/>
  <c r="X33" i="1"/>
  <c r="Y33" i="1" s="1"/>
  <c r="AX33" i="1" s="1"/>
  <c r="M13" i="14" s="1"/>
  <c r="W33" i="1"/>
  <c r="DI12" i="14"/>
  <c r="DJ12" i="14"/>
  <c r="AY19" i="14"/>
  <c r="AX19" i="14"/>
  <c r="CQ12" i="14"/>
  <c r="CR12" i="14"/>
  <c r="W12" i="14"/>
  <c r="X12" i="14"/>
  <c r="BQ12" i="14"/>
  <c r="BP12" i="14"/>
  <c r="DD12" i="14" l="1"/>
  <c r="DM12" i="14"/>
  <c r="CL12" i="14"/>
  <c r="AJ12" i="14"/>
  <c r="BB19" i="14"/>
  <c r="BT12" i="14"/>
  <c r="CC19" i="14"/>
  <c r="BK12" i="14"/>
  <c r="AA12" i="14"/>
  <c r="B17" i="22"/>
  <c r="C17" i="22" s="1"/>
  <c r="B37" i="22"/>
  <c r="C37" i="22" s="1"/>
  <c r="B10" i="22"/>
  <c r="C10" i="22" s="1"/>
  <c r="B40" i="22"/>
  <c r="C40" i="22" s="1"/>
  <c r="B43" i="22"/>
  <c r="C43" i="22" s="1"/>
  <c r="B45" i="22"/>
  <c r="C45" i="22" s="1"/>
  <c r="B36" i="22"/>
  <c r="C36" i="22" s="1"/>
  <c r="B5" i="22"/>
  <c r="C5" i="22" s="1"/>
  <c r="B33" i="22"/>
  <c r="C33" i="22" s="1"/>
  <c r="B13" i="22"/>
  <c r="C13" i="22" s="1"/>
  <c r="B41" i="22"/>
  <c r="C41" i="22" s="1"/>
  <c r="B6" i="22"/>
  <c r="C6" i="22" s="1"/>
  <c r="B48" i="22"/>
  <c r="C48" i="22" s="1"/>
  <c r="B12" i="22"/>
  <c r="C12" i="22" s="1"/>
  <c r="B32" i="22"/>
  <c r="C32" i="22" s="1"/>
  <c r="B47" i="22"/>
  <c r="C47" i="22" s="1"/>
  <c r="B9" i="22"/>
  <c r="C9" i="22" s="1"/>
  <c r="B24" i="22"/>
  <c r="C24" i="22" s="1"/>
  <c r="B8" i="22"/>
  <c r="C8" i="22" s="1"/>
  <c r="B50" i="22"/>
  <c r="C50" i="22" s="1"/>
  <c r="B35" i="22"/>
  <c r="C35" i="22" s="1"/>
  <c r="B21" i="22"/>
  <c r="C21" i="22" s="1"/>
  <c r="B25" i="22"/>
  <c r="C25" i="22" s="1"/>
  <c r="B30" i="22"/>
  <c r="C30" i="22" s="1"/>
  <c r="B44" i="22"/>
  <c r="C44" i="22" s="1"/>
  <c r="B46" i="22"/>
  <c r="C46" i="22" s="1"/>
  <c r="B4" i="22"/>
  <c r="C4" i="22" s="1"/>
  <c r="B14" i="22"/>
  <c r="C14" i="22" s="1"/>
  <c r="B31" i="22"/>
  <c r="C31" i="22" s="1"/>
  <c r="B19" i="22"/>
  <c r="C19" i="22" s="1"/>
  <c r="B20" i="22"/>
  <c r="C20" i="22" s="1"/>
  <c r="B49" i="22"/>
  <c r="C49" i="22" s="1"/>
  <c r="B23" i="22"/>
  <c r="C23" i="22" s="1"/>
  <c r="B42" i="22"/>
  <c r="C42" i="22" s="1"/>
  <c r="B39" i="22"/>
  <c r="C39" i="22" s="1"/>
  <c r="B7" i="22"/>
  <c r="C7" i="22" s="1"/>
  <c r="B29" i="22"/>
  <c r="C29" i="22" s="1"/>
  <c r="B26" i="22"/>
  <c r="C26" i="22" s="1"/>
  <c r="B18" i="22"/>
  <c r="C18" i="22" s="1"/>
  <c r="B34" i="22"/>
  <c r="C34" i="22" s="1"/>
  <c r="B22" i="22"/>
  <c r="C22" i="22" s="1"/>
  <c r="B15" i="22"/>
  <c r="C15" i="22" s="1"/>
  <c r="B16" i="22"/>
  <c r="C16" i="22" s="1"/>
  <c r="B38" i="22"/>
  <c r="C38" i="22" s="1"/>
  <c r="B28" i="22"/>
  <c r="C28" i="22" s="1"/>
  <c r="CU12" i="14"/>
  <c r="AS12" i="14"/>
  <c r="I19" i="14"/>
  <c r="CP13" i="14"/>
  <c r="CG13" i="14"/>
  <c r="DH13" i="14"/>
  <c r="CY13" i="14"/>
  <c r="BF13" i="14"/>
  <c r="AN13" i="14"/>
  <c r="V13" i="14"/>
  <c r="BO13" i="14"/>
  <c r="AE13" i="14"/>
  <c r="G37" i="1"/>
  <c r="H36" i="1"/>
  <c r="C20" i="14"/>
  <c r="BW20" i="14"/>
  <c r="AV20" i="14"/>
  <c r="CB33" i="1"/>
  <c r="AW33" i="1"/>
  <c r="L13" i="14" s="1"/>
  <c r="CA33" i="1"/>
  <c r="D20" i="14"/>
  <c r="BX20" i="14"/>
  <c r="AW20" i="14"/>
  <c r="X35" i="1"/>
  <c r="Y35" i="1" s="1"/>
  <c r="AN35" i="1" s="1"/>
  <c r="W35" i="1"/>
  <c r="AM35" i="1" s="1"/>
  <c r="N13" i="14" l="1"/>
  <c r="O13" i="14"/>
  <c r="BW21" i="14"/>
  <c r="AV21" i="14"/>
  <c r="C21" i="14"/>
  <c r="AY20" i="14"/>
  <c r="AX20" i="14"/>
  <c r="G38" i="1"/>
  <c r="H37" i="1"/>
  <c r="V37" i="1" s="1"/>
  <c r="AW21" i="14"/>
  <c r="BX21" i="14"/>
  <c r="D21" i="14"/>
  <c r="BY20" i="14"/>
  <c r="BZ20" i="14"/>
  <c r="CO13" i="14"/>
  <c r="AM13" i="14"/>
  <c r="BE13" i="14"/>
  <c r="CF13" i="14"/>
  <c r="DG13" i="14"/>
  <c r="CX13" i="14"/>
  <c r="BN13" i="14"/>
  <c r="U13" i="14"/>
  <c r="AD13" i="14"/>
  <c r="F20" i="14"/>
  <c r="E20" i="14"/>
  <c r="V36" i="1"/>
  <c r="O36" i="1"/>
  <c r="R13" i="14" l="1"/>
  <c r="I20" i="14"/>
  <c r="CC20" i="14"/>
  <c r="BB20" i="14"/>
  <c r="AF13" i="14"/>
  <c r="AG13" i="14"/>
  <c r="DI13" i="14"/>
  <c r="DJ13" i="14"/>
  <c r="AP13" i="14"/>
  <c r="AT13" i="14" s="1"/>
  <c r="AO13" i="14"/>
  <c r="W13" i="14"/>
  <c r="X13" i="14"/>
  <c r="CR13" i="14"/>
  <c r="CQ13" i="14"/>
  <c r="G39" i="1"/>
  <c r="H38" i="1"/>
  <c r="V38" i="1" s="1"/>
  <c r="F21" i="14"/>
  <c r="E21" i="14"/>
  <c r="X37" i="1"/>
  <c r="Y37" i="1" s="1"/>
  <c r="AN37" i="1" s="1"/>
  <c r="W37" i="1"/>
  <c r="AM37" i="1" s="1"/>
  <c r="BQ13" i="14"/>
  <c r="BP13" i="14"/>
  <c r="CH13" i="14"/>
  <c r="CI13" i="14"/>
  <c r="AY21" i="14"/>
  <c r="AX21" i="14"/>
  <c r="W36" i="1"/>
  <c r="X36" i="1"/>
  <c r="Y36" i="1" s="1"/>
  <c r="DA13" i="14"/>
  <c r="CZ13" i="14"/>
  <c r="BH13" i="14"/>
  <c r="BG13" i="14"/>
  <c r="BZ21" i="14"/>
  <c r="BY21" i="14"/>
  <c r="BK13" i="14" l="1"/>
  <c r="BT13" i="14"/>
  <c r="I21" i="14"/>
  <c r="AA13" i="14"/>
  <c r="AS13" i="14"/>
  <c r="AJ13" i="14"/>
  <c r="DD13" i="14"/>
  <c r="CL13" i="14"/>
  <c r="CC21" i="14"/>
  <c r="X7" i="20"/>
  <c r="AK7" i="20" s="1"/>
  <c r="FB5" i="14"/>
  <c r="FF5" i="14" s="1"/>
  <c r="DM13" i="14"/>
  <c r="BB21" i="14"/>
  <c r="CU13" i="14"/>
  <c r="AW22" i="14"/>
  <c r="BX22" i="14"/>
  <c r="D22" i="14"/>
  <c r="AW36" i="1"/>
  <c r="L14" i="14" s="1"/>
  <c r="CA36" i="1"/>
  <c r="G40" i="1"/>
  <c r="H39" i="1"/>
  <c r="X38" i="1"/>
  <c r="Y38" i="1" s="1"/>
  <c r="AN38" i="1" s="1"/>
  <c r="W38" i="1"/>
  <c r="AM38" i="1" s="1"/>
  <c r="CB36" i="1"/>
  <c r="AX36" i="1"/>
  <c r="M14" i="14" s="1"/>
  <c r="BW22" i="14"/>
  <c r="C22" i="14"/>
  <c r="AV22" i="14"/>
  <c r="N14" i="14" l="1"/>
  <c r="O14" i="14"/>
  <c r="X8" i="20"/>
  <c r="AK8" i="20" s="1"/>
  <c r="X9" i="20"/>
  <c r="AK9" i="20" s="1"/>
  <c r="E22" i="14"/>
  <c r="F22" i="14"/>
  <c r="BZ22" i="14"/>
  <c r="BY22" i="14"/>
  <c r="D23" i="14"/>
  <c r="AW23" i="14"/>
  <c r="BX23" i="14"/>
  <c r="AD14" i="14"/>
  <c r="CO14" i="14"/>
  <c r="BE14" i="14"/>
  <c r="DG14" i="14"/>
  <c r="BN14" i="14"/>
  <c r="U14" i="14"/>
  <c r="CX14" i="14"/>
  <c r="CF14" i="14"/>
  <c r="AM14" i="14"/>
  <c r="CG14" i="14"/>
  <c r="V14" i="14"/>
  <c r="DH14" i="14"/>
  <c r="BF14" i="14"/>
  <c r="AN14" i="14"/>
  <c r="CP14" i="14"/>
  <c r="CY14" i="14"/>
  <c r="BO14" i="14"/>
  <c r="AE14" i="14"/>
  <c r="V39" i="1"/>
  <c r="O39" i="1"/>
  <c r="AY22" i="14"/>
  <c r="AX22" i="14"/>
  <c r="G41" i="1"/>
  <c r="H40" i="1"/>
  <c r="V40" i="1" s="1"/>
  <c r="AV23" i="14"/>
  <c r="BW23" i="14"/>
  <c r="C23" i="14"/>
  <c r="R14" i="14" l="1"/>
  <c r="BB22" i="14"/>
  <c r="I22" i="14"/>
  <c r="CC22" i="14"/>
  <c r="W39" i="1"/>
  <c r="X39" i="1"/>
  <c r="Y39" i="1" s="1"/>
  <c r="AX39" i="1" s="1"/>
  <c r="M15" i="14" s="1"/>
  <c r="AO14" i="14"/>
  <c r="AP14" i="14"/>
  <c r="AT14" i="14" s="1"/>
  <c r="DA14" i="14"/>
  <c r="CZ14" i="14"/>
  <c r="BH14" i="14"/>
  <c r="BG14" i="14"/>
  <c r="BY23" i="14"/>
  <c r="BZ23" i="14"/>
  <c r="AY23" i="14"/>
  <c r="AX23" i="14"/>
  <c r="CH14" i="14"/>
  <c r="CI14" i="14"/>
  <c r="W14" i="14"/>
  <c r="X14" i="14"/>
  <c r="CR14" i="14"/>
  <c r="CQ14" i="14"/>
  <c r="X40" i="1"/>
  <c r="Y40" i="1" s="1"/>
  <c r="AN40" i="1" s="1"/>
  <c r="W40" i="1"/>
  <c r="AM40" i="1" s="1"/>
  <c r="BQ14" i="14"/>
  <c r="BP14" i="14"/>
  <c r="AF14" i="14"/>
  <c r="AG14" i="14"/>
  <c r="E23" i="14"/>
  <c r="F23" i="14"/>
  <c r="G42" i="1"/>
  <c r="H41" i="1"/>
  <c r="V41" i="1" s="1"/>
  <c r="DJ14" i="14"/>
  <c r="DI14" i="14"/>
  <c r="DM14" i="14" l="1"/>
  <c r="CC23" i="14"/>
  <c r="AA14" i="14"/>
  <c r="I23" i="14"/>
  <c r="AS14" i="14"/>
  <c r="CU14" i="14"/>
  <c r="CL14" i="14"/>
  <c r="BT14" i="14"/>
  <c r="BK14" i="14"/>
  <c r="AJ14" i="14"/>
  <c r="BB23" i="14"/>
  <c r="DD14" i="14"/>
  <c r="BW24" i="14"/>
  <c r="AV24" i="14"/>
  <c r="C24" i="14"/>
  <c r="AW24" i="14"/>
  <c r="BX24" i="14"/>
  <c r="D24" i="14"/>
  <c r="V15" i="14"/>
  <c r="CP15" i="14"/>
  <c r="CY15" i="14"/>
  <c r="AE15" i="14"/>
  <c r="BF15" i="14"/>
  <c r="CG15" i="14"/>
  <c r="BO15" i="14"/>
  <c r="DH15" i="14"/>
  <c r="AN15" i="14"/>
  <c r="X41" i="1"/>
  <c r="Y41" i="1" s="1"/>
  <c r="AN41" i="1" s="1"/>
  <c r="W41" i="1"/>
  <c r="AM41" i="1" s="1"/>
  <c r="G43" i="1"/>
  <c r="H42" i="1"/>
  <c r="CA39" i="1"/>
  <c r="AW39" i="1"/>
  <c r="L15" i="14" s="1"/>
  <c r="CB39" i="1"/>
  <c r="N15" i="14" l="1"/>
  <c r="O15" i="14"/>
  <c r="BX25" i="14"/>
  <c r="AW25" i="14"/>
  <c r="D25" i="14"/>
  <c r="AX24" i="14"/>
  <c r="AY24" i="14"/>
  <c r="V42" i="1"/>
  <c r="O42" i="1"/>
  <c r="BZ24" i="14"/>
  <c r="BY24" i="14"/>
  <c r="G44" i="1"/>
  <c r="H43" i="1"/>
  <c r="V43" i="1" s="1"/>
  <c r="CO15" i="14"/>
  <c r="U15" i="14"/>
  <c r="AM15" i="14"/>
  <c r="AD15" i="14"/>
  <c r="CF15" i="14"/>
  <c r="DG15" i="14"/>
  <c r="BN15" i="14"/>
  <c r="CX15" i="14"/>
  <c r="BE15" i="14"/>
  <c r="BW25" i="14"/>
  <c r="AV25" i="14"/>
  <c r="C25" i="14"/>
  <c r="E24" i="14"/>
  <c r="F24" i="14"/>
  <c r="R15" i="14" l="1"/>
  <c r="I24" i="14"/>
  <c r="CC24" i="14"/>
  <c r="BB24" i="14"/>
  <c r="BG15" i="14"/>
  <c r="BH15" i="14"/>
  <c r="W15" i="14"/>
  <c r="X15" i="14"/>
  <c r="AX25" i="14"/>
  <c r="AY25" i="14"/>
  <c r="DA15" i="14"/>
  <c r="CZ15" i="14"/>
  <c r="AG15" i="14"/>
  <c r="AF15" i="14"/>
  <c r="CQ15" i="14"/>
  <c r="CR15" i="14"/>
  <c r="BY25" i="14"/>
  <c r="BZ25" i="14"/>
  <c r="W43" i="1"/>
  <c r="AM43" i="1" s="1"/>
  <c r="X43" i="1"/>
  <c r="Y43" i="1" s="1"/>
  <c r="AN43" i="1" s="1"/>
  <c r="F25" i="14"/>
  <c r="E25" i="14"/>
  <c r="BQ15" i="14"/>
  <c r="BP15" i="14"/>
  <c r="AO15" i="14"/>
  <c r="AP15" i="14"/>
  <c r="AT15" i="14" s="1"/>
  <c r="DI15" i="14"/>
  <c r="DJ15" i="14"/>
  <c r="G45" i="1"/>
  <c r="H44" i="1"/>
  <c r="V44" i="1" s="1"/>
  <c r="CH15" i="14"/>
  <c r="CI15" i="14"/>
  <c r="W42" i="1"/>
  <c r="X42" i="1"/>
  <c r="Y42" i="1" s="1"/>
  <c r="AX42" i="1" s="1"/>
  <c r="M16" i="14" s="1"/>
  <c r="I25" i="14" l="1"/>
  <c r="DD15" i="14"/>
  <c r="CL15" i="14"/>
  <c r="BB25" i="14"/>
  <c r="CU15" i="14"/>
  <c r="AA15" i="14"/>
  <c r="DM15" i="14"/>
  <c r="BT15" i="14"/>
  <c r="AJ15" i="14"/>
  <c r="AS15" i="14"/>
  <c r="CC25" i="14"/>
  <c r="BK15" i="14"/>
  <c r="BO16" i="14"/>
  <c r="CP16" i="14"/>
  <c r="DH16" i="14"/>
  <c r="AE16" i="14"/>
  <c r="AN16" i="14"/>
  <c r="CG16" i="14"/>
  <c r="BF16" i="14"/>
  <c r="V16" i="14"/>
  <c r="CY16" i="14"/>
  <c r="CB42" i="1"/>
  <c r="AW42" i="1"/>
  <c r="L16" i="14" s="1"/>
  <c r="CA42" i="1"/>
  <c r="BX26" i="14"/>
  <c r="D26" i="14"/>
  <c r="AW26" i="14"/>
  <c r="W44" i="1"/>
  <c r="AM44" i="1" s="1"/>
  <c r="X44" i="1"/>
  <c r="Y44" i="1" s="1"/>
  <c r="AN44" i="1" s="1"/>
  <c r="G46" i="1"/>
  <c r="H45" i="1"/>
  <c r="C26" i="14"/>
  <c r="AV26" i="14"/>
  <c r="BW26" i="14"/>
  <c r="N16" i="14" l="1"/>
  <c r="O16" i="14"/>
  <c r="BZ26" i="14"/>
  <c r="BY26" i="14"/>
  <c r="G47" i="1"/>
  <c r="H46" i="1"/>
  <c r="V46" i="1" s="1"/>
  <c r="AX26" i="14"/>
  <c r="AY26" i="14"/>
  <c r="BX27" i="14"/>
  <c r="D27" i="14"/>
  <c r="AW27" i="14"/>
  <c r="F26" i="14"/>
  <c r="E26" i="14"/>
  <c r="AV27" i="14"/>
  <c r="BW27" i="14"/>
  <c r="C27" i="14"/>
  <c r="V45" i="1"/>
  <c r="O45" i="1"/>
  <c r="CO16" i="14"/>
  <c r="BN16" i="14"/>
  <c r="AD16" i="14"/>
  <c r="BE16" i="14"/>
  <c r="CF16" i="14"/>
  <c r="U16" i="14"/>
  <c r="CX16" i="14"/>
  <c r="AM16" i="14"/>
  <c r="DG16" i="14"/>
  <c r="R16" i="14" l="1"/>
  <c r="I26" i="14"/>
  <c r="BB26" i="14"/>
  <c r="CC26" i="14"/>
  <c r="AP16" i="14"/>
  <c r="AT16" i="14" s="1"/>
  <c r="AO16" i="14"/>
  <c r="CR16" i="14"/>
  <c r="CQ16" i="14"/>
  <c r="BZ27" i="14"/>
  <c r="BY27" i="14"/>
  <c r="G48" i="1"/>
  <c r="H47" i="1"/>
  <c r="V47" i="1" s="1"/>
  <c r="DJ16" i="14"/>
  <c r="DI16" i="14"/>
  <c r="DA16" i="14"/>
  <c r="CZ16" i="14"/>
  <c r="BH16" i="14"/>
  <c r="BG16" i="14"/>
  <c r="AX27" i="14"/>
  <c r="AY27" i="14"/>
  <c r="X16" i="14"/>
  <c r="W16" i="14"/>
  <c r="AG16" i="14"/>
  <c r="AF16" i="14"/>
  <c r="X45" i="1"/>
  <c r="Y45" i="1" s="1"/>
  <c r="AX45" i="1" s="1"/>
  <c r="M17" i="14" s="1"/>
  <c r="W45" i="1"/>
  <c r="CI16" i="14"/>
  <c r="CH16" i="14"/>
  <c r="BP16" i="14"/>
  <c r="BQ16" i="14"/>
  <c r="F27" i="14"/>
  <c r="E27" i="14"/>
  <c r="X46" i="1"/>
  <c r="Y46" i="1" s="1"/>
  <c r="AN46" i="1" s="1"/>
  <c r="W46" i="1"/>
  <c r="AM46" i="1" s="1"/>
  <c r="AA16" i="14" l="1"/>
  <c r="BK16" i="14"/>
  <c r="DM16" i="14"/>
  <c r="CU16" i="14"/>
  <c r="AS16" i="14"/>
  <c r="BB27" i="14"/>
  <c r="I27" i="14"/>
  <c r="CL16" i="14"/>
  <c r="CC27" i="14"/>
  <c r="BT16" i="14"/>
  <c r="AJ16" i="14"/>
  <c r="DD16" i="14"/>
  <c r="AV28" i="14"/>
  <c r="BW28" i="14"/>
  <c r="C28" i="14"/>
  <c r="DH17" i="14"/>
  <c r="AE17" i="14"/>
  <c r="AN17" i="14"/>
  <c r="CG17" i="14"/>
  <c r="BF17" i="14"/>
  <c r="V17" i="14"/>
  <c r="CY17" i="14"/>
  <c r="BO17" i="14"/>
  <c r="CP17" i="14"/>
  <c r="BX28" i="14"/>
  <c r="AW28" i="14"/>
  <c r="D28" i="14"/>
  <c r="X47" i="1"/>
  <c r="Y47" i="1" s="1"/>
  <c r="AN47" i="1" s="1"/>
  <c r="W47" i="1"/>
  <c r="AM47" i="1" s="1"/>
  <c r="CA45" i="1"/>
  <c r="CB45" i="1"/>
  <c r="AW45" i="1"/>
  <c r="L17" i="14" s="1"/>
  <c r="G49" i="1"/>
  <c r="H48" i="1"/>
  <c r="N17" i="14" l="1"/>
  <c r="O17" i="14"/>
  <c r="BE17" i="14"/>
  <c r="DG17" i="14"/>
  <c r="U17" i="14"/>
  <c r="CX17" i="14"/>
  <c r="AD17" i="14"/>
  <c r="AM17" i="14"/>
  <c r="CF17" i="14"/>
  <c r="BN17" i="14"/>
  <c r="CO17" i="14"/>
  <c r="BX29" i="14"/>
  <c r="AW29" i="14"/>
  <c r="D29" i="14"/>
  <c r="BY28" i="14"/>
  <c r="BZ28" i="14"/>
  <c r="AY28" i="14"/>
  <c r="AX28" i="14"/>
  <c r="O48" i="1"/>
  <c r="V48" i="1"/>
  <c r="G50" i="1"/>
  <c r="H49" i="1"/>
  <c r="V49" i="1" s="1"/>
  <c r="C29" i="14"/>
  <c r="AV29" i="14"/>
  <c r="BW29" i="14"/>
  <c r="E28" i="14"/>
  <c r="F28" i="14"/>
  <c r="R17" i="14" l="1"/>
  <c r="I28" i="14"/>
  <c r="CC28" i="14"/>
  <c r="BB28" i="14"/>
  <c r="AY29" i="14"/>
  <c r="AX29" i="14"/>
  <c r="W48" i="1"/>
  <c r="X48" i="1"/>
  <c r="Y48" i="1" s="1"/>
  <c r="AX48" i="1" s="1"/>
  <c r="M18" i="14" s="1"/>
  <c r="BQ17" i="14"/>
  <c r="BP17" i="14"/>
  <c r="DI17" i="14"/>
  <c r="DJ17" i="14"/>
  <c r="E29" i="14"/>
  <c r="F29" i="14"/>
  <c r="AG17" i="14"/>
  <c r="AF17" i="14"/>
  <c r="BG17" i="14"/>
  <c r="BH17" i="14"/>
  <c r="X49" i="1"/>
  <c r="Y49" i="1" s="1"/>
  <c r="AN49" i="1" s="1"/>
  <c r="W49" i="1"/>
  <c r="AM49" i="1" s="1"/>
  <c r="CH17" i="14"/>
  <c r="CI17" i="14"/>
  <c r="DA17" i="14"/>
  <c r="CZ17" i="14"/>
  <c r="BY29" i="14"/>
  <c r="BZ29" i="14"/>
  <c r="G51" i="1"/>
  <c r="H50" i="1"/>
  <c r="V50" i="1" s="1"/>
  <c r="CQ17" i="14"/>
  <c r="CR17" i="14"/>
  <c r="AO17" i="14"/>
  <c r="AP17" i="14"/>
  <c r="AT17" i="14" s="1"/>
  <c r="X17" i="14"/>
  <c r="W17" i="14"/>
  <c r="BT17" i="14" l="1"/>
  <c r="BB29" i="14"/>
  <c r="AJ17" i="14"/>
  <c r="AA17" i="14"/>
  <c r="CU17" i="14"/>
  <c r="CC29" i="14"/>
  <c r="CL17" i="14"/>
  <c r="DD17" i="14"/>
  <c r="BK17" i="14"/>
  <c r="DM17" i="14"/>
  <c r="AS17" i="14"/>
  <c r="I29" i="14"/>
  <c r="AV30" i="14"/>
  <c r="BW30" i="14"/>
  <c r="C30" i="14"/>
  <c r="AW48" i="1"/>
  <c r="L18" i="14" s="1"/>
  <c r="CB48" i="1"/>
  <c r="CA48" i="1"/>
  <c r="W50" i="1"/>
  <c r="AM50" i="1" s="1"/>
  <c r="X50" i="1"/>
  <c r="Y50" i="1" s="1"/>
  <c r="AN50" i="1" s="1"/>
  <c r="BX30" i="14"/>
  <c r="D30" i="14"/>
  <c r="AW30" i="14"/>
  <c r="G52" i="1"/>
  <c r="H51" i="1"/>
  <c r="AE18" i="14"/>
  <c r="CY18" i="14"/>
  <c r="BO18" i="14"/>
  <c r="CG18" i="14"/>
  <c r="DH18" i="14"/>
  <c r="BF18" i="14"/>
  <c r="V18" i="14"/>
  <c r="AN18" i="14"/>
  <c r="CP18" i="14"/>
  <c r="N18" i="14" l="1"/>
  <c r="O18" i="14"/>
  <c r="G53" i="1"/>
  <c r="H52" i="1"/>
  <c r="V52" i="1" s="1"/>
  <c r="D31" i="14"/>
  <c r="BX31" i="14"/>
  <c r="AW31" i="14"/>
  <c r="CX18" i="14"/>
  <c r="AD18" i="14"/>
  <c r="DG18" i="14"/>
  <c r="U18" i="14"/>
  <c r="BN18" i="14"/>
  <c r="CF18" i="14"/>
  <c r="CO18" i="14"/>
  <c r="AM18" i="14"/>
  <c r="BE18" i="14"/>
  <c r="C31" i="14"/>
  <c r="AV31" i="14"/>
  <c r="BW31" i="14"/>
  <c r="F30" i="14"/>
  <c r="E30" i="14"/>
  <c r="BZ30" i="14"/>
  <c r="BY30" i="14"/>
  <c r="V51" i="1"/>
  <c r="O51" i="1"/>
  <c r="AX30" i="14"/>
  <c r="AY30" i="14"/>
  <c r="R18" i="14" l="1"/>
  <c r="I30" i="14"/>
  <c r="CC30" i="14"/>
  <c r="BB30" i="14"/>
  <c r="BH18" i="14"/>
  <c r="BG18" i="14"/>
  <c r="BP18" i="14"/>
  <c r="BQ18" i="14"/>
  <c r="BY31" i="14"/>
  <c r="BZ31" i="14"/>
  <c r="AO18" i="14"/>
  <c r="AP18" i="14"/>
  <c r="AT18" i="14" s="1"/>
  <c r="W18" i="14"/>
  <c r="X18" i="14"/>
  <c r="CZ18" i="14"/>
  <c r="DA18" i="14"/>
  <c r="W51" i="1"/>
  <c r="X51" i="1"/>
  <c r="Y51" i="1" s="1"/>
  <c r="AX51" i="1" s="1"/>
  <c r="M19" i="14" s="1"/>
  <c r="AY31" i="14"/>
  <c r="AX31" i="14"/>
  <c r="CQ18" i="14"/>
  <c r="CR18" i="14"/>
  <c r="DJ18" i="14"/>
  <c r="DI18" i="14"/>
  <c r="X52" i="1"/>
  <c r="Y52" i="1" s="1"/>
  <c r="AN52" i="1" s="1"/>
  <c r="W52" i="1"/>
  <c r="AM52" i="1" s="1"/>
  <c r="E31" i="14"/>
  <c r="F31" i="14"/>
  <c r="CH18" i="14"/>
  <c r="CI18" i="14"/>
  <c r="AF18" i="14"/>
  <c r="AG18" i="14"/>
  <c r="G54" i="1"/>
  <c r="H53" i="1"/>
  <c r="V53" i="1" s="1"/>
  <c r="AA18" i="14" l="1"/>
  <c r="CC31" i="14"/>
  <c r="BT18" i="14"/>
  <c r="CL18" i="14"/>
  <c r="BK18" i="14"/>
  <c r="DD18" i="14"/>
  <c r="AJ18" i="14"/>
  <c r="I31" i="14"/>
  <c r="DM18" i="14"/>
  <c r="BB31" i="14"/>
  <c r="CU18" i="14"/>
  <c r="X53" i="1"/>
  <c r="Y53" i="1" s="1"/>
  <c r="AN53" i="1" s="1"/>
  <c r="W53" i="1"/>
  <c r="AM53" i="1" s="1"/>
  <c r="AE19" i="14"/>
  <c r="V19" i="14"/>
  <c r="CG19" i="14"/>
  <c r="CY19" i="14"/>
  <c r="DH19" i="14"/>
  <c r="AN19" i="14"/>
  <c r="BF19" i="14"/>
  <c r="CP19" i="14"/>
  <c r="BO19" i="14"/>
  <c r="G55" i="1"/>
  <c r="H54" i="1"/>
  <c r="CA51" i="1"/>
  <c r="AW51" i="1"/>
  <c r="L19" i="14" s="1"/>
  <c r="CB51" i="1"/>
  <c r="AS18" i="14"/>
  <c r="AV32" i="14"/>
  <c r="C32" i="14"/>
  <c r="BW32" i="14"/>
  <c r="BX32" i="14"/>
  <c r="D32" i="14"/>
  <c r="AW32" i="14"/>
  <c r="N19" i="14" l="1"/>
  <c r="O19" i="14"/>
  <c r="BY32" i="14"/>
  <c r="BZ32" i="14"/>
  <c r="G56" i="1"/>
  <c r="H55" i="1"/>
  <c r="V55" i="1" s="1"/>
  <c r="C33" i="14"/>
  <c r="BW33" i="14"/>
  <c r="AV33" i="14"/>
  <c r="F32" i="14"/>
  <c r="E32" i="14"/>
  <c r="AD19" i="14"/>
  <c r="BN19" i="14"/>
  <c r="CX19" i="14"/>
  <c r="CF19" i="14"/>
  <c r="U19" i="14"/>
  <c r="DG19" i="14"/>
  <c r="BE19" i="14"/>
  <c r="CO19" i="14"/>
  <c r="AM19" i="14"/>
  <c r="BX33" i="14"/>
  <c r="AW33" i="14"/>
  <c r="D33" i="14"/>
  <c r="AX32" i="14"/>
  <c r="AY32" i="14"/>
  <c r="V54" i="1"/>
  <c r="O54" i="1"/>
  <c r="R19" i="14" l="1"/>
  <c r="BB32" i="14"/>
  <c r="CC32" i="14"/>
  <c r="D56" i="22"/>
  <c r="E56" i="22" s="1"/>
  <c r="D51" i="22"/>
  <c r="E51" i="22" s="1"/>
  <c r="D55" i="22"/>
  <c r="E55" i="22" s="1"/>
  <c r="D52" i="22"/>
  <c r="E52" i="22" s="1"/>
  <c r="D53" i="22"/>
  <c r="E53" i="22" s="1"/>
  <c r="B11" i="22"/>
  <c r="C11" i="22" s="1"/>
  <c r="C3" i="22" s="1"/>
  <c r="B3" i="22" s="1"/>
  <c r="D54" i="22"/>
  <c r="E54" i="22" s="1"/>
  <c r="I32" i="14"/>
  <c r="X54" i="1"/>
  <c r="Y54" i="1" s="1"/>
  <c r="AX54" i="1" s="1"/>
  <c r="M20" i="14" s="1"/>
  <c r="W54" i="1"/>
  <c r="AP19" i="14"/>
  <c r="AT19" i="14" s="1"/>
  <c r="AO19" i="14"/>
  <c r="BH19" i="14"/>
  <c r="BG19" i="14"/>
  <c r="DA19" i="14"/>
  <c r="CZ19" i="14"/>
  <c r="F33" i="14"/>
  <c r="E33" i="14"/>
  <c r="CR19" i="14"/>
  <c r="CQ19" i="14"/>
  <c r="BP19" i="14"/>
  <c r="BQ19" i="14"/>
  <c r="W55" i="1"/>
  <c r="AM55" i="1" s="1"/>
  <c r="X55" i="1"/>
  <c r="Y55" i="1" s="1"/>
  <c r="AN55" i="1" s="1"/>
  <c r="X19" i="14"/>
  <c r="W19" i="14"/>
  <c r="AG19" i="14"/>
  <c r="AF19" i="14"/>
  <c r="AY33" i="14"/>
  <c r="AX33" i="14"/>
  <c r="G57" i="1"/>
  <c r="H56" i="1"/>
  <c r="V56" i="1" s="1"/>
  <c r="DJ19" i="14"/>
  <c r="DI19" i="14"/>
  <c r="CI19" i="14"/>
  <c r="CH19" i="14"/>
  <c r="BZ33" i="14"/>
  <c r="BY33" i="14"/>
  <c r="AW149" i="14"/>
  <c r="AA19" i="14" l="1"/>
  <c r="AS19" i="14"/>
  <c r="CC33" i="14"/>
  <c r="AJ19" i="14"/>
  <c r="E3" i="22"/>
  <c r="D3" i="22" s="1"/>
  <c r="K3" i="22" s="1"/>
  <c r="BT19" i="14"/>
  <c r="I33" i="14"/>
  <c r="DM19" i="14"/>
  <c r="BB33" i="14"/>
  <c r="BK19" i="14"/>
  <c r="CU19" i="14"/>
  <c r="CL19" i="14"/>
  <c r="D34" i="14"/>
  <c r="AW34" i="14"/>
  <c r="BX34" i="14"/>
  <c r="AV34" i="14"/>
  <c r="BW34" i="14"/>
  <c r="C34" i="14"/>
  <c r="W56" i="1"/>
  <c r="AM56" i="1" s="1"/>
  <c r="X56" i="1"/>
  <c r="Y56" i="1" s="1"/>
  <c r="AN56" i="1" s="1"/>
  <c r="DD19" i="14"/>
  <c r="CA54" i="1"/>
  <c r="CB54" i="1"/>
  <c r="AW54" i="1"/>
  <c r="L20" i="14" s="1"/>
  <c r="G58" i="1"/>
  <c r="H57" i="1"/>
  <c r="CP20" i="14"/>
  <c r="BO20" i="14"/>
  <c r="AN20" i="14"/>
  <c r="DH20" i="14"/>
  <c r="AE20" i="14"/>
  <c r="CG20" i="14"/>
  <c r="CY20" i="14"/>
  <c r="BF20" i="14"/>
  <c r="V20" i="14"/>
  <c r="O20" i="14" l="1"/>
  <c r="N20" i="14"/>
  <c r="V57" i="1"/>
  <c r="O57" i="1"/>
  <c r="F34" i="14"/>
  <c r="E34" i="14"/>
  <c r="G59" i="1"/>
  <c r="H58" i="1"/>
  <c r="V58" i="1" s="1"/>
  <c r="BZ34" i="14"/>
  <c r="BY34" i="14"/>
  <c r="BE20" i="14"/>
  <c r="DG20" i="14"/>
  <c r="BN20" i="14"/>
  <c r="CF20" i="14"/>
  <c r="AM20" i="14"/>
  <c r="CO20" i="14"/>
  <c r="CX20" i="14"/>
  <c r="AD20" i="14"/>
  <c r="U20" i="14"/>
  <c r="AW35" i="14"/>
  <c r="BX35" i="14"/>
  <c r="D35" i="14"/>
  <c r="AX34" i="14"/>
  <c r="AY34" i="14"/>
  <c r="BW35" i="14"/>
  <c r="C35" i="14"/>
  <c r="AV35" i="14"/>
  <c r="R20" i="14" l="1"/>
  <c r="I34" i="14"/>
  <c r="BB34" i="14"/>
  <c r="CC34" i="14"/>
  <c r="CH20" i="14"/>
  <c r="CI20" i="14"/>
  <c r="AY35" i="14"/>
  <c r="AX35" i="14"/>
  <c r="DA20" i="14"/>
  <c r="CZ20" i="14"/>
  <c r="G60" i="1"/>
  <c r="H59" i="1"/>
  <c r="V59" i="1" s="1"/>
  <c r="W20" i="14"/>
  <c r="X20" i="14"/>
  <c r="BQ20" i="14"/>
  <c r="BP20" i="14"/>
  <c r="W57" i="1"/>
  <c r="X57" i="1"/>
  <c r="Y57" i="1" s="1"/>
  <c r="AX57" i="1" s="1"/>
  <c r="M21" i="14" s="1"/>
  <c r="F35" i="14"/>
  <c r="E35" i="14"/>
  <c r="CR20" i="14"/>
  <c r="CQ20" i="14"/>
  <c r="BZ35" i="14"/>
  <c r="BY35" i="14"/>
  <c r="AF20" i="14"/>
  <c r="AG20" i="14"/>
  <c r="AP20" i="14"/>
  <c r="AT20" i="14" s="1"/>
  <c r="AO20" i="14"/>
  <c r="DJ20" i="14"/>
  <c r="DI20" i="14"/>
  <c r="BH20" i="14"/>
  <c r="BG20" i="14"/>
  <c r="X58" i="1"/>
  <c r="Y58" i="1" s="1"/>
  <c r="AN58" i="1" s="1"/>
  <c r="W58" i="1"/>
  <c r="AM58" i="1" s="1"/>
  <c r="I35" i="14" l="1"/>
  <c r="BT20" i="14"/>
  <c r="CL20" i="14"/>
  <c r="AJ20" i="14"/>
  <c r="AA20" i="14"/>
  <c r="AS20" i="14"/>
  <c r="BK20" i="14"/>
  <c r="DM20" i="14"/>
  <c r="CC35" i="14"/>
  <c r="DD20" i="14"/>
  <c r="CU20" i="14"/>
  <c r="BB35" i="14"/>
  <c r="BW36" i="14"/>
  <c r="C36" i="14"/>
  <c r="AV36" i="14"/>
  <c r="D36" i="14"/>
  <c r="BX36" i="14"/>
  <c r="AW36" i="14"/>
  <c r="X59" i="1"/>
  <c r="Y59" i="1" s="1"/>
  <c r="AN59" i="1" s="1"/>
  <c r="W59" i="1"/>
  <c r="AM59" i="1" s="1"/>
  <c r="CG21" i="14"/>
  <c r="AE21" i="14"/>
  <c r="AN21" i="14"/>
  <c r="V21" i="14"/>
  <c r="DH21" i="14"/>
  <c r="CY21" i="14"/>
  <c r="BF21" i="14"/>
  <c r="BO21" i="14"/>
  <c r="CP21" i="14"/>
  <c r="AW57" i="1"/>
  <c r="L21" i="14" s="1"/>
  <c r="CA57" i="1"/>
  <c r="CB57" i="1"/>
  <c r="G61" i="1"/>
  <c r="H60" i="1"/>
  <c r="N21" i="14" l="1"/>
  <c r="O21" i="14"/>
  <c r="V60" i="1"/>
  <c r="O60" i="1"/>
  <c r="CO21" i="14"/>
  <c r="CF21" i="14"/>
  <c r="U21" i="14"/>
  <c r="AD21" i="14"/>
  <c r="AM21" i="14"/>
  <c r="BN21" i="14"/>
  <c r="CX21" i="14"/>
  <c r="BE21" i="14"/>
  <c r="DG21" i="14"/>
  <c r="AV37" i="14"/>
  <c r="C37" i="14"/>
  <c r="BW37" i="14"/>
  <c r="D37" i="14"/>
  <c r="BX37" i="14"/>
  <c r="AW37" i="14"/>
  <c r="AX36" i="14"/>
  <c r="AY36" i="14"/>
  <c r="G62" i="1"/>
  <c r="H61" i="1"/>
  <c r="V61" i="1" s="1"/>
  <c r="E36" i="14"/>
  <c r="F36" i="14"/>
  <c r="BY36" i="14"/>
  <c r="BZ36" i="14"/>
  <c r="R21" i="14" l="1"/>
  <c r="BB36" i="14"/>
  <c r="I36" i="14"/>
  <c r="CC36" i="14"/>
  <c r="X61" i="1"/>
  <c r="Y61" i="1" s="1"/>
  <c r="AN61" i="1" s="1"/>
  <c r="W61" i="1"/>
  <c r="AM61" i="1" s="1"/>
  <c r="BZ37" i="14"/>
  <c r="BY37" i="14"/>
  <c r="DI21" i="14"/>
  <c r="DJ21" i="14"/>
  <c r="AP21" i="14"/>
  <c r="AT21" i="14" s="1"/>
  <c r="AO21" i="14"/>
  <c r="CH21" i="14"/>
  <c r="CI21" i="14"/>
  <c r="BP21" i="14"/>
  <c r="BQ21" i="14"/>
  <c r="G63" i="1"/>
  <c r="H62" i="1"/>
  <c r="V62" i="1" s="1"/>
  <c r="E37" i="14"/>
  <c r="F37" i="14"/>
  <c r="BG21" i="14"/>
  <c r="BH21" i="14"/>
  <c r="AG21" i="14"/>
  <c r="AF21" i="14"/>
  <c r="CQ21" i="14"/>
  <c r="CR21" i="14"/>
  <c r="AX37" i="14"/>
  <c r="AY37" i="14"/>
  <c r="CZ21" i="14"/>
  <c r="DA21" i="14"/>
  <c r="X21" i="14"/>
  <c r="W21" i="14"/>
  <c r="W60" i="1"/>
  <c r="X60" i="1"/>
  <c r="Y60" i="1" s="1"/>
  <c r="AX60" i="1" s="1"/>
  <c r="M22" i="14" s="1"/>
  <c r="AS21" i="14" l="1"/>
  <c r="CC37" i="14"/>
  <c r="AA21" i="14"/>
  <c r="CL21" i="14"/>
  <c r="DM21" i="14"/>
  <c r="CU21" i="14"/>
  <c r="BK21" i="14"/>
  <c r="DD21" i="14"/>
  <c r="I37" i="14"/>
  <c r="BT21" i="14"/>
  <c r="AJ21" i="14"/>
  <c r="BF22" i="14"/>
  <c r="DH22" i="14"/>
  <c r="CY22" i="14"/>
  <c r="CG22" i="14"/>
  <c r="CP22" i="14"/>
  <c r="AN22" i="14"/>
  <c r="V22" i="14"/>
  <c r="AE22" i="14"/>
  <c r="BO22" i="14"/>
  <c r="BB37" i="14"/>
  <c r="X62" i="1"/>
  <c r="Y62" i="1" s="1"/>
  <c r="AN62" i="1" s="1"/>
  <c r="W62" i="1"/>
  <c r="AM62" i="1" s="1"/>
  <c r="C38" i="14"/>
  <c r="BW38" i="14"/>
  <c r="AV38" i="14"/>
  <c r="CA60" i="1"/>
  <c r="AW60" i="1"/>
  <c r="L22" i="14" s="1"/>
  <c r="CB60" i="1"/>
  <c r="G64" i="1"/>
  <c r="H63" i="1"/>
  <c r="D38" i="14"/>
  <c r="AW38" i="14"/>
  <c r="BX38" i="14"/>
  <c r="N22" i="14" l="1"/>
  <c r="O22" i="14"/>
  <c r="V63" i="1"/>
  <c r="O63" i="1"/>
  <c r="AV39" i="14"/>
  <c r="C39" i="14"/>
  <c r="BW39" i="14"/>
  <c r="AY38" i="14"/>
  <c r="AX38" i="14"/>
  <c r="BX39" i="14"/>
  <c r="D39" i="14"/>
  <c r="AW39" i="14"/>
  <c r="BZ38" i="14"/>
  <c r="BY38" i="14"/>
  <c r="G65" i="1"/>
  <c r="H64" i="1"/>
  <c r="V64" i="1" s="1"/>
  <c r="AM22" i="14"/>
  <c r="BN22" i="14"/>
  <c r="CX22" i="14"/>
  <c r="CF22" i="14"/>
  <c r="BE22" i="14"/>
  <c r="CO22" i="14"/>
  <c r="U22" i="14"/>
  <c r="AD22" i="14"/>
  <c r="DG22" i="14"/>
  <c r="E38" i="14"/>
  <c r="F38" i="14"/>
  <c r="BB38" i="14" l="1"/>
  <c r="R22" i="14"/>
  <c r="CC38" i="14"/>
  <c r="X64" i="1"/>
  <c r="Y64" i="1" s="1"/>
  <c r="AN64" i="1" s="1"/>
  <c r="W64" i="1"/>
  <c r="AM64" i="1" s="1"/>
  <c r="DI22" i="14"/>
  <c r="DJ22" i="14"/>
  <c r="G66" i="1"/>
  <c r="H65" i="1"/>
  <c r="V65" i="1" s="1"/>
  <c r="BY39" i="14"/>
  <c r="BZ39" i="14"/>
  <c r="W63" i="1"/>
  <c r="X63" i="1"/>
  <c r="Y63" i="1" s="1"/>
  <c r="AX63" i="1" s="1"/>
  <c r="M23" i="14" s="1"/>
  <c r="CQ22" i="14"/>
  <c r="CR22" i="14"/>
  <c r="BH22" i="14"/>
  <c r="BG22" i="14"/>
  <c r="BQ22" i="14"/>
  <c r="BP22" i="14"/>
  <c r="F39" i="14"/>
  <c r="E39" i="14"/>
  <c r="DA22" i="14"/>
  <c r="CZ22" i="14"/>
  <c r="AG22" i="14"/>
  <c r="AF22" i="14"/>
  <c r="I38" i="14"/>
  <c r="W22" i="14"/>
  <c r="X22" i="14"/>
  <c r="CH22" i="14"/>
  <c r="CI22" i="14"/>
  <c r="AP22" i="14"/>
  <c r="AT22" i="14" s="1"/>
  <c r="AO22" i="14"/>
  <c r="AY39" i="14"/>
  <c r="AX39" i="14"/>
  <c r="DM22" i="14" l="1"/>
  <c r="CU22" i="14"/>
  <c r="CC39" i="14"/>
  <c r="AS22" i="14"/>
  <c r="BB39" i="14"/>
  <c r="AA22" i="14"/>
  <c r="DD22" i="14"/>
  <c r="BT22" i="14"/>
  <c r="AJ22" i="14"/>
  <c r="CL22" i="14"/>
  <c r="I39" i="14"/>
  <c r="BK22" i="14"/>
  <c r="AW40" i="14"/>
  <c r="BX40" i="14"/>
  <c r="D40" i="14"/>
  <c r="AE23" i="14"/>
  <c r="DH23" i="14"/>
  <c r="CY23" i="14"/>
  <c r="BO23" i="14"/>
  <c r="CG23" i="14"/>
  <c r="V23" i="14"/>
  <c r="CP23" i="14"/>
  <c r="AN23" i="14"/>
  <c r="BF23" i="14"/>
  <c r="W65" i="1"/>
  <c r="AM65" i="1" s="1"/>
  <c r="X65" i="1"/>
  <c r="Y65" i="1" s="1"/>
  <c r="AN65" i="1" s="1"/>
  <c r="AW63" i="1"/>
  <c r="L23" i="14" s="1"/>
  <c r="CA63" i="1"/>
  <c r="CB63" i="1"/>
  <c r="G67" i="1"/>
  <c r="H66" i="1"/>
  <c r="AV40" i="14"/>
  <c r="BW40" i="14"/>
  <c r="C40" i="14"/>
  <c r="O23" i="14" l="1"/>
  <c r="N23" i="14"/>
  <c r="G68" i="1"/>
  <c r="H67" i="1"/>
  <c r="V67" i="1" s="1"/>
  <c r="D41" i="14"/>
  <c r="AW41" i="14"/>
  <c r="BX41" i="14"/>
  <c r="BY40" i="14"/>
  <c r="BZ40" i="14"/>
  <c r="C41" i="14"/>
  <c r="AV41" i="14"/>
  <c r="BW41" i="14"/>
  <c r="E40" i="14"/>
  <c r="F40" i="14"/>
  <c r="AY40" i="14"/>
  <c r="AX40" i="14"/>
  <c r="O66" i="1"/>
  <c r="V66" i="1"/>
  <c r="BN23" i="14"/>
  <c r="CX23" i="14"/>
  <c r="DG23" i="14"/>
  <c r="U23" i="14"/>
  <c r="AM23" i="14"/>
  <c r="AD23" i="14"/>
  <c r="CO23" i="14"/>
  <c r="BE23" i="14"/>
  <c r="CF23" i="14"/>
  <c r="R23" i="14" l="1"/>
  <c r="I40" i="14"/>
  <c r="CC40" i="14"/>
  <c r="BB40" i="14"/>
  <c r="AF23" i="14"/>
  <c r="AG23" i="14"/>
  <c r="CI23" i="14"/>
  <c r="CH23" i="14"/>
  <c r="AY41" i="14"/>
  <c r="AX41" i="14"/>
  <c r="CQ23" i="14"/>
  <c r="CR23" i="14"/>
  <c r="X23" i="14"/>
  <c r="W23" i="14"/>
  <c r="BQ23" i="14"/>
  <c r="BP23" i="14"/>
  <c r="W66" i="1"/>
  <c r="X66" i="1"/>
  <c r="Y66" i="1" s="1"/>
  <c r="AX66" i="1" s="1"/>
  <c r="M24" i="14" s="1"/>
  <c r="BZ41" i="14"/>
  <c r="BY41" i="14"/>
  <c r="AO23" i="14"/>
  <c r="AP23" i="14"/>
  <c r="AT23" i="14" s="1"/>
  <c r="W67" i="1"/>
  <c r="AM67" i="1" s="1"/>
  <c r="X67" i="1"/>
  <c r="Y67" i="1" s="1"/>
  <c r="AN67" i="1" s="1"/>
  <c r="DI23" i="14"/>
  <c r="DJ23" i="14"/>
  <c r="BG23" i="14"/>
  <c r="BH23" i="14"/>
  <c r="DA23" i="14"/>
  <c r="CZ23" i="14"/>
  <c r="F41" i="14"/>
  <c r="E41" i="14"/>
  <c r="G69" i="1"/>
  <c r="H68" i="1"/>
  <c r="V68" i="1" s="1"/>
  <c r="I41" i="14" l="1"/>
  <c r="AA23" i="14"/>
  <c r="CC41" i="14"/>
  <c r="BT23" i="14"/>
  <c r="AJ23" i="14"/>
  <c r="BB41" i="14"/>
  <c r="AS23" i="14"/>
  <c r="DD23" i="14"/>
  <c r="DM23" i="14"/>
  <c r="BK23" i="14"/>
  <c r="CU23" i="14"/>
  <c r="CL23" i="14"/>
  <c r="X68" i="1"/>
  <c r="Y68" i="1" s="1"/>
  <c r="AN68" i="1" s="1"/>
  <c r="W68" i="1"/>
  <c r="AM68" i="1" s="1"/>
  <c r="BX42" i="14"/>
  <c r="AW42" i="14"/>
  <c r="D42" i="14"/>
  <c r="BF24" i="14"/>
  <c r="CY24" i="14"/>
  <c r="V24" i="14"/>
  <c r="CP24" i="14"/>
  <c r="CG24" i="14"/>
  <c r="DH24" i="14"/>
  <c r="AE24" i="14"/>
  <c r="BO24" i="14"/>
  <c r="AN24" i="14"/>
  <c r="C42" i="14"/>
  <c r="AV42" i="14"/>
  <c r="BW42" i="14"/>
  <c r="CA66" i="1"/>
  <c r="AW66" i="1"/>
  <c r="L24" i="14" s="1"/>
  <c r="CB66" i="1"/>
  <c r="G70" i="1"/>
  <c r="H69" i="1"/>
  <c r="G793" i="18"/>
  <c r="G763" i="18"/>
  <c r="G545" i="18"/>
  <c r="E311" i="18"/>
  <c r="F554" i="18"/>
  <c r="E689" i="18"/>
  <c r="DDQ115" i="6"/>
  <c r="M297" i="18"/>
  <c r="H649" i="18"/>
  <c r="D378" i="18"/>
  <c r="M262" i="18"/>
  <c r="M238" i="18"/>
  <c r="M333" i="18"/>
  <c r="E328" i="18"/>
  <c r="H11" i="18"/>
  <c r="DLY111" i="6"/>
  <c r="F733" i="18"/>
  <c r="F506" i="18"/>
  <c r="H482" i="18"/>
  <c r="H587" i="18"/>
  <c r="M105" i="18"/>
  <c r="F664" i="18"/>
  <c r="E330" i="18"/>
  <c r="E219" i="18"/>
  <c r="E178" i="18"/>
  <c r="E626" i="18"/>
  <c r="E500" i="18"/>
  <c r="G686" i="18"/>
  <c r="D211" i="18"/>
  <c r="G467" i="18"/>
  <c r="E691" i="18"/>
  <c r="E563" i="18"/>
  <c r="M669" i="18"/>
  <c r="D292" i="18"/>
  <c r="F782" i="18"/>
  <c r="E51" i="18"/>
  <c r="E218" i="18"/>
  <c r="E55" i="18"/>
  <c r="G630" i="18"/>
  <c r="E394" i="18"/>
  <c r="E193" i="18"/>
  <c r="WD111" i="6"/>
  <c r="CRH160" i="6"/>
  <c r="M418" i="18"/>
  <c r="M42" i="18"/>
  <c r="G813" i="18"/>
  <c r="D77" i="18"/>
  <c r="M786" i="18"/>
  <c r="M583" i="18"/>
  <c r="D715" i="18"/>
  <c r="M591" i="18"/>
  <c r="M790" i="18"/>
  <c r="E314" i="18"/>
  <c r="D604" i="18"/>
  <c r="XE124" i="6"/>
  <c r="E520" i="18"/>
  <c r="D587" i="18"/>
  <c r="BWR174" i="6"/>
  <c r="H448" i="18"/>
  <c r="H553" i="18"/>
  <c r="D62" i="18"/>
  <c r="AIP124" i="6"/>
  <c r="G790" i="18"/>
  <c r="E183" i="18"/>
  <c r="E740" i="18"/>
  <c r="E151" i="18"/>
  <c r="GQ150" i="6"/>
  <c r="H595" i="18"/>
  <c r="M122" i="18"/>
  <c r="M512" i="18"/>
  <c r="M599" i="18"/>
  <c r="BFT125" i="6"/>
  <c r="H475" i="18"/>
  <c r="M354" i="18"/>
  <c r="AZL160" i="6"/>
  <c r="E197" i="18"/>
  <c r="G43" i="18"/>
  <c r="ADY111" i="6"/>
  <c r="D816" i="18"/>
  <c r="IS115" i="6"/>
  <c r="M741" i="18"/>
  <c r="M161" i="18"/>
  <c r="E440" i="18"/>
  <c r="G561" i="18"/>
  <c r="M420" i="18"/>
  <c r="M199" i="18"/>
  <c r="H781" i="18"/>
  <c r="G364" i="18"/>
  <c r="D261" i="18"/>
  <c r="M133" i="18"/>
  <c r="G645" i="18"/>
  <c r="D207" i="18"/>
  <c r="D829" i="18"/>
  <c r="CEZ177" i="6"/>
  <c r="E766" i="18"/>
  <c r="CHB177" i="6"/>
  <c r="M578" i="18"/>
  <c r="D381" i="18"/>
  <c r="M47" i="18"/>
  <c r="M324" i="18"/>
  <c r="H699" i="18"/>
  <c r="DWW121" i="6"/>
  <c r="M94" i="18"/>
  <c r="H467" i="18"/>
  <c r="G580" i="18"/>
  <c r="M171" i="18"/>
  <c r="M494" i="18"/>
  <c r="D230" i="18"/>
  <c r="F793" i="18"/>
  <c r="E435" i="18"/>
  <c r="CGI124" i="6"/>
  <c r="M802" i="18"/>
  <c r="D413" i="18"/>
  <c r="G704" i="18"/>
  <c r="D127" i="18"/>
  <c r="G653" i="18"/>
  <c r="H457" i="18"/>
  <c r="H632" i="18"/>
  <c r="M672" i="18"/>
  <c r="M296" i="18"/>
  <c r="ATA160" i="6"/>
  <c r="G435" i="18"/>
  <c r="E327" i="18"/>
  <c r="F683" i="18"/>
  <c r="E817" i="18"/>
  <c r="G482" i="18"/>
  <c r="DAV55" i="6"/>
  <c r="F569" i="18"/>
  <c r="UC160" i="6"/>
  <c r="E429" i="18"/>
  <c r="M724" i="18"/>
  <c r="M386" i="18"/>
  <c r="E21" i="18"/>
  <c r="M141" i="18"/>
  <c r="KP111" i="6"/>
  <c r="BYJ146" i="6"/>
  <c r="M499" i="18"/>
  <c r="QL146" i="6"/>
  <c r="H666" i="18"/>
  <c r="M564" i="18"/>
  <c r="D54" i="18"/>
  <c r="D27" i="18"/>
  <c r="G762" i="18"/>
  <c r="D58" i="18"/>
  <c r="E449" i="18"/>
  <c r="E362" i="18"/>
  <c r="D825" i="18"/>
  <c r="E285" i="18"/>
  <c r="F448" i="18"/>
  <c r="H15" i="18"/>
  <c r="M510" i="18"/>
  <c r="BQD125" i="6"/>
  <c r="D273" i="18"/>
  <c r="D290" i="18"/>
  <c r="E59" i="18"/>
  <c r="G463" i="18"/>
  <c r="SS115" i="6"/>
  <c r="M679" i="18"/>
  <c r="D182" i="18"/>
  <c r="E339" i="18"/>
  <c r="BOV111" i="6"/>
  <c r="D345" i="18"/>
  <c r="H703" i="18"/>
  <c r="CHH160" i="6"/>
  <c r="E434" i="18"/>
  <c r="E797" i="18"/>
  <c r="H660" i="18"/>
  <c r="D366" i="18"/>
  <c r="E385" i="18"/>
  <c r="E828" i="18"/>
  <c r="D499" i="18"/>
  <c r="H476" i="18"/>
  <c r="D449" i="18"/>
  <c r="E49" i="18"/>
  <c r="F731" i="18"/>
  <c r="F528" i="18"/>
  <c r="E733" i="18"/>
  <c r="M356" i="18"/>
  <c r="E732" i="18"/>
  <c r="G533" i="18"/>
  <c r="BFX160" i="6"/>
  <c r="M229" i="18"/>
  <c r="DOS124" i="6"/>
  <c r="M214" i="18"/>
  <c r="M75" i="18"/>
  <c r="H443" i="18"/>
  <c r="E564" i="18"/>
  <c r="M79" i="18"/>
  <c r="E229" i="18"/>
  <c r="M381" i="18"/>
  <c r="E26" i="18"/>
  <c r="M256" i="18"/>
  <c r="G11" i="18"/>
  <c r="BLZ125" i="6"/>
  <c r="M242" i="18"/>
  <c r="D402" i="18"/>
  <c r="M288" i="18"/>
  <c r="AZN125" i="6"/>
  <c r="E157" i="18"/>
  <c r="M291" i="18"/>
  <c r="F814" i="18"/>
  <c r="BBC111" i="6"/>
  <c r="E221" i="18"/>
  <c r="E199" i="18"/>
  <c r="E186" i="18"/>
  <c r="F687" i="18"/>
  <c r="M136" i="18"/>
  <c r="M473" i="18"/>
  <c r="E761" i="18"/>
  <c r="E345" i="18"/>
  <c r="M186" i="18"/>
  <c r="H727" i="18"/>
  <c r="D113" i="18"/>
  <c r="BVI127" i="6"/>
  <c r="E413" i="18"/>
  <c r="E189" i="18"/>
  <c r="E693" i="18"/>
  <c r="H547" i="18"/>
  <c r="H496" i="18"/>
  <c r="G443" i="18"/>
  <c r="D776" i="18"/>
  <c r="HB174" i="6"/>
  <c r="D736" i="18"/>
  <c r="H556" i="18"/>
  <c r="H486" i="18"/>
  <c r="H588" i="18"/>
  <c r="E579" i="18"/>
  <c r="G598" i="18"/>
  <c r="M714" i="18"/>
  <c r="M660" i="18"/>
  <c r="EV160" i="6"/>
  <c r="D546" i="18"/>
  <c r="CCT160" i="6"/>
  <c r="M700" i="18"/>
  <c r="E836" i="18"/>
  <c r="WR160" i="6"/>
  <c r="D466" i="18"/>
  <c r="E50" i="18"/>
  <c r="G817" i="18"/>
  <c r="E112" i="18"/>
  <c r="F23" i="18"/>
  <c r="G625" i="18"/>
  <c r="AAP160" i="6"/>
  <c r="M128" i="18"/>
  <c r="E81" i="18"/>
  <c r="D635" i="18"/>
  <c r="M76" i="18"/>
  <c r="M346" i="18"/>
  <c r="D168" i="18"/>
  <c r="JZ111" i="6"/>
  <c r="APP111" i="6"/>
  <c r="E154" i="18"/>
  <c r="E95" i="18"/>
  <c r="H551" i="18"/>
  <c r="G369" i="18"/>
  <c r="EO150" i="6"/>
  <c r="D740" i="18"/>
  <c r="E115" i="18"/>
  <c r="M9" i="18"/>
  <c r="H565" i="18"/>
  <c r="M387" i="18"/>
  <c r="E427" i="18"/>
  <c r="CPP146" i="6"/>
  <c r="M215" i="18"/>
  <c r="M173" i="18"/>
  <c r="H619" i="18"/>
  <c r="CVT55" i="6"/>
  <c r="D294" i="18"/>
  <c r="M371" i="18"/>
  <c r="E788" i="18"/>
  <c r="M270" i="18"/>
  <c r="M18" i="18"/>
  <c r="TT111" i="6"/>
  <c r="M328" i="18"/>
  <c r="M284" i="18"/>
  <c r="H833" i="18"/>
  <c r="E360" i="18"/>
  <c r="E149" i="18"/>
  <c r="OW160" i="6"/>
  <c r="M480" i="18"/>
  <c r="BSC115" i="6"/>
  <c r="GL111" i="6"/>
  <c r="D192" i="18"/>
  <c r="E783" i="18"/>
  <c r="E826" i="18"/>
  <c r="E273" i="18"/>
  <c r="D733" i="18"/>
  <c r="D462" i="18"/>
  <c r="M316" i="18"/>
  <c r="D80" i="18"/>
  <c r="M28" i="18"/>
  <c r="D706" i="18"/>
  <c r="E639" i="18"/>
  <c r="ANM115" i="6"/>
  <c r="H611" i="18"/>
  <c r="G567" i="18"/>
  <c r="AAH124" i="6"/>
  <c r="QI160" i="6"/>
  <c r="CLL146" i="6"/>
  <c r="M459" i="18"/>
  <c r="E662" i="18"/>
  <c r="M212" i="18"/>
  <c r="F369" i="18"/>
  <c r="G836" i="18"/>
  <c r="BPS127" i="6"/>
  <c r="E185" i="18"/>
  <c r="E202" i="18"/>
  <c r="D454" i="18"/>
  <c r="M97" i="18"/>
  <c r="M390" i="18"/>
  <c r="H454" i="18"/>
  <c r="G36" i="18"/>
  <c r="M427" i="18"/>
  <c r="CAK150" i="6"/>
  <c r="E574" i="18"/>
  <c r="H543" i="18"/>
  <c r="DMO55" i="6"/>
  <c r="E417" i="18"/>
  <c r="E584" i="18"/>
  <c r="F451" i="18"/>
  <c r="G16" i="18"/>
  <c r="E494" i="18"/>
  <c r="M558" i="18"/>
  <c r="E698" i="18"/>
  <c r="F799" i="18"/>
  <c r="CIK127" i="6"/>
  <c r="M435" i="18"/>
  <c r="E842" i="18"/>
  <c r="M162" i="18"/>
  <c r="M236" i="18"/>
  <c r="BJX125" i="6"/>
  <c r="G537" i="18"/>
  <c r="E72" i="18"/>
  <c r="CMO124" i="6"/>
  <c r="M582" i="18"/>
  <c r="G365" i="18"/>
  <c r="M620" i="18"/>
  <c r="M68" i="18"/>
  <c r="E844" i="18"/>
  <c r="F35" i="18"/>
  <c r="F632" i="18"/>
  <c r="E578" i="18"/>
  <c r="D444" i="18"/>
  <c r="D703" i="18"/>
  <c r="DHJ177" i="6"/>
  <c r="M520" i="18"/>
  <c r="D24" i="18"/>
  <c r="E262" i="18"/>
  <c r="G782" i="18"/>
  <c r="F728" i="18"/>
  <c r="G550" i="18"/>
  <c r="G446" i="18"/>
  <c r="DBP111" i="6"/>
  <c r="M664" i="18"/>
  <c r="D693" i="18"/>
  <c r="E832" i="18"/>
  <c r="H778" i="18"/>
  <c r="D603" i="18"/>
  <c r="AEI115" i="6"/>
  <c r="AAE150" i="6"/>
  <c r="H540" i="18"/>
  <c r="BUV146" i="6"/>
  <c r="M8" i="18"/>
  <c r="M448" i="18"/>
  <c r="M443" i="18"/>
  <c r="D234" i="18"/>
  <c r="AOZ160" i="6"/>
  <c r="M541" i="18"/>
  <c r="M610" i="18"/>
  <c r="M419" i="18"/>
  <c r="E133" i="18"/>
  <c r="G614" i="18"/>
  <c r="DHP146" i="6"/>
  <c r="M55" i="18"/>
  <c r="E33" i="18"/>
  <c r="F844" i="18"/>
  <c r="G624" i="18"/>
  <c r="D324" i="18"/>
  <c r="E621" i="18"/>
  <c r="F655" i="18"/>
  <c r="D191" i="18"/>
  <c r="H554" i="18"/>
  <c r="E226" i="18"/>
  <c r="E259" i="18"/>
  <c r="H521" i="18"/>
  <c r="CAZ111" i="6"/>
  <c r="BPC127" i="6"/>
  <c r="M627" i="18"/>
  <c r="E672" i="18"/>
  <c r="G821" i="18"/>
  <c r="H615" i="18"/>
  <c r="M61" i="18"/>
  <c r="E195" i="18"/>
  <c r="E437" i="18"/>
  <c r="E137" i="18"/>
  <c r="M72" i="18"/>
  <c r="M294" i="18"/>
  <c r="E322" i="18"/>
  <c r="E104" i="18"/>
  <c r="ALF160" i="6"/>
  <c r="E114" i="18"/>
  <c r="D727" i="18"/>
  <c r="H445" i="18"/>
  <c r="M803" i="18"/>
  <c r="CKU150" i="6"/>
  <c r="M352" i="18"/>
  <c r="BA115" i="6"/>
  <c r="H526" i="18"/>
  <c r="AGN111" i="6"/>
  <c r="G521" i="18"/>
  <c r="D291" i="18"/>
  <c r="H697" i="18"/>
  <c r="G430" i="18"/>
  <c r="BNA124" i="6"/>
  <c r="RR111" i="6"/>
  <c r="G593" i="18"/>
  <c r="H718" i="18"/>
  <c r="M167" i="18"/>
  <c r="E136" i="18"/>
  <c r="ADT111" i="6"/>
  <c r="G371" i="18"/>
  <c r="F827" i="18"/>
  <c r="ASH111" i="6"/>
  <c r="E371" i="18"/>
  <c r="M438" i="18"/>
  <c r="M433" i="18"/>
  <c r="G362" i="18"/>
  <c r="M208" i="18"/>
  <c r="M169" i="18"/>
  <c r="F638" i="18"/>
  <c r="AZV177" i="6"/>
  <c r="M446" i="18"/>
  <c r="G18" i="18"/>
  <c r="E443" i="18"/>
  <c r="E567" i="18"/>
  <c r="MX146" i="6"/>
  <c r="H490" i="18"/>
  <c r="E356" i="18"/>
  <c r="M410" i="18"/>
  <c r="F639" i="18"/>
  <c r="D415" i="18"/>
  <c r="M579" i="18"/>
  <c r="E94" i="18"/>
  <c r="D304" i="18"/>
  <c r="M495" i="18"/>
  <c r="UJ177" i="6"/>
  <c r="H369" i="18"/>
  <c r="M347" i="18"/>
  <c r="E458" i="18"/>
  <c r="SL111" i="6"/>
  <c r="D409" i="18"/>
  <c r="E351" i="18"/>
  <c r="E444" i="18"/>
  <c r="M117" i="18"/>
  <c r="D180" i="18"/>
  <c r="F769" i="18"/>
  <c r="M267" i="18"/>
  <c r="ND160" i="6"/>
  <c r="M287" i="18"/>
  <c r="G35" i="18"/>
  <c r="F491" i="18"/>
  <c r="E318" i="18"/>
  <c r="M585" i="18"/>
  <c r="CTG160" i="6"/>
  <c r="BQR160" i="6"/>
  <c r="CCP111" i="6"/>
  <c r="H720" i="18"/>
  <c r="D416" i="18"/>
  <c r="D686" i="18"/>
  <c r="M265" i="18"/>
  <c r="M185" i="18"/>
  <c r="AML111" i="6"/>
  <c r="BE160" i="6"/>
  <c r="H483" i="18"/>
  <c r="E406" i="18"/>
  <c r="BQA115" i="6"/>
  <c r="F541" i="18"/>
  <c r="M424" i="18"/>
  <c r="E431" i="18"/>
  <c r="F438" i="18"/>
  <c r="E64" i="18"/>
  <c r="G650" i="18"/>
  <c r="M797" i="18"/>
  <c r="M57" i="18"/>
  <c r="G627" i="18"/>
  <c r="G445" i="18"/>
  <c r="M394" i="18"/>
  <c r="G771" i="18"/>
  <c r="E12" i="18"/>
  <c r="E606" i="18"/>
  <c r="M225" i="18"/>
  <c r="H538" i="18"/>
  <c r="E423" i="18"/>
  <c r="E161" i="18"/>
  <c r="D141" i="18"/>
  <c r="H672" i="18"/>
  <c r="BHS150" i="6"/>
  <c r="E776" i="18"/>
  <c r="ANX111" i="6"/>
  <c r="KE115" i="6"/>
  <c r="E169" i="18"/>
  <c r="H808" i="18"/>
  <c r="H493" i="18"/>
  <c r="M336" i="18"/>
  <c r="DGY115" i="6"/>
  <c r="BFQ115" i="6"/>
  <c r="M40" i="18"/>
  <c r="F450" i="18"/>
  <c r="CLY124" i="6"/>
  <c r="LF177" i="6"/>
  <c r="D810" i="18"/>
  <c r="M740" i="18"/>
  <c r="M691" i="18"/>
  <c r="M755" i="18"/>
  <c r="G372" i="18"/>
  <c r="E80" i="18"/>
  <c r="E348" i="18"/>
  <c r="CBW115" i="6"/>
  <c r="E223" i="18"/>
  <c r="M257" i="18"/>
  <c r="OA127" i="6"/>
  <c r="EGR125" i="6"/>
  <c r="E28" i="18"/>
  <c r="DKK160" i="6"/>
  <c r="M54" i="18"/>
  <c r="M773" i="18"/>
  <c r="BUE150" i="6"/>
  <c r="G732" i="18"/>
  <c r="E253" i="18"/>
  <c r="E516" i="18"/>
  <c r="E772" i="18"/>
  <c r="E281" i="18"/>
  <c r="M230" i="18"/>
  <c r="D458" i="18"/>
  <c r="D48" i="18"/>
  <c r="M408" i="18"/>
  <c r="F657" i="18"/>
  <c r="D152" i="18"/>
  <c r="CSX111" i="6"/>
  <c r="IT160" i="6"/>
  <c r="H840" i="18"/>
  <c r="M325" i="18"/>
  <c r="E248" i="18"/>
  <c r="F599" i="18"/>
  <c r="DHJ160" i="6"/>
  <c r="CID111" i="6"/>
  <c r="G716" i="18"/>
  <c r="E684" i="18"/>
  <c r="DHN124" i="6"/>
  <c r="UB111" i="6"/>
  <c r="M692" i="18"/>
  <c r="M665" i="18"/>
  <c r="E63" i="18"/>
  <c r="E200" i="18"/>
  <c r="H431" i="18"/>
  <c r="M38" i="18"/>
  <c r="H829" i="18"/>
  <c r="AET160" i="6"/>
  <c r="CTD146" i="6"/>
  <c r="M282" i="18"/>
  <c r="E108" i="18"/>
  <c r="M308" i="18"/>
  <c r="M172" i="18"/>
  <c r="D630" i="18"/>
  <c r="M165" i="18"/>
  <c r="H541" i="18"/>
  <c r="M247" i="18"/>
  <c r="M93" i="18"/>
  <c r="H484" i="18"/>
  <c r="D839" i="18"/>
  <c r="E758" i="18"/>
  <c r="D38" i="18"/>
  <c r="H627" i="18"/>
  <c r="G452" i="18"/>
  <c r="H514" i="18"/>
  <c r="G434" i="18"/>
  <c r="E113" i="18"/>
  <c r="D307" i="18"/>
  <c r="M667" i="18"/>
  <c r="E246" i="18"/>
  <c r="E562" i="18"/>
  <c r="CFF146" i="6"/>
  <c r="E334" i="18"/>
  <c r="F40" i="18"/>
  <c r="D637" i="18"/>
  <c r="D494" i="18"/>
  <c r="VF111" i="6"/>
  <c r="ALC160" i="6"/>
  <c r="APH111" i="6"/>
  <c r="M81" i="18"/>
  <c r="M817" i="18"/>
  <c r="D599" i="18"/>
  <c r="M528" i="18"/>
  <c r="H774" i="18"/>
  <c r="D525" i="18"/>
  <c r="E656" i="18"/>
  <c r="BAG115" i="6"/>
  <c r="CFS124" i="6"/>
  <c r="E153" i="18"/>
  <c r="D436" i="18"/>
  <c r="E664" i="18"/>
  <c r="E609" i="18"/>
  <c r="AMQ115" i="6"/>
  <c r="E506" i="18"/>
  <c r="M378" i="18"/>
  <c r="E241" i="18"/>
  <c r="E207" i="18"/>
  <c r="DAM160" i="6"/>
  <c r="E102" i="18"/>
  <c r="KV160" i="6"/>
  <c r="H605" i="18"/>
  <c r="D518" i="18"/>
  <c r="BIG160" i="6"/>
  <c r="BWU160" i="6"/>
  <c r="M651" i="18"/>
  <c r="E489" i="18"/>
  <c r="M70" i="18"/>
  <c r="M497" i="18"/>
  <c r="AQX111" i="6"/>
  <c r="E439" i="18"/>
  <c r="H791" i="18"/>
  <c r="F577" i="18"/>
  <c r="M71" i="18"/>
  <c r="D245" i="18"/>
  <c r="D389" i="18"/>
  <c r="H561" i="18"/>
  <c r="H570" i="18"/>
  <c r="E152" i="18"/>
  <c r="M584" i="18"/>
  <c r="G14" i="18"/>
  <c r="BFR146" i="6"/>
  <c r="D208" i="18"/>
  <c r="NN146" i="6"/>
  <c r="H656" i="18"/>
  <c r="G473" i="18"/>
  <c r="M364" i="18"/>
  <c r="F694" i="18"/>
  <c r="G777" i="18"/>
  <c r="E557" i="18"/>
  <c r="D125" i="18"/>
  <c r="M412" i="18"/>
  <c r="D796" i="18"/>
  <c r="E57" i="18"/>
  <c r="AZV174" i="6"/>
  <c r="F653" i="18"/>
  <c r="F757" i="18"/>
  <c r="BFQ150" i="6"/>
  <c r="E166" i="18"/>
  <c r="D410" i="18"/>
  <c r="G584" i="18"/>
  <c r="M35" i="18"/>
  <c r="G522" i="18"/>
  <c r="E510" i="18"/>
  <c r="F47" i="18"/>
  <c r="WO160" i="6"/>
  <c r="CCM115" i="6"/>
  <c r="M258" i="18"/>
  <c r="D822" i="18"/>
  <c r="M279" i="18"/>
  <c r="M456" i="18"/>
  <c r="M66" i="18"/>
  <c r="F529" i="18"/>
  <c r="E367" i="18"/>
  <c r="D163" i="18"/>
  <c r="AUD111" i="6"/>
  <c r="F652" i="18"/>
  <c r="G509" i="18"/>
  <c r="E538" i="18"/>
  <c r="M535" i="18"/>
  <c r="HF127" i="6"/>
  <c r="G575" i="18"/>
  <c r="M562" i="18"/>
  <c r="UP160" i="6"/>
  <c r="M634" i="18"/>
  <c r="G574" i="18"/>
  <c r="D502" i="18"/>
  <c r="G745" i="18"/>
  <c r="E544" i="18"/>
  <c r="G742" i="18"/>
  <c r="E596" i="18"/>
  <c r="F590" i="18"/>
  <c r="G760" i="18"/>
  <c r="D167" i="18"/>
  <c r="M731" i="18"/>
  <c r="M112" i="18"/>
  <c r="E570" i="18"/>
  <c r="D582" i="18"/>
  <c r="E100" i="18"/>
  <c r="E15" i="18"/>
  <c r="BKF174" i="6"/>
  <c r="G558" i="18"/>
  <c r="COD111" i="6"/>
  <c r="BPV111" i="6"/>
  <c r="G690" i="18"/>
  <c r="G10" i="18"/>
  <c r="F39" i="18"/>
  <c r="AQY160" i="6"/>
  <c r="CMB111" i="6"/>
  <c r="BYJ160" i="6"/>
  <c r="M727" i="18"/>
  <c r="M843" i="18"/>
  <c r="E235" i="18"/>
  <c r="D476" i="18"/>
  <c r="H597" i="18"/>
  <c r="M674" i="18"/>
  <c r="CGT125" i="6"/>
  <c r="G619" i="18"/>
  <c r="H617" i="18"/>
  <c r="H753" i="18"/>
  <c r="M670" i="18"/>
  <c r="SA160" i="6"/>
  <c r="H659" i="18"/>
  <c r="M752" i="18"/>
  <c r="H807" i="18"/>
  <c r="M44" i="18"/>
  <c r="M144" i="18"/>
  <c r="M77" i="18"/>
  <c r="H811" i="18"/>
  <c r="M763" i="18"/>
  <c r="M202" i="18"/>
  <c r="M464" i="18"/>
  <c r="E835" i="18"/>
  <c r="M180" i="18"/>
  <c r="G810" i="18"/>
  <c r="E192" i="18"/>
  <c r="F543" i="18"/>
  <c r="E234" i="18"/>
  <c r="E210" i="18"/>
  <c r="G590" i="18"/>
  <c r="M604" i="18"/>
  <c r="E364" i="18"/>
  <c r="M432" i="18"/>
  <c r="E158" i="18"/>
  <c r="H574" i="18"/>
  <c r="D832" i="18"/>
  <c r="F654" i="18"/>
  <c r="CYX111" i="6"/>
  <c r="G749" i="18"/>
  <c r="IZ160" i="6"/>
  <c r="CSM115" i="6"/>
  <c r="E177" i="18"/>
  <c r="E660" i="18"/>
  <c r="DAZ160" i="6"/>
  <c r="M445" i="18"/>
  <c r="BLH111" i="6"/>
  <c r="D419" i="18"/>
  <c r="E632" i="18"/>
  <c r="M565" i="18"/>
  <c r="M569" i="18"/>
  <c r="D11" i="18"/>
  <c r="F797" i="18"/>
  <c r="H425" i="18"/>
  <c r="BDV160" i="6"/>
  <c r="E455" i="18"/>
  <c r="D623" i="18"/>
  <c r="G712" i="18"/>
  <c r="F479" i="18"/>
  <c r="DGZ160" i="6"/>
  <c r="D97" i="18"/>
  <c r="ACK160" i="6"/>
  <c r="M440" i="18"/>
  <c r="H826" i="18"/>
  <c r="DDI124" i="6"/>
  <c r="M539" i="18"/>
  <c r="BEC160" i="6"/>
  <c r="D837" i="18"/>
  <c r="F764" i="18"/>
  <c r="M516" i="18"/>
  <c r="M551" i="18"/>
  <c r="G701" i="18"/>
  <c r="E473" i="18"/>
  <c r="E474" i="18"/>
  <c r="E344" i="18"/>
  <c r="D284" i="18"/>
  <c r="H794" i="18"/>
  <c r="E276" i="18"/>
  <c r="G469" i="18"/>
  <c r="H17" i="18"/>
  <c r="E633" i="18"/>
  <c r="E590" i="18"/>
  <c r="G570" i="18"/>
  <c r="M22" i="18"/>
  <c r="E298" i="18"/>
  <c r="G516" i="18"/>
  <c r="M217" i="18"/>
  <c r="M573" i="18"/>
  <c r="M184" i="18"/>
  <c r="PM127" i="6"/>
  <c r="M103" i="18"/>
  <c r="D568" i="18"/>
  <c r="G787" i="18"/>
  <c r="BVY127" i="6"/>
  <c r="M323" i="18"/>
  <c r="E83" i="18"/>
  <c r="M370" i="18"/>
  <c r="F437" i="18"/>
  <c r="FD111" i="6"/>
  <c r="G431" i="18"/>
  <c r="E138" i="18"/>
  <c r="BJU150" i="6"/>
  <c r="E62" i="18"/>
  <c r="DFS115" i="6"/>
  <c r="G603" i="18"/>
  <c r="E625" i="18"/>
  <c r="E456" i="18"/>
  <c r="M50" i="18"/>
  <c r="H680" i="18"/>
  <c r="D106" i="18"/>
  <c r="M41" i="18"/>
  <c r="E724" i="18"/>
  <c r="G472" i="18"/>
  <c r="H35" i="18"/>
  <c r="D778" i="18"/>
  <c r="M272" i="18"/>
  <c r="G744" i="18"/>
  <c r="G615" i="18"/>
  <c r="CGR146" i="6"/>
  <c r="E653" i="18"/>
  <c r="AQK111" i="6"/>
  <c r="CAZ124" i="6"/>
  <c r="E146" i="18"/>
  <c r="H690" i="18"/>
  <c r="F587" i="18"/>
  <c r="H769" i="18"/>
  <c r="M825" i="18"/>
  <c r="G658" i="18"/>
  <c r="DDX160" i="6"/>
  <c r="H797" i="18"/>
  <c r="DY115" i="6"/>
  <c r="AIQ160" i="6"/>
  <c r="D734" i="18"/>
  <c r="F501" i="18"/>
  <c r="M470" i="18"/>
  <c r="M760" i="18"/>
  <c r="F518" i="18"/>
  <c r="E358" i="18"/>
  <c r="E191" i="18"/>
  <c r="D414" i="18"/>
  <c r="E728" i="18"/>
  <c r="BBX160" i="6"/>
  <c r="E675" i="18"/>
  <c r="G632" i="18"/>
  <c r="G40" i="18"/>
  <c r="D542" i="18"/>
  <c r="D241" i="18"/>
  <c r="G497" i="18"/>
  <c r="E343" i="18"/>
  <c r="D709" i="18"/>
  <c r="M799" i="18"/>
  <c r="M87" i="18"/>
  <c r="F623" i="18"/>
  <c r="E496" i="18"/>
  <c r="AQX124" i="6"/>
  <c r="BWJ111" i="6"/>
  <c r="E87" i="18"/>
  <c r="EG127" i="6"/>
  <c r="E727" i="18"/>
  <c r="E559" i="18"/>
  <c r="CGL111" i="6"/>
  <c r="G698" i="18"/>
  <c r="M385" i="18"/>
  <c r="E182" i="18"/>
  <c r="DWD134" i="6"/>
  <c r="IK124" i="6"/>
  <c r="M648" i="18"/>
  <c r="CRB160" i="6"/>
  <c r="F567" i="18"/>
  <c r="E70" i="18"/>
  <c r="M552" i="18"/>
  <c r="F29" i="18"/>
  <c r="D701" i="18"/>
  <c r="H363" i="18"/>
  <c r="E555" i="18"/>
  <c r="BDZ160" i="6"/>
  <c r="D16" i="18"/>
  <c r="F531" i="18"/>
  <c r="G605" i="18"/>
  <c r="H761" i="18"/>
  <c r="M170" i="18"/>
  <c r="BGN111" i="6"/>
  <c r="D57" i="18"/>
  <c r="EGX121" i="6"/>
  <c r="D331" i="18"/>
  <c r="H746" i="18"/>
  <c r="M720" i="18"/>
  <c r="D269" i="18"/>
  <c r="F503" i="18"/>
  <c r="G504" i="18"/>
  <c r="E705" i="18"/>
  <c r="G25" i="18"/>
  <c r="PU187" i="6"/>
  <c r="M426" i="18"/>
  <c r="G562" i="18"/>
  <c r="H501" i="18"/>
  <c r="M643" i="18"/>
  <c r="F372" i="18"/>
  <c r="F807" i="18"/>
  <c r="E784" i="18"/>
  <c r="H477" i="18"/>
  <c r="M362" i="18"/>
  <c r="G423" i="18"/>
  <c r="E196" i="18"/>
  <c r="E41" i="18"/>
  <c r="M98" i="18"/>
  <c r="M310" i="18"/>
  <c r="F45" i="18"/>
  <c r="M543" i="18"/>
  <c r="E30" i="18"/>
  <c r="G549" i="18"/>
  <c r="M187" i="18"/>
  <c r="D187" i="18"/>
  <c r="D835" i="18"/>
  <c r="G456" i="18"/>
  <c r="M290" i="18"/>
  <c r="CLW111" i="6"/>
  <c r="F811" i="18"/>
  <c r="E469" i="18"/>
  <c r="M622" i="18"/>
  <c r="E785" i="18"/>
  <c r="D818" i="18"/>
  <c r="F672" i="18"/>
  <c r="H786" i="18"/>
  <c r="G471" i="18"/>
  <c r="F30" i="18"/>
  <c r="E525" i="18"/>
  <c r="D628" i="18"/>
  <c r="APJ146" i="6"/>
  <c r="DHJ174" i="6"/>
  <c r="BSR111" i="6"/>
  <c r="E485" i="18"/>
  <c r="E411" i="18"/>
  <c r="H362" i="18"/>
  <c r="E140" i="18"/>
  <c r="F533" i="18"/>
  <c r="H724" i="18"/>
  <c r="XU127" i="6"/>
  <c r="AZL146" i="6"/>
  <c r="DPL111" i="6"/>
  <c r="E11" i="18"/>
  <c r="D519" i="18"/>
  <c r="M436" i="18"/>
  <c r="H497" i="18"/>
  <c r="E244" i="18"/>
  <c r="M492" i="18"/>
  <c r="F537" i="18"/>
  <c r="D367" i="18"/>
  <c r="M425" i="18"/>
  <c r="E764" i="18"/>
  <c r="M110" i="18"/>
  <c r="BBH111" i="6"/>
  <c r="G725" i="18"/>
  <c r="M652" i="18"/>
  <c r="E457" i="18"/>
  <c r="M60" i="18"/>
  <c r="H576" i="18"/>
  <c r="E172" i="18"/>
  <c r="H744" i="18"/>
  <c r="D843" i="18"/>
  <c r="D300" i="18"/>
  <c r="H21" i="18"/>
  <c r="H495" i="18"/>
  <c r="D280" i="18"/>
  <c r="M726" i="18"/>
  <c r="M536" i="18"/>
  <c r="E721" i="18"/>
  <c r="CVV111" i="6"/>
  <c r="F572" i="18"/>
  <c r="H508" i="18"/>
  <c r="H600" i="18"/>
  <c r="F717" i="18"/>
  <c r="F591" i="18"/>
  <c r="M434" i="18"/>
  <c r="D227" i="18"/>
  <c r="DAL111" i="6"/>
  <c r="PK111" i="6"/>
  <c r="E811" i="18"/>
  <c r="M163" i="18"/>
  <c r="E404" i="18"/>
  <c r="M642" i="18"/>
  <c r="F496" i="18"/>
  <c r="G527" i="18"/>
  <c r="H474" i="18"/>
  <c r="H704" i="18"/>
  <c r="E82" i="18"/>
  <c r="E319" i="18"/>
  <c r="F718" i="18"/>
  <c r="E278" i="18"/>
  <c r="H607" i="18"/>
  <c r="F464" i="18"/>
  <c r="CYU124" i="6"/>
  <c r="E742" i="18"/>
  <c r="M491" i="18"/>
  <c r="BDG124" i="6"/>
  <c r="NN160" i="6"/>
  <c r="D619" i="18"/>
  <c r="E305" i="18"/>
  <c r="M769" i="18"/>
  <c r="CIS150" i="6"/>
  <c r="LJ127" i="6"/>
  <c r="YD146" i="6"/>
  <c r="M771" i="18"/>
  <c r="E402" i="18"/>
  <c r="M305" i="18"/>
  <c r="G542" i="18"/>
  <c r="NH174" i="6"/>
  <c r="M63" i="18"/>
  <c r="F708" i="18"/>
  <c r="H748" i="18"/>
  <c r="H677" i="18"/>
  <c r="D272" i="18"/>
  <c r="E746" i="18"/>
  <c r="BNA127" i="6"/>
  <c r="E428" i="18"/>
  <c r="F798" i="18"/>
  <c r="E803" i="18"/>
  <c r="H775" i="18"/>
  <c r="D768" i="18"/>
  <c r="M52" i="18"/>
  <c r="H818" i="18"/>
  <c r="M345" i="18"/>
  <c r="E838" i="18"/>
  <c r="G486" i="18"/>
  <c r="E802" i="18"/>
  <c r="M673" i="18"/>
  <c r="M576" i="18"/>
  <c r="E491" i="18"/>
  <c r="BUP160" i="6"/>
  <c r="H512" i="18"/>
  <c r="CVK111" i="6"/>
  <c r="E450" i="18"/>
  <c r="E349" i="18"/>
  <c r="D69" i="18"/>
  <c r="M51" i="18"/>
  <c r="RX146" i="6"/>
  <c r="E13" i="18"/>
  <c r="H678" i="18"/>
  <c r="M353" i="18"/>
  <c r="M787" i="18"/>
  <c r="AJQ127" i="6"/>
  <c r="F562" i="18"/>
  <c r="D354" i="18"/>
  <c r="E168" i="18"/>
  <c r="E171" i="18"/>
  <c r="G48" i="18"/>
  <c r="CQA111" i="6"/>
  <c r="BHT160" i="6"/>
  <c r="AGR160" i="6"/>
  <c r="M197" i="18"/>
  <c r="F721" i="18"/>
  <c r="E425" i="18"/>
  <c r="G510" i="18"/>
  <c r="M628" i="18"/>
  <c r="BH160" i="6"/>
  <c r="H747" i="18"/>
  <c r="M155" i="18"/>
  <c r="CXX111" i="6"/>
  <c r="FK115" i="6"/>
  <c r="ARI160" i="6"/>
  <c r="CNH177" i="6"/>
  <c r="H517" i="18"/>
  <c r="H730" i="18"/>
  <c r="G820" i="18"/>
  <c r="G71" i="18"/>
  <c r="E75" i="18"/>
  <c r="G493" i="18"/>
  <c r="D348" i="18"/>
  <c r="DEH160" i="6"/>
  <c r="H429" i="18"/>
  <c r="D770" i="18"/>
  <c r="F80" i="18"/>
  <c r="M119" i="18"/>
  <c r="F689" i="18"/>
  <c r="BLX160" i="6"/>
  <c r="D390" i="18"/>
  <c r="G587" i="18"/>
  <c r="BYT174" i="6"/>
  <c r="E468" i="18"/>
  <c r="D109" i="18"/>
  <c r="G520" i="18"/>
  <c r="E29" i="18"/>
  <c r="D697" i="18"/>
  <c r="D510" i="18"/>
  <c r="D710" i="18"/>
  <c r="DXH121" i="6"/>
  <c r="D440" i="18"/>
  <c r="BPK115" i="6"/>
  <c r="BBT160" i="6"/>
  <c r="D477" i="18"/>
  <c r="M315" i="18"/>
  <c r="M515" i="18"/>
  <c r="E765" i="18"/>
  <c r="TA127" i="6"/>
  <c r="E240" i="18"/>
  <c r="D142" i="18"/>
  <c r="M245" i="18"/>
  <c r="E777" i="18"/>
  <c r="CJD177" i="6"/>
  <c r="F644" i="18"/>
  <c r="M222" i="18"/>
  <c r="GQ115" i="6"/>
  <c r="CEP146" i="6"/>
  <c r="F467" i="18"/>
  <c r="BMH177" i="6"/>
  <c r="M594" i="18"/>
  <c r="F570" i="18"/>
  <c r="D562" i="18"/>
  <c r="D421" i="18"/>
  <c r="DKG150" i="6"/>
  <c r="G439" i="18"/>
  <c r="E265" i="18"/>
  <c r="E372" i="18"/>
  <c r="BDR125" i="6"/>
  <c r="M327" i="18"/>
  <c r="D787" i="18"/>
  <c r="D791" i="18"/>
  <c r="H762" i="18"/>
  <c r="DMZ111" i="6"/>
  <c r="D439" i="18"/>
  <c r="BES124" i="6"/>
  <c r="DKR174" i="6"/>
  <c r="M395" i="18"/>
  <c r="G554" i="18"/>
  <c r="E526" i="18"/>
  <c r="F433" i="18"/>
  <c r="BGU124" i="6"/>
  <c r="M69" i="18"/>
  <c r="DGQ127" i="6"/>
  <c r="RG115" i="6"/>
  <c r="M108" i="18"/>
  <c r="H707" i="18"/>
  <c r="KX111" i="6"/>
  <c r="M205" i="18"/>
  <c r="H572" i="18"/>
  <c r="M548" i="18"/>
  <c r="H20" i="18"/>
  <c r="M607" i="18"/>
  <c r="E524" i="18"/>
  <c r="E843" i="18"/>
  <c r="BRM115" i="6"/>
  <c r="E711" i="18"/>
  <c r="CM115" i="6"/>
  <c r="BSN174" i="6"/>
  <c r="BUP174" i="6"/>
  <c r="F613" i="18"/>
  <c r="HX111" i="6"/>
  <c r="M132" i="18"/>
  <c r="DJY127" i="6"/>
  <c r="M302" i="18"/>
  <c r="G27" i="18"/>
  <c r="E670" i="18"/>
  <c r="BIW127" i="6"/>
  <c r="D590" i="18"/>
  <c r="F702" i="18"/>
  <c r="KU187" i="6"/>
  <c r="M623" i="18"/>
  <c r="M160" i="18"/>
  <c r="G530" i="18"/>
  <c r="M27" i="18"/>
  <c r="E486" i="18"/>
  <c r="DMI115" i="6"/>
  <c r="E255" i="18"/>
  <c r="M614" i="18"/>
  <c r="E252" i="18"/>
  <c r="D567" i="18"/>
  <c r="BRX111" i="6"/>
  <c r="G507" i="18"/>
  <c r="M792" i="18"/>
  <c r="H715" i="18"/>
  <c r="BHK124" i="6"/>
  <c r="M113" i="18"/>
  <c r="M321" i="18"/>
  <c r="CZI111" i="6"/>
  <c r="M597" i="18"/>
  <c r="E676" i="18"/>
  <c r="H505" i="18"/>
  <c r="BTG124" i="6"/>
  <c r="DXC121" i="6"/>
  <c r="KM127" i="6"/>
  <c r="M662" i="18"/>
  <c r="H24" i="18"/>
  <c r="F484" i="18"/>
  <c r="G634" i="18"/>
  <c r="G695" i="18"/>
  <c r="E38" i="18"/>
  <c r="H612" i="18"/>
  <c r="M712" i="18"/>
  <c r="DNO115" i="6"/>
  <c r="M389" i="18"/>
  <c r="ADC115" i="6"/>
  <c r="M164" i="18"/>
  <c r="E749" i="18"/>
  <c r="E530" i="18"/>
  <c r="E677" i="18"/>
  <c r="ATL127" i="6"/>
  <c r="CEG127" i="6"/>
  <c r="M134" i="18"/>
  <c r="D625" i="18"/>
  <c r="AHO127" i="6"/>
  <c r="D412" i="18"/>
  <c r="M206" i="18"/>
  <c r="E573" i="18"/>
  <c r="E587" i="18"/>
  <c r="M486" i="18"/>
  <c r="F560" i="18"/>
  <c r="M683" i="18"/>
  <c r="BDZ174" i="6"/>
  <c r="F745" i="18"/>
  <c r="F806" i="18"/>
  <c r="E736" i="18"/>
  <c r="E688" i="18"/>
  <c r="G432" i="18"/>
  <c r="F597" i="18"/>
  <c r="D305" i="18"/>
  <c r="H523" i="18"/>
  <c r="F700" i="18"/>
  <c r="M365" i="18"/>
  <c r="H773" i="18"/>
  <c r="M175" i="18"/>
  <c r="H583" i="18"/>
  <c r="M99" i="18"/>
  <c r="G673" i="18"/>
  <c r="CEZ174" i="6"/>
  <c r="COZ146" i="6"/>
  <c r="E22" i="18"/>
  <c r="E269" i="18"/>
  <c r="G608" i="18"/>
  <c r="E438" i="18"/>
  <c r="CAL160" i="6"/>
  <c r="E464" i="18"/>
  <c r="M135" i="18"/>
  <c r="F482" i="18"/>
  <c r="DAT174" i="6"/>
  <c r="CLI160" i="6"/>
  <c r="DAZ146" i="6"/>
  <c r="H726" i="18"/>
  <c r="M431" i="18"/>
  <c r="F375" i="18"/>
  <c r="M716" i="18"/>
  <c r="E537" i="18"/>
  <c r="M451" i="18"/>
  <c r="E695" i="18"/>
  <c r="D541" i="18"/>
  <c r="G541" i="18"/>
  <c r="M109" i="18"/>
  <c r="F775" i="18"/>
  <c r="D592" i="18"/>
  <c r="M142" i="18"/>
  <c r="D332" i="18"/>
  <c r="AHH111" i="6"/>
  <c r="E176" i="18"/>
  <c r="E706" i="18"/>
  <c r="M16" i="18"/>
  <c r="D664" i="18"/>
  <c r="H657" i="18"/>
  <c r="G830" i="18"/>
  <c r="ARJ111" i="6"/>
  <c r="E648" i="18"/>
  <c r="E233" i="18"/>
  <c r="D13" i="18"/>
  <c r="M686" i="18"/>
  <c r="CQK115" i="6"/>
  <c r="DMX55" i="6"/>
  <c r="G478" i="18"/>
  <c r="M572" i="18"/>
  <c r="E522" i="18"/>
  <c r="F810" i="18"/>
  <c r="H527" i="18"/>
  <c r="G711" i="18"/>
  <c r="D288" i="18"/>
  <c r="E447" i="18"/>
  <c r="AMR160" i="6"/>
  <c r="E289" i="18"/>
  <c r="KU115" i="6"/>
  <c r="MX160" i="6"/>
  <c r="D374" i="18"/>
  <c r="H745" i="18"/>
  <c r="DGQ124" i="6"/>
  <c r="H460" i="18"/>
  <c r="H732" i="18"/>
  <c r="E565" i="18"/>
  <c r="H549" i="18"/>
  <c r="H634" i="18"/>
  <c r="G560" i="18"/>
  <c r="BYT177" i="6"/>
  <c r="G815" i="18"/>
  <c r="GQ187" i="6"/>
  <c r="H471" i="18"/>
  <c r="M657" i="18"/>
  <c r="ARY124" i="6"/>
  <c r="D84" i="18"/>
  <c r="F832" i="18"/>
  <c r="E768" i="18"/>
  <c r="H566" i="18"/>
  <c r="E454" i="18"/>
  <c r="H444" i="18"/>
  <c r="M580" i="18"/>
  <c r="DT111" i="6"/>
  <c r="D383" i="18"/>
  <c r="F723" i="18"/>
  <c r="D34" i="18"/>
  <c r="OX127" i="6"/>
  <c r="E73" i="18"/>
  <c r="BKJ124" i="6"/>
  <c r="H652" i="18"/>
  <c r="M574" i="18"/>
  <c r="F441" i="18"/>
  <c r="G767" i="18"/>
  <c r="D785" i="18"/>
  <c r="D743" i="18"/>
  <c r="BGB177" i="6"/>
  <c r="F442" i="18"/>
  <c r="G484" i="18"/>
  <c r="D512" i="18"/>
  <c r="E561" i="18"/>
  <c r="DKR177" i="6"/>
  <c r="AKO150" i="6"/>
  <c r="E492" i="18"/>
  <c r="F594" i="18"/>
  <c r="ZZ111" i="6"/>
  <c r="M808" i="18"/>
  <c r="ALL111" i="6"/>
  <c r="E84" i="18"/>
  <c r="G751" i="18"/>
  <c r="F671" i="18"/>
  <c r="DPY124" i="6"/>
  <c r="DHU115" i="6"/>
  <c r="BQD111" i="6"/>
  <c r="H365" i="18"/>
  <c r="G794" i="18"/>
  <c r="H489" i="18"/>
  <c r="E646" i="18"/>
  <c r="M496" i="18"/>
  <c r="E422" i="18"/>
  <c r="ATH174" i="6"/>
  <c r="YY115" i="6"/>
  <c r="E657" i="18"/>
  <c r="M641" i="18"/>
  <c r="E752" i="18"/>
  <c r="M405" i="18"/>
  <c r="E833" i="18"/>
  <c r="G678" i="18"/>
  <c r="CLF174" i="6"/>
  <c r="WP127" i="6"/>
  <c r="AIP111" i="6"/>
  <c r="H531" i="18"/>
  <c r="M237" i="18"/>
  <c r="E194" i="18"/>
  <c r="D201" i="18"/>
  <c r="BVQ115" i="6"/>
  <c r="M694" i="18"/>
  <c r="E588" i="18"/>
  <c r="H736" i="18"/>
  <c r="M226" i="18"/>
  <c r="G449" i="18"/>
  <c r="BMK160" i="6"/>
  <c r="BCZ111" i="6"/>
  <c r="M743" i="18"/>
  <c r="M616" i="18"/>
  <c r="E507" i="18"/>
  <c r="F659" i="18"/>
  <c r="G63" i="18"/>
  <c r="E739" i="18"/>
  <c r="M517" i="18"/>
  <c r="G66" i="18"/>
  <c r="DWR121" i="6"/>
  <c r="M168" i="18"/>
  <c r="M549" i="18"/>
  <c r="D804" i="18"/>
  <c r="BGB160" i="6"/>
  <c r="M15" i="18"/>
  <c r="G665" i="18"/>
  <c r="G488" i="18"/>
  <c r="M220" i="18"/>
  <c r="M488" i="18"/>
  <c r="E791" i="18"/>
  <c r="E683" i="18"/>
  <c r="F676" i="18"/>
  <c r="E445" i="18"/>
  <c r="M506" i="18"/>
  <c r="AMR146" i="6"/>
  <c r="M148" i="18"/>
  <c r="E505" i="18"/>
  <c r="F720" i="18"/>
  <c r="D145" i="18"/>
  <c r="BYI150" i="6"/>
  <c r="CAV160" i="6"/>
  <c r="F510" i="18"/>
  <c r="DA160" i="6"/>
  <c r="M532" i="18"/>
  <c r="CUW127" i="6"/>
  <c r="G427" i="18"/>
  <c r="DOK115" i="6"/>
  <c r="CGR160" i="6"/>
  <c r="M846" i="18"/>
  <c r="D793" i="18"/>
  <c r="ALQ111" i="6"/>
  <c r="M500" i="18"/>
  <c r="E116" i="18"/>
  <c r="H687" i="18"/>
  <c r="E549" i="18"/>
  <c r="M17" i="18"/>
  <c r="M118" i="18"/>
  <c r="YF124" i="6"/>
  <c r="CEO115" i="6"/>
  <c r="M240" i="18"/>
  <c r="E25" i="18"/>
  <c r="H37" i="18"/>
  <c r="BLW115" i="6"/>
  <c r="H798" i="18"/>
  <c r="D47" i="18"/>
  <c r="H465" i="18"/>
  <c r="G39" i="18"/>
  <c r="G476" i="18"/>
  <c r="D526" i="18"/>
  <c r="BYZ146" i="6"/>
  <c r="D422" i="18"/>
  <c r="E509" i="18"/>
  <c r="E536" i="18"/>
  <c r="G649" i="18"/>
  <c r="D7" i="20"/>
  <c r="E131" i="18"/>
  <c r="H625" i="18"/>
  <c r="E543" i="18"/>
  <c r="M503" i="18"/>
  <c r="M183" i="18"/>
  <c r="AZZ111" i="6"/>
  <c r="M276" i="18"/>
  <c r="E591" i="18"/>
  <c r="E27" i="18"/>
  <c r="CEV160" i="6"/>
  <c r="D91" i="18"/>
  <c r="E375" i="18"/>
  <c r="M509" i="18"/>
  <c r="D286" i="18"/>
  <c r="M244" i="18"/>
  <c r="E720" i="18"/>
  <c r="H618" i="18"/>
  <c r="D534" i="18"/>
  <c r="G780" i="18"/>
  <c r="E103" i="18"/>
  <c r="E10" i="18"/>
  <c r="H630" i="18"/>
  <c r="G9" i="18"/>
  <c r="M181" i="18"/>
  <c r="E488" i="18"/>
  <c r="M95" i="18"/>
  <c r="H608" i="18"/>
  <c r="F712" i="18"/>
  <c r="E284" i="18"/>
  <c r="CDY115" i="6"/>
  <c r="G765" i="18"/>
  <c r="H674" i="18"/>
  <c r="E432" i="18"/>
  <c r="H610" i="18"/>
  <c r="D223" i="18"/>
  <c r="D215" i="18"/>
  <c r="M514" i="18"/>
  <c r="F661" i="18"/>
  <c r="G681" i="18"/>
  <c r="G502" i="18"/>
  <c r="E167" i="18"/>
  <c r="MH111" i="6"/>
  <c r="D437" i="18"/>
  <c r="BLG115" i="6"/>
  <c r="M14" i="18"/>
  <c r="G726" i="18"/>
  <c r="D339" i="18"/>
  <c r="D762" i="18"/>
  <c r="BCA160" i="6"/>
  <c r="NH160" i="6"/>
  <c r="M772" i="18"/>
  <c r="IV111" i="6"/>
  <c r="F670" i="18"/>
  <c r="H742" i="18"/>
  <c r="G611" i="18"/>
  <c r="CYH111" i="6"/>
  <c r="H821" i="18"/>
  <c r="AZC124" i="6"/>
  <c r="F477" i="18"/>
  <c r="D672" i="18"/>
  <c r="H456" i="18"/>
  <c r="E741" i="18"/>
  <c r="G746" i="18"/>
  <c r="NT111" i="6"/>
  <c r="BSN160" i="6"/>
  <c r="D570" i="18"/>
  <c r="M437" i="18"/>
  <c r="ANN111" i="6"/>
  <c r="M104" i="18"/>
  <c r="F471" i="18"/>
  <c r="E9" i="18"/>
  <c r="E174" i="18"/>
  <c r="E830" i="18"/>
  <c r="D627" i="18"/>
  <c r="D479" i="18"/>
  <c r="CLB160" i="6"/>
  <c r="E743" i="18"/>
  <c r="H563" i="18"/>
  <c r="DDL111" i="6"/>
  <c r="G543" i="18"/>
  <c r="E211" i="18"/>
  <c r="M831" i="18"/>
  <c r="G722" i="18"/>
  <c r="AV111" i="6"/>
  <c r="G425" i="18"/>
  <c r="M182" i="18"/>
  <c r="D659" i="18"/>
  <c r="H374" i="18"/>
  <c r="F682" i="18"/>
  <c r="F710" i="18"/>
  <c r="M452" i="18"/>
  <c r="BDZ177" i="6"/>
  <c r="F786" i="18"/>
  <c r="CVU115" i="6"/>
  <c r="M469" i="18"/>
  <c r="D343" i="18"/>
  <c r="M358" i="18"/>
  <c r="D700" i="18"/>
  <c r="G454" i="18"/>
  <c r="D153" i="18"/>
  <c r="M737" i="18"/>
  <c r="M647" i="18"/>
  <c r="CND160" i="6"/>
  <c r="NK160" i="6"/>
  <c r="M476" i="18"/>
  <c r="F74" i="18"/>
  <c r="BGF111" i="6"/>
  <c r="E324" i="18"/>
  <c r="M814" i="18"/>
  <c r="ABI124" i="6"/>
  <c r="M89" i="18"/>
  <c r="G436" i="18"/>
  <c r="H552" i="18"/>
  <c r="E79" i="18"/>
  <c r="E391" i="18"/>
  <c r="H428" i="18"/>
  <c r="M114" i="18"/>
  <c r="CCN146" i="6"/>
  <c r="E173" i="18"/>
  <c r="AAP174" i="6"/>
  <c r="F830" i="18"/>
  <c r="G553" i="18"/>
  <c r="H646" i="18"/>
  <c r="H621" i="18"/>
  <c r="E231" i="18"/>
  <c r="F558" i="18"/>
  <c r="CXG115" i="6"/>
  <c r="G834" i="18"/>
  <c r="BPA111" i="6"/>
  <c r="E418" i="18"/>
  <c r="M447" i="18"/>
  <c r="M374" i="18"/>
  <c r="F707" i="18"/>
  <c r="ARJ127" i="6"/>
  <c r="AHB146" i="6"/>
  <c r="G468" i="18"/>
  <c r="M781" i="18"/>
  <c r="F508" i="18"/>
  <c r="NY111" i="6"/>
  <c r="G481" i="18"/>
  <c r="DCK31" i="6"/>
  <c r="M88" i="18"/>
  <c r="QJ111" i="6"/>
  <c r="E539" i="18"/>
  <c r="M149" i="18"/>
  <c r="DBV111" i="6"/>
  <c r="PY160" i="6"/>
  <c r="BOB125" i="6"/>
  <c r="D505" i="18"/>
  <c r="E560" i="18"/>
  <c r="DBM127" i="6"/>
  <c r="F21" i="18"/>
  <c r="M493" i="18"/>
  <c r="M319" i="18"/>
  <c r="M26" i="18"/>
  <c r="M526" i="18"/>
  <c r="BOM160" i="6"/>
  <c r="CSS111" i="6"/>
  <c r="D742" i="18"/>
  <c r="AGF111" i="6"/>
  <c r="E390" i="18"/>
  <c r="G73" i="18"/>
  <c r="H776" i="18"/>
  <c r="G447" i="18"/>
  <c r="F776" i="18"/>
  <c r="D782" i="18"/>
  <c r="DHN111" i="6"/>
  <c r="M86" i="18"/>
  <c r="H437" i="18"/>
  <c r="M216" i="18"/>
  <c r="BTE111" i="6"/>
  <c r="M767" i="18"/>
  <c r="G477" i="18"/>
  <c r="E271" i="18"/>
  <c r="H366" i="18"/>
  <c r="D22" i="18"/>
  <c r="F699" i="18"/>
  <c r="CNA160" i="6"/>
  <c r="M568" i="18"/>
  <c r="D754" i="18"/>
  <c r="CMZ111" i="6"/>
  <c r="H710" i="18"/>
  <c r="G831" i="18"/>
  <c r="D827" i="18"/>
  <c r="E416" i="18"/>
  <c r="D555" i="18"/>
  <c r="G564" i="18"/>
  <c r="M232" i="18"/>
  <c r="G621" i="18"/>
  <c r="DVN137" i="6"/>
  <c r="DNP160" i="6"/>
  <c r="DBK111" i="6"/>
  <c r="G807" i="18"/>
  <c r="E230" i="18"/>
  <c r="CCC111" i="6"/>
  <c r="G517" i="18"/>
  <c r="G755" i="18"/>
  <c r="D766" i="18"/>
  <c r="YG160" i="6"/>
  <c r="AS127" i="6"/>
  <c r="CMX160" i="6"/>
  <c r="H804" i="18"/>
  <c r="H368" i="18"/>
  <c r="E24" i="18"/>
  <c r="M274" i="18"/>
  <c r="D403" i="18"/>
  <c r="F843" i="18"/>
  <c r="E709" i="18"/>
  <c r="BYT160" i="6"/>
  <c r="M811" i="18"/>
  <c r="F679" i="18"/>
  <c r="M343" i="18"/>
  <c r="G536" i="18"/>
  <c r="WR146" i="6"/>
  <c r="DKV124" i="6"/>
  <c r="AIE124" i="6"/>
  <c r="E144" i="18"/>
  <c r="M531" i="18"/>
  <c r="H578" i="18"/>
  <c r="D108" i="18"/>
  <c r="ATT111" i="6"/>
  <c r="F724" i="18"/>
  <c r="BVY124" i="6"/>
  <c r="E282" i="18"/>
  <c r="G602" i="18"/>
  <c r="BFG111" i="6"/>
  <c r="K7" i="20"/>
  <c r="MM111" i="6"/>
  <c r="F516" i="18"/>
  <c r="F825" i="18"/>
  <c r="DAT177" i="6"/>
  <c r="F673" i="18"/>
  <c r="E759" i="18"/>
  <c r="BIJ146" i="6"/>
  <c r="F422" i="18"/>
  <c r="D267" i="18"/>
  <c r="D194" i="18"/>
  <c r="M824" i="18"/>
  <c r="G459" i="18"/>
  <c r="HU124" i="6"/>
  <c r="E583" i="18"/>
  <c r="E804" i="18"/>
  <c r="E198" i="18"/>
  <c r="E459" i="18"/>
  <c r="BJY160" i="6"/>
  <c r="H717" i="18"/>
  <c r="CHU127" i="6"/>
  <c r="D566" i="18"/>
  <c r="M550" i="18"/>
  <c r="G792" i="18"/>
  <c r="E88" i="18"/>
  <c r="BQL177" i="6"/>
  <c r="F641" i="18"/>
  <c r="D364" i="18"/>
  <c r="EG124" i="6"/>
  <c r="E306" i="18"/>
  <c r="M728" i="18"/>
  <c r="E531" i="18"/>
  <c r="D36" i="18"/>
  <c r="F826" i="18"/>
  <c r="E184" i="18"/>
  <c r="QL160" i="6"/>
  <c r="M292" i="18"/>
  <c r="CRP124" i="6"/>
  <c r="E160" i="18"/>
  <c r="H795" i="18"/>
  <c r="M703" i="18"/>
  <c r="M159" i="18"/>
  <c r="D355" i="18"/>
  <c r="F557" i="18"/>
  <c r="H40" i="18"/>
  <c r="CQS127" i="6"/>
  <c r="H836" i="18"/>
  <c r="G22" i="18"/>
  <c r="D318" i="18"/>
  <c r="H447" i="18"/>
  <c r="D336" i="18"/>
  <c r="E56" i="18"/>
  <c r="H516" i="18"/>
  <c r="F701" i="18"/>
  <c r="H714" i="18"/>
  <c r="G426" i="18"/>
  <c r="D448" i="18"/>
  <c r="BND111" i="6"/>
  <c r="D100" i="18"/>
  <c r="M338" i="18"/>
  <c r="BJE115" i="6"/>
  <c r="DMQ124" i="6"/>
  <c r="D232" i="18"/>
  <c r="E763" i="18"/>
  <c r="E126" i="18"/>
  <c r="CEJ111" i="6"/>
  <c r="F550" i="18"/>
  <c r="CRL160" i="6"/>
  <c r="AAF146" i="6"/>
  <c r="E622" i="18"/>
  <c r="E290" i="18"/>
  <c r="H844" i="18"/>
  <c r="RO124" i="6"/>
  <c r="G840" i="18"/>
  <c r="XC111" i="6"/>
  <c r="D66" i="18"/>
  <c r="CAF111" i="6"/>
  <c r="E14" i="18"/>
  <c r="VC124" i="6"/>
  <c r="G577" i="18"/>
  <c r="BZE115" i="6"/>
  <c r="M309" i="18"/>
  <c r="F662" i="18"/>
  <c r="M399" i="18"/>
  <c r="G724" i="18"/>
  <c r="CJP111" i="6"/>
  <c r="E54" i="18"/>
  <c r="H499" i="18"/>
  <c r="G576" i="18"/>
  <c r="M537" i="18"/>
  <c r="M398" i="18"/>
  <c r="DEF111" i="6"/>
  <c r="H676" i="18"/>
  <c r="CZC31" i="6"/>
  <c r="F460" i="18"/>
  <c r="D547" i="18"/>
  <c r="DMO111" i="6"/>
  <c r="H57" i="18"/>
  <c r="EGZ137" i="6"/>
  <c r="BKJ111" i="6"/>
  <c r="VS127" i="6"/>
  <c r="H44" i="18"/>
  <c r="D43" i="18"/>
  <c r="CJO115" i="6"/>
  <c r="D671" i="18"/>
  <c r="CHF124" i="6"/>
  <c r="M554" i="18"/>
  <c r="MG115" i="6"/>
  <c r="D342" i="18"/>
  <c r="D598" i="18"/>
  <c r="DOS127" i="6"/>
  <c r="G573" i="18"/>
  <c r="F783" i="18"/>
  <c r="M342" i="18"/>
  <c r="G60" i="18"/>
  <c r="CWC127" i="6"/>
  <c r="E547" i="18"/>
  <c r="DOF160" i="6"/>
  <c r="M805" i="18"/>
  <c r="M147" i="18"/>
  <c r="AZC127" i="6"/>
  <c r="COZ160" i="6"/>
  <c r="M49" i="18"/>
  <c r="M839" i="18"/>
  <c r="G818" i="18"/>
  <c r="D319" i="18"/>
  <c r="E89" i="18"/>
  <c r="AOS150" i="6"/>
  <c r="H370" i="18"/>
  <c r="E476" i="18"/>
  <c r="M706" i="18"/>
  <c r="E623" i="18"/>
  <c r="D279" i="18"/>
  <c r="F600" i="18"/>
  <c r="H522" i="18"/>
  <c r="F787" i="18"/>
  <c r="H32" i="18"/>
  <c r="M544" i="18"/>
  <c r="E307" i="18"/>
  <c r="AEX111" i="6"/>
  <c r="E592" i="18"/>
  <c r="H509" i="18"/>
  <c r="M713" i="18"/>
  <c r="E280" i="18"/>
  <c r="H650" i="18"/>
  <c r="M157" i="18"/>
  <c r="E540" i="18"/>
  <c r="M31" i="18"/>
  <c r="E303" i="18"/>
  <c r="DIF111" i="6"/>
  <c r="F824" i="18"/>
  <c r="F547" i="18"/>
  <c r="ACN160" i="6"/>
  <c r="M192" i="18"/>
  <c r="E841" i="18"/>
  <c r="M612" i="18"/>
  <c r="H518" i="18"/>
  <c r="E503" i="18"/>
  <c r="E808" i="18"/>
  <c r="DEX111" i="6"/>
  <c r="H78" i="18"/>
  <c r="M7" i="18"/>
  <c r="UV111" i="6"/>
  <c r="G791" i="18"/>
  <c r="H16" i="18"/>
  <c r="E320" i="18"/>
  <c r="E533" i="18"/>
  <c r="M702" i="18"/>
  <c r="E501" i="18"/>
  <c r="ARB160" i="6"/>
  <c r="G13" i="18"/>
  <c r="E467" i="18"/>
  <c r="G503" i="18"/>
  <c r="F485" i="18"/>
  <c r="H785" i="18"/>
  <c r="ZO115" i="6"/>
  <c r="DFD111" i="6"/>
  <c r="H558" i="18"/>
  <c r="UN111" i="6"/>
  <c r="D72" i="18"/>
  <c r="CHS111" i="6"/>
  <c r="E651" i="18"/>
  <c r="E654" i="18"/>
  <c r="CTJ160" i="6"/>
  <c r="E635" i="18"/>
  <c r="D801" i="18"/>
  <c r="D730" i="18"/>
  <c r="AQV146" i="6"/>
  <c r="AQM127" i="6"/>
  <c r="E624" i="18"/>
  <c r="BAB146" i="6"/>
  <c r="M534" i="18"/>
  <c r="H602" i="18"/>
  <c r="DWG121" i="6"/>
  <c r="CPV111" i="6"/>
  <c r="M522" i="18"/>
  <c r="E604" i="18"/>
  <c r="RH111" i="6"/>
  <c r="M314" i="18"/>
  <c r="E90" i="18"/>
  <c r="E645" i="18"/>
  <c r="CRP111" i="6"/>
  <c r="CKV146" i="6"/>
  <c r="TQ127" i="6"/>
  <c r="BUT111" i="6"/>
  <c r="E756" i="18"/>
  <c r="M151" i="18"/>
  <c r="F457" i="18"/>
  <c r="H631" i="18"/>
  <c r="F607" i="18"/>
  <c r="M233" i="18"/>
  <c r="M693" i="18"/>
  <c r="BQB146" i="6"/>
  <c r="E436" i="18"/>
  <c r="G458" i="18"/>
  <c r="E20" i="18"/>
  <c r="E242" i="18"/>
  <c r="G572" i="18"/>
  <c r="D496" i="18"/>
  <c r="M366" i="18"/>
  <c r="H623" i="18"/>
  <c r="G475" i="18"/>
  <c r="E370" i="18"/>
  <c r="DKJ111" i="6"/>
  <c r="D427" i="18"/>
  <c r="CBR111" i="6"/>
  <c r="M458" i="18"/>
  <c r="G644" i="18"/>
  <c r="E213" i="18"/>
  <c r="M600" i="18"/>
  <c r="H49" i="18"/>
  <c r="WL177" i="6"/>
  <c r="E575" i="18"/>
  <c r="CAR160" i="6"/>
  <c r="E99" i="18"/>
  <c r="M592" i="18"/>
  <c r="H644" i="18"/>
  <c r="D92" i="18"/>
  <c r="G680" i="18"/>
  <c r="H658" i="18"/>
  <c r="BUT124" i="6"/>
  <c r="M303" i="18"/>
  <c r="E697" i="18"/>
  <c r="DVV125" i="6"/>
  <c r="F561" i="18"/>
  <c r="E249" i="18"/>
  <c r="F735" i="18"/>
  <c r="GT124" i="6"/>
  <c r="E68" i="18"/>
  <c r="CFV111" i="6"/>
  <c r="D420" i="18"/>
  <c r="G846" i="18"/>
  <c r="F514" i="18"/>
  <c r="M519" i="18"/>
  <c r="E47" i="18"/>
  <c r="F690" i="18"/>
  <c r="DCL111" i="6"/>
  <c r="E374" i="18"/>
  <c r="D130" i="18"/>
  <c r="E65" i="18"/>
  <c r="BBE127" i="6"/>
  <c r="YN174" i="6"/>
  <c r="WL160" i="6"/>
  <c r="M67" i="18"/>
  <c r="E659" i="18"/>
  <c r="CUJ111" i="6"/>
  <c r="E668" i="18"/>
  <c r="DO111" i="6"/>
  <c r="M361" i="18"/>
  <c r="F761" i="18"/>
  <c r="BQA150" i="6"/>
  <c r="F532" i="18"/>
  <c r="AIT160" i="6"/>
  <c r="H464" i="18"/>
  <c r="M271" i="18"/>
  <c r="ANB160" i="6"/>
  <c r="E52" i="18"/>
  <c r="ACR160" i="6"/>
  <c r="E321" i="18"/>
  <c r="M363" i="18"/>
  <c r="M656" i="18"/>
  <c r="CTC150" i="6"/>
  <c r="E350" i="18"/>
  <c r="DPR111" i="6"/>
  <c r="D695" i="18"/>
  <c r="D131" i="18"/>
  <c r="BDP160" i="6"/>
  <c r="KK111" i="6"/>
  <c r="E293" i="18"/>
  <c r="E40" i="18"/>
  <c r="M348" i="18"/>
  <c r="F519" i="18"/>
  <c r="G519" i="18"/>
  <c r="D238" i="18"/>
  <c r="M460" i="18"/>
  <c r="M779" i="18"/>
  <c r="BHV111" i="6"/>
  <c r="M355" i="18"/>
  <c r="H603" i="18"/>
  <c r="DFK127" i="6"/>
  <c r="D798" i="18"/>
  <c r="H651" i="18"/>
  <c r="D263" i="18"/>
  <c r="D809" i="18"/>
  <c r="M638" i="18"/>
  <c r="H695" i="18"/>
  <c r="E387" i="18"/>
  <c r="CVM127" i="6"/>
  <c r="CAN111" i="6"/>
  <c r="E641" i="18"/>
  <c r="M179" i="18"/>
  <c r="BDR111" i="6"/>
  <c r="H706" i="18"/>
  <c r="D224" i="18"/>
  <c r="BYA124" i="6"/>
  <c r="M195" i="18"/>
  <c r="M379" i="18"/>
  <c r="E498" i="18"/>
  <c r="BYP160" i="6"/>
  <c r="E78" i="18"/>
  <c r="AQE115" i="6"/>
  <c r="F19" i="18"/>
  <c r="AJD160" i="6"/>
  <c r="DVN134" i="6"/>
  <c r="D667" i="18"/>
  <c r="BQP124" i="6"/>
  <c r="G612" i="18"/>
  <c r="QQ115" i="6"/>
  <c r="F704" i="18"/>
  <c r="CWG55" i="6"/>
  <c r="G761" i="18"/>
  <c r="BJU115" i="6"/>
  <c r="D438" i="18"/>
  <c r="G490" i="18"/>
  <c r="M96" i="18"/>
  <c r="F589" i="18"/>
  <c r="G465" i="18"/>
  <c r="AOT146" i="6"/>
  <c r="G421" i="18"/>
  <c r="AOS115" i="6"/>
  <c r="BON124" i="6"/>
  <c r="D581" i="18"/>
  <c r="E801" i="18"/>
  <c r="M757" i="18"/>
  <c r="DCF111" i="6"/>
  <c r="RW187" i="6"/>
  <c r="YR127" i="6"/>
  <c r="BZU115" i="6"/>
  <c r="G683" i="18"/>
  <c r="F32" i="18"/>
  <c r="E107" i="18"/>
  <c r="H661" i="18"/>
  <c r="D310" i="18"/>
  <c r="M326" i="18"/>
  <c r="D530" i="18"/>
  <c r="BGE160" i="6"/>
  <c r="E480" i="18"/>
  <c r="AQ111" i="6"/>
  <c r="H22" i="18"/>
  <c r="DEF124" i="6"/>
  <c r="M715" i="18"/>
  <c r="CZC115" i="6"/>
  <c r="H701" i="18"/>
  <c r="MR111" i="6"/>
  <c r="D362" i="18"/>
  <c r="E48" i="18"/>
  <c r="E39" i="18"/>
  <c r="E296" i="18"/>
  <c r="D707" i="18"/>
  <c r="H432" i="18"/>
  <c r="M318" i="18"/>
  <c r="H692" i="18"/>
  <c r="H752" i="18"/>
  <c r="H65" i="18"/>
  <c r="DDI127" i="6"/>
  <c r="BXC115" i="6"/>
  <c r="D369" i="18"/>
  <c r="D329" i="18"/>
  <c r="GU160" i="6"/>
  <c r="D677" i="18"/>
  <c r="BES127" i="6"/>
  <c r="AQU150" i="6"/>
  <c r="F368" i="18"/>
  <c r="G628" i="18"/>
  <c r="H470" i="18"/>
  <c r="D658" i="18"/>
  <c r="M745" i="18"/>
  <c r="H633" i="18"/>
  <c r="DD160" i="6"/>
  <c r="BID174" i="6"/>
  <c r="G656" i="18"/>
  <c r="EJ111" i="6"/>
  <c r="E148" i="18"/>
  <c r="BCD160" i="6"/>
  <c r="F758" i="18"/>
  <c r="H815" i="18"/>
  <c r="H801" i="18"/>
  <c r="M278" i="18"/>
  <c r="BWK160" i="6"/>
  <c r="E44" i="18"/>
  <c r="E490" i="18"/>
  <c r="F595" i="18"/>
  <c r="M153" i="18"/>
  <c r="EP160" i="6"/>
  <c r="CKM127" i="6"/>
  <c r="G515" i="18"/>
  <c r="F774" i="18"/>
  <c r="M407" i="18"/>
  <c r="E723" i="18"/>
  <c r="H573" i="18"/>
  <c r="F509" i="18"/>
  <c r="E532" i="18"/>
  <c r="F461" i="18"/>
  <c r="BUI160" i="6"/>
  <c r="ASW115" i="6"/>
  <c r="D639" i="18"/>
  <c r="QY124" i="6"/>
  <c r="AZA111" i="6"/>
  <c r="H662" i="18"/>
  <c r="G47" i="18"/>
  <c r="D373" i="18"/>
  <c r="D739" i="18"/>
  <c r="M559" i="18"/>
  <c r="G361" i="18"/>
  <c r="CWY160" i="6"/>
  <c r="M10" i="18"/>
  <c r="M546" i="18"/>
  <c r="F475" i="18"/>
  <c r="M762" i="18"/>
  <c r="D514" i="18"/>
  <c r="AKG124" i="6"/>
  <c r="G566" i="18"/>
  <c r="F747" i="18"/>
  <c r="DKR160" i="6"/>
  <c r="E595" i="18"/>
  <c r="D434" i="18"/>
  <c r="H712" i="18"/>
  <c r="D277" i="18"/>
  <c r="H741" i="18"/>
  <c r="F681" i="18"/>
  <c r="E463" i="18"/>
  <c r="EEC121" i="6"/>
  <c r="G559" i="18"/>
  <c r="E780" i="18"/>
  <c r="D772" i="18"/>
  <c r="D621" i="18"/>
  <c r="H36" i="18"/>
  <c r="H12" i="18"/>
  <c r="H713" i="18"/>
  <c r="F636" i="18"/>
  <c r="M53" i="18"/>
  <c r="G833" i="18"/>
  <c r="CPN124" i="6"/>
  <c r="E341" i="18"/>
  <c r="F476" i="18"/>
  <c r="D323" i="18"/>
  <c r="ABR111" i="6"/>
  <c r="D15" i="18"/>
  <c r="JD160" i="6"/>
  <c r="H671" i="18"/>
  <c r="M349" i="18"/>
  <c r="DQ127" i="6"/>
  <c r="M699" i="18"/>
  <c r="G571" i="18"/>
  <c r="BVA115" i="6"/>
  <c r="E462" i="18"/>
  <c r="SL127" i="6"/>
  <c r="F553" i="18"/>
  <c r="BNQ127" i="6"/>
  <c r="D550" i="18"/>
  <c r="E799" i="18"/>
  <c r="BNY115" i="6"/>
  <c r="E613" i="18"/>
  <c r="H34" i="18"/>
  <c r="G38" i="18"/>
  <c r="BKF177" i="6"/>
  <c r="G684" i="18"/>
  <c r="D577" i="18"/>
  <c r="D600" i="18"/>
  <c r="M457" i="18"/>
  <c r="F634" i="18"/>
  <c r="E504" i="18"/>
  <c r="MW150" i="6"/>
  <c r="M190" i="18"/>
  <c r="E678" i="18"/>
  <c r="CVE115" i="6"/>
  <c r="F823" i="18"/>
  <c r="DPW111" i="6"/>
  <c r="M735" i="18"/>
  <c r="G508" i="18"/>
  <c r="E74" i="18"/>
  <c r="D287" i="18"/>
  <c r="CTY115" i="6"/>
  <c r="H500" i="18"/>
  <c r="RW115" i="6"/>
  <c r="E637" i="18"/>
  <c r="GR160" i="6"/>
  <c r="ATH177" i="6"/>
  <c r="ADI111" i="6"/>
  <c r="M414" i="18"/>
  <c r="E270" i="18"/>
  <c r="CSC111" i="6"/>
  <c r="XE127" i="6"/>
  <c r="D408" i="18"/>
  <c r="D423" i="18"/>
  <c r="D210" i="18"/>
  <c r="F628" i="18"/>
  <c r="AFV111" i="6"/>
  <c r="D225" i="18"/>
  <c r="BZM124" i="6"/>
  <c r="E558" i="18"/>
  <c r="E386" i="18"/>
  <c r="CIT160" i="6"/>
  <c r="M131" i="18"/>
  <c r="FS124" i="6"/>
  <c r="D393" i="18"/>
  <c r="M441" i="18"/>
  <c r="M800" i="18"/>
  <c r="M23" i="18"/>
  <c r="BMN146" i="6"/>
  <c r="DFY111" i="6"/>
  <c r="D270" i="18"/>
  <c r="ASG115" i="6"/>
  <c r="BD111" i="6"/>
  <c r="F564" i="18"/>
  <c r="M65" i="18"/>
  <c r="E774" i="18"/>
  <c r="E67" i="18"/>
  <c r="G806" i="18"/>
  <c r="M330" i="18"/>
  <c r="F580" i="18"/>
  <c r="D657" i="18"/>
  <c r="H784" i="18"/>
  <c r="D691" i="18"/>
  <c r="M332" i="18"/>
  <c r="G670" i="18"/>
  <c r="BKL160" i="6"/>
  <c r="E420" i="18"/>
  <c r="AKG127" i="6"/>
  <c r="CLQ115" i="6"/>
  <c r="BBM115" i="6"/>
  <c r="M840" i="18"/>
  <c r="E288" i="18"/>
  <c r="F619" i="18"/>
  <c r="D123" i="18"/>
  <c r="KM124" i="6"/>
  <c r="M555" i="18"/>
  <c r="M320" i="18"/>
  <c r="F618" i="18"/>
  <c r="AZZ124" i="6"/>
  <c r="H626" i="18"/>
  <c r="G600" i="18"/>
  <c r="M630" i="18"/>
  <c r="M430" i="18"/>
  <c r="AAS160" i="6"/>
  <c r="F530" i="18"/>
  <c r="H789" i="18"/>
  <c r="DAP160" i="6"/>
  <c r="E620" i="18"/>
  <c r="F693" i="18"/>
  <c r="F603" i="18"/>
  <c r="D143" i="18"/>
  <c r="YD160" i="6"/>
  <c r="F542" i="18"/>
  <c r="G494" i="18"/>
  <c r="G442" i="18"/>
  <c r="G440" i="18"/>
  <c r="M439" i="18"/>
  <c r="BFT111" i="6"/>
  <c r="D538" i="18"/>
  <c r="D481" i="18"/>
  <c r="D313" i="18"/>
  <c r="D678" i="18"/>
  <c r="H494" i="18"/>
  <c r="E414" i="18"/>
  <c r="M231" i="18"/>
  <c r="ASW150" i="6"/>
  <c r="H739" i="18"/>
  <c r="G52" i="18"/>
  <c r="XU124" i="6"/>
  <c r="D569" i="18"/>
  <c r="M248" i="18"/>
  <c r="H628" i="18"/>
  <c r="CLJ124" i="6"/>
  <c r="BPC124" i="6"/>
  <c r="D515" i="18"/>
  <c r="WX111" i="6"/>
  <c r="M177" i="18"/>
  <c r="DXJ134" i="6"/>
  <c r="SH160" i="6"/>
  <c r="QW111" i="6"/>
  <c r="CXR111" i="6"/>
  <c r="BRC111" i="6"/>
  <c r="ASM111" i="6"/>
  <c r="F492" i="18"/>
  <c r="M85" i="18"/>
  <c r="E737" i="18"/>
  <c r="D636" i="18"/>
  <c r="CIV125" i="6"/>
  <c r="BBP125" i="6"/>
  <c r="D111" i="18"/>
  <c r="F22" i="18"/>
  <c r="D239" i="18"/>
  <c r="G54" i="18"/>
  <c r="M209" i="18"/>
  <c r="E714" i="18"/>
  <c r="G29" i="18"/>
  <c r="F76" i="18"/>
  <c r="E636" i="18"/>
  <c r="EDZ137" i="6"/>
  <c r="H371" i="18"/>
  <c r="BCB124" i="6"/>
  <c r="D351" i="18"/>
  <c r="E18" i="18"/>
  <c r="DAD111" i="6"/>
  <c r="D124" i="18"/>
  <c r="M601" i="18"/>
  <c r="BHD111" i="6"/>
  <c r="CWO160" i="6"/>
  <c r="H472" i="18"/>
  <c r="M504" i="18"/>
  <c r="CUE111" i="6"/>
  <c r="BRH111" i="6"/>
  <c r="D611" i="18"/>
  <c r="E76" i="18"/>
  <c r="D195" i="18"/>
  <c r="DXM121" i="6"/>
  <c r="CDD160" i="6"/>
  <c r="F51" i="18"/>
  <c r="M596" i="18"/>
  <c r="ANE160" i="6"/>
  <c r="D379" i="18"/>
  <c r="CEG124" i="6"/>
  <c r="G599" i="18"/>
  <c r="M619" i="18"/>
  <c r="E600" i="18"/>
  <c r="F792" i="18"/>
  <c r="E607" i="18"/>
  <c r="M340" i="18"/>
  <c r="D491" i="18"/>
  <c r="F480" i="18"/>
  <c r="CIT146" i="6"/>
  <c r="E313" i="18"/>
  <c r="DEB174" i="6"/>
  <c r="F18" i="18"/>
  <c r="G595" i="18"/>
  <c r="E43" i="18"/>
  <c r="D365" i="18"/>
  <c r="E36" i="18"/>
  <c r="ZU111" i="6"/>
  <c r="G30" i="18"/>
  <c r="E357" i="18"/>
  <c r="D312" i="18"/>
  <c r="AEL111" i="6"/>
  <c r="DPQ115" i="6"/>
  <c r="E263" i="18"/>
  <c r="F602" i="18"/>
  <c r="D521" i="18"/>
  <c r="DCA111" i="6"/>
  <c r="E545" i="18"/>
  <c r="F65" i="18"/>
  <c r="D563" i="18"/>
  <c r="M37" i="18"/>
  <c r="DHF160" i="6"/>
  <c r="G24" i="18"/>
  <c r="CWK115" i="6"/>
  <c r="ANF127" i="6"/>
  <c r="F645" i="18"/>
  <c r="G8" i="18"/>
  <c r="D451" i="18"/>
  <c r="E142" i="18"/>
  <c r="H68" i="18"/>
  <c r="G513" i="18"/>
  <c r="DEB177" i="6"/>
  <c r="BTG127" i="6"/>
  <c r="G802" i="18"/>
  <c r="D674" i="18"/>
  <c r="CFL111" i="6"/>
  <c r="BAW115" i="6"/>
  <c r="F373" i="18"/>
  <c r="M835" i="18"/>
  <c r="D50" i="18"/>
  <c r="F427" i="18"/>
  <c r="M422" i="18"/>
  <c r="M125" i="18"/>
  <c r="CVP111" i="6"/>
  <c r="CNL111" i="6"/>
  <c r="F576" i="18"/>
  <c r="M804" i="18"/>
  <c r="M547" i="18"/>
  <c r="E333" i="18"/>
  <c r="H530" i="18"/>
  <c r="D375" i="18"/>
  <c r="M681" i="18"/>
  <c r="H469" i="18"/>
  <c r="F517" i="18"/>
  <c r="CBX111" i="6"/>
  <c r="H838" i="18"/>
  <c r="D552" i="18"/>
  <c r="E85" i="18"/>
  <c r="M689" i="18"/>
  <c r="WL174" i="6"/>
  <c r="BOJ160" i="6"/>
  <c r="D474" i="18"/>
  <c r="BOJ174" i="6"/>
  <c r="D689" i="18"/>
  <c r="G737" i="18"/>
  <c r="D597" i="18"/>
  <c r="M467" i="18"/>
  <c r="AZV160" i="6"/>
  <c r="CVX55" i="6"/>
  <c r="PM124" i="6"/>
  <c r="AEJ146" i="6"/>
  <c r="F469" i="18"/>
  <c r="M239" i="18"/>
  <c r="E97" i="18"/>
  <c r="DI55" i="6"/>
  <c r="D264" i="18"/>
  <c r="CH111" i="6"/>
  <c r="D170" i="18"/>
  <c r="D147" i="18"/>
  <c r="E407" i="18"/>
  <c r="D478" i="18"/>
  <c r="E789" i="18"/>
  <c r="BDO115" i="6"/>
  <c r="M234" i="18"/>
  <c r="E238" i="18"/>
  <c r="D731" i="18"/>
  <c r="D56" i="18"/>
  <c r="D750" i="18"/>
  <c r="BGM115" i="6"/>
  <c r="F575" i="18"/>
  <c r="G65" i="18"/>
  <c r="E628" i="18"/>
  <c r="ALS124" i="6"/>
  <c r="M368" i="18"/>
  <c r="E627" i="18"/>
  <c r="D9" i="20"/>
  <c r="M617" i="18"/>
  <c r="E710" i="18"/>
  <c r="D666" i="18"/>
  <c r="BVG111" i="6"/>
  <c r="AVP111" i="6"/>
  <c r="M32" i="18"/>
  <c r="CQ160" i="6"/>
  <c r="E297" i="18"/>
  <c r="RX160" i="6"/>
  <c r="D681" i="18"/>
  <c r="H27" i="18"/>
  <c r="BPF111" i="6"/>
  <c r="BSN177" i="6"/>
  <c r="H468" i="18"/>
  <c r="E60" i="18"/>
  <c r="D551" i="18"/>
  <c r="H19" i="18"/>
  <c r="M780" i="18"/>
  <c r="H592" i="18"/>
  <c r="D618" i="18"/>
  <c r="CTT160" i="6"/>
  <c r="E376" i="18"/>
  <c r="F763" i="18"/>
  <c r="F836" i="18"/>
  <c r="E381" i="18"/>
  <c r="G20" i="18"/>
  <c r="AVE115" i="6"/>
  <c r="E117" i="18"/>
  <c r="D752" i="18"/>
  <c r="TY187" i="6"/>
  <c r="D643" i="18"/>
  <c r="G779" i="18"/>
  <c r="H831" i="18"/>
  <c r="G717" i="18"/>
  <c r="BTJ111" i="6"/>
  <c r="E294" i="18"/>
  <c r="M501" i="18"/>
  <c r="D209" i="18"/>
  <c r="BST160" i="6"/>
  <c r="M615" i="18"/>
  <c r="D259" i="18"/>
  <c r="M709" i="18"/>
  <c r="E310" i="18"/>
  <c r="CRL177" i="6"/>
  <c r="G462" i="18"/>
  <c r="F445" i="18"/>
  <c r="CTR124" i="6"/>
  <c r="AJO111" i="6"/>
  <c r="H542" i="18"/>
  <c r="E92" i="18"/>
  <c r="G739" i="18"/>
  <c r="BWX160" i="6"/>
  <c r="E478" i="18"/>
  <c r="D649" i="18"/>
  <c r="M129" i="18"/>
  <c r="E93" i="18"/>
  <c r="E518" i="18"/>
  <c r="ALK115" i="6"/>
  <c r="AEL124" i="6"/>
  <c r="M203" i="18"/>
  <c r="M650" i="18"/>
  <c r="D172" i="18"/>
  <c r="M442" i="18"/>
  <c r="BR146" i="6"/>
  <c r="M281" i="18"/>
  <c r="G812" i="18"/>
  <c r="M392" i="18"/>
  <c r="F8" i="18"/>
  <c r="G583" i="18"/>
  <c r="D189" i="18"/>
  <c r="E392" i="18"/>
  <c r="AKJ111" i="6"/>
  <c r="M823" i="18"/>
  <c r="H683" i="18"/>
  <c r="E601" i="18"/>
  <c r="M29" i="18"/>
  <c r="APW124" i="6"/>
  <c r="E336" i="18"/>
  <c r="ID111" i="6"/>
  <c r="M774" i="18"/>
  <c r="M359" i="18"/>
  <c r="E359" i="18"/>
  <c r="M43" i="18"/>
  <c r="TA124" i="6"/>
  <c r="KX124" i="6"/>
  <c r="CAV177" i="6"/>
  <c r="F434" i="18"/>
  <c r="G676" i="18"/>
  <c r="G33" i="18"/>
  <c r="ATH160" i="6"/>
  <c r="YN160" i="6"/>
  <c r="BNQ124" i="6"/>
  <c r="F582" i="18"/>
  <c r="D580" i="18"/>
  <c r="H503" i="18"/>
  <c r="E753" i="18"/>
  <c r="F640" i="18"/>
  <c r="CPU115" i="6"/>
  <c r="YF111" i="6"/>
  <c r="G674" i="18"/>
  <c r="ZJ111" i="6"/>
  <c r="M269" i="18"/>
  <c r="F630" i="18"/>
  <c r="BED111" i="6"/>
  <c r="D9" i="18"/>
  <c r="D513" i="18"/>
  <c r="G531" i="18"/>
  <c r="CRX111" i="6"/>
  <c r="F43" i="18"/>
  <c r="G776" i="18"/>
  <c r="D735" i="18"/>
  <c r="D456" i="18"/>
  <c r="D469" i="18"/>
  <c r="H711" i="18"/>
  <c r="F367" i="18"/>
  <c r="PU115" i="6"/>
  <c r="F748" i="18"/>
  <c r="F500" i="18"/>
  <c r="AGY160" i="6"/>
  <c r="E815" i="18"/>
  <c r="FS127" i="6"/>
  <c r="CCM150" i="6"/>
  <c r="G94" i="18"/>
  <c r="E576" i="18"/>
  <c r="H74" i="18"/>
  <c r="BWJ125" i="6"/>
  <c r="CVK55" i="6"/>
  <c r="AGL146" i="6"/>
  <c r="CYN111" i="6"/>
  <c r="CZ55" i="6"/>
  <c r="AED111" i="6"/>
  <c r="H758" i="18"/>
  <c r="M285" i="18"/>
  <c r="CQV111" i="6"/>
  <c r="BL174" i="6"/>
  <c r="D826" i="18"/>
  <c r="VL111" i="6"/>
  <c r="D418" i="18"/>
  <c r="F423" i="18"/>
  <c r="CX160" i="6"/>
  <c r="D467" i="18"/>
  <c r="H532" i="18"/>
  <c r="E37" i="18"/>
  <c r="E215" i="18"/>
  <c r="M253" i="18"/>
  <c r="BVR111" i="6"/>
  <c r="G675" i="18"/>
  <c r="F366" i="18"/>
  <c r="CNT111" i="6"/>
  <c r="AUI77" i="6"/>
  <c r="H559" i="18"/>
  <c r="D268" i="18"/>
  <c r="CVM124" i="6"/>
  <c r="G366" i="18"/>
  <c r="D830" i="18"/>
  <c r="E220" i="18"/>
  <c r="BCO111" i="6"/>
  <c r="BSD160" i="6"/>
  <c r="DFI111" i="6"/>
  <c r="E708" i="18"/>
  <c r="D764" i="18"/>
  <c r="ZW127" i="6"/>
  <c r="H820" i="18"/>
  <c r="G774" i="18"/>
  <c r="M815" i="18"/>
  <c r="M127" i="18"/>
  <c r="E147" i="18"/>
  <c r="BRU127" i="6"/>
  <c r="BCQ124" i="6"/>
  <c r="G757" i="18"/>
  <c r="AJT111" i="6"/>
  <c r="E502" i="18"/>
  <c r="F697" i="18"/>
  <c r="M461" i="18"/>
  <c r="F556" i="18"/>
  <c r="M396" i="18"/>
  <c r="BKR111" i="6"/>
  <c r="D387" i="18"/>
  <c r="H693" i="18"/>
  <c r="M224" i="18"/>
  <c r="E19" i="18"/>
  <c r="M178" i="18"/>
  <c r="G26" i="18"/>
  <c r="E770" i="18"/>
  <c r="CRA115" i="6"/>
  <c r="CE124" i="6"/>
  <c r="G596" i="18"/>
  <c r="M367" i="18"/>
  <c r="M518" i="18"/>
  <c r="D18" i="18"/>
  <c r="APZ111" i="6"/>
  <c r="E658" i="18"/>
  <c r="M570" i="18"/>
  <c r="ARR111" i="6"/>
  <c r="BX111" i="6"/>
  <c r="BUE115" i="6"/>
  <c r="DB127" i="6"/>
  <c r="ER111" i="6"/>
  <c r="G713" i="18"/>
  <c r="BHZ160" i="6"/>
  <c r="ER124" i="6"/>
  <c r="QF174" i="6"/>
  <c r="D687" i="18"/>
  <c r="H639" i="18"/>
  <c r="E552" i="18"/>
  <c r="F751" i="18"/>
  <c r="BQX111" i="6"/>
  <c r="BYL125" i="6"/>
  <c r="TY115" i="6"/>
  <c r="DPY127" i="6"/>
  <c r="F781" i="18"/>
  <c r="F766" i="18"/>
  <c r="G17" i="18"/>
  <c r="PV160" i="6"/>
  <c r="H424" i="18"/>
  <c r="CUZ111" i="6"/>
  <c r="M301" i="18"/>
  <c r="H780" i="18"/>
  <c r="D447" i="18"/>
  <c r="G677" i="18"/>
  <c r="D59" i="18"/>
  <c r="M723" i="18"/>
  <c r="F648" i="18"/>
  <c r="CBO124" i="6"/>
  <c r="D326" i="18"/>
  <c r="GB111" i="6"/>
  <c r="ABI127" i="6"/>
  <c r="D89" i="18"/>
  <c r="E495" i="18"/>
  <c r="D741" i="18"/>
  <c r="D717" i="18"/>
  <c r="E571" i="18"/>
  <c r="M764" i="18"/>
  <c r="YN177" i="6"/>
  <c r="M150" i="18"/>
  <c r="D702" i="18"/>
  <c r="D139" i="18"/>
  <c r="F73" i="18"/>
  <c r="H771" i="18"/>
  <c r="D840" i="18"/>
  <c r="M299" i="18"/>
  <c r="BOC160" i="6"/>
  <c r="G768" i="18"/>
  <c r="D470" i="18"/>
  <c r="M462" i="18"/>
  <c r="G589" i="18"/>
  <c r="F526" i="18"/>
  <c r="D583" i="18"/>
  <c r="F474" i="18"/>
  <c r="E465" i="18"/>
  <c r="DQ124" i="6"/>
  <c r="D164" i="18"/>
  <c r="D824" i="18"/>
  <c r="M33" i="18"/>
  <c r="M121" i="18"/>
  <c r="M295" i="18"/>
  <c r="CPF160" i="6"/>
  <c r="D516" i="18"/>
  <c r="DOC160" i="6"/>
  <c r="E582" i="18"/>
  <c r="AGN124" i="6"/>
  <c r="E823" i="18"/>
  <c r="M704" i="18"/>
  <c r="H47" i="18"/>
  <c r="H560" i="18"/>
  <c r="AOW160" i="6"/>
  <c r="D115" i="18"/>
  <c r="D511" i="18"/>
  <c r="BCI115" i="6"/>
  <c r="M707" i="18"/>
  <c r="F568" i="18"/>
  <c r="BHN111" i="6"/>
  <c r="D450" i="18"/>
  <c r="DJY124" i="6"/>
  <c r="G53" i="18"/>
  <c r="DGA124" i="6"/>
  <c r="G788" i="18"/>
  <c r="BMN160" i="6"/>
  <c r="M56" i="18"/>
  <c r="M261" i="18"/>
  <c r="D601" i="18"/>
  <c r="D549" i="18"/>
  <c r="M542" i="18"/>
  <c r="BZM127" i="6"/>
  <c r="D338" i="18"/>
  <c r="M311" i="18"/>
  <c r="M602" i="18"/>
  <c r="AQM124" i="6"/>
  <c r="F629" i="18"/>
  <c r="E738" i="18"/>
  <c r="D833" i="18"/>
  <c r="F605" i="18"/>
  <c r="M211" i="18"/>
  <c r="E225" i="18"/>
  <c r="E412" i="18"/>
  <c r="JW127" i="6"/>
  <c r="D10" i="18"/>
  <c r="H839" i="18"/>
  <c r="H691" i="18"/>
  <c r="E214" i="18"/>
  <c r="E316" i="18"/>
  <c r="DWT137" i="6"/>
  <c r="E7" i="18"/>
  <c r="BZP111" i="6"/>
  <c r="M513" i="18"/>
  <c r="F454" i="18"/>
  <c r="OP160" i="6"/>
  <c r="M837" i="18"/>
  <c r="F663" i="18"/>
  <c r="M74" i="18"/>
  <c r="F592" i="18"/>
  <c r="BOF160" i="6"/>
  <c r="F578" i="18"/>
  <c r="M107" i="18"/>
  <c r="E568" i="18"/>
  <c r="M19" i="18"/>
  <c r="E292" i="18"/>
  <c r="E135" i="18"/>
  <c r="D594" i="18"/>
  <c r="OX111" i="6"/>
  <c r="M243" i="18"/>
  <c r="DMY115" i="6"/>
  <c r="D407" i="18"/>
  <c r="JO115" i="6"/>
  <c r="DAJ160" i="6"/>
  <c r="E337" i="18"/>
  <c r="M139" i="18"/>
  <c r="CGX160" i="6"/>
  <c r="BQW115" i="6"/>
  <c r="G706" i="18"/>
  <c r="H69" i="18"/>
  <c r="F800" i="18"/>
  <c r="D151" i="18"/>
  <c r="G822" i="18"/>
  <c r="G79" i="18"/>
  <c r="F473" i="18"/>
  <c r="F840" i="18"/>
  <c r="AQF111" i="6"/>
  <c r="F26" i="18"/>
  <c r="DDU160" i="6"/>
  <c r="E497" i="18"/>
  <c r="D138" i="18"/>
  <c r="F743" i="18"/>
  <c r="H684" i="18"/>
  <c r="VV111" i="6"/>
  <c r="H491" i="18"/>
  <c r="D137" i="18"/>
  <c r="F610" i="18"/>
  <c r="D51" i="18"/>
  <c r="F765" i="18"/>
  <c r="CM187" i="6"/>
  <c r="M794" i="18"/>
  <c r="H585" i="18"/>
  <c r="WW115" i="6"/>
  <c r="BEV111" i="6"/>
  <c r="H700" i="18"/>
  <c r="E224" i="18"/>
  <c r="M631" i="18"/>
  <c r="D646" i="18"/>
  <c r="AGC127" i="6"/>
  <c r="E267" i="18"/>
  <c r="D311" i="18"/>
  <c r="DMA124" i="6"/>
  <c r="BUH111" i="6"/>
  <c r="M511" i="18"/>
  <c r="H479" i="18"/>
  <c r="D401" i="18"/>
  <c r="M758" i="18"/>
  <c r="G654" i="18"/>
  <c r="D188" i="18"/>
  <c r="D632" i="18"/>
  <c r="AEX127" i="6"/>
  <c r="ES101" i="10"/>
  <c r="M413" i="18"/>
  <c r="DGI115" i="6"/>
  <c r="H681" i="18"/>
  <c r="M523" i="18"/>
  <c r="E304" i="18"/>
  <c r="D482" i="18"/>
  <c r="H722" i="18"/>
  <c r="E250" i="18"/>
  <c r="M337" i="18"/>
  <c r="DPG111" i="6"/>
  <c r="E245" i="18"/>
  <c r="H743" i="18"/>
  <c r="DCK115" i="6"/>
  <c r="F729" i="18"/>
  <c r="DMJ111" i="6"/>
  <c r="D744" i="18"/>
  <c r="D751" i="18"/>
  <c r="M732" i="18"/>
  <c r="D90" i="18"/>
  <c r="M317" i="18"/>
  <c r="F617" i="18"/>
  <c r="CGG111" i="6"/>
  <c r="E312" i="18"/>
  <c r="DJB111" i="6"/>
  <c r="QB160" i="6"/>
  <c r="D325" i="18"/>
  <c r="D316" i="18"/>
  <c r="CTQ160" i="6"/>
  <c r="XS111" i="6"/>
  <c r="E338" i="18"/>
  <c r="AAH111" i="6"/>
  <c r="G773" i="18"/>
  <c r="F72" i="18"/>
  <c r="D372" i="18"/>
  <c r="D783" i="18"/>
  <c r="H614" i="18"/>
  <c r="CBO127" i="6"/>
  <c r="F439" i="18"/>
  <c r="BWR177" i="6"/>
  <c r="H793" i="18"/>
  <c r="G528" i="18"/>
  <c r="D561" i="18"/>
  <c r="G548" i="18"/>
  <c r="BOB111" i="6"/>
  <c r="FV111" i="6"/>
  <c r="M36" i="18"/>
  <c r="H9" i="18"/>
  <c r="M697" i="18"/>
  <c r="E690" i="18"/>
  <c r="ANB177" i="6"/>
  <c r="E247" i="18"/>
  <c r="F666" i="18"/>
  <c r="M293" i="18"/>
  <c r="CQC124" i="6"/>
  <c r="F715" i="18"/>
  <c r="E286" i="18"/>
  <c r="CWL160" i="6"/>
  <c r="G710" i="18"/>
  <c r="YC187" i="6"/>
  <c r="H590" i="18"/>
  <c r="M482" i="18"/>
  <c r="M721" i="18"/>
  <c r="AGO160" i="6"/>
  <c r="H539" i="18"/>
  <c r="E129" i="18"/>
  <c r="ACB111" i="6"/>
  <c r="CE127" i="6"/>
  <c r="OZ160" i="6"/>
  <c r="D777" i="18"/>
  <c r="BZF111" i="6"/>
  <c r="E309" i="18"/>
  <c r="F470" i="18"/>
  <c r="BGH146" i="6"/>
  <c r="G41" i="18"/>
  <c r="D360" i="18"/>
  <c r="F551" i="18"/>
  <c r="M382" i="18"/>
  <c r="E597" i="18"/>
  <c r="ACH160" i="6"/>
  <c r="BHV125" i="6"/>
  <c r="CSU124" i="6"/>
  <c r="M478" i="18"/>
  <c r="F81" i="18"/>
  <c r="M372" i="18"/>
  <c r="M659" i="18"/>
  <c r="D99" i="18"/>
  <c r="YZ111" i="6"/>
  <c r="BAB160" i="6"/>
  <c r="F803" i="18"/>
  <c r="G842" i="18"/>
  <c r="M375" i="18"/>
  <c r="M91" i="18"/>
  <c r="M59" i="18"/>
  <c r="D176" i="18"/>
  <c r="H79" i="18"/>
  <c r="EGS121" i="6"/>
  <c r="E556" i="18"/>
  <c r="D297" i="18"/>
  <c r="DNB55" i="6"/>
  <c r="CDO111" i="6"/>
  <c r="M761" i="18"/>
  <c r="M143" i="18"/>
  <c r="F713" i="18"/>
  <c r="F55" i="18"/>
  <c r="F574" i="18"/>
  <c r="E839" i="18"/>
  <c r="D508" i="18"/>
  <c r="M194" i="18"/>
  <c r="D553" i="18"/>
  <c r="M645" i="18"/>
  <c r="WE160" i="6"/>
  <c r="G551" i="18"/>
  <c r="DIC124" i="6"/>
  <c r="E837" i="18"/>
  <c r="BZV111" i="6"/>
  <c r="G778" i="18"/>
  <c r="BOP160" i="6"/>
  <c r="G764" i="18"/>
  <c r="CXW115" i="6"/>
  <c r="H638" i="18"/>
  <c r="D655" i="18"/>
  <c r="D21" i="18"/>
  <c r="D46" i="18"/>
  <c r="AVM124" i="6"/>
  <c r="AVM127" i="6"/>
  <c r="D806" i="18"/>
  <c r="E266" i="18"/>
  <c r="CUG124" i="6"/>
  <c r="F536" i="18"/>
  <c r="CCX177" i="6"/>
  <c r="G544" i="18"/>
  <c r="CMG115" i="6"/>
  <c r="D682" i="18"/>
  <c r="M708" i="18"/>
  <c r="E258" i="18"/>
  <c r="G594" i="18"/>
  <c r="G464" i="18"/>
  <c r="M682" i="18"/>
  <c r="F738" i="18"/>
  <c r="D352" i="18"/>
  <c r="E669" i="18"/>
  <c r="D694" i="18"/>
  <c r="E692" i="18"/>
  <c r="F725" i="18"/>
  <c r="F581" i="18"/>
  <c r="ASX146" i="6"/>
  <c r="D199" i="18"/>
  <c r="D673" i="18"/>
  <c r="H787" i="18"/>
  <c r="ABY127" i="6"/>
  <c r="E170" i="18"/>
  <c r="H783" i="18"/>
  <c r="M698" i="18"/>
  <c r="CKP111" i="6"/>
  <c r="E499" i="18"/>
  <c r="E722" i="18"/>
  <c r="M586" i="18"/>
  <c r="G378" i="18"/>
  <c r="D190" i="18"/>
  <c r="BIP111" i="6"/>
  <c r="M545" i="18"/>
  <c r="D85" i="18"/>
  <c r="G626" i="18"/>
  <c r="E300" i="18"/>
  <c r="G721" i="18"/>
  <c r="F646" i="18"/>
  <c r="H64" i="18"/>
  <c r="H613" i="18"/>
  <c r="E611" i="18"/>
  <c r="ATL111" i="6"/>
  <c r="E527" i="18"/>
  <c r="D243" i="18"/>
  <c r="H772" i="18"/>
  <c r="DDR146" i="6"/>
  <c r="F25" i="18"/>
  <c r="BIZ111" i="6"/>
  <c r="M759" i="18"/>
  <c r="BA55" i="6"/>
  <c r="G444" i="18"/>
  <c r="E806" i="18"/>
  <c r="F365" i="18"/>
  <c r="H688" i="18"/>
  <c r="H364" i="18"/>
  <c r="E581" i="18"/>
  <c r="F815" i="18"/>
  <c r="E786" i="18"/>
  <c r="D688" i="18"/>
  <c r="F588" i="18"/>
  <c r="D265" i="18"/>
  <c r="E610" i="18"/>
  <c r="AMT124" i="6"/>
  <c r="D244" i="18"/>
  <c r="M207" i="18"/>
  <c r="CYC111" i="6"/>
  <c r="G457" i="18"/>
  <c r="DAT160" i="6"/>
  <c r="WA150" i="6"/>
  <c r="G688" i="18"/>
  <c r="D656" i="18"/>
  <c r="F727" i="18"/>
  <c r="ES98" i="10"/>
  <c r="OZ146" i="6"/>
  <c r="ANH160" i="6"/>
  <c r="G685" i="18"/>
  <c r="D680" i="18"/>
  <c r="M82" i="18"/>
  <c r="D475" i="18"/>
  <c r="H653" i="18"/>
  <c r="DKJ125" i="6"/>
  <c r="CWR160" i="6"/>
  <c r="E747" i="18"/>
  <c r="CAY160" i="6"/>
  <c r="H817" i="18"/>
  <c r="G636" i="18"/>
  <c r="BGS111" i="6"/>
  <c r="GA115" i="6"/>
  <c r="DNV160" i="6"/>
  <c r="FQ111" i="6"/>
  <c r="H562" i="18"/>
  <c r="H705" i="18"/>
  <c r="PE115" i="6"/>
  <c r="VK115" i="6"/>
  <c r="G81" i="18"/>
  <c r="OL111" i="6"/>
  <c r="SK160" i="6"/>
  <c r="M12" i="18"/>
  <c r="G55" i="18"/>
  <c r="F458" i="18"/>
  <c r="D498" i="18"/>
  <c r="E409" i="18"/>
  <c r="YR111" i="6"/>
  <c r="F660" i="18"/>
  <c r="M329" i="18"/>
  <c r="CAK115" i="6"/>
  <c r="F64" i="18"/>
  <c r="G585" i="18"/>
  <c r="D721" i="18"/>
  <c r="D650" i="18"/>
  <c r="M106" i="18"/>
  <c r="H67" i="18"/>
  <c r="E661" i="18"/>
  <c r="AKR124" i="6"/>
  <c r="IT146" i="6"/>
  <c r="F59" i="18"/>
  <c r="E101" i="18"/>
  <c r="D12" i="18"/>
  <c r="YT160" i="6"/>
  <c r="F101" i="18"/>
  <c r="D429" i="18"/>
  <c r="D63" i="18"/>
  <c r="E682" i="18"/>
  <c r="AON111" i="6"/>
  <c r="M621" i="18"/>
  <c r="E605" i="18"/>
  <c r="H636" i="18"/>
  <c r="M498" i="18"/>
  <c r="E617" i="18"/>
  <c r="APG160" i="6"/>
  <c r="M654" i="18"/>
  <c r="CBB146" i="6"/>
  <c r="H421" i="18"/>
  <c r="F378" i="18"/>
  <c r="AGA111" i="6"/>
  <c r="M83" i="18"/>
  <c r="AGC124" i="6"/>
  <c r="NS115" i="6"/>
  <c r="G786" i="18"/>
  <c r="F549" i="18"/>
  <c r="H515" i="18"/>
  <c r="F87" i="18"/>
  <c r="E634" i="18"/>
  <c r="E594" i="18"/>
  <c r="H38" i="18"/>
  <c r="D725" i="18"/>
  <c r="CNH174" i="6"/>
  <c r="H577" i="18"/>
  <c r="G563" i="18"/>
  <c r="F478" i="18"/>
  <c r="D178" i="18"/>
  <c r="BYM160" i="6"/>
  <c r="F90" i="18"/>
  <c r="G693" i="18"/>
  <c r="E840" i="18"/>
  <c r="E800" i="18"/>
  <c r="H675" i="18"/>
  <c r="M533" i="18"/>
  <c r="CMZ125" i="6"/>
  <c r="G474" i="18"/>
  <c r="CGQ115" i="6"/>
  <c r="D441" i="18"/>
  <c r="COQ127" i="6"/>
  <c r="M521" i="18"/>
  <c r="E398" i="18"/>
  <c r="D722" i="18"/>
  <c r="KY160" i="6"/>
  <c r="M776" i="18"/>
  <c r="HB160" i="6"/>
  <c r="F762" i="18"/>
  <c r="D844" i="18"/>
  <c r="BNJ111" i="6"/>
  <c r="G752" i="18"/>
  <c r="F444" i="18"/>
  <c r="BYI115" i="6"/>
  <c r="AJY115" i="6"/>
  <c r="M406" i="18"/>
  <c r="F609" i="18"/>
  <c r="EE111" i="6"/>
  <c r="CBM111" i="6"/>
  <c r="E315" i="18"/>
  <c r="DOD111" i="6"/>
  <c r="M251" i="18"/>
  <c r="HH146" i="6"/>
  <c r="DAI115" i="6"/>
  <c r="H635" i="18"/>
  <c r="D55" i="18"/>
  <c r="AKP146" i="6"/>
  <c r="CP124" i="6"/>
  <c r="CIS115" i="6"/>
  <c r="M166" i="18"/>
  <c r="G506" i="18"/>
  <c r="BLW150" i="6"/>
  <c r="AHW115" i="6"/>
  <c r="UU115" i="6"/>
  <c r="H463" i="18"/>
  <c r="D471" i="18"/>
  <c r="LI160" i="6"/>
  <c r="D357" i="18"/>
  <c r="E619" i="18"/>
  <c r="G694" i="18"/>
  <c r="M193" i="18"/>
  <c r="G631" i="18"/>
  <c r="E383" i="18"/>
  <c r="H546" i="18"/>
  <c r="H648" i="18"/>
  <c r="F651" i="18"/>
  <c r="D718" i="18"/>
  <c r="F421" i="18"/>
  <c r="E779" i="18"/>
  <c r="E91" i="18"/>
  <c r="F548" i="18"/>
  <c r="H436" i="18"/>
  <c r="M11" i="18"/>
  <c r="AEA127" i="6"/>
  <c r="E787" i="18"/>
  <c r="M483" i="18"/>
  <c r="BGX111" i="6"/>
  <c r="G663" i="18"/>
  <c r="ANH146" i="6"/>
  <c r="BYX124" i="6"/>
  <c r="E825" i="18"/>
  <c r="F730" i="18"/>
  <c r="E329" i="18"/>
  <c r="CBH111" i="6"/>
  <c r="BHT146" i="6"/>
  <c r="ATK160" i="6"/>
  <c r="G640" i="18"/>
  <c r="E529" i="18"/>
  <c r="H481" i="18"/>
  <c r="G42" i="18"/>
  <c r="F490" i="18"/>
  <c r="F842" i="18"/>
  <c r="H537" i="18"/>
  <c r="M313" i="18"/>
  <c r="F596" i="18"/>
  <c r="M820" i="18"/>
  <c r="LL160" i="6"/>
  <c r="E363" i="18"/>
  <c r="G719" i="18"/>
  <c r="D285" i="18"/>
  <c r="G370" i="18"/>
  <c r="H805" i="18"/>
  <c r="H792" i="18"/>
  <c r="E105" i="18"/>
  <c r="M677" i="18"/>
  <c r="E493" i="18"/>
  <c r="M845" i="18"/>
  <c r="M92" i="18"/>
  <c r="BP111" i="6"/>
  <c r="D605" i="18"/>
  <c r="G769" i="18"/>
  <c r="G67" i="18"/>
  <c r="D229" i="18"/>
  <c r="CNS115" i="6"/>
  <c r="E553" i="18"/>
  <c r="E395" i="18"/>
  <c r="M666" i="18"/>
  <c r="M598" i="18"/>
  <c r="M812" i="18"/>
  <c r="F788" i="18"/>
  <c r="M275" i="18"/>
  <c r="E181" i="18"/>
  <c r="F41" i="18"/>
  <c r="AIH111" i="6"/>
  <c r="E379" i="18"/>
  <c r="M400" i="18"/>
  <c r="D425" i="18"/>
  <c r="DAL125" i="6"/>
  <c r="D103" i="18"/>
  <c r="H668" i="18"/>
  <c r="D661" i="18"/>
  <c r="E175" i="18"/>
  <c r="E671" i="18"/>
  <c r="D445" i="18"/>
  <c r="D435" i="18"/>
  <c r="H716" i="18"/>
  <c r="AKP160" i="6"/>
  <c r="CXH111" i="6"/>
  <c r="G579" i="18"/>
  <c r="D302" i="18"/>
  <c r="H423" i="18"/>
  <c r="AMX160" i="6"/>
  <c r="G49" i="18"/>
  <c r="G58" i="18"/>
  <c r="BMH160" i="6"/>
  <c r="M826" i="18"/>
  <c r="APD177" i="6"/>
  <c r="M675" i="18"/>
  <c r="H54" i="18"/>
  <c r="WB160" i="6"/>
  <c r="D42" i="18"/>
  <c r="D745" i="18"/>
  <c r="ARY127" i="6"/>
  <c r="D432" i="18"/>
  <c r="E71" i="18"/>
  <c r="F665" i="18"/>
  <c r="E212" i="18"/>
  <c r="H813" i="18"/>
  <c r="D250" i="18"/>
  <c r="E735" i="18"/>
  <c r="H750" i="18"/>
  <c r="BW115" i="6"/>
  <c r="E461" i="18"/>
  <c r="E608" i="18"/>
  <c r="G795" i="18"/>
  <c r="AIX174" i="6"/>
  <c r="G568" i="18"/>
  <c r="F63" i="18"/>
  <c r="M608" i="18"/>
  <c r="F688" i="18"/>
  <c r="E277" i="18"/>
  <c r="DNR125" i="6"/>
  <c r="M221" i="18"/>
  <c r="F658" i="18"/>
  <c r="F507" i="18"/>
  <c r="F820" i="18"/>
  <c r="BXK127" i="6"/>
  <c r="CFD111" i="6"/>
  <c r="G547" i="18"/>
  <c r="D222" i="18"/>
  <c r="H806" i="18"/>
  <c r="ABL111" i="6"/>
  <c r="K8" i="20"/>
  <c r="CZN111" i="6"/>
  <c r="M227" i="18"/>
  <c r="E602" i="18"/>
  <c r="D405" i="18"/>
  <c r="MO127" i="6"/>
  <c r="G756" i="18"/>
  <c r="CJD160" i="6"/>
  <c r="DJQ115" i="6"/>
  <c r="H434" i="18"/>
  <c r="M421" i="18"/>
  <c r="D631" i="18"/>
  <c r="D179" i="18"/>
  <c r="G707" i="18"/>
  <c r="SH174" i="6"/>
  <c r="H95" i="18"/>
  <c r="CCP125" i="6"/>
  <c r="M223" i="18"/>
  <c r="G841" i="18"/>
  <c r="M468" i="18"/>
  <c r="M146" i="18"/>
  <c r="ALS127" i="6"/>
  <c r="F777" i="18"/>
  <c r="CLL160" i="6"/>
  <c r="CJG160" i="6"/>
  <c r="F468" i="18"/>
  <c r="F573" i="18"/>
  <c r="BJP111" i="6"/>
  <c r="G754" i="18"/>
  <c r="F579" i="18"/>
  <c r="H740" i="18"/>
  <c r="G610" i="18"/>
  <c r="G748" i="18"/>
  <c r="E729" i="18"/>
  <c r="H510" i="18"/>
  <c r="G70" i="18"/>
  <c r="LL146" i="6"/>
  <c r="IV124" i="6"/>
  <c r="G518" i="18"/>
  <c r="DKX146" i="6"/>
  <c r="D616" i="18"/>
  <c r="H451" i="18"/>
  <c r="E23" i="18"/>
  <c r="E323" i="18"/>
  <c r="G607" i="18"/>
  <c r="E403" i="18"/>
  <c r="F622" i="18"/>
  <c r="AQP111" i="6"/>
  <c r="D140" i="18"/>
  <c r="E805" i="18"/>
  <c r="E704" i="18"/>
  <c r="FF146" i="6"/>
  <c r="E354" i="18"/>
  <c r="D221" i="18"/>
  <c r="M710" i="18"/>
  <c r="D169" i="18"/>
  <c r="AAE115" i="6"/>
  <c r="M360" i="18"/>
  <c r="BWB111" i="6"/>
  <c r="M24" i="18"/>
  <c r="LQ115" i="6"/>
  <c r="H593" i="18"/>
  <c r="E630" i="18"/>
  <c r="D544" i="18"/>
  <c r="E717" i="18"/>
  <c r="M241" i="18"/>
  <c r="CKE115" i="6"/>
  <c r="E718" i="18"/>
  <c r="K9" i="20"/>
  <c r="CHM115" i="6"/>
  <c r="F801" i="18"/>
  <c r="F98" i="18"/>
  <c r="F822" i="18"/>
  <c r="F668" i="18"/>
  <c r="E666" i="18"/>
  <c r="DKX160" i="6"/>
  <c r="F50" i="18"/>
  <c r="F31" i="18"/>
  <c r="G555" i="18"/>
  <c r="CRA150" i="6"/>
  <c r="H66" i="18"/>
  <c r="E550" i="18"/>
  <c r="G501" i="18"/>
  <c r="CAN125" i="6"/>
  <c r="H426" i="18"/>
  <c r="F732" i="18"/>
  <c r="H594" i="18"/>
  <c r="H506" i="18"/>
  <c r="CYU127" i="6"/>
  <c r="G743" i="18"/>
  <c r="CKY160" i="6"/>
  <c r="D786" i="18"/>
  <c r="D28" i="18"/>
  <c r="CSH111" i="6"/>
  <c r="M403" i="18"/>
  <c r="D333" i="18"/>
  <c r="F522" i="18"/>
  <c r="M605" i="18"/>
  <c r="BWV124" i="6"/>
  <c r="E572" i="18"/>
  <c r="D813" i="18"/>
  <c r="D262" i="18"/>
  <c r="E680" i="18"/>
  <c r="E415" i="18"/>
  <c r="BBX174" i="6"/>
  <c r="AAV160" i="6"/>
  <c r="AOD111" i="6"/>
  <c r="BKY124" i="6"/>
  <c r="H816" i="18"/>
  <c r="GI127" i="6"/>
  <c r="BSY115" i="6"/>
  <c r="H756" i="18"/>
  <c r="M397" i="18"/>
  <c r="F705" i="18"/>
  <c r="D564" i="18"/>
  <c r="M78" i="18"/>
  <c r="FL111" i="6"/>
  <c r="CKF111" i="6"/>
  <c r="F545" i="18"/>
  <c r="D665" i="18"/>
  <c r="E201" i="18"/>
  <c r="D82" i="18"/>
  <c r="D26" i="18"/>
  <c r="BCJ111" i="6"/>
  <c r="F374" i="18"/>
  <c r="CMM111" i="6"/>
  <c r="H31" i="18"/>
  <c r="BHW160" i="6"/>
  <c r="D266" i="18"/>
  <c r="D472" i="18"/>
  <c r="H580" i="18"/>
  <c r="D132" i="18"/>
  <c r="F755" i="18"/>
  <c r="D8" i="20"/>
  <c r="F675" i="18"/>
  <c r="D533" i="18"/>
  <c r="CPM160" i="6"/>
  <c r="F833" i="18"/>
  <c r="M39" i="18"/>
  <c r="D527" i="18"/>
  <c r="BSF111" i="6"/>
  <c r="DLK124" i="6"/>
  <c r="DGY150" i="6"/>
  <c r="E793" i="18"/>
  <c r="CWC124" i="6"/>
  <c r="M508" i="18"/>
  <c r="BWN160" i="6"/>
  <c r="F429" i="18"/>
  <c r="BNZ160" i="6"/>
  <c r="CCX160" i="6"/>
  <c r="DWT134" i="6"/>
  <c r="DJL111" i="6"/>
  <c r="E483" i="18"/>
  <c r="ACX160" i="6"/>
  <c r="AZN111" i="6"/>
  <c r="D698" i="18"/>
  <c r="COQ124" i="6"/>
  <c r="G622" i="18"/>
  <c r="COY115" i="6"/>
  <c r="F837" i="18"/>
  <c r="D388" i="18"/>
  <c r="CJJ146" i="6"/>
  <c r="E410" i="18"/>
  <c r="M581" i="18"/>
  <c r="D720" i="18"/>
  <c r="FC160" i="6"/>
  <c r="E725" i="18"/>
  <c r="DJI127" i="6"/>
  <c r="H830" i="18"/>
  <c r="D368" i="18"/>
  <c r="D102" i="18"/>
  <c r="DIS124" i="6"/>
  <c r="M450" i="18"/>
  <c r="H502" i="18"/>
  <c r="ASO127" i="6"/>
  <c r="M401" i="18"/>
  <c r="E615" i="18"/>
  <c r="M428" i="18"/>
  <c r="F838" i="18"/>
  <c r="M62" i="18"/>
  <c r="AAT111" i="6"/>
  <c r="E599" i="18"/>
  <c r="M479" i="18"/>
  <c r="F459" i="18"/>
  <c r="BIO115" i="6"/>
  <c r="APW127" i="6"/>
  <c r="E279" i="18"/>
  <c r="SN160" i="6"/>
  <c r="G819" i="18"/>
  <c r="H548" i="18"/>
  <c r="D385" i="18"/>
  <c r="E681" i="18"/>
  <c r="G753" i="18"/>
  <c r="M524" i="18"/>
  <c r="D126" i="18"/>
  <c r="ACJ111" i="6"/>
  <c r="M649" i="18"/>
  <c r="M273" i="18"/>
  <c r="D217" i="18"/>
  <c r="E397" i="18"/>
  <c r="E745" i="18"/>
  <c r="AOV111" i="6"/>
  <c r="DLT111" i="6"/>
  <c r="D645" i="18"/>
  <c r="H696" i="18"/>
  <c r="D792" i="18"/>
  <c r="D278" i="18"/>
  <c r="H442" i="18"/>
  <c r="M609" i="18"/>
  <c r="APU111" i="6"/>
  <c r="M603" i="18"/>
  <c r="E744" i="18"/>
  <c r="BHC115" i="6"/>
  <c r="F566" i="18"/>
  <c r="D775" i="18"/>
  <c r="AGZ111" i="6"/>
  <c r="H825" i="18"/>
  <c r="H835" i="18"/>
  <c r="E325" i="18"/>
  <c r="D817" i="18"/>
  <c r="H575" i="18"/>
  <c r="CDJ111" i="6"/>
  <c r="H55" i="18"/>
  <c r="D732" i="18"/>
  <c r="D231" i="18"/>
  <c r="M687" i="18"/>
  <c r="F759" i="18"/>
  <c r="E701" i="18"/>
  <c r="G661" i="18"/>
  <c r="F711" i="18"/>
  <c r="ADS115" i="6"/>
  <c r="CFK115" i="6"/>
  <c r="F604" i="18"/>
  <c r="D805" i="18"/>
  <c r="CSE127" i="6"/>
  <c r="D65" i="18"/>
  <c r="G775" i="18"/>
  <c r="D275" i="18"/>
  <c r="H606" i="18"/>
  <c r="ABY124" i="6"/>
  <c r="M191" i="18"/>
  <c r="D651" i="18"/>
  <c r="E405" i="18"/>
  <c r="M618" i="18"/>
  <c r="BGB174" i="6"/>
  <c r="ADN111" i="6"/>
  <c r="M210" i="18"/>
  <c r="M48" i="18"/>
  <c r="HB177" i="6"/>
  <c r="F16" i="18"/>
  <c r="M718" i="18"/>
  <c r="M266" i="18"/>
  <c r="E130" i="18"/>
  <c r="M626" i="18"/>
  <c r="CYE127" i="6"/>
  <c r="E340" i="18"/>
  <c r="GG111" i="6"/>
  <c r="H584" i="18"/>
  <c r="CHH146" i="6"/>
  <c r="D746" i="18"/>
  <c r="G422" i="18"/>
  <c r="DKN160" i="6"/>
  <c r="E655" i="18"/>
  <c r="H480" i="18"/>
  <c r="ABQ115" i="6"/>
  <c r="M213" i="18"/>
  <c r="AGK187" i="6"/>
  <c r="M138" i="18"/>
  <c r="CDQ124" i="6"/>
  <c r="M304" i="18"/>
  <c r="F440" i="18"/>
  <c r="D309" i="18"/>
  <c r="M595" i="18"/>
  <c r="H685" i="18"/>
  <c r="D282" i="18"/>
  <c r="M90" i="18"/>
  <c r="G526" i="18"/>
  <c r="D607" i="18"/>
  <c r="M380" i="18"/>
  <c r="D212" i="18"/>
  <c r="M756" i="18"/>
  <c r="H810" i="18"/>
  <c r="D779" i="18"/>
  <c r="M474" i="18"/>
  <c r="M20" i="18"/>
  <c r="ARF160" i="6"/>
  <c r="E822" i="18"/>
  <c r="E368" i="18"/>
  <c r="M796" i="18"/>
  <c r="H94" i="18"/>
  <c r="EHC121" i="6"/>
  <c r="D811" i="18"/>
  <c r="BBX177" i="6"/>
  <c r="DEE160" i="6"/>
  <c r="F680" i="18"/>
  <c r="G796" i="18"/>
  <c r="G80" i="18"/>
  <c r="CCE127" i="6"/>
  <c r="H601" i="18"/>
  <c r="NA160" i="6"/>
  <c r="H738" i="18"/>
  <c r="G532" i="18"/>
  <c r="BKF160" i="6"/>
  <c r="D206" i="18"/>
  <c r="H624" i="18"/>
  <c r="DWL125" i="6"/>
  <c r="D253" i="18"/>
  <c r="DMY31" i="6"/>
  <c r="E812" i="18"/>
  <c r="D485" i="18"/>
  <c r="M695" i="18"/>
  <c r="KF111" i="6"/>
  <c r="DLS115" i="6"/>
  <c r="F539" i="18"/>
  <c r="PF111" i="6"/>
  <c r="IK127" i="6"/>
  <c r="M589" i="18"/>
  <c r="DJ111" i="6"/>
  <c r="E470" i="18"/>
  <c r="E239" i="18"/>
  <c r="H827" i="18"/>
  <c r="F834" i="18"/>
  <c r="BR160" i="6"/>
  <c r="G91" i="18"/>
  <c r="D121" i="18"/>
  <c r="G460" i="18"/>
  <c r="D155" i="18"/>
  <c r="BSD146" i="6"/>
  <c r="DIS127" i="6"/>
  <c r="D71" i="18"/>
  <c r="D330" i="18"/>
  <c r="G829" i="18"/>
  <c r="AEW160" i="6"/>
  <c r="DKV111" i="6"/>
  <c r="G664" i="18"/>
  <c r="F462" i="18"/>
  <c r="G578" i="18"/>
  <c r="D398" i="18"/>
  <c r="M259" i="18"/>
  <c r="ASO124" i="6"/>
  <c r="CFF160" i="6"/>
  <c r="F10" i="18"/>
  <c r="E380" i="18"/>
  <c r="EO115" i="6"/>
  <c r="E287" i="18"/>
  <c r="D193" i="18"/>
  <c r="E127" i="18"/>
  <c r="MW187" i="6"/>
  <c r="VS124" i="6"/>
  <c r="BKY127" i="6"/>
  <c r="M189" i="18"/>
  <c r="CEP160" i="6"/>
  <c r="DCS127" i="6"/>
  <c r="BJF111" i="6"/>
  <c r="G825" i="18"/>
  <c r="G72" i="18"/>
  <c r="D306" i="18"/>
  <c r="G616" i="18"/>
  <c r="F821" i="18"/>
  <c r="H586" i="18"/>
  <c r="G496" i="18"/>
  <c r="G597" i="18"/>
  <c r="DOF146" i="6"/>
  <c r="AHO124" i="6"/>
  <c r="H788" i="18"/>
  <c r="F789" i="18"/>
  <c r="BIU111" i="6"/>
  <c r="G838" i="18"/>
  <c r="JH111" i="6"/>
  <c r="D39" i="18"/>
  <c r="BGF124" i="6"/>
  <c r="H841" i="18"/>
  <c r="G832" i="18"/>
  <c r="CLR111" i="6"/>
  <c r="M477" i="18"/>
  <c r="D765" i="18"/>
  <c r="BDS160" i="6"/>
  <c r="CTF125" i="6"/>
  <c r="G703" i="18"/>
  <c r="E703" i="18"/>
  <c r="D337" i="18"/>
  <c r="M409" i="18"/>
  <c r="E332" i="18"/>
  <c r="AGV160" i="6"/>
  <c r="E512" i="18"/>
  <c r="AVF111" i="6"/>
  <c r="CZK127" i="6"/>
  <c r="F453" i="18"/>
  <c r="F846" i="18"/>
  <c r="D756" i="18"/>
  <c r="DIQ111" i="6"/>
  <c r="E373" i="18"/>
  <c r="CPN111" i="6"/>
  <c r="E143" i="18"/>
  <c r="AEM160" i="6"/>
  <c r="D799" i="18"/>
  <c r="F424" i="18"/>
  <c r="IW160" i="6"/>
  <c r="CGU160" i="6"/>
  <c r="AEA124" i="6"/>
  <c r="D473" i="18"/>
  <c r="F598" i="18"/>
  <c r="CCH111" i="6"/>
  <c r="D654" i="18"/>
  <c r="E216" i="18"/>
  <c r="F615" i="18"/>
  <c r="E798" i="18"/>
  <c r="D767" i="18"/>
  <c r="D461" i="18"/>
  <c r="CQL111" i="6"/>
  <c r="AJJ111" i="6"/>
  <c r="F737" i="18"/>
  <c r="D271" i="18"/>
  <c r="D67" i="18"/>
  <c r="ZW124" i="6"/>
  <c r="D579" i="18"/>
  <c r="BL160" i="6"/>
  <c r="CMR111" i="6"/>
  <c r="CWV177" i="6"/>
  <c r="E335" i="18"/>
  <c r="E353" i="18"/>
  <c r="RM111" i="6"/>
  <c r="H629" i="18"/>
  <c r="D668" i="18"/>
  <c r="D218" i="18"/>
  <c r="G609" i="18"/>
  <c r="H8" i="18"/>
  <c r="E237" i="18"/>
  <c r="E773" i="18"/>
  <c r="D558" i="18"/>
  <c r="D557" i="18"/>
  <c r="BAX111" i="6"/>
  <c r="F753" i="18"/>
  <c r="AQU115" i="6"/>
  <c r="H29" i="18"/>
  <c r="G642" i="18"/>
  <c r="E268" i="18"/>
  <c r="F621" i="18"/>
  <c r="TI115" i="6"/>
  <c r="ANU127" i="6"/>
  <c r="M13" i="18"/>
  <c r="E719" i="18"/>
  <c r="AEI187" i="6"/>
  <c r="M444" i="18"/>
  <c r="F722" i="18"/>
  <c r="M632" i="18"/>
  <c r="BVW111" i="6"/>
  <c r="E206" i="18"/>
  <c r="H682" i="18"/>
  <c r="G633" i="18"/>
  <c r="F742" i="18"/>
  <c r="E222" i="18"/>
  <c r="F703" i="18"/>
  <c r="M705" i="18"/>
  <c r="CJW124" i="6"/>
  <c r="D226" i="18"/>
  <c r="F620" i="18"/>
  <c r="D638" i="18"/>
  <c r="G666" i="18"/>
  <c r="D359" i="18"/>
  <c r="H80" i="18"/>
  <c r="E426" i="18"/>
  <c r="CRB146" i="6"/>
  <c r="H837" i="18"/>
  <c r="BYW160" i="6"/>
  <c r="BWR160" i="6"/>
  <c r="H557" i="18"/>
  <c r="M829" i="18"/>
  <c r="ASB111" i="6"/>
  <c r="F48" i="18"/>
  <c r="D247" i="18"/>
  <c r="D341" i="18"/>
  <c r="CNN146" i="6"/>
  <c r="G800" i="18"/>
  <c r="BSQ160" i="6"/>
  <c r="F49" i="18"/>
  <c r="G363" i="18"/>
  <c r="M688" i="18"/>
  <c r="G718" i="18"/>
  <c r="H571" i="18"/>
  <c r="AVK111" i="6"/>
  <c r="D692" i="18"/>
  <c r="BPL111" i="6"/>
  <c r="DGA127" i="6"/>
  <c r="F61" i="18"/>
  <c r="AFM127" i="6"/>
  <c r="CLF160" i="6"/>
  <c r="E647" i="18"/>
  <c r="F650" i="18"/>
  <c r="CRE160" i="6"/>
  <c r="M30" i="18"/>
  <c r="D340" i="18"/>
  <c r="G646" i="18"/>
  <c r="E546" i="18"/>
  <c r="E820" i="18"/>
  <c r="D784" i="18"/>
  <c r="AJB127" i="6"/>
  <c r="M116" i="18"/>
  <c r="H764" i="18"/>
  <c r="D704" i="18"/>
  <c r="DKH146" i="6"/>
  <c r="ACG187" i="6"/>
  <c r="F754" i="18"/>
  <c r="E460" i="18"/>
  <c r="G729" i="18"/>
  <c r="D219" i="18"/>
  <c r="G376" i="18"/>
  <c r="M734" i="18"/>
  <c r="E644" i="18"/>
  <c r="G687" i="18"/>
  <c r="H433" i="18"/>
  <c r="D52" i="18"/>
  <c r="BUF146" i="6"/>
  <c r="M152" i="18"/>
  <c r="F734" i="18"/>
  <c r="BCB111" i="6"/>
  <c r="F593" i="18"/>
  <c r="M678" i="18"/>
  <c r="DKH160" i="6"/>
  <c r="AAI160" i="6"/>
  <c r="D396" i="18"/>
  <c r="G823" i="18"/>
  <c r="BXT111" i="6"/>
  <c r="H550" i="18"/>
  <c r="G438" i="18"/>
  <c r="DOV111" i="6"/>
  <c r="CII111" i="6"/>
  <c r="D464" i="18"/>
  <c r="D257" i="18"/>
  <c r="F695" i="18"/>
  <c r="DIC127" i="6"/>
  <c r="IS187" i="6"/>
  <c r="EDS121" i="6"/>
  <c r="F54" i="18"/>
  <c r="H462" i="18"/>
  <c r="H567" i="18"/>
  <c r="AKO115" i="6"/>
  <c r="BCY115" i="6"/>
  <c r="D737" i="18"/>
  <c r="G56" i="18"/>
  <c r="AOT160" i="6"/>
  <c r="AKZ177" i="6"/>
  <c r="D104" i="18"/>
  <c r="COY150" i="6"/>
  <c r="D236" i="18"/>
  <c r="UN127" i="6"/>
  <c r="M750" i="18"/>
  <c r="E702" i="18"/>
  <c r="BGH160" i="6"/>
  <c r="MW115" i="6"/>
  <c r="D487" i="18"/>
  <c r="G379" i="18"/>
  <c r="M717" i="18"/>
  <c r="D676" i="18"/>
  <c r="G534" i="18"/>
  <c r="DKB111" i="6"/>
  <c r="D670" i="18"/>
  <c r="AK115" i="6"/>
  <c r="F498" i="18"/>
  <c r="II111" i="6"/>
  <c r="CBB160" i="6"/>
  <c r="H620" i="18"/>
  <c r="E734" i="18"/>
  <c r="G671" i="18"/>
  <c r="CNL124" i="6"/>
  <c r="D523" i="18"/>
  <c r="F14" i="18"/>
  <c r="D334" i="18"/>
  <c r="G498" i="18"/>
  <c r="ATN146" i="6"/>
  <c r="D32" i="18"/>
  <c r="M813" i="18"/>
  <c r="M646" i="18"/>
  <c r="WB146" i="6"/>
  <c r="BRE127" i="6"/>
  <c r="F56" i="18"/>
  <c r="DDT111" i="6"/>
  <c r="ANS111" i="6"/>
  <c r="G7" i="18"/>
  <c r="M102" i="18"/>
  <c r="BUV160" i="6"/>
  <c r="EZ160" i="6"/>
  <c r="F455" i="18"/>
  <c r="BSZ111" i="6"/>
  <c r="F772" i="18"/>
  <c r="CXO127" i="6"/>
  <c r="G804" i="18"/>
  <c r="F744" i="18"/>
  <c r="OT177" i="6"/>
  <c r="CAA111" i="6"/>
  <c r="M388" i="18"/>
  <c r="M154" i="18"/>
  <c r="GT111" i="6"/>
  <c r="ACH146" i="6"/>
  <c r="D315" i="18"/>
  <c r="D175" i="18"/>
  <c r="F559" i="18"/>
  <c r="G93" i="18"/>
  <c r="E515" i="18"/>
  <c r="F804" i="18"/>
  <c r="DNZ174" i="6"/>
  <c r="E446" i="18"/>
  <c r="D171" i="18"/>
  <c r="G805" i="18"/>
  <c r="BYL111" i="6"/>
  <c r="E726" i="18"/>
  <c r="CVF111" i="6"/>
  <c r="F625" i="18"/>
  <c r="SN146" i="6"/>
  <c r="H28" i="18"/>
  <c r="BBQ160" i="6"/>
  <c r="G696" i="18"/>
  <c r="F818" i="18"/>
  <c r="M744" i="18"/>
  <c r="ARQ115" i="6"/>
  <c r="EDX121" i="6"/>
  <c r="E243" i="18"/>
  <c r="H26" i="18"/>
  <c r="M487" i="18"/>
  <c r="D349" i="18"/>
  <c r="M841" i="18"/>
  <c r="AZR160" i="6"/>
  <c r="H73" i="18"/>
  <c r="D260" i="18"/>
  <c r="BCD146" i="6"/>
  <c r="PU150" i="6"/>
  <c r="E433" i="18"/>
  <c r="H582" i="18"/>
  <c r="AFP111" i="6"/>
  <c r="E155" i="18"/>
  <c r="E389" i="18"/>
  <c r="G798" i="18"/>
  <c r="AIM187" i="6"/>
  <c r="H790" i="18"/>
  <c r="E809" i="18"/>
  <c r="AYU115" i="6"/>
  <c r="DDG111" i="6"/>
  <c r="AUA127" i="6"/>
  <c r="DBF111" i="6"/>
  <c r="EP146" i="6"/>
  <c r="M785" i="18"/>
  <c r="H86" i="18"/>
  <c r="E317" i="18"/>
  <c r="CKX111" i="6"/>
  <c r="BMH174" i="6"/>
  <c r="D133" i="18"/>
  <c r="H642" i="18"/>
  <c r="F749" i="18"/>
  <c r="BSC150" i="6"/>
  <c r="OM160" i="6"/>
  <c r="E824" i="18"/>
  <c r="AMU160" i="6"/>
  <c r="AEZ146" i="6"/>
  <c r="M502" i="18"/>
  <c r="DVG121" i="6"/>
  <c r="D86" i="18"/>
  <c r="D93" i="18"/>
  <c r="H812" i="18"/>
  <c r="M402" i="18"/>
  <c r="H598" i="18"/>
  <c r="BWV111" i="6"/>
  <c r="D493" i="18"/>
  <c r="G728" i="18"/>
  <c r="H98" i="18"/>
  <c r="D585" i="18"/>
  <c r="H14" i="18"/>
  <c r="CIK124" i="6"/>
  <c r="ARW111" i="6"/>
  <c r="D483" i="18"/>
  <c r="M633" i="18"/>
  <c r="HH160" i="6"/>
  <c r="G731" i="18"/>
  <c r="F466" i="18"/>
  <c r="E699" i="18"/>
  <c r="E618" i="18"/>
  <c r="E42" i="18"/>
  <c r="F24" i="18"/>
  <c r="CPJ160" i="6"/>
  <c r="BDO150" i="6"/>
  <c r="H453" i="18"/>
  <c r="D87" i="18"/>
  <c r="VQ111" i="6"/>
  <c r="M754" i="18"/>
  <c r="D548" i="18"/>
  <c r="AMI127" i="6"/>
  <c r="G738" i="18"/>
  <c r="D507" i="18"/>
  <c r="H655" i="18"/>
  <c r="CIC115" i="6"/>
  <c r="H823" i="18"/>
  <c r="D517" i="18"/>
  <c r="F736" i="18"/>
  <c r="G83" i="18"/>
  <c r="D382" i="18"/>
  <c r="M806" i="18"/>
  <c r="D213" i="18"/>
  <c r="G89" i="18"/>
  <c r="D186" i="18"/>
  <c r="G514" i="18"/>
  <c r="H679" i="18"/>
  <c r="BIW124" i="6"/>
  <c r="BJV160" i="6"/>
  <c r="H622" i="18"/>
  <c r="D705" i="18"/>
  <c r="DB111" i="6"/>
  <c r="F784" i="18"/>
  <c r="D690" i="18"/>
  <c r="AFE115" i="6"/>
  <c r="E45" i="18"/>
  <c r="OI150" i="6"/>
  <c r="D308" i="18"/>
  <c r="D807" i="18"/>
  <c r="F525" i="18"/>
  <c r="CTD160" i="6"/>
  <c r="E650" i="18"/>
  <c r="D683" i="18"/>
  <c r="LY124" i="6"/>
  <c r="WH160" i="6"/>
  <c r="D233" i="18"/>
  <c r="F768" i="18"/>
  <c r="DHP160" i="6"/>
  <c r="BKB160" i="6"/>
  <c r="F38" i="18"/>
  <c r="H828" i="18"/>
  <c r="BEK115" i="6"/>
  <c r="E589" i="18"/>
  <c r="M34" i="18"/>
  <c r="D748" i="18"/>
  <c r="F488" i="18"/>
  <c r="H42" i="18"/>
  <c r="AGV177" i="6"/>
  <c r="M344" i="18"/>
  <c r="G535" i="18"/>
  <c r="D35" i="18"/>
  <c r="E96" i="18"/>
  <c r="E566" i="18"/>
  <c r="M644" i="18"/>
  <c r="D40" i="18"/>
  <c r="F497" i="18"/>
  <c r="M801" i="18"/>
  <c r="F7" i="18"/>
  <c r="CM150" i="6"/>
  <c r="E111" i="18"/>
  <c r="E713" i="18"/>
  <c r="H754" i="18"/>
  <c r="D593" i="18"/>
  <c r="D157" i="18"/>
  <c r="DVL121" i="6"/>
  <c r="G428" i="18"/>
  <c r="CFD124" i="6"/>
  <c r="EZ177" i="6"/>
  <c r="CNK160" i="6"/>
  <c r="BMA160" i="6"/>
  <c r="F504" i="18"/>
  <c r="F612" i="18"/>
  <c r="E400" i="18"/>
  <c r="E554" i="18"/>
  <c r="H427" i="18"/>
  <c r="DAJ146" i="6"/>
  <c r="AEP160" i="6"/>
  <c r="COJ111" i="6"/>
  <c r="G495" i="18"/>
  <c r="DAW160" i="6"/>
  <c r="E541" i="18"/>
  <c r="G31" i="18"/>
  <c r="ANU124" i="6"/>
  <c r="D589" i="18"/>
  <c r="F669" i="18"/>
  <c r="ABB111" i="6"/>
  <c r="F796" i="18"/>
  <c r="M746" i="18"/>
  <c r="H709" i="18"/>
  <c r="G90" i="18"/>
  <c r="D484" i="18"/>
  <c r="H458" i="18"/>
  <c r="M765" i="18"/>
  <c r="F426" i="18"/>
  <c r="CJH111" i="6"/>
  <c r="D836" i="18"/>
  <c r="E58" i="18"/>
  <c r="D68" i="18"/>
  <c r="H461" i="18"/>
  <c r="F20" i="18"/>
  <c r="E382" i="18"/>
  <c r="AGZ127" i="6"/>
  <c r="CIZ160" i="6"/>
  <c r="H767" i="18"/>
  <c r="OI187" i="6"/>
  <c r="D328" i="18"/>
  <c r="AMQ187" i="6"/>
  <c r="G539" i="18"/>
  <c r="D154" i="18"/>
  <c r="G843" i="18"/>
  <c r="D160" i="18"/>
  <c r="BYA127" i="6"/>
  <c r="D363" i="18"/>
  <c r="G374" i="18"/>
  <c r="BFB111" i="6"/>
  <c r="DOL111" i="6"/>
  <c r="AJZ111" i="6"/>
  <c r="BFI127" i="6"/>
  <c r="M834" i="18"/>
  <c r="BWX146" i="6"/>
  <c r="E757" i="18"/>
  <c r="D586" i="18"/>
  <c r="H7" i="18"/>
  <c r="D629" i="18"/>
  <c r="CAL146" i="6"/>
  <c r="G766" i="18"/>
  <c r="G367" i="18"/>
  <c r="M828" i="18"/>
  <c r="E603" i="18"/>
  <c r="G62" i="18"/>
  <c r="M606" i="18"/>
  <c r="BID177" i="6"/>
  <c r="F12" i="18"/>
  <c r="EO187" i="6"/>
  <c r="CMH111" i="6"/>
  <c r="DLI111" i="6"/>
  <c r="F544" i="18"/>
  <c r="M115" i="18"/>
  <c r="BVI124" i="6"/>
  <c r="YC115" i="6"/>
  <c r="F77" i="18"/>
  <c r="G88" i="18"/>
  <c r="CN160" i="6"/>
  <c r="E274" i="18"/>
  <c r="H803" i="18"/>
  <c r="M844" i="18"/>
  <c r="D95" i="18"/>
  <c r="BMY111" i="6"/>
  <c r="G96" i="18"/>
  <c r="D322" i="18"/>
  <c r="BEL111" i="6"/>
  <c r="UM160" i="6"/>
  <c r="E132" i="18"/>
  <c r="CGT111" i="6"/>
  <c r="BAH111" i="6"/>
  <c r="D228" i="18"/>
  <c r="F57" i="18"/>
  <c r="H599" i="18"/>
  <c r="G32" i="18"/>
  <c r="TZ146" i="6"/>
  <c r="H378" i="18"/>
  <c r="F616" i="18"/>
  <c r="D846" i="18"/>
  <c r="WD124" i="6"/>
  <c r="DOQ111" i="6"/>
  <c r="D497" i="18"/>
  <c r="F97" i="18"/>
  <c r="CUG127" i="6"/>
  <c r="H58" i="18"/>
  <c r="APH127" i="6"/>
  <c r="E204" i="18"/>
  <c r="QY127" i="6"/>
  <c r="M655" i="18"/>
  <c r="AAE187" i="6"/>
  <c r="D148" i="18"/>
  <c r="E696" i="18"/>
  <c r="M373" i="18"/>
  <c r="LB160" i="6"/>
  <c r="M778" i="18"/>
  <c r="F33" i="18"/>
  <c r="CKV160" i="6"/>
  <c r="DNG127" i="6"/>
  <c r="H435" i="18"/>
  <c r="E188" i="18"/>
  <c r="D819" i="18"/>
  <c r="M463" i="18"/>
  <c r="H488" i="18"/>
  <c r="H70" i="18"/>
  <c r="ARL160" i="6"/>
  <c r="BFI124" i="6"/>
  <c r="D821" i="18"/>
  <c r="JD174" i="6"/>
  <c r="E479" i="18"/>
  <c r="F481" i="18"/>
  <c r="G709" i="18"/>
  <c r="E408" i="18"/>
  <c r="D794" i="18"/>
  <c r="D98" i="18"/>
  <c r="H751" i="18"/>
  <c r="H643" i="18"/>
  <c r="F813" i="18"/>
  <c r="H41" i="18"/>
  <c r="D634" i="18"/>
  <c r="D716" i="18"/>
  <c r="H763" i="18"/>
  <c r="F611" i="18"/>
  <c r="E46" i="18"/>
  <c r="CKM124" i="6"/>
  <c r="DLD111" i="6"/>
  <c r="E34" i="18"/>
  <c r="AMG111" i="6"/>
  <c r="F62" i="18"/>
  <c r="D361" i="18"/>
  <c r="G76" i="18"/>
  <c r="DGZ146" i="6"/>
  <c r="EGZ134" i="6"/>
  <c r="D411" i="18"/>
  <c r="DJQ31" i="6"/>
  <c r="D384" i="18"/>
  <c r="D790" i="18"/>
  <c r="E77" i="18"/>
  <c r="E517" i="18"/>
  <c r="TO111" i="6"/>
  <c r="M676" i="18"/>
  <c r="RB111" i="6"/>
  <c r="D560" i="18"/>
  <c r="G714" i="18"/>
  <c r="D769" i="18"/>
  <c r="M228" i="18"/>
  <c r="D73" i="18"/>
  <c r="H43" i="18"/>
  <c r="M777" i="18"/>
  <c r="E707" i="18"/>
  <c r="DI115" i="6"/>
  <c r="F83" i="18"/>
  <c r="DAI150" i="6"/>
  <c r="F812" i="18"/>
  <c r="G606" i="18"/>
  <c r="G844" i="18"/>
  <c r="D370" i="18"/>
  <c r="M658" i="18"/>
  <c r="F84" i="18"/>
  <c r="H440" i="18"/>
  <c r="BWH146" i="6"/>
  <c r="H45" i="18"/>
  <c r="ST111" i="6"/>
  <c r="D31" i="18"/>
  <c r="ADD111" i="6"/>
  <c r="DIA111" i="6"/>
  <c r="D289" i="18"/>
  <c r="E514" i="18"/>
  <c r="E261" i="18"/>
  <c r="D660" i="18"/>
  <c r="D391" i="18"/>
  <c r="AAV146" i="6"/>
  <c r="D465" i="18"/>
  <c r="CRR146" i="6"/>
  <c r="D755" i="18"/>
  <c r="H25" i="18"/>
  <c r="E164" i="18"/>
  <c r="DBE115" i="6"/>
  <c r="BMT111" i="6"/>
  <c r="BVL111" i="6"/>
  <c r="CQF111" i="6"/>
  <c r="AIE127" i="6"/>
  <c r="M838" i="18"/>
  <c r="D174" i="18"/>
  <c r="D296" i="18"/>
  <c r="F773" i="18"/>
  <c r="F627" i="18"/>
  <c r="D828" i="18"/>
  <c r="M611" i="18"/>
  <c r="H766" i="18"/>
  <c r="E399" i="18"/>
  <c r="E331" i="18"/>
  <c r="ES160" i="6"/>
  <c r="E484" i="18"/>
  <c r="E755" i="18"/>
  <c r="G97" i="18"/>
  <c r="AMT111" i="6"/>
  <c r="D258" i="18"/>
  <c r="H367" i="18"/>
  <c r="F431" i="18"/>
  <c r="CAC127" i="6"/>
  <c r="F499" i="18"/>
  <c r="M384" i="18"/>
  <c r="D96" i="18"/>
  <c r="D17" i="18"/>
  <c r="F805" i="18"/>
  <c r="E251" i="18"/>
  <c r="D60" i="18"/>
  <c r="D610" i="18"/>
  <c r="BLX146" i="6"/>
  <c r="M684" i="18"/>
  <c r="D116" i="18"/>
  <c r="E794" i="18"/>
  <c r="D495" i="18"/>
  <c r="F107" i="18"/>
  <c r="F719" i="18"/>
  <c r="G582" i="18"/>
  <c r="OJ146" i="6"/>
  <c r="ALD111" i="6"/>
  <c r="F465" i="18"/>
  <c r="BBN146" i="6"/>
  <c r="BFA115" i="6"/>
  <c r="CMO127" i="6"/>
  <c r="E180" i="18"/>
  <c r="LJ111" i="6"/>
  <c r="G613" i="18"/>
  <c r="BRN111" i="6"/>
  <c r="M753" i="18"/>
  <c r="E519" i="18"/>
  <c r="M176" i="18"/>
  <c r="JD177" i="6"/>
  <c r="M449" i="18"/>
  <c r="G648" i="18"/>
  <c r="G480" i="18"/>
  <c r="COI115" i="6"/>
  <c r="E227" i="18"/>
  <c r="E663" i="18"/>
  <c r="D101" i="18"/>
  <c r="D119" i="18"/>
  <c r="M307" i="18"/>
  <c r="F633" i="18"/>
  <c r="H645" i="18"/>
  <c r="AFM124" i="6"/>
  <c r="CQS124" i="6"/>
  <c r="G455" i="18"/>
  <c r="CJU111" i="6"/>
  <c r="D522" i="18"/>
  <c r="M816" i="18"/>
  <c r="M246" i="18"/>
  <c r="CWN111" i="6"/>
  <c r="F380" i="18"/>
  <c r="D249" i="18"/>
  <c r="D299" i="18"/>
  <c r="M624" i="18"/>
  <c r="E254" i="18"/>
  <c r="M123" i="18"/>
  <c r="BUF160" i="6"/>
  <c r="F456" i="18"/>
  <c r="G705" i="18"/>
  <c r="BJM124" i="6"/>
  <c r="G735" i="18"/>
  <c r="E816" i="18"/>
  <c r="D797" i="18"/>
  <c r="F370" i="18"/>
  <c r="F362" i="18"/>
  <c r="D75" i="18"/>
  <c r="HS111" i="6"/>
  <c r="BQB160" i="6"/>
  <c r="ALF146" i="6"/>
  <c r="E649" i="18"/>
  <c r="H822" i="18"/>
  <c r="F68" i="18"/>
  <c r="BLR111" i="6"/>
  <c r="H604" i="18"/>
  <c r="F835" i="18"/>
  <c r="M80" i="18"/>
  <c r="DIL111" i="6"/>
  <c r="ATY111" i="6"/>
  <c r="D298" i="18"/>
  <c r="AKZ160" i="6"/>
  <c r="D431" i="18"/>
  <c r="BYZ160" i="6"/>
  <c r="OL124" i="6"/>
  <c r="DDA115" i="6"/>
  <c r="G692" i="18"/>
  <c r="D185" i="18"/>
  <c r="D443" i="18"/>
  <c r="D371" i="18"/>
  <c r="TY150" i="6"/>
  <c r="M218" i="18"/>
  <c r="D774" i="18"/>
  <c r="D662" i="18"/>
  <c r="DJR111" i="6"/>
  <c r="DWM121" i="6"/>
  <c r="BXD111" i="6"/>
  <c r="E821" i="18"/>
  <c r="G453" i="18"/>
  <c r="M252" i="18"/>
  <c r="D399" i="18"/>
  <c r="AIX160" i="6"/>
  <c r="E580" i="18"/>
  <c r="M639" i="18"/>
  <c r="BWH160" i="6"/>
  <c r="E831" i="18"/>
  <c r="SD160" i="6"/>
  <c r="H373" i="18"/>
  <c r="G98" i="18"/>
  <c r="G699" i="18"/>
  <c r="H770" i="18"/>
  <c r="E629" i="18"/>
  <c r="DD146" i="6"/>
  <c r="BID160" i="6"/>
  <c r="BKL146" i="6"/>
  <c r="D70" i="18"/>
  <c r="M809" i="18"/>
  <c r="D83" i="18"/>
  <c r="H686" i="18"/>
  <c r="CNN160" i="6"/>
  <c r="E291" i="18"/>
  <c r="E700" i="18"/>
  <c r="F819" i="18"/>
  <c r="CJZ111" i="6"/>
  <c r="M145" i="18"/>
  <c r="DVQ121" i="6"/>
  <c r="AGV174" i="6"/>
  <c r="H485" i="18"/>
  <c r="G74" i="18"/>
  <c r="BAM111" i="6"/>
  <c r="D196" i="18"/>
  <c r="CTN174" i="6"/>
  <c r="D486" i="18"/>
  <c r="D724" i="18"/>
  <c r="DGD111" i="6"/>
  <c r="H51" i="18"/>
  <c r="AIM150" i="6"/>
  <c r="F85" i="18"/>
  <c r="M613" i="18"/>
  <c r="D460" i="18"/>
  <c r="D492" i="18"/>
  <c r="D834" i="18"/>
  <c r="G44" i="18"/>
  <c r="G95" i="18"/>
  <c r="DVW121" i="6"/>
  <c r="E419" i="18"/>
  <c r="BMD160" i="6"/>
  <c r="AFK111" i="6"/>
  <c r="DAA124" i="6"/>
  <c r="WA115" i="6"/>
  <c r="F626" i="18"/>
  <c r="ZP111" i="6"/>
  <c r="M158" i="18"/>
  <c r="G492" i="18"/>
  <c r="M711" i="18"/>
  <c r="ZE111" i="6"/>
  <c r="M200" i="18"/>
  <c r="AJB111" i="6"/>
  <c r="F430" i="18"/>
  <c r="H376" i="18"/>
  <c r="BTP111" i="6"/>
  <c r="CLF177" i="6"/>
  <c r="CZT111" i="6"/>
  <c r="M629" i="18"/>
  <c r="M254" i="18"/>
  <c r="M770" i="18"/>
  <c r="D463" i="18"/>
  <c r="G652" i="18"/>
  <c r="D780" i="18"/>
  <c r="H842" i="18"/>
  <c r="H455" i="18"/>
  <c r="E616" i="18"/>
  <c r="H641" i="18"/>
  <c r="F88" i="18"/>
  <c r="DMD111" i="6"/>
  <c r="E767" i="18"/>
  <c r="JG160" i="6"/>
  <c r="BFL111" i="6"/>
  <c r="D64" i="18"/>
  <c r="E264" i="18"/>
  <c r="F493" i="18"/>
  <c r="D281" i="18"/>
  <c r="F624" i="18"/>
  <c r="CUO115" i="6"/>
  <c r="DJI124" i="6"/>
  <c r="E508" i="18"/>
  <c r="H637" i="18"/>
  <c r="E388" i="18"/>
  <c r="DHV111" i="6"/>
  <c r="G512" i="18"/>
  <c r="JP111" i="6"/>
  <c r="XN111" i="6"/>
  <c r="H845" i="18"/>
  <c r="YQ160" i="6"/>
  <c r="NL127" i="6"/>
  <c r="BDG127" i="6"/>
  <c r="F631" i="18"/>
  <c r="BED124" i="6"/>
  <c r="BUS160" i="6"/>
  <c r="CX177" i="6"/>
  <c r="CKK111" i="6"/>
  <c r="D545" i="18"/>
  <c r="DFK124" i="6"/>
  <c r="COA127" i="6"/>
  <c r="E295" i="18"/>
  <c r="M204" i="18"/>
  <c r="F656" i="18"/>
  <c r="BYX111" i="6"/>
  <c r="H616" i="18"/>
  <c r="H733" i="18"/>
  <c r="ZG127" i="6"/>
  <c r="H380" i="18"/>
  <c r="E452" i="18"/>
  <c r="E511" i="18"/>
  <c r="D528" i="18"/>
  <c r="G540" i="18"/>
  <c r="BJX111" i="6"/>
  <c r="F13" i="18"/>
  <c r="G64" i="18"/>
  <c r="BDP146" i="6"/>
  <c r="D757" i="18"/>
  <c r="G662" i="18"/>
  <c r="F606" i="18"/>
  <c r="BAO124" i="6"/>
  <c r="D347" i="18"/>
  <c r="CPJ177" i="6"/>
  <c r="D574" i="18"/>
  <c r="G837" i="18"/>
  <c r="M481" i="18"/>
  <c r="MO124" i="6"/>
  <c r="F34" i="18"/>
  <c r="E355" i="18"/>
  <c r="DPI124" i="6"/>
  <c r="F601" i="18"/>
  <c r="M111" i="18"/>
  <c r="F684" i="18"/>
  <c r="ACV111" i="6"/>
  <c r="CRD125" i="6"/>
  <c r="G586" i="18"/>
  <c r="D30" i="18"/>
  <c r="D14" i="18"/>
  <c r="CTR111" i="6"/>
  <c r="JJ146" i="6"/>
  <c r="G799" i="18"/>
  <c r="G437" i="18"/>
  <c r="M391" i="18"/>
  <c r="D596" i="18"/>
  <c r="H377" i="18"/>
  <c r="DKG115" i="6"/>
  <c r="ALV111" i="6"/>
  <c r="CTN160" i="6"/>
  <c r="M783" i="18"/>
  <c r="D641" i="18"/>
  <c r="G466" i="18"/>
  <c r="F706" i="18"/>
  <c r="E35" i="18"/>
  <c r="D23" i="18"/>
  <c r="G28" i="18"/>
  <c r="BNY150" i="6"/>
  <c r="M475" i="18"/>
  <c r="F361" i="18"/>
  <c r="G34" i="18"/>
  <c r="D7" i="18"/>
  <c r="E521" i="18"/>
  <c r="F66" i="18"/>
  <c r="D161" i="18"/>
  <c r="EDR125" i="6"/>
  <c r="D626" i="18"/>
  <c r="D747" i="18"/>
  <c r="D781" i="18"/>
  <c r="D535" i="18"/>
  <c r="CWZ111" i="6"/>
  <c r="BSF125" i="6"/>
  <c r="H438" i="18"/>
  <c r="F677" i="18"/>
  <c r="F96" i="18"/>
  <c r="G736" i="18"/>
  <c r="M277" i="18"/>
  <c r="RZ111" i="6"/>
  <c r="BLM111" i="6"/>
  <c r="E162" i="18"/>
  <c r="D738" i="18"/>
  <c r="QR111" i="6"/>
  <c r="D578" i="18"/>
  <c r="F752" i="18"/>
  <c r="E818" i="18"/>
  <c r="BO160" i="6"/>
  <c r="D490" i="18"/>
  <c r="CGI127" i="6"/>
  <c r="DEN111" i="6"/>
  <c r="M729" i="18"/>
  <c r="M701" i="18"/>
  <c r="G811" i="18"/>
  <c r="CLY127" i="6"/>
  <c r="M832" i="18"/>
  <c r="M429" i="18"/>
  <c r="F756" i="18"/>
  <c r="AKE111" i="6"/>
  <c r="D729" i="18"/>
  <c r="PX111" i="6"/>
  <c r="UP146" i="6"/>
  <c r="E163" i="18"/>
  <c r="D763" i="18"/>
  <c r="AL111" i="6"/>
  <c r="E106" i="18"/>
  <c r="XX111" i="6"/>
  <c r="ANF111" i="6"/>
  <c r="M377" i="18"/>
  <c r="IN111" i="6"/>
  <c r="H670" i="18"/>
  <c r="H728" i="18"/>
  <c r="H379" i="18"/>
  <c r="E665" i="18"/>
  <c r="E754" i="18"/>
  <c r="H809" i="18"/>
  <c r="F614" i="18"/>
  <c r="BD124" i="6"/>
  <c r="M306" i="18"/>
  <c r="H760" i="18"/>
  <c r="D675" i="18"/>
  <c r="D274" i="18"/>
  <c r="CJJ160" i="6"/>
  <c r="CHU124" i="6"/>
  <c r="M560" i="18"/>
  <c r="F767" i="18"/>
  <c r="M788" i="18"/>
  <c r="M453" i="18"/>
  <c r="DBM124" i="6"/>
  <c r="D29" i="18"/>
  <c r="M747" i="18"/>
  <c r="D158" i="18"/>
  <c r="F376" i="18"/>
  <c r="CDD146" i="6"/>
  <c r="G552" i="18"/>
  <c r="H93" i="18"/>
  <c r="H824" i="18"/>
  <c r="D684" i="18"/>
  <c r="H511" i="18"/>
  <c r="G100" i="18"/>
  <c r="H694" i="18"/>
  <c r="D468" i="18"/>
  <c r="DNK55" i="6"/>
  <c r="H430" i="18"/>
  <c r="H76" i="18"/>
  <c r="BGU127" i="6"/>
  <c r="AKV160" i="6"/>
  <c r="F79" i="18"/>
  <c r="G591" i="18"/>
  <c r="CZD111" i="6"/>
  <c r="H50" i="18"/>
  <c r="BBP111" i="6"/>
  <c r="E187" i="18"/>
  <c r="CPJ174" i="6"/>
  <c r="BQO160" i="6"/>
  <c r="D417" i="18"/>
  <c r="D728" i="18"/>
  <c r="DEB160" i="6"/>
  <c r="CZK124" i="6"/>
  <c r="PX124" i="6"/>
  <c r="AET174" i="6"/>
  <c r="BXN111" i="6"/>
  <c r="M730" i="18"/>
  <c r="M64" i="18"/>
  <c r="M466" i="18"/>
  <c r="M423" i="18"/>
  <c r="D442" i="18"/>
  <c r="M140" i="18"/>
  <c r="AAF160" i="6"/>
  <c r="BOP146" i="6"/>
  <c r="E430" i="18"/>
  <c r="E471" i="18"/>
  <c r="CEE111" i="6"/>
  <c r="M722" i="18"/>
  <c r="D276" i="18"/>
  <c r="DMA127" i="6"/>
  <c r="BJK111" i="6"/>
  <c r="HM115" i="6"/>
  <c r="H589" i="18"/>
  <c r="M46" i="18"/>
  <c r="CTC115" i="6"/>
  <c r="AKZ174" i="6"/>
  <c r="M45" i="18"/>
  <c r="D146" i="18"/>
  <c r="F802" i="18"/>
  <c r="CWF111" i="6"/>
  <c r="E272" i="18"/>
  <c r="E598" i="18"/>
  <c r="H88" i="18"/>
  <c r="M341" i="18"/>
  <c r="BA150" i="6"/>
  <c r="M455" i="18"/>
  <c r="F363" i="18"/>
  <c r="E451" i="18"/>
  <c r="D714" i="18"/>
  <c r="BQL174" i="6"/>
  <c r="D572" i="18"/>
  <c r="M766" i="18"/>
  <c r="BJV146" i="6"/>
  <c r="D433" i="18"/>
  <c r="CFC160" i="6"/>
  <c r="ADK127" i="6"/>
  <c r="E631" i="18"/>
  <c r="G450" i="18"/>
  <c r="CT160" i="6"/>
  <c r="F105" i="18"/>
  <c r="BSG160" i="6"/>
  <c r="GX160" i="6"/>
  <c r="IS150" i="6"/>
  <c r="BFR160" i="6"/>
  <c r="AFU115" i="6"/>
  <c r="G733" i="18"/>
  <c r="E190" i="18"/>
  <c r="D162" i="18"/>
  <c r="M196" i="18"/>
  <c r="CPP160" i="6"/>
  <c r="D321" i="18"/>
  <c r="F487" i="18"/>
  <c r="F60" i="18"/>
  <c r="CCX174" i="6"/>
  <c r="AOK124" i="6"/>
  <c r="H452" i="18"/>
  <c r="G682" i="18"/>
  <c r="BXI111" i="6"/>
  <c r="DAX124" i="6"/>
  <c r="D509" i="18"/>
  <c r="E424" i="18"/>
  <c r="DWB121" i="6"/>
  <c r="M201" i="18"/>
  <c r="E778" i="18"/>
  <c r="H84" i="18"/>
  <c r="D749" i="18"/>
  <c r="BWG150" i="6"/>
  <c r="M668" i="18"/>
  <c r="BNO111" i="6"/>
  <c r="JW124" i="6"/>
  <c r="H654" i="18"/>
  <c r="H721" i="18"/>
  <c r="CPB125" i="6"/>
  <c r="BPS124" i="6"/>
  <c r="E302" i="18"/>
  <c r="CWA111" i="6"/>
  <c r="BLO127" i="6"/>
  <c r="H478" i="18"/>
  <c r="M334" i="18"/>
  <c r="ANB174" i="6"/>
  <c r="H46" i="18"/>
  <c r="M130" i="18"/>
  <c r="E813" i="18"/>
  <c r="ACJ124" i="6"/>
  <c r="M540" i="18"/>
  <c r="DPA115" i="6"/>
  <c r="APD160" i="6"/>
  <c r="M411" i="18"/>
  <c r="CIW160" i="6"/>
  <c r="CHB160" i="6"/>
  <c r="D571" i="18"/>
  <c r="H719" i="18"/>
  <c r="M553" i="18"/>
  <c r="DIK115" i="6"/>
  <c r="G669" i="18"/>
  <c r="G546" i="18"/>
  <c r="G623" i="18"/>
  <c r="F831" i="18"/>
  <c r="E771" i="18"/>
  <c r="D696" i="18"/>
  <c r="G499" i="18"/>
  <c r="AIN146" i="6"/>
  <c r="G99" i="18"/>
  <c r="BST146" i="6"/>
  <c r="M782" i="18"/>
  <c r="D612" i="18"/>
  <c r="H39" i="18"/>
  <c r="DNZ160" i="6"/>
  <c r="D404" i="18"/>
  <c r="AYV111" i="6"/>
  <c r="AHB160" i="6"/>
  <c r="H72" i="18"/>
  <c r="E686" i="18"/>
  <c r="D356" i="18"/>
  <c r="G826" i="18"/>
  <c r="JH127" i="6"/>
  <c r="CAC124" i="6"/>
  <c r="E110" i="18"/>
  <c r="M454" i="18"/>
  <c r="M286" i="18"/>
  <c r="D150" i="18"/>
  <c r="TQ124" i="6"/>
  <c r="BML124" i="6"/>
  <c r="BL177" i="6"/>
  <c r="H361" i="18"/>
  <c r="D653" i="18"/>
  <c r="G12" i="18"/>
  <c r="D815" i="18"/>
  <c r="DMT111" i="6"/>
  <c r="CYM115" i="6"/>
  <c r="ACG150" i="6"/>
  <c r="AFF111" i="6"/>
  <c r="F571" i="18"/>
  <c r="F760" i="18"/>
  <c r="F635" i="18"/>
  <c r="BRS111" i="6"/>
  <c r="E256" i="18"/>
  <c r="H735" i="18"/>
  <c r="G75" i="18"/>
  <c r="EZ174" i="6"/>
  <c r="DHB125" i="6"/>
  <c r="D573" i="18"/>
  <c r="D376" i="18"/>
  <c r="E326" i="18"/>
  <c r="DNO150" i="6"/>
  <c r="E577" i="18"/>
  <c r="D531" i="18"/>
  <c r="H640" i="18"/>
  <c r="E441" i="18"/>
  <c r="F778" i="18"/>
  <c r="G637" i="18"/>
  <c r="G601" i="18"/>
  <c r="M571" i="18"/>
  <c r="AQV160" i="6"/>
  <c r="COO111" i="6"/>
  <c r="H85" i="18"/>
  <c r="F381" i="18"/>
  <c r="F770" i="18"/>
  <c r="F816" i="18"/>
  <c r="LF160" i="6"/>
  <c r="G375" i="18"/>
  <c r="CQQ111" i="6"/>
  <c r="CN146" i="6"/>
  <c r="H10" i="18"/>
  <c r="M264" i="18"/>
  <c r="BMS115" i="6"/>
  <c r="M126" i="18"/>
  <c r="UJ174" i="6"/>
  <c r="F740" i="18"/>
  <c r="H768" i="18"/>
  <c r="CHB174" i="6"/>
  <c r="H814" i="18"/>
  <c r="CSN111" i="6"/>
  <c r="F104" i="18"/>
  <c r="BQP111" i="6"/>
  <c r="H846" i="18"/>
  <c r="M751" i="18"/>
  <c r="G734" i="18"/>
  <c r="F103" i="18"/>
  <c r="D708" i="18"/>
  <c r="M137" i="18"/>
  <c r="G660" i="18"/>
  <c r="G86" i="18"/>
  <c r="QF177" i="6"/>
  <c r="CKU115" i="6"/>
  <c r="IC115" i="6"/>
  <c r="H60" i="18"/>
  <c r="PP111" i="6"/>
  <c r="XH111" i="6"/>
  <c r="D204" i="18"/>
  <c r="H498" i="18"/>
  <c r="ACR177" i="6"/>
  <c r="E569" i="18"/>
  <c r="QJ127" i="6"/>
  <c r="AOI111" i="6"/>
  <c r="M736" i="18"/>
  <c r="DZ111" i="6"/>
  <c r="D394" i="18"/>
  <c r="F647" i="18"/>
  <c r="BRU124" i="6"/>
  <c r="D539" i="18"/>
  <c r="DNP146" i="6"/>
  <c r="F780" i="18"/>
  <c r="D235" i="18"/>
  <c r="D771" i="18"/>
  <c r="APJ160" i="6"/>
  <c r="D19" i="18"/>
  <c r="M588" i="18"/>
  <c r="D503" i="18"/>
  <c r="MZ111" i="6"/>
  <c r="SY111" i="6"/>
  <c r="E275" i="18"/>
  <c r="G668" i="18"/>
  <c r="H737" i="18"/>
  <c r="D317" i="18"/>
  <c r="AJQ124" i="6"/>
  <c r="G87" i="18"/>
  <c r="H473" i="18"/>
  <c r="G461" i="18"/>
  <c r="E31" i="18"/>
  <c r="LF174" i="6"/>
  <c r="E308" i="18"/>
  <c r="CNH160" i="6"/>
  <c r="BBM150" i="6"/>
  <c r="D617" i="18"/>
  <c r="D165" i="18"/>
  <c r="XM115" i="6"/>
  <c r="CX174" i="6"/>
  <c r="M260" i="18"/>
  <c r="F741" i="18"/>
  <c r="D760" i="18"/>
  <c r="H757" i="18"/>
  <c r="D565" i="18"/>
  <c r="E156" i="18"/>
  <c r="E366" i="18"/>
  <c r="D149" i="18"/>
  <c r="DCC124" i="6"/>
  <c r="M798" i="18"/>
  <c r="H56" i="18"/>
  <c r="H87" i="18"/>
  <c r="H777" i="18"/>
  <c r="D812" i="18"/>
  <c r="H100" i="18"/>
  <c r="H834" i="18"/>
  <c r="E748" i="18"/>
  <c r="D814" i="18"/>
  <c r="AOC115" i="6"/>
  <c r="D711" i="18"/>
  <c r="BZK111" i="6"/>
  <c r="D500" i="18"/>
  <c r="D606" i="18"/>
  <c r="D205" i="18"/>
  <c r="D198" i="18"/>
  <c r="D426" i="18"/>
  <c r="ARL146" i="6"/>
  <c r="G380" i="18"/>
  <c r="DCQ111" i="6"/>
  <c r="D293" i="18"/>
  <c r="D529" i="18"/>
  <c r="M369" i="18"/>
  <c r="G470" i="18"/>
  <c r="D453" i="18"/>
  <c r="E760" i="18"/>
  <c r="M489" i="18"/>
  <c r="D386" i="18"/>
  <c r="D845" i="18"/>
  <c r="CBG115" i="6"/>
  <c r="E834" i="18"/>
  <c r="G23" i="18"/>
  <c r="G697" i="18"/>
  <c r="BKW111" i="6"/>
  <c r="F716" i="18"/>
  <c r="F428" i="18"/>
  <c r="D584" i="18"/>
  <c r="G485" i="18"/>
  <c r="E694" i="18"/>
  <c r="DHB111" i="6"/>
  <c r="D761" i="18"/>
  <c r="E819" i="18"/>
  <c r="D759" i="18"/>
  <c r="D144" i="18"/>
  <c r="M819" i="18"/>
  <c r="BUH125" i="6"/>
  <c r="H99" i="18"/>
  <c r="E528" i="18"/>
  <c r="H555" i="18"/>
  <c r="F642" i="18"/>
  <c r="EDZ134" i="6"/>
  <c r="AMQ150" i="6"/>
  <c r="D576" i="18"/>
  <c r="M556" i="18"/>
  <c r="CP111" i="6"/>
  <c r="CRD111" i="6"/>
  <c r="YJ160" i="6"/>
  <c r="RZ124" i="6"/>
  <c r="H664" i="18"/>
  <c r="AZF111" i="6"/>
  <c r="COT111" i="6"/>
  <c r="E762" i="18"/>
  <c r="G368" i="18"/>
  <c r="D45" i="18"/>
  <c r="D237" i="18"/>
  <c r="E109" i="18"/>
  <c r="G85" i="18"/>
  <c r="F495" i="18"/>
  <c r="D504" i="18"/>
  <c r="CER111" i="6"/>
  <c r="F839" i="18"/>
  <c r="BCT111" i="6"/>
  <c r="D303" i="18"/>
  <c r="BVB111" i="6"/>
  <c r="LW111" i="6"/>
  <c r="G824" i="18"/>
  <c r="E751" i="18"/>
  <c r="DVF125" i="6"/>
  <c r="HF111" i="6"/>
  <c r="H519" i="18"/>
  <c r="G604" i="18"/>
  <c r="H534" i="18"/>
  <c r="DNR111" i="6"/>
  <c r="H765" i="18"/>
  <c r="F785" i="18"/>
  <c r="F42" i="18"/>
  <c r="D622" i="18"/>
  <c r="M249" i="18"/>
  <c r="YC150" i="6"/>
  <c r="F69" i="18"/>
  <c r="DIV111" i="6"/>
  <c r="DPB111" i="6"/>
  <c r="G511" i="18"/>
  <c r="E159" i="18"/>
  <c r="DHM160" i="6"/>
  <c r="D831" i="18"/>
  <c r="E361" i="18"/>
  <c r="D663" i="18"/>
  <c r="F100" i="18"/>
  <c r="ASX160" i="6"/>
  <c r="D344" i="18"/>
  <c r="H782" i="18"/>
  <c r="M784" i="18"/>
  <c r="ASZ124" i="6"/>
  <c r="H23" i="18"/>
  <c r="E640" i="18"/>
  <c r="E301" i="18"/>
  <c r="F841" i="18"/>
  <c r="AET177" i="6"/>
  <c r="G525" i="18"/>
  <c r="AOK127" i="6"/>
  <c r="F524" i="18"/>
  <c r="D177" i="18"/>
  <c r="M810" i="18"/>
  <c r="AJI115" i="6"/>
  <c r="WP111" i="6"/>
  <c r="E790" i="18"/>
  <c r="BWG115" i="6"/>
  <c r="ASZ111" i="6"/>
  <c r="DMQ127" i="6"/>
  <c r="H755" i="18"/>
  <c r="DEU127" i="6"/>
  <c r="CC111" i="6"/>
  <c r="BRE124" i="6"/>
  <c r="F463" i="18"/>
  <c r="E217" i="18"/>
  <c r="D44" i="18"/>
  <c r="M505" i="18"/>
  <c r="D159" i="18"/>
  <c r="D392" i="18"/>
  <c r="F75" i="18"/>
  <c r="G651" i="18"/>
  <c r="G565" i="18"/>
  <c r="VA111" i="6"/>
  <c r="E257" i="18"/>
  <c r="E401" i="18"/>
  <c r="D358" i="18"/>
  <c r="E782" i="18"/>
  <c r="CMW115" i="6"/>
  <c r="G720" i="18"/>
  <c r="E781" i="18"/>
  <c r="D455" i="18"/>
  <c r="D613" i="18"/>
  <c r="D633" i="18"/>
  <c r="DNE111" i="6"/>
  <c r="CER125" i="6"/>
  <c r="D615" i="18"/>
  <c r="F794" i="18"/>
  <c r="AKO187" i="6"/>
  <c r="G783" i="18"/>
  <c r="CEO150" i="6"/>
  <c r="DOD124" i="6"/>
  <c r="DHC160" i="6"/>
  <c r="AZK150" i="6"/>
  <c r="F443" i="18"/>
  <c r="BSR124" i="6"/>
  <c r="TD111" i="6"/>
  <c r="ARF174" i="6"/>
  <c r="BHI111" i="6"/>
  <c r="CXO124" i="6"/>
  <c r="M465" i="18"/>
  <c r="G801" i="18"/>
  <c r="D808" i="18"/>
  <c r="G679" i="18"/>
  <c r="DFN111" i="6"/>
  <c r="CES160" i="6"/>
  <c r="H667" i="18"/>
  <c r="H802" i="18"/>
  <c r="D251" i="18"/>
  <c r="AOV124" i="6"/>
  <c r="MZ124" i="6"/>
  <c r="CXB160" i="6"/>
  <c r="F28" i="18"/>
  <c r="F586" i="18"/>
  <c r="E283" i="18"/>
  <c r="BTO115" i="6"/>
  <c r="G618" i="18"/>
  <c r="H528" i="18"/>
  <c r="AMI124" i="6"/>
  <c r="D184" i="18"/>
  <c r="D37" i="18"/>
  <c r="E731" i="18"/>
  <c r="G839" i="18"/>
  <c r="F829" i="18"/>
  <c r="G643" i="18"/>
  <c r="E365" i="18"/>
  <c r="G635" i="18"/>
  <c r="H92" i="18"/>
  <c r="BAO127" i="6"/>
  <c r="G424" i="18"/>
  <c r="G581" i="18"/>
  <c r="H513" i="18"/>
  <c r="D609" i="18"/>
  <c r="H725" i="18"/>
  <c r="G797" i="18"/>
  <c r="H749" i="18"/>
  <c r="M415" i="18"/>
  <c r="ATS115" i="6"/>
  <c r="M350" i="18"/>
  <c r="F44" i="18"/>
  <c r="HN111" i="6"/>
  <c r="D242" i="18"/>
  <c r="M268" i="18"/>
  <c r="G723" i="18"/>
  <c r="H439" i="18"/>
  <c r="VC127" i="6"/>
  <c r="DNZ177" i="6"/>
  <c r="DLK127" i="6"/>
  <c r="CHX111" i="6"/>
  <c r="D252" i="18"/>
  <c r="H375" i="18"/>
  <c r="G657" i="18"/>
  <c r="CRO160" i="6"/>
  <c r="BBN160" i="6"/>
  <c r="M795" i="18"/>
  <c r="CWV160" i="6"/>
  <c r="E792" i="18"/>
  <c r="E346" i="18"/>
  <c r="GR146" i="6"/>
  <c r="E472" i="18"/>
  <c r="OJ160" i="6"/>
  <c r="G524" i="18"/>
  <c r="BJ55" i="6"/>
  <c r="E542" i="18"/>
  <c r="OT174" i="6"/>
  <c r="F637" i="18"/>
  <c r="D536" i="18"/>
  <c r="D214" i="18"/>
  <c r="H596" i="18"/>
  <c r="D122" i="18"/>
  <c r="E534" i="18"/>
  <c r="BQR146" i="6"/>
  <c r="D838" i="18"/>
  <c r="M685" i="18"/>
  <c r="M289" i="18"/>
  <c r="DAA127" i="6"/>
  <c r="D773" i="18"/>
  <c r="F89" i="18"/>
  <c r="G629" i="18"/>
  <c r="M836" i="18"/>
  <c r="M100" i="18"/>
  <c r="F649" i="18"/>
  <c r="D41" i="18"/>
  <c r="H91" i="18"/>
  <c r="D335" i="18"/>
  <c r="M250" i="18"/>
  <c r="G61" i="18"/>
  <c r="G655" i="18"/>
  <c r="M312" i="18"/>
  <c r="D489" i="18"/>
  <c r="M339" i="18"/>
  <c r="M417" i="18"/>
  <c r="E369" i="18"/>
  <c r="H723" i="18"/>
  <c r="G15" i="18"/>
  <c r="F71" i="18"/>
  <c r="BN55" i="6"/>
  <c r="M335" i="18"/>
  <c r="D788" i="18"/>
  <c r="AIM115" i="6"/>
  <c r="E769" i="18"/>
  <c r="BXS115" i="6"/>
  <c r="F364" i="18"/>
  <c r="AGK115" i="6"/>
  <c r="KU150" i="6"/>
  <c r="H524" i="18"/>
  <c r="BKQ115" i="6"/>
  <c r="BW55" i="6"/>
  <c r="H568" i="18"/>
  <c r="M775" i="18"/>
  <c r="M680" i="18"/>
  <c r="UF160" i="6"/>
  <c r="H729" i="18"/>
  <c r="E209" i="18"/>
  <c r="M322" i="18"/>
  <c r="OA124" i="6"/>
  <c r="CDT111" i="6"/>
  <c r="SH177" i="6"/>
  <c r="E378" i="18"/>
  <c r="D559" i="18"/>
  <c r="D20" i="18"/>
  <c r="G373" i="18"/>
  <c r="G803" i="18"/>
  <c r="CVU31" i="6"/>
  <c r="H800" i="18"/>
  <c r="G689" i="18"/>
  <c r="BQH160" i="6"/>
  <c r="F512" i="18"/>
  <c r="E482" i="18"/>
  <c r="F489" i="18"/>
  <c r="H533" i="18"/>
  <c r="BXK124" i="6"/>
  <c r="H96" i="18"/>
  <c r="E442" i="18"/>
  <c r="D105" i="18"/>
  <c r="D488" i="18"/>
  <c r="DGI31" i="6"/>
  <c r="BEF160" i="6"/>
  <c r="D25" i="18"/>
  <c r="BHK127" i="6"/>
  <c r="E342" i="18"/>
  <c r="DKU160" i="6"/>
  <c r="G784" i="18"/>
  <c r="KV146" i="6"/>
  <c r="CJW127" i="6"/>
  <c r="H525" i="18"/>
  <c r="E715" i="18"/>
  <c r="ACR174" i="6"/>
  <c r="H372" i="18"/>
  <c r="D575" i="18"/>
  <c r="AEI150" i="6"/>
  <c r="M58" i="18"/>
  <c r="H63" i="18"/>
  <c r="E487" i="18"/>
  <c r="D800" i="18"/>
  <c r="E716" i="18"/>
  <c r="G523" i="18"/>
  <c r="HU127" i="6"/>
  <c r="D726" i="18"/>
  <c r="G569" i="18"/>
  <c r="E421" i="18"/>
  <c r="F15" i="18"/>
  <c r="E535" i="18"/>
  <c r="H101" i="18"/>
  <c r="E260" i="18"/>
  <c r="DWD137" i="6"/>
  <c r="G758" i="18"/>
  <c r="M557" i="18"/>
  <c r="D506" i="18"/>
  <c r="M575" i="18"/>
  <c r="CTN177" i="6"/>
  <c r="M298" i="18"/>
  <c r="ATD160" i="6"/>
  <c r="ACX146" i="6"/>
  <c r="F817" i="18"/>
  <c r="GI124" i="6"/>
  <c r="ABA115" i="6"/>
  <c r="G21" i="18"/>
  <c r="E643" i="18"/>
  <c r="F726" i="18"/>
  <c r="G747" i="18"/>
  <c r="D457" i="18"/>
  <c r="D588" i="18"/>
  <c r="F771" i="18"/>
  <c r="AKS160" i="6"/>
  <c r="DQB111" i="6"/>
  <c r="ACV127" i="6"/>
  <c r="F809" i="18"/>
  <c r="G483" i="18"/>
  <c r="CDQ127" i="6"/>
  <c r="G556" i="18"/>
  <c r="E98" i="18"/>
  <c r="E827" i="18"/>
  <c r="F92" i="18"/>
  <c r="D134" i="18"/>
  <c r="D112" i="18"/>
  <c r="H507" i="18"/>
  <c r="M124" i="18"/>
  <c r="F750" i="18"/>
  <c r="H819" i="18"/>
  <c r="M827" i="18"/>
  <c r="E551" i="18"/>
  <c r="F520" i="18"/>
  <c r="F643" i="18"/>
  <c r="ZG124" i="6"/>
  <c r="M376" i="18"/>
  <c r="F584" i="18"/>
  <c r="FD127" i="6"/>
  <c r="D156" i="18"/>
  <c r="H796" i="18"/>
  <c r="E128" i="18"/>
  <c r="DNJ111" i="6"/>
  <c r="E614" i="18"/>
  <c r="H544" i="18"/>
  <c r="G51" i="18"/>
  <c r="G620" i="18"/>
  <c r="G78" i="18"/>
  <c r="BNI115" i="6"/>
  <c r="BNT111" i="6"/>
  <c r="M235" i="18"/>
  <c r="ACG115" i="6"/>
  <c r="DNG124" i="6"/>
  <c r="E477" i="18"/>
  <c r="CXM111" i="6"/>
  <c r="F746" i="18"/>
  <c r="F808" i="18"/>
  <c r="M738" i="18"/>
  <c r="M822" i="18"/>
  <c r="BXY111" i="6"/>
  <c r="D642" i="18"/>
  <c r="H459" i="18"/>
  <c r="M188" i="18"/>
  <c r="G740" i="18"/>
  <c r="H422" i="18"/>
  <c r="H535" i="18"/>
  <c r="E687" i="18"/>
  <c r="E69" i="18"/>
  <c r="CCN160" i="6"/>
  <c r="AJD146" i="6"/>
  <c r="F674" i="18"/>
  <c r="ACU160" i="6"/>
  <c r="BCQ127" i="6"/>
  <c r="D350" i="18"/>
  <c r="E16" i="18"/>
  <c r="F845" i="18"/>
  <c r="F494" i="18"/>
  <c r="UB124" i="6"/>
  <c r="F17" i="18"/>
  <c r="CGA115" i="6"/>
  <c r="D173" i="18"/>
  <c r="H799" i="18"/>
  <c r="F779" i="18"/>
  <c r="ADK124" i="6"/>
  <c r="F552" i="18"/>
  <c r="DAX111" i="6"/>
  <c r="E829" i="18"/>
  <c r="M471" i="18"/>
  <c r="F86" i="18"/>
  <c r="BFU160" i="6"/>
  <c r="E17" i="18"/>
  <c r="CZS115" i="6"/>
  <c r="AAT127" i="6"/>
  <c r="H832" i="18"/>
  <c r="BON111" i="6"/>
  <c r="OD111" i="6"/>
  <c r="F791" i="18"/>
  <c r="CRR160" i="6"/>
  <c r="M789" i="18"/>
  <c r="G500" i="18"/>
  <c r="AZO160" i="6"/>
  <c r="G700" i="18"/>
  <c r="G639" i="18"/>
  <c r="LY127" i="6"/>
  <c r="F608" i="18"/>
  <c r="M587" i="18"/>
  <c r="DEM115" i="6"/>
  <c r="D114" i="18"/>
  <c r="E475" i="18"/>
  <c r="M21" i="18"/>
  <c r="M101" i="18"/>
  <c r="E86" i="18"/>
  <c r="H665" i="18"/>
  <c r="CSU127" i="6"/>
  <c r="M567" i="18"/>
  <c r="CIN111" i="6"/>
  <c r="H647" i="18"/>
  <c r="WA187" i="6"/>
  <c r="H59" i="18"/>
  <c r="M725" i="18"/>
  <c r="AIN160" i="6"/>
  <c r="D532" i="18"/>
  <c r="AS124" i="6"/>
  <c r="F583" i="18"/>
  <c r="D94" i="18"/>
  <c r="M593" i="18"/>
  <c r="D76" i="18"/>
  <c r="H569" i="18"/>
  <c r="ASR111" i="6"/>
  <c r="H449" i="18"/>
  <c r="M383" i="18"/>
  <c r="H779" i="18"/>
  <c r="PV146" i="6"/>
  <c r="G46" i="18"/>
  <c r="DJW111" i="6"/>
  <c r="BB160" i="6"/>
  <c r="F527" i="18"/>
  <c r="NH177" i="6"/>
  <c r="BIJ160" i="6"/>
  <c r="D608" i="18"/>
  <c r="APD174" i="6"/>
  <c r="G451" i="18"/>
  <c r="F446" i="18"/>
  <c r="F678" i="18"/>
  <c r="F795" i="18"/>
  <c r="M690" i="18"/>
  <c r="DFT111" i="6"/>
  <c r="CQC127" i="6"/>
  <c r="F379" i="18"/>
  <c r="CDB111" i="6"/>
  <c r="G750" i="18"/>
  <c r="CYE124" i="6"/>
  <c r="BLO124" i="6"/>
  <c r="E66" i="18"/>
  <c r="E139" i="18"/>
  <c r="F93" i="18"/>
  <c r="G785" i="18"/>
  <c r="DJA115" i="6"/>
  <c r="DDT125" i="6"/>
  <c r="M525" i="18"/>
  <c r="D537" i="18"/>
  <c r="E730" i="18"/>
  <c r="D712" i="18"/>
  <c r="F692" i="18"/>
  <c r="AEZ160" i="6"/>
  <c r="G708" i="18"/>
  <c r="CTZ111" i="6"/>
  <c r="M529" i="18"/>
  <c r="D713" i="18"/>
  <c r="G57" i="18"/>
  <c r="E134" i="18"/>
  <c r="F9" i="18"/>
  <c r="D183" i="18"/>
  <c r="E810" i="18"/>
  <c r="F99" i="18"/>
  <c r="D255" i="18"/>
  <c r="H529" i="18"/>
  <c r="JJ160" i="6"/>
  <c r="M793" i="18"/>
  <c r="E150" i="18"/>
  <c r="D8" i="18"/>
  <c r="COA124" i="6"/>
  <c r="DGO111" i="6"/>
  <c r="DPI127" i="6"/>
  <c r="D789" i="18"/>
  <c r="F535" i="18"/>
  <c r="CYS111" i="6"/>
  <c r="E612" i="18"/>
  <c r="F698" i="18"/>
  <c r="D591" i="18"/>
  <c r="BUL160" i="6"/>
  <c r="G814" i="18"/>
  <c r="H609" i="18"/>
  <c r="F371" i="18"/>
  <c r="CMW150" i="6"/>
  <c r="AIX177" i="6"/>
  <c r="H83" i="18"/>
  <c r="E845" i="18"/>
  <c r="D452" i="18"/>
  <c r="E750" i="18"/>
  <c r="M174" i="18"/>
  <c r="G741" i="18"/>
  <c r="M833" i="18"/>
  <c r="G529" i="18"/>
  <c r="D128" i="18"/>
  <c r="G50" i="18"/>
  <c r="M661" i="18"/>
  <c r="E393" i="18"/>
  <c r="D256" i="18"/>
  <c r="H82" i="18"/>
  <c r="ATN160" i="6"/>
  <c r="F102" i="18"/>
  <c r="F95" i="18"/>
  <c r="F91" i="18"/>
  <c r="D803" i="18"/>
  <c r="DDB111" i="6"/>
  <c r="D320" i="18"/>
  <c r="H89" i="18"/>
  <c r="M283" i="18"/>
  <c r="D314" i="18"/>
  <c r="M73" i="18"/>
  <c r="BUP177" i="6"/>
  <c r="DDR160" i="6"/>
  <c r="F94" i="18"/>
  <c r="BQL160" i="6"/>
  <c r="M507" i="18"/>
  <c r="AMB111" i="6"/>
  <c r="D166" i="18"/>
  <c r="EC98" i="10"/>
  <c r="BSJ160" i="6"/>
  <c r="D602" i="18"/>
  <c r="E396" i="18"/>
  <c r="M637" i="18"/>
  <c r="M749" i="18"/>
  <c r="D353" i="18"/>
  <c r="BTZ111" i="6"/>
  <c r="D758" i="18"/>
  <c r="H33" i="18"/>
  <c r="E685" i="18"/>
  <c r="E299" i="18"/>
  <c r="M791" i="18"/>
  <c r="F486" i="18"/>
  <c r="AZK115" i="6"/>
  <c r="AIC111" i="6"/>
  <c r="D79" i="18"/>
  <c r="H520" i="18"/>
  <c r="G429" i="18"/>
  <c r="G491" i="18"/>
  <c r="BKI160" i="6"/>
  <c r="E795" i="18"/>
  <c r="G479" i="18"/>
  <c r="D652" i="18"/>
  <c r="DGJ111" i="6"/>
  <c r="F505" i="18"/>
  <c r="G781" i="18"/>
  <c r="CSE124" i="6"/>
  <c r="CRW115" i="6"/>
  <c r="AHR111" i="6"/>
  <c r="D254" i="18"/>
  <c r="G808" i="18"/>
  <c r="M331" i="18"/>
  <c r="F685" i="18"/>
  <c r="E377" i="18"/>
  <c r="E61" i="18"/>
  <c r="M530" i="18"/>
  <c r="BLZ111" i="6"/>
  <c r="D181" i="18"/>
  <c r="BA187" i="6"/>
  <c r="JU111" i="6"/>
  <c r="D723" i="18"/>
  <c r="E165" i="18"/>
  <c r="CKX125" i="6"/>
  <c r="E145" i="18"/>
  <c r="DEU124" i="6"/>
  <c r="M748" i="18"/>
  <c r="CMX146" i="6"/>
  <c r="M842" i="18"/>
  <c r="D614" i="18"/>
  <c r="F515" i="18"/>
  <c r="DEH146" i="6"/>
  <c r="CGB111" i="6"/>
  <c r="DCC127" i="6"/>
  <c r="CAV174" i="6"/>
  <c r="H669" i="18"/>
  <c r="G377" i="18"/>
  <c r="F82" i="18"/>
  <c r="H492" i="18"/>
  <c r="AZY160" i="6"/>
  <c r="F534" i="18"/>
  <c r="G592" i="18"/>
  <c r="E203" i="18"/>
  <c r="D248" i="18"/>
  <c r="G770" i="18"/>
  <c r="M485" i="18"/>
  <c r="H564" i="18"/>
  <c r="M490" i="18"/>
  <c r="M671" i="18"/>
  <c r="M590" i="18"/>
  <c r="E586" i="18"/>
  <c r="G816" i="18"/>
  <c r="F546" i="18"/>
  <c r="F452" i="18"/>
  <c r="ABG111" i="6"/>
  <c r="M404" i="18"/>
  <c r="G672" i="18"/>
  <c r="G809" i="18"/>
  <c r="F667" i="18"/>
  <c r="E593" i="18"/>
  <c r="G441" i="18"/>
  <c r="AAL160" i="6"/>
  <c r="YT146" i="6"/>
  <c r="D424" i="18"/>
  <c r="CNY111" i="6"/>
  <c r="E232" i="18"/>
  <c r="E208" i="18"/>
  <c r="H61" i="18"/>
  <c r="M830" i="18"/>
  <c r="D624" i="18"/>
  <c r="RW150" i="6"/>
  <c r="TJ111" i="6"/>
  <c r="H13" i="18"/>
  <c r="CGQ150" i="6"/>
  <c r="M635" i="18"/>
  <c r="CTT146" i="6"/>
  <c r="H734" i="18"/>
  <c r="G538" i="18"/>
  <c r="G727" i="18"/>
  <c r="M663" i="18"/>
  <c r="D430" i="18"/>
  <c r="D480" i="18"/>
  <c r="FF160" i="6"/>
  <c r="G433" i="18"/>
  <c r="DXJ137" i="6"/>
  <c r="F435" i="18"/>
  <c r="D620" i="18"/>
  <c r="E679" i="18"/>
  <c r="F511" i="18"/>
  <c r="D556" i="18"/>
  <c r="CHE160" i="6"/>
  <c r="BBE124" i="6"/>
  <c r="NL111" i="6"/>
  <c r="E674" i="18"/>
  <c r="G82" i="18"/>
  <c r="E448" i="18"/>
  <c r="ALD127" i="6"/>
  <c r="RO127" i="6"/>
  <c r="D640" i="18"/>
  <c r="D246" i="18"/>
  <c r="M566" i="18"/>
  <c r="D397" i="18"/>
  <c r="F555" i="18"/>
  <c r="F714" i="18"/>
  <c r="M280" i="18"/>
  <c r="D202" i="18"/>
  <c r="CCE124" i="6"/>
  <c r="BIH124" i="6"/>
  <c r="G19" i="18"/>
  <c r="G667" i="18"/>
  <c r="F53" i="18"/>
  <c r="M25" i="18"/>
  <c r="BIH111" i="6"/>
  <c r="CIV111" i="6"/>
  <c r="BML111" i="6"/>
  <c r="G789" i="18"/>
  <c r="H30" i="18"/>
  <c r="AHX111" i="6"/>
  <c r="G77" i="18"/>
  <c r="G588" i="18"/>
  <c r="CPB111" i="6"/>
  <c r="H450" i="18"/>
  <c r="DXB125" i="6"/>
  <c r="H689" i="18"/>
  <c r="E652" i="18"/>
  <c r="F828" i="18"/>
  <c r="BDE111" i="6"/>
  <c r="CWV174" i="6"/>
  <c r="D107" i="18"/>
  <c r="G730" i="18"/>
  <c r="BTW124" i="6"/>
  <c r="M416" i="18"/>
  <c r="E8" i="18"/>
  <c r="D49" i="18"/>
  <c r="F513" i="18"/>
  <c r="H591" i="18"/>
  <c r="H52" i="18"/>
  <c r="D395" i="18"/>
  <c r="D118" i="18"/>
  <c r="M577" i="18"/>
  <c r="D595" i="18"/>
  <c r="D216" i="18"/>
  <c r="E179" i="18"/>
  <c r="BDJ111" i="6"/>
  <c r="D240" i="18"/>
  <c r="D295" i="18"/>
  <c r="F11" i="18"/>
  <c r="M538" i="18"/>
  <c r="E352" i="18"/>
  <c r="BB146" i="6"/>
  <c r="E466" i="18"/>
  <c r="M821" i="18"/>
  <c r="F46" i="18"/>
  <c r="D78" i="18"/>
  <c r="M472" i="18"/>
  <c r="G702" i="18"/>
  <c r="G84" i="18"/>
  <c r="DCV111" i="6"/>
  <c r="D203" i="18"/>
  <c r="E775" i="18"/>
  <c r="E638" i="18"/>
  <c r="CDB124" i="6"/>
  <c r="AGL160" i="6"/>
  <c r="AEJ160" i="6"/>
  <c r="D524" i="18"/>
  <c r="G505" i="18"/>
  <c r="DGT111" i="6"/>
  <c r="D842" i="18"/>
  <c r="F696" i="18"/>
  <c r="APO115" i="6"/>
  <c r="BTU111" i="6"/>
  <c r="H53" i="18"/>
  <c r="BAR111" i="6"/>
  <c r="DCS124" i="6"/>
  <c r="CJD174" i="6"/>
  <c r="BTW127" i="6"/>
  <c r="E796" i="18"/>
  <c r="F37" i="18"/>
  <c r="M733" i="18"/>
  <c r="E814" i="18"/>
  <c r="F432" i="18"/>
  <c r="G37" i="18"/>
  <c r="H77" i="18"/>
  <c r="F27" i="18"/>
  <c r="UJ160" i="6"/>
  <c r="D110" i="18"/>
  <c r="CUU111" i="6"/>
  <c r="CAO160" i="6"/>
  <c r="G827" i="18"/>
  <c r="H466" i="18"/>
  <c r="M561" i="18"/>
  <c r="D753" i="18"/>
  <c r="E673" i="18"/>
  <c r="D795" i="18"/>
  <c r="CJH124" i="6"/>
  <c r="AGK150" i="6"/>
  <c r="D719" i="18"/>
  <c r="CLJ111" i="6"/>
  <c r="H702" i="18"/>
  <c r="D679" i="18"/>
  <c r="E667" i="18"/>
  <c r="M484" i="18"/>
  <c r="MB111" i="6"/>
  <c r="D648" i="18"/>
  <c r="D699" i="18"/>
  <c r="AKR111" i="6"/>
  <c r="H545" i="18"/>
  <c r="D120" i="18"/>
  <c r="AHG115" i="6"/>
  <c r="M120" i="18"/>
  <c r="BPQ111" i="6"/>
  <c r="HE160" i="6"/>
  <c r="D400" i="18"/>
  <c r="BNZ146" i="6"/>
  <c r="BQE160" i="6"/>
  <c r="H698" i="18"/>
  <c r="D88" i="18"/>
  <c r="E141" i="18"/>
  <c r="H97" i="18"/>
  <c r="G68" i="18"/>
  <c r="ABW111" i="6"/>
  <c r="D669" i="18"/>
  <c r="H581" i="18"/>
  <c r="F538" i="18"/>
  <c r="E642" i="18"/>
  <c r="D428" i="18"/>
  <c r="D380" i="18"/>
  <c r="M263" i="18"/>
  <c r="AHM111" i="6"/>
  <c r="F691" i="18"/>
  <c r="BHS115" i="6"/>
  <c r="H536" i="18"/>
  <c r="DJG111" i="6"/>
  <c r="D841" i="18"/>
  <c r="E585" i="18"/>
  <c r="D197" i="18"/>
  <c r="BJM127" i="6"/>
  <c r="H441" i="18"/>
  <c r="F58" i="18"/>
  <c r="G45" i="18"/>
  <c r="CHF111" i="6"/>
  <c r="H62" i="18"/>
  <c r="E205" i="18"/>
  <c r="D554" i="18"/>
  <c r="BEF146" i="6"/>
  <c r="H71" i="18"/>
  <c r="M198" i="18"/>
  <c r="F563" i="18"/>
  <c r="F78" i="18"/>
  <c r="CPC160" i="6"/>
  <c r="CCQ160" i="6"/>
  <c r="E481" i="18"/>
  <c r="F521" i="18"/>
  <c r="DFC115" i="6"/>
  <c r="D53" i="18"/>
  <c r="F739" i="18"/>
  <c r="H731" i="18"/>
  <c r="G489" i="18"/>
  <c r="G845" i="18"/>
  <c r="F425" i="18"/>
  <c r="CEZ160" i="6"/>
  <c r="D135" i="18"/>
  <c r="F790" i="18"/>
  <c r="G835" i="18"/>
  <c r="F686" i="18"/>
  <c r="F502" i="18"/>
  <c r="G659" i="18"/>
  <c r="M742" i="18"/>
  <c r="D406" i="18"/>
  <c r="G557" i="18"/>
  <c r="D346" i="18"/>
  <c r="G638" i="18"/>
  <c r="BEQ111" i="6"/>
  <c r="G772" i="18"/>
  <c r="OT160" i="6"/>
  <c r="H18" i="18"/>
  <c r="M84" i="18"/>
  <c r="E513" i="18"/>
  <c r="G715" i="18"/>
  <c r="D129" i="18"/>
  <c r="OI115" i="6"/>
  <c r="D823" i="18"/>
  <c r="AMA115" i="6"/>
  <c r="E347" i="18"/>
  <c r="H708" i="18"/>
  <c r="G691" i="18"/>
  <c r="F540" i="18"/>
  <c r="G487" i="18"/>
  <c r="CTF111" i="6"/>
  <c r="F565" i="18"/>
  <c r="D520" i="18"/>
  <c r="G105" i="18"/>
  <c r="G104" i="18"/>
  <c r="DDQ150" i="6"/>
  <c r="G617" i="18"/>
  <c r="M653" i="18"/>
  <c r="M739" i="18"/>
  <c r="M219" i="18"/>
  <c r="M719" i="18"/>
  <c r="D459" i="18"/>
  <c r="G828" i="18"/>
  <c r="CDA160" i="6"/>
  <c r="F523" i="18"/>
  <c r="G448" i="18"/>
  <c r="CUW124" i="6"/>
  <c r="M696" i="18"/>
  <c r="CDZ111" i="6"/>
  <c r="F449" i="18"/>
  <c r="D81" i="18"/>
  <c r="DLN111" i="6"/>
  <c r="M300" i="18"/>
  <c r="D446" i="18"/>
  <c r="CUP111" i="6"/>
  <c r="G641" i="18"/>
  <c r="H663" i="18"/>
  <c r="CHN111" i="6"/>
  <c r="F377" i="18"/>
  <c r="D802" i="18"/>
  <c r="D543" i="18"/>
  <c r="G101" i="18"/>
  <c r="D301" i="18"/>
  <c r="G59" i="18"/>
  <c r="DBU115" i="6"/>
  <c r="D136" i="18"/>
  <c r="E32" i="18"/>
  <c r="M357" i="18"/>
  <c r="G759" i="18"/>
  <c r="H90" i="18"/>
  <c r="CZY111" i="6"/>
  <c r="E236" i="18"/>
  <c r="E846" i="18"/>
  <c r="BOU115" i="6"/>
  <c r="G103" i="18"/>
  <c r="G381" i="18"/>
  <c r="E548" i="18"/>
  <c r="TZ160" i="6"/>
  <c r="F67" i="18"/>
  <c r="DNS160" i="6"/>
  <c r="M563" i="18"/>
  <c r="H843" i="18"/>
  <c r="BOJ177" i="6"/>
  <c r="D200" i="18"/>
  <c r="H487" i="18"/>
  <c r="D644" i="18"/>
  <c r="BYD111" i="6"/>
  <c r="D283" i="18"/>
  <c r="CFQ111" i="6"/>
  <c r="CRL174" i="6"/>
  <c r="M393" i="18"/>
  <c r="M818" i="18"/>
  <c r="CDI115" i="6"/>
  <c r="AAP177" i="6"/>
  <c r="DES111" i="6"/>
  <c r="F436" i="18"/>
  <c r="M768" i="18"/>
  <c r="H579" i="18"/>
  <c r="D117" i="18"/>
  <c r="E807" i="18"/>
  <c r="D377" i="18"/>
  <c r="F472" i="18"/>
  <c r="F52" i="18"/>
  <c r="H48" i="18"/>
  <c r="E228" i="18"/>
  <c r="F447" i="18"/>
  <c r="D327" i="18"/>
  <c r="G92" i="18"/>
  <c r="H81" i="18"/>
  <c r="D33" i="18"/>
  <c r="H504" i="18"/>
  <c r="F483" i="18"/>
  <c r="EC101" i="10"/>
  <c r="D685" i="18"/>
  <c r="D820" i="18"/>
  <c r="G106" i="18"/>
  <c r="G107" i="18"/>
  <c r="H673" i="18"/>
  <c r="CFS127" i="6"/>
  <c r="M625" i="18"/>
  <c r="M807" i="18"/>
  <c r="E453" i="18"/>
  <c r="ARF177" i="6"/>
  <c r="F106" i="18"/>
  <c r="G69" i="18"/>
  <c r="M255" i="18"/>
  <c r="H446" i="18"/>
  <c r="H759" i="18"/>
  <c r="DLC115" i="6"/>
  <c r="D501" i="18"/>
  <c r="F709" i="18"/>
  <c r="M351" i="18"/>
  <c r="E53" i="18"/>
  <c r="F70" i="18"/>
  <c r="E712" i="18"/>
  <c r="M636" i="18"/>
  <c r="D61" i="18"/>
  <c r="F585" i="18"/>
  <c r="D74" i="18"/>
  <c r="F36" i="18"/>
  <c r="G647" i="18"/>
  <c r="QF160" i="6"/>
  <c r="M156" i="18"/>
  <c r="M527" i="18"/>
  <c r="D540" i="18"/>
  <c r="D220" i="18"/>
  <c r="BLB111" i="6"/>
  <c r="BP127" i="6"/>
  <c r="D647" i="18"/>
  <c r="AJA160" i="6"/>
  <c r="M640" i="18"/>
  <c r="E523" i="18"/>
  <c r="H75" i="18"/>
  <c r="LR111" i="6"/>
  <c r="AUA124" i="6"/>
  <c r="G102" i="18"/>
  <c r="F110" i="18"/>
  <c r="H103" i="18"/>
  <c r="F382" i="18"/>
  <c r="H106" i="18"/>
  <c r="F109" i="18"/>
  <c r="F108" i="18"/>
  <c r="AOS187" i="6"/>
  <c r="H104" i="18"/>
  <c r="H105" i="18"/>
  <c r="H107" i="18"/>
  <c r="H102" i="18"/>
  <c r="F111" i="18"/>
  <c r="H381" i="18"/>
  <c r="AT102" i="18" l="1"/>
  <c r="AH75" i="18"/>
  <c r="K523" i="18"/>
  <c r="AM523" i="18" s="1"/>
  <c r="T640" i="18"/>
  <c r="Z640" i="18"/>
  <c r="AP640" i="18" s="1"/>
  <c r="BF640" i="18"/>
  <c r="S640" i="18"/>
  <c r="BF527" i="18"/>
  <c r="S527" i="18"/>
  <c r="Z527" i="18"/>
  <c r="AP527" i="18" s="1"/>
  <c r="T527" i="18"/>
  <c r="S156" i="18"/>
  <c r="Z156" i="18"/>
  <c r="AP156" i="18" s="1"/>
  <c r="T156" i="18"/>
  <c r="BF156" i="18"/>
  <c r="AT647" i="18"/>
  <c r="BF636" i="18"/>
  <c r="Z636" i="18"/>
  <c r="AP636" i="18" s="1"/>
  <c r="T636" i="18"/>
  <c r="S636" i="18"/>
  <c r="K712" i="18"/>
  <c r="AM712" i="18" s="1"/>
  <c r="K53" i="18"/>
  <c r="AM53" i="18" s="1"/>
  <c r="BF351" i="18"/>
  <c r="T351" i="18"/>
  <c r="Z351" i="18"/>
  <c r="AP351" i="18" s="1"/>
  <c r="S351" i="18"/>
  <c r="AH759" i="18"/>
  <c r="AH446" i="18"/>
  <c r="S255" i="18"/>
  <c r="AA255" i="18" s="1"/>
  <c r="AN255" i="18" s="1"/>
  <c r="Z255" i="18"/>
  <c r="AP255" i="18" s="1"/>
  <c r="BF255" i="18"/>
  <c r="T255" i="18"/>
  <c r="AT69" i="18"/>
  <c r="K453" i="18"/>
  <c r="AM453" i="18" s="1"/>
  <c r="T807" i="18"/>
  <c r="Z807" i="18"/>
  <c r="AP807" i="18" s="1"/>
  <c r="BF807" i="18"/>
  <c r="S807" i="18"/>
  <c r="S625" i="18"/>
  <c r="BF625" i="18"/>
  <c r="T625" i="18"/>
  <c r="Z625" i="18"/>
  <c r="AP625" i="18" s="1"/>
  <c r="AH673" i="18"/>
  <c r="AT107" i="18"/>
  <c r="AT106" i="18"/>
  <c r="AH504" i="18"/>
  <c r="AH81" i="18"/>
  <c r="AT92" i="18"/>
  <c r="K228" i="18"/>
  <c r="AM228" i="18" s="1"/>
  <c r="AH48" i="18"/>
  <c r="K807" i="18"/>
  <c r="AM807" i="18" s="1"/>
  <c r="AH579" i="18"/>
  <c r="S768" i="18"/>
  <c r="T768" i="18"/>
  <c r="BF768" i="18"/>
  <c r="Z768" i="18"/>
  <c r="AP768" i="18" s="1"/>
  <c r="BF818" i="18"/>
  <c r="T818" i="18"/>
  <c r="S818" i="18"/>
  <c r="Z818" i="18"/>
  <c r="AP818" i="18" s="1"/>
  <c r="T393" i="18"/>
  <c r="BF393" i="18"/>
  <c r="Z393" i="18"/>
  <c r="AP393" i="18" s="1"/>
  <c r="S393" i="18"/>
  <c r="AH487" i="18"/>
  <c r="AH843" i="18"/>
  <c r="S563" i="18"/>
  <c r="Z563" i="18"/>
  <c r="AP563" i="18" s="1"/>
  <c r="T563" i="18"/>
  <c r="BF563" i="18"/>
  <c r="K548" i="18"/>
  <c r="AM548" i="18" s="1"/>
  <c r="AT381" i="18"/>
  <c r="AT103" i="18"/>
  <c r="K846" i="18"/>
  <c r="AM846" i="18" s="1"/>
  <c r="K236" i="18"/>
  <c r="AM236" i="18" s="1"/>
  <c r="AH90" i="18"/>
  <c r="AT759" i="18"/>
  <c r="Z357" i="18"/>
  <c r="AP357" i="18" s="1"/>
  <c r="T357" i="18"/>
  <c r="S357" i="18"/>
  <c r="BF357" i="18"/>
  <c r="K32" i="18"/>
  <c r="AM32" i="18" s="1"/>
  <c r="AT59" i="18"/>
  <c r="AT101" i="18"/>
  <c r="AH663" i="18"/>
  <c r="AT641" i="18"/>
  <c r="BF300" i="18"/>
  <c r="T300" i="18"/>
  <c r="Z300" i="18"/>
  <c r="AP300" i="18" s="1"/>
  <c r="S300" i="18"/>
  <c r="BF696" i="18"/>
  <c r="S696" i="18"/>
  <c r="T696" i="18"/>
  <c r="Z696" i="18"/>
  <c r="AP696" i="18" s="1"/>
  <c r="AT448" i="18"/>
  <c r="AT828" i="18"/>
  <c r="BF719" i="18"/>
  <c r="S719" i="18"/>
  <c r="Z719" i="18"/>
  <c r="AP719" i="18" s="1"/>
  <c r="T719" i="18"/>
  <c r="BF219" i="18"/>
  <c r="T219" i="18"/>
  <c r="S219" i="18"/>
  <c r="Z219" i="18"/>
  <c r="AP219" i="18" s="1"/>
  <c r="T739" i="18"/>
  <c r="Z739" i="18"/>
  <c r="AP739" i="18" s="1"/>
  <c r="S739" i="18"/>
  <c r="BF739" i="18"/>
  <c r="BF653" i="18"/>
  <c r="T653" i="18"/>
  <c r="Z653" i="18"/>
  <c r="AP653" i="18" s="1"/>
  <c r="S653" i="18"/>
  <c r="AT617" i="18"/>
  <c r="AT104" i="18"/>
  <c r="AT105" i="18"/>
  <c r="AT487" i="18"/>
  <c r="AT691" i="18"/>
  <c r="AH708" i="18"/>
  <c r="K347" i="18"/>
  <c r="AM347" i="18" s="1"/>
  <c r="AT715" i="18"/>
  <c r="K513" i="18"/>
  <c r="AM513" i="18" s="1"/>
  <c r="Z84" i="18"/>
  <c r="AP84" i="18" s="1"/>
  <c r="S84" i="18"/>
  <c r="T84" i="18"/>
  <c r="BF84" i="18"/>
  <c r="AH18" i="18"/>
  <c r="AT772" i="18"/>
  <c r="AT638" i="18"/>
  <c r="AT557" i="18"/>
  <c r="Z742" i="18"/>
  <c r="AP742" i="18" s="1"/>
  <c r="T742" i="18"/>
  <c r="BF742" i="18"/>
  <c r="S742" i="18"/>
  <c r="AT659" i="18"/>
  <c r="AT835" i="18"/>
  <c r="AT845" i="18"/>
  <c r="AT489" i="18"/>
  <c r="AH731" i="18"/>
  <c r="K481" i="18"/>
  <c r="AM481" i="18" s="1"/>
  <c r="T198" i="18"/>
  <c r="Z198" i="18"/>
  <c r="AP198" i="18" s="1"/>
  <c r="BF198" i="18"/>
  <c r="S198" i="18"/>
  <c r="AH71" i="18"/>
  <c r="K205" i="18"/>
  <c r="AM205" i="18" s="1"/>
  <c r="AH62" i="18"/>
  <c r="AT45" i="18"/>
  <c r="AH441" i="18"/>
  <c r="K585" i="18"/>
  <c r="AM585" i="18" s="1"/>
  <c r="AH536" i="18"/>
  <c r="S263" i="18"/>
  <c r="BF263" i="18"/>
  <c r="T263" i="18"/>
  <c r="Z263" i="18"/>
  <c r="AP263" i="18" s="1"/>
  <c r="K642" i="18"/>
  <c r="AM642" i="18" s="1"/>
  <c r="AH581" i="18"/>
  <c r="AT68" i="18"/>
  <c r="AH97" i="18"/>
  <c r="K141" i="18"/>
  <c r="AM141" i="18" s="1"/>
  <c r="AH698" i="18"/>
  <c r="BF120" i="18"/>
  <c r="T120" i="18"/>
  <c r="Z120" i="18"/>
  <c r="AP120" i="18" s="1"/>
  <c r="S120" i="18"/>
  <c r="AH545" i="18"/>
  <c r="S484" i="18"/>
  <c r="Z484" i="18"/>
  <c r="AP484" i="18" s="1"/>
  <c r="T484" i="18"/>
  <c r="BF484" i="18"/>
  <c r="K667" i="18"/>
  <c r="AM667" i="18" s="1"/>
  <c r="AH702" i="18"/>
  <c r="K673" i="18"/>
  <c r="AM673" i="18" s="1"/>
  <c r="BF561" i="18"/>
  <c r="Z561" i="18"/>
  <c r="AP561" i="18" s="1"/>
  <c r="T561" i="18"/>
  <c r="S561" i="18"/>
  <c r="AH466" i="18"/>
  <c r="AT827" i="18"/>
  <c r="AH77" i="18"/>
  <c r="AT37" i="18"/>
  <c r="K814" i="18"/>
  <c r="AM814" i="18" s="1"/>
  <c r="Z733" i="18"/>
  <c r="AP733" i="18" s="1"/>
  <c r="BF733" i="18"/>
  <c r="S733" i="18"/>
  <c r="T733" i="18"/>
  <c r="K796" i="18"/>
  <c r="AM796" i="18" s="1"/>
  <c r="AH53" i="18"/>
  <c r="AT505" i="18"/>
  <c r="K638" i="18"/>
  <c r="AM638" i="18" s="1"/>
  <c r="K775" i="18"/>
  <c r="AM775" i="18" s="1"/>
  <c r="AT84" i="18"/>
  <c r="AT702" i="18"/>
  <c r="S472" i="18"/>
  <c r="Z472" i="18"/>
  <c r="AP472" i="18" s="1"/>
  <c r="T472" i="18"/>
  <c r="BF472" i="18"/>
  <c r="Z821" i="18"/>
  <c r="AP821" i="18" s="1"/>
  <c r="T821" i="18"/>
  <c r="S821" i="18"/>
  <c r="BF821" i="18"/>
  <c r="K466" i="18"/>
  <c r="AM466" i="18" s="1"/>
  <c r="K352" i="18"/>
  <c r="AM352" i="18" s="1"/>
  <c r="S538" i="18"/>
  <c r="BF538" i="18"/>
  <c r="T538" i="18"/>
  <c r="Z538" i="18"/>
  <c r="AP538" i="18" s="1"/>
  <c r="K179" i="18"/>
  <c r="AM179" i="18" s="1"/>
  <c r="T577" i="18"/>
  <c r="S577" i="18"/>
  <c r="Z577" i="18"/>
  <c r="AP577" i="18" s="1"/>
  <c r="BF577" i="18"/>
  <c r="AH52" i="18"/>
  <c r="AH591" i="18"/>
  <c r="K8" i="18"/>
  <c r="AM8" i="18" s="1"/>
  <c r="T416" i="18"/>
  <c r="BF416" i="18"/>
  <c r="Z416" i="18"/>
  <c r="AP416" i="18" s="1"/>
  <c r="S416" i="18"/>
  <c r="AT730" i="18"/>
  <c r="K652" i="18"/>
  <c r="AM652" i="18" s="1"/>
  <c r="AH689" i="18"/>
  <c r="AH450" i="18"/>
  <c r="AT588" i="18"/>
  <c r="AT77" i="18"/>
  <c r="AH30" i="18"/>
  <c r="AT789" i="18"/>
  <c r="T25" i="18"/>
  <c r="EI5" i="14" s="1"/>
  <c r="Z25" i="18"/>
  <c r="AP25" i="18" s="1"/>
  <c r="BF25" i="18"/>
  <c r="S25" i="18"/>
  <c r="AT667" i="18"/>
  <c r="AT19" i="18"/>
  <c r="BF280" i="18"/>
  <c r="Z280" i="18"/>
  <c r="AP280" i="18" s="1"/>
  <c r="T280" i="18"/>
  <c r="S280" i="18"/>
  <c r="BF566" i="18"/>
  <c r="T566" i="18"/>
  <c r="Z566" i="18"/>
  <c r="AP566" i="18" s="1"/>
  <c r="S566" i="18"/>
  <c r="K448" i="18"/>
  <c r="AM448" i="18" s="1"/>
  <c r="AT82" i="18"/>
  <c r="K674" i="18"/>
  <c r="AM674" i="18" s="1"/>
  <c r="K679" i="18"/>
  <c r="AM679" i="18" s="1"/>
  <c r="AT433" i="18"/>
  <c r="BF663" i="18"/>
  <c r="T663" i="18"/>
  <c r="Z663" i="18"/>
  <c r="AP663" i="18" s="1"/>
  <c r="S663" i="18"/>
  <c r="AT727" i="18"/>
  <c r="AT538" i="18"/>
  <c r="AH734" i="18"/>
  <c r="S635" i="18"/>
  <c r="T635" i="18"/>
  <c r="BF635" i="18"/>
  <c r="Z635" i="18"/>
  <c r="AP635" i="18" s="1"/>
  <c r="AH13" i="18"/>
  <c r="T830" i="18"/>
  <c r="BF830" i="18"/>
  <c r="S830" i="18"/>
  <c r="Z830" i="18"/>
  <c r="AP830" i="18" s="1"/>
  <c r="AH61" i="18"/>
  <c r="K208" i="18"/>
  <c r="AM208" i="18" s="1"/>
  <c r="K232" i="18"/>
  <c r="AM232" i="18" s="1"/>
  <c r="AT441" i="18"/>
  <c r="K593" i="18"/>
  <c r="AM593" i="18" s="1"/>
  <c r="AT809" i="18"/>
  <c r="AT672" i="18"/>
  <c r="S404" i="18"/>
  <c r="BF404" i="18"/>
  <c r="T404" i="18"/>
  <c r="Z404" i="18"/>
  <c r="AP404" i="18" s="1"/>
  <c r="AT816" i="18"/>
  <c r="K586" i="18"/>
  <c r="AM586" i="18" s="1"/>
  <c r="S590" i="18"/>
  <c r="BF590" i="18"/>
  <c r="Z590" i="18"/>
  <c r="AP590" i="18" s="1"/>
  <c r="T590" i="18"/>
  <c r="S671" i="18"/>
  <c r="BF671" i="18"/>
  <c r="Z671" i="18"/>
  <c r="AP671" i="18" s="1"/>
  <c r="T671" i="18"/>
  <c r="S490" i="18"/>
  <c r="BF490" i="18"/>
  <c r="T490" i="18"/>
  <c r="Z490" i="18"/>
  <c r="AP490" i="18" s="1"/>
  <c r="AH564" i="18"/>
  <c r="T485" i="18"/>
  <c r="Z485" i="18"/>
  <c r="AP485" i="18" s="1"/>
  <c r="BF485" i="18"/>
  <c r="S485" i="18"/>
  <c r="AT770" i="18"/>
  <c r="K203" i="18"/>
  <c r="AM203" i="18" s="1"/>
  <c r="AT592" i="18"/>
  <c r="AH492" i="18"/>
  <c r="AT377" i="18"/>
  <c r="AH669" i="18"/>
  <c r="Z842" i="18"/>
  <c r="AP842" i="18" s="1"/>
  <c r="S842" i="18"/>
  <c r="BF842" i="18"/>
  <c r="T842" i="18"/>
  <c r="BF748" i="18"/>
  <c r="Z748" i="18"/>
  <c r="AP748" i="18" s="1"/>
  <c r="T748" i="18"/>
  <c r="S748" i="18"/>
  <c r="K145" i="18"/>
  <c r="AM145" i="18" s="1"/>
  <c r="K165" i="18"/>
  <c r="AM165" i="18" s="1"/>
  <c r="S530" i="18"/>
  <c r="T530" i="18"/>
  <c r="Z530" i="18"/>
  <c r="AP530" i="18" s="1"/>
  <c r="BF530" i="18"/>
  <c r="K61" i="18"/>
  <c r="AM61" i="18" s="1"/>
  <c r="K377" i="18"/>
  <c r="AM377" i="18" s="1"/>
  <c r="S331" i="18"/>
  <c r="AA331" i="18" s="1"/>
  <c r="AN331" i="18" s="1"/>
  <c r="BF331" i="18"/>
  <c r="T331" i="18"/>
  <c r="Z331" i="18"/>
  <c r="AP331" i="18" s="1"/>
  <c r="AT808" i="18"/>
  <c r="AT781" i="18"/>
  <c r="AT479" i="18"/>
  <c r="K795" i="18"/>
  <c r="AM795" i="18" s="1"/>
  <c r="AT491" i="18"/>
  <c r="AT429" i="18"/>
  <c r="AH520" i="18"/>
  <c r="S791" i="18"/>
  <c r="Z791" i="18"/>
  <c r="AP791" i="18" s="1"/>
  <c r="BF791" i="18"/>
  <c r="T791" i="18"/>
  <c r="K299" i="18"/>
  <c r="AM299" i="18" s="1"/>
  <c r="K685" i="18"/>
  <c r="AM685" i="18" s="1"/>
  <c r="AH33" i="18"/>
  <c r="S749" i="18"/>
  <c r="BF749" i="18"/>
  <c r="T749" i="18"/>
  <c r="Z749" i="18"/>
  <c r="AP749" i="18" s="1"/>
  <c r="BF637" i="18"/>
  <c r="S637" i="18"/>
  <c r="Z637" i="18"/>
  <c r="AP637" i="18" s="1"/>
  <c r="T637" i="18"/>
  <c r="K396" i="18"/>
  <c r="AM396" i="18" s="1"/>
  <c r="T507" i="18"/>
  <c r="S507" i="18"/>
  <c r="Z507" i="18"/>
  <c r="AP507" i="18" s="1"/>
  <c r="BF507" i="18"/>
  <c r="BF73" i="18"/>
  <c r="T73" i="18"/>
  <c r="S73" i="18"/>
  <c r="Z73" i="18"/>
  <c r="AP73" i="18" s="1"/>
  <c r="BF283" i="18"/>
  <c r="S283" i="18"/>
  <c r="T283" i="18"/>
  <c r="EI19" i="14" s="1"/>
  <c r="Z283" i="18"/>
  <c r="AP283" i="18" s="1"/>
  <c r="AH89" i="18"/>
  <c r="AH82" i="18"/>
  <c r="K393" i="18"/>
  <c r="AM393" i="18" s="1"/>
  <c r="T661" i="18"/>
  <c r="Z661" i="18"/>
  <c r="AP661" i="18" s="1"/>
  <c r="BF661" i="18"/>
  <c r="S661" i="18"/>
  <c r="AT50" i="18"/>
  <c r="AT529" i="18"/>
  <c r="T833" i="18"/>
  <c r="Z833" i="18"/>
  <c r="AP833" i="18" s="1"/>
  <c r="BF833" i="18"/>
  <c r="S833" i="18"/>
  <c r="AT741" i="18"/>
  <c r="S174" i="18"/>
  <c r="AA174" i="18" s="1"/>
  <c r="AN174" i="18" s="1"/>
  <c r="BF174" i="18"/>
  <c r="Z174" i="18"/>
  <c r="AP174" i="18" s="1"/>
  <c r="T174" i="18"/>
  <c r="K750" i="18"/>
  <c r="AM750" i="18" s="1"/>
  <c r="K845" i="18"/>
  <c r="AM845" i="18" s="1"/>
  <c r="AH83" i="18"/>
  <c r="AH609" i="18"/>
  <c r="AT814" i="18"/>
  <c r="K612" i="18"/>
  <c r="AM612" i="18" s="1"/>
  <c r="K150" i="18"/>
  <c r="AM150" i="18" s="1"/>
  <c r="Z793" i="18"/>
  <c r="AP793" i="18" s="1"/>
  <c r="T793" i="18"/>
  <c r="BF793" i="18"/>
  <c r="S793" i="18"/>
  <c r="AH529" i="18"/>
  <c r="K810" i="18"/>
  <c r="AM810" i="18" s="1"/>
  <c r="K134" i="18"/>
  <c r="AM134" i="18" s="1"/>
  <c r="AT57" i="18"/>
  <c r="Z529" i="18"/>
  <c r="AP529" i="18" s="1"/>
  <c r="T529" i="18"/>
  <c r="S529" i="18"/>
  <c r="BF529" i="18"/>
  <c r="AT708" i="18"/>
  <c r="K730" i="18"/>
  <c r="AM730" i="18" s="1"/>
  <c r="T525" i="18"/>
  <c r="Z525" i="18"/>
  <c r="AP525" i="18" s="1"/>
  <c r="BF525" i="18"/>
  <c r="S525" i="18"/>
  <c r="AT785" i="18"/>
  <c r="K139" i="18"/>
  <c r="AM139" i="18" s="1"/>
  <c r="K66" i="18"/>
  <c r="AM66" i="18" s="1"/>
  <c r="AT750" i="18"/>
  <c r="BF690" i="18"/>
  <c r="S690" i="18"/>
  <c r="Z690" i="18"/>
  <c r="AP690" i="18" s="1"/>
  <c r="T690" i="18"/>
  <c r="AT451" i="18"/>
  <c r="AT46" i="18"/>
  <c r="AH779" i="18"/>
  <c r="T383" i="18"/>
  <c r="S383" i="18"/>
  <c r="Z383" i="18"/>
  <c r="AP383" i="18" s="1"/>
  <c r="BF383" i="18"/>
  <c r="AH449" i="18"/>
  <c r="AH569" i="18"/>
  <c r="Z593" i="18"/>
  <c r="AP593" i="18" s="1"/>
  <c r="BF593" i="18"/>
  <c r="T593" i="18"/>
  <c r="S593" i="18"/>
  <c r="S725" i="18"/>
  <c r="T725" i="18"/>
  <c r="BF725" i="18"/>
  <c r="Z725" i="18"/>
  <c r="AP725" i="18" s="1"/>
  <c r="AH59" i="18"/>
  <c r="AH647" i="18"/>
  <c r="T567" i="18"/>
  <c r="BF567" i="18"/>
  <c r="S567" i="18"/>
  <c r="Z567" i="18"/>
  <c r="AP567" i="18" s="1"/>
  <c r="AH665" i="18"/>
  <c r="K86" i="18"/>
  <c r="AM86" i="18" s="1"/>
  <c r="Z101" i="18"/>
  <c r="AP101" i="18" s="1"/>
  <c r="BF101" i="18"/>
  <c r="T101" i="18"/>
  <c r="S101" i="18"/>
  <c r="BF21" i="18"/>
  <c r="Z21" i="18"/>
  <c r="S21" i="18"/>
  <c r="T21" i="18"/>
  <c r="K475" i="18"/>
  <c r="AM475" i="18" s="1"/>
  <c r="Z587" i="18"/>
  <c r="AP587" i="18" s="1"/>
  <c r="S587" i="18"/>
  <c r="T587" i="18"/>
  <c r="BF587" i="18"/>
  <c r="AT639" i="18"/>
  <c r="AT700" i="18"/>
  <c r="AT500" i="18"/>
  <c r="T789" i="18"/>
  <c r="Z789" i="18"/>
  <c r="AP789" i="18" s="1"/>
  <c r="BF789" i="18"/>
  <c r="S789" i="18"/>
  <c r="AH832" i="18"/>
  <c r="K17" i="18"/>
  <c r="AM17" i="18" s="1"/>
  <c r="S471" i="18"/>
  <c r="Z471" i="18"/>
  <c r="AP471" i="18" s="1"/>
  <c r="T471" i="18"/>
  <c r="BF471" i="18"/>
  <c r="K829" i="18"/>
  <c r="AM829" i="18" s="1"/>
  <c r="AH799" i="18"/>
  <c r="K16" i="18"/>
  <c r="AM16" i="18" s="1"/>
  <c r="K69" i="18"/>
  <c r="AM69" i="18" s="1"/>
  <c r="K687" i="18"/>
  <c r="AM687" i="18" s="1"/>
  <c r="AH535" i="18"/>
  <c r="AH422" i="18"/>
  <c r="AT740" i="18"/>
  <c r="S188" i="18"/>
  <c r="AA188" i="18" s="1"/>
  <c r="AN188" i="18" s="1"/>
  <c r="BF188" i="18"/>
  <c r="T188" i="18"/>
  <c r="Z188" i="18"/>
  <c r="AP188" i="18" s="1"/>
  <c r="AH459" i="18"/>
  <c r="T822" i="18"/>
  <c r="BF822" i="18"/>
  <c r="Z822" i="18"/>
  <c r="AP822" i="18" s="1"/>
  <c r="S822" i="18"/>
  <c r="S738" i="18"/>
  <c r="T738" i="18"/>
  <c r="Z738" i="18"/>
  <c r="AP738" i="18" s="1"/>
  <c r="BF738" i="18"/>
  <c r="K477" i="18"/>
  <c r="AM477" i="18" s="1"/>
  <c r="S235" i="18"/>
  <c r="AA235" i="18" s="1"/>
  <c r="AN235" i="18" s="1"/>
  <c r="Z235" i="18"/>
  <c r="AP235" i="18" s="1"/>
  <c r="BF235" i="18"/>
  <c r="T235" i="18"/>
  <c r="AT78" i="18"/>
  <c r="AT620" i="18"/>
  <c r="AT51" i="18"/>
  <c r="AH544" i="18"/>
  <c r="K614" i="18"/>
  <c r="AM614" i="18" s="1"/>
  <c r="K128" i="18"/>
  <c r="AM128" i="18" s="1"/>
  <c r="AH796" i="18"/>
  <c r="T376" i="18"/>
  <c r="Z376" i="18"/>
  <c r="AP376" i="18" s="1"/>
  <c r="BF376" i="18"/>
  <c r="S376" i="18"/>
  <c r="AA376" i="18" s="1"/>
  <c r="AN376" i="18" s="1"/>
  <c r="K551" i="18"/>
  <c r="AM551" i="18" s="1"/>
  <c r="S827" i="18"/>
  <c r="Z827" i="18"/>
  <c r="AP827" i="18" s="1"/>
  <c r="BF827" i="18"/>
  <c r="T827" i="18"/>
  <c r="AH819" i="18"/>
  <c r="BF124" i="18"/>
  <c r="Z124" i="18"/>
  <c r="AP124" i="18" s="1"/>
  <c r="T124" i="18"/>
  <c r="S124" i="18"/>
  <c r="AH507" i="18"/>
  <c r="K827" i="18"/>
  <c r="AM827" i="18" s="1"/>
  <c r="K98" i="18"/>
  <c r="AM98" i="18" s="1"/>
  <c r="AT556" i="18"/>
  <c r="AT483" i="18"/>
  <c r="AT747" i="18"/>
  <c r="K643" i="18"/>
  <c r="AM643" i="18" s="1"/>
  <c r="AT21" i="18"/>
  <c r="Z298" i="18"/>
  <c r="AP298" i="18" s="1"/>
  <c r="T298" i="18"/>
  <c r="S298" i="18"/>
  <c r="BF298" i="18"/>
  <c r="Z575" i="18"/>
  <c r="AP575" i="18" s="1"/>
  <c r="T575" i="18"/>
  <c r="S575" i="18"/>
  <c r="BF575" i="18"/>
  <c r="Z557" i="18"/>
  <c r="AP557" i="18" s="1"/>
  <c r="T557" i="18"/>
  <c r="S557" i="18"/>
  <c r="BF557" i="18"/>
  <c r="AT758" i="18"/>
  <c r="K260" i="18"/>
  <c r="AM260" i="18" s="1"/>
  <c r="AH101" i="18"/>
  <c r="K535" i="18"/>
  <c r="AM535" i="18" s="1"/>
  <c r="K421" i="18"/>
  <c r="AM421" i="18" s="1"/>
  <c r="AT569" i="18"/>
  <c r="AT523" i="18"/>
  <c r="K716" i="18"/>
  <c r="AM716" i="18" s="1"/>
  <c r="K487" i="18"/>
  <c r="AM487" i="18" s="1"/>
  <c r="AH63" i="18"/>
  <c r="Z58" i="18"/>
  <c r="AP58" i="18" s="1"/>
  <c r="T58" i="18"/>
  <c r="S58" i="18"/>
  <c r="BF58" i="18"/>
  <c r="AH372" i="18"/>
  <c r="K715" i="18"/>
  <c r="AM715" i="18" s="1"/>
  <c r="AH525" i="18"/>
  <c r="AT784" i="18"/>
  <c r="K342" i="18"/>
  <c r="AM342" i="18" s="1"/>
  <c r="K442" i="18"/>
  <c r="AM442" i="18" s="1"/>
  <c r="AH96" i="18"/>
  <c r="AH533" i="18"/>
  <c r="K482" i="18"/>
  <c r="AM482" i="18" s="1"/>
  <c r="AT689" i="18"/>
  <c r="AH800" i="18"/>
  <c r="AT803" i="18"/>
  <c r="AT373" i="18"/>
  <c r="K378" i="18"/>
  <c r="AM378" i="18" s="1"/>
  <c r="Z322" i="18"/>
  <c r="AP322" i="18" s="1"/>
  <c r="S322" i="18"/>
  <c r="BF322" i="18"/>
  <c r="T322" i="18"/>
  <c r="K209" i="18"/>
  <c r="AM209" i="18" s="1"/>
  <c r="AH729" i="18"/>
  <c r="Z680" i="18"/>
  <c r="AP680" i="18" s="1"/>
  <c r="BF680" i="18"/>
  <c r="T680" i="18"/>
  <c r="S680" i="18"/>
  <c r="S775" i="18"/>
  <c r="BF775" i="18"/>
  <c r="T775" i="18"/>
  <c r="Z775" i="18"/>
  <c r="AP775" i="18" s="1"/>
  <c r="AH568" i="18"/>
  <c r="AH524" i="18"/>
  <c r="K769" i="18"/>
  <c r="AM769" i="18" s="1"/>
  <c r="Z335" i="18"/>
  <c r="AP335" i="18" s="1"/>
  <c r="T335" i="18"/>
  <c r="BF335" i="18"/>
  <c r="S335" i="18"/>
  <c r="AA335" i="18" s="1"/>
  <c r="AN335" i="18" s="1"/>
  <c r="AT15" i="18"/>
  <c r="AH723" i="18"/>
  <c r="K369" i="18"/>
  <c r="AM369" i="18" s="1"/>
  <c r="T417" i="18"/>
  <c r="S417" i="18"/>
  <c r="BF417" i="18"/>
  <c r="Z417" i="18"/>
  <c r="AP417" i="18" s="1"/>
  <c r="BF339" i="18"/>
  <c r="T339" i="18"/>
  <c r="EI22" i="14" s="1"/>
  <c r="S339" i="18"/>
  <c r="Z339" i="18"/>
  <c r="AP339" i="18" s="1"/>
  <c r="Z312" i="18"/>
  <c r="AP312" i="18" s="1"/>
  <c r="S312" i="18"/>
  <c r="AA312" i="18" s="1"/>
  <c r="AN312" i="18" s="1"/>
  <c r="T312" i="18"/>
  <c r="BF312" i="18"/>
  <c r="AT655" i="18"/>
  <c r="AT61" i="18"/>
  <c r="S250" i="18"/>
  <c r="T250" i="18"/>
  <c r="BF250" i="18"/>
  <c r="Z250" i="18"/>
  <c r="AP250" i="18" s="1"/>
  <c r="AH91" i="18"/>
  <c r="Z100" i="18"/>
  <c r="AP100" i="18" s="1"/>
  <c r="T100" i="18"/>
  <c r="S100" i="18"/>
  <c r="BF100" i="18"/>
  <c r="T836" i="18"/>
  <c r="S836" i="18"/>
  <c r="Z836" i="18"/>
  <c r="AP836" i="18" s="1"/>
  <c r="BF836" i="18"/>
  <c r="AT629" i="18"/>
  <c r="BF289" i="18"/>
  <c r="Z289" i="18"/>
  <c r="AP289" i="18" s="1"/>
  <c r="T289" i="18"/>
  <c r="S289" i="18"/>
  <c r="AA289" i="18" s="1"/>
  <c r="AN289" i="18" s="1"/>
  <c r="BF685" i="18"/>
  <c r="T685" i="18"/>
  <c r="Z685" i="18"/>
  <c r="AP685" i="18" s="1"/>
  <c r="S685" i="18"/>
  <c r="K534" i="18"/>
  <c r="AM534" i="18" s="1"/>
  <c r="AH596" i="18"/>
  <c r="K542" i="18"/>
  <c r="AM542" i="18" s="1"/>
  <c r="AT524" i="18"/>
  <c r="K472" i="18"/>
  <c r="AM472" i="18" s="1"/>
  <c r="K346" i="18"/>
  <c r="AM346" i="18" s="1"/>
  <c r="K792" i="18"/>
  <c r="AM792" i="18" s="1"/>
  <c r="BF795" i="18"/>
  <c r="T795" i="18"/>
  <c r="S795" i="18"/>
  <c r="Z795" i="18"/>
  <c r="AP795" i="18" s="1"/>
  <c r="AT657" i="18"/>
  <c r="AH375" i="18"/>
  <c r="AH439" i="18"/>
  <c r="AT723" i="18"/>
  <c r="S268" i="18"/>
  <c r="Z268" i="18"/>
  <c r="AP268" i="18" s="1"/>
  <c r="T268" i="18"/>
  <c r="BF268" i="18"/>
  <c r="Z350" i="18"/>
  <c r="AP350" i="18" s="1"/>
  <c r="T350" i="18"/>
  <c r="S350" i="18"/>
  <c r="BF350" i="18"/>
  <c r="T415" i="18"/>
  <c r="BF415" i="18"/>
  <c r="Z415" i="18"/>
  <c r="AP415" i="18" s="1"/>
  <c r="S415" i="18"/>
  <c r="AH749" i="18"/>
  <c r="AT797" i="18"/>
  <c r="AH725" i="18"/>
  <c r="AH513" i="18"/>
  <c r="AT581" i="18"/>
  <c r="AT424" i="18"/>
  <c r="AH92" i="18"/>
  <c r="AT635" i="18"/>
  <c r="K365" i="18"/>
  <c r="AM365" i="18" s="1"/>
  <c r="AT643" i="18"/>
  <c r="AT839" i="18"/>
  <c r="K731" i="18"/>
  <c r="AM731" i="18" s="1"/>
  <c r="AH528" i="18"/>
  <c r="AT618" i="18"/>
  <c r="K283" i="18"/>
  <c r="AM283" i="18" s="1"/>
  <c r="AH802" i="18"/>
  <c r="AH667" i="18"/>
  <c r="AT679" i="18"/>
  <c r="AT801" i="18"/>
  <c r="BF465" i="18"/>
  <c r="Z465" i="18"/>
  <c r="AP465" i="18" s="1"/>
  <c r="T465" i="18"/>
  <c r="S465" i="18"/>
  <c r="AT783" i="18"/>
  <c r="K781" i="18"/>
  <c r="AM781" i="18" s="1"/>
  <c r="AT720" i="18"/>
  <c r="K782" i="18"/>
  <c r="AM782" i="18" s="1"/>
  <c r="K401" i="18"/>
  <c r="AM401" i="18" s="1"/>
  <c r="K257" i="18"/>
  <c r="AM257" i="18" s="1"/>
  <c r="AT565" i="18"/>
  <c r="AT651" i="18"/>
  <c r="BF505" i="18"/>
  <c r="T505" i="18"/>
  <c r="S505" i="18"/>
  <c r="Z505" i="18"/>
  <c r="AP505" i="18" s="1"/>
  <c r="K217" i="18"/>
  <c r="AM217" i="18" s="1"/>
  <c r="AH755" i="18"/>
  <c r="K790" i="18"/>
  <c r="AM790" i="18" s="1"/>
  <c r="T810" i="18"/>
  <c r="Z810" i="18"/>
  <c r="AP810" i="18" s="1"/>
  <c r="S810" i="18"/>
  <c r="BF810" i="18"/>
  <c r="AT525" i="18"/>
  <c r="K301" i="18"/>
  <c r="AM301" i="18" s="1"/>
  <c r="K640" i="18"/>
  <c r="AM640" i="18" s="1"/>
  <c r="AH23" i="18"/>
  <c r="S784" i="18"/>
  <c r="Z784" i="18"/>
  <c r="AP784" i="18" s="1"/>
  <c r="BF784" i="18"/>
  <c r="T784" i="18"/>
  <c r="AH782" i="18"/>
  <c r="K361" i="18"/>
  <c r="AM361" i="18" s="1"/>
  <c r="K159" i="18"/>
  <c r="AM159" i="18" s="1"/>
  <c r="AT511" i="18"/>
  <c r="Z249" i="18"/>
  <c r="AP249" i="18" s="1"/>
  <c r="S249" i="18"/>
  <c r="BF249" i="18"/>
  <c r="T249" i="18"/>
  <c r="AH765" i="18"/>
  <c r="AH534" i="18"/>
  <c r="AT604" i="18"/>
  <c r="AH519" i="18"/>
  <c r="K751" i="18"/>
  <c r="AM751" i="18" s="1"/>
  <c r="AT824" i="18"/>
  <c r="AT85" i="18"/>
  <c r="K109" i="18"/>
  <c r="AM109" i="18" s="1"/>
  <c r="AT368" i="18"/>
  <c r="K762" i="18"/>
  <c r="AM762" i="18" s="1"/>
  <c r="AH664" i="18"/>
  <c r="T556" i="18"/>
  <c r="Z556" i="18"/>
  <c r="AP556" i="18" s="1"/>
  <c r="S556" i="18"/>
  <c r="BF556" i="18"/>
  <c r="AH555" i="18"/>
  <c r="K528" i="18"/>
  <c r="AM528" i="18" s="1"/>
  <c r="AH99" i="18"/>
  <c r="S819" i="18"/>
  <c r="BF819" i="18"/>
  <c r="T819" i="18"/>
  <c r="Z819" i="18"/>
  <c r="AP819" i="18" s="1"/>
  <c r="K819" i="18"/>
  <c r="AM819" i="18" s="1"/>
  <c r="K694" i="18"/>
  <c r="AM694" i="18" s="1"/>
  <c r="AT485" i="18"/>
  <c r="AT697" i="18"/>
  <c r="AT23" i="18"/>
  <c r="K834" i="18"/>
  <c r="AM834" i="18" s="1"/>
  <c r="T489" i="18"/>
  <c r="S489" i="18"/>
  <c r="BF489" i="18"/>
  <c r="Z489" i="18"/>
  <c r="AP489" i="18" s="1"/>
  <c r="K760" i="18"/>
  <c r="AM760" i="18" s="1"/>
  <c r="AT470" i="18"/>
  <c r="BF369" i="18"/>
  <c r="S369" i="18"/>
  <c r="Z369" i="18"/>
  <c r="AP369" i="18" s="1"/>
  <c r="T369" i="18"/>
  <c r="AT380" i="18"/>
  <c r="K748" i="18"/>
  <c r="AM748" i="18" s="1"/>
  <c r="AH834" i="18"/>
  <c r="AH100" i="18"/>
  <c r="AH777" i="18"/>
  <c r="AH87" i="18"/>
  <c r="AH56" i="18"/>
  <c r="Z798" i="18"/>
  <c r="AP798" i="18" s="1"/>
  <c r="BF798" i="18"/>
  <c r="T798" i="18"/>
  <c r="S798" i="18"/>
  <c r="K366" i="18"/>
  <c r="AM366" i="18" s="1"/>
  <c r="K156" i="18"/>
  <c r="AM156" i="18" s="1"/>
  <c r="AH757" i="18"/>
  <c r="Z260" i="18"/>
  <c r="AP260" i="18" s="1"/>
  <c r="BF260" i="18"/>
  <c r="S260" i="18"/>
  <c r="T260" i="18"/>
  <c r="K308" i="18"/>
  <c r="AM308" i="18" s="1"/>
  <c r="K31" i="18"/>
  <c r="AM31" i="18" s="1"/>
  <c r="AT461" i="18"/>
  <c r="AH473" i="18"/>
  <c r="AT87" i="18"/>
  <c r="AH737" i="18"/>
  <c r="AT668" i="18"/>
  <c r="K275" i="18"/>
  <c r="AM275" i="18" s="1"/>
  <c r="Z588" i="18"/>
  <c r="AP588" i="18" s="1"/>
  <c r="S588" i="18"/>
  <c r="BF588" i="18"/>
  <c r="T588" i="18"/>
  <c r="T736" i="18"/>
  <c r="Z736" i="18"/>
  <c r="AP736" i="18" s="1"/>
  <c r="S736" i="18"/>
  <c r="BF736" i="18"/>
  <c r="K569" i="18"/>
  <c r="AM569" i="18" s="1"/>
  <c r="AH498" i="18"/>
  <c r="AH60" i="18"/>
  <c r="AT86" i="18"/>
  <c r="AT660" i="18"/>
  <c r="Z137" i="18"/>
  <c r="AP137" i="18" s="1"/>
  <c r="BF137" i="18"/>
  <c r="T137" i="18"/>
  <c r="S137" i="18"/>
  <c r="AT734" i="18"/>
  <c r="T751" i="18"/>
  <c r="BF751" i="18"/>
  <c r="S751" i="18"/>
  <c r="Z751" i="18"/>
  <c r="AP751" i="18" s="1"/>
  <c r="AH846" i="18"/>
  <c r="AH814" i="18"/>
  <c r="AH768" i="18"/>
  <c r="BF126" i="18"/>
  <c r="T126" i="18"/>
  <c r="Z126" i="18"/>
  <c r="AP126" i="18" s="1"/>
  <c r="S126" i="18"/>
  <c r="BF264" i="18"/>
  <c r="S264" i="18"/>
  <c r="Z264" i="18"/>
  <c r="AP264" i="18" s="1"/>
  <c r="T264" i="18"/>
  <c r="AH10" i="18"/>
  <c r="AT375" i="18"/>
  <c r="AH85" i="18"/>
  <c r="S571" i="18"/>
  <c r="T571" i="18"/>
  <c r="Z571" i="18"/>
  <c r="AP571" i="18" s="1"/>
  <c r="BF571" i="18"/>
  <c r="AT601" i="18"/>
  <c r="AT637" i="18"/>
  <c r="K441" i="18"/>
  <c r="AM441" i="18" s="1"/>
  <c r="AH640" i="18"/>
  <c r="K577" i="18"/>
  <c r="AM577" i="18" s="1"/>
  <c r="K326" i="18"/>
  <c r="AM326" i="18" s="1"/>
  <c r="AT75" i="18"/>
  <c r="AH735" i="18"/>
  <c r="K256" i="18"/>
  <c r="AM256" i="18" s="1"/>
  <c r="AT12" i="18"/>
  <c r="AH361" i="18"/>
  <c r="Z286" i="18"/>
  <c r="AP286" i="18" s="1"/>
  <c r="BF286" i="18"/>
  <c r="T286" i="18"/>
  <c r="S286" i="18"/>
  <c r="S454" i="18"/>
  <c r="T454" i="18"/>
  <c r="Z454" i="18"/>
  <c r="AP454" i="18" s="1"/>
  <c r="BF454" i="18"/>
  <c r="K110" i="18"/>
  <c r="AM110" i="18" s="1"/>
  <c r="AT826" i="18"/>
  <c r="K686" i="18"/>
  <c r="AM686" i="18" s="1"/>
  <c r="AH72" i="18"/>
  <c r="AH39" i="18"/>
  <c r="S782" i="18"/>
  <c r="T782" i="18"/>
  <c r="Z782" i="18"/>
  <c r="AP782" i="18" s="1"/>
  <c r="BF782" i="18"/>
  <c r="AT99" i="18"/>
  <c r="AT499" i="18"/>
  <c r="K771" i="18"/>
  <c r="AM771" i="18" s="1"/>
  <c r="AT623" i="18"/>
  <c r="AT546" i="18"/>
  <c r="AT669" i="18"/>
  <c r="S553" i="18"/>
  <c r="BF553" i="18"/>
  <c r="Z553" i="18"/>
  <c r="AP553" i="18" s="1"/>
  <c r="T553" i="18"/>
  <c r="AH719" i="18"/>
  <c r="BF411" i="18"/>
  <c r="S411" i="18"/>
  <c r="AA411" i="18" s="1"/>
  <c r="AN411" i="18" s="1"/>
  <c r="Z411" i="18"/>
  <c r="AP411" i="18" s="1"/>
  <c r="T411" i="18"/>
  <c r="T540" i="18"/>
  <c r="BF540" i="18"/>
  <c r="S540" i="18"/>
  <c r="Z540" i="18"/>
  <c r="AP540" i="18" s="1"/>
  <c r="K813" i="18"/>
  <c r="AM813" i="18" s="1"/>
  <c r="T130" i="18"/>
  <c r="Z130" i="18"/>
  <c r="AP130" i="18" s="1"/>
  <c r="BF130" i="18"/>
  <c r="S130" i="18"/>
  <c r="AH46" i="18"/>
  <c r="Z334" i="18"/>
  <c r="AP334" i="18" s="1"/>
  <c r="S334" i="18"/>
  <c r="BF334" i="18"/>
  <c r="T334" i="18"/>
  <c r="AH478" i="18"/>
  <c r="K302" i="18"/>
  <c r="AM302" i="18" s="1"/>
  <c r="AH721" i="18"/>
  <c r="AH654" i="18"/>
  <c r="T668" i="18"/>
  <c r="Z668" i="18"/>
  <c r="AP668" i="18" s="1"/>
  <c r="S668" i="18"/>
  <c r="BF668" i="18"/>
  <c r="AH84" i="18"/>
  <c r="K778" i="18"/>
  <c r="AM778" i="18" s="1"/>
  <c r="T201" i="18"/>
  <c r="S201" i="18"/>
  <c r="Z201" i="18"/>
  <c r="AP201" i="18" s="1"/>
  <c r="BF201" i="18"/>
  <c r="K424" i="18"/>
  <c r="AM424" i="18" s="1"/>
  <c r="AT682" i="18"/>
  <c r="AH452" i="18"/>
  <c r="S196" i="18"/>
  <c r="AA196" i="18" s="1"/>
  <c r="AN196" i="18" s="1"/>
  <c r="BF196" i="18"/>
  <c r="Z196" i="18"/>
  <c r="AP196" i="18" s="1"/>
  <c r="T196" i="18"/>
  <c r="K190" i="18"/>
  <c r="AM190" i="18" s="1"/>
  <c r="AT733" i="18"/>
  <c r="AT450" i="18"/>
  <c r="K631" i="18"/>
  <c r="AM631" i="18" s="1"/>
  <c r="S766" i="18"/>
  <c r="Z766" i="18"/>
  <c r="AP766" i="18" s="1"/>
  <c r="BF766" i="18"/>
  <c r="T766" i="18"/>
  <c r="K451" i="18"/>
  <c r="AM451" i="18" s="1"/>
  <c r="S455" i="18"/>
  <c r="T455" i="18"/>
  <c r="BF455" i="18"/>
  <c r="Z455" i="18"/>
  <c r="AP455" i="18" s="1"/>
  <c r="Z341" i="18"/>
  <c r="AP341" i="18" s="1"/>
  <c r="T341" i="18"/>
  <c r="BF341" i="18"/>
  <c r="S341" i="18"/>
  <c r="AH88" i="18"/>
  <c r="K598" i="18"/>
  <c r="AM598" i="18" s="1"/>
  <c r="K272" i="18"/>
  <c r="AM272" i="18" s="1"/>
  <c r="S45" i="18"/>
  <c r="Z45" i="18"/>
  <c r="AP45" i="18" s="1"/>
  <c r="T45" i="18"/>
  <c r="BF45" i="18"/>
  <c r="BF46" i="18"/>
  <c r="Z46" i="18"/>
  <c r="AP46" i="18" s="1"/>
  <c r="T46" i="18"/>
  <c r="S46" i="18"/>
  <c r="AH589" i="18"/>
  <c r="S722" i="18"/>
  <c r="Z722" i="18"/>
  <c r="AP722" i="18" s="1"/>
  <c r="T722" i="18"/>
  <c r="BF722" i="18"/>
  <c r="K471" i="18"/>
  <c r="AM471" i="18" s="1"/>
  <c r="K430" i="18"/>
  <c r="AM430" i="18" s="1"/>
  <c r="Z140" i="18"/>
  <c r="AP140" i="18" s="1"/>
  <c r="BF140" i="18"/>
  <c r="S140" i="18"/>
  <c r="T140" i="18"/>
  <c r="BF423" i="18"/>
  <c r="S423" i="18"/>
  <c r="Z423" i="18"/>
  <c r="AP423" i="18" s="1"/>
  <c r="T423" i="18"/>
  <c r="T466" i="18"/>
  <c r="BF466" i="18"/>
  <c r="S466" i="18"/>
  <c r="Z466" i="18"/>
  <c r="AP466" i="18" s="1"/>
  <c r="BF64" i="18"/>
  <c r="S64" i="18"/>
  <c r="T64" i="18"/>
  <c r="Z64" i="18"/>
  <c r="AP64" i="18" s="1"/>
  <c r="Z730" i="18"/>
  <c r="AP730" i="18" s="1"/>
  <c r="T730" i="18"/>
  <c r="S730" i="18"/>
  <c r="BF730" i="18"/>
  <c r="K187" i="18"/>
  <c r="AM187" i="18" s="1"/>
  <c r="AH50" i="18"/>
  <c r="AT591" i="18"/>
  <c r="AH76" i="18"/>
  <c r="AH430" i="18"/>
  <c r="AH694" i="18"/>
  <c r="AT100" i="18"/>
  <c r="AH511" i="18"/>
  <c r="AH824" i="18"/>
  <c r="AH93" i="18"/>
  <c r="AT552" i="18"/>
  <c r="Z747" i="18"/>
  <c r="AP747" i="18" s="1"/>
  <c r="S747" i="18"/>
  <c r="T747" i="18"/>
  <c r="BF747" i="18"/>
  <c r="T453" i="18"/>
  <c r="S453" i="18"/>
  <c r="Z453" i="18"/>
  <c r="AP453" i="18" s="1"/>
  <c r="BF453" i="18"/>
  <c r="S788" i="18"/>
  <c r="T788" i="18"/>
  <c r="BF788" i="18"/>
  <c r="Z788" i="18"/>
  <c r="AP788" i="18" s="1"/>
  <c r="T560" i="18"/>
  <c r="Z560" i="18"/>
  <c r="AP560" i="18" s="1"/>
  <c r="BF560" i="18"/>
  <c r="S560" i="18"/>
  <c r="AH760" i="18"/>
  <c r="BF306" i="18"/>
  <c r="T306" i="18"/>
  <c r="S306" i="18"/>
  <c r="Z306" i="18"/>
  <c r="AP306" i="18" s="1"/>
  <c r="AH809" i="18"/>
  <c r="K754" i="18"/>
  <c r="AM754" i="18" s="1"/>
  <c r="K665" i="18"/>
  <c r="AM665" i="18" s="1"/>
  <c r="AH379" i="18"/>
  <c r="AH728" i="18"/>
  <c r="AH670" i="18"/>
  <c r="T377" i="18"/>
  <c r="BF377" i="18"/>
  <c r="Z377" i="18"/>
  <c r="AP377" i="18" s="1"/>
  <c r="S377" i="18"/>
  <c r="K106" i="18"/>
  <c r="AM106" i="18" s="1"/>
  <c r="K163" i="18"/>
  <c r="AM163" i="18" s="1"/>
  <c r="Z429" i="18"/>
  <c r="AP429" i="18" s="1"/>
  <c r="BF429" i="18"/>
  <c r="T429" i="18"/>
  <c r="S429" i="18"/>
  <c r="Z832" i="18"/>
  <c r="AP832" i="18" s="1"/>
  <c r="S832" i="18"/>
  <c r="T832" i="18"/>
  <c r="BF832" i="18"/>
  <c r="AT811" i="18"/>
  <c r="BF701" i="18"/>
  <c r="T701" i="18"/>
  <c r="S701" i="18"/>
  <c r="Z701" i="18"/>
  <c r="AP701" i="18" s="1"/>
  <c r="S729" i="18"/>
  <c r="T729" i="18"/>
  <c r="BF729" i="18"/>
  <c r="Z729" i="18"/>
  <c r="AP729" i="18" s="1"/>
  <c r="K818" i="18"/>
  <c r="AM818" i="18" s="1"/>
  <c r="K162" i="18"/>
  <c r="AM162" i="18" s="1"/>
  <c r="Z277" i="18"/>
  <c r="AP277" i="18" s="1"/>
  <c r="S277" i="18"/>
  <c r="BF277" i="18"/>
  <c r="T277" i="18"/>
  <c r="AT736" i="18"/>
  <c r="AH438" i="18"/>
  <c r="K521" i="18"/>
  <c r="AM521" i="18" s="1"/>
  <c r="AT34" i="18"/>
  <c r="BF475" i="18"/>
  <c r="T475" i="18"/>
  <c r="S475" i="18"/>
  <c r="Z475" i="18"/>
  <c r="AP475" i="18" s="1"/>
  <c r="AT28" i="18"/>
  <c r="K35" i="18"/>
  <c r="AM35" i="18" s="1"/>
  <c r="AT466" i="18"/>
  <c r="S783" i="18"/>
  <c r="Z783" i="18"/>
  <c r="AP783" i="18" s="1"/>
  <c r="T783" i="18"/>
  <c r="BF783" i="18"/>
  <c r="AH377" i="18"/>
  <c r="Z391" i="18"/>
  <c r="AP391" i="18" s="1"/>
  <c r="T391" i="18"/>
  <c r="S391" i="18"/>
  <c r="BF391" i="18"/>
  <c r="AT437" i="18"/>
  <c r="AT799" i="18"/>
  <c r="AT586" i="18"/>
  <c r="S111" i="18"/>
  <c r="T111" i="18"/>
  <c r="Z111" i="18"/>
  <c r="AP111" i="18" s="1"/>
  <c r="BF111" i="18"/>
  <c r="K355" i="18"/>
  <c r="AM355" i="18" s="1"/>
  <c r="Z481" i="18"/>
  <c r="AP481" i="18" s="1"/>
  <c r="T481" i="18"/>
  <c r="S481" i="18"/>
  <c r="BF481" i="18"/>
  <c r="AT837" i="18"/>
  <c r="AT662" i="18"/>
  <c r="AT64" i="18"/>
  <c r="AT540" i="18"/>
  <c r="K511" i="18"/>
  <c r="AM511" i="18" s="1"/>
  <c r="K452" i="18"/>
  <c r="AM452" i="18" s="1"/>
  <c r="AH380" i="18"/>
  <c r="AH733" i="18"/>
  <c r="AH616" i="18"/>
  <c r="T204" i="18"/>
  <c r="Z204" i="18"/>
  <c r="AP204" i="18" s="1"/>
  <c r="BF204" i="18"/>
  <c r="S204" i="18"/>
  <c r="K295" i="18"/>
  <c r="AM295" i="18" s="1"/>
  <c r="AH845" i="18"/>
  <c r="AT512" i="18"/>
  <c r="K388" i="18"/>
  <c r="AM388" i="18" s="1"/>
  <c r="AH637" i="18"/>
  <c r="K508" i="18"/>
  <c r="AM508" i="18" s="1"/>
  <c r="K264" i="18"/>
  <c r="AM264" i="18" s="1"/>
  <c r="K767" i="18"/>
  <c r="AM767" i="18" s="1"/>
  <c r="AH641" i="18"/>
  <c r="K616" i="18"/>
  <c r="AM616" i="18" s="1"/>
  <c r="AH455" i="18"/>
  <c r="AH842" i="18"/>
  <c r="AT652" i="18"/>
  <c r="T770" i="18"/>
  <c r="S770" i="18"/>
  <c r="BF770" i="18"/>
  <c r="Z770" i="18"/>
  <c r="AP770" i="18" s="1"/>
  <c r="T254" i="18"/>
  <c r="Z254" i="18"/>
  <c r="AP254" i="18" s="1"/>
  <c r="S254" i="18"/>
  <c r="AA254" i="18" s="1"/>
  <c r="AN254" i="18" s="1"/>
  <c r="BF254" i="18"/>
  <c r="Z629" i="18"/>
  <c r="AP629" i="18" s="1"/>
  <c r="T629" i="18"/>
  <c r="S629" i="18"/>
  <c r="BF629" i="18"/>
  <c r="AH376" i="18"/>
  <c r="T200" i="18"/>
  <c r="S200" i="18"/>
  <c r="AA200" i="18" s="1"/>
  <c r="AN200" i="18" s="1"/>
  <c r="BF200" i="18"/>
  <c r="Z200" i="18"/>
  <c r="AP200" i="18" s="1"/>
  <c r="T711" i="18"/>
  <c r="S711" i="18"/>
  <c r="BF711" i="18"/>
  <c r="Z711" i="18"/>
  <c r="AP711" i="18" s="1"/>
  <c r="AT492" i="18"/>
  <c r="Z158" i="18"/>
  <c r="AP158" i="18" s="1"/>
  <c r="BF158" i="18"/>
  <c r="S158" i="18"/>
  <c r="T158" i="18"/>
  <c r="K419" i="18"/>
  <c r="AM419" i="18" s="1"/>
  <c r="AT95" i="18"/>
  <c r="AT44" i="18"/>
  <c r="S613" i="18"/>
  <c r="BF613" i="18"/>
  <c r="Z613" i="18"/>
  <c r="AP613" i="18" s="1"/>
  <c r="T613" i="18"/>
  <c r="AH51" i="18"/>
  <c r="AT74" i="18"/>
  <c r="AH485" i="18"/>
  <c r="S145" i="18"/>
  <c r="AA145" i="18" s="1"/>
  <c r="AN145" i="18" s="1"/>
  <c r="BF145" i="18"/>
  <c r="Z145" i="18"/>
  <c r="AP145" i="18" s="1"/>
  <c r="T145" i="18"/>
  <c r="K700" i="18"/>
  <c r="AM700" i="18" s="1"/>
  <c r="K291" i="18"/>
  <c r="AM291" i="18" s="1"/>
  <c r="AH686" i="18"/>
  <c r="BF809" i="18"/>
  <c r="T809" i="18"/>
  <c r="S809" i="18"/>
  <c r="Z809" i="18"/>
  <c r="AP809" i="18" s="1"/>
  <c r="K629" i="18"/>
  <c r="AM629" i="18" s="1"/>
  <c r="AH770" i="18"/>
  <c r="AT699" i="18"/>
  <c r="AT98" i="18"/>
  <c r="AH373" i="18"/>
  <c r="K831" i="18"/>
  <c r="AM831" i="18" s="1"/>
  <c r="T639" i="18"/>
  <c r="BF639" i="18"/>
  <c r="S639" i="18"/>
  <c r="Z639" i="18"/>
  <c r="AP639" i="18" s="1"/>
  <c r="K580" i="18"/>
  <c r="AM580" i="18" s="1"/>
  <c r="T252" i="18"/>
  <c r="S252" i="18"/>
  <c r="Z252" i="18"/>
  <c r="AP252" i="18" s="1"/>
  <c r="BF252" i="18"/>
  <c r="AT453" i="18"/>
  <c r="K821" i="18"/>
  <c r="AM821" i="18" s="1"/>
  <c r="Z218" i="18"/>
  <c r="AP218" i="18" s="1"/>
  <c r="BF218" i="18"/>
  <c r="T218" i="18"/>
  <c r="S218" i="18"/>
  <c r="AT692" i="18"/>
  <c r="S80" i="18"/>
  <c r="Z80" i="18"/>
  <c r="AP80" i="18" s="1"/>
  <c r="BF80" i="18"/>
  <c r="T80" i="18"/>
  <c r="AH604" i="18"/>
  <c r="AH822" i="18"/>
  <c r="K649" i="18"/>
  <c r="AM649" i="18" s="1"/>
  <c r="K816" i="18"/>
  <c r="AM816" i="18" s="1"/>
  <c r="AT735" i="18"/>
  <c r="AT705" i="18"/>
  <c r="BF123" i="18"/>
  <c r="T123" i="18"/>
  <c r="S123" i="18"/>
  <c r="Z123" i="18"/>
  <c r="AP123" i="18" s="1"/>
  <c r="K254" i="18"/>
  <c r="AM254" i="18" s="1"/>
  <c r="Z624" i="18"/>
  <c r="AP624" i="18" s="1"/>
  <c r="BF624" i="18"/>
  <c r="S624" i="18"/>
  <c r="T624" i="18"/>
  <c r="T246" i="18"/>
  <c r="S246" i="18"/>
  <c r="Z246" i="18"/>
  <c r="AP246" i="18" s="1"/>
  <c r="BF246" i="18"/>
  <c r="Z816" i="18"/>
  <c r="AP816" i="18" s="1"/>
  <c r="S816" i="18"/>
  <c r="BF816" i="18"/>
  <c r="T816" i="18"/>
  <c r="AT455" i="18"/>
  <c r="AH645" i="18"/>
  <c r="Z307" i="18"/>
  <c r="AP307" i="18" s="1"/>
  <c r="S307" i="18"/>
  <c r="T307" i="18"/>
  <c r="BF307" i="18"/>
  <c r="K663" i="18"/>
  <c r="AM663" i="18" s="1"/>
  <c r="K227" i="18"/>
  <c r="AM227" i="18" s="1"/>
  <c r="AT480" i="18"/>
  <c r="AT648" i="18"/>
  <c r="T449" i="18"/>
  <c r="Z449" i="18"/>
  <c r="AP449" i="18" s="1"/>
  <c r="S449" i="18"/>
  <c r="BF449" i="18"/>
  <c r="T176" i="18"/>
  <c r="Z176" i="18"/>
  <c r="AP176" i="18" s="1"/>
  <c r="BF176" i="18"/>
  <c r="S176" i="18"/>
  <c r="K519" i="18"/>
  <c r="AM519" i="18" s="1"/>
  <c r="T753" i="18"/>
  <c r="S753" i="18"/>
  <c r="BF753" i="18"/>
  <c r="Z753" i="18"/>
  <c r="AP753" i="18" s="1"/>
  <c r="AT613" i="18"/>
  <c r="K180" i="18"/>
  <c r="AM180" i="18" s="1"/>
  <c r="AT582" i="18"/>
  <c r="K794" i="18"/>
  <c r="AM794" i="18" s="1"/>
  <c r="Z684" i="18"/>
  <c r="AP684" i="18" s="1"/>
  <c r="T684" i="18"/>
  <c r="S684" i="18"/>
  <c r="BF684" i="18"/>
  <c r="K251" i="18"/>
  <c r="AM251" i="18" s="1"/>
  <c r="T384" i="18"/>
  <c r="S384" i="18"/>
  <c r="BF384" i="18"/>
  <c r="Z384" i="18"/>
  <c r="AP384" i="18" s="1"/>
  <c r="AH367" i="18"/>
  <c r="AT97" i="18"/>
  <c r="K755" i="18"/>
  <c r="AM755" i="18" s="1"/>
  <c r="K484" i="18"/>
  <c r="AM484" i="18" s="1"/>
  <c r="K331" i="18"/>
  <c r="AM331" i="18" s="1"/>
  <c r="K399" i="18"/>
  <c r="AM399" i="18" s="1"/>
  <c r="AH766" i="18"/>
  <c r="BF611" i="18"/>
  <c r="Z611" i="18"/>
  <c r="AP611" i="18" s="1"/>
  <c r="T611" i="18"/>
  <c r="S611" i="18"/>
  <c r="Z838" i="18"/>
  <c r="AP838" i="18" s="1"/>
  <c r="T838" i="18"/>
  <c r="BF838" i="18"/>
  <c r="S838" i="18"/>
  <c r="K164" i="18"/>
  <c r="AM164" i="18" s="1"/>
  <c r="AH25" i="18"/>
  <c r="K261" i="18"/>
  <c r="AM261" i="18" s="1"/>
  <c r="K514" i="18"/>
  <c r="AM514" i="18" s="1"/>
  <c r="AH45" i="18"/>
  <c r="AH440" i="18"/>
  <c r="Z658" i="18"/>
  <c r="AP658" i="18" s="1"/>
  <c r="S658" i="18"/>
  <c r="T658" i="18"/>
  <c r="BF658" i="18"/>
  <c r="AT844" i="18"/>
  <c r="AT606" i="18"/>
  <c r="K707" i="18"/>
  <c r="AM707" i="18" s="1"/>
  <c r="Z777" i="18"/>
  <c r="AP777" i="18" s="1"/>
  <c r="BF777" i="18"/>
  <c r="T777" i="18"/>
  <c r="S777" i="18"/>
  <c r="AH43" i="18"/>
  <c r="S228" i="18"/>
  <c r="AA228" i="18" s="1"/>
  <c r="AN228" i="18" s="1"/>
  <c r="BF228" i="18"/>
  <c r="T228" i="18"/>
  <c r="Z228" i="18"/>
  <c r="AP228" i="18" s="1"/>
  <c r="AT714" i="18"/>
  <c r="T676" i="18"/>
  <c r="S676" i="18"/>
  <c r="Z676" i="18"/>
  <c r="AP676" i="18" s="1"/>
  <c r="BF676" i="18"/>
  <c r="K517" i="18"/>
  <c r="AM517" i="18" s="1"/>
  <c r="K77" i="18"/>
  <c r="AM77" i="18" s="1"/>
  <c r="AT76" i="18"/>
  <c r="K34" i="18"/>
  <c r="AM34" i="18" s="1"/>
  <c r="K46" i="18"/>
  <c r="AM46" i="18" s="1"/>
  <c r="AH763" i="18"/>
  <c r="AH41" i="18"/>
  <c r="AH643" i="18"/>
  <c r="AH751" i="18"/>
  <c r="K408" i="18"/>
  <c r="AM408" i="18" s="1"/>
  <c r="AT709" i="18"/>
  <c r="K479" i="18"/>
  <c r="AM479" i="18" s="1"/>
  <c r="AH70" i="18"/>
  <c r="AH488" i="18"/>
  <c r="Z463" i="18"/>
  <c r="AP463" i="18" s="1"/>
  <c r="S463" i="18"/>
  <c r="BF463" i="18"/>
  <c r="T463" i="18"/>
  <c r="K188" i="18"/>
  <c r="AM188" i="18" s="1"/>
  <c r="AH435" i="18"/>
  <c r="S778" i="18"/>
  <c r="Z778" i="18"/>
  <c r="AP778" i="18" s="1"/>
  <c r="BF778" i="18"/>
  <c r="T778" i="18"/>
  <c r="S373" i="18"/>
  <c r="BF373" i="18"/>
  <c r="Z373" i="18"/>
  <c r="AP373" i="18" s="1"/>
  <c r="T373" i="18"/>
  <c r="K696" i="18"/>
  <c r="AM696" i="18" s="1"/>
  <c r="Z655" i="18"/>
  <c r="AP655" i="18" s="1"/>
  <c r="T655" i="18"/>
  <c r="S655" i="18"/>
  <c r="BF655" i="18"/>
  <c r="K204" i="18"/>
  <c r="AM204" i="18" s="1"/>
  <c r="AH58" i="18"/>
  <c r="AH378" i="18"/>
  <c r="AT32" i="18"/>
  <c r="AH599" i="18"/>
  <c r="K132" i="18"/>
  <c r="AM132" i="18" s="1"/>
  <c r="AT96" i="18"/>
  <c r="S844" i="18"/>
  <c r="BF844" i="18"/>
  <c r="Z844" i="18"/>
  <c r="AP844" i="18" s="1"/>
  <c r="T844" i="18"/>
  <c r="AH803" i="18"/>
  <c r="K274" i="18"/>
  <c r="AM274" i="18" s="1"/>
  <c r="AT88" i="18"/>
  <c r="BF115" i="18"/>
  <c r="Z115" i="18"/>
  <c r="AP115" i="18" s="1"/>
  <c r="S115" i="18"/>
  <c r="T115" i="18"/>
  <c r="BF606" i="18"/>
  <c r="T606" i="18"/>
  <c r="S606" i="18"/>
  <c r="Z606" i="18"/>
  <c r="AP606" i="18" s="1"/>
  <c r="AT62" i="18"/>
  <c r="K603" i="18"/>
  <c r="AM603" i="18" s="1"/>
  <c r="Z828" i="18"/>
  <c r="AP828" i="18" s="1"/>
  <c r="S828" i="18"/>
  <c r="BF828" i="18"/>
  <c r="T828" i="18"/>
  <c r="AT367" i="18"/>
  <c r="AT766" i="18"/>
  <c r="AH7" i="18"/>
  <c r="K757" i="18"/>
  <c r="AM757" i="18" s="1"/>
  <c r="S834" i="18"/>
  <c r="Z834" i="18"/>
  <c r="AP834" i="18" s="1"/>
  <c r="T834" i="18"/>
  <c r="BF834" i="18"/>
  <c r="AT374" i="18"/>
  <c r="AT843" i="18"/>
  <c r="AT539" i="18"/>
  <c r="AH767" i="18"/>
  <c r="K382" i="18"/>
  <c r="AM382" i="18" s="1"/>
  <c r="AH461" i="18"/>
  <c r="K58" i="18"/>
  <c r="AM58" i="18" s="1"/>
  <c r="BF765" i="18"/>
  <c r="Z765" i="18"/>
  <c r="AP765" i="18" s="1"/>
  <c r="S765" i="18"/>
  <c r="T765" i="18"/>
  <c r="AH458" i="18"/>
  <c r="AT90" i="18"/>
  <c r="AH709" i="18"/>
  <c r="BF746" i="18"/>
  <c r="S746" i="18"/>
  <c r="Z746" i="18"/>
  <c r="AP746" i="18" s="1"/>
  <c r="T746" i="18"/>
  <c r="AT31" i="18"/>
  <c r="K541" i="18"/>
  <c r="AM541" i="18" s="1"/>
  <c r="AT495" i="18"/>
  <c r="AH427" i="18"/>
  <c r="K554" i="18"/>
  <c r="AM554" i="18" s="1"/>
  <c r="K400" i="18"/>
  <c r="AM400" i="18" s="1"/>
  <c r="AT428" i="18"/>
  <c r="AH754" i="18"/>
  <c r="K713" i="18"/>
  <c r="AM713" i="18" s="1"/>
  <c r="K111" i="18"/>
  <c r="AM111" i="18" s="1"/>
  <c r="Z801" i="18"/>
  <c r="AP801" i="18" s="1"/>
  <c r="BF801" i="18"/>
  <c r="S801" i="18"/>
  <c r="T801" i="18"/>
  <c r="BF644" i="18"/>
  <c r="T644" i="18"/>
  <c r="S644" i="18"/>
  <c r="Z644" i="18"/>
  <c r="AP644" i="18" s="1"/>
  <c r="K566" i="18"/>
  <c r="AM566" i="18" s="1"/>
  <c r="K96" i="18"/>
  <c r="AM96" i="18" s="1"/>
  <c r="AT535" i="18"/>
  <c r="BF344" i="18"/>
  <c r="T344" i="18"/>
  <c r="Z344" i="18"/>
  <c r="AP344" i="18" s="1"/>
  <c r="S344" i="18"/>
  <c r="AH42" i="18"/>
  <c r="T34" i="18"/>
  <c r="Z34" i="18"/>
  <c r="AP34" i="18" s="1"/>
  <c r="BF34" i="18"/>
  <c r="S34" i="18"/>
  <c r="K589" i="18"/>
  <c r="AM589" i="18" s="1"/>
  <c r="AH828" i="18"/>
  <c r="K650" i="18"/>
  <c r="AM650" i="18" s="1"/>
  <c r="K45" i="18"/>
  <c r="AM45" i="18" s="1"/>
  <c r="AH622" i="18"/>
  <c r="AH679" i="18"/>
  <c r="AT514" i="18"/>
  <c r="AT89" i="18"/>
  <c r="BF806" i="18"/>
  <c r="T806" i="18"/>
  <c r="S806" i="18"/>
  <c r="Z806" i="18"/>
  <c r="AP806" i="18" s="1"/>
  <c r="AT83" i="18"/>
  <c r="AH823" i="18"/>
  <c r="AH655" i="18"/>
  <c r="AT738" i="18"/>
  <c r="BF754" i="18"/>
  <c r="Z754" i="18"/>
  <c r="AP754" i="18" s="1"/>
  <c r="T754" i="18"/>
  <c r="S754" i="18"/>
  <c r="AH453" i="18"/>
  <c r="K42" i="18"/>
  <c r="AM42" i="18" s="1"/>
  <c r="K618" i="18"/>
  <c r="AM618" i="18" s="1"/>
  <c r="K699" i="18"/>
  <c r="AM699" i="18" s="1"/>
  <c r="AT731" i="18"/>
  <c r="S633" i="18"/>
  <c r="T633" i="18"/>
  <c r="BF633" i="18"/>
  <c r="Z633" i="18"/>
  <c r="AP633" i="18" s="1"/>
  <c r="AH14" i="18"/>
  <c r="AH98" i="18"/>
  <c r="AT728" i="18"/>
  <c r="AH598" i="18"/>
  <c r="T402" i="18"/>
  <c r="Z402" i="18"/>
  <c r="AP402" i="18" s="1"/>
  <c r="BF402" i="18"/>
  <c r="S402" i="18"/>
  <c r="AH812" i="18"/>
  <c r="T502" i="18"/>
  <c r="BF502" i="18"/>
  <c r="Z502" i="18"/>
  <c r="AP502" i="18" s="1"/>
  <c r="S502" i="18"/>
  <c r="K824" i="18"/>
  <c r="AM824" i="18" s="1"/>
  <c r="AH642" i="18"/>
  <c r="K317" i="18"/>
  <c r="AM317" i="18" s="1"/>
  <c r="AH86" i="18"/>
  <c r="T785" i="18"/>
  <c r="S785" i="18"/>
  <c r="Z785" i="18"/>
  <c r="AP785" i="18" s="1"/>
  <c r="BF785" i="18"/>
  <c r="K809" i="18"/>
  <c r="AM809" i="18" s="1"/>
  <c r="AH790" i="18"/>
  <c r="AT798" i="18"/>
  <c r="K389" i="18"/>
  <c r="AM389" i="18" s="1"/>
  <c r="K155" i="18"/>
  <c r="AM155" i="18" s="1"/>
  <c r="AH582" i="18"/>
  <c r="K433" i="18"/>
  <c r="AM433" i="18" s="1"/>
  <c r="AH73" i="18"/>
  <c r="T841" i="18"/>
  <c r="S841" i="18"/>
  <c r="Z841" i="18"/>
  <c r="AP841" i="18" s="1"/>
  <c r="BF841" i="18"/>
  <c r="BF487" i="18"/>
  <c r="Z487" i="18"/>
  <c r="AP487" i="18" s="1"/>
  <c r="S487" i="18"/>
  <c r="T487" i="18"/>
  <c r="AH26" i="18"/>
  <c r="K243" i="18"/>
  <c r="AM243" i="18" s="1"/>
  <c r="T744" i="18"/>
  <c r="Z744" i="18"/>
  <c r="AP744" i="18" s="1"/>
  <c r="BF744" i="18"/>
  <c r="S744" i="18"/>
  <c r="AT696" i="18"/>
  <c r="AH28" i="18"/>
  <c r="K726" i="18"/>
  <c r="AM726" i="18" s="1"/>
  <c r="AT805" i="18"/>
  <c r="K446" i="18"/>
  <c r="AM446" i="18" s="1"/>
  <c r="K515" i="18"/>
  <c r="AM515" i="18" s="1"/>
  <c r="AT93" i="18"/>
  <c r="BF154" i="18"/>
  <c r="S154" i="18"/>
  <c r="Z154" i="18"/>
  <c r="T154" i="18"/>
  <c r="T388" i="18"/>
  <c r="Z388" i="18"/>
  <c r="AP388" i="18" s="1"/>
  <c r="S388" i="18"/>
  <c r="BF388" i="18"/>
  <c r="AT804" i="18"/>
  <c r="BF102" i="18"/>
  <c r="S102" i="18"/>
  <c r="Z102" i="18"/>
  <c r="AP102" i="18" s="1"/>
  <c r="T102" i="18"/>
  <c r="AT7" i="18"/>
  <c r="T646" i="18"/>
  <c r="BF646" i="18"/>
  <c r="S646" i="18"/>
  <c r="Z646" i="18"/>
  <c r="AP646" i="18" s="1"/>
  <c r="T813" i="18"/>
  <c r="S813" i="18"/>
  <c r="Z813" i="18"/>
  <c r="AP813" i="18" s="1"/>
  <c r="BF813" i="18"/>
  <c r="AT498" i="18"/>
  <c r="AT671" i="18"/>
  <c r="K734" i="18"/>
  <c r="AM734" i="18" s="1"/>
  <c r="AH620" i="18"/>
  <c r="AT534" i="18"/>
  <c r="S717" i="18"/>
  <c r="T717" i="18"/>
  <c r="BF717" i="18"/>
  <c r="Z717" i="18"/>
  <c r="AP717" i="18" s="1"/>
  <c r="AT379" i="18"/>
  <c r="K702" i="18"/>
  <c r="AM702" i="18" s="1"/>
  <c r="Z750" i="18"/>
  <c r="AP750" i="18" s="1"/>
  <c r="BF750" i="18"/>
  <c r="T750" i="18"/>
  <c r="S750" i="18"/>
  <c r="AT56" i="18"/>
  <c r="AH567" i="18"/>
  <c r="AH462" i="18"/>
  <c r="AT438" i="18"/>
  <c r="AH550" i="18"/>
  <c r="AT823" i="18"/>
  <c r="S678" i="18"/>
  <c r="Z678" i="18"/>
  <c r="AP678" i="18" s="1"/>
  <c r="BF678" i="18"/>
  <c r="T678" i="18"/>
  <c r="BF152" i="18"/>
  <c r="T152" i="18"/>
  <c r="EI12" i="14" s="1"/>
  <c r="Z152" i="18"/>
  <c r="AP152" i="18" s="1"/>
  <c r="S152" i="18"/>
  <c r="AH433" i="18"/>
  <c r="AT687" i="18"/>
  <c r="K644" i="18"/>
  <c r="AM644" i="18" s="1"/>
  <c r="Z734" i="18"/>
  <c r="AP734" i="18" s="1"/>
  <c r="T734" i="18"/>
  <c r="BF734" i="18"/>
  <c r="S734" i="18"/>
  <c r="AT376" i="18"/>
  <c r="AT729" i="18"/>
  <c r="K460" i="18"/>
  <c r="AM460" i="18" s="1"/>
  <c r="AH764" i="18"/>
  <c r="BF116" i="18"/>
  <c r="Z116" i="18"/>
  <c r="AP116" i="18" s="1"/>
  <c r="S116" i="18"/>
  <c r="T116" i="18"/>
  <c r="K820" i="18"/>
  <c r="AM820" i="18" s="1"/>
  <c r="K546" i="18"/>
  <c r="AM546" i="18" s="1"/>
  <c r="AT646" i="18"/>
  <c r="Z30" i="18"/>
  <c r="AP30" i="18" s="1"/>
  <c r="T30" i="18"/>
  <c r="BF30" i="18"/>
  <c r="S30" i="18"/>
  <c r="K647" i="18"/>
  <c r="AM647" i="18" s="1"/>
  <c r="AH571" i="18"/>
  <c r="AT718" i="18"/>
  <c r="BF688" i="18"/>
  <c r="T688" i="18"/>
  <c r="S688" i="18"/>
  <c r="Z688" i="18"/>
  <c r="AP688" i="18" s="1"/>
  <c r="AT363" i="18"/>
  <c r="AT800" i="18"/>
  <c r="T829" i="18"/>
  <c r="BF829" i="18"/>
  <c r="S829" i="18"/>
  <c r="Z829" i="18"/>
  <c r="AP829" i="18" s="1"/>
  <c r="AH557" i="18"/>
  <c r="AH837" i="18"/>
  <c r="K426" i="18"/>
  <c r="AM426" i="18" s="1"/>
  <c r="AH80" i="18"/>
  <c r="AT666" i="18"/>
  <c r="Z705" i="18"/>
  <c r="AP705" i="18" s="1"/>
  <c r="BF705" i="18"/>
  <c r="T705" i="18"/>
  <c r="S705" i="18"/>
  <c r="K222" i="18"/>
  <c r="AM222" i="18" s="1"/>
  <c r="AT633" i="18"/>
  <c r="AH682" i="18"/>
  <c r="K206" i="18"/>
  <c r="AM206" i="18" s="1"/>
  <c r="S632" i="18"/>
  <c r="BF632" i="18"/>
  <c r="T632" i="18"/>
  <c r="Z632" i="18"/>
  <c r="AP632" i="18" s="1"/>
  <c r="Z444" i="18"/>
  <c r="AP444" i="18" s="1"/>
  <c r="BF444" i="18"/>
  <c r="S444" i="18"/>
  <c r="T444" i="18"/>
  <c r="K719" i="18"/>
  <c r="AM719" i="18" s="1"/>
  <c r="S13" i="18"/>
  <c r="AA13" i="18" s="1"/>
  <c r="AN13" i="18" s="1"/>
  <c r="Z13" i="18"/>
  <c r="BF13" i="18"/>
  <c r="T13" i="18"/>
  <c r="K268" i="18"/>
  <c r="AM268" i="18" s="1"/>
  <c r="AT642" i="18"/>
  <c r="AH29" i="18"/>
  <c r="K773" i="18"/>
  <c r="AM773" i="18" s="1"/>
  <c r="K237" i="18"/>
  <c r="AM237" i="18" s="1"/>
  <c r="AH8" i="18"/>
  <c r="AT609" i="18"/>
  <c r="AH629" i="18"/>
  <c r="K353" i="18"/>
  <c r="AM353" i="18" s="1"/>
  <c r="K335" i="18"/>
  <c r="AM335" i="18" s="1"/>
  <c r="K798" i="18"/>
  <c r="AM798" i="18" s="1"/>
  <c r="K216" i="18"/>
  <c r="AM216" i="18" s="1"/>
  <c r="K143" i="18"/>
  <c r="AM143" i="18" s="1"/>
  <c r="K373" i="18"/>
  <c r="AM373" i="18" s="1"/>
  <c r="K512" i="18"/>
  <c r="AM512" i="18" s="1"/>
  <c r="K332" i="18"/>
  <c r="AM332" i="18" s="1"/>
  <c r="BF409" i="18"/>
  <c r="T409" i="18"/>
  <c r="Z409" i="18"/>
  <c r="AP409" i="18" s="1"/>
  <c r="S409" i="18"/>
  <c r="AA409" i="18" s="1"/>
  <c r="AN409" i="18" s="1"/>
  <c r="K703" i="18"/>
  <c r="AM703" i="18" s="1"/>
  <c r="AT703" i="18"/>
  <c r="S477" i="18"/>
  <c r="T477" i="18"/>
  <c r="BF477" i="18"/>
  <c r="Z477" i="18"/>
  <c r="AP477" i="18" s="1"/>
  <c r="AT832" i="18"/>
  <c r="AH841" i="18"/>
  <c r="AT838" i="18"/>
  <c r="AH788" i="18"/>
  <c r="AT597" i="18"/>
  <c r="AT496" i="18"/>
  <c r="AH586" i="18"/>
  <c r="AT616" i="18"/>
  <c r="AT72" i="18"/>
  <c r="AT825" i="18"/>
  <c r="BF189" i="18"/>
  <c r="S189" i="18"/>
  <c r="Z189" i="18"/>
  <c r="AP189" i="18" s="1"/>
  <c r="T189" i="18"/>
  <c r="K127" i="18"/>
  <c r="AM127" i="18" s="1"/>
  <c r="K287" i="18"/>
  <c r="AM287" i="18" s="1"/>
  <c r="K380" i="18"/>
  <c r="AM380" i="18" s="1"/>
  <c r="Z259" i="18"/>
  <c r="AP259" i="18" s="1"/>
  <c r="T259" i="18"/>
  <c r="EI18" i="14" s="1"/>
  <c r="S259" i="18"/>
  <c r="BF259" i="18"/>
  <c r="AT578" i="18"/>
  <c r="AT664" i="18"/>
  <c r="AT829" i="18"/>
  <c r="AT460" i="18"/>
  <c r="AT91" i="18"/>
  <c r="AH827" i="18"/>
  <c r="K239" i="18"/>
  <c r="AM239" i="18" s="1"/>
  <c r="K470" i="18"/>
  <c r="AM470" i="18" s="1"/>
  <c r="BF589" i="18"/>
  <c r="T589" i="18"/>
  <c r="Z589" i="18"/>
  <c r="AP589" i="18" s="1"/>
  <c r="S589" i="18"/>
  <c r="S695" i="18"/>
  <c r="T695" i="18"/>
  <c r="Z695" i="18"/>
  <c r="AP695" i="18" s="1"/>
  <c r="BF695" i="18"/>
  <c r="K812" i="18"/>
  <c r="AM812" i="18" s="1"/>
  <c r="AH624" i="18"/>
  <c r="AT532" i="18"/>
  <c r="AH738" i="18"/>
  <c r="AH601" i="18"/>
  <c r="AT80" i="18"/>
  <c r="AT796" i="18"/>
  <c r="AH94" i="18"/>
  <c r="Z796" i="18"/>
  <c r="AP796" i="18" s="1"/>
  <c r="T796" i="18"/>
  <c r="BF796" i="18"/>
  <c r="S796" i="18"/>
  <c r="K368" i="18"/>
  <c r="AM368" i="18" s="1"/>
  <c r="K822" i="18"/>
  <c r="AM822" i="18" s="1"/>
  <c r="S20" i="18"/>
  <c r="Z20" i="18"/>
  <c r="BF20" i="18"/>
  <c r="T20" i="18"/>
  <c r="Z474" i="18"/>
  <c r="AP474" i="18" s="1"/>
  <c r="S474" i="18"/>
  <c r="T474" i="18"/>
  <c r="BF474" i="18"/>
  <c r="AH810" i="18"/>
  <c r="S756" i="18"/>
  <c r="BF756" i="18"/>
  <c r="T756" i="18"/>
  <c r="Z756" i="18"/>
  <c r="AP756" i="18" s="1"/>
  <c r="T380" i="18"/>
  <c r="BF380" i="18"/>
  <c r="Z380" i="18"/>
  <c r="AP380" i="18" s="1"/>
  <c r="S380" i="18"/>
  <c r="AT526" i="18"/>
  <c r="BF90" i="18"/>
  <c r="S90" i="18"/>
  <c r="Z90" i="18"/>
  <c r="AP90" i="18" s="1"/>
  <c r="T90" i="18"/>
  <c r="AH685" i="18"/>
  <c r="S595" i="18"/>
  <c r="Z595" i="18"/>
  <c r="AP595" i="18" s="1"/>
  <c r="BF595" i="18"/>
  <c r="T595" i="18"/>
  <c r="Z304" i="18"/>
  <c r="AP304" i="18" s="1"/>
  <c r="BF304" i="18"/>
  <c r="S304" i="18"/>
  <c r="T304" i="18"/>
  <c r="Z138" i="18"/>
  <c r="AP138" i="18" s="1"/>
  <c r="BF138" i="18"/>
  <c r="T138" i="18"/>
  <c r="S138" i="18"/>
  <c r="S213" i="18"/>
  <c r="T213" i="18"/>
  <c r="BF213" i="18"/>
  <c r="Z213" i="18"/>
  <c r="AP213" i="18" s="1"/>
  <c r="AH480" i="18"/>
  <c r="K655" i="18"/>
  <c r="AM655" i="18" s="1"/>
  <c r="AT422" i="18"/>
  <c r="AH584" i="18"/>
  <c r="K340" i="18"/>
  <c r="AM340" i="18" s="1"/>
  <c r="T626" i="18"/>
  <c r="BF626" i="18"/>
  <c r="Z626" i="18"/>
  <c r="AP626" i="18" s="1"/>
  <c r="S626" i="18"/>
  <c r="K130" i="18"/>
  <c r="AM130" i="18" s="1"/>
  <c r="Z266" i="18"/>
  <c r="AP266" i="18" s="1"/>
  <c r="BF266" i="18"/>
  <c r="S266" i="18"/>
  <c r="AA266" i="18" s="1"/>
  <c r="AN266" i="18" s="1"/>
  <c r="T266" i="18"/>
  <c r="Z718" i="18"/>
  <c r="AP718" i="18" s="1"/>
  <c r="BF718" i="18"/>
  <c r="T718" i="18"/>
  <c r="S718" i="18"/>
  <c r="Z48" i="18"/>
  <c r="AP48" i="18" s="1"/>
  <c r="BF48" i="18"/>
  <c r="T48" i="18"/>
  <c r="S48" i="18"/>
  <c r="S210" i="18"/>
  <c r="BF210" i="18"/>
  <c r="T210" i="18"/>
  <c r="Z210" i="18"/>
  <c r="AP210" i="18" s="1"/>
  <c r="Z618" i="18"/>
  <c r="AP618" i="18" s="1"/>
  <c r="S618" i="18"/>
  <c r="T618" i="18"/>
  <c r="BF618" i="18"/>
  <c r="K405" i="18"/>
  <c r="AM405" i="18" s="1"/>
  <c r="T191" i="18"/>
  <c r="Z191" i="18"/>
  <c r="AP191" i="18" s="1"/>
  <c r="BF191" i="18"/>
  <c r="S191" i="18"/>
  <c r="AH606" i="18"/>
  <c r="AT775" i="18"/>
  <c r="AT661" i="18"/>
  <c r="K701" i="18"/>
  <c r="AM701" i="18" s="1"/>
  <c r="T687" i="18"/>
  <c r="S687" i="18"/>
  <c r="Z687" i="18"/>
  <c r="AP687" i="18" s="1"/>
  <c r="BF687" i="18"/>
  <c r="AH55" i="18"/>
  <c r="AH575" i="18"/>
  <c r="K325" i="18"/>
  <c r="AM325" i="18" s="1"/>
  <c r="AH835" i="18"/>
  <c r="AH825" i="18"/>
  <c r="K744" i="18"/>
  <c r="AM744" i="18" s="1"/>
  <c r="Z603" i="18"/>
  <c r="AP603" i="18" s="1"/>
  <c r="BF603" i="18"/>
  <c r="T603" i="18"/>
  <c r="S603" i="18"/>
  <c r="Z609" i="18"/>
  <c r="AP609" i="18" s="1"/>
  <c r="T609" i="18"/>
  <c r="S609" i="18"/>
  <c r="BF609" i="18"/>
  <c r="AH442" i="18"/>
  <c r="AH696" i="18"/>
  <c r="K745" i="18"/>
  <c r="AM745" i="18" s="1"/>
  <c r="K397" i="18"/>
  <c r="AM397" i="18" s="1"/>
  <c r="BF273" i="18"/>
  <c r="Z273" i="18"/>
  <c r="AP273" i="18" s="1"/>
  <c r="S273" i="18"/>
  <c r="T273" i="18"/>
  <c r="Z649" i="18"/>
  <c r="AP649" i="18" s="1"/>
  <c r="S649" i="18"/>
  <c r="BF649" i="18"/>
  <c r="T649" i="18"/>
  <c r="S524" i="18"/>
  <c r="Z524" i="18"/>
  <c r="AP524" i="18" s="1"/>
  <c r="BF524" i="18"/>
  <c r="T524" i="18"/>
  <c r="AT753" i="18"/>
  <c r="K681" i="18"/>
  <c r="AM681" i="18" s="1"/>
  <c r="AH548" i="18"/>
  <c r="AT819" i="18"/>
  <c r="K279" i="18"/>
  <c r="AM279" i="18" s="1"/>
  <c r="BF479" i="18"/>
  <c r="S479" i="18"/>
  <c r="Z479" i="18"/>
  <c r="AP479" i="18" s="1"/>
  <c r="T479" i="18"/>
  <c r="K599" i="18"/>
  <c r="AM599" i="18" s="1"/>
  <c r="BF62" i="18"/>
  <c r="S62" i="18"/>
  <c r="Z62" i="18"/>
  <c r="AP62" i="18" s="1"/>
  <c r="T62" i="18"/>
  <c r="S428" i="18"/>
  <c r="T428" i="18"/>
  <c r="Z428" i="18"/>
  <c r="AP428" i="18" s="1"/>
  <c r="BF428" i="18"/>
  <c r="K615" i="18"/>
  <c r="AM615" i="18" s="1"/>
  <c r="T401" i="18"/>
  <c r="S401" i="18"/>
  <c r="BF401" i="18"/>
  <c r="Z401" i="18"/>
  <c r="AP401" i="18" s="1"/>
  <c r="AH502" i="18"/>
  <c r="T450" i="18"/>
  <c r="S450" i="18"/>
  <c r="BF450" i="18"/>
  <c r="Z450" i="18"/>
  <c r="AP450" i="18" s="1"/>
  <c r="AH830" i="18"/>
  <c r="K725" i="18"/>
  <c r="AM725" i="18" s="1"/>
  <c r="Z581" i="18"/>
  <c r="AP581" i="18" s="1"/>
  <c r="S581" i="18"/>
  <c r="BF581" i="18"/>
  <c r="T581" i="18"/>
  <c r="K410" i="18"/>
  <c r="AM410" i="18" s="1"/>
  <c r="AT622" i="18"/>
  <c r="K483" i="18"/>
  <c r="AM483" i="18" s="1"/>
  <c r="T508" i="18"/>
  <c r="S508" i="18"/>
  <c r="Z508" i="18"/>
  <c r="AP508" i="18" s="1"/>
  <c r="BF508" i="18"/>
  <c r="K793" i="18"/>
  <c r="AM793" i="18" s="1"/>
  <c r="BF39" i="18"/>
  <c r="T39" i="18"/>
  <c r="EI6" i="14" s="1"/>
  <c r="S39" i="18"/>
  <c r="Z39" i="18"/>
  <c r="AP39" i="18" s="1"/>
  <c r="I8" i="20"/>
  <c r="AJ8" i="20" s="1"/>
  <c r="AH580" i="18"/>
  <c r="AH31" i="18"/>
  <c r="K201" i="18"/>
  <c r="AM201" i="18" s="1"/>
  <c r="S78" i="18"/>
  <c r="BF78" i="18"/>
  <c r="T78" i="18"/>
  <c r="Z78" i="18"/>
  <c r="AP78" i="18" s="1"/>
  <c r="Z397" i="18"/>
  <c r="AP397" i="18" s="1"/>
  <c r="BF397" i="18"/>
  <c r="S397" i="18"/>
  <c r="T397" i="18"/>
  <c r="AH756" i="18"/>
  <c r="AH816" i="18"/>
  <c r="K415" i="18"/>
  <c r="AM415" i="18" s="1"/>
  <c r="K680" i="18"/>
  <c r="AM680" i="18" s="1"/>
  <c r="K572" i="18"/>
  <c r="AM572" i="18" s="1"/>
  <c r="BF605" i="18"/>
  <c r="S605" i="18"/>
  <c r="Z605" i="18"/>
  <c r="AP605" i="18" s="1"/>
  <c r="T605" i="18"/>
  <c r="T403" i="18"/>
  <c r="Z403" i="18"/>
  <c r="AP403" i="18" s="1"/>
  <c r="S403" i="18"/>
  <c r="BF403" i="18"/>
  <c r="AT743" i="18"/>
  <c r="AH506" i="18"/>
  <c r="AH594" i="18"/>
  <c r="AH426" i="18"/>
  <c r="AT501" i="18"/>
  <c r="K550" i="18"/>
  <c r="AM550" i="18" s="1"/>
  <c r="AH66" i="18"/>
  <c r="AT555" i="18"/>
  <c r="K666" i="18"/>
  <c r="AM666" i="18" s="1"/>
  <c r="K718" i="18"/>
  <c r="AM718" i="18" s="1"/>
  <c r="T241" i="18"/>
  <c r="BF241" i="18"/>
  <c r="Z241" i="18"/>
  <c r="AP241" i="18" s="1"/>
  <c r="S241" i="18"/>
  <c r="K717" i="18"/>
  <c r="AM717" i="18" s="1"/>
  <c r="K630" i="18"/>
  <c r="AM630" i="18" s="1"/>
  <c r="AH593" i="18"/>
  <c r="BF24" i="18"/>
  <c r="S24" i="18"/>
  <c r="T24" i="18"/>
  <c r="Z24" i="18"/>
  <c r="Z360" i="18"/>
  <c r="AP360" i="18" s="1"/>
  <c r="S360" i="18"/>
  <c r="BF360" i="18"/>
  <c r="T360" i="18"/>
  <c r="T710" i="18"/>
  <c r="Z710" i="18"/>
  <c r="AP710" i="18" s="1"/>
  <c r="S710" i="18"/>
  <c r="BF710" i="18"/>
  <c r="K354" i="18"/>
  <c r="AM354" i="18" s="1"/>
  <c r="K704" i="18"/>
  <c r="AM704" i="18" s="1"/>
  <c r="K805" i="18"/>
  <c r="AM805" i="18" s="1"/>
  <c r="K403" i="18"/>
  <c r="AM403" i="18" s="1"/>
  <c r="AT607" i="18"/>
  <c r="K323" i="18"/>
  <c r="AM323" i="18" s="1"/>
  <c r="K23" i="18"/>
  <c r="AM23" i="18" s="1"/>
  <c r="AH451" i="18"/>
  <c r="AT518" i="18"/>
  <c r="AT70" i="18"/>
  <c r="AH510" i="18"/>
  <c r="K729" i="18"/>
  <c r="AM729" i="18" s="1"/>
  <c r="AT748" i="18"/>
  <c r="AT610" i="18"/>
  <c r="AH740" i="18"/>
  <c r="AT754" i="18"/>
  <c r="Z146" i="18"/>
  <c r="AP146" i="18" s="1"/>
  <c r="BF146" i="18"/>
  <c r="T146" i="18"/>
  <c r="S146" i="18"/>
  <c r="AA146" i="18" s="1"/>
  <c r="AN146" i="18" s="1"/>
  <c r="T468" i="18"/>
  <c r="S468" i="18"/>
  <c r="Z468" i="18"/>
  <c r="AP468" i="18" s="1"/>
  <c r="BF468" i="18"/>
  <c r="AT841" i="18"/>
  <c r="S223" i="18"/>
  <c r="T223" i="18"/>
  <c r="BF223" i="18"/>
  <c r="Z223" i="18"/>
  <c r="AP223" i="18" s="1"/>
  <c r="AH95" i="18"/>
  <c r="AT707" i="18"/>
  <c r="BF421" i="18"/>
  <c r="S421" i="18"/>
  <c r="Z421" i="18"/>
  <c r="AP421" i="18" s="1"/>
  <c r="T421" i="18"/>
  <c r="AH434" i="18"/>
  <c r="AT756" i="18"/>
  <c r="K602" i="18"/>
  <c r="AM602" i="18" s="1"/>
  <c r="Z227" i="18"/>
  <c r="AP227" i="18" s="1"/>
  <c r="T227" i="18"/>
  <c r="BF227" i="18"/>
  <c r="S227" i="18"/>
  <c r="AH806" i="18"/>
  <c r="AT547" i="18"/>
  <c r="Z221" i="18"/>
  <c r="AP221" i="18" s="1"/>
  <c r="BF221" i="18"/>
  <c r="S221" i="18"/>
  <c r="T221" i="18"/>
  <c r="K277" i="18"/>
  <c r="AM277" i="18" s="1"/>
  <c r="T608" i="18"/>
  <c r="S608" i="18"/>
  <c r="BF608" i="18"/>
  <c r="Z608" i="18"/>
  <c r="AP608" i="18" s="1"/>
  <c r="AT568" i="18"/>
  <c r="AT795" i="18"/>
  <c r="K608" i="18"/>
  <c r="AM608" i="18" s="1"/>
  <c r="K461" i="18"/>
  <c r="AM461" i="18" s="1"/>
  <c r="AH750" i="18"/>
  <c r="K735" i="18"/>
  <c r="AM735" i="18" s="1"/>
  <c r="AH813" i="18"/>
  <c r="K212" i="18"/>
  <c r="AM212" i="18" s="1"/>
  <c r="K71" i="18"/>
  <c r="AM71" i="18" s="1"/>
  <c r="AH54" i="18"/>
  <c r="S675" i="18"/>
  <c r="BF675" i="18"/>
  <c r="T675" i="18"/>
  <c r="Z675" i="18"/>
  <c r="AP675" i="18" s="1"/>
  <c r="Z826" i="18"/>
  <c r="AP826" i="18" s="1"/>
  <c r="BF826" i="18"/>
  <c r="S826" i="18"/>
  <c r="T826" i="18"/>
  <c r="AT58" i="18"/>
  <c r="AT49" i="18"/>
  <c r="AH423" i="18"/>
  <c r="AT579" i="18"/>
  <c r="AH716" i="18"/>
  <c r="K671" i="18"/>
  <c r="AM671" i="18" s="1"/>
  <c r="K175" i="18"/>
  <c r="AM175" i="18" s="1"/>
  <c r="AH668" i="18"/>
  <c r="T400" i="18"/>
  <c r="Z400" i="18"/>
  <c r="AP400" i="18" s="1"/>
  <c r="BF400" i="18"/>
  <c r="S400" i="18"/>
  <c r="K379" i="18"/>
  <c r="AM379" i="18" s="1"/>
  <c r="K181" i="18"/>
  <c r="AM181" i="18" s="1"/>
  <c r="T275" i="18"/>
  <c r="S275" i="18"/>
  <c r="Z275" i="18"/>
  <c r="AP275" i="18" s="1"/>
  <c r="BF275" i="18"/>
  <c r="S812" i="18"/>
  <c r="BF812" i="18"/>
  <c r="T812" i="18"/>
  <c r="Z812" i="18"/>
  <c r="AP812" i="18" s="1"/>
  <c r="T598" i="18"/>
  <c r="S598" i="18"/>
  <c r="Z598" i="18"/>
  <c r="AP598" i="18" s="1"/>
  <c r="BF598" i="18"/>
  <c r="T666" i="18"/>
  <c r="BF666" i="18"/>
  <c r="S666" i="18"/>
  <c r="Z666" i="18"/>
  <c r="AP666" i="18" s="1"/>
  <c r="K395" i="18"/>
  <c r="AM395" i="18" s="1"/>
  <c r="K553" i="18"/>
  <c r="AM553" i="18" s="1"/>
  <c r="AT67" i="18"/>
  <c r="AT769" i="18"/>
  <c r="BF92" i="18"/>
  <c r="S92" i="18"/>
  <c r="T92" i="18"/>
  <c r="EI9" i="14" s="1"/>
  <c r="Z92" i="18"/>
  <c r="AP92" i="18" s="1"/>
  <c r="Z845" i="18"/>
  <c r="AP845" i="18" s="1"/>
  <c r="BF845" i="18"/>
  <c r="T845" i="18"/>
  <c r="S845" i="18"/>
  <c r="K493" i="18"/>
  <c r="AM493" i="18" s="1"/>
  <c r="BF677" i="18"/>
  <c r="T677" i="18"/>
  <c r="Z677" i="18"/>
  <c r="AP677" i="18" s="1"/>
  <c r="S677" i="18"/>
  <c r="K105" i="18"/>
  <c r="AM105" i="18" s="1"/>
  <c r="AH792" i="18"/>
  <c r="AH805" i="18"/>
  <c r="AT370" i="18"/>
  <c r="AT719" i="18"/>
  <c r="K363" i="18"/>
  <c r="AM363" i="18" s="1"/>
  <c r="BF820" i="18"/>
  <c r="T820" i="18"/>
  <c r="S820" i="18"/>
  <c r="Z820" i="18"/>
  <c r="AP820" i="18" s="1"/>
  <c r="T313" i="18"/>
  <c r="BF313" i="18"/>
  <c r="S313" i="18"/>
  <c r="AA313" i="18" s="1"/>
  <c r="AN313" i="18" s="1"/>
  <c r="Z313" i="18"/>
  <c r="AP313" i="18" s="1"/>
  <c r="AH537" i="18"/>
  <c r="AT42" i="18"/>
  <c r="AH481" i="18"/>
  <c r="K529" i="18"/>
  <c r="AM529" i="18" s="1"/>
  <c r="AT640" i="18"/>
  <c r="K329" i="18"/>
  <c r="AM329" i="18" s="1"/>
  <c r="K825" i="18"/>
  <c r="AM825" i="18" s="1"/>
  <c r="AT663" i="18"/>
  <c r="BF483" i="18"/>
  <c r="S483" i="18"/>
  <c r="T483" i="18"/>
  <c r="Z483" i="18"/>
  <c r="AP483" i="18" s="1"/>
  <c r="K787" i="18"/>
  <c r="AM787" i="18" s="1"/>
  <c r="BF11" i="18"/>
  <c r="T11" i="18"/>
  <c r="Z11" i="18"/>
  <c r="S11" i="18"/>
  <c r="AH436" i="18"/>
  <c r="K91" i="18"/>
  <c r="AM91" i="18" s="1"/>
  <c r="K779" i="18"/>
  <c r="AM779" i="18" s="1"/>
  <c r="AH648" i="18"/>
  <c r="AH546" i="18"/>
  <c r="K383" i="18"/>
  <c r="AM383" i="18" s="1"/>
  <c r="AT631" i="18"/>
  <c r="T193" i="18"/>
  <c r="S193" i="18"/>
  <c r="AA193" i="18" s="1"/>
  <c r="AN193" i="18" s="1"/>
  <c r="BF193" i="18"/>
  <c r="Z193" i="18"/>
  <c r="AP193" i="18" s="1"/>
  <c r="AT694" i="18"/>
  <c r="K619" i="18"/>
  <c r="AM619" i="18" s="1"/>
  <c r="AH463" i="18"/>
  <c r="AT506" i="18"/>
  <c r="T166" i="18"/>
  <c r="S166" i="18"/>
  <c r="AA166" i="18" s="1"/>
  <c r="AN166" i="18" s="1"/>
  <c r="BF166" i="18"/>
  <c r="Z166" i="18"/>
  <c r="AP166" i="18" s="1"/>
  <c r="AH635" i="18"/>
  <c r="T251" i="18"/>
  <c r="BF251" i="18"/>
  <c r="S251" i="18"/>
  <c r="AA251" i="18" s="1"/>
  <c r="AN251" i="18" s="1"/>
  <c r="Z251" i="18"/>
  <c r="AP251" i="18" s="1"/>
  <c r="K315" i="18"/>
  <c r="AM315" i="18" s="1"/>
  <c r="Z406" i="18"/>
  <c r="AP406" i="18" s="1"/>
  <c r="S406" i="18"/>
  <c r="AA406" i="18" s="1"/>
  <c r="AN406" i="18" s="1"/>
  <c r="BF406" i="18"/>
  <c r="T406" i="18"/>
  <c r="AT752" i="18"/>
  <c r="Z776" i="18"/>
  <c r="AP776" i="18" s="1"/>
  <c r="S776" i="18"/>
  <c r="BF776" i="18"/>
  <c r="T776" i="18"/>
  <c r="K398" i="18"/>
  <c r="AM398" i="18" s="1"/>
  <c r="S521" i="18"/>
  <c r="BF521" i="18"/>
  <c r="Z521" i="18"/>
  <c r="AP521" i="18" s="1"/>
  <c r="T521" i="18"/>
  <c r="AT474" i="18"/>
  <c r="T533" i="18"/>
  <c r="S533" i="18"/>
  <c r="Z533" i="18"/>
  <c r="AP533" i="18" s="1"/>
  <c r="BF533" i="18"/>
  <c r="AH675" i="18"/>
  <c r="K800" i="18"/>
  <c r="AM800" i="18" s="1"/>
  <c r="K840" i="18"/>
  <c r="AM840" i="18" s="1"/>
  <c r="AT693" i="18"/>
  <c r="AT563" i="18"/>
  <c r="AH577" i="18"/>
  <c r="AH38" i="18"/>
  <c r="K594" i="18"/>
  <c r="AM594" i="18" s="1"/>
  <c r="K634" i="18"/>
  <c r="AM634" i="18" s="1"/>
  <c r="AH515" i="18"/>
  <c r="AT786" i="18"/>
  <c r="BF83" i="18"/>
  <c r="Z83" i="18"/>
  <c r="AP83" i="18" s="1"/>
  <c r="T83" i="18"/>
  <c r="S83" i="18"/>
  <c r="AH421" i="18"/>
  <c r="BF654" i="18"/>
  <c r="S654" i="18"/>
  <c r="Z654" i="18"/>
  <c r="AP654" i="18" s="1"/>
  <c r="T654" i="18"/>
  <c r="K617" i="18"/>
  <c r="AM617" i="18" s="1"/>
  <c r="T498" i="18"/>
  <c r="Z498" i="18"/>
  <c r="AP498" i="18" s="1"/>
  <c r="S498" i="18"/>
  <c r="BF498" i="18"/>
  <c r="AH636" i="18"/>
  <c r="K605" i="18"/>
  <c r="AM605" i="18" s="1"/>
  <c r="S621" i="18"/>
  <c r="Z621" i="18"/>
  <c r="AP621" i="18" s="1"/>
  <c r="BF621" i="18"/>
  <c r="T621" i="18"/>
  <c r="K682" i="18"/>
  <c r="AM682" i="18" s="1"/>
  <c r="K101" i="18"/>
  <c r="AM101" i="18" s="1"/>
  <c r="K661" i="18"/>
  <c r="AM661" i="18" s="1"/>
  <c r="AH67" i="18"/>
  <c r="Z106" i="18"/>
  <c r="AP106" i="18" s="1"/>
  <c r="T106" i="18"/>
  <c r="S106" i="18"/>
  <c r="BF106" i="18"/>
  <c r="AT585" i="18"/>
  <c r="Z329" i="18"/>
  <c r="AP329" i="18" s="1"/>
  <c r="BF329" i="18"/>
  <c r="T329" i="18"/>
  <c r="S329" i="18"/>
  <c r="K409" i="18"/>
  <c r="AM409" i="18" s="1"/>
  <c r="AT55" i="18"/>
  <c r="Z12" i="18"/>
  <c r="BF12" i="18"/>
  <c r="T12" i="18"/>
  <c r="S12" i="18"/>
  <c r="AT81" i="18"/>
  <c r="AH705" i="18"/>
  <c r="AH562" i="18"/>
  <c r="AT636" i="18"/>
  <c r="AH817" i="18"/>
  <c r="K747" i="18"/>
  <c r="AM747" i="18" s="1"/>
  <c r="AH653" i="18"/>
  <c r="T82" i="18"/>
  <c r="Z82" i="18"/>
  <c r="AP82" i="18" s="1"/>
  <c r="BF82" i="18"/>
  <c r="S82" i="18"/>
  <c r="AT685" i="18"/>
  <c r="AT688" i="18"/>
  <c r="AT457" i="18"/>
  <c r="T207" i="18"/>
  <c r="Z207" i="18"/>
  <c r="AP207" i="18" s="1"/>
  <c r="BF207" i="18"/>
  <c r="S207" i="18"/>
  <c r="K610" i="18"/>
  <c r="AM610" i="18" s="1"/>
  <c r="K786" i="18"/>
  <c r="AM786" i="18" s="1"/>
  <c r="K581" i="18"/>
  <c r="AM581" i="18" s="1"/>
  <c r="AH364" i="18"/>
  <c r="AH688" i="18"/>
  <c r="K806" i="18"/>
  <c r="AM806" i="18" s="1"/>
  <c r="AT444" i="18"/>
  <c r="Z759" i="18"/>
  <c r="AP759" i="18" s="1"/>
  <c r="BF759" i="18"/>
  <c r="T759" i="18"/>
  <c r="S759" i="18"/>
  <c r="AH772" i="18"/>
  <c r="K527" i="18"/>
  <c r="AM527" i="18" s="1"/>
  <c r="K611" i="18"/>
  <c r="AM611" i="18" s="1"/>
  <c r="AH613" i="18"/>
  <c r="AH64" i="18"/>
  <c r="AT721" i="18"/>
  <c r="K300" i="18"/>
  <c r="AM300" i="18" s="1"/>
  <c r="AT626" i="18"/>
  <c r="Z545" i="18"/>
  <c r="AP545" i="18" s="1"/>
  <c r="T545" i="18"/>
  <c r="BF545" i="18"/>
  <c r="S545" i="18"/>
  <c r="AT378" i="18"/>
  <c r="BF586" i="18"/>
  <c r="T586" i="18"/>
  <c r="S586" i="18"/>
  <c r="Z586" i="18"/>
  <c r="AP586" i="18" s="1"/>
  <c r="K722" i="18"/>
  <c r="AM722" i="18" s="1"/>
  <c r="K499" i="18"/>
  <c r="AM499" i="18" s="1"/>
  <c r="T698" i="18"/>
  <c r="BF698" i="18"/>
  <c r="S698" i="18"/>
  <c r="Z698" i="18"/>
  <c r="AP698" i="18" s="1"/>
  <c r="AH783" i="18"/>
  <c r="K170" i="18"/>
  <c r="AM170" i="18" s="1"/>
  <c r="AH787" i="18"/>
  <c r="K692" i="18"/>
  <c r="AM692" i="18" s="1"/>
  <c r="K669" i="18"/>
  <c r="AM669" i="18" s="1"/>
  <c r="S682" i="18"/>
  <c r="T682" i="18"/>
  <c r="BF682" i="18"/>
  <c r="Z682" i="18"/>
  <c r="AP682" i="18" s="1"/>
  <c r="AT464" i="18"/>
  <c r="AT594" i="18"/>
  <c r="K258" i="18"/>
  <c r="AM258" i="18" s="1"/>
  <c r="Z708" i="18"/>
  <c r="AP708" i="18" s="1"/>
  <c r="S708" i="18"/>
  <c r="BF708" i="18"/>
  <c r="T708" i="18"/>
  <c r="AT544" i="18"/>
  <c r="K266" i="18"/>
  <c r="AM266" i="18" s="1"/>
  <c r="AXI127" i="6"/>
  <c r="AXI124" i="6"/>
  <c r="AH638" i="18"/>
  <c r="AT764" i="18"/>
  <c r="AT778" i="18"/>
  <c r="K837" i="18"/>
  <c r="AM837" i="18" s="1"/>
  <c r="AT551" i="18"/>
  <c r="BF645" i="18"/>
  <c r="Z645" i="18"/>
  <c r="AP645" i="18" s="1"/>
  <c r="T645" i="18"/>
  <c r="S645" i="18"/>
  <c r="T194" i="18"/>
  <c r="S194" i="18"/>
  <c r="BF194" i="18"/>
  <c r="Z194" i="18"/>
  <c r="K839" i="18"/>
  <c r="AM839" i="18" s="1"/>
  <c r="T143" i="18"/>
  <c r="BF143" i="18"/>
  <c r="S143" i="18"/>
  <c r="Z143" i="18"/>
  <c r="AP143" i="18" s="1"/>
  <c r="S761" i="18"/>
  <c r="T761" i="18"/>
  <c r="Z761" i="18"/>
  <c r="AP761" i="18" s="1"/>
  <c r="BF761" i="18"/>
  <c r="K556" i="18"/>
  <c r="AM556" i="18" s="1"/>
  <c r="AH79" i="18"/>
  <c r="BF59" i="18"/>
  <c r="Z59" i="18"/>
  <c r="AP59" i="18" s="1"/>
  <c r="T59" i="18"/>
  <c r="S59" i="18"/>
  <c r="S91" i="18"/>
  <c r="T91" i="18"/>
  <c r="Z91" i="18"/>
  <c r="AP91" i="18" s="1"/>
  <c r="BF91" i="18"/>
  <c r="Z375" i="18"/>
  <c r="AP375" i="18" s="1"/>
  <c r="BF375" i="18"/>
  <c r="S375" i="18"/>
  <c r="T375" i="18"/>
  <c r="AT842" i="18"/>
  <c r="S659" i="18"/>
  <c r="T659" i="18"/>
  <c r="Z659" i="18"/>
  <c r="AP659" i="18" s="1"/>
  <c r="BF659" i="18"/>
  <c r="T372" i="18"/>
  <c r="BF372" i="18"/>
  <c r="Z372" i="18"/>
  <c r="AP372" i="18" s="1"/>
  <c r="S372" i="18"/>
  <c r="S478" i="18"/>
  <c r="BF478" i="18"/>
  <c r="T478" i="18"/>
  <c r="Z478" i="18"/>
  <c r="AP478" i="18" s="1"/>
  <c r="K597" i="18"/>
  <c r="AM597" i="18" s="1"/>
  <c r="Z382" i="18"/>
  <c r="AP382" i="18" s="1"/>
  <c r="S382" i="18"/>
  <c r="BF382" i="18"/>
  <c r="T382" i="18"/>
  <c r="AT41" i="18"/>
  <c r="K309" i="18"/>
  <c r="AM309" i="18" s="1"/>
  <c r="K129" i="18"/>
  <c r="AM129" i="18" s="1"/>
  <c r="AH539" i="18"/>
  <c r="BF721" i="18"/>
  <c r="Z721" i="18"/>
  <c r="AP721" i="18" s="1"/>
  <c r="S721" i="18"/>
  <c r="T721" i="18"/>
  <c r="Z482" i="18"/>
  <c r="AP482" i="18" s="1"/>
  <c r="BF482" i="18"/>
  <c r="S482" i="18"/>
  <c r="T482" i="18"/>
  <c r="AH590" i="18"/>
  <c r="AT710" i="18"/>
  <c r="K286" i="18"/>
  <c r="AM286" i="18" s="1"/>
  <c r="T293" i="18"/>
  <c r="BF293" i="18"/>
  <c r="Z293" i="18"/>
  <c r="AP293" i="18" s="1"/>
  <c r="S293" i="18"/>
  <c r="K247" i="18"/>
  <c r="AM247" i="18" s="1"/>
  <c r="K690" i="18"/>
  <c r="AM690" i="18" s="1"/>
  <c r="S697" i="18"/>
  <c r="BF697" i="18"/>
  <c r="T697" i="18"/>
  <c r="Z697" i="18"/>
  <c r="AP697" i="18" s="1"/>
  <c r="AH9" i="18"/>
  <c r="S36" i="18"/>
  <c r="AA36" i="18" s="1"/>
  <c r="AN36" i="18" s="1"/>
  <c r="BF36" i="18"/>
  <c r="Z36" i="18"/>
  <c r="AP36" i="18" s="1"/>
  <c r="T36" i="18"/>
  <c r="AT548" i="18"/>
  <c r="AT528" i="18"/>
  <c r="AH793" i="18"/>
  <c r="AH614" i="18"/>
  <c r="AT773" i="18"/>
  <c r="K338" i="18"/>
  <c r="AM338" i="18" s="1"/>
  <c r="K312" i="18"/>
  <c r="AM312" i="18" s="1"/>
  <c r="T317" i="18"/>
  <c r="EI21" i="14" s="1"/>
  <c r="S317" i="18"/>
  <c r="BF317" i="18"/>
  <c r="Z317" i="18"/>
  <c r="AP317" i="18" s="1"/>
  <c r="BF732" i="18"/>
  <c r="S732" i="18"/>
  <c r="Z732" i="18"/>
  <c r="AP732" i="18" s="1"/>
  <c r="T732" i="18"/>
  <c r="AH743" i="18"/>
  <c r="K245" i="18"/>
  <c r="AM245" i="18" s="1"/>
  <c r="BF337" i="18"/>
  <c r="Z337" i="18"/>
  <c r="AP337" i="18" s="1"/>
  <c r="S337" i="18"/>
  <c r="T337" i="18"/>
  <c r="K250" i="18"/>
  <c r="AM250" i="18" s="1"/>
  <c r="AH722" i="18"/>
  <c r="K304" i="18"/>
  <c r="AM304" i="18" s="1"/>
  <c r="S523" i="18"/>
  <c r="T523" i="18"/>
  <c r="Z523" i="18"/>
  <c r="AP523" i="18" s="1"/>
  <c r="BF523" i="18"/>
  <c r="AH681" i="18"/>
  <c r="S413" i="18"/>
  <c r="Z413" i="18"/>
  <c r="AP413" i="18" s="1"/>
  <c r="BF413" i="18"/>
  <c r="T413" i="18"/>
  <c r="AT654" i="18"/>
  <c r="S758" i="18"/>
  <c r="BF758" i="18"/>
  <c r="Z758" i="18"/>
  <c r="AP758" i="18" s="1"/>
  <c r="T758" i="18"/>
  <c r="AH479" i="18"/>
  <c r="S511" i="18"/>
  <c r="BF511" i="18"/>
  <c r="Z511" i="18"/>
  <c r="AP511" i="18" s="1"/>
  <c r="T511" i="18"/>
  <c r="K267" i="18"/>
  <c r="AM267" i="18" s="1"/>
  <c r="T631" i="18"/>
  <c r="S631" i="18"/>
  <c r="BF631" i="18"/>
  <c r="Z631" i="18"/>
  <c r="AP631" i="18" s="1"/>
  <c r="K224" i="18"/>
  <c r="AM224" i="18" s="1"/>
  <c r="AH700" i="18"/>
  <c r="AH585" i="18"/>
  <c r="BF794" i="18"/>
  <c r="Z794" i="18"/>
  <c r="AP794" i="18" s="1"/>
  <c r="S794" i="18"/>
  <c r="T794" i="18"/>
  <c r="AH491" i="18"/>
  <c r="AH684" i="18"/>
  <c r="K497" i="18"/>
  <c r="AM497" i="18" s="1"/>
  <c r="AT79" i="18"/>
  <c r="AT822" i="18"/>
  <c r="AH69" i="18"/>
  <c r="AT706" i="18"/>
  <c r="S139" i="18"/>
  <c r="Z139" i="18"/>
  <c r="AP139" i="18" s="1"/>
  <c r="BF139" i="18"/>
  <c r="T139" i="18"/>
  <c r="K337" i="18"/>
  <c r="AM337" i="18" s="1"/>
  <c r="BF243" i="18"/>
  <c r="S243" i="18"/>
  <c r="AA243" i="18" s="1"/>
  <c r="AN243" i="18" s="1"/>
  <c r="Z243" i="18"/>
  <c r="AP243" i="18" s="1"/>
  <c r="T243" i="18"/>
  <c r="K135" i="18"/>
  <c r="AM135" i="18" s="1"/>
  <c r="K292" i="18"/>
  <c r="AM292" i="18" s="1"/>
  <c r="T19" i="18"/>
  <c r="Z19" i="18"/>
  <c r="S19" i="18"/>
  <c r="BF19" i="18"/>
  <c r="K568" i="18"/>
  <c r="AM568" i="18" s="1"/>
  <c r="Z107" i="18"/>
  <c r="AP107" i="18" s="1"/>
  <c r="T107" i="18"/>
  <c r="S107" i="18"/>
  <c r="AA107" i="18" s="1"/>
  <c r="AN107" i="18" s="1"/>
  <c r="BF107" i="18"/>
  <c r="T74" i="18"/>
  <c r="BF74" i="18"/>
  <c r="S74" i="18"/>
  <c r="AA74" i="18" s="1"/>
  <c r="AN74" i="18" s="1"/>
  <c r="Z74" i="18"/>
  <c r="AP74" i="18" s="1"/>
  <c r="T837" i="18"/>
  <c r="BF837" i="18"/>
  <c r="Z837" i="18"/>
  <c r="AP837" i="18" s="1"/>
  <c r="S837" i="18"/>
  <c r="Z513" i="18"/>
  <c r="AP513" i="18" s="1"/>
  <c r="S513" i="18"/>
  <c r="BF513" i="18"/>
  <c r="T513" i="18"/>
  <c r="K7" i="18"/>
  <c r="AM7" i="18" s="1"/>
  <c r="K316" i="18"/>
  <c r="AM316" i="18" s="1"/>
  <c r="K214" i="18"/>
  <c r="AM214" i="18" s="1"/>
  <c r="AH691" i="18"/>
  <c r="AH839" i="18"/>
  <c r="K412" i="18"/>
  <c r="AM412" i="18" s="1"/>
  <c r="K225" i="18"/>
  <c r="AM225" i="18" s="1"/>
  <c r="BF211" i="18"/>
  <c r="T211" i="18"/>
  <c r="Z211" i="18"/>
  <c r="AP211" i="18" s="1"/>
  <c r="S211" i="18"/>
  <c r="AA211" i="18" s="1"/>
  <c r="AN211" i="18" s="1"/>
  <c r="K738" i="18"/>
  <c r="AM738" i="18" s="1"/>
  <c r="BF602" i="18"/>
  <c r="S602" i="18"/>
  <c r="T602" i="18"/>
  <c r="Z602" i="18"/>
  <c r="AP602" i="18" s="1"/>
  <c r="S311" i="18"/>
  <c r="BF311" i="18"/>
  <c r="T311" i="18"/>
  <c r="Z311" i="18"/>
  <c r="AP311" i="18" s="1"/>
  <c r="S542" i="18"/>
  <c r="T542" i="18"/>
  <c r="Z542" i="18"/>
  <c r="AP542" i="18" s="1"/>
  <c r="BF542" i="18"/>
  <c r="S261" i="18"/>
  <c r="T261" i="18"/>
  <c r="BF261" i="18"/>
  <c r="Z261" i="18"/>
  <c r="AP261" i="18" s="1"/>
  <c r="Z56" i="18"/>
  <c r="AP56" i="18" s="1"/>
  <c r="BF56" i="18"/>
  <c r="S56" i="18"/>
  <c r="AA56" i="18" s="1"/>
  <c r="AN56" i="18" s="1"/>
  <c r="T56" i="18"/>
  <c r="AT788" i="18"/>
  <c r="AT53" i="18"/>
  <c r="S707" i="18"/>
  <c r="T707" i="18"/>
  <c r="BF707" i="18"/>
  <c r="Z707" i="18"/>
  <c r="AP707" i="18" s="1"/>
  <c r="AH560" i="18"/>
  <c r="AH47" i="18"/>
  <c r="S704" i="18"/>
  <c r="Z704" i="18"/>
  <c r="AP704" i="18" s="1"/>
  <c r="T704" i="18"/>
  <c r="BF704" i="18"/>
  <c r="K823" i="18"/>
  <c r="AM823" i="18" s="1"/>
  <c r="K582" i="18"/>
  <c r="AM582" i="18" s="1"/>
  <c r="BF295" i="18"/>
  <c r="S295" i="18"/>
  <c r="T295" i="18"/>
  <c r="Z295" i="18"/>
  <c r="AP295" i="18" s="1"/>
  <c r="BF121" i="18"/>
  <c r="Z121" i="18"/>
  <c r="AP121" i="18" s="1"/>
  <c r="S121" i="18"/>
  <c r="T121" i="18"/>
  <c r="T33" i="18"/>
  <c r="BF33" i="18"/>
  <c r="Z33" i="18"/>
  <c r="AP33" i="18" s="1"/>
  <c r="S33" i="18"/>
  <c r="K465" i="18"/>
  <c r="AM465" i="18" s="1"/>
  <c r="AT589" i="18"/>
  <c r="BF462" i="18"/>
  <c r="Z462" i="18"/>
  <c r="AP462" i="18" s="1"/>
  <c r="T462" i="18"/>
  <c r="S462" i="18"/>
  <c r="AT768" i="18"/>
  <c r="T299" i="18"/>
  <c r="Z299" i="18"/>
  <c r="AP299" i="18" s="1"/>
  <c r="S299" i="18"/>
  <c r="BF299" i="18"/>
  <c r="AH771" i="18"/>
  <c r="BF150" i="18"/>
  <c r="Z150" i="18"/>
  <c r="AP150" i="18" s="1"/>
  <c r="S150" i="18"/>
  <c r="T150" i="18"/>
  <c r="Z764" i="18"/>
  <c r="AP764" i="18" s="1"/>
  <c r="S764" i="18"/>
  <c r="T764" i="18"/>
  <c r="BF764" i="18"/>
  <c r="K571" i="18"/>
  <c r="AM571" i="18" s="1"/>
  <c r="K495" i="18"/>
  <c r="AM495" i="18" s="1"/>
  <c r="BF723" i="18"/>
  <c r="S723" i="18"/>
  <c r="Z723" i="18"/>
  <c r="AP723" i="18" s="1"/>
  <c r="T723" i="18"/>
  <c r="AT677" i="18"/>
  <c r="AH780" i="18"/>
  <c r="S301" i="18"/>
  <c r="AA301" i="18" s="1"/>
  <c r="AN301" i="18" s="1"/>
  <c r="Z301" i="18"/>
  <c r="AP301" i="18" s="1"/>
  <c r="T301" i="18"/>
  <c r="BF301" i="18"/>
  <c r="AH424" i="18"/>
  <c r="AT17" i="18"/>
  <c r="K552" i="18"/>
  <c r="AM552" i="18" s="1"/>
  <c r="AH639" i="18"/>
  <c r="AT713" i="18"/>
  <c r="BF570" i="18"/>
  <c r="T570" i="18"/>
  <c r="S570" i="18"/>
  <c r="Z570" i="18"/>
  <c r="AP570" i="18" s="1"/>
  <c r="K658" i="18"/>
  <c r="AM658" i="18" s="1"/>
  <c r="Z518" i="18"/>
  <c r="AP518" i="18" s="1"/>
  <c r="T518" i="18"/>
  <c r="BF518" i="18"/>
  <c r="S518" i="18"/>
  <c r="S367" i="18"/>
  <c r="T367" i="18"/>
  <c r="BF367" i="18"/>
  <c r="Z367" i="18"/>
  <c r="AP367" i="18" s="1"/>
  <c r="AT596" i="18"/>
  <c r="K770" i="18"/>
  <c r="AM770" i="18" s="1"/>
  <c r="AT26" i="18"/>
  <c r="T178" i="18"/>
  <c r="Z178" i="18"/>
  <c r="AP178" i="18" s="1"/>
  <c r="S178" i="18"/>
  <c r="AA178" i="18" s="1"/>
  <c r="AN178" i="18" s="1"/>
  <c r="BF178" i="18"/>
  <c r="K19" i="18"/>
  <c r="AM19" i="18" s="1"/>
  <c r="BF224" i="18"/>
  <c r="T224" i="18"/>
  <c r="Z224" i="18"/>
  <c r="AP224" i="18" s="1"/>
  <c r="S224" i="18"/>
  <c r="AH693" i="18"/>
  <c r="T396" i="18"/>
  <c r="Z396" i="18"/>
  <c r="AP396" i="18" s="1"/>
  <c r="S396" i="18"/>
  <c r="BF396" i="18"/>
  <c r="Z461" i="18"/>
  <c r="AP461" i="18" s="1"/>
  <c r="T461" i="18"/>
  <c r="BF461" i="18"/>
  <c r="S461" i="18"/>
  <c r="K502" i="18"/>
  <c r="AM502" i="18" s="1"/>
  <c r="AT757" i="18"/>
  <c r="K147" i="18"/>
  <c r="AM147" i="18" s="1"/>
  <c r="T127" i="18"/>
  <c r="Z127" i="18"/>
  <c r="AP127" i="18" s="1"/>
  <c r="BF127" i="18"/>
  <c r="S127" i="18"/>
  <c r="T815" i="18"/>
  <c r="BF815" i="18"/>
  <c r="Z815" i="18"/>
  <c r="AP815" i="18" s="1"/>
  <c r="S815" i="18"/>
  <c r="AT774" i="18"/>
  <c r="AH820" i="18"/>
  <c r="K708" i="18"/>
  <c r="AM708" i="18" s="1"/>
  <c r="K220" i="18"/>
  <c r="AM220" i="18" s="1"/>
  <c r="AT366" i="18"/>
  <c r="AH559" i="18"/>
  <c r="AT675" i="18"/>
  <c r="BF253" i="18"/>
  <c r="T253" i="18"/>
  <c r="Z253" i="18"/>
  <c r="AP253" i="18" s="1"/>
  <c r="S253" i="18"/>
  <c r="AA253" i="18" s="1"/>
  <c r="AN253" i="18" s="1"/>
  <c r="K215" i="18"/>
  <c r="AM215" i="18" s="1"/>
  <c r="K37" i="18"/>
  <c r="AM37" i="18" s="1"/>
  <c r="AH532" i="18"/>
  <c r="T285" i="18"/>
  <c r="S285" i="18"/>
  <c r="BF285" i="18"/>
  <c r="Z285" i="18"/>
  <c r="AP285" i="18" s="1"/>
  <c r="AH758" i="18"/>
  <c r="AH74" i="18"/>
  <c r="K576" i="18"/>
  <c r="AM576" i="18" s="1"/>
  <c r="AT94" i="18"/>
  <c r="K815" i="18"/>
  <c r="AM815" i="18" s="1"/>
  <c r="AH711" i="18"/>
  <c r="AT776" i="18"/>
  <c r="AT531" i="18"/>
  <c r="Z269" i="18"/>
  <c r="AP269" i="18" s="1"/>
  <c r="BF269" i="18"/>
  <c r="S269" i="18"/>
  <c r="T269" i="18"/>
  <c r="AT674" i="18"/>
  <c r="K753" i="18"/>
  <c r="AM753" i="18" s="1"/>
  <c r="AH503" i="18"/>
  <c r="AT33" i="18"/>
  <c r="AT676" i="18"/>
  <c r="Z43" i="18"/>
  <c r="AP43" i="18" s="1"/>
  <c r="S43" i="18"/>
  <c r="BF43" i="18"/>
  <c r="T43" i="18"/>
  <c r="K359" i="18"/>
  <c r="AM359" i="18" s="1"/>
  <c r="Z359" i="18"/>
  <c r="AP359" i="18" s="1"/>
  <c r="T359" i="18"/>
  <c r="S359" i="18"/>
  <c r="BF359" i="18"/>
  <c r="BF774" i="18"/>
  <c r="Z774" i="18"/>
  <c r="AP774" i="18" s="1"/>
  <c r="S774" i="18"/>
  <c r="T774" i="18"/>
  <c r="K336" i="18"/>
  <c r="AM336" i="18" s="1"/>
  <c r="S29" i="18"/>
  <c r="T29" i="18"/>
  <c r="Z29" i="18"/>
  <c r="AP29" i="18" s="1"/>
  <c r="BF29" i="18"/>
  <c r="K601" i="18"/>
  <c r="AM601" i="18" s="1"/>
  <c r="AH683" i="18"/>
  <c r="Z823" i="18"/>
  <c r="AP823" i="18" s="1"/>
  <c r="S823" i="18"/>
  <c r="T823" i="18"/>
  <c r="BF823" i="18"/>
  <c r="K392" i="18"/>
  <c r="AM392" i="18" s="1"/>
  <c r="AT583" i="18"/>
  <c r="S392" i="18"/>
  <c r="BF392" i="18"/>
  <c r="Z392" i="18"/>
  <c r="AP392" i="18" s="1"/>
  <c r="T392" i="18"/>
  <c r="AT812" i="18"/>
  <c r="Z281" i="18"/>
  <c r="AP281" i="18" s="1"/>
  <c r="BF281" i="18"/>
  <c r="S281" i="18"/>
  <c r="T281" i="18"/>
  <c r="Z442" i="18"/>
  <c r="AP442" i="18" s="1"/>
  <c r="S442" i="18"/>
  <c r="BF442" i="18"/>
  <c r="T442" i="18"/>
  <c r="Z650" i="18"/>
  <c r="AP650" i="18" s="1"/>
  <c r="BF650" i="18"/>
  <c r="S650" i="18"/>
  <c r="T650" i="18"/>
  <c r="Z203" i="18"/>
  <c r="AP203" i="18" s="1"/>
  <c r="BF203" i="18"/>
  <c r="T203" i="18"/>
  <c r="S203" i="18"/>
  <c r="K518" i="18"/>
  <c r="AM518" i="18" s="1"/>
  <c r="K93" i="18"/>
  <c r="AM93" i="18" s="1"/>
  <c r="Z129" i="18"/>
  <c r="AP129" i="18" s="1"/>
  <c r="S129" i="18"/>
  <c r="AA129" i="18" s="1"/>
  <c r="AN129" i="18" s="1"/>
  <c r="BF129" i="18"/>
  <c r="T129" i="18"/>
  <c r="K478" i="18"/>
  <c r="AM478" i="18" s="1"/>
  <c r="AT739" i="18"/>
  <c r="K92" i="18"/>
  <c r="AM92" i="18" s="1"/>
  <c r="AH542" i="18"/>
  <c r="AT462" i="18"/>
  <c r="K310" i="18"/>
  <c r="AM310" i="18" s="1"/>
  <c r="BF709" i="18"/>
  <c r="T709" i="18"/>
  <c r="Z709" i="18"/>
  <c r="AP709" i="18" s="1"/>
  <c r="S709" i="18"/>
  <c r="S615" i="18"/>
  <c r="BF615" i="18"/>
  <c r="T615" i="18"/>
  <c r="Z615" i="18"/>
  <c r="AP615" i="18" s="1"/>
  <c r="T501" i="18"/>
  <c r="BF501" i="18"/>
  <c r="S501" i="18"/>
  <c r="Z501" i="18"/>
  <c r="AP501" i="18" s="1"/>
  <c r="K294" i="18"/>
  <c r="AM294" i="18" s="1"/>
  <c r="AT717" i="18"/>
  <c r="AH831" i="18"/>
  <c r="AT779" i="18"/>
  <c r="K117" i="18"/>
  <c r="AM117" i="18" s="1"/>
  <c r="AT20" i="18"/>
  <c r="K381" i="18"/>
  <c r="AM381" i="18" s="1"/>
  <c r="K376" i="18"/>
  <c r="AM376" i="18" s="1"/>
  <c r="AH592" i="18"/>
  <c r="S780" i="18"/>
  <c r="BF780" i="18"/>
  <c r="Z780" i="18"/>
  <c r="AP780" i="18" s="1"/>
  <c r="T780" i="18"/>
  <c r="AH19" i="18"/>
  <c r="K60" i="18"/>
  <c r="AM60" i="18" s="1"/>
  <c r="AH468" i="18"/>
  <c r="AH27" i="18"/>
  <c r="K297" i="18"/>
  <c r="AM297" i="18" s="1"/>
  <c r="BF32" i="18"/>
  <c r="S32" i="18"/>
  <c r="T32" i="18"/>
  <c r="Z32" i="18"/>
  <c r="AP32" i="18" s="1"/>
  <c r="K710" i="18"/>
  <c r="AM710" i="18" s="1"/>
  <c r="T617" i="18"/>
  <c r="Z617" i="18"/>
  <c r="AP617" i="18" s="1"/>
  <c r="BF617" i="18"/>
  <c r="S617" i="18"/>
  <c r="I9" i="20"/>
  <c r="AJ9" i="20" s="1"/>
  <c r="K627" i="18"/>
  <c r="AM627" i="18" s="1"/>
  <c r="T368" i="18"/>
  <c r="BF368" i="18"/>
  <c r="S368" i="18"/>
  <c r="AA368" i="18" s="1"/>
  <c r="AN368" i="18" s="1"/>
  <c r="Z368" i="18"/>
  <c r="AP368" i="18" s="1"/>
  <c r="K628" i="18"/>
  <c r="AM628" i="18" s="1"/>
  <c r="AT65" i="18"/>
  <c r="K238" i="18"/>
  <c r="AM238" i="18" s="1"/>
  <c r="S234" i="18"/>
  <c r="AA234" i="18" s="1"/>
  <c r="AN234" i="18" s="1"/>
  <c r="Z234" i="18"/>
  <c r="T234" i="18"/>
  <c r="BF234" i="18"/>
  <c r="K789" i="18"/>
  <c r="AM789" i="18" s="1"/>
  <c r="K407" i="18"/>
  <c r="AM407" i="18" s="1"/>
  <c r="K97" i="18"/>
  <c r="AM97" i="18" s="1"/>
  <c r="Z239" i="18"/>
  <c r="AP239" i="18" s="1"/>
  <c r="S239" i="18"/>
  <c r="AA239" i="18" s="1"/>
  <c r="AN239" i="18" s="1"/>
  <c r="T239" i="18"/>
  <c r="BF239" i="18"/>
  <c r="T467" i="18"/>
  <c r="Z467" i="18"/>
  <c r="AP467" i="18" s="1"/>
  <c r="S467" i="18"/>
  <c r="BF467" i="18"/>
  <c r="AT737" i="18"/>
  <c r="BF689" i="18"/>
  <c r="Z689" i="18"/>
  <c r="AP689" i="18" s="1"/>
  <c r="S689" i="18"/>
  <c r="T689" i="18"/>
  <c r="K85" i="18"/>
  <c r="AM85" i="18" s="1"/>
  <c r="AH838" i="18"/>
  <c r="AH469" i="18"/>
  <c r="BF681" i="18"/>
  <c r="Z681" i="18"/>
  <c r="AP681" i="18" s="1"/>
  <c r="T681" i="18"/>
  <c r="S681" i="18"/>
  <c r="AH530" i="18"/>
  <c r="K333" i="18"/>
  <c r="AM333" i="18" s="1"/>
  <c r="Z547" i="18"/>
  <c r="AP547" i="18" s="1"/>
  <c r="T547" i="18"/>
  <c r="S547" i="18"/>
  <c r="BF547" i="18"/>
  <c r="BF804" i="18"/>
  <c r="Z804" i="18"/>
  <c r="AP804" i="18" s="1"/>
  <c r="S804" i="18"/>
  <c r="T804" i="18"/>
  <c r="Z125" i="18"/>
  <c r="AP125" i="18" s="1"/>
  <c r="T125" i="18"/>
  <c r="BF125" i="18"/>
  <c r="S125" i="18"/>
  <c r="BF422" i="18"/>
  <c r="S422" i="18"/>
  <c r="T422" i="18"/>
  <c r="Z422" i="18"/>
  <c r="AP422" i="18" s="1"/>
  <c r="Z835" i="18"/>
  <c r="AP835" i="18" s="1"/>
  <c r="BF835" i="18"/>
  <c r="T835" i="18"/>
  <c r="S835" i="18"/>
  <c r="AT802" i="18"/>
  <c r="AT513" i="18"/>
  <c r="AH68" i="18"/>
  <c r="K142" i="18"/>
  <c r="AM142" i="18" s="1"/>
  <c r="AT8" i="18"/>
  <c r="AT24" i="18"/>
  <c r="T37" i="18"/>
  <c r="Z37" i="18"/>
  <c r="AP37" i="18" s="1"/>
  <c r="BF37" i="18"/>
  <c r="S37" i="18"/>
  <c r="K545" i="18"/>
  <c r="AM545" i="18" s="1"/>
  <c r="K263" i="18"/>
  <c r="AM263" i="18" s="1"/>
  <c r="K357" i="18"/>
  <c r="AM357" i="18" s="1"/>
  <c r="AT30" i="18"/>
  <c r="K36" i="18"/>
  <c r="AM36" i="18" s="1"/>
  <c r="K43" i="18"/>
  <c r="AM43" i="18" s="1"/>
  <c r="AT595" i="18"/>
  <c r="K313" i="18"/>
  <c r="AM313" i="18" s="1"/>
  <c r="BF340" i="18"/>
  <c r="T340" i="18"/>
  <c r="Z340" i="18"/>
  <c r="AP340" i="18" s="1"/>
  <c r="S340" i="18"/>
  <c r="K607" i="18"/>
  <c r="AM607" i="18" s="1"/>
  <c r="K600" i="18"/>
  <c r="AM600" i="18" s="1"/>
  <c r="Z619" i="18"/>
  <c r="AP619" i="18" s="1"/>
  <c r="S619" i="18"/>
  <c r="T619" i="18"/>
  <c r="BF619" i="18"/>
  <c r="AT599" i="18"/>
  <c r="T596" i="18"/>
  <c r="Z596" i="18"/>
  <c r="AP596" i="18" s="1"/>
  <c r="S596" i="18"/>
  <c r="BF596" i="18"/>
  <c r="K76" i="18"/>
  <c r="AM76" i="18" s="1"/>
  <c r="S504" i="18"/>
  <c r="Z504" i="18"/>
  <c r="AP504" i="18" s="1"/>
  <c r="T504" i="18"/>
  <c r="BF504" i="18"/>
  <c r="AH472" i="18"/>
  <c r="Z601" i="18"/>
  <c r="AP601" i="18" s="1"/>
  <c r="BF601" i="18"/>
  <c r="T601" i="18"/>
  <c r="S601" i="18"/>
  <c r="K18" i="18"/>
  <c r="AM18" i="18" s="1"/>
  <c r="AH371" i="18"/>
  <c r="K636" i="18"/>
  <c r="AM636" i="18" s="1"/>
  <c r="AT29" i="18"/>
  <c r="K714" i="18"/>
  <c r="AM714" i="18" s="1"/>
  <c r="S209" i="18"/>
  <c r="T209" i="18"/>
  <c r="Z209" i="18"/>
  <c r="AP209" i="18" s="1"/>
  <c r="BF209" i="18"/>
  <c r="AT54" i="18"/>
  <c r="K737" i="18"/>
  <c r="AM737" i="18" s="1"/>
  <c r="Z85" i="18"/>
  <c r="AP85" i="18" s="1"/>
  <c r="S85" i="18"/>
  <c r="AA85" i="18" s="1"/>
  <c r="AN85" i="18" s="1"/>
  <c r="T85" i="18"/>
  <c r="BF85" i="18"/>
  <c r="Z177" i="18"/>
  <c r="AP177" i="18" s="1"/>
  <c r="T177" i="18"/>
  <c r="S177" i="18"/>
  <c r="BF177" i="18"/>
  <c r="AH628" i="18"/>
  <c r="Z248" i="18"/>
  <c r="AP248" i="18" s="1"/>
  <c r="T248" i="18"/>
  <c r="BF248" i="18"/>
  <c r="S248" i="18"/>
  <c r="AA248" i="18" s="1"/>
  <c r="AN248" i="18" s="1"/>
  <c r="AT52" i="18"/>
  <c r="AH739" i="18"/>
  <c r="BF231" i="18"/>
  <c r="Z231" i="18"/>
  <c r="AP231" i="18" s="1"/>
  <c r="S231" i="18"/>
  <c r="AA231" i="18" s="1"/>
  <c r="AN231" i="18" s="1"/>
  <c r="T231" i="18"/>
  <c r="K414" i="18"/>
  <c r="AM414" i="18" s="1"/>
  <c r="AH494" i="18"/>
  <c r="S439" i="18"/>
  <c r="Z439" i="18"/>
  <c r="AP439" i="18" s="1"/>
  <c r="BF439" i="18"/>
  <c r="T439" i="18"/>
  <c r="AT440" i="18"/>
  <c r="AT442" i="18"/>
  <c r="AT494" i="18"/>
  <c r="K620" i="18"/>
  <c r="AM620" i="18" s="1"/>
  <c r="AH789" i="18"/>
  <c r="T430" i="18"/>
  <c r="Z430" i="18"/>
  <c r="AP430" i="18" s="1"/>
  <c r="BF430" i="18"/>
  <c r="S430" i="18"/>
  <c r="S630" i="18"/>
  <c r="T630" i="18"/>
  <c r="BF630" i="18"/>
  <c r="Z630" i="18"/>
  <c r="AP630" i="18" s="1"/>
  <c r="AT600" i="18"/>
  <c r="AH626" i="18"/>
  <c r="Z320" i="18"/>
  <c r="AP320" i="18" s="1"/>
  <c r="S320" i="18"/>
  <c r="AA320" i="18" s="1"/>
  <c r="AN320" i="18" s="1"/>
  <c r="T320" i="18"/>
  <c r="BF320" i="18"/>
  <c r="S555" i="18"/>
  <c r="T555" i="18"/>
  <c r="BF555" i="18"/>
  <c r="Z555" i="18"/>
  <c r="AP555" i="18" s="1"/>
  <c r="K288" i="18"/>
  <c r="AM288" i="18" s="1"/>
  <c r="S840" i="18"/>
  <c r="BF840" i="18"/>
  <c r="T840" i="18"/>
  <c r="Z840" i="18"/>
  <c r="AP840" i="18" s="1"/>
  <c r="K420" i="18"/>
  <c r="AM420" i="18" s="1"/>
  <c r="AT670" i="18"/>
  <c r="BF332" i="18"/>
  <c r="Z332" i="18"/>
  <c r="AP332" i="18" s="1"/>
  <c r="S332" i="18"/>
  <c r="AA332" i="18" s="1"/>
  <c r="AN332" i="18" s="1"/>
  <c r="T332" i="18"/>
  <c r="AH784" i="18"/>
  <c r="S330" i="18"/>
  <c r="AA330" i="18" s="1"/>
  <c r="AN330" i="18" s="1"/>
  <c r="Z330" i="18"/>
  <c r="AP330" i="18" s="1"/>
  <c r="T330" i="18"/>
  <c r="BF330" i="18"/>
  <c r="AT806" i="18"/>
  <c r="K67" i="18"/>
  <c r="AM67" i="18" s="1"/>
  <c r="K774" i="18"/>
  <c r="AM774" i="18" s="1"/>
  <c r="S65" i="18"/>
  <c r="Z65" i="18"/>
  <c r="AP65" i="18" s="1"/>
  <c r="T65" i="18"/>
  <c r="BF65" i="18"/>
  <c r="BF23" i="18"/>
  <c r="T23" i="18"/>
  <c r="Z23" i="18"/>
  <c r="S23" i="18"/>
  <c r="T800" i="18"/>
  <c r="BF800" i="18"/>
  <c r="Z800" i="18"/>
  <c r="AP800" i="18" s="1"/>
  <c r="S800" i="18"/>
  <c r="S441" i="18"/>
  <c r="T441" i="18"/>
  <c r="Z441" i="18"/>
  <c r="AP441" i="18" s="1"/>
  <c r="BF441" i="18"/>
  <c r="Z131" i="18"/>
  <c r="AP131" i="18" s="1"/>
  <c r="S131" i="18"/>
  <c r="T131" i="18"/>
  <c r="BF131" i="18"/>
  <c r="K386" i="18"/>
  <c r="AM386" i="18" s="1"/>
  <c r="K558" i="18"/>
  <c r="AM558" i="18" s="1"/>
  <c r="K270" i="18"/>
  <c r="AM270" i="18" s="1"/>
  <c r="Z414" i="18"/>
  <c r="AP414" i="18" s="1"/>
  <c r="T414" i="18"/>
  <c r="S414" i="18"/>
  <c r="BF414" i="18"/>
  <c r="K637" i="18"/>
  <c r="AM637" i="18" s="1"/>
  <c r="AH500" i="18"/>
  <c r="K74" i="18"/>
  <c r="AM74" i="18" s="1"/>
  <c r="AT508" i="18"/>
  <c r="BF735" i="18"/>
  <c r="Z735" i="18"/>
  <c r="AP735" i="18" s="1"/>
  <c r="S735" i="18"/>
  <c r="T735" i="18"/>
  <c r="K678" i="18"/>
  <c r="AM678" i="18" s="1"/>
  <c r="T190" i="18"/>
  <c r="S190" i="18"/>
  <c r="BF190" i="18"/>
  <c r="Z190" i="18"/>
  <c r="AP190" i="18" s="1"/>
  <c r="K504" i="18"/>
  <c r="AM504" i="18" s="1"/>
  <c r="T457" i="18"/>
  <c r="BF457" i="18"/>
  <c r="S457" i="18"/>
  <c r="Z457" i="18"/>
  <c r="AP457" i="18" s="1"/>
  <c r="AT684" i="18"/>
  <c r="AT38" i="18"/>
  <c r="AH34" i="18"/>
  <c r="K613" i="18"/>
  <c r="AM613" i="18" s="1"/>
  <c r="K799" i="18"/>
  <c r="AM799" i="18" s="1"/>
  <c r="K462" i="18"/>
  <c r="AM462" i="18" s="1"/>
  <c r="AT571" i="18"/>
  <c r="BF699" i="18"/>
  <c r="T699" i="18"/>
  <c r="S699" i="18"/>
  <c r="Z699" i="18"/>
  <c r="AP699" i="18" s="1"/>
  <c r="BF349" i="18"/>
  <c r="Z349" i="18"/>
  <c r="AP349" i="18" s="1"/>
  <c r="T349" i="18"/>
  <c r="S349" i="18"/>
  <c r="AH671" i="18"/>
  <c r="K341" i="18"/>
  <c r="AM341" i="18" s="1"/>
  <c r="AT833" i="18"/>
  <c r="T53" i="18"/>
  <c r="BF53" i="18"/>
  <c r="S53" i="18"/>
  <c r="AA53" i="18" s="1"/>
  <c r="AN53" i="18" s="1"/>
  <c r="Z53" i="18"/>
  <c r="AP53" i="18" s="1"/>
  <c r="AH713" i="18"/>
  <c r="AH12" i="18"/>
  <c r="AH36" i="18"/>
  <c r="K780" i="18"/>
  <c r="AM780" i="18" s="1"/>
  <c r="AT559" i="18"/>
  <c r="K463" i="18"/>
  <c r="AM463" i="18" s="1"/>
  <c r="AH741" i="18"/>
  <c r="AH712" i="18"/>
  <c r="K595" i="18"/>
  <c r="AM595" i="18" s="1"/>
  <c r="AT566" i="18"/>
  <c r="T762" i="18"/>
  <c r="BF762" i="18"/>
  <c r="S762" i="18"/>
  <c r="Z762" i="18"/>
  <c r="AP762" i="18" s="1"/>
  <c r="S546" i="18"/>
  <c r="Z546" i="18"/>
  <c r="AP546" i="18" s="1"/>
  <c r="BF546" i="18"/>
  <c r="T546" i="18"/>
  <c r="T10" i="18"/>
  <c r="S10" i="18"/>
  <c r="BF10" i="18"/>
  <c r="Z10" i="18"/>
  <c r="AT361" i="18"/>
  <c r="BF559" i="18"/>
  <c r="Z559" i="18"/>
  <c r="AP559" i="18" s="1"/>
  <c r="T559" i="18"/>
  <c r="S559" i="18"/>
  <c r="AT47" i="18"/>
  <c r="AH662" i="18"/>
  <c r="K532" i="18"/>
  <c r="AM532" i="18" s="1"/>
  <c r="AH573" i="18"/>
  <c r="K723" i="18"/>
  <c r="AM723" i="18" s="1"/>
  <c r="T407" i="18"/>
  <c r="BF407" i="18"/>
  <c r="Z407" i="18"/>
  <c r="AP407" i="18" s="1"/>
  <c r="S407" i="18"/>
  <c r="AT515" i="18"/>
  <c r="BF153" i="18"/>
  <c r="S153" i="18"/>
  <c r="AA153" i="18" s="1"/>
  <c r="AN153" i="18" s="1"/>
  <c r="Z153" i="18"/>
  <c r="AP153" i="18" s="1"/>
  <c r="T153" i="18"/>
  <c r="K490" i="18"/>
  <c r="AM490" i="18" s="1"/>
  <c r="K44" i="18"/>
  <c r="AM44" i="18" s="1"/>
  <c r="BF278" i="18"/>
  <c r="T278" i="18"/>
  <c r="S278" i="18"/>
  <c r="Z278" i="18"/>
  <c r="AP278" i="18" s="1"/>
  <c r="AH801" i="18"/>
  <c r="AH815" i="18"/>
  <c r="K148" i="18"/>
  <c r="AM148" i="18" s="1"/>
  <c r="AT656" i="18"/>
  <c r="AH633" i="18"/>
  <c r="BF745" i="18"/>
  <c r="T745" i="18"/>
  <c r="S745" i="18"/>
  <c r="Z745" i="18"/>
  <c r="AP745" i="18" s="1"/>
  <c r="AH470" i="18"/>
  <c r="AT628" i="18"/>
  <c r="AH65" i="18"/>
  <c r="AH752" i="18"/>
  <c r="AH692" i="18"/>
  <c r="BF318" i="18"/>
  <c r="S318" i="18"/>
  <c r="AA318" i="18" s="1"/>
  <c r="AN318" i="18" s="1"/>
  <c r="Z318" i="18"/>
  <c r="AP318" i="18" s="1"/>
  <c r="T318" i="18"/>
  <c r="AH432" i="18"/>
  <c r="K296" i="18"/>
  <c r="AM296" i="18" s="1"/>
  <c r="K39" i="18"/>
  <c r="AM39" i="18" s="1"/>
  <c r="K48" i="18"/>
  <c r="AM48" i="18" s="1"/>
  <c r="AH701" i="18"/>
  <c r="Z715" i="18"/>
  <c r="AP715" i="18" s="1"/>
  <c r="S715" i="18"/>
  <c r="T715" i="18"/>
  <c r="BF715" i="18"/>
  <c r="AH22" i="18"/>
  <c r="K480" i="18"/>
  <c r="AM480" i="18" s="1"/>
  <c r="Z326" i="18"/>
  <c r="AP326" i="18" s="1"/>
  <c r="BF326" i="18"/>
  <c r="T326" i="18"/>
  <c r="S326" i="18"/>
  <c r="AH661" i="18"/>
  <c r="K107" i="18"/>
  <c r="AM107" i="18" s="1"/>
  <c r="AT683" i="18"/>
  <c r="S757" i="18"/>
  <c r="BF757" i="18"/>
  <c r="T757" i="18"/>
  <c r="Z757" i="18"/>
  <c r="AP757" i="18" s="1"/>
  <c r="K801" i="18"/>
  <c r="AM801" i="18" s="1"/>
  <c r="AT421" i="18"/>
  <c r="AT465" i="18"/>
  <c r="BF96" i="18"/>
  <c r="S96" i="18"/>
  <c r="AA96" i="18" s="1"/>
  <c r="AN96" i="18" s="1"/>
  <c r="T96" i="18"/>
  <c r="Z96" i="18"/>
  <c r="AP96" i="18" s="1"/>
  <c r="AT490" i="18"/>
  <c r="AT761" i="18"/>
  <c r="AT612" i="18"/>
  <c r="K78" i="18"/>
  <c r="AM78" i="18" s="1"/>
  <c r="K498" i="18"/>
  <c r="AM498" i="18" s="1"/>
  <c r="S379" i="18"/>
  <c r="BF379" i="18"/>
  <c r="Z379" i="18"/>
  <c r="AP379" i="18" s="1"/>
  <c r="T379" i="18"/>
  <c r="Z195" i="18"/>
  <c r="AP195" i="18" s="1"/>
  <c r="BF195" i="18"/>
  <c r="T195" i="18"/>
  <c r="S195" i="18"/>
  <c r="AH706" i="18"/>
  <c r="S179" i="18"/>
  <c r="Z179" i="18"/>
  <c r="AP179" i="18" s="1"/>
  <c r="T179" i="18"/>
  <c r="BF179" i="18"/>
  <c r="K641" i="18"/>
  <c r="AM641" i="18" s="1"/>
  <c r="K387" i="18"/>
  <c r="AM387" i="18" s="1"/>
  <c r="AH695" i="18"/>
  <c r="BF638" i="18"/>
  <c r="T638" i="18"/>
  <c r="Z638" i="18"/>
  <c r="AP638" i="18" s="1"/>
  <c r="S638" i="18"/>
  <c r="AH651" i="18"/>
  <c r="AH603" i="18"/>
  <c r="BF355" i="18"/>
  <c r="T355" i="18"/>
  <c r="S355" i="18"/>
  <c r="Z355" i="18"/>
  <c r="AP355" i="18" s="1"/>
  <c r="T779" i="18"/>
  <c r="BF779" i="18"/>
  <c r="S779" i="18"/>
  <c r="Z779" i="18"/>
  <c r="AP779" i="18" s="1"/>
  <c r="S460" i="18"/>
  <c r="T460" i="18"/>
  <c r="Z460" i="18"/>
  <c r="AP460" i="18" s="1"/>
  <c r="BF460" i="18"/>
  <c r="AT519" i="18"/>
  <c r="T348" i="18"/>
  <c r="S348" i="18"/>
  <c r="Z348" i="18"/>
  <c r="AP348" i="18" s="1"/>
  <c r="BF348" i="18"/>
  <c r="K40" i="18"/>
  <c r="AM40" i="18" s="1"/>
  <c r="K293" i="18"/>
  <c r="AM293" i="18" s="1"/>
  <c r="K350" i="18"/>
  <c r="AM350" i="18" s="1"/>
  <c r="S656" i="18"/>
  <c r="T656" i="18"/>
  <c r="Z656" i="18"/>
  <c r="AP656" i="18" s="1"/>
  <c r="BF656" i="18"/>
  <c r="S363" i="18"/>
  <c r="AA363" i="18" s="1"/>
  <c r="AN363" i="18" s="1"/>
  <c r="BF363" i="18"/>
  <c r="Z363" i="18"/>
  <c r="T363" i="18"/>
  <c r="K321" i="18"/>
  <c r="AM321" i="18" s="1"/>
  <c r="K52" i="18"/>
  <c r="AM52" i="18" s="1"/>
  <c r="T271" i="18"/>
  <c r="S271" i="18"/>
  <c r="BF271" i="18"/>
  <c r="Z271" i="18"/>
  <c r="AP271" i="18" s="1"/>
  <c r="AH464" i="18"/>
  <c r="Z361" i="18"/>
  <c r="BF361" i="18"/>
  <c r="S361" i="18"/>
  <c r="T361" i="18"/>
  <c r="K668" i="18"/>
  <c r="AM668" i="18" s="1"/>
  <c r="K659" i="18"/>
  <c r="AM659" i="18" s="1"/>
  <c r="Z67" i="18"/>
  <c r="AP67" i="18" s="1"/>
  <c r="T67" i="18"/>
  <c r="S67" i="18"/>
  <c r="BF67" i="18"/>
  <c r="K65" i="18"/>
  <c r="AM65" i="18" s="1"/>
  <c r="K374" i="18"/>
  <c r="AM374" i="18" s="1"/>
  <c r="K47" i="18"/>
  <c r="AM47" i="18" s="1"/>
  <c r="BF519" i="18"/>
  <c r="T519" i="18"/>
  <c r="Z519" i="18"/>
  <c r="AP519" i="18" s="1"/>
  <c r="S519" i="18"/>
  <c r="AT846" i="18"/>
  <c r="K68" i="18"/>
  <c r="AM68" i="18" s="1"/>
  <c r="K249" i="18"/>
  <c r="AM249" i="18" s="1"/>
  <c r="K697" i="18"/>
  <c r="AM697" i="18" s="1"/>
  <c r="S303" i="18"/>
  <c r="Z303" i="18"/>
  <c r="AP303" i="18" s="1"/>
  <c r="BF303" i="18"/>
  <c r="T303" i="18"/>
  <c r="EI20" i="14" s="1"/>
  <c r="AH658" i="18"/>
  <c r="AT680" i="18"/>
  <c r="AH644" i="18"/>
  <c r="S592" i="18"/>
  <c r="BF592" i="18"/>
  <c r="Z592" i="18"/>
  <c r="AP592" i="18" s="1"/>
  <c r="T592" i="18"/>
  <c r="K99" i="18"/>
  <c r="AM99" i="18" s="1"/>
  <c r="K575" i="18"/>
  <c r="AM575" i="18" s="1"/>
  <c r="AH49" i="18"/>
  <c r="Z600" i="18"/>
  <c r="AP600" i="18" s="1"/>
  <c r="T600" i="18"/>
  <c r="BF600" i="18"/>
  <c r="S600" i="18"/>
  <c r="K213" i="18"/>
  <c r="AM213" i="18" s="1"/>
  <c r="AT644" i="18"/>
  <c r="S458" i="18"/>
  <c r="Z458" i="18"/>
  <c r="AP458" i="18" s="1"/>
  <c r="T458" i="18"/>
  <c r="BF458" i="18"/>
  <c r="K370" i="18"/>
  <c r="AM370" i="18" s="1"/>
  <c r="AT475" i="18"/>
  <c r="AH623" i="18"/>
  <c r="BF366" i="18"/>
  <c r="Z366" i="18"/>
  <c r="AP366" i="18" s="1"/>
  <c r="S366" i="18"/>
  <c r="T366" i="18"/>
  <c r="AT572" i="18"/>
  <c r="K242" i="18"/>
  <c r="AM242" i="18" s="1"/>
  <c r="K20" i="18"/>
  <c r="AM20" i="18" s="1"/>
  <c r="AT458" i="18"/>
  <c r="K436" i="18"/>
  <c r="AM436" i="18" s="1"/>
  <c r="Z693" i="18"/>
  <c r="AP693" i="18" s="1"/>
  <c r="BF693" i="18"/>
  <c r="T693" i="18"/>
  <c r="S693" i="18"/>
  <c r="T233" i="18"/>
  <c r="BF233" i="18"/>
  <c r="Z233" i="18"/>
  <c r="AP233" i="18" s="1"/>
  <c r="S233" i="18"/>
  <c r="AH631" i="18"/>
  <c r="S151" i="18"/>
  <c r="T151" i="18"/>
  <c r="BF151" i="18"/>
  <c r="Z151" i="18"/>
  <c r="AP151" i="18" s="1"/>
  <c r="K756" i="18"/>
  <c r="AM756" i="18" s="1"/>
  <c r="K645" i="18"/>
  <c r="AM645" i="18" s="1"/>
  <c r="K90" i="18"/>
  <c r="AM90" i="18" s="1"/>
  <c r="T314" i="18"/>
  <c r="Z314" i="18"/>
  <c r="AP314" i="18" s="1"/>
  <c r="BF314" i="18"/>
  <c r="S314" i="18"/>
  <c r="K604" i="18"/>
  <c r="AM604" i="18" s="1"/>
  <c r="Z522" i="18"/>
  <c r="AP522" i="18" s="1"/>
  <c r="BF522" i="18"/>
  <c r="S522" i="18"/>
  <c r="T522" i="18"/>
  <c r="AH602" i="18"/>
  <c r="T534" i="18"/>
  <c r="S534" i="18"/>
  <c r="BF534" i="18"/>
  <c r="Z534" i="18"/>
  <c r="AP534" i="18" s="1"/>
  <c r="K624" i="18"/>
  <c r="AM624" i="18" s="1"/>
  <c r="K635" i="18"/>
  <c r="AM635" i="18" s="1"/>
  <c r="K654" i="18"/>
  <c r="AM654" i="18" s="1"/>
  <c r="K651" i="18"/>
  <c r="AM651" i="18" s="1"/>
  <c r="AH558" i="18"/>
  <c r="AH785" i="18"/>
  <c r="AT503" i="18"/>
  <c r="K467" i="18"/>
  <c r="AM467" i="18" s="1"/>
  <c r="AT13" i="18"/>
  <c r="K501" i="18"/>
  <c r="AM501" i="18" s="1"/>
  <c r="BF702" i="18"/>
  <c r="S702" i="18"/>
  <c r="Z702" i="18"/>
  <c r="AP702" i="18" s="1"/>
  <c r="T702" i="18"/>
  <c r="K533" i="18"/>
  <c r="AM533" i="18" s="1"/>
  <c r="K320" i="18"/>
  <c r="AM320" i="18" s="1"/>
  <c r="AH16" i="18"/>
  <c r="AT791" i="18"/>
  <c r="S7" i="18"/>
  <c r="Z7" i="18"/>
  <c r="BF7" i="18"/>
  <c r="T7" i="18"/>
  <c r="AH78" i="18"/>
  <c r="K808" i="18"/>
  <c r="AM808" i="18" s="1"/>
  <c r="K503" i="18"/>
  <c r="AM503" i="18" s="1"/>
  <c r="AH518" i="18"/>
  <c r="S612" i="18"/>
  <c r="BF612" i="18"/>
  <c r="T612" i="18"/>
  <c r="Z612" i="18"/>
  <c r="AP612" i="18" s="1"/>
  <c r="K841" i="18"/>
  <c r="AM841" i="18" s="1"/>
  <c r="BF192" i="18"/>
  <c r="Z192" i="18"/>
  <c r="AP192" i="18" s="1"/>
  <c r="T192" i="18"/>
  <c r="EI14" i="14" s="1"/>
  <c r="S192" i="18"/>
  <c r="K303" i="18"/>
  <c r="AM303" i="18" s="1"/>
  <c r="Z31" i="18"/>
  <c r="AP31" i="18" s="1"/>
  <c r="BF31" i="18"/>
  <c r="T31" i="18"/>
  <c r="S31" i="18"/>
  <c r="K540" i="18"/>
  <c r="AM540" i="18" s="1"/>
  <c r="Z157" i="18"/>
  <c r="AP157" i="18" s="1"/>
  <c r="S157" i="18"/>
  <c r="BF157" i="18"/>
  <c r="T157" i="18"/>
  <c r="AH650" i="18"/>
  <c r="K280" i="18"/>
  <c r="AM280" i="18" s="1"/>
  <c r="BF713" i="18"/>
  <c r="Z713" i="18"/>
  <c r="AP713" i="18" s="1"/>
  <c r="S713" i="18"/>
  <c r="T713" i="18"/>
  <c r="AH509" i="18"/>
  <c r="K592" i="18"/>
  <c r="AM592" i="18" s="1"/>
  <c r="K307" i="18"/>
  <c r="AM307" i="18" s="1"/>
  <c r="T544" i="18"/>
  <c r="BF544" i="18"/>
  <c r="S544" i="18"/>
  <c r="Z544" i="18"/>
  <c r="AP544" i="18" s="1"/>
  <c r="AH32" i="18"/>
  <c r="AH522" i="18"/>
  <c r="K623" i="18"/>
  <c r="AM623" i="18" s="1"/>
  <c r="BF706" i="18"/>
  <c r="S706" i="18"/>
  <c r="Z706" i="18"/>
  <c r="AP706" i="18" s="1"/>
  <c r="T706" i="18"/>
  <c r="K476" i="18"/>
  <c r="AM476" i="18" s="1"/>
  <c r="AH370" i="18"/>
  <c r="K89" i="18"/>
  <c r="AM89" i="18" s="1"/>
  <c r="AT818" i="18"/>
  <c r="Z839" i="18"/>
  <c r="AP839" i="18" s="1"/>
  <c r="BF839" i="18"/>
  <c r="T839" i="18"/>
  <c r="S839" i="18"/>
  <c r="S49" i="18"/>
  <c r="BF49" i="18"/>
  <c r="Z49" i="18"/>
  <c r="AP49" i="18" s="1"/>
  <c r="T49" i="18"/>
  <c r="Z147" i="18"/>
  <c r="AP147" i="18" s="1"/>
  <c r="T147" i="18"/>
  <c r="BF147" i="18"/>
  <c r="S147" i="18"/>
  <c r="AA147" i="18" s="1"/>
  <c r="AN147" i="18" s="1"/>
  <c r="BF805" i="18"/>
  <c r="S805" i="18"/>
  <c r="Z805" i="18"/>
  <c r="AP805" i="18" s="1"/>
  <c r="T805" i="18"/>
  <c r="K547" i="18"/>
  <c r="AM547" i="18" s="1"/>
  <c r="AT60" i="18"/>
  <c r="Z342" i="18"/>
  <c r="AP342" i="18" s="1"/>
  <c r="S342" i="18"/>
  <c r="AA342" i="18" s="1"/>
  <c r="AN342" i="18" s="1"/>
  <c r="BF342" i="18"/>
  <c r="T342" i="18"/>
  <c r="AT573" i="18"/>
  <c r="BF554" i="18"/>
  <c r="Z554" i="18"/>
  <c r="AP554" i="18" s="1"/>
  <c r="S554" i="18"/>
  <c r="T554" i="18"/>
  <c r="AH44" i="18"/>
  <c r="AH57" i="18"/>
  <c r="AH676" i="18"/>
  <c r="Z398" i="18"/>
  <c r="AP398" i="18" s="1"/>
  <c r="T398" i="18"/>
  <c r="S398" i="18"/>
  <c r="BF398" i="18"/>
  <c r="S537" i="18"/>
  <c r="BF537" i="18"/>
  <c r="T537" i="18"/>
  <c r="Z537" i="18"/>
  <c r="AP537" i="18" s="1"/>
  <c r="AT576" i="18"/>
  <c r="AH499" i="18"/>
  <c r="K54" i="18"/>
  <c r="AM54" i="18" s="1"/>
  <c r="AT724" i="18"/>
  <c r="Z399" i="18"/>
  <c r="AP399" i="18" s="1"/>
  <c r="T399" i="18"/>
  <c r="BF399" i="18"/>
  <c r="S399" i="18"/>
  <c r="S309" i="18"/>
  <c r="Z309" i="18"/>
  <c r="AP309" i="18" s="1"/>
  <c r="T309" i="18"/>
  <c r="BF309" i="18"/>
  <c r="AT577" i="18"/>
  <c r="K14" i="18"/>
  <c r="AM14" i="18" s="1"/>
  <c r="AT840" i="18"/>
  <c r="AH844" i="18"/>
  <c r="K290" i="18"/>
  <c r="AM290" i="18" s="1"/>
  <c r="K622" i="18"/>
  <c r="AM622" i="18" s="1"/>
  <c r="K126" i="18"/>
  <c r="AM126" i="18" s="1"/>
  <c r="K763" i="18"/>
  <c r="AM763" i="18" s="1"/>
  <c r="T338" i="18"/>
  <c r="BF338" i="18"/>
  <c r="Z338" i="18"/>
  <c r="AP338" i="18" s="1"/>
  <c r="S338" i="18"/>
  <c r="AT426" i="18"/>
  <c r="AH714" i="18"/>
  <c r="AH516" i="18"/>
  <c r="K56" i="18"/>
  <c r="AM56" i="18" s="1"/>
  <c r="AH447" i="18"/>
  <c r="AT22" i="18"/>
  <c r="AH836" i="18"/>
  <c r="AH40" i="18"/>
  <c r="T159" i="18"/>
  <c r="Z159" i="18"/>
  <c r="AP159" i="18" s="1"/>
  <c r="BF159" i="18"/>
  <c r="S159" i="18"/>
  <c r="T703" i="18"/>
  <c r="S703" i="18"/>
  <c r="BF703" i="18"/>
  <c r="Z703" i="18"/>
  <c r="AP703" i="18" s="1"/>
  <c r="AH795" i="18"/>
  <c r="K160" i="18"/>
  <c r="AM160" i="18" s="1"/>
  <c r="Z292" i="18"/>
  <c r="AP292" i="18" s="1"/>
  <c r="S292" i="18"/>
  <c r="BF292" i="18"/>
  <c r="T292" i="18"/>
  <c r="K184" i="18"/>
  <c r="AM184" i="18" s="1"/>
  <c r="K531" i="18"/>
  <c r="AM531" i="18" s="1"/>
  <c r="Z728" i="18"/>
  <c r="AP728" i="18" s="1"/>
  <c r="BF728" i="18"/>
  <c r="T728" i="18"/>
  <c r="S728" i="18"/>
  <c r="K306" i="18"/>
  <c r="AM306" i="18" s="1"/>
  <c r="K88" i="18"/>
  <c r="AM88" i="18" s="1"/>
  <c r="AT792" i="18"/>
  <c r="BF550" i="18"/>
  <c r="S550" i="18"/>
  <c r="T550" i="18"/>
  <c r="Z550" i="18"/>
  <c r="AP550" i="18" s="1"/>
  <c r="AH717" i="18"/>
  <c r="K459" i="18"/>
  <c r="AM459" i="18" s="1"/>
  <c r="K198" i="18"/>
  <c r="AM198" i="18" s="1"/>
  <c r="K804" i="18"/>
  <c r="AM804" i="18" s="1"/>
  <c r="K583" i="18"/>
  <c r="AM583" i="18" s="1"/>
  <c r="AT459" i="18"/>
  <c r="BF824" i="18"/>
  <c r="T824" i="18"/>
  <c r="S824" i="18"/>
  <c r="Z824" i="18"/>
  <c r="AP824" i="18" s="1"/>
  <c r="K759" i="18"/>
  <c r="AM759" i="18" s="1"/>
  <c r="AT602" i="18"/>
  <c r="K282" i="18"/>
  <c r="AM282" i="18" s="1"/>
  <c r="AH578" i="18"/>
  <c r="T531" i="18"/>
  <c r="S531" i="18"/>
  <c r="BF531" i="18"/>
  <c r="Z531" i="18"/>
  <c r="AP531" i="18" s="1"/>
  <c r="K144" i="18"/>
  <c r="AM144" i="18" s="1"/>
  <c r="AT536" i="18"/>
  <c r="Z343" i="18"/>
  <c r="AP343" i="18" s="1"/>
  <c r="T343" i="18"/>
  <c r="S343" i="18"/>
  <c r="AA343" i="18" s="1"/>
  <c r="AN343" i="18" s="1"/>
  <c r="BF343" i="18"/>
  <c r="Z811" i="18"/>
  <c r="AP811" i="18" s="1"/>
  <c r="S811" i="18"/>
  <c r="T811" i="18"/>
  <c r="BF811" i="18"/>
  <c r="K709" i="18"/>
  <c r="AM709" i="18" s="1"/>
  <c r="BF274" i="18"/>
  <c r="S274" i="18"/>
  <c r="AA274" i="18" s="1"/>
  <c r="AN274" i="18" s="1"/>
  <c r="Z274" i="18"/>
  <c r="AP274" i="18" s="1"/>
  <c r="T274" i="18"/>
  <c r="K24" i="18"/>
  <c r="AM24" i="18" s="1"/>
  <c r="AH368" i="18"/>
  <c r="AH804" i="18"/>
  <c r="AT755" i="18"/>
  <c r="AT517" i="18"/>
  <c r="K230" i="18"/>
  <c r="AM230" i="18" s="1"/>
  <c r="AT807" i="18"/>
  <c r="AT621" i="18"/>
  <c r="Z232" i="18"/>
  <c r="AP232" i="18" s="1"/>
  <c r="BF232" i="18"/>
  <c r="S232" i="18"/>
  <c r="T232" i="18"/>
  <c r="EI16" i="14" s="1"/>
  <c r="AT564" i="18"/>
  <c r="K416" i="18"/>
  <c r="AM416" i="18" s="1"/>
  <c r="AT831" i="18"/>
  <c r="AH710" i="18"/>
  <c r="BF568" i="18"/>
  <c r="Z568" i="18"/>
  <c r="AP568" i="18" s="1"/>
  <c r="T568" i="18"/>
  <c r="S568" i="18"/>
  <c r="AH366" i="18"/>
  <c r="K271" i="18"/>
  <c r="AM271" i="18" s="1"/>
  <c r="AT477" i="18"/>
  <c r="T767" i="18"/>
  <c r="Z767" i="18"/>
  <c r="AP767" i="18" s="1"/>
  <c r="BF767" i="18"/>
  <c r="S767" i="18"/>
  <c r="Z216" i="18"/>
  <c r="AP216" i="18" s="1"/>
  <c r="BF216" i="18"/>
  <c r="S216" i="18"/>
  <c r="AA216" i="18" s="1"/>
  <c r="AN216" i="18" s="1"/>
  <c r="T216" i="18"/>
  <c r="AH437" i="18"/>
  <c r="T86" i="18"/>
  <c r="Z86" i="18"/>
  <c r="AP86" i="18" s="1"/>
  <c r="S86" i="18"/>
  <c r="BF86" i="18"/>
  <c r="AT447" i="18"/>
  <c r="AH776" i="18"/>
  <c r="AT73" i="18"/>
  <c r="K390" i="18"/>
  <c r="AM390" i="18" s="1"/>
  <c r="Z526" i="18"/>
  <c r="AP526" i="18" s="1"/>
  <c r="S526" i="18"/>
  <c r="T526" i="18"/>
  <c r="BF526" i="18"/>
  <c r="Z26" i="18"/>
  <c r="AP26" i="18" s="1"/>
  <c r="T26" i="18"/>
  <c r="BF26" i="18"/>
  <c r="S26" i="18"/>
  <c r="S319" i="18"/>
  <c r="T319" i="18"/>
  <c r="Z319" i="18"/>
  <c r="AP319" i="18" s="1"/>
  <c r="BF319" i="18"/>
  <c r="BF493" i="18"/>
  <c r="S493" i="18"/>
  <c r="Z493" i="18"/>
  <c r="AP493" i="18" s="1"/>
  <c r="T493" i="18"/>
  <c r="K560" i="18"/>
  <c r="AM560" i="18" s="1"/>
  <c r="Z149" i="18"/>
  <c r="AP149" i="18" s="1"/>
  <c r="BF149" i="18"/>
  <c r="S149" i="18"/>
  <c r="T149" i="18"/>
  <c r="K539" i="18"/>
  <c r="AM539" i="18" s="1"/>
  <c r="T88" i="18"/>
  <c r="BF88" i="18"/>
  <c r="S88" i="18"/>
  <c r="AA88" i="18" s="1"/>
  <c r="AN88" i="18" s="1"/>
  <c r="Z88" i="18"/>
  <c r="AP88" i="18" s="1"/>
  <c r="AT481" i="18"/>
  <c r="BF781" i="18"/>
  <c r="Z781" i="18"/>
  <c r="AP781" i="18" s="1"/>
  <c r="S781" i="18"/>
  <c r="T781" i="18"/>
  <c r="AT468" i="18"/>
  <c r="Z374" i="18"/>
  <c r="AP374" i="18" s="1"/>
  <c r="S374" i="18"/>
  <c r="T374" i="18"/>
  <c r="BF374" i="18"/>
  <c r="T447" i="18"/>
  <c r="Z447" i="18"/>
  <c r="AP447" i="18" s="1"/>
  <c r="S447" i="18"/>
  <c r="BF447" i="18"/>
  <c r="K418" i="18"/>
  <c r="AM418" i="18" s="1"/>
  <c r="AT834" i="18"/>
  <c r="K231" i="18"/>
  <c r="AM231" i="18" s="1"/>
  <c r="AH621" i="18"/>
  <c r="AH646" i="18"/>
  <c r="AT553" i="18"/>
  <c r="K173" i="18"/>
  <c r="AM173" i="18" s="1"/>
  <c r="S114" i="18"/>
  <c r="BF114" i="18"/>
  <c r="T114" i="18"/>
  <c r="Z114" i="18"/>
  <c r="AP114" i="18" s="1"/>
  <c r="AH428" i="18"/>
  <c r="K391" i="18"/>
  <c r="AM391" i="18" s="1"/>
  <c r="K79" i="18"/>
  <c r="AM79" i="18" s="1"/>
  <c r="AH552" i="18"/>
  <c r="AT436" i="18"/>
  <c r="Z89" i="18"/>
  <c r="AP89" i="18" s="1"/>
  <c r="T89" i="18"/>
  <c r="S89" i="18"/>
  <c r="BF89" i="18"/>
  <c r="BF814" i="18"/>
  <c r="Z814" i="18"/>
  <c r="AP814" i="18" s="1"/>
  <c r="T814" i="18"/>
  <c r="S814" i="18"/>
  <c r="K324" i="18"/>
  <c r="AM324" i="18" s="1"/>
  <c r="BF476" i="18"/>
  <c r="Z476" i="18"/>
  <c r="AP476" i="18" s="1"/>
  <c r="T476" i="18"/>
  <c r="S476" i="18"/>
  <c r="T647" i="18"/>
  <c r="S647" i="18"/>
  <c r="BF647" i="18"/>
  <c r="Z647" i="18"/>
  <c r="AP647" i="18" s="1"/>
  <c r="Z737" i="18"/>
  <c r="AP737" i="18" s="1"/>
  <c r="BF737" i="18"/>
  <c r="T737" i="18"/>
  <c r="S737" i="18"/>
  <c r="AT454" i="18"/>
  <c r="S358" i="18"/>
  <c r="BF358" i="18"/>
  <c r="T358" i="18"/>
  <c r="EI23" i="14" s="1"/>
  <c r="Z358" i="18"/>
  <c r="AP358" i="18" s="1"/>
  <c r="T469" i="18"/>
  <c r="Z469" i="18"/>
  <c r="AP469" i="18" s="1"/>
  <c r="S469" i="18"/>
  <c r="BF469" i="18"/>
  <c r="T452" i="18"/>
  <c r="S452" i="18"/>
  <c r="Z452" i="18"/>
  <c r="AP452" i="18" s="1"/>
  <c r="BF452" i="18"/>
  <c r="AH374" i="18"/>
  <c r="T182" i="18"/>
  <c r="S182" i="18"/>
  <c r="BF182" i="18"/>
  <c r="Z182" i="18"/>
  <c r="AP182" i="18" s="1"/>
  <c r="AT425" i="18"/>
  <c r="AT722" i="18"/>
  <c r="T831" i="18"/>
  <c r="Z831" i="18"/>
  <c r="AP831" i="18" s="1"/>
  <c r="S831" i="18"/>
  <c r="BF831" i="18"/>
  <c r="K211" i="18"/>
  <c r="AM211" i="18" s="1"/>
  <c r="AT543" i="18"/>
  <c r="AH563" i="18"/>
  <c r="K743" i="18"/>
  <c r="AM743" i="18" s="1"/>
  <c r="K830" i="18"/>
  <c r="AM830" i="18" s="1"/>
  <c r="K174" i="18"/>
  <c r="AM174" i="18" s="1"/>
  <c r="K9" i="18"/>
  <c r="AM9" i="18" s="1"/>
  <c r="T104" i="18"/>
  <c r="Z104" i="18"/>
  <c r="AP104" i="18" s="1"/>
  <c r="BF104" i="18"/>
  <c r="S104" i="18"/>
  <c r="Z437" i="18"/>
  <c r="AP437" i="18" s="1"/>
  <c r="BF437" i="18"/>
  <c r="S437" i="18"/>
  <c r="T437" i="18"/>
  <c r="AT746" i="18"/>
  <c r="K741" i="18"/>
  <c r="AM741" i="18" s="1"/>
  <c r="AH456" i="18"/>
  <c r="AH821" i="18"/>
  <c r="AT611" i="18"/>
  <c r="AH742" i="18"/>
  <c r="Z772" i="18"/>
  <c r="AP772" i="18" s="1"/>
  <c r="S772" i="18"/>
  <c r="T772" i="18"/>
  <c r="BF772" i="18"/>
  <c r="AT726" i="18"/>
  <c r="T14" i="18"/>
  <c r="S14" i="18"/>
  <c r="Z14" i="18"/>
  <c r="BF14" i="18"/>
  <c r="K167" i="18"/>
  <c r="AM167" i="18" s="1"/>
  <c r="AT502" i="18"/>
  <c r="AT681" i="18"/>
  <c r="T514" i="18"/>
  <c r="BF514" i="18"/>
  <c r="Z514" i="18"/>
  <c r="AP514" i="18" s="1"/>
  <c r="S514" i="18"/>
  <c r="AH610" i="18"/>
  <c r="K432" i="18"/>
  <c r="AM432" i="18" s="1"/>
  <c r="AH674" i="18"/>
  <c r="AT765" i="18"/>
  <c r="K284" i="18"/>
  <c r="AM284" i="18" s="1"/>
  <c r="AH608" i="18"/>
  <c r="Z95" i="18"/>
  <c r="AP95" i="18" s="1"/>
  <c r="BF95" i="18"/>
  <c r="T95" i="18"/>
  <c r="S95" i="18"/>
  <c r="K488" i="18"/>
  <c r="AM488" i="18" s="1"/>
  <c r="BF181" i="18"/>
  <c r="S181" i="18"/>
  <c r="Z181" i="18"/>
  <c r="AP181" i="18" s="1"/>
  <c r="T181" i="18"/>
  <c r="AT9" i="18"/>
  <c r="AH630" i="18"/>
  <c r="K10" i="18"/>
  <c r="AM10" i="18" s="1"/>
  <c r="K103" i="18"/>
  <c r="AM103" i="18" s="1"/>
  <c r="AT780" i="18"/>
  <c r="AH618" i="18"/>
  <c r="K720" i="18"/>
  <c r="AM720" i="18" s="1"/>
  <c r="T244" i="18"/>
  <c r="BF244" i="18"/>
  <c r="S244" i="18"/>
  <c r="Z244" i="18"/>
  <c r="AP244" i="18" s="1"/>
  <c r="T509" i="18"/>
  <c r="BF509" i="18"/>
  <c r="Z509" i="18"/>
  <c r="AP509" i="18" s="1"/>
  <c r="S509" i="18"/>
  <c r="K375" i="18"/>
  <c r="AM375" i="18" s="1"/>
  <c r="K27" i="18"/>
  <c r="AM27" i="18" s="1"/>
  <c r="K591" i="18"/>
  <c r="AM591" i="18" s="1"/>
  <c r="T276" i="18"/>
  <c r="BF276" i="18"/>
  <c r="S276" i="18"/>
  <c r="AA276" i="18" s="1"/>
  <c r="AN276" i="18" s="1"/>
  <c r="Z276" i="18"/>
  <c r="AP276" i="18" s="1"/>
  <c r="Z183" i="18"/>
  <c r="AP183" i="18" s="1"/>
  <c r="S183" i="18"/>
  <c r="BF183" i="18"/>
  <c r="T183" i="18"/>
  <c r="BF503" i="18"/>
  <c r="T503" i="18"/>
  <c r="S503" i="18"/>
  <c r="Z503" i="18"/>
  <c r="AP503" i="18" s="1"/>
  <c r="K543" i="18"/>
  <c r="AM543" i="18" s="1"/>
  <c r="AH625" i="18"/>
  <c r="K131" i="18"/>
  <c r="AM131" i="18" s="1"/>
  <c r="I7" i="20"/>
  <c r="AJ7" i="20" s="1"/>
  <c r="AT649" i="18"/>
  <c r="K536" i="18"/>
  <c r="AM536" i="18" s="1"/>
  <c r="K509" i="18"/>
  <c r="AM509" i="18" s="1"/>
  <c r="AT476" i="18"/>
  <c r="AT39" i="18"/>
  <c r="AH465" i="18"/>
  <c r="AH798" i="18"/>
  <c r="AH37" i="18"/>
  <c r="K25" i="18"/>
  <c r="AM25" i="18" s="1"/>
  <c r="S240" i="18"/>
  <c r="BF240" i="18"/>
  <c r="Z240" i="18"/>
  <c r="AP240" i="18" s="1"/>
  <c r="T240" i="18"/>
  <c r="BF118" i="18"/>
  <c r="Z118" i="18"/>
  <c r="AP118" i="18" s="1"/>
  <c r="T118" i="18"/>
  <c r="S118" i="18"/>
  <c r="T17" i="18"/>
  <c r="Z17" i="18"/>
  <c r="BF17" i="18"/>
  <c r="S17" i="18"/>
  <c r="K549" i="18"/>
  <c r="AM549" i="18" s="1"/>
  <c r="AH687" i="18"/>
  <c r="K116" i="18"/>
  <c r="AM116" i="18" s="1"/>
  <c r="BF500" i="18"/>
  <c r="Z500" i="18"/>
  <c r="AP500" i="18" s="1"/>
  <c r="S500" i="18"/>
  <c r="T500" i="18"/>
  <c r="Z846" i="18"/>
  <c r="AP846" i="18" s="1"/>
  <c r="BF846" i="18"/>
  <c r="T846" i="18"/>
  <c r="S846" i="18"/>
  <c r="AT427" i="18"/>
  <c r="Z532" i="18"/>
  <c r="AP532" i="18" s="1"/>
  <c r="T532" i="18"/>
  <c r="S532" i="18"/>
  <c r="BF532" i="18"/>
  <c r="K505" i="18"/>
  <c r="AM505" i="18" s="1"/>
  <c r="T148" i="18"/>
  <c r="Z148" i="18"/>
  <c r="AP148" i="18" s="1"/>
  <c r="S148" i="18"/>
  <c r="BF148" i="18"/>
  <c r="T506" i="18"/>
  <c r="S506" i="18"/>
  <c r="BF506" i="18"/>
  <c r="Z506" i="18"/>
  <c r="AP506" i="18" s="1"/>
  <c r="K445" i="18"/>
  <c r="AM445" i="18" s="1"/>
  <c r="K683" i="18"/>
  <c r="AM683" i="18" s="1"/>
  <c r="K791" i="18"/>
  <c r="AM791" i="18" s="1"/>
  <c r="T488" i="18"/>
  <c r="Z488" i="18"/>
  <c r="AP488" i="18" s="1"/>
  <c r="BF488" i="18"/>
  <c r="S488" i="18"/>
  <c r="S220" i="18"/>
  <c r="BF220" i="18"/>
  <c r="Z220" i="18"/>
  <c r="AP220" i="18" s="1"/>
  <c r="T220" i="18"/>
  <c r="AT488" i="18"/>
  <c r="AT665" i="18"/>
  <c r="S15" i="18"/>
  <c r="BF15" i="18"/>
  <c r="Z15" i="18"/>
  <c r="T15" i="18"/>
  <c r="Z549" i="18"/>
  <c r="AP549" i="18" s="1"/>
  <c r="BF549" i="18"/>
  <c r="T549" i="18"/>
  <c r="S549" i="18"/>
  <c r="S168" i="18"/>
  <c r="Z168" i="18"/>
  <c r="AP168" i="18" s="1"/>
  <c r="BF168" i="18"/>
  <c r="T168" i="18"/>
  <c r="AT66" i="18"/>
  <c r="BF517" i="18"/>
  <c r="S517" i="18"/>
  <c r="Z517" i="18"/>
  <c r="AP517" i="18" s="1"/>
  <c r="T517" i="18"/>
  <c r="K739" i="18"/>
  <c r="AM739" i="18" s="1"/>
  <c r="AT63" i="18"/>
  <c r="K507" i="18"/>
  <c r="AM507" i="18" s="1"/>
  <c r="BF616" i="18"/>
  <c r="Z616" i="18"/>
  <c r="AP616" i="18" s="1"/>
  <c r="T616" i="18"/>
  <c r="S616" i="18"/>
  <c r="T743" i="18"/>
  <c r="Z743" i="18"/>
  <c r="AP743" i="18" s="1"/>
  <c r="BF743" i="18"/>
  <c r="S743" i="18"/>
  <c r="AT449" i="18"/>
  <c r="T226" i="18"/>
  <c r="Z226" i="18"/>
  <c r="AP226" i="18" s="1"/>
  <c r="S226" i="18"/>
  <c r="AA226" i="18" s="1"/>
  <c r="AN226" i="18" s="1"/>
  <c r="BF226" i="18"/>
  <c r="AH736" i="18"/>
  <c r="K588" i="18"/>
  <c r="AM588" i="18" s="1"/>
  <c r="BF694" i="18"/>
  <c r="Z694" i="18"/>
  <c r="AP694" i="18" s="1"/>
  <c r="T694" i="18"/>
  <c r="S694" i="18"/>
  <c r="K194" i="18"/>
  <c r="AM194" i="18" s="1"/>
  <c r="T237" i="18"/>
  <c r="BF237" i="18"/>
  <c r="S237" i="18"/>
  <c r="AA237" i="18" s="1"/>
  <c r="AN237" i="18" s="1"/>
  <c r="Z237" i="18"/>
  <c r="AP237" i="18" s="1"/>
  <c r="AH531" i="18"/>
  <c r="AT678" i="18"/>
  <c r="K833" i="18"/>
  <c r="AM833" i="18" s="1"/>
  <c r="Z405" i="18"/>
  <c r="AP405" i="18" s="1"/>
  <c r="T405" i="18"/>
  <c r="BF405" i="18"/>
  <c r="S405" i="18"/>
  <c r="K752" i="18"/>
  <c r="AM752" i="18" s="1"/>
  <c r="BF641" i="18"/>
  <c r="T641" i="18"/>
  <c r="S641" i="18"/>
  <c r="Z641" i="18"/>
  <c r="AP641" i="18" s="1"/>
  <c r="K657" i="18"/>
  <c r="AM657" i="18" s="1"/>
  <c r="K422" i="18"/>
  <c r="AM422" i="18" s="1"/>
  <c r="Z496" i="18"/>
  <c r="AP496" i="18" s="1"/>
  <c r="S496" i="18"/>
  <c r="BF496" i="18"/>
  <c r="T496" i="18"/>
  <c r="K646" i="18"/>
  <c r="AM646" i="18" s="1"/>
  <c r="AH489" i="18"/>
  <c r="AT794" i="18"/>
  <c r="AH365" i="18"/>
  <c r="AT751" i="18"/>
  <c r="K84" i="18"/>
  <c r="AM84" i="18" s="1"/>
  <c r="T808" i="18"/>
  <c r="BF808" i="18"/>
  <c r="S808" i="18"/>
  <c r="Z808" i="18"/>
  <c r="AP808" i="18" s="1"/>
  <c r="K492" i="18"/>
  <c r="AM492" i="18" s="1"/>
  <c r="K561" i="18"/>
  <c r="AM561" i="18" s="1"/>
  <c r="AT484" i="18"/>
  <c r="AT767" i="18"/>
  <c r="S574" i="18"/>
  <c r="T574" i="18"/>
  <c r="Z574" i="18"/>
  <c r="AP574" i="18" s="1"/>
  <c r="BF574" i="18"/>
  <c r="AH652" i="18"/>
  <c r="K73" i="18"/>
  <c r="AM73" i="18" s="1"/>
  <c r="BF580" i="18"/>
  <c r="T580" i="18"/>
  <c r="S580" i="18"/>
  <c r="Z580" i="18"/>
  <c r="AP580" i="18" s="1"/>
  <c r="AH444" i="18"/>
  <c r="K454" i="18"/>
  <c r="AM454" i="18" s="1"/>
  <c r="AH566" i="18"/>
  <c r="K768" i="18"/>
  <c r="AM768" i="18" s="1"/>
  <c r="T657" i="18"/>
  <c r="Z657" i="18"/>
  <c r="AP657" i="18" s="1"/>
  <c r="S657" i="18"/>
  <c r="BF657" i="18"/>
  <c r="AH471" i="18"/>
  <c r="AT815" i="18"/>
  <c r="AT560" i="18"/>
  <c r="AH634" i="18"/>
  <c r="AH549" i="18"/>
  <c r="K565" i="18"/>
  <c r="AM565" i="18" s="1"/>
  <c r="AH732" i="18"/>
  <c r="AH460" i="18"/>
  <c r="AH745" i="18"/>
  <c r="K289" i="18"/>
  <c r="AM289" i="18" s="1"/>
  <c r="K447" i="18"/>
  <c r="AM447" i="18" s="1"/>
  <c r="AT711" i="18"/>
  <c r="AH527" i="18"/>
  <c r="K522" i="18"/>
  <c r="AM522" i="18" s="1"/>
  <c r="Z572" i="18"/>
  <c r="AP572" i="18" s="1"/>
  <c r="BF572" i="18"/>
  <c r="S572" i="18"/>
  <c r="T572" i="18"/>
  <c r="AT478" i="18"/>
  <c r="S686" i="18"/>
  <c r="T686" i="18"/>
  <c r="BF686" i="18"/>
  <c r="Z686" i="18"/>
  <c r="AP686" i="18" s="1"/>
  <c r="K233" i="18"/>
  <c r="AM233" i="18" s="1"/>
  <c r="K648" i="18"/>
  <c r="AM648" i="18" s="1"/>
  <c r="AT830" i="18"/>
  <c r="AH657" i="18"/>
  <c r="Z16" i="18"/>
  <c r="BF16" i="18"/>
  <c r="T16" i="18"/>
  <c r="S16" i="18"/>
  <c r="K706" i="18"/>
  <c r="AM706" i="18" s="1"/>
  <c r="K176" i="18"/>
  <c r="AM176" i="18" s="1"/>
  <c r="Z142" i="18"/>
  <c r="AP142" i="18" s="1"/>
  <c r="S142" i="18"/>
  <c r="T142" i="18"/>
  <c r="BF142" i="18"/>
  <c r="S109" i="18"/>
  <c r="AA109" i="18" s="1"/>
  <c r="AN109" i="18" s="1"/>
  <c r="BF109" i="18"/>
  <c r="Z109" i="18"/>
  <c r="AP109" i="18" s="1"/>
  <c r="T109" i="18"/>
  <c r="AT541" i="18"/>
  <c r="K695" i="18"/>
  <c r="AM695" i="18" s="1"/>
  <c r="S451" i="18"/>
  <c r="Z451" i="18"/>
  <c r="AP451" i="18" s="1"/>
  <c r="T451" i="18"/>
  <c r="BF451" i="18"/>
  <c r="K537" i="18"/>
  <c r="AM537" i="18" s="1"/>
  <c r="T716" i="18"/>
  <c r="Z716" i="18"/>
  <c r="AP716" i="18" s="1"/>
  <c r="S716" i="18"/>
  <c r="BF716" i="18"/>
  <c r="S431" i="18"/>
  <c r="T431" i="18"/>
  <c r="BF431" i="18"/>
  <c r="Z431" i="18"/>
  <c r="AP431" i="18" s="1"/>
  <c r="AH726" i="18"/>
  <c r="S135" i="18"/>
  <c r="T135" i="18"/>
  <c r="Z135" i="18"/>
  <c r="AP135" i="18" s="1"/>
  <c r="BF135" i="18"/>
  <c r="K464" i="18"/>
  <c r="AM464" i="18" s="1"/>
  <c r="K438" i="18"/>
  <c r="AM438" i="18" s="1"/>
  <c r="AT608" i="18"/>
  <c r="K269" i="18"/>
  <c r="AM269" i="18" s="1"/>
  <c r="K22" i="18"/>
  <c r="AM22" i="18" s="1"/>
  <c r="AT673" i="18"/>
  <c r="Z99" i="18"/>
  <c r="AP99" i="18" s="1"/>
  <c r="BF99" i="18"/>
  <c r="T99" i="18"/>
  <c r="S99" i="18"/>
  <c r="AH583" i="18"/>
  <c r="BF175" i="18"/>
  <c r="Z175" i="18"/>
  <c r="AP175" i="18" s="1"/>
  <c r="T175" i="18"/>
  <c r="S175" i="18"/>
  <c r="AH773" i="18"/>
  <c r="Z365" i="18"/>
  <c r="AP365" i="18" s="1"/>
  <c r="S365" i="18"/>
  <c r="BF365" i="18"/>
  <c r="T365" i="18"/>
  <c r="AH523" i="18"/>
  <c r="AT432" i="18"/>
  <c r="K688" i="18"/>
  <c r="AM688" i="18" s="1"/>
  <c r="K736" i="18"/>
  <c r="AM736" i="18" s="1"/>
  <c r="T683" i="18"/>
  <c r="BF683" i="18"/>
  <c r="S683" i="18"/>
  <c r="Z683" i="18"/>
  <c r="AP683" i="18" s="1"/>
  <c r="BF486" i="18"/>
  <c r="T486" i="18"/>
  <c r="S486" i="18"/>
  <c r="Z486" i="18"/>
  <c r="AP486" i="18" s="1"/>
  <c r="K587" i="18"/>
  <c r="AM587" i="18" s="1"/>
  <c r="K573" i="18"/>
  <c r="AM573" i="18" s="1"/>
  <c r="BF206" i="18"/>
  <c r="T206" i="18"/>
  <c r="Z206" i="18"/>
  <c r="AP206" i="18" s="1"/>
  <c r="S206" i="18"/>
  <c r="T134" i="18"/>
  <c r="BF134" i="18"/>
  <c r="Z134" i="18"/>
  <c r="S134" i="18"/>
  <c r="K677" i="18"/>
  <c r="AM677" i="18" s="1"/>
  <c r="K530" i="18"/>
  <c r="AM530" i="18" s="1"/>
  <c r="K749" i="18"/>
  <c r="AM749" i="18" s="1"/>
  <c r="S164" i="18"/>
  <c r="T164" i="18"/>
  <c r="BF164" i="18"/>
  <c r="Z164" i="18"/>
  <c r="AP164" i="18" s="1"/>
  <c r="T389" i="18"/>
  <c r="Z389" i="18"/>
  <c r="AP389" i="18" s="1"/>
  <c r="S389" i="18"/>
  <c r="BF389" i="18"/>
  <c r="T712" i="18"/>
  <c r="BF712" i="18"/>
  <c r="Z712" i="18"/>
  <c r="AP712" i="18" s="1"/>
  <c r="S712" i="18"/>
  <c r="AH612" i="18"/>
  <c r="K38" i="18"/>
  <c r="AM38" i="18" s="1"/>
  <c r="AT695" i="18"/>
  <c r="AT634" i="18"/>
  <c r="AH24" i="18"/>
  <c r="Z662" i="18"/>
  <c r="AP662" i="18" s="1"/>
  <c r="S662" i="18"/>
  <c r="BF662" i="18"/>
  <c r="T662" i="18"/>
  <c r="AH505" i="18"/>
  <c r="K676" i="18"/>
  <c r="AM676" i="18" s="1"/>
  <c r="Z597" i="18"/>
  <c r="AP597" i="18" s="1"/>
  <c r="S597" i="18"/>
  <c r="BF597" i="18"/>
  <c r="T597" i="18"/>
  <c r="BF321" i="18"/>
  <c r="S321" i="18"/>
  <c r="Z321" i="18"/>
  <c r="AP321" i="18" s="1"/>
  <c r="T321" i="18"/>
  <c r="S113" i="18"/>
  <c r="T113" i="18"/>
  <c r="Z113" i="18"/>
  <c r="AP113" i="18" s="1"/>
  <c r="BF113" i="18"/>
  <c r="AH715" i="18"/>
  <c r="BF792" i="18"/>
  <c r="S792" i="18"/>
  <c r="T792" i="18"/>
  <c r="Z792" i="18"/>
  <c r="AP792" i="18" s="1"/>
  <c r="AT507" i="18"/>
  <c r="K252" i="18"/>
  <c r="AM252" i="18" s="1"/>
  <c r="BF614" i="18"/>
  <c r="S614" i="18"/>
  <c r="T614" i="18"/>
  <c r="Z614" i="18"/>
  <c r="AP614" i="18" s="1"/>
  <c r="K255" i="18"/>
  <c r="AM255" i="18" s="1"/>
  <c r="K486" i="18"/>
  <c r="AM486" i="18" s="1"/>
  <c r="Z27" i="18"/>
  <c r="AP27" i="18" s="1"/>
  <c r="T27" i="18"/>
  <c r="BF27" i="18"/>
  <c r="S27" i="18"/>
  <c r="AT530" i="18"/>
  <c r="S160" i="18"/>
  <c r="BF160" i="18"/>
  <c r="Z160" i="18"/>
  <c r="AP160" i="18" s="1"/>
  <c r="T160" i="18"/>
  <c r="Z623" i="18"/>
  <c r="AP623" i="18" s="1"/>
  <c r="BF623" i="18"/>
  <c r="T623" i="18"/>
  <c r="S623" i="18"/>
  <c r="K670" i="18"/>
  <c r="AM670" i="18" s="1"/>
  <c r="AT27" i="18"/>
  <c r="BF302" i="18"/>
  <c r="Z302" i="18"/>
  <c r="AP302" i="18" s="1"/>
  <c r="T302" i="18"/>
  <c r="S302" i="18"/>
  <c r="T132" i="18"/>
  <c r="EI11" i="14" s="1"/>
  <c r="Z132" i="18"/>
  <c r="AP132" i="18" s="1"/>
  <c r="BF132" i="18"/>
  <c r="S132" i="18"/>
  <c r="K711" i="18"/>
  <c r="AM711" i="18" s="1"/>
  <c r="K843" i="18"/>
  <c r="AM843" i="18" s="1"/>
  <c r="K524" i="18"/>
  <c r="AM524" i="18" s="1"/>
  <c r="Z607" i="18"/>
  <c r="AP607" i="18" s="1"/>
  <c r="BF607" i="18"/>
  <c r="T607" i="18"/>
  <c r="S607" i="18"/>
  <c r="AH20" i="18"/>
  <c r="S548" i="18"/>
  <c r="T548" i="18"/>
  <c r="BF548" i="18"/>
  <c r="Z548" i="18"/>
  <c r="AP548" i="18" s="1"/>
  <c r="AH572" i="18"/>
  <c r="S205" i="18"/>
  <c r="BF205" i="18"/>
  <c r="T205" i="18"/>
  <c r="Z205" i="18"/>
  <c r="AP205" i="18" s="1"/>
  <c r="AH707" i="18"/>
  <c r="S108" i="18"/>
  <c r="Z108" i="18"/>
  <c r="AP108" i="18" s="1"/>
  <c r="BF108" i="18"/>
  <c r="T108" i="18"/>
  <c r="Z69" i="18"/>
  <c r="AP69" i="18" s="1"/>
  <c r="S69" i="18"/>
  <c r="BF69" i="18"/>
  <c r="T69" i="18"/>
  <c r="K526" i="18"/>
  <c r="AM526" i="18" s="1"/>
  <c r="AT554" i="18"/>
  <c r="T395" i="18"/>
  <c r="S395" i="18"/>
  <c r="BF395" i="18"/>
  <c r="Z395" i="18"/>
  <c r="AP395" i="18" s="1"/>
  <c r="AH762" i="18"/>
  <c r="T327" i="18"/>
  <c r="S327" i="18"/>
  <c r="Z327" i="18"/>
  <c r="AP327" i="18" s="1"/>
  <c r="BF327" i="18"/>
  <c r="K372" i="18"/>
  <c r="AM372" i="18" s="1"/>
  <c r="K265" i="18"/>
  <c r="AM265" i="18" s="1"/>
  <c r="AT439" i="18"/>
  <c r="BF594" i="18"/>
  <c r="T594" i="18"/>
  <c r="S594" i="18"/>
  <c r="Z594" i="18"/>
  <c r="AP594" i="18" s="1"/>
  <c r="BF222" i="18"/>
  <c r="T222" i="18"/>
  <c r="Z222" i="18"/>
  <c r="AP222" i="18" s="1"/>
  <c r="S222" i="18"/>
  <c r="AA222" i="18" s="1"/>
  <c r="AN222" i="18" s="1"/>
  <c r="K777" i="18"/>
  <c r="AM777" i="18" s="1"/>
  <c r="Z245" i="18"/>
  <c r="AP245" i="18" s="1"/>
  <c r="S245" i="18"/>
  <c r="BF245" i="18"/>
  <c r="T245" i="18"/>
  <c r="K240" i="18"/>
  <c r="AM240" i="18" s="1"/>
  <c r="K765" i="18"/>
  <c r="AM765" i="18" s="1"/>
  <c r="BF515" i="18"/>
  <c r="T515" i="18"/>
  <c r="S515" i="18"/>
  <c r="Z515" i="18"/>
  <c r="AP515" i="18" s="1"/>
  <c r="S315" i="18"/>
  <c r="T315" i="18"/>
  <c r="BF315" i="18"/>
  <c r="Z315" i="18"/>
  <c r="AP315" i="18" s="1"/>
  <c r="K29" i="18"/>
  <c r="AM29" i="18" s="1"/>
  <c r="AT520" i="18"/>
  <c r="K468" i="18"/>
  <c r="AM468" i="18" s="1"/>
  <c r="AT587" i="18"/>
  <c r="Z119" i="18"/>
  <c r="AP119" i="18" s="1"/>
  <c r="S119" i="18"/>
  <c r="T119" i="18"/>
  <c r="BF119" i="18"/>
  <c r="AH429" i="18"/>
  <c r="AT493" i="18"/>
  <c r="K75" i="18"/>
  <c r="AM75" i="18" s="1"/>
  <c r="AT71" i="18"/>
  <c r="AT820" i="18"/>
  <c r="AH730" i="18"/>
  <c r="AH517" i="18"/>
  <c r="S155" i="18"/>
  <c r="T155" i="18"/>
  <c r="BF155" i="18"/>
  <c r="Z155" i="18"/>
  <c r="AP155" i="18" s="1"/>
  <c r="AH747" i="18"/>
  <c r="T628" i="18"/>
  <c r="Z628" i="18"/>
  <c r="AP628" i="18" s="1"/>
  <c r="BF628" i="18"/>
  <c r="S628" i="18"/>
  <c r="AT510" i="18"/>
  <c r="K425" i="18"/>
  <c r="AM425" i="18" s="1"/>
  <c r="T197" i="18"/>
  <c r="S197" i="18"/>
  <c r="BF197" i="18"/>
  <c r="Z197" i="18"/>
  <c r="AP197" i="18" s="1"/>
  <c r="AT48" i="18"/>
  <c r="K171" i="18"/>
  <c r="AM171" i="18" s="1"/>
  <c r="K168" i="18"/>
  <c r="AM168" i="18" s="1"/>
  <c r="Z787" i="18"/>
  <c r="AP787" i="18" s="1"/>
  <c r="S787" i="18"/>
  <c r="BF787" i="18"/>
  <c r="T787" i="18"/>
  <c r="T353" i="18"/>
  <c r="Z353" i="18"/>
  <c r="AP353" i="18" s="1"/>
  <c r="S353" i="18"/>
  <c r="BF353" i="18"/>
  <c r="AH678" i="18"/>
  <c r="K13" i="18"/>
  <c r="AM13" i="18" s="1"/>
  <c r="BF51" i="18"/>
  <c r="S51" i="18"/>
  <c r="T51" i="18"/>
  <c r="Z51" i="18"/>
  <c r="AP51" i="18" s="1"/>
  <c r="K349" i="18"/>
  <c r="AM349" i="18" s="1"/>
  <c r="K450" i="18"/>
  <c r="AM450" i="18" s="1"/>
  <c r="AH512" i="18"/>
  <c r="K491" i="18"/>
  <c r="AM491" i="18" s="1"/>
  <c r="BF576" i="18"/>
  <c r="S576" i="18"/>
  <c r="T576" i="18"/>
  <c r="Z576" i="18"/>
  <c r="AP576" i="18" s="1"/>
  <c r="S673" i="18"/>
  <c r="T673" i="18"/>
  <c r="Z673" i="18"/>
  <c r="AP673" i="18" s="1"/>
  <c r="BF673" i="18"/>
  <c r="K802" i="18"/>
  <c r="AM802" i="18" s="1"/>
  <c r="AT486" i="18"/>
  <c r="K838" i="18"/>
  <c r="AM838" i="18" s="1"/>
  <c r="S345" i="18"/>
  <c r="BF345" i="18"/>
  <c r="Z345" i="18"/>
  <c r="AP345" i="18" s="1"/>
  <c r="T345" i="18"/>
  <c r="AH818" i="18"/>
  <c r="S52" i="18"/>
  <c r="BF52" i="18"/>
  <c r="Z52" i="18"/>
  <c r="AP52" i="18" s="1"/>
  <c r="T52" i="18"/>
  <c r="EI7" i="14" s="1"/>
  <c r="AH775" i="18"/>
  <c r="K803" i="18"/>
  <c r="AM803" i="18" s="1"/>
  <c r="K428" i="18"/>
  <c r="AM428" i="18" s="1"/>
  <c r="K746" i="18"/>
  <c r="AM746" i="18" s="1"/>
  <c r="AH677" i="18"/>
  <c r="AH748" i="18"/>
  <c r="Z63" i="18"/>
  <c r="AP63" i="18" s="1"/>
  <c r="T63" i="18"/>
  <c r="BF63" i="18"/>
  <c r="S63" i="18"/>
  <c r="AT542" i="18"/>
  <c r="Z305" i="18"/>
  <c r="AP305" i="18" s="1"/>
  <c r="BF305" i="18"/>
  <c r="T305" i="18"/>
  <c r="S305" i="18"/>
  <c r="K402" i="18"/>
  <c r="AM402" i="18" s="1"/>
  <c r="Z771" i="18"/>
  <c r="AP771" i="18" s="1"/>
  <c r="T771" i="18"/>
  <c r="S771" i="18"/>
  <c r="BF771" i="18"/>
  <c r="S769" i="18"/>
  <c r="T769" i="18"/>
  <c r="Z769" i="18"/>
  <c r="AP769" i="18" s="1"/>
  <c r="BF769" i="18"/>
  <c r="K305" i="18"/>
  <c r="AM305" i="18" s="1"/>
  <c r="S491" i="18"/>
  <c r="T491" i="18"/>
  <c r="Z491" i="18"/>
  <c r="AP491" i="18" s="1"/>
  <c r="BF491" i="18"/>
  <c r="K742" i="18"/>
  <c r="AM742" i="18" s="1"/>
  <c r="AH607" i="18"/>
  <c r="K278" i="18"/>
  <c r="AM278" i="18" s="1"/>
  <c r="K319" i="18"/>
  <c r="AM319" i="18" s="1"/>
  <c r="K82" i="18"/>
  <c r="AM82" i="18" s="1"/>
  <c r="AH704" i="18"/>
  <c r="AH474" i="18"/>
  <c r="AT527" i="18"/>
  <c r="BF642" i="18"/>
  <c r="Z642" i="18"/>
  <c r="AP642" i="18" s="1"/>
  <c r="T642" i="18"/>
  <c r="S642" i="18"/>
  <c r="K404" i="18"/>
  <c r="AM404" i="18" s="1"/>
  <c r="BF163" i="18"/>
  <c r="Z163" i="18"/>
  <c r="AP163" i="18" s="1"/>
  <c r="S163" i="18"/>
  <c r="T163" i="18"/>
  <c r="K811" i="18"/>
  <c r="AM811" i="18" s="1"/>
  <c r="Z434" i="18"/>
  <c r="AP434" i="18" s="1"/>
  <c r="S434" i="18"/>
  <c r="BF434" i="18"/>
  <c r="T434" i="18"/>
  <c r="AH600" i="18"/>
  <c r="AH508" i="18"/>
  <c r="K721" i="18"/>
  <c r="AM721" i="18" s="1"/>
  <c r="T536" i="18"/>
  <c r="Z536" i="18"/>
  <c r="AP536" i="18" s="1"/>
  <c r="S536" i="18"/>
  <c r="BF536" i="18"/>
  <c r="BF726" i="18"/>
  <c r="S726" i="18"/>
  <c r="T726" i="18"/>
  <c r="Z726" i="18"/>
  <c r="AP726" i="18" s="1"/>
  <c r="AH495" i="18"/>
  <c r="AH21" i="18"/>
  <c r="AH744" i="18"/>
  <c r="K172" i="18"/>
  <c r="AM172" i="18" s="1"/>
  <c r="AH576" i="18"/>
  <c r="BF60" i="18"/>
  <c r="T60" i="18"/>
  <c r="Z60" i="18"/>
  <c r="AP60" i="18" s="1"/>
  <c r="S60" i="18"/>
  <c r="K457" i="18"/>
  <c r="AM457" i="18" s="1"/>
  <c r="T652" i="18"/>
  <c r="Z652" i="18"/>
  <c r="AP652" i="18" s="1"/>
  <c r="S652" i="18"/>
  <c r="BF652" i="18"/>
  <c r="AT725" i="18"/>
  <c r="S110" i="18"/>
  <c r="BF110" i="18"/>
  <c r="T110" i="18"/>
  <c r="AA110" i="18" s="1"/>
  <c r="AN110" i="18" s="1"/>
  <c r="Z110" i="18"/>
  <c r="AP110" i="18" s="1"/>
  <c r="K764" i="18"/>
  <c r="AM764" i="18" s="1"/>
  <c r="T425" i="18"/>
  <c r="S425" i="18"/>
  <c r="Z425" i="18"/>
  <c r="AP425" i="18" s="1"/>
  <c r="BF425" i="18"/>
  <c r="Z492" i="18"/>
  <c r="AP492" i="18" s="1"/>
  <c r="BF492" i="18"/>
  <c r="S492" i="18"/>
  <c r="T492" i="18"/>
  <c r="K244" i="18"/>
  <c r="AM244" i="18" s="1"/>
  <c r="AH497" i="18"/>
  <c r="BF436" i="18"/>
  <c r="S436" i="18"/>
  <c r="Z436" i="18"/>
  <c r="AP436" i="18" s="1"/>
  <c r="T436" i="18"/>
  <c r="K11" i="18"/>
  <c r="AM11" i="18" s="1"/>
  <c r="AH724" i="18"/>
  <c r="K140" i="18"/>
  <c r="AM140" i="18" s="1"/>
  <c r="AH362" i="18"/>
  <c r="K411" i="18"/>
  <c r="AM411" i="18" s="1"/>
  <c r="K485" i="18"/>
  <c r="AM485" i="18" s="1"/>
  <c r="K525" i="18"/>
  <c r="AM525" i="18" s="1"/>
  <c r="AT471" i="18"/>
  <c r="AH786" i="18"/>
  <c r="K785" i="18"/>
  <c r="AM785" i="18" s="1"/>
  <c r="BF622" i="18"/>
  <c r="Z622" i="18"/>
  <c r="AP622" i="18" s="1"/>
  <c r="S622" i="18"/>
  <c r="T622" i="18"/>
  <c r="K469" i="18"/>
  <c r="AM469" i="18" s="1"/>
  <c r="S290" i="18"/>
  <c r="T290" i="18"/>
  <c r="Z290" i="18"/>
  <c r="AP290" i="18" s="1"/>
  <c r="BF290" i="18"/>
  <c r="AT456" i="18"/>
  <c r="Z187" i="18"/>
  <c r="AP187" i="18" s="1"/>
  <c r="BF187" i="18"/>
  <c r="S187" i="18"/>
  <c r="T187" i="18"/>
  <c r="AT549" i="18"/>
  <c r="K30" i="18"/>
  <c r="AM30" i="18" s="1"/>
  <c r="T543" i="18"/>
  <c r="Z543" i="18"/>
  <c r="AP543" i="18" s="1"/>
  <c r="BF543" i="18"/>
  <c r="S543" i="18"/>
  <c r="T310" i="18"/>
  <c r="Z310" i="18"/>
  <c r="AP310" i="18" s="1"/>
  <c r="S310" i="18"/>
  <c r="BF310" i="18"/>
  <c r="Z98" i="18"/>
  <c r="AP98" i="18" s="1"/>
  <c r="BF98" i="18"/>
  <c r="S98" i="18"/>
  <c r="T98" i="18"/>
  <c r="K41" i="18"/>
  <c r="AM41" i="18" s="1"/>
  <c r="K196" i="18"/>
  <c r="AM196" i="18" s="1"/>
  <c r="AT423" i="18"/>
  <c r="Z362" i="18"/>
  <c r="T362" i="18"/>
  <c r="BF362" i="18"/>
  <c r="S362" i="18"/>
  <c r="AH477" i="18"/>
  <c r="K784" i="18"/>
  <c r="AM784" i="18" s="1"/>
  <c r="T643" i="18"/>
  <c r="S643" i="18"/>
  <c r="Z643" i="18"/>
  <c r="AP643" i="18" s="1"/>
  <c r="BF643" i="18"/>
  <c r="AH501" i="18"/>
  <c r="AT562" i="18"/>
  <c r="T426" i="18"/>
  <c r="Z426" i="18"/>
  <c r="AP426" i="18" s="1"/>
  <c r="S426" i="18"/>
  <c r="BF426" i="18"/>
  <c r="AT25" i="18"/>
  <c r="K705" i="18"/>
  <c r="AM705" i="18" s="1"/>
  <c r="AT504" i="18"/>
  <c r="Z720" i="18"/>
  <c r="AP720" i="18" s="1"/>
  <c r="S720" i="18"/>
  <c r="BF720" i="18"/>
  <c r="T720" i="18"/>
  <c r="AH746" i="18"/>
  <c r="T170" i="18"/>
  <c r="Z170" i="18"/>
  <c r="AP170" i="18" s="1"/>
  <c r="BF170" i="18"/>
  <c r="S170" i="18"/>
  <c r="AH761" i="18"/>
  <c r="AT605" i="18"/>
  <c r="K555" i="18"/>
  <c r="AM555" i="18" s="1"/>
  <c r="AH363" i="18"/>
  <c r="BF552" i="18"/>
  <c r="S552" i="18"/>
  <c r="Z552" i="18"/>
  <c r="AP552" i="18" s="1"/>
  <c r="T552" i="18"/>
  <c r="K70" i="18"/>
  <c r="AM70" i="18" s="1"/>
  <c r="S648" i="18"/>
  <c r="BF648" i="18"/>
  <c r="Z648" i="18"/>
  <c r="AP648" i="18" s="1"/>
  <c r="T648" i="18"/>
  <c r="K182" i="18"/>
  <c r="AM182" i="18" s="1"/>
  <c r="T385" i="18"/>
  <c r="BF385" i="18"/>
  <c r="S385" i="18"/>
  <c r="Z385" i="18"/>
  <c r="AP385" i="18" s="1"/>
  <c r="AT698" i="18"/>
  <c r="K559" i="18"/>
  <c r="AM559" i="18" s="1"/>
  <c r="K727" i="18"/>
  <c r="AM727" i="18" s="1"/>
  <c r="K87" i="18"/>
  <c r="AM87" i="18" s="1"/>
  <c r="K496" i="18"/>
  <c r="AM496" i="18" s="1"/>
  <c r="Z87" i="18"/>
  <c r="AP87" i="18" s="1"/>
  <c r="S87" i="18"/>
  <c r="T87" i="18"/>
  <c r="BF87" i="18"/>
  <c r="S799" i="18"/>
  <c r="T799" i="18"/>
  <c r="BF799" i="18"/>
  <c r="Z799" i="18"/>
  <c r="AP799" i="18" s="1"/>
  <c r="K343" i="18"/>
  <c r="AM343" i="18" s="1"/>
  <c r="AT497" i="18"/>
  <c r="AT40" i="18"/>
  <c r="AT632" i="18"/>
  <c r="K675" i="18"/>
  <c r="AM675" i="18" s="1"/>
  <c r="K728" i="18"/>
  <c r="AM728" i="18" s="1"/>
  <c r="K191" i="18"/>
  <c r="AM191" i="18" s="1"/>
  <c r="K358" i="18"/>
  <c r="AM358" i="18" s="1"/>
  <c r="BF760" i="18"/>
  <c r="S760" i="18"/>
  <c r="T760" i="18"/>
  <c r="Z760" i="18"/>
  <c r="AP760" i="18" s="1"/>
  <c r="Z470" i="18"/>
  <c r="AP470" i="18" s="1"/>
  <c r="S470" i="18"/>
  <c r="T470" i="18"/>
  <c r="BF470" i="18"/>
  <c r="AH797" i="18"/>
  <c r="AT658" i="18"/>
  <c r="T825" i="18"/>
  <c r="Z825" i="18"/>
  <c r="AP825" i="18" s="1"/>
  <c r="BF825" i="18"/>
  <c r="S825" i="18"/>
  <c r="AH769" i="18"/>
  <c r="AH690" i="18"/>
  <c r="K146" i="18"/>
  <c r="AM146" i="18" s="1"/>
  <c r="K653" i="18"/>
  <c r="AM653" i="18" s="1"/>
  <c r="AT615" i="18"/>
  <c r="AT744" i="18"/>
  <c r="BF272" i="18"/>
  <c r="S272" i="18"/>
  <c r="Z272" i="18"/>
  <c r="AP272" i="18" s="1"/>
  <c r="T272" i="18"/>
  <c r="AH35" i="18"/>
  <c r="AT472" i="18"/>
  <c r="K724" i="18"/>
  <c r="AM724" i="18" s="1"/>
  <c r="Z41" i="18"/>
  <c r="AP41" i="18" s="1"/>
  <c r="BF41" i="18"/>
  <c r="S41" i="18"/>
  <c r="T41" i="18"/>
  <c r="AH680" i="18"/>
  <c r="Z50" i="18"/>
  <c r="AP50" i="18" s="1"/>
  <c r="T50" i="18"/>
  <c r="BF50" i="18"/>
  <c r="S50" i="18"/>
  <c r="K456" i="18"/>
  <c r="AM456" i="18" s="1"/>
  <c r="K625" i="18"/>
  <c r="AM625" i="18" s="1"/>
  <c r="AT603" i="18"/>
  <c r="K62" i="18"/>
  <c r="AM62" i="18" s="1"/>
  <c r="K138" i="18"/>
  <c r="AM138" i="18" s="1"/>
  <c r="AT431" i="18"/>
  <c r="S370" i="18"/>
  <c r="BF370" i="18"/>
  <c r="T370" i="18"/>
  <c r="Z370" i="18"/>
  <c r="AP370" i="18" s="1"/>
  <c r="K83" i="18"/>
  <c r="AM83" i="18" s="1"/>
  <c r="T323" i="18"/>
  <c r="BF323" i="18"/>
  <c r="S323" i="18"/>
  <c r="Z323" i="18"/>
  <c r="AP323" i="18" s="1"/>
  <c r="AT787" i="18"/>
  <c r="BF103" i="18"/>
  <c r="Z103" i="18"/>
  <c r="AP103" i="18" s="1"/>
  <c r="S103" i="18"/>
  <c r="T103" i="18"/>
  <c r="Z184" i="18"/>
  <c r="AP184" i="18" s="1"/>
  <c r="T184" i="18"/>
  <c r="BF184" i="18"/>
  <c r="S184" i="18"/>
  <c r="Z573" i="18"/>
  <c r="AP573" i="18" s="1"/>
  <c r="S573" i="18"/>
  <c r="BF573" i="18"/>
  <c r="T573" i="18"/>
  <c r="BF217" i="18"/>
  <c r="S217" i="18"/>
  <c r="T217" i="18"/>
  <c r="Z217" i="18"/>
  <c r="AP217" i="18" s="1"/>
  <c r="AT516" i="18"/>
  <c r="K298" i="18"/>
  <c r="AM298" i="18" s="1"/>
  <c r="S22" i="18"/>
  <c r="BF22" i="18"/>
  <c r="Z22" i="18"/>
  <c r="T22" i="18"/>
  <c r="AT570" i="18"/>
  <c r="K590" i="18"/>
  <c r="AM590" i="18" s="1"/>
  <c r="K633" i="18"/>
  <c r="AM633" i="18" s="1"/>
  <c r="AH17" i="18"/>
  <c r="AT469" i="18"/>
  <c r="K276" i="18"/>
  <c r="AM276" i="18" s="1"/>
  <c r="AH794" i="18"/>
  <c r="K344" i="18"/>
  <c r="AM344" i="18" s="1"/>
  <c r="K474" i="18"/>
  <c r="AM474" i="18" s="1"/>
  <c r="K473" i="18"/>
  <c r="AM473" i="18" s="1"/>
  <c r="AT701" i="18"/>
  <c r="Z551" i="18"/>
  <c r="AP551" i="18" s="1"/>
  <c r="BF551" i="18"/>
  <c r="S551" i="18"/>
  <c r="T551" i="18"/>
  <c r="Z516" i="18"/>
  <c r="AP516" i="18" s="1"/>
  <c r="T516" i="18"/>
  <c r="BF516" i="18"/>
  <c r="S516" i="18"/>
  <c r="BF539" i="18"/>
  <c r="S539" i="18"/>
  <c r="Z539" i="18"/>
  <c r="AP539" i="18" s="1"/>
  <c r="T539" i="18"/>
  <c r="AH826" i="18"/>
  <c r="Z440" i="18"/>
  <c r="AP440" i="18" s="1"/>
  <c r="S440" i="18"/>
  <c r="T440" i="18"/>
  <c r="BF440" i="18"/>
  <c r="AT712" i="18"/>
  <c r="K455" i="18"/>
  <c r="AM455" i="18" s="1"/>
  <c r="AH425" i="18"/>
  <c r="T569" i="18"/>
  <c r="Z569" i="18"/>
  <c r="AP569" i="18" s="1"/>
  <c r="S569" i="18"/>
  <c r="BF569" i="18"/>
  <c r="T565" i="18"/>
  <c r="Z565" i="18"/>
  <c r="AP565" i="18" s="1"/>
  <c r="S565" i="18"/>
  <c r="BF565" i="18"/>
  <c r="K632" i="18"/>
  <c r="AM632" i="18" s="1"/>
  <c r="S445" i="18"/>
  <c r="BF445" i="18"/>
  <c r="Z445" i="18"/>
  <c r="AP445" i="18" s="1"/>
  <c r="T445" i="18"/>
  <c r="K660" i="18"/>
  <c r="AM660" i="18" s="1"/>
  <c r="K177" i="18"/>
  <c r="AM177" i="18" s="1"/>
  <c r="AT749" i="18"/>
  <c r="AH574" i="18"/>
  <c r="K158" i="18"/>
  <c r="AM158" i="18" s="1"/>
  <c r="BF432" i="18"/>
  <c r="Z432" i="18"/>
  <c r="AP432" i="18" s="1"/>
  <c r="S432" i="18"/>
  <c r="T432" i="18"/>
  <c r="K364" i="18"/>
  <c r="AM364" i="18" s="1"/>
  <c r="T604" i="18"/>
  <c r="BF604" i="18"/>
  <c r="S604" i="18"/>
  <c r="Z604" i="18"/>
  <c r="AP604" i="18" s="1"/>
  <c r="AT590" i="18"/>
  <c r="K210" i="18"/>
  <c r="AM210" i="18" s="1"/>
  <c r="K234" i="18"/>
  <c r="AM234" i="18" s="1"/>
  <c r="K192" i="18"/>
  <c r="AM192" i="18" s="1"/>
  <c r="AT810" i="18"/>
  <c r="BF180" i="18"/>
  <c r="T180" i="18"/>
  <c r="Z180" i="18"/>
  <c r="AP180" i="18" s="1"/>
  <c r="S180" i="18"/>
  <c r="K835" i="18"/>
  <c r="AM835" i="18" s="1"/>
  <c r="S464" i="18"/>
  <c r="Z464" i="18"/>
  <c r="AP464" i="18" s="1"/>
  <c r="T464" i="18"/>
  <c r="BF464" i="18"/>
  <c r="S202" i="18"/>
  <c r="T202" i="18"/>
  <c r="BF202" i="18"/>
  <c r="Z202" i="18"/>
  <c r="AP202" i="18" s="1"/>
  <c r="BF763" i="18"/>
  <c r="Z763" i="18"/>
  <c r="AP763" i="18" s="1"/>
  <c r="T763" i="18"/>
  <c r="S763" i="18"/>
  <c r="AH811" i="18"/>
  <c r="T77" i="18"/>
  <c r="S77" i="18"/>
  <c r="Z77" i="18"/>
  <c r="AP77" i="18" s="1"/>
  <c r="BF77" i="18"/>
  <c r="BF144" i="18"/>
  <c r="Z144" i="18"/>
  <c r="AP144" i="18" s="1"/>
  <c r="T144" i="18"/>
  <c r="S144" i="18"/>
  <c r="T44" i="18"/>
  <c r="BF44" i="18"/>
  <c r="S44" i="18"/>
  <c r="Z44" i="18"/>
  <c r="AP44" i="18" s="1"/>
  <c r="AH807" i="18"/>
  <c r="Z752" i="18"/>
  <c r="AP752" i="18" s="1"/>
  <c r="BF752" i="18"/>
  <c r="S752" i="18"/>
  <c r="T752" i="18"/>
  <c r="AH659" i="18"/>
  <c r="Z670" i="18"/>
  <c r="AP670" i="18" s="1"/>
  <c r="T670" i="18"/>
  <c r="S670" i="18"/>
  <c r="BF670" i="18"/>
  <c r="AH753" i="18"/>
  <c r="AH617" i="18"/>
  <c r="AT619" i="18"/>
  <c r="S674" i="18"/>
  <c r="Z674" i="18"/>
  <c r="AP674" i="18" s="1"/>
  <c r="T674" i="18"/>
  <c r="BF674" i="18"/>
  <c r="AH597" i="18"/>
  <c r="K235" i="18"/>
  <c r="AM235" i="18" s="1"/>
  <c r="Z843" i="18"/>
  <c r="AP843" i="18" s="1"/>
  <c r="BF843" i="18"/>
  <c r="T843" i="18"/>
  <c r="S843" i="18"/>
  <c r="S727" i="18"/>
  <c r="BF727" i="18"/>
  <c r="T727" i="18"/>
  <c r="Z727" i="18"/>
  <c r="AP727" i="18" s="1"/>
  <c r="AT10" i="18"/>
  <c r="AT690" i="18"/>
  <c r="AT558" i="18"/>
  <c r="K15" i="18"/>
  <c r="AM15" i="18" s="1"/>
  <c r="K100" i="18"/>
  <c r="AM100" i="18" s="1"/>
  <c r="K570" i="18"/>
  <c r="AM570" i="18" s="1"/>
  <c r="T112" i="18"/>
  <c r="EI10" i="14" s="1"/>
  <c r="S112" i="18"/>
  <c r="EH10" i="14" s="1"/>
  <c r="EJ10" i="14" s="1"/>
  <c r="Z112" i="18"/>
  <c r="AP112" i="18" s="1"/>
  <c r="BF112" i="18"/>
  <c r="Z731" i="18"/>
  <c r="AP731" i="18" s="1"/>
  <c r="S731" i="18"/>
  <c r="T731" i="18"/>
  <c r="BF731" i="18"/>
  <c r="AT760" i="18"/>
  <c r="K596" i="18"/>
  <c r="AM596" i="18" s="1"/>
  <c r="AT742" i="18"/>
  <c r="K544" i="18"/>
  <c r="AM544" i="18" s="1"/>
  <c r="AT745" i="18"/>
  <c r="AT574" i="18"/>
  <c r="BF634" i="18"/>
  <c r="S634" i="18"/>
  <c r="Z634" i="18"/>
  <c r="AP634" i="18" s="1"/>
  <c r="T634" i="18"/>
  <c r="T562" i="18"/>
  <c r="Z562" i="18"/>
  <c r="AP562" i="18" s="1"/>
  <c r="S562" i="18"/>
  <c r="BF562" i="18"/>
  <c r="AT575" i="18"/>
  <c r="BF535" i="18"/>
  <c r="S535" i="18"/>
  <c r="T535" i="18"/>
  <c r="Z535" i="18"/>
  <c r="AP535" i="18" s="1"/>
  <c r="K538" i="18"/>
  <c r="AM538" i="18" s="1"/>
  <c r="AT509" i="18"/>
  <c r="K367" i="18"/>
  <c r="AM367" i="18" s="1"/>
  <c r="BF66" i="18"/>
  <c r="T66" i="18"/>
  <c r="S66" i="18"/>
  <c r="Z66" i="18"/>
  <c r="AP66" i="18" s="1"/>
  <c r="Z456" i="18"/>
  <c r="AP456" i="18" s="1"/>
  <c r="BF456" i="18"/>
  <c r="T456" i="18"/>
  <c r="S456" i="18"/>
  <c r="T279" i="18"/>
  <c r="Z279" i="18"/>
  <c r="AP279" i="18" s="1"/>
  <c r="BF279" i="18"/>
  <c r="S279" i="18"/>
  <c r="T258" i="18"/>
  <c r="Z258" i="18"/>
  <c r="AP258" i="18" s="1"/>
  <c r="S258" i="18"/>
  <c r="BF258" i="18"/>
  <c r="K510" i="18"/>
  <c r="AM510" i="18" s="1"/>
  <c r="AT522" i="18"/>
  <c r="Z35" i="18"/>
  <c r="AP35" i="18" s="1"/>
  <c r="T35" i="18"/>
  <c r="BF35" i="18"/>
  <c r="S35" i="18"/>
  <c r="AT584" i="18"/>
  <c r="K166" i="18"/>
  <c r="AM166" i="18" s="1"/>
  <c r="K57" i="18"/>
  <c r="AM57" i="18" s="1"/>
  <c r="Z412" i="18"/>
  <c r="AP412" i="18" s="1"/>
  <c r="S412" i="18"/>
  <c r="T412" i="18"/>
  <c r="BF412" i="18"/>
  <c r="K557" i="18"/>
  <c r="AM557" i="18" s="1"/>
  <c r="AT777" i="18"/>
  <c r="T364" i="18"/>
  <c r="Z364" i="18"/>
  <c r="S364" i="18"/>
  <c r="BF364" i="18"/>
  <c r="AT473" i="18"/>
  <c r="AH656" i="18"/>
  <c r="AT14" i="18"/>
  <c r="BF584" i="18"/>
  <c r="S584" i="18"/>
  <c r="Z584" i="18"/>
  <c r="AP584" i="18" s="1"/>
  <c r="T584" i="18"/>
  <c r="K152" i="18"/>
  <c r="AM152" i="18" s="1"/>
  <c r="AH570" i="18"/>
  <c r="AH561" i="18"/>
  <c r="T71" i="18"/>
  <c r="BF71" i="18"/>
  <c r="Z71" i="18"/>
  <c r="AP71" i="18" s="1"/>
  <c r="S71" i="18"/>
  <c r="AH791" i="18"/>
  <c r="K439" i="18"/>
  <c r="AM439" i="18" s="1"/>
  <c r="T497" i="18"/>
  <c r="S497" i="18"/>
  <c r="BF497" i="18"/>
  <c r="Z497" i="18"/>
  <c r="AP497" i="18" s="1"/>
  <c r="BF70" i="18"/>
  <c r="Z70" i="18"/>
  <c r="AP70" i="18" s="1"/>
  <c r="S70" i="18"/>
  <c r="T70" i="18"/>
  <c r="K489" i="18"/>
  <c r="AM489" i="18" s="1"/>
  <c r="BF651" i="18"/>
  <c r="S651" i="18"/>
  <c r="T651" i="18"/>
  <c r="Z651" i="18"/>
  <c r="AP651" i="18" s="1"/>
  <c r="AH605" i="18"/>
  <c r="K102" i="18"/>
  <c r="AM102" i="18" s="1"/>
  <c r="K207" i="18"/>
  <c r="AM207" i="18" s="1"/>
  <c r="K241" i="18"/>
  <c r="AM241" i="18" s="1"/>
  <c r="Z378" i="18"/>
  <c r="AP378" i="18" s="1"/>
  <c r="BF378" i="18"/>
  <c r="S378" i="18"/>
  <c r="T378" i="18"/>
  <c r="K506" i="18"/>
  <c r="AM506" i="18" s="1"/>
  <c r="K609" i="18"/>
  <c r="AM609" i="18" s="1"/>
  <c r="K664" i="18"/>
  <c r="AM664" i="18" s="1"/>
  <c r="K153" i="18"/>
  <c r="AM153" i="18" s="1"/>
  <c r="K656" i="18"/>
  <c r="AM656" i="18" s="1"/>
  <c r="AH774" i="18"/>
  <c r="T528" i="18"/>
  <c r="Z528" i="18"/>
  <c r="AP528" i="18" s="1"/>
  <c r="BF528" i="18"/>
  <c r="S528" i="18"/>
  <c r="S817" i="18"/>
  <c r="BF817" i="18"/>
  <c r="Z817" i="18"/>
  <c r="AP817" i="18" s="1"/>
  <c r="T817" i="18"/>
  <c r="Z81" i="18"/>
  <c r="AP81" i="18" s="1"/>
  <c r="T81" i="18"/>
  <c r="S81" i="18"/>
  <c r="BF81" i="18"/>
  <c r="K334" i="18"/>
  <c r="AM334" i="18" s="1"/>
  <c r="K562" i="18"/>
  <c r="AM562" i="18" s="1"/>
  <c r="K246" i="18"/>
  <c r="AM246" i="18" s="1"/>
  <c r="BF667" i="18"/>
  <c r="Z667" i="18"/>
  <c r="AP667" i="18" s="1"/>
  <c r="S667" i="18"/>
  <c r="T667" i="18"/>
  <c r="K113" i="18"/>
  <c r="AM113" i="18" s="1"/>
  <c r="AT434" i="18"/>
  <c r="AH514" i="18"/>
  <c r="AT452" i="18"/>
  <c r="AH627" i="18"/>
  <c r="K758" i="18"/>
  <c r="AM758" i="18" s="1"/>
  <c r="AH484" i="18"/>
  <c r="S93" i="18"/>
  <c r="AA93" i="18" s="1"/>
  <c r="AN93" i="18" s="1"/>
  <c r="BF93" i="18"/>
  <c r="Z93" i="18"/>
  <c r="AP93" i="18" s="1"/>
  <c r="T93" i="18"/>
  <c r="T247" i="18"/>
  <c r="AA247" i="18" s="1"/>
  <c r="AN247" i="18" s="1"/>
  <c r="S247" i="18"/>
  <c r="BF247" i="18"/>
  <c r="Z247" i="18"/>
  <c r="AP247" i="18" s="1"/>
  <c r="AH541" i="18"/>
  <c r="Z165" i="18"/>
  <c r="AP165" i="18" s="1"/>
  <c r="T165" i="18"/>
  <c r="BF165" i="18"/>
  <c r="S165" i="18"/>
  <c r="Z172" i="18"/>
  <c r="AP172" i="18" s="1"/>
  <c r="S172" i="18"/>
  <c r="EH13" i="14" s="1"/>
  <c r="BF172" i="18"/>
  <c r="T172" i="18"/>
  <c r="EI13" i="14" s="1"/>
  <c r="Z308" i="18"/>
  <c r="AP308" i="18" s="1"/>
  <c r="BF308" i="18"/>
  <c r="T308" i="18"/>
  <c r="S308" i="18"/>
  <c r="AA308" i="18" s="1"/>
  <c r="AN308" i="18" s="1"/>
  <c r="K108" i="18"/>
  <c r="AM108" i="18" s="1"/>
  <c r="T282" i="18"/>
  <c r="S282" i="18"/>
  <c r="BF282" i="18"/>
  <c r="Z282" i="18"/>
  <c r="AP282" i="18" s="1"/>
  <c r="AH829" i="18"/>
  <c r="Z38" i="18"/>
  <c r="AP38" i="18" s="1"/>
  <c r="S38" i="18"/>
  <c r="AA38" i="18" s="1"/>
  <c r="AN38" i="18" s="1"/>
  <c r="T38" i="18"/>
  <c r="BF38" i="18"/>
  <c r="AH431" i="18"/>
  <c r="K200" i="18"/>
  <c r="AM200" i="18" s="1"/>
  <c r="K63" i="18"/>
  <c r="AM63" i="18" s="1"/>
  <c r="S665" i="18"/>
  <c r="T665" i="18"/>
  <c r="BF665" i="18"/>
  <c r="Z665" i="18"/>
  <c r="AP665" i="18" s="1"/>
  <c r="Z692" i="18"/>
  <c r="AP692" i="18" s="1"/>
  <c r="S692" i="18"/>
  <c r="T692" i="18"/>
  <c r="BF692" i="18"/>
  <c r="K684" i="18"/>
  <c r="AM684" i="18" s="1"/>
  <c r="AT716" i="18"/>
  <c r="K248" i="18"/>
  <c r="AM248" i="18" s="1"/>
  <c r="Z325" i="18"/>
  <c r="AP325" i="18" s="1"/>
  <c r="BF325" i="18"/>
  <c r="T325" i="18"/>
  <c r="S325" i="18"/>
  <c r="AH840" i="18"/>
  <c r="Z408" i="18"/>
  <c r="AP408" i="18" s="1"/>
  <c r="BF408" i="18"/>
  <c r="S408" i="18"/>
  <c r="AA408" i="18" s="1"/>
  <c r="AN408" i="18" s="1"/>
  <c r="T408" i="18"/>
  <c r="Z230" i="18"/>
  <c r="AP230" i="18" s="1"/>
  <c r="T230" i="18"/>
  <c r="S230" i="18"/>
  <c r="BF230" i="18"/>
  <c r="K281" i="18"/>
  <c r="AM281" i="18" s="1"/>
  <c r="K772" i="18"/>
  <c r="AM772" i="18" s="1"/>
  <c r="K516" i="18"/>
  <c r="AM516" i="18" s="1"/>
  <c r="K253" i="18"/>
  <c r="AM253" i="18" s="1"/>
  <c r="AT732" i="18"/>
  <c r="T773" i="18"/>
  <c r="Z773" i="18"/>
  <c r="AP773" i="18" s="1"/>
  <c r="BF773" i="18"/>
  <c r="S773" i="18"/>
  <c r="T54" i="18"/>
  <c r="S54" i="18"/>
  <c r="AA54" i="18" s="1"/>
  <c r="AN54" i="18" s="1"/>
  <c r="BF54" i="18"/>
  <c r="Z54" i="18"/>
  <c r="AP54" i="18" s="1"/>
  <c r="K28" i="18"/>
  <c r="AM28" i="18" s="1"/>
  <c r="BF257" i="18"/>
  <c r="S257" i="18"/>
  <c r="T257" i="18"/>
  <c r="Z257" i="18"/>
  <c r="AP257" i="18" s="1"/>
  <c r="K223" i="18"/>
  <c r="AM223" i="18" s="1"/>
  <c r="K348" i="18"/>
  <c r="AM348" i="18" s="1"/>
  <c r="K80" i="18"/>
  <c r="AM80" i="18" s="1"/>
  <c r="AT372" i="18"/>
  <c r="Z755" i="18"/>
  <c r="AP755" i="18" s="1"/>
  <c r="S755" i="18"/>
  <c r="BF755" i="18"/>
  <c r="T755" i="18"/>
  <c r="T691" i="18"/>
  <c r="Z691" i="18"/>
  <c r="AP691" i="18" s="1"/>
  <c r="BF691" i="18"/>
  <c r="S691" i="18"/>
  <c r="BF740" i="18"/>
  <c r="S740" i="18"/>
  <c r="T740" i="18"/>
  <c r="Z740" i="18"/>
  <c r="AP740" i="18" s="1"/>
  <c r="BF40" i="18"/>
  <c r="S40" i="18"/>
  <c r="T40" i="18"/>
  <c r="Z40" i="18"/>
  <c r="AP40" i="18" s="1"/>
  <c r="Z336" i="18"/>
  <c r="AP336" i="18" s="1"/>
  <c r="BF336" i="18"/>
  <c r="S336" i="18"/>
  <c r="T336" i="18"/>
  <c r="AH493" i="18"/>
  <c r="AH808" i="18"/>
  <c r="K169" i="18"/>
  <c r="AM169" i="18" s="1"/>
  <c r="K776" i="18"/>
  <c r="AM776" i="18" s="1"/>
  <c r="AH672" i="18"/>
  <c r="K161" i="18"/>
  <c r="AM161" i="18" s="1"/>
  <c r="K423" i="18"/>
  <c r="AM423" i="18" s="1"/>
  <c r="AH538" i="18"/>
  <c r="BF225" i="18"/>
  <c r="S225" i="18"/>
  <c r="T225" i="18"/>
  <c r="Z225" i="18"/>
  <c r="AP225" i="18" s="1"/>
  <c r="K606" i="18"/>
  <c r="AM606" i="18" s="1"/>
  <c r="K12" i="18"/>
  <c r="AM12" i="18" s="1"/>
  <c r="AT771" i="18"/>
  <c r="S394" i="18"/>
  <c r="Z394" i="18"/>
  <c r="AP394" i="18" s="1"/>
  <c r="T394" i="18"/>
  <c r="BF394" i="18"/>
  <c r="AT445" i="18"/>
  <c r="AT627" i="18"/>
  <c r="Z57" i="18"/>
  <c r="AP57" i="18" s="1"/>
  <c r="T57" i="18"/>
  <c r="BF57" i="18"/>
  <c r="S57" i="18"/>
  <c r="S797" i="18"/>
  <c r="BF797" i="18"/>
  <c r="Z797" i="18"/>
  <c r="AP797" i="18" s="1"/>
  <c r="T797" i="18"/>
  <c r="AT650" i="18"/>
  <c r="K64" i="18"/>
  <c r="AM64" i="18" s="1"/>
  <c r="K431" i="18"/>
  <c r="AM431" i="18" s="1"/>
  <c r="Z424" i="18"/>
  <c r="AP424" i="18" s="1"/>
  <c r="T424" i="18"/>
  <c r="BF424" i="18"/>
  <c r="S424" i="18"/>
  <c r="K406" i="18"/>
  <c r="AM406" i="18" s="1"/>
  <c r="AH483" i="18"/>
  <c r="S185" i="18"/>
  <c r="BF185" i="18"/>
  <c r="Z185" i="18"/>
  <c r="AP185" i="18" s="1"/>
  <c r="T185" i="18"/>
  <c r="S265" i="18"/>
  <c r="T265" i="18"/>
  <c r="BF265" i="18"/>
  <c r="Z265" i="18"/>
  <c r="AP265" i="18" s="1"/>
  <c r="AH720" i="18"/>
  <c r="Z585" i="18"/>
  <c r="AP585" i="18" s="1"/>
  <c r="BF585" i="18"/>
  <c r="S585" i="18"/>
  <c r="T585" i="18"/>
  <c r="K318" i="18"/>
  <c r="AM318" i="18" s="1"/>
  <c r="AT35" i="18"/>
  <c r="BF287" i="18"/>
  <c r="T287" i="18"/>
  <c r="Z287" i="18"/>
  <c r="AP287" i="18" s="1"/>
  <c r="S287" i="18"/>
  <c r="S267" i="18"/>
  <c r="Z267" i="18"/>
  <c r="AP267" i="18" s="1"/>
  <c r="BF267" i="18"/>
  <c r="T267" i="18"/>
  <c r="AA267" i="18" s="1"/>
  <c r="AN267" i="18" s="1"/>
  <c r="T117" i="18"/>
  <c r="S117" i="18"/>
  <c r="BF117" i="18"/>
  <c r="Z117" i="18"/>
  <c r="AP117" i="18" s="1"/>
  <c r="K444" i="18"/>
  <c r="AM444" i="18" s="1"/>
  <c r="K351" i="18"/>
  <c r="AM351" i="18" s="1"/>
  <c r="K458" i="18"/>
  <c r="AM458" i="18" s="1"/>
  <c r="Z347" i="18"/>
  <c r="AP347" i="18" s="1"/>
  <c r="S347" i="18"/>
  <c r="T347" i="18"/>
  <c r="BF347" i="18"/>
  <c r="AH369" i="18"/>
  <c r="T495" i="18"/>
  <c r="S495" i="18"/>
  <c r="Z495" i="18"/>
  <c r="AP495" i="18" s="1"/>
  <c r="BF495" i="18"/>
  <c r="K94" i="18"/>
  <c r="AM94" i="18" s="1"/>
  <c r="BF579" i="18"/>
  <c r="Z579" i="18"/>
  <c r="AP579" i="18" s="1"/>
  <c r="T579" i="18"/>
  <c r="S579" i="18"/>
  <c r="T410" i="18"/>
  <c r="S410" i="18"/>
  <c r="Z410" i="18"/>
  <c r="AP410" i="18" s="1"/>
  <c r="BF410" i="18"/>
  <c r="K356" i="18"/>
  <c r="AM356" i="18" s="1"/>
  <c r="AH490" i="18"/>
  <c r="K567" i="18"/>
  <c r="AM567" i="18" s="1"/>
  <c r="K443" i="18"/>
  <c r="AM443" i="18" s="1"/>
  <c r="AT18" i="18"/>
  <c r="T446" i="18"/>
  <c r="S446" i="18"/>
  <c r="Z446" i="18"/>
  <c r="AP446" i="18" s="1"/>
  <c r="BF446" i="18"/>
  <c r="BF169" i="18"/>
  <c r="Z169" i="18"/>
  <c r="AP169" i="18" s="1"/>
  <c r="S169" i="18"/>
  <c r="T169" i="18"/>
  <c r="Z208" i="18"/>
  <c r="AP208" i="18" s="1"/>
  <c r="BF208" i="18"/>
  <c r="S208" i="18"/>
  <c r="T208" i="18"/>
  <c r="AT362" i="18"/>
  <c r="S433" i="18"/>
  <c r="Z433" i="18"/>
  <c r="AP433" i="18" s="1"/>
  <c r="T433" i="18"/>
  <c r="BF433" i="18"/>
  <c r="Z438" i="18"/>
  <c r="AP438" i="18" s="1"/>
  <c r="T438" i="18"/>
  <c r="S438" i="18"/>
  <c r="BF438" i="18"/>
  <c r="K371" i="18"/>
  <c r="AM371" i="18" s="1"/>
  <c r="AT371" i="18"/>
  <c r="K136" i="18"/>
  <c r="AM136" i="18" s="1"/>
  <c r="BF167" i="18"/>
  <c r="S167" i="18"/>
  <c r="AA167" i="18" s="1"/>
  <c r="AN167" i="18" s="1"/>
  <c r="T167" i="18"/>
  <c r="Z167" i="18"/>
  <c r="AP167" i="18" s="1"/>
  <c r="AH718" i="18"/>
  <c r="AT593" i="18"/>
  <c r="AT430" i="18"/>
  <c r="AH697" i="18"/>
  <c r="AT521" i="18"/>
  <c r="AH526" i="18"/>
  <c r="T352" i="18"/>
  <c r="S352" i="18"/>
  <c r="Z352" i="18"/>
  <c r="AP352" i="18" s="1"/>
  <c r="BF352" i="18"/>
  <c r="BF803" i="18"/>
  <c r="S803" i="18"/>
  <c r="T803" i="18"/>
  <c r="Z803" i="18"/>
  <c r="AP803" i="18" s="1"/>
  <c r="AH445" i="18"/>
  <c r="K114" i="18"/>
  <c r="AM114" i="18" s="1"/>
  <c r="K104" i="18"/>
  <c r="AM104" i="18" s="1"/>
  <c r="K322" i="18"/>
  <c r="AM322" i="18" s="1"/>
  <c r="S294" i="18"/>
  <c r="T294" i="18"/>
  <c r="BF294" i="18"/>
  <c r="Z294" i="18"/>
  <c r="AP294" i="18" s="1"/>
  <c r="BF72" i="18"/>
  <c r="S72" i="18"/>
  <c r="EH8" i="14" s="1"/>
  <c r="EJ8" i="14" s="1"/>
  <c r="T72" i="18"/>
  <c r="EI8" i="14" s="1"/>
  <c r="Z72" i="18"/>
  <c r="AP72" i="18" s="1"/>
  <c r="K137" i="18"/>
  <c r="AM137" i="18" s="1"/>
  <c r="K437" i="18"/>
  <c r="AM437" i="18" s="1"/>
  <c r="K195" i="18"/>
  <c r="AM195" i="18" s="1"/>
  <c r="T61" i="18"/>
  <c r="S61" i="18"/>
  <c r="Z61" i="18"/>
  <c r="AP61" i="18" s="1"/>
  <c r="BF61" i="18"/>
  <c r="AH615" i="18"/>
  <c r="AT821" i="18"/>
  <c r="K672" i="18"/>
  <c r="AM672" i="18" s="1"/>
  <c r="T627" i="18"/>
  <c r="Z627" i="18"/>
  <c r="AP627" i="18" s="1"/>
  <c r="S627" i="18"/>
  <c r="BF627" i="18"/>
  <c r="AH521" i="18"/>
  <c r="K259" i="18"/>
  <c r="AM259" i="18" s="1"/>
  <c r="K226" i="18"/>
  <c r="AM226" i="18" s="1"/>
  <c r="AH554" i="18"/>
  <c r="K621" i="18"/>
  <c r="AM621" i="18" s="1"/>
  <c r="AT624" i="18"/>
  <c r="K33" i="18"/>
  <c r="AM33" i="18" s="1"/>
  <c r="Z55" i="18"/>
  <c r="AP55" i="18" s="1"/>
  <c r="S55" i="18"/>
  <c r="BF55" i="18"/>
  <c r="T55" i="18"/>
  <c r="AT614" i="18"/>
  <c r="K133" i="18"/>
  <c r="AM133" i="18" s="1"/>
  <c r="S419" i="18"/>
  <c r="BF419" i="18"/>
  <c r="T419" i="18"/>
  <c r="Z419" i="18"/>
  <c r="AP419" i="18" s="1"/>
  <c r="T610" i="18"/>
  <c r="Z610" i="18"/>
  <c r="AP610" i="18" s="1"/>
  <c r="BF610" i="18"/>
  <c r="S610" i="18"/>
  <c r="Z541" i="18"/>
  <c r="AP541" i="18" s="1"/>
  <c r="S541" i="18"/>
  <c r="T541" i="18"/>
  <c r="BF541" i="18"/>
  <c r="Z443" i="18"/>
  <c r="AP443" i="18" s="1"/>
  <c r="T443" i="18"/>
  <c r="BF443" i="18"/>
  <c r="S443" i="18"/>
  <c r="BF448" i="18"/>
  <c r="T448" i="18"/>
  <c r="S448" i="18"/>
  <c r="Z448" i="18"/>
  <c r="AP448" i="18" s="1"/>
  <c r="S8" i="18"/>
  <c r="AA8" i="18" s="1"/>
  <c r="AN8" i="18" s="1"/>
  <c r="Z8" i="18"/>
  <c r="T8" i="18"/>
  <c r="BF8" i="18"/>
  <c r="AH540" i="18"/>
  <c r="AH778" i="18"/>
  <c r="K832" i="18"/>
  <c r="AM832" i="18" s="1"/>
  <c r="T664" i="18"/>
  <c r="S664" i="18"/>
  <c r="BF664" i="18"/>
  <c r="Z664" i="18"/>
  <c r="AP664" i="18" s="1"/>
  <c r="AT446" i="18"/>
  <c r="AT550" i="18"/>
  <c r="AT782" i="18"/>
  <c r="K262" i="18"/>
  <c r="AM262" i="18" s="1"/>
  <c r="BF520" i="18"/>
  <c r="T520" i="18"/>
  <c r="S520" i="18"/>
  <c r="Z520" i="18"/>
  <c r="AP520" i="18" s="1"/>
  <c r="K578" i="18"/>
  <c r="AM578" i="18" s="1"/>
  <c r="K844" i="18"/>
  <c r="AM844" i="18" s="1"/>
  <c r="S68" i="18"/>
  <c r="T68" i="18"/>
  <c r="Z68" i="18"/>
  <c r="AP68" i="18" s="1"/>
  <c r="BF68" i="18"/>
  <c r="S620" i="18"/>
  <c r="BF620" i="18"/>
  <c r="Z620" i="18"/>
  <c r="AP620" i="18" s="1"/>
  <c r="T620" i="18"/>
  <c r="AT365" i="18"/>
  <c r="T582" i="18"/>
  <c r="BF582" i="18"/>
  <c r="Z582" i="18"/>
  <c r="AP582" i="18" s="1"/>
  <c r="S582" i="18"/>
  <c r="K72" i="18"/>
  <c r="AM72" i="18" s="1"/>
  <c r="AT537" i="18"/>
  <c r="T236" i="18"/>
  <c r="AA236" i="18" s="1"/>
  <c r="AN236" i="18" s="1"/>
  <c r="BF236" i="18"/>
  <c r="Z236" i="18"/>
  <c r="AP236" i="18" s="1"/>
  <c r="S236" i="18"/>
  <c r="S162" i="18"/>
  <c r="Z162" i="18"/>
  <c r="AP162" i="18" s="1"/>
  <c r="BF162" i="18"/>
  <c r="T162" i="18"/>
  <c r="K842" i="18"/>
  <c r="AM842" i="18" s="1"/>
  <c r="BF435" i="18"/>
  <c r="T435" i="18"/>
  <c r="Z435" i="18"/>
  <c r="AP435" i="18" s="1"/>
  <c r="S435" i="18"/>
  <c r="K698" i="18"/>
  <c r="AM698" i="18" s="1"/>
  <c r="S558" i="18"/>
  <c r="Z558" i="18"/>
  <c r="AP558" i="18" s="1"/>
  <c r="T558" i="18"/>
  <c r="BF558" i="18"/>
  <c r="K494" i="18"/>
  <c r="AM494" i="18" s="1"/>
  <c r="AT16" i="18"/>
  <c r="K584" i="18"/>
  <c r="AM584" i="18" s="1"/>
  <c r="K417" i="18"/>
  <c r="AM417" i="18" s="1"/>
  <c r="AH543" i="18"/>
  <c r="K574" i="18"/>
  <c r="AM574" i="18" s="1"/>
  <c r="BF427" i="18"/>
  <c r="T427" i="18"/>
  <c r="S427" i="18"/>
  <c r="Z427" i="18"/>
  <c r="AP427" i="18" s="1"/>
  <c r="AT36" i="18"/>
  <c r="AH454" i="18"/>
  <c r="T390" i="18"/>
  <c r="S390" i="18"/>
  <c r="Z390" i="18"/>
  <c r="AP390" i="18" s="1"/>
  <c r="BF390" i="18"/>
  <c r="BF97" i="18"/>
  <c r="S97" i="18"/>
  <c r="Z97" i="18"/>
  <c r="AP97" i="18" s="1"/>
  <c r="T97" i="18"/>
  <c r="K202" i="18"/>
  <c r="AM202" i="18" s="1"/>
  <c r="K185" i="18"/>
  <c r="AM185" i="18" s="1"/>
  <c r="AT836" i="18"/>
  <c r="BF212" i="18"/>
  <c r="S212" i="18"/>
  <c r="EH15" i="14" s="1"/>
  <c r="EJ15" i="14" s="1"/>
  <c r="Z212" i="18"/>
  <c r="AP212" i="18" s="1"/>
  <c r="T212" i="18"/>
  <c r="EI15" i="14" s="1"/>
  <c r="K662" i="18"/>
  <c r="AM662" i="18" s="1"/>
  <c r="S459" i="18"/>
  <c r="Z459" i="18"/>
  <c r="AP459" i="18" s="1"/>
  <c r="BF459" i="18"/>
  <c r="T459" i="18"/>
  <c r="AT567" i="18"/>
  <c r="AH611" i="18"/>
  <c r="K639" i="18"/>
  <c r="AM639" i="18" s="1"/>
  <c r="Z28" i="18"/>
  <c r="AP28" i="18" s="1"/>
  <c r="T28" i="18"/>
  <c r="BF28" i="18"/>
  <c r="S28" i="18"/>
  <c r="AA28" i="18" s="1"/>
  <c r="AN28" i="18" s="1"/>
  <c r="T316" i="18"/>
  <c r="BF316" i="18"/>
  <c r="S316" i="18"/>
  <c r="Z316" i="18"/>
  <c r="AP316" i="18" s="1"/>
  <c r="K273" i="18"/>
  <c r="AM273" i="18" s="1"/>
  <c r="K826" i="18"/>
  <c r="AM826" i="18" s="1"/>
  <c r="K783" i="18"/>
  <c r="AM783" i="18" s="1"/>
  <c r="S480" i="18"/>
  <c r="BF480" i="18"/>
  <c r="Z480" i="18"/>
  <c r="AP480" i="18" s="1"/>
  <c r="T480" i="18"/>
  <c r="K149" i="18"/>
  <c r="AM149" i="18" s="1"/>
  <c r="K360" i="18"/>
  <c r="AM360" i="18" s="1"/>
  <c r="AH833" i="18"/>
  <c r="BF284" i="18"/>
  <c r="S284" i="18"/>
  <c r="Z284" i="18"/>
  <c r="AP284" i="18" s="1"/>
  <c r="T284" i="18"/>
  <c r="S328" i="18"/>
  <c r="BF328" i="18"/>
  <c r="Z328" i="18"/>
  <c r="AP328" i="18" s="1"/>
  <c r="T328" i="18"/>
  <c r="S18" i="18"/>
  <c r="Z18" i="18"/>
  <c r="T18" i="18"/>
  <c r="AA18" i="18" s="1"/>
  <c r="AN18" i="18" s="1"/>
  <c r="BF18" i="18"/>
  <c r="BF270" i="18"/>
  <c r="Z270" i="18"/>
  <c r="AP270" i="18" s="1"/>
  <c r="S270" i="18"/>
  <c r="T270" i="18"/>
  <c r="K788" i="18"/>
  <c r="AM788" i="18" s="1"/>
  <c r="T371" i="18"/>
  <c r="S371" i="18"/>
  <c r="Z371" i="18"/>
  <c r="AP371" i="18" s="1"/>
  <c r="BF371" i="18"/>
  <c r="AH619" i="18"/>
  <c r="Z173" i="18"/>
  <c r="AP173" i="18" s="1"/>
  <c r="T173" i="18"/>
  <c r="BF173" i="18"/>
  <c r="S173" i="18"/>
  <c r="AA173" i="18" s="1"/>
  <c r="AN173" i="18" s="1"/>
  <c r="BF215" i="18"/>
  <c r="S215" i="18"/>
  <c r="Z215" i="18"/>
  <c r="AP215" i="18" s="1"/>
  <c r="T215" i="18"/>
  <c r="AA215" i="18" s="1"/>
  <c r="AN215" i="18" s="1"/>
  <c r="K427" i="18"/>
  <c r="AM427" i="18" s="1"/>
  <c r="T387" i="18"/>
  <c r="Z387" i="18"/>
  <c r="AP387" i="18" s="1"/>
  <c r="S387" i="18"/>
  <c r="BF387" i="18"/>
  <c r="AH565" i="18"/>
  <c r="T9" i="18"/>
  <c r="EI4" i="14" s="1"/>
  <c r="S9" i="18"/>
  <c r="EH4" i="14" s="1"/>
  <c r="EJ4" i="14" s="1"/>
  <c r="Z9" i="18"/>
  <c r="BF9" i="18"/>
  <c r="K115" i="18"/>
  <c r="AM115" i="18" s="1"/>
  <c r="AT369" i="18"/>
  <c r="AH551" i="18"/>
  <c r="K95" i="18"/>
  <c r="AM95" i="18" s="1"/>
  <c r="K154" i="18"/>
  <c r="AM154" i="18" s="1"/>
  <c r="BF346" i="18"/>
  <c r="Z346" i="18"/>
  <c r="AP346" i="18" s="1"/>
  <c r="S346" i="18"/>
  <c r="T346" i="18"/>
  <c r="Z76" i="18"/>
  <c r="AP76" i="18" s="1"/>
  <c r="BF76" i="18"/>
  <c r="T76" i="18"/>
  <c r="S76" i="18"/>
  <c r="K81" i="18"/>
  <c r="AM81" i="18" s="1"/>
  <c r="T128" i="18"/>
  <c r="Z128" i="18"/>
  <c r="AP128" i="18" s="1"/>
  <c r="BF128" i="18"/>
  <c r="S128" i="18"/>
  <c r="AA128" i="18" s="1"/>
  <c r="AN128" i="18" s="1"/>
  <c r="AT625" i="18"/>
  <c r="K112" i="18"/>
  <c r="AM112" i="18" s="1"/>
  <c r="AT817" i="18"/>
  <c r="K50" i="18"/>
  <c r="AM50" i="18" s="1"/>
  <c r="K836" i="18"/>
  <c r="AM836" i="18" s="1"/>
  <c r="BF700" i="18"/>
  <c r="Z700" i="18"/>
  <c r="AP700" i="18" s="1"/>
  <c r="S700" i="18"/>
  <c r="T700" i="18"/>
  <c r="S660" i="18"/>
  <c r="Z660" i="18"/>
  <c r="AP660" i="18" s="1"/>
  <c r="T660" i="18"/>
  <c r="BF660" i="18"/>
  <c r="BF714" i="18"/>
  <c r="Z714" i="18"/>
  <c r="AP714" i="18" s="1"/>
  <c r="T714" i="18"/>
  <c r="S714" i="18"/>
  <c r="AT598" i="18"/>
  <c r="K579" i="18"/>
  <c r="AM579" i="18" s="1"/>
  <c r="AH588" i="18"/>
  <c r="AH486" i="18"/>
  <c r="AH556" i="18"/>
  <c r="AT443" i="18"/>
  <c r="AH496" i="18"/>
  <c r="AH547" i="18"/>
  <c r="K693" i="18"/>
  <c r="AM693" i="18" s="1"/>
  <c r="K189" i="18"/>
  <c r="AM189" i="18" s="1"/>
  <c r="K413" i="18"/>
  <c r="AM413" i="18" s="1"/>
  <c r="AH727" i="18"/>
  <c r="BF186" i="18"/>
  <c r="T186" i="18"/>
  <c r="S186" i="18"/>
  <c r="AA186" i="18" s="1"/>
  <c r="AN186" i="18" s="1"/>
  <c r="Z186" i="18"/>
  <c r="AP186" i="18" s="1"/>
  <c r="K345" i="18"/>
  <c r="AM345" i="18" s="1"/>
  <c r="K761" i="18"/>
  <c r="AM761" i="18" s="1"/>
  <c r="Z473" i="18"/>
  <c r="AP473" i="18" s="1"/>
  <c r="S473" i="18"/>
  <c r="T473" i="18"/>
  <c r="BF473" i="18"/>
  <c r="T136" i="18"/>
  <c r="AA136" i="18" s="1"/>
  <c r="AN136" i="18" s="1"/>
  <c r="S136" i="18"/>
  <c r="BF136" i="18"/>
  <c r="Z136" i="18"/>
  <c r="AP136" i="18" s="1"/>
  <c r="K186" i="18"/>
  <c r="AM186" i="18" s="1"/>
  <c r="K199" i="18"/>
  <c r="AM199" i="18" s="1"/>
  <c r="K221" i="18"/>
  <c r="AM221" i="18" s="1"/>
  <c r="S291" i="18"/>
  <c r="BF291" i="18"/>
  <c r="Z291" i="18"/>
  <c r="AP291" i="18" s="1"/>
  <c r="T291" i="18"/>
  <c r="K157" i="18"/>
  <c r="AM157" i="18" s="1"/>
  <c r="S288" i="18"/>
  <c r="AA288" i="18" s="1"/>
  <c r="AN288" i="18" s="1"/>
  <c r="BF288" i="18"/>
  <c r="T288" i="18"/>
  <c r="Z288" i="18"/>
  <c r="AP288" i="18" s="1"/>
  <c r="T242" i="18"/>
  <c r="EI17" i="14" s="1"/>
  <c r="Z242" i="18"/>
  <c r="AP242" i="18" s="1"/>
  <c r="BF242" i="18"/>
  <c r="S242" i="18"/>
  <c r="EH17" i="14" s="1"/>
  <c r="EK17" i="14" s="1"/>
  <c r="EO17" i="14" s="1"/>
  <c r="AT11" i="18"/>
  <c r="BF256" i="18"/>
  <c r="T256" i="18"/>
  <c r="Z256" i="18"/>
  <c r="AP256" i="18" s="1"/>
  <c r="S256" i="18"/>
  <c r="AA256" i="18" s="1"/>
  <c r="AN256" i="18" s="1"/>
  <c r="K26" i="18"/>
  <c r="AM26" i="18" s="1"/>
  <c r="Z381" i="18"/>
  <c r="AP381" i="18" s="1"/>
  <c r="T381" i="18"/>
  <c r="S381" i="18"/>
  <c r="BF381" i="18"/>
  <c r="K229" i="18"/>
  <c r="AM229" i="18" s="1"/>
  <c r="S79" i="18"/>
  <c r="T79" i="18"/>
  <c r="BF79" i="18"/>
  <c r="Z79" i="18"/>
  <c r="AP79" i="18" s="1"/>
  <c r="K564" i="18"/>
  <c r="AM564" i="18" s="1"/>
  <c r="AH443" i="18"/>
  <c r="S75" i="18"/>
  <c r="Z75" i="18"/>
  <c r="AP75" i="18" s="1"/>
  <c r="BF75" i="18"/>
  <c r="T75" i="18"/>
  <c r="AA75" i="18" s="1"/>
  <c r="AN75" i="18" s="1"/>
  <c r="Z214" i="18"/>
  <c r="AP214" i="18" s="1"/>
  <c r="T214" i="18"/>
  <c r="BF214" i="18"/>
  <c r="S214" i="18"/>
  <c r="T229" i="18"/>
  <c r="BF229" i="18"/>
  <c r="S229" i="18"/>
  <c r="Z229" i="18"/>
  <c r="AP229" i="18" s="1"/>
  <c r="AT533" i="18"/>
  <c r="K732" i="18"/>
  <c r="AM732" i="18" s="1"/>
  <c r="Z356" i="18"/>
  <c r="AP356" i="18" s="1"/>
  <c r="T356" i="18"/>
  <c r="AA356" i="18" s="1"/>
  <c r="AN356" i="18" s="1"/>
  <c r="S356" i="18"/>
  <c r="BF356" i="18"/>
  <c r="K733" i="18"/>
  <c r="AM733" i="18" s="1"/>
  <c r="K49" i="18"/>
  <c r="AM49" i="18" s="1"/>
  <c r="AH476" i="18"/>
  <c r="K828" i="18"/>
  <c r="AM828" i="18" s="1"/>
  <c r="K385" i="18"/>
  <c r="AM385" i="18" s="1"/>
  <c r="AH660" i="18"/>
  <c r="K797" i="18"/>
  <c r="AM797" i="18" s="1"/>
  <c r="K434" i="18"/>
  <c r="AM434" i="18" s="1"/>
  <c r="AH703" i="18"/>
  <c r="K339" i="18"/>
  <c r="AM339" i="18" s="1"/>
  <c r="Z679" i="18"/>
  <c r="AP679" i="18" s="1"/>
  <c r="S679" i="18"/>
  <c r="T679" i="18"/>
  <c r="BF679" i="18"/>
  <c r="AT463" i="18"/>
  <c r="K59" i="18"/>
  <c r="AM59" i="18" s="1"/>
  <c r="S510" i="18"/>
  <c r="BF510" i="18"/>
  <c r="Z510" i="18"/>
  <c r="AP510" i="18" s="1"/>
  <c r="T510" i="18"/>
  <c r="AH15" i="18"/>
  <c r="K285" i="18"/>
  <c r="AM285" i="18" s="1"/>
  <c r="K362" i="18"/>
  <c r="AM362" i="18" s="1"/>
  <c r="K449" i="18"/>
  <c r="AM449" i="18" s="1"/>
  <c r="AT762" i="18"/>
  <c r="T564" i="18"/>
  <c r="Z564" i="18"/>
  <c r="AP564" i="18" s="1"/>
  <c r="S564" i="18"/>
  <c r="BF564" i="18"/>
  <c r="AH666" i="18"/>
  <c r="BF499" i="18"/>
  <c r="Z499" i="18"/>
  <c r="AP499" i="18" s="1"/>
  <c r="T499" i="18"/>
  <c r="S499" i="18"/>
  <c r="BF141" i="18"/>
  <c r="Z141" i="18"/>
  <c r="AP141" i="18" s="1"/>
  <c r="S141" i="18"/>
  <c r="T141" i="18"/>
  <c r="K21" i="18"/>
  <c r="AM21" i="18" s="1"/>
  <c r="S386" i="18"/>
  <c r="Z386" i="18"/>
  <c r="AP386" i="18" s="1"/>
  <c r="BF386" i="18"/>
  <c r="T386" i="18"/>
  <c r="T724" i="18"/>
  <c r="S724" i="18"/>
  <c r="Z724" i="18"/>
  <c r="AP724" i="18" s="1"/>
  <c r="BF724" i="18"/>
  <c r="K429" i="18"/>
  <c r="AM429" i="18" s="1"/>
  <c r="AT482" i="18"/>
  <c r="K817" i="18"/>
  <c r="AM817" i="18" s="1"/>
  <c r="K327" i="18"/>
  <c r="AM327" i="18" s="1"/>
  <c r="AT435" i="18"/>
  <c r="T296" i="18"/>
  <c r="BF296" i="18"/>
  <c r="Z296" i="18"/>
  <c r="AP296" i="18" s="1"/>
  <c r="S296" i="18"/>
  <c r="Z672" i="18"/>
  <c r="AP672" i="18" s="1"/>
  <c r="T672" i="18"/>
  <c r="S672" i="18"/>
  <c r="BF672" i="18"/>
  <c r="AH632" i="18"/>
  <c r="AH457" i="18"/>
  <c r="AT653" i="18"/>
  <c r="AT704" i="18"/>
  <c r="Z802" i="18"/>
  <c r="AP802" i="18" s="1"/>
  <c r="S802" i="18"/>
  <c r="T802" i="18"/>
  <c r="BF802" i="18"/>
  <c r="K435" i="18"/>
  <c r="AM435" i="18" s="1"/>
  <c r="Z494" i="18"/>
  <c r="AP494" i="18" s="1"/>
  <c r="BF494" i="18"/>
  <c r="S494" i="18"/>
  <c r="T494" i="18"/>
  <c r="T171" i="18"/>
  <c r="BF171" i="18"/>
  <c r="Z171" i="18"/>
  <c r="AP171" i="18" s="1"/>
  <c r="S171" i="18"/>
  <c r="AT580" i="18"/>
  <c r="AH467" i="18"/>
  <c r="S94" i="18"/>
  <c r="BF94" i="18"/>
  <c r="Z94" i="18"/>
  <c r="AP94" i="18" s="1"/>
  <c r="T94" i="18"/>
  <c r="AH699" i="18"/>
  <c r="BF324" i="18"/>
  <c r="T324" i="18"/>
  <c r="AA324" i="18" s="1"/>
  <c r="AN324" i="18" s="1"/>
  <c r="S324" i="18"/>
  <c r="Z324" i="18"/>
  <c r="AP324" i="18" s="1"/>
  <c r="BF47" i="18"/>
  <c r="T47" i="18"/>
  <c r="AA47" i="18" s="1"/>
  <c r="AN47" i="18" s="1"/>
  <c r="S47" i="18"/>
  <c r="Z47" i="18"/>
  <c r="AP47" i="18" s="1"/>
  <c r="BF578" i="18"/>
  <c r="S578" i="18"/>
  <c r="Z578" i="18"/>
  <c r="AP578" i="18" s="1"/>
  <c r="T578" i="18"/>
  <c r="K766" i="18"/>
  <c r="AM766" i="18" s="1"/>
  <c r="AT645" i="18"/>
  <c r="T133" i="18"/>
  <c r="BF133" i="18"/>
  <c r="Z133" i="18"/>
  <c r="AP133" i="18" s="1"/>
  <c r="S133" i="18"/>
  <c r="AT364" i="18"/>
  <c r="AH781" i="18"/>
  <c r="T199" i="18"/>
  <c r="BF199" i="18"/>
  <c r="Z199" i="18"/>
  <c r="AP199" i="18" s="1"/>
  <c r="S199" i="18"/>
  <c r="T420" i="18"/>
  <c r="Z420" i="18"/>
  <c r="AP420" i="18" s="1"/>
  <c r="BF420" i="18"/>
  <c r="S420" i="18"/>
  <c r="AT561" i="18"/>
  <c r="K440" i="18"/>
  <c r="AM440" i="18" s="1"/>
  <c r="S161" i="18"/>
  <c r="Z161" i="18"/>
  <c r="AP161" i="18" s="1"/>
  <c r="BF161" i="18"/>
  <c r="T161" i="18"/>
  <c r="S741" i="18"/>
  <c r="BF741" i="18"/>
  <c r="Z741" i="18"/>
  <c r="AP741" i="18" s="1"/>
  <c r="T741" i="18"/>
  <c r="AT43" i="18"/>
  <c r="K197" i="18"/>
  <c r="AM197" i="18" s="1"/>
  <c r="Z354" i="18"/>
  <c r="AP354" i="18" s="1"/>
  <c r="BF354" i="18"/>
  <c r="T354" i="18"/>
  <c r="S354" i="18"/>
  <c r="AH475" i="18"/>
  <c r="Z599" i="18"/>
  <c r="AP599" i="18" s="1"/>
  <c r="BF599" i="18"/>
  <c r="T599" i="18"/>
  <c r="S599" i="18"/>
  <c r="S512" i="18"/>
  <c r="T512" i="18"/>
  <c r="BF512" i="18"/>
  <c r="Z512" i="18"/>
  <c r="AP512" i="18" s="1"/>
  <c r="S122" i="18"/>
  <c r="AA122" i="18" s="1"/>
  <c r="AN122" i="18" s="1"/>
  <c r="BF122" i="18"/>
  <c r="Z122" i="18"/>
  <c r="AP122" i="18" s="1"/>
  <c r="T122" i="18"/>
  <c r="AH595" i="18"/>
  <c r="K151" i="18"/>
  <c r="AM151" i="18" s="1"/>
  <c r="K740" i="18"/>
  <c r="AM740" i="18" s="1"/>
  <c r="K183" i="18"/>
  <c r="AM183" i="18" s="1"/>
  <c r="AT790" i="18"/>
  <c r="AH553" i="18"/>
  <c r="AH448" i="18"/>
  <c r="K520" i="18"/>
  <c r="AM520" i="18" s="1"/>
  <c r="K314" i="18"/>
  <c r="AM314" i="18" s="1"/>
  <c r="BF790" i="18"/>
  <c r="Z790" i="18"/>
  <c r="AP790" i="18" s="1"/>
  <c r="S790" i="18"/>
  <c r="T790" i="18"/>
  <c r="Z591" i="18"/>
  <c r="AP591" i="18" s="1"/>
  <c r="T591" i="18"/>
  <c r="BF591" i="18"/>
  <c r="S591" i="18"/>
  <c r="Z583" i="18"/>
  <c r="AP583" i="18" s="1"/>
  <c r="S583" i="18"/>
  <c r="T583" i="18"/>
  <c r="BF583" i="18"/>
  <c r="S786" i="18"/>
  <c r="T786" i="18"/>
  <c r="BF786" i="18"/>
  <c r="Z786" i="18"/>
  <c r="AP786" i="18" s="1"/>
  <c r="AT813" i="18"/>
  <c r="S42" i="18"/>
  <c r="BF42" i="18"/>
  <c r="Z42" i="18"/>
  <c r="AP42" i="18" s="1"/>
  <c r="T42" i="18"/>
  <c r="BF418" i="18"/>
  <c r="S418" i="18"/>
  <c r="Z418" i="18"/>
  <c r="AP418" i="18" s="1"/>
  <c r="T418" i="18"/>
  <c r="K193" i="18"/>
  <c r="AM193" i="18" s="1"/>
  <c r="K394" i="18"/>
  <c r="AM394" i="18" s="1"/>
  <c r="AT630" i="18"/>
  <c r="K55" i="18"/>
  <c r="AM55" i="18" s="1"/>
  <c r="K218" i="18"/>
  <c r="AM218" i="18" s="1"/>
  <c r="K51" i="18"/>
  <c r="AM51" i="18" s="1"/>
  <c r="Z669" i="18"/>
  <c r="AP669" i="18" s="1"/>
  <c r="S669" i="18"/>
  <c r="BF669" i="18"/>
  <c r="T669" i="18"/>
  <c r="K563" i="18"/>
  <c r="AM563" i="18" s="1"/>
  <c r="K691" i="18"/>
  <c r="AM691" i="18" s="1"/>
  <c r="AT467" i="18"/>
  <c r="AT686" i="18"/>
  <c r="K500" i="18"/>
  <c r="AM500" i="18" s="1"/>
  <c r="K626" i="18"/>
  <c r="AM626" i="18" s="1"/>
  <c r="K178" i="18"/>
  <c r="AM178" i="18" s="1"/>
  <c r="K219" i="18"/>
  <c r="AM219" i="18" s="1"/>
  <c r="K330" i="18"/>
  <c r="AM330" i="18" s="1"/>
  <c r="BF105" i="18"/>
  <c r="T105" i="18"/>
  <c r="S105" i="18"/>
  <c r="Z105" i="18"/>
  <c r="AP105" i="18" s="1"/>
  <c r="AH587" i="18"/>
  <c r="AH482" i="18"/>
  <c r="AH11" i="18"/>
  <c r="K328" i="18"/>
  <c r="AM328" i="18" s="1"/>
  <c r="BF333" i="18"/>
  <c r="Z333" i="18"/>
  <c r="AP333" i="18" s="1"/>
  <c r="S333" i="18"/>
  <c r="T333" i="18"/>
  <c r="AA333" i="18" s="1"/>
  <c r="AN333" i="18" s="1"/>
  <c r="T238" i="18"/>
  <c r="S238" i="18"/>
  <c r="Z238" i="18"/>
  <c r="AP238" i="18" s="1"/>
  <c r="BF238" i="18"/>
  <c r="Z262" i="18"/>
  <c r="AP262" i="18" s="1"/>
  <c r="BF262" i="18"/>
  <c r="T262" i="18"/>
  <c r="S262" i="18"/>
  <c r="AA262" i="18" s="1"/>
  <c r="AN262" i="18" s="1"/>
  <c r="AH649" i="18"/>
  <c r="BF297" i="18"/>
  <c r="T297" i="18"/>
  <c r="S297" i="18"/>
  <c r="Z297" i="18"/>
  <c r="AP297" i="18" s="1"/>
  <c r="K689" i="18"/>
  <c r="AM689" i="18" s="1"/>
  <c r="K311" i="18"/>
  <c r="AM311" i="18" s="1"/>
  <c r="AT545" i="18"/>
  <c r="AT763" i="18"/>
  <c r="AT793" i="18"/>
  <c r="AA125" i="18"/>
  <c r="AN125" i="18" s="1"/>
  <c r="AA26" i="18"/>
  <c r="AN26" i="18" s="1"/>
  <c r="AA258" i="18"/>
  <c r="AN258" i="18" s="1"/>
  <c r="AA113" i="18"/>
  <c r="AN113" i="18" s="1"/>
  <c r="AA119" i="18"/>
  <c r="AN119" i="18" s="1"/>
  <c r="AA315" i="18"/>
  <c r="AN315" i="18" s="1"/>
  <c r="AA135" i="18"/>
  <c r="AN135" i="18" s="1"/>
  <c r="AA142" i="18"/>
  <c r="AN142" i="18" s="1"/>
  <c r="AA182" i="18"/>
  <c r="AN182" i="18" s="1"/>
  <c r="AA278" i="18"/>
  <c r="AN278" i="18" s="1"/>
  <c r="AA157" i="18"/>
  <c r="AN157" i="18" s="1"/>
  <c r="AA374" i="18"/>
  <c r="AN374" i="18" s="1"/>
  <c r="X273" i="18"/>
  <c r="X274" i="18" s="1"/>
  <c r="AA144" i="18"/>
  <c r="AN144" i="18" s="1"/>
  <c r="AA282" i="18"/>
  <c r="AN282" i="18" s="1"/>
  <c r="AA272" i="18"/>
  <c r="AN272" i="18" s="1"/>
  <c r="AA412" i="18"/>
  <c r="AN412" i="18" s="1"/>
  <c r="AA230" i="18"/>
  <c r="AN230" i="18" s="1"/>
  <c r="AA345" i="18"/>
  <c r="AN345" i="18" s="1"/>
  <c r="AA394" i="18"/>
  <c r="AN394" i="18" s="1"/>
  <c r="AA364" i="18"/>
  <c r="AN364" i="18" s="1"/>
  <c r="AA310" i="18"/>
  <c r="AN310" i="18" s="1"/>
  <c r="AA323" i="18"/>
  <c r="AN323" i="18" s="1"/>
  <c r="AA117" i="18"/>
  <c r="AN117" i="18" s="1"/>
  <c r="AA290" i="18"/>
  <c r="AN290" i="18" s="1"/>
  <c r="AA77" i="18"/>
  <c r="AN77" i="18" s="1"/>
  <c r="AA360" i="18"/>
  <c r="AN360" i="18" s="1"/>
  <c r="AA383" i="18"/>
  <c r="AN383" i="18" s="1"/>
  <c r="AA417" i="18"/>
  <c r="AN417" i="18" s="1"/>
  <c r="AA76" i="18"/>
  <c r="AN76" i="18" s="1"/>
  <c r="AA185" i="18"/>
  <c r="AN185" i="18" s="1"/>
  <c r="AA296" i="18"/>
  <c r="AN296" i="18" s="1"/>
  <c r="AA279" i="18"/>
  <c r="AN279" i="18" s="1"/>
  <c r="AA183" i="18"/>
  <c r="AN183" i="18" s="1"/>
  <c r="EJ17" i="14"/>
  <c r="AA55" i="18"/>
  <c r="AN55" i="18" s="1"/>
  <c r="AA362" i="18"/>
  <c r="AN362" i="18" s="1"/>
  <c r="AA60" i="18"/>
  <c r="AN60" i="18" s="1"/>
  <c r="AA180" i="18"/>
  <c r="AN180" i="18" s="1"/>
  <c r="AA321" i="18"/>
  <c r="AN321" i="18" s="1"/>
  <c r="AA181" i="18"/>
  <c r="AN181" i="18" s="1"/>
  <c r="AA206" i="18"/>
  <c r="AN206" i="18" s="1"/>
  <c r="AA365" i="18"/>
  <c r="AN365" i="18" s="1"/>
  <c r="AA322" i="18"/>
  <c r="AN322" i="18" s="1"/>
  <c r="AA390" i="18"/>
  <c r="AN390" i="18" s="1"/>
  <c r="AA40" i="18"/>
  <c r="AN40" i="18" s="1"/>
  <c r="AA257" i="18"/>
  <c r="AN257" i="18" s="1"/>
  <c r="AA217" i="18"/>
  <c r="AN217" i="18" s="1"/>
  <c r="AA66" i="18"/>
  <c r="AN66" i="18" s="1"/>
  <c r="AA81" i="18"/>
  <c r="AN81" i="18" s="1"/>
  <c r="AA202" i="18"/>
  <c r="AN202" i="18" s="1"/>
  <c r="AA87" i="18"/>
  <c r="AN87" i="18" s="1"/>
  <c r="AA378" i="18"/>
  <c r="AN378" i="18" s="1"/>
  <c r="AA70" i="18"/>
  <c r="AN70" i="18" s="1"/>
  <c r="AA305" i="18"/>
  <c r="AN305" i="18" s="1"/>
  <c r="AA71" i="18"/>
  <c r="AN71" i="18" s="1"/>
  <c r="AA170" i="18"/>
  <c r="AN170" i="18" s="1"/>
  <c r="AA17" i="18"/>
  <c r="AN17" i="18" s="1"/>
  <c r="AA118" i="18"/>
  <c r="AN118" i="18" s="1"/>
  <c r="AA407" i="18"/>
  <c r="AN407" i="18" s="1"/>
  <c r="EK15" i="14"/>
  <c r="EO15" i="14" s="1"/>
  <c r="EK10" i="14"/>
  <c r="EO10" i="14" s="1"/>
  <c r="AA112" i="18"/>
  <c r="AN112" i="18" s="1"/>
  <c r="AA212" i="18"/>
  <c r="AN212" i="18" s="1"/>
  <c r="X214" i="18"/>
  <c r="X215" i="18" s="1"/>
  <c r="X216" i="18" s="1"/>
  <c r="X217" i="18" s="1"/>
  <c r="X218" i="18" s="1"/>
  <c r="X219" i="18" s="1"/>
  <c r="X220" i="18" s="1"/>
  <c r="X221" i="18" s="1"/>
  <c r="X224" i="18" s="1"/>
  <c r="X225" i="18" s="1"/>
  <c r="X226" i="18" s="1"/>
  <c r="X227" i="18" s="1"/>
  <c r="X228" i="18" s="1"/>
  <c r="AA238" i="18"/>
  <c r="AN238" i="18" s="1"/>
  <c r="AA403" i="18"/>
  <c r="AN403" i="18" s="1"/>
  <c r="AA418" i="18"/>
  <c r="AN418" i="18" s="1"/>
  <c r="AA214" i="18"/>
  <c r="AN214" i="18" s="1"/>
  <c r="AA57" i="18"/>
  <c r="AN57" i="18" s="1"/>
  <c r="AA419" i="18"/>
  <c r="AN419" i="18" s="1"/>
  <c r="AA11" i="18"/>
  <c r="AN11" i="18" s="1"/>
  <c r="AA344" i="18"/>
  <c r="AN344" i="18" s="1"/>
  <c r="AA210" i="18"/>
  <c r="AN210" i="18" s="1"/>
  <c r="AA287" i="18"/>
  <c r="AN287" i="18" s="1"/>
  <c r="EK4" i="14"/>
  <c r="EO4" i="14" s="1"/>
  <c r="AA294" i="18"/>
  <c r="AN294" i="18" s="1"/>
  <c r="AA352" i="18"/>
  <c r="AN352" i="18" s="1"/>
  <c r="AA410" i="18"/>
  <c r="AN410" i="18" s="1"/>
  <c r="AA79" i="18"/>
  <c r="AN79" i="18" s="1"/>
  <c r="AA68" i="18"/>
  <c r="AN68" i="18" s="1"/>
  <c r="AA199" i="18"/>
  <c r="AN199" i="18" s="1"/>
  <c r="AA265" i="18"/>
  <c r="AN265" i="18" s="1"/>
  <c r="AA171" i="18"/>
  <c r="AN171" i="18" s="1"/>
  <c r="AA46" i="18"/>
  <c r="AN46" i="18" s="1"/>
  <c r="AA124" i="18"/>
  <c r="AN124" i="18" s="1"/>
  <c r="AA286" i="18"/>
  <c r="AN286" i="18" s="1"/>
  <c r="AA280" i="18"/>
  <c r="AN280" i="18" s="1"/>
  <c r="AA101" i="18"/>
  <c r="AN101" i="18" s="1"/>
  <c r="AA416" i="18"/>
  <c r="AN416" i="18" s="1"/>
  <c r="AA184" i="18"/>
  <c r="AN184" i="18" s="1"/>
  <c r="AA165" i="18"/>
  <c r="AN165" i="18" s="1"/>
  <c r="AA27" i="18"/>
  <c r="AN27" i="18" s="1"/>
  <c r="AA297" i="18"/>
  <c r="AN297" i="18" s="1"/>
  <c r="AA229" i="18"/>
  <c r="AN229" i="18" s="1"/>
  <c r="AA381" i="18"/>
  <c r="AN381" i="18" s="1"/>
  <c r="AA347" i="18"/>
  <c r="AN347" i="18" s="1"/>
  <c r="AA225" i="18"/>
  <c r="AN225" i="18" s="1"/>
  <c r="AA307" i="18"/>
  <c r="AN307" i="18" s="1"/>
  <c r="AA64" i="18"/>
  <c r="AN64" i="18" s="1"/>
  <c r="AA316" i="18"/>
  <c r="AN316" i="18" s="1"/>
  <c r="AA393" i="18"/>
  <c r="AN393" i="18" s="1"/>
  <c r="AA9" i="18"/>
  <c r="AN9" i="18" s="1"/>
  <c r="AA72" i="18"/>
  <c r="AN72" i="18" s="1"/>
  <c r="AA386" i="18"/>
  <c r="AN386" i="18" s="1"/>
  <c r="AA141" i="18"/>
  <c r="AN141" i="18" s="1"/>
  <c r="AA328" i="18"/>
  <c r="AN328" i="18" s="1"/>
  <c r="AA208" i="18"/>
  <c r="AN208" i="18" s="1"/>
  <c r="AA169" i="18"/>
  <c r="AN169" i="18" s="1"/>
  <c r="AA291" i="18"/>
  <c r="AN291" i="18" s="1"/>
  <c r="AA354" i="18"/>
  <c r="AN354" i="18" s="1"/>
  <c r="AA162" i="18"/>
  <c r="AN162" i="18" s="1"/>
  <c r="AA420" i="18"/>
  <c r="AN420" i="18" s="1"/>
  <c r="AA133" i="18"/>
  <c r="AN133" i="18" s="1"/>
  <c r="AA346" i="18"/>
  <c r="AN346" i="18" s="1"/>
  <c r="AA336" i="18"/>
  <c r="AN336" i="18" s="1"/>
  <c r="AA98" i="18"/>
  <c r="AN98" i="18" s="1"/>
  <c r="AA35" i="18"/>
  <c r="AN35" i="18" s="1"/>
  <c r="AA22" i="18"/>
  <c r="AN22" i="18" s="1"/>
  <c r="AA187" i="18"/>
  <c r="AN187" i="18" s="1"/>
  <c r="AA103" i="18"/>
  <c r="AN103" i="18" s="1"/>
  <c r="AA325" i="18"/>
  <c r="AN325" i="18" s="1"/>
  <c r="AA50" i="18"/>
  <c r="AN50" i="18" s="1"/>
  <c r="AA41" i="18"/>
  <c r="AN41" i="18" s="1"/>
  <c r="AA84" i="18"/>
  <c r="AN84" i="18" s="1"/>
  <c r="X174" i="18"/>
  <c r="X175" i="18" s="1"/>
  <c r="X176" i="18" s="1"/>
  <c r="X177" i="18" s="1"/>
  <c r="X178" i="18" s="1"/>
  <c r="X179" i="18" s="1"/>
  <c r="X180" i="18" s="1"/>
  <c r="X181" i="18" s="1"/>
  <c r="X184" i="18" s="1"/>
  <c r="X185" i="18" s="1"/>
  <c r="X186" i="18" s="1"/>
  <c r="X187" i="18" s="1"/>
  <c r="X188" i="18" s="1"/>
  <c r="X189" i="18" s="1"/>
  <c r="X190" i="18" s="1"/>
  <c r="X191" i="18" s="1"/>
  <c r="AA61" i="18"/>
  <c r="AN61" i="18" s="1"/>
  <c r="AA105" i="18"/>
  <c r="AN105" i="18" s="1"/>
  <c r="AA91" i="18"/>
  <c r="AN91" i="18" s="1"/>
  <c r="AA387" i="18"/>
  <c r="AN387" i="18" s="1"/>
  <c r="AA30" i="18"/>
  <c r="AN30" i="18" s="1"/>
  <c r="AA341" i="18"/>
  <c r="AN341" i="18" s="1"/>
  <c r="AA126" i="18"/>
  <c r="AN126" i="18" s="1"/>
  <c r="AA137" i="18"/>
  <c r="AN137" i="18" s="1"/>
  <c r="AA163" i="18"/>
  <c r="AN163" i="18" s="1"/>
  <c r="AA63" i="18"/>
  <c r="AN63" i="18" s="1"/>
  <c r="AA164" i="18"/>
  <c r="AN164" i="18" s="1"/>
  <c r="AA69" i="18"/>
  <c r="AN69" i="18" s="1"/>
  <c r="AA190" i="18"/>
  <c r="AN190" i="18" s="1"/>
  <c r="AA269" i="18"/>
  <c r="AN269" i="18" s="1"/>
  <c r="AA150" i="18"/>
  <c r="AN150" i="18" s="1"/>
  <c r="AA221" i="18"/>
  <c r="AN221" i="18" s="1"/>
  <c r="AA337" i="18"/>
  <c r="AN337" i="18" s="1"/>
  <c r="AA284" i="18"/>
  <c r="AN284" i="18" s="1"/>
  <c r="AA97" i="18"/>
  <c r="AN97" i="18" s="1"/>
  <c r="AA16" i="18"/>
  <c r="AN16" i="18" s="1"/>
  <c r="AA314" i="18"/>
  <c r="AN314" i="18" s="1"/>
  <c r="AA29" i="18"/>
  <c r="AN29" i="18" s="1"/>
  <c r="AA261" i="18"/>
  <c r="AN261" i="18" s="1"/>
  <c r="AA213" i="18"/>
  <c r="AN213" i="18" s="1"/>
  <c r="AA139" i="18"/>
  <c r="AN139" i="18" s="1"/>
  <c r="AA20" i="18"/>
  <c r="AN20" i="18" s="1"/>
  <c r="AA413" i="18"/>
  <c r="AN413" i="18" s="1"/>
  <c r="AA111" i="18"/>
  <c r="AN111" i="18" s="1"/>
  <c r="AA373" i="18"/>
  <c r="AN373" i="18" s="1"/>
  <c r="AA414" i="18"/>
  <c r="AN414" i="18" s="1"/>
  <c r="AA281" i="18"/>
  <c r="AN281" i="18" s="1"/>
  <c r="AA293" i="18"/>
  <c r="AN293" i="18" s="1"/>
  <c r="AA372" i="18"/>
  <c r="AN372" i="18" s="1"/>
  <c r="AA59" i="18"/>
  <c r="AN59" i="18" s="1"/>
  <c r="AA191" i="18"/>
  <c r="AN191" i="18" s="1"/>
  <c r="AA48" i="18"/>
  <c r="AN48" i="18" s="1"/>
  <c r="AA12" i="18"/>
  <c r="AN12" i="18" s="1"/>
  <c r="AA83" i="18"/>
  <c r="AN83" i="18" s="1"/>
  <c r="AA402" i="18"/>
  <c r="AN402" i="18" s="1"/>
  <c r="AA204" i="18"/>
  <c r="AN204" i="18" s="1"/>
  <c r="AA34" i="18"/>
  <c r="AN34" i="18" s="1"/>
  <c r="EH5" i="14"/>
  <c r="AA25" i="18"/>
  <c r="AN25" i="18" s="1"/>
  <c r="AA120" i="18"/>
  <c r="AN120" i="18" s="1"/>
  <c r="AA351" i="18"/>
  <c r="AN351" i="18" s="1"/>
  <c r="AA143" i="18"/>
  <c r="AN143" i="18" s="1"/>
  <c r="AA299" i="18"/>
  <c r="AN299" i="18" s="1"/>
  <c r="AA19" i="18"/>
  <c r="AN19" i="18" s="1"/>
  <c r="AA116" i="18"/>
  <c r="AN116" i="18" s="1"/>
  <c r="AA123" i="18"/>
  <c r="AN123" i="18" s="1"/>
  <c r="AA306" i="18"/>
  <c r="AN306" i="18" s="1"/>
  <c r="AA140" i="18"/>
  <c r="AN140" i="18" s="1"/>
  <c r="AA388" i="18"/>
  <c r="AN388" i="18" s="1"/>
  <c r="AA298" i="18"/>
  <c r="AN298" i="18" s="1"/>
  <c r="AA21" i="18"/>
  <c r="AN21" i="18" s="1"/>
  <c r="AA350" i="18"/>
  <c r="AN350" i="18" s="1"/>
  <c r="AA100" i="18"/>
  <c r="AN100" i="18" s="1"/>
  <c r="AA260" i="18"/>
  <c r="AN260" i="18" s="1"/>
  <c r="EH22" i="14"/>
  <c r="AA339" i="18"/>
  <c r="AN339" i="18" s="1"/>
  <c r="AA168" i="18"/>
  <c r="AN168" i="18" s="1"/>
  <c r="AA382" i="18"/>
  <c r="AN382" i="18" s="1"/>
  <c r="AA194" i="18"/>
  <c r="AN194" i="18" s="1"/>
  <c r="AA62" i="18"/>
  <c r="AN62" i="18" s="1"/>
  <c r="AA295" i="18"/>
  <c r="AN295" i="18" s="1"/>
  <c r="AA90" i="18"/>
  <c r="AN90" i="18" s="1"/>
  <c r="AA24" i="18"/>
  <c r="AN24" i="18" s="1"/>
  <c r="AA189" i="18"/>
  <c r="AN189" i="18" s="1"/>
  <c r="AA277" i="18"/>
  <c r="AN277" i="18" s="1"/>
  <c r="AA252" i="18"/>
  <c r="AN252" i="18" s="1"/>
  <c r="AA154" i="18"/>
  <c r="AN154" i="18" s="1"/>
  <c r="AA201" i="18"/>
  <c r="AN201" i="18" s="1"/>
  <c r="AA249" i="18"/>
  <c r="AN249" i="18" s="1"/>
  <c r="AA264" i="18"/>
  <c r="AN264" i="18" s="1"/>
  <c r="AA405" i="18"/>
  <c r="AN405" i="18" s="1"/>
  <c r="EK8" i="14"/>
  <c r="EO8" i="14" s="1"/>
  <c r="O24" i="14"/>
  <c r="N24" i="14"/>
  <c r="AH381" i="18"/>
  <c r="AH104" i="18"/>
  <c r="AH105" i="18"/>
  <c r="AH103" i="18"/>
  <c r="AH102" i="18"/>
  <c r="AH107" i="18"/>
  <c r="AH106" i="18"/>
  <c r="G71" i="1"/>
  <c r="H70" i="1"/>
  <c r="V70" i="1" s="1"/>
  <c r="AX42" i="14"/>
  <c r="AY42" i="14"/>
  <c r="BW43" i="14"/>
  <c r="C43" i="14"/>
  <c r="AV43" i="14"/>
  <c r="AD24" i="14"/>
  <c r="AM24" i="14"/>
  <c r="DG24" i="14"/>
  <c r="BN24" i="14"/>
  <c r="BE24" i="14"/>
  <c r="CO24" i="14"/>
  <c r="U24" i="14"/>
  <c r="CF24" i="14"/>
  <c r="CX24" i="14"/>
  <c r="F42" i="14"/>
  <c r="E42" i="14"/>
  <c r="D43" i="14"/>
  <c r="AW43" i="14"/>
  <c r="BX43" i="14"/>
  <c r="V69" i="1"/>
  <c r="O69" i="1"/>
  <c r="BY42" i="14"/>
  <c r="BZ42" i="14"/>
  <c r="AA42" i="18" l="1"/>
  <c r="AN42" i="18" s="1"/>
  <c r="AA161" i="18"/>
  <c r="AN161" i="18" s="1"/>
  <c r="AA94" i="18"/>
  <c r="AN94" i="18" s="1"/>
  <c r="AA371" i="18"/>
  <c r="AN371" i="18" s="1"/>
  <c r="AA270" i="18"/>
  <c r="AN270" i="18" s="1"/>
  <c r="AA385" i="18"/>
  <c r="AN385" i="18" s="1"/>
  <c r="AA134" i="18"/>
  <c r="AN134" i="18" s="1"/>
  <c r="AA233" i="18"/>
  <c r="AN233" i="18" s="1"/>
  <c r="AA127" i="18"/>
  <c r="AN127" i="18" s="1"/>
  <c r="AA241" i="18"/>
  <c r="AN241" i="18" s="1"/>
  <c r="AA380" i="18"/>
  <c r="AN380" i="18" s="1"/>
  <c r="AA357" i="18"/>
  <c r="AN357" i="18" s="1"/>
  <c r="AA302" i="18"/>
  <c r="AN302" i="18" s="1"/>
  <c r="AA389" i="18"/>
  <c r="AN389" i="18" s="1"/>
  <c r="AA220" i="18"/>
  <c r="AN220" i="18" s="1"/>
  <c r="AA240" i="18"/>
  <c r="AN240" i="18" s="1"/>
  <c r="AA14" i="18"/>
  <c r="AN14" i="18" s="1"/>
  <c r="AA309" i="18"/>
  <c r="AN309" i="18" s="1"/>
  <c r="AA31" i="18"/>
  <c r="AN31" i="18" s="1"/>
  <c r="AA361" i="18"/>
  <c r="AN361" i="18" s="1"/>
  <c r="AA195" i="18"/>
  <c r="AN195" i="18" s="1"/>
  <c r="AA131" i="18"/>
  <c r="AN131" i="18" s="1"/>
  <c r="AA32" i="18"/>
  <c r="AN32" i="18" s="1"/>
  <c r="AA203" i="18"/>
  <c r="AN203" i="18" s="1"/>
  <c r="AA392" i="18"/>
  <c r="AN392" i="18" s="1"/>
  <c r="AA106" i="18"/>
  <c r="AN106" i="18" s="1"/>
  <c r="AA275" i="18"/>
  <c r="AN275" i="18" s="1"/>
  <c r="AA78" i="18"/>
  <c r="AN78" i="18" s="1"/>
  <c r="AA138" i="18"/>
  <c r="AN138" i="18" s="1"/>
  <c r="AA384" i="18"/>
  <c r="AN384" i="18" s="1"/>
  <c r="AA246" i="18"/>
  <c r="AN246" i="18" s="1"/>
  <c r="AA80" i="18"/>
  <c r="AN80" i="18" s="1"/>
  <c r="AA369" i="18"/>
  <c r="AN369" i="18" s="1"/>
  <c r="AA58" i="18"/>
  <c r="AN58" i="18" s="1"/>
  <c r="AA395" i="18"/>
  <c r="AN395" i="18" s="1"/>
  <c r="AA205" i="18"/>
  <c r="AN205" i="18" s="1"/>
  <c r="AA99" i="18"/>
  <c r="AN99" i="18" s="1"/>
  <c r="AA15" i="18"/>
  <c r="AN15" i="18" s="1"/>
  <c r="AA244" i="18"/>
  <c r="AN244" i="18" s="1"/>
  <c r="EH23" i="14"/>
  <c r="AA358" i="18"/>
  <c r="AN358" i="18" s="1"/>
  <c r="AA89" i="18"/>
  <c r="AN89" i="18" s="1"/>
  <c r="AA86" i="18"/>
  <c r="AN86" i="18" s="1"/>
  <c r="EH16" i="14"/>
  <c r="AA232" i="18"/>
  <c r="AN232" i="18" s="1"/>
  <c r="AA398" i="18"/>
  <c r="AN398" i="18" s="1"/>
  <c r="AA49" i="18"/>
  <c r="AN49" i="18" s="1"/>
  <c r="AA67" i="18"/>
  <c r="AN67" i="18" s="1"/>
  <c r="AA271" i="18"/>
  <c r="AN271" i="18" s="1"/>
  <c r="AA179" i="18"/>
  <c r="AN179" i="18" s="1"/>
  <c r="AA349" i="18"/>
  <c r="AN349" i="18" s="1"/>
  <c r="AA23" i="18"/>
  <c r="AN23" i="18" s="1"/>
  <c r="AA177" i="18"/>
  <c r="AN177" i="18" s="1"/>
  <c r="AA209" i="18"/>
  <c r="AN209" i="18" s="1"/>
  <c r="X234" i="18"/>
  <c r="X235" i="18" s="1"/>
  <c r="X236" i="18" s="1"/>
  <c r="X237" i="18" s="1"/>
  <c r="X238" i="18" s="1"/>
  <c r="X239" i="18" s="1"/>
  <c r="X240" i="18" s="1"/>
  <c r="X241" i="18" s="1"/>
  <c r="AP234" i="18"/>
  <c r="AA285" i="18"/>
  <c r="AN285" i="18" s="1"/>
  <c r="AA396" i="18"/>
  <c r="AN396" i="18" s="1"/>
  <c r="AA224" i="18"/>
  <c r="AN224" i="18" s="1"/>
  <c r="AA207" i="18"/>
  <c r="AN207" i="18" s="1"/>
  <c r="AA329" i="18"/>
  <c r="AN329" i="18" s="1"/>
  <c r="AA397" i="18"/>
  <c r="AN397" i="18" s="1"/>
  <c r="EH6" i="14"/>
  <c r="AA39" i="18"/>
  <c r="AN39" i="18" s="1"/>
  <c r="AA401" i="18"/>
  <c r="AN401" i="18" s="1"/>
  <c r="AA259" i="18"/>
  <c r="AN259" i="18" s="1"/>
  <c r="EH18" i="14"/>
  <c r="AA115" i="18"/>
  <c r="AN115" i="18" s="1"/>
  <c r="AA218" i="18"/>
  <c r="AN218" i="18" s="1"/>
  <c r="AA415" i="18"/>
  <c r="AN415" i="18" s="1"/>
  <c r="AA250" i="18"/>
  <c r="AN250" i="18" s="1"/>
  <c r="AA156" i="18"/>
  <c r="AN156" i="18" s="1"/>
  <c r="AP134" i="18"/>
  <c r="X134" i="18"/>
  <c r="X135" i="18" s="1"/>
  <c r="X136" i="18" s="1"/>
  <c r="X137" i="18" s="1"/>
  <c r="X138" i="18" s="1"/>
  <c r="X139" i="18" s="1"/>
  <c r="X140" i="18" s="1"/>
  <c r="X141" i="18" s="1"/>
  <c r="X144" i="18" s="1"/>
  <c r="X145" i="18" s="1"/>
  <c r="X146" i="18" s="1"/>
  <c r="X147" i="18" s="1"/>
  <c r="X148" i="18" s="1"/>
  <c r="X149" i="18" s="1"/>
  <c r="X150" i="18" s="1"/>
  <c r="X151" i="18" s="1"/>
  <c r="AA348" i="18"/>
  <c r="AN348" i="18" s="1"/>
  <c r="AA355" i="18"/>
  <c r="AN355" i="18" s="1"/>
  <c r="AA379" i="18"/>
  <c r="AN379" i="18" s="1"/>
  <c r="AA326" i="18"/>
  <c r="AN326" i="18" s="1"/>
  <c r="AA10" i="18"/>
  <c r="AN10" i="18" s="1"/>
  <c r="AA359" i="18"/>
  <c r="AN359" i="18" s="1"/>
  <c r="AA317" i="18"/>
  <c r="AN317" i="18" s="1"/>
  <c r="EH21" i="14"/>
  <c r="AP194" i="18"/>
  <c r="X194" i="18"/>
  <c r="X195" i="18" s="1"/>
  <c r="X196" i="18" s="1"/>
  <c r="X197" i="18" s="1"/>
  <c r="X198" i="18" s="1"/>
  <c r="X199" i="18" s="1"/>
  <c r="X200" i="18" s="1"/>
  <c r="X201" i="18" s="1"/>
  <c r="X204" i="18" s="1"/>
  <c r="X205" i="18" s="1"/>
  <c r="X206" i="18" s="1"/>
  <c r="X207" i="18" s="1"/>
  <c r="X208" i="18" s="1"/>
  <c r="X209" i="18" s="1"/>
  <c r="X210" i="18" s="1"/>
  <c r="X211" i="18" s="1"/>
  <c r="AA73" i="18"/>
  <c r="AN73" i="18" s="1"/>
  <c r="AA263" i="18"/>
  <c r="AN263" i="18" s="1"/>
  <c r="AA198" i="18"/>
  <c r="AN198" i="18" s="1"/>
  <c r="AA219" i="18"/>
  <c r="AN219" i="18" s="1"/>
  <c r="AA242" i="18"/>
  <c r="AN242" i="18" s="1"/>
  <c r="EN17" i="14"/>
  <c r="AA44" i="18"/>
  <c r="AN44" i="18" s="1"/>
  <c r="AA51" i="18"/>
  <c r="AN51" i="18" s="1"/>
  <c r="EH11" i="14"/>
  <c r="AA132" i="18"/>
  <c r="AN132" i="18" s="1"/>
  <c r="AA319" i="18"/>
  <c r="AN319" i="18" s="1"/>
  <c r="AA151" i="18"/>
  <c r="AN151" i="18" s="1"/>
  <c r="AA366" i="18"/>
  <c r="AN366" i="18" s="1"/>
  <c r="AA33" i="18"/>
  <c r="AN33" i="18" s="1"/>
  <c r="AA92" i="18"/>
  <c r="AN92" i="18" s="1"/>
  <c r="EH9" i="14"/>
  <c r="AA400" i="18"/>
  <c r="AN400" i="18" s="1"/>
  <c r="AA273" i="18"/>
  <c r="AN273" i="18" s="1"/>
  <c r="AA176" i="18"/>
  <c r="AN176" i="18" s="1"/>
  <c r="AA130" i="18"/>
  <c r="AN130" i="18" s="1"/>
  <c r="EH19" i="14"/>
  <c r="AA283" i="18"/>
  <c r="AN283" i="18" s="1"/>
  <c r="AA300" i="18"/>
  <c r="AN300" i="18" s="1"/>
  <c r="X229" i="18"/>
  <c r="X230" i="18" s="1"/>
  <c r="X231" i="18" s="1"/>
  <c r="AA172" i="18"/>
  <c r="AN172" i="18" s="1"/>
  <c r="EK13" i="14"/>
  <c r="EO13" i="14" s="1"/>
  <c r="EJ13" i="14"/>
  <c r="EN13" i="14" s="1"/>
  <c r="AA370" i="18"/>
  <c r="AN370" i="18" s="1"/>
  <c r="EH7" i="14"/>
  <c r="AA52" i="18"/>
  <c r="AN52" i="18" s="1"/>
  <c r="AA353" i="18"/>
  <c r="AN353" i="18" s="1"/>
  <c r="AA197" i="18"/>
  <c r="AN197" i="18" s="1"/>
  <c r="AA155" i="18"/>
  <c r="AN155" i="18" s="1"/>
  <c r="AA245" i="18"/>
  <c r="AN245" i="18" s="1"/>
  <c r="AA327" i="18"/>
  <c r="AN327" i="18" s="1"/>
  <c r="AA108" i="18"/>
  <c r="AN108" i="18" s="1"/>
  <c r="AA160" i="18"/>
  <c r="AN160" i="18" s="1"/>
  <c r="AA175" i="18"/>
  <c r="AN175" i="18" s="1"/>
  <c r="AA148" i="18"/>
  <c r="AN148" i="18" s="1"/>
  <c r="AA95" i="18"/>
  <c r="AN95" i="18" s="1"/>
  <c r="AA104" i="18"/>
  <c r="AN104" i="18" s="1"/>
  <c r="AA114" i="18"/>
  <c r="AN114" i="18" s="1"/>
  <c r="AA149" i="18"/>
  <c r="AN149" i="18" s="1"/>
  <c r="AA292" i="18"/>
  <c r="AN292" i="18" s="1"/>
  <c r="AA159" i="18"/>
  <c r="AN159" i="18" s="1"/>
  <c r="AA338" i="18"/>
  <c r="AN338" i="18" s="1"/>
  <c r="AA399" i="18"/>
  <c r="AN399" i="18" s="1"/>
  <c r="EH14" i="14"/>
  <c r="AA192" i="18"/>
  <c r="AN192" i="18" s="1"/>
  <c r="AA7" i="18"/>
  <c r="AN7" i="18" s="1"/>
  <c r="EH20" i="14"/>
  <c r="AA303" i="18"/>
  <c r="AN303" i="18" s="1"/>
  <c r="AA65" i="18"/>
  <c r="AN65" i="18" s="1"/>
  <c r="AA340" i="18"/>
  <c r="AN340" i="18" s="1"/>
  <c r="AA37" i="18"/>
  <c r="AN37" i="18" s="1"/>
  <c r="AA43" i="18"/>
  <c r="AN43" i="18" s="1"/>
  <c r="AA367" i="18"/>
  <c r="AN367" i="18" s="1"/>
  <c r="AA121" i="18"/>
  <c r="AN121" i="18" s="1"/>
  <c r="AA311" i="18"/>
  <c r="AN311" i="18" s="1"/>
  <c r="AA375" i="18"/>
  <c r="AN375" i="18" s="1"/>
  <c r="AA82" i="18"/>
  <c r="AN82" i="18" s="1"/>
  <c r="AA227" i="18"/>
  <c r="AN227" i="18" s="1"/>
  <c r="AA223" i="18"/>
  <c r="AN223" i="18" s="1"/>
  <c r="AA304" i="18"/>
  <c r="AN304" i="18" s="1"/>
  <c r="EH12" i="14"/>
  <c r="AA152" i="18"/>
  <c r="AN152" i="18" s="1"/>
  <c r="AA102" i="18"/>
  <c r="AN102" i="18" s="1"/>
  <c r="AP154" i="18"/>
  <c r="X154" i="18"/>
  <c r="X155" i="18" s="1"/>
  <c r="X156" i="18" s="1"/>
  <c r="X157" i="18" s="1"/>
  <c r="X158" i="18" s="1"/>
  <c r="X159" i="18" s="1"/>
  <c r="X160" i="18" s="1"/>
  <c r="X161" i="18" s="1"/>
  <c r="X164" i="18" s="1"/>
  <c r="X165" i="18" s="1"/>
  <c r="X166" i="18" s="1"/>
  <c r="X167" i="18" s="1"/>
  <c r="X168" i="18" s="1"/>
  <c r="X169" i="18" s="1"/>
  <c r="X170" i="18" s="1"/>
  <c r="X171" i="18" s="1"/>
  <c r="AA158" i="18"/>
  <c r="AN158" i="18" s="1"/>
  <c r="AA391" i="18"/>
  <c r="AN391" i="18" s="1"/>
  <c r="AA377" i="18"/>
  <c r="AN377" i="18" s="1"/>
  <c r="AA45" i="18"/>
  <c r="AN45" i="18" s="1"/>
  <c r="AA334" i="18"/>
  <c r="AN334" i="18" s="1"/>
  <c r="AA268" i="18"/>
  <c r="AN268" i="18" s="1"/>
  <c r="AA404" i="18"/>
  <c r="AN404" i="18" s="1"/>
  <c r="EN10" i="14"/>
  <c r="EN15" i="14"/>
  <c r="EN4" i="14"/>
  <c r="EN8" i="14"/>
  <c r="EK5" i="14"/>
  <c r="EO5" i="14" s="1"/>
  <c r="EJ5" i="14"/>
  <c r="EK22" i="14"/>
  <c r="EO22" i="14" s="1"/>
  <c r="EJ22" i="14"/>
  <c r="R24" i="14"/>
  <c r="I42" i="14"/>
  <c r="BB42" i="14"/>
  <c r="CC42" i="14"/>
  <c r="W69" i="1"/>
  <c r="X69" i="1"/>
  <c r="Y69" i="1" s="1"/>
  <c r="AX69" i="1" s="1"/>
  <c r="M25" i="14" s="1"/>
  <c r="BY43" i="14"/>
  <c r="BZ43" i="14"/>
  <c r="X70" i="1"/>
  <c r="Y70" i="1" s="1"/>
  <c r="AN70" i="1" s="1"/>
  <c r="W70" i="1"/>
  <c r="AM70" i="1" s="1"/>
  <c r="AO24" i="14"/>
  <c r="AP24" i="14"/>
  <c r="AT24" i="14" s="1"/>
  <c r="W24" i="14"/>
  <c r="X24" i="14"/>
  <c r="BQ24" i="14"/>
  <c r="BP24" i="14"/>
  <c r="AF24" i="14"/>
  <c r="AG24" i="14"/>
  <c r="G72" i="1"/>
  <c r="H71" i="1"/>
  <c r="V71" i="1" s="1"/>
  <c r="CR24" i="14"/>
  <c r="CQ24" i="14"/>
  <c r="DI24" i="14"/>
  <c r="DJ24" i="14"/>
  <c r="AY43" i="14"/>
  <c r="AX43" i="14"/>
  <c r="CI24" i="14"/>
  <c r="CH24" i="14"/>
  <c r="CZ24" i="14"/>
  <c r="DA24" i="14"/>
  <c r="BG24" i="14"/>
  <c r="BH24" i="14"/>
  <c r="F43" i="14"/>
  <c r="E43" i="14"/>
  <c r="G109" i="18"/>
  <c r="G108" i="18"/>
  <c r="G382" i="18"/>
  <c r="G111" i="18"/>
  <c r="G110" i="18"/>
  <c r="EK12" i="14" l="1"/>
  <c r="EO12" i="14" s="1"/>
  <c r="EJ12" i="14"/>
  <c r="EK7" i="14"/>
  <c r="EO7" i="14" s="1"/>
  <c r="EJ7" i="14"/>
  <c r="EK19" i="14"/>
  <c r="EO19" i="14" s="1"/>
  <c r="EJ19" i="14"/>
  <c r="EK11" i="14"/>
  <c r="EO11" i="14" s="1"/>
  <c r="EJ11" i="14"/>
  <c r="EN11" i="14" s="1"/>
  <c r="EJ21" i="14"/>
  <c r="EK21" i="14"/>
  <c r="EO21" i="14" s="1"/>
  <c r="EJ14" i="14"/>
  <c r="EN14" i="14" s="1"/>
  <c r="EK14" i="14"/>
  <c r="EO14" i="14" s="1"/>
  <c r="EK9" i="14"/>
  <c r="EO9" i="14" s="1"/>
  <c r="EJ9" i="14"/>
  <c r="EK20" i="14"/>
  <c r="EO20" i="14" s="1"/>
  <c r="EJ20" i="14"/>
  <c r="EK16" i="14"/>
  <c r="EO16" i="14" s="1"/>
  <c r="EJ16" i="14"/>
  <c r="EK23" i="14"/>
  <c r="EO23" i="14" s="1"/>
  <c r="EJ23" i="14"/>
  <c r="EN23" i="14" s="1"/>
  <c r="EJ18" i="14"/>
  <c r="EK18" i="14"/>
  <c r="EO18" i="14" s="1"/>
  <c r="EK6" i="14"/>
  <c r="EO6" i="14" s="1"/>
  <c r="EJ6" i="14"/>
  <c r="EN22" i="14"/>
  <c r="EN5" i="14"/>
  <c r="AS24" i="14"/>
  <c r="CU24" i="14"/>
  <c r="DM24" i="14"/>
  <c r="AA24" i="14"/>
  <c r="BT24" i="14"/>
  <c r="AT382" i="18"/>
  <c r="DD24" i="14"/>
  <c r="CC43" i="14"/>
  <c r="I43" i="14"/>
  <c r="CL24" i="14"/>
  <c r="BK24" i="14"/>
  <c r="AJ24" i="14"/>
  <c r="AT111" i="18"/>
  <c r="AT108" i="18"/>
  <c r="AT110" i="18"/>
  <c r="AT109" i="18"/>
  <c r="W71" i="1"/>
  <c r="AM71" i="1" s="1"/>
  <c r="X71" i="1"/>
  <c r="Y71" i="1" s="1"/>
  <c r="AN71" i="1" s="1"/>
  <c r="BB43" i="14"/>
  <c r="G73" i="1"/>
  <c r="G74" i="1" s="1"/>
  <c r="H72" i="1"/>
  <c r="BW44" i="14"/>
  <c r="C44" i="14"/>
  <c r="AV44" i="14"/>
  <c r="CP25" i="14"/>
  <c r="BO25" i="14"/>
  <c r="CG25" i="14"/>
  <c r="CY25" i="14"/>
  <c r="DH25" i="14"/>
  <c r="V25" i="14"/>
  <c r="BF25" i="14"/>
  <c r="AN25" i="14"/>
  <c r="AE25" i="14"/>
  <c r="BX44" i="14"/>
  <c r="AW44" i="14"/>
  <c r="D44" i="14"/>
  <c r="AW69" i="1"/>
  <c r="L25" i="14" s="1"/>
  <c r="CB69" i="1"/>
  <c r="CA69" i="1"/>
  <c r="F114" i="18"/>
  <c r="H110" i="18"/>
  <c r="H109" i="18"/>
  <c r="AQU187" i="6"/>
  <c r="F112" i="18"/>
  <c r="F113" i="18"/>
  <c r="H108" i="18"/>
  <c r="F383" i="18"/>
  <c r="H111" i="18"/>
  <c r="F115" i="18"/>
  <c r="F117" i="18"/>
  <c r="F116" i="18"/>
  <c r="H382" i="18"/>
  <c r="EN7" i="14" l="1"/>
  <c r="EN20" i="14"/>
  <c r="EN19" i="14"/>
  <c r="EN12" i="14"/>
  <c r="EN6" i="14"/>
  <c r="EN18" i="14"/>
  <c r="EN16" i="14"/>
  <c r="EN21" i="14"/>
  <c r="EN9" i="14"/>
  <c r="H74" i="1"/>
  <c r="V74" i="1" s="1"/>
  <c r="G75" i="1"/>
  <c r="H75" i="1" s="1"/>
  <c r="V75" i="1" s="1"/>
  <c r="N25" i="14"/>
  <c r="O25" i="14"/>
  <c r="AH382" i="18"/>
  <c r="AH108" i="18"/>
  <c r="AH111" i="18"/>
  <c r="AH109" i="18"/>
  <c r="AH110" i="18"/>
  <c r="AX44" i="14"/>
  <c r="AY44" i="14"/>
  <c r="H73" i="1"/>
  <c r="V73" i="1" s="1"/>
  <c r="CX25" i="14"/>
  <c r="CF25" i="14"/>
  <c r="BN25" i="14"/>
  <c r="CO25" i="14"/>
  <c r="AD25" i="14"/>
  <c r="BE25" i="14"/>
  <c r="AM25" i="14"/>
  <c r="DG25" i="14"/>
  <c r="U25" i="14"/>
  <c r="E44" i="14"/>
  <c r="F44" i="14"/>
  <c r="BY44" i="14"/>
  <c r="BZ44" i="14"/>
  <c r="AW45" i="14"/>
  <c r="D45" i="14"/>
  <c r="BX45" i="14"/>
  <c r="O72" i="1"/>
  <c r="V72" i="1"/>
  <c r="BW45" i="14"/>
  <c r="AV45" i="14"/>
  <c r="C45" i="14"/>
  <c r="W75" i="1" l="1"/>
  <c r="X75" i="1"/>
  <c r="Y75" i="1" s="1"/>
  <c r="W74" i="1"/>
  <c r="X74" i="1"/>
  <c r="Y74" i="1" s="1"/>
  <c r="BV74" i="1" s="1"/>
  <c r="R25" i="14"/>
  <c r="CC44" i="14"/>
  <c r="I44" i="14"/>
  <c r="BB44" i="14"/>
  <c r="AY45" i="14"/>
  <c r="AX45" i="14"/>
  <c r="BY45" i="14"/>
  <c r="BZ45" i="14"/>
  <c r="W25" i="14"/>
  <c r="X25" i="14"/>
  <c r="AG25" i="14"/>
  <c r="AF25" i="14"/>
  <c r="G76" i="1"/>
  <c r="X72" i="1"/>
  <c r="Y72" i="1" s="1"/>
  <c r="AX72" i="1" s="1"/>
  <c r="M26" i="14" s="1"/>
  <c r="W72" i="1"/>
  <c r="DI25" i="14"/>
  <c r="DJ25" i="14"/>
  <c r="CI25" i="14"/>
  <c r="CH25" i="14"/>
  <c r="BH25" i="14"/>
  <c r="BG25" i="14"/>
  <c r="E45" i="14"/>
  <c r="F45" i="14"/>
  <c r="AO25" i="14"/>
  <c r="AP25" i="14"/>
  <c r="AT25" i="14" s="1"/>
  <c r="CR25" i="14"/>
  <c r="CQ25" i="14"/>
  <c r="CZ25" i="14"/>
  <c r="DA25" i="14"/>
  <c r="BP25" i="14"/>
  <c r="BQ25" i="14"/>
  <c r="X73" i="1"/>
  <c r="Y73" i="1" s="1"/>
  <c r="AN73" i="1" s="1"/>
  <c r="W73" i="1"/>
  <c r="AM73" i="1" s="1"/>
  <c r="F121" i="18"/>
  <c r="G383" i="18"/>
  <c r="F119" i="18"/>
  <c r="G117" i="18"/>
  <c r="F118" i="18"/>
  <c r="F125" i="18"/>
  <c r="F122" i="18"/>
  <c r="G114" i="18"/>
  <c r="G112" i="18"/>
  <c r="F120" i="18"/>
  <c r="G116" i="18"/>
  <c r="F124" i="18"/>
  <c r="F123" i="18"/>
  <c r="F384" i="18"/>
  <c r="G113" i="18"/>
  <c r="G115" i="18"/>
  <c r="BU74" i="1" l="1"/>
  <c r="CC74" i="1"/>
  <c r="AUI187" i="6" s="1"/>
  <c r="BT25" i="14"/>
  <c r="DM25" i="14"/>
  <c r="DD25" i="14"/>
  <c r="AT383" i="18"/>
  <c r="CL25" i="14"/>
  <c r="BK25" i="14"/>
  <c r="CC45" i="14"/>
  <c r="BB45" i="14"/>
  <c r="I45" i="14"/>
  <c r="AS25" i="14"/>
  <c r="AA25" i="14"/>
  <c r="CU25" i="14"/>
  <c r="AJ25" i="14"/>
  <c r="AT116" i="18"/>
  <c r="AT113" i="18"/>
  <c r="AT117" i="18"/>
  <c r="AT112" i="18"/>
  <c r="AT115" i="18"/>
  <c r="AT114" i="18"/>
  <c r="BW46" i="14"/>
  <c r="AV46" i="14"/>
  <c r="C46" i="14"/>
  <c r="G77" i="1"/>
  <c r="G78" i="1" s="1"/>
  <c r="H76" i="1"/>
  <c r="V76" i="1" s="1"/>
  <c r="CA72" i="1"/>
  <c r="CB72" i="1"/>
  <c r="AW72" i="1"/>
  <c r="L26" i="14" s="1"/>
  <c r="BF26" i="14"/>
  <c r="CP26" i="14"/>
  <c r="AE26" i="14"/>
  <c r="BO26" i="14"/>
  <c r="DH26" i="14"/>
  <c r="CG26" i="14"/>
  <c r="AN26" i="14"/>
  <c r="CY26" i="14"/>
  <c r="V26" i="14"/>
  <c r="D46" i="14"/>
  <c r="AW46" i="14"/>
  <c r="BX46" i="14"/>
  <c r="ASW187" i="6"/>
  <c r="H116" i="18"/>
  <c r="H383" i="18"/>
  <c r="H113" i="18"/>
  <c r="H112" i="18"/>
  <c r="H114" i="18"/>
  <c r="H115" i="18"/>
  <c r="H117" i="18"/>
  <c r="W76" i="1" l="1"/>
  <c r="X76" i="1"/>
  <c r="Y76" i="1" s="1"/>
  <c r="BV76" i="1" s="1"/>
  <c r="O26" i="14"/>
  <c r="N26" i="14"/>
  <c r="H78" i="1"/>
  <c r="V78" i="1" s="1"/>
  <c r="G79" i="1"/>
  <c r="H79" i="1" s="1"/>
  <c r="AH383" i="18"/>
  <c r="AH114" i="18"/>
  <c r="AH116" i="18"/>
  <c r="AH113" i="18"/>
  <c r="AH112" i="18"/>
  <c r="AH117" i="18"/>
  <c r="AH115" i="18"/>
  <c r="AX46" i="14"/>
  <c r="AY46" i="14"/>
  <c r="BZ46" i="14"/>
  <c r="BY46" i="14"/>
  <c r="DG26" i="14"/>
  <c r="CX26" i="14"/>
  <c r="CO26" i="14"/>
  <c r="U26" i="14"/>
  <c r="CF26" i="14"/>
  <c r="AM26" i="14"/>
  <c r="BE26" i="14"/>
  <c r="BN26" i="14"/>
  <c r="AD26" i="14"/>
  <c r="H77" i="1"/>
  <c r="V77" i="1" s="1"/>
  <c r="BV75" i="1"/>
  <c r="ER7" i="14" s="1"/>
  <c r="F46" i="14"/>
  <c r="E46" i="14"/>
  <c r="G124" i="18"/>
  <c r="G125" i="18"/>
  <c r="G122" i="18"/>
  <c r="G123" i="18"/>
  <c r="G118" i="18"/>
  <c r="G121" i="18"/>
  <c r="G384" i="18"/>
  <c r="G119" i="18"/>
  <c r="G120" i="18"/>
  <c r="ER8" i="14" l="1"/>
  <c r="R26" i="14"/>
  <c r="W78" i="1"/>
  <c r="BU78" i="1" s="1"/>
  <c r="X78" i="1"/>
  <c r="Y78" i="1" s="1"/>
  <c r="BV78" i="1" s="1"/>
  <c r="I46" i="14"/>
  <c r="CC46" i="14"/>
  <c r="BB46" i="14"/>
  <c r="AT384" i="18"/>
  <c r="AT120" i="18"/>
  <c r="AT118" i="18"/>
  <c r="AT124" i="18"/>
  <c r="AT125" i="18"/>
  <c r="AT119" i="18"/>
  <c r="AT122" i="18"/>
  <c r="AT123" i="18"/>
  <c r="AT121" i="18"/>
  <c r="BP26" i="14"/>
  <c r="BQ26" i="14"/>
  <c r="X26" i="14"/>
  <c r="W26" i="14"/>
  <c r="CR26" i="14"/>
  <c r="CQ26" i="14"/>
  <c r="DI26" i="14"/>
  <c r="DJ26" i="14"/>
  <c r="BG26" i="14"/>
  <c r="BH26" i="14"/>
  <c r="G80" i="1"/>
  <c r="V79" i="1"/>
  <c r="AO26" i="14"/>
  <c r="AP26" i="14"/>
  <c r="AT26" i="14" s="1"/>
  <c r="BU76" i="1"/>
  <c r="CC76" i="1"/>
  <c r="AE8" i="20" s="1"/>
  <c r="X77" i="1"/>
  <c r="Y77" i="1" s="1"/>
  <c r="BV77" i="1" s="1"/>
  <c r="ER9" i="14" s="1"/>
  <c r="W77" i="1"/>
  <c r="CC75" i="1"/>
  <c r="H384" i="18" s="1"/>
  <c r="AH384" i="18" s="1"/>
  <c r="BU75" i="1"/>
  <c r="EQ7" i="14" s="1"/>
  <c r="AF26" i="14"/>
  <c r="AG26" i="14"/>
  <c r="CH26" i="14"/>
  <c r="CI26" i="14"/>
  <c r="DA26" i="14"/>
  <c r="CZ26" i="14"/>
  <c r="E8" i="20"/>
  <c r="EQ8" i="14" l="1"/>
  <c r="ES8" i="14" s="1"/>
  <c r="EW8" i="14" s="1"/>
  <c r="W79" i="1"/>
  <c r="X79" i="1"/>
  <c r="Y79" i="1" s="1"/>
  <c r="DD26" i="14"/>
  <c r="AJ26" i="14"/>
  <c r="BK26" i="14"/>
  <c r="DM26" i="14"/>
  <c r="AA26" i="14"/>
  <c r="CL26" i="14"/>
  <c r="AS26" i="14"/>
  <c r="CU26" i="14"/>
  <c r="BT26" i="14"/>
  <c r="ES7" i="14"/>
  <c r="EW7" i="14" s="1"/>
  <c r="H119" i="18"/>
  <c r="AH119" i="18" s="1"/>
  <c r="H120" i="18"/>
  <c r="AH120" i="18" s="1"/>
  <c r="H123" i="18"/>
  <c r="AH123" i="18" s="1"/>
  <c r="H122" i="18"/>
  <c r="AH122" i="18" s="1"/>
  <c r="H125" i="18"/>
  <c r="AH125" i="18" s="1"/>
  <c r="H124" i="18"/>
  <c r="AH124" i="18" s="1"/>
  <c r="H121" i="18"/>
  <c r="AH121" i="18" s="1"/>
  <c r="H118" i="18"/>
  <c r="AH118" i="18" s="1"/>
  <c r="G81" i="1"/>
  <c r="H80" i="1"/>
  <c r="V80" i="1" s="1"/>
  <c r="BU77" i="1"/>
  <c r="EQ9" i="14" s="1"/>
  <c r="CC77" i="1"/>
  <c r="W80" i="1" l="1"/>
  <c r="X80" i="1"/>
  <c r="Y80" i="1" s="1"/>
  <c r="BV80" i="1" s="1"/>
  <c r="ER11" i="14" s="1"/>
  <c r="ES9" i="14"/>
  <c r="EW9" i="14" s="1"/>
  <c r="BV79" i="1"/>
  <c r="ER10" i="14" s="1"/>
  <c r="G82" i="1"/>
  <c r="H81" i="1"/>
  <c r="V81" i="1" s="1"/>
  <c r="F8" i="20"/>
  <c r="AQ8" i="20" l="1"/>
  <c r="W81" i="1"/>
  <c r="X81" i="1"/>
  <c r="Y81" i="1" s="1"/>
  <c r="BV81" i="1" s="1"/>
  <c r="ER12" i="14" s="1"/>
  <c r="BU79" i="1"/>
  <c r="EQ10" i="14" s="1"/>
  <c r="ES10" i="14" s="1"/>
  <c r="EW10" i="14" s="1"/>
  <c r="CC79" i="1"/>
  <c r="G83" i="1"/>
  <c r="H82" i="1"/>
  <c r="V82" i="1" s="1"/>
  <c r="BU80" i="1"/>
  <c r="EQ11" i="14" s="1"/>
  <c r="ES11" i="14" s="1"/>
  <c r="EW11" i="14" s="1"/>
  <c r="CC80" i="1"/>
  <c r="G8" i="20"/>
  <c r="BU81" i="1" l="1"/>
  <c r="EQ12" i="14" s="1"/>
  <c r="CC81" i="1"/>
  <c r="W82" i="1"/>
  <c r="AM82" i="1" s="1"/>
  <c r="X82" i="1"/>
  <c r="Y82" i="1" s="1"/>
  <c r="AN82" i="1" s="1"/>
  <c r="G84" i="1"/>
  <c r="H83" i="1"/>
  <c r="V83" i="1" s="1"/>
  <c r="AW47" i="14" l="1"/>
  <c r="BX47" i="14"/>
  <c r="D47" i="14"/>
  <c r="C47" i="14"/>
  <c r="AV47" i="14"/>
  <c r="BW47" i="14"/>
  <c r="W83" i="1"/>
  <c r="BU83" i="1" s="1"/>
  <c r="X83" i="1"/>
  <c r="Y83" i="1" s="1"/>
  <c r="BV83" i="1" s="1"/>
  <c r="G85" i="1"/>
  <c r="H84" i="1"/>
  <c r="ES12" i="14"/>
  <c r="EW12" i="14" s="1"/>
  <c r="E12" i="20"/>
  <c r="E11" i="20"/>
  <c r="E9" i="20"/>
  <c r="E7" i="20"/>
  <c r="E47" i="14" l="1"/>
  <c r="F47" i="14"/>
  <c r="V84" i="1"/>
  <c r="BZ47" i="14"/>
  <c r="BY47" i="14"/>
  <c r="G86" i="1"/>
  <c r="G87" i="1" s="1"/>
  <c r="H85" i="1"/>
  <c r="V85" i="1" s="1"/>
  <c r="AX47" i="14"/>
  <c r="AY47" i="14"/>
  <c r="H87" i="1" l="1"/>
  <c r="V87" i="1" s="1"/>
  <c r="G88" i="1"/>
  <c r="I47" i="14"/>
  <c r="BB47" i="14"/>
  <c r="CC47" i="14"/>
  <c r="X84" i="1"/>
  <c r="Y84" i="1" s="1"/>
  <c r="BV84" i="1" s="1"/>
  <c r="ER13" i="14" s="1"/>
  <c r="W84" i="1"/>
  <c r="H86" i="1"/>
  <c r="V86" i="1" s="1"/>
  <c r="W85" i="1"/>
  <c r="X85" i="1"/>
  <c r="Y85" i="1" s="1"/>
  <c r="BV85" i="1" s="1"/>
  <c r="ER14" i="14" s="1"/>
  <c r="F9" i="20"/>
  <c r="F11" i="20"/>
  <c r="F12" i="20"/>
  <c r="F7" i="20"/>
  <c r="G89" i="1" l="1"/>
  <c r="H89" i="1" s="1"/>
  <c r="V89" i="1" s="1"/>
  <c r="H88" i="1"/>
  <c r="V88" i="1" s="1"/>
  <c r="W87" i="1"/>
  <c r="BU87" i="1" s="1"/>
  <c r="X87" i="1"/>
  <c r="Y87" i="1" s="1"/>
  <c r="BV87" i="1" s="1"/>
  <c r="AQ12" i="20"/>
  <c r="AQ11" i="20"/>
  <c r="AQ7" i="20"/>
  <c r="AQ9" i="20"/>
  <c r="X86" i="1"/>
  <c r="Y86" i="1" s="1"/>
  <c r="W86" i="1"/>
  <c r="BU86" i="1" s="1"/>
  <c r="BU85" i="1"/>
  <c r="CC85" i="1"/>
  <c r="G90" i="1"/>
  <c r="CC84" i="1"/>
  <c r="BU84" i="1"/>
  <c r="G12" i="20"/>
  <c r="G7" i="20"/>
  <c r="G9" i="20"/>
  <c r="G11" i="20"/>
  <c r="ER15" i="14" l="1"/>
  <c r="BV86" i="1"/>
  <c r="W88" i="1"/>
  <c r="BU88" i="1" s="1"/>
  <c r="X88" i="1"/>
  <c r="Y88" i="1" s="1"/>
  <c r="BV88" i="1" s="1"/>
  <c r="W89" i="1"/>
  <c r="BU89" i="1" s="1"/>
  <c r="X89" i="1"/>
  <c r="Y89" i="1" s="1"/>
  <c r="BV89" i="1" s="1"/>
  <c r="AE11" i="20"/>
  <c r="AE12" i="20"/>
  <c r="ER16" i="14"/>
  <c r="CC86" i="1"/>
  <c r="G91" i="1"/>
  <c r="H90" i="1"/>
  <c r="V90" i="1" s="1"/>
  <c r="EQ14" i="14"/>
  <c r="ES14" i="14" s="1"/>
  <c r="EW14" i="14" s="1"/>
  <c r="EQ13" i="14"/>
  <c r="AE9" i="20"/>
  <c r="AE7" i="20"/>
  <c r="ES13" i="14" l="1"/>
  <c r="EW13" i="14" s="1"/>
  <c r="EQ15" i="14"/>
  <c r="ES15" i="14" s="1"/>
  <c r="EW15" i="14" s="1"/>
  <c r="X90" i="1"/>
  <c r="Y90" i="1" s="1"/>
  <c r="W90" i="1"/>
  <c r="BU90" i="1" s="1"/>
  <c r="G92" i="1"/>
  <c r="H91" i="1"/>
  <c r="V91" i="1" s="1"/>
  <c r="EQ16" i="14"/>
  <c r="ES16" i="14" s="1"/>
  <c r="EW16" i="14" s="1"/>
  <c r="CC89" i="1"/>
  <c r="ER17" i="14" l="1"/>
  <c r="BV90" i="1"/>
  <c r="G93" i="1"/>
  <c r="H92" i="1"/>
  <c r="V92" i="1" s="1"/>
  <c r="X91" i="1"/>
  <c r="Y91" i="1" s="1"/>
  <c r="W91" i="1"/>
  <c r="CC90" i="1"/>
  <c r="W92" i="1" l="1"/>
  <c r="X92" i="1"/>
  <c r="Y92" i="1" s="1"/>
  <c r="EQ17" i="14"/>
  <c r="ES17" i="14" s="1"/>
  <c r="EW17" i="14" s="1"/>
  <c r="G94" i="1"/>
  <c r="H93" i="1"/>
  <c r="V93" i="1" s="1"/>
  <c r="W93" i="1" l="1"/>
  <c r="X93" i="1"/>
  <c r="Y93" i="1" s="1"/>
  <c r="G95" i="1"/>
  <c r="H94" i="1"/>
  <c r="V94" i="1" s="1"/>
  <c r="ER18" i="14" l="1"/>
  <c r="BV93" i="1"/>
  <c r="W94" i="1"/>
  <c r="X94" i="1"/>
  <c r="Y94" i="1" s="1"/>
  <c r="BV94" i="1" s="1"/>
  <c r="ER19" i="14" s="1"/>
  <c r="G96" i="1"/>
  <c r="H95" i="1"/>
  <c r="V95" i="1" s="1"/>
  <c r="BU93" i="1"/>
  <c r="EQ18" i="14" s="1"/>
  <c r="CC93" i="1"/>
  <c r="W95" i="1" l="1"/>
  <c r="X95" i="1"/>
  <c r="Y95" i="1" s="1"/>
  <c r="BV95" i="1" s="1"/>
  <c r="ER20" i="14" s="1"/>
  <c r="ES18" i="14"/>
  <c r="EW18" i="14" s="1"/>
  <c r="G97" i="1"/>
  <c r="H96" i="1"/>
  <c r="V96" i="1" s="1"/>
  <c r="BU94" i="1"/>
  <c r="EQ19" i="14" s="1"/>
  <c r="CC94" i="1"/>
  <c r="ES19" i="14" l="1"/>
  <c r="EW19" i="14" s="1"/>
  <c r="W96" i="1"/>
  <c r="X96" i="1"/>
  <c r="Y96" i="1" s="1"/>
  <c r="BV96" i="1" s="1"/>
  <c r="G98" i="1"/>
  <c r="H97" i="1"/>
  <c r="V97" i="1" s="1"/>
  <c r="BU95" i="1"/>
  <c r="EQ20" i="14" s="1"/>
  <c r="ES20" i="14" s="1"/>
  <c r="CC95" i="1"/>
  <c r="W97" i="1" l="1"/>
  <c r="X97" i="1"/>
  <c r="Y97" i="1" s="1"/>
  <c r="BV97" i="1" s="1"/>
  <c r="ER21" i="14" s="1"/>
  <c r="EW20" i="14"/>
  <c r="G99" i="1"/>
  <c r="H98" i="1"/>
  <c r="V98" i="1" s="1"/>
  <c r="W98" i="1" l="1"/>
  <c r="X98" i="1"/>
  <c r="Y98" i="1" s="1"/>
  <c r="BV98" i="1" s="1"/>
  <c r="ER22" i="14" s="1"/>
  <c r="G100" i="1"/>
  <c r="H99" i="1"/>
  <c r="V99" i="1" s="1"/>
  <c r="BU97" i="1"/>
  <c r="EQ21" i="14" s="1"/>
  <c r="ES21" i="14" s="1"/>
  <c r="CC97" i="1"/>
  <c r="W99" i="1" l="1"/>
  <c r="BU99" i="1" s="1"/>
  <c r="EQ23" i="14" s="1"/>
  <c r="ES23" i="14" s="1"/>
  <c r="X99" i="1"/>
  <c r="Y99" i="1" s="1"/>
  <c r="BV99" i="1" s="1"/>
  <c r="G101" i="1"/>
  <c r="H100" i="1"/>
  <c r="V100" i="1" s="1"/>
  <c r="EW21" i="14"/>
  <c r="AM98" i="1"/>
  <c r="CC98" i="1"/>
  <c r="BU98" i="1"/>
  <c r="W100" i="1" l="1"/>
  <c r="BU100" i="1" s="1"/>
  <c r="EQ24" i="14" s="1"/>
  <c r="ES24" i="14" s="1"/>
  <c r="X100" i="1"/>
  <c r="Y100" i="1" s="1"/>
  <c r="BV100" i="1" s="1"/>
  <c r="ER24" i="14" s="1"/>
  <c r="EQ22" i="14"/>
  <c r="ES22" i="14" s="1"/>
  <c r="EW22" i="14" s="1"/>
  <c r="G102" i="1"/>
  <c r="H101" i="1"/>
  <c r="EW24" i="14" l="1"/>
  <c r="V101" i="1"/>
  <c r="D3" i="17"/>
  <c r="G103" i="1"/>
  <c r="H102" i="1"/>
  <c r="V102" i="1" s="1"/>
  <c r="W102" i="1" l="1"/>
  <c r="X102" i="1"/>
  <c r="Y102" i="1" s="1"/>
  <c r="BV102" i="1" s="1"/>
  <c r="ER26" i="14" s="1"/>
  <c r="G104" i="1"/>
  <c r="G105" i="1" s="1"/>
  <c r="H105" i="1" s="1"/>
  <c r="V105" i="1" s="1"/>
  <c r="H103" i="1"/>
  <c r="V103" i="1" s="1"/>
  <c r="X101" i="1"/>
  <c r="Y101" i="1" s="1"/>
  <c r="BV101" i="1" s="1"/>
  <c r="W101" i="1"/>
  <c r="W105" i="1" l="1"/>
  <c r="X105" i="1"/>
  <c r="Y105" i="1" s="1"/>
  <c r="BV105" i="1" s="1"/>
  <c r="W103" i="1"/>
  <c r="X103" i="1"/>
  <c r="Y103" i="1" s="1"/>
  <c r="BV103" i="1" s="1"/>
  <c r="ER27" i="14" s="1"/>
  <c r="BU101" i="1"/>
  <c r="EQ25" i="14" s="1"/>
  <c r="ES25" i="14" s="1"/>
  <c r="CC101" i="1"/>
  <c r="B3" i="17" s="1"/>
  <c r="G106" i="1"/>
  <c r="H104" i="1"/>
  <c r="V104" i="1" s="1"/>
  <c r="ER23" i="14"/>
  <c r="EW23" i="14" s="1"/>
  <c r="ER25" i="14"/>
  <c r="BU102" i="1"/>
  <c r="EQ26" i="14" s="1"/>
  <c r="CC102" i="1"/>
  <c r="CC105" i="1" l="1"/>
  <c r="BU105" i="1"/>
  <c r="EW25" i="14"/>
  <c r="W104" i="1"/>
  <c r="X104" i="1"/>
  <c r="Y104" i="1" s="1"/>
  <c r="BV104" i="1" s="1"/>
  <c r="ER28" i="14" s="1"/>
  <c r="ES26" i="14"/>
  <c r="EW26" i="14" s="1"/>
  <c r="G107" i="1"/>
  <c r="H106" i="1"/>
  <c r="V106" i="1" s="1"/>
  <c r="BU103" i="1"/>
  <c r="EQ27" i="14" s="1"/>
  <c r="ES27" i="14" s="1"/>
  <c r="EW27" i="14" s="1"/>
  <c r="CC103" i="1"/>
  <c r="G108" i="1" l="1"/>
  <c r="H107" i="1"/>
  <c r="BU104" i="1"/>
  <c r="EQ28" i="14" s="1"/>
  <c r="CC104" i="1"/>
  <c r="X106" i="1"/>
  <c r="Y106" i="1" s="1"/>
  <c r="BV106" i="1" s="1"/>
  <c r="ER29" i="14" s="1"/>
  <c r="W106" i="1"/>
  <c r="BU106" i="1" l="1"/>
  <c r="EQ29" i="14" s="1"/>
  <c r="ES29" i="14" s="1"/>
  <c r="CC106" i="1"/>
  <c r="ES28" i="14"/>
  <c r="EW28" i="14" s="1"/>
  <c r="D5" i="17"/>
  <c r="D4" i="17" s="1"/>
  <c r="V107" i="1"/>
  <c r="G109" i="1"/>
  <c r="H108" i="1"/>
  <c r="V108" i="1" s="1"/>
  <c r="EW29" i="14" l="1"/>
  <c r="W107" i="1"/>
  <c r="X107" i="1"/>
  <c r="Y107" i="1" s="1"/>
  <c r="BV107" i="1" s="1"/>
  <c r="ER30" i="14" s="1"/>
  <c r="W108" i="1"/>
  <c r="X108" i="1"/>
  <c r="Y108" i="1" s="1"/>
  <c r="BV108" i="1" s="1"/>
  <c r="ER31" i="14" s="1"/>
  <c r="G110" i="1"/>
  <c r="H109" i="1"/>
  <c r="V109" i="1" s="1"/>
  <c r="BU108" i="1" l="1"/>
  <c r="CC108" i="1"/>
  <c r="W109" i="1"/>
  <c r="X109" i="1"/>
  <c r="Y109" i="1" s="1"/>
  <c r="BV109" i="1" s="1"/>
  <c r="ER32" i="14" s="1"/>
  <c r="G111" i="1"/>
  <c r="H110" i="1"/>
  <c r="V110" i="1" s="1"/>
  <c r="BU107" i="1"/>
  <c r="EQ30" i="14" s="1"/>
  <c r="ES30" i="14" s="1"/>
  <c r="EW30" i="14" s="1"/>
  <c r="CC107" i="1"/>
  <c r="B5" i="17" s="1"/>
  <c r="EQ31" i="14" l="1"/>
  <c r="ES31" i="14" s="1"/>
  <c r="EW31" i="14" s="1"/>
  <c r="BU109" i="1"/>
  <c r="EQ32" i="14" s="1"/>
  <c r="CC109" i="1"/>
  <c r="W110" i="1"/>
  <c r="AM110" i="1" s="1"/>
  <c r="X110" i="1"/>
  <c r="Y110" i="1" s="1"/>
  <c r="AN110" i="1" s="1"/>
  <c r="G112" i="1"/>
  <c r="H111" i="1"/>
  <c r="F127" i="18"/>
  <c r="F131" i="18"/>
  <c r="F385" i="18"/>
  <c r="F128" i="18"/>
  <c r="F126" i="18"/>
  <c r="F129" i="18"/>
  <c r="F130" i="18"/>
  <c r="D48" i="14" l="1"/>
  <c r="BX48" i="14"/>
  <c r="AW48" i="14"/>
  <c r="AV48" i="14"/>
  <c r="BW48" i="14"/>
  <c r="C48" i="14"/>
  <c r="G113" i="1"/>
  <c r="H112" i="1"/>
  <c r="V112" i="1" s="1"/>
  <c r="O111" i="1"/>
  <c r="V111" i="1"/>
  <c r="ES32" i="14"/>
  <c r="EW32" i="14" s="1"/>
  <c r="X112" i="1" l="1"/>
  <c r="Y112" i="1" s="1"/>
  <c r="AN112" i="1" s="1"/>
  <c r="W112" i="1"/>
  <c r="AM112" i="1" s="1"/>
  <c r="AX48" i="14"/>
  <c r="AY48" i="14"/>
  <c r="W111" i="1"/>
  <c r="X111" i="1"/>
  <c r="Y111" i="1" s="1"/>
  <c r="AX111" i="1" s="1"/>
  <c r="M27" i="14" s="1"/>
  <c r="G114" i="1"/>
  <c r="H113" i="1"/>
  <c r="V113" i="1" s="1"/>
  <c r="E48" i="14"/>
  <c r="F48" i="14"/>
  <c r="BZ48" i="14"/>
  <c r="BY48" i="14"/>
  <c r="G127" i="18"/>
  <c r="G131" i="18"/>
  <c r="G385" i="18"/>
  <c r="G126" i="18"/>
  <c r="G130" i="18"/>
  <c r="G128" i="18"/>
  <c r="G129" i="18"/>
  <c r="BB48" i="14" l="1"/>
  <c r="CC48" i="14"/>
  <c r="AT385" i="18"/>
  <c r="I48" i="14"/>
  <c r="AT127" i="18"/>
  <c r="AT131" i="18"/>
  <c r="AT129" i="18"/>
  <c r="AT126" i="18"/>
  <c r="AT128" i="18"/>
  <c r="AT130" i="18"/>
  <c r="G115" i="1"/>
  <c r="H114" i="1"/>
  <c r="CY27" i="14"/>
  <c r="CG27" i="14"/>
  <c r="DH27" i="14"/>
  <c r="AE27" i="14"/>
  <c r="CP27" i="14"/>
  <c r="V27" i="14"/>
  <c r="BF27" i="14"/>
  <c r="AN27" i="14"/>
  <c r="BO27" i="14"/>
  <c r="CA111" i="1"/>
  <c r="CB111" i="1"/>
  <c r="AW111" i="1"/>
  <c r="L27" i="14" s="1"/>
  <c r="C49" i="14"/>
  <c r="AV49" i="14"/>
  <c r="BW49" i="14"/>
  <c r="W113" i="1"/>
  <c r="AM113" i="1" s="1"/>
  <c r="X113" i="1"/>
  <c r="Y113" i="1" s="1"/>
  <c r="AN113" i="1" s="1"/>
  <c r="BX49" i="14"/>
  <c r="AW49" i="14"/>
  <c r="D49" i="14"/>
  <c r="H129" i="18"/>
  <c r="H130" i="18"/>
  <c r="F386" i="18"/>
  <c r="F136" i="18"/>
  <c r="F133" i="18"/>
  <c r="AZK187" i="6"/>
  <c r="H127" i="18"/>
  <c r="F132" i="18"/>
  <c r="H385" i="18"/>
  <c r="F137" i="18"/>
  <c r="H126" i="18"/>
  <c r="F135" i="18"/>
  <c r="H128" i="18"/>
  <c r="H131" i="18"/>
  <c r="F134" i="18"/>
  <c r="N27" i="14" l="1"/>
  <c r="O27" i="14"/>
  <c r="AH385" i="18"/>
  <c r="AH129" i="18"/>
  <c r="AH130" i="18"/>
  <c r="AH131" i="18"/>
  <c r="AH128" i="18"/>
  <c r="AH126" i="18"/>
  <c r="AH127" i="18"/>
  <c r="BX50" i="14"/>
  <c r="AW50" i="14"/>
  <c r="D50" i="14"/>
  <c r="F49" i="14"/>
  <c r="E49" i="14"/>
  <c r="G116" i="1"/>
  <c r="H115" i="1"/>
  <c r="V115" i="1" s="1"/>
  <c r="V114" i="1"/>
  <c r="O114" i="1"/>
  <c r="BW50" i="14"/>
  <c r="AV50" i="14"/>
  <c r="C50" i="14"/>
  <c r="U27" i="14"/>
  <c r="BN27" i="14"/>
  <c r="BE27" i="14"/>
  <c r="DG27" i="14"/>
  <c r="AM27" i="14"/>
  <c r="AD27" i="14"/>
  <c r="CO27" i="14"/>
  <c r="CX27" i="14"/>
  <c r="CF27" i="14"/>
  <c r="AX49" i="14"/>
  <c r="AY49" i="14"/>
  <c r="E3" i="17"/>
  <c r="BZ49" i="14"/>
  <c r="BY49" i="14"/>
  <c r="R27" i="14" l="1"/>
  <c r="I49" i="14"/>
  <c r="CC49" i="14"/>
  <c r="AP27" i="14"/>
  <c r="AT27" i="14" s="1"/>
  <c r="AO27" i="14"/>
  <c r="DA27" i="14"/>
  <c r="CZ27" i="14"/>
  <c r="W27" i="14"/>
  <c r="X27" i="14"/>
  <c r="BZ50" i="14"/>
  <c r="BY50" i="14"/>
  <c r="G117" i="1"/>
  <c r="H116" i="1"/>
  <c r="V116" i="1" s="1"/>
  <c r="DJ27" i="14"/>
  <c r="DI27" i="14"/>
  <c r="BB49" i="14"/>
  <c r="CR27" i="14"/>
  <c r="CQ27" i="14"/>
  <c r="BG27" i="14"/>
  <c r="BH27" i="14"/>
  <c r="AF27" i="14"/>
  <c r="AG27" i="14"/>
  <c r="BP27" i="14"/>
  <c r="BQ27" i="14"/>
  <c r="F50" i="14"/>
  <c r="E50" i="14"/>
  <c r="W114" i="1"/>
  <c r="X114" i="1"/>
  <c r="Y114" i="1" s="1"/>
  <c r="AX114" i="1" s="1"/>
  <c r="M28" i="14" s="1"/>
  <c r="CH27" i="14"/>
  <c r="CI27" i="14"/>
  <c r="AY50" i="14"/>
  <c r="AX50" i="14"/>
  <c r="X115" i="1"/>
  <c r="Y115" i="1" s="1"/>
  <c r="AN115" i="1" s="1"/>
  <c r="W115" i="1"/>
  <c r="AM115" i="1" s="1"/>
  <c r="G137" i="18"/>
  <c r="G134" i="18"/>
  <c r="G132" i="18"/>
  <c r="G386" i="18"/>
  <c r="G135" i="18"/>
  <c r="G136" i="18"/>
  <c r="G133" i="18"/>
  <c r="BB50" i="14" l="1"/>
  <c r="CL27" i="14"/>
  <c r="AJ27" i="14"/>
  <c r="DM27" i="14"/>
  <c r="DD27" i="14"/>
  <c r="AA27" i="14"/>
  <c r="AT386" i="18"/>
  <c r="BK27" i="14"/>
  <c r="BT27" i="14"/>
  <c r="CU27" i="14"/>
  <c r="I50" i="14"/>
  <c r="CC50" i="14"/>
  <c r="AT133" i="18"/>
  <c r="AT137" i="18"/>
  <c r="AT136" i="18"/>
  <c r="AT132" i="18"/>
  <c r="AT135" i="18"/>
  <c r="AT134" i="18"/>
  <c r="AW51" i="14"/>
  <c r="BX51" i="14"/>
  <c r="D51" i="14"/>
  <c r="AW114" i="1"/>
  <c r="L28" i="14" s="1"/>
  <c r="CA114" i="1"/>
  <c r="CB114" i="1"/>
  <c r="AS27" i="14"/>
  <c r="X116" i="1"/>
  <c r="Y116" i="1" s="1"/>
  <c r="AN116" i="1" s="1"/>
  <c r="W116" i="1"/>
  <c r="AM116" i="1" s="1"/>
  <c r="CG28" i="14"/>
  <c r="V28" i="14"/>
  <c r="CY28" i="14"/>
  <c r="CP28" i="14"/>
  <c r="BF28" i="14"/>
  <c r="BO28" i="14"/>
  <c r="AE28" i="14"/>
  <c r="DH28" i="14"/>
  <c r="AN28" i="14"/>
  <c r="AV51" i="14"/>
  <c r="BW51" i="14"/>
  <c r="C51" i="14"/>
  <c r="G118" i="1"/>
  <c r="H117" i="1"/>
  <c r="H134" i="18"/>
  <c r="H386" i="18"/>
  <c r="F139" i="18"/>
  <c r="F387" i="18"/>
  <c r="BBM187" i="6"/>
  <c r="H132" i="18"/>
  <c r="H136" i="18"/>
  <c r="F140" i="18"/>
  <c r="H137" i="18"/>
  <c r="F141" i="18"/>
  <c r="H133" i="18"/>
  <c r="F138" i="18"/>
  <c r="H135" i="18"/>
  <c r="N28" i="14" l="1"/>
  <c r="O28" i="14"/>
  <c r="AH386" i="18"/>
  <c r="AH135" i="18"/>
  <c r="AH132" i="18"/>
  <c r="AH133" i="18"/>
  <c r="AH134" i="18"/>
  <c r="AH137" i="18"/>
  <c r="AH136" i="18"/>
  <c r="AX51" i="14"/>
  <c r="AY51" i="14"/>
  <c r="BW52" i="14"/>
  <c r="C52" i="14"/>
  <c r="AV52" i="14"/>
  <c r="O117" i="1"/>
  <c r="V117" i="1"/>
  <c r="G119" i="1"/>
  <c r="H118" i="1"/>
  <c r="V118" i="1" s="1"/>
  <c r="BX52" i="14"/>
  <c r="D52" i="14"/>
  <c r="AW52" i="14"/>
  <c r="CF28" i="14"/>
  <c r="CO28" i="14"/>
  <c r="DG28" i="14"/>
  <c r="AD28" i="14"/>
  <c r="BN28" i="14"/>
  <c r="U28" i="14"/>
  <c r="BE28" i="14"/>
  <c r="CX28" i="14"/>
  <c r="AM28" i="14"/>
  <c r="BY51" i="14"/>
  <c r="BZ51" i="14"/>
  <c r="F51" i="14"/>
  <c r="E51" i="14"/>
  <c r="R28" i="14" l="1"/>
  <c r="I51" i="14"/>
  <c r="BB51" i="14"/>
  <c r="CC51" i="14"/>
  <c r="X118" i="1"/>
  <c r="Y118" i="1" s="1"/>
  <c r="AN118" i="1" s="1"/>
  <c r="W118" i="1"/>
  <c r="AM118" i="1" s="1"/>
  <c r="AY52" i="14"/>
  <c r="AX52" i="14"/>
  <c r="BG28" i="14"/>
  <c r="BH28" i="14"/>
  <c r="DJ28" i="14"/>
  <c r="DI28" i="14"/>
  <c r="G120" i="1"/>
  <c r="H119" i="1"/>
  <c r="V119" i="1" s="1"/>
  <c r="E52" i="14"/>
  <c r="F52" i="14"/>
  <c r="AG28" i="14"/>
  <c r="AF28" i="14"/>
  <c r="X117" i="1"/>
  <c r="Y117" i="1" s="1"/>
  <c r="AX117" i="1" s="1"/>
  <c r="M29" i="14" s="1"/>
  <c r="W117" i="1"/>
  <c r="BY52" i="14"/>
  <c r="BZ52" i="14"/>
  <c r="CZ28" i="14"/>
  <c r="DA28" i="14"/>
  <c r="CI28" i="14"/>
  <c r="CH28" i="14"/>
  <c r="X28" i="14"/>
  <c r="W28" i="14"/>
  <c r="AO28" i="14"/>
  <c r="AP28" i="14"/>
  <c r="AT28" i="14" s="1"/>
  <c r="BP28" i="14"/>
  <c r="BQ28" i="14"/>
  <c r="CQ28" i="14"/>
  <c r="CR28" i="14"/>
  <c r="G139" i="18"/>
  <c r="G140" i="18"/>
  <c r="G138" i="18"/>
  <c r="G141" i="18"/>
  <c r="G387" i="18"/>
  <c r="DM28" i="14" l="1"/>
  <c r="AT387" i="18"/>
  <c r="BT28" i="14"/>
  <c r="DD28" i="14"/>
  <c r="CL28" i="14"/>
  <c r="AJ28" i="14"/>
  <c r="BK28" i="14"/>
  <c r="AA28" i="14"/>
  <c r="CU28" i="14"/>
  <c r="CC52" i="14"/>
  <c r="I52" i="14"/>
  <c r="BB52" i="14"/>
  <c r="AT139" i="18"/>
  <c r="AT138" i="18"/>
  <c r="AT140" i="18"/>
  <c r="AT141" i="18"/>
  <c r="W119" i="1"/>
  <c r="AM119" i="1" s="1"/>
  <c r="X119" i="1"/>
  <c r="Y119" i="1" s="1"/>
  <c r="AN119" i="1" s="1"/>
  <c r="G121" i="1"/>
  <c r="H120" i="1"/>
  <c r="CA117" i="1"/>
  <c r="AW117" i="1"/>
  <c r="L29" i="14" s="1"/>
  <c r="CB117" i="1"/>
  <c r="C53" i="14"/>
  <c r="AV53" i="14"/>
  <c r="BW53" i="14"/>
  <c r="AS28" i="14"/>
  <c r="DH29" i="14"/>
  <c r="AE29" i="14"/>
  <c r="BF29" i="14"/>
  <c r="V29" i="14"/>
  <c r="CG29" i="14"/>
  <c r="BO29" i="14"/>
  <c r="CY29" i="14"/>
  <c r="CP29" i="14"/>
  <c r="AN29" i="14"/>
  <c r="D53" i="14"/>
  <c r="AW53" i="14"/>
  <c r="BX53" i="14"/>
  <c r="F388" i="18"/>
  <c r="F146" i="18"/>
  <c r="F147" i="18"/>
  <c r="H141" i="18"/>
  <c r="H139" i="18"/>
  <c r="F142" i="18"/>
  <c r="F145" i="18"/>
  <c r="BDO187" i="6"/>
  <c r="F143" i="18"/>
  <c r="H387" i="18"/>
  <c r="F144" i="18"/>
  <c r="H138" i="18"/>
  <c r="H140" i="18"/>
  <c r="N29" i="14" l="1"/>
  <c r="O29" i="14"/>
  <c r="AH387" i="18"/>
  <c r="AH138" i="18"/>
  <c r="AH139" i="18"/>
  <c r="AH141" i="18"/>
  <c r="AH140" i="18"/>
  <c r="E53" i="14"/>
  <c r="F53" i="14"/>
  <c r="O120" i="1"/>
  <c r="V120" i="1"/>
  <c r="G122" i="1"/>
  <c r="H121" i="1"/>
  <c r="V121" i="1" s="1"/>
  <c r="BY53" i="14"/>
  <c r="BZ53" i="14"/>
  <c r="CO29" i="14"/>
  <c r="CF29" i="14"/>
  <c r="U29" i="14"/>
  <c r="AD29" i="14"/>
  <c r="DG29" i="14"/>
  <c r="CX29" i="14"/>
  <c r="BN29" i="14"/>
  <c r="BE29" i="14"/>
  <c r="AM29" i="14"/>
  <c r="AW54" i="14"/>
  <c r="BX54" i="14"/>
  <c r="D54" i="14"/>
  <c r="AY53" i="14"/>
  <c r="AX53" i="14"/>
  <c r="BW54" i="14"/>
  <c r="AV54" i="14"/>
  <c r="C54" i="14"/>
  <c r="R29" i="14" l="1"/>
  <c r="BB53" i="14"/>
  <c r="CC53" i="14"/>
  <c r="I53" i="14"/>
  <c r="AX54" i="14"/>
  <c r="AY54" i="14"/>
  <c r="BY54" i="14"/>
  <c r="BZ54" i="14"/>
  <c r="AO29" i="14"/>
  <c r="AP29" i="14"/>
  <c r="AT29" i="14" s="1"/>
  <c r="DJ29" i="14"/>
  <c r="DI29" i="14"/>
  <c r="CH29" i="14"/>
  <c r="CI29" i="14"/>
  <c r="CQ29" i="14"/>
  <c r="CR29" i="14"/>
  <c r="X121" i="1"/>
  <c r="Y121" i="1" s="1"/>
  <c r="AN121" i="1" s="1"/>
  <c r="W121" i="1"/>
  <c r="AM121" i="1" s="1"/>
  <c r="BG29" i="14"/>
  <c r="BH29" i="14"/>
  <c r="E54" i="14"/>
  <c r="F54" i="14"/>
  <c r="BP29" i="14"/>
  <c r="BQ29" i="14"/>
  <c r="AG29" i="14"/>
  <c r="AF29" i="14"/>
  <c r="G123" i="1"/>
  <c r="H122" i="1"/>
  <c r="V122" i="1" s="1"/>
  <c r="DA29" i="14"/>
  <c r="CZ29" i="14"/>
  <c r="W29" i="14"/>
  <c r="X29" i="14"/>
  <c r="X120" i="1"/>
  <c r="Y120" i="1" s="1"/>
  <c r="AX120" i="1" s="1"/>
  <c r="M30" i="14" s="1"/>
  <c r="W120" i="1"/>
  <c r="G145" i="18"/>
  <c r="G143" i="18"/>
  <c r="G142" i="18"/>
  <c r="G147" i="18"/>
  <c r="G144" i="18"/>
  <c r="G146" i="18"/>
  <c r="G388" i="18"/>
  <c r="DD29" i="14" l="1"/>
  <c r="BK29" i="14"/>
  <c r="CU29" i="14"/>
  <c r="I54" i="14"/>
  <c r="AT388" i="18"/>
  <c r="DM29" i="14"/>
  <c r="CC54" i="14"/>
  <c r="BT29" i="14"/>
  <c r="AA29" i="14"/>
  <c r="AJ29" i="14"/>
  <c r="CL29" i="14"/>
  <c r="BB54" i="14"/>
  <c r="AT144" i="18"/>
  <c r="AT146" i="18"/>
  <c r="AT143" i="18"/>
  <c r="AT142" i="18"/>
  <c r="AT145" i="18"/>
  <c r="AT147" i="18"/>
  <c r="CA120" i="1"/>
  <c r="AW120" i="1"/>
  <c r="L30" i="14" s="1"/>
  <c r="CB120" i="1"/>
  <c r="G124" i="1"/>
  <c r="H123" i="1"/>
  <c r="AE30" i="14"/>
  <c r="CG30" i="14"/>
  <c r="AN30" i="14"/>
  <c r="BO30" i="14"/>
  <c r="CY30" i="14"/>
  <c r="CP30" i="14"/>
  <c r="BF30" i="14"/>
  <c r="DH30" i="14"/>
  <c r="V30" i="14"/>
  <c r="C55" i="14"/>
  <c r="BW55" i="14"/>
  <c r="AV55" i="14"/>
  <c r="AW55" i="14"/>
  <c r="BX55" i="14"/>
  <c r="D55" i="14"/>
  <c r="X122" i="1"/>
  <c r="Y122" i="1" s="1"/>
  <c r="AN122" i="1" s="1"/>
  <c r="W122" i="1"/>
  <c r="AM122" i="1" s="1"/>
  <c r="AS29" i="14"/>
  <c r="H144" i="18"/>
  <c r="F389" i="18"/>
  <c r="F148" i="18"/>
  <c r="H388" i="18"/>
  <c r="H142" i="18"/>
  <c r="BFQ187" i="6"/>
  <c r="F151" i="18"/>
  <c r="F149" i="18"/>
  <c r="H146" i="18"/>
  <c r="H145" i="18"/>
  <c r="H143" i="18"/>
  <c r="H147" i="18"/>
  <c r="F150" i="18"/>
  <c r="N30" i="14" l="1"/>
  <c r="O30" i="14"/>
  <c r="AH388" i="18"/>
  <c r="AH144" i="18"/>
  <c r="AH147" i="18"/>
  <c r="AH146" i="18"/>
  <c r="AH143" i="18"/>
  <c r="AH142" i="18"/>
  <c r="AH145" i="18"/>
  <c r="BY55" i="14"/>
  <c r="BZ55" i="14"/>
  <c r="AM30" i="14"/>
  <c r="BE30" i="14"/>
  <c r="AD30" i="14"/>
  <c r="BN30" i="14"/>
  <c r="CX30" i="14"/>
  <c r="CF30" i="14"/>
  <c r="DG30" i="14"/>
  <c r="U30" i="14"/>
  <c r="CO30" i="14"/>
  <c r="E55" i="14"/>
  <c r="F55" i="14"/>
  <c r="O123" i="1"/>
  <c r="V123" i="1"/>
  <c r="BW56" i="14"/>
  <c r="AV56" i="14"/>
  <c r="C56" i="14"/>
  <c r="G125" i="1"/>
  <c r="H124" i="1"/>
  <c r="V124" i="1" s="1"/>
  <c r="BX56" i="14"/>
  <c r="AW56" i="14"/>
  <c r="D56" i="14"/>
  <c r="AY55" i="14"/>
  <c r="AX55" i="14"/>
  <c r="R30" i="14" l="1"/>
  <c r="I55" i="14"/>
  <c r="CC55" i="14"/>
  <c r="BB55" i="14"/>
  <c r="F56" i="14"/>
  <c r="E56" i="14"/>
  <c r="CR30" i="14"/>
  <c r="CQ30" i="14"/>
  <c r="CZ30" i="14"/>
  <c r="DA30" i="14"/>
  <c r="AX56" i="14"/>
  <c r="AY56" i="14"/>
  <c r="X30" i="14"/>
  <c r="W30" i="14"/>
  <c r="BP30" i="14"/>
  <c r="BQ30" i="14"/>
  <c r="BH30" i="14"/>
  <c r="BG30" i="14"/>
  <c r="X124" i="1"/>
  <c r="Y124" i="1" s="1"/>
  <c r="AN124" i="1" s="1"/>
  <c r="W124" i="1"/>
  <c r="AM124" i="1" s="1"/>
  <c r="BZ56" i="14"/>
  <c r="BY56" i="14"/>
  <c r="DI30" i="14"/>
  <c r="DJ30" i="14"/>
  <c r="AP30" i="14"/>
  <c r="AT30" i="14" s="1"/>
  <c r="AO30" i="14"/>
  <c r="G126" i="1"/>
  <c r="H125" i="1"/>
  <c r="V125" i="1" s="1"/>
  <c r="W123" i="1"/>
  <c r="X123" i="1"/>
  <c r="Y123" i="1" s="1"/>
  <c r="AX123" i="1" s="1"/>
  <c r="M31" i="14" s="1"/>
  <c r="CI30" i="14"/>
  <c r="CH30" i="14"/>
  <c r="AG30" i="14"/>
  <c r="AF30" i="14"/>
  <c r="G389" i="18"/>
  <c r="G150" i="18"/>
  <c r="G149" i="18"/>
  <c r="G151" i="18"/>
  <c r="G148" i="18"/>
  <c r="CL30" i="14" l="1"/>
  <c r="CC56" i="14"/>
  <c r="AA30" i="14"/>
  <c r="DM30" i="14"/>
  <c r="BB56" i="14"/>
  <c r="I56" i="14"/>
  <c r="AT389" i="18"/>
  <c r="AS30" i="14"/>
  <c r="BK30" i="14"/>
  <c r="BT30" i="14"/>
  <c r="CU30" i="14"/>
  <c r="AJ30" i="14"/>
  <c r="DD30" i="14"/>
  <c r="AT148" i="18"/>
  <c r="AT149" i="18"/>
  <c r="AT151" i="18"/>
  <c r="AT150" i="18"/>
  <c r="X125" i="1"/>
  <c r="Y125" i="1" s="1"/>
  <c r="AN125" i="1" s="1"/>
  <c r="W125" i="1"/>
  <c r="AM125" i="1" s="1"/>
  <c r="CA123" i="1"/>
  <c r="CB123" i="1"/>
  <c r="AW123" i="1"/>
  <c r="L31" i="14" s="1"/>
  <c r="G127" i="1"/>
  <c r="H126" i="1"/>
  <c r="AV57" i="14"/>
  <c r="BW57" i="14"/>
  <c r="C57" i="14"/>
  <c r="V31" i="14"/>
  <c r="BO31" i="14"/>
  <c r="CP31" i="14"/>
  <c r="DH31" i="14"/>
  <c r="BF31" i="14"/>
  <c r="AN31" i="14"/>
  <c r="CG31" i="14"/>
  <c r="CY31" i="14"/>
  <c r="AE31" i="14"/>
  <c r="BX57" i="14"/>
  <c r="D57" i="14"/>
  <c r="AW57" i="14"/>
  <c r="H389" i="18"/>
  <c r="H149" i="18"/>
  <c r="F154" i="18"/>
  <c r="H148" i="18"/>
  <c r="H151" i="18"/>
  <c r="F390" i="18"/>
  <c r="F153" i="18"/>
  <c r="BHS187" i="6"/>
  <c r="F152" i="18"/>
  <c r="H150" i="18"/>
  <c r="F157" i="18"/>
  <c r="F156" i="18"/>
  <c r="F155" i="18"/>
  <c r="O31" i="14" l="1"/>
  <c r="N31" i="14"/>
  <c r="AH389" i="18"/>
  <c r="AH151" i="18"/>
  <c r="AH148" i="18"/>
  <c r="AH149" i="18"/>
  <c r="AH150" i="18"/>
  <c r="AX57" i="14"/>
  <c r="AY57" i="14"/>
  <c r="V126" i="1"/>
  <c r="O126" i="1"/>
  <c r="E57" i="14"/>
  <c r="F57" i="14"/>
  <c r="G128" i="1"/>
  <c r="H127" i="1"/>
  <c r="V127" i="1" s="1"/>
  <c r="BW58" i="14"/>
  <c r="C58" i="14"/>
  <c r="AV58" i="14"/>
  <c r="BZ57" i="14"/>
  <c r="BY57" i="14"/>
  <c r="CO31" i="14"/>
  <c r="U31" i="14"/>
  <c r="BN31" i="14"/>
  <c r="AM31" i="14"/>
  <c r="DG31" i="14"/>
  <c r="AD31" i="14"/>
  <c r="CX31" i="14"/>
  <c r="BE31" i="14"/>
  <c r="CF31" i="14"/>
  <c r="AW58" i="14"/>
  <c r="D58" i="14"/>
  <c r="BX58" i="14"/>
  <c r="R31" i="14" l="1"/>
  <c r="BB57" i="14"/>
  <c r="I57" i="14"/>
  <c r="CC57" i="14"/>
  <c r="CZ31" i="14"/>
  <c r="DA31" i="14"/>
  <c r="E58" i="14"/>
  <c r="F58" i="14"/>
  <c r="X126" i="1"/>
  <c r="Y126" i="1" s="1"/>
  <c r="AX126" i="1" s="1"/>
  <c r="M32" i="14" s="1"/>
  <c r="W126" i="1"/>
  <c r="BQ31" i="14"/>
  <c r="BP31" i="14"/>
  <c r="AF31" i="14"/>
  <c r="AG31" i="14"/>
  <c r="W31" i="14"/>
  <c r="X31" i="14"/>
  <c r="BY58" i="14"/>
  <c r="BZ58" i="14"/>
  <c r="DJ31" i="14"/>
  <c r="DI31" i="14"/>
  <c r="X127" i="1"/>
  <c r="Y127" i="1" s="1"/>
  <c r="AN127" i="1" s="1"/>
  <c r="W127" i="1"/>
  <c r="AM127" i="1" s="1"/>
  <c r="CH31" i="14"/>
  <c r="CI31" i="14"/>
  <c r="BG31" i="14"/>
  <c r="BH31" i="14"/>
  <c r="AP31" i="14"/>
  <c r="AT31" i="14" s="1"/>
  <c r="AO31" i="14"/>
  <c r="CQ31" i="14"/>
  <c r="CR31" i="14"/>
  <c r="AX58" i="14"/>
  <c r="AY58" i="14"/>
  <c r="G129" i="1"/>
  <c r="H128" i="1"/>
  <c r="V128" i="1" s="1"/>
  <c r="G390" i="18"/>
  <c r="G153" i="18"/>
  <c r="G152" i="18"/>
  <c r="G154" i="18"/>
  <c r="G156" i="18"/>
  <c r="G157" i="18"/>
  <c r="G155" i="18"/>
  <c r="DD31" i="14" l="1"/>
  <c r="BT31" i="14"/>
  <c r="I58" i="14"/>
  <c r="DM31" i="14"/>
  <c r="CC58" i="14"/>
  <c r="CU31" i="14"/>
  <c r="BK31" i="14"/>
  <c r="AT390" i="18"/>
  <c r="BB58" i="14"/>
  <c r="CL31" i="14"/>
  <c r="AA31" i="14"/>
  <c r="AS31" i="14"/>
  <c r="AJ31" i="14"/>
  <c r="AT153" i="18"/>
  <c r="AT156" i="18"/>
  <c r="AT157" i="18"/>
  <c r="AT155" i="18"/>
  <c r="AT152" i="18"/>
  <c r="AT154" i="18"/>
  <c r="X128" i="1"/>
  <c r="Y128" i="1" s="1"/>
  <c r="AN128" i="1" s="1"/>
  <c r="W128" i="1"/>
  <c r="AM128" i="1" s="1"/>
  <c r="CA126" i="1"/>
  <c r="CB126" i="1"/>
  <c r="AW126" i="1"/>
  <c r="L32" i="14" s="1"/>
  <c r="CG32" i="14"/>
  <c r="DH32" i="14"/>
  <c r="AE32" i="14"/>
  <c r="BO32" i="14"/>
  <c r="CP32" i="14"/>
  <c r="V32" i="14"/>
  <c r="AN32" i="14"/>
  <c r="BF32" i="14"/>
  <c r="CY32" i="14"/>
  <c r="C59" i="14"/>
  <c r="BW59" i="14"/>
  <c r="AV59" i="14"/>
  <c r="D59" i="14"/>
  <c r="BX59" i="14"/>
  <c r="AW59" i="14"/>
  <c r="G130" i="1"/>
  <c r="H129" i="1"/>
  <c r="H157" i="18"/>
  <c r="H156" i="18"/>
  <c r="H155" i="18"/>
  <c r="F160" i="18"/>
  <c r="H154" i="18"/>
  <c r="H153" i="18"/>
  <c r="F159" i="18"/>
  <c r="F391" i="18"/>
  <c r="F161" i="18"/>
  <c r="BJU187" i="6"/>
  <c r="H152" i="18"/>
  <c r="H390" i="18"/>
  <c r="F158" i="18"/>
  <c r="N32" i="14" l="1"/>
  <c r="O32" i="14"/>
  <c r="AH390" i="18"/>
  <c r="AH153" i="18"/>
  <c r="AH155" i="18"/>
  <c r="AH152" i="18"/>
  <c r="AH157" i="18"/>
  <c r="AH156" i="18"/>
  <c r="AH154" i="18"/>
  <c r="BZ59" i="14"/>
  <c r="BY59" i="14"/>
  <c r="BW60" i="14"/>
  <c r="C60" i="14"/>
  <c r="AV60" i="14"/>
  <c r="F59" i="14"/>
  <c r="E59" i="14"/>
  <c r="AD32" i="14"/>
  <c r="BN32" i="14"/>
  <c r="CO32" i="14"/>
  <c r="BE32" i="14"/>
  <c r="U32" i="14"/>
  <c r="DG32" i="14"/>
  <c r="CF32" i="14"/>
  <c r="CX32" i="14"/>
  <c r="AM32" i="14"/>
  <c r="AW60" i="14"/>
  <c r="D60" i="14"/>
  <c r="BX60" i="14"/>
  <c r="V129" i="1"/>
  <c r="O129" i="1"/>
  <c r="G131" i="1"/>
  <c r="H130" i="1"/>
  <c r="V130" i="1" s="1"/>
  <c r="AX59" i="14"/>
  <c r="AY59" i="14"/>
  <c r="R32" i="14" l="1"/>
  <c r="CC59" i="14"/>
  <c r="I59" i="14"/>
  <c r="BB59" i="14"/>
  <c r="DA32" i="14"/>
  <c r="CZ32" i="14"/>
  <c r="BG32" i="14"/>
  <c r="BH32" i="14"/>
  <c r="AG32" i="14"/>
  <c r="AF32" i="14"/>
  <c r="AX60" i="14"/>
  <c r="AY60" i="14"/>
  <c r="G132" i="1"/>
  <c r="H131" i="1"/>
  <c r="V131" i="1" s="1"/>
  <c r="CI32" i="14"/>
  <c r="CH32" i="14"/>
  <c r="CR32" i="14"/>
  <c r="CQ32" i="14"/>
  <c r="E60" i="14"/>
  <c r="F60" i="14"/>
  <c r="X129" i="1"/>
  <c r="Y129" i="1" s="1"/>
  <c r="AX129" i="1" s="1"/>
  <c r="M33" i="14" s="1"/>
  <c r="W129" i="1"/>
  <c r="DI32" i="14"/>
  <c r="DJ32" i="14"/>
  <c r="BZ60" i="14"/>
  <c r="BY60" i="14"/>
  <c r="X130" i="1"/>
  <c r="Y130" i="1" s="1"/>
  <c r="AN130" i="1" s="1"/>
  <c r="W130" i="1"/>
  <c r="AM130" i="1" s="1"/>
  <c r="AO32" i="14"/>
  <c r="AP32" i="14"/>
  <c r="AT32" i="14" s="1"/>
  <c r="W32" i="14"/>
  <c r="X32" i="14"/>
  <c r="BP32" i="14"/>
  <c r="BQ32" i="14"/>
  <c r="G391" i="18"/>
  <c r="G159" i="18"/>
  <c r="G158" i="18"/>
  <c r="G160" i="18"/>
  <c r="G161" i="18"/>
  <c r="CU32" i="14" l="1"/>
  <c r="AJ32" i="14"/>
  <c r="DD32" i="14"/>
  <c r="DV32" i="14"/>
  <c r="AS32" i="14"/>
  <c r="AT391" i="18"/>
  <c r="BK32" i="14"/>
  <c r="AA32" i="14"/>
  <c r="BT32" i="14"/>
  <c r="CC60" i="14"/>
  <c r="DM32" i="14"/>
  <c r="I60" i="14"/>
  <c r="CL32" i="14"/>
  <c r="BB60" i="14"/>
  <c r="AT158" i="18"/>
  <c r="AT159" i="18"/>
  <c r="AT161" i="18"/>
  <c r="AT160" i="18"/>
  <c r="CP33" i="14"/>
  <c r="V33" i="14"/>
  <c r="AN33" i="14"/>
  <c r="BO33" i="14"/>
  <c r="BF33" i="14"/>
  <c r="DH33" i="14"/>
  <c r="AE33" i="14"/>
  <c r="CY33" i="14"/>
  <c r="CG33" i="14"/>
  <c r="D61" i="14"/>
  <c r="AW61" i="14"/>
  <c r="BX61" i="14"/>
  <c r="AV61" i="14"/>
  <c r="BW61" i="14"/>
  <c r="C61" i="14"/>
  <c r="W131" i="1"/>
  <c r="AM131" i="1" s="1"/>
  <c r="X131" i="1"/>
  <c r="Y131" i="1" s="1"/>
  <c r="AN131" i="1" s="1"/>
  <c r="AW129" i="1"/>
  <c r="L33" i="14" s="1"/>
  <c r="CB129" i="1"/>
  <c r="CA129" i="1"/>
  <c r="G133" i="1"/>
  <c r="H132" i="1"/>
  <c r="F166" i="18"/>
  <c r="H159" i="18"/>
  <c r="H161" i="18"/>
  <c r="H391" i="18"/>
  <c r="F163" i="18"/>
  <c r="H160" i="18"/>
  <c r="F167" i="18"/>
  <c r="F392" i="18"/>
  <c r="F162" i="18"/>
  <c r="F164" i="18"/>
  <c r="BLW187" i="6"/>
  <c r="F165" i="18"/>
  <c r="H158" i="18"/>
  <c r="N33" i="14" l="1"/>
  <c r="O33" i="14"/>
  <c r="AH391" i="18"/>
  <c r="AH161" i="18"/>
  <c r="AH158" i="18"/>
  <c r="AH159" i="18"/>
  <c r="AH160" i="18"/>
  <c r="G134" i="1"/>
  <c r="H133" i="1"/>
  <c r="V133" i="1" s="1"/>
  <c r="O132" i="1"/>
  <c r="V132" i="1"/>
  <c r="CF33" i="14"/>
  <c r="CX33" i="14"/>
  <c r="AD33" i="14"/>
  <c r="AM33" i="14"/>
  <c r="U33" i="14"/>
  <c r="BN33" i="14"/>
  <c r="DG33" i="14"/>
  <c r="CO33" i="14"/>
  <c r="BE33" i="14"/>
  <c r="BZ61" i="14"/>
  <c r="BY61" i="14"/>
  <c r="BX62" i="14"/>
  <c r="D62" i="14"/>
  <c r="AW62" i="14"/>
  <c r="AY61" i="14"/>
  <c r="AX61" i="14"/>
  <c r="AV62" i="14"/>
  <c r="C62" i="14"/>
  <c r="BW62" i="14"/>
  <c r="F61" i="14"/>
  <c r="E61" i="14"/>
  <c r="R33" i="14" l="1"/>
  <c r="CC61" i="14"/>
  <c r="I61" i="14"/>
  <c r="BB61" i="14"/>
  <c r="DJ33" i="14"/>
  <c r="DI33" i="14"/>
  <c r="AF33" i="14"/>
  <c r="AG33" i="14"/>
  <c r="X132" i="1"/>
  <c r="Y132" i="1" s="1"/>
  <c r="AX132" i="1" s="1"/>
  <c r="M34" i="14" s="1"/>
  <c r="W132" i="1"/>
  <c r="E62" i="14"/>
  <c r="F62" i="14"/>
  <c r="BY62" i="14"/>
  <c r="BZ62" i="14"/>
  <c r="BQ33" i="14"/>
  <c r="BP33" i="14"/>
  <c r="BG33" i="14"/>
  <c r="BH33" i="14"/>
  <c r="W33" i="14"/>
  <c r="X33" i="14"/>
  <c r="DA33" i="14"/>
  <c r="CZ33" i="14"/>
  <c r="W133" i="1"/>
  <c r="AM133" i="1" s="1"/>
  <c r="X133" i="1"/>
  <c r="Y133" i="1" s="1"/>
  <c r="AN133" i="1" s="1"/>
  <c r="AY62" i="14"/>
  <c r="AX62" i="14"/>
  <c r="CR33" i="14"/>
  <c r="CQ33" i="14"/>
  <c r="AO33" i="14"/>
  <c r="AP33" i="14"/>
  <c r="AT33" i="14" s="1"/>
  <c r="CI33" i="14"/>
  <c r="CH33" i="14"/>
  <c r="G135" i="1"/>
  <c r="H134" i="1"/>
  <c r="V134" i="1" s="1"/>
  <c r="G162" i="18"/>
  <c r="G165" i="18"/>
  <c r="G164" i="18"/>
  <c r="G167" i="18"/>
  <c r="G163" i="18"/>
  <c r="G392" i="18"/>
  <c r="G166" i="18"/>
  <c r="AS33" i="14" l="1"/>
  <c r="BK33" i="14"/>
  <c r="AJ33" i="14"/>
  <c r="DM33" i="14"/>
  <c r="CL33" i="14"/>
  <c r="CU33" i="14"/>
  <c r="DV33" i="14"/>
  <c r="I62" i="14"/>
  <c r="CC62" i="14"/>
  <c r="AT392" i="18"/>
  <c r="AA33" i="14"/>
  <c r="BT33" i="14"/>
  <c r="BB62" i="14"/>
  <c r="DD33" i="14"/>
  <c r="AT167" i="18"/>
  <c r="AT162" i="18"/>
  <c r="AT166" i="18"/>
  <c r="AT165" i="18"/>
  <c r="AT163" i="18"/>
  <c r="AT164" i="18"/>
  <c r="X134" i="1"/>
  <c r="Y134" i="1" s="1"/>
  <c r="AN134" i="1" s="1"/>
  <c r="W134" i="1"/>
  <c r="AM134" i="1" s="1"/>
  <c r="CA132" i="1"/>
  <c r="AW132" i="1"/>
  <c r="L34" i="14" s="1"/>
  <c r="CB132" i="1"/>
  <c r="CY34" i="14"/>
  <c r="CG34" i="14"/>
  <c r="BF34" i="14"/>
  <c r="AE34" i="14"/>
  <c r="BO34" i="14"/>
  <c r="V34" i="14"/>
  <c r="CP34" i="14"/>
  <c r="DH34" i="14"/>
  <c r="AN34" i="14"/>
  <c r="BX63" i="14"/>
  <c r="D63" i="14"/>
  <c r="AW63" i="14"/>
  <c r="G136" i="1"/>
  <c r="H135" i="1"/>
  <c r="BW63" i="14"/>
  <c r="C63" i="14"/>
  <c r="AV63" i="14"/>
  <c r="F393" i="18"/>
  <c r="H166" i="18"/>
  <c r="H162" i="18"/>
  <c r="H165" i="18"/>
  <c r="H167" i="18"/>
  <c r="F171" i="18"/>
  <c r="H164" i="18"/>
  <c r="H392" i="18"/>
  <c r="H163" i="18"/>
  <c r="F169" i="18"/>
  <c r="F168" i="18"/>
  <c r="F170" i="18"/>
  <c r="BNY187" i="6"/>
  <c r="N34" i="14" l="1"/>
  <c r="O34" i="14"/>
  <c r="AH392" i="18"/>
  <c r="AH162" i="18"/>
  <c r="AH166" i="18"/>
  <c r="AH164" i="18"/>
  <c r="AH167" i="18"/>
  <c r="AH165" i="18"/>
  <c r="AH163" i="18"/>
  <c r="AV64" i="14"/>
  <c r="C64" i="14"/>
  <c r="BW64" i="14"/>
  <c r="BZ63" i="14"/>
  <c r="BY63" i="14"/>
  <c r="O135" i="1"/>
  <c r="V135" i="1"/>
  <c r="AW64" i="14"/>
  <c r="BX64" i="14"/>
  <c r="D64" i="14"/>
  <c r="AY63" i="14"/>
  <c r="AX63" i="14"/>
  <c r="G137" i="1"/>
  <c r="H136" i="1"/>
  <c r="V136" i="1" s="1"/>
  <c r="CX34" i="14"/>
  <c r="AD34" i="14"/>
  <c r="CO34" i="14"/>
  <c r="AM34" i="14"/>
  <c r="CF34" i="14"/>
  <c r="BE34" i="14"/>
  <c r="BN34" i="14"/>
  <c r="U34" i="14"/>
  <c r="DG34" i="14"/>
  <c r="E63" i="14"/>
  <c r="F63" i="14"/>
  <c r="R34" i="14" l="1"/>
  <c r="CC63" i="14"/>
  <c r="BB63" i="14"/>
  <c r="I63" i="14"/>
  <c r="DJ34" i="14"/>
  <c r="DI34" i="14"/>
  <c r="BH34" i="14"/>
  <c r="BG34" i="14"/>
  <c r="AG34" i="14"/>
  <c r="AF34" i="14"/>
  <c r="F64" i="14"/>
  <c r="E64" i="14"/>
  <c r="CH34" i="14"/>
  <c r="CI34" i="14"/>
  <c r="DA34" i="14"/>
  <c r="CZ34" i="14"/>
  <c r="AY64" i="14"/>
  <c r="AX64" i="14"/>
  <c r="AP34" i="14"/>
  <c r="AT34" i="14" s="1"/>
  <c r="AO34" i="14"/>
  <c r="W136" i="1"/>
  <c r="AM136" i="1" s="1"/>
  <c r="X136" i="1"/>
  <c r="Y136" i="1" s="1"/>
  <c r="AN136" i="1" s="1"/>
  <c r="W135" i="1"/>
  <c r="X135" i="1"/>
  <c r="Y135" i="1" s="1"/>
  <c r="X34" i="14"/>
  <c r="W34" i="14"/>
  <c r="BQ34" i="14"/>
  <c r="BP34" i="14"/>
  <c r="CQ34" i="14"/>
  <c r="CR34" i="14"/>
  <c r="G138" i="1"/>
  <c r="H137" i="1"/>
  <c r="V137" i="1" s="1"/>
  <c r="BZ64" i="14"/>
  <c r="BY64" i="14"/>
  <c r="G168" i="18"/>
  <c r="G169" i="18"/>
  <c r="G393" i="18"/>
  <c r="G170" i="18"/>
  <c r="G171" i="18"/>
  <c r="AA34" i="14" l="1"/>
  <c r="I64" i="14"/>
  <c r="AS34" i="14"/>
  <c r="BK34" i="14"/>
  <c r="DV34" i="14"/>
  <c r="AJ34" i="14"/>
  <c r="DM34" i="14"/>
  <c r="AT393" i="18"/>
  <c r="CU34" i="14"/>
  <c r="CL34" i="14"/>
  <c r="BT34" i="14"/>
  <c r="DD34" i="14"/>
  <c r="CC64" i="14"/>
  <c r="BB64" i="14"/>
  <c r="AT168" i="18"/>
  <c r="AT171" i="18"/>
  <c r="AT170" i="18"/>
  <c r="AT169" i="18"/>
  <c r="X137" i="1"/>
  <c r="Y137" i="1" s="1"/>
  <c r="AN137" i="1" s="1"/>
  <c r="W137" i="1"/>
  <c r="AM137" i="1" s="1"/>
  <c r="G139" i="1"/>
  <c r="H138" i="1"/>
  <c r="BW65" i="14"/>
  <c r="C65" i="14"/>
  <c r="AV65" i="14"/>
  <c r="CA135" i="1"/>
  <c r="AX135" i="1"/>
  <c r="M35" i="14" s="1"/>
  <c r="AW135" i="1"/>
  <c r="L35" i="14" s="1"/>
  <c r="CB135" i="1"/>
  <c r="AW65" i="14"/>
  <c r="D65" i="14"/>
  <c r="BX65" i="14"/>
  <c r="F394" i="18"/>
  <c r="BQA187" i="6"/>
  <c r="F174" i="18"/>
  <c r="H393" i="18"/>
  <c r="F172" i="18"/>
  <c r="H168" i="18"/>
  <c r="H169" i="18"/>
  <c r="F176" i="18"/>
  <c r="H170" i="18"/>
  <c r="F177" i="18"/>
  <c r="F175" i="18"/>
  <c r="F173" i="18"/>
  <c r="H171" i="18"/>
  <c r="O35" i="14" l="1"/>
  <c r="N35" i="14"/>
  <c r="AH393" i="18"/>
  <c r="AH168" i="18"/>
  <c r="AH169" i="18"/>
  <c r="AH171" i="18"/>
  <c r="AH170" i="18"/>
  <c r="V138" i="1"/>
  <c r="O138" i="1"/>
  <c r="AY65" i="14"/>
  <c r="AX65" i="14"/>
  <c r="G140" i="1"/>
  <c r="H139" i="1"/>
  <c r="V139" i="1" s="1"/>
  <c r="BE35" i="14"/>
  <c r="CO35" i="14"/>
  <c r="DG35" i="14"/>
  <c r="U35" i="14"/>
  <c r="AM35" i="14"/>
  <c r="AD35" i="14"/>
  <c r="CX35" i="14"/>
  <c r="CF35" i="14"/>
  <c r="BN35" i="14"/>
  <c r="E65" i="14"/>
  <c r="F65" i="14"/>
  <c r="C66" i="14"/>
  <c r="AV66" i="14"/>
  <c r="BW66" i="14"/>
  <c r="BO35" i="14"/>
  <c r="V35" i="14"/>
  <c r="CP35" i="14"/>
  <c r="BF35" i="14"/>
  <c r="CY35" i="14"/>
  <c r="DH35" i="14"/>
  <c r="AN35" i="14"/>
  <c r="AE35" i="14"/>
  <c r="CG35" i="14"/>
  <c r="BY65" i="14"/>
  <c r="BZ65" i="14"/>
  <c r="D66" i="14"/>
  <c r="BX66" i="14"/>
  <c r="AW66" i="14"/>
  <c r="R35" i="14" l="1"/>
  <c r="BB65" i="14"/>
  <c r="I65" i="14"/>
  <c r="CC65" i="14"/>
  <c r="BY66" i="14"/>
  <c r="BZ66" i="14"/>
  <c r="AP35" i="14"/>
  <c r="AT35" i="14" s="1"/>
  <c r="AO35" i="14"/>
  <c r="BH35" i="14"/>
  <c r="BG35" i="14"/>
  <c r="AY66" i="14"/>
  <c r="AX66" i="14"/>
  <c r="CZ35" i="14"/>
  <c r="DA35" i="14"/>
  <c r="W35" i="14"/>
  <c r="X35" i="14"/>
  <c r="X139" i="1"/>
  <c r="Y139" i="1" s="1"/>
  <c r="AN139" i="1" s="1"/>
  <c r="W139" i="1"/>
  <c r="AM139" i="1" s="1"/>
  <c r="F66" i="14"/>
  <c r="E66" i="14"/>
  <c r="BP35" i="14"/>
  <c r="BQ35" i="14"/>
  <c r="AG35" i="14"/>
  <c r="AF35" i="14"/>
  <c r="DJ35" i="14"/>
  <c r="DI35" i="14"/>
  <c r="G141" i="1"/>
  <c r="H140" i="1"/>
  <c r="V140" i="1" s="1"/>
  <c r="CH35" i="14"/>
  <c r="CI35" i="14"/>
  <c r="CR35" i="14"/>
  <c r="CQ35" i="14"/>
  <c r="X138" i="1"/>
  <c r="Y138" i="1" s="1"/>
  <c r="AX138" i="1" s="1"/>
  <c r="M36" i="14" s="1"/>
  <c r="W138" i="1"/>
  <c r="G174" i="18"/>
  <c r="G173" i="18"/>
  <c r="G175" i="18"/>
  <c r="G394" i="18"/>
  <c r="G172" i="18"/>
  <c r="G177" i="18"/>
  <c r="G176" i="18"/>
  <c r="DV35" i="14" l="1"/>
  <c r="AA35" i="14"/>
  <c r="BK35" i="14"/>
  <c r="CU35" i="14"/>
  <c r="DM35" i="14"/>
  <c r="BT35" i="14"/>
  <c r="BB66" i="14"/>
  <c r="AJ35" i="14"/>
  <c r="AT394" i="18"/>
  <c r="DD35" i="14"/>
  <c r="CL35" i="14"/>
  <c r="AS35" i="14"/>
  <c r="CC66" i="14"/>
  <c r="AT173" i="18"/>
  <c r="AT177" i="18"/>
  <c r="AT172" i="18"/>
  <c r="AT174" i="18"/>
  <c r="AT176" i="18"/>
  <c r="AT175" i="18"/>
  <c r="D67" i="14"/>
  <c r="AW67" i="14"/>
  <c r="BX67" i="14"/>
  <c r="W140" i="1"/>
  <c r="AM140" i="1" s="1"/>
  <c r="X140" i="1"/>
  <c r="Y140" i="1" s="1"/>
  <c r="AN140" i="1" s="1"/>
  <c r="CY36" i="14"/>
  <c r="V36" i="14"/>
  <c r="AE36" i="14"/>
  <c r="BO36" i="14"/>
  <c r="CG36" i="14"/>
  <c r="CP36" i="14"/>
  <c r="AN36" i="14"/>
  <c r="DH36" i="14"/>
  <c r="BF36" i="14"/>
  <c r="G142" i="1"/>
  <c r="H141" i="1"/>
  <c r="I66" i="14"/>
  <c r="AW138" i="1"/>
  <c r="L36" i="14" s="1"/>
  <c r="CA138" i="1"/>
  <c r="CB138" i="1"/>
  <c r="BW67" i="14"/>
  <c r="AV67" i="14"/>
  <c r="C67" i="14"/>
  <c r="H177" i="18"/>
  <c r="F179" i="18"/>
  <c r="H176" i="18"/>
  <c r="F180" i="18"/>
  <c r="BSC187" i="6"/>
  <c r="H394" i="18"/>
  <c r="H172" i="18"/>
  <c r="F181" i="18"/>
  <c r="H173" i="18"/>
  <c r="F395" i="18"/>
  <c r="H175" i="18"/>
  <c r="F178" i="18"/>
  <c r="H174" i="18"/>
  <c r="O36" i="14" l="1"/>
  <c r="N36" i="14"/>
  <c r="AH394" i="18"/>
  <c r="AH174" i="18"/>
  <c r="AH176" i="18"/>
  <c r="AH177" i="18"/>
  <c r="AH175" i="18"/>
  <c r="AH172" i="18"/>
  <c r="AH173" i="18"/>
  <c r="BZ67" i="14"/>
  <c r="BY67" i="14"/>
  <c r="O141" i="1"/>
  <c r="V141" i="1"/>
  <c r="E67" i="14"/>
  <c r="F67" i="14"/>
  <c r="G143" i="1"/>
  <c r="H142" i="1"/>
  <c r="V142" i="1" s="1"/>
  <c r="D68" i="14"/>
  <c r="AW68" i="14"/>
  <c r="BX68" i="14"/>
  <c r="AX67" i="14"/>
  <c r="AY67" i="14"/>
  <c r="BN36" i="14"/>
  <c r="DG36" i="14"/>
  <c r="AM36" i="14"/>
  <c r="CO36" i="14"/>
  <c r="U36" i="14"/>
  <c r="BE36" i="14"/>
  <c r="CF36" i="14"/>
  <c r="CX36" i="14"/>
  <c r="AD36" i="14"/>
  <c r="BW68" i="14"/>
  <c r="C68" i="14"/>
  <c r="AV68" i="14"/>
  <c r="R36" i="14" l="1"/>
  <c r="BB67" i="14"/>
  <c r="I67" i="14"/>
  <c r="CC67" i="14"/>
  <c r="CZ36" i="14"/>
  <c r="DA36" i="14"/>
  <c r="DI36" i="14"/>
  <c r="DJ36" i="14"/>
  <c r="X142" i="1"/>
  <c r="Y142" i="1" s="1"/>
  <c r="AN142" i="1" s="1"/>
  <c r="W142" i="1"/>
  <c r="AM142" i="1" s="1"/>
  <c r="BQ36" i="14"/>
  <c r="BP36" i="14"/>
  <c r="G144" i="1"/>
  <c r="H143" i="1"/>
  <c r="V143" i="1" s="1"/>
  <c r="W141" i="1"/>
  <c r="X141" i="1"/>
  <c r="Y141" i="1" s="1"/>
  <c r="F68" i="14"/>
  <c r="E68" i="14"/>
  <c r="BY68" i="14"/>
  <c r="BZ68" i="14"/>
  <c r="CI36" i="14"/>
  <c r="CH36" i="14"/>
  <c r="CQ36" i="14"/>
  <c r="CR36" i="14"/>
  <c r="AY68" i="14"/>
  <c r="AX68" i="14"/>
  <c r="W36" i="14"/>
  <c r="X36" i="14"/>
  <c r="AF36" i="14"/>
  <c r="AG36" i="14"/>
  <c r="BG36" i="14"/>
  <c r="BH36" i="14"/>
  <c r="AO36" i="14"/>
  <c r="AP36" i="14"/>
  <c r="AT36" i="14" s="1"/>
  <c r="G180" i="18"/>
  <c r="G178" i="18"/>
  <c r="G181" i="18"/>
  <c r="G179" i="18"/>
  <c r="G395" i="18"/>
  <c r="DV36" i="14" l="1"/>
  <c r="AJ36" i="14"/>
  <c r="CL36" i="14"/>
  <c r="I68" i="14"/>
  <c r="BK36" i="14"/>
  <c r="CC68" i="14"/>
  <c r="AT395" i="18"/>
  <c r="AA36" i="14"/>
  <c r="AS36" i="14"/>
  <c r="CU36" i="14"/>
  <c r="BB68" i="14"/>
  <c r="BT36" i="14"/>
  <c r="DM36" i="14"/>
  <c r="DD36" i="14"/>
  <c r="AT179" i="18"/>
  <c r="AT178" i="18"/>
  <c r="AT181" i="18"/>
  <c r="AT180" i="18"/>
  <c r="AW141" i="1"/>
  <c r="L37" i="14" s="1"/>
  <c r="CB141" i="1"/>
  <c r="W143" i="1"/>
  <c r="AM143" i="1" s="1"/>
  <c r="X143" i="1"/>
  <c r="Y143" i="1" s="1"/>
  <c r="AN143" i="1" s="1"/>
  <c r="AV69" i="14"/>
  <c r="BW69" i="14"/>
  <c r="C69" i="14"/>
  <c r="G145" i="1"/>
  <c r="H144" i="1"/>
  <c r="BX69" i="14"/>
  <c r="D69" i="14"/>
  <c r="AW69" i="14"/>
  <c r="CA141" i="1"/>
  <c r="AX141" i="1"/>
  <c r="M37" i="14" s="1"/>
  <c r="BUE187" i="6"/>
  <c r="F187" i="18"/>
  <c r="F185" i="18"/>
  <c r="F396" i="18"/>
  <c r="H181" i="18"/>
  <c r="F186" i="18"/>
  <c r="F182" i="18"/>
  <c r="H179" i="18"/>
  <c r="F183" i="18"/>
  <c r="F184" i="18"/>
  <c r="H180" i="18"/>
  <c r="H395" i="18"/>
  <c r="H178" i="18"/>
  <c r="N37" i="14" l="1"/>
  <c r="O37" i="14"/>
  <c r="AH395" i="18"/>
  <c r="AH178" i="18"/>
  <c r="AH181" i="18"/>
  <c r="AH180" i="18"/>
  <c r="AH179" i="18"/>
  <c r="G146" i="1"/>
  <c r="H145" i="1"/>
  <c r="V145" i="1" s="1"/>
  <c r="BX70" i="14"/>
  <c r="D70" i="14"/>
  <c r="AW70" i="14"/>
  <c r="F69" i="14"/>
  <c r="E69" i="14"/>
  <c r="BW70" i="14"/>
  <c r="AV70" i="14"/>
  <c r="C70" i="14"/>
  <c r="BY69" i="14"/>
  <c r="BZ69" i="14"/>
  <c r="CY37" i="14"/>
  <c r="V37" i="14"/>
  <c r="BO37" i="14"/>
  <c r="DH37" i="14"/>
  <c r="CP37" i="14"/>
  <c r="AN37" i="14"/>
  <c r="CG37" i="14"/>
  <c r="BF37" i="14"/>
  <c r="AE37" i="14"/>
  <c r="O144" i="1"/>
  <c r="V144" i="1"/>
  <c r="AX69" i="14"/>
  <c r="AY69" i="14"/>
  <c r="AM37" i="14"/>
  <c r="CX37" i="14"/>
  <c r="BN37" i="14"/>
  <c r="CF37" i="14"/>
  <c r="U37" i="14"/>
  <c r="DG37" i="14"/>
  <c r="CO37" i="14"/>
  <c r="BE37" i="14"/>
  <c r="AD37" i="14"/>
  <c r="R37" i="14" l="1"/>
  <c r="CC69" i="14"/>
  <c r="BB69" i="14"/>
  <c r="I69" i="14"/>
  <c r="AO37" i="14"/>
  <c r="AP37" i="14"/>
  <c r="AT37" i="14" s="1"/>
  <c r="X37" i="14"/>
  <c r="W37" i="14"/>
  <c r="CI37" i="14"/>
  <c r="CH37" i="14"/>
  <c r="X144" i="1"/>
  <c r="Y144" i="1" s="1"/>
  <c r="AX144" i="1" s="1"/>
  <c r="M38" i="14" s="1"/>
  <c r="W144" i="1"/>
  <c r="F70" i="14"/>
  <c r="E70" i="14"/>
  <c r="CQ37" i="14"/>
  <c r="CR37" i="14"/>
  <c r="BQ37" i="14"/>
  <c r="BP37" i="14"/>
  <c r="AY70" i="14"/>
  <c r="AX70" i="14"/>
  <c r="W145" i="1"/>
  <c r="AM145" i="1" s="1"/>
  <c r="X145" i="1"/>
  <c r="Y145" i="1" s="1"/>
  <c r="AN145" i="1" s="1"/>
  <c r="BH37" i="14"/>
  <c r="BG37" i="14"/>
  <c r="AF37" i="14"/>
  <c r="AG37" i="14"/>
  <c r="DI37" i="14"/>
  <c r="DJ37" i="14"/>
  <c r="CZ37" i="14"/>
  <c r="DA37" i="14"/>
  <c r="BY70" i="14"/>
  <c r="BZ70" i="14"/>
  <c r="G147" i="1"/>
  <c r="H146" i="1"/>
  <c r="V146" i="1" s="1"/>
  <c r="G184" i="18"/>
  <c r="G183" i="18"/>
  <c r="G187" i="18"/>
  <c r="G186" i="18"/>
  <c r="G396" i="18"/>
  <c r="G185" i="18"/>
  <c r="G182" i="18"/>
  <c r="CU37" i="14" l="1"/>
  <c r="AS37" i="14"/>
  <c r="DD37" i="14"/>
  <c r="DM37" i="14"/>
  <c r="BK37" i="14"/>
  <c r="I70" i="14"/>
  <c r="BT37" i="14"/>
  <c r="BB70" i="14"/>
  <c r="DV37" i="14"/>
  <c r="AT396" i="18"/>
  <c r="CC70" i="14"/>
  <c r="AJ37" i="14"/>
  <c r="CL37" i="14"/>
  <c r="AA37" i="14"/>
  <c r="AT186" i="18"/>
  <c r="AT187" i="18"/>
  <c r="AT185" i="18"/>
  <c r="AT182" i="18"/>
  <c r="AT184" i="18"/>
  <c r="AT183" i="18"/>
  <c r="X146" i="1"/>
  <c r="Y146" i="1" s="1"/>
  <c r="AN146" i="1" s="1"/>
  <c r="W146" i="1"/>
  <c r="AM146" i="1" s="1"/>
  <c r="CP38" i="14"/>
  <c r="CY38" i="14"/>
  <c r="CG38" i="14"/>
  <c r="BO38" i="14"/>
  <c r="V38" i="14"/>
  <c r="AN38" i="14"/>
  <c r="AE38" i="14"/>
  <c r="DH38" i="14"/>
  <c r="BF38" i="14"/>
  <c r="G148" i="1"/>
  <c r="H147" i="1"/>
  <c r="C71" i="14"/>
  <c r="BW71" i="14"/>
  <c r="AV71" i="14"/>
  <c r="AW71" i="14"/>
  <c r="D71" i="14"/>
  <c r="BX71" i="14"/>
  <c r="CA144" i="1"/>
  <c r="CB144" i="1"/>
  <c r="AW144" i="1"/>
  <c r="L38" i="14" s="1"/>
  <c r="H185" i="18"/>
  <c r="F188" i="18"/>
  <c r="H187" i="18"/>
  <c r="F190" i="18"/>
  <c r="F189" i="18"/>
  <c r="H396" i="18"/>
  <c r="H184" i="18"/>
  <c r="H186" i="18"/>
  <c r="F397" i="18"/>
  <c r="H183" i="18"/>
  <c r="H182" i="18"/>
  <c r="F191" i="18"/>
  <c r="BWG187" i="6"/>
  <c r="N38" i="14" l="1"/>
  <c r="O38" i="14"/>
  <c r="AH396" i="18"/>
  <c r="AH183" i="18"/>
  <c r="AH185" i="18"/>
  <c r="AH186" i="18"/>
  <c r="AH182" i="18"/>
  <c r="AH184" i="18"/>
  <c r="AH187" i="18"/>
  <c r="AY71" i="14"/>
  <c r="AX71" i="14"/>
  <c r="G149" i="1"/>
  <c r="H148" i="1"/>
  <c r="V148" i="1" s="1"/>
  <c r="BW72" i="14"/>
  <c r="C72" i="14"/>
  <c r="AV72" i="14"/>
  <c r="BZ71" i="14"/>
  <c r="BY71" i="14"/>
  <c r="D72" i="14"/>
  <c r="BX72" i="14"/>
  <c r="AW72" i="14"/>
  <c r="E71" i="14"/>
  <c r="F71" i="14"/>
  <c r="CX38" i="14"/>
  <c r="BN38" i="14"/>
  <c r="BE38" i="14"/>
  <c r="DG38" i="14"/>
  <c r="AD38" i="14"/>
  <c r="AM38" i="14"/>
  <c r="CO38" i="14"/>
  <c r="CF38" i="14"/>
  <c r="U38" i="14"/>
  <c r="V147" i="1"/>
  <c r="O147" i="1"/>
  <c r="R38" i="14" l="1"/>
  <c r="I71" i="14"/>
  <c r="BB71" i="14"/>
  <c r="CC71" i="14"/>
  <c r="CI38" i="14"/>
  <c r="CH38" i="14"/>
  <c r="AF38" i="14"/>
  <c r="AG38" i="14"/>
  <c r="DA38" i="14"/>
  <c r="CZ38" i="14"/>
  <c r="BZ72" i="14"/>
  <c r="BY72" i="14"/>
  <c r="DJ38" i="14"/>
  <c r="DI38" i="14"/>
  <c r="X148" i="1"/>
  <c r="Y148" i="1" s="1"/>
  <c r="AN148" i="1" s="1"/>
  <c r="W148" i="1"/>
  <c r="AM148" i="1" s="1"/>
  <c r="CR38" i="14"/>
  <c r="CQ38" i="14"/>
  <c r="BG38" i="14"/>
  <c r="BH38" i="14"/>
  <c r="AY72" i="14"/>
  <c r="AX72" i="14"/>
  <c r="G150" i="1"/>
  <c r="H149" i="1"/>
  <c r="V149" i="1" s="1"/>
  <c r="W147" i="1"/>
  <c r="X147" i="1"/>
  <c r="Y147" i="1" s="1"/>
  <c r="AX147" i="1" s="1"/>
  <c r="M39" i="14" s="1"/>
  <c r="W38" i="14"/>
  <c r="X38" i="14"/>
  <c r="AP38" i="14"/>
  <c r="AT38" i="14" s="1"/>
  <c r="AO38" i="14"/>
  <c r="BQ38" i="14"/>
  <c r="BP38" i="14"/>
  <c r="E72" i="14"/>
  <c r="F72" i="14"/>
  <c r="G189" i="18"/>
  <c r="G191" i="18"/>
  <c r="G188" i="18"/>
  <c r="G397" i="18"/>
  <c r="G190" i="18"/>
  <c r="DV38" i="14" l="1"/>
  <c r="CC72" i="14"/>
  <c r="DM38" i="14"/>
  <c r="DD38" i="14"/>
  <c r="CL38" i="14"/>
  <c r="BT38" i="14"/>
  <c r="CU38" i="14"/>
  <c r="AS38" i="14"/>
  <c r="AA38" i="14"/>
  <c r="AT397" i="18"/>
  <c r="I72" i="14"/>
  <c r="AJ38" i="14"/>
  <c r="BK38" i="14"/>
  <c r="BB72" i="14"/>
  <c r="AT190" i="18"/>
  <c r="AT191" i="18"/>
  <c r="AT188" i="18"/>
  <c r="AT189" i="18"/>
  <c r="CA147" i="1"/>
  <c r="AW147" i="1"/>
  <c r="L39" i="14" s="1"/>
  <c r="CB147" i="1"/>
  <c r="D73" i="14"/>
  <c r="AW73" i="14"/>
  <c r="BX73" i="14"/>
  <c r="W149" i="1"/>
  <c r="AM149" i="1" s="1"/>
  <c r="X149" i="1"/>
  <c r="Y149" i="1" s="1"/>
  <c r="AN149" i="1" s="1"/>
  <c r="G151" i="1"/>
  <c r="H150" i="1"/>
  <c r="CP39" i="14"/>
  <c r="CY39" i="14"/>
  <c r="V39" i="14"/>
  <c r="CG39" i="14"/>
  <c r="BO39" i="14"/>
  <c r="AN39" i="14"/>
  <c r="AE39" i="14"/>
  <c r="DH39" i="14"/>
  <c r="BF39" i="14"/>
  <c r="AV73" i="14"/>
  <c r="BW73" i="14"/>
  <c r="C73" i="14"/>
  <c r="F196" i="18"/>
  <c r="F193" i="18"/>
  <c r="F197" i="18"/>
  <c r="F398" i="18"/>
  <c r="H190" i="18"/>
  <c r="F194" i="18"/>
  <c r="F192" i="18"/>
  <c r="H191" i="18"/>
  <c r="BYI187" i="6"/>
  <c r="H188" i="18"/>
  <c r="H397" i="18"/>
  <c r="H189" i="18"/>
  <c r="F195" i="18"/>
  <c r="O39" i="14" l="1"/>
  <c r="N39" i="14"/>
  <c r="AH397" i="18"/>
  <c r="AH189" i="18"/>
  <c r="AH191" i="18"/>
  <c r="AH190" i="18"/>
  <c r="AH188" i="18"/>
  <c r="AW74" i="14"/>
  <c r="BX74" i="14"/>
  <c r="D74" i="14"/>
  <c r="BY73" i="14"/>
  <c r="BZ73" i="14"/>
  <c r="C74" i="14"/>
  <c r="BW74" i="14"/>
  <c r="AV74" i="14"/>
  <c r="AY73" i="14"/>
  <c r="AX73" i="14"/>
  <c r="V150" i="1"/>
  <c r="O150" i="1"/>
  <c r="CF39" i="14"/>
  <c r="AD39" i="14"/>
  <c r="BE39" i="14"/>
  <c r="DG39" i="14"/>
  <c r="CO39" i="14"/>
  <c r="BN39" i="14"/>
  <c r="AM39" i="14"/>
  <c r="CX39" i="14"/>
  <c r="U39" i="14"/>
  <c r="E73" i="14"/>
  <c r="F73" i="14"/>
  <c r="G152" i="1"/>
  <c r="H151" i="1"/>
  <c r="V151" i="1" s="1"/>
  <c r="R39" i="14" l="1"/>
  <c r="BB73" i="14"/>
  <c r="I73" i="14"/>
  <c r="CC73" i="14"/>
  <c r="G153" i="1"/>
  <c r="H152" i="1"/>
  <c r="V152" i="1" s="1"/>
  <c r="BP39" i="14"/>
  <c r="BQ39" i="14"/>
  <c r="DA39" i="14"/>
  <c r="CZ39" i="14"/>
  <c r="CQ39" i="14"/>
  <c r="CR39" i="14"/>
  <c r="AF39" i="14"/>
  <c r="AG39" i="14"/>
  <c r="BY74" i="14"/>
  <c r="BZ74" i="14"/>
  <c r="X39" i="14"/>
  <c r="W39" i="14"/>
  <c r="DJ39" i="14"/>
  <c r="DI39" i="14"/>
  <c r="CH39" i="14"/>
  <c r="CI39" i="14"/>
  <c r="E74" i="14"/>
  <c r="F74" i="14"/>
  <c r="X151" i="1"/>
  <c r="Y151" i="1" s="1"/>
  <c r="AN151" i="1" s="1"/>
  <c r="W151" i="1"/>
  <c r="AM151" i="1" s="1"/>
  <c r="AO39" i="14"/>
  <c r="AP39" i="14"/>
  <c r="AT39" i="14" s="1"/>
  <c r="BH39" i="14"/>
  <c r="BG39" i="14"/>
  <c r="W150" i="1"/>
  <c r="X150" i="1"/>
  <c r="Y150" i="1" s="1"/>
  <c r="AY74" i="14"/>
  <c r="AX74" i="14"/>
  <c r="G194" i="18"/>
  <c r="G197" i="18"/>
  <c r="G192" i="18"/>
  <c r="G193" i="18"/>
  <c r="G195" i="18"/>
  <c r="G398" i="18"/>
  <c r="G196" i="18"/>
  <c r="AJ39" i="14" l="1"/>
  <c r="BK39" i="14"/>
  <c r="AT398" i="18"/>
  <c r="AS39" i="14"/>
  <c r="CC74" i="14"/>
  <c r="BT39" i="14"/>
  <c r="DM39" i="14"/>
  <c r="AA39" i="14"/>
  <c r="BB74" i="14"/>
  <c r="CU39" i="14"/>
  <c r="I74" i="14"/>
  <c r="CL39" i="14"/>
  <c r="DV39" i="14"/>
  <c r="DD39" i="14"/>
  <c r="AT195" i="18"/>
  <c r="AT197" i="18"/>
  <c r="AT194" i="18"/>
  <c r="AT196" i="18"/>
  <c r="AT193" i="18"/>
  <c r="AT192" i="18"/>
  <c r="CB150" i="1"/>
  <c r="AX150" i="1"/>
  <c r="M40" i="14" s="1"/>
  <c r="AW150" i="1"/>
  <c r="L40" i="14" s="1"/>
  <c r="CA150" i="1"/>
  <c r="BW75" i="14"/>
  <c r="C75" i="14"/>
  <c r="AV75" i="14"/>
  <c r="X152" i="1"/>
  <c r="Y152" i="1" s="1"/>
  <c r="AN152" i="1" s="1"/>
  <c r="W152" i="1"/>
  <c r="AM152" i="1" s="1"/>
  <c r="BX75" i="14"/>
  <c r="D75" i="14"/>
  <c r="AW75" i="14"/>
  <c r="G154" i="1"/>
  <c r="H153" i="1"/>
  <c r="H192" i="18"/>
  <c r="H197" i="18"/>
  <c r="H398" i="18"/>
  <c r="F198" i="18"/>
  <c r="H195" i="18"/>
  <c r="H194" i="18"/>
  <c r="H196" i="18"/>
  <c r="CAK187" i="6"/>
  <c r="F201" i="18"/>
  <c r="H193" i="18"/>
  <c r="F200" i="18"/>
  <c r="F399" i="18"/>
  <c r="F199" i="18"/>
  <c r="N40" i="14" l="1"/>
  <c r="O40" i="14"/>
  <c r="AH398" i="18"/>
  <c r="AH193" i="18"/>
  <c r="AH195" i="18"/>
  <c r="AH194" i="18"/>
  <c r="AH197" i="18"/>
  <c r="AH196" i="18"/>
  <c r="AH192" i="18"/>
  <c r="F75" i="14"/>
  <c r="E75" i="14"/>
  <c r="CY40" i="14"/>
  <c r="BO40" i="14"/>
  <c r="AN40" i="14"/>
  <c r="CG40" i="14"/>
  <c r="AE40" i="14"/>
  <c r="V40" i="14"/>
  <c r="BF40" i="14"/>
  <c r="DH40" i="14"/>
  <c r="CP40" i="14"/>
  <c r="O153" i="1"/>
  <c r="V153" i="1"/>
  <c r="G155" i="1"/>
  <c r="H154" i="1"/>
  <c r="V154" i="1" s="1"/>
  <c r="AV76" i="14"/>
  <c r="C76" i="14"/>
  <c r="BW76" i="14"/>
  <c r="BZ75" i="14"/>
  <c r="BY75" i="14"/>
  <c r="AW76" i="14"/>
  <c r="BX76" i="14"/>
  <c r="D76" i="14"/>
  <c r="AX75" i="14"/>
  <c r="AY75" i="14"/>
  <c r="BN40" i="14"/>
  <c r="CO40" i="14"/>
  <c r="CX40" i="14"/>
  <c r="DG40" i="14"/>
  <c r="BE40" i="14"/>
  <c r="U40" i="14"/>
  <c r="CF40" i="14"/>
  <c r="AD40" i="14"/>
  <c r="AM40" i="14"/>
  <c r="R40" i="14" l="1"/>
  <c r="BB75" i="14"/>
  <c r="CC75" i="14"/>
  <c r="I75" i="14"/>
  <c r="AG40" i="14"/>
  <c r="AF40" i="14"/>
  <c r="DI40" i="14"/>
  <c r="DJ40" i="14"/>
  <c r="X154" i="1"/>
  <c r="Y154" i="1" s="1"/>
  <c r="AN154" i="1" s="1"/>
  <c r="W154" i="1"/>
  <c r="AM154" i="1" s="1"/>
  <c r="CH40" i="14"/>
  <c r="CI40" i="14"/>
  <c r="CZ40" i="14"/>
  <c r="DA40" i="14"/>
  <c r="BZ76" i="14"/>
  <c r="BY76" i="14"/>
  <c r="G156" i="1"/>
  <c r="H155" i="1"/>
  <c r="V155" i="1" s="1"/>
  <c r="CR40" i="14"/>
  <c r="CQ40" i="14"/>
  <c r="F76" i="14"/>
  <c r="E76" i="14"/>
  <c r="W153" i="1"/>
  <c r="X153" i="1"/>
  <c r="Y153" i="1" s="1"/>
  <c r="AX153" i="1" s="1"/>
  <c r="M41" i="14" s="1"/>
  <c r="X40" i="14"/>
  <c r="W40" i="14"/>
  <c r="AO40" i="14"/>
  <c r="AP40" i="14"/>
  <c r="AT40" i="14" s="1"/>
  <c r="BG40" i="14"/>
  <c r="BH40" i="14"/>
  <c r="BP40" i="14"/>
  <c r="BQ40" i="14"/>
  <c r="AY76" i="14"/>
  <c r="AX76" i="14"/>
  <c r="G199" i="18"/>
  <c r="G200" i="18"/>
  <c r="G201" i="18"/>
  <c r="G198" i="18"/>
  <c r="G399" i="18"/>
  <c r="DD40" i="14" l="1"/>
  <c r="AA40" i="14"/>
  <c r="DV40" i="14"/>
  <c r="BT40" i="14"/>
  <c r="AS40" i="14"/>
  <c r="AJ40" i="14"/>
  <c r="AT399" i="18"/>
  <c r="DM40" i="14"/>
  <c r="CC76" i="14"/>
  <c r="CU40" i="14"/>
  <c r="BB76" i="14"/>
  <c r="BK40" i="14"/>
  <c r="I76" i="14"/>
  <c r="AT200" i="18"/>
  <c r="AT201" i="18"/>
  <c r="AT199" i="18"/>
  <c r="AT198" i="18"/>
  <c r="CA153" i="1"/>
  <c r="CB153" i="1"/>
  <c r="AW153" i="1"/>
  <c r="L41" i="14" s="1"/>
  <c r="G157" i="1"/>
  <c r="H156" i="1"/>
  <c r="BW77" i="14"/>
  <c r="AV77" i="14"/>
  <c r="C77" i="14"/>
  <c r="BO41" i="14"/>
  <c r="CP41" i="14"/>
  <c r="CG41" i="14"/>
  <c r="AE41" i="14"/>
  <c r="AN41" i="14"/>
  <c r="V41" i="14"/>
  <c r="DH41" i="14"/>
  <c r="CY41" i="14"/>
  <c r="BF41" i="14"/>
  <c r="BX77" i="14"/>
  <c r="D77" i="14"/>
  <c r="AW77" i="14"/>
  <c r="X155" i="1"/>
  <c r="Y155" i="1" s="1"/>
  <c r="AN155" i="1" s="1"/>
  <c r="W155" i="1"/>
  <c r="AM155" i="1" s="1"/>
  <c r="CL40" i="14"/>
  <c r="F207" i="18"/>
  <c r="F204" i="18"/>
  <c r="F400" i="18"/>
  <c r="F203" i="18"/>
  <c r="H198" i="18"/>
  <c r="H201" i="18"/>
  <c r="F205" i="18"/>
  <c r="H200" i="18"/>
  <c r="H399" i="18"/>
  <c r="F202" i="18"/>
  <c r="F206" i="18"/>
  <c r="H199" i="18"/>
  <c r="CCM187" i="6"/>
  <c r="N41" i="14" l="1"/>
  <c r="O41" i="14"/>
  <c r="AH399" i="18"/>
  <c r="AH200" i="18"/>
  <c r="AH198" i="18"/>
  <c r="AH199" i="18"/>
  <c r="AH201" i="18"/>
  <c r="E77" i="14"/>
  <c r="F77" i="14"/>
  <c r="G158" i="1"/>
  <c r="H157" i="1"/>
  <c r="V157" i="1" s="1"/>
  <c r="BX78" i="14"/>
  <c r="D78" i="14"/>
  <c r="AW78" i="14"/>
  <c r="AX77" i="14"/>
  <c r="AY77" i="14"/>
  <c r="CO41" i="14"/>
  <c r="AD41" i="14"/>
  <c r="AM41" i="14"/>
  <c r="CX41" i="14"/>
  <c r="U41" i="14"/>
  <c r="BN41" i="14"/>
  <c r="DG41" i="14"/>
  <c r="CF41" i="14"/>
  <c r="BE41" i="14"/>
  <c r="BY77" i="14"/>
  <c r="BZ77" i="14"/>
  <c r="C78" i="14"/>
  <c r="BW78" i="14"/>
  <c r="AV78" i="14"/>
  <c r="O156" i="1"/>
  <c r="V156" i="1"/>
  <c r="R41" i="14" l="1"/>
  <c r="CC77" i="14"/>
  <c r="I77" i="14"/>
  <c r="BB77" i="14"/>
  <c r="AY78" i="14"/>
  <c r="AX78" i="14"/>
  <c r="DJ41" i="14"/>
  <c r="DI41" i="14"/>
  <c r="CR41" i="14"/>
  <c r="CQ41" i="14"/>
  <c r="G159" i="1"/>
  <c r="H158" i="1"/>
  <c r="V158" i="1" s="1"/>
  <c r="X156" i="1"/>
  <c r="Y156" i="1" s="1"/>
  <c r="AX156" i="1" s="1"/>
  <c r="M42" i="14" s="1"/>
  <c r="W156" i="1"/>
  <c r="BY78" i="14"/>
  <c r="BZ78" i="14"/>
  <c r="CZ41" i="14"/>
  <c r="DA41" i="14"/>
  <c r="E78" i="14"/>
  <c r="F78" i="14"/>
  <c r="BG41" i="14"/>
  <c r="BH41" i="14"/>
  <c r="BP41" i="14"/>
  <c r="BQ41" i="14"/>
  <c r="AO41" i="14"/>
  <c r="AP41" i="14"/>
  <c r="AT41" i="14" s="1"/>
  <c r="CH41" i="14"/>
  <c r="CI41" i="14"/>
  <c r="W41" i="14"/>
  <c r="X41" i="14"/>
  <c r="AG41" i="14"/>
  <c r="AF41" i="14"/>
  <c r="W157" i="1"/>
  <c r="AM157" i="1" s="1"/>
  <c r="X157" i="1"/>
  <c r="Y157" i="1" s="1"/>
  <c r="AN157" i="1" s="1"/>
  <c r="G206" i="18"/>
  <c r="G205" i="18"/>
  <c r="G207" i="18"/>
  <c r="G400" i="18"/>
  <c r="G204" i="18"/>
  <c r="G202" i="18"/>
  <c r="G203" i="18"/>
  <c r="CC78" i="14" l="1"/>
  <c r="BB78" i="14"/>
  <c r="DM41" i="14"/>
  <c r="AJ41" i="14"/>
  <c r="CL41" i="14"/>
  <c r="AT400" i="18"/>
  <c r="BT41" i="14"/>
  <c r="BK41" i="14"/>
  <c r="DD41" i="14"/>
  <c r="AA41" i="14"/>
  <c r="DV41" i="14"/>
  <c r="AS41" i="14"/>
  <c r="I78" i="14"/>
  <c r="CU41" i="14"/>
  <c r="AT203" i="18"/>
  <c r="AT206" i="18"/>
  <c r="AT204" i="18"/>
  <c r="AT202" i="18"/>
  <c r="AT205" i="18"/>
  <c r="AT207" i="18"/>
  <c r="AW79" i="14"/>
  <c r="D79" i="14"/>
  <c r="BX79" i="14"/>
  <c r="CB156" i="1"/>
  <c r="CA156" i="1"/>
  <c r="AW156" i="1"/>
  <c r="L42" i="14" s="1"/>
  <c r="CY42" i="14"/>
  <c r="BF42" i="14"/>
  <c r="DH42" i="14"/>
  <c r="CP42" i="14"/>
  <c r="BO42" i="14"/>
  <c r="V42" i="14"/>
  <c r="AE42" i="14"/>
  <c r="CG42" i="14"/>
  <c r="AN42" i="14"/>
  <c r="X158" i="1"/>
  <c r="Y158" i="1" s="1"/>
  <c r="AN158" i="1" s="1"/>
  <c r="W158" i="1"/>
  <c r="AM158" i="1" s="1"/>
  <c r="BW79" i="14"/>
  <c r="C79" i="14"/>
  <c r="AV79" i="14"/>
  <c r="G160" i="1"/>
  <c r="H159" i="1"/>
  <c r="F209" i="18"/>
  <c r="H204" i="18"/>
  <c r="F211" i="18"/>
  <c r="H203" i="18"/>
  <c r="F210" i="18"/>
  <c r="H206" i="18"/>
  <c r="H207" i="18"/>
  <c r="H202" i="18"/>
  <c r="F208" i="18"/>
  <c r="CEO187" i="6"/>
  <c r="H205" i="18"/>
  <c r="H400" i="18"/>
  <c r="F401" i="18"/>
  <c r="N42" i="14" l="1"/>
  <c r="O42" i="14"/>
  <c r="AH400" i="18"/>
  <c r="AH205" i="18"/>
  <c r="AH207" i="18"/>
  <c r="AH203" i="18"/>
  <c r="AH202" i="18"/>
  <c r="AH206" i="18"/>
  <c r="AH204" i="18"/>
  <c r="AX79" i="14"/>
  <c r="AY79" i="14"/>
  <c r="D80" i="14"/>
  <c r="AW80" i="14"/>
  <c r="BX80" i="14"/>
  <c r="CF42" i="14"/>
  <c r="BE42" i="14"/>
  <c r="BN42" i="14"/>
  <c r="DG42" i="14"/>
  <c r="AD42" i="14"/>
  <c r="U42" i="14"/>
  <c r="AM42" i="14"/>
  <c r="CX42" i="14"/>
  <c r="CO42" i="14"/>
  <c r="E79" i="14"/>
  <c r="F79" i="14"/>
  <c r="G161" i="1"/>
  <c r="H160" i="1"/>
  <c r="V160" i="1" s="1"/>
  <c r="V159" i="1"/>
  <c r="O159" i="1"/>
  <c r="BY79" i="14"/>
  <c r="BZ79" i="14"/>
  <c r="AV80" i="14"/>
  <c r="C80" i="14"/>
  <c r="BW80" i="14"/>
  <c r="R42" i="14" l="1"/>
  <c r="CC79" i="14"/>
  <c r="I79" i="14"/>
  <c r="BB79" i="14"/>
  <c r="X160" i="1"/>
  <c r="Y160" i="1" s="1"/>
  <c r="AN160" i="1" s="1"/>
  <c r="W160" i="1"/>
  <c r="AM160" i="1" s="1"/>
  <c r="CZ42" i="14"/>
  <c r="DA42" i="14"/>
  <c r="DI42" i="14"/>
  <c r="DJ42" i="14"/>
  <c r="BY80" i="14"/>
  <c r="BZ80" i="14"/>
  <c r="E80" i="14"/>
  <c r="F80" i="14"/>
  <c r="G162" i="1"/>
  <c r="H161" i="1"/>
  <c r="V161" i="1" s="1"/>
  <c r="AP42" i="14"/>
  <c r="AT42" i="14" s="1"/>
  <c r="AO42" i="14"/>
  <c r="BQ42" i="14"/>
  <c r="BP42" i="14"/>
  <c r="AX80" i="14"/>
  <c r="AY80" i="14"/>
  <c r="CQ42" i="14"/>
  <c r="CR42" i="14"/>
  <c r="W42" i="14"/>
  <c r="X42" i="14"/>
  <c r="BH42" i="14"/>
  <c r="BG42" i="14"/>
  <c r="X159" i="1"/>
  <c r="Y159" i="1" s="1"/>
  <c r="AX159" i="1" s="1"/>
  <c r="M43" i="14" s="1"/>
  <c r="W159" i="1"/>
  <c r="AF42" i="14"/>
  <c r="AG42" i="14"/>
  <c r="CH42" i="14"/>
  <c r="CI42" i="14"/>
  <c r="G209" i="18"/>
  <c r="G401" i="18"/>
  <c r="G208" i="18"/>
  <c r="G210" i="18"/>
  <c r="G211" i="18"/>
  <c r="AJ42" i="14" l="1"/>
  <c r="BB80" i="14"/>
  <c r="AS42" i="14"/>
  <c r="DD42" i="14"/>
  <c r="CL42" i="14"/>
  <c r="DV42" i="14"/>
  <c r="CU42" i="14"/>
  <c r="DM42" i="14"/>
  <c r="AT401" i="18"/>
  <c r="AA42" i="14"/>
  <c r="BT42" i="14"/>
  <c r="I80" i="14"/>
  <c r="BK42" i="14"/>
  <c r="CC80" i="14"/>
  <c r="AT208" i="18"/>
  <c r="AT210" i="18"/>
  <c r="AT211" i="18"/>
  <c r="AT209" i="18"/>
  <c r="W161" i="1"/>
  <c r="AM161" i="1" s="1"/>
  <c r="X161" i="1"/>
  <c r="Y161" i="1" s="1"/>
  <c r="AN161" i="1" s="1"/>
  <c r="CA159" i="1"/>
  <c r="CB159" i="1"/>
  <c r="AW159" i="1"/>
  <c r="L43" i="14" s="1"/>
  <c r="G163" i="1"/>
  <c r="H162" i="1"/>
  <c r="CP43" i="14"/>
  <c r="AN43" i="14"/>
  <c r="BF43" i="14"/>
  <c r="CY43" i="14"/>
  <c r="BO43" i="14"/>
  <c r="CG43" i="14"/>
  <c r="DH43" i="14"/>
  <c r="V43" i="14"/>
  <c r="AE43" i="14"/>
  <c r="AV81" i="14"/>
  <c r="BW81" i="14"/>
  <c r="C81" i="14"/>
  <c r="D81" i="14"/>
  <c r="BX81" i="14"/>
  <c r="AW81" i="14"/>
  <c r="F214" i="18"/>
  <c r="H211" i="18"/>
  <c r="F213" i="18"/>
  <c r="CGQ187" i="6"/>
  <c r="F215" i="18"/>
  <c r="H210" i="18"/>
  <c r="H208" i="18"/>
  <c r="H401" i="18"/>
  <c r="F216" i="18"/>
  <c r="F212" i="18"/>
  <c r="H209" i="18"/>
  <c r="F402" i="18"/>
  <c r="F217" i="18"/>
  <c r="O43" i="14" l="1"/>
  <c r="N43" i="14"/>
  <c r="AH401" i="18"/>
  <c r="AH211" i="18"/>
  <c r="AH208" i="18"/>
  <c r="AH209" i="18"/>
  <c r="AH210" i="18"/>
  <c r="BZ81" i="14"/>
  <c r="BY81" i="14"/>
  <c r="AX81" i="14"/>
  <c r="AY81" i="14"/>
  <c r="V162" i="1"/>
  <c r="O162" i="1"/>
  <c r="G164" i="1"/>
  <c r="H163" i="1"/>
  <c r="V163" i="1" s="1"/>
  <c r="BX82" i="14"/>
  <c r="AW82" i="14"/>
  <c r="D82" i="14"/>
  <c r="F81" i="14"/>
  <c r="E81" i="14"/>
  <c r="CO43" i="14"/>
  <c r="BE43" i="14"/>
  <c r="AD43" i="14"/>
  <c r="AM43" i="14"/>
  <c r="BN43" i="14"/>
  <c r="CX43" i="14"/>
  <c r="DG43" i="14"/>
  <c r="U43" i="14"/>
  <c r="CF43" i="14"/>
  <c r="AV82" i="14"/>
  <c r="BW82" i="14"/>
  <c r="C82" i="14"/>
  <c r="R43" i="14" l="1"/>
  <c r="I81" i="14"/>
  <c r="BB81" i="14"/>
  <c r="CC81" i="14"/>
  <c r="E82" i="14"/>
  <c r="F82" i="14"/>
  <c r="AX82" i="14"/>
  <c r="AY82" i="14"/>
  <c r="AO43" i="14"/>
  <c r="AP43" i="14"/>
  <c r="AT43" i="14" s="1"/>
  <c r="DI43" i="14"/>
  <c r="DJ43" i="14"/>
  <c r="AG43" i="14"/>
  <c r="AF43" i="14"/>
  <c r="X162" i="1"/>
  <c r="Y162" i="1" s="1"/>
  <c r="AX162" i="1" s="1"/>
  <c r="M44" i="14" s="1"/>
  <c r="W162" i="1"/>
  <c r="CH43" i="14"/>
  <c r="CI43" i="14"/>
  <c r="DA43" i="14"/>
  <c r="CZ43" i="14"/>
  <c r="BG43" i="14"/>
  <c r="BH43" i="14"/>
  <c r="X163" i="1"/>
  <c r="Y163" i="1" s="1"/>
  <c r="AN163" i="1" s="1"/>
  <c r="W163" i="1"/>
  <c r="AM163" i="1" s="1"/>
  <c r="BZ82" i="14"/>
  <c r="BY82" i="14"/>
  <c r="X43" i="14"/>
  <c r="W43" i="14"/>
  <c r="BQ43" i="14"/>
  <c r="BP43" i="14"/>
  <c r="CR43" i="14"/>
  <c r="CQ43" i="14"/>
  <c r="G165" i="1"/>
  <c r="H164" i="1"/>
  <c r="V164" i="1" s="1"/>
  <c r="G215" i="18"/>
  <c r="G216" i="18"/>
  <c r="G402" i="18"/>
  <c r="G217" i="18"/>
  <c r="G213" i="18"/>
  <c r="G212" i="18"/>
  <c r="G214" i="18"/>
  <c r="AA43" i="14" l="1"/>
  <c r="DM43" i="14"/>
  <c r="I82" i="14"/>
  <c r="CL43" i="14"/>
  <c r="BB82" i="14"/>
  <c r="AT402" i="18"/>
  <c r="BT43" i="14"/>
  <c r="CU43" i="14"/>
  <c r="DV43" i="14"/>
  <c r="BK43" i="14"/>
  <c r="AJ43" i="14"/>
  <c r="CC82" i="14"/>
  <c r="DD43" i="14"/>
  <c r="AT214" i="18"/>
  <c r="AT213" i="18"/>
  <c r="AT217" i="18"/>
  <c r="AT215" i="18"/>
  <c r="AT216" i="18"/>
  <c r="AT212" i="18"/>
  <c r="W164" i="1"/>
  <c r="AM164" i="1" s="1"/>
  <c r="X164" i="1"/>
  <c r="Y164" i="1" s="1"/>
  <c r="AN164" i="1" s="1"/>
  <c r="CB162" i="1"/>
  <c r="AW162" i="1"/>
  <c r="L44" i="14" s="1"/>
  <c r="CA162" i="1"/>
  <c r="AS43" i="14"/>
  <c r="G166" i="1"/>
  <c r="H165" i="1"/>
  <c r="AN44" i="14"/>
  <c r="BO44" i="14"/>
  <c r="V44" i="14"/>
  <c r="AE44" i="14"/>
  <c r="CP44" i="14"/>
  <c r="BF44" i="14"/>
  <c r="CG44" i="14"/>
  <c r="CY44" i="14"/>
  <c r="DH44" i="14"/>
  <c r="AV83" i="14"/>
  <c r="BW83" i="14"/>
  <c r="C83" i="14"/>
  <c r="AW83" i="14"/>
  <c r="D83" i="14"/>
  <c r="BX83" i="14"/>
  <c r="F219" i="18"/>
  <c r="H216" i="18"/>
  <c r="F220" i="18"/>
  <c r="H212" i="18"/>
  <c r="F218" i="18"/>
  <c r="F403" i="18"/>
  <c r="H215" i="18"/>
  <c r="H213" i="18"/>
  <c r="CIS187" i="6"/>
  <c r="H402" i="18"/>
  <c r="H214" i="18"/>
  <c r="H217" i="18"/>
  <c r="F221" i="18"/>
  <c r="O44" i="14" l="1"/>
  <c r="N44" i="14"/>
  <c r="AH402" i="18"/>
  <c r="AH214" i="18"/>
  <c r="AH212" i="18"/>
  <c r="AH215" i="18"/>
  <c r="AH217" i="18"/>
  <c r="AH216" i="18"/>
  <c r="AH213" i="18"/>
  <c r="E83" i="14"/>
  <c r="F83" i="14"/>
  <c r="D84" i="14"/>
  <c r="AW84" i="14"/>
  <c r="BX84" i="14"/>
  <c r="BZ83" i="14"/>
  <c r="BY83" i="14"/>
  <c r="BW84" i="14"/>
  <c r="AV84" i="14"/>
  <c r="C84" i="14"/>
  <c r="AY83" i="14"/>
  <c r="AX83" i="14"/>
  <c r="V165" i="1"/>
  <c r="O165" i="1"/>
  <c r="CX44" i="14"/>
  <c r="DG44" i="14"/>
  <c r="BN44" i="14"/>
  <c r="U44" i="14"/>
  <c r="BE44" i="14"/>
  <c r="CF44" i="14"/>
  <c r="CO44" i="14"/>
  <c r="AD44" i="14"/>
  <c r="AM44" i="14"/>
  <c r="G167" i="1"/>
  <c r="H166" i="1"/>
  <c r="V166" i="1" s="1"/>
  <c r="R44" i="14" l="1"/>
  <c r="BB83" i="14"/>
  <c r="CC83" i="14"/>
  <c r="I83" i="14"/>
  <c r="X166" i="1"/>
  <c r="Y166" i="1" s="1"/>
  <c r="AN166" i="1" s="1"/>
  <c r="W166" i="1"/>
  <c r="AM166" i="1" s="1"/>
  <c r="BG44" i="14"/>
  <c r="BH44" i="14"/>
  <c r="CZ44" i="14"/>
  <c r="DA44" i="14"/>
  <c r="BZ84" i="14"/>
  <c r="BY84" i="14"/>
  <c r="AP44" i="14"/>
  <c r="AT44" i="14" s="1"/>
  <c r="AO44" i="14"/>
  <c r="G168" i="1"/>
  <c r="H167" i="1"/>
  <c r="V167" i="1" s="1"/>
  <c r="CQ44" i="14"/>
  <c r="CR44" i="14"/>
  <c r="X44" i="14"/>
  <c r="W44" i="14"/>
  <c r="CH44" i="14"/>
  <c r="CI44" i="14"/>
  <c r="X165" i="1"/>
  <c r="Y165" i="1" s="1"/>
  <c r="AX165" i="1" s="1"/>
  <c r="M45" i="14" s="1"/>
  <c r="W165" i="1"/>
  <c r="F84" i="14"/>
  <c r="E84" i="14"/>
  <c r="BP44" i="14"/>
  <c r="BQ44" i="14"/>
  <c r="AF44" i="14"/>
  <c r="AG44" i="14"/>
  <c r="DJ44" i="14"/>
  <c r="DI44" i="14"/>
  <c r="AX84" i="14"/>
  <c r="AY84" i="14"/>
  <c r="G221" i="18"/>
  <c r="G218" i="18"/>
  <c r="G403" i="18"/>
  <c r="G219" i="18"/>
  <c r="G220" i="18"/>
  <c r="BK44" i="14" l="1"/>
  <c r="DD44" i="14"/>
  <c r="CU44" i="14"/>
  <c r="CC84" i="14"/>
  <c r="AT403" i="18"/>
  <c r="DV44" i="14"/>
  <c r="AJ44" i="14"/>
  <c r="DM44" i="14"/>
  <c r="BT44" i="14"/>
  <c r="AA44" i="14"/>
  <c r="AS44" i="14"/>
  <c r="BB84" i="14"/>
  <c r="I84" i="14"/>
  <c r="CL44" i="14"/>
  <c r="AT218" i="18"/>
  <c r="AT219" i="18"/>
  <c r="AT221" i="18"/>
  <c r="AT220" i="18"/>
  <c r="W167" i="1"/>
  <c r="AM167" i="1" s="1"/>
  <c r="X167" i="1"/>
  <c r="Y167" i="1" s="1"/>
  <c r="AN167" i="1" s="1"/>
  <c r="CB165" i="1"/>
  <c r="AW165" i="1"/>
  <c r="L45" i="14" s="1"/>
  <c r="CA165" i="1"/>
  <c r="G169" i="1"/>
  <c r="H168" i="1"/>
  <c r="BW85" i="14"/>
  <c r="AV85" i="14"/>
  <c r="C85" i="14"/>
  <c r="CY45" i="14"/>
  <c r="BO45" i="14"/>
  <c r="CP45" i="14"/>
  <c r="V45" i="14"/>
  <c r="DH45" i="14"/>
  <c r="BF45" i="14"/>
  <c r="AE45" i="14"/>
  <c r="AN45" i="14"/>
  <c r="CG45" i="14"/>
  <c r="AW85" i="14"/>
  <c r="BX85" i="14"/>
  <c r="D85" i="14"/>
  <c r="F227" i="18"/>
  <c r="F225" i="18"/>
  <c r="F404" i="18"/>
  <c r="H219" i="18"/>
  <c r="F226" i="18"/>
  <c r="F224" i="18"/>
  <c r="F223" i="18"/>
  <c r="H218" i="18"/>
  <c r="H221" i="18"/>
  <c r="F222" i="18"/>
  <c r="CKU187" i="6"/>
  <c r="H403" i="18"/>
  <c r="H220" i="18"/>
  <c r="N45" i="14" l="1"/>
  <c r="O45" i="14"/>
  <c r="AH403" i="18"/>
  <c r="AH220" i="18"/>
  <c r="AH218" i="18"/>
  <c r="AH221" i="18"/>
  <c r="AH219" i="18"/>
  <c r="BY85" i="14"/>
  <c r="BZ85" i="14"/>
  <c r="AM45" i="14"/>
  <c r="BE45" i="14"/>
  <c r="CO45" i="14"/>
  <c r="CX45" i="14"/>
  <c r="AD45" i="14"/>
  <c r="DG45" i="14"/>
  <c r="BN45" i="14"/>
  <c r="CF45" i="14"/>
  <c r="U45" i="14"/>
  <c r="V168" i="1"/>
  <c r="O168" i="1"/>
  <c r="E85" i="14"/>
  <c r="F85" i="14"/>
  <c r="G170" i="1"/>
  <c r="H169" i="1"/>
  <c r="V169" i="1" s="1"/>
  <c r="AW86" i="14"/>
  <c r="D86" i="14"/>
  <c r="BX86" i="14"/>
  <c r="AY85" i="14"/>
  <c r="AX85" i="14"/>
  <c r="AV86" i="14"/>
  <c r="BW86" i="14"/>
  <c r="C86" i="14"/>
  <c r="R45" i="14" l="1"/>
  <c r="I85" i="14"/>
  <c r="BB85" i="14"/>
  <c r="CC85" i="14"/>
  <c r="AX86" i="14"/>
  <c r="AY86" i="14"/>
  <c r="G171" i="1"/>
  <c r="H170" i="1"/>
  <c r="V170" i="1" s="1"/>
  <c r="BP45" i="14"/>
  <c r="BQ45" i="14"/>
  <c r="DA45" i="14"/>
  <c r="CZ45" i="14"/>
  <c r="AO45" i="14"/>
  <c r="AP45" i="14"/>
  <c r="AT45" i="14" s="1"/>
  <c r="X168" i="1"/>
  <c r="Y168" i="1" s="1"/>
  <c r="AX168" i="1" s="1"/>
  <c r="M46" i="14" s="1"/>
  <c r="W168" i="1"/>
  <c r="DI45" i="14"/>
  <c r="DJ45" i="14"/>
  <c r="F86" i="14"/>
  <c r="E86" i="14"/>
  <c r="W45" i="14"/>
  <c r="X45" i="14"/>
  <c r="CQ45" i="14"/>
  <c r="CR45" i="14"/>
  <c r="BY86" i="14"/>
  <c r="BZ86" i="14"/>
  <c r="W169" i="1"/>
  <c r="AM169" i="1" s="1"/>
  <c r="X169" i="1"/>
  <c r="Y169" i="1" s="1"/>
  <c r="AN169" i="1" s="1"/>
  <c r="CI45" i="14"/>
  <c r="CH45" i="14"/>
  <c r="AG45" i="14"/>
  <c r="AF45" i="14"/>
  <c r="BG45" i="14"/>
  <c r="BH45" i="14"/>
  <c r="G224" i="18"/>
  <c r="G223" i="18"/>
  <c r="G225" i="18"/>
  <c r="G227" i="18"/>
  <c r="G404" i="18"/>
  <c r="G226" i="18"/>
  <c r="G222" i="18"/>
  <c r="CL45" i="14" l="1"/>
  <c r="I86" i="14"/>
  <c r="CC86" i="14"/>
  <c r="CU45" i="14"/>
  <c r="AJ45" i="14"/>
  <c r="BB86" i="14"/>
  <c r="AT404" i="18"/>
  <c r="DD45" i="14"/>
  <c r="DV45" i="14"/>
  <c r="BK45" i="14"/>
  <c r="AA45" i="14"/>
  <c r="DM45" i="14"/>
  <c r="AS45" i="14"/>
  <c r="BT45" i="14"/>
  <c r="AT226" i="18"/>
  <c r="AT222" i="18"/>
  <c r="AT223" i="18"/>
  <c r="AT224" i="18"/>
  <c r="AT225" i="18"/>
  <c r="AT227" i="18"/>
  <c r="CA168" i="1"/>
  <c r="CB168" i="1"/>
  <c r="AW168" i="1"/>
  <c r="L46" i="14" s="1"/>
  <c r="G172" i="1"/>
  <c r="H171" i="1"/>
  <c r="CP46" i="14"/>
  <c r="AN46" i="14"/>
  <c r="AE46" i="14"/>
  <c r="BO46" i="14"/>
  <c r="DH46" i="14"/>
  <c r="V46" i="14"/>
  <c r="CY46" i="14"/>
  <c r="CG46" i="14"/>
  <c r="BF46" i="14"/>
  <c r="D87" i="14"/>
  <c r="AW87" i="14"/>
  <c r="BX87" i="14"/>
  <c r="BW87" i="14"/>
  <c r="AV87" i="14"/>
  <c r="C87" i="14"/>
  <c r="X170" i="1"/>
  <c r="Y170" i="1" s="1"/>
  <c r="AN170" i="1" s="1"/>
  <c r="W170" i="1"/>
  <c r="AM170" i="1" s="1"/>
  <c r="F228" i="18"/>
  <c r="F231" i="18"/>
  <c r="F230" i="18"/>
  <c r="H224" i="18"/>
  <c r="F229" i="18"/>
  <c r="F405" i="18"/>
  <c r="CMW187" i="6"/>
  <c r="H404" i="18"/>
  <c r="H223" i="18"/>
  <c r="H225" i="18"/>
  <c r="H222" i="18"/>
  <c r="H227" i="18"/>
  <c r="H226" i="18"/>
  <c r="N46" i="14" l="1"/>
  <c r="O46" i="14"/>
  <c r="AH404" i="18"/>
  <c r="AH224" i="18"/>
  <c r="AH227" i="18"/>
  <c r="AH225" i="18"/>
  <c r="AH222" i="18"/>
  <c r="AH226" i="18"/>
  <c r="AH223" i="18"/>
  <c r="F87" i="14"/>
  <c r="E87" i="14"/>
  <c r="AY87" i="14"/>
  <c r="AX87" i="14"/>
  <c r="V171" i="1"/>
  <c r="O171" i="1"/>
  <c r="C88" i="14"/>
  <c r="BW88" i="14"/>
  <c r="AV88" i="14"/>
  <c r="BZ87" i="14"/>
  <c r="BY87" i="14"/>
  <c r="G173" i="1"/>
  <c r="H172" i="1"/>
  <c r="V172" i="1" s="1"/>
  <c r="D88" i="14"/>
  <c r="AW88" i="14"/>
  <c r="BX88" i="14"/>
  <c r="U46" i="14"/>
  <c r="BN46" i="14"/>
  <c r="CF46" i="14"/>
  <c r="CX46" i="14"/>
  <c r="CO46" i="14"/>
  <c r="AD46" i="14"/>
  <c r="DG46" i="14"/>
  <c r="BE46" i="14"/>
  <c r="AM46" i="14"/>
  <c r="R46" i="14" l="1"/>
  <c r="CC87" i="14"/>
  <c r="I87" i="14"/>
  <c r="BB87" i="14"/>
  <c r="AO46" i="14"/>
  <c r="AP46" i="14"/>
  <c r="AT46" i="14" s="1"/>
  <c r="AG46" i="14"/>
  <c r="AF46" i="14"/>
  <c r="CI46" i="14"/>
  <c r="CH46" i="14"/>
  <c r="BZ88" i="14"/>
  <c r="BY88" i="14"/>
  <c r="BP46" i="14"/>
  <c r="BQ46" i="14"/>
  <c r="F88" i="14"/>
  <c r="E88" i="14"/>
  <c r="BH46" i="14"/>
  <c r="BG46" i="14"/>
  <c r="CR46" i="14"/>
  <c r="CQ46" i="14"/>
  <c r="X46" i="14"/>
  <c r="W46" i="14"/>
  <c r="X172" i="1"/>
  <c r="Y172" i="1" s="1"/>
  <c r="AN172" i="1" s="1"/>
  <c r="W172" i="1"/>
  <c r="AM172" i="1" s="1"/>
  <c r="DJ46" i="14"/>
  <c r="DI46" i="14"/>
  <c r="CZ46" i="14"/>
  <c r="DA46" i="14"/>
  <c r="G174" i="1"/>
  <c r="H173" i="1"/>
  <c r="V173" i="1" s="1"/>
  <c r="AX88" i="14"/>
  <c r="AY88" i="14"/>
  <c r="W171" i="1"/>
  <c r="X171" i="1"/>
  <c r="Y171" i="1" s="1"/>
  <c r="AX171" i="1" s="1"/>
  <c r="M47" i="14" s="1"/>
  <c r="G230" i="18"/>
  <c r="G228" i="18"/>
  <c r="G229" i="18"/>
  <c r="G405" i="18"/>
  <c r="G231" i="18"/>
  <c r="BK46" i="14" l="1"/>
  <c r="BT46" i="14"/>
  <c r="CL46" i="14"/>
  <c r="CC88" i="14"/>
  <c r="AJ46" i="14"/>
  <c r="AT405" i="18"/>
  <c r="DM46" i="14"/>
  <c r="AA46" i="14"/>
  <c r="DV46" i="14"/>
  <c r="DD46" i="14"/>
  <c r="CU46" i="14"/>
  <c r="BB88" i="14"/>
  <c r="AS46" i="14"/>
  <c r="AT228" i="18"/>
  <c r="AT229" i="18"/>
  <c r="AT230" i="18"/>
  <c r="AT231" i="18"/>
  <c r="AW89" i="14"/>
  <c r="D89" i="14"/>
  <c r="BX89" i="14"/>
  <c r="I88" i="14"/>
  <c r="CB171" i="1"/>
  <c r="AW171" i="1"/>
  <c r="L47" i="14" s="1"/>
  <c r="CA171" i="1"/>
  <c r="BO47" i="14"/>
  <c r="CP47" i="14"/>
  <c r="CG47" i="14"/>
  <c r="BF47" i="14"/>
  <c r="AN47" i="14"/>
  <c r="CY47" i="14"/>
  <c r="V47" i="14"/>
  <c r="AE47" i="14"/>
  <c r="DH47" i="14"/>
  <c r="G175" i="1"/>
  <c r="H174" i="1"/>
  <c r="W173" i="1"/>
  <c r="AM173" i="1" s="1"/>
  <c r="X173" i="1"/>
  <c r="Y173" i="1" s="1"/>
  <c r="AN173" i="1" s="1"/>
  <c r="C89" i="14"/>
  <c r="AV89" i="14"/>
  <c r="BW89" i="14"/>
  <c r="H231" i="18"/>
  <c r="COY187" i="6"/>
  <c r="F232" i="18"/>
  <c r="F235" i="18"/>
  <c r="F406" i="18"/>
  <c r="H230" i="18"/>
  <c r="H405" i="18"/>
  <c r="F236" i="18"/>
  <c r="F233" i="18"/>
  <c r="H229" i="18"/>
  <c r="F234" i="18"/>
  <c r="H228" i="18"/>
  <c r="F237" i="18"/>
  <c r="N47" i="14" l="1"/>
  <c r="O47" i="14"/>
  <c r="AH405" i="18"/>
  <c r="AH230" i="18"/>
  <c r="AH231" i="18"/>
  <c r="AH229" i="18"/>
  <c r="AH228" i="18"/>
  <c r="AX89" i="14"/>
  <c r="AY89" i="14"/>
  <c r="V174" i="1"/>
  <c r="O174" i="1"/>
  <c r="BZ89" i="14"/>
  <c r="BY89" i="14"/>
  <c r="F89" i="14"/>
  <c r="E89" i="14"/>
  <c r="G176" i="1"/>
  <c r="H175" i="1"/>
  <c r="V175" i="1" s="1"/>
  <c r="AW90" i="14"/>
  <c r="BX90" i="14"/>
  <c r="D90" i="14"/>
  <c r="BE47" i="14"/>
  <c r="AD47" i="14"/>
  <c r="AM47" i="14"/>
  <c r="CF47" i="14"/>
  <c r="U47" i="14"/>
  <c r="CX47" i="14"/>
  <c r="DG47" i="14"/>
  <c r="BN47" i="14"/>
  <c r="CO47" i="14"/>
  <c r="C90" i="14"/>
  <c r="BW90" i="14"/>
  <c r="AV90" i="14"/>
  <c r="R47" i="14" l="1"/>
  <c r="CC89" i="14"/>
  <c r="I89" i="14"/>
  <c r="BB89" i="14"/>
  <c r="F90" i="14"/>
  <c r="E90" i="14"/>
  <c r="CI47" i="14"/>
  <c r="CH47" i="14"/>
  <c r="G177" i="1"/>
  <c r="H176" i="1"/>
  <c r="V176" i="1" s="1"/>
  <c r="W174" i="1"/>
  <c r="X174" i="1"/>
  <c r="Y174" i="1" s="1"/>
  <c r="AX174" i="1" s="1"/>
  <c r="M48" i="14" s="1"/>
  <c r="DI47" i="14"/>
  <c r="DJ47" i="14"/>
  <c r="AP47" i="14"/>
  <c r="AT47" i="14" s="1"/>
  <c r="AO47" i="14"/>
  <c r="AY90" i="14"/>
  <c r="AX90" i="14"/>
  <c r="CQ47" i="14"/>
  <c r="CR47" i="14"/>
  <c r="DA47" i="14"/>
  <c r="CZ47" i="14"/>
  <c r="AG47" i="14"/>
  <c r="AF47" i="14"/>
  <c r="BZ90" i="14"/>
  <c r="BY90" i="14"/>
  <c r="BP47" i="14"/>
  <c r="BQ47" i="14"/>
  <c r="W47" i="14"/>
  <c r="X47" i="14"/>
  <c r="BG47" i="14"/>
  <c r="BH47" i="14"/>
  <c r="X175" i="1"/>
  <c r="Y175" i="1" s="1"/>
  <c r="AN175" i="1" s="1"/>
  <c r="W175" i="1"/>
  <c r="AM175" i="1" s="1"/>
  <c r="G234" i="18"/>
  <c r="G232" i="18"/>
  <c r="G235" i="18"/>
  <c r="G236" i="18"/>
  <c r="G237" i="18"/>
  <c r="G233" i="18"/>
  <c r="G406" i="18"/>
  <c r="CC90" i="14" l="1"/>
  <c r="DD47" i="14"/>
  <c r="I90" i="14"/>
  <c r="BK47" i="14"/>
  <c r="CU47" i="14"/>
  <c r="AT406" i="18"/>
  <c r="CL47" i="14"/>
  <c r="DV47" i="14"/>
  <c r="AA47" i="14"/>
  <c r="BT47" i="14"/>
  <c r="DM47" i="14"/>
  <c r="BB90" i="14"/>
  <c r="AJ47" i="14"/>
  <c r="AT232" i="18"/>
  <c r="AT237" i="18"/>
  <c r="AT235" i="18"/>
  <c r="AT236" i="18"/>
  <c r="AT234" i="18"/>
  <c r="AT233" i="18"/>
  <c r="C91" i="14"/>
  <c r="AV91" i="14"/>
  <c r="BW91" i="14"/>
  <c r="D91" i="14"/>
  <c r="AW91" i="14"/>
  <c r="BX91" i="14"/>
  <c r="G178" i="1"/>
  <c r="H177" i="1"/>
  <c r="W176" i="1"/>
  <c r="AM176" i="1" s="1"/>
  <c r="X176" i="1"/>
  <c r="Y176" i="1" s="1"/>
  <c r="AN176" i="1" s="1"/>
  <c r="AS47" i="14"/>
  <c r="BF48" i="14"/>
  <c r="CG48" i="14"/>
  <c r="CP48" i="14"/>
  <c r="V48" i="14"/>
  <c r="AN48" i="14"/>
  <c r="DH48" i="14"/>
  <c r="AE48" i="14"/>
  <c r="CY48" i="14"/>
  <c r="BO48" i="14"/>
  <c r="CB174" i="1"/>
  <c r="AW174" i="1"/>
  <c r="L48" i="14" s="1"/>
  <c r="CA174" i="1"/>
  <c r="H236" i="18"/>
  <c r="H233" i="18"/>
  <c r="F240" i="18"/>
  <c r="H232" i="18"/>
  <c r="H406" i="18"/>
  <c r="H235" i="18"/>
  <c r="F241" i="18"/>
  <c r="H237" i="18"/>
  <c r="F239" i="18"/>
  <c r="CRA187" i="6"/>
  <c r="H234" i="18"/>
  <c r="F407" i="18"/>
  <c r="F238" i="18"/>
  <c r="O48" i="14" l="1"/>
  <c r="N48" i="14"/>
  <c r="AH406" i="18"/>
  <c r="AH233" i="18"/>
  <c r="AH235" i="18"/>
  <c r="AH237" i="18"/>
  <c r="AH232" i="18"/>
  <c r="AH236" i="18"/>
  <c r="AH234" i="18"/>
  <c r="D92" i="14"/>
  <c r="BX92" i="14"/>
  <c r="AW92" i="14"/>
  <c r="C92" i="14"/>
  <c r="AV92" i="14"/>
  <c r="BW92" i="14"/>
  <c r="E91" i="14"/>
  <c r="F91" i="14"/>
  <c r="AY91" i="14"/>
  <c r="AX91" i="14"/>
  <c r="BN48" i="14"/>
  <c r="BE48" i="14"/>
  <c r="AD48" i="14"/>
  <c r="CX48" i="14"/>
  <c r="DG48" i="14"/>
  <c r="U48" i="14"/>
  <c r="AM48" i="14"/>
  <c r="CO48" i="14"/>
  <c r="CF48" i="14"/>
  <c r="O177" i="1"/>
  <c r="V177" i="1"/>
  <c r="G179" i="1"/>
  <c r="H178" i="1"/>
  <c r="V178" i="1" s="1"/>
  <c r="BY91" i="14"/>
  <c r="BZ91" i="14"/>
  <c r="R48" i="14" l="1"/>
  <c r="I91" i="14"/>
  <c r="CC91" i="14"/>
  <c r="BB91" i="14"/>
  <c r="X48" i="14"/>
  <c r="W48" i="14"/>
  <c r="BH48" i="14"/>
  <c r="BG48" i="14"/>
  <c r="BZ92" i="14"/>
  <c r="BY92" i="14"/>
  <c r="W177" i="1"/>
  <c r="X177" i="1"/>
  <c r="Y177" i="1" s="1"/>
  <c r="DI48" i="14"/>
  <c r="DJ48" i="14"/>
  <c r="BP48" i="14"/>
  <c r="BQ48" i="14"/>
  <c r="AY92" i="14"/>
  <c r="AX92" i="14"/>
  <c r="G180" i="1"/>
  <c r="H179" i="1"/>
  <c r="V179" i="1" s="1"/>
  <c r="CQ48" i="14"/>
  <c r="CR48" i="14"/>
  <c r="CZ48" i="14"/>
  <c r="DA48" i="14"/>
  <c r="E92" i="14"/>
  <c r="F92" i="14"/>
  <c r="X178" i="1"/>
  <c r="Y178" i="1" s="1"/>
  <c r="AN178" i="1" s="1"/>
  <c r="W178" i="1"/>
  <c r="AM178" i="1" s="1"/>
  <c r="CI48" i="14"/>
  <c r="CH48" i="14"/>
  <c r="AP48" i="14"/>
  <c r="AT48" i="14" s="1"/>
  <c r="AO48" i="14"/>
  <c r="AF48" i="14"/>
  <c r="AG48" i="14"/>
  <c r="G407" i="18"/>
  <c r="G241" i="18"/>
  <c r="G239" i="18"/>
  <c r="G238" i="18"/>
  <c r="G240" i="18"/>
  <c r="DD48" i="14" l="1"/>
  <c r="AS48" i="14"/>
  <c r="BK48" i="14"/>
  <c r="CL48" i="14"/>
  <c r="DM48" i="14"/>
  <c r="BB92" i="14"/>
  <c r="BT48" i="14"/>
  <c r="CC92" i="14"/>
  <c r="AT407" i="18"/>
  <c r="DV48" i="14"/>
  <c r="AJ48" i="14"/>
  <c r="CU48" i="14"/>
  <c r="AA48" i="14"/>
  <c r="AT240" i="18"/>
  <c r="AT239" i="18"/>
  <c r="AT241" i="18"/>
  <c r="AT238" i="18"/>
  <c r="AW93" i="14"/>
  <c r="BX93" i="14"/>
  <c r="D93" i="14"/>
  <c r="I92" i="14"/>
  <c r="G181" i="1"/>
  <c r="H180" i="1"/>
  <c r="V180" i="1" s="1"/>
  <c r="AV93" i="14"/>
  <c r="C93" i="14"/>
  <c r="BW93" i="14"/>
  <c r="CA177" i="1"/>
  <c r="AX177" i="1"/>
  <c r="M49" i="14" s="1"/>
  <c r="X179" i="1"/>
  <c r="Y179" i="1" s="1"/>
  <c r="W179" i="1"/>
  <c r="AW177" i="1"/>
  <c r="L49" i="14" s="1"/>
  <c r="CB177" i="1"/>
  <c r="CTC187" i="6"/>
  <c r="H407" i="18"/>
  <c r="H239" i="18"/>
  <c r="H241" i="18"/>
  <c r="H238" i="18"/>
  <c r="H240" i="18"/>
  <c r="AM179" i="1" l="1"/>
  <c r="AV94" i="14" s="1"/>
  <c r="DJ179" i="1"/>
  <c r="AN179" i="1"/>
  <c r="BX94" i="14" s="1"/>
  <c r="DK179" i="1"/>
  <c r="N49" i="14"/>
  <c r="O49" i="14"/>
  <c r="AH407" i="18"/>
  <c r="AH238" i="18"/>
  <c r="AH240" i="18"/>
  <c r="AH241" i="18"/>
  <c r="AH239" i="18"/>
  <c r="E93" i="14"/>
  <c r="F93" i="14"/>
  <c r="BE49" i="14"/>
  <c r="U49" i="14"/>
  <c r="CF49" i="14"/>
  <c r="AM49" i="14"/>
  <c r="DG49" i="14"/>
  <c r="BN49" i="14"/>
  <c r="AD49" i="14"/>
  <c r="CO49" i="14"/>
  <c r="CX49" i="14"/>
  <c r="CY49" i="14"/>
  <c r="AE49" i="14"/>
  <c r="AN49" i="14"/>
  <c r="BO49" i="14"/>
  <c r="CP49" i="14"/>
  <c r="V49" i="14"/>
  <c r="DH49" i="14"/>
  <c r="CG49" i="14"/>
  <c r="BF49" i="14"/>
  <c r="AY93" i="14"/>
  <c r="AX93" i="14"/>
  <c r="W180" i="1"/>
  <c r="X180" i="1"/>
  <c r="Y180" i="1" s="1"/>
  <c r="BY93" i="14"/>
  <c r="BZ93" i="14"/>
  <c r="G182" i="1"/>
  <c r="H181" i="1"/>
  <c r="V181" i="1" s="1"/>
  <c r="D94" i="14" l="1"/>
  <c r="AW94" i="14"/>
  <c r="DQ4" i="14"/>
  <c r="DZ4" i="14"/>
  <c r="DP4" i="14"/>
  <c r="DS4" i="14" s="1"/>
  <c r="DY4" i="14"/>
  <c r="C94" i="14"/>
  <c r="E94" i="14" s="1"/>
  <c r="BW94" i="14"/>
  <c r="BY94" i="14" s="1"/>
  <c r="AM180" i="1"/>
  <c r="DJ180" i="1"/>
  <c r="AN180" i="1"/>
  <c r="D95" i="14" s="1"/>
  <c r="DK180" i="1"/>
  <c r="R49" i="14"/>
  <c r="CC93" i="14"/>
  <c r="BB93" i="14"/>
  <c r="I93" i="14"/>
  <c r="G183" i="1"/>
  <c r="H182" i="1"/>
  <c r="BX95" i="14"/>
  <c r="AF49" i="14"/>
  <c r="AG49" i="14"/>
  <c r="CH49" i="14"/>
  <c r="CI49" i="14"/>
  <c r="BW95" i="14"/>
  <c r="C95" i="14"/>
  <c r="AV95" i="14"/>
  <c r="CZ49" i="14"/>
  <c r="DA49" i="14"/>
  <c r="BP49" i="14"/>
  <c r="BQ49" i="14"/>
  <c r="X49" i="14"/>
  <c r="W49" i="14"/>
  <c r="AY94" i="14"/>
  <c r="AX94" i="14"/>
  <c r="CR49" i="14"/>
  <c r="CQ49" i="14"/>
  <c r="DI49" i="14"/>
  <c r="DJ49" i="14"/>
  <c r="BH49" i="14"/>
  <c r="BG49" i="14"/>
  <c r="F94" i="14"/>
  <c r="W181" i="1"/>
  <c r="AM181" i="1" s="1"/>
  <c r="X181" i="1"/>
  <c r="Y181" i="1" s="1"/>
  <c r="AN181" i="1" s="1"/>
  <c r="AO49" i="14"/>
  <c r="AP49" i="14"/>
  <c r="AT49" i="14" s="1"/>
  <c r="F244" i="18"/>
  <c r="F246" i="18"/>
  <c r="F245" i="18"/>
  <c r="F248" i="18"/>
  <c r="F408" i="18"/>
  <c r="F250" i="18"/>
  <c r="F243" i="18"/>
  <c r="F420" i="18"/>
  <c r="F247" i="18"/>
  <c r="F242" i="18"/>
  <c r="F249" i="18"/>
  <c r="BZ94" i="14" l="1"/>
  <c r="AW95" i="14"/>
  <c r="DR4" i="14"/>
  <c r="DV4" i="14" s="1"/>
  <c r="DQ5" i="14"/>
  <c r="DZ5" i="14"/>
  <c r="EA4" i="14"/>
  <c r="EB4" i="14"/>
  <c r="DY5" i="14"/>
  <c r="DP5" i="14"/>
  <c r="CL49" i="14"/>
  <c r="BT49" i="14"/>
  <c r="AA49" i="14"/>
  <c r="AJ49" i="14"/>
  <c r="AS49" i="14"/>
  <c r="DV49" i="14"/>
  <c r="CC94" i="14"/>
  <c r="BB94" i="14"/>
  <c r="I94" i="14"/>
  <c r="DM49" i="14"/>
  <c r="DD49" i="14"/>
  <c r="BK49" i="14"/>
  <c r="CU49" i="14"/>
  <c r="AV96" i="14"/>
  <c r="BW96" i="14"/>
  <c r="C96" i="14"/>
  <c r="AX95" i="14"/>
  <c r="AY95" i="14"/>
  <c r="BX96" i="14"/>
  <c r="D96" i="14"/>
  <c r="AW96" i="14"/>
  <c r="F95" i="14"/>
  <c r="E95" i="14"/>
  <c r="V182" i="1"/>
  <c r="O182" i="1"/>
  <c r="BY95" i="14"/>
  <c r="BZ95" i="14"/>
  <c r="G184" i="1"/>
  <c r="H183" i="1"/>
  <c r="V183" i="1" s="1"/>
  <c r="EE4" i="14" l="1"/>
  <c r="DR5" i="14"/>
  <c r="DS5" i="14"/>
  <c r="EA5" i="14"/>
  <c r="EB5" i="14"/>
  <c r="CC95" i="14"/>
  <c r="I95" i="14"/>
  <c r="BB95" i="14"/>
  <c r="X182" i="1"/>
  <c r="Y182" i="1" s="1"/>
  <c r="AX182" i="1" s="1"/>
  <c r="M50" i="14" s="1"/>
  <c r="W182" i="1"/>
  <c r="X183" i="1"/>
  <c r="Y183" i="1" s="1"/>
  <c r="AN183" i="1" s="1"/>
  <c r="W183" i="1"/>
  <c r="AM183" i="1" s="1"/>
  <c r="F96" i="14"/>
  <c r="E96" i="14"/>
  <c r="G185" i="1"/>
  <c r="H184" i="1"/>
  <c r="V184" i="1" s="1"/>
  <c r="BZ96" i="14"/>
  <c r="BY96" i="14"/>
  <c r="AY96" i="14"/>
  <c r="AX96" i="14"/>
  <c r="G420" i="18"/>
  <c r="G242" i="18"/>
  <c r="G248" i="18"/>
  <c r="G249" i="18"/>
  <c r="G246" i="18"/>
  <c r="G408" i="18"/>
  <c r="G243" i="18"/>
  <c r="G244" i="18"/>
  <c r="G247" i="18"/>
  <c r="G250" i="18"/>
  <c r="G245" i="18"/>
  <c r="DV5" i="14" l="1"/>
  <c r="EE5" i="14"/>
  <c r="BB96" i="14"/>
  <c r="CC96" i="14"/>
  <c r="I96" i="14"/>
  <c r="AT420" i="18"/>
  <c r="AT408" i="18"/>
  <c r="AT247" i="18"/>
  <c r="AT243" i="18"/>
  <c r="AT250" i="18"/>
  <c r="AT246" i="18"/>
  <c r="AT244" i="18"/>
  <c r="AT248" i="18"/>
  <c r="AT249" i="18"/>
  <c r="AT245" i="18"/>
  <c r="AT242" i="18"/>
  <c r="G186" i="1"/>
  <c r="H185" i="1"/>
  <c r="V185" i="1" s="1"/>
  <c r="BW97" i="14"/>
  <c r="C97" i="14"/>
  <c r="AV97" i="14"/>
  <c r="D97" i="14"/>
  <c r="BX97" i="14"/>
  <c r="AW97" i="14"/>
  <c r="AW182" i="1"/>
  <c r="L50" i="14" s="1"/>
  <c r="CA182" i="1"/>
  <c r="CB182" i="1"/>
  <c r="X184" i="1"/>
  <c r="Y184" i="1" s="1"/>
  <c r="W184" i="1"/>
  <c r="AN50" i="14"/>
  <c r="DH50" i="14"/>
  <c r="AE50" i="14"/>
  <c r="BF50" i="14"/>
  <c r="CG50" i="14"/>
  <c r="CP50" i="14"/>
  <c r="CY50" i="14"/>
  <c r="BO50" i="14"/>
  <c r="V50" i="14"/>
  <c r="H249" i="18"/>
  <c r="H244" i="18"/>
  <c r="H250" i="18"/>
  <c r="H420" i="18"/>
  <c r="H408" i="18"/>
  <c r="H248" i="18"/>
  <c r="H245" i="18"/>
  <c r="H242" i="18"/>
  <c r="H247" i="18"/>
  <c r="CWK187" i="6"/>
  <c r="H246" i="18"/>
  <c r="H243" i="18"/>
  <c r="AM184" i="1" l="1"/>
  <c r="DJ184" i="1"/>
  <c r="AN184" i="1"/>
  <c r="DK184" i="1"/>
  <c r="O50" i="14"/>
  <c r="N50" i="14"/>
  <c r="AH420" i="18"/>
  <c r="AH408" i="18"/>
  <c r="AH247" i="18"/>
  <c r="AH246" i="18"/>
  <c r="AH245" i="18"/>
  <c r="AH243" i="18"/>
  <c r="AH250" i="18"/>
  <c r="AH244" i="18"/>
  <c r="AH242" i="18"/>
  <c r="AH248" i="18"/>
  <c r="AH249" i="18"/>
  <c r="BY97" i="14"/>
  <c r="BZ97" i="14"/>
  <c r="W185" i="1"/>
  <c r="X185" i="1"/>
  <c r="Y185" i="1" s="1"/>
  <c r="BW98" i="14"/>
  <c r="C98" i="14"/>
  <c r="AV98" i="14"/>
  <c r="CF50" i="14"/>
  <c r="BE50" i="14"/>
  <c r="DG50" i="14"/>
  <c r="AD50" i="14"/>
  <c r="BN50" i="14"/>
  <c r="U50" i="14"/>
  <c r="CO50" i="14"/>
  <c r="CX50" i="14"/>
  <c r="AM50" i="14"/>
  <c r="AX97" i="14"/>
  <c r="AY97" i="14"/>
  <c r="G187" i="1"/>
  <c r="H186" i="1"/>
  <c r="V186" i="1" s="1"/>
  <c r="AW98" i="14"/>
  <c r="BX98" i="14"/>
  <c r="D98" i="14"/>
  <c r="E97" i="14"/>
  <c r="F97" i="14"/>
  <c r="DQ6" i="14" l="1"/>
  <c r="DZ6" i="14"/>
  <c r="DP6" i="14"/>
  <c r="DY6" i="14"/>
  <c r="AM185" i="1"/>
  <c r="DJ185" i="1"/>
  <c r="AN185" i="1"/>
  <c r="D99" i="14" s="1"/>
  <c r="DK185" i="1"/>
  <c r="R50" i="14"/>
  <c r="BB97" i="14"/>
  <c r="I97" i="14"/>
  <c r="CC97" i="14"/>
  <c r="G188" i="1"/>
  <c r="H187" i="1"/>
  <c r="V187" i="1" s="1"/>
  <c r="AO50" i="14"/>
  <c r="AP50" i="14"/>
  <c r="AT50" i="14" s="1"/>
  <c r="BP50" i="14"/>
  <c r="BQ50" i="14"/>
  <c r="E98" i="14"/>
  <c r="F98" i="14"/>
  <c r="CZ50" i="14"/>
  <c r="DA50" i="14"/>
  <c r="BH50" i="14"/>
  <c r="BG50" i="14"/>
  <c r="BY98" i="14"/>
  <c r="BZ98" i="14"/>
  <c r="CR50" i="14"/>
  <c r="CQ50" i="14"/>
  <c r="AF50" i="14"/>
  <c r="AG50" i="14"/>
  <c r="CH50" i="14"/>
  <c r="CI50" i="14"/>
  <c r="BX99" i="14"/>
  <c r="X186" i="1"/>
  <c r="Y186" i="1" s="1"/>
  <c r="W186" i="1"/>
  <c r="W50" i="14"/>
  <c r="X50" i="14"/>
  <c r="DJ50" i="14"/>
  <c r="DI50" i="14"/>
  <c r="AY98" i="14"/>
  <c r="AX98" i="14"/>
  <c r="AV99" i="14"/>
  <c r="BW99" i="14"/>
  <c r="C99" i="14"/>
  <c r="EA6" i="14" l="1"/>
  <c r="EB6" i="14"/>
  <c r="DS6" i="14"/>
  <c r="DR6" i="14"/>
  <c r="DY7" i="14"/>
  <c r="DP7" i="14"/>
  <c r="DZ7" i="14"/>
  <c r="DQ7" i="14"/>
  <c r="AW99" i="14"/>
  <c r="AN186" i="1"/>
  <c r="DK186" i="1"/>
  <c r="AM186" i="1"/>
  <c r="AV100" i="14" s="1"/>
  <c r="DJ186" i="1"/>
  <c r="I98" i="14"/>
  <c r="CL50" i="14"/>
  <c r="CU50" i="14"/>
  <c r="AA50" i="14"/>
  <c r="DV50" i="14"/>
  <c r="DD50" i="14"/>
  <c r="CC98" i="14"/>
  <c r="DM50" i="14"/>
  <c r="AJ50" i="14"/>
  <c r="AS50" i="14"/>
  <c r="BB98" i="14"/>
  <c r="BK50" i="14"/>
  <c r="BT50" i="14"/>
  <c r="BW100" i="14"/>
  <c r="F99" i="14"/>
  <c r="E99" i="14"/>
  <c r="BY99" i="14"/>
  <c r="BZ99" i="14"/>
  <c r="BX100" i="14"/>
  <c r="AW100" i="14"/>
  <c r="D100" i="14"/>
  <c r="AY99" i="14"/>
  <c r="AX99" i="14"/>
  <c r="W187" i="1"/>
  <c r="AM187" i="1" s="1"/>
  <c r="X187" i="1"/>
  <c r="Y187" i="1" s="1"/>
  <c r="AN187" i="1" s="1"/>
  <c r="G189" i="1"/>
  <c r="H188" i="1"/>
  <c r="F252" i="18"/>
  <c r="F257" i="18"/>
  <c r="F253" i="18"/>
  <c r="F255" i="18"/>
  <c r="F409" i="18"/>
  <c r="F258" i="18"/>
  <c r="F256" i="18"/>
  <c r="F251" i="18"/>
  <c r="F254" i="18"/>
  <c r="DV6" i="14" l="1"/>
  <c r="EE6" i="14"/>
  <c r="DR7" i="14"/>
  <c r="DS7" i="14"/>
  <c r="DZ8" i="14"/>
  <c r="DQ8" i="14"/>
  <c r="DP8" i="14"/>
  <c r="DY8" i="14"/>
  <c r="EA7" i="14"/>
  <c r="EB7" i="14"/>
  <c r="I99" i="14"/>
  <c r="C100" i="14"/>
  <c r="E100" i="14" s="1"/>
  <c r="BB99" i="14"/>
  <c r="CC99" i="14"/>
  <c r="BW101" i="14"/>
  <c r="AV101" i="14"/>
  <c r="C101" i="14"/>
  <c r="AY100" i="14"/>
  <c r="AX100" i="14"/>
  <c r="V188" i="1"/>
  <c r="O188" i="1"/>
  <c r="G190" i="1"/>
  <c r="H189" i="1"/>
  <c r="V189" i="1" s="1"/>
  <c r="BX101" i="14"/>
  <c r="D101" i="14"/>
  <c r="AW101" i="14"/>
  <c r="BZ100" i="14"/>
  <c r="BY100" i="14"/>
  <c r="DV7" i="14" l="1"/>
  <c r="EE7" i="14"/>
  <c r="EB8" i="14"/>
  <c r="EA8" i="14"/>
  <c r="DR8" i="14"/>
  <c r="DS8" i="14"/>
  <c r="F100" i="14"/>
  <c r="I100" i="14" s="1"/>
  <c r="CC100" i="14"/>
  <c r="W189" i="1"/>
  <c r="AM189" i="1" s="1"/>
  <c r="X189" i="1"/>
  <c r="Y189" i="1" s="1"/>
  <c r="AN189" i="1" s="1"/>
  <c r="BB100" i="14"/>
  <c r="G191" i="1"/>
  <c r="H190" i="1"/>
  <c r="V190" i="1" s="1"/>
  <c r="E101" i="14"/>
  <c r="F101" i="14"/>
  <c r="AX101" i="14"/>
  <c r="AY101" i="14"/>
  <c r="X188" i="1"/>
  <c r="Y188" i="1" s="1"/>
  <c r="AX188" i="1" s="1"/>
  <c r="M51" i="14" s="1"/>
  <c r="W188" i="1"/>
  <c r="BY101" i="14"/>
  <c r="BZ101" i="14"/>
  <c r="G251" i="18"/>
  <c r="G255" i="18"/>
  <c r="G257" i="18"/>
  <c r="G253" i="18"/>
  <c r="G258" i="18"/>
  <c r="G256" i="18"/>
  <c r="G409" i="18"/>
  <c r="G254" i="18"/>
  <c r="G252" i="18"/>
  <c r="EE8" i="14" l="1"/>
  <c r="DV8" i="14"/>
  <c r="I101" i="14"/>
  <c r="AT409" i="18"/>
  <c r="CC101" i="14"/>
  <c r="BB101" i="14"/>
  <c r="AT258" i="18"/>
  <c r="AT251" i="18"/>
  <c r="AT257" i="18"/>
  <c r="AT255" i="18"/>
  <c r="AT256" i="18"/>
  <c r="AT253" i="18"/>
  <c r="AT252" i="18"/>
  <c r="AT254" i="18"/>
  <c r="CP51" i="14"/>
  <c r="V51" i="14"/>
  <c r="CY51" i="14"/>
  <c r="CG51" i="14"/>
  <c r="AE51" i="14"/>
  <c r="BF51" i="14"/>
  <c r="AN51" i="14"/>
  <c r="DH51" i="14"/>
  <c r="BO51" i="14"/>
  <c r="G192" i="1"/>
  <c r="H191" i="1"/>
  <c r="V191" i="1" s="1"/>
  <c r="CB188" i="1"/>
  <c r="AW188" i="1"/>
  <c r="L51" i="14" s="1"/>
  <c r="CA188" i="1"/>
  <c r="AW102" i="14"/>
  <c r="D102" i="14"/>
  <c r="BX102" i="14"/>
  <c r="X190" i="1"/>
  <c r="Y190" i="1" s="1"/>
  <c r="W190" i="1"/>
  <c r="C102" i="14"/>
  <c r="BW102" i="14"/>
  <c r="AV102" i="14"/>
  <c r="H258" i="18"/>
  <c r="H257" i="18"/>
  <c r="H254" i="18"/>
  <c r="H409" i="18"/>
  <c r="DAI187" i="6"/>
  <c r="H251" i="18"/>
  <c r="H252" i="18"/>
  <c r="H255" i="18"/>
  <c r="H256" i="18"/>
  <c r="H253" i="18"/>
  <c r="AM190" i="1" l="1"/>
  <c r="DJ190" i="1"/>
  <c r="AN190" i="1"/>
  <c r="BX103" i="14" s="1"/>
  <c r="DK190" i="1"/>
  <c r="N51" i="14"/>
  <c r="O51" i="14"/>
  <c r="AH409" i="18"/>
  <c r="AH253" i="18"/>
  <c r="AH254" i="18"/>
  <c r="AH257" i="18"/>
  <c r="AH255" i="18"/>
  <c r="AH252" i="18"/>
  <c r="AH256" i="18"/>
  <c r="AH251" i="18"/>
  <c r="AH258" i="18"/>
  <c r="AX102" i="14"/>
  <c r="AY102" i="14"/>
  <c r="G193" i="1"/>
  <c r="H192" i="1"/>
  <c r="V192" i="1" s="1"/>
  <c r="BY102" i="14"/>
  <c r="BZ102" i="14"/>
  <c r="AM51" i="14"/>
  <c r="AD51" i="14"/>
  <c r="DG51" i="14"/>
  <c r="CF51" i="14"/>
  <c r="U51" i="14"/>
  <c r="BE51" i="14"/>
  <c r="BN51" i="14"/>
  <c r="CX51" i="14"/>
  <c r="CO51" i="14"/>
  <c r="F102" i="14"/>
  <c r="E102" i="14"/>
  <c r="BW103" i="14"/>
  <c r="C103" i="14"/>
  <c r="AV103" i="14"/>
  <c r="X191" i="1"/>
  <c r="Y191" i="1" s="1"/>
  <c r="W191" i="1"/>
  <c r="AW103" i="14" l="1"/>
  <c r="DZ9" i="14"/>
  <c r="DQ9" i="14"/>
  <c r="DY9" i="14"/>
  <c r="DP9" i="14"/>
  <c r="D103" i="14"/>
  <c r="AM191" i="1"/>
  <c r="DJ191" i="1"/>
  <c r="AN191" i="1"/>
  <c r="AW104" i="14" s="1"/>
  <c r="DK191" i="1"/>
  <c r="R51" i="14"/>
  <c r="CC102" i="14"/>
  <c r="I102" i="14"/>
  <c r="BB102" i="14"/>
  <c r="DA51" i="14"/>
  <c r="CZ51" i="14"/>
  <c r="AP51" i="14"/>
  <c r="AT51" i="14" s="1"/>
  <c r="AO51" i="14"/>
  <c r="W192" i="1"/>
  <c r="AM192" i="1" s="1"/>
  <c r="X192" i="1"/>
  <c r="Y192" i="1" s="1"/>
  <c r="AN192" i="1" s="1"/>
  <c r="AX103" i="14"/>
  <c r="AY103" i="14"/>
  <c r="X51" i="14"/>
  <c r="W51" i="14"/>
  <c r="F103" i="14"/>
  <c r="E103" i="14"/>
  <c r="BP51" i="14"/>
  <c r="BQ51" i="14"/>
  <c r="CI51" i="14"/>
  <c r="CH51" i="14"/>
  <c r="G194" i="1"/>
  <c r="H193" i="1"/>
  <c r="BZ103" i="14"/>
  <c r="BY103" i="14"/>
  <c r="BH51" i="14"/>
  <c r="BG51" i="14"/>
  <c r="DJ51" i="14"/>
  <c r="DI51" i="14"/>
  <c r="BW104" i="14"/>
  <c r="C104" i="14"/>
  <c r="AV104" i="14"/>
  <c r="CR51" i="14"/>
  <c r="CQ51" i="14"/>
  <c r="AF51" i="14"/>
  <c r="AG51" i="14"/>
  <c r="F261" i="18"/>
  <c r="F262" i="18"/>
  <c r="F259" i="18"/>
  <c r="F265" i="18"/>
  <c r="F260" i="18"/>
  <c r="F264" i="18"/>
  <c r="F263" i="18"/>
  <c r="F410" i="18"/>
  <c r="F266" i="18"/>
  <c r="BX104" i="14" l="1"/>
  <c r="D104" i="14"/>
  <c r="DR9" i="14"/>
  <c r="DS9" i="14"/>
  <c r="DP10" i="14"/>
  <c r="DY10" i="14"/>
  <c r="EB9" i="14"/>
  <c r="EA9" i="14"/>
  <c r="DQ10" i="14"/>
  <c r="DZ10" i="14"/>
  <c r="CC103" i="14"/>
  <c r="CL51" i="14"/>
  <c r="I103" i="14"/>
  <c r="BB103" i="14"/>
  <c r="AS51" i="14"/>
  <c r="AA51" i="14"/>
  <c r="DD51" i="14"/>
  <c r="BK51" i="14"/>
  <c r="AJ51" i="14"/>
  <c r="DM51" i="14"/>
  <c r="DV51" i="14"/>
  <c r="CU51" i="14"/>
  <c r="BT51" i="14"/>
  <c r="AY104" i="14"/>
  <c r="AX104" i="14"/>
  <c r="G195" i="1"/>
  <c r="H194" i="1"/>
  <c r="V194" i="1" s="1"/>
  <c r="AW105" i="14"/>
  <c r="BX105" i="14"/>
  <c r="D105" i="14"/>
  <c r="F104" i="14"/>
  <c r="E104" i="14"/>
  <c r="AV105" i="14"/>
  <c r="BW105" i="14"/>
  <c r="C105" i="14"/>
  <c r="BZ104" i="14"/>
  <c r="BY104" i="14"/>
  <c r="O193" i="1"/>
  <c r="V193" i="1"/>
  <c r="DV9" i="14" l="1"/>
  <c r="DS10" i="14"/>
  <c r="DR10" i="14"/>
  <c r="EE9" i="14"/>
  <c r="EB10" i="14"/>
  <c r="EA10" i="14"/>
  <c r="CC104" i="14"/>
  <c r="BB104" i="14"/>
  <c r="I104" i="14"/>
  <c r="AY105" i="14"/>
  <c r="AX105" i="14"/>
  <c r="G196" i="1"/>
  <c r="H195" i="1"/>
  <c r="V195" i="1" s="1"/>
  <c r="W193" i="1"/>
  <c r="X193" i="1"/>
  <c r="Y193" i="1" s="1"/>
  <c r="E105" i="14"/>
  <c r="F105" i="14"/>
  <c r="BY105" i="14"/>
  <c r="BZ105" i="14"/>
  <c r="X194" i="1"/>
  <c r="Y194" i="1" s="1"/>
  <c r="AN194" i="1" s="1"/>
  <c r="W194" i="1"/>
  <c r="AM194" i="1" s="1"/>
  <c r="G262" i="18"/>
  <c r="G410" i="18"/>
  <c r="G265" i="18"/>
  <c r="G263" i="18"/>
  <c r="G264" i="18"/>
  <c r="G261" i="18"/>
  <c r="G259" i="18"/>
  <c r="G260" i="18"/>
  <c r="G266" i="18"/>
  <c r="EE10" i="14" l="1"/>
  <c r="DV10" i="14"/>
  <c r="I105" i="14"/>
  <c r="CC105" i="14"/>
  <c r="BB105" i="14"/>
  <c r="AT410" i="18"/>
  <c r="AT259" i="18"/>
  <c r="AT260" i="18"/>
  <c r="AT265" i="18"/>
  <c r="AT262" i="18"/>
  <c r="AT263" i="18"/>
  <c r="AT264" i="18"/>
  <c r="AT261" i="18"/>
  <c r="AT266" i="18"/>
  <c r="AV106" i="14"/>
  <c r="BW106" i="14"/>
  <c r="C106" i="14"/>
  <c r="G197" i="1"/>
  <c r="H196" i="1"/>
  <c r="V196" i="1" s="1"/>
  <c r="CA193" i="1"/>
  <c r="AX193" i="1"/>
  <c r="M52" i="14" s="1"/>
  <c r="BX106" i="14"/>
  <c r="D106" i="14"/>
  <c r="AW106" i="14"/>
  <c r="AW193" i="1"/>
  <c r="L52" i="14" s="1"/>
  <c r="CB193" i="1"/>
  <c r="W195" i="1"/>
  <c r="X195" i="1"/>
  <c r="Y195" i="1" s="1"/>
  <c r="H262" i="18"/>
  <c r="H264" i="18"/>
  <c r="H260" i="18"/>
  <c r="H410" i="18"/>
  <c r="H263" i="18"/>
  <c r="H259" i="18"/>
  <c r="H265" i="18"/>
  <c r="H266" i="18"/>
  <c r="DDQ187" i="6"/>
  <c r="H261" i="18"/>
  <c r="AM195" i="1" l="1"/>
  <c r="DJ195" i="1"/>
  <c r="AN195" i="1"/>
  <c r="D107" i="14" s="1"/>
  <c r="DK195" i="1"/>
  <c r="N52" i="14"/>
  <c r="O52" i="14"/>
  <c r="AH410" i="18"/>
  <c r="AH261" i="18"/>
  <c r="AH262" i="18"/>
  <c r="AH260" i="18"/>
  <c r="AH266" i="18"/>
  <c r="AH259" i="18"/>
  <c r="AH265" i="18"/>
  <c r="AH264" i="18"/>
  <c r="AH263" i="18"/>
  <c r="BW107" i="14"/>
  <c r="AV107" i="14"/>
  <c r="C107" i="14"/>
  <c r="G198" i="1"/>
  <c r="H197" i="1"/>
  <c r="V197" i="1" s="1"/>
  <c r="CO52" i="14"/>
  <c r="CF52" i="14"/>
  <c r="AD52" i="14"/>
  <c r="BN52" i="14"/>
  <c r="CX52" i="14"/>
  <c r="U52" i="14"/>
  <c r="BE52" i="14"/>
  <c r="AM52" i="14"/>
  <c r="DG52" i="14"/>
  <c r="CP52" i="14"/>
  <c r="V52" i="14"/>
  <c r="AN52" i="14"/>
  <c r="CY52" i="14"/>
  <c r="BO52" i="14"/>
  <c r="CG52" i="14"/>
  <c r="DH52" i="14"/>
  <c r="BF52" i="14"/>
  <c r="AE52" i="14"/>
  <c r="E106" i="14"/>
  <c r="F106" i="14"/>
  <c r="BY106" i="14"/>
  <c r="BZ106" i="14"/>
  <c r="W196" i="1"/>
  <c r="X196" i="1"/>
  <c r="Y196" i="1" s="1"/>
  <c r="AY106" i="14"/>
  <c r="AX106" i="14"/>
  <c r="AW107" i="14" l="1"/>
  <c r="BX107" i="14"/>
  <c r="DZ11" i="14"/>
  <c r="DQ11" i="14"/>
  <c r="DY11" i="14"/>
  <c r="DP11" i="14"/>
  <c r="AN196" i="1"/>
  <c r="DK196" i="1"/>
  <c r="AM196" i="1"/>
  <c r="DJ196" i="1"/>
  <c r="R52" i="14"/>
  <c r="I106" i="14"/>
  <c r="CC106" i="14"/>
  <c r="BB106" i="14"/>
  <c r="AW108" i="14"/>
  <c r="BX108" i="14"/>
  <c r="D108" i="14"/>
  <c r="BG52" i="14"/>
  <c r="BH52" i="14"/>
  <c r="AF52" i="14"/>
  <c r="AG52" i="14"/>
  <c r="X197" i="1"/>
  <c r="Y197" i="1" s="1"/>
  <c r="AN197" i="1" s="1"/>
  <c r="W197" i="1"/>
  <c r="AM197" i="1" s="1"/>
  <c r="BZ107" i="14"/>
  <c r="BY107" i="14"/>
  <c r="X52" i="14"/>
  <c r="W52" i="14"/>
  <c r="CI52" i="14"/>
  <c r="CH52" i="14"/>
  <c r="G199" i="1"/>
  <c r="H198" i="1"/>
  <c r="DJ52" i="14"/>
  <c r="DI52" i="14"/>
  <c r="DA52" i="14"/>
  <c r="CZ52" i="14"/>
  <c r="CR52" i="14"/>
  <c r="CQ52" i="14"/>
  <c r="F107" i="14"/>
  <c r="E107" i="14"/>
  <c r="BW108" i="14"/>
  <c r="C108" i="14"/>
  <c r="AV108" i="14"/>
  <c r="AO52" i="14"/>
  <c r="AP52" i="14"/>
  <c r="AT52" i="14" s="1"/>
  <c r="BP52" i="14"/>
  <c r="BQ52" i="14"/>
  <c r="AX107" i="14"/>
  <c r="AY107" i="14"/>
  <c r="F267" i="18"/>
  <c r="F273" i="18"/>
  <c r="F269" i="18"/>
  <c r="F270" i="18"/>
  <c r="F268" i="18"/>
  <c r="F272" i="18"/>
  <c r="F274" i="18"/>
  <c r="F271" i="18"/>
  <c r="F411" i="18"/>
  <c r="DP12" i="14" l="1"/>
  <c r="DY12" i="14"/>
  <c r="DR11" i="14"/>
  <c r="DS11" i="14"/>
  <c r="EB11" i="14"/>
  <c r="EA11" i="14"/>
  <c r="DZ12" i="14"/>
  <c r="DQ12" i="14"/>
  <c r="AA52" i="14"/>
  <c r="I107" i="14"/>
  <c r="CL52" i="14"/>
  <c r="DV52" i="14"/>
  <c r="AS52" i="14"/>
  <c r="DD52" i="14"/>
  <c r="DM52" i="14"/>
  <c r="AJ52" i="14"/>
  <c r="BB107" i="14"/>
  <c r="BT52" i="14"/>
  <c r="BK52" i="14"/>
  <c r="CU52" i="14"/>
  <c r="CC107" i="14"/>
  <c r="BY108" i="14"/>
  <c r="BZ108" i="14"/>
  <c r="O198" i="1"/>
  <c r="V198" i="1"/>
  <c r="D109" i="14"/>
  <c r="AW109" i="14"/>
  <c r="BX109" i="14"/>
  <c r="G200" i="1"/>
  <c r="H199" i="1"/>
  <c r="V199" i="1" s="1"/>
  <c r="AX108" i="14"/>
  <c r="AY108" i="14"/>
  <c r="E108" i="14"/>
  <c r="F108" i="14"/>
  <c r="BW109" i="14"/>
  <c r="C109" i="14"/>
  <c r="AV109" i="14"/>
  <c r="DV11" i="14" l="1"/>
  <c r="EE11" i="14"/>
  <c r="EB12" i="14"/>
  <c r="EA12" i="14"/>
  <c r="DS12" i="14"/>
  <c r="DR12" i="14"/>
  <c r="BB108" i="14"/>
  <c r="I108" i="14"/>
  <c r="CC108" i="14"/>
  <c r="F109" i="14"/>
  <c r="E109" i="14"/>
  <c r="G201" i="1"/>
  <c r="H200" i="1"/>
  <c r="V200" i="1" s="1"/>
  <c r="AY109" i="14"/>
  <c r="AX109" i="14"/>
  <c r="X199" i="1"/>
  <c r="Y199" i="1" s="1"/>
  <c r="AN199" i="1" s="1"/>
  <c r="W199" i="1"/>
  <c r="AM199" i="1" s="1"/>
  <c r="BZ109" i="14"/>
  <c r="BY109" i="14"/>
  <c r="W198" i="1"/>
  <c r="X198" i="1"/>
  <c r="Y198" i="1" s="1"/>
  <c r="AX198" i="1" s="1"/>
  <c r="M53" i="14" s="1"/>
  <c r="G269" i="18"/>
  <c r="G272" i="18"/>
  <c r="G267" i="18"/>
  <c r="G271" i="18"/>
  <c r="G411" i="18"/>
  <c r="G270" i="18"/>
  <c r="G274" i="18"/>
  <c r="G273" i="18"/>
  <c r="G268" i="18"/>
  <c r="DV12" i="14" l="1"/>
  <c r="EE12" i="14"/>
  <c r="CC109" i="14"/>
  <c r="BB109" i="14"/>
  <c r="I109" i="14"/>
  <c r="AT411" i="18"/>
  <c r="AT271" i="18"/>
  <c r="AT268" i="18"/>
  <c r="AT269" i="18"/>
  <c r="AT267" i="18"/>
  <c r="AT273" i="18"/>
  <c r="AT274" i="18"/>
  <c r="AT272" i="18"/>
  <c r="AT270" i="18"/>
  <c r="D110" i="14"/>
  <c r="BX110" i="14"/>
  <c r="AW110" i="14"/>
  <c r="G202" i="1"/>
  <c r="H201" i="1"/>
  <c r="V201" i="1" s="1"/>
  <c r="CY53" i="14"/>
  <c r="AE53" i="14"/>
  <c r="BF53" i="14"/>
  <c r="V53" i="14"/>
  <c r="BO53" i="14"/>
  <c r="CP53" i="14"/>
  <c r="AN53" i="14"/>
  <c r="CG53" i="14"/>
  <c r="DH53" i="14"/>
  <c r="CA198" i="1"/>
  <c r="AW198" i="1"/>
  <c r="L53" i="14" s="1"/>
  <c r="CB198" i="1"/>
  <c r="AV110" i="14"/>
  <c r="BW110" i="14"/>
  <c r="C110" i="14"/>
  <c r="X200" i="1"/>
  <c r="Y200" i="1" s="1"/>
  <c r="W200" i="1"/>
  <c r="H411" i="18"/>
  <c r="H267" i="18"/>
  <c r="DGY187" i="6"/>
  <c r="H274" i="18"/>
  <c r="H269" i="18"/>
  <c r="H273" i="18"/>
  <c r="H270" i="18"/>
  <c r="H271" i="18"/>
  <c r="H268" i="18"/>
  <c r="H272" i="18"/>
  <c r="AM200" i="1" l="1"/>
  <c r="C111" i="14" s="1"/>
  <c r="DJ200" i="1"/>
  <c r="AN200" i="1"/>
  <c r="DK200" i="1"/>
  <c r="N53" i="14"/>
  <c r="O53" i="14"/>
  <c r="AH411" i="18"/>
  <c r="AH271" i="18"/>
  <c r="AH273" i="18"/>
  <c r="AH270" i="18"/>
  <c r="AH268" i="18"/>
  <c r="AH269" i="18"/>
  <c r="AH267" i="18"/>
  <c r="AH274" i="18"/>
  <c r="AH272" i="18"/>
  <c r="AV111" i="14"/>
  <c r="AX110" i="14"/>
  <c r="AY110" i="14"/>
  <c r="G203" i="1"/>
  <c r="H202" i="1"/>
  <c r="V202" i="1" s="1"/>
  <c r="BZ110" i="14"/>
  <c r="BY110" i="14"/>
  <c r="BX111" i="14"/>
  <c r="D111" i="14"/>
  <c r="AW111" i="14"/>
  <c r="E110" i="14"/>
  <c r="F110" i="14"/>
  <c r="BN53" i="14"/>
  <c r="AM53" i="14"/>
  <c r="CF53" i="14"/>
  <c r="DG53" i="14"/>
  <c r="U53" i="14"/>
  <c r="CX53" i="14"/>
  <c r="BE53" i="14"/>
  <c r="AD53" i="14"/>
  <c r="CO53" i="14"/>
  <c r="W201" i="1"/>
  <c r="X201" i="1"/>
  <c r="Y201" i="1" s="1"/>
  <c r="DZ13" i="14" l="1"/>
  <c r="DQ13" i="14"/>
  <c r="DY13" i="14"/>
  <c r="DP13" i="14"/>
  <c r="BW111" i="14"/>
  <c r="BY111" i="14" s="1"/>
  <c r="AM201" i="1"/>
  <c r="DJ201" i="1"/>
  <c r="AN201" i="1"/>
  <c r="AW112" i="14" s="1"/>
  <c r="DK201" i="1"/>
  <c r="R53" i="14"/>
  <c r="BB110" i="14"/>
  <c r="I110" i="14"/>
  <c r="CC110" i="14"/>
  <c r="DA53" i="14"/>
  <c r="CZ53" i="14"/>
  <c r="W202" i="1"/>
  <c r="AM202" i="1" s="1"/>
  <c r="X202" i="1"/>
  <c r="Y202" i="1" s="1"/>
  <c r="AN202" i="1" s="1"/>
  <c r="CR53" i="14"/>
  <c r="CQ53" i="14"/>
  <c r="W53" i="14"/>
  <c r="X53" i="14"/>
  <c r="AP53" i="14"/>
  <c r="AT53" i="14" s="1"/>
  <c r="AO53" i="14"/>
  <c r="G204" i="1"/>
  <c r="H203" i="1"/>
  <c r="E111" i="14"/>
  <c r="F111" i="14"/>
  <c r="AG53" i="14"/>
  <c r="AF53" i="14"/>
  <c r="DI53" i="14"/>
  <c r="DJ53" i="14"/>
  <c r="BP53" i="14"/>
  <c r="BQ53" i="14"/>
  <c r="AY111" i="14"/>
  <c r="AX111" i="14"/>
  <c r="D112" i="14"/>
  <c r="BW112" i="14"/>
  <c r="C112" i="14"/>
  <c r="AV112" i="14"/>
  <c r="BH53" i="14"/>
  <c r="BG53" i="14"/>
  <c r="CI53" i="14"/>
  <c r="CH53" i="14"/>
  <c r="F279" i="18"/>
  <c r="F276" i="18"/>
  <c r="F278" i="18"/>
  <c r="F412" i="18"/>
  <c r="F277" i="18"/>
  <c r="F281" i="18"/>
  <c r="F280" i="18"/>
  <c r="F275" i="18"/>
  <c r="F282" i="18"/>
  <c r="BZ111" i="14" l="1"/>
  <c r="CC111" i="14" s="1"/>
  <c r="BX112" i="14"/>
  <c r="DS13" i="14"/>
  <c r="DR13" i="14"/>
  <c r="DP14" i="14"/>
  <c r="DY14" i="14"/>
  <c r="EB13" i="14"/>
  <c r="EA13" i="14"/>
  <c r="DQ14" i="14"/>
  <c r="DZ14" i="14"/>
  <c r="DD53" i="14"/>
  <c r="BK53" i="14"/>
  <c r="AJ53" i="14"/>
  <c r="I111" i="14"/>
  <c r="DV53" i="14"/>
  <c r="BT53" i="14"/>
  <c r="BB111" i="14"/>
  <c r="AS53" i="14"/>
  <c r="CU53" i="14"/>
  <c r="CL53" i="14"/>
  <c r="DM53" i="14"/>
  <c r="AA53" i="14"/>
  <c r="AY112" i="14"/>
  <c r="AX112" i="14"/>
  <c r="AW113" i="14"/>
  <c r="D113" i="14"/>
  <c r="BX113" i="14"/>
  <c r="V203" i="1"/>
  <c r="O203" i="1"/>
  <c r="AV113" i="14"/>
  <c r="C113" i="14"/>
  <c r="BW113" i="14"/>
  <c r="F112" i="14"/>
  <c r="E112" i="14"/>
  <c r="BY112" i="14"/>
  <c r="BZ112" i="14"/>
  <c r="G205" i="1"/>
  <c r="H204" i="1"/>
  <c r="V204" i="1" s="1"/>
  <c r="EE13" i="14" l="1"/>
  <c r="DV13" i="14"/>
  <c r="DS14" i="14"/>
  <c r="DR14" i="14"/>
  <c r="EA14" i="14"/>
  <c r="EB14" i="14"/>
  <c r="I112" i="14"/>
  <c r="BB112" i="14"/>
  <c r="CC112" i="14"/>
  <c r="G206" i="1"/>
  <c r="H205" i="1"/>
  <c r="V205" i="1" s="1"/>
  <c r="BY113" i="14"/>
  <c r="BZ113" i="14"/>
  <c r="X203" i="1"/>
  <c r="Y203" i="1" s="1"/>
  <c r="AX203" i="1" s="1"/>
  <c r="M54" i="14" s="1"/>
  <c r="W203" i="1"/>
  <c r="E113" i="14"/>
  <c r="F113" i="14"/>
  <c r="W204" i="1"/>
  <c r="AM204" i="1" s="1"/>
  <c r="X204" i="1"/>
  <c r="Y204" i="1" s="1"/>
  <c r="AN204" i="1" s="1"/>
  <c r="AY113" i="14"/>
  <c r="AX113" i="14"/>
  <c r="G282" i="18"/>
  <c r="G281" i="18"/>
  <c r="G280" i="18"/>
  <c r="G278" i="18"/>
  <c r="G279" i="18"/>
  <c r="G412" i="18"/>
  <c r="G277" i="18"/>
  <c r="G275" i="18"/>
  <c r="G276" i="18"/>
  <c r="EE14" i="14" l="1"/>
  <c r="DV14" i="14"/>
  <c r="BB113" i="14"/>
  <c r="I113" i="14"/>
  <c r="CC113" i="14"/>
  <c r="AT412" i="18"/>
  <c r="AT279" i="18"/>
  <c r="AT280" i="18"/>
  <c r="AT282" i="18"/>
  <c r="AT281" i="18"/>
  <c r="AT278" i="18"/>
  <c r="AT275" i="18"/>
  <c r="AT276" i="18"/>
  <c r="AT277" i="18"/>
  <c r="D114" i="14"/>
  <c r="AW114" i="14"/>
  <c r="BX114" i="14"/>
  <c r="BW114" i="14"/>
  <c r="AV114" i="14"/>
  <c r="C114" i="14"/>
  <c r="AW203" i="1"/>
  <c r="L54" i="14" s="1"/>
  <c r="CB203" i="1"/>
  <c r="CA203" i="1"/>
  <c r="W205" i="1"/>
  <c r="X205" i="1"/>
  <c r="Y205" i="1" s="1"/>
  <c r="CG54" i="14"/>
  <c r="AE54" i="14"/>
  <c r="BF54" i="14"/>
  <c r="BO54" i="14"/>
  <c r="CY54" i="14"/>
  <c r="AN54" i="14"/>
  <c r="V54" i="14"/>
  <c r="DH54" i="14"/>
  <c r="CP54" i="14"/>
  <c r="G207" i="1"/>
  <c r="H206" i="1"/>
  <c r="V206" i="1" s="1"/>
  <c r="H279" i="18"/>
  <c r="H278" i="18"/>
  <c r="DKG187" i="6"/>
  <c r="H282" i="18"/>
  <c r="H276" i="18"/>
  <c r="H281" i="18"/>
  <c r="H280" i="18"/>
  <c r="H275" i="18"/>
  <c r="H412" i="18"/>
  <c r="H277" i="18"/>
  <c r="AN205" i="1" l="1"/>
  <c r="BX115" i="14" s="1"/>
  <c r="DK205" i="1"/>
  <c r="AM205" i="1"/>
  <c r="DJ205" i="1"/>
  <c r="N54" i="14"/>
  <c r="O54" i="14"/>
  <c r="AH412" i="18"/>
  <c r="AH280" i="18"/>
  <c r="AH282" i="18"/>
  <c r="AH279" i="18"/>
  <c r="AH275" i="18"/>
  <c r="AH278" i="18"/>
  <c r="AH277" i="18"/>
  <c r="AH281" i="18"/>
  <c r="AH276" i="18"/>
  <c r="BZ114" i="14"/>
  <c r="BY114" i="14"/>
  <c r="X206" i="1"/>
  <c r="Y206" i="1" s="1"/>
  <c r="W206" i="1"/>
  <c r="G208" i="1"/>
  <c r="H207" i="1"/>
  <c r="V207" i="1" s="1"/>
  <c r="D115" i="14"/>
  <c r="AW115" i="14"/>
  <c r="CX54" i="14"/>
  <c r="BN54" i="14"/>
  <c r="CF54" i="14"/>
  <c r="BE54" i="14"/>
  <c r="DG54" i="14"/>
  <c r="AD54" i="14"/>
  <c r="CO54" i="14"/>
  <c r="U54" i="14"/>
  <c r="AM54" i="14"/>
  <c r="AV115" i="14"/>
  <c r="BW115" i="14"/>
  <c r="C115" i="14"/>
  <c r="F114" i="14"/>
  <c r="E114" i="14"/>
  <c r="AY114" i="14"/>
  <c r="AX114" i="14"/>
  <c r="DY15" i="14" l="1"/>
  <c r="DP15" i="14"/>
  <c r="DZ15" i="14"/>
  <c r="DQ15" i="14"/>
  <c r="AM206" i="1"/>
  <c r="DJ206" i="1"/>
  <c r="AN206" i="1"/>
  <c r="DK206" i="1"/>
  <c r="R54" i="14"/>
  <c r="CC114" i="14"/>
  <c r="BB114" i="14"/>
  <c r="I114" i="14"/>
  <c r="E115" i="14"/>
  <c r="F115" i="14"/>
  <c r="AF54" i="14"/>
  <c r="AG54" i="14"/>
  <c r="BP54" i="14"/>
  <c r="BQ54" i="14"/>
  <c r="AW116" i="14"/>
  <c r="BX116" i="14"/>
  <c r="D116" i="14"/>
  <c r="BY115" i="14"/>
  <c r="BZ115" i="14"/>
  <c r="AP54" i="14"/>
  <c r="AT54" i="14" s="1"/>
  <c r="AO54" i="14"/>
  <c r="DI54" i="14"/>
  <c r="DJ54" i="14"/>
  <c r="DA54" i="14"/>
  <c r="CZ54" i="14"/>
  <c r="X207" i="1"/>
  <c r="Y207" i="1" s="1"/>
  <c r="AN207" i="1" s="1"/>
  <c r="W207" i="1"/>
  <c r="AM207" i="1" s="1"/>
  <c r="AY115" i="14"/>
  <c r="AX115" i="14"/>
  <c r="W54" i="14"/>
  <c r="X54" i="14"/>
  <c r="BG54" i="14"/>
  <c r="BH54" i="14"/>
  <c r="G209" i="1"/>
  <c r="H208" i="1"/>
  <c r="CQ54" i="14"/>
  <c r="CR54" i="14"/>
  <c r="CI54" i="14"/>
  <c r="CH54" i="14"/>
  <c r="BW116" i="14"/>
  <c r="C116" i="14"/>
  <c r="AV116" i="14"/>
  <c r="F413" i="18"/>
  <c r="F285" i="18"/>
  <c r="F290" i="18"/>
  <c r="F287" i="18"/>
  <c r="F289" i="18"/>
  <c r="F286" i="18"/>
  <c r="F288" i="18"/>
  <c r="F284" i="18"/>
  <c r="F291" i="18"/>
  <c r="F292" i="18"/>
  <c r="F283" i="18"/>
  <c r="DZ16" i="14" l="1"/>
  <c r="DQ16" i="14"/>
  <c r="DP16" i="14"/>
  <c r="DY16" i="14"/>
  <c r="DR15" i="14"/>
  <c r="DS15" i="14"/>
  <c r="EA15" i="14"/>
  <c r="EB15" i="14"/>
  <c r="CU54" i="14"/>
  <c r="CC115" i="14"/>
  <c r="CL54" i="14"/>
  <c r="DD54" i="14"/>
  <c r="AS54" i="14"/>
  <c r="I115" i="14"/>
  <c r="BT54" i="14"/>
  <c r="AA54" i="14"/>
  <c r="BK54" i="14"/>
  <c r="BB115" i="14"/>
  <c r="DM54" i="14"/>
  <c r="AJ54" i="14"/>
  <c r="DV54" i="14"/>
  <c r="AX116" i="14"/>
  <c r="AY116" i="14"/>
  <c r="O208" i="1"/>
  <c r="V208" i="1"/>
  <c r="BX117" i="14"/>
  <c r="D117" i="14"/>
  <c r="AW117" i="14"/>
  <c r="F116" i="14"/>
  <c r="E116" i="14"/>
  <c r="G210" i="1"/>
  <c r="H209" i="1"/>
  <c r="V209" i="1" s="1"/>
  <c r="BZ116" i="14"/>
  <c r="BY116" i="14"/>
  <c r="C117" i="14"/>
  <c r="BW117" i="14"/>
  <c r="AV117" i="14"/>
  <c r="EE15" i="14" l="1"/>
  <c r="DV15" i="14"/>
  <c r="EB16" i="14"/>
  <c r="EA16" i="14"/>
  <c r="DR16" i="14"/>
  <c r="DS16" i="14"/>
  <c r="CC116" i="14"/>
  <c r="BB116" i="14"/>
  <c r="I116" i="14"/>
  <c r="E117" i="14"/>
  <c r="F117" i="14"/>
  <c r="G211" i="1"/>
  <c r="H210" i="1"/>
  <c r="V210" i="1" s="1"/>
  <c r="AX117" i="14"/>
  <c r="AY117" i="14"/>
  <c r="BZ117" i="14"/>
  <c r="BY117" i="14"/>
  <c r="W209" i="1"/>
  <c r="AM209" i="1" s="1"/>
  <c r="X209" i="1"/>
  <c r="Y209" i="1" s="1"/>
  <c r="AN209" i="1" s="1"/>
  <c r="X208" i="1"/>
  <c r="Y208" i="1" s="1"/>
  <c r="AX208" i="1" s="1"/>
  <c r="M55" i="14" s="1"/>
  <c r="W208" i="1"/>
  <c r="G290" i="18"/>
  <c r="G288" i="18"/>
  <c r="G283" i="18"/>
  <c r="G289" i="18"/>
  <c r="G291" i="18"/>
  <c r="G292" i="18"/>
  <c r="G286" i="18"/>
  <c r="G284" i="18"/>
  <c r="G285" i="18"/>
  <c r="G287" i="18"/>
  <c r="G413" i="18"/>
  <c r="DV16" i="14" l="1"/>
  <c r="EE16" i="14"/>
  <c r="I117" i="14"/>
  <c r="AT413" i="18"/>
  <c r="BB117" i="14"/>
  <c r="CC117" i="14"/>
  <c r="AT286" i="18"/>
  <c r="AT283" i="18"/>
  <c r="AT284" i="18"/>
  <c r="AT287" i="18"/>
  <c r="AT290" i="18"/>
  <c r="AT288" i="18"/>
  <c r="AT289" i="18"/>
  <c r="AT292" i="18"/>
  <c r="AT285" i="18"/>
  <c r="AT291" i="18"/>
  <c r="BW118" i="14"/>
  <c r="C118" i="14"/>
  <c r="AV118" i="14"/>
  <c r="G212" i="1"/>
  <c r="H211" i="1"/>
  <c r="V211" i="1" s="1"/>
  <c r="CA208" i="1"/>
  <c r="AW208" i="1"/>
  <c r="L55" i="14" s="1"/>
  <c r="CB208" i="1"/>
  <c r="AW118" i="14"/>
  <c r="D118" i="14"/>
  <c r="BX118" i="14"/>
  <c r="CY55" i="14"/>
  <c r="BF55" i="14"/>
  <c r="CP55" i="14"/>
  <c r="BO55" i="14"/>
  <c r="CG55" i="14"/>
  <c r="AE55" i="14"/>
  <c r="DH55" i="14"/>
  <c r="V55" i="14"/>
  <c r="AN55" i="14"/>
  <c r="X210" i="1"/>
  <c r="Y210" i="1" s="1"/>
  <c r="W210" i="1"/>
  <c r="H290" i="18"/>
  <c r="H286" i="18"/>
  <c r="H291" i="18"/>
  <c r="DNO187" i="6"/>
  <c r="H283" i="18"/>
  <c r="H289" i="18"/>
  <c r="H287" i="18"/>
  <c r="H292" i="18"/>
  <c r="H284" i="18"/>
  <c r="H285" i="18"/>
  <c r="H288" i="18"/>
  <c r="H413" i="18"/>
  <c r="AM210" i="1" l="1"/>
  <c r="DJ210" i="1"/>
  <c r="AN210" i="1"/>
  <c r="BX119" i="14" s="1"/>
  <c r="DK210" i="1"/>
  <c r="N55" i="14"/>
  <c r="O55" i="14"/>
  <c r="AH413" i="18"/>
  <c r="AH288" i="18"/>
  <c r="AH289" i="18"/>
  <c r="AH285" i="18"/>
  <c r="AH284" i="18"/>
  <c r="AH292" i="18"/>
  <c r="AH287" i="18"/>
  <c r="AH286" i="18"/>
  <c r="AH290" i="18"/>
  <c r="AH283" i="18"/>
  <c r="AH291" i="18"/>
  <c r="F118" i="14"/>
  <c r="E118" i="14"/>
  <c r="W211" i="1"/>
  <c r="X211" i="1"/>
  <c r="Y211" i="1" s="1"/>
  <c r="BZ118" i="14"/>
  <c r="BY118" i="14"/>
  <c r="AV119" i="14"/>
  <c r="BW119" i="14"/>
  <c r="C119" i="14"/>
  <c r="G213" i="1"/>
  <c r="H212" i="1"/>
  <c r="V212" i="1" s="1"/>
  <c r="AW119" i="14"/>
  <c r="CO55" i="14"/>
  <c r="DG55" i="14"/>
  <c r="BN55" i="14"/>
  <c r="U55" i="14"/>
  <c r="CX55" i="14"/>
  <c r="AM55" i="14"/>
  <c r="CF55" i="14"/>
  <c r="AD55" i="14"/>
  <c r="BE55" i="14"/>
  <c r="AX118" i="14"/>
  <c r="AY118" i="14"/>
  <c r="DQ17" i="14" l="1"/>
  <c r="DZ17" i="14"/>
  <c r="DY17" i="14"/>
  <c r="DP17" i="14"/>
  <c r="D119" i="14"/>
  <c r="AM211" i="1"/>
  <c r="DJ211" i="1"/>
  <c r="AN211" i="1"/>
  <c r="AW120" i="14" s="1"/>
  <c r="DK211" i="1"/>
  <c r="R55" i="14"/>
  <c r="BB118" i="14"/>
  <c r="CC118" i="14"/>
  <c r="I118" i="14"/>
  <c r="BH55" i="14"/>
  <c r="BG55" i="14"/>
  <c r="AP55" i="14"/>
  <c r="AT55" i="14" s="1"/>
  <c r="AO55" i="14"/>
  <c r="DI55" i="14"/>
  <c r="DJ55" i="14"/>
  <c r="BY119" i="14"/>
  <c r="BZ119" i="14"/>
  <c r="AF55" i="14"/>
  <c r="AG55" i="14"/>
  <c r="CR55" i="14"/>
  <c r="CQ55" i="14"/>
  <c r="X212" i="1"/>
  <c r="Y212" i="1" s="1"/>
  <c r="W212" i="1"/>
  <c r="AX119" i="14"/>
  <c r="AY119" i="14"/>
  <c r="DA55" i="14"/>
  <c r="CZ55" i="14"/>
  <c r="X55" i="14"/>
  <c r="W55" i="14"/>
  <c r="G214" i="1"/>
  <c r="H213" i="1"/>
  <c r="V213" i="1" s="1"/>
  <c r="BW120" i="14"/>
  <c r="C120" i="14"/>
  <c r="AV120" i="14"/>
  <c r="CH55" i="14"/>
  <c r="CI55" i="14"/>
  <c r="BP55" i="14"/>
  <c r="BQ55" i="14"/>
  <c r="F119" i="14"/>
  <c r="E119" i="14"/>
  <c r="D120" i="14" l="1"/>
  <c r="BX120" i="14"/>
  <c r="DR17" i="14"/>
  <c r="DS17" i="14"/>
  <c r="DP18" i="14"/>
  <c r="DY18" i="14"/>
  <c r="EB17" i="14"/>
  <c r="EA17" i="14"/>
  <c r="DQ18" i="14"/>
  <c r="DZ18" i="14"/>
  <c r="AM212" i="1"/>
  <c r="DJ212" i="1"/>
  <c r="AN212" i="1"/>
  <c r="BX121" i="14" s="1"/>
  <c r="DK212" i="1"/>
  <c r="BB119" i="14"/>
  <c r="CL55" i="14"/>
  <c r="AJ55" i="14"/>
  <c r="CC119" i="14"/>
  <c r="DM55" i="14"/>
  <c r="BK55" i="14"/>
  <c r="BT55" i="14"/>
  <c r="DD55" i="14"/>
  <c r="AS55" i="14"/>
  <c r="DV55" i="14"/>
  <c r="CU55" i="14"/>
  <c r="I119" i="14"/>
  <c r="AA55" i="14"/>
  <c r="AX120" i="14"/>
  <c r="AY120" i="14"/>
  <c r="G215" i="1"/>
  <c r="H214" i="1"/>
  <c r="C121" i="14"/>
  <c r="AV121" i="14"/>
  <c r="BW121" i="14"/>
  <c r="E120" i="14"/>
  <c r="F120" i="14"/>
  <c r="AW121" i="14"/>
  <c r="D121" i="14"/>
  <c r="BY120" i="14"/>
  <c r="BZ120" i="14"/>
  <c r="X213" i="1"/>
  <c r="Y213" i="1" s="1"/>
  <c r="AN213" i="1" s="1"/>
  <c r="W213" i="1"/>
  <c r="AM213" i="1" s="1"/>
  <c r="F298" i="18"/>
  <c r="F302" i="18"/>
  <c r="F300" i="18"/>
  <c r="F293" i="18"/>
  <c r="F414" i="18"/>
  <c r="F303" i="18"/>
  <c r="F299" i="18"/>
  <c r="F295" i="18"/>
  <c r="F304" i="18"/>
  <c r="F297" i="18"/>
  <c r="F301" i="18"/>
  <c r="F296" i="18"/>
  <c r="F294" i="18"/>
  <c r="I120" i="14" l="1"/>
  <c r="DV17" i="14"/>
  <c r="DS18" i="14"/>
  <c r="DR18" i="14"/>
  <c r="DY19" i="14"/>
  <c r="DP19" i="14"/>
  <c r="EE17" i="14"/>
  <c r="DZ19" i="14"/>
  <c r="DQ19" i="14"/>
  <c r="EB18" i="14"/>
  <c r="EA18" i="14"/>
  <c r="BB120" i="14"/>
  <c r="CC120" i="14"/>
  <c r="BZ121" i="14"/>
  <c r="BY121" i="14"/>
  <c r="G216" i="1"/>
  <c r="H215" i="1"/>
  <c r="V215" i="1" s="1"/>
  <c r="C122" i="14"/>
  <c r="AV122" i="14"/>
  <c r="BW122" i="14"/>
  <c r="AX121" i="14"/>
  <c r="AY121" i="14"/>
  <c r="E121" i="14"/>
  <c r="F121" i="14"/>
  <c r="BX122" i="14"/>
  <c r="D122" i="14"/>
  <c r="AW122" i="14"/>
  <c r="O214" i="1"/>
  <c r="V214" i="1"/>
  <c r="DV18" i="14" l="1"/>
  <c r="EB19" i="14"/>
  <c r="EA19" i="14"/>
  <c r="EE18" i="14"/>
  <c r="DR19" i="14"/>
  <c r="DS19" i="14"/>
  <c r="BB121" i="14"/>
  <c r="I121" i="14"/>
  <c r="CC121" i="14"/>
  <c r="BY122" i="14"/>
  <c r="BZ122" i="14"/>
  <c r="G217" i="1"/>
  <c r="H216" i="1"/>
  <c r="V216" i="1" s="1"/>
  <c r="AX122" i="14"/>
  <c r="AY122" i="14"/>
  <c r="W214" i="1"/>
  <c r="X214" i="1"/>
  <c r="Y214" i="1" s="1"/>
  <c r="AX214" i="1" s="1"/>
  <c r="M56" i="14" s="1"/>
  <c r="E122" i="14"/>
  <c r="F122" i="14"/>
  <c r="W215" i="1"/>
  <c r="AM215" i="1" s="1"/>
  <c r="X215" i="1"/>
  <c r="Y215" i="1" s="1"/>
  <c r="AN215" i="1" s="1"/>
  <c r="G293" i="18"/>
  <c r="G303" i="18"/>
  <c r="G295" i="18"/>
  <c r="G297" i="18"/>
  <c r="G414" i="18"/>
  <c r="G300" i="18"/>
  <c r="G294" i="18"/>
  <c r="G298" i="18"/>
  <c r="G301" i="18"/>
  <c r="G296" i="18"/>
  <c r="G304" i="18"/>
  <c r="G302" i="18"/>
  <c r="G299" i="18"/>
  <c r="EE19" i="14" l="1"/>
  <c r="DV19" i="14"/>
  <c r="I122" i="14"/>
  <c r="AT414" i="18"/>
  <c r="BB122" i="14"/>
  <c r="CC122" i="14"/>
  <c r="AT294" i="18"/>
  <c r="AT300" i="18"/>
  <c r="AT302" i="18"/>
  <c r="AT299" i="18"/>
  <c r="AT298" i="18"/>
  <c r="AT296" i="18"/>
  <c r="AT303" i="18"/>
  <c r="AT293" i="18"/>
  <c r="AT297" i="18"/>
  <c r="AT295" i="18"/>
  <c r="AT301" i="18"/>
  <c r="AT304" i="18"/>
  <c r="AW214" i="1"/>
  <c r="L56" i="14" s="1"/>
  <c r="CA214" i="1"/>
  <c r="CB214" i="1"/>
  <c r="G218" i="1"/>
  <c r="H217" i="1"/>
  <c r="V217" i="1" s="1"/>
  <c r="BX123" i="14"/>
  <c r="D123" i="14"/>
  <c r="AW123" i="14"/>
  <c r="C123" i="14"/>
  <c r="BW123" i="14"/>
  <c r="AV123" i="14"/>
  <c r="CG56" i="14"/>
  <c r="BF56" i="14"/>
  <c r="AN56" i="14"/>
  <c r="AE56" i="14"/>
  <c r="CP56" i="14"/>
  <c r="CY56" i="14"/>
  <c r="V56" i="14"/>
  <c r="BO56" i="14"/>
  <c r="DH56" i="14"/>
  <c r="W216" i="1"/>
  <c r="X216" i="1"/>
  <c r="Y216" i="1" s="1"/>
  <c r="BV216" i="1" s="1"/>
  <c r="ER33" i="14" s="1"/>
  <c r="H302" i="18"/>
  <c r="DRM187" i="6"/>
  <c r="H298" i="18"/>
  <c r="H296" i="18"/>
  <c r="H300" i="18"/>
  <c r="H414" i="18"/>
  <c r="H295" i="18"/>
  <c r="H304" i="18"/>
  <c r="H297" i="18"/>
  <c r="H301" i="18"/>
  <c r="H303" i="18"/>
  <c r="H294" i="18"/>
  <c r="H299" i="18"/>
  <c r="H293" i="18"/>
  <c r="N56" i="14" l="1"/>
  <c r="O56" i="14"/>
  <c r="AH414" i="18"/>
  <c r="AH296" i="18"/>
  <c r="AH303" i="18"/>
  <c r="AH304" i="18"/>
  <c r="AH300" i="18"/>
  <c r="AH301" i="18"/>
  <c r="AH295" i="18"/>
  <c r="AH294" i="18"/>
  <c r="AH302" i="18"/>
  <c r="AH293" i="18"/>
  <c r="AH299" i="18"/>
  <c r="AH298" i="18"/>
  <c r="AH297" i="18"/>
  <c r="G219" i="1"/>
  <c r="H218" i="1"/>
  <c r="V218" i="1" s="1"/>
  <c r="BU216" i="1"/>
  <c r="CC216" i="1"/>
  <c r="AX123" i="14"/>
  <c r="AY123" i="14"/>
  <c r="BZ123" i="14"/>
  <c r="BY123" i="14"/>
  <c r="F123" i="14"/>
  <c r="E123" i="14"/>
  <c r="W217" i="1"/>
  <c r="X217" i="1"/>
  <c r="Y217" i="1" s="1"/>
  <c r="BV217" i="1" s="1"/>
  <c r="ER34" i="14" s="1"/>
  <c r="AD56" i="14"/>
  <c r="AM56" i="14"/>
  <c r="U56" i="14"/>
  <c r="CF56" i="14"/>
  <c r="DG56" i="14"/>
  <c r="BE56" i="14"/>
  <c r="CX56" i="14"/>
  <c r="BN56" i="14"/>
  <c r="CO56" i="14"/>
  <c r="R56" i="14" l="1"/>
  <c r="BB123" i="14"/>
  <c r="CC123" i="14"/>
  <c r="I123" i="14"/>
  <c r="BP56" i="14"/>
  <c r="BQ56" i="14"/>
  <c r="DI56" i="14"/>
  <c r="DJ56" i="14"/>
  <c r="AF56" i="14"/>
  <c r="AG56" i="14"/>
  <c r="CI56" i="14"/>
  <c r="CH56" i="14"/>
  <c r="W56" i="14"/>
  <c r="X56" i="14"/>
  <c r="BU217" i="1"/>
  <c r="EQ34" i="14" s="1"/>
  <c r="ES34" i="14" s="1"/>
  <c r="EW34" i="14" s="1"/>
  <c r="CC217" i="1"/>
  <c r="X218" i="1"/>
  <c r="Y218" i="1" s="1"/>
  <c r="BV218" i="1" s="1"/>
  <c r="ER35" i="14" s="1"/>
  <c r="W218" i="1"/>
  <c r="CZ56" i="14"/>
  <c r="DA56" i="14"/>
  <c r="CQ56" i="14"/>
  <c r="CR56" i="14"/>
  <c r="BH56" i="14"/>
  <c r="BG56" i="14"/>
  <c r="AO56" i="14"/>
  <c r="AP56" i="14"/>
  <c r="AT56" i="14" s="1"/>
  <c r="G220" i="1"/>
  <c r="H219" i="1"/>
  <c r="V219" i="1" s="1"/>
  <c r="DV56" i="14" l="1"/>
  <c r="DD56" i="14"/>
  <c r="CL56" i="14"/>
  <c r="DM56" i="14"/>
  <c r="BT56" i="14"/>
  <c r="AA56" i="14"/>
  <c r="BK56" i="14"/>
  <c r="AJ56" i="14"/>
  <c r="CU56" i="14"/>
  <c r="W219" i="1"/>
  <c r="X219" i="1"/>
  <c r="Y219" i="1" s="1"/>
  <c r="BV219" i="1" s="1"/>
  <c r="G221" i="1"/>
  <c r="H220" i="1"/>
  <c r="V220" i="1" s="1"/>
  <c r="AS56" i="14"/>
  <c r="BU218" i="1"/>
  <c r="CC218" i="1"/>
  <c r="W220" i="1" l="1"/>
  <c r="X220" i="1"/>
  <c r="Y220" i="1" s="1"/>
  <c r="EQ33" i="14"/>
  <c r="EQ35" i="14"/>
  <c r="ES35" i="14" s="1"/>
  <c r="EW35" i="14" s="1"/>
  <c r="G222" i="1"/>
  <c r="H221" i="1"/>
  <c r="V221" i="1" s="1"/>
  <c r="ER36" i="14"/>
  <c r="BU219" i="1"/>
  <c r="EQ36" i="14" s="1"/>
  <c r="ES36" i="14" s="1"/>
  <c r="CC219" i="1"/>
  <c r="ES33" i="14" l="1"/>
  <c r="EW33" i="14" s="1"/>
  <c r="X221" i="1"/>
  <c r="Y221" i="1" s="1"/>
  <c r="BV221" i="1" s="1"/>
  <c r="ER37" i="14" s="1"/>
  <c r="W221" i="1"/>
  <c r="EW36" i="14"/>
  <c r="H222" i="1"/>
  <c r="V222" i="1" s="1"/>
  <c r="G223" i="1"/>
  <c r="BU221" i="1" l="1"/>
  <c r="EQ37" i="14" s="1"/>
  <c r="ES37" i="14" s="1"/>
  <c r="EW37" i="14" s="1"/>
  <c r="CC221" i="1"/>
  <c r="G224" i="1"/>
  <c r="H223" i="1"/>
  <c r="V223" i="1" s="1"/>
  <c r="W222" i="1"/>
  <c r="X222" i="1"/>
  <c r="Y222" i="1" s="1"/>
  <c r="BV222" i="1" s="1"/>
  <c r="ER38" i="14" s="1"/>
  <c r="X223" i="1" l="1"/>
  <c r="Y223" i="1" s="1"/>
  <c r="BV223" i="1" s="1"/>
  <c r="W223" i="1"/>
  <c r="CC222" i="1"/>
  <c r="BU222" i="1"/>
  <c r="EQ38" i="14" s="1"/>
  <c r="G225" i="1"/>
  <c r="H224" i="1"/>
  <c r="V224" i="1" s="1"/>
  <c r="ES38" i="14" l="1"/>
  <c r="EW38" i="14" s="1"/>
  <c r="X224" i="1"/>
  <c r="Y224" i="1" s="1"/>
  <c r="W224" i="1"/>
  <c r="G226" i="1"/>
  <c r="H225" i="1"/>
  <c r="V225" i="1" s="1"/>
  <c r="BU223" i="1"/>
  <c r="EQ39" i="14" s="1"/>
  <c r="ES39" i="14" s="1"/>
  <c r="CC223" i="1"/>
  <c r="ER39" i="14"/>
  <c r="EW39" i="14" l="1"/>
  <c r="X225" i="1"/>
  <c r="Y225" i="1" s="1"/>
  <c r="BV225" i="1" s="1"/>
  <c r="ER40" i="14" s="1"/>
  <c r="W225" i="1"/>
  <c r="G227" i="1"/>
  <c r="H226" i="1"/>
  <c r="V226" i="1" s="1"/>
  <c r="X226" i="1" l="1"/>
  <c r="Y226" i="1" s="1"/>
  <c r="BV226" i="1" s="1"/>
  <c r="ER41" i="14" s="1"/>
  <c r="W226" i="1"/>
  <c r="G228" i="1"/>
  <c r="H227" i="1"/>
  <c r="V227" i="1" s="1"/>
  <c r="CC225" i="1"/>
  <c r="BU225" i="1"/>
  <c r="EQ40" i="14" s="1"/>
  <c r="ES40" i="14" s="1"/>
  <c r="EW40" i="14" s="1"/>
  <c r="W227" i="1" l="1"/>
  <c r="X227" i="1"/>
  <c r="Y227" i="1" s="1"/>
  <c r="BV227" i="1" s="1"/>
  <c r="ER42" i="14" s="1"/>
  <c r="G229" i="1"/>
  <c r="H228" i="1"/>
  <c r="V228" i="1" s="1"/>
  <c r="CC226" i="1"/>
  <c r="BU226" i="1"/>
  <c r="EQ41" i="14" s="1"/>
  <c r="ES41" i="14" s="1"/>
  <c r="EW41" i="14" s="1"/>
  <c r="X228" i="1" l="1"/>
  <c r="Y228" i="1" s="1"/>
  <c r="BV228" i="1" s="1"/>
  <c r="ER43" i="14" s="1"/>
  <c r="W228" i="1"/>
  <c r="G230" i="1"/>
  <c r="H229" i="1"/>
  <c r="V229" i="1" s="1"/>
  <c r="BU227" i="1"/>
  <c r="EQ42" i="14" s="1"/>
  <c r="ES42" i="14" s="1"/>
  <c r="EW42" i="14" s="1"/>
  <c r="CC227" i="1"/>
  <c r="W229" i="1" l="1"/>
  <c r="AM229" i="1" s="1"/>
  <c r="X229" i="1"/>
  <c r="Y229" i="1" s="1"/>
  <c r="AN229" i="1" s="1"/>
  <c r="G231" i="1"/>
  <c r="H230" i="1"/>
  <c r="V230" i="1" s="1"/>
  <c r="BU228" i="1"/>
  <c r="EQ43" i="14" s="1"/>
  <c r="CC228" i="1"/>
  <c r="X230" i="1" l="1"/>
  <c r="Y230" i="1" s="1"/>
  <c r="W230" i="1"/>
  <c r="ES43" i="14"/>
  <c r="EW43" i="14" s="1"/>
  <c r="G232" i="1"/>
  <c r="H231" i="1"/>
  <c r="V231" i="1" s="1"/>
  <c r="AN230" i="1" l="1"/>
  <c r="DK230" i="1"/>
  <c r="AM230" i="1"/>
  <c r="DJ230" i="1"/>
  <c r="G233" i="1"/>
  <c r="H232" i="1"/>
  <c r="V232" i="1" s="1"/>
  <c r="W231" i="1"/>
  <c r="X231" i="1"/>
  <c r="Y231" i="1" s="1"/>
  <c r="BW124" i="14"/>
  <c r="AV124" i="14"/>
  <c r="C124" i="14"/>
  <c r="D124" i="14"/>
  <c r="BX124" i="14"/>
  <c r="AW124" i="14"/>
  <c r="DP20" i="14" l="1"/>
  <c r="DY20" i="14"/>
  <c r="DZ20" i="14"/>
  <c r="DQ20" i="14"/>
  <c r="AN231" i="1"/>
  <c r="DK231" i="1"/>
  <c r="AM231" i="1"/>
  <c r="C125" i="14" s="1"/>
  <c r="E125" i="14" s="1"/>
  <c r="DJ231" i="1"/>
  <c r="F124" i="14"/>
  <c r="E124" i="14"/>
  <c r="D125" i="14"/>
  <c r="AW125" i="14"/>
  <c r="BX125" i="14"/>
  <c r="AX124" i="14"/>
  <c r="AY124" i="14"/>
  <c r="AV125" i="14"/>
  <c r="BW125" i="14"/>
  <c r="BZ124" i="14"/>
  <c r="BY124" i="14"/>
  <c r="W232" i="1"/>
  <c r="X232" i="1"/>
  <c r="Y232" i="1" s="1"/>
  <c r="G234" i="1"/>
  <c r="H233" i="1"/>
  <c r="V233" i="1" s="1"/>
  <c r="CC124" i="14" l="1"/>
  <c r="BB124" i="14"/>
  <c r="DY21" i="14"/>
  <c r="DP21" i="14"/>
  <c r="DQ21" i="14"/>
  <c r="DZ21" i="14"/>
  <c r="EB20" i="14"/>
  <c r="EA20" i="14"/>
  <c r="DS20" i="14"/>
  <c r="DR20" i="14"/>
  <c r="F125" i="14"/>
  <c r="I125" i="14" s="1"/>
  <c r="AN232" i="1"/>
  <c r="D126" i="14" s="1"/>
  <c r="DK232" i="1"/>
  <c r="AM232" i="1"/>
  <c r="DJ232" i="1"/>
  <c r="I124" i="14"/>
  <c r="AW126" i="14"/>
  <c r="G235" i="1"/>
  <c r="G236" i="1" s="1"/>
  <c r="H234" i="1"/>
  <c r="V234" i="1" s="1"/>
  <c r="C126" i="14"/>
  <c r="BW126" i="14"/>
  <c r="AV126" i="14"/>
  <c r="BZ125" i="14"/>
  <c r="BY125" i="14"/>
  <c r="AX125" i="14"/>
  <c r="AY125" i="14"/>
  <c r="W233" i="1"/>
  <c r="X233" i="1"/>
  <c r="Y233" i="1" s="1"/>
  <c r="BX126" i="14" l="1"/>
  <c r="DV20" i="14"/>
  <c r="BB125" i="14"/>
  <c r="DQ22" i="14"/>
  <c r="DZ22" i="14"/>
  <c r="DP22" i="14"/>
  <c r="DY22" i="14"/>
  <c r="EE20" i="14"/>
  <c r="DR21" i="14"/>
  <c r="DS21" i="14"/>
  <c r="EA21" i="14"/>
  <c r="EB21" i="14"/>
  <c r="H236" i="1"/>
  <c r="G237" i="1"/>
  <c r="AN233" i="1"/>
  <c r="AW127" i="14" s="1"/>
  <c r="DK233" i="1"/>
  <c r="AM233" i="1"/>
  <c r="DJ233" i="1"/>
  <c r="CC125" i="14"/>
  <c r="BW127" i="14"/>
  <c r="C127" i="14"/>
  <c r="AV127" i="14"/>
  <c r="AX126" i="14"/>
  <c r="AY126" i="14"/>
  <c r="H235" i="1"/>
  <c r="BY126" i="14"/>
  <c r="BZ126" i="14"/>
  <c r="F126" i="14"/>
  <c r="E126" i="14"/>
  <c r="X234" i="1"/>
  <c r="Y234" i="1" s="1"/>
  <c r="AN234" i="1" s="1"/>
  <c r="W234" i="1"/>
  <c r="AM234" i="1" s="1"/>
  <c r="F316" i="18"/>
  <c r="F308" i="18"/>
  <c r="F315" i="18"/>
  <c r="F310" i="18"/>
  <c r="F305" i="18"/>
  <c r="F313" i="18"/>
  <c r="F314" i="18"/>
  <c r="F312" i="18"/>
  <c r="F311" i="18"/>
  <c r="F307" i="18"/>
  <c r="F309" i="18"/>
  <c r="F415" i="18"/>
  <c r="F306" i="18"/>
  <c r="BX127" i="14" l="1"/>
  <c r="D127" i="14"/>
  <c r="DV21" i="14"/>
  <c r="DY23" i="14"/>
  <c r="DP23" i="14"/>
  <c r="EA22" i="14"/>
  <c r="EB22" i="14"/>
  <c r="DS22" i="14"/>
  <c r="DR22" i="14"/>
  <c r="DZ23" i="14"/>
  <c r="DQ23" i="14"/>
  <c r="EE21" i="14"/>
  <c r="G238" i="1"/>
  <c r="H237" i="1"/>
  <c r="BB126" i="14"/>
  <c r="CC126" i="14"/>
  <c r="I126" i="14"/>
  <c r="C128" i="14"/>
  <c r="AV128" i="14"/>
  <c r="BW128" i="14"/>
  <c r="O235" i="1"/>
  <c r="V235" i="1"/>
  <c r="AW128" i="14"/>
  <c r="BX128" i="14"/>
  <c r="V236" i="1"/>
  <c r="AX127" i="14"/>
  <c r="AY127" i="14"/>
  <c r="E127" i="14"/>
  <c r="F127" i="14"/>
  <c r="BZ127" i="14"/>
  <c r="BY127" i="14"/>
  <c r="D128" i="14"/>
  <c r="DV22" i="14" l="1"/>
  <c r="EE22" i="14"/>
  <c r="DR23" i="14"/>
  <c r="DS23" i="14"/>
  <c r="EA23" i="14"/>
  <c r="EB23" i="14"/>
  <c r="H238" i="1"/>
  <c r="G239" i="1"/>
  <c r="I127" i="14"/>
  <c r="CC127" i="14"/>
  <c r="BB127" i="14"/>
  <c r="W236" i="1"/>
  <c r="AM236" i="1" s="1"/>
  <c r="X236" i="1"/>
  <c r="Y236" i="1" s="1"/>
  <c r="AN236" i="1" s="1"/>
  <c r="BZ128" i="14"/>
  <c r="BY128" i="14"/>
  <c r="AY128" i="14"/>
  <c r="AX128" i="14"/>
  <c r="X235" i="1"/>
  <c r="Y235" i="1" s="1"/>
  <c r="AX235" i="1" s="1"/>
  <c r="M57" i="14" s="1"/>
  <c r="W235" i="1"/>
  <c r="F128" i="14"/>
  <c r="E128" i="14"/>
  <c r="G316" i="18"/>
  <c r="G310" i="18"/>
  <c r="G307" i="18"/>
  <c r="G415" i="18"/>
  <c r="G306" i="18"/>
  <c r="G311" i="18"/>
  <c r="G309" i="18"/>
  <c r="G312" i="18"/>
  <c r="G308" i="18"/>
  <c r="G314" i="18"/>
  <c r="G305" i="18"/>
  <c r="G315" i="18"/>
  <c r="G313" i="18"/>
  <c r="DV23" i="14" l="1"/>
  <c r="EE23" i="14"/>
  <c r="G240" i="1"/>
  <c r="H239" i="1"/>
  <c r="BB128" i="14"/>
  <c r="CC128" i="14"/>
  <c r="AT415" i="18"/>
  <c r="I128" i="14"/>
  <c r="AT316" i="18"/>
  <c r="AT307" i="18"/>
  <c r="AT315" i="18"/>
  <c r="AT308" i="18"/>
  <c r="AT313" i="18"/>
  <c r="AT314" i="18"/>
  <c r="AT305" i="18"/>
  <c r="AT312" i="18"/>
  <c r="AT309" i="18"/>
  <c r="AT306" i="18"/>
  <c r="AT311" i="18"/>
  <c r="AT310" i="18"/>
  <c r="D129" i="14"/>
  <c r="BX129" i="14"/>
  <c r="AW129" i="14"/>
  <c r="CA235" i="1"/>
  <c r="AW235" i="1"/>
  <c r="L57" i="14" s="1"/>
  <c r="CB235" i="1"/>
  <c r="C129" i="14"/>
  <c r="AV129" i="14"/>
  <c r="BW129" i="14"/>
  <c r="BO57" i="14"/>
  <c r="CY57" i="14"/>
  <c r="CG57" i="14"/>
  <c r="BF57" i="14"/>
  <c r="V57" i="14"/>
  <c r="CP57" i="14"/>
  <c r="DH57" i="14"/>
  <c r="AE57" i="14"/>
  <c r="AN57" i="14"/>
  <c r="V237" i="1"/>
  <c r="H315" i="18"/>
  <c r="H314" i="18"/>
  <c r="H316" i="18"/>
  <c r="DYH197" i="6"/>
  <c r="H306" i="18"/>
  <c r="H415" i="18"/>
  <c r="H312" i="18"/>
  <c r="H309" i="18"/>
  <c r="H313" i="18"/>
  <c r="H307" i="18"/>
  <c r="H308" i="18"/>
  <c r="H305" i="18"/>
  <c r="H310" i="18"/>
  <c r="H311" i="18"/>
  <c r="H240" i="1" l="1"/>
  <c r="G241" i="1"/>
  <c r="N57" i="14"/>
  <c r="O57" i="14"/>
  <c r="AH415" i="18"/>
  <c r="AH306" i="18"/>
  <c r="AH310" i="18"/>
  <c r="AH315" i="18"/>
  <c r="AH305" i="18"/>
  <c r="AH313" i="18"/>
  <c r="AH307" i="18"/>
  <c r="AH309" i="18"/>
  <c r="AH314" i="18"/>
  <c r="AH308" i="18"/>
  <c r="AH316" i="18"/>
  <c r="AH311" i="18"/>
  <c r="AH312" i="18"/>
  <c r="AY129" i="14"/>
  <c r="AX129" i="14"/>
  <c r="F129" i="14"/>
  <c r="E129" i="14"/>
  <c r="W237" i="1"/>
  <c r="X237" i="1"/>
  <c r="Y237" i="1" s="1"/>
  <c r="V238" i="1"/>
  <c r="BY129" i="14"/>
  <c r="BZ129" i="14"/>
  <c r="CO57" i="14"/>
  <c r="U57" i="14"/>
  <c r="BE57" i="14"/>
  <c r="BN57" i="14"/>
  <c r="AM57" i="14"/>
  <c r="AD57" i="14"/>
  <c r="CX57" i="14"/>
  <c r="CF57" i="14"/>
  <c r="DG57" i="14"/>
  <c r="G242" i="1" l="1"/>
  <c r="H241" i="1"/>
  <c r="AM237" i="1"/>
  <c r="DJ237" i="1"/>
  <c r="AN237" i="1"/>
  <c r="DK237" i="1"/>
  <c r="R57" i="14"/>
  <c r="I129" i="14"/>
  <c r="BB129" i="14"/>
  <c r="CC129" i="14"/>
  <c r="CH57" i="14"/>
  <c r="CI57" i="14"/>
  <c r="BP57" i="14"/>
  <c r="BQ57" i="14"/>
  <c r="CQ57" i="14"/>
  <c r="CR57" i="14"/>
  <c r="AV130" i="14"/>
  <c r="C130" i="14"/>
  <c r="BW130" i="14"/>
  <c r="CZ57" i="14"/>
  <c r="DA57" i="14"/>
  <c r="X238" i="1"/>
  <c r="Y238" i="1" s="1"/>
  <c r="W238" i="1"/>
  <c r="DJ57" i="14"/>
  <c r="DI57" i="14"/>
  <c r="BH57" i="14"/>
  <c r="BG57" i="14"/>
  <c r="AG57" i="14"/>
  <c r="AF57" i="14"/>
  <c r="V239" i="1"/>
  <c r="AO57" i="14"/>
  <c r="AP57" i="14"/>
  <c r="AT57" i="14" s="1"/>
  <c r="W57" i="14"/>
  <c r="X57" i="14"/>
  <c r="D130" i="14"/>
  <c r="AW130" i="14"/>
  <c r="BX130" i="14"/>
  <c r="DP24" i="14" l="1"/>
  <c r="DY24" i="14"/>
  <c r="DZ24" i="14"/>
  <c r="DQ24" i="14"/>
  <c r="H242" i="1"/>
  <c r="G243" i="1"/>
  <c r="AM238" i="1"/>
  <c r="DJ238" i="1"/>
  <c r="AN238" i="1"/>
  <c r="DK238" i="1"/>
  <c r="DD57" i="14"/>
  <c r="AA57" i="14"/>
  <c r="DM57" i="14"/>
  <c r="BT57" i="14"/>
  <c r="AS57" i="14"/>
  <c r="BK57" i="14"/>
  <c r="CL57" i="14"/>
  <c r="AJ57" i="14"/>
  <c r="CU57" i="14"/>
  <c r="DV57" i="14"/>
  <c r="C131" i="14"/>
  <c r="AV131" i="14"/>
  <c r="BW131" i="14"/>
  <c r="BY130" i="14"/>
  <c r="BZ130" i="14"/>
  <c r="AW131" i="14"/>
  <c r="D131" i="14"/>
  <c r="BX131" i="14"/>
  <c r="E130" i="14"/>
  <c r="F130" i="14"/>
  <c r="X239" i="1"/>
  <c r="Y239" i="1" s="1"/>
  <c r="W239" i="1"/>
  <c r="AX130" i="14"/>
  <c r="AY130" i="14"/>
  <c r="V240" i="1"/>
  <c r="DY25" i="14" l="1"/>
  <c r="DP25" i="14"/>
  <c r="DQ25" i="14"/>
  <c r="DZ25" i="14"/>
  <c r="EB24" i="14"/>
  <c r="EA24" i="14"/>
  <c r="DS24" i="14"/>
  <c r="DR24" i="14"/>
  <c r="G244" i="1"/>
  <c r="H243" i="1"/>
  <c r="AM239" i="1"/>
  <c r="DJ239" i="1"/>
  <c r="AN239" i="1"/>
  <c r="DK239" i="1"/>
  <c r="CC130" i="14"/>
  <c r="I130" i="14"/>
  <c r="BB130" i="14"/>
  <c r="X240" i="1"/>
  <c r="Y240" i="1" s="1"/>
  <c r="AN240" i="1" s="1"/>
  <c r="W240" i="1"/>
  <c r="AM240" i="1" s="1"/>
  <c r="AW132" i="14"/>
  <c r="BX132" i="14"/>
  <c r="D132" i="14"/>
  <c r="BY131" i="14"/>
  <c r="BZ131" i="14"/>
  <c r="AY131" i="14"/>
  <c r="AX131" i="14"/>
  <c r="BW132" i="14"/>
  <c r="C132" i="14"/>
  <c r="AV132" i="14"/>
  <c r="F131" i="14"/>
  <c r="E131" i="14"/>
  <c r="F324" i="18"/>
  <c r="F416" i="18"/>
  <c r="F328" i="18"/>
  <c r="F317" i="18"/>
  <c r="F360" i="18"/>
  <c r="F327" i="18"/>
  <c r="F326" i="18"/>
  <c r="F321" i="18"/>
  <c r="F323" i="18"/>
  <c r="F357" i="18"/>
  <c r="F318" i="18"/>
  <c r="F358" i="18"/>
  <c r="F319" i="18"/>
  <c r="F322" i="18"/>
  <c r="F359" i="18"/>
  <c r="F325" i="18"/>
  <c r="F320" i="18"/>
  <c r="EE24" i="14" l="1"/>
  <c r="DV24" i="14"/>
  <c r="DQ26" i="14"/>
  <c r="DZ26" i="14"/>
  <c r="DP26" i="14"/>
  <c r="DY26" i="14"/>
  <c r="DR25" i="14"/>
  <c r="DS25" i="14"/>
  <c r="EA25" i="14"/>
  <c r="EB25" i="14"/>
  <c r="H244" i="1"/>
  <c r="G245" i="1"/>
  <c r="I131" i="14"/>
  <c r="CC131" i="14"/>
  <c r="BB131" i="14"/>
  <c r="AY132" i="14"/>
  <c r="AX132" i="14"/>
  <c r="O241" i="1"/>
  <c r="V241" i="1"/>
  <c r="E132" i="14"/>
  <c r="F132" i="14"/>
  <c r="BZ132" i="14"/>
  <c r="BY132" i="14"/>
  <c r="BW133" i="14"/>
  <c r="AV133" i="14"/>
  <c r="C133" i="14"/>
  <c r="V242" i="1"/>
  <c r="AW133" i="14"/>
  <c r="BX133" i="14"/>
  <c r="D133" i="14"/>
  <c r="DV25" i="14" l="1"/>
  <c r="EE25" i="14"/>
  <c r="EA26" i="14"/>
  <c r="EB26" i="14"/>
  <c r="DS26" i="14"/>
  <c r="DR26" i="14"/>
  <c r="G246" i="1"/>
  <c r="H245" i="1"/>
  <c r="I132" i="14"/>
  <c r="BB132" i="14"/>
  <c r="E133" i="14"/>
  <c r="F133" i="14"/>
  <c r="AY133" i="14"/>
  <c r="AX133" i="14"/>
  <c r="W242" i="1"/>
  <c r="AM242" i="1" s="1"/>
  <c r="X242" i="1"/>
  <c r="Y242" i="1" s="1"/>
  <c r="AN242" i="1" s="1"/>
  <c r="BZ133" i="14"/>
  <c r="BY133" i="14"/>
  <c r="V243" i="1"/>
  <c r="CC132" i="14"/>
  <c r="X241" i="1"/>
  <c r="Y241" i="1" s="1"/>
  <c r="AX241" i="1" s="1"/>
  <c r="M58" i="14" s="1"/>
  <c r="W241" i="1"/>
  <c r="G357" i="18"/>
  <c r="G324" i="18"/>
  <c r="G359" i="18"/>
  <c r="G319" i="18"/>
  <c r="G320" i="18"/>
  <c r="G326" i="18"/>
  <c r="G322" i="18"/>
  <c r="G327" i="18"/>
  <c r="G416" i="18"/>
  <c r="G321" i="18"/>
  <c r="G323" i="18"/>
  <c r="G328" i="18"/>
  <c r="G325" i="18"/>
  <c r="G318" i="18"/>
  <c r="G360" i="18"/>
  <c r="G358" i="18"/>
  <c r="G317" i="18"/>
  <c r="DV26" i="14" l="1"/>
  <c r="EE26" i="14"/>
  <c r="G247" i="1"/>
  <c r="H246" i="1"/>
  <c r="CC133" i="14"/>
  <c r="I133" i="14"/>
  <c r="AT359" i="18"/>
  <c r="AT357" i="18"/>
  <c r="AT360" i="18"/>
  <c r="AT416" i="18"/>
  <c r="AT358" i="18"/>
  <c r="BB133" i="14"/>
  <c r="AT328" i="18"/>
  <c r="AT321" i="18"/>
  <c r="AT320" i="18"/>
  <c r="AT322" i="18"/>
  <c r="AT318" i="18"/>
  <c r="AT325" i="18"/>
  <c r="AT323" i="18"/>
  <c r="AT324" i="18"/>
  <c r="AT319" i="18"/>
  <c r="AT317" i="18"/>
  <c r="AT326" i="18"/>
  <c r="AT327" i="18"/>
  <c r="X243" i="1"/>
  <c r="Y243" i="1" s="1"/>
  <c r="W243" i="1"/>
  <c r="C134" i="14"/>
  <c r="AV134" i="14"/>
  <c r="BW134" i="14"/>
  <c r="AW134" i="14"/>
  <c r="BX134" i="14"/>
  <c r="D134" i="14"/>
  <c r="AW241" i="1"/>
  <c r="L58" i="14" s="1"/>
  <c r="CA241" i="1"/>
  <c r="CB241" i="1"/>
  <c r="CY58" i="14"/>
  <c r="AN58" i="14"/>
  <c r="V58" i="14"/>
  <c r="AE58" i="14"/>
  <c r="CG58" i="14"/>
  <c r="DH58" i="14"/>
  <c r="CP58" i="14"/>
  <c r="BO58" i="14"/>
  <c r="BF58" i="14"/>
  <c r="V244" i="1"/>
  <c r="H359" i="18"/>
  <c r="H320" i="18"/>
  <c r="H323" i="18"/>
  <c r="H319" i="18"/>
  <c r="ECF197" i="6"/>
  <c r="H318" i="18"/>
  <c r="H324" i="18"/>
  <c r="H360" i="18"/>
  <c r="H416" i="18"/>
  <c r="H326" i="18"/>
  <c r="H358" i="18"/>
  <c r="H322" i="18"/>
  <c r="H321" i="18"/>
  <c r="H325" i="18"/>
  <c r="H328" i="18"/>
  <c r="H357" i="18"/>
  <c r="H327" i="18"/>
  <c r="H317" i="18"/>
  <c r="G248" i="1" l="1"/>
  <c r="H247" i="1"/>
  <c r="AM243" i="1"/>
  <c r="DJ243" i="1"/>
  <c r="AN243" i="1"/>
  <c r="DK243" i="1"/>
  <c r="O58" i="14"/>
  <c r="N58" i="14"/>
  <c r="AH416" i="18"/>
  <c r="AH358" i="18"/>
  <c r="AH357" i="18"/>
  <c r="AH360" i="18"/>
  <c r="AH359" i="18"/>
  <c r="AH323" i="18"/>
  <c r="AH320" i="18"/>
  <c r="AH321" i="18"/>
  <c r="AH325" i="18"/>
  <c r="AH328" i="18"/>
  <c r="AH322" i="18"/>
  <c r="AH327" i="18"/>
  <c r="AH318" i="18"/>
  <c r="AH324" i="18"/>
  <c r="AH326" i="18"/>
  <c r="AH319" i="18"/>
  <c r="AH317" i="18"/>
  <c r="AX134" i="14"/>
  <c r="AY134" i="14"/>
  <c r="X244" i="1"/>
  <c r="Y244" i="1" s="1"/>
  <c r="BV244" i="1" s="1"/>
  <c r="ER44" i="14" s="1"/>
  <c r="W244" i="1"/>
  <c r="V245" i="1"/>
  <c r="F134" i="14"/>
  <c r="E134" i="14"/>
  <c r="BW135" i="14"/>
  <c r="AV135" i="14"/>
  <c r="C135" i="14"/>
  <c r="AM58" i="14"/>
  <c r="AD58" i="14"/>
  <c r="U58" i="14"/>
  <c r="CF58" i="14"/>
  <c r="DG58" i="14"/>
  <c r="CO58" i="14"/>
  <c r="CX58" i="14"/>
  <c r="BE58" i="14"/>
  <c r="BN58" i="14"/>
  <c r="BY134" i="14"/>
  <c r="BZ134" i="14"/>
  <c r="BX135" i="14"/>
  <c r="AW135" i="14"/>
  <c r="D135" i="14"/>
  <c r="DY27" i="14" l="1"/>
  <c r="DP27" i="14"/>
  <c r="DZ27" i="14"/>
  <c r="DQ27" i="14"/>
  <c r="H248" i="1"/>
  <c r="G249" i="1"/>
  <c r="G250" i="1" s="1"/>
  <c r="R58" i="14"/>
  <c r="CC134" i="14"/>
  <c r="BB134" i="14"/>
  <c r="DI58" i="14"/>
  <c r="DJ58" i="14"/>
  <c r="AO58" i="14"/>
  <c r="AP58" i="14"/>
  <c r="AT58" i="14" s="1"/>
  <c r="I134" i="14"/>
  <c r="CC244" i="1"/>
  <c r="BU244" i="1"/>
  <c r="EQ44" i="14" s="1"/>
  <c r="ES44" i="14" s="1"/>
  <c r="EW44" i="14" s="1"/>
  <c r="BH58" i="14"/>
  <c r="BG58" i="14"/>
  <c r="CI58" i="14"/>
  <c r="CH58" i="14"/>
  <c r="E135" i="14"/>
  <c r="F135" i="14"/>
  <c r="CZ58" i="14"/>
  <c r="DA58" i="14"/>
  <c r="X58" i="14"/>
  <c r="W58" i="14"/>
  <c r="AX135" i="14"/>
  <c r="AY135" i="14"/>
  <c r="V246" i="1"/>
  <c r="BQ58" i="14"/>
  <c r="BP58" i="14"/>
  <c r="CQ58" i="14"/>
  <c r="CR58" i="14"/>
  <c r="AG58" i="14"/>
  <c r="AF58" i="14"/>
  <c r="BZ135" i="14"/>
  <c r="BY135" i="14"/>
  <c r="W245" i="1"/>
  <c r="X245" i="1"/>
  <c r="Y245" i="1" s="1"/>
  <c r="BV245" i="1" s="1"/>
  <c r="ER45" i="14" s="1"/>
  <c r="DR27" i="14" l="1"/>
  <c r="DS27" i="14"/>
  <c r="EB27" i="14"/>
  <c r="EA27" i="14"/>
  <c r="H250" i="1"/>
  <c r="G251" i="1"/>
  <c r="H249" i="1"/>
  <c r="CL58" i="14"/>
  <c r="CC135" i="14"/>
  <c r="DM58" i="14"/>
  <c r="AJ58" i="14"/>
  <c r="DV58" i="14"/>
  <c r="BK58" i="14"/>
  <c r="BT58" i="14"/>
  <c r="BB135" i="14"/>
  <c r="I135" i="14"/>
  <c r="CU58" i="14"/>
  <c r="AA58" i="14"/>
  <c r="W246" i="1"/>
  <c r="X246" i="1"/>
  <c r="Y246" i="1" s="1"/>
  <c r="BV246" i="1" s="1"/>
  <c r="ER46" i="14" s="1"/>
  <c r="DD58" i="14"/>
  <c r="V247" i="1"/>
  <c r="AS58" i="14"/>
  <c r="BU245" i="1"/>
  <c r="EQ45" i="14" s="1"/>
  <c r="ES45" i="14" s="1"/>
  <c r="EW45" i="14" s="1"/>
  <c r="CC245" i="1"/>
  <c r="DV27" i="14" l="1"/>
  <c r="EE27" i="14"/>
  <c r="G252" i="1"/>
  <c r="H251" i="1"/>
  <c r="V248" i="1"/>
  <c r="W247" i="1"/>
  <c r="X247" i="1"/>
  <c r="Y247" i="1" s="1"/>
  <c r="BV247" i="1" s="1"/>
  <c r="ER47" i="14" s="1"/>
  <c r="CC246" i="1"/>
  <c r="BU246" i="1"/>
  <c r="EQ46" i="14" s="1"/>
  <c r="ES46" i="14" s="1"/>
  <c r="H252" i="1" l="1"/>
  <c r="G253" i="1"/>
  <c r="BU247" i="1"/>
  <c r="EQ47" i="14" s="1"/>
  <c r="ES47" i="14" s="1"/>
  <c r="EW47" i="14" s="1"/>
  <c r="CC247" i="1"/>
  <c r="W248" i="1"/>
  <c r="X248" i="1"/>
  <c r="Y248" i="1" s="1"/>
  <c r="BV248" i="1" s="1"/>
  <c r="ER48" i="14" s="1"/>
  <c r="EW46" i="14"/>
  <c r="V249" i="1"/>
  <c r="G254" i="1" l="1"/>
  <c r="H253" i="1"/>
  <c r="CC248" i="1"/>
  <c r="BU248" i="1"/>
  <c r="EQ48" i="14" s="1"/>
  <c r="ES48" i="14" s="1"/>
  <c r="EW48" i="14" s="1"/>
  <c r="W249" i="1"/>
  <c r="X249" i="1"/>
  <c r="Y249" i="1" s="1"/>
  <c r="BV249" i="1" s="1"/>
  <c r="ER49" i="14" s="1"/>
  <c r="V250" i="1"/>
  <c r="G255" i="1" l="1"/>
  <c r="H254" i="1"/>
  <c r="CC249" i="1"/>
  <c r="BU249" i="1"/>
  <c r="EQ49" i="14" s="1"/>
  <c r="ES49" i="14" s="1"/>
  <c r="EW49" i="14" s="1"/>
  <c r="W250" i="1"/>
  <c r="X250" i="1"/>
  <c r="Y250" i="1" s="1"/>
  <c r="BV250" i="1" s="1"/>
  <c r="V251" i="1"/>
  <c r="G256" i="1" l="1"/>
  <c r="H255" i="1"/>
  <c r="CC250" i="1"/>
  <c r="BU250" i="1"/>
  <c r="EQ50" i="14" s="1"/>
  <c r="ES50" i="14" s="1"/>
  <c r="W251" i="1"/>
  <c r="X251" i="1"/>
  <c r="Y251" i="1" s="1"/>
  <c r="BV251" i="1" s="1"/>
  <c r="ER51" i="14" s="1"/>
  <c r="V252" i="1"/>
  <c r="G257" i="1" l="1"/>
  <c r="H256" i="1"/>
  <c r="BU251" i="1"/>
  <c r="EQ51" i="14" s="1"/>
  <c r="ES51" i="14" s="1"/>
  <c r="EW51" i="14" s="1"/>
  <c r="CC251" i="1"/>
  <c r="W252" i="1"/>
  <c r="X252" i="1"/>
  <c r="Y252" i="1" s="1"/>
  <c r="BV252" i="1" s="1"/>
  <c r="ER52" i="14" s="1"/>
  <c r="V253" i="1"/>
  <c r="G258" i="1" l="1"/>
  <c r="H257" i="1"/>
  <c r="V254" i="1"/>
  <c r="CC252" i="1"/>
  <c r="BU252" i="1"/>
  <c r="EQ52" i="14" s="1"/>
  <c r="ES52" i="14" s="1"/>
  <c r="EW52" i="14" s="1"/>
  <c r="X253" i="1"/>
  <c r="Y253" i="1" s="1"/>
  <c r="BV253" i="1" s="1"/>
  <c r="ER53" i="14" s="1"/>
  <c r="W253" i="1"/>
  <c r="H258" i="1" l="1"/>
  <c r="G259" i="1"/>
  <c r="BU253" i="1"/>
  <c r="EQ53" i="14" s="1"/>
  <c r="ES53" i="14" s="1"/>
  <c r="EW53" i="14" s="1"/>
  <c r="CC253" i="1"/>
  <c r="W254" i="1"/>
  <c r="X254" i="1"/>
  <c r="Y254" i="1" s="1"/>
  <c r="BV254" i="1" s="1"/>
  <c r="ER54" i="14" s="1"/>
  <c r="G260" i="1" l="1"/>
  <c r="H259" i="1"/>
  <c r="BU254" i="1"/>
  <c r="EQ54" i="14" s="1"/>
  <c r="ES54" i="14" s="1"/>
  <c r="EW54" i="14" s="1"/>
  <c r="CC254" i="1"/>
  <c r="V255" i="1"/>
  <c r="G261" i="1" l="1"/>
  <c r="H260" i="1"/>
  <c r="V256" i="1"/>
  <c r="W255" i="1"/>
  <c r="X255" i="1"/>
  <c r="Y255" i="1" s="1"/>
  <c r="H261" i="1" l="1"/>
  <c r="G262" i="1"/>
  <c r="AN255" i="1"/>
  <c r="DK255" i="1"/>
  <c r="AM255" i="1"/>
  <c r="DJ255" i="1"/>
  <c r="BX136" i="14"/>
  <c r="D136" i="14"/>
  <c r="AW136" i="14"/>
  <c r="AV136" i="14"/>
  <c r="BW136" i="14"/>
  <c r="C136" i="14"/>
  <c r="X256" i="1"/>
  <c r="Y256" i="1" s="1"/>
  <c r="AN256" i="1" s="1"/>
  <c r="W256" i="1"/>
  <c r="AM256" i="1" s="1"/>
  <c r="F337" i="18"/>
  <c r="F334" i="18"/>
  <c r="F417" i="18"/>
  <c r="F331" i="18"/>
  <c r="F332" i="18"/>
  <c r="F339" i="18"/>
  <c r="F338" i="18"/>
  <c r="F335" i="18"/>
  <c r="F340" i="18"/>
  <c r="F333" i="18"/>
  <c r="F336" i="18"/>
  <c r="F329" i="18"/>
  <c r="F330" i="18"/>
  <c r="DQ28" i="14" l="1"/>
  <c r="DZ28" i="14"/>
  <c r="DP28" i="14"/>
  <c r="DY28" i="14"/>
  <c r="H262" i="1"/>
  <c r="G263" i="1"/>
  <c r="BX137" i="14"/>
  <c r="AW137" i="14"/>
  <c r="D137" i="14"/>
  <c r="O257" i="1"/>
  <c r="V257" i="1"/>
  <c r="AX136" i="14"/>
  <c r="AY136" i="14"/>
  <c r="BW137" i="14"/>
  <c r="AV137" i="14"/>
  <c r="C137" i="14"/>
  <c r="V258" i="1"/>
  <c r="F136" i="14"/>
  <c r="E136" i="14"/>
  <c r="BY136" i="14"/>
  <c r="BZ136" i="14"/>
  <c r="EA28" i="14" l="1"/>
  <c r="EB28" i="14"/>
  <c r="DR28" i="14"/>
  <c r="DS28" i="14"/>
  <c r="G264" i="1"/>
  <c r="H263" i="1"/>
  <c r="CC136" i="14"/>
  <c r="BB136" i="14"/>
  <c r="I136" i="14"/>
  <c r="X258" i="1"/>
  <c r="Y258" i="1" s="1"/>
  <c r="AN258" i="1" s="1"/>
  <c r="W258" i="1"/>
  <c r="AM258" i="1" s="1"/>
  <c r="X257" i="1"/>
  <c r="Y257" i="1" s="1"/>
  <c r="AX257" i="1" s="1"/>
  <c r="M59" i="14" s="1"/>
  <c r="W257" i="1"/>
  <c r="V259" i="1"/>
  <c r="F137" i="14"/>
  <c r="E137" i="14"/>
  <c r="AY137" i="14"/>
  <c r="AX137" i="14"/>
  <c r="BZ137" i="14"/>
  <c r="BY137" i="14"/>
  <c r="G330" i="18"/>
  <c r="G335" i="18"/>
  <c r="G332" i="18"/>
  <c r="G417" i="18"/>
  <c r="G329" i="18"/>
  <c r="G336" i="18"/>
  <c r="G333" i="18"/>
  <c r="G334" i="18"/>
  <c r="G340" i="18"/>
  <c r="G331" i="18"/>
  <c r="G339" i="18"/>
  <c r="G337" i="18"/>
  <c r="G338" i="18"/>
  <c r="DV28" i="14" l="1"/>
  <c r="EE28" i="14"/>
  <c r="H264" i="1"/>
  <c r="G265" i="1"/>
  <c r="BB137" i="14"/>
  <c r="I137" i="14"/>
  <c r="CC137" i="14"/>
  <c r="AT417" i="18"/>
  <c r="AT334" i="18"/>
  <c r="AT337" i="18"/>
  <c r="AT332" i="18"/>
  <c r="AT330" i="18"/>
  <c r="AT336" i="18"/>
  <c r="AT333" i="18"/>
  <c r="AT329" i="18"/>
  <c r="AT340" i="18"/>
  <c r="AT339" i="18"/>
  <c r="AT335" i="18"/>
  <c r="AT338" i="18"/>
  <c r="AT331" i="18"/>
  <c r="CA257" i="1"/>
  <c r="CB257" i="1"/>
  <c r="AW257" i="1"/>
  <c r="L59" i="14" s="1"/>
  <c r="V59" i="14"/>
  <c r="BF59" i="14"/>
  <c r="CY59" i="14"/>
  <c r="CP59" i="14"/>
  <c r="CG59" i="14"/>
  <c r="AN59" i="14"/>
  <c r="BO59" i="14"/>
  <c r="DH59" i="14"/>
  <c r="AE59" i="14"/>
  <c r="V260" i="1"/>
  <c r="BW138" i="14"/>
  <c r="AV138" i="14"/>
  <c r="C138" i="14"/>
  <c r="X259" i="1"/>
  <c r="Y259" i="1" s="1"/>
  <c r="W259" i="1"/>
  <c r="AW138" i="14"/>
  <c r="BX138" i="14"/>
  <c r="D138" i="14"/>
  <c r="H339" i="18"/>
  <c r="EHX197" i="6"/>
  <c r="H335" i="18"/>
  <c r="H333" i="18"/>
  <c r="H337" i="18"/>
  <c r="H331" i="18"/>
  <c r="H330" i="18"/>
  <c r="H334" i="18"/>
  <c r="H329" i="18"/>
  <c r="H340" i="18"/>
  <c r="H332" i="18"/>
  <c r="H338" i="18"/>
  <c r="H336" i="18"/>
  <c r="H417" i="18"/>
  <c r="AM259" i="1" l="1"/>
  <c r="DJ259" i="1"/>
  <c r="AN259" i="1"/>
  <c r="DK259" i="1"/>
  <c r="H265" i="1"/>
  <c r="G266" i="1"/>
  <c r="N59" i="14"/>
  <c r="O59" i="14"/>
  <c r="AH417" i="18"/>
  <c r="AH330" i="18"/>
  <c r="AH335" i="18"/>
  <c r="AH336" i="18"/>
  <c r="AH340" i="18"/>
  <c r="AH337" i="18"/>
  <c r="AH334" i="18"/>
  <c r="AH329" i="18"/>
  <c r="AH332" i="18"/>
  <c r="AH338" i="18"/>
  <c r="AH339" i="18"/>
  <c r="AH331" i="18"/>
  <c r="AH333" i="18"/>
  <c r="X260" i="1"/>
  <c r="Y260" i="1" s="1"/>
  <c r="BV260" i="1" s="1"/>
  <c r="ER55" i="14" s="1"/>
  <c r="W260" i="1"/>
  <c r="AW139" i="14"/>
  <c r="BX139" i="14"/>
  <c r="D139" i="14"/>
  <c r="F138" i="14"/>
  <c r="E138" i="14"/>
  <c r="V261" i="1"/>
  <c r="DG59" i="14"/>
  <c r="U59" i="14"/>
  <c r="CO59" i="14"/>
  <c r="CX59" i="14"/>
  <c r="AD59" i="14"/>
  <c r="BN59" i="14"/>
  <c r="CF59" i="14"/>
  <c r="BE59" i="14"/>
  <c r="AM59" i="14"/>
  <c r="AY138" i="14"/>
  <c r="AX138" i="14"/>
  <c r="BW139" i="14"/>
  <c r="C139" i="14"/>
  <c r="AV139" i="14"/>
  <c r="BY138" i="14"/>
  <c r="BZ138" i="14"/>
  <c r="DZ29" i="14" l="1"/>
  <c r="DQ29" i="14"/>
  <c r="DP29" i="14"/>
  <c r="DY29" i="14"/>
  <c r="H266" i="1"/>
  <c r="G267" i="1"/>
  <c r="R59" i="14"/>
  <c r="I138" i="14"/>
  <c r="CC138" i="14"/>
  <c r="BB138" i="14"/>
  <c r="BP59" i="14"/>
  <c r="BQ59" i="14"/>
  <c r="AO59" i="14"/>
  <c r="AP59" i="14"/>
  <c r="AT59" i="14" s="1"/>
  <c r="AF59" i="14"/>
  <c r="AG59" i="14"/>
  <c r="W59" i="14"/>
  <c r="X59" i="14"/>
  <c r="V262" i="1"/>
  <c r="BY139" i="14"/>
  <c r="BZ139" i="14"/>
  <c r="BH59" i="14"/>
  <c r="BG59" i="14"/>
  <c r="CZ59" i="14"/>
  <c r="DA59" i="14"/>
  <c r="AY139" i="14"/>
  <c r="AX139" i="14"/>
  <c r="CI59" i="14"/>
  <c r="CH59" i="14"/>
  <c r="CR59" i="14"/>
  <c r="CQ59" i="14"/>
  <c r="DI59" i="14"/>
  <c r="DJ59" i="14"/>
  <c r="BU260" i="1"/>
  <c r="EQ55" i="14" s="1"/>
  <c r="ES55" i="14" s="1"/>
  <c r="EW55" i="14" s="1"/>
  <c r="CC260" i="1"/>
  <c r="E139" i="14"/>
  <c r="F139" i="14"/>
  <c r="W261" i="1"/>
  <c r="X261" i="1"/>
  <c r="Y261" i="1" s="1"/>
  <c r="BV261" i="1" s="1"/>
  <c r="ER56" i="14" s="1"/>
  <c r="EB29" i="14" l="1"/>
  <c r="EA29" i="14"/>
  <c r="DR29" i="14"/>
  <c r="DS29" i="14"/>
  <c r="G268" i="1"/>
  <c r="H267" i="1"/>
  <c r="CU59" i="14"/>
  <c r="CC139" i="14"/>
  <c r="AA59" i="14"/>
  <c r="I139" i="14"/>
  <c r="CL59" i="14"/>
  <c r="DV59" i="14"/>
  <c r="BB139" i="14"/>
  <c r="DD59" i="14"/>
  <c r="AS59" i="14"/>
  <c r="AJ59" i="14"/>
  <c r="BT59" i="14"/>
  <c r="CC261" i="1"/>
  <c r="BU261" i="1"/>
  <c r="EQ56" i="14" s="1"/>
  <c r="ES56" i="14" s="1"/>
  <c r="DM59" i="14"/>
  <c r="BK59" i="14"/>
  <c r="V263" i="1"/>
  <c r="W262" i="1"/>
  <c r="X262" i="1"/>
  <c r="Y262" i="1" s="1"/>
  <c r="BV262" i="1" s="1"/>
  <c r="ER57" i="14" s="1"/>
  <c r="DV29" i="14" l="1"/>
  <c r="EE29" i="14"/>
  <c r="H268" i="1"/>
  <c r="G269" i="1"/>
  <c r="V264" i="1"/>
  <c r="CC262" i="1"/>
  <c r="BU262" i="1"/>
  <c r="EQ57" i="14" s="1"/>
  <c r="W263" i="1"/>
  <c r="X263" i="1"/>
  <c r="Y263" i="1" s="1"/>
  <c r="BV263" i="1" s="1"/>
  <c r="ER58" i="14" s="1"/>
  <c r="EW56" i="14"/>
  <c r="G270" i="1" l="1"/>
  <c r="H269" i="1"/>
  <c r="ES57" i="14"/>
  <c r="EW57" i="14" s="1"/>
  <c r="BU263" i="1"/>
  <c r="CC263" i="1"/>
  <c r="V265" i="1"/>
  <c r="X264" i="1"/>
  <c r="Y264" i="1" s="1"/>
  <c r="W264" i="1"/>
  <c r="G271" i="1" l="1"/>
  <c r="H270" i="1"/>
  <c r="W265" i="1"/>
  <c r="X265" i="1"/>
  <c r="Y265" i="1" s="1"/>
  <c r="BV265" i="1" s="1"/>
  <c r="ER59" i="14" s="1"/>
  <c r="V266" i="1"/>
  <c r="H271" i="1" l="1"/>
  <c r="G272" i="1"/>
  <c r="X266" i="1"/>
  <c r="Y266" i="1" s="1"/>
  <c r="BV266" i="1" s="1"/>
  <c r="ER60" i="14" s="1"/>
  <c r="W266" i="1"/>
  <c r="V267" i="1"/>
  <c r="BU265" i="1"/>
  <c r="EQ59" i="14" s="1"/>
  <c r="ES59" i="14" s="1"/>
  <c r="EW59" i="14" s="1"/>
  <c r="CC265" i="1"/>
  <c r="H272" i="1" l="1"/>
  <c r="G273" i="1"/>
  <c r="X267" i="1"/>
  <c r="Y267" i="1" s="1"/>
  <c r="BV267" i="1" s="1"/>
  <c r="W267" i="1"/>
  <c r="V268" i="1"/>
  <c r="CC266" i="1"/>
  <c r="BU266" i="1"/>
  <c r="EQ60" i="14" s="1"/>
  <c r="ES60" i="14" s="1"/>
  <c r="EW60" i="14" s="1"/>
  <c r="G274" i="1" l="1"/>
  <c r="H273" i="1"/>
  <c r="V269" i="1"/>
  <c r="X268" i="1"/>
  <c r="Y268" i="1" s="1"/>
  <c r="W268" i="1"/>
  <c r="BU267" i="1"/>
  <c r="CC267" i="1"/>
  <c r="ER50" i="14"/>
  <c r="EW50" i="14" s="1"/>
  <c r="ER61" i="14"/>
  <c r="H274" i="1" l="1"/>
  <c r="G275" i="1"/>
  <c r="X269" i="1"/>
  <c r="Y269" i="1" s="1"/>
  <c r="BV269" i="1" s="1"/>
  <c r="ER62" i="14" s="1"/>
  <c r="W269" i="1"/>
  <c r="EQ58" i="14"/>
  <c r="ES58" i="14" s="1"/>
  <c r="EW58" i="14" s="1"/>
  <c r="EQ61" i="14"/>
  <c r="ES61" i="14" s="1"/>
  <c r="EW61" i="14" s="1"/>
  <c r="V270" i="1"/>
  <c r="G276" i="1" l="1"/>
  <c r="H275" i="1"/>
  <c r="V271" i="1"/>
  <c r="X270" i="1"/>
  <c r="Y270" i="1" s="1"/>
  <c r="BV270" i="1" s="1"/>
  <c r="ER63" i="14" s="1"/>
  <c r="W270" i="1"/>
  <c r="CC269" i="1"/>
  <c r="BU269" i="1"/>
  <c r="EQ62" i="14" s="1"/>
  <c r="ES62" i="14" s="1"/>
  <c r="EW62" i="14" s="1"/>
  <c r="H276" i="1" l="1"/>
  <c r="G277" i="1"/>
  <c r="CC270" i="1"/>
  <c r="BU270" i="1"/>
  <c r="EQ63" i="14" s="1"/>
  <c r="ES63" i="14" s="1"/>
  <c r="EW63" i="14" s="1"/>
  <c r="X271" i="1"/>
  <c r="Y271" i="1" s="1"/>
  <c r="BV271" i="1" s="1"/>
  <c r="ER64" i="14" s="1"/>
  <c r="W271" i="1"/>
  <c r="V272" i="1"/>
  <c r="G278" i="1" l="1"/>
  <c r="H277" i="1"/>
  <c r="BU271" i="1"/>
  <c r="EQ64" i="14" s="1"/>
  <c r="ES64" i="14" s="1"/>
  <c r="EW64" i="14" s="1"/>
  <c r="CC271" i="1"/>
  <c r="X272" i="1"/>
  <c r="Y272" i="1" s="1"/>
  <c r="BV272" i="1" s="1"/>
  <c r="ER65" i="14" s="1"/>
  <c r="W272" i="1"/>
  <c r="H278" i="1" l="1"/>
  <c r="G279" i="1"/>
  <c r="V273" i="1"/>
  <c r="CC272" i="1"/>
  <c r="BU272" i="1"/>
  <c r="EQ65" i="14" s="1"/>
  <c r="G280" i="1" l="1"/>
  <c r="H279" i="1"/>
  <c r="ES65" i="14"/>
  <c r="EW65" i="14" s="1"/>
  <c r="X273" i="1"/>
  <c r="Y273" i="1" s="1"/>
  <c r="W273" i="1"/>
  <c r="V274" i="1"/>
  <c r="AN273" i="1" l="1"/>
  <c r="DK273" i="1"/>
  <c r="AM273" i="1"/>
  <c r="DJ273" i="1"/>
  <c r="H280" i="1"/>
  <c r="G281" i="1"/>
  <c r="AV140" i="14"/>
  <c r="C140" i="14"/>
  <c r="BW140" i="14"/>
  <c r="BX140" i="14"/>
  <c r="D140" i="14"/>
  <c r="AW140" i="14"/>
  <c r="W274" i="1"/>
  <c r="AM274" i="1" s="1"/>
  <c r="X274" i="1"/>
  <c r="Y274" i="1" s="1"/>
  <c r="AN274" i="1" s="1"/>
  <c r="F345" i="18"/>
  <c r="F348" i="18"/>
  <c r="F341" i="18"/>
  <c r="F349" i="18"/>
  <c r="F343" i="18"/>
  <c r="F346" i="18"/>
  <c r="F350" i="18"/>
  <c r="F347" i="18"/>
  <c r="F418" i="18"/>
  <c r="F342" i="18"/>
  <c r="F344" i="18"/>
  <c r="DP30" i="14" l="1"/>
  <c r="DY30" i="14"/>
  <c r="DQ30" i="14"/>
  <c r="DZ30" i="14"/>
  <c r="H281" i="1"/>
  <c r="G282" i="1"/>
  <c r="BX141" i="14"/>
  <c r="AW141" i="14"/>
  <c r="D141" i="14"/>
  <c r="V275" i="1"/>
  <c r="O275" i="1"/>
  <c r="V276" i="1"/>
  <c r="AV141" i="14"/>
  <c r="BW141" i="14"/>
  <c r="C141" i="14"/>
  <c r="BY140" i="14"/>
  <c r="BZ140" i="14"/>
  <c r="F140" i="14"/>
  <c r="E140" i="14"/>
  <c r="AY140" i="14"/>
  <c r="AX140" i="14"/>
  <c r="EA30" i="14" l="1"/>
  <c r="EB30" i="14"/>
  <c r="DS30" i="14"/>
  <c r="DR30" i="14"/>
  <c r="H282" i="1"/>
  <c r="G283" i="1"/>
  <c r="H283" i="1" s="1"/>
  <c r="I140" i="14"/>
  <c r="CC140" i="14"/>
  <c r="AX141" i="14"/>
  <c r="AY141" i="14"/>
  <c r="W275" i="1"/>
  <c r="X275" i="1"/>
  <c r="Y275" i="1" s="1"/>
  <c r="AX275" i="1" s="1"/>
  <c r="M60" i="14" s="1"/>
  <c r="X276" i="1"/>
  <c r="Y276" i="1" s="1"/>
  <c r="AN276" i="1" s="1"/>
  <c r="W276" i="1"/>
  <c r="AM276" i="1" s="1"/>
  <c r="E141" i="14"/>
  <c r="F141" i="14"/>
  <c r="V277" i="1"/>
  <c r="BB140" i="14"/>
  <c r="BZ141" i="14"/>
  <c r="BY141" i="14"/>
  <c r="G341" i="18"/>
  <c r="G347" i="18"/>
  <c r="G345" i="18"/>
  <c r="G344" i="18"/>
  <c r="G342" i="18"/>
  <c r="G418" i="18"/>
  <c r="G349" i="18"/>
  <c r="G343" i="18"/>
  <c r="G346" i="18"/>
  <c r="G348" i="18"/>
  <c r="G350" i="18"/>
  <c r="DV30" i="14" l="1"/>
  <c r="EE30" i="14"/>
  <c r="CC141" i="14"/>
  <c r="I141" i="14"/>
  <c r="AT418" i="18"/>
  <c r="BB141" i="14"/>
  <c r="AT343" i="18"/>
  <c r="AT341" i="18"/>
  <c r="AT342" i="18"/>
  <c r="AT347" i="18"/>
  <c r="AT346" i="18"/>
  <c r="AT349" i="18"/>
  <c r="AT344" i="18"/>
  <c r="AT345" i="18"/>
  <c r="AT350" i="18"/>
  <c r="AT348" i="18"/>
  <c r="X277" i="1"/>
  <c r="Y277" i="1" s="1"/>
  <c r="W277" i="1"/>
  <c r="AW275" i="1"/>
  <c r="L60" i="14" s="1"/>
  <c r="CA275" i="1"/>
  <c r="CB275" i="1"/>
  <c r="C142" i="14"/>
  <c r="BW142" i="14"/>
  <c r="AV142" i="14"/>
  <c r="AW142" i="14"/>
  <c r="D142" i="14"/>
  <c r="BX142" i="14"/>
  <c r="CP60" i="14"/>
  <c r="BO60" i="14"/>
  <c r="V60" i="14"/>
  <c r="CY60" i="14"/>
  <c r="CG60" i="14"/>
  <c r="DH60" i="14"/>
  <c r="BF60" i="14"/>
  <c r="AE60" i="14"/>
  <c r="AN60" i="14"/>
  <c r="H418" i="18"/>
  <c r="H346" i="18"/>
  <c r="H345" i="18"/>
  <c r="H350" i="18"/>
  <c r="H343" i="18"/>
  <c r="H347" i="18"/>
  <c r="H341" i="18"/>
  <c r="H344" i="18"/>
  <c r="H342" i="18"/>
  <c r="H349" i="18"/>
  <c r="H348" i="18"/>
  <c r="ENM187" i="6"/>
  <c r="AM277" i="1" l="1"/>
  <c r="DJ277" i="1"/>
  <c r="AN277" i="1"/>
  <c r="DK277" i="1"/>
  <c r="N60" i="14"/>
  <c r="O60" i="14"/>
  <c r="AH418" i="18"/>
  <c r="AH349" i="18"/>
  <c r="AH345" i="18"/>
  <c r="AH347" i="18"/>
  <c r="AH342" i="18"/>
  <c r="AH341" i="18"/>
  <c r="AH344" i="18"/>
  <c r="AH343" i="18"/>
  <c r="AH346" i="18"/>
  <c r="AH348" i="18"/>
  <c r="AH350" i="18"/>
  <c r="AY142" i="14"/>
  <c r="AX142" i="14"/>
  <c r="V278" i="1"/>
  <c r="C143" i="14"/>
  <c r="BW143" i="14"/>
  <c r="AV143" i="14"/>
  <c r="BY142" i="14"/>
  <c r="BZ142" i="14"/>
  <c r="BX143" i="14"/>
  <c r="D143" i="14"/>
  <c r="AW143" i="14"/>
  <c r="F142" i="14"/>
  <c r="E142" i="14"/>
  <c r="BN60" i="14"/>
  <c r="AD60" i="14"/>
  <c r="DG60" i="14"/>
  <c r="U60" i="14"/>
  <c r="AM60" i="14"/>
  <c r="CO60" i="14"/>
  <c r="CX60" i="14"/>
  <c r="CF60" i="14"/>
  <c r="BE60" i="14"/>
  <c r="DZ31" i="14" l="1"/>
  <c r="DQ31" i="14"/>
  <c r="DY31" i="14"/>
  <c r="DP31" i="14"/>
  <c r="R60" i="14"/>
  <c r="BB142" i="14"/>
  <c r="CC142" i="14"/>
  <c r="CQ60" i="14"/>
  <c r="CR60" i="14"/>
  <c r="DJ60" i="14"/>
  <c r="DI60" i="14"/>
  <c r="E143" i="14"/>
  <c r="F143" i="14"/>
  <c r="AP60" i="14"/>
  <c r="AT60" i="14" s="1"/>
  <c r="AO60" i="14"/>
  <c r="W278" i="1"/>
  <c r="AM278" i="1" s="1"/>
  <c r="X278" i="1"/>
  <c r="Y278" i="1" s="1"/>
  <c r="AN278" i="1" s="1"/>
  <c r="BH60" i="14"/>
  <c r="BG60" i="14"/>
  <c r="X60" i="14"/>
  <c r="W60" i="14"/>
  <c r="AF60" i="14"/>
  <c r="AG60" i="14"/>
  <c r="AY143" i="14"/>
  <c r="AX143" i="14"/>
  <c r="CH60" i="14"/>
  <c r="CI60" i="14"/>
  <c r="DA60" i="14"/>
  <c r="CZ60" i="14"/>
  <c r="BQ60" i="14"/>
  <c r="BP60" i="14"/>
  <c r="I142" i="14"/>
  <c r="BZ143" i="14"/>
  <c r="BY143" i="14"/>
  <c r="F354" i="18"/>
  <c r="F356" i="18"/>
  <c r="F419" i="18"/>
  <c r="F355" i="18"/>
  <c r="F352" i="18"/>
  <c r="F353" i="18"/>
  <c r="F351" i="18"/>
  <c r="DR31" i="14" l="1"/>
  <c r="DS31" i="14"/>
  <c r="EB31" i="14"/>
  <c r="EA31" i="14"/>
  <c r="BK60" i="14"/>
  <c r="CC143" i="14"/>
  <c r="DV60" i="14"/>
  <c r="AS60" i="14"/>
  <c r="DM60" i="14"/>
  <c r="CL60" i="14"/>
  <c r="BT60" i="14"/>
  <c r="AJ60" i="14"/>
  <c r="BB143" i="14"/>
  <c r="I143" i="14"/>
  <c r="CU60" i="14"/>
  <c r="C144" i="14"/>
  <c r="AV144" i="14"/>
  <c r="BW144" i="14"/>
  <c r="DD60" i="14"/>
  <c r="O279" i="1"/>
  <c r="V279" i="1"/>
  <c r="AA60" i="14"/>
  <c r="V280" i="1"/>
  <c r="D144" i="14"/>
  <c r="BX144" i="14"/>
  <c r="AW144" i="14"/>
  <c r="DV31" i="14" l="1"/>
  <c r="EE31" i="14"/>
  <c r="BY144" i="14"/>
  <c r="BZ144" i="14"/>
  <c r="W279" i="1"/>
  <c r="X279" i="1"/>
  <c r="Y279" i="1" s="1"/>
  <c r="AX279" i="1" s="1"/>
  <c r="M61" i="14" s="1"/>
  <c r="AY144" i="14"/>
  <c r="AX144" i="14"/>
  <c r="W280" i="1"/>
  <c r="AM280" i="1" s="1"/>
  <c r="X280" i="1"/>
  <c r="Y280" i="1" s="1"/>
  <c r="AN280" i="1" s="1"/>
  <c r="F144" i="14"/>
  <c r="E144" i="14"/>
  <c r="G354" i="18"/>
  <c r="G353" i="18"/>
  <c r="G356" i="18"/>
  <c r="G419" i="18"/>
  <c r="G355" i="18"/>
  <c r="G351" i="18"/>
  <c r="G352" i="18"/>
  <c r="I144" i="14" l="1"/>
  <c r="BB144" i="14"/>
  <c r="CC144" i="14"/>
  <c r="AT419" i="18"/>
  <c r="AT356" i="18"/>
  <c r="AT352" i="18"/>
  <c r="AT351" i="18"/>
  <c r="AT354" i="18"/>
  <c r="AT355" i="18"/>
  <c r="AT353" i="18"/>
  <c r="C145" i="14"/>
  <c r="BW145" i="14"/>
  <c r="AV145" i="14"/>
  <c r="CG61" i="14"/>
  <c r="BF61" i="14"/>
  <c r="BO61" i="14"/>
  <c r="AN61" i="14"/>
  <c r="CP61" i="14"/>
  <c r="DH61" i="14"/>
  <c r="CY61" i="14"/>
  <c r="V61" i="14"/>
  <c r="AE61" i="14"/>
  <c r="D6" i="17"/>
  <c r="V281" i="1"/>
  <c r="BX145" i="14"/>
  <c r="AW145" i="14"/>
  <c r="D145" i="14"/>
  <c r="CB279" i="1"/>
  <c r="CA279" i="1"/>
  <c r="AW279" i="1"/>
  <c r="L61" i="14" s="1"/>
  <c r="V283" i="1"/>
  <c r="V282" i="1"/>
  <c r="H352" i="18"/>
  <c r="H353" i="18"/>
  <c r="H354" i="18"/>
  <c r="H356" i="18"/>
  <c r="EQE187" i="6"/>
  <c r="H419" i="18"/>
  <c r="H355" i="18"/>
  <c r="H351" i="18"/>
  <c r="N61" i="14" l="1"/>
  <c r="O61" i="14"/>
  <c r="AH419" i="18"/>
  <c r="AH353" i="18"/>
  <c r="AH351" i="18"/>
  <c r="AH354" i="18"/>
  <c r="AH356" i="18"/>
  <c r="AH355" i="18"/>
  <c r="AH352" i="18"/>
  <c r="AD61" i="14"/>
  <c r="AM61" i="14"/>
  <c r="DG61" i="14"/>
  <c r="BN61" i="14"/>
  <c r="U61" i="14"/>
  <c r="BE61" i="14"/>
  <c r="CF61" i="14"/>
  <c r="CO61" i="14"/>
  <c r="CX61" i="14"/>
  <c r="BZ145" i="14"/>
  <c r="BY145" i="14"/>
  <c r="E6" i="17"/>
  <c r="F145" i="14"/>
  <c r="E145" i="14"/>
  <c r="W282" i="1"/>
  <c r="X282" i="1"/>
  <c r="Y282" i="1" s="1"/>
  <c r="BV282" i="1" s="1"/>
  <c r="X281" i="1"/>
  <c r="Y281" i="1" s="1"/>
  <c r="BV281" i="1" s="1"/>
  <c r="ER66" i="14" s="1"/>
  <c r="W281" i="1"/>
  <c r="W283" i="1"/>
  <c r="X283" i="1"/>
  <c r="Y283" i="1" s="1"/>
  <c r="BV283" i="1" s="1"/>
  <c r="AX145" i="14"/>
  <c r="AY145" i="14"/>
  <c r="ER71" i="14" l="1"/>
  <c r="ER72" i="14"/>
  <c r="R61" i="14"/>
  <c r="ER68" i="14"/>
  <c r="ER70" i="14"/>
  <c r="ER67" i="14"/>
  <c r="ER69" i="14"/>
  <c r="CC145" i="14"/>
  <c r="I145" i="14"/>
  <c r="BB145" i="14"/>
  <c r="CC281" i="1"/>
  <c r="B6" i="17" s="1"/>
  <c r="BU281" i="1"/>
  <c r="EQ66" i="14" s="1"/>
  <c r="ES66" i="14" s="1"/>
  <c r="EW66" i="14" s="1"/>
  <c r="DA61" i="14"/>
  <c r="CZ61" i="14"/>
  <c r="AP61" i="14"/>
  <c r="AT61" i="14" s="1"/>
  <c r="AO61" i="14"/>
  <c r="CR61" i="14"/>
  <c r="CQ61" i="14"/>
  <c r="W61" i="14"/>
  <c r="X61" i="14"/>
  <c r="AF61" i="14"/>
  <c r="AG61" i="14"/>
  <c r="CI61" i="14"/>
  <c r="CH61" i="14"/>
  <c r="BP61" i="14"/>
  <c r="BQ61" i="14"/>
  <c r="BU283" i="1"/>
  <c r="CC283" i="1"/>
  <c r="CC282" i="1"/>
  <c r="BU282" i="1"/>
  <c r="BG61" i="14"/>
  <c r="BH61" i="14"/>
  <c r="DI61" i="14"/>
  <c r="DJ61" i="14"/>
  <c r="EQ71" i="14" l="1"/>
  <c r="ES71" i="14" s="1"/>
  <c r="EW71" i="14" s="1"/>
  <c r="EQ72" i="14"/>
  <c r="ES72" i="14" s="1"/>
  <c r="EW72" i="14" s="1"/>
  <c r="EQ67" i="14"/>
  <c r="ES67" i="14" s="1"/>
  <c r="EW67" i="14" s="1"/>
  <c r="EQ69" i="14"/>
  <c r="EQ68" i="14"/>
  <c r="ES68" i="14" s="1"/>
  <c r="EW68" i="14" s="1"/>
  <c r="EQ70" i="14"/>
  <c r="DM61" i="14"/>
  <c r="DV61" i="14"/>
  <c r="CU61" i="14"/>
  <c r="AS61" i="14"/>
  <c r="BK61" i="14"/>
  <c r="AA61" i="14"/>
  <c r="BT61" i="14"/>
  <c r="CL61" i="14"/>
  <c r="DD61" i="14"/>
  <c r="AJ61" i="14"/>
  <c r="ES70" i="14" l="1"/>
  <c r="EW70" i="14" s="1"/>
  <c r="ES69" i="14"/>
  <c r="EW69" i="1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ubsectionsESS" type="6" refreshedVersion="3" background="1" saveData="1">
    <textPr codePage="852" sourceFile="D:\POLIDR\_POLIPRL\20170818 temperatureControlCables\subsectionsESS.csv" thousands=" " tab="0" comma="1">
      <textFields count="26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<sst xmlns="http://schemas.openxmlformats.org/spreadsheetml/2006/main" count="2689" uniqueCount="1251">
  <si>
    <t>Solution 2</t>
  </si>
  <si>
    <t>PRLTAP</t>
  </si>
  <si>
    <t>Coupler length</t>
  </si>
  <si>
    <t>Maximum heating power[W]</t>
  </si>
  <si>
    <t>Rigid line no.</t>
  </si>
  <si>
    <t>STUB</t>
  </si>
  <si>
    <t>STUB position [m]</t>
  </si>
  <si>
    <t>STUB Name</t>
  </si>
  <si>
    <t>In stub</t>
  </si>
  <si>
    <t>Loops</t>
  </si>
  <si>
    <t>Extension cords</t>
  </si>
  <si>
    <t>N-type Adapter</t>
  </si>
  <si>
    <t>Gas inlet</t>
  </si>
  <si>
    <t>No. of loops</t>
  </si>
  <si>
    <t xml:space="preserve">Power </t>
  </si>
  <si>
    <t>Total Power</t>
  </si>
  <si>
    <t>8 wires</t>
  </si>
  <si>
    <t>3 wire</t>
  </si>
  <si>
    <t>Requested</t>
  </si>
  <si>
    <t>STUB No.</t>
  </si>
  <si>
    <t>Number of loops</t>
  </si>
  <si>
    <t>Power consumption</t>
  </si>
  <si>
    <t>Temp. Sensors cables</t>
  </si>
  <si>
    <t>Heating cables</t>
  </si>
  <si>
    <t>Temp. Sensors</t>
  </si>
  <si>
    <t>Total cables</t>
  </si>
  <si>
    <t>Line name [Dev-Idx]</t>
  </si>
  <si>
    <t>What</t>
  </si>
  <si>
    <t>Dev</t>
  </si>
  <si>
    <t>Rigid line</t>
  </si>
  <si>
    <t>L</t>
  </si>
  <si>
    <t>C</t>
  </si>
  <si>
    <t>Junction box</t>
  </si>
  <si>
    <t>Line prefix [Dev-Idx]</t>
  </si>
  <si>
    <t>Coupler name [Dev-Idx]</t>
  </si>
  <si>
    <t>Junction box name [Dev-Idx]</t>
  </si>
  <si>
    <t>Line sensor name [Dev-Idx]</t>
  </si>
  <si>
    <t>Coupler sensor name [Dev-Idx]</t>
  </si>
  <si>
    <t>Sensor</t>
  </si>
  <si>
    <t>Heater</t>
  </si>
  <si>
    <t>Line heater name [Dev-Idx]</t>
  </si>
  <si>
    <t>Names</t>
  </si>
  <si>
    <t>Section</t>
  </si>
  <si>
    <t>Sub</t>
  </si>
  <si>
    <t>-</t>
  </si>
  <si>
    <t>:</t>
  </si>
  <si>
    <t>Dis</t>
  </si>
  <si>
    <t>RFS</t>
  </si>
  <si>
    <t>prefix</t>
  </si>
  <si>
    <t>[var]</t>
  </si>
  <si>
    <t>Idx</t>
  </si>
  <si>
    <t>Tap-Point full name</t>
  </si>
  <si>
    <t>_</t>
  </si>
  <si>
    <t>PRLRL</t>
  </si>
  <si>
    <t xml:space="preserve">Coupler </t>
  </si>
  <si>
    <t>PRLTE</t>
  </si>
  <si>
    <t>PRLEH</t>
  </si>
  <si>
    <t>PRLJBox</t>
  </si>
  <si>
    <t>StubName</t>
  </si>
  <si>
    <t>Stub</t>
  </si>
  <si>
    <t>Jbox</t>
  </si>
  <si>
    <t>Coupler</t>
  </si>
  <si>
    <t>PRLCpl</t>
  </si>
  <si>
    <t>PRLTap</t>
  </si>
  <si>
    <t>i</t>
  </si>
  <si>
    <t>a</t>
  </si>
  <si>
    <t>b</t>
  </si>
  <si>
    <t>c</t>
  </si>
  <si>
    <t>d</t>
  </si>
  <si>
    <t>e</t>
  </si>
  <si>
    <t>f</t>
  </si>
  <si>
    <t>g</t>
  </si>
  <si>
    <t>h</t>
  </si>
  <si>
    <t>j</t>
  </si>
  <si>
    <t>k</t>
  </si>
  <si>
    <t>Is there possibility to change name of DISCIPLINE: RFS-&gt;PRL? Or RFS-&gt;RFSPRL?</t>
  </si>
  <si>
    <t>Tap point</t>
  </si>
  <si>
    <t>Tap</t>
  </si>
  <si>
    <t>1st option</t>
  </si>
  <si>
    <t>2nd option</t>
  </si>
  <si>
    <t>Cpl</t>
  </si>
  <si>
    <t>Rigid Line</t>
  </si>
  <si>
    <t>RL</t>
  </si>
  <si>
    <t>Temperature sensor</t>
  </si>
  <si>
    <t>TE</t>
  </si>
  <si>
    <t>Electrical heater</t>
  </si>
  <si>
    <t>EH</t>
  </si>
  <si>
    <t>Junction Box</t>
  </si>
  <si>
    <t>TS</t>
  </si>
  <si>
    <t>PRLTS</t>
  </si>
  <si>
    <t>Coaxial Cable</t>
  </si>
  <si>
    <t>CC</t>
  </si>
  <si>
    <t>in Cable Database https://cable.esss.lu.se/</t>
  </si>
  <si>
    <t>and in Naming Service https://naming.esss.lu.se/devices.xhtml</t>
  </si>
  <si>
    <t>ANSWER:</t>
  </si>
  <si>
    <t xml:space="preserve">Reason: </t>
  </si>
  <si>
    <t>Temperature Sensor</t>
  </si>
  <si>
    <t>Device</t>
  </si>
  <si>
    <t>PRLCC</t>
  </si>
  <si>
    <t>ANSWER</t>
  </si>
  <si>
    <t>QUESTIONS</t>
  </si>
  <si>
    <t>Then the names (DEVICE field) of components in our system would be shorter</t>
  </si>
  <si>
    <r>
      <t>If we do not change that there can be name collision with things like</t>
    </r>
    <r>
      <rPr>
        <b/>
        <sz val="10"/>
        <rFont val="Arial"/>
        <family val="2"/>
        <charset val="238"/>
      </rPr>
      <t xml:space="preserve"> temperature sensors</t>
    </r>
  </si>
  <si>
    <t>now that DEVICE is called TE in our system, but there can be more TE in the same subsection in RFS system with the same index</t>
  </si>
  <si>
    <t>please fill your answers in yellow fields</t>
  </si>
  <si>
    <t>please fill names, which you choose and accept in yellow fields</t>
  </si>
  <si>
    <r>
      <rPr>
        <b/>
        <sz val="10"/>
        <rFont val="Arial"/>
        <family val="2"/>
        <charset val="238"/>
      </rPr>
      <t>yes</t>
    </r>
    <r>
      <rPr>
        <sz val="10"/>
        <rFont val="Arial"/>
        <family val="2"/>
        <charset val="238"/>
      </rPr>
      <t>, there can be change to DISCIPLINE PRL or RFSPRL</t>
    </r>
  </si>
  <si>
    <r>
      <rPr>
        <b/>
        <sz val="10"/>
        <rFont val="Arial"/>
        <family val="2"/>
        <charset val="238"/>
      </rPr>
      <t>no</t>
    </r>
    <r>
      <rPr>
        <sz val="10"/>
        <rFont val="Arial"/>
        <family val="2"/>
        <charset val="238"/>
      </rPr>
      <t>, DISCIPLINE has to be RFS</t>
    </r>
  </si>
  <si>
    <r>
      <t xml:space="preserve">names of system </t>
    </r>
    <r>
      <rPr>
        <b/>
        <sz val="10"/>
        <rFont val="Arial"/>
        <family val="2"/>
        <charset val="238"/>
      </rPr>
      <t>without prefix "PRL"</t>
    </r>
    <r>
      <rPr>
        <sz val="10"/>
        <rFont val="Arial"/>
        <family val="2"/>
        <charset val="238"/>
      </rPr>
      <t xml:space="preserve"> in name eg. PRLTap-&gt;Tap</t>
    </r>
  </si>
  <si>
    <r>
      <t xml:space="preserve">we think, that ALL DEVICE names should start </t>
    </r>
    <r>
      <rPr>
        <b/>
        <sz val="10"/>
        <rFont val="Arial"/>
        <family val="2"/>
        <charset val="238"/>
      </rPr>
      <t>with "PRL" prefix</t>
    </r>
  </si>
  <si>
    <t xml:space="preserve">We think, that there are mistakes in SUBSECTION names   </t>
  </si>
  <si>
    <t>Where (to which Sec-Sub) belong rigid lines (green ones PRLRL in the sheet "Model_solution1")</t>
  </si>
  <si>
    <t>or should be in1, in2, …, out1, out2, … ?</t>
  </si>
  <si>
    <t>see sheet "Model_solution1"</t>
  </si>
  <si>
    <t>because that is SUBSECTION 040 of SECTION DTL</t>
  </si>
  <si>
    <t>below a few entries of full names of following tap points which show that there is somenthing wrong with that</t>
  </si>
  <si>
    <r>
      <t>MEBT-</t>
    </r>
    <r>
      <rPr>
        <b/>
        <sz val="10"/>
        <rFont val="Arial"/>
        <family val="2"/>
        <charset val="238"/>
      </rPr>
      <t>010PRL</t>
    </r>
    <r>
      <rPr>
        <sz val="10"/>
        <rFont val="Arial"/>
        <family val="2"/>
        <charset val="238"/>
      </rPr>
      <t>:RFS-PRLTAP-001</t>
    </r>
  </si>
  <si>
    <r>
      <t>MEBT-</t>
    </r>
    <r>
      <rPr>
        <b/>
        <sz val="10"/>
        <rFont val="Arial"/>
        <family val="2"/>
        <charset val="238"/>
      </rPr>
      <t>010PRL</t>
    </r>
    <r>
      <rPr>
        <sz val="10"/>
        <rFont val="Arial"/>
        <family val="2"/>
        <charset val="238"/>
      </rPr>
      <t>:RFS-PRLTAP-002</t>
    </r>
  </si>
  <si>
    <r>
      <t>DTL-</t>
    </r>
    <r>
      <rPr>
        <b/>
        <sz val="10"/>
        <rFont val="Arial"/>
        <family val="2"/>
        <charset val="238"/>
      </rPr>
      <t>010PRL</t>
    </r>
    <r>
      <rPr>
        <sz val="10"/>
        <rFont val="Arial"/>
        <family val="2"/>
        <charset val="238"/>
      </rPr>
      <t>:RFS-PRLTAP-003</t>
    </r>
  </si>
  <si>
    <r>
      <t>DTL-</t>
    </r>
    <r>
      <rPr>
        <b/>
        <sz val="10"/>
        <rFont val="Arial"/>
        <family val="2"/>
        <charset val="238"/>
      </rPr>
      <t>020PRL</t>
    </r>
    <r>
      <rPr>
        <sz val="10"/>
        <rFont val="Arial"/>
        <family val="2"/>
        <charset val="238"/>
      </rPr>
      <t>:RFS-PRLTAP-004</t>
    </r>
  </si>
  <si>
    <r>
      <t>DTL-</t>
    </r>
    <r>
      <rPr>
        <b/>
        <sz val="10"/>
        <rFont val="Arial"/>
        <family val="2"/>
        <charset val="238"/>
      </rPr>
      <t>040PRL</t>
    </r>
    <r>
      <rPr>
        <sz val="10"/>
        <rFont val="Arial"/>
        <family val="2"/>
        <charset val="238"/>
      </rPr>
      <t>:RFS-PRLTAP-005</t>
    </r>
  </si>
  <si>
    <r>
      <t>SPK-</t>
    </r>
    <r>
      <rPr>
        <b/>
        <sz val="10"/>
        <rFont val="Arial"/>
        <family val="2"/>
        <charset val="238"/>
      </rPr>
      <t>010PRL</t>
    </r>
    <r>
      <rPr>
        <sz val="10"/>
        <rFont val="Arial"/>
        <family val="2"/>
        <charset val="238"/>
      </rPr>
      <t>:RFS-PRLTAP-006</t>
    </r>
  </si>
  <si>
    <r>
      <t>SPK-</t>
    </r>
    <r>
      <rPr>
        <b/>
        <sz val="10"/>
        <rFont val="Arial"/>
        <family val="2"/>
        <charset val="238"/>
      </rPr>
      <t>020PRL</t>
    </r>
    <r>
      <rPr>
        <sz val="10"/>
        <rFont val="Arial"/>
        <family val="2"/>
        <charset val="238"/>
      </rPr>
      <t>:RFS-PRLTAP-007</t>
    </r>
  </si>
  <si>
    <r>
      <t>SPK-</t>
    </r>
    <r>
      <rPr>
        <b/>
        <sz val="10"/>
        <rFont val="Arial"/>
        <family val="2"/>
        <charset val="238"/>
      </rPr>
      <t>040PRL</t>
    </r>
    <r>
      <rPr>
        <sz val="10"/>
        <rFont val="Arial"/>
        <family val="2"/>
        <charset val="238"/>
      </rPr>
      <t>:RFS-PRLTAP-008</t>
    </r>
  </si>
  <si>
    <r>
      <t>SPK-</t>
    </r>
    <r>
      <rPr>
        <b/>
        <sz val="10"/>
        <rFont val="Arial"/>
        <family val="2"/>
        <charset val="238"/>
      </rPr>
      <t>060PRL</t>
    </r>
    <r>
      <rPr>
        <sz val="10"/>
        <rFont val="Arial"/>
        <family val="2"/>
        <charset val="238"/>
      </rPr>
      <t>:RFS-PRLTAP-009</t>
    </r>
  </si>
  <si>
    <r>
      <t>SPK-</t>
    </r>
    <r>
      <rPr>
        <b/>
        <sz val="10"/>
        <rFont val="Arial"/>
        <family val="2"/>
        <charset val="238"/>
      </rPr>
      <t>080PRL</t>
    </r>
    <r>
      <rPr>
        <sz val="10"/>
        <rFont val="Arial"/>
        <family val="2"/>
        <charset val="238"/>
      </rPr>
      <t>:RFS-PRLTAP-010</t>
    </r>
  </si>
  <si>
    <r>
      <t>SPK-</t>
    </r>
    <r>
      <rPr>
        <b/>
        <sz val="10"/>
        <rFont val="Arial"/>
        <family val="2"/>
        <charset val="238"/>
      </rPr>
      <t>100PRL</t>
    </r>
    <r>
      <rPr>
        <sz val="10"/>
        <rFont val="Arial"/>
        <family val="2"/>
        <charset val="238"/>
      </rPr>
      <t>:RFS-PRLTAP-011</t>
    </r>
  </si>
  <si>
    <r>
      <t>SPK-</t>
    </r>
    <r>
      <rPr>
        <b/>
        <sz val="10"/>
        <rFont val="Arial"/>
        <family val="2"/>
        <charset val="238"/>
      </rPr>
      <t>120PRL</t>
    </r>
    <r>
      <rPr>
        <sz val="10"/>
        <rFont val="Arial"/>
        <family val="2"/>
        <charset val="238"/>
      </rPr>
      <t>:RFS-PRLTAP-012</t>
    </r>
  </si>
  <si>
    <t>What is convention of full names of outputs?</t>
  </si>
  <si>
    <t>for example how to write full name of output "a" from tap point called MEBT-010:RFS-PRLTap-001</t>
  </si>
  <si>
    <t>Power Divider</t>
  </si>
  <si>
    <t>PD</t>
  </si>
  <si>
    <t>PRLPD</t>
  </si>
  <si>
    <t>Dummy Load</t>
  </si>
  <si>
    <t>DL</t>
  </si>
  <si>
    <t>Gas Inlet</t>
  </si>
  <si>
    <t>GI</t>
  </si>
  <si>
    <t>PRLDL</t>
  </si>
  <si>
    <t>PRLGI</t>
  </si>
  <si>
    <r>
      <t xml:space="preserve">like </t>
    </r>
    <r>
      <rPr>
        <b/>
        <sz val="10"/>
        <color rgb="FFFF0000"/>
        <rFont val="Arial"/>
        <family val="2"/>
        <charset val="238"/>
      </rPr>
      <t>040PRL</t>
    </r>
    <r>
      <rPr>
        <u/>
        <sz val="10"/>
        <rFont val="Arial"/>
        <family val="2"/>
        <charset val="238"/>
      </rPr>
      <t xml:space="preserve"> </t>
    </r>
    <r>
      <rPr>
        <b/>
        <u/>
        <sz val="10"/>
        <rFont val="Arial"/>
        <family val="2"/>
        <charset val="238"/>
      </rPr>
      <t>in the picture on the right</t>
    </r>
    <r>
      <rPr>
        <u/>
        <sz val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(from cable database), there should be only </t>
    </r>
    <r>
      <rPr>
        <b/>
        <sz val="10"/>
        <color rgb="FFFF0000"/>
        <rFont val="Arial"/>
        <family val="2"/>
        <charset val="238"/>
      </rPr>
      <t>040</t>
    </r>
    <r>
      <rPr>
        <sz val="10"/>
        <rFont val="Arial"/>
        <family val="2"/>
        <charset val="238"/>
      </rPr>
      <t>.</t>
    </r>
  </si>
  <si>
    <r>
      <t xml:space="preserve">that mistake is present in </t>
    </r>
    <r>
      <rPr>
        <u/>
        <sz val="10"/>
        <rFont val="Arial"/>
        <family val="2"/>
        <charset val="238"/>
      </rPr>
      <t>every entry</t>
    </r>
    <r>
      <rPr>
        <sz val="10"/>
        <rFont val="Arial"/>
        <family val="2"/>
        <charset val="238"/>
      </rPr>
      <t>, when you search "</t>
    </r>
    <r>
      <rPr>
        <b/>
        <sz val="10"/>
        <rFont val="Arial"/>
        <family val="2"/>
        <charset val="238"/>
      </rPr>
      <t>PRL</t>
    </r>
    <r>
      <rPr>
        <sz val="10"/>
        <rFont val="Arial"/>
        <family val="2"/>
        <charset val="238"/>
      </rPr>
      <t xml:space="preserve">" in </t>
    </r>
    <r>
      <rPr>
        <b/>
        <sz val="10"/>
        <rFont val="Arial"/>
        <family val="2"/>
        <charset val="238"/>
      </rPr>
      <t>Cable Database</t>
    </r>
    <r>
      <rPr>
        <sz val="10"/>
        <rFont val="Arial"/>
        <family val="2"/>
        <charset val="238"/>
      </rPr>
      <t>, in column "</t>
    </r>
    <r>
      <rPr>
        <b/>
        <sz val="10"/>
        <rFont val="Arial"/>
        <family val="2"/>
        <charset val="238"/>
      </rPr>
      <t>From Device A"</t>
    </r>
  </si>
  <si>
    <r>
      <t xml:space="preserve">see also that names present in the sheet </t>
    </r>
    <r>
      <rPr>
        <b/>
        <u/>
        <sz val="10"/>
        <rFont val="Arial"/>
        <family val="2"/>
        <charset val="238"/>
      </rPr>
      <t>"Model_solution1"</t>
    </r>
    <r>
      <rPr>
        <sz val="10"/>
        <rFont val="Arial"/>
        <family val="2"/>
        <charset val="238"/>
      </rPr>
      <t xml:space="preserve"> in that excel file</t>
    </r>
  </si>
  <si>
    <t>should be:</t>
  </si>
  <si>
    <r>
      <t>MEBT-</t>
    </r>
    <r>
      <rPr>
        <b/>
        <sz val="10"/>
        <rFont val="Arial"/>
        <family val="2"/>
        <charset val="238"/>
      </rPr>
      <t>010</t>
    </r>
    <r>
      <rPr>
        <sz val="10"/>
        <rFont val="Arial"/>
        <family val="2"/>
        <charset val="238"/>
      </rPr>
      <t>:RFS-PRLTAP-001</t>
    </r>
  </si>
  <si>
    <r>
      <t>MEBT-</t>
    </r>
    <r>
      <rPr>
        <b/>
        <sz val="10"/>
        <rFont val="Arial"/>
        <family val="2"/>
        <charset val="238"/>
      </rPr>
      <t>010</t>
    </r>
    <r>
      <rPr>
        <sz val="10"/>
        <rFont val="Arial"/>
        <family val="2"/>
        <charset val="238"/>
      </rPr>
      <t>:RFS-PRLTAP-002</t>
    </r>
  </si>
  <si>
    <r>
      <t>DTL-</t>
    </r>
    <r>
      <rPr>
        <b/>
        <sz val="10"/>
        <rFont val="Arial"/>
        <family val="2"/>
        <charset val="238"/>
      </rPr>
      <t>010</t>
    </r>
    <r>
      <rPr>
        <sz val="10"/>
        <rFont val="Arial"/>
        <family val="2"/>
        <charset val="238"/>
      </rPr>
      <t>:RFS-PRLTAP-003</t>
    </r>
  </si>
  <si>
    <r>
      <t>DTL-</t>
    </r>
    <r>
      <rPr>
        <b/>
        <sz val="10"/>
        <rFont val="Arial"/>
        <family val="2"/>
        <charset val="238"/>
      </rPr>
      <t>020</t>
    </r>
    <r>
      <rPr>
        <sz val="10"/>
        <rFont val="Arial"/>
        <family val="2"/>
        <charset val="238"/>
      </rPr>
      <t>:RFS-PRLTAP-004</t>
    </r>
  </si>
  <si>
    <r>
      <t>DTL-</t>
    </r>
    <r>
      <rPr>
        <b/>
        <sz val="10"/>
        <rFont val="Arial"/>
        <family val="2"/>
        <charset val="238"/>
      </rPr>
      <t>040</t>
    </r>
    <r>
      <rPr>
        <sz val="10"/>
        <rFont val="Arial"/>
        <family val="2"/>
        <charset val="238"/>
      </rPr>
      <t>:RFS-PRLTAP-005</t>
    </r>
  </si>
  <si>
    <r>
      <t>SPK-</t>
    </r>
    <r>
      <rPr>
        <b/>
        <sz val="10"/>
        <rFont val="Arial"/>
        <family val="2"/>
        <charset val="238"/>
      </rPr>
      <t>010</t>
    </r>
    <r>
      <rPr>
        <sz val="10"/>
        <rFont val="Arial"/>
        <family val="2"/>
        <charset val="238"/>
      </rPr>
      <t>:RFS-PRLTAP-006</t>
    </r>
  </si>
  <si>
    <r>
      <t>SPK-</t>
    </r>
    <r>
      <rPr>
        <b/>
        <sz val="10"/>
        <rFont val="Arial"/>
        <family val="2"/>
        <charset val="238"/>
      </rPr>
      <t>020</t>
    </r>
    <r>
      <rPr>
        <sz val="10"/>
        <rFont val="Arial"/>
        <family val="2"/>
        <charset val="238"/>
      </rPr>
      <t>:RFS-PRLTAP-007</t>
    </r>
  </si>
  <si>
    <r>
      <t>SPK-</t>
    </r>
    <r>
      <rPr>
        <b/>
        <sz val="10"/>
        <rFont val="Arial"/>
        <family val="2"/>
        <charset val="238"/>
      </rPr>
      <t>040</t>
    </r>
    <r>
      <rPr>
        <sz val="10"/>
        <rFont val="Arial"/>
        <family val="2"/>
        <charset val="238"/>
      </rPr>
      <t>:RFS-PRLTAP-008</t>
    </r>
  </si>
  <si>
    <r>
      <t>SPK-</t>
    </r>
    <r>
      <rPr>
        <b/>
        <sz val="10"/>
        <rFont val="Arial"/>
        <family val="2"/>
        <charset val="238"/>
      </rPr>
      <t>060</t>
    </r>
    <r>
      <rPr>
        <sz val="10"/>
        <rFont val="Arial"/>
        <family val="2"/>
        <charset val="238"/>
      </rPr>
      <t>:RFS-PRLTAP-009</t>
    </r>
  </si>
  <si>
    <r>
      <t>SPK-</t>
    </r>
    <r>
      <rPr>
        <b/>
        <sz val="10"/>
        <rFont val="Arial"/>
        <family val="2"/>
        <charset val="238"/>
      </rPr>
      <t>080</t>
    </r>
    <r>
      <rPr>
        <sz val="10"/>
        <rFont val="Arial"/>
        <family val="2"/>
        <charset val="238"/>
      </rPr>
      <t>:RFS-PRLTAP-010</t>
    </r>
  </si>
  <si>
    <r>
      <t>SPK-</t>
    </r>
    <r>
      <rPr>
        <b/>
        <sz val="10"/>
        <rFont val="Arial"/>
        <family val="2"/>
        <charset val="238"/>
      </rPr>
      <t>100</t>
    </r>
    <r>
      <rPr>
        <sz val="10"/>
        <rFont val="Arial"/>
        <family val="2"/>
        <charset val="238"/>
      </rPr>
      <t>:RFS-PRLTAP-011</t>
    </r>
  </si>
  <si>
    <r>
      <t>SPK-</t>
    </r>
    <r>
      <rPr>
        <b/>
        <sz val="10"/>
        <rFont val="Arial"/>
        <family val="2"/>
        <charset val="238"/>
      </rPr>
      <t>120</t>
    </r>
    <r>
      <rPr>
        <sz val="10"/>
        <rFont val="Arial"/>
        <family val="2"/>
        <charset val="238"/>
      </rPr>
      <t>:RFS-PRLTAP-012</t>
    </r>
  </si>
  <si>
    <t>changes should be made in all databases</t>
  </si>
  <si>
    <t>are we right?</t>
  </si>
  <si>
    <t>so that DEVICE should be now called PRLTE instead</t>
  </si>
  <si>
    <t>We present naming convention in two cases: DISCIPLINE can be changed to PRL or RFSPRL and if can not be changed</t>
  </si>
  <si>
    <r>
      <t xml:space="preserve">You can take a look on sheet </t>
    </r>
    <r>
      <rPr>
        <b/>
        <u/>
        <sz val="10"/>
        <rFont val="Arial"/>
        <family val="2"/>
        <charset val="238"/>
      </rPr>
      <t>"Model_solution1"</t>
    </r>
  </si>
  <si>
    <t>&lt;-Name PRLTap is already in databeses</t>
  </si>
  <si>
    <t>Index of devices located on other devices</t>
  </si>
  <si>
    <r>
      <t xml:space="preserve">There are temperature sensors (PRLTE - </t>
    </r>
    <r>
      <rPr>
        <b/>
        <u/>
        <sz val="10"/>
        <rFont val="Arial"/>
        <family val="2"/>
        <charset val="238"/>
      </rPr>
      <t>see "Model_solution1"</t>
    </r>
    <r>
      <rPr>
        <sz val="10"/>
        <rFont val="Arial"/>
        <family val="2"/>
        <charset val="238"/>
      </rPr>
      <t>) and electrical heaters (PRLEH)</t>
    </r>
  </si>
  <si>
    <t>which are put on rigid lines (PRLRL), couplers (PRLCpl) and Tap points (PRLTap)</t>
  </si>
  <si>
    <t>and they index is like PRLTE-YXXX</t>
  </si>
  <si>
    <r>
      <t xml:space="preserve">where </t>
    </r>
    <r>
      <rPr>
        <b/>
        <sz val="10"/>
        <rFont val="Arial"/>
        <family val="2"/>
        <charset val="238"/>
      </rPr>
      <t>Y</t>
    </r>
    <r>
      <rPr>
        <sz val="10"/>
        <rFont val="Arial"/>
        <family val="2"/>
        <charset val="238"/>
      </rPr>
      <t xml:space="preserve"> can be: </t>
    </r>
    <r>
      <rPr>
        <b/>
        <sz val="10"/>
        <rFont val="Arial"/>
        <family val="2"/>
        <charset val="238"/>
      </rPr>
      <t/>
    </r>
  </si>
  <si>
    <r>
      <rPr>
        <b/>
        <sz val="10"/>
        <rFont val="Arial"/>
        <family val="2"/>
        <charset val="238"/>
      </rPr>
      <t>L</t>
    </r>
    <r>
      <rPr>
        <sz val="10"/>
        <rFont val="Arial"/>
        <family val="2"/>
        <charset val="238"/>
      </rPr>
      <t xml:space="preserve"> - which means that temperature sensor is put on Rigid</t>
    </r>
    <r>
      <rPr>
        <b/>
        <sz val="10"/>
        <rFont val="Arial"/>
        <family val="2"/>
        <charset val="238"/>
      </rPr>
      <t xml:space="preserve"> L</t>
    </r>
    <r>
      <rPr>
        <sz val="10"/>
        <rFont val="Arial"/>
        <family val="2"/>
        <charset val="238"/>
      </rPr>
      <t xml:space="preserve">ine </t>
    </r>
  </si>
  <si>
    <r>
      <rPr>
        <b/>
        <sz val="10"/>
        <rFont val="Arial"/>
        <family val="2"/>
        <charset val="238"/>
      </rPr>
      <t>C</t>
    </r>
    <r>
      <rPr>
        <sz val="10"/>
        <rFont val="Arial"/>
        <family val="2"/>
        <charset val="238"/>
      </rPr>
      <t xml:space="preserve"> - which means that temperature sensor is put on </t>
    </r>
    <r>
      <rPr>
        <b/>
        <sz val="10"/>
        <rFont val="Arial"/>
        <family val="2"/>
        <charset val="238"/>
      </rPr>
      <t>C</t>
    </r>
    <r>
      <rPr>
        <sz val="10"/>
        <rFont val="Arial"/>
        <family val="2"/>
        <charset val="238"/>
      </rPr>
      <t>oupler</t>
    </r>
  </si>
  <si>
    <r>
      <rPr>
        <b/>
        <sz val="10"/>
        <rFont val="Arial"/>
        <family val="2"/>
        <charset val="238"/>
      </rPr>
      <t>T</t>
    </r>
    <r>
      <rPr>
        <sz val="10"/>
        <rFont val="Arial"/>
        <family val="2"/>
        <charset val="238"/>
      </rPr>
      <t xml:space="preserve"> - which means that temperature sensor is put on </t>
    </r>
    <r>
      <rPr>
        <b/>
        <sz val="10"/>
        <rFont val="Arial"/>
        <family val="2"/>
        <charset val="238"/>
      </rPr>
      <t>T</t>
    </r>
    <r>
      <rPr>
        <sz val="10"/>
        <rFont val="Arial"/>
        <family val="2"/>
        <charset val="238"/>
      </rPr>
      <t>ap point</t>
    </r>
  </si>
  <si>
    <r>
      <t xml:space="preserve">and </t>
    </r>
    <r>
      <rPr>
        <b/>
        <sz val="10"/>
        <rFont val="Arial"/>
        <family val="2"/>
        <charset val="238"/>
      </rPr>
      <t>XXX</t>
    </r>
    <r>
      <rPr>
        <sz val="10"/>
        <rFont val="Arial"/>
        <family val="2"/>
        <charset val="238"/>
      </rPr>
      <t xml:space="preserve"> is the index of Rigid Line, Coupler or Tap point corresponding to sensor PRLTE/heater PRLEH</t>
    </r>
  </si>
  <si>
    <t>is that ok.?</t>
  </si>
  <si>
    <t>Output names</t>
  </si>
  <si>
    <r>
      <t xml:space="preserve">We prefere to call input and outputs like </t>
    </r>
    <r>
      <rPr>
        <b/>
        <sz val="10"/>
        <rFont val="Arial"/>
        <family val="2"/>
        <charset val="238"/>
      </rPr>
      <t xml:space="preserve">a,b,c, … </t>
    </r>
    <r>
      <rPr>
        <sz val="10"/>
        <rFont val="Arial"/>
        <family val="2"/>
        <charset val="238"/>
      </rPr>
      <t xml:space="preserve">(with </t>
    </r>
    <r>
      <rPr>
        <b/>
        <sz val="10"/>
        <rFont val="Arial"/>
        <family val="2"/>
        <charset val="238"/>
      </rPr>
      <t>small</t>
    </r>
    <r>
      <rPr>
        <sz val="10"/>
        <rFont val="Arial"/>
        <family val="2"/>
        <charset val="238"/>
      </rPr>
      <t xml:space="preserve"> letters) - see sheet "Model_solution1" -</t>
    </r>
    <r>
      <rPr>
        <b/>
        <sz val="10"/>
        <rFont val="Arial"/>
        <family val="2"/>
        <charset val="238"/>
      </rPr>
      <t xml:space="preserve"> is it ok.?</t>
    </r>
  </si>
  <si>
    <t>or something else?</t>
  </si>
  <si>
    <t>Where is place to put output name in Cable Database? Is that "user label field"? Or where?</t>
  </si>
  <si>
    <r>
      <t>something like MEBT-010:RFS-PRLTap-001</t>
    </r>
    <r>
      <rPr>
        <b/>
        <sz val="10"/>
        <rFont val="Arial"/>
        <family val="2"/>
        <charset val="238"/>
      </rPr>
      <t>-a</t>
    </r>
    <r>
      <rPr>
        <sz val="10"/>
        <rFont val="Arial"/>
        <family val="2"/>
        <charset val="238"/>
      </rPr>
      <t>? or what?</t>
    </r>
  </si>
  <si>
    <t>Are names of Sec-Sub of all Tap-points known?</t>
  </si>
  <si>
    <t>Let's say, that we know names (Sec-Sub) of Tap-points, so how should we assign rigid lines?</t>
  </si>
  <si>
    <t>thank you!</t>
  </si>
  <si>
    <t>SEC</t>
  </si>
  <si>
    <t>SUB</t>
  </si>
  <si>
    <t>Comment</t>
  </si>
  <si>
    <t>MEBT</t>
  </si>
  <si>
    <t>010</t>
  </si>
  <si>
    <t>DTL</t>
  </si>
  <si>
    <t>020</t>
  </si>
  <si>
    <t>030</t>
  </si>
  <si>
    <t>040</t>
  </si>
  <si>
    <t>050</t>
  </si>
  <si>
    <t>SPK</t>
  </si>
  <si>
    <t>060</t>
  </si>
  <si>
    <t>080</t>
  </si>
  <si>
    <t>100</t>
  </si>
  <si>
    <t>120</t>
  </si>
  <si>
    <t>130</t>
  </si>
  <si>
    <t>MBL</t>
  </si>
  <si>
    <t>070</t>
  </si>
  <si>
    <t>090</t>
  </si>
  <si>
    <t>HBL</t>
  </si>
  <si>
    <t>110</t>
  </si>
  <si>
    <t>140</t>
  </si>
  <si>
    <t>150</t>
  </si>
  <si>
    <t>160</t>
  </si>
  <si>
    <t>170</t>
  </si>
  <si>
    <t>180</t>
  </si>
  <si>
    <t>190</t>
  </si>
  <si>
    <t>200</t>
  </si>
  <si>
    <t>210</t>
  </si>
  <si>
    <t>XXZXXXXXX</t>
  </si>
  <si>
    <t>HEBT</t>
  </si>
  <si>
    <t>A2T</t>
  </si>
  <si>
    <t>?030</t>
  </si>
  <si>
    <t>?050</t>
  </si>
  <si>
    <t>?070</t>
  </si>
  <si>
    <t>Kto przydziela, że RL należy do tej a nie innej sekcji?</t>
  </si>
  <si>
    <t>MK</t>
  </si>
  <si>
    <t>chyba my, bo dostaliśmy arkusz do wypełnienia (poza supersekcją)</t>
  </si>
  <si>
    <t>source: https://bitbucket.org/europeanspallationsource/ess-lattice/src/d4d955187fea63fd9f01d019ebcc100f4954868a/CSV_Tables/TARGET/subsections.csv?at=next</t>
  </si>
  <si>
    <t>sect</t>
  </si>
  <si>
    <t>cell</t>
  </si>
  <si>
    <t>slot</t>
  </si>
  <si>
    <t>essname</t>
  </si>
  <si>
    <t>len[mm]</t>
  </si>
  <si>
    <t>s,s[mm]</t>
  </si>
  <si>
    <t>MCS,s,x[mm]</t>
  </si>
  <si>
    <t>MCS,s,y[mm]</t>
  </si>
  <si>
    <t>MCS,s,z[mm]</t>
  </si>
  <si>
    <t>s,m[mm]</t>
  </si>
  <si>
    <t>MCS,m,x[mm]</t>
  </si>
  <si>
    <t>MCS,m,y[mm]</t>
  </si>
  <si>
    <t>MCS,m,z[mm]</t>
  </si>
  <si>
    <t>s,e[mm]</t>
  </si>
  <si>
    <t>MCS,e,x[mm]</t>
  </si>
  <si>
    <t>MCS,e,y[mm]</t>
  </si>
  <si>
    <t>MCS,e,z[mm]</t>
  </si>
  <si>
    <t>TCS,s,x[mm]</t>
  </si>
  <si>
    <t>TCS,s,y[mm]</t>
  </si>
  <si>
    <t>TCS,s,z[mm]</t>
  </si>
  <si>
    <t>TCS,m,x[mm]</t>
  </si>
  <si>
    <t>TCS,m,y[mm]</t>
  </si>
  <si>
    <t>TCS,m,z[mm]</t>
  </si>
  <si>
    <t>TCS,e,x[mm]</t>
  </si>
  <si>
    <t>TCS,e,y[mm]</t>
  </si>
  <si>
    <t>TCS,e,z[mm]</t>
  </si>
  <si>
    <t>ISrc</t>
  </si>
  <si>
    <t>ISrc-010</t>
  </si>
  <si>
    <t>LEBT</t>
  </si>
  <si>
    <t>LEBT-010</t>
  </si>
  <si>
    <t>RFQ</t>
  </si>
  <si>
    <t>RFQ-010</t>
  </si>
  <si>
    <t>RFQ-020</t>
  </si>
  <si>
    <t>RFQ-030</t>
  </si>
  <si>
    <t>RFQ-040</t>
  </si>
  <si>
    <t>RFQ-050</t>
  </si>
  <si>
    <t>MEBT-010</t>
  </si>
  <si>
    <t>DTL-010</t>
  </si>
  <si>
    <t>DTL-020</t>
  </si>
  <si>
    <t>DTL-030</t>
  </si>
  <si>
    <t>DTL-040</t>
  </si>
  <si>
    <t>DTL-050</t>
  </si>
  <si>
    <t>Spk</t>
  </si>
  <si>
    <t>LWU</t>
  </si>
  <si>
    <t>Spk-010LWU</t>
  </si>
  <si>
    <t>Crm</t>
  </si>
  <si>
    <t>Spk-010Crm</t>
  </si>
  <si>
    <t>Spk-020LWU</t>
  </si>
  <si>
    <t>Spk-020Crm</t>
  </si>
  <si>
    <t>Spk-030LWU</t>
  </si>
  <si>
    <t>Spk-030Crm</t>
  </si>
  <si>
    <t>Spk-040LWU</t>
  </si>
  <si>
    <t>Spk-040Crm</t>
  </si>
  <si>
    <t>Spk-050LWU</t>
  </si>
  <si>
    <t>Spk-050Crm</t>
  </si>
  <si>
    <t>Spk-060LWU</t>
  </si>
  <si>
    <t>Spk-060Crm</t>
  </si>
  <si>
    <t>Spk-070LWU</t>
  </si>
  <si>
    <t>Spk-070Crm</t>
  </si>
  <si>
    <t>Spk-080LWU</t>
  </si>
  <si>
    <t>Spk-080Crm</t>
  </si>
  <si>
    <t>Spk-090LWU</t>
  </si>
  <si>
    <t>Spk-090Crm</t>
  </si>
  <si>
    <t>Spk-100LWU</t>
  </si>
  <si>
    <t>Spk-100Crm</t>
  </si>
  <si>
    <t>Spk-110LWU</t>
  </si>
  <si>
    <t>Spk-110Crm</t>
  </si>
  <si>
    <t>Spk-120LWU</t>
  </si>
  <si>
    <t>Spk-120Crm</t>
  </si>
  <si>
    <t>Spk-130LWU</t>
  </si>
  <si>
    <t>Spk-130Crm</t>
  </si>
  <si>
    <t>MBL-010LWU</t>
  </si>
  <si>
    <t>MBL-010Crm</t>
  </si>
  <si>
    <t>MBL-020LWU</t>
  </si>
  <si>
    <t>MBL-020Crm</t>
  </si>
  <si>
    <t>MBL-030LWU</t>
  </si>
  <si>
    <t>MBL-030Crm</t>
  </si>
  <si>
    <t>MBL-040LWU</t>
  </si>
  <si>
    <t>MBL-040Crm</t>
  </si>
  <si>
    <t>MBL-050LWU</t>
  </si>
  <si>
    <t>MBL-050Crm</t>
  </si>
  <si>
    <t>MBL-060LWU</t>
  </si>
  <si>
    <t>MBL-060Crm</t>
  </si>
  <si>
    <t>MBL-070LWU</t>
  </si>
  <si>
    <t>MBL-070Crm</t>
  </si>
  <si>
    <t>MBL-080LWU</t>
  </si>
  <si>
    <t>MBL-080Crm</t>
  </si>
  <si>
    <t>MBL-090LWU</t>
  </si>
  <si>
    <t>MBL-090Crm</t>
  </si>
  <si>
    <t>HBL-010LWU</t>
  </si>
  <si>
    <t>HBL-010Crm</t>
  </si>
  <si>
    <t>HBL-020LWU</t>
  </si>
  <si>
    <t>HBL-020Crm</t>
  </si>
  <si>
    <t>HBL-030LWU</t>
  </si>
  <si>
    <t>HBL-030Crm</t>
  </si>
  <si>
    <t>HBL-040LWU</t>
  </si>
  <si>
    <t>HBL-040Crm</t>
  </si>
  <si>
    <t>HBL-050LWU</t>
  </si>
  <si>
    <t>HBL-050Crm</t>
  </si>
  <si>
    <t>HBL-060LWU</t>
  </si>
  <si>
    <t>HBL-060Crm</t>
  </si>
  <si>
    <t>HBL-070LWU</t>
  </si>
  <si>
    <t>HBL-070Crm</t>
  </si>
  <si>
    <t>HBL-080LWU</t>
  </si>
  <si>
    <t>HBL-080Crm</t>
  </si>
  <si>
    <t>HBL-090LWU</t>
  </si>
  <si>
    <t>HBL-090Crm</t>
  </si>
  <si>
    <t>HBL-100LWU</t>
  </si>
  <si>
    <t>HBL-100Crm</t>
  </si>
  <si>
    <t>HBL-110LWU</t>
  </si>
  <si>
    <t>HBL-110Crm</t>
  </si>
  <si>
    <t>HBL-120LWU</t>
  </si>
  <si>
    <t>HBL-120Crm</t>
  </si>
  <si>
    <t>HBL-130LWU</t>
  </si>
  <si>
    <t>HBL-130Crm</t>
  </si>
  <si>
    <t>HBL-140LWU</t>
  </si>
  <si>
    <t>HBL-140Crm</t>
  </si>
  <si>
    <t>HBL-150LWU</t>
  </si>
  <si>
    <t>HBL-150Crm</t>
  </si>
  <si>
    <t>HBL-160LWU</t>
  </si>
  <si>
    <t>HBL-160Crm</t>
  </si>
  <si>
    <t>HBL-170LWU</t>
  </si>
  <si>
    <t>HBL-170Crm</t>
  </si>
  <si>
    <t>HBL-180LWU</t>
  </si>
  <si>
    <t>HBL-180Crm</t>
  </si>
  <si>
    <t>HBL-190LWU</t>
  </si>
  <si>
    <t>HBL-190Crm</t>
  </si>
  <si>
    <t>HBL-200LWU</t>
  </si>
  <si>
    <t>HBL-200Crm</t>
  </si>
  <si>
    <t>HBL-210LWU</t>
  </si>
  <si>
    <t>HBL-210Crm</t>
  </si>
  <si>
    <t>HEBT-010LWU</t>
  </si>
  <si>
    <t>Drf</t>
  </si>
  <si>
    <t>HEBT-010Drf</t>
  </si>
  <si>
    <t>HEBT-020LWU</t>
  </si>
  <si>
    <t>HEBT-020Drf</t>
  </si>
  <si>
    <t>HEBT-030LWU</t>
  </si>
  <si>
    <t>HEBT-030Drf</t>
  </si>
  <si>
    <t>HEBT-040LWU</t>
  </si>
  <si>
    <t>HEBT-040Drf</t>
  </si>
  <si>
    <t>HEBT-050LWU</t>
  </si>
  <si>
    <t>HEBT-050Drf</t>
  </si>
  <si>
    <t>HEBT-060LWU</t>
  </si>
  <si>
    <t>HEBT-060Drf</t>
  </si>
  <si>
    <t>HEBT-070LWU</t>
  </si>
  <si>
    <t>HEBT-070Drf</t>
  </si>
  <si>
    <t>HEBT-080LWU</t>
  </si>
  <si>
    <t>HEBT-080Drf</t>
  </si>
  <si>
    <t>HEBT-090LWU</t>
  </si>
  <si>
    <t>HEBT-090Drf</t>
  </si>
  <si>
    <t>HEBT-100LWU</t>
  </si>
  <si>
    <t>HEBT-100Drf</t>
  </si>
  <si>
    <t>HEBT-110LWU</t>
  </si>
  <si>
    <t>HEBT-110Drf</t>
  </si>
  <si>
    <t>HEBT-120LWU</t>
  </si>
  <si>
    <t>HEBT-120Drf</t>
  </si>
  <si>
    <t>HEBT-130LWU</t>
  </si>
  <si>
    <t>HEBT-130Drf</t>
  </si>
  <si>
    <t>HEBT-140LWU</t>
  </si>
  <si>
    <t>HEBT-140Drf</t>
  </si>
  <si>
    <t>HEBT-150LWU</t>
  </si>
  <si>
    <t>HEBT-150Drf</t>
  </si>
  <si>
    <t>HEBT-160LWU</t>
  </si>
  <si>
    <t>HEBT-160Drf</t>
  </si>
  <si>
    <t>DV</t>
  </si>
  <si>
    <t>HEBT-170DV</t>
  </si>
  <si>
    <t>A2T-010Drf</t>
  </si>
  <si>
    <t>A2T-010LWU</t>
  </si>
  <si>
    <t>A2T-020Drf</t>
  </si>
  <si>
    <t>A2T-020LWU</t>
  </si>
  <si>
    <t>A2T-030Drf</t>
  </si>
  <si>
    <t>A2T-030LWU</t>
  </si>
  <si>
    <t>A2T-040Drf</t>
  </si>
  <si>
    <t>A2T-040LWU</t>
  </si>
  <si>
    <t>A2T-050Drf</t>
  </si>
  <si>
    <t>A2T-050LWU</t>
  </si>
  <si>
    <t>A2T-060Drf</t>
  </si>
  <si>
    <t>A2T-060LWU</t>
  </si>
  <si>
    <t>A2T-070Drf</t>
  </si>
  <si>
    <t>A2T-070DV</t>
  </si>
  <si>
    <t>A2T-080Drf</t>
  </si>
  <si>
    <t>A2T-080LWU</t>
  </si>
  <si>
    <t>A2T-090Drf</t>
  </si>
  <si>
    <t>A2T-090LWU</t>
  </si>
  <si>
    <t>A2T-100Drf</t>
  </si>
  <si>
    <t>RSM</t>
  </si>
  <si>
    <t>A2T-100RSM</t>
  </si>
  <si>
    <t>A2T-110Drf</t>
  </si>
  <si>
    <t>A2T-110RSM</t>
  </si>
  <si>
    <t>A2T-120Drf</t>
  </si>
  <si>
    <t>A2T-120LWU</t>
  </si>
  <si>
    <t>A2T-130Drf</t>
  </si>
  <si>
    <t>NSW</t>
  </si>
  <si>
    <t>A2T-130NSW</t>
  </si>
  <si>
    <t>D2T</t>
  </si>
  <si>
    <t>A2T-140D2T</t>
  </si>
  <si>
    <t>PBW</t>
  </si>
  <si>
    <t>Plg</t>
  </si>
  <si>
    <t>PBW-Plg</t>
  </si>
  <si>
    <t>Mnlt</t>
  </si>
  <si>
    <t>PBDPlg</t>
  </si>
  <si>
    <t>Mnlt-PBDPlg</t>
  </si>
  <si>
    <t>PRL</t>
  </si>
  <si>
    <t>Info</t>
  </si>
  <si>
    <t>Rozmieszczenie STUBÓW poprawione zgodnie z dokumentem ESS-0025905.1.pdf</t>
  </si>
  <si>
    <t>środek STUBA porównano ze środkiem</t>
  </si>
  <si>
    <t>TE model</t>
  </si>
  <si>
    <t>EH model</t>
  </si>
  <si>
    <t>Coupler serial number</t>
  </si>
  <si>
    <t>Coupling factor (nominal)</t>
  </si>
  <si>
    <t>Line length [m]</t>
  </si>
  <si>
    <t>EH name</t>
  </si>
  <si>
    <t>TE prefix</t>
  </si>
  <si>
    <t>TE sufix</t>
  </si>
  <si>
    <t>TE name</t>
  </si>
  <si>
    <t>na podstawie 2 kartek od Radka</t>
  </si>
  <si>
    <t>end</t>
  </si>
  <si>
    <t>LP</t>
  </si>
  <si>
    <t>how many &lt;=</t>
  </si>
  <si>
    <t>PRLEH:</t>
  </si>
  <si>
    <t>PRLTE:</t>
  </si>
  <si>
    <t>m</t>
  </si>
  <si>
    <t>RST/2.5/12-2/1</t>
  </si>
  <si>
    <t>RST/5/24-2/1</t>
  </si>
  <si>
    <t>RST/7/36-2/1</t>
  </si>
  <si>
    <t>RST/10/48-2/1</t>
  </si>
  <si>
    <t>RST/10/50-2/1</t>
  </si>
  <si>
    <t>PRLAd</t>
  </si>
  <si>
    <t>PRLCpl serial no.:</t>
  </si>
  <si>
    <t>C [dB]:</t>
  </si>
  <si>
    <t>Naokoło power dividera będzie albo 4.135 + 4.135-dlugosc dzielnika - gas inlety - costam</t>
  </si>
  <si>
    <t>ewentualnie dwie niestardowe rury</t>
  </si>
  <si>
    <t>tak, będą zamiawiane osobno</t>
  </si>
  <si>
    <t>Pos start [m] moje</t>
  </si>
  <si>
    <t>Pos center [m] moje</t>
  </si>
  <si>
    <t>Super Section</t>
  </si>
  <si>
    <t>Subsection</t>
  </si>
  <si>
    <t>Discipline</t>
  </si>
  <si>
    <t>Device Type</t>
  </si>
  <si>
    <t>Instance Index</t>
  </si>
  <si>
    <t>Description/Comment</t>
  </si>
  <si>
    <t>Coupler heater name [Dev-Idx]</t>
  </si>
  <si>
    <t>No.</t>
  </si>
  <si>
    <t>Idx for EH, TE</t>
  </si>
  <si>
    <t>Idx for EH, TE on C</t>
  </si>
  <si>
    <t>Idx for EH, TE on T</t>
  </si>
  <si>
    <t>będą jeszcze heatery na Coaxial Cable chyba</t>
  </si>
  <si>
    <t>Temperature Control Box</t>
  </si>
  <si>
    <t>PRLTCB</t>
  </si>
  <si>
    <t>OTHER name [Dev-Idx]</t>
  </si>
  <si>
    <t>OTHER Sec</t>
  </si>
  <si>
    <t>OTHER Sub</t>
  </si>
  <si>
    <t>Other Dev</t>
  </si>
  <si>
    <t>OTHER Idx</t>
  </si>
  <si>
    <t>Other PRLDL in fields "OTHER"</t>
  </si>
  <si>
    <t>OTHER - AUTO</t>
  </si>
  <si>
    <t>Automatically filled</t>
  </si>
  <si>
    <t>no.</t>
  </si>
  <si>
    <t>sum of length {MK}</t>
  </si>
  <si>
    <t>MCS,s,z[m] {MK}</t>
  </si>
  <si>
    <t>start of Sec-Sub</t>
  </si>
  <si>
    <t>SEC (auto)</t>
  </si>
  <si>
    <t>SUB (auto)</t>
  </si>
  <si>
    <t>SUBPRL (auto)</t>
  </si>
  <si>
    <t>SEC (manually)</t>
  </si>
  <si>
    <t>SUB (manually)</t>
  </si>
  <si>
    <t>LOOK OUT! There is a SLOPE! So z-coordinates and sum of lengths are different!!!!!!! TRIGONOMETRIC STUFF!</t>
  </si>
  <si>
    <t>Gas Barrier</t>
  </si>
  <si>
    <t>PRLGB</t>
  </si>
  <si>
    <t>Amplifier</t>
  </si>
  <si>
    <t>PRLAmp</t>
  </si>
  <si>
    <t>Circulator</t>
  </si>
  <si>
    <t>PRLCrl</t>
  </si>
  <si>
    <t>A</t>
  </si>
  <si>
    <t>P</t>
  </si>
  <si>
    <t>Adapter będzie EIA-N oraz EIA-7/16DIN, różne nazwy Dev, czy te same?</t>
  </si>
  <si>
    <t>PRLPD-001</t>
  </si>
  <si>
    <t>Dummy Load name on C</t>
  </si>
  <si>
    <t>PRLCEb</t>
  </si>
  <si>
    <t>Coaxial Elbow</t>
  </si>
  <si>
    <t>ADR.POŚR(ADRES(nrWiersza;NR.KOLUMNY(naglowek);;;nazwaArkusza))</t>
  </si>
  <si>
    <t>ADR.POŚR(ADRES(nrWiersza;nrKolumy;;;nazwaArkusza))</t>
  </si>
  <si>
    <t>Gas Cylinder</t>
  </si>
  <si>
    <t>PRLGC</t>
  </si>
  <si>
    <t>Electrical Heater for the Phase Reference Line</t>
  </si>
  <si>
    <t>Pending</t>
  </si>
  <si>
    <t>Phase Reference Line Coaxial Cable</t>
  </si>
  <si>
    <t>Coaxial Cable for the Phase Reference Line</t>
  </si>
  <si>
    <t>Phase Reference Line Coupler</t>
  </si>
  <si>
    <t>Coupler for the Phase Reference Line</t>
  </si>
  <si>
    <t>Phase Reference Line Dummy Load</t>
  </si>
  <si>
    <t>Dummy Load for the Phase Reference Line</t>
  </si>
  <si>
    <t>Phase Reference Line Gas Inlet</t>
  </si>
  <si>
    <t>Gas Inlet for the Phase Reference Line</t>
  </si>
  <si>
    <t>Phase Reference Line Junction Box</t>
  </si>
  <si>
    <t>PRLJB</t>
  </si>
  <si>
    <t>Junction Box for the Phase Reference Line</t>
  </si>
  <si>
    <t>Phase Reference Line Power Divider</t>
  </si>
  <si>
    <t>Power Divider for the Phase Reference Line</t>
  </si>
  <si>
    <t>Phase Reference Line Rigid Line</t>
  </si>
  <si>
    <t>Rigid Line for the Phase Reference Line</t>
  </si>
  <si>
    <t>Phase Reference Line Tap</t>
  </si>
  <si>
    <t>Approved</t>
  </si>
  <si>
    <t>Phase Reference Line Temperature Element</t>
  </si>
  <si>
    <t>Phase Reference Line Electrical Heater</t>
  </si>
  <si>
    <t>Temperature Sensor for the Phase Reference Line</t>
  </si>
  <si>
    <t>przewód gazowy na początku, potem 2 przewody z okolic MO oraz 1 przewód na końcu. Połączenia między gas inletami przy PRLCC będą od gas inletu do gas inletu</t>
  </si>
  <si>
    <t>010Row</t>
  </si>
  <si>
    <t>020Row</t>
  </si>
  <si>
    <t>030Row</t>
  </si>
  <si>
    <t>040Row</t>
  </si>
  <si>
    <t>050Row</t>
  </si>
  <si>
    <t>060Row</t>
  </si>
  <si>
    <t>070Row</t>
  </si>
  <si>
    <t>080Row</t>
  </si>
  <si>
    <t>090Row</t>
  </si>
  <si>
    <t>110Row</t>
  </si>
  <si>
    <t>130Row</t>
  </si>
  <si>
    <t>150Row</t>
  </si>
  <si>
    <t>170Row</t>
  </si>
  <si>
    <t>190Row</t>
  </si>
  <si>
    <t>210Row</t>
  </si>
  <si>
    <t>100Row</t>
  </si>
  <si>
    <t>120Row</t>
  </si>
  <si>
    <t>140Row</t>
  </si>
  <si>
    <t>160Row</t>
  </si>
  <si>
    <t>180Row</t>
  </si>
  <si>
    <t>200Row</t>
  </si>
  <si>
    <t>RACK Name</t>
  </si>
  <si>
    <t>RACK position [m]</t>
  </si>
  <si>
    <t>TCB Idx</t>
  </si>
  <si>
    <t>TCB full name</t>
  </si>
  <si>
    <t>rury są podłączone niesymetrycznie, np. 1 z prawej do Jbox, a potem 3 z lewej do kolejnego Jboxa, dlatego że 2 środkowe rury mają osobną swoją pętlę!</t>
  </si>
  <si>
    <t>Elements for TSB</t>
  </si>
  <si>
    <t>RACK row</t>
  </si>
  <si>
    <t>Available space[boxes]</t>
  </si>
  <si>
    <t>No of boxes</t>
  </si>
  <si>
    <t>8 loops box</t>
  </si>
  <si>
    <t>4 loops box</t>
  </si>
  <si>
    <t>Avaliable loops</t>
  </si>
  <si>
    <t>Needed loops</t>
  </si>
  <si>
    <t>Spare loops</t>
  </si>
  <si>
    <t>EK1100</t>
  </si>
  <si>
    <t>EL3202</t>
  </si>
  <si>
    <t>EL2502</t>
  </si>
  <si>
    <t>EL9011</t>
  </si>
  <si>
    <t>DTL-010/020</t>
  </si>
  <si>
    <t>DTL-030/SPK-010</t>
  </si>
  <si>
    <t>SPK-020/SPK-030</t>
  </si>
  <si>
    <t>SPK-040/SPK-050</t>
  </si>
  <si>
    <t>SPK-060/SPK-070</t>
  </si>
  <si>
    <t>MBL-010/MBL-020</t>
  </si>
  <si>
    <t>MBL-030/MBL-040</t>
  </si>
  <si>
    <t>MBL-050/MBL-060</t>
  </si>
  <si>
    <t>MBL-070/MBL-080</t>
  </si>
  <si>
    <t>MBL-090/HBL-010</t>
  </si>
  <si>
    <t>HBL-020/HBL-030</t>
  </si>
  <si>
    <t>HBL-040/HBL-050</t>
  </si>
  <si>
    <t>HBL-060/HBL-070</t>
  </si>
  <si>
    <t>HBL-080/HBL-090</t>
  </si>
  <si>
    <t>HBL-100/HBL-110</t>
  </si>
  <si>
    <t>HBL-120/HBL-130</t>
  </si>
  <si>
    <t>HBL-140/HBL-150</t>
  </si>
  <si>
    <t>HBL-160/HBL-170</t>
  </si>
  <si>
    <t>HBL-180/HBL-190</t>
  </si>
  <si>
    <t>HBL-200/HBL-210</t>
  </si>
  <si>
    <t>HEBT-020Row</t>
  </si>
  <si>
    <t>Loops:</t>
  </si>
  <si>
    <t>Boxes:</t>
  </si>
  <si>
    <t>Power:</t>
  </si>
  <si>
    <t>Sum</t>
  </si>
  <si>
    <t>Price per piece</t>
  </si>
  <si>
    <t>Quantity</t>
  </si>
  <si>
    <t>To buy</t>
  </si>
  <si>
    <t>Order prop. 1</t>
  </si>
  <si>
    <t>Total price</t>
  </si>
  <si>
    <t>Exchange rate</t>
  </si>
  <si>
    <t>Suma [zł]</t>
  </si>
  <si>
    <t>Suma [EUR]</t>
  </si>
  <si>
    <t>Order prop. 2</t>
  </si>
  <si>
    <t>half</t>
  </si>
  <si>
    <t>quarter</t>
  </si>
  <si>
    <t>TARGET →</t>
  </si>
  <si>
    <t>CPL DRIFTS</t>
  </si>
  <si>
    <t>DL CPL DRIFTS</t>
  </si>
  <si>
    <t>EH CPL DRIFTS</t>
  </si>
  <si>
    <t>TE CPL DRIFTS</t>
  </si>
  <si>
    <t>MANUALLY filled</t>
  </si>
  <si>
    <t>gas cylinder</t>
  </si>
  <si>
    <t>Full name</t>
  </si>
  <si>
    <t>OTHER - MAN</t>
  </si>
  <si>
    <t>?</t>
  </si>
  <si>
    <t>not connected</t>
  </si>
  <si>
    <t>czujniki, grzałki mają swoje kabelki</t>
  </si>
  <si>
    <t>do inwentaryzacji: przedłużki od grzał i czujników</t>
  </si>
  <si>
    <t>kabelek Cpl-Tap</t>
  </si>
  <si>
    <t>Coupler-TapPoint Cable</t>
  </si>
  <si>
    <t>Czy znamy że od tąd do tąd jest sekcja Spk-010?</t>
  </si>
  <si>
    <t>Podzielić arkusze na Table - AT, Table - KG, albo KG dać poniżej, żeby łatwo było się odwoływać</t>
  </si>
  <si>
    <t>Amplifier do KG!!!</t>
  </si>
  <si>
    <t>Ph</t>
  </si>
  <si>
    <t>no need for heaters</t>
  </si>
  <si>
    <t>no need for sensors</t>
  </si>
  <si>
    <t>← ION SOURCE (FEB)</t>
  </si>
  <si>
    <t>l</t>
  </si>
  <si>
    <t>q</t>
  </si>
  <si>
    <t>s</t>
  </si>
  <si>
    <t>t</t>
  </si>
  <si>
    <t>n</t>
  </si>
  <si>
    <t>o</t>
  </si>
  <si>
    <t>p</t>
  </si>
  <si>
    <t>r</t>
  </si>
  <si>
    <t>u</t>
  </si>
  <si>
    <t>v</t>
  </si>
  <si>
    <t>w</t>
  </si>
  <si>
    <t>x</t>
  </si>
  <si>
    <t>Label</t>
  </si>
  <si>
    <t>#</t>
  </si>
  <si>
    <t>non-standard JB</t>
  </si>
  <si>
    <t>JB DRIFTS</t>
  </si>
  <si>
    <t>Table</t>
  </si>
  <si>
    <t>nc</t>
  </si>
  <si>
    <t>Loops on Tap-Point</t>
  </si>
  <si>
    <t>Additional loops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</si>
  <si>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</si>
  <si>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</si>
  <si>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</si>
  <si>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</si>
  <si>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</si>
  <si>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</si>
  <si>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</si>
  <si>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</si>
  <si>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</si>
  <si>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</si>
  <si>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</si>
  <si>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</si>
  <si>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RACK</t>
  </si>
  <si>
    <t>FEB</t>
  </si>
  <si>
    <t>the nearest PRLTap</t>
  </si>
  <si>
    <t>via STUB</t>
  </si>
  <si>
    <t>end point</t>
  </si>
  <si>
    <t>special requirement on pipe material/connection</t>
  </si>
  <si>
    <t>diameter of pipe [mm]</t>
  </si>
  <si>
    <t>comment</t>
  </si>
  <si>
    <t>not connected pipe, to detect air pressure at tunnel</t>
  </si>
  <si>
    <t>swagelok</t>
  </si>
  <si>
    <t>stainless steel</t>
  </si>
  <si>
    <t>gas shelter</t>
  </si>
  <si>
    <t>klystron gallery</t>
  </si>
  <si>
    <t>6 (?)</t>
  </si>
  <si>
    <t>waiting for the response from ESS, the best for us would be DTL-010ROW : CNPW-U-010 (if possible)</t>
  </si>
  <si>
    <t>position of the center of the nearest PRLTap [m]</t>
  </si>
  <si>
    <t>start point</t>
  </si>
  <si>
    <t>MBL080ROW: CNPW-U-018</t>
  </si>
  <si>
    <t>position of gas connector in tunnel</t>
  </si>
  <si>
    <t>connector of gas pipe (start point)</t>
  </si>
  <si>
    <t>connector of gas pipe (end point)</t>
  </si>
  <si>
    <t>does not go throuh STUB, it goes from gas shelter to rack (in Klystron gallery)</t>
  </si>
  <si>
    <t>Other full name</t>
  </si>
  <si>
    <t>HEBT-020ROW: CNPW-U-019</t>
  </si>
  <si>
    <t>unit</t>
  </si>
  <si>
    <t>U</t>
  </si>
  <si>
    <t>SUBrow</t>
  </si>
  <si>
    <t>Row</t>
  </si>
  <si>
    <t>All rack</t>
  </si>
  <si>
    <t>W bazie danych kabli brak informacji którym STUBem idzie!!!!!! Czy to nie spowoduje nam kłopotów? Jakie są odległości skrajny Jbox - STUB?</t>
  </si>
  <si>
    <t>Not connected pipe</t>
  </si>
  <si>
    <t>PRL is moving with temperature!</t>
  </si>
  <si>
    <t>socket</t>
  </si>
  <si>
    <t>label</t>
  </si>
  <si>
    <t>cable name [from ESS]</t>
  </si>
  <si>
    <t>type</t>
  </si>
  <si>
    <t>OPERATION</t>
  </si>
  <si>
    <t>CABLE NAME</t>
  </si>
  <si>
    <t>CABLE TYPE</t>
  </si>
  <si>
    <t>CONTAINER (bundle)</t>
  </si>
  <si>
    <t>DEVICE A (FROM)</t>
  </si>
  <si>
    <t>DEVICE B (TO)</t>
  </si>
  <si>
    <t>SYSTEM</t>
  </si>
  <si>
    <t>SUBSYSTEM</t>
  </si>
  <si>
    <t>CLASS</t>
  </si>
  <si>
    <t>ROUTINGS</t>
  </si>
  <si>
    <t>OWNERS</t>
  </si>
  <si>
    <t>STATUS</t>
  </si>
  <si>
    <t>INSTALLATION DATE</t>
  </si>
  <si>
    <t>TERMINATION DATE</t>
  </si>
  <si>
    <t>BASE LENGTH (m)</t>
  </si>
  <si>
    <t>LENGTH (m)</t>
  </si>
  <si>
    <t>AUTOCALCULATED LENGTH</t>
  </si>
  <si>
    <t>NAME</t>
  </si>
  <si>
    <t>BUILDING</t>
  </si>
  <si>
    <t>CONNECTOR</t>
  </si>
  <si>
    <t>WIRING</t>
  </si>
  <si>
    <t>USER LABEL</t>
  </si>
  <si>
    <t>CREATE</t>
  </si>
  <si>
    <t>UPDATE</t>
  </si>
  <si>
    <t>DELETE</t>
  </si>
  <si>
    <t>AT</t>
  </si>
  <si>
    <t>KG</t>
  </si>
  <si>
    <t>INSERTED</t>
  </si>
  <si>
    <t>ROUTED</t>
  </si>
  <si>
    <t>APPROVED</t>
  </si>
  <si>
    <t>DELETED</t>
  </si>
  <si>
    <t>5 (RF)</t>
  </si>
  <si>
    <t>YES</t>
  </si>
  <si>
    <t>NO</t>
  </si>
  <si>
    <t>Number of Conductors:</t>
  </si>
  <si>
    <t>Cross-section of Conductors (mm2):</t>
  </si>
  <si>
    <t>Voltage Rating (V):</t>
  </si>
  <si>
    <t>Jacket:</t>
  </si>
  <si>
    <t>Insulation:</t>
  </si>
  <si>
    <t>Additional Information:</t>
  </si>
  <si>
    <t>full-polyurethane (PUR)</t>
  </si>
  <si>
    <t>http://www.helukabel.com/opc/workarea/suppliers/STD/documents/pdf/db/1DB_19101_en.pdf</t>
  </si>
  <si>
    <t>before adding cables to database, there should be inserted cable type to another database</t>
  </si>
  <si>
    <t>https://cable.esss.lu.se/cable-types.xhtml</t>
  </si>
  <si>
    <t xml:space="preserve">http://www.helukabel.com/opc/workarea/suppliers/STD/documents/pdf/db/1DB_11201_en.pdf </t>
  </si>
  <si>
    <t>halogen-free polymer compound type TI6</t>
  </si>
  <si>
    <t>halogen-free polymer compound type TM7</t>
  </si>
  <si>
    <t xml:space="preserve">https://cable.esss.lu.se/cables.xhtml </t>
  </si>
  <si>
    <t>A (Very Low Level Signals (less than 10V))</t>
  </si>
  <si>
    <t>D (Low Power AC (1kV or less, 32A or less per phase))</t>
  </si>
  <si>
    <t>2 (Front End)</t>
  </si>
  <si>
    <t>3 (Super Conducting Linac)</t>
  </si>
  <si>
    <t>4 (HEBT-A2T DmpL)</t>
  </si>
  <si>
    <t>TCB</t>
  </si>
  <si>
    <t>TCB idx</t>
  </si>
  <si>
    <t>Jbox full name</t>
  </si>
  <si>
    <t>pointer</t>
  </si>
  <si>
    <t>ERROR</t>
  </si>
  <si>
    <t>cell filled automatically</t>
  </si>
  <si>
    <t>cell filled manually</t>
  </si>
  <si>
    <t>special Jbox??</t>
  </si>
  <si>
    <t>Manufacturer nr.</t>
  </si>
  <si>
    <t>Polypropylene (PP)</t>
  </si>
  <si>
    <t>Halogen free</t>
  </si>
  <si>
    <t>fire resistant</t>
  </si>
  <si>
    <t>no inforamtion</t>
  </si>
  <si>
    <r>
      <rPr>
        <b/>
        <sz val="10"/>
        <rFont val="Arial"/>
        <family val="2"/>
        <charset val="238"/>
      </rPr>
      <t>Manufacturer</t>
    </r>
    <r>
      <rPr>
        <sz val="10"/>
        <rFont val="Arial"/>
        <family val="2"/>
        <charset val="238"/>
      </rPr>
      <t xml:space="preserve">: HELUKABEL; </t>
    </r>
    <r>
      <rPr>
        <b/>
        <sz val="10"/>
        <rFont val="Arial"/>
        <family val="2"/>
        <charset val="238"/>
      </rPr>
      <t>Name</t>
    </r>
    <r>
      <rPr>
        <sz val="10"/>
        <rFont val="Arial"/>
        <family val="2"/>
        <charset val="238"/>
      </rPr>
      <t xml:space="preserve">: SUPER-PAAR-TRONIC-C-PUR, 4x2x0,25 QMM; </t>
    </r>
    <r>
      <rPr>
        <b/>
        <sz val="10"/>
        <rFont val="Arial"/>
        <family val="2"/>
        <charset val="238"/>
      </rPr>
      <t>Manufacturer no.</t>
    </r>
    <r>
      <rPr>
        <sz val="10"/>
        <rFont val="Arial"/>
        <family val="2"/>
        <charset val="238"/>
      </rPr>
      <t xml:space="preserve"> 19104</t>
    </r>
  </si>
  <si>
    <t>PP</t>
  </si>
  <si>
    <t>http://www.helukabel.com/opc/workarea/suppliers/STD/documents/pdf/db/1DB_22501_en.pdf</t>
  </si>
  <si>
    <t>full-polyurethane (TMPU)</t>
  </si>
  <si>
    <r>
      <rPr>
        <b/>
        <sz val="10"/>
        <rFont val="Arial"/>
        <family val="2"/>
        <charset val="238"/>
      </rPr>
      <t>Manufacturer</t>
    </r>
    <r>
      <rPr>
        <sz val="10"/>
        <rFont val="Arial"/>
        <family val="2"/>
        <charset val="238"/>
      </rPr>
      <t xml:space="preserve">: HELUKABEL; </t>
    </r>
    <r>
      <rPr>
        <b/>
        <sz val="10"/>
        <rFont val="Arial"/>
        <family val="2"/>
        <charset val="238"/>
      </rPr>
      <t>Name</t>
    </r>
    <r>
      <rPr>
        <sz val="10"/>
        <rFont val="Arial"/>
        <family val="2"/>
        <charset val="238"/>
      </rPr>
      <t xml:space="preserve">: MULTIFLEX 512-PUR, 3G1,5; </t>
    </r>
    <r>
      <rPr>
        <b/>
        <sz val="10"/>
        <rFont val="Arial"/>
        <family val="2"/>
        <charset val="238"/>
      </rPr>
      <t>Manufacturer no.</t>
    </r>
    <r>
      <rPr>
        <sz val="10"/>
        <rFont val="Arial"/>
        <family val="2"/>
        <charset val="238"/>
      </rPr>
      <t xml:space="preserve"> 22535</t>
    </r>
  </si>
  <si>
    <t>output i</t>
  </si>
  <si>
    <r>
      <rPr>
        <sz val="10"/>
        <rFont val="Calibri"/>
        <family val="2"/>
        <charset val="238"/>
      </rPr>
      <t>┌</t>
    </r>
    <r>
      <rPr>
        <sz val="10"/>
        <rFont val="Arial"/>
        <family val="2"/>
        <charset val="238"/>
      </rPr>
      <t>&gt;</t>
    </r>
  </si>
  <si>
    <t>popraw to!!</t>
  </si>
  <si>
    <t>EH Power Div</t>
  </si>
  <si>
    <t>TE Power Div</t>
  </si>
  <si>
    <t>not connected, spare cable</t>
  </si>
  <si>
    <t>EH Gas inlet</t>
  </si>
  <si>
    <t>TE Gas inlet</t>
  </si>
  <si>
    <t>G</t>
  </si>
  <si>
    <r>
      <t xml:space="preserve">SEC (to fill </t>
    </r>
    <r>
      <rPr>
        <b/>
        <i/>
        <sz val="10"/>
        <rFont val="Arial"/>
        <family val="2"/>
        <charset val="238"/>
      </rPr>
      <t>System</t>
    </r>
    <r>
      <rPr>
        <b/>
        <sz val="10"/>
        <rFont val="Arial"/>
        <family val="2"/>
        <charset val="238"/>
      </rPr>
      <t>)</t>
    </r>
  </si>
  <si>
    <t>heater cable</t>
  </si>
  <si>
    <t>sensor cable</t>
  </si>
  <si>
    <t>Rack</t>
  </si>
  <si>
    <t>STUBS</t>
  </si>
  <si>
    <t>PRLEH, PRLTE</t>
  </si>
  <si>
    <t>Units</t>
  </si>
  <si>
    <t>8U</t>
  </si>
  <si>
    <t>Amplifier, MO</t>
  </si>
  <si>
    <t>full</t>
  </si>
  <si>
    <t>shared with MO</t>
  </si>
  <si>
    <t>Gas</t>
  </si>
  <si>
    <t>4U</t>
  </si>
  <si>
    <t>to be confirmed!</t>
  </si>
  <si>
    <t>full?</t>
  </si>
  <si>
    <t>MBL-070Row:CNPW-U-016</t>
  </si>
  <si>
    <t>MBL-070Row:CNPW-U-017</t>
  </si>
  <si>
    <t>MBL-070Row:CNPW-U-018</t>
  </si>
  <si>
    <t>DTL-010Row:CNPW-U-010</t>
  </si>
  <si>
    <t>MBL-080Row:CNPW-U-018</t>
  </si>
  <si>
    <t>how many do we need?</t>
  </si>
  <si>
    <t>we have full rack</t>
  </si>
  <si>
    <t>spare</t>
  </si>
  <si>
    <t>y</t>
  </si>
  <si>
    <t>z</t>
  </si>
  <si>
    <r>
      <rPr>
        <b/>
        <sz val="10"/>
        <color theme="0" tint="-0.34998626667073579"/>
        <rFont val="Arial"/>
        <family val="2"/>
        <charset val="238"/>
      </rPr>
      <t>Manufacturer</t>
    </r>
    <r>
      <rPr>
        <sz val="10"/>
        <color theme="0" tint="-0.34998626667073579"/>
        <rFont val="Arial"/>
        <family val="2"/>
        <charset val="238"/>
      </rPr>
      <t xml:space="preserve">: HELUKABEL; </t>
    </r>
    <r>
      <rPr>
        <b/>
        <sz val="10"/>
        <color theme="0" tint="-0.34998626667073579"/>
        <rFont val="Arial"/>
        <family val="2"/>
        <charset val="238"/>
      </rPr>
      <t>Name</t>
    </r>
    <r>
      <rPr>
        <sz val="10"/>
        <color theme="0" tint="-0.34998626667073579"/>
        <rFont val="Arial"/>
        <family val="2"/>
        <charset val="238"/>
      </rPr>
      <t xml:space="preserve">: JZ-500HMH, 3G1,5; </t>
    </r>
    <r>
      <rPr>
        <b/>
        <sz val="10"/>
        <color theme="0" tint="-0.34998626667073579"/>
        <rFont val="Arial"/>
        <family val="2"/>
        <charset val="238"/>
      </rPr>
      <t>Manufacturer no.</t>
    </r>
    <r>
      <rPr>
        <sz val="10"/>
        <color theme="0" tint="-0.34998626667073579"/>
        <rFont val="Arial"/>
        <family val="2"/>
        <charset val="238"/>
      </rPr>
      <t xml:space="preserve"> 11261</t>
    </r>
  </si>
  <si>
    <r>
      <rPr>
        <b/>
        <sz val="10"/>
        <color theme="0" tint="-0.34998626667073579"/>
        <rFont val="Arial"/>
        <family val="2"/>
        <charset val="238"/>
      </rPr>
      <t>Manufacturer</t>
    </r>
    <r>
      <rPr>
        <sz val="10"/>
        <color theme="0" tint="-0.34998626667073579"/>
        <rFont val="Arial"/>
        <family val="2"/>
        <charset val="238"/>
      </rPr>
      <t xml:space="preserve">: HELUKABEL; </t>
    </r>
    <r>
      <rPr>
        <b/>
        <sz val="10"/>
        <color theme="0" tint="-0.34998626667073579"/>
        <rFont val="Arial"/>
        <family val="2"/>
        <charset val="238"/>
      </rPr>
      <t>Name</t>
    </r>
    <r>
      <rPr>
        <sz val="10"/>
        <color theme="0" tint="-0.34998626667073579"/>
        <rFont val="Arial"/>
        <family val="2"/>
        <charset val="238"/>
      </rPr>
      <t xml:space="preserve">: SUPER-PAAR-TRONIC-C-PUR, 4x2x0,25 QMM; </t>
    </r>
    <r>
      <rPr>
        <b/>
        <sz val="10"/>
        <color theme="0" tint="-0.34998626667073579"/>
        <rFont val="Arial"/>
        <family val="2"/>
        <charset val="238"/>
      </rPr>
      <t>Manufacturer no.</t>
    </r>
    <r>
      <rPr>
        <sz val="10"/>
        <color theme="0" tint="-0.34998626667073579"/>
        <rFont val="Arial"/>
        <family val="2"/>
        <charset val="238"/>
      </rPr>
      <t xml:space="preserve"> 19104</t>
    </r>
  </si>
  <si>
    <t>Datasheet</t>
  </si>
  <si>
    <t>Purpose</t>
  </si>
  <si>
    <t>Outer diameter [mm]</t>
  </si>
  <si>
    <t>MCS,s,z[m] coordinate [m]</t>
  </si>
  <si>
    <t>RF cable</t>
  </si>
  <si>
    <t xml:space="preserve">Polyethylene, PE
Metalhydroxite Filling </t>
  </si>
  <si>
    <t>Foam Polyethylene</t>
  </si>
  <si>
    <r>
      <rPr>
        <b/>
        <sz val="10"/>
        <rFont val="Arial"/>
        <family val="2"/>
        <charset val="238"/>
      </rPr>
      <t>Manufacturer</t>
    </r>
    <r>
      <rPr>
        <sz val="10"/>
        <rFont val="Arial"/>
        <family val="2"/>
        <charset val="238"/>
      </rPr>
      <t xml:space="preserve">: RFS;
</t>
    </r>
    <r>
      <rPr>
        <b/>
        <sz val="10"/>
        <rFont val="Arial"/>
        <family val="2"/>
        <charset val="238"/>
      </rPr>
      <t>Name</t>
    </r>
    <r>
      <rPr>
        <sz val="10"/>
        <rFont val="Arial"/>
        <family val="2"/>
        <charset val="238"/>
      </rPr>
      <t xml:space="preserve">: 7/8" CELLFLEX® Premium Attenuation Low-Loss Foam-Dielectric Coaxial Cable;
</t>
    </r>
    <r>
      <rPr>
        <b/>
        <sz val="10"/>
        <rFont val="Arial"/>
        <family val="2"/>
        <charset val="238"/>
      </rPr>
      <t>Manufacturer no.</t>
    </r>
    <r>
      <rPr>
        <sz val="10"/>
        <rFont val="Arial"/>
        <family val="2"/>
        <charset val="238"/>
      </rPr>
      <t xml:space="preserve"> LCF78-50JFNA</t>
    </r>
  </si>
  <si>
    <t>http://81.3.15.2/WebSearchECat/datasheets/pdf/?q=LCF78-50JFNA</t>
  </si>
  <si>
    <t>LCF78-50JFNA</t>
  </si>
  <si>
    <t>F (High Power AC cables (more than 1 kV or less,more than 32A per phase))</t>
  </si>
  <si>
    <t xml:space="preserve">HighPowerRF </t>
  </si>
  <si>
    <t xml:space="preserve">HighPowerRF_SPARE </t>
  </si>
  <si>
    <t>??</t>
  </si>
  <si>
    <t>śrdokowy rack</t>
  </si>
  <si>
    <t>wstaw cos</t>
  </si>
  <si>
    <t>zaznacz w mailu, ŻE TO BARDZO WAŻNE, że te 3 kable mają mieć co do mm tę samą długość!!!!!!</t>
  </si>
  <si>
    <t>zaznacz w mailu że mają być ze sobą połączone</t>
  </si>
  <si>
    <t>poproś o zarejestrowanie bundla</t>
  </si>
  <si>
    <t>PRL_bundle_RF190</t>
  </si>
  <si>
    <t>EH Power Div2</t>
  </si>
  <si>
    <t>TE Power Div2</t>
  </si>
  <si>
    <t>cont.</t>
  </si>
  <si>
    <t>B</t>
  </si>
  <si>
    <t>TE Gas barrier</t>
  </si>
  <si>
    <t>Distribution Box</t>
  </si>
  <si>
    <t>PRLDiB</t>
  </si>
  <si>
    <t>DiB</t>
  </si>
  <si>
    <t>HPRFout</t>
  </si>
  <si>
    <t>RFphase</t>
  </si>
  <si>
    <t>HPRFspare</t>
  </si>
  <si>
    <t xml:space="preserve"> </t>
  </si>
  <si>
    <t>Adapter CPL-Ph</t>
  </si>
  <si>
    <t>From</t>
  </si>
  <si>
    <t>From full name</t>
  </si>
  <si>
    <r>
      <t xml:space="preserve">SEC </t>
    </r>
    <r>
      <rPr>
        <sz val="10"/>
        <rFont val="Arial"/>
        <family val="2"/>
        <charset val="238"/>
      </rPr>
      <t xml:space="preserve">(to fill </t>
    </r>
    <r>
      <rPr>
        <i/>
        <sz val="10"/>
        <rFont val="Arial"/>
        <family val="2"/>
        <charset val="238"/>
      </rPr>
      <t>System</t>
    </r>
    <r>
      <rPr>
        <sz val="10"/>
        <rFont val="Arial"/>
        <family val="2"/>
        <charset val="238"/>
      </rPr>
      <t>)</t>
    </r>
  </si>
  <si>
    <t>DiB idx</t>
  </si>
  <si>
    <t>może 2 zapasowe????? DS.: nie</t>
  </si>
  <si>
    <t>RF Distribution System CABLE DATABASE</t>
  </si>
  <si>
    <t>heater cable:</t>
  </si>
  <si>
    <t>sensor cable:</t>
  </si>
  <si>
    <t>3C16NS_3G1.5</t>
  </si>
  <si>
    <t>4PR24OSTCHF</t>
  </si>
  <si>
    <t>ESS name</t>
  </si>
  <si>
    <t>RF cable:</t>
  </si>
  <si>
    <t>B (Signal and Instrumentation)</t>
  </si>
  <si>
    <t>…</t>
  </si>
  <si>
    <t>extension Cable SEC</t>
  </si>
  <si>
    <t>extension Cable Sub</t>
  </si>
  <si>
    <t>przedłużacze!!</t>
  </si>
  <si>
    <t>EH Coaxial</t>
  </si>
  <si>
    <t>TE Coaxial</t>
  </si>
  <si>
    <r>
      <rPr>
        <sz val="10"/>
        <rFont val="Arial"/>
        <family val="2"/>
        <charset val="238"/>
      </rPr>
      <t>to STUB distance</t>
    </r>
    <r>
      <rPr>
        <b/>
        <sz val="10"/>
        <rFont val="Arial"/>
        <family val="2"/>
        <charset val="238"/>
      </rPr>
      <t xml:space="preserve"> &lt;b&gt;the farthest one&lt;/b&gt;</t>
    </r>
  </si>
  <si>
    <t>RF Distribution Box (in Klystron Gallery racks)</t>
  </si>
  <si>
    <t>360 stub</t>
  </si>
  <si>
    <t>You put connectors "N-type 50 ohm male" in device A and B. It is not determined yet,</t>
  </si>
  <si>
    <t>Row -&gt; RFC</t>
  </si>
  <si>
    <t>Row -&gt; RFC nie wiem czy wszedzie</t>
  </si>
  <si>
    <t>to sensors PRLTE</t>
  </si>
  <si>
    <t>to heaters PRLEH</t>
  </si>
  <si>
    <t>2a</t>
  </si>
  <si>
    <t>4a</t>
  </si>
  <si>
    <t>ST1210/P4</t>
  </si>
  <si>
    <t>ST1212/S4</t>
  </si>
  <si>
    <t>ST1211/S4</t>
  </si>
  <si>
    <t>ST1210/P3</t>
  </si>
  <si>
    <t>ST1213/S3</t>
  </si>
  <si>
    <t>ST1211/S3</t>
  </si>
  <si>
    <t>ST1210/S3</t>
  </si>
  <si>
    <t>ST1213/P3</t>
  </si>
  <si>
    <t>ST1210/S9</t>
  </si>
  <si>
    <t>ST1213/P9</t>
  </si>
  <si>
    <t>ST1210/P9</t>
  </si>
  <si>
    <t>ST1213/S9</t>
  </si>
  <si>
    <t>PRLJB-001</t>
  </si>
  <si>
    <t>PRLJB-002</t>
  </si>
  <si>
    <t>PRLJB-003</t>
  </si>
  <si>
    <t>PRLJB-004</t>
  </si>
  <si>
    <t>PRLJB-005</t>
  </si>
  <si>
    <t>PRLJB-006</t>
  </si>
  <si>
    <t>PRLJB-007</t>
  </si>
  <si>
    <t>PRLJB-008</t>
  </si>
  <si>
    <t>PRLJB-009</t>
  </si>
  <si>
    <t>PRLJB-010</t>
  </si>
  <si>
    <t>PRLJB-011</t>
  </si>
  <si>
    <t>PRLJB-012</t>
  </si>
  <si>
    <t>PRLJB-013</t>
  </si>
  <si>
    <t>PRLJB-014</t>
  </si>
  <si>
    <t>PRLJB-015</t>
  </si>
  <si>
    <t>PRLJB-016</t>
  </si>
  <si>
    <t>PRLJB-017</t>
  </si>
  <si>
    <t>PRLJB-018</t>
  </si>
  <si>
    <t>PRLJB-019</t>
  </si>
  <si>
    <t>PRLJB-020</t>
  </si>
  <si>
    <t>PRLJB-021</t>
  </si>
  <si>
    <t>PRLJB-022</t>
  </si>
  <si>
    <t>PRLJB-023</t>
  </si>
  <si>
    <t>PRLJB-024</t>
  </si>
  <si>
    <t>PRLJB-025</t>
  </si>
  <si>
    <t>PRLJB-026</t>
  </si>
  <si>
    <t>PRLJB-027</t>
  </si>
  <si>
    <t>PRLJB-028</t>
  </si>
  <si>
    <t>PRLJB-029</t>
  </si>
  <si>
    <t>PRLJB-030</t>
  </si>
  <si>
    <t>PRLJB-031</t>
  </si>
  <si>
    <t>PRLJB-032</t>
  </si>
  <si>
    <t>PRLJB-033</t>
  </si>
  <si>
    <t>PRLJB-034</t>
  </si>
  <si>
    <t>PRLJB-035</t>
  </si>
  <si>
    <t>PRLJB-036</t>
  </si>
  <si>
    <t>PRLJB-037</t>
  </si>
  <si>
    <t>PRLJB-038</t>
  </si>
  <si>
    <t>PRLJB-039</t>
  </si>
  <si>
    <t>PRLJB-040</t>
  </si>
  <si>
    <t>PRLJB-041</t>
  </si>
  <si>
    <t>PRLJB-042</t>
  </si>
  <si>
    <t>PRLJB-043</t>
  </si>
  <si>
    <t>PRLJB-044</t>
  </si>
  <si>
    <t>PRLJB-045</t>
  </si>
  <si>
    <t>PRLJB-046</t>
  </si>
  <si>
    <t>PRLJB-047</t>
  </si>
  <si>
    <t>PRLJB-048</t>
  </si>
  <si>
    <t>PRLJB-049</t>
  </si>
  <si>
    <t>PRLJB-050</t>
  </si>
  <si>
    <t>PRLJB-051</t>
  </si>
  <si>
    <t>PRLJB-052</t>
  </si>
  <si>
    <t>PRLJB-053</t>
  </si>
  <si>
    <t>PRLJB-054</t>
  </si>
  <si>
    <t>PRLJB-055</t>
  </si>
  <si>
    <t>PRLJB-056</t>
  </si>
  <si>
    <t>PRLJB-057</t>
  </si>
  <si>
    <t>PRLJB-058</t>
  </si>
  <si>
    <t>PRLJB-Ph001</t>
  </si>
  <si>
    <t>PRLTCB-001</t>
  </si>
  <si>
    <t>PRLTCB-002</t>
  </si>
  <si>
    <t>PRLTCB-003</t>
  </si>
  <si>
    <t>PRLTCB-004</t>
  </si>
  <si>
    <t>PRLTCB-005</t>
  </si>
  <si>
    <t>PRLTCB-006</t>
  </si>
  <si>
    <t>PRLTCB-007</t>
  </si>
  <si>
    <t>PRLTCB-008</t>
  </si>
  <si>
    <t>PRLTCB-009</t>
  </si>
  <si>
    <t>PRLTCB-010</t>
  </si>
  <si>
    <t>PRLTCB-011</t>
  </si>
  <si>
    <t>PRLTCB-012</t>
  </si>
  <si>
    <t>PRLTCB-013</t>
  </si>
  <si>
    <t>PRLTCB-014</t>
  </si>
  <si>
    <t>PRLTCB-015</t>
  </si>
  <si>
    <t>PRLTCB-016</t>
  </si>
  <si>
    <t>PRLTCB-017</t>
  </si>
  <si>
    <t>PRLTCB-018</t>
  </si>
  <si>
    <t>EXTENTION CABLE</t>
  </si>
  <si>
    <t>Jbox w stronę elementów</t>
  </si>
  <si>
    <t>Jbox w stonę STUB</t>
  </si>
  <si>
    <t>ozn Radka</t>
  </si>
  <si>
    <t>TOTAL</t>
  </si>
  <si>
    <t>ST1210/P4-shielding circle</t>
  </si>
  <si>
    <t>ST1212/S4-shielding circle</t>
  </si>
  <si>
    <t>ST1211/S4-shielding circle</t>
  </si>
  <si>
    <t>ST1210/P3-shielding circle</t>
  </si>
  <si>
    <t>ST1213/S3-shielding circle</t>
  </si>
  <si>
    <t>ST1211/S3-shielding circle</t>
  </si>
  <si>
    <t>ST1210/S3-shielding circle</t>
  </si>
  <si>
    <t>ST1213/P3-shielding circle</t>
  </si>
  <si>
    <t>ST1210/S9-shielding circle</t>
  </si>
  <si>
    <t>ST1213/P9-shielding circle</t>
  </si>
  <si>
    <t>ST1210/P9-shielding circle</t>
  </si>
  <si>
    <t>ST1213/S9-shielding circle</t>
  </si>
  <si>
    <t>exact</t>
  </si>
  <si>
    <t>already have</t>
  </si>
  <si>
    <t>to buy</t>
  </si>
  <si>
    <t>co mamy?</t>
  </si>
  <si>
    <t>order</t>
  </si>
  <si>
    <t>ok.?</t>
  </si>
  <si>
    <t>% spare</t>
  </si>
  <si>
    <t>yellow - change from "half" Jbox to "full"</t>
  </si>
  <si>
    <t>red - not standard situation</t>
  </si>
  <si>
    <t>green - to be confirmed</t>
  </si>
  <si>
    <t>więcej?</t>
  </si>
  <si>
    <t>order OLD</t>
  </si>
  <si>
    <t>P/N</t>
  </si>
  <si>
    <t>Quantity [pcs]</t>
  </si>
  <si>
    <t>Unit price [eur/pc]</t>
  </si>
  <si>
    <t>sum [EUR]</t>
  </si>
  <si>
    <t>sum [PLN]</t>
  </si>
  <si>
    <t>WEIPU</t>
  </si>
  <si>
    <t>TME</t>
  </si>
  <si>
    <t>Piekarz</t>
  </si>
  <si>
    <t xml:space="preserve">https://www.tme.eu/pl/details/st1210_p4/zlacza-weipu/weipu/ </t>
  </si>
  <si>
    <t>https://www.piekarz.pl/pl/?item=49427</t>
  </si>
  <si>
    <t xml:space="preserve">https://www.tme.eu/pl/details/st1212_s4/zlacza-weipu/weipu/ </t>
  </si>
  <si>
    <t>https://www.piekarz.pl/pl/?item=49462</t>
  </si>
  <si>
    <t>https://www.piekarz.pl/pl/?item=49448</t>
  </si>
  <si>
    <t>https://www.piekarz.pl/pl/?item=49411</t>
  </si>
  <si>
    <t>https://www.piekarz.pl/pl/?item=49475</t>
  </si>
  <si>
    <t xml:space="preserve">https://www.tme.eu/pl/details/st1211_s3/zlacza-weipu/weipu/ </t>
  </si>
  <si>
    <t>https://www.piekarz.pl/pl/?item=49446</t>
  </si>
  <si>
    <t xml:space="preserve">https://www.tme.eu/pl/details/st1210_s3/zlacza-weipu/weipu/ </t>
  </si>
  <si>
    <t>https://www.piekarz.pl/pl/?item=49433</t>
  </si>
  <si>
    <t>https://www.piekarz.pl/pl/?item=49468</t>
  </si>
  <si>
    <t>https://www.piekarz.pl/pl/?item=49438</t>
  </si>
  <si>
    <t>https://www.piekarz.pl/pl/?item=49473</t>
  </si>
  <si>
    <t>https://www.piekarz.pl/pl/?item=49431</t>
  </si>
  <si>
    <t>https://www.piekarz.pl/pl/?item=49481</t>
  </si>
  <si>
    <t>shipping</t>
  </si>
  <si>
    <t>SUM</t>
  </si>
  <si>
    <t>Socket, female, ST12, PIN:4, IP67, 5A, soldering, 200V, 0.785mm2</t>
  </si>
  <si>
    <t>Plug, female, ST12, PIN:4, IP67, 5÷8mm, 5A, soldering, for cable, 200V</t>
  </si>
  <si>
    <t>Plug, male, ST12, PIN:3, IP67, 5÷8mm, 13A, soldering, for cable, 250V</t>
  </si>
  <si>
    <t>Socket, female, ST12, PIN:3, IP67, 13A, soldering, 250V, 2mm2</t>
  </si>
  <si>
    <t>Plug, female, ST12, PIN:3, IP67, 5÷8mm, 13A, soldering, for cable, 250V</t>
  </si>
  <si>
    <t>Socket, male, ST12, PIN:3, IP67, 13A, soldering, 250V, 2mm2</t>
  </si>
  <si>
    <t>Plug, female, ST12, PIN:9, IP67, 5÷8mm, 3A, soldering, for cable, 125V</t>
  </si>
  <si>
    <t>Socket, male, ST12, PIN:9, IP67, 3A, soldering, 125V, 0.785mm2</t>
  </si>
  <si>
    <t>Plug, male, ST12, PIN:9, IP67, 5÷8mm, 3A, soldering, for cable, 125V</t>
  </si>
  <si>
    <t>Socket, female, ST12, PIN:9, IP67, 3A, soldering, 125V, 0.785mm2</t>
  </si>
  <si>
    <t>Plug, male, ST12, PIN:4, IP67, 5÷8mm, 5A, soldering, for cable, 200V</t>
  </si>
  <si>
    <t>wpisano 507</t>
  </si>
  <si>
    <t>S</t>
  </si>
  <si>
    <t>SplitBox heater name [Dev-Idx]</t>
  </si>
  <si>
    <t>SplitBox sensor name [Dev-Idx]</t>
  </si>
  <si>
    <t>PRLSB</t>
  </si>
  <si>
    <t>SplitBox name [Dev-Idx]</t>
  </si>
  <si>
    <t>Coupler-SplitBox Cable</t>
  </si>
  <si>
    <t>PRLCSC</t>
  </si>
  <si>
    <t>SplitBox</t>
  </si>
  <si>
    <t>TapPoint</t>
  </si>
  <si>
    <t>Coupler, SplitBox, JBox Prefix [Dev-Idx]</t>
  </si>
  <si>
    <t>Cables between PRLCpl-xyz_out and PRLSB-xyz_in</t>
  </si>
  <si>
    <t>additional RL</t>
  </si>
  <si>
    <t>EH for RL</t>
  </si>
  <si>
    <t>TE for RL</t>
  </si>
  <si>
    <t>044'</t>
  </si>
  <si>
    <t>wersja</t>
  </si>
  <si>
    <r>
      <rPr>
        <b/>
        <sz val="16"/>
        <color rgb="FFFF0000"/>
        <rFont val="Arial"/>
        <family val="2"/>
        <charset val="238"/>
      </rPr>
      <t>1</t>
    </r>
    <r>
      <rPr>
        <b/>
        <sz val="16"/>
        <rFont val="Arial"/>
        <family val="2"/>
        <charset val="238"/>
      </rPr>
      <t>+</t>
    </r>
    <r>
      <rPr>
        <b/>
        <sz val="16"/>
        <color rgb="FF7030A0"/>
        <rFont val="Arial"/>
        <family val="2"/>
        <charset val="238"/>
      </rPr>
      <t>1</t>
    </r>
  </si>
  <si>
    <r>
      <rPr>
        <b/>
        <sz val="16"/>
        <color rgb="FFFF0000"/>
        <rFont val="Arial"/>
        <family val="2"/>
        <charset val="238"/>
      </rPr>
      <t>2</t>
    </r>
    <r>
      <rPr>
        <b/>
        <sz val="16"/>
        <rFont val="Arial"/>
        <family val="2"/>
        <charset val="238"/>
      </rPr>
      <t>+</t>
    </r>
    <r>
      <rPr>
        <b/>
        <sz val="16"/>
        <color rgb="FF7030A0"/>
        <rFont val="Arial"/>
        <family val="2"/>
        <charset val="238"/>
      </rPr>
      <t>2</t>
    </r>
  </si>
  <si>
    <r>
      <rPr>
        <b/>
        <sz val="16"/>
        <color rgb="FFFF0000"/>
        <rFont val="Arial"/>
        <family val="2"/>
        <charset val="238"/>
      </rPr>
      <t>3</t>
    </r>
    <r>
      <rPr>
        <b/>
        <sz val="16"/>
        <rFont val="Arial"/>
        <family val="2"/>
        <charset val="238"/>
      </rPr>
      <t>+</t>
    </r>
    <r>
      <rPr>
        <b/>
        <sz val="16"/>
        <color rgb="FF7030A0"/>
        <rFont val="Arial"/>
        <family val="2"/>
        <charset val="238"/>
      </rPr>
      <t>2</t>
    </r>
  </si>
  <si>
    <t>warianty</t>
  </si>
  <si>
    <t>coordinates from "Rack Locations updated ESS-0085079.2_1.4.pdf"</t>
  </si>
  <si>
    <t>coordinates [m] start from iron source</t>
  </si>
  <si>
    <t>dz</t>
  </si>
  <si>
    <t>dy</t>
  </si>
  <si>
    <t>tg</t>
  </si>
  <si>
    <t>rad</t>
  </si>
  <si>
    <t>stop</t>
  </si>
  <si>
    <t>cos</t>
  </si>
  <si>
    <t>odcinek</t>
  </si>
  <si>
    <t>metrów</t>
  </si>
  <si>
    <t>przyrost "z"</t>
  </si>
  <si>
    <t>różnica</t>
  </si>
  <si>
    <t>wniosek- można zaniedbac</t>
  </si>
  <si>
    <t>Adapter N-7/16</t>
  </si>
  <si>
    <t>DTL-022ROW:CNPW-U-002</t>
  </si>
  <si>
    <t>UWAGA mail Staffan 25.07.2018</t>
  </si>
  <si>
    <t>ang(dogleg)</t>
  </si>
  <si>
    <t>Slope factor</t>
  </si>
  <si>
    <t>cos(dogleg)</t>
  </si>
  <si>
    <t>Position[m] (center) OLD</t>
  </si>
  <si>
    <t>am</t>
  </si>
  <si>
    <t>an</t>
  </si>
  <si>
    <t>ao</t>
  </si>
  <si>
    <t>ap</t>
  </si>
  <si>
    <t>aq</t>
  </si>
  <si>
    <t>ar</t>
  </si>
  <si>
    <t>FIXED POINT of PRL</t>
  </si>
  <si>
    <t>NEW!!!!!!!</t>
  </si>
  <si>
    <t>Couplers!!!</t>
  </si>
  <si>
    <t>ca</t>
  </si>
  <si>
    <t>cb</t>
  </si>
  <si>
    <t>cc</t>
  </si>
  <si>
    <t>cd</t>
  </si>
  <si>
    <t>cp</t>
  </si>
  <si>
    <t>TCB-020 tylko EH!!</t>
  </si>
  <si>
    <t>DTL-022Row:CNPW-U-002</t>
  </si>
  <si>
    <t xml:space="preserve">https://www.tme.eu/pl/details/st1213_s3/zlacza-weipu/weipu/ </t>
  </si>
  <si>
    <t xml:space="preserve">https://www.tme.eu/pl/details/st1210_p3/zlacza-weipu/weipu/ </t>
  </si>
  <si>
    <t xml:space="preserve">https://www.tme.eu/pl/details/st1211_s4/zlacza-weipu/weipu/ </t>
  </si>
  <si>
    <t xml:space="preserve">https://www.tme.eu/pl/details/st1213_p3/zlacza-weipu/weipu/ </t>
  </si>
  <si>
    <t xml:space="preserve">https://www.tme.eu/pl/details/st1210_s9/zlacza-weipu/weipu/ </t>
  </si>
  <si>
    <t xml:space="preserve">https://www.tme.eu/pl/details/st1213_p9/zlacza-weipu/weipu/ </t>
  </si>
  <si>
    <t xml:space="preserve">https://www.tme.eu/pl/details/st1210_p9/zlacza-weipu/weipu/ </t>
  </si>
  <si>
    <t xml:space="preserve">https://www.tme.eu/pl/details/st1213_s9/zlacza-weipu/weipu/ </t>
  </si>
  <si>
    <t>WEIPU ST1210/S3</t>
  </si>
  <si>
    <t>WEIPU ST1210/S9</t>
  </si>
  <si>
    <t>WEIPU ST1210/P3</t>
  </si>
  <si>
    <t>WEIPU ST1210/P9</t>
  </si>
  <si>
    <t>Lp</t>
  </si>
  <si>
    <r>
      <rPr>
        <b/>
        <sz val="16"/>
        <color rgb="FFFF0000"/>
        <rFont val="Arial"/>
        <family val="2"/>
        <charset val="238"/>
      </rPr>
      <t>4</t>
    </r>
    <r>
      <rPr>
        <b/>
        <sz val="16"/>
        <rFont val="Arial"/>
        <family val="2"/>
        <charset val="238"/>
      </rPr>
      <t>+</t>
    </r>
    <r>
      <rPr>
        <b/>
        <sz val="16"/>
        <color rgb="FF7030A0"/>
        <rFont val="Arial"/>
        <family val="2"/>
        <charset val="238"/>
      </rPr>
      <t>3</t>
    </r>
  </si>
  <si>
    <t>FC/APC</t>
  </si>
  <si>
    <t>SMF-28</t>
  </si>
  <si>
    <t>7/8" RF coaxial_HF</t>
  </si>
  <si>
    <t>electrical-optical link</t>
  </si>
  <si>
    <t>Low Smoke Zero Halogen</t>
  </si>
  <si>
    <t>yes</t>
  </si>
  <si>
    <t>OPTON W-NOTKSd 1x9/125</t>
  </si>
  <si>
    <t>http://cdr.pl/download/katalogi/opton_w-notksd_datasheet_pl.pdf</t>
  </si>
  <si>
    <t>of</t>
  </si>
  <si>
    <t>7/16 DIN Male</t>
  </si>
  <si>
    <t>35B025933</t>
  </si>
  <si>
    <t>35B025932</t>
  </si>
  <si>
    <t>35B025934</t>
  </si>
  <si>
    <t>staffanekstrom</t>
  </si>
  <si>
    <t>070RFC</t>
  </si>
  <si>
    <t>D</t>
  </si>
  <si>
    <t>UWAGA - end point jest gdzieś w KG</t>
  </si>
  <si>
    <t>przy STUB z zaworem ręcznym</t>
  </si>
  <si>
    <t>ło</t>
  </si>
  <si>
    <t>i teraz dobrze byłoby do tego miejsca</t>
  </si>
  <si>
    <t>dać kabel</t>
  </si>
  <si>
    <t>we need only 4U; grudzień 2018: ostatnio były pytania, pewnie zmieniono na 4U</t>
  </si>
  <si>
    <t>RS485 cable</t>
  </si>
  <si>
    <t>https://catalog.belden.com/techdata/EN/9842_techdata.pdf</t>
  </si>
  <si>
    <t>Polyvinyl Chloride (PVC)</t>
  </si>
  <si>
    <t>Polyethylene (PE)</t>
  </si>
  <si>
    <t>tinned copper braid shield (90% coverage), LS0H</t>
  </si>
  <si>
    <t>BL-9842.00500</t>
  </si>
  <si>
    <t>www</t>
  </si>
  <si>
    <t>https://www.tim.pl/kabel-do-magistral-szeregowych-rs485-2x2x24awg-linka-pvc-szary-bl-9842-00500-bebnowy</t>
  </si>
  <si>
    <t>Gas System CABLE DATABASE</t>
  </si>
  <si>
    <t>RS485 (to be put in database)</t>
  </si>
  <si>
    <t>?-?:RFS-PRLGS-001</t>
  </si>
  <si>
    <t>PRLGS</t>
  </si>
  <si>
    <t>gas scale</t>
  </si>
  <si>
    <t>terminal block in Beckhoff module</t>
  </si>
  <si>
    <t>DTL-010PRL:RFS-PRLGV-001</t>
  </si>
  <si>
    <t>HEBT-130PRL:RFS-PRLGV-002</t>
  </si>
  <si>
    <t>comment:</t>
  </si>
  <si>
    <t>PRLGV-001_STUB100_EMvalve</t>
  </si>
  <si>
    <t>PRLGV-002_STUB360_EMvalve</t>
  </si>
  <si>
    <t>PRLGV-002_STUB360_pressureRS485</t>
  </si>
  <si>
    <t>PRLGV-001_STUB100_presssureRS485</t>
  </si>
  <si>
    <t>080RFC</t>
  </si>
  <si>
    <t>PRLGSB</t>
  </si>
  <si>
    <t>Gas System Box (in Klystron Gallery rack)</t>
  </si>
  <si>
    <t>PRLGSB-001_STUB100_EMvalve</t>
  </si>
  <si>
    <t>PRLGSB-001_STUB100_presssureRS485</t>
  </si>
  <si>
    <t>PRLGSB-001_STUB360_Emvalve</t>
  </si>
  <si>
    <t>PRLGSB-001_STUB360_presssureRS485</t>
  </si>
  <si>
    <t>PRLGS-001_scaleRS485</t>
  </si>
  <si>
    <t>PRLGSB-001_scaleRS485</t>
  </si>
  <si>
    <t>we do not know how to address gas shelter (outside the building I guess)</t>
  </si>
  <si>
    <t>devices: PRLGS, PRLGV</t>
  </si>
  <si>
    <t>to be accepted by Inigo Alonso</t>
  </si>
  <si>
    <t>when empty: to be decided</t>
  </si>
  <si>
    <t>DIN EN 175 301-803</t>
  </si>
  <si>
    <t>datasheet in attachment</t>
  </si>
  <si>
    <r>
      <t xml:space="preserve">gas valve at the end of gas pipe; on the wall </t>
    </r>
    <r>
      <rPr>
        <b/>
        <sz val="11"/>
        <color theme="1"/>
        <rFont val="Calibri"/>
        <family val="2"/>
        <charset val="238"/>
        <scheme val="minor"/>
      </rPr>
      <t>in Klystron Gallery near STUB100</t>
    </r>
    <r>
      <rPr>
        <sz val="10"/>
        <rFont val="Arial"/>
        <family val="2"/>
        <charset val="238"/>
      </rPr>
      <t xml:space="preserve"> (as I know - ESS does not know where exactly)</t>
    </r>
  </si>
  <si>
    <r>
      <t xml:space="preserve">gas valve at the end of gas pipe; on the wall </t>
    </r>
    <r>
      <rPr>
        <b/>
        <sz val="11"/>
        <color theme="1"/>
        <rFont val="Calibri"/>
        <family val="2"/>
        <charset val="238"/>
        <scheme val="minor"/>
      </rPr>
      <t>in Klystron Gallery near STUB360</t>
    </r>
    <r>
      <rPr>
        <sz val="10"/>
        <rFont val="Arial"/>
        <family val="2"/>
        <charset val="238"/>
      </rPr>
      <t xml:space="preserve"> (as I know - ESS does not know where exactly)</t>
    </r>
  </si>
  <si>
    <t>TOTAL PUSZEK</t>
  </si>
  <si>
    <t>PRLJB 045-047</t>
  </si>
  <si>
    <t>PRLJB 048-050</t>
  </si>
  <si>
    <t>PRLJB 050-052</t>
  </si>
  <si>
    <t>PRLJB 053-054</t>
  </si>
  <si>
    <t>PRLJB 056-057</t>
  </si>
  <si>
    <t>PRLJB 055 + 058</t>
  </si>
  <si>
    <t>spare PRLTCB + test-stand</t>
  </si>
  <si>
    <t>Connection cable (for 3dB coupler)</t>
  </si>
  <si>
    <t>ST1210/S4</t>
  </si>
  <si>
    <t>ST1210/S4-shielding circle</t>
  </si>
  <si>
    <t>kabel</t>
  </si>
  <si>
    <t>panel</t>
  </si>
  <si>
    <t>rf</t>
  </si>
  <si>
    <t>PRLJB-Ph001_a</t>
  </si>
  <si>
    <t>PRLJB-Ph001_cp</t>
  </si>
  <si>
    <t>PRLJB-Ph001_b</t>
  </si>
  <si>
    <t>PRLJB-Ph001_g</t>
  </si>
  <si>
    <t>PRLJB-Ph001_h</t>
  </si>
  <si>
    <t>PRLJB-Ph001_m</t>
  </si>
  <si>
    <t>PRLJB-Ph001_s</t>
  </si>
  <si>
    <t>metal gas pipe fi=6mm</t>
  </si>
  <si>
    <t>30.08.2019 assembled like in the pic</t>
  </si>
  <si>
    <t>30.08.2019 c..fi..l connections checked</t>
  </si>
  <si>
    <r>
      <t xml:space="preserve">Temperature Control System CABLE DATABASE </t>
    </r>
    <r>
      <rPr>
        <b/>
        <sz val="26"/>
        <color rgb="FFFF0000"/>
        <rFont val="Arial"/>
        <family val="2"/>
        <charset val="238"/>
      </rPr>
      <t>NOT UP-TO-DATE, check ESS Cable Database</t>
    </r>
  </si>
  <si>
    <t>RST / cable length [m] / power [W] -2/1</t>
  </si>
  <si>
    <t>PT100-</t>
  </si>
  <si>
    <t>PT100 (sensor type) - cable length [mm]</t>
  </si>
  <si>
    <t>EH Power Div 3</t>
  </si>
  <si>
    <t>EH Power Div4</t>
  </si>
  <si>
    <t>Not accepted yet</t>
  </si>
  <si>
    <t>PRLTEC</t>
  </si>
  <si>
    <t>EH Extension Cable</t>
  </si>
  <si>
    <t>PRLEHC</t>
  </si>
  <si>
    <t>TE Extension Cable</t>
  </si>
  <si>
    <t>PRLPhC</t>
  </si>
  <si>
    <t>Cable Cpl-Adapter</t>
  </si>
  <si>
    <t>Part of PRLTap</t>
  </si>
  <si>
    <t>ADAPTER in typical PRLTap shielding</t>
  </si>
  <si>
    <t>Tap DRIFTS</t>
  </si>
  <si>
    <t>PRLPD-001_rf</t>
  </si>
  <si>
    <t xml:space="preserve">	
PRLPD-001_rf_++</t>
  </si>
  <si>
    <t>PRLTap-Ph001::PRLCpl-Ph001_rf</t>
  </si>
  <si>
    <t>PRLPD-001_b</t>
  </si>
  <si>
    <t>PRLPD-001_a</t>
  </si>
  <si>
    <t>PRLPD-001_rf_++</t>
  </si>
  <si>
    <t>PRLPD-001_g</t>
  </si>
  <si>
    <t>EH Gas barrier</t>
  </si>
  <si>
    <t>needed?</t>
  </si>
  <si>
    <t>idx</t>
  </si>
  <si>
    <r>
      <t xml:space="preserve">Electric Heates </t>
    </r>
    <r>
      <rPr>
        <b/>
        <sz val="10"/>
        <rFont val="Arial"/>
        <family val="2"/>
        <charset val="238"/>
      </rPr>
      <t>Extension Cable</t>
    </r>
    <r>
      <rPr>
        <sz val="10"/>
        <rFont val="Arial"/>
        <family val="2"/>
        <charset val="238"/>
      </rPr>
      <t xml:space="preserve"> for PRLRL far away from PRLTap</t>
    </r>
  </si>
  <si>
    <r>
      <t xml:space="preserve">Temperature Sensor </t>
    </r>
    <r>
      <rPr>
        <b/>
        <sz val="10"/>
        <rFont val="Arial"/>
        <family val="2"/>
        <charset val="238"/>
      </rPr>
      <t>Extension Cable</t>
    </r>
    <r>
      <rPr>
        <sz val="10"/>
        <rFont val="Arial"/>
        <family val="2"/>
        <charset val="238"/>
      </rPr>
      <t xml:space="preserve"> for PRLRL far away from PRLTap</t>
    </r>
  </si>
  <si>
    <t>RST/2/10-2/1</t>
  </si>
  <si>
    <t>RST/6/30-2/1</t>
  </si>
  <si>
    <t>RST/8/40-2/1</t>
  </si>
  <si>
    <r>
      <t xml:space="preserve">NAMES OF CABLES NOT IN INVENTORY/DATABASE PURPOSE. Here are every combinations used in the model manually picked when needed. </t>
    </r>
    <r>
      <rPr>
        <b/>
        <sz val="14"/>
        <color rgb="FFFF0000"/>
        <rFont val="Arial"/>
        <family val="2"/>
        <charset val="238"/>
      </rPr>
      <t>For cables list check ESS cable database</t>
    </r>
  </si>
  <si>
    <r>
      <t xml:space="preserve">NAMES OF CABLES NOT IN INVENTORY/DATABASE PURPOSE. Here are every combinations used in the model manually picked when needed. </t>
    </r>
    <r>
      <rPr>
        <b/>
        <sz val="11"/>
        <color rgb="FFFF0000"/>
        <rFont val="Arial"/>
        <family val="2"/>
        <charset val="238"/>
      </rPr>
      <t>For cables list check ESS cable database</t>
    </r>
  </si>
  <si>
    <t>Phase N-type Cable</t>
  </si>
  <si>
    <t>Drifts</t>
  </si>
  <si>
    <t>Acronim</t>
  </si>
  <si>
    <t>On "what"</t>
  </si>
  <si>
    <t>022</t>
  </si>
  <si>
    <t>002</t>
  </si>
  <si>
    <t>CnPw</t>
  </si>
  <si>
    <t>STUB pos</t>
  </si>
  <si>
    <t>RACK pos</t>
  </si>
  <si>
    <t>KLYSTRON GALLERY (G02):</t>
  </si>
  <si>
    <t>THE ACCELERATOR TUNNEL (G01)</t>
  </si>
  <si>
    <t>KLYSTRON GALLERY (G02)</t>
  </si>
  <si>
    <t>SEC-SUB</t>
  </si>
  <si>
    <t>021</t>
  </si>
  <si>
    <t>006</t>
  </si>
  <si>
    <t>Unit</t>
  </si>
  <si>
    <t>MBL-070Row</t>
  </si>
  <si>
    <t>CnPW-U-017</t>
  </si>
  <si>
    <t>GSA</t>
  </si>
  <si>
    <t>N2Gas</t>
  </si>
  <si>
    <t>Taking data from sheet "TCS" - TO BE UPDATED</t>
  </si>
  <si>
    <t>N2 Gas Cylinder</t>
  </si>
  <si>
    <t>Gas Shelter</t>
  </si>
  <si>
    <t>PRLGV</t>
  </si>
  <si>
    <t>010PRL</t>
  </si>
  <si>
    <t>001</t>
  </si>
  <si>
    <t>130PRL</t>
  </si>
  <si>
    <t>Gas Valve near STUB100 (in Klystron Gallery)</t>
  </si>
  <si>
    <t>Gas Valve near STUB360 (in Klystron Gallery)</t>
  </si>
  <si>
    <t>gas pipe</t>
  </si>
  <si>
    <t>cable: PRLGV-001_STUB100_Emvalve</t>
  </si>
  <si>
    <t>cable: PRLGV-001_STUB100_presssureRS485</t>
  </si>
  <si>
    <t>cable: PRLGS-001_scaleRS485</t>
  </si>
  <si>
    <t>cables:</t>
  </si>
  <si>
    <t>cable: PRLGV-002_STUB360_presssureRS485</t>
  </si>
  <si>
    <t>cable: PRLGV-002_STUB360_Emvalve</t>
  </si>
  <si>
    <t>3 gas pipes</t>
  </si>
  <si>
    <t>metal gas pipe fi=6mm to measure the pressure in the tunnel</t>
  </si>
  <si>
    <t>PRLGSB-001_STUB360_EMvalve</t>
  </si>
  <si>
    <t>Z8</t>
  </si>
  <si>
    <t>V13</t>
  </si>
  <si>
    <t>Z1</t>
  </si>
  <si>
    <t>V8</t>
  </si>
  <si>
    <t>W9</t>
  </si>
  <si>
    <t>W10</t>
  </si>
  <si>
    <t>X9</t>
  </si>
  <si>
    <t>??-&gt;</t>
  </si>
  <si>
    <t>a: PARALLEL(PRLEH-P001a 50W, PRLEH-P001a' 50W)
b: SERIES(PRLEH-P001b 100W, PRLEH-P001b')</t>
  </si>
  <si>
    <t>Probably PRLCC will not be sensed and heated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</si>
</sst>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\W"/>
    <numFmt numFmtId="166" formatCode="0.0"/>
    <numFmt numFmtId="167" formatCode="_-[$€-2]\ * #,##0.00_-;\-[$€-2]\ * #,##0.00_-;_-[$€-2]\ * &quot;-&quot;??_-;_-@_-"/>
    <numFmt numFmtId="168" formatCode="_-* #,##0.00\ [$zł-415]_-;\-* #,##0.00\ [$zł-415]_-;_-* &quot;-&quot;??\ [$zł-415]_-;_-@_-"/>
  </numFmts>
  <fonts count="84">
    <font>
      <sz val="10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rgb="FF000000"/>
      <name val="FreeSans"/>
      <family val="2"/>
      <charset val="238"/>
    </font>
    <font>
      <b/>
      <sz val="10"/>
      <name val="Arial"/>
      <family val="2"/>
      <charset val="238"/>
    </font>
    <font>
      <sz val="72"/>
      <name val="Arial"/>
      <family val="2"/>
      <charset val="238"/>
    </font>
    <font>
      <b/>
      <sz val="10"/>
      <color rgb="FFFF0000"/>
      <name val="Arial"/>
      <family val="2"/>
      <charset val="238"/>
    </font>
    <font>
      <sz val="65"/>
      <name val="Arial"/>
      <family val="2"/>
      <charset val="238"/>
    </font>
    <font>
      <b/>
      <sz val="72"/>
      <color theme="0"/>
      <name val="Arial"/>
      <family val="2"/>
      <charset val="238"/>
    </font>
    <font>
      <u/>
      <sz val="10"/>
      <name val="Arial"/>
      <family val="2"/>
      <charset val="238"/>
    </font>
    <font>
      <b/>
      <u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i/>
      <sz val="10"/>
      <color rgb="FFFF0000"/>
      <name val="Arial"/>
      <family val="2"/>
      <charset val="238"/>
    </font>
    <font>
      <b/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12"/>
      <name val="Arial"/>
      <family val="2"/>
      <charset val="238"/>
    </font>
    <font>
      <sz val="24"/>
      <name val="Arial"/>
      <family val="2"/>
      <charset val="238"/>
    </font>
    <font>
      <sz val="24"/>
      <color rgb="FFFF0000"/>
      <name val="Arial"/>
      <family val="2"/>
      <charset val="238"/>
    </font>
    <font>
      <sz val="32"/>
      <name val="Arial"/>
      <family val="2"/>
      <charset val="238"/>
    </font>
    <font>
      <sz val="32"/>
      <color theme="0"/>
      <name val="Arial"/>
      <family val="2"/>
      <charset val="238"/>
    </font>
    <font>
      <sz val="24"/>
      <color theme="0"/>
      <name val="Arial"/>
      <family val="2"/>
      <charset val="238"/>
    </font>
    <font>
      <b/>
      <sz val="24"/>
      <color theme="0"/>
      <name val="Arial"/>
      <family val="2"/>
      <charset val="238"/>
    </font>
    <font>
      <sz val="24"/>
      <color rgb="FF993300"/>
      <name val="Arial"/>
      <family val="2"/>
      <charset val="238"/>
    </font>
    <font>
      <b/>
      <sz val="24"/>
      <name val="Arial"/>
      <family val="2"/>
      <charset val="238"/>
    </font>
    <font>
      <sz val="24"/>
      <color rgb="FF7030A0"/>
      <name val="Arial"/>
      <family val="2"/>
      <charset val="238"/>
    </font>
    <font>
      <b/>
      <sz val="32"/>
      <color theme="0"/>
      <name val="Arial"/>
      <family val="2"/>
      <charset val="238"/>
    </font>
    <font>
      <b/>
      <sz val="72"/>
      <color theme="8" tint="-0.249977111117893"/>
      <name val="Arial"/>
      <family val="2"/>
      <charset val="238"/>
    </font>
    <font>
      <b/>
      <sz val="72"/>
      <name val="Arial"/>
      <family val="2"/>
      <charset val="238"/>
    </font>
    <font>
      <b/>
      <sz val="32"/>
      <name val="Arial"/>
      <family val="2"/>
      <charset val="238"/>
    </font>
    <font>
      <sz val="32"/>
      <color rgb="FFFF0000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u/>
      <sz val="10"/>
      <color theme="10"/>
      <name val="Arial"/>
      <family val="2"/>
      <charset val="238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charset val="238"/>
    </font>
    <font>
      <u/>
      <sz val="10"/>
      <color rgb="FF0000FF"/>
      <name val="Arial"/>
      <family val="2"/>
      <charset val="238"/>
    </font>
    <font>
      <sz val="10"/>
      <name val="Calibri"/>
      <family val="2"/>
      <charset val="238"/>
    </font>
    <font>
      <sz val="24"/>
      <color rgb="FF0070C0"/>
      <name val="Arial"/>
      <family val="2"/>
      <charset val="238"/>
    </font>
    <font>
      <sz val="72"/>
      <color rgb="FFFF0000"/>
      <name val="Arial"/>
      <family val="2"/>
      <charset val="238"/>
    </font>
    <font>
      <b/>
      <i/>
      <sz val="10"/>
      <name val="Arial"/>
      <family val="2"/>
      <charset val="238"/>
    </font>
    <font>
      <sz val="10"/>
      <color theme="0" tint="-0.34998626667073579"/>
      <name val="Arial"/>
      <family val="2"/>
      <charset val="238"/>
    </font>
    <font>
      <b/>
      <sz val="10"/>
      <color theme="0" tint="-0.34998626667073579"/>
      <name val="Arial"/>
      <family val="2"/>
      <charset val="238"/>
    </font>
    <font>
      <u/>
      <sz val="10"/>
      <color theme="0" tint="-0.34998626667073579"/>
      <name val="Arial"/>
      <family val="2"/>
      <charset val="238"/>
    </font>
    <font>
      <sz val="36"/>
      <color rgb="FFFF0000"/>
      <name val="Arial"/>
      <family val="2"/>
      <charset val="238"/>
    </font>
    <font>
      <sz val="22"/>
      <name val="Arial"/>
      <family val="2"/>
      <charset val="238"/>
    </font>
    <font>
      <i/>
      <sz val="10"/>
      <name val="Arial"/>
      <family val="2"/>
      <charset val="238"/>
    </font>
    <font>
      <b/>
      <sz val="26"/>
      <name val="Arial"/>
      <family val="2"/>
      <charset val="238"/>
    </font>
    <font>
      <sz val="48"/>
      <name val="Arial"/>
      <family val="2"/>
      <charset val="238"/>
    </font>
    <font>
      <sz val="36"/>
      <name val="Arial"/>
      <family val="2"/>
      <charset val="238"/>
    </font>
    <font>
      <b/>
      <sz val="10"/>
      <color rgb="FF7030A0"/>
      <name val="Arial"/>
      <family val="2"/>
      <charset val="238"/>
    </font>
    <font>
      <strike/>
      <sz val="32"/>
      <name val="Arial"/>
      <family val="2"/>
      <charset val="238"/>
    </font>
    <font>
      <b/>
      <sz val="28"/>
      <name val="Arial"/>
      <family val="2"/>
      <charset val="238"/>
    </font>
    <font>
      <b/>
      <strike/>
      <sz val="10"/>
      <name val="Arial"/>
      <family val="2"/>
      <charset val="238"/>
    </font>
    <font>
      <strike/>
      <sz val="10"/>
      <name val="Arial"/>
      <family val="2"/>
      <charset val="238"/>
    </font>
    <font>
      <b/>
      <sz val="12"/>
      <name val="Arial"/>
      <family val="2"/>
      <charset val="238"/>
    </font>
    <font>
      <b/>
      <sz val="16"/>
      <name val="Arial"/>
      <family val="2"/>
      <charset val="238"/>
    </font>
    <font>
      <b/>
      <sz val="16"/>
      <color rgb="FFFF0000"/>
      <name val="Arial"/>
      <family val="2"/>
      <charset val="238"/>
    </font>
    <font>
      <b/>
      <sz val="16"/>
      <color rgb="FF7030A0"/>
      <name val="Arial"/>
      <family val="2"/>
      <charset val="238"/>
    </font>
    <font>
      <b/>
      <sz val="10"/>
      <color theme="0"/>
      <name val="Arial"/>
      <family val="2"/>
      <charset val="238"/>
    </font>
    <font>
      <i/>
      <sz val="10"/>
      <color theme="0"/>
      <name val="Arial"/>
      <family val="2"/>
      <charset val="238"/>
    </font>
    <font>
      <sz val="10"/>
      <color theme="0"/>
      <name val="Arial"/>
      <family val="2"/>
      <charset val="238"/>
    </font>
    <font>
      <sz val="10"/>
      <color rgb="FFC00000"/>
      <name val="Arial"/>
      <family val="2"/>
      <charset val="238"/>
    </font>
    <font>
      <b/>
      <sz val="48"/>
      <color theme="0"/>
      <name val="Arial"/>
      <family val="2"/>
      <charset val="238"/>
    </font>
    <font>
      <sz val="28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20"/>
      <name val="Arial"/>
      <family val="2"/>
      <charset val="238"/>
    </font>
    <font>
      <sz val="14"/>
      <name val="Arial"/>
      <family val="2"/>
      <charset val="238"/>
    </font>
    <font>
      <sz val="28"/>
      <color rgb="FFFF0000"/>
      <name val="Arial"/>
      <family val="2"/>
      <charset val="238"/>
    </font>
    <font>
      <sz val="26"/>
      <color rgb="FFFF0000"/>
      <name val="Arial"/>
      <family val="2"/>
      <charset val="238"/>
    </font>
    <font>
      <sz val="26"/>
      <name val="Arial"/>
      <family val="2"/>
      <charset val="238"/>
    </font>
    <font>
      <b/>
      <sz val="26"/>
      <color rgb="FFFF0000"/>
      <name val="Arial"/>
      <family val="2"/>
      <charset val="238"/>
    </font>
    <font>
      <i/>
      <sz val="28"/>
      <color rgb="FFFF0000"/>
      <name val="Arial"/>
      <family val="2"/>
      <charset val="238"/>
    </font>
    <font>
      <sz val="14"/>
      <color rgb="FFFF0000"/>
      <name val="Arial"/>
      <family val="2"/>
      <charset val="238"/>
    </font>
    <font>
      <sz val="11"/>
      <color rgb="FFFF0000"/>
      <name val="Arial"/>
      <family val="2"/>
      <charset val="238"/>
    </font>
    <font>
      <b/>
      <sz val="14"/>
      <color rgb="FFFF0000"/>
      <name val="Arial"/>
      <family val="2"/>
      <charset val="238"/>
    </font>
    <font>
      <b/>
      <sz val="11"/>
      <color rgb="FFFF0000"/>
      <name val="Arial"/>
      <family val="2"/>
      <charset val="238"/>
    </font>
    <font>
      <b/>
      <sz val="48"/>
      <name val="Arial"/>
      <family val="2"/>
      <charset val="238"/>
    </font>
    <font>
      <b/>
      <sz val="48"/>
      <color rgb="FF993300"/>
      <name val="Arial"/>
      <family val="2"/>
      <charset val="238"/>
    </font>
    <font>
      <strike/>
      <sz val="24"/>
      <name val="Arial"/>
      <family val="2"/>
      <charset val="238"/>
    </font>
  </fonts>
  <fills count="56">
    <fill>
      <patternFill patternType="none"/>
    </fill>
    <fill>
      <patternFill patternType="gray125"/>
    </fill>
    <fill>
      <patternFill patternType="solid">
        <fgColor rgb="FFDDDDDD"/>
        <bgColor rgb="FFFAF0E6"/>
      </patternFill>
    </fill>
    <fill>
      <patternFill patternType="solid">
        <fgColor rgb="FF8AE234"/>
        <bgColor rgb="FFC0C0C0"/>
      </patternFill>
    </fill>
    <fill>
      <patternFill patternType="solid">
        <fgColor rgb="FFFAF0E6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rgb="FFFFCC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00"/>
        <bgColor rgb="FFFFFFFF"/>
      </patternFill>
    </fill>
    <fill>
      <patternFill patternType="solid">
        <fgColor rgb="FFFF990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rgb="FFFAF0E6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rgb="FFFFFFFF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933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rgb="FFFAF0E6"/>
      </patternFill>
    </fill>
    <fill>
      <patternFill patternType="solid">
        <fgColor rgb="FF993300"/>
        <bgColor rgb="FFFFFFFF"/>
      </patternFill>
    </fill>
    <fill>
      <patternFill patternType="solid">
        <fgColor rgb="FFE8E8E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14999847407452621"/>
        <bgColor rgb="FFFFFFFF"/>
      </patternFill>
    </fill>
    <fill>
      <patternFill patternType="solid">
        <fgColor theme="1" tint="0.14999847407452621"/>
        <bgColor rgb="FFFAF0E6"/>
      </patternFill>
    </fill>
  </fills>
  <borders count="29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 style="medium">
        <color rgb="FFFF0000"/>
      </left>
      <right/>
      <top/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/>
      <top style="medium">
        <color rgb="FF7030A0"/>
      </top>
      <bottom/>
      <diagonal/>
    </border>
    <border>
      <left/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/>
      <top/>
      <bottom/>
      <diagonal/>
    </border>
    <border>
      <left style="medium">
        <color rgb="FF7030A0"/>
      </left>
      <right/>
      <top/>
      <bottom style="medium">
        <color rgb="FF7030A0"/>
      </bottom>
      <diagonal/>
    </border>
    <border>
      <left/>
      <right/>
      <top/>
      <bottom style="medium">
        <color rgb="FF7030A0"/>
      </bottom>
      <diagonal/>
    </border>
    <border>
      <left/>
      <right style="medium">
        <color rgb="FF7030A0"/>
      </right>
      <top/>
      <bottom style="medium">
        <color rgb="FF7030A0"/>
      </bottom>
      <diagonal/>
    </border>
    <border>
      <left/>
      <right style="medium">
        <color rgb="FFFF0000"/>
      </right>
      <top/>
      <bottom style="medium">
        <color rgb="FF7030A0"/>
      </bottom>
      <diagonal/>
    </border>
    <border>
      <left/>
      <right style="medium">
        <color rgb="FF7030A0"/>
      </right>
      <top/>
      <bottom style="medium">
        <color rgb="FFFF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1"/>
      </bottom>
      <diagonal/>
    </border>
    <border>
      <left style="thick">
        <color auto="1"/>
      </left>
      <right/>
      <top/>
      <bottom/>
      <diagonal/>
    </border>
    <border>
      <left/>
      <right style="medium">
        <color rgb="FFFF0000"/>
      </right>
      <top style="medium">
        <color auto="1"/>
      </top>
      <bottom/>
      <diagonal/>
    </border>
    <border>
      <left style="thick">
        <color indexed="64"/>
      </left>
      <right/>
      <top/>
      <bottom style="medium">
        <color auto="1"/>
      </bottom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/>
      <right style="thin">
        <color rgb="FF7030A0"/>
      </right>
      <top/>
      <bottom/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 style="thin">
        <color rgb="FF7030A0"/>
      </right>
      <top style="thin">
        <color rgb="FF7030A0"/>
      </top>
      <bottom/>
      <diagonal/>
    </border>
    <border>
      <left/>
      <right style="thin">
        <color rgb="FFFF0000"/>
      </right>
      <top style="medium">
        <color auto="1"/>
      </top>
      <bottom/>
      <diagonal/>
    </border>
    <border>
      <left/>
      <right style="thin">
        <color rgb="FFFF0000"/>
      </right>
      <top/>
      <bottom style="medium">
        <color auto="1"/>
      </bottom>
      <diagonal/>
    </border>
    <border>
      <left/>
      <right style="thin">
        <color rgb="FF7030A0"/>
      </right>
      <top style="medium">
        <color auto="1"/>
      </top>
      <bottom/>
      <diagonal/>
    </border>
    <border>
      <left/>
      <right style="thin">
        <color rgb="FF7030A0"/>
      </right>
      <top/>
      <bottom style="thin">
        <color rgb="FFFF0000"/>
      </bottom>
      <diagonal/>
    </border>
    <border>
      <left/>
      <right style="thin">
        <color rgb="FF7030A0"/>
      </right>
      <top/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medium">
        <color rgb="FF7030A0"/>
      </right>
      <top style="medium">
        <color auto="1"/>
      </top>
      <bottom/>
      <diagonal/>
    </border>
    <border>
      <left/>
      <right style="thin">
        <color rgb="FFFF0000"/>
      </right>
      <top/>
      <bottom style="thin">
        <color rgb="FF7030A0"/>
      </bottom>
      <diagonal/>
    </border>
    <border>
      <left style="thin">
        <color rgb="FFFF0000"/>
      </left>
      <right/>
      <top style="medium">
        <color auto="1"/>
      </top>
      <bottom/>
      <diagonal/>
    </border>
    <border>
      <left style="thin">
        <color rgb="FF7030A0"/>
      </left>
      <right/>
      <top style="medium">
        <color auto="1"/>
      </top>
      <bottom/>
      <diagonal/>
    </border>
    <border>
      <left/>
      <right style="thick">
        <color theme="1"/>
      </right>
      <top/>
      <bottom/>
      <diagonal/>
    </border>
    <border>
      <left/>
      <right style="thick">
        <color theme="1"/>
      </right>
      <top/>
      <bottom style="medium">
        <color indexed="64"/>
      </bottom>
      <diagonal/>
    </border>
    <border>
      <left/>
      <right style="thick">
        <color theme="1"/>
      </right>
      <top style="medium">
        <color auto="1"/>
      </top>
      <bottom/>
      <diagonal/>
    </border>
    <border>
      <left style="thin">
        <color rgb="FFFF0000"/>
      </left>
      <right/>
      <top/>
      <bottom style="medium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FF0000"/>
      </right>
      <top/>
      <bottom style="medium">
        <color rgb="FF7030A0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 style="thin">
        <color rgb="FF7030A0"/>
      </left>
      <right/>
      <top/>
      <bottom style="medium">
        <color auto="1"/>
      </bottom>
      <diagonal/>
    </border>
    <border>
      <left/>
      <right/>
      <top style="thin">
        <color rgb="FFFF0000"/>
      </top>
      <bottom/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/>
      <right style="thin">
        <color rgb="FF0070C0"/>
      </right>
      <top style="medium">
        <color auto="1"/>
      </top>
      <bottom/>
      <diagonal/>
    </border>
    <border>
      <left style="thin">
        <color rgb="FF0070C0"/>
      </left>
      <right/>
      <top style="medium">
        <color auto="1"/>
      </top>
      <bottom/>
      <diagonal/>
    </border>
    <border>
      <left style="thin">
        <color rgb="FF0070C0"/>
      </left>
      <right/>
      <top/>
      <bottom/>
      <diagonal/>
    </border>
    <border>
      <left style="thick">
        <color theme="1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thin">
        <color rgb="FF7030A0"/>
      </left>
      <right/>
      <top style="medium">
        <color theme="1"/>
      </top>
      <bottom/>
      <diagonal/>
    </border>
    <border>
      <left/>
      <right style="thin">
        <color rgb="FF7030A0"/>
      </right>
      <top style="medium">
        <color theme="1"/>
      </top>
      <bottom/>
      <diagonal/>
    </border>
    <border>
      <left/>
      <right style="thick">
        <color indexed="64"/>
      </right>
      <top style="medium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/>
      <right style="thick">
        <color indexed="64"/>
      </right>
      <top/>
      <bottom style="medium">
        <color theme="1"/>
      </bottom>
      <diagonal/>
    </border>
    <border>
      <left/>
      <right style="thin">
        <color rgb="FFFF0000"/>
      </right>
      <top/>
      <bottom style="medium">
        <color theme="1"/>
      </bottom>
      <diagonal/>
    </border>
    <border>
      <left/>
      <right style="thin">
        <color rgb="FF7030A0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theme="1"/>
      </top>
      <bottom/>
      <diagonal/>
    </border>
    <border>
      <left/>
      <right style="medium">
        <color auto="1"/>
      </right>
      <top/>
      <bottom style="thin">
        <color rgb="FF7030A0"/>
      </bottom>
      <diagonal/>
    </border>
    <border>
      <left/>
      <right/>
      <top style="thin">
        <color rgb="FF7030A0"/>
      </top>
      <bottom/>
      <diagonal/>
    </border>
    <border>
      <left/>
      <right style="medium">
        <color rgb="FFFF0000"/>
      </right>
      <top/>
      <bottom style="medium">
        <color auto="1"/>
      </bottom>
      <diagonal/>
    </border>
    <border>
      <left/>
      <right style="medium">
        <color rgb="FF7030A0"/>
      </right>
      <top style="thin">
        <color rgb="FF7030A0"/>
      </top>
      <bottom/>
      <diagonal/>
    </border>
    <border>
      <left/>
      <right style="medium">
        <color rgb="FF7030A0"/>
      </right>
      <top/>
      <bottom style="medium">
        <color auto="1"/>
      </bottom>
      <diagonal/>
    </border>
    <border>
      <left/>
      <right style="medium">
        <color rgb="FF7030A0"/>
      </right>
      <top/>
      <bottom style="thin">
        <color rgb="FF7030A0"/>
      </bottom>
      <diagonal/>
    </border>
    <border>
      <left/>
      <right/>
      <top style="medium">
        <color rgb="FF7030A0"/>
      </top>
      <bottom/>
      <diagonal/>
    </border>
    <border>
      <left style="thin">
        <color rgb="FF7030A0"/>
      </left>
      <right/>
      <top/>
      <bottom style="thin">
        <color rgb="FFFF0000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FF0000"/>
      </right>
      <top/>
      <bottom style="thin">
        <color rgb="FF0070C0"/>
      </bottom>
      <diagonal/>
    </border>
    <border>
      <left style="medium">
        <color theme="1"/>
      </left>
      <right/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 style="thin">
        <color rgb="FF993300"/>
      </left>
      <right/>
      <top/>
      <bottom style="medium">
        <color theme="1"/>
      </bottom>
      <diagonal/>
    </border>
    <border>
      <left style="thin">
        <color rgb="FF993300"/>
      </left>
      <right/>
      <top/>
      <bottom/>
      <diagonal/>
    </border>
    <border>
      <left style="thin">
        <color rgb="FF993300"/>
      </left>
      <right/>
      <top style="thin">
        <color rgb="FF993300"/>
      </top>
      <bottom/>
      <diagonal/>
    </border>
    <border>
      <left/>
      <right/>
      <top style="thin">
        <color rgb="FF993300"/>
      </top>
      <bottom/>
      <diagonal/>
    </border>
    <border>
      <left style="thin">
        <color rgb="FF993300"/>
      </left>
      <right/>
      <top/>
      <bottom style="thin">
        <color rgb="FF993300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ck">
        <color theme="1"/>
      </right>
      <top style="medium">
        <color theme="1"/>
      </top>
      <bottom/>
      <diagonal/>
    </border>
    <border>
      <left style="medium">
        <color rgb="FFFF0000"/>
      </left>
      <right/>
      <top style="medium">
        <color auto="1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medium">
        <color rgb="FF7030A0"/>
      </left>
      <right/>
      <top style="medium">
        <color auto="1"/>
      </top>
      <bottom/>
      <diagonal/>
    </border>
    <border>
      <left style="medium">
        <color rgb="FF7030A0"/>
      </left>
      <right/>
      <top/>
      <bottom style="medium">
        <color rgb="FFFF0000"/>
      </bottom>
      <diagonal/>
    </border>
    <border>
      <left/>
      <right style="thin">
        <color rgb="FF993300"/>
      </right>
      <top style="thin">
        <color rgb="FF993300"/>
      </top>
      <bottom/>
      <diagonal/>
    </border>
    <border>
      <left style="thin">
        <color rgb="FF993300"/>
      </left>
      <right/>
      <top/>
      <bottom style="medium">
        <color auto="1"/>
      </bottom>
      <diagonal/>
    </border>
    <border>
      <left/>
      <right style="thin">
        <color rgb="FF993300"/>
      </right>
      <top/>
      <bottom style="medium">
        <color auto="1"/>
      </bottom>
      <diagonal/>
    </border>
    <border>
      <left style="thick">
        <color indexed="64"/>
      </left>
      <right/>
      <top/>
      <bottom style="medium">
        <color theme="1"/>
      </bottom>
      <diagonal/>
    </border>
    <border>
      <left/>
      <right/>
      <top/>
      <bottom style="thin">
        <color rgb="FF993300"/>
      </bottom>
      <diagonal/>
    </border>
    <border>
      <left/>
      <right style="thin">
        <color rgb="FF993300"/>
      </right>
      <top/>
      <bottom style="thin">
        <color rgb="FF993300"/>
      </bottom>
      <diagonal/>
    </border>
    <border>
      <left/>
      <right style="thin">
        <color rgb="FF993300"/>
      </right>
      <top/>
      <bottom/>
      <diagonal/>
    </border>
    <border>
      <left style="thin">
        <color rgb="FFFF0000"/>
      </left>
      <right/>
      <top style="medium">
        <color rgb="FFFF0000"/>
      </top>
      <bottom/>
      <diagonal/>
    </border>
    <border>
      <left/>
      <right style="thin">
        <color rgb="FFFF0000"/>
      </right>
      <top style="medium">
        <color rgb="FFFF0000"/>
      </top>
      <bottom/>
      <diagonal/>
    </border>
    <border>
      <left style="thin">
        <color rgb="FFFF0000"/>
      </left>
      <right/>
      <top/>
      <bottom style="medium">
        <color rgb="FF7030A0"/>
      </bottom>
      <diagonal/>
    </border>
    <border>
      <left style="thin">
        <color rgb="FF7030A0"/>
      </left>
      <right/>
      <top style="medium">
        <color rgb="FF7030A0"/>
      </top>
      <bottom/>
      <diagonal/>
    </border>
    <border>
      <left/>
      <right style="thin">
        <color rgb="FFFF0000"/>
      </right>
      <top style="medium">
        <color rgb="FF7030A0"/>
      </top>
      <bottom/>
      <diagonal/>
    </border>
    <border>
      <left/>
      <right style="thin">
        <color rgb="FF7030A0"/>
      </right>
      <top style="medium">
        <color rgb="FF7030A0"/>
      </top>
      <bottom/>
      <diagonal/>
    </border>
    <border>
      <left style="thin">
        <color rgb="FF0070C0"/>
      </left>
      <right/>
      <top/>
      <bottom style="medium">
        <color auto="1"/>
      </bottom>
      <diagonal/>
    </border>
    <border>
      <left/>
      <right style="thin">
        <color rgb="FF0070C0"/>
      </right>
      <top/>
      <bottom style="medium">
        <color auto="1"/>
      </bottom>
      <diagonal/>
    </border>
    <border>
      <left style="thin">
        <color rgb="FF0070C0"/>
      </left>
      <right/>
      <top/>
      <bottom style="medium">
        <color rgb="FFFF0000"/>
      </bottom>
      <diagonal/>
    </border>
    <border>
      <left style="thin">
        <color rgb="FF0070C0"/>
      </left>
      <right/>
      <top/>
      <bottom style="medium">
        <color rgb="FF7030A0"/>
      </bottom>
      <diagonal/>
    </border>
    <border>
      <left style="thin">
        <color rgb="FF993300"/>
      </left>
      <right/>
      <top/>
      <bottom style="medium">
        <color rgb="FFFF0000"/>
      </bottom>
      <diagonal/>
    </border>
    <border>
      <left/>
      <right style="thin">
        <color rgb="FF993300"/>
      </right>
      <top/>
      <bottom style="medium">
        <color rgb="FFFF0000"/>
      </bottom>
      <diagonal/>
    </border>
    <border>
      <left style="thin">
        <color rgb="FF993300"/>
      </left>
      <right/>
      <top/>
      <bottom style="medium">
        <color rgb="FF7030A0"/>
      </bottom>
      <diagonal/>
    </border>
    <border>
      <left/>
      <right style="thin">
        <color rgb="FF993300"/>
      </right>
      <top/>
      <bottom style="medium">
        <color rgb="FF7030A0"/>
      </bottom>
      <diagonal/>
    </border>
    <border>
      <left/>
      <right style="medium">
        <color rgb="FF993300"/>
      </right>
      <top/>
      <bottom style="medium">
        <color rgb="FF993300"/>
      </bottom>
      <diagonal/>
    </border>
    <border>
      <left/>
      <right style="medium">
        <color rgb="FF993300"/>
      </right>
      <top/>
      <bottom/>
      <diagonal/>
    </border>
    <border>
      <left/>
      <right/>
      <top/>
      <bottom style="medium">
        <color rgb="FF9933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70C0"/>
      </left>
      <right/>
      <top style="medium">
        <color theme="1"/>
      </top>
      <bottom/>
      <diagonal/>
    </border>
    <border>
      <left/>
      <right style="thin">
        <color rgb="FF0070C0"/>
      </right>
      <top style="medium">
        <color theme="1"/>
      </top>
      <bottom/>
      <diagonal/>
    </border>
    <border>
      <left/>
      <right style="thin">
        <color rgb="FF0070C0"/>
      </right>
      <top/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rgb="FF993300"/>
      </top>
      <bottom/>
      <diagonal/>
    </border>
    <border>
      <left/>
      <right style="medium">
        <color rgb="FFFF0000"/>
      </right>
      <top style="medium">
        <color rgb="FF993300"/>
      </top>
      <bottom/>
      <diagonal/>
    </border>
    <border>
      <left style="medium">
        <color rgb="FF993300"/>
      </left>
      <right/>
      <top/>
      <bottom/>
      <diagonal/>
    </border>
    <border>
      <left style="medium">
        <color rgb="FF993300"/>
      </left>
      <right/>
      <top style="medium">
        <color auto="1"/>
      </top>
      <bottom/>
      <diagonal/>
    </border>
    <border>
      <left style="thin">
        <color rgb="FF0070C0"/>
      </left>
      <right/>
      <top/>
      <bottom style="thin">
        <color rgb="FFFF0000"/>
      </bottom>
      <diagonal/>
    </border>
    <border>
      <left style="thin">
        <color rgb="FF0070C0"/>
      </left>
      <right/>
      <top/>
      <bottom style="thin">
        <color rgb="FF7030A0"/>
      </bottom>
      <diagonal/>
    </border>
    <border>
      <left/>
      <right style="medium">
        <color auto="1"/>
      </right>
      <top style="medium">
        <color theme="1"/>
      </top>
      <bottom/>
      <diagonal/>
    </border>
    <border>
      <left style="thin">
        <color rgb="FFFF0000"/>
      </left>
      <right/>
      <top style="thin">
        <color rgb="FF7030A0"/>
      </top>
      <bottom/>
      <diagonal/>
    </border>
    <border>
      <left style="thin">
        <color rgb="FFFF0000"/>
      </left>
      <right/>
      <top style="medium">
        <color theme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 diagonalDown="1">
      <left/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otted">
        <color auto="1"/>
      </left>
      <right/>
      <top style="medium">
        <color auto="1"/>
      </top>
      <bottom/>
      <diagonal/>
    </border>
    <border>
      <left style="dotted">
        <color auto="1"/>
      </left>
      <right/>
      <top/>
      <bottom/>
      <diagonal/>
    </border>
    <border>
      <left style="dotted">
        <color auto="1"/>
      </left>
      <right/>
      <top/>
      <bottom style="medium">
        <color auto="1"/>
      </bottom>
      <diagonal/>
    </border>
    <border>
      <left style="thick">
        <color indexed="64"/>
      </left>
      <right/>
      <top/>
      <bottom style="thin">
        <color rgb="FFFF0000"/>
      </bottom>
      <diagonal/>
    </border>
    <border>
      <left/>
      <right style="thick">
        <color indexed="64"/>
      </right>
      <top/>
      <bottom style="thin">
        <color rgb="FF7030A0"/>
      </bottom>
      <diagonal/>
    </border>
    <border>
      <left style="thin">
        <color rgb="FFFF0000"/>
      </left>
      <right/>
      <top/>
      <bottom style="thin">
        <color rgb="FF7030A0"/>
      </bottom>
      <diagonal/>
    </border>
    <border>
      <left style="medium">
        <color rgb="FF7030A0"/>
      </left>
      <right/>
      <top style="medium">
        <color rgb="FFFF0000"/>
      </top>
      <bottom/>
      <diagonal/>
    </border>
    <border>
      <left style="thick">
        <color theme="1"/>
      </left>
      <right/>
      <top style="medium">
        <color auto="1"/>
      </top>
      <bottom/>
      <diagonal/>
    </border>
    <border>
      <left style="thin">
        <color rgb="FFFF0000"/>
      </left>
      <right/>
      <top style="medium">
        <color rgb="FF7030A0"/>
      </top>
      <bottom/>
      <diagonal/>
    </border>
    <border>
      <left/>
      <right style="medium">
        <color rgb="FF7030A0"/>
      </right>
      <top style="medium">
        <color rgb="FFFF0000"/>
      </top>
      <bottom/>
      <diagonal/>
    </border>
    <border>
      <left style="thin">
        <color indexed="64"/>
      </left>
      <right/>
      <top/>
      <bottom style="hair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/>
      <diagonal/>
    </border>
    <border>
      <left style="thin">
        <color indexed="64"/>
      </left>
      <right/>
      <top style="hair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/>
      <diagonal/>
    </border>
    <border>
      <left style="medium">
        <color indexed="64"/>
      </left>
      <right/>
      <top/>
      <bottom style="hair">
        <color auto="1"/>
      </bottom>
      <diagonal/>
    </border>
    <border>
      <left/>
      <right style="medium">
        <color indexed="64"/>
      </right>
      <top/>
      <bottom style="hair">
        <color auto="1"/>
      </bottom>
      <diagonal/>
    </border>
    <border>
      <left/>
      <right style="thin">
        <color rgb="FFFF0000"/>
      </right>
      <top/>
      <bottom style="thin">
        <color rgb="FF993300"/>
      </bottom>
      <diagonal/>
    </border>
    <border>
      <left style="thin">
        <color rgb="FF7030A0"/>
      </left>
      <right/>
      <top/>
      <bottom style="thin">
        <color rgb="FF993300"/>
      </bottom>
      <diagonal/>
    </border>
    <border>
      <left/>
      <right style="thin">
        <color rgb="FF7030A0"/>
      </right>
      <top/>
      <bottom style="thin">
        <color rgb="FF9933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rgb="FF7030A0"/>
      </bottom>
      <diagonal/>
    </border>
    <border>
      <left style="thin">
        <color rgb="FF0070C0"/>
      </left>
      <right style="thick">
        <color indexed="64"/>
      </right>
      <top/>
      <bottom/>
      <diagonal/>
    </border>
    <border>
      <left style="thin">
        <color rgb="FF993300"/>
      </left>
      <right/>
      <top style="medium">
        <color rgb="FF7030A0"/>
      </top>
      <bottom/>
      <diagonal/>
    </border>
    <border>
      <left style="medium">
        <color auto="1"/>
      </left>
      <right/>
      <top style="thin">
        <color rgb="FFFF0000"/>
      </top>
      <bottom/>
      <diagonal/>
    </border>
    <border>
      <left/>
      <right style="medium">
        <color auto="1"/>
      </right>
      <top style="thin">
        <color rgb="FFFF0000"/>
      </top>
      <bottom/>
      <diagonal/>
    </border>
    <border>
      <left/>
      <right style="thin">
        <color rgb="FF993300"/>
      </right>
      <top style="medium">
        <color rgb="FF993300"/>
      </top>
      <bottom/>
      <diagonal/>
    </border>
    <border>
      <left/>
      <right style="thin">
        <color rgb="FF993300"/>
      </right>
      <top style="medium">
        <color rgb="FF7030A0"/>
      </top>
      <bottom/>
      <diagonal/>
    </border>
    <border>
      <left style="thin">
        <color rgb="FF7030A0"/>
      </left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7030A0"/>
      </top>
      <bottom/>
      <diagonal/>
    </border>
    <border>
      <left style="thin">
        <color rgb="FF7030A0"/>
      </left>
      <right style="thin">
        <color rgb="FFFF0000"/>
      </right>
      <top/>
      <bottom/>
      <diagonal/>
    </border>
    <border>
      <left style="thin">
        <color rgb="FF7030A0"/>
      </left>
      <right style="thin">
        <color rgb="FFFF0000"/>
      </right>
      <top/>
      <bottom style="thin">
        <color rgb="FF7030A0"/>
      </bottom>
      <diagonal/>
    </border>
    <border>
      <left/>
      <right style="medium">
        <color rgb="FFFF0000"/>
      </right>
      <top style="thin">
        <color rgb="FF993300"/>
      </top>
      <bottom/>
      <diagonal/>
    </border>
    <border>
      <left/>
      <right style="thin">
        <color rgb="FF993300"/>
      </right>
      <top style="medium">
        <color auto="1"/>
      </top>
      <bottom/>
      <diagonal/>
    </border>
    <border>
      <left style="medium">
        <color rgb="FF7030A0"/>
      </left>
      <right/>
      <top/>
      <bottom style="thin">
        <color rgb="FF993300"/>
      </bottom>
      <diagonal/>
    </border>
    <border>
      <left/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rgb="FFFF0000"/>
      </bottom>
      <diagonal/>
    </border>
    <border>
      <left style="medium">
        <color auto="1"/>
      </left>
      <right/>
      <top/>
      <bottom style="thin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n">
        <color rgb="FF7030A0"/>
      </left>
      <right/>
      <top/>
      <bottom style="medium">
        <color theme="1"/>
      </bottom>
      <diagonal/>
    </border>
    <border>
      <left style="thin">
        <color rgb="FFFF0000"/>
      </left>
      <right/>
      <top/>
      <bottom style="thin">
        <color rgb="FF993300"/>
      </bottom>
      <diagonal/>
    </border>
    <border>
      <left style="thin">
        <color rgb="FFFF0000"/>
      </left>
      <right style="medium">
        <color auto="1"/>
      </right>
      <top/>
      <bottom/>
      <diagonal/>
    </border>
    <border>
      <left style="thin">
        <color rgb="FFFF0000"/>
      </left>
      <right style="medium">
        <color auto="1"/>
      </right>
      <top/>
      <bottom style="thin">
        <color rgb="FFFF0000"/>
      </bottom>
      <diagonal/>
    </border>
    <border>
      <left/>
      <right style="thin">
        <color rgb="FF0070C0"/>
      </right>
      <top/>
      <bottom style="thin">
        <color rgb="FF7030A0"/>
      </bottom>
      <diagonal/>
    </border>
    <border>
      <left style="thin">
        <color rgb="FFFF0000"/>
      </left>
      <right/>
      <top style="thin">
        <color rgb="FFFF0000"/>
      </top>
      <bottom style="thin">
        <color rgb="FF7030A0"/>
      </bottom>
      <diagonal/>
    </border>
    <border>
      <left/>
      <right/>
      <top style="thin">
        <color rgb="FFFF0000"/>
      </top>
      <bottom style="thin">
        <color rgb="FF7030A0"/>
      </bottom>
      <diagonal/>
    </border>
    <border>
      <left/>
      <right style="thin">
        <color rgb="FF0070C0"/>
      </right>
      <top style="thin">
        <color rgb="FFFF0000"/>
      </top>
      <bottom style="thin">
        <color rgb="FF7030A0"/>
      </bottom>
      <diagonal/>
    </border>
    <border>
      <left/>
      <right style="thin">
        <color rgb="FF7030A0"/>
      </right>
      <top style="thin">
        <color rgb="FFFF0000"/>
      </top>
      <bottom style="thin">
        <color rgb="FF7030A0"/>
      </bottom>
      <diagonal/>
    </border>
    <border>
      <left/>
      <right style="thin">
        <color rgb="FF7030A0"/>
      </right>
      <top/>
      <bottom style="thin">
        <color rgb="FF0070C0"/>
      </bottom>
      <diagonal/>
    </border>
    <border>
      <left style="thin">
        <color rgb="FF7030A0"/>
      </left>
      <right/>
      <top style="thin">
        <color rgb="FFFF0000"/>
      </top>
      <bottom style="thin">
        <color rgb="FF7030A0"/>
      </bottom>
      <diagonal/>
    </border>
    <border>
      <left style="thin">
        <color rgb="FF7030A0"/>
      </left>
      <right/>
      <top style="medium">
        <color rgb="FFFF0000"/>
      </top>
      <bottom/>
      <diagonal/>
    </border>
    <border>
      <left style="thin">
        <color rgb="FF7030A0"/>
      </left>
      <right/>
      <top style="thin">
        <color rgb="FF7030A0"/>
      </top>
      <bottom style="thin">
        <color rgb="FFFF0000"/>
      </bottom>
      <diagonal/>
    </border>
    <border>
      <left/>
      <right/>
      <top style="thin">
        <color rgb="FF7030A0"/>
      </top>
      <bottom style="thin">
        <color rgb="FFFF0000"/>
      </bottom>
      <diagonal/>
    </border>
    <border>
      <left/>
      <right style="thin">
        <color rgb="FF7030A0"/>
      </right>
      <top style="thin">
        <color rgb="FFFF0000"/>
      </top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/>
      <bottom style="thin">
        <color indexed="64"/>
      </bottom>
      <diagonal/>
    </border>
    <border diagonalUp="1">
      <left/>
      <right style="thin">
        <color rgb="FFFF0000"/>
      </right>
      <top style="thin">
        <color indexed="64"/>
      </top>
      <bottom/>
      <diagonal style="thin">
        <color indexed="64"/>
      </diagonal>
    </border>
    <border>
      <left style="thin">
        <color rgb="FF7030A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medium">
        <color auto="1"/>
      </right>
      <top/>
      <bottom style="thin">
        <color rgb="FF7030A0"/>
      </bottom>
      <diagonal/>
    </border>
    <border>
      <left style="medium">
        <color auto="1"/>
      </left>
      <right style="thin">
        <color rgb="FFFF0000"/>
      </right>
      <top/>
      <bottom/>
      <diagonal/>
    </border>
    <border>
      <left style="medium">
        <color auto="1"/>
      </left>
      <right style="thin">
        <color rgb="FFFF0000"/>
      </right>
      <top/>
      <bottom style="thin">
        <color rgb="FF7030A0"/>
      </bottom>
      <diagonal/>
    </border>
    <border>
      <left style="thin">
        <color rgb="FFFF0000"/>
      </left>
      <right/>
      <top/>
      <bottom style="medium">
        <color theme="1"/>
      </bottom>
      <diagonal/>
    </border>
    <border>
      <left/>
      <right style="medium">
        <color auto="1"/>
      </right>
      <top/>
      <bottom style="thin">
        <color rgb="FFFF0000"/>
      </bottom>
      <diagonal/>
    </border>
    <border>
      <left/>
      <right style="medium">
        <color auto="1"/>
      </right>
      <top style="thin">
        <color rgb="FF7030A0"/>
      </top>
      <bottom/>
      <diagonal/>
    </border>
    <border>
      <left style="medium">
        <color auto="1"/>
      </left>
      <right style="thin">
        <color rgb="FFFF0000"/>
      </right>
      <top/>
      <bottom style="thin">
        <color rgb="FFFF000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rgb="FFFF0000"/>
      </left>
      <right style="medium">
        <color rgb="FF7030A0"/>
      </right>
      <top style="medium">
        <color rgb="FFFF0000"/>
      </top>
      <bottom/>
      <diagonal/>
    </border>
    <border>
      <left style="thin">
        <color rgb="FFFF0000"/>
      </left>
      <right style="medium">
        <color rgb="FF7030A0"/>
      </right>
      <top/>
      <bottom style="medium">
        <color rgb="FF7030A0"/>
      </bottom>
      <diagonal/>
    </border>
    <border>
      <left style="medium">
        <color rgb="FF993300"/>
      </left>
      <right/>
      <top/>
      <bottom style="medium">
        <color rgb="FF993300"/>
      </bottom>
      <diagonal/>
    </border>
    <border>
      <left/>
      <right style="medium">
        <color rgb="FF7030A0"/>
      </right>
      <top/>
      <bottom style="medium">
        <color rgb="FF993300"/>
      </bottom>
      <diagonal/>
    </border>
    <border>
      <left/>
      <right style="medium">
        <color rgb="FFFF0000"/>
      </right>
      <top/>
      <bottom style="medium">
        <color rgb="FF993300"/>
      </bottom>
      <diagonal/>
    </border>
    <border>
      <left style="medium">
        <color theme="1"/>
      </left>
      <right style="thin">
        <color rgb="FF7030A0"/>
      </right>
      <top style="medium">
        <color theme="1"/>
      </top>
      <bottom style="medium">
        <color theme="1"/>
      </bottom>
      <diagonal/>
    </border>
    <border>
      <left style="thin">
        <color rgb="FF7030A0"/>
      </left>
      <right style="thin">
        <color rgb="FF7030A0"/>
      </right>
      <top style="medium">
        <color theme="1"/>
      </top>
      <bottom style="medium">
        <color theme="1"/>
      </bottom>
      <diagonal/>
    </border>
    <border>
      <left style="thin">
        <color rgb="FF7030A0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thin">
        <color rgb="FF993300"/>
      </left>
      <right/>
      <top style="medium">
        <color auto="1"/>
      </top>
      <bottom/>
      <diagonal/>
    </border>
    <border>
      <left/>
      <right style="medium">
        <color rgb="FFFF0000"/>
      </right>
      <top style="medium">
        <color rgb="FF7030A0"/>
      </top>
      <bottom/>
      <diagonal/>
    </border>
    <border>
      <left/>
      <right style="medium">
        <color theme="1"/>
      </right>
      <top style="medium">
        <color auto="1"/>
      </top>
      <bottom/>
      <diagonal/>
    </border>
    <border>
      <left/>
      <right style="medium">
        <color theme="1"/>
      </right>
      <top/>
      <bottom/>
      <diagonal/>
    </border>
    <border>
      <left/>
      <right style="medium">
        <color theme="1"/>
      </right>
      <top/>
      <bottom style="medium">
        <color auto="1"/>
      </bottom>
      <diagonal/>
    </border>
    <border>
      <left/>
      <right style="thin">
        <color rgb="FF7030A0"/>
      </right>
      <top style="medium">
        <color theme="1"/>
      </top>
      <bottom style="medium">
        <color theme="1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auto="1"/>
      </bottom>
      <diagonal/>
    </border>
    <border>
      <left style="medium">
        <color rgb="FF7030A0"/>
      </left>
      <right/>
      <top/>
      <bottom style="medium">
        <color auto="1"/>
      </bottom>
      <diagonal/>
    </border>
    <border>
      <left style="thin">
        <color rgb="FF0070C0"/>
      </left>
      <right style="thin">
        <color rgb="FF0070C0"/>
      </right>
      <top/>
      <bottom style="medium">
        <color auto="1"/>
      </bottom>
      <diagonal/>
    </border>
    <border>
      <left/>
      <right style="medium">
        <color rgb="FF993300"/>
      </right>
      <top style="medium">
        <color rgb="FF993300"/>
      </top>
      <bottom/>
      <diagonal/>
    </border>
    <border>
      <left style="medium">
        <color rgb="FFFF0000"/>
      </left>
      <right/>
      <top style="medium">
        <color rgb="FF7030A0"/>
      </top>
      <bottom/>
      <diagonal/>
    </border>
    <border>
      <left style="medium">
        <color rgb="FF993300"/>
      </left>
      <right/>
      <top style="medium">
        <color rgb="FF993300"/>
      </top>
      <bottom/>
      <diagonal/>
    </border>
    <border>
      <left style="medium">
        <color rgb="FF993300"/>
      </left>
      <right style="thin">
        <color rgb="FF7030A0"/>
      </right>
      <top style="medium">
        <color rgb="FF993300"/>
      </top>
      <bottom style="medium">
        <color theme="1"/>
      </bottom>
      <diagonal/>
    </border>
    <border>
      <left style="thin">
        <color rgb="FF7030A0"/>
      </left>
      <right style="thin">
        <color rgb="FF7030A0"/>
      </right>
      <top style="medium">
        <color rgb="FF993300"/>
      </top>
      <bottom style="medium">
        <color theme="1"/>
      </bottom>
      <diagonal/>
    </border>
    <border>
      <left style="thin">
        <color rgb="FF7030A0"/>
      </left>
      <right style="medium">
        <color rgb="FF993300"/>
      </right>
      <top style="medium">
        <color rgb="FF993300"/>
      </top>
      <bottom style="medium">
        <color theme="1"/>
      </bottom>
      <diagonal/>
    </border>
    <border>
      <left style="medium">
        <color rgb="FF993300"/>
      </left>
      <right style="thin">
        <color rgb="FF7030A0"/>
      </right>
      <top style="medium">
        <color theme="1"/>
      </top>
      <bottom style="medium">
        <color theme="1"/>
      </bottom>
      <diagonal/>
    </border>
    <border>
      <left style="thin">
        <color rgb="FF7030A0"/>
      </left>
      <right style="medium">
        <color rgb="FF993300"/>
      </right>
      <top style="medium">
        <color theme="1"/>
      </top>
      <bottom style="medium">
        <color theme="1"/>
      </bottom>
      <diagonal/>
    </border>
    <border>
      <left style="medium">
        <color rgb="FF993300"/>
      </left>
      <right style="thin">
        <color rgb="FF7030A0"/>
      </right>
      <top style="medium">
        <color theme="1"/>
      </top>
      <bottom style="medium">
        <color rgb="FF993300"/>
      </bottom>
      <diagonal/>
    </border>
    <border>
      <left style="thin">
        <color rgb="FF7030A0"/>
      </left>
      <right style="thin">
        <color rgb="FF7030A0"/>
      </right>
      <top style="medium">
        <color theme="1"/>
      </top>
      <bottom style="medium">
        <color rgb="FF993300"/>
      </bottom>
      <diagonal/>
    </border>
    <border>
      <left style="thin">
        <color rgb="FF7030A0"/>
      </left>
      <right style="medium">
        <color rgb="FF993300"/>
      </right>
      <top style="medium">
        <color theme="1"/>
      </top>
      <bottom style="medium">
        <color rgb="FF993300"/>
      </bottom>
      <diagonal/>
    </border>
    <border>
      <left style="medium">
        <color rgb="FF993300"/>
      </left>
      <right/>
      <top style="medium">
        <color rgb="FF993300"/>
      </top>
      <bottom style="medium">
        <color rgb="FF993300"/>
      </bottom>
      <diagonal/>
    </border>
    <border>
      <left/>
      <right style="medium">
        <color rgb="FF993300"/>
      </right>
      <top style="medium">
        <color rgb="FF993300"/>
      </top>
      <bottom style="medium">
        <color rgb="FF993300"/>
      </bottom>
      <diagonal/>
    </border>
    <border>
      <left style="medium">
        <color rgb="FF993300"/>
      </left>
      <right/>
      <top/>
      <bottom style="thin">
        <color rgb="FF993300"/>
      </bottom>
      <diagonal/>
    </border>
    <border>
      <left style="thin">
        <color rgb="FF993300"/>
      </left>
      <right/>
      <top style="medium">
        <color rgb="FF993300"/>
      </top>
      <bottom/>
      <diagonal/>
    </border>
    <border>
      <left style="medium">
        <color auto="1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medium">
        <color auto="1"/>
      </left>
      <right style="thin">
        <color rgb="FF0070C0"/>
      </right>
      <top/>
      <bottom style="medium">
        <color auto="1"/>
      </bottom>
      <diagonal/>
    </border>
    <border>
      <left/>
      <right style="thin">
        <color rgb="FF0070C0"/>
      </right>
      <top style="medium">
        <color rgb="FF993300"/>
      </top>
      <bottom/>
      <diagonal/>
    </border>
    <border>
      <left style="thin">
        <color rgb="FF0070C0"/>
      </left>
      <right/>
      <top style="medium">
        <color rgb="FF993300"/>
      </top>
      <bottom/>
      <diagonal/>
    </border>
    <border>
      <left style="medium">
        <color auto="1"/>
      </left>
      <right/>
      <top/>
      <bottom style="thin">
        <color rgb="FF0070C0"/>
      </bottom>
      <diagonal/>
    </border>
    <border>
      <left style="medium">
        <color rgb="FF993300"/>
      </left>
      <right style="thin">
        <color rgb="FF993300"/>
      </right>
      <top/>
      <bottom/>
      <diagonal/>
    </border>
    <border>
      <left/>
      <right style="medium">
        <color rgb="FF993300"/>
      </right>
      <top style="medium">
        <color auto="1"/>
      </top>
      <bottom/>
      <diagonal/>
    </border>
  </borders>
  <cellStyleXfs count="9">
    <xf numFmtId="0" fontId="0" fillId="0" borderId="0"/>
    <xf numFmtId="0" fontId="3" fillId="2" borderId="0" applyBorder="0" applyAlignment="0" applyProtection="0"/>
    <xf numFmtId="9" fontId="14" fillId="0" borderId="0" applyFont="0" applyFill="0" applyBorder="0" applyAlignment="0" applyProtection="0"/>
    <xf numFmtId="0" fontId="36" fillId="0" borderId="0"/>
    <xf numFmtId="0" fontId="37" fillId="0" borderId="0" applyNumberFormat="0" applyFill="0" applyBorder="0" applyAlignment="0" applyProtection="0">
      <alignment vertical="top"/>
      <protection locked="0"/>
    </xf>
    <xf numFmtId="9" fontId="14" fillId="0" borderId="0" applyBorder="0" applyProtection="0"/>
    <xf numFmtId="0" fontId="40" fillId="0" borderId="0" applyBorder="0" applyProtection="0"/>
    <xf numFmtId="0" fontId="39" fillId="0" borderId="0"/>
    <xf numFmtId="0" fontId="2" fillId="0" borderId="0"/>
  </cellStyleXfs>
  <cellXfs count="188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/>
    <xf numFmtId="0" fontId="4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4" fillId="4" borderId="0" xfId="0" applyFont="1" applyFill="1"/>
    <xf numFmtId="165" fontId="4" fillId="4" borderId="4" xfId="0" applyNumberFormat="1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0" fontId="0" fillId="3" borderId="0" xfId="0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0" fillId="6" borderId="0" xfId="0" applyFill="1"/>
    <xf numFmtId="0" fontId="0" fillId="0" borderId="17" xfId="0" applyBorder="1"/>
    <xf numFmtId="0" fontId="0" fillId="0" borderId="21" xfId="0" applyBorder="1"/>
    <xf numFmtId="0" fontId="0" fillId="0" borderId="22" xfId="0" applyBorder="1"/>
    <xf numFmtId="0" fontId="0" fillId="0" borderId="19" xfId="0" applyBorder="1"/>
    <xf numFmtId="0" fontId="0" fillId="0" borderId="20" xfId="0" applyBorder="1"/>
    <xf numFmtId="0" fontId="0" fillId="0" borderId="23" xfId="0" applyBorder="1"/>
    <xf numFmtId="1" fontId="0" fillId="0" borderId="0" xfId="0" applyNumberFormat="1"/>
    <xf numFmtId="0" fontId="4" fillId="6" borderId="0" xfId="0" applyFont="1" applyFill="1"/>
    <xf numFmtId="0" fontId="0" fillId="6" borderId="0" xfId="0" applyFill="1" applyAlignment="1">
      <alignment horizontal="center"/>
    </xf>
    <xf numFmtId="164" fontId="0" fillId="6" borderId="0" xfId="0" applyNumberFormat="1" applyFill="1"/>
    <xf numFmtId="0" fontId="0" fillId="5" borderId="0" xfId="0" applyFill="1"/>
    <xf numFmtId="0" fontId="4" fillId="5" borderId="0" xfId="0" applyFont="1" applyFill="1"/>
    <xf numFmtId="0" fontId="0" fillId="0" borderId="18" xfId="0" applyBorder="1"/>
    <xf numFmtId="0" fontId="0" fillId="0" borderId="96" xfId="0" applyBorder="1"/>
    <xf numFmtId="0" fontId="0" fillId="5" borderId="22" xfId="0" applyFill="1" applyBorder="1"/>
    <xf numFmtId="49" fontId="0" fillId="0" borderId="0" xfId="0" applyNumberFormat="1" applyAlignment="1">
      <alignment horizontal="center"/>
    </xf>
    <xf numFmtId="0" fontId="0" fillId="11" borderId="0" xfId="0" applyFill="1" applyAlignment="1">
      <alignment horizontal="center"/>
    </xf>
    <xf numFmtId="49" fontId="0" fillId="11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0" fillId="17" borderId="0" xfId="0" applyFill="1"/>
    <xf numFmtId="0" fontId="4" fillId="17" borderId="4" xfId="0" applyFont="1" applyFill="1" applyBorder="1" applyAlignment="1">
      <alignment horizontal="center"/>
    </xf>
    <xf numFmtId="0" fontId="0" fillId="17" borderId="6" xfId="0" applyFill="1" applyBorder="1" applyAlignment="1">
      <alignment horizontal="center"/>
    </xf>
    <xf numFmtId="0" fontId="0" fillId="11" borderId="0" xfId="0" applyFill="1"/>
    <xf numFmtId="0" fontId="6" fillId="0" borderId="0" xfId="0" applyFont="1"/>
    <xf numFmtId="1" fontId="0" fillId="4" borderId="0" xfId="0" applyNumberFormat="1" applyFill="1"/>
    <xf numFmtId="1" fontId="0" fillId="17" borderId="0" xfId="0" applyNumberFormat="1" applyFill="1"/>
    <xf numFmtId="166" fontId="0" fillId="0" borderId="0" xfId="0" applyNumberFormat="1"/>
    <xf numFmtId="166" fontId="0" fillId="4" borderId="0" xfId="0" applyNumberFormat="1" applyFill="1"/>
    <xf numFmtId="166" fontId="0" fillId="17" borderId="0" xfId="0" applyNumberFormat="1" applyFill="1"/>
    <xf numFmtId="164" fontId="4" fillId="0" borderId="0" xfId="0" applyNumberFormat="1" applyFont="1"/>
    <xf numFmtId="0" fontId="11" fillId="4" borderId="0" xfId="0" applyFont="1" applyFill="1"/>
    <xf numFmtId="164" fontId="12" fillId="0" borderId="0" xfId="0" applyNumberFormat="1" applyFont="1"/>
    <xf numFmtId="0" fontId="0" fillId="20" borderId="0" xfId="0" applyFill="1"/>
    <xf numFmtId="0" fontId="7" fillId="0" borderId="0" xfId="0" applyFont="1"/>
    <xf numFmtId="0" fontId="4" fillId="0" borderId="29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49" fontId="13" fillId="0" borderId="0" xfId="0" applyNumberFormat="1" applyFont="1"/>
    <xf numFmtId="0" fontId="0" fillId="21" borderId="0" xfId="0" applyFill="1"/>
    <xf numFmtId="0" fontId="11" fillId="0" borderId="0" xfId="0" applyFont="1" applyAlignment="1">
      <alignment horizontal="center"/>
    </xf>
    <xf numFmtId="1" fontId="4" fillId="0" borderId="0" xfId="0" applyNumberFormat="1" applyFont="1"/>
    <xf numFmtId="0" fontId="0" fillId="22" borderId="0" xfId="0" applyFill="1"/>
    <xf numFmtId="0" fontId="13" fillId="0" borderId="29" xfId="0" applyFont="1" applyBorder="1"/>
    <xf numFmtId="0" fontId="0" fillId="0" borderId="29" xfId="0" applyBorder="1"/>
    <xf numFmtId="0" fontId="0" fillId="22" borderId="29" xfId="0" applyFill="1" applyBorder="1"/>
    <xf numFmtId="0" fontId="0" fillId="0" borderId="0" xfId="0" applyAlignment="1">
      <alignment vertical="center"/>
    </xf>
    <xf numFmtId="0" fontId="0" fillId="19" borderId="0" xfId="0" applyFill="1" applyAlignment="1">
      <alignment horizontal="center"/>
    </xf>
    <xf numFmtId="0" fontId="0" fillId="19" borderId="0" xfId="0" applyFill="1"/>
    <xf numFmtId="164" fontId="4" fillId="19" borderId="0" xfId="0" applyNumberFormat="1" applyFont="1" applyFill="1" applyAlignment="1">
      <alignment horizontal="right"/>
    </xf>
    <xf numFmtId="1" fontId="0" fillId="19" borderId="0" xfId="0" applyNumberFormat="1" applyFill="1"/>
    <xf numFmtId="166" fontId="0" fillId="19" borderId="0" xfId="0" applyNumberFormat="1" applyFill="1"/>
    <xf numFmtId="49" fontId="0" fillId="19" borderId="0" xfId="0" applyNumberFormat="1" applyFill="1" applyAlignment="1">
      <alignment horizontal="center"/>
    </xf>
    <xf numFmtId="0" fontId="0" fillId="11" borderId="0" xfId="0" applyFill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4" fontId="4" fillId="11" borderId="0" xfId="0" applyNumberFormat="1" applyFont="1" applyFill="1" applyAlignment="1">
      <alignment horizontal="right" vertical="center" wrapText="1"/>
    </xf>
    <xf numFmtId="164" fontId="0" fillId="11" borderId="0" xfId="0" applyNumberFormat="1" applyFill="1" applyAlignment="1">
      <alignment horizontal="center" vertical="center" wrapText="1"/>
    </xf>
    <xf numFmtId="49" fontId="0" fillId="11" borderId="0" xfId="0" applyNumberFormat="1" applyFill="1" applyAlignment="1">
      <alignment horizontal="center" vertical="center" wrapText="1"/>
    </xf>
    <xf numFmtId="0" fontId="0" fillId="18" borderId="0" xfId="0" applyFill="1" applyAlignment="1">
      <alignment horizontal="center"/>
    </xf>
    <xf numFmtId="0" fontId="0" fillId="18" borderId="0" xfId="0" applyFill="1"/>
    <xf numFmtId="164" fontId="4" fillId="18" borderId="0" xfId="0" applyNumberFormat="1" applyFont="1" applyFill="1" applyAlignment="1">
      <alignment horizontal="right"/>
    </xf>
    <xf numFmtId="1" fontId="0" fillId="18" borderId="0" xfId="0" applyNumberFormat="1" applyFill="1"/>
    <xf numFmtId="166" fontId="0" fillId="18" borderId="0" xfId="0" applyNumberFormat="1" applyFill="1"/>
    <xf numFmtId="49" fontId="0" fillId="18" borderId="0" xfId="0" applyNumberFormat="1" applyFill="1" applyAlignment="1">
      <alignment horizontal="center"/>
    </xf>
    <xf numFmtId="0" fontId="4" fillId="18" borderId="0" xfId="0" applyFont="1" applyFill="1" applyAlignment="1">
      <alignment horizontal="center"/>
    </xf>
    <xf numFmtId="0" fontId="0" fillId="23" borderId="0" xfId="0" applyFill="1"/>
    <xf numFmtId="0" fontId="0" fillId="19" borderId="0" xfId="0" applyFill="1" applyAlignment="1">
      <alignment horizontal="left"/>
    </xf>
    <xf numFmtId="0" fontId="4" fillId="19" borderId="0" xfId="0" applyFont="1" applyFill="1" applyAlignment="1">
      <alignment horizontal="center"/>
    </xf>
    <xf numFmtId="0" fontId="0" fillId="24" borderId="0" xfId="0" applyFill="1"/>
    <xf numFmtId="0" fontId="11" fillId="19" borderId="0" xfId="0" applyFont="1" applyFill="1" applyAlignment="1">
      <alignment horizontal="center"/>
    </xf>
    <xf numFmtId="1" fontId="0" fillId="11" borderId="0" xfId="0" applyNumberFormat="1" applyFill="1"/>
    <xf numFmtId="166" fontId="0" fillId="11" borderId="0" xfId="0" applyNumberFormat="1" applyFill="1"/>
    <xf numFmtId="0" fontId="4" fillId="11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49" fontId="4" fillId="0" borderId="0" xfId="0" applyNumberFormat="1" applyFont="1"/>
    <xf numFmtId="49" fontId="0" fillId="0" borderId="0" xfId="0" applyNumberFormat="1"/>
    <xf numFmtId="1" fontId="4" fillId="18" borderId="0" xfId="0" applyNumberFormat="1" applyFont="1" applyFill="1"/>
    <xf numFmtId="0" fontId="0" fillId="18" borderId="0" xfId="0" applyFill="1" applyAlignment="1">
      <alignment horizontal="center" vertical="center"/>
    </xf>
    <xf numFmtId="165" fontId="4" fillId="18" borderId="4" xfId="0" applyNumberFormat="1" applyFont="1" applyFill="1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0" fillId="18" borderId="0" xfId="0" applyFill="1" applyAlignment="1">
      <alignment horizontal="right" vertical="center" wrapText="1"/>
    </xf>
    <xf numFmtId="0" fontId="0" fillId="18" borderId="0" xfId="0" applyFill="1" applyAlignment="1">
      <alignment horizontal="center" vertical="center" wrapText="1"/>
    </xf>
    <xf numFmtId="0" fontId="0" fillId="19" borderId="0" xfId="0" applyFill="1" applyAlignment="1">
      <alignment horizontal="right" vertical="center" wrapText="1"/>
    </xf>
    <xf numFmtId="0" fontId="0" fillId="19" borderId="0" xfId="0" applyFill="1" applyAlignment="1">
      <alignment horizontal="center" vertical="center" wrapText="1"/>
    </xf>
    <xf numFmtId="1" fontId="4" fillId="11" borderId="0" xfId="0" applyNumberFormat="1" applyFont="1" applyFill="1"/>
    <xf numFmtId="165" fontId="4" fillId="11" borderId="4" xfId="0" applyNumberFormat="1" applyFont="1" applyFill="1" applyBorder="1" applyAlignment="1">
      <alignment horizontal="center"/>
    </xf>
    <xf numFmtId="0" fontId="0" fillId="11" borderId="5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0" fillId="11" borderId="0" xfId="0" applyFill="1" applyAlignment="1">
      <alignment horizontal="right" vertical="center" wrapText="1"/>
    </xf>
    <xf numFmtId="1" fontId="4" fillId="13" borderId="0" xfId="0" applyNumberFormat="1" applyFont="1" applyFill="1"/>
    <xf numFmtId="0" fontId="0" fillId="13" borderId="0" xfId="0" applyFill="1" applyAlignment="1">
      <alignment horizontal="center" vertical="center"/>
    </xf>
    <xf numFmtId="0" fontId="0" fillId="13" borderId="0" xfId="0" applyFill="1" applyAlignment="1">
      <alignment horizontal="center"/>
    </xf>
    <xf numFmtId="0" fontId="0" fillId="13" borderId="0" xfId="0" applyFill="1"/>
    <xf numFmtId="166" fontId="0" fillId="13" borderId="0" xfId="0" applyNumberFormat="1" applyFill="1"/>
    <xf numFmtId="49" fontId="0" fillId="13" borderId="0" xfId="0" applyNumberFormat="1" applyFill="1" applyAlignment="1">
      <alignment horizontal="center"/>
    </xf>
    <xf numFmtId="165" fontId="4" fillId="13" borderId="4" xfId="0" applyNumberFormat="1" applyFont="1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0" fillId="13" borderId="0" xfId="0" applyFill="1" applyAlignment="1">
      <alignment horizontal="right" vertical="center" wrapText="1"/>
    </xf>
    <xf numFmtId="0" fontId="0" fillId="13" borderId="0" xfId="0" applyFill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" fontId="4" fillId="25" borderId="0" xfId="0" applyNumberFormat="1" applyFont="1" applyFill="1"/>
    <xf numFmtId="0" fontId="0" fillId="25" borderId="0" xfId="0" applyFill="1" applyAlignment="1">
      <alignment horizontal="center" vertical="center"/>
    </xf>
    <xf numFmtId="0" fontId="0" fillId="25" borderId="0" xfId="0" applyFill="1" applyAlignment="1">
      <alignment horizontal="center"/>
    </xf>
    <xf numFmtId="0" fontId="0" fillId="25" borderId="0" xfId="0" applyFill="1"/>
    <xf numFmtId="166" fontId="0" fillId="25" borderId="0" xfId="0" applyNumberFormat="1" applyFill="1"/>
    <xf numFmtId="49" fontId="0" fillId="25" borderId="0" xfId="0" applyNumberFormat="1" applyFill="1" applyAlignment="1">
      <alignment horizontal="center"/>
    </xf>
    <xf numFmtId="165" fontId="4" fillId="25" borderId="4" xfId="0" applyNumberFormat="1" applyFont="1" applyFill="1" applyBorder="1" applyAlignment="1">
      <alignment horizontal="center"/>
    </xf>
    <xf numFmtId="0" fontId="0" fillId="25" borderId="6" xfId="0" applyFill="1" applyBorder="1" applyAlignment="1">
      <alignment horizontal="center"/>
    </xf>
    <xf numFmtId="0" fontId="0" fillId="26" borderId="0" xfId="0" applyFill="1"/>
    <xf numFmtId="0" fontId="0" fillId="25" borderId="0" xfId="0" applyFill="1" applyAlignment="1">
      <alignment horizontal="right" vertical="center" wrapText="1"/>
    </xf>
    <xf numFmtId="0" fontId="0" fillId="25" borderId="0" xfId="0" applyFill="1" applyAlignment="1">
      <alignment horizontal="center" vertical="center" wrapText="1"/>
    </xf>
    <xf numFmtId="0" fontId="4" fillId="25" borderId="0" xfId="0" applyFont="1" applyFill="1"/>
    <xf numFmtId="0" fontId="0" fillId="27" borderId="0" xfId="0" applyFill="1"/>
    <xf numFmtId="0" fontId="0" fillId="27" borderId="0" xfId="0" applyFill="1" applyAlignment="1">
      <alignment horizontal="center"/>
    </xf>
    <xf numFmtId="0" fontId="6" fillId="27" borderId="0" xfId="0" applyFont="1" applyFill="1" applyAlignment="1">
      <alignment horizontal="center"/>
    </xf>
    <xf numFmtId="1" fontId="0" fillId="27" borderId="0" xfId="0" applyNumberFormat="1" applyFill="1"/>
    <xf numFmtId="166" fontId="0" fillId="27" borderId="0" xfId="0" applyNumberFormat="1" applyFill="1"/>
    <xf numFmtId="0" fontId="4" fillId="2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6" fillId="13" borderId="0" xfId="0" applyFont="1" applyFill="1" applyAlignment="1">
      <alignment horizontal="center"/>
    </xf>
    <xf numFmtId="164" fontId="12" fillId="18" borderId="0" xfId="0" applyNumberFormat="1" applyFont="1" applyFill="1"/>
    <xf numFmtId="0" fontId="12" fillId="18" borderId="0" xfId="0" applyFont="1" applyFill="1"/>
    <xf numFmtId="0" fontId="4" fillId="18" borderId="0" xfId="0" applyFont="1" applyFill="1"/>
    <xf numFmtId="0" fontId="6" fillId="25" borderId="0" xfId="0" applyFont="1" applyFill="1" applyAlignment="1">
      <alignment horizontal="center"/>
    </xf>
    <xf numFmtId="0" fontId="0" fillId="28" borderId="0" xfId="0" applyFill="1"/>
    <xf numFmtId="0" fontId="0" fillId="8" borderId="0" xfId="0" applyFill="1"/>
    <xf numFmtId="0" fontId="0" fillId="8" borderId="0" xfId="0" applyFill="1" applyAlignment="1">
      <alignment horizontal="center"/>
    </xf>
    <xf numFmtId="164" fontId="0" fillId="8" borderId="0" xfId="0" applyNumberFormat="1" applyFill="1"/>
    <xf numFmtId="1" fontId="0" fillId="8" borderId="0" xfId="0" applyNumberFormat="1" applyFill="1"/>
    <xf numFmtId="166" fontId="0" fillId="8" borderId="0" xfId="0" applyNumberFormat="1" applyFill="1"/>
    <xf numFmtId="49" fontId="0" fillId="8" borderId="0" xfId="0" applyNumberForma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0" fillId="29" borderId="0" xfId="0" applyFill="1"/>
    <xf numFmtId="0" fontId="0" fillId="8" borderId="0" xfId="0" applyFill="1" applyAlignment="1">
      <alignment horizontal="right" vertical="center" wrapText="1"/>
    </xf>
    <xf numFmtId="0" fontId="0" fillId="8" borderId="0" xfId="0" applyFill="1" applyAlignment="1">
      <alignment horizontal="center" vertical="center" wrapText="1"/>
    </xf>
    <xf numFmtId="0" fontId="0" fillId="30" borderId="0" xfId="0" applyFill="1"/>
    <xf numFmtId="0" fontId="0" fillId="9" borderId="0" xfId="0" applyFill="1"/>
    <xf numFmtId="0" fontId="0" fillId="31" borderId="0" xfId="0" applyFill="1"/>
    <xf numFmtId="0" fontId="0" fillId="0" borderId="0" xfId="0" applyAlignment="1">
      <alignment wrapText="1"/>
    </xf>
    <xf numFmtId="2" fontId="0" fillId="0" borderId="0" xfId="0" applyNumberFormat="1"/>
    <xf numFmtId="2" fontId="4" fillId="0" borderId="0" xfId="0" applyNumberFormat="1" applyFont="1"/>
    <xf numFmtId="0" fontId="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4" borderId="0" xfId="0" applyFill="1"/>
    <xf numFmtId="0" fontId="15" fillId="0" borderId="141" xfId="0" applyFont="1" applyBorder="1" applyAlignment="1">
      <alignment horizontal="center" vertical="center"/>
    </xf>
    <xf numFmtId="0" fontId="0" fillId="0" borderId="142" xfId="0" applyBorder="1"/>
    <xf numFmtId="0" fontId="0" fillId="0" borderId="144" xfId="0" applyBorder="1"/>
    <xf numFmtId="0" fontId="0" fillId="0" borderId="146" xfId="0" applyBorder="1"/>
    <xf numFmtId="0" fontId="0" fillId="0" borderId="141" xfId="0" applyBorder="1"/>
    <xf numFmtId="0" fontId="0" fillId="0" borderId="149" xfId="0" applyBorder="1"/>
    <xf numFmtId="0" fontId="0" fillId="35" borderId="145" xfId="0" applyFill="1" applyBorder="1"/>
    <xf numFmtId="0" fontId="0" fillId="35" borderId="150" xfId="0" applyFill="1" applyBorder="1"/>
    <xf numFmtId="0" fontId="0" fillId="0" borderId="153" xfId="0" applyBorder="1"/>
    <xf numFmtId="0" fontId="16" fillId="0" borderId="153" xfId="0" applyFont="1" applyBorder="1" applyAlignment="1">
      <alignment horizontal="center" vertical="center"/>
    </xf>
    <xf numFmtId="0" fontId="0" fillId="0" borderId="155" xfId="0" applyBorder="1"/>
    <xf numFmtId="0" fontId="0" fillId="0" borderId="154" xfId="0" applyBorder="1"/>
    <xf numFmtId="167" fontId="0" fillId="0" borderId="0" xfId="0" applyNumberFormat="1"/>
    <xf numFmtId="168" fontId="0" fillId="0" borderId="0" xfId="2" applyNumberFormat="1" applyFont="1"/>
    <xf numFmtId="167" fontId="0" fillId="0" borderId="141" xfId="0" applyNumberFormat="1" applyBorder="1"/>
    <xf numFmtId="167" fontId="0" fillId="0" borderId="154" xfId="0" applyNumberFormat="1" applyBorder="1"/>
    <xf numFmtId="168" fontId="0" fillId="0" borderId="153" xfId="0" applyNumberFormat="1" applyBorder="1"/>
    <xf numFmtId="168" fontId="0" fillId="0" borderId="154" xfId="0" applyNumberFormat="1" applyBorder="1"/>
    <xf numFmtId="0" fontId="0" fillId="0" borderId="148" xfId="0" applyBorder="1"/>
    <xf numFmtId="167" fontId="0" fillId="0" borderId="145" xfId="0" applyNumberFormat="1" applyBorder="1"/>
    <xf numFmtId="168" fontId="0" fillId="0" borderId="145" xfId="0" applyNumberFormat="1" applyBorder="1"/>
    <xf numFmtId="167" fontId="0" fillId="36" borderId="145" xfId="0" applyNumberFormat="1" applyFill="1" applyBorder="1"/>
    <xf numFmtId="0" fontId="0" fillId="36" borderId="145" xfId="0" applyFill="1" applyBorder="1"/>
    <xf numFmtId="167" fontId="0" fillId="37" borderId="145" xfId="0" applyNumberFormat="1" applyFill="1" applyBorder="1"/>
    <xf numFmtId="168" fontId="0" fillId="37" borderId="145" xfId="0" applyNumberFormat="1" applyFill="1" applyBorder="1"/>
    <xf numFmtId="167" fontId="0" fillId="37" borderId="141" xfId="0" applyNumberFormat="1" applyFill="1" applyBorder="1"/>
    <xf numFmtId="168" fontId="0" fillId="37" borderId="153" xfId="0" applyNumberFormat="1" applyFill="1" applyBorder="1"/>
    <xf numFmtId="167" fontId="0" fillId="37" borderId="154" xfId="0" applyNumberFormat="1" applyFill="1" applyBorder="1"/>
    <xf numFmtId="168" fontId="0" fillId="37" borderId="154" xfId="0" applyNumberFormat="1" applyFill="1" applyBorder="1"/>
    <xf numFmtId="0" fontId="0" fillId="37" borderId="154" xfId="0" applyFill="1" applyBorder="1"/>
    <xf numFmtId="168" fontId="0" fillId="36" borderId="153" xfId="0" applyNumberFormat="1" applyFill="1" applyBorder="1"/>
    <xf numFmtId="0" fontId="0" fillId="38" borderId="144" xfId="0" applyFill="1" applyBorder="1"/>
    <xf numFmtId="0" fontId="0" fillId="38" borderId="146" xfId="0" applyFill="1" applyBorder="1"/>
    <xf numFmtId="0" fontId="0" fillId="34" borderId="155" xfId="0" applyFill="1" applyBorder="1"/>
    <xf numFmtId="1" fontId="4" fillId="5" borderId="0" xfId="0" applyNumberFormat="1" applyFont="1" applyFill="1"/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164" fontId="0" fillId="5" borderId="0" xfId="0" applyNumberFormat="1" applyFill="1"/>
    <xf numFmtId="166" fontId="0" fillId="5" borderId="0" xfId="0" applyNumberFormat="1" applyFill="1"/>
    <xf numFmtId="49" fontId="0" fillId="5" borderId="0" xfId="0" applyNumberFormat="1" applyFill="1" applyAlignment="1">
      <alignment horizontal="center"/>
    </xf>
    <xf numFmtId="165" fontId="4" fillId="5" borderId="4" xfId="0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0" xfId="0" applyFill="1" applyAlignment="1">
      <alignment horizontal="center" vertical="center" wrapText="1"/>
    </xf>
    <xf numFmtId="0" fontId="7" fillId="0" borderId="159" xfId="0" applyFont="1" applyBorder="1" applyAlignment="1">
      <alignment horizontal="center"/>
    </xf>
    <xf numFmtId="0" fontId="0" fillId="0" borderId="160" xfId="0" applyBorder="1" applyAlignment="1">
      <alignment horizontal="center" vertical="center"/>
    </xf>
    <xf numFmtId="49" fontId="13" fillId="0" borderId="160" xfId="0" applyNumberFormat="1" applyFont="1" applyBorder="1"/>
    <xf numFmtId="0" fontId="0" fillId="0" borderId="160" xfId="0" applyBorder="1"/>
    <xf numFmtId="0" fontId="0" fillId="22" borderId="160" xfId="0" applyFill="1" applyBorder="1"/>
    <xf numFmtId="0" fontId="18" fillId="0" borderId="0" xfId="0" applyFont="1" applyAlignment="1">
      <alignment horizontal="right" vertical="center"/>
    </xf>
    <xf numFmtId="0" fontId="18" fillId="0" borderId="0" xfId="0" applyFont="1" applyAlignment="1">
      <alignment vertical="center" textRotation="90"/>
    </xf>
    <xf numFmtId="0" fontId="18" fillId="0" borderId="69" xfId="0" applyFont="1" applyBorder="1" applyAlignment="1">
      <alignment horizontal="right" vertical="center"/>
    </xf>
    <xf numFmtId="0" fontId="18" fillId="0" borderId="77" xfId="0" applyFont="1" applyBorder="1" applyAlignment="1">
      <alignment horizontal="right" vertical="center"/>
    </xf>
    <xf numFmtId="0" fontId="18" fillId="0" borderId="123" xfId="0" applyFont="1" applyBorder="1" applyAlignment="1">
      <alignment horizontal="right" vertical="center"/>
    </xf>
    <xf numFmtId="0" fontId="18" fillId="0" borderId="39" xfId="0" applyFont="1" applyBorder="1" applyAlignment="1">
      <alignment horizontal="right" vertical="center"/>
    </xf>
    <xf numFmtId="0" fontId="18" fillId="0" borderId="64" xfId="0" applyFont="1" applyBorder="1" applyAlignment="1">
      <alignment horizontal="right" vertical="center"/>
    </xf>
    <xf numFmtId="0" fontId="18" fillId="0" borderId="38" xfId="0" applyFont="1" applyBorder="1" applyAlignment="1">
      <alignment horizontal="right" vertical="center"/>
    </xf>
    <xf numFmtId="0" fontId="18" fillId="0" borderId="44" xfId="0" applyFont="1" applyBorder="1" applyAlignment="1">
      <alignment horizontal="right" vertical="center"/>
    </xf>
    <xf numFmtId="0" fontId="18" fillId="0" borderId="0" xfId="0" applyFont="1" applyAlignment="1">
      <alignment horizontal="center" vertical="center"/>
    </xf>
    <xf numFmtId="0" fontId="18" fillId="0" borderId="38" xfId="0" applyFont="1" applyBorder="1" applyAlignment="1">
      <alignment horizontal="center" vertical="center"/>
    </xf>
    <xf numFmtId="0" fontId="18" fillId="0" borderId="64" xfId="0" applyFont="1" applyBorder="1" applyAlignment="1">
      <alignment horizontal="center" vertical="center"/>
    </xf>
    <xf numFmtId="0" fontId="18" fillId="0" borderId="44" xfId="0" applyFont="1" applyBorder="1" applyAlignment="1">
      <alignment horizontal="center" vertical="center"/>
    </xf>
    <xf numFmtId="0" fontId="18" fillId="0" borderId="44" xfId="0" applyFont="1" applyBorder="1" applyAlignment="1">
      <alignment vertical="center" textRotation="90"/>
    </xf>
    <xf numFmtId="0" fontId="18" fillId="0" borderId="38" xfId="0" applyFont="1" applyBorder="1" applyAlignment="1">
      <alignment vertical="center" textRotation="90"/>
    </xf>
    <xf numFmtId="0" fontId="20" fillId="0" borderId="0" xfId="0" applyFont="1" applyAlignment="1">
      <alignment horizontal="center" vertical="center"/>
    </xf>
    <xf numFmtId="0" fontId="20" fillId="16" borderId="43" xfId="0" applyFont="1" applyFill="1" applyBorder="1" applyAlignment="1">
      <alignment horizontal="center" vertical="center"/>
    </xf>
    <xf numFmtId="0" fontId="20" fillId="16" borderId="30" xfId="0" applyFont="1" applyFill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20" fillId="0" borderId="30" xfId="0" applyFont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20" fillId="0" borderId="123" xfId="0" applyFont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center" textRotation="90"/>
    </xf>
    <xf numFmtId="0" fontId="20" fillId="0" borderId="38" xfId="0" applyFont="1" applyBorder="1" applyAlignment="1">
      <alignment horizontal="center" vertical="center"/>
    </xf>
    <xf numFmtId="0" fontId="20" fillId="0" borderId="44" xfId="0" applyFont="1" applyBorder="1" applyAlignment="1">
      <alignment vertical="center" textRotation="90"/>
    </xf>
    <xf numFmtId="0" fontId="20" fillId="0" borderId="44" xfId="0" applyFont="1" applyBorder="1" applyAlignment="1">
      <alignment horizontal="center" vertical="center"/>
    </xf>
    <xf numFmtId="0" fontId="20" fillId="19" borderId="28" xfId="0" applyFont="1" applyFill="1" applyBorder="1" applyAlignment="1">
      <alignment horizontal="center" vertical="center"/>
    </xf>
    <xf numFmtId="0" fontId="20" fillId="0" borderId="31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0" fillId="19" borderId="0" xfId="0" applyFont="1" applyFill="1" applyAlignment="1">
      <alignment horizontal="center" vertical="center"/>
    </xf>
    <xf numFmtId="0" fontId="18" fillId="0" borderId="163" xfId="0" applyFont="1" applyBorder="1" applyAlignment="1">
      <alignment horizontal="center" vertical="center"/>
    </xf>
    <xf numFmtId="0" fontId="18" fillId="16" borderId="26" xfId="0" applyFont="1" applyFill="1" applyBorder="1" applyAlignment="1">
      <alignment horizontal="center" vertical="center"/>
    </xf>
    <xf numFmtId="0" fontId="18" fillId="16" borderId="27" xfId="0" applyFont="1" applyFill="1" applyBorder="1" applyAlignment="1">
      <alignment horizontal="center" vertical="center"/>
    </xf>
    <xf numFmtId="0" fontId="18" fillId="16" borderId="27" xfId="0" applyFont="1" applyFill="1" applyBorder="1" applyAlignment="1">
      <alignment vertical="center"/>
    </xf>
    <xf numFmtId="0" fontId="18" fillId="16" borderId="81" xfId="0" applyFont="1" applyFill="1" applyBorder="1" applyAlignment="1">
      <alignment horizontal="center" vertical="center"/>
    </xf>
    <xf numFmtId="0" fontId="18" fillId="16" borderId="83" xfId="0" applyFont="1" applyFill="1" applyBorder="1" applyAlignment="1">
      <alignment horizontal="center" vertical="center"/>
    </xf>
    <xf numFmtId="0" fontId="18" fillId="16" borderId="28" xfId="0" applyFont="1" applyFill="1" applyBorder="1" applyAlignment="1">
      <alignment horizontal="center" vertical="center"/>
    </xf>
    <xf numFmtId="0" fontId="18" fillId="0" borderId="29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69" xfId="0" applyFont="1" applyBorder="1" applyAlignment="1">
      <alignment horizontal="center" vertical="center"/>
    </xf>
    <xf numFmtId="0" fontId="18" fillId="0" borderId="77" xfId="0" applyFont="1" applyBorder="1" applyAlignment="1">
      <alignment horizontal="center" vertical="center"/>
    </xf>
    <xf numFmtId="0" fontId="18" fillId="16" borderId="0" xfId="0" applyFont="1" applyFill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123" xfId="0" applyFont="1" applyBorder="1" applyAlignment="1">
      <alignment horizontal="center" vertical="center"/>
    </xf>
    <xf numFmtId="0" fontId="18" fillId="0" borderId="139" xfId="0" applyFont="1" applyBorder="1" applyAlignment="1">
      <alignment horizontal="center" vertical="center"/>
    </xf>
    <xf numFmtId="0" fontId="18" fillId="16" borderId="29" xfId="0" applyFont="1" applyFill="1" applyBorder="1" applyAlignment="1">
      <alignment horizontal="center" vertical="center"/>
    </xf>
    <xf numFmtId="0" fontId="18" fillId="16" borderId="0" xfId="0" applyFont="1" applyFill="1" applyAlignment="1">
      <alignment vertical="center"/>
    </xf>
    <xf numFmtId="0" fontId="18" fillId="16" borderId="44" xfId="0" applyFont="1" applyFill="1" applyBorder="1" applyAlignment="1">
      <alignment horizontal="center" vertical="center"/>
    </xf>
    <xf numFmtId="0" fontId="18" fillId="16" borderId="30" xfId="0" applyFont="1" applyFill="1" applyBorder="1" applyAlignment="1">
      <alignment horizontal="center" vertical="center"/>
    </xf>
    <xf numFmtId="0" fontId="18" fillId="19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0" fontId="18" fillId="16" borderId="31" xfId="0" applyFont="1" applyFill="1" applyBorder="1" applyAlignment="1">
      <alignment horizontal="center" vertical="center"/>
    </xf>
    <xf numFmtId="0" fontId="18" fillId="16" borderId="32" xfId="0" applyFont="1" applyFill="1" applyBorder="1" applyAlignment="1">
      <alignment horizontal="center" vertical="center"/>
    </xf>
    <xf numFmtId="0" fontId="18" fillId="16" borderId="33" xfId="0" applyFont="1" applyFill="1" applyBorder="1" applyAlignment="1">
      <alignment horizontal="center" vertical="center"/>
    </xf>
    <xf numFmtId="0" fontId="18" fillId="33" borderId="0" xfId="0" applyFont="1" applyFill="1" applyAlignment="1">
      <alignment horizontal="right" vertical="center"/>
    </xf>
    <xf numFmtId="0" fontId="18" fillId="33" borderId="30" xfId="0" applyFont="1" applyFill="1" applyBorder="1" applyAlignment="1">
      <alignment horizontal="right" vertical="center"/>
    </xf>
    <xf numFmtId="0" fontId="18" fillId="0" borderId="57" xfId="0" applyFont="1" applyBorder="1" applyAlignment="1">
      <alignment horizontal="center" vertical="center"/>
    </xf>
    <xf numFmtId="0" fontId="18" fillId="0" borderId="51" xfId="0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49" xfId="0" applyFont="1" applyBorder="1" applyAlignment="1">
      <alignment horizontal="center" vertical="center"/>
    </xf>
    <xf numFmtId="0" fontId="18" fillId="0" borderId="41" xfId="0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0" fontId="18" fillId="0" borderId="40" xfId="0" applyFont="1" applyBorder="1" applyAlignment="1">
      <alignment horizontal="center" vertical="center"/>
    </xf>
    <xf numFmtId="0" fontId="18" fillId="0" borderId="52" xfId="0" applyFont="1" applyBorder="1" applyAlignment="1">
      <alignment horizontal="center" vertical="center"/>
    </xf>
    <xf numFmtId="0" fontId="18" fillId="0" borderId="97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43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vertical="center" textRotation="90"/>
    </xf>
    <xf numFmtId="0" fontId="18" fillId="0" borderId="45" xfId="0" applyFont="1" applyBorder="1" applyAlignment="1">
      <alignment vertical="center" textRotation="90"/>
    </xf>
    <xf numFmtId="0" fontId="18" fillId="0" borderId="91" xfId="0" applyFont="1" applyBorder="1" applyAlignment="1">
      <alignment horizontal="center" vertical="center"/>
    </xf>
    <xf numFmtId="0" fontId="18" fillId="0" borderId="0" xfId="0" applyFont="1" applyAlignment="1">
      <alignment vertical="center" wrapText="1"/>
    </xf>
    <xf numFmtId="0" fontId="18" fillId="0" borderId="30" xfId="0" applyFont="1" applyBorder="1" applyAlignment="1">
      <alignment horizontal="right" vertical="center"/>
    </xf>
    <xf numFmtId="0" fontId="18" fillId="0" borderId="27" xfId="0" applyFont="1" applyBorder="1" applyAlignment="1">
      <alignment horizontal="right" vertical="center"/>
    </xf>
    <xf numFmtId="0" fontId="18" fillId="0" borderId="29" xfId="0" applyFont="1" applyBorder="1" applyAlignment="1">
      <alignment horizontal="right" vertical="center"/>
    </xf>
    <xf numFmtId="0" fontId="20" fillId="13" borderId="35" xfId="0" applyFont="1" applyFill="1" applyBorder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13" borderId="59" xfId="0" applyFont="1" applyFill="1" applyBorder="1" applyAlignment="1">
      <alignment horizontal="center" vertical="center"/>
    </xf>
    <xf numFmtId="0" fontId="20" fillId="13" borderId="79" xfId="0" applyFont="1" applyFill="1" applyBorder="1" applyAlignment="1">
      <alignment horizontal="center" vertical="center"/>
    </xf>
    <xf numFmtId="0" fontId="20" fillId="25" borderId="54" xfId="0" applyFont="1" applyFill="1" applyBorder="1" applyAlignment="1">
      <alignment horizontal="center" vertical="center"/>
    </xf>
    <xf numFmtId="0" fontId="20" fillId="25" borderId="0" xfId="0" applyFont="1" applyFill="1" applyAlignment="1">
      <alignment horizontal="center" vertical="center"/>
    </xf>
    <xf numFmtId="0" fontId="20" fillId="25" borderId="27" xfId="0" applyFont="1" applyFill="1" applyBorder="1" applyAlignment="1">
      <alignment horizontal="center" vertical="center"/>
    </xf>
    <xf numFmtId="0" fontId="20" fillId="25" borderId="99" xfId="0" applyFont="1" applyFill="1" applyBorder="1" applyAlignment="1">
      <alignment horizontal="center" vertical="center"/>
    </xf>
    <xf numFmtId="0" fontId="20" fillId="25" borderId="35" xfId="0" applyFont="1" applyFill="1" applyBorder="1" applyAlignment="1">
      <alignment horizontal="center" vertical="center"/>
    </xf>
    <xf numFmtId="0" fontId="20" fillId="25" borderId="79" xfId="0" applyFont="1" applyFill="1" applyBorder="1" applyAlignment="1">
      <alignment horizontal="center" vertical="center"/>
    </xf>
    <xf numFmtId="0" fontId="20" fillId="25" borderId="37" xfId="0" applyFont="1" applyFill="1" applyBorder="1" applyAlignment="1">
      <alignment horizontal="center" vertical="center"/>
    </xf>
    <xf numFmtId="0" fontId="20" fillId="25" borderId="32" xfId="0" applyFont="1" applyFill="1" applyBorder="1" applyAlignment="1">
      <alignment horizontal="center" vertical="center"/>
    </xf>
    <xf numFmtId="0" fontId="20" fillId="25" borderId="32" xfId="0" applyFont="1" applyFill="1" applyBorder="1" applyAlignment="1">
      <alignment horizontal="right" vertical="center"/>
    </xf>
    <xf numFmtId="0" fontId="20" fillId="25" borderId="98" xfId="0" applyFont="1" applyFill="1" applyBorder="1" applyAlignment="1">
      <alignment horizontal="right" vertical="center"/>
    </xf>
    <xf numFmtId="0" fontId="20" fillId="0" borderId="81" xfId="0" applyFont="1" applyBorder="1" applyAlignment="1">
      <alignment horizontal="center" vertical="center"/>
    </xf>
    <xf numFmtId="0" fontId="20" fillId="0" borderId="109" xfId="0" applyFont="1" applyBorder="1" applyAlignment="1">
      <alignment horizontal="center" vertical="center"/>
    </xf>
    <xf numFmtId="0" fontId="20" fillId="19" borderId="103" xfId="0" applyFont="1" applyFill="1" applyBorder="1" applyAlignment="1">
      <alignment horizontal="center" vertical="center"/>
    </xf>
    <xf numFmtId="0" fontId="20" fillId="19" borderId="59" xfId="0" applyFont="1" applyFill="1" applyBorder="1" applyAlignment="1">
      <alignment vertical="center"/>
    </xf>
    <xf numFmtId="0" fontId="20" fillId="19" borderId="0" xfId="0" applyFont="1" applyFill="1" applyAlignment="1">
      <alignment vertical="center"/>
    </xf>
    <xf numFmtId="0" fontId="20" fillId="0" borderId="26" xfId="0" applyFont="1" applyBorder="1" applyAlignment="1">
      <alignment horizontal="center" vertical="center"/>
    </xf>
    <xf numFmtId="0" fontId="20" fillId="0" borderId="27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122" xfId="0" applyFont="1" applyBorder="1" applyAlignment="1">
      <alignment horizontal="center" vertical="center"/>
    </xf>
    <xf numFmtId="0" fontId="20" fillId="0" borderId="26" xfId="0" applyFont="1" applyBorder="1" applyAlignment="1">
      <alignment horizontal="right" vertical="center"/>
    </xf>
    <xf numFmtId="0" fontId="20" fillId="0" borderId="27" xfId="0" applyFont="1" applyBorder="1" applyAlignment="1">
      <alignment horizontal="right" vertical="center"/>
    </xf>
    <xf numFmtId="0" fontId="20" fillId="19" borderId="33" xfId="0" applyFont="1" applyFill="1" applyBorder="1" applyAlignment="1">
      <alignment horizontal="center" vertical="center"/>
    </xf>
    <xf numFmtId="0" fontId="20" fillId="0" borderId="35" xfId="0" applyFont="1" applyBorder="1" applyAlignment="1">
      <alignment horizontal="center" vertical="center"/>
    </xf>
    <xf numFmtId="0" fontId="20" fillId="0" borderId="79" xfId="0" applyFont="1" applyBorder="1" applyAlignment="1">
      <alignment horizontal="center" vertical="center"/>
    </xf>
    <xf numFmtId="0" fontId="20" fillId="0" borderId="59" xfId="0" applyFont="1" applyBorder="1" applyAlignment="1">
      <alignment horizontal="center" vertical="center"/>
    </xf>
    <xf numFmtId="0" fontId="20" fillId="0" borderId="29" xfId="0" applyFont="1" applyBorder="1" applyAlignment="1">
      <alignment horizontal="right" vertical="center"/>
    </xf>
    <xf numFmtId="0" fontId="20" fillId="19" borderId="34" xfId="0" applyFont="1" applyFill="1" applyBorder="1" applyAlignment="1">
      <alignment horizontal="center" vertical="center"/>
    </xf>
    <xf numFmtId="0" fontId="20" fillId="19" borderId="34" xfId="0" applyFont="1" applyFill="1" applyBorder="1" applyAlignment="1">
      <alignment vertical="center"/>
    </xf>
    <xf numFmtId="0" fontId="20" fillId="0" borderId="32" xfId="0" applyFont="1" applyBorder="1" applyAlignment="1">
      <alignment horizontal="center" vertical="center"/>
    </xf>
    <xf numFmtId="0" fontId="20" fillId="0" borderId="34" xfId="0" applyFont="1" applyBorder="1" applyAlignment="1">
      <alignment horizontal="center" vertical="center"/>
    </xf>
    <xf numFmtId="0" fontId="20" fillId="0" borderId="37" xfId="0" applyFont="1" applyBorder="1" applyAlignment="1">
      <alignment horizontal="center" vertical="center"/>
    </xf>
    <xf numFmtId="0" fontId="20" fillId="0" borderId="53" xfId="0" applyFont="1" applyBorder="1" applyAlignment="1">
      <alignment horizontal="center" vertical="center"/>
    </xf>
    <xf numFmtId="0" fontId="20" fillId="0" borderId="5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0" fillId="0" borderId="98" xfId="0" applyFont="1" applyBorder="1" applyAlignment="1">
      <alignment horizontal="center" vertical="center"/>
    </xf>
    <xf numFmtId="0" fontId="20" fillId="19" borderId="102" xfId="0" applyFont="1" applyFill="1" applyBorder="1" applyAlignment="1">
      <alignment horizontal="center" vertical="center"/>
    </xf>
    <xf numFmtId="0" fontId="18" fillId="0" borderId="111" xfId="0" applyFont="1" applyBorder="1" applyAlignment="1">
      <alignment horizontal="center" vertical="center"/>
    </xf>
    <xf numFmtId="0" fontId="18" fillId="19" borderId="110" xfId="0" applyFont="1" applyFill="1" applyBorder="1" applyAlignment="1">
      <alignment horizontal="center" vertical="center"/>
    </xf>
    <xf numFmtId="0" fontId="18" fillId="19" borderId="81" xfId="0" applyFont="1" applyFill="1" applyBorder="1" applyAlignment="1">
      <alignment horizontal="center" vertical="center"/>
    </xf>
    <xf numFmtId="0" fontId="18" fillId="19" borderId="0" xfId="0" applyFont="1" applyFill="1" applyAlignment="1">
      <alignment horizontal="center" vertical="center"/>
    </xf>
    <xf numFmtId="0" fontId="18" fillId="19" borderId="112" xfId="0" applyFont="1" applyFill="1" applyBorder="1" applyAlignment="1">
      <alignment horizontal="center" vertical="center"/>
    </xf>
    <xf numFmtId="0" fontId="18" fillId="18" borderId="0" xfId="0" applyFont="1" applyFill="1" applyAlignment="1">
      <alignment horizontal="center" vertical="center"/>
    </xf>
    <xf numFmtId="0" fontId="18" fillId="18" borderId="0" xfId="0" applyFont="1" applyFill="1" applyAlignment="1">
      <alignment vertical="center"/>
    </xf>
    <xf numFmtId="0" fontId="18" fillId="18" borderId="59" xfId="0" applyFont="1" applyFill="1" applyBorder="1" applyAlignment="1">
      <alignment vertical="center"/>
    </xf>
    <xf numFmtId="0" fontId="18" fillId="13" borderId="54" xfId="0" applyFont="1" applyFill="1" applyBorder="1" applyAlignment="1">
      <alignment horizontal="center" vertical="center"/>
    </xf>
    <xf numFmtId="0" fontId="18" fillId="13" borderId="27" xfId="0" applyFont="1" applyFill="1" applyBorder="1" applyAlignment="1">
      <alignment horizontal="center" vertical="center"/>
    </xf>
    <xf numFmtId="0" fontId="18" fillId="13" borderId="61" xfId="0" applyFont="1" applyFill="1" applyBorder="1" applyAlignment="1">
      <alignment horizontal="center" vertical="center"/>
    </xf>
    <xf numFmtId="0" fontId="18" fillId="12" borderId="80" xfId="0" applyFont="1" applyFill="1" applyBorder="1" applyAlignment="1">
      <alignment horizontal="center" vertical="center"/>
    </xf>
    <xf numFmtId="0" fontId="18" fillId="12" borderId="81" xfId="0" applyFont="1" applyFill="1" applyBorder="1" applyAlignment="1">
      <alignment horizontal="center" vertical="center"/>
    </xf>
    <xf numFmtId="0" fontId="18" fillId="12" borderId="84" xfId="0" applyFont="1" applyFill="1" applyBorder="1" applyAlignment="1">
      <alignment horizontal="center" vertical="center"/>
    </xf>
    <xf numFmtId="0" fontId="18" fillId="13" borderId="99" xfId="0" applyFont="1" applyFill="1" applyBorder="1" applyAlignment="1">
      <alignment horizontal="center" vertical="center"/>
    </xf>
    <xf numFmtId="0" fontId="18" fillId="18" borderId="35" xfId="0" applyFont="1" applyFill="1" applyBorder="1" applyAlignment="1">
      <alignment horizontal="center" vertical="center"/>
    </xf>
    <xf numFmtId="0" fontId="18" fillId="18" borderId="79" xfId="0" applyFont="1" applyFill="1" applyBorder="1" applyAlignment="1">
      <alignment vertical="center"/>
    </xf>
    <xf numFmtId="0" fontId="18" fillId="0" borderId="31" xfId="0" applyFont="1" applyBorder="1" applyAlignment="1">
      <alignment horizontal="center" vertical="center"/>
    </xf>
    <xf numFmtId="0" fontId="18" fillId="19" borderId="102" xfId="0" applyFont="1" applyFill="1" applyBorder="1" applyAlignment="1">
      <alignment horizontal="center" vertical="center"/>
    </xf>
    <xf numFmtId="0" fontId="18" fillId="13" borderId="35" xfId="0" applyFont="1" applyFill="1" applyBorder="1" applyAlignment="1">
      <alignment horizontal="center" vertical="center"/>
    </xf>
    <xf numFmtId="0" fontId="18" fillId="13" borderId="0" xfId="0" applyFont="1" applyFill="1" applyAlignment="1">
      <alignment horizontal="center" vertical="center"/>
    </xf>
    <xf numFmtId="0" fontId="18" fillId="13" borderId="59" xfId="0" applyFont="1" applyFill="1" applyBorder="1" applyAlignment="1">
      <alignment horizontal="center" vertical="center"/>
    </xf>
    <xf numFmtId="0" fontId="18" fillId="12" borderId="78" xfId="0" applyFont="1" applyFill="1" applyBorder="1" applyAlignment="1">
      <alignment horizontal="center" vertical="center"/>
    </xf>
    <xf numFmtId="0" fontId="18" fillId="12" borderId="0" xfId="0" applyFont="1" applyFill="1" applyAlignment="1">
      <alignment horizontal="center" vertical="center"/>
    </xf>
    <xf numFmtId="0" fontId="18" fillId="12" borderId="79" xfId="0" applyFont="1" applyFill="1" applyBorder="1" applyAlignment="1">
      <alignment horizontal="center" vertical="center"/>
    </xf>
    <xf numFmtId="0" fontId="18" fillId="13" borderId="79" xfId="0" applyFont="1" applyFill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18" fillId="19" borderId="28" xfId="0" applyFont="1" applyFill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25" borderId="54" xfId="0" applyFont="1" applyFill="1" applyBorder="1" applyAlignment="1">
      <alignment horizontal="center" vertical="center"/>
    </xf>
    <xf numFmtId="0" fontId="18" fillId="25" borderId="27" xfId="0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8" fillId="8" borderId="29" xfId="0" applyFont="1" applyFill="1" applyBorder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18" fillId="19" borderId="106" xfId="0" applyFont="1" applyFill="1" applyBorder="1" applyAlignment="1">
      <alignment horizontal="center" vertical="center"/>
    </xf>
    <xf numFmtId="0" fontId="18" fillId="19" borderId="117" xfId="0" applyFont="1" applyFill="1" applyBorder="1" applyAlignment="1">
      <alignment horizontal="center" vertical="center"/>
    </xf>
    <xf numFmtId="0" fontId="18" fillId="8" borderId="30" xfId="0" applyFont="1" applyFill="1" applyBorder="1" applyAlignment="1">
      <alignment horizontal="center" vertical="center"/>
    </xf>
    <xf numFmtId="0" fontId="18" fillId="8" borderId="31" xfId="0" applyFont="1" applyFill="1" applyBorder="1" applyAlignment="1">
      <alignment horizontal="center" vertical="center"/>
    </xf>
    <xf numFmtId="0" fontId="18" fillId="8" borderId="32" xfId="0" applyFont="1" applyFill="1" applyBorder="1" applyAlignment="1">
      <alignment horizontal="center" vertical="center"/>
    </xf>
    <xf numFmtId="0" fontId="18" fillId="19" borderId="118" xfId="0" applyFont="1" applyFill="1" applyBorder="1" applyAlignment="1">
      <alignment horizontal="center" vertical="center"/>
    </xf>
    <xf numFmtId="0" fontId="18" fillId="19" borderId="119" xfId="0" applyFont="1" applyFill="1" applyBorder="1" applyAlignment="1">
      <alignment horizontal="center" vertical="center"/>
    </xf>
    <xf numFmtId="0" fontId="18" fillId="8" borderId="33" xfId="0" applyFont="1" applyFill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164" xfId="0" applyFont="1" applyBorder="1" applyAlignment="1">
      <alignment horizontal="center" vertical="center"/>
    </xf>
    <xf numFmtId="0" fontId="18" fillId="0" borderId="55" xfId="0" applyFont="1" applyBorder="1" applyAlignment="1">
      <alignment horizontal="center" vertical="center"/>
    </xf>
    <xf numFmtId="0" fontId="18" fillId="0" borderId="113" xfId="0" applyFont="1" applyBorder="1" applyAlignment="1">
      <alignment horizontal="center" vertical="center"/>
    </xf>
    <xf numFmtId="0" fontId="18" fillId="0" borderId="115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73" xfId="0" applyFont="1" applyBorder="1" applyAlignment="1">
      <alignment horizontal="center" vertical="center"/>
    </xf>
    <xf numFmtId="0" fontId="18" fillId="0" borderId="100" xfId="0" applyFont="1" applyBorder="1" applyAlignment="1">
      <alignment horizontal="center" vertical="center"/>
    </xf>
    <xf numFmtId="0" fontId="18" fillId="0" borderId="140" xfId="0" applyFont="1" applyBorder="1" applyAlignment="1">
      <alignment horizontal="center" vertical="center"/>
    </xf>
    <xf numFmtId="0" fontId="18" fillId="0" borderId="138" xfId="0" applyFont="1" applyBorder="1" applyAlignment="1">
      <alignment horizontal="center" vertical="center"/>
    </xf>
    <xf numFmtId="0" fontId="18" fillId="0" borderId="161" xfId="0" applyFont="1" applyBorder="1" applyAlignment="1">
      <alignment horizontal="center" vertical="center"/>
    </xf>
    <xf numFmtId="0" fontId="18" fillId="0" borderId="16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114" xfId="0" applyFont="1" applyBorder="1" applyAlignment="1">
      <alignment horizontal="center" vertical="center"/>
    </xf>
    <xf numFmtId="0" fontId="18" fillId="0" borderId="116" xfId="0" applyFont="1" applyBorder="1" applyAlignment="1">
      <alignment horizontal="center" vertical="center"/>
    </xf>
    <xf numFmtId="0" fontId="18" fillId="0" borderId="158" xfId="0" applyFont="1" applyBorder="1" applyAlignment="1">
      <alignment horizontal="center" vertical="center"/>
    </xf>
    <xf numFmtId="0" fontId="18" fillId="0" borderId="132" xfId="0" applyFont="1" applyBorder="1" applyAlignment="1">
      <alignment horizontal="center" vertical="center"/>
    </xf>
    <xf numFmtId="0" fontId="18" fillId="0" borderId="134" xfId="0" applyFont="1" applyBorder="1" applyAlignment="1">
      <alignment horizontal="center" vertical="center"/>
    </xf>
    <xf numFmtId="0" fontId="18" fillId="0" borderId="135" xfId="0" applyFont="1" applyBorder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18" fillId="0" borderId="105" xfId="0" applyFont="1" applyBorder="1" applyAlignment="1">
      <alignment horizontal="center" vertical="center"/>
    </xf>
    <xf numFmtId="0" fontId="18" fillId="0" borderId="12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25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8" fillId="0" borderId="65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133" xfId="0" applyFont="1" applyBorder="1" applyAlignment="1">
      <alignment horizontal="center" vertical="center"/>
    </xf>
    <xf numFmtId="0" fontId="18" fillId="0" borderId="136" xfId="0" applyFont="1" applyBorder="1" applyAlignment="1">
      <alignment horizontal="center" vertical="center"/>
    </xf>
    <xf numFmtId="0" fontId="18" fillId="0" borderId="137" xfId="0" applyFont="1" applyBorder="1" applyAlignment="1">
      <alignment horizontal="center" vertical="center"/>
    </xf>
    <xf numFmtId="0" fontId="18" fillId="0" borderId="126" xfId="0" applyFont="1" applyBorder="1" applyAlignment="1">
      <alignment horizontal="center" vertical="center"/>
    </xf>
    <xf numFmtId="0" fontId="18" fillId="0" borderId="22" xfId="0" applyFont="1" applyBorder="1" applyAlignment="1">
      <alignment horizontal="right" vertical="center"/>
    </xf>
    <xf numFmtId="0" fontId="18" fillId="0" borderId="66" xfId="0" applyFont="1" applyBorder="1" applyAlignment="1">
      <alignment horizontal="center" vertical="center"/>
    </xf>
    <xf numFmtId="0" fontId="18" fillId="0" borderId="96" xfId="0" applyFont="1" applyBorder="1" applyAlignment="1">
      <alignment horizontal="center" vertical="center"/>
    </xf>
    <xf numFmtId="0" fontId="18" fillId="0" borderId="128" xfId="0" applyFont="1" applyBorder="1" applyAlignment="1">
      <alignment horizontal="center" vertical="center"/>
    </xf>
    <xf numFmtId="0" fontId="18" fillId="0" borderId="129" xfId="0" applyFont="1" applyBorder="1" applyAlignment="1">
      <alignment horizontal="center" vertical="center"/>
    </xf>
    <xf numFmtId="0" fontId="18" fillId="0" borderId="50" xfId="0" applyFont="1" applyBorder="1" applyAlignment="1">
      <alignment horizontal="center" vertical="center"/>
    </xf>
    <xf numFmtId="0" fontId="18" fillId="0" borderId="53" xfId="0" applyFont="1" applyBorder="1" applyAlignment="1">
      <alignment horizontal="center" vertical="center"/>
    </xf>
    <xf numFmtId="0" fontId="18" fillId="16" borderId="43" xfId="0" applyFont="1" applyFill="1" applyBorder="1" applyAlignment="1">
      <alignment horizontal="center" vertical="center"/>
    </xf>
    <xf numFmtId="0" fontId="18" fillId="16" borderId="48" xfId="0" applyFont="1" applyFill="1" applyBorder="1" applyAlignment="1">
      <alignment horizontal="center" vertical="center"/>
    </xf>
    <xf numFmtId="0" fontId="18" fillId="16" borderId="38" xfId="0" applyFont="1" applyFill="1" applyBorder="1" applyAlignment="1">
      <alignment horizontal="center" vertical="center"/>
    </xf>
    <xf numFmtId="0" fontId="18" fillId="16" borderId="46" xfId="0" applyFont="1" applyFill="1" applyBorder="1" applyAlignment="1">
      <alignment horizontal="center" vertical="center"/>
    </xf>
    <xf numFmtId="0" fontId="18" fillId="16" borderId="45" xfId="0" applyFont="1" applyFill="1" applyBorder="1" applyAlignment="1">
      <alignment horizontal="center" vertical="center"/>
    </xf>
    <xf numFmtId="0" fontId="18" fillId="16" borderId="63" xfId="0" applyFont="1" applyFill="1" applyBorder="1" applyAlignment="1">
      <alignment horizontal="center" vertical="center"/>
    </xf>
    <xf numFmtId="0" fontId="18" fillId="16" borderId="68" xfId="0" applyFont="1" applyFill="1" applyBorder="1" applyAlignment="1">
      <alignment horizontal="center" vertical="center"/>
    </xf>
    <xf numFmtId="0" fontId="18" fillId="16" borderId="66" xfId="0" applyFont="1" applyFill="1" applyBorder="1" applyAlignment="1">
      <alignment horizontal="center" vertical="center"/>
    </xf>
    <xf numFmtId="0" fontId="18" fillId="16" borderId="91" xfId="0" applyFont="1" applyFill="1" applyBorder="1" applyAlignment="1">
      <alignment horizontal="center" vertical="center"/>
    </xf>
    <xf numFmtId="0" fontId="18" fillId="16" borderId="42" xfId="0" applyFont="1" applyFill="1" applyBorder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8" fillId="33" borderId="27" xfId="0" applyFont="1" applyFill="1" applyBorder="1" applyAlignment="1">
      <alignment horizontal="center" vertical="center"/>
    </xf>
    <xf numFmtId="0" fontId="18" fillId="0" borderId="121" xfId="0" applyFont="1" applyBorder="1" applyAlignment="1">
      <alignment horizontal="center" vertical="center"/>
    </xf>
    <xf numFmtId="0" fontId="18" fillId="0" borderId="117" xfId="0" applyFont="1" applyBorder="1" applyAlignment="1">
      <alignment horizontal="center" vertical="center"/>
    </xf>
    <xf numFmtId="0" fontId="18" fillId="0" borderId="122" xfId="0" applyFont="1" applyBorder="1" applyAlignment="1">
      <alignment horizontal="center" vertical="center"/>
    </xf>
    <xf numFmtId="0" fontId="18" fillId="0" borderId="108" xfId="0" applyFont="1" applyBorder="1" applyAlignment="1">
      <alignment horizontal="center" vertical="center"/>
    </xf>
    <xf numFmtId="0" fontId="18" fillId="18" borderId="106" xfId="0" applyFont="1" applyFill="1" applyBorder="1" applyAlignment="1">
      <alignment horizontal="center" vertical="center"/>
    </xf>
    <xf numFmtId="0" fontId="18" fillId="18" borderId="107" xfId="0" applyFont="1" applyFill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18" fillId="0" borderId="59" xfId="0" applyFont="1" applyBorder="1" applyAlignment="1">
      <alignment horizontal="center" vertical="center"/>
    </xf>
    <xf numFmtId="0" fontId="18" fillId="0" borderId="79" xfId="0" applyFont="1" applyBorder="1" applyAlignment="1">
      <alignment horizontal="center" vertical="center"/>
    </xf>
    <xf numFmtId="0" fontId="18" fillId="18" borderId="104" xfId="0" applyFont="1" applyFill="1" applyBorder="1" applyAlignment="1">
      <alignment horizontal="center" vertical="center"/>
    </xf>
    <xf numFmtId="0" fontId="18" fillId="18" borderId="34" xfId="0" applyFont="1" applyFill="1" applyBorder="1" applyAlignment="1">
      <alignment horizontal="center" vertical="center"/>
    </xf>
    <xf numFmtId="0" fontId="18" fillId="0" borderId="104" xfId="0" applyFont="1" applyBorder="1" applyAlignment="1">
      <alignment horizontal="center" vertical="center"/>
    </xf>
    <xf numFmtId="0" fontId="18" fillId="0" borderId="86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0" borderId="87" xfId="0" applyFont="1" applyBorder="1" applyAlignment="1">
      <alignment horizontal="center" vertical="center"/>
    </xf>
    <xf numFmtId="0" fontId="18" fillId="0" borderId="88" xfId="0" applyFont="1" applyBorder="1" applyAlignment="1">
      <alignment horizontal="center" vertical="center"/>
    </xf>
    <xf numFmtId="0" fontId="18" fillId="0" borderId="98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120" xfId="0" applyFont="1" applyBorder="1" applyAlignment="1">
      <alignment horizontal="center" vertical="center"/>
    </xf>
    <xf numFmtId="0" fontId="18" fillId="25" borderId="35" xfId="0" applyFont="1" applyFill="1" applyBorder="1" applyAlignment="1">
      <alignment horizontal="center" vertical="center"/>
    </xf>
    <xf numFmtId="0" fontId="18" fillId="25" borderId="0" xfId="0" applyFont="1" applyFill="1" applyAlignment="1">
      <alignment horizontal="center" vertical="center"/>
    </xf>
    <xf numFmtId="0" fontId="18" fillId="25" borderId="37" xfId="0" applyFont="1" applyFill="1" applyBorder="1" applyAlignment="1">
      <alignment horizontal="center" vertical="center"/>
    </xf>
    <xf numFmtId="0" fontId="18" fillId="25" borderId="32" xfId="0" applyFont="1" applyFill="1" applyBorder="1" applyAlignment="1">
      <alignment horizontal="center" vertical="center"/>
    </xf>
    <xf numFmtId="0" fontId="18" fillId="25" borderId="32" xfId="0" applyFont="1" applyFill="1" applyBorder="1" applyAlignment="1">
      <alignment horizontal="right" vertical="center"/>
    </xf>
    <xf numFmtId="0" fontId="18" fillId="0" borderId="81" xfId="0" applyFont="1" applyBorder="1" applyAlignment="1">
      <alignment horizontal="center" vertical="center"/>
    </xf>
    <xf numFmtId="0" fontId="18" fillId="0" borderId="109" xfId="0" applyFont="1" applyBorder="1" applyAlignment="1">
      <alignment horizontal="center" vertical="center"/>
    </xf>
    <xf numFmtId="0" fontId="18" fillId="19" borderId="103" xfId="0" applyFont="1" applyFill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18" fillId="19" borderId="33" xfId="0" applyFont="1" applyFill="1" applyBorder="1" applyAlignment="1">
      <alignment horizontal="center" vertical="center"/>
    </xf>
    <xf numFmtId="0" fontId="18" fillId="19" borderId="34" xfId="0" applyFont="1" applyFill="1" applyBorder="1" applyAlignment="1">
      <alignment horizontal="center" vertical="center"/>
    </xf>
    <xf numFmtId="0" fontId="18" fillId="19" borderId="34" xfId="0" applyFont="1" applyFill="1" applyBorder="1" applyAlignment="1">
      <alignment vertical="center"/>
    </xf>
    <xf numFmtId="0" fontId="18" fillId="0" borderId="27" xfId="0" applyFont="1" applyBorder="1" applyAlignment="1">
      <alignment vertical="center"/>
    </xf>
    <xf numFmtId="0" fontId="18" fillId="0" borderId="89" xfId="0" applyFont="1" applyBorder="1" applyAlignment="1">
      <alignment horizontal="center" vertical="center"/>
    </xf>
    <xf numFmtId="0" fontId="18" fillId="0" borderId="83" xfId="0" applyFont="1" applyBorder="1" applyAlignment="1">
      <alignment horizontal="center" vertical="center"/>
    </xf>
    <xf numFmtId="0" fontId="18" fillId="0" borderId="84" xfId="0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8" fillId="0" borderId="71" xfId="0" applyFont="1" applyBorder="1" applyAlignment="1">
      <alignment horizontal="center" vertical="center"/>
    </xf>
    <xf numFmtId="0" fontId="18" fillId="0" borderId="72" xfId="0" applyFont="1" applyBorder="1" applyAlignment="1">
      <alignment horizontal="center" vertical="center"/>
    </xf>
    <xf numFmtId="0" fontId="26" fillId="0" borderId="0" xfId="0" applyFont="1" applyAlignment="1">
      <alignment vertical="center"/>
    </xf>
    <xf numFmtId="0" fontId="18" fillId="0" borderId="101" xfId="0" applyFont="1" applyBorder="1" applyAlignment="1">
      <alignment horizontal="center" vertical="center"/>
    </xf>
    <xf numFmtId="0" fontId="18" fillId="11" borderId="26" xfId="0" applyFont="1" applyFill="1" applyBorder="1" applyAlignment="1">
      <alignment horizontal="center" vertical="center"/>
    </xf>
    <xf numFmtId="0" fontId="18" fillId="11" borderId="27" xfId="0" applyFont="1" applyFill="1" applyBorder="1" applyAlignment="1">
      <alignment horizontal="center" vertical="center"/>
    </xf>
    <xf numFmtId="0" fontId="18" fillId="11" borderId="51" xfId="0" applyFont="1" applyFill="1" applyBorder="1" applyAlignment="1">
      <alignment horizontal="center" vertical="center"/>
    </xf>
    <xf numFmtId="0" fontId="18" fillId="11" borderId="29" xfId="0" applyFont="1" applyFill="1" applyBorder="1" applyAlignment="1">
      <alignment horizontal="center" vertical="center"/>
    </xf>
    <xf numFmtId="0" fontId="18" fillId="11" borderId="0" xfId="0" applyFont="1" applyFill="1" applyAlignment="1">
      <alignment horizontal="center" vertical="center"/>
    </xf>
    <xf numFmtId="0" fontId="18" fillId="11" borderId="44" xfId="0" applyFont="1" applyFill="1" applyBorder="1" applyAlignment="1">
      <alignment horizontal="center" vertical="center"/>
    </xf>
    <xf numFmtId="0" fontId="18" fillId="0" borderId="0" xfId="0" applyFont="1"/>
    <xf numFmtId="0" fontId="25" fillId="0" borderId="0" xfId="0" applyFont="1" applyAlignment="1">
      <alignment horizontal="left" vertical="center"/>
    </xf>
    <xf numFmtId="0" fontId="20" fillId="19" borderId="59" xfId="0" applyFont="1" applyFill="1" applyBorder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0" fontId="20" fillId="18" borderId="0" xfId="0" applyFont="1" applyFill="1" applyAlignment="1">
      <alignment vertical="center"/>
    </xf>
    <xf numFmtId="0" fontId="20" fillId="18" borderId="59" xfId="0" applyFont="1" applyFill="1" applyBorder="1" applyAlignment="1">
      <alignment vertical="center"/>
    </xf>
    <xf numFmtId="0" fontId="20" fillId="18" borderId="35" xfId="0" applyFont="1" applyFill="1" applyBorder="1" applyAlignment="1">
      <alignment horizontal="center" vertical="center"/>
    </xf>
    <xf numFmtId="0" fontId="20" fillId="18" borderId="79" xfId="0" applyFont="1" applyFill="1" applyBorder="1" applyAlignment="1">
      <alignment vertical="center"/>
    </xf>
    <xf numFmtId="0" fontId="20" fillId="0" borderId="111" xfId="0" applyFont="1" applyBorder="1" applyAlignment="1">
      <alignment horizontal="center" vertical="center"/>
    </xf>
    <xf numFmtId="0" fontId="20" fillId="19" borderId="110" xfId="0" applyFont="1" applyFill="1" applyBorder="1" applyAlignment="1">
      <alignment horizontal="center" vertical="center"/>
    </xf>
    <xf numFmtId="0" fontId="20" fillId="0" borderId="32" xfId="0" applyFont="1" applyBorder="1" applyAlignment="1">
      <alignment vertical="center" textRotation="90"/>
    </xf>
    <xf numFmtId="0" fontId="20" fillId="0" borderId="71" xfId="0" applyFont="1" applyBorder="1" applyAlignment="1">
      <alignment horizontal="center" vertical="center"/>
    </xf>
    <xf numFmtId="0" fontId="20" fillId="0" borderId="51" xfId="0" applyFont="1" applyBorder="1" applyAlignment="1">
      <alignment horizontal="center" vertical="center"/>
    </xf>
    <xf numFmtId="0" fontId="20" fillId="0" borderId="49" xfId="0" applyFont="1" applyBorder="1" applyAlignment="1">
      <alignment horizontal="center" vertical="center"/>
    </xf>
    <xf numFmtId="0" fontId="20" fillId="0" borderId="57" xfId="0" applyFont="1" applyBorder="1" applyAlignment="1">
      <alignment horizontal="center" vertical="center"/>
    </xf>
    <xf numFmtId="0" fontId="20" fillId="0" borderId="58" xfId="0" applyFont="1" applyBorder="1" applyAlignment="1">
      <alignment horizontal="center" vertical="center"/>
    </xf>
    <xf numFmtId="0" fontId="20" fillId="0" borderId="41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/>
    </xf>
    <xf numFmtId="0" fontId="20" fillId="0" borderId="40" xfId="0" applyFont="1" applyBorder="1" applyAlignment="1">
      <alignment horizontal="center" vertical="center"/>
    </xf>
    <xf numFmtId="0" fontId="20" fillId="0" borderId="52" xfId="0" applyFont="1" applyBorder="1" applyAlignment="1">
      <alignment horizontal="center" vertical="center"/>
    </xf>
    <xf numFmtId="0" fontId="20" fillId="0" borderId="68" xfId="0" applyFont="1" applyBorder="1" applyAlignment="1">
      <alignment horizontal="center" vertical="center"/>
    </xf>
    <xf numFmtId="0" fontId="20" fillId="0" borderId="64" xfId="0" applyFont="1" applyBorder="1" applyAlignment="1">
      <alignment horizontal="center" vertical="center"/>
    </xf>
    <xf numFmtId="0" fontId="20" fillId="0" borderId="43" xfId="0" applyFont="1" applyBorder="1" applyAlignment="1">
      <alignment horizontal="center" vertical="center"/>
    </xf>
    <xf numFmtId="0" fontId="20" fillId="0" borderId="39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20" fillId="0" borderId="45" xfId="0" applyFont="1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0" fillId="0" borderId="91" xfId="0" applyFont="1" applyBorder="1" applyAlignment="1">
      <alignment horizontal="center" vertical="center"/>
    </xf>
    <xf numFmtId="1" fontId="18" fillId="12" borderId="80" xfId="0" applyNumberFormat="1" applyFont="1" applyFill="1" applyBorder="1" applyAlignment="1">
      <alignment vertical="center"/>
    </xf>
    <xf numFmtId="0" fontId="18" fillId="12" borderId="81" xfId="0" applyFont="1" applyFill="1" applyBorder="1" applyAlignment="1">
      <alignment vertical="center"/>
    </xf>
    <xf numFmtId="0" fontId="18" fillId="12" borderId="78" xfId="0" applyFont="1" applyFill="1" applyBorder="1" applyAlignment="1">
      <alignment vertical="center"/>
    </xf>
    <xf numFmtId="0" fontId="18" fillId="12" borderId="0" xfId="0" applyFont="1" applyFill="1" applyAlignment="1">
      <alignment vertical="center"/>
    </xf>
    <xf numFmtId="166" fontId="18" fillId="0" borderId="0" xfId="0" applyNumberFormat="1" applyFont="1" applyAlignment="1">
      <alignment horizontal="left" vertical="center"/>
    </xf>
    <xf numFmtId="0" fontId="18" fillId="9" borderId="68" xfId="0" applyFont="1" applyFill="1" applyBorder="1" applyAlignment="1">
      <alignment horizontal="center" vertical="center"/>
    </xf>
    <xf numFmtId="0" fontId="18" fillId="9" borderId="43" xfId="0" applyFont="1" applyFill="1" applyBorder="1" applyAlignment="1">
      <alignment horizontal="center" vertical="center"/>
    </xf>
    <xf numFmtId="0" fontId="18" fillId="9" borderId="32" xfId="0" applyFont="1" applyFill="1" applyBorder="1" applyAlignment="1">
      <alignment horizontal="center" vertical="center"/>
    </xf>
    <xf numFmtId="0" fontId="18" fillId="9" borderId="50" xfId="0" applyFont="1" applyFill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7" xfId="0" applyFont="1" applyBorder="1" applyAlignment="1">
      <alignment vertical="center" textRotation="90"/>
    </xf>
    <xf numFmtId="0" fontId="18" fillId="0" borderId="26" xfId="0" applyFont="1" applyBorder="1"/>
    <xf numFmtId="0" fontId="18" fillId="0" borderId="27" xfId="0" applyFont="1" applyBorder="1"/>
    <xf numFmtId="0" fontId="18" fillId="0" borderId="28" xfId="0" applyFont="1" applyBorder="1"/>
    <xf numFmtId="0" fontId="18" fillId="0" borderId="29" xfId="0" applyFont="1" applyBorder="1"/>
    <xf numFmtId="0" fontId="18" fillId="0" borderId="30" xfId="0" applyFont="1" applyBorder="1"/>
    <xf numFmtId="0" fontId="18" fillId="0" borderId="31" xfId="0" applyFont="1" applyBorder="1"/>
    <xf numFmtId="0" fontId="18" fillId="0" borderId="32" xfId="0" applyFont="1" applyBorder="1"/>
    <xf numFmtId="0" fontId="18" fillId="0" borderId="33" xfId="0" applyFont="1" applyBorder="1"/>
    <xf numFmtId="0" fontId="18" fillId="0" borderId="92" xfId="0" applyFont="1" applyBorder="1" applyAlignment="1">
      <alignment horizontal="center" vertical="center"/>
    </xf>
    <xf numFmtId="0" fontId="18" fillId="0" borderId="94" xfId="0" applyFont="1" applyBorder="1" applyAlignment="1">
      <alignment horizontal="center" vertical="center"/>
    </xf>
    <xf numFmtId="0" fontId="18" fillId="16" borderId="93" xfId="0" applyFont="1" applyFill="1" applyBorder="1" applyAlignment="1">
      <alignment horizontal="center" vertical="center"/>
    </xf>
    <xf numFmtId="0" fontId="18" fillId="16" borderId="17" xfId="0" applyFont="1" applyFill="1" applyBorder="1" applyAlignment="1">
      <alignment horizontal="center" vertical="center"/>
    </xf>
    <xf numFmtId="0" fontId="18" fillId="16" borderId="95" xfId="0" applyFont="1" applyFill="1" applyBorder="1" applyAlignment="1">
      <alignment horizontal="center" vertical="center"/>
    </xf>
    <xf numFmtId="0" fontId="18" fillId="16" borderId="2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8" fillId="0" borderId="165" xfId="0" applyFont="1" applyBorder="1" applyAlignment="1">
      <alignment horizontal="center" vertical="center"/>
    </xf>
    <xf numFmtId="0" fontId="18" fillId="0" borderId="91" xfId="0" applyFont="1" applyBorder="1" applyAlignment="1">
      <alignment horizontal="right" vertical="center"/>
    </xf>
    <xf numFmtId="0" fontId="18" fillId="0" borderId="48" xfId="0" applyFont="1" applyBorder="1" applyAlignment="1">
      <alignment horizontal="right" vertical="center"/>
    </xf>
    <xf numFmtId="0" fontId="18" fillId="0" borderId="47" xfId="0" applyFont="1" applyBorder="1" applyAlignment="1">
      <alignment horizontal="right" vertical="center"/>
    </xf>
    <xf numFmtId="0" fontId="18" fillId="0" borderId="46" xfId="0" applyFont="1" applyBorder="1" applyAlignment="1">
      <alignment horizontal="right" vertical="center"/>
    </xf>
    <xf numFmtId="0" fontId="18" fillId="0" borderId="45" xfId="0" applyFont="1" applyBorder="1" applyAlignment="1">
      <alignment horizontal="right" vertical="center"/>
    </xf>
    <xf numFmtId="0" fontId="18" fillId="0" borderId="91" xfId="0" applyFont="1" applyBorder="1" applyAlignment="1">
      <alignment vertical="center" textRotation="90"/>
    </xf>
    <xf numFmtId="0" fontId="18" fillId="0" borderId="48" xfId="0" applyFont="1" applyBorder="1" applyAlignment="1">
      <alignment horizontal="center" vertical="center"/>
    </xf>
    <xf numFmtId="0" fontId="18" fillId="0" borderId="47" xfId="0" applyFont="1" applyBorder="1" applyAlignment="1">
      <alignment horizontal="center" vertical="center"/>
    </xf>
    <xf numFmtId="1" fontId="11" fillId="4" borderId="0" xfId="0" applyNumberFormat="1" applyFont="1" applyFill="1"/>
    <xf numFmtId="0" fontId="20" fillId="16" borderId="0" xfId="0" applyFont="1" applyFill="1" applyAlignment="1">
      <alignment horizontal="center" vertical="center"/>
    </xf>
    <xf numFmtId="0" fontId="20" fillId="12" borderId="78" xfId="0" applyFont="1" applyFill="1" applyBorder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0" fontId="20" fillId="12" borderId="79" xfId="0" applyFont="1" applyFill="1" applyBorder="1" applyAlignment="1">
      <alignment horizontal="center" vertical="center"/>
    </xf>
    <xf numFmtId="0" fontId="18" fillId="11" borderId="28" xfId="0" applyFont="1" applyFill="1" applyBorder="1" applyAlignment="1">
      <alignment horizontal="center" vertical="center"/>
    </xf>
    <xf numFmtId="0" fontId="18" fillId="11" borderId="30" xfId="0" applyFont="1" applyFill="1" applyBorder="1" applyAlignment="1">
      <alignment horizontal="center" vertical="center"/>
    </xf>
    <xf numFmtId="0" fontId="20" fillId="0" borderId="63" xfId="0" applyFont="1" applyBorder="1" applyAlignment="1">
      <alignment horizontal="center" vertical="center"/>
    </xf>
    <xf numFmtId="0" fontId="18" fillId="0" borderId="39" xfId="0" applyFont="1" applyBorder="1" applyAlignment="1">
      <alignment vertical="center" textRotation="90"/>
    </xf>
    <xf numFmtId="0" fontId="18" fillId="0" borderId="62" xfId="0" applyFont="1" applyBorder="1" applyAlignment="1">
      <alignment horizontal="center" vertical="center"/>
    </xf>
    <xf numFmtId="0" fontId="20" fillId="0" borderId="66" xfId="0" applyFont="1" applyBorder="1" applyAlignment="1">
      <alignment horizontal="center" vertical="center"/>
    </xf>
    <xf numFmtId="0" fontId="20" fillId="0" borderId="168" xfId="0" applyFont="1" applyBorder="1" applyAlignment="1">
      <alignment horizontal="center" vertical="center"/>
    </xf>
    <xf numFmtId="0" fontId="20" fillId="0" borderId="48" xfId="0" applyFont="1" applyBorder="1" applyAlignment="1">
      <alignment horizontal="center" vertical="center"/>
    </xf>
    <xf numFmtId="0" fontId="18" fillId="0" borderId="41" xfId="0" applyFont="1" applyBorder="1" applyAlignment="1">
      <alignment horizontal="right" vertical="center"/>
    </xf>
    <xf numFmtId="0" fontId="18" fillId="0" borderId="67" xfId="0" applyFont="1" applyBorder="1" applyAlignment="1">
      <alignment horizontal="center" vertical="center"/>
    </xf>
    <xf numFmtId="0" fontId="18" fillId="16" borderId="26" xfId="0" applyFont="1" applyFill="1" applyBorder="1" applyAlignment="1">
      <alignment vertical="center"/>
    </xf>
    <xf numFmtId="0" fontId="18" fillId="16" borderId="81" xfId="0" applyFont="1" applyFill="1" applyBorder="1" applyAlignment="1">
      <alignment vertical="center"/>
    </xf>
    <xf numFmtId="0" fontId="18" fillId="16" borderId="167" xfId="0" applyFont="1" applyFill="1" applyBorder="1" applyAlignment="1">
      <alignment horizontal="center" vertical="center"/>
    </xf>
    <xf numFmtId="0" fontId="18" fillId="16" borderId="29" xfId="0" applyFont="1" applyFill="1" applyBorder="1" applyAlignment="1">
      <alignment vertical="center"/>
    </xf>
    <xf numFmtId="0" fontId="20" fillId="16" borderId="29" xfId="0" applyFont="1" applyFill="1" applyBorder="1" applyAlignment="1">
      <alignment vertical="center"/>
    </xf>
    <xf numFmtId="0" fontId="20" fillId="16" borderId="0" xfId="0" applyFont="1" applyFill="1" applyAlignment="1">
      <alignment vertical="center"/>
    </xf>
    <xf numFmtId="0" fontId="20" fillId="16" borderId="38" xfId="0" applyFont="1" applyFill="1" applyBorder="1" applyAlignment="1">
      <alignment vertical="center"/>
    </xf>
    <xf numFmtId="0" fontId="20" fillId="16" borderId="39" xfId="0" applyFont="1" applyFill="1" applyBorder="1" applyAlignment="1">
      <alignment horizontal="center" vertical="center"/>
    </xf>
    <xf numFmtId="0" fontId="20" fillId="16" borderId="44" xfId="0" applyFont="1" applyFill="1" applyBorder="1" applyAlignment="1">
      <alignment vertical="center"/>
    </xf>
    <xf numFmtId="0" fontId="20" fillId="16" borderId="64" xfId="0" applyFont="1" applyFill="1" applyBorder="1" applyAlignment="1">
      <alignment horizontal="center" vertical="center"/>
    </xf>
    <xf numFmtId="0" fontId="20" fillId="16" borderId="68" xfId="0" applyFont="1" applyFill="1" applyBorder="1" applyAlignment="1">
      <alignment vertical="center"/>
    </xf>
    <xf numFmtId="0" fontId="20" fillId="16" borderId="68" xfId="0" applyFont="1" applyFill="1" applyBorder="1" applyAlignment="1">
      <alignment horizontal="center" vertical="center"/>
    </xf>
    <xf numFmtId="0" fontId="20" fillId="16" borderId="63" xfId="0" applyFont="1" applyFill="1" applyBorder="1" applyAlignment="1">
      <alignment horizontal="center" vertical="center"/>
    </xf>
    <xf numFmtId="0" fontId="20" fillId="16" borderId="66" xfId="0" applyFont="1" applyFill="1" applyBorder="1" applyAlignment="1">
      <alignment vertical="center"/>
    </xf>
    <xf numFmtId="0" fontId="20" fillId="16" borderId="91" xfId="0" applyFont="1" applyFill="1" applyBorder="1" applyAlignment="1">
      <alignment vertical="center"/>
    </xf>
    <xf numFmtId="0" fontId="20" fillId="16" borderId="48" xfId="0" applyFont="1" applyFill="1" applyBorder="1" applyAlignment="1">
      <alignment vertical="center"/>
    </xf>
    <xf numFmtId="0" fontId="18" fillId="16" borderId="38" xfId="0" applyFont="1" applyFill="1" applyBorder="1" applyAlignment="1">
      <alignment vertical="center"/>
    </xf>
    <xf numFmtId="0" fontId="18" fillId="16" borderId="39" xfId="0" applyFont="1" applyFill="1" applyBorder="1" applyAlignment="1">
      <alignment horizontal="center" vertical="center"/>
    </xf>
    <xf numFmtId="0" fontId="18" fillId="16" borderId="64" xfId="0" applyFont="1" applyFill="1" applyBorder="1" applyAlignment="1">
      <alignment vertical="center"/>
    </xf>
    <xf numFmtId="0" fontId="18" fillId="16" borderId="64" xfId="0" applyFont="1" applyFill="1" applyBorder="1" applyAlignment="1">
      <alignment horizontal="center" vertical="center"/>
    </xf>
    <xf numFmtId="0" fontId="18" fillId="16" borderId="31" xfId="0" applyFont="1" applyFill="1" applyBorder="1" applyAlignment="1">
      <alignment vertical="center"/>
    </xf>
    <xf numFmtId="0" fontId="18" fillId="16" borderId="32" xfId="0" applyFont="1" applyFill="1" applyBorder="1" applyAlignment="1">
      <alignment vertical="center"/>
    </xf>
    <xf numFmtId="0" fontId="18" fillId="0" borderId="63" xfId="0" applyFont="1" applyBorder="1" applyAlignment="1">
      <alignment horizontal="right" vertical="center"/>
    </xf>
    <xf numFmtId="0" fontId="18" fillId="0" borderId="68" xfId="0" applyFont="1" applyBorder="1" applyAlignment="1">
      <alignment horizontal="right" vertical="center"/>
    </xf>
    <xf numFmtId="0" fontId="18" fillId="0" borderId="42" xfId="0" applyFont="1" applyBorder="1" applyAlignment="1">
      <alignment horizontal="right" vertical="center"/>
    </xf>
    <xf numFmtId="0" fontId="20" fillId="16" borderId="14" xfId="0" applyFont="1" applyFill="1" applyBorder="1" applyAlignment="1">
      <alignment vertical="center"/>
    </xf>
    <xf numFmtId="0" fontId="20" fillId="16" borderId="17" xfId="0" applyFont="1" applyFill="1" applyBorder="1" applyAlignment="1">
      <alignment vertical="center"/>
    </xf>
    <xf numFmtId="0" fontId="20" fillId="16" borderId="39" xfId="0" applyFont="1" applyFill="1" applyBorder="1" applyAlignment="1">
      <alignment vertical="center"/>
    </xf>
    <xf numFmtId="0" fontId="18" fillId="0" borderId="170" xfId="0" applyFont="1" applyBorder="1" applyAlignment="1">
      <alignment horizontal="center" vertical="center"/>
    </xf>
    <xf numFmtId="0" fontId="18" fillId="0" borderId="142" xfId="0" applyFont="1" applyBorder="1" applyAlignment="1">
      <alignment horizontal="center" vertical="center"/>
    </xf>
    <xf numFmtId="0" fontId="18" fillId="0" borderId="146" xfId="0" applyFont="1" applyBorder="1" applyAlignment="1">
      <alignment horizontal="center" vertical="center"/>
    </xf>
    <xf numFmtId="0" fontId="18" fillId="0" borderId="143" xfId="0" applyFont="1" applyBorder="1" applyAlignment="1">
      <alignment horizontal="center" vertical="center"/>
    </xf>
    <xf numFmtId="0" fontId="18" fillId="0" borderId="147" xfId="0" applyFont="1" applyBorder="1" applyAlignment="1">
      <alignment horizontal="center" vertical="center"/>
    </xf>
    <xf numFmtId="0" fontId="18" fillId="0" borderId="148" xfId="0" applyFont="1" applyBorder="1" applyAlignment="1">
      <alignment horizontal="center" vertical="center"/>
    </xf>
    <xf numFmtId="0" fontId="18" fillId="30" borderId="171" xfId="0" applyFont="1" applyFill="1" applyBorder="1" applyAlignment="1">
      <alignment horizontal="center" vertical="center"/>
    </xf>
    <xf numFmtId="0" fontId="18" fillId="5" borderId="172" xfId="0" applyFont="1" applyFill="1" applyBorder="1" applyAlignment="1">
      <alignment horizontal="center" vertical="center"/>
    </xf>
    <xf numFmtId="0" fontId="18" fillId="5" borderId="147" xfId="0" applyFont="1" applyFill="1" applyBorder="1" applyAlignment="1">
      <alignment horizontal="center" vertical="center"/>
    </xf>
    <xf numFmtId="0" fontId="18" fillId="30" borderId="149" xfId="0" applyFont="1" applyFill="1" applyBorder="1" applyAlignment="1">
      <alignment horizontal="center" vertical="center"/>
    </xf>
    <xf numFmtId="0" fontId="18" fillId="0" borderId="173" xfId="0" applyFont="1" applyBorder="1" applyAlignment="1">
      <alignment vertical="center"/>
    </xf>
    <xf numFmtId="0" fontId="18" fillId="0" borderId="174" xfId="0" applyFont="1" applyBorder="1" applyAlignment="1">
      <alignment vertical="center"/>
    </xf>
    <xf numFmtId="164" fontId="0" fillId="6" borderId="0" xfId="0" applyNumberFormat="1" applyFill="1" applyAlignment="1">
      <alignment horizontal="center"/>
    </xf>
    <xf numFmtId="0" fontId="18" fillId="0" borderId="0" xfId="0" applyFont="1" applyAlignment="1">
      <alignment horizontal="right"/>
    </xf>
    <xf numFmtId="0" fontId="18" fillId="16" borderId="175" xfId="0" applyFont="1" applyFill="1" applyBorder="1" applyAlignment="1">
      <alignment vertical="center"/>
    </xf>
    <xf numFmtId="0" fontId="18" fillId="16" borderId="176" xfId="0" applyFont="1" applyFill="1" applyBorder="1" applyAlignment="1">
      <alignment vertical="center"/>
    </xf>
    <xf numFmtId="0" fontId="20" fillId="16" borderId="176" xfId="0" applyFont="1" applyFill="1" applyBorder="1" applyAlignment="1">
      <alignment vertical="center"/>
    </xf>
    <xf numFmtId="0" fontId="18" fillId="16" borderId="177" xfId="0" applyFont="1" applyFill="1" applyBorder="1" applyAlignment="1">
      <alignment vertical="center"/>
    </xf>
    <xf numFmtId="0" fontId="18" fillId="0" borderId="0" xfId="0" applyFont="1" applyAlignment="1">
      <alignment textRotation="90"/>
    </xf>
    <xf numFmtId="0" fontId="20" fillId="0" borderId="64" xfId="0" applyFont="1" applyBorder="1" applyAlignment="1">
      <alignment vertical="center" textRotation="90"/>
    </xf>
    <xf numFmtId="0" fontId="20" fillId="0" borderId="47" xfId="0" applyFont="1" applyBorder="1" applyAlignment="1">
      <alignment vertical="center" textRotation="90"/>
    </xf>
    <xf numFmtId="0" fontId="20" fillId="0" borderId="46" xfId="0" applyFont="1" applyBorder="1" applyAlignment="1">
      <alignment vertical="center" textRotation="90"/>
    </xf>
    <xf numFmtId="0" fontId="0" fillId="39" borderId="0" xfId="0" applyFill="1"/>
    <xf numFmtId="0" fontId="18" fillId="0" borderId="180" xfId="0" applyFont="1" applyBorder="1" applyAlignment="1">
      <alignment horizontal="center" vertical="center"/>
    </xf>
    <xf numFmtId="0" fontId="18" fillId="0" borderId="181" xfId="0" applyFont="1" applyBorder="1" applyAlignment="1">
      <alignment horizontal="center" vertical="center"/>
    </xf>
    <xf numFmtId="0" fontId="18" fillId="0" borderId="0" xfId="0" applyFont="1" applyAlignment="1">
      <alignment horizontal="right" vertical="center" textRotation="90"/>
    </xf>
    <xf numFmtId="0" fontId="20" fillId="0" borderId="41" xfId="0" applyFont="1" applyBorder="1" applyAlignment="1">
      <alignment vertical="center" textRotation="90"/>
    </xf>
    <xf numFmtId="0" fontId="20" fillId="0" borderId="47" xfId="0" applyFont="1" applyBorder="1" applyAlignment="1">
      <alignment horizontal="center" vertical="center"/>
    </xf>
    <xf numFmtId="0" fontId="20" fillId="0" borderId="180" xfId="0" applyFont="1" applyBorder="1" applyAlignment="1">
      <alignment horizontal="center" vertical="center"/>
    </xf>
    <xf numFmtId="0" fontId="18" fillId="0" borderId="182" xfId="0" applyFont="1" applyBorder="1" applyAlignment="1">
      <alignment vertical="center"/>
    </xf>
    <xf numFmtId="0" fontId="18" fillId="0" borderId="78" xfId="0" applyFont="1" applyBorder="1" applyAlignment="1">
      <alignment vertical="center"/>
    </xf>
    <xf numFmtId="0" fontId="18" fillId="0" borderId="70" xfId="0" applyFont="1" applyBorder="1" applyAlignment="1">
      <alignment horizontal="center" vertical="center"/>
    </xf>
    <xf numFmtId="0" fontId="18" fillId="0" borderId="63" xfId="0" applyFont="1" applyBorder="1" applyAlignment="1">
      <alignment horizontal="center" vertical="center"/>
    </xf>
    <xf numFmtId="0" fontId="18" fillId="16" borderId="28" xfId="0" applyFont="1" applyFill="1" applyBorder="1" applyAlignment="1">
      <alignment vertical="center"/>
    </xf>
    <xf numFmtId="0" fontId="18" fillId="16" borderId="30" xfId="0" applyFont="1" applyFill="1" applyBorder="1" applyAlignment="1">
      <alignment vertical="center"/>
    </xf>
    <xf numFmtId="0" fontId="18" fillId="0" borderId="56" xfId="0" applyFont="1" applyBorder="1" applyAlignment="1">
      <alignment vertical="center" textRotation="90"/>
    </xf>
    <xf numFmtId="0" fontId="18" fillId="0" borderId="180" xfId="0" applyFont="1" applyBorder="1" applyAlignment="1">
      <alignment horizontal="right" vertical="center"/>
    </xf>
    <xf numFmtId="0" fontId="18" fillId="0" borderId="56" xfId="0" applyFont="1" applyBorder="1" applyAlignment="1">
      <alignment horizontal="right" vertical="center"/>
    </xf>
    <xf numFmtId="0" fontId="18" fillId="0" borderId="127" xfId="0" applyFont="1" applyBorder="1" applyAlignment="1">
      <alignment horizontal="center" vertical="center"/>
    </xf>
    <xf numFmtId="0" fontId="18" fillId="0" borderId="183" xfId="0" applyFont="1" applyBorder="1" applyAlignment="1">
      <alignment horizontal="center" vertical="center"/>
    </xf>
    <xf numFmtId="0" fontId="18" fillId="0" borderId="165" xfId="0" applyFont="1" applyBorder="1" applyAlignment="1">
      <alignment horizontal="right" vertical="center"/>
    </xf>
    <xf numFmtId="0" fontId="18" fillId="0" borderId="63" xfId="0" applyFont="1" applyBorder="1" applyAlignment="1">
      <alignment vertical="center" textRotation="90"/>
    </xf>
    <xf numFmtId="0" fontId="18" fillId="0" borderId="184" xfId="0" applyFont="1" applyBorder="1" applyAlignment="1">
      <alignment horizontal="center" vertical="center"/>
    </xf>
    <xf numFmtId="0" fontId="18" fillId="25" borderId="61" xfId="0" applyFont="1" applyFill="1" applyBorder="1" applyAlignment="1">
      <alignment horizontal="center" vertical="center"/>
    </xf>
    <xf numFmtId="0" fontId="18" fillId="25" borderId="59" xfId="0" applyFont="1" applyFill="1" applyBorder="1" applyAlignment="1">
      <alignment horizontal="center" vertical="center"/>
    </xf>
    <xf numFmtId="0" fontId="18" fillId="25" borderId="60" xfId="0" applyFont="1" applyFill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165" fontId="4" fillId="4" borderId="5" xfId="0" applyNumberFormat="1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0" fillId="0" borderId="143" xfId="0" applyBorder="1" applyAlignment="1">
      <alignment horizontal="center"/>
    </xf>
    <xf numFmtId="0" fontId="0" fillId="0" borderId="146" xfId="0" applyBorder="1" applyAlignment="1">
      <alignment horizontal="center"/>
    </xf>
    <xf numFmtId="0" fontId="0" fillId="4" borderId="185" xfId="0" applyFill="1" applyBorder="1" applyAlignment="1">
      <alignment horizontal="center"/>
    </xf>
    <xf numFmtId="0" fontId="0" fillId="4" borderId="186" xfId="0" applyFill="1" applyBorder="1" applyAlignment="1">
      <alignment horizontal="center"/>
    </xf>
    <xf numFmtId="0" fontId="0" fillId="0" borderId="188" xfId="0" applyBorder="1" applyAlignment="1">
      <alignment horizontal="center"/>
    </xf>
    <xf numFmtId="0" fontId="0" fillId="4" borderId="141" xfId="0" applyFill="1" applyBorder="1" applyAlignment="1">
      <alignment horizontal="center"/>
    </xf>
    <xf numFmtId="0" fontId="0" fillId="0" borderId="149" xfId="0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5" fontId="4" fillId="0" borderId="5" xfId="0" applyNumberFormat="1" applyFont="1" applyBorder="1" applyAlignment="1">
      <alignment horizontal="center"/>
    </xf>
    <xf numFmtId="0" fontId="4" fillId="17" borderId="5" xfId="0" applyFont="1" applyFill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17" borderId="30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4" fillId="17" borderId="7" xfId="0" applyFont="1" applyFill="1" applyBorder="1" applyAlignment="1">
      <alignment horizontal="center"/>
    </xf>
    <xf numFmtId="0" fontId="0" fillId="17" borderId="192" xfId="0" applyFill="1" applyBorder="1" applyAlignment="1">
      <alignment horizontal="center"/>
    </xf>
    <xf numFmtId="0" fontId="0" fillId="17" borderId="193" xfId="0" applyFill="1" applyBorder="1" applyAlignment="1">
      <alignment horizontal="center"/>
    </xf>
    <xf numFmtId="0" fontId="0" fillId="18" borderId="29" xfId="0" applyFill="1" applyBorder="1" applyAlignment="1">
      <alignment horizontal="center"/>
    </xf>
    <xf numFmtId="0" fontId="0" fillId="18" borderId="30" xfId="0" applyFill="1" applyBorder="1" applyAlignment="1">
      <alignment horizontal="center"/>
    </xf>
    <xf numFmtId="0" fontId="0" fillId="19" borderId="29" xfId="0" applyFill="1" applyBorder="1" applyAlignment="1">
      <alignment horizontal="center"/>
    </xf>
    <xf numFmtId="0" fontId="0" fillId="19" borderId="30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27" borderId="29" xfId="0" applyFill="1" applyBorder="1" applyAlignment="1">
      <alignment horizontal="center"/>
    </xf>
    <xf numFmtId="0" fontId="0" fillId="27" borderId="30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33" xfId="0" applyFill="1" applyBorder="1" applyAlignment="1">
      <alignment horizontal="center"/>
    </xf>
    <xf numFmtId="0" fontId="0" fillId="0" borderId="193" xfId="0" applyBorder="1" applyAlignment="1">
      <alignment horizontal="center"/>
    </xf>
    <xf numFmtId="0" fontId="0" fillId="17" borderId="29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92" xfId="0" applyBorder="1" applyAlignment="1">
      <alignment horizontal="center" vertical="center"/>
    </xf>
    <xf numFmtId="0" fontId="18" fillId="0" borderId="40" xfId="0" applyFont="1" applyBorder="1" applyAlignment="1">
      <alignment horizontal="right" vertical="center"/>
    </xf>
    <xf numFmtId="0" fontId="18" fillId="0" borderId="43" xfId="0" applyFont="1" applyBorder="1" applyAlignment="1">
      <alignment horizontal="right" vertical="center"/>
    </xf>
    <xf numFmtId="0" fontId="18" fillId="0" borderId="194" xfId="0" applyFont="1" applyBorder="1" applyAlignment="1">
      <alignment horizontal="center" vertical="center"/>
    </xf>
    <xf numFmtId="0" fontId="18" fillId="0" borderId="64" xfId="0" applyFont="1" applyBorder="1" applyAlignment="1">
      <alignment vertical="center" textRotation="90"/>
    </xf>
    <xf numFmtId="0" fontId="18" fillId="0" borderId="195" xfId="0" applyFont="1" applyBorder="1" applyAlignment="1">
      <alignment horizontal="center" vertical="center"/>
    </xf>
    <xf numFmtId="0" fontId="18" fillId="0" borderId="47" xfId="0" applyFont="1" applyBorder="1" applyAlignment="1">
      <alignment vertical="center" textRotation="90"/>
    </xf>
    <xf numFmtId="0" fontId="18" fillId="0" borderId="196" xfId="0" applyFont="1" applyBorder="1" applyAlignment="1">
      <alignment horizontal="center" vertical="center"/>
    </xf>
    <xf numFmtId="0" fontId="0" fillId="9" borderId="145" xfId="0" applyFill="1" applyBorder="1"/>
    <xf numFmtId="164" fontId="0" fillId="9" borderId="145" xfId="0" applyNumberFormat="1" applyFill="1" applyBorder="1"/>
    <xf numFmtId="0" fontId="32" fillId="0" borderId="145" xfId="0" applyFont="1" applyBorder="1" applyAlignment="1">
      <alignment horizontal="center" vertical="center" wrapText="1"/>
    </xf>
    <xf numFmtId="0" fontId="32" fillId="0" borderId="145" xfId="0" applyFont="1" applyBorder="1" applyAlignment="1">
      <alignment horizontal="center" vertical="center"/>
    </xf>
    <xf numFmtId="0" fontId="33" fillId="5" borderId="145" xfId="0" applyFont="1" applyFill="1" applyBorder="1" applyAlignment="1">
      <alignment vertical="top" wrapText="1"/>
    </xf>
    <xf numFmtId="0" fontId="11" fillId="5" borderId="145" xfId="0" applyFont="1" applyFill="1" applyBorder="1" applyAlignment="1">
      <alignment vertical="top" wrapText="1"/>
    </xf>
    <xf numFmtId="0" fontId="33" fillId="5" borderId="145" xfId="0" applyFont="1" applyFill="1" applyBorder="1"/>
    <xf numFmtId="0" fontId="33" fillId="30" borderId="145" xfId="0" applyFont="1" applyFill="1" applyBorder="1" applyAlignment="1">
      <alignment vertical="top" wrapText="1"/>
    </xf>
    <xf numFmtId="0" fontId="33" fillId="30" borderId="145" xfId="0" applyFont="1" applyFill="1" applyBorder="1"/>
    <xf numFmtId="0" fontId="33" fillId="6" borderId="145" xfId="0" applyFont="1" applyFill="1" applyBorder="1" applyAlignment="1">
      <alignment vertical="top" wrapText="1"/>
    </xf>
    <xf numFmtId="0" fontId="33" fillId="6" borderId="145" xfId="0" applyFont="1" applyFill="1" applyBorder="1"/>
    <xf numFmtId="0" fontId="33" fillId="9" borderId="145" xfId="0" applyFont="1" applyFill="1" applyBorder="1" applyAlignment="1">
      <alignment vertical="top" wrapText="1"/>
    </xf>
    <xf numFmtId="0" fontId="0" fillId="9" borderId="145" xfId="0" applyFill="1" applyBorder="1" applyAlignment="1">
      <alignment horizontal="center"/>
    </xf>
    <xf numFmtId="0" fontId="32" fillId="0" borderId="151" xfId="0" applyFont="1" applyBorder="1" applyAlignment="1">
      <alignment horizontal="center" vertical="center" wrapText="1"/>
    </xf>
    <xf numFmtId="0" fontId="33" fillId="5" borderId="145" xfId="0" applyFont="1" applyFill="1" applyBorder="1" applyAlignment="1">
      <alignment horizontal="center" vertical="center" wrapText="1"/>
    </xf>
    <xf numFmtId="0" fontId="33" fillId="6" borderId="145" xfId="0" applyFont="1" applyFill="1" applyBorder="1" applyAlignment="1">
      <alignment horizontal="center" vertical="center" wrapText="1"/>
    </xf>
    <xf numFmtId="0" fontId="4" fillId="28" borderId="0" xfId="0" applyFont="1" applyFill="1" applyAlignment="1">
      <alignment horizontal="center" vertical="center" wrapText="1"/>
    </xf>
    <xf numFmtId="164" fontId="4" fillId="5" borderId="0" xfId="0" applyNumberFormat="1" applyFont="1" applyFill="1" applyAlignment="1">
      <alignment horizontal="center" vertical="center" wrapText="1"/>
    </xf>
    <xf numFmtId="164" fontId="4" fillId="30" borderId="0" xfId="0" applyNumberFormat="1" applyFont="1" applyFill="1" applyAlignment="1">
      <alignment horizontal="center" vertical="center" wrapText="1"/>
    </xf>
    <xf numFmtId="164" fontId="4" fillId="28" borderId="0" xfId="0" applyNumberFormat="1" applyFont="1" applyFill="1" applyAlignment="1">
      <alignment horizontal="center" vertical="center" wrapText="1"/>
    </xf>
    <xf numFmtId="0" fontId="4" fillId="28" borderId="0" xfId="0" applyFont="1" applyFill="1" applyAlignment="1">
      <alignment horizontal="center" vertical="center"/>
    </xf>
    <xf numFmtId="0" fontId="4" fillId="30" borderId="0" xfId="0" applyFont="1" applyFill="1" applyAlignment="1">
      <alignment horizontal="center" vertical="center" wrapText="1"/>
    </xf>
    <xf numFmtId="49" fontId="4" fillId="28" borderId="0" xfId="0" applyNumberFormat="1" applyFont="1" applyFill="1" applyAlignment="1">
      <alignment horizontal="center" vertical="center" wrapText="1"/>
    </xf>
    <xf numFmtId="164" fontId="0" fillId="5" borderId="151" xfId="0" applyNumberFormat="1" applyFill="1" applyBorder="1" applyAlignment="1">
      <alignment horizontal="right" vertical="center" wrapText="1"/>
    </xf>
    <xf numFmtId="164" fontId="0" fillId="30" borderId="145" xfId="0" applyNumberFormat="1" applyFill="1" applyBorder="1" applyAlignment="1">
      <alignment horizontal="right" vertical="center" wrapText="1"/>
    </xf>
    <xf numFmtId="164" fontId="0" fillId="6" borderId="151" xfId="0" applyNumberFormat="1" applyFill="1" applyBorder="1" applyAlignment="1">
      <alignment horizontal="right" vertical="center" wrapText="1"/>
    </xf>
    <xf numFmtId="0" fontId="17" fillId="0" borderId="0" xfId="0" applyFont="1" applyAlignment="1">
      <alignment horizontal="center" vertical="center"/>
    </xf>
    <xf numFmtId="0" fontId="34" fillId="0" borderId="0" xfId="0" applyFont="1" applyAlignment="1">
      <alignment vertical="center"/>
    </xf>
    <xf numFmtId="0" fontId="17" fillId="15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18" fillId="16" borderId="26" xfId="0" applyFont="1" applyFill="1" applyBorder="1"/>
    <xf numFmtId="0" fontId="18" fillId="16" borderId="27" xfId="0" applyFont="1" applyFill="1" applyBorder="1"/>
    <xf numFmtId="0" fontId="18" fillId="16" borderId="29" xfId="0" applyFont="1" applyFill="1" applyBorder="1"/>
    <xf numFmtId="0" fontId="18" fillId="16" borderId="0" xfId="0" applyFont="1" applyFill="1"/>
    <xf numFmtId="0" fontId="18" fillId="16" borderId="30" xfId="0" applyFont="1" applyFill="1" applyBorder="1"/>
    <xf numFmtId="0" fontId="18" fillId="16" borderId="33" xfId="0" applyFont="1" applyFill="1" applyBorder="1"/>
    <xf numFmtId="0" fontId="17" fillId="0" borderId="0" xfId="0" applyFont="1"/>
    <xf numFmtId="0" fontId="17" fillId="15" borderId="0" xfId="0" applyFont="1" applyFill="1"/>
    <xf numFmtId="0" fontId="17" fillId="10" borderId="0" xfId="0" applyFont="1" applyFill="1"/>
    <xf numFmtId="0" fontId="35" fillId="40" borderId="197" xfId="0" applyFont="1" applyFill="1" applyBorder="1" applyAlignment="1">
      <alignment horizontal="center" vertical="center"/>
    </xf>
    <xf numFmtId="0" fontId="36" fillId="0" borderId="0" xfId="3"/>
    <xf numFmtId="0" fontId="35" fillId="16" borderId="197" xfId="0" applyFont="1" applyFill="1" applyBorder="1" applyAlignment="1">
      <alignment horizontal="center" vertical="center"/>
    </xf>
    <xf numFmtId="0" fontId="35" fillId="25" borderId="197" xfId="0" applyFont="1" applyFill="1" applyBorder="1" applyAlignment="1">
      <alignment horizontal="center" vertical="center"/>
    </xf>
    <xf numFmtId="0" fontId="37" fillId="0" borderId="0" xfId="4" applyAlignment="1" applyProtection="1"/>
    <xf numFmtId="0" fontId="11" fillId="0" borderId="0" xfId="0" applyFont="1"/>
    <xf numFmtId="0" fontId="37" fillId="0" borderId="0" xfId="4" applyAlignment="1" applyProtection="1">
      <alignment horizontal="center"/>
    </xf>
    <xf numFmtId="0" fontId="0" fillId="41" borderId="0" xfId="0" applyFill="1"/>
    <xf numFmtId="0" fontId="0" fillId="41" borderId="0" xfId="0" applyFill="1" applyAlignment="1">
      <alignment horizontal="center"/>
    </xf>
    <xf numFmtId="0" fontId="4" fillId="30" borderId="0" xfId="0" applyFont="1" applyFill="1"/>
    <xf numFmtId="0" fontId="4" fillId="28" borderId="0" xfId="0" applyFont="1" applyFill="1"/>
    <xf numFmtId="0" fontId="4" fillId="30" borderId="0" xfId="0" applyFont="1" applyFill="1" applyAlignment="1">
      <alignment horizontal="center" vertical="center"/>
    </xf>
    <xf numFmtId="0" fontId="40" fillId="0" borderId="0" xfId="6"/>
    <xf numFmtId="0" fontId="0" fillId="42" borderId="0" xfId="0" applyFill="1"/>
    <xf numFmtId="0" fontId="18" fillId="0" borderId="41" xfId="0" applyFont="1" applyBorder="1" applyAlignment="1">
      <alignment vertical="center" textRotation="90"/>
    </xf>
    <xf numFmtId="0" fontId="18" fillId="0" borderId="157" xfId="0" applyFont="1" applyBorder="1" applyAlignment="1">
      <alignment horizontal="center" vertical="center"/>
    </xf>
    <xf numFmtId="0" fontId="18" fillId="0" borderId="166" xfId="0" applyFont="1" applyBorder="1" applyAlignment="1">
      <alignment horizontal="right" vertical="center"/>
    </xf>
    <xf numFmtId="0" fontId="18" fillId="0" borderId="204" xfId="0" applyFont="1" applyBorder="1" applyAlignment="1">
      <alignment horizontal="center" vertical="center"/>
    </xf>
    <xf numFmtId="0" fontId="20" fillId="0" borderId="69" xfId="0" applyFont="1" applyBorder="1" applyAlignment="1">
      <alignment horizontal="center" vertical="center"/>
    </xf>
    <xf numFmtId="0" fontId="20" fillId="0" borderId="72" xfId="0" applyFont="1" applyBorder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0" borderId="105" xfId="0" applyFont="1" applyBorder="1" applyAlignment="1">
      <alignment vertical="center" textRotation="90"/>
    </xf>
    <xf numFmtId="0" fontId="24" fillId="0" borderId="0" xfId="0" applyFont="1" applyAlignment="1">
      <alignment vertical="center" textRotation="90"/>
    </xf>
    <xf numFmtId="0" fontId="24" fillId="0" borderId="91" xfId="0" applyFont="1" applyBorder="1" applyAlignment="1">
      <alignment vertical="center" textRotation="90"/>
    </xf>
    <xf numFmtId="0" fontId="18" fillId="0" borderId="205" xfId="0" applyFont="1" applyBorder="1" applyAlignment="1">
      <alignment horizontal="center" vertical="center"/>
    </xf>
    <xf numFmtId="0" fontId="36" fillId="5" borderId="0" xfId="3" applyFill="1"/>
    <xf numFmtId="0" fontId="0" fillId="0" borderId="0" xfId="0" applyAlignment="1">
      <alignment horizontal="right"/>
    </xf>
    <xf numFmtId="0" fontId="0" fillId="43" borderId="0" xfId="0" applyFill="1"/>
    <xf numFmtId="0" fontId="0" fillId="43" borderId="0" xfId="0" applyFill="1" applyAlignment="1">
      <alignment horizontal="center"/>
    </xf>
    <xf numFmtId="0" fontId="45" fillId="0" borderId="0" xfId="0" applyFont="1"/>
    <xf numFmtId="0" fontId="45" fillId="0" borderId="0" xfId="0" applyFont="1" applyAlignment="1">
      <alignment wrapText="1"/>
    </xf>
    <xf numFmtId="0" fontId="47" fillId="0" borderId="0" xfId="4" applyFont="1" applyAlignment="1" applyProtection="1"/>
    <xf numFmtId="0" fontId="2" fillId="0" borderId="0" xfId="8"/>
    <xf numFmtId="0" fontId="0" fillId="0" borderId="32" xfId="0" applyBorder="1"/>
    <xf numFmtId="0" fontId="11" fillId="0" borderId="148" xfId="0" applyFont="1" applyBorder="1"/>
    <xf numFmtId="0" fontId="0" fillId="6" borderId="148" xfId="0" applyFill="1" applyBorder="1"/>
    <xf numFmtId="0" fontId="0" fillId="6" borderId="32" xfId="0" applyFill="1" applyBorder="1"/>
    <xf numFmtId="0" fontId="0" fillId="5" borderId="148" xfId="0" applyFill="1" applyBorder="1"/>
    <xf numFmtId="0" fontId="0" fillId="5" borderId="32" xfId="0" applyFill="1" applyBorder="1"/>
    <xf numFmtId="0" fontId="0" fillId="42" borderId="148" xfId="0" applyFill="1" applyBorder="1"/>
    <xf numFmtId="0" fontId="0" fillId="0" borderId="0" xfId="0" applyAlignment="1">
      <alignment horizontal="left" vertical="center"/>
    </xf>
    <xf numFmtId="0" fontId="0" fillId="43" borderId="32" xfId="0" applyFill="1" applyBorder="1"/>
    <xf numFmtId="0" fontId="0" fillId="0" borderId="32" xfId="0" applyBorder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0" fillId="43" borderId="0" xfId="0" applyFill="1" applyAlignment="1">
      <alignment horizontal="left" vertical="center"/>
    </xf>
    <xf numFmtId="0" fontId="24" fillId="0" borderId="43" xfId="0" applyFont="1" applyBorder="1" applyAlignment="1">
      <alignment vertical="center" textRotation="90"/>
    </xf>
    <xf numFmtId="0" fontId="24" fillId="0" borderId="38" xfId="0" applyFont="1" applyBorder="1" applyAlignment="1">
      <alignment vertical="center" textRotation="90"/>
    </xf>
    <xf numFmtId="0" fontId="18" fillId="16" borderId="63" xfId="0" applyFont="1" applyFill="1" applyBorder="1" applyAlignment="1">
      <alignment vertical="center"/>
    </xf>
    <xf numFmtId="0" fontId="18" fillId="0" borderId="121" xfId="0" applyFont="1" applyBorder="1" applyAlignment="1">
      <alignment horizontal="right" vertical="center"/>
    </xf>
    <xf numFmtId="0" fontId="18" fillId="0" borderId="196" xfId="0" applyFont="1" applyBorder="1" applyAlignment="1">
      <alignment horizontal="right" vertical="center"/>
    </xf>
    <xf numFmtId="0" fontId="18" fillId="0" borderId="195" xfId="0" applyFont="1" applyBorder="1" applyAlignment="1">
      <alignment horizontal="right" vertical="center"/>
    </xf>
    <xf numFmtId="0" fontId="18" fillId="0" borderId="194" xfId="0" applyFont="1" applyBorder="1" applyAlignment="1">
      <alignment horizontal="right" vertical="center"/>
    </xf>
    <xf numFmtId="0" fontId="18" fillId="0" borderId="122" xfId="0" applyFont="1" applyBorder="1" applyAlignment="1">
      <alignment horizontal="right" vertical="center"/>
    </xf>
    <xf numFmtId="0" fontId="18" fillId="0" borderId="208" xfId="0" applyFont="1" applyBorder="1" applyAlignment="1">
      <alignment horizontal="center" vertical="center"/>
    </xf>
    <xf numFmtId="0" fontId="18" fillId="0" borderId="209" xfId="0" applyFont="1" applyBorder="1" applyAlignment="1">
      <alignment horizontal="center" vertical="center"/>
    </xf>
    <xf numFmtId="0" fontId="18" fillId="0" borderId="105" xfId="0" applyFont="1" applyBorder="1" applyAlignment="1">
      <alignment horizontal="right" vertical="center"/>
    </xf>
    <xf numFmtId="0" fontId="18" fillId="0" borderId="105" xfId="0" applyFont="1" applyBorder="1" applyAlignment="1">
      <alignment vertical="center" textRotation="90" wrapText="1"/>
    </xf>
    <xf numFmtId="0" fontId="18" fillId="0" borderId="0" xfId="0" applyFont="1" applyAlignment="1">
      <alignment vertical="center" textRotation="90" wrapText="1"/>
    </xf>
    <xf numFmtId="0" fontId="18" fillId="0" borderId="106" xfId="0" applyFont="1" applyBorder="1" applyAlignment="1">
      <alignment horizontal="center" vertical="center"/>
    </xf>
    <xf numFmtId="0" fontId="18" fillId="0" borderId="69" xfId="0" applyFont="1" applyBorder="1" applyAlignment="1">
      <alignment vertical="center" textRotation="90"/>
    </xf>
    <xf numFmtId="0" fontId="18" fillId="0" borderId="71" xfId="0" applyFont="1" applyBorder="1" applyAlignment="1">
      <alignment horizontal="right" vertical="center"/>
    </xf>
    <xf numFmtId="0" fontId="18" fillId="0" borderId="71" xfId="0" applyFont="1" applyBorder="1" applyAlignment="1">
      <alignment vertical="center" textRotation="90"/>
    </xf>
    <xf numFmtId="0" fontId="18" fillId="0" borderId="72" xfId="0" applyFont="1" applyBorder="1" applyAlignment="1">
      <alignment vertical="center" textRotation="90"/>
    </xf>
    <xf numFmtId="0" fontId="5" fillId="0" borderId="77" xfId="0" applyFont="1" applyBorder="1" applyAlignment="1">
      <alignment horizontal="right" vertical="center"/>
    </xf>
    <xf numFmtId="0" fontId="18" fillId="0" borderId="70" xfId="0" applyFont="1" applyBorder="1" applyAlignment="1">
      <alignment horizontal="right" vertical="center"/>
    </xf>
    <xf numFmtId="0" fontId="31" fillId="0" borderId="39" xfId="0" applyFont="1" applyBorder="1" applyAlignment="1">
      <alignment horizontal="center" vertical="center"/>
    </xf>
    <xf numFmtId="0" fontId="20" fillId="0" borderId="210" xfId="0" applyFont="1" applyBorder="1" applyAlignment="1">
      <alignment horizontal="center" vertical="center"/>
    </xf>
    <xf numFmtId="0" fontId="43" fillId="0" borderId="0" xfId="0" applyFont="1" applyAlignment="1">
      <alignment vertical="center" wrapText="1"/>
    </xf>
    <xf numFmtId="0" fontId="0" fillId="44" borderId="0" xfId="0" applyFill="1"/>
    <xf numFmtId="0" fontId="11" fillId="44" borderId="0" xfId="0" applyFont="1" applyFill="1"/>
    <xf numFmtId="0" fontId="0" fillId="25" borderId="29" xfId="0" applyFill="1" applyBorder="1" applyAlignment="1">
      <alignment horizontal="center"/>
    </xf>
    <xf numFmtId="0" fontId="20" fillId="0" borderId="38" xfId="0" applyFont="1" applyBorder="1" applyAlignment="1">
      <alignment horizontal="right" vertical="center"/>
    </xf>
    <xf numFmtId="0" fontId="20" fillId="0" borderId="39" xfId="0" applyFont="1" applyBorder="1" applyAlignment="1">
      <alignment horizontal="right" vertical="center"/>
    </xf>
    <xf numFmtId="0" fontId="18" fillId="0" borderId="211" xfId="0" applyFont="1" applyBorder="1" applyAlignment="1">
      <alignment horizontal="center" vertical="center"/>
    </xf>
    <xf numFmtId="0" fontId="20" fillId="0" borderId="64" xfId="0" applyFont="1" applyBorder="1" applyAlignment="1">
      <alignment horizontal="right" vertical="center"/>
    </xf>
    <xf numFmtId="0" fontId="18" fillId="0" borderId="66" xfId="0" applyFont="1" applyBorder="1" applyAlignment="1">
      <alignment horizontal="right" vertical="center"/>
    </xf>
    <xf numFmtId="0" fontId="18" fillId="0" borderId="211" xfId="0" applyFont="1" applyBorder="1" applyAlignment="1">
      <alignment horizontal="right" vertical="center"/>
    </xf>
    <xf numFmtId="0" fontId="18" fillId="16" borderId="39" xfId="0" applyFont="1" applyFill="1" applyBorder="1" applyAlignment="1">
      <alignment vertical="center"/>
    </xf>
    <xf numFmtId="0" fontId="20" fillId="0" borderId="212" xfId="0" applyFont="1" applyBorder="1" applyAlignment="1">
      <alignment horizontal="center" vertical="center"/>
    </xf>
    <xf numFmtId="0" fontId="18" fillId="0" borderId="212" xfId="0" applyFont="1" applyBorder="1" applyAlignment="1">
      <alignment horizontal="center" vertical="center"/>
    </xf>
    <xf numFmtId="0" fontId="18" fillId="0" borderId="212" xfId="0" applyFont="1" applyBorder="1" applyAlignment="1">
      <alignment vertical="center" textRotation="90"/>
    </xf>
    <xf numFmtId="0" fontId="18" fillId="0" borderId="213" xfId="0" applyFont="1" applyBorder="1" applyAlignment="1">
      <alignment horizontal="center" vertical="center"/>
    </xf>
    <xf numFmtId="0" fontId="18" fillId="0" borderId="46" xfId="0" applyFont="1" applyBorder="1" applyAlignment="1">
      <alignment vertical="center"/>
    </xf>
    <xf numFmtId="0" fontId="18" fillId="0" borderId="118" xfId="0" applyFont="1" applyBorder="1" applyAlignment="1">
      <alignment horizontal="center" vertical="center"/>
    </xf>
    <xf numFmtId="0" fontId="18" fillId="0" borderId="58" xfId="0" applyFont="1" applyBorder="1" applyAlignment="1">
      <alignment horizontal="right" vertical="center"/>
    </xf>
    <xf numFmtId="0" fontId="18" fillId="0" borderId="49" xfId="0" applyFont="1" applyBorder="1" applyAlignment="1">
      <alignment horizontal="right" vertical="center"/>
    </xf>
    <xf numFmtId="0" fontId="18" fillId="0" borderId="51" xfId="0" applyFont="1" applyBorder="1" applyAlignment="1">
      <alignment horizontal="right" vertical="center"/>
    </xf>
    <xf numFmtId="0" fontId="20" fillId="0" borderId="29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18" fillId="0" borderId="107" xfId="0" applyFont="1" applyBorder="1" applyAlignment="1">
      <alignment horizontal="center" vertical="center"/>
    </xf>
    <xf numFmtId="0" fontId="18" fillId="0" borderId="214" xfId="0" applyFont="1" applyBorder="1" applyAlignment="1">
      <alignment horizontal="center" vertical="center"/>
    </xf>
    <xf numFmtId="0" fontId="20" fillId="0" borderId="105" xfId="0" applyFont="1" applyBorder="1" applyAlignment="1">
      <alignment horizontal="center" vertical="center"/>
    </xf>
    <xf numFmtId="0" fontId="18" fillId="0" borderId="215" xfId="0" applyFont="1" applyBorder="1" applyAlignment="1">
      <alignment horizontal="center" vertical="center"/>
    </xf>
    <xf numFmtId="0" fontId="18" fillId="0" borderId="216" xfId="0" applyFont="1" applyBorder="1" applyAlignment="1">
      <alignment horizontal="center" vertical="center"/>
    </xf>
    <xf numFmtId="0" fontId="0" fillId="45" borderId="0" xfId="0" applyFill="1"/>
    <xf numFmtId="0" fontId="0" fillId="15" borderId="0" xfId="0" applyFill="1"/>
    <xf numFmtId="0" fontId="0" fillId="0" borderId="30" xfId="0" applyBorder="1"/>
    <xf numFmtId="0" fontId="0" fillId="0" borderId="31" xfId="0" applyBorder="1"/>
    <xf numFmtId="0" fontId="0" fillId="0" borderId="33" xfId="0" applyBorder="1"/>
    <xf numFmtId="0" fontId="0" fillId="15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Fill="1"/>
    <xf numFmtId="0" fontId="0" fillId="10" borderId="29" xfId="0" applyFill="1" applyBorder="1"/>
    <xf numFmtId="0" fontId="0" fillId="10" borderId="30" xfId="0" applyFill="1" applyBorder="1"/>
    <xf numFmtId="0" fontId="0" fillId="15" borderId="30" xfId="0" applyFill="1" applyBorder="1"/>
    <xf numFmtId="0" fontId="0" fillId="15" borderId="29" xfId="0" applyFill="1" applyBorder="1"/>
    <xf numFmtId="0" fontId="0" fillId="10" borderId="143" xfId="0" applyFill="1" applyBorder="1" applyAlignment="1">
      <alignment horizontal="center"/>
    </xf>
    <xf numFmtId="0" fontId="0" fillId="10" borderId="146" xfId="0" applyFill="1" applyBorder="1" applyAlignment="1">
      <alignment horizontal="center"/>
    </xf>
    <xf numFmtId="0" fontId="0" fillId="10" borderId="142" xfId="0" applyFill="1" applyBorder="1"/>
    <xf numFmtId="0" fontId="0" fillId="10" borderId="141" xfId="0" applyFill="1" applyBorder="1"/>
    <xf numFmtId="0" fontId="0" fillId="15" borderId="143" xfId="0" applyFill="1" applyBorder="1" applyAlignment="1">
      <alignment horizontal="center"/>
    </xf>
    <xf numFmtId="0" fontId="0" fillId="15" borderId="146" xfId="0" applyFill="1" applyBorder="1" applyAlignment="1">
      <alignment horizontal="center"/>
    </xf>
    <xf numFmtId="0" fontId="0" fillId="15" borderId="142" xfId="0" applyFill="1" applyBorder="1"/>
    <xf numFmtId="0" fontId="0" fillId="15" borderId="141" xfId="0" applyFill="1" applyBorder="1"/>
    <xf numFmtId="0" fontId="0" fillId="10" borderId="217" xfId="0" applyFill="1" applyBorder="1" applyAlignment="1">
      <alignment horizontal="center"/>
    </xf>
    <xf numFmtId="0" fontId="0" fillId="10" borderId="218" xfId="0" applyFill="1" applyBorder="1" applyAlignment="1">
      <alignment horizontal="center"/>
    </xf>
    <xf numFmtId="0" fontId="0" fillId="0" borderId="219" xfId="0" applyBorder="1"/>
    <xf numFmtId="0" fontId="0" fillId="15" borderId="217" xfId="0" applyFill="1" applyBorder="1" applyAlignment="1">
      <alignment horizontal="center"/>
    </xf>
    <xf numFmtId="0" fontId="0" fillId="0" borderId="170" xfId="0" applyBorder="1"/>
    <xf numFmtId="0" fontId="0" fillId="15" borderId="218" xfId="0" applyFill="1" applyBorder="1" applyAlignment="1">
      <alignment horizontal="center"/>
    </xf>
    <xf numFmtId="0" fontId="11" fillId="0" borderId="0" xfId="0" applyFont="1" applyAlignment="1">
      <alignment horizontal="right"/>
    </xf>
    <xf numFmtId="0" fontId="54" fillId="10" borderId="29" xfId="0" applyFont="1" applyFill="1" applyBorder="1"/>
    <xf numFmtId="0" fontId="0" fillId="10" borderId="0" xfId="0" applyFill="1" applyAlignment="1">
      <alignment horizontal="right"/>
    </xf>
    <xf numFmtId="0" fontId="54" fillId="10" borderId="141" xfId="0" applyFont="1" applyFill="1" applyBorder="1"/>
    <xf numFmtId="0" fontId="54" fillId="10" borderId="142" xfId="0" applyFont="1" applyFill="1" applyBorder="1"/>
    <xf numFmtId="0" fontId="54" fillId="10" borderId="30" xfId="0" applyFont="1" applyFill="1" applyBorder="1"/>
    <xf numFmtId="0" fontId="54" fillId="10" borderId="0" xfId="0" applyFont="1" applyFill="1"/>
    <xf numFmtId="0" fontId="0" fillId="15" borderId="0" xfId="0" applyFill="1" applyAlignment="1">
      <alignment horizontal="right"/>
    </xf>
    <xf numFmtId="0" fontId="6" fillId="15" borderId="142" xfId="0" applyFont="1" applyFill="1" applyBorder="1"/>
    <xf numFmtId="0" fontId="6" fillId="15" borderId="0" xfId="0" applyFont="1" applyFill="1"/>
    <xf numFmtId="0" fontId="6" fillId="15" borderId="29" xfId="0" applyFont="1" applyFill="1" applyBorder="1"/>
    <xf numFmtId="0" fontId="6" fillId="15" borderId="30" xfId="0" applyFont="1" applyFill="1" applyBorder="1"/>
    <xf numFmtId="0" fontId="6" fillId="15" borderId="141" xfId="0" applyFont="1" applyFill="1" applyBorder="1"/>
    <xf numFmtId="0" fontId="4" fillId="0" borderId="0" xfId="0" applyFont="1" applyAlignment="1">
      <alignment horizontal="right"/>
    </xf>
    <xf numFmtId="0" fontId="0" fillId="5" borderId="141" xfId="0" applyFill="1" applyBorder="1"/>
    <xf numFmtId="0" fontId="0" fillId="5" borderId="30" xfId="0" applyFill="1" applyBorder="1"/>
    <xf numFmtId="0" fontId="0" fillId="30" borderId="29" xfId="0" applyFill="1" applyBorder="1"/>
    <xf numFmtId="0" fontId="0" fillId="30" borderId="141" xfId="0" applyFill="1" applyBorder="1"/>
    <xf numFmtId="0" fontId="0" fillId="30" borderId="142" xfId="0" applyFill="1" applyBorder="1"/>
    <xf numFmtId="0" fontId="0" fillId="30" borderId="30" xfId="0" applyFill="1" applyBorder="1"/>
    <xf numFmtId="0" fontId="11" fillId="46" borderId="0" xfId="0" applyFont="1" applyFill="1"/>
    <xf numFmtId="0" fontId="0" fillId="46" borderId="0" xfId="0" applyFill="1"/>
    <xf numFmtId="0" fontId="53" fillId="0" borderId="0" xfId="0" applyFont="1" applyAlignment="1">
      <alignment vertical="center" wrapText="1"/>
    </xf>
    <xf numFmtId="0" fontId="53" fillId="0" borderId="0" xfId="0" applyFont="1" applyAlignment="1">
      <alignment vertical="center"/>
    </xf>
    <xf numFmtId="0" fontId="55" fillId="0" borderId="0" xfId="0" applyFont="1" applyAlignment="1">
      <alignment vertical="center" textRotation="90"/>
    </xf>
    <xf numFmtId="0" fontId="20" fillId="0" borderId="0" xfId="0" applyFont="1" applyAlignment="1">
      <alignment vertical="center" wrapText="1"/>
    </xf>
    <xf numFmtId="0" fontId="20" fillId="0" borderId="32" xfId="0" applyFont="1" applyBorder="1" applyAlignment="1">
      <alignment vertical="center" wrapText="1"/>
    </xf>
    <xf numFmtId="0" fontId="18" fillId="33" borderId="0" xfId="0" applyFont="1" applyFill="1" applyAlignment="1">
      <alignment vertical="center"/>
    </xf>
    <xf numFmtId="0" fontId="18" fillId="33" borderId="54" xfId="0" applyFont="1" applyFill="1" applyBorder="1" applyAlignment="1">
      <alignment horizontal="center" vertical="center"/>
    </xf>
    <xf numFmtId="0" fontId="20" fillId="33" borderId="35" xfId="0" applyFont="1" applyFill="1" applyBorder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0" fillId="33" borderId="37" xfId="0" applyFont="1" applyFill="1" applyBorder="1" applyAlignment="1">
      <alignment horizontal="center" vertical="center"/>
    </xf>
    <xf numFmtId="0" fontId="20" fillId="33" borderId="32" xfId="0" applyFont="1" applyFill="1" applyBorder="1" applyAlignment="1">
      <alignment horizontal="center" vertical="center"/>
    </xf>
    <xf numFmtId="0" fontId="18" fillId="33" borderId="29" xfId="0" applyFont="1" applyFill="1" applyBorder="1" applyAlignment="1">
      <alignment horizontal="right" vertical="center"/>
    </xf>
    <xf numFmtId="0" fontId="18" fillId="33" borderId="29" xfId="0" applyFont="1" applyFill="1" applyBorder="1" applyAlignment="1">
      <alignment vertical="center"/>
    </xf>
    <xf numFmtId="0" fontId="18" fillId="33" borderId="30" xfId="0" applyFont="1" applyFill="1" applyBorder="1" applyAlignment="1">
      <alignment vertical="center"/>
    </xf>
    <xf numFmtId="0" fontId="18" fillId="33" borderId="223" xfId="0" applyFont="1" applyFill="1" applyBorder="1" applyAlignment="1">
      <alignment horizontal="center" vertical="center"/>
    </xf>
    <xf numFmtId="0" fontId="18" fillId="33" borderId="32" xfId="0" applyFont="1" applyFill="1" applyBorder="1" applyAlignment="1">
      <alignment vertical="center"/>
    </xf>
    <xf numFmtId="0" fontId="20" fillId="0" borderId="77" xfId="0" applyFont="1" applyBorder="1" applyAlignment="1">
      <alignment vertical="center" wrapText="1"/>
    </xf>
    <xf numFmtId="0" fontId="20" fillId="0" borderId="130" xfId="0" applyFont="1" applyBorder="1" applyAlignment="1">
      <alignment vertical="center" wrapText="1"/>
    </xf>
    <xf numFmtId="0" fontId="27" fillId="33" borderId="0" xfId="0" applyFont="1" applyFill="1" applyAlignment="1">
      <alignment vertical="center"/>
    </xf>
    <xf numFmtId="0" fontId="18" fillId="0" borderId="224" xfId="0" applyFont="1" applyBorder="1" applyAlignment="1">
      <alignment horizontal="right" vertical="center"/>
    </xf>
    <xf numFmtId="0" fontId="49" fillId="0" borderId="0" xfId="0" applyFont="1" applyAlignment="1">
      <alignment vertical="center" textRotation="90" wrapText="1"/>
    </xf>
    <xf numFmtId="0" fontId="18" fillId="0" borderId="203" xfId="0" applyFont="1" applyBorder="1" applyAlignment="1">
      <alignment horizontal="right" vertical="center"/>
    </xf>
    <xf numFmtId="0" fontId="18" fillId="0" borderId="90" xfId="0" applyFont="1" applyBorder="1" applyAlignment="1">
      <alignment horizontal="right" vertical="center"/>
    </xf>
    <xf numFmtId="0" fontId="56" fillId="0" borderId="0" xfId="0" applyFont="1"/>
    <xf numFmtId="0" fontId="56" fillId="0" borderId="0" xfId="0" applyFont="1" applyAlignment="1">
      <alignment horizontal="center" vertical="center"/>
    </xf>
    <xf numFmtId="0" fontId="56" fillId="0" borderId="0" xfId="0" applyFont="1" applyAlignment="1">
      <alignment vertical="center"/>
    </xf>
    <xf numFmtId="0" fontId="4" fillId="8" borderId="0" xfId="0" applyFont="1" applyFill="1" applyAlignment="1">
      <alignment horizontal="center" vertical="center" wrapText="1"/>
    </xf>
    <xf numFmtId="0" fontId="0" fillId="47" borderId="0" xfId="0" applyFill="1"/>
    <xf numFmtId="0" fontId="4" fillId="21" borderId="0" xfId="0" applyFont="1" applyFill="1"/>
    <xf numFmtId="0" fontId="11" fillId="0" borderId="29" xfId="0" applyFont="1" applyBorder="1"/>
    <xf numFmtId="0" fontId="59" fillId="5" borderId="197" xfId="0" applyFont="1" applyFill="1" applyBorder="1"/>
    <xf numFmtId="0" fontId="59" fillId="0" borderId="0" xfId="0" applyFont="1" applyAlignment="1">
      <alignment vertical="center"/>
    </xf>
    <xf numFmtId="0" fontId="0" fillId="18" borderId="5" xfId="0" applyFill="1" applyBorder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58" fillId="0" borderId="0" xfId="0" applyFont="1" applyAlignment="1">
      <alignment horizontal="center"/>
    </xf>
    <xf numFmtId="0" fontId="58" fillId="0" borderId="0" xfId="0" applyFont="1"/>
    <xf numFmtId="0" fontId="58" fillId="3" borderId="0" xfId="0" applyFont="1" applyFill="1" applyAlignment="1">
      <alignment horizontal="center"/>
    </xf>
    <xf numFmtId="1" fontId="58" fillId="0" borderId="0" xfId="0" applyNumberFormat="1" applyFont="1"/>
    <xf numFmtId="166" fontId="58" fillId="0" borderId="0" xfId="0" applyNumberFormat="1" applyFont="1"/>
    <xf numFmtId="0" fontId="58" fillId="4" borderId="0" xfId="0" applyFont="1" applyFill="1"/>
    <xf numFmtId="0" fontId="58" fillId="11" borderId="0" xfId="0" applyFont="1" applyFill="1"/>
    <xf numFmtId="49" fontId="58" fillId="0" borderId="0" xfId="0" applyNumberFormat="1" applyFont="1" applyAlignment="1">
      <alignment horizontal="center"/>
    </xf>
    <xf numFmtId="0" fontId="57" fillId="0" borderId="2" xfId="0" applyFont="1" applyBorder="1" applyAlignment="1">
      <alignment horizontal="center"/>
    </xf>
    <xf numFmtId="0" fontId="58" fillId="0" borderId="28" xfId="0" applyFont="1" applyBorder="1" applyAlignment="1">
      <alignment horizontal="center"/>
    </xf>
    <xf numFmtId="0" fontId="58" fillId="8" borderId="0" xfId="0" applyFont="1" applyFill="1"/>
    <xf numFmtId="0" fontId="58" fillId="0" borderId="0" xfId="0" applyFont="1" applyAlignment="1">
      <alignment horizontal="right" vertical="center" wrapText="1"/>
    </xf>
    <xf numFmtId="0" fontId="58" fillId="0" borderId="0" xfId="0" applyFont="1" applyAlignment="1">
      <alignment horizontal="center" vertical="center" wrapText="1"/>
    </xf>
    <xf numFmtId="0" fontId="4" fillId="18" borderId="5" xfId="0" applyFont="1" applyFill="1" applyBorder="1" applyAlignment="1">
      <alignment horizontal="center"/>
    </xf>
    <xf numFmtId="0" fontId="4" fillId="19" borderId="5" xfId="0" applyFont="1" applyFill="1" applyBorder="1" applyAlignment="1">
      <alignment horizontal="center"/>
    </xf>
    <xf numFmtId="1" fontId="0" fillId="25" borderId="0" xfId="0" applyNumberFormat="1" applyFill="1"/>
    <xf numFmtId="0" fontId="4" fillId="25" borderId="5" xfId="0" applyFont="1" applyFill="1" applyBorder="1" applyAlignment="1">
      <alignment horizontal="center"/>
    </xf>
    <xf numFmtId="0" fontId="0" fillId="25" borderId="30" xfId="0" applyFill="1" applyBorder="1" applyAlignment="1">
      <alignment horizontal="center"/>
    </xf>
    <xf numFmtId="0" fontId="6" fillId="32" borderId="0" xfId="0" applyFont="1" applyFill="1" applyAlignment="1">
      <alignment horizontal="center"/>
    </xf>
    <xf numFmtId="49" fontId="63" fillId="32" borderId="0" xfId="0" applyNumberFormat="1" applyFont="1" applyFill="1"/>
    <xf numFmtId="164" fontId="64" fillId="32" borderId="0" xfId="0" applyNumberFormat="1" applyFont="1" applyFill="1"/>
    <xf numFmtId="0" fontId="65" fillId="32" borderId="0" xfId="0" applyFont="1" applyFill="1" applyAlignment="1">
      <alignment horizontal="center"/>
    </xf>
    <xf numFmtId="0" fontId="64" fillId="32" borderId="0" xfId="0" applyFont="1" applyFill="1"/>
    <xf numFmtId="1" fontId="63" fillId="32" borderId="0" xfId="0" applyNumberFormat="1" applyFont="1" applyFill="1"/>
    <xf numFmtId="166" fontId="65" fillId="32" borderId="0" xfId="0" applyNumberFormat="1" applyFont="1" applyFill="1"/>
    <xf numFmtId="0" fontId="65" fillId="32" borderId="0" xfId="0" applyFont="1" applyFill="1"/>
    <xf numFmtId="0" fontId="65" fillId="48" borderId="0" xfId="0" applyFont="1" applyFill="1"/>
    <xf numFmtId="0" fontId="63" fillId="32" borderId="0" xfId="0" applyFont="1" applyFill="1"/>
    <xf numFmtId="49" fontId="65" fillId="32" borderId="0" xfId="0" applyNumberFormat="1" applyFont="1" applyFill="1" applyAlignment="1">
      <alignment horizontal="center"/>
    </xf>
    <xf numFmtId="165" fontId="63" fillId="32" borderId="4" xfId="0" applyNumberFormat="1" applyFont="1" applyFill="1" applyBorder="1" applyAlignment="1">
      <alignment horizontal="center"/>
    </xf>
    <xf numFmtId="0" fontId="65" fillId="32" borderId="6" xfId="0" applyFont="1" applyFill="1" applyBorder="1" applyAlignment="1">
      <alignment horizontal="center"/>
    </xf>
    <xf numFmtId="0" fontId="65" fillId="32" borderId="0" xfId="0" applyFont="1" applyFill="1" applyAlignment="1">
      <alignment horizontal="right" vertical="center" wrapText="1"/>
    </xf>
    <xf numFmtId="0" fontId="65" fillId="32" borderId="0" xfId="0" applyFont="1" applyFill="1" applyAlignment="1">
      <alignment horizontal="center" vertical="center" wrapText="1"/>
    </xf>
    <xf numFmtId="49" fontId="65" fillId="32" borderId="0" xfId="0" applyNumberFormat="1" applyFont="1" applyFill="1" applyAlignment="1">
      <alignment horizontal="center" vertical="center" wrapText="1"/>
    </xf>
    <xf numFmtId="0" fontId="33" fillId="18" borderId="0" xfId="0" applyFont="1" applyFill="1" applyAlignment="1">
      <alignment horizontal="center"/>
    </xf>
    <xf numFmtId="1" fontId="57" fillId="0" borderId="0" xfId="0" applyNumberFormat="1" applyFont="1"/>
    <xf numFmtId="0" fontId="58" fillId="0" borderId="0" xfId="0" applyFont="1" applyAlignment="1">
      <alignment horizontal="center" vertical="center"/>
    </xf>
    <xf numFmtId="0" fontId="33" fillId="25" borderId="0" xfId="0" applyFont="1" applyFill="1" applyAlignment="1">
      <alignment horizontal="center"/>
    </xf>
    <xf numFmtId="0" fontId="4" fillId="11" borderId="0" xfId="0" applyFont="1" applyFill="1" applyAlignment="1">
      <alignment horizontal="right" vertical="center" wrapText="1"/>
    </xf>
    <xf numFmtId="0" fontId="6" fillId="19" borderId="0" xfId="0" applyFont="1" applyFill="1"/>
    <xf numFmtId="0" fontId="4" fillId="30" borderId="0" xfId="0" applyFont="1" applyFill="1" applyAlignment="1">
      <alignment vertical="center"/>
    </xf>
    <xf numFmtId="0" fontId="20" fillId="49" borderId="29" xfId="0" applyFont="1" applyFill="1" applyBorder="1" applyAlignment="1">
      <alignment vertical="center"/>
    </xf>
    <xf numFmtId="0" fontId="20" fillId="49" borderId="44" xfId="0" applyFont="1" applyFill="1" applyBorder="1" applyAlignment="1">
      <alignment vertical="center"/>
    </xf>
    <xf numFmtId="0" fontId="20" fillId="49" borderId="0" xfId="0" applyFont="1" applyFill="1" applyAlignment="1">
      <alignment horizontal="center" vertical="center"/>
    </xf>
    <xf numFmtId="0" fontId="20" fillId="49" borderId="64" xfId="0" applyFont="1" applyFill="1" applyBorder="1" applyAlignment="1">
      <alignment horizontal="center" vertical="center"/>
    </xf>
    <xf numFmtId="0" fontId="20" fillId="49" borderId="30" xfId="0" applyFont="1" applyFill="1" applyBorder="1" applyAlignment="1">
      <alignment horizontal="center" vertical="center"/>
    </xf>
    <xf numFmtId="0" fontId="20" fillId="49" borderId="66" xfId="0" applyFont="1" applyFill="1" applyBorder="1" applyAlignment="1">
      <alignment vertical="center"/>
    </xf>
    <xf numFmtId="0" fontId="20" fillId="49" borderId="91" xfId="0" applyFont="1" applyFill="1" applyBorder="1" applyAlignment="1">
      <alignment vertical="center"/>
    </xf>
    <xf numFmtId="0" fontId="20" fillId="49" borderId="48" xfId="0" applyFont="1" applyFill="1" applyBorder="1" applyAlignment="1">
      <alignment vertical="center"/>
    </xf>
    <xf numFmtId="0" fontId="20" fillId="49" borderId="0" xfId="0" applyFont="1" applyFill="1" applyAlignment="1">
      <alignment vertical="center"/>
    </xf>
    <xf numFmtId="0" fontId="18" fillId="49" borderId="29" xfId="0" applyFont="1" applyFill="1" applyBorder="1" applyAlignment="1">
      <alignment vertical="center"/>
    </xf>
    <xf numFmtId="0" fontId="18" fillId="49" borderId="0" xfId="0" applyFont="1" applyFill="1" applyAlignment="1">
      <alignment vertical="center"/>
    </xf>
    <xf numFmtId="0" fontId="18" fillId="49" borderId="64" xfId="0" applyFont="1" applyFill="1" applyBorder="1" applyAlignment="1">
      <alignment vertical="center"/>
    </xf>
    <xf numFmtId="0" fontId="18" fillId="49" borderId="44" xfId="0" applyFont="1" applyFill="1" applyBorder="1" applyAlignment="1">
      <alignment horizontal="center" vertical="center"/>
    </xf>
    <xf numFmtId="0" fontId="18" fillId="49" borderId="0" xfId="0" applyFont="1" applyFill="1" applyAlignment="1">
      <alignment horizontal="center" vertical="center"/>
    </xf>
    <xf numFmtId="0" fontId="18" fillId="49" borderId="64" xfId="0" applyFont="1" applyFill="1" applyBorder="1" applyAlignment="1">
      <alignment horizontal="center" vertical="center"/>
    </xf>
    <xf numFmtId="0" fontId="18" fillId="49" borderId="30" xfId="0" applyFont="1" applyFill="1" applyBorder="1" applyAlignment="1">
      <alignment horizontal="center" vertical="center"/>
    </xf>
    <xf numFmtId="0" fontId="18" fillId="49" borderId="26" xfId="0" applyFont="1" applyFill="1" applyBorder="1" applyAlignment="1">
      <alignment vertical="center"/>
    </xf>
    <xf numFmtId="0" fontId="18" fillId="49" borderId="31" xfId="0" applyFont="1" applyFill="1" applyBorder="1" applyAlignment="1">
      <alignment vertical="center"/>
    </xf>
    <xf numFmtId="0" fontId="18" fillId="49" borderId="81" xfId="0" applyFont="1" applyFill="1" applyBorder="1" applyAlignment="1">
      <alignment horizontal="center" vertical="center"/>
    </xf>
    <xf numFmtId="0" fontId="18" fillId="49" borderId="81" xfId="0" applyFont="1" applyFill="1" applyBorder="1" applyAlignment="1">
      <alignment vertical="center"/>
    </xf>
    <xf numFmtId="0" fontId="18" fillId="49" borderId="167" xfId="0" applyFont="1" applyFill="1" applyBorder="1" applyAlignment="1">
      <alignment horizontal="center" vertical="center"/>
    </xf>
    <xf numFmtId="0" fontId="18" fillId="49" borderId="33" xfId="0" applyFont="1" applyFill="1" applyBorder="1" applyAlignment="1">
      <alignment horizontal="center" vertical="center"/>
    </xf>
    <xf numFmtId="0" fontId="18" fillId="49" borderId="32" xfId="0" applyFont="1" applyFill="1" applyBorder="1" applyAlignment="1">
      <alignment horizontal="center" vertical="center"/>
    </xf>
    <xf numFmtId="0" fontId="18" fillId="49" borderId="32" xfId="0" applyFont="1" applyFill="1" applyBorder="1" applyAlignment="1">
      <alignment vertical="center"/>
    </xf>
    <xf numFmtId="0" fontId="19" fillId="49" borderId="30" xfId="0" applyFont="1" applyFill="1" applyBorder="1" applyAlignment="1">
      <alignment vertical="top"/>
    </xf>
    <xf numFmtId="0" fontId="31" fillId="49" borderId="30" xfId="0" applyFont="1" applyFill="1" applyBorder="1" applyAlignment="1">
      <alignment vertical="top"/>
    </xf>
    <xf numFmtId="0" fontId="20" fillId="49" borderId="38" xfId="0" applyFont="1" applyFill="1" applyBorder="1" applyAlignment="1">
      <alignment vertical="center"/>
    </xf>
    <xf numFmtId="0" fontId="20" fillId="49" borderId="68" xfId="0" applyFont="1" applyFill="1" applyBorder="1" applyAlignment="1">
      <alignment vertical="center"/>
    </xf>
    <xf numFmtId="0" fontId="20" fillId="49" borderId="68" xfId="0" applyFont="1" applyFill="1" applyBorder="1" applyAlignment="1">
      <alignment horizontal="center" vertical="center"/>
    </xf>
    <xf numFmtId="0" fontId="18" fillId="49" borderId="38" xfId="0" applyFont="1" applyFill="1" applyBorder="1" applyAlignment="1">
      <alignment vertical="center"/>
    </xf>
    <xf numFmtId="0" fontId="18" fillId="49" borderId="39" xfId="0" applyFont="1" applyFill="1" applyBorder="1" applyAlignment="1">
      <alignment horizontal="center" vertical="center"/>
    </xf>
    <xf numFmtId="0" fontId="18" fillId="49" borderId="38" xfId="0" applyFont="1" applyFill="1" applyBorder="1" applyAlignment="1">
      <alignment horizontal="center" vertical="center"/>
    </xf>
    <xf numFmtId="0" fontId="18" fillId="49" borderId="41" xfId="0" applyFont="1" applyFill="1" applyBorder="1" applyAlignment="1">
      <alignment horizontal="center" vertical="center"/>
    </xf>
    <xf numFmtId="0" fontId="18" fillId="49" borderId="28" xfId="0" applyFont="1" applyFill="1" applyBorder="1" applyAlignment="1">
      <alignment horizontal="center" vertical="center"/>
    </xf>
    <xf numFmtId="0" fontId="18" fillId="49" borderId="27" xfId="0" applyFont="1" applyFill="1" applyBorder="1" applyAlignment="1">
      <alignment horizontal="center" vertical="center"/>
    </xf>
    <xf numFmtId="0" fontId="18" fillId="49" borderId="27" xfId="0" applyFont="1" applyFill="1" applyBorder="1" applyAlignment="1">
      <alignment vertical="center"/>
    </xf>
    <xf numFmtId="0" fontId="20" fillId="49" borderId="39" xfId="0" applyFont="1" applyFill="1" applyBorder="1" applyAlignment="1">
      <alignment horizontal="center" vertical="center"/>
    </xf>
    <xf numFmtId="0" fontId="25" fillId="0" borderId="0" xfId="0" applyFont="1" applyAlignment="1">
      <alignment vertical="top"/>
    </xf>
    <xf numFmtId="0" fontId="31" fillId="0" borderId="64" xfId="0" applyFont="1" applyBorder="1" applyAlignment="1">
      <alignment horizontal="center" vertical="center"/>
    </xf>
    <xf numFmtId="0" fontId="20" fillId="0" borderId="27" xfId="0" applyFont="1" applyBorder="1" applyAlignment="1">
      <alignment vertical="center"/>
    </xf>
    <xf numFmtId="0" fontId="11" fillId="5" borderId="0" xfId="0" applyFont="1" applyFill="1"/>
    <xf numFmtId="0" fontId="11" fillId="5" borderId="148" xfId="0" applyFont="1" applyFill="1" applyBorder="1"/>
    <xf numFmtId="0" fontId="11" fillId="5" borderId="32" xfId="0" applyFont="1" applyFill="1" applyBorder="1"/>
    <xf numFmtId="0" fontId="66" fillId="0" borderId="0" xfId="0" applyFont="1"/>
    <xf numFmtId="0" fontId="48" fillId="0" borderId="0" xfId="0" applyFont="1" applyAlignment="1">
      <alignment horizontal="center" vertical="center" wrapText="1"/>
    </xf>
    <xf numFmtId="0" fontId="0" fillId="32" borderId="0" xfId="0" applyFill="1"/>
    <xf numFmtId="0" fontId="18" fillId="0" borderId="57" xfId="0" applyFont="1" applyBorder="1" applyAlignment="1">
      <alignment horizontal="right" vertical="center"/>
    </xf>
    <xf numFmtId="0" fontId="20" fillId="0" borderId="44" xfId="0" applyFont="1" applyBorder="1" applyAlignment="1">
      <alignment horizontal="right" vertic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6" borderId="13" xfId="0" applyFill="1" applyBorder="1"/>
    <xf numFmtId="0" fontId="0" fillId="21" borderId="13" xfId="0" applyFill="1" applyBorder="1"/>
    <xf numFmtId="0" fontId="0" fillId="50" borderId="0" xfId="0" applyFill="1"/>
    <xf numFmtId="0" fontId="0" fillId="8" borderId="148" xfId="0" applyFill="1" applyBorder="1"/>
    <xf numFmtId="0" fontId="0" fillId="8" borderId="32" xfId="0" applyFill="1" applyBorder="1"/>
    <xf numFmtId="0" fontId="0" fillId="8" borderId="13" xfId="0" applyFill="1" applyBorder="1"/>
    <xf numFmtId="49" fontId="0" fillId="15" borderId="0" xfId="0" applyNumberFormat="1" applyFill="1"/>
    <xf numFmtId="49" fontId="0" fillId="10" borderId="0" xfId="0" applyNumberFormat="1" applyFill="1"/>
    <xf numFmtId="0" fontId="0" fillId="0" borderId="225" xfId="0" applyBorder="1"/>
    <xf numFmtId="0" fontId="0" fillId="0" borderId="225" xfId="0" applyBorder="1" applyAlignment="1">
      <alignment horizontal="center"/>
    </xf>
    <xf numFmtId="0" fontId="0" fillId="44" borderId="225" xfId="0" applyFill="1" applyBorder="1"/>
    <xf numFmtId="0" fontId="0" fillId="8" borderId="225" xfId="0" applyFill="1" applyBorder="1"/>
    <xf numFmtId="0" fontId="0" fillId="46" borderId="225" xfId="0" applyFill="1" applyBorder="1"/>
    <xf numFmtId="0" fontId="18" fillId="0" borderId="46" xfId="0" applyFont="1" applyBorder="1" applyAlignment="1">
      <alignment horizontal="right" vertical="center" textRotation="90"/>
    </xf>
    <xf numFmtId="0" fontId="18" fillId="0" borderId="38" xfId="0" applyFont="1" applyBorder="1" applyAlignment="1">
      <alignment vertical="center"/>
    </xf>
    <xf numFmtId="0" fontId="19" fillId="49" borderId="63" xfId="0" applyFont="1" applyFill="1" applyBorder="1" applyAlignment="1">
      <alignment vertical="top"/>
    </xf>
    <xf numFmtId="0" fontId="19" fillId="49" borderId="39" xfId="0" applyFont="1" applyFill="1" applyBorder="1" applyAlignment="1">
      <alignment vertical="top"/>
    </xf>
    <xf numFmtId="0" fontId="31" fillId="49" borderId="39" xfId="0" applyFont="1" applyFill="1" applyBorder="1" applyAlignment="1">
      <alignment vertical="top"/>
    </xf>
    <xf numFmtId="0" fontId="18" fillId="49" borderId="46" xfId="0" applyFon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49" fontId="11" fillId="5" borderId="0" xfId="0" applyNumberFormat="1" applyFont="1" applyFill="1"/>
    <xf numFmtId="0" fontId="30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50" fillId="0" borderId="0" xfId="0" applyFont="1"/>
    <xf numFmtId="0" fontId="0" fillId="0" borderId="0" xfId="0" applyProtection="1">
      <protection locked="0"/>
    </xf>
    <xf numFmtId="0" fontId="48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18" fillId="0" borderId="226" xfId="0" applyFont="1" applyBorder="1" applyAlignment="1">
      <alignment horizontal="center" vertical="center"/>
    </xf>
    <xf numFmtId="0" fontId="0" fillId="0" borderId="148" xfId="0" applyBorder="1" applyAlignment="1">
      <alignment horizontal="center"/>
    </xf>
    <xf numFmtId="0" fontId="0" fillId="0" borderId="32" xfId="0" applyBorder="1" applyAlignment="1">
      <alignment horizontal="center"/>
    </xf>
    <xf numFmtId="0" fontId="11" fillId="0" borderId="32" xfId="0" applyFont="1" applyBorder="1"/>
    <xf numFmtId="0" fontId="0" fillId="42" borderId="32" xfId="0" applyFill="1" applyBorder="1"/>
    <xf numFmtId="0" fontId="0" fillId="21" borderId="148" xfId="0" applyFill="1" applyBorder="1"/>
    <xf numFmtId="0" fontId="0" fillId="50" borderId="32" xfId="0" applyFill="1" applyBorder="1"/>
    <xf numFmtId="0" fontId="0" fillId="44" borderId="32" xfId="0" applyFill="1" applyBorder="1"/>
    <xf numFmtId="0" fontId="11" fillId="44" borderId="32" xfId="0" applyFont="1" applyFill="1" applyBorder="1"/>
    <xf numFmtId="0" fontId="0" fillId="45" borderId="32" xfId="0" applyFill="1" applyBorder="1"/>
    <xf numFmtId="0" fontId="0" fillId="50" borderId="148" xfId="0" applyFill="1" applyBorder="1"/>
    <xf numFmtId="0" fontId="0" fillId="44" borderId="148" xfId="0" applyFill="1" applyBorder="1"/>
    <xf numFmtId="0" fontId="0" fillId="45" borderId="148" xfId="0" applyFill="1" applyBorder="1"/>
    <xf numFmtId="0" fontId="11" fillId="42" borderId="0" xfId="0" applyFont="1" applyFill="1"/>
    <xf numFmtId="0" fontId="11" fillId="42" borderId="148" xfId="0" applyFont="1" applyFill="1" applyBorder="1"/>
    <xf numFmtId="0" fontId="0" fillId="42" borderId="13" xfId="0" applyFill="1" applyBorder="1"/>
    <xf numFmtId="0" fontId="1" fillId="0" borderId="0" xfId="3" applyFont="1"/>
    <xf numFmtId="0" fontId="25" fillId="0" borderId="44" xfId="0" applyFont="1" applyBorder="1" applyAlignment="1">
      <alignment vertical="top"/>
    </xf>
    <xf numFmtId="0" fontId="31" fillId="16" borderId="0" xfId="0" applyFont="1" applyFill="1" applyAlignment="1">
      <alignment horizontal="center" vertical="center"/>
    </xf>
    <xf numFmtId="0" fontId="31" fillId="16" borderId="64" xfId="0" applyFont="1" applyFill="1" applyBorder="1" applyAlignment="1">
      <alignment horizontal="center" vertical="center"/>
    </xf>
    <xf numFmtId="0" fontId="31" fillId="16" borderId="30" xfId="0" applyFont="1" applyFill="1" applyBorder="1" applyAlignment="1">
      <alignment horizontal="center" vertical="center"/>
    </xf>
    <xf numFmtId="0" fontId="31" fillId="16" borderId="0" xfId="0" applyFont="1" applyFill="1" applyAlignment="1">
      <alignment vertical="center"/>
    </xf>
    <xf numFmtId="0" fontId="31" fillId="16" borderId="66" xfId="0" applyFont="1" applyFill="1" applyBorder="1" applyAlignment="1">
      <alignment vertical="center"/>
    </xf>
    <xf numFmtId="0" fontId="31" fillId="16" borderId="91" xfId="0" applyFont="1" applyFill="1" applyBorder="1" applyAlignment="1">
      <alignment vertical="center"/>
    </xf>
    <xf numFmtId="0" fontId="31" fillId="16" borderId="48" xfId="0" applyFont="1" applyFill="1" applyBorder="1" applyAlignment="1">
      <alignment vertical="center"/>
    </xf>
    <xf numFmtId="0" fontId="19" fillId="16" borderId="0" xfId="0" applyFont="1" applyFill="1" applyAlignment="1">
      <alignment horizontal="center" vertical="center"/>
    </xf>
    <xf numFmtId="0" fontId="19" fillId="16" borderId="64" xfId="0" applyFont="1" applyFill="1" applyBorder="1" applyAlignment="1">
      <alignment horizontal="center" vertical="center"/>
    </xf>
    <xf numFmtId="0" fontId="19" fillId="16" borderId="44" xfId="0" applyFont="1" applyFill="1" applyBorder="1" applyAlignment="1">
      <alignment horizontal="center" vertical="center"/>
    </xf>
    <xf numFmtId="0" fontId="19" fillId="16" borderId="30" xfId="0" applyFont="1" applyFill="1" applyBorder="1" applyAlignment="1">
      <alignment horizontal="center" vertical="center"/>
    </xf>
    <xf numFmtId="0" fontId="0" fillId="51" borderId="0" xfId="0" applyFill="1"/>
    <xf numFmtId="0" fontId="0" fillId="52" borderId="0" xfId="0" applyFill="1"/>
    <xf numFmtId="0" fontId="59" fillId="45" borderId="29" xfId="0" applyFont="1" applyFill="1" applyBorder="1"/>
    <xf numFmtId="0" fontId="4" fillId="0" borderId="0" xfId="0" applyFont="1" applyAlignment="1">
      <alignment wrapText="1"/>
    </xf>
    <xf numFmtId="0" fontId="4" fillId="45" borderId="0" xfId="0" applyFont="1" applyFill="1"/>
    <xf numFmtId="0" fontId="68" fillId="49" borderId="39" xfId="0" applyFont="1" applyFill="1" applyBorder="1" applyAlignment="1">
      <alignment vertical="center"/>
    </xf>
    <xf numFmtId="0" fontId="68" fillId="49" borderId="63" xfId="0" applyFont="1" applyFill="1" applyBorder="1" applyAlignment="1">
      <alignment vertical="center"/>
    </xf>
    <xf numFmtId="0" fontId="18" fillId="49" borderId="47" xfId="0" applyFont="1" applyFill="1" applyBorder="1" applyAlignment="1">
      <alignment horizontal="center" vertical="center"/>
    </xf>
    <xf numFmtId="0" fontId="19" fillId="0" borderId="0" xfId="0" applyFont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55" fillId="49" borderId="26" xfId="0" applyFont="1" applyFill="1" applyBorder="1" applyAlignment="1">
      <alignment vertical="center" textRotation="90"/>
    </xf>
    <xf numFmtId="0" fontId="55" fillId="49" borderId="27" xfId="0" applyFont="1" applyFill="1" applyBorder="1" applyAlignment="1">
      <alignment vertical="center" textRotation="90"/>
    </xf>
    <xf numFmtId="0" fontId="20" fillId="49" borderId="27" xfId="0" applyFont="1" applyFill="1" applyBorder="1" applyAlignment="1">
      <alignment horizontal="center" vertical="center"/>
    </xf>
    <xf numFmtId="0" fontId="20" fillId="49" borderId="28" xfId="0" applyFont="1" applyFill="1" applyBorder="1" applyAlignment="1">
      <alignment horizontal="center" vertical="center"/>
    </xf>
    <xf numFmtId="0" fontId="20" fillId="49" borderId="29" xfId="0" applyFont="1" applyFill="1" applyBorder="1" applyAlignment="1">
      <alignment vertical="center" wrapText="1"/>
    </xf>
    <xf numFmtId="0" fontId="20" fillId="49" borderId="0" xfId="0" applyFont="1" applyFill="1" applyAlignment="1">
      <alignment vertical="center" wrapText="1"/>
    </xf>
    <xf numFmtId="0" fontId="20" fillId="49" borderId="31" xfId="0" applyFont="1" applyFill="1" applyBorder="1" applyAlignment="1">
      <alignment vertical="center" wrapText="1"/>
    </xf>
    <xf numFmtId="0" fontId="20" fillId="49" borderId="32" xfId="0" applyFont="1" applyFill="1" applyBorder="1" applyAlignment="1">
      <alignment vertical="center" wrapText="1"/>
    </xf>
    <xf numFmtId="0" fontId="18" fillId="0" borderId="228" xfId="0" applyFont="1" applyBorder="1" applyAlignment="1">
      <alignment horizontal="right" vertical="center"/>
    </xf>
    <xf numFmtId="0" fontId="18" fillId="0" borderId="229" xfId="0" applyFont="1" applyBorder="1" applyAlignment="1">
      <alignment horizontal="right" vertical="center"/>
    </xf>
    <xf numFmtId="0" fontId="55" fillId="0" borderId="75" xfId="0" applyFont="1" applyBorder="1" applyAlignment="1">
      <alignment vertical="center" textRotation="90"/>
    </xf>
    <xf numFmtId="0" fontId="55" fillId="0" borderId="69" xfId="0" applyFont="1" applyBorder="1" applyAlignment="1">
      <alignment vertical="center" textRotation="90"/>
    </xf>
    <xf numFmtId="0" fontId="20" fillId="0" borderId="69" xfId="0" applyFont="1" applyBorder="1" applyAlignment="1">
      <alignment vertical="center" wrapText="1"/>
    </xf>
    <xf numFmtId="0" fontId="55" fillId="0" borderId="41" xfId="0" applyFont="1" applyBorder="1" applyAlignment="1">
      <alignment vertical="center" textRotation="90"/>
    </xf>
    <xf numFmtId="0" fontId="31" fillId="0" borderId="0" xfId="0" applyFont="1" applyAlignment="1">
      <alignment horizontal="center" vertical="center"/>
    </xf>
    <xf numFmtId="0" fontId="31" fillId="0" borderId="27" xfId="0" applyFont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19" fillId="0" borderId="39" xfId="0" applyFont="1" applyBorder="1" applyAlignment="1">
      <alignment horizontal="center" vertical="center"/>
    </xf>
    <xf numFmtId="0" fontId="19" fillId="0" borderId="0" xfId="0" applyFont="1" applyAlignment="1">
      <alignment vertical="center" textRotation="90"/>
    </xf>
    <xf numFmtId="0" fontId="19" fillId="0" borderId="39" xfId="0" applyFont="1" applyBorder="1" applyAlignment="1">
      <alignment horizontal="right" vertical="center"/>
    </xf>
    <xf numFmtId="0" fontId="19" fillId="0" borderId="41" xfId="0" applyFont="1" applyBorder="1" applyAlignment="1">
      <alignment horizontal="right" vertical="center"/>
    </xf>
    <xf numFmtId="0" fontId="19" fillId="0" borderId="40" xfId="0" applyFont="1" applyBorder="1" applyAlignment="1">
      <alignment horizontal="right" vertical="center"/>
    </xf>
    <xf numFmtId="0" fontId="20" fillId="0" borderId="230" xfId="0" applyFont="1" applyBorder="1" applyAlignment="1">
      <alignment horizontal="center" vertical="center"/>
    </xf>
    <xf numFmtId="0" fontId="20" fillId="0" borderId="231" xfId="0" applyFont="1" applyBorder="1" applyAlignment="1">
      <alignment horizontal="center" vertical="center"/>
    </xf>
    <xf numFmtId="0" fontId="20" fillId="0" borderId="232" xfId="0" applyFont="1" applyBorder="1" applyAlignment="1">
      <alignment horizontal="center" vertical="center"/>
    </xf>
    <xf numFmtId="0" fontId="55" fillId="0" borderId="232" xfId="0" applyFont="1" applyBorder="1" applyAlignment="1">
      <alignment vertical="center" textRotation="90"/>
    </xf>
    <xf numFmtId="0" fontId="55" fillId="0" borderId="233" xfId="0" applyFont="1" applyBorder="1" applyAlignment="1">
      <alignment vertical="center" textRotation="90"/>
    </xf>
    <xf numFmtId="0" fontId="20" fillId="0" borderId="234" xfId="0" applyFont="1" applyBorder="1" applyAlignment="1">
      <alignment horizontal="center" vertical="center"/>
    </xf>
    <xf numFmtId="0" fontId="20" fillId="0" borderId="235" xfId="0" applyFont="1" applyBorder="1" applyAlignment="1">
      <alignment horizontal="center" vertical="center"/>
    </xf>
    <xf numFmtId="0" fontId="20" fillId="0" borderId="236" xfId="0" applyFont="1" applyBorder="1" applyAlignment="1">
      <alignment horizontal="center" vertical="center"/>
    </xf>
    <xf numFmtId="0" fontId="55" fillId="0" borderId="46" xfId="0" applyFont="1" applyBorder="1" applyAlignment="1">
      <alignment vertical="center" textRotation="90"/>
    </xf>
    <xf numFmtId="0" fontId="18" fillId="0" borderId="64" xfId="0" applyFont="1" applyBorder="1" applyAlignment="1">
      <alignment vertical="center"/>
    </xf>
    <xf numFmtId="0" fontId="19" fillId="0" borderId="64" xfId="0" applyFont="1" applyBorder="1" applyAlignment="1">
      <alignment horizontal="right" vertical="center"/>
    </xf>
    <xf numFmtId="0" fontId="18" fillId="0" borderId="237" xfId="0" applyFont="1" applyBorder="1" applyAlignment="1">
      <alignment horizontal="center" vertical="center"/>
    </xf>
    <xf numFmtId="0" fontId="18" fillId="32" borderId="57" xfId="0" applyFont="1" applyFill="1" applyBorder="1" applyAlignment="1">
      <alignment horizontal="center" vertical="center"/>
    </xf>
    <xf numFmtId="0" fontId="18" fillId="32" borderId="51" xfId="0" applyFont="1" applyFill="1" applyBorder="1" applyAlignment="1">
      <alignment horizontal="center" vertical="center"/>
    </xf>
    <xf numFmtId="0" fontId="20" fillId="32" borderId="39" xfId="0" applyFont="1" applyFill="1" applyBorder="1" applyAlignment="1">
      <alignment horizontal="center" vertical="center"/>
    </xf>
    <xf numFmtId="0" fontId="20" fillId="32" borderId="44" xfId="0" applyFont="1" applyFill="1" applyBorder="1" applyAlignment="1">
      <alignment horizontal="center" vertical="center"/>
    </xf>
    <xf numFmtId="0" fontId="49" fillId="0" borderId="68" xfId="0" applyFont="1" applyBorder="1" applyAlignment="1">
      <alignment vertical="center" textRotation="90" wrapText="1"/>
    </xf>
    <xf numFmtId="0" fontId="24" fillId="0" borderId="46" xfId="0" applyFont="1" applyBorder="1" applyAlignment="1">
      <alignment vertical="center" textRotation="90"/>
    </xf>
    <xf numFmtId="0" fontId="24" fillId="0" borderId="44" xfId="0" applyFont="1" applyBorder="1" applyAlignment="1">
      <alignment vertical="center"/>
    </xf>
    <xf numFmtId="0" fontId="24" fillId="0" borderId="39" xfId="0" applyFont="1" applyBorder="1" applyAlignment="1">
      <alignment vertical="center"/>
    </xf>
    <xf numFmtId="0" fontId="18" fillId="0" borderId="227" xfId="0" applyFont="1" applyBorder="1" applyAlignment="1">
      <alignment horizontal="right" vertical="center"/>
    </xf>
    <xf numFmtId="0" fontId="49" fillId="0" borderId="41" xfId="0" applyFont="1" applyBorder="1" applyAlignment="1">
      <alignment vertical="center" textRotation="90" wrapText="1"/>
    </xf>
    <xf numFmtId="0" fontId="19" fillId="0" borderId="64" xfId="0" applyFont="1" applyBorder="1" applyAlignment="1">
      <alignment vertical="center" textRotation="90"/>
    </xf>
    <xf numFmtId="0" fontId="49" fillId="0" borderId="64" xfId="0" applyFont="1" applyBorder="1" applyAlignment="1">
      <alignment vertical="center" textRotation="90" wrapText="1"/>
    </xf>
    <xf numFmtId="0" fontId="49" fillId="0" borderId="238" xfId="0" applyFont="1" applyBorder="1" applyAlignment="1">
      <alignment vertical="center" textRotation="90" wrapText="1"/>
    </xf>
    <xf numFmtId="0" fontId="18" fillId="0" borderId="239" xfId="0" applyFont="1" applyBorder="1" applyAlignment="1">
      <alignment horizontal="right" vertical="center"/>
    </xf>
    <xf numFmtId="0" fontId="20" fillId="0" borderId="240" xfId="0" applyFont="1" applyBorder="1" applyAlignment="1">
      <alignment horizontal="center" vertical="center"/>
    </xf>
    <xf numFmtId="0" fontId="24" fillId="0" borderId="68" xfId="0" applyFont="1" applyBorder="1" applyAlignment="1">
      <alignment vertical="center" textRotation="90"/>
    </xf>
    <xf numFmtId="0" fontId="24" fillId="0" borderId="56" xfId="0" applyFont="1" applyBorder="1" applyAlignment="1">
      <alignment vertical="center" textRotation="90"/>
    </xf>
    <xf numFmtId="0" fontId="18" fillId="16" borderId="241" xfId="0" applyFont="1" applyFill="1" applyBorder="1"/>
    <xf numFmtId="0" fontId="18" fillId="16" borderId="148" xfId="0" applyFont="1" applyFill="1" applyBorder="1"/>
    <xf numFmtId="0" fontId="18" fillId="16" borderId="242" xfId="0" applyFont="1" applyFill="1" applyBorder="1"/>
    <xf numFmtId="0" fontId="70" fillId="16" borderId="148" xfId="0" applyFont="1" applyFill="1" applyBorder="1"/>
    <xf numFmtId="0" fontId="71" fillId="16" borderId="0" xfId="0" applyFont="1" applyFill="1"/>
    <xf numFmtId="0" fontId="18" fillId="0" borderId="0" xfId="0" applyFont="1" applyAlignment="1">
      <alignment horizontal="right" vertical="center"/>
    </xf>
    <xf numFmtId="0" fontId="18" fillId="0" borderId="0" xfId="0" applyFont="1" applyAlignment="1">
      <alignment horizontal="center" vertical="center"/>
    </xf>
    <xf numFmtId="0" fontId="0" fillId="0" borderId="0" xfId="0"/>
    <xf numFmtId="0" fontId="18" fillId="0" borderId="32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20" fillId="49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0" fillId="16" borderId="0" xfId="0" applyFont="1" applyFill="1" applyAlignment="1">
      <alignment horizontal="center" vertical="center"/>
    </xf>
    <xf numFmtId="0" fontId="0" fillId="0" borderId="0" xfId="0"/>
    <xf numFmtId="0" fontId="18" fillId="16" borderId="0" xfId="0" applyFont="1" applyFill="1" applyAlignment="1">
      <alignment horizontal="center" vertical="center"/>
    </xf>
    <xf numFmtId="0" fontId="18" fillId="16" borderId="27" xfId="0" applyFont="1" applyFill="1" applyBorder="1" applyAlignment="1">
      <alignment horizontal="center" vertical="center"/>
    </xf>
    <xf numFmtId="0" fontId="20" fillId="49" borderId="0" xfId="0" applyFont="1" applyFill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right" vertical="center"/>
    </xf>
    <xf numFmtId="0" fontId="18" fillId="0" borderId="0" xfId="0" applyFont="1" applyBorder="1" applyAlignment="1">
      <alignment vertical="center" textRotation="90"/>
    </xf>
    <xf numFmtId="0" fontId="20" fillId="0" borderId="0" xfId="0" applyFont="1" applyBorder="1" applyAlignment="1">
      <alignment vertical="center" textRotation="90"/>
    </xf>
    <xf numFmtId="0" fontId="20" fillId="0" borderId="68" xfId="0" applyFont="1" applyBorder="1" applyAlignment="1">
      <alignment vertical="center" textRotation="90"/>
    </xf>
    <xf numFmtId="0" fontId="18" fillId="0" borderId="0" xfId="0" applyFont="1" applyBorder="1" applyAlignment="1">
      <alignment vertical="center"/>
    </xf>
    <xf numFmtId="0" fontId="18" fillId="0" borderId="243" xfId="0" applyFont="1" applyBorder="1" applyAlignment="1">
      <alignment horizontal="center" vertical="center"/>
    </xf>
    <xf numFmtId="0" fontId="18" fillId="0" borderId="244" xfId="0" applyFont="1" applyBorder="1" applyAlignment="1">
      <alignment horizontal="center" vertical="center"/>
    </xf>
    <xf numFmtId="0" fontId="18" fillId="0" borderId="245" xfId="0" applyFont="1" applyBorder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right" vertical="center"/>
    </xf>
    <xf numFmtId="0" fontId="19" fillId="0" borderId="0" xfId="0" applyFont="1" applyFill="1" applyAlignment="1">
      <alignment textRotation="90"/>
    </xf>
    <xf numFmtId="0" fontId="18" fillId="0" borderId="142" xfId="0" applyFont="1" applyFill="1" applyBorder="1" applyAlignment="1">
      <alignment horizontal="center" vertical="center"/>
    </xf>
    <xf numFmtId="0" fontId="24" fillId="0" borderId="0" xfId="0" applyFont="1" applyFill="1" applyAlignment="1">
      <alignment vertical="center" textRotation="90"/>
    </xf>
    <xf numFmtId="0" fontId="18" fillId="0" borderId="0" xfId="0" applyFont="1" applyFill="1" applyAlignment="1">
      <alignment vertical="center" textRotation="90"/>
    </xf>
    <xf numFmtId="0" fontId="31" fillId="49" borderId="0" xfId="0" applyFont="1" applyFill="1" applyAlignment="1">
      <alignment vertical="center"/>
    </xf>
    <xf numFmtId="0" fontId="31" fillId="49" borderId="44" xfId="0" applyFont="1" applyFill="1" applyBorder="1" applyAlignment="1">
      <alignment vertical="center"/>
    </xf>
    <xf numFmtId="0" fontId="31" fillId="49" borderId="63" xfId="0" applyFont="1" applyFill="1" applyBorder="1" applyAlignment="1">
      <alignment vertical="center"/>
    </xf>
    <xf numFmtId="0" fontId="31" fillId="49" borderId="39" xfId="0" applyFont="1" applyFill="1" applyBorder="1" applyAlignment="1">
      <alignment vertical="center"/>
    </xf>
    <xf numFmtId="0" fontId="20" fillId="0" borderId="246" xfId="0" applyFont="1" applyBorder="1" applyAlignment="1">
      <alignment horizontal="center" vertical="center"/>
    </xf>
    <xf numFmtId="0" fontId="20" fillId="0" borderId="97" xfId="0" applyFont="1" applyBorder="1" applyAlignment="1">
      <alignment horizontal="center" vertical="center"/>
    </xf>
    <xf numFmtId="0" fontId="18" fillId="0" borderId="213" xfId="0" applyFont="1" applyBorder="1" applyAlignment="1">
      <alignment vertical="center" textRotation="90"/>
    </xf>
    <xf numFmtId="0" fontId="20" fillId="0" borderId="3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vertical="center" textRotation="90"/>
    </xf>
    <xf numFmtId="0" fontId="18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8" fillId="0" borderId="30" xfId="0" applyFont="1" applyFill="1" applyBorder="1" applyAlignment="1">
      <alignment horizontal="center" vertical="center"/>
    </xf>
    <xf numFmtId="0" fontId="20" fillId="0" borderId="30" xfId="0" applyFont="1" applyFill="1" applyBorder="1" applyAlignment="1">
      <alignment vertical="center"/>
    </xf>
    <xf numFmtId="0" fontId="18" fillId="0" borderId="212" xfId="0" applyFont="1" applyBorder="1" applyAlignment="1">
      <alignment horizontal="right" vertical="center"/>
    </xf>
    <xf numFmtId="0" fontId="18" fillId="0" borderId="0" xfId="0" applyFont="1" applyBorder="1" applyAlignment="1">
      <alignment vertical="center" wrapText="1"/>
    </xf>
    <xf numFmtId="0" fontId="18" fillId="0" borderId="38" xfId="0" applyFont="1" applyBorder="1" applyAlignment="1">
      <alignment vertical="center" wrapText="1"/>
    </xf>
    <xf numFmtId="0" fontId="18" fillId="0" borderId="49" xfId="0" applyFont="1" applyBorder="1" applyAlignment="1">
      <alignment vertical="center"/>
    </xf>
    <xf numFmtId="0" fontId="18" fillId="0" borderId="0" xfId="0" applyFont="1" applyBorder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0" fillId="0" borderId="0" xfId="0"/>
    <xf numFmtId="0" fontId="18" fillId="0" borderId="0" xfId="0" applyFont="1" applyAlignment="1">
      <alignment horizontal="right" vertical="center"/>
    </xf>
    <xf numFmtId="0" fontId="20" fillId="12" borderId="0" xfId="0" applyFont="1" applyFill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3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18" fillId="0" borderId="247" xfId="0" applyFont="1" applyBorder="1" applyAlignment="1">
      <alignment horizontal="right" vertical="center"/>
    </xf>
    <xf numFmtId="0" fontId="18" fillId="0" borderId="248" xfId="0" applyFont="1" applyBorder="1" applyAlignment="1">
      <alignment horizontal="right" vertical="center"/>
    </xf>
    <xf numFmtId="0" fontId="18" fillId="0" borderId="249" xfId="0" applyFont="1" applyBorder="1" applyAlignment="1">
      <alignment horizontal="right" vertical="center"/>
    </xf>
    <xf numFmtId="0" fontId="18" fillId="0" borderId="39" xfId="0" applyFont="1" applyBorder="1" applyAlignment="1">
      <alignment horizontal="center" vertical="center"/>
    </xf>
    <xf numFmtId="0" fontId="18" fillId="0" borderId="44" xfId="0" applyFont="1" applyBorder="1" applyAlignment="1">
      <alignment horizontal="center" vertical="center"/>
    </xf>
    <xf numFmtId="0" fontId="18" fillId="0" borderId="3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4" fillId="6" borderId="0" xfId="0" applyFont="1" applyFill="1" applyAlignment="1">
      <alignment horizontal="left"/>
    </xf>
    <xf numFmtId="0" fontId="0" fillId="0" borderId="0" xfId="0" applyFill="1"/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left"/>
    </xf>
    <xf numFmtId="0" fontId="18" fillId="0" borderId="0" xfId="0" applyFont="1" applyFill="1" applyAlignment="1">
      <alignment vertical="center"/>
    </xf>
    <xf numFmtId="0" fontId="18" fillId="0" borderId="250" xfId="0" applyFont="1" applyBorder="1" applyAlignment="1">
      <alignment horizontal="center" vertical="center"/>
    </xf>
    <xf numFmtId="0" fontId="25" fillId="0" borderId="38" xfId="0" applyFont="1" applyBorder="1" applyAlignment="1">
      <alignment vertical="top"/>
    </xf>
    <xf numFmtId="0" fontId="18" fillId="0" borderId="38" xfId="0" applyFont="1" applyFill="1" applyBorder="1" applyAlignment="1">
      <alignment vertical="center"/>
    </xf>
    <xf numFmtId="0" fontId="25" fillId="0" borderId="0" xfId="0" applyFont="1" applyBorder="1" applyAlignment="1">
      <alignment vertical="top"/>
    </xf>
    <xf numFmtId="0" fontId="18" fillId="0" borderId="39" xfId="0" applyFont="1" applyBorder="1" applyAlignment="1">
      <alignment vertical="center"/>
    </xf>
    <xf numFmtId="0" fontId="18" fillId="0" borderId="62" xfId="0" applyFont="1" applyBorder="1" applyAlignment="1">
      <alignment vertical="center"/>
    </xf>
    <xf numFmtId="0" fontId="18" fillId="0" borderId="32" xfId="0" applyFont="1" applyBorder="1" applyAlignment="1">
      <alignment vertical="center"/>
    </xf>
    <xf numFmtId="0" fontId="18" fillId="0" borderId="50" xfId="0" applyFont="1" applyBorder="1" applyAlignment="1">
      <alignment vertical="center"/>
    </xf>
    <xf numFmtId="0" fontId="18" fillId="0" borderId="34" xfId="0" applyFont="1" applyBorder="1" applyAlignment="1">
      <alignment vertical="center"/>
    </xf>
    <xf numFmtId="0" fontId="31" fillId="0" borderId="0" xfId="0" applyFont="1" applyFill="1" applyAlignment="1">
      <alignment vertical="center" wrapText="1"/>
    </xf>
    <xf numFmtId="0" fontId="74" fillId="0" borderId="0" xfId="0" applyFont="1" applyAlignment="1">
      <alignment vertical="center"/>
    </xf>
    <xf numFmtId="0" fontId="0" fillId="5" borderId="0" xfId="0" applyFill="1" applyAlignment="1">
      <alignment horizontal="right" vertical="center" wrapText="1"/>
    </xf>
    <xf numFmtId="1" fontId="4" fillId="0" borderId="0" xfId="0" applyNumberFormat="1" applyFont="1" applyFill="1"/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164" fontId="0" fillId="0" borderId="0" xfId="0" applyNumberFormat="1" applyFill="1"/>
    <xf numFmtId="166" fontId="0" fillId="0" borderId="0" xfId="0" applyNumberFormat="1" applyFill="1"/>
    <xf numFmtId="165" fontId="4" fillId="0" borderId="4" xfId="0" applyNumberFormat="1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0" xfId="0" applyFill="1" applyAlignment="1">
      <alignment horizontal="right" vertical="center" wrapText="1"/>
    </xf>
    <xf numFmtId="0" fontId="0" fillId="0" borderId="0" xfId="0" applyFill="1" applyAlignment="1">
      <alignment horizontal="center" vertical="center" wrapText="1"/>
    </xf>
    <xf numFmtId="164" fontId="0" fillId="53" borderId="0" xfId="0" applyNumberFormat="1" applyFill="1"/>
    <xf numFmtId="164" fontId="4" fillId="53" borderId="0" xfId="0" applyNumberFormat="1" applyFont="1" applyFill="1" applyAlignment="1">
      <alignment horizontal="center" vertical="center" wrapText="1"/>
    </xf>
    <xf numFmtId="164" fontId="0" fillId="53" borderId="0" xfId="0" applyNumberFormat="1" applyFill="1" applyAlignment="1">
      <alignment horizontal="center" vertical="center" wrapText="1"/>
    </xf>
    <xf numFmtId="0" fontId="0" fillId="53" borderId="0" xfId="0" applyFill="1"/>
    <xf numFmtId="164" fontId="4" fillId="54" borderId="0" xfId="0" applyNumberFormat="1" applyFont="1" applyFill="1"/>
    <xf numFmtId="164" fontId="0" fillId="54" borderId="0" xfId="0" applyNumberFormat="1" applyFill="1"/>
    <xf numFmtId="164" fontId="65" fillId="53" borderId="0" xfId="0" applyNumberFormat="1" applyFont="1" applyFill="1"/>
    <xf numFmtId="164" fontId="0" fillId="55" borderId="0" xfId="0" applyNumberFormat="1" applyFill="1"/>
    <xf numFmtId="164" fontId="58" fillId="53" borderId="0" xfId="0" applyNumberFormat="1" applyFont="1" applyFill="1"/>
    <xf numFmtId="164" fontId="6" fillId="54" borderId="0" xfId="0" applyNumberFormat="1" applyFont="1" applyFill="1"/>
    <xf numFmtId="0" fontId="0" fillId="55" borderId="0" xfId="0" applyFill="1"/>
    <xf numFmtId="0" fontId="18" fillId="0" borderId="64" xfId="0" applyFont="1" applyFill="1" applyBorder="1" applyAlignment="1">
      <alignment horizontal="center" vertical="center"/>
    </xf>
    <xf numFmtId="0" fontId="18" fillId="0" borderId="39" xfId="0" applyFont="1" applyFill="1" applyBorder="1" applyAlignment="1">
      <alignment horizontal="center" vertical="center"/>
    </xf>
    <xf numFmtId="0" fontId="18" fillId="0" borderId="38" xfId="0" applyFont="1" applyFill="1" applyBorder="1" applyAlignment="1">
      <alignment horizontal="center" vertical="center"/>
    </xf>
    <xf numFmtId="0" fontId="18" fillId="0" borderId="64" xfId="0" applyFont="1" applyFill="1" applyBorder="1" applyAlignment="1">
      <alignment horizontal="right" vertical="center"/>
    </xf>
    <xf numFmtId="0" fontId="18" fillId="0" borderId="39" xfId="0" applyFont="1" applyFill="1" applyBorder="1" applyAlignment="1">
      <alignment horizontal="right" vertical="center"/>
    </xf>
    <xf numFmtId="0" fontId="19" fillId="0" borderId="77" xfId="0" applyFont="1" applyFill="1" applyBorder="1" applyAlignment="1">
      <alignment vertical="center" textRotation="90" wrapText="1"/>
    </xf>
    <xf numFmtId="0" fontId="19" fillId="0" borderId="0" xfId="0" applyFont="1" applyFill="1" applyBorder="1" applyAlignment="1">
      <alignment vertical="center" textRotation="90" wrapText="1"/>
    </xf>
    <xf numFmtId="0" fontId="55" fillId="0" borderId="130" xfId="0" applyFont="1" applyBorder="1" applyAlignment="1">
      <alignment vertical="center" textRotation="90"/>
    </xf>
    <xf numFmtId="0" fontId="19" fillId="0" borderId="73" xfId="0" applyFont="1" applyFill="1" applyBorder="1" applyAlignment="1">
      <alignment vertical="center" textRotation="90" wrapText="1"/>
    </xf>
    <xf numFmtId="0" fontId="19" fillId="0" borderId="0" xfId="0" applyFont="1" applyFill="1" applyAlignment="1">
      <alignment vertical="center" textRotation="90" wrapText="1"/>
    </xf>
    <xf numFmtId="0" fontId="20" fillId="0" borderId="77" xfId="0" applyFont="1" applyBorder="1" applyAlignment="1">
      <alignment horizontal="center" vertical="center"/>
    </xf>
    <xf numFmtId="0" fontId="18" fillId="33" borderId="26" xfId="0" applyFont="1" applyFill="1" applyBorder="1" applyAlignment="1">
      <alignment horizontal="center" vertical="center"/>
    </xf>
    <xf numFmtId="0" fontId="18" fillId="33" borderId="0" xfId="0" applyFont="1" applyFill="1" applyBorder="1" applyAlignment="1">
      <alignment vertical="center"/>
    </xf>
    <xf numFmtId="0" fontId="18" fillId="33" borderId="0" xfId="0" applyFont="1" applyFill="1" applyBorder="1" applyAlignment="1">
      <alignment horizontal="right" vertical="center"/>
    </xf>
    <xf numFmtId="0" fontId="18" fillId="33" borderId="0" xfId="0" applyFont="1" applyFill="1" applyBorder="1" applyAlignment="1">
      <alignment horizontal="center" vertical="center"/>
    </xf>
    <xf numFmtId="0" fontId="18" fillId="0" borderId="253" xfId="0" applyFont="1" applyBorder="1" applyAlignment="1">
      <alignment horizontal="right" vertical="center"/>
    </xf>
    <xf numFmtId="0" fontId="18" fillId="0" borderId="253" xfId="0" applyFont="1" applyBorder="1" applyAlignment="1">
      <alignment horizontal="center" vertical="center"/>
    </xf>
    <xf numFmtId="0" fontId="63" fillId="32" borderId="0" xfId="0" applyFont="1" applyFill="1" applyAlignment="1">
      <alignment horizontal="center"/>
    </xf>
    <xf numFmtId="0" fontId="65" fillId="32" borderId="0" xfId="0" applyNumberFormat="1" applyFont="1" applyFill="1" applyAlignment="1">
      <alignment horizontal="center" vertical="center" wrapText="1"/>
    </xf>
    <xf numFmtId="0" fontId="18" fillId="0" borderId="44" xfId="0" applyFont="1" applyBorder="1" applyAlignment="1">
      <alignment vertical="center"/>
    </xf>
    <xf numFmtId="0" fontId="4" fillId="0" borderId="0" xfId="0" applyFont="1" applyFill="1" applyAlignment="1">
      <alignment horizontal="center" vertical="center" wrapText="1"/>
    </xf>
    <xf numFmtId="0" fontId="18" fillId="0" borderId="91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20" fillId="0" borderId="0" xfId="0" applyFont="1" applyBorder="1" applyAlignment="1">
      <alignment horizontal="right" vertical="center"/>
    </xf>
    <xf numFmtId="0" fontId="31" fillId="0" borderId="0" xfId="0" applyFont="1" applyBorder="1" applyAlignment="1">
      <alignment horizontal="center" vertical="center"/>
    </xf>
    <xf numFmtId="0" fontId="18" fillId="0" borderId="68" xfId="0" applyFont="1" applyBorder="1" applyAlignment="1">
      <alignment vertical="center"/>
    </xf>
    <xf numFmtId="0" fontId="18" fillId="0" borderId="27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8" fillId="0" borderId="0" xfId="0" applyFont="1" applyAlignment="1">
      <alignment horizontal="left" vertical="center"/>
    </xf>
    <xf numFmtId="0" fontId="0" fillId="0" borderId="0" xfId="0"/>
    <xf numFmtId="0" fontId="18" fillId="0" borderId="32" xfId="0" applyFont="1" applyBorder="1" applyAlignment="1">
      <alignment horizontal="center" vertical="center"/>
    </xf>
    <xf numFmtId="0" fontId="18" fillId="0" borderId="0" xfId="0" applyFont="1" applyBorder="1" applyAlignment="1">
      <alignment textRotation="90"/>
    </xf>
    <xf numFmtId="0" fontId="25" fillId="0" borderId="41" xfId="0" applyFont="1" applyBorder="1" applyAlignment="1">
      <alignment vertical="top"/>
    </xf>
    <xf numFmtId="0" fontId="18" fillId="0" borderId="41" xfId="0" applyFont="1" applyFill="1" applyBorder="1" applyAlignment="1">
      <alignment horizontal="right" vertical="center"/>
    </xf>
    <xf numFmtId="0" fontId="18" fillId="0" borderId="41" xfId="0" applyFont="1" applyFill="1" applyBorder="1" applyAlignment="1">
      <alignment vertical="center"/>
    </xf>
    <xf numFmtId="0" fontId="18" fillId="0" borderId="41" xfId="0" applyFont="1" applyFill="1" applyBorder="1" applyAlignment="1">
      <alignment horizontal="center" vertical="center"/>
    </xf>
    <xf numFmtId="0" fontId="24" fillId="0" borderId="105" xfId="0" applyFont="1" applyBorder="1" applyAlignment="1">
      <alignment vertical="center" textRotation="90" wrapText="1"/>
    </xf>
    <xf numFmtId="0" fontId="24" fillId="0" borderId="0" xfId="0" applyFont="1" applyAlignment="1">
      <alignment vertical="center" textRotation="90" wrapText="1"/>
    </xf>
    <xf numFmtId="0" fontId="0" fillId="0" borderId="38" xfId="0" applyBorder="1" applyAlignment="1"/>
    <xf numFmtId="0" fontId="0" fillId="0" borderId="0" xfId="0" applyAlignment="1"/>
    <xf numFmtId="0" fontId="20" fillId="0" borderId="91" xfId="0" applyFont="1" applyBorder="1" applyAlignment="1">
      <alignment vertical="center"/>
    </xf>
    <xf numFmtId="0" fontId="18" fillId="0" borderId="240" xfId="0" applyFont="1" applyBorder="1" applyAlignment="1">
      <alignment horizontal="right" vertical="center"/>
    </xf>
    <xf numFmtId="0" fontId="18" fillId="0" borderId="123" xfId="0" applyFont="1" applyBorder="1" applyAlignment="1">
      <alignment vertical="center"/>
    </xf>
    <xf numFmtId="0" fontId="18" fillId="0" borderId="119" xfId="0" applyFont="1" applyBorder="1" applyAlignment="1">
      <alignment vertical="center"/>
    </xf>
    <xf numFmtId="0" fontId="18" fillId="0" borderId="79" xfId="0" applyFont="1" applyBorder="1" applyAlignment="1">
      <alignment vertical="center"/>
    </xf>
    <xf numFmtId="0" fontId="18" fillId="0" borderId="67" xfId="0" applyFont="1" applyBorder="1" applyAlignment="1">
      <alignment vertical="center"/>
    </xf>
    <xf numFmtId="0" fontId="18" fillId="0" borderId="98" xfId="0" applyFont="1" applyBorder="1" applyAlignment="1">
      <alignment vertical="center"/>
    </xf>
    <xf numFmtId="0" fontId="20" fillId="0" borderId="39" xfId="0" applyFont="1" applyBorder="1" applyAlignment="1">
      <alignment vertical="center"/>
    </xf>
    <xf numFmtId="0" fontId="20" fillId="0" borderId="62" xfId="0" applyFont="1" applyBorder="1" applyAlignment="1">
      <alignment vertical="center"/>
    </xf>
    <xf numFmtId="0" fontId="20" fillId="0" borderId="32" xfId="0" applyFont="1" applyBorder="1" applyAlignment="1">
      <alignment vertical="center"/>
    </xf>
    <xf numFmtId="0" fontId="18" fillId="0" borderId="35" xfId="0" applyFont="1" applyBorder="1" applyAlignment="1">
      <alignment vertical="center"/>
    </xf>
    <xf numFmtId="0" fontId="18" fillId="0" borderId="37" xfId="0" applyFont="1" applyBorder="1" applyAlignment="1">
      <alignment vertical="center"/>
    </xf>
    <xf numFmtId="0" fontId="31" fillId="0" borderId="91" xfId="0" applyFont="1" applyBorder="1" applyAlignment="1">
      <alignment horizontal="center" vertical="center"/>
    </xf>
    <xf numFmtId="0" fontId="42" fillId="0" borderId="0" xfId="0" applyFont="1" applyAlignment="1">
      <alignment vertical="center" wrapText="1"/>
    </xf>
    <xf numFmtId="0" fontId="0" fillId="0" borderId="0" xfId="0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0" fillId="0" borderId="0" xfId="0" applyFont="1" applyFill="1"/>
    <xf numFmtId="0" fontId="4" fillId="0" borderId="0" xfId="0" applyFont="1" applyFill="1"/>
    <xf numFmtId="0" fontId="4" fillId="0" borderId="0" xfId="0" applyFont="1" applyFill="1" applyAlignment="1">
      <alignment horizontal="center"/>
    </xf>
    <xf numFmtId="0" fontId="58" fillId="0" borderId="0" xfId="0" applyFont="1" applyFill="1" applyAlignment="1">
      <alignment horizontal="left"/>
    </xf>
    <xf numFmtId="0" fontId="18" fillId="0" borderId="254" xfId="0" applyFont="1" applyBorder="1" applyAlignment="1">
      <alignment horizontal="center" vertical="center"/>
    </xf>
    <xf numFmtId="0" fontId="18" fillId="0" borderId="76" xfId="0" applyFont="1" applyBorder="1" applyAlignment="1">
      <alignment horizontal="center" vertical="center"/>
    </xf>
    <xf numFmtId="0" fontId="18" fillId="0" borderId="255" xfId="0" applyFont="1" applyBorder="1" applyAlignment="1">
      <alignment horizontal="center" vertical="center"/>
    </xf>
    <xf numFmtId="0" fontId="18" fillId="0" borderId="256" xfId="0" applyFont="1" applyBorder="1" applyAlignment="1">
      <alignment horizontal="center" vertical="center"/>
    </xf>
    <xf numFmtId="0" fontId="18" fillId="0" borderId="257" xfId="0" applyFont="1" applyBorder="1" applyAlignment="1">
      <alignment horizontal="center" vertical="center"/>
    </xf>
    <xf numFmtId="0" fontId="18" fillId="0" borderId="258" xfId="0" applyFont="1" applyBorder="1" applyAlignment="1">
      <alignment horizontal="center" vertical="center"/>
    </xf>
    <xf numFmtId="0" fontId="18" fillId="0" borderId="259" xfId="0" applyFont="1" applyBorder="1" applyAlignment="1">
      <alignment horizontal="center" vertical="center"/>
    </xf>
    <xf numFmtId="49" fontId="0" fillId="5" borderId="0" xfId="0" applyNumberFormat="1" applyFill="1"/>
    <xf numFmtId="49" fontId="0" fillId="6" borderId="0" xfId="0" applyNumberFormat="1" applyFill="1"/>
    <xf numFmtId="164" fontId="0" fillId="5" borderId="0" xfId="0" applyNumberFormat="1" applyFont="1" applyFill="1"/>
    <xf numFmtId="2" fontId="11" fillId="5" borderId="0" xfId="0" applyNumberFormat="1" applyFont="1" applyFill="1"/>
    <xf numFmtId="2" fontId="0" fillId="6" borderId="0" xfId="0" applyNumberFormat="1" applyFill="1"/>
    <xf numFmtId="2" fontId="0" fillId="5" borderId="0" xfId="0" applyNumberFormat="1" applyFill="1"/>
    <xf numFmtId="0" fontId="28" fillId="0" borderId="0" xfId="0" applyFont="1" applyAlignment="1">
      <alignment vertical="center" textRotation="90" wrapText="1"/>
    </xf>
    <xf numFmtId="0" fontId="18" fillId="8" borderId="0" xfId="0" applyFont="1" applyFill="1" applyBorder="1" applyAlignment="1">
      <alignment horizontal="center" vertical="center"/>
    </xf>
    <xf numFmtId="0" fontId="18" fillId="19" borderId="0" xfId="0" applyFont="1" applyFill="1" applyBorder="1" applyAlignment="1">
      <alignment horizontal="center" vertical="center"/>
    </xf>
    <xf numFmtId="0" fontId="11" fillId="6" borderId="0" xfId="0" applyFont="1" applyFill="1"/>
    <xf numFmtId="49" fontId="11" fillId="6" borderId="0" xfId="0" applyNumberFormat="1" applyFont="1" applyFill="1"/>
    <xf numFmtId="0" fontId="18" fillId="16" borderId="0" xfId="0" applyFont="1" applyFill="1" applyBorder="1" applyAlignment="1">
      <alignment vertical="center"/>
    </xf>
    <xf numFmtId="0" fontId="18" fillId="8" borderId="26" xfId="0" applyFont="1" applyFill="1" applyBorder="1" applyAlignment="1">
      <alignment horizontal="center" vertical="center"/>
    </xf>
    <xf numFmtId="0" fontId="18" fillId="8" borderId="27" xfId="0" applyFont="1" applyFill="1" applyBorder="1" applyAlignment="1">
      <alignment horizontal="center" vertical="center"/>
    </xf>
    <xf numFmtId="0" fontId="18" fillId="8" borderId="28" xfId="0" applyFont="1" applyFill="1" applyBorder="1" applyAlignment="1">
      <alignment horizontal="center" vertical="center"/>
    </xf>
    <xf numFmtId="0" fontId="18" fillId="0" borderId="263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65" xfId="0" applyFont="1" applyBorder="1" applyAlignment="1">
      <alignment horizontal="center" vertical="center"/>
    </xf>
    <xf numFmtId="0" fontId="68" fillId="0" borderId="102" xfId="0" applyFont="1" applyFill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18" fillId="8" borderId="27" xfId="0" applyFont="1" applyFill="1" applyBorder="1" applyAlignment="1">
      <alignment vertical="center"/>
    </xf>
    <xf numFmtId="0" fontId="18" fillId="8" borderId="0" xfId="0" applyFont="1" applyFill="1" applyBorder="1" applyAlignment="1">
      <alignment vertical="center"/>
    </xf>
    <xf numFmtId="0" fontId="18" fillId="8" borderId="38" xfId="0" applyFont="1" applyFill="1" applyBorder="1" applyAlignment="1">
      <alignment horizontal="center" vertical="center"/>
    </xf>
    <xf numFmtId="0" fontId="18" fillId="8" borderId="39" xfId="0" applyFont="1" applyFill="1" applyBorder="1" applyAlignment="1">
      <alignment horizontal="center" vertical="center"/>
    </xf>
    <xf numFmtId="0" fontId="18" fillId="8" borderId="123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18" fillId="16" borderId="267" xfId="0" applyFont="1" applyFill="1" applyBorder="1" applyAlignment="1">
      <alignment vertical="center"/>
    </xf>
    <xf numFmtId="0" fontId="18" fillId="16" borderId="268" xfId="0" applyFont="1" applyFill="1" applyBorder="1" applyAlignment="1">
      <alignment vertical="center"/>
    </xf>
    <xf numFmtId="0" fontId="18" fillId="16" borderId="33" xfId="0" applyFont="1" applyFill="1" applyBorder="1" applyAlignment="1">
      <alignment vertical="center"/>
    </xf>
    <xf numFmtId="0" fontId="18" fillId="0" borderId="14" xfId="0" applyFont="1" applyFill="1" applyBorder="1" applyAlignment="1">
      <alignment horizontal="center" vertical="center"/>
    </xf>
    <xf numFmtId="0" fontId="18" fillId="0" borderId="114" xfId="0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/>
    </xf>
    <xf numFmtId="0" fontId="18" fillId="0" borderId="270" xfId="0" applyFont="1" applyBorder="1" applyAlignment="1">
      <alignment horizontal="center" vertical="center"/>
    </xf>
    <xf numFmtId="0" fontId="18" fillId="0" borderId="271" xfId="0" applyFont="1" applyBorder="1" applyAlignment="1">
      <alignment horizontal="center" vertical="center"/>
    </xf>
    <xf numFmtId="0" fontId="18" fillId="0" borderId="272" xfId="0" applyFont="1" applyBorder="1" applyAlignment="1">
      <alignment horizontal="center" vertical="center"/>
    </xf>
    <xf numFmtId="0" fontId="18" fillId="0" borderId="74" xfId="0" applyFont="1" applyBorder="1" applyAlignment="1">
      <alignment horizontal="center" vertical="center"/>
    </xf>
    <xf numFmtId="0" fontId="18" fillId="0" borderId="274" xfId="0" applyFont="1" applyBorder="1" applyAlignment="1">
      <alignment horizontal="center" vertical="center"/>
    </xf>
    <xf numFmtId="0" fontId="18" fillId="0" borderId="275" xfId="0" applyFont="1" applyBorder="1" applyAlignment="1">
      <alignment horizontal="center" vertical="center"/>
    </xf>
    <xf numFmtId="0" fontId="18" fillId="0" borderId="107" xfId="0" applyFont="1" applyFill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18" fillId="19" borderId="163" xfId="0" applyFont="1" applyFill="1" applyBorder="1" applyAlignment="1">
      <alignment horizontal="center" vertical="center"/>
    </xf>
    <xf numFmtId="0" fontId="18" fillId="19" borderId="139" xfId="0" applyFont="1" applyFill="1" applyBorder="1" applyAlignment="1">
      <alignment horizontal="center" vertical="center"/>
    </xf>
    <xf numFmtId="0" fontId="18" fillId="0" borderId="285" xfId="0" applyFont="1" applyBorder="1" applyAlignment="1">
      <alignment horizontal="center" vertical="center"/>
    </xf>
    <xf numFmtId="0" fontId="18" fillId="0" borderId="286" xfId="0" applyFont="1" applyBorder="1" applyAlignment="1">
      <alignment horizontal="center" vertical="center"/>
    </xf>
    <xf numFmtId="0" fontId="18" fillId="0" borderId="105" xfId="0" applyFont="1" applyBorder="1" applyAlignment="1">
      <alignment vertical="center"/>
    </xf>
    <xf numFmtId="0" fontId="18" fillId="0" borderId="288" xfId="0" applyFont="1" applyBorder="1" applyAlignment="1">
      <alignment horizontal="center" vertical="center"/>
    </xf>
    <xf numFmtId="0" fontId="18" fillId="0" borderId="161" xfId="0" applyFont="1" applyFill="1" applyBorder="1" applyAlignment="1">
      <alignment horizontal="center" vertical="center"/>
    </xf>
    <xf numFmtId="0" fontId="24" fillId="0" borderId="161" xfId="0" applyFont="1" applyBorder="1" applyAlignment="1">
      <alignment vertical="center"/>
    </xf>
    <xf numFmtId="0" fontId="18" fillId="0" borderId="136" xfId="0" applyFont="1" applyBorder="1" applyAlignment="1">
      <alignment vertical="center"/>
    </xf>
    <xf numFmtId="0" fontId="18" fillId="0" borderId="75" xfId="0" applyFont="1" applyBorder="1" applyAlignment="1">
      <alignment horizontal="center" vertical="center"/>
    </xf>
    <xf numFmtId="0" fontId="18" fillId="0" borderId="292" xfId="0" applyFont="1" applyBorder="1" applyAlignment="1">
      <alignment horizontal="center" vertical="center"/>
    </xf>
    <xf numFmtId="0" fontId="18" fillId="0" borderId="131" xfId="0" applyFont="1" applyBorder="1" applyAlignment="1">
      <alignment horizontal="center" vertical="center"/>
    </xf>
    <xf numFmtId="0" fontId="18" fillId="0" borderId="293" xfId="0" applyFont="1" applyBorder="1" applyAlignment="1">
      <alignment horizontal="center" vertical="center"/>
    </xf>
    <xf numFmtId="0" fontId="18" fillId="0" borderId="130" xfId="0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71" fillId="0" borderId="0" xfId="0" applyFont="1" applyFill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8" fillId="0" borderId="295" xfId="0" applyFont="1" applyBorder="1" applyAlignment="1">
      <alignment horizontal="center" vertical="center"/>
    </xf>
    <xf numFmtId="0" fontId="18" fillId="0" borderId="276" xfId="0" applyFont="1" applyBorder="1" applyAlignment="1">
      <alignment horizontal="center" vertical="center"/>
    </xf>
    <xf numFmtId="0" fontId="18" fillId="0" borderId="296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1" fontId="0" fillId="5" borderId="0" xfId="0" applyNumberFormat="1" applyFont="1" applyFill="1"/>
    <xf numFmtId="0" fontId="68" fillId="0" borderId="0" xfId="0" applyFont="1" applyAlignment="1">
      <alignment vertical="center"/>
    </xf>
    <xf numFmtId="0" fontId="52" fillId="0" borderId="0" xfId="0" applyFont="1" applyAlignment="1">
      <alignment vertical="center" wrapText="1"/>
    </xf>
    <xf numFmtId="0" fontId="5" fillId="0" borderId="0" xfId="0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8" fillId="0" borderId="0" xfId="0" applyFont="1" applyAlignment="1">
      <alignment horizontal="right" vertical="center"/>
    </xf>
    <xf numFmtId="1" fontId="18" fillId="0" borderId="0" xfId="0" applyNumberFormat="1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166" fontId="18" fillId="0" borderId="0" xfId="0" applyNumberFormat="1" applyFont="1" applyAlignment="1">
      <alignment horizontal="left" vertical="center"/>
    </xf>
    <xf numFmtId="0" fontId="18" fillId="19" borderId="106" xfId="0" applyFont="1" applyFill="1" applyBorder="1" applyAlignment="1">
      <alignment horizontal="center" vertical="center"/>
    </xf>
    <xf numFmtId="0" fontId="18" fillId="19" borderId="117" xfId="0" applyFont="1" applyFill="1" applyBorder="1" applyAlignment="1">
      <alignment horizontal="center" vertical="center"/>
    </xf>
    <xf numFmtId="0" fontId="18" fillId="19" borderId="118" xfId="0" applyFont="1" applyFill="1" applyBorder="1" applyAlignment="1">
      <alignment horizontal="center" vertical="center"/>
    </xf>
    <xf numFmtId="0" fontId="18" fillId="19" borderId="119" xfId="0" applyFont="1" applyFill="1" applyBorder="1" applyAlignment="1">
      <alignment horizontal="center" vertical="center"/>
    </xf>
    <xf numFmtId="0" fontId="18" fillId="9" borderId="57" xfId="0" applyFont="1" applyFill="1" applyBorder="1" applyAlignment="1">
      <alignment horizontal="center" vertical="center"/>
    </xf>
    <xf numFmtId="0" fontId="18" fillId="9" borderId="49" xfId="0" applyFont="1" applyFill="1" applyBorder="1" applyAlignment="1">
      <alignment horizontal="center" vertical="center"/>
    </xf>
    <xf numFmtId="0" fontId="18" fillId="9" borderId="40" xfId="0" applyFont="1" applyFill="1" applyBorder="1" applyAlignment="1">
      <alignment horizontal="center" vertical="center"/>
    </xf>
    <xf numFmtId="0" fontId="18" fillId="9" borderId="42" xfId="0" applyFont="1" applyFill="1" applyBorder="1" applyAlignment="1">
      <alignment horizontal="center" vertical="center"/>
    </xf>
    <xf numFmtId="0" fontId="18" fillId="7" borderId="58" xfId="0" applyFont="1" applyFill="1" applyBorder="1" applyAlignment="1">
      <alignment horizontal="center" vertical="center"/>
    </xf>
    <xf numFmtId="0" fontId="18" fillId="7" borderId="51" xfId="0" applyFont="1" applyFill="1" applyBorder="1" applyAlignment="1">
      <alignment horizontal="center" vertical="center"/>
    </xf>
    <xf numFmtId="0" fontId="18" fillId="7" borderId="47" xfId="0" applyFont="1" applyFill="1" applyBorder="1" applyAlignment="1">
      <alignment horizontal="center" vertical="center"/>
    </xf>
    <xf numFmtId="0" fontId="18" fillId="7" borderId="45" xfId="0" applyFont="1" applyFill="1" applyBorder="1" applyAlignment="1">
      <alignment horizontal="center" vertical="center"/>
    </xf>
    <xf numFmtId="0" fontId="18" fillId="19" borderId="264" xfId="0" applyFont="1" applyFill="1" applyBorder="1" applyAlignment="1">
      <alignment horizontal="center" vertical="center"/>
    </xf>
    <xf numFmtId="0" fontId="18" fillId="19" borderId="215" xfId="0" applyFont="1" applyFill="1" applyBorder="1" applyAlignment="1">
      <alignment horizontal="center" vertical="center"/>
    </xf>
    <xf numFmtId="0" fontId="18" fillId="19" borderId="108" xfId="0" applyFont="1" applyFill="1" applyBorder="1" applyAlignment="1">
      <alignment horizontal="center" vertical="center"/>
    </xf>
    <xf numFmtId="0" fontId="18" fillId="19" borderId="122" xfId="0" applyFont="1" applyFill="1" applyBorder="1" applyAlignment="1">
      <alignment horizontal="center" vertical="center"/>
    </xf>
    <xf numFmtId="0" fontId="18" fillId="11" borderId="289" xfId="0" applyFont="1" applyFill="1" applyBorder="1" applyAlignment="1">
      <alignment horizontal="center" vertical="center"/>
    </xf>
    <xf numFmtId="0" fontId="18" fillId="11" borderId="290" xfId="0" applyFont="1" applyFill="1" applyBorder="1" applyAlignment="1">
      <alignment horizontal="center" vertical="center"/>
    </xf>
    <xf numFmtId="0" fontId="18" fillId="11" borderId="291" xfId="0" applyFont="1" applyFill="1" applyBorder="1" applyAlignment="1">
      <alignment horizontal="center" vertical="center"/>
    </xf>
    <xf numFmtId="0" fontId="18" fillId="11" borderId="273" xfId="0" applyFont="1" applyFill="1" applyBorder="1" applyAlignment="1">
      <alignment horizontal="center" vertical="center"/>
    </xf>
    <xf numFmtId="0" fontId="49" fillId="11" borderId="26" xfId="0" applyFont="1" applyFill="1" applyBorder="1" applyAlignment="1">
      <alignment horizontal="center" vertical="center"/>
    </xf>
    <xf numFmtId="0" fontId="49" fillId="11" borderId="75" xfId="0" applyFont="1" applyFill="1" applyBorder="1" applyAlignment="1">
      <alignment horizontal="center" vertical="center"/>
    </xf>
    <xf numFmtId="0" fontId="49" fillId="11" borderId="294" xfId="0" applyFont="1" applyFill="1" applyBorder="1" applyAlignment="1">
      <alignment horizontal="center" vertical="center"/>
    </xf>
    <xf numFmtId="0" fontId="49" fillId="11" borderId="72" xfId="0" applyFont="1" applyFill="1" applyBorder="1" applyAlignment="1">
      <alignment horizontal="center" vertical="center"/>
    </xf>
    <xf numFmtId="0" fontId="49" fillId="11" borderId="76" xfId="0" applyFont="1" applyFill="1" applyBorder="1" applyAlignment="1">
      <alignment horizontal="center" vertical="center"/>
    </xf>
    <xf numFmtId="0" fontId="49" fillId="11" borderId="7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top"/>
    </xf>
    <xf numFmtId="0" fontId="18" fillId="15" borderId="63" xfId="0" applyFont="1" applyFill="1" applyBorder="1" applyAlignment="1">
      <alignment horizontal="center" vertical="center"/>
    </xf>
    <xf numFmtId="0" fontId="18" fillId="15" borderId="43" xfId="0" applyFont="1" applyFill="1" applyBorder="1" applyAlignment="1">
      <alignment horizontal="center" vertical="center"/>
    </xf>
    <xf numFmtId="0" fontId="18" fillId="15" borderId="39" xfId="0" applyFont="1" applyFill="1" applyBorder="1" applyAlignment="1">
      <alignment horizontal="center" vertical="center"/>
    </xf>
    <xf numFmtId="0" fontId="18" fillId="15" borderId="38" xfId="0" applyFont="1" applyFill="1" applyBorder="1" applyAlignment="1">
      <alignment horizontal="center" vertical="center"/>
    </xf>
    <xf numFmtId="0" fontId="18" fillId="15" borderId="62" xfId="0" applyFont="1" applyFill="1" applyBorder="1" applyAlignment="1">
      <alignment horizontal="center" vertical="center"/>
    </xf>
    <xf numFmtId="0" fontId="18" fillId="15" borderId="50" xfId="0" applyFont="1" applyFill="1" applyBorder="1" applyAlignment="1">
      <alignment horizontal="center" vertical="center"/>
    </xf>
    <xf numFmtId="0" fontId="18" fillId="10" borderId="66" xfId="0" applyFont="1" applyFill="1" applyBorder="1" applyAlignment="1">
      <alignment horizontal="center" vertical="center"/>
    </xf>
    <xf numFmtId="0" fontId="18" fillId="10" borderId="48" xfId="0" applyFont="1" applyFill="1" applyBorder="1" applyAlignment="1">
      <alignment horizontal="center" vertical="center"/>
    </xf>
    <xf numFmtId="0" fontId="18" fillId="10" borderId="64" xfId="0" applyFont="1" applyFill="1" applyBorder="1" applyAlignment="1">
      <alignment horizontal="center" vertical="center"/>
    </xf>
    <xf numFmtId="0" fontId="18" fillId="10" borderId="44" xfId="0" applyFont="1" applyFill="1" applyBorder="1" applyAlignment="1">
      <alignment horizontal="center" vertical="center"/>
    </xf>
    <xf numFmtId="0" fontId="18" fillId="10" borderId="67" xfId="0" applyFont="1" applyFill="1" applyBorder="1" applyAlignment="1">
      <alignment horizontal="center" vertical="center"/>
    </xf>
    <xf numFmtId="0" fontId="18" fillId="10" borderId="53" xfId="0" applyFont="1" applyFill="1" applyBorder="1" applyAlignment="1">
      <alignment horizontal="center" vertical="center"/>
    </xf>
    <xf numFmtId="0" fontId="18" fillId="0" borderId="27" xfId="0" applyFont="1" applyBorder="1" applyAlignment="1">
      <alignment horizontal="left" vertical="center"/>
    </xf>
    <xf numFmtId="0" fontId="18" fillId="0" borderId="61" xfId="0" applyFont="1" applyBorder="1" applyAlignment="1">
      <alignment horizontal="left" vertical="center"/>
    </xf>
    <xf numFmtId="0" fontId="18" fillId="0" borderId="59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8" fillId="14" borderId="156" xfId="0" applyFont="1" applyFill="1" applyBorder="1" applyAlignment="1">
      <alignment horizontal="center" vertical="center"/>
    </xf>
    <xf numFmtId="0" fontId="18" fillId="14" borderId="157" xfId="0" applyFont="1" applyFill="1" applyBorder="1" applyAlignment="1">
      <alignment horizontal="center" vertical="center"/>
    </xf>
    <xf numFmtId="0" fontId="18" fillId="14" borderId="77" xfId="0" applyFont="1" applyFill="1" applyBorder="1" applyAlignment="1">
      <alignment horizontal="center" vertical="center"/>
    </xf>
    <xf numFmtId="0" fontId="18" fillId="14" borderId="69" xfId="0" applyFont="1" applyFill="1" applyBorder="1" applyAlignment="1">
      <alignment horizontal="center" vertical="center"/>
    </xf>
    <xf numFmtId="0" fontId="18" fillId="14" borderId="70" xfId="0" applyFont="1" applyFill="1" applyBorder="1" applyAlignment="1">
      <alignment horizontal="center" vertical="center"/>
    </xf>
    <xf numFmtId="0" fontId="18" fillId="14" borderId="72" xfId="0" applyFont="1" applyFill="1" applyBorder="1" applyAlignment="1">
      <alignment horizontal="center" vertical="center"/>
    </xf>
    <xf numFmtId="0" fontId="81" fillId="16" borderId="26" xfId="0" applyFont="1" applyFill="1" applyBorder="1" applyAlignment="1">
      <alignment horizontal="center" vertical="center"/>
    </xf>
    <xf numFmtId="0" fontId="81" fillId="16" borderId="27" xfId="0" applyFont="1" applyFill="1" applyBorder="1" applyAlignment="1">
      <alignment horizontal="center" vertical="center"/>
    </xf>
    <xf numFmtId="0" fontId="81" fillId="16" borderId="28" xfId="0" applyFont="1" applyFill="1" applyBorder="1" applyAlignment="1">
      <alignment horizontal="center" vertical="center"/>
    </xf>
    <xf numFmtId="0" fontId="81" fillId="16" borderId="29" xfId="0" applyFont="1" applyFill="1" applyBorder="1" applyAlignment="1">
      <alignment horizontal="center" vertical="center"/>
    </xf>
    <xf numFmtId="0" fontId="81" fillId="16" borderId="0" xfId="0" applyFont="1" applyFill="1" applyBorder="1" applyAlignment="1">
      <alignment horizontal="center" vertical="center"/>
    </xf>
    <xf numFmtId="0" fontId="81" fillId="16" borderId="30" xfId="0" applyFont="1" applyFill="1" applyBorder="1" applyAlignment="1">
      <alignment horizontal="center" vertical="center"/>
    </xf>
    <xf numFmtId="0" fontId="68" fillId="16" borderId="269" xfId="0" applyFont="1" applyFill="1" applyBorder="1" applyAlignment="1">
      <alignment horizontal="center" vertical="center"/>
    </xf>
    <xf numFmtId="0" fontId="68" fillId="16" borderId="261" xfId="0" applyFont="1" applyFill="1" applyBorder="1" applyAlignment="1">
      <alignment horizontal="center" vertical="center"/>
    </xf>
    <xf numFmtId="0" fontId="68" fillId="16" borderId="262" xfId="0" applyFont="1" applyFill="1" applyBorder="1" applyAlignment="1">
      <alignment horizontal="center" vertical="center"/>
    </xf>
    <xf numFmtId="0" fontId="18" fillId="16" borderId="29" xfId="0" applyFont="1" applyFill="1" applyBorder="1" applyAlignment="1">
      <alignment horizontal="center" vertical="center"/>
    </xf>
    <xf numFmtId="0" fontId="18" fillId="16" borderId="0" xfId="0" applyFont="1" applyFill="1" applyBorder="1" applyAlignment="1">
      <alignment horizontal="center" vertical="center"/>
    </xf>
    <xf numFmtId="0" fontId="18" fillId="16" borderId="31" xfId="0" applyFont="1" applyFill="1" applyBorder="1" applyAlignment="1">
      <alignment horizontal="center" vertical="center"/>
    </xf>
    <xf numFmtId="0" fontId="18" fillId="16" borderId="32" xfId="0" applyFont="1" applyFill="1" applyBorder="1" applyAlignment="1">
      <alignment horizontal="center" vertical="center"/>
    </xf>
    <xf numFmtId="0" fontId="18" fillId="9" borderId="63" xfId="0" applyFont="1" applyFill="1" applyBorder="1" applyAlignment="1">
      <alignment horizontal="center" vertical="center"/>
    </xf>
    <xf numFmtId="0" fontId="18" fillId="9" borderId="43" xfId="0" applyFont="1" applyFill="1" applyBorder="1" applyAlignment="1">
      <alignment horizontal="center" vertical="center"/>
    </xf>
    <xf numFmtId="0" fontId="18" fillId="9" borderId="62" xfId="0" applyFont="1" applyFill="1" applyBorder="1" applyAlignment="1">
      <alignment horizontal="center" vertical="center"/>
    </xf>
    <xf numFmtId="0" fontId="18" fillId="9" borderId="50" xfId="0" applyFont="1" applyFill="1" applyBorder="1" applyAlignment="1">
      <alignment horizontal="center" vertical="center"/>
    </xf>
    <xf numFmtId="0" fontId="18" fillId="7" borderId="66" xfId="0" applyFont="1" applyFill="1" applyBorder="1" applyAlignment="1">
      <alignment horizontal="center" vertical="center"/>
    </xf>
    <xf numFmtId="0" fontId="18" fillId="7" borderId="48" xfId="0" applyFont="1" applyFill="1" applyBorder="1" applyAlignment="1">
      <alignment horizontal="center" vertical="center"/>
    </xf>
    <xf numFmtId="0" fontId="18" fillId="7" borderId="67" xfId="0" applyFont="1" applyFill="1" applyBorder="1" applyAlignment="1">
      <alignment horizontal="center" vertical="center"/>
    </xf>
    <xf numFmtId="0" fontId="18" fillId="7" borderId="53" xfId="0" applyFont="1" applyFill="1" applyBorder="1" applyAlignment="1">
      <alignment horizontal="center" vertical="center"/>
    </xf>
    <xf numFmtId="0" fontId="68" fillId="16" borderId="260" xfId="0" applyFont="1" applyFill="1" applyBorder="1" applyAlignment="1">
      <alignment horizontal="center" vertical="center"/>
    </xf>
    <xf numFmtId="0" fontId="24" fillId="0" borderId="163" xfId="0" applyFont="1" applyBorder="1" applyAlignment="1">
      <alignment horizontal="left" vertical="center"/>
    </xf>
    <xf numFmtId="0" fontId="24" fillId="0" borderId="0" xfId="0" applyFont="1" applyBorder="1" applyAlignment="1">
      <alignment horizontal="left" vertical="center"/>
    </xf>
    <xf numFmtId="0" fontId="24" fillId="0" borderId="287" xfId="0" applyFont="1" applyBorder="1" applyAlignment="1">
      <alignment horizontal="left" vertical="center"/>
    </xf>
    <xf numFmtId="0" fontId="24" fillId="0" borderId="121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107" xfId="0" applyFont="1" applyBorder="1" applyAlignment="1">
      <alignment horizontal="right" vertical="center"/>
    </xf>
    <xf numFmtId="0" fontId="24" fillId="0" borderId="0" xfId="0" applyFont="1" applyAlignment="1">
      <alignment horizontal="right" vertical="center"/>
    </xf>
    <xf numFmtId="0" fontId="24" fillId="0" borderId="0" xfId="0" applyFont="1" applyBorder="1" applyAlignment="1">
      <alignment horizontal="center" vertical="center"/>
    </xf>
    <xf numFmtId="0" fontId="19" fillId="0" borderId="0" xfId="0" applyFont="1" applyAlignment="1">
      <alignment horizontal="right" vertical="center"/>
    </xf>
    <xf numFmtId="0" fontId="24" fillId="0" borderId="107" xfId="0" applyFont="1" applyBorder="1" applyAlignment="1">
      <alignment horizontal="left" vertical="center"/>
    </xf>
    <xf numFmtId="0" fontId="24" fillId="0" borderId="161" xfId="0" applyFont="1" applyBorder="1" applyAlignment="1">
      <alignment horizontal="left" vertical="center"/>
    </xf>
    <xf numFmtId="0" fontId="24" fillId="0" borderId="0" xfId="0" applyFont="1" applyBorder="1" applyAlignment="1">
      <alignment horizontal="right" vertical="center"/>
    </xf>
    <xf numFmtId="0" fontId="24" fillId="0" borderId="0" xfId="0" applyFont="1" applyBorder="1" applyAlignment="1">
      <alignment horizontal="right" vertical="center" textRotation="90" wrapText="1"/>
    </xf>
    <xf numFmtId="0" fontId="24" fillId="0" borderId="123" xfId="0" applyFont="1" applyBorder="1" applyAlignment="1">
      <alignment horizontal="right" vertical="center" textRotation="90" wrapText="1"/>
    </xf>
    <xf numFmtId="0" fontId="24" fillId="0" borderId="22" xfId="0" applyFont="1" applyBorder="1" applyAlignment="1">
      <alignment horizontal="right" vertical="center" textRotation="90" wrapText="1"/>
    </xf>
    <xf numFmtId="0" fontId="24" fillId="0" borderId="137" xfId="0" applyFont="1" applyBorder="1" applyAlignment="1">
      <alignment horizontal="right" vertical="center" textRotation="90" wrapText="1"/>
    </xf>
    <xf numFmtId="0" fontId="24" fillId="0" borderId="105" xfId="0" applyFont="1" applyBorder="1" applyAlignment="1">
      <alignment horizontal="left" vertical="center" wrapText="1"/>
    </xf>
    <xf numFmtId="0" fontId="24" fillId="0" borderId="0" xfId="0" applyFont="1" applyAlignment="1">
      <alignment horizontal="left" vertical="center" wrapText="1"/>
    </xf>
    <xf numFmtId="0" fontId="18" fillId="19" borderId="107" xfId="0" applyFont="1" applyFill="1" applyBorder="1" applyAlignment="1">
      <alignment horizontal="center" vertical="center"/>
    </xf>
    <xf numFmtId="0" fontId="18" fillId="19" borderId="121" xfId="0" applyFont="1" applyFill="1" applyBorder="1" applyAlignment="1">
      <alignment horizontal="center" vertical="center"/>
    </xf>
    <xf numFmtId="0" fontId="18" fillId="11" borderId="73" xfId="0" applyFont="1" applyFill="1" applyBorder="1" applyAlignment="1">
      <alignment horizontal="center" vertical="center"/>
    </xf>
    <xf numFmtId="0" fontId="18" fillId="11" borderId="74" xfId="0" applyFont="1" applyFill="1" applyBorder="1" applyAlignment="1">
      <alignment horizontal="center" vertical="center"/>
    </xf>
    <xf numFmtId="0" fontId="18" fillId="11" borderId="130" xfId="0" applyFont="1" applyFill="1" applyBorder="1" applyAlignment="1">
      <alignment horizontal="center" vertical="center"/>
    </xf>
    <xf numFmtId="0" fontId="18" fillId="11" borderId="131" xfId="0" applyFont="1" applyFill="1" applyBorder="1" applyAlignment="1">
      <alignment horizontal="center" vertical="center"/>
    </xf>
    <xf numFmtId="0" fontId="82" fillId="19" borderId="163" xfId="0" applyFont="1" applyFill="1" applyBorder="1" applyAlignment="1">
      <alignment horizontal="center" vertical="center"/>
    </xf>
    <xf numFmtId="0" fontId="82" fillId="19" borderId="0" xfId="0" applyFont="1" applyFill="1" applyBorder="1" applyAlignment="1">
      <alignment horizontal="center" vertical="center"/>
    </xf>
    <xf numFmtId="0" fontId="82" fillId="19" borderId="139" xfId="0" applyFont="1" applyFill="1" applyBorder="1" applyAlignment="1">
      <alignment horizontal="center" vertical="center"/>
    </xf>
    <xf numFmtId="0" fontId="82" fillId="19" borderId="257" xfId="0" applyFont="1" applyFill="1" applyBorder="1" applyAlignment="1">
      <alignment horizontal="center" vertical="center"/>
    </xf>
    <xf numFmtId="0" fontId="82" fillId="19" borderId="140" xfId="0" applyFont="1" applyFill="1" applyBorder="1" applyAlignment="1">
      <alignment horizontal="center" vertical="center"/>
    </xf>
    <xf numFmtId="0" fontId="82" fillId="19" borderId="138" xfId="0" applyFont="1" applyFill="1" applyBorder="1" applyAlignment="1">
      <alignment horizontal="center" vertical="center"/>
    </xf>
    <xf numFmtId="0" fontId="68" fillId="16" borderId="277" xfId="0" applyFont="1" applyFill="1" applyBorder="1" applyAlignment="1">
      <alignment horizontal="center" vertical="center"/>
    </xf>
    <xf numFmtId="0" fontId="68" fillId="16" borderId="278" xfId="0" applyFont="1" applyFill="1" applyBorder="1" applyAlignment="1">
      <alignment horizontal="center" vertical="center"/>
    </xf>
    <xf numFmtId="0" fontId="68" fillId="16" borderId="279" xfId="0" applyFont="1" applyFill="1" applyBorder="1" applyAlignment="1">
      <alignment horizontal="center" vertical="center"/>
    </xf>
    <xf numFmtId="0" fontId="68" fillId="16" borderId="280" xfId="0" applyFont="1" applyFill="1" applyBorder="1" applyAlignment="1">
      <alignment horizontal="center" vertical="center"/>
    </xf>
    <xf numFmtId="0" fontId="68" fillId="16" borderId="281" xfId="0" applyFont="1" applyFill="1" applyBorder="1" applyAlignment="1">
      <alignment horizontal="center" vertical="center"/>
    </xf>
    <xf numFmtId="0" fontId="68" fillId="16" borderId="282" xfId="0" applyFont="1" applyFill="1" applyBorder="1" applyAlignment="1">
      <alignment horizontal="center" vertical="center"/>
    </xf>
    <xf numFmtId="0" fontId="68" fillId="16" borderId="283" xfId="0" applyFont="1" applyFill="1" applyBorder="1" applyAlignment="1">
      <alignment horizontal="center" vertical="center"/>
    </xf>
    <xf numFmtId="0" fontId="68" fillId="16" borderId="284" xfId="0" applyFont="1" applyFill="1" applyBorder="1" applyAlignment="1">
      <alignment horizontal="center" vertical="center"/>
    </xf>
    <xf numFmtId="0" fontId="53" fillId="19" borderId="276" xfId="0" applyFont="1" applyFill="1" applyBorder="1" applyAlignment="1">
      <alignment horizontal="center" vertical="center"/>
    </xf>
    <xf numFmtId="0" fontId="53" fillId="19" borderId="161" xfId="0" applyFont="1" applyFill="1" applyBorder="1" applyAlignment="1">
      <alignment horizontal="center" vertical="center"/>
    </xf>
    <xf numFmtId="0" fontId="53" fillId="19" borderId="274" xfId="0" applyFont="1" applyFill="1" applyBorder="1" applyAlignment="1">
      <alignment horizontal="center" vertical="center"/>
    </xf>
    <xf numFmtId="0" fontId="53" fillId="19" borderId="163" xfId="0" applyFont="1" applyFill="1" applyBorder="1" applyAlignment="1">
      <alignment horizontal="center" vertical="center"/>
    </xf>
    <xf numFmtId="0" fontId="53" fillId="19" borderId="0" xfId="0" applyFont="1" applyFill="1" applyBorder="1" applyAlignment="1">
      <alignment horizontal="center" vertical="center"/>
    </xf>
    <xf numFmtId="0" fontId="53" fillId="19" borderId="139" xfId="0" applyFont="1" applyFill="1" applyBorder="1" applyAlignment="1">
      <alignment horizontal="center" vertical="center"/>
    </xf>
    <xf numFmtId="0" fontId="24" fillId="0" borderId="0" xfId="0" applyFont="1" applyAlignment="1">
      <alignment horizontal="right" vertical="center" textRotation="90" wrapText="1"/>
    </xf>
    <xf numFmtId="0" fontId="24" fillId="0" borderId="123" xfId="0" applyFont="1" applyBorder="1" applyAlignment="1">
      <alignment horizontal="left" vertical="center"/>
    </xf>
    <xf numFmtId="0" fontId="24" fillId="0" borderId="122" xfId="0" applyFont="1" applyBorder="1" applyAlignment="1">
      <alignment horizontal="left" vertical="center"/>
    </xf>
    <xf numFmtId="0" fontId="18" fillId="8" borderId="0" xfId="0" applyFont="1" applyFill="1" applyBorder="1" applyAlignment="1">
      <alignment horizontal="center" vertical="center"/>
    </xf>
    <xf numFmtId="0" fontId="18" fillId="8" borderId="32" xfId="0" applyFont="1" applyFill="1" applyBorder="1" applyAlignment="1">
      <alignment horizontal="center" vertical="center"/>
    </xf>
    <xf numFmtId="0" fontId="18" fillId="0" borderId="0" xfId="0" applyFont="1" applyAlignment="1">
      <alignment horizontal="right" textRotation="90"/>
    </xf>
    <xf numFmtId="0" fontId="18" fillId="0" borderId="38" xfId="0" applyFont="1" applyBorder="1" applyAlignment="1">
      <alignment horizontal="right" textRotation="90"/>
    </xf>
    <xf numFmtId="0" fontId="18" fillId="0" borderId="44" xfId="0" applyFont="1" applyBorder="1" applyAlignment="1">
      <alignment horizontal="right" textRotation="90"/>
    </xf>
    <xf numFmtId="0" fontId="18" fillId="8" borderId="27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textRotation="90"/>
    </xf>
    <xf numFmtId="0" fontId="18" fillId="0" borderId="38" xfId="0" applyFont="1" applyBorder="1" applyAlignment="1">
      <alignment horizontal="center" textRotation="90"/>
    </xf>
    <xf numFmtId="0" fontId="18" fillId="0" borderId="44" xfId="0" applyFont="1" applyBorder="1" applyAlignment="1">
      <alignment horizontal="center" textRotation="90"/>
    </xf>
    <xf numFmtId="0" fontId="8" fillId="8" borderId="29" xfId="0" applyFont="1" applyFill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9" fillId="0" borderId="29" xfId="0" applyFont="1" applyBorder="1" applyAlignment="1">
      <alignment horizontal="center" vertical="center"/>
    </xf>
    <xf numFmtId="0" fontId="18" fillId="19" borderId="105" xfId="0" applyFont="1" applyFill="1" applyBorder="1" applyAlignment="1">
      <alignment horizontal="center" vertical="center"/>
    </xf>
    <xf numFmtId="0" fontId="18" fillId="19" borderId="123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right" textRotation="90"/>
    </xf>
    <xf numFmtId="0" fontId="18" fillId="0" borderId="0" xfId="0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textRotation="90"/>
    </xf>
    <xf numFmtId="0" fontId="28" fillId="16" borderId="0" xfId="0" applyFont="1" applyFill="1" applyAlignment="1">
      <alignment horizontal="left" vertical="center"/>
    </xf>
    <xf numFmtId="0" fontId="28" fillId="16" borderId="0" xfId="0" applyFont="1" applyFill="1" applyAlignment="1">
      <alignment horizontal="right" vertical="center"/>
    </xf>
    <xf numFmtId="0" fontId="81" fillId="16" borderId="266" xfId="0" applyFont="1" applyFill="1" applyBorder="1" applyAlignment="1">
      <alignment horizontal="center" vertical="center"/>
    </xf>
    <xf numFmtId="0" fontId="81" fillId="16" borderId="267" xfId="0" applyFont="1" applyFill="1" applyBorder="1" applyAlignment="1">
      <alignment horizontal="center" vertical="center"/>
    </xf>
    <xf numFmtId="0" fontId="18" fillId="11" borderId="73" xfId="0" applyFont="1" applyFill="1" applyBorder="1" applyAlignment="1">
      <alignment horizontal="center" vertical="center" textRotation="90" wrapText="1"/>
    </xf>
    <xf numFmtId="0" fontId="18" fillId="11" borderId="74" xfId="0" applyFont="1" applyFill="1" applyBorder="1" applyAlignment="1">
      <alignment horizontal="center" vertical="center" textRotation="90" wrapText="1"/>
    </xf>
    <xf numFmtId="0" fontId="18" fillId="11" borderId="77" xfId="0" applyFont="1" applyFill="1" applyBorder="1" applyAlignment="1">
      <alignment horizontal="center" vertical="center" textRotation="90" wrapText="1"/>
    </xf>
    <xf numFmtId="0" fontId="18" fillId="11" borderId="69" xfId="0" applyFont="1" applyFill="1" applyBorder="1" applyAlignment="1">
      <alignment horizontal="center" vertical="center" textRotation="90" wrapText="1"/>
    </xf>
    <xf numFmtId="0" fontId="18" fillId="11" borderId="70" xfId="0" applyFont="1" applyFill="1" applyBorder="1" applyAlignment="1">
      <alignment horizontal="center" vertical="center" textRotation="90" wrapText="1"/>
    </xf>
    <xf numFmtId="0" fontId="18" fillId="11" borderId="72" xfId="0" applyFont="1" applyFill="1" applyBorder="1" applyAlignment="1">
      <alignment horizontal="center" vertical="center" textRotation="90" wrapText="1"/>
    </xf>
    <xf numFmtId="0" fontId="18" fillId="0" borderId="0" xfId="0" applyFont="1" applyAlignment="1">
      <alignment horizontal="right" vertical="center" textRotation="90"/>
    </xf>
    <xf numFmtId="0" fontId="18" fillId="0" borderId="38" xfId="0" applyFont="1" applyBorder="1" applyAlignment="1">
      <alignment horizontal="right" vertical="center" textRotation="90"/>
    </xf>
    <xf numFmtId="0" fontId="18" fillId="0" borderId="44" xfId="0" applyFont="1" applyBorder="1" applyAlignment="1">
      <alignment horizontal="right" vertical="center" textRotation="90"/>
    </xf>
    <xf numFmtId="0" fontId="18" fillId="0" borderId="0" xfId="0" applyFont="1" applyBorder="1" applyAlignment="1">
      <alignment horizontal="right" vertical="center" textRotation="90"/>
    </xf>
    <xf numFmtId="0" fontId="19" fillId="0" borderId="0" xfId="0" applyFont="1" applyFill="1" applyAlignment="1">
      <alignment horizontal="center" textRotation="90" wrapText="1"/>
    </xf>
    <xf numFmtId="0" fontId="19" fillId="0" borderId="38" xfId="0" applyFont="1" applyFill="1" applyBorder="1" applyAlignment="1">
      <alignment horizontal="center" textRotation="90" wrapText="1"/>
    </xf>
    <xf numFmtId="0" fontId="19" fillId="0" borderId="0" xfId="0" applyFont="1" applyFill="1" applyAlignment="1">
      <alignment horizontal="center" textRotation="90"/>
    </xf>
    <xf numFmtId="0" fontId="19" fillId="0" borderId="38" xfId="0" applyFont="1" applyFill="1" applyBorder="1" applyAlignment="1">
      <alignment horizontal="center" textRotation="90"/>
    </xf>
    <xf numFmtId="0" fontId="18" fillId="0" borderId="0" xfId="0" applyFont="1" applyFill="1" applyBorder="1" applyAlignment="1">
      <alignment horizontal="center" vertical="center" textRotation="90" wrapText="1"/>
    </xf>
    <xf numFmtId="0" fontId="26" fillId="0" borderId="0" xfId="0" applyFont="1" applyBorder="1" applyAlignment="1">
      <alignment horizontal="center" textRotation="90"/>
    </xf>
    <xf numFmtId="0" fontId="26" fillId="0" borderId="44" xfId="0" applyFont="1" applyBorder="1" applyAlignment="1">
      <alignment horizontal="center" textRotation="90"/>
    </xf>
    <xf numFmtId="0" fontId="18" fillId="10" borderId="58" xfId="0" applyFont="1" applyFill="1" applyBorder="1" applyAlignment="1">
      <alignment horizontal="center" vertical="center" wrapText="1"/>
    </xf>
    <xf numFmtId="0" fontId="18" fillId="10" borderId="27" xfId="0" applyFont="1" applyFill="1" applyBorder="1" applyAlignment="1">
      <alignment horizontal="center" vertical="center" wrapText="1"/>
    </xf>
    <xf numFmtId="0" fontId="18" fillId="10" borderId="51" xfId="0" applyFont="1" applyFill="1" applyBorder="1" applyAlignment="1">
      <alignment horizontal="center" vertical="center" wrapText="1"/>
    </xf>
    <xf numFmtId="0" fontId="18" fillId="10" borderId="64" xfId="0" applyFont="1" applyFill="1" applyBorder="1" applyAlignment="1">
      <alignment horizontal="center" vertical="center" wrapText="1"/>
    </xf>
    <xf numFmtId="0" fontId="18" fillId="10" borderId="0" xfId="0" applyFont="1" applyFill="1" applyAlignment="1">
      <alignment horizontal="center" vertical="center" wrapText="1"/>
    </xf>
    <xf numFmtId="0" fontId="18" fillId="10" borderId="44" xfId="0" applyFont="1" applyFill="1" applyBorder="1" applyAlignment="1">
      <alignment horizontal="center" vertical="center" wrapText="1"/>
    </xf>
    <xf numFmtId="0" fontId="18" fillId="10" borderId="47" xfId="0" applyFont="1" applyFill="1" applyBorder="1" applyAlignment="1">
      <alignment horizontal="center" vertical="center" wrapText="1"/>
    </xf>
    <xf numFmtId="0" fontId="18" fillId="10" borderId="46" xfId="0" applyFont="1" applyFill="1" applyBorder="1" applyAlignment="1">
      <alignment horizontal="center" vertical="center" wrapText="1"/>
    </xf>
    <xf numFmtId="0" fontId="18" fillId="10" borderId="45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0" xfId="0" applyFont="1" applyFill="1" applyAlignment="1">
      <alignment horizontal="center" vertical="center" wrapText="1"/>
    </xf>
    <xf numFmtId="0" fontId="20" fillId="19" borderId="0" xfId="0" applyFont="1" applyFill="1" applyAlignment="1">
      <alignment horizontal="center" vertical="center"/>
    </xf>
    <xf numFmtId="0" fontId="26" fillId="0" borderId="0" xfId="0" applyFont="1" applyAlignment="1">
      <alignment horizontal="right" vertical="center"/>
    </xf>
    <xf numFmtId="0" fontId="26" fillId="0" borderId="0" xfId="0" applyFont="1" applyAlignment="1">
      <alignment horizontal="left" vertical="center"/>
    </xf>
    <xf numFmtId="0" fontId="20" fillId="13" borderId="35" xfId="0" applyFont="1" applyFill="1" applyBorder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13" borderId="79" xfId="0" applyFont="1" applyFill="1" applyBorder="1" applyAlignment="1">
      <alignment horizontal="center" vertical="center"/>
    </xf>
    <xf numFmtId="0" fontId="20" fillId="13" borderId="37" xfId="0" applyFont="1" applyFill="1" applyBorder="1" applyAlignment="1">
      <alignment horizontal="center" vertical="center"/>
    </xf>
    <xf numFmtId="0" fontId="20" fillId="13" borderId="32" xfId="0" applyFont="1" applyFill="1" applyBorder="1" applyAlignment="1">
      <alignment horizontal="center" vertical="center"/>
    </xf>
    <xf numFmtId="0" fontId="20" fillId="13" borderId="98" xfId="0" applyFont="1" applyFill="1" applyBorder="1" applyAlignment="1">
      <alignment horizontal="center" vertical="center"/>
    </xf>
    <xf numFmtId="0" fontId="20" fillId="13" borderId="59" xfId="0" applyFont="1" applyFill="1" applyBorder="1" applyAlignment="1">
      <alignment horizontal="center" vertical="center"/>
    </xf>
    <xf numFmtId="0" fontId="20" fillId="13" borderId="60" xfId="0" applyFont="1" applyFill="1" applyBorder="1" applyAlignment="1">
      <alignment horizontal="center" vertical="center"/>
    </xf>
    <xf numFmtId="0" fontId="18" fillId="15" borderId="57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49" xfId="0" applyFont="1" applyFill="1" applyBorder="1" applyAlignment="1">
      <alignment horizontal="center" vertical="center" wrapText="1"/>
    </xf>
    <xf numFmtId="0" fontId="18" fillId="15" borderId="39" xfId="0" applyFont="1" applyFill="1" applyBorder="1" applyAlignment="1">
      <alignment horizontal="center" vertical="center" wrapText="1"/>
    </xf>
    <xf numFmtId="0" fontId="18" fillId="15" borderId="0" xfId="0" applyFont="1" applyFill="1" applyAlignment="1">
      <alignment horizontal="center" vertical="center" wrapText="1"/>
    </xf>
    <xf numFmtId="0" fontId="18" fillId="15" borderId="38" xfId="0" applyFont="1" applyFill="1" applyBorder="1" applyAlignment="1">
      <alignment horizontal="center" vertical="center" wrapText="1"/>
    </xf>
    <xf numFmtId="0" fontId="18" fillId="15" borderId="40" xfId="0" applyFont="1" applyFill="1" applyBorder="1" applyAlignment="1">
      <alignment horizontal="center" vertical="center" wrapText="1"/>
    </xf>
    <xf numFmtId="0" fontId="18" fillId="15" borderId="41" xfId="0" applyFont="1" applyFill="1" applyBorder="1" applyAlignment="1">
      <alignment horizontal="center" vertical="center" wrapText="1"/>
    </xf>
    <xf numFmtId="0" fontId="18" fillId="15" borderId="42" xfId="0" applyFont="1" applyFill="1" applyBorder="1" applyAlignment="1">
      <alignment horizontal="center" vertical="center" wrapText="1"/>
    </xf>
    <xf numFmtId="0" fontId="18" fillId="0" borderId="54" xfId="0" applyFont="1" applyBorder="1" applyAlignment="1">
      <alignment horizontal="right" vertical="center"/>
    </xf>
    <xf numFmtId="0" fontId="18" fillId="0" borderId="27" xfId="0" applyFont="1" applyBorder="1" applyAlignment="1">
      <alignment horizontal="right" vertical="center"/>
    </xf>
    <xf numFmtId="0" fontId="18" fillId="0" borderId="35" xfId="0" applyFont="1" applyBorder="1" applyAlignment="1">
      <alignment horizontal="right" vertical="center"/>
    </xf>
    <xf numFmtId="0" fontId="30" fillId="49" borderId="29" xfId="0" applyFont="1" applyFill="1" applyBorder="1" applyAlignment="1">
      <alignment horizontal="center" vertical="center"/>
    </xf>
    <xf numFmtId="0" fontId="30" fillId="49" borderId="38" xfId="0" applyFont="1" applyFill="1" applyBorder="1" applyAlignment="1">
      <alignment horizontal="center" vertical="center"/>
    </xf>
    <xf numFmtId="0" fontId="18" fillId="15" borderId="57" xfId="0" applyFont="1" applyFill="1" applyBorder="1" applyAlignment="1">
      <alignment horizontal="center" vertical="center"/>
    </xf>
    <xf numFmtId="0" fontId="18" fillId="15" borderId="49" xfId="0" applyFont="1" applyFill="1" applyBorder="1" applyAlignment="1">
      <alignment horizontal="center" vertical="center"/>
    </xf>
    <xf numFmtId="0" fontId="18" fillId="15" borderId="40" xfId="0" applyFont="1" applyFill="1" applyBorder="1" applyAlignment="1">
      <alignment horizontal="center" vertical="center"/>
    </xf>
    <xf numFmtId="0" fontId="18" fillId="15" borderId="42" xfId="0" applyFont="1" applyFill="1" applyBorder="1" applyAlignment="1">
      <alignment horizontal="center" vertical="center"/>
    </xf>
    <xf numFmtId="0" fontId="18" fillId="10" borderId="82" xfId="0" applyFont="1" applyFill="1" applyBorder="1" applyAlignment="1">
      <alignment horizontal="center" vertical="center" wrapText="1"/>
    </xf>
    <xf numFmtId="0" fontId="18" fillId="10" borderId="81" xfId="0" applyFont="1" applyFill="1" applyBorder="1" applyAlignment="1">
      <alignment horizontal="center" vertical="center" wrapText="1"/>
    </xf>
    <xf numFmtId="0" fontId="18" fillId="10" borderId="83" xfId="0" applyFont="1" applyFill="1" applyBorder="1" applyAlignment="1">
      <alignment horizontal="center" vertical="center" wrapText="1"/>
    </xf>
    <xf numFmtId="0" fontId="18" fillId="10" borderId="82" xfId="0" applyFont="1" applyFill="1" applyBorder="1" applyAlignment="1">
      <alignment horizontal="center" vertical="center"/>
    </xf>
    <xf numFmtId="0" fontId="18" fillId="10" borderId="83" xfId="0" applyFont="1" applyFill="1" applyBorder="1" applyAlignment="1">
      <alignment horizontal="center" vertical="center"/>
    </xf>
    <xf numFmtId="0" fontId="18" fillId="10" borderId="47" xfId="0" applyFont="1" applyFill="1" applyBorder="1" applyAlignment="1">
      <alignment horizontal="center" vertical="center"/>
    </xf>
    <xf numFmtId="0" fontId="18" fillId="10" borderId="45" xfId="0" applyFont="1" applyFill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20" fillId="12" borderId="78" xfId="0" applyFont="1" applyFill="1" applyBorder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0" fontId="20" fillId="12" borderId="79" xfId="0" applyFont="1" applyFill="1" applyBorder="1" applyAlignment="1">
      <alignment horizontal="center" vertical="center"/>
    </xf>
    <xf numFmtId="0" fontId="20" fillId="12" borderId="85" xfId="0" applyFont="1" applyFill="1" applyBorder="1" applyAlignment="1">
      <alignment horizontal="center" vertical="center"/>
    </xf>
    <xf numFmtId="0" fontId="20" fillId="12" borderId="34" xfId="0" applyFont="1" applyFill="1" applyBorder="1" applyAlignment="1">
      <alignment horizontal="center" vertical="center"/>
    </xf>
    <xf numFmtId="0" fontId="20" fillId="12" borderId="86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68" fillId="49" borderId="39" xfId="0" applyFont="1" applyFill="1" applyBorder="1" applyAlignment="1">
      <alignment horizontal="center" vertical="center"/>
    </xf>
    <xf numFmtId="0" fontId="68" fillId="49" borderId="0" xfId="0" applyFont="1" applyFill="1" applyAlignment="1">
      <alignment horizontal="center" vertical="center"/>
    </xf>
    <xf numFmtId="0" fontId="68" fillId="49" borderId="40" xfId="0" applyFont="1" applyFill="1" applyBorder="1" applyAlignment="1">
      <alignment horizontal="center" vertical="center"/>
    </xf>
    <xf numFmtId="0" fontId="68" fillId="49" borderId="41" xfId="0" applyFont="1" applyFill="1" applyBorder="1" applyAlignment="1">
      <alignment horizontal="center" vertical="center"/>
    </xf>
    <xf numFmtId="0" fontId="18" fillId="15" borderId="169" xfId="0" applyFont="1" applyFill="1" applyBorder="1" applyAlignment="1">
      <alignment horizontal="center" vertical="center" wrapText="1"/>
    </xf>
    <xf numFmtId="0" fontId="18" fillId="15" borderId="81" xfId="0" applyFont="1" applyFill="1" applyBorder="1" applyAlignment="1">
      <alignment horizontal="center" vertical="center" wrapText="1"/>
    </xf>
    <xf numFmtId="0" fontId="18" fillId="15" borderId="89" xfId="0" applyFont="1" applyFill="1" applyBorder="1" applyAlignment="1">
      <alignment horizontal="center" vertical="center" wrapText="1"/>
    </xf>
    <xf numFmtId="0" fontId="18" fillId="0" borderId="69" xfId="0" applyFont="1" applyBorder="1" applyAlignment="1">
      <alignment horizontal="right" textRotation="90"/>
    </xf>
    <xf numFmtId="0" fontId="18" fillId="16" borderId="27" xfId="0" applyFont="1" applyFill="1" applyBorder="1" applyAlignment="1">
      <alignment horizontal="center" vertical="center"/>
    </xf>
    <xf numFmtId="0" fontId="18" fillId="16" borderId="0" xfId="0" applyFont="1" applyFill="1" applyAlignment="1">
      <alignment horizontal="center" vertical="center"/>
    </xf>
    <xf numFmtId="0" fontId="18" fillId="10" borderId="99" xfId="0" applyFont="1" applyFill="1" applyBorder="1" applyAlignment="1">
      <alignment horizontal="center" vertical="center" wrapText="1"/>
    </xf>
    <xf numFmtId="0" fontId="18" fillId="10" borderId="79" xfId="0" applyFont="1" applyFill="1" applyBorder="1" applyAlignment="1">
      <alignment horizontal="center" vertical="center" wrapText="1"/>
    </xf>
    <xf numFmtId="0" fontId="18" fillId="10" borderId="179" xfId="0" applyFont="1" applyFill="1" applyBorder="1" applyAlignment="1">
      <alignment horizontal="center" vertical="center" wrapText="1"/>
    </xf>
    <xf numFmtId="0" fontId="20" fillId="19" borderId="35" xfId="0" applyFont="1" applyFill="1" applyBorder="1" applyAlignment="1">
      <alignment horizontal="center" vertical="center"/>
    </xf>
    <xf numFmtId="0" fontId="20" fillId="19" borderId="79" xfId="0" applyFont="1" applyFill="1" applyBorder="1" applyAlignment="1">
      <alignment horizontal="center" vertical="center"/>
    </xf>
    <xf numFmtId="0" fontId="20" fillId="18" borderId="35" xfId="0" applyFont="1" applyFill="1" applyBorder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0" fontId="20" fillId="18" borderId="79" xfId="0" applyFont="1" applyFill="1" applyBorder="1" applyAlignment="1">
      <alignment horizontal="center" vertical="center"/>
    </xf>
    <xf numFmtId="0" fontId="20" fillId="18" borderId="120" xfId="0" applyFont="1" applyFill="1" applyBorder="1" applyAlignment="1">
      <alignment horizontal="center" vertical="center"/>
    </xf>
    <xf numFmtId="0" fontId="20" fillId="18" borderId="34" xfId="0" applyFont="1" applyFill="1" applyBorder="1" applyAlignment="1">
      <alignment horizontal="center" vertical="center"/>
    </xf>
    <xf numFmtId="0" fontId="20" fillId="18" borderId="86" xfId="0" applyFont="1" applyFill="1" applyBorder="1" applyAlignment="1">
      <alignment horizontal="center" vertical="center"/>
    </xf>
    <xf numFmtId="0" fontId="18" fillId="14" borderId="76" xfId="0" applyFont="1" applyFill="1" applyBorder="1" applyAlignment="1">
      <alignment horizontal="center" vertical="center"/>
    </xf>
    <xf numFmtId="0" fontId="18" fillId="14" borderId="75" xfId="0" applyFont="1" applyFill="1" applyBorder="1" applyAlignment="1">
      <alignment horizontal="center" vertical="center"/>
    </xf>
    <xf numFmtId="0" fontId="18" fillId="10" borderId="58" xfId="0" applyFont="1" applyFill="1" applyBorder="1" applyAlignment="1">
      <alignment horizontal="center" vertical="center"/>
    </xf>
    <xf numFmtId="0" fontId="18" fillId="10" borderId="51" xfId="0" applyFont="1" applyFill="1" applyBorder="1" applyAlignment="1">
      <alignment horizontal="center" vertical="center"/>
    </xf>
    <xf numFmtId="0" fontId="18" fillId="14" borderId="73" xfId="0" applyFont="1" applyFill="1" applyBorder="1" applyAlignment="1">
      <alignment horizontal="center" vertical="center"/>
    </xf>
    <xf numFmtId="0" fontId="18" fillId="14" borderId="74" xfId="0" applyFont="1" applyFill="1" applyBorder="1" applyAlignment="1">
      <alignment horizontal="center" vertical="center"/>
    </xf>
    <xf numFmtId="0" fontId="18" fillId="14" borderId="130" xfId="0" applyFont="1" applyFill="1" applyBorder="1" applyAlignment="1">
      <alignment horizontal="center" vertical="center"/>
    </xf>
    <xf numFmtId="0" fontId="18" fillId="14" borderId="131" xfId="0" applyFont="1" applyFill="1" applyBorder="1" applyAlignment="1">
      <alignment horizontal="center" vertical="center"/>
    </xf>
    <xf numFmtId="0" fontId="20" fillId="11" borderId="29" xfId="0" applyFont="1" applyFill="1" applyBorder="1" applyAlignment="1">
      <alignment horizontal="center" vertical="center"/>
    </xf>
    <xf numFmtId="0" fontId="20" fillId="11" borderId="0" xfId="0" applyFont="1" applyFill="1" applyAlignment="1">
      <alignment horizontal="center" vertical="center"/>
    </xf>
    <xf numFmtId="0" fontId="20" fillId="11" borderId="30" xfId="0" applyFont="1" applyFill="1" applyBorder="1" applyAlignment="1">
      <alignment horizontal="center" vertical="center"/>
    </xf>
    <xf numFmtId="0" fontId="20" fillId="11" borderId="31" xfId="0" applyFont="1" applyFill="1" applyBorder="1" applyAlignment="1">
      <alignment horizontal="center" vertical="center"/>
    </xf>
    <xf numFmtId="0" fontId="20" fillId="11" borderId="32" xfId="0" applyFont="1" applyFill="1" applyBorder="1" applyAlignment="1">
      <alignment horizontal="center" vertical="center"/>
    </xf>
    <xf numFmtId="0" fontId="20" fillId="11" borderId="33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0" fontId="18" fillId="11" borderId="100" xfId="0" applyFont="1" applyFill="1" applyBorder="1" applyAlignment="1">
      <alignment horizontal="center" vertical="center" textRotation="90" wrapText="1"/>
    </xf>
    <xf numFmtId="0" fontId="18" fillId="11" borderId="0" xfId="0" applyFont="1" applyFill="1" applyAlignment="1">
      <alignment horizontal="center" vertical="center" textRotation="90" wrapText="1"/>
    </xf>
    <xf numFmtId="0" fontId="18" fillId="11" borderId="71" xfId="0" applyFont="1" applyFill="1" applyBorder="1" applyAlignment="1">
      <alignment horizontal="center" vertical="center" textRotation="90" wrapText="1"/>
    </xf>
    <xf numFmtId="0" fontId="18" fillId="0" borderId="0" xfId="0" applyFont="1" applyAlignment="1">
      <alignment horizontal="center" textRotation="90"/>
    </xf>
    <xf numFmtId="0" fontId="18" fillId="0" borderId="69" xfId="0" applyFont="1" applyBorder="1" applyAlignment="1">
      <alignment horizontal="center" textRotation="90"/>
    </xf>
    <xf numFmtId="0" fontId="24" fillId="0" borderId="0" xfId="0" applyFont="1" applyAlignment="1">
      <alignment horizontal="center" vertical="center" wrapText="1"/>
    </xf>
    <xf numFmtId="0" fontId="24" fillId="0" borderId="105" xfId="0" applyFont="1" applyBorder="1" applyAlignment="1">
      <alignment horizontal="center" vertical="center" textRotation="90" wrapText="1"/>
    </xf>
    <xf numFmtId="0" fontId="24" fillId="0" borderId="0" xfId="0" applyFont="1" applyBorder="1" applyAlignment="1">
      <alignment horizontal="center" vertical="center" textRotation="90" wrapText="1"/>
    </xf>
    <xf numFmtId="0" fontId="20" fillId="11" borderId="26" xfId="0" applyFont="1" applyFill="1" applyBorder="1" applyAlignment="1">
      <alignment horizontal="center" vertical="center" wrapText="1"/>
    </xf>
    <xf numFmtId="0" fontId="20" fillId="11" borderId="27" xfId="0" applyFont="1" applyFill="1" applyBorder="1" applyAlignment="1">
      <alignment horizontal="center" vertical="center" wrapText="1"/>
    </xf>
    <xf numFmtId="0" fontId="20" fillId="11" borderId="28" xfId="0" applyFont="1" applyFill="1" applyBorder="1" applyAlignment="1">
      <alignment horizontal="center" vertical="center" wrapText="1"/>
    </xf>
    <xf numFmtId="0" fontId="20" fillId="11" borderId="29" xfId="0" applyFont="1" applyFill="1" applyBorder="1" applyAlignment="1">
      <alignment horizontal="center" vertical="center" wrapText="1"/>
    </xf>
    <xf numFmtId="0" fontId="20" fillId="11" borderId="0" xfId="0" applyFont="1" applyFill="1" applyAlignment="1">
      <alignment horizontal="center" vertical="center" wrapText="1"/>
    </xf>
    <xf numFmtId="0" fontId="20" fillId="11" borderId="30" xfId="0" applyFont="1" applyFill="1" applyBorder="1" applyAlignment="1">
      <alignment horizontal="center" vertical="center" wrapText="1"/>
    </xf>
    <xf numFmtId="0" fontId="20" fillId="11" borderId="31" xfId="0" applyFont="1" applyFill="1" applyBorder="1" applyAlignment="1">
      <alignment horizontal="center" vertical="center" wrapText="1"/>
    </xf>
    <xf numFmtId="0" fontId="20" fillId="11" borderId="32" xfId="0" applyFont="1" applyFill="1" applyBorder="1" applyAlignment="1">
      <alignment horizontal="center" vertical="center" wrapText="1"/>
    </xf>
    <xf numFmtId="0" fontId="20" fillId="11" borderId="33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textRotation="90"/>
    </xf>
    <xf numFmtId="0" fontId="19" fillId="0" borderId="69" xfId="0" applyFont="1" applyBorder="1" applyAlignment="1">
      <alignment horizontal="center" textRotation="90"/>
    </xf>
    <xf numFmtId="0" fontId="76" fillId="16" borderId="0" xfId="0" applyFont="1" applyFill="1" applyAlignment="1">
      <alignment horizontal="center" vertical="center"/>
    </xf>
    <xf numFmtId="0" fontId="76" fillId="16" borderId="44" xfId="0" applyFont="1" applyFill="1" applyBorder="1" applyAlignment="1">
      <alignment horizontal="center" vertical="center"/>
    </xf>
    <xf numFmtId="0" fontId="76" fillId="16" borderId="64" xfId="0" applyFont="1" applyFill="1" applyBorder="1" applyAlignment="1">
      <alignment horizontal="center" vertical="center"/>
    </xf>
    <xf numFmtId="0" fontId="19" fillId="0" borderId="38" xfId="0" applyFont="1" applyBorder="1" applyAlignment="1">
      <alignment horizontal="center" textRotation="90"/>
    </xf>
    <xf numFmtId="0" fontId="19" fillId="0" borderId="0" xfId="0" applyFont="1" applyBorder="1" applyAlignment="1">
      <alignment horizontal="center" textRotation="90"/>
    </xf>
    <xf numFmtId="0" fontId="26" fillId="0" borderId="0" xfId="0" applyFont="1" applyAlignment="1">
      <alignment horizontal="center" textRotation="90"/>
    </xf>
    <xf numFmtId="0" fontId="73" fillId="49" borderId="39" xfId="0" applyFont="1" applyFill="1" applyBorder="1" applyAlignment="1">
      <alignment horizontal="center" vertical="center" wrapText="1"/>
    </xf>
    <xf numFmtId="0" fontId="73" fillId="49" borderId="0" xfId="0" applyFont="1" applyFill="1" applyAlignment="1">
      <alignment horizontal="center" vertical="center" wrapText="1"/>
    </xf>
    <xf numFmtId="0" fontId="18" fillId="0" borderId="39" xfId="0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72" fillId="49" borderId="39" xfId="0" applyFont="1" applyFill="1" applyBorder="1" applyAlignment="1">
      <alignment horizontal="center" vertical="center"/>
    </xf>
    <xf numFmtId="0" fontId="72" fillId="49" borderId="0" xfId="0" applyFont="1" applyFill="1" applyAlignment="1">
      <alignment horizontal="center" vertical="center"/>
    </xf>
    <xf numFmtId="0" fontId="72" fillId="49" borderId="40" xfId="0" applyFont="1" applyFill="1" applyBorder="1" applyAlignment="1">
      <alignment horizontal="center" vertical="center"/>
    </xf>
    <xf numFmtId="0" fontId="72" fillId="49" borderId="41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19" fillId="0" borderId="0" xfId="0" applyFont="1" applyAlignment="1">
      <alignment horizontal="right" textRotation="90"/>
    </xf>
    <xf numFmtId="0" fontId="19" fillId="0" borderId="38" xfId="0" applyFont="1" applyBorder="1" applyAlignment="1">
      <alignment horizontal="right" textRotation="90"/>
    </xf>
    <xf numFmtId="0" fontId="18" fillId="0" borderId="34" xfId="0" applyFont="1" applyBorder="1" applyAlignment="1">
      <alignment horizontal="center" vertical="center"/>
    </xf>
    <xf numFmtId="0" fontId="18" fillId="9" borderId="39" xfId="0" applyFont="1" applyFill="1" applyBorder="1" applyAlignment="1">
      <alignment horizontal="center" vertical="center"/>
    </xf>
    <xf numFmtId="0" fontId="18" fillId="9" borderId="38" xfId="0" applyFont="1" applyFill="1" applyBorder="1" applyAlignment="1">
      <alignment horizontal="center" vertical="center"/>
    </xf>
    <xf numFmtId="0" fontId="18" fillId="7" borderId="64" xfId="0" applyFont="1" applyFill="1" applyBorder="1" applyAlignment="1">
      <alignment horizontal="center" vertical="center"/>
    </xf>
    <xf numFmtId="0" fontId="18" fillId="7" borderId="44" xfId="0" applyFont="1" applyFill="1" applyBorder="1" applyAlignment="1">
      <alignment horizontal="center" vertical="center"/>
    </xf>
    <xf numFmtId="0" fontId="20" fillId="19" borderId="78" xfId="0" applyFont="1" applyFill="1" applyBorder="1" applyAlignment="1">
      <alignment horizontal="center" vertical="center"/>
    </xf>
    <xf numFmtId="0" fontId="20" fillId="25" borderId="27" xfId="0" applyFont="1" applyFill="1" applyBorder="1" applyAlignment="1">
      <alignment horizontal="center" vertical="center" textRotation="90"/>
    </xf>
    <xf numFmtId="0" fontId="20" fillId="25" borderId="0" xfId="0" applyFont="1" applyFill="1" applyAlignment="1">
      <alignment horizontal="center" vertical="center" textRotation="90"/>
    </xf>
    <xf numFmtId="0" fontId="20" fillId="25" borderId="32" xfId="0" applyFont="1" applyFill="1" applyBorder="1" applyAlignment="1">
      <alignment horizontal="center" vertical="center" textRotation="90"/>
    </xf>
    <xf numFmtId="0" fontId="18" fillId="15" borderId="206" xfId="0" applyFont="1" applyFill="1" applyBorder="1" applyAlignment="1">
      <alignment horizontal="center" vertical="center" wrapText="1"/>
    </xf>
    <xf numFmtId="0" fontId="18" fillId="15" borderId="68" xfId="0" applyFont="1" applyFill="1" applyBorder="1" applyAlignment="1">
      <alignment horizontal="center" vertical="center" wrapText="1"/>
    </xf>
    <xf numFmtId="0" fontId="18" fillId="15" borderId="43" xfId="0" applyFont="1" applyFill="1" applyBorder="1" applyAlignment="1">
      <alignment horizontal="center" vertical="center" wrapText="1"/>
    </xf>
    <xf numFmtId="0" fontId="18" fillId="15" borderId="29" xfId="0" applyFont="1" applyFill="1" applyBorder="1" applyAlignment="1">
      <alignment horizontal="center" vertical="center" wrapText="1"/>
    </xf>
    <xf numFmtId="0" fontId="18" fillId="15" borderId="0" xfId="0" applyFont="1" applyFill="1" applyBorder="1" applyAlignment="1">
      <alignment horizontal="center" vertical="center" wrapText="1"/>
    </xf>
    <xf numFmtId="0" fontId="18" fillId="15" borderId="224" xfId="0" applyFont="1" applyFill="1" applyBorder="1" applyAlignment="1">
      <alignment horizontal="center" vertical="center" wrapText="1"/>
    </xf>
    <xf numFmtId="0" fontId="18" fillId="10" borderId="29" xfId="0" applyFont="1" applyFill="1" applyBorder="1" applyAlignment="1">
      <alignment horizontal="center" vertical="center" wrapText="1"/>
    </xf>
    <xf numFmtId="0" fontId="18" fillId="10" borderId="0" xfId="0" applyFont="1" applyFill="1" applyBorder="1" applyAlignment="1">
      <alignment horizontal="center" vertical="center" wrapText="1"/>
    </xf>
    <xf numFmtId="0" fontId="18" fillId="15" borderId="54" xfId="0" applyFont="1" applyFill="1" applyBorder="1" applyAlignment="1">
      <alignment horizontal="center" vertical="center" wrapText="1"/>
    </xf>
    <xf numFmtId="0" fontId="18" fillId="15" borderId="35" xfId="0" applyFont="1" applyFill="1" applyBorder="1" applyAlignment="1">
      <alignment horizontal="center" vertical="center" wrapText="1"/>
    </xf>
    <xf numFmtId="0" fontId="18" fillId="15" borderId="178" xfId="0" applyFont="1" applyFill="1" applyBorder="1" applyAlignment="1">
      <alignment horizontal="center" vertical="center" wrapText="1"/>
    </xf>
    <xf numFmtId="0" fontId="67" fillId="8" borderId="0" xfId="0" applyFont="1" applyFill="1" applyAlignment="1">
      <alignment horizontal="center" vertical="center"/>
    </xf>
    <xf numFmtId="0" fontId="27" fillId="33" borderId="0" xfId="0" applyFont="1" applyFill="1" applyAlignment="1">
      <alignment horizontal="center" vertical="center"/>
    </xf>
    <xf numFmtId="0" fontId="27" fillId="33" borderId="32" xfId="0" applyFont="1" applyFill="1" applyBorder="1" applyAlignment="1">
      <alignment horizontal="center" vertical="center"/>
    </xf>
    <xf numFmtId="0" fontId="21" fillId="32" borderId="35" xfId="0" applyFont="1" applyFill="1" applyBorder="1" applyAlignment="1">
      <alignment horizontal="center" vertical="center"/>
    </xf>
    <xf numFmtId="0" fontId="21" fillId="32" borderId="0" xfId="0" applyFont="1" applyFill="1" applyAlignment="1">
      <alignment horizontal="center" vertical="center"/>
    </xf>
    <xf numFmtId="0" fontId="21" fillId="32" borderId="79" xfId="0" applyFont="1" applyFill="1" applyBorder="1" applyAlignment="1">
      <alignment horizontal="center" vertical="center"/>
    </xf>
    <xf numFmtId="0" fontId="21" fillId="32" borderId="120" xfId="0" applyFont="1" applyFill="1" applyBorder="1" applyAlignment="1">
      <alignment horizontal="center" vertical="center"/>
    </xf>
    <xf numFmtId="0" fontId="21" fillId="32" borderId="34" xfId="0" applyFont="1" applyFill="1" applyBorder="1" applyAlignment="1">
      <alignment horizontal="center" vertical="center"/>
    </xf>
    <xf numFmtId="0" fontId="21" fillId="32" borderId="86" xfId="0" applyFont="1" applyFill="1" applyBorder="1" applyAlignment="1">
      <alignment horizontal="center" vertical="center"/>
    </xf>
    <xf numFmtId="0" fontId="18" fillId="19" borderId="0" xfId="0" applyFont="1" applyFill="1" applyAlignment="1">
      <alignment horizontal="center" vertical="center" wrapText="1"/>
    </xf>
    <xf numFmtId="0" fontId="20" fillId="12" borderId="35" xfId="0" applyFont="1" applyFill="1" applyBorder="1" applyAlignment="1">
      <alignment horizontal="center" vertical="center"/>
    </xf>
    <xf numFmtId="0" fontId="20" fillId="12" borderId="0" xfId="0" applyFont="1" applyFill="1" applyBorder="1" applyAlignment="1">
      <alignment horizontal="center" vertical="center"/>
    </xf>
    <xf numFmtId="0" fontId="20" fillId="12" borderId="120" xfId="0" applyFont="1" applyFill="1" applyBorder="1" applyAlignment="1">
      <alignment horizontal="center" vertical="center"/>
    </xf>
    <xf numFmtId="0" fontId="20" fillId="19" borderId="59" xfId="0" applyFont="1" applyFill="1" applyBorder="1" applyAlignment="1">
      <alignment horizontal="center" vertical="center"/>
    </xf>
    <xf numFmtId="0" fontId="20" fillId="18" borderId="78" xfId="0" applyFont="1" applyFill="1" applyBorder="1" applyAlignment="1">
      <alignment horizontal="center" vertical="center"/>
    </xf>
    <xf numFmtId="0" fontId="20" fillId="18" borderId="85" xfId="0" applyFont="1" applyFill="1" applyBorder="1" applyAlignment="1">
      <alignment horizontal="center" vertical="center"/>
    </xf>
    <xf numFmtId="0" fontId="29" fillId="0" borderId="27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9" fillId="8" borderId="0" xfId="0" applyFont="1" applyFill="1" applyBorder="1" applyAlignment="1">
      <alignment horizontal="center" vertical="center"/>
    </xf>
    <xf numFmtId="0" fontId="29" fillId="8" borderId="30" xfId="0" applyFont="1" applyFill="1" applyBorder="1" applyAlignment="1">
      <alignment horizontal="center" vertical="center"/>
    </xf>
    <xf numFmtId="0" fontId="29" fillId="8" borderId="29" xfId="0" applyFont="1" applyFill="1" applyBorder="1" applyAlignment="1">
      <alignment horizontal="center" vertical="center"/>
    </xf>
    <xf numFmtId="0" fontId="19" fillId="13" borderId="27" xfId="0" applyFont="1" applyFill="1" applyBorder="1" applyAlignment="1">
      <alignment horizontal="center" vertical="center" wrapText="1"/>
    </xf>
    <xf numFmtId="0" fontId="19" fillId="13" borderId="0" xfId="0" applyFont="1" applyFill="1" applyAlignment="1">
      <alignment horizontal="center" vertical="center" wrapText="1"/>
    </xf>
    <xf numFmtId="0" fontId="18" fillId="33" borderId="0" xfId="0" applyFont="1" applyFill="1" applyAlignment="1">
      <alignment horizontal="center" vertical="center"/>
    </xf>
    <xf numFmtId="0" fontId="18" fillId="0" borderId="91" xfId="0" applyFont="1" applyBorder="1" applyAlignment="1">
      <alignment horizontal="right" vertical="center" textRotation="90"/>
    </xf>
    <xf numFmtId="0" fontId="18" fillId="0" borderId="211" xfId="0" applyFont="1" applyBorder="1" applyAlignment="1">
      <alignment horizontal="right" vertical="center" textRotation="90"/>
    </xf>
    <xf numFmtId="0" fontId="18" fillId="0" borderId="32" xfId="0" applyFont="1" applyBorder="1" applyAlignment="1">
      <alignment horizontal="center" vertical="center"/>
    </xf>
    <xf numFmtId="0" fontId="67" fillId="8" borderId="0" xfId="0" applyFont="1" applyFill="1" applyAlignment="1">
      <alignment horizontal="center" vertical="center" wrapText="1"/>
    </xf>
    <xf numFmtId="0" fontId="83" fillId="15" borderId="57" xfId="0" applyFont="1" applyFill="1" applyBorder="1" applyAlignment="1">
      <alignment horizontal="center" vertical="center" wrapText="1"/>
    </xf>
    <xf numFmtId="0" fontId="83" fillId="15" borderId="27" xfId="0" applyFont="1" applyFill="1" applyBorder="1" applyAlignment="1">
      <alignment horizontal="center" vertical="center" wrapText="1"/>
    </xf>
    <xf numFmtId="0" fontId="83" fillId="15" borderId="49" xfId="0" applyFont="1" applyFill="1" applyBorder="1" applyAlignment="1">
      <alignment horizontal="center" vertical="center" wrapText="1"/>
    </xf>
    <xf numFmtId="0" fontId="83" fillId="15" borderId="39" xfId="0" applyFont="1" applyFill="1" applyBorder="1" applyAlignment="1">
      <alignment horizontal="center" vertical="center" wrapText="1"/>
    </xf>
    <xf numFmtId="0" fontId="83" fillId="15" borderId="0" xfId="0" applyFont="1" applyFill="1" applyAlignment="1">
      <alignment horizontal="center" vertical="center" wrapText="1"/>
    </xf>
    <xf numFmtId="0" fontId="83" fillId="15" borderId="38" xfId="0" applyFont="1" applyFill="1" applyBorder="1" applyAlignment="1">
      <alignment horizontal="center" vertical="center" wrapText="1"/>
    </xf>
    <xf numFmtId="0" fontId="83" fillId="15" borderId="62" xfId="0" applyFont="1" applyFill="1" applyBorder="1" applyAlignment="1">
      <alignment horizontal="center" vertical="center" wrapText="1"/>
    </xf>
    <xf numFmtId="0" fontId="83" fillId="15" borderId="32" xfId="0" applyFont="1" applyFill="1" applyBorder="1" applyAlignment="1">
      <alignment horizontal="center" vertical="center" wrapText="1"/>
    </xf>
    <xf numFmtId="0" fontId="83" fillId="15" borderId="50" xfId="0" applyFont="1" applyFill="1" applyBorder="1" applyAlignment="1">
      <alignment horizontal="center" vertical="center" wrapText="1"/>
    </xf>
    <xf numFmtId="0" fontId="20" fillId="25" borderId="58" xfId="0" applyFont="1" applyFill="1" applyBorder="1" applyAlignment="1">
      <alignment horizontal="center" vertical="center"/>
    </xf>
    <xf numFmtId="0" fontId="20" fillId="25" borderId="27" xfId="0" applyFont="1" applyFill="1" applyBorder="1" applyAlignment="1">
      <alignment horizontal="center" vertical="center"/>
    </xf>
    <xf numFmtId="0" fontId="20" fillId="25" borderId="49" xfId="0" applyFont="1" applyFill="1" applyBorder="1" applyAlignment="1">
      <alignment horizontal="center" vertical="center"/>
    </xf>
    <xf numFmtId="0" fontId="20" fillId="25" borderId="64" xfId="0" applyFont="1" applyFill="1" applyBorder="1" applyAlignment="1">
      <alignment horizontal="center" vertical="center"/>
    </xf>
    <xf numFmtId="0" fontId="20" fillId="25" borderId="0" xfId="0" applyFont="1" applyFill="1" applyAlignment="1">
      <alignment horizontal="center" vertical="center"/>
    </xf>
    <xf numFmtId="0" fontId="20" fillId="25" borderId="38" xfId="0" applyFont="1" applyFill="1" applyBorder="1" applyAlignment="1">
      <alignment horizontal="center" vertical="center"/>
    </xf>
    <xf numFmtId="0" fontId="20" fillId="25" borderId="67" xfId="0" applyFont="1" applyFill="1" applyBorder="1" applyAlignment="1">
      <alignment horizontal="center" vertical="center"/>
    </xf>
    <xf numFmtId="0" fontId="20" fillId="25" borderId="32" xfId="0" applyFont="1" applyFill="1" applyBorder="1" applyAlignment="1">
      <alignment horizontal="center" vertical="center"/>
    </xf>
    <xf numFmtId="0" fontId="20" fillId="25" borderId="50" xfId="0" applyFont="1" applyFill="1" applyBorder="1" applyAlignment="1">
      <alignment horizontal="center" vertical="center"/>
    </xf>
    <xf numFmtId="0" fontId="83" fillId="10" borderId="58" xfId="0" applyFont="1" applyFill="1" applyBorder="1" applyAlignment="1">
      <alignment horizontal="center" vertical="center" wrapText="1"/>
    </xf>
    <xf numFmtId="0" fontId="83" fillId="10" borderId="27" xfId="0" applyFont="1" applyFill="1" applyBorder="1" applyAlignment="1">
      <alignment horizontal="center" vertical="center" wrapText="1"/>
    </xf>
    <xf numFmtId="0" fontId="83" fillId="10" borderId="51" xfId="0" applyFont="1" applyFill="1" applyBorder="1" applyAlignment="1">
      <alignment horizontal="center" vertical="center" wrapText="1"/>
    </xf>
    <xf numFmtId="0" fontId="83" fillId="10" borderId="64" xfId="0" applyFont="1" applyFill="1" applyBorder="1" applyAlignment="1">
      <alignment horizontal="center" vertical="center" wrapText="1"/>
    </xf>
    <xf numFmtId="0" fontId="83" fillId="10" borderId="0" xfId="0" applyFont="1" applyFill="1" applyAlignment="1">
      <alignment horizontal="center" vertical="center" wrapText="1"/>
    </xf>
    <xf numFmtId="0" fontId="83" fillId="10" borderId="44" xfId="0" applyFont="1" applyFill="1" applyBorder="1" applyAlignment="1">
      <alignment horizontal="center" vertical="center" wrapText="1"/>
    </xf>
    <xf numFmtId="0" fontId="83" fillId="10" borderId="47" xfId="0" applyFont="1" applyFill="1" applyBorder="1" applyAlignment="1">
      <alignment horizontal="center" vertical="center" wrapText="1"/>
    </xf>
    <xf numFmtId="0" fontId="83" fillId="10" borderId="46" xfId="0" applyFont="1" applyFill="1" applyBorder="1" applyAlignment="1">
      <alignment horizontal="center" vertical="center" wrapText="1"/>
    </xf>
    <xf numFmtId="0" fontId="83" fillId="10" borderId="45" xfId="0" applyFont="1" applyFill="1" applyBorder="1" applyAlignment="1">
      <alignment horizontal="center" vertical="center" wrapText="1"/>
    </xf>
    <xf numFmtId="0" fontId="83" fillId="10" borderId="67" xfId="0" applyFont="1" applyFill="1" applyBorder="1" applyAlignment="1">
      <alignment horizontal="center" vertical="center" wrapText="1"/>
    </xf>
    <xf numFmtId="0" fontId="83" fillId="10" borderId="32" xfId="0" applyFont="1" applyFill="1" applyBorder="1" applyAlignment="1">
      <alignment horizontal="center" vertical="center" wrapText="1"/>
    </xf>
    <xf numFmtId="0" fontId="83" fillId="10" borderId="53" xfId="0" applyFont="1" applyFill="1" applyBorder="1" applyAlignment="1">
      <alignment horizontal="center" vertical="center" wrapText="1"/>
    </xf>
    <xf numFmtId="0" fontId="18" fillId="16" borderId="46" xfId="0" applyFont="1" applyFill="1" applyBorder="1" applyAlignment="1">
      <alignment horizontal="center" vertical="center"/>
    </xf>
    <xf numFmtId="0" fontId="18" fillId="11" borderId="76" xfId="0" applyFont="1" applyFill="1" applyBorder="1" applyAlignment="1">
      <alignment horizontal="center" vertical="center"/>
    </xf>
    <xf numFmtId="0" fontId="18" fillId="11" borderId="75" xfId="0" applyFont="1" applyFill="1" applyBorder="1" applyAlignment="1">
      <alignment horizontal="center" vertical="center"/>
    </xf>
    <xf numFmtId="0" fontId="18" fillId="11" borderId="77" xfId="0" applyFont="1" applyFill="1" applyBorder="1" applyAlignment="1">
      <alignment horizontal="center" vertical="center"/>
    </xf>
    <xf numFmtId="0" fontId="18" fillId="11" borderId="69" xfId="0" applyFont="1" applyFill="1" applyBorder="1" applyAlignment="1">
      <alignment horizontal="center" vertical="center"/>
    </xf>
    <xf numFmtId="0" fontId="18" fillId="15" borderId="63" xfId="0" applyFont="1" applyFill="1" applyBorder="1" applyAlignment="1">
      <alignment horizontal="center" vertical="center" wrapText="1"/>
    </xf>
    <xf numFmtId="0" fontId="18" fillId="15" borderId="207" xfId="0" applyFont="1" applyFill="1" applyBorder="1" applyAlignment="1">
      <alignment horizontal="center" vertical="center" wrapText="1"/>
    </xf>
    <xf numFmtId="0" fontId="18" fillId="15" borderId="30" xfId="0" applyFont="1" applyFill="1" applyBorder="1" applyAlignment="1">
      <alignment horizontal="center" vertical="center" wrapText="1"/>
    </xf>
    <xf numFmtId="0" fontId="18" fillId="15" borderId="251" xfId="0" applyFont="1" applyFill="1" applyBorder="1" applyAlignment="1">
      <alignment horizontal="center" vertical="center" wrapText="1"/>
    </xf>
    <xf numFmtId="0" fontId="18" fillId="10" borderId="66" xfId="0" applyFont="1" applyFill="1" applyBorder="1" applyAlignment="1">
      <alignment horizontal="center" vertical="center" wrapText="1"/>
    </xf>
    <xf numFmtId="0" fontId="18" fillId="10" borderId="91" xfId="0" applyFont="1" applyFill="1" applyBorder="1" applyAlignment="1">
      <alignment horizontal="center" vertical="center" wrapText="1"/>
    </xf>
    <xf numFmtId="0" fontId="18" fillId="10" borderId="252" xfId="0" applyFont="1" applyFill="1" applyBorder="1" applyAlignment="1">
      <alignment horizontal="center" vertical="center" wrapText="1"/>
    </xf>
    <xf numFmtId="0" fontId="18" fillId="10" borderId="30" xfId="0" applyFont="1" applyFill="1" applyBorder="1" applyAlignment="1">
      <alignment horizontal="center" vertical="center" wrapText="1"/>
    </xf>
    <xf numFmtId="0" fontId="18" fillId="10" borderId="90" xfId="0" applyFont="1" applyFill="1" applyBorder="1" applyAlignment="1">
      <alignment horizontal="center" vertical="center" wrapText="1"/>
    </xf>
    <xf numFmtId="0" fontId="24" fillId="0" borderId="105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/>
    </xf>
    <xf numFmtId="0" fontId="7" fillId="0" borderId="26" xfId="0" applyFont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0" fillId="5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8" borderId="0" xfId="0" applyFill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8" fillId="10" borderId="28" xfId="0" applyFont="1" applyFill="1" applyBorder="1" applyAlignment="1">
      <alignment horizontal="center" vertical="center" wrapText="1"/>
    </xf>
    <xf numFmtId="0" fontId="18" fillId="15" borderId="31" xfId="0" applyFont="1" applyFill="1" applyBorder="1" applyAlignment="1">
      <alignment horizontal="center" vertical="center" wrapText="1"/>
    </xf>
    <xf numFmtId="0" fontId="18" fillId="15" borderId="32" xfId="0" applyFont="1" applyFill="1" applyBorder="1" applyAlignment="1">
      <alignment horizontal="center" vertical="center" wrapText="1"/>
    </xf>
    <xf numFmtId="0" fontId="18" fillId="15" borderId="50" xfId="0" applyFont="1" applyFill="1" applyBorder="1" applyAlignment="1">
      <alignment horizontal="center" vertical="center" wrapText="1"/>
    </xf>
    <xf numFmtId="0" fontId="18" fillId="15" borderId="62" xfId="0" applyFont="1" applyFill="1" applyBorder="1" applyAlignment="1">
      <alignment horizontal="center" vertical="center" wrapText="1"/>
    </xf>
    <xf numFmtId="0" fontId="18" fillId="15" borderId="33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18" fillId="10" borderId="26" xfId="0" applyFont="1" applyFill="1" applyBorder="1" applyAlignment="1">
      <alignment horizontal="center" vertical="center" wrapText="1"/>
    </xf>
    <xf numFmtId="0" fontId="18" fillId="10" borderId="203" xfId="0" applyFont="1" applyFill="1" applyBorder="1" applyAlignment="1">
      <alignment horizontal="center" vertical="center" wrapText="1"/>
    </xf>
    <xf numFmtId="0" fontId="20" fillId="16" borderId="29" xfId="0" applyFont="1" applyFill="1" applyBorder="1" applyAlignment="1">
      <alignment horizontal="center" vertical="center"/>
    </xf>
    <xf numFmtId="0" fontId="20" fillId="16" borderId="38" xfId="0" applyFont="1" applyFill="1" applyBorder="1" applyAlignment="1">
      <alignment horizontal="center" vertical="center"/>
    </xf>
    <xf numFmtId="0" fontId="18" fillId="11" borderId="156" xfId="0" applyFont="1" applyFill="1" applyBorder="1" applyAlignment="1">
      <alignment horizontal="center" vertical="center"/>
    </xf>
    <xf numFmtId="0" fontId="18" fillId="11" borderId="157" xfId="0" applyFont="1" applyFill="1" applyBorder="1" applyAlignment="1">
      <alignment horizontal="center" vertical="center"/>
    </xf>
    <xf numFmtId="0" fontId="18" fillId="11" borderId="70" xfId="0" applyFont="1" applyFill="1" applyBorder="1" applyAlignment="1">
      <alignment horizontal="center" vertical="center"/>
    </xf>
    <xf numFmtId="0" fontId="18" fillId="11" borderId="72" xfId="0" applyFont="1" applyFill="1" applyBorder="1" applyAlignment="1">
      <alignment horizontal="center" vertical="center"/>
    </xf>
    <xf numFmtId="0" fontId="18" fillId="0" borderId="69" xfId="0" applyFont="1" applyBorder="1" applyAlignment="1">
      <alignment horizontal="right" vertical="center" textRotation="90"/>
    </xf>
    <xf numFmtId="0" fontId="20" fillId="16" borderId="0" xfId="0" applyFont="1" applyFill="1" applyAlignment="1">
      <alignment horizontal="center" vertical="center"/>
    </xf>
    <xf numFmtId="0" fontId="0" fillId="0" borderId="38" xfId="0" applyBorder="1"/>
    <xf numFmtId="0" fontId="0" fillId="0" borderId="0" xfId="0"/>
    <xf numFmtId="0" fontId="18" fillId="0" borderId="0" xfId="0" applyFont="1" applyAlignment="1">
      <alignment horizontal="center" vertical="center" textRotation="90"/>
    </xf>
    <xf numFmtId="0" fontId="18" fillId="0" borderId="12" xfId="0" applyFont="1" applyBorder="1" applyAlignment="1">
      <alignment horizontal="center" vertical="center" textRotation="90"/>
    </xf>
    <xf numFmtId="0" fontId="18" fillId="0" borderId="17" xfId="0" applyFont="1" applyBorder="1" applyAlignment="1">
      <alignment horizontal="center" vertical="center" textRotation="90"/>
    </xf>
    <xf numFmtId="0" fontId="18" fillId="0" borderId="38" xfId="0" applyFont="1" applyBorder="1" applyAlignment="1">
      <alignment horizontal="center" vertical="center" textRotation="90"/>
    </xf>
    <xf numFmtId="0" fontId="18" fillId="0" borderId="44" xfId="0" applyFont="1" applyBorder="1" applyAlignment="1">
      <alignment horizontal="center" vertical="center" textRotation="90"/>
    </xf>
    <xf numFmtId="0" fontId="18" fillId="0" borderId="69" xfId="0" applyFont="1" applyBorder="1" applyAlignment="1">
      <alignment horizontal="center" vertical="center" textRotation="90"/>
    </xf>
    <xf numFmtId="0" fontId="18" fillId="13" borderId="27" xfId="0" applyFont="1" applyFill="1" applyBorder="1" applyAlignment="1">
      <alignment horizontal="center" vertical="center"/>
    </xf>
    <xf numFmtId="0" fontId="18" fillId="13" borderId="0" xfId="0" applyFont="1" applyFill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23" fillId="8" borderId="26" xfId="0" applyFont="1" applyFill="1" applyBorder="1" applyAlignment="1">
      <alignment horizontal="center" vertical="center"/>
    </xf>
    <xf numFmtId="0" fontId="25" fillId="0" borderId="27" xfId="0" applyFont="1" applyBorder="1" applyAlignment="1">
      <alignment horizontal="center" vertical="center"/>
    </xf>
    <xf numFmtId="0" fontId="25" fillId="0" borderId="28" xfId="0" applyFont="1" applyBorder="1" applyAlignment="1">
      <alignment horizontal="center" vertical="center"/>
    </xf>
    <xf numFmtId="0" fontId="25" fillId="0" borderId="29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30" xfId="0" applyFont="1" applyBorder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8" fillId="0" borderId="0" xfId="0" applyFont="1" applyAlignment="1">
      <alignment horizont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87" xfId="0" applyBorder="1" applyAlignment="1">
      <alignment horizontal="center" vertical="center"/>
    </xf>
    <xf numFmtId="0" fontId="0" fillId="0" borderId="189" xfId="0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18" borderId="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92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35" fillId="25" borderId="198" xfId="0" applyFont="1" applyFill="1" applyBorder="1" applyAlignment="1">
      <alignment horizontal="center" vertical="center"/>
    </xf>
    <xf numFmtId="0" fontId="35" fillId="25" borderId="202" xfId="0" applyFont="1" applyFill="1" applyBorder="1" applyAlignment="1">
      <alignment horizontal="center" vertical="center"/>
    </xf>
    <xf numFmtId="0" fontId="35" fillId="16" borderId="198" xfId="0" applyFont="1" applyFill="1" applyBorder="1" applyAlignment="1">
      <alignment horizontal="center" vertical="center"/>
    </xf>
    <xf numFmtId="0" fontId="35" fillId="16" borderId="202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35" fillId="16" borderId="198" xfId="0" applyFont="1" applyFill="1" applyBorder="1" applyAlignment="1">
      <alignment horizontal="center" vertical="center" wrapText="1"/>
    </xf>
    <xf numFmtId="0" fontId="35" fillId="16" borderId="202" xfId="0" applyFont="1" applyFill="1" applyBorder="1" applyAlignment="1">
      <alignment horizontal="center" vertical="center" wrapText="1"/>
    </xf>
    <xf numFmtId="0" fontId="35" fillId="25" borderId="198" xfId="0" applyFont="1" applyFill="1" applyBorder="1" applyAlignment="1">
      <alignment horizontal="center" vertical="center" wrapText="1"/>
    </xf>
    <xf numFmtId="0" fontId="35" fillId="25" borderId="202" xfId="0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wrapText="1"/>
    </xf>
    <xf numFmtId="0" fontId="35" fillId="40" borderId="198" xfId="0" applyFont="1" applyFill="1" applyBorder="1" applyAlignment="1">
      <alignment horizontal="center" vertical="center"/>
    </xf>
    <xf numFmtId="0" fontId="35" fillId="40" borderId="202" xfId="0" applyFont="1" applyFill="1" applyBorder="1" applyAlignment="1">
      <alignment horizontal="center" vertical="center"/>
    </xf>
    <xf numFmtId="0" fontId="35" fillId="28" borderId="199" xfId="0" applyFont="1" applyFill="1" applyBorder="1" applyAlignment="1">
      <alignment horizontal="center" vertical="center"/>
    </xf>
    <xf numFmtId="0" fontId="35" fillId="28" borderId="200" xfId="0" applyFont="1" applyFill="1" applyBorder="1" applyAlignment="1">
      <alignment horizontal="center" vertical="center"/>
    </xf>
    <xf numFmtId="0" fontId="35" fillId="28" borderId="201" xfId="0" applyFont="1" applyFill="1" applyBorder="1" applyAlignment="1">
      <alignment horizontal="center" vertical="center"/>
    </xf>
    <xf numFmtId="0" fontId="38" fillId="25" borderId="198" xfId="0" applyFont="1" applyFill="1" applyBorder="1" applyAlignment="1">
      <alignment horizontal="center" vertical="center"/>
    </xf>
    <xf numFmtId="0" fontId="38" fillId="25" borderId="202" xfId="0" applyFont="1" applyFill="1" applyBorder="1" applyAlignment="1">
      <alignment horizontal="center" vertical="center"/>
    </xf>
    <xf numFmtId="0" fontId="35" fillId="40" borderId="198" xfId="0" applyFont="1" applyFill="1" applyBorder="1" applyAlignment="1">
      <alignment horizontal="center" vertical="center" wrapText="1"/>
    </xf>
    <xf numFmtId="0" fontId="35" fillId="40" borderId="202" xfId="0" applyFont="1" applyFill="1" applyBorder="1" applyAlignment="1">
      <alignment horizontal="center" vertical="center" wrapText="1"/>
    </xf>
    <xf numFmtId="0" fontId="35" fillId="40" borderId="199" xfId="0" applyFont="1" applyFill="1" applyBorder="1" applyAlignment="1">
      <alignment horizontal="center" vertical="center"/>
    </xf>
    <xf numFmtId="0" fontId="35" fillId="40" borderId="200" xfId="0" applyFont="1" applyFill="1" applyBorder="1" applyAlignment="1">
      <alignment horizontal="center" vertical="center"/>
    </xf>
    <xf numFmtId="0" fontId="35" fillId="40" borderId="201" xfId="0" applyFont="1" applyFill="1" applyBorder="1" applyAlignment="1">
      <alignment horizontal="center" vertical="center"/>
    </xf>
    <xf numFmtId="0" fontId="51" fillId="0" borderId="0" xfId="0" applyFont="1" applyAlignment="1">
      <alignment horizontal="center"/>
    </xf>
    <xf numFmtId="0" fontId="33" fillId="30" borderId="155" xfId="0" applyFont="1" applyFill="1" applyBorder="1" applyAlignment="1">
      <alignment horizontal="center" vertical="center" wrapText="1"/>
    </xf>
    <xf numFmtId="0" fontId="33" fillId="30" borderId="153" xfId="0" applyFont="1" applyFill="1" applyBorder="1" applyAlignment="1">
      <alignment horizontal="center" vertical="center" wrapText="1"/>
    </xf>
    <xf numFmtId="0" fontId="33" fillId="30" borderId="154" xfId="0" applyFont="1" applyFill="1" applyBorder="1" applyAlignment="1">
      <alignment horizontal="center" vertical="center" wrapText="1"/>
    </xf>
    <xf numFmtId="0" fontId="33" fillId="30" borderId="155" xfId="0" applyFont="1" applyFill="1" applyBorder="1" applyAlignment="1">
      <alignment horizontal="right" vertical="center" wrapText="1"/>
    </xf>
    <xf numFmtId="0" fontId="33" fillId="30" borderId="153" xfId="0" applyFont="1" applyFill="1" applyBorder="1" applyAlignment="1">
      <alignment horizontal="right" vertical="center" wrapText="1"/>
    </xf>
    <xf numFmtId="0" fontId="33" fillId="30" borderId="154" xfId="0" applyFont="1" applyFill="1" applyBorder="1" applyAlignment="1">
      <alignment horizontal="right" vertical="center" wrapText="1"/>
    </xf>
    <xf numFmtId="0" fontId="33" fillId="0" borderId="151" xfId="0" applyFont="1" applyBorder="1" applyAlignment="1">
      <alignment horizontal="center" vertical="top" wrapText="1"/>
    </xf>
    <xf numFmtId="0" fontId="33" fillId="0" borderId="150" xfId="0" applyFont="1" applyBorder="1" applyAlignment="1">
      <alignment horizontal="center" vertical="top" wrapText="1"/>
    </xf>
    <xf numFmtId="0" fontId="33" fillId="0" borderId="152" xfId="0" applyFont="1" applyBorder="1" applyAlignment="1">
      <alignment horizontal="center" vertical="top" wrapText="1"/>
    </xf>
    <xf numFmtId="0" fontId="15" fillId="0" borderId="151" xfId="0" applyFont="1" applyBorder="1" applyAlignment="1">
      <alignment horizontal="center"/>
    </xf>
    <xf numFmtId="0" fontId="15" fillId="0" borderId="150" xfId="0" applyFont="1" applyBorder="1" applyAlignment="1">
      <alignment horizontal="center"/>
    </xf>
    <xf numFmtId="0" fontId="15" fillId="0" borderId="152" xfId="0" applyFont="1" applyBorder="1" applyAlignment="1">
      <alignment horizont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153" xfId="0" applyBorder="1" applyAlignment="1">
      <alignment horizontal="right" vertical="center"/>
    </xf>
    <xf numFmtId="0" fontId="0" fillId="0" borderId="141" xfId="0" applyBorder="1" applyAlignment="1">
      <alignment horizontal="right" vertical="center"/>
    </xf>
    <xf numFmtId="0" fontId="0" fillId="0" borderId="149" xfId="0" applyBorder="1" applyAlignment="1">
      <alignment horizontal="right" vertical="center"/>
    </xf>
    <xf numFmtId="0" fontId="0" fillId="0" borderId="155" xfId="0" applyBorder="1" applyAlignment="1">
      <alignment horizontal="center" wrapText="1"/>
    </xf>
    <xf numFmtId="0" fontId="0" fillId="0" borderId="153" xfId="0" applyBorder="1" applyAlignment="1">
      <alignment horizontal="center" wrapText="1"/>
    </xf>
    <xf numFmtId="0" fontId="0" fillId="0" borderId="154" xfId="0" applyBorder="1" applyAlignment="1">
      <alignment horizontal="center" wrapText="1"/>
    </xf>
    <xf numFmtId="0" fontId="0" fillId="0" borderId="143" xfId="0" applyBorder="1" applyAlignment="1">
      <alignment horizontal="center" wrapText="1"/>
    </xf>
    <xf numFmtId="0" fontId="0" fillId="0" borderId="142" xfId="0" applyBorder="1" applyAlignment="1">
      <alignment horizontal="center" wrapText="1"/>
    </xf>
    <xf numFmtId="0" fontId="0" fillId="0" borderId="147" xfId="0" applyBorder="1" applyAlignment="1">
      <alignment horizontal="center" wrapText="1"/>
    </xf>
    <xf numFmtId="0" fontId="0" fillId="0" borderId="154" xfId="0" applyBorder="1" applyAlignment="1">
      <alignment horizontal="right" vertic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20" xfId="0" applyBorder="1" applyAlignment="1">
      <alignment horizontal="center"/>
    </xf>
    <xf numFmtId="0" fontId="0" fillId="0" borderId="221" xfId="0" applyBorder="1" applyAlignment="1">
      <alignment horizontal="center"/>
    </xf>
    <xf numFmtId="0" fontId="0" fillId="0" borderId="222" xfId="0" applyBorder="1" applyAlignment="1">
      <alignment horizontal="center"/>
    </xf>
    <xf numFmtId="0" fontId="60" fillId="0" borderId="26" xfId="0" applyFont="1" applyBorder="1" applyAlignment="1">
      <alignment horizontal="center"/>
    </xf>
    <xf numFmtId="0" fontId="60" fillId="0" borderId="2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</cellXfs>
  <cellStyles count="9">
    <cellStyle name="Hiperłącze" xfId="4" builtinId="8"/>
    <cellStyle name="Hiperłącze 2" xfId="6" xr:uid="{00000000-0005-0000-0000-000001000000}"/>
    <cellStyle name="Normal 2" xfId="3" xr:uid="{00000000-0005-0000-0000-000002000000}"/>
    <cellStyle name="Normal 2 2" xfId="8" xr:uid="{00000000-0005-0000-0000-000003000000}"/>
    <cellStyle name="Normalny" xfId="0" builtinId="0"/>
    <cellStyle name="Procentowy" xfId="2" builtinId="5"/>
    <cellStyle name="Procentowy 2" xfId="5" xr:uid="{00000000-0005-0000-0000-000006000000}"/>
    <cellStyle name="Tekst objaśnienia" xfId="1" builtinId="53" customBuiltin="1"/>
    <cellStyle name="Tekst objaśnienia 2" xfId="7" xr:uid="{00000000-0005-0000-0000-000008000000}"/>
  </cellStyles>
  <dxfs count="22"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ill>
        <patternFill>
          <bgColor theme="2" tint="-0.49998474074526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ill>
        <patternFill>
          <bgColor theme="2" tint="-0.49998474074526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ill>
        <patternFill>
          <bgColor theme="2" tint="-0.499984740745262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</dxfs>
  <tableStyles count="0" defaultTableStyle="TableStyleMedium9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AF0E6"/>
      <rgbColor rgb="FF99CCFF"/>
      <rgbColor rgb="FFFF99CC"/>
      <rgbColor rgb="FFCC99FF"/>
      <rgbColor rgb="FFFFCCCC"/>
      <rgbColor rgb="FF3366FF"/>
      <rgbColor rgb="FF33CCCC"/>
      <rgbColor rgb="FF8AE234"/>
      <rgbColor rgb="FFFFCC00"/>
      <rgbColor rgb="FFFF9900"/>
      <rgbColor rgb="FFFF45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3300"/>
      <color rgb="FFFF9900"/>
      <color rgb="FF663300"/>
      <color rgb="FFCCFFCC"/>
      <color rgb="FFFFFF99"/>
      <color rgb="FFE8E8E8"/>
      <color rgb="FFFFCCCC"/>
      <color rgb="FFCCFF99"/>
      <color rgb="FFE6E6E6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21</xdr:col>
      <xdr:colOff>154012</xdr:colOff>
      <xdr:row>192</xdr:row>
      <xdr:rowOff>130341</xdr:rowOff>
    </xdr:from>
    <xdr:to>
      <xdr:col>21</xdr:col>
      <xdr:colOff>263812</xdr:colOff>
      <xdr:row>199</xdr:row>
      <xdr:rowOff>128924</xdr:rowOff>
    </xdr:to>
    <xdr:sp macro="" textlink="">
      <xdr:nvSpPr>
        <xdr:cNvPr id="2" name="CustomShap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9462245" y="31735350"/>
          <a:ext cx="109800" cy="1133115"/>
        </a:xfrm>
        <a:custGeom>
          <a:avLst/>
          <a:gdLst/>
          <a:ahLst/>
          <a:cxnLst/>
          <a:rect l="0" t="0" r="r" b="b"/>
          <a:pathLst>
            <a:path w="307" h="3161">
              <a:moveTo>
                <a:pt x="76" y="0"/>
              </a:moveTo>
              <a:lnTo>
                <a:pt x="76" y="2370"/>
              </a:lnTo>
              <a:lnTo>
                <a:pt x="0" y="2370"/>
              </a:lnTo>
              <a:lnTo>
                <a:pt x="153" y="3160"/>
              </a:lnTo>
              <a:lnTo>
                <a:pt x="306" y="2370"/>
              </a:lnTo>
              <a:lnTo>
                <a:pt x="229" y="2370"/>
              </a:lnTo>
              <a:lnTo>
                <a:pt x="229" y="0"/>
              </a:lnTo>
              <a:lnTo>
                <a:pt x="76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20</xdr:col>
      <xdr:colOff>1574788</xdr:colOff>
      <xdr:row>215</xdr:row>
      <xdr:rowOff>111486</xdr:rowOff>
    </xdr:from>
    <xdr:to>
      <xdr:col>20</xdr:col>
      <xdr:colOff>1686705</xdr:colOff>
      <xdr:row>222</xdr:row>
      <xdr:rowOff>111127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9179105" y="35469345"/>
          <a:ext cx="109800" cy="1133115"/>
        </a:xfrm>
        <a:custGeom>
          <a:avLst/>
          <a:gdLst/>
          <a:ahLst/>
          <a:cxnLst/>
          <a:rect l="0" t="0" r="r" b="b"/>
          <a:pathLst>
            <a:path w="307" h="3161">
              <a:moveTo>
                <a:pt x="76" y="0"/>
              </a:moveTo>
              <a:lnTo>
                <a:pt x="76" y="2370"/>
              </a:lnTo>
              <a:lnTo>
                <a:pt x="0" y="2370"/>
              </a:lnTo>
              <a:lnTo>
                <a:pt x="153" y="3160"/>
              </a:lnTo>
              <a:lnTo>
                <a:pt x="306" y="2370"/>
              </a:lnTo>
              <a:lnTo>
                <a:pt x="229" y="2370"/>
              </a:lnTo>
              <a:lnTo>
                <a:pt x="229" y="0"/>
              </a:lnTo>
              <a:lnTo>
                <a:pt x="76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57150</xdr:colOff>
      <xdr:row>0</xdr:row>
      <xdr:rowOff>0</xdr:rowOff>
    </xdr:from>
    <xdr:to>
      <xdr:col>28</xdr:col>
      <xdr:colOff>87091</xdr:colOff>
      <xdr:row>32</xdr:row>
      <xdr:rowOff>10250</xdr:rowOff>
    </xdr:to>
    <xdr:pic>
      <xdr:nvPicPr>
        <xdr:cNvPr id="2" name="Obraz 1" descr="SubsectionProblem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0"/>
          <a:ext cx="9783541" cy="519185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0</xdr:row>
      <xdr:rowOff>0</xdr:rowOff>
    </xdr:from>
    <xdr:to>
      <xdr:col>28</xdr:col>
      <xdr:colOff>87091</xdr:colOff>
      <xdr:row>32</xdr:row>
      <xdr:rowOff>10250</xdr:rowOff>
    </xdr:to>
    <xdr:pic>
      <xdr:nvPicPr>
        <xdr:cNvPr id="3" name="Obraz 2" descr="SubsectionProblem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0"/>
          <a:ext cx="9783541" cy="5191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19050</xdr:rowOff>
    </xdr:from>
    <xdr:to>
      <xdr:col>2</xdr:col>
      <xdr:colOff>561723</xdr:colOff>
      <xdr:row>1</xdr:row>
      <xdr:rowOff>619050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912698A9-3C03-41E0-A1D3-BD802097E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76225"/>
          <a:ext cx="2019048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</xdr:row>
      <xdr:rowOff>647700</xdr:rowOff>
    </xdr:from>
    <xdr:to>
      <xdr:col>2</xdr:col>
      <xdr:colOff>95055</xdr:colOff>
      <xdr:row>1</xdr:row>
      <xdr:rowOff>1257224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3FB38CE3-0EB7-4211-8068-1AFB9D5A9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04875"/>
          <a:ext cx="1561905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19050</xdr:rowOff>
    </xdr:from>
    <xdr:to>
      <xdr:col>4</xdr:col>
      <xdr:colOff>590050</xdr:colOff>
      <xdr:row>1</xdr:row>
      <xdr:rowOff>628574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41DA239A-1A69-4714-8506-CB79A9AAE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276225"/>
          <a:ext cx="4000000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638175</xdr:rowOff>
    </xdr:from>
    <xdr:to>
      <xdr:col>3</xdr:col>
      <xdr:colOff>3095240</xdr:colOff>
      <xdr:row>1</xdr:row>
      <xdr:rowOff>1247699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D32E9E18-398A-403A-8C67-272FDE42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8450" y="895350"/>
          <a:ext cx="3076190" cy="6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</xdr:row>
      <xdr:rowOff>0</xdr:rowOff>
    </xdr:from>
    <xdr:to>
      <xdr:col>8</xdr:col>
      <xdr:colOff>589678</xdr:colOff>
      <xdr:row>1</xdr:row>
      <xdr:rowOff>619048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BBA809AD-2657-4CC8-B9E2-EC5E8F01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25300" y="257175"/>
          <a:ext cx="6971428" cy="6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0</xdr:rowOff>
    </xdr:from>
    <xdr:to>
      <xdr:col>6</xdr:col>
      <xdr:colOff>599451</xdr:colOff>
      <xdr:row>1</xdr:row>
      <xdr:rowOff>609524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837BBAEF-E938-4FC4-A220-E8E2766FB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86575" y="257175"/>
          <a:ext cx="4990476" cy="6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ble_locations_201710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"/>
      <sheetName val="Model_solution1"/>
      <sheetName val="Table"/>
      <sheetName val="Inventory"/>
      <sheetName val="Sec-Sub"/>
      <sheetName val="Questions"/>
      <sheetName val="Summary"/>
      <sheetName val="JBox junctions"/>
      <sheetName val="TE,EHnames"/>
    </sheetNames>
    <sheetDataSet>
      <sheetData sheetId="0"/>
      <sheetData sheetId="1"/>
      <sheetData sheetId="2">
        <row r="9">
          <cell r="X9">
            <v>322</v>
          </cell>
        </row>
        <row r="20">
          <cell r="X20">
            <v>324</v>
          </cell>
        </row>
        <row r="29">
          <cell r="X29">
            <v>260</v>
          </cell>
        </row>
        <row r="36">
          <cell r="X36">
            <v>240</v>
          </cell>
        </row>
        <row r="42">
          <cell r="X42">
            <v>214</v>
          </cell>
        </row>
        <row r="48">
          <cell r="X48">
            <v>214</v>
          </cell>
        </row>
        <row r="54">
          <cell r="X54">
            <v>240</v>
          </cell>
        </row>
        <row r="60">
          <cell r="X60">
            <v>240</v>
          </cell>
        </row>
        <row r="66">
          <cell r="X66">
            <v>240</v>
          </cell>
        </row>
        <row r="72">
          <cell r="X72">
            <v>386</v>
          </cell>
        </row>
        <row r="91">
          <cell r="X91">
            <v>140</v>
          </cell>
        </row>
        <row r="97">
          <cell r="X97">
            <v>240</v>
          </cell>
        </row>
        <row r="103">
          <cell r="X103">
            <v>240</v>
          </cell>
        </row>
        <row r="109">
          <cell r="X109">
            <v>240</v>
          </cell>
        </row>
        <row r="115">
          <cell r="X115">
            <v>240</v>
          </cell>
        </row>
        <row r="121">
          <cell r="X121">
            <v>240</v>
          </cell>
        </row>
        <row r="127">
          <cell r="X127">
            <v>240</v>
          </cell>
        </row>
        <row r="133">
          <cell r="X133">
            <v>240</v>
          </cell>
        </row>
        <row r="139">
          <cell r="X139">
            <v>240</v>
          </cell>
        </row>
        <row r="145">
          <cell r="X145">
            <v>240</v>
          </cell>
        </row>
        <row r="151">
          <cell r="X151">
            <v>240</v>
          </cell>
        </row>
        <row r="157">
          <cell r="X157">
            <v>232</v>
          </cell>
        </row>
        <row r="163">
          <cell r="X163">
            <v>220</v>
          </cell>
        </row>
        <row r="168">
          <cell r="X168">
            <v>220</v>
          </cell>
        </row>
        <row r="173">
          <cell r="X173">
            <v>220</v>
          </cell>
        </row>
        <row r="178">
          <cell r="X178">
            <v>220</v>
          </cell>
        </row>
        <row r="183">
          <cell r="X183">
            <v>1723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ctionsESS" connectionId="1" xr16:uid="{00000000-0016-0000-08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cable.esss.lu.se/cables.xhtm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able.esss.lu.se/cables.xhtml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cable.esss.lu.se/cables.x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helukabel.com/opc/workarea/suppliers/STD/documents/pdf/db/1DB_11201_en.pdf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cable.esss.lu.se/cable-types.xhtml" TargetMode="External"/><Relationship Id="rId1" Type="http://schemas.openxmlformats.org/officeDocument/2006/relationships/hyperlink" Target="http://www.helukabel.com/opc/workarea/suppliers/STD/documents/pdf/db/1DB_19101_en.pdf" TargetMode="External"/><Relationship Id="rId6" Type="http://schemas.openxmlformats.org/officeDocument/2006/relationships/hyperlink" Target="https://www.tim.pl/kabel-do-magistral-szeregowych-rs485-2x2x24awg-linka-pvc-szary-bl-9842-00500-bebnowy" TargetMode="External"/><Relationship Id="rId5" Type="http://schemas.openxmlformats.org/officeDocument/2006/relationships/hyperlink" Target="http://81.3.15.2/WebSearchECat/datasheets/pdf/?q=LCF78-50JFNA" TargetMode="External"/><Relationship Id="rId4" Type="http://schemas.openxmlformats.org/officeDocument/2006/relationships/hyperlink" Target="http://www.helukabel.com/opc/workarea/suppliers/STD/documents/pdf/db/1DB_19101_en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me.eu/pl/details/st1213_p3/zlacza-weipu/weipu/" TargetMode="External"/><Relationship Id="rId13" Type="http://schemas.openxmlformats.org/officeDocument/2006/relationships/printerSettings" Target="../printerSettings/printerSettings14.bin"/><Relationship Id="rId3" Type="http://schemas.openxmlformats.org/officeDocument/2006/relationships/hyperlink" Target="https://www.tme.eu/pl/details/st1210_p3/zlacza-weipu/weipu/" TargetMode="External"/><Relationship Id="rId7" Type="http://schemas.openxmlformats.org/officeDocument/2006/relationships/hyperlink" Target="https://www.tme.eu/pl/details/st1210_s3/zlacza-weipu/weipu/" TargetMode="External"/><Relationship Id="rId12" Type="http://schemas.openxmlformats.org/officeDocument/2006/relationships/hyperlink" Target="https://www.tme.eu/pl/details/st1213_s9/zlacza-weipu/weipu/" TargetMode="External"/><Relationship Id="rId2" Type="http://schemas.openxmlformats.org/officeDocument/2006/relationships/hyperlink" Target="https://www.tme.eu/pl/details/st1213_s3/zlacza-weipu/weipu/" TargetMode="External"/><Relationship Id="rId1" Type="http://schemas.openxmlformats.org/officeDocument/2006/relationships/hyperlink" Target="https://www.tme.eu/pl/details/st1212_s4/zlacza-weipu/weipu/" TargetMode="External"/><Relationship Id="rId6" Type="http://schemas.openxmlformats.org/officeDocument/2006/relationships/hyperlink" Target="https://www.tme.eu/pl/details/st1211_s3/zlacza-weipu/weipu/" TargetMode="External"/><Relationship Id="rId11" Type="http://schemas.openxmlformats.org/officeDocument/2006/relationships/hyperlink" Target="https://www.tme.eu/pl/details/st1210_p9/zlacza-weipu/weipu/" TargetMode="External"/><Relationship Id="rId5" Type="http://schemas.openxmlformats.org/officeDocument/2006/relationships/hyperlink" Target="https://www.tme.eu/pl/details/st1210_p4/zlacza-weipu/weipu/" TargetMode="External"/><Relationship Id="rId10" Type="http://schemas.openxmlformats.org/officeDocument/2006/relationships/hyperlink" Target="https://www.tme.eu/pl/details/st1213_p9/zlacza-weipu/weipu/" TargetMode="External"/><Relationship Id="rId4" Type="http://schemas.openxmlformats.org/officeDocument/2006/relationships/hyperlink" Target="https://www.tme.eu/pl/details/st1211_s4/zlacza-weipu/weipu/" TargetMode="External"/><Relationship Id="rId9" Type="http://schemas.openxmlformats.org/officeDocument/2006/relationships/hyperlink" Target="https://www.tme.eu/pl/details/st1210_s9/zlacza-weipu/weipu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2"/>
  <dimension ref="A1:ETF272"/>
  <sheetViews>
    <sheetView showGridLines="0" tabSelected="1" topLeftCell="AOA1" zoomScale="10" zoomScaleNormal="10" workbookViewId="0">
      <selection activeCell="AWM164" sqref="AWM164"/>
    </sheetView>
  </sheetViews>
  <sheetFormatPr defaultColWidth="4.7109375" defaultRowHeight="15" customHeight="1"/>
  <cols>
    <col min="1" max="7" width="4.7109375" style="1263"/>
    <col min="8" max="3547" width="4.7109375" style="235"/>
    <col min="3548" max="3548" width="4.7109375" style="235" customWidth="1"/>
    <col min="3549" max="16384" width="4.7109375" style="235"/>
  </cols>
  <sheetData>
    <row r="1" spans="2:3906" s="1362" customFormat="1" ht="15" customHeight="1">
      <c r="EX1" s="1454" t="s">
        <v>1231</v>
      </c>
      <c r="EY1" s="1454"/>
      <c r="EZ1" s="1454"/>
      <c r="FA1" s="1454"/>
      <c r="FB1" s="1454"/>
      <c r="FC1" s="1454"/>
      <c r="FD1" s="1454"/>
      <c r="FE1" s="1454"/>
      <c r="FF1" s="1454"/>
      <c r="FG1" s="1454"/>
      <c r="FH1" s="1454"/>
      <c r="FI1" s="1454"/>
      <c r="FJ1" s="1454"/>
      <c r="FK1" s="1454"/>
      <c r="ARG1" s="1457" t="s">
        <v>1231</v>
      </c>
      <c r="ARH1" s="1457"/>
      <c r="ARI1" s="1457"/>
      <c r="ARJ1" s="1457"/>
      <c r="ARK1" s="1457"/>
      <c r="ARL1" s="1457"/>
      <c r="ARM1" s="1457"/>
      <c r="ARN1" s="1457"/>
      <c r="ARO1" s="1457"/>
      <c r="ARP1" s="1457"/>
      <c r="ARQ1" s="1457"/>
      <c r="ARR1" s="1457"/>
    </row>
    <row r="2" spans="2:3906" s="1263" customFormat="1" ht="15" customHeight="1">
      <c r="DH2" s="444"/>
      <c r="DI2" s="444"/>
      <c r="DJ2" s="444"/>
      <c r="DK2" s="444"/>
      <c r="DL2" s="444"/>
      <c r="DM2" s="444"/>
      <c r="DN2" s="444"/>
      <c r="DO2" s="444"/>
      <c r="DP2" s="444"/>
      <c r="DQ2" s="444"/>
      <c r="DR2" s="444"/>
      <c r="DS2" s="444"/>
      <c r="DT2" s="444"/>
      <c r="DU2" s="444"/>
      <c r="DV2" s="444"/>
      <c r="DW2" s="444"/>
      <c r="DX2" s="444"/>
      <c r="DY2" s="444"/>
      <c r="DZ2" s="444"/>
      <c r="EA2" s="444"/>
      <c r="EB2" s="444"/>
      <c r="EC2" s="444"/>
      <c r="ED2" s="444"/>
      <c r="EE2" s="444"/>
      <c r="EF2" s="444"/>
      <c r="EG2" s="444"/>
      <c r="EH2" s="444"/>
      <c r="EI2" s="444"/>
      <c r="EJ2" s="444"/>
      <c r="EK2" s="444"/>
      <c r="EL2" s="444"/>
      <c r="EM2" s="444"/>
      <c r="EN2" s="444"/>
      <c r="EO2" s="444"/>
      <c r="EP2" s="444"/>
      <c r="EQ2" s="444"/>
      <c r="ER2" s="444"/>
      <c r="ES2" s="444"/>
      <c r="ET2" s="444"/>
      <c r="EU2" s="444"/>
      <c r="EV2" s="444"/>
      <c r="EW2" s="444"/>
      <c r="EX2" s="1456"/>
      <c r="EY2" s="1456"/>
      <c r="EZ2" s="1456"/>
      <c r="FA2" s="1456"/>
      <c r="FB2" s="1456"/>
      <c r="FC2" s="1456"/>
      <c r="FD2" s="1456"/>
      <c r="FE2" s="1456"/>
      <c r="FF2" s="1456"/>
      <c r="FG2" s="1456"/>
      <c r="FH2" s="1456"/>
      <c r="FI2" s="1456"/>
      <c r="FJ2" s="1456"/>
      <c r="FK2" s="1456"/>
      <c r="FL2" s="444"/>
      <c r="FM2" s="444"/>
      <c r="FN2" s="444"/>
      <c r="FO2" s="444"/>
      <c r="FP2" s="444"/>
      <c r="FQ2" s="444"/>
      <c r="FR2" s="444"/>
      <c r="FS2" s="444"/>
      <c r="FT2" s="444"/>
      <c r="FU2" s="444"/>
      <c r="FV2" s="444"/>
      <c r="FW2" s="444"/>
      <c r="FX2" s="444"/>
      <c r="FY2" s="444"/>
      <c r="FZ2" s="444"/>
      <c r="GA2" s="444"/>
      <c r="GB2" s="444"/>
      <c r="GC2" s="444"/>
      <c r="GD2" s="444"/>
      <c r="GE2" s="444"/>
      <c r="GF2" s="444"/>
      <c r="GG2" s="444"/>
      <c r="GH2" s="444"/>
      <c r="GI2" s="444"/>
      <c r="GJ2" s="444"/>
      <c r="GK2" s="444"/>
      <c r="GL2" s="444"/>
      <c r="GM2" s="444"/>
      <c r="GN2" s="444"/>
      <c r="GO2" s="444"/>
      <c r="GP2" s="444"/>
      <c r="GQ2" s="444"/>
      <c r="GR2" s="444"/>
      <c r="GS2" s="444"/>
      <c r="GT2" s="444"/>
      <c r="GU2" s="444"/>
      <c r="GV2" s="444"/>
      <c r="GW2" s="444"/>
      <c r="GX2" s="444"/>
      <c r="GY2" s="444"/>
      <c r="GZ2" s="444"/>
      <c r="HA2" s="444"/>
      <c r="HB2" s="444"/>
      <c r="HC2" s="444"/>
      <c r="HD2" s="444"/>
      <c r="HE2" s="444"/>
      <c r="HF2" s="444"/>
      <c r="HG2" s="444"/>
      <c r="HH2" s="444"/>
      <c r="HI2" s="444"/>
      <c r="HJ2" s="444"/>
      <c r="HK2" s="444"/>
      <c r="HL2" s="444"/>
      <c r="HM2" s="444"/>
      <c r="HN2" s="444"/>
      <c r="HO2" s="444"/>
      <c r="HP2" s="444"/>
      <c r="HQ2" s="444"/>
      <c r="HR2" s="444"/>
      <c r="HS2" s="444"/>
      <c r="HT2" s="444"/>
      <c r="HU2" s="444"/>
      <c r="HV2" s="444"/>
      <c r="HW2" s="444"/>
      <c r="HX2" s="444"/>
      <c r="HY2" s="444"/>
      <c r="HZ2" s="444"/>
      <c r="IA2" s="444"/>
      <c r="IB2" s="444"/>
      <c r="IC2" s="444"/>
      <c r="ID2" s="444"/>
      <c r="IE2" s="444"/>
      <c r="IF2" s="444"/>
      <c r="IG2" s="444"/>
      <c r="IH2" s="444"/>
      <c r="II2" s="444"/>
      <c r="IJ2" s="444"/>
      <c r="IK2" s="444"/>
      <c r="IL2" s="444"/>
      <c r="IM2" s="444"/>
      <c r="IN2" s="444"/>
      <c r="IO2" s="444"/>
      <c r="IP2" s="444"/>
      <c r="IQ2" s="444"/>
      <c r="IR2" s="444"/>
      <c r="IS2" s="444"/>
      <c r="IT2" s="444"/>
      <c r="IU2" s="444"/>
      <c r="IV2" s="444"/>
      <c r="IW2" s="444"/>
      <c r="IX2" s="444"/>
      <c r="IY2" s="444"/>
      <c r="IZ2" s="444"/>
      <c r="JA2" s="444"/>
      <c r="JB2" s="444"/>
      <c r="JC2" s="444"/>
      <c r="JD2" s="444"/>
      <c r="JE2" s="444"/>
      <c r="JF2" s="444"/>
      <c r="JG2" s="444"/>
      <c r="JH2" s="444"/>
      <c r="JI2" s="444"/>
      <c r="JJ2" s="444"/>
      <c r="JK2" s="444"/>
      <c r="JL2" s="444"/>
      <c r="JM2" s="444"/>
      <c r="JN2" s="444"/>
      <c r="JO2" s="444"/>
      <c r="JP2" s="444"/>
      <c r="JQ2" s="444"/>
      <c r="JR2" s="444"/>
      <c r="JS2" s="444"/>
      <c r="JT2" s="444"/>
      <c r="JU2" s="444"/>
      <c r="JV2" s="444"/>
      <c r="JW2" s="444"/>
      <c r="JX2" s="444"/>
      <c r="JY2" s="444"/>
      <c r="JZ2" s="444"/>
      <c r="KA2" s="444"/>
      <c r="KB2" s="444"/>
      <c r="KC2" s="444"/>
      <c r="KD2" s="444"/>
      <c r="KE2" s="444"/>
      <c r="KF2" s="444"/>
      <c r="KG2" s="444"/>
      <c r="KH2" s="444"/>
      <c r="KI2" s="444"/>
      <c r="KJ2" s="444"/>
      <c r="KK2" s="444"/>
      <c r="KL2" s="444"/>
      <c r="KM2" s="444"/>
      <c r="KN2" s="444"/>
      <c r="KO2" s="444"/>
      <c r="KP2" s="444"/>
      <c r="KQ2" s="444"/>
      <c r="KR2" s="444"/>
      <c r="KS2" s="444"/>
      <c r="KT2" s="444"/>
      <c r="KU2" s="444"/>
      <c r="KV2" s="444"/>
      <c r="KW2" s="444"/>
      <c r="KX2" s="444"/>
      <c r="KY2" s="444"/>
      <c r="KZ2" s="444"/>
      <c r="LA2" s="444"/>
      <c r="LB2" s="444"/>
      <c r="LC2" s="444"/>
      <c r="LD2" s="444"/>
      <c r="LE2" s="444"/>
      <c r="LF2" s="444"/>
      <c r="LG2" s="444"/>
      <c r="LH2" s="444"/>
      <c r="LI2" s="444"/>
      <c r="LJ2" s="444"/>
      <c r="LK2" s="444"/>
      <c r="LL2" s="444"/>
      <c r="LM2" s="444"/>
      <c r="LN2" s="444"/>
      <c r="LO2" s="444"/>
      <c r="LP2" s="444"/>
      <c r="LQ2" s="444"/>
      <c r="LR2" s="444"/>
      <c r="LS2" s="444"/>
      <c r="LT2" s="444"/>
      <c r="LU2" s="444"/>
      <c r="LV2" s="444"/>
      <c r="LW2" s="444"/>
      <c r="LX2" s="444"/>
      <c r="LY2" s="444"/>
      <c r="LZ2" s="444"/>
      <c r="MA2" s="444"/>
      <c r="MB2" s="444"/>
      <c r="MC2" s="444"/>
      <c r="MD2" s="444"/>
      <c r="ME2" s="444"/>
      <c r="MF2" s="444"/>
      <c r="MG2" s="444"/>
      <c r="MH2" s="444"/>
      <c r="MI2" s="444"/>
      <c r="MJ2" s="444"/>
      <c r="MK2" s="444"/>
      <c r="ML2" s="444"/>
      <c r="MM2" s="444"/>
      <c r="MN2" s="444"/>
      <c r="MO2" s="444"/>
      <c r="MP2" s="444"/>
      <c r="MQ2" s="444"/>
      <c r="MR2" s="444"/>
      <c r="MS2" s="444"/>
      <c r="MT2" s="444"/>
      <c r="MU2" s="444"/>
      <c r="MV2" s="444"/>
      <c r="MW2" s="444"/>
      <c r="MX2" s="444"/>
      <c r="MY2" s="444"/>
      <c r="MZ2" s="444"/>
      <c r="NA2" s="444"/>
      <c r="NB2" s="444"/>
      <c r="NC2" s="444"/>
      <c r="ND2" s="444"/>
      <c r="NE2" s="444"/>
      <c r="NF2" s="444"/>
      <c r="NG2" s="444"/>
      <c r="NH2" s="444"/>
      <c r="NI2" s="444"/>
      <c r="NJ2" s="444"/>
      <c r="NK2" s="444"/>
      <c r="NL2" s="444"/>
      <c r="NM2" s="444"/>
      <c r="NN2" s="444"/>
      <c r="NO2" s="444"/>
      <c r="NP2" s="444"/>
      <c r="NQ2" s="444"/>
      <c r="NR2" s="444"/>
      <c r="NS2" s="444"/>
      <c r="NT2" s="444"/>
      <c r="NU2" s="444"/>
      <c r="NV2" s="444"/>
      <c r="NW2" s="444"/>
      <c r="NX2" s="444"/>
      <c r="NY2" s="444"/>
      <c r="NZ2" s="444"/>
      <c r="OA2" s="444"/>
      <c r="OB2" s="444"/>
      <c r="OC2" s="444"/>
      <c r="OD2" s="444"/>
      <c r="OE2" s="444"/>
      <c r="OF2" s="444"/>
      <c r="OG2" s="444"/>
      <c r="OH2" s="444"/>
      <c r="OI2" s="444"/>
      <c r="OJ2" s="444"/>
      <c r="OK2" s="444"/>
      <c r="OL2" s="444"/>
      <c r="OM2" s="444"/>
      <c r="ON2" s="444"/>
      <c r="OO2" s="444"/>
      <c r="OP2" s="444"/>
      <c r="OQ2" s="444"/>
      <c r="OR2" s="444"/>
      <c r="OS2" s="444"/>
      <c r="OT2" s="444"/>
      <c r="OU2" s="444"/>
      <c r="OV2" s="444"/>
      <c r="OW2" s="444"/>
      <c r="OX2" s="444"/>
      <c r="OY2" s="444"/>
      <c r="OZ2" s="444"/>
      <c r="PA2" s="444"/>
      <c r="PB2" s="444"/>
      <c r="PC2" s="444"/>
      <c r="PD2" s="444"/>
      <c r="PE2" s="444"/>
      <c r="PF2" s="444"/>
      <c r="PG2" s="444"/>
      <c r="PH2" s="444"/>
      <c r="PI2" s="444"/>
      <c r="PJ2" s="444"/>
      <c r="PK2" s="444"/>
      <c r="PL2" s="444"/>
      <c r="PM2" s="444"/>
      <c r="PN2" s="444"/>
      <c r="PO2" s="444"/>
      <c r="PP2" s="444"/>
      <c r="PQ2" s="444"/>
      <c r="PR2" s="444"/>
      <c r="PS2" s="444"/>
      <c r="PT2" s="444"/>
      <c r="PU2" s="444"/>
      <c r="PV2" s="444"/>
      <c r="PW2" s="444"/>
      <c r="PX2" s="444"/>
      <c r="PY2" s="444"/>
      <c r="PZ2" s="444"/>
      <c r="QA2" s="444"/>
      <c r="QB2" s="444"/>
      <c r="QC2" s="444"/>
      <c r="QD2" s="444"/>
      <c r="QE2" s="444"/>
      <c r="QF2" s="444"/>
      <c r="QG2" s="444"/>
      <c r="QH2" s="444"/>
      <c r="QI2" s="444"/>
      <c r="QJ2" s="444"/>
      <c r="QK2" s="444"/>
      <c r="QL2" s="444"/>
      <c r="QM2" s="444"/>
      <c r="QN2" s="444"/>
      <c r="QO2" s="444"/>
      <c r="QP2" s="444"/>
      <c r="QQ2" s="444"/>
      <c r="QR2" s="444"/>
      <c r="QS2" s="444"/>
      <c r="QT2" s="444"/>
      <c r="QU2" s="444"/>
      <c r="QV2" s="444"/>
      <c r="QW2" s="444"/>
      <c r="QX2" s="444"/>
      <c r="QY2" s="444"/>
      <c r="QZ2" s="444"/>
      <c r="RA2" s="444"/>
      <c r="RB2" s="444"/>
      <c r="RC2" s="444"/>
      <c r="RD2" s="444"/>
      <c r="RE2" s="444"/>
      <c r="RF2" s="444"/>
      <c r="RG2" s="444"/>
      <c r="RH2" s="444"/>
      <c r="RI2" s="444"/>
      <c r="RJ2" s="444"/>
      <c r="RK2" s="444"/>
      <c r="RL2" s="444"/>
      <c r="RM2" s="444"/>
      <c r="RN2" s="444"/>
      <c r="RO2" s="444"/>
      <c r="RP2" s="444"/>
      <c r="RQ2" s="444"/>
      <c r="RR2" s="444"/>
      <c r="RS2" s="444"/>
      <c r="RT2" s="444"/>
      <c r="RU2" s="444"/>
      <c r="RV2" s="444"/>
      <c r="RW2" s="444"/>
      <c r="RX2" s="444"/>
      <c r="RY2" s="444"/>
      <c r="RZ2" s="444"/>
      <c r="SA2" s="444"/>
      <c r="SB2" s="444"/>
      <c r="SC2" s="444"/>
      <c r="SD2" s="444"/>
      <c r="SE2" s="444"/>
      <c r="SF2" s="444"/>
      <c r="SG2" s="444"/>
      <c r="SH2" s="444"/>
      <c r="SI2" s="444"/>
      <c r="SJ2" s="444"/>
      <c r="SK2" s="444"/>
      <c r="SL2" s="444"/>
      <c r="SM2" s="444"/>
      <c r="SN2" s="444"/>
      <c r="SO2" s="444"/>
      <c r="SP2" s="444"/>
      <c r="SQ2" s="444"/>
      <c r="SR2" s="444"/>
      <c r="SS2" s="444"/>
      <c r="ST2" s="444"/>
      <c r="SU2" s="444"/>
      <c r="SV2" s="444"/>
      <c r="SW2" s="444"/>
      <c r="SX2" s="444"/>
      <c r="SY2" s="444"/>
      <c r="SZ2" s="444"/>
      <c r="TA2" s="444"/>
      <c r="TB2" s="444"/>
      <c r="TC2" s="444"/>
      <c r="TD2" s="444"/>
      <c r="TE2" s="444"/>
      <c r="TF2" s="444"/>
      <c r="TG2" s="444"/>
      <c r="TH2" s="444"/>
      <c r="TI2" s="444"/>
      <c r="TJ2" s="444"/>
      <c r="TK2" s="444"/>
      <c r="TL2" s="444"/>
      <c r="TM2" s="444"/>
      <c r="TN2" s="444"/>
      <c r="TO2" s="444"/>
      <c r="TP2" s="444"/>
      <c r="TQ2" s="444"/>
      <c r="TR2" s="444"/>
      <c r="TS2" s="444"/>
      <c r="TT2" s="444"/>
      <c r="TU2" s="444"/>
      <c r="TV2" s="444"/>
      <c r="TW2" s="444"/>
      <c r="TX2" s="444"/>
      <c r="TY2" s="444"/>
      <c r="TZ2" s="444"/>
      <c r="UA2" s="444"/>
      <c r="UB2" s="444"/>
      <c r="UC2" s="444"/>
      <c r="UD2" s="444"/>
      <c r="UE2" s="444"/>
      <c r="UF2" s="444"/>
      <c r="UG2" s="444"/>
      <c r="UH2" s="444"/>
      <c r="UI2" s="444"/>
      <c r="UJ2" s="444"/>
      <c r="UK2" s="444"/>
      <c r="UL2" s="444"/>
      <c r="UM2" s="444"/>
      <c r="UN2" s="444"/>
      <c r="UO2" s="444"/>
      <c r="UP2" s="444"/>
      <c r="UQ2" s="444"/>
      <c r="UR2" s="444"/>
      <c r="US2" s="444"/>
      <c r="UT2" s="444"/>
      <c r="UU2" s="444"/>
      <c r="UV2" s="444"/>
      <c r="UW2" s="444"/>
      <c r="UX2" s="444"/>
      <c r="UY2" s="444"/>
      <c r="UZ2" s="444"/>
      <c r="VA2" s="444"/>
      <c r="VB2" s="444"/>
      <c r="VC2" s="444"/>
      <c r="VD2" s="444"/>
      <c r="VE2" s="444"/>
      <c r="VF2" s="444"/>
      <c r="VG2" s="444"/>
      <c r="VH2" s="444"/>
      <c r="VI2" s="444"/>
      <c r="VJ2" s="444"/>
      <c r="VK2" s="444"/>
      <c r="VL2" s="444"/>
      <c r="VM2" s="444"/>
      <c r="VN2" s="444"/>
      <c r="VO2" s="444"/>
      <c r="VP2" s="444"/>
      <c r="VQ2" s="444"/>
      <c r="VR2" s="444"/>
      <c r="VS2" s="444"/>
      <c r="VT2" s="444"/>
      <c r="VU2" s="444"/>
      <c r="VV2" s="444"/>
      <c r="VW2" s="444"/>
      <c r="VX2" s="444"/>
      <c r="VY2" s="444"/>
      <c r="VZ2" s="444"/>
      <c r="WA2" s="444"/>
      <c r="WB2" s="444"/>
      <c r="WC2" s="444"/>
      <c r="WD2" s="444"/>
      <c r="WE2" s="444"/>
      <c r="WF2" s="444"/>
      <c r="WG2" s="444"/>
      <c r="WH2" s="444"/>
      <c r="WI2" s="444"/>
      <c r="WJ2" s="444"/>
      <c r="WK2" s="444"/>
      <c r="WL2" s="444"/>
      <c r="WM2" s="444"/>
      <c r="WN2" s="444"/>
      <c r="WO2" s="444"/>
      <c r="WP2" s="444"/>
      <c r="WQ2" s="444"/>
      <c r="WR2" s="444"/>
      <c r="WS2" s="444"/>
      <c r="WT2" s="444"/>
      <c r="WU2" s="444"/>
      <c r="WV2" s="444"/>
      <c r="WW2" s="444"/>
      <c r="WX2" s="444"/>
      <c r="WY2" s="444"/>
      <c r="WZ2" s="444"/>
      <c r="XA2" s="444"/>
      <c r="XB2" s="444"/>
      <c r="XC2" s="444"/>
      <c r="XD2" s="444"/>
      <c r="XE2" s="444"/>
      <c r="XF2" s="444"/>
      <c r="XG2" s="444"/>
      <c r="XH2" s="444"/>
      <c r="XI2" s="444"/>
      <c r="XJ2" s="444"/>
      <c r="XK2" s="444"/>
      <c r="XL2" s="444"/>
      <c r="XM2" s="444"/>
      <c r="XN2" s="444"/>
      <c r="XO2" s="444"/>
      <c r="XP2" s="444"/>
      <c r="XQ2" s="444"/>
      <c r="XR2" s="444"/>
      <c r="XS2" s="444"/>
      <c r="XT2" s="444"/>
      <c r="XU2" s="444"/>
      <c r="XV2" s="444"/>
      <c r="XW2" s="444"/>
      <c r="XX2" s="444"/>
      <c r="XY2" s="444"/>
      <c r="XZ2" s="444"/>
      <c r="YA2" s="444"/>
      <c r="YB2" s="444"/>
      <c r="YC2" s="444"/>
      <c r="YD2" s="444"/>
      <c r="YE2" s="444"/>
      <c r="YF2" s="444"/>
      <c r="YG2" s="444"/>
      <c r="YH2" s="444"/>
      <c r="YI2" s="444"/>
      <c r="YJ2" s="444"/>
      <c r="YK2" s="444"/>
      <c r="YL2" s="444"/>
      <c r="YM2" s="444"/>
      <c r="YN2" s="444"/>
      <c r="YO2" s="444"/>
      <c r="YP2" s="444"/>
      <c r="YQ2" s="444"/>
      <c r="YR2" s="444"/>
      <c r="YS2" s="444"/>
      <c r="YT2" s="444"/>
      <c r="YU2" s="444"/>
      <c r="YV2" s="444"/>
      <c r="YW2" s="444"/>
      <c r="YX2" s="444"/>
      <c r="YY2" s="444"/>
      <c r="YZ2" s="444"/>
      <c r="ZA2" s="444"/>
      <c r="ZB2" s="444"/>
      <c r="ZC2" s="444"/>
      <c r="ZD2" s="444"/>
      <c r="ZE2" s="444"/>
      <c r="ZF2" s="444"/>
      <c r="ZG2" s="444"/>
      <c r="ZH2" s="444"/>
      <c r="ZI2" s="444"/>
      <c r="ZJ2" s="444"/>
      <c r="ZK2" s="444"/>
      <c r="ZL2" s="444"/>
      <c r="ZM2" s="444"/>
      <c r="ZN2" s="444"/>
      <c r="ZO2" s="444"/>
      <c r="ZP2" s="444"/>
      <c r="ZQ2" s="444"/>
      <c r="ZR2" s="444"/>
      <c r="ZS2" s="444"/>
      <c r="ZT2" s="444"/>
      <c r="ZU2" s="444"/>
      <c r="ZV2" s="444"/>
      <c r="ZW2" s="444"/>
      <c r="ZX2" s="444"/>
      <c r="ZY2" s="444"/>
      <c r="ZZ2" s="444"/>
      <c r="AAA2" s="444"/>
      <c r="AAB2" s="444"/>
      <c r="AAC2" s="444"/>
      <c r="AAD2" s="444"/>
      <c r="AAE2" s="444"/>
      <c r="AAF2" s="444"/>
      <c r="AAG2" s="444"/>
      <c r="AAH2" s="444"/>
      <c r="AAI2" s="444"/>
      <c r="AAJ2" s="444"/>
      <c r="AAK2" s="444"/>
      <c r="AAL2" s="444"/>
      <c r="AAM2" s="444"/>
      <c r="AAN2" s="444"/>
      <c r="AAO2" s="444"/>
      <c r="AAP2" s="444"/>
      <c r="AAQ2" s="444"/>
      <c r="AAR2" s="444"/>
      <c r="AAS2" s="444"/>
      <c r="AAT2" s="444"/>
      <c r="AAU2" s="444"/>
      <c r="AAV2" s="444"/>
      <c r="AAW2" s="444"/>
      <c r="AAX2" s="444"/>
      <c r="AAY2" s="444"/>
      <c r="AAZ2" s="444"/>
      <c r="ABA2" s="444"/>
      <c r="ABB2" s="444"/>
      <c r="ABC2" s="444"/>
      <c r="ABD2" s="444"/>
      <c r="ABE2" s="444"/>
      <c r="ABF2" s="444"/>
      <c r="ABG2" s="444"/>
      <c r="ABH2" s="444"/>
      <c r="ABI2" s="444"/>
      <c r="ABJ2" s="444"/>
      <c r="ABK2" s="444"/>
      <c r="ABL2" s="444"/>
      <c r="ABM2" s="444"/>
      <c r="ABN2" s="444"/>
      <c r="ABO2" s="444"/>
      <c r="ABP2" s="444"/>
      <c r="ABQ2" s="444"/>
      <c r="ABR2" s="444"/>
      <c r="ABS2" s="444"/>
      <c r="ABT2" s="444"/>
      <c r="ABU2" s="444"/>
      <c r="ABV2" s="444"/>
      <c r="ABW2" s="444"/>
      <c r="ABX2" s="444"/>
      <c r="ABY2" s="444"/>
      <c r="ABZ2" s="444"/>
      <c r="ACA2" s="444"/>
      <c r="ACB2" s="444"/>
      <c r="ACC2" s="444"/>
      <c r="ACD2" s="444"/>
      <c r="ACE2" s="444"/>
      <c r="ACF2" s="444"/>
      <c r="ACG2" s="444"/>
      <c r="ACH2" s="444"/>
      <c r="ACI2" s="444"/>
      <c r="ACJ2" s="444"/>
      <c r="ACK2" s="444"/>
      <c r="ACL2" s="444"/>
      <c r="ACM2" s="444"/>
      <c r="ACN2" s="444"/>
      <c r="ACO2" s="444"/>
      <c r="ACP2" s="444"/>
      <c r="ACQ2" s="444"/>
      <c r="ACR2" s="444"/>
      <c r="ACS2" s="444"/>
      <c r="ACT2" s="444"/>
      <c r="ACU2" s="444"/>
      <c r="ACV2" s="444"/>
      <c r="ACW2" s="444"/>
      <c r="ACX2" s="444"/>
      <c r="ACY2" s="444"/>
      <c r="ACZ2" s="444"/>
      <c r="ADA2" s="444"/>
      <c r="ADB2" s="444"/>
      <c r="ADC2" s="444"/>
      <c r="ADD2" s="444"/>
      <c r="ADE2" s="444"/>
      <c r="ADF2" s="444"/>
      <c r="ADG2" s="444"/>
      <c r="ADH2" s="444"/>
      <c r="ADI2" s="444"/>
      <c r="ADJ2" s="444"/>
      <c r="ADK2" s="444"/>
      <c r="ADL2" s="444"/>
      <c r="ADM2" s="444"/>
      <c r="ADN2" s="444"/>
      <c r="ADO2" s="444"/>
      <c r="ADP2" s="444"/>
      <c r="ADQ2" s="444"/>
      <c r="ADR2" s="444"/>
      <c r="ADS2" s="444"/>
      <c r="ADT2" s="444"/>
      <c r="ADU2" s="444"/>
      <c r="ADV2" s="444"/>
      <c r="ADW2" s="444"/>
      <c r="ADX2" s="444"/>
      <c r="ADY2" s="444"/>
      <c r="ADZ2" s="444"/>
      <c r="AEA2" s="444"/>
      <c r="AEB2" s="444"/>
      <c r="AEC2" s="444"/>
      <c r="AED2" s="444"/>
      <c r="AEE2" s="444"/>
      <c r="AEF2" s="444"/>
      <c r="AEG2" s="444"/>
      <c r="AEH2" s="444"/>
      <c r="AEI2" s="444"/>
      <c r="AEJ2" s="444"/>
      <c r="AEK2" s="444"/>
      <c r="AEL2" s="444"/>
      <c r="AEM2" s="444"/>
      <c r="AEN2" s="444"/>
      <c r="AEO2" s="444"/>
      <c r="AEP2" s="444"/>
      <c r="AEQ2" s="444"/>
      <c r="AER2" s="444"/>
      <c r="AES2" s="444"/>
      <c r="AET2" s="444"/>
      <c r="AEU2" s="444"/>
      <c r="AEV2" s="444"/>
      <c r="AEW2" s="444"/>
      <c r="AEX2" s="444"/>
      <c r="AEY2" s="444"/>
      <c r="AEZ2" s="444"/>
      <c r="AFA2" s="444"/>
      <c r="AFB2" s="444"/>
      <c r="AFC2" s="444"/>
      <c r="AFD2" s="444"/>
      <c r="AFE2" s="444"/>
      <c r="AFF2" s="444"/>
      <c r="AFG2" s="444"/>
      <c r="AFH2" s="444"/>
      <c r="AFI2" s="444"/>
      <c r="AFJ2" s="444"/>
      <c r="AFK2" s="444"/>
      <c r="AFL2" s="444"/>
      <c r="AFM2" s="444"/>
      <c r="AFN2" s="444"/>
      <c r="AFO2" s="444"/>
      <c r="AFP2" s="444"/>
      <c r="AFQ2" s="444"/>
      <c r="AFR2" s="444"/>
      <c r="AFS2" s="444"/>
      <c r="AFT2" s="444"/>
      <c r="AFU2" s="444"/>
      <c r="AFV2" s="444"/>
      <c r="AFW2" s="444"/>
      <c r="AFX2" s="444"/>
      <c r="AFY2" s="444"/>
      <c r="AFZ2" s="444"/>
      <c r="AGA2" s="444"/>
      <c r="AGB2" s="444"/>
      <c r="AGC2" s="444"/>
      <c r="AGD2" s="444"/>
      <c r="AGE2" s="444"/>
      <c r="AGF2" s="444"/>
      <c r="AGG2" s="444"/>
      <c r="AGH2" s="444"/>
      <c r="AGI2" s="444"/>
      <c r="AGJ2" s="444"/>
      <c r="AGK2" s="444"/>
      <c r="AGL2" s="444"/>
      <c r="AGM2" s="444"/>
      <c r="AGN2" s="444"/>
      <c r="AGO2" s="444"/>
      <c r="AGP2" s="444"/>
      <c r="AGQ2" s="444"/>
      <c r="AGR2" s="444"/>
      <c r="AGS2" s="444"/>
      <c r="AGT2" s="444"/>
      <c r="AGU2" s="444"/>
      <c r="AGV2" s="444"/>
      <c r="AGW2" s="444"/>
      <c r="AGX2" s="444"/>
      <c r="AGY2" s="444"/>
      <c r="AGZ2" s="444"/>
      <c r="AHA2" s="444"/>
      <c r="AHB2" s="444"/>
      <c r="AHC2" s="444"/>
      <c r="AHD2" s="444"/>
      <c r="AHE2" s="444"/>
      <c r="AHF2" s="444"/>
      <c r="AHG2" s="444"/>
      <c r="AHH2" s="444"/>
      <c r="AHI2" s="444"/>
      <c r="AHJ2" s="444"/>
      <c r="AHK2" s="444"/>
      <c r="AHL2" s="444"/>
      <c r="AHM2" s="444"/>
      <c r="AHN2" s="444"/>
      <c r="AHO2" s="444"/>
      <c r="AHP2" s="444"/>
      <c r="AHQ2" s="444"/>
      <c r="AHR2" s="444"/>
      <c r="AHS2" s="444"/>
      <c r="AHT2" s="444"/>
      <c r="AHU2" s="444"/>
      <c r="AHV2" s="444"/>
      <c r="AHW2" s="444"/>
      <c r="AHX2" s="444"/>
      <c r="AHY2" s="444"/>
      <c r="AHZ2" s="444"/>
      <c r="AIA2" s="444"/>
      <c r="AIB2" s="444"/>
      <c r="AIC2" s="444"/>
      <c r="AID2" s="444"/>
      <c r="AIE2" s="444"/>
      <c r="AIF2" s="444"/>
      <c r="AIG2" s="444"/>
      <c r="AIH2" s="444"/>
      <c r="AII2" s="444"/>
      <c r="AIJ2" s="444"/>
      <c r="AIK2" s="444"/>
      <c r="AIL2" s="444"/>
      <c r="AIM2" s="444"/>
      <c r="AIN2" s="444"/>
      <c r="AIO2" s="444"/>
      <c r="AIP2" s="444"/>
      <c r="AIQ2" s="444"/>
      <c r="AIR2" s="444"/>
      <c r="AIS2" s="444"/>
      <c r="AIT2" s="444"/>
      <c r="AIU2" s="444"/>
      <c r="AIV2" s="444"/>
      <c r="AIW2" s="444"/>
      <c r="AIX2" s="444"/>
      <c r="AIY2" s="444"/>
      <c r="AIZ2" s="444"/>
      <c r="AJA2" s="444"/>
      <c r="AJB2" s="444"/>
      <c r="AJC2" s="444"/>
      <c r="AJD2" s="444"/>
      <c r="AJE2" s="444"/>
      <c r="AJF2" s="444"/>
      <c r="AJG2" s="444"/>
      <c r="AJH2" s="444"/>
      <c r="AJI2" s="444"/>
      <c r="AJJ2" s="444"/>
      <c r="AJK2" s="444"/>
      <c r="AJL2" s="444"/>
      <c r="AJM2" s="444"/>
      <c r="AJN2" s="444"/>
      <c r="AJO2" s="444"/>
      <c r="AJP2" s="444"/>
      <c r="AJQ2" s="444"/>
      <c r="AJR2" s="444"/>
      <c r="AJS2" s="444"/>
      <c r="AJT2" s="444"/>
      <c r="AJU2" s="444"/>
      <c r="AJV2" s="444"/>
      <c r="AJW2" s="444"/>
      <c r="AJX2" s="444"/>
      <c r="AJY2" s="444"/>
      <c r="AJZ2" s="444"/>
      <c r="AKA2" s="444"/>
      <c r="AKB2" s="444"/>
      <c r="AKC2" s="444"/>
      <c r="AKD2" s="444"/>
      <c r="AKE2" s="444"/>
      <c r="AKF2" s="444"/>
      <c r="AKG2" s="444"/>
      <c r="AKH2" s="444"/>
      <c r="AKI2" s="444"/>
      <c r="AKJ2" s="444"/>
      <c r="AKK2" s="444"/>
      <c r="AKL2" s="444"/>
      <c r="AKM2" s="444"/>
      <c r="AKN2" s="444"/>
      <c r="AKO2" s="444"/>
      <c r="AKP2" s="444"/>
      <c r="AKQ2" s="444"/>
      <c r="AKR2" s="444"/>
      <c r="AKS2" s="444"/>
      <c r="AKT2" s="444"/>
      <c r="AKU2" s="444"/>
      <c r="AKV2" s="444"/>
      <c r="AKW2" s="444"/>
      <c r="AKX2" s="444"/>
      <c r="AKY2" s="444"/>
      <c r="AKZ2" s="444"/>
      <c r="ALA2" s="444"/>
      <c r="ALB2" s="444"/>
      <c r="ALC2" s="444"/>
      <c r="ALD2" s="444"/>
      <c r="ALE2" s="444"/>
      <c r="ALF2" s="444"/>
      <c r="ALG2" s="444"/>
      <c r="ALH2" s="444"/>
      <c r="ALI2" s="444"/>
      <c r="ALJ2" s="444"/>
      <c r="ALK2" s="444"/>
      <c r="ALL2" s="444"/>
      <c r="ALM2" s="444"/>
      <c r="ALN2" s="444"/>
      <c r="ALO2" s="444"/>
      <c r="ALP2" s="444"/>
      <c r="ALQ2" s="444"/>
      <c r="ALR2" s="444"/>
      <c r="ALS2" s="444"/>
      <c r="ALT2" s="444"/>
      <c r="ALU2" s="444"/>
      <c r="ALV2" s="444"/>
      <c r="ALW2" s="444"/>
      <c r="ALX2" s="444"/>
      <c r="ALY2" s="444"/>
      <c r="ALZ2" s="444"/>
      <c r="AMA2" s="444"/>
      <c r="AMB2" s="444"/>
      <c r="AMC2" s="444"/>
      <c r="AMD2" s="444"/>
      <c r="AME2" s="444"/>
      <c r="AMF2" s="444"/>
      <c r="AMG2" s="444"/>
      <c r="AMH2" s="444"/>
      <c r="AMI2" s="444"/>
      <c r="AMJ2" s="444"/>
      <c r="AMK2" s="444"/>
      <c r="AML2" s="444"/>
      <c r="AMM2" s="444"/>
      <c r="AMN2" s="444"/>
      <c r="AMO2" s="444"/>
      <c r="AMP2" s="444"/>
      <c r="AMQ2" s="444"/>
      <c r="AMR2" s="444"/>
      <c r="AMS2" s="444"/>
      <c r="AMT2" s="444"/>
      <c r="AMU2" s="444"/>
      <c r="AMV2" s="444"/>
      <c r="AMW2" s="444"/>
      <c r="AMX2" s="444"/>
      <c r="AMY2" s="444"/>
      <c r="AMZ2" s="444"/>
      <c r="ANA2" s="444"/>
      <c r="ANB2" s="444"/>
      <c r="ANC2" s="444"/>
      <c r="AND2" s="444"/>
      <c r="ANE2" s="444"/>
      <c r="ANF2" s="444"/>
      <c r="ANG2" s="444"/>
      <c r="ANH2" s="444"/>
      <c r="ANI2" s="444"/>
      <c r="ANJ2" s="444"/>
      <c r="ANK2" s="444"/>
      <c r="ANL2" s="444"/>
      <c r="ANM2" s="444"/>
      <c r="ANN2" s="444"/>
      <c r="ANO2" s="444"/>
      <c r="ANP2" s="444"/>
      <c r="ANQ2" s="444"/>
      <c r="ANR2" s="444"/>
      <c r="ANS2" s="444"/>
      <c r="ANT2" s="444"/>
      <c r="ANU2" s="444"/>
      <c r="ANV2" s="444"/>
      <c r="ANW2" s="444"/>
      <c r="ANX2" s="444"/>
      <c r="ANY2" s="444"/>
      <c r="ANZ2" s="444"/>
      <c r="AOA2" s="444"/>
      <c r="AOB2" s="444"/>
      <c r="AOC2" s="444"/>
      <c r="AOD2" s="444"/>
      <c r="AOE2" s="444"/>
      <c r="AOF2" s="444"/>
      <c r="AOG2" s="444"/>
      <c r="AOH2" s="444"/>
      <c r="AOI2" s="444"/>
      <c r="AOJ2" s="444"/>
      <c r="AOK2" s="444"/>
      <c r="AOL2" s="444"/>
      <c r="AOM2" s="444"/>
      <c r="AON2" s="444"/>
      <c r="AOO2" s="444"/>
      <c r="AOP2" s="444"/>
      <c r="AOQ2" s="444"/>
      <c r="AOR2" s="444"/>
      <c r="AOS2" s="444"/>
      <c r="AOT2" s="444"/>
      <c r="AOU2" s="444"/>
      <c r="AOV2" s="444"/>
      <c r="AOW2" s="444"/>
      <c r="AOX2" s="444"/>
      <c r="AOY2" s="444"/>
      <c r="AOZ2" s="444"/>
      <c r="APA2" s="444"/>
      <c r="APB2" s="444"/>
      <c r="APC2" s="444"/>
      <c r="APD2" s="444"/>
      <c r="APE2" s="444"/>
      <c r="APF2" s="444"/>
      <c r="APG2" s="444"/>
      <c r="APH2" s="444"/>
      <c r="API2" s="444"/>
      <c r="APJ2" s="444"/>
      <c r="APK2" s="444"/>
      <c r="APL2" s="444"/>
      <c r="APM2" s="444"/>
      <c r="APN2" s="444"/>
      <c r="APO2" s="444"/>
      <c r="APP2" s="444"/>
      <c r="APQ2" s="444"/>
      <c r="APR2" s="444"/>
      <c r="APS2" s="444"/>
      <c r="APT2" s="444"/>
      <c r="APU2" s="444"/>
      <c r="APV2" s="444"/>
      <c r="APW2" s="444"/>
      <c r="APX2" s="444"/>
      <c r="APY2" s="444"/>
      <c r="APZ2" s="444"/>
      <c r="AQA2" s="444"/>
      <c r="AQB2" s="444"/>
      <c r="AQC2" s="444"/>
      <c r="AQD2" s="444"/>
      <c r="AQE2" s="444"/>
      <c r="AQF2" s="444"/>
      <c r="AQG2" s="444"/>
      <c r="AQH2" s="444"/>
      <c r="AQI2" s="444"/>
      <c r="AQJ2" s="444"/>
      <c r="AQK2" s="444"/>
      <c r="AQL2" s="444"/>
      <c r="AQM2" s="444"/>
      <c r="AQN2" s="444"/>
      <c r="AQO2" s="444"/>
      <c r="AQP2" s="444"/>
      <c r="AQQ2" s="444"/>
      <c r="AQR2" s="444"/>
      <c r="AQS2" s="444"/>
      <c r="AQT2" s="444"/>
      <c r="AQU2" s="444"/>
      <c r="AQV2" s="444"/>
      <c r="AQW2" s="444"/>
      <c r="AQX2" s="444"/>
      <c r="AQY2" s="444"/>
      <c r="AQZ2" s="444"/>
      <c r="ARA2" s="444"/>
      <c r="ARB2" s="444"/>
      <c r="ARC2" s="444"/>
      <c r="ARD2" s="444"/>
      <c r="ARE2" s="444"/>
      <c r="ARF2" s="444"/>
      <c r="ARG2" s="1456"/>
      <c r="ARH2" s="1456"/>
      <c r="ARI2" s="1456"/>
      <c r="ARJ2" s="1456"/>
      <c r="ARK2" s="1456"/>
      <c r="ARL2" s="1456"/>
      <c r="ARM2" s="1456"/>
      <c r="ARN2" s="1456"/>
      <c r="ARO2" s="1456"/>
      <c r="ARP2" s="1456"/>
      <c r="ARQ2" s="1456"/>
      <c r="ARR2" s="1456"/>
      <c r="ARS2" s="444"/>
      <c r="ART2" s="444"/>
      <c r="ARU2" s="444"/>
      <c r="ARV2" s="444"/>
      <c r="ARW2" s="444"/>
      <c r="ARX2" s="444"/>
      <c r="ARY2" s="444"/>
      <c r="ARZ2" s="444"/>
      <c r="ASA2" s="444"/>
      <c r="ASB2" s="444"/>
      <c r="ASC2" s="444"/>
      <c r="ASD2" s="444"/>
    </row>
    <row r="3" spans="2:3906" s="1263" customFormat="1" ht="15" customHeight="1" thickBot="1">
      <c r="CS3" s="1195"/>
      <c r="CT3" s="1195"/>
      <c r="CU3" s="1195"/>
      <c r="CV3" s="1195"/>
      <c r="CW3" s="1195"/>
      <c r="CX3" s="1195"/>
      <c r="CY3" s="1195"/>
      <c r="CZ3" s="1195"/>
      <c r="DA3" s="1195"/>
      <c r="DB3" s="1195"/>
      <c r="DC3" s="1195"/>
      <c r="DD3" s="1195"/>
      <c r="DE3" s="1195"/>
      <c r="DF3" s="1195"/>
      <c r="DG3" s="271"/>
      <c r="ASD3" s="445"/>
      <c r="AUJ3" s="399"/>
      <c r="AUK3" s="399"/>
      <c r="AUL3" s="399"/>
      <c r="AUM3" s="399"/>
      <c r="AUN3" s="399"/>
      <c r="AUO3" s="399"/>
      <c r="AUP3" s="399"/>
      <c r="AUQ3" s="399"/>
      <c r="AUR3" s="399"/>
      <c r="AUS3" s="399"/>
      <c r="AUT3" s="399"/>
      <c r="AUU3" s="399"/>
      <c r="AUV3" s="399"/>
      <c r="AUW3" s="399"/>
      <c r="AUX3" s="399"/>
      <c r="AUY3" s="399"/>
      <c r="AUZ3" s="399"/>
      <c r="AVA3" s="399"/>
      <c r="AVB3" s="399"/>
      <c r="AVC3" s="399"/>
      <c r="AVD3" s="399"/>
      <c r="AVE3" s="399"/>
      <c r="AVF3" s="399"/>
      <c r="AVG3" s="399"/>
      <c r="AVH3" s="399"/>
      <c r="AVI3" s="399"/>
      <c r="AVJ3" s="399"/>
      <c r="AVK3" s="399"/>
      <c r="AVL3" s="399"/>
      <c r="AVM3" s="399"/>
    </row>
    <row r="4" spans="2:3906" ht="15" customHeight="1">
      <c r="CS4" s="1195"/>
      <c r="CT4" s="1195"/>
      <c r="CU4" s="1195"/>
      <c r="CV4" s="1195"/>
      <c r="CW4" s="1195"/>
      <c r="CX4" s="1195"/>
      <c r="CY4" s="1195"/>
      <c r="CZ4" s="1195"/>
      <c r="DA4" s="1195"/>
      <c r="DB4" s="1195"/>
      <c r="DC4" s="1195"/>
      <c r="DD4" s="1195"/>
      <c r="DE4" s="1195"/>
      <c r="DF4" s="1195"/>
      <c r="DG4" s="271"/>
      <c r="DH4" s="271"/>
      <c r="DI4" s="783"/>
      <c r="DJ4" s="814"/>
      <c r="DK4" s="814"/>
      <c r="DL4" s="814"/>
      <c r="DM4" s="814"/>
      <c r="DN4" s="814"/>
      <c r="DO4" s="814"/>
      <c r="DP4" s="814"/>
      <c r="DQ4" s="814"/>
      <c r="DR4" s="814"/>
      <c r="DS4" s="814"/>
      <c r="DT4" s="814"/>
      <c r="DU4" s="814"/>
      <c r="DV4" s="814"/>
      <c r="DW4" s="814"/>
      <c r="DX4" s="814"/>
      <c r="DY4" s="1344"/>
      <c r="DZ4" s="1344"/>
      <c r="EA4" s="1344"/>
      <c r="EB4" s="1344"/>
      <c r="EC4" s="1344"/>
      <c r="ED4" s="1344"/>
      <c r="EE4" s="1344"/>
      <c r="EF4" s="1344"/>
      <c r="EG4" s="1344"/>
      <c r="EH4" s="1344"/>
      <c r="EI4" s="1344"/>
      <c r="EJ4" s="1344"/>
      <c r="EK4" s="1344"/>
      <c r="EL4" s="1344"/>
      <c r="EM4" s="1344"/>
      <c r="EN4" s="1344"/>
      <c r="EO4" s="1344"/>
      <c r="EP4" s="1344"/>
      <c r="EQ4" s="1344"/>
      <c r="ER4" s="1344"/>
      <c r="ES4" s="1344"/>
      <c r="ET4" s="1344"/>
      <c r="EU4" s="814"/>
      <c r="EV4" s="814"/>
      <c r="EW4" s="814"/>
      <c r="EX4" s="1462" t="s">
        <v>1234</v>
      </c>
      <c r="EY4" s="1462"/>
      <c r="EZ4" s="1462"/>
      <c r="FA4" s="1462"/>
      <c r="FB4" s="1462"/>
      <c r="FC4" s="1462"/>
      <c r="FD4" s="1462"/>
      <c r="FE4" s="1462"/>
      <c r="FF4" s="1462"/>
      <c r="FG4" s="1462"/>
      <c r="FH4" s="1462"/>
      <c r="FI4" s="1462"/>
      <c r="FJ4" s="1462"/>
      <c r="FK4" s="1462"/>
      <c r="FL4" s="1462"/>
      <c r="FM4" s="1462"/>
      <c r="FN4" s="814"/>
      <c r="FO4" s="814"/>
      <c r="FP4" s="814"/>
      <c r="FQ4" s="1351"/>
      <c r="FR4" s="401"/>
      <c r="FS4" s="401"/>
      <c r="FT4" s="401"/>
      <c r="FU4" s="401"/>
      <c r="FV4" s="401"/>
      <c r="FW4" s="401"/>
      <c r="FX4" s="401"/>
      <c r="FY4" s="401"/>
      <c r="FZ4" s="778"/>
      <c r="GA4" s="401"/>
      <c r="GB4" s="401"/>
      <c r="GC4" s="401"/>
      <c r="GD4" s="401"/>
      <c r="GE4" s="401"/>
      <c r="GF4" s="401"/>
      <c r="GG4" s="401"/>
      <c r="GH4" s="401"/>
      <c r="GI4" s="401"/>
      <c r="GJ4" s="401"/>
      <c r="GK4" s="401"/>
      <c r="GL4" s="401"/>
      <c r="GM4" s="401"/>
      <c r="GN4" s="401"/>
      <c r="GO4" s="401"/>
      <c r="GP4" s="401"/>
      <c r="GQ4" s="401"/>
      <c r="GR4" s="401"/>
      <c r="GS4" s="401"/>
      <c r="GT4" s="401"/>
      <c r="GU4" s="401"/>
      <c r="GV4" s="401"/>
      <c r="GW4" s="401"/>
      <c r="GX4" s="401"/>
      <c r="GY4" s="401"/>
      <c r="GZ4" s="401"/>
      <c r="HA4" s="401"/>
      <c r="HB4" s="401"/>
      <c r="HC4" s="401"/>
      <c r="HD4" s="401"/>
      <c r="HE4" s="401"/>
      <c r="HF4" s="401"/>
      <c r="HG4" s="401"/>
      <c r="HH4" s="401"/>
      <c r="HI4" s="401"/>
      <c r="HJ4" s="401"/>
      <c r="HK4" s="401"/>
      <c r="HL4" s="401"/>
      <c r="HM4" s="401"/>
      <c r="HN4" s="401"/>
      <c r="HO4" s="401"/>
      <c r="HP4" s="401"/>
      <c r="HQ4" s="401"/>
      <c r="HR4" s="401"/>
      <c r="HS4" s="401"/>
      <c r="HT4" s="401"/>
      <c r="HU4" s="401"/>
      <c r="HV4" s="401"/>
      <c r="HW4" s="401"/>
      <c r="HX4" s="401"/>
      <c r="HY4" s="401"/>
      <c r="HZ4" s="401"/>
      <c r="IA4" s="401"/>
      <c r="IB4" s="401"/>
      <c r="IC4" s="401"/>
      <c r="ID4" s="401"/>
      <c r="IE4" s="401"/>
      <c r="IF4" s="401"/>
      <c r="IG4" s="401"/>
      <c r="IH4" s="401"/>
      <c r="II4" s="401"/>
      <c r="IJ4" s="401"/>
      <c r="IK4" s="401"/>
      <c r="IL4" s="401"/>
      <c r="IM4" s="401"/>
      <c r="IN4" s="401"/>
      <c r="IO4" s="401"/>
      <c r="IP4" s="401"/>
      <c r="IQ4" s="401"/>
      <c r="IR4" s="401"/>
      <c r="IS4" s="401"/>
      <c r="IT4" s="401"/>
      <c r="IU4" s="401"/>
      <c r="IV4" s="401"/>
      <c r="IW4" s="401"/>
      <c r="IX4" s="401"/>
      <c r="IY4" s="401"/>
      <c r="IZ4" s="401"/>
      <c r="JA4" s="401"/>
      <c r="JB4" s="401"/>
      <c r="JC4" s="401"/>
      <c r="JD4" s="401"/>
      <c r="JE4" s="401"/>
      <c r="JF4" s="401"/>
      <c r="JG4" s="401"/>
      <c r="JH4" s="401"/>
      <c r="JI4" s="401"/>
      <c r="JJ4" s="401"/>
      <c r="JK4" s="401"/>
      <c r="JL4" s="401"/>
      <c r="JM4" s="401"/>
      <c r="JN4" s="401"/>
      <c r="JO4" s="401"/>
      <c r="JP4" s="401"/>
      <c r="JQ4" s="401"/>
      <c r="JR4" s="401"/>
      <c r="JS4" s="401"/>
      <c r="JT4" s="401"/>
      <c r="JU4" s="401"/>
      <c r="JV4" s="401"/>
      <c r="JW4" s="401"/>
      <c r="JX4" s="401"/>
      <c r="JY4" s="401"/>
      <c r="JZ4" s="401"/>
      <c r="KA4" s="401"/>
      <c r="KB4" s="401"/>
      <c r="KC4" s="401"/>
      <c r="KD4" s="401"/>
      <c r="KE4" s="401"/>
      <c r="KF4" s="401"/>
      <c r="KG4" s="401"/>
      <c r="KH4" s="401"/>
      <c r="KI4" s="401"/>
      <c r="KJ4" s="401"/>
      <c r="KK4" s="401"/>
      <c r="KL4" s="401"/>
      <c r="KM4" s="401"/>
      <c r="KN4" s="401"/>
      <c r="KO4" s="401"/>
      <c r="KP4" s="401"/>
      <c r="KQ4" s="401"/>
      <c r="KR4" s="401"/>
      <c r="KS4" s="401"/>
      <c r="KT4" s="401"/>
      <c r="KU4" s="401"/>
      <c r="KV4" s="401"/>
      <c r="KW4" s="401"/>
      <c r="KX4" s="401"/>
      <c r="KY4" s="401"/>
      <c r="KZ4" s="401"/>
      <c r="LA4" s="401"/>
      <c r="LB4" s="401"/>
      <c r="LC4" s="401"/>
      <c r="LD4" s="401"/>
      <c r="LE4" s="401"/>
      <c r="LF4" s="401"/>
      <c r="LG4" s="401"/>
      <c r="LH4" s="401"/>
      <c r="LI4" s="401"/>
      <c r="LJ4" s="401"/>
      <c r="LK4" s="401"/>
      <c r="LL4" s="401"/>
      <c r="LM4" s="401"/>
      <c r="LN4" s="401"/>
      <c r="LO4" s="401"/>
      <c r="LP4" s="401"/>
      <c r="LQ4" s="401"/>
      <c r="LR4" s="401"/>
      <c r="LS4" s="401"/>
      <c r="LT4" s="401"/>
      <c r="LU4" s="401"/>
      <c r="LV4" s="401"/>
      <c r="LW4" s="401"/>
      <c r="LX4" s="401"/>
      <c r="LY4" s="401"/>
      <c r="LZ4" s="401"/>
      <c r="MA4" s="401"/>
      <c r="MB4" s="401"/>
      <c r="MC4" s="401"/>
      <c r="MD4" s="401"/>
      <c r="ME4" s="401"/>
      <c r="MF4" s="401"/>
      <c r="MG4" s="401"/>
      <c r="MH4" s="401"/>
      <c r="MI4" s="401"/>
      <c r="MJ4" s="401"/>
      <c r="MK4" s="401"/>
      <c r="ML4" s="401"/>
      <c r="MM4" s="401"/>
      <c r="MN4" s="401"/>
      <c r="MO4" s="401"/>
      <c r="MP4" s="401"/>
      <c r="MQ4" s="401"/>
      <c r="MR4" s="401"/>
      <c r="MS4" s="401"/>
      <c r="MT4" s="401"/>
      <c r="MU4" s="401"/>
      <c r="MV4" s="401"/>
      <c r="MW4" s="401"/>
      <c r="MX4" s="401"/>
      <c r="MY4" s="401"/>
      <c r="MZ4" s="401"/>
      <c r="NA4" s="401"/>
      <c r="NB4" s="401"/>
      <c r="NC4" s="401"/>
      <c r="ND4" s="401"/>
      <c r="NE4" s="401"/>
      <c r="NF4" s="401"/>
      <c r="NG4" s="401"/>
      <c r="NH4" s="401"/>
      <c r="NI4" s="401"/>
      <c r="NJ4" s="401"/>
      <c r="NK4" s="401"/>
      <c r="NL4" s="401"/>
      <c r="NM4" s="401"/>
      <c r="NN4" s="401"/>
      <c r="NO4" s="401"/>
      <c r="NP4" s="401"/>
      <c r="NQ4" s="401"/>
      <c r="NR4" s="401"/>
      <c r="NS4" s="1352"/>
      <c r="NT4" s="1352"/>
      <c r="NU4" s="1352"/>
      <c r="NV4" s="1352"/>
      <c r="NW4" s="1352"/>
      <c r="NX4" s="1352"/>
      <c r="NY4" s="1352"/>
      <c r="NZ4" s="1352"/>
      <c r="OA4" s="1352"/>
      <c r="OB4" s="1352"/>
      <c r="OC4" s="1352"/>
      <c r="OD4" s="1352"/>
      <c r="OE4" s="1352"/>
      <c r="OF4" s="1352"/>
      <c r="OG4" s="1352"/>
      <c r="OH4" s="1352"/>
      <c r="OI4" s="1352"/>
      <c r="OJ4" s="1352"/>
      <c r="OK4" s="1352"/>
      <c r="OL4" s="1352"/>
      <c r="OM4" s="1352"/>
      <c r="ON4" s="1352"/>
      <c r="OO4" s="401"/>
      <c r="OP4" s="401"/>
      <c r="OQ4" s="401"/>
      <c r="OR4" s="401"/>
      <c r="OS4" s="401"/>
      <c r="OT4" s="401"/>
      <c r="OU4" s="401"/>
      <c r="OV4" s="401"/>
      <c r="OW4" s="401"/>
      <c r="OX4" s="401"/>
      <c r="OY4" s="401"/>
      <c r="OZ4" s="401"/>
      <c r="PA4" s="401"/>
      <c r="PB4" s="401"/>
      <c r="PC4" s="401"/>
      <c r="PD4" s="401"/>
      <c r="PE4" s="401"/>
      <c r="PF4" s="401"/>
      <c r="PG4" s="401"/>
      <c r="PH4" s="401"/>
      <c r="PI4" s="401"/>
      <c r="PJ4" s="401"/>
      <c r="PK4" s="401"/>
      <c r="PL4" s="401"/>
      <c r="PM4" s="401"/>
      <c r="PN4" s="401"/>
      <c r="PO4" s="401"/>
      <c r="PP4" s="401"/>
      <c r="PQ4" s="401"/>
      <c r="PR4" s="401"/>
      <c r="PS4" s="401"/>
      <c r="PT4" s="401"/>
      <c r="PU4" s="401"/>
      <c r="PV4" s="401"/>
      <c r="PW4" s="401"/>
      <c r="PX4" s="401"/>
      <c r="PY4" s="401"/>
      <c r="PZ4" s="401"/>
      <c r="QA4" s="401"/>
      <c r="QB4" s="401"/>
      <c r="QC4" s="401"/>
      <c r="QD4" s="401"/>
      <c r="QE4" s="401"/>
      <c r="QF4" s="401"/>
      <c r="QG4" s="401"/>
      <c r="QH4" s="401"/>
      <c r="QI4" s="401"/>
      <c r="QJ4" s="401"/>
      <c r="QK4" s="401"/>
      <c r="QL4" s="401"/>
      <c r="QM4" s="401"/>
      <c r="QN4" s="401"/>
      <c r="QO4" s="401"/>
      <c r="QP4" s="401"/>
      <c r="QQ4" s="401"/>
      <c r="QR4" s="401"/>
      <c r="QS4" s="401"/>
      <c r="QT4" s="401"/>
      <c r="QU4" s="401"/>
      <c r="QV4" s="401"/>
      <c r="QW4" s="401"/>
      <c r="QX4" s="401"/>
      <c r="QY4" s="401"/>
      <c r="QZ4" s="401"/>
      <c r="RA4" s="401"/>
      <c r="RB4" s="401"/>
      <c r="RC4" s="401"/>
      <c r="RD4" s="401"/>
      <c r="RE4" s="401"/>
      <c r="RF4" s="401"/>
      <c r="RG4" s="401"/>
      <c r="RH4" s="401"/>
      <c r="RI4" s="401"/>
      <c r="RJ4" s="401"/>
      <c r="RK4" s="401"/>
      <c r="RL4" s="401"/>
      <c r="RM4" s="401"/>
      <c r="RN4" s="401"/>
      <c r="RO4" s="401"/>
      <c r="RP4" s="401"/>
      <c r="RQ4" s="401"/>
      <c r="RR4" s="401"/>
      <c r="RS4" s="401"/>
      <c r="RT4" s="401"/>
      <c r="RU4" s="401"/>
      <c r="RV4" s="401"/>
      <c r="RW4" s="401"/>
      <c r="RX4" s="401"/>
      <c r="RY4" s="401"/>
      <c r="RZ4" s="401"/>
      <c r="SA4" s="401"/>
      <c r="SB4" s="401"/>
      <c r="SC4" s="401"/>
      <c r="SD4" s="401"/>
      <c r="SE4" s="401"/>
      <c r="SF4" s="401"/>
      <c r="SG4" s="401"/>
      <c r="SH4" s="401"/>
      <c r="SI4" s="401"/>
      <c r="SJ4" s="401"/>
      <c r="SK4" s="401"/>
      <c r="SL4" s="401"/>
      <c r="SM4" s="401"/>
      <c r="SN4" s="401"/>
      <c r="SO4" s="401"/>
      <c r="SP4" s="401"/>
      <c r="SQ4" s="401"/>
      <c r="SR4" s="401"/>
      <c r="SS4" s="401"/>
      <c r="ST4" s="401"/>
      <c r="SU4" s="401"/>
      <c r="SV4" s="401"/>
      <c r="SW4" s="401"/>
      <c r="SX4" s="401"/>
      <c r="SY4" s="401"/>
      <c r="SZ4" s="401"/>
      <c r="TA4" s="401"/>
      <c r="TB4" s="401"/>
      <c r="TC4" s="401"/>
      <c r="TD4" s="401"/>
      <c r="TE4" s="401"/>
      <c r="TF4" s="401"/>
      <c r="TG4" s="401"/>
      <c r="TH4" s="401"/>
      <c r="TI4" s="401"/>
      <c r="TJ4" s="401"/>
      <c r="TK4" s="401"/>
      <c r="TL4" s="401"/>
      <c r="TM4" s="401"/>
      <c r="TN4" s="401"/>
      <c r="TO4" s="401"/>
      <c r="TP4" s="401"/>
      <c r="TQ4" s="401"/>
      <c r="TR4" s="401"/>
      <c r="TS4" s="401"/>
      <c r="TT4" s="401"/>
      <c r="TU4" s="401"/>
      <c r="TV4" s="401"/>
      <c r="TW4" s="401"/>
      <c r="TX4" s="401"/>
      <c r="TY4" s="401"/>
      <c r="TZ4" s="401"/>
      <c r="UA4" s="401"/>
      <c r="UB4" s="401"/>
      <c r="UC4" s="401"/>
      <c r="UD4" s="401"/>
      <c r="UE4" s="401"/>
      <c r="UF4" s="401"/>
      <c r="UG4" s="401"/>
      <c r="UH4" s="401"/>
      <c r="UI4" s="401"/>
      <c r="UJ4" s="401"/>
      <c r="UK4" s="401"/>
      <c r="UL4" s="401"/>
      <c r="UM4" s="401"/>
      <c r="UN4" s="401"/>
      <c r="UO4" s="401"/>
      <c r="UP4" s="401"/>
      <c r="UQ4" s="401"/>
      <c r="UR4" s="401"/>
      <c r="US4" s="401"/>
      <c r="UT4" s="401"/>
      <c r="UU4" s="401"/>
      <c r="UV4" s="401"/>
      <c r="UW4" s="401"/>
      <c r="UX4" s="401"/>
      <c r="UY4" s="401"/>
      <c r="UZ4" s="401"/>
      <c r="VA4" s="401"/>
      <c r="VB4" s="401"/>
      <c r="VC4" s="401"/>
      <c r="VD4" s="401"/>
      <c r="VE4" s="401"/>
      <c r="VF4" s="401"/>
      <c r="VG4" s="401"/>
      <c r="VH4" s="401"/>
      <c r="VI4" s="401"/>
      <c r="VJ4" s="401"/>
      <c r="VK4" s="401"/>
      <c r="VL4" s="401"/>
      <c r="VM4" s="401"/>
      <c r="VN4" s="401"/>
      <c r="VO4" s="401"/>
      <c r="VP4" s="401"/>
      <c r="VQ4" s="401"/>
      <c r="VR4" s="401"/>
      <c r="VS4" s="401"/>
      <c r="VT4" s="401"/>
      <c r="VU4" s="401"/>
      <c r="VV4" s="401"/>
      <c r="VW4" s="401"/>
      <c r="VX4" s="401"/>
      <c r="VY4" s="401"/>
      <c r="VZ4" s="401"/>
      <c r="WA4" s="401"/>
      <c r="WB4" s="401"/>
      <c r="WC4" s="401"/>
      <c r="WD4" s="401"/>
      <c r="WE4" s="401"/>
      <c r="WF4" s="401"/>
      <c r="WG4" s="401"/>
      <c r="WH4" s="401"/>
      <c r="WI4" s="401"/>
      <c r="WJ4" s="401"/>
      <c r="WK4" s="401"/>
      <c r="WL4" s="401"/>
      <c r="WM4" s="401"/>
      <c r="WN4" s="401"/>
      <c r="WO4" s="401"/>
      <c r="WP4" s="401"/>
      <c r="WQ4" s="401"/>
      <c r="WR4" s="401"/>
      <c r="WS4" s="401"/>
      <c r="WT4" s="401"/>
      <c r="WU4" s="401"/>
      <c r="WV4" s="401"/>
      <c r="WW4" s="401"/>
      <c r="WX4" s="401"/>
      <c r="WY4" s="401"/>
      <c r="WZ4" s="401"/>
      <c r="XA4" s="401"/>
      <c r="XB4" s="401"/>
      <c r="XC4" s="401"/>
      <c r="XD4" s="401"/>
      <c r="XE4" s="401"/>
      <c r="XF4" s="401"/>
      <c r="XG4" s="401"/>
      <c r="XH4" s="401"/>
      <c r="XI4" s="401"/>
      <c r="XJ4" s="401"/>
      <c r="XK4" s="401"/>
      <c r="XL4" s="401"/>
      <c r="XM4" s="401"/>
      <c r="XN4" s="401"/>
      <c r="XO4" s="401"/>
      <c r="XP4" s="401"/>
      <c r="XQ4" s="401"/>
      <c r="XR4" s="401"/>
      <c r="XS4" s="401"/>
      <c r="XT4" s="401"/>
      <c r="XU4" s="401"/>
      <c r="XV4" s="401"/>
      <c r="XW4" s="401"/>
      <c r="XX4" s="401"/>
      <c r="XY4" s="401"/>
      <c r="XZ4" s="401"/>
      <c r="YA4" s="401"/>
      <c r="YB4" s="401"/>
      <c r="YC4" s="401"/>
      <c r="YD4" s="401"/>
      <c r="YE4" s="401"/>
      <c r="YF4" s="401"/>
      <c r="YG4" s="401"/>
      <c r="YH4" s="401"/>
      <c r="YI4" s="401"/>
      <c r="YJ4" s="401"/>
      <c r="YK4" s="401"/>
      <c r="YL4" s="401"/>
      <c r="YM4" s="401"/>
      <c r="YN4" s="401"/>
      <c r="YO4" s="401"/>
      <c r="YP4" s="401"/>
      <c r="YQ4" s="401"/>
      <c r="YR4" s="401"/>
      <c r="YS4" s="401"/>
      <c r="YT4" s="401"/>
      <c r="YU4" s="401"/>
      <c r="YV4" s="401"/>
      <c r="YW4" s="401"/>
      <c r="YX4" s="401"/>
      <c r="YY4" s="401"/>
      <c r="YZ4" s="401"/>
      <c r="ZA4" s="401"/>
      <c r="ZB4" s="401"/>
      <c r="ZC4" s="401"/>
      <c r="ZD4" s="401"/>
      <c r="ZE4" s="401"/>
      <c r="ZF4" s="401"/>
      <c r="ZG4" s="401"/>
      <c r="ZH4" s="401"/>
      <c r="ZI4" s="401"/>
      <c r="ZJ4" s="401"/>
      <c r="ZK4" s="401"/>
      <c r="ZL4" s="401"/>
      <c r="ZM4" s="401"/>
      <c r="ZN4" s="401"/>
      <c r="ZO4" s="401"/>
      <c r="ZP4" s="401"/>
      <c r="ZQ4" s="401"/>
      <c r="ZR4" s="401"/>
      <c r="ZS4" s="401"/>
      <c r="ZT4" s="401"/>
      <c r="ZU4" s="401"/>
      <c r="ZV4" s="401"/>
      <c r="ZW4" s="401"/>
      <c r="ZX4" s="401"/>
      <c r="ZY4" s="401"/>
      <c r="ZZ4" s="401"/>
      <c r="AAA4" s="401"/>
      <c r="AAB4" s="401"/>
      <c r="AAC4" s="401"/>
      <c r="AAD4" s="401"/>
      <c r="AAE4" s="401"/>
      <c r="AAF4" s="401"/>
      <c r="AAG4" s="401"/>
      <c r="AAH4" s="401"/>
      <c r="AAI4" s="401"/>
      <c r="AAJ4" s="401"/>
      <c r="AAK4" s="401"/>
      <c r="AAL4" s="401"/>
      <c r="AAM4" s="401"/>
      <c r="AAN4" s="401"/>
      <c r="AAO4" s="401"/>
      <c r="AAP4" s="401"/>
      <c r="AAQ4" s="401"/>
      <c r="AAR4" s="401"/>
      <c r="AAS4" s="401"/>
      <c r="AAT4" s="401"/>
      <c r="AAU4" s="401"/>
      <c r="AAV4" s="401"/>
      <c r="AAW4" s="401"/>
      <c r="AAX4" s="401"/>
      <c r="AAY4" s="401"/>
      <c r="AAZ4" s="401"/>
      <c r="ABA4" s="401"/>
      <c r="ABB4" s="401"/>
      <c r="ABC4" s="401"/>
      <c r="ABD4" s="401"/>
      <c r="ABE4" s="401"/>
      <c r="ABF4" s="401"/>
      <c r="ABG4" s="401"/>
      <c r="ABH4" s="401"/>
      <c r="ABI4" s="401"/>
      <c r="ABJ4" s="401"/>
      <c r="ABK4" s="401"/>
      <c r="ABL4" s="401"/>
      <c r="ABM4" s="401"/>
      <c r="ABN4" s="401"/>
      <c r="ABO4" s="401"/>
      <c r="ABP4" s="401"/>
      <c r="ABQ4" s="401"/>
      <c r="ABR4" s="401"/>
      <c r="ABS4" s="401"/>
      <c r="ABT4" s="401"/>
      <c r="ABU4" s="401"/>
      <c r="ABV4" s="401"/>
      <c r="ABW4" s="401"/>
      <c r="ABX4" s="401"/>
      <c r="ABY4" s="401"/>
      <c r="ABZ4" s="401"/>
      <c r="ACA4" s="401"/>
      <c r="ACB4" s="401"/>
      <c r="ACC4" s="401"/>
      <c r="ACD4" s="401"/>
      <c r="ACE4" s="401"/>
      <c r="ACF4" s="401"/>
      <c r="ACG4" s="401"/>
      <c r="ACH4" s="401"/>
      <c r="ACI4" s="401"/>
      <c r="ACJ4" s="401"/>
      <c r="ACK4" s="401"/>
      <c r="ACL4" s="401"/>
      <c r="ACM4" s="401"/>
      <c r="ACN4" s="401"/>
      <c r="ACO4" s="401"/>
      <c r="ACP4" s="401"/>
      <c r="ACQ4" s="401"/>
      <c r="ACR4" s="401"/>
      <c r="ACS4" s="401"/>
      <c r="ACT4" s="401"/>
      <c r="ACU4" s="401"/>
      <c r="ACV4" s="401"/>
      <c r="ACW4" s="401"/>
      <c r="ACX4" s="401"/>
      <c r="ACY4" s="401"/>
      <c r="ACZ4" s="401"/>
      <c r="ADA4" s="401"/>
      <c r="ADB4" s="401"/>
      <c r="ADC4" s="401"/>
      <c r="ADD4" s="401"/>
      <c r="ADE4" s="401"/>
      <c r="ADF4" s="401"/>
      <c r="ADG4" s="401"/>
      <c r="ADH4" s="401"/>
      <c r="ADI4" s="401"/>
      <c r="ADJ4" s="401"/>
      <c r="ADK4" s="401"/>
      <c r="ADL4" s="401"/>
      <c r="ADM4" s="401"/>
      <c r="ADN4" s="401"/>
      <c r="ADO4" s="401"/>
      <c r="ADP4" s="401"/>
      <c r="ADQ4" s="401"/>
      <c r="ADR4" s="401"/>
      <c r="ADS4" s="401"/>
      <c r="ADT4" s="401"/>
      <c r="ADU4" s="401"/>
      <c r="ADV4" s="401"/>
      <c r="ADW4" s="401"/>
      <c r="ADX4" s="401"/>
      <c r="ADY4" s="401"/>
      <c r="ADZ4" s="401"/>
      <c r="AEA4" s="401"/>
      <c r="AEB4" s="401"/>
      <c r="AEC4" s="401"/>
      <c r="AED4" s="401"/>
      <c r="AEE4" s="401"/>
      <c r="AEF4" s="401"/>
      <c r="AEG4" s="401"/>
      <c r="AEH4" s="401"/>
      <c r="AEI4" s="401"/>
      <c r="AEJ4" s="401"/>
      <c r="AEK4" s="401"/>
      <c r="AEL4" s="401"/>
      <c r="AEM4" s="401"/>
      <c r="AEN4" s="401"/>
      <c r="AEO4" s="401"/>
      <c r="AEP4" s="401"/>
      <c r="AEQ4" s="401"/>
      <c r="AER4" s="401"/>
      <c r="AES4" s="401"/>
      <c r="AET4" s="401"/>
      <c r="AEU4" s="401"/>
      <c r="AEV4" s="401"/>
      <c r="AEW4" s="401"/>
      <c r="AEX4" s="401"/>
      <c r="AEY4" s="401"/>
      <c r="AEZ4" s="401"/>
      <c r="AFA4" s="401"/>
      <c r="AFB4" s="401"/>
      <c r="AFC4" s="401"/>
      <c r="AFD4" s="401"/>
      <c r="AFE4" s="401"/>
      <c r="AFF4" s="401"/>
      <c r="AFG4" s="401"/>
      <c r="AFH4" s="401"/>
      <c r="AFI4" s="401"/>
      <c r="AFJ4" s="401"/>
      <c r="AFK4" s="401"/>
      <c r="AFL4" s="401"/>
      <c r="AFM4" s="401"/>
      <c r="AFN4" s="401"/>
      <c r="AFO4" s="401"/>
      <c r="AFP4" s="401"/>
      <c r="AFQ4" s="401"/>
      <c r="AFR4" s="401"/>
      <c r="AFS4" s="401"/>
      <c r="AFT4" s="401"/>
      <c r="AFU4" s="401"/>
      <c r="AFV4" s="401"/>
      <c r="AFW4" s="401"/>
      <c r="AFX4" s="401"/>
      <c r="AFY4" s="401"/>
      <c r="AFZ4" s="401"/>
      <c r="AGA4" s="401"/>
      <c r="AGB4" s="401"/>
      <c r="AGC4" s="401"/>
      <c r="AGD4" s="401"/>
      <c r="AGE4" s="401"/>
      <c r="AGF4" s="401"/>
      <c r="AGG4" s="401"/>
      <c r="AGH4" s="401"/>
      <c r="AGI4" s="401"/>
      <c r="AGJ4" s="401"/>
      <c r="AGK4" s="401"/>
      <c r="AGL4" s="401"/>
      <c r="AGM4" s="401"/>
      <c r="AGN4" s="401"/>
      <c r="AGO4" s="401"/>
      <c r="AGP4" s="401"/>
      <c r="AGQ4" s="401"/>
      <c r="AGR4" s="401"/>
      <c r="AGS4" s="401"/>
      <c r="AGT4" s="401"/>
      <c r="AGU4" s="401"/>
      <c r="AGV4" s="401"/>
      <c r="AGW4" s="401"/>
      <c r="AGX4" s="401"/>
      <c r="AGY4" s="401"/>
      <c r="AGZ4" s="401"/>
      <c r="AHA4" s="401"/>
      <c r="AHB4" s="401"/>
      <c r="AHC4" s="401"/>
      <c r="AHD4" s="401"/>
      <c r="AHE4" s="401"/>
      <c r="AHF4" s="401"/>
      <c r="AHG4" s="401"/>
      <c r="AHH4" s="401"/>
      <c r="AHI4" s="401"/>
      <c r="AHJ4" s="401"/>
      <c r="AHK4" s="401"/>
      <c r="AHL4" s="401"/>
      <c r="AHM4" s="401"/>
      <c r="AHN4" s="401"/>
      <c r="AHO4" s="401"/>
      <c r="AHP4" s="401"/>
      <c r="AHQ4" s="401"/>
      <c r="AHR4" s="401"/>
      <c r="AHS4" s="401"/>
      <c r="AHT4" s="401"/>
      <c r="AHU4" s="401"/>
      <c r="AHV4" s="401"/>
      <c r="AHW4" s="401"/>
      <c r="AHX4" s="401"/>
      <c r="AHY4" s="401"/>
      <c r="AHZ4" s="401"/>
      <c r="AIA4" s="401"/>
      <c r="AIB4" s="401"/>
      <c r="AIC4" s="401"/>
      <c r="AID4" s="401"/>
      <c r="AIE4" s="401"/>
      <c r="AIF4" s="401"/>
      <c r="AIG4" s="401"/>
      <c r="AIH4" s="401"/>
      <c r="AII4" s="401"/>
      <c r="AIJ4" s="401"/>
      <c r="AIK4" s="401"/>
      <c r="AIL4" s="401"/>
      <c r="AIM4" s="401"/>
      <c r="AIN4" s="401"/>
      <c r="AIO4" s="401"/>
      <c r="AIP4" s="401"/>
      <c r="AIQ4" s="401"/>
      <c r="AIR4" s="401"/>
      <c r="AIS4" s="401"/>
      <c r="AIT4" s="401"/>
      <c r="AIU4" s="401"/>
      <c r="AIV4" s="401"/>
      <c r="AIW4" s="401"/>
      <c r="AIX4" s="401"/>
      <c r="AIY4" s="401"/>
      <c r="AIZ4" s="401"/>
      <c r="AJA4" s="401"/>
      <c r="AJB4" s="401"/>
      <c r="AJC4" s="401"/>
      <c r="AJD4" s="401"/>
      <c r="AJE4" s="401"/>
      <c r="AJF4" s="401"/>
      <c r="AJG4" s="401"/>
      <c r="AJH4" s="401"/>
      <c r="AJI4" s="401"/>
      <c r="AJJ4" s="401"/>
      <c r="AJK4" s="401"/>
      <c r="AJL4" s="401"/>
      <c r="AJM4" s="401"/>
      <c r="AJN4" s="401"/>
      <c r="AJO4" s="401"/>
      <c r="AJP4" s="401"/>
      <c r="AJQ4" s="401"/>
      <c r="AJR4" s="401"/>
      <c r="AJS4" s="401"/>
      <c r="AJT4" s="401"/>
      <c r="AJU4" s="401"/>
      <c r="AJV4" s="401"/>
      <c r="AJW4" s="401"/>
      <c r="AJX4" s="401"/>
      <c r="AJY4" s="401"/>
      <c r="AJZ4" s="401"/>
      <c r="AKA4" s="401"/>
      <c r="AKB4" s="401"/>
      <c r="AKC4" s="401"/>
      <c r="AKD4" s="401"/>
      <c r="AKE4" s="401"/>
      <c r="AKF4" s="401"/>
      <c r="AKG4" s="401"/>
      <c r="AKH4" s="401"/>
      <c r="AKI4" s="401"/>
      <c r="AKJ4" s="401"/>
      <c r="AKK4" s="401"/>
      <c r="AKL4" s="401"/>
      <c r="AKM4" s="401"/>
      <c r="AKN4" s="401"/>
      <c r="AKO4" s="401"/>
      <c r="AKP4" s="401"/>
      <c r="AKQ4" s="401"/>
      <c r="AKR4" s="401"/>
      <c r="AKS4" s="401"/>
      <c r="AKT4" s="401"/>
      <c r="AKU4" s="401"/>
      <c r="AKV4" s="401"/>
      <c r="AKW4" s="401"/>
      <c r="AKX4" s="401"/>
      <c r="AKY4" s="401"/>
      <c r="AKZ4" s="401"/>
      <c r="ALA4" s="401"/>
      <c r="ALB4" s="401"/>
      <c r="ALC4" s="401"/>
      <c r="ALD4" s="401"/>
      <c r="ALE4" s="401"/>
      <c r="ALF4" s="401"/>
      <c r="ALG4" s="401"/>
      <c r="ALH4" s="401"/>
      <c r="ALI4" s="401"/>
      <c r="ALJ4" s="401"/>
      <c r="ALK4" s="401"/>
      <c r="ALL4" s="401"/>
      <c r="ALM4" s="401"/>
      <c r="ALN4" s="401"/>
      <c r="ALO4" s="401"/>
      <c r="ALP4" s="401"/>
      <c r="ALQ4" s="401"/>
      <c r="ALR4" s="401"/>
      <c r="ALS4" s="401"/>
      <c r="ALT4" s="401"/>
      <c r="ALU4" s="401"/>
      <c r="ALV4" s="401"/>
      <c r="ALW4" s="401"/>
      <c r="ALX4" s="401"/>
      <c r="ALY4" s="401"/>
      <c r="ALZ4" s="401"/>
      <c r="AMA4" s="401"/>
      <c r="AMB4" s="401"/>
      <c r="AMC4" s="401"/>
      <c r="AMD4" s="401"/>
      <c r="AME4" s="401"/>
      <c r="AMF4" s="401"/>
      <c r="AMG4" s="401"/>
      <c r="AMH4" s="401"/>
      <c r="AMI4" s="401"/>
      <c r="AMJ4" s="401"/>
      <c r="AMK4" s="401"/>
      <c r="AML4" s="401"/>
      <c r="AMM4" s="401"/>
      <c r="AMN4" s="401"/>
      <c r="AMO4" s="401"/>
      <c r="AMP4" s="401"/>
      <c r="AMQ4" s="401"/>
      <c r="AMR4" s="401"/>
      <c r="AMS4" s="401"/>
      <c r="AMT4" s="401"/>
      <c r="AMU4" s="401"/>
      <c r="AMV4" s="401"/>
      <c r="AMW4" s="401"/>
      <c r="AMX4" s="401"/>
      <c r="AMY4" s="401"/>
      <c r="AMZ4" s="401"/>
      <c r="ANA4" s="401"/>
      <c r="ANB4" s="401"/>
      <c r="ANC4" s="401"/>
      <c r="AND4" s="401"/>
      <c r="ANE4" s="401"/>
      <c r="ANF4" s="401"/>
      <c r="ANG4" s="401"/>
      <c r="ANH4" s="401"/>
      <c r="ANI4" s="401"/>
      <c r="ANJ4" s="401"/>
      <c r="ANK4" s="401"/>
      <c r="ANL4" s="401"/>
      <c r="ANM4" s="401"/>
      <c r="ANN4" s="401"/>
      <c r="ANO4" s="401"/>
      <c r="ANP4" s="401"/>
      <c r="ANQ4" s="401"/>
      <c r="ANR4" s="401"/>
      <c r="ANS4" s="401"/>
      <c r="ANT4" s="401"/>
      <c r="ANU4" s="401"/>
      <c r="ANV4" s="401"/>
      <c r="ANW4" s="401"/>
      <c r="ANX4" s="401"/>
      <c r="ANY4" s="401"/>
      <c r="ANZ4" s="401"/>
      <c r="AOA4" s="401"/>
      <c r="AOB4" s="401"/>
      <c r="AOC4" s="401"/>
      <c r="AOD4" s="401"/>
      <c r="AOE4" s="401"/>
      <c r="AOF4" s="401"/>
      <c r="AOG4" s="401"/>
      <c r="AOH4" s="401"/>
      <c r="AOI4" s="401"/>
      <c r="AOJ4" s="401"/>
      <c r="AOK4" s="401"/>
      <c r="AOL4" s="401"/>
      <c r="AOM4" s="401"/>
      <c r="AON4" s="401"/>
      <c r="AOO4" s="401"/>
      <c r="AOP4" s="401"/>
      <c r="AOQ4" s="401"/>
      <c r="AOR4" s="401"/>
      <c r="AOS4" s="401"/>
      <c r="AOT4" s="401"/>
      <c r="AOU4" s="401"/>
      <c r="AOV4" s="401"/>
      <c r="AOW4" s="401"/>
      <c r="AOX4" s="401"/>
      <c r="AOY4" s="401"/>
      <c r="AOZ4" s="401"/>
      <c r="APA4" s="401"/>
      <c r="APB4" s="401"/>
      <c r="APC4" s="401"/>
      <c r="APD4" s="401"/>
      <c r="APE4" s="401"/>
      <c r="APF4" s="401"/>
      <c r="APG4" s="401"/>
      <c r="APH4" s="401"/>
      <c r="API4" s="401"/>
      <c r="APJ4" s="401"/>
      <c r="APK4" s="401"/>
      <c r="APL4" s="401"/>
      <c r="APM4" s="401"/>
      <c r="APN4" s="401"/>
      <c r="APO4" s="401"/>
      <c r="APP4" s="401"/>
      <c r="APQ4" s="401"/>
      <c r="APR4" s="401"/>
      <c r="APS4" s="401"/>
      <c r="APT4" s="401"/>
      <c r="APU4" s="401"/>
      <c r="APV4" s="401"/>
      <c r="APW4" s="401"/>
      <c r="APX4" s="401"/>
      <c r="APY4" s="401"/>
      <c r="APZ4" s="401"/>
      <c r="AQA4" s="401"/>
      <c r="AQB4" s="401"/>
      <c r="AQC4" s="401"/>
      <c r="AQD4" s="401"/>
      <c r="AQE4" s="401"/>
      <c r="AQF4" s="401"/>
      <c r="AQG4" s="401"/>
      <c r="AQH4" s="401"/>
      <c r="AQI4" s="401"/>
      <c r="AQJ4" s="401"/>
      <c r="AQK4" s="401"/>
      <c r="AQL4" s="401"/>
      <c r="AQM4" s="401"/>
      <c r="AQN4" s="401"/>
      <c r="AQO4" s="401"/>
      <c r="AQP4" s="401"/>
      <c r="AQQ4" s="401"/>
      <c r="AQR4" s="401"/>
      <c r="AQS4" s="401"/>
      <c r="AQT4" s="401"/>
      <c r="AQU4" s="401"/>
      <c r="AQV4" s="401"/>
      <c r="AQW4" s="401"/>
      <c r="AQX4" s="401"/>
      <c r="AQY4" s="401"/>
      <c r="AQZ4" s="401"/>
      <c r="ARA4" s="401"/>
      <c r="ARB4" s="401"/>
      <c r="ARC4" s="401"/>
      <c r="ARD4" s="401"/>
      <c r="ARE4" s="401"/>
      <c r="ARF4" s="401"/>
      <c r="ARG4" s="1463" t="s">
        <v>1136</v>
      </c>
      <c r="ARH4" s="1463"/>
      <c r="ARI4" s="1463"/>
      <c r="ARJ4" s="1463"/>
      <c r="ARK4" s="1463"/>
      <c r="ARL4" s="1463"/>
      <c r="ARM4" s="1463"/>
      <c r="ARN4" s="1463"/>
      <c r="ARO4" s="1463"/>
      <c r="ARP4" s="1463"/>
      <c r="ARQ4" s="1463"/>
      <c r="ARR4" s="1463"/>
      <c r="ARS4" s="1463"/>
      <c r="ART4" s="1463"/>
      <c r="ARU4" s="1463"/>
      <c r="ARV4" s="1463"/>
      <c r="ARW4" s="1463"/>
      <c r="ARX4" s="1463"/>
      <c r="ARY4" s="1463"/>
      <c r="ARZ4" s="1463"/>
      <c r="ASA4" s="1463"/>
      <c r="ASB4" s="1463"/>
      <c r="ASC4" s="401"/>
      <c r="ASD4" s="1364"/>
      <c r="ASW4" s="1195"/>
      <c r="ASX4" s="1195"/>
      <c r="ASY4" s="1195"/>
      <c r="ASZ4" s="1195"/>
      <c r="ATA4" s="1195"/>
      <c r="ATB4" s="1195"/>
      <c r="ATC4" s="1195"/>
      <c r="ATD4" s="1195"/>
      <c r="ATE4" s="272"/>
      <c r="ATF4" s="401"/>
      <c r="ATG4" s="401"/>
      <c r="ATH4" s="401"/>
      <c r="ATI4" s="401"/>
      <c r="ATJ4" s="401"/>
      <c r="ATK4" s="401"/>
      <c r="ATL4" s="401"/>
      <c r="ATM4" s="401"/>
      <c r="ATN4" s="401"/>
      <c r="ATO4" s="401"/>
      <c r="ATP4" s="401"/>
      <c r="ATQ4" s="401"/>
      <c r="ATR4" s="401"/>
      <c r="ATS4" s="401"/>
      <c r="ATT4" s="401"/>
      <c r="ATU4" s="401"/>
      <c r="ATV4" s="401"/>
      <c r="ATW4" s="401"/>
      <c r="ATX4" s="401"/>
      <c r="ATY4" s="401"/>
      <c r="ATZ4" s="401"/>
      <c r="AUA4" s="401"/>
      <c r="AUB4" s="401"/>
      <c r="AUC4" s="401"/>
      <c r="AUD4" s="401"/>
      <c r="AUE4" s="401"/>
      <c r="AUF4" s="401"/>
      <c r="AUG4" s="401"/>
      <c r="AUH4" s="401"/>
      <c r="AUI4" s="401"/>
      <c r="AUJ4" s="1195"/>
      <c r="AUK4" s="1464" t="s">
        <v>1235</v>
      </c>
      <c r="AUL4" s="1464"/>
      <c r="AUM4" s="1464"/>
      <c r="AUN4" s="1464"/>
      <c r="AUO4" s="1464"/>
      <c r="AUP4" s="1195"/>
      <c r="AUQ4" s="1454" t="s">
        <v>1134</v>
      </c>
      <c r="AUR4" s="1454"/>
      <c r="AUS4" s="1454"/>
      <c r="AUT4" s="1454"/>
      <c r="AUU4" s="1454"/>
      <c r="AUV4" s="1454"/>
      <c r="AUW4" s="1454"/>
      <c r="AUX4" s="1454"/>
      <c r="AUY4" s="1454"/>
      <c r="AUZ4" s="1454"/>
      <c r="AVA4" s="1454"/>
      <c r="AVB4" s="1454"/>
      <c r="AVC4" s="1454"/>
      <c r="AVD4" s="1454"/>
      <c r="AVE4" s="1454"/>
      <c r="AVF4" s="1454"/>
      <c r="AVG4" s="1454"/>
      <c r="AVH4" s="1454"/>
      <c r="AVI4" s="1454"/>
      <c r="AVJ4" s="1454"/>
      <c r="AVK4" s="1454"/>
      <c r="AVL4" s="1454"/>
      <c r="AVM4" s="1345"/>
      <c r="AVN4" s="1353"/>
      <c r="AVO4" s="1353"/>
      <c r="AVP4" s="401"/>
      <c r="AVQ4" s="401"/>
      <c r="AVR4" s="401"/>
      <c r="AVS4" s="401"/>
      <c r="AVT4" s="401"/>
      <c r="AVU4" s="401"/>
      <c r="AVV4" s="401"/>
      <c r="AVW4" s="401"/>
      <c r="AVX4" s="401"/>
      <c r="AVY4" s="401"/>
      <c r="AVZ4" s="401"/>
      <c r="AWA4" s="401"/>
      <c r="AWB4" s="401"/>
      <c r="AWC4" s="401"/>
      <c r="AWD4" s="401"/>
      <c r="AWE4" s="401"/>
      <c r="AWF4" s="401"/>
      <c r="AWG4" s="401"/>
      <c r="AWH4" s="401"/>
      <c r="AWI4" s="401"/>
      <c r="AWJ4" s="401"/>
      <c r="AWK4" s="401"/>
      <c r="AWL4" s="401"/>
      <c r="AWM4" s="401"/>
      <c r="AWN4" s="401"/>
      <c r="AWO4" s="401"/>
      <c r="AWP4" s="401"/>
      <c r="AWQ4" s="401"/>
      <c r="AWR4" s="401"/>
      <c r="AWS4" s="401"/>
      <c r="AWT4" s="401"/>
      <c r="AWU4" s="401"/>
      <c r="AWV4" s="401"/>
      <c r="AWW4" s="401"/>
      <c r="AWX4" s="401"/>
      <c r="AWY4" s="401"/>
      <c r="AWZ4" s="401"/>
      <c r="AXA4" s="401"/>
      <c r="AXB4" s="401"/>
      <c r="AXC4" s="401"/>
      <c r="AXD4" s="401"/>
      <c r="AXE4" s="401"/>
      <c r="AXF4" s="401"/>
      <c r="AXG4" s="401"/>
      <c r="AXH4" s="401"/>
      <c r="AXI4" s="401"/>
      <c r="AXJ4" s="401"/>
      <c r="AXK4" s="401"/>
      <c r="AXL4" s="401"/>
      <c r="AXM4" s="401"/>
      <c r="AXN4" s="401"/>
      <c r="AXO4" s="401"/>
      <c r="AXP4" s="401"/>
      <c r="AXQ4" s="401"/>
      <c r="AXR4" s="401"/>
      <c r="AXS4" s="401"/>
      <c r="AXT4" s="401"/>
      <c r="AXU4" s="401"/>
      <c r="AXV4" s="401"/>
      <c r="AXW4" s="401"/>
      <c r="AXX4" s="401"/>
      <c r="AXY4" s="401"/>
      <c r="AXZ4" s="401"/>
      <c r="AYA4" s="401"/>
      <c r="AYB4" s="401"/>
      <c r="AYC4" s="401"/>
      <c r="AYD4" s="401"/>
      <c r="AYE4" s="401"/>
      <c r="AYF4" s="401"/>
      <c r="AYG4" s="401"/>
      <c r="AYH4" s="401"/>
      <c r="AYI4" s="401"/>
      <c r="AYJ4" s="401"/>
      <c r="AYK4" s="401"/>
      <c r="AYL4" s="401"/>
      <c r="AYM4" s="401"/>
      <c r="AYN4" s="401"/>
      <c r="AYO4" s="401"/>
      <c r="AYP4" s="401"/>
      <c r="AYQ4" s="401"/>
      <c r="AYR4" s="401"/>
      <c r="AYS4" s="401"/>
      <c r="AYT4" s="401"/>
      <c r="AYU4" s="401"/>
      <c r="AYV4" s="401"/>
      <c r="AYW4" s="401"/>
      <c r="AYX4" s="401"/>
      <c r="AYY4" s="401"/>
      <c r="AYZ4" s="401"/>
      <c r="AZA4" s="401"/>
      <c r="AZB4" s="401"/>
      <c r="AZC4" s="401"/>
      <c r="AZD4" s="401"/>
      <c r="AZE4" s="401"/>
      <c r="AZF4" s="401"/>
      <c r="AZG4" s="401"/>
      <c r="AZH4" s="401"/>
      <c r="AZI4" s="401"/>
      <c r="AZJ4" s="401"/>
      <c r="AZK4" s="401"/>
      <c r="AZL4" s="401"/>
      <c r="AZM4" s="401"/>
      <c r="AZN4" s="401"/>
      <c r="AZO4" s="401"/>
      <c r="AZP4" s="401"/>
      <c r="AZQ4" s="401"/>
      <c r="AZR4" s="401"/>
      <c r="AZS4" s="401"/>
      <c r="AZT4" s="401"/>
      <c r="AZU4" s="401"/>
      <c r="AZV4" s="401"/>
      <c r="AZW4" s="401"/>
      <c r="AZX4" s="401"/>
      <c r="AZY4" s="401"/>
      <c r="AZZ4" s="401"/>
      <c r="BAA4" s="401"/>
      <c r="BAB4" s="401"/>
      <c r="BAC4" s="401"/>
      <c r="BAD4" s="401"/>
      <c r="BAE4" s="401"/>
      <c r="BAF4" s="401"/>
      <c r="BAG4" s="401"/>
      <c r="BAH4" s="401"/>
      <c r="BAI4" s="401"/>
      <c r="BAJ4" s="401"/>
      <c r="BAK4" s="401"/>
      <c r="BAL4" s="401"/>
      <c r="BAM4" s="401"/>
      <c r="BAN4" s="401"/>
      <c r="BAO4" s="401"/>
      <c r="BAP4" s="401"/>
      <c r="BAQ4" s="401"/>
      <c r="BAR4" s="401"/>
      <c r="BAS4" s="401"/>
      <c r="BAT4" s="401"/>
      <c r="BAU4" s="401"/>
      <c r="BAV4" s="401"/>
      <c r="BAW4" s="401"/>
      <c r="BAX4" s="401"/>
      <c r="BAY4" s="401"/>
      <c r="BAZ4" s="401"/>
      <c r="BBA4" s="401"/>
      <c r="BBB4" s="401"/>
      <c r="BBC4" s="401"/>
      <c r="BBD4" s="401"/>
      <c r="BBE4" s="401"/>
      <c r="BBF4" s="401"/>
      <c r="BBG4" s="401"/>
      <c r="BBH4" s="401"/>
      <c r="BBI4" s="401"/>
      <c r="BBJ4" s="401"/>
      <c r="BBK4" s="401"/>
      <c r="BBL4" s="401"/>
      <c r="BBM4" s="401"/>
      <c r="BBN4" s="401"/>
      <c r="BBO4" s="401"/>
      <c r="BBP4" s="401"/>
      <c r="BBQ4" s="401"/>
      <c r="BBR4" s="401"/>
      <c r="BBS4" s="401"/>
      <c r="BBT4" s="401"/>
      <c r="BBU4" s="401"/>
      <c r="BBV4" s="401"/>
      <c r="BBW4" s="401"/>
      <c r="BBX4" s="401"/>
      <c r="BBY4" s="401"/>
      <c r="BBZ4" s="401"/>
      <c r="BCA4" s="401"/>
      <c r="BCB4" s="401"/>
      <c r="BCC4" s="401"/>
      <c r="BCD4" s="401"/>
      <c r="BCE4" s="401"/>
      <c r="BCF4" s="401"/>
      <c r="BCG4" s="401"/>
      <c r="BCH4" s="401"/>
      <c r="BCI4" s="401"/>
      <c r="BCJ4" s="401"/>
      <c r="BCK4" s="401"/>
      <c r="BCL4" s="401"/>
      <c r="BCM4" s="401"/>
      <c r="BCN4" s="401"/>
      <c r="BCO4" s="401"/>
      <c r="BCP4" s="401"/>
      <c r="BCQ4" s="401"/>
      <c r="BCR4" s="401"/>
      <c r="BCS4" s="401"/>
      <c r="BCT4" s="401"/>
      <c r="BCU4" s="401"/>
      <c r="BCV4" s="401"/>
      <c r="BCW4" s="401"/>
      <c r="BCX4" s="401"/>
      <c r="BCY4" s="401"/>
      <c r="BCZ4" s="401"/>
      <c r="BDA4" s="401"/>
      <c r="BDB4" s="401"/>
      <c r="BDC4" s="401"/>
      <c r="BDD4" s="401"/>
      <c r="BDE4" s="401"/>
      <c r="BDF4" s="401"/>
      <c r="BDG4" s="401"/>
      <c r="BDH4" s="401"/>
      <c r="BDI4" s="401"/>
      <c r="BDJ4" s="401"/>
      <c r="BDK4" s="401"/>
      <c r="BDL4" s="401"/>
      <c r="BDM4" s="401"/>
      <c r="BDN4" s="401"/>
      <c r="BDO4" s="401"/>
      <c r="BDP4" s="401"/>
      <c r="BDQ4" s="401"/>
      <c r="BDR4" s="401"/>
      <c r="BDS4" s="401"/>
      <c r="BDT4" s="401"/>
      <c r="BDU4" s="401"/>
      <c r="BDV4" s="401"/>
      <c r="BDW4" s="401"/>
      <c r="BDX4" s="401"/>
      <c r="BDY4" s="401"/>
      <c r="BDZ4" s="401"/>
      <c r="BEA4" s="401"/>
      <c r="BEB4" s="401"/>
      <c r="BEC4" s="401"/>
      <c r="BED4" s="401"/>
      <c r="BEE4" s="401"/>
      <c r="BEF4" s="401"/>
      <c r="BEG4" s="401"/>
      <c r="BEH4" s="401"/>
      <c r="BEI4" s="401"/>
      <c r="BEJ4" s="401"/>
      <c r="BEK4" s="401"/>
      <c r="BEL4" s="401"/>
      <c r="BEM4" s="401"/>
      <c r="BEN4" s="401"/>
      <c r="BEO4" s="401"/>
      <c r="BEP4" s="401"/>
      <c r="BEQ4" s="401"/>
      <c r="BER4" s="401"/>
      <c r="BES4" s="401"/>
      <c r="BET4" s="401"/>
      <c r="BEU4" s="401"/>
      <c r="BEV4" s="401"/>
      <c r="BEW4" s="401"/>
      <c r="BEX4" s="401"/>
      <c r="BEY4" s="401"/>
      <c r="BEZ4" s="401"/>
      <c r="BFA4" s="401"/>
      <c r="BFB4" s="401"/>
      <c r="BFC4" s="401"/>
      <c r="BFD4" s="401"/>
      <c r="BFE4" s="401"/>
      <c r="BFF4" s="401"/>
      <c r="BFG4" s="401"/>
      <c r="BFH4" s="401"/>
      <c r="BFI4" s="401"/>
      <c r="BFJ4" s="401"/>
      <c r="BFK4" s="401"/>
      <c r="BFL4" s="401"/>
      <c r="BFM4" s="401"/>
      <c r="BFN4" s="401"/>
      <c r="BFO4" s="401"/>
      <c r="BFP4" s="401"/>
      <c r="BFQ4" s="401"/>
      <c r="BFR4" s="401"/>
      <c r="BFS4" s="401"/>
      <c r="BFT4" s="401"/>
      <c r="BFU4" s="401"/>
      <c r="BFV4" s="401"/>
      <c r="BFW4" s="401"/>
      <c r="BFX4" s="401"/>
      <c r="BFY4" s="401"/>
      <c r="BFZ4" s="401"/>
      <c r="BGA4" s="401"/>
      <c r="BGB4" s="401"/>
      <c r="BGC4" s="401"/>
      <c r="BGD4" s="401"/>
      <c r="BGE4" s="401"/>
      <c r="BGF4" s="401"/>
      <c r="BGG4" s="401"/>
      <c r="BGH4" s="401"/>
      <c r="BGI4" s="401"/>
      <c r="BGJ4" s="401"/>
      <c r="BGK4" s="401"/>
      <c r="BGL4" s="401"/>
      <c r="BGM4" s="401"/>
      <c r="BGN4" s="401"/>
      <c r="BGO4" s="401"/>
      <c r="BGP4" s="401"/>
      <c r="BGQ4" s="401"/>
      <c r="BGR4" s="401"/>
      <c r="BGS4" s="401"/>
      <c r="BGT4" s="401"/>
      <c r="BGU4" s="401"/>
      <c r="BGV4" s="401"/>
      <c r="BGW4" s="401"/>
      <c r="BGX4" s="401"/>
      <c r="BGY4" s="401"/>
      <c r="BGZ4" s="401"/>
      <c r="BHA4" s="401"/>
      <c r="BHB4" s="401"/>
      <c r="BHC4" s="401"/>
      <c r="BHD4" s="401"/>
      <c r="BHE4" s="401"/>
      <c r="BHF4" s="401"/>
      <c r="BHG4" s="401"/>
      <c r="BHH4" s="401"/>
      <c r="BHI4" s="401"/>
      <c r="BHJ4" s="401"/>
      <c r="BHK4" s="401"/>
      <c r="BHL4" s="401"/>
      <c r="BHM4" s="401"/>
      <c r="BHN4" s="401"/>
      <c r="BHO4" s="401"/>
      <c r="BHP4" s="401"/>
      <c r="BHQ4" s="401"/>
      <c r="BHR4" s="401"/>
      <c r="BHS4" s="401"/>
      <c r="BHT4" s="401"/>
      <c r="BHU4" s="401"/>
      <c r="BHV4" s="401"/>
      <c r="BHW4" s="401"/>
      <c r="BHX4" s="401"/>
      <c r="BHY4" s="401"/>
      <c r="BHZ4" s="401"/>
      <c r="BIA4" s="401"/>
      <c r="BIB4" s="401"/>
      <c r="BIC4" s="401"/>
      <c r="BID4" s="401"/>
      <c r="BIE4" s="401"/>
      <c r="BIF4" s="401"/>
      <c r="BIG4" s="401"/>
      <c r="BIH4" s="401"/>
      <c r="BII4" s="401"/>
      <c r="BIJ4" s="401"/>
      <c r="BIK4" s="401"/>
      <c r="BIL4" s="401"/>
      <c r="BIM4" s="401"/>
      <c r="BIN4" s="401"/>
      <c r="BIO4" s="401"/>
      <c r="BIP4" s="401"/>
      <c r="BIQ4" s="401"/>
      <c r="BIR4" s="401"/>
      <c r="BIS4" s="401"/>
      <c r="BIT4" s="401"/>
      <c r="BIU4" s="401"/>
      <c r="BIV4" s="401"/>
      <c r="BIW4" s="401"/>
      <c r="BIX4" s="401"/>
      <c r="BIY4" s="401"/>
      <c r="BIZ4" s="401"/>
      <c r="BJA4" s="401"/>
      <c r="BJB4" s="401"/>
      <c r="BJC4" s="401"/>
      <c r="BJD4" s="401"/>
      <c r="BJE4" s="401"/>
      <c r="BJF4" s="401"/>
      <c r="BJG4" s="401"/>
      <c r="BJH4" s="401"/>
      <c r="BJI4" s="401"/>
      <c r="BJJ4" s="401"/>
      <c r="BJK4" s="401"/>
      <c r="BJL4" s="401"/>
      <c r="BJM4" s="401"/>
      <c r="BJN4" s="401"/>
      <c r="BJO4" s="401"/>
      <c r="BJP4" s="401"/>
      <c r="BJQ4" s="401"/>
      <c r="BJR4" s="401"/>
      <c r="BJS4" s="401"/>
      <c r="BJT4" s="401"/>
      <c r="BJU4" s="401"/>
      <c r="BJV4" s="401"/>
      <c r="BJW4" s="401"/>
      <c r="BJX4" s="401"/>
      <c r="BJY4" s="401"/>
      <c r="BJZ4" s="401"/>
      <c r="BKA4" s="401"/>
      <c r="BKB4" s="401"/>
      <c r="BKC4" s="401"/>
      <c r="BKD4" s="401"/>
      <c r="BKE4" s="401"/>
      <c r="BKF4" s="401"/>
      <c r="BKG4" s="401"/>
      <c r="BKH4" s="401"/>
      <c r="BKI4" s="401"/>
      <c r="BKJ4" s="401"/>
      <c r="BKK4" s="401"/>
      <c r="BKL4" s="401"/>
      <c r="BKM4" s="401"/>
      <c r="BKN4" s="401"/>
      <c r="BKO4" s="401"/>
      <c r="BKP4" s="401"/>
      <c r="BKQ4" s="401"/>
      <c r="BKR4" s="401"/>
      <c r="BKS4" s="401"/>
      <c r="BKT4" s="401"/>
      <c r="BKU4" s="401"/>
      <c r="BKV4" s="401"/>
      <c r="BKW4" s="401"/>
      <c r="BKX4" s="401"/>
      <c r="BKY4" s="401"/>
      <c r="BKZ4" s="401"/>
      <c r="BLA4" s="401"/>
      <c r="BLB4" s="401"/>
      <c r="BLC4" s="401"/>
      <c r="BLD4" s="401"/>
      <c r="BLE4" s="401"/>
      <c r="BLF4" s="401"/>
      <c r="BLG4" s="401"/>
      <c r="BLH4" s="401"/>
      <c r="BLI4" s="401"/>
      <c r="BLJ4" s="401"/>
      <c r="BLK4" s="401"/>
      <c r="BLL4" s="401"/>
      <c r="BLM4" s="401"/>
      <c r="BLN4" s="401"/>
      <c r="BLO4" s="401"/>
      <c r="BLP4" s="401"/>
      <c r="BLQ4" s="401"/>
      <c r="BLR4" s="401"/>
      <c r="BLS4" s="401"/>
      <c r="BLT4" s="401"/>
      <c r="BLU4" s="401"/>
      <c r="BLV4" s="401"/>
      <c r="BLW4" s="401"/>
      <c r="BLX4" s="401"/>
      <c r="BLY4" s="401"/>
      <c r="BLZ4" s="401"/>
      <c r="BMA4" s="401"/>
      <c r="BMB4" s="401"/>
      <c r="BMC4" s="401"/>
      <c r="BMD4" s="401"/>
      <c r="BME4" s="401"/>
      <c r="BMF4" s="401"/>
      <c r="BMG4" s="401"/>
      <c r="BMH4" s="401"/>
      <c r="BMI4" s="401"/>
      <c r="BMJ4" s="401"/>
      <c r="BMK4" s="401"/>
      <c r="BML4" s="401"/>
      <c r="BMM4" s="401"/>
      <c r="BMN4" s="401"/>
      <c r="BMO4" s="401"/>
      <c r="BMP4" s="401"/>
      <c r="BMQ4" s="401"/>
      <c r="BMR4" s="401"/>
      <c r="BMS4" s="401"/>
      <c r="BMT4" s="401"/>
      <c r="BMU4" s="401"/>
      <c r="BMV4" s="401"/>
      <c r="BMW4" s="401"/>
      <c r="BMX4" s="401"/>
      <c r="BMY4" s="401"/>
      <c r="BMZ4" s="401"/>
      <c r="BNA4" s="401"/>
      <c r="BNB4" s="401"/>
      <c r="BNC4" s="401"/>
      <c r="BND4" s="401"/>
      <c r="BNE4" s="401"/>
      <c r="BNF4" s="401"/>
      <c r="BNG4" s="401"/>
      <c r="BNH4" s="401"/>
      <c r="BNI4" s="401"/>
      <c r="BNJ4" s="401"/>
      <c r="BNK4" s="401"/>
      <c r="BNL4" s="401"/>
      <c r="BNM4" s="401"/>
      <c r="BNN4" s="401"/>
      <c r="BNO4" s="401"/>
      <c r="BNP4" s="401"/>
      <c r="BNQ4" s="401"/>
      <c r="BNR4" s="401"/>
      <c r="BNS4" s="401"/>
      <c r="BNT4" s="401"/>
      <c r="BNU4" s="401"/>
      <c r="BNV4" s="401"/>
      <c r="BNW4" s="401"/>
      <c r="BNX4" s="401"/>
      <c r="BNY4" s="401"/>
      <c r="BNZ4" s="401"/>
      <c r="BOA4" s="401"/>
      <c r="BOB4" s="401"/>
      <c r="BOC4" s="401"/>
      <c r="BOD4" s="401"/>
      <c r="BOE4" s="401"/>
      <c r="BOF4" s="401"/>
      <c r="BOG4" s="401"/>
      <c r="BOH4" s="401"/>
      <c r="BOI4" s="401"/>
      <c r="BOJ4" s="401"/>
      <c r="BOK4" s="401"/>
      <c r="BOL4" s="401"/>
      <c r="BOM4" s="401"/>
      <c r="BON4" s="401"/>
      <c r="BOO4" s="401"/>
      <c r="BOP4" s="401"/>
      <c r="BOQ4" s="401"/>
      <c r="BOR4" s="401"/>
      <c r="BOS4" s="401"/>
      <c r="BOT4" s="401"/>
      <c r="BOU4" s="401"/>
      <c r="BOV4" s="401"/>
      <c r="BOW4" s="401"/>
      <c r="BOX4" s="401"/>
      <c r="BOY4" s="401"/>
      <c r="BOZ4" s="401"/>
      <c r="BPA4" s="401"/>
      <c r="BPB4" s="401"/>
      <c r="BPC4" s="401"/>
      <c r="BPD4" s="401"/>
      <c r="BPE4" s="401"/>
      <c r="BPF4" s="401"/>
      <c r="BPG4" s="401"/>
      <c r="BPH4" s="401"/>
      <c r="BPI4" s="401"/>
      <c r="BPJ4" s="401"/>
      <c r="BPK4" s="401"/>
      <c r="BPL4" s="401"/>
      <c r="BPM4" s="401"/>
      <c r="BPN4" s="401"/>
      <c r="BPO4" s="401"/>
      <c r="BPP4" s="401"/>
      <c r="BPQ4" s="401"/>
      <c r="BPR4" s="401"/>
      <c r="BPS4" s="401"/>
      <c r="BPT4" s="401"/>
      <c r="BPU4" s="401"/>
      <c r="BPV4" s="401"/>
      <c r="BPW4" s="401"/>
      <c r="BPX4" s="401"/>
      <c r="BPY4" s="401"/>
      <c r="BPZ4" s="401"/>
      <c r="BQA4" s="401"/>
      <c r="BQB4" s="401"/>
      <c r="BQC4" s="401"/>
      <c r="BQD4" s="401"/>
      <c r="BQE4" s="401"/>
      <c r="BQF4" s="401"/>
      <c r="BQG4" s="401"/>
      <c r="BQH4" s="401"/>
      <c r="BQI4" s="401"/>
      <c r="BQJ4" s="401"/>
      <c r="BQK4" s="401"/>
      <c r="BQL4" s="401"/>
      <c r="BQM4" s="401"/>
      <c r="BQN4" s="401"/>
      <c r="BQO4" s="401"/>
      <c r="BQP4" s="401"/>
      <c r="BQQ4" s="401"/>
      <c r="BQR4" s="401"/>
      <c r="BQS4" s="401"/>
      <c r="BQT4" s="401"/>
      <c r="BQU4" s="401"/>
      <c r="BQV4" s="401"/>
      <c r="BQW4" s="401"/>
      <c r="BQX4" s="401"/>
      <c r="BQY4" s="401"/>
      <c r="BQZ4" s="401"/>
      <c r="BRA4" s="401"/>
      <c r="BRB4" s="401"/>
      <c r="BRC4" s="401"/>
      <c r="BRD4" s="401"/>
      <c r="BRE4" s="401"/>
      <c r="BRF4" s="401"/>
      <c r="BRG4" s="401"/>
      <c r="BRH4" s="401"/>
      <c r="BRI4" s="401"/>
      <c r="BRJ4" s="401"/>
      <c r="BRK4" s="401"/>
      <c r="BRL4" s="401"/>
      <c r="BRM4" s="401"/>
      <c r="BRN4" s="401"/>
      <c r="BRO4" s="401"/>
      <c r="BRP4" s="401"/>
      <c r="BRQ4" s="401"/>
      <c r="BRR4" s="401"/>
      <c r="BRS4" s="401"/>
      <c r="BRT4" s="401"/>
      <c r="BRU4" s="401"/>
      <c r="BRV4" s="401"/>
      <c r="BRW4" s="401"/>
      <c r="BRX4" s="401"/>
      <c r="BRY4" s="401"/>
      <c r="BRZ4" s="401"/>
      <c r="BSA4" s="401"/>
      <c r="BSB4" s="401"/>
      <c r="BSC4" s="401"/>
      <c r="BSD4" s="401"/>
      <c r="BSE4" s="401"/>
      <c r="BSF4" s="401"/>
      <c r="BSG4" s="401"/>
      <c r="BSH4" s="401"/>
      <c r="BSI4" s="401"/>
      <c r="BSJ4" s="401"/>
      <c r="BSK4" s="401"/>
      <c r="BSL4" s="401"/>
      <c r="BSM4" s="401"/>
      <c r="BSN4" s="401"/>
      <c r="BSO4" s="401"/>
      <c r="BSP4" s="401"/>
      <c r="BSQ4" s="401"/>
      <c r="BSR4" s="401"/>
      <c r="BSS4" s="401"/>
      <c r="BST4" s="401"/>
      <c r="BSU4" s="401"/>
      <c r="BSV4" s="401"/>
      <c r="BSW4" s="401"/>
      <c r="BSX4" s="401"/>
      <c r="BSY4" s="401"/>
      <c r="BSZ4" s="401"/>
      <c r="BTA4" s="401"/>
      <c r="BTB4" s="401"/>
      <c r="BTC4" s="401"/>
      <c r="BTD4" s="401"/>
      <c r="BTE4" s="401"/>
      <c r="BTF4" s="401"/>
      <c r="BTG4" s="401"/>
      <c r="BTH4" s="401"/>
      <c r="BTI4" s="401"/>
      <c r="BTJ4" s="401"/>
      <c r="BTK4" s="401"/>
      <c r="BTL4" s="401"/>
      <c r="BTM4" s="401"/>
      <c r="BTN4" s="401"/>
      <c r="BTO4" s="401"/>
      <c r="BTP4" s="401"/>
      <c r="BTQ4" s="401"/>
      <c r="BTR4" s="401"/>
      <c r="BTS4" s="401"/>
      <c r="BTT4" s="401"/>
      <c r="BTU4" s="401"/>
      <c r="BTV4" s="401"/>
      <c r="BTW4" s="401"/>
      <c r="BTX4" s="401"/>
      <c r="BTY4" s="401"/>
      <c r="BTZ4" s="401"/>
      <c r="BUA4" s="401"/>
      <c r="BUB4" s="401"/>
      <c r="BUC4" s="401"/>
      <c r="BUD4" s="401"/>
      <c r="BUE4" s="401"/>
      <c r="BUF4" s="401"/>
      <c r="BUG4" s="401"/>
      <c r="BUH4" s="401"/>
      <c r="BUI4" s="401"/>
      <c r="BUJ4" s="401"/>
      <c r="BUK4" s="401"/>
      <c r="BUL4" s="401"/>
      <c r="BUM4" s="401"/>
      <c r="BUN4" s="401"/>
      <c r="BUO4" s="401"/>
      <c r="BUP4" s="401"/>
      <c r="BUQ4" s="401"/>
      <c r="BUR4" s="401"/>
      <c r="BUS4" s="401"/>
      <c r="BUT4" s="401"/>
      <c r="BUU4" s="401"/>
      <c r="BUV4" s="401"/>
      <c r="BUW4" s="401"/>
      <c r="BUX4" s="401"/>
      <c r="BUY4" s="401"/>
      <c r="BUZ4" s="401"/>
      <c r="BVA4" s="401"/>
      <c r="BVB4" s="401"/>
      <c r="BVC4" s="401"/>
      <c r="BVD4" s="401"/>
      <c r="BVE4" s="401"/>
      <c r="BVF4" s="401"/>
      <c r="BVG4" s="401"/>
      <c r="BVH4" s="401"/>
      <c r="BVI4" s="401"/>
      <c r="BVJ4" s="401"/>
      <c r="BVK4" s="401"/>
      <c r="BVL4" s="401"/>
      <c r="BVM4" s="401"/>
      <c r="BVN4" s="401"/>
      <c r="BVO4" s="401"/>
      <c r="BVP4" s="401"/>
      <c r="BVQ4" s="401"/>
      <c r="BVR4" s="401"/>
      <c r="BVS4" s="401"/>
      <c r="BVT4" s="401"/>
      <c r="BVU4" s="401"/>
      <c r="BVV4" s="401"/>
      <c r="BVW4" s="401"/>
      <c r="BVX4" s="401"/>
      <c r="BVY4" s="401"/>
      <c r="BVZ4" s="401"/>
      <c r="BWA4" s="401"/>
      <c r="BWB4" s="401"/>
      <c r="BWC4" s="401"/>
      <c r="BWD4" s="401"/>
      <c r="BWE4" s="401"/>
      <c r="BWF4" s="401"/>
      <c r="BWG4" s="401"/>
      <c r="BWH4" s="401"/>
      <c r="BWI4" s="401"/>
      <c r="BWJ4" s="401"/>
      <c r="BWK4" s="401"/>
      <c r="BWL4" s="401"/>
      <c r="BWM4" s="401"/>
      <c r="BWN4" s="401"/>
      <c r="BWO4" s="401"/>
      <c r="BWP4" s="401"/>
      <c r="BWQ4" s="401"/>
      <c r="BWR4" s="401"/>
      <c r="BWS4" s="401"/>
      <c r="BWT4" s="401"/>
      <c r="BWU4" s="401"/>
      <c r="BWV4" s="401"/>
      <c r="BWW4" s="401"/>
      <c r="BWX4" s="401"/>
      <c r="BWY4" s="401"/>
      <c r="BWZ4" s="401"/>
      <c r="BXA4" s="401"/>
      <c r="BXB4" s="401"/>
      <c r="BXC4" s="401"/>
      <c r="BXD4" s="401"/>
      <c r="BXE4" s="401"/>
      <c r="BXF4" s="401"/>
      <c r="BXG4" s="401"/>
      <c r="BXH4" s="401"/>
      <c r="BXI4" s="401"/>
      <c r="BXJ4" s="401"/>
      <c r="BXK4" s="401"/>
      <c r="BXL4" s="401"/>
      <c r="BXM4" s="401"/>
      <c r="BXN4" s="401"/>
      <c r="BXO4" s="401"/>
      <c r="BXP4" s="401"/>
      <c r="BXQ4" s="401"/>
      <c r="BXR4" s="401"/>
      <c r="BXS4" s="401"/>
      <c r="BXT4" s="401"/>
      <c r="BXU4" s="401"/>
      <c r="BXV4" s="401"/>
      <c r="BXW4" s="401"/>
      <c r="BXX4" s="401"/>
      <c r="BXY4" s="401"/>
      <c r="BXZ4" s="401"/>
      <c r="BYA4" s="401"/>
      <c r="BYB4" s="401"/>
      <c r="BYC4" s="401"/>
      <c r="BYD4" s="401"/>
      <c r="BYE4" s="401"/>
      <c r="BYF4" s="401"/>
      <c r="BYG4" s="401"/>
      <c r="BYH4" s="401"/>
      <c r="BYI4" s="401"/>
      <c r="BYJ4" s="401"/>
      <c r="BYK4" s="401"/>
      <c r="BYL4" s="401"/>
      <c r="BYM4" s="401"/>
      <c r="BYN4" s="401"/>
      <c r="BYO4" s="401"/>
      <c r="BYP4" s="401"/>
      <c r="BYQ4" s="401"/>
      <c r="BYR4" s="401"/>
      <c r="BYS4" s="401"/>
      <c r="BYT4" s="401"/>
      <c r="BYU4" s="401"/>
      <c r="BYV4" s="401"/>
      <c r="BYW4" s="401"/>
      <c r="BYX4" s="401"/>
      <c r="BYY4" s="401"/>
      <c r="BYZ4" s="401"/>
      <c r="BZA4" s="401"/>
      <c r="BZB4" s="401"/>
      <c r="BZC4" s="401"/>
      <c r="BZD4" s="401"/>
      <c r="BZE4" s="401"/>
      <c r="BZF4" s="401"/>
      <c r="BZG4" s="401"/>
      <c r="BZH4" s="401"/>
      <c r="BZI4" s="401"/>
      <c r="BZJ4" s="401"/>
      <c r="BZK4" s="401"/>
      <c r="BZL4" s="401"/>
      <c r="BZM4" s="401"/>
      <c r="BZN4" s="401"/>
      <c r="BZO4" s="401"/>
      <c r="BZP4" s="401"/>
      <c r="BZQ4" s="401"/>
      <c r="BZR4" s="401"/>
      <c r="BZS4" s="401"/>
      <c r="BZT4" s="401"/>
      <c r="BZU4" s="401"/>
      <c r="BZV4" s="401"/>
      <c r="BZW4" s="401"/>
      <c r="BZX4" s="401"/>
      <c r="BZY4" s="401"/>
      <c r="BZZ4" s="401"/>
      <c r="CAA4" s="401"/>
      <c r="CAB4" s="401"/>
      <c r="CAC4" s="401"/>
      <c r="CAD4" s="401"/>
      <c r="CAE4" s="401"/>
      <c r="CAF4" s="401"/>
      <c r="CAG4" s="401"/>
      <c r="CAH4" s="401"/>
      <c r="CAI4" s="401"/>
      <c r="CAJ4" s="401"/>
      <c r="CAK4" s="401"/>
      <c r="CAL4" s="401"/>
      <c r="CAM4" s="401"/>
      <c r="CAN4" s="401"/>
      <c r="CAO4" s="401"/>
      <c r="CAP4" s="401"/>
      <c r="CAQ4" s="401"/>
      <c r="CAR4" s="401"/>
      <c r="CAS4" s="401"/>
      <c r="CAT4" s="401"/>
      <c r="CAU4" s="401"/>
      <c r="CAV4" s="401"/>
      <c r="CAW4" s="401"/>
      <c r="CAX4" s="401"/>
      <c r="CAY4" s="401"/>
      <c r="CAZ4" s="401"/>
      <c r="CBA4" s="401"/>
      <c r="CBB4" s="401"/>
      <c r="CBC4" s="401"/>
      <c r="CBD4" s="401"/>
      <c r="CBE4" s="401"/>
      <c r="CBF4" s="401"/>
      <c r="CBG4" s="401"/>
      <c r="CBH4" s="401"/>
      <c r="CBI4" s="401"/>
      <c r="CBJ4" s="401"/>
      <c r="CBK4" s="401"/>
      <c r="CBL4" s="401"/>
      <c r="CBM4" s="401"/>
      <c r="CBN4" s="401"/>
      <c r="CBO4" s="401"/>
      <c r="CBP4" s="401"/>
      <c r="CBQ4" s="401"/>
      <c r="CBR4" s="401"/>
      <c r="CBS4" s="401"/>
      <c r="CBT4" s="401"/>
      <c r="CBU4" s="401"/>
      <c r="CBV4" s="401"/>
      <c r="CBW4" s="401"/>
      <c r="CBX4" s="401"/>
      <c r="CBY4" s="401"/>
      <c r="CBZ4" s="401"/>
      <c r="CCA4" s="401"/>
      <c r="CCB4" s="401"/>
      <c r="CCC4" s="401"/>
      <c r="CCD4" s="401"/>
      <c r="CCE4" s="401"/>
      <c r="CCF4" s="401"/>
      <c r="CCG4" s="401"/>
      <c r="CCH4" s="401"/>
      <c r="CCI4" s="401"/>
      <c r="CCJ4" s="401"/>
      <c r="CCK4" s="401"/>
      <c r="CCL4" s="401"/>
      <c r="CCM4" s="401"/>
      <c r="CCN4" s="401"/>
      <c r="CCO4" s="401"/>
      <c r="CCP4" s="401"/>
      <c r="CCQ4" s="401"/>
      <c r="CCR4" s="401"/>
      <c r="CCS4" s="401"/>
      <c r="CCT4" s="401"/>
      <c r="CCU4" s="401"/>
      <c r="CCV4" s="401"/>
      <c r="CCW4" s="401"/>
      <c r="CCX4" s="401"/>
      <c r="CCY4" s="401"/>
      <c r="CCZ4" s="401"/>
      <c r="CDA4" s="401"/>
      <c r="CDB4" s="401"/>
      <c r="CDC4" s="401"/>
      <c r="CDD4" s="401"/>
      <c r="CDE4" s="401"/>
      <c r="CDF4" s="401"/>
      <c r="CDG4" s="401"/>
      <c r="CDH4" s="401"/>
      <c r="CDI4" s="401"/>
      <c r="CDJ4" s="401"/>
      <c r="CDK4" s="401"/>
      <c r="CDL4" s="401"/>
      <c r="CDM4" s="401"/>
      <c r="CDN4" s="401"/>
      <c r="CDO4" s="401"/>
      <c r="CDP4" s="401"/>
      <c r="CDQ4" s="401"/>
      <c r="CDR4" s="401"/>
      <c r="CDS4" s="401"/>
      <c r="CDT4" s="401"/>
      <c r="CDU4" s="401"/>
      <c r="CDV4" s="401"/>
      <c r="CDW4" s="401"/>
      <c r="CDX4" s="401"/>
      <c r="CDY4" s="401"/>
      <c r="CDZ4" s="401"/>
      <c r="CEA4" s="401"/>
      <c r="CEB4" s="401"/>
      <c r="CEC4" s="401"/>
      <c r="CED4" s="401"/>
      <c r="CEE4" s="401"/>
      <c r="CEF4" s="401"/>
      <c r="CEG4" s="401"/>
      <c r="CEH4" s="401"/>
      <c r="CEI4" s="401"/>
      <c r="CEJ4" s="401"/>
      <c r="CEK4" s="401"/>
      <c r="CEL4" s="401"/>
      <c r="CEM4" s="401"/>
      <c r="CEN4" s="401"/>
      <c r="CEO4" s="401"/>
      <c r="CEP4" s="401"/>
      <c r="CEQ4" s="401"/>
      <c r="CER4" s="401"/>
      <c r="CES4" s="401"/>
      <c r="CET4" s="401"/>
      <c r="CEU4" s="401"/>
      <c r="CEV4" s="401"/>
      <c r="CEW4" s="401"/>
      <c r="CEX4" s="401"/>
      <c r="CEY4" s="401"/>
      <c r="CEZ4" s="401"/>
      <c r="CFA4" s="401"/>
      <c r="CFB4" s="401"/>
      <c r="CFC4" s="401"/>
      <c r="CFD4" s="401"/>
      <c r="CFE4" s="401"/>
      <c r="CFF4" s="401"/>
      <c r="CFG4" s="401"/>
      <c r="CFH4" s="401"/>
      <c r="CFI4" s="401"/>
      <c r="CFJ4" s="401"/>
      <c r="CFK4" s="401"/>
      <c r="CFL4" s="401"/>
      <c r="CFM4" s="401"/>
      <c r="CFN4" s="401"/>
      <c r="CFO4" s="401"/>
      <c r="CFP4" s="401"/>
      <c r="CFQ4" s="401"/>
      <c r="CFR4" s="401"/>
      <c r="CFS4" s="401"/>
      <c r="CFT4" s="401"/>
      <c r="CFU4" s="401"/>
      <c r="CFV4" s="401"/>
      <c r="CFW4" s="401"/>
      <c r="CFX4" s="401"/>
      <c r="CFY4" s="401"/>
      <c r="CFZ4" s="401"/>
      <c r="CGA4" s="401"/>
      <c r="CGB4" s="401"/>
      <c r="CGC4" s="401"/>
      <c r="CGD4" s="401"/>
      <c r="CGE4" s="401"/>
      <c r="CGF4" s="401"/>
      <c r="CGG4" s="401"/>
      <c r="CGH4" s="401"/>
      <c r="CGI4" s="401"/>
      <c r="CGJ4" s="401"/>
      <c r="CGK4" s="401"/>
      <c r="CGL4" s="401"/>
      <c r="CGM4" s="401"/>
      <c r="CGN4" s="401"/>
      <c r="CGO4" s="401"/>
      <c r="CGP4" s="401"/>
      <c r="CGQ4" s="401"/>
      <c r="CGR4" s="401"/>
      <c r="CGS4" s="401"/>
      <c r="CGT4" s="401"/>
      <c r="CGU4" s="401"/>
      <c r="CGV4" s="401"/>
      <c r="CGW4" s="401"/>
      <c r="CGX4" s="401"/>
      <c r="CGY4" s="401"/>
      <c r="CGZ4" s="401"/>
      <c r="CHA4" s="401"/>
      <c r="CHB4" s="401"/>
      <c r="CHC4" s="401"/>
      <c r="CHD4" s="401"/>
      <c r="CHE4" s="401"/>
      <c r="CHF4" s="401"/>
      <c r="CHG4" s="401"/>
      <c r="CHH4" s="401"/>
      <c r="CHI4" s="401"/>
      <c r="CHJ4" s="401"/>
      <c r="CHK4" s="401"/>
      <c r="CHL4" s="401"/>
      <c r="CHM4" s="401"/>
      <c r="CHN4" s="401"/>
      <c r="CHO4" s="401"/>
      <c r="CHP4" s="401"/>
      <c r="CHQ4" s="401"/>
      <c r="CHR4" s="401"/>
      <c r="CHS4" s="401"/>
      <c r="CHT4" s="401"/>
      <c r="CHU4" s="401"/>
      <c r="CHV4" s="401"/>
      <c r="CHW4" s="401"/>
      <c r="CHX4" s="401"/>
      <c r="CHY4" s="401"/>
      <c r="CHZ4" s="401"/>
      <c r="CIA4" s="401"/>
      <c r="CIB4" s="401"/>
      <c r="CIC4" s="401"/>
      <c r="CID4" s="401"/>
      <c r="CIE4" s="401"/>
      <c r="CIF4" s="401"/>
      <c r="CIG4" s="401"/>
      <c r="CIH4" s="401"/>
      <c r="CII4" s="401"/>
      <c r="CIJ4" s="401"/>
      <c r="CIK4" s="401"/>
      <c r="CIL4" s="401"/>
      <c r="CIM4" s="401"/>
      <c r="CIN4" s="401"/>
      <c r="CIO4" s="401"/>
      <c r="CIP4" s="401"/>
      <c r="CIQ4" s="401"/>
      <c r="CIR4" s="401"/>
      <c r="CIS4" s="401"/>
      <c r="CIT4" s="401"/>
      <c r="CIU4" s="401"/>
      <c r="CIV4" s="401"/>
      <c r="CIW4" s="401"/>
      <c r="CIX4" s="401"/>
      <c r="CIY4" s="401"/>
      <c r="CIZ4" s="401"/>
      <c r="CJA4" s="401"/>
      <c r="CJB4" s="401"/>
      <c r="CJC4" s="401"/>
      <c r="CJD4" s="401"/>
      <c r="CJE4" s="401"/>
      <c r="CJF4" s="401"/>
      <c r="CJG4" s="401"/>
      <c r="CJH4" s="401"/>
      <c r="CJI4" s="401"/>
      <c r="CJJ4" s="401"/>
      <c r="CJK4" s="401"/>
      <c r="CJL4" s="401"/>
      <c r="CJM4" s="401"/>
      <c r="CJN4" s="401"/>
      <c r="CJO4" s="401"/>
      <c r="CJP4" s="401"/>
      <c r="CJQ4" s="401"/>
      <c r="CJR4" s="401"/>
      <c r="CJS4" s="401"/>
      <c r="CJT4" s="401"/>
      <c r="CJU4" s="401"/>
      <c r="CJV4" s="401"/>
      <c r="CJW4" s="401"/>
      <c r="CJX4" s="401"/>
      <c r="CJY4" s="401"/>
      <c r="CJZ4" s="401"/>
      <c r="CKA4" s="401"/>
      <c r="CKB4" s="401"/>
      <c r="CKC4" s="401"/>
      <c r="CKD4" s="401"/>
      <c r="CKE4" s="401"/>
      <c r="CKF4" s="401"/>
      <c r="CKG4" s="401"/>
      <c r="CKH4" s="401"/>
      <c r="CKI4" s="401"/>
      <c r="CKJ4" s="401"/>
      <c r="CKK4" s="401"/>
      <c r="CKL4" s="401"/>
      <c r="CKM4" s="401"/>
      <c r="CKN4" s="401"/>
      <c r="CKO4" s="401"/>
      <c r="CKP4" s="401"/>
      <c r="CKQ4" s="401"/>
      <c r="CKR4" s="401"/>
      <c r="CKS4" s="401"/>
      <c r="CKT4" s="401"/>
      <c r="CKU4" s="401"/>
      <c r="CKV4" s="401"/>
      <c r="CKW4" s="401"/>
      <c r="CKX4" s="401"/>
      <c r="CKY4" s="401"/>
      <c r="CKZ4" s="401"/>
      <c r="CLA4" s="401"/>
      <c r="CLB4" s="401"/>
      <c r="CLC4" s="401"/>
      <c r="CLD4" s="401"/>
      <c r="CLE4" s="401"/>
      <c r="CLF4" s="401"/>
      <c r="CLG4" s="401"/>
      <c r="CLH4" s="401"/>
      <c r="CLI4" s="401"/>
      <c r="CLJ4" s="401"/>
      <c r="CLK4" s="401"/>
      <c r="CLL4" s="401"/>
      <c r="CLM4" s="401"/>
      <c r="CLN4" s="401"/>
      <c r="CLO4" s="401"/>
      <c r="CLP4" s="401"/>
      <c r="CLQ4" s="401"/>
      <c r="CLR4" s="401"/>
      <c r="CLS4" s="401"/>
      <c r="CLT4" s="401"/>
      <c r="CLU4" s="401"/>
      <c r="CLV4" s="401"/>
      <c r="CLW4" s="401"/>
      <c r="CLX4" s="401"/>
      <c r="CLY4" s="401"/>
      <c r="CLZ4" s="401"/>
      <c r="CMA4" s="401"/>
      <c r="CMB4" s="401"/>
      <c r="CMC4" s="401"/>
      <c r="CMD4" s="401"/>
      <c r="CME4" s="401"/>
      <c r="CMF4" s="401"/>
      <c r="CMG4" s="401"/>
      <c r="CMH4" s="401"/>
      <c r="CMI4" s="401"/>
      <c r="CMJ4" s="401"/>
      <c r="CMK4" s="401"/>
      <c r="CML4" s="401"/>
      <c r="CMM4" s="401"/>
      <c r="CMN4" s="401"/>
      <c r="CMO4" s="401"/>
      <c r="CMP4" s="401"/>
      <c r="CMQ4" s="401"/>
      <c r="CMR4" s="401"/>
      <c r="CMS4" s="401"/>
      <c r="CMT4" s="401"/>
      <c r="CMU4" s="401"/>
      <c r="CMV4" s="401"/>
      <c r="CMW4" s="401"/>
      <c r="CMX4" s="401"/>
      <c r="CMY4" s="401"/>
      <c r="CMZ4" s="401"/>
      <c r="CNA4" s="401"/>
      <c r="CNB4" s="401"/>
      <c r="CNC4" s="401"/>
      <c r="CND4" s="401"/>
      <c r="CNE4" s="401"/>
      <c r="CNF4" s="401"/>
      <c r="CNG4" s="401"/>
      <c r="CNH4" s="401"/>
      <c r="CNI4" s="401"/>
      <c r="CNJ4" s="401"/>
      <c r="CNK4" s="401"/>
      <c r="CNL4" s="401"/>
      <c r="CNM4" s="401"/>
      <c r="CNN4" s="401"/>
      <c r="CNO4" s="401"/>
      <c r="CNP4" s="401"/>
      <c r="CNQ4" s="401"/>
      <c r="CNR4" s="401"/>
      <c r="CNS4" s="401"/>
      <c r="CNT4" s="401"/>
      <c r="CNU4" s="401"/>
      <c r="CNV4" s="401"/>
      <c r="CNW4" s="401"/>
      <c r="CNX4" s="401"/>
      <c r="CNY4" s="401"/>
      <c r="CNZ4" s="401"/>
      <c r="COA4" s="401"/>
      <c r="COB4" s="401"/>
      <c r="COC4" s="401"/>
      <c r="COD4" s="401"/>
      <c r="COE4" s="401"/>
      <c r="COF4" s="401"/>
      <c r="COG4" s="401"/>
      <c r="COH4" s="401"/>
      <c r="COI4" s="401"/>
      <c r="COJ4" s="401"/>
      <c r="COK4" s="401"/>
      <c r="COL4" s="401"/>
      <c r="COM4" s="401"/>
      <c r="CON4" s="401"/>
      <c r="COO4" s="401"/>
      <c r="COP4" s="401"/>
      <c r="COQ4" s="401"/>
      <c r="COR4" s="401"/>
      <c r="COS4" s="401"/>
      <c r="COT4" s="401"/>
      <c r="COU4" s="401"/>
      <c r="COV4" s="401"/>
      <c r="COW4" s="401"/>
      <c r="COX4" s="401"/>
      <c r="COY4" s="401"/>
      <c r="COZ4" s="401"/>
      <c r="CPA4" s="401"/>
      <c r="CPB4" s="401"/>
      <c r="CPC4" s="401"/>
      <c r="CPD4" s="401"/>
      <c r="CPE4" s="401"/>
      <c r="CPF4" s="401"/>
      <c r="CPG4" s="401"/>
      <c r="CPH4" s="401"/>
      <c r="CPI4" s="401"/>
      <c r="CPJ4" s="401"/>
      <c r="CPK4" s="401"/>
      <c r="CPL4" s="401"/>
      <c r="CPM4" s="401"/>
      <c r="CPN4" s="401"/>
      <c r="CPO4" s="401"/>
      <c r="CPP4" s="401"/>
      <c r="CPQ4" s="401"/>
      <c r="CPR4" s="401"/>
      <c r="CPS4" s="401"/>
      <c r="CPT4" s="401"/>
      <c r="CPU4" s="401"/>
      <c r="CPV4" s="401"/>
      <c r="CPW4" s="401"/>
      <c r="CPX4" s="401"/>
      <c r="CPY4" s="401"/>
      <c r="CPZ4" s="401"/>
      <c r="CQA4" s="401"/>
      <c r="CQB4" s="401"/>
      <c r="CQC4" s="401"/>
      <c r="CQD4" s="401"/>
      <c r="CQE4" s="401"/>
      <c r="CQF4" s="401"/>
      <c r="CQG4" s="401"/>
      <c r="CQH4" s="401"/>
      <c r="CQI4" s="401"/>
      <c r="CQJ4" s="401"/>
      <c r="CQK4" s="401"/>
      <c r="CQL4" s="401"/>
      <c r="CQM4" s="401"/>
      <c r="CQN4" s="401"/>
      <c r="CQO4" s="401"/>
      <c r="CQP4" s="401"/>
      <c r="CQQ4" s="401"/>
      <c r="CQR4" s="401"/>
      <c r="CQS4" s="401"/>
      <c r="CQT4" s="401"/>
      <c r="CQU4" s="401"/>
      <c r="CQV4" s="401"/>
      <c r="CQW4" s="401"/>
      <c r="CQX4" s="401"/>
      <c r="CQY4" s="401"/>
      <c r="CQZ4" s="401"/>
      <c r="CRA4" s="401"/>
      <c r="CRB4" s="401"/>
      <c r="CRC4" s="401"/>
      <c r="CRD4" s="401"/>
      <c r="CRE4" s="401"/>
      <c r="CRF4" s="401"/>
      <c r="CRG4" s="401"/>
      <c r="CRH4" s="401"/>
      <c r="CRI4" s="401"/>
      <c r="CRJ4" s="401"/>
      <c r="CRK4" s="401"/>
      <c r="CRL4" s="401"/>
      <c r="CRM4" s="401"/>
      <c r="CRN4" s="401"/>
      <c r="CRO4" s="401"/>
      <c r="CRP4" s="401"/>
      <c r="CRQ4" s="401"/>
      <c r="CRR4" s="401"/>
      <c r="CRS4" s="401"/>
      <c r="CRT4" s="401"/>
      <c r="CRU4" s="401"/>
      <c r="CRV4" s="401"/>
      <c r="CRW4" s="401"/>
      <c r="CRX4" s="401"/>
      <c r="CRY4" s="401"/>
      <c r="CRZ4" s="401"/>
      <c r="CSA4" s="401"/>
      <c r="CSB4" s="401"/>
      <c r="CSC4" s="401"/>
      <c r="CSD4" s="401"/>
      <c r="CSE4" s="401"/>
      <c r="CSF4" s="401"/>
      <c r="CSG4" s="401"/>
      <c r="CSH4" s="401"/>
      <c r="CSI4" s="401"/>
      <c r="CSJ4" s="401"/>
      <c r="CSK4" s="401"/>
      <c r="CSL4" s="401"/>
      <c r="CSM4" s="401"/>
      <c r="CSN4" s="401"/>
      <c r="CSO4" s="401"/>
      <c r="CSP4" s="401"/>
      <c r="CSQ4" s="401"/>
      <c r="CSR4" s="401"/>
      <c r="CSS4" s="401"/>
      <c r="CST4" s="401"/>
      <c r="CSU4" s="401"/>
      <c r="CSV4" s="401"/>
      <c r="CSW4" s="401"/>
      <c r="CSX4" s="401"/>
      <c r="CSY4" s="401"/>
      <c r="CSZ4" s="401"/>
      <c r="CTA4" s="401"/>
      <c r="CTB4" s="401"/>
      <c r="CTC4" s="401"/>
      <c r="CTD4" s="401"/>
      <c r="CTE4" s="401"/>
      <c r="CTF4" s="401"/>
      <c r="CTG4" s="401"/>
      <c r="CTH4" s="401"/>
      <c r="CTI4" s="401"/>
      <c r="CTJ4" s="401"/>
      <c r="CTK4" s="401"/>
      <c r="CTL4" s="401"/>
      <c r="CTM4" s="401"/>
      <c r="CTN4" s="401"/>
      <c r="CTO4" s="401"/>
      <c r="CTP4" s="401"/>
      <c r="CTQ4" s="401"/>
      <c r="CTR4" s="401"/>
      <c r="CTS4" s="401"/>
      <c r="CTT4" s="401"/>
      <c r="CTU4" s="401"/>
      <c r="CTV4" s="401"/>
      <c r="CTW4" s="401"/>
      <c r="CTX4" s="401"/>
      <c r="CTY4" s="401"/>
      <c r="CTZ4" s="401"/>
      <c r="CUA4" s="401"/>
      <c r="CUB4" s="401"/>
      <c r="CUC4" s="401"/>
      <c r="CUD4" s="401"/>
      <c r="CUE4" s="401"/>
      <c r="CUF4" s="401"/>
      <c r="CUG4" s="401"/>
      <c r="CUH4" s="401"/>
      <c r="CUI4" s="401"/>
      <c r="CUJ4" s="401"/>
      <c r="CUK4" s="401"/>
      <c r="CUL4" s="401"/>
      <c r="CUM4" s="401"/>
      <c r="CUN4" s="401"/>
      <c r="CUO4" s="401"/>
      <c r="CUP4" s="401"/>
      <c r="CUQ4" s="401"/>
      <c r="CUR4" s="401"/>
      <c r="CUS4" s="401"/>
      <c r="CUT4" s="401"/>
      <c r="CUU4" s="401"/>
      <c r="CUV4" s="401"/>
      <c r="CUW4" s="401"/>
      <c r="CUX4" s="401"/>
      <c r="CUY4" s="401"/>
      <c r="CUZ4" s="401"/>
      <c r="CVA4" s="401"/>
      <c r="CVB4" s="401"/>
      <c r="CVC4" s="401"/>
      <c r="CVD4" s="401"/>
      <c r="CVE4" s="401"/>
      <c r="CVF4" s="401"/>
      <c r="CVG4" s="401"/>
      <c r="CVH4" s="401"/>
      <c r="CVI4" s="401"/>
      <c r="CVJ4" s="401"/>
      <c r="CVK4" s="401"/>
      <c r="CVL4" s="401"/>
      <c r="CVM4" s="401"/>
      <c r="CVN4" s="401"/>
      <c r="CVO4" s="401"/>
      <c r="CVP4" s="401"/>
      <c r="CVQ4" s="401"/>
      <c r="CVR4" s="401"/>
      <c r="CVS4" s="401"/>
      <c r="CVT4" s="401"/>
      <c r="CVU4" s="401"/>
      <c r="CVV4" s="401"/>
      <c r="CVW4" s="401"/>
      <c r="CVX4" s="401"/>
      <c r="CVY4" s="401"/>
      <c r="CVZ4" s="401"/>
      <c r="CWA4" s="401"/>
      <c r="CWB4" s="401"/>
      <c r="CWC4" s="401"/>
      <c r="CWD4" s="401"/>
      <c r="CWE4" s="401"/>
      <c r="CWF4" s="401"/>
      <c r="CWG4" s="401"/>
      <c r="CWH4" s="401"/>
      <c r="CWI4" s="401"/>
      <c r="CWJ4" s="401"/>
      <c r="CWK4" s="401"/>
      <c r="CWL4" s="401"/>
      <c r="CWM4" s="401"/>
      <c r="CWN4" s="401"/>
      <c r="CWO4" s="401"/>
      <c r="CWP4" s="401"/>
      <c r="CWQ4" s="401"/>
      <c r="CWR4" s="401"/>
      <c r="CWS4" s="401"/>
      <c r="CWT4" s="401"/>
      <c r="CWU4" s="401"/>
      <c r="CWV4" s="401"/>
      <c r="CWW4" s="401"/>
      <c r="CWX4" s="401"/>
      <c r="CWY4" s="401"/>
      <c r="CWZ4" s="401"/>
      <c r="CXA4" s="401"/>
      <c r="CXB4" s="401"/>
      <c r="CXC4" s="401"/>
      <c r="CXD4" s="401"/>
      <c r="CXE4" s="401"/>
      <c r="CXF4" s="401"/>
      <c r="CXG4" s="401"/>
      <c r="CXH4" s="401"/>
      <c r="CXI4" s="401"/>
      <c r="CXJ4" s="401"/>
      <c r="CXK4" s="401"/>
      <c r="CXL4" s="401"/>
      <c r="CXM4" s="401"/>
      <c r="CXN4" s="401"/>
      <c r="CXO4" s="401"/>
      <c r="CXP4" s="401"/>
      <c r="CXQ4" s="401"/>
      <c r="CXR4" s="401"/>
      <c r="CXS4" s="401"/>
      <c r="CXT4" s="401"/>
      <c r="CXU4" s="401"/>
      <c r="CXV4" s="401"/>
      <c r="CXW4" s="401"/>
      <c r="CXX4" s="401"/>
      <c r="CXY4" s="401"/>
      <c r="CXZ4" s="401"/>
      <c r="CYA4" s="401"/>
      <c r="CYB4" s="401"/>
      <c r="CYC4" s="401"/>
      <c r="CYD4" s="401"/>
      <c r="CYE4" s="401"/>
      <c r="CYF4" s="401"/>
      <c r="CYG4" s="401"/>
      <c r="CYH4" s="401"/>
      <c r="CYI4" s="401"/>
      <c r="CYJ4" s="401"/>
      <c r="CYK4" s="401"/>
      <c r="CYL4" s="401"/>
      <c r="CYM4" s="401"/>
      <c r="CYN4" s="401"/>
      <c r="CYO4" s="401"/>
      <c r="CYP4" s="401"/>
      <c r="CYQ4" s="401"/>
      <c r="CYR4" s="401"/>
      <c r="CYS4" s="401"/>
      <c r="CYT4" s="401"/>
      <c r="CYU4" s="401"/>
      <c r="CYV4" s="401"/>
      <c r="CYW4" s="401"/>
      <c r="CYX4" s="401"/>
      <c r="CYY4" s="401"/>
      <c r="CYZ4" s="401"/>
      <c r="CZA4" s="401"/>
      <c r="CZB4" s="401"/>
      <c r="CZC4" s="401"/>
      <c r="CZD4" s="401"/>
      <c r="CZE4" s="401"/>
      <c r="CZF4" s="401"/>
      <c r="CZG4" s="401"/>
      <c r="CZH4" s="401"/>
      <c r="CZI4" s="401"/>
      <c r="CZJ4" s="401"/>
      <c r="CZK4" s="401"/>
      <c r="CZL4" s="401"/>
      <c r="CZM4" s="401"/>
      <c r="CZN4" s="401"/>
      <c r="CZO4" s="401"/>
      <c r="CZP4" s="401"/>
      <c r="CZQ4" s="401"/>
      <c r="CZR4" s="401"/>
      <c r="CZS4" s="401"/>
      <c r="CZT4" s="401"/>
      <c r="CZU4" s="401"/>
      <c r="CZV4" s="401"/>
      <c r="CZW4" s="401"/>
      <c r="CZX4" s="401"/>
      <c r="CZY4" s="401"/>
      <c r="CZZ4" s="401"/>
      <c r="DAA4" s="401"/>
      <c r="DAB4" s="401"/>
      <c r="DAC4" s="401"/>
      <c r="DAD4" s="401"/>
      <c r="DAE4" s="401"/>
      <c r="DAF4" s="401"/>
      <c r="DAG4" s="401"/>
      <c r="DAH4" s="401"/>
      <c r="DAI4" s="401"/>
      <c r="DAJ4" s="401"/>
      <c r="DAK4" s="401"/>
      <c r="DAL4" s="401"/>
      <c r="DAM4" s="401"/>
      <c r="DAN4" s="401"/>
      <c r="DAO4" s="401"/>
      <c r="DAP4" s="401"/>
      <c r="DAQ4" s="401"/>
      <c r="DAR4" s="401"/>
      <c r="DAS4" s="401"/>
      <c r="DAT4" s="401"/>
      <c r="DAU4" s="401"/>
      <c r="DAV4" s="401"/>
      <c r="DAW4" s="401"/>
      <c r="DAX4" s="401"/>
      <c r="DAY4" s="401"/>
      <c r="DAZ4" s="401"/>
      <c r="DBA4" s="401"/>
      <c r="DBB4" s="401"/>
      <c r="DBC4" s="401"/>
      <c r="DBD4" s="401"/>
      <c r="DBE4" s="401"/>
      <c r="DBF4" s="401"/>
      <c r="DBG4" s="401"/>
      <c r="DBH4" s="401"/>
      <c r="DBI4" s="401"/>
      <c r="DBJ4" s="401"/>
      <c r="DBK4" s="401"/>
      <c r="DBL4" s="401"/>
      <c r="DBM4" s="401"/>
      <c r="DBN4" s="401"/>
      <c r="DBO4" s="401"/>
      <c r="DBP4" s="401"/>
      <c r="DBQ4" s="401"/>
      <c r="DBR4" s="401"/>
      <c r="DBS4" s="401"/>
      <c r="DBT4" s="401"/>
      <c r="DBU4" s="401"/>
      <c r="DBV4" s="401"/>
      <c r="DBW4" s="401"/>
      <c r="DBX4" s="401"/>
      <c r="DBY4" s="401"/>
      <c r="DBZ4" s="401"/>
      <c r="DCA4" s="401"/>
      <c r="DCB4" s="401"/>
      <c r="DCC4" s="401"/>
      <c r="DCD4" s="401"/>
      <c r="DCE4" s="401"/>
      <c r="DCF4" s="401"/>
      <c r="DCG4" s="401"/>
      <c r="DCH4" s="401"/>
      <c r="DCI4" s="401"/>
      <c r="DCJ4" s="401"/>
      <c r="DCK4" s="401"/>
      <c r="DCL4" s="401"/>
      <c r="DCM4" s="401"/>
      <c r="DCN4" s="401"/>
      <c r="DCO4" s="401"/>
      <c r="DCP4" s="401"/>
      <c r="DCQ4" s="401"/>
      <c r="DCR4" s="401"/>
      <c r="DCS4" s="401"/>
      <c r="DCT4" s="401"/>
      <c r="DCU4" s="401"/>
      <c r="DCV4" s="401"/>
      <c r="DCW4" s="401"/>
      <c r="DCX4" s="401"/>
      <c r="DCY4" s="401"/>
      <c r="DCZ4" s="401"/>
      <c r="DDA4" s="401"/>
      <c r="DDB4" s="401"/>
      <c r="DDC4" s="401"/>
      <c r="DDD4" s="401"/>
      <c r="DDE4" s="401"/>
      <c r="DDF4" s="401"/>
      <c r="DDG4" s="401"/>
      <c r="DDH4" s="401"/>
      <c r="DDI4" s="401"/>
      <c r="DDJ4" s="401"/>
      <c r="DDK4" s="401"/>
      <c r="DDL4" s="401"/>
      <c r="DDM4" s="401"/>
      <c r="DDN4" s="401"/>
      <c r="DDO4" s="401"/>
      <c r="DDP4" s="401"/>
      <c r="DDQ4" s="401"/>
      <c r="DDR4" s="401"/>
      <c r="DDS4" s="401"/>
      <c r="DDT4" s="401"/>
      <c r="DDU4" s="401"/>
      <c r="DDV4" s="401"/>
      <c r="DDW4" s="401"/>
      <c r="DDX4" s="401"/>
      <c r="DDY4" s="401"/>
      <c r="DDZ4" s="401"/>
      <c r="DEA4" s="401"/>
      <c r="DEB4" s="401"/>
      <c r="DEC4" s="401"/>
      <c r="DED4" s="401"/>
      <c r="DEE4" s="401"/>
      <c r="DEF4" s="401"/>
      <c r="DEG4" s="401"/>
      <c r="DEH4" s="401"/>
      <c r="DEI4" s="401"/>
      <c r="DEJ4" s="401"/>
      <c r="DEK4" s="401"/>
      <c r="DEL4" s="401"/>
      <c r="DEM4" s="401"/>
      <c r="DEN4" s="401"/>
      <c r="DEO4" s="401"/>
      <c r="DEP4" s="401"/>
      <c r="DEQ4" s="401"/>
      <c r="DER4" s="401"/>
      <c r="DES4" s="401"/>
      <c r="DET4" s="401"/>
      <c r="DEU4" s="401"/>
      <c r="DEV4" s="401"/>
      <c r="DEW4" s="401"/>
      <c r="DEX4" s="401"/>
      <c r="DEY4" s="401"/>
      <c r="DEZ4" s="401"/>
      <c r="DFA4" s="401"/>
      <c r="DFB4" s="401"/>
      <c r="DFC4" s="401"/>
      <c r="DFD4" s="401"/>
      <c r="DFE4" s="401"/>
      <c r="DFF4" s="401"/>
      <c r="DFG4" s="401"/>
      <c r="DFH4" s="401"/>
      <c r="DFI4" s="401"/>
      <c r="DFJ4" s="401"/>
      <c r="DFK4" s="401"/>
      <c r="DFL4" s="401"/>
      <c r="DFM4" s="401"/>
      <c r="DFN4" s="401"/>
      <c r="DFO4" s="401"/>
      <c r="DFP4" s="401"/>
      <c r="DFQ4" s="401"/>
      <c r="DFR4" s="401"/>
      <c r="DFS4" s="401"/>
      <c r="DFT4" s="401"/>
      <c r="DFU4" s="401"/>
      <c r="DFV4" s="401"/>
      <c r="DFW4" s="401"/>
      <c r="DFX4" s="401"/>
      <c r="DFY4" s="401"/>
      <c r="DFZ4" s="401"/>
      <c r="DGA4" s="401"/>
      <c r="DGB4" s="401"/>
      <c r="DGC4" s="401"/>
      <c r="DGD4" s="401"/>
      <c r="DGE4" s="401"/>
      <c r="DGF4" s="401"/>
      <c r="DGG4" s="401"/>
      <c r="DGH4" s="401"/>
      <c r="DGI4" s="401"/>
      <c r="DGJ4" s="401"/>
      <c r="DGK4" s="401"/>
      <c r="DGL4" s="401"/>
      <c r="DGM4" s="401"/>
      <c r="DGN4" s="401"/>
      <c r="DGO4" s="401"/>
      <c r="DGP4" s="401"/>
      <c r="DGQ4" s="401"/>
      <c r="DGR4" s="401"/>
      <c r="DGS4" s="401"/>
      <c r="DGT4" s="401"/>
      <c r="DGU4" s="401"/>
      <c r="DGV4" s="401"/>
      <c r="DGW4" s="401"/>
      <c r="DGX4" s="401"/>
      <c r="DGY4" s="401"/>
      <c r="DGZ4" s="401"/>
      <c r="DHA4" s="401"/>
      <c r="DHB4" s="401"/>
      <c r="DHC4" s="401"/>
      <c r="DHD4" s="401"/>
      <c r="DHE4" s="401"/>
      <c r="DHF4" s="401"/>
      <c r="DHG4" s="401"/>
      <c r="DHH4" s="401"/>
      <c r="DHI4" s="401"/>
      <c r="DHJ4" s="401"/>
      <c r="DHK4" s="401"/>
      <c r="DHL4" s="401"/>
      <c r="DHM4" s="401"/>
      <c r="DHN4" s="401"/>
      <c r="DHO4" s="401"/>
      <c r="DHP4" s="401"/>
      <c r="DHQ4" s="401"/>
      <c r="DHR4" s="401"/>
      <c r="DHS4" s="401"/>
      <c r="DHT4" s="401"/>
      <c r="DHU4" s="401"/>
      <c r="DHV4" s="401"/>
      <c r="DHW4" s="401"/>
      <c r="DHX4" s="401"/>
      <c r="DHY4" s="401"/>
      <c r="DHZ4" s="401"/>
      <c r="DIA4" s="401"/>
      <c r="DIB4" s="401"/>
      <c r="DIC4" s="401"/>
      <c r="DID4" s="401"/>
      <c r="DIE4" s="401"/>
      <c r="DIF4" s="401"/>
      <c r="DIG4" s="401"/>
      <c r="DIH4" s="401"/>
      <c r="DII4" s="401"/>
      <c r="DIJ4" s="401"/>
      <c r="DIK4" s="401"/>
      <c r="DIL4" s="401"/>
      <c r="DIM4" s="401"/>
      <c r="DIN4" s="401"/>
      <c r="DIO4" s="401"/>
      <c r="DIP4" s="401"/>
      <c r="DIQ4" s="401"/>
      <c r="DIR4" s="401"/>
      <c r="DIS4" s="401"/>
      <c r="DIT4" s="401"/>
      <c r="DIU4" s="401"/>
      <c r="DIV4" s="401"/>
      <c r="DIW4" s="401"/>
      <c r="DIX4" s="401"/>
      <c r="DIY4" s="401"/>
      <c r="DIZ4" s="401"/>
      <c r="DJA4" s="401"/>
      <c r="DJB4" s="401"/>
      <c r="DJC4" s="401"/>
      <c r="DJD4" s="401"/>
      <c r="DJE4" s="401"/>
      <c r="DJF4" s="401"/>
      <c r="DJG4" s="401"/>
      <c r="DJH4" s="401"/>
      <c r="DJI4" s="401"/>
      <c r="DJJ4" s="401"/>
      <c r="DJK4" s="401"/>
      <c r="DJL4" s="401"/>
      <c r="DJM4" s="401"/>
      <c r="DJN4" s="401"/>
      <c r="DJO4" s="401"/>
      <c r="DJP4" s="401"/>
      <c r="DJQ4" s="401"/>
      <c r="DJR4" s="401"/>
      <c r="DJS4" s="401"/>
      <c r="DJT4" s="401"/>
      <c r="DJU4" s="401"/>
      <c r="DJV4" s="401"/>
      <c r="DJW4" s="401"/>
      <c r="DJX4" s="401"/>
      <c r="DJY4" s="401"/>
      <c r="DJZ4" s="401"/>
      <c r="DKA4" s="401"/>
      <c r="DKB4" s="401"/>
      <c r="DKC4" s="401"/>
      <c r="DKD4" s="401"/>
      <c r="DKE4" s="401"/>
      <c r="DKF4" s="401"/>
      <c r="DKG4" s="401"/>
      <c r="DKH4" s="401"/>
      <c r="DKI4" s="401"/>
      <c r="DKJ4" s="401"/>
      <c r="DKK4" s="401"/>
      <c r="DKL4" s="401"/>
      <c r="DKM4" s="401"/>
      <c r="DKN4" s="401"/>
      <c r="DKO4" s="401"/>
      <c r="DKP4" s="401"/>
      <c r="DKQ4" s="401"/>
      <c r="DKR4" s="401"/>
      <c r="DKS4" s="401"/>
      <c r="DKT4" s="401"/>
      <c r="DKU4" s="401"/>
      <c r="DKV4" s="401"/>
      <c r="DKW4" s="401"/>
      <c r="DKX4" s="401"/>
      <c r="DKY4" s="401"/>
      <c r="DKZ4" s="401"/>
      <c r="DLA4" s="401"/>
      <c r="DLB4" s="401"/>
      <c r="DLC4" s="401"/>
      <c r="DLD4" s="401"/>
      <c r="DLE4" s="401"/>
      <c r="DLF4" s="401"/>
      <c r="DLG4" s="401"/>
      <c r="DLH4" s="401"/>
      <c r="DLI4" s="401"/>
      <c r="DLJ4" s="401"/>
      <c r="DLK4" s="401"/>
      <c r="DLL4" s="401"/>
      <c r="DLM4" s="401"/>
      <c r="DLN4" s="401"/>
      <c r="DLO4" s="401"/>
      <c r="DLP4" s="401"/>
      <c r="DLQ4" s="401"/>
      <c r="DLR4" s="401"/>
      <c r="DLS4" s="401"/>
      <c r="DLT4" s="401"/>
      <c r="DLU4" s="401"/>
      <c r="DLV4" s="401"/>
      <c r="DLW4" s="401"/>
      <c r="DLX4" s="401"/>
      <c r="DLY4" s="401"/>
      <c r="DLZ4" s="401"/>
      <c r="DMA4" s="401"/>
      <c r="DMB4" s="401"/>
      <c r="DMC4" s="401"/>
      <c r="DMD4" s="401"/>
      <c r="DME4" s="401"/>
      <c r="DMF4" s="401"/>
      <c r="DMG4" s="401"/>
      <c r="DMH4" s="401"/>
      <c r="DMI4" s="401"/>
      <c r="DMJ4" s="401"/>
      <c r="DMK4" s="401"/>
      <c r="DML4" s="401"/>
      <c r="DMM4" s="401"/>
      <c r="DMN4" s="401"/>
      <c r="DMO4" s="401"/>
      <c r="DMP4" s="401"/>
      <c r="DMQ4" s="401"/>
      <c r="DMR4" s="401"/>
      <c r="DMS4" s="401"/>
      <c r="DMT4" s="401"/>
      <c r="DMU4" s="401"/>
      <c r="DMV4" s="401"/>
      <c r="DMW4" s="401"/>
      <c r="DMX4" s="401"/>
      <c r="DMY4" s="401"/>
      <c r="DMZ4" s="401"/>
      <c r="DNA4" s="401"/>
      <c r="DNB4" s="401"/>
      <c r="DNC4" s="401"/>
      <c r="DND4" s="778"/>
      <c r="DNE4" s="783"/>
      <c r="DNF4" s="814"/>
      <c r="DNG4" s="814"/>
      <c r="DNH4" s="814"/>
      <c r="DNI4" s="814"/>
      <c r="DNJ4" s="814"/>
      <c r="DNK4" s="814"/>
      <c r="DNL4" s="814"/>
      <c r="DNM4" s="814"/>
      <c r="DNN4" s="445"/>
    </row>
    <row r="5" spans="2:3906" ht="15" customHeight="1" thickBot="1">
      <c r="CS5" s="1195"/>
      <c r="CT5" s="1195"/>
      <c r="CU5" s="1195"/>
      <c r="CV5" s="1195"/>
      <c r="CW5" s="1195"/>
      <c r="CX5" s="1195"/>
      <c r="CY5" s="1195"/>
      <c r="CZ5" s="1195"/>
      <c r="DA5" s="1195"/>
      <c r="DB5" s="1195"/>
      <c r="DC5" s="1195"/>
      <c r="DD5" s="1195"/>
      <c r="DE5" s="1195"/>
      <c r="DF5" s="1195"/>
      <c r="DG5" s="271"/>
      <c r="DH5" s="271"/>
      <c r="DI5" s="413"/>
      <c r="DJ5" s="1195"/>
      <c r="DY5" s="1175"/>
      <c r="DZ5" s="1175"/>
      <c r="EA5" s="1175"/>
      <c r="EB5" s="1175"/>
      <c r="EC5" s="1175"/>
      <c r="ED5" s="1175"/>
      <c r="EE5" s="1175"/>
      <c r="EF5" s="1175"/>
      <c r="EG5" s="1175"/>
      <c r="EH5" s="1175"/>
      <c r="EI5" s="1175"/>
      <c r="EJ5" s="1175"/>
      <c r="EK5" s="1175"/>
      <c r="EL5" s="1175"/>
      <c r="EM5" s="1175"/>
      <c r="EN5" s="1175"/>
      <c r="EO5" s="1175"/>
      <c r="EP5" s="1175"/>
      <c r="EQ5" s="1175"/>
      <c r="ER5" s="1175"/>
      <c r="ES5" s="1175"/>
      <c r="ET5" s="1175"/>
      <c r="EX5" s="1454"/>
      <c r="EY5" s="1454"/>
      <c r="EZ5" s="1454"/>
      <c r="FA5" s="1454"/>
      <c r="FB5" s="1454"/>
      <c r="FC5" s="1454"/>
      <c r="FD5" s="1454"/>
      <c r="FE5" s="1454"/>
      <c r="FF5" s="1454"/>
      <c r="FG5" s="1454"/>
      <c r="FH5" s="1454"/>
      <c r="FI5" s="1454"/>
      <c r="FJ5" s="1454"/>
      <c r="FK5" s="1454"/>
      <c r="FL5" s="1454"/>
      <c r="FM5" s="1454"/>
      <c r="FQ5" s="413"/>
      <c r="FR5" s="1195"/>
      <c r="FS5" s="1195"/>
      <c r="FT5" s="1195"/>
      <c r="FU5" s="1195"/>
      <c r="FV5" s="1195"/>
      <c r="FW5" s="1195"/>
      <c r="FX5" s="1195"/>
      <c r="FY5" s="1195"/>
      <c r="FZ5" s="271"/>
      <c r="GA5" s="1195"/>
      <c r="GB5" s="1195"/>
      <c r="GC5" s="1195"/>
      <c r="GD5" s="1195"/>
      <c r="GE5" s="1195"/>
      <c r="GF5" s="1195"/>
      <c r="GG5" s="1195"/>
      <c r="GH5" s="1195"/>
      <c r="GI5" s="1195"/>
      <c r="GJ5" s="1195"/>
      <c r="GK5" s="1195"/>
      <c r="GL5" s="1195"/>
      <c r="GM5" s="1195"/>
      <c r="GN5" s="1195"/>
      <c r="GO5" s="1195"/>
      <c r="GP5" s="1195"/>
      <c r="GQ5" s="1195"/>
      <c r="GR5" s="1195"/>
      <c r="GS5" s="1195"/>
      <c r="GT5" s="1195"/>
      <c r="GU5" s="1195"/>
      <c r="GV5" s="1195"/>
      <c r="GW5" s="1195"/>
      <c r="GX5" s="1195"/>
      <c r="GY5" s="1195"/>
      <c r="GZ5" s="1195"/>
      <c r="HA5" s="1195"/>
      <c r="HB5" s="1195"/>
      <c r="HC5" s="1195"/>
      <c r="HD5" s="1195"/>
      <c r="HE5" s="1195"/>
      <c r="HF5" s="1195"/>
      <c r="HG5" s="1195"/>
      <c r="HH5" s="1195"/>
      <c r="HI5" s="1195"/>
      <c r="HJ5" s="1195"/>
      <c r="HK5" s="1195"/>
      <c r="HL5" s="1195"/>
      <c r="HM5" s="1195"/>
      <c r="HN5" s="1195"/>
      <c r="HO5" s="1195"/>
      <c r="HP5" s="1195"/>
      <c r="HQ5" s="1195"/>
      <c r="HR5" s="1195"/>
      <c r="HS5" s="1195"/>
      <c r="HT5" s="1195"/>
      <c r="HU5" s="1195"/>
      <c r="HV5" s="1195"/>
      <c r="HW5" s="1195"/>
      <c r="HX5" s="1195"/>
      <c r="HY5" s="1195"/>
      <c r="HZ5" s="1195"/>
      <c r="IA5" s="1195"/>
      <c r="IB5" s="1195"/>
      <c r="IC5" s="1195"/>
      <c r="ID5" s="1195"/>
      <c r="IE5" s="1195"/>
      <c r="IF5" s="1195"/>
      <c r="IG5" s="1195"/>
      <c r="IH5" s="1195"/>
      <c r="II5" s="1195"/>
      <c r="IJ5" s="1195"/>
      <c r="IK5" s="1195"/>
      <c r="IL5" s="1195"/>
      <c r="IM5" s="1195"/>
      <c r="IN5" s="1195"/>
      <c r="IO5" s="1195"/>
      <c r="IP5" s="1195"/>
      <c r="IQ5" s="1195"/>
      <c r="IR5" s="1195"/>
      <c r="IS5" s="1195"/>
      <c r="IT5" s="1195"/>
      <c r="IU5" s="1195"/>
      <c r="IV5" s="1195"/>
      <c r="IW5" s="1195"/>
      <c r="IX5" s="1195"/>
      <c r="IY5" s="1195"/>
      <c r="IZ5" s="1195"/>
      <c r="JA5" s="1195"/>
      <c r="JB5" s="1195"/>
      <c r="JC5" s="1195"/>
      <c r="JD5" s="1195"/>
      <c r="JE5" s="1195"/>
      <c r="JF5" s="1195"/>
      <c r="JG5" s="1195"/>
      <c r="JH5" s="1195"/>
      <c r="JI5" s="1195"/>
      <c r="JJ5" s="1195"/>
      <c r="JK5" s="1195"/>
      <c r="JL5" s="1195"/>
      <c r="JM5" s="1195"/>
      <c r="JN5" s="1195"/>
      <c r="JO5" s="1195"/>
      <c r="JP5" s="1195"/>
      <c r="JQ5" s="1195"/>
      <c r="JR5" s="1195"/>
      <c r="JS5" s="1195"/>
      <c r="JT5" s="1195"/>
      <c r="JU5" s="1195"/>
      <c r="JV5" s="1195"/>
      <c r="JW5" s="1195"/>
      <c r="JX5" s="1195"/>
      <c r="JY5" s="1195"/>
      <c r="JZ5" s="1195"/>
      <c r="KA5" s="1195"/>
      <c r="KB5" s="1195"/>
      <c r="KC5" s="1195"/>
      <c r="KD5" s="1195"/>
      <c r="KE5" s="1195"/>
      <c r="KF5" s="1195"/>
      <c r="KG5" s="1195"/>
      <c r="KH5" s="1195"/>
      <c r="KI5" s="1195"/>
      <c r="KJ5" s="1195"/>
      <c r="KK5" s="1195"/>
      <c r="KL5" s="1195"/>
      <c r="KM5" s="1195"/>
      <c r="KN5" s="1195"/>
      <c r="KO5" s="1195"/>
      <c r="KP5" s="1195"/>
      <c r="KQ5" s="1195"/>
      <c r="KR5" s="1195"/>
      <c r="KS5" s="1195"/>
      <c r="KT5" s="1195"/>
      <c r="KU5" s="1195"/>
      <c r="KV5" s="1195"/>
      <c r="KW5" s="1195"/>
      <c r="KX5" s="1195"/>
      <c r="KY5" s="1195"/>
      <c r="KZ5" s="1195"/>
      <c r="LA5" s="1195"/>
      <c r="LB5" s="1195"/>
      <c r="LC5" s="1195"/>
      <c r="LD5" s="1195"/>
      <c r="LE5" s="1195"/>
      <c r="LF5" s="1195"/>
      <c r="LG5" s="1195"/>
      <c r="LH5" s="1195"/>
      <c r="LI5" s="1195"/>
      <c r="LJ5" s="1195"/>
      <c r="LK5" s="1195"/>
      <c r="LL5" s="1195"/>
      <c r="LM5" s="1195"/>
      <c r="LN5" s="1195"/>
      <c r="LO5" s="1195"/>
      <c r="LP5" s="1195"/>
      <c r="LQ5" s="1195"/>
      <c r="LR5" s="1195"/>
      <c r="LS5" s="1195"/>
      <c r="LT5" s="1195"/>
      <c r="LU5" s="1195"/>
      <c r="LV5" s="1195"/>
      <c r="LW5" s="1195"/>
      <c r="LX5" s="1195"/>
      <c r="LY5" s="1195"/>
      <c r="LZ5" s="1195"/>
      <c r="MA5" s="1195"/>
      <c r="MB5" s="1195"/>
      <c r="MC5" s="1195"/>
      <c r="MD5" s="1195"/>
      <c r="ME5" s="1195"/>
      <c r="MF5" s="1195"/>
      <c r="MG5" s="1195"/>
      <c r="MH5" s="1195"/>
      <c r="MI5" s="1195"/>
      <c r="MJ5" s="1195"/>
      <c r="MK5" s="1195"/>
      <c r="ML5" s="1195"/>
      <c r="MM5" s="1195"/>
      <c r="MN5" s="1195"/>
      <c r="MO5" s="1195"/>
      <c r="MP5" s="1195"/>
      <c r="MQ5" s="1195"/>
      <c r="MR5" s="1195"/>
      <c r="MS5" s="1195"/>
      <c r="MT5" s="1195"/>
      <c r="MU5" s="1195"/>
      <c r="MV5" s="1195"/>
      <c r="MW5" s="1195"/>
      <c r="MX5" s="1195"/>
      <c r="MY5" s="1195"/>
      <c r="MZ5" s="1195"/>
      <c r="NA5" s="1195"/>
      <c r="NB5" s="1195"/>
      <c r="NC5" s="1195"/>
      <c r="ND5" s="1195"/>
      <c r="NE5" s="1195"/>
      <c r="NF5" s="1195"/>
      <c r="NG5" s="1195"/>
      <c r="NH5" s="1195"/>
      <c r="NI5" s="1195"/>
      <c r="NJ5" s="1195"/>
      <c r="NK5" s="1195"/>
      <c r="NL5" s="1195"/>
      <c r="NM5" s="1195"/>
      <c r="NN5" s="1195"/>
      <c r="NO5" s="1195"/>
      <c r="NP5" s="1195"/>
      <c r="NQ5" s="1195"/>
      <c r="NR5" s="1195"/>
      <c r="NS5" s="1330"/>
      <c r="NT5" s="1331"/>
      <c r="NU5" s="1331"/>
      <c r="NV5" s="1331"/>
      <c r="NW5" s="1331"/>
      <c r="NX5" s="1331"/>
      <c r="NY5" s="1331"/>
      <c r="NZ5" s="1331"/>
      <c r="OA5" s="1331"/>
      <c r="OB5" s="1331"/>
      <c r="OC5" s="1331"/>
      <c r="OD5" s="1331"/>
      <c r="OE5" s="1331"/>
      <c r="OF5" s="1331"/>
      <c r="OG5" s="1331"/>
      <c r="OH5" s="1331"/>
      <c r="OI5" s="1331"/>
      <c r="OJ5" s="1331"/>
      <c r="OK5" s="1331"/>
      <c r="OL5" s="1331"/>
      <c r="OM5" s="1331"/>
      <c r="ON5" s="1331"/>
      <c r="OO5" s="1195"/>
      <c r="OP5" s="1195"/>
      <c r="OQ5" s="1195"/>
      <c r="OR5" s="1195"/>
      <c r="OS5" s="1195"/>
      <c r="OT5" s="1195"/>
      <c r="OU5" s="1195"/>
      <c r="OV5" s="1195"/>
      <c r="OW5" s="1195"/>
      <c r="OX5" s="1195"/>
      <c r="OY5" s="1195"/>
      <c r="OZ5" s="1195"/>
      <c r="PA5" s="1195"/>
      <c r="PB5" s="1195"/>
      <c r="PC5" s="1195"/>
      <c r="PD5" s="1195"/>
      <c r="PE5" s="1195"/>
      <c r="PF5" s="1195"/>
      <c r="PG5" s="1195"/>
      <c r="PH5" s="1195"/>
      <c r="PI5" s="1195"/>
      <c r="PJ5" s="1195"/>
      <c r="PK5" s="1195"/>
      <c r="PL5" s="1195"/>
      <c r="PM5" s="1195"/>
      <c r="PN5" s="1195"/>
      <c r="PO5" s="1195"/>
      <c r="PP5" s="1195"/>
      <c r="PQ5" s="1195"/>
      <c r="PR5" s="1195"/>
      <c r="PS5" s="1195"/>
      <c r="PT5" s="1195"/>
      <c r="PU5" s="1195"/>
      <c r="PV5" s="1195"/>
      <c r="PW5" s="1195"/>
      <c r="PX5" s="1195"/>
      <c r="PY5" s="1195"/>
      <c r="PZ5" s="1195"/>
      <c r="QA5" s="1195"/>
      <c r="QB5" s="1195"/>
      <c r="QC5" s="1195"/>
      <c r="QD5" s="1195"/>
      <c r="QE5" s="1195"/>
      <c r="QF5" s="1195"/>
      <c r="QG5" s="1195"/>
      <c r="QH5" s="1195"/>
      <c r="QI5" s="1195"/>
      <c r="QJ5" s="1195"/>
      <c r="QK5" s="1195"/>
      <c r="QL5" s="1195"/>
      <c r="QM5" s="1195"/>
      <c r="QN5" s="1195"/>
      <c r="QO5" s="1195"/>
      <c r="QP5" s="1195"/>
      <c r="QQ5" s="1195"/>
      <c r="QR5" s="1195"/>
      <c r="QS5" s="1195"/>
      <c r="QT5" s="1195"/>
      <c r="QU5" s="1195"/>
      <c r="QV5" s="1195"/>
      <c r="QW5" s="1195"/>
      <c r="QX5" s="1195"/>
      <c r="QY5" s="1195"/>
      <c r="QZ5" s="1195"/>
      <c r="RA5" s="1195"/>
      <c r="RB5" s="1195"/>
      <c r="RC5" s="1195"/>
      <c r="RD5" s="1195"/>
      <c r="RE5" s="1195"/>
      <c r="RF5" s="1195"/>
      <c r="RG5" s="1195"/>
      <c r="RH5" s="1195"/>
      <c r="RI5" s="1195"/>
      <c r="RJ5" s="1195"/>
      <c r="RK5" s="1195"/>
      <c r="RL5" s="1195"/>
      <c r="RM5" s="1195"/>
      <c r="RN5" s="1195"/>
      <c r="RO5" s="1195"/>
      <c r="RP5" s="1195"/>
      <c r="RQ5" s="1195"/>
      <c r="RR5" s="1195"/>
      <c r="RS5" s="1195"/>
      <c r="RT5" s="1195"/>
      <c r="RU5" s="1195"/>
      <c r="RV5" s="1195"/>
      <c r="RW5" s="1195"/>
      <c r="RX5" s="1195"/>
      <c r="RY5" s="1195"/>
      <c r="RZ5" s="1195"/>
      <c r="SA5" s="1195"/>
      <c r="SB5" s="1195"/>
      <c r="SC5" s="1195"/>
      <c r="SD5" s="1195"/>
      <c r="SE5" s="1195"/>
      <c r="SF5" s="1195"/>
      <c r="SG5" s="1195"/>
      <c r="SH5" s="1195"/>
      <c r="SI5" s="1195"/>
      <c r="SJ5" s="1195"/>
      <c r="SK5" s="1195"/>
      <c r="SL5" s="1195"/>
      <c r="SM5" s="1195"/>
      <c r="SN5" s="1195"/>
      <c r="SO5" s="1195"/>
      <c r="SP5" s="1195"/>
      <c r="SQ5" s="1195"/>
      <c r="SR5" s="1195"/>
      <c r="SS5" s="1195"/>
      <c r="ST5" s="1195"/>
      <c r="SU5" s="1195"/>
      <c r="SV5" s="1195"/>
      <c r="SW5" s="1195"/>
      <c r="SX5" s="1195"/>
      <c r="SY5" s="1195"/>
      <c r="SZ5" s="1195"/>
      <c r="TA5" s="1195"/>
      <c r="TB5" s="1195"/>
      <c r="TC5" s="1195"/>
      <c r="TD5" s="1195"/>
      <c r="TE5" s="1195"/>
      <c r="TF5" s="1195"/>
      <c r="TG5" s="1195"/>
      <c r="TH5" s="1195"/>
      <c r="TI5" s="1195"/>
      <c r="TJ5" s="1195"/>
      <c r="TK5" s="1195"/>
      <c r="TL5" s="1195"/>
      <c r="TM5" s="1195"/>
      <c r="TN5" s="1195"/>
      <c r="TO5" s="1195"/>
      <c r="TP5" s="1195"/>
      <c r="TQ5" s="1195"/>
      <c r="TR5" s="1195"/>
      <c r="TS5" s="1195"/>
      <c r="TT5" s="1195"/>
      <c r="TU5" s="1195"/>
      <c r="TV5" s="1195"/>
      <c r="TW5" s="1195"/>
      <c r="TX5" s="1195"/>
      <c r="TY5" s="1195"/>
      <c r="TZ5" s="1195"/>
      <c r="UA5" s="1195"/>
      <c r="UB5" s="1195"/>
      <c r="UC5" s="1195"/>
      <c r="UD5" s="1195"/>
      <c r="UE5" s="1195"/>
      <c r="UF5" s="1195"/>
      <c r="UG5" s="1195"/>
      <c r="UH5" s="1195"/>
      <c r="UI5" s="1195"/>
      <c r="UJ5" s="1195"/>
      <c r="UK5" s="1195"/>
      <c r="UL5" s="1195"/>
      <c r="UM5" s="1195"/>
      <c r="UN5" s="1195"/>
      <c r="UO5" s="1195"/>
      <c r="UP5" s="1195"/>
      <c r="UQ5" s="1195"/>
      <c r="UR5" s="1195"/>
      <c r="US5" s="1195"/>
      <c r="UT5" s="1195"/>
      <c r="UU5" s="1195"/>
      <c r="UV5" s="1195"/>
      <c r="UW5" s="1195"/>
      <c r="UX5" s="1195"/>
      <c r="UY5" s="1195"/>
      <c r="UZ5" s="1195"/>
      <c r="VA5" s="1195"/>
      <c r="VB5" s="1195"/>
      <c r="VC5" s="1195"/>
      <c r="VD5" s="1195"/>
      <c r="VE5" s="1195"/>
      <c r="VF5" s="1195"/>
      <c r="VG5" s="1195"/>
      <c r="VH5" s="1195"/>
      <c r="VI5" s="1195"/>
      <c r="VJ5" s="1195"/>
      <c r="VK5" s="1195"/>
      <c r="VL5" s="1195"/>
      <c r="VM5" s="1195"/>
      <c r="VN5" s="1195"/>
      <c r="VO5" s="1195"/>
      <c r="VP5" s="1195"/>
      <c r="VQ5" s="1195"/>
      <c r="VR5" s="1195"/>
      <c r="VS5" s="1195"/>
      <c r="VT5" s="1195"/>
      <c r="VU5" s="1195"/>
      <c r="VV5" s="1195"/>
      <c r="VW5" s="1195"/>
      <c r="VX5" s="1195"/>
      <c r="VY5" s="1195"/>
      <c r="VZ5" s="1195"/>
      <c r="WA5" s="1195"/>
      <c r="WB5" s="1195"/>
      <c r="WC5" s="1195"/>
      <c r="WD5" s="1195"/>
      <c r="WE5" s="1195"/>
      <c r="WF5" s="1195"/>
      <c r="WG5" s="1195"/>
      <c r="WH5" s="1195"/>
      <c r="WI5" s="1195"/>
      <c r="WJ5" s="1195"/>
      <c r="WK5" s="1195"/>
      <c r="WL5" s="1195"/>
      <c r="WM5" s="1195"/>
      <c r="WN5" s="1195"/>
      <c r="WO5" s="1195"/>
      <c r="WP5" s="1195"/>
      <c r="WQ5" s="1195"/>
      <c r="WR5" s="1195"/>
      <c r="WS5" s="1195"/>
      <c r="WT5" s="1195"/>
      <c r="WU5" s="1195"/>
      <c r="WV5" s="1195"/>
      <c r="WW5" s="1195"/>
      <c r="WX5" s="1195"/>
      <c r="WY5" s="1195"/>
      <c r="WZ5" s="1195"/>
      <c r="XA5" s="1195"/>
      <c r="XB5" s="1195"/>
      <c r="XC5" s="1195"/>
      <c r="XD5" s="1195"/>
      <c r="XE5" s="1195"/>
      <c r="XF5" s="1195"/>
      <c r="XG5" s="1195"/>
      <c r="XH5" s="1195"/>
      <c r="XI5" s="1195"/>
      <c r="XJ5" s="1195"/>
      <c r="XK5" s="1195"/>
      <c r="XL5" s="1195"/>
      <c r="XM5" s="1195"/>
      <c r="XN5" s="1195"/>
      <c r="XO5" s="1195"/>
      <c r="XP5" s="1195"/>
      <c r="XQ5" s="1195"/>
      <c r="XR5" s="1195"/>
      <c r="XS5" s="1195"/>
      <c r="XT5" s="1195"/>
      <c r="XU5" s="1195"/>
      <c r="XV5" s="1195"/>
      <c r="XW5" s="1195"/>
      <c r="XX5" s="1195"/>
      <c r="XY5" s="1195"/>
      <c r="XZ5" s="1195"/>
      <c r="YA5" s="1195"/>
      <c r="YB5" s="1195"/>
      <c r="YC5" s="1195"/>
      <c r="YD5" s="1195"/>
      <c r="YE5" s="1195"/>
      <c r="YF5" s="1195"/>
      <c r="YG5" s="1195"/>
      <c r="YH5" s="1195"/>
      <c r="YI5" s="1195"/>
      <c r="YJ5" s="1195"/>
      <c r="YK5" s="1195"/>
      <c r="YL5" s="1195"/>
      <c r="YM5" s="1195"/>
      <c r="YN5" s="1195"/>
      <c r="YO5" s="1195"/>
      <c r="YP5" s="1195"/>
      <c r="YQ5" s="1195"/>
      <c r="YR5" s="1195"/>
      <c r="YS5" s="1195"/>
      <c r="YT5" s="1195"/>
      <c r="YU5" s="1195"/>
      <c r="YV5" s="1195"/>
      <c r="YW5" s="1195"/>
      <c r="YX5" s="1195"/>
      <c r="YY5" s="1195"/>
      <c r="YZ5" s="1195"/>
      <c r="ZA5" s="1195"/>
      <c r="ZB5" s="1195"/>
      <c r="ZC5" s="1195"/>
      <c r="ZD5" s="1195"/>
      <c r="ZE5" s="1195"/>
      <c r="ZF5" s="1195"/>
      <c r="ZG5" s="1195"/>
      <c r="ZH5" s="1195"/>
      <c r="ZI5" s="1195"/>
      <c r="ZJ5" s="1195"/>
      <c r="ZK5" s="1195"/>
      <c r="ZL5" s="1195"/>
      <c r="ZM5" s="1195"/>
      <c r="ZN5" s="1195"/>
      <c r="ZO5" s="1195"/>
      <c r="ZP5" s="1195"/>
      <c r="ZQ5" s="1195"/>
      <c r="ZR5" s="1195"/>
      <c r="ZS5" s="1195"/>
      <c r="ZT5" s="1195"/>
      <c r="ZU5" s="1195"/>
      <c r="ZV5" s="1195"/>
      <c r="ZW5" s="1195"/>
      <c r="ZX5" s="1195"/>
      <c r="ZY5" s="1195"/>
      <c r="ZZ5" s="1195"/>
      <c r="AAA5" s="1195"/>
      <c r="AAB5" s="1195"/>
      <c r="AAC5" s="1195"/>
      <c r="AAD5" s="1195"/>
      <c r="AAE5" s="1195"/>
      <c r="AAF5" s="1195"/>
      <c r="AAG5" s="1195"/>
      <c r="AAH5" s="1195"/>
      <c r="AAI5" s="1195"/>
      <c r="AAJ5" s="1195"/>
      <c r="AAK5" s="1195"/>
      <c r="AAL5" s="1195"/>
      <c r="AAM5" s="1195"/>
      <c r="AAN5" s="1195"/>
      <c r="AAO5" s="1195"/>
      <c r="AAP5" s="1195"/>
      <c r="AAQ5" s="1195"/>
      <c r="AAR5" s="1195"/>
      <c r="AAS5" s="1195"/>
      <c r="AAT5" s="1195"/>
      <c r="AAU5" s="1195"/>
      <c r="AAV5" s="1195"/>
      <c r="AAW5" s="1195"/>
      <c r="AAX5" s="1195"/>
      <c r="AAY5" s="1195"/>
      <c r="AAZ5" s="1195"/>
      <c r="ABA5" s="1195"/>
      <c r="ABB5" s="1195"/>
      <c r="ABC5" s="1195"/>
      <c r="ABD5" s="1195"/>
      <c r="ABE5" s="1195"/>
      <c r="ABF5" s="1195"/>
      <c r="ABG5" s="1195"/>
      <c r="ABH5" s="1195"/>
      <c r="ABI5" s="1195"/>
      <c r="ABJ5" s="1195"/>
      <c r="ABK5" s="1195"/>
      <c r="ABL5" s="1195"/>
      <c r="ABM5" s="1195"/>
      <c r="ABN5" s="1195"/>
      <c r="ABO5" s="1195"/>
      <c r="ABP5" s="1195"/>
      <c r="ABQ5" s="1195"/>
      <c r="ABR5" s="1195"/>
      <c r="ABS5" s="1195"/>
      <c r="ABT5" s="1195"/>
      <c r="ABU5" s="1195"/>
      <c r="ABV5" s="1195"/>
      <c r="ABW5" s="1195"/>
      <c r="ABX5" s="1195"/>
      <c r="ABY5" s="1195"/>
      <c r="ABZ5" s="1195"/>
      <c r="ACA5" s="1195"/>
      <c r="ACB5" s="1195"/>
      <c r="ACC5" s="1195"/>
      <c r="ACD5" s="1195"/>
      <c r="ACE5" s="1195"/>
      <c r="ACF5" s="1195"/>
      <c r="ACG5" s="1195"/>
      <c r="ACH5" s="1195"/>
      <c r="ACI5" s="1195"/>
      <c r="ACJ5" s="1195"/>
      <c r="ACK5" s="1195"/>
      <c r="ACL5" s="1195"/>
      <c r="ACM5" s="1195"/>
      <c r="ACN5" s="1195"/>
      <c r="ACO5" s="1195"/>
      <c r="ACP5" s="1195"/>
      <c r="ACQ5" s="1195"/>
      <c r="ACR5" s="1195"/>
      <c r="ACS5" s="1195"/>
      <c r="ACT5" s="1195"/>
      <c r="ACU5" s="1195"/>
      <c r="ACV5" s="1195"/>
      <c r="ACW5" s="1195"/>
      <c r="ACX5" s="1195"/>
      <c r="ACY5" s="1195"/>
      <c r="ACZ5" s="1195"/>
      <c r="ADA5" s="1195"/>
      <c r="ADB5" s="1195"/>
      <c r="ADC5" s="1195"/>
      <c r="ADD5" s="1195"/>
      <c r="ADE5" s="1195"/>
      <c r="ADF5" s="1195"/>
      <c r="ADG5" s="1195"/>
      <c r="ADH5" s="1195"/>
      <c r="ADI5" s="1195"/>
      <c r="ADJ5" s="1195"/>
      <c r="ADK5" s="1195"/>
      <c r="ADL5" s="1195"/>
      <c r="ADM5" s="1195"/>
      <c r="ADN5" s="1195"/>
      <c r="ADO5" s="1195"/>
      <c r="ADP5" s="1195"/>
      <c r="ADQ5" s="1195"/>
      <c r="ADR5" s="1195"/>
      <c r="ADS5" s="1195"/>
      <c r="ADT5" s="1195"/>
      <c r="ADU5" s="1195"/>
      <c r="ADV5" s="1195"/>
      <c r="ADW5" s="1195"/>
      <c r="ADX5" s="1195"/>
      <c r="ADY5" s="1195"/>
      <c r="ADZ5" s="1195"/>
      <c r="AEA5" s="1195"/>
      <c r="AEB5" s="1195"/>
      <c r="AEC5" s="1195"/>
      <c r="AED5" s="1195"/>
      <c r="AEE5" s="1195"/>
      <c r="AEF5" s="1195"/>
      <c r="AEG5" s="1195"/>
      <c r="AEH5" s="1195"/>
      <c r="AEI5" s="1195"/>
      <c r="AEJ5" s="1195"/>
      <c r="AEK5" s="1195"/>
      <c r="AEL5" s="1195"/>
      <c r="AEM5" s="1195"/>
      <c r="AEN5" s="1195"/>
      <c r="AEO5" s="1195"/>
      <c r="AEP5" s="1195"/>
      <c r="AEQ5" s="1195"/>
      <c r="AER5" s="1195"/>
      <c r="AES5" s="1195"/>
      <c r="AET5" s="1195"/>
      <c r="AEU5" s="1195"/>
      <c r="AEV5" s="1195"/>
      <c r="AEW5" s="1195"/>
      <c r="AEX5" s="1195"/>
      <c r="AEY5" s="1195"/>
      <c r="AEZ5" s="1195"/>
      <c r="AFA5" s="1195"/>
      <c r="AFB5" s="1195"/>
      <c r="AFC5" s="1195"/>
      <c r="AFD5" s="1195"/>
      <c r="AFE5" s="1195"/>
      <c r="AFF5" s="1195"/>
      <c r="AFG5" s="1195"/>
      <c r="AFH5" s="1195"/>
      <c r="AFI5" s="1195"/>
      <c r="AFJ5" s="1195"/>
      <c r="AFK5" s="1195"/>
      <c r="AFL5" s="1195"/>
      <c r="AFM5" s="1195"/>
      <c r="AFN5" s="1195"/>
      <c r="AFO5" s="1195"/>
      <c r="AFP5" s="1195"/>
      <c r="AFQ5" s="1195"/>
      <c r="AFR5" s="1195"/>
      <c r="AFS5" s="1195"/>
      <c r="AFT5" s="1195"/>
      <c r="AFU5" s="1195"/>
      <c r="AFV5" s="1195"/>
      <c r="AFW5" s="1195"/>
      <c r="AFX5" s="1195"/>
      <c r="AFY5" s="1195"/>
      <c r="AFZ5" s="1195"/>
      <c r="AGA5" s="1195"/>
      <c r="AGB5" s="1195"/>
      <c r="AGC5" s="1195"/>
      <c r="AGD5" s="1195"/>
      <c r="AGE5" s="1195"/>
      <c r="AGF5" s="1195"/>
      <c r="AGG5" s="1195"/>
      <c r="AGH5" s="1195"/>
      <c r="AGI5" s="1195"/>
      <c r="AGJ5" s="1195"/>
      <c r="AGK5" s="1195"/>
      <c r="AGL5" s="1195"/>
      <c r="AGM5" s="1195"/>
      <c r="AGN5" s="1195"/>
      <c r="AGO5" s="1195"/>
      <c r="AGP5" s="1195"/>
      <c r="AGQ5" s="1195"/>
      <c r="AGR5" s="1195"/>
      <c r="AGS5" s="1195"/>
      <c r="AGT5" s="1195"/>
      <c r="AGU5" s="1195"/>
      <c r="AGV5" s="1195"/>
      <c r="AGW5" s="1195"/>
      <c r="AGX5" s="1195"/>
      <c r="AGY5" s="1195"/>
      <c r="AGZ5" s="1195"/>
      <c r="AHA5" s="1195"/>
      <c r="AHB5" s="1195"/>
      <c r="AHC5" s="1195"/>
      <c r="AHD5" s="1195"/>
      <c r="AHE5" s="1195"/>
      <c r="AHF5" s="1195"/>
      <c r="AHG5" s="1195"/>
      <c r="AHH5" s="1195"/>
      <c r="AHI5" s="1195"/>
      <c r="AHJ5" s="1195"/>
      <c r="AHK5" s="1195"/>
      <c r="AHL5" s="1195"/>
      <c r="AHM5" s="1195"/>
      <c r="AHN5" s="1195"/>
      <c r="AHO5" s="1195"/>
      <c r="AHP5" s="1195"/>
      <c r="AHQ5" s="1195"/>
      <c r="AHR5" s="1195"/>
      <c r="AHS5" s="1195"/>
      <c r="AHT5" s="1195"/>
      <c r="AHU5" s="1195"/>
      <c r="AHV5" s="1195"/>
      <c r="AHW5" s="1195"/>
      <c r="AHX5" s="1195"/>
      <c r="AHY5" s="1195"/>
      <c r="AHZ5" s="1195"/>
      <c r="AIA5" s="1195"/>
      <c r="AIB5" s="1195"/>
      <c r="AIC5" s="1195"/>
      <c r="AID5" s="1195"/>
      <c r="AIE5" s="1195"/>
      <c r="AIF5" s="1195"/>
      <c r="AIG5" s="1195"/>
      <c r="AIH5" s="1195"/>
      <c r="AII5" s="1195"/>
      <c r="AIJ5" s="1195"/>
      <c r="AIK5" s="1195"/>
      <c r="AIL5" s="1195"/>
      <c r="AIM5" s="1195"/>
      <c r="AIN5" s="1195"/>
      <c r="AIO5" s="1195"/>
      <c r="AIP5" s="1195"/>
      <c r="AIQ5" s="1195"/>
      <c r="AIR5" s="1195"/>
      <c r="AIS5" s="1195"/>
      <c r="AIT5" s="1195"/>
      <c r="AIU5" s="1195"/>
      <c r="AIV5" s="1195"/>
      <c r="AIW5" s="1195"/>
      <c r="AIX5" s="1195"/>
      <c r="AIY5" s="1195"/>
      <c r="AIZ5" s="1195"/>
      <c r="AJA5" s="1195"/>
      <c r="AJB5" s="1195"/>
      <c r="AJC5" s="1195"/>
      <c r="AJD5" s="1195"/>
      <c r="AJE5" s="1195"/>
      <c r="AJF5" s="1195"/>
      <c r="AJG5" s="1195"/>
      <c r="AJH5" s="1195"/>
      <c r="AJI5" s="1195"/>
      <c r="AJJ5" s="1195"/>
      <c r="AJK5" s="1195"/>
      <c r="AJL5" s="1195"/>
      <c r="AJM5" s="1195"/>
      <c r="AJN5" s="1195"/>
      <c r="AJO5" s="1195"/>
      <c r="AJP5" s="1195"/>
      <c r="AJQ5" s="1195"/>
      <c r="AJR5" s="1195"/>
      <c r="AJS5" s="1195"/>
      <c r="AJT5" s="1195"/>
      <c r="AJU5" s="1195"/>
      <c r="AJV5" s="1195"/>
      <c r="AJW5" s="1195"/>
      <c r="AJX5" s="1195"/>
      <c r="AJY5" s="1195"/>
      <c r="AJZ5" s="1195"/>
      <c r="AKA5" s="1195"/>
      <c r="AKB5" s="1195"/>
      <c r="AKC5" s="1195"/>
      <c r="AKD5" s="1195"/>
      <c r="AKE5" s="1195"/>
      <c r="AKF5" s="1195"/>
      <c r="AKG5" s="1195"/>
      <c r="AKH5" s="1195"/>
      <c r="AKI5" s="1195"/>
      <c r="AKJ5" s="1195"/>
      <c r="AKK5" s="1195"/>
      <c r="AKL5" s="1195"/>
      <c r="AKM5" s="1195"/>
      <c r="AKN5" s="1195"/>
      <c r="AKO5" s="1195"/>
      <c r="AKP5" s="1195"/>
      <c r="AKQ5" s="1195"/>
      <c r="AKR5" s="1195"/>
      <c r="AKS5" s="1195"/>
      <c r="AKT5" s="1195"/>
      <c r="AKU5" s="1195"/>
      <c r="AKV5" s="1195"/>
      <c r="AKW5" s="1195"/>
      <c r="AKX5" s="1195"/>
      <c r="AKY5" s="1195"/>
      <c r="AKZ5" s="1195"/>
      <c r="ALA5" s="1195"/>
      <c r="ALB5" s="1195"/>
      <c r="ALC5" s="1195"/>
      <c r="ALD5" s="1195"/>
      <c r="ALE5" s="1195"/>
      <c r="ALF5" s="1195"/>
      <c r="ALG5" s="1195"/>
      <c r="ALH5" s="1195"/>
      <c r="ALI5" s="1195"/>
      <c r="ALJ5" s="1195"/>
      <c r="ALK5" s="1195"/>
      <c r="ALL5" s="1195"/>
      <c r="ALM5" s="1195"/>
      <c r="ALN5" s="1195"/>
      <c r="ALO5" s="1195"/>
      <c r="ALP5" s="1195"/>
      <c r="ALQ5" s="1195"/>
      <c r="ALR5" s="1195"/>
      <c r="ALS5" s="1195"/>
      <c r="ALT5" s="1195"/>
      <c r="ALU5" s="1195"/>
      <c r="ALV5" s="1195"/>
      <c r="ALW5" s="1195"/>
      <c r="ALX5" s="1195"/>
      <c r="ALY5" s="1195"/>
      <c r="ALZ5" s="1195"/>
      <c r="AMA5" s="1195"/>
      <c r="AMB5" s="1195"/>
      <c r="AMC5" s="1195"/>
      <c r="AMD5" s="1195"/>
      <c r="AME5" s="1195"/>
      <c r="AMF5" s="1195"/>
      <c r="AMG5" s="1195"/>
      <c r="AMH5" s="1195"/>
      <c r="AMI5" s="1195"/>
      <c r="AMJ5" s="1195"/>
      <c r="AMK5" s="1195"/>
      <c r="AML5" s="1195"/>
      <c r="AMM5" s="1195"/>
      <c r="AMN5" s="1195"/>
      <c r="AMO5" s="1195"/>
      <c r="AMP5" s="1195"/>
      <c r="AMQ5" s="1195"/>
      <c r="AMR5" s="1195"/>
      <c r="AMS5" s="1195"/>
      <c r="AMT5" s="1195"/>
      <c r="AMU5" s="1195"/>
      <c r="AMV5" s="1195"/>
      <c r="AMW5" s="1195"/>
      <c r="AMX5" s="1195"/>
      <c r="AMY5" s="1195"/>
      <c r="AMZ5" s="1195"/>
      <c r="ANA5" s="1195"/>
      <c r="ANB5" s="1195"/>
      <c r="ANC5" s="1195"/>
      <c r="AND5" s="1195"/>
      <c r="ANE5" s="1195"/>
      <c r="ANF5" s="1195"/>
      <c r="ANG5" s="1195"/>
      <c r="ANH5" s="1195"/>
      <c r="ANI5" s="1195"/>
      <c r="ANJ5" s="1195"/>
      <c r="ANK5" s="1195"/>
      <c r="ANL5" s="1195"/>
      <c r="ANM5" s="1195"/>
      <c r="ANN5" s="1195"/>
      <c r="ANO5" s="1195"/>
      <c r="ANP5" s="1195"/>
      <c r="ANQ5" s="1195"/>
      <c r="ANR5" s="1195"/>
      <c r="ANS5" s="1195"/>
      <c r="ANT5" s="1195"/>
      <c r="ANU5" s="1195"/>
      <c r="ANV5" s="1195"/>
      <c r="ANW5" s="1195"/>
      <c r="ANX5" s="1195"/>
      <c r="ANY5" s="1195"/>
      <c r="ANZ5" s="1195"/>
      <c r="AOA5" s="1195"/>
      <c r="AOB5" s="1195"/>
      <c r="AOC5" s="1195"/>
      <c r="AOD5" s="1195"/>
      <c r="AOE5" s="1195"/>
      <c r="AOF5" s="1195"/>
      <c r="AOG5" s="1195"/>
      <c r="AOH5" s="1195"/>
      <c r="AOI5" s="1195"/>
      <c r="AOJ5" s="1195"/>
      <c r="AOK5" s="1195"/>
      <c r="AOL5" s="1195"/>
      <c r="AOM5" s="1195"/>
      <c r="AON5" s="1195"/>
      <c r="AOO5" s="1195"/>
      <c r="AOP5" s="1195"/>
      <c r="AOQ5" s="1195"/>
      <c r="AOR5" s="1195"/>
      <c r="AOS5" s="1195"/>
      <c r="AOT5" s="1195"/>
      <c r="AOU5" s="1195"/>
      <c r="AOV5" s="1195"/>
      <c r="AOW5" s="1195"/>
      <c r="AOX5" s="1195"/>
      <c r="AOY5" s="1195"/>
      <c r="AOZ5" s="1195"/>
      <c r="APA5" s="1195"/>
      <c r="APB5" s="1195"/>
      <c r="APC5" s="1195"/>
      <c r="APD5" s="1195"/>
      <c r="APE5" s="1195"/>
      <c r="APF5" s="1195"/>
      <c r="APG5" s="1195"/>
      <c r="APH5" s="1195"/>
      <c r="API5" s="1195"/>
      <c r="APJ5" s="1195"/>
      <c r="APK5" s="1195"/>
      <c r="APL5" s="1195"/>
      <c r="APM5" s="1195"/>
      <c r="APN5" s="1195"/>
      <c r="APO5" s="1195"/>
      <c r="APP5" s="1195"/>
      <c r="APQ5" s="1195"/>
      <c r="APR5" s="1195"/>
      <c r="APS5" s="1195"/>
      <c r="APT5" s="1195"/>
      <c r="APU5" s="1195"/>
      <c r="APV5" s="1195"/>
      <c r="APW5" s="1195"/>
      <c r="APX5" s="1195"/>
      <c r="APY5" s="1195"/>
      <c r="APZ5" s="1195"/>
      <c r="AQA5" s="1195"/>
      <c r="AQB5" s="1195"/>
      <c r="AQC5" s="1195"/>
      <c r="AQD5" s="1195"/>
      <c r="AQE5" s="1195"/>
      <c r="AQF5" s="1195"/>
      <c r="AQG5" s="1195"/>
      <c r="AQH5" s="1195"/>
      <c r="AQI5" s="1195"/>
      <c r="AQJ5" s="1195"/>
      <c r="AQK5" s="1195"/>
      <c r="AQL5" s="1195"/>
      <c r="AQM5" s="1195"/>
      <c r="AQN5" s="1195"/>
      <c r="AQO5" s="1195"/>
      <c r="AQP5" s="1195"/>
      <c r="AQQ5" s="1195"/>
      <c r="AQR5" s="1195"/>
      <c r="AQS5" s="1195"/>
      <c r="AQT5" s="1195"/>
      <c r="AQU5" s="1195"/>
      <c r="AQV5" s="1195"/>
      <c r="AQW5" s="1195"/>
      <c r="AQX5" s="1195"/>
      <c r="AQY5" s="1195"/>
      <c r="AQZ5" s="1195"/>
      <c r="ARA5" s="1195"/>
      <c r="ARB5" s="1195"/>
      <c r="ARC5" s="1195"/>
      <c r="ARD5" s="1195"/>
      <c r="ARE5" s="1195"/>
      <c r="ARF5" s="1195"/>
      <c r="ARG5" s="1454"/>
      <c r="ARH5" s="1454"/>
      <c r="ARI5" s="1454"/>
      <c r="ARJ5" s="1454"/>
      <c r="ARK5" s="1454"/>
      <c r="ARL5" s="1454"/>
      <c r="ARM5" s="1454"/>
      <c r="ARN5" s="1454"/>
      <c r="ARO5" s="1454"/>
      <c r="ARP5" s="1454"/>
      <c r="ARQ5" s="1454"/>
      <c r="ARR5" s="1454"/>
      <c r="ARS5" s="1454"/>
      <c r="ART5" s="1454"/>
      <c r="ARU5" s="1454"/>
      <c r="ARV5" s="1454"/>
      <c r="ARW5" s="1454"/>
      <c r="ARX5" s="1454"/>
      <c r="ARY5" s="1454"/>
      <c r="ARZ5" s="1454"/>
      <c r="ASA5" s="1454"/>
      <c r="ASB5" s="1454"/>
      <c r="ASC5" s="1195"/>
      <c r="ASD5" s="1364"/>
      <c r="ASW5" s="1195"/>
      <c r="ASX5" s="1195"/>
      <c r="ASY5" s="1195"/>
      <c r="ASZ5" s="1195"/>
      <c r="ATA5" s="1195"/>
      <c r="ATB5" s="1195"/>
      <c r="ATC5" s="1195"/>
      <c r="ATD5" s="1195"/>
      <c r="ATE5" s="272"/>
      <c r="AUK5" s="1464"/>
      <c r="AUL5" s="1464"/>
      <c r="AUM5" s="1464"/>
      <c r="AUN5" s="1464"/>
      <c r="AUO5" s="1464"/>
      <c r="AUP5" s="1195"/>
      <c r="AUQ5" s="1454"/>
      <c r="AUR5" s="1454"/>
      <c r="AUS5" s="1454"/>
      <c r="AUT5" s="1454"/>
      <c r="AUU5" s="1454"/>
      <c r="AUV5" s="1454"/>
      <c r="AUW5" s="1454"/>
      <c r="AUX5" s="1454"/>
      <c r="AUY5" s="1454"/>
      <c r="AUZ5" s="1454"/>
      <c r="AVA5" s="1454"/>
      <c r="AVB5" s="1454"/>
      <c r="AVC5" s="1454"/>
      <c r="AVD5" s="1454"/>
      <c r="AVE5" s="1454"/>
      <c r="AVF5" s="1454"/>
      <c r="AVG5" s="1454"/>
      <c r="AVH5" s="1454"/>
      <c r="AVI5" s="1454"/>
      <c r="AVJ5" s="1454"/>
      <c r="AVK5" s="1454"/>
      <c r="AVL5" s="1454"/>
      <c r="AVM5" s="1345"/>
      <c r="AVN5" s="1345"/>
      <c r="AVO5" s="1345"/>
      <c r="DNE5" s="413"/>
      <c r="DNF5" s="1195"/>
      <c r="DNG5" s="1195"/>
      <c r="DNH5" s="1195"/>
      <c r="DNI5" s="1195"/>
      <c r="DNJ5" s="1195"/>
      <c r="DNK5" s="1195"/>
      <c r="DNL5" s="1195"/>
      <c r="DNM5" s="1195"/>
      <c r="DNN5" s="271"/>
    </row>
    <row r="6" spans="2:3906" ht="15" customHeight="1" thickBot="1">
      <c r="B6" s="1519" t="s">
        <v>1211</v>
      </c>
      <c r="C6" s="1519"/>
      <c r="D6" s="1519"/>
      <c r="E6" s="1519"/>
      <c r="F6" s="1519"/>
      <c r="G6" s="1519"/>
      <c r="H6" s="1519"/>
      <c r="I6" s="1519"/>
      <c r="J6" s="1519"/>
      <c r="K6" s="1519"/>
      <c r="L6" s="1519"/>
      <c r="M6" s="1519"/>
      <c r="N6" s="1519"/>
      <c r="O6" s="1519"/>
      <c r="P6" s="1519"/>
      <c r="Q6" s="1519"/>
      <c r="R6" s="1519"/>
      <c r="S6" s="1519"/>
      <c r="T6" s="1519"/>
      <c r="U6" s="1519"/>
      <c r="V6" s="1519"/>
      <c r="W6" s="1519"/>
      <c r="X6" s="1519"/>
      <c r="Y6" s="1519"/>
      <c r="Z6" s="1519"/>
      <c r="AA6" s="1519"/>
      <c r="AB6" s="1519"/>
      <c r="AC6" s="1519"/>
      <c r="AD6" s="1519"/>
      <c r="AE6" s="1519"/>
      <c r="AF6" s="1519"/>
      <c r="AG6" s="1519"/>
      <c r="AH6" s="1519"/>
      <c r="AI6" s="1519"/>
      <c r="AJ6" s="1519"/>
      <c r="AK6" s="1519"/>
      <c r="AL6" s="1519"/>
      <c r="AM6" s="1519"/>
      <c r="AN6" s="1519"/>
      <c r="AO6" s="1519"/>
      <c r="AP6" s="1519"/>
      <c r="AQ6" s="1519"/>
      <c r="AR6" s="1519"/>
      <c r="AS6" s="1519"/>
      <c r="AT6" s="1519"/>
      <c r="AU6" s="1519"/>
      <c r="AV6" s="1519"/>
      <c r="AW6" s="1519"/>
      <c r="AX6" s="1519"/>
      <c r="CS6" s="1195"/>
      <c r="CT6" s="1195"/>
      <c r="CU6" s="1195"/>
      <c r="CV6" s="1195"/>
      <c r="CW6" s="1195"/>
      <c r="CX6" s="1195"/>
      <c r="CY6" s="1195"/>
      <c r="CZ6" s="1195"/>
      <c r="DA6" s="1195"/>
      <c r="DB6" s="1195"/>
      <c r="DC6" s="1195"/>
      <c r="DD6" s="1195"/>
      <c r="DE6" s="1195"/>
      <c r="DF6" s="1195"/>
      <c r="DG6" s="271"/>
      <c r="DH6" s="271"/>
      <c r="DI6" s="413"/>
      <c r="DJ6" s="1195"/>
      <c r="DY6" s="1431" t="str">
        <f>Racks!$N$4</f>
        <v>DTL-022Row</v>
      </c>
      <c r="DZ6" s="1432"/>
      <c r="EA6" s="1432"/>
      <c r="EB6" s="1432"/>
      <c r="EC6" s="1432"/>
      <c r="ED6" s="1432"/>
      <c r="EE6" s="1432"/>
      <c r="EF6" s="1432"/>
      <c r="EG6" s="1432"/>
      <c r="EH6" s="1432"/>
      <c r="EI6" s="1432"/>
      <c r="EJ6" s="1432"/>
      <c r="EK6" s="1432"/>
      <c r="EL6" s="1432"/>
      <c r="EM6" s="1432"/>
      <c r="EN6" s="1432"/>
      <c r="EO6" s="1452" t="s">
        <v>930</v>
      </c>
      <c r="EP6" s="1438"/>
      <c r="EQ6" s="1438"/>
      <c r="ER6" s="1438"/>
      <c r="ES6" s="1438"/>
      <c r="ET6" s="1438"/>
      <c r="EU6" s="1438"/>
      <c r="EV6" s="1439"/>
      <c r="FQ6" s="413"/>
      <c r="FR6" s="1195"/>
      <c r="FU6" s="1195"/>
      <c r="FV6" s="1195"/>
      <c r="FY6" s="1195"/>
      <c r="FZ6" s="271"/>
      <c r="NS6" s="1431" t="str">
        <f>Racks!$N$5</f>
        <v>DTL-030Row</v>
      </c>
      <c r="NT6" s="1432"/>
      <c r="NU6" s="1432"/>
      <c r="NV6" s="1432"/>
      <c r="NW6" s="1432"/>
      <c r="NX6" s="1432"/>
      <c r="NY6" s="1432"/>
      <c r="NZ6" s="1432"/>
      <c r="OA6" s="1432"/>
      <c r="OB6" s="1432"/>
      <c r="OC6" s="1432"/>
      <c r="OD6" s="1432"/>
      <c r="OE6" s="1432"/>
      <c r="OF6" s="1432"/>
      <c r="OG6" s="1432"/>
      <c r="OH6" s="1432"/>
      <c r="OI6" s="1452" t="s">
        <v>931</v>
      </c>
      <c r="OJ6" s="1438"/>
      <c r="OK6" s="1438"/>
      <c r="OL6" s="1438"/>
      <c r="OM6" s="1438"/>
      <c r="ON6" s="1438"/>
      <c r="OO6" s="1438"/>
      <c r="OP6" s="1439"/>
      <c r="SS6" s="1431" t="str">
        <f>Racks!$N$6</f>
        <v>Spk-020Row</v>
      </c>
      <c r="ST6" s="1432"/>
      <c r="SU6" s="1432"/>
      <c r="SV6" s="1432"/>
      <c r="SW6" s="1432"/>
      <c r="SX6" s="1432"/>
      <c r="SY6" s="1432"/>
      <c r="SZ6" s="1432"/>
      <c r="TA6" s="1432"/>
      <c r="TB6" s="1432"/>
      <c r="TC6" s="1432"/>
      <c r="TD6" s="1432"/>
      <c r="TE6" s="1432"/>
      <c r="TF6" s="1432"/>
      <c r="TG6" s="1432"/>
      <c r="TH6" s="1432"/>
      <c r="TI6" s="1452" t="s">
        <v>932</v>
      </c>
      <c r="TJ6" s="1438"/>
      <c r="TK6" s="1438"/>
      <c r="TL6" s="1438"/>
      <c r="TM6" s="1438"/>
      <c r="TN6" s="1438"/>
      <c r="TO6" s="1438"/>
      <c r="TP6" s="1439"/>
      <c r="WW6" s="1431" t="str">
        <f>Racks!$N$7</f>
        <v>Spk-040Row</v>
      </c>
      <c r="WX6" s="1432"/>
      <c r="WY6" s="1432"/>
      <c r="WZ6" s="1432"/>
      <c r="XA6" s="1432"/>
      <c r="XB6" s="1432"/>
      <c r="XC6" s="1432"/>
      <c r="XD6" s="1432"/>
      <c r="XE6" s="1432"/>
      <c r="XF6" s="1432"/>
      <c r="XG6" s="1432"/>
      <c r="XH6" s="1432"/>
      <c r="XI6" s="1432"/>
      <c r="XJ6" s="1432"/>
      <c r="XK6" s="1432"/>
      <c r="XL6" s="1432"/>
      <c r="XM6" s="1452" t="s">
        <v>933</v>
      </c>
      <c r="XN6" s="1438"/>
      <c r="XO6" s="1438"/>
      <c r="XP6" s="1438"/>
      <c r="XQ6" s="1438"/>
      <c r="XR6" s="1438"/>
      <c r="XS6" s="1438"/>
      <c r="XT6" s="1439"/>
      <c r="AFU6" s="1431" t="str">
        <f>Racks!$N$9</f>
        <v>MBL-010Row</v>
      </c>
      <c r="AFV6" s="1432"/>
      <c r="AFW6" s="1432"/>
      <c r="AFX6" s="1432"/>
      <c r="AFY6" s="1432"/>
      <c r="AFZ6" s="1432"/>
      <c r="AGA6" s="1432"/>
      <c r="AGB6" s="1432"/>
      <c r="AGC6" s="1432"/>
      <c r="AGD6" s="1432"/>
      <c r="AGE6" s="1432"/>
      <c r="AGF6" s="1432"/>
      <c r="AGG6" s="1432"/>
      <c r="AGH6" s="1432"/>
      <c r="AGI6" s="1432"/>
      <c r="AGJ6" s="1432"/>
      <c r="AGK6" s="1452" t="s">
        <v>934</v>
      </c>
      <c r="AGL6" s="1438"/>
      <c r="AGM6" s="1438"/>
      <c r="AGN6" s="1438"/>
      <c r="AGO6" s="1438"/>
      <c r="AGP6" s="1438"/>
      <c r="AGQ6" s="1438"/>
      <c r="AGR6" s="1439"/>
      <c r="AJG6" s="1195"/>
      <c r="AJH6" s="1195"/>
      <c r="AJI6" s="1195"/>
      <c r="AJJ6" s="1195"/>
      <c r="AJK6" s="1195"/>
      <c r="AJL6" s="1195"/>
      <c r="AJM6" s="1195"/>
      <c r="AJN6" s="1195"/>
      <c r="AJO6" s="1195"/>
      <c r="AJP6" s="1195"/>
      <c r="AJQ6" s="1195"/>
      <c r="AJR6" s="1195"/>
      <c r="AJS6" s="1195"/>
      <c r="AJT6" s="1195"/>
      <c r="AJU6" s="1195"/>
      <c r="AJV6" s="1195"/>
      <c r="AJW6" s="1195"/>
      <c r="AJX6" s="1195"/>
      <c r="AJY6" s="1195"/>
      <c r="AJZ6" s="1195"/>
      <c r="AKA6" s="1195"/>
      <c r="AKB6" s="1195"/>
      <c r="AKC6" s="1195"/>
      <c r="AKD6" s="1195"/>
      <c r="AKE6" s="1195"/>
      <c r="AKF6" s="1195"/>
      <c r="AKG6" s="1195"/>
      <c r="AKH6" s="1195"/>
      <c r="AKI6" s="1195"/>
      <c r="AKJ6" s="1195"/>
      <c r="AKK6" s="1195"/>
      <c r="AKL6" s="1195"/>
      <c r="AKM6" s="1195"/>
      <c r="AKN6" s="1195"/>
      <c r="AKO6" s="1195"/>
      <c r="AKP6" s="1195"/>
      <c r="AKQ6" s="1195"/>
      <c r="AKR6" s="1195"/>
      <c r="AKS6" s="1195"/>
      <c r="AKT6" s="1195"/>
      <c r="AKU6" s="1195"/>
      <c r="AKV6" s="1195"/>
      <c r="AKW6" s="1195"/>
      <c r="AKX6" s="1195"/>
      <c r="AKY6" s="1195"/>
      <c r="AKZ6" s="1195"/>
      <c r="ALA6" s="1195"/>
      <c r="ALB6" s="1195"/>
      <c r="ALC6" s="1195"/>
      <c r="ALD6" s="1195"/>
      <c r="ALE6" s="1195"/>
      <c r="ALF6" s="1195"/>
      <c r="ALG6" s="1195"/>
      <c r="ALH6" s="1195"/>
      <c r="ALI6" s="1195"/>
      <c r="ALJ6" s="1195"/>
      <c r="ALK6" s="1195"/>
      <c r="ALL6" s="1195"/>
      <c r="ALM6" s="1195"/>
      <c r="ALN6" s="1195"/>
      <c r="ALO6" s="1195"/>
      <c r="ALP6" s="1195"/>
      <c r="ALQ6" s="1195"/>
      <c r="ALR6" s="1195"/>
      <c r="ALS6" s="1195"/>
      <c r="ALT6" s="1195"/>
      <c r="ALU6" s="1195"/>
      <c r="ALV6" s="1195"/>
      <c r="ALW6" s="1195"/>
      <c r="ALX6" s="1195"/>
      <c r="ALY6" s="1195"/>
      <c r="ALZ6" s="1195"/>
      <c r="AMA6" s="1195"/>
      <c r="AMB6" s="1195"/>
      <c r="AMC6" s="1195"/>
      <c r="AMD6" s="1195"/>
      <c r="AME6" s="1195"/>
      <c r="AMF6" s="1195"/>
      <c r="AMG6" s="1195"/>
      <c r="AMH6" s="1195"/>
      <c r="AMI6" s="1195"/>
      <c r="AMJ6" s="1195"/>
      <c r="AMK6" s="1195"/>
      <c r="AML6" s="1195"/>
      <c r="AMM6" s="1195"/>
      <c r="AMN6" s="1195"/>
      <c r="AMO6" s="1195"/>
      <c r="AMP6" s="1195"/>
      <c r="AMQ6" s="1195"/>
      <c r="AMR6" s="1195"/>
      <c r="AMS6" s="1195"/>
      <c r="AMT6" s="1195"/>
      <c r="AMU6" s="1195"/>
      <c r="AMV6" s="1195"/>
      <c r="AMW6" s="1195"/>
      <c r="AMX6" s="1195"/>
      <c r="AMY6" s="1195"/>
      <c r="AMZ6" s="1195"/>
      <c r="ANA6" s="1195"/>
      <c r="ANB6" s="1195"/>
      <c r="ANC6" s="1195"/>
      <c r="AND6" s="1195"/>
      <c r="ANE6" s="1195"/>
      <c r="ANF6" s="1195"/>
      <c r="ANG6" s="1195"/>
      <c r="ANH6" s="1195"/>
      <c r="ANI6" s="1195"/>
      <c r="ANJ6" s="1195"/>
      <c r="ANK6" s="1195"/>
      <c r="ANL6" s="1195"/>
      <c r="ANM6" s="1195"/>
      <c r="ANN6" s="1195"/>
      <c r="ANO6" s="1195"/>
      <c r="ANP6" s="1195"/>
      <c r="ANQ6" s="1195"/>
      <c r="ANR6" s="1195"/>
      <c r="ANS6" s="1195"/>
      <c r="ANT6" s="1195"/>
      <c r="ANU6" s="1195"/>
      <c r="ANV6" s="1195"/>
      <c r="ANW6" s="1195"/>
      <c r="ANX6" s="1195"/>
      <c r="ANY6" s="1195"/>
      <c r="ANZ6" s="1195"/>
      <c r="AOA6" s="1195"/>
      <c r="AOB6" s="1195"/>
      <c r="AOC6" s="1431" t="str">
        <f>Racks!$N$11</f>
        <v>MBL-050Row</v>
      </c>
      <c r="AOD6" s="1432"/>
      <c r="AOE6" s="1432"/>
      <c r="AOF6" s="1432"/>
      <c r="AOG6" s="1432"/>
      <c r="AOH6" s="1432"/>
      <c r="AOI6" s="1432"/>
      <c r="AOJ6" s="1432"/>
      <c r="AOK6" s="1432"/>
      <c r="AOL6" s="1432"/>
      <c r="AOM6" s="1432"/>
      <c r="AON6" s="1432"/>
      <c r="AOO6" s="1432"/>
      <c r="AOP6" s="1432"/>
      <c r="AOQ6" s="1432"/>
      <c r="AOR6" s="1432"/>
      <c r="AOS6" s="1452" t="s">
        <v>935</v>
      </c>
      <c r="AOT6" s="1438"/>
      <c r="AOU6" s="1438"/>
      <c r="AOV6" s="1438"/>
      <c r="AOW6" s="1438"/>
      <c r="AOX6" s="1438"/>
      <c r="AOY6" s="1438"/>
      <c r="AOZ6" s="1439"/>
      <c r="APA6" s="1195"/>
      <c r="APB6" s="1195"/>
      <c r="APC6" s="1195"/>
      <c r="APD6" s="1195"/>
      <c r="APE6" s="1195"/>
      <c r="APF6" s="1195"/>
      <c r="APG6" s="1195"/>
      <c r="APH6" s="1195"/>
      <c r="API6" s="1195"/>
      <c r="APJ6" s="1195"/>
      <c r="APK6" s="1195"/>
      <c r="APL6" s="1195"/>
      <c r="APM6" s="1195"/>
      <c r="APN6" s="1195"/>
      <c r="APO6" s="1195"/>
      <c r="APP6" s="1195"/>
      <c r="APQ6" s="1195"/>
      <c r="APR6" s="1195"/>
      <c r="APS6" s="1195"/>
      <c r="APT6" s="1195"/>
      <c r="APU6" s="1195"/>
      <c r="APV6" s="1195"/>
      <c r="APW6" s="1195"/>
      <c r="APX6" s="1195"/>
      <c r="APY6" s="1195"/>
      <c r="APZ6" s="1195"/>
      <c r="AQA6" s="1195"/>
      <c r="AQB6" s="1195"/>
      <c r="AQC6" s="1195"/>
      <c r="AQD6" s="1195"/>
      <c r="AQE6" s="1195"/>
      <c r="AQF6" s="1195"/>
      <c r="AQG6" s="1195"/>
      <c r="AQH6" s="1195"/>
      <c r="AQI6" s="1195"/>
      <c r="AQJ6" s="1195"/>
      <c r="AQK6" s="1195"/>
      <c r="AQL6" s="1195"/>
      <c r="AQM6" s="1195"/>
      <c r="AQN6" s="1195"/>
      <c r="AQO6" s="1195"/>
      <c r="AQP6" s="1195"/>
      <c r="AQQ6" s="1195"/>
      <c r="AQR6" s="1195"/>
      <c r="AQS6" s="1195"/>
      <c r="AQT6" s="1195"/>
      <c r="AQU6" s="1195"/>
      <c r="AQV6" s="1195"/>
      <c r="AQW6" s="1195"/>
      <c r="AQX6" s="1195"/>
      <c r="AQY6" s="1195"/>
      <c r="AQZ6" s="1195"/>
      <c r="ARA6" s="1195"/>
      <c r="ARB6" s="1195"/>
      <c r="ARC6" s="1195"/>
      <c r="ARD6" s="1195"/>
      <c r="ARE6" s="1195"/>
      <c r="ARF6" s="1195"/>
      <c r="ARH6" s="1195"/>
      <c r="ARI6" s="1195"/>
      <c r="ARJ6" s="1195"/>
      <c r="ARK6" s="1195"/>
      <c r="ARL6" s="1195"/>
      <c r="ARM6" s="1195"/>
      <c r="ARO6" s="1195"/>
      <c r="ARP6" s="1195"/>
      <c r="ARQ6" s="1195"/>
      <c r="ARR6" s="1195"/>
      <c r="ARS6" s="1195"/>
      <c r="ART6" s="1195"/>
      <c r="ARU6" s="1195"/>
      <c r="ARV6" s="1195"/>
      <c r="ARW6" s="1195"/>
      <c r="ARX6" s="1195"/>
      <c r="ARY6" s="1195"/>
      <c r="ARZ6" s="1195"/>
      <c r="ASA6" s="1195"/>
      <c r="ASB6" s="1195"/>
      <c r="ASC6" s="1195"/>
      <c r="ASD6" s="1364"/>
      <c r="ASE6" s="1195"/>
      <c r="ASF6" s="1195"/>
      <c r="ASG6" s="1431" t="s">
        <v>1218</v>
      </c>
      <c r="ASH6" s="1432"/>
      <c r="ASI6" s="1432"/>
      <c r="ASJ6" s="1432"/>
      <c r="ASK6" s="1432"/>
      <c r="ASL6" s="1432"/>
      <c r="ASM6" s="1432"/>
      <c r="ASN6" s="1432"/>
      <c r="ASO6" s="1432"/>
      <c r="ASP6" s="1432"/>
      <c r="ASQ6" s="1432"/>
      <c r="ASR6" s="1432"/>
      <c r="ASS6" s="1432"/>
      <c r="AST6" s="1432"/>
      <c r="ASU6" s="1432"/>
      <c r="ASV6" s="1432"/>
      <c r="ASW6" s="1452" t="str">
        <f>Inventory!$FG$7</f>
        <v>PRLGSB-001</v>
      </c>
      <c r="ASX6" s="1438"/>
      <c r="ASY6" s="1438"/>
      <c r="ASZ6" s="1438"/>
      <c r="ATA6" s="1438"/>
      <c r="ATB6" s="1438"/>
      <c r="ATC6" s="1438"/>
      <c r="ATD6" s="1439"/>
      <c r="ATE6" s="272"/>
      <c r="ATG6" s="1431" t="str">
        <f>Racks!$N$13</f>
        <v>MBL-090Row</v>
      </c>
      <c r="ATH6" s="1432"/>
      <c r="ATI6" s="1432"/>
      <c r="ATJ6" s="1432"/>
      <c r="ATK6" s="1432"/>
      <c r="ATL6" s="1432"/>
      <c r="ATM6" s="1432"/>
      <c r="ATN6" s="1432"/>
      <c r="ATO6" s="1432"/>
      <c r="ATP6" s="1432"/>
      <c r="ATQ6" s="1432"/>
      <c r="ATR6" s="1432"/>
      <c r="ATS6" s="1432"/>
      <c r="ATT6" s="1432"/>
      <c r="ATU6" s="1432"/>
      <c r="ATV6" s="1432"/>
      <c r="ATW6" s="1452" t="str">
        <f>Inventory!$FG$6</f>
        <v>PRLDiB-001</v>
      </c>
      <c r="ATX6" s="1438"/>
      <c r="ATY6" s="1438"/>
      <c r="ATZ6" s="1438"/>
      <c r="AUA6" s="1438"/>
      <c r="AUB6" s="1438"/>
      <c r="AUC6" s="1438"/>
      <c r="AUD6" s="1439"/>
      <c r="AUK6" s="1195"/>
      <c r="AUL6" s="1195"/>
      <c r="AUM6" s="1195"/>
      <c r="AUN6" s="1195"/>
      <c r="AUO6" s="1195"/>
      <c r="AUP6" s="1195"/>
      <c r="AUQ6" s="1195"/>
      <c r="AUR6" s="1195"/>
      <c r="AUS6" s="1195"/>
      <c r="AUT6" s="1195"/>
      <c r="AUU6" s="1195"/>
      <c r="AUV6" s="1195"/>
      <c r="AUW6" s="1195"/>
      <c r="AUX6" s="1195"/>
      <c r="AUY6" s="1195"/>
      <c r="AUZ6" s="1195"/>
      <c r="AVA6" s="1195"/>
      <c r="AVB6" s="1195"/>
      <c r="AVC6" s="1195"/>
      <c r="AVD6" s="1195"/>
      <c r="AVE6" s="1195"/>
      <c r="AVF6" s="1195"/>
      <c r="AVG6" s="1195"/>
      <c r="AVH6" s="1195"/>
      <c r="AVI6" s="1195"/>
      <c r="AVJ6" s="1195"/>
      <c r="AVK6" s="1195"/>
      <c r="AVL6" s="1195"/>
      <c r="AVM6" s="1195"/>
      <c r="AVN6" s="1195"/>
      <c r="AVO6" s="1195"/>
      <c r="BAW6" s="1431" t="str">
        <f>Racks!$N$13</f>
        <v>MBL-090Row</v>
      </c>
      <c r="BAX6" s="1432"/>
      <c r="BAY6" s="1432"/>
      <c r="BAZ6" s="1432"/>
      <c r="BBA6" s="1432"/>
      <c r="BBB6" s="1432"/>
      <c r="BBC6" s="1432"/>
      <c r="BBD6" s="1432"/>
      <c r="BBE6" s="1432"/>
      <c r="BBF6" s="1432"/>
      <c r="BBG6" s="1432"/>
      <c r="BBH6" s="1432"/>
      <c r="BBI6" s="1432"/>
      <c r="BBJ6" s="1432"/>
      <c r="BBK6" s="1432"/>
      <c r="BBL6" s="1432"/>
      <c r="BBM6" s="1452" t="s">
        <v>936</v>
      </c>
      <c r="BBN6" s="1438"/>
      <c r="BBO6" s="1438"/>
      <c r="BBP6" s="1438"/>
      <c r="BBQ6" s="1438"/>
      <c r="BBR6" s="1438"/>
      <c r="BBS6" s="1438"/>
      <c r="BBT6" s="1439"/>
      <c r="BFA6" s="1431" t="str">
        <f>Racks!$N$14</f>
        <v>HBL-020Row</v>
      </c>
      <c r="BFB6" s="1432"/>
      <c r="BFC6" s="1432"/>
      <c r="BFD6" s="1432"/>
      <c r="BFE6" s="1432"/>
      <c r="BFF6" s="1432"/>
      <c r="BFG6" s="1432"/>
      <c r="BFH6" s="1432"/>
      <c r="BFI6" s="1432"/>
      <c r="BFJ6" s="1432"/>
      <c r="BFK6" s="1432"/>
      <c r="BFL6" s="1432"/>
      <c r="BFM6" s="1432"/>
      <c r="BFN6" s="1432"/>
      <c r="BFO6" s="1432"/>
      <c r="BFP6" s="1432"/>
      <c r="BFQ6" s="1452" t="s">
        <v>937</v>
      </c>
      <c r="BFR6" s="1438"/>
      <c r="BFS6" s="1438"/>
      <c r="BFT6" s="1438"/>
      <c r="BFU6" s="1438"/>
      <c r="BFV6" s="1438"/>
      <c r="BFW6" s="1438"/>
      <c r="BFX6" s="1439"/>
      <c r="BNI6" s="1431" t="str">
        <f>Racks!$N$16</f>
        <v>HBL-060Row</v>
      </c>
      <c r="BNJ6" s="1432"/>
      <c r="BNK6" s="1432"/>
      <c r="BNL6" s="1432"/>
      <c r="BNM6" s="1432"/>
      <c r="BNN6" s="1432"/>
      <c r="BNO6" s="1432"/>
      <c r="BNP6" s="1432"/>
      <c r="BNQ6" s="1432"/>
      <c r="BNR6" s="1432"/>
      <c r="BNS6" s="1432"/>
      <c r="BNT6" s="1432"/>
      <c r="BNU6" s="1432"/>
      <c r="BNV6" s="1432"/>
      <c r="BNW6" s="1432"/>
      <c r="BNX6" s="1432"/>
      <c r="BNY6" s="1452" t="s">
        <v>938</v>
      </c>
      <c r="BNZ6" s="1438"/>
      <c r="BOA6" s="1438"/>
      <c r="BOB6" s="1438"/>
      <c r="BOC6" s="1438"/>
      <c r="BOD6" s="1438"/>
      <c r="BOE6" s="1438"/>
      <c r="BOF6" s="1439"/>
      <c r="BVQ6" s="1431" t="str">
        <f>Racks!$N$18</f>
        <v>HBL-100Row</v>
      </c>
      <c r="BVR6" s="1432"/>
      <c r="BVS6" s="1432"/>
      <c r="BVT6" s="1432"/>
      <c r="BVU6" s="1432"/>
      <c r="BVV6" s="1432"/>
      <c r="BVW6" s="1432"/>
      <c r="BVX6" s="1432"/>
      <c r="BVY6" s="1432"/>
      <c r="BVZ6" s="1432"/>
      <c r="BWA6" s="1432"/>
      <c r="BWB6" s="1432"/>
      <c r="BWC6" s="1432"/>
      <c r="BWD6" s="1432"/>
      <c r="BWE6" s="1432"/>
      <c r="BWF6" s="1433"/>
      <c r="BWG6" s="1437" t="s">
        <v>939</v>
      </c>
      <c r="BWH6" s="1438"/>
      <c r="BWI6" s="1438"/>
      <c r="BWJ6" s="1438"/>
      <c r="BWK6" s="1438"/>
      <c r="BWL6" s="1438"/>
      <c r="BWM6" s="1438"/>
      <c r="BWN6" s="1439"/>
      <c r="CDY6" s="1431" t="str">
        <f>Racks!$N$21</f>
        <v>HBL-140Row</v>
      </c>
      <c r="CDZ6" s="1432"/>
      <c r="CEA6" s="1432"/>
      <c r="CEB6" s="1432"/>
      <c r="CEC6" s="1432"/>
      <c r="CED6" s="1432"/>
      <c r="CEE6" s="1432"/>
      <c r="CEF6" s="1432"/>
      <c r="CEG6" s="1432"/>
      <c r="CEH6" s="1432"/>
      <c r="CEI6" s="1432"/>
      <c r="CEJ6" s="1432"/>
      <c r="CEK6" s="1432"/>
      <c r="CEL6" s="1432"/>
      <c r="CEM6" s="1432"/>
      <c r="CEN6" s="1433"/>
      <c r="CEO6" s="1437" t="s">
        <v>940</v>
      </c>
      <c r="CEP6" s="1438"/>
      <c r="CEQ6" s="1438"/>
      <c r="CER6" s="1438"/>
      <c r="CES6" s="1438"/>
      <c r="CET6" s="1438"/>
      <c r="CEU6" s="1438"/>
      <c r="CEV6" s="1439"/>
      <c r="CMG6" s="1431" t="str">
        <f>Racks!$N$23</f>
        <v>HBL-180Row</v>
      </c>
      <c r="CMH6" s="1432"/>
      <c r="CMI6" s="1432"/>
      <c r="CMJ6" s="1432"/>
      <c r="CMK6" s="1432"/>
      <c r="CML6" s="1432"/>
      <c r="CMM6" s="1432"/>
      <c r="CMN6" s="1432"/>
      <c r="CMO6" s="1432"/>
      <c r="CMP6" s="1432"/>
      <c r="CMQ6" s="1432"/>
      <c r="CMR6" s="1432"/>
      <c r="CMS6" s="1432"/>
      <c r="CMT6" s="1432"/>
      <c r="CMU6" s="1432"/>
      <c r="CMV6" s="1433"/>
      <c r="CMW6" s="1437" t="s">
        <v>941</v>
      </c>
      <c r="CMX6" s="1438"/>
      <c r="CMY6" s="1438"/>
      <c r="CMZ6" s="1438"/>
      <c r="CNA6" s="1438"/>
      <c r="CNB6" s="1438"/>
      <c r="CNC6" s="1438"/>
      <c r="CND6" s="1439"/>
      <c r="CQK6" s="1431" t="str">
        <f>Racks!$N$24</f>
        <v>HBL-210Row</v>
      </c>
      <c r="CQL6" s="1432"/>
      <c r="CQM6" s="1432"/>
      <c r="CQN6" s="1432"/>
      <c r="CQO6" s="1432"/>
      <c r="CQP6" s="1432"/>
      <c r="CQQ6" s="1432"/>
      <c r="CQR6" s="1432"/>
      <c r="CQS6" s="1432"/>
      <c r="CQT6" s="1432"/>
      <c r="CQU6" s="1432"/>
      <c r="CQV6" s="1432"/>
      <c r="CQW6" s="1432"/>
      <c r="CQX6" s="1432"/>
      <c r="CQY6" s="1432"/>
      <c r="CQZ6" s="1433"/>
      <c r="CRA6" s="1437" t="s">
        <v>942</v>
      </c>
      <c r="CRB6" s="1438"/>
      <c r="CRC6" s="1438"/>
      <c r="CRD6" s="1438"/>
      <c r="CRE6" s="1438"/>
      <c r="CRF6" s="1438"/>
      <c r="CRG6" s="1438"/>
      <c r="CRH6" s="1439"/>
      <c r="DJQ6" s="1431" t="str">
        <f>Racks!$N$29</f>
        <v>HEBT-021Row</v>
      </c>
      <c r="DJR6" s="1432"/>
      <c r="DJS6" s="1432"/>
      <c r="DJT6" s="1432"/>
      <c r="DJU6" s="1432"/>
      <c r="DJV6" s="1432"/>
      <c r="DJW6" s="1432"/>
      <c r="DJX6" s="1432"/>
      <c r="DJY6" s="1432"/>
      <c r="DJZ6" s="1432"/>
      <c r="DKA6" s="1432"/>
      <c r="DKB6" s="1432"/>
      <c r="DKC6" s="1432"/>
      <c r="DKD6" s="1432"/>
      <c r="DKE6" s="1432"/>
      <c r="DKF6" s="1521"/>
      <c r="DKG6" s="1452" t="s">
        <v>943</v>
      </c>
      <c r="DKH6" s="1438"/>
      <c r="DKI6" s="1438"/>
      <c r="DKJ6" s="1438"/>
      <c r="DKK6" s="1438"/>
      <c r="DKL6" s="1438"/>
      <c r="DKM6" s="1438"/>
      <c r="DKN6" s="1439"/>
      <c r="DNE6" s="413"/>
      <c r="DNF6" s="1195"/>
      <c r="DNG6" s="1195"/>
      <c r="DNH6" s="1195"/>
      <c r="DNI6" s="1195"/>
      <c r="DNJ6" s="1195"/>
      <c r="DNK6" s="1195"/>
      <c r="DNL6" s="1195"/>
      <c r="DNM6" s="1195"/>
      <c r="DNN6" s="271"/>
      <c r="ERJ6" s="1520" t="s">
        <v>1213</v>
      </c>
      <c r="ERK6" s="1520"/>
      <c r="ERL6" s="1520"/>
      <c r="ERM6" s="1520"/>
      <c r="ERN6" s="1520"/>
      <c r="ERO6" s="1520"/>
      <c r="ERP6" s="1520"/>
      <c r="ERQ6" s="1520"/>
      <c r="ERR6" s="1520"/>
      <c r="ERS6" s="1520"/>
      <c r="ERT6" s="1520"/>
      <c r="ERU6" s="1520"/>
      <c r="ERV6" s="1520"/>
      <c r="ERW6" s="1520"/>
      <c r="ERX6" s="1520"/>
      <c r="ERY6" s="1520"/>
      <c r="ERZ6" s="1520"/>
      <c r="ESA6" s="1520"/>
      <c r="ESB6" s="1520"/>
      <c r="ESC6" s="1520"/>
      <c r="ESD6" s="1520"/>
      <c r="ESE6" s="1520"/>
      <c r="ESF6" s="1520"/>
      <c r="ESG6" s="1520"/>
      <c r="ESH6" s="1520"/>
      <c r="ESI6" s="1520"/>
      <c r="ESJ6" s="1520"/>
      <c r="ESK6" s="1520"/>
      <c r="ESL6" s="1520"/>
      <c r="ESM6" s="1520"/>
      <c r="ESN6" s="1520"/>
      <c r="ESO6" s="1520"/>
      <c r="ESP6" s="1520"/>
      <c r="ESQ6" s="1520"/>
      <c r="ESR6" s="1520"/>
      <c r="ESS6" s="1520"/>
      <c r="EST6" s="1520"/>
      <c r="ESU6" s="1520"/>
      <c r="ESV6" s="1520"/>
      <c r="ESW6" s="1520"/>
      <c r="ESX6" s="1520"/>
      <c r="ESY6" s="1520"/>
      <c r="ESZ6" s="1520"/>
      <c r="ETA6" s="1520"/>
      <c r="ETB6" s="1520"/>
      <c r="ETC6" s="1520"/>
      <c r="ETD6" s="1520"/>
      <c r="ETE6" s="1520"/>
      <c r="ETF6" s="1520"/>
    </row>
    <row r="7" spans="2:3906" ht="15" customHeight="1" thickBot="1"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  <c r="S7" s="1519"/>
      <c r="T7" s="1519"/>
      <c r="U7" s="1519"/>
      <c r="V7" s="1519"/>
      <c r="W7" s="1519"/>
      <c r="X7" s="1519"/>
      <c r="Y7" s="1519"/>
      <c r="Z7" s="1519"/>
      <c r="AA7" s="1519"/>
      <c r="AB7" s="1519"/>
      <c r="AC7" s="1519"/>
      <c r="AD7" s="1519"/>
      <c r="AE7" s="1519"/>
      <c r="AF7" s="1519"/>
      <c r="AG7" s="1519"/>
      <c r="AH7" s="1519"/>
      <c r="AI7" s="1519"/>
      <c r="AJ7" s="1519"/>
      <c r="AK7" s="1519"/>
      <c r="AL7" s="1519"/>
      <c r="AM7" s="1519"/>
      <c r="AN7" s="1519"/>
      <c r="AO7" s="1519"/>
      <c r="AP7" s="1519"/>
      <c r="AQ7" s="1519"/>
      <c r="AR7" s="1519"/>
      <c r="AS7" s="1519"/>
      <c r="AT7" s="1519"/>
      <c r="AU7" s="1519"/>
      <c r="AV7" s="1519"/>
      <c r="AW7" s="1519"/>
      <c r="AX7" s="1519"/>
      <c r="CS7" s="1195"/>
      <c r="CT7" s="1195"/>
      <c r="CU7" s="1195"/>
      <c r="CV7" s="1195"/>
      <c r="CW7" s="1195"/>
      <c r="CX7" s="1195"/>
      <c r="CY7" s="1195"/>
      <c r="CZ7" s="1195"/>
      <c r="DA7" s="1195"/>
      <c r="DB7" s="1195"/>
      <c r="DC7" s="1195"/>
      <c r="DD7" s="1195"/>
      <c r="DE7" s="1195"/>
      <c r="DF7" s="1195"/>
      <c r="DG7" s="271"/>
      <c r="DH7" s="271"/>
      <c r="DY7" s="1434"/>
      <c r="DZ7" s="1435"/>
      <c r="EA7" s="1435"/>
      <c r="EB7" s="1435"/>
      <c r="EC7" s="1435"/>
      <c r="ED7" s="1435"/>
      <c r="EE7" s="1435"/>
      <c r="EF7" s="1435"/>
      <c r="EG7" s="1435"/>
      <c r="EH7" s="1435"/>
      <c r="EI7" s="1435"/>
      <c r="EJ7" s="1435"/>
      <c r="EK7" s="1435"/>
      <c r="EL7" s="1435"/>
      <c r="EM7" s="1435"/>
      <c r="EN7" s="1435"/>
      <c r="EO7" s="1452"/>
      <c r="EP7" s="1438"/>
      <c r="EQ7" s="1438"/>
      <c r="ER7" s="1438"/>
      <c r="ES7" s="1438"/>
      <c r="ET7" s="1438"/>
      <c r="EU7" s="1438"/>
      <c r="EV7" s="1439"/>
      <c r="FQ7" s="413"/>
      <c r="FR7" s="1195"/>
      <c r="FU7" s="1195"/>
      <c r="FV7" s="1195"/>
      <c r="FY7" s="1195"/>
      <c r="FZ7" s="271"/>
      <c r="NS7" s="1434"/>
      <c r="NT7" s="1435"/>
      <c r="NU7" s="1435"/>
      <c r="NV7" s="1435"/>
      <c r="NW7" s="1435"/>
      <c r="NX7" s="1435"/>
      <c r="NY7" s="1435"/>
      <c r="NZ7" s="1435"/>
      <c r="OA7" s="1435"/>
      <c r="OB7" s="1435"/>
      <c r="OC7" s="1435"/>
      <c r="OD7" s="1435"/>
      <c r="OE7" s="1435"/>
      <c r="OF7" s="1435"/>
      <c r="OG7" s="1435"/>
      <c r="OH7" s="1435"/>
      <c r="OI7" s="1452"/>
      <c r="OJ7" s="1438"/>
      <c r="OK7" s="1438"/>
      <c r="OL7" s="1438"/>
      <c r="OM7" s="1438"/>
      <c r="ON7" s="1438"/>
      <c r="OO7" s="1438"/>
      <c r="OP7" s="1439"/>
      <c r="SS7" s="1434"/>
      <c r="ST7" s="1435"/>
      <c r="SU7" s="1435"/>
      <c r="SV7" s="1435"/>
      <c r="SW7" s="1435"/>
      <c r="SX7" s="1435"/>
      <c r="SY7" s="1435"/>
      <c r="SZ7" s="1435"/>
      <c r="TA7" s="1435"/>
      <c r="TB7" s="1435"/>
      <c r="TC7" s="1435"/>
      <c r="TD7" s="1435"/>
      <c r="TE7" s="1435"/>
      <c r="TF7" s="1435"/>
      <c r="TG7" s="1435"/>
      <c r="TH7" s="1435"/>
      <c r="TI7" s="1452"/>
      <c r="TJ7" s="1438"/>
      <c r="TK7" s="1438"/>
      <c r="TL7" s="1438"/>
      <c r="TM7" s="1438"/>
      <c r="TN7" s="1438"/>
      <c r="TO7" s="1438"/>
      <c r="TP7" s="1439"/>
      <c r="WW7" s="1434"/>
      <c r="WX7" s="1435"/>
      <c r="WY7" s="1435"/>
      <c r="WZ7" s="1435"/>
      <c r="XA7" s="1435"/>
      <c r="XB7" s="1435"/>
      <c r="XC7" s="1435"/>
      <c r="XD7" s="1435"/>
      <c r="XE7" s="1435"/>
      <c r="XF7" s="1435"/>
      <c r="XG7" s="1435"/>
      <c r="XH7" s="1435"/>
      <c r="XI7" s="1435"/>
      <c r="XJ7" s="1435"/>
      <c r="XK7" s="1435"/>
      <c r="XL7" s="1435"/>
      <c r="XM7" s="1452"/>
      <c r="XN7" s="1438"/>
      <c r="XO7" s="1438"/>
      <c r="XP7" s="1438"/>
      <c r="XQ7" s="1438"/>
      <c r="XR7" s="1438"/>
      <c r="XS7" s="1438"/>
      <c r="XT7" s="1439"/>
      <c r="AFU7" s="1434"/>
      <c r="AFV7" s="1435"/>
      <c r="AFW7" s="1435"/>
      <c r="AFX7" s="1435"/>
      <c r="AFY7" s="1435"/>
      <c r="AFZ7" s="1435"/>
      <c r="AGA7" s="1435"/>
      <c r="AGB7" s="1435"/>
      <c r="AGC7" s="1435"/>
      <c r="AGD7" s="1435"/>
      <c r="AGE7" s="1435"/>
      <c r="AGF7" s="1435"/>
      <c r="AGG7" s="1435"/>
      <c r="AGH7" s="1435"/>
      <c r="AGI7" s="1435"/>
      <c r="AGJ7" s="1435"/>
      <c r="AGK7" s="1452"/>
      <c r="AGL7" s="1438"/>
      <c r="AGM7" s="1438"/>
      <c r="AGN7" s="1438"/>
      <c r="AGO7" s="1438"/>
      <c r="AGP7" s="1438"/>
      <c r="AGQ7" s="1438"/>
      <c r="AGR7" s="1439"/>
      <c r="AJG7" s="1195"/>
      <c r="AJH7" s="1195"/>
      <c r="AJI7" s="1195"/>
      <c r="AJJ7" s="1195"/>
      <c r="AJK7" s="1195"/>
      <c r="AJL7" s="1195"/>
      <c r="AJM7" s="1195"/>
      <c r="AJN7" s="1195"/>
      <c r="AJO7" s="1195"/>
      <c r="AJP7" s="1195"/>
      <c r="AJQ7" s="1195"/>
      <c r="AJR7" s="1195"/>
      <c r="AJS7" s="1195"/>
      <c r="AJT7" s="1195"/>
      <c r="AJU7" s="1195"/>
      <c r="AJV7" s="1195"/>
      <c r="AJW7" s="1195"/>
      <c r="AJX7" s="1195"/>
      <c r="AJY7" s="1195"/>
      <c r="AJZ7" s="1195"/>
      <c r="AKA7" s="1195"/>
      <c r="AKB7" s="1195"/>
      <c r="AKC7" s="1195"/>
      <c r="AKD7" s="1195"/>
      <c r="AKE7" s="1195"/>
      <c r="AKF7" s="1195"/>
      <c r="AKG7" s="1195"/>
      <c r="AKH7" s="1195"/>
      <c r="AKI7" s="1195"/>
      <c r="AKJ7" s="1195"/>
      <c r="AKK7" s="1195"/>
      <c r="AKL7" s="1195"/>
      <c r="AKM7" s="1195"/>
      <c r="AKN7" s="1195"/>
      <c r="AKO7" s="1195"/>
      <c r="AKP7" s="1195"/>
      <c r="AKQ7" s="1195"/>
      <c r="AKR7" s="1195"/>
      <c r="AKS7" s="1195"/>
      <c r="AKT7" s="1195"/>
      <c r="AKU7" s="1195"/>
      <c r="AKV7" s="1195"/>
      <c r="AKW7" s="1195"/>
      <c r="AKX7" s="1195"/>
      <c r="AKY7" s="1195"/>
      <c r="AKZ7" s="1195"/>
      <c r="ALA7" s="1195"/>
      <c r="ALB7" s="1195"/>
      <c r="ALC7" s="1195"/>
      <c r="ALD7" s="1195"/>
      <c r="ALE7" s="1195"/>
      <c r="ALF7" s="1195"/>
      <c r="ALG7" s="1195"/>
      <c r="ALH7" s="1195"/>
      <c r="ALI7" s="1195"/>
      <c r="ALJ7" s="1195"/>
      <c r="ALK7" s="1195"/>
      <c r="ALL7" s="1195"/>
      <c r="ALM7" s="1195"/>
      <c r="ALN7" s="1195"/>
      <c r="ALO7" s="1195"/>
      <c r="ALP7" s="1195"/>
      <c r="ALQ7" s="1195"/>
      <c r="ALR7" s="1195"/>
      <c r="ALS7" s="1195"/>
      <c r="ALT7" s="1195"/>
      <c r="ALU7" s="1195"/>
      <c r="ALV7" s="1195"/>
      <c r="ALW7" s="1195"/>
      <c r="ALX7" s="1195"/>
      <c r="ALY7" s="1195"/>
      <c r="ALZ7" s="1195"/>
      <c r="AMA7" s="1195"/>
      <c r="AMB7" s="1195"/>
      <c r="AMC7" s="1195"/>
      <c r="AMD7" s="1195"/>
      <c r="AME7" s="1195"/>
      <c r="AMF7" s="1195"/>
      <c r="AMG7" s="1195"/>
      <c r="AMH7" s="1195"/>
      <c r="AMI7" s="1195"/>
      <c r="AMJ7" s="1195"/>
      <c r="AMK7" s="1195"/>
      <c r="AML7" s="1195"/>
      <c r="AMM7" s="1195"/>
      <c r="AMN7" s="1195"/>
      <c r="AMO7" s="1195"/>
      <c r="AMP7" s="1195"/>
      <c r="AMQ7" s="1195"/>
      <c r="AMR7" s="1195"/>
      <c r="AMS7" s="1195"/>
      <c r="AMT7" s="1195"/>
      <c r="AMU7" s="1195"/>
      <c r="AMV7" s="1195"/>
      <c r="AMW7" s="1195"/>
      <c r="AMX7" s="1195"/>
      <c r="AMY7" s="1195"/>
      <c r="AMZ7" s="1195"/>
      <c r="ANA7" s="1195"/>
      <c r="ANB7" s="1195"/>
      <c r="ANC7" s="1195"/>
      <c r="AND7" s="1195"/>
      <c r="ANE7" s="1195"/>
      <c r="ANF7" s="1195"/>
      <c r="ANG7" s="1195"/>
      <c r="ANH7" s="1195"/>
      <c r="ANI7" s="1195"/>
      <c r="ANJ7" s="1195"/>
      <c r="ANK7" s="1195"/>
      <c r="ANL7" s="1195"/>
      <c r="ANM7" s="1195"/>
      <c r="ANN7" s="1195"/>
      <c r="ANO7" s="1195"/>
      <c r="ANP7" s="1195"/>
      <c r="ANQ7" s="1195"/>
      <c r="ANR7" s="1195"/>
      <c r="ANS7" s="1195"/>
      <c r="ANT7" s="1195"/>
      <c r="ANU7" s="1195"/>
      <c r="ANV7" s="1195"/>
      <c r="ANW7" s="1195"/>
      <c r="ANX7" s="1195"/>
      <c r="ANY7" s="1195"/>
      <c r="ANZ7" s="1195"/>
      <c r="AOA7" s="1195"/>
      <c r="AOB7" s="1195"/>
      <c r="AOC7" s="1434"/>
      <c r="AOD7" s="1435"/>
      <c r="AOE7" s="1435"/>
      <c r="AOF7" s="1435"/>
      <c r="AOG7" s="1435"/>
      <c r="AOH7" s="1435"/>
      <c r="AOI7" s="1435"/>
      <c r="AOJ7" s="1435"/>
      <c r="AOK7" s="1435"/>
      <c r="AOL7" s="1435"/>
      <c r="AOM7" s="1435"/>
      <c r="AON7" s="1435"/>
      <c r="AOO7" s="1435"/>
      <c r="AOP7" s="1435"/>
      <c r="AOQ7" s="1435"/>
      <c r="AOR7" s="1435"/>
      <c r="AOS7" s="1452"/>
      <c r="AOT7" s="1438"/>
      <c r="AOU7" s="1438"/>
      <c r="AOV7" s="1438"/>
      <c r="AOW7" s="1438"/>
      <c r="AOX7" s="1438"/>
      <c r="AOY7" s="1438"/>
      <c r="AOZ7" s="1439"/>
      <c r="APA7" s="1195"/>
      <c r="APB7" s="1195"/>
      <c r="APC7" s="1195"/>
      <c r="APD7" s="1195"/>
      <c r="APE7" s="1195"/>
      <c r="APF7" s="1195"/>
      <c r="APG7" s="1195"/>
      <c r="APH7" s="1195"/>
      <c r="API7" s="1195"/>
      <c r="APJ7" s="1195"/>
      <c r="APK7" s="1195"/>
      <c r="APL7" s="1195"/>
      <c r="APM7" s="1195"/>
      <c r="APN7" s="1195"/>
      <c r="APO7" s="1195"/>
      <c r="APP7" s="1195"/>
      <c r="APQ7" s="1195"/>
      <c r="APR7" s="1195"/>
      <c r="APS7" s="1195"/>
      <c r="APT7" s="1195"/>
      <c r="APU7" s="1195"/>
      <c r="APV7" s="1195"/>
      <c r="APW7" s="1195"/>
      <c r="APX7" s="1195"/>
      <c r="APY7" s="1195"/>
      <c r="APZ7" s="1195"/>
      <c r="AQA7" s="1195"/>
      <c r="AQB7" s="1195"/>
      <c r="AQC7" s="1195"/>
      <c r="AQD7" s="1195"/>
      <c r="AQE7" s="1195"/>
      <c r="AQF7" s="1195"/>
      <c r="AQG7" s="1195"/>
      <c r="AQH7" s="1195"/>
      <c r="AQI7" s="1195"/>
      <c r="AQJ7" s="1195"/>
      <c r="AQK7" s="1195"/>
      <c r="AQL7" s="1195"/>
      <c r="AQM7" s="1195"/>
      <c r="AQN7" s="1195"/>
      <c r="AQO7" s="1195"/>
      <c r="AQP7" s="1195"/>
      <c r="AQQ7" s="1195"/>
      <c r="AQR7" s="1195"/>
      <c r="AQS7" s="1195"/>
      <c r="AQT7" s="1195"/>
      <c r="AQU7" s="1195"/>
      <c r="AQV7" s="1195"/>
      <c r="AQW7" s="1195"/>
      <c r="AQX7" s="1195"/>
      <c r="AQY7" s="1195"/>
      <c r="AQZ7" s="1195"/>
      <c r="ARA7" s="1464" t="s">
        <v>1235</v>
      </c>
      <c r="ARB7" s="1464"/>
      <c r="ARC7" s="1464"/>
      <c r="ARD7" s="1464"/>
      <c r="ARE7" s="1464"/>
      <c r="ARF7" s="1195"/>
      <c r="ARG7" s="1454" t="s">
        <v>1132</v>
      </c>
      <c r="ARH7" s="1454"/>
      <c r="ARI7" s="1454"/>
      <c r="ARJ7" s="1454"/>
      <c r="ARK7" s="1454"/>
      <c r="ARL7" s="1454"/>
      <c r="ARM7" s="1454"/>
      <c r="ARN7" s="1454"/>
      <c r="ARO7" s="1454"/>
      <c r="ARP7" s="1454"/>
      <c r="ARQ7" s="1454"/>
      <c r="ARR7" s="1454"/>
      <c r="ARS7" s="1454"/>
      <c r="ART7" s="1454"/>
      <c r="ARU7" s="1454"/>
      <c r="ARV7" s="1454"/>
      <c r="ARW7" s="1454"/>
      <c r="ARX7" s="1454"/>
      <c r="ARY7" s="1454"/>
      <c r="ARZ7" s="1454"/>
      <c r="ASA7" s="1454"/>
      <c r="ASB7" s="1454"/>
      <c r="ASC7" s="1195"/>
      <c r="ASD7" s="1364"/>
      <c r="ASE7" s="1195"/>
      <c r="ASF7" s="1195"/>
      <c r="ASG7" s="1434"/>
      <c r="ASH7" s="1435"/>
      <c r="ASI7" s="1435"/>
      <c r="ASJ7" s="1435"/>
      <c r="ASK7" s="1435"/>
      <c r="ASL7" s="1435"/>
      <c r="ASM7" s="1435"/>
      <c r="ASN7" s="1435"/>
      <c r="ASO7" s="1435"/>
      <c r="ASP7" s="1435"/>
      <c r="ASQ7" s="1435"/>
      <c r="ASR7" s="1435"/>
      <c r="ASS7" s="1435"/>
      <c r="AST7" s="1435"/>
      <c r="ASU7" s="1435"/>
      <c r="ASV7" s="1435"/>
      <c r="ASW7" s="1452"/>
      <c r="ASX7" s="1438"/>
      <c r="ASY7" s="1438"/>
      <c r="ASZ7" s="1438"/>
      <c r="ATA7" s="1438"/>
      <c r="ATB7" s="1438"/>
      <c r="ATC7" s="1438"/>
      <c r="ATD7" s="1439"/>
      <c r="ATE7" s="272"/>
      <c r="ATG7" s="1434"/>
      <c r="ATH7" s="1435"/>
      <c r="ATI7" s="1435"/>
      <c r="ATJ7" s="1435"/>
      <c r="ATK7" s="1435"/>
      <c r="ATL7" s="1435"/>
      <c r="ATM7" s="1435"/>
      <c r="ATN7" s="1435"/>
      <c r="ATO7" s="1435"/>
      <c r="ATP7" s="1435"/>
      <c r="ATQ7" s="1435"/>
      <c r="ATR7" s="1435"/>
      <c r="ATS7" s="1435"/>
      <c r="ATT7" s="1435"/>
      <c r="ATU7" s="1435"/>
      <c r="ATV7" s="1435"/>
      <c r="ATW7" s="1452"/>
      <c r="ATX7" s="1438"/>
      <c r="ATY7" s="1438"/>
      <c r="ATZ7" s="1438"/>
      <c r="AUA7" s="1438"/>
      <c r="AUB7" s="1438"/>
      <c r="AUC7" s="1438"/>
      <c r="AUD7" s="1439"/>
      <c r="AUK7" s="1195"/>
      <c r="AUL7" s="1195"/>
      <c r="AUM7" s="1195"/>
      <c r="AUN7" s="1195"/>
      <c r="AUO7" s="1195"/>
      <c r="AUP7" s="1195"/>
      <c r="AUQ7" s="1454" t="s">
        <v>1240</v>
      </c>
      <c r="AUR7" s="1454"/>
      <c r="AUS7" s="1454"/>
      <c r="AUT7" s="1454"/>
      <c r="AUU7" s="1454"/>
      <c r="AUV7" s="1454"/>
      <c r="AUW7" s="1454"/>
      <c r="AUX7" s="1454"/>
      <c r="AUY7" s="1454"/>
      <c r="AUZ7" s="1454"/>
      <c r="AVA7" s="1454"/>
      <c r="AVB7" s="1454"/>
      <c r="AVC7" s="1454"/>
      <c r="AVD7" s="1454"/>
      <c r="AVE7" s="1454"/>
      <c r="AVF7" s="1454"/>
      <c r="AVG7" s="1454"/>
      <c r="AVH7" s="1454"/>
      <c r="AVI7" s="1454"/>
      <c r="AVJ7" s="1454"/>
      <c r="AVK7" s="1454"/>
      <c r="AVL7" s="1454"/>
      <c r="BAW7" s="1434"/>
      <c r="BAX7" s="1435"/>
      <c r="BAY7" s="1435"/>
      <c r="BAZ7" s="1435"/>
      <c r="BBA7" s="1435"/>
      <c r="BBB7" s="1435"/>
      <c r="BBC7" s="1435"/>
      <c r="BBD7" s="1435"/>
      <c r="BBE7" s="1435"/>
      <c r="BBF7" s="1435"/>
      <c r="BBG7" s="1435"/>
      <c r="BBH7" s="1435"/>
      <c r="BBI7" s="1435"/>
      <c r="BBJ7" s="1435"/>
      <c r="BBK7" s="1435"/>
      <c r="BBL7" s="1435"/>
      <c r="BBM7" s="1452"/>
      <c r="BBN7" s="1438"/>
      <c r="BBO7" s="1438"/>
      <c r="BBP7" s="1438"/>
      <c r="BBQ7" s="1438"/>
      <c r="BBR7" s="1438"/>
      <c r="BBS7" s="1438"/>
      <c r="BBT7" s="1439"/>
      <c r="BFA7" s="1434"/>
      <c r="BFB7" s="1435"/>
      <c r="BFC7" s="1435"/>
      <c r="BFD7" s="1435"/>
      <c r="BFE7" s="1435"/>
      <c r="BFF7" s="1435"/>
      <c r="BFG7" s="1435"/>
      <c r="BFH7" s="1435"/>
      <c r="BFI7" s="1435"/>
      <c r="BFJ7" s="1435"/>
      <c r="BFK7" s="1435"/>
      <c r="BFL7" s="1435"/>
      <c r="BFM7" s="1435"/>
      <c r="BFN7" s="1435"/>
      <c r="BFO7" s="1435"/>
      <c r="BFP7" s="1435"/>
      <c r="BFQ7" s="1452"/>
      <c r="BFR7" s="1438"/>
      <c r="BFS7" s="1438"/>
      <c r="BFT7" s="1438"/>
      <c r="BFU7" s="1438"/>
      <c r="BFV7" s="1438"/>
      <c r="BFW7" s="1438"/>
      <c r="BFX7" s="1439"/>
      <c r="BNI7" s="1434"/>
      <c r="BNJ7" s="1435"/>
      <c r="BNK7" s="1435"/>
      <c r="BNL7" s="1435"/>
      <c r="BNM7" s="1435"/>
      <c r="BNN7" s="1435"/>
      <c r="BNO7" s="1435"/>
      <c r="BNP7" s="1435"/>
      <c r="BNQ7" s="1435"/>
      <c r="BNR7" s="1435"/>
      <c r="BNS7" s="1435"/>
      <c r="BNT7" s="1435"/>
      <c r="BNU7" s="1435"/>
      <c r="BNV7" s="1435"/>
      <c r="BNW7" s="1435"/>
      <c r="BNX7" s="1435"/>
      <c r="BNY7" s="1452"/>
      <c r="BNZ7" s="1438"/>
      <c r="BOA7" s="1438"/>
      <c r="BOB7" s="1438"/>
      <c r="BOC7" s="1438"/>
      <c r="BOD7" s="1438"/>
      <c r="BOE7" s="1438"/>
      <c r="BOF7" s="1439"/>
      <c r="BVQ7" s="1434"/>
      <c r="BVR7" s="1435"/>
      <c r="BVS7" s="1435"/>
      <c r="BVT7" s="1435"/>
      <c r="BVU7" s="1435"/>
      <c r="BVV7" s="1435"/>
      <c r="BVW7" s="1435"/>
      <c r="BVX7" s="1435"/>
      <c r="BVY7" s="1435"/>
      <c r="BVZ7" s="1435"/>
      <c r="BWA7" s="1435"/>
      <c r="BWB7" s="1435"/>
      <c r="BWC7" s="1435"/>
      <c r="BWD7" s="1435"/>
      <c r="BWE7" s="1435"/>
      <c r="BWF7" s="1436"/>
      <c r="BWG7" s="1437"/>
      <c r="BWH7" s="1438"/>
      <c r="BWI7" s="1438"/>
      <c r="BWJ7" s="1438"/>
      <c r="BWK7" s="1438"/>
      <c r="BWL7" s="1438"/>
      <c r="BWM7" s="1438"/>
      <c r="BWN7" s="1439"/>
      <c r="CDY7" s="1434"/>
      <c r="CDZ7" s="1435"/>
      <c r="CEA7" s="1435"/>
      <c r="CEB7" s="1435"/>
      <c r="CEC7" s="1435"/>
      <c r="CED7" s="1435"/>
      <c r="CEE7" s="1435"/>
      <c r="CEF7" s="1435"/>
      <c r="CEG7" s="1435"/>
      <c r="CEH7" s="1435"/>
      <c r="CEI7" s="1435"/>
      <c r="CEJ7" s="1435"/>
      <c r="CEK7" s="1435"/>
      <c r="CEL7" s="1435"/>
      <c r="CEM7" s="1435"/>
      <c r="CEN7" s="1436"/>
      <c r="CEO7" s="1437"/>
      <c r="CEP7" s="1438"/>
      <c r="CEQ7" s="1438"/>
      <c r="CER7" s="1438"/>
      <c r="CES7" s="1438"/>
      <c r="CET7" s="1438"/>
      <c r="CEU7" s="1438"/>
      <c r="CEV7" s="1439"/>
      <c r="CMG7" s="1434"/>
      <c r="CMH7" s="1435"/>
      <c r="CMI7" s="1435"/>
      <c r="CMJ7" s="1435"/>
      <c r="CMK7" s="1435"/>
      <c r="CML7" s="1435"/>
      <c r="CMM7" s="1435"/>
      <c r="CMN7" s="1435"/>
      <c r="CMO7" s="1435"/>
      <c r="CMP7" s="1435"/>
      <c r="CMQ7" s="1435"/>
      <c r="CMR7" s="1435"/>
      <c r="CMS7" s="1435"/>
      <c r="CMT7" s="1435"/>
      <c r="CMU7" s="1435"/>
      <c r="CMV7" s="1436"/>
      <c r="CMW7" s="1437"/>
      <c r="CMX7" s="1438"/>
      <c r="CMY7" s="1438"/>
      <c r="CMZ7" s="1438"/>
      <c r="CNA7" s="1438"/>
      <c r="CNB7" s="1438"/>
      <c r="CNC7" s="1438"/>
      <c r="CND7" s="1439"/>
      <c r="CQK7" s="1434"/>
      <c r="CQL7" s="1435"/>
      <c r="CQM7" s="1435"/>
      <c r="CQN7" s="1435"/>
      <c r="CQO7" s="1435"/>
      <c r="CQP7" s="1435"/>
      <c r="CQQ7" s="1435"/>
      <c r="CQR7" s="1435"/>
      <c r="CQS7" s="1435"/>
      <c r="CQT7" s="1435"/>
      <c r="CQU7" s="1435"/>
      <c r="CQV7" s="1435"/>
      <c r="CQW7" s="1435"/>
      <c r="CQX7" s="1435"/>
      <c r="CQY7" s="1435"/>
      <c r="CQZ7" s="1436"/>
      <c r="CRA7" s="1437"/>
      <c r="CRB7" s="1438"/>
      <c r="CRC7" s="1438"/>
      <c r="CRD7" s="1438"/>
      <c r="CRE7" s="1438"/>
      <c r="CRF7" s="1438"/>
      <c r="CRG7" s="1438"/>
      <c r="CRH7" s="1439"/>
      <c r="DJQ7" s="1434"/>
      <c r="DJR7" s="1435"/>
      <c r="DJS7" s="1435"/>
      <c r="DJT7" s="1435"/>
      <c r="DJU7" s="1435"/>
      <c r="DJV7" s="1435"/>
      <c r="DJW7" s="1435"/>
      <c r="DJX7" s="1435"/>
      <c r="DJY7" s="1435"/>
      <c r="DJZ7" s="1435"/>
      <c r="DKA7" s="1435"/>
      <c r="DKB7" s="1435"/>
      <c r="DKC7" s="1435"/>
      <c r="DKD7" s="1435"/>
      <c r="DKE7" s="1435"/>
      <c r="DKF7" s="1522"/>
      <c r="DKG7" s="1452"/>
      <c r="DKH7" s="1438"/>
      <c r="DKI7" s="1438"/>
      <c r="DKJ7" s="1438"/>
      <c r="DKK7" s="1438"/>
      <c r="DKL7" s="1438"/>
      <c r="DKM7" s="1438"/>
      <c r="DKN7" s="1439"/>
      <c r="DNE7" s="413"/>
      <c r="DNF7" s="1195"/>
      <c r="DNG7" s="1195"/>
      <c r="DNH7" s="1195"/>
      <c r="DNI7" s="1195"/>
      <c r="DNJ7" s="1195"/>
      <c r="DNK7" s="1195"/>
      <c r="DNL7" s="1195"/>
      <c r="DNM7" s="1195"/>
      <c r="DNN7" s="271"/>
      <c r="ERJ7" s="1520"/>
      <c r="ERK7" s="1520"/>
      <c r="ERL7" s="1520"/>
      <c r="ERM7" s="1520"/>
      <c r="ERN7" s="1520"/>
      <c r="ERO7" s="1520"/>
      <c r="ERP7" s="1520"/>
      <c r="ERQ7" s="1520"/>
      <c r="ERR7" s="1520"/>
      <c r="ERS7" s="1520"/>
      <c r="ERT7" s="1520"/>
      <c r="ERU7" s="1520"/>
      <c r="ERV7" s="1520"/>
      <c r="ERW7" s="1520"/>
      <c r="ERX7" s="1520"/>
      <c r="ERY7" s="1520"/>
      <c r="ERZ7" s="1520"/>
      <c r="ESA7" s="1520"/>
      <c r="ESB7" s="1520"/>
      <c r="ESC7" s="1520"/>
      <c r="ESD7" s="1520"/>
      <c r="ESE7" s="1520"/>
      <c r="ESF7" s="1520"/>
      <c r="ESG7" s="1520"/>
      <c r="ESH7" s="1520"/>
      <c r="ESI7" s="1520"/>
      <c r="ESJ7" s="1520"/>
      <c r="ESK7" s="1520"/>
      <c r="ESL7" s="1520"/>
      <c r="ESM7" s="1520"/>
      <c r="ESN7" s="1520"/>
      <c r="ESO7" s="1520"/>
      <c r="ESP7" s="1520"/>
      <c r="ESQ7" s="1520"/>
      <c r="ESR7" s="1520"/>
      <c r="ESS7" s="1520"/>
      <c r="EST7" s="1520"/>
      <c r="ESU7" s="1520"/>
      <c r="ESV7" s="1520"/>
      <c r="ESW7" s="1520"/>
      <c r="ESX7" s="1520"/>
      <c r="ESY7" s="1520"/>
      <c r="ESZ7" s="1520"/>
      <c r="ETA7" s="1520"/>
      <c r="ETB7" s="1520"/>
      <c r="ETC7" s="1520"/>
      <c r="ETD7" s="1520"/>
      <c r="ETE7" s="1520"/>
      <c r="ETF7" s="1520"/>
    </row>
    <row r="8" spans="2:3906" ht="15" customHeight="1" thickBot="1"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  <c r="S8" s="1519"/>
      <c r="T8" s="1519"/>
      <c r="U8" s="1519"/>
      <c r="V8" s="1519"/>
      <c r="W8" s="1519"/>
      <c r="X8" s="1519"/>
      <c r="Y8" s="1519"/>
      <c r="Z8" s="1519"/>
      <c r="AA8" s="1519"/>
      <c r="AB8" s="1519"/>
      <c r="AC8" s="1519"/>
      <c r="AD8" s="1519"/>
      <c r="AE8" s="1519"/>
      <c r="AF8" s="1519"/>
      <c r="AG8" s="1519"/>
      <c r="AH8" s="1519"/>
      <c r="AI8" s="1519"/>
      <c r="AJ8" s="1519"/>
      <c r="AK8" s="1519"/>
      <c r="AL8" s="1519"/>
      <c r="AM8" s="1519"/>
      <c r="AN8" s="1519"/>
      <c r="AO8" s="1519"/>
      <c r="AP8" s="1519"/>
      <c r="AQ8" s="1519"/>
      <c r="AR8" s="1519"/>
      <c r="AS8" s="1519"/>
      <c r="AT8" s="1519"/>
      <c r="AU8" s="1519"/>
      <c r="AV8" s="1519"/>
      <c r="AW8" s="1519"/>
      <c r="AX8" s="1519"/>
      <c r="CS8" s="1195"/>
      <c r="CT8" s="1195"/>
      <c r="CU8" s="1195"/>
      <c r="CV8" s="1195"/>
      <c r="CW8" s="1195"/>
      <c r="CX8" s="1195"/>
      <c r="CY8" s="1195"/>
      <c r="CZ8" s="1195"/>
      <c r="DA8" s="1195"/>
      <c r="DB8" s="1195"/>
      <c r="DC8" s="1195"/>
      <c r="DD8" s="1195"/>
      <c r="DE8" s="1195"/>
      <c r="DF8" s="1195"/>
      <c r="DG8" s="271"/>
      <c r="DH8" s="271"/>
      <c r="DY8" s="1434"/>
      <c r="DZ8" s="1435"/>
      <c r="EA8" s="1435"/>
      <c r="EB8" s="1435"/>
      <c r="EC8" s="1435"/>
      <c r="ED8" s="1435"/>
      <c r="EE8" s="1435"/>
      <c r="EF8" s="1435"/>
      <c r="EG8" s="1435"/>
      <c r="EH8" s="1435"/>
      <c r="EI8" s="1435"/>
      <c r="EJ8" s="1435"/>
      <c r="EK8" s="1435"/>
      <c r="EL8" s="1435"/>
      <c r="EM8" s="1435"/>
      <c r="EN8" s="1435"/>
      <c r="EO8" s="1452"/>
      <c r="EP8" s="1438"/>
      <c r="EQ8" s="1438"/>
      <c r="ER8" s="1438"/>
      <c r="ES8" s="1438"/>
      <c r="ET8" s="1438"/>
      <c r="EU8" s="1438"/>
      <c r="EV8" s="1439"/>
      <c r="FQ8" s="413"/>
      <c r="FR8" s="1195"/>
      <c r="FU8" s="1195"/>
      <c r="FV8" s="1195"/>
      <c r="FY8" s="1195"/>
      <c r="FZ8" s="271"/>
      <c r="NS8" s="1434"/>
      <c r="NT8" s="1435"/>
      <c r="NU8" s="1435"/>
      <c r="NV8" s="1435"/>
      <c r="NW8" s="1435"/>
      <c r="NX8" s="1435"/>
      <c r="NY8" s="1435"/>
      <c r="NZ8" s="1435"/>
      <c r="OA8" s="1435"/>
      <c r="OB8" s="1435"/>
      <c r="OC8" s="1435"/>
      <c r="OD8" s="1435"/>
      <c r="OE8" s="1435"/>
      <c r="OF8" s="1435"/>
      <c r="OG8" s="1435"/>
      <c r="OH8" s="1435"/>
      <c r="OI8" s="1452"/>
      <c r="OJ8" s="1438"/>
      <c r="OK8" s="1438"/>
      <c r="OL8" s="1438"/>
      <c r="OM8" s="1438"/>
      <c r="ON8" s="1438"/>
      <c r="OO8" s="1438"/>
      <c r="OP8" s="1439"/>
      <c r="SS8" s="1434"/>
      <c r="ST8" s="1435"/>
      <c r="SU8" s="1435"/>
      <c r="SV8" s="1435"/>
      <c r="SW8" s="1435"/>
      <c r="SX8" s="1435"/>
      <c r="SY8" s="1435"/>
      <c r="SZ8" s="1435"/>
      <c r="TA8" s="1435"/>
      <c r="TB8" s="1435"/>
      <c r="TC8" s="1435"/>
      <c r="TD8" s="1435"/>
      <c r="TE8" s="1435"/>
      <c r="TF8" s="1435"/>
      <c r="TG8" s="1435"/>
      <c r="TH8" s="1435"/>
      <c r="TI8" s="1452"/>
      <c r="TJ8" s="1438"/>
      <c r="TK8" s="1438"/>
      <c r="TL8" s="1438"/>
      <c r="TM8" s="1438"/>
      <c r="TN8" s="1438"/>
      <c r="TO8" s="1438"/>
      <c r="TP8" s="1439"/>
      <c r="WW8" s="1434"/>
      <c r="WX8" s="1435"/>
      <c r="WY8" s="1435"/>
      <c r="WZ8" s="1435"/>
      <c r="XA8" s="1435"/>
      <c r="XB8" s="1435"/>
      <c r="XC8" s="1435"/>
      <c r="XD8" s="1435"/>
      <c r="XE8" s="1435"/>
      <c r="XF8" s="1435"/>
      <c r="XG8" s="1435"/>
      <c r="XH8" s="1435"/>
      <c r="XI8" s="1435"/>
      <c r="XJ8" s="1435"/>
      <c r="XK8" s="1435"/>
      <c r="XL8" s="1435"/>
      <c r="XM8" s="1452"/>
      <c r="XN8" s="1438"/>
      <c r="XO8" s="1438"/>
      <c r="XP8" s="1438"/>
      <c r="XQ8" s="1438"/>
      <c r="XR8" s="1438"/>
      <c r="XS8" s="1438"/>
      <c r="XT8" s="1439"/>
      <c r="AFU8" s="1434"/>
      <c r="AFV8" s="1435"/>
      <c r="AFW8" s="1435"/>
      <c r="AFX8" s="1435"/>
      <c r="AFY8" s="1435"/>
      <c r="AFZ8" s="1435"/>
      <c r="AGA8" s="1435"/>
      <c r="AGB8" s="1435"/>
      <c r="AGC8" s="1435"/>
      <c r="AGD8" s="1435"/>
      <c r="AGE8" s="1435"/>
      <c r="AGF8" s="1435"/>
      <c r="AGG8" s="1435"/>
      <c r="AGH8" s="1435"/>
      <c r="AGI8" s="1435"/>
      <c r="AGJ8" s="1435"/>
      <c r="AGK8" s="1452"/>
      <c r="AGL8" s="1438"/>
      <c r="AGM8" s="1438"/>
      <c r="AGN8" s="1438"/>
      <c r="AGO8" s="1438"/>
      <c r="AGP8" s="1438"/>
      <c r="AGQ8" s="1438"/>
      <c r="AGR8" s="1439"/>
      <c r="AJG8" s="1195"/>
      <c r="AJH8" s="1195"/>
      <c r="AJI8" s="1195"/>
      <c r="AJJ8" s="1195"/>
      <c r="AJK8" s="1195"/>
      <c r="AJL8" s="1195"/>
      <c r="AJM8" s="1195"/>
      <c r="AJN8" s="1195"/>
      <c r="AJO8" s="1195"/>
      <c r="AJP8" s="1195"/>
      <c r="AJQ8" s="1195"/>
      <c r="AJR8" s="1195"/>
      <c r="AJS8" s="1195"/>
      <c r="AJT8" s="1195"/>
      <c r="AJU8" s="1195"/>
      <c r="AJV8" s="1195"/>
      <c r="AJW8" s="1195"/>
      <c r="AJX8" s="1195"/>
      <c r="AJY8" s="1195"/>
      <c r="AJZ8" s="1195"/>
      <c r="AKA8" s="1195"/>
      <c r="AKB8" s="1195"/>
      <c r="AKC8" s="1195"/>
      <c r="AKD8" s="1195"/>
      <c r="AKE8" s="1195"/>
      <c r="AKF8" s="1195"/>
      <c r="AKG8" s="1195"/>
      <c r="AKH8" s="1195"/>
      <c r="AKI8" s="1195"/>
      <c r="AKJ8" s="1195"/>
      <c r="AKK8" s="1195"/>
      <c r="AKL8" s="1195"/>
      <c r="AKM8" s="1195"/>
      <c r="AKN8" s="1195"/>
      <c r="AKO8" s="1195"/>
      <c r="AKP8" s="1195"/>
      <c r="AKQ8" s="1195"/>
      <c r="AKR8" s="1195"/>
      <c r="AKS8" s="1195"/>
      <c r="AKT8" s="1195"/>
      <c r="AKU8" s="1195"/>
      <c r="AKV8" s="1195"/>
      <c r="AKW8" s="1195"/>
      <c r="AKX8" s="1195"/>
      <c r="AKY8" s="1195"/>
      <c r="AKZ8" s="1195"/>
      <c r="ALA8" s="1195"/>
      <c r="ALB8" s="1195"/>
      <c r="ALC8" s="1195"/>
      <c r="ALD8" s="1195"/>
      <c r="ALE8" s="1195"/>
      <c r="ALF8" s="1195"/>
      <c r="ALG8" s="1195"/>
      <c r="ALH8" s="1195"/>
      <c r="ALI8" s="1195"/>
      <c r="ALJ8" s="1195"/>
      <c r="ALK8" s="1195"/>
      <c r="ALL8" s="1195"/>
      <c r="ALM8" s="1195"/>
      <c r="ALN8" s="1195"/>
      <c r="ALO8" s="1195"/>
      <c r="ALP8" s="1195"/>
      <c r="ALQ8" s="1195"/>
      <c r="ALR8" s="1195"/>
      <c r="ALS8" s="1195"/>
      <c r="ALT8" s="1195"/>
      <c r="ALU8" s="1195"/>
      <c r="ALV8" s="1195"/>
      <c r="ALW8" s="1195"/>
      <c r="ALX8" s="1195"/>
      <c r="ALY8" s="1195"/>
      <c r="ALZ8" s="1195"/>
      <c r="AMA8" s="1195"/>
      <c r="AMB8" s="1195"/>
      <c r="AMC8" s="1195"/>
      <c r="AMD8" s="1195"/>
      <c r="AME8" s="1195"/>
      <c r="AMF8" s="1195"/>
      <c r="AMG8" s="1195"/>
      <c r="AMH8" s="1195"/>
      <c r="AMI8" s="1195"/>
      <c r="AMJ8" s="1195"/>
      <c r="AMK8" s="1195"/>
      <c r="AML8" s="1195"/>
      <c r="AMM8" s="1195"/>
      <c r="AMN8" s="1195"/>
      <c r="AMO8" s="1195"/>
      <c r="AMP8" s="1195"/>
      <c r="AMQ8" s="1195"/>
      <c r="AMR8" s="1195"/>
      <c r="AMS8" s="1195"/>
      <c r="AMT8" s="1195"/>
      <c r="AMU8" s="1195"/>
      <c r="AMV8" s="1195"/>
      <c r="AMW8" s="1195"/>
      <c r="AMX8" s="1195"/>
      <c r="AMY8" s="1195"/>
      <c r="AMZ8" s="1195"/>
      <c r="ANA8" s="1195"/>
      <c r="ANB8" s="1195"/>
      <c r="ANC8" s="1195"/>
      <c r="AND8" s="1195"/>
      <c r="ANE8" s="1195"/>
      <c r="ANF8" s="1195"/>
      <c r="ANG8" s="1195"/>
      <c r="ANH8" s="1195"/>
      <c r="ANI8" s="1195"/>
      <c r="ANJ8" s="1195"/>
      <c r="ANK8" s="1195"/>
      <c r="ANL8" s="1195"/>
      <c r="ANM8" s="1195"/>
      <c r="ANN8" s="1195"/>
      <c r="ANO8" s="1195"/>
      <c r="ANP8" s="1195"/>
      <c r="ANQ8" s="1195"/>
      <c r="ANR8" s="1195"/>
      <c r="ANS8" s="1195"/>
      <c r="ANT8" s="1195"/>
      <c r="ANU8" s="1195"/>
      <c r="ANV8" s="1195"/>
      <c r="ANW8" s="1195"/>
      <c r="ANX8" s="1195"/>
      <c r="ANY8" s="1195"/>
      <c r="ANZ8" s="1195"/>
      <c r="AOA8" s="1195"/>
      <c r="AOB8" s="1195"/>
      <c r="AOC8" s="1434"/>
      <c r="AOD8" s="1435"/>
      <c r="AOE8" s="1435"/>
      <c r="AOF8" s="1435"/>
      <c r="AOG8" s="1435"/>
      <c r="AOH8" s="1435"/>
      <c r="AOI8" s="1435"/>
      <c r="AOJ8" s="1435"/>
      <c r="AOK8" s="1435"/>
      <c r="AOL8" s="1435"/>
      <c r="AOM8" s="1435"/>
      <c r="AON8" s="1435"/>
      <c r="AOO8" s="1435"/>
      <c r="AOP8" s="1435"/>
      <c r="AOQ8" s="1435"/>
      <c r="AOR8" s="1435"/>
      <c r="AOS8" s="1452"/>
      <c r="AOT8" s="1438"/>
      <c r="AOU8" s="1438"/>
      <c r="AOV8" s="1438"/>
      <c r="AOW8" s="1438"/>
      <c r="AOX8" s="1438"/>
      <c r="AOY8" s="1438"/>
      <c r="AOZ8" s="1439"/>
      <c r="APA8" s="1195"/>
      <c r="APB8" s="1195"/>
      <c r="APC8" s="1195"/>
      <c r="APD8" s="1195"/>
      <c r="APE8" s="1195"/>
      <c r="APF8" s="1195"/>
      <c r="APG8" s="1195"/>
      <c r="APH8" s="1195"/>
      <c r="API8" s="1195"/>
      <c r="APJ8" s="1195"/>
      <c r="APK8" s="1195"/>
      <c r="APL8" s="1195"/>
      <c r="APM8" s="1195"/>
      <c r="APN8" s="1195"/>
      <c r="APO8" s="1195"/>
      <c r="APP8" s="1195"/>
      <c r="APQ8" s="1195"/>
      <c r="APR8" s="1195"/>
      <c r="APS8" s="1195"/>
      <c r="APT8" s="1195"/>
      <c r="APU8" s="1195"/>
      <c r="APV8" s="1195"/>
      <c r="APW8" s="1195"/>
      <c r="APX8" s="1195"/>
      <c r="APY8" s="1195"/>
      <c r="APZ8" s="1195"/>
      <c r="AQA8" s="1195"/>
      <c r="AQB8" s="1195"/>
      <c r="AQC8" s="1195"/>
      <c r="AQD8" s="1195"/>
      <c r="AQE8" s="1195"/>
      <c r="AQF8" s="1195"/>
      <c r="AQG8" s="1195"/>
      <c r="AQH8" s="1195"/>
      <c r="AQI8" s="1195"/>
      <c r="AQJ8" s="1195"/>
      <c r="AQK8" s="1195"/>
      <c r="AQL8" s="1195"/>
      <c r="AQM8" s="1195"/>
      <c r="AQN8" s="1195"/>
      <c r="AQO8" s="1195"/>
      <c r="AQP8" s="1195"/>
      <c r="AQQ8" s="1195"/>
      <c r="AQR8" s="1195"/>
      <c r="AQS8" s="1195"/>
      <c r="AQT8" s="1195"/>
      <c r="AQU8" s="1195"/>
      <c r="AQV8" s="1195"/>
      <c r="AQW8" s="1195"/>
      <c r="AQX8" s="1195"/>
      <c r="AQY8" s="1195"/>
      <c r="AQZ8" s="1195"/>
      <c r="ARA8" s="1464"/>
      <c r="ARB8" s="1464"/>
      <c r="ARC8" s="1464"/>
      <c r="ARD8" s="1464"/>
      <c r="ARE8" s="1464"/>
      <c r="ARF8" s="1195"/>
      <c r="ARG8" s="1454"/>
      <c r="ARH8" s="1454"/>
      <c r="ARI8" s="1454"/>
      <c r="ARJ8" s="1454"/>
      <c r="ARK8" s="1454"/>
      <c r="ARL8" s="1454"/>
      <c r="ARM8" s="1454"/>
      <c r="ARN8" s="1454"/>
      <c r="ARO8" s="1454"/>
      <c r="ARP8" s="1454"/>
      <c r="ARQ8" s="1454"/>
      <c r="ARR8" s="1454"/>
      <c r="ARS8" s="1454"/>
      <c r="ART8" s="1454"/>
      <c r="ARU8" s="1454"/>
      <c r="ARV8" s="1454"/>
      <c r="ARW8" s="1454"/>
      <c r="ARX8" s="1454"/>
      <c r="ARY8" s="1454"/>
      <c r="ARZ8" s="1454"/>
      <c r="ASA8" s="1454"/>
      <c r="ASB8" s="1454"/>
      <c r="ASC8" s="1195"/>
      <c r="ASD8" s="1364"/>
      <c r="ASE8" s="1195"/>
      <c r="ASF8" s="1195"/>
      <c r="ASG8" s="1434"/>
      <c r="ASH8" s="1435"/>
      <c r="ASI8" s="1435"/>
      <c r="ASJ8" s="1435"/>
      <c r="ASK8" s="1435"/>
      <c r="ASL8" s="1435"/>
      <c r="ASM8" s="1435"/>
      <c r="ASN8" s="1435"/>
      <c r="ASO8" s="1435"/>
      <c r="ASP8" s="1435"/>
      <c r="ASQ8" s="1435"/>
      <c r="ASR8" s="1435"/>
      <c r="ASS8" s="1435"/>
      <c r="AST8" s="1435"/>
      <c r="ASU8" s="1435"/>
      <c r="ASV8" s="1435"/>
      <c r="ASW8" s="1452"/>
      <c r="ASX8" s="1438"/>
      <c r="ASY8" s="1438"/>
      <c r="ASZ8" s="1438"/>
      <c r="ATA8" s="1438"/>
      <c r="ATB8" s="1438"/>
      <c r="ATC8" s="1438"/>
      <c r="ATD8" s="1439"/>
      <c r="ATE8" s="272"/>
      <c r="ATG8" s="1434"/>
      <c r="ATH8" s="1435"/>
      <c r="ATI8" s="1435"/>
      <c r="ATJ8" s="1435"/>
      <c r="ATK8" s="1435"/>
      <c r="ATL8" s="1435"/>
      <c r="ATM8" s="1435"/>
      <c r="ATN8" s="1435"/>
      <c r="ATO8" s="1435"/>
      <c r="ATP8" s="1435"/>
      <c r="ATQ8" s="1435"/>
      <c r="ATR8" s="1435"/>
      <c r="ATS8" s="1435"/>
      <c r="ATT8" s="1435"/>
      <c r="ATU8" s="1435"/>
      <c r="ATV8" s="1435"/>
      <c r="ATW8" s="1452"/>
      <c r="ATX8" s="1438"/>
      <c r="ATY8" s="1438"/>
      <c r="ATZ8" s="1438"/>
      <c r="AUA8" s="1438"/>
      <c r="AUB8" s="1438"/>
      <c r="AUC8" s="1438"/>
      <c r="AUD8" s="1439"/>
      <c r="AUK8" s="1195"/>
      <c r="AUL8" s="1195"/>
      <c r="AUM8" s="1195"/>
      <c r="AUN8" s="1195"/>
      <c r="AUO8" s="1195"/>
      <c r="AUP8" s="1195"/>
      <c r="AUQ8" s="1454"/>
      <c r="AUR8" s="1454"/>
      <c r="AUS8" s="1454"/>
      <c r="AUT8" s="1454"/>
      <c r="AUU8" s="1454"/>
      <c r="AUV8" s="1454"/>
      <c r="AUW8" s="1454"/>
      <c r="AUX8" s="1454"/>
      <c r="AUY8" s="1454"/>
      <c r="AUZ8" s="1454"/>
      <c r="AVA8" s="1454"/>
      <c r="AVB8" s="1454"/>
      <c r="AVC8" s="1454"/>
      <c r="AVD8" s="1454"/>
      <c r="AVE8" s="1454"/>
      <c r="AVF8" s="1454"/>
      <c r="AVG8" s="1454"/>
      <c r="AVH8" s="1454"/>
      <c r="AVI8" s="1454"/>
      <c r="AVJ8" s="1454"/>
      <c r="AVK8" s="1454"/>
      <c r="AVL8" s="1454"/>
      <c r="BAW8" s="1434"/>
      <c r="BAX8" s="1435"/>
      <c r="BAY8" s="1435"/>
      <c r="BAZ8" s="1435"/>
      <c r="BBA8" s="1435"/>
      <c r="BBB8" s="1435"/>
      <c r="BBC8" s="1435"/>
      <c r="BBD8" s="1435"/>
      <c r="BBE8" s="1435"/>
      <c r="BBF8" s="1435"/>
      <c r="BBG8" s="1435"/>
      <c r="BBH8" s="1435"/>
      <c r="BBI8" s="1435"/>
      <c r="BBJ8" s="1435"/>
      <c r="BBK8" s="1435"/>
      <c r="BBL8" s="1435"/>
      <c r="BBM8" s="1452"/>
      <c r="BBN8" s="1438"/>
      <c r="BBO8" s="1438"/>
      <c r="BBP8" s="1438"/>
      <c r="BBQ8" s="1438"/>
      <c r="BBR8" s="1438"/>
      <c r="BBS8" s="1438"/>
      <c r="BBT8" s="1439"/>
      <c r="BFA8" s="1434"/>
      <c r="BFB8" s="1435"/>
      <c r="BFC8" s="1435"/>
      <c r="BFD8" s="1435"/>
      <c r="BFE8" s="1435"/>
      <c r="BFF8" s="1435"/>
      <c r="BFG8" s="1435"/>
      <c r="BFH8" s="1435"/>
      <c r="BFI8" s="1435"/>
      <c r="BFJ8" s="1435"/>
      <c r="BFK8" s="1435"/>
      <c r="BFL8" s="1435"/>
      <c r="BFM8" s="1435"/>
      <c r="BFN8" s="1435"/>
      <c r="BFO8" s="1435"/>
      <c r="BFP8" s="1435"/>
      <c r="BFQ8" s="1452"/>
      <c r="BFR8" s="1438"/>
      <c r="BFS8" s="1438"/>
      <c r="BFT8" s="1438"/>
      <c r="BFU8" s="1438"/>
      <c r="BFV8" s="1438"/>
      <c r="BFW8" s="1438"/>
      <c r="BFX8" s="1439"/>
      <c r="BNI8" s="1434"/>
      <c r="BNJ8" s="1435"/>
      <c r="BNK8" s="1435"/>
      <c r="BNL8" s="1435"/>
      <c r="BNM8" s="1435"/>
      <c r="BNN8" s="1435"/>
      <c r="BNO8" s="1435"/>
      <c r="BNP8" s="1435"/>
      <c r="BNQ8" s="1435"/>
      <c r="BNR8" s="1435"/>
      <c r="BNS8" s="1435"/>
      <c r="BNT8" s="1435"/>
      <c r="BNU8" s="1435"/>
      <c r="BNV8" s="1435"/>
      <c r="BNW8" s="1435"/>
      <c r="BNX8" s="1435"/>
      <c r="BNY8" s="1452"/>
      <c r="BNZ8" s="1438"/>
      <c r="BOA8" s="1438"/>
      <c r="BOB8" s="1438"/>
      <c r="BOC8" s="1438"/>
      <c r="BOD8" s="1438"/>
      <c r="BOE8" s="1438"/>
      <c r="BOF8" s="1439"/>
      <c r="BVQ8" s="1434"/>
      <c r="BVR8" s="1435"/>
      <c r="BVS8" s="1435"/>
      <c r="BVT8" s="1435"/>
      <c r="BVU8" s="1435"/>
      <c r="BVV8" s="1435"/>
      <c r="BVW8" s="1435"/>
      <c r="BVX8" s="1435"/>
      <c r="BVY8" s="1435"/>
      <c r="BVZ8" s="1435"/>
      <c r="BWA8" s="1435"/>
      <c r="BWB8" s="1435"/>
      <c r="BWC8" s="1435"/>
      <c r="BWD8" s="1435"/>
      <c r="BWE8" s="1435"/>
      <c r="BWF8" s="1436"/>
      <c r="BWG8" s="1437"/>
      <c r="BWH8" s="1438"/>
      <c r="BWI8" s="1438"/>
      <c r="BWJ8" s="1438"/>
      <c r="BWK8" s="1438"/>
      <c r="BWL8" s="1438"/>
      <c r="BWM8" s="1438"/>
      <c r="BWN8" s="1439"/>
      <c r="CDY8" s="1434"/>
      <c r="CDZ8" s="1435"/>
      <c r="CEA8" s="1435"/>
      <c r="CEB8" s="1435"/>
      <c r="CEC8" s="1435"/>
      <c r="CED8" s="1435"/>
      <c r="CEE8" s="1435"/>
      <c r="CEF8" s="1435"/>
      <c r="CEG8" s="1435"/>
      <c r="CEH8" s="1435"/>
      <c r="CEI8" s="1435"/>
      <c r="CEJ8" s="1435"/>
      <c r="CEK8" s="1435"/>
      <c r="CEL8" s="1435"/>
      <c r="CEM8" s="1435"/>
      <c r="CEN8" s="1436"/>
      <c r="CEO8" s="1437"/>
      <c r="CEP8" s="1438"/>
      <c r="CEQ8" s="1438"/>
      <c r="CER8" s="1438"/>
      <c r="CES8" s="1438"/>
      <c r="CET8" s="1438"/>
      <c r="CEU8" s="1438"/>
      <c r="CEV8" s="1439"/>
      <c r="CMG8" s="1434"/>
      <c r="CMH8" s="1435"/>
      <c r="CMI8" s="1435"/>
      <c r="CMJ8" s="1435"/>
      <c r="CMK8" s="1435"/>
      <c r="CML8" s="1435"/>
      <c r="CMM8" s="1435"/>
      <c r="CMN8" s="1435"/>
      <c r="CMO8" s="1435"/>
      <c r="CMP8" s="1435"/>
      <c r="CMQ8" s="1435"/>
      <c r="CMR8" s="1435"/>
      <c r="CMS8" s="1435"/>
      <c r="CMT8" s="1435"/>
      <c r="CMU8" s="1435"/>
      <c r="CMV8" s="1436"/>
      <c r="CMW8" s="1437"/>
      <c r="CMX8" s="1438"/>
      <c r="CMY8" s="1438"/>
      <c r="CMZ8" s="1438"/>
      <c r="CNA8" s="1438"/>
      <c r="CNB8" s="1438"/>
      <c r="CNC8" s="1438"/>
      <c r="CND8" s="1439"/>
      <c r="CQK8" s="1434"/>
      <c r="CQL8" s="1435"/>
      <c r="CQM8" s="1435"/>
      <c r="CQN8" s="1435"/>
      <c r="CQO8" s="1435"/>
      <c r="CQP8" s="1435"/>
      <c r="CQQ8" s="1435"/>
      <c r="CQR8" s="1435"/>
      <c r="CQS8" s="1435"/>
      <c r="CQT8" s="1435"/>
      <c r="CQU8" s="1435"/>
      <c r="CQV8" s="1435"/>
      <c r="CQW8" s="1435"/>
      <c r="CQX8" s="1435"/>
      <c r="CQY8" s="1435"/>
      <c r="CQZ8" s="1436"/>
      <c r="CRA8" s="1437"/>
      <c r="CRB8" s="1438"/>
      <c r="CRC8" s="1438"/>
      <c r="CRD8" s="1438"/>
      <c r="CRE8" s="1438"/>
      <c r="CRF8" s="1438"/>
      <c r="CRG8" s="1438"/>
      <c r="CRH8" s="1439"/>
      <c r="DJQ8" s="1434"/>
      <c r="DJR8" s="1435"/>
      <c r="DJS8" s="1435"/>
      <c r="DJT8" s="1435"/>
      <c r="DJU8" s="1435"/>
      <c r="DJV8" s="1435"/>
      <c r="DJW8" s="1435"/>
      <c r="DJX8" s="1435"/>
      <c r="DJY8" s="1435"/>
      <c r="DJZ8" s="1435"/>
      <c r="DKA8" s="1435"/>
      <c r="DKB8" s="1435"/>
      <c r="DKC8" s="1435"/>
      <c r="DKD8" s="1435"/>
      <c r="DKE8" s="1435"/>
      <c r="DKF8" s="1522"/>
      <c r="DKG8" s="1452"/>
      <c r="DKH8" s="1438"/>
      <c r="DKI8" s="1438"/>
      <c r="DKJ8" s="1438"/>
      <c r="DKK8" s="1438"/>
      <c r="DKL8" s="1438"/>
      <c r="DKM8" s="1438"/>
      <c r="DKN8" s="1439"/>
      <c r="DNE8" s="413"/>
      <c r="DNF8" s="1195"/>
      <c r="DNG8" s="1195"/>
      <c r="DNH8" s="1195"/>
      <c r="DNI8" s="1195"/>
      <c r="DNJ8" s="1195"/>
      <c r="DNK8" s="1195"/>
      <c r="DNL8" s="1195"/>
      <c r="DNM8" s="1195"/>
      <c r="DNN8" s="271"/>
      <c r="ERJ8" s="1520"/>
      <c r="ERK8" s="1520"/>
      <c r="ERL8" s="1520"/>
      <c r="ERM8" s="1520"/>
      <c r="ERN8" s="1520"/>
      <c r="ERO8" s="1520"/>
      <c r="ERP8" s="1520"/>
      <c r="ERQ8" s="1520"/>
      <c r="ERR8" s="1520"/>
      <c r="ERS8" s="1520"/>
      <c r="ERT8" s="1520"/>
      <c r="ERU8" s="1520"/>
      <c r="ERV8" s="1520"/>
      <c r="ERW8" s="1520"/>
      <c r="ERX8" s="1520"/>
      <c r="ERY8" s="1520"/>
      <c r="ERZ8" s="1520"/>
      <c r="ESA8" s="1520"/>
      <c r="ESB8" s="1520"/>
      <c r="ESC8" s="1520"/>
      <c r="ESD8" s="1520"/>
      <c r="ESE8" s="1520"/>
      <c r="ESF8" s="1520"/>
      <c r="ESG8" s="1520"/>
      <c r="ESH8" s="1520"/>
      <c r="ESI8" s="1520"/>
      <c r="ESJ8" s="1520"/>
      <c r="ESK8" s="1520"/>
      <c r="ESL8" s="1520"/>
      <c r="ESM8" s="1520"/>
      <c r="ESN8" s="1520"/>
      <c r="ESO8" s="1520"/>
      <c r="ESP8" s="1520"/>
      <c r="ESQ8" s="1520"/>
      <c r="ESR8" s="1520"/>
      <c r="ESS8" s="1520"/>
      <c r="EST8" s="1520"/>
      <c r="ESU8" s="1520"/>
      <c r="ESV8" s="1520"/>
      <c r="ESW8" s="1520"/>
      <c r="ESX8" s="1520"/>
      <c r="ESY8" s="1520"/>
      <c r="ESZ8" s="1520"/>
      <c r="ETA8" s="1520"/>
      <c r="ETB8" s="1520"/>
      <c r="ETC8" s="1520"/>
      <c r="ETD8" s="1520"/>
      <c r="ETE8" s="1520"/>
      <c r="ETF8" s="1520"/>
    </row>
    <row r="9" spans="2:3906" ht="15" customHeight="1" thickBot="1"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519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519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CN9" s="1345"/>
      <c r="CO9" s="1345"/>
      <c r="CP9" s="1345"/>
      <c r="CQ9" s="1345"/>
      <c r="CR9" s="1345"/>
      <c r="CS9" s="1195"/>
      <c r="CT9" s="1195"/>
      <c r="CU9" s="1195"/>
      <c r="CV9" s="1195"/>
      <c r="CW9" s="1195"/>
      <c r="CX9" s="1195"/>
      <c r="CY9" s="1195"/>
      <c r="CZ9" s="1195"/>
      <c r="DA9" s="1195"/>
      <c r="DB9" s="1195"/>
      <c r="DC9" s="1195"/>
      <c r="DD9" s="1195"/>
      <c r="DE9" s="1195"/>
      <c r="DF9" s="1195"/>
      <c r="DG9" s="271"/>
      <c r="DH9" s="271"/>
      <c r="DY9" s="1434"/>
      <c r="DZ9" s="1435"/>
      <c r="EA9" s="1435"/>
      <c r="EB9" s="1435"/>
      <c r="EC9" s="1435"/>
      <c r="ED9" s="1435"/>
      <c r="EE9" s="1435"/>
      <c r="EF9" s="1435"/>
      <c r="EG9" s="1435"/>
      <c r="EH9" s="1435"/>
      <c r="EI9" s="1435"/>
      <c r="EJ9" s="1435"/>
      <c r="EK9" s="1435"/>
      <c r="EL9" s="1435"/>
      <c r="EM9" s="1435"/>
      <c r="EN9" s="1435"/>
      <c r="EO9" s="1323"/>
      <c r="EP9" s="1324"/>
      <c r="EQ9" s="1324"/>
      <c r="ER9" s="1324"/>
      <c r="ES9" s="1324"/>
      <c r="ET9" s="1324"/>
      <c r="EU9" s="1324"/>
      <c r="EV9" s="1324"/>
      <c r="FQ9" s="413"/>
      <c r="FR9" s="1195"/>
      <c r="FU9" s="1195"/>
      <c r="FV9" s="1195"/>
      <c r="FY9" s="1195"/>
      <c r="FZ9" s="271"/>
      <c r="NS9" s="1434"/>
      <c r="NT9" s="1435"/>
      <c r="NU9" s="1435"/>
      <c r="NV9" s="1435"/>
      <c r="NW9" s="1435"/>
      <c r="NX9" s="1435"/>
      <c r="NY9" s="1435"/>
      <c r="NZ9" s="1435"/>
      <c r="OA9" s="1435"/>
      <c r="OB9" s="1435"/>
      <c r="OC9" s="1435"/>
      <c r="OD9" s="1435"/>
      <c r="OE9" s="1435"/>
      <c r="OF9" s="1435"/>
      <c r="OG9" s="1435"/>
      <c r="OH9" s="1435"/>
      <c r="OI9" s="1323"/>
      <c r="OJ9" s="1324"/>
      <c r="OK9" s="1324"/>
      <c r="OL9" s="1324"/>
      <c r="OM9" s="1324"/>
      <c r="ON9" s="1324"/>
      <c r="OO9" s="1324"/>
      <c r="OP9" s="1324"/>
      <c r="SS9" s="1434"/>
      <c r="ST9" s="1435"/>
      <c r="SU9" s="1435"/>
      <c r="SV9" s="1435"/>
      <c r="SW9" s="1435"/>
      <c r="SX9" s="1435"/>
      <c r="SY9" s="1435"/>
      <c r="SZ9" s="1435"/>
      <c r="TA9" s="1435"/>
      <c r="TB9" s="1435"/>
      <c r="TC9" s="1435"/>
      <c r="TD9" s="1435"/>
      <c r="TE9" s="1435"/>
      <c r="TF9" s="1435"/>
      <c r="TG9" s="1435"/>
      <c r="TH9" s="1435"/>
      <c r="TI9" s="1323"/>
      <c r="TJ9" s="1324"/>
      <c r="TK9" s="1324"/>
      <c r="TL9" s="1324"/>
      <c r="TM9" s="1324"/>
      <c r="TN9" s="1324"/>
      <c r="TO9" s="1324"/>
      <c r="TP9" s="1324"/>
      <c r="WW9" s="1434"/>
      <c r="WX9" s="1435"/>
      <c r="WY9" s="1435"/>
      <c r="WZ9" s="1435"/>
      <c r="XA9" s="1435"/>
      <c r="XB9" s="1435"/>
      <c r="XC9" s="1435"/>
      <c r="XD9" s="1435"/>
      <c r="XE9" s="1435"/>
      <c r="XF9" s="1435"/>
      <c r="XG9" s="1435"/>
      <c r="XH9" s="1435"/>
      <c r="XI9" s="1435"/>
      <c r="XJ9" s="1435"/>
      <c r="XK9" s="1435"/>
      <c r="XL9" s="1435"/>
      <c r="XM9" s="1323"/>
      <c r="XN9" s="1324"/>
      <c r="XO9" s="1324"/>
      <c r="XP9" s="1324"/>
      <c r="XQ9" s="1324"/>
      <c r="XR9" s="1324"/>
      <c r="XS9" s="1324"/>
      <c r="XT9" s="1324"/>
      <c r="AFU9" s="1434"/>
      <c r="AFV9" s="1435"/>
      <c r="AFW9" s="1435"/>
      <c r="AFX9" s="1435"/>
      <c r="AFY9" s="1435"/>
      <c r="AFZ9" s="1435"/>
      <c r="AGA9" s="1435"/>
      <c r="AGB9" s="1435"/>
      <c r="AGC9" s="1435"/>
      <c r="AGD9" s="1435"/>
      <c r="AGE9" s="1435"/>
      <c r="AGF9" s="1435"/>
      <c r="AGG9" s="1435"/>
      <c r="AGH9" s="1435"/>
      <c r="AGI9" s="1435"/>
      <c r="AGJ9" s="1435"/>
      <c r="AGK9" s="1323"/>
      <c r="AGL9" s="1324"/>
      <c r="AGM9" s="1324"/>
      <c r="AGN9" s="1324"/>
      <c r="AGO9" s="1324"/>
      <c r="AGP9" s="1324"/>
      <c r="AGQ9" s="1324"/>
      <c r="AGR9" s="1324"/>
      <c r="AJG9" s="1195"/>
      <c r="AJH9" s="1195"/>
      <c r="AJI9" s="1195"/>
      <c r="AJJ9" s="1195"/>
      <c r="AJK9" s="1195"/>
      <c r="AJL9" s="1195"/>
      <c r="AJM9" s="1195"/>
      <c r="AJN9" s="1195"/>
      <c r="AJO9" s="1195"/>
      <c r="AJP9" s="1195"/>
      <c r="AJQ9" s="1195"/>
      <c r="AJR9" s="1195"/>
      <c r="AJS9" s="1195"/>
      <c r="AJT9" s="1195"/>
      <c r="AJU9" s="1195"/>
      <c r="AJV9" s="1195"/>
      <c r="AJW9" s="1195"/>
      <c r="AJX9" s="1195"/>
      <c r="AJY9" s="1195"/>
      <c r="AJZ9" s="1195"/>
      <c r="AKA9" s="1195"/>
      <c r="AKB9" s="1195"/>
      <c r="AKC9" s="1195"/>
      <c r="AKD9" s="1195"/>
      <c r="AKE9" s="1195"/>
      <c r="AKF9" s="1195"/>
      <c r="AKG9" s="1195"/>
      <c r="AKH9" s="1195"/>
      <c r="AKI9" s="1195"/>
      <c r="AKJ9" s="1195"/>
      <c r="AKK9" s="1195"/>
      <c r="AKL9" s="1195"/>
      <c r="AKM9" s="1195"/>
      <c r="AKN9" s="1195"/>
      <c r="AKO9" s="1195"/>
      <c r="AKP9" s="1195"/>
      <c r="AKQ9" s="1195"/>
      <c r="AKR9" s="1195"/>
      <c r="AKS9" s="1195"/>
      <c r="AKT9" s="1195"/>
      <c r="AKU9" s="1195"/>
      <c r="AKV9" s="1195"/>
      <c r="AKW9" s="1195"/>
      <c r="AKX9" s="1195"/>
      <c r="AKY9" s="1195"/>
      <c r="AKZ9" s="1195"/>
      <c r="ALA9" s="1195"/>
      <c r="ALB9" s="1195"/>
      <c r="ALC9" s="1195"/>
      <c r="ALD9" s="1195"/>
      <c r="ALE9" s="1195"/>
      <c r="ALF9" s="1195"/>
      <c r="ALG9" s="1195"/>
      <c r="ALH9" s="1195"/>
      <c r="ALI9" s="1195"/>
      <c r="ALJ9" s="1195"/>
      <c r="ALK9" s="1195"/>
      <c r="ALL9" s="1195"/>
      <c r="ALM9" s="1195"/>
      <c r="ALN9" s="1195"/>
      <c r="ALO9" s="1195"/>
      <c r="ALP9" s="1195"/>
      <c r="ALQ9" s="1195"/>
      <c r="ALR9" s="1195"/>
      <c r="ALS9" s="1195"/>
      <c r="ALT9" s="1195"/>
      <c r="ALU9" s="1195"/>
      <c r="ALV9" s="1195"/>
      <c r="ALW9" s="1195"/>
      <c r="ALX9" s="1195"/>
      <c r="ALY9" s="1195"/>
      <c r="ALZ9" s="1195"/>
      <c r="AMA9" s="1195"/>
      <c r="AMB9" s="1195"/>
      <c r="AMC9" s="1195"/>
      <c r="AMD9" s="1195"/>
      <c r="AME9" s="1195"/>
      <c r="AMF9" s="1195"/>
      <c r="AMG9" s="1195"/>
      <c r="AMH9" s="1195"/>
      <c r="AMI9" s="1195"/>
      <c r="AMJ9" s="1195"/>
      <c r="AMK9" s="1195"/>
      <c r="AML9" s="1195"/>
      <c r="AMM9" s="1195"/>
      <c r="AMN9" s="1195"/>
      <c r="AMO9" s="1195"/>
      <c r="AMP9" s="1195"/>
      <c r="AMQ9" s="1195"/>
      <c r="AMR9" s="1195"/>
      <c r="AMS9" s="1195"/>
      <c r="AMT9" s="1195"/>
      <c r="AMU9" s="1195"/>
      <c r="AMV9" s="1195"/>
      <c r="AMW9" s="1195"/>
      <c r="AMX9" s="1195"/>
      <c r="AMY9" s="1195"/>
      <c r="AMZ9" s="1195"/>
      <c r="ANA9" s="1195"/>
      <c r="ANB9" s="1195"/>
      <c r="ANC9" s="1195"/>
      <c r="AND9" s="1195"/>
      <c r="ANE9" s="1195"/>
      <c r="ANF9" s="1195"/>
      <c r="ANG9" s="1195"/>
      <c r="ANH9" s="1195"/>
      <c r="ANI9" s="1195"/>
      <c r="ANJ9" s="1195"/>
      <c r="ANK9" s="1195"/>
      <c r="ANL9" s="1195"/>
      <c r="ANM9" s="1195"/>
      <c r="ANN9" s="1195"/>
      <c r="ANO9" s="1195"/>
      <c r="ANP9" s="1195"/>
      <c r="ANQ9" s="1195"/>
      <c r="ANR9" s="1195"/>
      <c r="ANS9" s="1195"/>
      <c r="ANT9" s="1195"/>
      <c r="ANU9" s="1195"/>
      <c r="ANV9" s="1195"/>
      <c r="ANW9" s="1195"/>
      <c r="ANX9" s="1195"/>
      <c r="ANY9" s="1195"/>
      <c r="ANZ9" s="1195"/>
      <c r="AOA9" s="1195"/>
      <c r="AOB9" s="1195"/>
      <c r="AOC9" s="1434"/>
      <c r="AOD9" s="1435"/>
      <c r="AOE9" s="1435"/>
      <c r="AOF9" s="1435"/>
      <c r="AOG9" s="1435"/>
      <c r="AOH9" s="1435"/>
      <c r="AOI9" s="1435"/>
      <c r="AOJ9" s="1435"/>
      <c r="AOK9" s="1435"/>
      <c r="AOL9" s="1435"/>
      <c r="AOM9" s="1435"/>
      <c r="AON9" s="1435"/>
      <c r="AOO9" s="1435"/>
      <c r="AOP9" s="1435"/>
      <c r="AOQ9" s="1435"/>
      <c r="AOR9" s="1435"/>
      <c r="AOS9" s="1323"/>
      <c r="AOT9" s="1324"/>
      <c r="AOU9" s="1324"/>
      <c r="AOV9" s="1324"/>
      <c r="AOW9" s="1324"/>
      <c r="AOX9" s="1324"/>
      <c r="AOY9" s="1324"/>
      <c r="AOZ9" s="1324"/>
      <c r="APA9" s="1195"/>
      <c r="APB9" s="1195"/>
      <c r="APC9" s="1195"/>
      <c r="APD9" s="1195"/>
      <c r="APE9" s="1195"/>
      <c r="APF9" s="1195"/>
      <c r="APG9" s="1195"/>
      <c r="APH9" s="1195"/>
      <c r="API9" s="1195"/>
      <c r="APJ9" s="1195"/>
      <c r="APK9" s="1195"/>
      <c r="APL9" s="1195"/>
      <c r="APM9" s="1195"/>
      <c r="APN9" s="1195"/>
      <c r="APO9" s="1195"/>
      <c r="APP9" s="1195"/>
      <c r="APQ9" s="1195"/>
      <c r="APR9" s="1195"/>
      <c r="APS9" s="1195"/>
      <c r="APT9" s="1195"/>
      <c r="APU9" s="1195"/>
      <c r="APV9" s="1195"/>
      <c r="APW9" s="1195"/>
      <c r="APX9" s="1195"/>
      <c r="APY9" s="1195"/>
      <c r="APZ9" s="1195"/>
      <c r="AQA9" s="1195"/>
      <c r="AQB9" s="1195"/>
      <c r="AQC9" s="1195"/>
      <c r="AQD9" s="1195"/>
      <c r="AQE9" s="1195"/>
      <c r="AQF9" s="1195"/>
      <c r="AQG9" s="1195"/>
      <c r="AQH9" s="1195"/>
      <c r="AQI9" s="1195"/>
      <c r="AQJ9" s="1195"/>
      <c r="AQK9" s="1195"/>
      <c r="AQL9" s="1195"/>
      <c r="AQM9" s="1195"/>
      <c r="AQN9" s="1195"/>
      <c r="AQO9" s="1195"/>
      <c r="AQP9" s="1195"/>
      <c r="AQQ9" s="1195"/>
      <c r="AQR9" s="1195"/>
      <c r="AQS9" s="1195"/>
      <c r="AQT9" s="1195"/>
      <c r="AQU9" s="1195"/>
      <c r="AQV9" s="1195"/>
      <c r="AQW9" s="1195"/>
      <c r="AQX9" s="1195"/>
      <c r="AQY9" s="1195"/>
      <c r="AQZ9" s="1195"/>
      <c r="ARA9" s="1195"/>
      <c r="ARB9" s="1195"/>
      <c r="ARC9" s="1195"/>
      <c r="ARD9" s="1195"/>
      <c r="ARE9" s="1195"/>
      <c r="ARF9" s="1195"/>
      <c r="ARG9" s="1195"/>
      <c r="ARH9" s="1195"/>
      <c r="ARI9" s="1195"/>
      <c r="ARJ9" s="1195"/>
      <c r="ARK9" s="1195"/>
      <c r="ARL9" s="1195"/>
      <c r="ARM9" s="1195"/>
      <c r="ARN9" s="1195"/>
      <c r="ARO9" s="1195"/>
      <c r="ARP9" s="1195"/>
      <c r="ARQ9" s="1195"/>
      <c r="ARR9" s="1195"/>
      <c r="ARS9" s="1195"/>
      <c r="ART9" s="1195"/>
      <c r="ARU9" s="1195"/>
      <c r="ARV9" s="1195"/>
      <c r="ARW9" s="1195"/>
      <c r="ARX9" s="1195"/>
      <c r="ARY9" s="1195"/>
      <c r="ARZ9" s="1195"/>
      <c r="ASA9" s="1195"/>
      <c r="ASB9" s="1195"/>
      <c r="ASC9" s="1195"/>
      <c r="ASD9" s="1364"/>
      <c r="ASE9" s="1195"/>
      <c r="ASF9" s="1195"/>
      <c r="ASG9" s="1434"/>
      <c r="ASH9" s="1435"/>
      <c r="ASI9" s="1435"/>
      <c r="ASJ9" s="1435"/>
      <c r="ASK9" s="1435"/>
      <c r="ASL9" s="1435"/>
      <c r="ASM9" s="1435"/>
      <c r="ASN9" s="1435"/>
      <c r="ASO9" s="1435"/>
      <c r="ASP9" s="1435"/>
      <c r="ASQ9" s="1435"/>
      <c r="ASR9" s="1435"/>
      <c r="ASS9" s="1435"/>
      <c r="AST9" s="1435"/>
      <c r="ASU9" s="1435"/>
      <c r="ASV9" s="1435"/>
      <c r="ASW9" s="1323"/>
      <c r="ASX9" s="1324"/>
      <c r="ASY9" s="1324"/>
      <c r="ASZ9" s="1324"/>
      <c r="ATA9" s="1324"/>
      <c r="ATB9" s="1324"/>
      <c r="ATC9" s="1324"/>
      <c r="ATD9" s="1324"/>
      <c r="ATE9" s="272"/>
      <c r="ATG9" s="1434"/>
      <c r="ATH9" s="1435"/>
      <c r="ATI9" s="1435"/>
      <c r="ATJ9" s="1435"/>
      <c r="ATK9" s="1435"/>
      <c r="ATL9" s="1435"/>
      <c r="ATM9" s="1435"/>
      <c r="ATN9" s="1435"/>
      <c r="ATO9" s="1435"/>
      <c r="ATP9" s="1435"/>
      <c r="ATQ9" s="1435"/>
      <c r="ATR9" s="1435"/>
      <c r="ATS9" s="1435"/>
      <c r="ATT9" s="1435"/>
      <c r="ATU9" s="1435"/>
      <c r="ATV9" s="1435"/>
      <c r="ATW9" s="1323"/>
      <c r="ATX9" s="1324"/>
      <c r="ATY9" s="1324"/>
      <c r="ATZ9" s="1324"/>
      <c r="AUA9" s="1324"/>
      <c r="AUB9" s="1324"/>
      <c r="AUC9" s="1324"/>
      <c r="AUD9" s="1324"/>
      <c r="BAW9" s="1434"/>
      <c r="BAX9" s="1435"/>
      <c r="BAY9" s="1435"/>
      <c r="BAZ9" s="1435"/>
      <c r="BBA9" s="1435"/>
      <c r="BBB9" s="1435"/>
      <c r="BBC9" s="1435"/>
      <c r="BBD9" s="1435"/>
      <c r="BBE9" s="1435"/>
      <c r="BBF9" s="1435"/>
      <c r="BBG9" s="1435"/>
      <c r="BBH9" s="1435"/>
      <c r="BBI9" s="1435"/>
      <c r="BBJ9" s="1435"/>
      <c r="BBK9" s="1435"/>
      <c r="BBL9" s="1435"/>
      <c r="BBM9" s="1323"/>
      <c r="BBN9" s="1324"/>
      <c r="BBO9" s="1324"/>
      <c r="BBP9" s="1324"/>
      <c r="BBQ9" s="1324"/>
      <c r="BBR9" s="1324"/>
      <c r="BBS9" s="1324"/>
      <c r="BBT9" s="1324"/>
      <c r="BFA9" s="1434"/>
      <c r="BFB9" s="1435"/>
      <c r="BFC9" s="1435"/>
      <c r="BFD9" s="1435"/>
      <c r="BFE9" s="1435"/>
      <c r="BFF9" s="1435"/>
      <c r="BFG9" s="1435"/>
      <c r="BFH9" s="1435"/>
      <c r="BFI9" s="1435"/>
      <c r="BFJ9" s="1435"/>
      <c r="BFK9" s="1435"/>
      <c r="BFL9" s="1435"/>
      <c r="BFM9" s="1435"/>
      <c r="BFN9" s="1435"/>
      <c r="BFO9" s="1435"/>
      <c r="BFP9" s="1435"/>
      <c r="BFQ9" s="1323"/>
      <c r="BFR9" s="1324"/>
      <c r="BFS9" s="1324"/>
      <c r="BFT9" s="1324"/>
      <c r="BFU9" s="1324"/>
      <c r="BFV9" s="1324"/>
      <c r="BFW9" s="1324"/>
      <c r="BFX9" s="1324"/>
      <c r="BNI9" s="1434"/>
      <c r="BNJ9" s="1435"/>
      <c r="BNK9" s="1435"/>
      <c r="BNL9" s="1435"/>
      <c r="BNM9" s="1435"/>
      <c r="BNN9" s="1435"/>
      <c r="BNO9" s="1435"/>
      <c r="BNP9" s="1435"/>
      <c r="BNQ9" s="1435"/>
      <c r="BNR9" s="1435"/>
      <c r="BNS9" s="1435"/>
      <c r="BNT9" s="1435"/>
      <c r="BNU9" s="1435"/>
      <c r="BNV9" s="1435"/>
      <c r="BNW9" s="1435"/>
      <c r="BNX9" s="1435"/>
      <c r="BNY9" s="1323"/>
      <c r="BNZ9" s="1324"/>
      <c r="BOA9" s="1324"/>
      <c r="BOB9" s="1324"/>
      <c r="BOC9" s="1324"/>
      <c r="BOD9" s="1324"/>
      <c r="BOE9" s="1324"/>
      <c r="BOF9" s="1324"/>
      <c r="BVQ9" s="1434"/>
      <c r="BVR9" s="1435"/>
      <c r="BVS9" s="1435"/>
      <c r="BVT9" s="1435"/>
      <c r="BVU9" s="1435"/>
      <c r="BVV9" s="1435"/>
      <c r="BVW9" s="1435"/>
      <c r="BVX9" s="1435"/>
      <c r="BVY9" s="1435"/>
      <c r="BVZ9" s="1435"/>
      <c r="BWA9" s="1435"/>
      <c r="BWB9" s="1435"/>
      <c r="BWC9" s="1435"/>
      <c r="BWD9" s="1435"/>
      <c r="BWE9" s="1435"/>
      <c r="BWF9" s="1436"/>
      <c r="BWG9" s="1324"/>
      <c r="BWH9" s="1324"/>
      <c r="BWI9" s="1324"/>
      <c r="BWJ9" s="1324"/>
      <c r="BWK9" s="1324"/>
      <c r="BWL9" s="1324"/>
      <c r="BWM9" s="1324"/>
      <c r="BWN9" s="1324"/>
      <c r="CDY9" s="1434"/>
      <c r="CDZ9" s="1435"/>
      <c r="CEA9" s="1435"/>
      <c r="CEB9" s="1435"/>
      <c r="CEC9" s="1435"/>
      <c r="CED9" s="1435"/>
      <c r="CEE9" s="1435"/>
      <c r="CEF9" s="1435"/>
      <c r="CEG9" s="1435"/>
      <c r="CEH9" s="1435"/>
      <c r="CEI9" s="1435"/>
      <c r="CEJ9" s="1435"/>
      <c r="CEK9" s="1435"/>
      <c r="CEL9" s="1435"/>
      <c r="CEM9" s="1435"/>
      <c r="CEN9" s="1436"/>
      <c r="CEO9" s="1324"/>
      <c r="CEP9" s="1324"/>
      <c r="CEQ9" s="1324"/>
      <c r="CER9" s="1324"/>
      <c r="CES9" s="1324"/>
      <c r="CET9" s="1324"/>
      <c r="CEU9" s="1324"/>
      <c r="CEV9" s="1324"/>
      <c r="CMG9" s="1434"/>
      <c r="CMH9" s="1435"/>
      <c r="CMI9" s="1435"/>
      <c r="CMJ9" s="1435"/>
      <c r="CMK9" s="1435"/>
      <c r="CML9" s="1435"/>
      <c r="CMM9" s="1435"/>
      <c r="CMN9" s="1435"/>
      <c r="CMO9" s="1435"/>
      <c r="CMP9" s="1435"/>
      <c r="CMQ9" s="1435"/>
      <c r="CMR9" s="1435"/>
      <c r="CMS9" s="1435"/>
      <c r="CMT9" s="1435"/>
      <c r="CMU9" s="1435"/>
      <c r="CMV9" s="1436"/>
      <c r="CMW9" s="1324"/>
      <c r="CMX9" s="1324"/>
      <c r="CMY9" s="1324"/>
      <c r="CMZ9" s="1324"/>
      <c r="CNA9" s="1324"/>
      <c r="CNB9" s="1324"/>
      <c r="CNC9" s="1324"/>
      <c r="CND9" s="1324"/>
      <c r="CQK9" s="1434"/>
      <c r="CQL9" s="1435"/>
      <c r="CQM9" s="1435"/>
      <c r="CQN9" s="1435"/>
      <c r="CQO9" s="1435"/>
      <c r="CQP9" s="1435"/>
      <c r="CQQ9" s="1435"/>
      <c r="CQR9" s="1435"/>
      <c r="CQS9" s="1435"/>
      <c r="CQT9" s="1435"/>
      <c r="CQU9" s="1435"/>
      <c r="CQV9" s="1435"/>
      <c r="CQW9" s="1435"/>
      <c r="CQX9" s="1435"/>
      <c r="CQY9" s="1435"/>
      <c r="CQZ9" s="1436"/>
      <c r="CRA9" s="1324"/>
      <c r="CRB9" s="1324"/>
      <c r="CRC9" s="1324"/>
      <c r="CRD9" s="1324"/>
      <c r="CRE9" s="1324"/>
      <c r="CRF9" s="1324"/>
      <c r="CRG9" s="1324"/>
      <c r="CRH9" s="1324"/>
      <c r="DJQ9" s="1434"/>
      <c r="DJR9" s="1435"/>
      <c r="DJS9" s="1435"/>
      <c r="DJT9" s="1435"/>
      <c r="DJU9" s="1435"/>
      <c r="DJV9" s="1435"/>
      <c r="DJW9" s="1435"/>
      <c r="DJX9" s="1435"/>
      <c r="DJY9" s="1435"/>
      <c r="DJZ9" s="1435"/>
      <c r="DKA9" s="1435"/>
      <c r="DKB9" s="1435"/>
      <c r="DKC9" s="1435"/>
      <c r="DKD9" s="1435"/>
      <c r="DKE9" s="1435"/>
      <c r="DKF9" s="1522"/>
      <c r="DKG9" s="1452" t="s">
        <v>944</v>
      </c>
      <c r="DKH9" s="1438"/>
      <c r="DKI9" s="1438"/>
      <c r="DKJ9" s="1438"/>
      <c r="DKK9" s="1438"/>
      <c r="DKL9" s="1438"/>
      <c r="DKM9" s="1438"/>
      <c r="DKN9" s="1439"/>
      <c r="DNE9" s="413"/>
      <c r="DNF9" s="1195"/>
      <c r="DNG9" s="1195"/>
      <c r="DNH9" s="1195"/>
      <c r="DNI9" s="1195"/>
      <c r="DNJ9" s="1195"/>
      <c r="DNK9" s="1195"/>
      <c r="DNL9" s="1195"/>
      <c r="DNM9" s="1195"/>
      <c r="DNN9" s="271"/>
      <c r="ERJ9" s="1520"/>
      <c r="ERK9" s="1520"/>
      <c r="ERL9" s="1520"/>
      <c r="ERM9" s="1520"/>
      <c r="ERN9" s="1520"/>
      <c r="ERO9" s="1520"/>
      <c r="ERP9" s="1520"/>
      <c r="ERQ9" s="1520"/>
      <c r="ERR9" s="1520"/>
      <c r="ERS9" s="1520"/>
      <c r="ERT9" s="1520"/>
      <c r="ERU9" s="1520"/>
      <c r="ERV9" s="1520"/>
      <c r="ERW9" s="1520"/>
      <c r="ERX9" s="1520"/>
      <c r="ERY9" s="1520"/>
      <c r="ERZ9" s="1520"/>
      <c r="ESA9" s="1520"/>
      <c r="ESB9" s="1520"/>
      <c r="ESC9" s="1520"/>
      <c r="ESD9" s="1520"/>
      <c r="ESE9" s="1520"/>
      <c r="ESF9" s="1520"/>
      <c r="ESG9" s="1520"/>
      <c r="ESH9" s="1520"/>
      <c r="ESI9" s="1520"/>
      <c r="ESJ9" s="1520"/>
      <c r="ESK9" s="1520"/>
      <c r="ESL9" s="1520"/>
      <c r="ESM9" s="1520"/>
      <c r="ESN9" s="1520"/>
      <c r="ESO9" s="1520"/>
      <c r="ESP9" s="1520"/>
      <c r="ESQ9" s="1520"/>
      <c r="ESR9" s="1520"/>
      <c r="ESS9" s="1520"/>
      <c r="EST9" s="1520"/>
      <c r="ESU9" s="1520"/>
      <c r="ESV9" s="1520"/>
      <c r="ESW9" s="1520"/>
      <c r="ESX9" s="1520"/>
      <c r="ESY9" s="1520"/>
      <c r="ESZ9" s="1520"/>
      <c r="ETA9" s="1520"/>
      <c r="ETB9" s="1520"/>
      <c r="ETC9" s="1520"/>
      <c r="ETD9" s="1520"/>
      <c r="ETE9" s="1520"/>
      <c r="ETF9" s="1520"/>
    </row>
    <row r="10" spans="2:3906" ht="15" customHeight="1" thickBot="1">
      <c r="B10" s="1519"/>
      <c r="C10" s="1519"/>
      <c r="D10" s="1519"/>
      <c r="E10" s="1519"/>
      <c r="F10" s="1519"/>
      <c r="G10" s="1519"/>
      <c r="H10" s="1519"/>
      <c r="I10" s="1519"/>
      <c r="J10" s="1519"/>
      <c r="K10" s="1519"/>
      <c r="L10" s="1519"/>
      <c r="M10" s="1519"/>
      <c r="N10" s="1519"/>
      <c r="O10" s="1519"/>
      <c r="P10" s="1519"/>
      <c r="Q10" s="1519"/>
      <c r="R10" s="1519"/>
      <c r="S10" s="1519"/>
      <c r="T10" s="1519"/>
      <c r="U10" s="1519"/>
      <c r="V10" s="1519"/>
      <c r="W10" s="1519"/>
      <c r="X10" s="1519"/>
      <c r="Y10" s="1519"/>
      <c r="Z10" s="1519"/>
      <c r="AA10" s="1519"/>
      <c r="AB10" s="1519"/>
      <c r="AC10" s="1519"/>
      <c r="AD10" s="1519"/>
      <c r="AE10" s="1519"/>
      <c r="AF10" s="1519"/>
      <c r="AG10" s="1519"/>
      <c r="AH10" s="1519"/>
      <c r="AI10" s="1519"/>
      <c r="AJ10" s="1519"/>
      <c r="AK10" s="1519"/>
      <c r="AL10" s="1519"/>
      <c r="AM10" s="1519"/>
      <c r="AN10" s="1519"/>
      <c r="AO10" s="1519"/>
      <c r="AP10" s="1519"/>
      <c r="AQ10" s="1519"/>
      <c r="AR10" s="1519"/>
      <c r="AS10" s="1519"/>
      <c r="AT10" s="1519"/>
      <c r="AU10" s="1519"/>
      <c r="AV10" s="1519"/>
      <c r="AW10" s="1519"/>
      <c r="AX10" s="1519"/>
      <c r="CD10" s="1195"/>
      <c r="CE10" s="1195"/>
      <c r="CN10" s="1345"/>
      <c r="CO10" s="1345"/>
      <c r="CP10" s="1345"/>
      <c r="CQ10" s="1345"/>
      <c r="CR10" s="1345"/>
      <c r="CS10" s="1195"/>
      <c r="CT10" s="1195"/>
      <c r="CU10" s="1195"/>
      <c r="CV10" s="1195"/>
      <c r="CW10" s="1195"/>
      <c r="CX10" s="1195"/>
      <c r="CY10" s="1195"/>
      <c r="CZ10" s="1195"/>
      <c r="DA10" s="1195"/>
      <c r="DB10" s="1195"/>
      <c r="DC10" s="1195"/>
      <c r="DD10" s="1195"/>
      <c r="DE10" s="1195"/>
      <c r="DF10" s="1195"/>
      <c r="DG10" s="271"/>
      <c r="DH10" s="271"/>
      <c r="DY10" s="1434"/>
      <c r="DZ10" s="1435"/>
      <c r="EA10" s="1435"/>
      <c r="EB10" s="1435"/>
      <c r="EC10" s="1435"/>
      <c r="ED10" s="1435"/>
      <c r="EE10" s="1435"/>
      <c r="EF10" s="1435"/>
      <c r="EG10" s="1435"/>
      <c r="EH10" s="1435"/>
      <c r="EI10" s="1435"/>
      <c r="EJ10" s="1435"/>
      <c r="EK10" s="1435"/>
      <c r="EL10" s="1435"/>
      <c r="EM10" s="1435"/>
      <c r="EN10" s="1435"/>
      <c r="EO10" s="1323"/>
      <c r="EP10" s="1324"/>
      <c r="EQ10" s="1324"/>
      <c r="ER10" s="1324"/>
      <c r="ES10" s="1324"/>
      <c r="FQ10" s="413"/>
      <c r="FR10" s="1195"/>
      <c r="FU10" s="1195"/>
      <c r="FV10" s="1195"/>
      <c r="FY10" s="1195"/>
      <c r="FZ10" s="271"/>
      <c r="NS10" s="1434"/>
      <c r="NT10" s="1435"/>
      <c r="NU10" s="1435"/>
      <c r="NV10" s="1435"/>
      <c r="NW10" s="1435"/>
      <c r="NX10" s="1435"/>
      <c r="NY10" s="1435"/>
      <c r="NZ10" s="1435"/>
      <c r="OA10" s="1435"/>
      <c r="OB10" s="1435"/>
      <c r="OC10" s="1435"/>
      <c r="OD10" s="1435"/>
      <c r="OE10" s="1435"/>
      <c r="OF10" s="1435"/>
      <c r="OG10" s="1435"/>
      <c r="OH10" s="1435"/>
      <c r="OI10" s="1323"/>
      <c r="OJ10" s="1324"/>
      <c r="OK10" s="1324"/>
      <c r="OL10" s="1324"/>
      <c r="OM10" s="1324"/>
      <c r="ON10" s="1324"/>
      <c r="OO10" s="1324"/>
      <c r="OP10" s="1324"/>
      <c r="SS10" s="1434"/>
      <c r="ST10" s="1435"/>
      <c r="SU10" s="1435"/>
      <c r="SV10" s="1435"/>
      <c r="SW10" s="1435"/>
      <c r="SX10" s="1435"/>
      <c r="SY10" s="1435"/>
      <c r="SZ10" s="1435"/>
      <c r="TA10" s="1435"/>
      <c r="TB10" s="1435"/>
      <c r="TC10" s="1435"/>
      <c r="TD10" s="1435"/>
      <c r="TE10" s="1435"/>
      <c r="TF10" s="1435"/>
      <c r="TG10" s="1435"/>
      <c r="TH10" s="1435"/>
      <c r="TI10" s="1323"/>
      <c r="TJ10" s="1324"/>
      <c r="TK10" s="1324"/>
      <c r="TL10" s="1324"/>
      <c r="TM10" s="1324"/>
      <c r="TN10" s="1324"/>
      <c r="TO10" s="1324"/>
      <c r="TP10" s="1324"/>
      <c r="WW10" s="1434"/>
      <c r="WX10" s="1435"/>
      <c r="WY10" s="1435"/>
      <c r="WZ10" s="1435"/>
      <c r="XA10" s="1435"/>
      <c r="XB10" s="1435"/>
      <c r="XC10" s="1435"/>
      <c r="XD10" s="1435"/>
      <c r="XE10" s="1435"/>
      <c r="XF10" s="1435"/>
      <c r="XG10" s="1435"/>
      <c r="XH10" s="1435"/>
      <c r="XI10" s="1435"/>
      <c r="XJ10" s="1435"/>
      <c r="XK10" s="1435"/>
      <c r="XL10" s="1435"/>
      <c r="XM10" s="1323"/>
      <c r="XN10" s="1324"/>
      <c r="XO10" s="1324"/>
      <c r="XP10" s="1324"/>
      <c r="XQ10" s="1324"/>
      <c r="XR10" s="1324"/>
      <c r="XS10" s="1324"/>
      <c r="XT10" s="1324"/>
      <c r="AFU10" s="1434"/>
      <c r="AFV10" s="1435"/>
      <c r="AFW10" s="1435"/>
      <c r="AFX10" s="1435"/>
      <c r="AFY10" s="1435"/>
      <c r="AFZ10" s="1435"/>
      <c r="AGA10" s="1435"/>
      <c r="AGB10" s="1435"/>
      <c r="AGC10" s="1435"/>
      <c r="AGD10" s="1435"/>
      <c r="AGE10" s="1435"/>
      <c r="AGF10" s="1435"/>
      <c r="AGG10" s="1435"/>
      <c r="AGH10" s="1435"/>
      <c r="AGI10" s="1435"/>
      <c r="AGJ10" s="1435"/>
      <c r="AGK10" s="1323"/>
      <c r="AGL10" s="1324"/>
      <c r="AGM10" s="1324"/>
      <c r="AGN10" s="1324"/>
      <c r="AGO10" s="1324"/>
      <c r="AGP10" s="1324"/>
      <c r="AGQ10" s="1324"/>
      <c r="AGR10" s="1324"/>
      <c r="AJG10" s="1195"/>
      <c r="AJH10" s="1195"/>
      <c r="AJI10" s="1195"/>
      <c r="AJJ10" s="1195"/>
      <c r="AJK10" s="1195"/>
      <c r="AJL10" s="1195"/>
      <c r="AJM10" s="1195"/>
      <c r="AJN10" s="1195"/>
      <c r="AJO10" s="1195"/>
      <c r="AJP10" s="1195"/>
      <c r="AJQ10" s="1195"/>
      <c r="AJR10" s="1195"/>
      <c r="AJS10" s="1195"/>
      <c r="AJT10" s="1195"/>
      <c r="AJU10" s="1195"/>
      <c r="AJV10" s="1195"/>
      <c r="AJW10" s="1195"/>
      <c r="AJX10" s="1195"/>
      <c r="AJY10" s="1195"/>
      <c r="AJZ10" s="1195"/>
      <c r="AKA10" s="1195"/>
      <c r="AKB10" s="1195"/>
      <c r="AKC10" s="1195"/>
      <c r="AKD10" s="1195"/>
      <c r="AKE10" s="1195"/>
      <c r="AKF10" s="1195"/>
      <c r="AKG10" s="1195"/>
      <c r="AKH10" s="1195"/>
      <c r="AKI10" s="1195"/>
      <c r="AKJ10" s="1195"/>
      <c r="AKK10" s="1195"/>
      <c r="AKL10" s="1195"/>
      <c r="AKM10" s="1195"/>
      <c r="AKN10" s="1195"/>
      <c r="AKO10" s="1195"/>
      <c r="AKP10" s="1195"/>
      <c r="AKQ10" s="1195"/>
      <c r="AKR10" s="1195"/>
      <c r="AKS10" s="1195"/>
      <c r="AKT10" s="1195"/>
      <c r="AKU10" s="1195"/>
      <c r="AKV10" s="1195"/>
      <c r="AKW10" s="1195"/>
      <c r="AKX10" s="1195"/>
      <c r="AKY10" s="1195"/>
      <c r="AKZ10" s="1195"/>
      <c r="ALA10" s="1195"/>
      <c r="ALB10" s="1195"/>
      <c r="ALC10" s="1195"/>
      <c r="ALD10" s="1195"/>
      <c r="ALE10" s="1195"/>
      <c r="ALF10" s="1195"/>
      <c r="ALG10" s="1195"/>
      <c r="ALH10" s="1195"/>
      <c r="ALI10" s="1195"/>
      <c r="ALJ10" s="1195"/>
      <c r="ALK10" s="1195"/>
      <c r="ALL10" s="1195"/>
      <c r="ALM10" s="1195"/>
      <c r="ALN10" s="1195"/>
      <c r="ALO10" s="1195"/>
      <c r="ALP10" s="1195"/>
      <c r="ALQ10" s="1195"/>
      <c r="ALR10" s="1195"/>
      <c r="ALS10" s="1195"/>
      <c r="ALT10" s="1195"/>
      <c r="ALU10" s="1195"/>
      <c r="ALV10" s="1195"/>
      <c r="ALW10" s="1195"/>
      <c r="ALX10" s="1195"/>
      <c r="ALY10" s="1195"/>
      <c r="ALZ10" s="1195"/>
      <c r="AMA10" s="1195"/>
      <c r="AMB10" s="1195"/>
      <c r="AMC10" s="1195"/>
      <c r="AMD10" s="1195"/>
      <c r="AME10" s="1195"/>
      <c r="AMF10" s="1195"/>
      <c r="AMG10" s="1195"/>
      <c r="AMH10" s="1195"/>
      <c r="AMI10" s="1195"/>
      <c r="AMJ10" s="1195"/>
      <c r="AMK10" s="1195"/>
      <c r="AML10" s="1195"/>
      <c r="AMM10" s="1195"/>
      <c r="AMN10" s="1195"/>
      <c r="AMO10" s="1195"/>
      <c r="AMP10" s="1195"/>
      <c r="AMQ10" s="1195"/>
      <c r="AMR10" s="1195"/>
      <c r="AMS10" s="1195"/>
      <c r="AMT10" s="1195"/>
      <c r="AMU10" s="1195"/>
      <c r="AMV10" s="1195"/>
      <c r="AMW10" s="1195"/>
      <c r="AMX10" s="1195"/>
      <c r="AMY10" s="1195"/>
      <c r="AMZ10" s="1195"/>
      <c r="ANA10" s="1195"/>
      <c r="ANB10" s="1195"/>
      <c r="ANC10" s="1195"/>
      <c r="AND10" s="1195"/>
      <c r="ANE10" s="1195"/>
      <c r="ANF10" s="1195"/>
      <c r="ANG10" s="1195"/>
      <c r="ANH10" s="1195"/>
      <c r="ANI10" s="1195"/>
      <c r="ANJ10" s="1195"/>
      <c r="ANK10" s="1195"/>
      <c r="ANL10" s="1195"/>
      <c r="ANM10" s="1195"/>
      <c r="ANN10" s="1195"/>
      <c r="ANO10" s="1195"/>
      <c r="ANP10" s="1195"/>
      <c r="ANQ10" s="1195"/>
      <c r="ANR10" s="1195"/>
      <c r="ANS10" s="1195"/>
      <c r="ANT10" s="1195"/>
      <c r="ANU10" s="1195"/>
      <c r="ANV10" s="1195"/>
      <c r="ANW10" s="1195"/>
      <c r="ANX10" s="1195"/>
      <c r="ANY10" s="1195"/>
      <c r="ANZ10" s="1195"/>
      <c r="AOA10" s="1195"/>
      <c r="AOB10" s="1195"/>
      <c r="AOC10" s="1434"/>
      <c r="AOD10" s="1435"/>
      <c r="AOE10" s="1435"/>
      <c r="AOF10" s="1435"/>
      <c r="AOG10" s="1435"/>
      <c r="AOH10" s="1435"/>
      <c r="AOI10" s="1435"/>
      <c r="AOJ10" s="1435"/>
      <c r="AOK10" s="1435"/>
      <c r="AOL10" s="1435"/>
      <c r="AOM10" s="1435"/>
      <c r="AON10" s="1435"/>
      <c r="AOO10" s="1435"/>
      <c r="AOP10" s="1435"/>
      <c r="AOQ10" s="1435"/>
      <c r="AOR10" s="1435"/>
      <c r="AOS10" s="1323"/>
      <c r="AOT10" s="1324"/>
      <c r="AOU10" s="1324"/>
      <c r="AOV10" s="1324"/>
      <c r="AOW10" s="1324"/>
      <c r="AOX10" s="1324"/>
      <c r="AOY10" s="1324"/>
      <c r="AOZ10" s="1324"/>
      <c r="APA10" s="1195"/>
      <c r="APB10" s="1195"/>
      <c r="APC10" s="1195"/>
      <c r="APD10" s="1195"/>
      <c r="APE10" s="1195"/>
      <c r="APF10" s="1195"/>
      <c r="APG10" s="1195"/>
      <c r="APH10" s="1195"/>
      <c r="API10" s="1195"/>
      <c r="APJ10" s="1195"/>
      <c r="APK10" s="1195"/>
      <c r="APL10" s="1195"/>
      <c r="APM10" s="1195"/>
      <c r="APN10" s="1195"/>
      <c r="APO10" s="1195"/>
      <c r="APP10" s="1195"/>
      <c r="APQ10" s="1195"/>
      <c r="APR10" s="1195"/>
      <c r="APS10" s="1195"/>
      <c r="APT10" s="1195"/>
      <c r="APU10" s="1195"/>
      <c r="APV10" s="1195"/>
      <c r="APW10" s="1195"/>
      <c r="APX10" s="1195"/>
      <c r="APY10" s="1195"/>
      <c r="APZ10" s="1195"/>
      <c r="AQA10" s="1195"/>
      <c r="AQB10" s="1195"/>
      <c r="AQC10" s="1195"/>
      <c r="AQD10" s="1195"/>
      <c r="AQE10" s="1195"/>
      <c r="AQF10" s="1195"/>
      <c r="AQG10" s="1195"/>
      <c r="AQH10" s="1195"/>
      <c r="AQI10" s="1195"/>
      <c r="AQJ10" s="1195"/>
      <c r="AQK10" s="1195"/>
      <c r="AQL10" s="1195"/>
      <c r="AQM10" s="1195"/>
      <c r="AQN10" s="1195"/>
      <c r="AQO10" s="1195"/>
      <c r="AQP10" s="1195"/>
      <c r="AQQ10" s="1195"/>
      <c r="AQR10" s="1195"/>
      <c r="AQS10" s="1195"/>
      <c r="AQT10" s="1195"/>
      <c r="AQU10" s="1195"/>
      <c r="AQV10" s="1195"/>
      <c r="AQW10" s="1195"/>
      <c r="AQX10" s="1195"/>
      <c r="AQY10" s="1195"/>
      <c r="AQZ10" s="1195"/>
      <c r="ARA10" s="1195"/>
      <c r="ARB10" s="1195"/>
      <c r="ARC10" s="1195"/>
      <c r="ARD10" s="1195"/>
      <c r="ARE10" s="1195"/>
      <c r="ARF10" s="1195"/>
      <c r="ARG10" s="1454" t="s">
        <v>1131</v>
      </c>
      <c r="ARH10" s="1454"/>
      <c r="ARI10" s="1454"/>
      <c r="ARJ10" s="1454"/>
      <c r="ARK10" s="1454"/>
      <c r="ARL10" s="1454"/>
      <c r="ARM10" s="1454"/>
      <c r="ARN10" s="1454"/>
      <c r="ARO10" s="1454"/>
      <c r="ARP10" s="1454"/>
      <c r="ARQ10" s="1454"/>
      <c r="ARR10" s="1454"/>
      <c r="ARS10" s="1454"/>
      <c r="ART10" s="1454"/>
      <c r="ARU10" s="1454"/>
      <c r="ARV10" s="1454"/>
      <c r="ARW10" s="1454"/>
      <c r="ARX10" s="1454"/>
      <c r="ARY10" s="1454"/>
      <c r="ARZ10" s="1454"/>
      <c r="ASA10" s="1454"/>
      <c r="ASB10" s="1454"/>
      <c r="ASC10" s="1195"/>
      <c r="ASD10" s="1364"/>
      <c r="ASE10" s="1195"/>
      <c r="ASF10" s="1195"/>
      <c r="ASG10" s="1434"/>
      <c r="ASH10" s="1435"/>
      <c r="ASI10" s="1435"/>
      <c r="ASJ10" s="1435"/>
      <c r="ASK10" s="1435"/>
      <c r="ASL10" s="1435"/>
      <c r="ASM10" s="1435"/>
      <c r="ASN10" s="1435"/>
      <c r="ASO10" s="1435"/>
      <c r="ASP10" s="1435"/>
      <c r="ASQ10" s="1435"/>
      <c r="ASR10" s="1435"/>
      <c r="ASS10" s="1435"/>
      <c r="AST10" s="1435"/>
      <c r="ASU10" s="1435"/>
      <c r="ASV10" s="1435"/>
      <c r="ASW10" s="1323"/>
      <c r="ASX10" s="1324"/>
      <c r="ASY10" s="1324"/>
      <c r="ASZ10" s="1324"/>
      <c r="ATA10" s="1324"/>
      <c r="ATB10" s="1324"/>
      <c r="ATC10" s="1324"/>
      <c r="ATD10" s="1324"/>
      <c r="ATE10" s="272"/>
      <c r="ATG10" s="1434"/>
      <c r="ATH10" s="1435"/>
      <c r="ATI10" s="1435"/>
      <c r="ATJ10" s="1435"/>
      <c r="ATK10" s="1435"/>
      <c r="ATL10" s="1435"/>
      <c r="ATM10" s="1435"/>
      <c r="ATN10" s="1435"/>
      <c r="ATO10" s="1435"/>
      <c r="ATP10" s="1435"/>
      <c r="ATQ10" s="1435"/>
      <c r="ATR10" s="1435"/>
      <c r="ATS10" s="1435"/>
      <c r="ATT10" s="1435"/>
      <c r="ATU10" s="1435"/>
      <c r="ATV10" s="1435"/>
      <c r="ATW10" s="1323"/>
      <c r="ATX10" s="1324"/>
      <c r="ATY10" s="1324"/>
      <c r="ATZ10" s="1324"/>
      <c r="AUA10" s="1324"/>
      <c r="AUB10" s="1324"/>
      <c r="AUC10" s="1324"/>
      <c r="AUD10" s="1324"/>
      <c r="BAW10" s="1434"/>
      <c r="BAX10" s="1435"/>
      <c r="BAY10" s="1435"/>
      <c r="BAZ10" s="1435"/>
      <c r="BBA10" s="1435"/>
      <c r="BBB10" s="1435"/>
      <c r="BBC10" s="1435"/>
      <c r="BBD10" s="1435"/>
      <c r="BBE10" s="1435"/>
      <c r="BBF10" s="1435"/>
      <c r="BBG10" s="1435"/>
      <c r="BBH10" s="1435"/>
      <c r="BBI10" s="1435"/>
      <c r="BBJ10" s="1435"/>
      <c r="BBK10" s="1435"/>
      <c r="BBL10" s="1435"/>
      <c r="BBM10" s="1323"/>
      <c r="BBN10" s="1324"/>
      <c r="BBO10" s="1324"/>
      <c r="BBP10" s="1324"/>
      <c r="BBQ10" s="1324"/>
      <c r="BBR10" s="1324"/>
      <c r="BBS10" s="1324"/>
      <c r="BBT10" s="1324"/>
      <c r="BFA10" s="1434"/>
      <c r="BFB10" s="1435"/>
      <c r="BFC10" s="1435"/>
      <c r="BFD10" s="1435"/>
      <c r="BFE10" s="1435"/>
      <c r="BFF10" s="1435"/>
      <c r="BFG10" s="1435"/>
      <c r="BFH10" s="1435"/>
      <c r="BFI10" s="1435"/>
      <c r="BFJ10" s="1435"/>
      <c r="BFK10" s="1435"/>
      <c r="BFL10" s="1435"/>
      <c r="BFM10" s="1435"/>
      <c r="BFN10" s="1435"/>
      <c r="BFO10" s="1435"/>
      <c r="BFP10" s="1435"/>
      <c r="BFQ10" s="1323"/>
      <c r="BFR10" s="1324"/>
      <c r="BFS10" s="1324"/>
      <c r="BFT10" s="1324"/>
      <c r="BFU10" s="1324"/>
      <c r="BFV10" s="1324"/>
      <c r="BFW10" s="1324"/>
      <c r="BFX10" s="1324"/>
      <c r="BNI10" s="1434"/>
      <c r="BNJ10" s="1435"/>
      <c r="BNK10" s="1435"/>
      <c r="BNL10" s="1435"/>
      <c r="BNM10" s="1435"/>
      <c r="BNN10" s="1435"/>
      <c r="BNO10" s="1435"/>
      <c r="BNP10" s="1435"/>
      <c r="BNQ10" s="1435"/>
      <c r="BNR10" s="1435"/>
      <c r="BNS10" s="1435"/>
      <c r="BNT10" s="1435"/>
      <c r="BNU10" s="1435"/>
      <c r="BNV10" s="1435"/>
      <c r="BNW10" s="1435"/>
      <c r="BNX10" s="1435"/>
      <c r="BNY10" s="1323"/>
      <c r="BNZ10" s="1324"/>
      <c r="BOA10" s="1324"/>
      <c r="BOB10" s="1324"/>
      <c r="BOC10" s="1324"/>
      <c r="BOD10" s="1324"/>
      <c r="BOE10" s="1324"/>
      <c r="BOF10" s="1324"/>
      <c r="BVQ10" s="1434"/>
      <c r="BVR10" s="1435"/>
      <c r="BVS10" s="1435"/>
      <c r="BVT10" s="1435"/>
      <c r="BVU10" s="1435"/>
      <c r="BVV10" s="1435"/>
      <c r="BVW10" s="1435"/>
      <c r="BVX10" s="1435"/>
      <c r="BVY10" s="1435"/>
      <c r="BVZ10" s="1435"/>
      <c r="BWA10" s="1435"/>
      <c r="BWB10" s="1435"/>
      <c r="BWC10" s="1435"/>
      <c r="BWD10" s="1435"/>
      <c r="BWE10" s="1435"/>
      <c r="BWF10" s="1436"/>
      <c r="BWG10" s="1324"/>
      <c r="BWH10" s="1324"/>
      <c r="BWI10" s="1324"/>
      <c r="BWJ10" s="1324"/>
      <c r="BWK10" s="1324"/>
      <c r="BWL10" s="1324"/>
      <c r="BWM10" s="1324"/>
      <c r="BWN10" s="1324"/>
      <c r="CDY10" s="1434"/>
      <c r="CDZ10" s="1435"/>
      <c r="CEA10" s="1435"/>
      <c r="CEB10" s="1435"/>
      <c r="CEC10" s="1435"/>
      <c r="CED10" s="1435"/>
      <c r="CEE10" s="1435"/>
      <c r="CEF10" s="1435"/>
      <c r="CEG10" s="1435"/>
      <c r="CEH10" s="1435"/>
      <c r="CEI10" s="1435"/>
      <c r="CEJ10" s="1435"/>
      <c r="CEK10" s="1435"/>
      <c r="CEL10" s="1435"/>
      <c r="CEM10" s="1435"/>
      <c r="CEN10" s="1436"/>
      <c r="CEO10" s="1324"/>
      <c r="CEP10" s="1324"/>
      <c r="CEQ10" s="1324"/>
      <c r="CER10" s="1324"/>
      <c r="CES10" s="1324"/>
      <c r="CET10" s="1324"/>
      <c r="CEU10" s="1324"/>
      <c r="CEV10" s="1324"/>
      <c r="CMG10" s="1434"/>
      <c r="CMH10" s="1435"/>
      <c r="CMI10" s="1435"/>
      <c r="CMJ10" s="1435"/>
      <c r="CMK10" s="1435"/>
      <c r="CML10" s="1435"/>
      <c r="CMM10" s="1435"/>
      <c r="CMN10" s="1435"/>
      <c r="CMO10" s="1435"/>
      <c r="CMP10" s="1435"/>
      <c r="CMQ10" s="1435"/>
      <c r="CMR10" s="1435"/>
      <c r="CMS10" s="1435"/>
      <c r="CMT10" s="1435"/>
      <c r="CMU10" s="1435"/>
      <c r="CMV10" s="1436"/>
      <c r="CMW10" s="1324"/>
      <c r="CMX10" s="1324"/>
      <c r="CMY10" s="1324"/>
      <c r="CMZ10" s="1324"/>
      <c r="CNA10" s="1324"/>
      <c r="CNB10" s="1324"/>
      <c r="CNC10" s="1324"/>
      <c r="CND10" s="1324"/>
      <c r="CQK10" s="1434"/>
      <c r="CQL10" s="1435"/>
      <c r="CQM10" s="1435"/>
      <c r="CQN10" s="1435"/>
      <c r="CQO10" s="1435"/>
      <c r="CQP10" s="1435"/>
      <c r="CQQ10" s="1435"/>
      <c r="CQR10" s="1435"/>
      <c r="CQS10" s="1435"/>
      <c r="CQT10" s="1435"/>
      <c r="CQU10" s="1435"/>
      <c r="CQV10" s="1435"/>
      <c r="CQW10" s="1435"/>
      <c r="CQX10" s="1435"/>
      <c r="CQY10" s="1435"/>
      <c r="CQZ10" s="1436"/>
      <c r="CRA10" s="1324"/>
      <c r="CRB10" s="1324"/>
      <c r="CRC10" s="1324"/>
      <c r="CRD10" s="1324"/>
      <c r="CRE10" s="1324"/>
      <c r="CRF10" s="1324"/>
      <c r="CRG10" s="1324"/>
      <c r="CRH10" s="1324"/>
      <c r="DIW10" s="1265"/>
      <c r="DJQ10" s="1434"/>
      <c r="DJR10" s="1435"/>
      <c r="DJS10" s="1435"/>
      <c r="DJT10" s="1435"/>
      <c r="DJU10" s="1435"/>
      <c r="DJV10" s="1435"/>
      <c r="DJW10" s="1435"/>
      <c r="DJX10" s="1435"/>
      <c r="DJY10" s="1435"/>
      <c r="DJZ10" s="1435"/>
      <c r="DKA10" s="1435"/>
      <c r="DKB10" s="1435"/>
      <c r="DKC10" s="1435"/>
      <c r="DKD10" s="1435"/>
      <c r="DKE10" s="1435"/>
      <c r="DKF10" s="1522"/>
      <c r="DKG10" s="1452"/>
      <c r="DKH10" s="1438"/>
      <c r="DKI10" s="1438"/>
      <c r="DKJ10" s="1438"/>
      <c r="DKK10" s="1438"/>
      <c r="DKL10" s="1438"/>
      <c r="DKM10" s="1438"/>
      <c r="DKN10" s="1439"/>
      <c r="DMH10" s="1263"/>
      <c r="DMI10" s="1263"/>
      <c r="DMJ10" s="1263"/>
      <c r="DMK10" s="1263"/>
      <c r="DML10" s="1263"/>
      <c r="DMM10" s="1263"/>
      <c r="DMN10" s="1263"/>
      <c r="DMO10" s="1263"/>
      <c r="DMP10" s="1263"/>
      <c r="DMQ10" s="1263"/>
      <c r="DMR10" s="1263"/>
      <c r="DMS10" s="1263"/>
      <c r="DMT10" s="1263"/>
      <c r="DMU10" s="1263"/>
      <c r="DMV10" s="1263"/>
      <c r="DMW10" s="1263"/>
      <c r="DMX10" s="1263"/>
      <c r="DMY10" s="1263"/>
      <c r="DMZ10" s="1263"/>
      <c r="DNA10" s="1263"/>
      <c r="DNB10" s="1263"/>
      <c r="DNC10" s="1263"/>
      <c r="DND10" s="1263"/>
      <c r="DNE10" s="413"/>
      <c r="DNF10" s="1195"/>
      <c r="DNG10" s="1195"/>
      <c r="DNH10" s="1195"/>
      <c r="DNI10" s="1195"/>
      <c r="DNJ10" s="1195"/>
      <c r="DNK10" s="1195"/>
      <c r="DNL10" s="1195"/>
      <c r="DNM10" s="1195"/>
      <c r="DNN10" s="271"/>
      <c r="DNO10" s="1263"/>
      <c r="DNP10" s="1263"/>
      <c r="DNQ10" s="1263"/>
      <c r="DNR10" s="1263"/>
      <c r="DNS10" s="1263"/>
      <c r="DNT10" s="1263"/>
      <c r="DNU10" s="1263"/>
      <c r="DNV10" s="1263"/>
      <c r="DNW10" s="1263"/>
      <c r="DNX10" s="1263"/>
      <c r="DNY10" s="1263"/>
      <c r="DNZ10" s="1263"/>
      <c r="DOA10" s="1263"/>
      <c r="DOB10" s="1263"/>
      <c r="DOC10" s="1263"/>
      <c r="DOD10" s="1263"/>
      <c r="DOE10" s="1263"/>
      <c r="DOF10" s="1263"/>
      <c r="ERJ10" s="1520"/>
      <c r="ERK10" s="1520"/>
      <c r="ERL10" s="1520"/>
      <c r="ERM10" s="1520"/>
      <c r="ERN10" s="1520"/>
      <c r="ERO10" s="1520"/>
      <c r="ERP10" s="1520"/>
      <c r="ERQ10" s="1520"/>
      <c r="ERR10" s="1520"/>
      <c r="ERS10" s="1520"/>
      <c r="ERT10" s="1520"/>
      <c r="ERU10" s="1520"/>
      <c r="ERV10" s="1520"/>
      <c r="ERW10" s="1520"/>
      <c r="ERX10" s="1520"/>
      <c r="ERY10" s="1520"/>
      <c r="ERZ10" s="1520"/>
      <c r="ESA10" s="1520"/>
      <c r="ESB10" s="1520"/>
      <c r="ESC10" s="1520"/>
      <c r="ESD10" s="1520"/>
      <c r="ESE10" s="1520"/>
      <c r="ESF10" s="1520"/>
      <c r="ESG10" s="1520"/>
      <c r="ESH10" s="1520"/>
      <c r="ESI10" s="1520"/>
      <c r="ESJ10" s="1520"/>
      <c r="ESK10" s="1520"/>
      <c r="ESL10" s="1520"/>
      <c r="ESM10" s="1520"/>
      <c r="ESN10" s="1520"/>
      <c r="ESO10" s="1520"/>
      <c r="ESP10" s="1520"/>
      <c r="ESQ10" s="1520"/>
      <c r="ESR10" s="1520"/>
      <c r="ESS10" s="1520"/>
      <c r="EST10" s="1520"/>
      <c r="ESU10" s="1520"/>
      <c r="ESV10" s="1520"/>
      <c r="ESW10" s="1520"/>
      <c r="ESX10" s="1520"/>
      <c r="ESY10" s="1520"/>
      <c r="ESZ10" s="1520"/>
      <c r="ETA10" s="1520"/>
      <c r="ETB10" s="1520"/>
      <c r="ETC10" s="1520"/>
      <c r="ETD10" s="1520"/>
      <c r="ETE10" s="1520"/>
      <c r="ETF10" s="1520"/>
    </row>
    <row r="11" spans="2:3906" ht="15" customHeight="1" thickBot="1"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  <c r="L11" s="1519"/>
      <c r="M11" s="1519"/>
      <c r="N11" s="1519"/>
      <c r="O11" s="1519"/>
      <c r="P11" s="1519"/>
      <c r="Q11" s="1519"/>
      <c r="R11" s="1519"/>
      <c r="S11" s="1519"/>
      <c r="T11" s="1519"/>
      <c r="U11" s="1519"/>
      <c r="V11" s="1519"/>
      <c r="W11" s="1519"/>
      <c r="X11" s="1519"/>
      <c r="Y11" s="1519"/>
      <c r="Z11" s="1519"/>
      <c r="AA11" s="1519"/>
      <c r="AB11" s="1519"/>
      <c r="AC11" s="1519"/>
      <c r="AD11" s="1519"/>
      <c r="AE11" s="1519"/>
      <c r="AF11" s="1519"/>
      <c r="AG11" s="1519"/>
      <c r="AH11" s="1519"/>
      <c r="AI11" s="1519"/>
      <c r="AJ11" s="1519"/>
      <c r="AK11" s="1519"/>
      <c r="AL11" s="1519"/>
      <c r="AM11" s="1519"/>
      <c r="AN11" s="1519"/>
      <c r="AO11" s="1519"/>
      <c r="AP11" s="1519"/>
      <c r="AQ11" s="1519"/>
      <c r="AR11" s="1519"/>
      <c r="AS11" s="1519"/>
      <c r="AT11" s="1519"/>
      <c r="AU11" s="1519"/>
      <c r="AV11" s="1519"/>
      <c r="AW11" s="1519"/>
      <c r="AX11" s="1519"/>
      <c r="CD11" s="1195"/>
      <c r="CE11" s="1345"/>
      <c r="CF11" s="1345"/>
      <c r="CG11" s="1345"/>
      <c r="CH11" s="1345"/>
      <c r="CI11" s="1345"/>
      <c r="CJ11" s="1345"/>
      <c r="CK11" s="1345"/>
      <c r="CL11" s="1345"/>
      <c r="CM11" s="1345"/>
      <c r="CN11" s="1345"/>
      <c r="CO11" s="1345"/>
      <c r="CP11" s="1345"/>
      <c r="CQ11" s="1345"/>
      <c r="CR11" s="1345"/>
      <c r="CS11" s="1195"/>
      <c r="CT11" s="1195"/>
      <c r="CU11" s="1195"/>
      <c r="CV11" s="1195"/>
      <c r="CW11" s="1195"/>
      <c r="CX11" s="1195"/>
      <c r="CY11" s="1195"/>
      <c r="CZ11" s="1195"/>
      <c r="DA11" s="1195"/>
      <c r="DB11" s="1195"/>
      <c r="DC11" s="1195"/>
      <c r="DD11" s="1195"/>
      <c r="DE11" s="1195"/>
      <c r="DF11" s="1195"/>
      <c r="DG11" s="271"/>
      <c r="DH11" s="271"/>
      <c r="DY11" s="1434"/>
      <c r="DZ11" s="1435"/>
      <c r="EA11" s="1435"/>
      <c r="EB11" s="1435"/>
      <c r="EC11" s="1435"/>
      <c r="ED11" s="1435"/>
      <c r="EE11" s="1435"/>
      <c r="EF11" s="1435"/>
      <c r="EG11" s="1435"/>
      <c r="EH11" s="1435"/>
      <c r="EI11" s="1435"/>
      <c r="EJ11" s="1435"/>
      <c r="EK11" s="1435"/>
      <c r="EL11" s="1435"/>
      <c r="EM11" s="1435"/>
      <c r="EN11" s="1435"/>
      <c r="EO11" s="1323"/>
      <c r="EP11" s="1324"/>
      <c r="EQ11" s="1324"/>
      <c r="ER11" s="1324"/>
      <c r="ES11" s="1324"/>
      <c r="FQ11" s="413"/>
      <c r="FR11" s="1195"/>
      <c r="FY11" s="1195"/>
      <c r="FZ11" s="271"/>
      <c r="NS11" s="1434"/>
      <c r="NT11" s="1435"/>
      <c r="NU11" s="1435"/>
      <c r="NV11" s="1435"/>
      <c r="NW11" s="1435"/>
      <c r="NX11" s="1435"/>
      <c r="NY11" s="1435"/>
      <c r="NZ11" s="1435"/>
      <c r="OA11" s="1435"/>
      <c r="OB11" s="1435"/>
      <c r="OC11" s="1435"/>
      <c r="OD11" s="1435"/>
      <c r="OE11" s="1435"/>
      <c r="OF11" s="1435"/>
      <c r="OG11" s="1435"/>
      <c r="OH11" s="1435"/>
      <c r="OI11" s="1323"/>
      <c r="OJ11" s="1324"/>
      <c r="OK11" s="1324"/>
      <c r="OL11" s="1324"/>
      <c r="OM11" s="1324"/>
      <c r="ON11" s="1324"/>
      <c r="OO11" s="1324"/>
      <c r="OP11" s="1324"/>
      <c r="SS11" s="1434"/>
      <c r="ST11" s="1435"/>
      <c r="SU11" s="1435"/>
      <c r="SV11" s="1435"/>
      <c r="SW11" s="1435"/>
      <c r="SX11" s="1435"/>
      <c r="SY11" s="1435"/>
      <c r="SZ11" s="1435"/>
      <c r="TA11" s="1435"/>
      <c r="TB11" s="1435"/>
      <c r="TC11" s="1435"/>
      <c r="TD11" s="1435"/>
      <c r="TE11" s="1435"/>
      <c r="TF11" s="1435"/>
      <c r="TG11" s="1435"/>
      <c r="TH11" s="1435"/>
      <c r="TI11" s="1323"/>
      <c r="TJ11" s="1324"/>
      <c r="TK11" s="1324"/>
      <c r="TL11" s="1324"/>
      <c r="TM11" s="1324"/>
      <c r="TN11" s="1324"/>
      <c r="TO11" s="1324"/>
      <c r="TP11" s="1324"/>
      <c r="WW11" s="1434"/>
      <c r="WX11" s="1435"/>
      <c r="WY11" s="1435"/>
      <c r="WZ11" s="1435"/>
      <c r="XA11" s="1435"/>
      <c r="XB11" s="1435"/>
      <c r="XC11" s="1435"/>
      <c r="XD11" s="1435"/>
      <c r="XE11" s="1435"/>
      <c r="XF11" s="1435"/>
      <c r="XG11" s="1435"/>
      <c r="XH11" s="1435"/>
      <c r="XI11" s="1435"/>
      <c r="XJ11" s="1435"/>
      <c r="XK11" s="1435"/>
      <c r="XL11" s="1435"/>
      <c r="XM11" s="1323"/>
      <c r="XN11" s="1324"/>
      <c r="XO11" s="1324"/>
      <c r="XP11" s="1324"/>
      <c r="XQ11" s="1324"/>
      <c r="XR11" s="1324"/>
      <c r="XS11" s="1324"/>
      <c r="XT11" s="1324"/>
      <c r="AFU11" s="1434"/>
      <c r="AFV11" s="1435"/>
      <c r="AFW11" s="1435"/>
      <c r="AFX11" s="1435"/>
      <c r="AFY11" s="1435"/>
      <c r="AFZ11" s="1435"/>
      <c r="AGA11" s="1435"/>
      <c r="AGB11" s="1435"/>
      <c r="AGC11" s="1435"/>
      <c r="AGD11" s="1435"/>
      <c r="AGE11" s="1435"/>
      <c r="AGF11" s="1435"/>
      <c r="AGG11" s="1435"/>
      <c r="AGH11" s="1435"/>
      <c r="AGI11" s="1435"/>
      <c r="AGJ11" s="1435"/>
      <c r="AGK11" s="1323"/>
      <c r="AGL11" s="1324"/>
      <c r="AGM11" s="1324"/>
      <c r="AGN11" s="1324"/>
      <c r="AGO11" s="1324"/>
      <c r="AGP11" s="1324"/>
      <c r="AGQ11" s="1324"/>
      <c r="AGR11" s="1324"/>
      <c r="AJG11" s="1195"/>
      <c r="AJH11" s="1195"/>
      <c r="AJI11" s="1195"/>
      <c r="AJJ11" s="1195"/>
      <c r="AJK11" s="1195"/>
      <c r="AJL11" s="1195"/>
      <c r="AJM11" s="1195"/>
      <c r="AJN11" s="1195"/>
      <c r="AJO11" s="1195"/>
      <c r="AJP11" s="1195"/>
      <c r="AJQ11" s="1195"/>
      <c r="AJR11" s="1195"/>
      <c r="AJS11" s="1195"/>
      <c r="AJT11" s="1195"/>
      <c r="AJU11" s="1195"/>
      <c r="AJV11" s="1195"/>
      <c r="AJW11" s="1195"/>
      <c r="AJX11" s="1195"/>
      <c r="AJY11" s="1195"/>
      <c r="AJZ11" s="1195"/>
      <c r="AKA11" s="1195"/>
      <c r="AKB11" s="1195"/>
      <c r="AKC11" s="1195"/>
      <c r="AKD11" s="1195"/>
      <c r="AKE11" s="1195"/>
      <c r="AKF11" s="1195"/>
      <c r="AKG11" s="1195"/>
      <c r="AKH11" s="1195"/>
      <c r="AKI11" s="1195"/>
      <c r="AKJ11" s="1195"/>
      <c r="AKK11" s="1195"/>
      <c r="AKL11" s="1195"/>
      <c r="AKM11" s="1195"/>
      <c r="AKN11" s="1195"/>
      <c r="AKO11" s="1195"/>
      <c r="AKP11" s="1195"/>
      <c r="AKQ11" s="1195"/>
      <c r="AKR11" s="1195"/>
      <c r="AKS11" s="1195"/>
      <c r="AKT11" s="1195"/>
      <c r="AKU11" s="1195"/>
      <c r="AKV11" s="1195"/>
      <c r="AKW11" s="1195"/>
      <c r="AKX11" s="1195"/>
      <c r="AKY11" s="1195"/>
      <c r="AKZ11" s="1195"/>
      <c r="ALA11" s="1195"/>
      <c r="ALB11" s="1195"/>
      <c r="ALC11" s="1195"/>
      <c r="ALD11" s="1195"/>
      <c r="ALE11" s="1195"/>
      <c r="ALF11" s="1195"/>
      <c r="ALG11" s="1195"/>
      <c r="ALH11" s="1195"/>
      <c r="ALI11" s="1195"/>
      <c r="ALJ11" s="1195"/>
      <c r="ALK11" s="1195"/>
      <c r="ALL11" s="1195"/>
      <c r="ALM11" s="1195"/>
      <c r="ALN11" s="1195"/>
      <c r="ALO11" s="1195"/>
      <c r="ALP11" s="1195"/>
      <c r="ALQ11" s="1195"/>
      <c r="ALR11" s="1195"/>
      <c r="ALS11" s="1195"/>
      <c r="ALT11" s="1195"/>
      <c r="ALU11" s="1195"/>
      <c r="ALV11" s="1195"/>
      <c r="ALW11" s="1195"/>
      <c r="ALX11" s="1195"/>
      <c r="ALY11" s="1195"/>
      <c r="ALZ11" s="1195"/>
      <c r="AMA11" s="1195"/>
      <c r="AMB11" s="1195"/>
      <c r="AMC11" s="1195"/>
      <c r="AMD11" s="1195"/>
      <c r="AME11" s="1195"/>
      <c r="AMF11" s="1195"/>
      <c r="AMG11" s="1195"/>
      <c r="AMH11" s="1195"/>
      <c r="AMI11" s="1195"/>
      <c r="AMJ11" s="1195"/>
      <c r="AMK11" s="1195"/>
      <c r="AML11" s="1195"/>
      <c r="AMM11" s="1195"/>
      <c r="AMN11" s="1195"/>
      <c r="AMO11" s="1195"/>
      <c r="AMP11" s="1195"/>
      <c r="AMQ11" s="1195"/>
      <c r="AMR11" s="1195"/>
      <c r="AMS11" s="1195"/>
      <c r="AMT11" s="1195"/>
      <c r="AMU11" s="1195"/>
      <c r="AMV11" s="1195"/>
      <c r="AMW11" s="1195"/>
      <c r="AMX11" s="1195"/>
      <c r="AMY11" s="1195"/>
      <c r="AMZ11" s="1195"/>
      <c r="ANA11" s="1195"/>
      <c r="ANB11" s="1195"/>
      <c r="ANC11" s="1195"/>
      <c r="AND11" s="1195"/>
      <c r="ANE11" s="1195"/>
      <c r="ANF11" s="1195"/>
      <c r="ANG11" s="1195"/>
      <c r="ANH11" s="1195"/>
      <c r="ANI11" s="1195"/>
      <c r="ANJ11" s="1195"/>
      <c r="ANK11" s="1195"/>
      <c r="ANL11" s="1195"/>
      <c r="ANM11" s="1195"/>
      <c r="ANN11" s="1195"/>
      <c r="ANO11" s="1195"/>
      <c r="ANP11" s="1195"/>
      <c r="ANQ11" s="1195"/>
      <c r="ANR11" s="1195"/>
      <c r="ANS11" s="1195"/>
      <c r="ANT11" s="1195"/>
      <c r="ANU11" s="1195"/>
      <c r="ANV11" s="1195"/>
      <c r="ANW11" s="1195"/>
      <c r="ANX11" s="1195"/>
      <c r="ANY11" s="1195"/>
      <c r="ANZ11" s="1195"/>
      <c r="AOA11" s="1195"/>
      <c r="AOB11" s="1195"/>
      <c r="AOC11" s="1434"/>
      <c r="AOD11" s="1435"/>
      <c r="AOE11" s="1435"/>
      <c r="AOF11" s="1435"/>
      <c r="AOG11" s="1435"/>
      <c r="AOH11" s="1435"/>
      <c r="AOI11" s="1435"/>
      <c r="AOJ11" s="1435"/>
      <c r="AOK11" s="1435"/>
      <c r="AOL11" s="1435"/>
      <c r="AOM11" s="1435"/>
      <c r="AON11" s="1435"/>
      <c r="AOO11" s="1435"/>
      <c r="AOP11" s="1435"/>
      <c r="AOQ11" s="1435"/>
      <c r="AOR11" s="1435"/>
      <c r="AOS11" s="1323"/>
      <c r="AOT11" s="1324"/>
      <c r="AOU11" s="1324"/>
      <c r="AOV11" s="1324"/>
      <c r="AOW11" s="1324"/>
      <c r="AOX11" s="1324"/>
      <c r="AOY11" s="1324"/>
      <c r="AOZ11" s="1324"/>
      <c r="APA11" s="1195"/>
      <c r="APB11" s="1195"/>
      <c r="APC11" s="1195"/>
      <c r="APD11" s="1195"/>
      <c r="APE11" s="1195"/>
      <c r="APF11" s="1195"/>
      <c r="APG11" s="1195"/>
      <c r="APH11" s="1195"/>
      <c r="API11" s="1195"/>
      <c r="APJ11" s="1195"/>
      <c r="APK11" s="1195"/>
      <c r="APL11" s="1195"/>
      <c r="APM11" s="1195"/>
      <c r="APN11" s="1195"/>
      <c r="APO11" s="1195"/>
      <c r="APP11" s="1195"/>
      <c r="APQ11" s="1195"/>
      <c r="APR11" s="1195"/>
      <c r="APS11" s="1195"/>
      <c r="APT11" s="1195"/>
      <c r="APU11" s="1195"/>
      <c r="APV11" s="1195"/>
      <c r="APW11" s="1195"/>
      <c r="APX11" s="1195"/>
      <c r="APY11" s="1195"/>
      <c r="APZ11" s="1195"/>
      <c r="AQA11" s="1195"/>
      <c r="AQB11" s="1195"/>
      <c r="AQC11" s="1195"/>
      <c r="AQD11" s="1195"/>
      <c r="AQE11" s="1195"/>
      <c r="AQF11" s="1195"/>
      <c r="AQG11" s="1195"/>
      <c r="AQH11" s="1195"/>
      <c r="AQI11" s="1195"/>
      <c r="AQJ11" s="1195"/>
      <c r="AQK11" s="1195"/>
      <c r="AQL11" s="1195"/>
      <c r="AQM11" s="1195"/>
      <c r="AQN11" s="1195"/>
      <c r="AQO11" s="1195"/>
      <c r="AQP11" s="1195"/>
      <c r="AQQ11" s="1195"/>
      <c r="AQR11" s="1195"/>
      <c r="AQS11" s="1195"/>
      <c r="AQT11" s="1195"/>
      <c r="AQU11" s="1195"/>
      <c r="AQV11" s="1195"/>
      <c r="AQW11" s="1195"/>
      <c r="AQX11" s="1195"/>
      <c r="AQY11" s="1195"/>
      <c r="AQZ11" s="1195"/>
      <c r="ARA11" s="1195"/>
      <c r="ARB11" s="1195"/>
      <c r="ARC11" s="1195"/>
      <c r="ARD11" s="1195"/>
      <c r="ARE11" s="1195"/>
      <c r="ARF11" s="1195"/>
      <c r="ARG11" s="1454"/>
      <c r="ARH11" s="1454"/>
      <c r="ARI11" s="1454"/>
      <c r="ARJ11" s="1454"/>
      <c r="ARK11" s="1454"/>
      <c r="ARL11" s="1454"/>
      <c r="ARM11" s="1454"/>
      <c r="ARN11" s="1454"/>
      <c r="ARO11" s="1454"/>
      <c r="ARP11" s="1454"/>
      <c r="ARQ11" s="1454"/>
      <c r="ARR11" s="1454"/>
      <c r="ARS11" s="1454"/>
      <c r="ART11" s="1454"/>
      <c r="ARU11" s="1454"/>
      <c r="ARV11" s="1454"/>
      <c r="ARW11" s="1454"/>
      <c r="ARX11" s="1454"/>
      <c r="ARY11" s="1454"/>
      <c r="ARZ11" s="1454"/>
      <c r="ASA11" s="1454"/>
      <c r="ASB11" s="1454"/>
      <c r="ASC11" s="1195"/>
      <c r="ASD11" s="1364"/>
      <c r="ASE11" s="1195"/>
      <c r="ASF11" s="1195"/>
      <c r="ASG11" s="1434"/>
      <c r="ASH11" s="1435"/>
      <c r="ASI11" s="1435"/>
      <c r="ASJ11" s="1435"/>
      <c r="ASK11" s="1435"/>
      <c r="ASL11" s="1435"/>
      <c r="ASM11" s="1435"/>
      <c r="ASN11" s="1435"/>
      <c r="ASO11" s="1435"/>
      <c r="ASP11" s="1435"/>
      <c r="ASQ11" s="1435"/>
      <c r="ASR11" s="1435"/>
      <c r="ASS11" s="1435"/>
      <c r="AST11" s="1435"/>
      <c r="ASU11" s="1435"/>
      <c r="ASV11" s="1435"/>
      <c r="ASW11" s="1323"/>
      <c r="ASX11" s="1324"/>
      <c r="ASY11" s="1324"/>
      <c r="ASZ11" s="1324"/>
      <c r="ATA11" s="1324"/>
      <c r="ATB11" s="1324"/>
      <c r="ATC11" s="1324"/>
      <c r="ATD11" s="1324"/>
      <c r="ATE11" s="272"/>
      <c r="ATG11" s="1434"/>
      <c r="ATH11" s="1435"/>
      <c r="ATI11" s="1435"/>
      <c r="ATJ11" s="1435"/>
      <c r="ATK11" s="1435"/>
      <c r="ATL11" s="1435"/>
      <c r="ATM11" s="1435"/>
      <c r="ATN11" s="1435"/>
      <c r="ATO11" s="1435"/>
      <c r="ATP11" s="1435"/>
      <c r="ATQ11" s="1435"/>
      <c r="ATR11" s="1435"/>
      <c r="ATS11" s="1435"/>
      <c r="ATT11" s="1435"/>
      <c r="ATU11" s="1435"/>
      <c r="ATV11" s="1435"/>
      <c r="ATW11" s="1323"/>
      <c r="ATX11" s="1324"/>
      <c r="ATY11" s="1324"/>
      <c r="ATZ11" s="1324"/>
      <c r="AUA11" s="1324"/>
      <c r="AUB11" s="1324"/>
      <c r="AUC11" s="1324"/>
      <c r="AUD11" s="1324"/>
      <c r="BAW11" s="1434"/>
      <c r="BAX11" s="1435"/>
      <c r="BAY11" s="1435"/>
      <c r="BAZ11" s="1435"/>
      <c r="BBA11" s="1435"/>
      <c r="BBB11" s="1435"/>
      <c r="BBC11" s="1435"/>
      <c r="BBD11" s="1435"/>
      <c r="BBE11" s="1435"/>
      <c r="BBF11" s="1435"/>
      <c r="BBG11" s="1435"/>
      <c r="BBH11" s="1435"/>
      <c r="BBI11" s="1435"/>
      <c r="BBJ11" s="1435"/>
      <c r="BBK11" s="1435"/>
      <c r="BBL11" s="1435"/>
      <c r="BBM11" s="1323"/>
      <c r="BBN11" s="1324"/>
      <c r="BBO11" s="1324"/>
      <c r="BBP11" s="1324"/>
      <c r="BBQ11" s="1324"/>
      <c r="BBR11" s="1324"/>
      <c r="BBS11" s="1324"/>
      <c r="BBT11" s="1324"/>
      <c r="BFA11" s="1434"/>
      <c r="BFB11" s="1435"/>
      <c r="BFC11" s="1435"/>
      <c r="BFD11" s="1435"/>
      <c r="BFE11" s="1435"/>
      <c r="BFF11" s="1435"/>
      <c r="BFG11" s="1435"/>
      <c r="BFH11" s="1435"/>
      <c r="BFI11" s="1435"/>
      <c r="BFJ11" s="1435"/>
      <c r="BFK11" s="1435"/>
      <c r="BFL11" s="1435"/>
      <c r="BFM11" s="1435"/>
      <c r="BFN11" s="1435"/>
      <c r="BFO11" s="1435"/>
      <c r="BFP11" s="1435"/>
      <c r="BFQ11" s="1323"/>
      <c r="BFR11" s="1324"/>
      <c r="BFS11" s="1324"/>
      <c r="BFT11" s="1324"/>
      <c r="BFU11" s="1324"/>
      <c r="BFV11" s="1324"/>
      <c r="BFW11" s="1324"/>
      <c r="BFX11" s="1324"/>
      <c r="BNI11" s="1434"/>
      <c r="BNJ11" s="1435"/>
      <c r="BNK11" s="1435"/>
      <c r="BNL11" s="1435"/>
      <c r="BNM11" s="1435"/>
      <c r="BNN11" s="1435"/>
      <c r="BNO11" s="1435"/>
      <c r="BNP11" s="1435"/>
      <c r="BNQ11" s="1435"/>
      <c r="BNR11" s="1435"/>
      <c r="BNS11" s="1435"/>
      <c r="BNT11" s="1435"/>
      <c r="BNU11" s="1435"/>
      <c r="BNV11" s="1435"/>
      <c r="BNW11" s="1435"/>
      <c r="BNX11" s="1435"/>
      <c r="BNY11" s="1323"/>
      <c r="BNZ11" s="1324"/>
      <c r="BOA11" s="1324"/>
      <c r="BOB11" s="1324"/>
      <c r="BOC11" s="1324"/>
      <c r="BOD11" s="1324"/>
      <c r="BOE11" s="1324"/>
      <c r="BOF11" s="1324"/>
      <c r="BVQ11" s="1434"/>
      <c r="BVR11" s="1435"/>
      <c r="BVS11" s="1435"/>
      <c r="BVT11" s="1435"/>
      <c r="BVU11" s="1435"/>
      <c r="BVV11" s="1435"/>
      <c r="BVW11" s="1435"/>
      <c r="BVX11" s="1435"/>
      <c r="BVY11" s="1435"/>
      <c r="BVZ11" s="1435"/>
      <c r="BWA11" s="1435"/>
      <c r="BWB11" s="1435"/>
      <c r="BWC11" s="1435"/>
      <c r="BWD11" s="1435"/>
      <c r="BWE11" s="1435"/>
      <c r="BWF11" s="1436"/>
      <c r="BWG11" s="1324"/>
      <c r="BWH11" s="1324"/>
      <c r="BWI11" s="1324"/>
      <c r="BWJ11" s="1324"/>
      <c r="BWK11" s="1324"/>
      <c r="BWL11" s="1324"/>
      <c r="BWM11" s="1324"/>
      <c r="BWN11" s="1324"/>
      <c r="CDY11" s="1434"/>
      <c r="CDZ11" s="1435"/>
      <c r="CEA11" s="1435"/>
      <c r="CEB11" s="1435"/>
      <c r="CEC11" s="1435"/>
      <c r="CED11" s="1435"/>
      <c r="CEE11" s="1435"/>
      <c r="CEF11" s="1435"/>
      <c r="CEG11" s="1435"/>
      <c r="CEH11" s="1435"/>
      <c r="CEI11" s="1435"/>
      <c r="CEJ11" s="1435"/>
      <c r="CEK11" s="1435"/>
      <c r="CEL11" s="1435"/>
      <c r="CEM11" s="1435"/>
      <c r="CEN11" s="1436"/>
      <c r="CEO11" s="1324"/>
      <c r="CEP11" s="1324"/>
      <c r="CEQ11" s="1324"/>
      <c r="CER11" s="1324"/>
      <c r="CES11" s="1324"/>
      <c r="CET11" s="1324"/>
      <c r="CEU11" s="1324"/>
      <c r="CEV11" s="1324"/>
      <c r="CMG11" s="1434"/>
      <c r="CMH11" s="1435"/>
      <c r="CMI11" s="1435"/>
      <c r="CMJ11" s="1435"/>
      <c r="CMK11" s="1435"/>
      <c r="CML11" s="1435"/>
      <c r="CMM11" s="1435"/>
      <c r="CMN11" s="1435"/>
      <c r="CMO11" s="1435"/>
      <c r="CMP11" s="1435"/>
      <c r="CMQ11" s="1435"/>
      <c r="CMR11" s="1435"/>
      <c r="CMS11" s="1435"/>
      <c r="CMT11" s="1435"/>
      <c r="CMU11" s="1435"/>
      <c r="CMV11" s="1436"/>
      <c r="CMW11" s="1324"/>
      <c r="CMX11" s="1324"/>
      <c r="CMY11" s="1324"/>
      <c r="CMZ11" s="1324"/>
      <c r="CNA11" s="1324"/>
      <c r="CNB11" s="1324"/>
      <c r="CNC11" s="1324"/>
      <c r="CND11" s="1324"/>
      <c r="CQK11" s="1434"/>
      <c r="CQL11" s="1435"/>
      <c r="CQM11" s="1435"/>
      <c r="CQN11" s="1435"/>
      <c r="CQO11" s="1435"/>
      <c r="CQP11" s="1435"/>
      <c r="CQQ11" s="1435"/>
      <c r="CQR11" s="1435"/>
      <c r="CQS11" s="1435"/>
      <c r="CQT11" s="1435"/>
      <c r="CQU11" s="1435"/>
      <c r="CQV11" s="1435"/>
      <c r="CQW11" s="1435"/>
      <c r="CQX11" s="1435"/>
      <c r="CQY11" s="1435"/>
      <c r="CQZ11" s="1436"/>
      <c r="CRA11" s="1324"/>
      <c r="CRB11" s="1324"/>
      <c r="CRC11" s="1324"/>
      <c r="CRD11" s="1324"/>
      <c r="CRE11" s="1324"/>
      <c r="CRF11" s="1324"/>
      <c r="CRG11" s="1324"/>
      <c r="CRH11" s="1324"/>
      <c r="DJQ11" s="1434"/>
      <c r="DJR11" s="1435"/>
      <c r="DJS11" s="1435"/>
      <c r="DJT11" s="1435"/>
      <c r="DJU11" s="1435"/>
      <c r="DJV11" s="1435"/>
      <c r="DJW11" s="1435"/>
      <c r="DJX11" s="1435"/>
      <c r="DJY11" s="1435"/>
      <c r="DJZ11" s="1435"/>
      <c r="DKA11" s="1435"/>
      <c r="DKB11" s="1435"/>
      <c r="DKC11" s="1435"/>
      <c r="DKD11" s="1435"/>
      <c r="DKE11" s="1435"/>
      <c r="DKF11" s="1522"/>
      <c r="DKG11" s="1452"/>
      <c r="DKH11" s="1438"/>
      <c r="DKI11" s="1438"/>
      <c r="DKJ11" s="1438"/>
      <c r="DKK11" s="1438"/>
      <c r="DKL11" s="1438"/>
      <c r="DKM11" s="1438"/>
      <c r="DKN11" s="1439"/>
      <c r="DMH11" s="1263"/>
      <c r="DMI11" s="1263"/>
      <c r="DMJ11" s="1263"/>
      <c r="DMK11" s="1263"/>
      <c r="DML11" s="1263"/>
      <c r="DMM11" s="1263"/>
      <c r="DMN11" s="1263"/>
      <c r="DMO11" s="1263"/>
      <c r="DMP11" s="1263"/>
      <c r="DMQ11" s="1263"/>
      <c r="DMR11" s="1263"/>
      <c r="DMS11" s="1263"/>
      <c r="DMT11" s="1263"/>
      <c r="DMU11" s="1263"/>
      <c r="DMV11" s="1263"/>
      <c r="DMW11" s="1263"/>
      <c r="DMX11" s="1263"/>
      <c r="DMY11" s="1263"/>
      <c r="DMZ11" s="1263"/>
      <c r="DNA11" s="1263"/>
      <c r="DNB11" s="1263"/>
      <c r="DNC11" s="1263"/>
      <c r="DND11" s="1263"/>
      <c r="DNE11" s="413"/>
      <c r="DNF11" s="1195"/>
      <c r="DNG11" s="1263"/>
      <c r="DNH11" s="1263"/>
      <c r="DNI11" s="1263"/>
      <c r="DNJ11" s="1263"/>
      <c r="DNK11" s="1263"/>
      <c r="DNL11" s="1263"/>
      <c r="DNM11" s="1195"/>
      <c r="DNN11" s="271"/>
      <c r="DNO11" s="1263"/>
      <c r="DNP11" s="1263"/>
      <c r="DNQ11" s="1263"/>
      <c r="DNR11" s="1263"/>
      <c r="DNS11" s="1263"/>
      <c r="DNT11" s="1263"/>
      <c r="DNU11" s="1263"/>
      <c r="DNV11" s="1263"/>
      <c r="DNW11" s="1263"/>
      <c r="DNX11" s="1263"/>
      <c r="DNY11" s="1263"/>
      <c r="DNZ11" s="1263"/>
      <c r="DOA11" s="1263"/>
      <c r="DOB11" s="1263"/>
      <c r="DOC11" s="1263"/>
      <c r="DOD11" s="1263"/>
      <c r="DOE11" s="1263"/>
      <c r="DOF11" s="1263"/>
      <c r="ERJ11" s="1520"/>
      <c r="ERK11" s="1520"/>
      <c r="ERL11" s="1520"/>
      <c r="ERM11" s="1520"/>
      <c r="ERN11" s="1520"/>
      <c r="ERO11" s="1520"/>
      <c r="ERP11" s="1520"/>
      <c r="ERQ11" s="1520"/>
      <c r="ERR11" s="1520"/>
      <c r="ERS11" s="1520"/>
      <c r="ERT11" s="1520"/>
      <c r="ERU11" s="1520"/>
      <c r="ERV11" s="1520"/>
      <c r="ERW11" s="1520"/>
      <c r="ERX11" s="1520"/>
      <c r="ERY11" s="1520"/>
      <c r="ERZ11" s="1520"/>
      <c r="ESA11" s="1520"/>
      <c r="ESB11" s="1520"/>
      <c r="ESC11" s="1520"/>
      <c r="ESD11" s="1520"/>
      <c r="ESE11" s="1520"/>
      <c r="ESF11" s="1520"/>
      <c r="ESG11" s="1520"/>
      <c r="ESH11" s="1520"/>
      <c r="ESI11" s="1520"/>
      <c r="ESJ11" s="1520"/>
      <c r="ESK11" s="1520"/>
      <c r="ESL11" s="1520"/>
      <c r="ESM11" s="1520"/>
      <c r="ESN11" s="1520"/>
      <c r="ESO11" s="1520"/>
      <c r="ESP11" s="1520"/>
      <c r="ESQ11" s="1520"/>
      <c r="ESR11" s="1520"/>
      <c r="ESS11" s="1520"/>
      <c r="EST11" s="1520"/>
      <c r="ESU11" s="1520"/>
      <c r="ESV11" s="1520"/>
      <c r="ESW11" s="1520"/>
      <c r="ESX11" s="1520"/>
      <c r="ESY11" s="1520"/>
      <c r="ESZ11" s="1520"/>
      <c r="ETA11" s="1520"/>
      <c r="ETB11" s="1520"/>
      <c r="ETC11" s="1520"/>
      <c r="ETD11" s="1520"/>
      <c r="ETE11" s="1520"/>
      <c r="ETF11" s="1520"/>
    </row>
    <row r="12" spans="2:3906" ht="15" customHeight="1" thickBot="1"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  <c r="L12" s="1519"/>
      <c r="M12" s="1519"/>
      <c r="N12" s="1519"/>
      <c r="O12" s="1519"/>
      <c r="P12" s="1519"/>
      <c r="Q12" s="1519"/>
      <c r="R12" s="1519"/>
      <c r="S12" s="1519"/>
      <c r="T12" s="1519"/>
      <c r="U12" s="1519"/>
      <c r="V12" s="1519"/>
      <c r="W12" s="1519"/>
      <c r="X12" s="1519"/>
      <c r="Y12" s="1519"/>
      <c r="Z12" s="1519"/>
      <c r="AA12" s="1519"/>
      <c r="AB12" s="1519"/>
      <c r="AC12" s="1519"/>
      <c r="AD12" s="1519"/>
      <c r="AE12" s="1519"/>
      <c r="AF12" s="1519"/>
      <c r="AG12" s="1519"/>
      <c r="AH12" s="1519"/>
      <c r="AI12" s="1519"/>
      <c r="AJ12" s="1519"/>
      <c r="AK12" s="1519"/>
      <c r="AL12" s="1519"/>
      <c r="AM12" s="1519"/>
      <c r="AN12" s="1519"/>
      <c r="AO12" s="1519"/>
      <c r="AP12" s="1519"/>
      <c r="AQ12" s="1519"/>
      <c r="AR12" s="1519"/>
      <c r="AS12" s="1519"/>
      <c r="AT12" s="1519"/>
      <c r="AU12" s="1519"/>
      <c r="AV12" s="1519"/>
      <c r="AW12" s="1519"/>
      <c r="AX12" s="1519"/>
      <c r="CS12" s="1345"/>
      <c r="CT12" s="1195"/>
      <c r="CU12" s="1195"/>
      <c r="CV12" s="1195"/>
      <c r="CW12" s="1195"/>
      <c r="CX12" s="1195"/>
      <c r="CY12" s="1195"/>
      <c r="CZ12" s="1195"/>
      <c r="DA12" s="1195"/>
      <c r="DB12" s="1195"/>
      <c r="DC12" s="1195"/>
      <c r="DD12" s="1195"/>
      <c r="DE12" s="1195"/>
      <c r="DF12" s="1195"/>
      <c r="DG12" s="271"/>
      <c r="DH12" s="271"/>
      <c r="DY12" s="1434"/>
      <c r="DZ12" s="1435"/>
      <c r="EA12" s="1435"/>
      <c r="EB12" s="1435"/>
      <c r="EC12" s="1435"/>
      <c r="ED12" s="1435"/>
      <c r="EE12" s="1435"/>
      <c r="EF12" s="1435"/>
      <c r="EG12" s="1435"/>
      <c r="EH12" s="1435"/>
      <c r="EI12" s="1435"/>
      <c r="EJ12" s="1435"/>
      <c r="EK12" s="1435"/>
      <c r="EL12" s="1435"/>
      <c r="EM12" s="1435"/>
      <c r="EN12" s="1435"/>
      <c r="EO12" s="1323"/>
      <c r="EP12" s="1324"/>
      <c r="EQ12" s="1324"/>
      <c r="ER12" s="1324"/>
      <c r="ES12" s="1324"/>
      <c r="ET12" s="1324"/>
      <c r="EU12" s="1464" t="s">
        <v>1233</v>
      </c>
      <c r="EV12" s="1464"/>
      <c r="EW12" s="1464"/>
      <c r="EX12" s="1464"/>
      <c r="EY12" s="1464"/>
      <c r="EZ12" s="1464"/>
      <c r="FA12" s="1464"/>
      <c r="FB12" s="1464"/>
      <c r="FC12" s="1464"/>
      <c r="FD12" s="1464"/>
      <c r="FE12" s="1464"/>
      <c r="FF12" s="1464"/>
      <c r="FG12" s="1464"/>
      <c r="FH12" s="1464"/>
      <c r="FI12" s="1464"/>
      <c r="FJ12" s="1464"/>
      <c r="FK12" s="1464"/>
      <c r="FL12" s="1464"/>
      <c r="FM12" s="1464"/>
      <c r="FN12" s="1464"/>
      <c r="FO12" s="1464"/>
      <c r="FP12" s="1464"/>
      <c r="FQ12" s="413"/>
      <c r="FR12" s="1195"/>
      <c r="FY12" s="1195"/>
      <c r="FZ12" s="271"/>
      <c r="GA12" s="1469" t="s">
        <v>1232</v>
      </c>
      <c r="GB12" s="1470"/>
      <c r="GC12" s="1470"/>
      <c r="GD12" s="1470"/>
      <c r="GE12" s="1470"/>
      <c r="GF12" s="1470"/>
      <c r="GG12" s="1470"/>
      <c r="GH12" s="1470"/>
      <c r="GI12" s="1470"/>
      <c r="GJ12" s="1470"/>
      <c r="GK12" s="1470"/>
      <c r="GL12" s="1470"/>
      <c r="GM12" s="1470"/>
      <c r="GN12" s="1470"/>
      <c r="GO12" s="1470"/>
      <c r="GP12" s="1470"/>
      <c r="GQ12" s="1470"/>
      <c r="GR12" s="1470"/>
      <c r="NS12" s="1434"/>
      <c r="NT12" s="1435"/>
      <c r="NU12" s="1435"/>
      <c r="NV12" s="1435"/>
      <c r="NW12" s="1435"/>
      <c r="NX12" s="1435"/>
      <c r="NY12" s="1435"/>
      <c r="NZ12" s="1435"/>
      <c r="OA12" s="1435"/>
      <c r="OB12" s="1435"/>
      <c r="OC12" s="1435"/>
      <c r="OD12" s="1435"/>
      <c r="OE12" s="1435"/>
      <c r="OF12" s="1435"/>
      <c r="OG12" s="1435"/>
      <c r="OH12" s="1435"/>
      <c r="OI12" s="1323"/>
      <c r="OJ12" s="1324"/>
      <c r="OK12" s="1324"/>
      <c r="OL12" s="1324"/>
      <c r="OM12" s="1324"/>
      <c r="ON12" s="1324"/>
      <c r="OO12" s="1324"/>
      <c r="OP12" s="1324"/>
      <c r="SS12" s="1434"/>
      <c r="ST12" s="1435"/>
      <c r="SU12" s="1435"/>
      <c r="SV12" s="1435"/>
      <c r="SW12" s="1435"/>
      <c r="SX12" s="1435"/>
      <c r="SY12" s="1435"/>
      <c r="SZ12" s="1435"/>
      <c r="TA12" s="1435"/>
      <c r="TB12" s="1435"/>
      <c r="TC12" s="1435"/>
      <c r="TD12" s="1435"/>
      <c r="TE12" s="1435"/>
      <c r="TF12" s="1435"/>
      <c r="TG12" s="1435"/>
      <c r="TH12" s="1435"/>
      <c r="TI12" s="1323"/>
      <c r="TJ12" s="1324"/>
      <c r="TK12" s="1324"/>
      <c r="TL12" s="1324"/>
      <c r="TM12" s="1324"/>
      <c r="TN12" s="1324"/>
      <c r="TO12" s="1324"/>
      <c r="TP12" s="1324"/>
      <c r="WW12" s="1434"/>
      <c r="WX12" s="1435"/>
      <c r="WY12" s="1435"/>
      <c r="WZ12" s="1435"/>
      <c r="XA12" s="1435"/>
      <c r="XB12" s="1435"/>
      <c r="XC12" s="1435"/>
      <c r="XD12" s="1435"/>
      <c r="XE12" s="1435"/>
      <c r="XF12" s="1435"/>
      <c r="XG12" s="1435"/>
      <c r="XH12" s="1435"/>
      <c r="XI12" s="1435"/>
      <c r="XJ12" s="1435"/>
      <c r="XK12" s="1435"/>
      <c r="XL12" s="1435"/>
      <c r="XM12" s="1323"/>
      <c r="XN12" s="1324"/>
      <c r="XO12" s="1324"/>
      <c r="XP12" s="1324"/>
      <c r="XQ12" s="1324"/>
      <c r="XR12" s="1324"/>
      <c r="XS12" s="1324"/>
      <c r="XT12" s="1324"/>
      <c r="AFU12" s="1434"/>
      <c r="AFV12" s="1435"/>
      <c r="AFW12" s="1435"/>
      <c r="AFX12" s="1435"/>
      <c r="AFY12" s="1435"/>
      <c r="AFZ12" s="1435"/>
      <c r="AGA12" s="1435"/>
      <c r="AGB12" s="1435"/>
      <c r="AGC12" s="1435"/>
      <c r="AGD12" s="1435"/>
      <c r="AGE12" s="1435"/>
      <c r="AGF12" s="1435"/>
      <c r="AGG12" s="1435"/>
      <c r="AGH12" s="1435"/>
      <c r="AGI12" s="1435"/>
      <c r="AGJ12" s="1435"/>
      <c r="AGK12" s="1323"/>
      <c r="AGL12" s="1324"/>
      <c r="AGM12" s="1324"/>
      <c r="AGN12" s="1324"/>
      <c r="AGO12" s="1324"/>
      <c r="AGP12" s="1324"/>
      <c r="AGQ12" s="1324"/>
      <c r="AGR12" s="1324"/>
      <c r="AJG12" s="1195"/>
      <c r="AJH12" s="1195"/>
      <c r="AJI12" s="1195"/>
      <c r="AJJ12" s="1195"/>
      <c r="AJK12" s="1195"/>
      <c r="AJL12" s="1195"/>
      <c r="AJM12" s="1195"/>
      <c r="AJN12" s="1195"/>
      <c r="AJO12" s="1195"/>
      <c r="AJP12" s="1195"/>
      <c r="AJQ12" s="1195"/>
      <c r="AJR12" s="1195"/>
      <c r="AJS12" s="1195"/>
      <c r="AJT12" s="1195"/>
      <c r="AJU12" s="1195"/>
      <c r="AJV12" s="1195"/>
      <c r="AJW12" s="1195"/>
      <c r="AJX12" s="1195"/>
      <c r="AJY12" s="1195"/>
      <c r="AJZ12" s="1195"/>
      <c r="AKA12" s="1195"/>
      <c r="AKB12" s="1195"/>
      <c r="AKC12" s="1195"/>
      <c r="AKD12" s="1195"/>
      <c r="AKE12" s="1195"/>
      <c r="AKF12" s="1195"/>
      <c r="AKG12" s="1195"/>
      <c r="AKH12" s="1195"/>
      <c r="AKI12" s="1195"/>
      <c r="AKJ12" s="1195"/>
      <c r="AKK12" s="1195"/>
      <c r="AKL12" s="1195"/>
      <c r="AKM12" s="1195"/>
      <c r="AKN12" s="1195"/>
      <c r="AKO12" s="1195"/>
      <c r="AKP12" s="1195"/>
      <c r="AKQ12" s="1195"/>
      <c r="AKR12" s="1195"/>
      <c r="AKS12" s="1195"/>
      <c r="AKT12" s="1195"/>
      <c r="AKU12" s="1195"/>
      <c r="AKV12" s="1195"/>
      <c r="AKW12" s="1195"/>
      <c r="AKX12" s="1195"/>
      <c r="AKY12" s="1195"/>
      <c r="AKZ12" s="1195"/>
      <c r="ALA12" s="1195"/>
      <c r="ALB12" s="1195"/>
      <c r="ALC12" s="1195"/>
      <c r="ALD12" s="1195"/>
      <c r="ALE12" s="1195"/>
      <c r="ALF12" s="1195"/>
      <c r="ALG12" s="1195"/>
      <c r="ALH12" s="1195"/>
      <c r="ALI12" s="1195"/>
      <c r="ALJ12" s="1195"/>
      <c r="ALK12" s="1195"/>
      <c r="ALL12" s="1195"/>
      <c r="ALM12" s="1195"/>
      <c r="ALN12" s="1195"/>
      <c r="ALO12" s="1195"/>
      <c r="ALP12" s="1195"/>
      <c r="ALQ12" s="1195"/>
      <c r="ALR12" s="1195"/>
      <c r="ALS12" s="1195"/>
      <c r="ALT12" s="1195"/>
      <c r="ALU12" s="1195"/>
      <c r="ALV12" s="1195"/>
      <c r="ALW12" s="1195"/>
      <c r="ALX12" s="1195"/>
      <c r="ALY12" s="1195"/>
      <c r="ALZ12" s="1195"/>
      <c r="AMA12" s="1195"/>
      <c r="AMB12" s="1195"/>
      <c r="AMC12" s="1195"/>
      <c r="AMD12" s="1195"/>
      <c r="AME12" s="1195"/>
      <c r="AMF12" s="1195"/>
      <c r="AMG12" s="1195"/>
      <c r="AMH12" s="1195"/>
      <c r="AMI12" s="1195"/>
      <c r="AMJ12" s="1195"/>
      <c r="AMK12" s="1195"/>
      <c r="AML12" s="1195"/>
      <c r="AMM12" s="1195"/>
      <c r="AMN12" s="1195"/>
      <c r="AMO12" s="1195"/>
      <c r="AMP12" s="1195"/>
      <c r="AMQ12" s="1195"/>
      <c r="AMR12" s="1195"/>
      <c r="AMS12" s="1195"/>
      <c r="AMT12" s="1195"/>
      <c r="AMU12" s="1195"/>
      <c r="AMV12" s="1195"/>
      <c r="AMW12" s="1195"/>
      <c r="AMX12" s="1195"/>
      <c r="AMY12" s="1195"/>
      <c r="AMZ12" s="1195"/>
      <c r="ANA12" s="1195"/>
      <c r="ANB12" s="1195"/>
      <c r="ANC12" s="1195"/>
      <c r="AND12" s="1195"/>
      <c r="ANE12" s="1195"/>
      <c r="ANF12" s="1195"/>
      <c r="ANG12" s="1195"/>
      <c r="ANH12" s="1195"/>
      <c r="ANI12" s="1195"/>
      <c r="ANJ12" s="1195"/>
      <c r="ANK12" s="1195"/>
      <c r="ANL12" s="1195"/>
      <c r="ANM12" s="1195"/>
      <c r="ANN12" s="1195"/>
      <c r="ANO12" s="1195"/>
      <c r="ANP12" s="1195"/>
      <c r="ANQ12" s="1195"/>
      <c r="ANR12" s="1195"/>
      <c r="ANS12" s="1195"/>
      <c r="ANT12" s="1195"/>
      <c r="ANU12" s="1195"/>
      <c r="ANV12" s="1195"/>
      <c r="ANW12" s="1195"/>
      <c r="ANX12" s="1195"/>
      <c r="ANY12" s="1195"/>
      <c r="ANZ12" s="1195"/>
      <c r="AOA12" s="1195"/>
      <c r="AOB12" s="1195"/>
      <c r="AOC12" s="1434"/>
      <c r="AOD12" s="1435"/>
      <c r="AOE12" s="1435"/>
      <c r="AOF12" s="1435"/>
      <c r="AOG12" s="1435"/>
      <c r="AOH12" s="1435"/>
      <c r="AOI12" s="1435"/>
      <c r="AOJ12" s="1435"/>
      <c r="AOK12" s="1435"/>
      <c r="AOL12" s="1435"/>
      <c r="AOM12" s="1435"/>
      <c r="AON12" s="1435"/>
      <c r="AOO12" s="1435"/>
      <c r="AOP12" s="1435"/>
      <c r="AOQ12" s="1435"/>
      <c r="AOR12" s="1435"/>
      <c r="AOS12" s="1323"/>
      <c r="AOT12" s="1324"/>
      <c r="AOU12" s="1324"/>
      <c r="AOV12" s="1324"/>
      <c r="AOW12" s="1324"/>
      <c r="AOX12" s="1324"/>
      <c r="AOY12" s="1324"/>
      <c r="AOZ12" s="1324"/>
      <c r="APA12" s="1195"/>
      <c r="APB12" s="1195"/>
      <c r="APC12" s="1195"/>
      <c r="APD12" s="1195"/>
      <c r="APE12" s="1195"/>
      <c r="APF12" s="1195"/>
      <c r="APG12" s="1195"/>
      <c r="APH12" s="1195"/>
      <c r="API12" s="1195"/>
      <c r="APJ12" s="1195"/>
      <c r="APK12" s="1195"/>
      <c r="APL12" s="1195"/>
      <c r="APM12" s="1195"/>
      <c r="APN12" s="1195"/>
      <c r="APO12" s="1195"/>
      <c r="APP12" s="1195"/>
      <c r="APQ12" s="1195"/>
      <c r="APR12" s="1195"/>
      <c r="APS12" s="1195"/>
      <c r="APT12" s="1195"/>
      <c r="APU12" s="1195"/>
      <c r="APV12" s="1195"/>
      <c r="APW12" s="1195"/>
      <c r="APX12" s="1195"/>
      <c r="APY12" s="1195"/>
      <c r="APZ12" s="1195"/>
      <c r="AQA12" s="1195"/>
      <c r="AQB12" s="1195"/>
      <c r="AQC12" s="1195"/>
      <c r="AQD12" s="1195"/>
      <c r="AQE12" s="1195"/>
      <c r="AQF12" s="1195"/>
      <c r="AQG12" s="1195"/>
      <c r="AQH12" s="1195"/>
      <c r="AQI12" s="1195"/>
      <c r="AQJ12" s="1195"/>
      <c r="AQK12" s="1195"/>
      <c r="AQL12" s="1195"/>
      <c r="AQM12" s="1195"/>
      <c r="AQN12" s="1195"/>
      <c r="AQO12" s="1195"/>
      <c r="AQP12" s="1195"/>
      <c r="AQQ12" s="1195"/>
      <c r="AQR12" s="1195"/>
      <c r="AQS12" s="1195"/>
      <c r="AQT12" s="1195"/>
      <c r="AQU12" s="1195"/>
      <c r="AQV12" s="1195"/>
      <c r="AQW12" s="1195"/>
      <c r="AQX12" s="1195"/>
      <c r="AQY12" s="1195"/>
      <c r="AQZ12" s="1195"/>
      <c r="ARA12" s="1195"/>
      <c r="ARB12" s="1195"/>
      <c r="ARC12" s="1195"/>
      <c r="ARD12" s="1195"/>
      <c r="ARE12" s="1195"/>
      <c r="ARF12" s="1195"/>
      <c r="ARG12" s="1195"/>
      <c r="ARH12" s="1195"/>
      <c r="ARI12" s="1195"/>
      <c r="ARJ12" s="1195"/>
      <c r="ARK12" s="1195"/>
      <c r="ARL12" s="1195"/>
      <c r="ARM12" s="1195"/>
      <c r="ARN12" s="1195"/>
      <c r="ARO12" s="1195"/>
      <c r="ARP12" s="1195"/>
      <c r="ARQ12" s="1195"/>
      <c r="ARR12" s="1195"/>
      <c r="ARS12" s="1195"/>
      <c r="ART12" s="1195"/>
      <c r="ARU12" s="1195"/>
      <c r="ARV12" s="1195"/>
      <c r="ARW12" s="1195"/>
      <c r="ARX12" s="1195"/>
      <c r="ARY12" s="1195"/>
      <c r="ARZ12" s="1195"/>
      <c r="ASA12" s="1195"/>
      <c r="ASB12" s="1195"/>
      <c r="ASC12" s="1195"/>
      <c r="ASD12" s="1364"/>
      <c r="ASE12" s="1195"/>
      <c r="ASF12" s="1195"/>
      <c r="ASG12" s="1434"/>
      <c r="ASH12" s="1435"/>
      <c r="ASI12" s="1435"/>
      <c r="ASJ12" s="1435"/>
      <c r="ASK12" s="1435"/>
      <c r="ASL12" s="1435"/>
      <c r="ASM12" s="1435"/>
      <c r="ASN12" s="1435"/>
      <c r="ASO12" s="1435"/>
      <c r="ASP12" s="1435"/>
      <c r="ASQ12" s="1435"/>
      <c r="ASR12" s="1435"/>
      <c r="ASS12" s="1435"/>
      <c r="AST12" s="1435"/>
      <c r="ASU12" s="1435"/>
      <c r="ASV12" s="1435"/>
      <c r="ASW12" s="1323"/>
      <c r="ASX12" s="1324"/>
      <c r="ASY12" s="1324"/>
      <c r="ASZ12" s="1324"/>
      <c r="ATA12" s="1324"/>
      <c r="ATB12" s="1324"/>
      <c r="ATC12" s="1324"/>
      <c r="ATD12" s="1324"/>
      <c r="ATE12" s="272"/>
      <c r="ATG12" s="1434"/>
      <c r="ATH12" s="1435"/>
      <c r="ATI12" s="1435"/>
      <c r="ATJ12" s="1435"/>
      <c r="ATK12" s="1435"/>
      <c r="ATL12" s="1435"/>
      <c r="ATM12" s="1435"/>
      <c r="ATN12" s="1435"/>
      <c r="ATO12" s="1435"/>
      <c r="ATP12" s="1435"/>
      <c r="ATQ12" s="1435"/>
      <c r="ATR12" s="1435"/>
      <c r="ATS12" s="1435"/>
      <c r="ATT12" s="1435"/>
      <c r="ATU12" s="1435"/>
      <c r="ATV12" s="1435"/>
      <c r="ATW12" s="1323"/>
      <c r="ATX12" s="1324"/>
      <c r="ATY12" s="1324"/>
      <c r="ATZ12" s="1324"/>
      <c r="AUA12" s="1324"/>
      <c r="AUB12" s="1324"/>
      <c r="AUC12" s="1324"/>
      <c r="AUD12" s="1324"/>
      <c r="BAW12" s="1434"/>
      <c r="BAX12" s="1435"/>
      <c r="BAY12" s="1435"/>
      <c r="BAZ12" s="1435"/>
      <c r="BBA12" s="1435"/>
      <c r="BBB12" s="1435"/>
      <c r="BBC12" s="1435"/>
      <c r="BBD12" s="1435"/>
      <c r="BBE12" s="1435"/>
      <c r="BBF12" s="1435"/>
      <c r="BBG12" s="1435"/>
      <c r="BBH12" s="1435"/>
      <c r="BBI12" s="1435"/>
      <c r="BBJ12" s="1435"/>
      <c r="BBK12" s="1435"/>
      <c r="BBL12" s="1435"/>
      <c r="BBM12" s="1323"/>
      <c r="BBN12" s="1324"/>
      <c r="BBO12" s="1324"/>
      <c r="BBP12" s="1324"/>
      <c r="BBQ12" s="1324"/>
      <c r="BBR12" s="1324"/>
      <c r="BBS12" s="1324"/>
      <c r="BBT12" s="1324"/>
      <c r="BFA12" s="1434"/>
      <c r="BFB12" s="1435"/>
      <c r="BFC12" s="1435"/>
      <c r="BFD12" s="1435"/>
      <c r="BFE12" s="1435"/>
      <c r="BFF12" s="1435"/>
      <c r="BFG12" s="1435"/>
      <c r="BFH12" s="1435"/>
      <c r="BFI12" s="1435"/>
      <c r="BFJ12" s="1435"/>
      <c r="BFK12" s="1435"/>
      <c r="BFL12" s="1435"/>
      <c r="BFM12" s="1435"/>
      <c r="BFN12" s="1435"/>
      <c r="BFO12" s="1435"/>
      <c r="BFP12" s="1435"/>
      <c r="BFQ12" s="1323"/>
      <c r="BFR12" s="1324"/>
      <c r="BFS12" s="1324"/>
      <c r="BFT12" s="1324"/>
      <c r="BFU12" s="1324"/>
      <c r="BFV12" s="1324"/>
      <c r="BFW12" s="1324"/>
      <c r="BFX12" s="1324"/>
      <c r="BNI12" s="1434"/>
      <c r="BNJ12" s="1435"/>
      <c r="BNK12" s="1435"/>
      <c r="BNL12" s="1435"/>
      <c r="BNM12" s="1435"/>
      <c r="BNN12" s="1435"/>
      <c r="BNO12" s="1435"/>
      <c r="BNP12" s="1435"/>
      <c r="BNQ12" s="1435"/>
      <c r="BNR12" s="1435"/>
      <c r="BNS12" s="1435"/>
      <c r="BNT12" s="1435"/>
      <c r="BNU12" s="1435"/>
      <c r="BNV12" s="1435"/>
      <c r="BNW12" s="1435"/>
      <c r="BNX12" s="1435"/>
      <c r="BNY12" s="1323"/>
      <c r="BNZ12" s="1324"/>
      <c r="BOA12" s="1324"/>
      <c r="BOB12" s="1324"/>
      <c r="BOC12" s="1324"/>
      <c r="BOD12" s="1324"/>
      <c r="BOE12" s="1324"/>
      <c r="BOF12" s="1324"/>
      <c r="BVQ12" s="1434"/>
      <c r="BVR12" s="1435"/>
      <c r="BVS12" s="1435"/>
      <c r="BVT12" s="1435"/>
      <c r="BVU12" s="1435"/>
      <c r="BVV12" s="1435"/>
      <c r="BVW12" s="1435"/>
      <c r="BVX12" s="1435"/>
      <c r="BVY12" s="1435"/>
      <c r="BVZ12" s="1435"/>
      <c r="BWA12" s="1435"/>
      <c r="BWB12" s="1435"/>
      <c r="BWC12" s="1435"/>
      <c r="BWD12" s="1435"/>
      <c r="BWE12" s="1435"/>
      <c r="BWF12" s="1436"/>
      <c r="BWG12" s="1324"/>
      <c r="BWH12" s="1324"/>
      <c r="BWI12" s="1324"/>
      <c r="BWJ12" s="1324"/>
      <c r="BWK12" s="1324"/>
      <c r="BWL12" s="1324"/>
      <c r="BWM12" s="1324"/>
      <c r="BWN12" s="1324"/>
      <c r="CDY12" s="1434"/>
      <c r="CDZ12" s="1435"/>
      <c r="CEA12" s="1435"/>
      <c r="CEB12" s="1435"/>
      <c r="CEC12" s="1435"/>
      <c r="CED12" s="1435"/>
      <c r="CEE12" s="1435"/>
      <c r="CEF12" s="1435"/>
      <c r="CEG12" s="1435"/>
      <c r="CEH12" s="1435"/>
      <c r="CEI12" s="1435"/>
      <c r="CEJ12" s="1435"/>
      <c r="CEK12" s="1435"/>
      <c r="CEL12" s="1435"/>
      <c r="CEM12" s="1435"/>
      <c r="CEN12" s="1436"/>
      <c r="CEO12" s="1324"/>
      <c r="CEP12" s="1324"/>
      <c r="CEQ12" s="1324"/>
      <c r="CER12" s="1324"/>
      <c r="CES12" s="1324"/>
      <c r="CET12" s="1324"/>
      <c r="CEU12" s="1324"/>
      <c r="CEV12" s="1324"/>
      <c r="CMG12" s="1434"/>
      <c r="CMH12" s="1435"/>
      <c r="CMI12" s="1435"/>
      <c r="CMJ12" s="1435"/>
      <c r="CMK12" s="1435"/>
      <c r="CML12" s="1435"/>
      <c r="CMM12" s="1435"/>
      <c r="CMN12" s="1435"/>
      <c r="CMO12" s="1435"/>
      <c r="CMP12" s="1435"/>
      <c r="CMQ12" s="1435"/>
      <c r="CMR12" s="1435"/>
      <c r="CMS12" s="1435"/>
      <c r="CMT12" s="1435"/>
      <c r="CMU12" s="1435"/>
      <c r="CMV12" s="1436"/>
      <c r="CMW12" s="1324"/>
      <c r="CMX12" s="1324"/>
      <c r="CMY12" s="1324"/>
      <c r="CMZ12" s="1324"/>
      <c r="CNA12" s="1324"/>
      <c r="CNB12" s="1324"/>
      <c r="CNC12" s="1324"/>
      <c r="CND12" s="1324"/>
      <c r="CQK12" s="1434"/>
      <c r="CQL12" s="1435"/>
      <c r="CQM12" s="1435"/>
      <c r="CQN12" s="1435"/>
      <c r="CQO12" s="1435"/>
      <c r="CQP12" s="1435"/>
      <c r="CQQ12" s="1435"/>
      <c r="CQR12" s="1435"/>
      <c r="CQS12" s="1435"/>
      <c r="CQT12" s="1435"/>
      <c r="CQU12" s="1435"/>
      <c r="CQV12" s="1435"/>
      <c r="CQW12" s="1435"/>
      <c r="CQX12" s="1435"/>
      <c r="CQY12" s="1435"/>
      <c r="CQZ12" s="1436"/>
      <c r="CRA12" s="1324"/>
      <c r="CRB12" s="1324"/>
      <c r="CRC12" s="1324"/>
      <c r="CRD12" s="1324"/>
      <c r="CRE12" s="1324"/>
      <c r="CRF12" s="1324"/>
      <c r="CRG12" s="1324"/>
      <c r="CRH12" s="1324"/>
      <c r="DJQ12" s="1434"/>
      <c r="DJR12" s="1435"/>
      <c r="DJS12" s="1435"/>
      <c r="DJT12" s="1435"/>
      <c r="DJU12" s="1435"/>
      <c r="DJV12" s="1435"/>
      <c r="DJW12" s="1435"/>
      <c r="DJX12" s="1435"/>
      <c r="DJY12" s="1435"/>
      <c r="DJZ12" s="1435"/>
      <c r="DKA12" s="1435"/>
      <c r="DKB12" s="1435"/>
      <c r="DKC12" s="1435"/>
      <c r="DKD12" s="1435"/>
      <c r="DKE12" s="1435"/>
      <c r="DKF12" s="1522"/>
      <c r="DKG12" s="1452" t="s">
        <v>945</v>
      </c>
      <c r="DKH12" s="1438"/>
      <c r="DKI12" s="1438"/>
      <c r="DKJ12" s="1438"/>
      <c r="DKK12" s="1438"/>
      <c r="DKL12" s="1438"/>
      <c r="DKM12" s="1438"/>
      <c r="DKN12" s="1439"/>
      <c r="DMH12" s="1263"/>
      <c r="DMI12" s="1464" t="s">
        <v>1236</v>
      </c>
      <c r="DMJ12" s="1464"/>
      <c r="DMK12" s="1464"/>
      <c r="DML12" s="1464"/>
      <c r="DMM12" s="1464"/>
      <c r="DMN12" s="1464"/>
      <c r="DMO12" s="1464"/>
      <c r="DMP12" s="1464"/>
      <c r="DMQ12" s="1464"/>
      <c r="DMR12" s="1464"/>
      <c r="DMS12" s="1464"/>
      <c r="DMT12" s="1464"/>
      <c r="DMU12" s="1464"/>
      <c r="DMV12" s="1464"/>
      <c r="DMW12" s="1464"/>
      <c r="DMX12" s="1464"/>
      <c r="DMY12" s="1464"/>
      <c r="DMZ12" s="1464"/>
      <c r="DNA12" s="1464"/>
      <c r="DNB12" s="1464"/>
      <c r="DNC12" s="1464"/>
      <c r="DND12" s="1464"/>
      <c r="DNE12" s="413"/>
      <c r="DNF12" s="1195"/>
      <c r="DNG12" s="1263"/>
      <c r="DNH12" s="1263"/>
      <c r="DNI12" s="1263"/>
      <c r="DNJ12" s="1263"/>
      <c r="DNK12" s="1263"/>
      <c r="DNL12" s="1263"/>
      <c r="DNM12" s="1195"/>
      <c r="DNN12" s="271"/>
      <c r="DNO12" s="1469" t="s">
        <v>1237</v>
      </c>
      <c r="DNP12" s="1470"/>
      <c r="DNQ12" s="1470"/>
      <c r="DNR12" s="1470"/>
      <c r="DNS12" s="1470"/>
      <c r="DNT12" s="1470"/>
      <c r="DNU12" s="1470"/>
      <c r="DNV12" s="1470"/>
      <c r="DNW12" s="1470"/>
      <c r="DNX12" s="1470"/>
      <c r="DNY12" s="1470"/>
      <c r="DNZ12" s="1470"/>
      <c r="DOA12" s="1470"/>
      <c r="DOB12" s="1470"/>
      <c r="DOC12" s="1470"/>
      <c r="DOD12" s="1470"/>
      <c r="DOE12" s="1470"/>
      <c r="DOF12" s="1470"/>
      <c r="ERJ12" s="1520"/>
      <c r="ERK12" s="1520"/>
      <c r="ERL12" s="1520"/>
      <c r="ERM12" s="1520"/>
      <c r="ERN12" s="1520"/>
      <c r="ERO12" s="1520"/>
      <c r="ERP12" s="1520"/>
      <c r="ERQ12" s="1520"/>
      <c r="ERR12" s="1520"/>
      <c r="ERS12" s="1520"/>
      <c r="ERT12" s="1520"/>
      <c r="ERU12" s="1520"/>
      <c r="ERV12" s="1520"/>
      <c r="ERW12" s="1520"/>
      <c r="ERX12" s="1520"/>
      <c r="ERY12" s="1520"/>
      <c r="ERZ12" s="1520"/>
      <c r="ESA12" s="1520"/>
      <c r="ESB12" s="1520"/>
      <c r="ESC12" s="1520"/>
      <c r="ESD12" s="1520"/>
      <c r="ESE12" s="1520"/>
      <c r="ESF12" s="1520"/>
      <c r="ESG12" s="1520"/>
      <c r="ESH12" s="1520"/>
      <c r="ESI12" s="1520"/>
      <c r="ESJ12" s="1520"/>
      <c r="ESK12" s="1520"/>
      <c r="ESL12" s="1520"/>
      <c r="ESM12" s="1520"/>
      <c r="ESN12" s="1520"/>
      <c r="ESO12" s="1520"/>
      <c r="ESP12" s="1520"/>
      <c r="ESQ12" s="1520"/>
      <c r="ESR12" s="1520"/>
      <c r="ESS12" s="1520"/>
      <c r="EST12" s="1520"/>
      <c r="ESU12" s="1520"/>
      <c r="ESV12" s="1520"/>
      <c r="ESW12" s="1520"/>
      <c r="ESX12" s="1520"/>
      <c r="ESY12" s="1520"/>
      <c r="ESZ12" s="1520"/>
      <c r="ETA12" s="1520"/>
      <c r="ETB12" s="1520"/>
      <c r="ETC12" s="1520"/>
      <c r="ETD12" s="1520"/>
      <c r="ETE12" s="1520"/>
      <c r="ETF12" s="1520"/>
    </row>
    <row r="13" spans="2:3906" ht="15" customHeight="1" thickBot="1">
      <c r="B13" s="1519"/>
      <c r="C13" s="1519"/>
      <c r="D13" s="1519"/>
      <c r="E13" s="1519"/>
      <c r="F13" s="1519"/>
      <c r="G13" s="1519"/>
      <c r="H13" s="1519"/>
      <c r="I13" s="1519"/>
      <c r="J13" s="1519"/>
      <c r="K13" s="1519"/>
      <c r="L13" s="1519"/>
      <c r="M13" s="1519"/>
      <c r="N13" s="1519"/>
      <c r="O13" s="1519"/>
      <c r="P13" s="1519"/>
      <c r="Q13" s="1519"/>
      <c r="R13" s="1519"/>
      <c r="S13" s="1519"/>
      <c r="T13" s="1519"/>
      <c r="U13" s="1519"/>
      <c r="V13" s="1519"/>
      <c r="W13" s="1519"/>
      <c r="X13" s="1519"/>
      <c r="Y13" s="1519"/>
      <c r="Z13" s="1519"/>
      <c r="AA13" s="1519"/>
      <c r="AB13" s="1519"/>
      <c r="AC13" s="1519"/>
      <c r="AD13" s="1519"/>
      <c r="AE13" s="1519"/>
      <c r="AF13" s="1519"/>
      <c r="AG13" s="1519"/>
      <c r="AH13" s="1519"/>
      <c r="AI13" s="1519"/>
      <c r="AJ13" s="1519"/>
      <c r="AK13" s="1519"/>
      <c r="AL13" s="1519"/>
      <c r="AM13" s="1519"/>
      <c r="AN13" s="1519"/>
      <c r="AO13" s="1519"/>
      <c r="AP13" s="1519"/>
      <c r="AQ13" s="1519"/>
      <c r="AR13" s="1519"/>
      <c r="AS13" s="1519"/>
      <c r="AT13" s="1519"/>
      <c r="AU13" s="1519"/>
      <c r="AV13" s="1519"/>
      <c r="AW13" s="1519"/>
      <c r="AX13" s="1519"/>
      <c r="CK13" s="1460" t="s">
        <v>1223</v>
      </c>
      <c r="CL13" s="1460"/>
      <c r="CM13" s="1460"/>
      <c r="CN13" s="1460"/>
      <c r="CO13" s="1460"/>
      <c r="CP13" s="1460"/>
      <c r="CQ13" s="1460"/>
      <c r="CR13" s="1460"/>
      <c r="CS13" s="1345"/>
      <c r="CT13" s="1195"/>
      <c r="CU13" s="1195"/>
      <c r="CV13" s="1195"/>
      <c r="CW13" s="1195"/>
      <c r="CX13" s="1195"/>
      <c r="CY13" s="1195"/>
      <c r="CZ13" s="1195"/>
      <c r="DA13" s="1195"/>
      <c r="DB13" s="1195"/>
      <c r="DC13" s="1195"/>
      <c r="DD13" s="1195"/>
      <c r="DE13" s="1195"/>
      <c r="DF13" s="1195"/>
      <c r="DG13" s="271"/>
      <c r="DH13" s="271"/>
      <c r="DY13" s="1440" t="str">
        <f>Racks!$O$4</f>
        <v>CnPw-U-002</v>
      </c>
      <c r="DZ13" s="1441"/>
      <c r="EA13" s="1441"/>
      <c r="EB13" s="1441"/>
      <c r="EC13" s="1441"/>
      <c r="ED13" s="1441"/>
      <c r="EE13" s="1315"/>
      <c r="EF13" s="1441" t="s">
        <v>782</v>
      </c>
      <c r="EG13" s="1441"/>
      <c r="EH13" s="1315"/>
      <c r="EI13" s="1444"/>
      <c r="EJ13" s="1445"/>
      <c r="EK13" s="1315"/>
      <c r="EL13" s="1448"/>
      <c r="EM13" s="1449"/>
      <c r="EN13" s="1315"/>
      <c r="EO13" s="1323"/>
      <c r="EP13" s="1324"/>
      <c r="EQ13" s="1324"/>
      <c r="ER13" s="1324"/>
      <c r="ES13" s="1324"/>
      <c r="ET13" s="1324"/>
      <c r="EU13" s="1464"/>
      <c r="EV13" s="1464"/>
      <c r="EW13" s="1464"/>
      <c r="EX13" s="1464"/>
      <c r="EY13" s="1464"/>
      <c r="EZ13" s="1464"/>
      <c r="FA13" s="1464"/>
      <c r="FB13" s="1464"/>
      <c r="FC13" s="1464"/>
      <c r="FD13" s="1464"/>
      <c r="FE13" s="1464"/>
      <c r="FF13" s="1464"/>
      <c r="FG13" s="1464"/>
      <c r="FH13" s="1464"/>
      <c r="FI13" s="1464"/>
      <c r="FJ13" s="1464"/>
      <c r="FK13" s="1464"/>
      <c r="FL13" s="1464"/>
      <c r="FM13" s="1464"/>
      <c r="FN13" s="1464"/>
      <c r="FO13" s="1464"/>
      <c r="FP13" s="1464"/>
      <c r="FQ13" s="447"/>
      <c r="FR13" s="444"/>
      <c r="FS13" s="1382" t="str">
        <f>Inventory!$FG$8</f>
        <v>PRLGV-001</v>
      </c>
      <c r="FT13" s="1471"/>
      <c r="FU13" s="1471"/>
      <c r="FV13" s="1471"/>
      <c r="FW13" s="1471"/>
      <c r="FX13" s="1383"/>
      <c r="FY13" s="444"/>
      <c r="FZ13" s="446"/>
      <c r="GA13" s="1469"/>
      <c r="GB13" s="1470"/>
      <c r="GC13" s="1470"/>
      <c r="GD13" s="1470"/>
      <c r="GE13" s="1470"/>
      <c r="GF13" s="1470"/>
      <c r="GG13" s="1470"/>
      <c r="GH13" s="1470"/>
      <c r="GI13" s="1470"/>
      <c r="GJ13" s="1470"/>
      <c r="GK13" s="1470"/>
      <c r="GL13" s="1470"/>
      <c r="GM13" s="1470"/>
      <c r="GN13" s="1470"/>
      <c r="GO13" s="1470"/>
      <c r="GP13" s="1470"/>
      <c r="GQ13" s="1470"/>
      <c r="GR13" s="1470"/>
      <c r="NS13" s="1440" t="str">
        <f>Racks!$O$5</f>
        <v>CnPw-U-015</v>
      </c>
      <c r="NT13" s="1441"/>
      <c r="NU13" s="1441"/>
      <c r="NV13" s="1441"/>
      <c r="NW13" s="1441"/>
      <c r="NX13" s="1441"/>
      <c r="NY13" s="1315"/>
      <c r="NZ13" s="1441" t="s">
        <v>782</v>
      </c>
      <c r="OA13" s="1441"/>
      <c r="OB13" s="1315"/>
      <c r="OC13" s="1444"/>
      <c r="OD13" s="1445"/>
      <c r="OE13" s="1315"/>
      <c r="OF13" s="1448"/>
      <c r="OG13" s="1449"/>
      <c r="OH13" s="1315"/>
      <c r="OI13" s="1323"/>
      <c r="OJ13" s="1324"/>
      <c r="OK13" s="1324"/>
      <c r="OL13" s="1324"/>
      <c r="OM13" s="1324"/>
      <c r="ON13" s="1324"/>
      <c r="OO13" s="1324"/>
      <c r="OP13" s="1324"/>
      <c r="SS13" s="1440" t="str">
        <f>Racks!$O$6</f>
        <v>CnPw-U-016</v>
      </c>
      <c r="ST13" s="1441"/>
      <c r="SU13" s="1441"/>
      <c r="SV13" s="1441"/>
      <c r="SW13" s="1441"/>
      <c r="SX13" s="1441"/>
      <c r="SY13" s="1315"/>
      <c r="SZ13" s="1441" t="s">
        <v>782</v>
      </c>
      <c r="TA13" s="1441"/>
      <c r="TB13" s="1315"/>
      <c r="TC13" s="1444"/>
      <c r="TD13" s="1445"/>
      <c r="TE13" s="1315"/>
      <c r="TF13" s="1448"/>
      <c r="TG13" s="1449"/>
      <c r="TH13" s="1315"/>
      <c r="TI13" s="1323"/>
      <c r="TJ13" s="1324"/>
      <c r="TK13" s="1324"/>
      <c r="TL13" s="1324"/>
      <c r="TM13" s="1324"/>
      <c r="TN13" s="1324"/>
      <c r="TO13" s="1324"/>
      <c r="TP13" s="1324"/>
      <c r="WW13" s="1440" t="str">
        <f>Racks!$O$7</f>
        <v>CnPw-U-016</v>
      </c>
      <c r="WX13" s="1441"/>
      <c r="WY13" s="1441"/>
      <c r="WZ13" s="1441"/>
      <c r="XA13" s="1441"/>
      <c r="XB13" s="1441"/>
      <c r="XC13" s="1315"/>
      <c r="XD13" s="1441" t="s">
        <v>782</v>
      </c>
      <c r="XE13" s="1441"/>
      <c r="XF13" s="1315"/>
      <c r="XG13" s="1444"/>
      <c r="XH13" s="1445"/>
      <c r="XI13" s="1315"/>
      <c r="XJ13" s="1448"/>
      <c r="XK13" s="1449"/>
      <c r="XL13" s="1315"/>
      <c r="XM13" s="1323"/>
      <c r="XN13" s="1324"/>
      <c r="XO13" s="1324"/>
      <c r="XP13" s="1324"/>
      <c r="XQ13" s="1324"/>
      <c r="XR13" s="1324"/>
      <c r="XS13" s="1324"/>
      <c r="XT13" s="1324"/>
      <c r="AFU13" s="1440" t="str">
        <f>Racks!$O$9</f>
        <v>CnPw-U-016</v>
      </c>
      <c r="AFV13" s="1441"/>
      <c r="AFW13" s="1441"/>
      <c r="AFX13" s="1441"/>
      <c r="AFY13" s="1441"/>
      <c r="AFZ13" s="1441"/>
      <c r="AGA13" s="1315"/>
      <c r="AGB13" s="1441" t="s">
        <v>782</v>
      </c>
      <c r="AGC13" s="1441"/>
      <c r="AGD13" s="1315"/>
      <c r="AGE13" s="1444"/>
      <c r="AGF13" s="1445"/>
      <c r="AGG13" s="1315"/>
      <c r="AGH13" s="1448"/>
      <c r="AGI13" s="1449"/>
      <c r="AGJ13" s="1315"/>
      <c r="AGK13" s="1323"/>
      <c r="AGL13" s="1324"/>
      <c r="AGM13" s="1324"/>
      <c r="AGN13" s="1324"/>
      <c r="AGO13" s="1324"/>
      <c r="AGP13" s="1324"/>
      <c r="AGQ13" s="1324"/>
      <c r="AGR13" s="1324"/>
      <c r="AJG13" s="1195"/>
      <c r="AJH13" s="1195"/>
      <c r="AJI13" s="1195"/>
      <c r="AJJ13" s="1195"/>
      <c r="AJK13" s="1195"/>
      <c r="AJL13" s="1195"/>
      <c r="AJM13" s="1195"/>
      <c r="AJN13" s="1195"/>
      <c r="AJO13" s="1195"/>
      <c r="AJP13" s="1195"/>
      <c r="AJQ13" s="1195"/>
      <c r="AJR13" s="1195"/>
      <c r="AJS13" s="1195"/>
      <c r="AJT13" s="1195"/>
      <c r="AJU13" s="1195"/>
      <c r="AJV13" s="1195"/>
      <c r="AJW13" s="1195"/>
      <c r="AJX13" s="1195"/>
      <c r="AJY13" s="1195"/>
      <c r="AJZ13" s="1195"/>
      <c r="AKA13" s="1195"/>
      <c r="AKB13" s="1195"/>
      <c r="AKC13" s="1195"/>
      <c r="AKD13" s="1195"/>
      <c r="AKE13" s="1195"/>
      <c r="AKF13" s="1195"/>
      <c r="AKG13" s="1195"/>
      <c r="AKH13" s="1195"/>
      <c r="AKI13" s="1195"/>
      <c r="AKJ13" s="1195"/>
      <c r="AKK13" s="1195"/>
      <c r="AKL13" s="1195"/>
      <c r="AKM13" s="1195"/>
      <c r="AKN13" s="1195"/>
      <c r="AKO13" s="1195"/>
      <c r="AKP13" s="1195"/>
      <c r="AKQ13" s="1195"/>
      <c r="AKR13" s="1195"/>
      <c r="AKS13" s="1195"/>
      <c r="AKT13" s="1195"/>
      <c r="AKU13" s="1195"/>
      <c r="AKV13" s="1195"/>
      <c r="AKW13" s="1195"/>
      <c r="AKX13" s="1195"/>
      <c r="AKY13" s="1195"/>
      <c r="AKZ13" s="1195"/>
      <c r="ALA13" s="1195"/>
      <c r="ALB13" s="1195"/>
      <c r="ALC13" s="1195"/>
      <c r="ALD13" s="1195"/>
      <c r="ALE13" s="1195"/>
      <c r="ALF13" s="1195"/>
      <c r="ALG13" s="1195"/>
      <c r="ALH13" s="1195"/>
      <c r="ALI13" s="1195"/>
      <c r="ALJ13" s="1195"/>
      <c r="ALK13" s="1195"/>
      <c r="ALL13" s="1195"/>
      <c r="ALM13" s="1195"/>
      <c r="ALN13" s="1195"/>
      <c r="ALO13" s="1195"/>
      <c r="ALP13" s="1195"/>
      <c r="ALQ13" s="1195"/>
      <c r="ALR13" s="1195"/>
      <c r="ALS13" s="1195"/>
      <c r="ALT13" s="1195"/>
      <c r="ALU13" s="1195"/>
      <c r="ALV13" s="1195"/>
      <c r="ALW13" s="1195"/>
      <c r="ALX13" s="1195"/>
      <c r="ALY13" s="1195"/>
      <c r="ALZ13" s="1195"/>
      <c r="AMA13" s="1195"/>
      <c r="AMB13" s="1195"/>
      <c r="AMC13" s="1195"/>
      <c r="AMD13" s="1195"/>
      <c r="AME13" s="1195"/>
      <c r="AMF13" s="1195"/>
      <c r="AMG13" s="1195"/>
      <c r="AMH13" s="1195"/>
      <c r="AMI13" s="1195"/>
      <c r="AMJ13" s="1195"/>
      <c r="AMK13" s="1195"/>
      <c r="AML13" s="1195"/>
      <c r="AMM13" s="1195"/>
      <c r="AMN13" s="1195"/>
      <c r="AMO13" s="1195"/>
      <c r="AMP13" s="1195"/>
      <c r="AMQ13" s="1195"/>
      <c r="AMR13" s="1195"/>
      <c r="AMS13" s="1195"/>
      <c r="AMT13" s="1195"/>
      <c r="AMU13" s="1195"/>
      <c r="AMV13" s="1195"/>
      <c r="AMW13" s="1195"/>
      <c r="AMX13" s="1195"/>
      <c r="AMY13" s="1195"/>
      <c r="AMZ13" s="1195"/>
      <c r="ANA13" s="1195"/>
      <c r="ANB13" s="1195"/>
      <c r="ANC13" s="1195"/>
      <c r="AND13" s="1195"/>
      <c r="ANE13" s="1195"/>
      <c r="ANF13" s="1195"/>
      <c r="ANG13" s="1195"/>
      <c r="ANH13" s="1195"/>
      <c r="ANI13" s="1195"/>
      <c r="ANJ13" s="1195"/>
      <c r="ANK13" s="1195"/>
      <c r="ANL13" s="1195"/>
      <c r="ANM13" s="1195"/>
      <c r="ANN13" s="1195"/>
      <c r="ANO13" s="1195"/>
      <c r="ANP13" s="1195"/>
      <c r="ANQ13" s="1195"/>
      <c r="ANR13" s="1195"/>
      <c r="ANS13" s="1195"/>
      <c r="ANT13" s="1195"/>
      <c r="ANU13" s="1195"/>
      <c r="ANV13" s="1195"/>
      <c r="ANW13" s="1195"/>
      <c r="ANX13" s="1195"/>
      <c r="ANY13" s="1195"/>
      <c r="ANZ13" s="1195"/>
      <c r="AOA13" s="1195"/>
      <c r="AOB13" s="1195"/>
      <c r="AOC13" s="1440" t="str">
        <f>Racks!$O$11</f>
        <v>CnPw-U-016</v>
      </c>
      <c r="AOD13" s="1441"/>
      <c r="AOE13" s="1441"/>
      <c r="AOF13" s="1441"/>
      <c r="AOG13" s="1441"/>
      <c r="AOH13" s="1441"/>
      <c r="AOI13" s="1315"/>
      <c r="AOJ13" s="1441" t="s">
        <v>782</v>
      </c>
      <c r="AOK13" s="1441"/>
      <c r="AOL13" s="1315"/>
      <c r="AOM13" s="1444"/>
      <c r="AON13" s="1445"/>
      <c r="AOO13" s="1315"/>
      <c r="AOP13" s="1448"/>
      <c r="AOQ13" s="1449"/>
      <c r="AOR13" s="1315"/>
      <c r="AOS13" s="1323"/>
      <c r="AOT13" s="1324"/>
      <c r="AOU13" s="1324"/>
      <c r="AOV13" s="1324"/>
      <c r="AOW13" s="1324"/>
      <c r="AOX13" s="1324"/>
      <c r="AOY13" s="1324"/>
      <c r="AOZ13" s="1324"/>
      <c r="APA13" s="1195"/>
      <c r="APB13" s="1195"/>
      <c r="APC13" s="1195"/>
      <c r="APD13" s="1195"/>
      <c r="APE13" s="1195"/>
      <c r="APF13" s="1195"/>
      <c r="APG13" s="1195"/>
      <c r="APH13" s="1195"/>
      <c r="API13" s="1195"/>
      <c r="APJ13" s="1195"/>
      <c r="APK13" s="1195"/>
      <c r="APL13" s="1195"/>
      <c r="APM13" s="1195"/>
      <c r="APN13" s="1195"/>
      <c r="APO13" s="1195"/>
      <c r="APP13" s="1195"/>
      <c r="APQ13" s="1195"/>
      <c r="APR13" s="1195"/>
      <c r="APS13" s="1195"/>
      <c r="APT13" s="1195"/>
      <c r="APU13" s="1195"/>
      <c r="APV13" s="1195"/>
      <c r="APW13" s="1195"/>
      <c r="APX13" s="1195"/>
      <c r="APY13" s="1195"/>
      <c r="APZ13" s="1195"/>
      <c r="AQA13" s="1195"/>
      <c r="AQB13" s="1195"/>
      <c r="AQC13" s="1195"/>
      <c r="AQD13" s="1195"/>
      <c r="AQE13" s="1195"/>
      <c r="AQF13" s="1195"/>
      <c r="AQG13" s="1195"/>
      <c r="AQH13" s="1195"/>
      <c r="AQI13" s="1195"/>
      <c r="AQJ13" s="1195"/>
      <c r="AQK13" s="1195"/>
      <c r="AQL13" s="1195"/>
      <c r="AQM13" s="1195"/>
      <c r="AQN13" s="1195"/>
      <c r="AQO13" s="1195"/>
      <c r="AQP13" s="1195"/>
      <c r="AQQ13" s="1195"/>
      <c r="AQR13" s="1195"/>
      <c r="AQS13" s="1195"/>
      <c r="AQT13" s="1195"/>
      <c r="AQU13" s="1195"/>
      <c r="AQV13" s="1195"/>
      <c r="AQW13" s="1195"/>
      <c r="AQX13" s="1195"/>
      <c r="AQY13" s="1195"/>
      <c r="AQZ13" s="1195"/>
      <c r="ARA13" s="1195"/>
      <c r="ARB13" s="1195"/>
      <c r="ARC13" s="1195"/>
      <c r="ARD13" s="1195"/>
      <c r="ARE13" s="1195"/>
      <c r="ARF13" s="1195"/>
      <c r="ARG13" s="1195"/>
      <c r="ARH13" s="1195"/>
      <c r="ARI13" s="1195"/>
      <c r="ARJ13" s="1195"/>
      <c r="ARK13" s="1195"/>
      <c r="ARL13" s="1195"/>
      <c r="ARM13" s="1195"/>
      <c r="ARN13" s="1195"/>
      <c r="ARO13" s="1195"/>
      <c r="ARP13" s="1195"/>
      <c r="ARQ13" s="1195"/>
      <c r="ARR13" s="1195"/>
      <c r="ARS13" s="1195"/>
      <c r="ART13" s="1195"/>
      <c r="ARU13" s="1195"/>
      <c r="ARV13" s="1195"/>
      <c r="ARW13" s="1195"/>
      <c r="ARX13" s="1195"/>
      <c r="ARY13" s="1195"/>
      <c r="ARZ13" s="1195"/>
      <c r="ASA13" s="1195"/>
      <c r="ASB13" s="1195"/>
      <c r="ASC13" s="1195"/>
      <c r="ASD13" s="1364"/>
      <c r="ASE13" s="1195"/>
      <c r="ASF13" s="1195"/>
      <c r="ASG13" s="1440" t="str">
        <f>Racks!$O$13</f>
        <v>CnPw-U-016</v>
      </c>
      <c r="ASH13" s="1441"/>
      <c r="ASI13" s="1441"/>
      <c r="ASJ13" s="1441"/>
      <c r="ASK13" s="1441"/>
      <c r="ASL13" s="1441"/>
      <c r="ASM13" s="1315"/>
      <c r="ASN13" s="1441" t="s">
        <v>779</v>
      </c>
      <c r="ASO13" s="1441"/>
      <c r="ASP13" s="1315"/>
      <c r="ASQ13" s="1382"/>
      <c r="ASR13" s="1383"/>
      <c r="ASS13" s="1315"/>
      <c r="AST13" s="1382"/>
      <c r="ASU13" s="1383"/>
      <c r="ASV13" s="1315"/>
      <c r="ASW13" s="1323"/>
      <c r="ASX13" s="1324"/>
      <c r="ASY13" s="1324"/>
      <c r="ASZ13" s="1324"/>
      <c r="ATA13" s="1324"/>
      <c r="ATB13" s="1324"/>
      <c r="ATC13" s="1324"/>
      <c r="ATD13" s="1324"/>
      <c r="ATE13" s="272"/>
      <c r="ATG13" s="1440" t="s">
        <v>1219</v>
      </c>
      <c r="ATH13" s="1441"/>
      <c r="ATI13" s="1441"/>
      <c r="ATJ13" s="1441"/>
      <c r="ATK13" s="1441"/>
      <c r="ATL13" s="1441"/>
      <c r="ATM13" s="1315"/>
      <c r="ATN13" s="1441" t="s">
        <v>779</v>
      </c>
      <c r="ATO13" s="1441"/>
      <c r="ATP13" s="1315"/>
      <c r="ATQ13" s="1441"/>
      <c r="ATR13" s="1441"/>
      <c r="ATS13" s="1315"/>
      <c r="ATT13" s="1473"/>
      <c r="ATU13" s="1474"/>
      <c r="ATV13" s="1315"/>
      <c r="ATW13" s="1323"/>
      <c r="ATX13" s="1324"/>
      <c r="ATY13" s="1324"/>
      <c r="ATZ13" s="1324"/>
      <c r="AUA13" s="1324"/>
      <c r="AUB13" s="1324"/>
      <c r="AUC13" s="1324"/>
      <c r="AUD13" s="1324"/>
      <c r="BAW13" s="1440" t="str">
        <f>Racks!$O$13</f>
        <v>CnPw-U-016</v>
      </c>
      <c r="BAX13" s="1441"/>
      <c r="BAY13" s="1441"/>
      <c r="BAZ13" s="1441"/>
      <c r="BBA13" s="1441"/>
      <c r="BBB13" s="1441"/>
      <c r="BBC13" s="1315"/>
      <c r="BBD13" s="1441" t="s">
        <v>782</v>
      </c>
      <c r="BBE13" s="1441"/>
      <c r="BBF13" s="1315"/>
      <c r="BBG13" s="1444"/>
      <c r="BBH13" s="1445"/>
      <c r="BBI13" s="1315"/>
      <c r="BBJ13" s="1448"/>
      <c r="BBK13" s="1449"/>
      <c r="BBL13" s="1315"/>
      <c r="BBM13" s="1323"/>
      <c r="BBN13" s="1324"/>
      <c r="BBO13" s="1324"/>
      <c r="BBP13" s="1324"/>
      <c r="BBQ13" s="1324"/>
      <c r="BBR13" s="1324"/>
      <c r="BBS13" s="1324"/>
      <c r="BBT13" s="1324"/>
      <c r="BFA13" s="1440" t="str">
        <f>Racks!$O$14</f>
        <v>CnPw-U-016</v>
      </c>
      <c r="BFB13" s="1441"/>
      <c r="BFC13" s="1441"/>
      <c r="BFD13" s="1441"/>
      <c r="BFE13" s="1441"/>
      <c r="BFF13" s="1441"/>
      <c r="BFG13" s="1315"/>
      <c r="BFH13" s="1441" t="s">
        <v>782</v>
      </c>
      <c r="BFI13" s="1441"/>
      <c r="BFJ13" s="1315"/>
      <c r="BFK13" s="1444"/>
      <c r="BFL13" s="1445"/>
      <c r="BFM13" s="1315"/>
      <c r="BFN13" s="1448"/>
      <c r="BFO13" s="1449"/>
      <c r="BFP13" s="1315"/>
      <c r="BFQ13" s="1323"/>
      <c r="BFR13" s="1324"/>
      <c r="BFS13" s="1324"/>
      <c r="BFT13" s="1324"/>
      <c r="BFU13" s="1324"/>
      <c r="BFV13" s="1324"/>
      <c r="BFW13" s="1324"/>
      <c r="BFX13" s="1324"/>
      <c r="BNI13" s="1440" t="str">
        <f>Racks!$O$16</f>
        <v>CnPw-U-016</v>
      </c>
      <c r="BNJ13" s="1441"/>
      <c r="BNK13" s="1441"/>
      <c r="BNL13" s="1441"/>
      <c r="BNM13" s="1441"/>
      <c r="BNN13" s="1441"/>
      <c r="BNO13" s="1315"/>
      <c r="BNP13" s="1441" t="s">
        <v>782</v>
      </c>
      <c r="BNQ13" s="1441"/>
      <c r="BNR13" s="1315"/>
      <c r="BNS13" s="1444"/>
      <c r="BNT13" s="1445"/>
      <c r="BNU13" s="1315"/>
      <c r="BNV13" s="1448"/>
      <c r="BNW13" s="1449"/>
      <c r="BNX13" s="1315"/>
      <c r="BNY13" s="1323"/>
      <c r="BNZ13" s="1324"/>
      <c r="BOA13" s="1324"/>
      <c r="BOB13" s="1324"/>
      <c r="BOC13" s="1324"/>
      <c r="BOD13" s="1324"/>
      <c r="BOE13" s="1324"/>
      <c r="BOF13" s="1324"/>
      <c r="BVQ13" s="1440" t="str">
        <f>Racks!$O$18</f>
        <v>CnPw-U-016</v>
      </c>
      <c r="BVR13" s="1441"/>
      <c r="BVS13" s="1441"/>
      <c r="BVT13" s="1441"/>
      <c r="BVU13" s="1441"/>
      <c r="BVV13" s="1441"/>
      <c r="BVW13" s="1315"/>
      <c r="BVX13" s="1441" t="s">
        <v>782</v>
      </c>
      <c r="BVY13" s="1441"/>
      <c r="BVZ13" s="1315"/>
      <c r="BWA13" s="1444"/>
      <c r="BWB13" s="1445"/>
      <c r="BWC13" s="1315"/>
      <c r="BWD13" s="1448"/>
      <c r="BWE13" s="1449"/>
      <c r="BWF13" s="632"/>
      <c r="BWG13" s="1324"/>
      <c r="BWH13" s="1324"/>
      <c r="BWI13" s="1324"/>
      <c r="BWJ13" s="1324"/>
      <c r="BWK13" s="1324"/>
      <c r="BWL13" s="1324"/>
      <c r="BWM13" s="1324"/>
      <c r="BWN13" s="1324"/>
      <c r="CDY13" s="1440" t="str">
        <f>Racks!$O$21</f>
        <v>CnPw-U-015</v>
      </c>
      <c r="CDZ13" s="1441"/>
      <c r="CEA13" s="1441"/>
      <c r="CEB13" s="1441"/>
      <c r="CEC13" s="1441"/>
      <c r="CED13" s="1441"/>
      <c r="CEE13" s="1315"/>
      <c r="CEF13" s="1441" t="s">
        <v>782</v>
      </c>
      <c r="CEG13" s="1441"/>
      <c r="CEH13" s="1315"/>
      <c r="CEI13" s="1444"/>
      <c r="CEJ13" s="1445"/>
      <c r="CEK13" s="1315"/>
      <c r="CEL13" s="1448"/>
      <c r="CEM13" s="1449"/>
      <c r="CEN13" s="632"/>
      <c r="CEO13" s="1324"/>
      <c r="CEP13" s="1324"/>
      <c r="CEQ13" s="1324"/>
      <c r="CER13" s="1324"/>
      <c r="CES13" s="1324"/>
      <c r="CET13" s="1324"/>
      <c r="CEU13" s="1324"/>
      <c r="CEV13" s="1324"/>
      <c r="CMG13" s="1440" t="str">
        <f>Racks!$O$23</f>
        <v>CnPw-U-016</v>
      </c>
      <c r="CMH13" s="1441"/>
      <c r="CMI13" s="1441"/>
      <c r="CMJ13" s="1441"/>
      <c r="CMK13" s="1441"/>
      <c r="CML13" s="1441"/>
      <c r="CMM13" s="1315"/>
      <c r="CMN13" s="1441" t="s">
        <v>782</v>
      </c>
      <c r="CMO13" s="1441"/>
      <c r="CMP13" s="1315"/>
      <c r="CMQ13" s="1444"/>
      <c r="CMR13" s="1445"/>
      <c r="CMS13" s="1315"/>
      <c r="CMT13" s="1448"/>
      <c r="CMU13" s="1449"/>
      <c r="CMV13" s="632"/>
      <c r="CMW13" s="1324"/>
      <c r="CMX13" s="1324"/>
      <c r="CMY13" s="1324"/>
      <c r="CMZ13" s="1324"/>
      <c r="CNA13" s="1324"/>
      <c r="CNB13" s="1324"/>
      <c r="CNC13" s="1324"/>
      <c r="CND13" s="1324"/>
      <c r="CQK13" s="1440" t="str">
        <f>Racks!$O$24</f>
        <v>CnPw-U-016</v>
      </c>
      <c r="CQL13" s="1441"/>
      <c r="CQM13" s="1441"/>
      <c r="CQN13" s="1441"/>
      <c r="CQO13" s="1441"/>
      <c r="CQP13" s="1441"/>
      <c r="CQQ13" s="1315"/>
      <c r="CQR13" s="1441" t="s">
        <v>782</v>
      </c>
      <c r="CQS13" s="1441"/>
      <c r="CQT13" s="1315"/>
      <c r="CQU13" s="1444"/>
      <c r="CQV13" s="1445"/>
      <c r="CQW13" s="1315"/>
      <c r="CQX13" s="1448"/>
      <c r="CQY13" s="1449"/>
      <c r="CQZ13" s="632"/>
      <c r="CRA13" s="1324"/>
      <c r="CRB13" s="1324"/>
      <c r="CRC13" s="1324"/>
      <c r="CRD13" s="1324"/>
      <c r="CRE13" s="1324"/>
      <c r="CRF13" s="1324"/>
      <c r="CRG13" s="1324"/>
      <c r="CRH13" s="1324"/>
      <c r="DJQ13" s="1440" t="str">
        <f>Racks!$O$30</f>
        <v>CnPw-U-006</v>
      </c>
      <c r="DJR13" s="1441"/>
      <c r="DJS13" s="1441"/>
      <c r="DJT13" s="1441"/>
      <c r="DJU13" s="1441"/>
      <c r="DJV13" s="1441"/>
      <c r="DJW13" s="1315"/>
      <c r="DJX13" s="1441" t="s">
        <v>779</v>
      </c>
      <c r="DJY13" s="1441"/>
      <c r="DJZ13" s="1315"/>
      <c r="DKA13" s="1444"/>
      <c r="DKB13" s="1445"/>
      <c r="DKC13" s="1315"/>
      <c r="DKD13" s="1448"/>
      <c r="DKE13" s="1449"/>
      <c r="DKF13" s="1332"/>
      <c r="DKG13" s="1452"/>
      <c r="DKH13" s="1438"/>
      <c r="DKI13" s="1438"/>
      <c r="DKJ13" s="1438"/>
      <c r="DKK13" s="1438"/>
      <c r="DKL13" s="1438"/>
      <c r="DKM13" s="1438"/>
      <c r="DKN13" s="1439"/>
      <c r="DMH13" s="1263"/>
      <c r="DMI13" s="1464"/>
      <c r="DMJ13" s="1464"/>
      <c r="DMK13" s="1464"/>
      <c r="DML13" s="1464"/>
      <c r="DMM13" s="1464"/>
      <c r="DMN13" s="1464"/>
      <c r="DMO13" s="1464"/>
      <c r="DMP13" s="1464"/>
      <c r="DMQ13" s="1464"/>
      <c r="DMR13" s="1464"/>
      <c r="DMS13" s="1464"/>
      <c r="DMT13" s="1464"/>
      <c r="DMU13" s="1464"/>
      <c r="DMV13" s="1464"/>
      <c r="DMW13" s="1464"/>
      <c r="DMX13" s="1464"/>
      <c r="DMY13" s="1464"/>
      <c r="DMZ13" s="1464"/>
      <c r="DNA13" s="1464"/>
      <c r="DNB13" s="1464"/>
      <c r="DNC13" s="1464"/>
      <c r="DND13" s="1464"/>
      <c r="DNE13" s="447"/>
      <c r="DNF13" s="444"/>
      <c r="DNG13" s="1382" t="str">
        <f>Inventory!$FG$9</f>
        <v>PRLGV-002</v>
      </c>
      <c r="DNH13" s="1471"/>
      <c r="DNI13" s="1471"/>
      <c r="DNJ13" s="1471"/>
      <c r="DNK13" s="1471"/>
      <c r="DNL13" s="1383"/>
      <c r="DNM13" s="444"/>
      <c r="DNN13" s="446"/>
      <c r="DNO13" s="1469"/>
      <c r="DNP13" s="1470"/>
      <c r="DNQ13" s="1470"/>
      <c r="DNR13" s="1470"/>
      <c r="DNS13" s="1470"/>
      <c r="DNT13" s="1470"/>
      <c r="DNU13" s="1470"/>
      <c r="DNV13" s="1470"/>
      <c r="DNW13" s="1470"/>
      <c r="DNX13" s="1470"/>
      <c r="DNY13" s="1470"/>
      <c r="DNZ13" s="1470"/>
      <c r="DOA13" s="1470"/>
      <c r="DOB13" s="1470"/>
      <c r="DOC13" s="1470"/>
      <c r="DOD13" s="1470"/>
      <c r="DOE13" s="1470"/>
      <c r="DOF13" s="1470"/>
      <c r="ERJ13" s="1520"/>
      <c r="ERK13" s="1520"/>
      <c r="ERL13" s="1520"/>
      <c r="ERM13" s="1520"/>
      <c r="ERN13" s="1520"/>
      <c r="ERO13" s="1520"/>
      <c r="ERP13" s="1520"/>
      <c r="ERQ13" s="1520"/>
      <c r="ERR13" s="1520"/>
      <c r="ERS13" s="1520"/>
      <c r="ERT13" s="1520"/>
      <c r="ERU13" s="1520"/>
      <c r="ERV13" s="1520"/>
      <c r="ERW13" s="1520"/>
      <c r="ERX13" s="1520"/>
      <c r="ERY13" s="1520"/>
      <c r="ERZ13" s="1520"/>
      <c r="ESA13" s="1520"/>
      <c r="ESB13" s="1520"/>
      <c r="ESC13" s="1520"/>
      <c r="ESD13" s="1520"/>
      <c r="ESE13" s="1520"/>
      <c r="ESF13" s="1520"/>
      <c r="ESG13" s="1520"/>
      <c r="ESH13" s="1520"/>
      <c r="ESI13" s="1520"/>
      <c r="ESJ13" s="1520"/>
      <c r="ESK13" s="1520"/>
      <c r="ESL13" s="1520"/>
      <c r="ESM13" s="1520"/>
      <c r="ESN13" s="1520"/>
      <c r="ESO13" s="1520"/>
      <c r="ESP13" s="1520"/>
      <c r="ESQ13" s="1520"/>
      <c r="ESR13" s="1520"/>
      <c r="ESS13" s="1520"/>
      <c r="EST13" s="1520"/>
      <c r="ESU13" s="1520"/>
      <c r="ESV13" s="1520"/>
      <c r="ESW13" s="1520"/>
      <c r="ESX13" s="1520"/>
      <c r="ESY13" s="1520"/>
      <c r="ESZ13" s="1520"/>
      <c r="ETA13" s="1520"/>
      <c r="ETB13" s="1520"/>
      <c r="ETC13" s="1520"/>
      <c r="ETD13" s="1520"/>
      <c r="ETE13" s="1520"/>
      <c r="ETF13" s="1520"/>
    </row>
    <row r="14" spans="2:3906" ht="15" customHeight="1" thickBot="1">
      <c r="B14" s="1519"/>
      <c r="C14" s="1519"/>
      <c r="D14" s="1519"/>
      <c r="E14" s="1519"/>
      <c r="F14" s="1519"/>
      <c r="G14" s="1519"/>
      <c r="H14" s="1519"/>
      <c r="I14" s="1519"/>
      <c r="J14" s="1519"/>
      <c r="K14" s="1519"/>
      <c r="L14" s="1519"/>
      <c r="M14" s="1519"/>
      <c r="N14" s="1519"/>
      <c r="O14" s="1519"/>
      <c r="P14" s="1519"/>
      <c r="Q14" s="1519"/>
      <c r="R14" s="1519"/>
      <c r="S14" s="1519"/>
      <c r="T14" s="1519"/>
      <c r="U14" s="1519"/>
      <c r="V14" s="1519"/>
      <c r="W14" s="1519"/>
      <c r="X14" s="1519"/>
      <c r="Y14" s="1519"/>
      <c r="Z14" s="1519"/>
      <c r="AA14" s="1519"/>
      <c r="AB14" s="1519"/>
      <c r="AC14" s="1519"/>
      <c r="AD14" s="1519"/>
      <c r="AE14" s="1519"/>
      <c r="AF14" s="1519"/>
      <c r="AG14" s="1519"/>
      <c r="AH14" s="1519"/>
      <c r="AI14" s="1519"/>
      <c r="AJ14" s="1519"/>
      <c r="AK14" s="1519"/>
      <c r="AL14" s="1519"/>
      <c r="AM14" s="1519"/>
      <c r="AN14" s="1519"/>
      <c r="AO14" s="1519"/>
      <c r="AP14" s="1519"/>
      <c r="AQ14" s="1519"/>
      <c r="AR14" s="1519"/>
      <c r="AS14" s="1519"/>
      <c r="AT14" s="1519"/>
      <c r="AU14" s="1519"/>
      <c r="AV14" s="1519"/>
      <c r="AW14" s="1519"/>
      <c r="AX14" s="1519"/>
      <c r="CK14" s="1460"/>
      <c r="CL14" s="1460"/>
      <c r="CM14" s="1460"/>
      <c r="CN14" s="1460"/>
      <c r="CO14" s="1460"/>
      <c r="CP14" s="1460"/>
      <c r="CQ14" s="1460"/>
      <c r="CR14" s="1460"/>
      <c r="CS14" s="1195"/>
      <c r="CT14" s="1195"/>
      <c r="CU14" s="1195"/>
      <c r="CV14" s="1195"/>
      <c r="CW14" s="1195"/>
      <c r="CX14" s="1195"/>
      <c r="CY14" s="1195"/>
      <c r="CZ14" s="1195"/>
      <c r="DA14" s="1195"/>
      <c r="DB14" s="1195"/>
      <c r="DC14" s="1195"/>
      <c r="DD14" s="1195"/>
      <c r="DE14" s="1195"/>
      <c r="DF14" s="1195"/>
      <c r="DG14" s="271"/>
      <c r="DH14" s="271"/>
      <c r="DY14" s="1442"/>
      <c r="DZ14" s="1443"/>
      <c r="EA14" s="1443"/>
      <c r="EB14" s="1443"/>
      <c r="EC14" s="1443"/>
      <c r="ED14" s="1443"/>
      <c r="EE14" s="591"/>
      <c r="EF14" s="1443"/>
      <c r="EG14" s="1443"/>
      <c r="EH14" s="591"/>
      <c r="EI14" s="1446"/>
      <c r="EJ14" s="1447"/>
      <c r="EK14" s="591"/>
      <c r="EL14" s="1450"/>
      <c r="EM14" s="1451"/>
      <c r="EN14" s="591"/>
      <c r="EO14" s="1323"/>
      <c r="EP14" s="1324"/>
      <c r="EQ14" s="1324"/>
      <c r="ER14" s="1324"/>
      <c r="ES14" s="1324"/>
      <c r="ET14" s="1324"/>
      <c r="EU14" s="1324"/>
      <c r="EV14" s="1324"/>
      <c r="FS14" s="1396"/>
      <c r="FT14" s="1472"/>
      <c r="FU14" s="1472"/>
      <c r="FV14" s="1472"/>
      <c r="FW14" s="1472"/>
      <c r="FX14" s="1397"/>
      <c r="NS14" s="1442"/>
      <c r="NT14" s="1443"/>
      <c r="NU14" s="1443"/>
      <c r="NV14" s="1443"/>
      <c r="NW14" s="1443"/>
      <c r="NX14" s="1443"/>
      <c r="NY14" s="591"/>
      <c r="NZ14" s="1443"/>
      <c r="OA14" s="1443"/>
      <c r="OB14" s="591"/>
      <c r="OC14" s="1446"/>
      <c r="OD14" s="1447"/>
      <c r="OE14" s="591"/>
      <c r="OF14" s="1450"/>
      <c r="OG14" s="1451"/>
      <c r="OH14" s="591"/>
      <c r="OI14" s="1323"/>
      <c r="OJ14" s="1324"/>
      <c r="OK14" s="1324"/>
      <c r="OL14" s="1324"/>
      <c r="OM14" s="1324"/>
      <c r="ON14" s="1324"/>
      <c r="OO14" s="1324"/>
      <c r="OP14" s="1324"/>
      <c r="SS14" s="1442"/>
      <c r="ST14" s="1443"/>
      <c r="SU14" s="1443"/>
      <c r="SV14" s="1443"/>
      <c r="SW14" s="1443"/>
      <c r="SX14" s="1443"/>
      <c r="SY14" s="591"/>
      <c r="SZ14" s="1443"/>
      <c r="TA14" s="1443"/>
      <c r="TB14" s="591"/>
      <c r="TC14" s="1446"/>
      <c r="TD14" s="1447"/>
      <c r="TE14" s="591"/>
      <c r="TF14" s="1450"/>
      <c r="TG14" s="1451"/>
      <c r="TH14" s="591"/>
      <c r="TI14" s="1323"/>
      <c r="TJ14" s="1324"/>
      <c r="TK14" s="1324"/>
      <c r="TL14" s="1324"/>
      <c r="TM14" s="1324"/>
      <c r="TN14" s="1324"/>
      <c r="TO14" s="1324"/>
      <c r="TP14" s="1324"/>
      <c r="WW14" s="1442"/>
      <c r="WX14" s="1443"/>
      <c r="WY14" s="1443"/>
      <c r="WZ14" s="1443"/>
      <c r="XA14" s="1443"/>
      <c r="XB14" s="1443"/>
      <c r="XC14" s="591"/>
      <c r="XD14" s="1443"/>
      <c r="XE14" s="1443"/>
      <c r="XF14" s="591"/>
      <c r="XG14" s="1446"/>
      <c r="XH14" s="1447"/>
      <c r="XI14" s="591"/>
      <c r="XJ14" s="1450"/>
      <c r="XK14" s="1451"/>
      <c r="XL14" s="591"/>
      <c r="XM14" s="1323"/>
      <c r="XN14" s="1324"/>
      <c r="XO14" s="1324"/>
      <c r="XP14" s="1324"/>
      <c r="XQ14" s="1324"/>
      <c r="XR14" s="1324"/>
      <c r="XS14" s="1324"/>
      <c r="XT14" s="1324"/>
      <c r="AFU14" s="1442"/>
      <c r="AFV14" s="1443"/>
      <c r="AFW14" s="1443"/>
      <c r="AFX14" s="1443"/>
      <c r="AFY14" s="1443"/>
      <c r="AFZ14" s="1443"/>
      <c r="AGA14" s="591"/>
      <c r="AGB14" s="1443"/>
      <c r="AGC14" s="1443"/>
      <c r="AGD14" s="591"/>
      <c r="AGE14" s="1446"/>
      <c r="AGF14" s="1447"/>
      <c r="AGG14" s="591"/>
      <c r="AGH14" s="1450"/>
      <c r="AGI14" s="1451"/>
      <c r="AGJ14" s="591"/>
      <c r="AGK14" s="1323"/>
      <c r="AGL14" s="1324"/>
      <c r="AGM14" s="1324"/>
      <c r="AGN14" s="1324"/>
      <c r="AGO14" s="1324"/>
      <c r="AGP14" s="1324"/>
      <c r="AGQ14" s="1324"/>
      <c r="AGR14" s="1324"/>
      <c r="AJG14" s="1195"/>
      <c r="AJH14" s="1195"/>
      <c r="AJI14" s="1195"/>
      <c r="AJJ14" s="1195"/>
      <c r="AJK14" s="1195"/>
      <c r="AJL14" s="1195"/>
      <c r="AJM14" s="1195"/>
      <c r="AJN14" s="1195"/>
      <c r="AJO14" s="1195"/>
      <c r="AJP14" s="1195"/>
      <c r="AJQ14" s="1195"/>
      <c r="AJR14" s="1195"/>
      <c r="AJS14" s="1195"/>
      <c r="AJT14" s="1195"/>
      <c r="AJU14" s="1195"/>
      <c r="AJV14" s="1195"/>
      <c r="AJW14" s="1195"/>
      <c r="AJX14" s="1195"/>
      <c r="AJY14" s="1195"/>
      <c r="AJZ14" s="1195"/>
      <c r="AKA14" s="1195"/>
      <c r="AKB14" s="1195"/>
      <c r="AKC14" s="1195"/>
      <c r="AKD14" s="1195"/>
      <c r="AKE14" s="1195"/>
      <c r="AKF14" s="1195"/>
      <c r="AKG14" s="1195"/>
      <c r="AKH14" s="1195"/>
      <c r="AKI14" s="1195"/>
      <c r="AKJ14" s="1195"/>
      <c r="AKK14" s="1195"/>
      <c r="AKL14" s="1195"/>
      <c r="AKM14" s="1195"/>
      <c r="AKN14" s="1195"/>
      <c r="AKO14" s="1195"/>
      <c r="AKP14" s="1195"/>
      <c r="AKQ14" s="1195"/>
      <c r="AKR14" s="1195"/>
      <c r="AKS14" s="1195"/>
      <c r="AKT14" s="1195"/>
      <c r="AKU14" s="1195"/>
      <c r="AKV14" s="1195"/>
      <c r="AKW14" s="1195"/>
      <c r="AKX14" s="1195"/>
      <c r="AKY14" s="1195"/>
      <c r="AKZ14" s="1195"/>
      <c r="ALA14" s="1195"/>
      <c r="ALB14" s="1195"/>
      <c r="ALC14" s="1195"/>
      <c r="ALD14" s="1195"/>
      <c r="ALE14" s="1195"/>
      <c r="ALF14" s="1195"/>
      <c r="ALG14" s="1195"/>
      <c r="ALH14" s="1195"/>
      <c r="ALI14" s="1195"/>
      <c r="ALJ14" s="1195"/>
      <c r="ALK14" s="1195"/>
      <c r="ALL14" s="1195"/>
      <c r="ALM14" s="1195"/>
      <c r="ALN14" s="1195"/>
      <c r="ALO14" s="1195"/>
      <c r="ALP14" s="1195"/>
      <c r="ALQ14" s="1195"/>
      <c r="ALR14" s="1195"/>
      <c r="ALS14" s="1195"/>
      <c r="ALT14" s="1195"/>
      <c r="ALU14" s="1195"/>
      <c r="ALV14" s="1195"/>
      <c r="ALW14" s="1195"/>
      <c r="ALX14" s="1195"/>
      <c r="ALY14" s="1195"/>
      <c r="ALZ14" s="1195"/>
      <c r="AMA14" s="1195"/>
      <c r="AMB14" s="1195"/>
      <c r="AMC14" s="1195"/>
      <c r="AMD14" s="1195"/>
      <c r="AME14" s="1195"/>
      <c r="AMF14" s="1195"/>
      <c r="AMG14" s="1195"/>
      <c r="AMH14" s="1195"/>
      <c r="AMI14" s="1195"/>
      <c r="AMJ14" s="1195"/>
      <c r="AMK14" s="1195"/>
      <c r="AML14" s="1195"/>
      <c r="AMM14" s="1195"/>
      <c r="AMN14" s="1195"/>
      <c r="AMO14" s="1195"/>
      <c r="AMP14" s="1195"/>
      <c r="AMQ14" s="1195"/>
      <c r="AMR14" s="1195"/>
      <c r="AMS14" s="1195"/>
      <c r="AMT14" s="1195"/>
      <c r="AMU14" s="1195"/>
      <c r="AMV14" s="1195"/>
      <c r="AMW14" s="1195"/>
      <c r="AMX14" s="1195"/>
      <c r="AMY14" s="1195"/>
      <c r="AMZ14" s="1195"/>
      <c r="ANA14" s="1195"/>
      <c r="ANB14" s="1195"/>
      <c r="ANC14" s="1195"/>
      <c r="AND14" s="1195"/>
      <c r="ANE14" s="1195"/>
      <c r="ANF14" s="1195"/>
      <c r="ANG14" s="1195"/>
      <c r="ANH14" s="1195"/>
      <c r="ANI14" s="1195"/>
      <c r="ANJ14" s="1195"/>
      <c r="ANK14" s="1195"/>
      <c r="ANL14" s="1195"/>
      <c r="ANM14" s="1195"/>
      <c r="ANN14" s="1195"/>
      <c r="ANO14" s="1195"/>
      <c r="ANP14" s="1195"/>
      <c r="ANQ14" s="1195"/>
      <c r="ANR14" s="1195"/>
      <c r="ANS14" s="1195"/>
      <c r="ANT14" s="1195"/>
      <c r="ANU14" s="1195"/>
      <c r="ANV14" s="1195"/>
      <c r="ANW14" s="1195"/>
      <c r="ANX14" s="1195"/>
      <c r="ANY14" s="1195"/>
      <c r="ANZ14" s="1195"/>
      <c r="AOA14" s="1195"/>
      <c r="AOB14" s="1195"/>
      <c r="AOC14" s="1442"/>
      <c r="AOD14" s="1443"/>
      <c r="AOE14" s="1443"/>
      <c r="AOF14" s="1443"/>
      <c r="AOG14" s="1443"/>
      <c r="AOH14" s="1443"/>
      <c r="AOI14" s="591"/>
      <c r="AOJ14" s="1443"/>
      <c r="AOK14" s="1443"/>
      <c r="AOL14" s="591"/>
      <c r="AOM14" s="1446"/>
      <c r="AON14" s="1447"/>
      <c r="AOO14" s="591"/>
      <c r="AOP14" s="1450"/>
      <c r="AOQ14" s="1451"/>
      <c r="AOR14" s="591"/>
      <c r="AOS14" s="1323"/>
      <c r="AOT14" s="1324"/>
      <c r="AOU14" s="1324"/>
      <c r="AOV14" s="1324"/>
      <c r="AOW14" s="1324"/>
      <c r="AOX14" s="1324"/>
      <c r="AOY14" s="1324"/>
      <c r="AOZ14" s="1324"/>
      <c r="APA14" s="1195"/>
      <c r="APB14" s="1195"/>
      <c r="APC14" s="1195"/>
      <c r="APD14" s="1195"/>
      <c r="APE14" s="1195"/>
      <c r="APF14" s="1195"/>
      <c r="APG14" s="1195"/>
      <c r="APH14" s="1195"/>
      <c r="API14" s="1195"/>
      <c r="APJ14" s="1195"/>
      <c r="APK14" s="1195"/>
      <c r="APL14" s="1195"/>
      <c r="APM14" s="1195"/>
      <c r="APN14" s="1195"/>
      <c r="APO14" s="1195"/>
      <c r="APP14" s="1195"/>
      <c r="APQ14" s="1195"/>
      <c r="APR14" s="1195"/>
      <c r="APS14" s="1195"/>
      <c r="APT14" s="1195"/>
      <c r="APU14" s="1195"/>
      <c r="APV14" s="1195"/>
      <c r="APW14" s="1195"/>
      <c r="APX14" s="1195"/>
      <c r="APY14" s="1195"/>
      <c r="APZ14" s="1195"/>
      <c r="AQA14" s="1195"/>
      <c r="AQB14" s="1195"/>
      <c r="AQC14" s="1195"/>
      <c r="AQD14" s="1195"/>
      <c r="AQE14" s="1195"/>
      <c r="AQF14" s="1195"/>
      <c r="AQG14" s="1195"/>
      <c r="AQH14" s="1195"/>
      <c r="AQI14" s="1195"/>
      <c r="AQJ14" s="1195"/>
      <c r="AQK14" s="1195"/>
      <c r="AQL14" s="1195"/>
      <c r="AQM14" s="1195"/>
      <c r="AQN14" s="1195"/>
      <c r="AQO14" s="1195"/>
      <c r="AQP14" s="1195"/>
      <c r="AQQ14" s="1195"/>
      <c r="AQR14" s="1195"/>
      <c r="AQS14" s="1195"/>
      <c r="AQT14" s="1195"/>
      <c r="AQU14" s="1195"/>
      <c r="AQV14" s="1195"/>
      <c r="AQW14" s="1195"/>
      <c r="AQX14" s="1195"/>
      <c r="AQY14" s="1195"/>
      <c r="AQZ14" s="1195"/>
      <c r="ARA14" s="1195"/>
      <c r="ARB14" s="1195"/>
      <c r="ARC14" s="1195"/>
      <c r="ARD14" s="1195"/>
      <c r="ARE14" s="1195"/>
      <c r="ARF14" s="1195"/>
      <c r="ARG14" s="1195"/>
      <c r="ARH14" s="1195"/>
      <c r="ARI14" s="1195"/>
      <c r="ARJ14" s="1195"/>
      <c r="ARK14" s="1195"/>
      <c r="ARL14" s="1195"/>
      <c r="ARM14" s="1195"/>
      <c r="ARN14" s="1195"/>
      <c r="ARO14" s="1195"/>
      <c r="ARP14" s="1195"/>
      <c r="ARQ14" s="1195"/>
      <c r="ARR14" s="1195"/>
      <c r="ARS14" s="1195"/>
      <c r="ART14" s="1195"/>
      <c r="ARU14" s="1195"/>
      <c r="ARV14" s="1195"/>
      <c r="ARW14" s="1195"/>
      <c r="ARX14" s="1195"/>
      <c r="ARY14" s="1195"/>
      <c r="ARZ14" s="1195"/>
      <c r="ASA14" s="1195"/>
      <c r="ASB14" s="1195"/>
      <c r="ASC14" s="1195"/>
      <c r="ASD14" s="1364"/>
      <c r="ASE14" s="1195"/>
      <c r="ASF14" s="1195"/>
      <c r="ASG14" s="1442"/>
      <c r="ASH14" s="1443"/>
      <c r="ASI14" s="1443"/>
      <c r="ASJ14" s="1443"/>
      <c r="ASK14" s="1443"/>
      <c r="ASL14" s="1443"/>
      <c r="ASM14" s="591"/>
      <c r="ASN14" s="1443"/>
      <c r="ASO14" s="1443"/>
      <c r="ASP14" s="591"/>
      <c r="ASQ14" s="1384"/>
      <c r="ASR14" s="1385"/>
      <c r="ASS14" s="591"/>
      <c r="AST14" s="1384"/>
      <c r="ASU14" s="1385"/>
      <c r="ASV14" s="591"/>
      <c r="ASW14" s="1323"/>
      <c r="ASX14" s="1324"/>
      <c r="ASY14" s="1324"/>
      <c r="ASZ14" s="1324"/>
      <c r="ATA14" s="1324"/>
      <c r="ATB14" s="1324"/>
      <c r="ATC14" s="1324"/>
      <c r="ATD14" s="1324"/>
      <c r="ATE14" s="272"/>
      <c r="ATG14" s="1442"/>
      <c r="ATH14" s="1443"/>
      <c r="ATI14" s="1443"/>
      <c r="ATJ14" s="1443"/>
      <c r="ATK14" s="1443"/>
      <c r="ATL14" s="1443"/>
      <c r="ATM14" s="591"/>
      <c r="ATN14" s="1443"/>
      <c r="ATO14" s="1443"/>
      <c r="ATP14" s="591"/>
      <c r="ATQ14" s="1443"/>
      <c r="ATR14" s="1443"/>
      <c r="ATS14" s="591"/>
      <c r="ATT14" s="1475"/>
      <c r="ATU14" s="1476"/>
      <c r="ATV14" s="591"/>
      <c r="ATW14" s="1323"/>
      <c r="ATX14" s="1324"/>
      <c r="ATY14" s="1324"/>
      <c r="ATZ14" s="1324"/>
      <c r="AUA14" s="1324"/>
      <c r="AUB14" s="1324"/>
      <c r="AUC14" s="1324"/>
      <c r="AUD14" s="1324"/>
      <c r="BAW14" s="1442"/>
      <c r="BAX14" s="1443"/>
      <c r="BAY14" s="1443"/>
      <c r="BAZ14" s="1443"/>
      <c r="BBA14" s="1443"/>
      <c r="BBB14" s="1443"/>
      <c r="BBC14" s="591"/>
      <c r="BBD14" s="1443"/>
      <c r="BBE14" s="1443"/>
      <c r="BBF14" s="591"/>
      <c r="BBG14" s="1446"/>
      <c r="BBH14" s="1447"/>
      <c r="BBI14" s="591"/>
      <c r="BBJ14" s="1450"/>
      <c r="BBK14" s="1451"/>
      <c r="BBL14" s="591"/>
      <c r="BBM14" s="1323"/>
      <c r="BBN14" s="1324"/>
      <c r="BBO14" s="1324"/>
      <c r="BBP14" s="1324"/>
      <c r="BBQ14" s="1324"/>
      <c r="BBR14" s="1324"/>
      <c r="BBS14" s="1324"/>
      <c r="BBT14" s="1324"/>
      <c r="BFA14" s="1442"/>
      <c r="BFB14" s="1443"/>
      <c r="BFC14" s="1443"/>
      <c r="BFD14" s="1443"/>
      <c r="BFE14" s="1443"/>
      <c r="BFF14" s="1443"/>
      <c r="BFG14" s="591"/>
      <c r="BFH14" s="1443"/>
      <c r="BFI14" s="1443"/>
      <c r="BFJ14" s="591"/>
      <c r="BFK14" s="1446"/>
      <c r="BFL14" s="1447"/>
      <c r="BFM14" s="591"/>
      <c r="BFN14" s="1450"/>
      <c r="BFO14" s="1451"/>
      <c r="BFP14" s="591"/>
      <c r="BFQ14" s="1323"/>
      <c r="BFR14" s="1324"/>
      <c r="BFS14" s="1324"/>
      <c r="BFT14" s="1324"/>
      <c r="BFU14" s="1324"/>
      <c r="BFV14" s="1324"/>
      <c r="BFW14" s="1324"/>
      <c r="BFX14" s="1324"/>
      <c r="BNI14" s="1442"/>
      <c r="BNJ14" s="1443"/>
      <c r="BNK14" s="1443"/>
      <c r="BNL14" s="1443"/>
      <c r="BNM14" s="1443"/>
      <c r="BNN14" s="1443"/>
      <c r="BNO14" s="591"/>
      <c r="BNP14" s="1443"/>
      <c r="BNQ14" s="1443"/>
      <c r="BNR14" s="591"/>
      <c r="BNS14" s="1446"/>
      <c r="BNT14" s="1447"/>
      <c r="BNU14" s="591"/>
      <c r="BNV14" s="1450"/>
      <c r="BNW14" s="1451"/>
      <c r="BNX14" s="591"/>
      <c r="BNY14" s="1323"/>
      <c r="BNZ14" s="1324"/>
      <c r="BOA14" s="1324"/>
      <c r="BOB14" s="1324"/>
      <c r="BOC14" s="1324"/>
      <c r="BOD14" s="1324"/>
      <c r="BOE14" s="1324"/>
      <c r="BOF14" s="1324"/>
      <c r="BVQ14" s="1442"/>
      <c r="BVR14" s="1443"/>
      <c r="BVS14" s="1443"/>
      <c r="BVT14" s="1443"/>
      <c r="BVU14" s="1443"/>
      <c r="BVV14" s="1443"/>
      <c r="BVW14" s="591"/>
      <c r="BVX14" s="1443"/>
      <c r="BVY14" s="1443"/>
      <c r="BVZ14" s="591"/>
      <c r="BWA14" s="1446"/>
      <c r="BWB14" s="1447"/>
      <c r="BWC14" s="591"/>
      <c r="BWD14" s="1450"/>
      <c r="BWE14" s="1451"/>
      <c r="BWF14" s="1334"/>
      <c r="BWG14" s="1324"/>
      <c r="BWH14" s="1324"/>
      <c r="BWI14" s="1324"/>
      <c r="BWJ14" s="1324"/>
      <c r="BWK14" s="1324"/>
      <c r="BWL14" s="1324"/>
      <c r="BWM14" s="1324"/>
      <c r="BWN14" s="1324"/>
      <c r="CDY14" s="1442"/>
      <c r="CDZ14" s="1443"/>
      <c r="CEA14" s="1443"/>
      <c r="CEB14" s="1443"/>
      <c r="CEC14" s="1443"/>
      <c r="CED14" s="1443"/>
      <c r="CEE14" s="591"/>
      <c r="CEF14" s="1443"/>
      <c r="CEG14" s="1443"/>
      <c r="CEH14" s="591"/>
      <c r="CEI14" s="1446"/>
      <c r="CEJ14" s="1447"/>
      <c r="CEK14" s="591"/>
      <c r="CEL14" s="1450"/>
      <c r="CEM14" s="1451"/>
      <c r="CEN14" s="1334"/>
      <c r="CEO14" s="1324"/>
      <c r="CEP14" s="1324"/>
      <c r="CEQ14" s="1324"/>
      <c r="CER14" s="1324"/>
      <c r="CES14" s="1324"/>
      <c r="CET14" s="1324"/>
      <c r="CEU14" s="1324"/>
      <c r="CEV14" s="1324"/>
      <c r="CMG14" s="1442"/>
      <c r="CMH14" s="1443"/>
      <c r="CMI14" s="1443"/>
      <c r="CMJ14" s="1443"/>
      <c r="CMK14" s="1443"/>
      <c r="CML14" s="1443"/>
      <c r="CMM14" s="591"/>
      <c r="CMN14" s="1443"/>
      <c r="CMO14" s="1443"/>
      <c r="CMP14" s="591"/>
      <c r="CMQ14" s="1446"/>
      <c r="CMR14" s="1447"/>
      <c r="CMS14" s="591"/>
      <c r="CMT14" s="1450"/>
      <c r="CMU14" s="1451"/>
      <c r="CMV14" s="1334"/>
      <c r="CMW14" s="1324"/>
      <c r="CMX14" s="1324"/>
      <c r="CMY14" s="1324"/>
      <c r="CMZ14" s="1324"/>
      <c r="CNA14" s="1324"/>
      <c r="CNB14" s="1324"/>
      <c r="CNC14" s="1324"/>
      <c r="CND14" s="1324"/>
      <c r="CQK14" s="1442"/>
      <c r="CQL14" s="1443"/>
      <c r="CQM14" s="1443"/>
      <c r="CQN14" s="1443"/>
      <c r="CQO14" s="1443"/>
      <c r="CQP14" s="1443"/>
      <c r="CQQ14" s="591"/>
      <c r="CQR14" s="1443"/>
      <c r="CQS14" s="1443"/>
      <c r="CQT14" s="591"/>
      <c r="CQU14" s="1446"/>
      <c r="CQV14" s="1447"/>
      <c r="CQW14" s="591"/>
      <c r="CQX14" s="1450"/>
      <c r="CQY14" s="1451"/>
      <c r="CQZ14" s="1334"/>
      <c r="CRA14" s="1324"/>
      <c r="CRB14" s="1324"/>
      <c r="CRC14" s="1324"/>
      <c r="CRD14" s="1324"/>
      <c r="CRE14" s="1324"/>
      <c r="CRF14" s="1324"/>
      <c r="CRG14" s="1324"/>
      <c r="CRH14" s="1324"/>
      <c r="DJQ14" s="1442"/>
      <c r="DJR14" s="1443"/>
      <c r="DJS14" s="1443"/>
      <c r="DJT14" s="1443"/>
      <c r="DJU14" s="1443"/>
      <c r="DJV14" s="1443"/>
      <c r="DJW14" s="591"/>
      <c r="DJX14" s="1443"/>
      <c r="DJY14" s="1443"/>
      <c r="DJZ14" s="591"/>
      <c r="DKA14" s="1446"/>
      <c r="DKB14" s="1447"/>
      <c r="DKC14" s="591"/>
      <c r="DKD14" s="1450"/>
      <c r="DKE14" s="1451"/>
      <c r="DKF14" s="1333"/>
      <c r="DKG14" s="1452"/>
      <c r="DKH14" s="1438"/>
      <c r="DKI14" s="1438"/>
      <c r="DKJ14" s="1438"/>
      <c r="DKK14" s="1438"/>
      <c r="DKL14" s="1438"/>
      <c r="DKM14" s="1438"/>
      <c r="DKN14" s="1439"/>
      <c r="DMH14" s="1263"/>
      <c r="DMI14" s="1324"/>
      <c r="DMJ14" s="1324"/>
      <c r="DMK14" s="1263"/>
      <c r="DML14" s="1263"/>
      <c r="DMM14" s="1263"/>
      <c r="DMN14" s="1263"/>
      <c r="DMO14" s="1263"/>
      <c r="DMP14" s="1263"/>
      <c r="DMQ14" s="1263"/>
      <c r="DMR14" s="1263"/>
      <c r="DMS14" s="1263"/>
      <c r="DMT14" s="1263"/>
      <c r="DMU14" s="1263"/>
      <c r="DMV14" s="1263"/>
      <c r="DMW14" s="1263"/>
      <c r="DMX14" s="1263"/>
      <c r="DMY14" s="1263"/>
      <c r="DMZ14" s="1263"/>
      <c r="DNA14" s="1263"/>
      <c r="DNB14" s="1263"/>
      <c r="DNC14" s="1263"/>
      <c r="DND14" s="1263"/>
      <c r="DNE14" s="1263"/>
      <c r="DNF14" s="1263"/>
      <c r="DNG14" s="1396"/>
      <c r="DNH14" s="1472"/>
      <c r="DNI14" s="1472"/>
      <c r="DNJ14" s="1472"/>
      <c r="DNK14" s="1472"/>
      <c r="DNL14" s="1397"/>
      <c r="DNM14" s="1263"/>
      <c r="DNN14" s="1263"/>
      <c r="DNO14" s="1263"/>
      <c r="DNP14" s="1263"/>
      <c r="DNQ14" s="1263"/>
      <c r="DNR14" s="1263"/>
      <c r="DNS14" s="1263"/>
      <c r="DNT14" s="1263"/>
      <c r="DNU14" s="1263"/>
      <c r="DNV14" s="1263"/>
      <c r="DNW14" s="1263"/>
      <c r="DNX14" s="1263"/>
      <c r="DNY14" s="1263"/>
      <c r="DNZ14" s="1263"/>
      <c r="DOA14" s="1263"/>
      <c r="DOB14" s="1263"/>
      <c r="DOC14" s="1263"/>
      <c r="DOD14" s="1263"/>
      <c r="DOE14" s="1263"/>
      <c r="DOF14" s="1263"/>
      <c r="ERJ14" s="1520"/>
      <c r="ERK14" s="1520"/>
      <c r="ERL14" s="1520"/>
      <c r="ERM14" s="1520"/>
      <c r="ERN14" s="1520"/>
      <c r="ERO14" s="1520"/>
      <c r="ERP14" s="1520"/>
      <c r="ERQ14" s="1520"/>
      <c r="ERR14" s="1520"/>
      <c r="ERS14" s="1520"/>
      <c r="ERT14" s="1520"/>
      <c r="ERU14" s="1520"/>
      <c r="ERV14" s="1520"/>
      <c r="ERW14" s="1520"/>
      <c r="ERX14" s="1520"/>
      <c r="ERY14" s="1520"/>
      <c r="ERZ14" s="1520"/>
      <c r="ESA14" s="1520"/>
      <c r="ESB14" s="1520"/>
      <c r="ESC14" s="1520"/>
      <c r="ESD14" s="1520"/>
      <c r="ESE14" s="1520"/>
      <c r="ESF14" s="1520"/>
      <c r="ESG14" s="1520"/>
      <c r="ESH14" s="1520"/>
      <c r="ESI14" s="1520"/>
      <c r="ESJ14" s="1520"/>
      <c r="ESK14" s="1520"/>
      <c r="ESL14" s="1520"/>
      <c r="ESM14" s="1520"/>
      <c r="ESN14" s="1520"/>
      <c r="ESO14" s="1520"/>
      <c r="ESP14" s="1520"/>
      <c r="ESQ14" s="1520"/>
      <c r="ESR14" s="1520"/>
      <c r="ESS14" s="1520"/>
      <c r="EST14" s="1520"/>
      <c r="ESU14" s="1520"/>
      <c r="ESV14" s="1520"/>
      <c r="ESW14" s="1520"/>
      <c r="ESX14" s="1520"/>
      <c r="ESY14" s="1520"/>
      <c r="ESZ14" s="1520"/>
      <c r="ETA14" s="1520"/>
      <c r="ETB14" s="1520"/>
      <c r="ETC14" s="1520"/>
      <c r="ETD14" s="1520"/>
      <c r="ETE14" s="1520"/>
      <c r="ETF14" s="1520"/>
    </row>
    <row r="15" spans="2:3906" ht="15" customHeight="1" thickBot="1">
      <c r="BW15" s="1491" t="s">
        <v>1224</v>
      </c>
      <c r="BX15" s="1492"/>
      <c r="BY15" s="1492"/>
      <c r="BZ15" s="1492"/>
      <c r="CA15" s="1492"/>
      <c r="CB15" s="1492"/>
      <c r="CC15" s="1492"/>
      <c r="CD15" s="1492"/>
      <c r="CE15" s="1492"/>
      <c r="CF15" s="1492"/>
      <c r="CG15" s="1492"/>
      <c r="CH15" s="1492"/>
      <c r="CI15" s="1492"/>
      <c r="CJ15" s="1493"/>
      <c r="CK15" s="1483" t="str">
        <f>Inventory!$FG$4</f>
        <v>PRLGC-001</v>
      </c>
      <c r="CL15" s="1484"/>
      <c r="CM15" s="1484"/>
      <c r="CN15" s="1484"/>
      <c r="CO15" s="1484"/>
      <c r="CP15" s="1484"/>
      <c r="CQ15" s="1484"/>
      <c r="CR15" s="1485"/>
      <c r="CS15" s="1453" t="s">
        <v>1231</v>
      </c>
      <c r="CT15" s="1454"/>
      <c r="CU15" s="1454"/>
      <c r="CV15" s="1454"/>
      <c r="CW15" s="1454"/>
      <c r="CX15" s="1454"/>
      <c r="CY15" s="1454"/>
      <c r="CZ15" s="1454"/>
      <c r="DA15" s="1454"/>
      <c r="DB15" s="1454"/>
      <c r="DC15" s="1454"/>
      <c r="DD15" s="1454"/>
      <c r="DE15" s="1454"/>
      <c r="DF15" s="1454"/>
      <c r="DG15" s="271"/>
      <c r="DH15" s="271"/>
      <c r="DY15" s="1175"/>
      <c r="DZ15" s="1175"/>
      <c r="EA15" s="1175"/>
      <c r="EB15" s="1175"/>
      <c r="EC15" s="1175"/>
      <c r="ED15" s="1175"/>
      <c r="EE15" s="1175"/>
      <c r="EF15" s="1175"/>
      <c r="EG15" s="1175"/>
      <c r="EH15" s="1175"/>
      <c r="EI15" s="1175"/>
      <c r="EJ15" s="391"/>
      <c r="EM15" s="394"/>
      <c r="EN15" s="1195"/>
      <c r="EO15" s="1195"/>
      <c r="EP15" s="1195"/>
      <c r="EQ15" s="1195"/>
      <c r="ER15" s="1195"/>
      <c r="ES15" s="1195"/>
      <c r="ET15" s="1195"/>
      <c r="EU15" s="1195"/>
      <c r="EV15" s="1195"/>
      <c r="EW15" s="1195"/>
      <c r="EX15" s="1195"/>
      <c r="EY15" s="1195"/>
      <c r="EZ15" s="1195"/>
      <c r="FA15" s="1195"/>
      <c r="FB15" s="1195"/>
      <c r="FC15" s="1195"/>
      <c r="FD15" s="1195"/>
      <c r="FE15" s="1195"/>
      <c r="FF15" s="1195"/>
      <c r="FG15" s="1195"/>
      <c r="FH15" s="1195"/>
      <c r="FI15" s="1195"/>
      <c r="FJ15" s="1195"/>
      <c r="FK15" s="1195"/>
      <c r="FL15" s="1195"/>
      <c r="FM15" s="1195"/>
      <c r="FN15" s="1195"/>
      <c r="FO15" s="1195"/>
      <c r="FP15" s="1195"/>
      <c r="FQ15" s="1195"/>
      <c r="FR15" s="1195"/>
      <c r="FS15" s="1195"/>
      <c r="FT15" s="1195"/>
      <c r="FU15" s="1195"/>
      <c r="FV15" s="413"/>
      <c r="FW15" s="1195"/>
      <c r="FX15" s="1195"/>
      <c r="FY15" s="1195"/>
      <c r="FZ15" s="1195"/>
      <c r="KK15" s="1195"/>
      <c r="KL15" s="1195"/>
      <c r="KM15" s="1195"/>
      <c r="KN15" s="1195"/>
      <c r="KO15" s="1195"/>
      <c r="KP15" s="1195"/>
      <c r="KQ15" s="1195"/>
      <c r="KR15" s="1195"/>
      <c r="KS15" s="1195"/>
      <c r="KT15" s="1195"/>
      <c r="KU15" s="1195"/>
      <c r="KV15" s="1195"/>
      <c r="KW15" s="1195"/>
      <c r="KX15" s="1195"/>
      <c r="KY15" s="1195"/>
      <c r="KZ15" s="1195"/>
      <c r="LA15" s="1195"/>
      <c r="LB15" s="1195"/>
      <c r="LC15" s="1195"/>
      <c r="LD15" s="1195"/>
      <c r="LE15" s="1195"/>
      <c r="LF15" s="1195"/>
      <c r="LG15" s="1195"/>
      <c r="LH15" s="1195"/>
      <c r="LI15" s="1195"/>
      <c r="LJ15" s="1195"/>
      <c r="LK15" s="1195"/>
      <c r="LL15" s="1195"/>
      <c r="LM15" s="1195"/>
      <c r="LN15" s="1195"/>
      <c r="LO15" s="1195"/>
      <c r="LP15" s="1195"/>
      <c r="LQ15" s="1195"/>
      <c r="LR15" s="1195"/>
      <c r="LS15" s="1195"/>
      <c r="LT15" s="1195"/>
      <c r="LU15" s="1195"/>
      <c r="LV15" s="1195"/>
      <c r="LW15" s="1195"/>
      <c r="LX15" s="1195"/>
      <c r="LY15" s="1195"/>
      <c r="LZ15" s="1195"/>
      <c r="MA15" s="1195"/>
      <c r="MB15" s="1195"/>
      <c r="MC15" s="1195"/>
      <c r="MD15" s="1195"/>
      <c r="ME15" s="1195"/>
      <c r="MF15" s="1195"/>
      <c r="MG15" s="1195"/>
      <c r="MH15" s="1195"/>
      <c r="MI15" s="1195"/>
      <c r="MJ15" s="1195"/>
      <c r="MK15" s="1195"/>
      <c r="ML15" s="1195"/>
      <c r="MM15" s="1195"/>
      <c r="MN15" s="1195"/>
      <c r="MO15" s="1195"/>
      <c r="MP15" s="1195"/>
      <c r="MQ15" s="1195"/>
      <c r="MR15" s="1195"/>
      <c r="MS15" s="1195"/>
      <c r="MT15" s="1195"/>
      <c r="MU15" s="1195"/>
      <c r="MV15" s="1195"/>
      <c r="MW15" s="1195"/>
      <c r="MX15" s="1195"/>
      <c r="MY15" s="1195"/>
      <c r="MZ15" s="1195"/>
      <c r="NA15" s="1195"/>
      <c r="NB15" s="1195"/>
      <c r="NC15" s="1195"/>
      <c r="ND15" s="1195"/>
      <c r="NE15" s="1195"/>
      <c r="NF15" s="1195"/>
      <c r="NG15" s="1195"/>
      <c r="NH15" s="1195"/>
      <c r="NI15" s="1195"/>
      <c r="NJ15" s="1195"/>
      <c r="NK15" s="1195"/>
      <c r="NL15" s="1195"/>
      <c r="NM15" s="1195"/>
      <c r="NN15" s="1195"/>
      <c r="NO15" s="1195"/>
      <c r="NP15" s="1195"/>
      <c r="NQ15" s="1195"/>
      <c r="NR15" s="1195"/>
      <c r="NS15" s="1195"/>
      <c r="NT15" s="1195"/>
      <c r="NU15" s="1195"/>
      <c r="NV15" s="1195"/>
      <c r="NW15" s="1195"/>
      <c r="NX15" s="1195"/>
      <c r="NY15" s="1195"/>
      <c r="NZ15" s="1195"/>
      <c r="OA15" s="1195"/>
      <c r="OB15" s="1195"/>
      <c r="OC15" s="395"/>
      <c r="OF15" s="390"/>
      <c r="QW15" s="1195"/>
      <c r="QX15" s="1195"/>
      <c r="QY15" s="1195"/>
      <c r="QZ15" s="1195"/>
      <c r="RA15" s="1195"/>
      <c r="RB15" s="1195"/>
      <c r="RC15" s="1195"/>
      <c r="RD15" s="1195"/>
      <c r="RE15" s="1195"/>
      <c r="RF15" s="1195"/>
      <c r="RG15" s="1195"/>
      <c r="RH15" s="1195"/>
      <c r="RI15" s="1195"/>
      <c r="RJ15" s="1195"/>
      <c r="RK15" s="1195"/>
      <c r="RL15" s="1195"/>
      <c r="RM15" s="1195"/>
      <c r="RN15" s="1195"/>
      <c r="RO15" s="1195"/>
      <c r="RP15" s="1195"/>
      <c r="RQ15" s="1195"/>
      <c r="RR15" s="1195"/>
      <c r="RS15" s="1195"/>
      <c r="RT15" s="1195"/>
      <c r="RU15" s="1195"/>
      <c r="RV15" s="1195"/>
      <c r="RW15" s="1195"/>
      <c r="RX15" s="1195"/>
      <c r="RY15" s="1195"/>
      <c r="RZ15" s="1195"/>
      <c r="SA15" s="1195"/>
      <c r="SB15" s="1195"/>
      <c r="SC15" s="1195"/>
      <c r="SD15" s="1195"/>
      <c r="SE15" s="1195"/>
      <c r="SF15" s="1195"/>
      <c r="SG15" s="1195"/>
      <c r="SH15" s="1195"/>
      <c r="SI15" s="1195"/>
      <c r="SJ15" s="1195"/>
      <c r="SK15" s="1195"/>
      <c r="SL15" s="1195"/>
      <c r="SM15" s="1195"/>
      <c r="SN15" s="1195"/>
      <c r="SO15" s="1195"/>
      <c r="SP15" s="1195"/>
      <c r="SQ15" s="1195"/>
      <c r="SR15" s="1195"/>
      <c r="SS15" s="1195"/>
      <c r="ST15" s="1195"/>
      <c r="SU15" s="1195"/>
      <c r="SV15" s="1195"/>
      <c r="SW15" s="1195"/>
      <c r="SX15" s="1195"/>
      <c r="SY15" s="1195"/>
      <c r="SZ15" s="1195"/>
      <c r="TA15" s="1195"/>
      <c r="TB15" s="1195"/>
      <c r="TC15" s="395"/>
      <c r="TD15" s="1195"/>
      <c r="TE15" s="1195"/>
      <c r="TF15" s="396"/>
      <c r="XH15" s="393"/>
      <c r="XI15" s="1195"/>
      <c r="XJ15" s="1195"/>
      <c r="XK15" s="394"/>
      <c r="XL15" s="1195"/>
      <c r="XM15" s="1195"/>
      <c r="XN15" s="1195"/>
      <c r="XO15" s="1195"/>
      <c r="XP15" s="1195"/>
      <c r="XQ15" s="1195"/>
      <c r="XR15" s="1195"/>
      <c r="XS15" s="1195"/>
      <c r="XT15" s="1195"/>
      <c r="XU15" s="1195"/>
      <c r="XV15" s="1195"/>
      <c r="XW15" s="1195"/>
      <c r="XX15" s="1195"/>
      <c r="XY15" s="1195"/>
      <c r="XZ15" s="1195"/>
      <c r="YA15" s="1195"/>
      <c r="YB15" s="1195"/>
      <c r="YC15" s="1195"/>
      <c r="YD15" s="1195"/>
      <c r="YE15" s="1195"/>
      <c r="YF15" s="1195"/>
      <c r="YG15" s="1195"/>
      <c r="YH15" s="1195"/>
      <c r="YI15" s="1195"/>
      <c r="YJ15" s="1195"/>
      <c r="YK15" s="1195"/>
      <c r="YL15" s="1195"/>
      <c r="YM15" s="1195"/>
      <c r="YN15" s="1195"/>
      <c r="YO15" s="1195"/>
      <c r="YP15" s="1195"/>
      <c r="YQ15" s="1195"/>
      <c r="YR15" s="1195"/>
      <c r="YS15" s="1195"/>
      <c r="YT15" s="1195"/>
      <c r="YU15" s="1195"/>
      <c r="YV15" s="1195"/>
      <c r="YW15" s="1195"/>
      <c r="YX15" s="1195"/>
      <c r="YY15" s="1195"/>
      <c r="YZ15" s="1195"/>
      <c r="ZA15" s="1195"/>
      <c r="ZB15" s="1195"/>
      <c r="ZC15" s="1195"/>
      <c r="ZD15" s="1195"/>
      <c r="AGF15" s="393"/>
      <c r="AGG15" s="1195"/>
      <c r="AGH15" s="1195"/>
      <c r="AGI15" s="394"/>
      <c r="AGJ15" s="1195"/>
      <c r="AGK15" s="1195"/>
      <c r="AGL15" s="1195"/>
      <c r="AGM15" s="1195"/>
      <c r="AGN15" s="1195"/>
      <c r="AGO15" s="1195"/>
      <c r="AGP15" s="1195"/>
      <c r="AGQ15" s="1195"/>
      <c r="AGR15" s="1195"/>
      <c r="AGS15" s="1195"/>
      <c r="AGT15" s="1195"/>
      <c r="AGU15" s="1195"/>
      <c r="AGV15" s="1195"/>
      <c r="AGW15" s="1195"/>
      <c r="AGX15" s="1195"/>
      <c r="AGY15" s="1195"/>
      <c r="AJG15" s="1195"/>
      <c r="AJH15" s="1195"/>
      <c r="AJI15" s="1195"/>
      <c r="AJJ15" s="1195"/>
      <c r="AJK15" s="1195"/>
      <c r="AJL15" s="1195"/>
      <c r="AJM15" s="1195"/>
      <c r="AJN15" s="1195"/>
      <c r="AJO15" s="1195"/>
      <c r="AJP15" s="1195"/>
      <c r="AJQ15" s="1195"/>
      <c r="AJR15" s="1195"/>
      <c r="AJS15" s="1195"/>
      <c r="AJT15" s="1195"/>
      <c r="AJU15" s="1195"/>
      <c r="AJV15" s="1195"/>
      <c r="AJW15" s="1195"/>
      <c r="AJX15" s="1195"/>
      <c r="AJY15" s="1195"/>
      <c r="AJZ15" s="1195"/>
      <c r="AKA15" s="1195"/>
      <c r="AKB15" s="1195"/>
      <c r="AKC15" s="1195"/>
      <c r="AKD15" s="1195"/>
      <c r="AKE15" s="1195"/>
      <c r="AKF15" s="1195"/>
      <c r="AKG15" s="1195"/>
      <c r="AKH15" s="1195"/>
      <c r="AKI15" s="1195"/>
      <c r="AKJ15" s="1195"/>
      <c r="AKK15" s="1195"/>
      <c r="AKL15" s="1195"/>
      <c r="AKM15" s="1195"/>
      <c r="AKN15" s="1195"/>
      <c r="AKO15" s="1195"/>
      <c r="AKP15" s="1195"/>
      <c r="AKQ15" s="1195"/>
      <c r="AKR15" s="1195"/>
      <c r="AKS15" s="1195"/>
      <c r="AKT15" s="1195"/>
      <c r="AKU15" s="1195"/>
      <c r="AKV15" s="1195"/>
      <c r="AKW15" s="1195"/>
      <c r="AKX15" s="1195"/>
      <c r="AKY15" s="1195"/>
      <c r="AKZ15" s="1195"/>
      <c r="ALA15" s="1195"/>
      <c r="ALB15" s="1195"/>
      <c r="ALC15" s="1195"/>
      <c r="ALD15" s="1195"/>
      <c r="ALE15" s="1195"/>
      <c r="ALF15" s="1195"/>
      <c r="ALG15" s="1195"/>
      <c r="ALH15" s="1195"/>
      <c r="ALI15" s="1195"/>
      <c r="ALJ15" s="1195"/>
      <c r="ALK15" s="1195"/>
      <c r="ALL15" s="1195"/>
      <c r="ALM15" s="1195"/>
      <c r="ALN15" s="1195"/>
      <c r="ALO15" s="1195"/>
      <c r="ALP15" s="1195"/>
      <c r="ALQ15" s="1195"/>
      <c r="ALR15" s="1195"/>
      <c r="ALS15" s="1195"/>
      <c r="ALT15" s="1195"/>
      <c r="ALU15" s="1195"/>
      <c r="ALV15" s="1195"/>
      <c r="ALW15" s="1195"/>
      <c r="ALX15" s="1195"/>
      <c r="ALY15" s="1195"/>
      <c r="ALZ15" s="1195"/>
      <c r="AMA15" s="1195"/>
      <c r="AMB15" s="1195"/>
      <c r="AMC15" s="1195"/>
      <c r="AMD15" s="1195"/>
      <c r="AME15" s="1195"/>
      <c r="AMF15" s="1195"/>
      <c r="AMG15" s="1195"/>
      <c r="AMH15" s="1195"/>
      <c r="AMI15" s="1195"/>
      <c r="AMJ15" s="1195"/>
      <c r="AMK15" s="1195"/>
      <c r="AML15" s="1195"/>
      <c r="AMM15" s="1195"/>
      <c r="AMN15" s="1195"/>
      <c r="AMO15" s="1195"/>
      <c r="AMP15" s="1195"/>
      <c r="AMQ15" s="1195"/>
      <c r="AMR15" s="1195"/>
      <c r="AMS15" s="1195"/>
      <c r="AMT15" s="1195"/>
      <c r="AMU15" s="1195"/>
      <c r="AMV15" s="1195"/>
      <c r="AMW15" s="1195"/>
      <c r="AMX15" s="1195"/>
      <c r="AMY15" s="1195"/>
      <c r="AMZ15" s="1195"/>
      <c r="ANA15" s="1195"/>
      <c r="ANB15" s="1195"/>
      <c r="ANC15" s="1195"/>
      <c r="AND15" s="1195"/>
      <c r="ANE15" s="1195"/>
      <c r="ANF15" s="1195"/>
      <c r="ANG15" s="1195"/>
      <c r="ANH15" s="1195"/>
      <c r="ANI15" s="1195"/>
      <c r="ANJ15" s="1195"/>
      <c r="ANK15" s="1195"/>
      <c r="ANL15" s="1195"/>
      <c r="ANM15" s="1195"/>
      <c r="ANN15" s="1195"/>
      <c r="ANO15" s="1195"/>
      <c r="ANP15" s="1195"/>
      <c r="ANQ15" s="1195"/>
      <c r="ANR15" s="1195"/>
      <c r="ANS15" s="1195"/>
      <c r="ANT15" s="1195"/>
      <c r="ANU15" s="1195"/>
      <c r="ANV15" s="1195"/>
      <c r="ANW15" s="1195"/>
      <c r="ANX15" s="1195"/>
      <c r="ANY15" s="1195"/>
      <c r="ANZ15" s="1195"/>
      <c r="AOA15" s="1195"/>
      <c r="AOB15" s="1195"/>
      <c r="AOC15" s="1195"/>
      <c r="AOD15" s="1195"/>
      <c r="AOE15" s="1195"/>
      <c r="AOF15" s="1195"/>
      <c r="AOG15" s="1195"/>
      <c r="AOH15" s="1195"/>
      <c r="AOI15" s="1195"/>
      <c r="AOJ15" s="1195"/>
      <c r="AOK15" s="1195"/>
      <c r="AOL15" s="1195"/>
      <c r="AOM15" s="1195"/>
      <c r="AON15" s="393"/>
      <c r="AOO15" s="1195"/>
      <c r="AOP15" s="1195"/>
      <c r="AOQ15" s="394"/>
      <c r="AOR15" s="1195"/>
      <c r="AOS15" s="1195"/>
      <c r="AOT15" s="1195"/>
      <c r="AOU15" s="1195"/>
      <c r="AOV15" s="1195"/>
      <c r="AOW15" s="1195"/>
      <c r="AOX15" s="1195"/>
      <c r="AOY15" s="1195"/>
      <c r="AOZ15" s="1195"/>
      <c r="APA15" s="1195"/>
      <c r="APB15" s="1195"/>
      <c r="APC15" s="1195"/>
      <c r="APD15" s="1195"/>
      <c r="APE15" s="1195"/>
      <c r="APF15" s="1195"/>
      <c r="APG15" s="1195"/>
      <c r="APH15" s="1195"/>
      <c r="API15" s="1195"/>
      <c r="APJ15" s="1195"/>
      <c r="APK15" s="1195"/>
      <c r="APL15" s="1195"/>
      <c r="APM15" s="1195"/>
      <c r="APN15" s="1195"/>
      <c r="APO15" s="1195"/>
      <c r="APP15" s="1195"/>
      <c r="APQ15" s="1195"/>
      <c r="APR15" s="1195"/>
      <c r="APS15" s="1195"/>
      <c r="APT15" s="1195"/>
      <c r="APU15" s="1195"/>
      <c r="APV15" s="1195"/>
      <c r="APW15" s="1195"/>
      <c r="APX15" s="1195"/>
      <c r="APY15" s="1195"/>
      <c r="APZ15" s="1195"/>
      <c r="AQA15" s="1195"/>
      <c r="AQB15" s="1195"/>
      <c r="AQC15" s="1195"/>
      <c r="AQD15" s="1195"/>
      <c r="AQE15" s="1195"/>
      <c r="AQF15" s="1195"/>
      <c r="AQG15" s="1195"/>
      <c r="AQH15" s="1195"/>
      <c r="AQI15" s="1195"/>
      <c r="AQJ15" s="1195"/>
      <c r="AQK15" s="1195"/>
      <c r="AQL15" s="1195"/>
      <c r="AQM15" s="1195"/>
      <c r="AQN15" s="1195"/>
      <c r="AQO15" s="1195"/>
      <c r="AQP15" s="1195"/>
      <c r="AQQ15" s="1195"/>
      <c r="AQR15" s="1195"/>
      <c r="AQS15" s="1195"/>
      <c r="AQT15" s="1195"/>
      <c r="AQU15" s="1195"/>
      <c r="AQV15" s="1195"/>
      <c r="AQW15" s="1195"/>
      <c r="AQX15" s="1195"/>
      <c r="AQY15" s="1195"/>
      <c r="AQZ15" s="1195"/>
      <c r="ARA15" s="1195"/>
      <c r="ARB15" s="1195"/>
      <c r="ARC15" s="1195"/>
      <c r="ARD15" s="1195"/>
      <c r="ARE15" s="1195"/>
      <c r="ARF15" s="1195"/>
      <c r="ARG15" s="1195"/>
      <c r="ARH15" s="1195"/>
      <c r="ARI15" s="1195"/>
      <c r="ARJ15" s="1195"/>
      <c r="ARK15" s="1195"/>
      <c r="ARL15" s="1195"/>
      <c r="ARM15" s="1195"/>
      <c r="ARN15" s="1195"/>
      <c r="ARO15" s="1195"/>
      <c r="ARP15" s="1195"/>
      <c r="ARQ15" s="1195"/>
      <c r="ARR15" s="1195"/>
      <c r="ARS15" s="1195"/>
      <c r="ART15" s="1195"/>
      <c r="ARU15" s="1195"/>
      <c r="ARV15" s="1195"/>
      <c r="ARW15" s="1195"/>
      <c r="ARX15" s="1195"/>
      <c r="ARY15" s="1195"/>
      <c r="ARZ15" s="1195"/>
      <c r="ASA15" s="1195"/>
      <c r="ASB15" s="1195"/>
      <c r="ASC15" s="1195"/>
      <c r="ASD15" s="1364"/>
      <c r="ASE15" s="413"/>
      <c r="ASF15" s="1195"/>
      <c r="ASG15" s="1195"/>
      <c r="ASH15" s="1195"/>
      <c r="ASI15" s="1195"/>
      <c r="ASJ15" s="1195"/>
      <c r="ASK15" s="1195"/>
      <c r="ASL15" s="1195"/>
      <c r="ASM15" s="1195"/>
      <c r="ASN15" s="1195"/>
      <c r="ASO15" s="1195"/>
      <c r="ASP15" s="1195"/>
      <c r="ASQ15" s="1195"/>
      <c r="ASR15" s="389"/>
      <c r="ASS15" s="1363"/>
      <c r="AST15" s="1366"/>
      <c r="ASU15" s="389"/>
      <c r="ASV15" s="1363"/>
      <c r="ASW15" s="1195"/>
      <c r="ASX15" s="1195"/>
      <c r="ASY15" s="1195"/>
      <c r="ASZ15" s="1195"/>
      <c r="ATA15" s="1195"/>
      <c r="ATB15" s="1195"/>
      <c r="ATC15" s="1195"/>
      <c r="ATD15" s="1195"/>
      <c r="ATE15" s="272"/>
      <c r="ATT15" s="267"/>
      <c r="ATU15" s="267"/>
      <c r="ATV15" s="629"/>
      <c r="ATW15" s="481"/>
      <c r="ATX15" s="481"/>
      <c r="ATY15" s="481"/>
      <c r="ATZ15" s="481"/>
      <c r="AUA15" s="481"/>
      <c r="AUB15" s="481"/>
      <c r="AUC15" s="481"/>
      <c r="AUD15" s="481"/>
      <c r="AUE15" s="481"/>
      <c r="AUF15" s="481"/>
      <c r="AUG15" s="481"/>
      <c r="AUH15" s="481"/>
      <c r="AUI15" s="481"/>
      <c r="AUJ15" s="481"/>
      <c r="AUK15" s="481"/>
      <c r="AUL15" s="481"/>
      <c r="AUM15" s="481"/>
      <c r="AUN15" s="481"/>
      <c r="AUO15" s="481"/>
      <c r="AUP15" s="481"/>
      <c r="AUQ15" s="481"/>
      <c r="AUR15" s="481"/>
      <c r="AUS15" s="481"/>
      <c r="AUT15" s="481"/>
      <c r="AUU15" s="481"/>
      <c r="AUV15" s="481"/>
      <c r="AUW15" s="481"/>
      <c r="AUX15" s="481"/>
      <c r="AUY15" s="481"/>
      <c r="AUZ15" s="481"/>
      <c r="AVA15" s="481"/>
      <c r="AVB15" s="481"/>
      <c r="AVC15" s="481"/>
      <c r="AVD15" s="481"/>
      <c r="AVE15" s="481"/>
      <c r="AVF15" s="481"/>
      <c r="AVG15" s="481"/>
      <c r="AVH15" s="481"/>
      <c r="AVI15" s="481"/>
      <c r="AVJ15" s="481"/>
      <c r="AVK15" s="481"/>
      <c r="AVL15" s="481"/>
      <c r="AVM15" s="481"/>
      <c r="AVN15" s="481"/>
      <c r="AVO15" s="481"/>
      <c r="AVP15" s="481"/>
      <c r="AVQ15" s="481"/>
      <c r="AVR15" s="481"/>
      <c r="AVS15" s="481"/>
      <c r="AVT15" s="481"/>
      <c r="AVU15" s="481"/>
      <c r="AVV15" s="481"/>
      <c r="AVW15" s="481"/>
      <c r="AVX15" s="481"/>
      <c r="AVY15" s="481"/>
      <c r="AVZ15" s="481"/>
      <c r="BAS15" s="1195"/>
      <c r="BAT15" s="1195"/>
      <c r="BAU15" s="1195"/>
      <c r="BAV15" s="1195"/>
      <c r="BAW15" s="1195"/>
      <c r="BAX15" s="1195"/>
      <c r="BAY15" s="1195"/>
      <c r="BAZ15" s="1195"/>
      <c r="BBA15" s="1195"/>
      <c r="BBB15" s="1195"/>
      <c r="BBC15" s="1195"/>
      <c r="BBD15" s="1195"/>
      <c r="BBE15" s="1195"/>
      <c r="BBF15" s="1195"/>
      <c r="BBG15" s="395"/>
      <c r="BBH15" s="1195"/>
      <c r="BBI15" s="1195"/>
      <c r="BBJ15" s="396"/>
      <c r="BFL15" s="393"/>
      <c r="BFM15" s="1195"/>
      <c r="BFN15" s="1195"/>
      <c r="BFO15" s="394"/>
      <c r="BFP15" s="1195"/>
      <c r="BFQ15" s="1195"/>
      <c r="BFR15" s="1195"/>
      <c r="BFS15" s="1195"/>
      <c r="BFT15" s="1195"/>
      <c r="BFU15" s="1195"/>
      <c r="BFV15" s="1195"/>
      <c r="BFW15" s="1195"/>
      <c r="BFX15" s="1195"/>
      <c r="BFY15" s="1195"/>
      <c r="BFZ15" s="1195"/>
      <c r="BGA15" s="1195"/>
      <c r="BGB15" s="1195"/>
      <c r="BGC15" s="1195"/>
      <c r="BGD15" s="1195"/>
      <c r="BGE15" s="1195"/>
      <c r="BNT15" s="393"/>
      <c r="BNU15" s="1195"/>
      <c r="BNV15" s="1195"/>
      <c r="BNW15" s="394"/>
      <c r="BNX15" s="1195"/>
      <c r="BNY15" s="1195"/>
      <c r="BNZ15" s="1195"/>
      <c r="BOA15" s="1195"/>
      <c r="BOB15" s="1195"/>
      <c r="BOC15" s="1195"/>
      <c r="BOD15" s="1195"/>
      <c r="BOE15" s="1195"/>
      <c r="BOF15" s="1195"/>
      <c r="BOG15" s="1195"/>
      <c r="BOH15" s="1195"/>
      <c r="BOI15" s="1195"/>
      <c r="BOJ15" s="1195"/>
      <c r="BOK15" s="1195"/>
      <c r="BOL15" s="1195"/>
      <c r="BOM15" s="1195"/>
      <c r="BON15" s="1195"/>
      <c r="BOO15" s="1195"/>
      <c r="BOP15" s="1195"/>
      <c r="BOQ15" s="1195"/>
      <c r="BOR15" s="1195"/>
      <c r="BOS15" s="1195"/>
      <c r="BOT15" s="1195"/>
      <c r="BOU15" s="1195"/>
      <c r="BWB15" s="393"/>
      <c r="BWC15" s="1195"/>
      <c r="BWD15" s="1195"/>
      <c r="BWE15" s="394"/>
      <c r="BWF15" s="1195"/>
      <c r="BWG15" s="1195"/>
      <c r="BWH15" s="1195"/>
      <c r="BWI15" s="1195"/>
      <c r="BWJ15" s="1195"/>
      <c r="BWK15" s="1195"/>
      <c r="BWL15" s="1195"/>
      <c r="BWM15" s="1195"/>
      <c r="BWN15" s="1195"/>
      <c r="BWO15" s="1195"/>
      <c r="BWP15" s="1195"/>
      <c r="BWQ15" s="1195"/>
      <c r="BWR15" s="1195"/>
      <c r="BWS15" s="1195"/>
      <c r="CEJ15" s="393"/>
      <c r="CEK15" s="1195"/>
      <c r="CEL15" s="1195"/>
      <c r="CEM15" s="394"/>
      <c r="CEN15" s="1195"/>
      <c r="CEO15" s="1195"/>
      <c r="CEP15" s="1195"/>
      <c r="CEQ15" s="1195"/>
      <c r="CER15" s="1195"/>
      <c r="CES15" s="1195"/>
      <c r="CET15" s="1195"/>
      <c r="CEU15" s="1195"/>
      <c r="CEV15" s="1195"/>
      <c r="CEW15" s="1195"/>
      <c r="CEX15" s="1195"/>
      <c r="CEY15" s="1195"/>
      <c r="CEZ15" s="1195"/>
      <c r="CFA15" s="1195"/>
      <c r="CFB15" s="1195"/>
      <c r="CFC15" s="1195"/>
      <c r="CFD15" s="1195"/>
      <c r="CFE15" s="1195"/>
      <c r="CFF15" s="1195"/>
      <c r="CFG15" s="1195"/>
      <c r="CFH15" s="1195"/>
      <c r="CMR15" s="393"/>
      <c r="CMS15" s="1195"/>
      <c r="CMT15" s="1195"/>
      <c r="CMU15" s="394"/>
      <c r="CMV15" s="1195"/>
      <c r="CMW15" s="1195"/>
      <c r="CMX15" s="1195"/>
      <c r="CMY15" s="1195"/>
      <c r="CMZ15" s="1195"/>
      <c r="CNA15" s="1195"/>
      <c r="CNB15" s="1195"/>
      <c r="CNC15" s="1195"/>
      <c r="CND15" s="1195"/>
      <c r="CNE15" s="1195"/>
      <c r="CNF15" s="1195"/>
      <c r="CNG15" s="1195"/>
      <c r="CQV15" s="393"/>
      <c r="CQW15" s="1195"/>
      <c r="CQX15" s="1195"/>
      <c r="CQY15" s="394"/>
      <c r="CQZ15" s="1195"/>
      <c r="CRA15" s="1195"/>
      <c r="CRB15" s="1195"/>
      <c r="CRC15" s="1195"/>
      <c r="CRD15" s="1195"/>
      <c r="CRE15" s="1195"/>
      <c r="CRF15" s="1195"/>
      <c r="CRG15" s="1195"/>
      <c r="CRH15" s="1195"/>
      <c r="CRI15" s="1195"/>
      <c r="CRJ15" s="1195"/>
      <c r="CRK15" s="1195"/>
      <c r="CRL15" s="1195"/>
      <c r="CRM15" s="1195"/>
      <c r="CRN15" s="1195"/>
      <c r="CRO15" s="1195"/>
      <c r="CRP15" s="1195"/>
      <c r="CRQ15" s="1195"/>
      <c r="CRR15" s="1195"/>
      <c r="CRS15" s="1195"/>
      <c r="CRT15" s="1195"/>
      <c r="CRU15" s="1195"/>
      <c r="CRV15" s="1195"/>
      <c r="CRW15" s="1195"/>
      <c r="CRX15" s="1195"/>
      <c r="CRY15" s="1195"/>
      <c r="CRZ15" s="1195"/>
      <c r="CSA15" s="1195"/>
      <c r="CSB15" s="1195"/>
      <c r="CSC15" s="1195"/>
      <c r="CSD15" s="1195"/>
      <c r="CSE15" s="1195"/>
      <c r="CSF15" s="1195"/>
      <c r="CSG15" s="1195"/>
      <c r="CSH15" s="1195"/>
      <c r="CSI15" s="1195"/>
      <c r="CSJ15" s="1195"/>
      <c r="CSK15" s="1195"/>
      <c r="CSL15" s="1195"/>
      <c r="CSM15" s="1195"/>
      <c r="CSN15" s="1195"/>
      <c r="CSO15" s="1195"/>
      <c r="CSP15" s="1195"/>
      <c r="CSQ15" s="1195"/>
      <c r="CSR15" s="1195"/>
      <c r="CSS15" s="1195"/>
      <c r="CST15" s="1195"/>
      <c r="CSU15" s="1195"/>
      <c r="CSV15" s="1195"/>
      <c r="CSW15" s="1195"/>
      <c r="CSX15" s="1195"/>
      <c r="CSY15" s="1195"/>
      <c r="CSZ15" s="1195"/>
      <c r="CTA15" s="1195"/>
      <c r="CTB15" s="1195"/>
      <c r="DKA15" s="388"/>
      <c r="DKD15" s="390"/>
      <c r="DKG15" s="1452" t="s">
        <v>946</v>
      </c>
      <c r="DKH15" s="1438"/>
      <c r="DKI15" s="1438"/>
      <c r="DKJ15" s="1438"/>
      <c r="DKK15" s="1438"/>
      <c r="DKL15" s="1438"/>
      <c r="DKM15" s="1438"/>
      <c r="DKN15" s="1439"/>
      <c r="DNG15" s="1195"/>
      <c r="DNH15" s="1465" t="s">
        <v>1231</v>
      </c>
      <c r="DNI15" s="1466"/>
      <c r="DNJ15" s="413"/>
      <c r="DNK15" s="1195"/>
      <c r="DNL15" s="1195"/>
      <c r="DNM15" s="1195"/>
      <c r="DNN15" s="1195"/>
    </row>
    <row r="16" spans="2:3906" s="1263" customFormat="1" ht="15" customHeight="1" thickBot="1">
      <c r="BW16" s="1494"/>
      <c r="BX16" s="1495"/>
      <c r="BY16" s="1495"/>
      <c r="BZ16" s="1495"/>
      <c r="CA16" s="1495"/>
      <c r="CB16" s="1495"/>
      <c r="CC16" s="1495"/>
      <c r="CD16" s="1495"/>
      <c r="CE16" s="1495"/>
      <c r="CF16" s="1495"/>
      <c r="CG16" s="1495"/>
      <c r="CH16" s="1495"/>
      <c r="CI16" s="1495"/>
      <c r="CJ16" s="1496"/>
      <c r="CK16" s="1486"/>
      <c r="CL16" s="1438"/>
      <c r="CM16" s="1438"/>
      <c r="CN16" s="1438"/>
      <c r="CO16" s="1438"/>
      <c r="CP16" s="1438"/>
      <c r="CQ16" s="1438"/>
      <c r="CR16" s="1487"/>
      <c r="CS16" s="1455"/>
      <c r="CT16" s="1456"/>
      <c r="CU16" s="1456"/>
      <c r="CV16" s="1456"/>
      <c r="CW16" s="1456"/>
      <c r="CX16" s="1456"/>
      <c r="CY16" s="1456"/>
      <c r="CZ16" s="1456"/>
      <c r="DA16" s="1456"/>
      <c r="DB16" s="1456"/>
      <c r="DC16" s="1456"/>
      <c r="DD16" s="1456"/>
      <c r="DE16" s="1456"/>
      <c r="DF16" s="1456"/>
      <c r="DG16" s="446"/>
      <c r="DH16" s="271"/>
      <c r="DY16" s="1175"/>
      <c r="DZ16" s="1175"/>
      <c r="EA16" s="1175"/>
      <c r="EB16" s="1175"/>
      <c r="EC16" s="1175"/>
      <c r="ED16" s="1175"/>
      <c r="EE16" s="1175"/>
      <c r="EF16" s="1175"/>
      <c r="EG16" s="1175"/>
      <c r="EH16" s="1175"/>
      <c r="EI16" s="1175"/>
      <c r="EJ16" s="393"/>
      <c r="EM16" s="420"/>
      <c r="EN16" s="417"/>
      <c r="EO16" s="417"/>
      <c r="EP16" s="417"/>
      <c r="EQ16" s="417"/>
      <c r="ER16" s="417"/>
      <c r="ES16" s="417"/>
      <c r="ET16" s="417"/>
      <c r="EU16" s="417"/>
      <c r="EV16" s="417"/>
      <c r="EW16" s="417"/>
      <c r="EX16" s="417"/>
      <c r="EY16" s="417"/>
      <c r="EZ16" s="417"/>
      <c r="FA16" s="417"/>
      <c r="FB16" s="417"/>
      <c r="FC16" s="417"/>
      <c r="FD16" s="417"/>
      <c r="FE16" s="417"/>
      <c r="FF16" s="417"/>
      <c r="FG16" s="417"/>
      <c r="FH16" s="417"/>
      <c r="FI16" s="417"/>
      <c r="FJ16" s="417"/>
      <c r="FK16" s="417"/>
      <c r="FL16" s="417"/>
      <c r="FM16" s="417"/>
      <c r="FN16" s="417"/>
      <c r="FO16" s="417"/>
      <c r="FP16" s="417"/>
      <c r="FQ16" s="417"/>
      <c r="FR16" s="417"/>
      <c r="FS16" s="417"/>
      <c r="FT16" s="417"/>
      <c r="FU16" s="417"/>
      <c r="FV16" s="422"/>
      <c r="FW16" s="417"/>
      <c r="FX16" s="417"/>
      <c r="FY16" s="417"/>
      <c r="FZ16" s="417"/>
      <c r="KK16" s="403"/>
      <c r="KL16" s="403"/>
      <c r="KM16" s="403"/>
      <c r="KN16" s="403"/>
      <c r="KO16" s="403"/>
      <c r="KP16" s="403"/>
      <c r="KQ16" s="403"/>
      <c r="KR16" s="403"/>
      <c r="KS16" s="403"/>
      <c r="KT16" s="403"/>
      <c r="KU16" s="403"/>
      <c r="KV16" s="403"/>
      <c r="KW16" s="403"/>
      <c r="KX16" s="403"/>
      <c r="KY16" s="403"/>
      <c r="KZ16" s="403"/>
      <c r="LA16" s="403"/>
      <c r="LB16" s="403"/>
      <c r="LC16" s="403"/>
      <c r="LD16" s="403"/>
      <c r="LE16" s="403"/>
      <c r="LF16" s="403"/>
      <c r="LG16" s="403"/>
      <c r="LH16" s="403"/>
      <c r="LI16" s="403"/>
      <c r="LJ16" s="403"/>
      <c r="LK16" s="403"/>
      <c r="LL16" s="403"/>
      <c r="LM16" s="403"/>
      <c r="LN16" s="403"/>
      <c r="LO16" s="403"/>
      <c r="LP16" s="403"/>
      <c r="LQ16" s="403"/>
      <c r="LR16" s="403"/>
      <c r="LS16" s="403"/>
      <c r="LT16" s="403"/>
      <c r="LU16" s="403"/>
      <c r="LV16" s="403"/>
      <c r="LW16" s="403"/>
      <c r="LX16" s="403"/>
      <c r="LY16" s="403"/>
      <c r="LZ16" s="403"/>
      <c r="MA16" s="403"/>
      <c r="MB16" s="403"/>
      <c r="MC16" s="403"/>
      <c r="MD16" s="403"/>
      <c r="ME16" s="403"/>
      <c r="MF16" s="403"/>
      <c r="MG16" s="403"/>
      <c r="MH16" s="403"/>
      <c r="MI16" s="403"/>
      <c r="MJ16" s="403"/>
      <c r="MK16" s="403"/>
      <c r="ML16" s="403"/>
      <c r="MM16" s="403"/>
      <c r="MN16" s="403"/>
      <c r="MO16" s="403"/>
      <c r="MP16" s="403"/>
      <c r="MQ16" s="403"/>
      <c r="MR16" s="403"/>
      <c r="MS16" s="403"/>
      <c r="MT16" s="403"/>
      <c r="MU16" s="403"/>
      <c r="MV16" s="403"/>
      <c r="MW16" s="403"/>
      <c r="MX16" s="403"/>
      <c r="MY16" s="403"/>
      <c r="MZ16" s="403"/>
      <c r="NA16" s="403"/>
      <c r="NB16" s="403"/>
      <c r="NC16" s="403"/>
      <c r="ND16" s="403"/>
      <c r="NE16" s="403"/>
      <c r="NF16" s="403"/>
      <c r="NG16" s="403"/>
      <c r="NH16" s="403"/>
      <c r="NI16" s="403"/>
      <c r="NJ16" s="403"/>
      <c r="NK16" s="403"/>
      <c r="NL16" s="403"/>
      <c r="NM16" s="403"/>
      <c r="NN16" s="403"/>
      <c r="NO16" s="403"/>
      <c r="NP16" s="403"/>
      <c r="NQ16" s="403"/>
      <c r="NR16" s="403"/>
      <c r="NS16" s="403"/>
      <c r="NT16" s="403"/>
      <c r="NU16" s="403"/>
      <c r="NV16" s="403"/>
      <c r="NW16" s="403"/>
      <c r="NX16" s="403"/>
      <c r="NY16" s="403"/>
      <c r="NZ16" s="403"/>
      <c r="OA16" s="403"/>
      <c r="OB16" s="403"/>
      <c r="OC16" s="404"/>
      <c r="OF16" s="396"/>
      <c r="QW16" s="403"/>
      <c r="QX16" s="403"/>
      <c r="QY16" s="403"/>
      <c r="QZ16" s="403"/>
      <c r="RA16" s="403"/>
      <c r="RB16" s="403"/>
      <c r="RC16" s="403"/>
      <c r="RD16" s="403"/>
      <c r="RE16" s="403"/>
      <c r="RF16" s="403"/>
      <c r="RG16" s="403"/>
      <c r="RH16" s="403"/>
      <c r="RI16" s="403"/>
      <c r="RJ16" s="403"/>
      <c r="RK16" s="403"/>
      <c r="RL16" s="403"/>
      <c r="RM16" s="403"/>
      <c r="RN16" s="403"/>
      <c r="RO16" s="403"/>
      <c r="RP16" s="403"/>
      <c r="RQ16" s="403"/>
      <c r="RR16" s="403"/>
      <c r="RS16" s="403"/>
      <c r="RT16" s="403"/>
      <c r="RU16" s="403"/>
      <c r="RV16" s="403"/>
      <c r="RW16" s="403"/>
      <c r="RX16" s="403"/>
      <c r="RY16" s="403"/>
      <c r="RZ16" s="403"/>
      <c r="SA16" s="403"/>
      <c r="SB16" s="403"/>
      <c r="SC16" s="403"/>
      <c r="SD16" s="403"/>
      <c r="SE16" s="403"/>
      <c r="SF16" s="403"/>
      <c r="SG16" s="403"/>
      <c r="SH16" s="403"/>
      <c r="SI16" s="403"/>
      <c r="SJ16" s="403"/>
      <c r="SK16" s="403"/>
      <c r="SL16" s="403"/>
      <c r="SM16" s="403"/>
      <c r="SN16" s="403"/>
      <c r="SO16" s="403"/>
      <c r="SP16" s="403"/>
      <c r="SQ16" s="403"/>
      <c r="SR16" s="403"/>
      <c r="SS16" s="403"/>
      <c r="ST16" s="403"/>
      <c r="SU16" s="403"/>
      <c r="SV16" s="403"/>
      <c r="SW16" s="403"/>
      <c r="SX16" s="403"/>
      <c r="SY16" s="403"/>
      <c r="SZ16" s="403"/>
      <c r="TA16" s="403"/>
      <c r="TB16" s="403"/>
      <c r="TC16" s="404"/>
      <c r="TD16" s="1195"/>
      <c r="TE16" s="1195"/>
      <c r="TF16" s="396"/>
      <c r="XH16" s="406"/>
      <c r="XI16" s="403"/>
      <c r="XJ16" s="403"/>
      <c r="XK16" s="407"/>
      <c r="XL16" s="403"/>
      <c r="XM16" s="403"/>
      <c r="XN16" s="403"/>
      <c r="XO16" s="403"/>
      <c r="XP16" s="403"/>
      <c r="XQ16" s="403"/>
      <c r="XR16" s="403"/>
      <c r="XS16" s="403"/>
      <c r="XT16" s="403"/>
      <c r="XU16" s="403"/>
      <c r="XV16" s="403"/>
      <c r="XW16" s="403"/>
      <c r="XX16" s="403"/>
      <c r="XY16" s="403"/>
      <c r="XZ16" s="403"/>
      <c r="YA16" s="403"/>
      <c r="YB16" s="403"/>
      <c r="YC16" s="403"/>
      <c r="YD16" s="403"/>
      <c r="YE16" s="403"/>
      <c r="YF16" s="403"/>
      <c r="YG16" s="403"/>
      <c r="YH16" s="403"/>
      <c r="YI16" s="403"/>
      <c r="YJ16" s="403"/>
      <c r="YK16" s="403"/>
      <c r="YL16" s="403"/>
      <c r="YM16" s="403"/>
      <c r="YN16" s="403"/>
      <c r="YO16" s="403"/>
      <c r="YP16" s="403"/>
      <c r="YQ16" s="403"/>
      <c r="YR16" s="403"/>
      <c r="YS16" s="403"/>
      <c r="YT16" s="403"/>
      <c r="YU16" s="403"/>
      <c r="YV16" s="403"/>
      <c r="YW16" s="403"/>
      <c r="YX16" s="403"/>
      <c r="YY16" s="403"/>
      <c r="YZ16" s="403"/>
      <c r="ZA16" s="403"/>
      <c r="ZB16" s="403"/>
      <c r="ZC16" s="403"/>
      <c r="ZD16" s="403"/>
      <c r="AGF16" s="406"/>
      <c r="AGG16" s="403"/>
      <c r="AGH16" s="403"/>
      <c r="AGI16" s="407"/>
      <c r="AGJ16" s="403"/>
      <c r="AGK16" s="403"/>
      <c r="AGL16" s="403"/>
      <c r="AGM16" s="403"/>
      <c r="AGN16" s="403"/>
      <c r="AGO16" s="403"/>
      <c r="AGP16" s="403"/>
      <c r="AGQ16" s="403"/>
      <c r="AGR16" s="403"/>
      <c r="AGS16" s="403"/>
      <c r="AGT16" s="403"/>
      <c r="AGU16" s="1195"/>
      <c r="AGV16" s="1195"/>
      <c r="AGW16" s="1195"/>
      <c r="AGX16" s="1195"/>
      <c r="AGY16" s="1195"/>
      <c r="AON16" s="406"/>
      <c r="AOO16" s="403"/>
      <c r="AOP16" s="403"/>
      <c r="AOQ16" s="407"/>
      <c r="AOR16" s="403"/>
      <c r="AOS16" s="403"/>
      <c r="AOT16" s="403"/>
      <c r="AOU16" s="403"/>
      <c r="AOV16" s="403"/>
      <c r="AOW16" s="403"/>
      <c r="AOX16" s="403"/>
      <c r="AOY16" s="403"/>
      <c r="AOZ16" s="1195"/>
      <c r="APA16" s="1195"/>
      <c r="APB16" s="1195"/>
      <c r="APC16" s="1195"/>
      <c r="ASD16" s="1364"/>
      <c r="ASE16" s="413"/>
      <c r="ASF16" s="1195"/>
      <c r="ASG16" s="1195"/>
      <c r="ASH16" s="1195"/>
      <c r="ASI16" s="1195"/>
      <c r="ASJ16" s="1195"/>
      <c r="ASK16" s="1195"/>
      <c r="ASL16" s="1195"/>
      <c r="ASM16" s="1195"/>
      <c r="ASN16" s="1195"/>
      <c r="ASO16" s="1195"/>
      <c r="ASP16" s="1195"/>
      <c r="ASQ16" s="1195"/>
      <c r="ASR16" s="257"/>
      <c r="ASS16" s="1195"/>
      <c r="AST16" s="400"/>
      <c r="ASU16" s="1301"/>
      <c r="ASV16" s="1195"/>
      <c r="ASW16" s="1195"/>
      <c r="ASX16" s="1195"/>
      <c r="ASY16" s="1195"/>
      <c r="ASZ16" s="1195"/>
      <c r="ATA16" s="1195"/>
      <c r="ATB16" s="1195"/>
      <c r="ATC16" s="1195"/>
      <c r="ATD16" s="1195"/>
      <c r="ATE16" s="272"/>
      <c r="ATT16" s="267"/>
      <c r="ATU16" s="629"/>
      <c r="ATV16" s="481"/>
      <c r="ATW16" s="481"/>
      <c r="ATX16" s="481"/>
      <c r="ATY16" s="481"/>
      <c r="ATZ16" s="481"/>
      <c r="AUA16" s="481"/>
      <c r="AUB16" s="481"/>
      <c r="AUC16" s="481"/>
      <c r="AUD16" s="481"/>
      <c r="AUE16" s="481"/>
      <c r="AUF16" s="481"/>
      <c r="AUG16" s="481"/>
      <c r="AUH16" s="481"/>
      <c r="AUI16" s="481"/>
      <c r="AUJ16" s="481"/>
      <c r="AUK16" s="481"/>
      <c r="AUL16" s="481"/>
      <c r="AUM16" s="481"/>
      <c r="AUN16" s="481"/>
      <c r="AUO16" s="481"/>
      <c r="AUP16" s="481"/>
      <c r="AUQ16" s="481"/>
      <c r="AUR16" s="481"/>
      <c r="AUS16" s="481"/>
      <c r="AUT16" s="481"/>
      <c r="AUU16" s="481"/>
      <c r="AUV16" s="481"/>
      <c r="AUW16" s="481"/>
      <c r="AUX16" s="481"/>
      <c r="AUY16" s="481"/>
      <c r="AUZ16" s="481"/>
      <c r="AVA16" s="481"/>
      <c r="AVB16" s="481"/>
      <c r="AVC16" s="481"/>
      <c r="AVD16" s="481"/>
      <c r="AVE16" s="481"/>
      <c r="AVF16" s="481"/>
      <c r="AVG16" s="481"/>
      <c r="AVH16" s="481"/>
      <c r="AVI16" s="481"/>
      <c r="AVJ16" s="481"/>
      <c r="AVK16" s="481"/>
      <c r="AVL16" s="481"/>
      <c r="AVM16" s="481"/>
      <c r="AVN16" s="481"/>
      <c r="AVO16" s="481"/>
      <c r="AVP16" s="481"/>
      <c r="AVQ16" s="481"/>
      <c r="AVR16" s="481"/>
      <c r="AVS16" s="481"/>
      <c r="AVT16" s="481"/>
      <c r="AVU16" s="481"/>
      <c r="AVV16" s="481"/>
      <c r="AVW16" s="481"/>
      <c r="AVX16" s="481"/>
      <c r="AVY16" s="481"/>
      <c r="AVZ16" s="398"/>
      <c r="AWA16" s="1341"/>
      <c r="BAS16" s="403"/>
      <c r="BAT16" s="403"/>
      <c r="BAU16" s="403"/>
      <c r="BAV16" s="403"/>
      <c r="BAW16" s="403"/>
      <c r="BAX16" s="403"/>
      <c r="BAY16" s="403"/>
      <c r="BAZ16" s="403"/>
      <c r="BBA16" s="403"/>
      <c r="BBB16" s="403"/>
      <c r="BBC16" s="403"/>
      <c r="BBD16" s="403"/>
      <c r="BBE16" s="403"/>
      <c r="BBF16" s="403"/>
      <c r="BBG16" s="404"/>
      <c r="BBH16" s="393"/>
      <c r="BBI16" s="1195"/>
      <c r="BBJ16" s="396"/>
      <c r="BFL16" s="406"/>
      <c r="BFM16" s="403"/>
      <c r="BFN16" s="403"/>
      <c r="BFO16" s="407"/>
      <c r="BFP16" s="403"/>
      <c r="BFQ16" s="403"/>
      <c r="BFR16" s="403"/>
      <c r="BFS16" s="403"/>
      <c r="BFT16" s="403"/>
      <c r="BFU16" s="403"/>
      <c r="BFV16" s="403"/>
      <c r="BFW16" s="403"/>
      <c r="BFX16" s="403"/>
      <c r="BFY16" s="403"/>
      <c r="BFZ16" s="403"/>
      <c r="BGA16" s="403"/>
      <c r="BGB16" s="403"/>
      <c r="BGC16" s="403"/>
      <c r="BGD16" s="403"/>
      <c r="BGE16" s="403"/>
      <c r="BNT16" s="406"/>
      <c r="BNU16" s="403"/>
      <c r="BNV16" s="403"/>
      <c r="BNW16" s="407"/>
      <c r="BNX16" s="403"/>
      <c r="BNY16" s="403"/>
      <c r="BNZ16" s="403"/>
      <c r="BOA16" s="403"/>
      <c r="BOB16" s="403"/>
      <c r="BOC16" s="403"/>
      <c r="BOD16" s="403"/>
      <c r="BOE16" s="403"/>
      <c r="BOF16" s="403"/>
      <c r="BOG16" s="403"/>
      <c r="BOH16" s="403"/>
      <c r="BOI16" s="403"/>
      <c r="BOJ16" s="403"/>
      <c r="BOK16" s="403"/>
      <c r="BOL16" s="403"/>
      <c r="BOM16" s="403"/>
      <c r="BON16" s="403"/>
      <c r="BOO16" s="403"/>
      <c r="BOP16" s="403"/>
      <c r="BOQ16" s="403"/>
      <c r="BOR16" s="403"/>
      <c r="BOS16" s="403"/>
      <c r="BOT16" s="403"/>
      <c r="BOU16" s="403"/>
      <c r="BWB16" s="406"/>
      <c r="BWC16" s="403"/>
      <c r="BWD16" s="403"/>
      <c r="BWE16" s="407"/>
      <c r="BWF16" s="403"/>
      <c r="BWG16" s="403"/>
      <c r="BWH16" s="403"/>
      <c r="BWI16" s="403"/>
      <c r="BWJ16" s="403"/>
      <c r="BWK16" s="403"/>
      <c r="BWL16" s="403"/>
      <c r="BWM16" s="403"/>
      <c r="BWN16" s="403"/>
      <c r="BWO16" s="403"/>
      <c r="BWP16" s="403"/>
      <c r="BWQ16" s="403"/>
      <c r="BWR16" s="403"/>
      <c r="BWS16" s="403"/>
      <c r="CEJ16" s="406"/>
      <c r="CEK16" s="403"/>
      <c r="CEL16" s="403"/>
      <c r="CEM16" s="407"/>
      <c r="CEN16" s="403"/>
      <c r="CEO16" s="403"/>
      <c r="CEP16" s="403"/>
      <c r="CEQ16" s="403"/>
      <c r="CER16" s="403"/>
      <c r="CES16" s="403"/>
      <c r="CET16" s="403"/>
      <c r="CEU16" s="403"/>
      <c r="CEV16" s="403"/>
      <c r="CEW16" s="403"/>
      <c r="CEX16" s="403"/>
      <c r="CEY16" s="403"/>
      <c r="CEZ16" s="403"/>
      <c r="CFA16" s="403"/>
      <c r="CFB16" s="403"/>
      <c r="CFC16" s="403"/>
      <c r="CFD16" s="403"/>
      <c r="CFE16" s="403"/>
      <c r="CFF16" s="403"/>
      <c r="CFG16" s="403"/>
      <c r="CFH16" s="403"/>
      <c r="CMR16" s="406"/>
      <c r="CMS16" s="403"/>
      <c r="CMT16" s="403"/>
      <c r="CMU16" s="407"/>
      <c r="CMV16" s="403"/>
      <c r="CMW16" s="403"/>
      <c r="CMX16" s="403"/>
      <c r="CMY16" s="403"/>
      <c r="CMZ16" s="403"/>
      <c r="CNA16" s="403"/>
      <c r="CNB16" s="403"/>
      <c r="CNC16" s="403"/>
      <c r="CND16" s="403"/>
      <c r="CNE16" s="403"/>
      <c r="CNF16" s="403"/>
      <c r="CNG16" s="403"/>
      <c r="CQV16" s="393"/>
      <c r="CQW16" s="1195"/>
      <c r="CQX16" s="1195"/>
      <c r="CQY16" s="420"/>
      <c r="CQZ16" s="417"/>
      <c r="CRA16" s="417"/>
      <c r="CRB16" s="417"/>
      <c r="CRC16" s="417"/>
      <c r="CRD16" s="417"/>
      <c r="CRE16" s="417"/>
      <c r="CRF16" s="417"/>
      <c r="CRG16" s="417"/>
      <c r="CRH16" s="417"/>
      <c r="CRI16" s="417"/>
      <c r="CRJ16" s="417"/>
      <c r="CRK16" s="417"/>
      <c r="CRL16" s="417"/>
      <c r="CRM16" s="417"/>
      <c r="CRN16" s="417"/>
      <c r="CRO16" s="417"/>
      <c r="CRP16" s="417"/>
      <c r="CRQ16" s="417"/>
      <c r="CRR16" s="417"/>
      <c r="CRS16" s="417"/>
      <c r="CRT16" s="417"/>
      <c r="CRU16" s="417"/>
      <c r="CRV16" s="417"/>
      <c r="CRW16" s="417"/>
      <c r="CRX16" s="417"/>
      <c r="CRY16" s="417"/>
      <c r="CRZ16" s="417"/>
      <c r="CSA16" s="417"/>
      <c r="CSB16" s="417"/>
      <c r="CSC16" s="417"/>
      <c r="CSD16" s="417"/>
      <c r="CSE16" s="417"/>
      <c r="CSF16" s="417"/>
      <c r="CSG16" s="417"/>
      <c r="CSH16" s="417"/>
      <c r="CSI16" s="417"/>
      <c r="CSJ16" s="417"/>
      <c r="CSK16" s="417"/>
      <c r="CSL16" s="417"/>
      <c r="CSM16" s="417"/>
      <c r="CSN16" s="417"/>
      <c r="CSO16" s="417"/>
      <c r="CSP16" s="417"/>
      <c r="CSQ16" s="417"/>
      <c r="CSR16" s="417"/>
      <c r="CSS16" s="417"/>
      <c r="CST16" s="417"/>
      <c r="CSU16" s="417"/>
      <c r="CSV16" s="417"/>
      <c r="CSW16" s="417"/>
      <c r="CSX16" s="417"/>
      <c r="CSY16" s="417"/>
      <c r="CSZ16" s="417"/>
      <c r="CTA16" s="417"/>
      <c r="CTB16" s="417"/>
      <c r="DKA16" s="395"/>
      <c r="DKD16" s="396"/>
      <c r="DKG16" s="1452"/>
      <c r="DKH16" s="1438"/>
      <c r="DKI16" s="1438"/>
      <c r="DKJ16" s="1438"/>
      <c r="DKK16" s="1438"/>
      <c r="DKL16" s="1438"/>
      <c r="DKM16" s="1438"/>
      <c r="DKN16" s="1439"/>
      <c r="DNG16" s="1195"/>
      <c r="DNH16" s="1465"/>
      <c r="DNI16" s="1466"/>
      <c r="DNJ16" s="413"/>
      <c r="DNK16" s="1195"/>
      <c r="DNL16" s="1195"/>
      <c r="DNM16" s="1195"/>
      <c r="DNN16" s="1195"/>
    </row>
    <row r="17" spans="2:3906" s="1263" customFormat="1" ht="15" customHeight="1" thickBot="1">
      <c r="BW17" s="1494"/>
      <c r="BX17" s="1495"/>
      <c r="BY17" s="1495"/>
      <c r="BZ17" s="1495"/>
      <c r="CA17" s="1495"/>
      <c r="CB17" s="1495"/>
      <c r="CC17" s="1495"/>
      <c r="CD17" s="1495"/>
      <c r="CE17" s="1495"/>
      <c r="CF17" s="1495"/>
      <c r="CG17" s="1495"/>
      <c r="CH17" s="1495"/>
      <c r="CI17" s="1495"/>
      <c r="CJ17" s="1496"/>
      <c r="CK17" s="1488"/>
      <c r="CL17" s="1489"/>
      <c r="CM17" s="1489"/>
      <c r="CN17" s="1489"/>
      <c r="CO17" s="1489"/>
      <c r="CP17" s="1489"/>
      <c r="CQ17" s="1489"/>
      <c r="CR17" s="1490"/>
      <c r="DG17" s="1195"/>
      <c r="DH17" s="271"/>
      <c r="EJ17" s="1335"/>
      <c r="EK17" s="1175"/>
      <c r="EL17" s="1175"/>
      <c r="EM17" s="1175"/>
      <c r="EN17" s="1175"/>
      <c r="EO17" s="1175"/>
      <c r="EP17" s="1175"/>
      <c r="EQ17" s="1175"/>
      <c r="ER17" s="1175"/>
      <c r="ES17" s="1175"/>
      <c r="ET17" s="1175"/>
      <c r="EU17" s="1195"/>
      <c r="EV17" s="1195"/>
      <c r="EW17" s="1195"/>
      <c r="EX17" s="1195"/>
      <c r="EY17" s="1195"/>
      <c r="EZ17" s="1195"/>
      <c r="FA17" s="1195"/>
      <c r="FB17" s="1195"/>
      <c r="FC17" s="1195"/>
      <c r="FD17" s="1195"/>
      <c r="FE17" s="1195"/>
      <c r="FF17" s="1195"/>
      <c r="FG17" s="1195"/>
      <c r="FH17" s="1195"/>
      <c r="FI17" s="1195"/>
      <c r="FJ17" s="1195"/>
      <c r="FK17" s="1195"/>
      <c r="FL17" s="1195"/>
      <c r="FM17" s="1195"/>
      <c r="FN17" s="1195"/>
      <c r="FO17" s="1195"/>
      <c r="FP17" s="1195"/>
      <c r="FV17" s="413"/>
      <c r="FX17" s="427"/>
      <c r="FY17" s="427"/>
      <c r="FZ17" s="1320"/>
      <c r="KK17" s="1338"/>
      <c r="KL17" s="415"/>
      <c r="KM17" s="415"/>
      <c r="KN17" s="415"/>
      <c r="KO17" s="415"/>
      <c r="KP17" s="415"/>
      <c r="KQ17" s="415"/>
      <c r="KR17" s="415"/>
      <c r="KS17" s="415"/>
      <c r="KT17" s="415"/>
      <c r="KU17" s="415"/>
      <c r="KV17" s="415"/>
      <c r="OF17" s="396"/>
      <c r="QW17" s="1338"/>
      <c r="QX17" s="415"/>
      <c r="QY17" s="415"/>
      <c r="QZ17" s="415"/>
      <c r="RG17" s="1195"/>
      <c r="RH17" s="1195"/>
      <c r="RI17" s="1195"/>
      <c r="RJ17" s="1195"/>
      <c r="RK17" s="1195"/>
      <c r="RL17" s="1195"/>
      <c r="RM17" s="1195"/>
      <c r="RN17" s="1195"/>
      <c r="RO17" s="1195"/>
      <c r="RP17" s="1195"/>
      <c r="RQ17" s="1195"/>
      <c r="RR17" s="1195"/>
      <c r="RS17" s="1195"/>
      <c r="RT17" s="1195"/>
      <c r="RU17" s="1195"/>
      <c r="RV17" s="1195"/>
      <c r="RW17" s="1195"/>
      <c r="RX17" s="1195"/>
      <c r="RY17" s="1195"/>
      <c r="RZ17" s="1195"/>
      <c r="SA17" s="1195"/>
      <c r="SB17" s="1195"/>
      <c r="SC17" s="1195"/>
      <c r="SD17" s="1195"/>
      <c r="SE17" s="1195"/>
      <c r="SF17" s="1195"/>
      <c r="SG17" s="1195"/>
      <c r="SH17" s="1195"/>
      <c r="SI17" s="1195"/>
      <c r="SJ17" s="1195"/>
      <c r="SK17" s="1195"/>
      <c r="SL17" s="1195"/>
      <c r="SM17" s="1195"/>
      <c r="SN17" s="1195"/>
      <c r="SO17" s="1195"/>
      <c r="SP17" s="1195"/>
      <c r="SQ17" s="1195"/>
      <c r="SR17" s="1195"/>
      <c r="SS17" s="1195"/>
      <c r="ST17" s="1195"/>
      <c r="SU17" s="1195"/>
      <c r="SV17" s="1195"/>
      <c r="SW17" s="1195"/>
      <c r="SX17" s="1195"/>
      <c r="SY17" s="1195"/>
      <c r="SZ17" s="1195"/>
      <c r="TA17" s="1195"/>
      <c r="TB17" s="1195"/>
      <c r="TC17" s="1195"/>
      <c r="TD17" s="1195"/>
      <c r="TE17" s="1195"/>
      <c r="TF17" s="396"/>
      <c r="VA17" s="1338"/>
      <c r="VB17" s="415"/>
      <c r="VC17" s="415"/>
      <c r="VD17" s="415"/>
      <c r="VE17" s="415"/>
      <c r="VF17" s="415"/>
      <c r="VG17" s="415"/>
      <c r="VH17" s="415"/>
      <c r="VI17" s="415"/>
      <c r="VJ17" s="415"/>
      <c r="VK17" s="415"/>
      <c r="VL17" s="415"/>
      <c r="VM17" s="415"/>
      <c r="VN17" s="415"/>
      <c r="VO17" s="415"/>
      <c r="VP17" s="415"/>
      <c r="VQ17" s="415"/>
      <c r="VR17" s="415"/>
      <c r="VS17" s="415"/>
      <c r="VT17" s="415"/>
      <c r="VU17" s="415"/>
      <c r="VV17" s="415"/>
      <c r="VW17" s="415"/>
      <c r="VX17" s="415"/>
      <c r="VY17" s="415"/>
      <c r="VZ17" s="415"/>
      <c r="WA17" s="415"/>
      <c r="WB17" s="415"/>
      <c r="WC17" s="415"/>
      <c r="WD17" s="415"/>
      <c r="WE17" s="415"/>
      <c r="WF17" s="415"/>
      <c r="WG17" s="415"/>
      <c r="WH17" s="415"/>
      <c r="WI17" s="415"/>
      <c r="WJ17" s="415"/>
      <c r="WK17" s="415"/>
      <c r="WL17" s="415"/>
      <c r="WM17" s="415"/>
      <c r="WN17" s="415"/>
      <c r="WO17" s="415"/>
      <c r="WP17" s="415"/>
      <c r="WQ17" s="415"/>
      <c r="WR17" s="415"/>
      <c r="WS17" s="415"/>
      <c r="WT17" s="415"/>
      <c r="WU17" s="415"/>
      <c r="WV17" s="415"/>
      <c r="WW17" s="415"/>
      <c r="WX17" s="415"/>
      <c r="WY17" s="415"/>
      <c r="WZ17" s="415"/>
      <c r="XA17" s="415"/>
      <c r="XB17" s="415"/>
      <c r="XC17" s="415"/>
      <c r="XD17" s="415"/>
      <c r="XE17" s="415"/>
      <c r="XF17" s="415"/>
      <c r="XG17" s="415"/>
      <c r="XK17" s="394"/>
      <c r="XL17" s="1195"/>
      <c r="XM17" s="1195"/>
      <c r="XN17" s="1195"/>
      <c r="XO17" s="1195"/>
      <c r="XP17" s="1195"/>
      <c r="XQ17" s="1195"/>
      <c r="YT17" s="415"/>
      <c r="YU17" s="415"/>
      <c r="YV17" s="415"/>
      <c r="YW17" s="415"/>
      <c r="YX17" s="415"/>
      <c r="YY17" s="415"/>
      <c r="YZ17" s="415"/>
      <c r="ZA17" s="415"/>
      <c r="ZB17" s="415"/>
      <c r="ZC17" s="415"/>
      <c r="ZD17" s="1319"/>
      <c r="ADY17" s="1338"/>
      <c r="ADZ17" s="415"/>
      <c r="AEA17" s="415"/>
      <c r="AEB17" s="415"/>
      <c r="AEC17" s="415"/>
      <c r="AED17" s="415"/>
      <c r="AEE17" s="415"/>
      <c r="AEF17" s="415"/>
      <c r="AEG17" s="415"/>
      <c r="AEH17" s="415"/>
      <c r="AEI17" s="415"/>
      <c r="AEJ17" s="415"/>
      <c r="AEK17" s="415"/>
      <c r="AEL17" s="415"/>
      <c r="AEM17" s="415"/>
      <c r="AEN17" s="415"/>
      <c r="AEO17" s="415"/>
      <c r="AEP17" s="415"/>
      <c r="AEQ17" s="415"/>
      <c r="AER17" s="415"/>
      <c r="AES17" s="415"/>
      <c r="AET17" s="415"/>
      <c r="AEU17" s="415"/>
      <c r="AEV17" s="415"/>
      <c r="AEW17" s="415"/>
      <c r="AEX17" s="415"/>
      <c r="AEY17" s="415"/>
      <c r="AEZ17" s="415"/>
      <c r="AFA17" s="415"/>
      <c r="AFB17" s="415"/>
      <c r="AFC17" s="415"/>
      <c r="AFD17" s="415"/>
      <c r="AFE17" s="415"/>
      <c r="AFF17" s="415"/>
      <c r="AFG17" s="415"/>
      <c r="AFH17" s="415"/>
      <c r="AFI17" s="415"/>
      <c r="AFJ17" s="415"/>
      <c r="AFK17" s="415"/>
      <c r="AFL17" s="415"/>
      <c r="AFM17" s="415"/>
      <c r="AFN17" s="415"/>
      <c r="AFO17" s="415"/>
      <c r="AFP17" s="415"/>
      <c r="AFQ17" s="415"/>
      <c r="AFR17" s="415"/>
      <c r="AFS17" s="415"/>
      <c r="AFT17" s="415"/>
      <c r="AFU17" s="415"/>
      <c r="AFV17" s="415"/>
      <c r="AFW17" s="415"/>
      <c r="AFX17" s="415"/>
      <c r="AFY17" s="415"/>
      <c r="AFZ17" s="415"/>
      <c r="AGA17" s="415"/>
      <c r="AGB17" s="415"/>
      <c r="AGC17" s="415"/>
      <c r="AGD17" s="415"/>
      <c r="AGE17" s="415"/>
      <c r="AGF17" s="415"/>
      <c r="AGG17" s="415"/>
      <c r="AGH17" s="415"/>
      <c r="AGI17" s="622"/>
      <c r="AGJ17" s="415"/>
      <c r="AGK17" s="415"/>
      <c r="AGL17" s="415"/>
      <c r="AGM17" s="415"/>
      <c r="AGN17" s="415"/>
      <c r="AGO17" s="415"/>
      <c r="AGP17" s="415"/>
      <c r="AGQ17" s="415"/>
      <c r="AGR17" s="415"/>
      <c r="AGS17" s="415"/>
      <c r="AGT17" s="415"/>
      <c r="AGU17" s="415"/>
      <c r="AGV17" s="415"/>
      <c r="AGW17" s="415"/>
      <c r="AGX17" s="415"/>
      <c r="AGY17" s="415"/>
      <c r="AGZ17" s="415"/>
      <c r="AHA17" s="415"/>
      <c r="AHB17" s="415"/>
      <c r="AHC17" s="415"/>
      <c r="AHD17" s="415"/>
      <c r="AHE17" s="415"/>
      <c r="AHF17" s="415"/>
      <c r="AHG17" s="415"/>
      <c r="AHH17" s="415"/>
      <c r="AHI17" s="415"/>
      <c r="AHJ17" s="415"/>
      <c r="AHK17" s="415"/>
      <c r="AHL17" s="415"/>
      <c r="AHM17" s="415"/>
      <c r="AHN17" s="415"/>
      <c r="AHO17" s="415"/>
      <c r="AHP17" s="415"/>
      <c r="AHQ17" s="415"/>
      <c r="AHR17" s="415"/>
      <c r="AHS17" s="415"/>
      <c r="AHT17" s="415"/>
      <c r="AHU17" s="415"/>
      <c r="AHV17" s="415"/>
      <c r="AHW17" s="415"/>
      <c r="AHX17" s="415"/>
      <c r="AHY17" s="415"/>
      <c r="AHZ17" s="415"/>
      <c r="AIA17" s="415"/>
      <c r="AIB17" s="1319"/>
      <c r="AMG17" s="1338"/>
      <c r="AMH17" s="415"/>
      <c r="AMI17" s="415"/>
      <c r="AMJ17" s="415"/>
      <c r="AMK17" s="415"/>
      <c r="AML17" s="415"/>
      <c r="AMM17" s="415"/>
      <c r="AMN17" s="415"/>
      <c r="AMO17" s="415"/>
      <c r="AMP17" s="415"/>
      <c r="AMQ17" s="415"/>
      <c r="AMR17" s="415"/>
      <c r="AMS17" s="415"/>
      <c r="AMT17" s="415"/>
      <c r="AMU17" s="415"/>
      <c r="AMV17" s="415"/>
      <c r="AMW17" s="415"/>
      <c r="AMX17" s="415"/>
      <c r="AMY17" s="415"/>
      <c r="AMZ17" s="415"/>
      <c r="ANA17" s="415"/>
      <c r="ANB17" s="415"/>
      <c r="ANC17" s="415"/>
      <c r="AND17" s="415"/>
      <c r="ANE17" s="415"/>
      <c r="ANF17" s="415"/>
      <c r="ANG17" s="415"/>
      <c r="ANH17" s="415"/>
      <c r="ANI17" s="415"/>
      <c r="ANJ17" s="415"/>
      <c r="ANK17" s="415"/>
      <c r="ANL17" s="415"/>
      <c r="ANM17" s="415"/>
      <c r="ANN17" s="415"/>
      <c r="ANO17" s="415"/>
      <c r="ANP17" s="415"/>
      <c r="ANQ17" s="415"/>
      <c r="ANR17" s="415"/>
      <c r="ANS17" s="415"/>
      <c r="ANT17" s="415"/>
      <c r="ANU17" s="415"/>
      <c r="ANV17" s="415"/>
      <c r="ANW17" s="415"/>
      <c r="ANX17" s="415"/>
      <c r="ANY17" s="415"/>
      <c r="ANZ17" s="415"/>
      <c r="AOA17" s="415"/>
      <c r="AOB17" s="415"/>
      <c r="AOC17" s="415"/>
      <c r="AOD17" s="415"/>
      <c r="AOE17" s="415"/>
      <c r="AOF17" s="415"/>
      <c r="AOG17" s="415"/>
      <c r="AOH17" s="415"/>
      <c r="AOI17" s="415"/>
      <c r="AOJ17" s="415"/>
      <c r="AOK17" s="415"/>
      <c r="AOL17" s="415"/>
      <c r="AOM17" s="415"/>
      <c r="AON17" s="415"/>
      <c r="AOO17" s="415"/>
      <c r="AOP17" s="415"/>
      <c r="AOQ17" s="622"/>
      <c r="AOR17" s="415"/>
      <c r="AOS17" s="415"/>
      <c r="AOT17" s="415"/>
      <c r="AOU17" s="415"/>
      <c r="AOV17" s="415"/>
      <c r="AOW17" s="415"/>
      <c r="AOX17" s="415"/>
      <c r="AOY17" s="415"/>
      <c r="AOZ17" s="415"/>
      <c r="APA17" s="415"/>
      <c r="APB17" s="415"/>
      <c r="APC17" s="415"/>
      <c r="APD17" s="415"/>
      <c r="APE17" s="415"/>
      <c r="APF17" s="415"/>
      <c r="APG17" s="415"/>
      <c r="APH17" s="415"/>
      <c r="API17" s="415"/>
      <c r="APJ17" s="415"/>
      <c r="APK17" s="415"/>
      <c r="APL17" s="415"/>
      <c r="APM17" s="415"/>
      <c r="APN17" s="415"/>
      <c r="APO17" s="415"/>
      <c r="APP17" s="415"/>
      <c r="APQ17" s="415"/>
      <c r="APR17" s="415"/>
      <c r="APS17" s="415"/>
      <c r="APT17" s="415"/>
      <c r="APU17" s="415"/>
      <c r="APV17" s="415"/>
      <c r="APW17" s="415"/>
      <c r="APX17" s="415"/>
      <c r="APY17" s="415"/>
      <c r="APZ17" s="415"/>
      <c r="AQA17" s="415"/>
      <c r="AQB17" s="415"/>
      <c r="AQC17" s="415"/>
      <c r="AQD17" s="415"/>
      <c r="AQE17" s="415"/>
      <c r="AQF17" s="415"/>
      <c r="AQG17" s="415"/>
      <c r="AQH17" s="415"/>
      <c r="AQI17" s="415"/>
      <c r="AQJ17" s="1319"/>
      <c r="ASD17" s="778"/>
      <c r="ASE17" s="1351"/>
      <c r="ASF17" s="401"/>
      <c r="ASG17" s="401"/>
      <c r="ASH17" s="401"/>
      <c r="ASI17" s="401"/>
      <c r="ASJ17" s="401"/>
      <c r="ASK17" s="401"/>
      <c r="ASL17" s="401"/>
      <c r="ASM17" s="401"/>
      <c r="ASN17" s="401"/>
      <c r="ASO17" s="401"/>
      <c r="ASP17" s="401"/>
      <c r="ASQ17" s="401"/>
      <c r="ASR17" s="1365"/>
      <c r="ASS17" s="401"/>
      <c r="AST17" s="1195"/>
      <c r="ASU17" s="1195"/>
      <c r="ASV17" s="401"/>
      <c r="ASW17" s="401"/>
      <c r="ASX17" s="401"/>
      <c r="ASY17" s="401"/>
      <c r="ASZ17" s="401"/>
      <c r="ATA17" s="401"/>
      <c r="ATB17" s="401"/>
      <c r="ATC17" s="401"/>
      <c r="ATD17" s="401"/>
      <c r="ATE17" s="401"/>
      <c r="ATT17" s="629"/>
      <c r="ATU17" s="481"/>
      <c r="ATV17" s="481"/>
      <c r="ATW17" s="481"/>
      <c r="ATX17" s="481"/>
      <c r="ATY17" s="481"/>
      <c r="ATZ17" s="481"/>
      <c r="AUA17" s="481"/>
      <c r="AUB17" s="481"/>
      <c r="AUC17" s="481"/>
      <c r="AUD17" s="481"/>
      <c r="AUE17" s="481"/>
      <c r="AUF17" s="481"/>
      <c r="AUG17" s="481"/>
      <c r="AUH17" s="481"/>
      <c r="AUI17" s="481"/>
      <c r="AUJ17" s="481"/>
      <c r="AUK17" s="481"/>
      <c r="AUL17" s="481"/>
      <c r="AUM17" s="481"/>
      <c r="AUN17" s="481"/>
      <c r="AUO17" s="481"/>
      <c r="AUP17" s="481"/>
      <c r="AUQ17" s="481"/>
      <c r="AUR17" s="481"/>
      <c r="AUS17" s="481"/>
      <c r="AUT17" s="481"/>
      <c r="AUU17" s="481"/>
      <c r="AUV17" s="481"/>
      <c r="AUW17" s="481"/>
      <c r="AUX17" s="481"/>
      <c r="AUY17" s="481"/>
      <c r="AUZ17" s="481"/>
      <c r="AVA17" s="481"/>
      <c r="AVB17" s="481"/>
      <c r="AVC17" s="481"/>
      <c r="AVD17" s="481"/>
      <c r="AVE17" s="481"/>
      <c r="AVF17" s="481"/>
      <c r="AVG17" s="481"/>
      <c r="AVH17" s="481"/>
      <c r="AVI17" s="481"/>
      <c r="AVJ17" s="481"/>
      <c r="AVK17" s="481"/>
      <c r="AVL17" s="481"/>
      <c r="AVM17" s="481"/>
      <c r="AVN17" s="481"/>
      <c r="AVO17" s="481"/>
      <c r="AVP17" s="481"/>
      <c r="AVQ17" s="481"/>
      <c r="AVR17" s="481"/>
      <c r="AVS17" s="481"/>
      <c r="AVT17" s="481"/>
      <c r="AVU17" s="481"/>
      <c r="AVV17" s="481"/>
      <c r="AVW17" s="481"/>
      <c r="AVX17" s="1195"/>
      <c r="AVZ17" s="267"/>
      <c r="AWA17" s="266"/>
      <c r="AWP17" s="1338"/>
      <c r="AWQ17" s="415"/>
      <c r="AWR17" s="415"/>
      <c r="AWS17" s="415"/>
      <c r="AWT17" s="415"/>
      <c r="AWU17" s="415"/>
      <c r="AWV17" s="415"/>
      <c r="AWW17" s="415"/>
      <c r="AWX17" s="415"/>
      <c r="AWY17" s="415"/>
      <c r="AWZ17" s="415"/>
      <c r="AXA17" s="415"/>
      <c r="AXB17" s="415"/>
      <c r="AXC17" s="415"/>
      <c r="AXD17" s="415"/>
      <c r="AXE17" s="415"/>
      <c r="AXF17" s="415"/>
      <c r="AXG17" s="415"/>
      <c r="AXH17" s="415"/>
      <c r="AXI17" s="415"/>
      <c r="AXJ17" s="415"/>
      <c r="AXK17" s="415"/>
      <c r="AXL17" s="415"/>
      <c r="AXM17" s="415"/>
      <c r="AXN17" s="415"/>
      <c r="AXO17" s="415"/>
      <c r="AXP17" s="415"/>
      <c r="AXQ17" s="415"/>
      <c r="AXR17" s="415"/>
      <c r="AXS17" s="415"/>
      <c r="AXT17" s="415"/>
      <c r="AXU17" s="415"/>
      <c r="AXV17" s="415"/>
      <c r="AXW17" s="415"/>
      <c r="AXX17" s="415"/>
      <c r="AXY17" s="415"/>
      <c r="AXZ17" s="415"/>
      <c r="AYA17" s="415"/>
      <c r="AYB17" s="415"/>
      <c r="AYC17" s="415"/>
      <c r="AYD17" s="415"/>
      <c r="AYE17" s="415"/>
      <c r="AYF17" s="415"/>
      <c r="AYG17" s="415"/>
      <c r="AYH17" s="415"/>
      <c r="AYI17" s="415"/>
      <c r="AYJ17" s="415"/>
      <c r="AYK17" s="415"/>
      <c r="AYL17" s="415"/>
      <c r="AYM17" s="415"/>
      <c r="AYN17" s="415"/>
      <c r="AYO17" s="415"/>
      <c r="AYP17" s="415"/>
      <c r="AYQ17" s="415"/>
      <c r="AYR17" s="415"/>
      <c r="AYS17" s="415"/>
      <c r="AYT17" s="415"/>
      <c r="AYU17" s="415"/>
      <c r="AYV17" s="415"/>
      <c r="AYW17" s="415"/>
      <c r="AYX17" s="415"/>
      <c r="AYY17" s="415"/>
      <c r="AYZ17" s="415"/>
      <c r="AZA17" s="415"/>
      <c r="AZB17" s="415"/>
      <c r="AZC17" s="415"/>
      <c r="AZD17" s="415"/>
      <c r="AZE17" s="415"/>
      <c r="AZF17" s="415"/>
      <c r="AZG17" s="415"/>
      <c r="AZH17" s="415"/>
      <c r="AZI17" s="415"/>
      <c r="AZJ17" s="415"/>
      <c r="AZK17" s="415"/>
      <c r="AZL17" s="415"/>
      <c r="AZM17" s="415"/>
      <c r="AZN17" s="415"/>
      <c r="AZO17" s="415"/>
      <c r="AZP17" s="415"/>
      <c r="AZQ17" s="415"/>
      <c r="AZR17" s="415"/>
      <c r="AZS17" s="415"/>
      <c r="AZT17" s="415"/>
      <c r="AZU17" s="415"/>
      <c r="AZV17" s="415"/>
      <c r="AZW17" s="415"/>
      <c r="AZX17" s="415"/>
      <c r="AZY17" s="415"/>
      <c r="AZZ17" s="415"/>
      <c r="BAA17" s="415"/>
      <c r="BAB17" s="415"/>
      <c r="BAC17" s="415"/>
      <c r="BAD17" s="415"/>
      <c r="BAE17" s="415"/>
      <c r="BAF17" s="415"/>
      <c r="BAG17" s="415"/>
      <c r="BAH17" s="415"/>
      <c r="BAI17" s="415"/>
      <c r="BAJ17" s="415"/>
      <c r="BAK17" s="415"/>
      <c r="BAL17" s="415"/>
      <c r="BAM17" s="415"/>
      <c r="BAN17" s="415"/>
      <c r="BAO17" s="415"/>
      <c r="BAP17" s="415"/>
      <c r="BAQ17" s="415"/>
      <c r="BAR17" s="415"/>
      <c r="BAS17" s="415"/>
      <c r="BAT17" s="415"/>
      <c r="BAU17" s="415"/>
      <c r="BAV17" s="415"/>
      <c r="BAW17" s="415"/>
      <c r="BAX17" s="415"/>
      <c r="BAY17" s="415"/>
      <c r="BAZ17" s="415"/>
      <c r="BBA17" s="415"/>
      <c r="BBB17" s="415"/>
      <c r="BBC17" s="415"/>
      <c r="BBD17" s="415"/>
      <c r="BBE17" s="415"/>
      <c r="BBF17" s="415"/>
      <c r="BBG17" s="415"/>
      <c r="BBH17" s="1195"/>
      <c r="BBI17" s="1195"/>
      <c r="BBJ17" s="396"/>
      <c r="BDE17" s="1338"/>
      <c r="BDF17" s="415"/>
      <c r="BDG17" s="415"/>
      <c r="BDH17" s="415"/>
      <c r="BDI17" s="415"/>
      <c r="BDJ17" s="415"/>
      <c r="BDK17" s="415"/>
      <c r="BDL17" s="415"/>
      <c r="BDM17" s="415"/>
      <c r="BDN17" s="415"/>
      <c r="BDO17" s="415"/>
      <c r="BDP17" s="415"/>
      <c r="BDQ17" s="415"/>
      <c r="BDR17" s="415"/>
      <c r="BDS17" s="415"/>
      <c r="BDT17" s="415"/>
      <c r="BDU17" s="415"/>
      <c r="BDV17" s="415"/>
      <c r="BDW17" s="415"/>
      <c r="BDX17" s="415"/>
      <c r="BDY17" s="415"/>
      <c r="BDZ17" s="415"/>
      <c r="BEA17" s="415"/>
      <c r="BEB17" s="415"/>
      <c r="BEC17" s="415"/>
      <c r="BED17" s="415"/>
      <c r="BEE17" s="415"/>
      <c r="BEF17" s="415"/>
      <c r="BEG17" s="415"/>
      <c r="BEH17" s="415"/>
      <c r="BEI17" s="415"/>
      <c r="BEJ17" s="415"/>
      <c r="BEK17" s="415"/>
      <c r="BEL17" s="415"/>
      <c r="BEM17" s="415"/>
      <c r="BEN17" s="415"/>
      <c r="BEO17" s="415"/>
      <c r="BEP17" s="415"/>
      <c r="BEQ17" s="415"/>
      <c r="BER17" s="415"/>
      <c r="BES17" s="415"/>
      <c r="BET17" s="415"/>
      <c r="BEU17" s="415"/>
      <c r="BEV17" s="415"/>
      <c r="BEW17" s="415"/>
      <c r="BEX17" s="415"/>
      <c r="BEY17" s="415"/>
      <c r="BEZ17" s="415"/>
      <c r="BFA17" s="415"/>
      <c r="BFB17" s="415"/>
      <c r="BFC17" s="415"/>
      <c r="BFD17" s="415"/>
      <c r="BFE17" s="415"/>
      <c r="BFF17" s="415"/>
      <c r="BFG17" s="415"/>
      <c r="BFH17" s="415"/>
      <c r="BFI17" s="415"/>
      <c r="BFJ17" s="415"/>
      <c r="BFK17" s="415"/>
      <c r="BFL17" s="415"/>
      <c r="BFM17" s="415"/>
      <c r="BFN17" s="415"/>
      <c r="BFO17" s="622"/>
      <c r="BFP17" s="415"/>
      <c r="BFQ17" s="415"/>
      <c r="BFR17" s="415"/>
      <c r="BFS17" s="415"/>
      <c r="BFT17" s="415"/>
      <c r="BFU17" s="415"/>
      <c r="BFV17" s="415"/>
      <c r="BFW17" s="415"/>
      <c r="BFX17" s="415"/>
      <c r="BFY17" s="415"/>
      <c r="BFZ17" s="415"/>
      <c r="BGA17" s="415"/>
      <c r="BGB17" s="415"/>
      <c r="BGC17" s="415"/>
      <c r="BGD17" s="415"/>
      <c r="BGE17" s="415"/>
      <c r="BGF17" s="415"/>
      <c r="BGG17" s="415"/>
      <c r="BGH17" s="415"/>
      <c r="BGI17" s="415"/>
      <c r="BGJ17" s="415"/>
      <c r="BGK17" s="415"/>
      <c r="BGL17" s="415"/>
      <c r="BGM17" s="415"/>
      <c r="BGN17" s="415"/>
      <c r="BGO17" s="415"/>
      <c r="BGP17" s="415"/>
      <c r="BGQ17" s="415"/>
      <c r="BGR17" s="415"/>
      <c r="BGS17" s="415"/>
      <c r="BGT17" s="415"/>
      <c r="BGU17" s="415"/>
      <c r="BGV17" s="415"/>
      <c r="BGW17" s="415"/>
      <c r="BGX17" s="415"/>
      <c r="BGY17" s="415"/>
      <c r="BGZ17" s="415"/>
      <c r="BHA17" s="415"/>
      <c r="BHB17" s="415"/>
      <c r="BHC17" s="415"/>
      <c r="BHD17" s="415"/>
      <c r="BHE17" s="415"/>
      <c r="BHF17" s="415"/>
      <c r="BHG17" s="415"/>
      <c r="BHH17" s="1319"/>
      <c r="BLM17" s="1338"/>
      <c r="BLN17" s="415"/>
      <c r="BLO17" s="415"/>
      <c r="BLP17" s="415"/>
      <c r="BLQ17" s="415"/>
      <c r="BLR17" s="415"/>
      <c r="BLS17" s="415"/>
      <c r="BLT17" s="415"/>
      <c r="BLU17" s="415"/>
      <c r="BLV17" s="415"/>
      <c r="BLW17" s="415"/>
      <c r="BLX17" s="415"/>
      <c r="BLY17" s="415"/>
      <c r="BLZ17" s="415"/>
      <c r="BMA17" s="415"/>
      <c r="BMB17" s="415"/>
      <c r="BMC17" s="415"/>
      <c r="BMD17" s="415"/>
      <c r="BME17" s="415"/>
      <c r="BMF17" s="415"/>
      <c r="BMG17" s="415"/>
      <c r="BMH17" s="415"/>
      <c r="BMI17" s="415"/>
      <c r="BMJ17" s="415"/>
      <c r="BMK17" s="415"/>
      <c r="BML17" s="415"/>
      <c r="BMM17" s="415"/>
      <c r="BMN17" s="415"/>
      <c r="BMO17" s="415"/>
      <c r="BMP17" s="415"/>
      <c r="BMQ17" s="415"/>
      <c r="BMR17" s="415"/>
      <c r="BMS17" s="415"/>
      <c r="BMT17" s="415"/>
      <c r="BMU17" s="415"/>
      <c r="BMV17" s="415"/>
      <c r="BMW17" s="415"/>
      <c r="BMX17" s="415"/>
      <c r="BMY17" s="415"/>
      <c r="BMZ17" s="415"/>
      <c r="BNA17" s="415"/>
      <c r="BNB17" s="415"/>
      <c r="BNC17" s="415"/>
      <c r="BND17" s="415"/>
      <c r="BNE17" s="415"/>
      <c r="BNF17" s="415"/>
      <c r="BNG17" s="415"/>
      <c r="BNH17" s="415"/>
      <c r="BNI17" s="415"/>
      <c r="BNJ17" s="415"/>
      <c r="BNK17" s="415"/>
      <c r="BNL17" s="415"/>
      <c r="BNM17" s="415"/>
      <c r="BNN17" s="415"/>
      <c r="BNO17" s="415"/>
      <c r="BNP17" s="415"/>
      <c r="BNQ17" s="415"/>
      <c r="BNR17" s="415"/>
      <c r="BNS17" s="415"/>
      <c r="BNT17" s="415"/>
      <c r="BNU17" s="415"/>
      <c r="BNV17" s="415"/>
      <c r="BNW17" s="622"/>
      <c r="BNX17" s="415"/>
      <c r="BNY17" s="415"/>
      <c r="BNZ17" s="415"/>
      <c r="BOA17" s="415"/>
      <c r="BOB17" s="415"/>
      <c r="BOC17" s="415"/>
      <c r="BOD17" s="415"/>
      <c r="BOE17" s="415"/>
      <c r="BOF17" s="415"/>
      <c r="BOG17" s="415"/>
      <c r="BOH17" s="415"/>
      <c r="BOI17" s="415"/>
      <c r="BOJ17" s="415"/>
      <c r="BOK17" s="415"/>
      <c r="BOL17" s="415"/>
      <c r="BOM17" s="415"/>
      <c r="BON17" s="415"/>
      <c r="BOO17" s="415"/>
      <c r="BOP17" s="415"/>
      <c r="BOQ17" s="415"/>
      <c r="BOR17" s="415"/>
      <c r="BOS17" s="415"/>
      <c r="BOT17" s="415"/>
      <c r="BOU17" s="415"/>
      <c r="BOV17" s="415"/>
      <c r="BOW17" s="415"/>
      <c r="BOX17" s="415"/>
      <c r="BOY17" s="415"/>
      <c r="BOZ17" s="415"/>
      <c r="BPA17" s="415"/>
      <c r="BPB17" s="415"/>
      <c r="BPC17" s="415"/>
      <c r="BPD17" s="415"/>
      <c r="BPE17" s="415"/>
      <c r="BPF17" s="415"/>
      <c r="BPG17" s="415"/>
      <c r="BPH17" s="415"/>
      <c r="BPI17" s="415"/>
      <c r="BPJ17" s="415"/>
      <c r="BPK17" s="415"/>
      <c r="BPL17" s="415"/>
      <c r="BPM17" s="415"/>
      <c r="BPN17" s="415"/>
      <c r="BPO17" s="415"/>
      <c r="BPP17" s="1319"/>
      <c r="BTU17" s="1338"/>
      <c r="BTV17" s="415"/>
      <c r="BTW17" s="415"/>
      <c r="BTX17" s="415"/>
      <c r="BTY17" s="415"/>
      <c r="BTZ17" s="415"/>
      <c r="BUA17" s="415"/>
      <c r="BUB17" s="415"/>
      <c r="BUC17" s="415"/>
      <c r="BUD17" s="415"/>
      <c r="BUE17" s="415"/>
      <c r="BUF17" s="415"/>
      <c r="BUG17" s="415"/>
      <c r="BUH17" s="415"/>
      <c r="BUI17" s="415"/>
      <c r="BUJ17" s="415"/>
      <c r="BUK17" s="415"/>
      <c r="BUL17" s="415"/>
      <c r="BUM17" s="415"/>
      <c r="BUN17" s="415"/>
      <c r="BUO17" s="415"/>
      <c r="BUP17" s="415"/>
      <c r="BUQ17" s="415"/>
      <c r="BUR17" s="415"/>
      <c r="BUS17" s="415"/>
      <c r="BUT17" s="415"/>
      <c r="BUU17" s="415"/>
      <c r="BUV17" s="415"/>
      <c r="BUW17" s="415"/>
      <c r="BUX17" s="415"/>
      <c r="BUY17" s="415"/>
      <c r="BUZ17" s="415"/>
      <c r="BVA17" s="415"/>
      <c r="BVB17" s="415"/>
      <c r="BVC17" s="415"/>
      <c r="BVD17" s="415"/>
      <c r="BVE17" s="415"/>
      <c r="BVF17" s="415"/>
      <c r="BVG17" s="415"/>
      <c r="BVH17" s="415"/>
      <c r="BVI17" s="415"/>
      <c r="BVJ17" s="415"/>
      <c r="BVK17" s="415"/>
      <c r="BVL17" s="415"/>
      <c r="BVM17" s="415"/>
      <c r="BVN17" s="415"/>
      <c r="BVO17" s="415"/>
      <c r="BVP17" s="415"/>
      <c r="BVQ17" s="415"/>
      <c r="BVR17" s="415"/>
      <c r="BVS17" s="415"/>
      <c r="BVT17" s="415"/>
      <c r="BVU17" s="415"/>
      <c r="BVV17" s="415"/>
      <c r="BVW17" s="415"/>
      <c r="BVX17" s="415"/>
      <c r="BVY17" s="415"/>
      <c r="BVZ17" s="415"/>
      <c r="BWA17" s="415"/>
      <c r="BWB17" s="415"/>
      <c r="BWC17" s="415"/>
      <c r="BWD17" s="415"/>
      <c r="BWE17" s="622"/>
      <c r="BWF17" s="415"/>
      <c r="BWG17" s="415"/>
      <c r="BWH17" s="415"/>
      <c r="BWI17" s="415"/>
      <c r="BWJ17" s="415"/>
      <c r="BWK17" s="415"/>
      <c r="BWL17" s="415"/>
      <c r="BWM17" s="415"/>
      <c r="BWN17" s="415"/>
      <c r="BWO17" s="415"/>
      <c r="BWP17" s="415"/>
      <c r="BWQ17" s="415"/>
      <c r="BWR17" s="415"/>
      <c r="BWS17" s="415"/>
      <c r="BWT17" s="415"/>
      <c r="BWU17" s="415"/>
      <c r="BWV17" s="415"/>
      <c r="BWW17" s="415"/>
      <c r="BWX17" s="415"/>
      <c r="BWY17" s="415"/>
      <c r="BWZ17" s="415"/>
      <c r="BXA17" s="415"/>
      <c r="BXB17" s="415"/>
      <c r="BXC17" s="415"/>
      <c r="BXD17" s="415"/>
      <c r="BXE17" s="415"/>
      <c r="BXF17" s="415"/>
      <c r="BXG17" s="415"/>
      <c r="BXH17" s="415"/>
      <c r="BXI17" s="415"/>
      <c r="BXJ17" s="415"/>
      <c r="BXK17" s="415"/>
      <c r="BXL17" s="415"/>
      <c r="BXM17" s="415"/>
      <c r="BXN17" s="415"/>
      <c r="BXO17" s="415"/>
      <c r="BXP17" s="415"/>
      <c r="BXQ17" s="415"/>
      <c r="BXR17" s="415"/>
      <c r="BXS17" s="415"/>
      <c r="BXT17" s="415"/>
      <c r="BXU17" s="415"/>
      <c r="BXV17" s="415"/>
      <c r="BXW17" s="415"/>
      <c r="BXX17" s="1319"/>
      <c r="CCC17" s="1338"/>
      <c r="CCD17" s="415"/>
      <c r="CCE17" s="415"/>
      <c r="CCF17" s="415"/>
      <c r="CCG17" s="415"/>
      <c r="CCH17" s="415"/>
      <c r="CCI17" s="415"/>
      <c r="CCJ17" s="415"/>
      <c r="CCK17" s="415"/>
      <c r="CCL17" s="415"/>
      <c r="CCM17" s="415"/>
      <c r="CCN17" s="415"/>
      <c r="CCO17" s="415"/>
      <c r="CCP17" s="415"/>
      <c r="CCQ17" s="415"/>
      <c r="CCR17" s="415"/>
      <c r="CCS17" s="415"/>
      <c r="CCT17" s="415"/>
      <c r="CCU17" s="415"/>
      <c r="CCV17" s="415"/>
      <c r="CCW17" s="415"/>
      <c r="CCX17" s="415"/>
      <c r="CCY17" s="415"/>
      <c r="CCZ17" s="415"/>
      <c r="CDA17" s="415"/>
      <c r="CDB17" s="415"/>
      <c r="CDC17" s="415"/>
      <c r="CDD17" s="415"/>
      <c r="CDE17" s="415"/>
      <c r="CDF17" s="415"/>
      <c r="CDG17" s="415"/>
      <c r="CDH17" s="415"/>
      <c r="CDI17" s="415"/>
      <c r="CDJ17" s="415"/>
      <c r="CDK17" s="415"/>
      <c r="CDL17" s="415"/>
      <c r="CDM17" s="415"/>
      <c r="CDN17" s="415"/>
      <c r="CDO17" s="415"/>
      <c r="CDP17" s="415"/>
      <c r="CDQ17" s="415"/>
      <c r="CDR17" s="415"/>
      <c r="CDS17" s="415"/>
      <c r="CDT17" s="415"/>
      <c r="CDU17" s="415"/>
      <c r="CDV17" s="415"/>
      <c r="CDW17" s="415"/>
      <c r="CDX17" s="415"/>
      <c r="CDY17" s="415"/>
      <c r="CDZ17" s="415"/>
      <c r="CEA17" s="415"/>
      <c r="CEB17" s="415"/>
      <c r="CEC17" s="415"/>
      <c r="CED17" s="415"/>
      <c r="CEE17" s="415"/>
      <c r="CEF17" s="415"/>
      <c r="CEG17" s="415"/>
      <c r="CEH17" s="415"/>
      <c r="CEI17" s="415"/>
      <c r="CEJ17" s="415"/>
      <c r="CEK17" s="415"/>
      <c r="CEL17" s="415"/>
      <c r="CEM17" s="622"/>
      <c r="CEN17" s="415"/>
      <c r="CEO17" s="415"/>
      <c r="CEP17" s="415"/>
      <c r="CEQ17" s="415"/>
      <c r="CER17" s="415"/>
      <c r="CES17" s="415"/>
      <c r="CET17" s="415"/>
      <c r="CEU17" s="415"/>
      <c r="CEV17" s="415"/>
      <c r="CEW17" s="415"/>
      <c r="CEX17" s="415"/>
      <c r="CEY17" s="415"/>
      <c r="CEZ17" s="415"/>
      <c r="CFA17" s="415"/>
      <c r="CFB17" s="415"/>
      <c r="CFC17" s="415"/>
      <c r="CFD17" s="415"/>
      <c r="CFE17" s="415"/>
      <c r="CFF17" s="415"/>
      <c r="CFG17" s="415"/>
      <c r="CFH17" s="415"/>
      <c r="CFI17" s="415"/>
      <c r="CFJ17" s="415"/>
      <c r="CFK17" s="415"/>
      <c r="CFL17" s="415"/>
      <c r="CFM17" s="415"/>
      <c r="CFN17" s="415"/>
      <c r="CFO17" s="415"/>
      <c r="CFP17" s="415"/>
      <c r="CFQ17" s="415"/>
      <c r="CFR17" s="415"/>
      <c r="CFS17" s="415"/>
      <c r="CFT17" s="415"/>
      <c r="CFU17" s="415"/>
      <c r="CFV17" s="415"/>
      <c r="CFW17" s="415"/>
      <c r="CFX17" s="415"/>
      <c r="CFY17" s="415"/>
      <c r="CFZ17" s="415"/>
      <c r="CGA17" s="415"/>
      <c r="CGB17" s="415"/>
      <c r="CGC17" s="415"/>
      <c r="CGD17" s="415"/>
      <c r="CGE17" s="415"/>
      <c r="CGF17" s="1319"/>
      <c r="CKK17" s="1338"/>
      <c r="CKL17" s="415"/>
      <c r="CKM17" s="415"/>
      <c r="CKN17" s="415"/>
      <c r="CKO17" s="415"/>
      <c r="CKP17" s="415"/>
      <c r="CKQ17" s="415"/>
      <c r="CKR17" s="415"/>
      <c r="CKS17" s="415"/>
      <c r="CKT17" s="415"/>
      <c r="CKU17" s="415"/>
      <c r="CKV17" s="415"/>
      <c r="CKW17" s="415"/>
      <c r="CKX17" s="415"/>
      <c r="CKY17" s="415"/>
      <c r="CKZ17" s="415"/>
      <c r="CLA17" s="415"/>
      <c r="CLB17" s="415"/>
      <c r="CLC17" s="415"/>
      <c r="CLD17" s="415"/>
      <c r="CLE17" s="415"/>
      <c r="CLF17" s="415"/>
      <c r="CLG17" s="415"/>
      <c r="CLH17" s="415"/>
      <c r="CLI17" s="415"/>
      <c r="CLJ17" s="415"/>
      <c r="CLK17" s="415"/>
      <c r="CLL17" s="415"/>
      <c r="CLM17" s="415"/>
      <c r="CLN17" s="415"/>
      <c r="CLO17" s="415"/>
      <c r="CLP17" s="415"/>
      <c r="CLQ17" s="415"/>
      <c r="CLR17" s="415"/>
      <c r="CLS17" s="415"/>
      <c r="CLT17" s="415"/>
      <c r="CLU17" s="415"/>
      <c r="CLV17" s="415"/>
      <c r="CLW17" s="415"/>
      <c r="CLX17" s="415"/>
      <c r="CLY17" s="415"/>
      <c r="CLZ17" s="415"/>
      <c r="CMA17" s="415"/>
      <c r="CMB17" s="415"/>
      <c r="CMC17" s="415"/>
      <c r="CMD17" s="415"/>
      <c r="CME17" s="415"/>
      <c r="CMF17" s="415"/>
      <c r="CMG17" s="415"/>
      <c r="CMH17" s="415"/>
      <c r="CMI17" s="415"/>
      <c r="CMJ17" s="415"/>
      <c r="CMK17" s="415"/>
      <c r="CML17" s="415"/>
      <c r="CMM17" s="415"/>
      <c r="CMN17" s="415"/>
      <c r="CMO17" s="415"/>
      <c r="CMP17" s="415"/>
      <c r="CMQ17" s="415"/>
      <c r="CMR17" s="415"/>
      <c r="CMS17" s="415"/>
      <c r="CMT17" s="415"/>
      <c r="CMU17" s="622"/>
      <c r="CMV17" s="415"/>
      <c r="CMW17" s="415"/>
      <c r="CMX17" s="415"/>
      <c r="CMY17" s="415"/>
      <c r="CMZ17" s="415"/>
      <c r="CNA17" s="415"/>
      <c r="CNB17" s="415"/>
      <c r="CNC17" s="415"/>
      <c r="CND17" s="415"/>
      <c r="CNE17" s="415"/>
      <c r="CNF17" s="415"/>
      <c r="CNG17" s="415"/>
      <c r="CNH17" s="415"/>
      <c r="CNI17" s="415"/>
      <c r="CNJ17" s="415"/>
      <c r="CNK17" s="415"/>
      <c r="CNL17" s="415"/>
      <c r="CNM17" s="415"/>
      <c r="CNN17" s="415"/>
      <c r="CNO17" s="415"/>
      <c r="CNP17" s="415"/>
      <c r="CNQ17" s="415"/>
      <c r="CNR17" s="415"/>
      <c r="CNS17" s="415"/>
      <c r="CNT17" s="415"/>
      <c r="CNU17" s="415"/>
      <c r="CNV17" s="415"/>
      <c r="CNW17" s="415"/>
      <c r="CNX17" s="415"/>
      <c r="CNY17" s="415"/>
      <c r="CNZ17" s="415"/>
      <c r="COA17" s="415"/>
      <c r="COB17" s="415"/>
      <c r="COC17" s="415"/>
      <c r="COD17" s="415"/>
      <c r="COE17" s="415"/>
      <c r="COF17" s="415"/>
      <c r="COG17" s="415"/>
      <c r="COH17" s="415"/>
      <c r="COI17" s="415"/>
      <c r="COJ17" s="415"/>
      <c r="COK17" s="415"/>
      <c r="COL17" s="415"/>
      <c r="COM17" s="415"/>
      <c r="CON17" s="1319"/>
      <c r="CQV17" s="393"/>
      <c r="CQW17" s="1195"/>
      <c r="CQX17" s="1195"/>
      <c r="CQY17" s="1195"/>
      <c r="CQZ17" s="1195"/>
      <c r="CRA17" s="1195"/>
      <c r="CRB17" s="1195"/>
      <c r="CRC17" s="1195"/>
      <c r="CRD17" s="1195"/>
      <c r="CRE17" s="1195"/>
      <c r="CRF17" s="1195"/>
      <c r="CRY17" s="427"/>
      <c r="CRZ17" s="427"/>
      <c r="CSA17" s="427"/>
      <c r="CSB17" s="427"/>
      <c r="CSC17" s="427"/>
      <c r="CSD17" s="427"/>
      <c r="CSE17" s="427"/>
      <c r="CSF17" s="427"/>
      <c r="CSG17" s="427"/>
      <c r="CSH17" s="427"/>
      <c r="CSI17" s="427"/>
      <c r="CSJ17" s="427"/>
      <c r="CSK17" s="427"/>
      <c r="CSL17" s="427"/>
      <c r="CSM17" s="427"/>
      <c r="CSN17" s="427"/>
      <c r="CSO17" s="427"/>
      <c r="CSP17" s="427"/>
      <c r="CSQ17" s="427"/>
      <c r="CSR17" s="427"/>
      <c r="CSS17" s="427"/>
      <c r="CST17" s="427"/>
      <c r="CSU17" s="427"/>
      <c r="CSV17" s="427"/>
      <c r="CSW17" s="427"/>
      <c r="CSX17" s="427"/>
      <c r="CSY17" s="427"/>
      <c r="CSZ17" s="427"/>
      <c r="CTA17" s="427"/>
      <c r="CTB17" s="1320"/>
      <c r="DKA17" s="395"/>
      <c r="DKD17" s="396"/>
      <c r="DKG17" s="1452"/>
      <c r="DKH17" s="1438"/>
      <c r="DKI17" s="1438"/>
      <c r="DKJ17" s="1438"/>
      <c r="DKK17" s="1438"/>
      <c r="DKL17" s="1438"/>
      <c r="DKM17" s="1438"/>
      <c r="DKN17" s="1439"/>
      <c r="DNH17" s="1465"/>
      <c r="DNI17" s="1466"/>
      <c r="DNJ17" s="413"/>
      <c r="DNK17" s="1195"/>
      <c r="DNL17" s="1195"/>
      <c r="DNM17" s="1195"/>
      <c r="DNN17" s="1195"/>
    </row>
    <row r="18" spans="2:3906" s="1263" customFormat="1" ht="15" customHeight="1" thickBot="1">
      <c r="BW18" s="1346"/>
      <c r="BX18" s="1312"/>
      <c r="BY18" s="1312"/>
      <c r="BZ18" s="1312"/>
      <c r="CA18" s="1312"/>
      <c r="CB18" s="1312"/>
      <c r="CC18" s="1312"/>
      <c r="CD18" s="1312"/>
      <c r="CE18" s="1312"/>
      <c r="CF18" s="1312"/>
      <c r="CG18" s="1312"/>
      <c r="CH18" s="1312"/>
      <c r="CI18" s="1312"/>
      <c r="CJ18" s="1347"/>
      <c r="CN18" s="1348"/>
      <c r="CO18" s="1349"/>
      <c r="CS18" s="1195"/>
      <c r="CT18" s="1195"/>
      <c r="CU18" s="1195"/>
      <c r="CV18" s="1195"/>
      <c r="CW18" s="1195"/>
      <c r="CX18" s="1195"/>
      <c r="CY18" s="1195"/>
      <c r="CZ18" s="1195"/>
      <c r="DA18" s="1195"/>
      <c r="DB18" s="1195"/>
      <c r="DC18" s="1195"/>
      <c r="DD18" s="1195"/>
      <c r="DE18" s="1195"/>
      <c r="DF18" s="1195"/>
      <c r="DG18" s="1195"/>
      <c r="DH18" s="271"/>
      <c r="EJ18" s="1336"/>
      <c r="EK18" s="1337"/>
      <c r="EL18" s="1337"/>
      <c r="EM18" s="1337"/>
      <c r="EN18" s="1337"/>
      <c r="EO18" s="1337"/>
      <c r="EP18" s="1337"/>
      <c r="EQ18" s="1337"/>
      <c r="ER18" s="1337"/>
      <c r="ES18" s="1337"/>
      <c r="ET18" s="1337"/>
      <c r="EU18" s="403"/>
      <c r="EV18" s="403"/>
      <c r="EW18" s="403"/>
      <c r="EX18" s="403"/>
      <c r="EY18" s="403"/>
      <c r="EZ18" s="403"/>
      <c r="FA18" s="403"/>
      <c r="FB18" s="403"/>
      <c r="FC18" s="403"/>
      <c r="FD18" s="403"/>
      <c r="FE18" s="403"/>
      <c r="FF18" s="403"/>
      <c r="FG18" s="403"/>
      <c r="FH18" s="403"/>
      <c r="FI18" s="403"/>
      <c r="FJ18" s="403"/>
      <c r="FK18" s="403"/>
      <c r="FL18" s="403"/>
      <c r="FM18" s="403"/>
      <c r="FN18" s="403"/>
      <c r="FO18" s="403"/>
      <c r="FP18" s="403"/>
      <c r="FT18" s="1497" t="s">
        <v>1231</v>
      </c>
      <c r="FU18" s="1466"/>
      <c r="FV18" s="1350"/>
      <c r="FX18" s="1195"/>
      <c r="FY18" s="1195"/>
      <c r="FZ18" s="396"/>
      <c r="KK18" s="393"/>
      <c r="KL18" s="1195"/>
      <c r="KM18" s="1195"/>
      <c r="KN18" s="1195"/>
      <c r="KO18" s="1195"/>
      <c r="KP18" s="1195"/>
      <c r="KQ18" s="1195"/>
      <c r="KR18" s="1195"/>
      <c r="KS18" s="1195"/>
      <c r="KT18" s="1195"/>
      <c r="KU18" s="1195"/>
      <c r="KV18" s="1195"/>
      <c r="OF18" s="419"/>
      <c r="QW18" s="393"/>
      <c r="QX18" s="1195"/>
      <c r="QY18" s="1195"/>
      <c r="QZ18" s="1195"/>
      <c r="RG18" s="417"/>
      <c r="RH18" s="417"/>
      <c r="RI18" s="417"/>
      <c r="RJ18" s="417"/>
      <c r="RK18" s="417"/>
      <c r="RL18" s="417"/>
      <c r="RM18" s="417"/>
      <c r="RN18" s="417"/>
      <c r="RO18" s="417"/>
      <c r="RP18" s="417"/>
      <c r="RQ18" s="417"/>
      <c r="RR18" s="417"/>
      <c r="RS18" s="417"/>
      <c r="RT18" s="417"/>
      <c r="RU18" s="417"/>
      <c r="RV18" s="417"/>
      <c r="RW18" s="417"/>
      <c r="RX18" s="417"/>
      <c r="RY18" s="417"/>
      <c r="RZ18" s="417"/>
      <c r="SA18" s="417"/>
      <c r="SB18" s="417"/>
      <c r="SC18" s="417"/>
      <c r="SD18" s="417"/>
      <c r="SE18" s="417"/>
      <c r="SF18" s="417"/>
      <c r="SG18" s="417"/>
      <c r="SH18" s="417"/>
      <c r="SI18" s="417"/>
      <c r="SJ18" s="417"/>
      <c r="SK18" s="417"/>
      <c r="SL18" s="417"/>
      <c r="SM18" s="417"/>
      <c r="SN18" s="417"/>
      <c r="SO18" s="417"/>
      <c r="SP18" s="417"/>
      <c r="SQ18" s="417"/>
      <c r="SR18" s="417"/>
      <c r="SS18" s="417"/>
      <c r="ST18" s="417"/>
      <c r="SU18" s="417"/>
      <c r="SV18" s="417"/>
      <c r="SW18" s="417"/>
      <c r="SX18" s="417"/>
      <c r="SY18" s="417"/>
      <c r="SZ18" s="417"/>
      <c r="TA18" s="417"/>
      <c r="TB18" s="417"/>
      <c r="TC18" s="417"/>
      <c r="TD18" s="417"/>
      <c r="TE18" s="417"/>
      <c r="TF18" s="419"/>
      <c r="VA18" s="393"/>
      <c r="VB18" s="1195"/>
      <c r="VC18" s="1195"/>
      <c r="VD18" s="1195"/>
      <c r="VE18" s="1195"/>
      <c r="VF18" s="1195"/>
      <c r="VG18" s="1195"/>
      <c r="VH18" s="1195"/>
      <c r="VI18" s="1195"/>
      <c r="VJ18" s="1195"/>
      <c r="VK18" s="1195"/>
      <c r="VL18" s="1195"/>
      <c r="VM18" s="1195"/>
      <c r="VN18" s="1195"/>
      <c r="VO18" s="1195"/>
      <c r="VP18" s="1195"/>
      <c r="VQ18" s="1195"/>
      <c r="VR18" s="1195"/>
      <c r="VS18" s="1195"/>
      <c r="VT18" s="1195"/>
      <c r="VU18" s="1195"/>
      <c r="VV18" s="1195"/>
      <c r="VW18" s="1195"/>
      <c r="VX18" s="1195"/>
      <c r="VY18" s="1195"/>
      <c r="VZ18" s="1195"/>
      <c r="WA18" s="1195"/>
      <c r="WB18" s="1195"/>
      <c r="WC18" s="1195"/>
      <c r="WD18" s="1195"/>
      <c r="WE18" s="1195"/>
      <c r="WF18" s="1195"/>
      <c r="WG18" s="1195"/>
      <c r="WH18" s="1195"/>
      <c r="WI18" s="1195"/>
      <c r="WJ18" s="1195"/>
      <c r="WK18" s="1195"/>
      <c r="WL18" s="1195"/>
      <c r="WM18" s="1195"/>
      <c r="WN18" s="1195"/>
      <c r="WO18" s="1195"/>
      <c r="WP18" s="1195"/>
      <c r="WQ18" s="1195"/>
      <c r="WR18" s="1195"/>
      <c r="WS18" s="1195"/>
      <c r="WT18" s="1195"/>
      <c r="WU18" s="1195"/>
      <c r="WV18" s="1195"/>
      <c r="WW18" s="1195"/>
      <c r="WX18" s="1195"/>
      <c r="WY18" s="1195"/>
      <c r="WZ18" s="1195"/>
      <c r="XA18" s="1195"/>
      <c r="XB18" s="1195"/>
      <c r="XC18" s="1195"/>
      <c r="XD18" s="1195"/>
      <c r="XE18" s="1195"/>
      <c r="XF18" s="1195"/>
      <c r="XG18" s="1195"/>
      <c r="XK18" s="420"/>
      <c r="XL18" s="417"/>
      <c r="XM18" s="417"/>
      <c r="XN18" s="417"/>
      <c r="XO18" s="417"/>
      <c r="XP18" s="417"/>
      <c r="XQ18" s="417"/>
      <c r="YT18" s="1195"/>
      <c r="YU18" s="1195"/>
      <c r="YV18" s="1195"/>
      <c r="YW18" s="1195"/>
      <c r="YX18" s="1195"/>
      <c r="YY18" s="1195"/>
      <c r="YZ18" s="1195"/>
      <c r="ZA18" s="1195"/>
      <c r="ZB18" s="1195"/>
      <c r="ZC18" s="1195"/>
      <c r="ZD18" s="395"/>
      <c r="ADY18" s="393"/>
      <c r="ADZ18" s="1195"/>
      <c r="AEA18" s="1195"/>
      <c r="AEB18" s="1195"/>
      <c r="AEC18" s="1195"/>
      <c r="AED18" s="1195"/>
      <c r="AEE18" s="1195"/>
      <c r="AEF18" s="1195"/>
      <c r="AEG18" s="1195"/>
      <c r="AEH18" s="1195"/>
      <c r="AEI18" s="1195"/>
      <c r="AEJ18" s="1195"/>
      <c r="AEK18" s="1195"/>
      <c r="AEL18" s="1195"/>
      <c r="AEM18" s="1195"/>
      <c r="AEN18" s="1195"/>
      <c r="AEO18" s="1195"/>
      <c r="AEP18" s="1195"/>
      <c r="AEQ18" s="1195"/>
      <c r="AER18" s="1195"/>
      <c r="AES18" s="1195"/>
      <c r="AET18" s="1195"/>
      <c r="AEU18" s="1195"/>
      <c r="AEV18" s="1195"/>
      <c r="AEW18" s="1195"/>
      <c r="AEX18" s="1195"/>
      <c r="AEY18" s="1195"/>
      <c r="AEZ18" s="1195"/>
      <c r="AFA18" s="1195"/>
      <c r="AFB18" s="1195"/>
      <c r="AFC18" s="1195"/>
      <c r="AFD18" s="1195"/>
      <c r="AFE18" s="1195"/>
      <c r="AFF18" s="1195"/>
      <c r="AFG18" s="1195"/>
      <c r="AFH18" s="1195"/>
      <c r="AFI18" s="1195"/>
      <c r="AFJ18" s="1195"/>
      <c r="AFK18" s="1195"/>
      <c r="AFL18" s="1195"/>
      <c r="AFM18" s="1195"/>
      <c r="AFN18" s="1195"/>
      <c r="AFO18" s="1195"/>
      <c r="AFP18" s="1195"/>
      <c r="AFQ18" s="1195"/>
      <c r="AFR18" s="1195"/>
      <c r="AFS18" s="1195"/>
      <c r="AFT18" s="1195"/>
      <c r="AFU18" s="1195"/>
      <c r="AFV18" s="1195"/>
      <c r="AFW18" s="1195"/>
      <c r="AFX18" s="1195"/>
      <c r="AFY18" s="1195"/>
      <c r="AFZ18" s="1195"/>
      <c r="AGA18" s="1195"/>
      <c r="AGB18" s="1195"/>
      <c r="AGC18" s="1195"/>
      <c r="AGD18" s="1195"/>
      <c r="AGE18" s="1195"/>
      <c r="AGF18" s="1195"/>
      <c r="AGG18" s="1195"/>
      <c r="AGH18" s="1195"/>
      <c r="AGI18" s="420"/>
      <c r="AGJ18" s="417"/>
      <c r="AGK18" s="417"/>
      <c r="AGL18" s="417"/>
      <c r="AGM18" s="417"/>
      <c r="AGN18" s="417"/>
      <c r="AGO18" s="417"/>
      <c r="AGP18" s="417"/>
      <c r="AGQ18" s="417"/>
      <c r="AGR18" s="417"/>
      <c r="AGS18" s="417"/>
      <c r="AGT18" s="417"/>
      <c r="AGU18" s="417"/>
      <c r="AGV18" s="417"/>
      <c r="AGW18" s="417"/>
      <c r="AGX18" s="417"/>
      <c r="AGY18" s="417"/>
      <c r="AGZ18" s="1195"/>
      <c r="AHA18" s="1195"/>
      <c r="AHB18" s="1195"/>
      <c r="AHC18" s="1195"/>
      <c r="AHD18" s="1195"/>
      <c r="AHE18" s="1195"/>
      <c r="AHF18" s="1195"/>
      <c r="AHG18" s="1195"/>
      <c r="AHH18" s="1195"/>
      <c r="AHI18" s="1195"/>
      <c r="AHJ18" s="1195"/>
      <c r="AHK18" s="1195"/>
      <c r="AHL18" s="1195"/>
      <c r="AHM18" s="1195"/>
      <c r="AHN18" s="1195"/>
      <c r="AHO18" s="1195"/>
      <c r="AHP18" s="1195"/>
      <c r="AHQ18" s="1195"/>
      <c r="AHR18" s="1195"/>
      <c r="AHS18" s="1195"/>
      <c r="AHT18" s="1195"/>
      <c r="AHU18" s="1195"/>
      <c r="AHV18" s="1195"/>
      <c r="AHW18" s="1195"/>
      <c r="AHX18" s="1195"/>
      <c r="AHY18" s="1195"/>
      <c r="AHZ18" s="1195"/>
      <c r="AIA18" s="1195"/>
      <c r="AIB18" s="395"/>
      <c r="AMG18" s="393"/>
      <c r="AMH18" s="1195"/>
      <c r="AMI18" s="1195"/>
      <c r="AMJ18" s="1195"/>
      <c r="AMK18" s="1195"/>
      <c r="AML18" s="1195"/>
      <c r="AMM18" s="1195"/>
      <c r="AMN18" s="1195"/>
      <c r="AMO18" s="1195"/>
      <c r="AMP18" s="1195"/>
      <c r="AMQ18" s="1195"/>
      <c r="AMR18" s="1195"/>
      <c r="AMS18" s="1195"/>
      <c r="AMT18" s="1195"/>
      <c r="AMU18" s="1195"/>
      <c r="AMV18" s="1195"/>
      <c r="AMW18" s="1195"/>
      <c r="AMX18" s="1195"/>
      <c r="AMY18" s="1195"/>
      <c r="AMZ18" s="1195"/>
      <c r="ANA18" s="1195"/>
      <c r="ANB18" s="1195"/>
      <c r="ANC18" s="1195"/>
      <c r="AND18" s="1195"/>
      <c r="ANE18" s="1195"/>
      <c r="ANF18" s="1195"/>
      <c r="ANG18" s="1195"/>
      <c r="ANH18" s="1195"/>
      <c r="ANI18" s="1195"/>
      <c r="ANJ18" s="1195"/>
      <c r="ANK18" s="1195"/>
      <c r="ANL18" s="1195"/>
      <c r="ANM18" s="1195"/>
      <c r="ANN18" s="1195"/>
      <c r="ANO18" s="1195"/>
      <c r="ANP18" s="1195"/>
      <c r="ANQ18" s="1195"/>
      <c r="ANR18" s="1195"/>
      <c r="ANS18" s="1195"/>
      <c r="ANT18" s="1195"/>
      <c r="ANU18" s="1195"/>
      <c r="ANV18" s="1195"/>
      <c r="ANW18" s="1195"/>
      <c r="ANX18" s="1195"/>
      <c r="ANY18" s="1195"/>
      <c r="ANZ18" s="1195"/>
      <c r="AOA18" s="1195"/>
      <c r="AOB18" s="1195"/>
      <c r="AOC18" s="1195"/>
      <c r="AOD18" s="1195"/>
      <c r="AOE18" s="1195"/>
      <c r="AOF18" s="1195"/>
      <c r="AOG18" s="1195"/>
      <c r="AOH18" s="1195"/>
      <c r="AOI18" s="1195"/>
      <c r="AOJ18" s="1195"/>
      <c r="AOK18" s="1195"/>
      <c r="AOL18" s="1195"/>
      <c r="AOM18" s="1195"/>
      <c r="AON18" s="1195"/>
      <c r="AOO18" s="1195"/>
      <c r="AOP18" s="1195"/>
      <c r="AOQ18" s="420"/>
      <c r="AOR18" s="417"/>
      <c r="AOS18" s="417"/>
      <c r="AOT18" s="417"/>
      <c r="AOU18" s="417"/>
      <c r="AOV18" s="417"/>
      <c r="AOW18" s="417"/>
      <c r="AOX18" s="417"/>
      <c r="AOY18" s="417"/>
      <c r="AOZ18" s="417"/>
      <c r="APA18" s="417"/>
      <c r="APB18" s="417"/>
      <c r="APC18" s="417"/>
      <c r="APD18" s="1195"/>
      <c r="APE18" s="1195"/>
      <c r="APF18" s="1195"/>
      <c r="APG18" s="1195"/>
      <c r="APH18" s="1195"/>
      <c r="API18" s="1195"/>
      <c r="APJ18" s="1195"/>
      <c r="APK18" s="1195"/>
      <c r="APL18" s="1195"/>
      <c r="APM18" s="1195"/>
      <c r="APN18" s="1195"/>
      <c r="APO18" s="1195"/>
      <c r="APP18" s="1195"/>
      <c r="APQ18" s="1195"/>
      <c r="APR18" s="1195"/>
      <c r="APS18" s="1195"/>
      <c r="APT18" s="1195"/>
      <c r="APU18" s="1195"/>
      <c r="APV18" s="1195"/>
      <c r="APW18" s="1195"/>
      <c r="APX18" s="1195"/>
      <c r="APY18" s="1195"/>
      <c r="APZ18" s="1195"/>
      <c r="AQA18" s="1195"/>
      <c r="AQB18" s="1195"/>
      <c r="AQC18" s="1195"/>
      <c r="AQD18" s="1195"/>
      <c r="AQE18" s="1195"/>
      <c r="AQF18" s="1195"/>
      <c r="AQG18" s="1195"/>
      <c r="AQH18" s="1195"/>
      <c r="AQI18" s="1195"/>
      <c r="AQJ18" s="395"/>
      <c r="ASD18" s="271"/>
      <c r="ASE18" s="413"/>
      <c r="ASF18" s="1195"/>
      <c r="ASG18" s="1195"/>
      <c r="ASH18" s="1195"/>
      <c r="ASI18" s="1195"/>
      <c r="ASJ18" s="1195"/>
      <c r="ASK18" s="1195"/>
      <c r="ASL18" s="1195"/>
      <c r="ASM18" s="1195"/>
      <c r="ASN18" s="1195"/>
      <c r="ASO18" s="1195"/>
      <c r="ASP18" s="1195"/>
      <c r="ASQ18" s="1195"/>
      <c r="ASR18" s="257"/>
      <c r="ASS18" s="1195"/>
      <c r="AST18" s="1195"/>
      <c r="ASU18" s="1195"/>
      <c r="ASV18" s="1195"/>
      <c r="AVX18" s="267"/>
      <c r="AVY18" s="266"/>
      <c r="AVZ18" s="267"/>
      <c r="AWA18" s="266"/>
      <c r="AWP18" s="393"/>
      <c r="AWQ18" s="1195"/>
      <c r="AWR18" s="1195"/>
      <c r="AWS18" s="1195"/>
      <c r="AWT18" s="1195"/>
      <c r="AWU18" s="1195"/>
      <c r="AWV18" s="1195"/>
      <c r="AWW18" s="1195"/>
      <c r="AWX18" s="1195"/>
      <c r="AWY18" s="1195"/>
      <c r="AWZ18" s="1195"/>
      <c r="AXA18" s="1195"/>
      <c r="AXB18" s="1195"/>
      <c r="AXC18" s="1195"/>
      <c r="AXD18" s="1195"/>
      <c r="AXE18" s="1195"/>
      <c r="AXF18" s="1195"/>
      <c r="AXG18" s="1195"/>
      <c r="AXH18" s="1195"/>
      <c r="AXI18" s="1195"/>
      <c r="AXJ18" s="1195"/>
      <c r="AXK18" s="1195"/>
      <c r="AXL18" s="1195"/>
      <c r="AXM18" s="1195"/>
      <c r="AXN18" s="1195"/>
      <c r="AXO18" s="1195"/>
      <c r="AXP18" s="1195"/>
      <c r="AXQ18" s="1195"/>
      <c r="AXR18" s="1195"/>
      <c r="AXS18" s="1195"/>
      <c r="AXT18" s="1195"/>
      <c r="AXU18" s="1195"/>
      <c r="AXV18" s="1195"/>
      <c r="AXW18" s="1195"/>
      <c r="AXX18" s="1195"/>
      <c r="AXY18" s="1195"/>
      <c r="AXZ18" s="1195"/>
      <c r="AYA18" s="1195"/>
      <c r="AYB18" s="1195"/>
      <c r="AYC18" s="1195"/>
      <c r="AYD18" s="1195"/>
      <c r="AYE18" s="1195"/>
      <c r="AYF18" s="1195"/>
      <c r="AYG18" s="1195"/>
      <c r="AYH18" s="1195"/>
      <c r="AYI18" s="1195"/>
      <c r="AYJ18" s="1195"/>
      <c r="AYK18" s="1195"/>
      <c r="AYL18" s="1195"/>
      <c r="AYM18" s="1195"/>
      <c r="AYN18" s="1195"/>
      <c r="AYO18" s="1195"/>
      <c r="AYP18" s="1195"/>
      <c r="AYQ18" s="1195"/>
      <c r="AYR18" s="1195"/>
      <c r="AYS18" s="1195"/>
      <c r="AYT18" s="1195"/>
      <c r="AYU18" s="1195"/>
      <c r="AYV18" s="1195"/>
      <c r="AYW18" s="1195"/>
      <c r="AYX18" s="1195"/>
      <c r="AYY18" s="1195"/>
      <c r="AYZ18" s="1195"/>
      <c r="AZA18" s="1195"/>
      <c r="AZB18" s="1195"/>
      <c r="AZC18" s="1195"/>
      <c r="AZD18" s="1195"/>
      <c r="AZE18" s="1195"/>
      <c r="AZF18" s="1195"/>
      <c r="AZG18" s="1195"/>
      <c r="AZH18" s="1195"/>
      <c r="AZI18" s="1195"/>
      <c r="AZJ18" s="1195"/>
      <c r="AZK18" s="1195"/>
      <c r="AZL18" s="1195"/>
      <c r="AZM18" s="1195"/>
      <c r="AZN18" s="1195"/>
      <c r="AZO18" s="1195"/>
      <c r="AZP18" s="1195"/>
      <c r="AZQ18" s="1195"/>
      <c r="AZR18" s="1195"/>
      <c r="AZS18" s="1195"/>
      <c r="AZT18" s="1195"/>
      <c r="AZU18" s="1195"/>
      <c r="AZV18" s="1195"/>
      <c r="AZW18" s="1195"/>
      <c r="AZX18" s="1195"/>
      <c r="AZY18" s="1195"/>
      <c r="AZZ18" s="1195"/>
      <c r="BAA18" s="1195"/>
      <c r="BAB18" s="1195"/>
      <c r="BAC18" s="1195"/>
      <c r="BAD18" s="1195"/>
      <c r="BAE18" s="1195"/>
      <c r="BAF18" s="1195"/>
      <c r="BAG18" s="1195"/>
      <c r="BAH18" s="1195"/>
      <c r="BAI18" s="1195"/>
      <c r="BAJ18" s="1195"/>
      <c r="BAK18" s="1195"/>
      <c r="BAL18" s="1195"/>
      <c r="BAM18" s="1195"/>
      <c r="BAN18" s="1195"/>
      <c r="BAO18" s="1195"/>
      <c r="BAP18" s="1195"/>
      <c r="BAQ18" s="1195"/>
      <c r="BAR18" s="1195"/>
      <c r="BAS18" s="1195"/>
      <c r="BAT18" s="1195"/>
      <c r="BAU18" s="417"/>
      <c r="BAV18" s="417"/>
      <c r="BAW18" s="417"/>
      <c r="BAX18" s="417"/>
      <c r="BAY18" s="417"/>
      <c r="BAZ18" s="417"/>
      <c r="BBA18" s="417"/>
      <c r="BBB18" s="417"/>
      <c r="BBC18" s="417"/>
      <c r="BBD18" s="417"/>
      <c r="BBE18" s="417"/>
      <c r="BBF18" s="417"/>
      <c r="BBG18" s="417"/>
      <c r="BBH18" s="417"/>
      <c r="BBI18" s="417"/>
      <c r="BBJ18" s="419"/>
      <c r="BDE18" s="393"/>
      <c r="BDF18" s="1195"/>
      <c r="BDG18" s="1195"/>
      <c r="BDH18" s="1195"/>
      <c r="BDI18" s="1195"/>
      <c r="BDJ18" s="1195"/>
      <c r="BDK18" s="1195"/>
      <c r="BDL18" s="1195"/>
      <c r="BDM18" s="1195"/>
      <c r="BDN18" s="1195"/>
      <c r="BDO18" s="1195"/>
      <c r="BDP18" s="1195"/>
      <c r="BDQ18" s="1195"/>
      <c r="BDR18" s="1195"/>
      <c r="BDS18" s="1195"/>
      <c r="BDT18" s="1195"/>
      <c r="BDU18" s="1195"/>
      <c r="BDV18" s="1195"/>
      <c r="BDW18" s="1195"/>
      <c r="BDX18" s="1195"/>
      <c r="BDY18" s="1195"/>
      <c r="BDZ18" s="1195"/>
      <c r="BEA18" s="1195"/>
      <c r="BEB18" s="1195"/>
      <c r="BEC18" s="1195"/>
      <c r="BED18" s="1195"/>
      <c r="BEE18" s="1195"/>
      <c r="BEF18" s="1195"/>
      <c r="BEG18" s="1195"/>
      <c r="BEH18" s="1195"/>
      <c r="BEI18" s="1195"/>
      <c r="BEJ18" s="1195"/>
      <c r="BEK18" s="1195"/>
      <c r="BEL18" s="1195"/>
      <c r="BEM18" s="1195"/>
      <c r="BEN18" s="1195"/>
      <c r="BEO18" s="1195"/>
      <c r="BEP18" s="1195"/>
      <c r="BEQ18" s="1195"/>
      <c r="BER18" s="1195"/>
      <c r="BES18" s="1195"/>
      <c r="BET18" s="1195"/>
      <c r="BEU18" s="1195"/>
      <c r="BEV18" s="1195"/>
      <c r="BEW18" s="1195"/>
      <c r="BEX18" s="1195"/>
      <c r="BEY18" s="1195"/>
      <c r="BEZ18" s="1195"/>
      <c r="BFA18" s="1195"/>
      <c r="BFB18" s="1195"/>
      <c r="BFC18" s="1195"/>
      <c r="BFD18" s="1195"/>
      <c r="BFE18" s="1195"/>
      <c r="BFF18" s="1195"/>
      <c r="BFG18" s="1195"/>
      <c r="BFH18" s="1195"/>
      <c r="BFI18" s="1195"/>
      <c r="BFJ18" s="1195"/>
      <c r="BFK18" s="1195"/>
      <c r="BFL18" s="1195"/>
      <c r="BFM18" s="1195"/>
      <c r="BFN18" s="1195"/>
      <c r="BFO18" s="420"/>
      <c r="BFP18" s="417"/>
      <c r="BFQ18" s="417"/>
      <c r="BFR18" s="417"/>
      <c r="BFS18" s="417"/>
      <c r="BFT18" s="417"/>
      <c r="BFU18" s="417"/>
      <c r="BFV18" s="417"/>
      <c r="BFW18" s="417"/>
      <c r="BFX18" s="417"/>
      <c r="BFY18" s="1195"/>
      <c r="BFZ18" s="1195"/>
      <c r="BGA18" s="1195"/>
      <c r="BGB18" s="1195"/>
      <c r="BGC18" s="1195"/>
      <c r="BGD18" s="1195"/>
      <c r="BGE18" s="1195"/>
      <c r="BGF18" s="1195"/>
      <c r="BGG18" s="1195"/>
      <c r="BGH18" s="1195"/>
      <c r="BGI18" s="1195"/>
      <c r="BGJ18" s="1195"/>
      <c r="BGK18" s="1195"/>
      <c r="BGL18" s="1195"/>
      <c r="BGM18" s="1195"/>
      <c r="BGN18" s="1195"/>
      <c r="BGO18" s="1195"/>
      <c r="BGP18" s="1195"/>
      <c r="BGQ18" s="1195"/>
      <c r="BGR18" s="1195"/>
      <c r="BGS18" s="1195"/>
      <c r="BGT18" s="1195"/>
      <c r="BGU18" s="1195"/>
      <c r="BGV18" s="1195"/>
      <c r="BGW18" s="1195"/>
      <c r="BGX18" s="1195"/>
      <c r="BGY18" s="1195"/>
      <c r="BGZ18" s="1195"/>
      <c r="BHA18" s="1195"/>
      <c r="BHB18" s="1195"/>
      <c r="BHC18" s="1195"/>
      <c r="BHD18" s="1195"/>
      <c r="BHE18" s="1195"/>
      <c r="BHF18" s="1195"/>
      <c r="BHG18" s="1195"/>
      <c r="BHH18" s="395"/>
      <c r="BLM18" s="393"/>
      <c r="BLN18" s="1195"/>
      <c r="BLO18" s="1195"/>
      <c r="BLP18" s="1195"/>
      <c r="BLQ18" s="1195"/>
      <c r="BLR18" s="1195"/>
      <c r="BLS18" s="1195"/>
      <c r="BLT18" s="1195"/>
      <c r="BLU18" s="1195"/>
      <c r="BLV18" s="1195"/>
      <c r="BLW18" s="1195"/>
      <c r="BLX18" s="1195"/>
      <c r="BLY18" s="1195"/>
      <c r="BLZ18" s="1195"/>
      <c r="BMA18" s="1195"/>
      <c r="BMB18" s="1195"/>
      <c r="BMC18" s="1195"/>
      <c r="BMD18" s="1195"/>
      <c r="BME18" s="1195"/>
      <c r="BMF18" s="1195"/>
      <c r="BMG18" s="1195"/>
      <c r="BMH18" s="1195"/>
      <c r="BMI18" s="1195"/>
      <c r="BMJ18" s="1195"/>
      <c r="BMK18" s="1195"/>
      <c r="BML18" s="1195"/>
      <c r="BMM18" s="1195"/>
      <c r="BMN18" s="1195"/>
      <c r="BMO18" s="1195"/>
      <c r="BMP18" s="1195"/>
      <c r="BMQ18" s="1195"/>
      <c r="BMR18" s="1195"/>
      <c r="BMS18" s="1195"/>
      <c r="BMT18" s="1195"/>
      <c r="BMU18" s="1195"/>
      <c r="BMV18" s="1195"/>
      <c r="BMW18" s="1195"/>
      <c r="BMX18" s="1195"/>
      <c r="BMY18" s="1195"/>
      <c r="BMZ18" s="1195"/>
      <c r="BNA18" s="1195"/>
      <c r="BNB18" s="1195"/>
      <c r="BNC18" s="1195"/>
      <c r="BND18" s="1195"/>
      <c r="BNE18" s="1195"/>
      <c r="BNF18" s="1195"/>
      <c r="BNG18" s="1195"/>
      <c r="BNH18" s="1195"/>
      <c r="BNI18" s="1195"/>
      <c r="BNJ18" s="1195"/>
      <c r="BNK18" s="1195"/>
      <c r="BNL18" s="1195"/>
      <c r="BNM18" s="1195"/>
      <c r="BNN18" s="1195"/>
      <c r="BNO18" s="1195"/>
      <c r="BNP18" s="1195"/>
      <c r="BNQ18" s="1195"/>
      <c r="BNR18" s="1195"/>
      <c r="BNS18" s="1195"/>
      <c r="BNT18" s="1195"/>
      <c r="BNU18" s="1195"/>
      <c r="BNV18" s="1195"/>
      <c r="BNW18" s="420"/>
      <c r="BNX18" s="417"/>
      <c r="BNY18" s="417"/>
      <c r="BNZ18" s="417"/>
      <c r="BOA18" s="417"/>
      <c r="BOB18" s="417"/>
      <c r="BOC18" s="417"/>
      <c r="BOD18" s="417"/>
      <c r="BOE18" s="417"/>
      <c r="BOF18" s="417"/>
      <c r="BOG18" s="417"/>
      <c r="BOH18" s="417"/>
      <c r="BOI18" s="417"/>
      <c r="BOJ18" s="417"/>
      <c r="BOK18" s="417"/>
      <c r="BOL18" s="1195"/>
      <c r="BOM18" s="1195"/>
      <c r="BON18" s="1195"/>
      <c r="BOO18" s="1195"/>
      <c r="BOP18" s="1195"/>
      <c r="BOQ18" s="1195"/>
      <c r="BOR18" s="1195"/>
      <c r="BOS18" s="1195"/>
      <c r="BOT18" s="1195"/>
      <c r="BOU18" s="1195"/>
      <c r="BOV18" s="1195"/>
      <c r="BOW18" s="1195"/>
      <c r="BOX18" s="1195"/>
      <c r="BOY18" s="1195"/>
      <c r="BOZ18" s="1195"/>
      <c r="BPA18" s="1195"/>
      <c r="BPB18" s="1195"/>
      <c r="BPC18" s="1195"/>
      <c r="BPD18" s="1195"/>
      <c r="BPE18" s="1195"/>
      <c r="BPF18" s="1195"/>
      <c r="BPG18" s="1195"/>
      <c r="BPH18" s="1195"/>
      <c r="BPI18" s="1195"/>
      <c r="BPJ18" s="1195"/>
      <c r="BPK18" s="1195"/>
      <c r="BPL18" s="1195"/>
      <c r="BPM18" s="1195"/>
      <c r="BPN18" s="1195"/>
      <c r="BPO18" s="1195"/>
      <c r="BPP18" s="395"/>
      <c r="BTU18" s="393"/>
      <c r="BTV18" s="1195"/>
      <c r="BTW18" s="1195"/>
      <c r="BTX18" s="1195"/>
      <c r="BTY18" s="1195"/>
      <c r="BTZ18" s="1195"/>
      <c r="BUA18" s="1195"/>
      <c r="BUB18" s="1195"/>
      <c r="BUC18" s="1195"/>
      <c r="BUD18" s="1195"/>
      <c r="BUE18" s="1195"/>
      <c r="BUF18" s="1195"/>
      <c r="BUG18" s="1195"/>
      <c r="BUH18" s="1195"/>
      <c r="BUI18" s="1195"/>
      <c r="BUJ18" s="1195"/>
      <c r="BUK18" s="1195"/>
      <c r="BUL18" s="1195"/>
      <c r="BUM18" s="1195"/>
      <c r="BUN18" s="1195"/>
      <c r="BUO18" s="1195"/>
      <c r="BUP18" s="1195"/>
      <c r="BUQ18" s="1195"/>
      <c r="BUR18" s="1195"/>
      <c r="BUS18" s="1195"/>
      <c r="BUT18" s="1195"/>
      <c r="BUU18" s="1195"/>
      <c r="BUV18" s="1195"/>
      <c r="BUW18" s="1195"/>
      <c r="BUX18" s="1195"/>
      <c r="BUY18" s="1195"/>
      <c r="BUZ18" s="1195"/>
      <c r="BVA18" s="1195"/>
      <c r="BVB18" s="1195"/>
      <c r="BVC18" s="1195"/>
      <c r="BVD18" s="1195"/>
      <c r="BVE18" s="1195"/>
      <c r="BVF18" s="1195"/>
      <c r="BVG18" s="1195"/>
      <c r="BVH18" s="1195"/>
      <c r="BVI18" s="1195"/>
      <c r="BVJ18" s="1195"/>
      <c r="BVK18" s="1195"/>
      <c r="BVL18" s="1195"/>
      <c r="BVM18" s="1195"/>
      <c r="BVN18" s="1195"/>
      <c r="BVO18" s="1195"/>
      <c r="BVP18" s="1195"/>
      <c r="BVQ18" s="1195"/>
      <c r="BVR18" s="1195"/>
      <c r="BVS18" s="1195"/>
      <c r="BVT18" s="1195"/>
      <c r="BVU18" s="1195"/>
      <c r="BVV18" s="1195"/>
      <c r="BVW18" s="1195"/>
      <c r="BVX18" s="1195"/>
      <c r="BVY18" s="1195"/>
      <c r="BVZ18" s="1195"/>
      <c r="BWA18" s="1195"/>
      <c r="BWB18" s="1195"/>
      <c r="BWC18" s="1195"/>
      <c r="BWD18" s="1195"/>
      <c r="BWE18" s="420"/>
      <c r="BWF18" s="417"/>
      <c r="BWG18" s="417"/>
      <c r="BWH18" s="417"/>
      <c r="BWI18" s="417"/>
      <c r="BWJ18" s="417"/>
      <c r="BWK18" s="417"/>
      <c r="BWL18" s="417"/>
      <c r="BWM18" s="1195"/>
      <c r="BWN18" s="1195"/>
      <c r="BWO18" s="1195"/>
      <c r="BWP18" s="1195"/>
      <c r="BWQ18" s="1195"/>
      <c r="BWR18" s="1195"/>
      <c r="BWS18" s="1195"/>
      <c r="BWT18" s="1195"/>
      <c r="BWU18" s="1195"/>
      <c r="BWV18" s="1195"/>
      <c r="BWW18" s="1195"/>
      <c r="BWX18" s="1195"/>
      <c r="BWY18" s="1195"/>
      <c r="BWZ18" s="1195"/>
      <c r="BXA18" s="1195"/>
      <c r="BXB18" s="1195"/>
      <c r="BXC18" s="1195"/>
      <c r="BXD18" s="1195"/>
      <c r="BXE18" s="1195"/>
      <c r="BXF18" s="1195"/>
      <c r="BXG18" s="1195"/>
      <c r="BXH18" s="1195"/>
      <c r="BXI18" s="1195"/>
      <c r="BXJ18" s="1195"/>
      <c r="BXK18" s="1195"/>
      <c r="BXL18" s="1195"/>
      <c r="BXM18" s="1195"/>
      <c r="BXN18" s="1195"/>
      <c r="BXO18" s="1195"/>
      <c r="BXP18" s="1195"/>
      <c r="BXQ18" s="1195"/>
      <c r="BXR18" s="1195"/>
      <c r="BXS18" s="1195"/>
      <c r="BXT18" s="1195"/>
      <c r="BXU18" s="1195"/>
      <c r="BXV18" s="1195"/>
      <c r="BXW18" s="1195"/>
      <c r="BXX18" s="395"/>
      <c r="CCC18" s="393"/>
      <c r="CCD18" s="1195"/>
      <c r="CCE18" s="1195"/>
      <c r="CCF18" s="1195"/>
      <c r="CCG18" s="1195"/>
      <c r="CCH18" s="1195"/>
      <c r="CCI18" s="1195"/>
      <c r="CCJ18" s="1195"/>
      <c r="CCK18" s="1195"/>
      <c r="CCL18" s="1195"/>
      <c r="CCM18" s="1195"/>
      <c r="CCN18" s="1195"/>
      <c r="CCO18" s="1195"/>
      <c r="CCP18" s="1195"/>
      <c r="CCQ18" s="1195"/>
      <c r="CCR18" s="1195"/>
      <c r="CCS18" s="1195"/>
      <c r="CCT18" s="1195"/>
      <c r="CCU18" s="1195"/>
      <c r="CCV18" s="1195"/>
      <c r="CCW18" s="1195"/>
      <c r="CCX18" s="1195"/>
      <c r="CCY18" s="1195"/>
      <c r="CCZ18" s="1195"/>
      <c r="CDA18" s="1195"/>
      <c r="CDB18" s="1195"/>
      <c r="CDC18" s="1195"/>
      <c r="CDD18" s="1195"/>
      <c r="CDE18" s="1195"/>
      <c r="CDF18" s="1195"/>
      <c r="CDG18" s="1195"/>
      <c r="CDH18" s="1195"/>
      <c r="CDI18" s="1195"/>
      <c r="CDJ18" s="1195"/>
      <c r="CDK18" s="1195"/>
      <c r="CDL18" s="1195"/>
      <c r="CDM18" s="1195"/>
      <c r="CDN18" s="1195"/>
      <c r="CDO18" s="1195"/>
      <c r="CDP18" s="1195"/>
      <c r="CDQ18" s="1195"/>
      <c r="CDR18" s="1195"/>
      <c r="CDS18" s="1195"/>
      <c r="CDT18" s="1195"/>
      <c r="CDU18" s="1195"/>
      <c r="CDV18" s="1195"/>
      <c r="CDW18" s="1195"/>
      <c r="CDX18" s="1195"/>
      <c r="CDY18" s="1195"/>
      <c r="CDZ18" s="1195"/>
      <c r="CEA18" s="1195"/>
      <c r="CEB18" s="1195"/>
      <c r="CEC18" s="1195"/>
      <c r="CED18" s="1195"/>
      <c r="CEE18" s="1195"/>
      <c r="CEF18" s="1195"/>
      <c r="CEG18" s="1195"/>
      <c r="CEH18" s="1195"/>
      <c r="CEI18" s="1195"/>
      <c r="CEJ18" s="1195"/>
      <c r="CEK18" s="1195"/>
      <c r="CEL18" s="1195"/>
      <c r="CEM18" s="420"/>
      <c r="CEN18" s="417"/>
      <c r="CEO18" s="417"/>
      <c r="CEP18" s="417"/>
      <c r="CEQ18" s="417"/>
      <c r="CER18" s="417"/>
      <c r="CES18" s="417"/>
      <c r="CET18" s="417"/>
      <c r="CEU18" s="1195"/>
      <c r="CEV18" s="1195"/>
      <c r="CEW18" s="1195"/>
      <c r="CEX18" s="1195"/>
      <c r="CEY18" s="1195"/>
      <c r="CEZ18" s="1195"/>
      <c r="CFA18" s="1195"/>
      <c r="CFB18" s="1195"/>
      <c r="CFC18" s="1195"/>
      <c r="CFD18" s="1195"/>
      <c r="CFE18" s="1195"/>
      <c r="CFF18" s="1195"/>
      <c r="CFG18" s="1195"/>
      <c r="CFH18" s="1195"/>
      <c r="CFI18" s="1195"/>
      <c r="CFJ18" s="1195"/>
      <c r="CFK18" s="1195"/>
      <c r="CFL18" s="1195"/>
      <c r="CFM18" s="1195"/>
      <c r="CFN18" s="1195"/>
      <c r="CFO18" s="1195"/>
      <c r="CFP18" s="1195"/>
      <c r="CFQ18" s="1195"/>
      <c r="CFR18" s="1195"/>
      <c r="CFS18" s="1195"/>
      <c r="CFT18" s="1195"/>
      <c r="CFU18" s="1195"/>
      <c r="CFV18" s="1195"/>
      <c r="CFW18" s="1195"/>
      <c r="CFX18" s="1195"/>
      <c r="CFY18" s="1195"/>
      <c r="CFZ18" s="1195"/>
      <c r="CGA18" s="1195"/>
      <c r="CGB18" s="1195"/>
      <c r="CGC18" s="1195"/>
      <c r="CGD18" s="1195"/>
      <c r="CGE18" s="1195"/>
      <c r="CGF18" s="395"/>
      <c r="CKK18" s="393"/>
      <c r="CKL18" s="1195"/>
      <c r="CKM18" s="1195"/>
      <c r="CKN18" s="1195"/>
      <c r="CKO18" s="1195"/>
      <c r="CKP18" s="1195"/>
      <c r="CKQ18" s="1195"/>
      <c r="CKR18" s="1195"/>
      <c r="CKS18" s="1195"/>
      <c r="CKT18" s="1195"/>
      <c r="CKU18" s="1195"/>
      <c r="CKV18" s="1195"/>
      <c r="CKW18" s="1195"/>
      <c r="CKX18" s="1195"/>
      <c r="CKY18" s="1195"/>
      <c r="CKZ18" s="1195"/>
      <c r="CLA18" s="1195"/>
      <c r="CLB18" s="1195"/>
      <c r="CLC18" s="1195"/>
      <c r="CLD18" s="1195"/>
      <c r="CLE18" s="1195"/>
      <c r="CLF18" s="1195"/>
      <c r="CLG18" s="1195"/>
      <c r="CLH18" s="1195"/>
      <c r="CLI18" s="1195"/>
      <c r="CLJ18" s="1195"/>
      <c r="CLK18" s="1195"/>
      <c r="CLL18" s="1195"/>
      <c r="CLM18" s="1195"/>
      <c r="CLN18" s="1195"/>
      <c r="CLO18" s="1195"/>
      <c r="CLP18" s="1195"/>
      <c r="CLQ18" s="1195"/>
      <c r="CLR18" s="1195"/>
      <c r="CLS18" s="1195"/>
      <c r="CLT18" s="1195"/>
      <c r="CLU18" s="1195"/>
      <c r="CLV18" s="1195"/>
      <c r="CLW18" s="1195"/>
      <c r="CLX18" s="1195"/>
      <c r="CLY18" s="1195"/>
      <c r="CLZ18" s="1195"/>
      <c r="CMA18" s="1195"/>
      <c r="CMB18" s="1195"/>
      <c r="CMC18" s="1195"/>
      <c r="CMD18" s="1195"/>
      <c r="CME18" s="1195"/>
      <c r="CMF18" s="1195"/>
      <c r="CMG18" s="1195"/>
      <c r="CMH18" s="1195"/>
      <c r="CMI18" s="1195"/>
      <c r="CMJ18" s="1195"/>
      <c r="CMK18" s="1195"/>
      <c r="CML18" s="1195"/>
      <c r="CMM18" s="1195"/>
      <c r="CMN18" s="1195"/>
      <c r="CMO18" s="1195"/>
      <c r="CMP18" s="1195"/>
      <c r="CMQ18" s="1195"/>
      <c r="CMR18" s="1195"/>
      <c r="CMS18" s="1195"/>
      <c r="CMT18" s="1195"/>
      <c r="CMU18" s="420"/>
      <c r="CMV18" s="417"/>
      <c r="CMW18" s="417"/>
      <c r="CMX18" s="417"/>
      <c r="CMY18" s="417"/>
      <c r="CMZ18" s="417"/>
      <c r="CNA18" s="417"/>
      <c r="CNB18" s="417"/>
      <c r="CNC18" s="417"/>
      <c r="CND18" s="417"/>
      <c r="CNE18" s="417"/>
      <c r="CNF18" s="1195"/>
      <c r="CNG18" s="1195"/>
      <c r="CNH18" s="1195"/>
      <c r="CNI18" s="1195"/>
      <c r="CNJ18" s="1195"/>
      <c r="CNK18" s="1195"/>
      <c r="CNL18" s="1195"/>
      <c r="CNM18" s="1195"/>
      <c r="CNN18" s="1195"/>
      <c r="CNO18" s="1195"/>
      <c r="CNP18" s="1195"/>
      <c r="CNQ18" s="1195"/>
      <c r="CNR18" s="1195"/>
      <c r="CNS18" s="1195"/>
      <c r="CNT18" s="1195"/>
      <c r="CNU18" s="1195"/>
      <c r="CNV18" s="1195"/>
      <c r="CNW18" s="1195"/>
      <c r="CNX18" s="1195"/>
      <c r="CNY18" s="1195"/>
      <c r="CNZ18" s="1195"/>
      <c r="COA18" s="1195"/>
      <c r="COB18" s="1195"/>
      <c r="COC18" s="1195"/>
      <c r="COD18" s="1195"/>
      <c r="COE18" s="1195"/>
      <c r="COF18" s="1195"/>
      <c r="COG18" s="1195"/>
      <c r="COH18" s="1195"/>
      <c r="COI18" s="1195"/>
      <c r="COJ18" s="1195"/>
      <c r="COK18" s="1195"/>
      <c r="COL18" s="1195"/>
      <c r="COM18" s="1195"/>
      <c r="CON18" s="395"/>
      <c r="CQV18" s="406"/>
      <c r="CQW18" s="403"/>
      <c r="CQX18" s="403"/>
      <c r="CQY18" s="403"/>
      <c r="CQZ18" s="403"/>
      <c r="CRA18" s="403"/>
      <c r="CRB18" s="403"/>
      <c r="CRC18" s="403"/>
      <c r="CRD18" s="403"/>
      <c r="CRE18" s="403"/>
      <c r="CRF18" s="403"/>
      <c r="CRY18" s="1195"/>
      <c r="CRZ18" s="1195"/>
      <c r="CSA18" s="1195"/>
      <c r="CSB18" s="1195"/>
      <c r="CSC18" s="1195"/>
      <c r="CSD18" s="1195"/>
      <c r="CSE18" s="1195"/>
      <c r="CSF18" s="1195"/>
      <c r="CSG18" s="1195"/>
      <c r="CSH18" s="1195"/>
      <c r="CSI18" s="1195"/>
      <c r="CSJ18" s="1195"/>
      <c r="CSK18" s="1195"/>
      <c r="CSL18" s="1195"/>
      <c r="CSM18" s="1195"/>
      <c r="CSN18" s="1195"/>
      <c r="CSO18" s="1195"/>
      <c r="CSP18" s="1195"/>
      <c r="CSQ18" s="1195"/>
      <c r="CSR18" s="1195"/>
      <c r="CSS18" s="1195"/>
      <c r="CST18" s="1195"/>
      <c r="CSU18" s="1195"/>
      <c r="CSV18" s="1195"/>
      <c r="CSW18" s="1195"/>
      <c r="CSX18" s="1195"/>
      <c r="CSY18" s="1195"/>
      <c r="CSZ18" s="1195"/>
      <c r="CTA18" s="1195"/>
      <c r="CTB18" s="396"/>
      <c r="DJT18" s="1195"/>
      <c r="DKA18" s="395"/>
      <c r="DKD18" s="396"/>
      <c r="DKG18" s="1452" t="s">
        <v>947</v>
      </c>
      <c r="DKH18" s="1438"/>
      <c r="DKI18" s="1438"/>
      <c r="DKJ18" s="1438"/>
      <c r="DKK18" s="1438"/>
      <c r="DKL18" s="1438"/>
      <c r="DKM18" s="1438"/>
      <c r="DKN18" s="1439"/>
      <c r="DNH18" s="1465"/>
      <c r="DNI18" s="1466"/>
      <c r="DNJ18" s="1350"/>
      <c r="DNK18" s="1195"/>
      <c r="DNL18" s="1195"/>
      <c r="DNM18" s="1195"/>
      <c r="DNN18" s="1195"/>
    </row>
    <row r="19" spans="2:3906" s="1263" customFormat="1" ht="15" customHeight="1" thickBot="1">
      <c r="BW19" s="1477" t="s">
        <v>1221</v>
      </c>
      <c r="BX19" s="1478"/>
      <c r="BY19" s="1478"/>
      <c r="BZ19" s="1478"/>
      <c r="CA19" s="1478"/>
      <c r="CB19" s="1478"/>
      <c r="CC19" s="1478"/>
      <c r="CD19" s="1478"/>
      <c r="CE19" s="1478"/>
      <c r="CF19" s="1478"/>
      <c r="CG19" s="1478"/>
      <c r="CH19" s="1478"/>
      <c r="CI19" s="1478"/>
      <c r="CJ19" s="1479"/>
      <c r="CK19" s="1483" t="str">
        <f>Inventory!$FG$5</f>
        <v>PRLGS-001</v>
      </c>
      <c r="CL19" s="1484"/>
      <c r="CM19" s="1484"/>
      <c r="CN19" s="1484"/>
      <c r="CO19" s="1484"/>
      <c r="CP19" s="1484"/>
      <c r="CQ19" s="1484"/>
      <c r="CR19" s="1485"/>
      <c r="CS19" s="1453" t="s">
        <v>1234</v>
      </c>
      <c r="CT19" s="1454"/>
      <c r="CU19" s="1454"/>
      <c r="CV19" s="1454"/>
      <c r="CW19" s="1454"/>
      <c r="CX19" s="1454"/>
      <c r="CY19" s="1454"/>
      <c r="CZ19" s="1454"/>
      <c r="DA19" s="1454"/>
      <c r="DB19" s="1454"/>
      <c r="DC19" s="1454"/>
      <c r="DD19" s="1454"/>
      <c r="DE19" s="1454"/>
      <c r="DF19" s="1454"/>
      <c r="DG19" s="1454"/>
      <c r="DH19" s="1498"/>
      <c r="FO19" s="415"/>
      <c r="FP19" s="1319"/>
      <c r="FT19" s="1497"/>
      <c r="FU19" s="1466"/>
      <c r="FV19" s="1350"/>
      <c r="FX19" s="1195"/>
      <c r="FY19" s="1195"/>
      <c r="FZ19" s="396"/>
      <c r="KK19" s="393"/>
      <c r="KL19" s="1195"/>
      <c r="KM19" s="1195"/>
      <c r="KN19" s="1195"/>
      <c r="KO19" s="1195"/>
      <c r="KP19" s="1195"/>
      <c r="KQ19" s="1195"/>
      <c r="KR19" s="1195"/>
      <c r="KS19" s="1195"/>
      <c r="KT19" s="1195"/>
      <c r="KU19" s="1321"/>
      <c r="KV19" s="427"/>
      <c r="KW19" s="427"/>
      <c r="KX19" s="427"/>
      <c r="KY19" s="427"/>
      <c r="KZ19" s="427"/>
      <c r="LA19" s="427"/>
      <c r="LB19" s="427"/>
      <c r="LC19" s="427"/>
      <c r="LD19" s="427"/>
      <c r="LE19" s="427"/>
      <c r="LF19" s="427"/>
      <c r="LG19" s="427"/>
      <c r="LH19" s="427"/>
      <c r="LI19" s="427"/>
      <c r="LJ19" s="427"/>
      <c r="LK19" s="427"/>
      <c r="LL19" s="427"/>
      <c r="LM19" s="427"/>
      <c r="LN19" s="427"/>
      <c r="LO19" s="427"/>
      <c r="LP19" s="427"/>
      <c r="LQ19" s="427"/>
      <c r="LR19" s="427"/>
      <c r="LS19" s="427"/>
      <c r="LT19" s="427"/>
      <c r="LU19" s="427"/>
      <c r="LV19" s="427"/>
      <c r="LW19" s="427"/>
      <c r="LX19" s="427"/>
      <c r="LY19" s="427"/>
      <c r="LZ19" s="427"/>
      <c r="MA19" s="427"/>
      <c r="MB19" s="427"/>
      <c r="MC19" s="427"/>
      <c r="MD19" s="427"/>
      <c r="ME19" s="427"/>
      <c r="MF19" s="427"/>
      <c r="MG19" s="427"/>
      <c r="MH19" s="427"/>
      <c r="MI19" s="427"/>
      <c r="MJ19" s="427"/>
      <c r="MK19" s="427"/>
      <c r="ML19" s="427"/>
      <c r="MM19" s="427"/>
      <c r="MN19" s="427"/>
      <c r="MO19" s="427"/>
      <c r="MP19" s="427"/>
      <c r="MQ19" s="427"/>
      <c r="MR19" s="427"/>
      <c r="MS19" s="427"/>
      <c r="MT19" s="427"/>
      <c r="MU19" s="427"/>
      <c r="MV19" s="427"/>
      <c r="MW19" s="427"/>
      <c r="MX19" s="427"/>
      <c r="MY19" s="427"/>
      <c r="MZ19" s="427"/>
      <c r="NA19" s="427"/>
      <c r="NB19" s="427"/>
      <c r="NC19" s="427"/>
      <c r="ND19" s="427"/>
      <c r="NE19" s="427"/>
      <c r="NF19" s="427"/>
      <c r="NG19" s="427"/>
      <c r="NH19" s="427"/>
      <c r="NI19" s="427"/>
      <c r="NJ19" s="427"/>
      <c r="NK19" s="427"/>
      <c r="NL19" s="427"/>
      <c r="NM19" s="427"/>
      <c r="NN19" s="427"/>
      <c r="NO19" s="427"/>
      <c r="NP19" s="427"/>
      <c r="NQ19" s="427"/>
      <c r="NR19" s="427"/>
      <c r="NS19" s="427"/>
      <c r="NT19" s="427"/>
      <c r="NU19" s="427"/>
      <c r="NV19" s="427"/>
      <c r="NW19" s="427"/>
      <c r="NX19" s="427"/>
      <c r="NY19" s="427"/>
      <c r="NZ19" s="427"/>
      <c r="OA19" s="427"/>
      <c r="OB19" s="427"/>
      <c r="OC19" s="427"/>
      <c r="OD19" s="427"/>
      <c r="OE19" s="427"/>
      <c r="OF19" s="427"/>
      <c r="QW19" s="393"/>
      <c r="QX19" s="1195"/>
      <c r="QY19" s="1195"/>
      <c r="QZ19" s="1195"/>
      <c r="RG19" s="1321"/>
      <c r="RH19" s="427"/>
      <c r="RI19" s="427"/>
      <c r="RJ19" s="427"/>
      <c r="RK19" s="427"/>
      <c r="RL19" s="427"/>
      <c r="RM19" s="427"/>
      <c r="RN19" s="427"/>
      <c r="VA19" s="393"/>
      <c r="VB19" s="1195"/>
      <c r="VC19" s="1195"/>
      <c r="VD19" s="1195"/>
      <c r="VE19" s="1195"/>
      <c r="VF19" s="1195"/>
      <c r="VG19" s="1195"/>
      <c r="VH19" s="1195"/>
      <c r="VI19" s="1195"/>
      <c r="VJ19" s="1195"/>
      <c r="VK19" s="1321"/>
      <c r="VL19" s="427"/>
      <c r="VM19" s="427"/>
      <c r="VN19" s="427"/>
      <c r="VO19" s="427"/>
      <c r="VP19" s="427"/>
      <c r="VQ19" s="427"/>
      <c r="VR19" s="427"/>
      <c r="VS19" s="427"/>
      <c r="VT19" s="427"/>
      <c r="VU19" s="427"/>
      <c r="VV19" s="427"/>
      <c r="VW19" s="427"/>
      <c r="VX19" s="427"/>
      <c r="VY19" s="427"/>
      <c r="VZ19" s="427"/>
      <c r="WA19" s="427"/>
      <c r="WB19" s="427"/>
      <c r="WC19" s="427"/>
      <c r="WD19" s="427"/>
      <c r="WE19" s="427"/>
      <c r="WF19" s="427"/>
      <c r="WG19" s="427"/>
      <c r="WH19" s="427"/>
      <c r="WI19" s="427"/>
      <c r="WJ19" s="427"/>
      <c r="WK19" s="427"/>
      <c r="WL19" s="427"/>
      <c r="WM19" s="427"/>
      <c r="WN19" s="427"/>
      <c r="WO19" s="427"/>
      <c r="WP19" s="427"/>
      <c r="WQ19" s="427"/>
      <c r="WR19" s="427"/>
      <c r="WS19" s="427"/>
      <c r="WT19" s="427"/>
      <c r="WU19" s="427"/>
      <c r="WV19" s="427"/>
      <c r="WW19" s="427"/>
      <c r="WX19" s="427"/>
      <c r="WY19" s="427"/>
      <c r="WZ19" s="427"/>
      <c r="XA19" s="427"/>
      <c r="XB19" s="427"/>
      <c r="XC19" s="427"/>
      <c r="XD19" s="427"/>
      <c r="XE19" s="427"/>
      <c r="XF19" s="427"/>
      <c r="XG19" s="427"/>
      <c r="XH19" s="427"/>
      <c r="XI19" s="427"/>
      <c r="XJ19" s="427"/>
      <c r="XK19" s="427"/>
      <c r="XL19" s="427"/>
      <c r="XM19" s="427"/>
      <c r="XN19" s="427"/>
      <c r="XO19" s="427"/>
      <c r="XP19" s="427"/>
      <c r="XQ19" s="427"/>
      <c r="XR19" s="427"/>
      <c r="XS19" s="427"/>
      <c r="XT19" s="427"/>
      <c r="XU19" s="427"/>
      <c r="XV19" s="427"/>
      <c r="XW19" s="427"/>
      <c r="XX19" s="427"/>
      <c r="XY19" s="427"/>
      <c r="XZ19" s="427"/>
      <c r="YA19" s="427"/>
      <c r="YB19" s="427"/>
      <c r="YC19" s="427"/>
      <c r="YD19" s="427"/>
      <c r="YE19" s="427"/>
      <c r="YF19" s="427"/>
      <c r="YG19" s="427"/>
      <c r="YH19" s="427"/>
      <c r="YI19" s="427"/>
      <c r="YJ19" s="427"/>
      <c r="YK19" s="427"/>
      <c r="YL19" s="427"/>
      <c r="YM19" s="427"/>
      <c r="YN19" s="427"/>
      <c r="YO19" s="427"/>
      <c r="YP19" s="427"/>
      <c r="YQ19" s="427"/>
      <c r="YR19" s="427"/>
      <c r="YS19" s="427"/>
      <c r="YT19" s="427"/>
      <c r="YU19" s="427"/>
      <c r="YV19" s="427"/>
      <c r="YW19" s="427"/>
      <c r="YX19" s="427"/>
      <c r="YY19" s="427"/>
      <c r="YZ19" s="427"/>
      <c r="ZA19" s="427"/>
      <c r="ZB19" s="427"/>
      <c r="ZC19" s="427"/>
      <c r="ZD19" s="1322"/>
      <c r="ZE19" s="427"/>
      <c r="ZF19" s="427"/>
      <c r="ZG19" s="427"/>
      <c r="ZH19" s="427"/>
      <c r="ZI19" s="427"/>
      <c r="ZJ19" s="427"/>
      <c r="ZK19" s="427"/>
      <c r="ZL19" s="427"/>
      <c r="ZM19" s="427"/>
      <c r="ZN19" s="1320"/>
      <c r="ADY19" s="393"/>
      <c r="ADZ19" s="1195"/>
      <c r="AEA19" s="1195"/>
      <c r="AEB19" s="1195"/>
      <c r="AEC19" s="1195"/>
      <c r="AED19" s="1195"/>
      <c r="AEE19" s="1195"/>
      <c r="AEF19" s="1195"/>
      <c r="AEG19" s="1195"/>
      <c r="AEH19" s="1195"/>
      <c r="AEI19" s="1321"/>
      <c r="AEJ19" s="427"/>
      <c r="AEK19" s="427"/>
      <c r="AEL19" s="427"/>
      <c r="AEM19" s="427"/>
      <c r="AEN19" s="427"/>
      <c r="AEO19" s="427"/>
      <c r="AEP19" s="427"/>
      <c r="AEQ19" s="427"/>
      <c r="AER19" s="427"/>
      <c r="AES19" s="427"/>
      <c r="AET19" s="427"/>
      <c r="AEU19" s="427"/>
      <c r="AEV19" s="427"/>
      <c r="AEW19" s="427"/>
      <c r="AEX19" s="427"/>
      <c r="AEY19" s="427"/>
      <c r="AEZ19" s="427"/>
      <c r="AFA19" s="427"/>
      <c r="AFB19" s="427"/>
      <c r="AFC19" s="427"/>
      <c r="AFD19" s="427"/>
      <c r="AFE19" s="427"/>
      <c r="AFF19" s="427"/>
      <c r="AFG19" s="427"/>
      <c r="AFH19" s="427"/>
      <c r="AFI19" s="427"/>
      <c r="AFJ19" s="427"/>
      <c r="AFK19" s="427"/>
      <c r="AFL19" s="427"/>
      <c r="AFM19" s="427"/>
      <c r="AFN19" s="427"/>
      <c r="AFO19" s="427"/>
      <c r="AFP19" s="427"/>
      <c r="AFQ19" s="427"/>
      <c r="AFR19" s="427"/>
      <c r="AFS19" s="427"/>
      <c r="AFT19" s="427"/>
      <c r="AFU19" s="427"/>
      <c r="AFV19" s="427"/>
      <c r="AFW19" s="427"/>
      <c r="AFX19" s="427"/>
      <c r="AFY19" s="427"/>
      <c r="AFZ19" s="427"/>
      <c r="AGA19" s="427"/>
      <c r="AGB19" s="427"/>
      <c r="AGC19" s="427"/>
      <c r="AGD19" s="427"/>
      <c r="AGE19" s="427"/>
      <c r="AGF19" s="427"/>
      <c r="AGG19" s="427"/>
      <c r="AGH19" s="427"/>
      <c r="AGI19" s="427"/>
      <c r="AGJ19" s="427"/>
      <c r="AGK19" s="427"/>
      <c r="AGL19" s="427"/>
      <c r="AGM19" s="427"/>
      <c r="AGN19" s="427"/>
      <c r="AGO19" s="427"/>
      <c r="AGP19" s="427"/>
      <c r="AGQ19" s="427"/>
      <c r="AGR19" s="427"/>
      <c r="AGS19" s="427"/>
      <c r="AGT19" s="427"/>
      <c r="AGU19" s="427"/>
      <c r="AGV19" s="427"/>
      <c r="AGW19" s="427"/>
      <c r="AGX19" s="427"/>
      <c r="AGY19" s="427"/>
      <c r="AGZ19" s="427"/>
      <c r="AHA19" s="427"/>
      <c r="AHB19" s="427"/>
      <c r="AHC19" s="427"/>
      <c r="AHD19" s="427"/>
      <c r="AHE19" s="427"/>
      <c r="AHF19" s="427"/>
      <c r="AHG19" s="427"/>
      <c r="AHH19" s="427"/>
      <c r="AHI19" s="427"/>
      <c r="AHJ19" s="427"/>
      <c r="AHK19" s="427"/>
      <c r="AHL19" s="427"/>
      <c r="AHM19" s="427"/>
      <c r="AHN19" s="427"/>
      <c r="AHO19" s="427"/>
      <c r="AHP19" s="427"/>
      <c r="AHQ19" s="427"/>
      <c r="AHR19" s="427"/>
      <c r="AHS19" s="427"/>
      <c r="AHT19" s="427"/>
      <c r="AHU19" s="427"/>
      <c r="AHV19" s="427"/>
      <c r="AHW19" s="427"/>
      <c r="AHX19" s="427"/>
      <c r="AHY19" s="427"/>
      <c r="AHZ19" s="427"/>
      <c r="AIA19" s="427"/>
      <c r="AIB19" s="1322"/>
      <c r="AIC19" s="427"/>
      <c r="AID19" s="427"/>
      <c r="AIE19" s="427"/>
      <c r="AIF19" s="427"/>
      <c r="AIG19" s="427"/>
      <c r="AIH19" s="427"/>
      <c r="AII19" s="427"/>
      <c r="AIJ19" s="427"/>
      <c r="AIK19" s="427"/>
      <c r="AIL19" s="1320"/>
      <c r="AMG19" s="393"/>
      <c r="AMH19" s="1195"/>
      <c r="AMI19" s="1195"/>
      <c r="AMJ19" s="1195"/>
      <c r="AMK19" s="1195"/>
      <c r="AML19" s="1195"/>
      <c r="AMM19" s="1195"/>
      <c r="AMN19" s="1195"/>
      <c r="AMO19" s="1195"/>
      <c r="AMP19" s="1195"/>
      <c r="AMQ19" s="1321"/>
      <c r="AMR19" s="427"/>
      <c r="AMS19" s="427"/>
      <c r="AMT19" s="427"/>
      <c r="AMU19" s="427"/>
      <c r="AMV19" s="427"/>
      <c r="AMW19" s="427"/>
      <c r="AMX19" s="427"/>
      <c r="AMY19" s="427"/>
      <c r="AMZ19" s="427"/>
      <c r="ANA19" s="427"/>
      <c r="ANB19" s="427"/>
      <c r="ANC19" s="427"/>
      <c r="AND19" s="427"/>
      <c r="ANE19" s="427"/>
      <c r="ANF19" s="427"/>
      <c r="ANG19" s="427"/>
      <c r="ANH19" s="427"/>
      <c r="ANI19" s="427"/>
      <c r="ANJ19" s="427"/>
      <c r="ANK19" s="427"/>
      <c r="ANL19" s="427"/>
      <c r="ANM19" s="427"/>
      <c r="ANN19" s="427"/>
      <c r="ANO19" s="427"/>
      <c r="ANP19" s="427"/>
      <c r="ANQ19" s="427"/>
      <c r="ANR19" s="427"/>
      <c r="ANS19" s="427"/>
      <c r="ANT19" s="427"/>
      <c r="ANU19" s="427"/>
      <c r="ANV19" s="427"/>
      <c r="ANW19" s="427"/>
      <c r="ANX19" s="427"/>
      <c r="ANY19" s="427"/>
      <c r="ANZ19" s="427"/>
      <c r="AOA19" s="427"/>
      <c r="AOB19" s="427"/>
      <c r="AOC19" s="427"/>
      <c r="AOD19" s="427"/>
      <c r="AOE19" s="427"/>
      <c r="AOF19" s="427"/>
      <c r="AOG19" s="427"/>
      <c r="AOH19" s="427"/>
      <c r="AOI19" s="427"/>
      <c r="AOJ19" s="427"/>
      <c r="AOK19" s="427"/>
      <c r="AOL19" s="427"/>
      <c r="AOM19" s="427"/>
      <c r="AON19" s="427"/>
      <c r="AOO19" s="427"/>
      <c r="AOP19" s="427"/>
      <c r="AOQ19" s="427"/>
      <c r="AOR19" s="427"/>
      <c r="AOS19" s="427"/>
      <c r="AOT19" s="427"/>
      <c r="AOU19" s="427"/>
      <c r="AOV19" s="427"/>
      <c r="AOW19" s="427"/>
      <c r="AOX19" s="427"/>
      <c r="AOY19" s="427"/>
      <c r="AOZ19" s="427"/>
      <c r="APA19" s="427"/>
      <c r="APB19" s="427"/>
      <c r="APC19" s="427"/>
      <c r="APD19" s="427"/>
      <c r="APE19" s="427"/>
      <c r="APF19" s="427"/>
      <c r="APG19" s="427"/>
      <c r="APH19" s="427"/>
      <c r="API19" s="427"/>
      <c r="APJ19" s="427"/>
      <c r="APK19" s="427"/>
      <c r="APL19" s="427"/>
      <c r="APM19" s="427"/>
      <c r="APN19" s="427"/>
      <c r="APO19" s="427"/>
      <c r="APP19" s="427"/>
      <c r="APQ19" s="427"/>
      <c r="APR19" s="427"/>
      <c r="APS19" s="427"/>
      <c r="APT19" s="427"/>
      <c r="APU19" s="427"/>
      <c r="APV19" s="427"/>
      <c r="APW19" s="427"/>
      <c r="APX19" s="427"/>
      <c r="APY19" s="427"/>
      <c r="APZ19" s="427"/>
      <c r="AQA19" s="427"/>
      <c r="AQB19" s="427"/>
      <c r="AQC19" s="427"/>
      <c r="AQD19" s="427"/>
      <c r="AQE19" s="427"/>
      <c r="AQF19" s="427"/>
      <c r="AQG19" s="427"/>
      <c r="AQH19" s="427"/>
      <c r="AQI19" s="427"/>
      <c r="AQJ19" s="1322"/>
      <c r="AQK19" s="427"/>
      <c r="AQL19" s="427"/>
      <c r="AQM19" s="427"/>
      <c r="AQN19" s="427"/>
      <c r="AQO19" s="427"/>
      <c r="AQP19" s="427"/>
      <c r="AQQ19" s="427"/>
      <c r="AQR19" s="427"/>
      <c r="AQS19" s="427"/>
      <c r="AQT19" s="1320"/>
      <c r="ASD19" s="1195"/>
      <c r="ASE19" s="447"/>
      <c r="ASF19" s="444"/>
      <c r="ASG19" s="444"/>
      <c r="ASH19" s="444"/>
      <c r="ASI19" s="444"/>
      <c r="ASJ19" s="444"/>
      <c r="ASK19" s="444"/>
      <c r="ASL19" s="444"/>
      <c r="ASM19" s="444"/>
      <c r="ASN19" s="444"/>
      <c r="ASO19" s="444"/>
      <c r="ASP19" s="444"/>
      <c r="ASQ19" s="444"/>
      <c r="ASR19" s="1301"/>
      <c r="ASS19" s="399"/>
      <c r="AST19" s="399"/>
      <c r="ASU19" s="399"/>
      <c r="ASV19" s="399"/>
      <c r="AVX19" s="267"/>
      <c r="AVY19" s="266"/>
      <c r="AVZ19" s="267"/>
      <c r="AWA19" s="266"/>
      <c r="AWK19" s="1321"/>
      <c r="AWL19" s="427"/>
      <c r="AWM19" s="427"/>
      <c r="AWN19" s="427"/>
      <c r="AWO19" s="427"/>
      <c r="AWP19" s="1343"/>
      <c r="AWQ19" s="427"/>
      <c r="AWR19" s="427"/>
      <c r="AWS19" s="427"/>
      <c r="AWT19" s="427"/>
      <c r="AWU19" s="427"/>
      <c r="AWV19" s="427"/>
      <c r="AWW19" s="427"/>
      <c r="AWX19" s="427"/>
      <c r="AWY19" s="427"/>
      <c r="AWZ19" s="427"/>
      <c r="AXA19" s="427"/>
      <c r="AXB19" s="427"/>
      <c r="AXC19" s="427"/>
      <c r="AXD19" s="427"/>
      <c r="AXE19" s="427"/>
      <c r="AXF19" s="427"/>
      <c r="AXG19" s="427"/>
      <c r="AXH19" s="427"/>
      <c r="AXI19" s="427"/>
      <c r="AXJ19" s="427"/>
      <c r="AXK19" s="427"/>
      <c r="AXL19" s="427"/>
      <c r="AXM19" s="427"/>
      <c r="AXN19" s="427"/>
      <c r="AXO19" s="427"/>
      <c r="AXP19" s="427"/>
      <c r="AXQ19" s="427"/>
      <c r="AXR19" s="427"/>
      <c r="AXS19" s="427"/>
      <c r="AXT19" s="427"/>
      <c r="AXU19" s="427"/>
      <c r="AXV19" s="427"/>
      <c r="AXW19" s="427"/>
      <c r="AXX19" s="427"/>
      <c r="AXY19" s="427"/>
      <c r="AXZ19" s="427"/>
      <c r="AYA19" s="427"/>
      <c r="AYB19" s="427"/>
      <c r="AYC19" s="427"/>
      <c r="AYD19" s="427"/>
      <c r="AYE19" s="427"/>
      <c r="AYF19" s="427"/>
      <c r="AYG19" s="427"/>
      <c r="AYH19" s="427"/>
      <c r="AYI19" s="427"/>
      <c r="AYJ19" s="427"/>
      <c r="AYK19" s="427"/>
      <c r="AYL19" s="427"/>
      <c r="AYM19" s="427"/>
      <c r="AYN19" s="427"/>
      <c r="AYO19" s="427"/>
      <c r="AYP19" s="427"/>
      <c r="AYQ19" s="427"/>
      <c r="AYR19" s="427"/>
      <c r="AYS19" s="427"/>
      <c r="AYT19" s="427"/>
      <c r="AYU19" s="427"/>
      <c r="AYV19" s="427"/>
      <c r="AYW19" s="427"/>
      <c r="AYX19" s="427"/>
      <c r="AYY19" s="427"/>
      <c r="AYZ19" s="427"/>
      <c r="AZA19" s="427"/>
      <c r="AZB19" s="427"/>
      <c r="AZC19" s="427"/>
      <c r="AZD19" s="427"/>
      <c r="AZE19" s="427"/>
      <c r="AZF19" s="427"/>
      <c r="AZG19" s="427"/>
      <c r="AZH19" s="427"/>
      <c r="AZI19" s="427"/>
      <c r="AZJ19" s="427"/>
      <c r="AZK19" s="427"/>
      <c r="AZL19" s="427"/>
      <c r="AZM19" s="427"/>
      <c r="AZN19" s="427"/>
      <c r="AZO19" s="427"/>
      <c r="AZP19" s="427"/>
      <c r="AZQ19" s="427"/>
      <c r="AZR19" s="427"/>
      <c r="AZS19" s="427"/>
      <c r="AZT19" s="427"/>
      <c r="AZU19" s="427"/>
      <c r="AZV19" s="427"/>
      <c r="AZW19" s="427"/>
      <c r="AZX19" s="427"/>
      <c r="AZY19" s="427"/>
      <c r="AZZ19" s="427"/>
      <c r="BAA19" s="427"/>
      <c r="BAB19" s="427"/>
      <c r="BAC19" s="427"/>
      <c r="BAD19" s="427"/>
      <c r="BAE19" s="427"/>
      <c r="BAF19" s="427"/>
      <c r="BAG19" s="427"/>
      <c r="BAH19" s="427"/>
      <c r="BAI19" s="427"/>
      <c r="BAJ19" s="427"/>
      <c r="BAK19" s="427"/>
      <c r="BAL19" s="427"/>
      <c r="BAM19" s="427"/>
      <c r="BAN19" s="427"/>
      <c r="BAO19" s="427"/>
      <c r="BAP19" s="427"/>
      <c r="BAQ19" s="427"/>
      <c r="BAR19" s="427"/>
      <c r="BAS19" s="427"/>
      <c r="BAT19" s="427"/>
      <c r="BAU19" s="427"/>
      <c r="BAV19" s="427"/>
      <c r="BAW19" s="427"/>
      <c r="BAX19" s="427"/>
      <c r="BAY19" s="427"/>
      <c r="BAZ19" s="427"/>
      <c r="BBA19" s="427"/>
      <c r="BBB19" s="427"/>
      <c r="BBC19" s="427"/>
      <c r="BBD19" s="427"/>
      <c r="BBE19" s="427"/>
      <c r="BBF19" s="427"/>
      <c r="BBG19" s="427"/>
      <c r="BBH19" s="427"/>
      <c r="BBI19" s="427"/>
      <c r="BBJ19" s="427"/>
      <c r="BDE19" s="393"/>
      <c r="BDF19" s="1195"/>
      <c r="BDG19" s="1195"/>
      <c r="BDH19" s="1195"/>
      <c r="BDI19" s="1195"/>
      <c r="BDJ19" s="1195"/>
      <c r="BDK19" s="1195"/>
      <c r="BDL19" s="1195"/>
      <c r="BDM19" s="1195"/>
      <c r="BDN19" s="1195"/>
      <c r="BDO19" s="1321"/>
      <c r="BDP19" s="427"/>
      <c r="BDQ19" s="427"/>
      <c r="BDR19" s="427"/>
      <c r="BDS19" s="427"/>
      <c r="BDT19" s="427"/>
      <c r="BDU19" s="427"/>
      <c r="BDV19" s="427"/>
      <c r="BDW19" s="427"/>
      <c r="BDX19" s="427"/>
      <c r="BDY19" s="427"/>
      <c r="BDZ19" s="427"/>
      <c r="BEA19" s="427"/>
      <c r="BEB19" s="427"/>
      <c r="BEC19" s="427"/>
      <c r="BED19" s="427"/>
      <c r="BEE19" s="427"/>
      <c r="BEF19" s="427"/>
      <c r="BEG19" s="427"/>
      <c r="BEH19" s="427"/>
      <c r="BEI19" s="427"/>
      <c r="BEJ19" s="427"/>
      <c r="BEK19" s="427"/>
      <c r="BEL19" s="427"/>
      <c r="BEM19" s="427"/>
      <c r="BEN19" s="427"/>
      <c r="BEO19" s="427"/>
      <c r="BEP19" s="427"/>
      <c r="BEQ19" s="427"/>
      <c r="BER19" s="427"/>
      <c r="BES19" s="427"/>
      <c r="BET19" s="427"/>
      <c r="BEU19" s="427"/>
      <c r="BEV19" s="427"/>
      <c r="BEW19" s="427"/>
      <c r="BEX19" s="427"/>
      <c r="BEY19" s="427"/>
      <c r="BEZ19" s="427"/>
      <c r="BFA19" s="427"/>
      <c r="BFB19" s="427"/>
      <c r="BFC19" s="427"/>
      <c r="BFD19" s="427"/>
      <c r="BFE19" s="427"/>
      <c r="BFF19" s="427"/>
      <c r="BFG19" s="427"/>
      <c r="BFH19" s="427"/>
      <c r="BFI19" s="427"/>
      <c r="BFJ19" s="427"/>
      <c r="BFK19" s="427"/>
      <c r="BFL19" s="427"/>
      <c r="BFM19" s="427"/>
      <c r="BFN19" s="427"/>
      <c r="BFO19" s="427"/>
      <c r="BFP19" s="427"/>
      <c r="BFQ19" s="427"/>
      <c r="BFR19" s="427"/>
      <c r="BFS19" s="427"/>
      <c r="BFT19" s="427"/>
      <c r="BFU19" s="427"/>
      <c r="BFV19" s="427"/>
      <c r="BFW19" s="427"/>
      <c r="BFX19" s="427"/>
      <c r="BFY19" s="427"/>
      <c r="BFZ19" s="427"/>
      <c r="BGA19" s="427"/>
      <c r="BGB19" s="427"/>
      <c r="BGC19" s="427"/>
      <c r="BGD19" s="427"/>
      <c r="BGE19" s="427"/>
      <c r="BGF19" s="427"/>
      <c r="BGG19" s="427"/>
      <c r="BGH19" s="427"/>
      <c r="BGI19" s="427"/>
      <c r="BGJ19" s="427"/>
      <c r="BGK19" s="427"/>
      <c r="BGL19" s="427"/>
      <c r="BGM19" s="427"/>
      <c r="BGN19" s="427"/>
      <c r="BGO19" s="427"/>
      <c r="BGP19" s="427"/>
      <c r="BGQ19" s="427"/>
      <c r="BGR19" s="427"/>
      <c r="BGS19" s="427"/>
      <c r="BGT19" s="427"/>
      <c r="BGU19" s="427"/>
      <c r="BGV19" s="427"/>
      <c r="BGW19" s="427"/>
      <c r="BGX19" s="427"/>
      <c r="BGY19" s="427"/>
      <c r="BGZ19" s="427"/>
      <c r="BHA19" s="427"/>
      <c r="BHB19" s="427"/>
      <c r="BHC19" s="427"/>
      <c r="BHD19" s="427"/>
      <c r="BHE19" s="427"/>
      <c r="BHF19" s="427"/>
      <c r="BHG19" s="427"/>
      <c r="BHH19" s="1322"/>
      <c r="BHI19" s="427"/>
      <c r="BHJ19" s="427"/>
      <c r="BHK19" s="427"/>
      <c r="BHL19" s="427"/>
      <c r="BHM19" s="427"/>
      <c r="BHN19" s="427"/>
      <c r="BHO19" s="427"/>
      <c r="BHP19" s="427"/>
      <c r="BHQ19" s="427"/>
      <c r="BHR19" s="1320"/>
      <c r="BLM19" s="393"/>
      <c r="BLN19" s="1195"/>
      <c r="BLO19" s="1195"/>
      <c r="BLP19" s="1195"/>
      <c r="BLQ19" s="1195"/>
      <c r="BLR19" s="1195"/>
      <c r="BLS19" s="1195"/>
      <c r="BLT19" s="1195"/>
      <c r="BLU19" s="1195"/>
      <c r="BLV19" s="1195"/>
      <c r="BLW19" s="1321"/>
      <c r="BLX19" s="427"/>
      <c r="BLY19" s="427"/>
      <c r="BLZ19" s="427"/>
      <c r="BMA19" s="427"/>
      <c r="BMB19" s="427"/>
      <c r="BMC19" s="427"/>
      <c r="BMD19" s="427"/>
      <c r="BME19" s="427"/>
      <c r="BMF19" s="427"/>
      <c r="BMG19" s="427"/>
      <c r="BMH19" s="427"/>
      <c r="BMI19" s="427"/>
      <c r="BMJ19" s="427"/>
      <c r="BMK19" s="427"/>
      <c r="BML19" s="427"/>
      <c r="BMM19" s="427"/>
      <c r="BMN19" s="427"/>
      <c r="BMO19" s="427"/>
      <c r="BMP19" s="427"/>
      <c r="BMQ19" s="427"/>
      <c r="BMR19" s="427"/>
      <c r="BMS19" s="427"/>
      <c r="BMT19" s="427"/>
      <c r="BMU19" s="427"/>
      <c r="BMV19" s="427"/>
      <c r="BMW19" s="427"/>
      <c r="BMX19" s="427"/>
      <c r="BMY19" s="427"/>
      <c r="BMZ19" s="427"/>
      <c r="BNA19" s="427"/>
      <c r="BNB19" s="427"/>
      <c r="BNC19" s="427"/>
      <c r="BND19" s="427"/>
      <c r="BNE19" s="427"/>
      <c r="BNF19" s="427"/>
      <c r="BNG19" s="427"/>
      <c r="BNH19" s="427"/>
      <c r="BNI19" s="427"/>
      <c r="BNJ19" s="427"/>
      <c r="BNK19" s="427"/>
      <c r="BNL19" s="427"/>
      <c r="BNM19" s="427"/>
      <c r="BNN19" s="427"/>
      <c r="BNO19" s="427"/>
      <c r="BNP19" s="427"/>
      <c r="BNQ19" s="427"/>
      <c r="BNR19" s="427"/>
      <c r="BNS19" s="427"/>
      <c r="BNT19" s="427"/>
      <c r="BNU19" s="427"/>
      <c r="BNV19" s="427"/>
      <c r="BNW19" s="427"/>
      <c r="BNX19" s="427"/>
      <c r="BNY19" s="427"/>
      <c r="BNZ19" s="427"/>
      <c r="BOA19" s="427"/>
      <c r="BOB19" s="427"/>
      <c r="BOC19" s="427"/>
      <c r="BOD19" s="427"/>
      <c r="BOE19" s="427"/>
      <c r="BOF19" s="427"/>
      <c r="BOG19" s="427"/>
      <c r="BOH19" s="427"/>
      <c r="BOI19" s="427"/>
      <c r="BOJ19" s="427"/>
      <c r="BOK19" s="427"/>
      <c r="BOL19" s="427"/>
      <c r="BOM19" s="427"/>
      <c r="BON19" s="427"/>
      <c r="BOO19" s="427"/>
      <c r="BOP19" s="427"/>
      <c r="BOQ19" s="427"/>
      <c r="BOR19" s="427"/>
      <c r="BOS19" s="427"/>
      <c r="BOT19" s="427"/>
      <c r="BOU19" s="427"/>
      <c r="BOV19" s="427"/>
      <c r="BOW19" s="427"/>
      <c r="BOX19" s="427"/>
      <c r="BOY19" s="427"/>
      <c r="BOZ19" s="427"/>
      <c r="BPA19" s="427"/>
      <c r="BPB19" s="427"/>
      <c r="BPC19" s="427"/>
      <c r="BPD19" s="427"/>
      <c r="BPE19" s="427"/>
      <c r="BPF19" s="427"/>
      <c r="BPG19" s="427"/>
      <c r="BPH19" s="427"/>
      <c r="BPI19" s="427"/>
      <c r="BPJ19" s="427"/>
      <c r="BPK19" s="427"/>
      <c r="BPL19" s="427"/>
      <c r="BPM19" s="427"/>
      <c r="BPN19" s="427"/>
      <c r="BPO19" s="427"/>
      <c r="BPP19" s="1322"/>
      <c r="BPQ19" s="427"/>
      <c r="BPR19" s="427"/>
      <c r="BPS19" s="427"/>
      <c r="BPT19" s="427"/>
      <c r="BPU19" s="427"/>
      <c r="BPV19" s="427"/>
      <c r="BPW19" s="427"/>
      <c r="BPX19" s="427"/>
      <c r="BPY19" s="427"/>
      <c r="BPZ19" s="1320"/>
      <c r="BTU19" s="393"/>
      <c r="BTV19" s="1195"/>
      <c r="BTW19" s="1195"/>
      <c r="BTX19" s="1195"/>
      <c r="BTY19" s="1195"/>
      <c r="BTZ19" s="1195"/>
      <c r="BUA19" s="1195"/>
      <c r="BUB19" s="1195"/>
      <c r="BUC19" s="1195"/>
      <c r="BUD19" s="1195"/>
      <c r="BUE19" s="1321"/>
      <c r="BUF19" s="427"/>
      <c r="BUG19" s="427"/>
      <c r="BUH19" s="427"/>
      <c r="BUI19" s="427"/>
      <c r="BUJ19" s="427"/>
      <c r="BUK19" s="427"/>
      <c r="BUL19" s="427"/>
      <c r="BUM19" s="427"/>
      <c r="BUN19" s="427"/>
      <c r="BUO19" s="427"/>
      <c r="BUP19" s="427"/>
      <c r="BUQ19" s="427"/>
      <c r="BUR19" s="427"/>
      <c r="BUS19" s="427"/>
      <c r="BUT19" s="427"/>
      <c r="BUU19" s="427"/>
      <c r="BUV19" s="427"/>
      <c r="BUW19" s="427"/>
      <c r="BUX19" s="427"/>
      <c r="BUY19" s="427"/>
      <c r="BUZ19" s="427"/>
      <c r="BVA19" s="427"/>
      <c r="BVB19" s="427"/>
      <c r="BVC19" s="427"/>
      <c r="BVD19" s="427"/>
      <c r="BVE19" s="427"/>
      <c r="BVF19" s="427"/>
      <c r="BVG19" s="427"/>
      <c r="BVH19" s="427"/>
      <c r="BVI19" s="427"/>
      <c r="BVJ19" s="427"/>
      <c r="BVK19" s="427"/>
      <c r="BVL19" s="427"/>
      <c r="BVM19" s="427"/>
      <c r="BVN19" s="427"/>
      <c r="BVO19" s="427"/>
      <c r="BVP19" s="427"/>
      <c r="BVQ19" s="427"/>
      <c r="BVR19" s="427"/>
      <c r="BVS19" s="427"/>
      <c r="BVT19" s="427"/>
      <c r="BVU19" s="427"/>
      <c r="BVV19" s="427"/>
      <c r="BVW19" s="427"/>
      <c r="BVX19" s="427"/>
      <c r="BVY19" s="427"/>
      <c r="BVZ19" s="427"/>
      <c r="BWA19" s="427"/>
      <c r="BWB19" s="427"/>
      <c r="BWC19" s="427"/>
      <c r="BWD19" s="427"/>
      <c r="BWE19" s="427"/>
      <c r="BWF19" s="427"/>
      <c r="BWG19" s="427"/>
      <c r="BWH19" s="427"/>
      <c r="BWI19" s="427"/>
      <c r="BWJ19" s="427"/>
      <c r="BWK19" s="427"/>
      <c r="BWL19" s="427"/>
      <c r="BWM19" s="427"/>
      <c r="BWN19" s="427"/>
      <c r="BWO19" s="427"/>
      <c r="BWP19" s="427"/>
      <c r="BWQ19" s="427"/>
      <c r="BWR19" s="427"/>
      <c r="BWS19" s="427"/>
      <c r="BWT19" s="427"/>
      <c r="BWU19" s="427"/>
      <c r="BWV19" s="427"/>
      <c r="BWW19" s="427"/>
      <c r="BWX19" s="427"/>
      <c r="BWY19" s="427"/>
      <c r="BWZ19" s="427"/>
      <c r="BXA19" s="427"/>
      <c r="BXB19" s="427"/>
      <c r="BXC19" s="427"/>
      <c r="BXD19" s="427"/>
      <c r="BXE19" s="427"/>
      <c r="BXF19" s="427"/>
      <c r="BXG19" s="427"/>
      <c r="BXH19" s="427"/>
      <c r="BXI19" s="427"/>
      <c r="BXJ19" s="427"/>
      <c r="BXK19" s="427"/>
      <c r="BXL19" s="427"/>
      <c r="BXM19" s="427"/>
      <c r="BXN19" s="427"/>
      <c r="BXO19" s="427"/>
      <c r="BXP19" s="427"/>
      <c r="BXQ19" s="427"/>
      <c r="BXR19" s="427"/>
      <c r="BXS19" s="427"/>
      <c r="BXT19" s="427"/>
      <c r="BXU19" s="427"/>
      <c r="BXV19" s="427"/>
      <c r="BXW19" s="427"/>
      <c r="BXX19" s="1322"/>
      <c r="BXY19" s="427"/>
      <c r="BXZ19" s="427"/>
      <c r="BYA19" s="427"/>
      <c r="BYB19" s="427"/>
      <c r="BYC19" s="427"/>
      <c r="BYD19" s="427"/>
      <c r="BYE19" s="427"/>
      <c r="BYF19" s="427"/>
      <c r="BYG19" s="427"/>
      <c r="BYH19" s="1320"/>
      <c r="CCC19" s="393"/>
      <c r="CCD19" s="1195"/>
      <c r="CCE19" s="1195"/>
      <c r="CCF19" s="1195"/>
      <c r="CCG19" s="1195"/>
      <c r="CCH19" s="1195"/>
      <c r="CCI19" s="1195"/>
      <c r="CCJ19" s="1195"/>
      <c r="CCK19" s="1195"/>
      <c r="CCL19" s="1195"/>
      <c r="CCM19" s="1321"/>
      <c r="CCN19" s="427"/>
      <c r="CCO19" s="427"/>
      <c r="CCP19" s="427"/>
      <c r="CCQ19" s="427"/>
      <c r="CCR19" s="427"/>
      <c r="CCS19" s="427"/>
      <c r="CCT19" s="427"/>
      <c r="CCU19" s="427"/>
      <c r="CCV19" s="427"/>
      <c r="CCW19" s="427"/>
      <c r="CCX19" s="427"/>
      <c r="CCY19" s="427"/>
      <c r="CCZ19" s="427"/>
      <c r="CDA19" s="427"/>
      <c r="CDB19" s="427"/>
      <c r="CDC19" s="427"/>
      <c r="CDD19" s="427"/>
      <c r="CDE19" s="427"/>
      <c r="CDF19" s="427"/>
      <c r="CDG19" s="427"/>
      <c r="CDH19" s="427"/>
      <c r="CDI19" s="427"/>
      <c r="CDJ19" s="427"/>
      <c r="CDK19" s="427"/>
      <c r="CDL19" s="427"/>
      <c r="CDM19" s="427"/>
      <c r="CDN19" s="427"/>
      <c r="CDO19" s="427"/>
      <c r="CDP19" s="427"/>
      <c r="CDQ19" s="427"/>
      <c r="CDR19" s="427"/>
      <c r="CDS19" s="427"/>
      <c r="CDT19" s="427"/>
      <c r="CDU19" s="427"/>
      <c r="CDV19" s="427"/>
      <c r="CDW19" s="427"/>
      <c r="CDX19" s="427"/>
      <c r="CDY19" s="427"/>
      <c r="CDZ19" s="427"/>
      <c r="CEA19" s="427"/>
      <c r="CEB19" s="427"/>
      <c r="CEC19" s="427"/>
      <c r="CED19" s="427"/>
      <c r="CEE19" s="427"/>
      <c r="CEF19" s="427"/>
      <c r="CEG19" s="427"/>
      <c r="CEH19" s="427"/>
      <c r="CEI19" s="427"/>
      <c r="CEJ19" s="427"/>
      <c r="CEK19" s="427"/>
      <c r="CEL19" s="427"/>
      <c r="CEM19" s="427"/>
      <c r="CEN19" s="427"/>
      <c r="CEO19" s="427"/>
      <c r="CEP19" s="427"/>
      <c r="CEQ19" s="427"/>
      <c r="CER19" s="427"/>
      <c r="CES19" s="427"/>
      <c r="CET19" s="427"/>
      <c r="CEU19" s="427"/>
      <c r="CEV19" s="427"/>
      <c r="CEW19" s="427"/>
      <c r="CEX19" s="427"/>
      <c r="CEY19" s="427"/>
      <c r="CEZ19" s="427"/>
      <c r="CFA19" s="427"/>
      <c r="CFB19" s="427"/>
      <c r="CFC19" s="427"/>
      <c r="CFD19" s="427"/>
      <c r="CFE19" s="427"/>
      <c r="CFF19" s="427"/>
      <c r="CFG19" s="427"/>
      <c r="CFH19" s="427"/>
      <c r="CFI19" s="427"/>
      <c r="CFJ19" s="427"/>
      <c r="CFK19" s="427"/>
      <c r="CFL19" s="427"/>
      <c r="CFM19" s="427"/>
      <c r="CFN19" s="427"/>
      <c r="CFO19" s="427"/>
      <c r="CFP19" s="427"/>
      <c r="CFQ19" s="427"/>
      <c r="CFR19" s="427"/>
      <c r="CFS19" s="427"/>
      <c r="CFT19" s="427"/>
      <c r="CFU19" s="427"/>
      <c r="CFV19" s="427"/>
      <c r="CFW19" s="427"/>
      <c r="CFX19" s="427"/>
      <c r="CFY19" s="427"/>
      <c r="CFZ19" s="427"/>
      <c r="CGA19" s="427"/>
      <c r="CGB19" s="427"/>
      <c r="CGC19" s="427"/>
      <c r="CGD19" s="427"/>
      <c r="CGE19" s="427"/>
      <c r="CGF19" s="1322"/>
      <c r="CGG19" s="427"/>
      <c r="CGH19" s="427"/>
      <c r="CGI19" s="427"/>
      <c r="CGJ19" s="427"/>
      <c r="CGK19" s="427"/>
      <c r="CGL19" s="427"/>
      <c r="CGM19" s="427"/>
      <c r="CGN19" s="427"/>
      <c r="CGO19" s="427"/>
      <c r="CGP19" s="1320"/>
      <c r="CKK19" s="393"/>
      <c r="CKL19" s="1195"/>
      <c r="CKM19" s="1195"/>
      <c r="CKN19" s="1195"/>
      <c r="CKO19" s="1195"/>
      <c r="CKP19" s="1195"/>
      <c r="CKQ19" s="1195"/>
      <c r="CKR19" s="1195"/>
      <c r="CKS19" s="1195"/>
      <c r="CKT19" s="1195"/>
      <c r="CKU19" s="1321"/>
      <c r="CKV19" s="427"/>
      <c r="CKW19" s="427"/>
      <c r="CKX19" s="427"/>
      <c r="CKY19" s="427"/>
      <c r="CKZ19" s="427"/>
      <c r="CLA19" s="427"/>
      <c r="CLB19" s="427"/>
      <c r="CLC19" s="427"/>
      <c r="CLD19" s="427"/>
      <c r="CLE19" s="427"/>
      <c r="CLF19" s="427"/>
      <c r="CLG19" s="427"/>
      <c r="CLH19" s="427"/>
      <c r="CLI19" s="427"/>
      <c r="CLJ19" s="427"/>
      <c r="CLK19" s="427"/>
      <c r="CLL19" s="427"/>
      <c r="CLM19" s="427"/>
      <c r="CLN19" s="427"/>
      <c r="CLO19" s="427"/>
      <c r="CLP19" s="427"/>
      <c r="CLQ19" s="427"/>
      <c r="CLR19" s="427"/>
      <c r="CLS19" s="427"/>
      <c r="CLT19" s="427"/>
      <c r="CLU19" s="427"/>
      <c r="CLV19" s="427"/>
      <c r="CLW19" s="427"/>
      <c r="CLX19" s="427"/>
      <c r="CLY19" s="427"/>
      <c r="CLZ19" s="427"/>
      <c r="CMA19" s="427"/>
      <c r="CMB19" s="427"/>
      <c r="CMC19" s="427"/>
      <c r="CMD19" s="427"/>
      <c r="CME19" s="427"/>
      <c r="CMF19" s="427"/>
      <c r="CMG19" s="427"/>
      <c r="CMH19" s="427"/>
      <c r="CMI19" s="427"/>
      <c r="CMJ19" s="427"/>
      <c r="CMK19" s="427"/>
      <c r="CML19" s="427"/>
      <c r="CMM19" s="427"/>
      <c r="CMN19" s="427"/>
      <c r="CMO19" s="427"/>
      <c r="CMP19" s="427"/>
      <c r="CMQ19" s="427"/>
      <c r="CMR19" s="427"/>
      <c r="CMS19" s="427"/>
      <c r="CMT19" s="427"/>
      <c r="CMU19" s="427"/>
      <c r="CMV19" s="427"/>
      <c r="CMW19" s="427"/>
      <c r="CMX19" s="427"/>
      <c r="CMY19" s="427"/>
      <c r="CMZ19" s="427"/>
      <c r="CNA19" s="427"/>
      <c r="CNB19" s="427"/>
      <c r="CNC19" s="427"/>
      <c r="CND19" s="427"/>
      <c r="CNE19" s="427"/>
      <c r="CNF19" s="427"/>
      <c r="CNG19" s="427"/>
      <c r="CNH19" s="427"/>
      <c r="CNI19" s="427"/>
      <c r="CNJ19" s="427"/>
      <c r="CNK19" s="427"/>
      <c r="CNL19" s="427"/>
      <c r="CNM19" s="427"/>
      <c r="CNN19" s="427"/>
      <c r="CNO19" s="427"/>
      <c r="CNP19" s="427"/>
      <c r="CNQ19" s="427"/>
      <c r="CNR19" s="427"/>
      <c r="CNS19" s="427"/>
      <c r="CNT19" s="427"/>
      <c r="CNU19" s="427"/>
      <c r="CNV19" s="427"/>
      <c r="CNW19" s="427"/>
      <c r="CNX19" s="427"/>
      <c r="CNY19" s="427"/>
      <c r="CNZ19" s="427"/>
      <c r="COA19" s="427"/>
      <c r="COB19" s="427"/>
      <c r="COC19" s="427"/>
      <c r="COD19" s="427"/>
      <c r="COE19" s="427"/>
      <c r="COF19" s="427"/>
      <c r="COG19" s="427"/>
      <c r="COH19" s="427"/>
      <c r="COI19" s="427"/>
      <c r="COJ19" s="427"/>
      <c r="COK19" s="427"/>
      <c r="COL19" s="427"/>
      <c r="COM19" s="427"/>
      <c r="CON19" s="1322"/>
      <c r="COO19" s="427"/>
      <c r="COP19" s="427"/>
      <c r="COQ19" s="427"/>
      <c r="COR19" s="427"/>
      <c r="COS19" s="427"/>
      <c r="COT19" s="427"/>
      <c r="COU19" s="427"/>
      <c r="COV19" s="427"/>
      <c r="COW19" s="427"/>
      <c r="COX19" s="1320"/>
      <c r="CQV19" s="415"/>
      <c r="CQW19" s="415"/>
      <c r="CQX19" s="415"/>
      <c r="CQY19" s="415"/>
      <c r="CQZ19" s="415"/>
      <c r="CRA19" s="415"/>
      <c r="CRB19" s="415"/>
      <c r="CRC19" s="415"/>
      <c r="CRD19" s="415"/>
      <c r="CRE19" s="415"/>
      <c r="CRF19" s="415"/>
      <c r="CRG19" s="415"/>
      <c r="CRH19" s="415"/>
      <c r="CRI19" s="415"/>
      <c r="CRJ19" s="415"/>
      <c r="CRK19" s="415"/>
      <c r="CRL19" s="415"/>
      <c r="CRM19" s="415"/>
      <c r="CRN19" s="415"/>
      <c r="CRO19" s="415"/>
      <c r="CRP19" s="415"/>
      <c r="CRQ19" s="415"/>
      <c r="CRR19" s="415"/>
      <c r="CRS19" s="415"/>
      <c r="CRT19" s="415"/>
      <c r="CRU19" s="415"/>
      <c r="CRV19" s="415"/>
      <c r="CRW19" s="415"/>
      <c r="CRX19" s="415"/>
      <c r="CRY19" s="415"/>
      <c r="CRZ19" s="415"/>
      <c r="CSA19" s="415"/>
      <c r="CSB19" s="415"/>
      <c r="CSC19" s="415"/>
      <c r="CSD19" s="415"/>
      <c r="CSE19" s="415"/>
      <c r="CSF19" s="415"/>
      <c r="CSG19" s="415"/>
      <c r="CSH19" s="415"/>
      <c r="CSI19" s="415"/>
      <c r="CSJ19" s="415"/>
      <c r="CSK19" s="415"/>
      <c r="CSL19" s="415"/>
      <c r="CSM19" s="415"/>
      <c r="CSN19" s="415"/>
      <c r="CSO19" s="415"/>
      <c r="CSP19" s="415"/>
      <c r="CSQ19" s="415"/>
      <c r="CSR19" s="1319"/>
      <c r="CSS19" s="1195"/>
      <c r="CST19" s="1195"/>
      <c r="CSU19" s="1195"/>
      <c r="CSV19" s="1195"/>
      <c r="CSW19" s="1195"/>
      <c r="CSX19" s="1195"/>
      <c r="CSY19" s="1195"/>
      <c r="CSZ19" s="1195"/>
      <c r="CTA19" s="1195"/>
      <c r="CTB19" s="396"/>
      <c r="DKA19" s="395"/>
      <c r="DKD19" s="396"/>
      <c r="DKG19" s="1452"/>
      <c r="DKH19" s="1438"/>
      <c r="DKI19" s="1438"/>
      <c r="DKJ19" s="1438"/>
      <c r="DKK19" s="1438"/>
      <c r="DKL19" s="1438"/>
      <c r="DKM19" s="1438"/>
      <c r="DKN19" s="1439"/>
      <c r="DNH19" s="1465"/>
      <c r="DNI19" s="1466"/>
      <c r="DNJ19" s="1350"/>
      <c r="DNK19" s="1195"/>
      <c r="DNL19" s="1195"/>
      <c r="DNM19" s="1195"/>
      <c r="DNN19" s="1195"/>
    </row>
    <row r="20" spans="2:3906" s="1263" customFormat="1" ht="15" customHeight="1" thickBot="1">
      <c r="BW20" s="1477"/>
      <c r="BX20" s="1478"/>
      <c r="BY20" s="1478"/>
      <c r="BZ20" s="1478"/>
      <c r="CA20" s="1478"/>
      <c r="CB20" s="1478"/>
      <c r="CC20" s="1478"/>
      <c r="CD20" s="1478"/>
      <c r="CE20" s="1478"/>
      <c r="CF20" s="1478"/>
      <c r="CG20" s="1478"/>
      <c r="CH20" s="1478"/>
      <c r="CI20" s="1478"/>
      <c r="CJ20" s="1479"/>
      <c r="CK20" s="1486"/>
      <c r="CL20" s="1438"/>
      <c r="CM20" s="1438"/>
      <c r="CN20" s="1438"/>
      <c r="CO20" s="1438"/>
      <c r="CP20" s="1438"/>
      <c r="CQ20" s="1438"/>
      <c r="CR20" s="1487"/>
      <c r="CS20" s="1455"/>
      <c r="CT20" s="1456"/>
      <c r="CU20" s="1456"/>
      <c r="CV20" s="1456"/>
      <c r="CW20" s="1456"/>
      <c r="CX20" s="1456"/>
      <c r="CY20" s="1456"/>
      <c r="CZ20" s="1456"/>
      <c r="DA20" s="1456"/>
      <c r="DB20" s="1456"/>
      <c r="DC20" s="1456"/>
      <c r="DD20" s="1456"/>
      <c r="DE20" s="1456"/>
      <c r="DF20" s="1456"/>
      <c r="DG20" s="1456"/>
      <c r="DH20" s="1499"/>
      <c r="FO20" s="1195"/>
      <c r="FP20" s="395"/>
      <c r="FT20" s="1497"/>
      <c r="FU20" s="1466"/>
      <c r="FV20" s="1350"/>
      <c r="FX20" s="1195"/>
      <c r="FY20" s="1195"/>
      <c r="FZ20" s="396"/>
      <c r="KK20" s="393"/>
      <c r="KL20" s="1195"/>
      <c r="KM20" s="1195"/>
      <c r="KN20" s="1195"/>
      <c r="KO20" s="1195"/>
      <c r="KP20" s="1195"/>
      <c r="KQ20" s="1195"/>
      <c r="KR20" s="1195"/>
      <c r="KS20" s="1195"/>
      <c r="KT20" s="1195"/>
      <c r="KU20" s="394"/>
      <c r="KV20" s="1195"/>
      <c r="KW20" s="1195"/>
      <c r="KX20" s="1195"/>
      <c r="KY20" s="1195"/>
      <c r="KZ20" s="1195"/>
      <c r="LA20" s="1195"/>
      <c r="LB20" s="1195"/>
      <c r="LC20" s="1195"/>
      <c r="LD20" s="1195"/>
      <c r="LE20" s="1195"/>
      <c r="LF20" s="1195"/>
      <c r="LG20" s="1195"/>
      <c r="LH20" s="1195"/>
      <c r="LI20" s="1195"/>
      <c r="LJ20" s="1195"/>
      <c r="LK20" s="1195"/>
      <c r="LL20" s="1195"/>
      <c r="LM20" s="1195"/>
      <c r="LN20" s="1195"/>
      <c r="LO20" s="1195"/>
      <c r="LP20" s="1195"/>
      <c r="LQ20" s="1195"/>
      <c r="LR20" s="1195"/>
      <c r="LS20" s="1195"/>
      <c r="LT20" s="1195"/>
      <c r="LU20" s="1195"/>
      <c r="LV20" s="1195"/>
      <c r="LW20" s="1195"/>
      <c r="LX20" s="1195"/>
      <c r="LY20" s="1195"/>
      <c r="LZ20" s="1195"/>
      <c r="MA20" s="1195"/>
      <c r="MB20" s="1195"/>
      <c r="MC20" s="1195"/>
      <c r="MD20" s="1195"/>
      <c r="ME20" s="1195"/>
      <c r="MF20" s="1195"/>
      <c r="MG20" s="1195"/>
      <c r="MH20" s="1195"/>
      <c r="MI20" s="1195"/>
      <c r="MJ20" s="1195"/>
      <c r="MK20" s="1195"/>
      <c r="ML20" s="1195"/>
      <c r="MM20" s="1195"/>
      <c r="MN20" s="1195"/>
      <c r="MO20" s="1195"/>
      <c r="MP20" s="1195"/>
      <c r="MQ20" s="1195"/>
      <c r="MR20" s="1195"/>
      <c r="MS20" s="1195"/>
      <c r="MT20" s="1195"/>
      <c r="MU20" s="1195"/>
      <c r="MV20" s="1195"/>
      <c r="MW20" s="1195"/>
      <c r="MX20" s="1195"/>
      <c r="MY20" s="1195"/>
      <c r="MZ20" s="1195"/>
      <c r="NA20" s="1195"/>
      <c r="NB20" s="1195"/>
      <c r="NC20" s="1195"/>
      <c r="ND20" s="1195"/>
      <c r="NE20" s="1195"/>
      <c r="NF20" s="1195"/>
      <c r="NG20" s="1195"/>
      <c r="NH20" s="1195"/>
      <c r="NI20" s="1195"/>
      <c r="NJ20" s="1195"/>
      <c r="NK20" s="1195"/>
      <c r="NL20" s="1195"/>
      <c r="NM20" s="1195"/>
      <c r="NN20" s="1195"/>
      <c r="NO20" s="1195"/>
      <c r="NP20" s="1195"/>
      <c r="NQ20" s="1195"/>
      <c r="NR20" s="1195"/>
      <c r="NS20" s="1195"/>
      <c r="NT20" s="1195"/>
      <c r="NU20" s="1195"/>
      <c r="NV20" s="1195"/>
      <c r="NW20" s="1195"/>
      <c r="NX20" s="1195"/>
      <c r="NY20" s="1195"/>
      <c r="NZ20" s="1195"/>
      <c r="OA20" s="1195"/>
      <c r="OB20" s="1195"/>
      <c r="OC20" s="1195"/>
      <c r="OD20" s="1195"/>
      <c r="OE20" s="1195"/>
      <c r="OF20" s="1195"/>
      <c r="QW20" s="393"/>
      <c r="QX20" s="1195"/>
      <c r="QY20" s="1195"/>
      <c r="QZ20" s="1195"/>
      <c r="RG20" s="394"/>
      <c r="RH20" s="1195"/>
      <c r="RI20" s="1195"/>
      <c r="RJ20" s="1195"/>
      <c r="RK20" s="1195"/>
      <c r="RL20" s="1195"/>
      <c r="RM20" s="1195"/>
      <c r="RN20" s="1195"/>
      <c r="VA20" s="393"/>
      <c r="VB20" s="1195"/>
      <c r="VC20" s="1195"/>
      <c r="VD20" s="1195"/>
      <c r="VE20" s="1195"/>
      <c r="VF20" s="1195"/>
      <c r="VG20" s="1195"/>
      <c r="VH20" s="1195"/>
      <c r="VI20" s="1195"/>
      <c r="VJ20" s="1195"/>
      <c r="VK20" s="394"/>
      <c r="VL20" s="1195"/>
      <c r="VM20" s="1195"/>
      <c r="VN20" s="1195"/>
      <c r="VO20" s="1195"/>
      <c r="VP20" s="1195"/>
      <c r="VQ20" s="1195"/>
      <c r="VR20" s="1195"/>
      <c r="VS20" s="1195"/>
      <c r="VT20" s="1195"/>
      <c r="VU20" s="1195"/>
      <c r="VV20" s="1195"/>
      <c r="VW20" s="1195"/>
      <c r="VX20" s="1195"/>
      <c r="VY20" s="1195"/>
      <c r="VZ20" s="1195"/>
      <c r="WA20" s="1195"/>
      <c r="WB20" s="1195"/>
      <c r="WC20" s="1195"/>
      <c r="WD20" s="1195"/>
      <c r="WE20" s="1195"/>
      <c r="WF20" s="1195"/>
      <c r="WG20" s="1195"/>
      <c r="WH20" s="1195"/>
      <c r="WI20" s="1195"/>
      <c r="WJ20" s="1195"/>
      <c r="WK20" s="1195"/>
      <c r="WL20" s="1195"/>
      <c r="WM20" s="1195"/>
      <c r="WN20" s="1195"/>
      <c r="WO20" s="1195"/>
      <c r="WP20" s="1195"/>
      <c r="WQ20" s="1195"/>
      <c r="WR20" s="1195"/>
      <c r="WS20" s="1195"/>
      <c r="WT20" s="1195"/>
      <c r="WU20" s="1195"/>
      <c r="WV20" s="1195"/>
      <c r="WW20" s="1195"/>
      <c r="WX20" s="1195"/>
      <c r="WY20" s="1195"/>
      <c r="WZ20" s="1195"/>
      <c r="XA20" s="1195"/>
      <c r="XB20" s="1195"/>
      <c r="XC20" s="1195"/>
      <c r="XD20" s="1195"/>
      <c r="XE20" s="1195"/>
      <c r="XF20" s="1195"/>
      <c r="XG20" s="1195"/>
      <c r="XH20" s="1195"/>
      <c r="XI20" s="1195"/>
      <c r="XJ20" s="1195"/>
      <c r="XK20" s="1195"/>
      <c r="XL20" s="1195"/>
      <c r="XM20" s="1195"/>
      <c r="XN20" s="1195"/>
      <c r="XO20" s="1195"/>
      <c r="XP20" s="1195"/>
      <c r="XQ20" s="1195"/>
      <c r="XR20" s="1195"/>
      <c r="XS20" s="1195"/>
      <c r="XT20" s="1195"/>
      <c r="XU20" s="1195"/>
      <c r="XV20" s="1195"/>
      <c r="XW20" s="1195"/>
      <c r="XX20" s="1195"/>
      <c r="XY20" s="1195"/>
      <c r="XZ20" s="1195"/>
      <c r="YA20" s="1195"/>
      <c r="YB20" s="1195"/>
      <c r="YC20" s="1195"/>
      <c r="YD20" s="1195"/>
      <c r="YE20" s="1195"/>
      <c r="YF20" s="1195"/>
      <c r="YG20" s="1195"/>
      <c r="YH20" s="1195"/>
      <c r="YI20" s="1195"/>
      <c r="YJ20" s="1195"/>
      <c r="YK20" s="1195"/>
      <c r="YL20" s="1195"/>
      <c r="YM20" s="1195"/>
      <c r="YN20" s="1195"/>
      <c r="YO20" s="1195"/>
      <c r="YP20" s="1195"/>
      <c r="YQ20" s="1195"/>
      <c r="YR20" s="1195"/>
      <c r="YS20" s="1195"/>
      <c r="YT20" s="1195"/>
      <c r="YU20" s="1195"/>
      <c r="YV20" s="1195"/>
      <c r="YW20" s="1195"/>
      <c r="YX20" s="1195"/>
      <c r="YY20" s="1195"/>
      <c r="YZ20" s="1195"/>
      <c r="ZA20" s="1195"/>
      <c r="ZB20" s="1195"/>
      <c r="ZC20" s="1195"/>
      <c r="ZD20" s="395"/>
      <c r="ZE20" s="1195"/>
      <c r="ZF20" s="1195"/>
      <c r="ZG20" s="1195"/>
      <c r="ZH20" s="1195"/>
      <c r="ZI20" s="1195"/>
      <c r="ZJ20" s="1195"/>
      <c r="ZK20" s="1195"/>
      <c r="ZL20" s="1195"/>
      <c r="ZM20" s="1195"/>
      <c r="ZN20" s="396"/>
      <c r="ADY20" s="393"/>
      <c r="ADZ20" s="1195"/>
      <c r="AEA20" s="1195"/>
      <c r="AEB20" s="1195"/>
      <c r="AEC20" s="1195"/>
      <c r="AED20" s="1195"/>
      <c r="AEE20" s="1195"/>
      <c r="AEF20" s="1195"/>
      <c r="AEG20" s="1195"/>
      <c r="AEH20" s="1195"/>
      <c r="AEI20" s="394"/>
      <c r="AEJ20" s="1195"/>
      <c r="AEK20" s="1195"/>
      <c r="AEL20" s="1195"/>
      <c r="AEM20" s="1195"/>
      <c r="AEN20" s="1195"/>
      <c r="AEO20" s="1195"/>
      <c r="AEP20" s="1195"/>
      <c r="AEQ20" s="1195"/>
      <c r="AER20" s="1195"/>
      <c r="AES20" s="1195"/>
      <c r="AET20" s="1195"/>
      <c r="AEU20" s="1195"/>
      <c r="AEV20" s="1195"/>
      <c r="AEW20" s="1195"/>
      <c r="AEX20" s="1195"/>
      <c r="AEY20" s="1195"/>
      <c r="AEZ20" s="1195"/>
      <c r="AFA20" s="1195"/>
      <c r="AFB20" s="1195"/>
      <c r="AFC20" s="1195"/>
      <c r="AFD20" s="1195"/>
      <c r="AFE20" s="1195"/>
      <c r="AFF20" s="1195"/>
      <c r="AFG20" s="1195"/>
      <c r="AFH20" s="1195"/>
      <c r="AFI20" s="1195"/>
      <c r="AFJ20" s="1195"/>
      <c r="AFK20" s="1195"/>
      <c r="AFL20" s="1195"/>
      <c r="AFM20" s="1195"/>
      <c r="AFN20" s="1195"/>
      <c r="AFO20" s="1195"/>
      <c r="AFP20" s="1195"/>
      <c r="AFQ20" s="1195"/>
      <c r="AFR20" s="1195"/>
      <c r="AFS20" s="1195"/>
      <c r="AFT20" s="1195"/>
      <c r="AFU20" s="1195"/>
      <c r="AFV20" s="1195"/>
      <c r="AFW20" s="1195"/>
      <c r="AFX20" s="1195"/>
      <c r="AFY20" s="1195"/>
      <c r="AFZ20" s="1195"/>
      <c r="AGA20" s="1195"/>
      <c r="AGB20" s="1195"/>
      <c r="AGC20" s="1195"/>
      <c r="AGD20" s="1195"/>
      <c r="AGE20" s="1195"/>
      <c r="AGF20" s="1195"/>
      <c r="AGG20" s="1195"/>
      <c r="AGH20" s="1195"/>
      <c r="AGI20" s="1195"/>
      <c r="AGJ20" s="1195"/>
      <c r="AGK20" s="1195"/>
      <c r="AGL20" s="1195"/>
      <c r="AGM20" s="1195"/>
      <c r="AGN20" s="1195"/>
      <c r="AGO20" s="1195"/>
      <c r="AGP20" s="1195"/>
      <c r="AGQ20" s="1195"/>
      <c r="AGR20" s="1195"/>
      <c r="AGS20" s="1195"/>
      <c r="AGT20" s="1195"/>
      <c r="AGU20" s="1195"/>
      <c r="AGV20" s="1195"/>
      <c r="AGW20" s="1195"/>
      <c r="AGX20" s="1195"/>
      <c r="AGY20" s="1195"/>
      <c r="AGZ20" s="1195"/>
      <c r="AHA20" s="1195"/>
      <c r="AHB20" s="1195"/>
      <c r="AHC20" s="1195"/>
      <c r="AHD20" s="1195"/>
      <c r="AHE20" s="1195"/>
      <c r="AHF20" s="1195"/>
      <c r="AHG20" s="1195"/>
      <c r="AHH20" s="1195"/>
      <c r="AHI20" s="1195"/>
      <c r="AHJ20" s="1195"/>
      <c r="AHK20" s="1195"/>
      <c r="AHL20" s="1195"/>
      <c r="AHM20" s="1195"/>
      <c r="AHN20" s="1195"/>
      <c r="AHO20" s="1195"/>
      <c r="AHP20" s="1195"/>
      <c r="AHQ20" s="1195"/>
      <c r="AHR20" s="1195"/>
      <c r="AHS20" s="1195"/>
      <c r="AHT20" s="1195"/>
      <c r="AHU20" s="1195"/>
      <c r="AHV20" s="1195"/>
      <c r="AHW20" s="1195"/>
      <c r="AHX20" s="1195"/>
      <c r="AHY20" s="1195"/>
      <c r="AHZ20" s="1195"/>
      <c r="AIA20" s="1195"/>
      <c r="AIB20" s="395"/>
      <c r="AIC20" s="1195"/>
      <c r="AID20" s="1195"/>
      <c r="AIE20" s="1195"/>
      <c r="AIF20" s="1195"/>
      <c r="AIG20" s="1195"/>
      <c r="AIH20" s="1195"/>
      <c r="AII20" s="1195"/>
      <c r="AIJ20" s="1195"/>
      <c r="AIK20" s="1195"/>
      <c r="AIL20" s="396"/>
      <c r="AMG20" s="393"/>
      <c r="AMH20" s="1195"/>
      <c r="AMI20" s="1195"/>
      <c r="AMJ20" s="1195"/>
      <c r="AMK20" s="1195"/>
      <c r="AML20" s="1195"/>
      <c r="AMM20" s="1195"/>
      <c r="AMN20" s="1195"/>
      <c r="AMO20" s="1195"/>
      <c r="AMP20" s="1195"/>
      <c r="AMQ20" s="394"/>
      <c r="AMR20" s="1195"/>
      <c r="AMS20" s="1195"/>
      <c r="AMT20" s="1195"/>
      <c r="AMU20" s="1195"/>
      <c r="AMV20" s="1195"/>
      <c r="AMW20" s="1195"/>
      <c r="AMX20" s="1195"/>
      <c r="AMY20" s="1195"/>
      <c r="AMZ20" s="1195"/>
      <c r="ANA20" s="1195"/>
      <c r="ANB20" s="1195"/>
      <c r="ANC20" s="1195"/>
      <c r="AND20" s="1195"/>
      <c r="ANE20" s="1195"/>
      <c r="ANF20" s="1195"/>
      <c r="ANG20" s="1195"/>
      <c r="ANH20" s="1195"/>
      <c r="ANI20" s="1195"/>
      <c r="ANJ20" s="1195"/>
      <c r="ANK20" s="1195"/>
      <c r="ANL20" s="1195"/>
      <c r="ANM20" s="1195"/>
      <c r="ANN20" s="1195"/>
      <c r="ANO20" s="1195"/>
      <c r="ANP20" s="1195"/>
      <c r="ANQ20" s="1195"/>
      <c r="ANR20" s="1195"/>
      <c r="ANS20" s="1195"/>
      <c r="ANT20" s="1195"/>
      <c r="ANU20" s="1195"/>
      <c r="ANV20" s="1195"/>
      <c r="ANW20" s="1195"/>
      <c r="ANX20" s="1195"/>
      <c r="ANY20" s="1195"/>
      <c r="ANZ20" s="1195"/>
      <c r="AOA20" s="1195"/>
      <c r="AOB20" s="1195"/>
      <c r="AOC20" s="1195"/>
      <c r="AOD20" s="1195"/>
      <c r="AOE20" s="1195"/>
      <c r="AOF20" s="1195"/>
      <c r="AOG20" s="1195"/>
      <c r="AOH20" s="1195"/>
      <c r="AOI20" s="1195"/>
      <c r="AOJ20" s="1195"/>
      <c r="AOK20" s="1195"/>
      <c r="AOL20" s="1195"/>
      <c r="AOM20" s="1195"/>
      <c r="AON20" s="1195"/>
      <c r="AOO20" s="1195"/>
      <c r="AOP20" s="1195"/>
      <c r="AOQ20" s="1195"/>
      <c r="AOR20" s="1195"/>
      <c r="AOS20" s="1195"/>
      <c r="AOT20" s="1195"/>
      <c r="AOU20" s="1195"/>
      <c r="AOV20" s="1195"/>
      <c r="AOW20" s="1195"/>
      <c r="AOX20" s="1195"/>
      <c r="AOY20" s="1195"/>
      <c r="AOZ20" s="1195"/>
      <c r="APA20" s="1195"/>
      <c r="APB20" s="1195"/>
      <c r="APC20" s="1195"/>
      <c r="APD20" s="1195"/>
      <c r="APE20" s="1195"/>
      <c r="APF20" s="1195"/>
      <c r="APG20" s="1195"/>
      <c r="APH20" s="1195"/>
      <c r="API20" s="1195"/>
      <c r="APJ20" s="1195"/>
      <c r="APK20" s="1195"/>
      <c r="APL20" s="1195"/>
      <c r="APM20" s="1195"/>
      <c r="APN20" s="1195"/>
      <c r="APO20" s="1195"/>
      <c r="APP20" s="1195"/>
      <c r="APQ20" s="1195"/>
      <c r="APR20" s="1195"/>
      <c r="APS20" s="1195"/>
      <c r="APT20" s="1195"/>
      <c r="APU20" s="1195"/>
      <c r="APV20" s="1195"/>
      <c r="APW20" s="1195"/>
      <c r="APX20" s="1195"/>
      <c r="APY20" s="1195"/>
      <c r="APZ20" s="1195"/>
      <c r="AQA20" s="1195"/>
      <c r="AQB20" s="1195"/>
      <c r="AQC20" s="1195"/>
      <c r="AQD20" s="1195"/>
      <c r="AQE20" s="1195"/>
      <c r="AQF20" s="1195"/>
      <c r="AQG20" s="1195"/>
      <c r="AQH20" s="1195"/>
      <c r="AQI20" s="1195"/>
      <c r="AQJ20" s="395"/>
      <c r="AQK20" s="1195"/>
      <c r="AQL20" s="1195"/>
      <c r="AQM20" s="1195"/>
      <c r="AQN20" s="1195"/>
      <c r="AQO20" s="1195"/>
      <c r="AQP20" s="1195"/>
      <c r="AQQ20" s="1195"/>
      <c r="AQR20" s="1195"/>
      <c r="AQS20" s="1195"/>
      <c r="AQT20" s="396"/>
      <c r="ASE20" s="1458" t="s">
        <v>1231</v>
      </c>
      <c r="ASF20" s="1458"/>
      <c r="ASG20" s="1458"/>
      <c r="ASH20" s="1458"/>
      <c r="ASI20" s="1458"/>
      <c r="ASJ20" s="1458"/>
      <c r="ASK20" s="1458"/>
      <c r="ASU20" s="1195"/>
      <c r="ASV20" s="1195"/>
      <c r="ASW20" s="401"/>
      <c r="ASX20" s="1463" t="s">
        <v>1238</v>
      </c>
      <c r="ASY20" s="1463"/>
      <c r="ASZ20" s="1463"/>
      <c r="ATA20" s="1463"/>
      <c r="ATB20" s="1463"/>
      <c r="ATC20" s="1463"/>
      <c r="ATD20" s="1463"/>
      <c r="ATE20" s="1463"/>
      <c r="ATF20" s="401"/>
      <c r="ATG20" s="401"/>
      <c r="ATH20" s="401"/>
      <c r="ATI20" s="401"/>
      <c r="ATJ20" s="401"/>
      <c r="ATK20" s="401"/>
      <c r="ATL20" s="401"/>
      <c r="ATM20" s="401"/>
      <c r="ATN20" s="401"/>
      <c r="ATO20" s="401"/>
      <c r="ATP20" s="401"/>
      <c r="ATQ20" s="401"/>
      <c r="ATR20" s="401"/>
      <c r="ATS20" s="401"/>
      <c r="ATT20" s="401"/>
      <c r="ATU20" s="401"/>
      <c r="ATV20" s="401"/>
      <c r="ATW20" s="401"/>
      <c r="ATX20" s="401"/>
      <c r="ATY20" s="401"/>
      <c r="ATZ20" s="401"/>
      <c r="AUA20" s="401"/>
      <c r="AUB20" s="401"/>
      <c r="AUC20" s="401"/>
      <c r="AUD20" s="401"/>
      <c r="AUE20" s="401"/>
      <c r="AUF20" s="401"/>
      <c r="AUG20" s="401"/>
      <c r="AUH20" s="401"/>
      <c r="AUI20" s="401"/>
      <c r="AUJ20" s="401"/>
      <c r="AUK20" s="401"/>
      <c r="AUL20" s="401"/>
      <c r="AUM20" s="401"/>
      <c r="AUN20" s="401"/>
      <c r="AUO20" s="401"/>
      <c r="AUP20" s="401"/>
      <c r="AUQ20" s="401"/>
      <c r="AUR20" s="401"/>
      <c r="AUS20" s="401"/>
      <c r="AUT20" s="401"/>
      <c r="AUU20" s="401"/>
      <c r="AUV20" s="401"/>
      <c r="AUW20" s="401"/>
      <c r="AUX20" s="401"/>
      <c r="AUY20" s="401"/>
      <c r="AUZ20" s="401"/>
      <c r="AVA20" s="401"/>
      <c r="AVB20" s="401"/>
      <c r="AVC20" s="401"/>
      <c r="AVD20" s="401"/>
      <c r="AVE20" s="401"/>
      <c r="AVF20" s="401"/>
      <c r="AVG20" s="401"/>
      <c r="AVH20" s="401"/>
      <c r="AVI20" s="401"/>
      <c r="AVJ20" s="401"/>
      <c r="AVK20" s="401"/>
      <c r="AVL20" s="401"/>
      <c r="AVM20" s="401"/>
      <c r="AVN20" s="401"/>
      <c r="AVO20" s="401"/>
      <c r="AVP20" s="401"/>
      <c r="AVQ20" s="401"/>
      <c r="AVR20" s="401"/>
      <c r="AVS20" s="401"/>
      <c r="AVT20" s="401"/>
      <c r="AVU20" s="401"/>
      <c r="AVV20" s="401"/>
      <c r="AVW20" s="401"/>
      <c r="AVX20" s="1358"/>
      <c r="AVY20" s="1356"/>
      <c r="AVZ20" s="1358"/>
      <c r="AWA20" s="1356"/>
      <c r="AWB20" s="401"/>
      <c r="AWC20" s="401"/>
      <c r="AWD20" s="1342"/>
      <c r="AWK20" s="394"/>
      <c r="AWL20" s="1195"/>
      <c r="AWM20" s="1195"/>
      <c r="AWN20" s="1195"/>
      <c r="AWO20" s="1195"/>
      <c r="AWP20" s="393"/>
      <c r="AWQ20" s="1195"/>
      <c r="AWR20" s="1195"/>
      <c r="AWS20" s="1195"/>
      <c r="AWT20" s="1195"/>
      <c r="AWU20" s="1195"/>
      <c r="AWV20" s="1195"/>
      <c r="AWW20" s="1195"/>
      <c r="AWX20" s="1195"/>
      <c r="AWY20" s="1195"/>
      <c r="AWZ20" s="1195"/>
      <c r="AXA20" s="1195"/>
      <c r="AXB20" s="1195"/>
      <c r="AXC20" s="1195"/>
      <c r="AXD20" s="1195"/>
      <c r="AXE20" s="1195"/>
      <c r="AXF20" s="1195"/>
      <c r="AXG20" s="1195"/>
      <c r="AXH20" s="1195"/>
      <c r="AXI20" s="1195"/>
      <c r="AXJ20" s="1195"/>
      <c r="AXK20" s="1195"/>
      <c r="AXL20" s="1195"/>
      <c r="AXM20" s="1195"/>
      <c r="AXN20" s="1195"/>
      <c r="AXO20" s="1195"/>
      <c r="AXP20" s="1195"/>
      <c r="AXQ20" s="1195"/>
      <c r="AXR20" s="1195"/>
      <c r="AXS20" s="1195"/>
      <c r="AXT20" s="1195"/>
      <c r="AXU20" s="1195"/>
      <c r="AXV20" s="1195"/>
      <c r="AXW20" s="1195"/>
      <c r="AXX20" s="1195"/>
      <c r="AXY20" s="1195"/>
      <c r="AXZ20" s="1195"/>
      <c r="AYA20" s="1195"/>
      <c r="AYB20" s="1195"/>
      <c r="AYC20" s="1195"/>
      <c r="AYD20" s="1195"/>
      <c r="AYE20" s="1195"/>
      <c r="AYF20" s="1195"/>
      <c r="AYG20" s="1195"/>
      <c r="AYH20" s="1195"/>
      <c r="AYI20" s="1195"/>
      <c r="AYJ20" s="1195"/>
      <c r="AYK20" s="1195"/>
      <c r="AYL20" s="1195"/>
      <c r="AYM20" s="1195"/>
      <c r="AYN20" s="1195"/>
      <c r="AYO20" s="1195"/>
      <c r="AYP20" s="1195"/>
      <c r="AYQ20" s="1195"/>
      <c r="AYR20" s="1195"/>
      <c r="AYS20" s="1195"/>
      <c r="AYT20" s="1195"/>
      <c r="AYU20" s="1195"/>
      <c r="AYV20" s="1195"/>
      <c r="AYW20" s="1195"/>
      <c r="AYX20" s="1195"/>
      <c r="AYY20" s="1195"/>
      <c r="AYZ20" s="1195"/>
      <c r="AZA20" s="1195"/>
      <c r="AZB20" s="1195"/>
      <c r="AZC20" s="1195"/>
      <c r="AZD20" s="1195"/>
      <c r="AZE20" s="1195"/>
      <c r="AZF20" s="1195"/>
      <c r="AZG20" s="1195"/>
      <c r="AZH20" s="1195"/>
      <c r="AZI20" s="1195"/>
      <c r="AZJ20" s="1195"/>
      <c r="AZK20" s="1195"/>
      <c r="AZL20" s="1195"/>
      <c r="AZM20" s="1195"/>
      <c r="AZN20" s="1195"/>
      <c r="AZO20" s="1195"/>
      <c r="AZP20" s="1195"/>
      <c r="AZQ20" s="1195"/>
      <c r="AZR20" s="1195"/>
      <c r="AZS20" s="1195"/>
      <c r="AZT20" s="1195"/>
      <c r="AZU20" s="1195"/>
      <c r="AZV20" s="1195"/>
      <c r="AZW20" s="1195"/>
      <c r="AZX20" s="1195"/>
      <c r="AZY20" s="1195"/>
      <c r="AZZ20" s="1195"/>
      <c r="BAA20" s="1195"/>
      <c r="BAB20" s="1195"/>
      <c r="BAC20" s="1195"/>
      <c r="BAD20" s="1195"/>
      <c r="BAE20" s="1195"/>
      <c r="BAF20" s="1195"/>
      <c r="BAG20" s="1195"/>
      <c r="BAH20" s="1195"/>
      <c r="BAI20" s="1195"/>
      <c r="BAJ20" s="1195"/>
      <c r="BAK20" s="1195"/>
      <c r="BAL20" s="1195"/>
      <c r="BAM20" s="1195"/>
      <c r="BAN20" s="1195"/>
      <c r="BAO20" s="1195"/>
      <c r="BAP20" s="1195"/>
      <c r="BAQ20" s="1195"/>
      <c r="BAR20" s="1195"/>
      <c r="BAS20" s="1195"/>
      <c r="BAT20" s="1195"/>
      <c r="BAU20" s="1195"/>
      <c r="BAV20" s="1195"/>
      <c r="BAW20" s="1195"/>
      <c r="BAX20" s="1195"/>
      <c r="BAY20" s="1195"/>
      <c r="BAZ20" s="1195"/>
      <c r="BBA20" s="1195"/>
      <c r="BBB20" s="1195"/>
      <c r="BBC20" s="1195"/>
      <c r="BBD20" s="1195"/>
      <c r="BBE20" s="1195"/>
      <c r="BBF20" s="1195"/>
      <c r="BBG20" s="1195"/>
      <c r="BBH20" s="1195"/>
      <c r="BBI20" s="1195"/>
      <c r="BBJ20" s="1195"/>
      <c r="BDE20" s="393"/>
      <c r="BDF20" s="1195"/>
      <c r="BDG20" s="1195"/>
      <c r="BDH20" s="1195"/>
      <c r="BDI20" s="1195"/>
      <c r="BDJ20" s="1195"/>
      <c r="BDK20" s="1195"/>
      <c r="BDL20" s="1195"/>
      <c r="BDM20" s="1195"/>
      <c r="BDN20" s="1195"/>
      <c r="BDO20" s="394"/>
      <c r="BDP20" s="1195"/>
      <c r="BDQ20" s="1195"/>
      <c r="BDR20" s="1195"/>
      <c r="BDS20" s="1195"/>
      <c r="BDT20" s="1195"/>
      <c r="BDU20" s="1195"/>
      <c r="BDV20" s="1195"/>
      <c r="BDW20" s="1195"/>
      <c r="BDX20" s="1195"/>
      <c r="BDY20" s="1195"/>
      <c r="BDZ20" s="1195"/>
      <c r="BEA20" s="1195"/>
      <c r="BEB20" s="1195"/>
      <c r="BEC20" s="1195"/>
      <c r="BED20" s="1195"/>
      <c r="BEE20" s="1195"/>
      <c r="BEF20" s="1195"/>
      <c r="BEG20" s="1195"/>
      <c r="BEH20" s="1195"/>
      <c r="BEI20" s="1195"/>
      <c r="BEJ20" s="1195"/>
      <c r="BEK20" s="1195"/>
      <c r="BEL20" s="1195"/>
      <c r="BEM20" s="1195"/>
      <c r="BEN20" s="1195"/>
      <c r="BEO20" s="1195"/>
      <c r="BEP20" s="1195"/>
      <c r="BEQ20" s="1195"/>
      <c r="BER20" s="1195"/>
      <c r="BES20" s="1195"/>
      <c r="BET20" s="1195"/>
      <c r="BEU20" s="1195"/>
      <c r="BEV20" s="1195"/>
      <c r="BEW20" s="1195"/>
      <c r="BEX20" s="1195"/>
      <c r="BEY20" s="1195"/>
      <c r="BEZ20" s="1195"/>
      <c r="BFA20" s="1195"/>
      <c r="BFB20" s="1195"/>
      <c r="BFC20" s="1195"/>
      <c r="BFD20" s="1195"/>
      <c r="BFE20" s="1195"/>
      <c r="BFF20" s="1195"/>
      <c r="BFG20" s="1195"/>
      <c r="BFH20" s="1195"/>
      <c r="BFI20" s="1195"/>
      <c r="BFJ20" s="1195"/>
      <c r="BFK20" s="1195"/>
      <c r="BFL20" s="1195"/>
      <c r="BFM20" s="1195"/>
      <c r="BFN20" s="1195"/>
      <c r="BFO20" s="1195"/>
      <c r="BFP20" s="1195"/>
      <c r="BFQ20" s="1195"/>
      <c r="BFR20" s="1195"/>
      <c r="BFS20" s="1195"/>
      <c r="BFT20" s="1195"/>
      <c r="BFU20" s="1195"/>
      <c r="BFV20" s="1195"/>
      <c r="BFW20" s="1195"/>
      <c r="BFX20" s="1195"/>
      <c r="BFY20" s="1195"/>
      <c r="BFZ20" s="1195"/>
      <c r="BGA20" s="1195"/>
      <c r="BGB20" s="1195"/>
      <c r="BGC20" s="1195"/>
      <c r="BGD20" s="1195"/>
      <c r="BGE20" s="1195"/>
      <c r="BGF20" s="1195"/>
      <c r="BGG20" s="1195"/>
      <c r="BGH20" s="1195"/>
      <c r="BGI20" s="1195"/>
      <c r="BGJ20" s="1195"/>
      <c r="BGK20" s="1195"/>
      <c r="BGL20" s="1195"/>
      <c r="BGM20" s="1195"/>
      <c r="BGN20" s="1195"/>
      <c r="BGO20" s="1195"/>
      <c r="BGP20" s="1195"/>
      <c r="BGQ20" s="1195"/>
      <c r="BGR20" s="1195"/>
      <c r="BGS20" s="1195"/>
      <c r="BGT20" s="1195"/>
      <c r="BGU20" s="1195"/>
      <c r="BGV20" s="1195"/>
      <c r="BGW20" s="1195"/>
      <c r="BGX20" s="1195"/>
      <c r="BGY20" s="1195"/>
      <c r="BGZ20" s="1195"/>
      <c r="BHA20" s="1195"/>
      <c r="BHB20" s="1195"/>
      <c r="BHC20" s="1195"/>
      <c r="BHD20" s="1195"/>
      <c r="BHE20" s="1195"/>
      <c r="BHF20" s="1195"/>
      <c r="BHG20" s="1195"/>
      <c r="BHH20" s="395"/>
      <c r="BHI20" s="1195"/>
      <c r="BHJ20" s="1195"/>
      <c r="BHK20" s="1195"/>
      <c r="BHL20" s="1195"/>
      <c r="BHM20" s="1195"/>
      <c r="BHN20" s="1195"/>
      <c r="BHO20" s="1195"/>
      <c r="BHP20" s="1195"/>
      <c r="BHQ20" s="1195"/>
      <c r="BHR20" s="396"/>
      <c r="BLM20" s="393"/>
      <c r="BLN20" s="1195"/>
      <c r="BLO20" s="1195"/>
      <c r="BLP20" s="1195"/>
      <c r="BLQ20" s="1195"/>
      <c r="BLR20" s="1195"/>
      <c r="BLS20" s="1195"/>
      <c r="BLT20" s="1195"/>
      <c r="BLU20" s="1195"/>
      <c r="BLV20" s="1195"/>
      <c r="BLW20" s="394"/>
      <c r="BLX20" s="1195"/>
      <c r="BLY20" s="1195"/>
      <c r="BLZ20" s="1195"/>
      <c r="BMA20" s="1195"/>
      <c r="BMB20" s="1195"/>
      <c r="BMC20" s="1195"/>
      <c r="BMD20" s="1195"/>
      <c r="BME20" s="1195"/>
      <c r="BMF20" s="1195"/>
      <c r="BMG20" s="1195"/>
      <c r="BMH20" s="1195"/>
      <c r="BMI20" s="1195"/>
      <c r="BMJ20" s="1195"/>
      <c r="BMK20" s="1195"/>
      <c r="BML20" s="1195"/>
      <c r="BMM20" s="1195"/>
      <c r="BMN20" s="1195"/>
      <c r="BMO20" s="1195"/>
      <c r="BMP20" s="1195"/>
      <c r="BMQ20" s="1195"/>
      <c r="BMR20" s="1195"/>
      <c r="BMS20" s="1195"/>
      <c r="BMT20" s="1195"/>
      <c r="BMU20" s="1195"/>
      <c r="BMV20" s="1195"/>
      <c r="BMW20" s="1195"/>
      <c r="BMX20" s="1195"/>
      <c r="BMY20" s="1195"/>
      <c r="BMZ20" s="1195"/>
      <c r="BNA20" s="1195"/>
      <c r="BNB20" s="1195"/>
      <c r="BNC20" s="1195"/>
      <c r="BND20" s="1195"/>
      <c r="BNE20" s="1195"/>
      <c r="BNF20" s="1195"/>
      <c r="BNG20" s="1195"/>
      <c r="BNH20" s="1195"/>
      <c r="BNI20" s="1195"/>
      <c r="BNJ20" s="1195"/>
      <c r="BNK20" s="1195"/>
      <c r="BNL20" s="1195"/>
      <c r="BNM20" s="1195"/>
      <c r="BNN20" s="1195"/>
      <c r="BNO20" s="1195"/>
      <c r="BNP20" s="1195"/>
      <c r="BNQ20" s="1195"/>
      <c r="BNR20" s="1195"/>
      <c r="BNS20" s="1195"/>
      <c r="BNT20" s="1195"/>
      <c r="BNU20" s="1195"/>
      <c r="BNV20" s="1195"/>
      <c r="BNW20" s="1195"/>
      <c r="BNX20" s="1195"/>
      <c r="BNY20" s="1195"/>
      <c r="BNZ20" s="1195"/>
      <c r="BOA20" s="1195"/>
      <c r="BOB20" s="1195"/>
      <c r="BOC20" s="1195"/>
      <c r="BOD20" s="1195"/>
      <c r="BOE20" s="1195"/>
      <c r="BOF20" s="1195"/>
      <c r="BOG20" s="1195"/>
      <c r="BOH20" s="1195"/>
      <c r="BOI20" s="1195"/>
      <c r="BOJ20" s="1195"/>
      <c r="BOK20" s="1195"/>
      <c r="BOL20" s="1195"/>
      <c r="BOM20" s="1195"/>
      <c r="BON20" s="1195"/>
      <c r="BOO20" s="1195"/>
      <c r="BOP20" s="1195"/>
      <c r="BOQ20" s="1195"/>
      <c r="BOR20" s="1195"/>
      <c r="BOS20" s="1195"/>
      <c r="BOT20" s="1195"/>
      <c r="BOU20" s="1195"/>
      <c r="BOV20" s="1195"/>
      <c r="BOW20" s="1195"/>
      <c r="BOX20" s="1195"/>
      <c r="BOY20" s="1195"/>
      <c r="BOZ20" s="1195"/>
      <c r="BPA20" s="1195"/>
      <c r="BPB20" s="1195"/>
      <c r="BPC20" s="1195"/>
      <c r="BPD20" s="1195"/>
      <c r="BPE20" s="1195"/>
      <c r="BPF20" s="1195"/>
      <c r="BPG20" s="1195"/>
      <c r="BPH20" s="1195"/>
      <c r="BPI20" s="1195"/>
      <c r="BPJ20" s="1195"/>
      <c r="BPK20" s="1195"/>
      <c r="BPL20" s="1195"/>
      <c r="BPM20" s="1195"/>
      <c r="BPN20" s="1195"/>
      <c r="BPO20" s="1195"/>
      <c r="BPP20" s="395"/>
      <c r="BPQ20" s="1195"/>
      <c r="BPR20" s="1195"/>
      <c r="BPS20" s="1195"/>
      <c r="BPT20" s="1195"/>
      <c r="BPU20" s="1195"/>
      <c r="BPV20" s="1195"/>
      <c r="BPW20" s="1195"/>
      <c r="BPX20" s="1195"/>
      <c r="BPY20" s="1195"/>
      <c r="BPZ20" s="396"/>
      <c r="BTU20" s="393"/>
      <c r="BTV20" s="1195"/>
      <c r="BTW20" s="1195"/>
      <c r="BTX20" s="1195"/>
      <c r="BTY20" s="1195"/>
      <c r="BTZ20" s="1195"/>
      <c r="BUA20" s="1195"/>
      <c r="BUB20" s="1195"/>
      <c r="BUC20" s="1195"/>
      <c r="BUD20" s="1195"/>
      <c r="BUE20" s="394"/>
      <c r="BUF20" s="1195"/>
      <c r="BUG20" s="1195"/>
      <c r="BUH20" s="1195"/>
      <c r="BUI20" s="1195"/>
      <c r="BUJ20" s="1195"/>
      <c r="BUK20" s="1195"/>
      <c r="BUL20" s="1195"/>
      <c r="BUM20" s="1195"/>
      <c r="BUN20" s="1195"/>
      <c r="BUO20" s="1195"/>
      <c r="BUP20" s="1195"/>
      <c r="BUQ20" s="1195"/>
      <c r="BUR20" s="1195"/>
      <c r="BUS20" s="1195"/>
      <c r="BUT20" s="1195"/>
      <c r="BUU20" s="1195"/>
      <c r="BUV20" s="1195"/>
      <c r="BUW20" s="1195"/>
      <c r="BUX20" s="1195"/>
      <c r="BUY20" s="1195"/>
      <c r="BUZ20" s="1195"/>
      <c r="BVA20" s="1195"/>
      <c r="BVB20" s="1195"/>
      <c r="BVC20" s="1195"/>
      <c r="BVD20" s="1195"/>
      <c r="BVE20" s="1195"/>
      <c r="BVF20" s="1195"/>
      <c r="BVG20" s="1195"/>
      <c r="BVH20" s="1195"/>
      <c r="BVI20" s="1195"/>
      <c r="BVJ20" s="1195"/>
      <c r="BVK20" s="1195"/>
      <c r="BVL20" s="1195"/>
      <c r="BVM20" s="1195"/>
      <c r="BVN20" s="1195"/>
      <c r="BVO20" s="1195"/>
      <c r="BVP20" s="1195"/>
      <c r="BVQ20" s="1195"/>
      <c r="BVR20" s="1195"/>
      <c r="BVS20" s="1195"/>
      <c r="BVT20" s="1195"/>
      <c r="BVU20" s="1195"/>
      <c r="BVV20" s="1195"/>
      <c r="BVW20" s="1195"/>
      <c r="BVX20" s="1195"/>
      <c r="BVY20" s="1195"/>
      <c r="BVZ20" s="1195"/>
      <c r="BWA20" s="1195"/>
      <c r="BWB20" s="1195"/>
      <c r="BWC20" s="1195"/>
      <c r="BWD20" s="1195"/>
      <c r="BWE20" s="1195"/>
      <c r="BWF20" s="1195"/>
      <c r="BWG20" s="1195"/>
      <c r="BWH20" s="1195"/>
      <c r="BWI20" s="1195"/>
      <c r="BWJ20" s="1195"/>
      <c r="BWK20" s="1195"/>
      <c r="BWL20" s="1195"/>
      <c r="BWM20" s="1195"/>
      <c r="BWN20" s="1195"/>
      <c r="BWO20" s="1195"/>
      <c r="BWP20" s="1195"/>
      <c r="BWQ20" s="1195"/>
      <c r="BWR20" s="1195"/>
      <c r="BWS20" s="1195"/>
      <c r="BWT20" s="1195"/>
      <c r="BWU20" s="1195"/>
      <c r="BWV20" s="1195"/>
      <c r="BWW20" s="1195"/>
      <c r="BWX20" s="1195"/>
      <c r="BWY20" s="1195"/>
      <c r="BWZ20" s="1195"/>
      <c r="BXA20" s="1195"/>
      <c r="BXB20" s="1195"/>
      <c r="BXC20" s="1195"/>
      <c r="BXD20" s="1195"/>
      <c r="BXE20" s="1195"/>
      <c r="BXF20" s="1195"/>
      <c r="BXG20" s="1195"/>
      <c r="BXH20" s="1195"/>
      <c r="BXI20" s="1195"/>
      <c r="BXJ20" s="1195"/>
      <c r="BXK20" s="1195"/>
      <c r="BXL20" s="1195"/>
      <c r="BXM20" s="1195"/>
      <c r="BXN20" s="1195"/>
      <c r="BXO20" s="1195"/>
      <c r="BXP20" s="1195"/>
      <c r="BXQ20" s="1195"/>
      <c r="BXR20" s="1195"/>
      <c r="BXS20" s="1195"/>
      <c r="BXT20" s="1195"/>
      <c r="BXU20" s="1195"/>
      <c r="BXV20" s="1195"/>
      <c r="BXW20" s="1195"/>
      <c r="BXX20" s="395"/>
      <c r="BXY20" s="1195"/>
      <c r="BXZ20" s="1195"/>
      <c r="BYA20" s="1195"/>
      <c r="BYB20" s="1195"/>
      <c r="BYC20" s="1195"/>
      <c r="BYD20" s="1195"/>
      <c r="BYE20" s="1195"/>
      <c r="BYF20" s="1195"/>
      <c r="BYG20" s="1195"/>
      <c r="BYH20" s="396"/>
      <c r="CCC20" s="393"/>
      <c r="CCD20" s="1195"/>
      <c r="CCE20" s="1195"/>
      <c r="CCF20" s="1195"/>
      <c r="CCG20" s="1195"/>
      <c r="CCH20" s="1195"/>
      <c r="CCI20" s="1195"/>
      <c r="CCJ20" s="1195"/>
      <c r="CCK20" s="1195"/>
      <c r="CCL20" s="1195"/>
      <c r="CCM20" s="394"/>
      <c r="CCN20" s="1195"/>
      <c r="CCO20" s="1195"/>
      <c r="CCP20" s="1195"/>
      <c r="CCQ20" s="1195"/>
      <c r="CCR20" s="1195"/>
      <c r="CCS20" s="1195"/>
      <c r="CCT20" s="1195"/>
      <c r="CCU20" s="1195"/>
      <c r="CCV20" s="1195"/>
      <c r="CCW20" s="1195"/>
      <c r="CCX20" s="1195"/>
      <c r="CCY20" s="1195"/>
      <c r="CCZ20" s="1195"/>
      <c r="CDA20" s="1195"/>
      <c r="CDB20" s="1195"/>
      <c r="CDC20" s="1195"/>
      <c r="CDD20" s="1195"/>
      <c r="CDE20" s="1195"/>
      <c r="CDF20" s="1195"/>
      <c r="CDG20" s="1195"/>
      <c r="CDH20" s="1195"/>
      <c r="CDI20" s="1195"/>
      <c r="CDJ20" s="1195"/>
      <c r="CDK20" s="1195"/>
      <c r="CDL20" s="1195"/>
      <c r="CDM20" s="1195"/>
      <c r="CDN20" s="1195"/>
      <c r="CDO20" s="1195"/>
      <c r="CDP20" s="1195"/>
      <c r="CDQ20" s="1195"/>
      <c r="CDR20" s="1195"/>
      <c r="CDS20" s="1195"/>
      <c r="CDT20" s="1195"/>
      <c r="CDU20" s="1195"/>
      <c r="CDV20" s="1195"/>
      <c r="CDW20" s="1195"/>
      <c r="CDX20" s="1195"/>
      <c r="CDY20" s="1195"/>
      <c r="CDZ20" s="1195"/>
      <c r="CEA20" s="1195"/>
      <c r="CEB20" s="1195"/>
      <c r="CEC20" s="1195"/>
      <c r="CED20" s="1195"/>
      <c r="CEE20" s="1195"/>
      <c r="CEF20" s="1195"/>
      <c r="CEG20" s="1195"/>
      <c r="CEH20" s="1195"/>
      <c r="CEI20" s="1195"/>
      <c r="CEJ20" s="1195"/>
      <c r="CEK20" s="1195"/>
      <c r="CEL20" s="1195"/>
      <c r="CEM20" s="1195"/>
      <c r="CEN20" s="1195"/>
      <c r="CEO20" s="1195"/>
      <c r="CEP20" s="1195"/>
      <c r="CEQ20" s="1195"/>
      <c r="CER20" s="1195"/>
      <c r="CES20" s="1195"/>
      <c r="CET20" s="1195"/>
      <c r="CEU20" s="1195"/>
      <c r="CEV20" s="1195"/>
      <c r="CEW20" s="1195"/>
      <c r="CEX20" s="1195"/>
      <c r="CEY20" s="1195"/>
      <c r="CEZ20" s="1195"/>
      <c r="CFA20" s="1195"/>
      <c r="CFB20" s="1195"/>
      <c r="CFC20" s="1195"/>
      <c r="CFD20" s="1195"/>
      <c r="CFE20" s="1195"/>
      <c r="CFF20" s="1195"/>
      <c r="CFG20" s="1195"/>
      <c r="CFH20" s="1195"/>
      <c r="CFI20" s="1195"/>
      <c r="CFJ20" s="1195"/>
      <c r="CFK20" s="1195"/>
      <c r="CFL20" s="1195"/>
      <c r="CFM20" s="1195"/>
      <c r="CFN20" s="1195"/>
      <c r="CFO20" s="1195"/>
      <c r="CFP20" s="1195"/>
      <c r="CFQ20" s="1195"/>
      <c r="CFR20" s="1195"/>
      <c r="CFS20" s="1195"/>
      <c r="CFT20" s="1195"/>
      <c r="CFU20" s="1195"/>
      <c r="CFV20" s="1195"/>
      <c r="CFW20" s="1195"/>
      <c r="CFX20" s="1195"/>
      <c r="CFY20" s="1195"/>
      <c r="CFZ20" s="1195"/>
      <c r="CGA20" s="1195"/>
      <c r="CGB20" s="1195"/>
      <c r="CGC20" s="1195"/>
      <c r="CGD20" s="1195"/>
      <c r="CGE20" s="1195"/>
      <c r="CGF20" s="395"/>
      <c r="CGG20" s="1195"/>
      <c r="CGH20" s="1195"/>
      <c r="CGI20" s="1195"/>
      <c r="CGJ20" s="1195"/>
      <c r="CGK20" s="1195"/>
      <c r="CGL20" s="1195"/>
      <c r="CGM20" s="1195"/>
      <c r="CGN20" s="1195"/>
      <c r="CGO20" s="1195"/>
      <c r="CGP20" s="396"/>
      <c r="CKK20" s="393"/>
      <c r="CKL20" s="1195"/>
      <c r="CKM20" s="1195"/>
      <c r="CKN20" s="1195"/>
      <c r="CKO20" s="1195"/>
      <c r="CKP20" s="1195"/>
      <c r="CKQ20" s="1195"/>
      <c r="CKR20" s="1195"/>
      <c r="CKS20" s="1195"/>
      <c r="CKT20" s="1195"/>
      <c r="CKU20" s="394"/>
      <c r="CKV20" s="1195"/>
      <c r="CKW20" s="1195"/>
      <c r="CKX20" s="1195"/>
      <c r="CKY20" s="1195"/>
      <c r="CKZ20" s="1195"/>
      <c r="CLA20" s="1195"/>
      <c r="CLB20" s="1195"/>
      <c r="CLC20" s="1195"/>
      <c r="CLD20" s="1195"/>
      <c r="CLE20" s="1195"/>
      <c r="CLF20" s="1195"/>
      <c r="CLG20" s="1195"/>
      <c r="CLH20" s="1195"/>
      <c r="CLI20" s="1195"/>
      <c r="CLJ20" s="1195"/>
      <c r="CLK20" s="1195"/>
      <c r="CLL20" s="1195"/>
      <c r="CLM20" s="1195"/>
      <c r="CLN20" s="1195"/>
      <c r="CLO20" s="1195"/>
      <c r="CLP20" s="1195"/>
      <c r="CLQ20" s="1195"/>
      <c r="CLR20" s="1195"/>
      <c r="CLS20" s="1195"/>
      <c r="CLT20" s="1195"/>
      <c r="CLU20" s="1195"/>
      <c r="CLV20" s="1195"/>
      <c r="CLW20" s="1195"/>
      <c r="CLX20" s="1195"/>
      <c r="CLY20" s="1195"/>
      <c r="CLZ20" s="1195"/>
      <c r="CMA20" s="1195"/>
      <c r="CMB20" s="1195"/>
      <c r="CMC20" s="1195"/>
      <c r="CMD20" s="1195"/>
      <c r="CME20" s="1195"/>
      <c r="CMF20" s="1195"/>
      <c r="CMG20" s="1195"/>
      <c r="CMH20" s="1195"/>
      <c r="CMI20" s="1195"/>
      <c r="CMJ20" s="1195"/>
      <c r="CMK20" s="1195"/>
      <c r="CML20" s="1195"/>
      <c r="CMM20" s="1195"/>
      <c r="CMN20" s="1195"/>
      <c r="CMO20" s="1195"/>
      <c r="CMP20" s="1195"/>
      <c r="CMQ20" s="1195"/>
      <c r="CMR20" s="1195"/>
      <c r="CMS20" s="1195"/>
      <c r="CMT20" s="1195"/>
      <c r="CMU20" s="1195"/>
      <c r="CMV20" s="1195"/>
      <c r="CMW20" s="1195"/>
      <c r="CMX20" s="1195"/>
      <c r="CMY20" s="1195"/>
      <c r="CMZ20" s="1195"/>
      <c r="CNA20" s="1195"/>
      <c r="CNB20" s="1195"/>
      <c r="CNC20" s="1195"/>
      <c r="CND20" s="1195"/>
      <c r="CNE20" s="1195"/>
      <c r="CNF20" s="1195"/>
      <c r="CNG20" s="1195"/>
      <c r="CNH20" s="1195"/>
      <c r="CNI20" s="1195"/>
      <c r="CNJ20" s="1195"/>
      <c r="CNK20" s="1195"/>
      <c r="CNL20" s="1195"/>
      <c r="CNM20" s="1195"/>
      <c r="CNN20" s="1195"/>
      <c r="CNO20" s="1195"/>
      <c r="CNP20" s="1195"/>
      <c r="CNQ20" s="1195"/>
      <c r="CNR20" s="1195"/>
      <c r="CNS20" s="1195"/>
      <c r="CNT20" s="1195"/>
      <c r="CNU20" s="1195"/>
      <c r="CNV20" s="1195"/>
      <c r="CNW20" s="1195"/>
      <c r="CNX20" s="1195"/>
      <c r="CNY20" s="1195"/>
      <c r="CNZ20" s="1195"/>
      <c r="COA20" s="1195"/>
      <c r="COB20" s="1195"/>
      <c r="COC20" s="1195"/>
      <c r="COD20" s="1195"/>
      <c r="COE20" s="1195"/>
      <c r="COF20" s="1195"/>
      <c r="COG20" s="1195"/>
      <c r="COH20" s="1195"/>
      <c r="COI20" s="1195"/>
      <c r="COJ20" s="1195"/>
      <c r="COK20" s="1195"/>
      <c r="COL20" s="1195"/>
      <c r="COM20" s="1195"/>
      <c r="CON20" s="395"/>
      <c r="COO20" s="1195"/>
      <c r="COP20" s="1195"/>
      <c r="COQ20" s="1195"/>
      <c r="COR20" s="1195"/>
      <c r="COS20" s="1195"/>
      <c r="COT20" s="1195"/>
      <c r="COU20" s="1195"/>
      <c r="COV20" s="1195"/>
      <c r="COW20" s="1195"/>
      <c r="COX20" s="396"/>
      <c r="CQV20" s="1195"/>
      <c r="CQW20" s="1195"/>
      <c r="CQX20" s="1195"/>
      <c r="CQY20" s="1195"/>
      <c r="CQZ20" s="1195"/>
      <c r="CRA20" s="1195"/>
      <c r="CRB20" s="1195"/>
      <c r="CRC20" s="1195"/>
      <c r="CRD20" s="1195"/>
      <c r="CRE20" s="1195"/>
      <c r="CRF20" s="1195"/>
      <c r="CRG20" s="1195"/>
      <c r="CRH20" s="1195"/>
      <c r="CRI20" s="1195"/>
      <c r="CRJ20" s="1195"/>
      <c r="CRK20" s="1195"/>
      <c r="CRL20" s="1195"/>
      <c r="CRM20" s="1195"/>
      <c r="CRN20" s="1195"/>
      <c r="CRO20" s="1195"/>
      <c r="CRP20" s="1195"/>
      <c r="CRQ20" s="1195"/>
      <c r="CRR20" s="1195"/>
      <c r="CRS20" s="1195"/>
      <c r="CRT20" s="1195"/>
      <c r="CRU20" s="1195"/>
      <c r="CRV20" s="1195"/>
      <c r="CRW20" s="1195"/>
      <c r="CRX20" s="1195"/>
      <c r="CRY20" s="1195"/>
      <c r="CRZ20" s="1195"/>
      <c r="CSA20" s="1195"/>
      <c r="CSB20" s="1195"/>
      <c r="CSC20" s="1195"/>
      <c r="CSD20" s="1195"/>
      <c r="CSE20" s="1195"/>
      <c r="CSF20" s="1195"/>
      <c r="CSG20" s="1195"/>
      <c r="CSH20" s="1195"/>
      <c r="CSI20" s="1195"/>
      <c r="CSJ20" s="1195"/>
      <c r="CSK20" s="1195"/>
      <c r="CSL20" s="1195"/>
      <c r="CSM20" s="1195"/>
      <c r="CSN20" s="1195"/>
      <c r="CSO20" s="1195"/>
      <c r="CSP20" s="1195"/>
      <c r="CSQ20" s="1195"/>
      <c r="CSR20" s="395"/>
      <c r="CSS20" s="1195"/>
      <c r="CST20" s="1195"/>
      <c r="CSU20" s="1195"/>
      <c r="CSV20" s="1195"/>
      <c r="CSW20" s="1195"/>
      <c r="CSX20" s="1195"/>
      <c r="CSY20" s="1195"/>
      <c r="CSZ20" s="1195"/>
      <c r="CTA20" s="1195"/>
      <c r="CTB20" s="396"/>
      <c r="DKA20" s="395"/>
      <c r="DKD20" s="396"/>
      <c r="DKG20" s="1452"/>
      <c r="DKH20" s="1438"/>
      <c r="DKI20" s="1438"/>
      <c r="DKJ20" s="1438"/>
      <c r="DKK20" s="1438"/>
      <c r="DKL20" s="1438"/>
      <c r="DKM20" s="1438"/>
      <c r="DKN20" s="1439"/>
      <c r="DNH20" s="1465"/>
      <c r="DNI20" s="1466"/>
      <c r="DNJ20" s="1350"/>
      <c r="DNK20" s="1195"/>
      <c r="DNL20" s="1195"/>
      <c r="DNM20" s="1195"/>
      <c r="DNN20" s="1195"/>
    </row>
    <row r="21" spans="2:3906" s="1263" customFormat="1" ht="15" customHeight="1" thickBot="1">
      <c r="BW21" s="1477"/>
      <c r="BX21" s="1478"/>
      <c r="BY21" s="1478"/>
      <c r="BZ21" s="1478"/>
      <c r="CA21" s="1478"/>
      <c r="CB21" s="1478"/>
      <c r="CC21" s="1478"/>
      <c r="CD21" s="1478"/>
      <c r="CE21" s="1478"/>
      <c r="CF21" s="1478"/>
      <c r="CG21" s="1478"/>
      <c r="CH21" s="1478"/>
      <c r="CI21" s="1478"/>
      <c r="CJ21" s="1479"/>
      <c r="CK21" s="1488"/>
      <c r="CL21" s="1489"/>
      <c r="CM21" s="1489"/>
      <c r="CN21" s="1489"/>
      <c r="CO21" s="1489"/>
      <c r="CP21" s="1489"/>
      <c r="CQ21" s="1489"/>
      <c r="CR21" s="1490"/>
      <c r="FO21" s="1195"/>
      <c r="FP21" s="395"/>
      <c r="FT21" s="1497"/>
      <c r="FU21" s="1466"/>
      <c r="FV21" s="1350"/>
      <c r="FX21" s="1195"/>
      <c r="FY21" s="1195"/>
      <c r="FZ21" s="396"/>
      <c r="KK21" s="393"/>
      <c r="KL21" s="1195"/>
      <c r="KM21" s="1195"/>
      <c r="KN21" s="1195"/>
      <c r="KO21" s="1195"/>
      <c r="KP21" s="1195"/>
      <c r="KQ21" s="1195"/>
      <c r="KR21" s="1195"/>
      <c r="KS21" s="1195"/>
      <c r="KT21" s="1195"/>
      <c r="KU21" s="394"/>
      <c r="KV21" s="1195"/>
      <c r="KW21" s="1195"/>
      <c r="KX21" s="1195"/>
      <c r="KY21" s="1195"/>
      <c r="KZ21" s="1195"/>
      <c r="LA21" s="1195"/>
      <c r="LB21" s="1195"/>
      <c r="LC21" s="1195"/>
      <c r="LD21" s="1195"/>
      <c r="LE21" s="1195"/>
      <c r="LF21" s="1195"/>
      <c r="LG21" s="1195"/>
      <c r="LH21" s="1195"/>
      <c r="LI21" s="1195"/>
      <c r="LJ21" s="1195"/>
      <c r="LK21" s="1195"/>
      <c r="LL21" s="1195"/>
      <c r="LM21" s="1195"/>
      <c r="LN21" s="1195"/>
      <c r="LO21" s="1195"/>
      <c r="LP21" s="1195"/>
      <c r="LQ21" s="1195"/>
      <c r="LR21" s="1195"/>
      <c r="LS21" s="1195"/>
      <c r="LT21" s="1195"/>
      <c r="LU21" s="1195"/>
      <c r="LV21" s="1195"/>
      <c r="LW21" s="1195"/>
      <c r="LX21" s="1195"/>
      <c r="LY21" s="1195"/>
      <c r="LZ21" s="1195"/>
      <c r="MA21" s="1195"/>
      <c r="MB21" s="1195"/>
      <c r="MC21" s="1195"/>
      <c r="MD21" s="1195"/>
      <c r="ME21" s="1195"/>
      <c r="MF21" s="1195"/>
      <c r="MG21" s="1195"/>
      <c r="MH21" s="1195"/>
      <c r="MI21" s="1195"/>
      <c r="MJ21" s="1195"/>
      <c r="MK21" s="1195"/>
      <c r="ML21" s="1195"/>
      <c r="MM21" s="1195"/>
      <c r="MN21" s="1195"/>
      <c r="MO21" s="1195"/>
      <c r="MP21" s="1195"/>
      <c r="MQ21" s="1195"/>
      <c r="MR21" s="1195"/>
      <c r="MS21" s="1195"/>
      <c r="MT21" s="1195"/>
      <c r="MU21" s="1195"/>
      <c r="MV21" s="1195"/>
      <c r="MW21" s="1195"/>
      <c r="MX21" s="1195"/>
      <c r="MY21" s="1195"/>
      <c r="MZ21" s="1195"/>
      <c r="NA21" s="1195"/>
      <c r="NB21" s="1195"/>
      <c r="NC21" s="1195"/>
      <c r="ND21" s="1195"/>
      <c r="NE21" s="1195"/>
      <c r="NF21" s="1195"/>
      <c r="NG21" s="1195"/>
      <c r="NH21" s="1195"/>
      <c r="NI21" s="1195"/>
      <c r="NJ21" s="1195"/>
      <c r="NK21" s="1195"/>
      <c r="NL21" s="1195"/>
      <c r="NM21" s="1195"/>
      <c r="NN21" s="1195"/>
      <c r="NO21" s="1195"/>
      <c r="NP21" s="1195"/>
      <c r="NQ21" s="1195"/>
      <c r="NR21" s="1195"/>
      <c r="NS21" s="1195"/>
      <c r="NT21" s="1195"/>
      <c r="NU21" s="1195"/>
      <c r="NV21" s="1195"/>
      <c r="NW21" s="1195"/>
      <c r="NX21" s="1195"/>
      <c r="NY21" s="1195"/>
      <c r="NZ21" s="1195"/>
      <c r="OA21" s="1195"/>
      <c r="OB21" s="1195"/>
      <c r="OC21" s="1195"/>
      <c r="OD21" s="1195"/>
      <c r="OE21" s="1195"/>
      <c r="OF21" s="1195"/>
      <c r="QW21" s="393"/>
      <c r="QX21" s="1195"/>
      <c r="QY21" s="1195"/>
      <c r="QZ21" s="1195"/>
      <c r="RG21" s="394"/>
      <c r="RH21" s="1195"/>
      <c r="RI21" s="1195"/>
      <c r="RJ21" s="1195"/>
      <c r="RK21" s="1195"/>
      <c r="RL21" s="1195"/>
      <c r="RM21" s="1195"/>
      <c r="RN21" s="1195"/>
      <c r="VA21" s="393"/>
      <c r="VB21" s="1195"/>
      <c r="VC21" s="1195"/>
      <c r="VD21" s="1195"/>
      <c r="VE21" s="1195"/>
      <c r="VF21" s="1195"/>
      <c r="VG21" s="1195"/>
      <c r="VH21" s="1195"/>
      <c r="VI21" s="1195"/>
      <c r="VJ21" s="1195"/>
      <c r="VK21" s="394"/>
      <c r="VL21" s="1195"/>
      <c r="VM21" s="1195"/>
      <c r="VN21" s="1195"/>
      <c r="VO21" s="1195"/>
      <c r="VP21" s="1195"/>
      <c r="VQ21" s="1195"/>
      <c r="VR21" s="1195"/>
      <c r="VS21" s="1195"/>
      <c r="VT21" s="1195"/>
      <c r="VU21" s="1195"/>
      <c r="VV21" s="1195"/>
      <c r="VW21" s="1195"/>
      <c r="VX21" s="1195"/>
      <c r="VY21" s="1195"/>
      <c r="VZ21" s="1195"/>
      <c r="WA21" s="1195"/>
      <c r="WB21" s="1195"/>
      <c r="WC21" s="1195"/>
      <c r="WD21" s="1195"/>
      <c r="WE21" s="1195"/>
      <c r="WF21" s="1195"/>
      <c r="WG21" s="1195"/>
      <c r="WH21" s="1195"/>
      <c r="WI21" s="1195"/>
      <c r="WJ21" s="1195"/>
      <c r="WK21" s="1195"/>
      <c r="WL21" s="1195"/>
      <c r="WM21" s="1195"/>
      <c r="WN21" s="1195"/>
      <c r="WO21" s="1195"/>
      <c r="WP21" s="1195"/>
      <c r="WQ21" s="1195"/>
      <c r="WR21" s="1195"/>
      <c r="WS21" s="1195"/>
      <c r="WT21" s="1195"/>
      <c r="WU21" s="1195"/>
      <c r="WV21" s="1195"/>
      <c r="WW21" s="1195"/>
      <c r="WX21" s="1195"/>
      <c r="WY21" s="1195"/>
      <c r="WZ21" s="1195"/>
      <c r="XA21" s="1195"/>
      <c r="XB21" s="1195"/>
      <c r="XC21" s="1195"/>
      <c r="XD21" s="1195"/>
      <c r="XE21" s="1195"/>
      <c r="XF21" s="1195"/>
      <c r="XG21" s="1195"/>
      <c r="XH21" s="1195"/>
      <c r="XI21" s="1195"/>
      <c r="XJ21" s="1195"/>
      <c r="XK21" s="1195"/>
      <c r="XL21" s="1195"/>
      <c r="XM21" s="1195"/>
      <c r="XN21" s="1195"/>
      <c r="XO21" s="1195"/>
      <c r="XP21" s="1195"/>
      <c r="XQ21" s="1195"/>
      <c r="XR21" s="1195"/>
      <c r="XS21" s="1195"/>
      <c r="XT21" s="1195"/>
      <c r="XU21" s="1195"/>
      <c r="XV21" s="1195"/>
      <c r="XW21" s="1195"/>
      <c r="XX21" s="1195"/>
      <c r="XY21" s="1195"/>
      <c r="XZ21" s="1195"/>
      <c r="YA21" s="1195"/>
      <c r="YB21" s="1195"/>
      <c r="YC21" s="1195"/>
      <c r="YD21" s="1195"/>
      <c r="YE21" s="1195"/>
      <c r="YF21" s="1195"/>
      <c r="YG21" s="1195"/>
      <c r="YH21" s="1195"/>
      <c r="YI21" s="1195"/>
      <c r="YJ21" s="1195"/>
      <c r="YK21" s="1195"/>
      <c r="YL21" s="1195"/>
      <c r="YM21" s="1195"/>
      <c r="YN21" s="1195"/>
      <c r="YO21" s="1195"/>
      <c r="YP21" s="1195"/>
      <c r="YQ21" s="1195"/>
      <c r="YR21" s="1195"/>
      <c r="YS21" s="1195"/>
      <c r="YT21" s="1195"/>
      <c r="YU21" s="1195"/>
      <c r="YV21" s="1195"/>
      <c r="YW21" s="1195"/>
      <c r="YX21" s="1195"/>
      <c r="YY21" s="1195"/>
      <c r="YZ21" s="1195"/>
      <c r="ZA21" s="1195"/>
      <c r="ZB21" s="1195"/>
      <c r="ZC21" s="1195"/>
      <c r="ZD21" s="395"/>
      <c r="ZE21" s="1195"/>
      <c r="ZF21" s="1195"/>
      <c r="ZG21" s="1195"/>
      <c r="ZH21" s="1195"/>
      <c r="ZI21" s="1195"/>
      <c r="ZJ21" s="1195"/>
      <c r="ZK21" s="1195"/>
      <c r="ZL21" s="1195"/>
      <c r="ZM21" s="1195"/>
      <c r="ZN21" s="396"/>
      <c r="ADY21" s="393"/>
      <c r="ADZ21" s="1195"/>
      <c r="AEA21" s="1195"/>
      <c r="AEB21" s="1195"/>
      <c r="AEC21" s="1195"/>
      <c r="AED21" s="1195"/>
      <c r="AEE21" s="1195"/>
      <c r="AEF21" s="1195"/>
      <c r="AEG21" s="1195"/>
      <c r="AEH21" s="1195"/>
      <c r="AEI21" s="394"/>
      <c r="AEJ21" s="1195"/>
      <c r="AEK21" s="1195"/>
      <c r="AEL21" s="1195"/>
      <c r="AEM21" s="1195"/>
      <c r="AEN21" s="1195"/>
      <c r="AEO21" s="1195"/>
      <c r="AEP21" s="1195"/>
      <c r="AEQ21" s="1195"/>
      <c r="AER21" s="1195"/>
      <c r="AES21" s="1195"/>
      <c r="AET21" s="1195"/>
      <c r="AEU21" s="1195"/>
      <c r="AEV21" s="1195"/>
      <c r="AEW21" s="1195"/>
      <c r="AEX21" s="1195"/>
      <c r="AEY21" s="1195"/>
      <c r="AEZ21" s="1195"/>
      <c r="AFA21" s="1195"/>
      <c r="AFB21" s="1195"/>
      <c r="AFC21" s="1195"/>
      <c r="AFD21" s="1195"/>
      <c r="AFE21" s="1195"/>
      <c r="AFF21" s="1195"/>
      <c r="AFG21" s="1195"/>
      <c r="AFH21" s="1195"/>
      <c r="AFI21" s="1195"/>
      <c r="AFJ21" s="1195"/>
      <c r="AFK21" s="1195"/>
      <c r="AFL21" s="1195"/>
      <c r="AFM21" s="1195"/>
      <c r="AFN21" s="1195"/>
      <c r="AFO21" s="1195"/>
      <c r="AFP21" s="1195"/>
      <c r="AFQ21" s="1195"/>
      <c r="AFR21" s="1195"/>
      <c r="AFS21" s="1195"/>
      <c r="AFT21" s="1195"/>
      <c r="AFU21" s="1195"/>
      <c r="AFV21" s="1195"/>
      <c r="AFW21" s="1195"/>
      <c r="AFX21" s="1195"/>
      <c r="AFY21" s="1195"/>
      <c r="AFZ21" s="1195"/>
      <c r="AGA21" s="1195"/>
      <c r="AGB21" s="1195"/>
      <c r="AGC21" s="1195"/>
      <c r="AGD21" s="1195"/>
      <c r="AGE21" s="1195"/>
      <c r="AGF21" s="1195"/>
      <c r="AGG21" s="1195"/>
      <c r="AGH21" s="1195"/>
      <c r="AGI21" s="1195"/>
      <c r="AGJ21" s="1195"/>
      <c r="AGK21" s="1195"/>
      <c r="AGL21" s="1195"/>
      <c r="AGM21" s="1195"/>
      <c r="AGN21" s="1195"/>
      <c r="AGO21" s="1195"/>
      <c r="AGP21" s="1195"/>
      <c r="AGQ21" s="1195"/>
      <c r="AGR21" s="1195"/>
      <c r="AGS21" s="1195"/>
      <c r="AGT21" s="1195"/>
      <c r="AGU21" s="1195"/>
      <c r="AGV21" s="1195"/>
      <c r="AGW21" s="1195"/>
      <c r="AGX21" s="1195"/>
      <c r="AGY21" s="1195"/>
      <c r="AGZ21" s="1195"/>
      <c r="AHA21" s="1195"/>
      <c r="AHB21" s="1195"/>
      <c r="AHC21" s="1195"/>
      <c r="AHD21" s="1195"/>
      <c r="AHE21" s="1195"/>
      <c r="AHF21" s="1195"/>
      <c r="AHG21" s="1195"/>
      <c r="AHH21" s="1195"/>
      <c r="AHI21" s="1195"/>
      <c r="AHJ21" s="1195"/>
      <c r="AHK21" s="1195"/>
      <c r="AHL21" s="1195"/>
      <c r="AHM21" s="1195"/>
      <c r="AHN21" s="1195"/>
      <c r="AHO21" s="1195"/>
      <c r="AHP21" s="1195"/>
      <c r="AHQ21" s="1195"/>
      <c r="AHR21" s="1195"/>
      <c r="AHS21" s="1195"/>
      <c r="AHT21" s="1195"/>
      <c r="AHU21" s="1195"/>
      <c r="AHV21" s="1195"/>
      <c r="AHW21" s="1195"/>
      <c r="AHX21" s="1195"/>
      <c r="AHY21" s="1195"/>
      <c r="AHZ21" s="1195"/>
      <c r="AIA21" s="1195"/>
      <c r="AIB21" s="395"/>
      <c r="AIC21" s="1195"/>
      <c r="AID21" s="1195"/>
      <c r="AIE21" s="1195"/>
      <c r="AIF21" s="1195"/>
      <c r="AIG21" s="1195"/>
      <c r="AIH21" s="1195"/>
      <c r="AII21" s="1195"/>
      <c r="AIJ21" s="1195"/>
      <c r="AIK21" s="1195"/>
      <c r="AIL21" s="396"/>
      <c r="AMG21" s="393"/>
      <c r="AMH21" s="1195"/>
      <c r="AMI21" s="1195"/>
      <c r="AMJ21" s="1195"/>
      <c r="AMK21" s="1195"/>
      <c r="AML21" s="1195"/>
      <c r="AMM21" s="1195"/>
      <c r="AMN21" s="1195"/>
      <c r="AMO21" s="1195"/>
      <c r="AMP21" s="1195"/>
      <c r="AMQ21" s="394"/>
      <c r="AMR21" s="1195"/>
      <c r="AMS21" s="1195"/>
      <c r="AMT21" s="1195"/>
      <c r="AMU21" s="1195"/>
      <c r="AMV21" s="1195"/>
      <c r="AMW21" s="1195"/>
      <c r="AMX21" s="1195"/>
      <c r="AMY21" s="1195"/>
      <c r="AMZ21" s="1195"/>
      <c r="ANA21" s="1195"/>
      <c r="ANB21" s="1195"/>
      <c r="ANC21" s="1195"/>
      <c r="AND21" s="1195"/>
      <c r="ANE21" s="1195"/>
      <c r="ANF21" s="1195"/>
      <c r="ANG21" s="1195"/>
      <c r="ANH21" s="1195"/>
      <c r="ANI21" s="1195"/>
      <c r="ANJ21" s="1195"/>
      <c r="ANK21" s="1195"/>
      <c r="ANL21" s="1195"/>
      <c r="ANM21" s="1195"/>
      <c r="ANN21" s="1195"/>
      <c r="ANO21" s="1195"/>
      <c r="ANP21" s="1195"/>
      <c r="ANQ21" s="1195"/>
      <c r="ANR21" s="1195"/>
      <c r="ANS21" s="1195"/>
      <c r="ANT21" s="1195"/>
      <c r="ANU21" s="1195"/>
      <c r="ANV21" s="1195"/>
      <c r="ANW21" s="1195"/>
      <c r="ANX21" s="1195"/>
      <c r="ANY21" s="1195"/>
      <c r="ANZ21" s="1195"/>
      <c r="AOA21" s="1195"/>
      <c r="AOB21" s="1195"/>
      <c r="AOC21" s="1195"/>
      <c r="AOD21" s="1195"/>
      <c r="AOE21" s="1195"/>
      <c r="AOF21" s="1195"/>
      <c r="AOG21" s="1195"/>
      <c r="AOH21" s="1195"/>
      <c r="AOI21" s="1195"/>
      <c r="AOJ21" s="1195"/>
      <c r="AOK21" s="1195"/>
      <c r="AOL21" s="1195"/>
      <c r="AOM21" s="1195"/>
      <c r="AON21" s="1195"/>
      <c r="AOO21" s="1195"/>
      <c r="AOP21" s="1195"/>
      <c r="AOQ21" s="1195"/>
      <c r="AOR21" s="1195"/>
      <c r="AOS21" s="1195"/>
      <c r="AOT21" s="1195"/>
      <c r="AOU21" s="1195"/>
      <c r="AOV21" s="1195"/>
      <c r="AOW21" s="1195"/>
      <c r="AOX21" s="1195"/>
      <c r="AOY21" s="1195"/>
      <c r="AOZ21" s="1195"/>
      <c r="APA21" s="1195"/>
      <c r="APB21" s="1195"/>
      <c r="APC21" s="1195"/>
      <c r="APD21" s="1195"/>
      <c r="APE21" s="1195"/>
      <c r="APF21" s="1195"/>
      <c r="APG21" s="1195"/>
      <c r="APH21" s="1195"/>
      <c r="API21" s="1195"/>
      <c r="APJ21" s="1195"/>
      <c r="APK21" s="1195"/>
      <c r="APL21" s="1195"/>
      <c r="APM21" s="1195"/>
      <c r="APN21" s="1195"/>
      <c r="APO21" s="1195"/>
      <c r="APP21" s="1195"/>
      <c r="APQ21" s="1195"/>
      <c r="APR21" s="1195"/>
      <c r="APS21" s="1195"/>
      <c r="APT21" s="1195"/>
      <c r="APU21" s="1195"/>
      <c r="APV21" s="1195"/>
      <c r="APW21" s="1195"/>
      <c r="APX21" s="1195"/>
      <c r="APY21" s="1195"/>
      <c r="APZ21" s="1195"/>
      <c r="AQA21" s="1195"/>
      <c r="AQB21" s="1195"/>
      <c r="AQC21" s="1195"/>
      <c r="AQD21" s="1195"/>
      <c r="AQE21" s="1195"/>
      <c r="AQF21" s="1195"/>
      <c r="AQG21" s="1195"/>
      <c r="AQH21" s="1195"/>
      <c r="AQI21" s="1195"/>
      <c r="AQJ21" s="395"/>
      <c r="AQK21" s="1195"/>
      <c r="AQL21" s="1195"/>
      <c r="AQM21" s="1195"/>
      <c r="AQN21" s="1195"/>
      <c r="AQO21" s="1195"/>
      <c r="AQP21" s="1195"/>
      <c r="AQQ21" s="1195"/>
      <c r="AQR21" s="1195"/>
      <c r="AQS21" s="1195"/>
      <c r="AQT21" s="396"/>
      <c r="ASE21" s="1459"/>
      <c r="ASF21" s="1459"/>
      <c r="ASG21" s="1459"/>
      <c r="ASH21" s="1459"/>
      <c r="ASI21" s="1459"/>
      <c r="ASJ21" s="1459"/>
      <c r="ASK21" s="1459"/>
      <c r="ASU21" s="1195"/>
      <c r="ASV21" s="1195"/>
      <c r="ASW21" s="1195"/>
      <c r="ASX21" s="1454"/>
      <c r="ASY21" s="1454"/>
      <c r="ASZ21" s="1454"/>
      <c r="ATA21" s="1454"/>
      <c r="ATB21" s="1454"/>
      <c r="ATC21" s="1454"/>
      <c r="ATD21" s="1454"/>
      <c r="ATE21" s="1454"/>
      <c r="ATF21" s="1195"/>
      <c r="ATG21" s="1195"/>
      <c r="ATH21" s="1195"/>
      <c r="ATI21" s="1195"/>
      <c r="ATJ21" s="1195"/>
      <c r="ATK21" s="1195"/>
      <c r="ATL21" s="1195"/>
      <c r="ATM21" s="1195"/>
      <c r="ATN21" s="1195"/>
      <c r="ATO21" s="1195"/>
      <c r="ATP21" s="1195"/>
      <c r="ATQ21" s="1195"/>
      <c r="ATR21" s="1195"/>
      <c r="ATS21" s="1195"/>
      <c r="ATT21" s="1195"/>
      <c r="ATU21" s="1195"/>
      <c r="ATV21" s="1195"/>
      <c r="ATW21" s="1195"/>
      <c r="ATX21" s="1195"/>
      <c r="ATY21" s="1195"/>
      <c r="ATZ21" s="1195"/>
      <c r="AUA21" s="1195"/>
      <c r="AUB21" s="1195"/>
      <c r="AUC21" s="1195"/>
      <c r="AUD21" s="1195"/>
      <c r="AUE21" s="1195"/>
      <c r="AUF21" s="1195"/>
      <c r="AUG21" s="1195"/>
      <c r="AUH21" s="1195"/>
      <c r="AUI21" s="1195"/>
      <c r="AUJ21" s="1195"/>
      <c r="AUK21" s="1195"/>
      <c r="AUL21" s="1195"/>
      <c r="AUM21" s="1195"/>
      <c r="AUN21" s="1195"/>
      <c r="AUO21" s="1195"/>
      <c r="AUP21" s="1195"/>
      <c r="AUQ21" s="1195"/>
      <c r="AUR21" s="1195"/>
      <c r="AUS21" s="1195"/>
      <c r="AUT21" s="1195"/>
      <c r="AUU21" s="1195"/>
      <c r="AUV21" s="1195"/>
      <c r="AUW21" s="1195"/>
      <c r="AUX21" s="1195"/>
      <c r="AUY21" s="1195"/>
      <c r="AUZ21" s="1195"/>
      <c r="AVA21" s="1195"/>
      <c r="AVB21" s="1195"/>
      <c r="AVC21" s="1195"/>
      <c r="AVD21" s="1195"/>
      <c r="AVE21" s="1195"/>
      <c r="AVF21" s="1195"/>
      <c r="AVG21" s="1195"/>
      <c r="AVH21" s="1195"/>
      <c r="AVI21" s="1195"/>
      <c r="AVJ21" s="1195"/>
      <c r="AVK21" s="1195"/>
      <c r="AVL21" s="1195"/>
      <c r="AVM21" s="1195"/>
      <c r="AVN21" s="1195"/>
      <c r="AVO21" s="1195"/>
      <c r="AVP21" s="1195"/>
      <c r="AVQ21" s="1195"/>
      <c r="AVR21" s="1195"/>
      <c r="AVS21" s="1195"/>
      <c r="AVT21" s="1195"/>
      <c r="AVU21" s="1195"/>
      <c r="AVV21" s="1195"/>
      <c r="AVW21" s="1195"/>
      <c r="AVX21" s="267"/>
      <c r="AVY21" s="266"/>
      <c r="AVZ21" s="267"/>
      <c r="AWA21" s="266"/>
      <c r="AWB21" s="1195"/>
      <c r="AWC21" s="1195"/>
      <c r="AWD21" s="272"/>
      <c r="AWK21" s="394"/>
      <c r="AWL21" s="1195"/>
      <c r="AWM21" s="1195"/>
      <c r="AWN21" s="1195"/>
      <c r="AWO21" s="1195"/>
      <c r="AWP21" s="393"/>
      <c r="AWQ21" s="1195"/>
      <c r="AWR21" s="1195"/>
      <c r="AWS21" s="1195"/>
      <c r="AWT21" s="1195"/>
      <c r="AWU21" s="1195"/>
      <c r="AWV21" s="1195"/>
      <c r="AWW21" s="1195"/>
      <c r="AWX21" s="1195"/>
      <c r="AWY21" s="1195"/>
      <c r="AWZ21" s="1195"/>
      <c r="AXA21" s="1195"/>
      <c r="AXB21" s="1195"/>
      <c r="AXC21" s="1195"/>
      <c r="AXD21" s="1195"/>
      <c r="AXE21" s="1195"/>
      <c r="AXF21" s="1195"/>
      <c r="AXG21" s="1195"/>
      <c r="AXH21" s="1195"/>
      <c r="AXI21" s="1195"/>
      <c r="AXJ21" s="1195"/>
      <c r="AXK21" s="1195"/>
      <c r="AXL21" s="1195"/>
      <c r="AXM21" s="1195"/>
      <c r="AXN21" s="1195"/>
      <c r="AXO21" s="1195"/>
      <c r="AXP21" s="1195"/>
      <c r="AXQ21" s="1195"/>
      <c r="AXR21" s="1195"/>
      <c r="AXS21" s="1195"/>
      <c r="AXT21" s="1195"/>
      <c r="AXU21" s="1195"/>
      <c r="AXV21" s="1195"/>
      <c r="AXW21" s="1195"/>
      <c r="AXX21" s="1195"/>
      <c r="AXY21" s="1195"/>
      <c r="AXZ21" s="1195"/>
      <c r="AYA21" s="1195"/>
      <c r="AYB21" s="1195"/>
      <c r="AYC21" s="1195"/>
      <c r="AYD21" s="1195"/>
      <c r="AYE21" s="1195"/>
      <c r="AYF21" s="1195"/>
      <c r="AYG21" s="1195"/>
      <c r="AYH21" s="1195"/>
      <c r="AYI21" s="1195"/>
      <c r="AYJ21" s="1195"/>
      <c r="AYK21" s="1195"/>
      <c r="AYL21" s="1195"/>
      <c r="AYM21" s="1195"/>
      <c r="AYN21" s="1195"/>
      <c r="AYO21" s="1195"/>
      <c r="AYP21" s="1195"/>
      <c r="AYQ21" s="1195"/>
      <c r="AYR21" s="1195"/>
      <c r="AYS21" s="1195"/>
      <c r="AYT21" s="1195"/>
      <c r="AYU21" s="1195"/>
      <c r="AYV21" s="1195"/>
      <c r="AYW21" s="1195"/>
      <c r="AYX21" s="1195"/>
      <c r="AYY21" s="1195"/>
      <c r="AYZ21" s="1195"/>
      <c r="AZA21" s="1195"/>
      <c r="AZB21" s="1195"/>
      <c r="AZC21" s="1195"/>
      <c r="AZD21" s="1195"/>
      <c r="AZE21" s="1195"/>
      <c r="AZF21" s="1195"/>
      <c r="AZG21" s="1195"/>
      <c r="AZH21" s="1195"/>
      <c r="AZI21" s="1195"/>
      <c r="AZJ21" s="1195"/>
      <c r="AZK21" s="1195"/>
      <c r="AZL21" s="1195"/>
      <c r="AZM21" s="1195"/>
      <c r="AZN21" s="1195"/>
      <c r="AZO21" s="1195"/>
      <c r="AZP21" s="1195"/>
      <c r="AZQ21" s="1195"/>
      <c r="AZR21" s="1195"/>
      <c r="AZS21" s="1195"/>
      <c r="AZT21" s="1195"/>
      <c r="AZU21" s="1195"/>
      <c r="AZV21" s="1195"/>
      <c r="AZW21" s="1195"/>
      <c r="AZX21" s="1195"/>
      <c r="AZY21" s="1195"/>
      <c r="AZZ21" s="1195"/>
      <c r="BAA21" s="1195"/>
      <c r="BAB21" s="1195"/>
      <c r="BAC21" s="1195"/>
      <c r="BAD21" s="1195"/>
      <c r="BAE21" s="1195"/>
      <c r="BAF21" s="1195"/>
      <c r="BAG21" s="1195"/>
      <c r="BAH21" s="1195"/>
      <c r="BAI21" s="1195"/>
      <c r="BAJ21" s="1195"/>
      <c r="BAK21" s="1195"/>
      <c r="BAL21" s="1195"/>
      <c r="BAM21" s="1195"/>
      <c r="BAN21" s="1195"/>
      <c r="BAO21" s="1195"/>
      <c r="BAP21" s="1195"/>
      <c r="BAQ21" s="1195"/>
      <c r="BAR21" s="1195"/>
      <c r="BAS21" s="1195"/>
      <c r="BAT21" s="1195"/>
      <c r="BAU21" s="1195"/>
      <c r="BAV21" s="1195"/>
      <c r="BAW21" s="1195"/>
      <c r="BAX21" s="1195"/>
      <c r="BAY21" s="1195"/>
      <c r="BAZ21" s="1195"/>
      <c r="BBA21" s="1195"/>
      <c r="BBB21" s="1195"/>
      <c r="BBC21" s="1195"/>
      <c r="BBD21" s="1195"/>
      <c r="BBE21" s="1195"/>
      <c r="BBF21" s="1195"/>
      <c r="BBG21" s="1195"/>
      <c r="BBH21" s="1195"/>
      <c r="BBI21" s="1195"/>
      <c r="BBJ21" s="1195"/>
      <c r="BDE21" s="393"/>
      <c r="BDF21" s="1195"/>
      <c r="BDG21" s="1195"/>
      <c r="BDH21" s="1195"/>
      <c r="BDI21" s="1195"/>
      <c r="BDJ21" s="1195"/>
      <c r="BDK21" s="1195"/>
      <c r="BDL21" s="1195"/>
      <c r="BDM21" s="1195"/>
      <c r="BDN21" s="1195"/>
      <c r="BDO21" s="394"/>
      <c r="BDP21" s="1195"/>
      <c r="BDQ21" s="1195"/>
      <c r="BDR21" s="1195"/>
      <c r="BDS21" s="1195"/>
      <c r="BDT21" s="1195"/>
      <c r="BDU21" s="1195"/>
      <c r="BDV21" s="1195"/>
      <c r="BDW21" s="1195"/>
      <c r="BDX21" s="1195"/>
      <c r="BDY21" s="1195"/>
      <c r="BDZ21" s="1195"/>
      <c r="BEA21" s="1195"/>
      <c r="BEB21" s="1195"/>
      <c r="BEC21" s="1195"/>
      <c r="BED21" s="1195"/>
      <c r="BEE21" s="1195"/>
      <c r="BEF21" s="1195"/>
      <c r="BEG21" s="1195"/>
      <c r="BEH21" s="1195"/>
      <c r="BEI21" s="1195"/>
      <c r="BEJ21" s="1195"/>
      <c r="BEK21" s="1195"/>
      <c r="BEL21" s="1195"/>
      <c r="BEM21" s="1195"/>
      <c r="BEN21" s="1195"/>
      <c r="BEO21" s="1195"/>
      <c r="BEP21" s="1195"/>
      <c r="BEQ21" s="1195"/>
      <c r="BER21" s="1195"/>
      <c r="BES21" s="1195"/>
      <c r="BET21" s="1195"/>
      <c r="BEU21" s="1195"/>
      <c r="BEV21" s="1195"/>
      <c r="BEW21" s="1195"/>
      <c r="BEX21" s="1195"/>
      <c r="BEY21" s="1195"/>
      <c r="BEZ21" s="1195"/>
      <c r="BFA21" s="1195"/>
      <c r="BFB21" s="1195"/>
      <c r="BFC21" s="1195"/>
      <c r="BFD21" s="1195"/>
      <c r="BFE21" s="1195"/>
      <c r="BFF21" s="1195"/>
      <c r="BFG21" s="1195"/>
      <c r="BFH21" s="1195"/>
      <c r="BFI21" s="1195"/>
      <c r="BFJ21" s="1195"/>
      <c r="BFK21" s="1195"/>
      <c r="BFL21" s="1195"/>
      <c r="BFM21" s="1195"/>
      <c r="BFN21" s="1195"/>
      <c r="BFO21" s="1195"/>
      <c r="BFP21" s="1195"/>
      <c r="BFQ21" s="1195"/>
      <c r="BFR21" s="1195"/>
      <c r="BFS21" s="1195"/>
      <c r="BFT21" s="1195"/>
      <c r="BFU21" s="1195"/>
      <c r="BFV21" s="1195"/>
      <c r="BFW21" s="1195"/>
      <c r="BFX21" s="1195"/>
      <c r="BFY21" s="1195"/>
      <c r="BFZ21" s="1195"/>
      <c r="BGA21" s="1195"/>
      <c r="BGB21" s="1195"/>
      <c r="BGC21" s="1195"/>
      <c r="BGD21" s="1195"/>
      <c r="BGE21" s="1195"/>
      <c r="BGF21" s="1195"/>
      <c r="BGG21" s="1195"/>
      <c r="BGH21" s="1195"/>
      <c r="BGI21" s="1195"/>
      <c r="BGJ21" s="1195"/>
      <c r="BGK21" s="1195"/>
      <c r="BGL21" s="1195"/>
      <c r="BGM21" s="1195"/>
      <c r="BGN21" s="1195"/>
      <c r="BGO21" s="1195"/>
      <c r="BGP21" s="1195"/>
      <c r="BGQ21" s="1195"/>
      <c r="BGR21" s="1195"/>
      <c r="BGS21" s="1195"/>
      <c r="BGT21" s="1195"/>
      <c r="BGU21" s="1195"/>
      <c r="BGV21" s="1195"/>
      <c r="BGW21" s="1195"/>
      <c r="BGX21" s="1195"/>
      <c r="BGY21" s="1195"/>
      <c r="BGZ21" s="1195"/>
      <c r="BHA21" s="1195"/>
      <c r="BHB21" s="1195"/>
      <c r="BHC21" s="1195"/>
      <c r="BHD21" s="1195"/>
      <c r="BHE21" s="1195"/>
      <c r="BHF21" s="1195"/>
      <c r="BHG21" s="1195"/>
      <c r="BHH21" s="395"/>
      <c r="BHI21" s="1195"/>
      <c r="BHJ21" s="1195"/>
      <c r="BHK21" s="1195"/>
      <c r="BHL21" s="1195"/>
      <c r="BHM21" s="1195"/>
      <c r="BHN21" s="1195"/>
      <c r="BHO21" s="1195"/>
      <c r="BHP21" s="1195"/>
      <c r="BHQ21" s="1195"/>
      <c r="BHR21" s="396"/>
      <c r="BLM21" s="393"/>
      <c r="BLN21" s="1195"/>
      <c r="BLO21" s="1195"/>
      <c r="BLP21" s="1195"/>
      <c r="BLQ21" s="1195"/>
      <c r="BLR21" s="1195"/>
      <c r="BLS21" s="1195"/>
      <c r="BLT21" s="1195"/>
      <c r="BLU21" s="1195"/>
      <c r="BLV21" s="1195"/>
      <c r="BLW21" s="394"/>
      <c r="BLX21" s="1195"/>
      <c r="BLY21" s="1195"/>
      <c r="BLZ21" s="1195"/>
      <c r="BMA21" s="1195"/>
      <c r="BMB21" s="1195"/>
      <c r="BMC21" s="1195"/>
      <c r="BMD21" s="1195"/>
      <c r="BME21" s="1195"/>
      <c r="BMF21" s="1195"/>
      <c r="BMG21" s="1195"/>
      <c r="BMH21" s="1195"/>
      <c r="BMI21" s="1195"/>
      <c r="BMJ21" s="1195"/>
      <c r="BMK21" s="1195"/>
      <c r="BML21" s="1195"/>
      <c r="BMM21" s="1195"/>
      <c r="BMN21" s="1195"/>
      <c r="BMO21" s="1195"/>
      <c r="BMP21" s="1195"/>
      <c r="BMQ21" s="1195"/>
      <c r="BMR21" s="1195"/>
      <c r="BMS21" s="1195"/>
      <c r="BMT21" s="1195"/>
      <c r="BMU21" s="1195"/>
      <c r="BMV21" s="1195"/>
      <c r="BMW21" s="1195"/>
      <c r="BMX21" s="1195"/>
      <c r="BMY21" s="1195"/>
      <c r="BMZ21" s="1195"/>
      <c r="BNA21" s="1195"/>
      <c r="BNB21" s="1195"/>
      <c r="BNC21" s="1195"/>
      <c r="BND21" s="1195"/>
      <c r="BNE21" s="1195"/>
      <c r="BNF21" s="1195"/>
      <c r="BNG21" s="1195"/>
      <c r="BNH21" s="1195"/>
      <c r="BNI21" s="1195"/>
      <c r="BNJ21" s="1195"/>
      <c r="BNK21" s="1195"/>
      <c r="BNL21" s="1195"/>
      <c r="BNM21" s="1195"/>
      <c r="BNN21" s="1195"/>
      <c r="BNO21" s="1195"/>
      <c r="BNP21" s="1195"/>
      <c r="BNQ21" s="1195"/>
      <c r="BNR21" s="1195"/>
      <c r="BNS21" s="1195"/>
      <c r="BNT21" s="1195"/>
      <c r="BNU21" s="1195"/>
      <c r="BNV21" s="1195"/>
      <c r="BNW21" s="1195"/>
      <c r="BNX21" s="1195"/>
      <c r="BNY21" s="1195"/>
      <c r="BNZ21" s="1195"/>
      <c r="BOA21" s="1195"/>
      <c r="BOB21" s="1195"/>
      <c r="BOC21" s="1195"/>
      <c r="BOD21" s="1195"/>
      <c r="BOE21" s="1195"/>
      <c r="BOF21" s="1195"/>
      <c r="BOG21" s="1195"/>
      <c r="BOH21" s="1195"/>
      <c r="BOI21" s="1195"/>
      <c r="BOJ21" s="1195"/>
      <c r="BOK21" s="1195"/>
      <c r="BOL21" s="1195"/>
      <c r="BOM21" s="1195"/>
      <c r="BON21" s="1195"/>
      <c r="BOO21" s="1195"/>
      <c r="BOP21" s="1195"/>
      <c r="BOQ21" s="1195"/>
      <c r="BOR21" s="1195"/>
      <c r="BOS21" s="1195"/>
      <c r="BOT21" s="1195"/>
      <c r="BOU21" s="1195"/>
      <c r="BOV21" s="1195"/>
      <c r="BOW21" s="1195"/>
      <c r="BOX21" s="1195"/>
      <c r="BOY21" s="1195"/>
      <c r="BOZ21" s="1195"/>
      <c r="BPA21" s="1195"/>
      <c r="BPB21" s="1195"/>
      <c r="BPC21" s="1195"/>
      <c r="BPD21" s="1195"/>
      <c r="BPE21" s="1195"/>
      <c r="BPF21" s="1195"/>
      <c r="BPG21" s="1195"/>
      <c r="BPH21" s="1195"/>
      <c r="BPI21" s="1195"/>
      <c r="BPJ21" s="1195"/>
      <c r="BPK21" s="1195"/>
      <c r="BPL21" s="1195"/>
      <c r="BPM21" s="1195"/>
      <c r="BPN21" s="1195"/>
      <c r="BPO21" s="1195"/>
      <c r="BPP21" s="395"/>
      <c r="BPQ21" s="1195"/>
      <c r="BPR21" s="1195"/>
      <c r="BPS21" s="1195"/>
      <c r="BPT21" s="1195"/>
      <c r="BPU21" s="1195"/>
      <c r="BPV21" s="1195"/>
      <c r="BPW21" s="1195"/>
      <c r="BPX21" s="1195"/>
      <c r="BPY21" s="1195"/>
      <c r="BPZ21" s="396"/>
      <c r="BTU21" s="393"/>
      <c r="BTV21" s="1195"/>
      <c r="BTW21" s="1195"/>
      <c r="BTX21" s="1195"/>
      <c r="BTY21" s="1195"/>
      <c r="BTZ21" s="1195"/>
      <c r="BUA21" s="1195"/>
      <c r="BUB21" s="1195"/>
      <c r="BUC21" s="1195"/>
      <c r="BUD21" s="1195"/>
      <c r="BUE21" s="394"/>
      <c r="BUF21" s="1195"/>
      <c r="BUG21" s="1195"/>
      <c r="BUH21" s="1195"/>
      <c r="BUI21" s="1195"/>
      <c r="BUJ21" s="1195"/>
      <c r="BUK21" s="1195"/>
      <c r="BUL21" s="1195"/>
      <c r="BUM21" s="1195"/>
      <c r="BUN21" s="1195"/>
      <c r="BUO21" s="1195"/>
      <c r="BUP21" s="1195"/>
      <c r="BUQ21" s="1195"/>
      <c r="BUR21" s="1195"/>
      <c r="BUS21" s="1195"/>
      <c r="BUT21" s="1195"/>
      <c r="BUU21" s="1195"/>
      <c r="BUV21" s="1195"/>
      <c r="BUW21" s="1195"/>
      <c r="BUX21" s="1195"/>
      <c r="BUY21" s="1195"/>
      <c r="BUZ21" s="1195"/>
      <c r="BVA21" s="1195"/>
      <c r="BVB21" s="1195"/>
      <c r="BVC21" s="1195"/>
      <c r="BVD21" s="1195"/>
      <c r="BVE21" s="1195"/>
      <c r="BVF21" s="1195"/>
      <c r="BVG21" s="1195"/>
      <c r="BVH21" s="1195"/>
      <c r="BVI21" s="1195"/>
      <c r="BVJ21" s="1195"/>
      <c r="BVK21" s="1195"/>
      <c r="BVL21" s="1195"/>
      <c r="BVM21" s="1195"/>
      <c r="BVN21" s="1195"/>
      <c r="BVO21" s="1195"/>
      <c r="BVP21" s="1195"/>
      <c r="BVQ21" s="1195"/>
      <c r="BVR21" s="1195"/>
      <c r="BVS21" s="1195"/>
      <c r="BVT21" s="1195"/>
      <c r="BVU21" s="1195"/>
      <c r="BVV21" s="1195"/>
      <c r="BVW21" s="1195"/>
      <c r="BVX21" s="1195"/>
      <c r="BVY21" s="1195"/>
      <c r="BVZ21" s="1195"/>
      <c r="BWA21" s="1195"/>
      <c r="BWB21" s="1195"/>
      <c r="BWC21" s="1195"/>
      <c r="BWD21" s="1195"/>
      <c r="BWE21" s="1195"/>
      <c r="BWF21" s="1195"/>
      <c r="BWG21" s="1195"/>
      <c r="BWH21" s="1195"/>
      <c r="BWI21" s="1195"/>
      <c r="BWJ21" s="1195"/>
      <c r="BWK21" s="1195"/>
      <c r="BWL21" s="1195"/>
      <c r="BWM21" s="1195"/>
      <c r="BWN21" s="1195"/>
      <c r="BWO21" s="1195"/>
      <c r="BWP21" s="1195"/>
      <c r="BWQ21" s="1195"/>
      <c r="BWR21" s="1195"/>
      <c r="BWS21" s="1195"/>
      <c r="BWT21" s="1195"/>
      <c r="BWU21" s="1195"/>
      <c r="BWV21" s="1195"/>
      <c r="BWW21" s="1195"/>
      <c r="BWX21" s="1195"/>
      <c r="BWY21" s="1195"/>
      <c r="BWZ21" s="1195"/>
      <c r="BXA21" s="1195"/>
      <c r="BXB21" s="1195"/>
      <c r="BXC21" s="1195"/>
      <c r="BXD21" s="1195"/>
      <c r="BXE21" s="1195"/>
      <c r="BXF21" s="1195"/>
      <c r="BXG21" s="1195"/>
      <c r="BXH21" s="1195"/>
      <c r="BXI21" s="1195"/>
      <c r="BXJ21" s="1195"/>
      <c r="BXK21" s="1195"/>
      <c r="BXL21" s="1195"/>
      <c r="BXM21" s="1195"/>
      <c r="BXN21" s="1195"/>
      <c r="BXO21" s="1195"/>
      <c r="BXP21" s="1195"/>
      <c r="BXQ21" s="1195"/>
      <c r="BXR21" s="1195"/>
      <c r="BXS21" s="1195"/>
      <c r="BXT21" s="1195"/>
      <c r="BXU21" s="1195"/>
      <c r="BXV21" s="1195"/>
      <c r="BXW21" s="1195"/>
      <c r="BXX21" s="395"/>
      <c r="BXY21" s="1195"/>
      <c r="BXZ21" s="1195"/>
      <c r="BYA21" s="1195"/>
      <c r="BYB21" s="1195"/>
      <c r="BYC21" s="1195"/>
      <c r="BYD21" s="1195"/>
      <c r="BYE21" s="1195"/>
      <c r="BYF21" s="1195"/>
      <c r="BYG21" s="1195"/>
      <c r="BYH21" s="396"/>
      <c r="CCC21" s="393"/>
      <c r="CCD21" s="1195"/>
      <c r="CCE21" s="1195"/>
      <c r="CCF21" s="1195"/>
      <c r="CCG21" s="1195"/>
      <c r="CCH21" s="1195"/>
      <c r="CCI21" s="1195"/>
      <c r="CCJ21" s="1195"/>
      <c r="CCK21" s="1195"/>
      <c r="CCL21" s="1195"/>
      <c r="CCM21" s="394"/>
      <c r="CCN21" s="1195"/>
      <c r="CCO21" s="1195"/>
      <c r="CCP21" s="1195"/>
      <c r="CCQ21" s="1195"/>
      <c r="CCR21" s="1195"/>
      <c r="CCS21" s="1195"/>
      <c r="CCT21" s="1195"/>
      <c r="CCU21" s="1195"/>
      <c r="CCV21" s="1195"/>
      <c r="CCW21" s="1195"/>
      <c r="CCX21" s="1195"/>
      <c r="CCY21" s="1195"/>
      <c r="CCZ21" s="1195"/>
      <c r="CDA21" s="1195"/>
      <c r="CDB21" s="1195"/>
      <c r="CDC21" s="1195"/>
      <c r="CDD21" s="1195"/>
      <c r="CDE21" s="1195"/>
      <c r="CDF21" s="1195"/>
      <c r="CDG21" s="1195"/>
      <c r="CDH21" s="1195"/>
      <c r="CDI21" s="1195"/>
      <c r="CDJ21" s="1195"/>
      <c r="CDK21" s="1195"/>
      <c r="CDL21" s="1195"/>
      <c r="CDM21" s="1195"/>
      <c r="CDN21" s="1195"/>
      <c r="CDO21" s="1195"/>
      <c r="CDP21" s="1195"/>
      <c r="CDQ21" s="1195"/>
      <c r="CDR21" s="1195"/>
      <c r="CDS21" s="1195"/>
      <c r="CDT21" s="1195"/>
      <c r="CDU21" s="1195"/>
      <c r="CDV21" s="1195"/>
      <c r="CDW21" s="1195"/>
      <c r="CDX21" s="1195"/>
      <c r="CDY21" s="1195"/>
      <c r="CDZ21" s="1195"/>
      <c r="CEA21" s="1195"/>
      <c r="CEB21" s="1195"/>
      <c r="CEC21" s="1195"/>
      <c r="CED21" s="1195"/>
      <c r="CEE21" s="1195"/>
      <c r="CEF21" s="1195"/>
      <c r="CEG21" s="1195"/>
      <c r="CEH21" s="1195"/>
      <c r="CEI21" s="1195"/>
      <c r="CEJ21" s="1195"/>
      <c r="CEK21" s="1195"/>
      <c r="CEL21" s="1195"/>
      <c r="CEM21" s="1195"/>
      <c r="CEN21" s="1195"/>
      <c r="CEO21" s="1195"/>
      <c r="CEP21" s="1195"/>
      <c r="CEQ21" s="1195"/>
      <c r="CER21" s="1195"/>
      <c r="CES21" s="1195"/>
      <c r="CET21" s="1195"/>
      <c r="CEU21" s="1195"/>
      <c r="CEV21" s="1195"/>
      <c r="CEW21" s="1195"/>
      <c r="CEX21" s="1195"/>
      <c r="CEY21" s="1195"/>
      <c r="CEZ21" s="1195"/>
      <c r="CFA21" s="1195"/>
      <c r="CFB21" s="1195"/>
      <c r="CFC21" s="1195"/>
      <c r="CFD21" s="1195"/>
      <c r="CFE21" s="1195"/>
      <c r="CFF21" s="1195"/>
      <c r="CFG21" s="1195"/>
      <c r="CFH21" s="1195"/>
      <c r="CFI21" s="1195"/>
      <c r="CFJ21" s="1195"/>
      <c r="CFK21" s="1195"/>
      <c r="CFL21" s="1195"/>
      <c r="CFM21" s="1195"/>
      <c r="CFN21" s="1195"/>
      <c r="CFO21" s="1195"/>
      <c r="CFP21" s="1195"/>
      <c r="CFQ21" s="1195"/>
      <c r="CFR21" s="1195"/>
      <c r="CFS21" s="1195"/>
      <c r="CFT21" s="1195"/>
      <c r="CFU21" s="1195"/>
      <c r="CFV21" s="1195"/>
      <c r="CFW21" s="1195"/>
      <c r="CFX21" s="1195"/>
      <c r="CFY21" s="1195"/>
      <c r="CFZ21" s="1195"/>
      <c r="CGA21" s="1195"/>
      <c r="CGB21" s="1195"/>
      <c r="CGC21" s="1195"/>
      <c r="CGD21" s="1195"/>
      <c r="CGE21" s="1195"/>
      <c r="CGF21" s="395"/>
      <c r="CGG21" s="1195"/>
      <c r="CGH21" s="1195"/>
      <c r="CGI21" s="1195"/>
      <c r="CGJ21" s="1195"/>
      <c r="CGK21" s="1195"/>
      <c r="CGL21" s="1195"/>
      <c r="CGM21" s="1195"/>
      <c r="CGN21" s="1195"/>
      <c r="CGO21" s="1195"/>
      <c r="CGP21" s="396"/>
      <c r="CKK21" s="393"/>
      <c r="CKL21" s="1195"/>
      <c r="CKM21" s="1195"/>
      <c r="CKN21" s="1195"/>
      <c r="CKO21" s="1195"/>
      <c r="CKP21" s="1195"/>
      <c r="CKQ21" s="1195"/>
      <c r="CKR21" s="1195"/>
      <c r="CKS21" s="1195"/>
      <c r="CKT21" s="1195"/>
      <c r="CKU21" s="394"/>
      <c r="CKV21" s="1195"/>
      <c r="CKW21" s="1195"/>
      <c r="CKX21" s="1195"/>
      <c r="CKY21" s="1195"/>
      <c r="CKZ21" s="1195"/>
      <c r="CLA21" s="1195"/>
      <c r="CLB21" s="1195"/>
      <c r="CLC21" s="1195"/>
      <c r="CLD21" s="1195"/>
      <c r="CLE21" s="1195"/>
      <c r="CLF21" s="1195"/>
      <c r="CLG21" s="1195"/>
      <c r="CLH21" s="1195"/>
      <c r="CLI21" s="1195"/>
      <c r="CLJ21" s="1195"/>
      <c r="CLK21" s="1195"/>
      <c r="CLL21" s="1195"/>
      <c r="CLM21" s="1195"/>
      <c r="CLN21" s="1195"/>
      <c r="CLO21" s="1195"/>
      <c r="CLP21" s="1195"/>
      <c r="CLQ21" s="1195"/>
      <c r="CLR21" s="1195"/>
      <c r="CLS21" s="1195"/>
      <c r="CLT21" s="1195"/>
      <c r="CLU21" s="1195"/>
      <c r="CLV21" s="1195"/>
      <c r="CLW21" s="1195"/>
      <c r="CLX21" s="1195"/>
      <c r="CLY21" s="1195"/>
      <c r="CLZ21" s="1195"/>
      <c r="CMA21" s="1195"/>
      <c r="CMB21" s="1195"/>
      <c r="CMC21" s="1195"/>
      <c r="CMD21" s="1195"/>
      <c r="CME21" s="1195"/>
      <c r="CMF21" s="1195"/>
      <c r="CMG21" s="1195"/>
      <c r="CMH21" s="1195"/>
      <c r="CMI21" s="1195"/>
      <c r="CMJ21" s="1195"/>
      <c r="CMK21" s="1195"/>
      <c r="CML21" s="1195"/>
      <c r="CMM21" s="1195"/>
      <c r="CMN21" s="1195"/>
      <c r="CMO21" s="1195"/>
      <c r="CMP21" s="1195"/>
      <c r="CMQ21" s="1195"/>
      <c r="CMR21" s="1195"/>
      <c r="CMS21" s="1195"/>
      <c r="CMT21" s="1195"/>
      <c r="CMU21" s="1195"/>
      <c r="CMV21" s="1195"/>
      <c r="CMW21" s="1195"/>
      <c r="CMX21" s="1195"/>
      <c r="CMY21" s="1195"/>
      <c r="CMZ21" s="1195"/>
      <c r="CNA21" s="1195"/>
      <c r="CNB21" s="1195"/>
      <c r="CNC21" s="1195"/>
      <c r="CND21" s="1195"/>
      <c r="CNE21" s="1195"/>
      <c r="CNF21" s="1195"/>
      <c r="CNG21" s="1195"/>
      <c r="CNH21" s="1195"/>
      <c r="CNI21" s="1195"/>
      <c r="CNJ21" s="1195"/>
      <c r="CNK21" s="1195"/>
      <c r="CNL21" s="1195"/>
      <c r="CNM21" s="1195"/>
      <c r="CNN21" s="1195"/>
      <c r="CNO21" s="1195"/>
      <c r="CNP21" s="1195"/>
      <c r="CNQ21" s="1195"/>
      <c r="CNR21" s="1195"/>
      <c r="CNS21" s="1195"/>
      <c r="CNT21" s="1195"/>
      <c r="CNU21" s="1195"/>
      <c r="CNV21" s="1195"/>
      <c r="CNW21" s="1195"/>
      <c r="CNX21" s="1195"/>
      <c r="CNY21" s="1195"/>
      <c r="CNZ21" s="1195"/>
      <c r="COA21" s="1195"/>
      <c r="COB21" s="1195"/>
      <c r="COC21" s="1195"/>
      <c r="COD21" s="1195"/>
      <c r="COE21" s="1195"/>
      <c r="COF21" s="1195"/>
      <c r="COG21" s="1195"/>
      <c r="COH21" s="1195"/>
      <c r="COI21" s="1195"/>
      <c r="COJ21" s="1195"/>
      <c r="COK21" s="1195"/>
      <c r="COL21" s="1195"/>
      <c r="COM21" s="1195"/>
      <c r="CON21" s="395"/>
      <c r="COO21" s="1195"/>
      <c r="COP21" s="1195"/>
      <c r="COQ21" s="1195"/>
      <c r="COR21" s="1195"/>
      <c r="COS21" s="1195"/>
      <c r="COT21" s="1195"/>
      <c r="COU21" s="1195"/>
      <c r="COV21" s="1195"/>
      <c r="COW21" s="1195"/>
      <c r="COX21" s="396"/>
      <c r="CQV21" s="1195"/>
      <c r="CQW21" s="1195"/>
      <c r="CQX21" s="1195"/>
      <c r="CQY21" s="1195"/>
      <c r="CQZ21" s="1195"/>
      <c r="CRA21" s="1195"/>
      <c r="CRB21" s="1195"/>
      <c r="CRC21" s="1195"/>
      <c r="CRD21" s="1195"/>
      <c r="CRE21" s="1195"/>
      <c r="CRF21" s="1195"/>
      <c r="CRG21" s="1195"/>
      <c r="CRH21" s="1195"/>
      <c r="CRI21" s="1195"/>
      <c r="CRJ21" s="1195"/>
      <c r="CRK21" s="1195"/>
      <c r="CRL21" s="1195"/>
      <c r="CRM21" s="1195"/>
      <c r="CRN21" s="1195"/>
      <c r="CRO21" s="1195"/>
      <c r="CRP21" s="1195"/>
      <c r="CRQ21" s="1195"/>
      <c r="CRR21" s="1195"/>
      <c r="CRS21" s="1195"/>
      <c r="CRT21" s="1195"/>
      <c r="CRU21" s="1195"/>
      <c r="CRV21" s="1195"/>
      <c r="CRW21" s="1195"/>
      <c r="CRX21" s="1195"/>
      <c r="CRY21" s="1195"/>
      <c r="CRZ21" s="1195"/>
      <c r="CSA21" s="1195"/>
      <c r="CSB21" s="1195"/>
      <c r="CSC21" s="1195"/>
      <c r="CSD21" s="1195"/>
      <c r="CSE21" s="1195"/>
      <c r="CSF21" s="1195"/>
      <c r="CSG21" s="1195"/>
      <c r="CSH21" s="1195"/>
      <c r="CSI21" s="1195"/>
      <c r="CSJ21" s="1195"/>
      <c r="CSK21" s="1195"/>
      <c r="CSL21" s="1195"/>
      <c r="CSM21" s="1195"/>
      <c r="CSN21" s="1195"/>
      <c r="CSO21" s="1195"/>
      <c r="CSP21" s="1195"/>
      <c r="CSQ21" s="1195"/>
      <c r="CSR21" s="395"/>
      <c r="CSS21" s="1195"/>
      <c r="CST21" s="1195"/>
      <c r="CSU21" s="1195"/>
      <c r="CSV21" s="1195"/>
      <c r="CSW21" s="1195"/>
      <c r="CSX21" s="1195"/>
      <c r="CSY21" s="1195"/>
      <c r="CSZ21" s="1195"/>
      <c r="CTA21" s="1195"/>
      <c r="CTB21" s="396"/>
      <c r="DKA21" s="395"/>
      <c r="DKD21" s="396"/>
      <c r="DNH21" s="1465"/>
      <c r="DNI21" s="1466"/>
      <c r="DNJ21" s="1350"/>
      <c r="DNK21" s="1195"/>
      <c r="DNL21" s="1195"/>
      <c r="DNM21" s="1195"/>
      <c r="DNN21" s="1195"/>
    </row>
    <row r="22" spans="2:3906" s="1263" customFormat="1" ht="15" customHeight="1" thickBot="1">
      <c r="BW22" s="1477"/>
      <c r="BX22" s="1478"/>
      <c r="BY22" s="1478"/>
      <c r="BZ22" s="1478"/>
      <c r="CA22" s="1478"/>
      <c r="CB22" s="1478"/>
      <c r="CC22" s="1478"/>
      <c r="CD22" s="1478"/>
      <c r="CE22" s="1478"/>
      <c r="CF22" s="1478"/>
      <c r="CG22" s="1478"/>
      <c r="CH22" s="1478"/>
      <c r="CI22" s="1478"/>
      <c r="CJ22" s="1479"/>
      <c r="FO22" s="1195"/>
      <c r="FP22" s="395"/>
      <c r="FT22" s="1497"/>
      <c r="FU22" s="1466"/>
      <c r="FV22" s="1350"/>
      <c r="FX22" s="1195"/>
      <c r="FY22" s="1195"/>
      <c r="FZ22" s="396"/>
      <c r="KK22" s="393"/>
      <c r="KL22" s="1195"/>
      <c r="KM22" s="1195"/>
      <c r="KN22" s="1195"/>
      <c r="KO22" s="1195"/>
      <c r="KP22" s="1195"/>
      <c r="KQ22" s="1195"/>
      <c r="KR22" s="1195"/>
      <c r="KS22" s="1195"/>
      <c r="KT22" s="1195"/>
      <c r="KU22" s="394"/>
      <c r="KV22" s="1195"/>
      <c r="KW22" s="1195"/>
      <c r="KX22" s="1195"/>
      <c r="KY22" s="1195"/>
      <c r="KZ22" s="1195"/>
      <c r="LA22" s="1195"/>
      <c r="LB22" s="1195"/>
      <c r="LC22" s="1195"/>
      <c r="LD22" s="1195"/>
      <c r="LE22" s="1195"/>
      <c r="LF22" s="1195"/>
      <c r="LG22" s="1195"/>
      <c r="LH22" s="1195"/>
      <c r="LI22" s="1195"/>
      <c r="LJ22" s="1195"/>
      <c r="LK22" s="1195"/>
      <c r="LL22" s="1195"/>
      <c r="LM22" s="1195"/>
      <c r="LN22" s="1195"/>
      <c r="LO22" s="1195"/>
      <c r="LP22" s="1195"/>
      <c r="LQ22" s="1195"/>
      <c r="LR22" s="1195"/>
      <c r="LS22" s="1195"/>
      <c r="LT22" s="1195"/>
      <c r="LU22" s="1195"/>
      <c r="LV22" s="1195"/>
      <c r="LW22" s="1195"/>
      <c r="LX22" s="1195"/>
      <c r="LY22" s="1195"/>
      <c r="LZ22" s="1195"/>
      <c r="MA22" s="1195"/>
      <c r="MB22" s="1195"/>
      <c r="MC22" s="1195"/>
      <c r="MD22" s="1195"/>
      <c r="ME22" s="1195"/>
      <c r="MF22" s="1195"/>
      <c r="MG22" s="1195"/>
      <c r="MH22" s="1195"/>
      <c r="MI22" s="1195"/>
      <c r="MJ22" s="1195"/>
      <c r="MK22" s="1195"/>
      <c r="ML22" s="1195"/>
      <c r="MM22" s="1195"/>
      <c r="MN22" s="1195"/>
      <c r="MO22" s="1195"/>
      <c r="MP22" s="1195"/>
      <c r="MQ22" s="1195"/>
      <c r="MR22" s="1195"/>
      <c r="MS22" s="1195"/>
      <c r="MT22" s="1195"/>
      <c r="MU22" s="1195"/>
      <c r="MV22" s="1195"/>
      <c r="MW22" s="1195"/>
      <c r="MX22" s="1195"/>
      <c r="MY22" s="1195"/>
      <c r="MZ22" s="1195"/>
      <c r="NA22" s="1195"/>
      <c r="NB22" s="1195"/>
      <c r="NC22" s="1195"/>
      <c r="ND22" s="1195"/>
      <c r="NE22" s="1195"/>
      <c r="NF22" s="1195"/>
      <c r="NG22" s="1195"/>
      <c r="NH22" s="1195"/>
      <c r="NI22" s="1195"/>
      <c r="NJ22" s="1195"/>
      <c r="NK22" s="1195"/>
      <c r="NL22" s="1195"/>
      <c r="NM22" s="1195"/>
      <c r="NN22" s="1195"/>
      <c r="NO22" s="1195"/>
      <c r="NP22" s="1195"/>
      <c r="NQ22" s="1195"/>
      <c r="NR22" s="1195"/>
      <c r="NS22" s="1195"/>
      <c r="NT22" s="1195"/>
      <c r="NU22" s="1195"/>
      <c r="NV22" s="1195"/>
      <c r="NW22" s="1195"/>
      <c r="NX22" s="1195"/>
      <c r="NY22" s="1195"/>
      <c r="NZ22" s="1195"/>
      <c r="OA22" s="1195"/>
      <c r="OB22" s="1195"/>
      <c r="OC22" s="1195"/>
      <c r="OD22" s="1195"/>
      <c r="OE22" s="1195"/>
      <c r="OF22" s="1195"/>
      <c r="QW22" s="393"/>
      <c r="QX22" s="1195"/>
      <c r="QY22" s="1195"/>
      <c r="QZ22" s="1195"/>
      <c r="RG22" s="394"/>
      <c r="RH22" s="1195"/>
      <c r="RI22" s="1195"/>
      <c r="RJ22" s="1195"/>
      <c r="RK22" s="1195"/>
      <c r="RL22" s="1195"/>
      <c r="RM22" s="1195"/>
      <c r="RN22" s="1195"/>
      <c r="VA22" s="393"/>
      <c r="VB22" s="1195"/>
      <c r="VC22" s="1195"/>
      <c r="VD22" s="1195"/>
      <c r="VE22" s="1195"/>
      <c r="VF22" s="1195"/>
      <c r="VG22" s="1195"/>
      <c r="VH22" s="1195"/>
      <c r="VI22" s="1195"/>
      <c r="VJ22" s="1195"/>
      <c r="VK22" s="394"/>
      <c r="VL22" s="1195"/>
      <c r="VM22" s="1195"/>
      <c r="VN22" s="1195"/>
      <c r="VO22" s="1195"/>
      <c r="VP22" s="1195"/>
      <c r="VQ22" s="1195"/>
      <c r="VR22" s="1195"/>
      <c r="VS22" s="1195"/>
      <c r="VT22" s="1195"/>
      <c r="VU22" s="1195"/>
      <c r="VV22" s="1195"/>
      <c r="VW22" s="1195"/>
      <c r="VX22" s="1195"/>
      <c r="VY22" s="1195"/>
      <c r="VZ22" s="1195"/>
      <c r="WA22" s="1195"/>
      <c r="WB22" s="1195"/>
      <c r="WC22" s="1195"/>
      <c r="WD22" s="1195"/>
      <c r="WE22" s="1195"/>
      <c r="WF22" s="1195"/>
      <c r="WG22" s="1195"/>
      <c r="WH22" s="1195"/>
      <c r="WI22" s="1195"/>
      <c r="WJ22" s="1195"/>
      <c r="WK22" s="1195"/>
      <c r="WL22" s="1195"/>
      <c r="WM22" s="1195"/>
      <c r="WN22" s="1195"/>
      <c r="WO22" s="1195"/>
      <c r="WP22" s="1195"/>
      <c r="WQ22" s="1195"/>
      <c r="WR22" s="1195"/>
      <c r="WS22" s="1195"/>
      <c r="WT22" s="1195"/>
      <c r="WU22" s="1195"/>
      <c r="WV22" s="1195"/>
      <c r="WW22" s="1195"/>
      <c r="WX22" s="1195"/>
      <c r="WY22" s="1195"/>
      <c r="WZ22" s="1195"/>
      <c r="XA22" s="1195"/>
      <c r="XB22" s="1195"/>
      <c r="XC22" s="1195"/>
      <c r="XD22" s="1195"/>
      <c r="XE22" s="1195"/>
      <c r="XF22" s="1195"/>
      <c r="XG22" s="1195"/>
      <c r="XH22" s="1195"/>
      <c r="XI22" s="1195"/>
      <c r="XJ22" s="1195"/>
      <c r="XK22" s="1195"/>
      <c r="XL22" s="1195"/>
      <c r="XM22" s="1195"/>
      <c r="XN22" s="1195"/>
      <c r="XO22" s="1195"/>
      <c r="XP22" s="1195"/>
      <c r="XQ22" s="1195"/>
      <c r="XR22" s="1195"/>
      <c r="XS22" s="1195"/>
      <c r="XT22" s="1195"/>
      <c r="XU22" s="1195"/>
      <c r="XV22" s="1195"/>
      <c r="XW22" s="1195"/>
      <c r="XX22" s="1195"/>
      <c r="XY22" s="1195"/>
      <c r="XZ22" s="1195"/>
      <c r="YA22" s="1195"/>
      <c r="YB22" s="1195"/>
      <c r="YC22" s="1195"/>
      <c r="YD22" s="1195"/>
      <c r="YE22" s="1195"/>
      <c r="YF22" s="1195"/>
      <c r="YG22" s="1195"/>
      <c r="YH22" s="1195"/>
      <c r="YI22" s="1195"/>
      <c r="YJ22" s="1195"/>
      <c r="YK22" s="1195"/>
      <c r="YL22" s="1195"/>
      <c r="YM22" s="1195"/>
      <c r="YN22" s="1195"/>
      <c r="YO22" s="1195"/>
      <c r="YP22" s="1195"/>
      <c r="YQ22" s="1195"/>
      <c r="YR22" s="1195"/>
      <c r="YS22" s="1195"/>
      <c r="YT22" s="1195"/>
      <c r="YU22" s="1195"/>
      <c r="YV22" s="1195"/>
      <c r="YW22" s="1195"/>
      <c r="YX22" s="1195"/>
      <c r="YY22" s="1195"/>
      <c r="YZ22" s="1195"/>
      <c r="ZA22" s="1195"/>
      <c r="ZB22" s="1195"/>
      <c r="ZC22" s="1195"/>
      <c r="ZD22" s="395"/>
      <c r="ZE22" s="1195"/>
      <c r="ZF22" s="1195"/>
      <c r="ZG22" s="1195"/>
      <c r="ZH22" s="1195"/>
      <c r="ZI22" s="1195"/>
      <c r="ZJ22" s="1195"/>
      <c r="ZK22" s="1195"/>
      <c r="ZL22" s="1195"/>
      <c r="ZM22" s="1195"/>
      <c r="ZN22" s="396"/>
      <c r="ADY22" s="393"/>
      <c r="ADZ22" s="1195"/>
      <c r="AEA22" s="1195"/>
      <c r="AEB22" s="1195"/>
      <c r="AEC22" s="1195"/>
      <c r="AED22" s="1195"/>
      <c r="AEE22" s="1195"/>
      <c r="AEF22" s="1195"/>
      <c r="AEG22" s="1195"/>
      <c r="AEH22" s="1195"/>
      <c r="AEI22" s="394"/>
      <c r="AEJ22" s="1195"/>
      <c r="AEK22" s="1195"/>
      <c r="AEL22" s="1195"/>
      <c r="AEM22" s="1195"/>
      <c r="AEN22" s="1195"/>
      <c r="AEO22" s="1195"/>
      <c r="AEP22" s="1195"/>
      <c r="AEQ22" s="1195"/>
      <c r="AER22" s="1195"/>
      <c r="AES22" s="1195"/>
      <c r="AET22" s="1195"/>
      <c r="AEU22" s="1195"/>
      <c r="AEV22" s="1195"/>
      <c r="AEW22" s="1195"/>
      <c r="AEX22" s="1195"/>
      <c r="AEY22" s="1195"/>
      <c r="AEZ22" s="1195"/>
      <c r="AFA22" s="1195"/>
      <c r="AFB22" s="1195"/>
      <c r="AFC22" s="1195"/>
      <c r="AFD22" s="1195"/>
      <c r="AFE22" s="1195"/>
      <c r="AFF22" s="1195"/>
      <c r="AFG22" s="1195"/>
      <c r="AFH22" s="1195"/>
      <c r="AFI22" s="1195"/>
      <c r="AFJ22" s="1195"/>
      <c r="AFK22" s="1195"/>
      <c r="AFL22" s="1195"/>
      <c r="AFM22" s="1195"/>
      <c r="AFN22" s="1195"/>
      <c r="AFO22" s="1195"/>
      <c r="AFP22" s="1195"/>
      <c r="AFQ22" s="1195"/>
      <c r="AFR22" s="1195"/>
      <c r="AFS22" s="1195"/>
      <c r="AFT22" s="1195"/>
      <c r="AFU22" s="1195"/>
      <c r="AFV22" s="1195"/>
      <c r="AFW22" s="1195"/>
      <c r="AFX22" s="1195"/>
      <c r="AFY22" s="1195"/>
      <c r="AFZ22" s="1195"/>
      <c r="AGA22" s="1195"/>
      <c r="AGB22" s="1195"/>
      <c r="AGC22" s="1195"/>
      <c r="AGD22" s="1195"/>
      <c r="AGE22" s="1195"/>
      <c r="AGF22" s="1195"/>
      <c r="AGG22" s="1195"/>
      <c r="AGH22" s="1195"/>
      <c r="AGI22" s="1195"/>
      <c r="AGJ22" s="1195"/>
      <c r="AGK22" s="1195"/>
      <c r="AGL22" s="1195"/>
      <c r="AGM22" s="1195"/>
      <c r="AGN22" s="1195"/>
      <c r="AGO22" s="1195"/>
      <c r="AGP22" s="1195"/>
      <c r="AGQ22" s="1195"/>
      <c r="AGR22" s="1195"/>
      <c r="AGS22" s="1195"/>
      <c r="AGT22" s="1195"/>
      <c r="AGU22" s="1195"/>
      <c r="AGV22" s="1195"/>
      <c r="AGW22" s="1195"/>
      <c r="AGX22" s="1195"/>
      <c r="AGY22" s="1195"/>
      <c r="AGZ22" s="1195"/>
      <c r="AHA22" s="1195"/>
      <c r="AHB22" s="1195"/>
      <c r="AHC22" s="1195"/>
      <c r="AHD22" s="1195"/>
      <c r="AHE22" s="1195"/>
      <c r="AHF22" s="1195"/>
      <c r="AHG22" s="1195"/>
      <c r="AHH22" s="1195"/>
      <c r="AHI22" s="1195"/>
      <c r="AHJ22" s="1195"/>
      <c r="AHK22" s="1195"/>
      <c r="AHL22" s="1195"/>
      <c r="AHM22" s="1195"/>
      <c r="AHN22" s="1195"/>
      <c r="AHO22" s="1195"/>
      <c r="AHP22" s="1195"/>
      <c r="AHQ22" s="1195"/>
      <c r="AHR22" s="1195"/>
      <c r="AHS22" s="1195"/>
      <c r="AHT22" s="1195"/>
      <c r="AHU22" s="1195"/>
      <c r="AHV22" s="1195"/>
      <c r="AHW22" s="1195"/>
      <c r="AHX22" s="1195"/>
      <c r="AHY22" s="1195"/>
      <c r="AHZ22" s="1195"/>
      <c r="AIA22" s="1195"/>
      <c r="AIB22" s="395"/>
      <c r="AIC22" s="1195"/>
      <c r="AID22" s="1195"/>
      <c r="AIE22" s="1195"/>
      <c r="AIF22" s="1195"/>
      <c r="AIG22" s="1195"/>
      <c r="AIH22" s="1195"/>
      <c r="AII22" s="1195"/>
      <c r="AIJ22" s="1195"/>
      <c r="AIK22" s="1195"/>
      <c r="AIL22" s="396"/>
      <c r="AMG22" s="393"/>
      <c r="AMH22" s="1195"/>
      <c r="AMI22" s="1195"/>
      <c r="AMJ22" s="1195"/>
      <c r="AMK22" s="1195"/>
      <c r="AML22" s="1195"/>
      <c r="AMM22" s="1195"/>
      <c r="AMN22" s="1195"/>
      <c r="AMO22" s="1195"/>
      <c r="AMP22" s="1195"/>
      <c r="AMQ22" s="394"/>
      <c r="AMR22" s="1195"/>
      <c r="AMS22" s="1195"/>
      <c r="AMT22" s="1195"/>
      <c r="AMU22" s="1195"/>
      <c r="AMV22" s="1195"/>
      <c r="AMW22" s="1195"/>
      <c r="AMX22" s="1195"/>
      <c r="AMY22" s="1195"/>
      <c r="AMZ22" s="1195"/>
      <c r="ANA22" s="1195"/>
      <c r="ANB22" s="1195"/>
      <c r="ANC22" s="1195"/>
      <c r="AND22" s="1195"/>
      <c r="ANE22" s="1195"/>
      <c r="ANF22" s="1195"/>
      <c r="ANG22" s="1195"/>
      <c r="ANH22" s="1195"/>
      <c r="ANI22" s="1195"/>
      <c r="ANJ22" s="1195"/>
      <c r="ANK22" s="1195"/>
      <c r="ANL22" s="1195"/>
      <c r="ANM22" s="1195"/>
      <c r="ANN22" s="1195"/>
      <c r="ANO22" s="1195"/>
      <c r="ANP22" s="1195"/>
      <c r="ANQ22" s="1195"/>
      <c r="ANR22" s="1195"/>
      <c r="ANS22" s="1195"/>
      <c r="ANT22" s="1195"/>
      <c r="ANU22" s="1195"/>
      <c r="ANV22" s="1195"/>
      <c r="ANW22" s="1195"/>
      <c r="ANX22" s="1195"/>
      <c r="ANY22" s="1195"/>
      <c r="ANZ22" s="1195"/>
      <c r="AOA22" s="1195"/>
      <c r="AOB22" s="1195"/>
      <c r="AOC22" s="1195"/>
      <c r="AOD22" s="1195"/>
      <c r="AOE22" s="1195"/>
      <c r="AOF22" s="1195"/>
      <c r="AOG22" s="1195"/>
      <c r="AOH22" s="1195"/>
      <c r="AOI22" s="1195"/>
      <c r="AOJ22" s="1195"/>
      <c r="AOK22" s="1195"/>
      <c r="AOL22" s="1195"/>
      <c r="AOM22" s="1195"/>
      <c r="AON22" s="1195"/>
      <c r="AOO22" s="1195"/>
      <c r="AOP22" s="1195"/>
      <c r="AOQ22" s="1195"/>
      <c r="AOR22" s="1195"/>
      <c r="AOS22" s="1195"/>
      <c r="AOT22" s="1195"/>
      <c r="AOU22" s="1195"/>
      <c r="AOV22" s="1195"/>
      <c r="AOW22" s="1195"/>
      <c r="AOX22" s="1195"/>
      <c r="AOY22" s="1195"/>
      <c r="AOZ22" s="1195"/>
      <c r="APA22" s="1195"/>
      <c r="APB22" s="1195"/>
      <c r="APC22" s="1195"/>
      <c r="APD22" s="1195"/>
      <c r="APE22" s="1195"/>
      <c r="APF22" s="1195"/>
      <c r="APG22" s="1195"/>
      <c r="APH22" s="1195"/>
      <c r="API22" s="1195"/>
      <c r="APJ22" s="1195"/>
      <c r="APK22" s="1195"/>
      <c r="APL22" s="1195"/>
      <c r="APM22" s="1195"/>
      <c r="APN22" s="1195"/>
      <c r="APO22" s="1195"/>
      <c r="APP22" s="1195"/>
      <c r="APQ22" s="1195"/>
      <c r="APR22" s="1195"/>
      <c r="APS22" s="1195"/>
      <c r="APT22" s="1195"/>
      <c r="APU22" s="1195"/>
      <c r="APV22" s="1195"/>
      <c r="APW22" s="1195"/>
      <c r="APX22" s="1195"/>
      <c r="APY22" s="1195"/>
      <c r="APZ22" s="1195"/>
      <c r="AQA22" s="1195"/>
      <c r="AQB22" s="1195"/>
      <c r="AQC22" s="1195"/>
      <c r="AQD22" s="1195"/>
      <c r="AQE22" s="1195"/>
      <c r="AQF22" s="1195"/>
      <c r="AQG22" s="1195"/>
      <c r="AQH22" s="1195"/>
      <c r="AQI22" s="1195"/>
      <c r="AQJ22" s="395"/>
      <c r="AQK22" s="1195"/>
      <c r="AQL22" s="1195"/>
      <c r="AQM22" s="1195"/>
      <c r="AQN22" s="1195"/>
      <c r="AQO22" s="1195"/>
      <c r="AQP22" s="1195"/>
      <c r="AQQ22" s="1195"/>
      <c r="AQR22" s="1195"/>
      <c r="AQS22" s="1195"/>
      <c r="AQT22" s="396"/>
      <c r="ASU22" s="1195"/>
      <c r="ASV22" s="1195"/>
      <c r="ASW22" s="1195"/>
      <c r="ASX22" s="1195"/>
      <c r="ASY22" s="1195"/>
      <c r="ASZ22" s="1195"/>
      <c r="ATA22" s="1195"/>
      <c r="ATB22" s="1195"/>
      <c r="ATC22" s="1195"/>
      <c r="ATD22" s="1195"/>
      <c r="ATE22" s="1195"/>
      <c r="ATF22" s="1195"/>
      <c r="ATG22" s="1195"/>
      <c r="ATH22" s="1195"/>
      <c r="ATI22" s="1195"/>
      <c r="ATJ22" s="1195"/>
      <c r="ATK22" s="1195"/>
      <c r="ATL22" s="1195"/>
      <c r="ATM22" s="1195"/>
      <c r="ATN22" s="1195"/>
      <c r="ATO22" s="1195"/>
      <c r="ATP22" s="1195"/>
      <c r="ATQ22" s="1195"/>
      <c r="ATR22" s="1195"/>
      <c r="ATS22" s="1195"/>
      <c r="ATT22" s="1195"/>
      <c r="ATU22" s="1195"/>
      <c r="ATV22" s="1195"/>
      <c r="ATW22" s="1195"/>
      <c r="ATX22" s="1195"/>
      <c r="ATY22" s="1195"/>
      <c r="ATZ22" s="1195"/>
      <c r="AUA22" s="1195"/>
      <c r="AUB22" s="1195"/>
      <c r="AUC22" s="1195"/>
      <c r="AUD22" s="1195"/>
      <c r="AUE22" s="1195"/>
      <c r="AUF22" s="1195"/>
      <c r="AUG22" s="1195"/>
      <c r="AUH22" s="1195"/>
      <c r="AUI22" s="1195"/>
      <c r="AUJ22" s="1195"/>
      <c r="AUK22" s="1195"/>
      <c r="AUL22" s="1195"/>
      <c r="AUM22" s="1195"/>
      <c r="AUN22" s="1195"/>
      <c r="AUO22" s="1195"/>
      <c r="AUP22" s="1195"/>
      <c r="AUQ22" s="1195"/>
      <c r="AUR22" s="1195"/>
      <c r="AUS22" s="1195"/>
      <c r="AUT22" s="1195"/>
      <c r="AUU22" s="1195"/>
      <c r="AUV22" s="1195"/>
      <c r="AUW22" s="1195"/>
      <c r="AUX22" s="1195"/>
      <c r="AUY22" s="1195"/>
      <c r="AUZ22" s="1195"/>
      <c r="AVA22" s="1195"/>
      <c r="AVB22" s="1195"/>
      <c r="AVC22" s="1195"/>
      <c r="AVD22" s="1195"/>
      <c r="AVE22" s="1195"/>
      <c r="AVF22" s="1195"/>
      <c r="AVG22" s="1195"/>
      <c r="AVH22" s="1195"/>
      <c r="AVI22" s="1195"/>
      <c r="AVJ22" s="1195"/>
      <c r="AVK22" s="1195"/>
      <c r="AVL22" s="1195"/>
      <c r="AVM22" s="1195"/>
      <c r="AVN22" s="1195"/>
      <c r="AVO22" s="1195"/>
      <c r="AVP22" s="1195"/>
      <c r="AVQ22" s="1195"/>
      <c r="AVR22" s="1195"/>
      <c r="AVS22" s="1195"/>
      <c r="AVT22" s="1195"/>
      <c r="AVU22" s="1195"/>
      <c r="AVV22" s="1195"/>
      <c r="AVW22" s="1195"/>
      <c r="AVX22" s="267"/>
      <c r="AVY22" s="266"/>
      <c r="AVZ22" s="267"/>
      <c r="AWA22" s="266"/>
      <c r="AWB22" s="1195"/>
      <c r="AWC22" s="1195"/>
      <c r="AWD22" s="272"/>
      <c r="AWK22" s="394"/>
      <c r="AWL22" s="1195"/>
      <c r="AWM22" s="1195"/>
      <c r="AWN22" s="1195"/>
      <c r="AWO22" s="1195"/>
      <c r="AWP22" s="393"/>
      <c r="AWQ22" s="1195"/>
      <c r="AWR22" s="1195"/>
      <c r="AWS22" s="1195"/>
      <c r="AWT22" s="1195"/>
      <c r="AWU22" s="1195"/>
      <c r="AWV22" s="1195"/>
      <c r="AWW22" s="1195"/>
      <c r="AWX22" s="1195"/>
      <c r="AWY22" s="1195"/>
      <c r="AWZ22" s="1195"/>
      <c r="AXA22" s="1195"/>
      <c r="AXB22" s="1195"/>
      <c r="AXC22" s="1195"/>
      <c r="AXD22" s="1195"/>
      <c r="AXE22" s="1195"/>
      <c r="AXF22" s="1195"/>
      <c r="AXG22" s="1195"/>
      <c r="AXH22" s="1195"/>
      <c r="AXI22" s="1195"/>
      <c r="AXJ22" s="1195"/>
      <c r="AXK22" s="1195"/>
      <c r="AXL22" s="1195"/>
      <c r="AXM22" s="1195"/>
      <c r="AXN22" s="1195"/>
      <c r="AXO22" s="1195"/>
      <c r="AXP22" s="1195"/>
      <c r="AXQ22" s="1195"/>
      <c r="AXR22" s="1195"/>
      <c r="AXS22" s="1195"/>
      <c r="AXT22" s="1195"/>
      <c r="AXU22" s="1195"/>
      <c r="AXV22" s="1195"/>
      <c r="AXW22" s="1195"/>
      <c r="AXX22" s="1195"/>
      <c r="AXY22" s="1195"/>
      <c r="AXZ22" s="1195"/>
      <c r="AYA22" s="1195"/>
      <c r="AYB22" s="1195"/>
      <c r="AYC22" s="1195"/>
      <c r="AYD22" s="1195"/>
      <c r="AYE22" s="1195"/>
      <c r="AYF22" s="1195"/>
      <c r="AYG22" s="1195"/>
      <c r="AYH22" s="1195"/>
      <c r="AYI22" s="1195"/>
      <c r="AYJ22" s="1195"/>
      <c r="AYK22" s="1195"/>
      <c r="AYL22" s="1195"/>
      <c r="AYM22" s="1195"/>
      <c r="AYN22" s="1195"/>
      <c r="AYO22" s="1195"/>
      <c r="AYP22" s="1195"/>
      <c r="AYQ22" s="1195"/>
      <c r="AYR22" s="1195"/>
      <c r="AYS22" s="1195"/>
      <c r="AYT22" s="1195"/>
      <c r="AYU22" s="1195"/>
      <c r="AYV22" s="1195"/>
      <c r="AYW22" s="1195"/>
      <c r="AYX22" s="1195"/>
      <c r="AYY22" s="1195"/>
      <c r="AYZ22" s="1195"/>
      <c r="AZA22" s="1195"/>
      <c r="AZB22" s="1195"/>
      <c r="AZC22" s="1195"/>
      <c r="AZD22" s="1195"/>
      <c r="AZE22" s="1195"/>
      <c r="AZF22" s="1195"/>
      <c r="AZG22" s="1195"/>
      <c r="AZH22" s="1195"/>
      <c r="AZI22" s="1195"/>
      <c r="AZJ22" s="1195"/>
      <c r="AZK22" s="1195"/>
      <c r="AZL22" s="1195"/>
      <c r="AZM22" s="1195"/>
      <c r="AZN22" s="1195"/>
      <c r="AZO22" s="1195"/>
      <c r="AZP22" s="1195"/>
      <c r="AZQ22" s="1195"/>
      <c r="AZR22" s="1195"/>
      <c r="AZS22" s="1195"/>
      <c r="AZT22" s="1195"/>
      <c r="AZU22" s="1195"/>
      <c r="AZV22" s="1195"/>
      <c r="AZW22" s="1195"/>
      <c r="AZX22" s="1195"/>
      <c r="AZY22" s="1195"/>
      <c r="AZZ22" s="1195"/>
      <c r="BAA22" s="1195"/>
      <c r="BAB22" s="1195"/>
      <c r="BAC22" s="1195"/>
      <c r="BAD22" s="1195"/>
      <c r="BAE22" s="1195"/>
      <c r="BAF22" s="1195"/>
      <c r="BAG22" s="1195"/>
      <c r="BAH22" s="1195"/>
      <c r="BAI22" s="1195"/>
      <c r="BAJ22" s="1195"/>
      <c r="BAK22" s="1195"/>
      <c r="BAL22" s="1195"/>
      <c r="BAM22" s="1195"/>
      <c r="BAN22" s="1195"/>
      <c r="BAO22" s="1195"/>
      <c r="BAP22" s="1195"/>
      <c r="BAQ22" s="1195"/>
      <c r="BAR22" s="1195"/>
      <c r="BAS22" s="1195"/>
      <c r="BAT22" s="1195"/>
      <c r="BAU22" s="1195"/>
      <c r="BAV22" s="1195"/>
      <c r="BAW22" s="1195"/>
      <c r="BAX22" s="1195"/>
      <c r="BAY22" s="1195"/>
      <c r="BAZ22" s="1195"/>
      <c r="BBA22" s="1195"/>
      <c r="BBB22" s="1195"/>
      <c r="BBC22" s="1195"/>
      <c r="BBD22" s="1195"/>
      <c r="BBE22" s="1195"/>
      <c r="BBF22" s="1195"/>
      <c r="BBG22" s="1195"/>
      <c r="BBH22" s="1195"/>
      <c r="BBI22" s="1195"/>
      <c r="BBJ22" s="1195"/>
      <c r="BDE22" s="393"/>
      <c r="BDF22" s="1195"/>
      <c r="BDG22" s="1195"/>
      <c r="BDH22" s="1195"/>
      <c r="BDI22" s="1195"/>
      <c r="BDJ22" s="1195"/>
      <c r="BDK22" s="1195"/>
      <c r="BDL22" s="1195"/>
      <c r="BDM22" s="1195"/>
      <c r="BDN22" s="1195"/>
      <c r="BDO22" s="394"/>
      <c r="BDP22" s="1195"/>
      <c r="BDQ22" s="1195"/>
      <c r="BDR22" s="1195"/>
      <c r="BDS22" s="1195"/>
      <c r="BDT22" s="1195"/>
      <c r="BDU22" s="1195"/>
      <c r="BDV22" s="1195"/>
      <c r="BDW22" s="1195"/>
      <c r="BDX22" s="1195"/>
      <c r="BDY22" s="1195"/>
      <c r="BDZ22" s="1195"/>
      <c r="BEA22" s="1195"/>
      <c r="BEB22" s="1195"/>
      <c r="BEC22" s="1195"/>
      <c r="BED22" s="1195"/>
      <c r="BEE22" s="1195"/>
      <c r="BEF22" s="1195"/>
      <c r="BEG22" s="1195"/>
      <c r="BEH22" s="1195"/>
      <c r="BEI22" s="1195"/>
      <c r="BEJ22" s="1195"/>
      <c r="BEK22" s="1195"/>
      <c r="BEL22" s="1195"/>
      <c r="BEM22" s="1195"/>
      <c r="BEN22" s="1195"/>
      <c r="BEO22" s="1195"/>
      <c r="BEP22" s="1195"/>
      <c r="BEQ22" s="1195"/>
      <c r="BER22" s="1195"/>
      <c r="BES22" s="1195"/>
      <c r="BET22" s="1195"/>
      <c r="BEU22" s="1195"/>
      <c r="BEV22" s="1195"/>
      <c r="BEW22" s="1195"/>
      <c r="BEX22" s="1195"/>
      <c r="BEY22" s="1195"/>
      <c r="BEZ22" s="1195"/>
      <c r="BFA22" s="1195"/>
      <c r="BFB22" s="1195"/>
      <c r="BFC22" s="1195"/>
      <c r="BFD22" s="1195"/>
      <c r="BFE22" s="1195"/>
      <c r="BFF22" s="1195"/>
      <c r="BFG22" s="1195"/>
      <c r="BFH22" s="1195"/>
      <c r="BFI22" s="1195"/>
      <c r="BFJ22" s="1195"/>
      <c r="BFK22" s="1195"/>
      <c r="BFL22" s="1195"/>
      <c r="BFM22" s="1195"/>
      <c r="BFN22" s="1195"/>
      <c r="BFO22" s="1195"/>
      <c r="BFP22" s="1195"/>
      <c r="BFQ22" s="1195"/>
      <c r="BFR22" s="1195"/>
      <c r="BFS22" s="1195"/>
      <c r="BFT22" s="1195"/>
      <c r="BFU22" s="1195"/>
      <c r="BFV22" s="1195"/>
      <c r="BFW22" s="1195"/>
      <c r="BFX22" s="1195"/>
      <c r="BFY22" s="1195"/>
      <c r="BFZ22" s="1195"/>
      <c r="BGA22" s="1195"/>
      <c r="BGB22" s="1195"/>
      <c r="BGC22" s="1195"/>
      <c r="BGD22" s="1195"/>
      <c r="BGE22" s="1195"/>
      <c r="BGF22" s="1195"/>
      <c r="BGG22" s="1195"/>
      <c r="BGH22" s="1195"/>
      <c r="BGI22" s="1195"/>
      <c r="BGJ22" s="1195"/>
      <c r="BGK22" s="1195"/>
      <c r="BGL22" s="1195"/>
      <c r="BGM22" s="1195"/>
      <c r="BGN22" s="1195"/>
      <c r="BGO22" s="1195"/>
      <c r="BGP22" s="1195"/>
      <c r="BGQ22" s="1195"/>
      <c r="BGR22" s="1195"/>
      <c r="BGS22" s="1195"/>
      <c r="BGT22" s="1195"/>
      <c r="BGU22" s="1195"/>
      <c r="BGV22" s="1195"/>
      <c r="BGW22" s="1195"/>
      <c r="BGX22" s="1195"/>
      <c r="BGY22" s="1195"/>
      <c r="BGZ22" s="1195"/>
      <c r="BHA22" s="1195"/>
      <c r="BHB22" s="1195"/>
      <c r="BHC22" s="1195"/>
      <c r="BHD22" s="1195"/>
      <c r="BHE22" s="1195"/>
      <c r="BHF22" s="1195"/>
      <c r="BHG22" s="1195"/>
      <c r="BHH22" s="395"/>
      <c r="BHI22" s="1195"/>
      <c r="BHJ22" s="1195"/>
      <c r="BHK22" s="1195"/>
      <c r="BHL22" s="1195"/>
      <c r="BHM22" s="1195"/>
      <c r="BHN22" s="1195"/>
      <c r="BHO22" s="1195"/>
      <c r="BHP22" s="1195"/>
      <c r="BHQ22" s="1195"/>
      <c r="BHR22" s="396"/>
      <c r="BLM22" s="393"/>
      <c r="BLN22" s="1195"/>
      <c r="BLO22" s="1195"/>
      <c r="BLP22" s="1195"/>
      <c r="BLQ22" s="1195"/>
      <c r="BLR22" s="1195"/>
      <c r="BLS22" s="1195"/>
      <c r="BLT22" s="1195"/>
      <c r="BLU22" s="1195"/>
      <c r="BLV22" s="1195"/>
      <c r="BLW22" s="394"/>
      <c r="BLX22" s="1195"/>
      <c r="BLY22" s="1195"/>
      <c r="BLZ22" s="1195"/>
      <c r="BMA22" s="1195"/>
      <c r="BMB22" s="1195"/>
      <c r="BMC22" s="1195"/>
      <c r="BMD22" s="1195"/>
      <c r="BME22" s="1195"/>
      <c r="BMF22" s="1195"/>
      <c r="BMG22" s="1195"/>
      <c r="BMH22" s="1195"/>
      <c r="BMI22" s="1195"/>
      <c r="BMJ22" s="1195"/>
      <c r="BMK22" s="1195"/>
      <c r="BML22" s="1195"/>
      <c r="BMM22" s="1195"/>
      <c r="BMN22" s="1195"/>
      <c r="BMO22" s="1195"/>
      <c r="BMP22" s="1195"/>
      <c r="BMQ22" s="1195"/>
      <c r="BMR22" s="1195"/>
      <c r="BMS22" s="1195"/>
      <c r="BMT22" s="1195"/>
      <c r="BMU22" s="1195"/>
      <c r="BMV22" s="1195"/>
      <c r="BMW22" s="1195"/>
      <c r="BMX22" s="1195"/>
      <c r="BMY22" s="1195"/>
      <c r="BMZ22" s="1195"/>
      <c r="BNA22" s="1195"/>
      <c r="BNB22" s="1195"/>
      <c r="BNC22" s="1195"/>
      <c r="BND22" s="1195"/>
      <c r="BNE22" s="1195"/>
      <c r="BNF22" s="1195"/>
      <c r="BNG22" s="1195"/>
      <c r="BNH22" s="1195"/>
      <c r="BNI22" s="1195"/>
      <c r="BNJ22" s="1195"/>
      <c r="BNK22" s="1195"/>
      <c r="BNL22" s="1195"/>
      <c r="BNM22" s="1195"/>
      <c r="BNN22" s="1195"/>
      <c r="BNO22" s="1195"/>
      <c r="BNP22" s="1195"/>
      <c r="BNQ22" s="1195"/>
      <c r="BNR22" s="1195"/>
      <c r="BNS22" s="1195"/>
      <c r="BNT22" s="1195"/>
      <c r="BNU22" s="1195"/>
      <c r="BNV22" s="1195"/>
      <c r="BNW22" s="1195"/>
      <c r="BNX22" s="1195"/>
      <c r="BNY22" s="1195"/>
      <c r="BNZ22" s="1195"/>
      <c r="BOA22" s="1195"/>
      <c r="BOB22" s="1195"/>
      <c r="BOC22" s="1195"/>
      <c r="BOD22" s="1195"/>
      <c r="BOE22" s="1195"/>
      <c r="BOF22" s="1195"/>
      <c r="BOG22" s="1195"/>
      <c r="BOH22" s="1195"/>
      <c r="BOI22" s="1195"/>
      <c r="BOJ22" s="1195"/>
      <c r="BOK22" s="1195"/>
      <c r="BOL22" s="1195"/>
      <c r="BOM22" s="1195"/>
      <c r="BON22" s="1195"/>
      <c r="BOO22" s="1195"/>
      <c r="BOP22" s="1195"/>
      <c r="BOQ22" s="1195"/>
      <c r="BOR22" s="1195"/>
      <c r="BOS22" s="1195"/>
      <c r="BOT22" s="1195"/>
      <c r="BOU22" s="1195"/>
      <c r="BOV22" s="1195"/>
      <c r="BOW22" s="1195"/>
      <c r="BOX22" s="1195"/>
      <c r="BOY22" s="1195"/>
      <c r="BOZ22" s="1195"/>
      <c r="BPA22" s="1195"/>
      <c r="BPB22" s="1195"/>
      <c r="BPC22" s="1195"/>
      <c r="BPD22" s="1195"/>
      <c r="BPE22" s="1195"/>
      <c r="BPF22" s="1195"/>
      <c r="BPG22" s="1195"/>
      <c r="BPH22" s="1195"/>
      <c r="BPI22" s="1195"/>
      <c r="BPJ22" s="1195"/>
      <c r="BPK22" s="1195"/>
      <c r="BPL22" s="1195"/>
      <c r="BPM22" s="1195"/>
      <c r="BPN22" s="1195"/>
      <c r="BPO22" s="1195"/>
      <c r="BPP22" s="395"/>
      <c r="BPQ22" s="1195"/>
      <c r="BPR22" s="1195"/>
      <c r="BPS22" s="1195"/>
      <c r="BPT22" s="1195"/>
      <c r="BPU22" s="1195"/>
      <c r="BPV22" s="1195"/>
      <c r="BPW22" s="1195"/>
      <c r="BPX22" s="1195"/>
      <c r="BPY22" s="1195"/>
      <c r="BPZ22" s="396"/>
      <c r="BTU22" s="393"/>
      <c r="BTV22" s="1195"/>
      <c r="BTW22" s="1195"/>
      <c r="BTX22" s="1195"/>
      <c r="BTY22" s="1195"/>
      <c r="BTZ22" s="1195"/>
      <c r="BUA22" s="1195"/>
      <c r="BUB22" s="1195"/>
      <c r="BUC22" s="1195"/>
      <c r="BUD22" s="1195"/>
      <c r="BUE22" s="394"/>
      <c r="BUF22" s="1195"/>
      <c r="BUG22" s="1195"/>
      <c r="BUH22" s="1195"/>
      <c r="BUI22" s="1195"/>
      <c r="BUJ22" s="1195"/>
      <c r="BUK22" s="1195"/>
      <c r="BUL22" s="1195"/>
      <c r="BUM22" s="1195"/>
      <c r="BUN22" s="1195"/>
      <c r="BUO22" s="1195"/>
      <c r="BUP22" s="1195"/>
      <c r="BUQ22" s="1195"/>
      <c r="BUR22" s="1195"/>
      <c r="BUS22" s="1195"/>
      <c r="BUT22" s="1195"/>
      <c r="BUU22" s="1195"/>
      <c r="BUV22" s="1195"/>
      <c r="BUW22" s="1195"/>
      <c r="BUX22" s="1195"/>
      <c r="BUY22" s="1195"/>
      <c r="BUZ22" s="1195"/>
      <c r="BVA22" s="1195"/>
      <c r="BVB22" s="1195"/>
      <c r="BVC22" s="1195"/>
      <c r="BVD22" s="1195"/>
      <c r="BVE22" s="1195"/>
      <c r="BVF22" s="1195"/>
      <c r="BVG22" s="1195"/>
      <c r="BVH22" s="1195"/>
      <c r="BVI22" s="1195"/>
      <c r="BVJ22" s="1195"/>
      <c r="BVK22" s="1195"/>
      <c r="BVL22" s="1195"/>
      <c r="BVM22" s="1195"/>
      <c r="BVN22" s="1195"/>
      <c r="BVO22" s="1195"/>
      <c r="BVP22" s="1195"/>
      <c r="BVQ22" s="1195"/>
      <c r="BVR22" s="1195"/>
      <c r="BVS22" s="1195"/>
      <c r="BVT22" s="1195"/>
      <c r="BVU22" s="1195"/>
      <c r="BVV22" s="1195"/>
      <c r="BVW22" s="1195"/>
      <c r="BVX22" s="1195"/>
      <c r="BVY22" s="1195"/>
      <c r="BVZ22" s="1195"/>
      <c r="BWA22" s="1195"/>
      <c r="BWB22" s="1195"/>
      <c r="BWC22" s="1195"/>
      <c r="BWD22" s="1195"/>
      <c r="BWE22" s="1195"/>
      <c r="BWF22" s="1195"/>
      <c r="BWG22" s="1195"/>
      <c r="BWH22" s="1195"/>
      <c r="BWI22" s="1195"/>
      <c r="BWJ22" s="1195"/>
      <c r="BWK22" s="1195"/>
      <c r="BWL22" s="1195"/>
      <c r="BWM22" s="1195"/>
      <c r="BWN22" s="1195"/>
      <c r="BWO22" s="1195"/>
      <c r="BWP22" s="1195"/>
      <c r="BWQ22" s="1195"/>
      <c r="BWR22" s="1195"/>
      <c r="BWS22" s="1195"/>
      <c r="BWT22" s="1195"/>
      <c r="BWU22" s="1195"/>
      <c r="BWV22" s="1195"/>
      <c r="BWW22" s="1195"/>
      <c r="BWX22" s="1195"/>
      <c r="BWY22" s="1195"/>
      <c r="BWZ22" s="1195"/>
      <c r="BXA22" s="1195"/>
      <c r="BXB22" s="1195"/>
      <c r="BXC22" s="1195"/>
      <c r="BXD22" s="1195"/>
      <c r="BXE22" s="1195"/>
      <c r="BXF22" s="1195"/>
      <c r="BXG22" s="1195"/>
      <c r="BXH22" s="1195"/>
      <c r="BXI22" s="1195"/>
      <c r="BXJ22" s="1195"/>
      <c r="BXK22" s="1195"/>
      <c r="BXL22" s="1195"/>
      <c r="BXM22" s="1195"/>
      <c r="BXN22" s="1195"/>
      <c r="BXO22" s="1195"/>
      <c r="BXP22" s="1195"/>
      <c r="BXQ22" s="1195"/>
      <c r="BXR22" s="1195"/>
      <c r="BXS22" s="1195"/>
      <c r="BXT22" s="1195"/>
      <c r="BXU22" s="1195"/>
      <c r="BXV22" s="1195"/>
      <c r="BXW22" s="1195"/>
      <c r="BXX22" s="395"/>
      <c r="BXY22" s="1195"/>
      <c r="BXZ22" s="1195"/>
      <c r="BYA22" s="1195"/>
      <c r="BYB22" s="1195"/>
      <c r="BYC22" s="1195"/>
      <c r="BYD22" s="1195"/>
      <c r="BYE22" s="1195"/>
      <c r="BYF22" s="1195"/>
      <c r="BYG22" s="1195"/>
      <c r="BYH22" s="396"/>
      <c r="CCC22" s="393"/>
      <c r="CCD22" s="1195"/>
      <c r="CCE22" s="1195"/>
      <c r="CCF22" s="1195"/>
      <c r="CCG22" s="1195"/>
      <c r="CCH22" s="1195"/>
      <c r="CCI22" s="1195"/>
      <c r="CCJ22" s="1195"/>
      <c r="CCK22" s="1195"/>
      <c r="CCL22" s="1195"/>
      <c r="CCM22" s="394"/>
      <c r="CCN22" s="1195"/>
      <c r="CCO22" s="1195"/>
      <c r="CCP22" s="1195"/>
      <c r="CCQ22" s="1195"/>
      <c r="CCR22" s="1195"/>
      <c r="CCS22" s="1195"/>
      <c r="CCT22" s="1195"/>
      <c r="CCU22" s="1195"/>
      <c r="CCV22" s="1195"/>
      <c r="CCW22" s="1195"/>
      <c r="CCX22" s="1195"/>
      <c r="CCY22" s="1195"/>
      <c r="CCZ22" s="1195"/>
      <c r="CDA22" s="1195"/>
      <c r="CDB22" s="1195"/>
      <c r="CDC22" s="1195"/>
      <c r="CDD22" s="1195"/>
      <c r="CDE22" s="1195"/>
      <c r="CDF22" s="1195"/>
      <c r="CDG22" s="1195"/>
      <c r="CDH22" s="1195"/>
      <c r="CDI22" s="1195"/>
      <c r="CDJ22" s="1195"/>
      <c r="CDK22" s="1195"/>
      <c r="CDL22" s="1195"/>
      <c r="CDM22" s="1195"/>
      <c r="CDN22" s="1195"/>
      <c r="CDO22" s="1195"/>
      <c r="CDP22" s="1195"/>
      <c r="CDQ22" s="1195"/>
      <c r="CDR22" s="1195"/>
      <c r="CDS22" s="1195"/>
      <c r="CDT22" s="1195"/>
      <c r="CDU22" s="1195"/>
      <c r="CDV22" s="1195"/>
      <c r="CDW22" s="1195"/>
      <c r="CDX22" s="1195"/>
      <c r="CDY22" s="1195"/>
      <c r="CDZ22" s="1195"/>
      <c r="CEA22" s="1195"/>
      <c r="CEB22" s="1195"/>
      <c r="CEC22" s="1195"/>
      <c r="CED22" s="1195"/>
      <c r="CEE22" s="1195"/>
      <c r="CEF22" s="1195"/>
      <c r="CEG22" s="1195"/>
      <c r="CEH22" s="1195"/>
      <c r="CEI22" s="1195"/>
      <c r="CEJ22" s="1195"/>
      <c r="CEK22" s="1195"/>
      <c r="CEL22" s="1195"/>
      <c r="CEM22" s="1195"/>
      <c r="CEN22" s="1195"/>
      <c r="CEO22" s="1195"/>
      <c r="CEP22" s="1195"/>
      <c r="CEQ22" s="1195"/>
      <c r="CER22" s="1195"/>
      <c r="CES22" s="1195"/>
      <c r="CET22" s="1195"/>
      <c r="CEU22" s="1195"/>
      <c r="CEV22" s="1195"/>
      <c r="CEW22" s="1195"/>
      <c r="CEX22" s="1195"/>
      <c r="CEY22" s="1195"/>
      <c r="CEZ22" s="1195"/>
      <c r="CFA22" s="1195"/>
      <c r="CFB22" s="1195"/>
      <c r="CFC22" s="1195"/>
      <c r="CFD22" s="1195"/>
      <c r="CFE22" s="1195"/>
      <c r="CFF22" s="1195"/>
      <c r="CFG22" s="1195"/>
      <c r="CFH22" s="1195"/>
      <c r="CFI22" s="1195"/>
      <c r="CFJ22" s="1195"/>
      <c r="CFK22" s="1195"/>
      <c r="CFL22" s="1195"/>
      <c r="CFM22" s="1195"/>
      <c r="CFN22" s="1195"/>
      <c r="CFO22" s="1195"/>
      <c r="CFP22" s="1195"/>
      <c r="CFQ22" s="1195"/>
      <c r="CFR22" s="1195"/>
      <c r="CFS22" s="1195"/>
      <c r="CFT22" s="1195"/>
      <c r="CFU22" s="1195"/>
      <c r="CFV22" s="1195"/>
      <c r="CFW22" s="1195"/>
      <c r="CFX22" s="1195"/>
      <c r="CFY22" s="1195"/>
      <c r="CFZ22" s="1195"/>
      <c r="CGA22" s="1195"/>
      <c r="CGB22" s="1195"/>
      <c r="CGC22" s="1195"/>
      <c r="CGD22" s="1195"/>
      <c r="CGE22" s="1195"/>
      <c r="CGF22" s="395"/>
      <c r="CGG22" s="1195"/>
      <c r="CGH22" s="1195"/>
      <c r="CGI22" s="1195"/>
      <c r="CGJ22" s="1195"/>
      <c r="CGK22" s="1195"/>
      <c r="CGL22" s="1195"/>
      <c r="CGM22" s="1195"/>
      <c r="CGN22" s="1195"/>
      <c r="CGO22" s="1195"/>
      <c r="CGP22" s="396"/>
      <c r="CKK22" s="393"/>
      <c r="CKL22" s="1195"/>
      <c r="CKM22" s="1195"/>
      <c r="CKN22" s="1195"/>
      <c r="CKO22" s="1195"/>
      <c r="CKP22" s="1195"/>
      <c r="CKQ22" s="1195"/>
      <c r="CKR22" s="1195"/>
      <c r="CKS22" s="1195"/>
      <c r="CKT22" s="1195"/>
      <c r="CKU22" s="394"/>
      <c r="CKV22" s="1195"/>
      <c r="CKW22" s="1195"/>
      <c r="CKX22" s="1195"/>
      <c r="CKY22" s="1195"/>
      <c r="CKZ22" s="1195"/>
      <c r="CLA22" s="1195"/>
      <c r="CLB22" s="1195"/>
      <c r="CLC22" s="1195"/>
      <c r="CLD22" s="1195"/>
      <c r="CLE22" s="1195"/>
      <c r="CLF22" s="1195"/>
      <c r="CLG22" s="1195"/>
      <c r="CLH22" s="1195"/>
      <c r="CLI22" s="1195"/>
      <c r="CLJ22" s="1195"/>
      <c r="CLK22" s="1195"/>
      <c r="CLL22" s="1195"/>
      <c r="CLM22" s="1195"/>
      <c r="CLN22" s="1195"/>
      <c r="CLO22" s="1195"/>
      <c r="CLP22" s="1195"/>
      <c r="CLQ22" s="1195"/>
      <c r="CLR22" s="1195"/>
      <c r="CLS22" s="1195"/>
      <c r="CLT22" s="1195"/>
      <c r="CLU22" s="1195"/>
      <c r="CLV22" s="1195"/>
      <c r="CLW22" s="1195"/>
      <c r="CLX22" s="1195"/>
      <c r="CLY22" s="1195"/>
      <c r="CLZ22" s="1195"/>
      <c r="CMA22" s="1195"/>
      <c r="CMB22" s="1195"/>
      <c r="CMC22" s="1195"/>
      <c r="CMD22" s="1195"/>
      <c r="CME22" s="1195"/>
      <c r="CMF22" s="1195"/>
      <c r="CMG22" s="1195"/>
      <c r="CMH22" s="1195"/>
      <c r="CMI22" s="1195"/>
      <c r="CMJ22" s="1195"/>
      <c r="CMK22" s="1195"/>
      <c r="CML22" s="1195"/>
      <c r="CMM22" s="1195"/>
      <c r="CMN22" s="1195"/>
      <c r="CMO22" s="1195"/>
      <c r="CMP22" s="1195"/>
      <c r="CMQ22" s="1195"/>
      <c r="CMR22" s="1195"/>
      <c r="CMS22" s="1195"/>
      <c r="CMT22" s="1195"/>
      <c r="CMU22" s="1195"/>
      <c r="CMV22" s="1195"/>
      <c r="CMW22" s="1195"/>
      <c r="CMX22" s="1195"/>
      <c r="CMY22" s="1195"/>
      <c r="CMZ22" s="1195"/>
      <c r="CNA22" s="1195"/>
      <c r="CNB22" s="1195"/>
      <c r="CNC22" s="1195"/>
      <c r="CND22" s="1195"/>
      <c r="CNE22" s="1195"/>
      <c r="CNF22" s="1195"/>
      <c r="CNG22" s="1195"/>
      <c r="CNH22" s="1195"/>
      <c r="CNI22" s="1195"/>
      <c r="CNJ22" s="1195"/>
      <c r="CNK22" s="1195"/>
      <c r="CNL22" s="1195"/>
      <c r="CNM22" s="1195"/>
      <c r="CNN22" s="1195"/>
      <c r="CNO22" s="1195"/>
      <c r="CNP22" s="1195"/>
      <c r="CNQ22" s="1195"/>
      <c r="CNR22" s="1195"/>
      <c r="CNS22" s="1195"/>
      <c r="CNT22" s="1195"/>
      <c r="CNU22" s="1195"/>
      <c r="CNV22" s="1195"/>
      <c r="CNW22" s="1195"/>
      <c r="CNX22" s="1195"/>
      <c r="CNY22" s="1195"/>
      <c r="CNZ22" s="1195"/>
      <c r="COA22" s="1195"/>
      <c r="COB22" s="1195"/>
      <c r="COC22" s="1195"/>
      <c r="COD22" s="1195"/>
      <c r="COE22" s="1195"/>
      <c r="COF22" s="1195"/>
      <c r="COG22" s="1195"/>
      <c r="COH22" s="1195"/>
      <c r="COI22" s="1195"/>
      <c r="COJ22" s="1195"/>
      <c r="COK22" s="1195"/>
      <c r="COL22" s="1195"/>
      <c r="COM22" s="1195"/>
      <c r="CON22" s="395"/>
      <c r="COO22" s="1195"/>
      <c r="COP22" s="1195"/>
      <c r="COQ22" s="1195"/>
      <c r="COR22" s="1195"/>
      <c r="COS22" s="1195"/>
      <c r="COT22" s="1195"/>
      <c r="COU22" s="1195"/>
      <c r="COV22" s="1195"/>
      <c r="COW22" s="1195"/>
      <c r="COX22" s="396"/>
      <c r="CQV22" s="1195"/>
      <c r="CQW22" s="1195"/>
      <c r="CQX22" s="1195"/>
      <c r="CQY22" s="1195"/>
      <c r="CQZ22" s="1195"/>
      <c r="CRA22" s="1195"/>
      <c r="CRB22" s="1195"/>
      <c r="CRC22" s="1195"/>
      <c r="CRD22" s="1195"/>
      <c r="CRE22" s="1195"/>
      <c r="CRF22" s="1195"/>
      <c r="CRG22" s="1195"/>
      <c r="CRH22" s="1195"/>
      <c r="CRI22" s="1195"/>
      <c r="CRJ22" s="1195"/>
      <c r="CRK22" s="1195"/>
      <c r="CRL22" s="1195"/>
      <c r="CRM22" s="1195"/>
      <c r="CRN22" s="1195"/>
      <c r="CRO22" s="1195"/>
      <c r="CRP22" s="1195"/>
      <c r="CRQ22" s="1195"/>
      <c r="CRR22" s="1195"/>
      <c r="CRS22" s="1195"/>
      <c r="CRT22" s="1195"/>
      <c r="CRU22" s="1195"/>
      <c r="CRV22" s="1195"/>
      <c r="CRW22" s="1195"/>
      <c r="CRX22" s="1195"/>
      <c r="CRY22" s="1195"/>
      <c r="CRZ22" s="1195"/>
      <c r="CSA22" s="1195"/>
      <c r="CSB22" s="1195"/>
      <c r="CSC22" s="1195"/>
      <c r="CSD22" s="1195"/>
      <c r="CSE22" s="1195"/>
      <c r="CSF22" s="1195"/>
      <c r="CSG22" s="1195"/>
      <c r="CSH22" s="1195"/>
      <c r="CSI22" s="1195"/>
      <c r="CSJ22" s="1195"/>
      <c r="CSK22" s="1195"/>
      <c r="CSL22" s="1195"/>
      <c r="CSM22" s="1195"/>
      <c r="CSN22" s="1195"/>
      <c r="CSO22" s="1195"/>
      <c r="CSP22" s="1195"/>
      <c r="CSQ22" s="1195"/>
      <c r="CSR22" s="395"/>
      <c r="CSS22" s="1195"/>
      <c r="CST22" s="1195"/>
      <c r="CSU22" s="1195"/>
      <c r="CSV22" s="1195"/>
      <c r="CSW22" s="1195"/>
      <c r="CSX22" s="1195"/>
      <c r="CSY22" s="1195"/>
      <c r="CSZ22" s="1195"/>
      <c r="CTA22" s="1195"/>
      <c r="CTB22" s="396"/>
      <c r="DJW22" s="403"/>
      <c r="DJX22" s="403"/>
      <c r="DJY22" s="403"/>
      <c r="DJZ22" s="403"/>
      <c r="DKA22" s="404"/>
      <c r="DKB22" s="403"/>
      <c r="DKC22" s="403"/>
      <c r="DKD22" s="405"/>
      <c r="DKE22" s="403"/>
      <c r="DKF22" s="403"/>
      <c r="DKG22" s="403"/>
      <c r="DKH22" s="403"/>
      <c r="DKI22" s="403"/>
      <c r="DNH22" s="1465"/>
      <c r="DNI22" s="1466"/>
      <c r="DNJ22" s="1350"/>
      <c r="DNK22" s="1195"/>
      <c r="DNL22" s="1195"/>
      <c r="DNM22" s="1195"/>
      <c r="DNN22" s="1195"/>
    </row>
    <row r="23" spans="2:3906" s="1263" customFormat="1" ht="15" customHeight="1">
      <c r="BW23" s="1477"/>
      <c r="BX23" s="1478"/>
      <c r="BY23" s="1478"/>
      <c r="BZ23" s="1478"/>
      <c r="CA23" s="1478"/>
      <c r="CB23" s="1478"/>
      <c r="CC23" s="1478"/>
      <c r="CD23" s="1478"/>
      <c r="CE23" s="1478"/>
      <c r="CF23" s="1478"/>
      <c r="CG23" s="1478"/>
      <c r="CH23" s="1478"/>
      <c r="CI23" s="1478"/>
      <c r="CJ23" s="1479"/>
      <c r="FO23" s="1195"/>
      <c r="FP23" s="395"/>
      <c r="FT23" s="1497"/>
      <c r="FU23" s="1466"/>
      <c r="FV23" s="1350"/>
      <c r="FX23" s="1195"/>
      <c r="FY23" s="1195"/>
      <c r="FZ23" s="396"/>
      <c r="KK23" s="393"/>
      <c r="KL23" s="1195"/>
      <c r="KM23" s="1195"/>
      <c r="KN23" s="1195"/>
      <c r="KO23" s="1195"/>
      <c r="KP23" s="1195"/>
      <c r="KQ23" s="1195"/>
      <c r="KR23" s="1195"/>
      <c r="KS23" s="1195"/>
      <c r="KT23" s="1195"/>
      <c r="KU23" s="394"/>
      <c r="KV23" s="1195"/>
      <c r="KW23" s="1195"/>
      <c r="KX23" s="1195"/>
      <c r="KY23" s="1195"/>
      <c r="KZ23" s="1195"/>
      <c r="LA23" s="1195"/>
      <c r="LB23" s="1195"/>
      <c r="LC23" s="1195"/>
      <c r="LD23" s="1195"/>
      <c r="LE23" s="1195"/>
      <c r="LF23" s="1195"/>
      <c r="LG23" s="1195"/>
      <c r="LH23" s="1195"/>
      <c r="LI23" s="1195"/>
      <c r="LJ23" s="1195"/>
      <c r="LK23" s="1195"/>
      <c r="LL23" s="1195"/>
      <c r="LM23" s="1195"/>
      <c r="LN23" s="1195"/>
      <c r="LO23" s="1195"/>
      <c r="LP23" s="1195"/>
      <c r="LQ23" s="1195"/>
      <c r="LR23" s="1195"/>
      <c r="LS23" s="1195"/>
      <c r="LT23" s="1195"/>
      <c r="LU23" s="1195"/>
      <c r="LV23" s="1195"/>
      <c r="LW23" s="1195"/>
      <c r="LX23" s="1195"/>
      <c r="LY23" s="1195"/>
      <c r="LZ23" s="1195"/>
      <c r="MA23" s="1195"/>
      <c r="MB23" s="1195"/>
      <c r="MC23" s="1195"/>
      <c r="MD23" s="1195"/>
      <c r="ME23" s="1195"/>
      <c r="MF23" s="1195"/>
      <c r="MG23" s="1195"/>
      <c r="MH23" s="1195"/>
      <c r="MI23" s="1195"/>
      <c r="MJ23" s="1195"/>
      <c r="MK23" s="1195"/>
      <c r="ML23" s="1195"/>
      <c r="MM23" s="1195"/>
      <c r="MN23" s="1195"/>
      <c r="MO23" s="1195"/>
      <c r="MP23" s="1195"/>
      <c r="MQ23" s="1195"/>
      <c r="MR23" s="1195"/>
      <c r="MS23" s="1195"/>
      <c r="MT23" s="1195"/>
      <c r="MU23" s="1195"/>
      <c r="MV23" s="1195"/>
      <c r="MW23" s="1195"/>
      <c r="MX23" s="1195"/>
      <c r="MY23" s="1195"/>
      <c r="MZ23" s="1195"/>
      <c r="NA23" s="1195"/>
      <c r="NB23" s="1195"/>
      <c r="NC23" s="1195"/>
      <c r="ND23" s="1195"/>
      <c r="NE23" s="1195"/>
      <c r="NF23" s="1195"/>
      <c r="NG23" s="1195"/>
      <c r="NH23" s="1195"/>
      <c r="NI23" s="1195"/>
      <c r="NJ23" s="1195"/>
      <c r="NK23" s="1195"/>
      <c r="NL23" s="1195"/>
      <c r="NM23" s="1195"/>
      <c r="NN23" s="1195"/>
      <c r="NO23" s="1195"/>
      <c r="NP23" s="1195"/>
      <c r="NQ23" s="1195"/>
      <c r="NR23" s="1195"/>
      <c r="NS23" s="1195"/>
      <c r="NT23" s="1195"/>
      <c r="NU23" s="1195"/>
      <c r="NV23" s="1195"/>
      <c r="NW23" s="1195"/>
      <c r="NX23" s="1195"/>
      <c r="NY23" s="1195"/>
      <c r="NZ23" s="1195"/>
      <c r="OA23" s="1195"/>
      <c r="OB23" s="1195"/>
      <c r="OC23" s="1195"/>
      <c r="OD23" s="1195"/>
      <c r="OE23" s="1195"/>
      <c r="OF23" s="1195"/>
      <c r="QW23" s="393"/>
      <c r="QX23" s="1195"/>
      <c r="QY23" s="1195"/>
      <c r="QZ23" s="1195"/>
      <c r="RG23" s="394"/>
      <c r="RH23" s="1195"/>
      <c r="RI23" s="1195"/>
      <c r="RJ23" s="1195"/>
      <c r="RK23" s="1195"/>
      <c r="RL23" s="1195"/>
      <c r="RM23" s="1195"/>
      <c r="RN23" s="1195"/>
      <c r="VA23" s="393"/>
      <c r="VB23" s="1195"/>
      <c r="VC23" s="1195"/>
      <c r="VD23" s="1195"/>
      <c r="VE23" s="1195"/>
      <c r="VF23" s="1195"/>
      <c r="VG23" s="1195"/>
      <c r="VH23" s="1195"/>
      <c r="VI23" s="1195"/>
      <c r="VJ23" s="1195"/>
      <c r="VK23" s="394"/>
      <c r="VL23" s="1195"/>
      <c r="VM23" s="1195"/>
      <c r="VN23" s="1195"/>
      <c r="VO23" s="1195"/>
      <c r="VP23" s="1195"/>
      <c r="VQ23" s="1195"/>
      <c r="VR23" s="1195"/>
      <c r="VS23" s="1195"/>
      <c r="VT23" s="1195"/>
      <c r="VU23" s="1195"/>
      <c r="VV23" s="1195"/>
      <c r="VW23" s="1195"/>
      <c r="VX23" s="1195"/>
      <c r="VY23" s="1195"/>
      <c r="VZ23" s="1195"/>
      <c r="WA23" s="1195"/>
      <c r="WB23" s="1195"/>
      <c r="WC23" s="1195"/>
      <c r="WD23" s="1195"/>
      <c r="WE23" s="1195"/>
      <c r="WF23" s="1195"/>
      <c r="WG23" s="1195"/>
      <c r="WH23" s="1195"/>
      <c r="WI23" s="1195"/>
      <c r="WJ23" s="1195"/>
      <c r="WK23" s="1195"/>
      <c r="WL23" s="1195"/>
      <c r="WM23" s="1195"/>
      <c r="WN23" s="1195"/>
      <c r="WO23" s="1195"/>
      <c r="WP23" s="1195"/>
      <c r="WQ23" s="1195"/>
      <c r="WR23" s="1195"/>
      <c r="WS23" s="1195"/>
      <c r="WT23" s="1195"/>
      <c r="WU23" s="1195"/>
      <c r="WV23" s="1195"/>
      <c r="WW23" s="1195"/>
      <c r="WX23" s="1195"/>
      <c r="WY23" s="1195"/>
      <c r="WZ23" s="1195"/>
      <c r="XA23" s="1195"/>
      <c r="XB23" s="1195"/>
      <c r="XC23" s="1195"/>
      <c r="XD23" s="1195"/>
      <c r="XE23" s="1195"/>
      <c r="XF23" s="1195"/>
      <c r="XG23" s="1195"/>
      <c r="XH23" s="1195"/>
      <c r="XI23" s="1195"/>
      <c r="XJ23" s="1195"/>
      <c r="XK23" s="1195"/>
      <c r="XL23" s="1195"/>
      <c r="XM23" s="1195"/>
      <c r="XN23" s="1195"/>
      <c r="XO23" s="1195"/>
      <c r="XP23" s="1195"/>
      <c r="XQ23" s="1195"/>
      <c r="XR23" s="1195"/>
      <c r="XS23" s="1195"/>
      <c r="XT23" s="1195"/>
      <c r="XU23" s="1195"/>
      <c r="XV23" s="1195"/>
      <c r="XW23" s="1195"/>
      <c r="XX23" s="1195"/>
      <c r="XY23" s="1195"/>
      <c r="XZ23" s="1195"/>
      <c r="YA23" s="1195"/>
      <c r="YB23" s="1195"/>
      <c r="YC23" s="1195"/>
      <c r="YD23" s="1195"/>
      <c r="YE23" s="1195"/>
      <c r="YF23" s="1195"/>
      <c r="YG23" s="1195"/>
      <c r="YH23" s="1195"/>
      <c r="YI23" s="1195"/>
      <c r="YJ23" s="1195"/>
      <c r="YK23" s="1195"/>
      <c r="YL23" s="1195"/>
      <c r="YM23" s="1195"/>
      <c r="YN23" s="1195"/>
      <c r="YO23" s="1195"/>
      <c r="YP23" s="1195"/>
      <c r="YQ23" s="1195"/>
      <c r="YR23" s="1195"/>
      <c r="YS23" s="1195"/>
      <c r="YT23" s="1195"/>
      <c r="YU23" s="1195"/>
      <c r="YV23" s="1195"/>
      <c r="YW23" s="1195"/>
      <c r="YX23" s="1195"/>
      <c r="YY23" s="1195"/>
      <c r="YZ23" s="1195"/>
      <c r="ZA23" s="1195"/>
      <c r="ZB23" s="1195"/>
      <c r="ZC23" s="1195"/>
      <c r="ZD23" s="395"/>
      <c r="ZE23" s="1195"/>
      <c r="ZF23" s="1195"/>
      <c r="ZG23" s="1195"/>
      <c r="ZH23" s="1195"/>
      <c r="ZI23" s="1195"/>
      <c r="ZJ23" s="1195"/>
      <c r="ZK23" s="1195"/>
      <c r="ZL23" s="1195"/>
      <c r="ZM23" s="1195"/>
      <c r="ZN23" s="396"/>
      <c r="ADY23" s="393"/>
      <c r="ADZ23" s="1195"/>
      <c r="AEA23" s="1195"/>
      <c r="AEB23" s="1195"/>
      <c r="AEC23" s="1195"/>
      <c r="AED23" s="1195"/>
      <c r="AEE23" s="1195"/>
      <c r="AEF23" s="1195"/>
      <c r="AEG23" s="1195"/>
      <c r="AEH23" s="1195"/>
      <c r="AEI23" s="394"/>
      <c r="AEJ23" s="1195"/>
      <c r="AEK23" s="1195"/>
      <c r="AEL23" s="1195"/>
      <c r="AEM23" s="1195"/>
      <c r="AEN23" s="1195"/>
      <c r="AEO23" s="1195"/>
      <c r="AEP23" s="1195"/>
      <c r="AEQ23" s="1195"/>
      <c r="AER23" s="1195"/>
      <c r="AES23" s="1195"/>
      <c r="AET23" s="1195"/>
      <c r="AEU23" s="1195"/>
      <c r="AEV23" s="1195"/>
      <c r="AEW23" s="1195"/>
      <c r="AEX23" s="1195"/>
      <c r="AEY23" s="1195"/>
      <c r="AEZ23" s="1195"/>
      <c r="AFA23" s="1195"/>
      <c r="AFB23" s="1195"/>
      <c r="AFC23" s="1195"/>
      <c r="AFD23" s="1195"/>
      <c r="AFE23" s="1195"/>
      <c r="AFF23" s="1195"/>
      <c r="AFG23" s="1195"/>
      <c r="AFH23" s="1195"/>
      <c r="AFI23" s="1195"/>
      <c r="AFJ23" s="1195"/>
      <c r="AFK23" s="1195"/>
      <c r="AFL23" s="1195"/>
      <c r="AFM23" s="1195"/>
      <c r="AFN23" s="1195"/>
      <c r="AFO23" s="1195"/>
      <c r="AFP23" s="1195"/>
      <c r="AFQ23" s="1195"/>
      <c r="AFR23" s="1195"/>
      <c r="AFS23" s="1195"/>
      <c r="AFT23" s="1195"/>
      <c r="AFU23" s="1195"/>
      <c r="AFV23" s="1195"/>
      <c r="AFW23" s="1195"/>
      <c r="AFX23" s="1195"/>
      <c r="AFY23" s="1195"/>
      <c r="AFZ23" s="1195"/>
      <c r="AGA23" s="1195"/>
      <c r="AGB23" s="1195"/>
      <c r="AGC23" s="1195"/>
      <c r="AGD23" s="1195"/>
      <c r="AGE23" s="1195"/>
      <c r="AGF23" s="1195"/>
      <c r="AGG23" s="1195"/>
      <c r="AGH23" s="1195"/>
      <c r="AGI23" s="1195"/>
      <c r="AGJ23" s="1195"/>
      <c r="AGK23" s="1195"/>
      <c r="AGL23" s="1195"/>
      <c r="AGM23" s="1195"/>
      <c r="AGN23" s="1195"/>
      <c r="AGO23" s="1195"/>
      <c r="AGP23" s="1195"/>
      <c r="AGQ23" s="1195"/>
      <c r="AGR23" s="1195"/>
      <c r="AGS23" s="1195"/>
      <c r="AGT23" s="1195"/>
      <c r="AGU23" s="1195"/>
      <c r="AGV23" s="1195"/>
      <c r="AGW23" s="1195"/>
      <c r="AGX23" s="1195"/>
      <c r="AGY23" s="1195"/>
      <c r="AGZ23" s="1195"/>
      <c r="AHA23" s="1195"/>
      <c r="AHB23" s="1195"/>
      <c r="AHC23" s="1195"/>
      <c r="AHD23" s="1195"/>
      <c r="AHE23" s="1195"/>
      <c r="AHF23" s="1195"/>
      <c r="AHG23" s="1195"/>
      <c r="AHH23" s="1195"/>
      <c r="AHI23" s="1195"/>
      <c r="AHJ23" s="1195"/>
      <c r="AHK23" s="1195"/>
      <c r="AHL23" s="1195"/>
      <c r="AHM23" s="1195"/>
      <c r="AHN23" s="1195"/>
      <c r="AHO23" s="1195"/>
      <c r="AHP23" s="1195"/>
      <c r="AHQ23" s="1195"/>
      <c r="AHR23" s="1195"/>
      <c r="AHS23" s="1195"/>
      <c r="AHT23" s="1195"/>
      <c r="AHU23" s="1195"/>
      <c r="AHV23" s="1195"/>
      <c r="AHW23" s="1195"/>
      <c r="AHX23" s="1195"/>
      <c r="AHY23" s="1195"/>
      <c r="AHZ23" s="1195"/>
      <c r="AIA23" s="1195"/>
      <c r="AIB23" s="395"/>
      <c r="AIC23" s="1195"/>
      <c r="AID23" s="1195"/>
      <c r="AIE23" s="1195"/>
      <c r="AIF23" s="1195"/>
      <c r="AIG23" s="1195"/>
      <c r="AIH23" s="1195"/>
      <c r="AII23" s="1195"/>
      <c r="AIJ23" s="1195"/>
      <c r="AIK23" s="1195"/>
      <c r="AIL23" s="396"/>
      <c r="AMG23" s="393"/>
      <c r="AMH23" s="1195"/>
      <c r="AMI23" s="1195"/>
      <c r="AMJ23" s="1195"/>
      <c r="AMK23" s="1195"/>
      <c r="AML23" s="1195"/>
      <c r="AMM23" s="1195"/>
      <c r="AMN23" s="1195"/>
      <c r="AMO23" s="1195"/>
      <c r="AMP23" s="1195"/>
      <c r="AMQ23" s="394"/>
      <c r="AMR23" s="1195"/>
      <c r="AMS23" s="1195"/>
      <c r="AMT23" s="1195"/>
      <c r="AMU23" s="1195"/>
      <c r="AMV23" s="1195"/>
      <c r="AMW23" s="1195"/>
      <c r="AMX23" s="1195"/>
      <c r="AMY23" s="1195"/>
      <c r="AMZ23" s="1195"/>
      <c r="ANA23" s="1195"/>
      <c r="ANB23" s="1195"/>
      <c r="ANC23" s="1195"/>
      <c r="AND23" s="1195"/>
      <c r="ANE23" s="1195"/>
      <c r="ANF23" s="1195"/>
      <c r="ANG23" s="1195"/>
      <c r="ANH23" s="1195"/>
      <c r="ANI23" s="1195"/>
      <c r="ANJ23" s="1195"/>
      <c r="ANK23" s="1195"/>
      <c r="ANL23" s="1195"/>
      <c r="ANM23" s="1195"/>
      <c r="ANN23" s="1195"/>
      <c r="ANO23" s="1195"/>
      <c r="ANP23" s="1195"/>
      <c r="ANQ23" s="1195"/>
      <c r="ANR23" s="1195"/>
      <c r="ANS23" s="1195"/>
      <c r="ANT23" s="1195"/>
      <c r="ANU23" s="1195"/>
      <c r="ANV23" s="1195"/>
      <c r="ANW23" s="1195"/>
      <c r="ANX23" s="1195"/>
      <c r="ANY23" s="1195"/>
      <c r="ANZ23" s="1195"/>
      <c r="AOA23" s="1195"/>
      <c r="AOB23" s="1195"/>
      <c r="AOC23" s="1195"/>
      <c r="AOD23" s="1195"/>
      <c r="AOE23" s="1195"/>
      <c r="AOF23" s="1195"/>
      <c r="AOG23" s="1195"/>
      <c r="AOH23" s="1195"/>
      <c r="AOI23" s="1195"/>
      <c r="AOJ23" s="1195"/>
      <c r="AOK23" s="1195"/>
      <c r="AOL23" s="1195"/>
      <c r="AOM23" s="1195"/>
      <c r="AON23" s="1195"/>
      <c r="AOO23" s="1195"/>
      <c r="AOP23" s="1195"/>
      <c r="AOQ23" s="1195"/>
      <c r="AOR23" s="1195"/>
      <c r="AOS23" s="1195"/>
      <c r="AOT23" s="1195"/>
      <c r="AOU23" s="1195"/>
      <c r="AOV23" s="1195"/>
      <c r="AOW23" s="1195"/>
      <c r="AOX23" s="1195"/>
      <c r="AOY23" s="1195"/>
      <c r="AOZ23" s="1195"/>
      <c r="APA23" s="1195"/>
      <c r="APB23" s="1195"/>
      <c r="APC23" s="1195"/>
      <c r="APD23" s="1195"/>
      <c r="APE23" s="1195"/>
      <c r="APF23" s="1195"/>
      <c r="APG23" s="1195"/>
      <c r="APH23" s="1195"/>
      <c r="API23" s="1195"/>
      <c r="APJ23" s="1195"/>
      <c r="APK23" s="1195"/>
      <c r="APL23" s="1195"/>
      <c r="APM23" s="1195"/>
      <c r="APN23" s="1195"/>
      <c r="APO23" s="1195"/>
      <c r="APP23" s="1195"/>
      <c r="APQ23" s="1195"/>
      <c r="APR23" s="1195"/>
      <c r="APS23" s="1195"/>
      <c r="APT23" s="1195"/>
      <c r="APU23" s="1195"/>
      <c r="APV23" s="1195"/>
      <c r="APW23" s="1195"/>
      <c r="APX23" s="1195"/>
      <c r="APY23" s="1195"/>
      <c r="APZ23" s="1195"/>
      <c r="AQA23" s="1195"/>
      <c r="AQB23" s="1195"/>
      <c r="AQC23" s="1195"/>
      <c r="AQD23" s="1195"/>
      <c r="AQE23" s="1195"/>
      <c r="AQF23" s="1195"/>
      <c r="AQG23" s="1195"/>
      <c r="AQH23" s="1195"/>
      <c r="AQI23" s="1195"/>
      <c r="AQJ23" s="395"/>
      <c r="AQK23" s="1195"/>
      <c r="AQL23" s="1195"/>
      <c r="AQM23" s="1195"/>
      <c r="AQN23" s="1195"/>
      <c r="AQO23" s="1195"/>
      <c r="AQP23" s="1195"/>
      <c r="AQQ23" s="1195"/>
      <c r="AQR23" s="1195"/>
      <c r="AQS23" s="1195"/>
      <c r="AQT23" s="396"/>
      <c r="ASU23" s="1195"/>
      <c r="ASV23" s="1195"/>
      <c r="ASW23" s="1195"/>
      <c r="ASX23" s="1195"/>
      <c r="ASY23" s="1195"/>
      <c r="ASZ23" s="1195"/>
      <c r="ATA23" s="1195"/>
      <c r="ATB23" s="1195"/>
      <c r="ATC23" s="1195"/>
      <c r="ATD23" s="1195"/>
      <c r="ATE23" s="1195"/>
      <c r="ATF23" s="1195"/>
      <c r="ATG23" s="1195"/>
      <c r="ATH23" s="1195"/>
      <c r="ATI23" s="1195"/>
      <c r="ATJ23" s="1195"/>
      <c r="ATK23" s="1195"/>
      <c r="ATL23" s="1195"/>
      <c r="ATM23" s="1195"/>
      <c r="ATN23" s="1195"/>
      <c r="ATO23" s="1195"/>
      <c r="ATP23" s="1195"/>
      <c r="ATQ23" s="1195"/>
      <c r="ATR23" s="1195"/>
      <c r="ATS23" s="1195"/>
      <c r="ATT23" s="1195"/>
      <c r="ATU23" s="1195"/>
      <c r="ATV23" s="1195"/>
      <c r="ATW23" s="1195"/>
      <c r="ATX23" s="1195"/>
      <c r="ATY23" s="1195"/>
      <c r="ATZ23" s="1195"/>
      <c r="AUA23" s="1195"/>
      <c r="AUB23" s="1195"/>
      <c r="AUC23" s="1195"/>
      <c r="AUD23" s="1195"/>
      <c r="AUE23" s="1195"/>
      <c r="AUF23" s="1195"/>
      <c r="AUG23" s="1195"/>
      <c r="AUH23" s="1195"/>
      <c r="AUI23" s="1195"/>
      <c r="AUJ23" s="1195"/>
      <c r="AUK23" s="1195"/>
      <c r="AUL23" s="1195"/>
      <c r="AUM23" s="1195"/>
      <c r="AUN23" s="1195"/>
      <c r="AUO23" s="1195"/>
      <c r="AUP23" s="1195"/>
      <c r="AUQ23" s="1195"/>
      <c r="AUR23" s="1195"/>
      <c r="AUS23" s="1195"/>
      <c r="AUT23" s="1195"/>
      <c r="AUU23" s="1195"/>
      <c r="AUV23" s="1195"/>
      <c r="AUW23" s="1195"/>
      <c r="AUX23" s="1195"/>
      <c r="AUY23" s="1195"/>
      <c r="AUZ23" s="1195"/>
      <c r="AVA23" s="1195"/>
      <c r="AVB23" s="1195"/>
      <c r="AVC23" s="1195"/>
      <c r="AVD23" s="1195"/>
      <c r="AVE23" s="1195"/>
      <c r="AVF23" s="1195"/>
      <c r="AVG23" s="1195"/>
      <c r="AVH23" s="1195"/>
      <c r="AVI23" s="1195"/>
      <c r="AVJ23" s="1195"/>
      <c r="AVK23" s="1195"/>
      <c r="AVL23" s="1195"/>
      <c r="AVM23" s="1195"/>
      <c r="AVN23" s="1195"/>
      <c r="AVO23" s="1195"/>
      <c r="AVP23" s="1195"/>
      <c r="AVQ23" s="1195"/>
      <c r="AVR23" s="1195"/>
      <c r="AVS23" s="1195"/>
      <c r="AVT23" s="1195"/>
      <c r="AVU23" s="1195"/>
      <c r="AVV23" s="1195"/>
      <c r="AVW23" s="1195"/>
      <c r="AVX23" s="267"/>
      <c r="AVY23" s="266"/>
      <c r="AVZ23" s="267"/>
      <c r="AWA23" s="266"/>
      <c r="AWB23" s="1195"/>
      <c r="AWC23" s="1195"/>
      <c r="AWD23" s="272"/>
      <c r="AWK23" s="394"/>
      <c r="AWL23" s="1195"/>
      <c r="AWM23" s="1195"/>
      <c r="AWN23" s="1195"/>
      <c r="AWO23" s="1195"/>
      <c r="AWP23" s="393"/>
      <c r="AWQ23" s="1195"/>
      <c r="AWR23" s="1195"/>
      <c r="AWS23" s="1195"/>
      <c r="AWT23" s="1195"/>
      <c r="AWU23" s="1195"/>
      <c r="AWV23" s="1195"/>
      <c r="AWW23" s="1195"/>
      <c r="AWX23" s="1195"/>
      <c r="AWY23" s="1195"/>
      <c r="AWZ23" s="1195"/>
      <c r="AXA23" s="1195"/>
      <c r="AXB23" s="1195"/>
      <c r="AXC23" s="1195"/>
      <c r="AXD23" s="1195"/>
      <c r="AXE23" s="1195"/>
      <c r="AXF23" s="1195"/>
      <c r="AXG23" s="1195"/>
      <c r="AXH23" s="1195"/>
      <c r="AXI23" s="1195"/>
      <c r="AXJ23" s="1195"/>
      <c r="AXK23" s="1195"/>
      <c r="AXL23" s="1195"/>
      <c r="AXM23" s="1195"/>
      <c r="AXN23" s="1195"/>
      <c r="AXO23" s="1195"/>
      <c r="AXP23" s="1195"/>
      <c r="AXQ23" s="1195"/>
      <c r="AXR23" s="1195"/>
      <c r="AXS23" s="1195"/>
      <c r="AXT23" s="1195"/>
      <c r="AXU23" s="1195"/>
      <c r="AXV23" s="1195"/>
      <c r="AXW23" s="1195"/>
      <c r="AXX23" s="1195"/>
      <c r="AXY23" s="1195"/>
      <c r="AXZ23" s="1195"/>
      <c r="AYA23" s="1195"/>
      <c r="AYB23" s="1195"/>
      <c r="AYC23" s="1195"/>
      <c r="AYD23" s="1195"/>
      <c r="AYE23" s="1195"/>
      <c r="AYF23" s="1195"/>
      <c r="AYG23" s="1195"/>
      <c r="AYH23" s="1195"/>
      <c r="AYI23" s="1195"/>
      <c r="AYJ23" s="1195"/>
      <c r="AYK23" s="1195"/>
      <c r="AYL23" s="1195"/>
      <c r="AYM23" s="1195"/>
      <c r="AYN23" s="1195"/>
      <c r="AYO23" s="1195"/>
      <c r="AYP23" s="1195"/>
      <c r="AYQ23" s="1195"/>
      <c r="AYR23" s="1195"/>
      <c r="AYS23" s="1195"/>
      <c r="AYT23" s="1195"/>
      <c r="AYU23" s="1195"/>
      <c r="AYV23" s="1195"/>
      <c r="AYW23" s="1195"/>
      <c r="AYX23" s="1195"/>
      <c r="AYY23" s="1195"/>
      <c r="AYZ23" s="1195"/>
      <c r="AZA23" s="1195"/>
      <c r="AZB23" s="1195"/>
      <c r="AZC23" s="1195"/>
      <c r="AZD23" s="1195"/>
      <c r="AZE23" s="1195"/>
      <c r="AZF23" s="1195"/>
      <c r="AZG23" s="1195"/>
      <c r="AZH23" s="1195"/>
      <c r="AZI23" s="1195"/>
      <c r="AZJ23" s="1195"/>
      <c r="AZK23" s="1195"/>
      <c r="AZL23" s="1195"/>
      <c r="AZM23" s="1195"/>
      <c r="AZN23" s="1195"/>
      <c r="AZO23" s="1195"/>
      <c r="AZP23" s="1195"/>
      <c r="AZQ23" s="1195"/>
      <c r="AZR23" s="1195"/>
      <c r="AZS23" s="1195"/>
      <c r="AZT23" s="1195"/>
      <c r="AZU23" s="1195"/>
      <c r="AZV23" s="1195"/>
      <c r="AZW23" s="1195"/>
      <c r="AZX23" s="1195"/>
      <c r="AZY23" s="1195"/>
      <c r="AZZ23" s="1195"/>
      <c r="BAA23" s="1195"/>
      <c r="BAB23" s="1195"/>
      <c r="BAC23" s="1195"/>
      <c r="BAD23" s="1195"/>
      <c r="BAE23" s="1195"/>
      <c r="BAF23" s="1195"/>
      <c r="BAG23" s="1195"/>
      <c r="BAH23" s="1195"/>
      <c r="BAI23" s="1195"/>
      <c r="BAJ23" s="1195"/>
      <c r="BAK23" s="1195"/>
      <c r="BAL23" s="1195"/>
      <c r="BAM23" s="1195"/>
      <c r="BAN23" s="1195"/>
      <c r="BAO23" s="1195"/>
      <c r="BAP23" s="1195"/>
      <c r="BAQ23" s="1195"/>
      <c r="BAR23" s="1195"/>
      <c r="BAS23" s="1195"/>
      <c r="BAT23" s="1195"/>
      <c r="BAU23" s="1195"/>
      <c r="BAV23" s="1195"/>
      <c r="BAW23" s="1195"/>
      <c r="BAX23" s="1195"/>
      <c r="BAY23" s="1195"/>
      <c r="BAZ23" s="1195"/>
      <c r="BBA23" s="1195"/>
      <c r="BBB23" s="1195"/>
      <c r="BBC23" s="1195"/>
      <c r="BBD23" s="1195"/>
      <c r="BBE23" s="1195"/>
      <c r="BBF23" s="1195"/>
      <c r="BBG23" s="1195"/>
      <c r="BBH23" s="1195"/>
      <c r="BBI23" s="1195"/>
      <c r="BBJ23" s="1195"/>
      <c r="BDE23" s="393"/>
      <c r="BDF23" s="1195"/>
      <c r="BDG23" s="1195"/>
      <c r="BDH23" s="1195"/>
      <c r="BDI23" s="1195"/>
      <c r="BDJ23" s="1195"/>
      <c r="BDK23" s="1195"/>
      <c r="BDL23" s="1195"/>
      <c r="BDM23" s="1195"/>
      <c r="BDN23" s="1195"/>
      <c r="BDO23" s="394"/>
      <c r="BDP23" s="1195"/>
      <c r="BDQ23" s="1195"/>
      <c r="BDR23" s="1195"/>
      <c r="BDS23" s="1195"/>
      <c r="BDT23" s="1195"/>
      <c r="BDU23" s="1195"/>
      <c r="BDV23" s="1195"/>
      <c r="BDW23" s="1195"/>
      <c r="BDX23" s="1195"/>
      <c r="BDY23" s="1195"/>
      <c r="BDZ23" s="1195"/>
      <c r="BEA23" s="1195"/>
      <c r="BEB23" s="1195"/>
      <c r="BEC23" s="1195"/>
      <c r="BED23" s="1195"/>
      <c r="BEE23" s="1195"/>
      <c r="BEF23" s="1195"/>
      <c r="BEG23" s="1195"/>
      <c r="BEH23" s="1195"/>
      <c r="BEI23" s="1195"/>
      <c r="BEJ23" s="1195"/>
      <c r="BEK23" s="1195"/>
      <c r="BEL23" s="1195"/>
      <c r="BEM23" s="1195"/>
      <c r="BEN23" s="1195"/>
      <c r="BEO23" s="1195"/>
      <c r="BEP23" s="1195"/>
      <c r="BEQ23" s="1195"/>
      <c r="BER23" s="1195"/>
      <c r="BES23" s="1195"/>
      <c r="BET23" s="1195"/>
      <c r="BEU23" s="1195"/>
      <c r="BEV23" s="1195"/>
      <c r="BEW23" s="1195"/>
      <c r="BEX23" s="1195"/>
      <c r="BEY23" s="1195"/>
      <c r="BEZ23" s="1195"/>
      <c r="BFA23" s="1195"/>
      <c r="BFB23" s="1195"/>
      <c r="BFC23" s="1195"/>
      <c r="BFD23" s="1195"/>
      <c r="BFE23" s="1195"/>
      <c r="BFF23" s="1195"/>
      <c r="BFG23" s="1195"/>
      <c r="BFH23" s="1195"/>
      <c r="BFI23" s="1195"/>
      <c r="BFJ23" s="1195"/>
      <c r="BFK23" s="1195"/>
      <c r="BFL23" s="1195"/>
      <c r="BFM23" s="1195"/>
      <c r="BFN23" s="1195"/>
      <c r="BFO23" s="1195"/>
      <c r="BFP23" s="1195"/>
      <c r="BFQ23" s="1195"/>
      <c r="BFR23" s="1195"/>
      <c r="BFS23" s="1195"/>
      <c r="BFT23" s="1195"/>
      <c r="BFU23" s="1195"/>
      <c r="BFV23" s="1195"/>
      <c r="BFW23" s="1195"/>
      <c r="BFX23" s="1195"/>
      <c r="BFY23" s="1195"/>
      <c r="BFZ23" s="1195"/>
      <c r="BGA23" s="1195"/>
      <c r="BGB23" s="1195"/>
      <c r="BGC23" s="1195"/>
      <c r="BGD23" s="1195"/>
      <c r="BGE23" s="1195"/>
      <c r="BGF23" s="1195"/>
      <c r="BGG23" s="1195"/>
      <c r="BGH23" s="1195"/>
      <c r="BGI23" s="1195"/>
      <c r="BGJ23" s="1195"/>
      <c r="BGK23" s="1195"/>
      <c r="BGL23" s="1195"/>
      <c r="BGM23" s="1195"/>
      <c r="BGN23" s="1195"/>
      <c r="BGO23" s="1195"/>
      <c r="BGP23" s="1195"/>
      <c r="BGQ23" s="1195"/>
      <c r="BGR23" s="1195"/>
      <c r="BGS23" s="1195"/>
      <c r="BGT23" s="1195"/>
      <c r="BGU23" s="1195"/>
      <c r="BGV23" s="1195"/>
      <c r="BGW23" s="1195"/>
      <c r="BGX23" s="1195"/>
      <c r="BGY23" s="1195"/>
      <c r="BGZ23" s="1195"/>
      <c r="BHA23" s="1195"/>
      <c r="BHB23" s="1195"/>
      <c r="BHC23" s="1195"/>
      <c r="BHD23" s="1195"/>
      <c r="BHE23" s="1195"/>
      <c r="BHF23" s="1195"/>
      <c r="BHG23" s="1195"/>
      <c r="BHH23" s="395"/>
      <c r="BHI23" s="1195"/>
      <c r="BHJ23" s="1195"/>
      <c r="BHK23" s="1195"/>
      <c r="BHL23" s="1195"/>
      <c r="BHM23" s="1195"/>
      <c r="BHN23" s="1195"/>
      <c r="BHO23" s="1195"/>
      <c r="BHP23" s="1195"/>
      <c r="BHQ23" s="1195"/>
      <c r="BHR23" s="396"/>
      <c r="BLM23" s="393"/>
      <c r="BLN23" s="1195"/>
      <c r="BLO23" s="1195"/>
      <c r="BLP23" s="1195"/>
      <c r="BLQ23" s="1195"/>
      <c r="BLR23" s="1195"/>
      <c r="BLS23" s="1195"/>
      <c r="BLT23" s="1195"/>
      <c r="BLU23" s="1195"/>
      <c r="BLV23" s="1195"/>
      <c r="BLW23" s="394"/>
      <c r="BLX23" s="1195"/>
      <c r="BLY23" s="1195"/>
      <c r="BLZ23" s="1195"/>
      <c r="BMA23" s="1195"/>
      <c r="BMB23" s="1195"/>
      <c r="BMC23" s="1195"/>
      <c r="BMD23" s="1195"/>
      <c r="BME23" s="1195"/>
      <c r="BMF23" s="1195"/>
      <c r="BMG23" s="1195"/>
      <c r="BMH23" s="1195"/>
      <c r="BMI23" s="1195"/>
      <c r="BMJ23" s="1195"/>
      <c r="BMK23" s="1195"/>
      <c r="BML23" s="1195"/>
      <c r="BMM23" s="1195"/>
      <c r="BMN23" s="1195"/>
      <c r="BMO23" s="1195"/>
      <c r="BMP23" s="1195"/>
      <c r="BMQ23" s="1195"/>
      <c r="BMR23" s="1195"/>
      <c r="BMS23" s="1195"/>
      <c r="BMT23" s="1195"/>
      <c r="BMU23" s="1195"/>
      <c r="BMV23" s="1195"/>
      <c r="BMW23" s="1195"/>
      <c r="BMX23" s="1195"/>
      <c r="BMY23" s="1195"/>
      <c r="BMZ23" s="1195"/>
      <c r="BNA23" s="1195"/>
      <c r="BNB23" s="1195"/>
      <c r="BNC23" s="1195"/>
      <c r="BND23" s="1195"/>
      <c r="BNE23" s="1195"/>
      <c r="BNF23" s="1195"/>
      <c r="BNG23" s="1195"/>
      <c r="BNH23" s="1195"/>
      <c r="BNI23" s="1195"/>
      <c r="BNJ23" s="1195"/>
      <c r="BNK23" s="1195"/>
      <c r="BNL23" s="1195"/>
      <c r="BNM23" s="1195"/>
      <c r="BNN23" s="1195"/>
      <c r="BNO23" s="1195"/>
      <c r="BNP23" s="1195"/>
      <c r="BNQ23" s="1195"/>
      <c r="BNR23" s="1195"/>
      <c r="BNS23" s="1195"/>
      <c r="BNT23" s="1195"/>
      <c r="BNU23" s="1195"/>
      <c r="BNV23" s="1195"/>
      <c r="BNW23" s="1195"/>
      <c r="BNX23" s="1195"/>
      <c r="BNY23" s="1195"/>
      <c r="BNZ23" s="1195"/>
      <c r="BOA23" s="1195"/>
      <c r="BOB23" s="1195"/>
      <c r="BOC23" s="1195"/>
      <c r="BOD23" s="1195"/>
      <c r="BOE23" s="1195"/>
      <c r="BOF23" s="1195"/>
      <c r="BOG23" s="1195"/>
      <c r="BOH23" s="1195"/>
      <c r="BOI23" s="1195"/>
      <c r="BOJ23" s="1195"/>
      <c r="BOK23" s="1195"/>
      <c r="BOL23" s="1195"/>
      <c r="BOM23" s="1195"/>
      <c r="BON23" s="1195"/>
      <c r="BOO23" s="1195"/>
      <c r="BOP23" s="1195"/>
      <c r="BOQ23" s="1195"/>
      <c r="BOR23" s="1195"/>
      <c r="BOS23" s="1195"/>
      <c r="BOT23" s="1195"/>
      <c r="BOU23" s="1195"/>
      <c r="BOV23" s="1195"/>
      <c r="BOW23" s="1195"/>
      <c r="BOX23" s="1195"/>
      <c r="BOY23" s="1195"/>
      <c r="BOZ23" s="1195"/>
      <c r="BPA23" s="1195"/>
      <c r="BPB23" s="1195"/>
      <c r="BPC23" s="1195"/>
      <c r="BPD23" s="1195"/>
      <c r="BPE23" s="1195"/>
      <c r="BPF23" s="1195"/>
      <c r="BPG23" s="1195"/>
      <c r="BPH23" s="1195"/>
      <c r="BPI23" s="1195"/>
      <c r="BPJ23" s="1195"/>
      <c r="BPK23" s="1195"/>
      <c r="BPL23" s="1195"/>
      <c r="BPM23" s="1195"/>
      <c r="BPN23" s="1195"/>
      <c r="BPO23" s="1195"/>
      <c r="BPP23" s="395"/>
      <c r="BPQ23" s="1195"/>
      <c r="BPR23" s="1195"/>
      <c r="BPS23" s="1195"/>
      <c r="BPT23" s="1195"/>
      <c r="BPU23" s="1195"/>
      <c r="BPV23" s="1195"/>
      <c r="BPW23" s="1195"/>
      <c r="BPX23" s="1195"/>
      <c r="BPY23" s="1195"/>
      <c r="BPZ23" s="396"/>
      <c r="BTU23" s="393"/>
      <c r="BTV23" s="1195"/>
      <c r="BTW23" s="1195"/>
      <c r="BTX23" s="1195"/>
      <c r="BTY23" s="1195"/>
      <c r="BTZ23" s="1195"/>
      <c r="BUA23" s="1195"/>
      <c r="BUB23" s="1195"/>
      <c r="BUC23" s="1195"/>
      <c r="BUD23" s="1195"/>
      <c r="BUE23" s="394"/>
      <c r="BUF23" s="1195"/>
      <c r="BUG23" s="1195"/>
      <c r="BUH23" s="1195"/>
      <c r="BUI23" s="1195"/>
      <c r="BUJ23" s="1195"/>
      <c r="BUK23" s="1195"/>
      <c r="BUL23" s="1195"/>
      <c r="BUM23" s="1195"/>
      <c r="BUN23" s="1195"/>
      <c r="BUO23" s="1195"/>
      <c r="BUP23" s="1195"/>
      <c r="BUQ23" s="1195"/>
      <c r="BUR23" s="1195"/>
      <c r="BUS23" s="1195"/>
      <c r="BUT23" s="1195"/>
      <c r="BUU23" s="1195"/>
      <c r="BUV23" s="1195"/>
      <c r="BUW23" s="1195"/>
      <c r="BUX23" s="1195"/>
      <c r="BUY23" s="1195"/>
      <c r="BUZ23" s="1195"/>
      <c r="BVA23" s="1195"/>
      <c r="BVB23" s="1195"/>
      <c r="BVC23" s="1195"/>
      <c r="BVD23" s="1195"/>
      <c r="BVE23" s="1195"/>
      <c r="BVF23" s="1195"/>
      <c r="BVG23" s="1195"/>
      <c r="BVH23" s="1195"/>
      <c r="BVI23" s="1195"/>
      <c r="BVJ23" s="1195"/>
      <c r="BVK23" s="1195"/>
      <c r="BVL23" s="1195"/>
      <c r="BVM23" s="1195"/>
      <c r="BVN23" s="1195"/>
      <c r="BVO23" s="1195"/>
      <c r="BVP23" s="1195"/>
      <c r="BVQ23" s="1195"/>
      <c r="BVR23" s="1195"/>
      <c r="BVS23" s="1195"/>
      <c r="BVT23" s="1195"/>
      <c r="BVU23" s="1195"/>
      <c r="BVV23" s="1195"/>
      <c r="BVW23" s="1195"/>
      <c r="BVX23" s="1195"/>
      <c r="BVY23" s="1195"/>
      <c r="BVZ23" s="1195"/>
      <c r="BWA23" s="1195"/>
      <c r="BWB23" s="1195"/>
      <c r="BWC23" s="1195"/>
      <c r="BWD23" s="1195"/>
      <c r="BWE23" s="1195"/>
      <c r="BWF23" s="1195"/>
      <c r="BWG23" s="1195"/>
      <c r="BWH23" s="1195"/>
      <c r="BWI23" s="1195"/>
      <c r="BWJ23" s="1195"/>
      <c r="BWK23" s="1195"/>
      <c r="BWL23" s="1195"/>
      <c r="BWM23" s="1195"/>
      <c r="BWN23" s="1195"/>
      <c r="BWO23" s="1195"/>
      <c r="BWP23" s="1195"/>
      <c r="BWQ23" s="1195"/>
      <c r="BWR23" s="1195"/>
      <c r="BWS23" s="1195"/>
      <c r="BWT23" s="1195"/>
      <c r="BWU23" s="1195"/>
      <c r="BWV23" s="1195"/>
      <c r="BWW23" s="1195"/>
      <c r="BWX23" s="1195"/>
      <c r="BWY23" s="1195"/>
      <c r="BWZ23" s="1195"/>
      <c r="BXA23" s="1195"/>
      <c r="BXB23" s="1195"/>
      <c r="BXC23" s="1195"/>
      <c r="BXD23" s="1195"/>
      <c r="BXE23" s="1195"/>
      <c r="BXF23" s="1195"/>
      <c r="BXG23" s="1195"/>
      <c r="BXH23" s="1195"/>
      <c r="BXI23" s="1195"/>
      <c r="BXJ23" s="1195"/>
      <c r="BXK23" s="1195"/>
      <c r="BXL23" s="1195"/>
      <c r="BXM23" s="1195"/>
      <c r="BXN23" s="1195"/>
      <c r="BXO23" s="1195"/>
      <c r="BXP23" s="1195"/>
      <c r="BXQ23" s="1195"/>
      <c r="BXR23" s="1195"/>
      <c r="BXS23" s="1195"/>
      <c r="BXT23" s="1195"/>
      <c r="BXU23" s="1195"/>
      <c r="BXV23" s="1195"/>
      <c r="BXW23" s="1195"/>
      <c r="BXX23" s="395"/>
      <c r="BXY23" s="1195"/>
      <c r="BXZ23" s="1195"/>
      <c r="BYA23" s="1195"/>
      <c r="BYB23" s="1195"/>
      <c r="BYC23" s="1195"/>
      <c r="BYD23" s="1195"/>
      <c r="BYE23" s="1195"/>
      <c r="BYF23" s="1195"/>
      <c r="BYG23" s="1195"/>
      <c r="BYH23" s="396"/>
      <c r="CCC23" s="393"/>
      <c r="CCD23" s="1195"/>
      <c r="CCE23" s="1195"/>
      <c r="CCF23" s="1195"/>
      <c r="CCG23" s="1195"/>
      <c r="CCH23" s="1195"/>
      <c r="CCI23" s="1195"/>
      <c r="CCJ23" s="1195"/>
      <c r="CCK23" s="1195"/>
      <c r="CCL23" s="1195"/>
      <c r="CCM23" s="394"/>
      <c r="CCN23" s="1195"/>
      <c r="CCO23" s="1195"/>
      <c r="CCP23" s="1195"/>
      <c r="CCQ23" s="1195"/>
      <c r="CCR23" s="1195"/>
      <c r="CCS23" s="1195"/>
      <c r="CCT23" s="1195"/>
      <c r="CCU23" s="1195"/>
      <c r="CCV23" s="1195"/>
      <c r="CCW23" s="1195"/>
      <c r="CCX23" s="1195"/>
      <c r="CCY23" s="1195"/>
      <c r="CCZ23" s="1195"/>
      <c r="CDA23" s="1195"/>
      <c r="CDB23" s="1195"/>
      <c r="CDC23" s="1195"/>
      <c r="CDD23" s="1195"/>
      <c r="CDE23" s="1195"/>
      <c r="CDF23" s="1195"/>
      <c r="CDG23" s="1195"/>
      <c r="CDH23" s="1195"/>
      <c r="CDI23" s="1195"/>
      <c r="CDJ23" s="1195"/>
      <c r="CDK23" s="1195"/>
      <c r="CDL23" s="1195"/>
      <c r="CDM23" s="1195"/>
      <c r="CDN23" s="1195"/>
      <c r="CDO23" s="1195"/>
      <c r="CDP23" s="1195"/>
      <c r="CDQ23" s="1195"/>
      <c r="CDR23" s="1195"/>
      <c r="CDS23" s="1195"/>
      <c r="CDT23" s="1195"/>
      <c r="CDU23" s="1195"/>
      <c r="CDV23" s="1195"/>
      <c r="CDW23" s="1195"/>
      <c r="CDX23" s="1195"/>
      <c r="CDY23" s="1195"/>
      <c r="CDZ23" s="1195"/>
      <c r="CEA23" s="1195"/>
      <c r="CEB23" s="1195"/>
      <c r="CEC23" s="1195"/>
      <c r="CED23" s="1195"/>
      <c r="CEE23" s="1195"/>
      <c r="CEF23" s="1195"/>
      <c r="CEG23" s="1195"/>
      <c r="CEH23" s="1195"/>
      <c r="CEI23" s="1195"/>
      <c r="CEJ23" s="1195"/>
      <c r="CEK23" s="1195"/>
      <c r="CEL23" s="1195"/>
      <c r="CEM23" s="1195"/>
      <c r="CEN23" s="1195"/>
      <c r="CEO23" s="1195"/>
      <c r="CEP23" s="1195"/>
      <c r="CEQ23" s="1195"/>
      <c r="CER23" s="1195"/>
      <c r="CES23" s="1195"/>
      <c r="CET23" s="1195"/>
      <c r="CEU23" s="1195"/>
      <c r="CEV23" s="1195"/>
      <c r="CEW23" s="1195"/>
      <c r="CEX23" s="1195"/>
      <c r="CEY23" s="1195"/>
      <c r="CEZ23" s="1195"/>
      <c r="CFA23" s="1195"/>
      <c r="CFB23" s="1195"/>
      <c r="CFC23" s="1195"/>
      <c r="CFD23" s="1195"/>
      <c r="CFE23" s="1195"/>
      <c r="CFF23" s="1195"/>
      <c r="CFG23" s="1195"/>
      <c r="CFH23" s="1195"/>
      <c r="CFI23" s="1195"/>
      <c r="CFJ23" s="1195"/>
      <c r="CFK23" s="1195"/>
      <c r="CFL23" s="1195"/>
      <c r="CFM23" s="1195"/>
      <c r="CFN23" s="1195"/>
      <c r="CFO23" s="1195"/>
      <c r="CFP23" s="1195"/>
      <c r="CFQ23" s="1195"/>
      <c r="CFR23" s="1195"/>
      <c r="CFS23" s="1195"/>
      <c r="CFT23" s="1195"/>
      <c r="CFU23" s="1195"/>
      <c r="CFV23" s="1195"/>
      <c r="CFW23" s="1195"/>
      <c r="CFX23" s="1195"/>
      <c r="CFY23" s="1195"/>
      <c r="CFZ23" s="1195"/>
      <c r="CGA23" s="1195"/>
      <c r="CGB23" s="1195"/>
      <c r="CGC23" s="1195"/>
      <c r="CGD23" s="1195"/>
      <c r="CGE23" s="1195"/>
      <c r="CGF23" s="395"/>
      <c r="CGG23" s="1195"/>
      <c r="CGH23" s="1195"/>
      <c r="CGI23" s="1195"/>
      <c r="CGJ23" s="1195"/>
      <c r="CGK23" s="1195"/>
      <c r="CGL23" s="1195"/>
      <c r="CGM23" s="1195"/>
      <c r="CGN23" s="1195"/>
      <c r="CGO23" s="1195"/>
      <c r="CGP23" s="396"/>
      <c r="CKK23" s="393"/>
      <c r="CKL23" s="1195"/>
      <c r="CKM23" s="1195"/>
      <c r="CKN23" s="1195"/>
      <c r="CKO23" s="1195"/>
      <c r="CKP23" s="1195"/>
      <c r="CKQ23" s="1195"/>
      <c r="CKR23" s="1195"/>
      <c r="CKS23" s="1195"/>
      <c r="CKT23" s="1195"/>
      <c r="CKU23" s="394"/>
      <c r="CKV23" s="1195"/>
      <c r="CKW23" s="1195"/>
      <c r="CKX23" s="1195"/>
      <c r="CKY23" s="1195"/>
      <c r="CKZ23" s="1195"/>
      <c r="CLA23" s="1195"/>
      <c r="CLB23" s="1195"/>
      <c r="CLC23" s="1195"/>
      <c r="CLD23" s="1195"/>
      <c r="CLE23" s="1195"/>
      <c r="CLF23" s="1195"/>
      <c r="CLG23" s="1195"/>
      <c r="CLH23" s="1195"/>
      <c r="CLI23" s="1195"/>
      <c r="CLJ23" s="1195"/>
      <c r="CLK23" s="1195"/>
      <c r="CLL23" s="1195"/>
      <c r="CLM23" s="1195"/>
      <c r="CLN23" s="1195"/>
      <c r="CLO23" s="1195"/>
      <c r="CLP23" s="1195"/>
      <c r="CLQ23" s="1195"/>
      <c r="CLR23" s="1195"/>
      <c r="CLS23" s="1195"/>
      <c r="CLT23" s="1195"/>
      <c r="CLU23" s="1195"/>
      <c r="CLV23" s="1195"/>
      <c r="CLW23" s="1195"/>
      <c r="CLX23" s="1195"/>
      <c r="CLY23" s="1195"/>
      <c r="CLZ23" s="1195"/>
      <c r="CMA23" s="1195"/>
      <c r="CMB23" s="1195"/>
      <c r="CMC23" s="1195"/>
      <c r="CMD23" s="1195"/>
      <c r="CME23" s="1195"/>
      <c r="CMF23" s="1195"/>
      <c r="CMG23" s="1195"/>
      <c r="CMH23" s="1195"/>
      <c r="CMI23" s="1195"/>
      <c r="CMJ23" s="1195"/>
      <c r="CMK23" s="1195"/>
      <c r="CML23" s="1195"/>
      <c r="CMM23" s="1195"/>
      <c r="CMN23" s="1195"/>
      <c r="CMO23" s="1195"/>
      <c r="CMP23" s="1195"/>
      <c r="CMQ23" s="1195"/>
      <c r="CMR23" s="1195"/>
      <c r="CMS23" s="1195"/>
      <c r="CMT23" s="1195"/>
      <c r="CMU23" s="1195"/>
      <c r="CMV23" s="1195"/>
      <c r="CMW23" s="1195"/>
      <c r="CMX23" s="1195"/>
      <c r="CMY23" s="1195"/>
      <c r="CMZ23" s="1195"/>
      <c r="CNA23" s="1195"/>
      <c r="CNB23" s="1195"/>
      <c r="CNC23" s="1195"/>
      <c r="CND23" s="1195"/>
      <c r="CNE23" s="1195"/>
      <c r="CNF23" s="1195"/>
      <c r="CNG23" s="1195"/>
      <c r="CNH23" s="1195"/>
      <c r="CNI23" s="1195"/>
      <c r="CNJ23" s="1195"/>
      <c r="CNK23" s="1195"/>
      <c r="CNL23" s="1195"/>
      <c r="CNM23" s="1195"/>
      <c r="CNN23" s="1195"/>
      <c r="CNO23" s="1195"/>
      <c r="CNP23" s="1195"/>
      <c r="CNQ23" s="1195"/>
      <c r="CNR23" s="1195"/>
      <c r="CNS23" s="1195"/>
      <c r="CNT23" s="1195"/>
      <c r="CNU23" s="1195"/>
      <c r="CNV23" s="1195"/>
      <c r="CNW23" s="1195"/>
      <c r="CNX23" s="1195"/>
      <c r="CNY23" s="1195"/>
      <c r="CNZ23" s="1195"/>
      <c r="COA23" s="1195"/>
      <c r="COB23" s="1195"/>
      <c r="COC23" s="1195"/>
      <c r="COD23" s="1195"/>
      <c r="COE23" s="1195"/>
      <c r="COF23" s="1195"/>
      <c r="COG23" s="1195"/>
      <c r="COH23" s="1195"/>
      <c r="COI23" s="1195"/>
      <c r="COJ23" s="1195"/>
      <c r="COK23" s="1195"/>
      <c r="COL23" s="1195"/>
      <c r="COM23" s="1195"/>
      <c r="CON23" s="395"/>
      <c r="COO23" s="1195"/>
      <c r="COP23" s="1195"/>
      <c r="COQ23" s="1195"/>
      <c r="COR23" s="1195"/>
      <c r="COS23" s="1195"/>
      <c r="COT23" s="1195"/>
      <c r="COU23" s="1195"/>
      <c r="COV23" s="1195"/>
      <c r="COW23" s="1195"/>
      <c r="COX23" s="396"/>
      <c r="CQV23" s="1195"/>
      <c r="CQW23" s="1195"/>
      <c r="CQX23" s="1195"/>
      <c r="CQY23" s="1195"/>
      <c r="CQZ23" s="1195"/>
      <c r="CRA23" s="1195"/>
      <c r="CRB23" s="1195"/>
      <c r="CRC23" s="1195"/>
      <c r="CRD23" s="1195"/>
      <c r="CRE23" s="1195"/>
      <c r="CRF23" s="1195"/>
      <c r="CRG23" s="1195"/>
      <c r="CRH23" s="1195"/>
      <c r="CRI23" s="1195"/>
      <c r="CRJ23" s="1195"/>
      <c r="CRK23" s="1195"/>
      <c r="CRL23" s="1195"/>
      <c r="CRM23" s="1195"/>
      <c r="CRN23" s="1195"/>
      <c r="CRO23" s="1195"/>
      <c r="CRP23" s="1195"/>
      <c r="CRQ23" s="1195"/>
      <c r="CRR23" s="1195"/>
      <c r="CRS23" s="1195"/>
      <c r="CRT23" s="1195"/>
      <c r="CRU23" s="1195"/>
      <c r="CRV23" s="1195"/>
      <c r="CRW23" s="1195"/>
      <c r="CRX23" s="1195"/>
      <c r="CRY23" s="1195"/>
      <c r="CRZ23" s="1195"/>
      <c r="CSA23" s="1195"/>
      <c r="CSB23" s="1195"/>
      <c r="CSC23" s="1195"/>
      <c r="CSD23" s="1195"/>
      <c r="CSE23" s="1195"/>
      <c r="CSF23" s="1195"/>
      <c r="CSG23" s="1195"/>
      <c r="CSH23" s="1195"/>
      <c r="CSI23" s="1195"/>
      <c r="CSJ23" s="1195"/>
      <c r="CSK23" s="1195"/>
      <c r="CSL23" s="1195"/>
      <c r="CSM23" s="1195"/>
      <c r="CSN23" s="1195"/>
      <c r="CSO23" s="1195"/>
      <c r="CSP23" s="1195"/>
      <c r="CSQ23" s="1195"/>
      <c r="CSR23" s="395"/>
      <c r="CSS23" s="1195"/>
      <c r="CST23" s="1195"/>
      <c r="CSU23" s="1195"/>
      <c r="CSV23" s="1195"/>
      <c r="CSW23" s="1195"/>
      <c r="CSX23" s="1195"/>
      <c r="CSY23" s="1195"/>
      <c r="CSZ23" s="1195"/>
      <c r="CTA23" s="1195"/>
      <c r="CTB23" s="396"/>
      <c r="DJV23" s="395"/>
      <c r="DKD23" s="396"/>
      <c r="DKJ23" s="415"/>
      <c r="DKK23" s="415"/>
      <c r="DKL23" s="415"/>
      <c r="DKM23" s="415"/>
      <c r="DKN23" s="415"/>
      <c r="DKO23" s="415"/>
      <c r="DKP23" s="415"/>
      <c r="DKQ23" s="415"/>
      <c r="DKR23" s="415"/>
      <c r="DKS23" s="415"/>
      <c r="DKT23" s="415"/>
      <c r="DKU23" s="415"/>
      <c r="DKV23" s="415"/>
      <c r="DKW23" s="415"/>
      <c r="DKX23" s="415"/>
      <c r="DKY23" s="415"/>
      <c r="DKZ23" s="415"/>
      <c r="DLA23" s="415"/>
      <c r="DLB23" s="415"/>
      <c r="DLC23" s="415"/>
      <c r="DLD23" s="415"/>
      <c r="DLE23" s="415"/>
      <c r="DLF23" s="415"/>
      <c r="DLG23" s="415"/>
      <c r="DLH23" s="415"/>
      <c r="DLI23" s="415"/>
      <c r="DLJ23" s="415"/>
      <c r="DLK23" s="415"/>
      <c r="DLL23" s="415"/>
      <c r="DLM23" s="415"/>
      <c r="DLN23" s="415"/>
      <c r="DLO23" s="415"/>
      <c r="DLP23" s="415"/>
      <c r="DLQ23" s="415"/>
      <c r="DLR23" s="415"/>
      <c r="DLS23" s="415"/>
      <c r="DLT23" s="415"/>
      <c r="DLU23" s="415"/>
      <c r="DLV23" s="415"/>
      <c r="DLW23" s="415"/>
      <c r="DLX23" s="415"/>
      <c r="DLY23" s="415"/>
      <c r="DLZ23" s="415"/>
      <c r="DMA23" s="415"/>
      <c r="DMB23" s="415"/>
      <c r="DMC23" s="415"/>
      <c r="DMD23" s="415"/>
      <c r="DME23" s="415"/>
      <c r="DMF23" s="415"/>
      <c r="DMG23" s="415"/>
      <c r="DMH23" s="415"/>
      <c r="DMI23" s="415"/>
      <c r="DMJ23" s="415"/>
      <c r="DMK23" s="415"/>
      <c r="DML23" s="415"/>
      <c r="DMM23" s="415"/>
      <c r="DMN23" s="415"/>
      <c r="DMO23" s="415"/>
      <c r="DMP23" s="415"/>
      <c r="DMQ23" s="415"/>
      <c r="DMR23" s="415"/>
      <c r="DMS23" s="415"/>
      <c r="DMT23" s="415"/>
      <c r="DMU23" s="415"/>
      <c r="DMV23" s="415"/>
      <c r="DMW23" s="415"/>
      <c r="DMX23" s="415"/>
      <c r="DMY23" s="415"/>
      <c r="DMZ23" s="415"/>
      <c r="DNA23" s="415"/>
      <c r="DNB23" s="415"/>
      <c r="DNC23" s="415"/>
      <c r="DND23" s="1319"/>
      <c r="DNF23" s="1195"/>
      <c r="DNG23" s="1195"/>
      <c r="DNH23" s="1465"/>
      <c r="DNI23" s="1466"/>
      <c r="DNJ23" s="1350"/>
      <c r="DNK23" s="1195"/>
      <c r="DNL23" s="1195"/>
      <c r="DNM23" s="1195"/>
      <c r="DNN23" s="1195"/>
    </row>
    <row r="24" spans="2:3906" ht="15" customHeight="1" thickBot="1">
      <c r="BW24" s="1477"/>
      <c r="BX24" s="1478"/>
      <c r="BY24" s="1478"/>
      <c r="BZ24" s="1478"/>
      <c r="CA24" s="1478"/>
      <c r="CB24" s="1478"/>
      <c r="CC24" s="1478"/>
      <c r="CD24" s="1478"/>
      <c r="CE24" s="1478"/>
      <c r="CF24" s="1478"/>
      <c r="CG24" s="1478"/>
      <c r="CH24" s="1478"/>
      <c r="CI24" s="1478"/>
      <c r="CJ24" s="1479"/>
      <c r="FO24" s="1195"/>
      <c r="FP24" s="395"/>
      <c r="FT24" s="1497"/>
      <c r="FU24" s="1466"/>
      <c r="FV24" s="1350"/>
      <c r="FW24" s="1263"/>
      <c r="FX24" s="1195"/>
      <c r="FY24" s="1195"/>
      <c r="FZ24" s="396"/>
      <c r="KK24" s="393"/>
      <c r="KL24" s="1195"/>
      <c r="KM24" s="1195"/>
      <c r="KN24" s="1195"/>
      <c r="KO24" s="1195"/>
      <c r="KP24" s="1195"/>
      <c r="KQ24" s="1195"/>
      <c r="KR24" s="1195"/>
      <c r="KS24" s="1195"/>
      <c r="KT24" s="1195"/>
      <c r="KU24" s="394"/>
      <c r="KV24" s="1195"/>
      <c r="KW24" s="1195"/>
      <c r="KX24" s="1195"/>
      <c r="KY24" s="1195"/>
      <c r="KZ24" s="1195"/>
      <c r="LA24" s="1195"/>
      <c r="LB24" s="1195"/>
      <c r="LC24" s="1195"/>
      <c r="LD24" s="1195"/>
      <c r="LE24" s="1195"/>
      <c r="LF24" s="1195"/>
      <c r="LG24" s="1195"/>
      <c r="LH24" s="1195"/>
      <c r="LI24" s="1195"/>
      <c r="LJ24" s="1195"/>
      <c r="LK24" s="1195"/>
      <c r="LL24" s="1195"/>
      <c r="LM24" s="1195"/>
      <c r="LN24" s="1195"/>
      <c r="LO24" s="1195"/>
      <c r="LP24" s="1195"/>
      <c r="LQ24" s="1195"/>
      <c r="LR24" s="1195"/>
      <c r="LS24" s="1195"/>
      <c r="LT24" s="1195"/>
      <c r="LU24" s="1195"/>
      <c r="LV24" s="1195"/>
      <c r="LW24" s="1195"/>
      <c r="LX24" s="1195"/>
      <c r="LY24" s="1195"/>
      <c r="LZ24" s="1195"/>
      <c r="MA24" s="1195"/>
      <c r="MB24" s="1195"/>
      <c r="MC24" s="1195"/>
      <c r="MD24" s="1195"/>
      <c r="ME24" s="1195"/>
      <c r="MF24" s="1195"/>
      <c r="MG24" s="1195"/>
      <c r="MH24" s="1195"/>
      <c r="MI24" s="1195"/>
      <c r="MJ24" s="1195"/>
      <c r="MK24" s="1195"/>
      <c r="ML24" s="1195"/>
      <c r="MM24" s="1195"/>
      <c r="MN24" s="1195"/>
      <c r="MO24" s="1195"/>
      <c r="MP24" s="1195"/>
      <c r="MQ24" s="1195"/>
      <c r="MR24" s="1195"/>
      <c r="MS24" s="1195"/>
      <c r="MT24" s="1195"/>
      <c r="MU24" s="1195"/>
      <c r="MV24" s="1195"/>
      <c r="MW24" s="1195"/>
      <c r="MX24" s="1195"/>
      <c r="MY24" s="1195"/>
      <c r="MZ24" s="1195"/>
      <c r="NA24" s="1195"/>
      <c r="NB24" s="1195"/>
      <c r="NC24" s="1195"/>
      <c r="ND24" s="1195"/>
      <c r="NE24" s="1195"/>
      <c r="NF24" s="1195"/>
      <c r="NG24" s="1195"/>
      <c r="NH24" s="1195"/>
      <c r="NI24" s="1195"/>
      <c r="NJ24" s="1195"/>
      <c r="NK24" s="1195"/>
      <c r="NL24" s="1195"/>
      <c r="NM24" s="1195"/>
      <c r="NN24" s="1195"/>
      <c r="NO24" s="1195"/>
      <c r="NP24" s="1195"/>
      <c r="NQ24" s="1195"/>
      <c r="NR24" s="1195"/>
      <c r="NS24" s="1195"/>
      <c r="NT24" s="1195"/>
      <c r="NU24" s="1195"/>
      <c r="NV24" s="1195"/>
      <c r="NW24" s="1195"/>
      <c r="NX24" s="1195"/>
      <c r="NY24" s="1195"/>
      <c r="NZ24" s="1195"/>
      <c r="OA24" s="1195"/>
      <c r="OB24" s="1195"/>
      <c r="OC24" s="1195"/>
      <c r="OD24" s="1195"/>
      <c r="OE24" s="1195"/>
      <c r="OF24" s="1195"/>
      <c r="QW24" s="393"/>
      <c r="QX24" s="1195"/>
      <c r="QY24" s="1195"/>
      <c r="QZ24" s="1195"/>
      <c r="RG24" s="394"/>
      <c r="RH24" s="1195"/>
      <c r="RI24" s="1195"/>
      <c r="RJ24" s="1195"/>
      <c r="RK24" s="1195"/>
      <c r="RL24" s="1195"/>
      <c r="RM24" s="1195"/>
      <c r="RN24" s="1195"/>
      <c r="VA24" s="393"/>
      <c r="VB24" s="1195"/>
      <c r="VC24" s="1195"/>
      <c r="VD24" s="1195"/>
      <c r="VE24" s="1195"/>
      <c r="VF24" s="1195"/>
      <c r="VG24" s="1195"/>
      <c r="VH24" s="1195"/>
      <c r="VI24" s="1195"/>
      <c r="VJ24" s="1195"/>
      <c r="VK24" s="394"/>
      <c r="VL24" s="1195"/>
      <c r="VM24" s="1195"/>
      <c r="VN24" s="1195"/>
      <c r="VO24" s="1195"/>
      <c r="VP24" s="1195"/>
      <c r="VQ24" s="1195"/>
      <c r="VR24" s="1195"/>
      <c r="VS24" s="1195"/>
      <c r="VT24" s="1195"/>
      <c r="VU24" s="1195"/>
      <c r="VV24" s="1195"/>
      <c r="VW24" s="1195"/>
      <c r="VX24" s="1195"/>
      <c r="VY24" s="1195"/>
      <c r="VZ24" s="1195"/>
      <c r="WA24" s="1195"/>
      <c r="WB24" s="1195"/>
      <c r="WC24" s="1195"/>
      <c r="WD24" s="1195"/>
      <c r="WE24" s="1195"/>
      <c r="WF24" s="1195"/>
      <c r="WG24" s="1195"/>
      <c r="WH24" s="1195"/>
      <c r="WI24" s="1195"/>
      <c r="WJ24" s="1195"/>
      <c r="WK24" s="1195"/>
      <c r="WL24" s="1195"/>
      <c r="WM24" s="1195"/>
      <c r="WN24" s="1195"/>
      <c r="WO24" s="1195"/>
      <c r="WP24" s="1195"/>
      <c r="WQ24" s="1195"/>
      <c r="WR24" s="1195"/>
      <c r="WS24" s="1195"/>
      <c r="WT24" s="1195"/>
      <c r="WU24" s="1195"/>
      <c r="WV24" s="1195"/>
      <c r="WW24" s="1195"/>
      <c r="WX24" s="1195"/>
      <c r="WY24" s="1195"/>
      <c r="WZ24" s="1195"/>
      <c r="XA24" s="1195"/>
      <c r="XB24" s="1195"/>
      <c r="XC24" s="1195"/>
      <c r="XD24" s="1195"/>
      <c r="XE24" s="1195"/>
      <c r="XF24" s="1195"/>
      <c r="XG24" s="1195"/>
      <c r="XH24" s="1195"/>
      <c r="XI24" s="1195"/>
      <c r="XJ24" s="1195"/>
      <c r="XK24" s="1195"/>
      <c r="XL24" s="1195"/>
      <c r="XM24" s="1195"/>
      <c r="XN24" s="1195"/>
      <c r="XO24" s="1195"/>
      <c r="XP24" s="1195"/>
      <c r="XQ24" s="1195"/>
      <c r="XR24" s="1195"/>
      <c r="XS24" s="1195"/>
      <c r="XT24" s="1195"/>
      <c r="XU24" s="1195"/>
      <c r="XV24" s="1195"/>
      <c r="XW24" s="1195"/>
      <c r="XX24" s="1195"/>
      <c r="XY24" s="1195"/>
      <c r="XZ24" s="1195"/>
      <c r="YA24" s="1195"/>
      <c r="YB24" s="1195"/>
      <c r="YC24" s="1195"/>
      <c r="YD24" s="1195"/>
      <c r="YE24" s="1195"/>
      <c r="YF24" s="1195"/>
      <c r="YG24" s="1195"/>
      <c r="YH24" s="1195"/>
      <c r="YI24" s="1195"/>
      <c r="YJ24" s="1195"/>
      <c r="YK24" s="1195"/>
      <c r="YL24" s="1195"/>
      <c r="YM24" s="1195"/>
      <c r="YN24" s="1195"/>
      <c r="YO24" s="1195"/>
      <c r="YP24" s="1195"/>
      <c r="YQ24" s="1195"/>
      <c r="YR24" s="1195"/>
      <c r="YS24" s="1195"/>
      <c r="YT24" s="1195"/>
      <c r="YU24" s="1195"/>
      <c r="YV24" s="1195"/>
      <c r="YW24" s="1195"/>
      <c r="YX24" s="1195"/>
      <c r="YY24" s="1195"/>
      <c r="YZ24" s="1195"/>
      <c r="ZA24" s="1195"/>
      <c r="ZB24" s="1195"/>
      <c r="ZC24" s="1195"/>
      <c r="ZD24" s="395"/>
      <c r="ZE24" s="1195"/>
      <c r="ZF24" s="1195"/>
      <c r="ZG24" s="1195"/>
      <c r="ZH24" s="1195"/>
      <c r="ZI24" s="1195"/>
      <c r="ZJ24" s="1195"/>
      <c r="ZK24" s="1195"/>
      <c r="ZL24" s="1195"/>
      <c r="ZM24" s="1195"/>
      <c r="ZN24" s="396"/>
      <c r="ADY24" s="393"/>
      <c r="ADZ24" s="1195"/>
      <c r="AEA24" s="1195"/>
      <c r="AEB24" s="1195"/>
      <c r="AEC24" s="1195"/>
      <c r="AED24" s="1195"/>
      <c r="AEE24" s="1195"/>
      <c r="AEF24" s="1195"/>
      <c r="AEG24" s="1195"/>
      <c r="AEH24" s="1195"/>
      <c r="AEI24" s="394"/>
      <c r="AEJ24" s="1195"/>
      <c r="AEK24" s="1195"/>
      <c r="AEL24" s="1195"/>
      <c r="AEM24" s="1195"/>
      <c r="AEN24" s="1195"/>
      <c r="AEO24" s="1195"/>
      <c r="AEP24" s="1195"/>
      <c r="AEQ24" s="1195"/>
      <c r="AER24" s="1195"/>
      <c r="AES24" s="1195"/>
      <c r="AET24" s="1195"/>
      <c r="AEU24" s="1195"/>
      <c r="AEV24" s="1195"/>
      <c r="AEW24" s="1195"/>
      <c r="AEX24" s="1195"/>
      <c r="AEY24" s="1195"/>
      <c r="AEZ24" s="1195"/>
      <c r="AFA24" s="1195"/>
      <c r="AFB24" s="1195"/>
      <c r="AFC24" s="1195"/>
      <c r="AFD24" s="1195"/>
      <c r="AFE24" s="1195"/>
      <c r="AFF24" s="1195"/>
      <c r="AFG24" s="1195"/>
      <c r="AFH24" s="1195"/>
      <c r="AFI24" s="1195"/>
      <c r="AFJ24" s="1195"/>
      <c r="AFK24" s="1195"/>
      <c r="AFL24" s="1195"/>
      <c r="AFM24" s="1195"/>
      <c r="AFN24" s="1195"/>
      <c r="AFO24" s="1195"/>
      <c r="AFP24" s="1195"/>
      <c r="AFQ24" s="1195"/>
      <c r="AFR24" s="1195"/>
      <c r="AFS24" s="1195"/>
      <c r="AFT24" s="1195"/>
      <c r="AFU24" s="1195"/>
      <c r="AFV24" s="1195"/>
      <c r="AFW24" s="1195"/>
      <c r="AFX24" s="1195"/>
      <c r="AFY24" s="1195"/>
      <c r="AFZ24" s="1195"/>
      <c r="AGA24" s="1195"/>
      <c r="AGB24" s="1195"/>
      <c r="AGC24" s="1195"/>
      <c r="AGD24" s="1195"/>
      <c r="AGE24" s="1195"/>
      <c r="AGF24" s="1195"/>
      <c r="AGG24" s="1195"/>
      <c r="AGH24" s="1195"/>
      <c r="AGI24" s="1195"/>
      <c r="AGJ24" s="1195"/>
      <c r="AGK24" s="1195"/>
      <c r="AGL24" s="1195"/>
      <c r="AGM24" s="1195"/>
      <c r="AGN24" s="1195"/>
      <c r="AGO24" s="1195"/>
      <c r="AGP24" s="1195"/>
      <c r="AGQ24" s="1195"/>
      <c r="AGR24" s="1195"/>
      <c r="AGS24" s="1195"/>
      <c r="AGT24" s="1195"/>
      <c r="AGU24" s="1195"/>
      <c r="AGV24" s="1195"/>
      <c r="AGW24" s="1195"/>
      <c r="AGX24" s="1195"/>
      <c r="AGY24" s="1195"/>
      <c r="AGZ24" s="1195"/>
      <c r="AHA24" s="1195"/>
      <c r="AHB24" s="1195"/>
      <c r="AHC24" s="1195"/>
      <c r="AHD24" s="1195"/>
      <c r="AHE24" s="1195"/>
      <c r="AHF24" s="1195"/>
      <c r="AHG24" s="1195"/>
      <c r="AHH24" s="1195"/>
      <c r="AHI24" s="1195"/>
      <c r="AHJ24" s="1195"/>
      <c r="AHK24" s="1195"/>
      <c r="AHL24" s="1195"/>
      <c r="AHM24" s="1195"/>
      <c r="AHN24" s="1195"/>
      <c r="AHO24" s="1195"/>
      <c r="AHP24" s="1195"/>
      <c r="AHQ24" s="1195"/>
      <c r="AHR24" s="1195"/>
      <c r="AHS24" s="1195"/>
      <c r="AHT24" s="1195"/>
      <c r="AHU24" s="1195"/>
      <c r="AHV24" s="1195"/>
      <c r="AHW24" s="1195"/>
      <c r="AHX24" s="1195"/>
      <c r="AHY24" s="1195"/>
      <c r="AHZ24" s="1195"/>
      <c r="AIA24" s="1195"/>
      <c r="AIB24" s="395"/>
      <c r="AIC24" s="1195"/>
      <c r="AID24" s="1195"/>
      <c r="AIE24" s="1195"/>
      <c r="AIF24" s="1195"/>
      <c r="AIG24" s="1195"/>
      <c r="AIH24" s="1195"/>
      <c r="AII24" s="1195"/>
      <c r="AIJ24" s="1195"/>
      <c r="AIK24" s="1195"/>
      <c r="AIL24" s="396"/>
      <c r="AMG24" s="393"/>
      <c r="AMH24" s="1195"/>
      <c r="AMI24" s="1195"/>
      <c r="AMJ24" s="1195"/>
      <c r="AMK24" s="1195"/>
      <c r="AML24" s="1195"/>
      <c r="AMM24" s="1195"/>
      <c r="AMN24" s="1195"/>
      <c r="AMO24" s="1195"/>
      <c r="AMP24" s="1195"/>
      <c r="AMQ24" s="394"/>
      <c r="AMR24" s="1195"/>
      <c r="AMS24" s="1195"/>
      <c r="AMT24" s="1195"/>
      <c r="AMU24" s="1195"/>
      <c r="AMV24" s="1195"/>
      <c r="AMW24" s="1195"/>
      <c r="AMX24" s="1195"/>
      <c r="AMY24" s="1195"/>
      <c r="AMZ24" s="1195"/>
      <c r="ANA24" s="1195"/>
      <c r="ANB24" s="1195"/>
      <c r="ANC24" s="1195"/>
      <c r="AND24" s="1195"/>
      <c r="ANE24" s="1195"/>
      <c r="ANF24" s="1195"/>
      <c r="ANG24" s="1195"/>
      <c r="ANH24" s="1195"/>
      <c r="ANI24" s="1195"/>
      <c r="ANJ24" s="1195"/>
      <c r="ANK24" s="1195"/>
      <c r="ANL24" s="1195"/>
      <c r="ANM24" s="1195"/>
      <c r="ANN24" s="1195"/>
      <c r="ANO24" s="1195"/>
      <c r="ANP24" s="1195"/>
      <c r="ANQ24" s="1195"/>
      <c r="ANR24" s="1195"/>
      <c r="ANS24" s="1195"/>
      <c r="ANT24" s="1195"/>
      <c r="ANU24" s="1195"/>
      <c r="ANV24" s="1195"/>
      <c r="ANW24" s="1195"/>
      <c r="ANX24" s="1195"/>
      <c r="ANY24" s="1195"/>
      <c r="ANZ24" s="1195"/>
      <c r="AOA24" s="1195"/>
      <c r="AOB24" s="1195"/>
      <c r="AOC24" s="1195"/>
      <c r="AOD24" s="1195"/>
      <c r="AOE24" s="1195"/>
      <c r="AOF24" s="1195"/>
      <c r="AOG24" s="1195"/>
      <c r="AOH24" s="1195"/>
      <c r="AOI24" s="1195"/>
      <c r="AOJ24" s="1195"/>
      <c r="AOK24" s="1195"/>
      <c r="AOL24" s="1195"/>
      <c r="AOM24" s="1195"/>
      <c r="AON24" s="1195"/>
      <c r="AOO24" s="1195"/>
      <c r="AOP24" s="1195"/>
      <c r="AOQ24" s="1195"/>
      <c r="AOR24" s="1195"/>
      <c r="AOS24" s="1195"/>
      <c r="AOT24" s="1195"/>
      <c r="AOU24" s="1195"/>
      <c r="AOV24" s="1195"/>
      <c r="AOW24" s="1195"/>
      <c r="AOX24" s="1195"/>
      <c r="AOY24" s="1195"/>
      <c r="AOZ24" s="1195"/>
      <c r="APA24" s="1195"/>
      <c r="APB24" s="1195"/>
      <c r="APC24" s="1195"/>
      <c r="APD24" s="1195"/>
      <c r="APE24" s="1195"/>
      <c r="APF24" s="1195"/>
      <c r="APG24" s="1195"/>
      <c r="APH24" s="1195"/>
      <c r="API24" s="1195"/>
      <c r="APJ24" s="1195"/>
      <c r="APK24" s="1195"/>
      <c r="APL24" s="1195"/>
      <c r="APM24" s="1195"/>
      <c r="APN24" s="1195"/>
      <c r="APO24" s="1195"/>
      <c r="APP24" s="1195"/>
      <c r="APQ24" s="1195"/>
      <c r="APR24" s="1195"/>
      <c r="APS24" s="1195"/>
      <c r="APT24" s="1195"/>
      <c r="APU24" s="1195"/>
      <c r="APV24" s="1195"/>
      <c r="APW24" s="1195"/>
      <c r="APX24" s="1195"/>
      <c r="APY24" s="1195"/>
      <c r="APZ24" s="1195"/>
      <c r="AQA24" s="1195"/>
      <c r="AQB24" s="1195"/>
      <c r="AQC24" s="1195"/>
      <c r="AQD24" s="1195"/>
      <c r="AQE24" s="1195"/>
      <c r="AQF24" s="1195"/>
      <c r="AQG24" s="1195"/>
      <c r="AQH24" s="1195"/>
      <c r="AQI24" s="1195"/>
      <c r="AQJ24" s="395"/>
      <c r="AQK24" s="1195"/>
      <c r="AQL24" s="1195"/>
      <c r="AQM24" s="1195"/>
      <c r="AQN24" s="1195"/>
      <c r="AQO24" s="1195"/>
      <c r="AQP24" s="1195"/>
      <c r="AQQ24" s="1195"/>
      <c r="AQR24" s="1195"/>
      <c r="AQS24" s="1195"/>
      <c r="AQT24" s="396"/>
      <c r="ASU24" s="1195"/>
      <c r="ASV24" s="1195"/>
      <c r="ASW24" s="1195"/>
      <c r="ASX24" s="1195"/>
      <c r="ASY24" s="1195"/>
      <c r="ASZ24" s="1195"/>
      <c r="ATA24" s="1195"/>
      <c r="ATB24" s="1195"/>
      <c r="ATC24" s="1195"/>
      <c r="ATD24" s="1195"/>
      <c r="ATE24" s="1195"/>
      <c r="ATF24" s="1195"/>
      <c r="ATG24" s="1195"/>
      <c r="ATH24" s="1195"/>
      <c r="ATI24" s="1195"/>
      <c r="ATJ24" s="1195"/>
      <c r="ATK24" s="1195"/>
      <c r="ATL24" s="1195"/>
      <c r="ATM24" s="1195"/>
      <c r="ATN24" s="1195"/>
      <c r="ATO24" s="1195"/>
      <c r="ATP24" s="1195"/>
      <c r="ATQ24" s="1195"/>
      <c r="ATR24" s="1195"/>
      <c r="ATS24" s="1195"/>
      <c r="ATT24" s="1195"/>
      <c r="ATU24" s="1195"/>
      <c r="ATV24" s="1195"/>
      <c r="ATW24" s="1195"/>
      <c r="ATX24" s="1195"/>
      <c r="ATY24" s="1195"/>
      <c r="ATZ24" s="1195"/>
      <c r="AUA24" s="1195"/>
      <c r="AUB24" s="1195"/>
      <c r="AUC24" s="1195"/>
      <c r="AUD24" s="1195"/>
      <c r="AUE24" s="1195"/>
      <c r="AUF24" s="1195"/>
      <c r="AUG24" s="1195"/>
      <c r="AUH24" s="1195"/>
      <c r="AUI24" s="1195"/>
      <c r="AUJ24" s="1195"/>
      <c r="AUK24" s="1195"/>
      <c r="AUL24" s="1195"/>
      <c r="AUM24" s="1195"/>
      <c r="AUN24" s="1195"/>
      <c r="AUO24" s="1195"/>
      <c r="AUP24" s="1195"/>
      <c r="AUQ24" s="1195"/>
      <c r="AUR24" s="1195"/>
      <c r="AUS24" s="1195"/>
      <c r="AUT24" s="1195"/>
      <c r="AUU24" s="1195"/>
      <c r="AUV24" s="1195"/>
      <c r="AUW24" s="1195"/>
      <c r="AUX24" s="1195"/>
      <c r="AUY24" s="1195"/>
      <c r="AUZ24" s="1195"/>
      <c r="AVA24" s="1195"/>
      <c r="AVB24" s="1195"/>
      <c r="AVC24" s="1195"/>
      <c r="AVD24" s="1195"/>
      <c r="AVE24" s="1195"/>
      <c r="AVF24" s="1195"/>
      <c r="AVG24" s="1195"/>
      <c r="AVH24" s="1195"/>
      <c r="AVI24" s="1195"/>
      <c r="AVJ24" s="1195"/>
      <c r="AVK24" s="1195"/>
      <c r="AVL24" s="1195"/>
      <c r="AVM24" s="1195"/>
      <c r="AVN24" s="1195"/>
      <c r="AVO24" s="1195"/>
      <c r="AVP24" s="1195"/>
      <c r="AVQ24" s="1195"/>
      <c r="AVR24" s="1195"/>
      <c r="AVS24" s="1195"/>
      <c r="AVT24" s="1195"/>
      <c r="AVU24" s="1195"/>
      <c r="AVV24" s="1195"/>
      <c r="AVW24" s="1195"/>
      <c r="AVX24" s="267"/>
      <c r="AVY24" s="266"/>
      <c r="AVZ24" s="267"/>
      <c r="AWA24" s="266"/>
      <c r="AWB24" s="1195"/>
      <c r="AWC24" s="1195"/>
      <c r="AWD24" s="272"/>
      <c r="AWK24" s="394"/>
      <c r="AWL24" s="1195"/>
      <c r="AWM24" s="1195"/>
      <c r="AWN24" s="1195"/>
      <c r="AWO24" s="1195"/>
      <c r="AWP24" s="393"/>
      <c r="AWQ24" s="1195"/>
      <c r="AWR24" s="1195"/>
      <c r="AWS24" s="1195"/>
      <c r="AWT24" s="1195"/>
      <c r="AWU24" s="1195"/>
      <c r="AWV24" s="1195"/>
      <c r="AWW24" s="1195"/>
      <c r="AWX24" s="1195"/>
      <c r="AWY24" s="1195"/>
      <c r="AWZ24" s="1195"/>
      <c r="AXA24" s="1195"/>
      <c r="AXB24" s="1195"/>
      <c r="AXC24" s="1195"/>
      <c r="AXD24" s="1195"/>
      <c r="AXE24" s="1195"/>
      <c r="AXF24" s="1195"/>
      <c r="AXG24" s="1195"/>
      <c r="AXH24" s="1195"/>
      <c r="AXI24" s="1195"/>
      <c r="AXJ24" s="1195"/>
      <c r="AXK24" s="1195"/>
      <c r="AXL24" s="1195"/>
      <c r="AXM24" s="1195"/>
      <c r="AXN24" s="1195"/>
      <c r="AXO24" s="1195"/>
      <c r="AXP24" s="1195"/>
      <c r="AXQ24" s="1195"/>
      <c r="AXR24" s="1195"/>
      <c r="AXS24" s="1195"/>
      <c r="AXT24" s="1195"/>
      <c r="AXU24" s="1195"/>
      <c r="AXV24" s="1195"/>
      <c r="AXW24" s="1195"/>
      <c r="AXX24" s="1195"/>
      <c r="AXY24" s="1195"/>
      <c r="AXZ24" s="1195"/>
      <c r="AYA24" s="1195"/>
      <c r="AYB24" s="1195"/>
      <c r="AYC24" s="1195"/>
      <c r="AYD24" s="1195"/>
      <c r="AYE24" s="1195"/>
      <c r="AYF24" s="1195"/>
      <c r="AYG24" s="1195"/>
      <c r="AYH24" s="1195"/>
      <c r="AYI24" s="1195"/>
      <c r="AYJ24" s="1195"/>
      <c r="AYK24" s="1195"/>
      <c r="AYL24" s="1195"/>
      <c r="AYM24" s="1195"/>
      <c r="AYN24" s="1195"/>
      <c r="AYO24" s="1195"/>
      <c r="AYP24" s="1195"/>
      <c r="AYQ24" s="1195"/>
      <c r="AYR24" s="1195"/>
      <c r="AYS24" s="1195"/>
      <c r="AYT24" s="1195"/>
      <c r="AYU24" s="1195"/>
      <c r="AYV24" s="1195"/>
      <c r="AYW24" s="1195"/>
      <c r="AYX24" s="1195"/>
      <c r="AYY24" s="1195"/>
      <c r="AYZ24" s="1195"/>
      <c r="AZA24" s="1195"/>
      <c r="AZB24" s="1195"/>
      <c r="AZC24" s="1195"/>
      <c r="AZD24" s="1195"/>
      <c r="AZE24" s="1195"/>
      <c r="AZF24" s="1195"/>
      <c r="AZG24" s="1195"/>
      <c r="AZH24" s="1195"/>
      <c r="AZI24" s="1195"/>
      <c r="AZJ24" s="1195"/>
      <c r="AZK24" s="1195"/>
      <c r="AZL24" s="1195"/>
      <c r="AZM24" s="1195"/>
      <c r="AZN24" s="1195"/>
      <c r="AZO24" s="1195"/>
      <c r="AZP24" s="1195"/>
      <c r="AZQ24" s="1195"/>
      <c r="AZR24" s="1195"/>
      <c r="AZS24" s="1195"/>
      <c r="AZT24" s="1195"/>
      <c r="AZU24" s="1195"/>
      <c r="AZV24" s="1195"/>
      <c r="AZW24" s="1195"/>
      <c r="AZX24" s="1195"/>
      <c r="AZY24" s="1195"/>
      <c r="AZZ24" s="1195"/>
      <c r="BAA24" s="1195"/>
      <c r="BAB24" s="1195"/>
      <c r="BAC24" s="1195"/>
      <c r="BAD24" s="1195"/>
      <c r="BAE24" s="1195"/>
      <c r="BAF24" s="1195"/>
      <c r="BAG24" s="1195"/>
      <c r="BAH24" s="1195"/>
      <c r="BAI24" s="1195"/>
      <c r="BAJ24" s="1195"/>
      <c r="BAK24" s="1195"/>
      <c r="BAL24" s="1195"/>
      <c r="BAM24" s="1195"/>
      <c r="BAN24" s="1195"/>
      <c r="BAO24" s="1195"/>
      <c r="BAP24" s="1195"/>
      <c r="BAQ24" s="1195"/>
      <c r="BAR24" s="1195"/>
      <c r="BAS24" s="1195"/>
      <c r="BAT24" s="1195"/>
      <c r="BAU24" s="1195"/>
      <c r="BAV24" s="1195"/>
      <c r="BAW24" s="1195"/>
      <c r="BAX24" s="1195"/>
      <c r="BAY24" s="1195"/>
      <c r="BAZ24" s="1195"/>
      <c r="BBA24" s="1195"/>
      <c r="BBB24" s="1195"/>
      <c r="BBC24" s="1195"/>
      <c r="BBD24" s="1195"/>
      <c r="BBE24" s="1195"/>
      <c r="BBF24" s="1195"/>
      <c r="BBG24" s="1195"/>
      <c r="BBH24" s="1195"/>
      <c r="BBI24" s="1195"/>
      <c r="BBJ24" s="1195"/>
      <c r="BDE24" s="393"/>
      <c r="BDF24" s="1195"/>
      <c r="BDG24" s="1195"/>
      <c r="BDH24" s="1195"/>
      <c r="BDI24" s="1195"/>
      <c r="BDJ24" s="1195"/>
      <c r="BDK24" s="1195"/>
      <c r="BDL24" s="1195"/>
      <c r="BDM24" s="1195"/>
      <c r="BDN24" s="1195"/>
      <c r="BDO24" s="394"/>
      <c r="BDP24" s="1195"/>
      <c r="BDQ24" s="1195"/>
      <c r="BDR24" s="1195"/>
      <c r="BDS24" s="1195"/>
      <c r="BDT24" s="1195"/>
      <c r="BDU24" s="1195"/>
      <c r="BDV24" s="1195"/>
      <c r="BDW24" s="1195"/>
      <c r="BDX24" s="1195"/>
      <c r="BDY24" s="1195"/>
      <c r="BDZ24" s="1195"/>
      <c r="BEA24" s="1195"/>
      <c r="BEB24" s="1195"/>
      <c r="BEC24" s="1195"/>
      <c r="BED24" s="1195"/>
      <c r="BEE24" s="1195"/>
      <c r="BEF24" s="1195"/>
      <c r="BEG24" s="1195"/>
      <c r="BEH24" s="1195"/>
      <c r="BEI24" s="1195"/>
      <c r="BEJ24" s="1195"/>
      <c r="BEK24" s="1195"/>
      <c r="BEL24" s="1195"/>
      <c r="BEM24" s="1195"/>
      <c r="BEN24" s="1195"/>
      <c r="BEO24" s="1195"/>
      <c r="BEP24" s="1195"/>
      <c r="BEQ24" s="1195"/>
      <c r="BER24" s="1195"/>
      <c r="BES24" s="1195"/>
      <c r="BET24" s="1195"/>
      <c r="BEU24" s="1195"/>
      <c r="BEV24" s="1195"/>
      <c r="BEW24" s="1195"/>
      <c r="BEX24" s="1195"/>
      <c r="BEY24" s="1195"/>
      <c r="BEZ24" s="1195"/>
      <c r="BFA24" s="1195"/>
      <c r="BFB24" s="1195"/>
      <c r="BFC24" s="1195"/>
      <c r="BFD24" s="1195"/>
      <c r="BFE24" s="1195"/>
      <c r="BFF24" s="1195"/>
      <c r="BFG24" s="1195"/>
      <c r="BFH24" s="1195"/>
      <c r="BFI24" s="1195"/>
      <c r="BFJ24" s="1195"/>
      <c r="BFK24" s="1195"/>
      <c r="BFL24" s="1195"/>
      <c r="BFM24" s="1195"/>
      <c r="BFN24" s="1195"/>
      <c r="BFO24" s="1195"/>
      <c r="BFP24" s="1195"/>
      <c r="BFQ24" s="1195"/>
      <c r="BFR24" s="1195"/>
      <c r="BFS24" s="1195"/>
      <c r="BFT24" s="1195"/>
      <c r="BFU24" s="1195"/>
      <c r="BFV24" s="1195"/>
      <c r="BFW24" s="1195"/>
      <c r="BFX24" s="1195"/>
      <c r="BFY24" s="1195"/>
      <c r="BFZ24" s="1195"/>
      <c r="BGA24" s="1195"/>
      <c r="BGB24" s="1195"/>
      <c r="BGC24" s="1195"/>
      <c r="BGD24" s="1195"/>
      <c r="BGE24" s="1195"/>
      <c r="BGF24" s="1195"/>
      <c r="BGG24" s="1195"/>
      <c r="BGH24" s="1195"/>
      <c r="BGI24" s="1195"/>
      <c r="BGJ24" s="1195"/>
      <c r="BGK24" s="1195"/>
      <c r="BGL24" s="1195"/>
      <c r="BGM24" s="1195"/>
      <c r="BGN24" s="1195"/>
      <c r="BGO24" s="1195"/>
      <c r="BGP24" s="1195"/>
      <c r="BGQ24" s="1195"/>
      <c r="BGR24" s="1195"/>
      <c r="BGS24" s="1195"/>
      <c r="BGT24" s="1195"/>
      <c r="BGU24" s="1195"/>
      <c r="BGV24" s="1195"/>
      <c r="BGW24" s="1195"/>
      <c r="BGX24" s="1195"/>
      <c r="BGY24" s="1195"/>
      <c r="BGZ24" s="1195"/>
      <c r="BHA24" s="1195"/>
      <c r="BHB24" s="1195"/>
      <c r="BHC24" s="1195"/>
      <c r="BHD24" s="1195"/>
      <c r="BHE24" s="1195"/>
      <c r="BHF24" s="1195"/>
      <c r="BHG24" s="1195"/>
      <c r="BHH24" s="395"/>
      <c r="BHI24" s="1195"/>
      <c r="BHJ24" s="1195"/>
      <c r="BHK24" s="1195"/>
      <c r="BHL24" s="1195"/>
      <c r="BHM24" s="1195"/>
      <c r="BHN24" s="1195"/>
      <c r="BHO24" s="1195"/>
      <c r="BHP24" s="1195"/>
      <c r="BHQ24" s="1195"/>
      <c r="BHR24" s="396"/>
      <c r="BLM24" s="393"/>
      <c r="BLN24" s="1195"/>
      <c r="BLO24" s="1195"/>
      <c r="BLP24" s="1195"/>
      <c r="BLQ24" s="1195"/>
      <c r="BLR24" s="1195"/>
      <c r="BLS24" s="1195"/>
      <c r="BLT24" s="1195"/>
      <c r="BLU24" s="1195"/>
      <c r="BLV24" s="1195"/>
      <c r="BLW24" s="394"/>
      <c r="BLX24" s="1195"/>
      <c r="BLY24" s="1195"/>
      <c r="BLZ24" s="1195"/>
      <c r="BMA24" s="1195"/>
      <c r="BMB24" s="1195"/>
      <c r="BMC24" s="1195"/>
      <c r="BMD24" s="1195"/>
      <c r="BME24" s="1195"/>
      <c r="BMF24" s="1195"/>
      <c r="BMG24" s="1195"/>
      <c r="BMH24" s="1195"/>
      <c r="BMI24" s="1195"/>
      <c r="BMJ24" s="1195"/>
      <c r="BMK24" s="1195"/>
      <c r="BML24" s="1195"/>
      <c r="BMM24" s="1195"/>
      <c r="BMN24" s="1195"/>
      <c r="BMO24" s="1195"/>
      <c r="BMP24" s="1195"/>
      <c r="BMQ24" s="1195"/>
      <c r="BMR24" s="1195"/>
      <c r="BMS24" s="1195"/>
      <c r="BMT24" s="1195"/>
      <c r="BMU24" s="1195"/>
      <c r="BMV24" s="1195"/>
      <c r="BMW24" s="1195"/>
      <c r="BMX24" s="1195"/>
      <c r="BMY24" s="1195"/>
      <c r="BMZ24" s="1195"/>
      <c r="BNA24" s="1195"/>
      <c r="BNB24" s="1195"/>
      <c r="BNC24" s="1195"/>
      <c r="BND24" s="1195"/>
      <c r="BNE24" s="1195"/>
      <c r="BNF24" s="1195"/>
      <c r="BNG24" s="1195"/>
      <c r="BNH24" s="1195"/>
      <c r="BNI24" s="1195"/>
      <c r="BNJ24" s="1195"/>
      <c r="BNK24" s="1195"/>
      <c r="BNL24" s="1195"/>
      <c r="BNM24" s="1195"/>
      <c r="BNN24" s="1195"/>
      <c r="BNO24" s="1195"/>
      <c r="BNP24" s="1195"/>
      <c r="BNQ24" s="1195"/>
      <c r="BNR24" s="1195"/>
      <c r="BNS24" s="1195"/>
      <c r="BNT24" s="1195"/>
      <c r="BNU24" s="1195"/>
      <c r="BNV24" s="1195"/>
      <c r="BNW24" s="1195"/>
      <c r="BNX24" s="1195"/>
      <c r="BNY24" s="1195"/>
      <c r="BNZ24" s="1195"/>
      <c r="BOA24" s="1195"/>
      <c r="BOB24" s="1195"/>
      <c r="BOC24" s="1195"/>
      <c r="BOD24" s="1195"/>
      <c r="BOE24" s="1195"/>
      <c r="BOF24" s="1195"/>
      <c r="BOG24" s="1195"/>
      <c r="BOH24" s="1195"/>
      <c r="BOI24" s="1195"/>
      <c r="BOJ24" s="1195"/>
      <c r="BOK24" s="1195"/>
      <c r="BOL24" s="1195"/>
      <c r="BOM24" s="1195"/>
      <c r="BON24" s="1195"/>
      <c r="BOO24" s="1195"/>
      <c r="BOP24" s="1195"/>
      <c r="BOQ24" s="1195"/>
      <c r="BOR24" s="1195"/>
      <c r="BOS24" s="1195"/>
      <c r="BOT24" s="1195"/>
      <c r="BOU24" s="1195"/>
      <c r="BOV24" s="1195"/>
      <c r="BOW24" s="1195"/>
      <c r="BOX24" s="1195"/>
      <c r="BOY24" s="1195"/>
      <c r="BOZ24" s="1195"/>
      <c r="BPA24" s="1195"/>
      <c r="BPB24" s="1195"/>
      <c r="BPC24" s="1195"/>
      <c r="BPD24" s="1195"/>
      <c r="BPE24" s="1195"/>
      <c r="BPF24" s="1195"/>
      <c r="BPG24" s="1195"/>
      <c r="BPH24" s="1195"/>
      <c r="BPI24" s="1195"/>
      <c r="BPJ24" s="1195"/>
      <c r="BPK24" s="1195"/>
      <c r="BPL24" s="1195"/>
      <c r="BPM24" s="1195"/>
      <c r="BPN24" s="1195"/>
      <c r="BPO24" s="1195"/>
      <c r="BPP24" s="395"/>
      <c r="BPQ24" s="1195"/>
      <c r="BPR24" s="1195"/>
      <c r="BPS24" s="1195"/>
      <c r="BPT24" s="1195"/>
      <c r="BPU24" s="1195"/>
      <c r="BPV24" s="1195"/>
      <c r="BPW24" s="1195"/>
      <c r="BPX24" s="1195"/>
      <c r="BPY24" s="1195"/>
      <c r="BPZ24" s="396"/>
      <c r="BTU24" s="393"/>
      <c r="BTV24" s="1195"/>
      <c r="BTW24" s="1195"/>
      <c r="BTX24" s="1195"/>
      <c r="BTY24" s="1195"/>
      <c r="BTZ24" s="1195"/>
      <c r="BUA24" s="1195"/>
      <c r="BUB24" s="1195"/>
      <c r="BUC24" s="1195"/>
      <c r="BUD24" s="1195"/>
      <c r="BUE24" s="394"/>
      <c r="BUF24" s="1195"/>
      <c r="BUG24" s="1195"/>
      <c r="BUH24" s="1195"/>
      <c r="BUI24" s="1195"/>
      <c r="BUJ24" s="1195"/>
      <c r="BUK24" s="1195"/>
      <c r="BUL24" s="1195"/>
      <c r="BUM24" s="1195"/>
      <c r="BUN24" s="1195"/>
      <c r="BUO24" s="1195"/>
      <c r="BUP24" s="1195"/>
      <c r="BUQ24" s="1195"/>
      <c r="BUR24" s="1195"/>
      <c r="BUS24" s="1195"/>
      <c r="BUT24" s="1195"/>
      <c r="BUU24" s="1195"/>
      <c r="BUV24" s="1195"/>
      <c r="BUW24" s="1195"/>
      <c r="BUX24" s="1195"/>
      <c r="BUY24" s="1195"/>
      <c r="BUZ24" s="1195"/>
      <c r="BVA24" s="1195"/>
      <c r="BVB24" s="1195"/>
      <c r="BVC24" s="1195"/>
      <c r="BVD24" s="1195"/>
      <c r="BVE24" s="1195"/>
      <c r="BVF24" s="1195"/>
      <c r="BVG24" s="1195"/>
      <c r="BVH24" s="1195"/>
      <c r="BVI24" s="1195"/>
      <c r="BVJ24" s="1195"/>
      <c r="BVK24" s="1195"/>
      <c r="BVL24" s="1195"/>
      <c r="BVM24" s="1195"/>
      <c r="BVN24" s="1195"/>
      <c r="BVO24" s="1195"/>
      <c r="BVP24" s="1195"/>
      <c r="BVQ24" s="1195"/>
      <c r="BVR24" s="1195"/>
      <c r="BVS24" s="1195"/>
      <c r="BVT24" s="1195"/>
      <c r="BVU24" s="1195"/>
      <c r="BVV24" s="1195"/>
      <c r="BVW24" s="1195"/>
      <c r="BVX24" s="1195"/>
      <c r="BVY24" s="1195"/>
      <c r="BVZ24" s="1195"/>
      <c r="BWA24" s="1195"/>
      <c r="BWB24" s="1195"/>
      <c r="BWC24" s="1195"/>
      <c r="BWD24" s="1195"/>
      <c r="BWE24" s="1195"/>
      <c r="BWF24" s="1195"/>
      <c r="BWG24" s="1195"/>
      <c r="BWH24" s="1195"/>
      <c r="BWI24" s="1195"/>
      <c r="BWJ24" s="1195"/>
      <c r="BWK24" s="1195"/>
      <c r="BWL24" s="1195"/>
      <c r="BWM24" s="1195"/>
      <c r="BWN24" s="1195"/>
      <c r="BWO24" s="1195"/>
      <c r="BWP24" s="1195"/>
      <c r="BWQ24" s="1195"/>
      <c r="BWR24" s="1195"/>
      <c r="BWS24" s="1195"/>
      <c r="BWT24" s="1195"/>
      <c r="BWU24" s="1195"/>
      <c r="BWV24" s="1195"/>
      <c r="BWW24" s="1195"/>
      <c r="BWX24" s="1195"/>
      <c r="BWY24" s="1195"/>
      <c r="BWZ24" s="1195"/>
      <c r="BXA24" s="1195"/>
      <c r="BXB24" s="1195"/>
      <c r="BXC24" s="1195"/>
      <c r="BXD24" s="1195"/>
      <c r="BXE24" s="1195"/>
      <c r="BXF24" s="1195"/>
      <c r="BXG24" s="1195"/>
      <c r="BXH24" s="1195"/>
      <c r="BXI24" s="1195"/>
      <c r="BXJ24" s="1195"/>
      <c r="BXK24" s="1195"/>
      <c r="BXL24" s="1195"/>
      <c r="BXM24" s="1195"/>
      <c r="BXN24" s="1195"/>
      <c r="BXO24" s="1195"/>
      <c r="BXP24" s="1195"/>
      <c r="BXQ24" s="1195"/>
      <c r="BXR24" s="1195"/>
      <c r="BXS24" s="1195"/>
      <c r="BXT24" s="1195"/>
      <c r="BXU24" s="1195"/>
      <c r="BXV24" s="1195"/>
      <c r="BXW24" s="1195"/>
      <c r="BXX24" s="395"/>
      <c r="BXY24" s="1195"/>
      <c r="BXZ24" s="1195"/>
      <c r="BYA24" s="1195"/>
      <c r="BYB24" s="1195"/>
      <c r="BYC24" s="1195"/>
      <c r="BYD24" s="1195"/>
      <c r="BYE24" s="1195"/>
      <c r="BYF24" s="1195"/>
      <c r="BYG24" s="1195"/>
      <c r="BYH24" s="396"/>
      <c r="CCC24" s="393"/>
      <c r="CCD24" s="1195"/>
      <c r="CCE24" s="1195"/>
      <c r="CCF24" s="1195"/>
      <c r="CCG24" s="1195"/>
      <c r="CCH24" s="1195"/>
      <c r="CCI24" s="1195"/>
      <c r="CCJ24" s="1195"/>
      <c r="CCK24" s="1195"/>
      <c r="CCL24" s="1195"/>
      <c r="CCM24" s="394"/>
      <c r="CCN24" s="1195"/>
      <c r="CCO24" s="1195"/>
      <c r="CCP24" s="1195"/>
      <c r="CCQ24" s="1195"/>
      <c r="CCR24" s="1195"/>
      <c r="CCS24" s="1195"/>
      <c r="CCT24" s="1195"/>
      <c r="CCU24" s="1195"/>
      <c r="CCV24" s="1195"/>
      <c r="CCW24" s="1195"/>
      <c r="CCX24" s="1195"/>
      <c r="CCY24" s="1195"/>
      <c r="CCZ24" s="1195"/>
      <c r="CDA24" s="1195"/>
      <c r="CDB24" s="1195"/>
      <c r="CDC24" s="1195"/>
      <c r="CDD24" s="1195"/>
      <c r="CDE24" s="1195"/>
      <c r="CDF24" s="1195"/>
      <c r="CDG24" s="1195"/>
      <c r="CDH24" s="1195"/>
      <c r="CDI24" s="1195"/>
      <c r="CDJ24" s="1195"/>
      <c r="CDK24" s="1195"/>
      <c r="CDL24" s="1195"/>
      <c r="CDM24" s="1195"/>
      <c r="CDN24" s="1195"/>
      <c r="CDO24" s="1195"/>
      <c r="CDP24" s="1195"/>
      <c r="CDQ24" s="1195"/>
      <c r="CDR24" s="1195"/>
      <c r="CDS24" s="1195"/>
      <c r="CDT24" s="1195"/>
      <c r="CDU24" s="1195"/>
      <c r="CDV24" s="1195"/>
      <c r="CDW24" s="1195"/>
      <c r="CDX24" s="1195"/>
      <c r="CDY24" s="1195"/>
      <c r="CDZ24" s="1195"/>
      <c r="CEA24" s="1195"/>
      <c r="CEB24" s="1195"/>
      <c r="CEC24" s="1195"/>
      <c r="CED24" s="1195"/>
      <c r="CEE24" s="1195"/>
      <c r="CEF24" s="1195"/>
      <c r="CEG24" s="1195"/>
      <c r="CEH24" s="1195"/>
      <c r="CEI24" s="1195"/>
      <c r="CEJ24" s="1195"/>
      <c r="CEK24" s="1195"/>
      <c r="CEL24" s="1195"/>
      <c r="CEM24" s="1195"/>
      <c r="CEN24" s="1195"/>
      <c r="CEO24" s="1195"/>
      <c r="CEP24" s="1195"/>
      <c r="CEQ24" s="1195"/>
      <c r="CER24" s="1195"/>
      <c r="CES24" s="1195"/>
      <c r="CET24" s="1195"/>
      <c r="CEU24" s="1195"/>
      <c r="CEV24" s="1195"/>
      <c r="CEW24" s="1195"/>
      <c r="CEX24" s="1195"/>
      <c r="CEY24" s="1195"/>
      <c r="CEZ24" s="1195"/>
      <c r="CFA24" s="1195"/>
      <c r="CFB24" s="1195"/>
      <c r="CFC24" s="1195"/>
      <c r="CFD24" s="1195"/>
      <c r="CFE24" s="1195"/>
      <c r="CFF24" s="1195"/>
      <c r="CFG24" s="1195"/>
      <c r="CFH24" s="1195"/>
      <c r="CFI24" s="1195"/>
      <c r="CFJ24" s="1195"/>
      <c r="CFK24" s="1195"/>
      <c r="CFL24" s="1195"/>
      <c r="CFM24" s="1195"/>
      <c r="CFN24" s="1195"/>
      <c r="CFO24" s="1195"/>
      <c r="CFP24" s="1195"/>
      <c r="CFQ24" s="1195"/>
      <c r="CFR24" s="1195"/>
      <c r="CFS24" s="1195"/>
      <c r="CFT24" s="1195"/>
      <c r="CFU24" s="1195"/>
      <c r="CFV24" s="1195"/>
      <c r="CFW24" s="1195"/>
      <c r="CFX24" s="1195"/>
      <c r="CFY24" s="1195"/>
      <c r="CFZ24" s="1195"/>
      <c r="CGA24" s="1195"/>
      <c r="CGB24" s="1195"/>
      <c r="CGC24" s="1195"/>
      <c r="CGD24" s="1195"/>
      <c r="CGE24" s="1195"/>
      <c r="CGF24" s="395"/>
      <c r="CGG24" s="1195"/>
      <c r="CGH24" s="1195"/>
      <c r="CGI24" s="1195"/>
      <c r="CGJ24" s="1195"/>
      <c r="CGK24" s="1195"/>
      <c r="CGL24" s="1195"/>
      <c r="CGM24" s="1195"/>
      <c r="CGN24" s="1195"/>
      <c r="CGO24" s="1195"/>
      <c r="CGP24" s="396"/>
      <c r="CKK24" s="393"/>
      <c r="CKL24" s="1195"/>
      <c r="CKM24" s="1195"/>
      <c r="CKN24" s="1195"/>
      <c r="CKO24" s="1195"/>
      <c r="CKP24" s="1195"/>
      <c r="CKQ24" s="1195"/>
      <c r="CKR24" s="1195"/>
      <c r="CKS24" s="1195"/>
      <c r="CKT24" s="1195"/>
      <c r="CKU24" s="394"/>
      <c r="CKV24" s="1195"/>
      <c r="CKW24" s="1195"/>
      <c r="CKX24" s="1195"/>
      <c r="CKY24" s="1195"/>
      <c r="CKZ24" s="1195"/>
      <c r="CLA24" s="1195"/>
      <c r="CLB24" s="1195"/>
      <c r="CLC24" s="1195"/>
      <c r="CLD24" s="1195"/>
      <c r="CLE24" s="1195"/>
      <c r="CLF24" s="1195"/>
      <c r="CLG24" s="1195"/>
      <c r="CLH24" s="1195"/>
      <c r="CLI24" s="1195"/>
      <c r="CLJ24" s="1195"/>
      <c r="CLK24" s="1195"/>
      <c r="CLL24" s="1195"/>
      <c r="CLM24" s="1195"/>
      <c r="CLN24" s="1195"/>
      <c r="CLO24" s="1195"/>
      <c r="CLP24" s="1195"/>
      <c r="CLQ24" s="1195"/>
      <c r="CLR24" s="1195"/>
      <c r="CLS24" s="1195"/>
      <c r="CLT24" s="1195"/>
      <c r="CLU24" s="1195"/>
      <c r="CLV24" s="1195"/>
      <c r="CLW24" s="1195"/>
      <c r="CLX24" s="1195"/>
      <c r="CLY24" s="1195"/>
      <c r="CLZ24" s="1195"/>
      <c r="CMA24" s="1195"/>
      <c r="CMB24" s="1195"/>
      <c r="CMC24" s="1195"/>
      <c r="CMD24" s="1195"/>
      <c r="CME24" s="1195"/>
      <c r="CMF24" s="1195"/>
      <c r="CMG24" s="1195"/>
      <c r="CMH24" s="1195"/>
      <c r="CMI24" s="1195"/>
      <c r="CMJ24" s="1195"/>
      <c r="CMK24" s="1195"/>
      <c r="CML24" s="1195"/>
      <c r="CMM24" s="1195"/>
      <c r="CMN24" s="1195"/>
      <c r="CMO24" s="1195"/>
      <c r="CMP24" s="1195"/>
      <c r="CMQ24" s="1195"/>
      <c r="CMR24" s="1195"/>
      <c r="CMS24" s="1195"/>
      <c r="CMT24" s="1195"/>
      <c r="CMU24" s="1195"/>
      <c r="CMV24" s="1195"/>
      <c r="CMW24" s="1195"/>
      <c r="CMX24" s="1195"/>
      <c r="CMY24" s="1195"/>
      <c r="CMZ24" s="1195"/>
      <c r="CNA24" s="1195"/>
      <c r="CNB24" s="1195"/>
      <c r="CNC24" s="1195"/>
      <c r="CND24" s="1195"/>
      <c r="CNE24" s="1195"/>
      <c r="CNF24" s="1195"/>
      <c r="CNG24" s="1195"/>
      <c r="CNH24" s="1195"/>
      <c r="CNI24" s="1195"/>
      <c r="CNJ24" s="1195"/>
      <c r="CNK24" s="1195"/>
      <c r="CNL24" s="1195"/>
      <c r="CNM24" s="1195"/>
      <c r="CNN24" s="1195"/>
      <c r="CNO24" s="1195"/>
      <c r="CNP24" s="1195"/>
      <c r="CNQ24" s="1195"/>
      <c r="CNR24" s="1195"/>
      <c r="CNS24" s="1195"/>
      <c r="CNT24" s="1195"/>
      <c r="CNU24" s="1195"/>
      <c r="CNV24" s="1195"/>
      <c r="CNW24" s="1195"/>
      <c r="CNX24" s="1195"/>
      <c r="CNY24" s="1195"/>
      <c r="CNZ24" s="1195"/>
      <c r="COA24" s="1195"/>
      <c r="COB24" s="1195"/>
      <c r="COC24" s="1195"/>
      <c r="COD24" s="1195"/>
      <c r="COE24" s="1195"/>
      <c r="COF24" s="1195"/>
      <c r="COG24" s="1195"/>
      <c r="COH24" s="1195"/>
      <c r="COI24" s="1195"/>
      <c r="COJ24" s="1195"/>
      <c r="COK24" s="1195"/>
      <c r="COL24" s="1195"/>
      <c r="COM24" s="1195"/>
      <c r="CON24" s="395"/>
      <c r="COO24" s="1195"/>
      <c r="COP24" s="1195"/>
      <c r="COQ24" s="1195"/>
      <c r="COR24" s="1195"/>
      <c r="COS24" s="1195"/>
      <c r="COT24" s="1195"/>
      <c r="COU24" s="1195"/>
      <c r="COV24" s="1195"/>
      <c r="COW24" s="1195"/>
      <c r="COX24" s="396"/>
      <c r="CQV24" s="1195"/>
      <c r="CQW24" s="1195"/>
      <c r="CQX24" s="1195"/>
      <c r="CQY24" s="1195"/>
      <c r="CQZ24" s="1195"/>
      <c r="CRA24" s="1195"/>
      <c r="CRB24" s="1195"/>
      <c r="CRC24" s="1195"/>
      <c r="CRD24" s="1195"/>
      <c r="CRE24" s="1195"/>
      <c r="CRF24" s="1195"/>
      <c r="CRG24" s="1195"/>
      <c r="CRH24" s="1195"/>
      <c r="CRI24" s="1195"/>
      <c r="CRJ24" s="1195"/>
      <c r="CRK24" s="1195"/>
      <c r="CRL24" s="1195"/>
      <c r="CRM24" s="1195"/>
      <c r="CRN24" s="1195"/>
      <c r="CRO24" s="1195"/>
      <c r="CRP24" s="1195"/>
      <c r="CRQ24" s="1195"/>
      <c r="CRR24" s="1195"/>
      <c r="CRS24" s="1195"/>
      <c r="CRT24" s="1195"/>
      <c r="CRU24" s="1195"/>
      <c r="CRV24" s="1195"/>
      <c r="CRW24" s="1195"/>
      <c r="CRX24" s="1195"/>
      <c r="CRY24" s="1195"/>
      <c r="CRZ24" s="1195"/>
      <c r="CSA24" s="1195"/>
      <c r="CSB24" s="1195"/>
      <c r="CSC24" s="1195"/>
      <c r="CSD24" s="1195"/>
      <c r="CSE24" s="1195"/>
      <c r="CSF24" s="1195"/>
      <c r="CSG24" s="1195"/>
      <c r="CSH24" s="1195"/>
      <c r="CSI24" s="1195"/>
      <c r="CSJ24" s="1195"/>
      <c r="CSK24" s="1195"/>
      <c r="CSL24" s="1195"/>
      <c r="CSM24" s="1195"/>
      <c r="CSN24" s="1195"/>
      <c r="CSO24" s="1195"/>
      <c r="CSP24" s="1195"/>
      <c r="CSQ24" s="1195"/>
      <c r="CSR24" s="395"/>
      <c r="CSS24" s="1195"/>
      <c r="CST24" s="1195"/>
      <c r="CSU24" s="1195"/>
      <c r="CSV24" s="1195"/>
      <c r="CSW24" s="1195"/>
      <c r="CSX24" s="1195"/>
      <c r="CSY24" s="1195"/>
      <c r="CSZ24" s="1195"/>
      <c r="CTA24" s="1195"/>
      <c r="CTB24" s="396"/>
      <c r="DJV24" s="395"/>
      <c r="DKD24" s="396"/>
      <c r="DKJ24" s="1195"/>
      <c r="DKK24" s="1195"/>
      <c r="DKL24" s="1195"/>
      <c r="DKM24" s="1195"/>
      <c r="DKN24" s="1195"/>
      <c r="DKO24" s="1195"/>
      <c r="DKP24" s="1195"/>
      <c r="DKQ24" s="1195"/>
      <c r="DKR24" s="1195"/>
      <c r="DKS24" s="1195"/>
      <c r="DKT24" s="1195"/>
      <c r="DKU24" s="1195"/>
      <c r="DKV24" s="1195"/>
      <c r="DKW24" s="1195"/>
      <c r="DKX24" s="1195"/>
      <c r="DKY24" s="1195"/>
      <c r="DKZ24" s="1195"/>
      <c r="DLA24" s="1195"/>
      <c r="DLB24" s="1195"/>
      <c r="DLC24" s="1195"/>
      <c r="DLD24" s="1195"/>
      <c r="DLE24" s="1195"/>
      <c r="DLF24" s="1195"/>
      <c r="DLG24" s="1195"/>
      <c r="DLH24" s="1195"/>
      <c r="DLI24" s="1195"/>
      <c r="DLJ24" s="1195"/>
      <c r="DLK24" s="1195"/>
      <c r="DLL24" s="1195"/>
      <c r="DLM24" s="1195"/>
      <c r="DLN24" s="1195"/>
      <c r="DLO24" s="1195"/>
      <c r="DLP24" s="1195"/>
      <c r="DLQ24" s="1195"/>
      <c r="DLR24" s="1195"/>
      <c r="DLS24" s="1195"/>
      <c r="DLT24" s="1195"/>
      <c r="DLU24" s="1195"/>
      <c r="DLV24" s="1195"/>
      <c r="DLW24" s="1195"/>
      <c r="DLX24" s="1195"/>
      <c r="DLY24" s="1195"/>
      <c r="DLZ24" s="1195"/>
      <c r="DMA24" s="1195"/>
      <c r="DMB24" s="1195"/>
      <c r="DMC24" s="1195"/>
      <c r="DMD24" s="1195"/>
      <c r="DME24" s="1195"/>
      <c r="DMF24" s="1195"/>
      <c r="DMG24" s="1195"/>
      <c r="DMH24" s="1195"/>
      <c r="DMI24" s="1195"/>
      <c r="DMJ24" s="1195"/>
      <c r="DMK24" s="1195"/>
      <c r="DML24" s="1195"/>
      <c r="DMM24" s="1195"/>
      <c r="DMN24" s="1195"/>
      <c r="DMO24" s="1195"/>
      <c r="DMP24" s="1195"/>
      <c r="DMQ24" s="1195"/>
      <c r="DMR24" s="1195"/>
      <c r="DMS24" s="1195"/>
      <c r="DMT24" s="1195"/>
      <c r="DMU24" s="1195"/>
      <c r="DMV24" s="1195"/>
      <c r="DMW24" s="1195"/>
      <c r="DMX24" s="1195"/>
      <c r="DMY24" s="1195"/>
      <c r="DMZ24" s="1195"/>
      <c r="DNA24" s="1195"/>
      <c r="DNB24" s="1195"/>
      <c r="DNC24" s="1195"/>
      <c r="DND24" s="395"/>
      <c r="DNF24" s="417"/>
      <c r="DNG24" s="417"/>
      <c r="DNH24" s="1467"/>
      <c r="DNI24" s="1468"/>
      <c r="DNJ24" s="1354"/>
      <c r="DNK24" s="417"/>
      <c r="DNL24" s="417"/>
      <c r="DNM24" s="417"/>
      <c r="DNN24" s="417"/>
    </row>
    <row r="25" spans="2:3906" s="1263" customFormat="1" ht="15" customHeight="1">
      <c r="BW25" s="1477"/>
      <c r="BX25" s="1478"/>
      <c r="BY25" s="1478"/>
      <c r="BZ25" s="1478"/>
      <c r="CA25" s="1478"/>
      <c r="CB25" s="1478"/>
      <c r="CC25" s="1478"/>
      <c r="CD25" s="1478"/>
      <c r="CE25" s="1478"/>
      <c r="CF25" s="1478"/>
      <c r="CG25" s="1478"/>
      <c r="CH25" s="1478"/>
      <c r="CI25" s="1478"/>
      <c r="CJ25" s="1479"/>
      <c r="FO25" s="1195"/>
      <c r="FP25" s="395"/>
      <c r="FT25" s="1497"/>
      <c r="FU25" s="1466"/>
      <c r="FV25" s="1350"/>
      <c r="FX25" s="1195"/>
      <c r="FY25" s="1195"/>
      <c r="FZ25" s="396"/>
      <c r="KK25" s="393"/>
      <c r="KL25" s="1195"/>
      <c r="KM25" s="1195"/>
      <c r="KN25" s="1195"/>
      <c r="KO25" s="1195"/>
      <c r="KP25" s="1195"/>
      <c r="KQ25" s="1195"/>
      <c r="KR25" s="1195"/>
      <c r="KS25" s="1195"/>
      <c r="KT25" s="1195"/>
      <c r="KU25" s="394"/>
      <c r="KV25" s="1195"/>
      <c r="KW25" s="1195"/>
      <c r="KX25" s="1195"/>
      <c r="KY25" s="1195"/>
      <c r="KZ25" s="1195"/>
      <c r="LA25" s="1195"/>
      <c r="LB25" s="1195"/>
      <c r="LC25" s="1195"/>
      <c r="LD25" s="1195"/>
      <c r="LE25" s="1195"/>
      <c r="LF25" s="1195"/>
      <c r="LG25" s="1195"/>
      <c r="LH25" s="1195"/>
      <c r="LI25" s="1195"/>
      <c r="LJ25" s="1195"/>
      <c r="LK25" s="1195"/>
      <c r="LL25" s="1195"/>
      <c r="LM25" s="1195"/>
      <c r="LN25" s="1195"/>
      <c r="LO25" s="1195"/>
      <c r="LP25" s="1195"/>
      <c r="LQ25" s="1195"/>
      <c r="LR25" s="1195"/>
      <c r="LS25" s="1195"/>
      <c r="LT25" s="1195"/>
      <c r="LU25" s="1195"/>
      <c r="LV25" s="1195"/>
      <c r="LW25" s="1195"/>
      <c r="LX25" s="1195"/>
      <c r="LY25" s="1195"/>
      <c r="LZ25" s="1195"/>
      <c r="MA25" s="1195"/>
      <c r="MB25" s="1195"/>
      <c r="MC25" s="1195"/>
      <c r="MD25" s="1195"/>
      <c r="ME25" s="1195"/>
      <c r="MF25" s="1195"/>
      <c r="MG25" s="1195"/>
      <c r="MH25" s="1195"/>
      <c r="MI25" s="1195"/>
      <c r="MJ25" s="1195"/>
      <c r="MK25" s="1195"/>
      <c r="ML25" s="1195"/>
      <c r="MM25" s="1195"/>
      <c r="MN25" s="1195"/>
      <c r="MO25" s="1195"/>
      <c r="MP25" s="1195"/>
      <c r="MQ25" s="1195"/>
      <c r="MR25" s="1195"/>
      <c r="MS25" s="1195"/>
      <c r="MT25" s="1195"/>
      <c r="MU25" s="1195"/>
      <c r="MV25" s="1195"/>
      <c r="MW25" s="1195"/>
      <c r="MX25" s="1195"/>
      <c r="MY25" s="1195"/>
      <c r="MZ25" s="1195"/>
      <c r="NA25" s="1195"/>
      <c r="NB25" s="1195"/>
      <c r="NC25" s="1195"/>
      <c r="ND25" s="1195"/>
      <c r="NE25" s="1195"/>
      <c r="NF25" s="1195"/>
      <c r="NG25" s="1195"/>
      <c r="NH25" s="1195"/>
      <c r="NI25" s="1195"/>
      <c r="NJ25" s="1195"/>
      <c r="NK25" s="1195"/>
      <c r="NL25" s="1195"/>
      <c r="NM25" s="1195"/>
      <c r="NN25" s="1195"/>
      <c r="NO25" s="1195"/>
      <c r="NP25" s="1195"/>
      <c r="NQ25" s="1195"/>
      <c r="NR25" s="1195"/>
      <c r="NS25" s="1195"/>
      <c r="NT25" s="1195"/>
      <c r="NU25" s="1195"/>
      <c r="NV25" s="1195"/>
      <c r="NW25" s="1195"/>
      <c r="NX25" s="1195"/>
      <c r="NY25" s="1195"/>
      <c r="NZ25" s="1195"/>
      <c r="OA25" s="1195"/>
      <c r="OB25" s="1195"/>
      <c r="OC25" s="1195"/>
      <c r="OD25" s="1195"/>
      <c r="OE25" s="1195"/>
      <c r="OF25" s="1195"/>
      <c r="QW25" s="393"/>
      <c r="QX25" s="1195"/>
      <c r="QY25" s="1195"/>
      <c r="QZ25" s="1195"/>
      <c r="RG25" s="394"/>
      <c r="RH25" s="1195"/>
      <c r="RI25" s="1195"/>
      <c r="RJ25" s="1195"/>
      <c r="RK25" s="1195"/>
      <c r="RL25" s="1195"/>
      <c r="RM25" s="1195"/>
      <c r="RN25" s="1195"/>
      <c r="VA25" s="393"/>
      <c r="VB25" s="1195"/>
      <c r="VC25" s="1195"/>
      <c r="VD25" s="1195"/>
      <c r="VE25" s="1195"/>
      <c r="VF25" s="1195"/>
      <c r="VG25" s="1195"/>
      <c r="VH25" s="1195"/>
      <c r="VI25" s="1195"/>
      <c r="VJ25" s="1195"/>
      <c r="VK25" s="394"/>
      <c r="VL25" s="1195"/>
      <c r="VM25" s="1195"/>
      <c r="VN25" s="1195"/>
      <c r="VO25" s="1195"/>
      <c r="VP25" s="1195"/>
      <c r="VQ25" s="1195"/>
      <c r="VR25" s="1195"/>
      <c r="VS25" s="1195"/>
      <c r="VT25" s="1195"/>
      <c r="VU25" s="1195"/>
      <c r="VV25" s="1195"/>
      <c r="VW25" s="1195"/>
      <c r="VX25" s="1195"/>
      <c r="VY25" s="1195"/>
      <c r="VZ25" s="1195"/>
      <c r="WA25" s="1195"/>
      <c r="WB25" s="1195"/>
      <c r="WC25" s="1195"/>
      <c r="WD25" s="1195"/>
      <c r="WE25" s="1195"/>
      <c r="WF25" s="1195"/>
      <c r="WG25" s="1195"/>
      <c r="WH25" s="1195"/>
      <c r="WI25" s="1195"/>
      <c r="WJ25" s="1195"/>
      <c r="WK25" s="1195"/>
      <c r="WL25" s="1195"/>
      <c r="WM25" s="1195"/>
      <c r="WN25" s="1195"/>
      <c r="WO25" s="1195"/>
      <c r="WP25" s="1195"/>
      <c r="WQ25" s="1195"/>
      <c r="WR25" s="1195"/>
      <c r="WS25" s="1195"/>
      <c r="WT25" s="1195"/>
      <c r="WU25" s="1195"/>
      <c r="WV25" s="1195"/>
      <c r="WW25" s="1195"/>
      <c r="WX25" s="1195"/>
      <c r="WY25" s="1195"/>
      <c r="WZ25" s="1195"/>
      <c r="XA25" s="1195"/>
      <c r="XB25" s="1195"/>
      <c r="XC25" s="1195"/>
      <c r="XD25" s="1195"/>
      <c r="XE25" s="1195"/>
      <c r="XF25" s="1195"/>
      <c r="XG25" s="1195"/>
      <c r="XH25" s="1195"/>
      <c r="XI25" s="1195"/>
      <c r="XJ25" s="1195"/>
      <c r="XK25" s="1195"/>
      <c r="XL25" s="1195"/>
      <c r="XM25" s="1195"/>
      <c r="XN25" s="1195"/>
      <c r="XO25" s="1195"/>
      <c r="XP25" s="1195"/>
      <c r="XQ25" s="1195"/>
      <c r="XR25" s="1195"/>
      <c r="XS25" s="1195"/>
      <c r="XT25" s="1195"/>
      <c r="XU25" s="1195"/>
      <c r="XV25" s="1195"/>
      <c r="XW25" s="1195"/>
      <c r="XX25" s="1195"/>
      <c r="XY25" s="1195"/>
      <c r="XZ25" s="1195"/>
      <c r="YA25" s="1195"/>
      <c r="YB25" s="1195"/>
      <c r="YC25" s="1195"/>
      <c r="YD25" s="1195"/>
      <c r="YE25" s="1195"/>
      <c r="YF25" s="1195"/>
      <c r="YG25" s="1195"/>
      <c r="YH25" s="1195"/>
      <c r="YI25" s="1195"/>
      <c r="YJ25" s="1195"/>
      <c r="YK25" s="1195"/>
      <c r="YL25" s="1195"/>
      <c r="YM25" s="1195"/>
      <c r="YN25" s="1195"/>
      <c r="YO25" s="1195"/>
      <c r="YP25" s="1195"/>
      <c r="YQ25" s="1195"/>
      <c r="YR25" s="1195"/>
      <c r="YS25" s="1195"/>
      <c r="YT25" s="1195"/>
      <c r="YU25" s="1195"/>
      <c r="YV25" s="1195"/>
      <c r="YW25" s="1195"/>
      <c r="YX25" s="1195"/>
      <c r="YY25" s="1195"/>
      <c r="YZ25" s="1195"/>
      <c r="ZA25" s="1195"/>
      <c r="ZB25" s="1195"/>
      <c r="ZC25" s="1195"/>
      <c r="ZD25" s="395"/>
      <c r="ZE25" s="1195"/>
      <c r="ZF25" s="1195"/>
      <c r="ZG25" s="1195"/>
      <c r="ZH25" s="1195"/>
      <c r="ZI25" s="1195"/>
      <c r="ZJ25" s="1195"/>
      <c r="ZK25" s="1195"/>
      <c r="ZL25" s="1195"/>
      <c r="ZM25" s="1195"/>
      <c r="ZN25" s="396"/>
      <c r="ADY25" s="393"/>
      <c r="ADZ25" s="1195"/>
      <c r="AEA25" s="1195"/>
      <c r="AEB25" s="1195"/>
      <c r="AEC25" s="1195"/>
      <c r="AED25" s="1195"/>
      <c r="AEE25" s="1195"/>
      <c r="AEF25" s="1195"/>
      <c r="AEG25" s="1195"/>
      <c r="AEH25" s="1195"/>
      <c r="AEI25" s="394"/>
      <c r="AEJ25" s="1195"/>
      <c r="AEK25" s="1195"/>
      <c r="AEL25" s="1195"/>
      <c r="AEM25" s="1195"/>
      <c r="AEN25" s="1195"/>
      <c r="AEO25" s="1195"/>
      <c r="AEP25" s="1195"/>
      <c r="AEQ25" s="1195"/>
      <c r="AER25" s="1195"/>
      <c r="AES25" s="1195"/>
      <c r="AET25" s="1195"/>
      <c r="AEU25" s="1195"/>
      <c r="AEV25" s="1195"/>
      <c r="AEW25" s="1195"/>
      <c r="AEX25" s="1195"/>
      <c r="AEY25" s="1195"/>
      <c r="AEZ25" s="1195"/>
      <c r="AFA25" s="1195"/>
      <c r="AFB25" s="1195"/>
      <c r="AFC25" s="1195"/>
      <c r="AFD25" s="1195"/>
      <c r="AFE25" s="1195"/>
      <c r="AFF25" s="1195"/>
      <c r="AFG25" s="1195"/>
      <c r="AFH25" s="1195"/>
      <c r="AFI25" s="1195"/>
      <c r="AFJ25" s="1195"/>
      <c r="AFK25" s="1195"/>
      <c r="AFL25" s="1195"/>
      <c r="AFM25" s="1195"/>
      <c r="AFN25" s="1195"/>
      <c r="AFO25" s="1195"/>
      <c r="AFP25" s="1195"/>
      <c r="AFQ25" s="1195"/>
      <c r="AFR25" s="1195"/>
      <c r="AFS25" s="1195"/>
      <c r="AFT25" s="1195"/>
      <c r="AFU25" s="1195"/>
      <c r="AFV25" s="1195"/>
      <c r="AFW25" s="1195"/>
      <c r="AFX25" s="1195"/>
      <c r="AFY25" s="1195"/>
      <c r="AFZ25" s="1195"/>
      <c r="AGA25" s="1195"/>
      <c r="AGB25" s="1195"/>
      <c r="AGC25" s="1195"/>
      <c r="AGD25" s="1195"/>
      <c r="AGE25" s="1195"/>
      <c r="AGF25" s="1195"/>
      <c r="AGG25" s="1195"/>
      <c r="AGH25" s="1195"/>
      <c r="AGI25" s="1195"/>
      <c r="AGJ25" s="1195"/>
      <c r="AGK25" s="1195"/>
      <c r="AGL25" s="1195"/>
      <c r="AGM25" s="1195"/>
      <c r="AGN25" s="1195"/>
      <c r="AGO25" s="1195"/>
      <c r="AGP25" s="1195"/>
      <c r="AGQ25" s="1195"/>
      <c r="AGR25" s="1195"/>
      <c r="AGS25" s="1195"/>
      <c r="AGT25" s="1195"/>
      <c r="AGU25" s="1195"/>
      <c r="AGV25" s="1195"/>
      <c r="AGW25" s="1195"/>
      <c r="AGX25" s="1195"/>
      <c r="AGY25" s="1195"/>
      <c r="AGZ25" s="1195"/>
      <c r="AHA25" s="1195"/>
      <c r="AHB25" s="1195"/>
      <c r="AHC25" s="1195"/>
      <c r="AHD25" s="1195"/>
      <c r="AHE25" s="1195"/>
      <c r="AHF25" s="1195"/>
      <c r="AHG25" s="1195"/>
      <c r="AHH25" s="1195"/>
      <c r="AHI25" s="1195"/>
      <c r="AHJ25" s="1195"/>
      <c r="AHK25" s="1195"/>
      <c r="AHL25" s="1195"/>
      <c r="AHM25" s="1195"/>
      <c r="AHN25" s="1195"/>
      <c r="AHO25" s="1195"/>
      <c r="AHP25" s="1195"/>
      <c r="AHQ25" s="1195"/>
      <c r="AHR25" s="1195"/>
      <c r="AHS25" s="1195"/>
      <c r="AHT25" s="1195"/>
      <c r="AHU25" s="1195"/>
      <c r="AHV25" s="1195"/>
      <c r="AHW25" s="1195"/>
      <c r="AHX25" s="1195"/>
      <c r="AHY25" s="1195"/>
      <c r="AHZ25" s="1195"/>
      <c r="AIA25" s="1195"/>
      <c r="AIB25" s="395"/>
      <c r="AIC25" s="1195"/>
      <c r="AID25" s="1195"/>
      <c r="AIE25" s="1195"/>
      <c r="AIF25" s="1195"/>
      <c r="AIG25" s="1195"/>
      <c r="AIH25" s="1195"/>
      <c r="AII25" s="1195"/>
      <c r="AIJ25" s="1195"/>
      <c r="AIK25" s="1195"/>
      <c r="AIL25" s="396"/>
      <c r="AMG25" s="393"/>
      <c r="AMH25" s="1195"/>
      <c r="AMI25" s="1195"/>
      <c r="AMJ25" s="1195"/>
      <c r="AMK25" s="1195"/>
      <c r="AML25" s="1195"/>
      <c r="AMM25" s="1195"/>
      <c r="AMN25" s="1195"/>
      <c r="AMO25" s="1195"/>
      <c r="AMP25" s="1195"/>
      <c r="AMQ25" s="394"/>
      <c r="AMR25" s="1195"/>
      <c r="AMS25" s="1195"/>
      <c r="AMT25" s="1195"/>
      <c r="AMU25" s="1195"/>
      <c r="AMV25" s="1195"/>
      <c r="AMW25" s="1195"/>
      <c r="AMX25" s="1195"/>
      <c r="AMY25" s="1195"/>
      <c r="AMZ25" s="1195"/>
      <c r="ANA25" s="1195"/>
      <c r="ANB25" s="1195"/>
      <c r="ANC25" s="1195"/>
      <c r="AND25" s="1195"/>
      <c r="ANE25" s="1195"/>
      <c r="ANF25" s="1195"/>
      <c r="ANG25" s="1195"/>
      <c r="ANH25" s="1195"/>
      <c r="ANI25" s="1195"/>
      <c r="ANJ25" s="1195"/>
      <c r="ANK25" s="1195"/>
      <c r="ANL25" s="1195"/>
      <c r="ANM25" s="1195"/>
      <c r="ANN25" s="1195"/>
      <c r="ANO25" s="1195"/>
      <c r="ANP25" s="1195"/>
      <c r="ANQ25" s="1195"/>
      <c r="ANR25" s="1195"/>
      <c r="ANS25" s="1195"/>
      <c r="ANT25" s="1195"/>
      <c r="ANU25" s="1195"/>
      <c r="ANV25" s="1195"/>
      <c r="ANW25" s="1195"/>
      <c r="ANX25" s="1195"/>
      <c r="ANY25" s="1195"/>
      <c r="ANZ25" s="1195"/>
      <c r="AOA25" s="1195"/>
      <c r="AOB25" s="1195"/>
      <c r="AOC25" s="1195"/>
      <c r="AOD25" s="1195"/>
      <c r="AOE25" s="1195"/>
      <c r="AOF25" s="1195"/>
      <c r="AOG25" s="1195"/>
      <c r="AOH25" s="1195"/>
      <c r="AOI25" s="1195"/>
      <c r="AOJ25" s="1195"/>
      <c r="AOK25" s="1195"/>
      <c r="AOL25" s="1195"/>
      <c r="AOM25" s="1195"/>
      <c r="AON25" s="1195"/>
      <c r="AOO25" s="1195"/>
      <c r="AOP25" s="1195"/>
      <c r="AOQ25" s="1195"/>
      <c r="AOR25" s="1195"/>
      <c r="AOS25" s="1195"/>
      <c r="AOT25" s="1195"/>
      <c r="AOU25" s="1195"/>
      <c r="AOV25" s="1195"/>
      <c r="AOW25" s="1195"/>
      <c r="AOX25" s="1195"/>
      <c r="AOY25" s="1195"/>
      <c r="AOZ25" s="1195"/>
      <c r="APA25" s="1195"/>
      <c r="APB25" s="1195"/>
      <c r="APC25" s="1195"/>
      <c r="APD25" s="1195"/>
      <c r="APE25" s="1195"/>
      <c r="APF25" s="1195"/>
      <c r="APG25" s="1195"/>
      <c r="APH25" s="1195"/>
      <c r="API25" s="1195"/>
      <c r="APJ25" s="1195"/>
      <c r="APK25" s="1195"/>
      <c r="APL25" s="1195"/>
      <c r="APM25" s="1195"/>
      <c r="APN25" s="1195"/>
      <c r="APO25" s="1195"/>
      <c r="APP25" s="1195"/>
      <c r="APQ25" s="1195"/>
      <c r="APR25" s="1195"/>
      <c r="APS25" s="1195"/>
      <c r="APT25" s="1195"/>
      <c r="APU25" s="1195"/>
      <c r="APV25" s="1195"/>
      <c r="APW25" s="1195"/>
      <c r="APX25" s="1195"/>
      <c r="APY25" s="1195"/>
      <c r="APZ25" s="1195"/>
      <c r="AQA25" s="1195"/>
      <c r="AQB25" s="1195"/>
      <c r="AQC25" s="1195"/>
      <c r="AQD25" s="1195"/>
      <c r="AQE25" s="1195"/>
      <c r="AQF25" s="1195"/>
      <c r="AQG25" s="1195"/>
      <c r="AQH25" s="1195"/>
      <c r="AQI25" s="1195"/>
      <c r="AQJ25" s="395"/>
      <c r="AQK25" s="1195"/>
      <c r="AQL25" s="1195"/>
      <c r="AQM25" s="1195"/>
      <c r="AQN25" s="1195"/>
      <c r="AQO25" s="1195"/>
      <c r="AQP25" s="1195"/>
      <c r="AQQ25" s="1195"/>
      <c r="AQR25" s="1195"/>
      <c r="AQS25" s="1195"/>
      <c r="AQT25" s="396"/>
      <c r="ASU25" s="1195"/>
      <c r="ASV25" s="1195"/>
      <c r="ASW25" s="1195"/>
      <c r="ASX25" s="1195"/>
      <c r="ASY25" s="1195"/>
      <c r="ASZ25" s="1195"/>
      <c r="ATA25" s="1195"/>
      <c r="ATB25" s="1195"/>
      <c r="ATC25" s="1195"/>
      <c r="ATD25" s="1195"/>
      <c r="ATE25" s="1195"/>
      <c r="ATF25" s="1195"/>
      <c r="ATG25" s="1195"/>
      <c r="ATH25" s="1195"/>
      <c r="ATI25" s="1195"/>
      <c r="ATJ25" s="1195"/>
      <c r="ATK25" s="1195"/>
      <c r="ATL25" s="1195"/>
      <c r="ATM25" s="1195"/>
      <c r="ATN25" s="1195"/>
      <c r="ATO25" s="1195"/>
      <c r="ATP25" s="1195"/>
      <c r="ATQ25" s="1195"/>
      <c r="ATR25" s="1195"/>
      <c r="ATS25" s="1195"/>
      <c r="ATT25" s="1195"/>
      <c r="ATU25" s="1195"/>
      <c r="ATV25" s="1195"/>
      <c r="ATW25" s="1195"/>
      <c r="ATX25" s="1195"/>
      <c r="ATY25" s="1195"/>
      <c r="ATZ25" s="1195"/>
      <c r="AUA25" s="1195"/>
      <c r="AUB25" s="1195"/>
      <c r="AUC25" s="1195"/>
      <c r="AUD25" s="1195"/>
      <c r="AUE25" s="1195"/>
      <c r="AUF25" s="1195"/>
      <c r="AUG25" s="1195"/>
      <c r="AUH25" s="1195"/>
      <c r="AUI25" s="1195"/>
      <c r="AUJ25" s="1195"/>
      <c r="AUK25" s="1195"/>
      <c r="AUL25" s="1195"/>
      <c r="AUM25" s="1195"/>
      <c r="AUN25" s="1195"/>
      <c r="AUO25" s="1195"/>
      <c r="AUP25" s="1195"/>
      <c r="AUQ25" s="1195"/>
      <c r="AUR25" s="1195"/>
      <c r="AUS25" s="1195"/>
      <c r="AUT25" s="1195"/>
      <c r="AUU25" s="1195"/>
      <c r="AUV25" s="1195"/>
      <c r="AUW25" s="1195"/>
      <c r="AUX25" s="1195"/>
      <c r="AUY25" s="1195"/>
      <c r="AUZ25" s="1195"/>
      <c r="AVA25" s="1195"/>
      <c r="AVB25" s="1195"/>
      <c r="AVC25" s="1195"/>
      <c r="AVD25" s="1195"/>
      <c r="AVE25" s="1195"/>
      <c r="AVF25" s="1195"/>
      <c r="AVG25" s="1195"/>
      <c r="AVH25" s="1195"/>
      <c r="AVI25" s="1195"/>
      <c r="AVJ25" s="1195"/>
      <c r="AVK25" s="1195"/>
      <c r="AVL25" s="1195"/>
      <c r="AVM25" s="1195"/>
      <c r="AVN25" s="1195"/>
      <c r="AVO25" s="1195"/>
      <c r="AVP25" s="1195"/>
      <c r="AVQ25" s="1195"/>
      <c r="AVR25" s="1195"/>
      <c r="AVS25" s="1195"/>
      <c r="AVT25" s="1195"/>
      <c r="AVU25" s="1195"/>
      <c r="AVV25" s="1195"/>
      <c r="AVW25" s="1195"/>
      <c r="AVX25" s="267"/>
      <c r="AVY25" s="266"/>
      <c r="AVZ25" s="267"/>
      <c r="AWA25" s="266"/>
      <c r="AWB25" s="1195"/>
      <c r="AWC25" s="1195"/>
      <c r="AWD25" s="272"/>
      <c r="AWK25" s="394"/>
      <c r="AWL25" s="1195"/>
      <c r="AWM25" s="1195"/>
      <c r="AWN25" s="1195"/>
      <c r="AWO25" s="1195"/>
      <c r="AWP25" s="393"/>
      <c r="AWQ25" s="1195"/>
      <c r="AWR25" s="1195"/>
      <c r="AWS25" s="1195"/>
      <c r="AWT25" s="1195"/>
      <c r="AWU25" s="1195"/>
      <c r="AWV25" s="1195"/>
      <c r="AWW25" s="1195"/>
      <c r="AWX25" s="1195"/>
      <c r="AWY25" s="1195"/>
      <c r="AWZ25" s="1195"/>
      <c r="AXA25" s="1195"/>
      <c r="AXB25" s="1195"/>
      <c r="AXC25" s="1195"/>
      <c r="AXD25" s="1195"/>
      <c r="AXE25" s="1195"/>
      <c r="AXF25" s="1195"/>
      <c r="AXG25" s="1195"/>
      <c r="AXH25" s="1195"/>
      <c r="AXI25" s="1195"/>
      <c r="AXJ25" s="1195"/>
      <c r="AXK25" s="1195"/>
      <c r="AXL25" s="1195"/>
      <c r="AXM25" s="1195"/>
      <c r="AXN25" s="1195"/>
      <c r="AXO25" s="1195"/>
      <c r="AXP25" s="1195"/>
      <c r="AXQ25" s="1195"/>
      <c r="AXR25" s="1195"/>
      <c r="AXS25" s="1195"/>
      <c r="AXT25" s="1195"/>
      <c r="AXU25" s="1195"/>
      <c r="AXV25" s="1195"/>
      <c r="AXW25" s="1195"/>
      <c r="AXX25" s="1195"/>
      <c r="AXY25" s="1195"/>
      <c r="AXZ25" s="1195"/>
      <c r="AYA25" s="1195"/>
      <c r="AYB25" s="1195"/>
      <c r="AYC25" s="1195"/>
      <c r="AYD25" s="1195"/>
      <c r="AYE25" s="1195"/>
      <c r="AYF25" s="1195"/>
      <c r="AYG25" s="1195"/>
      <c r="AYH25" s="1195"/>
      <c r="AYI25" s="1195"/>
      <c r="AYJ25" s="1195"/>
      <c r="AYK25" s="1195"/>
      <c r="AYL25" s="1195"/>
      <c r="AYM25" s="1195"/>
      <c r="AYN25" s="1195"/>
      <c r="AYO25" s="1195"/>
      <c r="AYP25" s="1195"/>
      <c r="AYQ25" s="1195"/>
      <c r="AYR25" s="1195"/>
      <c r="AYS25" s="1195"/>
      <c r="AYT25" s="1195"/>
      <c r="AYU25" s="1195"/>
      <c r="AYV25" s="1195"/>
      <c r="AYW25" s="1195"/>
      <c r="AYX25" s="1195"/>
      <c r="AYY25" s="1195"/>
      <c r="AYZ25" s="1195"/>
      <c r="AZA25" s="1195"/>
      <c r="AZB25" s="1195"/>
      <c r="AZC25" s="1195"/>
      <c r="AZD25" s="1195"/>
      <c r="AZE25" s="1195"/>
      <c r="AZF25" s="1195"/>
      <c r="AZG25" s="1195"/>
      <c r="AZH25" s="1195"/>
      <c r="AZI25" s="1195"/>
      <c r="AZJ25" s="1195"/>
      <c r="AZK25" s="1195"/>
      <c r="AZL25" s="1195"/>
      <c r="AZM25" s="1195"/>
      <c r="AZN25" s="1195"/>
      <c r="AZO25" s="1195"/>
      <c r="AZP25" s="1195"/>
      <c r="AZQ25" s="1195"/>
      <c r="AZR25" s="1195"/>
      <c r="AZS25" s="1195"/>
      <c r="AZT25" s="1195"/>
      <c r="AZU25" s="1195"/>
      <c r="AZV25" s="1195"/>
      <c r="AZW25" s="1195"/>
      <c r="AZX25" s="1195"/>
      <c r="AZY25" s="1195"/>
      <c r="AZZ25" s="1195"/>
      <c r="BAA25" s="1195"/>
      <c r="BAB25" s="1195"/>
      <c r="BAC25" s="1195"/>
      <c r="BAD25" s="1195"/>
      <c r="BAE25" s="1195"/>
      <c r="BAF25" s="1195"/>
      <c r="BAG25" s="1195"/>
      <c r="BAH25" s="1195"/>
      <c r="BAI25" s="1195"/>
      <c r="BAJ25" s="1195"/>
      <c r="BAK25" s="1195"/>
      <c r="BAL25" s="1195"/>
      <c r="BAM25" s="1195"/>
      <c r="BAN25" s="1195"/>
      <c r="BAO25" s="1195"/>
      <c r="BAP25" s="1195"/>
      <c r="BAQ25" s="1195"/>
      <c r="BAR25" s="1195"/>
      <c r="BAS25" s="1195"/>
      <c r="BAT25" s="1195"/>
      <c r="BAU25" s="1195"/>
      <c r="BAV25" s="1195"/>
      <c r="BAW25" s="1195"/>
      <c r="BAX25" s="1195"/>
      <c r="BAY25" s="1195"/>
      <c r="BAZ25" s="1195"/>
      <c r="BBA25" s="1195"/>
      <c r="BBB25" s="1195"/>
      <c r="BBC25" s="1195"/>
      <c r="BBD25" s="1195"/>
      <c r="BBE25" s="1195"/>
      <c r="BBF25" s="1195"/>
      <c r="BBG25" s="1195"/>
      <c r="BBH25" s="1195"/>
      <c r="BBI25" s="1195"/>
      <c r="BBJ25" s="1195"/>
      <c r="BDE25" s="393"/>
      <c r="BDF25" s="1195"/>
      <c r="BDG25" s="1195"/>
      <c r="BDH25" s="1195"/>
      <c r="BDI25" s="1195"/>
      <c r="BDJ25" s="1195"/>
      <c r="BDK25" s="1195"/>
      <c r="BDL25" s="1195"/>
      <c r="BDM25" s="1195"/>
      <c r="BDN25" s="1195"/>
      <c r="BDO25" s="394"/>
      <c r="BDP25" s="1195"/>
      <c r="BDQ25" s="1195"/>
      <c r="BDR25" s="1195"/>
      <c r="BDS25" s="1195"/>
      <c r="BDT25" s="1195"/>
      <c r="BDU25" s="1195"/>
      <c r="BDV25" s="1195"/>
      <c r="BDW25" s="1195"/>
      <c r="BDX25" s="1195"/>
      <c r="BDY25" s="1195"/>
      <c r="BDZ25" s="1195"/>
      <c r="BEA25" s="1195"/>
      <c r="BEB25" s="1195"/>
      <c r="BEC25" s="1195"/>
      <c r="BED25" s="1195"/>
      <c r="BEE25" s="1195"/>
      <c r="BEF25" s="1195"/>
      <c r="BEG25" s="1195"/>
      <c r="BEH25" s="1195"/>
      <c r="BEI25" s="1195"/>
      <c r="BEJ25" s="1195"/>
      <c r="BEK25" s="1195"/>
      <c r="BEL25" s="1195"/>
      <c r="BEM25" s="1195"/>
      <c r="BEN25" s="1195"/>
      <c r="BEO25" s="1195"/>
      <c r="BEP25" s="1195"/>
      <c r="BEQ25" s="1195"/>
      <c r="BER25" s="1195"/>
      <c r="BES25" s="1195"/>
      <c r="BET25" s="1195"/>
      <c r="BEU25" s="1195"/>
      <c r="BEV25" s="1195"/>
      <c r="BEW25" s="1195"/>
      <c r="BEX25" s="1195"/>
      <c r="BEY25" s="1195"/>
      <c r="BEZ25" s="1195"/>
      <c r="BFA25" s="1195"/>
      <c r="BFB25" s="1195"/>
      <c r="BFC25" s="1195"/>
      <c r="BFD25" s="1195"/>
      <c r="BFE25" s="1195"/>
      <c r="BFF25" s="1195"/>
      <c r="BFG25" s="1195"/>
      <c r="BFH25" s="1195"/>
      <c r="BFI25" s="1195"/>
      <c r="BFJ25" s="1195"/>
      <c r="BFK25" s="1195"/>
      <c r="BFL25" s="1195"/>
      <c r="BFM25" s="1195"/>
      <c r="BFN25" s="1195"/>
      <c r="BFO25" s="1195"/>
      <c r="BFP25" s="1195"/>
      <c r="BFQ25" s="1195"/>
      <c r="BFR25" s="1195"/>
      <c r="BFS25" s="1195"/>
      <c r="BFT25" s="1195"/>
      <c r="BFU25" s="1195"/>
      <c r="BFV25" s="1195"/>
      <c r="BFW25" s="1195"/>
      <c r="BFX25" s="1195"/>
      <c r="BFY25" s="1195"/>
      <c r="BFZ25" s="1195"/>
      <c r="BGA25" s="1195"/>
      <c r="BGB25" s="1195"/>
      <c r="BGC25" s="1195"/>
      <c r="BGD25" s="1195"/>
      <c r="BGE25" s="1195"/>
      <c r="BGF25" s="1195"/>
      <c r="BGG25" s="1195"/>
      <c r="BGH25" s="1195"/>
      <c r="BGI25" s="1195"/>
      <c r="BGJ25" s="1195"/>
      <c r="BGK25" s="1195"/>
      <c r="BGL25" s="1195"/>
      <c r="BGM25" s="1195"/>
      <c r="BGN25" s="1195"/>
      <c r="BGO25" s="1195"/>
      <c r="BGP25" s="1195"/>
      <c r="BGQ25" s="1195"/>
      <c r="BGR25" s="1195"/>
      <c r="BGS25" s="1195"/>
      <c r="BGT25" s="1195"/>
      <c r="BGU25" s="1195"/>
      <c r="BGV25" s="1195"/>
      <c r="BGW25" s="1195"/>
      <c r="BGX25" s="1195"/>
      <c r="BGY25" s="1195"/>
      <c r="BGZ25" s="1195"/>
      <c r="BHA25" s="1195"/>
      <c r="BHB25" s="1195"/>
      <c r="BHC25" s="1195"/>
      <c r="BHD25" s="1195"/>
      <c r="BHE25" s="1195"/>
      <c r="BHF25" s="1195"/>
      <c r="BHG25" s="1195"/>
      <c r="BHH25" s="395"/>
      <c r="BHI25" s="1195"/>
      <c r="BHJ25" s="1195"/>
      <c r="BHK25" s="1195"/>
      <c r="BHL25" s="1195"/>
      <c r="BHM25" s="1195"/>
      <c r="BHN25" s="1195"/>
      <c r="BHO25" s="1195"/>
      <c r="BHP25" s="1195"/>
      <c r="BHQ25" s="1195"/>
      <c r="BHR25" s="396"/>
      <c r="BLM25" s="393"/>
      <c r="BLN25" s="1195"/>
      <c r="BLO25" s="1195"/>
      <c r="BLP25" s="1195"/>
      <c r="BLQ25" s="1195"/>
      <c r="BLR25" s="1195"/>
      <c r="BLS25" s="1195"/>
      <c r="BLT25" s="1195"/>
      <c r="BLU25" s="1195"/>
      <c r="BLV25" s="1195"/>
      <c r="BLW25" s="394"/>
      <c r="BLX25" s="1195"/>
      <c r="BLY25" s="1195"/>
      <c r="BLZ25" s="1195"/>
      <c r="BMA25" s="1195"/>
      <c r="BMB25" s="1195"/>
      <c r="BMC25" s="1195"/>
      <c r="BMD25" s="1195"/>
      <c r="BME25" s="1195"/>
      <c r="BMF25" s="1195"/>
      <c r="BMG25" s="1195"/>
      <c r="BMH25" s="1195"/>
      <c r="BMI25" s="1195"/>
      <c r="BMJ25" s="1195"/>
      <c r="BMK25" s="1195"/>
      <c r="BML25" s="1195"/>
      <c r="BMM25" s="1195"/>
      <c r="BMN25" s="1195"/>
      <c r="BMO25" s="1195"/>
      <c r="BMP25" s="1195"/>
      <c r="BMQ25" s="1195"/>
      <c r="BMR25" s="1195"/>
      <c r="BMS25" s="1195"/>
      <c r="BMT25" s="1195"/>
      <c r="BMU25" s="1195"/>
      <c r="BMV25" s="1195"/>
      <c r="BMW25" s="1195"/>
      <c r="BMX25" s="1195"/>
      <c r="BMY25" s="1195"/>
      <c r="BMZ25" s="1195"/>
      <c r="BNA25" s="1195"/>
      <c r="BNB25" s="1195"/>
      <c r="BNC25" s="1195"/>
      <c r="BND25" s="1195"/>
      <c r="BNE25" s="1195"/>
      <c r="BNF25" s="1195"/>
      <c r="BNG25" s="1195"/>
      <c r="BNH25" s="1195"/>
      <c r="BNI25" s="1195"/>
      <c r="BNJ25" s="1195"/>
      <c r="BNK25" s="1195"/>
      <c r="BNL25" s="1195"/>
      <c r="BNM25" s="1195"/>
      <c r="BNN25" s="1195"/>
      <c r="BNO25" s="1195"/>
      <c r="BNP25" s="1195"/>
      <c r="BNQ25" s="1195"/>
      <c r="BNR25" s="1195"/>
      <c r="BNS25" s="1195"/>
      <c r="BNT25" s="1195"/>
      <c r="BNU25" s="1195"/>
      <c r="BNV25" s="1195"/>
      <c r="BNW25" s="1195"/>
      <c r="BNX25" s="1195"/>
      <c r="BNY25" s="1195"/>
      <c r="BNZ25" s="1195"/>
      <c r="BOA25" s="1195"/>
      <c r="BOB25" s="1195"/>
      <c r="BOC25" s="1195"/>
      <c r="BOD25" s="1195"/>
      <c r="BOE25" s="1195"/>
      <c r="BOF25" s="1195"/>
      <c r="BOG25" s="1195"/>
      <c r="BOH25" s="1195"/>
      <c r="BOI25" s="1195"/>
      <c r="BOJ25" s="1195"/>
      <c r="BOK25" s="1195"/>
      <c r="BOL25" s="1195"/>
      <c r="BOM25" s="1195"/>
      <c r="BON25" s="1195"/>
      <c r="BOO25" s="1195"/>
      <c r="BOP25" s="1195"/>
      <c r="BOQ25" s="1195"/>
      <c r="BOR25" s="1195"/>
      <c r="BOS25" s="1195"/>
      <c r="BOT25" s="1195"/>
      <c r="BOU25" s="1195"/>
      <c r="BOV25" s="1195"/>
      <c r="BOW25" s="1195"/>
      <c r="BOX25" s="1195"/>
      <c r="BOY25" s="1195"/>
      <c r="BOZ25" s="1195"/>
      <c r="BPA25" s="1195"/>
      <c r="BPB25" s="1195"/>
      <c r="BPC25" s="1195"/>
      <c r="BPD25" s="1195"/>
      <c r="BPE25" s="1195"/>
      <c r="BPF25" s="1195"/>
      <c r="BPG25" s="1195"/>
      <c r="BPH25" s="1195"/>
      <c r="BPI25" s="1195"/>
      <c r="BPJ25" s="1195"/>
      <c r="BPK25" s="1195"/>
      <c r="BPL25" s="1195"/>
      <c r="BPM25" s="1195"/>
      <c r="BPN25" s="1195"/>
      <c r="BPO25" s="1195"/>
      <c r="BPP25" s="395"/>
      <c r="BPQ25" s="1195"/>
      <c r="BPR25" s="1195"/>
      <c r="BPS25" s="1195"/>
      <c r="BPT25" s="1195"/>
      <c r="BPU25" s="1195"/>
      <c r="BPV25" s="1195"/>
      <c r="BPW25" s="1195"/>
      <c r="BPX25" s="1195"/>
      <c r="BPY25" s="1195"/>
      <c r="BPZ25" s="396"/>
      <c r="BTU25" s="393"/>
      <c r="BTV25" s="1195"/>
      <c r="BTW25" s="1195"/>
      <c r="BTX25" s="1195"/>
      <c r="BTY25" s="1195"/>
      <c r="BTZ25" s="1195"/>
      <c r="BUA25" s="1195"/>
      <c r="BUB25" s="1195"/>
      <c r="BUC25" s="1195"/>
      <c r="BUD25" s="1195"/>
      <c r="BUE25" s="394"/>
      <c r="BUF25" s="1195"/>
      <c r="BUG25" s="1195"/>
      <c r="BUH25" s="1195"/>
      <c r="BUI25" s="1195"/>
      <c r="BUJ25" s="1195"/>
      <c r="BUK25" s="1195"/>
      <c r="BUL25" s="1195"/>
      <c r="BUM25" s="1195"/>
      <c r="BUN25" s="1195"/>
      <c r="BUO25" s="1195"/>
      <c r="BUP25" s="1195"/>
      <c r="BUQ25" s="1195"/>
      <c r="BUR25" s="1195"/>
      <c r="BUS25" s="1195"/>
      <c r="BUT25" s="1195"/>
      <c r="BUU25" s="1195"/>
      <c r="BUV25" s="1195"/>
      <c r="BUW25" s="1195"/>
      <c r="BUX25" s="1195"/>
      <c r="BUY25" s="1195"/>
      <c r="BUZ25" s="1195"/>
      <c r="BVA25" s="1195"/>
      <c r="BVB25" s="1195"/>
      <c r="BVC25" s="1195"/>
      <c r="BVD25" s="1195"/>
      <c r="BVE25" s="1195"/>
      <c r="BVF25" s="1195"/>
      <c r="BVG25" s="1195"/>
      <c r="BVH25" s="1195"/>
      <c r="BVI25" s="1195"/>
      <c r="BVJ25" s="1195"/>
      <c r="BVK25" s="1195"/>
      <c r="BVL25" s="1195"/>
      <c r="BVM25" s="1195"/>
      <c r="BVN25" s="1195"/>
      <c r="BVO25" s="1195"/>
      <c r="BVP25" s="1195"/>
      <c r="BVQ25" s="1195"/>
      <c r="BVR25" s="1195"/>
      <c r="BVS25" s="1195"/>
      <c r="BVT25" s="1195"/>
      <c r="BVU25" s="1195"/>
      <c r="BVV25" s="1195"/>
      <c r="BVW25" s="1195"/>
      <c r="BVX25" s="1195"/>
      <c r="BVY25" s="1195"/>
      <c r="BVZ25" s="1195"/>
      <c r="BWA25" s="1195"/>
      <c r="BWB25" s="1195"/>
      <c r="BWC25" s="1195"/>
      <c r="BWD25" s="1195"/>
      <c r="BWE25" s="1195"/>
      <c r="BWF25" s="1195"/>
      <c r="BWG25" s="1195"/>
      <c r="BWH25" s="1195"/>
      <c r="BWI25" s="1195"/>
      <c r="BWJ25" s="1195"/>
      <c r="BWK25" s="1195"/>
      <c r="BWL25" s="1195"/>
      <c r="BWM25" s="1195"/>
      <c r="BWN25" s="1195"/>
      <c r="BWO25" s="1195"/>
      <c r="BWP25" s="1195"/>
      <c r="BWQ25" s="1195"/>
      <c r="BWR25" s="1195"/>
      <c r="BWS25" s="1195"/>
      <c r="BWT25" s="1195"/>
      <c r="BWU25" s="1195"/>
      <c r="BWV25" s="1195"/>
      <c r="BWW25" s="1195"/>
      <c r="BWX25" s="1195"/>
      <c r="BWY25" s="1195"/>
      <c r="BWZ25" s="1195"/>
      <c r="BXA25" s="1195"/>
      <c r="BXB25" s="1195"/>
      <c r="BXC25" s="1195"/>
      <c r="BXD25" s="1195"/>
      <c r="BXE25" s="1195"/>
      <c r="BXF25" s="1195"/>
      <c r="BXG25" s="1195"/>
      <c r="BXH25" s="1195"/>
      <c r="BXI25" s="1195"/>
      <c r="BXJ25" s="1195"/>
      <c r="BXK25" s="1195"/>
      <c r="BXL25" s="1195"/>
      <c r="BXM25" s="1195"/>
      <c r="BXN25" s="1195"/>
      <c r="BXO25" s="1195"/>
      <c r="BXP25" s="1195"/>
      <c r="BXQ25" s="1195"/>
      <c r="BXR25" s="1195"/>
      <c r="BXS25" s="1195"/>
      <c r="BXT25" s="1195"/>
      <c r="BXU25" s="1195"/>
      <c r="BXV25" s="1195"/>
      <c r="BXW25" s="1195"/>
      <c r="BXX25" s="395"/>
      <c r="BXY25" s="1195"/>
      <c r="BXZ25" s="1195"/>
      <c r="BYA25" s="1195"/>
      <c r="BYB25" s="1195"/>
      <c r="BYC25" s="1195"/>
      <c r="BYD25" s="1195"/>
      <c r="BYE25" s="1195"/>
      <c r="BYF25" s="1195"/>
      <c r="BYG25" s="1195"/>
      <c r="BYH25" s="396"/>
      <c r="CCC25" s="393"/>
      <c r="CCD25" s="1195"/>
      <c r="CCE25" s="1195"/>
      <c r="CCF25" s="1195"/>
      <c r="CCG25" s="1195"/>
      <c r="CCH25" s="1195"/>
      <c r="CCI25" s="1195"/>
      <c r="CCJ25" s="1195"/>
      <c r="CCK25" s="1195"/>
      <c r="CCL25" s="1195"/>
      <c r="CCM25" s="394"/>
      <c r="CCN25" s="1195"/>
      <c r="CCO25" s="1195"/>
      <c r="CCP25" s="1195"/>
      <c r="CCQ25" s="1195"/>
      <c r="CCR25" s="1195"/>
      <c r="CCS25" s="1195"/>
      <c r="CCT25" s="1195"/>
      <c r="CCU25" s="1195"/>
      <c r="CCV25" s="1195"/>
      <c r="CCW25" s="1195"/>
      <c r="CCX25" s="1195"/>
      <c r="CCY25" s="1195"/>
      <c r="CCZ25" s="1195"/>
      <c r="CDA25" s="1195"/>
      <c r="CDB25" s="1195"/>
      <c r="CDC25" s="1195"/>
      <c r="CDD25" s="1195"/>
      <c r="CDE25" s="1195"/>
      <c r="CDF25" s="1195"/>
      <c r="CDG25" s="1195"/>
      <c r="CDH25" s="1195"/>
      <c r="CDI25" s="1195"/>
      <c r="CDJ25" s="1195"/>
      <c r="CDK25" s="1195"/>
      <c r="CDL25" s="1195"/>
      <c r="CDM25" s="1195"/>
      <c r="CDN25" s="1195"/>
      <c r="CDO25" s="1195"/>
      <c r="CDP25" s="1195"/>
      <c r="CDQ25" s="1195"/>
      <c r="CDR25" s="1195"/>
      <c r="CDS25" s="1195"/>
      <c r="CDT25" s="1195"/>
      <c r="CDU25" s="1195"/>
      <c r="CDV25" s="1195"/>
      <c r="CDW25" s="1195"/>
      <c r="CDX25" s="1195"/>
      <c r="CDY25" s="1195"/>
      <c r="CDZ25" s="1195"/>
      <c r="CEA25" s="1195"/>
      <c r="CEB25" s="1195"/>
      <c r="CEC25" s="1195"/>
      <c r="CED25" s="1195"/>
      <c r="CEE25" s="1195"/>
      <c r="CEF25" s="1195"/>
      <c r="CEG25" s="1195"/>
      <c r="CEH25" s="1195"/>
      <c r="CEI25" s="1195"/>
      <c r="CEJ25" s="1195"/>
      <c r="CEK25" s="1195"/>
      <c r="CEL25" s="1195"/>
      <c r="CEM25" s="1195"/>
      <c r="CEN25" s="1195"/>
      <c r="CEO25" s="1195"/>
      <c r="CEP25" s="1195"/>
      <c r="CEQ25" s="1195"/>
      <c r="CER25" s="1195"/>
      <c r="CES25" s="1195"/>
      <c r="CET25" s="1195"/>
      <c r="CEU25" s="1195"/>
      <c r="CEV25" s="1195"/>
      <c r="CEW25" s="1195"/>
      <c r="CEX25" s="1195"/>
      <c r="CEY25" s="1195"/>
      <c r="CEZ25" s="1195"/>
      <c r="CFA25" s="1195"/>
      <c r="CFB25" s="1195"/>
      <c r="CFC25" s="1195"/>
      <c r="CFD25" s="1195"/>
      <c r="CFE25" s="1195"/>
      <c r="CFF25" s="1195"/>
      <c r="CFG25" s="1195"/>
      <c r="CFH25" s="1195"/>
      <c r="CFI25" s="1195"/>
      <c r="CFJ25" s="1195"/>
      <c r="CFK25" s="1195"/>
      <c r="CFL25" s="1195"/>
      <c r="CFM25" s="1195"/>
      <c r="CFN25" s="1195"/>
      <c r="CFO25" s="1195"/>
      <c r="CFP25" s="1195"/>
      <c r="CFQ25" s="1195"/>
      <c r="CFR25" s="1195"/>
      <c r="CFS25" s="1195"/>
      <c r="CFT25" s="1195"/>
      <c r="CFU25" s="1195"/>
      <c r="CFV25" s="1195"/>
      <c r="CFW25" s="1195"/>
      <c r="CFX25" s="1195"/>
      <c r="CFY25" s="1195"/>
      <c r="CFZ25" s="1195"/>
      <c r="CGA25" s="1195"/>
      <c r="CGB25" s="1195"/>
      <c r="CGC25" s="1195"/>
      <c r="CGD25" s="1195"/>
      <c r="CGE25" s="1195"/>
      <c r="CGF25" s="395"/>
      <c r="CGG25" s="1195"/>
      <c r="CGH25" s="1195"/>
      <c r="CGI25" s="1195"/>
      <c r="CGJ25" s="1195"/>
      <c r="CGK25" s="1195"/>
      <c r="CGL25" s="1195"/>
      <c r="CGM25" s="1195"/>
      <c r="CGN25" s="1195"/>
      <c r="CGO25" s="1195"/>
      <c r="CGP25" s="396"/>
      <c r="CKK25" s="393"/>
      <c r="CKL25" s="1195"/>
      <c r="CKM25" s="1195"/>
      <c r="CKN25" s="1195"/>
      <c r="CKO25" s="1195"/>
      <c r="CKP25" s="1195"/>
      <c r="CKQ25" s="1195"/>
      <c r="CKR25" s="1195"/>
      <c r="CKS25" s="1195"/>
      <c r="CKT25" s="1195"/>
      <c r="CKU25" s="394"/>
      <c r="CKV25" s="1195"/>
      <c r="CKW25" s="1195"/>
      <c r="CKX25" s="1195"/>
      <c r="CKY25" s="1195"/>
      <c r="CKZ25" s="1195"/>
      <c r="CLA25" s="1195"/>
      <c r="CLB25" s="1195"/>
      <c r="CLC25" s="1195"/>
      <c r="CLD25" s="1195"/>
      <c r="CLE25" s="1195"/>
      <c r="CLF25" s="1195"/>
      <c r="CLG25" s="1195"/>
      <c r="CLH25" s="1195"/>
      <c r="CLI25" s="1195"/>
      <c r="CLJ25" s="1195"/>
      <c r="CLK25" s="1195"/>
      <c r="CLL25" s="1195"/>
      <c r="CLM25" s="1195"/>
      <c r="CLN25" s="1195"/>
      <c r="CLO25" s="1195"/>
      <c r="CLP25" s="1195"/>
      <c r="CLQ25" s="1195"/>
      <c r="CLR25" s="1195"/>
      <c r="CLS25" s="1195"/>
      <c r="CLT25" s="1195"/>
      <c r="CLU25" s="1195"/>
      <c r="CLV25" s="1195"/>
      <c r="CLW25" s="1195"/>
      <c r="CLX25" s="1195"/>
      <c r="CLY25" s="1195"/>
      <c r="CLZ25" s="1195"/>
      <c r="CMA25" s="1195"/>
      <c r="CMB25" s="1195"/>
      <c r="CMC25" s="1195"/>
      <c r="CMD25" s="1195"/>
      <c r="CME25" s="1195"/>
      <c r="CMF25" s="1195"/>
      <c r="CMG25" s="1195"/>
      <c r="CMH25" s="1195"/>
      <c r="CMI25" s="1195"/>
      <c r="CMJ25" s="1195"/>
      <c r="CMK25" s="1195"/>
      <c r="CML25" s="1195"/>
      <c r="CMM25" s="1195"/>
      <c r="CMN25" s="1195"/>
      <c r="CMO25" s="1195"/>
      <c r="CMP25" s="1195"/>
      <c r="CMQ25" s="1195"/>
      <c r="CMR25" s="1195"/>
      <c r="CMS25" s="1195"/>
      <c r="CMT25" s="1195"/>
      <c r="CMU25" s="1195"/>
      <c r="CMV25" s="1195"/>
      <c r="CMW25" s="1195"/>
      <c r="CMX25" s="1195"/>
      <c r="CMY25" s="1195"/>
      <c r="CMZ25" s="1195"/>
      <c r="CNA25" s="1195"/>
      <c r="CNB25" s="1195"/>
      <c r="CNC25" s="1195"/>
      <c r="CND25" s="1195"/>
      <c r="CNE25" s="1195"/>
      <c r="CNF25" s="1195"/>
      <c r="CNG25" s="1195"/>
      <c r="CNH25" s="1195"/>
      <c r="CNI25" s="1195"/>
      <c r="CNJ25" s="1195"/>
      <c r="CNK25" s="1195"/>
      <c r="CNL25" s="1195"/>
      <c r="CNM25" s="1195"/>
      <c r="CNN25" s="1195"/>
      <c r="CNO25" s="1195"/>
      <c r="CNP25" s="1195"/>
      <c r="CNQ25" s="1195"/>
      <c r="CNR25" s="1195"/>
      <c r="CNS25" s="1195"/>
      <c r="CNT25" s="1195"/>
      <c r="CNU25" s="1195"/>
      <c r="CNV25" s="1195"/>
      <c r="CNW25" s="1195"/>
      <c r="CNX25" s="1195"/>
      <c r="CNY25" s="1195"/>
      <c r="CNZ25" s="1195"/>
      <c r="COA25" s="1195"/>
      <c r="COB25" s="1195"/>
      <c r="COC25" s="1195"/>
      <c r="COD25" s="1195"/>
      <c r="COE25" s="1195"/>
      <c r="COF25" s="1195"/>
      <c r="COG25" s="1195"/>
      <c r="COH25" s="1195"/>
      <c r="COI25" s="1195"/>
      <c r="COJ25" s="1195"/>
      <c r="COK25" s="1195"/>
      <c r="COL25" s="1195"/>
      <c r="COM25" s="1195"/>
      <c r="CON25" s="395"/>
      <c r="COO25" s="1195"/>
      <c r="COP25" s="1195"/>
      <c r="COQ25" s="1195"/>
      <c r="COR25" s="1195"/>
      <c r="COS25" s="1195"/>
      <c r="COT25" s="1195"/>
      <c r="COU25" s="1195"/>
      <c r="COV25" s="1195"/>
      <c r="COW25" s="1195"/>
      <c r="COX25" s="396"/>
      <c r="CQV25" s="1195"/>
      <c r="CQW25" s="1195"/>
      <c r="CQX25" s="1195"/>
      <c r="CQY25" s="1195"/>
      <c r="CQZ25" s="1195"/>
      <c r="CRA25" s="1195"/>
      <c r="CRB25" s="1195"/>
      <c r="CRC25" s="1195"/>
      <c r="CRD25" s="1195"/>
      <c r="CRE25" s="1195"/>
      <c r="CRF25" s="1195"/>
      <c r="CRG25" s="1195"/>
      <c r="CRH25" s="1195"/>
      <c r="CRI25" s="1195"/>
      <c r="CRJ25" s="1195"/>
      <c r="CRK25" s="1195"/>
      <c r="CRL25" s="1195"/>
      <c r="CRM25" s="1195"/>
      <c r="CRN25" s="1195"/>
      <c r="CRO25" s="1195"/>
      <c r="CRP25" s="1195"/>
      <c r="CRQ25" s="1195"/>
      <c r="CRR25" s="1195"/>
      <c r="CRS25" s="1195"/>
      <c r="CRT25" s="1195"/>
      <c r="CRU25" s="1195"/>
      <c r="CRV25" s="1195"/>
      <c r="CRW25" s="1195"/>
      <c r="CRX25" s="1195"/>
      <c r="CRY25" s="1195"/>
      <c r="CRZ25" s="1195"/>
      <c r="CSA25" s="1195"/>
      <c r="CSB25" s="1195"/>
      <c r="CSC25" s="1195"/>
      <c r="CSD25" s="1195"/>
      <c r="CSE25" s="1195"/>
      <c r="CSF25" s="1195"/>
      <c r="CSG25" s="1195"/>
      <c r="CSH25" s="1195"/>
      <c r="CSI25" s="1195"/>
      <c r="CSJ25" s="1195"/>
      <c r="CSK25" s="1195"/>
      <c r="CSL25" s="1195"/>
      <c r="CSM25" s="1195"/>
      <c r="CSN25" s="1195"/>
      <c r="CSO25" s="1195"/>
      <c r="CSP25" s="1195"/>
      <c r="CSQ25" s="1195"/>
      <c r="CSR25" s="395"/>
      <c r="CSS25" s="1195"/>
      <c r="CST25" s="1195"/>
      <c r="CSU25" s="1195"/>
      <c r="CSV25" s="1195"/>
      <c r="CSW25" s="1195"/>
      <c r="CSX25" s="1195"/>
      <c r="CSY25" s="1195"/>
      <c r="CSZ25" s="1195"/>
      <c r="CTA25" s="1195"/>
      <c r="CTB25" s="396"/>
      <c r="DJV25" s="395"/>
      <c r="DKD25" s="1195"/>
      <c r="DKE25" s="427"/>
      <c r="DKF25" s="1320"/>
      <c r="DKG25" s="1321"/>
      <c r="DKH25" s="427"/>
      <c r="DKI25" s="427"/>
      <c r="DKJ25" s="427"/>
      <c r="DKK25" s="427"/>
      <c r="DKL25" s="427"/>
      <c r="DKM25" s="427"/>
      <c r="DKN25" s="427"/>
      <c r="DKO25" s="427"/>
      <c r="DKP25" s="427"/>
      <c r="DKQ25" s="427"/>
      <c r="DKR25" s="427"/>
      <c r="DKS25" s="427"/>
      <c r="DKT25" s="427"/>
      <c r="DKU25" s="427"/>
      <c r="DKV25" s="427"/>
      <c r="DKW25" s="427"/>
      <c r="DKX25" s="427"/>
      <c r="DKY25" s="427"/>
      <c r="DKZ25" s="427"/>
      <c r="DLA25" s="427"/>
      <c r="DLB25" s="427"/>
      <c r="DLC25" s="427"/>
      <c r="DLD25" s="427"/>
      <c r="DLE25" s="427"/>
      <c r="DLF25" s="427"/>
      <c r="DLG25" s="427"/>
      <c r="DLH25" s="427"/>
      <c r="DLI25" s="427"/>
      <c r="DLJ25" s="427"/>
      <c r="DLK25" s="427"/>
      <c r="DLL25" s="427"/>
      <c r="DLM25" s="427"/>
      <c r="DLN25" s="427"/>
      <c r="DLO25" s="427"/>
      <c r="DLP25" s="427"/>
      <c r="DLQ25" s="427"/>
      <c r="DLR25" s="427"/>
      <c r="DLS25" s="427"/>
      <c r="DLT25" s="427"/>
      <c r="DLU25" s="427"/>
      <c r="DLV25" s="427"/>
      <c r="DLW25" s="427"/>
      <c r="DLX25" s="427"/>
      <c r="DLY25" s="427"/>
      <c r="DLZ25" s="427"/>
      <c r="DMA25" s="427"/>
      <c r="DMB25" s="427"/>
      <c r="DMC25" s="427"/>
      <c r="DMD25" s="427"/>
      <c r="DME25" s="427"/>
      <c r="DMF25" s="427"/>
      <c r="DMG25" s="427"/>
      <c r="DMH25" s="427"/>
      <c r="DMI25" s="427"/>
      <c r="DMJ25" s="427"/>
      <c r="DMK25" s="427"/>
      <c r="DML25" s="427"/>
      <c r="DMM25" s="427"/>
      <c r="DMN25" s="427"/>
      <c r="DMO25" s="427"/>
      <c r="DMP25" s="427"/>
      <c r="DMQ25" s="427"/>
      <c r="DMR25" s="427"/>
      <c r="DMS25" s="427"/>
      <c r="DMT25" s="427"/>
      <c r="DMU25" s="427"/>
      <c r="DMV25" s="427"/>
      <c r="DMW25" s="427"/>
      <c r="DMX25" s="427"/>
      <c r="DMY25" s="427"/>
      <c r="DMZ25" s="427"/>
      <c r="DNA25" s="427"/>
      <c r="DNB25" s="427"/>
      <c r="DNC25" s="427"/>
      <c r="DND25" s="1322"/>
      <c r="DNE25" s="427"/>
      <c r="DNF25" s="1195"/>
      <c r="DNJ25" s="1350"/>
      <c r="DNL25" s="1195"/>
      <c r="DNM25" s="1195"/>
      <c r="DNN25" s="396"/>
    </row>
    <row r="26" spans="2:3906" ht="15" customHeight="1">
      <c r="BW26" s="1477"/>
      <c r="BX26" s="1478"/>
      <c r="BY26" s="1478"/>
      <c r="BZ26" s="1478"/>
      <c r="CA26" s="1478"/>
      <c r="CB26" s="1478"/>
      <c r="CC26" s="1478"/>
      <c r="CD26" s="1478"/>
      <c r="CE26" s="1478"/>
      <c r="CF26" s="1478"/>
      <c r="CG26" s="1478"/>
      <c r="CH26" s="1478"/>
      <c r="CI26" s="1478"/>
      <c r="CJ26" s="1479"/>
      <c r="FO26" s="1195"/>
      <c r="FP26" s="395"/>
      <c r="FT26" s="1497"/>
      <c r="FU26" s="1466"/>
      <c r="FV26" s="1350"/>
      <c r="FW26" s="1263"/>
      <c r="FX26" s="1195"/>
      <c r="FY26" s="1195"/>
      <c r="FZ26" s="396"/>
      <c r="KK26" s="393"/>
      <c r="KL26" s="1195"/>
      <c r="KM26" s="1195"/>
      <c r="KN26" s="1195"/>
      <c r="KO26" s="1195"/>
      <c r="KP26" s="1195"/>
      <c r="KQ26" s="1195"/>
      <c r="KR26" s="1195"/>
      <c r="KS26" s="1195"/>
      <c r="KT26" s="1195"/>
      <c r="KU26" s="394"/>
      <c r="KV26" s="1195"/>
      <c r="KW26" s="1195"/>
      <c r="KX26" s="1195"/>
      <c r="KY26" s="1195"/>
      <c r="KZ26" s="1195"/>
      <c r="LA26" s="1195"/>
      <c r="LB26" s="1195"/>
      <c r="LC26" s="1195"/>
      <c r="LD26" s="1195"/>
      <c r="LE26" s="1195"/>
      <c r="LF26" s="1195"/>
      <c r="LG26" s="1195"/>
      <c r="LH26" s="1195"/>
      <c r="LI26" s="1195"/>
      <c r="LJ26" s="1195"/>
      <c r="LK26" s="1195"/>
      <c r="LL26" s="1195"/>
      <c r="LM26" s="1195"/>
      <c r="LN26" s="1195"/>
      <c r="LO26" s="1195"/>
      <c r="LP26" s="1195"/>
      <c r="LQ26" s="1195"/>
      <c r="LR26" s="1195"/>
      <c r="LS26" s="1195"/>
      <c r="LT26" s="1195"/>
      <c r="LU26" s="1195"/>
      <c r="LV26" s="1195"/>
      <c r="LW26" s="1195"/>
      <c r="LX26" s="1195"/>
      <c r="LY26" s="1195"/>
      <c r="LZ26" s="1195"/>
      <c r="MA26" s="1195"/>
      <c r="MB26" s="1195"/>
      <c r="MC26" s="1195"/>
      <c r="MD26" s="1195"/>
      <c r="ME26" s="1195"/>
      <c r="MF26" s="1195"/>
      <c r="MG26" s="1195"/>
      <c r="MH26" s="1195"/>
      <c r="MI26" s="1195"/>
      <c r="MJ26" s="1195"/>
      <c r="MK26" s="1195"/>
      <c r="ML26" s="1195"/>
      <c r="MM26" s="1195"/>
      <c r="MN26" s="1195"/>
      <c r="MO26" s="1195"/>
      <c r="MP26" s="1195"/>
      <c r="MQ26" s="1195"/>
      <c r="MR26" s="1195"/>
      <c r="MS26" s="1195"/>
      <c r="MT26" s="1195"/>
      <c r="MU26" s="1195"/>
      <c r="MV26" s="1195"/>
      <c r="MW26" s="1195"/>
      <c r="MX26" s="1195"/>
      <c r="MY26" s="1195"/>
      <c r="MZ26" s="1195"/>
      <c r="NA26" s="1195"/>
      <c r="NB26" s="1195"/>
      <c r="NC26" s="1195"/>
      <c r="ND26" s="1195"/>
      <c r="NE26" s="1195"/>
      <c r="NF26" s="1195"/>
      <c r="NG26" s="1195"/>
      <c r="NH26" s="1195"/>
      <c r="NI26" s="1195"/>
      <c r="NJ26" s="1195"/>
      <c r="NK26" s="1195"/>
      <c r="NL26" s="1195"/>
      <c r="NM26" s="1195"/>
      <c r="NN26" s="1195"/>
      <c r="NO26" s="1195"/>
      <c r="NP26" s="1195"/>
      <c r="NQ26" s="1195"/>
      <c r="NR26" s="1195"/>
      <c r="NS26" s="1195"/>
      <c r="NT26" s="1195"/>
      <c r="NU26" s="1195"/>
      <c r="NV26" s="1195"/>
      <c r="NW26" s="1195"/>
      <c r="NX26" s="1195"/>
      <c r="NY26" s="1195"/>
      <c r="NZ26" s="1195"/>
      <c r="OA26" s="1195"/>
      <c r="OB26" s="1195"/>
      <c r="OC26" s="1195"/>
      <c r="OD26" s="1195"/>
      <c r="OE26" s="1195"/>
      <c r="OF26" s="1195"/>
      <c r="QW26" s="393"/>
      <c r="QX26" s="1195"/>
      <c r="QY26" s="1195"/>
      <c r="QZ26" s="1195"/>
      <c r="RG26" s="394"/>
      <c r="RH26" s="1195"/>
      <c r="RI26" s="1195"/>
      <c r="RJ26" s="1195"/>
      <c r="RK26" s="1195"/>
      <c r="RL26" s="1195"/>
      <c r="RM26" s="1195"/>
      <c r="RN26" s="1195"/>
      <c r="VA26" s="393"/>
      <c r="VB26" s="1195"/>
      <c r="VC26" s="1195"/>
      <c r="VD26" s="1195"/>
      <c r="VE26" s="1195"/>
      <c r="VF26" s="1195"/>
      <c r="VG26" s="1195"/>
      <c r="VH26" s="1195"/>
      <c r="VI26" s="1195"/>
      <c r="VJ26" s="1195"/>
      <c r="VK26" s="394"/>
      <c r="VL26" s="1195"/>
      <c r="VM26" s="1195"/>
      <c r="VN26" s="1195"/>
      <c r="VO26" s="1195"/>
      <c r="VP26" s="1195"/>
      <c r="VQ26" s="1195"/>
      <c r="VR26" s="1195"/>
      <c r="VS26" s="1195"/>
      <c r="VT26" s="1195"/>
      <c r="VU26" s="1195"/>
      <c r="VV26" s="1195"/>
      <c r="VW26" s="1195"/>
      <c r="VX26" s="1195"/>
      <c r="VY26" s="1195"/>
      <c r="VZ26" s="1195"/>
      <c r="WA26" s="1195"/>
      <c r="WB26" s="1195"/>
      <c r="WC26" s="1195"/>
      <c r="WD26" s="1195"/>
      <c r="WE26" s="1195"/>
      <c r="WF26" s="1195"/>
      <c r="WG26" s="1195"/>
      <c r="WH26" s="1195"/>
      <c r="WI26" s="1195"/>
      <c r="WJ26" s="1195"/>
      <c r="WK26" s="1195"/>
      <c r="WL26" s="1195"/>
      <c r="WM26" s="1195"/>
      <c r="WN26" s="1195"/>
      <c r="WO26" s="1195"/>
      <c r="WP26" s="1195"/>
      <c r="WQ26" s="1195"/>
      <c r="WR26" s="1195"/>
      <c r="WS26" s="1195"/>
      <c r="WT26" s="1195"/>
      <c r="WU26" s="1195"/>
      <c r="WV26" s="1195"/>
      <c r="WW26" s="1195"/>
      <c r="WX26" s="1195"/>
      <c r="WY26" s="1195"/>
      <c r="WZ26" s="1195"/>
      <c r="XA26" s="1195"/>
      <c r="XB26" s="1195"/>
      <c r="XC26" s="1195"/>
      <c r="XD26" s="1195"/>
      <c r="XE26" s="1195"/>
      <c r="XF26" s="1195"/>
      <c r="XG26" s="1195"/>
      <c r="XH26" s="1195"/>
      <c r="XI26" s="1195"/>
      <c r="XJ26" s="1195"/>
      <c r="XK26" s="1195"/>
      <c r="XL26" s="1195"/>
      <c r="XM26" s="1195"/>
      <c r="XN26" s="1195"/>
      <c r="XO26" s="1195"/>
      <c r="XP26" s="1195"/>
      <c r="XQ26" s="1195"/>
      <c r="XR26" s="1195"/>
      <c r="XS26" s="1195"/>
      <c r="XT26" s="1195"/>
      <c r="XU26" s="1195"/>
      <c r="XV26" s="1195"/>
      <c r="XW26" s="1195"/>
      <c r="XX26" s="1195"/>
      <c r="XY26" s="1195"/>
      <c r="XZ26" s="1195"/>
      <c r="YA26" s="1195"/>
      <c r="YB26" s="1195"/>
      <c r="YC26" s="1195"/>
      <c r="YD26" s="1195"/>
      <c r="YE26" s="1195"/>
      <c r="YF26" s="1195"/>
      <c r="YG26" s="1195"/>
      <c r="YH26" s="1195"/>
      <c r="YI26" s="1195"/>
      <c r="YJ26" s="1195"/>
      <c r="YK26" s="1195"/>
      <c r="YL26" s="1195"/>
      <c r="YM26" s="1195"/>
      <c r="YN26" s="1195"/>
      <c r="YO26" s="1195"/>
      <c r="YP26" s="1195"/>
      <c r="YQ26" s="1195"/>
      <c r="YR26" s="1195"/>
      <c r="YS26" s="1195"/>
      <c r="YT26" s="1195"/>
      <c r="YU26" s="1195"/>
      <c r="YV26" s="1195"/>
      <c r="YW26" s="1195"/>
      <c r="YX26" s="1195"/>
      <c r="YY26" s="1195"/>
      <c r="YZ26" s="1195"/>
      <c r="ZA26" s="1195"/>
      <c r="ZB26" s="1195"/>
      <c r="ZC26" s="1195"/>
      <c r="ZD26" s="395"/>
      <c r="ZE26" s="1195"/>
      <c r="ZF26" s="1195"/>
      <c r="ZG26" s="1195"/>
      <c r="ZH26" s="1195"/>
      <c r="ZI26" s="1195"/>
      <c r="ZJ26" s="1195"/>
      <c r="ZK26" s="1195"/>
      <c r="ZL26" s="1195"/>
      <c r="ZM26" s="1195"/>
      <c r="ZN26" s="396"/>
      <c r="ADY26" s="393"/>
      <c r="ADZ26" s="1195"/>
      <c r="AEA26" s="1195"/>
      <c r="AEB26" s="1195"/>
      <c r="AEC26" s="1195"/>
      <c r="AED26" s="1195"/>
      <c r="AEE26" s="1195"/>
      <c r="AEF26" s="1195"/>
      <c r="AEG26" s="1195"/>
      <c r="AEH26" s="1195"/>
      <c r="AEI26" s="394"/>
      <c r="AEJ26" s="1195"/>
      <c r="AEK26" s="1195"/>
      <c r="AEL26" s="1195"/>
      <c r="AEM26" s="1195"/>
      <c r="AEN26" s="1195"/>
      <c r="AEO26" s="1195"/>
      <c r="AEP26" s="1195"/>
      <c r="AEQ26" s="1195"/>
      <c r="AER26" s="1195"/>
      <c r="AES26" s="1195"/>
      <c r="AET26" s="1195"/>
      <c r="AEU26" s="1195"/>
      <c r="AEV26" s="1195"/>
      <c r="AEW26" s="1195"/>
      <c r="AEX26" s="1195"/>
      <c r="AEY26" s="1195"/>
      <c r="AEZ26" s="1195"/>
      <c r="AFA26" s="1195"/>
      <c r="AFB26" s="1195"/>
      <c r="AFC26" s="1195"/>
      <c r="AFD26" s="1195"/>
      <c r="AFE26" s="1195"/>
      <c r="AFF26" s="1195"/>
      <c r="AFG26" s="1195"/>
      <c r="AFH26" s="1195"/>
      <c r="AFI26" s="1195"/>
      <c r="AFJ26" s="1195"/>
      <c r="AFK26" s="1195"/>
      <c r="AFL26" s="1195"/>
      <c r="AFM26" s="1195"/>
      <c r="AFN26" s="1195"/>
      <c r="AFO26" s="1195"/>
      <c r="AFP26" s="1195"/>
      <c r="AFQ26" s="1195"/>
      <c r="AFR26" s="1195"/>
      <c r="AFS26" s="1195"/>
      <c r="AFT26" s="1195"/>
      <c r="AFU26" s="1195"/>
      <c r="AFV26" s="1195"/>
      <c r="AFW26" s="1195"/>
      <c r="AFX26" s="1195"/>
      <c r="AFY26" s="1195"/>
      <c r="AFZ26" s="1195"/>
      <c r="AGA26" s="1195"/>
      <c r="AGB26" s="1195"/>
      <c r="AGC26" s="1195"/>
      <c r="AGD26" s="1195"/>
      <c r="AGE26" s="1195"/>
      <c r="AGF26" s="1195"/>
      <c r="AGG26" s="1195"/>
      <c r="AGH26" s="1195"/>
      <c r="AGI26" s="1195"/>
      <c r="AGJ26" s="1195"/>
      <c r="AGK26" s="1195"/>
      <c r="AGL26" s="1195"/>
      <c r="AGM26" s="1195"/>
      <c r="AGN26" s="1195"/>
      <c r="AGO26" s="1195"/>
      <c r="AGP26" s="1195"/>
      <c r="AGQ26" s="1195"/>
      <c r="AGR26" s="1195"/>
      <c r="AGS26" s="1195"/>
      <c r="AGT26" s="1195"/>
      <c r="AGU26" s="1195"/>
      <c r="AGV26" s="1195"/>
      <c r="AGW26" s="1195"/>
      <c r="AGX26" s="1195"/>
      <c r="AGY26" s="1195"/>
      <c r="AGZ26" s="1195"/>
      <c r="AHA26" s="1195"/>
      <c r="AHB26" s="1195"/>
      <c r="AHC26" s="1195"/>
      <c r="AHD26" s="1195"/>
      <c r="AHE26" s="1195"/>
      <c r="AHF26" s="1195"/>
      <c r="AHG26" s="1195"/>
      <c r="AHH26" s="1195"/>
      <c r="AHI26" s="1195"/>
      <c r="AHJ26" s="1195"/>
      <c r="AHK26" s="1195"/>
      <c r="AHL26" s="1195"/>
      <c r="AHM26" s="1195"/>
      <c r="AHN26" s="1195"/>
      <c r="AHO26" s="1195"/>
      <c r="AHP26" s="1195"/>
      <c r="AHQ26" s="1195"/>
      <c r="AHR26" s="1195"/>
      <c r="AHS26" s="1195"/>
      <c r="AHT26" s="1195"/>
      <c r="AHU26" s="1195"/>
      <c r="AHV26" s="1195"/>
      <c r="AHW26" s="1195"/>
      <c r="AHX26" s="1195"/>
      <c r="AHY26" s="1195"/>
      <c r="AHZ26" s="1195"/>
      <c r="AIA26" s="1195"/>
      <c r="AIB26" s="395"/>
      <c r="AIC26" s="1195"/>
      <c r="AID26" s="1195"/>
      <c r="AIE26" s="1195"/>
      <c r="AIF26" s="1195"/>
      <c r="AIG26" s="1195"/>
      <c r="AIH26" s="1195"/>
      <c r="AII26" s="1195"/>
      <c r="AIJ26" s="1195"/>
      <c r="AIK26" s="1195"/>
      <c r="AIL26" s="396"/>
      <c r="AMG26" s="393"/>
      <c r="AMH26" s="1195"/>
      <c r="AMI26" s="1195"/>
      <c r="AMJ26" s="1195"/>
      <c r="AMK26" s="1195"/>
      <c r="AML26" s="1195"/>
      <c r="AMM26" s="1195"/>
      <c r="AMN26" s="1195"/>
      <c r="AMO26" s="1195"/>
      <c r="AMP26" s="1195"/>
      <c r="AMQ26" s="394"/>
      <c r="AMR26" s="1195"/>
      <c r="AMS26" s="1195"/>
      <c r="AMT26" s="1195"/>
      <c r="AMU26" s="1195"/>
      <c r="AMV26" s="1195"/>
      <c r="AMW26" s="1195"/>
      <c r="AMX26" s="1195"/>
      <c r="AMY26" s="1195"/>
      <c r="AMZ26" s="1195"/>
      <c r="ANA26" s="1195"/>
      <c r="ANB26" s="1195"/>
      <c r="ANC26" s="1195"/>
      <c r="AND26" s="1195"/>
      <c r="ANE26" s="1195"/>
      <c r="ANF26" s="1195"/>
      <c r="ANG26" s="1195"/>
      <c r="ANH26" s="1195"/>
      <c r="ANI26" s="1195"/>
      <c r="ANJ26" s="1195"/>
      <c r="ANK26" s="1195"/>
      <c r="ANL26" s="1195"/>
      <c r="ANM26" s="1195"/>
      <c r="ANN26" s="1195"/>
      <c r="ANO26" s="1195"/>
      <c r="ANP26" s="1195"/>
      <c r="ANQ26" s="1195"/>
      <c r="ANR26" s="1195"/>
      <c r="ANS26" s="1195"/>
      <c r="ANT26" s="1195"/>
      <c r="ANU26" s="1195"/>
      <c r="ANV26" s="1195"/>
      <c r="ANW26" s="1195"/>
      <c r="ANX26" s="1195"/>
      <c r="ANY26" s="1195"/>
      <c r="ANZ26" s="1195"/>
      <c r="AOA26" s="1195"/>
      <c r="AOB26" s="1195"/>
      <c r="AOC26" s="1195"/>
      <c r="AOD26" s="1195"/>
      <c r="AOE26" s="1195"/>
      <c r="AOF26" s="1195"/>
      <c r="AOG26" s="1195"/>
      <c r="AOH26" s="1195"/>
      <c r="AOI26" s="1195"/>
      <c r="AOJ26" s="1195"/>
      <c r="AOK26" s="1195"/>
      <c r="AOL26" s="1195"/>
      <c r="AOM26" s="1195"/>
      <c r="AON26" s="1195"/>
      <c r="AOO26" s="1195"/>
      <c r="AOP26" s="1195"/>
      <c r="AOQ26" s="1195"/>
      <c r="AOR26" s="1195"/>
      <c r="AOS26" s="1195"/>
      <c r="AOT26" s="1195"/>
      <c r="AOU26" s="1195"/>
      <c r="AOV26" s="1195"/>
      <c r="AOW26" s="1195"/>
      <c r="AOX26" s="1195"/>
      <c r="AOY26" s="1195"/>
      <c r="AOZ26" s="1195"/>
      <c r="APA26" s="1195"/>
      <c r="APB26" s="1195"/>
      <c r="APC26" s="1195"/>
      <c r="APD26" s="1195"/>
      <c r="APE26" s="1195"/>
      <c r="APF26" s="1195"/>
      <c r="APG26" s="1195"/>
      <c r="APH26" s="1195"/>
      <c r="API26" s="1195"/>
      <c r="APJ26" s="1195"/>
      <c r="APK26" s="1195"/>
      <c r="APL26" s="1195"/>
      <c r="APM26" s="1195"/>
      <c r="APN26" s="1195"/>
      <c r="APO26" s="1195"/>
      <c r="APP26" s="1195"/>
      <c r="APQ26" s="1195"/>
      <c r="APR26" s="1195"/>
      <c r="APS26" s="1195"/>
      <c r="APT26" s="1195"/>
      <c r="APU26" s="1195"/>
      <c r="APV26" s="1195"/>
      <c r="APW26" s="1195"/>
      <c r="APX26" s="1195"/>
      <c r="APY26" s="1195"/>
      <c r="APZ26" s="1195"/>
      <c r="AQA26" s="1195"/>
      <c r="AQB26" s="1195"/>
      <c r="AQC26" s="1195"/>
      <c r="AQD26" s="1195"/>
      <c r="AQE26" s="1195"/>
      <c r="AQF26" s="1195"/>
      <c r="AQG26" s="1195"/>
      <c r="AQH26" s="1195"/>
      <c r="AQI26" s="1195"/>
      <c r="AQJ26" s="395"/>
      <c r="AQK26" s="1195"/>
      <c r="AQL26" s="1195"/>
      <c r="AQM26" s="1195"/>
      <c r="AQN26" s="1195"/>
      <c r="AQO26" s="1195"/>
      <c r="AQP26" s="1195"/>
      <c r="AQQ26" s="1195"/>
      <c r="AQR26" s="1195"/>
      <c r="AQS26" s="1195"/>
      <c r="AQT26" s="396"/>
      <c r="ASU26" s="1195"/>
      <c r="ASV26" s="1195"/>
      <c r="ASW26" s="1195"/>
      <c r="ASX26" s="1195"/>
      <c r="ASY26" s="1195"/>
      <c r="ASZ26" s="1195"/>
      <c r="ATA26" s="1195"/>
      <c r="ATB26" s="1195"/>
      <c r="ATC26" s="1195"/>
      <c r="ATD26" s="1195"/>
      <c r="ATE26" s="1195"/>
      <c r="ATF26" s="1195"/>
      <c r="ATG26" s="1195"/>
      <c r="ATH26" s="1195"/>
      <c r="ATI26" s="1195"/>
      <c r="ATJ26" s="1195"/>
      <c r="ATK26" s="1195"/>
      <c r="ATL26" s="1195"/>
      <c r="ATM26" s="1195"/>
      <c r="ATN26" s="1195"/>
      <c r="ATO26" s="1195"/>
      <c r="ATP26" s="1195"/>
      <c r="ATQ26" s="1195"/>
      <c r="ATR26" s="1195"/>
      <c r="ATS26" s="1195"/>
      <c r="ATT26" s="1195"/>
      <c r="ATU26" s="1195"/>
      <c r="ATV26" s="1195"/>
      <c r="ATW26" s="1195"/>
      <c r="ATX26" s="1195"/>
      <c r="ATY26" s="1195"/>
      <c r="ATZ26" s="1195"/>
      <c r="AUA26" s="1195"/>
      <c r="AUB26" s="1195"/>
      <c r="AUC26" s="1195"/>
      <c r="AUD26" s="1195"/>
      <c r="AUE26" s="1195"/>
      <c r="AUF26" s="1195"/>
      <c r="AUG26" s="1195"/>
      <c r="AUH26" s="1195"/>
      <c r="AUI26" s="1195"/>
      <c r="AUJ26" s="1195"/>
      <c r="AUK26" s="1195"/>
      <c r="AUL26" s="1195"/>
      <c r="AUM26" s="1195"/>
      <c r="AUN26" s="1195"/>
      <c r="AUO26" s="1195"/>
      <c r="AUP26" s="1195"/>
      <c r="AUQ26" s="1195"/>
      <c r="AUR26" s="1195"/>
      <c r="AUS26" s="1195"/>
      <c r="AUT26" s="1195"/>
      <c r="AUU26" s="1195"/>
      <c r="AUV26" s="1195"/>
      <c r="AUW26" s="1195"/>
      <c r="AUX26" s="1195"/>
      <c r="AUY26" s="1195"/>
      <c r="AUZ26" s="1195"/>
      <c r="AVA26" s="1195"/>
      <c r="AVB26" s="1195"/>
      <c r="AVC26" s="1195"/>
      <c r="AVD26" s="1195"/>
      <c r="AVE26" s="1195"/>
      <c r="AVF26" s="1195"/>
      <c r="AVG26" s="1195"/>
      <c r="AVH26" s="1195"/>
      <c r="AVI26" s="1195"/>
      <c r="AVJ26" s="1195"/>
      <c r="AVK26" s="1195"/>
      <c r="AVL26" s="1195"/>
      <c r="AVM26" s="1195"/>
      <c r="AVN26" s="1195"/>
      <c r="AVO26" s="1195"/>
      <c r="AVP26" s="1195"/>
      <c r="AVQ26" s="1195"/>
      <c r="AVR26" s="1195"/>
      <c r="AVS26" s="1195"/>
      <c r="AVT26" s="1195"/>
      <c r="AVU26" s="1195"/>
      <c r="AVV26" s="1195"/>
      <c r="AVW26" s="1195"/>
      <c r="AVX26" s="267"/>
      <c r="AVY26" s="266"/>
      <c r="AVZ26" s="267"/>
      <c r="AWA26" s="266"/>
      <c r="AWB26" s="1195"/>
      <c r="AWC26" s="1195"/>
      <c r="AWD26" s="272"/>
      <c r="AWK26" s="394"/>
      <c r="AWL26" s="1195"/>
      <c r="AWM26" s="1195"/>
      <c r="AWN26" s="1195"/>
      <c r="AWO26" s="1195"/>
      <c r="AWP26" s="393"/>
      <c r="AWQ26" s="1195"/>
      <c r="AWR26" s="1195"/>
      <c r="AWS26" s="1195"/>
      <c r="AWT26" s="1195"/>
      <c r="AWU26" s="1195"/>
      <c r="AWV26" s="1195"/>
      <c r="AWW26" s="1195"/>
      <c r="AWX26" s="1195"/>
      <c r="AWY26" s="1195"/>
      <c r="AWZ26" s="1195"/>
      <c r="AXA26" s="1195"/>
      <c r="AXB26" s="1195"/>
      <c r="AXC26" s="1195"/>
      <c r="AXD26" s="1195"/>
      <c r="AXE26" s="1195"/>
      <c r="AXF26" s="1195"/>
      <c r="AXG26" s="1195"/>
      <c r="AXH26" s="1195"/>
      <c r="AXI26" s="1195"/>
      <c r="AXJ26" s="1195"/>
      <c r="AXK26" s="1195"/>
      <c r="AXL26" s="1195"/>
      <c r="AXM26" s="1195"/>
      <c r="AXN26" s="1195"/>
      <c r="AXO26" s="1195"/>
      <c r="AXP26" s="1195"/>
      <c r="AXQ26" s="1195"/>
      <c r="AXR26" s="1195"/>
      <c r="AXS26" s="1195"/>
      <c r="AXT26" s="1195"/>
      <c r="AXU26" s="1195"/>
      <c r="AXV26" s="1195"/>
      <c r="AXW26" s="1195"/>
      <c r="AXX26" s="1195"/>
      <c r="AXY26" s="1195"/>
      <c r="AXZ26" s="1195"/>
      <c r="AYA26" s="1195"/>
      <c r="AYB26" s="1195"/>
      <c r="AYC26" s="1195"/>
      <c r="AYD26" s="1195"/>
      <c r="AYE26" s="1195"/>
      <c r="AYF26" s="1195"/>
      <c r="AYG26" s="1195"/>
      <c r="AYH26" s="1195"/>
      <c r="AYI26" s="1195"/>
      <c r="AYJ26" s="1195"/>
      <c r="AYK26" s="1195"/>
      <c r="AYL26" s="1195"/>
      <c r="AYM26" s="1195"/>
      <c r="AYN26" s="1195"/>
      <c r="AYO26" s="1195"/>
      <c r="AYP26" s="1195"/>
      <c r="AYQ26" s="1195"/>
      <c r="AYR26" s="1195"/>
      <c r="AYS26" s="1195"/>
      <c r="AYT26" s="1195"/>
      <c r="AYU26" s="1195"/>
      <c r="AYV26" s="1195"/>
      <c r="AYW26" s="1195"/>
      <c r="AYX26" s="1195"/>
      <c r="AYY26" s="1195"/>
      <c r="AYZ26" s="1195"/>
      <c r="AZA26" s="1195"/>
      <c r="AZB26" s="1195"/>
      <c r="AZC26" s="1195"/>
      <c r="AZD26" s="1195"/>
      <c r="AZE26" s="1195"/>
      <c r="AZF26" s="1195"/>
      <c r="AZG26" s="1195"/>
      <c r="AZH26" s="1195"/>
      <c r="AZI26" s="1195"/>
      <c r="AZJ26" s="1195"/>
      <c r="AZK26" s="1195"/>
      <c r="AZL26" s="1195"/>
      <c r="AZM26" s="1195"/>
      <c r="AZN26" s="1195"/>
      <c r="AZO26" s="1195"/>
      <c r="AZP26" s="1195"/>
      <c r="AZQ26" s="1195"/>
      <c r="AZR26" s="1195"/>
      <c r="AZS26" s="1195"/>
      <c r="AZT26" s="1195"/>
      <c r="AZU26" s="1195"/>
      <c r="AZV26" s="1195"/>
      <c r="AZW26" s="1195"/>
      <c r="AZX26" s="1195"/>
      <c r="AZY26" s="1195"/>
      <c r="AZZ26" s="1195"/>
      <c r="BAA26" s="1195"/>
      <c r="BAB26" s="1195"/>
      <c r="BAC26" s="1195"/>
      <c r="BAD26" s="1195"/>
      <c r="BAE26" s="1195"/>
      <c r="BAF26" s="1195"/>
      <c r="BAG26" s="1195"/>
      <c r="BAH26" s="1195"/>
      <c r="BAI26" s="1195"/>
      <c r="BAJ26" s="1195"/>
      <c r="BAK26" s="1195"/>
      <c r="BAL26" s="1195"/>
      <c r="BAM26" s="1195"/>
      <c r="BAN26" s="1195"/>
      <c r="BAO26" s="1195"/>
      <c r="BAP26" s="1195"/>
      <c r="BAQ26" s="1195"/>
      <c r="BAR26" s="1195"/>
      <c r="BAS26" s="1195"/>
      <c r="BAT26" s="1195"/>
      <c r="BAU26" s="1195"/>
      <c r="BAV26" s="1195"/>
      <c r="BAW26" s="1195"/>
      <c r="BAX26" s="1195"/>
      <c r="BAY26" s="1195"/>
      <c r="BAZ26" s="1195"/>
      <c r="BBA26" s="1195"/>
      <c r="BBB26" s="1195"/>
      <c r="BBC26" s="1195"/>
      <c r="BBD26" s="1195"/>
      <c r="BBE26" s="1195"/>
      <c r="BBF26" s="1195"/>
      <c r="BBG26" s="1195"/>
      <c r="BBH26" s="1195"/>
      <c r="BBI26" s="1195"/>
      <c r="BBJ26" s="1195"/>
      <c r="BDE26" s="393"/>
      <c r="BDF26" s="1195"/>
      <c r="BDG26" s="1195"/>
      <c r="BDH26" s="1195"/>
      <c r="BDI26" s="1195"/>
      <c r="BDJ26" s="1195"/>
      <c r="BDK26" s="1195"/>
      <c r="BDL26" s="1195"/>
      <c r="BDM26" s="1195"/>
      <c r="BDN26" s="1195"/>
      <c r="BDO26" s="394"/>
      <c r="BDP26" s="1195"/>
      <c r="BDQ26" s="1195"/>
      <c r="BDR26" s="1195"/>
      <c r="BDS26" s="1195"/>
      <c r="BDT26" s="1195"/>
      <c r="BDU26" s="1195"/>
      <c r="BDV26" s="1195"/>
      <c r="BDW26" s="1195"/>
      <c r="BDX26" s="1195"/>
      <c r="BDY26" s="1195"/>
      <c r="BDZ26" s="1195"/>
      <c r="BEA26" s="1195"/>
      <c r="BEB26" s="1195"/>
      <c r="BEC26" s="1195"/>
      <c r="BED26" s="1195"/>
      <c r="BEE26" s="1195"/>
      <c r="BEF26" s="1195"/>
      <c r="BEG26" s="1195"/>
      <c r="BEH26" s="1195"/>
      <c r="BEI26" s="1195"/>
      <c r="BEJ26" s="1195"/>
      <c r="BEK26" s="1195"/>
      <c r="BEL26" s="1195"/>
      <c r="BEM26" s="1195"/>
      <c r="BEN26" s="1195"/>
      <c r="BEO26" s="1195"/>
      <c r="BEP26" s="1195"/>
      <c r="BEQ26" s="1195"/>
      <c r="BER26" s="1195"/>
      <c r="BES26" s="1195"/>
      <c r="BET26" s="1195"/>
      <c r="BEU26" s="1195"/>
      <c r="BEV26" s="1195"/>
      <c r="BEW26" s="1195"/>
      <c r="BEX26" s="1195"/>
      <c r="BEY26" s="1195"/>
      <c r="BEZ26" s="1195"/>
      <c r="BFA26" s="1195"/>
      <c r="BFB26" s="1195"/>
      <c r="BFC26" s="1195"/>
      <c r="BFD26" s="1195"/>
      <c r="BFE26" s="1195"/>
      <c r="BFF26" s="1195"/>
      <c r="BFG26" s="1195"/>
      <c r="BFH26" s="1195"/>
      <c r="BFI26" s="1195"/>
      <c r="BFJ26" s="1195"/>
      <c r="BFK26" s="1195"/>
      <c r="BFL26" s="1195"/>
      <c r="BFM26" s="1195"/>
      <c r="BFN26" s="1195"/>
      <c r="BFO26" s="1195"/>
      <c r="BFP26" s="1195"/>
      <c r="BFQ26" s="1195"/>
      <c r="BFR26" s="1195"/>
      <c r="BFS26" s="1195"/>
      <c r="BFT26" s="1195"/>
      <c r="BFU26" s="1195"/>
      <c r="BFV26" s="1195"/>
      <c r="BFW26" s="1195"/>
      <c r="BFX26" s="1195"/>
      <c r="BFY26" s="1195"/>
      <c r="BFZ26" s="1195"/>
      <c r="BGA26" s="1195"/>
      <c r="BGB26" s="1195"/>
      <c r="BGC26" s="1195"/>
      <c r="BGD26" s="1195"/>
      <c r="BGE26" s="1195"/>
      <c r="BGF26" s="1195"/>
      <c r="BGG26" s="1195"/>
      <c r="BGH26" s="1195"/>
      <c r="BGI26" s="1195"/>
      <c r="BGJ26" s="1195"/>
      <c r="BGK26" s="1195"/>
      <c r="BGL26" s="1195"/>
      <c r="BGM26" s="1195"/>
      <c r="BGN26" s="1195"/>
      <c r="BGO26" s="1195"/>
      <c r="BGP26" s="1195"/>
      <c r="BGQ26" s="1195"/>
      <c r="BGR26" s="1195"/>
      <c r="BGS26" s="1195"/>
      <c r="BGT26" s="1195"/>
      <c r="BGU26" s="1195"/>
      <c r="BGV26" s="1195"/>
      <c r="BGW26" s="1195"/>
      <c r="BGX26" s="1195"/>
      <c r="BGY26" s="1195"/>
      <c r="BGZ26" s="1195"/>
      <c r="BHA26" s="1195"/>
      <c r="BHB26" s="1195"/>
      <c r="BHC26" s="1195"/>
      <c r="BHD26" s="1195"/>
      <c r="BHE26" s="1195"/>
      <c r="BHF26" s="1195"/>
      <c r="BHG26" s="1195"/>
      <c r="BHH26" s="395"/>
      <c r="BHI26" s="1195"/>
      <c r="BHJ26" s="1195"/>
      <c r="BHK26" s="1195"/>
      <c r="BHL26" s="1195"/>
      <c r="BHM26" s="1195"/>
      <c r="BHN26" s="1195"/>
      <c r="BHO26" s="1195"/>
      <c r="BHP26" s="1195"/>
      <c r="BHQ26" s="1195"/>
      <c r="BHR26" s="396"/>
      <c r="BLM26" s="393"/>
      <c r="BLN26" s="1195"/>
      <c r="BLO26" s="1195"/>
      <c r="BLP26" s="1195"/>
      <c r="BLQ26" s="1195"/>
      <c r="BLR26" s="1195"/>
      <c r="BLS26" s="1195"/>
      <c r="BLT26" s="1195"/>
      <c r="BLU26" s="1195"/>
      <c r="BLV26" s="1195"/>
      <c r="BLW26" s="394"/>
      <c r="BLX26" s="1195"/>
      <c r="BLY26" s="1195"/>
      <c r="BLZ26" s="1195"/>
      <c r="BMA26" s="1195"/>
      <c r="BMB26" s="1195"/>
      <c r="BMC26" s="1195"/>
      <c r="BMD26" s="1195"/>
      <c r="BME26" s="1195"/>
      <c r="BMF26" s="1195"/>
      <c r="BMG26" s="1195"/>
      <c r="BMH26" s="1195"/>
      <c r="BMI26" s="1195"/>
      <c r="BMJ26" s="1195"/>
      <c r="BMK26" s="1195"/>
      <c r="BML26" s="1195"/>
      <c r="BMM26" s="1195"/>
      <c r="BMN26" s="1195"/>
      <c r="BMO26" s="1195"/>
      <c r="BMP26" s="1195"/>
      <c r="BMQ26" s="1195"/>
      <c r="BMR26" s="1195"/>
      <c r="BMS26" s="1195"/>
      <c r="BMT26" s="1195"/>
      <c r="BMU26" s="1195"/>
      <c r="BMV26" s="1195"/>
      <c r="BMW26" s="1195"/>
      <c r="BMX26" s="1195"/>
      <c r="BMY26" s="1195"/>
      <c r="BMZ26" s="1195"/>
      <c r="BNA26" s="1195"/>
      <c r="BNB26" s="1195"/>
      <c r="BNC26" s="1195"/>
      <c r="BND26" s="1195"/>
      <c r="BNE26" s="1195"/>
      <c r="BNF26" s="1195"/>
      <c r="BNG26" s="1195"/>
      <c r="BNH26" s="1195"/>
      <c r="BNI26" s="1195"/>
      <c r="BNJ26" s="1195"/>
      <c r="BNK26" s="1195"/>
      <c r="BNL26" s="1195"/>
      <c r="BNM26" s="1195"/>
      <c r="BNN26" s="1195"/>
      <c r="BNO26" s="1195"/>
      <c r="BNP26" s="1195"/>
      <c r="BNQ26" s="1195"/>
      <c r="BNR26" s="1195"/>
      <c r="BNS26" s="1195"/>
      <c r="BNT26" s="1195"/>
      <c r="BNU26" s="1195"/>
      <c r="BNV26" s="1195"/>
      <c r="BNW26" s="1195"/>
      <c r="BNX26" s="1195"/>
      <c r="BNY26" s="1195"/>
      <c r="BNZ26" s="1195"/>
      <c r="BOA26" s="1195"/>
      <c r="BOB26" s="1195"/>
      <c r="BOC26" s="1195"/>
      <c r="BOD26" s="1195"/>
      <c r="BOE26" s="1195"/>
      <c r="BOF26" s="1195"/>
      <c r="BOG26" s="1195"/>
      <c r="BOH26" s="1195"/>
      <c r="BOI26" s="1195"/>
      <c r="BOJ26" s="1195"/>
      <c r="BOK26" s="1195"/>
      <c r="BOL26" s="1195"/>
      <c r="BOM26" s="1195"/>
      <c r="BON26" s="1195"/>
      <c r="BOO26" s="1195"/>
      <c r="BOP26" s="1195"/>
      <c r="BOQ26" s="1195"/>
      <c r="BOR26" s="1195"/>
      <c r="BOS26" s="1195"/>
      <c r="BOT26" s="1195"/>
      <c r="BOU26" s="1195"/>
      <c r="BOV26" s="1195"/>
      <c r="BOW26" s="1195"/>
      <c r="BOX26" s="1195"/>
      <c r="BOY26" s="1195"/>
      <c r="BOZ26" s="1195"/>
      <c r="BPA26" s="1195"/>
      <c r="BPB26" s="1195"/>
      <c r="BPC26" s="1195"/>
      <c r="BPD26" s="1195"/>
      <c r="BPE26" s="1195"/>
      <c r="BPF26" s="1195"/>
      <c r="BPG26" s="1195"/>
      <c r="BPH26" s="1195"/>
      <c r="BPI26" s="1195"/>
      <c r="BPJ26" s="1195"/>
      <c r="BPK26" s="1195"/>
      <c r="BPL26" s="1195"/>
      <c r="BPM26" s="1195"/>
      <c r="BPN26" s="1195"/>
      <c r="BPO26" s="1195"/>
      <c r="BPP26" s="395"/>
      <c r="BPQ26" s="1195"/>
      <c r="BPR26" s="1195"/>
      <c r="BPS26" s="1195"/>
      <c r="BPT26" s="1195"/>
      <c r="BPU26" s="1195"/>
      <c r="BPV26" s="1195"/>
      <c r="BPW26" s="1195"/>
      <c r="BPX26" s="1195"/>
      <c r="BPY26" s="1195"/>
      <c r="BPZ26" s="396"/>
      <c r="BTU26" s="393"/>
      <c r="BTV26" s="1195"/>
      <c r="BTW26" s="1195"/>
      <c r="BTX26" s="1195"/>
      <c r="BTY26" s="1195"/>
      <c r="BTZ26" s="1195"/>
      <c r="BUA26" s="1195"/>
      <c r="BUB26" s="1195"/>
      <c r="BUC26" s="1195"/>
      <c r="BUD26" s="1195"/>
      <c r="BUE26" s="394"/>
      <c r="BUF26" s="1195"/>
      <c r="BUG26" s="1195"/>
      <c r="BUH26" s="1195"/>
      <c r="BUI26" s="1195"/>
      <c r="BUJ26" s="1195"/>
      <c r="BUK26" s="1195"/>
      <c r="BUL26" s="1195"/>
      <c r="BUM26" s="1195"/>
      <c r="BUN26" s="1195"/>
      <c r="BUO26" s="1195"/>
      <c r="BUP26" s="1195"/>
      <c r="BUQ26" s="1195"/>
      <c r="BUR26" s="1195"/>
      <c r="BUS26" s="1195"/>
      <c r="BUT26" s="1195"/>
      <c r="BUU26" s="1195"/>
      <c r="BUV26" s="1195"/>
      <c r="BUW26" s="1195"/>
      <c r="BUX26" s="1195"/>
      <c r="BUY26" s="1195"/>
      <c r="BUZ26" s="1195"/>
      <c r="BVA26" s="1195"/>
      <c r="BVB26" s="1195"/>
      <c r="BVC26" s="1195"/>
      <c r="BVD26" s="1195"/>
      <c r="BVE26" s="1195"/>
      <c r="BVF26" s="1195"/>
      <c r="BVG26" s="1195"/>
      <c r="BVH26" s="1195"/>
      <c r="BVI26" s="1195"/>
      <c r="BVJ26" s="1195"/>
      <c r="BVK26" s="1195"/>
      <c r="BVL26" s="1195"/>
      <c r="BVM26" s="1195"/>
      <c r="BVN26" s="1195"/>
      <c r="BVO26" s="1195"/>
      <c r="BVP26" s="1195"/>
      <c r="BVQ26" s="1195"/>
      <c r="BVR26" s="1195"/>
      <c r="BVS26" s="1195"/>
      <c r="BVT26" s="1195"/>
      <c r="BVU26" s="1195"/>
      <c r="BVV26" s="1195"/>
      <c r="BVW26" s="1195"/>
      <c r="BVX26" s="1195"/>
      <c r="BVY26" s="1195"/>
      <c r="BVZ26" s="1195"/>
      <c r="BWA26" s="1195"/>
      <c r="BWB26" s="1195"/>
      <c r="BWC26" s="1195"/>
      <c r="BWD26" s="1195"/>
      <c r="BWE26" s="1195"/>
      <c r="BWF26" s="1195"/>
      <c r="BWG26" s="1195"/>
      <c r="BWH26" s="1195"/>
      <c r="BWI26" s="1195"/>
      <c r="BWJ26" s="1195"/>
      <c r="BWK26" s="1195"/>
      <c r="BWL26" s="1195"/>
      <c r="BWM26" s="1195"/>
      <c r="BWN26" s="1195"/>
      <c r="BWO26" s="1195"/>
      <c r="BWP26" s="1195"/>
      <c r="BWQ26" s="1195"/>
      <c r="BWR26" s="1195"/>
      <c r="BWS26" s="1195"/>
      <c r="BWT26" s="1195"/>
      <c r="BWU26" s="1195"/>
      <c r="BWV26" s="1195"/>
      <c r="BWW26" s="1195"/>
      <c r="BWX26" s="1195"/>
      <c r="BWY26" s="1195"/>
      <c r="BWZ26" s="1195"/>
      <c r="BXA26" s="1195"/>
      <c r="BXB26" s="1195"/>
      <c r="BXC26" s="1195"/>
      <c r="BXD26" s="1195"/>
      <c r="BXE26" s="1195"/>
      <c r="BXF26" s="1195"/>
      <c r="BXG26" s="1195"/>
      <c r="BXH26" s="1195"/>
      <c r="BXI26" s="1195"/>
      <c r="BXJ26" s="1195"/>
      <c r="BXK26" s="1195"/>
      <c r="BXL26" s="1195"/>
      <c r="BXM26" s="1195"/>
      <c r="BXN26" s="1195"/>
      <c r="BXO26" s="1195"/>
      <c r="BXP26" s="1195"/>
      <c r="BXQ26" s="1195"/>
      <c r="BXR26" s="1195"/>
      <c r="BXS26" s="1195"/>
      <c r="BXT26" s="1195"/>
      <c r="BXU26" s="1195"/>
      <c r="BXV26" s="1195"/>
      <c r="BXW26" s="1195"/>
      <c r="BXX26" s="395"/>
      <c r="BXY26" s="1195"/>
      <c r="BXZ26" s="1195"/>
      <c r="BYA26" s="1195"/>
      <c r="BYB26" s="1195"/>
      <c r="BYC26" s="1195"/>
      <c r="BYD26" s="1195"/>
      <c r="BYE26" s="1195"/>
      <c r="BYF26" s="1195"/>
      <c r="BYG26" s="1195"/>
      <c r="BYH26" s="396"/>
      <c r="CCC26" s="393"/>
      <c r="CCD26" s="1195"/>
      <c r="CCE26" s="1195"/>
      <c r="CCF26" s="1195"/>
      <c r="CCG26" s="1195"/>
      <c r="CCH26" s="1195"/>
      <c r="CCI26" s="1195"/>
      <c r="CCJ26" s="1195"/>
      <c r="CCK26" s="1195"/>
      <c r="CCL26" s="1195"/>
      <c r="CCM26" s="394"/>
      <c r="CCN26" s="1195"/>
      <c r="CCO26" s="1195"/>
      <c r="CCP26" s="1195"/>
      <c r="CCQ26" s="1195"/>
      <c r="CCR26" s="1195"/>
      <c r="CCS26" s="1195"/>
      <c r="CCT26" s="1195"/>
      <c r="CCU26" s="1195"/>
      <c r="CCV26" s="1195"/>
      <c r="CCW26" s="1195"/>
      <c r="CCX26" s="1195"/>
      <c r="CCY26" s="1195"/>
      <c r="CCZ26" s="1195"/>
      <c r="CDA26" s="1195"/>
      <c r="CDB26" s="1195"/>
      <c r="CDC26" s="1195"/>
      <c r="CDD26" s="1195"/>
      <c r="CDE26" s="1195"/>
      <c r="CDF26" s="1195"/>
      <c r="CDG26" s="1195"/>
      <c r="CDH26" s="1195"/>
      <c r="CDI26" s="1195"/>
      <c r="CDJ26" s="1195"/>
      <c r="CDK26" s="1195"/>
      <c r="CDL26" s="1195"/>
      <c r="CDM26" s="1195"/>
      <c r="CDN26" s="1195"/>
      <c r="CDO26" s="1195"/>
      <c r="CDP26" s="1195"/>
      <c r="CDQ26" s="1195"/>
      <c r="CDR26" s="1195"/>
      <c r="CDS26" s="1195"/>
      <c r="CDT26" s="1195"/>
      <c r="CDU26" s="1195"/>
      <c r="CDV26" s="1195"/>
      <c r="CDW26" s="1195"/>
      <c r="CDX26" s="1195"/>
      <c r="CDY26" s="1195"/>
      <c r="CDZ26" s="1195"/>
      <c r="CEA26" s="1195"/>
      <c r="CEB26" s="1195"/>
      <c r="CEC26" s="1195"/>
      <c r="CED26" s="1195"/>
      <c r="CEE26" s="1195"/>
      <c r="CEF26" s="1195"/>
      <c r="CEG26" s="1195"/>
      <c r="CEH26" s="1195"/>
      <c r="CEI26" s="1195"/>
      <c r="CEJ26" s="1195"/>
      <c r="CEK26" s="1195"/>
      <c r="CEL26" s="1195"/>
      <c r="CEM26" s="1195"/>
      <c r="CEN26" s="1195"/>
      <c r="CEO26" s="1195"/>
      <c r="CEP26" s="1195"/>
      <c r="CEQ26" s="1195"/>
      <c r="CER26" s="1195"/>
      <c r="CES26" s="1195"/>
      <c r="CET26" s="1195"/>
      <c r="CEU26" s="1195"/>
      <c r="CEV26" s="1195"/>
      <c r="CEW26" s="1195"/>
      <c r="CEX26" s="1195"/>
      <c r="CEY26" s="1195"/>
      <c r="CEZ26" s="1195"/>
      <c r="CFA26" s="1195"/>
      <c r="CFB26" s="1195"/>
      <c r="CFC26" s="1195"/>
      <c r="CFD26" s="1195"/>
      <c r="CFE26" s="1195"/>
      <c r="CFF26" s="1195"/>
      <c r="CFG26" s="1195"/>
      <c r="CFH26" s="1195"/>
      <c r="CFI26" s="1195"/>
      <c r="CFJ26" s="1195"/>
      <c r="CFK26" s="1195"/>
      <c r="CFL26" s="1195"/>
      <c r="CFM26" s="1195"/>
      <c r="CFN26" s="1195"/>
      <c r="CFO26" s="1195"/>
      <c r="CFP26" s="1195"/>
      <c r="CFQ26" s="1195"/>
      <c r="CFR26" s="1195"/>
      <c r="CFS26" s="1195"/>
      <c r="CFT26" s="1195"/>
      <c r="CFU26" s="1195"/>
      <c r="CFV26" s="1195"/>
      <c r="CFW26" s="1195"/>
      <c r="CFX26" s="1195"/>
      <c r="CFY26" s="1195"/>
      <c r="CFZ26" s="1195"/>
      <c r="CGA26" s="1195"/>
      <c r="CGB26" s="1195"/>
      <c r="CGC26" s="1195"/>
      <c r="CGD26" s="1195"/>
      <c r="CGE26" s="1195"/>
      <c r="CGF26" s="395"/>
      <c r="CGG26" s="1195"/>
      <c r="CGH26" s="1195"/>
      <c r="CGI26" s="1195"/>
      <c r="CGJ26" s="1195"/>
      <c r="CGK26" s="1195"/>
      <c r="CGL26" s="1195"/>
      <c r="CGM26" s="1195"/>
      <c r="CGN26" s="1195"/>
      <c r="CGO26" s="1195"/>
      <c r="CGP26" s="396"/>
      <c r="CKK26" s="393"/>
      <c r="CKL26" s="1195"/>
      <c r="CKM26" s="1195"/>
      <c r="CKN26" s="1195"/>
      <c r="CKO26" s="1195"/>
      <c r="CKP26" s="1195"/>
      <c r="CKQ26" s="1195"/>
      <c r="CKR26" s="1195"/>
      <c r="CKS26" s="1195"/>
      <c r="CKT26" s="1195"/>
      <c r="CKU26" s="394"/>
      <c r="CKV26" s="1195"/>
      <c r="CKW26" s="1195"/>
      <c r="CKX26" s="1195"/>
      <c r="CKY26" s="1195"/>
      <c r="CKZ26" s="1195"/>
      <c r="CLA26" s="1195"/>
      <c r="CLB26" s="1195"/>
      <c r="CLC26" s="1195"/>
      <c r="CLD26" s="1195"/>
      <c r="CLE26" s="1195"/>
      <c r="CLF26" s="1195"/>
      <c r="CLG26" s="1195"/>
      <c r="CLH26" s="1195"/>
      <c r="CLI26" s="1195"/>
      <c r="CLJ26" s="1195"/>
      <c r="CLK26" s="1195"/>
      <c r="CLL26" s="1195"/>
      <c r="CLM26" s="1195"/>
      <c r="CLN26" s="1195"/>
      <c r="CLO26" s="1195"/>
      <c r="CLP26" s="1195"/>
      <c r="CLQ26" s="1195"/>
      <c r="CLR26" s="1195"/>
      <c r="CLS26" s="1195"/>
      <c r="CLT26" s="1195"/>
      <c r="CLU26" s="1195"/>
      <c r="CLV26" s="1195"/>
      <c r="CLW26" s="1195"/>
      <c r="CLX26" s="1195"/>
      <c r="CLY26" s="1195"/>
      <c r="CLZ26" s="1195"/>
      <c r="CMA26" s="1195"/>
      <c r="CMB26" s="1195"/>
      <c r="CMC26" s="1195"/>
      <c r="CMD26" s="1195"/>
      <c r="CME26" s="1195"/>
      <c r="CMF26" s="1195"/>
      <c r="CMG26" s="1195"/>
      <c r="CMH26" s="1195"/>
      <c r="CMI26" s="1195"/>
      <c r="CMJ26" s="1195"/>
      <c r="CMK26" s="1195"/>
      <c r="CML26" s="1195"/>
      <c r="CMM26" s="1195"/>
      <c r="CMN26" s="1195"/>
      <c r="CMO26" s="1195"/>
      <c r="CMP26" s="1195"/>
      <c r="CMQ26" s="1195"/>
      <c r="CMR26" s="1195"/>
      <c r="CMS26" s="1195"/>
      <c r="CMT26" s="1195"/>
      <c r="CMU26" s="1195"/>
      <c r="CMV26" s="1195"/>
      <c r="CMW26" s="1195"/>
      <c r="CMX26" s="1195"/>
      <c r="CMY26" s="1195"/>
      <c r="CMZ26" s="1195"/>
      <c r="CNA26" s="1195"/>
      <c r="CNB26" s="1195"/>
      <c r="CNC26" s="1195"/>
      <c r="CND26" s="1195"/>
      <c r="CNE26" s="1195"/>
      <c r="CNF26" s="1195"/>
      <c r="CNG26" s="1195"/>
      <c r="CNH26" s="1195"/>
      <c r="CNI26" s="1195"/>
      <c r="CNJ26" s="1195"/>
      <c r="CNK26" s="1195"/>
      <c r="CNL26" s="1195"/>
      <c r="CNM26" s="1195"/>
      <c r="CNN26" s="1195"/>
      <c r="CNO26" s="1195"/>
      <c r="CNP26" s="1195"/>
      <c r="CNQ26" s="1195"/>
      <c r="CNR26" s="1195"/>
      <c r="CNS26" s="1195"/>
      <c r="CNT26" s="1195"/>
      <c r="CNU26" s="1195"/>
      <c r="CNV26" s="1195"/>
      <c r="CNW26" s="1195"/>
      <c r="CNX26" s="1195"/>
      <c r="CNY26" s="1195"/>
      <c r="CNZ26" s="1195"/>
      <c r="COA26" s="1195"/>
      <c r="COB26" s="1195"/>
      <c r="COC26" s="1195"/>
      <c r="COD26" s="1195"/>
      <c r="COE26" s="1195"/>
      <c r="COF26" s="1195"/>
      <c r="COG26" s="1195"/>
      <c r="COH26" s="1195"/>
      <c r="COI26" s="1195"/>
      <c r="COJ26" s="1195"/>
      <c r="COK26" s="1195"/>
      <c r="COL26" s="1195"/>
      <c r="COM26" s="1195"/>
      <c r="CON26" s="395"/>
      <c r="COO26" s="1195"/>
      <c r="COP26" s="1195"/>
      <c r="COQ26" s="1195"/>
      <c r="COR26" s="1195"/>
      <c r="COS26" s="1195"/>
      <c r="COT26" s="1195"/>
      <c r="COU26" s="1195"/>
      <c r="COV26" s="1195"/>
      <c r="COW26" s="1195"/>
      <c r="COX26" s="396"/>
      <c r="CQV26" s="1195"/>
      <c r="CQW26" s="1195"/>
      <c r="CQX26" s="1195"/>
      <c r="CQY26" s="1195"/>
      <c r="CQZ26" s="1195"/>
      <c r="CRA26" s="1195"/>
      <c r="CRB26" s="1195"/>
      <c r="CRC26" s="1195"/>
      <c r="CRD26" s="1195"/>
      <c r="CRE26" s="1195"/>
      <c r="CRF26" s="1195"/>
      <c r="CRG26" s="1195"/>
      <c r="CRH26" s="1195"/>
      <c r="CRI26" s="1195"/>
      <c r="CRJ26" s="1195"/>
      <c r="CRK26" s="1195"/>
      <c r="CRL26" s="1195"/>
      <c r="CRM26" s="1195"/>
      <c r="CRN26" s="1195"/>
      <c r="CRO26" s="1195"/>
      <c r="CRP26" s="1195"/>
      <c r="CRQ26" s="1195"/>
      <c r="CRR26" s="1195"/>
      <c r="CRS26" s="1195"/>
      <c r="CRT26" s="1195"/>
      <c r="CRU26" s="1195"/>
      <c r="CRV26" s="1195"/>
      <c r="CRW26" s="1195"/>
      <c r="CRX26" s="1195"/>
      <c r="CRY26" s="1195"/>
      <c r="CRZ26" s="1195"/>
      <c r="CSA26" s="1195"/>
      <c r="CSB26" s="1195"/>
      <c r="CSC26" s="1195"/>
      <c r="CSD26" s="1195"/>
      <c r="CSE26" s="1195"/>
      <c r="CSF26" s="1195"/>
      <c r="CSG26" s="1195"/>
      <c r="CSH26" s="1195"/>
      <c r="CSI26" s="1195"/>
      <c r="CSJ26" s="1195"/>
      <c r="CSK26" s="1195"/>
      <c r="CSL26" s="1195"/>
      <c r="CSM26" s="1195"/>
      <c r="CSN26" s="1195"/>
      <c r="CSO26" s="1195"/>
      <c r="CSP26" s="1195"/>
      <c r="CSQ26" s="1195"/>
      <c r="CSR26" s="395"/>
      <c r="CSS26" s="1195"/>
      <c r="CST26" s="1195"/>
      <c r="CSU26" s="1195"/>
      <c r="CSV26" s="1195"/>
      <c r="CSW26" s="1195"/>
      <c r="CSX26" s="1195"/>
      <c r="CSY26" s="1195"/>
      <c r="CSZ26" s="1195"/>
      <c r="CTA26" s="1195"/>
      <c r="CTB26" s="396"/>
      <c r="DJV26" s="395"/>
      <c r="DKF26" s="396"/>
      <c r="DKG26" s="394"/>
      <c r="DKH26" s="1195"/>
      <c r="DKI26" s="1195"/>
      <c r="DKJ26" s="1195"/>
      <c r="DKK26" s="1195"/>
      <c r="DKL26" s="1195"/>
      <c r="DKM26" s="1195"/>
      <c r="DKN26" s="1195"/>
      <c r="DKO26" s="1195"/>
      <c r="DKP26" s="1195"/>
      <c r="DKQ26" s="1195"/>
      <c r="DKR26" s="1195"/>
      <c r="DKS26" s="1195"/>
      <c r="DKT26" s="1195"/>
      <c r="DKU26" s="1195"/>
      <c r="DKV26" s="1195"/>
      <c r="DKW26" s="1195"/>
      <c r="DKX26" s="1195"/>
      <c r="DKY26" s="1195"/>
      <c r="DKZ26" s="1195"/>
      <c r="DLA26" s="1195"/>
      <c r="DLB26" s="1195"/>
      <c r="DLC26" s="1195"/>
      <c r="DLD26" s="1195"/>
      <c r="DLE26" s="1195"/>
      <c r="DLF26" s="1195"/>
      <c r="DLG26" s="1195"/>
      <c r="DLH26" s="1195"/>
      <c r="DLI26" s="1195"/>
      <c r="DLJ26" s="1195"/>
      <c r="DLK26" s="1195"/>
      <c r="DLL26" s="1195"/>
      <c r="DLM26" s="1195"/>
      <c r="DLN26" s="1195"/>
      <c r="DLO26" s="1195"/>
      <c r="DLP26" s="1195"/>
      <c r="DLQ26" s="1195"/>
      <c r="DLR26" s="1195"/>
      <c r="DLS26" s="1195"/>
      <c r="DLT26" s="1195"/>
      <c r="DLU26" s="1195"/>
      <c r="DLV26" s="1195"/>
      <c r="DLW26" s="1195"/>
      <c r="DLX26" s="1195"/>
      <c r="DLY26" s="1195"/>
      <c r="DLZ26" s="1195"/>
      <c r="DMA26" s="1195"/>
      <c r="DMB26" s="1195"/>
      <c r="DMC26" s="1195"/>
      <c r="DMD26" s="1195"/>
      <c r="DME26" s="1195"/>
      <c r="DMF26" s="1195"/>
      <c r="DMG26" s="1195"/>
      <c r="DMH26" s="1195"/>
      <c r="DMI26" s="1195"/>
      <c r="DMJ26" s="1195"/>
      <c r="DMK26" s="1195"/>
      <c r="DML26" s="1195"/>
      <c r="DMM26" s="1195"/>
      <c r="DMN26" s="1195"/>
      <c r="DMO26" s="1195"/>
      <c r="DMP26" s="1195"/>
      <c r="DMQ26" s="1195"/>
      <c r="DMR26" s="1195"/>
      <c r="DMS26" s="1195"/>
      <c r="DMT26" s="1195"/>
      <c r="DMU26" s="1195"/>
      <c r="DMV26" s="1195"/>
      <c r="DMW26" s="1195"/>
      <c r="DMX26" s="1195"/>
      <c r="DMY26" s="1195"/>
      <c r="DMZ26" s="1195"/>
      <c r="DNA26" s="1195"/>
      <c r="DNB26" s="1195"/>
      <c r="DNC26" s="1195"/>
      <c r="DND26" s="395"/>
      <c r="DNE26" s="1195"/>
      <c r="DNF26" s="1195"/>
      <c r="DNG26" s="1263"/>
      <c r="DNJ26" s="1350"/>
      <c r="DNK26" s="1263"/>
      <c r="DNL26" s="1195"/>
      <c r="DNM26" s="1195"/>
      <c r="DNN26" s="396"/>
    </row>
    <row r="27" spans="2:3906" ht="15" customHeight="1">
      <c r="BW27" s="1477"/>
      <c r="BX27" s="1478"/>
      <c r="BY27" s="1478"/>
      <c r="BZ27" s="1478"/>
      <c r="CA27" s="1478"/>
      <c r="CB27" s="1478"/>
      <c r="CC27" s="1478"/>
      <c r="CD27" s="1478"/>
      <c r="CE27" s="1478"/>
      <c r="CF27" s="1478"/>
      <c r="CG27" s="1478"/>
      <c r="CH27" s="1478"/>
      <c r="CI27" s="1478"/>
      <c r="CJ27" s="1479"/>
      <c r="FO27" s="1195"/>
      <c r="FP27" s="395"/>
      <c r="FT27" s="1497"/>
      <c r="FU27" s="1466"/>
      <c r="FV27" s="1350"/>
      <c r="FW27" s="1263"/>
      <c r="FX27" s="1195"/>
      <c r="FY27" s="1195"/>
      <c r="FZ27" s="396"/>
      <c r="HW27" s="1195"/>
      <c r="HX27" s="1195"/>
      <c r="HY27" s="1195"/>
      <c r="HZ27" s="1195"/>
      <c r="IA27" s="1195"/>
      <c r="IB27" s="1195"/>
      <c r="IC27" s="1195"/>
      <c r="ID27" s="1195"/>
      <c r="IE27" s="1195"/>
      <c r="IF27" s="1195"/>
      <c r="KK27" s="393"/>
      <c r="KL27" s="1195"/>
      <c r="KM27" s="1195"/>
      <c r="KN27" s="1195"/>
      <c r="KO27" s="1195"/>
      <c r="KP27" s="1195"/>
      <c r="KQ27" s="1195"/>
      <c r="KR27" s="1195"/>
      <c r="KS27" s="1195"/>
      <c r="KT27" s="1195"/>
      <c r="KU27" s="394"/>
      <c r="KV27" s="1195"/>
      <c r="KW27" s="1195"/>
      <c r="KX27" s="1195"/>
      <c r="KY27" s="1195"/>
      <c r="KZ27" s="1195"/>
      <c r="LA27" s="1195"/>
      <c r="LB27" s="1195"/>
      <c r="LC27" s="1195"/>
      <c r="LD27" s="1195"/>
      <c r="LE27" s="1195"/>
      <c r="LF27" s="1195"/>
      <c r="LG27" s="1195"/>
      <c r="LH27" s="1195"/>
      <c r="LI27" s="1195"/>
      <c r="LJ27" s="1195"/>
      <c r="LK27" s="1195"/>
      <c r="LL27" s="1195"/>
      <c r="LM27" s="1195"/>
      <c r="LN27" s="1195"/>
      <c r="LO27" s="1195"/>
      <c r="LP27" s="1195"/>
      <c r="LQ27" s="1195"/>
      <c r="LR27" s="1195"/>
      <c r="LS27" s="1195"/>
      <c r="LT27" s="1195"/>
      <c r="LU27" s="1195"/>
      <c r="LV27" s="1195"/>
      <c r="LW27" s="1195"/>
      <c r="LX27" s="1195"/>
      <c r="LY27" s="1195"/>
      <c r="LZ27" s="1195"/>
      <c r="MA27" s="1195"/>
      <c r="MB27" s="1195"/>
      <c r="MC27" s="1195"/>
      <c r="MD27" s="1195"/>
      <c r="ME27" s="1195"/>
      <c r="MF27" s="1195"/>
      <c r="MG27" s="1195"/>
      <c r="MH27" s="1195"/>
      <c r="MI27" s="1195"/>
      <c r="MJ27" s="1195"/>
      <c r="MK27" s="1195"/>
      <c r="ML27" s="1195"/>
      <c r="MM27" s="1195"/>
      <c r="MN27" s="1195"/>
      <c r="MO27" s="1195"/>
      <c r="MP27" s="1195"/>
      <c r="MQ27" s="1195"/>
      <c r="MR27" s="1195"/>
      <c r="MS27" s="1195"/>
      <c r="MT27" s="1195"/>
      <c r="MU27" s="1195"/>
      <c r="MV27" s="1195"/>
      <c r="MW27" s="1195"/>
      <c r="MX27" s="1195"/>
      <c r="MY27" s="1195"/>
      <c r="MZ27" s="1195"/>
      <c r="NA27" s="1195"/>
      <c r="NB27" s="1195"/>
      <c r="NC27" s="1195"/>
      <c r="ND27" s="1195"/>
      <c r="NE27" s="1195"/>
      <c r="NF27" s="1195"/>
      <c r="NG27" s="1195"/>
      <c r="NH27" s="1195"/>
      <c r="NI27" s="1195"/>
      <c r="NJ27" s="1195"/>
      <c r="NK27" s="1195"/>
      <c r="NL27" s="1195"/>
      <c r="NM27" s="1195"/>
      <c r="NN27" s="1195"/>
      <c r="NO27" s="1195"/>
      <c r="NP27" s="1195"/>
      <c r="NQ27" s="1195"/>
      <c r="NR27" s="1195"/>
      <c r="NS27" s="1195"/>
      <c r="NT27" s="1195"/>
      <c r="NU27" s="1195"/>
      <c r="NV27" s="1195"/>
      <c r="NW27" s="1195"/>
      <c r="NX27" s="1195"/>
      <c r="NY27" s="1195"/>
      <c r="NZ27" s="1195"/>
      <c r="OA27" s="1195"/>
      <c r="OB27" s="1195"/>
      <c r="OC27" s="1195"/>
      <c r="OD27" s="1195"/>
      <c r="OE27" s="1195"/>
      <c r="OF27" s="1195"/>
      <c r="QW27" s="393"/>
      <c r="QX27" s="1195"/>
      <c r="QY27" s="1195"/>
      <c r="QZ27" s="1195"/>
      <c r="RG27" s="394"/>
      <c r="RH27" s="1195"/>
      <c r="RI27" s="1195"/>
      <c r="RJ27" s="1195"/>
      <c r="RK27" s="1195"/>
      <c r="RL27" s="1195"/>
      <c r="RM27" s="1195"/>
      <c r="RN27" s="1195"/>
      <c r="VA27" s="393"/>
      <c r="VB27" s="1195"/>
      <c r="VC27" s="1195"/>
      <c r="VD27" s="1195"/>
      <c r="VE27" s="1195"/>
      <c r="VF27" s="1195"/>
      <c r="VG27" s="1195"/>
      <c r="VH27" s="1195"/>
      <c r="VI27" s="1195"/>
      <c r="VJ27" s="1195"/>
      <c r="VK27" s="394"/>
      <c r="VL27" s="1195"/>
      <c r="VM27" s="1195"/>
      <c r="VN27" s="1195"/>
      <c r="VO27" s="1195"/>
      <c r="VP27" s="1195"/>
      <c r="VQ27" s="1195"/>
      <c r="VR27" s="1195"/>
      <c r="VS27" s="1195"/>
      <c r="VT27" s="1195"/>
      <c r="VU27" s="1195"/>
      <c r="VV27" s="1195"/>
      <c r="VW27" s="1195"/>
      <c r="VX27" s="1195"/>
      <c r="VY27" s="1195"/>
      <c r="VZ27" s="1195"/>
      <c r="WA27" s="1195"/>
      <c r="WB27" s="1195"/>
      <c r="WC27" s="1195"/>
      <c r="WD27" s="1195"/>
      <c r="WE27" s="1195"/>
      <c r="WF27" s="1195"/>
      <c r="WG27" s="1195"/>
      <c r="WH27" s="1195"/>
      <c r="WI27" s="1195"/>
      <c r="WJ27" s="1195"/>
      <c r="WK27" s="1195"/>
      <c r="WL27" s="1195"/>
      <c r="WM27" s="1195"/>
      <c r="WN27" s="1195"/>
      <c r="WO27" s="1195"/>
      <c r="WP27" s="1195"/>
      <c r="WQ27" s="1195"/>
      <c r="WR27" s="1195"/>
      <c r="WS27" s="1195"/>
      <c r="WT27" s="1195"/>
      <c r="WU27" s="1195"/>
      <c r="WV27" s="1195"/>
      <c r="WW27" s="1195"/>
      <c r="WX27" s="1195"/>
      <c r="WY27" s="1195"/>
      <c r="WZ27" s="1195"/>
      <c r="XA27" s="1195"/>
      <c r="XB27" s="1195"/>
      <c r="XC27" s="1195"/>
      <c r="XD27" s="1195"/>
      <c r="XE27" s="1195"/>
      <c r="XF27" s="1195"/>
      <c r="XG27" s="1195"/>
      <c r="XH27" s="1195"/>
      <c r="XI27" s="1195"/>
      <c r="XJ27" s="1195"/>
      <c r="XK27" s="1195"/>
      <c r="XL27" s="1195"/>
      <c r="XM27" s="1195"/>
      <c r="XN27" s="1195"/>
      <c r="XO27" s="1195"/>
      <c r="XP27" s="1195"/>
      <c r="XQ27" s="1195"/>
      <c r="XR27" s="1195"/>
      <c r="XS27" s="1195"/>
      <c r="XT27" s="1195"/>
      <c r="XU27" s="1195"/>
      <c r="XV27" s="1195"/>
      <c r="XW27" s="1195"/>
      <c r="XX27" s="1195"/>
      <c r="XY27" s="1195"/>
      <c r="XZ27" s="1195"/>
      <c r="YA27" s="1195"/>
      <c r="YB27" s="1195"/>
      <c r="YC27" s="1195"/>
      <c r="YD27" s="1195"/>
      <c r="YE27" s="1195"/>
      <c r="YF27" s="1195"/>
      <c r="YG27" s="1195"/>
      <c r="YH27" s="1195"/>
      <c r="YI27" s="1195"/>
      <c r="YJ27" s="1195"/>
      <c r="YK27" s="1195"/>
      <c r="YL27" s="1195"/>
      <c r="YM27" s="1195"/>
      <c r="YN27" s="1195"/>
      <c r="YO27" s="1195"/>
      <c r="YP27" s="1195"/>
      <c r="YQ27" s="1195"/>
      <c r="YR27" s="1195"/>
      <c r="YS27" s="1195"/>
      <c r="YT27" s="1195"/>
      <c r="YU27" s="1195"/>
      <c r="YV27" s="1195"/>
      <c r="YW27" s="1195"/>
      <c r="YX27" s="1195"/>
      <c r="YY27" s="1195"/>
      <c r="YZ27" s="1195"/>
      <c r="ZA27" s="1195"/>
      <c r="ZB27" s="1195"/>
      <c r="ZC27" s="1195"/>
      <c r="ZD27" s="395"/>
      <c r="ZE27" s="1195"/>
      <c r="ZF27" s="1195"/>
      <c r="ZG27" s="1195"/>
      <c r="ZH27" s="1195"/>
      <c r="ZI27" s="1195"/>
      <c r="ZJ27" s="1195"/>
      <c r="ZK27" s="1195"/>
      <c r="ZL27" s="1195"/>
      <c r="ZM27" s="1195"/>
      <c r="ZN27" s="396"/>
      <c r="ADY27" s="393"/>
      <c r="ADZ27" s="1195"/>
      <c r="AEA27" s="1195"/>
      <c r="AEB27" s="1195"/>
      <c r="AEC27" s="1195"/>
      <c r="AED27" s="1195"/>
      <c r="AEE27" s="1195"/>
      <c r="AEF27" s="1195"/>
      <c r="AEG27" s="1195"/>
      <c r="AEH27" s="1195"/>
      <c r="AEI27" s="394"/>
      <c r="AEJ27" s="1195"/>
      <c r="AEK27" s="1195"/>
      <c r="AEL27" s="1195"/>
      <c r="AEM27" s="1195"/>
      <c r="AEN27" s="1195"/>
      <c r="AEO27" s="1195"/>
      <c r="AEP27" s="1195"/>
      <c r="AEQ27" s="1195"/>
      <c r="AER27" s="1195"/>
      <c r="AES27" s="1195"/>
      <c r="AET27" s="1195"/>
      <c r="AEU27" s="1195"/>
      <c r="AEV27" s="1195"/>
      <c r="AEW27" s="1195"/>
      <c r="AEX27" s="1195"/>
      <c r="AEY27" s="1195"/>
      <c r="AEZ27" s="1195"/>
      <c r="AFA27" s="1195"/>
      <c r="AFB27" s="1195"/>
      <c r="AFC27" s="1195"/>
      <c r="AFD27" s="1195"/>
      <c r="AFE27" s="1195"/>
      <c r="AFF27" s="1195"/>
      <c r="AFG27" s="1195"/>
      <c r="AFH27" s="1195"/>
      <c r="AFI27" s="1195"/>
      <c r="AFJ27" s="1195"/>
      <c r="AFK27" s="1195"/>
      <c r="AFL27" s="1195"/>
      <c r="AFM27" s="1195"/>
      <c r="AFN27" s="1195"/>
      <c r="AFO27" s="1195"/>
      <c r="AFP27" s="1195"/>
      <c r="AFQ27" s="1195"/>
      <c r="AFR27" s="1195"/>
      <c r="AFS27" s="1195"/>
      <c r="AFT27" s="1195"/>
      <c r="AFU27" s="1195"/>
      <c r="AFV27" s="1195"/>
      <c r="AFW27" s="1195"/>
      <c r="AFX27" s="1195"/>
      <c r="AFY27" s="1195"/>
      <c r="AFZ27" s="1195"/>
      <c r="AGA27" s="1195"/>
      <c r="AGB27" s="1195"/>
      <c r="AGC27" s="1195"/>
      <c r="AGD27" s="1195"/>
      <c r="AGE27" s="1195"/>
      <c r="AGF27" s="1195"/>
      <c r="AGG27" s="1195"/>
      <c r="AGH27" s="1195"/>
      <c r="AGI27" s="1195"/>
      <c r="AGJ27" s="1195"/>
      <c r="AGK27" s="1195"/>
      <c r="AGL27" s="1195"/>
      <c r="AGM27" s="1195"/>
      <c r="AGN27" s="1195"/>
      <c r="AGO27" s="1195"/>
      <c r="AGP27" s="1195"/>
      <c r="AGQ27" s="1195"/>
      <c r="AGR27" s="1195"/>
      <c r="AGS27" s="1195"/>
      <c r="AGT27" s="1195"/>
      <c r="AGU27" s="1195"/>
      <c r="AGV27" s="1195"/>
      <c r="AGW27" s="1195"/>
      <c r="AGX27" s="1195"/>
      <c r="AGY27" s="1195"/>
      <c r="AGZ27" s="1195"/>
      <c r="AHA27" s="1195"/>
      <c r="AHB27" s="1195"/>
      <c r="AHC27" s="1195"/>
      <c r="AHD27" s="1195"/>
      <c r="AHE27" s="1195"/>
      <c r="AHF27" s="1195"/>
      <c r="AHG27" s="1195"/>
      <c r="AHH27" s="1195"/>
      <c r="AHI27" s="1195"/>
      <c r="AHJ27" s="1195"/>
      <c r="AHK27" s="1195"/>
      <c r="AHL27" s="1195"/>
      <c r="AHM27" s="1195"/>
      <c r="AHN27" s="1195"/>
      <c r="AHO27" s="1195"/>
      <c r="AHP27" s="1195"/>
      <c r="AHQ27" s="1195"/>
      <c r="AHR27" s="1195"/>
      <c r="AHS27" s="1195"/>
      <c r="AHT27" s="1195"/>
      <c r="AHU27" s="1195"/>
      <c r="AHV27" s="1195"/>
      <c r="AHW27" s="1195"/>
      <c r="AHX27" s="1195"/>
      <c r="AHY27" s="1195"/>
      <c r="AHZ27" s="1195"/>
      <c r="AIA27" s="1195"/>
      <c r="AIB27" s="395"/>
      <c r="AIC27" s="1195"/>
      <c r="AID27" s="1195"/>
      <c r="AIE27" s="1195"/>
      <c r="AIF27" s="1195"/>
      <c r="AIG27" s="1195"/>
      <c r="AIH27" s="1195"/>
      <c r="AII27" s="1195"/>
      <c r="AIJ27" s="1195"/>
      <c r="AIK27" s="1195"/>
      <c r="AIL27" s="396"/>
      <c r="AMG27" s="393"/>
      <c r="AMH27" s="1195"/>
      <c r="AMI27" s="1195"/>
      <c r="AMJ27" s="1195"/>
      <c r="AMK27" s="1195"/>
      <c r="AML27" s="1195"/>
      <c r="AMM27" s="1195"/>
      <c r="AMN27" s="1195"/>
      <c r="AMO27" s="1195"/>
      <c r="AMP27" s="1195"/>
      <c r="AMQ27" s="394"/>
      <c r="AMR27" s="1195"/>
      <c r="AMS27" s="1195"/>
      <c r="AMT27" s="1195"/>
      <c r="AMU27" s="1195"/>
      <c r="AMV27" s="1195"/>
      <c r="AMW27" s="1195"/>
      <c r="AMX27" s="1195"/>
      <c r="AMY27" s="1195"/>
      <c r="AMZ27" s="1195"/>
      <c r="ANA27" s="1195"/>
      <c r="ANB27" s="1195"/>
      <c r="ANC27" s="1195"/>
      <c r="AND27" s="1195"/>
      <c r="ANE27" s="1195"/>
      <c r="ANF27" s="1195"/>
      <c r="ANG27" s="1195"/>
      <c r="ANH27" s="1195"/>
      <c r="ANI27" s="1195"/>
      <c r="ANJ27" s="1195"/>
      <c r="ANK27" s="1195"/>
      <c r="ANL27" s="1195"/>
      <c r="ANM27" s="1195"/>
      <c r="ANN27" s="1195"/>
      <c r="ANO27" s="1195"/>
      <c r="ANP27" s="1195"/>
      <c r="ANQ27" s="1195"/>
      <c r="ANR27" s="1195"/>
      <c r="ANS27" s="1195"/>
      <c r="ANT27" s="1195"/>
      <c r="ANU27" s="1195"/>
      <c r="ANV27" s="1195"/>
      <c r="ANW27" s="1195"/>
      <c r="ANX27" s="1195"/>
      <c r="ANY27" s="1195"/>
      <c r="ANZ27" s="1195"/>
      <c r="AOA27" s="1195"/>
      <c r="AOB27" s="1195"/>
      <c r="AOC27" s="1195"/>
      <c r="AOD27" s="1195"/>
      <c r="AOE27" s="1195"/>
      <c r="AOF27" s="1195"/>
      <c r="AOG27" s="1195"/>
      <c r="AOH27" s="1195"/>
      <c r="AOI27" s="1195"/>
      <c r="AOJ27" s="1195"/>
      <c r="AOK27" s="1195"/>
      <c r="AOL27" s="1195"/>
      <c r="AOM27" s="1195"/>
      <c r="AON27" s="1195"/>
      <c r="AOO27" s="1195"/>
      <c r="AOP27" s="1195"/>
      <c r="AOQ27" s="1195"/>
      <c r="AOR27" s="1195"/>
      <c r="AOS27" s="1195"/>
      <c r="AOT27" s="1195"/>
      <c r="AOU27" s="1195"/>
      <c r="AOV27" s="1195"/>
      <c r="AOW27" s="1195"/>
      <c r="AOX27" s="1195"/>
      <c r="AOY27" s="1195"/>
      <c r="AOZ27" s="1195"/>
      <c r="APA27" s="1195"/>
      <c r="APB27" s="1195"/>
      <c r="APC27" s="1195"/>
      <c r="APD27" s="1195"/>
      <c r="APE27" s="1195"/>
      <c r="APF27" s="1195"/>
      <c r="APG27" s="1195"/>
      <c r="APH27" s="1195"/>
      <c r="API27" s="1195"/>
      <c r="APJ27" s="1195"/>
      <c r="APK27" s="1195"/>
      <c r="APL27" s="1195"/>
      <c r="APM27" s="1195"/>
      <c r="APN27" s="1195"/>
      <c r="APO27" s="1195"/>
      <c r="APP27" s="1195"/>
      <c r="APQ27" s="1195"/>
      <c r="APR27" s="1195"/>
      <c r="APS27" s="1195"/>
      <c r="APT27" s="1195"/>
      <c r="APU27" s="1195"/>
      <c r="APV27" s="1195"/>
      <c r="APW27" s="1195"/>
      <c r="APX27" s="1195"/>
      <c r="APY27" s="1195"/>
      <c r="APZ27" s="1195"/>
      <c r="AQA27" s="1195"/>
      <c r="AQB27" s="1195"/>
      <c r="AQC27" s="1195"/>
      <c r="AQD27" s="1195"/>
      <c r="AQE27" s="1195"/>
      <c r="AQF27" s="1195"/>
      <c r="AQG27" s="1195"/>
      <c r="AQH27" s="1195"/>
      <c r="AQI27" s="1195"/>
      <c r="AQJ27" s="395"/>
      <c r="AQK27" s="1195"/>
      <c r="AQL27" s="1195"/>
      <c r="AQM27" s="1195"/>
      <c r="AQN27" s="1195"/>
      <c r="AQO27" s="1195"/>
      <c r="AQP27" s="1195"/>
      <c r="AQQ27" s="1195"/>
      <c r="AQR27" s="1195"/>
      <c r="AQS27" s="1195"/>
      <c r="AQT27" s="396"/>
      <c r="ASU27" s="1195"/>
      <c r="ASV27" s="1195"/>
      <c r="ASW27" s="1195"/>
      <c r="ASX27" s="1195"/>
      <c r="ASY27" s="1195"/>
      <c r="ASZ27" s="1195"/>
      <c r="ATA27" s="1195"/>
      <c r="ATB27" s="1195"/>
      <c r="ATC27" s="1195"/>
      <c r="ATD27" s="1195"/>
      <c r="ATE27" s="1195"/>
      <c r="ATF27" s="1195"/>
      <c r="ATG27" s="1195"/>
      <c r="ATH27" s="1195"/>
      <c r="ATI27" s="1195"/>
      <c r="ATJ27" s="1195"/>
      <c r="ATK27" s="1195"/>
      <c r="ATL27" s="1195"/>
      <c r="ATM27" s="1195"/>
      <c r="ATN27" s="1195"/>
      <c r="ATO27" s="1195"/>
      <c r="ATP27" s="1195"/>
      <c r="ATQ27" s="1195"/>
      <c r="ATR27" s="1195"/>
      <c r="ATS27" s="1195"/>
      <c r="ATT27" s="1195"/>
      <c r="ATU27" s="1195"/>
      <c r="ATV27" s="1195"/>
      <c r="ATW27" s="1195"/>
      <c r="ATX27" s="1195"/>
      <c r="ATY27" s="1195"/>
      <c r="ATZ27" s="1195"/>
      <c r="AUA27" s="1195"/>
      <c r="AUB27" s="1195"/>
      <c r="AUC27" s="1195"/>
      <c r="AUD27" s="1195"/>
      <c r="AUE27" s="1195"/>
      <c r="AUF27" s="1195"/>
      <c r="AUG27" s="1195"/>
      <c r="AUH27" s="1195"/>
      <c r="AUI27" s="1195"/>
      <c r="AUJ27" s="1195"/>
      <c r="AUK27" s="1195"/>
      <c r="AUL27" s="1195"/>
      <c r="AUM27" s="1195"/>
      <c r="AUN27" s="1195"/>
      <c r="AUO27" s="1195"/>
      <c r="AUP27" s="1195"/>
      <c r="AUQ27" s="1195"/>
      <c r="AUR27" s="1195"/>
      <c r="AUS27" s="1195"/>
      <c r="AUT27" s="1195"/>
      <c r="AUU27" s="1195"/>
      <c r="AUV27" s="1195"/>
      <c r="AUW27" s="1195"/>
      <c r="AUX27" s="1195"/>
      <c r="AUY27" s="1195"/>
      <c r="AUZ27" s="1195"/>
      <c r="AVA27" s="1195"/>
      <c r="AVB27" s="1195"/>
      <c r="AVC27" s="1195"/>
      <c r="AVD27" s="1195"/>
      <c r="AVE27" s="1195"/>
      <c r="AVF27" s="1195"/>
      <c r="AVG27" s="1195"/>
      <c r="AVH27" s="1195"/>
      <c r="AVI27" s="1195"/>
      <c r="AVJ27" s="1195"/>
      <c r="AVK27" s="1195"/>
      <c r="AVL27" s="1195"/>
      <c r="AVM27" s="1195"/>
      <c r="AVN27" s="1195"/>
      <c r="AVO27" s="1195"/>
      <c r="AVP27" s="1195"/>
      <c r="AVQ27" s="1195"/>
      <c r="AVR27" s="1195"/>
      <c r="AVS27" s="1195"/>
      <c r="AVT27" s="1195"/>
      <c r="AVU27" s="1195"/>
      <c r="AVV27" s="1195"/>
      <c r="AVW27" s="1195"/>
      <c r="AVX27" s="267"/>
      <c r="AVY27" s="266"/>
      <c r="AVZ27" s="267"/>
      <c r="AWA27" s="266"/>
      <c r="AWB27" s="1195"/>
      <c r="AWC27" s="1195"/>
      <c r="AWD27" s="272"/>
      <c r="AWK27" s="394"/>
      <c r="AWL27" s="1195"/>
      <c r="AWM27" s="1195"/>
      <c r="AWN27" s="1195"/>
      <c r="AWO27" s="1195"/>
      <c r="AWP27" s="393"/>
      <c r="AWQ27" s="1195"/>
      <c r="AWR27" s="1195"/>
      <c r="AWS27" s="1195"/>
      <c r="AWT27" s="1195"/>
      <c r="AWU27" s="1195"/>
      <c r="AWV27" s="1195"/>
      <c r="AWW27" s="1195"/>
      <c r="AWX27" s="1195"/>
      <c r="AWY27" s="1195"/>
      <c r="AWZ27" s="1195"/>
      <c r="AXA27" s="1195"/>
      <c r="AXB27" s="1195"/>
      <c r="AXC27" s="1195"/>
      <c r="AXD27" s="1195"/>
      <c r="AXE27" s="1195"/>
      <c r="AXF27" s="1195"/>
      <c r="AXG27" s="1195"/>
      <c r="AXH27" s="1195"/>
      <c r="AXI27" s="1195"/>
      <c r="AXJ27" s="1195"/>
      <c r="AXK27" s="1195"/>
      <c r="AXL27" s="1195"/>
      <c r="AXM27" s="1195"/>
      <c r="AXN27" s="1195"/>
      <c r="AXO27" s="1195"/>
      <c r="AXP27" s="1195"/>
      <c r="AXQ27" s="1195"/>
      <c r="AXR27" s="1195"/>
      <c r="AXS27" s="1195"/>
      <c r="AXT27" s="1195"/>
      <c r="AXU27" s="1195"/>
      <c r="AXV27" s="1195"/>
      <c r="AXW27" s="1195"/>
      <c r="AXX27" s="1195"/>
      <c r="AXY27" s="1195"/>
      <c r="AXZ27" s="1195"/>
      <c r="AYA27" s="1195"/>
      <c r="AYB27" s="1195"/>
      <c r="AYC27" s="1195"/>
      <c r="AYD27" s="1195"/>
      <c r="AYE27" s="1195"/>
      <c r="AYF27" s="1195"/>
      <c r="AYG27" s="1195"/>
      <c r="AYH27" s="1195"/>
      <c r="AYI27" s="1195"/>
      <c r="AYJ27" s="1195"/>
      <c r="AYK27" s="1195"/>
      <c r="AYL27" s="1195"/>
      <c r="AYM27" s="1195"/>
      <c r="AYN27" s="1195"/>
      <c r="AYO27" s="1195"/>
      <c r="AYP27" s="1195"/>
      <c r="AYQ27" s="1195"/>
      <c r="AYR27" s="1195"/>
      <c r="AYS27" s="1195"/>
      <c r="AYT27" s="1195"/>
      <c r="AYU27" s="1195"/>
      <c r="AYV27" s="1195"/>
      <c r="AYW27" s="1195"/>
      <c r="AYX27" s="1195"/>
      <c r="AYY27" s="1195"/>
      <c r="AYZ27" s="1195"/>
      <c r="AZA27" s="1195"/>
      <c r="AZB27" s="1195"/>
      <c r="AZC27" s="1195"/>
      <c r="AZD27" s="1195"/>
      <c r="AZE27" s="1195"/>
      <c r="AZF27" s="1195"/>
      <c r="AZG27" s="1195"/>
      <c r="AZH27" s="1195"/>
      <c r="AZI27" s="1195"/>
      <c r="AZJ27" s="1195"/>
      <c r="AZK27" s="1195"/>
      <c r="AZL27" s="1195"/>
      <c r="AZM27" s="1195"/>
      <c r="AZN27" s="1195"/>
      <c r="AZO27" s="1195"/>
      <c r="AZP27" s="1195"/>
      <c r="AZQ27" s="1195"/>
      <c r="AZR27" s="1195"/>
      <c r="AZS27" s="1195"/>
      <c r="AZT27" s="1195"/>
      <c r="AZU27" s="1195"/>
      <c r="AZV27" s="1195"/>
      <c r="AZW27" s="1195"/>
      <c r="AZX27" s="1195"/>
      <c r="AZY27" s="1195"/>
      <c r="AZZ27" s="1195"/>
      <c r="BAA27" s="1195"/>
      <c r="BAB27" s="1195"/>
      <c r="BAC27" s="1195"/>
      <c r="BAD27" s="1195"/>
      <c r="BAE27" s="1195"/>
      <c r="BAF27" s="1195"/>
      <c r="BAG27" s="1195"/>
      <c r="BAH27" s="1195"/>
      <c r="BAI27" s="1195"/>
      <c r="BAJ27" s="1195"/>
      <c r="BAK27" s="1195"/>
      <c r="BAL27" s="1195"/>
      <c r="BAM27" s="1195"/>
      <c r="BAN27" s="1195"/>
      <c r="BAO27" s="1195"/>
      <c r="BAP27" s="1195"/>
      <c r="BAQ27" s="1195"/>
      <c r="BAR27" s="1195"/>
      <c r="BAS27" s="1195"/>
      <c r="BAT27" s="1195"/>
      <c r="BAU27" s="1195"/>
      <c r="BAV27" s="1195"/>
      <c r="BAW27" s="1195"/>
      <c r="BAX27" s="1195"/>
      <c r="BAY27" s="1195"/>
      <c r="BAZ27" s="1195"/>
      <c r="BBA27" s="1195"/>
      <c r="BBB27" s="1195"/>
      <c r="BBC27" s="1195"/>
      <c r="BBD27" s="1195"/>
      <c r="BBE27" s="1195"/>
      <c r="BBF27" s="1195"/>
      <c r="BBG27" s="1195"/>
      <c r="BBH27" s="1195"/>
      <c r="BBI27" s="1195"/>
      <c r="BBJ27" s="1195"/>
      <c r="BDE27" s="393"/>
      <c r="BDF27" s="1195"/>
      <c r="BDG27" s="1195"/>
      <c r="BDH27" s="1195"/>
      <c r="BDI27" s="1195"/>
      <c r="BDJ27" s="1195"/>
      <c r="BDK27" s="1195"/>
      <c r="BDL27" s="1195"/>
      <c r="BDM27" s="1195"/>
      <c r="BDN27" s="1195"/>
      <c r="BDO27" s="394"/>
      <c r="BDP27" s="1195"/>
      <c r="BDQ27" s="1195"/>
      <c r="BDR27" s="1195"/>
      <c r="BDS27" s="1195"/>
      <c r="BDT27" s="1195"/>
      <c r="BDU27" s="1195"/>
      <c r="BDV27" s="1195"/>
      <c r="BDW27" s="1195"/>
      <c r="BDX27" s="1195"/>
      <c r="BDY27" s="1195"/>
      <c r="BDZ27" s="1195"/>
      <c r="BEA27" s="1195"/>
      <c r="BEB27" s="1195"/>
      <c r="BEC27" s="1195"/>
      <c r="BED27" s="1195"/>
      <c r="BEE27" s="1195"/>
      <c r="BEF27" s="1195"/>
      <c r="BEG27" s="1195"/>
      <c r="BEH27" s="1195"/>
      <c r="BEI27" s="1195"/>
      <c r="BEJ27" s="1195"/>
      <c r="BEK27" s="1195"/>
      <c r="BEL27" s="1195"/>
      <c r="BEM27" s="1195"/>
      <c r="BEN27" s="1195"/>
      <c r="BEO27" s="1195"/>
      <c r="BEP27" s="1195"/>
      <c r="BEQ27" s="1195"/>
      <c r="BER27" s="1195"/>
      <c r="BES27" s="1195"/>
      <c r="BET27" s="1195"/>
      <c r="BEU27" s="1195"/>
      <c r="BEV27" s="1195"/>
      <c r="BEW27" s="1195"/>
      <c r="BEX27" s="1195"/>
      <c r="BEY27" s="1195"/>
      <c r="BEZ27" s="1195"/>
      <c r="BFA27" s="1195"/>
      <c r="BFB27" s="1195"/>
      <c r="BFC27" s="1195"/>
      <c r="BFD27" s="1195"/>
      <c r="BFE27" s="1195"/>
      <c r="BFF27" s="1195"/>
      <c r="BFG27" s="1195"/>
      <c r="BFH27" s="1195"/>
      <c r="BFI27" s="1195"/>
      <c r="BFJ27" s="1195"/>
      <c r="BFK27" s="1195"/>
      <c r="BFL27" s="1195"/>
      <c r="BFM27" s="1195"/>
      <c r="BFN27" s="1195"/>
      <c r="BFO27" s="1195"/>
      <c r="BFP27" s="1195"/>
      <c r="BFQ27" s="1195"/>
      <c r="BFR27" s="1195"/>
      <c r="BFS27" s="1195"/>
      <c r="BFT27" s="1195"/>
      <c r="BFU27" s="1195"/>
      <c r="BFV27" s="1195"/>
      <c r="BFW27" s="1195"/>
      <c r="BFX27" s="1195"/>
      <c r="BFY27" s="1195"/>
      <c r="BFZ27" s="1195"/>
      <c r="BGA27" s="1195"/>
      <c r="BGB27" s="1195"/>
      <c r="BGC27" s="1195"/>
      <c r="BGD27" s="1195"/>
      <c r="BGE27" s="1195"/>
      <c r="BGF27" s="1195"/>
      <c r="BGG27" s="1195"/>
      <c r="BGH27" s="1195"/>
      <c r="BGI27" s="1195"/>
      <c r="BGJ27" s="1195"/>
      <c r="BGK27" s="1195"/>
      <c r="BGL27" s="1195"/>
      <c r="BGM27" s="1195"/>
      <c r="BGN27" s="1195"/>
      <c r="BGO27" s="1195"/>
      <c r="BGP27" s="1195"/>
      <c r="BGQ27" s="1195"/>
      <c r="BGR27" s="1195"/>
      <c r="BGS27" s="1195"/>
      <c r="BGT27" s="1195"/>
      <c r="BGU27" s="1195"/>
      <c r="BGV27" s="1195"/>
      <c r="BGW27" s="1195"/>
      <c r="BGX27" s="1195"/>
      <c r="BGY27" s="1195"/>
      <c r="BGZ27" s="1195"/>
      <c r="BHA27" s="1195"/>
      <c r="BHB27" s="1195"/>
      <c r="BHC27" s="1195"/>
      <c r="BHD27" s="1195"/>
      <c r="BHE27" s="1195"/>
      <c r="BHF27" s="1195"/>
      <c r="BHG27" s="1195"/>
      <c r="BHH27" s="395"/>
      <c r="BHI27" s="1195"/>
      <c r="BHJ27" s="1195"/>
      <c r="BHK27" s="1195"/>
      <c r="BHL27" s="1195"/>
      <c r="BHM27" s="1195"/>
      <c r="BHN27" s="1195"/>
      <c r="BHO27" s="1195"/>
      <c r="BHP27" s="1195"/>
      <c r="BHQ27" s="1195"/>
      <c r="BHR27" s="396"/>
      <c r="BLM27" s="393"/>
      <c r="BLN27" s="1195"/>
      <c r="BLO27" s="1195"/>
      <c r="BLP27" s="1195"/>
      <c r="BLQ27" s="1195"/>
      <c r="BLR27" s="1195"/>
      <c r="BLS27" s="1195"/>
      <c r="BLT27" s="1195"/>
      <c r="BLU27" s="1195"/>
      <c r="BLV27" s="1195"/>
      <c r="BLW27" s="394"/>
      <c r="BLX27" s="1195"/>
      <c r="BLY27" s="1195"/>
      <c r="BLZ27" s="1195"/>
      <c r="BMA27" s="1195"/>
      <c r="BMB27" s="1195"/>
      <c r="BMC27" s="1195"/>
      <c r="BMD27" s="1195"/>
      <c r="BME27" s="1195"/>
      <c r="BMF27" s="1195"/>
      <c r="BMG27" s="1195"/>
      <c r="BMH27" s="1195"/>
      <c r="BMI27" s="1195"/>
      <c r="BMJ27" s="1195"/>
      <c r="BMK27" s="1195"/>
      <c r="BML27" s="1195"/>
      <c r="BMM27" s="1195"/>
      <c r="BMN27" s="1195"/>
      <c r="BMO27" s="1195"/>
      <c r="BMP27" s="1195"/>
      <c r="BMQ27" s="1195"/>
      <c r="BMR27" s="1195"/>
      <c r="BMS27" s="1195"/>
      <c r="BMT27" s="1195"/>
      <c r="BMU27" s="1195"/>
      <c r="BMV27" s="1195"/>
      <c r="BMW27" s="1195"/>
      <c r="BMX27" s="1195"/>
      <c r="BMY27" s="1195"/>
      <c r="BMZ27" s="1195"/>
      <c r="BNA27" s="1195"/>
      <c r="BNB27" s="1195"/>
      <c r="BNC27" s="1195"/>
      <c r="BND27" s="1195"/>
      <c r="BNE27" s="1195"/>
      <c r="BNF27" s="1195"/>
      <c r="BNG27" s="1195"/>
      <c r="BNH27" s="1195"/>
      <c r="BNI27" s="1195"/>
      <c r="BNJ27" s="1195"/>
      <c r="BNK27" s="1195"/>
      <c r="BNL27" s="1195"/>
      <c r="BNM27" s="1195"/>
      <c r="BNN27" s="1195"/>
      <c r="BNO27" s="1195"/>
      <c r="BNP27" s="1195"/>
      <c r="BNQ27" s="1195"/>
      <c r="BNR27" s="1195"/>
      <c r="BNS27" s="1195"/>
      <c r="BNT27" s="1195"/>
      <c r="BNU27" s="1195"/>
      <c r="BNV27" s="1195"/>
      <c r="BNW27" s="1195"/>
      <c r="BNX27" s="1195"/>
      <c r="BNY27" s="1195"/>
      <c r="BNZ27" s="1195"/>
      <c r="BOA27" s="1195"/>
      <c r="BOB27" s="1195"/>
      <c r="BOC27" s="1195"/>
      <c r="BOD27" s="1195"/>
      <c r="BOE27" s="1195"/>
      <c r="BOF27" s="1195"/>
      <c r="BOG27" s="1195"/>
      <c r="BOH27" s="1195"/>
      <c r="BOI27" s="1195"/>
      <c r="BOJ27" s="1195"/>
      <c r="BOK27" s="1195"/>
      <c r="BOL27" s="1195"/>
      <c r="BOM27" s="1195"/>
      <c r="BON27" s="1195"/>
      <c r="BOO27" s="1195"/>
      <c r="BOP27" s="1195"/>
      <c r="BOQ27" s="1195"/>
      <c r="BOR27" s="1195"/>
      <c r="BOS27" s="1195"/>
      <c r="BOT27" s="1195"/>
      <c r="BOU27" s="1195"/>
      <c r="BOV27" s="1195"/>
      <c r="BOW27" s="1195"/>
      <c r="BOX27" s="1195"/>
      <c r="BOY27" s="1195"/>
      <c r="BOZ27" s="1195"/>
      <c r="BPA27" s="1195"/>
      <c r="BPB27" s="1195"/>
      <c r="BPC27" s="1195"/>
      <c r="BPD27" s="1195"/>
      <c r="BPE27" s="1195"/>
      <c r="BPF27" s="1195"/>
      <c r="BPG27" s="1195"/>
      <c r="BPH27" s="1195"/>
      <c r="BPI27" s="1195"/>
      <c r="BPJ27" s="1195"/>
      <c r="BPK27" s="1195"/>
      <c r="BPL27" s="1195"/>
      <c r="BPM27" s="1195"/>
      <c r="BPN27" s="1195"/>
      <c r="BPO27" s="1195"/>
      <c r="BPP27" s="395"/>
      <c r="BPQ27" s="1195"/>
      <c r="BPR27" s="1195"/>
      <c r="BPS27" s="1195"/>
      <c r="BPT27" s="1195"/>
      <c r="BPU27" s="1195"/>
      <c r="BPV27" s="1195"/>
      <c r="BPW27" s="1195"/>
      <c r="BPX27" s="1195"/>
      <c r="BPY27" s="1195"/>
      <c r="BPZ27" s="396"/>
      <c r="BTU27" s="393"/>
      <c r="BTV27" s="1195"/>
      <c r="BTW27" s="1195"/>
      <c r="BTX27" s="1195"/>
      <c r="BTY27" s="1195"/>
      <c r="BTZ27" s="1195"/>
      <c r="BUA27" s="1195"/>
      <c r="BUB27" s="1195"/>
      <c r="BUC27" s="1195"/>
      <c r="BUD27" s="1195"/>
      <c r="BUE27" s="394"/>
      <c r="BUF27" s="1195"/>
      <c r="BUG27" s="1195"/>
      <c r="BUH27" s="1195"/>
      <c r="BUI27" s="1195"/>
      <c r="BUJ27" s="1195"/>
      <c r="BUK27" s="1195"/>
      <c r="BUL27" s="1195"/>
      <c r="BUM27" s="1195"/>
      <c r="BUN27" s="1195"/>
      <c r="BUO27" s="1195"/>
      <c r="BUP27" s="1195"/>
      <c r="BUQ27" s="1195"/>
      <c r="BUR27" s="1195"/>
      <c r="BUS27" s="1195"/>
      <c r="BUT27" s="1195"/>
      <c r="BUU27" s="1195"/>
      <c r="BUV27" s="1195"/>
      <c r="BUW27" s="1195"/>
      <c r="BUX27" s="1195"/>
      <c r="BUY27" s="1195"/>
      <c r="BUZ27" s="1195"/>
      <c r="BVA27" s="1195"/>
      <c r="BVB27" s="1195"/>
      <c r="BVC27" s="1195"/>
      <c r="BVD27" s="1195"/>
      <c r="BVE27" s="1195"/>
      <c r="BVF27" s="1195"/>
      <c r="BVG27" s="1195"/>
      <c r="BVH27" s="1195"/>
      <c r="BVI27" s="1195"/>
      <c r="BVJ27" s="1195"/>
      <c r="BVK27" s="1195"/>
      <c r="BVL27" s="1195"/>
      <c r="BVM27" s="1195"/>
      <c r="BVN27" s="1195"/>
      <c r="BVO27" s="1195"/>
      <c r="BVP27" s="1195"/>
      <c r="BVQ27" s="1195"/>
      <c r="BVR27" s="1195"/>
      <c r="BVS27" s="1195"/>
      <c r="BVT27" s="1195"/>
      <c r="BVU27" s="1195"/>
      <c r="BVV27" s="1195"/>
      <c r="BVW27" s="1195"/>
      <c r="BVX27" s="1195"/>
      <c r="BVY27" s="1195"/>
      <c r="BVZ27" s="1195"/>
      <c r="BWA27" s="1195"/>
      <c r="BWB27" s="1195"/>
      <c r="BWC27" s="1195"/>
      <c r="BWD27" s="1195"/>
      <c r="BWE27" s="1195"/>
      <c r="BWF27" s="1195"/>
      <c r="BWG27" s="1195"/>
      <c r="BWH27" s="1195"/>
      <c r="BWI27" s="1195"/>
      <c r="BWJ27" s="1195"/>
      <c r="BWK27" s="1195"/>
      <c r="BWL27" s="1195"/>
      <c r="BWM27" s="1195"/>
      <c r="BWN27" s="1195"/>
      <c r="BWO27" s="1195"/>
      <c r="BWP27" s="1195"/>
      <c r="BWQ27" s="1195"/>
      <c r="BWR27" s="1195"/>
      <c r="BWS27" s="1195"/>
      <c r="BWT27" s="1195"/>
      <c r="BWU27" s="1195"/>
      <c r="BWV27" s="1195"/>
      <c r="BWW27" s="1195"/>
      <c r="BWX27" s="1195"/>
      <c r="BWY27" s="1195"/>
      <c r="BWZ27" s="1195"/>
      <c r="BXA27" s="1195"/>
      <c r="BXB27" s="1195"/>
      <c r="BXC27" s="1195"/>
      <c r="BXD27" s="1195"/>
      <c r="BXE27" s="1195"/>
      <c r="BXF27" s="1195"/>
      <c r="BXG27" s="1195"/>
      <c r="BXH27" s="1195"/>
      <c r="BXI27" s="1195"/>
      <c r="BXJ27" s="1195"/>
      <c r="BXK27" s="1195"/>
      <c r="BXL27" s="1195"/>
      <c r="BXM27" s="1195"/>
      <c r="BXN27" s="1195"/>
      <c r="BXO27" s="1195"/>
      <c r="BXP27" s="1195"/>
      <c r="BXQ27" s="1195"/>
      <c r="BXR27" s="1195"/>
      <c r="BXS27" s="1195"/>
      <c r="BXT27" s="1195"/>
      <c r="BXU27" s="1195"/>
      <c r="BXV27" s="1195"/>
      <c r="BXW27" s="1195"/>
      <c r="BXX27" s="395"/>
      <c r="BXY27" s="1195"/>
      <c r="BXZ27" s="1195"/>
      <c r="BYA27" s="1195"/>
      <c r="BYB27" s="1195"/>
      <c r="BYC27" s="1195"/>
      <c r="BYD27" s="1195"/>
      <c r="BYE27" s="1195"/>
      <c r="BYF27" s="1195"/>
      <c r="BYG27" s="1195"/>
      <c r="BYH27" s="396"/>
      <c r="CCC27" s="393"/>
      <c r="CCD27" s="1195"/>
      <c r="CCE27" s="1195"/>
      <c r="CCF27" s="1195"/>
      <c r="CCG27" s="1195"/>
      <c r="CCH27" s="1195"/>
      <c r="CCI27" s="1195"/>
      <c r="CCJ27" s="1195"/>
      <c r="CCK27" s="1195"/>
      <c r="CCL27" s="1195"/>
      <c r="CCM27" s="394"/>
      <c r="CCN27" s="1195"/>
      <c r="CCO27" s="1195"/>
      <c r="CCP27" s="1195"/>
      <c r="CCQ27" s="1195"/>
      <c r="CCR27" s="1195"/>
      <c r="CCS27" s="1195"/>
      <c r="CCT27" s="1195"/>
      <c r="CCU27" s="1195"/>
      <c r="CCV27" s="1195"/>
      <c r="CCW27" s="1195"/>
      <c r="CCX27" s="1195"/>
      <c r="CCY27" s="1195"/>
      <c r="CCZ27" s="1195"/>
      <c r="CDA27" s="1195"/>
      <c r="CDB27" s="1195"/>
      <c r="CDC27" s="1195"/>
      <c r="CDD27" s="1195"/>
      <c r="CDE27" s="1195"/>
      <c r="CDF27" s="1195"/>
      <c r="CDG27" s="1195"/>
      <c r="CDH27" s="1195"/>
      <c r="CDI27" s="1195"/>
      <c r="CDJ27" s="1195"/>
      <c r="CDK27" s="1195"/>
      <c r="CDL27" s="1195"/>
      <c r="CDM27" s="1195"/>
      <c r="CDN27" s="1195"/>
      <c r="CDO27" s="1195"/>
      <c r="CDP27" s="1195"/>
      <c r="CDQ27" s="1195"/>
      <c r="CDR27" s="1195"/>
      <c r="CDS27" s="1195"/>
      <c r="CDT27" s="1195"/>
      <c r="CDU27" s="1195"/>
      <c r="CDV27" s="1195"/>
      <c r="CDW27" s="1195"/>
      <c r="CDX27" s="1195"/>
      <c r="CDY27" s="1195"/>
      <c r="CDZ27" s="1195"/>
      <c r="CEA27" s="1195"/>
      <c r="CEB27" s="1195"/>
      <c r="CEC27" s="1195"/>
      <c r="CED27" s="1195"/>
      <c r="CEE27" s="1195"/>
      <c r="CEF27" s="1195"/>
      <c r="CEG27" s="1195"/>
      <c r="CEH27" s="1195"/>
      <c r="CEI27" s="1195"/>
      <c r="CEJ27" s="1195"/>
      <c r="CEK27" s="1195"/>
      <c r="CEL27" s="1195"/>
      <c r="CEM27" s="1195"/>
      <c r="CEN27" s="1195"/>
      <c r="CEO27" s="1195"/>
      <c r="CEP27" s="1195"/>
      <c r="CEQ27" s="1195"/>
      <c r="CER27" s="1195"/>
      <c r="CES27" s="1195"/>
      <c r="CET27" s="1195"/>
      <c r="CEU27" s="1195"/>
      <c r="CEV27" s="1195"/>
      <c r="CEW27" s="1195"/>
      <c r="CEX27" s="1195"/>
      <c r="CEY27" s="1195"/>
      <c r="CEZ27" s="1195"/>
      <c r="CFA27" s="1195"/>
      <c r="CFB27" s="1195"/>
      <c r="CFC27" s="1195"/>
      <c r="CFD27" s="1195"/>
      <c r="CFE27" s="1195"/>
      <c r="CFF27" s="1195"/>
      <c r="CFG27" s="1195"/>
      <c r="CFH27" s="1195"/>
      <c r="CFI27" s="1195"/>
      <c r="CFJ27" s="1195"/>
      <c r="CFK27" s="1195"/>
      <c r="CFL27" s="1195"/>
      <c r="CFM27" s="1195"/>
      <c r="CFN27" s="1195"/>
      <c r="CFO27" s="1195"/>
      <c r="CFP27" s="1195"/>
      <c r="CFQ27" s="1195"/>
      <c r="CFR27" s="1195"/>
      <c r="CFS27" s="1195"/>
      <c r="CFT27" s="1195"/>
      <c r="CFU27" s="1195"/>
      <c r="CFV27" s="1195"/>
      <c r="CFW27" s="1195"/>
      <c r="CFX27" s="1195"/>
      <c r="CFY27" s="1195"/>
      <c r="CFZ27" s="1195"/>
      <c r="CGA27" s="1195"/>
      <c r="CGB27" s="1195"/>
      <c r="CGC27" s="1195"/>
      <c r="CGD27" s="1195"/>
      <c r="CGE27" s="1195"/>
      <c r="CGF27" s="395"/>
      <c r="CGG27" s="1195"/>
      <c r="CGH27" s="1195"/>
      <c r="CGI27" s="1195"/>
      <c r="CGJ27" s="1195"/>
      <c r="CGK27" s="1195"/>
      <c r="CGL27" s="1195"/>
      <c r="CGM27" s="1195"/>
      <c r="CGN27" s="1195"/>
      <c r="CGO27" s="1195"/>
      <c r="CGP27" s="396"/>
      <c r="CHZ27" s="1195"/>
      <c r="CIA27" s="1195"/>
      <c r="CIB27" s="1195"/>
      <c r="CIC27" s="1195"/>
      <c r="CID27" s="1195"/>
      <c r="CIE27" s="1195"/>
      <c r="CKK27" s="393"/>
      <c r="CKL27" s="1195"/>
      <c r="CKM27" s="1195"/>
      <c r="CKN27" s="1195"/>
      <c r="CKO27" s="1195"/>
      <c r="CKP27" s="1195"/>
      <c r="CKQ27" s="1195"/>
      <c r="CKR27" s="1195"/>
      <c r="CKS27" s="1195"/>
      <c r="CKT27" s="1195"/>
      <c r="CKU27" s="394"/>
      <c r="CKV27" s="1195"/>
      <c r="CKW27" s="1195"/>
      <c r="CKX27" s="1195"/>
      <c r="CKY27" s="1195"/>
      <c r="CKZ27" s="1195"/>
      <c r="CLA27" s="1195"/>
      <c r="CLB27" s="1195"/>
      <c r="CLC27" s="1195"/>
      <c r="CLD27" s="1195"/>
      <c r="CLE27" s="1195"/>
      <c r="CLF27" s="1195"/>
      <c r="CLG27" s="1195"/>
      <c r="CLH27" s="1195"/>
      <c r="CLI27" s="1195"/>
      <c r="CLJ27" s="1195"/>
      <c r="CLK27" s="1195"/>
      <c r="CLL27" s="1195"/>
      <c r="CLM27" s="1195"/>
      <c r="CLN27" s="1195"/>
      <c r="CLO27" s="1195"/>
      <c r="CLP27" s="1195"/>
      <c r="CLQ27" s="1195"/>
      <c r="CLR27" s="1195"/>
      <c r="CLS27" s="1195"/>
      <c r="CLT27" s="1195"/>
      <c r="CLU27" s="1195"/>
      <c r="CLV27" s="1195"/>
      <c r="CLW27" s="1195"/>
      <c r="CLX27" s="1195"/>
      <c r="CLY27" s="1195"/>
      <c r="CLZ27" s="1195"/>
      <c r="CMA27" s="1195"/>
      <c r="CMB27" s="1195"/>
      <c r="CMC27" s="1195"/>
      <c r="CMD27" s="1195"/>
      <c r="CME27" s="1195"/>
      <c r="CMF27" s="1195"/>
      <c r="CMG27" s="1195"/>
      <c r="CMH27" s="1195"/>
      <c r="CMI27" s="1195"/>
      <c r="CMJ27" s="1195"/>
      <c r="CMK27" s="1195"/>
      <c r="CML27" s="1195"/>
      <c r="CMM27" s="1195"/>
      <c r="CMN27" s="1195"/>
      <c r="CMO27" s="1195"/>
      <c r="CMP27" s="1195"/>
      <c r="CMQ27" s="1195"/>
      <c r="CMR27" s="1195"/>
      <c r="CMS27" s="1195"/>
      <c r="CMT27" s="1195"/>
      <c r="CMU27" s="1195"/>
      <c r="CMV27" s="1195"/>
      <c r="CMW27" s="1195"/>
      <c r="CMX27" s="1195"/>
      <c r="CMY27" s="1195"/>
      <c r="CMZ27" s="1195"/>
      <c r="CNA27" s="1195"/>
      <c r="CNB27" s="1195"/>
      <c r="CNC27" s="1195"/>
      <c r="CND27" s="1195"/>
      <c r="CNE27" s="1195"/>
      <c r="CNF27" s="1195"/>
      <c r="CNG27" s="1195"/>
      <c r="CNH27" s="1195"/>
      <c r="CNI27" s="1195"/>
      <c r="CNJ27" s="1195"/>
      <c r="CNK27" s="1195"/>
      <c r="CNL27" s="1195"/>
      <c r="CNM27" s="1195"/>
      <c r="CNN27" s="1195"/>
      <c r="CNO27" s="1195"/>
      <c r="CNP27" s="1195"/>
      <c r="CNQ27" s="1195"/>
      <c r="CNR27" s="1195"/>
      <c r="CNS27" s="1195"/>
      <c r="CNT27" s="1195"/>
      <c r="CNU27" s="1195"/>
      <c r="CNV27" s="1195"/>
      <c r="CNW27" s="1195"/>
      <c r="CNX27" s="1195"/>
      <c r="CNY27" s="1195"/>
      <c r="CNZ27" s="1195"/>
      <c r="COA27" s="1195"/>
      <c r="COB27" s="1195"/>
      <c r="COC27" s="1195"/>
      <c r="COD27" s="1195"/>
      <c r="COE27" s="1195"/>
      <c r="COF27" s="1195"/>
      <c r="COG27" s="1195"/>
      <c r="COH27" s="1195"/>
      <c r="COI27" s="1195"/>
      <c r="COJ27" s="1195"/>
      <c r="COK27" s="1195"/>
      <c r="COL27" s="1195"/>
      <c r="COM27" s="1195"/>
      <c r="CON27" s="395"/>
      <c r="COO27" s="1195"/>
      <c r="COP27" s="1195"/>
      <c r="COQ27" s="1195"/>
      <c r="COR27" s="1195"/>
      <c r="COS27" s="1195"/>
      <c r="COT27" s="1195"/>
      <c r="COU27" s="1195"/>
      <c r="COV27" s="1195"/>
      <c r="COW27" s="1195"/>
      <c r="COX27" s="396"/>
      <c r="CQV27" s="1195"/>
      <c r="CQW27" s="1195"/>
      <c r="CQX27" s="1195"/>
      <c r="CQY27" s="1195"/>
      <c r="CQZ27" s="1195"/>
      <c r="CRA27" s="1195"/>
      <c r="CRB27" s="1195"/>
      <c r="CRC27" s="1195"/>
      <c r="CRD27" s="1195"/>
      <c r="CRE27" s="1195"/>
      <c r="CRF27" s="1195"/>
      <c r="CRG27" s="1195"/>
      <c r="CRH27" s="1195"/>
      <c r="CRI27" s="1195"/>
      <c r="CRJ27" s="1195"/>
      <c r="CRK27" s="1195"/>
      <c r="CRL27" s="1195"/>
      <c r="CRM27" s="1195"/>
      <c r="CRN27" s="1195"/>
      <c r="CRO27" s="1195"/>
      <c r="CRP27" s="1195"/>
      <c r="CRQ27" s="1195"/>
      <c r="CRR27" s="1195"/>
      <c r="CRS27" s="1195"/>
      <c r="CRT27" s="1195"/>
      <c r="CRU27" s="1195"/>
      <c r="CRV27" s="1195"/>
      <c r="CRW27" s="1195"/>
      <c r="CRX27" s="1195"/>
      <c r="CRY27" s="1195"/>
      <c r="CRZ27" s="1195"/>
      <c r="CSA27" s="1195"/>
      <c r="CSB27" s="1195"/>
      <c r="CSC27" s="1195"/>
      <c r="CSD27" s="1195"/>
      <c r="CSE27" s="1195"/>
      <c r="CSF27" s="1195"/>
      <c r="CSG27" s="1195"/>
      <c r="CSH27" s="1195"/>
      <c r="CSI27" s="1195"/>
      <c r="CSJ27" s="1195"/>
      <c r="CSK27" s="1195"/>
      <c r="CSL27" s="1195"/>
      <c r="CSM27" s="1195"/>
      <c r="CSN27" s="1195"/>
      <c r="CSO27" s="1195"/>
      <c r="CSP27" s="1195"/>
      <c r="CSQ27" s="1195"/>
      <c r="CSR27" s="395"/>
      <c r="CSS27" s="1195"/>
      <c r="CST27" s="1195"/>
      <c r="CSU27" s="1195"/>
      <c r="CSV27" s="1195"/>
      <c r="CSW27" s="1195"/>
      <c r="CSX27" s="1195"/>
      <c r="CSY27" s="1195"/>
      <c r="CSZ27" s="1195"/>
      <c r="CTA27" s="1195"/>
      <c r="CTB27" s="396"/>
      <c r="DJV27" s="395"/>
      <c r="DKF27" s="396"/>
      <c r="DKG27" s="394"/>
      <c r="DKH27" s="1195"/>
      <c r="DKI27" s="1195"/>
      <c r="DKJ27" s="1195"/>
      <c r="DKK27" s="1195"/>
      <c r="DKL27" s="1195"/>
      <c r="DKM27" s="1195"/>
      <c r="DKN27" s="1195"/>
      <c r="DKO27" s="1195"/>
      <c r="DKP27" s="1195"/>
      <c r="DKQ27" s="1195"/>
      <c r="DKR27" s="1195"/>
      <c r="DKS27" s="1195"/>
      <c r="DKT27" s="1195"/>
      <c r="DKU27" s="1195"/>
      <c r="DKV27" s="1195"/>
      <c r="DKW27" s="1195"/>
      <c r="DKX27" s="1195"/>
      <c r="DKY27" s="1195"/>
      <c r="DKZ27" s="1195"/>
      <c r="DLA27" s="1195"/>
      <c r="DLB27" s="1195"/>
      <c r="DLC27" s="1195"/>
      <c r="DLD27" s="1195"/>
      <c r="DLE27" s="1195"/>
      <c r="DLF27" s="1195"/>
      <c r="DLG27" s="1195"/>
      <c r="DLH27" s="1195"/>
      <c r="DLI27" s="1195"/>
      <c r="DLJ27" s="1195"/>
      <c r="DLK27" s="1195"/>
      <c r="DLL27" s="1195"/>
      <c r="DLM27" s="1195"/>
      <c r="DLN27" s="1195"/>
      <c r="DLO27" s="1195"/>
      <c r="DLP27" s="1195"/>
      <c r="DLQ27" s="1195"/>
      <c r="DLR27" s="1195"/>
      <c r="DLS27" s="1195"/>
      <c r="DLT27" s="1195"/>
      <c r="DLU27" s="1195"/>
      <c r="DLV27" s="1195"/>
      <c r="DLW27" s="1195"/>
      <c r="DLX27" s="1195"/>
      <c r="DLY27" s="1195"/>
      <c r="DLZ27" s="1195"/>
      <c r="DMA27" s="1195"/>
      <c r="DMB27" s="1195"/>
      <c r="DMC27" s="1195"/>
      <c r="DMD27" s="1195"/>
      <c r="DME27" s="1195"/>
      <c r="DMF27" s="1195"/>
      <c r="DMG27" s="1195"/>
      <c r="DMH27" s="1195"/>
      <c r="DMI27" s="1195"/>
      <c r="DMJ27" s="1195"/>
      <c r="DMK27" s="1195"/>
      <c r="DML27" s="1195"/>
      <c r="DMM27" s="1195"/>
      <c r="DMN27" s="1195"/>
      <c r="DMO27" s="1195"/>
      <c r="DMP27" s="1195"/>
      <c r="DMQ27" s="1195"/>
      <c r="DMR27" s="1195"/>
      <c r="DMS27" s="1195"/>
      <c r="DMT27" s="1195"/>
      <c r="DMU27" s="1195"/>
      <c r="DMV27" s="1195"/>
      <c r="DMW27" s="1195"/>
      <c r="DMX27" s="1195"/>
      <c r="DMY27" s="1195"/>
      <c r="DMZ27" s="1195"/>
      <c r="DNA27" s="1195"/>
      <c r="DNB27" s="1195"/>
      <c r="DNC27" s="1195"/>
      <c r="DND27" s="395"/>
      <c r="DNE27" s="1195"/>
      <c r="DNF27" s="1195"/>
      <c r="DNG27" s="1263"/>
      <c r="DNJ27" s="1350"/>
      <c r="DNK27" s="1263"/>
      <c r="DNL27" s="1195"/>
      <c r="DNM27" s="1195"/>
      <c r="DNN27" s="396"/>
    </row>
    <row r="28" spans="2:3906" ht="15" customHeight="1" thickBot="1">
      <c r="BW28" s="1480"/>
      <c r="BX28" s="1481"/>
      <c r="BY28" s="1481"/>
      <c r="BZ28" s="1481"/>
      <c r="CA28" s="1481"/>
      <c r="CB28" s="1481"/>
      <c r="CC28" s="1481"/>
      <c r="CD28" s="1481"/>
      <c r="CE28" s="1481"/>
      <c r="CF28" s="1481"/>
      <c r="CG28" s="1481"/>
      <c r="CH28" s="1481"/>
      <c r="CI28" s="1481"/>
      <c r="CJ28" s="1482"/>
      <c r="FO28" s="1267"/>
      <c r="FP28" s="539"/>
      <c r="FV28" s="808"/>
      <c r="FX28" s="1267"/>
      <c r="FY28" s="1267"/>
      <c r="FZ28" s="540"/>
      <c r="HW28" s="1195"/>
      <c r="HX28" s="1195"/>
      <c r="HY28" s="1195"/>
      <c r="HZ28" s="1195"/>
      <c r="IA28" s="1195"/>
      <c r="IB28" s="1195"/>
      <c r="IC28" s="1195"/>
      <c r="ID28" s="1195"/>
      <c r="IE28" s="1195"/>
      <c r="IF28" s="1195"/>
      <c r="KK28" s="1339"/>
      <c r="KL28" s="1267"/>
      <c r="KM28" s="1267"/>
      <c r="KN28" s="1267"/>
      <c r="KO28" s="1267"/>
      <c r="KP28" s="1267"/>
      <c r="KQ28" s="1267"/>
      <c r="KR28" s="1267"/>
      <c r="KS28" s="1267"/>
      <c r="KT28" s="1267"/>
      <c r="KU28" s="1340"/>
      <c r="KV28" s="1267"/>
      <c r="KW28" s="1195"/>
      <c r="KX28" s="1195"/>
      <c r="KY28" s="1195"/>
      <c r="KZ28" s="1195"/>
      <c r="LA28" s="1195"/>
      <c r="LB28" s="1195"/>
      <c r="LC28" s="1195"/>
      <c r="LD28" s="1195"/>
      <c r="LE28" s="1195"/>
      <c r="LF28" s="1195"/>
      <c r="LG28" s="1195"/>
      <c r="LH28" s="1195"/>
      <c r="LI28" s="1195"/>
      <c r="LJ28" s="1195"/>
      <c r="LK28" s="1195"/>
      <c r="LL28" s="1195"/>
      <c r="LM28" s="1195"/>
      <c r="LN28" s="1195"/>
      <c r="LO28" s="1195"/>
      <c r="LP28" s="1195"/>
      <c r="LQ28" s="1195"/>
      <c r="LR28" s="1195"/>
      <c r="LS28" s="1195"/>
      <c r="LT28" s="1195"/>
      <c r="LU28" s="1195"/>
      <c r="LV28" s="1195"/>
      <c r="LW28" s="1195"/>
      <c r="LX28" s="1195"/>
      <c r="LY28" s="1195"/>
      <c r="LZ28" s="1195"/>
      <c r="MA28" s="1195"/>
      <c r="MB28" s="1195"/>
      <c r="MC28" s="1195"/>
      <c r="MD28" s="1195"/>
      <c r="ME28" s="1195"/>
      <c r="MF28" s="1195"/>
      <c r="MG28" s="1195"/>
      <c r="MH28" s="1195"/>
      <c r="MI28" s="1195"/>
      <c r="MJ28" s="1195"/>
      <c r="MK28" s="1195"/>
      <c r="ML28" s="1195"/>
      <c r="MM28" s="1195"/>
      <c r="MN28" s="1195"/>
      <c r="MO28" s="1195"/>
      <c r="MP28" s="1195"/>
      <c r="MQ28" s="1195"/>
      <c r="MR28" s="1195"/>
      <c r="MS28" s="1195"/>
      <c r="MT28" s="1195"/>
      <c r="MU28" s="1195"/>
      <c r="MV28" s="1195"/>
      <c r="MW28" s="1195"/>
      <c r="MX28" s="1195"/>
      <c r="MY28" s="1195"/>
      <c r="MZ28" s="1195"/>
      <c r="NA28" s="1195"/>
      <c r="NB28" s="1195"/>
      <c r="NC28" s="1195"/>
      <c r="ND28" s="1195"/>
      <c r="NE28" s="1195"/>
      <c r="NF28" s="1195"/>
      <c r="NG28" s="1195"/>
      <c r="NH28" s="1195"/>
      <c r="NI28" s="1195"/>
      <c r="NJ28" s="1195"/>
      <c r="NK28" s="1195"/>
      <c r="NL28" s="1195"/>
      <c r="NM28" s="1195"/>
      <c r="NN28" s="1195"/>
      <c r="NO28" s="1195"/>
      <c r="NP28" s="1195"/>
      <c r="NQ28" s="1195"/>
      <c r="NR28" s="1195"/>
      <c r="NS28" s="1195"/>
      <c r="NT28" s="1195"/>
      <c r="NU28" s="1195"/>
      <c r="NV28" s="1195"/>
      <c r="NW28" s="1195"/>
      <c r="NX28" s="1195"/>
      <c r="NY28" s="1195"/>
      <c r="NZ28" s="1195"/>
      <c r="OA28" s="1195"/>
      <c r="OB28" s="1195"/>
      <c r="OC28" s="1195"/>
      <c r="OD28" s="1195"/>
      <c r="OE28" s="1195"/>
      <c r="OF28" s="1195"/>
      <c r="OG28" s="1195"/>
      <c r="OH28" s="1195"/>
      <c r="OI28" s="1195"/>
      <c r="OJ28" s="1195"/>
      <c r="OK28" s="1195"/>
      <c r="OL28" s="1195"/>
      <c r="QW28" s="1339"/>
      <c r="QX28" s="1267"/>
      <c r="QY28" s="1267"/>
      <c r="QZ28" s="1267"/>
      <c r="RG28" s="394"/>
      <c r="RH28" s="1195"/>
      <c r="RI28" s="1195"/>
      <c r="RJ28" s="1195"/>
      <c r="RK28" s="1195"/>
      <c r="RL28" s="1195"/>
      <c r="RM28" s="1195"/>
      <c r="RN28" s="1195"/>
      <c r="TE28" s="1195"/>
      <c r="TF28" s="1195"/>
      <c r="TG28" s="1195"/>
      <c r="TH28" s="1195"/>
      <c r="TI28" s="1195"/>
      <c r="TJ28" s="1195"/>
      <c r="TK28" s="1195"/>
      <c r="VA28" s="393"/>
      <c r="VB28" s="1195"/>
      <c r="VC28" s="1195"/>
      <c r="VD28" s="1195"/>
      <c r="VE28" s="1195"/>
      <c r="VF28" s="1195"/>
      <c r="VG28" s="1195"/>
      <c r="VH28" s="1195"/>
      <c r="VI28" s="1195"/>
      <c r="VJ28" s="1195"/>
      <c r="VK28" s="394"/>
      <c r="VL28" s="1195"/>
      <c r="VM28" s="1195"/>
      <c r="VN28" s="1195"/>
      <c r="VO28" s="1195"/>
      <c r="VP28" s="1195"/>
      <c r="VQ28" s="1195"/>
      <c r="VR28" s="1195"/>
      <c r="VS28" s="1195"/>
      <c r="VT28" s="1195"/>
      <c r="VU28" s="1195"/>
      <c r="VV28" s="1195"/>
      <c r="VW28" s="1195"/>
      <c r="VX28" s="1195"/>
      <c r="VY28" s="1195"/>
      <c r="VZ28" s="1195"/>
      <c r="WA28" s="1195"/>
      <c r="WB28" s="1195"/>
      <c r="WC28" s="1195"/>
      <c r="WD28" s="1195"/>
      <c r="WE28" s="1195"/>
      <c r="WF28" s="1195"/>
      <c r="WG28" s="1195"/>
      <c r="WH28" s="1195"/>
      <c r="WI28" s="1195"/>
      <c r="WJ28" s="1195"/>
      <c r="WK28" s="1195"/>
      <c r="WL28" s="1195"/>
      <c r="WM28" s="1195"/>
      <c r="WN28" s="1195"/>
      <c r="WO28" s="1195"/>
      <c r="WP28" s="1195"/>
      <c r="WQ28" s="1195"/>
      <c r="WR28" s="1195"/>
      <c r="WS28" s="1195"/>
      <c r="WT28" s="1195"/>
      <c r="WU28" s="1195"/>
      <c r="WV28" s="1195"/>
      <c r="WW28" s="1195"/>
      <c r="WX28" s="1195"/>
      <c r="WY28" s="1195"/>
      <c r="WZ28" s="1195"/>
      <c r="XA28" s="1195"/>
      <c r="XB28" s="1195"/>
      <c r="XC28" s="1195"/>
      <c r="XD28" s="1195"/>
      <c r="XE28" s="1195"/>
      <c r="XF28" s="1195"/>
      <c r="XG28" s="1195"/>
      <c r="XH28" s="1195"/>
      <c r="XI28" s="1195"/>
      <c r="XJ28" s="1195"/>
      <c r="XK28" s="1195"/>
      <c r="XL28" s="1195"/>
      <c r="XM28" s="1195"/>
      <c r="XN28" s="1195"/>
      <c r="XO28" s="1195"/>
      <c r="XP28" s="1195"/>
      <c r="XQ28" s="1195"/>
      <c r="XR28" s="1195"/>
      <c r="XS28" s="1195"/>
      <c r="XT28" s="1195"/>
      <c r="XU28" s="1195"/>
      <c r="XV28" s="1195"/>
      <c r="XW28" s="1195"/>
      <c r="XX28" s="1195"/>
      <c r="XY28" s="1195"/>
      <c r="XZ28" s="1195"/>
      <c r="YA28" s="1195"/>
      <c r="YB28" s="1195"/>
      <c r="YC28" s="1195"/>
      <c r="YD28" s="1195"/>
      <c r="YE28" s="1195"/>
      <c r="YF28" s="1195"/>
      <c r="YG28" s="1195"/>
      <c r="YH28" s="1195"/>
      <c r="YI28" s="1195"/>
      <c r="YJ28" s="1195"/>
      <c r="YK28" s="1195"/>
      <c r="YL28" s="1195"/>
      <c r="YM28" s="1195"/>
      <c r="YN28" s="1195"/>
      <c r="YO28" s="1195"/>
      <c r="YP28" s="1195"/>
      <c r="YQ28" s="1195"/>
      <c r="YR28" s="1195"/>
      <c r="YS28" s="1195"/>
      <c r="YT28" s="1195"/>
      <c r="YU28" s="1195"/>
      <c r="YV28" s="1195"/>
      <c r="YW28" s="1195"/>
      <c r="YX28" s="1195"/>
      <c r="YY28" s="1195"/>
      <c r="YZ28" s="1195"/>
      <c r="ZA28" s="1195"/>
      <c r="ZB28" s="1195"/>
      <c r="ZC28" s="1195"/>
      <c r="ZD28" s="395"/>
      <c r="ZE28" s="1195"/>
      <c r="ZF28" s="1195"/>
      <c r="ZG28" s="1195"/>
      <c r="ZH28" s="1195"/>
      <c r="ZI28" s="1195"/>
      <c r="ZJ28" s="1195"/>
      <c r="ZK28" s="1195"/>
      <c r="ZL28" s="1195"/>
      <c r="ZM28" s="1195"/>
      <c r="ZN28" s="396"/>
      <c r="ADY28" s="393"/>
      <c r="ADZ28" s="1195"/>
      <c r="AEA28" s="1195"/>
      <c r="AEB28" s="1195"/>
      <c r="AEC28" s="1195"/>
      <c r="AED28" s="1195"/>
      <c r="AEE28" s="1195"/>
      <c r="AEF28" s="1195"/>
      <c r="AEG28" s="1195"/>
      <c r="AEH28" s="1195"/>
      <c r="AEI28" s="394"/>
      <c r="AEJ28" s="1195"/>
      <c r="AEK28" s="1195"/>
      <c r="AEL28" s="1195"/>
      <c r="AEM28" s="1195"/>
      <c r="AEN28" s="1195"/>
      <c r="AEO28" s="1195"/>
      <c r="AEP28" s="1195"/>
      <c r="AEQ28" s="1195"/>
      <c r="AER28" s="1195"/>
      <c r="AES28" s="1195"/>
      <c r="AET28" s="1195"/>
      <c r="AEU28" s="1195"/>
      <c r="AEV28" s="1195"/>
      <c r="AEW28" s="1195"/>
      <c r="AEX28" s="1195"/>
      <c r="AEY28" s="1195"/>
      <c r="AEZ28" s="1195"/>
      <c r="AFA28" s="1195"/>
      <c r="AFB28" s="1195"/>
      <c r="AFC28" s="1195"/>
      <c r="AFD28" s="1195"/>
      <c r="AFE28" s="1195"/>
      <c r="AFF28" s="1195"/>
      <c r="AFG28" s="1195"/>
      <c r="AFH28" s="1195"/>
      <c r="AFI28" s="1195"/>
      <c r="AFJ28" s="1195"/>
      <c r="AFK28" s="1195"/>
      <c r="AFL28" s="1195"/>
      <c r="AFM28" s="1195"/>
      <c r="AFN28" s="1195"/>
      <c r="AFO28" s="1195"/>
      <c r="AFP28" s="1195"/>
      <c r="AFQ28" s="1195"/>
      <c r="AFR28" s="1195"/>
      <c r="AFS28" s="1195"/>
      <c r="AFT28" s="1195"/>
      <c r="AFU28" s="1195"/>
      <c r="AFV28" s="1195"/>
      <c r="AFW28" s="1195"/>
      <c r="AFX28" s="1195"/>
      <c r="AFY28" s="1195"/>
      <c r="AFZ28" s="1195"/>
      <c r="AGA28" s="1195"/>
      <c r="AGB28" s="1195"/>
      <c r="AGC28" s="1195"/>
      <c r="AGD28" s="1195"/>
      <c r="AGE28" s="1195"/>
      <c r="AGF28" s="1195"/>
      <c r="AGG28" s="1195"/>
      <c r="AGH28" s="1195"/>
      <c r="AGI28" s="1195"/>
      <c r="AGJ28" s="1195"/>
      <c r="AGK28" s="1195"/>
      <c r="AGL28" s="1195"/>
      <c r="AGM28" s="1195"/>
      <c r="AGN28" s="1195"/>
      <c r="AGO28" s="1195"/>
      <c r="AGP28" s="1195"/>
      <c r="AGQ28" s="1195"/>
      <c r="AGR28" s="1195"/>
      <c r="AGS28" s="1195"/>
      <c r="AGT28" s="1195"/>
      <c r="AGU28" s="1195"/>
      <c r="AGV28" s="1195"/>
      <c r="AGW28" s="1195"/>
      <c r="AGX28" s="1195"/>
      <c r="AGY28" s="1195"/>
      <c r="AGZ28" s="1195"/>
      <c r="AHA28" s="1195"/>
      <c r="AHB28" s="1195"/>
      <c r="AHC28" s="1195"/>
      <c r="AHD28" s="1195"/>
      <c r="AHE28" s="1195"/>
      <c r="AHF28" s="1195"/>
      <c r="AHG28" s="1195"/>
      <c r="AHH28" s="1195"/>
      <c r="AHI28" s="1195"/>
      <c r="AHJ28" s="1195"/>
      <c r="AHK28" s="1195"/>
      <c r="AHL28" s="1195"/>
      <c r="AHM28" s="1195"/>
      <c r="AHN28" s="1195"/>
      <c r="AHO28" s="1195"/>
      <c r="AHP28" s="1195"/>
      <c r="AHQ28" s="1195"/>
      <c r="AHR28" s="1195"/>
      <c r="AHS28" s="1195"/>
      <c r="AHT28" s="1195"/>
      <c r="AHU28" s="1195"/>
      <c r="AHV28" s="1195"/>
      <c r="AHW28" s="1195"/>
      <c r="AHX28" s="1195"/>
      <c r="AHY28" s="1195"/>
      <c r="AHZ28" s="1195"/>
      <c r="AIA28" s="1195"/>
      <c r="AIB28" s="395"/>
      <c r="AIC28" s="1195"/>
      <c r="AID28" s="1195"/>
      <c r="AIE28" s="1195"/>
      <c r="AIF28" s="1195"/>
      <c r="AIG28" s="1195"/>
      <c r="AIH28" s="1195"/>
      <c r="AII28" s="1195"/>
      <c r="AIJ28" s="1195"/>
      <c r="AIK28" s="1195"/>
      <c r="AIL28" s="396"/>
      <c r="AMG28" s="393"/>
      <c r="AMH28" s="1195"/>
      <c r="AMI28" s="1195"/>
      <c r="AMJ28" s="1195"/>
      <c r="AMK28" s="1195"/>
      <c r="AML28" s="1195"/>
      <c r="AMM28" s="1195"/>
      <c r="AMN28" s="1195"/>
      <c r="AMO28" s="1195"/>
      <c r="AMP28" s="1195"/>
      <c r="AMQ28" s="394"/>
      <c r="AMR28" s="1195"/>
      <c r="AMS28" s="1195"/>
      <c r="AMT28" s="1195"/>
      <c r="AMU28" s="1195"/>
      <c r="AMV28" s="1195"/>
      <c r="AMW28" s="1195"/>
      <c r="AMX28" s="1195"/>
      <c r="AMY28" s="1195"/>
      <c r="AMZ28" s="1195"/>
      <c r="ANA28" s="1195"/>
      <c r="ANB28" s="1195"/>
      <c r="ANC28" s="1195"/>
      <c r="AND28" s="1195"/>
      <c r="ANE28" s="1195"/>
      <c r="ANF28" s="1195"/>
      <c r="ANG28" s="1195"/>
      <c r="ANH28" s="1195"/>
      <c r="ANI28" s="1195"/>
      <c r="ANJ28" s="1195"/>
      <c r="ANK28" s="1195"/>
      <c r="ANL28" s="1195"/>
      <c r="ANM28" s="1195"/>
      <c r="ANN28" s="1195"/>
      <c r="ANO28" s="1195"/>
      <c r="ANP28" s="1195"/>
      <c r="ANQ28" s="1195"/>
      <c r="ANR28" s="1195"/>
      <c r="ANS28" s="1195"/>
      <c r="ANT28" s="1195"/>
      <c r="ANU28" s="1195"/>
      <c r="ANV28" s="1195"/>
      <c r="ANW28" s="1195"/>
      <c r="ANX28" s="1195"/>
      <c r="ANY28" s="1195"/>
      <c r="ANZ28" s="1195"/>
      <c r="AOA28" s="1195"/>
      <c r="AOB28" s="1195"/>
      <c r="AOC28" s="1195"/>
      <c r="AOD28" s="1195"/>
      <c r="AOE28" s="1195"/>
      <c r="AOF28" s="1195"/>
      <c r="AOG28" s="1195"/>
      <c r="AOH28" s="1195"/>
      <c r="AOI28" s="1195"/>
      <c r="AOJ28" s="1195"/>
      <c r="AOK28" s="1195"/>
      <c r="AOL28" s="1195"/>
      <c r="AOM28" s="1195"/>
      <c r="AON28" s="1195"/>
      <c r="AOO28" s="1195"/>
      <c r="AOP28" s="1195"/>
      <c r="AOQ28" s="1195"/>
      <c r="AOR28" s="1195"/>
      <c r="AOS28" s="1195"/>
      <c r="AOT28" s="1195"/>
      <c r="AOU28" s="1195"/>
      <c r="AOV28" s="1195"/>
      <c r="AOW28" s="1195"/>
      <c r="AOX28" s="1195"/>
      <c r="AOY28" s="1195"/>
      <c r="AOZ28" s="1195"/>
      <c r="APA28" s="1195"/>
      <c r="APB28" s="1195"/>
      <c r="APC28" s="1195"/>
      <c r="APD28" s="1195"/>
      <c r="APE28" s="1195"/>
      <c r="APF28" s="1195"/>
      <c r="APG28" s="1195"/>
      <c r="APH28" s="1195"/>
      <c r="API28" s="1195"/>
      <c r="APJ28" s="1195"/>
      <c r="APK28" s="1195"/>
      <c r="APL28" s="1195"/>
      <c r="APM28" s="1195"/>
      <c r="APN28" s="1195"/>
      <c r="APO28" s="1195"/>
      <c r="APP28" s="1195"/>
      <c r="APQ28" s="1195"/>
      <c r="APR28" s="1195"/>
      <c r="APS28" s="1195"/>
      <c r="APT28" s="1195"/>
      <c r="APU28" s="1195"/>
      <c r="APV28" s="1195"/>
      <c r="APW28" s="1195"/>
      <c r="APX28" s="1195"/>
      <c r="APY28" s="1195"/>
      <c r="APZ28" s="1195"/>
      <c r="AQA28" s="1195"/>
      <c r="AQB28" s="1195"/>
      <c r="AQC28" s="1195"/>
      <c r="AQD28" s="1195"/>
      <c r="AQE28" s="1195"/>
      <c r="AQF28" s="1195"/>
      <c r="AQG28" s="1195"/>
      <c r="AQH28" s="1195"/>
      <c r="AQI28" s="1195"/>
      <c r="AQJ28" s="395"/>
      <c r="AQK28" s="1195"/>
      <c r="AQL28" s="1195"/>
      <c r="AQM28" s="1195"/>
      <c r="AQN28" s="1195"/>
      <c r="AQO28" s="1195"/>
      <c r="AQP28" s="1195"/>
      <c r="AQQ28" s="1195"/>
      <c r="AQR28" s="1195"/>
      <c r="AQS28" s="1195"/>
      <c r="AQT28" s="396"/>
      <c r="ASC28" s="1195"/>
      <c r="ASD28" s="1195"/>
      <c r="ASE28" s="1195"/>
      <c r="ASF28" s="1195"/>
      <c r="ASG28" s="1195"/>
      <c r="ASH28" s="1195"/>
      <c r="ASI28" s="1195"/>
      <c r="ASJ28" s="1195"/>
      <c r="ASU28" s="1195"/>
      <c r="ASV28" s="1195"/>
      <c r="ASW28" s="1195"/>
      <c r="ASX28" s="1195"/>
      <c r="ASY28" s="1195"/>
      <c r="ASZ28" s="1195"/>
      <c r="ATA28" s="1195"/>
      <c r="ATB28" s="1195"/>
      <c r="ATC28" s="1195"/>
      <c r="ATD28" s="1195"/>
      <c r="ATE28" s="1195"/>
      <c r="ATF28" s="1195"/>
      <c r="ATG28" s="1195"/>
      <c r="ATH28" s="1195"/>
      <c r="ATI28" s="1195"/>
      <c r="ATJ28" s="1195"/>
      <c r="ATK28" s="1195"/>
      <c r="ATL28" s="1195"/>
      <c r="ATM28" s="1195"/>
      <c r="ATN28" s="1195"/>
      <c r="ATO28" s="1195"/>
      <c r="ATP28" s="1195"/>
      <c r="ATQ28" s="1195"/>
      <c r="ATR28" s="1195"/>
      <c r="ATS28" s="1195"/>
      <c r="ATT28" s="1195"/>
      <c r="ATU28" s="1195"/>
      <c r="ATV28" s="1195"/>
      <c r="ATW28" s="1195"/>
      <c r="ATX28" s="1195"/>
      <c r="ATY28" s="1195"/>
      <c r="ATZ28" s="1195"/>
      <c r="AUA28" s="1195"/>
      <c r="AUB28" s="1195"/>
      <c r="AUC28" s="1195"/>
      <c r="AUD28" s="1195"/>
      <c r="AUE28" s="1195"/>
      <c r="AUF28" s="1195"/>
      <c r="AUG28" s="1195"/>
      <c r="AUH28" s="1195"/>
      <c r="AUI28" s="1195"/>
      <c r="AUJ28" s="1195"/>
      <c r="AUK28" s="1195"/>
      <c r="AUL28" s="1195"/>
      <c r="AUM28" s="1195"/>
      <c r="AUN28" s="1195"/>
      <c r="AUO28" s="1195"/>
      <c r="AUP28" s="1195"/>
      <c r="AUQ28" s="1195"/>
      <c r="AUR28" s="1195"/>
      <c r="AUS28" s="1195"/>
      <c r="AUT28" s="1195"/>
      <c r="AUU28" s="1195"/>
      <c r="AUV28" s="1195"/>
      <c r="AUW28" s="1195"/>
      <c r="AUX28" s="1195"/>
      <c r="AUY28" s="1195"/>
      <c r="AUZ28" s="1195"/>
      <c r="AVA28" s="1195"/>
      <c r="AVB28" s="1195"/>
      <c r="AVC28" s="1195"/>
      <c r="AVD28" s="1195"/>
      <c r="AVE28" s="1195"/>
      <c r="AVF28" s="1195"/>
      <c r="AVG28" s="1195"/>
      <c r="AVH28" s="1195"/>
      <c r="AVI28" s="1195"/>
      <c r="AVJ28" s="1195"/>
      <c r="AVK28" s="1195"/>
      <c r="AVL28" s="1195"/>
      <c r="AVM28" s="1195"/>
      <c r="AVN28" s="1195"/>
      <c r="AVO28" s="1195"/>
      <c r="AVP28" s="1195"/>
      <c r="AVQ28" s="1195"/>
      <c r="AVR28" s="1195"/>
      <c r="AVS28" s="1195"/>
      <c r="AVT28" s="1195"/>
      <c r="AVU28" s="1195"/>
      <c r="AVV28" s="1195"/>
      <c r="AVW28" s="1195"/>
      <c r="AVX28" s="1359"/>
      <c r="AVY28" s="1357"/>
      <c r="AVZ28" s="1359"/>
      <c r="AWA28" s="1357"/>
      <c r="AWB28" s="1195"/>
      <c r="AWC28" s="1195"/>
      <c r="AWD28" s="272"/>
      <c r="AWK28" s="394"/>
      <c r="AWL28" s="1195"/>
      <c r="AWM28" s="1195"/>
      <c r="AWN28" s="1195"/>
      <c r="AWO28" s="1195"/>
      <c r="AWP28" s="393"/>
      <c r="AWQ28" s="1195"/>
      <c r="AWR28" s="1195"/>
      <c r="AWS28" s="1195"/>
      <c r="AWT28" s="1195"/>
      <c r="AWU28" s="1195"/>
      <c r="AWV28" s="1195"/>
      <c r="AWW28" s="1195"/>
      <c r="AWX28" s="1195"/>
      <c r="AWY28" s="1195"/>
      <c r="AWZ28" s="1195"/>
      <c r="AXA28" s="1195"/>
      <c r="AXB28" s="1195"/>
      <c r="AXC28" s="1195"/>
      <c r="AXD28" s="1195"/>
      <c r="AXE28" s="1195"/>
      <c r="AXF28" s="1195"/>
      <c r="AXG28" s="1195"/>
      <c r="AXH28" s="1195"/>
      <c r="AXI28" s="1195"/>
      <c r="AXJ28" s="1195"/>
      <c r="AXK28" s="1195"/>
      <c r="AXL28" s="1195"/>
      <c r="AXM28" s="1195"/>
      <c r="AXN28" s="1195"/>
      <c r="AXO28" s="1195"/>
      <c r="AXP28" s="1195"/>
      <c r="AXQ28" s="1195"/>
      <c r="AXR28" s="1195"/>
      <c r="AXS28" s="1195"/>
      <c r="AXT28" s="1195"/>
      <c r="AXU28" s="1195"/>
      <c r="AXV28" s="1195"/>
      <c r="AXW28" s="1195"/>
      <c r="AXX28" s="1195"/>
      <c r="AXY28" s="1195"/>
      <c r="AXZ28" s="1195"/>
      <c r="AYA28" s="1195"/>
      <c r="AYB28" s="1195"/>
      <c r="AYC28" s="1195"/>
      <c r="AYD28" s="1195"/>
      <c r="AYE28" s="1195"/>
      <c r="AYF28" s="1195"/>
      <c r="AYG28" s="1195"/>
      <c r="AYH28" s="1195"/>
      <c r="AYI28" s="1195"/>
      <c r="AYJ28" s="1195"/>
      <c r="AYK28" s="1195"/>
      <c r="AYL28" s="1195"/>
      <c r="AYM28" s="1195"/>
      <c r="AYN28" s="1195"/>
      <c r="AYO28" s="1195"/>
      <c r="AYP28" s="1195"/>
      <c r="AYQ28" s="1195"/>
      <c r="AYR28" s="1195"/>
      <c r="AYS28" s="1195"/>
      <c r="AYT28" s="1195"/>
      <c r="AYU28" s="1195"/>
      <c r="AYV28" s="1195"/>
      <c r="AYW28" s="1195"/>
      <c r="AYX28" s="1195"/>
      <c r="AYY28" s="1195"/>
      <c r="AYZ28" s="1195"/>
      <c r="AZA28" s="1195"/>
      <c r="AZB28" s="1195"/>
      <c r="AZC28" s="1195"/>
      <c r="AZD28" s="1195"/>
      <c r="AZE28" s="1195"/>
      <c r="AZF28" s="1195"/>
      <c r="AZG28" s="1195"/>
      <c r="AZH28" s="1195"/>
      <c r="AZI28" s="1195"/>
      <c r="AZJ28" s="1195"/>
      <c r="AZK28" s="1195"/>
      <c r="AZL28" s="1195"/>
      <c r="AZM28" s="1195"/>
      <c r="AZN28" s="1195"/>
      <c r="AZO28" s="1195"/>
      <c r="AZP28" s="1195"/>
      <c r="AZQ28" s="1195"/>
      <c r="AZR28" s="1195"/>
      <c r="AZS28" s="1195"/>
      <c r="AZT28" s="1195"/>
      <c r="AZU28" s="1195"/>
      <c r="AZV28" s="1195"/>
      <c r="AZW28" s="1195"/>
      <c r="AZX28" s="1195"/>
      <c r="AZY28" s="1195"/>
      <c r="AZZ28" s="1195"/>
      <c r="BAA28" s="1195"/>
      <c r="BAB28" s="1195"/>
      <c r="BAC28" s="1195"/>
      <c r="BAD28" s="1195"/>
      <c r="BAE28" s="1195"/>
      <c r="BAF28" s="1195"/>
      <c r="BAG28" s="1195"/>
      <c r="BAH28" s="1195"/>
      <c r="BAI28" s="1195"/>
      <c r="BAJ28" s="1195"/>
      <c r="BAK28" s="1195"/>
      <c r="BAL28" s="1195"/>
      <c r="BAM28" s="1195"/>
      <c r="BAN28" s="1195"/>
      <c r="BAO28" s="1195"/>
      <c r="BAP28" s="1195"/>
      <c r="BAQ28" s="1195"/>
      <c r="BAR28" s="1195"/>
      <c r="BAS28" s="1195"/>
      <c r="BAT28" s="1195"/>
      <c r="BAU28" s="1195"/>
      <c r="BAV28" s="1195"/>
      <c r="BAW28" s="1195"/>
      <c r="BAX28" s="1195"/>
      <c r="BAY28" s="1195"/>
      <c r="BAZ28" s="1195"/>
      <c r="BBA28" s="1195"/>
      <c r="BBB28" s="1195"/>
      <c r="BBC28" s="1195"/>
      <c r="BBD28" s="1195"/>
      <c r="BBE28" s="1195"/>
      <c r="BBF28" s="1195"/>
      <c r="BBG28" s="1195"/>
      <c r="BBH28" s="1195"/>
      <c r="BBI28" s="1195"/>
      <c r="BBJ28" s="1195"/>
      <c r="BDE28" s="393"/>
      <c r="BDF28" s="1195"/>
      <c r="BDG28" s="1195"/>
      <c r="BDH28" s="1195"/>
      <c r="BDI28" s="1195"/>
      <c r="BDJ28" s="1195"/>
      <c r="BDK28" s="1195"/>
      <c r="BDL28" s="1195"/>
      <c r="BDM28" s="1195"/>
      <c r="BDN28" s="1195"/>
      <c r="BDO28" s="394"/>
      <c r="BDP28" s="1195"/>
      <c r="BDQ28" s="1195"/>
      <c r="BDR28" s="1195"/>
      <c r="BDS28" s="1195"/>
      <c r="BDT28" s="1195"/>
      <c r="BDU28" s="1195"/>
      <c r="BDV28" s="1195"/>
      <c r="BDW28" s="1195"/>
      <c r="BDX28" s="1195"/>
      <c r="BDY28" s="1195"/>
      <c r="BDZ28" s="1195"/>
      <c r="BEA28" s="1195"/>
      <c r="BEB28" s="1195"/>
      <c r="BEC28" s="1195"/>
      <c r="BED28" s="1195"/>
      <c r="BEE28" s="1195"/>
      <c r="BEF28" s="1195"/>
      <c r="BEG28" s="1195"/>
      <c r="BEH28" s="1195"/>
      <c r="BEI28" s="1195"/>
      <c r="BEJ28" s="1195"/>
      <c r="BEK28" s="1195"/>
      <c r="BEL28" s="1195"/>
      <c r="BEM28" s="1195"/>
      <c r="BEN28" s="1195"/>
      <c r="BEO28" s="1195"/>
      <c r="BEP28" s="1195"/>
      <c r="BEQ28" s="1195"/>
      <c r="BER28" s="1195"/>
      <c r="BES28" s="1195"/>
      <c r="BET28" s="1195"/>
      <c r="BEU28" s="1195"/>
      <c r="BEV28" s="1195"/>
      <c r="BEW28" s="1195"/>
      <c r="BEX28" s="1195"/>
      <c r="BEY28" s="1195"/>
      <c r="BEZ28" s="1195"/>
      <c r="BFA28" s="1195"/>
      <c r="BFB28" s="1195"/>
      <c r="BFC28" s="1195"/>
      <c r="BFD28" s="1195"/>
      <c r="BFE28" s="1195"/>
      <c r="BFF28" s="1195"/>
      <c r="BFG28" s="1195"/>
      <c r="BFH28" s="1195"/>
      <c r="BFI28" s="1195"/>
      <c r="BFJ28" s="1195"/>
      <c r="BFK28" s="1195"/>
      <c r="BFL28" s="1195"/>
      <c r="BFM28" s="1195"/>
      <c r="BFN28" s="1195"/>
      <c r="BFO28" s="1195"/>
      <c r="BFP28" s="1195"/>
      <c r="BFQ28" s="1195"/>
      <c r="BFR28" s="1195"/>
      <c r="BFS28" s="1195"/>
      <c r="BFT28" s="1195"/>
      <c r="BFU28" s="1195"/>
      <c r="BFV28" s="1195"/>
      <c r="BFW28" s="1195"/>
      <c r="BFX28" s="1195"/>
      <c r="BFY28" s="1195"/>
      <c r="BFZ28" s="1195"/>
      <c r="BGA28" s="1195"/>
      <c r="BGB28" s="1195"/>
      <c r="BGC28" s="1195"/>
      <c r="BGD28" s="1195"/>
      <c r="BGE28" s="1195"/>
      <c r="BGF28" s="1195"/>
      <c r="BGG28" s="1195"/>
      <c r="BGH28" s="1195"/>
      <c r="BGI28" s="1195"/>
      <c r="BGJ28" s="1195"/>
      <c r="BGK28" s="1195"/>
      <c r="BGL28" s="1195"/>
      <c r="BGM28" s="1195"/>
      <c r="BGN28" s="1195"/>
      <c r="BGO28" s="1195"/>
      <c r="BGP28" s="1195"/>
      <c r="BGQ28" s="1195"/>
      <c r="BGR28" s="1195"/>
      <c r="BGS28" s="1195"/>
      <c r="BGT28" s="1195"/>
      <c r="BGU28" s="1195"/>
      <c r="BGV28" s="1195"/>
      <c r="BGW28" s="1195"/>
      <c r="BGX28" s="1195"/>
      <c r="BGY28" s="1195"/>
      <c r="BGZ28" s="1195"/>
      <c r="BHA28" s="1195"/>
      <c r="BHB28" s="1195"/>
      <c r="BHC28" s="1195"/>
      <c r="BHD28" s="1195"/>
      <c r="BHE28" s="1195"/>
      <c r="BHF28" s="1195"/>
      <c r="BHG28" s="1195"/>
      <c r="BHH28" s="395"/>
      <c r="BHI28" s="1195"/>
      <c r="BHJ28" s="1195"/>
      <c r="BHK28" s="1195"/>
      <c r="BHL28" s="1195"/>
      <c r="BHM28" s="1195"/>
      <c r="BHN28" s="1195"/>
      <c r="BHO28" s="1195"/>
      <c r="BHP28" s="1195"/>
      <c r="BHQ28" s="1195"/>
      <c r="BHR28" s="396"/>
      <c r="BIZ28" s="1195"/>
      <c r="BJA28" s="1195"/>
      <c r="BJB28" s="1195"/>
      <c r="BJC28" s="1195"/>
      <c r="BJD28" s="1195"/>
      <c r="BJE28" s="1195"/>
      <c r="BJF28" s="1195"/>
      <c r="BJG28" s="1195"/>
      <c r="BJH28" s="1195"/>
      <c r="BJI28" s="1195"/>
      <c r="BLM28" s="393"/>
      <c r="BLN28" s="1195"/>
      <c r="BLO28" s="1195"/>
      <c r="BLP28" s="1195"/>
      <c r="BLQ28" s="1195"/>
      <c r="BLR28" s="1195"/>
      <c r="BLS28" s="1195"/>
      <c r="BLT28" s="1195"/>
      <c r="BLU28" s="1195"/>
      <c r="BLV28" s="1195"/>
      <c r="BLW28" s="394"/>
      <c r="BLX28" s="1195"/>
      <c r="BLY28" s="1195"/>
      <c r="BLZ28" s="1195"/>
      <c r="BMA28" s="1195"/>
      <c r="BMB28" s="1195"/>
      <c r="BMC28" s="1195"/>
      <c r="BMD28" s="1195"/>
      <c r="BME28" s="1195"/>
      <c r="BMF28" s="1195"/>
      <c r="BMG28" s="1195"/>
      <c r="BMH28" s="1195"/>
      <c r="BMI28" s="1195"/>
      <c r="BMJ28" s="1195"/>
      <c r="BMK28" s="1195"/>
      <c r="BML28" s="1195"/>
      <c r="BMM28" s="1195"/>
      <c r="BMN28" s="1195"/>
      <c r="BMO28" s="1195"/>
      <c r="BMP28" s="1195"/>
      <c r="BMQ28" s="1195"/>
      <c r="BMR28" s="1195"/>
      <c r="BMS28" s="1195"/>
      <c r="BMT28" s="1195"/>
      <c r="BMU28" s="1195"/>
      <c r="BMV28" s="1195"/>
      <c r="BMW28" s="1195"/>
      <c r="BMX28" s="1195"/>
      <c r="BMY28" s="1195"/>
      <c r="BMZ28" s="1195"/>
      <c r="BNA28" s="1195"/>
      <c r="BNB28" s="1195"/>
      <c r="BNC28" s="1195"/>
      <c r="BND28" s="1195"/>
      <c r="BNE28" s="1195"/>
      <c r="BNF28" s="1195"/>
      <c r="BNG28" s="1195"/>
      <c r="BNH28" s="1195"/>
      <c r="BNI28" s="1195"/>
      <c r="BNJ28" s="1195"/>
      <c r="BNK28" s="1195"/>
      <c r="BNL28" s="1195"/>
      <c r="BNM28" s="1195"/>
      <c r="BNN28" s="1195"/>
      <c r="BNO28" s="1195"/>
      <c r="BNP28" s="1195"/>
      <c r="BNQ28" s="1195"/>
      <c r="BNR28" s="1195"/>
      <c r="BNS28" s="1195"/>
      <c r="BNT28" s="1195"/>
      <c r="BNU28" s="1195"/>
      <c r="BNV28" s="1195"/>
      <c r="BNW28" s="1195"/>
      <c r="BNX28" s="1195"/>
      <c r="BNY28" s="1195"/>
      <c r="BNZ28" s="1195"/>
      <c r="BOA28" s="1195"/>
      <c r="BOB28" s="1195"/>
      <c r="BOC28" s="1195"/>
      <c r="BOD28" s="1195"/>
      <c r="BOE28" s="1195"/>
      <c r="BOF28" s="1195"/>
      <c r="BOG28" s="1195"/>
      <c r="BOH28" s="1195"/>
      <c r="BOI28" s="1195"/>
      <c r="BOJ28" s="1195"/>
      <c r="BOK28" s="1195"/>
      <c r="BOL28" s="1195"/>
      <c r="BOM28" s="1195"/>
      <c r="BON28" s="1195"/>
      <c r="BOO28" s="1195"/>
      <c r="BOP28" s="1195"/>
      <c r="BOQ28" s="1195"/>
      <c r="BOR28" s="1195"/>
      <c r="BOS28" s="1195"/>
      <c r="BOT28" s="1195"/>
      <c r="BOU28" s="1195"/>
      <c r="BOV28" s="1195"/>
      <c r="BOW28" s="1195"/>
      <c r="BOX28" s="1195"/>
      <c r="BOY28" s="1195"/>
      <c r="BOZ28" s="1195"/>
      <c r="BPA28" s="1195"/>
      <c r="BPB28" s="1195"/>
      <c r="BPC28" s="1195"/>
      <c r="BPD28" s="1195"/>
      <c r="BPE28" s="1195"/>
      <c r="BPF28" s="1195"/>
      <c r="BPG28" s="1195"/>
      <c r="BPH28" s="1195"/>
      <c r="BPI28" s="1195"/>
      <c r="BPJ28" s="1195"/>
      <c r="BPK28" s="1195"/>
      <c r="BPL28" s="1195"/>
      <c r="BPM28" s="1195"/>
      <c r="BPN28" s="1195"/>
      <c r="BPO28" s="1195"/>
      <c r="BPP28" s="395"/>
      <c r="BPQ28" s="1195"/>
      <c r="BPR28" s="1195"/>
      <c r="BPS28" s="1195"/>
      <c r="BPT28" s="1195"/>
      <c r="BPU28" s="1195"/>
      <c r="BPV28" s="1195"/>
      <c r="BPW28" s="1195"/>
      <c r="BPX28" s="1195"/>
      <c r="BPY28" s="1195"/>
      <c r="BPZ28" s="396"/>
      <c r="BTU28" s="393"/>
      <c r="BTV28" s="1195"/>
      <c r="BTW28" s="1195"/>
      <c r="BTX28" s="1195"/>
      <c r="BTY28" s="1195"/>
      <c r="BTZ28" s="1195"/>
      <c r="BUA28" s="1195"/>
      <c r="BUB28" s="1195"/>
      <c r="BUC28" s="1195"/>
      <c r="BUD28" s="1195"/>
      <c r="BUE28" s="394"/>
      <c r="BUF28" s="1195"/>
      <c r="BUG28" s="1195"/>
      <c r="BUH28" s="1195"/>
      <c r="BUI28" s="1195"/>
      <c r="BUJ28" s="1195"/>
      <c r="BUK28" s="1195"/>
      <c r="BUL28" s="1195"/>
      <c r="BUM28" s="1195"/>
      <c r="BUN28" s="1195"/>
      <c r="BUO28" s="1195"/>
      <c r="BUP28" s="1195"/>
      <c r="BUQ28" s="1195"/>
      <c r="BUR28" s="1195"/>
      <c r="BUS28" s="1195"/>
      <c r="BUT28" s="1195"/>
      <c r="BUU28" s="1195"/>
      <c r="BUV28" s="1195"/>
      <c r="BUW28" s="1195"/>
      <c r="BUX28" s="1195"/>
      <c r="BUY28" s="1195"/>
      <c r="BUZ28" s="1195"/>
      <c r="BVA28" s="1195"/>
      <c r="BVB28" s="1195"/>
      <c r="BVC28" s="1195"/>
      <c r="BVD28" s="1195"/>
      <c r="BVE28" s="1195"/>
      <c r="BVF28" s="1195"/>
      <c r="BVG28" s="1195"/>
      <c r="BVH28" s="1195"/>
      <c r="BVI28" s="1195"/>
      <c r="BVJ28" s="1195"/>
      <c r="BVK28" s="1195"/>
      <c r="BVL28" s="1195"/>
      <c r="BVM28" s="1195"/>
      <c r="BVN28" s="1195"/>
      <c r="BVO28" s="1195"/>
      <c r="BVP28" s="1195"/>
      <c r="BVQ28" s="1195"/>
      <c r="BVR28" s="1195"/>
      <c r="BVS28" s="1195"/>
      <c r="BVT28" s="1195"/>
      <c r="BVU28" s="1195"/>
      <c r="BVV28" s="1195"/>
      <c r="BVW28" s="1195"/>
      <c r="BVX28" s="1195"/>
      <c r="BVY28" s="1195"/>
      <c r="BVZ28" s="1195"/>
      <c r="BWA28" s="1195"/>
      <c r="BWB28" s="1195"/>
      <c r="BWC28" s="1195"/>
      <c r="BWD28" s="1195"/>
      <c r="BWE28" s="1195"/>
      <c r="BWF28" s="1195"/>
      <c r="BWG28" s="1195"/>
      <c r="BWH28" s="1195"/>
      <c r="BWI28" s="1195"/>
      <c r="BWJ28" s="1195"/>
      <c r="BWK28" s="1195"/>
      <c r="BWL28" s="1195"/>
      <c r="BWM28" s="1195"/>
      <c r="BWN28" s="1195"/>
      <c r="BWO28" s="1195"/>
      <c r="BWP28" s="1195"/>
      <c r="BWQ28" s="1195"/>
      <c r="BWR28" s="1195"/>
      <c r="BWS28" s="1195"/>
      <c r="BWT28" s="1195"/>
      <c r="BWU28" s="1195"/>
      <c r="BWV28" s="1195"/>
      <c r="BWW28" s="1195"/>
      <c r="BWX28" s="1195"/>
      <c r="BWY28" s="1195"/>
      <c r="BWZ28" s="1195"/>
      <c r="BXA28" s="1195"/>
      <c r="BXB28" s="1195"/>
      <c r="BXC28" s="1195"/>
      <c r="BXD28" s="1195"/>
      <c r="BXE28" s="1195"/>
      <c r="BXF28" s="1195"/>
      <c r="BXG28" s="1195"/>
      <c r="BXH28" s="1195"/>
      <c r="BXI28" s="1195"/>
      <c r="BXJ28" s="1195"/>
      <c r="BXK28" s="1195"/>
      <c r="BXL28" s="1195"/>
      <c r="BXM28" s="1195"/>
      <c r="BXN28" s="1195"/>
      <c r="BXO28" s="1195"/>
      <c r="BXP28" s="1195"/>
      <c r="BXQ28" s="1195"/>
      <c r="BXR28" s="1195"/>
      <c r="BXS28" s="1195"/>
      <c r="BXT28" s="1195"/>
      <c r="BXU28" s="1195"/>
      <c r="BXV28" s="1195"/>
      <c r="BXW28" s="1195"/>
      <c r="BXX28" s="395"/>
      <c r="BXY28" s="1195"/>
      <c r="BXZ28" s="1195"/>
      <c r="BYA28" s="1195"/>
      <c r="BYB28" s="1195"/>
      <c r="BYC28" s="1195"/>
      <c r="BYD28" s="1195"/>
      <c r="BYE28" s="1195"/>
      <c r="BYF28" s="1195"/>
      <c r="BYG28" s="1195"/>
      <c r="BYH28" s="396"/>
      <c r="CCC28" s="393"/>
      <c r="CCD28" s="1195"/>
      <c r="CCE28" s="1195"/>
      <c r="CCF28" s="1195"/>
      <c r="CCG28" s="1195"/>
      <c r="CCH28" s="1195"/>
      <c r="CCI28" s="1195"/>
      <c r="CCJ28" s="1195"/>
      <c r="CCK28" s="1195"/>
      <c r="CCL28" s="1195"/>
      <c r="CCM28" s="394"/>
      <c r="CCN28" s="1195"/>
      <c r="CCO28" s="1195"/>
      <c r="CCP28" s="1195"/>
      <c r="CCQ28" s="1195"/>
      <c r="CCR28" s="1195"/>
      <c r="CCS28" s="1195"/>
      <c r="CCT28" s="1195"/>
      <c r="CCU28" s="1195"/>
      <c r="CCV28" s="1195"/>
      <c r="CCW28" s="1195"/>
      <c r="CCX28" s="1195"/>
      <c r="CCY28" s="1195"/>
      <c r="CCZ28" s="1195"/>
      <c r="CDA28" s="1195"/>
      <c r="CDB28" s="1195"/>
      <c r="CDC28" s="1195"/>
      <c r="CDD28" s="1195"/>
      <c r="CDE28" s="1195"/>
      <c r="CDF28" s="1195"/>
      <c r="CDG28" s="1195"/>
      <c r="CDH28" s="1195"/>
      <c r="CDI28" s="1195"/>
      <c r="CDJ28" s="1195"/>
      <c r="CDK28" s="1195"/>
      <c r="CDL28" s="1195"/>
      <c r="CDM28" s="1195"/>
      <c r="CDN28" s="1195"/>
      <c r="CDO28" s="1195"/>
      <c r="CDP28" s="1195"/>
      <c r="CDQ28" s="1195"/>
      <c r="CDR28" s="1195"/>
      <c r="CDS28" s="1195"/>
      <c r="CDT28" s="1195"/>
      <c r="CDU28" s="1195"/>
      <c r="CDV28" s="1195"/>
      <c r="CDW28" s="1195"/>
      <c r="CDX28" s="1195"/>
      <c r="CDY28" s="1195"/>
      <c r="CDZ28" s="1195"/>
      <c r="CEA28" s="1195"/>
      <c r="CEB28" s="1195"/>
      <c r="CEC28" s="1195"/>
      <c r="CED28" s="1195"/>
      <c r="CEE28" s="1195"/>
      <c r="CEF28" s="1195"/>
      <c r="CEG28" s="1195"/>
      <c r="CEH28" s="1195"/>
      <c r="CEI28" s="1195"/>
      <c r="CEJ28" s="1195"/>
      <c r="CEK28" s="1195"/>
      <c r="CEL28" s="1195"/>
      <c r="CEM28" s="1195"/>
      <c r="CEN28" s="1195"/>
      <c r="CEO28" s="1195"/>
      <c r="CEP28" s="1195"/>
      <c r="CEQ28" s="1195"/>
      <c r="CER28" s="1195"/>
      <c r="CES28" s="1195"/>
      <c r="CET28" s="1195"/>
      <c r="CEU28" s="1195"/>
      <c r="CEV28" s="1195"/>
      <c r="CEW28" s="1195"/>
      <c r="CEX28" s="1195"/>
      <c r="CEY28" s="1195"/>
      <c r="CEZ28" s="1195"/>
      <c r="CFA28" s="1195"/>
      <c r="CFB28" s="1195"/>
      <c r="CFC28" s="1195"/>
      <c r="CFD28" s="1195"/>
      <c r="CFE28" s="1195"/>
      <c r="CFF28" s="1195"/>
      <c r="CFG28" s="1195"/>
      <c r="CFH28" s="1195"/>
      <c r="CFI28" s="1195"/>
      <c r="CFJ28" s="1195"/>
      <c r="CFK28" s="1195"/>
      <c r="CFL28" s="1195"/>
      <c r="CFM28" s="1195"/>
      <c r="CFN28" s="1195"/>
      <c r="CFO28" s="1195"/>
      <c r="CFP28" s="1195"/>
      <c r="CFQ28" s="1195"/>
      <c r="CFR28" s="1195"/>
      <c r="CFS28" s="1195"/>
      <c r="CFT28" s="1195"/>
      <c r="CFU28" s="1195"/>
      <c r="CFV28" s="1195"/>
      <c r="CFW28" s="1195"/>
      <c r="CFX28" s="1195"/>
      <c r="CFY28" s="1195"/>
      <c r="CFZ28" s="1195"/>
      <c r="CGA28" s="1195"/>
      <c r="CGB28" s="1195"/>
      <c r="CGC28" s="1195"/>
      <c r="CGD28" s="1195"/>
      <c r="CGE28" s="1195"/>
      <c r="CGF28" s="395"/>
      <c r="CGG28" s="1195"/>
      <c r="CGH28" s="1195"/>
      <c r="CGI28" s="1195"/>
      <c r="CGJ28" s="1195"/>
      <c r="CGK28" s="1195"/>
      <c r="CGL28" s="1195"/>
      <c r="CGM28" s="1195"/>
      <c r="CGN28" s="1195"/>
      <c r="CGO28" s="1195"/>
      <c r="CGP28" s="396"/>
      <c r="CHZ28" s="1195"/>
      <c r="CIA28" s="1195"/>
      <c r="CIB28" s="1195"/>
      <c r="CIC28" s="1195"/>
      <c r="CID28" s="1195"/>
      <c r="CIE28" s="1195"/>
      <c r="CKK28" s="393"/>
      <c r="CKL28" s="1195"/>
      <c r="CKM28" s="1195"/>
      <c r="CKN28" s="1195"/>
      <c r="CKO28" s="1195"/>
      <c r="CKP28" s="1195"/>
      <c r="CKQ28" s="1195"/>
      <c r="CKR28" s="1195"/>
      <c r="CKS28" s="1195"/>
      <c r="CKT28" s="1195"/>
      <c r="CKU28" s="394"/>
      <c r="CKV28" s="1195"/>
      <c r="CKW28" s="1195"/>
      <c r="CKX28" s="1195"/>
      <c r="CKY28" s="1195"/>
      <c r="CKZ28" s="1195"/>
      <c r="CLA28" s="1195"/>
      <c r="CLB28" s="1195"/>
      <c r="CLC28" s="1195"/>
      <c r="CLD28" s="1195"/>
      <c r="CLE28" s="1195"/>
      <c r="CLF28" s="1195"/>
      <c r="CLG28" s="1195"/>
      <c r="CLH28" s="1195"/>
      <c r="CLI28" s="1195"/>
      <c r="CLJ28" s="1195"/>
      <c r="CLK28" s="1195"/>
      <c r="CLL28" s="1195"/>
      <c r="CLM28" s="1195"/>
      <c r="CLN28" s="1195"/>
      <c r="CLO28" s="1195"/>
      <c r="CLP28" s="1195"/>
      <c r="CLQ28" s="1195"/>
      <c r="CLR28" s="1195"/>
      <c r="CLS28" s="1195"/>
      <c r="CLT28" s="1195"/>
      <c r="CLU28" s="1195"/>
      <c r="CLV28" s="1195"/>
      <c r="CLW28" s="1195"/>
      <c r="CLX28" s="1195"/>
      <c r="CLY28" s="1195"/>
      <c r="CLZ28" s="1195"/>
      <c r="CMA28" s="1195"/>
      <c r="CMB28" s="1195"/>
      <c r="CMC28" s="1195"/>
      <c r="CMD28" s="1195"/>
      <c r="CME28" s="1195"/>
      <c r="CMF28" s="1195"/>
      <c r="CMG28" s="1195"/>
      <c r="CMH28" s="1195"/>
      <c r="CMI28" s="1195"/>
      <c r="CMJ28" s="1195"/>
      <c r="CMK28" s="1195"/>
      <c r="CML28" s="1195"/>
      <c r="CMM28" s="1195"/>
      <c r="CMN28" s="1195"/>
      <c r="CMO28" s="1195"/>
      <c r="CMP28" s="1195"/>
      <c r="CMQ28" s="1195"/>
      <c r="CMR28" s="1195"/>
      <c r="CMS28" s="1195"/>
      <c r="CMT28" s="1195"/>
      <c r="CMU28" s="1195"/>
      <c r="CMV28" s="1195"/>
      <c r="CMW28" s="1195"/>
      <c r="CMX28" s="1195"/>
      <c r="CMY28" s="1195"/>
      <c r="CMZ28" s="1195"/>
      <c r="CNA28" s="1195"/>
      <c r="CNB28" s="1195"/>
      <c r="CNC28" s="1195"/>
      <c r="CND28" s="1195"/>
      <c r="CNE28" s="1195"/>
      <c r="CNF28" s="1195"/>
      <c r="CNG28" s="1195"/>
      <c r="CNH28" s="1195"/>
      <c r="CNI28" s="1195"/>
      <c r="CNJ28" s="1195"/>
      <c r="CNK28" s="1195"/>
      <c r="CNL28" s="1195"/>
      <c r="CNM28" s="1195"/>
      <c r="CNN28" s="1195"/>
      <c r="CNO28" s="1195"/>
      <c r="CNP28" s="1195"/>
      <c r="CNQ28" s="1195"/>
      <c r="CNR28" s="1195"/>
      <c r="CNS28" s="1195"/>
      <c r="CNT28" s="1195"/>
      <c r="CNU28" s="1195"/>
      <c r="CNV28" s="1195"/>
      <c r="CNW28" s="1195"/>
      <c r="CNX28" s="1195"/>
      <c r="CNY28" s="1195"/>
      <c r="CNZ28" s="1195"/>
      <c r="COA28" s="1195"/>
      <c r="COB28" s="1195"/>
      <c r="COC28" s="1195"/>
      <c r="COD28" s="1195"/>
      <c r="COE28" s="1195"/>
      <c r="COF28" s="1195"/>
      <c r="COG28" s="1195"/>
      <c r="COH28" s="1195"/>
      <c r="COI28" s="1195"/>
      <c r="COJ28" s="1195"/>
      <c r="COK28" s="1195"/>
      <c r="COL28" s="1195"/>
      <c r="COM28" s="1195"/>
      <c r="CON28" s="395"/>
      <c r="COO28" s="1195"/>
      <c r="COP28" s="1195"/>
      <c r="COQ28" s="1195"/>
      <c r="COR28" s="1195"/>
      <c r="COS28" s="1195"/>
      <c r="COT28" s="1195"/>
      <c r="COU28" s="1195"/>
      <c r="COV28" s="1195"/>
      <c r="COW28" s="1195"/>
      <c r="COX28" s="396"/>
      <c r="CQF28" s="1195"/>
      <c r="CQG28" s="1195"/>
      <c r="CQH28" s="1195"/>
      <c r="CQI28" s="1195"/>
      <c r="CQJ28" s="1195"/>
      <c r="CQK28" s="1195"/>
      <c r="CQL28" s="1195"/>
      <c r="CQM28" s="1195"/>
      <c r="CQN28" s="1195"/>
      <c r="CQO28" s="1195"/>
      <c r="CQV28" s="1195"/>
      <c r="CQW28" s="1195"/>
      <c r="CQX28" s="1195"/>
      <c r="CQY28" s="1195"/>
      <c r="CQZ28" s="1195"/>
      <c r="CRA28" s="1195"/>
      <c r="CRB28" s="1195"/>
      <c r="CRC28" s="1195"/>
      <c r="CRD28" s="1195"/>
      <c r="CRE28" s="1195"/>
      <c r="CRF28" s="1195"/>
      <c r="CRG28" s="1195"/>
      <c r="CRH28" s="1195"/>
      <c r="CRI28" s="1195"/>
      <c r="CRJ28" s="1195"/>
      <c r="CRK28" s="1195"/>
      <c r="CRL28" s="1195"/>
      <c r="CRM28" s="1195"/>
      <c r="CRN28" s="1195"/>
      <c r="CRO28" s="1195"/>
      <c r="CRP28" s="1195"/>
      <c r="CRQ28" s="1195"/>
      <c r="CRR28" s="1195"/>
      <c r="CRS28" s="1195"/>
      <c r="CRT28" s="1195"/>
      <c r="CRU28" s="1195"/>
      <c r="CRV28" s="1195"/>
      <c r="CRW28" s="1195"/>
      <c r="CRX28" s="1195"/>
      <c r="CRY28" s="1195"/>
      <c r="CRZ28" s="1195"/>
      <c r="CSA28" s="1195"/>
      <c r="CSB28" s="1195"/>
      <c r="CSC28" s="1195"/>
      <c r="CSD28" s="1195"/>
      <c r="CSE28" s="1195"/>
      <c r="CSF28" s="1195"/>
      <c r="CSG28" s="1195"/>
      <c r="CSH28" s="1195"/>
      <c r="CSI28" s="1195"/>
      <c r="CSJ28" s="1195"/>
      <c r="CSK28" s="1195"/>
      <c r="CSL28" s="1195"/>
      <c r="CSM28" s="1195"/>
      <c r="CSN28" s="1195"/>
      <c r="CSO28" s="1195"/>
      <c r="CSP28" s="1195"/>
      <c r="CSQ28" s="1195"/>
      <c r="CSR28" s="395"/>
      <c r="CSS28" s="1195"/>
      <c r="CST28" s="1195"/>
      <c r="CSU28" s="1195"/>
      <c r="CSV28" s="1195"/>
      <c r="CSW28" s="1195"/>
      <c r="CSX28" s="1195"/>
      <c r="CSY28" s="1195"/>
      <c r="CSZ28" s="1195"/>
      <c r="CTA28" s="1195"/>
      <c r="CTB28" s="396"/>
      <c r="DJV28" s="539"/>
      <c r="DKF28" s="540"/>
      <c r="DKG28" s="394"/>
      <c r="DKH28" s="1195"/>
      <c r="DKI28" s="1195"/>
      <c r="DKJ28" s="1195"/>
      <c r="DKK28" s="1195"/>
      <c r="DKL28" s="1195"/>
      <c r="DKM28" s="1195"/>
      <c r="DKN28" s="1195"/>
      <c r="DKO28" s="1195"/>
      <c r="DKP28" s="1195"/>
      <c r="DKQ28" s="1195"/>
      <c r="DKR28" s="1195"/>
      <c r="DKS28" s="1195"/>
      <c r="DKT28" s="1195"/>
      <c r="DKU28" s="1195"/>
      <c r="DKV28" s="1195"/>
      <c r="DKW28" s="1195"/>
      <c r="DKX28" s="1195"/>
      <c r="DKY28" s="1195"/>
      <c r="DKZ28" s="1195"/>
      <c r="DLA28" s="1195"/>
      <c r="DLB28" s="1195"/>
      <c r="DLC28" s="1195"/>
      <c r="DLD28" s="1195"/>
      <c r="DLE28" s="1195"/>
      <c r="DLF28" s="1195"/>
      <c r="DLG28" s="1195"/>
      <c r="DLH28" s="1195"/>
      <c r="DLI28" s="1195"/>
      <c r="DLJ28" s="1195"/>
      <c r="DLK28" s="1195"/>
      <c r="DLL28" s="1195"/>
      <c r="DLM28" s="1195"/>
      <c r="DLN28" s="1195"/>
      <c r="DLO28" s="1195"/>
      <c r="DLP28" s="1195"/>
      <c r="DLQ28" s="1195"/>
      <c r="DLR28" s="1195"/>
      <c r="DLS28" s="1195"/>
      <c r="DLT28" s="1195"/>
      <c r="DLU28" s="1195"/>
      <c r="DLV28" s="1195"/>
      <c r="DLW28" s="1195"/>
      <c r="DLX28" s="1195"/>
      <c r="DLY28" s="1195"/>
      <c r="DLZ28" s="1195"/>
      <c r="DMA28" s="1195"/>
      <c r="DMB28" s="1195"/>
      <c r="DMC28" s="1195"/>
      <c r="DMD28" s="1195"/>
      <c r="DME28" s="1195"/>
      <c r="DMF28" s="1195"/>
      <c r="DMG28" s="1195"/>
      <c r="DMH28" s="1195"/>
      <c r="DMI28" s="1195"/>
      <c r="DMJ28" s="1195"/>
      <c r="DMK28" s="1195"/>
      <c r="DML28" s="1195"/>
      <c r="DMM28" s="1195"/>
      <c r="DMN28" s="1195"/>
      <c r="DMO28" s="1195"/>
      <c r="DMP28" s="1195"/>
      <c r="DMQ28" s="1195"/>
      <c r="DMR28" s="1195"/>
      <c r="DMS28" s="1195"/>
      <c r="DMT28" s="1195"/>
      <c r="DMU28" s="1195"/>
      <c r="DMV28" s="1195"/>
      <c r="DMW28" s="1195"/>
      <c r="DMX28" s="1195"/>
      <c r="DMY28" s="1195"/>
      <c r="DMZ28" s="1195"/>
      <c r="DNA28" s="1195"/>
      <c r="DNB28" s="1195"/>
      <c r="DNC28" s="1195"/>
      <c r="DND28" s="395"/>
      <c r="DNE28" s="1195"/>
      <c r="DNF28" s="1195"/>
      <c r="DNG28" s="1263"/>
      <c r="DNH28" s="1263"/>
      <c r="DNI28" s="1263"/>
      <c r="DNJ28" s="808"/>
      <c r="DNK28" s="1263"/>
      <c r="DNL28" s="1267"/>
      <c r="DNM28" s="1195"/>
      <c r="DNN28" s="396"/>
    </row>
    <row r="29" spans="2:3906" ht="15" customHeight="1">
      <c r="FF29" s="1203"/>
      <c r="FG29" s="1203"/>
      <c r="FH29" s="1203"/>
      <c r="FI29" s="1203"/>
      <c r="FK29" s="1316"/>
      <c r="FL29" s="1317"/>
      <c r="FM29" s="1317"/>
      <c r="FN29" s="1317"/>
      <c r="FO29" s="1317"/>
      <c r="FP29" s="1386"/>
      <c r="FQ29" s="1387"/>
      <c r="FR29" s="1317"/>
      <c r="FS29" s="1317"/>
      <c r="FT29" s="1317"/>
      <c r="FU29" s="1394"/>
      <c r="FV29" s="1395"/>
      <c r="FW29" s="1317"/>
      <c r="FX29" s="1317"/>
      <c r="FY29" s="1317"/>
      <c r="FZ29" s="1390"/>
      <c r="GA29" s="1391"/>
      <c r="GB29" s="1317"/>
      <c r="GC29" s="1317"/>
      <c r="GD29" s="1317"/>
      <c r="GE29" s="1317"/>
      <c r="GF29" s="1318"/>
      <c r="HW29" s="1195"/>
      <c r="HX29" s="1195"/>
      <c r="HY29" s="1195"/>
      <c r="HZ29" s="1195"/>
      <c r="IA29" s="1195"/>
      <c r="IB29" s="1195"/>
      <c r="IC29" s="1195"/>
      <c r="ID29" s="1195"/>
      <c r="IE29" s="1195"/>
      <c r="IF29" s="1195"/>
      <c r="KE29" s="1316"/>
      <c r="KF29" s="1317"/>
      <c r="KG29" s="1317"/>
      <c r="KH29" s="1317"/>
      <c r="KI29" s="1317"/>
      <c r="KJ29" s="1386"/>
      <c r="KK29" s="1387"/>
      <c r="KL29" s="1317"/>
      <c r="KM29" s="1317"/>
      <c r="KN29" s="1317"/>
      <c r="KO29" s="1317"/>
      <c r="KP29" s="1317"/>
      <c r="KQ29" s="1317"/>
      <c r="KR29" s="1317"/>
      <c r="KS29" s="1317"/>
      <c r="KT29" s="1390"/>
      <c r="KU29" s="1391"/>
      <c r="KV29" s="1317"/>
      <c r="KW29" s="1317"/>
      <c r="KX29" s="1317"/>
      <c r="KY29" s="1317"/>
      <c r="KZ29" s="1318"/>
      <c r="OF29" s="1195"/>
      <c r="OG29" s="1195"/>
      <c r="OH29" s="1195"/>
      <c r="OI29" s="1195"/>
      <c r="OJ29" s="1195"/>
      <c r="OK29" s="1195"/>
      <c r="OL29" s="1195"/>
      <c r="QQ29" s="1316"/>
      <c r="QR29" s="1317"/>
      <c r="QS29" s="1317"/>
      <c r="QT29" s="1317"/>
      <c r="QU29" s="1317"/>
      <c r="QV29" s="1386" t="s">
        <v>1241</v>
      </c>
      <c r="QW29" s="1387"/>
      <c r="QX29" s="1317"/>
      <c r="QY29" s="1317"/>
      <c r="QZ29" s="1317"/>
      <c r="RA29" s="1317"/>
      <c r="RB29" s="1317"/>
      <c r="RC29" s="1317"/>
      <c r="RD29" s="1317"/>
      <c r="RE29" s="1317"/>
      <c r="RF29" s="1390" t="s">
        <v>1242</v>
      </c>
      <c r="RG29" s="1391"/>
      <c r="RH29" s="1317"/>
      <c r="RI29" s="1317"/>
      <c r="RJ29" s="1317"/>
      <c r="RK29" s="1317"/>
      <c r="RL29" s="1318"/>
      <c r="TE29" s="1195"/>
      <c r="TF29" s="1195"/>
      <c r="TG29" s="1195"/>
      <c r="TH29" s="1195"/>
      <c r="TI29" s="1195"/>
      <c r="TJ29" s="1195"/>
      <c r="TK29" s="1195"/>
      <c r="UU29" s="1316"/>
      <c r="UV29" s="1317"/>
      <c r="UW29" s="1317"/>
      <c r="UX29" s="1317"/>
      <c r="UY29" s="1317"/>
      <c r="UZ29" s="1386" t="s">
        <v>1241</v>
      </c>
      <c r="VA29" s="1387"/>
      <c r="VB29" s="1317"/>
      <c r="VC29" s="1317"/>
      <c r="VD29" s="1317"/>
      <c r="VE29" s="1317"/>
      <c r="VF29" s="1317"/>
      <c r="VG29" s="1317"/>
      <c r="VH29" s="1317"/>
      <c r="VI29" s="1317"/>
      <c r="VJ29" s="1390" t="s">
        <v>1242</v>
      </c>
      <c r="VK29" s="1391"/>
      <c r="VL29" s="1317"/>
      <c r="VM29" s="1317"/>
      <c r="VN29" s="1317"/>
      <c r="VO29" s="1317"/>
      <c r="VP29" s="1318"/>
      <c r="XI29" s="1195"/>
      <c r="XJ29" s="1195"/>
      <c r="XK29" s="1195"/>
      <c r="XL29" s="1195"/>
      <c r="XM29" s="1195"/>
      <c r="XN29" s="1195"/>
      <c r="XO29" s="1195"/>
      <c r="XP29" s="1195"/>
      <c r="XQ29" s="1195"/>
      <c r="XR29" s="1195"/>
      <c r="YY29" s="1316"/>
      <c r="YZ29" s="1317"/>
      <c r="ZA29" s="1317"/>
      <c r="ZB29" s="1317"/>
      <c r="ZC29" s="1317"/>
      <c r="ZD29" s="1386" t="s">
        <v>1241</v>
      </c>
      <c r="ZE29" s="1387"/>
      <c r="ZF29" s="1317"/>
      <c r="ZG29" s="1317"/>
      <c r="ZH29" s="1317"/>
      <c r="ZI29" s="1317"/>
      <c r="ZJ29" s="1317"/>
      <c r="ZK29" s="1317"/>
      <c r="ZL29" s="1317"/>
      <c r="ZM29" s="1317"/>
      <c r="ZN29" s="1390" t="s">
        <v>1242</v>
      </c>
      <c r="ZO29" s="1391"/>
      <c r="ZP29" s="1317"/>
      <c r="ZQ29" s="1317"/>
      <c r="ZR29" s="1317"/>
      <c r="ZS29" s="1317"/>
      <c r="ZT29" s="1318"/>
      <c r="ABN29" s="1195"/>
      <c r="ABO29" s="1195"/>
      <c r="ABP29" s="1195"/>
      <c r="ABQ29" s="1195"/>
      <c r="ABR29" s="1195"/>
      <c r="ABS29" s="1195"/>
      <c r="ABT29" s="1195"/>
      <c r="ADS29" s="1316"/>
      <c r="ADT29" s="1317"/>
      <c r="ADU29" s="1317"/>
      <c r="ADV29" s="1317"/>
      <c r="ADW29" s="1317"/>
      <c r="ADX29" s="1386" t="s">
        <v>1241</v>
      </c>
      <c r="ADY29" s="1387"/>
      <c r="ADZ29" s="1317"/>
      <c r="AEA29" s="1317"/>
      <c r="AEB29" s="1317"/>
      <c r="AEC29" s="1317"/>
      <c r="AED29" s="1317"/>
      <c r="AEE29" s="1317"/>
      <c r="AEF29" s="1317"/>
      <c r="AEG29" s="1317"/>
      <c r="AEH29" s="1390" t="s">
        <v>1242</v>
      </c>
      <c r="AEI29" s="1391"/>
      <c r="AEJ29" s="1317"/>
      <c r="AEK29" s="1317"/>
      <c r="AEL29" s="1317"/>
      <c r="AEM29" s="1317"/>
      <c r="AEN29" s="1318"/>
      <c r="AFR29" s="1195"/>
      <c r="AFS29" s="1195"/>
      <c r="AFT29" s="1195"/>
      <c r="AFU29" s="1195"/>
      <c r="AFV29" s="1195"/>
      <c r="AFW29" s="1195"/>
      <c r="AFX29" s="1195"/>
      <c r="AFY29" s="1195"/>
      <c r="AHW29" s="1316"/>
      <c r="AHX29" s="1317"/>
      <c r="AHY29" s="1317"/>
      <c r="AHZ29" s="1317"/>
      <c r="AIA29" s="1317"/>
      <c r="AIB29" s="1386" t="s">
        <v>1243</v>
      </c>
      <c r="AIC29" s="1387"/>
      <c r="AID29" s="1317"/>
      <c r="AIE29" s="1317"/>
      <c r="AIF29" s="1317"/>
      <c r="AIG29" s="1317"/>
      <c r="AIH29" s="1317"/>
      <c r="AII29" s="1317"/>
      <c r="AIJ29" s="1317"/>
      <c r="AIK29" s="1317"/>
      <c r="AIL29" s="1390" t="s">
        <v>1244</v>
      </c>
      <c r="AIM29" s="1391"/>
      <c r="AIN29" s="1317"/>
      <c r="AIO29" s="1317"/>
      <c r="AIP29" s="1317"/>
      <c r="AIQ29" s="1317"/>
      <c r="AIR29" s="1318"/>
      <c r="AMA29" s="1316"/>
      <c r="AMB29" s="1317"/>
      <c r="AMC29" s="1317"/>
      <c r="AMD29" s="1317"/>
      <c r="AME29" s="1317"/>
      <c r="AMF29" s="1386" t="s">
        <v>1244</v>
      </c>
      <c r="AMG29" s="1387"/>
      <c r="AMH29" s="1317"/>
      <c r="AMI29" s="1317"/>
      <c r="AMJ29" s="1317"/>
      <c r="AMK29" s="1317"/>
      <c r="AML29" s="1317"/>
      <c r="AMM29" s="1317"/>
      <c r="AMN29" s="1317"/>
      <c r="AMO29" s="1317"/>
      <c r="AMP29" s="1390" t="s">
        <v>1243</v>
      </c>
      <c r="AMQ29" s="1391"/>
      <c r="AMR29" s="1317"/>
      <c r="AMS29" s="1317"/>
      <c r="AMT29" s="1317"/>
      <c r="AMU29" s="1317"/>
      <c r="AMV29" s="1318"/>
      <c r="ANX29" s="1195"/>
      <c r="ANY29" s="1195"/>
      <c r="ANZ29" s="1195"/>
      <c r="AOA29" s="1195"/>
      <c r="AOB29" s="1195"/>
      <c r="AOC29" s="1195"/>
      <c r="AOD29" s="1195"/>
      <c r="AOE29" s="1195"/>
      <c r="AOF29" s="1195"/>
      <c r="AOG29" s="1195"/>
      <c r="AQE29" s="1316"/>
      <c r="AQF29" s="1317"/>
      <c r="AQG29" s="1317"/>
      <c r="AQH29" s="1317"/>
      <c r="AQI29" s="1317"/>
      <c r="AQJ29" s="1386" t="s">
        <v>1243</v>
      </c>
      <c r="AQK29" s="1387"/>
      <c r="AQL29" s="1317"/>
      <c r="AQM29" s="1317"/>
      <c r="AQN29" s="1317"/>
      <c r="AQO29" s="1317"/>
      <c r="AQP29" s="1317"/>
      <c r="AQQ29" s="1317"/>
      <c r="AQR29" s="1317"/>
      <c r="AQS29" s="1317"/>
      <c r="AQT29" s="1390" t="s">
        <v>1244</v>
      </c>
      <c r="AQU29" s="1391"/>
      <c r="AQV29" s="1317"/>
      <c r="AQW29" s="1317"/>
      <c r="AQX29" s="1317"/>
      <c r="AQY29" s="1317"/>
      <c r="AQZ29" s="1318"/>
      <c r="ASC29" s="1195"/>
      <c r="ASD29" s="1195"/>
      <c r="ASE29" s="1195"/>
      <c r="ASF29" s="1195"/>
      <c r="ASG29" s="1195"/>
      <c r="ASH29" s="1195"/>
      <c r="ASI29" s="1195"/>
      <c r="ASJ29" s="1195"/>
      <c r="AVN29" s="1461" t="s">
        <v>1248</v>
      </c>
      <c r="AVO29" s="1461"/>
      <c r="AVP29" s="1461"/>
      <c r="AVQ29" s="1461"/>
      <c r="AVR29" s="1461"/>
      <c r="AVS29" s="1461"/>
      <c r="AVT29" s="1461"/>
      <c r="AVU29" s="1461"/>
      <c r="AVW29" s="1402" t="s">
        <v>1245</v>
      </c>
      <c r="AVX29" s="1403"/>
      <c r="AVY29" s="1406" t="s">
        <v>1246</v>
      </c>
      <c r="AVZ29" s="1403"/>
      <c r="AWA29" s="1406" t="s">
        <v>1247</v>
      </c>
      <c r="AWB29" s="1403"/>
      <c r="AWC29" s="1317"/>
      <c r="AWD29" s="1394"/>
      <c r="AWE29" s="1395"/>
      <c r="AWF29" s="1317"/>
      <c r="AWG29" s="1317"/>
      <c r="AWH29" s="1317"/>
      <c r="AWI29" s="1317"/>
      <c r="AWJ29" s="1390" t="s">
        <v>1244</v>
      </c>
      <c r="AWK29" s="1391"/>
      <c r="AWL29" s="1317"/>
      <c r="AWM29" s="1317"/>
      <c r="AWN29" s="1317"/>
      <c r="AWO29" s="1386" t="s">
        <v>1243</v>
      </c>
      <c r="AWP29" s="1387"/>
      <c r="AWQ29" s="1317"/>
      <c r="AWR29" s="1318"/>
      <c r="BAS29" s="1195"/>
      <c r="BAT29" s="1195"/>
      <c r="BAU29" s="1195"/>
      <c r="BAV29" s="1195"/>
      <c r="BAW29" s="1195"/>
      <c r="BAX29" s="1195"/>
      <c r="BAY29" s="1195"/>
      <c r="BAZ29" s="1195"/>
      <c r="BBA29" s="1195"/>
      <c r="BCY29" s="1316"/>
      <c r="BCZ29" s="1317"/>
      <c r="BDA29" s="1317"/>
      <c r="BDB29" s="1317"/>
      <c r="BDC29" s="1317"/>
      <c r="BDD29" s="1386"/>
      <c r="BDE29" s="1387"/>
      <c r="BDF29" s="1317"/>
      <c r="BDG29" s="1317"/>
      <c r="BDH29" s="1317"/>
      <c r="BDI29" s="1317"/>
      <c r="BDJ29" s="1317"/>
      <c r="BDK29" s="1317"/>
      <c r="BDL29" s="1317"/>
      <c r="BDM29" s="1317"/>
      <c r="BDN29" s="1390"/>
      <c r="BDO29" s="1391"/>
      <c r="BDP29" s="1317"/>
      <c r="BDQ29" s="1317"/>
      <c r="BDR29" s="1317"/>
      <c r="BDS29" s="1317"/>
      <c r="BDT29" s="1318"/>
      <c r="BHC29" s="1316"/>
      <c r="BHD29" s="1317"/>
      <c r="BHE29" s="1317"/>
      <c r="BHF29" s="1317"/>
      <c r="BHG29" s="1317"/>
      <c r="BHH29" s="1386"/>
      <c r="BHI29" s="1387"/>
      <c r="BHJ29" s="1317"/>
      <c r="BHK29" s="1317"/>
      <c r="BHL29" s="1317"/>
      <c r="BHM29" s="1317"/>
      <c r="BHN29" s="1317"/>
      <c r="BHO29" s="1317"/>
      <c r="BHP29" s="1317"/>
      <c r="BHQ29" s="1317"/>
      <c r="BHR29" s="1390"/>
      <c r="BHS29" s="1391"/>
      <c r="BHT29" s="1317"/>
      <c r="BHU29" s="1317"/>
      <c r="BHV29" s="1317"/>
      <c r="BHW29" s="1317"/>
      <c r="BHX29" s="1318"/>
      <c r="BIZ29" s="1195"/>
      <c r="BJA29" s="1195"/>
      <c r="BJB29" s="1195"/>
      <c r="BJC29" s="1195"/>
      <c r="BJD29" s="1195"/>
      <c r="BJE29" s="1195"/>
      <c r="BJF29" s="1195"/>
      <c r="BJG29" s="1195"/>
      <c r="BJH29" s="1195"/>
      <c r="BJI29" s="1195"/>
      <c r="BLG29" s="1316"/>
      <c r="BLH29" s="1317"/>
      <c r="BLI29" s="1317"/>
      <c r="BLJ29" s="1317"/>
      <c r="BLK29" s="1317"/>
      <c r="BLL29" s="1386"/>
      <c r="BLM29" s="1387"/>
      <c r="BLN29" s="1317"/>
      <c r="BLO29" s="1317"/>
      <c r="BLP29" s="1317"/>
      <c r="BLQ29" s="1317"/>
      <c r="BLR29" s="1317"/>
      <c r="BLS29" s="1317"/>
      <c r="BLT29" s="1317"/>
      <c r="BLU29" s="1317"/>
      <c r="BLV29" s="1390"/>
      <c r="BLW29" s="1391"/>
      <c r="BLX29" s="1317"/>
      <c r="BLY29" s="1317"/>
      <c r="BLZ29" s="1317"/>
      <c r="BMA29" s="1317"/>
      <c r="BMB29" s="1318"/>
      <c r="BPK29" s="1316"/>
      <c r="BPL29" s="1317"/>
      <c r="BPM29" s="1317"/>
      <c r="BPN29" s="1317"/>
      <c r="BPO29" s="1317"/>
      <c r="BPP29" s="1386"/>
      <c r="BPQ29" s="1387"/>
      <c r="BPR29" s="1317"/>
      <c r="BPS29" s="1317"/>
      <c r="BPT29" s="1317"/>
      <c r="BPU29" s="1317"/>
      <c r="BPV29" s="1317"/>
      <c r="BPW29" s="1317"/>
      <c r="BPX29" s="1317"/>
      <c r="BPY29" s="1317"/>
      <c r="BPZ29" s="1390"/>
      <c r="BQA29" s="1391"/>
      <c r="BQB29" s="1317"/>
      <c r="BQC29" s="1317"/>
      <c r="BQD29" s="1317"/>
      <c r="BQE29" s="1317"/>
      <c r="BQF29" s="1318"/>
      <c r="BTO29" s="1316"/>
      <c r="BTP29" s="1317"/>
      <c r="BTQ29" s="1317"/>
      <c r="BTR29" s="1317"/>
      <c r="BTS29" s="1317"/>
      <c r="BTT29" s="1386"/>
      <c r="BTU29" s="1387"/>
      <c r="BTV29" s="1317"/>
      <c r="BTW29" s="1317"/>
      <c r="BTX29" s="1317"/>
      <c r="BTY29" s="1317"/>
      <c r="BTZ29" s="1317"/>
      <c r="BUA29" s="1317"/>
      <c r="BUB29" s="1317"/>
      <c r="BUC29" s="1317"/>
      <c r="BUD29" s="1390"/>
      <c r="BUE29" s="1391"/>
      <c r="BUF29" s="1317"/>
      <c r="BUG29" s="1317"/>
      <c r="BUH29" s="1317"/>
      <c r="BUI29" s="1317"/>
      <c r="BUJ29" s="1318"/>
      <c r="BVK29" s="1195"/>
      <c r="BVL29" s="1195"/>
      <c r="BVM29" s="1195"/>
      <c r="BVN29" s="1195"/>
      <c r="BVO29" s="1195"/>
      <c r="BVP29" s="1195"/>
      <c r="BVQ29" s="1195"/>
      <c r="BVR29" s="1195"/>
      <c r="BVS29" s="1195"/>
      <c r="BVT29" s="1195"/>
      <c r="BXS29" s="1316"/>
      <c r="BXT29" s="1317"/>
      <c r="BXU29" s="1317"/>
      <c r="BXV29" s="1317"/>
      <c r="BXW29" s="1317"/>
      <c r="BXX29" s="1386"/>
      <c r="BXY29" s="1387"/>
      <c r="BXZ29" s="1317"/>
      <c r="BYA29" s="1317"/>
      <c r="BYB29" s="1317"/>
      <c r="BYC29" s="1317"/>
      <c r="BYD29" s="1317"/>
      <c r="BYE29" s="1317"/>
      <c r="BYF29" s="1317"/>
      <c r="BYG29" s="1317"/>
      <c r="BYH29" s="1390"/>
      <c r="BYI29" s="1391"/>
      <c r="BYJ29" s="1317"/>
      <c r="BYK29" s="1317"/>
      <c r="BYL29" s="1317"/>
      <c r="BYM29" s="1317"/>
      <c r="BYN29" s="1318"/>
      <c r="CBW29" s="1316"/>
      <c r="CBX29" s="1317"/>
      <c r="CBY29" s="1317"/>
      <c r="CBZ29" s="1317"/>
      <c r="CCA29" s="1317"/>
      <c r="CCB29" s="1386"/>
      <c r="CCC29" s="1387"/>
      <c r="CCD29" s="1317"/>
      <c r="CCE29" s="1317"/>
      <c r="CCF29" s="1317"/>
      <c r="CCG29" s="1317"/>
      <c r="CCH29" s="1317"/>
      <c r="CCI29" s="1317"/>
      <c r="CCJ29" s="1317"/>
      <c r="CCK29" s="1317"/>
      <c r="CCL29" s="1390"/>
      <c r="CCM29" s="1391"/>
      <c r="CCN29" s="1317"/>
      <c r="CCO29" s="1317"/>
      <c r="CCP29" s="1317"/>
      <c r="CCQ29" s="1317"/>
      <c r="CCR29" s="1318"/>
      <c r="CDU29" s="1195"/>
      <c r="CDV29" s="1195"/>
      <c r="CDW29" s="1195"/>
      <c r="CDX29" s="1195"/>
      <c r="CDY29" s="1195"/>
      <c r="CDZ29" s="1195"/>
      <c r="CEA29" s="1195"/>
      <c r="CGA29" s="1316"/>
      <c r="CGB29" s="1317"/>
      <c r="CGC29" s="1317"/>
      <c r="CGD29" s="1317"/>
      <c r="CGE29" s="1317"/>
      <c r="CGF29" s="1386"/>
      <c r="CGG29" s="1387"/>
      <c r="CGH29" s="1317"/>
      <c r="CGI29" s="1317"/>
      <c r="CGJ29" s="1317"/>
      <c r="CGK29" s="1317"/>
      <c r="CGL29" s="1317"/>
      <c r="CGM29" s="1317"/>
      <c r="CGN29" s="1317"/>
      <c r="CGO29" s="1317"/>
      <c r="CGP29" s="1390"/>
      <c r="CGQ29" s="1391"/>
      <c r="CGR29" s="1317"/>
      <c r="CGS29" s="1317"/>
      <c r="CGT29" s="1317"/>
      <c r="CGU29" s="1317"/>
      <c r="CGV29" s="1318"/>
      <c r="CHZ29" s="1195"/>
      <c r="CIA29" s="1195"/>
      <c r="CIB29" s="1195"/>
      <c r="CIC29" s="1195"/>
      <c r="CID29" s="1195"/>
      <c r="CIE29" s="1195"/>
      <c r="CKE29" s="1316"/>
      <c r="CKF29" s="1317"/>
      <c r="CKG29" s="1317"/>
      <c r="CKH29" s="1317"/>
      <c r="CKI29" s="1317"/>
      <c r="CKJ29" s="1386"/>
      <c r="CKK29" s="1387"/>
      <c r="CKL29" s="1317"/>
      <c r="CKM29" s="1317"/>
      <c r="CKN29" s="1317"/>
      <c r="CKO29" s="1317"/>
      <c r="CKP29" s="1317"/>
      <c r="CKQ29" s="1317"/>
      <c r="CKR29" s="1317"/>
      <c r="CKS29" s="1317"/>
      <c r="CKT29" s="1390"/>
      <c r="CKU29" s="1391"/>
      <c r="CKV29" s="1317"/>
      <c r="CKW29" s="1317"/>
      <c r="CKX29" s="1317"/>
      <c r="CKY29" s="1317"/>
      <c r="CKZ29" s="1318"/>
      <c r="CMC29" s="1195"/>
      <c r="CMD29" s="1195"/>
      <c r="CME29" s="1195"/>
      <c r="CMF29" s="1195"/>
      <c r="CMG29" s="1195"/>
      <c r="CMH29" s="1195"/>
      <c r="CMI29" s="1195"/>
      <c r="CMJ29" s="1195"/>
      <c r="COI29" s="1316"/>
      <c r="COJ29" s="1317"/>
      <c r="COK29" s="1317"/>
      <c r="COL29" s="1317"/>
      <c r="COM29" s="1317"/>
      <c r="CON29" s="1386"/>
      <c r="COO29" s="1387"/>
      <c r="COP29" s="1317"/>
      <c r="COQ29" s="1317"/>
      <c r="COR29" s="1317"/>
      <c r="COS29" s="1317"/>
      <c r="COT29" s="1317"/>
      <c r="COU29" s="1317"/>
      <c r="COV29" s="1317"/>
      <c r="COW29" s="1317"/>
      <c r="COX29" s="1390"/>
      <c r="COY29" s="1391"/>
      <c r="COZ29" s="1317"/>
      <c r="CPA29" s="1317"/>
      <c r="CPB29" s="1317"/>
      <c r="CPC29" s="1317"/>
      <c r="CPD29" s="1318"/>
      <c r="CQF29" s="1195"/>
      <c r="CQG29" s="1195"/>
      <c r="CQH29" s="1195"/>
      <c r="CQI29" s="1195"/>
      <c r="CQJ29" s="1195"/>
      <c r="CQK29" s="1195"/>
      <c r="CQL29" s="1195"/>
      <c r="CQM29" s="1195"/>
      <c r="CQN29" s="1195"/>
      <c r="CQO29" s="1195"/>
      <c r="CSM29" s="1316"/>
      <c r="CSN29" s="1317"/>
      <c r="CSO29" s="1317"/>
      <c r="CSP29" s="1317"/>
      <c r="CSQ29" s="1317"/>
      <c r="CSR29" s="1386"/>
      <c r="CSS29" s="1387"/>
      <c r="CST29" s="1317"/>
      <c r="CSU29" s="1317"/>
      <c r="CSV29" s="1317"/>
      <c r="CSW29" s="1317"/>
      <c r="CSX29" s="1317"/>
      <c r="CSY29" s="1317"/>
      <c r="CSZ29" s="1317"/>
      <c r="CTA29" s="1317"/>
      <c r="CTB29" s="1390"/>
      <c r="CTC29" s="1391"/>
      <c r="CTD29" s="1317"/>
      <c r="CTE29" s="1317"/>
      <c r="CTF29" s="1317"/>
      <c r="CTG29" s="1317"/>
      <c r="CTH29" s="1318"/>
      <c r="CVU29" s="1316"/>
      <c r="CVV29" s="1317"/>
      <c r="CVW29" s="1317"/>
      <c r="CVX29" s="1317"/>
      <c r="CVY29" s="1317"/>
      <c r="CVZ29" s="1317"/>
      <c r="CWA29" s="1317"/>
      <c r="CWB29" s="1317"/>
      <c r="CWC29" s="1317"/>
      <c r="CWD29" s="1317"/>
      <c r="CWE29" s="1317"/>
      <c r="CWF29" s="1317"/>
      <c r="CWG29" s="1317"/>
      <c r="CWH29" s="1317"/>
      <c r="CWI29" s="1317"/>
      <c r="CWJ29" s="1317"/>
      <c r="CWK29" s="1317"/>
      <c r="CWL29" s="1317"/>
      <c r="CWM29" s="1317"/>
      <c r="CWN29" s="1317"/>
      <c r="CWO29" s="1317"/>
      <c r="CWP29" s="1318"/>
      <c r="CZC29" s="1316"/>
      <c r="CZD29" s="1317"/>
      <c r="CZE29" s="1317"/>
      <c r="CZF29" s="1317"/>
      <c r="CZG29" s="1317"/>
      <c r="CZH29" s="1317"/>
      <c r="CZI29" s="1317"/>
      <c r="CZJ29" s="1317"/>
      <c r="CZK29" s="1317"/>
      <c r="CZL29" s="1317"/>
      <c r="CZM29" s="1317"/>
      <c r="CZN29" s="1317"/>
      <c r="CZO29" s="1317"/>
      <c r="CZP29" s="1317"/>
      <c r="CZQ29" s="1317"/>
      <c r="CZR29" s="1317"/>
      <c r="CZS29" s="1317"/>
      <c r="CZT29" s="1317"/>
      <c r="CZU29" s="1317"/>
      <c r="CZV29" s="1317"/>
      <c r="CZW29" s="1317"/>
      <c r="CZX29" s="1318"/>
      <c r="DCK29" s="1316"/>
      <c r="DCL29" s="1317"/>
      <c r="DCM29" s="1317"/>
      <c r="DCN29" s="1317"/>
      <c r="DCO29" s="1317"/>
      <c r="DCP29" s="1317"/>
      <c r="DCQ29" s="1317"/>
      <c r="DCR29" s="1317"/>
      <c r="DCS29" s="1317"/>
      <c r="DCT29" s="1317"/>
      <c r="DCU29" s="1317"/>
      <c r="DCV29" s="1317"/>
      <c r="DCW29" s="1317"/>
      <c r="DCX29" s="1317"/>
      <c r="DCY29" s="1317"/>
      <c r="DCZ29" s="1317"/>
      <c r="DDA29" s="1317"/>
      <c r="DDB29" s="1317"/>
      <c r="DDC29" s="1317"/>
      <c r="DDD29" s="1317"/>
      <c r="DDE29" s="1317"/>
      <c r="DDF29" s="1318"/>
      <c r="DGI29" s="1316"/>
      <c r="DGJ29" s="1317"/>
      <c r="DGK29" s="1317"/>
      <c r="DGL29" s="1317"/>
      <c r="DGM29" s="1317"/>
      <c r="DGN29" s="1325"/>
      <c r="DGO29" s="1325"/>
      <c r="DGP29" s="1317"/>
      <c r="DGQ29" s="1317"/>
      <c r="DGR29" s="1317"/>
      <c r="DGS29" s="1317"/>
      <c r="DGT29" s="1317"/>
      <c r="DGU29" s="1317"/>
      <c r="DGV29" s="1317"/>
      <c r="DGW29" s="1317"/>
      <c r="DGX29" s="1505"/>
      <c r="DGY29" s="1505"/>
      <c r="DGZ29" s="1317"/>
      <c r="DHA29" s="1317"/>
      <c r="DHB29" s="1317"/>
      <c r="DHC29" s="1317"/>
      <c r="DHD29" s="1318"/>
      <c r="DJQ29" s="1316"/>
      <c r="DJR29" s="1317"/>
      <c r="DJS29" s="1317"/>
      <c r="DJT29" s="1317"/>
      <c r="DJU29" s="1317"/>
      <c r="DJV29" s="1386"/>
      <c r="DJW29" s="1387"/>
      <c r="DJX29" s="1317"/>
      <c r="DJY29" s="1317"/>
      <c r="DJZ29" s="1317"/>
      <c r="DKA29" s="1317"/>
      <c r="DKB29" s="1317"/>
      <c r="DKC29" s="1317"/>
      <c r="DKD29" s="1317"/>
      <c r="DKE29" s="1317"/>
      <c r="DKF29" s="1390"/>
      <c r="DKG29" s="1391"/>
      <c r="DKH29" s="1317"/>
      <c r="DKI29" s="1317"/>
      <c r="DKJ29" s="1317"/>
      <c r="DKK29" s="1317"/>
      <c r="DKL29" s="1318"/>
      <c r="DMY29" s="1316"/>
      <c r="DMZ29" s="1317"/>
      <c r="DNA29" s="1317"/>
      <c r="DNB29" s="1317"/>
      <c r="DNC29" s="1317"/>
      <c r="DND29" s="1386"/>
      <c r="DNE29" s="1387"/>
      <c r="DNF29" s="1317"/>
      <c r="DNG29" s="1317"/>
      <c r="DNH29" s="1317"/>
      <c r="DNI29" s="1394"/>
      <c r="DNJ29" s="1395"/>
      <c r="DNK29" s="1317"/>
      <c r="DNL29" s="1317"/>
      <c r="DNM29" s="1317"/>
      <c r="DNN29" s="1390"/>
      <c r="DNO29" s="1391"/>
      <c r="DNP29" s="1317"/>
      <c r="DNQ29" s="1317"/>
      <c r="DNR29" s="1317"/>
      <c r="DNS29" s="1317"/>
      <c r="DNT29" s="1318"/>
    </row>
    <row r="30" spans="2:3906" ht="15" customHeight="1" thickBot="1">
      <c r="FF30" s="1203"/>
      <c r="FG30" s="1203"/>
      <c r="FH30" s="1203"/>
      <c r="FI30" s="1203"/>
      <c r="FK30" s="378"/>
      <c r="FL30" s="1311"/>
      <c r="FM30" s="1311"/>
      <c r="FN30" s="1311"/>
      <c r="FO30" s="1327"/>
      <c r="FP30" s="1388"/>
      <c r="FQ30" s="1389"/>
      <c r="FR30" s="1328"/>
      <c r="FS30" s="1311"/>
      <c r="FT30" s="1329"/>
      <c r="FU30" s="1396"/>
      <c r="FV30" s="1397"/>
      <c r="FW30" s="1311"/>
      <c r="FX30" s="1311"/>
      <c r="FY30" s="1311"/>
      <c r="FZ30" s="1392"/>
      <c r="GA30" s="1393"/>
      <c r="GB30" s="1311"/>
      <c r="GC30" s="1311"/>
      <c r="GD30" s="1311"/>
      <c r="GE30" s="1311"/>
      <c r="GF30" s="382"/>
      <c r="HW30" s="1195"/>
      <c r="HX30" s="1195"/>
      <c r="HY30" s="1195"/>
      <c r="HZ30" s="1195"/>
      <c r="IA30" s="1195"/>
      <c r="IB30" s="1195"/>
      <c r="IC30" s="1195"/>
      <c r="ID30" s="1195"/>
      <c r="IE30" s="1195"/>
      <c r="IF30" s="1195"/>
      <c r="KE30" s="378"/>
      <c r="KF30" s="1311"/>
      <c r="KG30" s="1311"/>
      <c r="KH30" s="1311"/>
      <c r="KI30" s="1311"/>
      <c r="KJ30" s="1388"/>
      <c r="KK30" s="1389"/>
      <c r="KL30" s="1311"/>
      <c r="KM30" s="1311"/>
      <c r="KN30" s="1311"/>
      <c r="KO30" s="1311"/>
      <c r="KP30" s="1311"/>
      <c r="KQ30" s="1311"/>
      <c r="KR30" s="1311"/>
      <c r="KS30" s="1311"/>
      <c r="KT30" s="1392"/>
      <c r="KU30" s="1393"/>
      <c r="KV30" s="1311"/>
      <c r="KW30" s="1311"/>
      <c r="KX30" s="1311"/>
      <c r="KY30" s="1311"/>
      <c r="KZ30" s="382"/>
      <c r="OF30" s="1195"/>
      <c r="OG30" s="1195"/>
      <c r="OH30" s="1195"/>
      <c r="OI30" s="1195"/>
      <c r="OJ30" s="1195"/>
      <c r="OK30" s="1195"/>
      <c r="OL30" s="1195"/>
      <c r="QQ30" s="378"/>
      <c r="QR30" s="1311"/>
      <c r="QS30" s="1311"/>
      <c r="QT30" s="1311"/>
      <c r="QU30" s="1311"/>
      <c r="QV30" s="1388"/>
      <c r="QW30" s="1389"/>
      <c r="QX30" s="1311"/>
      <c r="QY30" s="1311"/>
      <c r="QZ30" s="1311"/>
      <c r="RA30" s="1311"/>
      <c r="RB30" s="1311"/>
      <c r="RC30" s="1311"/>
      <c r="RD30" s="1311"/>
      <c r="RE30" s="1311"/>
      <c r="RF30" s="1392"/>
      <c r="RG30" s="1393"/>
      <c r="RH30" s="1311"/>
      <c r="RI30" s="1311"/>
      <c r="RJ30" s="1311"/>
      <c r="RK30" s="1311"/>
      <c r="RL30" s="382"/>
      <c r="TE30" s="1195"/>
      <c r="TF30" s="1195"/>
      <c r="TG30" s="1195"/>
      <c r="TH30" s="1195"/>
      <c r="TI30" s="1195"/>
      <c r="TJ30" s="1195"/>
      <c r="TK30" s="1195"/>
      <c r="UU30" s="378"/>
      <c r="UV30" s="1311"/>
      <c r="UW30" s="1311"/>
      <c r="UX30" s="1311"/>
      <c r="UY30" s="1311"/>
      <c r="UZ30" s="1388"/>
      <c r="VA30" s="1389"/>
      <c r="VB30" s="1311"/>
      <c r="VC30" s="1311"/>
      <c r="VD30" s="1311"/>
      <c r="VE30" s="1311"/>
      <c r="VF30" s="1311"/>
      <c r="VG30" s="1311"/>
      <c r="VH30" s="1311"/>
      <c r="VI30" s="1311"/>
      <c r="VJ30" s="1392"/>
      <c r="VK30" s="1393"/>
      <c r="VL30" s="1311"/>
      <c r="VM30" s="1311"/>
      <c r="VN30" s="1311"/>
      <c r="VO30" s="1311"/>
      <c r="VP30" s="382"/>
      <c r="XI30" s="1195"/>
      <c r="XJ30" s="1195"/>
      <c r="XK30" s="1195"/>
      <c r="XL30" s="1195"/>
      <c r="XM30" s="1195"/>
      <c r="XN30" s="1195"/>
      <c r="XO30" s="1195"/>
      <c r="XP30" s="1195"/>
      <c r="XQ30" s="1195"/>
      <c r="XR30" s="1195"/>
      <c r="YY30" s="378"/>
      <c r="YZ30" s="1311"/>
      <c r="ZA30" s="1311"/>
      <c r="ZB30" s="1311"/>
      <c r="ZC30" s="1311"/>
      <c r="ZD30" s="1388"/>
      <c r="ZE30" s="1389"/>
      <c r="ZF30" s="1311"/>
      <c r="ZG30" s="1311"/>
      <c r="ZH30" s="1311"/>
      <c r="ZI30" s="1311"/>
      <c r="ZJ30" s="1311"/>
      <c r="ZK30" s="1311"/>
      <c r="ZL30" s="1311"/>
      <c r="ZM30" s="1311"/>
      <c r="ZN30" s="1392"/>
      <c r="ZO30" s="1393"/>
      <c r="ZP30" s="1311"/>
      <c r="ZQ30" s="1311"/>
      <c r="ZR30" s="1311"/>
      <c r="ZS30" s="1311"/>
      <c r="ZT30" s="382"/>
      <c r="ABN30" s="1195"/>
      <c r="ABO30" s="1195"/>
      <c r="ABP30" s="1195"/>
      <c r="ABQ30" s="1195"/>
      <c r="ABR30" s="1195"/>
      <c r="ABS30" s="1195"/>
      <c r="ABT30" s="1195"/>
      <c r="ADS30" s="378"/>
      <c r="ADT30" s="1311"/>
      <c r="ADU30" s="1311"/>
      <c r="ADV30" s="1311"/>
      <c r="ADW30" s="1311"/>
      <c r="ADX30" s="1388"/>
      <c r="ADY30" s="1389"/>
      <c r="ADZ30" s="1311"/>
      <c r="AEA30" s="1311"/>
      <c r="AEB30" s="1311"/>
      <c r="AEC30" s="1311"/>
      <c r="AED30" s="1311"/>
      <c r="AEE30" s="1311"/>
      <c r="AEF30" s="1311"/>
      <c r="AEG30" s="1311"/>
      <c r="AEH30" s="1392"/>
      <c r="AEI30" s="1393"/>
      <c r="AEJ30" s="1311"/>
      <c r="AEK30" s="1311"/>
      <c r="AEL30" s="1311"/>
      <c r="AEM30" s="1311"/>
      <c r="AEN30" s="382"/>
      <c r="AFR30" s="1195"/>
      <c r="AFS30" s="1195"/>
      <c r="AFT30" s="1195"/>
      <c r="AFU30" s="1195"/>
      <c r="AFV30" s="1195"/>
      <c r="AFW30" s="1195"/>
      <c r="AFX30" s="1195"/>
      <c r="AFY30" s="1195"/>
      <c r="AHW30" s="378"/>
      <c r="AHX30" s="1311"/>
      <c r="AHY30" s="1311"/>
      <c r="AHZ30" s="1311"/>
      <c r="AIA30" s="1311"/>
      <c r="AIB30" s="1388"/>
      <c r="AIC30" s="1389"/>
      <c r="AID30" s="1311"/>
      <c r="AIE30" s="1311"/>
      <c r="AIF30" s="1311"/>
      <c r="AIG30" s="1311"/>
      <c r="AIH30" s="1311"/>
      <c r="AII30" s="1311"/>
      <c r="AIJ30" s="1311"/>
      <c r="AIK30" s="1311"/>
      <c r="AIL30" s="1392"/>
      <c r="AIM30" s="1393"/>
      <c r="AIN30" s="1311"/>
      <c r="AIO30" s="1311"/>
      <c r="AIP30" s="1311"/>
      <c r="AIQ30" s="1311"/>
      <c r="AIR30" s="382"/>
      <c r="AJT30" s="1195"/>
      <c r="AJU30" s="1195"/>
      <c r="AJV30" s="1195"/>
      <c r="AJW30" s="1195"/>
      <c r="AJX30" s="1195"/>
      <c r="AJY30" s="1195"/>
      <c r="AJZ30" s="1195"/>
      <c r="AKA30" s="1195"/>
      <c r="AKB30" s="1195"/>
      <c r="AMA30" s="378"/>
      <c r="AMB30" s="1311"/>
      <c r="AMC30" s="1311"/>
      <c r="AMD30" s="1311"/>
      <c r="AME30" s="1311"/>
      <c r="AMF30" s="1388"/>
      <c r="AMG30" s="1389"/>
      <c r="AMH30" s="1311"/>
      <c r="AMI30" s="1311"/>
      <c r="AMJ30" s="1311"/>
      <c r="AMK30" s="1311"/>
      <c r="AML30" s="1311"/>
      <c r="AMM30" s="1311"/>
      <c r="AMN30" s="1311"/>
      <c r="AMO30" s="1311"/>
      <c r="AMP30" s="1392"/>
      <c r="AMQ30" s="1393"/>
      <c r="AMR30" s="1311"/>
      <c r="AMS30" s="1311"/>
      <c r="AMT30" s="1311"/>
      <c r="AMU30" s="1311"/>
      <c r="AMV30" s="382"/>
      <c r="ANX30" s="1195"/>
      <c r="ANY30" s="1195"/>
      <c r="ANZ30" s="1195"/>
      <c r="AOA30" s="1195"/>
      <c r="AOB30" s="1195"/>
      <c r="AOC30" s="1195"/>
      <c r="AOD30" s="1195"/>
      <c r="AOE30" s="1195"/>
      <c r="AOF30" s="1195"/>
      <c r="AOG30" s="1195"/>
      <c r="AQE30" s="378"/>
      <c r="AQF30" s="1311"/>
      <c r="AQG30" s="1311"/>
      <c r="AQH30" s="1311"/>
      <c r="AQI30" s="1311"/>
      <c r="AQJ30" s="1388"/>
      <c r="AQK30" s="1389"/>
      <c r="AQL30" s="1311"/>
      <c r="AQM30" s="1311"/>
      <c r="AQN30" s="1311"/>
      <c r="AQO30" s="1311"/>
      <c r="AQP30" s="1311"/>
      <c r="AQQ30" s="1311"/>
      <c r="AQR30" s="1311"/>
      <c r="AQS30" s="1311"/>
      <c r="AQT30" s="1392"/>
      <c r="AQU30" s="1393"/>
      <c r="AQV30" s="1311"/>
      <c r="AQW30" s="1311"/>
      <c r="AQX30" s="1311"/>
      <c r="AQY30" s="1311"/>
      <c r="AQZ30" s="382"/>
      <c r="ASC30" s="1195"/>
      <c r="ASD30" s="1195"/>
      <c r="ASE30" s="1195"/>
      <c r="ASF30" s="1195"/>
      <c r="ASG30" s="1195"/>
      <c r="ASH30" s="1195"/>
      <c r="ASI30" s="1195"/>
      <c r="ASJ30" s="1195"/>
      <c r="AVN30" s="1461"/>
      <c r="AVO30" s="1461"/>
      <c r="AVP30" s="1461"/>
      <c r="AVQ30" s="1461"/>
      <c r="AVR30" s="1461"/>
      <c r="AVS30" s="1461"/>
      <c r="AVT30" s="1461"/>
      <c r="AVU30" s="1461"/>
      <c r="AVW30" s="1404"/>
      <c r="AVX30" s="1405"/>
      <c r="AVY30" s="1407"/>
      <c r="AVZ30" s="1405"/>
      <c r="AWA30" s="1407"/>
      <c r="AWB30" s="1405"/>
      <c r="AWC30" s="1311"/>
      <c r="AWD30" s="1396"/>
      <c r="AWE30" s="1397"/>
      <c r="AWF30" s="1311"/>
      <c r="AWG30" s="1311"/>
      <c r="AWH30" s="1311"/>
      <c r="AWI30" s="1311"/>
      <c r="AWJ30" s="1392"/>
      <c r="AWK30" s="1393"/>
      <c r="AWL30" s="1311"/>
      <c r="AWM30" s="1311"/>
      <c r="AWN30" s="1311"/>
      <c r="AWO30" s="1388"/>
      <c r="AWP30" s="1389"/>
      <c r="AWQ30" s="1311"/>
      <c r="AWR30" s="382"/>
      <c r="BAS30" s="1195"/>
      <c r="BAT30" s="1195"/>
      <c r="BAU30" s="1195"/>
      <c r="BAV30" s="1195"/>
      <c r="BAW30" s="1195"/>
      <c r="BAX30" s="1195"/>
      <c r="BAY30" s="1195"/>
      <c r="BAZ30" s="1195"/>
      <c r="BBA30" s="1195"/>
      <c r="BCY30" s="378"/>
      <c r="BCZ30" s="1311"/>
      <c r="BDA30" s="1311"/>
      <c r="BDB30" s="1311"/>
      <c r="BDC30" s="1311"/>
      <c r="BDD30" s="1388"/>
      <c r="BDE30" s="1389"/>
      <c r="BDF30" s="1311"/>
      <c r="BDG30" s="1311"/>
      <c r="BDH30" s="1311"/>
      <c r="BDI30" s="1311"/>
      <c r="BDJ30" s="1311"/>
      <c r="BDK30" s="1311"/>
      <c r="BDL30" s="1311"/>
      <c r="BDM30" s="1311"/>
      <c r="BDN30" s="1392"/>
      <c r="BDO30" s="1393"/>
      <c r="BDP30" s="1311"/>
      <c r="BDQ30" s="1311"/>
      <c r="BDR30" s="1311"/>
      <c r="BDS30" s="1311"/>
      <c r="BDT30" s="382"/>
      <c r="BEW30" s="1195"/>
      <c r="BEX30" s="1195"/>
      <c r="BEY30" s="1195"/>
      <c r="BEZ30" s="1195"/>
      <c r="BFA30" s="1195"/>
      <c r="BFB30" s="1195"/>
      <c r="BHC30" s="378"/>
      <c r="BHD30" s="1311"/>
      <c r="BHE30" s="1311"/>
      <c r="BHF30" s="1311"/>
      <c r="BHG30" s="1311"/>
      <c r="BHH30" s="1388"/>
      <c r="BHI30" s="1389"/>
      <c r="BHJ30" s="1311"/>
      <c r="BHK30" s="1311"/>
      <c r="BHL30" s="1311"/>
      <c r="BHM30" s="1311"/>
      <c r="BHN30" s="1311"/>
      <c r="BHO30" s="1311"/>
      <c r="BHP30" s="1311"/>
      <c r="BHQ30" s="1311"/>
      <c r="BHR30" s="1392"/>
      <c r="BHS30" s="1393"/>
      <c r="BHT30" s="1311"/>
      <c r="BHU30" s="1311"/>
      <c r="BHV30" s="1311"/>
      <c r="BHW30" s="1311"/>
      <c r="BHX30" s="382"/>
      <c r="BIZ30" s="1195"/>
      <c r="BJA30" s="1195"/>
      <c r="BJB30" s="1195"/>
      <c r="BJC30" s="1195"/>
      <c r="BJD30" s="1195"/>
      <c r="BJE30" s="1195"/>
      <c r="BJF30" s="1195"/>
      <c r="BJG30" s="1195"/>
      <c r="BJH30" s="1195"/>
      <c r="BJI30" s="1195"/>
      <c r="BLG30" s="378"/>
      <c r="BLH30" s="1311"/>
      <c r="BLI30" s="1311"/>
      <c r="BLJ30" s="1311"/>
      <c r="BLK30" s="1311"/>
      <c r="BLL30" s="1388"/>
      <c r="BLM30" s="1389"/>
      <c r="BLN30" s="1311"/>
      <c r="BLO30" s="1311"/>
      <c r="BLP30" s="1311"/>
      <c r="BLQ30" s="1311"/>
      <c r="BLR30" s="1311"/>
      <c r="BLS30" s="1311"/>
      <c r="BLT30" s="1311"/>
      <c r="BLU30" s="1311"/>
      <c r="BLV30" s="1392"/>
      <c r="BLW30" s="1393"/>
      <c r="BLX30" s="1311"/>
      <c r="BLY30" s="1311"/>
      <c r="BLZ30" s="1311"/>
      <c r="BMA30" s="1311"/>
      <c r="BMB30" s="382"/>
      <c r="BNE30" s="1195"/>
      <c r="BNF30" s="1195"/>
      <c r="BNG30" s="1195"/>
      <c r="BNH30" s="1195"/>
      <c r="BNI30" s="1195"/>
      <c r="BNJ30" s="1195"/>
      <c r="BNK30" s="1195"/>
      <c r="BPK30" s="378"/>
      <c r="BPL30" s="1311"/>
      <c r="BPM30" s="1311"/>
      <c r="BPN30" s="1311"/>
      <c r="BPO30" s="1311"/>
      <c r="BPP30" s="1388"/>
      <c r="BPQ30" s="1389"/>
      <c r="BPR30" s="1311"/>
      <c r="BPS30" s="1311"/>
      <c r="BPT30" s="1311"/>
      <c r="BPU30" s="1311"/>
      <c r="BPV30" s="1311"/>
      <c r="BPW30" s="1311"/>
      <c r="BPX30" s="1311"/>
      <c r="BPY30" s="1311"/>
      <c r="BPZ30" s="1392"/>
      <c r="BQA30" s="1393"/>
      <c r="BQB30" s="1311"/>
      <c r="BQC30" s="1311"/>
      <c r="BQD30" s="1311"/>
      <c r="BQE30" s="1311"/>
      <c r="BQF30" s="382"/>
      <c r="BRJ30" s="1195"/>
      <c r="BRK30" s="1195"/>
      <c r="BRL30" s="1195"/>
      <c r="BRM30" s="1195"/>
      <c r="BRN30" s="1195"/>
      <c r="BRO30" s="1195"/>
      <c r="BTO30" s="378"/>
      <c r="BTP30" s="1311"/>
      <c r="BTQ30" s="1311"/>
      <c r="BTR30" s="1311"/>
      <c r="BTS30" s="1311"/>
      <c r="BTT30" s="1388"/>
      <c r="BTU30" s="1389"/>
      <c r="BTV30" s="1311"/>
      <c r="BTW30" s="1311"/>
      <c r="BTX30" s="1311"/>
      <c r="BTY30" s="1311"/>
      <c r="BTZ30" s="1311"/>
      <c r="BUA30" s="1311"/>
      <c r="BUB30" s="1311"/>
      <c r="BUC30" s="1311"/>
      <c r="BUD30" s="1392"/>
      <c r="BUE30" s="1393"/>
      <c r="BUF30" s="1311"/>
      <c r="BUG30" s="1311"/>
      <c r="BUH30" s="1311"/>
      <c r="BUI30" s="1311"/>
      <c r="BUJ30" s="382"/>
      <c r="BVK30" s="1195"/>
      <c r="BVL30" s="1195"/>
      <c r="BVM30" s="1195"/>
      <c r="BVN30" s="1195"/>
      <c r="BVO30" s="1195"/>
      <c r="BVP30" s="1195"/>
      <c r="BVQ30" s="1195"/>
      <c r="BVR30" s="1195"/>
      <c r="BVS30" s="1195"/>
      <c r="BVT30" s="1195"/>
      <c r="BXS30" s="378"/>
      <c r="BXT30" s="1311"/>
      <c r="BXU30" s="1311"/>
      <c r="BXV30" s="1311"/>
      <c r="BXW30" s="1311"/>
      <c r="BXX30" s="1388"/>
      <c r="BXY30" s="1389"/>
      <c r="BXZ30" s="1311"/>
      <c r="BYA30" s="1311"/>
      <c r="BYB30" s="1311"/>
      <c r="BYC30" s="1311"/>
      <c r="BYD30" s="1311"/>
      <c r="BYE30" s="1311"/>
      <c r="BYF30" s="1311"/>
      <c r="BYG30" s="1311"/>
      <c r="BYH30" s="1392"/>
      <c r="BYI30" s="1393"/>
      <c r="BYJ30" s="1311"/>
      <c r="BYK30" s="1311"/>
      <c r="BYL30" s="1311"/>
      <c r="BYM30" s="1311"/>
      <c r="BYN30" s="382"/>
      <c r="BZR30" s="1195"/>
      <c r="BZS30" s="1195"/>
      <c r="BZT30" s="1195"/>
      <c r="BZU30" s="1195"/>
      <c r="BZV30" s="1195"/>
      <c r="BZW30" s="1195"/>
      <c r="BZX30" s="1195"/>
      <c r="BZY30" s="1195"/>
      <c r="BZZ30" s="1195"/>
      <c r="CBW30" s="378"/>
      <c r="CBX30" s="1311"/>
      <c r="CBY30" s="1311"/>
      <c r="CBZ30" s="1311"/>
      <c r="CCA30" s="1311"/>
      <c r="CCB30" s="1388"/>
      <c r="CCC30" s="1389"/>
      <c r="CCD30" s="1311"/>
      <c r="CCE30" s="1311"/>
      <c r="CCF30" s="1311"/>
      <c r="CCG30" s="1311"/>
      <c r="CCH30" s="1311"/>
      <c r="CCI30" s="1311"/>
      <c r="CCJ30" s="1311"/>
      <c r="CCK30" s="1311"/>
      <c r="CCL30" s="1392"/>
      <c r="CCM30" s="1393"/>
      <c r="CCN30" s="1311"/>
      <c r="CCO30" s="1311"/>
      <c r="CCP30" s="1311"/>
      <c r="CCQ30" s="1311"/>
      <c r="CCR30" s="382"/>
      <c r="CDU30" s="1195"/>
      <c r="CDV30" s="1195"/>
      <c r="CDW30" s="1195"/>
      <c r="CDX30" s="1195"/>
      <c r="CDY30" s="1195"/>
      <c r="CDZ30" s="1195"/>
      <c r="CEA30" s="1195"/>
      <c r="CGA30" s="378"/>
      <c r="CGB30" s="1311"/>
      <c r="CGC30" s="1311"/>
      <c r="CGD30" s="1311"/>
      <c r="CGE30" s="1311"/>
      <c r="CGF30" s="1388"/>
      <c r="CGG30" s="1389"/>
      <c r="CGH30" s="1311"/>
      <c r="CGI30" s="1311"/>
      <c r="CGJ30" s="1311"/>
      <c r="CGK30" s="1311"/>
      <c r="CGL30" s="1311"/>
      <c r="CGM30" s="1311"/>
      <c r="CGN30" s="1311"/>
      <c r="CGO30" s="1311"/>
      <c r="CGP30" s="1392"/>
      <c r="CGQ30" s="1393"/>
      <c r="CGR30" s="1311"/>
      <c r="CGS30" s="1311"/>
      <c r="CGT30" s="1311"/>
      <c r="CGU30" s="1311"/>
      <c r="CGV30" s="382"/>
      <c r="CHZ30" s="1195"/>
      <c r="CIA30" s="1195"/>
      <c r="CIB30" s="1195"/>
      <c r="CIC30" s="1195"/>
      <c r="CID30" s="1195"/>
      <c r="CIE30" s="1195"/>
      <c r="CKE30" s="378"/>
      <c r="CKF30" s="1311"/>
      <c r="CKG30" s="1311"/>
      <c r="CKH30" s="1311"/>
      <c r="CKI30" s="1311"/>
      <c r="CKJ30" s="1388"/>
      <c r="CKK30" s="1389"/>
      <c r="CKL30" s="1311"/>
      <c r="CKM30" s="1311"/>
      <c r="CKN30" s="1311"/>
      <c r="CKO30" s="1311"/>
      <c r="CKP30" s="1311"/>
      <c r="CKQ30" s="1311"/>
      <c r="CKR30" s="1311"/>
      <c r="CKS30" s="1311"/>
      <c r="CKT30" s="1392"/>
      <c r="CKU30" s="1393"/>
      <c r="CKV30" s="1311"/>
      <c r="CKW30" s="1311"/>
      <c r="CKX30" s="1311"/>
      <c r="CKY30" s="1311"/>
      <c r="CKZ30" s="382"/>
      <c r="CMC30" s="1195"/>
      <c r="CMD30" s="1195"/>
      <c r="CME30" s="1195"/>
      <c r="CMF30" s="1195"/>
      <c r="CMG30" s="1195"/>
      <c r="CMH30" s="1195"/>
      <c r="CMI30" s="1195"/>
      <c r="CMJ30" s="1195"/>
      <c r="COI30" s="378"/>
      <c r="COJ30" s="1311"/>
      <c r="COK30" s="1311"/>
      <c r="COL30" s="1311"/>
      <c r="COM30" s="1311"/>
      <c r="CON30" s="1388"/>
      <c r="COO30" s="1389"/>
      <c r="COP30" s="1311"/>
      <c r="COQ30" s="1311"/>
      <c r="COR30" s="1311"/>
      <c r="COS30" s="1311"/>
      <c r="COT30" s="1311"/>
      <c r="COU30" s="1311"/>
      <c r="COV30" s="1311"/>
      <c r="COW30" s="1311"/>
      <c r="COX30" s="1392"/>
      <c r="COY30" s="1393"/>
      <c r="COZ30" s="1311"/>
      <c r="CPA30" s="1311"/>
      <c r="CPB30" s="1311"/>
      <c r="CPC30" s="1311"/>
      <c r="CPD30" s="382"/>
      <c r="CQF30" s="1195"/>
      <c r="CQG30" s="1195"/>
      <c r="CQH30" s="1195"/>
      <c r="CQI30" s="1195"/>
      <c r="CQJ30" s="1195"/>
      <c r="CQK30" s="1195"/>
      <c r="CQL30" s="1195"/>
      <c r="CQM30" s="1195"/>
      <c r="CQN30" s="1195"/>
      <c r="CQO30" s="1195"/>
      <c r="CSM30" s="378"/>
      <c r="CSN30" s="1311"/>
      <c r="CSO30" s="1311"/>
      <c r="CSP30" s="1311"/>
      <c r="CSQ30" s="1311"/>
      <c r="CSR30" s="1388"/>
      <c r="CSS30" s="1389"/>
      <c r="CST30" s="1311"/>
      <c r="CSU30" s="1311"/>
      <c r="CSV30" s="1311"/>
      <c r="CSW30" s="1311"/>
      <c r="CSX30" s="1311"/>
      <c r="CSY30" s="1311"/>
      <c r="CSZ30" s="1311"/>
      <c r="CTA30" s="1311"/>
      <c r="CTB30" s="1392"/>
      <c r="CTC30" s="1393"/>
      <c r="CTD30" s="1311"/>
      <c r="CTE30" s="1311"/>
      <c r="CTF30" s="1311"/>
      <c r="CTG30" s="1311"/>
      <c r="CTH30" s="382"/>
      <c r="CVU30" s="378"/>
      <c r="CVV30" s="1311"/>
      <c r="CVW30" s="1311"/>
      <c r="CVX30" s="1311"/>
      <c r="CVY30" s="1311"/>
      <c r="CVZ30" s="1311"/>
      <c r="CWA30" s="1311"/>
      <c r="CWB30" s="1311"/>
      <c r="CWC30" s="1311"/>
      <c r="CWD30" s="1311"/>
      <c r="CWE30" s="1311"/>
      <c r="CWF30" s="1311"/>
      <c r="CWG30" s="1311"/>
      <c r="CWH30" s="1311"/>
      <c r="CWI30" s="1311"/>
      <c r="CWJ30" s="1311"/>
      <c r="CWK30" s="1311"/>
      <c r="CWL30" s="1311"/>
      <c r="CWM30" s="1311"/>
      <c r="CWN30" s="1311"/>
      <c r="CWO30" s="1311"/>
      <c r="CWP30" s="382"/>
      <c r="CZC30" s="378"/>
      <c r="CZD30" s="1311"/>
      <c r="CZE30" s="1311"/>
      <c r="CZF30" s="1311"/>
      <c r="CZG30" s="1311"/>
      <c r="CZH30" s="1311"/>
      <c r="CZI30" s="1311"/>
      <c r="CZJ30" s="1311"/>
      <c r="CZK30" s="1311"/>
      <c r="CZL30" s="1311"/>
      <c r="CZM30" s="1311"/>
      <c r="CZN30" s="1311"/>
      <c r="CZO30" s="1311"/>
      <c r="CZP30" s="1311"/>
      <c r="CZQ30" s="1311"/>
      <c r="CZR30" s="1311"/>
      <c r="CZS30" s="1311"/>
      <c r="CZT30" s="1311"/>
      <c r="CZU30" s="1311"/>
      <c r="CZV30" s="1311"/>
      <c r="CZW30" s="1311"/>
      <c r="CZX30" s="382"/>
      <c r="DCK30" s="378"/>
      <c r="DCL30" s="1311"/>
      <c r="DCM30" s="1311"/>
      <c r="DCN30" s="1311"/>
      <c r="DCO30" s="1311"/>
      <c r="DCP30" s="1311"/>
      <c r="DCQ30" s="1311"/>
      <c r="DCR30" s="1311"/>
      <c r="DCS30" s="1311"/>
      <c r="DCT30" s="1311"/>
      <c r="DCU30" s="1311"/>
      <c r="DCV30" s="1311"/>
      <c r="DCW30" s="1311"/>
      <c r="DCX30" s="1311"/>
      <c r="DCY30" s="1311"/>
      <c r="DCZ30" s="1311"/>
      <c r="DDA30" s="1311"/>
      <c r="DDB30" s="1311"/>
      <c r="DDC30" s="1311"/>
      <c r="DDD30" s="1311"/>
      <c r="DDE30" s="1311"/>
      <c r="DDF30" s="382"/>
      <c r="DGI30" s="378"/>
      <c r="DGJ30" s="1311"/>
      <c r="DGK30" s="1311"/>
      <c r="DGL30" s="1311"/>
      <c r="DGM30" s="1311"/>
      <c r="DGN30" s="1326"/>
      <c r="DGO30" s="1326"/>
      <c r="DGP30" s="1311"/>
      <c r="DGQ30" s="1311"/>
      <c r="DGR30" s="1311"/>
      <c r="DGS30" s="1311"/>
      <c r="DGT30" s="1311"/>
      <c r="DGU30" s="1311"/>
      <c r="DGV30" s="1311"/>
      <c r="DGW30" s="1311"/>
      <c r="DGX30" s="1500"/>
      <c r="DGY30" s="1500"/>
      <c r="DGZ30" s="1311"/>
      <c r="DHA30" s="1311"/>
      <c r="DHB30" s="1311"/>
      <c r="DHC30" s="1311"/>
      <c r="DHD30" s="382"/>
      <c r="DJQ30" s="378"/>
      <c r="DJR30" s="1311"/>
      <c r="DJS30" s="1311"/>
      <c r="DJT30" s="1311"/>
      <c r="DJU30" s="1311"/>
      <c r="DJV30" s="1388"/>
      <c r="DJW30" s="1389"/>
      <c r="DJX30" s="1311"/>
      <c r="DJY30" s="1311"/>
      <c r="DJZ30" s="1311"/>
      <c r="DKA30" s="1311"/>
      <c r="DKB30" s="1311"/>
      <c r="DKC30" s="1311"/>
      <c r="DKD30" s="1311"/>
      <c r="DKE30" s="1311"/>
      <c r="DKF30" s="1392"/>
      <c r="DKG30" s="1393"/>
      <c r="DKH30" s="1311"/>
      <c r="DKI30" s="1311"/>
      <c r="DKJ30" s="1311"/>
      <c r="DKK30" s="1311"/>
      <c r="DKL30" s="382"/>
      <c r="DMY30" s="378"/>
      <c r="DMZ30" s="1311"/>
      <c r="DNA30" s="1311"/>
      <c r="DNB30" s="1311"/>
      <c r="DNC30" s="1327"/>
      <c r="DND30" s="1388"/>
      <c r="DNE30" s="1389"/>
      <c r="DNF30" s="1328"/>
      <c r="DNG30" s="1311"/>
      <c r="DNH30" s="1329"/>
      <c r="DNI30" s="1396"/>
      <c r="DNJ30" s="1397"/>
      <c r="DNK30" s="1311"/>
      <c r="DNL30" s="1311"/>
      <c r="DNM30" s="1311"/>
      <c r="DNN30" s="1392"/>
      <c r="DNO30" s="1393"/>
      <c r="DNP30" s="1311"/>
      <c r="DNQ30" s="1311"/>
      <c r="DNR30" s="1311"/>
      <c r="DNS30" s="1311"/>
      <c r="DNT30" s="382"/>
    </row>
    <row r="31" spans="2:3906" s="545" customFormat="1" ht="15" customHeight="1">
      <c r="B31" s="1519" t="s">
        <v>621</v>
      </c>
      <c r="C31" s="1519"/>
      <c r="D31" s="1519"/>
      <c r="E31" s="1519"/>
      <c r="F31" s="1519"/>
      <c r="G31" s="1519"/>
      <c r="H31" s="1519"/>
      <c r="I31" s="1519"/>
      <c r="J31" s="1519"/>
      <c r="K31" s="1519"/>
      <c r="L31" s="1519"/>
      <c r="M31" s="1519"/>
      <c r="N31" s="1519"/>
      <c r="O31" s="1519"/>
      <c r="P31" s="1519"/>
      <c r="Q31" s="1519"/>
      <c r="R31" s="1519"/>
      <c r="S31" s="1519"/>
      <c r="T31" s="1519"/>
      <c r="U31" s="1519"/>
      <c r="V31" s="1519"/>
      <c r="W31" s="1519"/>
      <c r="X31" s="1519"/>
      <c r="Y31" s="1519"/>
      <c r="Z31" s="1519"/>
      <c r="AA31" s="1519"/>
      <c r="AB31" s="1519"/>
      <c r="AC31" s="1519"/>
      <c r="AD31" s="1519"/>
      <c r="AE31" s="1519"/>
      <c r="AF31" s="1519"/>
      <c r="AG31" s="1519"/>
      <c r="AH31" s="1519"/>
      <c r="AI31" s="1519"/>
      <c r="AJ31" s="1519"/>
      <c r="AK31" s="1519"/>
      <c r="AL31" s="1519"/>
      <c r="AM31" s="1519"/>
      <c r="AN31" s="1519"/>
      <c r="AO31" s="1519"/>
      <c r="AP31" s="1519"/>
      <c r="AQ31" s="1519"/>
      <c r="AR31" s="1519"/>
      <c r="AS31" s="1519"/>
      <c r="AT31" s="1519"/>
      <c r="AU31" s="1519"/>
      <c r="AV31" s="1519"/>
      <c r="AW31" s="1519"/>
      <c r="AX31" s="1519"/>
      <c r="FF31" s="1360"/>
      <c r="FG31" s="1360"/>
      <c r="FH31" s="1360"/>
      <c r="FI31" s="1360"/>
      <c r="FK31" s="1509" t="str">
        <f ca="1">INDIRECT(ADDRESS(FK194,Dev!$DU$5,,,Table!$A$1))</f>
        <v>STUB100</v>
      </c>
      <c r="FL31" s="1510"/>
      <c r="FM31" s="1510"/>
      <c r="FN31" s="1510"/>
      <c r="FO31" s="1510"/>
      <c r="FP31" s="1703"/>
      <c r="FQ31" s="1703"/>
      <c r="FR31" s="1510"/>
      <c r="FS31" s="1510"/>
      <c r="FT31" s="1510"/>
      <c r="FU31" s="1510"/>
      <c r="FV31" s="1510"/>
      <c r="FW31" s="1510"/>
      <c r="FX31" s="1510"/>
      <c r="FY31" s="1510"/>
      <c r="FZ31" s="1703"/>
      <c r="GA31" s="1703"/>
      <c r="GB31" s="1510"/>
      <c r="GC31" s="1510"/>
      <c r="GD31" s="1510"/>
      <c r="GE31" s="1510"/>
      <c r="GF31" s="1511"/>
      <c r="HW31" s="1375"/>
      <c r="HX31" s="1375"/>
      <c r="HY31" s="1375"/>
      <c r="HZ31" s="1375"/>
      <c r="IA31" s="1375"/>
      <c r="IB31" s="1375"/>
      <c r="IC31" s="1375"/>
      <c r="ID31" s="1375"/>
      <c r="IE31" s="1375"/>
      <c r="IF31" s="1375"/>
      <c r="KE31" s="1509" t="str">
        <f ca="1">INDIRECT(ADDRESS(KE194,Dev!$DU$5,,,Table!$A$1))</f>
        <v>STUB110</v>
      </c>
      <c r="KF31" s="1510"/>
      <c r="KG31" s="1510"/>
      <c r="KH31" s="1510"/>
      <c r="KI31" s="1510"/>
      <c r="KJ31" s="1510"/>
      <c r="KK31" s="1510"/>
      <c r="KL31" s="1510"/>
      <c r="KM31" s="1510"/>
      <c r="KN31" s="1510"/>
      <c r="KO31" s="1510"/>
      <c r="KP31" s="1510"/>
      <c r="KQ31" s="1510"/>
      <c r="KR31" s="1510"/>
      <c r="KS31" s="1510"/>
      <c r="KT31" s="1510"/>
      <c r="KU31" s="1510"/>
      <c r="KV31" s="1510"/>
      <c r="KW31" s="1510"/>
      <c r="KX31" s="1510"/>
      <c r="KY31" s="1510"/>
      <c r="KZ31" s="1511"/>
      <c r="OF31" s="1375"/>
      <c r="OG31" s="1375"/>
      <c r="OH31" s="1375"/>
      <c r="OI31" s="1375"/>
      <c r="OJ31" s="1375"/>
      <c r="OK31" s="1375"/>
      <c r="OL31" s="1375"/>
      <c r="QQ31" s="1509" t="str">
        <f ca="1">INDIRECT(ADDRESS(QQ194,Dev!$DU$5,,,Table!$A$1))</f>
        <v>STUB120</v>
      </c>
      <c r="QR31" s="1510"/>
      <c r="QS31" s="1510"/>
      <c r="QT31" s="1510"/>
      <c r="QU31" s="1510"/>
      <c r="QV31" s="1510"/>
      <c r="QW31" s="1510"/>
      <c r="QX31" s="1510"/>
      <c r="QY31" s="1510"/>
      <c r="QZ31" s="1510"/>
      <c r="RA31" s="1510"/>
      <c r="RB31" s="1510"/>
      <c r="RC31" s="1510"/>
      <c r="RD31" s="1510"/>
      <c r="RE31" s="1510"/>
      <c r="RF31" s="1510"/>
      <c r="RG31" s="1510"/>
      <c r="RH31" s="1510"/>
      <c r="RI31" s="1510"/>
      <c r="RJ31" s="1510"/>
      <c r="RK31" s="1510"/>
      <c r="RL31" s="1511"/>
      <c r="TE31" s="1375"/>
      <c r="TF31" s="1375"/>
      <c r="TG31" s="1375"/>
      <c r="TH31" s="1375"/>
      <c r="TI31" s="1375"/>
      <c r="TJ31" s="1375"/>
      <c r="TK31" s="1375"/>
      <c r="UU31" s="1509" t="str">
        <f ca="1">INDIRECT(ADDRESS(UU194,Dev!$DU$5,,,Table!$A$1))</f>
        <v>STUB130</v>
      </c>
      <c r="UV31" s="1510"/>
      <c r="UW31" s="1510"/>
      <c r="UX31" s="1510"/>
      <c r="UY31" s="1510"/>
      <c r="UZ31" s="1510"/>
      <c r="VA31" s="1510"/>
      <c r="VB31" s="1510"/>
      <c r="VC31" s="1510"/>
      <c r="VD31" s="1510"/>
      <c r="VE31" s="1510"/>
      <c r="VF31" s="1510"/>
      <c r="VG31" s="1510"/>
      <c r="VH31" s="1510"/>
      <c r="VI31" s="1510"/>
      <c r="VJ31" s="1510"/>
      <c r="VK31" s="1510"/>
      <c r="VL31" s="1510"/>
      <c r="VM31" s="1510"/>
      <c r="VN31" s="1510"/>
      <c r="VO31" s="1510"/>
      <c r="VP31" s="1511"/>
      <c r="XI31" s="1375"/>
      <c r="XJ31" s="1375"/>
      <c r="XK31" s="1375"/>
      <c r="XL31" s="1375"/>
      <c r="XM31" s="1375"/>
      <c r="XN31" s="1375"/>
      <c r="XO31" s="1375"/>
      <c r="XP31" s="1375"/>
      <c r="XQ31" s="1375"/>
      <c r="XR31" s="1375"/>
      <c r="YY31" s="1509" t="str">
        <f ca="1">INDIRECT(ADDRESS(YY194,Dev!$DU$5,,,Table!$A$1))</f>
        <v>STUB140</v>
      </c>
      <c r="YZ31" s="1510"/>
      <c r="ZA31" s="1510"/>
      <c r="ZB31" s="1510"/>
      <c r="ZC31" s="1510"/>
      <c r="ZD31" s="1510"/>
      <c r="ZE31" s="1510"/>
      <c r="ZF31" s="1510"/>
      <c r="ZG31" s="1510"/>
      <c r="ZH31" s="1510"/>
      <c r="ZI31" s="1510"/>
      <c r="ZJ31" s="1510"/>
      <c r="ZK31" s="1510"/>
      <c r="ZL31" s="1510"/>
      <c r="ZM31" s="1510"/>
      <c r="ZN31" s="1510"/>
      <c r="ZO31" s="1510"/>
      <c r="ZP31" s="1510"/>
      <c r="ZQ31" s="1510"/>
      <c r="ZR31" s="1510"/>
      <c r="ZS31" s="1510"/>
      <c r="ZT31" s="1511"/>
      <c r="ABN31" s="1375"/>
      <c r="ABO31" s="1375"/>
      <c r="ABP31" s="1375"/>
      <c r="ABQ31" s="1375"/>
      <c r="ABR31" s="1375"/>
      <c r="ABS31" s="1375"/>
      <c r="ABT31" s="1375"/>
      <c r="ADS31" s="1509" t="str">
        <f ca="1">INDIRECT(ADDRESS(ADS194,Dev!$DU$5,,,Table!$A$1))</f>
        <v>STUB150</v>
      </c>
      <c r="ADT31" s="1510"/>
      <c r="ADU31" s="1510"/>
      <c r="ADV31" s="1510"/>
      <c r="ADW31" s="1510"/>
      <c r="ADX31" s="1510"/>
      <c r="ADY31" s="1510"/>
      <c r="ADZ31" s="1510"/>
      <c r="AEA31" s="1510"/>
      <c r="AEB31" s="1510"/>
      <c r="AEC31" s="1510"/>
      <c r="AED31" s="1510"/>
      <c r="AEE31" s="1510"/>
      <c r="AEF31" s="1510"/>
      <c r="AEG31" s="1510"/>
      <c r="AEH31" s="1510"/>
      <c r="AEI31" s="1510"/>
      <c r="AEJ31" s="1510"/>
      <c r="AEK31" s="1510"/>
      <c r="AEL31" s="1510"/>
      <c r="AEM31" s="1510"/>
      <c r="AEN31" s="1511"/>
      <c r="AFR31" s="1375"/>
      <c r="AFS31" s="1375"/>
      <c r="AFT31" s="1375"/>
      <c r="AFU31" s="1375"/>
      <c r="AFV31" s="1375"/>
      <c r="AFW31" s="1375"/>
      <c r="AFX31" s="1375"/>
      <c r="AFY31" s="1375"/>
      <c r="AHW31" s="1509" t="str">
        <f ca="1">INDIRECT(ADDRESS(AHW194,Dev!$DU$5,,,Table!$A$1))</f>
        <v>STUB160</v>
      </c>
      <c r="AHX31" s="1510"/>
      <c r="AHY31" s="1510"/>
      <c r="AHZ31" s="1510"/>
      <c r="AIA31" s="1510"/>
      <c r="AIB31" s="1510"/>
      <c r="AIC31" s="1510"/>
      <c r="AID31" s="1510"/>
      <c r="AIE31" s="1510"/>
      <c r="AIF31" s="1510"/>
      <c r="AIG31" s="1510"/>
      <c r="AIH31" s="1510"/>
      <c r="AII31" s="1510"/>
      <c r="AIJ31" s="1510"/>
      <c r="AIK31" s="1510"/>
      <c r="AIL31" s="1510"/>
      <c r="AIM31" s="1510"/>
      <c r="AIN31" s="1510"/>
      <c r="AIO31" s="1510"/>
      <c r="AIP31" s="1510"/>
      <c r="AIQ31" s="1510"/>
      <c r="AIR31" s="1511"/>
      <c r="AJT31" s="1375"/>
      <c r="AJU31" s="1375"/>
      <c r="AJV31" s="1375"/>
      <c r="AJW31" s="1375"/>
      <c r="AJX31" s="1375"/>
      <c r="AJY31" s="1375"/>
      <c r="AJZ31" s="1375"/>
      <c r="AKA31" s="1375"/>
      <c r="AKB31" s="1375"/>
      <c r="AMA31" s="1509" t="str">
        <f ca="1">INDIRECT(ADDRESS(AMA194,Dev!$DU$5,,,Table!$A$1))</f>
        <v>STUB170</v>
      </c>
      <c r="AMB31" s="1510"/>
      <c r="AMC31" s="1510"/>
      <c r="AMD31" s="1510"/>
      <c r="AME31" s="1510"/>
      <c r="AMF31" s="1510"/>
      <c r="AMG31" s="1510"/>
      <c r="AMH31" s="1510"/>
      <c r="AMI31" s="1510"/>
      <c r="AMJ31" s="1510"/>
      <c r="AMK31" s="1510"/>
      <c r="AML31" s="1510"/>
      <c r="AMM31" s="1510"/>
      <c r="AMN31" s="1510"/>
      <c r="AMO31" s="1510"/>
      <c r="AMP31" s="1510"/>
      <c r="AMQ31" s="1510"/>
      <c r="AMR31" s="1510"/>
      <c r="AMS31" s="1510"/>
      <c r="AMT31" s="1510"/>
      <c r="AMU31" s="1510"/>
      <c r="AMV31" s="1511"/>
      <c r="ANX31" s="1375"/>
      <c r="ANY31" s="1375"/>
      <c r="ANZ31" s="1375"/>
      <c r="AOA31" s="1375"/>
      <c r="AOB31" s="1375"/>
      <c r="AOC31" s="1375"/>
      <c r="AOD31" s="1375"/>
      <c r="AOE31" s="1375"/>
      <c r="AOF31" s="1375"/>
      <c r="AOG31" s="1375"/>
      <c r="AQE31" s="1509" t="str">
        <f ca="1">INDIRECT(ADDRESS(AQE194,Dev!$DU$5,,,Table!$A$1))</f>
        <v>STUB180</v>
      </c>
      <c r="AQF31" s="1510"/>
      <c r="AQG31" s="1510"/>
      <c r="AQH31" s="1510"/>
      <c r="AQI31" s="1510"/>
      <c r="AQJ31" s="1510"/>
      <c r="AQK31" s="1510"/>
      <c r="AQL31" s="1510"/>
      <c r="AQM31" s="1510"/>
      <c r="AQN31" s="1510"/>
      <c r="AQO31" s="1510"/>
      <c r="AQP31" s="1510"/>
      <c r="AQQ31" s="1510"/>
      <c r="AQR31" s="1510"/>
      <c r="AQS31" s="1510"/>
      <c r="AQT31" s="1510"/>
      <c r="AQU31" s="1510"/>
      <c r="AQV31" s="1510"/>
      <c r="AQW31" s="1510"/>
      <c r="AQX31" s="1510"/>
      <c r="AQY31" s="1510"/>
      <c r="AQZ31" s="1511"/>
      <c r="ASC31" s="1375"/>
      <c r="ASD31" s="1375"/>
      <c r="ASE31" s="1375"/>
      <c r="ASF31" s="1375"/>
      <c r="ASG31" s="1375"/>
      <c r="ASH31" s="1375"/>
      <c r="ASI31" s="1375"/>
      <c r="ASJ31" s="1375"/>
      <c r="AVW31" s="1509" t="str">
        <f ca="1">INDIRECT(ADDRESS(AVU194,Dev!$DU$5,,,Table!$A$1))</f>
        <v>STUB190</v>
      </c>
      <c r="AVX31" s="1510"/>
      <c r="AVY31" s="1510"/>
      <c r="AVZ31" s="1510"/>
      <c r="AWA31" s="1510"/>
      <c r="AWB31" s="1510"/>
      <c r="AWC31" s="1510"/>
      <c r="AWD31" s="1510"/>
      <c r="AWE31" s="1510"/>
      <c r="AWF31" s="1510"/>
      <c r="AWG31" s="1510"/>
      <c r="AWH31" s="1510"/>
      <c r="AWI31" s="1510"/>
      <c r="AWJ31" s="1510"/>
      <c r="AWK31" s="1510"/>
      <c r="AWL31" s="1510"/>
      <c r="AWM31" s="1510"/>
      <c r="AWN31" s="1510"/>
      <c r="AWO31" s="1510"/>
      <c r="AWP31" s="1510"/>
      <c r="AWQ31" s="1510"/>
      <c r="AWR31" s="1511"/>
      <c r="BAS31" s="1375"/>
      <c r="BAT31" s="1375"/>
      <c r="BAU31" s="1375"/>
      <c r="BAV31" s="1375"/>
      <c r="BAW31" s="1375"/>
      <c r="BAX31" s="1375"/>
      <c r="BAY31" s="1375"/>
      <c r="BAZ31" s="1375"/>
      <c r="BBA31" s="1375"/>
      <c r="BCY31" s="1509" t="str">
        <f ca="1">INDIRECT(ADDRESS(BCY194,Dev!$DU$5,,,Table!$A$1))</f>
        <v>STUB200</v>
      </c>
      <c r="BCZ31" s="1510"/>
      <c r="BDA31" s="1510"/>
      <c r="BDB31" s="1510"/>
      <c r="BDC31" s="1510"/>
      <c r="BDD31" s="1510"/>
      <c r="BDE31" s="1510"/>
      <c r="BDF31" s="1510"/>
      <c r="BDG31" s="1510"/>
      <c r="BDH31" s="1510"/>
      <c r="BDI31" s="1510"/>
      <c r="BDJ31" s="1510"/>
      <c r="BDK31" s="1510"/>
      <c r="BDL31" s="1510"/>
      <c r="BDM31" s="1510"/>
      <c r="BDN31" s="1510"/>
      <c r="BDO31" s="1510"/>
      <c r="BDP31" s="1510"/>
      <c r="BDQ31" s="1510"/>
      <c r="BDR31" s="1510"/>
      <c r="BDS31" s="1510"/>
      <c r="BDT31" s="1511"/>
      <c r="BEW31" s="1375"/>
      <c r="BEX31" s="1375"/>
      <c r="BEY31" s="1375"/>
      <c r="BEZ31" s="1375"/>
      <c r="BFA31" s="1375"/>
      <c r="BFB31" s="1375"/>
      <c r="BHC31" s="1509" t="str">
        <f ca="1">INDIRECT(ADDRESS(BHC194,Dev!$DU$5,,,Table!$A$1))</f>
        <v>STUB210</v>
      </c>
      <c r="BHD31" s="1510"/>
      <c r="BHE31" s="1510"/>
      <c r="BHF31" s="1510"/>
      <c r="BHG31" s="1510"/>
      <c r="BHH31" s="1510"/>
      <c r="BHI31" s="1510"/>
      <c r="BHJ31" s="1510"/>
      <c r="BHK31" s="1510"/>
      <c r="BHL31" s="1510"/>
      <c r="BHM31" s="1510"/>
      <c r="BHN31" s="1510"/>
      <c r="BHO31" s="1510"/>
      <c r="BHP31" s="1510"/>
      <c r="BHQ31" s="1510"/>
      <c r="BHR31" s="1510"/>
      <c r="BHS31" s="1510"/>
      <c r="BHT31" s="1510"/>
      <c r="BHU31" s="1510"/>
      <c r="BHV31" s="1510"/>
      <c r="BHW31" s="1510"/>
      <c r="BHX31" s="1511"/>
      <c r="BIZ31" s="1375"/>
      <c r="BJA31" s="1375"/>
      <c r="BJB31" s="1375"/>
      <c r="BJC31" s="1375"/>
      <c r="BJD31" s="1375"/>
      <c r="BJE31" s="1375"/>
      <c r="BJF31" s="1375"/>
      <c r="BJG31" s="1375"/>
      <c r="BJH31" s="1375"/>
      <c r="BJI31" s="1375"/>
      <c r="BLG31" s="1509" t="str">
        <f ca="1">INDIRECT(ADDRESS(BLG194,Dev!$DU$5,,,Table!$A$1))</f>
        <v>STUB220</v>
      </c>
      <c r="BLH31" s="1510"/>
      <c r="BLI31" s="1510"/>
      <c r="BLJ31" s="1510"/>
      <c r="BLK31" s="1510"/>
      <c r="BLL31" s="1510"/>
      <c r="BLM31" s="1510"/>
      <c r="BLN31" s="1510"/>
      <c r="BLO31" s="1510"/>
      <c r="BLP31" s="1510"/>
      <c r="BLQ31" s="1510"/>
      <c r="BLR31" s="1510"/>
      <c r="BLS31" s="1510"/>
      <c r="BLT31" s="1510"/>
      <c r="BLU31" s="1510"/>
      <c r="BLV31" s="1510"/>
      <c r="BLW31" s="1510"/>
      <c r="BLX31" s="1510"/>
      <c r="BLY31" s="1510"/>
      <c r="BLZ31" s="1510"/>
      <c r="BMA31" s="1510"/>
      <c r="BMB31" s="1511"/>
      <c r="BNE31" s="1375"/>
      <c r="BNF31" s="1375"/>
      <c r="BNG31" s="1375"/>
      <c r="BNH31" s="1375"/>
      <c r="BNI31" s="1375"/>
      <c r="BNJ31" s="1375"/>
      <c r="BNK31" s="1375"/>
      <c r="BPK31" s="1509" t="str">
        <f ca="1">INDIRECT(ADDRESS(BPK194,Dev!$DU$5,,,Table!$A$1))</f>
        <v>STUB230</v>
      </c>
      <c r="BPL31" s="1510"/>
      <c r="BPM31" s="1510"/>
      <c r="BPN31" s="1510"/>
      <c r="BPO31" s="1510"/>
      <c r="BPP31" s="1510"/>
      <c r="BPQ31" s="1510"/>
      <c r="BPR31" s="1510"/>
      <c r="BPS31" s="1510"/>
      <c r="BPT31" s="1510"/>
      <c r="BPU31" s="1510"/>
      <c r="BPV31" s="1510"/>
      <c r="BPW31" s="1510"/>
      <c r="BPX31" s="1510"/>
      <c r="BPY31" s="1510"/>
      <c r="BPZ31" s="1510"/>
      <c r="BQA31" s="1510"/>
      <c r="BQB31" s="1510"/>
      <c r="BQC31" s="1510"/>
      <c r="BQD31" s="1510"/>
      <c r="BQE31" s="1510"/>
      <c r="BQF31" s="1511"/>
      <c r="BRJ31" s="1375"/>
      <c r="BRK31" s="1375"/>
      <c r="BRL31" s="1375"/>
      <c r="BRM31" s="1375"/>
      <c r="BRN31" s="1375"/>
      <c r="BRO31" s="1375"/>
      <c r="BTO31" s="1509" t="str">
        <f ca="1">INDIRECT(ADDRESS(BTO194,Dev!$DU$5,,,Table!$A$1))</f>
        <v>STUB240</v>
      </c>
      <c r="BTP31" s="1510"/>
      <c r="BTQ31" s="1510"/>
      <c r="BTR31" s="1510"/>
      <c r="BTS31" s="1510"/>
      <c r="BTT31" s="1510"/>
      <c r="BTU31" s="1510"/>
      <c r="BTV31" s="1510"/>
      <c r="BTW31" s="1510"/>
      <c r="BTX31" s="1510"/>
      <c r="BTY31" s="1510"/>
      <c r="BTZ31" s="1510"/>
      <c r="BUA31" s="1510"/>
      <c r="BUB31" s="1510"/>
      <c r="BUC31" s="1510"/>
      <c r="BUD31" s="1510"/>
      <c r="BUE31" s="1510"/>
      <c r="BUF31" s="1510"/>
      <c r="BUG31" s="1510"/>
      <c r="BUH31" s="1510"/>
      <c r="BUI31" s="1510"/>
      <c r="BUJ31" s="1511"/>
      <c r="BVK31" s="1375"/>
      <c r="BVL31" s="1375"/>
      <c r="BVM31" s="1375"/>
      <c r="BVN31" s="1375"/>
      <c r="BVO31" s="1375"/>
      <c r="BVP31" s="1375"/>
      <c r="BVQ31" s="1375"/>
      <c r="BVR31" s="1375"/>
      <c r="BVS31" s="1375"/>
      <c r="BVT31" s="1375"/>
      <c r="BXS31" s="1509" t="str">
        <f ca="1">INDIRECT(ADDRESS(BXS194,Dev!$DU$5,,,Table!$A$1))</f>
        <v>STUB250</v>
      </c>
      <c r="BXT31" s="1510"/>
      <c r="BXU31" s="1510"/>
      <c r="BXV31" s="1510"/>
      <c r="BXW31" s="1510"/>
      <c r="BXX31" s="1510"/>
      <c r="BXY31" s="1510"/>
      <c r="BXZ31" s="1510"/>
      <c r="BYA31" s="1510"/>
      <c r="BYB31" s="1510"/>
      <c r="BYC31" s="1510"/>
      <c r="BYD31" s="1510"/>
      <c r="BYE31" s="1510"/>
      <c r="BYF31" s="1510"/>
      <c r="BYG31" s="1510"/>
      <c r="BYH31" s="1510"/>
      <c r="BYI31" s="1510"/>
      <c r="BYJ31" s="1510"/>
      <c r="BYK31" s="1510"/>
      <c r="BYL31" s="1510"/>
      <c r="BYM31" s="1510"/>
      <c r="BYN31" s="1511"/>
      <c r="BZR31" s="1375"/>
      <c r="BZS31" s="1375"/>
      <c r="BZT31" s="1375"/>
      <c r="BZU31" s="1375"/>
      <c r="BZV31" s="1375"/>
      <c r="BZW31" s="1375"/>
      <c r="BZX31" s="1375"/>
      <c r="BZY31" s="1375"/>
      <c r="BZZ31" s="1375"/>
      <c r="CBW31" s="1509" t="str">
        <f ca="1">INDIRECT(ADDRESS(CBW194,Dev!$DU$5,,,Table!$A$1))</f>
        <v>STUB260</v>
      </c>
      <c r="CBX31" s="1510"/>
      <c r="CBY31" s="1510"/>
      <c r="CBZ31" s="1510"/>
      <c r="CCA31" s="1510"/>
      <c r="CCB31" s="1510"/>
      <c r="CCC31" s="1510"/>
      <c r="CCD31" s="1510"/>
      <c r="CCE31" s="1510"/>
      <c r="CCF31" s="1510"/>
      <c r="CCG31" s="1510"/>
      <c r="CCH31" s="1510"/>
      <c r="CCI31" s="1510"/>
      <c r="CCJ31" s="1510"/>
      <c r="CCK31" s="1510"/>
      <c r="CCL31" s="1510"/>
      <c r="CCM31" s="1510"/>
      <c r="CCN31" s="1510"/>
      <c r="CCO31" s="1510"/>
      <c r="CCP31" s="1510"/>
      <c r="CCQ31" s="1510"/>
      <c r="CCR31" s="1511"/>
      <c r="CDU31" s="1375"/>
      <c r="CDV31" s="1375"/>
      <c r="CDW31" s="1375"/>
      <c r="CDX31" s="1375"/>
      <c r="CDY31" s="1375"/>
      <c r="CDZ31" s="1375"/>
      <c r="CEA31" s="1375"/>
      <c r="CGA31" s="1509" t="str">
        <f ca="1">INDIRECT(ADDRESS(CGA194,Dev!$DU$5,,,Table!$A$1))</f>
        <v>STUB270</v>
      </c>
      <c r="CGB31" s="1510"/>
      <c r="CGC31" s="1510"/>
      <c r="CGD31" s="1510"/>
      <c r="CGE31" s="1510"/>
      <c r="CGF31" s="1510"/>
      <c r="CGG31" s="1510"/>
      <c r="CGH31" s="1510"/>
      <c r="CGI31" s="1510"/>
      <c r="CGJ31" s="1510"/>
      <c r="CGK31" s="1510"/>
      <c r="CGL31" s="1510"/>
      <c r="CGM31" s="1510"/>
      <c r="CGN31" s="1510"/>
      <c r="CGO31" s="1510"/>
      <c r="CGP31" s="1510"/>
      <c r="CGQ31" s="1510"/>
      <c r="CGR31" s="1510"/>
      <c r="CGS31" s="1510"/>
      <c r="CGT31" s="1510"/>
      <c r="CGU31" s="1510"/>
      <c r="CGV31" s="1511"/>
      <c r="CHZ31" s="1375"/>
      <c r="CIA31" s="1375"/>
      <c r="CIB31" s="1375"/>
      <c r="CIC31" s="1375"/>
      <c r="CID31" s="1375"/>
      <c r="CIE31" s="1375"/>
      <c r="CKE31" s="1509" t="str">
        <f ca="1">INDIRECT(ADDRESS(CKE194,Dev!$DU$5,,,Table!$A$1))</f>
        <v>STUB280</v>
      </c>
      <c r="CKF31" s="1510"/>
      <c r="CKG31" s="1510"/>
      <c r="CKH31" s="1510"/>
      <c r="CKI31" s="1510"/>
      <c r="CKJ31" s="1510"/>
      <c r="CKK31" s="1510"/>
      <c r="CKL31" s="1510"/>
      <c r="CKM31" s="1510"/>
      <c r="CKN31" s="1510"/>
      <c r="CKO31" s="1510"/>
      <c r="CKP31" s="1510"/>
      <c r="CKQ31" s="1510"/>
      <c r="CKR31" s="1510"/>
      <c r="CKS31" s="1510"/>
      <c r="CKT31" s="1510"/>
      <c r="CKU31" s="1510"/>
      <c r="CKV31" s="1510"/>
      <c r="CKW31" s="1510"/>
      <c r="CKX31" s="1510"/>
      <c r="CKY31" s="1510"/>
      <c r="CKZ31" s="1511"/>
      <c r="CMC31" s="1375"/>
      <c r="CMD31" s="1375"/>
      <c r="CME31" s="1375"/>
      <c r="CMF31" s="1375"/>
      <c r="CMG31" s="1375"/>
      <c r="CMH31" s="1375"/>
      <c r="CMI31" s="1375"/>
      <c r="CMJ31" s="1375"/>
      <c r="COI31" s="1509" t="str">
        <f ca="1">INDIRECT(ADDRESS(COI194,Dev!$DU$5,,,Table!$A$1))</f>
        <v>STUB290</v>
      </c>
      <c r="COJ31" s="1510"/>
      <c r="COK31" s="1510"/>
      <c r="COL31" s="1510"/>
      <c r="COM31" s="1510"/>
      <c r="CON31" s="1510"/>
      <c r="COO31" s="1510"/>
      <c r="COP31" s="1510"/>
      <c r="COQ31" s="1510"/>
      <c r="COR31" s="1510"/>
      <c r="COS31" s="1510"/>
      <c r="COT31" s="1510"/>
      <c r="COU31" s="1510"/>
      <c r="COV31" s="1510"/>
      <c r="COW31" s="1510"/>
      <c r="COX31" s="1510"/>
      <c r="COY31" s="1510"/>
      <c r="COZ31" s="1510"/>
      <c r="CPA31" s="1510"/>
      <c r="CPB31" s="1510"/>
      <c r="CPC31" s="1510"/>
      <c r="CPD31" s="1511"/>
      <c r="CQF31" s="1375"/>
      <c r="CQG31" s="1375"/>
      <c r="CQH31" s="1375"/>
      <c r="CQI31" s="1375"/>
      <c r="CQJ31" s="1375"/>
      <c r="CQK31" s="1375"/>
      <c r="CQL31" s="1375"/>
      <c r="CQM31" s="1375"/>
      <c r="CQN31" s="1375"/>
      <c r="CQO31" s="1375"/>
      <c r="CSM31" s="1509" t="str">
        <f ca="1">INDIRECT(ADDRESS(CSM194,Dev!$DU$5,,,Table!$A$1))</f>
        <v>STUB300</v>
      </c>
      <c r="CSN31" s="1510"/>
      <c r="CSO31" s="1510"/>
      <c r="CSP31" s="1510"/>
      <c r="CSQ31" s="1510"/>
      <c r="CSR31" s="1510"/>
      <c r="CSS31" s="1510"/>
      <c r="CST31" s="1510"/>
      <c r="CSU31" s="1510"/>
      <c r="CSV31" s="1510"/>
      <c r="CSW31" s="1510"/>
      <c r="CSX31" s="1510"/>
      <c r="CSY31" s="1510"/>
      <c r="CSZ31" s="1510"/>
      <c r="CTA31" s="1510"/>
      <c r="CTB31" s="1510"/>
      <c r="CTC31" s="1510"/>
      <c r="CTD31" s="1510"/>
      <c r="CTE31" s="1510"/>
      <c r="CTF31" s="1510"/>
      <c r="CTG31" s="1510"/>
      <c r="CTH31" s="1511"/>
      <c r="CVU31" s="1509" t="str">
        <f ca="1">INDIRECT(ADDRESS(CVU194,Dev!$DU$5,,,Table!$A$1))</f>
        <v>STUB310</v>
      </c>
      <c r="CVV31" s="1705"/>
      <c r="CVW31" s="1705"/>
      <c r="CVX31" s="1705"/>
      <c r="CVY31" s="1705"/>
      <c r="CVZ31" s="1705"/>
      <c r="CWA31" s="1705"/>
      <c r="CWB31" s="1705"/>
      <c r="CWC31" s="1705"/>
      <c r="CWD31" s="1705"/>
      <c r="CWE31" s="1705"/>
      <c r="CWF31" s="1705"/>
      <c r="CWG31" s="1705"/>
      <c r="CWH31" s="1705"/>
      <c r="CWI31" s="1705"/>
      <c r="CWJ31" s="1705"/>
      <c r="CWK31" s="1705"/>
      <c r="CWL31" s="1705"/>
      <c r="CWM31" s="1705"/>
      <c r="CWN31" s="1705"/>
      <c r="CWO31" s="1705"/>
      <c r="CWP31" s="1706"/>
      <c r="CZC31" s="1509" t="str">
        <f ca="1">INDIRECT(ADDRESS(CZC194,Dev!$DU$5,,,Table!$A$1))</f>
        <v>STUB320</v>
      </c>
      <c r="CZD31" s="1705"/>
      <c r="CZE31" s="1705"/>
      <c r="CZF31" s="1705"/>
      <c r="CZG31" s="1705"/>
      <c r="CZH31" s="1705"/>
      <c r="CZI31" s="1705"/>
      <c r="CZJ31" s="1705"/>
      <c r="CZK31" s="1705"/>
      <c r="CZL31" s="1705"/>
      <c r="CZM31" s="1705"/>
      <c r="CZN31" s="1705"/>
      <c r="CZO31" s="1705"/>
      <c r="CZP31" s="1705"/>
      <c r="CZQ31" s="1705"/>
      <c r="CZR31" s="1705"/>
      <c r="CZS31" s="1705"/>
      <c r="CZT31" s="1705"/>
      <c r="CZU31" s="1705"/>
      <c r="CZV31" s="1705"/>
      <c r="CZW31" s="1705"/>
      <c r="CZX31" s="1706"/>
      <c r="DCK31" s="1509" t="str">
        <f ca="1">INDIRECT(ADDRESS(DCK194,Dev!$DU$5,,,Table!$A$1))</f>
        <v>STUB330</v>
      </c>
      <c r="DCL31" s="1705"/>
      <c r="DCM31" s="1705"/>
      <c r="DCN31" s="1705"/>
      <c r="DCO31" s="1705"/>
      <c r="DCP31" s="1705"/>
      <c r="DCQ31" s="1705"/>
      <c r="DCR31" s="1705"/>
      <c r="DCS31" s="1705"/>
      <c r="DCT31" s="1705"/>
      <c r="DCU31" s="1705"/>
      <c r="DCV31" s="1705"/>
      <c r="DCW31" s="1705"/>
      <c r="DCX31" s="1705"/>
      <c r="DCY31" s="1705"/>
      <c r="DCZ31" s="1705"/>
      <c r="DDA31" s="1705"/>
      <c r="DDB31" s="1705"/>
      <c r="DDC31" s="1705"/>
      <c r="DDD31" s="1705"/>
      <c r="DDE31" s="1705"/>
      <c r="DDF31" s="1706"/>
      <c r="DGI31" s="1509" t="str">
        <f ca="1">INDIRECT(ADDRESS(DGI194,Dev!$DU$5,,,Table!$A$1))</f>
        <v>STUB340</v>
      </c>
      <c r="DGJ31" s="1705"/>
      <c r="DGK31" s="1705"/>
      <c r="DGL31" s="1705"/>
      <c r="DGM31" s="1705"/>
      <c r="DGN31" s="1705"/>
      <c r="DGO31" s="1705"/>
      <c r="DGP31" s="1705"/>
      <c r="DGQ31" s="1705"/>
      <c r="DGR31" s="1705"/>
      <c r="DGS31" s="1705"/>
      <c r="DGT31" s="1705"/>
      <c r="DGU31" s="1705"/>
      <c r="DGV31" s="1705"/>
      <c r="DGW31" s="1705"/>
      <c r="DGX31" s="1705"/>
      <c r="DGY31" s="1705"/>
      <c r="DGZ31" s="1705"/>
      <c r="DHA31" s="1705"/>
      <c r="DHB31" s="1705"/>
      <c r="DHC31" s="1705"/>
      <c r="DHD31" s="1706"/>
      <c r="DJQ31" s="1509" t="str">
        <f ca="1">INDIRECT(ADDRESS(DJQ194,Dev!$DU$5,,,Table!$A$1))</f>
        <v>STUB350</v>
      </c>
      <c r="DJR31" s="1510"/>
      <c r="DJS31" s="1510"/>
      <c r="DJT31" s="1510"/>
      <c r="DJU31" s="1510"/>
      <c r="DJV31" s="1510"/>
      <c r="DJW31" s="1510"/>
      <c r="DJX31" s="1510"/>
      <c r="DJY31" s="1510"/>
      <c r="DJZ31" s="1510"/>
      <c r="DKA31" s="1510"/>
      <c r="DKB31" s="1510"/>
      <c r="DKC31" s="1510"/>
      <c r="DKD31" s="1510"/>
      <c r="DKE31" s="1510"/>
      <c r="DKF31" s="1510"/>
      <c r="DKG31" s="1510"/>
      <c r="DKH31" s="1510"/>
      <c r="DKI31" s="1510"/>
      <c r="DKJ31" s="1510"/>
      <c r="DKK31" s="1510"/>
      <c r="DKL31" s="1511"/>
      <c r="DMY31" s="1509" t="str">
        <f ca="1">INDIRECT(ADDRESS(DMY194,Dev!$DU$5,,,Table!$A$1))</f>
        <v>STUB360</v>
      </c>
      <c r="DMZ31" s="1510"/>
      <c r="DNA31" s="1510"/>
      <c r="DNB31" s="1510"/>
      <c r="DNC31" s="1510"/>
      <c r="DND31" s="1703"/>
      <c r="DNE31" s="1703"/>
      <c r="DNF31" s="1510"/>
      <c r="DNG31" s="1510"/>
      <c r="DNH31" s="1510"/>
      <c r="DNI31" s="1510"/>
      <c r="DNJ31" s="1510"/>
      <c r="DNK31" s="1510"/>
      <c r="DNL31" s="1510"/>
      <c r="DNM31" s="1510"/>
      <c r="DNN31" s="1703"/>
      <c r="DNO31" s="1703"/>
      <c r="DNP31" s="1510"/>
      <c r="DNQ31" s="1510"/>
      <c r="DNR31" s="1510"/>
      <c r="DNS31" s="1510"/>
      <c r="DNT31" s="1511"/>
      <c r="ESK31" s="1520" t="s">
        <v>600</v>
      </c>
      <c r="ESL31" s="1520"/>
      <c r="ESM31" s="1520"/>
      <c r="ESN31" s="1520"/>
      <c r="ESO31" s="1520"/>
      <c r="ESP31" s="1520"/>
      <c r="ESQ31" s="1520"/>
      <c r="ESR31" s="1520"/>
      <c r="ESS31" s="1520"/>
      <c r="EST31" s="1520"/>
      <c r="ESU31" s="1520"/>
      <c r="ESV31" s="1520"/>
      <c r="ESW31" s="1520"/>
      <c r="ESX31" s="1520"/>
      <c r="ESY31" s="1520"/>
      <c r="ESZ31" s="1520"/>
      <c r="ETA31" s="1520"/>
      <c r="ETB31" s="1520"/>
      <c r="ETC31" s="1520"/>
      <c r="ETD31" s="1520"/>
      <c r="ETE31" s="1520"/>
      <c r="ETF31" s="1520"/>
    </row>
    <row r="32" spans="2:3906" s="545" customFormat="1" ht="15" customHeight="1"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  <c r="S32" s="1519"/>
      <c r="T32" s="1519"/>
      <c r="U32" s="1519"/>
      <c r="V32" s="1519"/>
      <c r="W32" s="1519"/>
      <c r="X32" s="1519"/>
      <c r="Y32" s="1519"/>
      <c r="Z32" s="1519"/>
      <c r="AA32" s="1519"/>
      <c r="AB32" s="1519"/>
      <c r="AC32" s="1519"/>
      <c r="AD32" s="1519"/>
      <c r="AE32" s="1519"/>
      <c r="AF32" s="1519"/>
      <c r="AG32" s="1519"/>
      <c r="AH32" s="1519"/>
      <c r="AI32" s="1519"/>
      <c r="AJ32" s="1519"/>
      <c r="AK32" s="1519"/>
      <c r="AL32" s="1519"/>
      <c r="AM32" s="1519"/>
      <c r="AN32" s="1519"/>
      <c r="AO32" s="1519"/>
      <c r="AP32" s="1519"/>
      <c r="AQ32" s="1519"/>
      <c r="AR32" s="1519"/>
      <c r="AS32" s="1519"/>
      <c r="AT32" s="1519"/>
      <c r="AU32" s="1519"/>
      <c r="AV32" s="1519"/>
      <c r="AW32" s="1519"/>
      <c r="AX32" s="1519"/>
      <c r="FF32" s="1360"/>
      <c r="FG32" s="1360"/>
      <c r="FH32" s="1360"/>
      <c r="FI32" s="1360"/>
      <c r="FK32" s="1512"/>
      <c r="FL32" s="1376"/>
      <c r="FM32" s="1376"/>
      <c r="FN32" s="1376"/>
      <c r="FO32" s="1376"/>
      <c r="FP32" s="1376"/>
      <c r="FQ32" s="1376"/>
      <c r="FR32" s="1376"/>
      <c r="FS32" s="1376"/>
      <c r="FT32" s="1376"/>
      <c r="FU32" s="1376"/>
      <c r="FV32" s="1376"/>
      <c r="FW32" s="1376"/>
      <c r="FX32" s="1376"/>
      <c r="FY32" s="1376"/>
      <c r="FZ32" s="1376"/>
      <c r="GA32" s="1376"/>
      <c r="GB32" s="1376"/>
      <c r="GC32" s="1376"/>
      <c r="GD32" s="1376"/>
      <c r="GE32" s="1376"/>
      <c r="GF32" s="1511"/>
      <c r="HW32" s="1375"/>
      <c r="HX32" s="1375"/>
      <c r="HY32" s="1375"/>
      <c r="HZ32" s="1375"/>
      <c r="IA32" s="1375"/>
      <c r="IB32" s="1375"/>
      <c r="IC32" s="1375"/>
      <c r="ID32" s="1375"/>
      <c r="IE32" s="1375"/>
      <c r="IF32" s="1375"/>
      <c r="KE32" s="1512"/>
      <c r="KF32" s="1510"/>
      <c r="KG32" s="1510"/>
      <c r="KH32" s="1510"/>
      <c r="KI32" s="1510"/>
      <c r="KJ32" s="1510"/>
      <c r="KK32" s="1510"/>
      <c r="KL32" s="1510"/>
      <c r="KM32" s="1510"/>
      <c r="KN32" s="1510"/>
      <c r="KO32" s="1510"/>
      <c r="KP32" s="1510"/>
      <c r="KQ32" s="1510"/>
      <c r="KR32" s="1510"/>
      <c r="KS32" s="1510"/>
      <c r="KT32" s="1510"/>
      <c r="KU32" s="1510"/>
      <c r="KV32" s="1510"/>
      <c r="KW32" s="1510"/>
      <c r="KX32" s="1510"/>
      <c r="KY32" s="1510"/>
      <c r="KZ32" s="1511"/>
      <c r="OF32" s="1375"/>
      <c r="OG32" s="1375"/>
      <c r="OH32" s="1375"/>
      <c r="OI32" s="1375"/>
      <c r="OJ32" s="1375"/>
      <c r="OK32" s="1375"/>
      <c r="OL32" s="1375"/>
      <c r="QQ32" s="1512"/>
      <c r="QR32" s="1510"/>
      <c r="QS32" s="1510"/>
      <c r="QT32" s="1510"/>
      <c r="QU32" s="1510"/>
      <c r="QV32" s="1510"/>
      <c r="QW32" s="1510"/>
      <c r="QX32" s="1510"/>
      <c r="QY32" s="1510"/>
      <c r="QZ32" s="1510"/>
      <c r="RA32" s="1510"/>
      <c r="RB32" s="1510"/>
      <c r="RC32" s="1510"/>
      <c r="RD32" s="1510"/>
      <c r="RE32" s="1510"/>
      <c r="RF32" s="1510"/>
      <c r="RG32" s="1510"/>
      <c r="RH32" s="1510"/>
      <c r="RI32" s="1510"/>
      <c r="RJ32" s="1510"/>
      <c r="RK32" s="1510"/>
      <c r="RL32" s="1511"/>
      <c r="TE32" s="1375"/>
      <c r="TF32" s="1375"/>
      <c r="TG32" s="1375"/>
      <c r="TH32" s="1375"/>
      <c r="TI32" s="1375"/>
      <c r="TJ32" s="1375"/>
      <c r="TK32" s="1375"/>
      <c r="UU32" s="1512"/>
      <c r="UV32" s="1510"/>
      <c r="UW32" s="1510"/>
      <c r="UX32" s="1510"/>
      <c r="UY32" s="1510"/>
      <c r="UZ32" s="1510"/>
      <c r="VA32" s="1510"/>
      <c r="VB32" s="1510"/>
      <c r="VC32" s="1510"/>
      <c r="VD32" s="1510"/>
      <c r="VE32" s="1510"/>
      <c r="VF32" s="1510"/>
      <c r="VG32" s="1510"/>
      <c r="VH32" s="1510"/>
      <c r="VI32" s="1510"/>
      <c r="VJ32" s="1510"/>
      <c r="VK32" s="1510"/>
      <c r="VL32" s="1510"/>
      <c r="VM32" s="1510"/>
      <c r="VN32" s="1510"/>
      <c r="VO32" s="1510"/>
      <c r="VP32" s="1511"/>
      <c r="XI32" s="1375"/>
      <c r="XJ32" s="1375"/>
      <c r="XK32" s="1375"/>
      <c r="XL32" s="1375"/>
      <c r="XM32" s="1375"/>
      <c r="XN32" s="1375"/>
      <c r="XO32" s="1375"/>
      <c r="XP32" s="1375"/>
      <c r="XQ32" s="1375"/>
      <c r="XR32" s="1375"/>
      <c r="YY32" s="1512"/>
      <c r="YZ32" s="1510"/>
      <c r="ZA32" s="1510"/>
      <c r="ZB32" s="1510"/>
      <c r="ZC32" s="1510"/>
      <c r="ZD32" s="1510"/>
      <c r="ZE32" s="1510"/>
      <c r="ZF32" s="1510"/>
      <c r="ZG32" s="1510"/>
      <c r="ZH32" s="1510"/>
      <c r="ZI32" s="1510"/>
      <c r="ZJ32" s="1510"/>
      <c r="ZK32" s="1510"/>
      <c r="ZL32" s="1510"/>
      <c r="ZM32" s="1510"/>
      <c r="ZN32" s="1510"/>
      <c r="ZO32" s="1510"/>
      <c r="ZP32" s="1510"/>
      <c r="ZQ32" s="1510"/>
      <c r="ZR32" s="1510"/>
      <c r="ZS32" s="1510"/>
      <c r="ZT32" s="1511"/>
      <c r="ABN32" s="1375"/>
      <c r="ABO32" s="1375"/>
      <c r="ABP32" s="1375"/>
      <c r="ABQ32" s="1375"/>
      <c r="ABR32" s="1375"/>
      <c r="ABS32" s="1375"/>
      <c r="ABT32" s="1375"/>
      <c r="ADS32" s="1512"/>
      <c r="ADT32" s="1510"/>
      <c r="ADU32" s="1510"/>
      <c r="ADV32" s="1510"/>
      <c r="ADW32" s="1510"/>
      <c r="ADX32" s="1510"/>
      <c r="ADY32" s="1510"/>
      <c r="ADZ32" s="1510"/>
      <c r="AEA32" s="1510"/>
      <c r="AEB32" s="1510"/>
      <c r="AEC32" s="1510"/>
      <c r="AED32" s="1510"/>
      <c r="AEE32" s="1510"/>
      <c r="AEF32" s="1510"/>
      <c r="AEG32" s="1510"/>
      <c r="AEH32" s="1510"/>
      <c r="AEI32" s="1510"/>
      <c r="AEJ32" s="1510"/>
      <c r="AEK32" s="1510"/>
      <c r="AEL32" s="1510"/>
      <c r="AEM32" s="1510"/>
      <c r="AEN32" s="1511"/>
      <c r="AFR32" s="1375"/>
      <c r="AFS32" s="1375"/>
      <c r="AFT32" s="1375"/>
      <c r="AFU32" s="1375"/>
      <c r="AFV32" s="1375"/>
      <c r="AFW32" s="1375"/>
      <c r="AFX32" s="1375"/>
      <c r="AFY32" s="1375"/>
      <c r="AHW32" s="1512"/>
      <c r="AHX32" s="1510"/>
      <c r="AHY32" s="1510"/>
      <c r="AHZ32" s="1510"/>
      <c r="AIA32" s="1510"/>
      <c r="AIB32" s="1510"/>
      <c r="AIC32" s="1510"/>
      <c r="AID32" s="1510"/>
      <c r="AIE32" s="1510"/>
      <c r="AIF32" s="1510"/>
      <c r="AIG32" s="1510"/>
      <c r="AIH32" s="1510"/>
      <c r="AII32" s="1510"/>
      <c r="AIJ32" s="1510"/>
      <c r="AIK32" s="1510"/>
      <c r="AIL32" s="1510"/>
      <c r="AIM32" s="1510"/>
      <c r="AIN32" s="1510"/>
      <c r="AIO32" s="1510"/>
      <c r="AIP32" s="1510"/>
      <c r="AIQ32" s="1510"/>
      <c r="AIR32" s="1511"/>
      <c r="AJT32" s="1375"/>
      <c r="AJU32" s="1375"/>
      <c r="AJV32" s="1375"/>
      <c r="AJW32" s="1375"/>
      <c r="AJX32" s="1375"/>
      <c r="AJY32" s="1375"/>
      <c r="AJZ32" s="1375"/>
      <c r="AKA32" s="1375"/>
      <c r="AKB32" s="1375"/>
      <c r="AMA32" s="1512"/>
      <c r="AMB32" s="1510"/>
      <c r="AMC32" s="1510"/>
      <c r="AMD32" s="1510"/>
      <c r="AME32" s="1510"/>
      <c r="AMF32" s="1510"/>
      <c r="AMG32" s="1510"/>
      <c r="AMH32" s="1510"/>
      <c r="AMI32" s="1510"/>
      <c r="AMJ32" s="1510"/>
      <c r="AMK32" s="1510"/>
      <c r="AML32" s="1510"/>
      <c r="AMM32" s="1510"/>
      <c r="AMN32" s="1510"/>
      <c r="AMO32" s="1510"/>
      <c r="AMP32" s="1510"/>
      <c r="AMQ32" s="1510"/>
      <c r="AMR32" s="1510"/>
      <c r="AMS32" s="1510"/>
      <c r="AMT32" s="1510"/>
      <c r="AMU32" s="1510"/>
      <c r="AMV32" s="1511"/>
      <c r="ANX32" s="1375"/>
      <c r="ANY32" s="1375"/>
      <c r="ANZ32" s="1375"/>
      <c r="AOA32" s="1375"/>
      <c r="AOB32" s="1375"/>
      <c r="AOC32" s="1375"/>
      <c r="AOD32" s="1375"/>
      <c r="AOE32" s="1375"/>
      <c r="AOF32" s="1375"/>
      <c r="AOG32" s="1375"/>
      <c r="AQE32" s="1512"/>
      <c r="AQF32" s="1510"/>
      <c r="AQG32" s="1510"/>
      <c r="AQH32" s="1510"/>
      <c r="AQI32" s="1510"/>
      <c r="AQJ32" s="1510"/>
      <c r="AQK32" s="1510"/>
      <c r="AQL32" s="1510"/>
      <c r="AQM32" s="1510"/>
      <c r="AQN32" s="1510"/>
      <c r="AQO32" s="1510"/>
      <c r="AQP32" s="1510"/>
      <c r="AQQ32" s="1510"/>
      <c r="AQR32" s="1510"/>
      <c r="AQS32" s="1510"/>
      <c r="AQT32" s="1510"/>
      <c r="AQU32" s="1510"/>
      <c r="AQV32" s="1510"/>
      <c r="AQW32" s="1510"/>
      <c r="AQX32" s="1510"/>
      <c r="AQY32" s="1510"/>
      <c r="AQZ32" s="1511"/>
      <c r="ASC32" s="1375"/>
      <c r="ASD32" s="1375"/>
      <c r="ASE32" s="1375"/>
      <c r="ASF32" s="1375"/>
      <c r="ASG32" s="1375"/>
      <c r="ASH32" s="1375"/>
      <c r="ASI32" s="1375"/>
      <c r="ASJ32" s="1375"/>
      <c r="AVW32" s="1512"/>
      <c r="AVX32" s="1510"/>
      <c r="AVY32" s="1510"/>
      <c r="AVZ32" s="1510"/>
      <c r="AWA32" s="1510"/>
      <c r="AWB32" s="1510"/>
      <c r="AWC32" s="1510"/>
      <c r="AWD32" s="1510"/>
      <c r="AWE32" s="1510"/>
      <c r="AWF32" s="1510"/>
      <c r="AWG32" s="1510"/>
      <c r="AWH32" s="1510"/>
      <c r="AWI32" s="1510"/>
      <c r="AWJ32" s="1510"/>
      <c r="AWK32" s="1510"/>
      <c r="AWL32" s="1510"/>
      <c r="AWM32" s="1510"/>
      <c r="AWN32" s="1510"/>
      <c r="AWO32" s="1510"/>
      <c r="AWP32" s="1510"/>
      <c r="AWQ32" s="1510"/>
      <c r="AWR32" s="1511"/>
      <c r="BAS32" s="1375"/>
      <c r="BAT32" s="1375"/>
      <c r="BAU32" s="1375"/>
      <c r="BAV32" s="1375"/>
      <c r="BAW32" s="1375"/>
      <c r="BAX32" s="1375"/>
      <c r="BAY32" s="1375"/>
      <c r="BAZ32" s="1375"/>
      <c r="BBA32" s="1375"/>
      <c r="BCY32" s="1512"/>
      <c r="BCZ32" s="1510"/>
      <c r="BDA32" s="1510"/>
      <c r="BDB32" s="1510"/>
      <c r="BDC32" s="1510"/>
      <c r="BDD32" s="1510"/>
      <c r="BDE32" s="1510"/>
      <c r="BDF32" s="1510"/>
      <c r="BDG32" s="1510"/>
      <c r="BDH32" s="1510"/>
      <c r="BDI32" s="1510"/>
      <c r="BDJ32" s="1510"/>
      <c r="BDK32" s="1510"/>
      <c r="BDL32" s="1510"/>
      <c r="BDM32" s="1510"/>
      <c r="BDN32" s="1510"/>
      <c r="BDO32" s="1510"/>
      <c r="BDP32" s="1510"/>
      <c r="BDQ32" s="1510"/>
      <c r="BDR32" s="1510"/>
      <c r="BDS32" s="1510"/>
      <c r="BDT32" s="1511"/>
      <c r="BEW32" s="1375"/>
      <c r="BEX32" s="1375"/>
      <c r="BEY32" s="1375"/>
      <c r="BEZ32" s="1375"/>
      <c r="BFA32" s="1375"/>
      <c r="BFB32" s="1375"/>
      <c r="BHC32" s="1512"/>
      <c r="BHD32" s="1510"/>
      <c r="BHE32" s="1510"/>
      <c r="BHF32" s="1510"/>
      <c r="BHG32" s="1510"/>
      <c r="BHH32" s="1510"/>
      <c r="BHI32" s="1510"/>
      <c r="BHJ32" s="1510"/>
      <c r="BHK32" s="1510"/>
      <c r="BHL32" s="1510"/>
      <c r="BHM32" s="1510"/>
      <c r="BHN32" s="1510"/>
      <c r="BHO32" s="1510"/>
      <c r="BHP32" s="1510"/>
      <c r="BHQ32" s="1510"/>
      <c r="BHR32" s="1510"/>
      <c r="BHS32" s="1510"/>
      <c r="BHT32" s="1510"/>
      <c r="BHU32" s="1510"/>
      <c r="BHV32" s="1510"/>
      <c r="BHW32" s="1510"/>
      <c r="BHX32" s="1511"/>
      <c r="BIZ32" s="1375"/>
      <c r="BJA32" s="1375"/>
      <c r="BJB32" s="1375"/>
      <c r="BJC32" s="1375"/>
      <c r="BJD32" s="1375"/>
      <c r="BJE32" s="1375"/>
      <c r="BJF32" s="1375"/>
      <c r="BJG32" s="1375"/>
      <c r="BJH32" s="1375"/>
      <c r="BJI32" s="1375"/>
      <c r="BLG32" s="1512"/>
      <c r="BLH32" s="1510"/>
      <c r="BLI32" s="1510"/>
      <c r="BLJ32" s="1510"/>
      <c r="BLK32" s="1510"/>
      <c r="BLL32" s="1510"/>
      <c r="BLM32" s="1510"/>
      <c r="BLN32" s="1510"/>
      <c r="BLO32" s="1510"/>
      <c r="BLP32" s="1510"/>
      <c r="BLQ32" s="1510"/>
      <c r="BLR32" s="1510"/>
      <c r="BLS32" s="1510"/>
      <c r="BLT32" s="1510"/>
      <c r="BLU32" s="1510"/>
      <c r="BLV32" s="1510"/>
      <c r="BLW32" s="1510"/>
      <c r="BLX32" s="1510"/>
      <c r="BLY32" s="1510"/>
      <c r="BLZ32" s="1510"/>
      <c r="BMA32" s="1510"/>
      <c r="BMB32" s="1511"/>
      <c r="BNE32" s="1375"/>
      <c r="BNF32" s="1375"/>
      <c r="BNG32" s="1375"/>
      <c r="BNH32" s="1375"/>
      <c r="BNI32" s="1375"/>
      <c r="BNJ32" s="1375"/>
      <c r="BNK32" s="1375"/>
      <c r="BPK32" s="1512"/>
      <c r="BPL32" s="1510"/>
      <c r="BPM32" s="1510"/>
      <c r="BPN32" s="1510"/>
      <c r="BPO32" s="1510"/>
      <c r="BPP32" s="1510"/>
      <c r="BPQ32" s="1510"/>
      <c r="BPR32" s="1510"/>
      <c r="BPS32" s="1510"/>
      <c r="BPT32" s="1510"/>
      <c r="BPU32" s="1510"/>
      <c r="BPV32" s="1510"/>
      <c r="BPW32" s="1510"/>
      <c r="BPX32" s="1510"/>
      <c r="BPY32" s="1510"/>
      <c r="BPZ32" s="1510"/>
      <c r="BQA32" s="1510"/>
      <c r="BQB32" s="1510"/>
      <c r="BQC32" s="1510"/>
      <c r="BQD32" s="1510"/>
      <c r="BQE32" s="1510"/>
      <c r="BQF32" s="1511"/>
      <c r="BRJ32" s="1375"/>
      <c r="BRK32" s="1375"/>
      <c r="BRL32" s="1375"/>
      <c r="BRM32" s="1375"/>
      <c r="BRN32" s="1375"/>
      <c r="BRO32" s="1375"/>
      <c r="BTO32" s="1512"/>
      <c r="BTP32" s="1510"/>
      <c r="BTQ32" s="1510"/>
      <c r="BTR32" s="1510"/>
      <c r="BTS32" s="1510"/>
      <c r="BTT32" s="1510"/>
      <c r="BTU32" s="1510"/>
      <c r="BTV32" s="1510"/>
      <c r="BTW32" s="1510"/>
      <c r="BTX32" s="1510"/>
      <c r="BTY32" s="1510"/>
      <c r="BTZ32" s="1510"/>
      <c r="BUA32" s="1510"/>
      <c r="BUB32" s="1510"/>
      <c r="BUC32" s="1510"/>
      <c r="BUD32" s="1510"/>
      <c r="BUE32" s="1510"/>
      <c r="BUF32" s="1510"/>
      <c r="BUG32" s="1510"/>
      <c r="BUH32" s="1510"/>
      <c r="BUI32" s="1510"/>
      <c r="BUJ32" s="1511"/>
      <c r="BVK32" s="1375"/>
      <c r="BVL32" s="1375"/>
      <c r="BVM32" s="1375"/>
      <c r="BVN32" s="1375"/>
      <c r="BVO32" s="1375"/>
      <c r="BVP32" s="1375"/>
      <c r="BVQ32" s="1375"/>
      <c r="BVR32" s="1375"/>
      <c r="BVS32" s="1375"/>
      <c r="BVT32" s="1375"/>
      <c r="BXS32" s="1512"/>
      <c r="BXT32" s="1510"/>
      <c r="BXU32" s="1510"/>
      <c r="BXV32" s="1510"/>
      <c r="BXW32" s="1510"/>
      <c r="BXX32" s="1510"/>
      <c r="BXY32" s="1510"/>
      <c r="BXZ32" s="1510"/>
      <c r="BYA32" s="1510"/>
      <c r="BYB32" s="1510"/>
      <c r="BYC32" s="1510"/>
      <c r="BYD32" s="1510"/>
      <c r="BYE32" s="1510"/>
      <c r="BYF32" s="1510"/>
      <c r="BYG32" s="1510"/>
      <c r="BYH32" s="1510"/>
      <c r="BYI32" s="1510"/>
      <c r="BYJ32" s="1510"/>
      <c r="BYK32" s="1510"/>
      <c r="BYL32" s="1510"/>
      <c r="BYM32" s="1510"/>
      <c r="BYN32" s="1511"/>
      <c r="BZR32" s="1375"/>
      <c r="BZS32" s="1375"/>
      <c r="BZT32" s="1375"/>
      <c r="BZU32" s="1375"/>
      <c r="BZV32" s="1375"/>
      <c r="BZW32" s="1375"/>
      <c r="BZX32" s="1375"/>
      <c r="BZY32" s="1375"/>
      <c r="BZZ32" s="1375"/>
      <c r="CBW32" s="1512"/>
      <c r="CBX32" s="1510"/>
      <c r="CBY32" s="1510"/>
      <c r="CBZ32" s="1510"/>
      <c r="CCA32" s="1510"/>
      <c r="CCB32" s="1510"/>
      <c r="CCC32" s="1510"/>
      <c r="CCD32" s="1510"/>
      <c r="CCE32" s="1510"/>
      <c r="CCF32" s="1510"/>
      <c r="CCG32" s="1510"/>
      <c r="CCH32" s="1510"/>
      <c r="CCI32" s="1510"/>
      <c r="CCJ32" s="1510"/>
      <c r="CCK32" s="1510"/>
      <c r="CCL32" s="1510"/>
      <c r="CCM32" s="1510"/>
      <c r="CCN32" s="1510"/>
      <c r="CCO32" s="1510"/>
      <c r="CCP32" s="1510"/>
      <c r="CCQ32" s="1510"/>
      <c r="CCR32" s="1511"/>
      <c r="CDU32" s="1375"/>
      <c r="CDV32" s="1375"/>
      <c r="CDW32" s="1375"/>
      <c r="CDX32" s="1375"/>
      <c r="CDY32" s="1375"/>
      <c r="CDZ32" s="1375"/>
      <c r="CEA32" s="1375"/>
      <c r="CGA32" s="1512"/>
      <c r="CGB32" s="1510"/>
      <c r="CGC32" s="1510"/>
      <c r="CGD32" s="1510"/>
      <c r="CGE32" s="1510"/>
      <c r="CGF32" s="1510"/>
      <c r="CGG32" s="1510"/>
      <c r="CGH32" s="1510"/>
      <c r="CGI32" s="1510"/>
      <c r="CGJ32" s="1510"/>
      <c r="CGK32" s="1510"/>
      <c r="CGL32" s="1510"/>
      <c r="CGM32" s="1510"/>
      <c r="CGN32" s="1510"/>
      <c r="CGO32" s="1510"/>
      <c r="CGP32" s="1510"/>
      <c r="CGQ32" s="1510"/>
      <c r="CGR32" s="1510"/>
      <c r="CGS32" s="1510"/>
      <c r="CGT32" s="1510"/>
      <c r="CGU32" s="1510"/>
      <c r="CGV32" s="1511"/>
      <c r="CHZ32" s="1375"/>
      <c r="CIA32" s="1375"/>
      <c r="CIB32" s="1375"/>
      <c r="CIC32" s="1375"/>
      <c r="CID32" s="1375"/>
      <c r="CIE32" s="1375"/>
      <c r="CKE32" s="1512"/>
      <c r="CKF32" s="1510"/>
      <c r="CKG32" s="1510"/>
      <c r="CKH32" s="1510"/>
      <c r="CKI32" s="1510"/>
      <c r="CKJ32" s="1510"/>
      <c r="CKK32" s="1510"/>
      <c r="CKL32" s="1510"/>
      <c r="CKM32" s="1510"/>
      <c r="CKN32" s="1510"/>
      <c r="CKO32" s="1510"/>
      <c r="CKP32" s="1510"/>
      <c r="CKQ32" s="1510"/>
      <c r="CKR32" s="1510"/>
      <c r="CKS32" s="1510"/>
      <c r="CKT32" s="1510"/>
      <c r="CKU32" s="1510"/>
      <c r="CKV32" s="1510"/>
      <c r="CKW32" s="1510"/>
      <c r="CKX32" s="1510"/>
      <c r="CKY32" s="1510"/>
      <c r="CKZ32" s="1511"/>
      <c r="CMC32" s="1375"/>
      <c r="CMD32" s="1375"/>
      <c r="CME32" s="1375"/>
      <c r="CMF32" s="1375"/>
      <c r="CMG32" s="1375"/>
      <c r="CMH32" s="1375"/>
      <c r="CMI32" s="1375"/>
      <c r="CMJ32" s="1375"/>
      <c r="COI32" s="1512"/>
      <c r="COJ32" s="1510"/>
      <c r="COK32" s="1510"/>
      <c r="COL32" s="1510"/>
      <c r="COM32" s="1510"/>
      <c r="CON32" s="1510"/>
      <c r="COO32" s="1510"/>
      <c r="COP32" s="1510"/>
      <c r="COQ32" s="1510"/>
      <c r="COR32" s="1510"/>
      <c r="COS32" s="1510"/>
      <c r="COT32" s="1510"/>
      <c r="COU32" s="1510"/>
      <c r="COV32" s="1510"/>
      <c r="COW32" s="1510"/>
      <c r="COX32" s="1510"/>
      <c r="COY32" s="1510"/>
      <c r="COZ32" s="1510"/>
      <c r="CPA32" s="1510"/>
      <c r="CPB32" s="1510"/>
      <c r="CPC32" s="1510"/>
      <c r="CPD32" s="1511"/>
      <c r="CQF32" s="1375"/>
      <c r="CQG32" s="1375"/>
      <c r="CQH32" s="1375"/>
      <c r="CQI32" s="1375"/>
      <c r="CQJ32" s="1375"/>
      <c r="CQK32" s="1375"/>
      <c r="CQL32" s="1375"/>
      <c r="CQM32" s="1375"/>
      <c r="CQN32" s="1375"/>
      <c r="CQO32" s="1375"/>
      <c r="CSM32" s="1512"/>
      <c r="CSN32" s="1510"/>
      <c r="CSO32" s="1510"/>
      <c r="CSP32" s="1510"/>
      <c r="CSQ32" s="1510"/>
      <c r="CSR32" s="1510"/>
      <c r="CSS32" s="1510"/>
      <c r="CST32" s="1510"/>
      <c r="CSU32" s="1510"/>
      <c r="CSV32" s="1510"/>
      <c r="CSW32" s="1510"/>
      <c r="CSX32" s="1510"/>
      <c r="CSY32" s="1510"/>
      <c r="CSZ32" s="1510"/>
      <c r="CTA32" s="1510"/>
      <c r="CTB32" s="1510"/>
      <c r="CTC32" s="1510"/>
      <c r="CTD32" s="1510"/>
      <c r="CTE32" s="1510"/>
      <c r="CTF32" s="1510"/>
      <c r="CTG32" s="1510"/>
      <c r="CTH32" s="1511"/>
      <c r="CVU32" s="1707"/>
      <c r="CVV32" s="1705"/>
      <c r="CVW32" s="1705"/>
      <c r="CVX32" s="1705"/>
      <c r="CVY32" s="1705"/>
      <c r="CVZ32" s="1705"/>
      <c r="CWA32" s="1705"/>
      <c r="CWB32" s="1705"/>
      <c r="CWC32" s="1705"/>
      <c r="CWD32" s="1705"/>
      <c r="CWE32" s="1705"/>
      <c r="CWF32" s="1705"/>
      <c r="CWG32" s="1705"/>
      <c r="CWH32" s="1705"/>
      <c r="CWI32" s="1705"/>
      <c r="CWJ32" s="1705"/>
      <c r="CWK32" s="1705"/>
      <c r="CWL32" s="1705"/>
      <c r="CWM32" s="1705"/>
      <c r="CWN32" s="1705"/>
      <c r="CWO32" s="1705"/>
      <c r="CWP32" s="1706"/>
      <c r="CZC32" s="1707"/>
      <c r="CZD32" s="1705"/>
      <c r="CZE32" s="1705"/>
      <c r="CZF32" s="1705"/>
      <c r="CZG32" s="1705"/>
      <c r="CZH32" s="1705"/>
      <c r="CZI32" s="1705"/>
      <c r="CZJ32" s="1705"/>
      <c r="CZK32" s="1705"/>
      <c r="CZL32" s="1705"/>
      <c r="CZM32" s="1705"/>
      <c r="CZN32" s="1705"/>
      <c r="CZO32" s="1705"/>
      <c r="CZP32" s="1705"/>
      <c r="CZQ32" s="1705"/>
      <c r="CZR32" s="1705"/>
      <c r="CZS32" s="1705"/>
      <c r="CZT32" s="1705"/>
      <c r="CZU32" s="1705"/>
      <c r="CZV32" s="1705"/>
      <c r="CZW32" s="1705"/>
      <c r="CZX32" s="1706"/>
      <c r="DCK32" s="1707"/>
      <c r="DCL32" s="1705"/>
      <c r="DCM32" s="1705"/>
      <c r="DCN32" s="1705"/>
      <c r="DCO32" s="1705"/>
      <c r="DCP32" s="1705"/>
      <c r="DCQ32" s="1705"/>
      <c r="DCR32" s="1705"/>
      <c r="DCS32" s="1705"/>
      <c r="DCT32" s="1705"/>
      <c r="DCU32" s="1705"/>
      <c r="DCV32" s="1705"/>
      <c r="DCW32" s="1705"/>
      <c r="DCX32" s="1705"/>
      <c r="DCY32" s="1705"/>
      <c r="DCZ32" s="1705"/>
      <c r="DDA32" s="1705"/>
      <c r="DDB32" s="1705"/>
      <c r="DDC32" s="1705"/>
      <c r="DDD32" s="1705"/>
      <c r="DDE32" s="1705"/>
      <c r="DDF32" s="1706"/>
      <c r="DGI32" s="1707"/>
      <c r="DGJ32" s="1705"/>
      <c r="DGK32" s="1705"/>
      <c r="DGL32" s="1705"/>
      <c r="DGM32" s="1705"/>
      <c r="DGN32" s="1705"/>
      <c r="DGO32" s="1705"/>
      <c r="DGP32" s="1705"/>
      <c r="DGQ32" s="1705"/>
      <c r="DGR32" s="1705"/>
      <c r="DGS32" s="1705"/>
      <c r="DGT32" s="1705"/>
      <c r="DGU32" s="1705"/>
      <c r="DGV32" s="1705"/>
      <c r="DGW32" s="1705"/>
      <c r="DGX32" s="1705"/>
      <c r="DGY32" s="1705"/>
      <c r="DGZ32" s="1705"/>
      <c r="DHA32" s="1705"/>
      <c r="DHB32" s="1705"/>
      <c r="DHC32" s="1705"/>
      <c r="DHD32" s="1706"/>
      <c r="DJQ32" s="1512"/>
      <c r="DJR32" s="1510"/>
      <c r="DJS32" s="1510"/>
      <c r="DJT32" s="1510"/>
      <c r="DJU32" s="1510"/>
      <c r="DJV32" s="1510"/>
      <c r="DJW32" s="1510"/>
      <c r="DJX32" s="1510"/>
      <c r="DJY32" s="1510"/>
      <c r="DJZ32" s="1510"/>
      <c r="DKA32" s="1510"/>
      <c r="DKB32" s="1510"/>
      <c r="DKC32" s="1510"/>
      <c r="DKD32" s="1510"/>
      <c r="DKE32" s="1510"/>
      <c r="DKF32" s="1510"/>
      <c r="DKG32" s="1510"/>
      <c r="DKH32" s="1510"/>
      <c r="DKI32" s="1510"/>
      <c r="DKJ32" s="1510"/>
      <c r="DKK32" s="1510"/>
      <c r="DKL32" s="1511"/>
      <c r="DMY32" s="1512"/>
      <c r="DMZ32" s="1376"/>
      <c r="DNA32" s="1376"/>
      <c r="DNB32" s="1376"/>
      <c r="DNC32" s="1376"/>
      <c r="DND32" s="1376"/>
      <c r="DNE32" s="1376"/>
      <c r="DNF32" s="1376"/>
      <c r="DNG32" s="1376"/>
      <c r="DNH32" s="1376"/>
      <c r="DNI32" s="1376"/>
      <c r="DNJ32" s="1376"/>
      <c r="DNK32" s="1376"/>
      <c r="DNL32" s="1376"/>
      <c r="DNM32" s="1376"/>
      <c r="DNN32" s="1376"/>
      <c r="DNO32" s="1376"/>
      <c r="DNP32" s="1376"/>
      <c r="DNQ32" s="1376"/>
      <c r="DNR32" s="1376"/>
      <c r="DNS32" s="1376"/>
      <c r="DNT32" s="1511"/>
      <c r="ESK32" s="1520"/>
      <c r="ESL32" s="1520"/>
      <c r="ESM32" s="1520"/>
      <c r="ESN32" s="1520"/>
      <c r="ESO32" s="1520"/>
      <c r="ESP32" s="1520"/>
      <c r="ESQ32" s="1520"/>
      <c r="ESR32" s="1520"/>
      <c r="ESS32" s="1520"/>
      <c r="EST32" s="1520"/>
      <c r="ESU32" s="1520"/>
      <c r="ESV32" s="1520"/>
      <c r="ESW32" s="1520"/>
      <c r="ESX32" s="1520"/>
      <c r="ESY32" s="1520"/>
      <c r="ESZ32" s="1520"/>
      <c r="ETA32" s="1520"/>
      <c r="ETB32" s="1520"/>
      <c r="ETC32" s="1520"/>
      <c r="ETD32" s="1520"/>
      <c r="ETE32" s="1520"/>
      <c r="ETF32" s="1520"/>
    </row>
    <row r="33" spans="2:3906" s="545" customFormat="1" ht="15" customHeight="1"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  <c r="S33" s="1519"/>
      <c r="T33" s="1519"/>
      <c r="U33" s="1519"/>
      <c r="V33" s="1519"/>
      <c r="W33" s="1519"/>
      <c r="X33" s="1519"/>
      <c r="Y33" s="1519"/>
      <c r="Z33" s="1519"/>
      <c r="AA33" s="1519"/>
      <c r="AB33" s="1519"/>
      <c r="AC33" s="1519"/>
      <c r="AD33" s="1519"/>
      <c r="AE33" s="1519"/>
      <c r="AF33" s="1519"/>
      <c r="AG33" s="1519"/>
      <c r="AH33" s="1519"/>
      <c r="AI33" s="1519"/>
      <c r="AJ33" s="1519"/>
      <c r="AK33" s="1519"/>
      <c r="AL33" s="1519"/>
      <c r="AM33" s="1519"/>
      <c r="AN33" s="1519"/>
      <c r="AO33" s="1519"/>
      <c r="AP33" s="1519"/>
      <c r="AQ33" s="1519"/>
      <c r="AR33" s="1519"/>
      <c r="AS33" s="1519"/>
      <c r="AT33" s="1519"/>
      <c r="AU33" s="1519"/>
      <c r="AV33" s="1519"/>
      <c r="AW33" s="1519"/>
      <c r="AX33" s="1519"/>
      <c r="FF33" s="1360"/>
      <c r="FG33" s="1360"/>
      <c r="FH33" s="1360"/>
      <c r="FI33" s="1360"/>
      <c r="FK33" s="1512"/>
      <c r="FL33" s="1376"/>
      <c r="FM33" s="1376"/>
      <c r="FN33" s="1376"/>
      <c r="FO33" s="1376"/>
      <c r="FP33" s="1376"/>
      <c r="FQ33" s="1376"/>
      <c r="FR33" s="1376"/>
      <c r="FS33" s="1376"/>
      <c r="FT33" s="1376"/>
      <c r="FU33" s="1376"/>
      <c r="FV33" s="1376"/>
      <c r="FW33" s="1376"/>
      <c r="FX33" s="1376"/>
      <c r="FY33" s="1376"/>
      <c r="FZ33" s="1376"/>
      <c r="GA33" s="1376"/>
      <c r="GB33" s="1376"/>
      <c r="GC33" s="1376"/>
      <c r="GD33" s="1376"/>
      <c r="GE33" s="1376"/>
      <c r="GF33" s="1511"/>
      <c r="HW33" s="1375"/>
      <c r="HX33" s="1375"/>
      <c r="HY33" s="1375"/>
      <c r="HZ33" s="1375"/>
      <c r="IA33" s="1375"/>
      <c r="IB33" s="1375"/>
      <c r="IC33" s="1375"/>
      <c r="ID33" s="1375"/>
      <c r="IE33" s="1375"/>
      <c r="IF33" s="1375"/>
      <c r="KE33" s="1512"/>
      <c r="KF33" s="1510"/>
      <c r="KG33" s="1510"/>
      <c r="KH33" s="1510"/>
      <c r="KI33" s="1510"/>
      <c r="KJ33" s="1510"/>
      <c r="KK33" s="1510"/>
      <c r="KL33" s="1510"/>
      <c r="KM33" s="1510"/>
      <c r="KN33" s="1510"/>
      <c r="KO33" s="1510"/>
      <c r="KP33" s="1510"/>
      <c r="KQ33" s="1510"/>
      <c r="KR33" s="1510"/>
      <c r="KS33" s="1510"/>
      <c r="KT33" s="1510"/>
      <c r="KU33" s="1510"/>
      <c r="KV33" s="1510"/>
      <c r="KW33" s="1510"/>
      <c r="KX33" s="1510"/>
      <c r="KY33" s="1510"/>
      <c r="KZ33" s="1511"/>
      <c r="OF33" s="1375"/>
      <c r="OG33" s="1375"/>
      <c r="OH33" s="1375"/>
      <c r="OI33" s="1375"/>
      <c r="OJ33" s="1375"/>
      <c r="OK33" s="1375"/>
      <c r="OL33" s="1375"/>
      <c r="QQ33" s="1512"/>
      <c r="QR33" s="1510"/>
      <c r="QS33" s="1510"/>
      <c r="QT33" s="1510"/>
      <c r="QU33" s="1510"/>
      <c r="QV33" s="1510"/>
      <c r="QW33" s="1510"/>
      <c r="QX33" s="1510"/>
      <c r="QY33" s="1510"/>
      <c r="QZ33" s="1510"/>
      <c r="RA33" s="1510"/>
      <c r="RB33" s="1510"/>
      <c r="RC33" s="1510"/>
      <c r="RD33" s="1510"/>
      <c r="RE33" s="1510"/>
      <c r="RF33" s="1510"/>
      <c r="RG33" s="1510"/>
      <c r="RH33" s="1510"/>
      <c r="RI33" s="1510"/>
      <c r="RJ33" s="1510"/>
      <c r="RK33" s="1510"/>
      <c r="RL33" s="1511"/>
      <c r="TE33" s="1375"/>
      <c r="TF33" s="1375"/>
      <c r="TG33" s="1375"/>
      <c r="TH33" s="1375"/>
      <c r="TI33" s="1375"/>
      <c r="TJ33" s="1375"/>
      <c r="TK33" s="1375"/>
      <c r="UU33" s="1512"/>
      <c r="UV33" s="1510"/>
      <c r="UW33" s="1510"/>
      <c r="UX33" s="1510"/>
      <c r="UY33" s="1510"/>
      <c r="UZ33" s="1510"/>
      <c r="VA33" s="1510"/>
      <c r="VB33" s="1510"/>
      <c r="VC33" s="1510"/>
      <c r="VD33" s="1510"/>
      <c r="VE33" s="1510"/>
      <c r="VF33" s="1510"/>
      <c r="VG33" s="1510"/>
      <c r="VH33" s="1510"/>
      <c r="VI33" s="1510"/>
      <c r="VJ33" s="1510"/>
      <c r="VK33" s="1510"/>
      <c r="VL33" s="1510"/>
      <c r="VM33" s="1510"/>
      <c r="VN33" s="1510"/>
      <c r="VO33" s="1510"/>
      <c r="VP33" s="1511"/>
      <c r="XI33" s="1375"/>
      <c r="XJ33" s="1375"/>
      <c r="XK33" s="1375"/>
      <c r="XL33" s="1375"/>
      <c r="XM33" s="1375"/>
      <c r="XN33" s="1375"/>
      <c r="XO33" s="1375"/>
      <c r="XP33" s="1375"/>
      <c r="XQ33" s="1375"/>
      <c r="XR33" s="1375"/>
      <c r="YY33" s="1512"/>
      <c r="YZ33" s="1510"/>
      <c r="ZA33" s="1510"/>
      <c r="ZB33" s="1510"/>
      <c r="ZC33" s="1510"/>
      <c r="ZD33" s="1510"/>
      <c r="ZE33" s="1510"/>
      <c r="ZF33" s="1510"/>
      <c r="ZG33" s="1510"/>
      <c r="ZH33" s="1510"/>
      <c r="ZI33" s="1510"/>
      <c r="ZJ33" s="1510"/>
      <c r="ZK33" s="1510"/>
      <c r="ZL33" s="1510"/>
      <c r="ZM33" s="1510"/>
      <c r="ZN33" s="1510"/>
      <c r="ZO33" s="1510"/>
      <c r="ZP33" s="1510"/>
      <c r="ZQ33" s="1510"/>
      <c r="ZR33" s="1510"/>
      <c r="ZS33" s="1510"/>
      <c r="ZT33" s="1511"/>
      <c r="ABN33" s="1375"/>
      <c r="ABO33" s="1375"/>
      <c r="ABP33" s="1375"/>
      <c r="ABQ33" s="1375"/>
      <c r="ABR33" s="1375"/>
      <c r="ABS33" s="1375"/>
      <c r="ABT33" s="1375"/>
      <c r="ADS33" s="1512"/>
      <c r="ADT33" s="1510"/>
      <c r="ADU33" s="1510"/>
      <c r="ADV33" s="1510"/>
      <c r="ADW33" s="1510"/>
      <c r="ADX33" s="1510"/>
      <c r="ADY33" s="1510"/>
      <c r="ADZ33" s="1510"/>
      <c r="AEA33" s="1510"/>
      <c r="AEB33" s="1510"/>
      <c r="AEC33" s="1510"/>
      <c r="AED33" s="1510"/>
      <c r="AEE33" s="1510"/>
      <c r="AEF33" s="1510"/>
      <c r="AEG33" s="1510"/>
      <c r="AEH33" s="1510"/>
      <c r="AEI33" s="1510"/>
      <c r="AEJ33" s="1510"/>
      <c r="AEK33" s="1510"/>
      <c r="AEL33" s="1510"/>
      <c r="AEM33" s="1510"/>
      <c r="AEN33" s="1511"/>
      <c r="AFR33" s="1375"/>
      <c r="AFS33" s="1375"/>
      <c r="AFT33" s="1375"/>
      <c r="AFU33" s="1375"/>
      <c r="AFV33" s="1375"/>
      <c r="AFW33" s="1375"/>
      <c r="AFX33" s="1375"/>
      <c r="AFY33" s="1375"/>
      <c r="AHW33" s="1512"/>
      <c r="AHX33" s="1510"/>
      <c r="AHY33" s="1510"/>
      <c r="AHZ33" s="1510"/>
      <c r="AIA33" s="1510"/>
      <c r="AIB33" s="1510"/>
      <c r="AIC33" s="1510"/>
      <c r="AID33" s="1510"/>
      <c r="AIE33" s="1510"/>
      <c r="AIF33" s="1510"/>
      <c r="AIG33" s="1510"/>
      <c r="AIH33" s="1510"/>
      <c r="AII33" s="1510"/>
      <c r="AIJ33" s="1510"/>
      <c r="AIK33" s="1510"/>
      <c r="AIL33" s="1510"/>
      <c r="AIM33" s="1510"/>
      <c r="AIN33" s="1510"/>
      <c r="AIO33" s="1510"/>
      <c r="AIP33" s="1510"/>
      <c r="AIQ33" s="1510"/>
      <c r="AIR33" s="1511"/>
      <c r="AJT33" s="1375"/>
      <c r="AJU33" s="1375"/>
      <c r="AJV33" s="1375"/>
      <c r="AJW33" s="1375"/>
      <c r="AJX33" s="1375"/>
      <c r="AJY33" s="1375"/>
      <c r="AJZ33" s="1375"/>
      <c r="AKA33" s="1375"/>
      <c r="AKB33" s="1375"/>
      <c r="AMA33" s="1512"/>
      <c r="AMB33" s="1510"/>
      <c r="AMC33" s="1510"/>
      <c r="AMD33" s="1510"/>
      <c r="AME33" s="1510"/>
      <c r="AMF33" s="1510"/>
      <c r="AMG33" s="1510"/>
      <c r="AMH33" s="1510"/>
      <c r="AMI33" s="1510"/>
      <c r="AMJ33" s="1510"/>
      <c r="AMK33" s="1510"/>
      <c r="AML33" s="1510"/>
      <c r="AMM33" s="1510"/>
      <c r="AMN33" s="1510"/>
      <c r="AMO33" s="1510"/>
      <c r="AMP33" s="1510"/>
      <c r="AMQ33" s="1510"/>
      <c r="AMR33" s="1510"/>
      <c r="AMS33" s="1510"/>
      <c r="AMT33" s="1510"/>
      <c r="AMU33" s="1510"/>
      <c r="AMV33" s="1511"/>
      <c r="ANX33" s="1375"/>
      <c r="ANY33" s="1375"/>
      <c r="ANZ33" s="1375"/>
      <c r="AOA33" s="1375"/>
      <c r="AOB33" s="1375"/>
      <c r="AOC33" s="1375"/>
      <c r="AOD33" s="1375"/>
      <c r="AOE33" s="1375"/>
      <c r="AOF33" s="1375"/>
      <c r="AOG33" s="1375"/>
      <c r="AQE33" s="1512"/>
      <c r="AQF33" s="1510"/>
      <c r="AQG33" s="1510"/>
      <c r="AQH33" s="1510"/>
      <c r="AQI33" s="1510"/>
      <c r="AQJ33" s="1510"/>
      <c r="AQK33" s="1510"/>
      <c r="AQL33" s="1510"/>
      <c r="AQM33" s="1510"/>
      <c r="AQN33" s="1510"/>
      <c r="AQO33" s="1510"/>
      <c r="AQP33" s="1510"/>
      <c r="AQQ33" s="1510"/>
      <c r="AQR33" s="1510"/>
      <c r="AQS33" s="1510"/>
      <c r="AQT33" s="1510"/>
      <c r="AQU33" s="1510"/>
      <c r="AQV33" s="1510"/>
      <c r="AQW33" s="1510"/>
      <c r="AQX33" s="1510"/>
      <c r="AQY33" s="1510"/>
      <c r="AQZ33" s="1511"/>
      <c r="ASC33" s="1375"/>
      <c r="ASD33" s="1375"/>
      <c r="ASE33" s="1375"/>
      <c r="ASF33" s="1375"/>
      <c r="ASG33" s="1375"/>
      <c r="ASH33" s="1375"/>
      <c r="ASI33" s="1375"/>
      <c r="ASJ33" s="1375"/>
      <c r="AVW33" s="1512"/>
      <c r="AVX33" s="1510"/>
      <c r="AVY33" s="1510"/>
      <c r="AVZ33" s="1510"/>
      <c r="AWA33" s="1510"/>
      <c r="AWB33" s="1510"/>
      <c r="AWC33" s="1510"/>
      <c r="AWD33" s="1510"/>
      <c r="AWE33" s="1510"/>
      <c r="AWF33" s="1510"/>
      <c r="AWG33" s="1510"/>
      <c r="AWH33" s="1510"/>
      <c r="AWI33" s="1510"/>
      <c r="AWJ33" s="1510"/>
      <c r="AWK33" s="1510"/>
      <c r="AWL33" s="1510"/>
      <c r="AWM33" s="1510"/>
      <c r="AWN33" s="1510"/>
      <c r="AWO33" s="1510"/>
      <c r="AWP33" s="1510"/>
      <c r="AWQ33" s="1510"/>
      <c r="AWR33" s="1511"/>
      <c r="BAS33" s="1375"/>
      <c r="BAT33" s="1375"/>
      <c r="BAU33" s="1375"/>
      <c r="BAV33" s="1375"/>
      <c r="BAW33" s="1375"/>
      <c r="BAX33" s="1375"/>
      <c r="BAY33" s="1375"/>
      <c r="BAZ33" s="1375"/>
      <c r="BBA33" s="1375"/>
      <c r="BCY33" s="1512"/>
      <c r="BCZ33" s="1510"/>
      <c r="BDA33" s="1510"/>
      <c r="BDB33" s="1510"/>
      <c r="BDC33" s="1510"/>
      <c r="BDD33" s="1510"/>
      <c r="BDE33" s="1510"/>
      <c r="BDF33" s="1510"/>
      <c r="BDG33" s="1510"/>
      <c r="BDH33" s="1510"/>
      <c r="BDI33" s="1510"/>
      <c r="BDJ33" s="1510"/>
      <c r="BDK33" s="1510"/>
      <c r="BDL33" s="1510"/>
      <c r="BDM33" s="1510"/>
      <c r="BDN33" s="1510"/>
      <c r="BDO33" s="1510"/>
      <c r="BDP33" s="1510"/>
      <c r="BDQ33" s="1510"/>
      <c r="BDR33" s="1510"/>
      <c r="BDS33" s="1510"/>
      <c r="BDT33" s="1511"/>
      <c r="BEW33" s="1375"/>
      <c r="BEX33" s="1375"/>
      <c r="BEY33" s="1375"/>
      <c r="BEZ33" s="1375"/>
      <c r="BFA33" s="1375"/>
      <c r="BFB33" s="1375"/>
      <c r="BHC33" s="1512"/>
      <c r="BHD33" s="1510"/>
      <c r="BHE33" s="1510"/>
      <c r="BHF33" s="1510"/>
      <c r="BHG33" s="1510"/>
      <c r="BHH33" s="1510"/>
      <c r="BHI33" s="1510"/>
      <c r="BHJ33" s="1510"/>
      <c r="BHK33" s="1510"/>
      <c r="BHL33" s="1510"/>
      <c r="BHM33" s="1510"/>
      <c r="BHN33" s="1510"/>
      <c r="BHO33" s="1510"/>
      <c r="BHP33" s="1510"/>
      <c r="BHQ33" s="1510"/>
      <c r="BHR33" s="1510"/>
      <c r="BHS33" s="1510"/>
      <c r="BHT33" s="1510"/>
      <c r="BHU33" s="1510"/>
      <c r="BHV33" s="1510"/>
      <c r="BHW33" s="1510"/>
      <c r="BHX33" s="1511"/>
      <c r="BIZ33" s="1375"/>
      <c r="BJA33" s="1375"/>
      <c r="BJB33" s="1375"/>
      <c r="BJC33" s="1375"/>
      <c r="BJD33" s="1375"/>
      <c r="BJE33" s="1375"/>
      <c r="BJF33" s="1375"/>
      <c r="BJG33" s="1375"/>
      <c r="BJH33" s="1375"/>
      <c r="BJI33" s="1375"/>
      <c r="BLG33" s="1512"/>
      <c r="BLH33" s="1510"/>
      <c r="BLI33" s="1510"/>
      <c r="BLJ33" s="1510"/>
      <c r="BLK33" s="1510"/>
      <c r="BLL33" s="1510"/>
      <c r="BLM33" s="1510"/>
      <c r="BLN33" s="1510"/>
      <c r="BLO33" s="1510"/>
      <c r="BLP33" s="1510"/>
      <c r="BLQ33" s="1510"/>
      <c r="BLR33" s="1510"/>
      <c r="BLS33" s="1510"/>
      <c r="BLT33" s="1510"/>
      <c r="BLU33" s="1510"/>
      <c r="BLV33" s="1510"/>
      <c r="BLW33" s="1510"/>
      <c r="BLX33" s="1510"/>
      <c r="BLY33" s="1510"/>
      <c r="BLZ33" s="1510"/>
      <c r="BMA33" s="1510"/>
      <c r="BMB33" s="1511"/>
      <c r="BNE33" s="1375"/>
      <c r="BNF33" s="1375"/>
      <c r="BNG33" s="1375"/>
      <c r="BNH33" s="1375"/>
      <c r="BNI33" s="1375"/>
      <c r="BNJ33" s="1375"/>
      <c r="BNK33" s="1375"/>
      <c r="BPK33" s="1512"/>
      <c r="BPL33" s="1510"/>
      <c r="BPM33" s="1510"/>
      <c r="BPN33" s="1510"/>
      <c r="BPO33" s="1510"/>
      <c r="BPP33" s="1510"/>
      <c r="BPQ33" s="1510"/>
      <c r="BPR33" s="1510"/>
      <c r="BPS33" s="1510"/>
      <c r="BPT33" s="1510"/>
      <c r="BPU33" s="1510"/>
      <c r="BPV33" s="1510"/>
      <c r="BPW33" s="1510"/>
      <c r="BPX33" s="1510"/>
      <c r="BPY33" s="1510"/>
      <c r="BPZ33" s="1510"/>
      <c r="BQA33" s="1510"/>
      <c r="BQB33" s="1510"/>
      <c r="BQC33" s="1510"/>
      <c r="BQD33" s="1510"/>
      <c r="BQE33" s="1510"/>
      <c r="BQF33" s="1511"/>
      <c r="BRJ33" s="1375"/>
      <c r="BRK33" s="1375"/>
      <c r="BRL33" s="1375"/>
      <c r="BRM33" s="1375"/>
      <c r="BRN33" s="1375"/>
      <c r="BRO33" s="1375"/>
      <c r="BTO33" s="1512"/>
      <c r="BTP33" s="1510"/>
      <c r="BTQ33" s="1510"/>
      <c r="BTR33" s="1510"/>
      <c r="BTS33" s="1510"/>
      <c r="BTT33" s="1510"/>
      <c r="BTU33" s="1510"/>
      <c r="BTV33" s="1510"/>
      <c r="BTW33" s="1510"/>
      <c r="BTX33" s="1510"/>
      <c r="BTY33" s="1510"/>
      <c r="BTZ33" s="1510"/>
      <c r="BUA33" s="1510"/>
      <c r="BUB33" s="1510"/>
      <c r="BUC33" s="1510"/>
      <c r="BUD33" s="1510"/>
      <c r="BUE33" s="1510"/>
      <c r="BUF33" s="1510"/>
      <c r="BUG33" s="1510"/>
      <c r="BUH33" s="1510"/>
      <c r="BUI33" s="1510"/>
      <c r="BUJ33" s="1511"/>
      <c r="BVK33" s="1375"/>
      <c r="BVL33" s="1375"/>
      <c r="BVM33" s="1375"/>
      <c r="BVN33" s="1375"/>
      <c r="BVO33" s="1375"/>
      <c r="BVP33" s="1375"/>
      <c r="BVQ33" s="1375"/>
      <c r="BVR33" s="1375"/>
      <c r="BVS33" s="1375"/>
      <c r="BVT33" s="1375"/>
      <c r="BXS33" s="1512"/>
      <c r="BXT33" s="1510"/>
      <c r="BXU33" s="1510"/>
      <c r="BXV33" s="1510"/>
      <c r="BXW33" s="1510"/>
      <c r="BXX33" s="1510"/>
      <c r="BXY33" s="1510"/>
      <c r="BXZ33" s="1510"/>
      <c r="BYA33" s="1510"/>
      <c r="BYB33" s="1510"/>
      <c r="BYC33" s="1510"/>
      <c r="BYD33" s="1510"/>
      <c r="BYE33" s="1510"/>
      <c r="BYF33" s="1510"/>
      <c r="BYG33" s="1510"/>
      <c r="BYH33" s="1510"/>
      <c r="BYI33" s="1510"/>
      <c r="BYJ33" s="1510"/>
      <c r="BYK33" s="1510"/>
      <c r="BYL33" s="1510"/>
      <c r="BYM33" s="1510"/>
      <c r="BYN33" s="1511"/>
      <c r="BZR33" s="1375"/>
      <c r="BZS33" s="1375"/>
      <c r="BZT33" s="1375"/>
      <c r="BZU33" s="1375"/>
      <c r="BZV33" s="1375"/>
      <c r="BZW33" s="1375"/>
      <c r="BZX33" s="1375"/>
      <c r="BZY33" s="1375"/>
      <c r="BZZ33" s="1375"/>
      <c r="CBW33" s="1512"/>
      <c r="CBX33" s="1510"/>
      <c r="CBY33" s="1510"/>
      <c r="CBZ33" s="1510"/>
      <c r="CCA33" s="1510"/>
      <c r="CCB33" s="1510"/>
      <c r="CCC33" s="1510"/>
      <c r="CCD33" s="1510"/>
      <c r="CCE33" s="1510"/>
      <c r="CCF33" s="1510"/>
      <c r="CCG33" s="1510"/>
      <c r="CCH33" s="1510"/>
      <c r="CCI33" s="1510"/>
      <c r="CCJ33" s="1510"/>
      <c r="CCK33" s="1510"/>
      <c r="CCL33" s="1510"/>
      <c r="CCM33" s="1510"/>
      <c r="CCN33" s="1510"/>
      <c r="CCO33" s="1510"/>
      <c r="CCP33" s="1510"/>
      <c r="CCQ33" s="1510"/>
      <c r="CCR33" s="1511"/>
      <c r="CDU33" s="1375"/>
      <c r="CDV33" s="1375"/>
      <c r="CDW33" s="1375"/>
      <c r="CDX33" s="1375"/>
      <c r="CDY33" s="1375"/>
      <c r="CDZ33" s="1375"/>
      <c r="CEA33" s="1375"/>
      <c r="CGA33" s="1512"/>
      <c r="CGB33" s="1510"/>
      <c r="CGC33" s="1510"/>
      <c r="CGD33" s="1510"/>
      <c r="CGE33" s="1510"/>
      <c r="CGF33" s="1510"/>
      <c r="CGG33" s="1510"/>
      <c r="CGH33" s="1510"/>
      <c r="CGI33" s="1510"/>
      <c r="CGJ33" s="1510"/>
      <c r="CGK33" s="1510"/>
      <c r="CGL33" s="1510"/>
      <c r="CGM33" s="1510"/>
      <c r="CGN33" s="1510"/>
      <c r="CGO33" s="1510"/>
      <c r="CGP33" s="1510"/>
      <c r="CGQ33" s="1510"/>
      <c r="CGR33" s="1510"/>
      <c r="CGS33" s="1510"/>
      <c r="CGT33" s="1510"/>
      <c r="CGU33" s="1510"/>
      <c r="CGV33" s="1511"/>
      <c r="CHZ33" s="1375"/>
      <c r="CIA33" s="1375"/>
      <c r="CIB33" s="1375"/>
      <c r="CIC33" s="1375"/>
      <c r="CID33" s="1375"/>
      <c r="CIE33" s="1375"/>
      <c r="CKE33" s="1512"/>
      <c r="CKF33" s="1510"/>
      <c r="CKG33" s="1510"/>
      <c r="CKH33" s="1510"/>
      <c r="CKI33" s="1510"/>
      <c r="CKJ33" s="1510"/>
      <c r="CKK33" s="1510"/>
      <c r="CKL33" s="1510"/>
      <c r="CKM33" s="1510"/>
      <c r="CKN33" s="1510"/>
      <c r="CKO33" s="1510"/>
      <c r="CKP33" s="1510"/>
      <c r="CKQ33" s="1510"/>
      <c r="CKR33" s="1510"/>
      <c r="CKS33" s="1510"/>
      <c r="CKT33" s="1510"/>
      <c r="CKU33" s="1510"/>
      <c r="CKV33" s="1510"/>
      <c r="CKW33" s="1510"/>
      <c r="CKX33" s="1510"/>
      <c r="CKY33" s="1510"/>
      <c r="CKZ33" s="1511"/>
      <c r="CMC33" s="1375"/>
      <c r="CMD33" s="1375"/>
      <c r="CME33" s="1375"/>
      <c r="CMF33" s="1375"/>
      <c r="CMG33" s="1375"/>
      <c r="CMH33" s="1375"/>
      <c r="CMI33" s="1375"/>
      <c r="CMJ33" s="1375"/>
      <c r="COI33" s="1512"/>
      <c r="COJ33" s="1510"/>
      <c r="COK33" s="1510"/>
      <c r="COL33" s="1510"/>
      <c r="COM33" s="1510"/>
      <c r="CON33" s="1510"/>
      <c r="COO33" s="1510"/>
      <c r="COP33" s="1510"/>
      <c r="COQ33" s="1510"/>
      <c r="COR33" s="1510"/>
      <c r="COS33" s="1510"/>
      <c r="COT33" s="1510"/>
      <c r="COU33" s="1510"/>
      <c r="COV33" s="1510"/>
      <c r="COW33" s="1510"/>
      <c r="COX33" s="1510"/>
      <c r="COY33" s="1510"/>
      <c r="COZ33" s="1510"/>
      <c r="CPA33" s="1510"/>
      <c r="CPB33" s="1510"/>
      <c r="CPC33" s="1510"/>
      <c r="CPD33" s="1511"/>
      <c r="CQF33" s="1375"/>
      <c r="CQG33" s="1375"/>
      <c r="CQH33" s="1375"/>
      <c r="CQI33" s="1375"/>
      <c r="CQJ33" s="1375"/>
      <c r="CQK33" s="1375"/>
      <c r="CQL33" s="1375"/>
      <c r="CQM33" s="1375"/>
      <c r="CQN33" s="1375"/>
      <c r="CQO33" s="1375"/>
      <c r="CSM33" s="1512"/>
      <c r="CSN33" s="1510"/>
      <c r="CSO33" s="1510"/>
      <c r="CSP33" s="1510"/>
      <c r="CSQ33" s="1510"/>
      <c r="CSR33" s="1510"/>
      <c r="CSS33" s="1510"/>
      <c r="CST33" s="1510"/>
      <c r="CSU33" s="1510"/>
      <c r="CSV33" s="1510"/>
      <c r="CSW33" s="1510"/>
      <c r="CSX33" s="1510"/>
      <c r="CSY33" s="1510"/>
      <c r="CSZ33" s="1510"/>
      <c r="CTA33" s="1510"/>
      <c r="CTB33" s="1510"/>
      <c r="CTC33" s="1510"/>
      <c r="CTD33" s="1510"/>
      <c r="CTE33" s="1510"/>
      <c r="CTF33" s="1510"/>
      <c r="CTG33" s="1510"/>
      <c r="CTH33" s="1511"/>
      <c r="CVU33" s="1707"/>
      <c r="CVV33" s="1705"/>
      <c r="CVW33" s="1705"/>
      <c r="CVX33" s="1705"/>
      <c r="CVY33" s="1705"/>
      <c r="CVZ33" s="1705"/>
      <c r="CWA33" s="1705"/>
      <c r="CWB33" s="1705"/>
      <c r="CWC33" s="1705"/>
      <c r="CWD33" s="1705"/>
      <c r="CWE33" s="1705"/>
      <c r="CWF33" s="1705"/>
      <c r="CWG33" s="1705"/>
      <c r="CWH33" s="1705"/>
      <c r="CWI33" s="1705"/>
      <c r="CWJ33" s="1705"/>
      <c r="CWK33" s="1705"/>
      <c r="CWL33" s="1705"/>
      <c r="CWM33" s="1705"/>
      <c r="CWN33" s="1705"/>
      <c r="CWO33" s="1705"/>
      <c r="CWP33" s="1706"/>
      <c r="CZC33" s="1707"/>
      <c r="CZD33" s="1705"/>
      <c r="CZE33" s="1705"/>
      <c r="CZF33" s="1705"/>
      <c r="CZG33" s="1705"/>
      <c r="CZH33" s="1705"/>
      <c r="CZI33" s="1705"/>
      <c r="CZJ33" s="1705"/>
      <c r="CZK33" s="1705"/>
      <c r="CZL33" s="1705"/>
      <c r="CZM33" s="1705"/>
      <c r="CZN33" s="1705"/>
      <c r="CZO33" s="1705"/>
      <c r="CZP33" s="1705"/>
      <c r="CZQ33" s="1705"/>
      <c r="CZR33" s="1705"/>
      <c r="CZS33" s="1705"/>
      <c r="CZT33" s="1705"/>
      <c r="CZU33" s="1705"/>
      <c r="CZV33" s="1705"/>
      <c r="CZW33" s="1705"/>
      <c r="CZX33" s="1706"/>
      <c r="DCK33" s="1707"/>
      <c r="DCL33" s="1705"/>
      <c r="DCM33" s="1705"/>
      <c r="DCN33" s="1705"/>
      <c r="DCO33" s="1705"/>
      <c r="DCP33" s="1705"/>
      <c r="DCQ33" s="1705"/>
      <c r="DCR33" s="1705"/>
      <c r="DCS33" s="1705"/>
      <c r="DCT33" s="1705"/>
      <c r="DCU33" s="1705"/>
      <c r="DCV33" s="1705"/>
      <c r="DCW33" s="1705"/>
      <c r="DCX33" s="1705"/>
      <c r="DCY33" s="1705"/>
      <c r="DCZ33" s="1705"/>
      <c r="DDA33" s="1705"/>
      <c r="DDB33" s="1705"/>
      <c r="DDC33" s="1705"/>
      <c r="DDD33" s="1705"/>
      <c r="DDE33" s="1705"/>
      <c r="DDF33" s="1706"/>
      <c r="DGI33" s="1707"/>
      <c r="DGJ33" s="1705"/>
      <c r="DGK33" s="1705"/>
      <c r="DGL33" s="1705"/>
      <c r="DGM33" s="1705"/>
      <c r="DGN33" s="1705"/>
      <c r="DGO33" s="1705"/>
      <c r="DGP33" s="1705"/>
      <c r="DGQ33" s="1705"/>
      <c r="DGR33" s="1705"/>
      <c r="DGS33" s="1705"/>
      <c r="DGT33" s="1705"/>
      <c r="DGU33" s="1705"/>
      <c r="DGV33" s="1705"/>
      <c r="DGW33" s="1705"/>
      <c r="DGX33" s="1705"/>
      <c r="DGY33" s="1705"/>
      <c r="DGZ33" s="1705"/>
      <c r="DHA33" s="1705"/>
      <c r="DHB33" s="1705"/>
      <c r="DHC33" s="1705"/>
      <c r="DHD33" s="1706"/>
      <c r="DJQ33" s="1512"/>
      <c r="DJR33" s="1510"/>
      <c r="DJS33" s="1510"/>
      <c r="DJT33" s="1510"/>
      <c r="DJU33" s="1510"/>
      <c r="DJV33" s="1510"/>
      <c r="DJW33" s="1510"/>
      <c r="DJX33" s="1510"/>
      <c r="DJY33" s="1510"/>
      <c r="DJZ33" s="1510"/>
      <c r="DKA33" s="1510"/>
      <c r="DKB33" s="1510"/>
      <c r="DKC33" s="1510"/>
      <c r="DKD33" s="1510"/>
      <c r="DKE33" s="1510"/>
      <c r="DKF33" s="1510"/>
      <c r="DKG33" s="1510"/>
      <c r="DKH33" s="1510"/>
      <c r="DKI33" s="1510"/>
      <c r="DKJ33" s="1510"/>
      <c r="DKK33" s="1510"/>
      <c r="DKL33" s="1511"/>
      <c r="DMY33" s="1512"/>
      <c r="DMZ33" s="1376"/>
      <c r="DNA33" s="1376"/>
      <c r="DNB33" s="1376"/>
      <c r="DNC33" s="1376"/>
      <c r="DND33" s="1376"/>
      <c r="DNE33" s="1376"/>
      <c r="DNF33" s="1376"/>
      <c r="DNG33" s="1376"/>
      <c r="DNH33" s="1376"/>
      <c r="DNI33" s="1376"/>
      <c r="DNJ33" s="1376"/>
      <c r="DNK33" s="1376"/>
      <c r="DNL33" s="1376"/>
      <c r="DNM33" s="1376"/>
      <c r="DNN33" s="1376"/>
      <c r="DNO33" s="1376"/>
      <c r="DNP33" s="1376"/>
      <c r="DNQ33" s="1376"/>
      <c r="DNR33" s="1376"/>
      <c r="DNS33" s="1376"/>
      <c r="DNT33" s="1511"/>
      <c r="ESK33" s="1520"/>
      <c r="ESL33" s="1520"/>
      <c r="ESM33" s="1520"/>
      <c r="ESN33" s="1520"/>
      <c r="ESO33" s="1520"/>
      <c r="ESP33" s="1520"/>
      <c r="ESQ33" s="1520"/>
      <c r="ESR33" s="1520"/>
      <c r="ESS33" s="1520"/>
      <c r="EST33" s="1520"/>
      <c r="ESU33" s="1520"/>
      <c r="ESV33" s="1520"/>
      <c r="ESW33" s="1520"/>
      <c r="ESX33" s="1520"/>
      <c r="ESY33" s="1520"/>
      <c r="ESZ33" s="1520"/>
      <c r="ETA33" s="1520"/>
      <c r="ETB33" s="1520"/>
      <c r="ETC33" s="1520"/>
      <c r="ETD33" s="1520"/>
      <c r="ETE33" s="1520"/>
      <c r="ETF33" s="1520"/>
    </row>
    <row r="34" spans="2:3906" s="545" customFormat="1" ht="15" customHeight="1">
      <c r="B34" s="1519"/>
      <c r="C34" s="1519"/>
      <c r="D34" s="1519"/>
      <c r="E34" s="1519"/>
      <c r="F34" s="1519"/>
      <c r="G34" s="1519"/>
      <c r="H34" s="1519"/>
      <c r="I34" s="1519"/>
      <c r="J34" s="1519"/>
      <c r="K34" s="1519"/>
      <c r="L34" s="1519"/>
      <c r="M34" s="1519"/>
      <c r="N34" s="1519"/>
      <c r="O34" s="1519"/>
      <c r="P34" s="1519"/>
      <c r="Q34" s="1519"/>
      <c r="R34" s="1519"/>
      <c r="S34" s="1519"/>
      <c r="T34" s="1519"/>
      <c r="U34" s="1519"/>
      <c r="V34" s="1519"/>
      <c r="W34" s="1519"/>
      <c r="X34" s="1519"/>
      <c r="Y34" s="1519"/>
      <c r="Z34" s="1519"/>
      <c r="AA34" s="1519"/>
      <c r="AB34" s="1519"/>
      <c r="AC34" s="1519"/>
      <c r="AD34" s="1519"/>
      <c r="AE34" s="1519"/>
      <c r="AF34" s="1519"/>
      <c r="AG34" s="1519"/>
      <c r="AH34" s="1519"/>
      <c r="AI34" s="1519"/>
      <c r="AJ34" s="1519"/>
      <c r="AK34" s="1519"/>
      <c r="AL34" s="1519"/>
      <c r="AM34" s="1519"/>
      <c r="AN34" s="1519"/>
      <c r="AO34" s="1519"/>
      <c r="AP34" s="1519"/>
      <c r="AQ34" s="1519"/>
      <c r="AR34" s="1519"/>
      <c r="AS34" s="1519"/>
      <c r="AT34" s="1519"/>
      <c r="AU34" s="1519"/>
      <c r="AV34" s="1519"/>
      <c r="AW34" s="1519"/>
      <c r="AX34" s="1519"/>
      <c r="FF34" s="1360"/>
      <c r="FG34" s="1360"/>
      <c r="FH34" s="1360"/>
      <c r="FI34" s="1360"/>
      <c r="FK34" s="1512"/>
      <c r="FL34" s="1376"/>
      <c r="FM34" s="1376"/>
      <c r="FN34" s="1376"/>
      <c r="FO34" s="1376"/>
      <c r="FP34" s="1376"/>
      <c r="FQ34" s="1376"/>
      <c r="FR34" s="1376"/>
      <c r="FS34" s="1376"/>
      <c r="FT34" s="1376"/>
      <c r="FU34" s="1376"/>
      <c r="FV34" s="1376"/>
      <c r="FW34" s="1376"/>
      <c r="FX34" s="1376"/>
      <c r="FY34" s="1376"/>
      <c r="FZ34" s="1376"/>
      <c r="GA34" s="1376"/>
      <c r="GB34" s="1376"/>
      <c r="GC34" s="1376"/>
      <c r="GD34" s="1376"/>
      <c r="GE34" s="1376"/>
      <c r="GF34" s="1511"/>
      <c r="HW34" s="1375"/>
      <c r="HX34" s="1375"/>
      <c r="HY34" s="1375"/>
      <c r="HZ34" s="1375"/>
      <c r="IA34" s="1375"/>
      <c r="IB34" s="1375"/>
      <c r="IC34" s="1375"/>
      <c r="ID34" s="1375"/>
      <c r="IE34" s="1375"/>
      <c r="IF34" s="1375"/>
      <c r="KE34" s="1512"/>
      <c r="KF34" s="1510"/>
      <c r="KG34" s="1510"/>
      <c r="KH34" s="1510"/>
      <c r="KI34" s="1510"/>
      <c r="KJ34" s="1510"/>
      <c r="KK34" s="1510"/>
      <c r="KL34" s="1510"/>
      <c r="KM34" s="1510"/>
      <c r="KN34" s="1510"/>
      <c r="KO34" s="1510"/>
      <c r="KP34" s="1510"/>
      <c r="KQ34" s="1510"/>
      <c r="KR34" s="1510"/>
      <c r="KS34" s="1510"/>
      <c r="KT34" s="1510"/>
      <c r="KU34" s="1510"/>
      <c r="KV34" s="1510"/>
      <c r="KW34" s="1510"/>
      <c r="KX34" s="1510"/>
      <c r="KY34" s="1510"/>
      <c r="KZ34" s="1511"/>
      <c r="OF34" s="1375"/>
      <c r="OG34" s="1375"/>
      <c r="OH34" s="1375"/>
      <c r="OI34" s="1375"/>
      <c r="OJ34" s="1375"/>
      <c r="OK34" s="1375"/>
      <c r="OL34" s="1375"/>
      <c r="QQ34" s="1512"/>
      <c r="QR34" s="1510"/>
      <c r="QS34" s="1510"/>
      <c r="QT34" s="1510"/>
      <c r="QU34" s="1510"/>
      <c r="QV34" s="1510"/>
      <c r="QW34" s="1510"/>
      <c r="QX34" s="1510"/>
      <c r="QY34" s="1510"/>
      <c r="QZ34" s="1510"/>
      <c r="RA34" s="1510"/>
      <c r="RB34" s="1510"/>
      <c r="RC34" s="1510"/>
      <c r="RD34" s="1510"/>
      <c r="RE34" s="1510"/>
      <c r="RF34" s="1510"/>
      <c r="RG34" s="1510"/>
      <c r="RH34" s="1510"/>
      <c r="RI34" s="1510"/>
      <c r="RJ34" s="1510"/>
      <c r="RK34" s="1510"/>
      <c r="RL34" s="1511"/>
      <c r="TE34" s="1375"/>
      <c r="TF34" s="1375"/>
      <c r="TG34" s="1375"/>
      <c r="TH34" s="1375"/>
      <c r="TI34" s="1375"/>
      <c r="TJ34" s="1375"/>
      <c r="TK34" s="1375"/>
      <c r="UU34" s="1512"/>
      <c r="UV34" s="1510"/>
      <c r="UW34" s="1510"/>
      <c r="UX34" s="1510"/>
      <c r="UY34" s="1510"/>
      <c r="UZ34" s="1510"/>
      <c r="VA34" s="1510"/>
      <c r="VB34" s="1510"/>
      <c r="VC34" s="1510"/>
      <c r="VD34" s="1510"/>
      <c r="VE34" s="1510"/>
      <c r="VF34" s="1510"/>
      <c r="VG34" s="1510"/>
      <c r="VH34" s="1510"/>
      <c r="VI34" s="1510"/>
      <c r="VJ34" s="1510"/>
      <c r="VK34" s="1510"/>
      <c r="VL34" s="1510"/>
      <c r="VM34" s="1510"/>
      <c r="VN34" s="1510"/>
      <c r="VO34" s="1510"/>
      <c r="VP34" s="1511"/>
      <c r="XI34" s="1375"/>
      <c r="XJ34" s="1375"/>
      <c r="XK34" s="1375"/>
      <c r="XL34" s="1375"/>
      <c r="XM34" s="1375"/>
      <c r="XN34" s="1375"/>
      <c r="XO34" s="1375"/>
      <c r="XP34" s="1375"/>
      <c r="XQ34" s="1375"/>
      <c r="XR34" s="1375"/>
      <c r="YY34" s="1512"/>
      <c r="YZ34" s="1510"/>
      <c r="ZA34" s="1510"/>
      <c r="ZB34" s="1510"/>
      <c r="ZC34" s="1510"/>
      <c r="ZD34" s="1510"/>
      <c r="ZE34" s="1510"/>
      <c r="ZF34" s="1510"/>
      <c r="ZG34" s="1510"/>
      <c r="ZH34" s="1510"/>
      <c r="ZI34" s="1510"/>
      <c r="ZJ34" s="1510"/>
      <c r="ZK34" s="1510"/>
      <c r="ZL34" s="1510"/>
      <c r="ZM34" s="1510"/>
      <c r="ZN34" s="1510"/>
      <c r="ZO34" s="1510"/>
      <c r="ZP34" s="1510"/>
      <c r="ZQ34" s="1510"/>
      <c r="ZR34" s="1510"/>
      <c r="ZS34" s="1510"/>
      <c r="ZT34" s="1511"/>
      <c r="ABN34" s="1375"/>
      <c r="ABO34" s="1375"/>
      <c r="ABP34" s="1375"/>
      <c r="ABQ34" s="1375"/>
      <c r="ABR34" s="1375"/>
      <c r="ABS34" s="1375"/>
      <c r="ABT34" s="1375"/>
      <c r="ADS34" s="1512"/>
      <c r="ADT34" s="1510"/>
      <c r="ADU34" s="1510"/>
      <c r="ADV34" s="1510"/>
      <c r="ADW34" s="1510"/>
      <c r="ADX34" s="1510"/>
      <c r="ADY34" s="1510"/>
      <c r="ADZ34" s="1510"/>
      <c r="AEA34" s="1510"/>
      <c r="AEB34" s="1510"/>
      <c r="AEC34" s="1510"/>
      <c r="AED34" s="1510"/>
      <c r="AEE34" s="1510"/>
      <c r="AEF34" s="1510"/>
      <c r="AEG34" s="1510"/>
      <c r="AEH34" s="1510"/>
      <c r="AEI34" s="1510"/>
      <c r="AEJ34" s="1510"/>
      <c r="AEK34" s="1510"/>
      <c r="AEL34" s="1510"/>
      <c r="AEM34" s="1510"/>
      <c r="AEN34" s="1511"/>
      <c r="AFR34" s="1375"/>
      <c r="AFS34" s="1375"/>
      <c r="AFT34" s="1375"/>
      <c r="AFU34" s="1375"/>
      <c r="AFV34" s="1375"/>
      <c r="AFW34" s="1375"/>
      <c r="AFX34" s="1375"/>
      <c r="AFY34" s="1375"/>
      <c r="AHW34" s="1512"/>
      <c r="AHX34" s="1510"/>
      <c r="AHY34" s="1510"/>
      <c r="AHZ34" s="1510"/>
      <c r="AIA34" s="1510"/>
      <c r="AIB34" s="1510"/>
      <c r="AIC34" s="1510"/>
      <c r="AID34" s="1510"/>
      <c r="AIE34" s="1510"/>
      <c r="AIF34" s="1510"/>
      <c r="AIG34" s="1510"/>
      <c r="AIH34" s="1510"/>
      <c r="AII34" s="1510"/>
      <c r="AIJ34" s="1510"/>
      <c r="AIK34" s="1510"/>
      <c r="AIL34" s="1510"/>
      <c r="AIM34" s="1510"/>
      <c r="AIN34" s="1510"/>
      <c r="AIO34" s="1510"/>
      <c r="AIP34" s="1510"/>
      <c r="AIQ34" s="1510"/>
      <c r="AIR34" s="1511"/>
      <c r="AJT34" s="1375"/>
      <c r="AJU34" s="1375"/>
      <c r="AJV34" s="1375"/>
      <c r="AJW34" s="1375"/>
      <c r="AJX34" s="1375"/>
      <c r="AJY34" s="1375"/>
      <c r="AJZ34" s="1375"/>
      <c r="AKA34" s="1375"/>
      <c r="AKB34" s="1375"/>
      <c r="AMA34" s="1512"/>
      <c r="AMB34" s="1510"/>
      <c r="AMC34" s="1510"/>
      <c r="AMD34" s="1510"/>
      <c r="AME34" s="1510"/>
      <c r="AMF34" s="1510"/>
      <c r="AMG34" s="1510"/>
      <c r="AMH34" s="1510"/>
      <c r="AMI34" s="1510"/>
      <c r="AMJ34" s="1510"/>
      <c r="AMK34" s="1510"/>
      <c r="AML34" s="1510"/>
      <c r="AMM34" s="1510"/>
      <c r="AMN34" s="1510"/>
      <c r="AMO34" s="1510"/>
      <c r="AMP34" s="1510"/>
      <c r="AMQ34" s="1510"/>
      <c r="AMR34" s="1510"/>
      <c r="AMS34" s="1510"/>
      <c r="AMT34" s="1510"/>
      <c r="AMU34" s="1510"/>
      <c r="AMV34" s="1511"/>
      <c r="ANX34" s="1375"/>
      <c r="ANY34" s="1375"/>
      <c r="ANZ34" s="1375"/>
      <c r="AOA34" s="1375"/>
      <c r="AOB34" s="1375"/>
      <c r="AOC34" s="1375"/>
      <c r="AOD34" s="1375"/>
      <c r="AOE34" s="1375"/>
      <c r="AOF34" s="1375"/>
      <c r="AOG34" s="1375"/>
      <c r="AQE34" s="1512"/>
      <c r="AQF34" s="1510"/>
      <c r="AQG34" s="1510"/>
      <c r="AQH34" s="1510"/>
      <c r="AQI34" s="1510"/>
      <c r="AQJ34" s="1510"/>
      <c r="AQK34" s="1510"/>
      <c r="AQL34" s="1510"/>
      <c r="AQM34" s="1510"/>
      <c r="AQN34" s="1510"/>
      <c r="AQO34" s="1510"/>
      <c r="AQP34" s="1510"/>
      <c r="AQQ34" s="1510"/>
      <c r="AQR34" s="1510"/>
      <c r="AQS34" s="1510"/>
      <c r="AQT34" s="1510"/>
      <c r="AQU34" s="1510"/>
      <c r="AQV34" s="1510"/>
      <c r="AQW34" s="1510"/>
      <c r="AQX34" s="1510"/>
      <c r="AQY34" s="1510"/>
      <c r="AQZ34" s="1511"/>
      <c r="ASC34" s="1375"/>
      <c r="ASD34" s="1375"/>
      <c r="ASE34" s="1375"/>
      <c r="ASF34" s="1375"/>
      <c r="ASG34" s="1375"/>
      <c r="ASH34" s="1375"/>
      <c r="ASI34" s="1375"/>
      <c r="ASJ34" s="1375"/>
      <c r="AVW34" s="1512"/>
      <c r="AVX34" s="1510"/>
      <c r="AVY34" s="1510"/>
      <c r="AVZ34" s="1510"/>
      <c r="AWA34" s="1510"/>
      <c r="AWB34" s="1510"/>
      <c r="AWC34" s="1510"/>
      <c r="AWD34" s="1510"/>
      <c r="AWE34" s="1510"/>
      <c r="AWF34" s="1510"/>
      <c r="AWG34" s="1510"/>
      <c r="AWH34" s="1510"/>
      <c r="AWI34" s="1510"/>
      <c r="AWJ34" s="1510"/>
      <c r="AWK34" s="1510"/>
      <c r="AWL34" s="1510"/>
      <c r="AWM34" s="1510"/>
      <c r="AWN34" s="1510"/>
      <c r="AWO34" s="1510"/>
      <c r="AWP34" s="1510"/>
      <c r="AWQ34" s="1510"/>
      <c r="AWR34" s="1511"/>
      <c r="BAS34" s="1375"/>
      <c r="BAT34" s="1375"/>
      <c r="BAU34" s="1375"/>
      <c r="BAV34" s="1375"/>
      <c r="BAW34" s="1375"/>
      <c r="BAX34" s="1375"/>
      <c r="BAY34" s="1375"/>
      <c r="BAZ34" s="1375"/>
      <c r="BBA34" s="1375"/>
      <c r="BCY34" s="1512"/>
      <c r="BCZ34" s="1510"/>
      <c r="BDA34" s="1510"/>
      <c r="BDB34" s="1510"/>
      <c r="BDC34" s="1510"/>
      <c r="BDD34" s="1510"/>
      <c r="BDE34" s="1510"/>
      <c r="BDF34" s="1510"/>
      <c r="BDG34" s="1510"/>
      <c r="BDH34" s="1510"/>
      <c r="BDI34" s="1510"/>
      <c r="BDJ34" s="1510"/>
      <c r="BDK34" s="1510"/>
      <c r="BDL34" s="1510"/>
      <c r="BDM34" s="1510"/>
      <c r="BDN34" s="1510"/>
      <c r="BDO34" s="1510"/>
      <c r="BDP34" s="1510"/>
      <c r="BDQ34" s="1510"/>
      <c r="BDR34" s="1510"/>
      <c r="BDS34" s="1510"/>
      <c r="BDT34" s="1511"/>
      <c r="BEW34" s="1375"/>
      <c r="BEX34" s="1375"/>
      <c r="BEY34" s="1375"/>
      <c r="BEZ34" s="1375"/>
      <c r="BFA34" s="1375"/>
      <c r="BFB34" s="1375"/>
      <c r="BHC34" s="1512"/>
      <c r="BHD34" s="1510"/>
      <c r="BHE34" s="1510"/>
      <c r="BHF34" s="1510"/>
      <c r="BHG34" s="1510"/>
      <c r="BHH34" s="1510"/>
      <c r="BHI34" s="1510"/>
      <c r="BHJ34" s="1510"/>
      <c r="BHK34" s="1510"/>
      <c r="BHL34" s="1510"/>
      <c r="BHM34" s="1510"/>
      <c r="BHN34" s="1510"/>
      <c r="BHO34" s="1510"/>
      <c r="BHP34" s="1510"/>
      <c r="BHQ34" s="1510"/>
      <c r="BHR34" s="1510"/>
      <c r="BHS34" s="1510"/>
      <c r="BHT34" s="1510"/>
      <c r="BHU34" s="1510"/>
      <c r="BHV34" s="1510"/>
      <c r="BHW34" s="1510"/>
      <c r="BHX34" s="1511"/>
      <c r="BIZ34" s="1375"/>
      <c r="BJA34" s="1375"/>
      <c r="BJB34" s="1375"/>
      <c r="BJC34" s="1375"/>
      <c r="BJD34" s="1375"/>
      <c r="BJE34" s="1375"/>
      <c r="BJF34" s="1375"/>
      <c r="BJG34" s="1375"/>
      <c r="BJH34" s="1375"/>
      <c r="BJI34" s="1375"/>
      <c r="BLG34" s="1512"/>
      <c r="BLH34" s="1510"/>
      <c r="BLI34" s="1510"/>
      <c r="BLJ34" s="1510"/>
      <c r="BLK34" s="1510"/>
      <c r="BLL34" s="1510"/>
      <c r="BLM34" s="1510"/>
      <c r="BLN34" s="1510"/>
      <c r="BLO34" s="1510"/>
      <c r="BLP34" s="1510"/>
      <c r="BLQ34" s="1510"/>
      <c r="BLR34" s="1510"/>
      <c r="BLS34" s="1510"/>
      <c r="BLT34" s="1510"/>
      <c r="BLU34" s="1510"/>
      <c r="BLV34" s="1510"/>
      <c r="BLW34" s="1510"/>
      <c r="BLX34" s="1510"/>
      <c r="BLY34" s="1510"/>
      <c r="BLZ34" s="1510"/>
      <c r="BMA34" s="1510"/>
      <c r="BMB34" s="1511"/>
      <c r="BNE34" s="1375"/>
      <c r="BNF34" s="1375"/>
      <c r="BNG34" s="1375"/>
      <c r="BNH34" s="1375"/>
      <c r="BNI34" s="1375"/>
      <c r="BNJ34" s="1375"/>
      <c r="BNK34" s="1375"/>
      <c r="BPK34" s="1512"/>
      <c r="BPL34" s="1510"/>
      <c r="BPM34" s="1510"/>
      <c r="BPN34" s="1510"/>
      <c r="BPO34" s="1510"/>
      <c r="BPP34" s="1510"/>
      <c r="BPQ34" s="1510"/>
      <c r="BPR34" s="1510"/>
      <c r="BPS34" s="1510"/>
      <c r="BPT34" s="1510"/>
      <c r="BPU34" s="1510"/>
      <c r="BPV34" s="1510"/>
      <c r="BPW34" s="1510"/>
      <c r="BPX34" s="1510"/>
      <c r="BPY34" s="1510"/>
      <c r="BPZ34" s="1510"/>
      <c r="BQA34" s="1510"/>
      <c r="BQB34" s="1510"/>
      <c r="BQC34" s="1510"/>
      <c r="BQD34" s="1510"/>
      <c r="BQE34" s="1510"/>
      <c r="BQF34" s="1511"/>
      <c r="BRJ34" s="1375"/>
      <c r="BRK34" s="1375"/>
      <c r="BRL34" s="1375"/>
      <c r="BRM34" s="1375"/>
      <c r="BRN34" s="1375"/>
      <c r="BRO34" s="1375"/>
      <c r="BTO34" s="1512"/>
      <c r="BTP34" s="1510"/>
      <c r="BTQ34" s="1510"/>
      <c r="BTR34" s="1510"/>
      <c r="BTS34" s="1510"/>
      <c r="BTT34" s="1510"/>
      <c r="BTU34" s="1510"/>
      <c r="BTV34" s="1510"/>
      <c r="BTW34" s="1510"/>
      <c r="BTX34" s="1510"/>
      <c r="BTY34" s="1510"/>
      <c r="BTZ34" s="1510"/>
      <c r="BUA34" s="1510"/>
      <c r="BUB34" s="1510"/>
      <c r="BUC34" s="1510"/>
      <c r="BUD34" s="1510"/>
      <c r="BUE34" s="1510"/>
      <c r="BUF34" s="1510"/>
      <c r="BUG34" s="1510"/>
      <c r="BUH34" s="1510"/>
      <c r="BUI34" s="1510"/>
      <c r="BUJ34" s="1511"/>
      <c r="BVK34" s="1375"/>
      <c r="BVL34" s="1375"/>
      <c r="BVM34" s="1375"/>
      <c r="BVN34" s="1375"/>
      <c r="BVO34" s="1375"/>
      <c r="BVP34" s="1375"/>
      <c r="BVQ34" s="1375"/>
      <c r="BVR34" s="1375"/>
      <c r="BVS34" s="1375"/>
      <c r="BVT34" s="1375"/>
      <c r="BXS34" s="1512"/>
      <c r="BXT34" s="1510"/>
      <c r="BXU34" s="1510"/>
      <c r="BXV34" s="1510"/>
      <c r="BXW34" s="1510"/>
      <c r="BXX34" s="1510"/>
      <c r="BXY34" s="1510"/>
      <c r="BXZ34" s="1510"/>
      <c r="BYA34" s="1510"/>
      <c r="BYB34" s="1510"/>
      <c r="BYC34" s="1510"/>
      <c r="BYD34" s="1510"/>
      <c r="BYE34" s="1510"/>
      <c r="BYF34" s="1510"/>
      <c r="BYG34" s="1510"/>
      <c r="BYH34" s="1510"/>
      <c r="BYI34" s="1510"/>
      <c r="BYJ34" s="1510"/>
      <c r="BYK34" s="1510"/>
      <c r="BYL34" s="1510"/>
      <c r="BYM34" s="1510"/>
      <c r="BYN34" s="1511"/>
      <c r="BZR34" s="1375"/>
      <c r="BZS34" s="1375"/>
      <c r="BZT34" s="1375"/>
      <c r="BZU34" s="1375"/>
      <c r="BZV34" s="1375"/>
      <c r="BZW34" s="1375"/>
      <c r="BZX34" s="1375"/>
      <c r="BZY34" s="1375"/>
      <c r="BZZ34" s="1375"/>
      <c r="CBW34" s="1512"/>
      <c r="CBX34" s="1510"/>
      <c r="CBY34" s="1510"/>
      <c r="CBZ34" s="1510"/>
      <c r="CCA34" s="1510"/>
      <c r="CCB34" s="1510"/>
      <c r="CCC34" s="1510"/>
      <c r="CCD34" s="1510"/>
      <c r="CCE34" s="1510"/>
      <c r="CCF34" s="1510"/>
      <c r="CCG34" s="1510"/>
      <c r="CCH34" s="1510"/>
      <c r="CCI34" s="1510"/>
      <c r="CCJ34" s="1510"/>
      <c r="CCK34" s="1510"/>
      <c r="CCL34" s="1510"/>
      <c r="CCM34" s="1510"/>
      <c r="CCN34" s="1510"/>
      <c r="CCO34" s="1510"/>
      <c r="CCP34" s="1510"/>
      <c r="CCQ34" s="1510"/>
      <c r="CCR34" s="1511"/>
      <c r="CDU34" s="1375"/>
      <c r="CDV34" s="1375"/>
      <c r="CDW34" s="1375"/>
      <c r="CDX34" s="1375"/>
      <c r="CDY34" s="1375"/>
      <c r="CDZ34" s="1375"/>
      <c r="CEA34" s="1375"/>
      <c r="CGA34" s="1512"/>
      <c r="CGB34" s="1510"/>
      <c r="CGC34" s="1510"/>
      <c r="CGD34" s="1510"/>
      <c r="CGE34" s="1510"/>
      <c r="CGF34" s="1510"/>
      <c r="CGG34" s="1510"/>
      <c r="CGH34" s="1510"/>
      <c r="CGI34" s="1510"/>
      <c r="CGJ34" s="1510"/>
      <c r="CGK34" s="1510"/>
      <c r="CGL34" s="1510"/>
      <c r="CGM34" s="1510"/>
      <c r="CGN34" s="1510"/>
      <c r="CGO34" s="1510"/>
      <c r="CGP34" s="1510"/>
      <c r="CGQ34" s="1510"/>
      <c r="CGR34" s="1510"/>
      <c r="CGS34" s="1510"/>
      <c r="CGT34" s="1510"/>
      <c r="CGU34" s="1510"/>
      <c r="CGV34" s="1511"/>
      <c r="CHZ34" s="1375"/>
      <c r="CIA34" s="1375"/>
      <c r="CIB34" s="1375"/>
      <c r="CIC34" s="1375"/>
      <c r="CID34" s="1375"/>
      <c r="CIE34" s="1375"/>
      <c r="CKE34" s="1512"/>
      <c r="CKF34" s="1510"/>
      <c r="CKG34" s="1510"/>
      <c r="CKH34" s="1510"/>
      <c r="CKI34" s="1510"/>
      <c r="CKJ34" s="1510"/>
      <c r="CKK34" s="1510"/>
      <c r="CKL34" s="1510"/>
      <c r="CKM34" s="1510"/>
      <c r="CKN34" s="1510"/>
      <c r="CKO34" s="1510"/>
      <c r="CKP34" s="1510"/>
      <c r="CKQ34" s="1510"/>
      <c r="CKR34" s="1510"/>
      <c r="CKS34" s="1510"/>
      <c r="CKT34" s="1510"/>
      <c r="CKU34" s="1510"/>
      <c r="CKV34" s="1510"/>
      <c r="CKW34" s="1510"/>
      <c r="CKX34" s="1510"/>
      <c r="CKY34" s="1510"/>
      <c r="CKZ34" s="1511"/>
      <c r="CMC34" s="1375"/>
      <c r="CMD34" s="1375"/>
      <c r="CME34" s="1375"/>
      <c r="CMF34" s="1375"/>
      <c r="CMG34" s="1375"/>
      <c r="CMH34" s="1375"/>
      <c r="CMI34" s="1375"/>
      <c r="CMJ34" s="1375"/>
      <c r="COI34" s="1512"/>
      <c r="COJ34" s="1510"/>
      <c r="COK34" s="1510"/>
      <c r="COL34" s="1510"/>
      <c r="COM34" s="1510"/>
      <c r="CON34" s="1510"/>
      <c r="COO34" s="1510"/>
      <c r="COP34" s="1510"/>
      <c r="COQ34" s="1510"/>
      <c r="COR34" s="1510"/>
      <c r="COS34" s="1510"/>
      <c r="COT34" s="1510"/>
      <c r="COU34" s="1510"/>
      <c r="COV34" s="1510"/>
      <c r="COW34" s="1510"/>
      <c r="COX34" s="1510"/>
      <c r="COY34" s="1510"/>
      <c r="COZ34" s="1510"/>
      <c r="CPA34" s="1510"/>
      <c r="CPB34" s="1510"/>
      <c r="CPC34" s="1510"/>
      <c r="CPD34" s="1511"/>
      <c r="CQF34" s="1375"/>
      <c r="CQG34" s="1375"/>
      <c r="CQH34" s="1375"/>
      <c r="CQI34" s="1375"/>
      <c r="CQJ34" s="1375"/>
      <c r="CQK34" s="1375"/>
      <c r="CQL34" s="1375"/>
      <c r="CQM34" s="1375"/>
      <c r="CQN34" s="1375"/>
      <c r="CQO34" s="1375"/>
      <c r="CSM34" s="1512"/>
      <c r="CSN34" s="1510"/>
      <c r="CSO34" s="1510"/>
      <c r="CSP34" s="1510"/>
      <c r="CSQ34" s="1510"/>
      <c r="CSR34" s="1510"/>
      <c r="CSS34" s="1510"/>
      <c r="CST34" s="1510"/>
      <c r="CSU34" s="1510"/>
      <c r="CSV34" s="1510"/>
      <c r="CSW34" s="1510"/>
      <c r="CSX34" s="1510"/>
      <c r="CSY34" s="1510"/>
      <c r="CSZ34" s="1510"/>
      <c r="CTA34" s="1510"/>
      <c r="CTB34" s="1510"/>
      <c r="CTC34" s="1510"/>
      <c r="CTD34" s="1510"/>
      <c r="CTE34" s="1510"/>
      <c r="CTF34" s="1510"/>
      <c r="CTG34" s="1510"/>
      <c r="CTH34" s="1511"/>
      <c r="CVU34" s="1707"/>
      <c r="CVV34" s="1705"/>
      <c r="CVW34" s="1705"/>
      <c r="CVX34" s="1705"/>
      <c r="CVY34" s="1705"/>
      <c r="CVZ34" s="1705"/>
      <c r="CWA34" s="1705"/>
      <c r="CWB34" s="1705"/>
      <c r="CWC34" s="1705"/>
      <c r="CWD34" s="1705"/>
      <c r="CWE34" s="1705"/>
      <c r="CWF34" s="1705"/>
      <c r="CWG34" s="1705"/>
      <c r="CWH34" s="1705"/>
      <c r="CWI34" s="1705"/>
      <c r="CWJ34" s="1705"/>
      <c r="CWK34" s="1705"/>
      <c r="CWL34" s="1705"/>
      <c r="CWM34" s="1705"/>
      <c r="CWN34" s="1705"/>
      <c r="CWO34" s="1705"/>
      <c r="CWP34" s="1706"/>
      <c r="CZC34" s="1707"/>
      <c r="CZD34" s="1705"/>
      <c r="CZE34" s="1705"/>
      <c r="CZF34" s="1705"/>
      <c r="CZG34" s="1705"/>
      <c r="CZH34" s="1705"/>
      <c r="CZI34" s="1705"/>
      <c r="CZJ34" s="1705"/>
      <c r="CZK34" s="1705"/>
      <c r="CZL34" s="1705"/>
      <c r="CZM34" s="1705"/>
      <c r="CZN34" s="1705"/>
      <c r="CZO34" s="1705"/>
      <c r="CZP34" s="1705"/>
      <c r="CZQ34" s="1705"/>
      <c r="CZR34" s="1705"/>
      <c r="CZS34" s="1705"/>
      <c r="CZT34" s="1705"/>
      <c r="CZU34" s="1705"/>
      <c r="CZV34" s="1705"/>
      <c r="CZW34" s="1705"/>
      <c r="CZX34" s="1706"/>
      <c r="DCK34" s="1707"/>
      <c r="DCL34" s="1705"/>
      <c r="DCM34" s="1705"/>
      <c r="DCN34" s="1705"/>
      <c r="DCO34" s="1705"/>
      <c r="DCP34" s="1705"/>
      <c r="DCQ34" s="1705"/>
      <c r="DCR34" s="1705"/>
      <c r="DCS34" s="1705"/>
      <c r="DCT34" s="1705"/>
      <c r="DCU34" s="1705"/>
      <c r="DCV34" s="1705"/>
      <c r="DCW34" s="1705"/>
      <c r="DCX34" s="1705"/>
      <c r="DCY34" s="1705"/>
      <c r="DCZ34" s="1705"/>
      <c r="DDA34" s="1705"/>
      <c r="DDB34" s="1705"/>
      <c r="DDC34" s="1705"/>
      <c r="DDD34" s="1705"/>
      <c r="DDE34" s="1705"/>
      <c r="DDF34" s="1706"/>
      <c r="DGI34" s="1707"/>
      <c r="DGJ34" s="1705"/>
      <c r="DGK34" s="1705"/>
      <c r="DGL34" s="1705"/>
      <c r="DGM34" s="1705"/>
      <c r="DGN34" s="1705"/>
      <c r="DGO34" s="1705"/>
      <c r="DGP34" s="1705"/>
      <c r="DGQ34" s="1705"/>
      <c r="DGR34" s="1705"/>
      <c r="DGS34" s="1705"/>
      <c r="DGT34" s="1705"/>
      <c r="DGU34" s="1705"/>
      <c r="DGV34" s="1705"/>
      <c r="DGW34" s="1705"/>
      <c r="DGX34" s="1705"/>
      <c r="DGY34" s="1705"/>
      <c r="DGZ34" s="1705"/>
      <c r="DHA34" s="1705"/>
      <c r="DHB34" s="1705"/>
      <c r="DHC34" s="1705"/>
      <c r="DHD34" s="1706"/>
      <c r="DJQ34" s="1512"/>
      <c r="DJR34" s="1510"/>
      <c r="DJS34" s="1510"/>
      <c r="DJT34" s="1510"/>
      <c r="DJU34" s="1510"/>
      <c r="DJV34" s="1510"/>
      <c r="DJW34" s="1510"/>
      <c r="DJX34" s="1510"/>
      <c r="DJY34" s="1510"/>
      <c r="DJZ34" s="1510"/>
      <c r="DKA34" s="1510"/>
      <c r="DKB34" s="1510"/>
      <c r="DKC34" s="1510"/>
      <c r="DKD34" s="1510"/>
      <c r="DKE34" s="1510"/>
      <c r="DKF34" s="1510"/>
      <c r="DKG34" s="1510"/>
      <c r="DKH34" s="1510"/>
      <c r="DKI34" s="1510"/>
      <c r="DKJ34" s="1510"/>
      <c r="DKK34" s="1510"/>
      <c r="DKL34" s="1511"/>
      <c r="DMY34" s="1512"/>
      <c r="DMZ34" s="1376"/>
      <c r="DNA34" s="1376"/>
      <c r="DNB34" s="1376"/>
      <c r="DNC34" s="1376"/>
      <c r="DND34" s="1376"/>
      <c r="DNE34" s="1376"/>
      <c r="DNF34" s="1376"/>
      <c r="DNG34" s="1376"/>
      <c r="DNH34" s="1376"/>
      <c r="DNI34" s="1376"/>
      <c r="DNJ34" s="1376"/>
      <c r="DNK34" s="1376"/>
      <c r="DNL34" s="1376"/>
      <c r="DNM34" s="1376"/>
      <c r="DNN34" s="1376"/>
      <c r="DNO34" s="1376"/>
      <c r="DNP34" s="1376"/>
      <c r="DNQ34" s="1376"/>
      <c r="DNR34" s="1376"/>
      <c r="DNS34" s="1376"/>
      <c r="DNT34" s="1511"/>
      <c r="ESK34" s="1520"/>
      <c r="ESL34" s="1520"/>
      <c r="ESM34" s="1520"/>
      <c r="ESN34" s="1520"/>
      <c r="ESO34" s="1520"/>
      <c r="ESP34" s="1520"/>
      <c r="ESQ34" s="1520"/>
      <c r="ESR34" s="1520"/>
      <c r="ESS34" s="1520"/>
      <c r="EST34" s="1520"/>
      <c r="ESU34" s="1520"/>
      <c r="ESV34" s="1520"/>
      <c r="ESW34" s="1520"/>
      <c r="ESX34" s="1520"/>
      <c r="ESY34" s="1520"/>
      <c r="ESZ34" s="1520"/>
      <c r="ETA34" s="1520"/>
      <c r="ETB34" s="1520"/>
      <c r="ETC34" s="1520"/>
      <c r="ETD34" s="1520"/>
      <c r="ETE34" s="1520"/>
      <c r="ETF34" s="1520"/>
    </row>
    <row r="35" spans="2:3906" s="545" customFormat="1" ht="15" customHeight="1">
      <c r="B35" s="1519"/>
      <c r="C35" s="1519"/>
      <c r="D35" s="1519"/>
      <c r="E35" s="1519"/>
      <c r="F35" s="1519"/>
      <c r="G35" s="1519"/>
      <c r="H35" s="1519"/>
      <c r="I35" s="1519"/>
      <c r="J35" s="1519"/>
      <c r="K35" s="1519"/>
      <c r="L35" s="1519"/>
      <c r="M35" s="1519"/>
      <c r="N35" s="1519"/>
      <c r="O35" s="1519"/>
      <c r="P35" s="1519"/>
      <c r="Q35" s="1519"/>
      <c r="R35" s="1519"/>
      <c r="S35" s="1519"/>
      <c r="T35" s="1519"/>
      <c r="U35" s="1519"/>
      <c r="V35" s="1519"/>
      <c r="W35" s="1519"/>
      <c r="X35" s="1519"/>
      <c r="Y35" s="1519"/>
      <c r="Z35" s="1519"/>
      <c r="AA35" s="1519"/>
      <c r="AB35" s="1519"/>
      <c r="AC35" s="1519"/>
      <c r="AD35" s="1519"/>
      <c r="AE35" s="1519"/>
      <c r="AF35" s="1519"/>
      <c r="AG35" s="1519"/>
      <c r="AH35" s="1519"/>
      <c r="AI35" s="1519"/>
      <c r="AJ35" s="1519"/>
      <c r="AK35" s="1519"/>
      <c r="AL35" s="1519"/>
      <c r="AM35" s="1519"/>
      <c r="AN35" s="1519"/>
      <c r="AO35" s="1519"/>
      <c r="AP35" s="1519"/>
      <c r="AQ35" s="1519"/>
      <c r="AR35" s="1519"/>
      <c r="AS35" s="1519"/>
      <c r="AT35" s="1519"/>
      <c r="AU35" s="1519"/>
      <c r="AV35" s="1519"/>
      <c r="AW35" s="1519"/>
      <c r="AX35" s="1519"/>
      <c r="FF35" s="1360"/>
      <c r="FG35" s="1360"/>
      <c r="FH35" s="1360"/>
      <c r="FI35" s="1360"/>
      <c r="FK35" s="1512"/>
      <c r="FL35" s="1376"/>
      <c r="FM35" s="1376"/>
      <c r="FN35" s="1376"/>
      <c r="FO35" s="1376"/>
      <c r="FP35" s="1376"/>
      <c r="FQ35" s="1376"/>
      <c r="FR35" s="1376"/>
      <c r="FS35" s="1376"/>
      <c r="FT35" s="1376"/>
      <c r="FU35" s="1376"/>
      <c r="FV35" s="1376"/>
      <c r="FW35" s="1376"/>
      <c r="FX35" s="1376"/>
      <c r="FY35" s="1376"/>
      <c r="FZ35" s="1376"/>
      <c r="GA35" s="1376"/>
      <c r="GB35" s="1376"/>
      <c r="GC35" s="1376"/>
      <c r="GD35" s="1376"/>
      <c r="GE35" s="1376"/>
      <c r="GF35" s="1511"/>
      <c r="HW35" s="1375"/>
      <c r="HX35" s="1375"/>
      <c r="HY35" s="1375"/>
      <c r="HZ35" s="1375"/>
      <c r="IA35" s="1375"/>
      <c r="IB35" s="1375"/>
      <c r="IC35" s="1375"/>
      <c r="ID35" s="1375"/>
      <c r="IE35" s="1375"/>
      <c r="IF35" s="1375"/>
      <c r="KE35" s="1512"/>
      <c r="KF35" s="1510"/>
      <c r="KG35" s="1510"/>
      <c r="KH35" s="1510"/>
      <c r="KI35" s="1510"/>
      <c r="KJ35" s="1510"/>
      <c r="KK35" s="1510"/>
      <c r="KL35" s="1510"/>
      <c r="KM35" s="1510"/>
      <c r="KN35" s="1510"/>
      <c r="KO35" s="1510"/>
      <c r="KP35" s="1510"/>
      <c r="KQ35" s="1510"/>
      <c r="KR35" s="1510"/>
      <c r="KS35" s="1510"/>
      <c r="KT35" s="1510"/>
      <c r="KU35" s="1510"/>
      <c r="KV35" s="1510"/>
      <c r="KW35" s="1510"/>
      <c r="KX35" s="1510"/>
      <c r="KY35" s="1510"/>
      <c r="KZ35" s="1511"/>
      <c r="OF35" s="1375"/>
      <c r="OG35" s="1375"/>
      <c r="OH35" s="1375"/>
      <c r="OI35" s="1375"/>
      <c r="OJ35" s="1375"/>
      <c r="OK35" s="1375"/>
      <c r="OL35" s="1375"/>
      <c r="QQ35" s="1512"/>
      <c r="QR35" s="1510"/>
      <c r="QS35" s="1510"/>
      <c r="QT35" s="1510"/>
      <c r="QU35" s="1510"/>
      <c r="QV35" s="1510"/>
      <c r="QW35" s="1510"/>
      <c r="QX35" s="1510"/>
      <c r="QY35" s="1510"/>
      <c r="QZ35" s="1510"/>
      <c r="RA35" s="1510"/>
      <c r="RB35" s="1510"/>
      <c r="RC35" s="1510"/>
      <c r="RD35" s="1510"/>
      <c r="RE35" s="1510"/>
      <c r="RF35" s="1510"/>
      <c r="RG35" s="1510"/>
      <c r="RH35" s="1510"/>
      <c r="RI35" s="1510"/>
      <c r="RJ35" s="1510"/>
      <c r="RK35" s="1510"/>
      <c r="RL35" s="1511"/>
      <c r="TE35" s="1375"/>
      <c r="TF35" s="1375"/>
      <c r="TG35" s="1375"/>
      <c r="TH35" s="1375"/>
      <c r="TI35" s="1375"/>
      <c r="TJ35" s="1375"/>
      <c r="TK35" s="1375"/>
      <c r="UU35" s="1512"/>
      <c r="UV35" s="1510"/>
      <c r="UW35" s="1510"/>
      <c r="UX35" s="1510"/>
      <c r="UY35" s="1510"/>
      <c r="UZ35" s="1510"/>
      <c r="VA35" s="1510"/>
      <c r="VB35" s="1510"/>
      <c r="VC35" s="1510"/>
      <c r="VD35" s="1510"/>
      <c r="VE35" s="1510"/>
      <c r="VF35" s="1510"/>
      <c r="VG35" s="1510"/>
      <c r="VH35" s="1510"/>
      <c r="VI35" s="1510"/>
      <c r="VJ35" s="1510"/>
      <c r="VK35" s="1510"/>
      <c r="VL35" s="1510"/>
      <c r="VM35" s="1510"/>
      <c r="VN35" s="1510"/>
      <c r="VO35" s="1510"/>
      <c r="VP35" s="1511"/>
      <c r="XI35" s="1375"/>
      <c r="XJ35" s="1375"/>
      <c r="XK35" s="1375"/>
      <c r="XL35" s="1375"/>
      <c r="XM35" s="1375"/>
      <c r="XN35" s="1375"/>
      <c r="XO35" s="1375"/>
      <c r="XP35" s="1375"/>
      <c r="XQ35" s="1375"/>
      <c r="XR35" s="1375"/>
      <c r="YY35" s="1512"/>
      <c r="YZ35" s="1510"/>
      <c r="ZA35" s="1510"/>
      <c r="ZB35" s="1510"/>
      <c r="ZC35" s="1510"/>
      <c r="ZD35" s="1510"/>
      <c r="ZE35" s="1510"/>
      <c r="ZF35" s="1510"/>
      <c r="ZG35" s="1510"/>
      <c r="ZH35" s="1510"/>
      <c r="ZI35" s="1510"/>
      <c r="ZJ35" s="1510"/>
      <c r="ZK35" s="1510"/>
      <c r="ZL35" s="1510"/>
      <c r="ZM35" s="1510"/>
      <c r="ZN35" s="1510"/>
      <c r="ZO35" s="1510"/>
      <c r="ZP35" s="1510"/>
      <c r="ZQ35" s="1510"/>
      <c r="ZR35" s="1510"/>
      <c r="ZS35" s="1510"/>
      <c r="ZT35" s="1511"/>
      <c r="ABN35" s="1375"/>
      <c r="ABO35" s="1375"/>
      <c r="ABP35" s="1375"/>
      <c r="ABQ35" s="1375"/>
      <c r="ABR35" s="1375"/>
      <c r="ABS35" s="1375"/>
      <c r="ABT35" s="1375"/>
      <c r="ADS35" s="1512"/>
      <c r="ADT35" s="1510"/>
      <c r="ADU35" s="1510"/>
      <c r="ADV35" s="1510"/>
      <c r="ADW35" s="1510"/>
      <c r="ADX35" s="1510"/>
      <c r="ADY35" s="1510"/>
      <c r="ADZ35" s="1510"/>
      <c r="AEA35" s="1510"/>
      <c r="AEB35" s="1510"/>
      <c r="AEC35" s="1510"/>
      <c r="AED35" s="1510"/>
      <c r="AEE35" s="1510"/>
      <c r="AEF35" s="1510"/>
      <c r="AEG35" s="1510"/>
      <c r="AEH35" s="1510"/>
      <c r="AEI35" s="1510"/>
      <c r="AEJ35" s="1510"/>
      <c r="AEK35" s="1510"/>
      <c r="AEL35" s="1510"/>
      <c r="AEM35" s="1510"/>
      <c r="AEN35" s="1511"/>
      <c r="AFR35" s="1375"/>
      <c r="AFS35" s="1375"/>
      <c r="AFT35" s="1375"/>
      <c r="AFU35" s="1375"/>
      <c r="AFV35" s="1375"/>
      <c r="AFW35" s="1375"/>
      <c r="AFX35" s="1375"/>
      <c r="AFY35" s="1375"/>
      <c r="AHW35" s="1512"/>
      <c r="AHX35" s="1510"/>
      <c r="AHY35" s="1510"/>
      <c r="AHZ35" s="1510"/>
      <c r="AIA35" s="1510"/>
      <c r="AIB35" s="1510"/>
      <c r="AIC35" s="1510"/>
      <c r="AID35" s="1510"/>
      <c r="AIE35" s="1510"/>
      <c r="AIF35" s="1510"/>
      <c r="AIG35" s="1510"/>
      <c r="AIH35" s="1510"/>
      <c r="AII35" s="1510"/>
      <c r="AIJ35" s="1510"/>
      <c r="AIK35" s="1510"/>
      <c r="AIL35" s="1510"/>
      <c r="AIM35" s="1510"/>
      <c r="AIN35" s="1510"/>
      <c r="AIO35" s="1510"/>
      <c r="AIP35" s="1510"/>
      <c r="AIQ35" s="1510"/>
      <c r="AIR35" s="1511"/>
      <c r="AJT35" s="1375"/>
      <c r="AJU35" s="1375"/>
      <c r="AJV35" s="1375"/>
      <c r="AJW35" s="1375"/>
      <c r="AJX35" s="1375"/>
      <c r="AJY35" s="1375"/>
      <c r="AJZ35" s="1375"/>
      <c r="AKA35" s="1375"/>
      <c r="AKB35" s="1375"/>
      <c r="AMA35" s="1512"/>
      <c r="AMB35" s="1510"/>
      <c r="AMC35" s="1510"/>
      <c r="AMD35" s="1510"/>
      <c r="AME35" s="1510"/>
      <c r="AMF35" s="1510"/>
      <c r="AMG35" s="1510"/>
      <c r="AMH35" s="1510"/>
      <c r="AMI35" s="1510"/>
      <c r="AMJ35" s="1510"/>
      <c r="AMK35" s="1510"/>
      <c r="AML35" s="1510"/>
      <c r="AMM35" s="1510"/>
      <c r="AMN35" s="1510"/>
      <c r="AMO35" s="1510"/>
      <c r="AMP35" s="1510"/>
      <c r="AMQ35" s="1510"/>
      <c r="AMR35" s="1510"/>
      <c r="AMS35" s="1510"/>
      <c r="AMT35" s="1510"/>
      <c r="AMU35" s="1510"/>
      <c r="AMV35" s="1511"/>
      <c r="ANX35" s="1375"/>
      <c r="ANY35" s="1375"/>
      <c r="ANZ35" s="1375"/>
      <c r="AOA35" s="1375"/>
      <c r="AOB35" s="1375"/>
      <c r="AOC35" s="1375"/>
      <c r="AOD35" s="1375"/>
      <c r="AOE35" s="1375"/>
      <c r="AOF35" s="1375"/>
      <c r="AOG35" s="1375"/>
      <c r="AQE35" s="1512"/>
      <c r="AQF35" s="1510"/>
      <c r="AQG35" s="1510"/>
      <c r="AQH35" s="1510"/>
      <c r="AQI35" s="1510"/>
      <c r="AQJ35" s="1510"/>
      <c r="AQK35" s="1510"/>
      <c r="AQL35" s="1510"/>
      <c r="AQM35" s="1510"/>
      <c r="AQN35" s="1510"/>
      <c r="AQO35" s="1510"/>
      <c r="AQP35" s="1510"/>
      <c r="AQQ35" s="1510"/>
      <c r="AQR35" s="1510"/>
      <c r="AQS35" s="1510"/>
      <c r="AQT35" s="1510"/>
      <c r="AQU35" s="1510"/>
      <c r="AQV35" s="1510"/>
      <c r="AQW35" s="1510"/>
      <c r="AQX35" s="1510"/>
      <c r="AQY35" s="1510"/>
      <c r="AQZ35" s="1511"/>
      <c r="ASC35" s="1375"/>
      <c r="ASD35" s="1375"/>
      <c r="ASE35" s="1375"/>
      <c r="ASF35" s="1375"/>
      <c r="ASG35" s="1375"/>
      <c r="ASH35" s="1375"/>
      <c r="ASI35" s="1375"/>
      <c r="ASJ35" s="1375"/>
      <c r="AVW35" s="1512"/>
      <c r="AVX35" s="1510"/>
      <c r="AVY35" s="1510"/>
      <c r="AVZ35" s="1510"/>
      <c r="AWA35" s="1510"/>
      <c r="AWB35" s="1510"/>
      <c r="AWC35" s="1510"/>
      <c r="AWD35" s="1510"/>
      <c r="AWE35" s="1510"/>
      <c r="AWF35" s="1510"/>
      <c r="AWG35" s="1510"/>
      <c r="AWH35" s="1510"/>
      <c r="AWI35" s="1510"/>
      <c r="AWJ35" s="1510"/>
      <c r="AWK35" s="1510"/>
      <c r="AWL35" s="1510"/>
      <c r="AWM35" s="1510"/>
      <c r="AWN35" s="1510"/>
      <c r="AWO35" s="1510"/>
      <c r="AWP35" s="1510"/>
      <c r="AWQ35" s="1510"/>
      <c r="AWR35" s="1511"/>
      <c r="BAS35" s="1375"/>
      <c r="BAT35" s="1375"/>
      <c r="BAU35" s="1375"/>
      <c r="BAV35" s="1375"/>
      <c r="BAW35" s="1375"/>
      <c r="BAX35" s="1375"/>
      <c r="BAY35" s="1375"/>
      <c r="BAZ35" s="1375"/>
      <c r="BBA35" s="1375"/>
      <c r="BCY35" s="1512"/>
      <c r="BCZ35" s="1510"/>
      <c r="BDA35" s="1510"/>
      <c r="BDB35" s="1510"/>
      <c r="BDC35" s="1510"/>
      <c r="BDD35" s="1510"/>
      <c r="BDE35" s="1510"/>
      <c r="BDF35" s="1510"/>
      <c r="BDG35" s="1510"/>
      <c r="BDH35" s="1510"/>
      <c r="BDI35" s="1510"/>
      <c r="BDJ35" s="1510"/>
      <c r="BDK35" s="1510"/>
      <c r="BDL35" s="1510"/>
      <c r="BDM35" s="1510"/>
      <c r="BDN35" s="1510"/>
      <c r="BDO35" s="1510"/>
      <c r="BDP35" s="1510"/>
      <c r="BDQ35" s="1510"/>
      <c r="BDR35" s="1510"/>
      <c r="BDS35" s="1510"/>
      <c r="BDT35" s="1511"/>
      <c r="BEW35" s="1375"/>
      <c r="BEX35" s="1375"/>
      <c r="BEY35" s="1375"/>
      <c r="BEZ35" s="1375"/>
      <c r="BFA35" s="1375"/>
      <c r="BFB35" s="1375"/>
      <c r="BHC35" s="1512"/>
      <c r="BHD35" s="1510"/>
      <c r="BHE35" s="1510"/>
      <c r="BHF35" s="1510"/>
      <c r="BHG35" s="1510"/>
      <c r="BHH35" s="1510"/>
      <c r="BHI35" s="1510"/>
      <c r="BHJ35" s="1510"/>
      <c r="BHK35" s="1510"/>
      <c r="BHL35" s="1510"/>
      <c r="BHM35" s="1510"/>
      <c r="BHN35" s="1510"/>
      <c r="BHO35" s="1510"/>
      <c r="BHP35" s="1510"/>
      <c r="BHQ35" s="1510"/>
      <c r="BHR35" s="1510"/>
      <c r="BHS35" s="1510"/>
      <c r="BHT35" s="1510"/>
      <c r="BHU35" s="1510"/>
      <c r="BHV35" s="1510"/>
      <c r="BHW35" s="1510"/>
      <c r="BHX35" s="1511"/>
      <c r="BIZ35" s="1375"/>
      <c r="BJA35" s="1375"/>
      <c r="BJB35" s="1375"/>
      <c r="BJC35" s="1375"/>
      <c r="BJD35" s="1375"/>
      <c r="BJE35" s="1375"/>
      <c r="BJF35" s="1375"/>
      <c r="BJG35" s="1375"/>
      <c r="BJH35" s="1375"/>
      <c r="BJI35" s="1375"/>
      <c r="BLG35" s="1512"/>
      <c r="BLH35" s="1510"/>
      <c r="BLI35" s="1510"/>
      <c r="BLJ35" s="1510"/>
      <c r="BLK35" s="1510"/>
      <c r="BLL35" s="1510"/>
      <c r="BLM35" s="1510"/>
      <c r="BLN35" s="1510"/>
      <c r="BLO35" s="1510"/>
      <c r="BLP35" s="1510"/>
      <c r="BLQ35" s="1510"/>
      <c r="BLR35" s="1510"/>
      <c r="BLS35" s="1510"/>
      <c r="BLT35" s="1510"/>
      <c r="BLU35" s="1510"/>
      <c r="BLV35" s="1510"/>
      <c r="BLW35" s="1510"/>
      <c r="BLX35" s="1510"/>
      <c r="BLY35" s="1510"/>
      <c r="BLZ35" s="1510"/>
      <c r="BMA35" s="1510"/>
      <c r="BMB35" s="1511"/>
      <c r="BNE35" s="1375"/>
      <c r="BNF35" s="1375"/>
      <c r="BNG35" s="1375"/>
      <c r="BNH35" s="1375"/>
      <c r="BNI35" s="1375"/>
      <c r="BNJ35" s="1375"/>
      <c r="BNK35" s="1375"/>
      <c r="BPK35" s="1512"/>
      <c r="BPL35" s="1510"/>
      <c r="BPM35" s="1510"/>
      <c r="BPN35" s="1510"/>
      <c r="BPO35" s="1510"/>
      <c r="BPP35" s="1510"/>
      <c r="BPQ35" s="1510"/>
      <c r="BPR35" s="1510"/>
      <c r="BPS35" s="1510"/>
      <c r="BPT35" s="1510"/>
      <c r="BPU35" s="1510"/>
      <c r="BPV35" s="1510"/>
      <c r="BPW35" s="1510"/>
      <c r="BPX35" s="1510"/>
      <c r="BPY35" s="1510"/>
      <c r="BPZ35" s="1510"/>
      <c r="BQA35" s="1510"/>
      <c r="BQB35" s="1510"/>
      <c r="BQC35" s="1510"/>
      <c r="BQD35" s="1510"/>
      <c r="BQE35" s="1510"/>
      <c r="BQF35" s="1511"/>
      <c r="BRJ35" s="1375"/>
      <c r="BRK35" s="1375"/>
      <c r="BRL35" s="1375"/>
      <c r="BRM35" s="1375"/>
      <c r="BRN35" s="1375"/>
      <c r="BRO35" s="1375"/>
      <c r="BTO35" s="1512"/>
      <c r="BTP35" s="1510"/>
      <c r="BTQ35" s="1510"/>
      <c r="BTR35" s="1510"/>
      <c r="BTS35" s="1510"/>
      <c r="BTT35" s="1510"/>
      <c r="BTU35" s="1510"/>
      <c r="BTV35" s="1510"/>
      <c r="BTW35" s="1510"/>
      <c r="BTX35" s="1510"/>
      <c r="BTY35" s="1510"/>
      <c r="BTZ35" s="1510"/>
      <c r="BUA35" s="1510"/>
      <c r="BUB35" s="1510"/>
      <c r="BUC35" s="1510"/>
      <c r="BUD35" s="1510"/>
      <c r="BUE35" s="1510"/>
      <c r="BUF35" s="1510"/>
      <c r="BUG35" s="1510"/>
      <c r="BUH35" s="1510"/>
      <c r="BUI35" s="1510"/>
      <c r="BUJ35" s="1511"/>
      <c r="BVK35" s="1375"/>
      <c r="BVL35" s="1375"/>
      <c r="BVM35" s="1375"/>
      <c r="BVN35" s="1375"/>
      <c r="BVO35" s="1375"/>
      <c r="BVP35" s="1375"/>
      <c r="BVQ35" s="1375"/>
      <c r="BVR35" s="1375"/>
      <c r="BVS35" s="1375"/>
      <c r="BVT35" s="1375"/>
      <c r="BXS35" s="1512"/>
      <c r="BXT35" s="1510"/>
      <c r="BXU35" s="1510"/>
      <c r="BXV35" s="1510"/>
      <c r="BXW35" s="1510"/>
      <c r="BXX35" s="1510"/>
      <c r="BXY35" s="1510"/>
      <c r="BXZ35" s="1510"/>
      <c r="BYA35" s="1510"/>
      <c r="BYB35" s="1510"/>
      <c r="BYC35" s="1510"/>
      <c r="BYD35" s="1510"/>
      <c r="BYE35" s="1510"/>
      <c r="BYF35" s="1510"/>
      <c r="BYG35" s="1510"/>
      <c r="BYH35" s="1510"/>
      <c r="BYI35" s="1510"/>
      <c r="BYJ35" s="1510"/>
      <c r="BYK35" s="1510"/>
      <c r="BYL35" s="1510"/>
      <c r="BYM35" s="1510"/>
      <c r="BYN35" s="1511"/>
      <c r="BZR35" s="1375"/>
      <c r="BZS35" s="1375"/>
      <c r="BZT35" s="1375"/>
      <c r="BZU35" s="1375"/>
      <c r="BZV35" s="1375"/>
      <c r="BZW35" s="1375"/>
      <c r="BZX35" s="1375"/>
      <c r="BZY35" s="1375"/>
      <c r="BZZ35" s="1375"/>
      <c r="CBW35" s="1512"/>
      <c r="CBX35" s="1510"/>
      <c r="CBY35" s="1510"/>
      <c r="CBZ35" s="1510"/>
      <c r="CCA35" s="1510"/>
      <c r="CCB35" s="1510"/>
      <c r="CCC35" s="1510"/>
      <c r="CCD35" s="1510"/>
      <c r="CCE35" s="1510"/>
      <c r="CCF35" s="1510"/>
      <c r="CCG35" s="1510"/>
      <c r="CCH35" s="1510"/>
      <c r="CCI35" s="1510"/>
      <c r="CCJ35" s="1510"/>
      <c r="CCK35" s="1510"/>
      <c r="CCL35" s="1510"/>
      <c r="CCM35" s="1510"/>
      <c r="CCN35" s="1510"/>
      <c r="CCO35" s="1510"/>
      <c r="CCP35" s="1510"/>
      <c r="CCQ35" s="1510"/>
      <c r="CCR35" s="1511"/>
      <c r="CDU35" s="1375"/>
      <c r="CDV35" s="1375"/>
      <c r="CDW35" s="1375"/>
      <c r="CDX35" s="1375"/>
      <c r="CDY35" s="1375"/>
      <c r="CDZ35" s="1375"/>
      <c r="CEA35" s="1375"/>
      <c r="CGA35" s="1512"/>
      <c r="CGB35" s="1510"/>
      <c r="CGC35" s="1510"/>
      <c r="CGD35" s="1510"/>
      <c r="CGE35" s="1510"/>
      <c r="CGF35" s="1510"/>
      <c r="CGG35" s="1510"/>
      <c r="CGH35" s="1510"/>
      <c r="CGI35" s="1510"/>
      <c r="CGJ35" s="1510"/>
      <c r="CGK35" s="1510"/>
      <c r="CGL35" s="1510"/>
      <c r="CGM35" s="1510"/>
      <c r="CGN35" s="1510"/>
      <c r="CGO35" s="1510"/>
      <c r="CGP35" s="1510"/>
      <c r="CGQ35" s="1510"/>
      <c r="CGR35" s="1510"/>
      <c r="CGS35" s="1510"/>
      <c r="CGT35" s="1510"/>
      <c r="CGU35" s="1510"/>
      <c r="CGV35" s="1511"/>
      <c r="CHZ35" s="1375"/>
      <c r="CIA35" s="1375"/>
      <c r="CIB35" s="1375"/>
      <c r="CIC35" s="1375"/>
      <c r="CID35" s="1375"/>
      <c r="CIE35" s="1375"/>
      <c r="CKE35" s="1512"/>
      <c r="CKF35" s="1510"/>
      <c r="CKG35" s="1510"/>
      <c r="CKH35" s="1510"/>
      <c r="CKI35" s="1510"/>
      <c r="CKJ35" s="1510"/>
      <c r="CKK35" s="1510"/>
      <c r="CKL35" s="1510"/>
      <c r="CKM35" s="1510"/>
      <c r="CKN35" s="1510"/>
      <c r="CKO35" s="1510"/>
      <c r="CKP35" s="1510"/>
      <c r="CKQ35" s="1510"/>
      <c r="CKR35" s="1510"/>
      <c r="CKS35" s="1510"/>
      <c r="CKT35" s="1510"/>
      <c r="CKU35" s="1510"/>
      <c r="CKV35" s="1510"/>
      <c r="CKW35" s="1510"/>
      <c r="CKX35" s="1510"/>
      <c r="CKY35" s="1510"/>
      <c r="CKZ35" s="1511"/>
      <c r="CMC35" s="1375"/>
      <c r="CMD35" s="1375"/>
      <c r="CME35" s="1375"/>
      <c r="CMF35" s="1375"/>
      <c r="CMG35" s="1375"/>
      <c r="CMH35" s="1375"/>
      <c r="CMI35" s="1375"/>
      <c r="CMJ35" s="1375"/>
      <c r="COI35" s="1512"/>
      <c r="COJ35" s="1510"/>
      <c r="COK35" s="1510"/>
      <c r="COL35" s="1510"/>
      <c r="COM35" s="1510"/>
      <c r="CON35" s="1510"/>
      <c r="COO35" s="1510"/>
      <c r="COP35" s="1510"/>
      <c r="COQ35" s="1510"/>
      <c r="COR35" s="1510"/>
      <c r="COS35" s="1510"/>
      <c r="COT35" s="1510"/>
      <c r="COU35" s="1510"/>
      <c r="COV35" s="1510"/>
      <c r="COW35" s="1510"/>
      <c r="COX35" s="1510"/>
      <c r="COY35" s="1510"/>
      <c r="COZ35" s="1510"/>
      <c r="CPA35" s="1510"/>
      <c r="CPB35" s="1510"/>
      <c r="CPC35" s="1510"/>
      <c r="CPD35" s="1511"/>
      <c r="CQF35" s="1375"/>
      <c r="CQG35" s="1375"/>
      <c r="CQH35" s="1375"/>
      <c r="CQI35" s="1375"/>
      <c r="CQJ35" s="1375"/>
      <c r="CQK35" s="1375"/>
      <c r="CQL35" s="1375"/>
      <c r="CQM35" s="1375"/>
      <c r="CQN35" s="1375"/>
      <c r="CQO35" s="1375"/>
      <c r="CSM35" s="1512"/>
      <c r="CSN35" s="1510"/>
      <c r="CSO35" s="1510"/>
      <c r="CSP35" s="1510"/>
      <c r="CSQ35" s="1510"/>
      <c r="CSR35" s="1510"/>
      <c r="CSS35" s="1510"/>
      <c r="CST35" s="1510"/>
      <c r="CSU35" s="1510"/>
      <c r="CSV35" s="1510"/>
      <c r="CSW35" s="1510"/>
      <c r="CSX35" s="1510"/>
      <c r="CSY35" s="1510"/>
      <c r="CSZ35" s="1510"/>
      <c r="CTA35" s="1510"/>
      <c r="CTB35" s="1510"/>
      <c r="CTC35" s="1510"/>
      <c r="CTD35" s="1510"/>
      <c r="CTE35" s="1510"/>
      <c r="CTF35" s="1510"/>
      <c r="CTG35" s="1510"/>
      <c r="CTH35" s="1511"/>
      <c r="CVU35" s="1707"/>
      <c r="CVV35" s="1705"/>
      <c r="CVW35" s="1705"/>
      <c r="CVX35" s="1705"/>
      <c r="CVY35" s="1705"/>
      <c r="CVZ35" s="1705"/>
      <c r="CWA35" s="1705"/>
      <c r="CWB35" s="1705"/>
      <c r="CWC35" s="1705"/>
      <c r="CWD35" s="1705"/>
      <c r="CWE35" s="1705"/>
      <c r="CWF35" s="1705"/>
      <c r="CWG35" s="1705"/>
      <c r="CWH35" s="1705"/>
      <c r="CWI35" s="1705"/>
      <c r="CWJ35" s="1705"/>
      <c r="CWK35" s="1705"/>
      <c r="CWL35" s="1705"/>
      <c r="CWM35" s="1705"/>
      <c r="CWN35" s="1705"/>
      <c r="CWO35" s="1705"/>
      <c r="CWP35" s="1706"/>
      <c r="CZC35" s="1707"/>
      <c r="CZD35" s="1705"/>
      <c r="CZE35" s="1705"/>
      <c r="CZF35" s="1705"/>
      <c r="CZG35" s="1705"/>
      <c r="CZH35" s="1705"/>
      <c r="CZI35" s="1705"/>
      <c r="CZJ35" s="1705"/>
      <c r="CZK35" s="1705"/>
      <c r="CZL35" s="1705"/>
      <c r="CZM35" s="1705"/>
      <c r="CZN35" s="1705"/>
      <c r="CZO35" s="1705"/>
      <c r="CZP35" s="1705"/>
      <c r="CZQ35" s="1705"/>
      <c r="CZR35" s="1705"/>
      <c r="CZS35" s="1705"/>
      <c r="CZT35" s="1705"/>
      <c r="CZU35" s="1705"/>
      <c r="CZV35" s="1705"/>
      <c r="CZW35" s="1705"/>
      <c r="CZX35" s="1706"/>
      <c r="DCK35" s="1707"/>
      <c r="DCL35" s="1705"/>
      <c r="DCM35" s="1705"/>
      <c r="DCN35" s="1705"/>
      <c r="DCO35" s="1705"/>
      <c r="DCP35" s="1705"/>
      <c r="DCQ35" s="1705"/>
      <c r="DCR35" s="1705"/>
      <c r="DCS35" s="1705"/>
      <c r="DCT35" s="1705"/>
      <c r="DCU35" s="1705"/>
      <c r="DCV35" s="1705"/>
      <c r="DCW35" s="1705"/>
      <c r="DCX35" s="1705"/>
      <c r="DCY35" s="1705"/>
      <c r="DCZ35" s="1705"/>
      <c r="DDA35" s="1705"/>
      <c r="DDB35" s="1705"/>
      <c r="DDC35" s="1705"/>
      <c r="DDD35" s="1705"/>
      <c r="DDE35" s="1705"/>
      <c r="DDF35" s="1706"/>
      <c r="DGI35" s="1707"/>
      <c r="DGJ35" s="1705"/>
      <c r="DGK35" s="1705"/>
      <c r="DGL35" s="1705"/>
      <c r="DGM35" s="1705"/>
      <c r="DGN35" s="1705"/>
      <c r="DGO35" s="1705"/>
      <c r="DGP35" s="1705"/>
      <c r="DGQ35" s="1705"/>
      <c r="DGR35" s="1705"/>
      <c r="DGS35" s="1705"/>
      <c r="DGT35" s="1705"/>
      <c r="DGU35" s="1705"/>
      <c r="DGV35" s="1705"/>
      <c r="DGW35" s="1705"/>
      <c r="DGX35" s="1705"/>
      <c r="DGY35" s="1705"/>
      <c r="DGZ35" s="1705"/>
      <c r="DHA35" s="1705"/>
      <c r="DHB35" s="1705"/>
      <c r="DHC35" s="1705"/>
      <c r="DHD35" s="1706"/>
      <c r="DJQ35" s="1512"/>
      <c r="DJR35" s="1510"/>
      <c r="DJS35" s="1510"/>
      <c r="DJT35" s="1510"/>
      <c r="DJU35" s="1510"/>
      <c r="DJV35" s="1510"/>
      <c r="DJW35" s="1510"/>
      <c r="DJX35" s="1510"/>
      <c r="DJY35" s="1510"/>
      <c r="DJZ35" s="1510"/>
      <c r="DKA35" s="1510"/>
      <c r="DKB35" s="1510"/>
      <c r="DKC35" s="1510"/>
      <c r="DKD35" s="1510"/>
      <c r="DKE35" s="1510"/>
      <c r="DKF35" s="1510"/>
      <c r="DKG35" s="1510"/>
      <c r="DKH35" s="1510"/>
      <c r="DKI35" s="1510"/>
      <c r="DKJ35" s="1510"/>
      <c r="DKK35" s="1510"/>
      <c r="DKL35" s="1511"/>
      <c r="DMY35" s="1512"/>
      <c r="DMZ35" s="1376"/>
      <c r="DNA35" s="1376"/>
      <c r="DNB35" s="1376"/>
      <c r="DNC35" s="1376"/>
      <c r="DND35" s="1376"/>
      <c r="DNE35" s="1376"/>
      <c r="DNF35" s="1376"/>
      <c r="DNG35" s="1376"/>
      <c r="DNH35" s="1376"/>
      <c r="DNI35" s="1376"/>
      <c r="DNJ35" s="1376"/>
      <c r="DNK35" s="1376"/>
      <c r="DNL35" s="1376"/>
      <c r="DNM35" s="1376"/>
      <c r="DNN35" s="1376"/>
      <c r="DNO35" s="1376"/>
      <c r="DNP35" s="1376"/>
      <c r="DNQ35" s="1376"/>
      <c r="DNR35" s="1376"/>
      <c r="DNS35" s="1376"/>
      <c r="DNT35" s="1511"/>
      <c r="ESK35" s="1520"/>
      <c r="ESL35" s="1520"/>
      <c r="ESM35" s="1520"/>
      <c r="ESN35" s="1520"/>
      <c r="ESO35" s="1520"/>
      <c r="ESP35" s="1520"/>
      <c r="ESQ35" s="1520"/>
      <c r="ESR35" s="1520"/>
      <c r="ESS35" s="1520"/>
      <c r="EST35" s="1520"/>
      <c r="ESU35" s="1520"/>
      <c r="ESV35" s="1520"/>
      <c r="ESW35" s="1520"/>
      <c r="ESX35" s="1520"/>
      <c r="ESY35" s="1520"/>
      <c r="ESZ35" s="1520"/>
      <c r="ETA35" s="1520"/>
      <c r="ETB35" s="1520"/>
      <c r="ETC35" s="1520"/>
      <c r="ETD35" s="1520"/>
      <c r="ETE35" s="1520"/>
      <c r="ETF35" s="1520"/>
    </row>
    <row r="36" spans="2:3906" s="545" customFormat="1" ht="15" customHeight="1"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  <c r="L36" s="1519"/>
      <c r="M36" s="1519"/>
      <c r="N36" s="1519"/>
      <c r="O36" s="1519"/>
      <c r="P36" s="1519"/>
      <c r="Q36" s="1519"/>
      <c r="R36" s="1519"/>
      <c r="S36" s="1519"/>
      <c r="T36" s="1519"/>
      <c r="U36" s="1519"/>
      <c r="V36" s="1519"/>
      <c r="W36" s="1519"/>
      <c r="X36" s="1519"/>
      <c r="Y36" s="1519"/>
      <c r="Z36" s="1519"/>
      <c r="AA36" s="1519"/>
      <c r="AB36" s="1519"/>
      <c r="AC36" s="1519"/>
      <c r="AD36" s="1519"/>
      <c r="AE36" s="1519"/>
      <c r="AF36" s="1519"/>
      <c r="AG36" s="1519"/>
      <c r="AH36" s="1519"/>
      <c r="AI36" s="1519"/>
      <c r="AJ36" s="1519"/>
      <c r="AK36" s="1519"/>
      <c r="AL36" s="1519"/>
      <c r="AM36" s="1519"/>
      <c r="AN36" s="1519"/>
      <c r="AO36" s="1519"/>
      <c r="AP36" s="1519"/>
      <c r="AQ36" s="1519"/>
      <c r="AR36" s="1519"/>
      <c r="AS36" s="1519"/>
      <c r="AT36" s="1519"/>
      <c r="AU36" s="1519"/>
      <c r="AV36" s="1519"/>
      <c r="AW36" s="1519"/>
      <c r="AX36" s="1519"/>
      <c r="FF36" s="1360"/>
      <c r="FG36" s="1360"/>
      <c r="FH36" s="1360"/>
      <c r="FI36" s="1360"/>
      <c r="FK36" s="1512"/>
      <c r="FL36" s="1376"/>
      <c r="FM36" s="1376"/>
      <c r="FN36" s="1376"/>
      <c r="FO36" s="1376"/>
      <c r="FP36" s="1376"/>
      <c r="FQ36" s="1376"/>
      <c r="FR36" s="1376"/>
      <c r="FS36" s="1376"/>
      <c r="FT36" s="1376"/>
      <c r="FU36" s="1376"/>
      <c r="FV36" s="1376"/>
      <c r="FW36" s="1376"/>
      <c r="FX36" s="1376"/>
      <c r="FY36" s="1376"/>
      <c r="FZ36" s="1376"/>
      <c r="GA36" s="1376"/>
      <c r="GB36" s="1376"/>
      <c r="GC36" s="1376"/>
      <c r="GD36" s="1376"/>
      <c r="GE36" s="1376"/>
      <c r="GF36" s="1511"/>
      <c r="HW36" s="1375"/>
      <c r="HX36" s="1375"/>
      <c r="HY36" s="1375"/>
      <c r="HZ36" s="1375"/>
      <c r="IA36" s="1375"/>
      <c r="IB36" s="1375"/>
      <c r="IC36" s="1375"/>
      <c r="ID36" s="1375"/>
      <c r="IE36" s="1375"/>
      <c r="IF36" s="1375"/>
      <c r="KE36" s="1512"/>
      <c r="KF36" s="1510"/>
      <c r="KG36" s="1510"/>
      <c r="KH36" s="1510"/>
      <c r="KI36" s="1510"/>
      <c r="KJ36" s="1510"/>
      <c r="KK36" s="1510"/>
      <c r="KL36" s="1510"/>
      <c r="KM36" s="1510"/>
      <c r="KN36" s="1510"/>
      <c r="KO36" s="1510"/>
      <c r="KP36" s="1510"/>
      <c r="KQ36" s="1510"/>
      <c r="KR36" s="1510"/>
      <c r="KS36" s="1510"/>
      <c r="KT36" s="1510"/>
      <c r="KU36" s="1510"/>
      <c r="KV36" s="1510"/>
      <c r="KW36" s="1510"/>
      <c r="KX36" s="1510"/>
      <c r="KY36" s="1510"/>
      <c r="KZ36" s="1511"/>
      <c r="OF36" s="1375"/>
      <c r="OG36" s="1375"/>
      <c r="OH36" s="1375"/>
      <c r="OI36" s="1375"/>
      <c r="OJ36" s="1375"/>
      <c r="OK36" s="1375"/>
      <c r="OL36" s="1375"/>
      <c r="QQ36" s="1512"/>
      <c r="QR36" s="1510"/>
      <c r="QS36" s="1510"/>
      <c r="QT36" s="1510"/>
      <c r="QU36" s="1510"/>
      <c r="QV36" s="1510"/>
      <c r="QW36" s="1510"/>
      <c r="QX36" s="1510"/>
      <c r="QY36" s="1510"/>
      <c r="QZ36" s="1510"/>
      <c r="RA36" s="1510"/>
      <c r="RB36" s="1510"/>
      <c r="RC36" s="1510"/>
      <c r="RD36" s="1510"/>
      <c r="RE36" s="1510"/>
      <c r="RF36" s="1510"/>
      <c r="RG36" s="1510"/>
      <c r="RH36" s="1510"/>
      <c r="RI36" s="1510"/>
      <c r="RJ36" s="1510"/>
      <c r="RK36" s="1510"/>
      <c r="RL36" s="1511"/>
      <c r="TE36" s="1375"/>
      <c r="TF36" s="1375"/>
      <c r="TG36" s="1375"/>
      <c r="TH36" s="1375"/>
      <c r="TI36" s="1375"/>
      <c r="TJ36" s="1375"/>
      <c r="TK36" s="1375"/>
      <c r="UU36" s="1512"/>
      <c r="UV36" s="1510"/>
      <c r="UW36" s="1510"/>
      <c r="UX36" s="1510"/>
      <c r="UY36" s="1510"/>
      <c r="UZ36" s="1510"/>
      <c r="VA36" s="1510"/>
      <c r="VB36" s="1510"/>
      <c r="VC36" s="1510"/>
      <c r="VD36" s="1510"/>
      <c r="VE36" s="1510"/>
      <c r="VF36" s="1510"/>
      <c r="VG36" s="1510"/>
      <c r="VH36" s="1510"/>
      <c r="VI36" s="1510"/>
      <c r="VJ36" s="1510"/>
      <c r="VK36" s="1510"/>
      <c r="VL36" s="1510"/>
      <c r="VM36" s="1510"/>
      <c r="VN36" s="1510"/>
      <c r="VO36" s="1510"/>
      <c r="VP36" s="1511"/>
      <c r="XI36" s="1375"/>
      <c r="XJ36" s="1375"/>
      <c r="XK36" s="1375"/>
      <c r="XL36" s="1375"/>
      <c r="XM36" s="1375"/>
      <c r="XN36" s="1375"/>
      <c r="XO36" s="1375"/>
      <c r="XP36" s="1375"/>
      <c r="XQ36" s="1375"/>
      <c r="XR36" s="1375"/>
      <c r="YY36" s="1512"/>
      <c r="YZ36" s="1510"/>
      <c r="ZA36" s="1510"/>
      <c r="ZB36" s="1510"/>
      <c r="ZC36" s="1510"/>
      <c r="ZD36" s="1510"/>
      <c r="ZE36" s="1510"/>
      <c r="ZF36" s="1510"/>
      <c r="ZG36" s="1510"/>
      <c r="ZH36" s="1510"/>
      <c r="ZI36" s="1510"/>
      <c r="ZJ36" s="1510"/>
      <c r="ZK36" s="1510"/>
      <c r="ZL36" s="1510"/>
      <c r="ZM36" s="1510"/>
      <c r="ZN36" s="1510"/>
      <c r="ZO36" s="1510"/>
      <c r="ZP36" s="1510"/>
      <c r="ZQ36" s="1510"/>
      <c r="ZR36" s="1510"/>
      <c r="ZS36" s="1510"/>
      <c r="ZT36" s="1511"/>
      <c r="ABN36" s="1375"/>
      <c r="ABO36" s="1375"/>
      <c r="ABP36" s="1375"/>
      <c r="ABQ36" s="1375"/>
      <c r="ABR36" s="1375"/>
      <c r="ABS36" s="1375"/>
      <c r="ABT36" s="1375"/>
      <c r="ADS36" s="1512"/>
      <c r="ADT36" s="1510"/>
      <c r="ADU36" s="1510"/>
      <c r="ADV36" s="1510"/>
      <c r="ADW36" s="1510"/>
      <c r="ADX36" s="1510"/>
      <c r="ADY36" s="1510"/>
      <c r="ADZ36" s="1510"/>
      <c r="AEA36" s="1510"/>
      <c r="AEB36" s="1510"/>
      <c r="AEC36" s="1510"/>
      <c r="AED36" s="1510"/>
      <c r="AEE36" s="1510"/>
      <c r="AEF36" s="1510"/>
      <c r="AEG36" s="1510"/>
      <c r="AEH36" s="1510"/>
      <c r="AEI36" s="1510"/>
      <c r="AEJ36" s="1510"/>
      <c r="AEK36" s="1510"/>
      <c r="AEL36" s="1510"/>
      <c r="AEM36" s="1510"/>
      <c r="AEN36" s="1511"/>
      <c r="AFR36" s="1375"/>
      <c r="AFS36" s="1375"/>
      <c r="AFT36" s="1375"/>
      <c r="AFU36" s="1375"/>
      <c r="AFV36" s="1375"/>
      <c r="AFW36" s="1375"/>
      <c r="AFX36" s="1375"/>
      <c r="AFY36" s="1375"/>
      <c r="AHW36" s="1512"/>
      <c r="AHX36" s="1510"/>
      <c r="AHY36" s="1510"/>
      <c r="AHZ36" s="1510"/>
      <c r="AIA36" s="1510"/>
      <c r="AIB36" s="1510"/>
      <c r="AIC36" s="1510"/>
      <c r="AID36" s="1510"/>
      <c r="AIE36" s="1510"/>
      <c r="AIF36" s="1510"/>
      <c r="AIG36" s="1510"/>
      <c r="AIH36" s="1510"/>
      <c r="AII36" s="1510"/>
      <c r="AIJ36" s="1510"/>
      <c r="AIK36" s="1510"/>
      <c r="AIL36" s="1510"/>
      <c r="AIM36" s="1510"/>
      <c r="AIN36" s="1510"/>
      <c r="AIO36" s="1510"/>
      <c r="AIP36" s="1510"/>
      <c r="AIQ36" s="1510"/>
      <c r="AIR36" s="1511"/>
      <c r="AJT36" s="1375"/>
      <c r="AJU36" s="1375"/>
      <c r="AJV36" s="1375"/>
      <c r="AJW36" s="1375"/>
      <c r="AJX36" s="1375"/>
      <c r="AJY36" s="1375"/>
      <c r="AJZ36" s="1375"/>
      <c r="AKA36" s="1375"/>
      <c r="AKB36" s="1375"/>
      <c r="AMA36" s="1512"/>
      <c r="AMB36" s="1510"/>
      <c r="AMC36" s="1510"/>
      <c r="AMD36" s="1510"/>
      <c r="AME36" s="1510"/>
      <c r="AMF36" s="1510"/>
      <c r="AMG36" s="1510"/>
      <c r="AMH36" s="1510"/>
      <c r="AMI36" s="1510"/>
      <c r="AMJ36" s="1510"/>
      <c r="AMK36" s="1510"/>
      <c r="AML36" s="1510"/>
      <c r="AMM36" s="1510"/>
      <c r="AMN36" s="1510"/>
      <c r="AMO36" s="1510"/>
      <c r="AMP36" s="1510"/>
      <c r="AMQ36" s="1510"/>
      <c r="AMR36" s="1510"/>
      <c r="AMS36" s="1510"/>
      <c r="AMT36" s="1510"/>
      <c r="AMU36" s="1510"/>
      <c r="AMV36" s="1511"/>
      <c r="ANX36" s="1375"/>
      <c r="ANY36" s="1375"/>
      <c r="ANZ36" s="1375"/>
      <c r="AOA36" s="1375"/>
      <c r="AOB36" s="1375"/>
      <c r="AOC36" s="1375"/>
      <c r="AOD36" s="1375"/>
      <c r="AOE36" s="1375"/>
      <c r="AOF36" s="1375"/>
      <c r="AOG36" s="1375"/>
      <c r="AQE36" s="1512"/>
      <c r="AQF36" s="1510"/>
      <c r="AQG36" s="1510"/>
      <c r="AQH36" s="1510"/>
      <c r="AQI36" s="1510"/>
      <c r="AQJ36" s="1510"/>
      <c r="AQK36" s="1510"/>
      <c r="AQL36" s="1510"/>
      <c r="AQM36" s="1510"/>
      <c r="AQN36" s="1510"/>
      <c r="AQO36" s="1510"/>
      <c r="AQP36" s="1510"/>
      <c r="AQQ36" s="1510"/>
      <c r="AQR36" s="1510"/>
      <c r="AQS36" s="1510"/>
      <c r="AQT36" s="1510"/>
      <c r="AQU36" s="1510"/>
      <c r="AQV36" s="1510"/>
      <c r="AQW36" s="1510"/>
      <c r="AQX36" s="1510"/>
      <c r="AQY36" s="1510"/>
      <c r="AQZ36" s="1511"/>
      <c r="ASC36" s="1375"/>
      <c r="ASD36" s="1375"/>
      <c r="ASE36" s="1375"/>
      <c r="ASF36" s="1375"/>
      <c r="ASG36" s="1375"/>
      <c r="ASH36" s="1375"/>
      <c r="ASI36" s="1375"/>
      <c r="ASJ36" s="1375"/>
      <c r="AVW36" s="1512"/>
      <c r="AVX36" s="1510"/>
      <c r="AVY36" s="1510"/>
      <c r="AVZ36" s="1510"/>
      <c r="AWA36" s="1510"/>
      <c r="AWB36" s="1510"/>
      <c r="AWC36" s="1510"/>
      <c r="AWD36" s="1510"/>
      <c r="AWE36" s="1510"/>
      <c r="AWF36" s="1510"/>
      <c r="AWG36" s="1510"/>
      <c r="AWH36" s="1510"/>
      <c r="AWI36" s="1510"/>
      <c r="AWJ36" s="1510"/>
      <c r="AWK36" s="1510"/>
      <c r="AWL36" s="1510"/>
      <c r="AWM36" s="1510"/>
      <c r="AWN36" s="1510"/>
      <c r="AWO36" s="1510"/>
      <c r="AWP36" s="1510"/>
      <c r="AWQ36" s="1510"/>
      <c r="AWR36" s="1511"/>
      <c r="BAQ36" s="747"/>
      <c r="BAR36" s="747"/>
      <c r="BAS36" s="1375"/>
      <c r="BAT36" s="1375"/>
      <c r="BAU36" s="1375"/>
      <c r="BAV36" s="1375"/>
      <c r="BAW36" s="1375"/>
      <c r="BAX36" s="1375"/>
      <c r="BAY36" s="1375"/>
      <c r="BAZ36" s="1375"/>
      <c r="BBA36" s="1375"/>
      <c r="BCY36" s="1512"/>
      <c r="BCZ36" s="1510"/>
      <c r="BDA36" s="1510"/>
      <c r="BDB36" s="1510"/>
      <c r="BDC36" s="1510"/>
      <c r="BDD36" s="1510"/>
      <c r="BDE36" s="1510"/>
      <c r="BDF36" s="1510"/>
      <c r="BDG36" s="1510"/>
      <c r="BDH36" s="1510"/>
      <c r="BDI36" s="1510"/>
      <c r="BDJ36" s="1510"/>
      <c r="BDK36" s="1510"/>
      <c r="BDL36" s="1510"/>
      <c r="BDM36" s="1510"/>
      <c r="BDN36" s="1510"/>
      <c r="BDO36" s="1510"/>
      <c r="BDP36" s="1510"/>
      <c r="BDQ36" s="1510"/>
      <c r="BDR36" s="1510"/>
      <c r="BDS36" s="1510"/>
      <c r="BDT36" s="1511"/>
      <c r="BEW36" s="1375"/>
      <c r="BEX36" s="1375"/>
      <c r="BEY36" s="1375"/>
      <c r="BEZ36" s="1375"/>
      <c r="BFA36" s="1375"/>
      <c r="BFB36" s="1375"/>
      <c r="BHC36" s="1512"/>
      <c r="BHD36" s="1510"/>
      <c r="BHE36" s="1510"/>
      <c r="BHF36" s="1510"/>
      <c r="BHG36" s="1510"/>
      <c r="BHH36" s="1510"/>
      <c r="BHI36" s="1510"/>
      <c r="BHJ36" s="1510"/>
      <c r="BHK36" s="1510"/>
      <c r="BHL36" s="1510"/>
      <c r="BHM36" s="1510"/>
      <c r="BHN36" s="1510"/>
      <c r="BHO36" s="1510"/>
      <c r="BHP36" s="1510"/>
      <c r="BHQ36" s="1510"/>
      <c r="BHR36" s="1510"/>
      <c r="BHS36" s="1510"/>
      <c r="BHT36" s="1510"/>
      <c r="BHU36" s="1510"/>
      <c r="BHV36" s="1510"/>
      <c r="BHW36" s="1510"/>
      <c r="BHX36" s="1511"/>
      <c r="BIZ36" s="1375"/>
      <c r="BJA36" s="1375"/>
      <c r="BJB36" s="1375"/>
      <c r="BJC36" s="1375"/>
      <c r="BJD36" s="1375"/>
      <c r="BJE36" s="1375"/>
      <c r="BJF36" s="1375"/>
      <c r="BJG36" s="1375"/>
      <c r="BJH36" s="1375"/>
      <c r="BJI36" s="1375"/>
      <c r="BLG36" s="1512"/>
      <c r="BLH36" s="1510"/>
      <c r="BLI36" s="1510"/>
      <c r="BLJ36" s="1510"/>
      <c r="BLK36" s="1510"/>
      <c r="BLL36" s="1510"/>
      <c r="BLM36" s="1510"/>
      <c r="BLN36" s="1510"/>
      <c r="BLO36" s="1510"/>
      <c r="BLP36" s="1510"/>
      <c r="BLQ36" s="1510"/>
      <c r="BLR36" s="1510"/>
      <c r="BLS36" s="1510"/>
      <c r="BLT36" s="1510"/>
      <c r="BLU36" s="1510"/>
      <c r="BLV36" s="1510"/>
      <c r="BLW36" s="1510"/>
      <c r="BLX36" s="1510"/>
      <c r="BLY36" s="1510"/>
      <c r="BLZ36" s="1510"/>
      <c r="BMA36" s="1510"/>
      <c r="BMB36" s="1511"/>
      <c r="BNE36" s="1375"/>
      <c r="BNF36" s="1375"/>
      <c r="BNG36" s="1375"/>
      <c r="BNH36" s="1375"/>
      <c r="BNI36" s="1375"/>
      <c r="BNJ36" s="1375"/>
      <c r="BNK36" s="1375"/>
      <c r="BPK36" s="1512"/>
      <c r="BPL36" s="1510"/>
      <c r="BPM36" s="1510"/>
      <c r="BPN36" s="1510"/>
      <c r="BPO36" s="1510"/>
      <c r="BPP36" s="1510"/>
      <c r="BPQ36" s="1510"/>
      <c r="BPR36" s="1510"/>
      <c r="BPS36" s="1510"/>
      <c r="BPT36" s="1510"/>
      <c r="BPU36" s="1510"/>
      <c r="BPV36" s="1510"/>
      <c r="BPW36" s="1510"/>
      <c r="BPX36" s="1510"/>
      <c r="BPY36" s="1510"/>
      <c r="BPZ36" s="1510"/>
      <c r="BQA36" s="1510"/>
      <c r="BQB36" s="1510"/>
      <c r="BQC36" s="1510"/>
      <c r="BQD36" s="1510"/>
      <c r="BQE36" s="1510"/>
      <c r="BQF36" s="1511"/>
      <c r="BRJ36" s="1375"/>
      <c r="BRK36" s="1375"/>
      <c r="BRL36" s="1375"/>
      <c r="BRM36" s="1375"/>
      <c r="BRN36" s="1375"/>
      <c r="BRO36" s="1375"/>
      <c r="BTO36" s="1512"/>
      <c r="BTP36" s="1510"/>
      <c r="BTQ36" s="1510"/>
      <c r="BTR36" s="1510"/>
      <c r="BTS36" s="1510"/>
      <c r="BTT36" s="1510"/>
      <c r="BTU36" s="1510"/>
      <c r="BTV36" s="1510"/>
      <c r="BTW36" s="1510"/>
      <c r="BTX36" s="1510"/>
      <c r="BTY36" s="1510"/>
      <c r="BTZ36" s="1510"/>
      <c r="BUA36" s="1510"/>
      <c r="BUB36" s="1510"/>
      <c r="BUC36" s="1510"/>
      <c r="BUD36" s="1510"/>
      <c r="BUE36" s="1510"/>
      <c r="BUF36" s="1510"/>
      <c r="BUG36" s="1510"/>
      <c r="BUH36" s="1510"/>
      <c r="BUI36" s="1510"/>
      <c r="BUJ36" s="1511"/>
      <c r="BVK36" s="1375"/>
      <c r="BVL36" s="1375"/>
      <c r="BVM36" s="1375"/>
      <c r="BVN36" s="1375"/>
      <c r="BVO36" s="1375"/>
      <c r="BVP36" s="1375"/>
      <c r="BVQ36" s="1375"/>
      <c r="BVR36" s="1375"/>
      <c r="BVS36" s="1375"/>
      <c r="BVT36" s="1375"/>
      <c r="BXS36" s="1512"/>
      <c r="BXT36" s="1510"/>
      <c r="BXU36" s="1510"/>
      <c r="BXV36" s="1510"/>
      <c r="BXW36" s="1510"/>
      <c r="BXX36" s="1510"/>
      <c r="BXY36" s="1510"/>
      <c r="BXZ36" s="1510"/>
      <c r="BYA36" s="1510"/>
      <c r="BYB36" s="1510"/>
      <c r="BYC36" s="1510"/>
      <c r="BYD36" s="1510"/>
      <c r="BYE36" s="1510"/>
      <c r="BYF36" s="1510"/>
      <c r="BYG36" s="1510"/>
      <c r="BYH36" s="1510"/>
      <c r="BYI36" s="1510"/>
      <c r="BYJ36" s="1510"/>
      <c r="BYK36" s="1510"/>
      <c r="BYL36" s="1510"/>
      <c r="BYM36" s="1510"/>
      <c r="BYN36" s="1511"/>
      <c r="BZR36" s="1375"/>
      <c r="BZS36" s="1375"/>
      <c r="BZT36" s="1375"/>
      <c r="BZU36" s="1375"/>
      <c r="BZV36" s="1375"/>
      <c r="BZW36" s="1375"/>
      <c r="BZX36" s="1375"/>
      <c r="BZY36" s="1375"/>
      <c r="BZZ36" s="1375"/>
      <c r="CBW36" s="1512"/>
      <c r="CBX36" s="1510"/>
      <c r="CBY36" s="1510"/>
      <c r="CBZ36" s="1510"/>
      <c r="CCA36" s="1510"/>
      <c r="CCB36" s="1510"/>
      <c r="CCC36" s="1510"/>
      <c r="CCD36" s="1510"/>
      <c r="CCE36" s="1510"/>
      <c r="CCF36" s="1510"/>
      <c r="CCG36" s="1510"/>
      <c r="CCH36" s="1510"/>
      <c r="CCI36" s="1510"/>
      <c r="CCJ36" s="1510"/>
      <c r="CCK36" s="1510"/>
      <c r="CCL36" s="1510"/>
      <c r="CCM36" s="1510"/>
      <c r="CCN36" s="1510"/>
      <c r="CCO36" s="1510"/>
      <c r="CCP36" s="1510"/>
      <c r="CCQ36" s="1510"/>
      <c r="CCR36" s="1511"/>
      <c r="CDU36" s="1375"/>
      <c r="CDV36" s="1375"/>
      <c r="CDW36" s="1375"/>
      <c r="CDX36" s="1375"/>
      <c r="CDY36" s="1375"/>
      <c r="CDZ36" s="1375"/>
      <c r="CEA36" s="1375"/>
      <c r="CGA36" s="1512"/>
      <c r="CGB36" s="1510"/>
      <c r="CGC36" s="1510"/>
      <c r="CGD36" s="1510"/>
      <c r="CGE36" s="1510"/>
      <c r="CGF36" s="1510"/>
      <c r="CGG36" s="1510"/>
      <c r="CGH36" s="1510"/>
      <c r="CGI36" s="1510"/>
      <c r="CGJ36" s="1510"/>
      <c r="CGK36" s="1510"/>
      <c r="CGL36" s="1510"/>
      <c r="CGM36" s="1510"/>
      <c r="CGN36" s="1510"/>
      <c r="CGO36" s="1510"/>
      <c r="CGP36" s="1510"/>
      <c r="CGQ36" s="1510"/>
      <c r="CGR36" s="1510"/>
      <c r="CGS36" s="1510"/>
      <c r="CGT36" s="1510"/>
      <c r="CGU36" s="1510"/>
      <c r="CGV36" s="1511"/>
      <c r="CHZ36" s="1375"/>
      <c r="CIA36" s="1375"/>
      <c r="CIB36" s="1375"/>
      <c r="CIC36" s="1375"/>
      <c r="CID36" s="1375"/>
      <c r="CIE36" s="1375"/>
      <c r="CKE36" s="1512"/>
      <c r="CKF36" s="1510"/>
      <c r="CKG36" s="1510"/>
      <c r="CKH36" s="1510"/>
      <c r="CKI36" s="1510"/>
      <c r="CKJ36" s="1510"/>
      <c r="CKK36" s="1510"/>
      <c r="CKL36" s="1510"/>
      <c r="CKM36" s="1510"/>
      <c r="CKN36" s="1510"/>
      <c r="CKO36" s="1510"/>
      <c r="CKP36" s="1510"/>
      <c r="CKQ36" s="1510"/>
      <c r="CKR36" s="1510"/>
      <c r="CKS36" s="1510"/>
      <c r="CKT36" s="1510"/>
      <c r="CKU36" s="1510"/>
      <c r="CKV36" s="1510"/>
      <c r="CKW36" s="1510"/>
      <c r="CKX36" s="1510"/>
      <c r="CKY36" s="1510"/>
      <c r="CKZ36" s="1511"/>
      <c r="CMC36" s="1375"/>
      <c r="CMD36" s="1375"/>
      <c r="CME36" s="1375"/>
      <c r="CMF36" s="1375"/>
      <c r="CMG36" s="1375"/>
      <c r="CMH36" s="1375"/>
      <c r="CMI36" s="1375"/>
      <c r="CMJ36" s="1375"/>
      <c r="COI36" s="1512"/>
      <c r="COJ36" s="1510"/>
      <c r="COK36" s="1510"/>
      <c r="COL36" s="1510"/>
      <c r="COM36" s="1510"/>
      <c r="CON36" s="1510"/>
      <c r="COO36" s="1510"/>
      <c r="COP36" s="1510"/>
      <c r="COQ36" s="1510"/>
      <c r="COR36" s="1510"/>
      <c r="COS36" s="1510"/>
      <c r="COT36" s="1510"/>
      <c r="COU36" s="1510"/>
      <c r="COV36" s="1510"/>
      <c r="COW36" s="1510"/>
      <c r="COX36" s="1510"/>
      <c r="COY36" s="1510"/>
      <c r="COZ36" s="1510"/>
      <c r="CPA36" s="1510"/>
      <c r="CPB36" s="1510"/>
      <c r="CPC36" s="1510"/>
      <c r="CPD36" s="1511"/>
      <c r="CQF36" s="1375"/>
      <c r="CQG36" s="1375"/>
      <c r="CQH36" s="1375"/>
      <c r="CQI36" s="1375"/>
      <c r="CQJ36" s="1375"/>
      <c r="CQK36" s="1375"/>
      <c r="CQL36" s="1375"/>
      <c r="CQM36" s="1375"/>
      <c r="CQN36" s="1375"/>
      <c r="CQO36" s="1375"/>
      <c r="CSM36" s="1512"/>
      <c r="CSN36" s="1510"/>
      <c r="CSO36" s="1510"/>
      <c r="CSP36" s="1510"/>
      <c r="CSQ36" s="1510"/>
      <c r="CSR36" s="1510"/>
      <c r="CSS36" s="1510"/>
      <c r="CST36" s="1510"/>
      <c r="CSU36" s="1510"/>
      <c r="CSV36" s="1510"/>
      <c r="CSW36" s="1510"/>
      <c r="CSX36" s="1510"/>
      <c r="CSY36" s="1510"/>
      <c r="CSZ36" s="1510"/>
      <c r="CTA36" s="1510"/>
      <c r="CTB36" s="1510"/>
      <c r="CTC36" s="1510"/>
      <c r="CTD36" s="1510"/>
      <c r="CTE36" s="1510"/>
      <c r="CTF36" s="1510"/>
      <c r="CTG36" s="1510"/>
      <c r="CTH36" s="1511"/>
      <c r="CVU36" s="1707"/>
      <c r="CVV36" s="1705"/>
      <c r="CVW36" s="1705"/>
      <c r="CVX36" s="1705"/>
      <c r="CVY36" s="1705"/>
      <c r="CVZ36" s="1705"/>
      <c r="CWA36" s="1705"/>
      <c r="CWB36" s="1705"/>
      <c r="CWC36" s="1705"/>
      <c r="CWD36" s="1705"/>
      <c r="CWE36" s="1705"/>
      <c r="CWF36" s="1705"/>
      <c r="CWG36" s="1705"/>
      <c r="CWH36" s="1705"/>
      <c r="CWI36" s="1705"/>
      <c r="CWJ36" s="1705"/>
      <c r="CWK36" s="1705"/>
      <c r="CWL36" s="1705"/>
      <c r="CWM36" s="1705"/>
      <c r="CWN36" s="1705"/>
      <c r="CWO36" s="1705"/>
      <c r="CWP36" s="1706"/>
      <c r="CZC36" s="1707"/>
      <c r="CZD36" s="1705"/>
      <c r="CZE36" s="1705"/>
      <c r="CZF36" s="1705"/>
      <c r="CZG36" s="1705"/>
      <c r="CZH36" s="1705"/>
      <c r="CZI36" s="1705"/>
      <c r="CZJ36" s="1705"/>
      <c r="CZK36" s="1705"/>
      <c r="CZL36" s="1705"/>
      <c r="CZM36" s="1705"/>
      <c r="CZN36" s="1705"/>
      <c r="CZO36" s="1705"/>
      <c r="CZP36" s="1705"/>
      <c r="CZQ36" s="1705"/>
      <c r="CZR36" s="1705"/>
      <c r="CZS36" s="1705"/>
      <c r="CZT36" s="1705"/>
      <c r="CZU36" s="1705"/>
      <c r="CZV36" s="1705"/>
      <c r="CZW36" s="1705"/>
      <c r="CZX36" s="1706"/>
      <c r="DCK36" s="1707"/>
      <c r="DCL36" s="1705"/>
      <c r="DCM36" s="1705"/>
      <c r="DCN36" s="1705"/>
      <c r="DCO36" s="1705"/>
      <c r="DCP36" s="1705"/>
      <c r="DCQ36" s="1705"/>
      <c r="DCR36" s="1705"/>
      <c r="DCS36" s="1705"/>
      <c r="DCT36" s="1705"/>
      <c r="DCU36" s="1705"/>
      <c r="DCV36" s="1705"/>
      <c r="DCW36" s="1705"/>
      <c r="DCX36" s="1705"/>
      <c r="DCY36" s="1705"/>
      <c r="DCZ36" s="1705"/>
      <c r="DDA36" s="1705"/>
      <c r="DDB36" s="1705"/>
      <c r="DDC36" s="1705"/>
      <c r="DDD36" s="1705"/>
      <c r="DDE36" s="1705"/>
      <c r="DDF36" s="1706"/>
      <c r="DGI36" s="1707"/>
      <c r="DGJ36" s="1705"/>
      <c r="DGK36" s="1705"/>
      <c r="DGL36" s="1705"/>
      <c r="DGM36" s="1705"/>
      <c r="DGN36" s="1705"/>
      <c r="DGO36" s="1705"/>
      <c r="DGP36" s="1705"/>
      <c r="DGQ36" s="1705"/>
      <c r="DGR36" s="1705"/>
      <c r="DGS36" s="1705"/>
      <c r="DGT36" s="1705"/>
      <c r="DGU36" s="1705"/>
      <c r="DGV36" s="1705"/>
      <c r="DGW36" s="1705"/>
      <c r="DGX36" s="1705"/>
      <c r="DGY36" s="1705"/>
      <c r="DGZ36" s="1705"/>
      <c r="DHA36" s="1705"/>
      <c r="DHB36" s="1705"/>
      <c r="DHC36" s="1705"/>
      <c r="DHD36" s="1706"/>
      <c r="DJQ36" s="1512"/>
      <c r="DJR36" s="1510"/>
      <c r="DJS36" s="1510"/>
      <c r="DJT36" s="1510"/>
      <c r="DJU36" s="1510"/>
      <c r="DJV36" s="1510"/>
      <c r="DJW36" s="1510"/>
      <c r="DJX36" s="1510"/>
      <c r="DJY36" s="1510"/>
      <c r="DJZ36" s="1510"/>
      <c r="DKA36" s="1510"/>
      <c r="DKB36" s="1510"/>
      <c r="DKC36" s="1510"/>
      <c r="DKD36" s="1510"/>
      <c r="DKE36" s="1510"/>
      <c r="DKF36" s="1510"/>
      <c r="DKG36" s="1510"/>
      <c r="DKH36" s="1510"/>
      <c r="DKI36" s="1510"/>
      <c r="DKJ36" s="1510"/>
      <c r="DKK36" s="1510"/>
      <c r="DKL36" s="1511"/>
      <c r="DMY36" s="1512"/>
      <c r="DMZ36" s="1376"/>
      <c r="DNA36" s="1376"/>
      <c r="DNB36" s="1376"/>
      <c r="DNC36" s="1376"/>
      <c r="DND36" s="1376"/>
      <c r="DNE36" s="1376"/>
      <c r="DNF36" s="1376"/>
      <c r="DNG36" s="1376"/>
      <c r="DNH36" s="1376"/>
      <c r="DNI36" s="1376"/>
      <c r="DNJ36" s="1376"/>
      <c r="DNK36" s="1376"/>
      <c r="DNL36" s="1376"/>
      <c r="DNM36" s="1376"/>
      <c r="DNN36" s="1376"/>
      <c r="DNO36" s="1376"/>
      <c r="DNP36" s="1376"/>
      <c r="DNQ36" s="1376"/>
      <c r="DNR36" s="1376"/>
      <c r="DNS36" s="1376"/>
      <c r="DNT36" s="1511"/>
      <c r="ESK36" s="1520"/>
      <c r="ESL36" s="1520"/>
      <c r="ESM36" s="1520"/>
      <c r="ESN36" s="1520"/>
      <c r="ESO36" s="1520"/>
      <c r="ESP36" s="1520"/>
      <c r="ESQ36" s="1520"/>
      <c r="ESR36" s="1520"/>
      <c r="ESS36" s="1520"/>
      <c r="EST36" s="1520"/>
      <c r="ESU36" s="1520"/>
      <c r="ESV36" s="1520"/>
      <c r="ESW36" s="1520"/>
      <c r="ESX36" s="1520"/>
      <c r="ESY36" s="1520"/>
      <c r="ESZ36" s="1520"/>
      <c r="ETA36" s="1520"/>
      <c r="ETB36" s="1520"/>
      <c r="ETC36" s="1520"/>
      <c r="ETD36" s="1520"/>
      <c r="ETE36" s="1520"/>
      <c r="ETF36" s="1520"/>
    </row>
    <row r="37" spans="2:3906" s="545" customFormat="1" ht="15" customHeight="1"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  <c r="L37" s="1519"/>
      <c r="M37" s="1519"/>
      <c r="N37" s="1519"/>
      <c r="O37" s="1519"/>
      <c r="P37" s="1519"/>
      <c r="Q37" s="1519"/>
      <c r="R37" s="1519"/>
      <c r="S37" s="1519"/>
      <c r="T37" s="1519"/>
      <c r="U37" s="1519"/>
      <c r="V37" s="1519"/>
      <c r="W37" s="1519"/>
      <c r="X37" s="1519"/>
      <c r="Y37" s="1519"/>
      <c r="Z37" s="1519"/>
      <c r="AA37" s="1519"/>
      <c r="AB37" s="1519"/>
      <c r="AC37" s="1519"/>
      <c r="AD37" s="1519"/>
      <c r="AE37" s="1519"/>
      <c r="AF37" s="1519"/>
      <c r="AG37" s="1519"/>
      <c r="AH37" s="1519"/>
      <c r="AI37" s="1519"/>
      <c r="AJ37" s="1519"/>
      <c r="AK37" s="1519"/>
      <c r="AL37" s="1519"/>
      <c r="AM37" s="1519"/>
      <c r="AN37" s="1519"/>
      <c r="AO37" s="1519"/>
      <c r="AP37" s="1519"/>
      <c r="AQ37" s="1519"/>
      <c r="AR37" s="1519"/>
      <c r="AS37" s="1519"/>
      <c r="AT37" s="1519"/>
      <c r="AU37" s="1519"/>
      <c r="AV37" s="1519"/>
      <c r="AW37" s="1519"/>
      <c r="AX37" s="1519"/>
      <c r="FF37" s="1360"/>
      <c r="FG37" s="1360"/>
      <c r="FH37" s="1360"/>
      <c r="FI37" s="1360"/>
      <c r="FK37" s="1512"/>
      <c r="FL37" s="1376"/>
      <c r="FM37" s="1376"/>
      <c r="FN37" s="1376"/>
      <c r="FO37" s="1376"/>
      <c r="FP37" s="1376"/>
      <c r="FQ37" s="1376"/>
      <c r="FR37" s="1376"/>
      <c r="FS37" s="1376"/>
      <c r="FT37" s="1376"/>
      <c r="FU37" s="1376"/>
      <c r="FV37" s="1376"/>
      <c r="FW37" s="1376"/>
      <c r="FX37" s="1376"/>
      <c r="FY37" s="1376"/>
      <c r="FZ37" s="1376"/>
      <c r="GA37" s="1376"/>
      <c r="GB37" s="1376"/>
      <c r="GC37" s="1376"/>
      <c r="GD37" s="1376"/>
      <c r="GE37" s="1376"/>
      <c r="GF37" s="1511"/>
      <c r="HW37" s="1375"/>
      <c r="HX37" s="1375"/>
      <c r="HY37" s="1375"/>
      <c r="HZ37" s="1375"/>
      <c r="IA37" s="1375"/>
      <c r="IB37" s="1375"/>
      <c r="IC37" s="1375"/>
      <c r="ID37" s="1375"/>
      <c r="IE37" s="1375"/>
      <c r="IF37" s="1375"/>
      <c r="KE37" s="1512"/>
      <c r="KF37" s="1510"/>
      <c r="KG37" s="1510"/>
      <c r="KH37" s="1510"/>
      <c r="KI37" s="1510"/>
      <c r="KJ37" s="1510"/>
      <c r="KK37" s="1510"/>
      <c r="KL37" s="1510"/>
      <c r="KM37" s="1510"/>
      <c r="KN37" s="1510"/>
      <c r="KO37" s="1510"/>
      <c r="KP37" s="1510"/>
      <c r="KQ37" s="1510"/>
      <c r="KR37" s="1510"/>
      <c r="KS37" s="1510"/>
      <c r="KT37" s="1510"/>
      <c r="KU37" s="1510"/>
      <c r="KV37" s="1510"/>
      <c r="KW37" s="1510"/>
      <c r="KX37" s="1510"/>
      <c r="KY37" s="1510"/>
      <c r="KZ37" s="1511"/>
      <c r="OF37" s="1375"/>
      <c r="OG37" s="1375"/>
      <c r="OH37" s="1375"/>
      <c r="OI37" s="1375"/>
      <c r="OJ37" s="1375"/>
      <c r="OK37" s="1375"/>
      <c r="OL37" s="1375"/>
      <c r="QQ37" s="1512"/>
      <c r="QR37" s="1510"/>
      <c r="QS37" s="1510"/>
      <c r="QT37" s="1510"/>
      <c r="QU37" s="1510"/>
      <c r="QV37" s="1510"/>
      <c r="QW37" s="1510"/>
      <c r="QX37" s="1510"/>
      <c r="QY37" s="1510"/>
      <c r="QZ37" s="1510"/>
      <c r="RA37" s="1510"/>
      <c r="RB37" s="1510"/>
      <c r="RC37" s="1510"/>
      <c r="RD37" s="1510"/>
      <c r="RE37" s="1510"/>
      <c r="RF37" s="1510"/>
      <c r="RG37" s="1510"/>
      <c r="RH37" s="1510"/>
      <c r="RI37" s="1510"/>
      <c r="RJ37" s="1510"/>
      <c r="RK37" s="1510"/>
      <c r="RL37" s="1511"/>
      <c r="TE37" s="1375"/>
      <c r="TF37" s="1375"/>
      <c r="TG37" s="1375"/>
      <c r="TH37" s="1375"/>
      <c r="TI37" s="1375"/>
      <c r="TJ37" s="1375"/>
      <c r="TK37" s="1375"/>
      <c r="UU37" s="1512"/>
      <c r="UV37" s="1510"/>
      <c r="UW37" s="1510"/>
      <c r="UX37" s="1510"/>
      <c r="UY37" s="1510"/>
      <c r="UZ37" s="1510"/>
      <c r="VA37" s="1510"/>
      <c r="VB37" s="1510"/>
      <c r="VC37" s="1510"/>
      <c r="VD37" s="1510"/>
      <c r="VE37" s="1510"/>
      <c r="VF37" s="1510"/>
      <c r="VG37" s="1510"/>
      <c r="VH37" s="1510"/>
      <c r="VI37" s="1510"/>
      <c r="VJ37" s="1510"/>
      <c r="VK37" s="1510"/>
      <c r="VL37" s="1510"/>
      <c r="VM37" s="1510"/>
      <c r="VN37" s="1510"/>
      <c r="VO37" s="1510"/>
      <c r="VP37" s="1511"/>
      <c r="XI37" s="1375"/>
      <c r="XJ37" s="1375"/>
      <c r="XK37" s="1375"/>
      <c r="XL37" s="1375"/>
      <c r="XM37" s="1375"/>
      <c r="XN37" s="1375"/>
      <c r="XO37" s="1375"/>
      <c r="XP37" s="1375"/>
      <c r="XQ37" s="1375"/>
      <c r="XR37" s="1375"/>
      <c r="YY37" s="1512"/>
      <c r="YZ37" s="1510"/>
      <c r="ZA37" s="1510"/>
      <c r="ZB37" s="1510"/>
      <c r="ZC37" s="1510"/>
      <c r="ZD37" s="1510"/>
      <c r="ZE37" s="1510"/>
      <c r="ZF37" s="1510"/>
      <c r="ZG37" s="1510"/>
      <c r="ZH37" s="1510"/>
      <c r="ZI37" s="1510"/>
      <c r="ZJ37" s="1510"/>
      <c r="ZK37" s="1510"/>
      <c r="ZL37" s="1510"/>
      <c r="ZM37" s="1510"/>
      <c r="ZN37" s="1510"/>
      <c r="ZO37" s="1510"/>
      <c r="ZP37" s="1510"/>
      <c r="ZQ37" s="1510"/>
      <c r="ZR37" s="1510"/>
      <c r="ZS37" s="1510"/>
      <c r="ZT37" s="1511"/>
      <c r="ABN37" s="1375"/>
      <c r="ABO37" s="1375"/>
      <c r="ABP37" s="1375"/>
      <c r="ABQ37" s="1375"/>
      <c r="ABR37" s="1375"/>
      <c r="ABS37" s="1375"/>
      <c r="ABT37" s="1375"/>
      <c r="ADS37" s="1512"/>
      <c r="ADT37" s="1510"/>
      <c r="ADU37" s="1510"/>
      <c r="ADV37" s="1510"/>
      <c r="ADW37" s="1510"/>
      <c r="ADX37" s="1510"/>
      <c r="ADY37" s="1510"/>
      <c r="ADZ37" s="1510"/>
      <c r="AEA37" s="1510"/>
      <c r="AEB37" s="1510"/>
      <c r="AEC37" s="1510"/>
      <c r="AED37" s="1510"/>
      <c r="AEE37" s="1510"/>
      <c r="AEF37" s="1510"/>
      <c r="AEG37" s="1510"/>
      <c r="AEH37" s="1510"/>
      <c r="AEI37" s="1510"/>
      <c r="AEJ37" s="1510"/>
      <c r="AEK37" s="1510"/>
      <c r="AEL37" s="1510"/>
      <c r="AEM37" s="1510"/>
      <c r="AEN37" s="1511"/>
      <c r="AFR37" s="1375"/>
      <c r="AFS37" s="1375"/>
      <c r="AFT37" s="1375"/>
      <c r="AFU37" s="1375"/>
      <c r="AFV37" s="1375"/>
      <c r="AFW37" s="1375"/>
      <c r="AFX37" s="1375"/>
      <c r="AFY37" s="1375"/>
      <c r="AHW37" s="1512"/>
      <c r="AHX37" s="1510"/>
      <c r="AHY37" s="1510"/>
      <c r="AHZ37" s="1510"/>
      <c r="AIA37" s="1510"/>
      <c r="AIB37" s="1510"/>
      <c r="AIC37" s="1510"/>
      <c r="AID37" s="1510"/>
      <c r="AIE37" s="1510"/>
      <c r="AIF37" s="1510"/>
      <c r="AIG37" s="1510"/>
      <c r="AIH37" s="1510"/>
      <c r="AII37" s="1510"/>
      <c r="AIJ37" s="1510"/>
      <c r="AIK37" s="1510"/>
      <c r="AIL37" s="1510"/>
      <c r="AIM37" s="1510"/>
      <c r="AIN37" s="1510"/>
      <c r="AIO37" s="1510"/>
      <c r="AIP37" s="1510"/>
      <c r="AIQ37" s="1510"/>
      <c r="AIR37" s="1511"/>
      <c r="AJT37" s="1375"/>
      <c r="AJU37" s="1375"/>
      <c r="AJV37" s="1375"/>
      <c r="AJW37" s="1375"/>
      <c r="AJX37" s="1375"/>
      <c r="AJY37" s="1375"/>
      <c r="AJZ37" s="1375"/>
      <c r="AKA37" s="1375"/>
      <c r="AKB37" s="1375"/>
      <c r="AMA37" s="1512"/>
      <c r="AMB37" s="1510"/>
      <c r="AMC37" s="1510"/>
      <c r="AMD37" s="1510"/>
      <c r="AME37" s="1510"/>
      <c r="AMF37" s="1510"/>
      <c r="AMG37" s="1510"/>
      <c r="AMH37" s="1510"/>
      <c r="AMI37" s="1510"/>
      <c r="AMJ37" s="1510"/>
      <c r="AMK37" s="1510"/>
      <c r="AML37" s="1510"/>
      <c r="AMM37" s="1510"/>
      <c r="AMN37" s="1510"/>
      <c r="AMO37" s="1510"/>
      <c r="AMP37" s="1510"/>
      <c r="AMQ37" s="1510"/>
      <c r="AMR37" s="1510"/>
      <c r="AMS37" s="1510"/>
      <c r="AMT37" s="1510"/>
      <c r="AMU37" s="1510"/>
      <c r="AMV37" s="1511"/>
      <c r="ANX37" s="1375"/>
      <c r="ANY37" s="1375"/>
      <c r="ANZ37" s="1375"/>
      <c r="AOA37" s="1375"/>
      <c r="AOB37" s="1375"/>
      <c r="AOC37" s="1375"/>
      <c r="AOD37" s="1375"/>
      <c r="AOE37" s="1375"/>
      <c r="AOF37" s="1375"/>
      <c r="AOG37" s="1375"/>
      <c r="AQE37" s="1512"/>
      <c r="AQF37" s="1510"/>
      <c r="AQG37" s="1510"/>
      <c r="AQH37" s="1510"/>
      <c r="AQI37" s="1510"/>
      <c r="AQJ37" s="1510"/>
      <c r="AQK37" s="1510"/>
      <c r="AQL37" s="1510"/>
      <c r="AQM37" s="1510"/>
      <c r="AQN37" s="1510"/>
      <c r="AQO37" s="1510"/>
      <c r="AQP37" s="1510"/>
      <c r="AQQ37" s="1510"/>
      <c r="AQR37" s="1510"/>
      <c r="AQS37" s="1510"/>
      <c r="AQT37" s="1510"/>
      <c r="AQU37" s="1510"/>
      <c r="AQV37" s="1510"/>
      <c r="AQW37" s="1510"/>
      <c r="AQX37" s="1510"/>
      <c r="AQY37" s="1510"/>
      <c r="AQZ37" s="1511"/>
      <c r="ASC37" s="1375"/>
      <c r="ASD37" s="1375"/>
      <c r="ASE37" s="1375"/>
      <c r="ASF37" s="1375"/>
      <c r="ASG37" s="1375"/>
      <c r="ASH37" s="1375"/>
      <c r="ASI37" s="1375"/>
      <c r="ASJ37" s="1375"/>
      <c r="AVW37" s="1512"/>
      <c r="AVX37" s="1510"/>
      <c r="AVY37" s="1510"/>
      <c r="AVZ37" s="1510"/>
      <c r="AWA37" s="1510"/>
      <c r="AWB37" s="1510"/>
      <c r="AWC37" s="1510"/>
      <c r="AWD37" s="1510"/>
      <c r="AWE37" s="1510"/>
      <c r="AWF37" s="1510"/>
      <c r="AWG37" s="1510"/>
      <c r="AWH37" s="1510"/>
      <c r="AWI37" s="1510"/>
      <c r="AWJ37" s="1510"/>
      <c r="AWK37" s="1510"/>
      <c r="AWL37" s="1510"/>
      <c r="AWM37" s="1510"/>
      <c r="AWN37" s="1510"/>
      <c r="AWO37" s="1510"/>
      <c r="AWP37" s="1510"/>
      <c r="AWQ37" s="1510"/>
      <c r="AWR37" s="1511"/>
      <c r="BAQ37" s="747"/>
      <c r="BAR37" s="747"/>
      <c r="BAS37" s="1375"/>
      <c r="BAT37" s="1375"/>
      <c r="BAU37" s="1375"/>
      <c r="BAV37" s="1375"/>
      <c r="BAW37" s="1375"/>
      <c r="BAX37" s="1375"/>
      <c r="BAY37" s="1375"/>
      <c r="BAZ37" s="1375"/>
      <c r="BBA37" s="1375"/>
      <c r="BCY37" s="1512"/>
      <c r="BCZ37" s="1510"/>
      <c r="BDA37" s="1510"/>
      <c r="BDB37" s="1510"/>
      <c r="BDC37" s="1510"/>
      <c r="BDD37" s="1510"/>
      <c r="BDE37" s="1510"/>
      <c r="BDF37" s="1510"/>
      <c r="BDG37" s="1510"/>
      <c r="BDH37" s="1510"/>
      <c r="BDI37" s="1510"/>
      <c r="BDJ37" s="1510"/>
      <c r="BDK37" s="1510"/>
      <c r="BDL37" s="1510"/>
      <c r="BDM37" s="1510"/>
      <c r="BDN37" s="1510"/>
      <c r="BDO37" s="1510"/>
      <c r="BDP37" s="1510"/>
      <c r="BDQ37" s="1510"/>
      <c r="BDR37" s="1510"/>
      <c r="BDS37" s="1510"/>
      <c r="BDT37" s="1511"/>
      <c r="BEW37" s="1375"/>
      <c r="BEX37" s="1375"/>
      <c r="BEY37" s="1375"/>
      <c r="BEZ37" s="1375"/>
      <c r="BFA37" s="1375"/>
      <c r="BFB37" s="1375"/>
      <c r="BHC37" s="1512"/>
      <c r="BHD37" s="1510"/>
      <c r="BHE37" s="1510"/>
      <c r="BHF37" s="1510"/>
      <c r="BHG37" s="1510"/>
      <c r="BHH37" s="1510"/>
      <c r="BHI37" s="1510"/>
      <c r="BHJ37" s="1510"/>
      <c r="BHK37" s="1510"/>
      <c r="BHL37" s="1510"/>
      <c r="BHM37" s="1510"/>
      <c r="BHN37" s="1510"/>
      <c r="BHO37" s="1510"/>
      <c r="BHP37" s="1510"/>
      <c r="BHQ37" s="1510"/>
      <c r="BHR37" s="1510"/>
      <c r="BHS37" s="1510"/>
      <c r="BHT37" s="1510"/>
      <c r="BHU37" s="1510"/>
      <c r="BHV37" s="1510"/>
      <c r="BHW37" s="1510"/>
      <c r="BHX37" s="1511"/>
      <c r="BIZ37" s="1375"/>
      <c r="BJA37" s="1375"/>
      <c r="BJB37" s="1375"/>
      <c r="BJC37" s="1375"/>
      <c r="BJD37" s="1375"/>
      <c r="BJE37" s="1375"/>
      <c r="BJF37" s="1375"/>
      <c r="BJG37" s="1375"/>
      <c r="BJH37" s="1375"/>
      <c r="BJI37" s="1375"/>
      <c r="BLG37" s="1512"/>
      <c r="BLH37" s="1510"/>
      <c r="BLI37" s="1510"/>
      <c r="BLJ37" s="1510"/>
      <c r="BLK37" s="1510"/>
      <c r="BLL37" s="1510"/>
      <c r="BLM37" s="1510"/>
      <c r="BLN37" s="1510"/>
      <c r="BLO37" s="1510"/>
      <c r="BLP37" s="1510"/>
      <c r="BLQ37" s="1510"/>
      <c r="BLR37" s="1510"/>
      <c r="BLS37" s="1510"/>
      <c r="BLT37" s="1510"/>
      <c r="BLU37" s="1510"/>
      <c r="BLV37" s="1510"/>
      <c r="BLW37" s="1510"/>
      <c r="BLX37" s="1510"/>
      <c r="BLY37" s="1510"/>
      <c r="BLZ37" s="1510"/>
      <c r="BMA37" s="1510"/>
      <c r="BMB37" s="1511"/>
      <c r="BNE37" s="1375"/>
      <c r="BNF37" s="1375"/>
      <c r="BNG37" s="1375"/>
      <c r="BNH37" s="1375"/>
      <c r="BNI37" s="1375"/>
      <c r="BNJ37" s="1375"/>
      <c r="BNK37" s="1375"/>
      <c r="BPK37" s="1512"/>
      <c r="BPL37" s="1510"/>
      <c r="BPM37" s="1510"/>
      <c r="BPN37" s="1510"/>
      <c r="BPO37" s="1510"/>
      <c r="BPP37" s="1510"/>
      <c r="BPQ37" s="1510"/>
      <c r="BPR37" s="1510"/>
      <c r="BPS37" s="1510"/>
      <c r="BPT37" s="1510"/>
      <c r="BPU37" s="1510"/>
      <c r="BPV37" s="1510"/>
      <c r="BPW37" s="1510"/>
      <c r="BPX37" s="1510"/>
      <c r="BPY37" s="1510"/>
      <c r="BPZ37" s="1510"/>
      <c r="BQA37" s="1510"/>
      <c r="BQB37" s="1510"/>
      <c r="BQC37" s="1510"/>
      <c r="BQD37" s="1510"/>
      <c r="BQE37" s="1510"/>
      <c r="BQF37" s="1511"/>
      <c r="BRJ37" s="1375"/>
      <c r="BRK37" s="1375"/>
      <c r="BRL37" s="1375"/>
      <c r="BRM37" s="1375"/>
      <c r="BRN37" s="1375"/>
      <c r="BRO37" s="1375"/>
      <c r="BTO37" s="1512"/>
      <c r="BTP37" s="1510"/>
      <c r="BTQ37" s="1510"/>
      <c r="BTR37" s="1510"/>
      <c r="BTS37" s="1510"/>
      <c r="BTT37" s="1510"/>
      <c r="BTU37" s="1510"/>
      <c r="BTV37" s="1510"/>
      <c r="BTW37" s="1510"/>
      <c r="BTX37" s="1510"/>
      <c r="BTY37" s="1510"/>
      <c r="BTZ37" s="1510"/>
      <c r="BUA37" s="1510"/>
      <c r="BUB37" s="1510"/>
      <c r="BUC37" s="1510"/>
      <c r="BUD37" s="1510"/>
      <c r="BUE37" s="1510"/>
      <c r="BUF37" s="1510"/>
      <c r="BUG37" s="1510"/>
      <c r="BUH37" s="1510"/>
      <c r="BUI37" s="1510"/>
      <c r="BUJ37" s="1511"/>
      <c r="BVK37" s="1375"/>
      <c r="BVL37" s="1375"/>
      <c r="BVM37" s="1375"/>
      <c r="BVN37" s="1375"/>
      <c r="BVO37" s="1375"/>
      <c r="BVP37" s="1375"/>
      <c r="BVQ37" s="1375"/>
      <c r="BVR37" s="1375"/>
      <c r="BVS37" s="1375"/>
      <c r="BVT37" s="1375"/>
      <c r="BXS37" s="1512"/>
      <c r="BXT37" s="1510"/>
      <c r="BXU37" s="1510"/>
      <c r="BXV37" s="1510"/>
      <c r="BXW37" s="1510"/>
      <c r="BXX37" s="1510"/>
      <c r="BXY37" s="1510"/>
      <c r="BXZ37" s="1510"/>
      <c r="BYA37" s="1510"/>
      <c r="BYB37" s="1510"/>
      <c r="BYC37" s="1510"/>
      <c r="BYD37" s="1510"/>
      <c r="BYE37" s="1510"/>
      <c r="BYF37" s="1510"/>
      <c r="BYG37" s="1510"/>
      <c r="BYH37" s="1510"/>
      <c r="BYI37" s="1510"/>
      <c r="BYJ37" s="1510"/>
      <c r="BYK37" s="1510"/>
      <c r="BYL37" s="1510"/>
      <c r="BYM37" s="1510"/>
      <c r="BYN37" s="1511"/>
      <c r="BZR37" s="1375"/>
      <c r="BZS37" s="1375"/>
      <c r="BZT37" s="1375"/>
      <c r="BZU37" s="1375"/>
      <c r="BZV37" s="1375"/>
      <c r="BZW37" s="1375"/>
      <c r="BZX37" s="1375"/>
      <c r="BZY37" s="1375"/>
      <c r="BZZ37" s="1375"/>
      <c r="CBW37" s="1512"/>
      <c r="CBX37" s="1510"/>
      <c r="CBY37" s="1510"/>
      <c r="CBZ37" s="1510"/>
      <c r="CCA37" s="1510"/>
      <c r="CCB37" s="1510"/>
      <c r="CCC37" s="1510"/>
      <c r="CCD37" s="1510"/>
      <c r="CCE37" s="1510"/>
      <c r="CCF37" s="1510"/>
      <c r="CCG37" s="1510"/>
      <c r="CCH37" s="1510"/>
      <c r="CCI37" s="1510"/>
      <c r="CCJ37" s="1510"/>
      <c r="CCK37" s="1510"/>
      <c r="CCL37" s="1510"/>
      <c r="CCM37" s="1510"/>
      <c r="CCN37" s="1510"/>
      <c r="CCO37" s="1510"/>
      <c r="CCP37" s="1510"/>
      <c r="CCQ37" s="1510"/>
      <c r="CCR37" s="1511"/>
      <c r="CDU37" s="1375"/>
      <c r="CDV37" s="1375"/>
      <c r="CDW37" s="1375"/>
      <c r="CDX37" s="1375"/>
      <c r="CDY37" s="1375"/>
      <c r="CDZ37" s="1375"/>
      <c r="CEA37" s="1375"/>
      <c r="CGA37" s="1512"/>
      <c r="CGB37" s="1510"/>
      <c r="CGC37" s="1510"/>
      <c r="CGD37" s="1510"/>
      <c r="CGE37" s="1510"/>
      <c r="CGF37" s="1510"/>
      <c r="CGG37" s="1510"/>
      <c r="CGH37" s="1510"/>
      <c r="CGI37" s="1510"/>
      <c r="CGJ37" s="1510"/>
      <c r="CGK37" s="1510"/>
      <c r="CGL37" s="1510"/>
      <c r="CGM37" s="1510"/>
      <c r="CGN37" s="1510"/>
      <c r="CGO37" s="1510"/>
      <c r="CGP37" s="1510"/>
      <c r="CGQ37" s="1510"/>
      <c r="CGR37" s="1510"/>
      <c r="CGS37" s="1510"/>
      <c r="CGT37" s="1510"/>
      <c r="CGU37" s="1510"/>
      <c r="CGV37" s="1511"/>
      <c r="CHZ37" s="1375"/>
      <c r="CIA37" s="1375"/>
      <c r="CIB37" s="1375"/>
      <c r="CIC37" s="1375"/>
      <c r="CID37" s="1375"/>
      <c r="CIE37" s="1375"/>
      <c r="CKE37" s="1512"/>
      <c r="CKF37" s="1510"/>
      <c r="CKG37" s="1510"/>
      <c r="CKH37" s="1510"/>
      <c r="CKI37" s="1510"/>
      <c r="CKJ37" s="1510"/>
      <c r="CKK37" s="1510"/>
      <c r="CKL37" s="1510"/>
      <c r="CKM37" s="1510"/>
      <c r="CKN37" s="1510"/>
      <c r="CKO37" s="1510"/>
      <c r="CKP37" s="1510"/>
      <c r="CKQ37" s="1510"/>
      <c r="CKR37" s="1510"/>
      <c r="CKS37" s="1510"/>
      <c r="CKT37" s="1510"/>
      <c r="CKU37" s="1510"/>
      <c r="CKV37" s="1510"/>
      <c r="CKW37" s="1510"/>
      <c r="CKX37" s="1510"/>
      <c r="CKY37" s="1510"/>
      <c r="CKZ37" s="1511"/>
      <c r="CMC37" s="1375"/>
      <c r="CMD37" s="1375"/>
      <c r="CME37" s="1375"/>
      <c r="CMF37" s="1375"/>
      <c r="CMG37" s="1375"/>
      <c r="CMH37" s="1375"/>
      <c r="CMI37" s="1375"/>
      <c r="CMJ37" s="1375"/>
      <c r="COI37" s="1512"/>
      <c r="COJ37" s="1510"/>
      <c r="COK37" s="1510"/>
      <c r="COL37" s="1510"/>
      <c r="COM37" s="1510"/>
      <c r="CON37" s="1510"/>
      <c r="COO37" s="1510"/>
      <c r="COP37" s="1510"/>
      <c r="COQ37" s="1510"/>
      <c r="COR37" s="1510"/>
      <c r="COS37" s="1510"/>
      <c r="COT37" s="1510"/>
      <c r="COU37" s="1510"/>
      <c r="COV37" s="1510"/>
      <c r="COW37" s="1510"/>
      <c r="COX37" s="1510"/>
      <c r="COY37" s="1510"/>
      <c r="COZ37" s="1510"/>
      <c r="CPA37" s="1510"/>
      <c r="CPB37" s="1510"/>
      <c r="CPC37" s="1510"/>
      <c r="CPD37" s="1511"/>
      <c r="CQF37" s="1375"/>
      <c r="CQG37" s="1375"/>
      <c r="CQH37" s="1375"/>
      <c r="CQI37" s="1375"/>
      <c r="CQJ37" s="1375"/>
      <c r="CQK37" s="1375"/>
      <c r="CQL37" s="1375"/>
      <c r="CQM37" s="1375"/>
      <c r="CQN37" s="1375"/>
      <c r="CQO37" s="1375"/>
      <c r="CSM37" s="1512"/>
      <c r="CSN37" s="1510"/>
      <c r="CSO37" s="1510"/>
      <c r="CSP37" s="1510"/>
      <c r="CSQ37" s="1510"/>
      <c r="CSR37" s="1510"/>
      <c r="CSS37" s="1510"/>
      <c r="CST37" s="1510"/>
      <c r="CSU37" s="1510"/>
      <c r="CSV37" s="1510"/>
      <c r="CSW37" s="1510"/>
      <c r="CSX37" s="1510"/>
      <c r="CSY37" s="1510"/>
      <c r="CSZ37" s="1510"/>
      <c r="CTA37" s="1510"/>
      <c r="CTB37" s="1510"/>
      <c r="CTC37" s="1510"/>
      <c r="CTD37" s="1510"/>
      <c r="CTE37" s="1510"/>
      <c r="CTF37" s="1510"/>
      <c r="CTG37" s="1510"/>
      <c r="CTH37" s="1511"/>
      <c r="CVU37" s="1707"/>
      <c r="CVV37" s="1705"/>
      <c r="CVW37" s="1705"/>
      <c r="CVX37" s="1705"/>
      <c r="CVY37" s="1705"/>
      <c r="CVZ37" s="1705"/>
      <c r="CWA37" s="1705"/>
      <c r="CWB37" s="1705"/>
      <c r="CWC37" s="1705"/>
      <c r="CWD37" s="1705"/>
      <c r="CWE37" s="1705"/>
      <c r="CWF37" s="1705"/>
      <c r="CWG37" s="1705"/>
      <c r="CWH37" s="1705"/>
      <c r="CWI37" s="1705"/>
      <c r="CWJ37" s="1705"/>
      <c r="CWK37" s="1705"/>
      <c r="CWL37" s="1705"/>
      <c r="CWM37" s="1705"/>
      <c r="CWN37" s="1705"/>
      <c r="CWO37" s="1705"/>
      <c r="CWP37" s="1706"/>
      <c r="CZC37" s="1707"/>
      <c r="CZD37" s="1705"/>
      <c r="CZE37" s="1705"/>
      <c r="CZF37" s="1705"/>
      <c r="CZG37" s="1705"/>
      <c r="CZH37" s="1705"/>
      <c r="CZI37" s="1705"/>
      <c r="CZJ37" s="1705"/>
      <c r="CZK37" s="1705"/>
      <c r="CZL37" s="1705"/>
      <c r="CZM37" s="1705"/>
      <c r="CZN37" s="1705"/>
      <c r="CZO37" s="1705"/>
      <c r="CZP37" s="1705"/>
      <c r="CZQ37" s="1705"/>
      <c r="CZR37" s="1705"/>
      <c r="CZS37" s="1705"/>
      <c r="CZT37" s="1705"/>
      <c r="CZU37" s="1705"/>
      <c r="CZV37" s="1705"/>
      <c r="CZW37" s="1705"/>
      <c r="CZX37" s="1706"/>
      <c r="DCK37" s="1707"/>
      <c r="DCL37" s="1705"/>
      <c r="DCM37" s="1705"/>
      <c r="DCN37" s="1705"/>
      <c r="DCO37" s="1705"/>
      <c r="DCP37" s="1705"/>
      <c r="DCQ37" s="1705"/>
      <c r="DCR37" s="1705"/>
      <c r="DCS37" s="1705"/>
      <c r="DCT37" s="1705"/>
      <c r="DCU37" s="1705"/>
      <c r="DCV37" s="1705"/>
      <c r="DCW37" s="1705"/>
      <c r="DCX37" s="1705"/>
      <c r="DCY37" s="1705"/>
      <c r="DCZ37" s="1705"/>
      <c r="DDA37" s="1705"/>
      <c r="DDB37" s="1705"/>
      <c r="DDC37" s="1705"/>
      <c r="DDD37" s="1705"/>
      <c r="DDE37" s="1705"/>
      <c r="DDF37" s="1706"/>
      <c r="DGI37" s="1707"/>
      <c r="DGJ37" s="1705"/>
      <c r="DGK37" s="1705"/>
      <c r="DGL37" s="1705"/>
      <c r="DGM37" s="1705"/>
      <c r="DGN37" s="1705"/>
      <c r="DGO37" s="1705"/>
      <c r="DGP37" s="1705"/>
      <c r="DGQ37" s="1705"/>
      <c r="DGR37" s="1705"/>
      <c r="DGS37" s="1705"/>
      <c r="DGT37" s="1705"/>
      <c r="DGU37" s="1705"/>
      <c r="DGV37" s="1705"/>
      <c r="DGW37" s="1705"/>
      <c r="DGX37" s="1705"/>
      <c r="DGY37" s="1705"/>
      <c r="DGZ37" s="1705"/>
      <c r="DHA37" s="1705"/>
      <c r="DHB37" s="1705"/>
      <c r="DHC37" s="1705"/>
      <c r="DHD37" s="1706"/>
      <c r="DJQ37" s="1512"/>
      <c r="DJR37" s="1510"/>
      <c r="DJS37" s="1510"/>
      <c r="DJT37" s="1510"/>
      <c r="DJU37" s="1510"/>
      <c r="DJV37" s="1510"/>
      <c r="DJW37" s="1510"/>
      <c r="DJX37" s="1510"/>
      <c r="DJY37" s="1510"/>
      <c r="DJZ37" s="1510"/>
      <c r="DKA37" s="1510"/>
      <c r="DKB37" s="1510"/>
      <c r="DKC37" s="1510"/>
      <c r="DKD37" s="1510"/>
      <c r="DKE37" s="1510"/>
      <c r="DKF37" s="1510"/>
      <c r="DKG37" s="1510"/>
      <c r="DKH37" s="1510"/>
      <c r="DKI37" s="1510"/>
      <c r="DKJ37" s="1510"/>
      <c r="DKK37" s="1510"/>
      <c r="DKL37" s="1511"/>
      <c r="DMY37" s="1512"/>
      <c r="DMZ37" s="1376"/>
      <c r="DNA37" s="1376"/>
      <c r="DNB37" s="1376"/>
      <c r="DNC37" s="1376"/>
      <c r="DND37" s="1376"/>
      <c r="DNE37" s="1376"/>
      <c r="DNF37" s="1376"/>
      <c r="DNG37" s="1376"/>
      <c r="DNH37" s="1376"/>
      <c r="DNI37" s="1376"/>
      <c r="DNJ37" s="1376"/>
      <c r="DNK37" s="1376"/>
      <c r="DNL37" s="1376"/>
      <c r="DNM37" s="1376"/>
      <c r="DNN37" s="1376"/>
      <c r="DNO37" s="1376"/>
      <c r="DNP37" s="1376"/>
      <c r="DNQ37" s="1376"/>
      <c r="DNR37" s="1376"/>
      <c r="DNS37" s="1376"/>
      <c r="DNT37" s="1511"/>
      <c r="ESK37" s="1520"/>
      <c r="ESL37" s="1520"/>
      <c r="ESM37" s="1520"/>
      <c r="ESN37" s="1520"/>
      <c r="ESO37" s="1520"/>
      <c r="ESP37" s="1520"/>
      <c r="ESQ37" s="1520"/>
      <c r="ESR37" s="1520"/>
      <c r="ESS37" s="1520"/>
      <c r="EST37" s="1520"/>
      <c r="ESU37" s="1520"/>
      <c r="ESV37" s="1520"/>
      <c r="ESW37" s="1520"/>
      <c r="ESX37" s="1520"/>
      <c r="ESY37" s="1520"/>
      <c r="ESZ37" s="1520"/>
      <c r="ETA37" s="1520"/>
      <c r="ETB37" s="1520"/>
      <c r="ETC37" s="1520"/>
      <c r="ETD37" s="1520"/>
      <c r="ETE37" s="1520"/>
      <c r="ETF37" s="1520"/>
    </row>
    <row r="38" spans="2:3906" ht="15" customHeight="1">
      <c r="B38" s="1519"/>
      <c r="C38" s="1519"/>
      <c r="D38" s="1519"/>
      <c r="E38" s="1519"/>
      <c r="F38" s="1519"/>
      <c r="G38" s="1519"/>
      <c r="H38" s="1519"/>
      <c r="I38" s="1519"/>
      <c r="J38" s="1519"/>
      <c r="K38" s="1519"/>
      <c r="L38" s="1519"/>
      <c r="M38" s="1519"/>
      <c r="N38" s="1519"/>
      <c r="O38" s="1519"/>
      <c r="P38" s="1519"/>
      <c r="Q38" s="1519"/>
      <c r="R38" s="1519"/>
      <c r="S38" s="1519"/>
      <c r="T38" s="1519"/>
      <c r="U38" s="1519"/>
      <c r="V38" s="1519"/>
      <c r="W38" s="1519"/>
      <c r="X38" s="1519"/>
      <c r="Y38" s="1519"/>
      <c r="Z38" s="1519"/>
      <c r="AA38" s="1519"/>
      <c r="AB38" s="1519"/>
      <c r="AC38" s="1519"/>
      <c r="AD38" s="1519"/>
      <c r="AE38" s="1519"/>
      <c r="AF38" s="1519"/>
      <c r="AG38" s="1519"/>
      <c r="AH38" s="1519"/>
      <c r="AI38" s="1519"/>
      <c r="AJ38" s="1519"/>
      <c r="AK38" s="1519"/>
      <c r="AL38" s="1519"/>
      <c r="AM38" s="1519"/>
      <c r="AN38" s="1519"/>
      <c r="AO38" s="1519"/>
      <c r="AP38" s="1519"/>
      <c r="AQ38" s="1519"/>
      <c r="AR38" s="1519"/>
      <c r="AS38" s="1519"/>
      <c r="AT38" s="1519"/>
      <c r="AU38" s="1519"/>
      <c r="AV38" s="1519"/>
      <c r="AW38" s="1519"/>
      <c r="AX38" s="1519"/>
      <c r="FF38" s="1361"/>
      <c r="FG38" s="1361"/>
      <c r="FH38" s="1361"/>
      <c r="FI38" s="1361"/>
      <c r="FK38" s="378"/>
      <c r="FL38" s="379"/>
      <c r="FM38" s="379"/>
      <c r="FN38" s="379"/>
      <c r="FO38" s="379"/>
      <c r="FP38" s="1444"/>
      <c r="FQ38" s="1445"/>
      <c r="FR38" s="379"/>
      <c r="FS38" s="379"/>
      <c r="FT38" s="379"/>
      <c r="FU38" s="1382"/>
      <c r="FV38" s="1383"/>
      <c r="FW38" s="379"/>
      <c r="FX38" s="379"/>
      <c r="FY38" s="379"/>
      <c r="FZ38" s="1448"/>
      <c r="GA38" s="1449"/>
      <c r="GB38" s="379"/>
      <c r="GC38" s="379"/>
      <c r="GD38" s="379"/>
      <c r="GE38" s="379"/>
      <c r="GF38" s="382"/>
      <c r="HW38" s="1195"/>
      <c r="HX38" s="1195"/>
      <c r="HY38" s="1195"/>
      <c r="HZ38" s="1195"/>
      <c r="IA38" s="1195"/>
      <c r="IB38" s="1195"/>
      <c r="IC38" s="1195"/>
      <c r="ID38" s="1195"/>
      <c r="IE38" s="1195"/>
      <c r="IF38" s="1195"/>
      <c r="KE38" s="378"/>
      <c r="KF38" s="1311"/>
      <c r="KG38" s="1311"/>
      <c r="KH38" s="1311"/>
      <c r="KI38" s="1311"/>
      <c r="KJ38" s="1444"/>
      <c r="KK38" s="1445"/>
      <c r="KL38" s="1311"/>
      <c r="KM38" s="1311"/>
      <c r="KN38" s="1311"/>
      <c r="KO38" s="1311"/>
      <c r="KP38" s="1311"/>
      <c r="KQ38" s="1311"/>
      <c r="KR38" s="1311"/>
      <c r="KS38" s="1311"/>
      <c r="KT38" s="1448"/>
      <c r="KU38" s="1449"/>
      <c r="KV38" s="1311"/>
      <c r="KW38" s="1311"/>
      <c r="KX38" s="1311"/>
      <c r="KY38" s="1311"/>
      <c r="KZ38" s="382"/>
      <c r="OF38" s="1195"/>
      <c r="OG38" s="1195"/>
      <c r="OH38" s="1195"/>
      <c r="OI38" s="1195"/>
      <c r="OJ38" s="1195"/>
      <c r="OK38" s="1195"/>
      <c r="OL38" s="1195"/>
      <c r="QQ38" s="378"/>
      <c r="QR38" s="1311"/>
      <c r="QS38" s="1311"/>
      <c r="QT38" s="1311"/>
      <c r="QU38" s="1311"/>
      <c r="QV38" s="1444">
        <v>10</v>
      </c>
      <c r="QW38" s="1445"/>
      <c r="QX38" s="1311"/>
      <c r="QY38" s="1311"/>
      <c r="QZ38" s="1311"/>
      <c r="RA38" s="1311"/>
      <c r="RB38" s="1311"/>
      <c r="RC38" s="1311"/>
      <c r="RD38" s="1311"/>
      <c r="RE38" s="1311"/>
      <c r="RF38" s="1448">
        <v>6</v>
      </c>
      <c r="RG38" s="1449"/>
      <c r="RH38" s="1311"/>
      <c r="RI38" s="1311"/>
      <c r="RJ38" s="1311"/>
      <c r="RK38" s="1311"/>
      <c r="RL38" s="382"/>
      <c r="TE38" s="1195"/>
      <c r="TF38" s="1195"/>
      <c r="TG38" s="1195"/>
      <c r="TH38" s="1195"/>
      <c r="TI38" s="1195"/>
      <c r="TJ38" s="1195"/>
      <c r="TK38" s="1195"/>
      <c r="UU38" s="378"/>
      <c r="UV38" s="1311"/>
      <c r="UW38" s="1311"/>
      <c r="UX38" s="1311"/>
      <c r="UY38" s="1311"/>
      <c r="UZ38" s="1444">
        <v>7</v>
      </c>
      <c r="VA38" s="1445"/>
      <c r="VB38" s="1311"/>
      <c r="VC38" s="1311"/>
      <c r="VD38" s="1311"/>
      <c r="VE38" s="1311"/>
      <c r="VF38" s="1311"/>
      <c r="VG38" s="1311"/>
      <c r="VH38" s="1311"/>
      <c r="VI38" s="1311"/>
      <c r="VJ38" s="1448">
        <v>5</v>
      </c>
      <c r="VK38" s="1449"/>
      <c r="VL38" s="1311"/>
      <c r="VM38" s="1311"/>
      <c r="VN38" s="1311"/>
      <c r="VO38" s="1311"/>
      <c r="VP38" s="382"/>
      <c r="XI38" s="1195"/>
      <c r="XJ38" s="1195"/>
      <c r="XK38" s="1195"/>
      <c r="XL38" s="1195"/>
      <c r="XM38" s="1195"/>
      <c r="XN38" s="1195"/>
      <c r="XO38" s="1195"/>
      <c r="XP38" s="1195"/>
      <c r="XQ38" s="1195"/>
      <c r="XR38" s="1195"/>
      <c r="YY38" s="378"/>
      <c r="YZ38" s="1311"/>
      <c r="ZA38" s="1311"/>
      <c r="ZB38" s="1311"/>
      <c r="ZC38" s="1311"/>
      <c r="ZD38" s="1444">
        <v>7</v>
      </c>
      <c r="ZE38" s="1445"/>
      <c r="ZF38" s="1311"/>
      <c r="ZG38" s="1311"/>
      <c r="ZH38" s="1311"/>
      <c r="ZI38" s="1311"/>
      <c r="ZJ38" s="1311"/>
      <c r="ZK38" s="1311"/>
      <c r="ZL38" s="1311"/>
      <c r="ZM38" s="1311"/>
      <c r="ZN38" s="1448">
        <v>5</v>
      </c>
      <c r="ZO38" s="1449"/>
      <c r="ZP38" s="1311"/>
      <c r="ZQ38" s="1311"/>
      <c r="ZR38" s="1311"/>
      <c r="ZS38" s="1311"/>
      <c r="ZT38" s="382"/>
      <c r="ABN38" s="1195"/>
      <c r="ABO38" s="1195"/>
      <c r="ABP38" s="1195"/>
      <c r="ABQ38" s="1195"/>
      <c r="ABR38" s="1195"/>
      <c r="ABS38" s="1195"/>
      <c r="ABT38" s="1195"/>
      <c r="ADS38" s="378"/>
      <c r="ADT38" s="1311"/>
      <c r="ADU38" s="1311"/>
      <c r="ADV38" s="1311"/>
      <c r="ADW38" s="1311"/>
      <c r="ADX38" s="1444">
        <v>7</v>
      </c>
      <c r="ADY38" s="1445"/>
      <c r="ADZ38" s="1311"/>
      <c r="AEA38" s="1311"/>
      <c r="AEB38" s="1311"/>
      <c r="AEC38" s="1311"/>
      <c r="AED38" s="1311"/>
      <c r="AEE38" s="1311"/>
      <c r="AEF38" s="1311"/>
      <c r="AEG38" s="1311"/>
      <c r="AEH38" s="1448">
        <v>5</v>
      </c>
      <c r="AEI38" s="1449"/>
      <c r="AEJ38" s="1311"/>
      <c r="AEK38" s="1311"/>
      <c r="AEL38" s="1311"/>
      <c r="AEM38" s="1311"/>
      <c r="AEN38" s="382"/>
      <c r="AFR38" s="1195"/>
      <c r="AFS38" s="1195"/>
      <c r="AFT38" s="1195"/>
      <c r="AFU38" s="1195"/>
      <c r="AFV38" s="1195"/>
      <c r="AFW38" s="1195"/>
      <c r="AFX38" s="1195"/>
      <c r="AFY38" s="1195"/>
      <c r="AHW38" s="378"/>
      <c r="AHX38" s="1311"/>
      <c r="AHY38" s="1311"/>
      <c r="AHZ38" s="1311"/>
      <c r="AIA38" s="1311"/>
      <c r="AIB38" s="1444">
        <v>7</v>
      </c>
      <c r="AIC38" s="1445"/>
      <c r="AID38" s="1311"/>
      <c r="AIE38" s="1311"/>
      <c r="AIF38" s="1311"/>
      <c r="AIG38" s="1311"/>
      <c r="AIH38" s="1311"/>
      <c r="AII38" s="1311"/>
      <c r="AIJ38" s="1311"/>
      <c r="AIK38" s="1311"/>
      <c r="AIL38" s="1448">
        <v>5</v>
      </c>
      <c r="AIM38" s="1449"/>
      <c r="AIN38" s="1311"/>
      <c r="AIO38" s="1311"/>
      <c r="AIP38" s="1311"/>
      <c r="AIQ38" s="1311"/>
      <c r="AIR38" s="382"/>
      <c r="AJT38" s="1195"/>
      <c r="AJU38" s="1195"/>
      <c r="AJV38" s="1195"/>
      <c r="AJW38" s="1195"/>
      <c r="AJX38" s="1195"/>
      <c r="AJY38" s="1195"/>
      <c r="AJZ38" s="1195"/>
      <c r="AKA38" s="1195"/>
      <c r="AKB38" s="1195"/>
      <c r="AMA38" s="378"/>
      <c r="AMB38" s="1311"/>
      <c r="AMC38" s="1311"/>
      <c r="AMD38" s="1311"/>
      <c r="AME38" s="1311"/>
      <c r="AMF38" s="1444">
        <v>7</v>
      </c>
      <c r="AMG38" s="1445"/>
      <c r="AMH38" s="1311"/>
      <c r="AMI38" s="1311"/>
      <c r="AMJ38" s="1311"/>
      <c r="AMK38" s="1311"/>
      <c r="AML38" s="1311"/>
      <c r="AMM38" s="1311"/>
      <c r="AMN38" s="1311"/>
      <c r="AMO38" s="1311"/>
      <c r="AMP38" s="1448">
        <v>5</v>
      </c>
      <c r="AMQ38" s="1449"/>
      <c r="AMR38" s="1311"/>
      <c r="AMS38" s="1311"/>
      <c r="AMT38" s="1311"/>
      <c r="AMU38" s="1311"/>
      <c r="AMV38" s="382"/>
      <c r="ANX38" s="1195"/>
      <c r="ANY38" s="1195"/>
      <c r="ANZ38" s="1195"/>
      <c r="AOA38" s="1195"/>
      <c r="AOB38" s="1195"/>
      <c r="AOC38" s="1195"/>
      <c r="AOD38" s="1195"/>
      <c r="AOE38" s="1195"/>
      <c r="AOF38" s="1195"/>
      <c r="AOG38" s="1195"/>
      <c r="AQE38" s="378"/>
      <c r="AQF38" s="1311"/>
      <c r="AQG38" s="1311"/>
      <c r="AQH38" s="1311"/>
      <c r="AQI38" s="1311"/>
      <c r="AQJ38" s="1444">
        <v>7</v>
      </c>
      <c r="AQK38" s="1445"/>
      <c r="AQL38" s="1311"/>
      <c r="AQM38" s="1311"/>
      <c r="AQN38" s="1311"/>
      <c r="AQO38" s="1311"/>
      <c r="AQP38" s="1311"/>
      <c r="AQQ38" s="1311"/>
      <c r="AQR38" s="1311"/>
      <c r="AQS38" s="1311"/>
      <c r="AQT38" s="1448">
        <v>5</v>
      </c>
      <c r="AQU38" s="1449"/>
      <c r="AQV38" s="1311"/>
      <c r="AQW38" s="1311"/>
      <c r="AQX38" s="1311"/>
      <c r="AQY38" s="1311"/>
      <c r="AQZ38" s="382"/>
      <c r="ASC38" s="1195"/>
      <c r="ASD38" s="1195"/>
      <c r="ASE38" s="1195"/>
      <c r="ASF38" s="1195"/>
      <c r="ASG38" s="1195"/>
      <c r="ASH38" s="1195"/>
      <c r="ASI38" s="1195"/>
      <c r="ASJ38" s="1195"/>
      <c r="AVW38" s="1398">
        <v>1</v>
      </c>
      <c r="AVX38" s="1399"/>
      <c r="AVY38" s="1399">
        <v>1</v>
      </c>
      <c r="AVZ38" s="1399"/>
      <c r="AWA38" s="1399">
        <v>1</v>
      </c>
      <c r="AWB38" s="1399"/>
      <c r="AWC38" s="1311"/>
      <c r="AWD38" s="1513">
        <v>3</v>
      </c>
      <c r="AWE38" s="1514"/>
      <c r="AWF38" s="1311"/>
      <c r="AWG38" s="1311"/>
      <c r="AWH38" s="1311"/>
      <c r="AWI38" s="1311"/>
      <c r="AWJ38" s="1670">
        <v>9</v>
      </c>
      <c r="AWK38" s="1671"/>
      <c r="AWL38" s="1311"/>
      <c r="AWM38" s="1311"/>
      <c r="AWN38" s="1311"/>
      <c r="AWO38" s="1668">
        <v>13</v>
      </c>
      <c r="AWP38" s="1669"/>
      <c r="AWQ38" s="1311"/>
      <c r="AWR38" s="382"/>
      <c r="BAQ38" s="747"/>
      <c r="BAR38" s="747"/>
      <c r="BAS38" s="1195"/>
      <c r="BAT38" s="1195"/>
      <c r="BAU38" s="1195"/>
      <c r="BAV38" s="1195"/>
      <c r="BAW38" s="1195"/>
      <c r="BAX38" s="1195"/>
      <c r="BAY38" s="1195"/>
      <c r="BAZ38" s="1195"/>
      <c r="BBA38" s="1195"/>
      <c r="BCY38" s="378"/>
      <c r="BCZ38" s="1311"/>
      <c r="BDA38" s="1311"/>
      <c r="BDB38" s="1311"/>
      <c r="BDC38" s="1311"/>
      <c r="BDD38" s="1444"/>
      <c r="BDE38" s="1445"/>
      <c r="BDF38" s="1311"/>
      <c r="BDG38" s="1311"/>
      <c r="BDH38" s="1311"/>
      <c r="BDI38" s="1311"/>
      <c r="BDJ38" s="1311"/>
      <c r="BDK38" s="1311"/>
      <c r="BDL38" s="1311"/>
      <c r="BDM38" s="1311"/>
      <c r="BDN38" s="1448"/>
      <c r="BDO38" s="1449"/>
      <c r="BDP38" s="1311"/>
      <c r="BDQ38" s="1311"/>
      <c r="BDR38" s="1311"/>
      <c r="BDS38" s="1311"/>
      <c r="BDT38" s="382"/>
      <c r="BEW38" s="1195"/>
      <c r="BEX38" s="1195"/>
      <c r="BEY38" s="1195"/>
      <c r="BEZ38" s="1195"/>
      <c r="BFA38" s="1195"/>
      <c r="BFB38" s="1195"/>
      <c r="BHC38" s="378"/>
      <c r="BHD38" s="1311"/>
      <c r="BHE38" s="1311"/>
      <c r="BHF38" s="1311"/>
      <c r="BHG38" s="1311"/>
      <c r="BHH38" s="1444"/>
      <c r="BHI38" s="1445"/>
      <c r="BHJ38" s="1311"/>
      <c r="BHK38" s="1311"/>
      <c r="BHL38" s="1311"/>
      <c r="BHM38" s="1311"/>
      <c r="BHN38" s="1311"/>
      <c r="BHO38" s="1311"/>
      <c r="BHP38" s="1311"/>
      <c r="BHQ38" s="1311"/>
      <c r="BHR38" s="1448"/>
      <c r="BHS38" s="1449"/>
      <c r="BHT38" s="1311"/>
      <c r="BHU38" s="1311"/>
      <c r="BHV38" s="1311"/>
      <c r="BHW38" s="1311"/>
      <c r="BHX38" s="382"/>
      <c r="BIZ38" s="1195"/>
      <c r="BJA38" s="1195"/>
      <c r="BJB38" s="1195"/>
      <c r="BJC38" s="1195"/>
      <c r="BJD38" s="1195"/>
      <c r="BJE38" s="1195"/>
      <c r="BJF38" s="1195"/>
      <c r="BJG38" s="1195"/>
      <c r="BJH38" s="1195"/>
      <c r="BJI38" s="1195"/>
      <c r="BLG38" s="378"/>
      <c r="BLH38" s="1311"/>
      <c r="BLI38" s="1311"/>
      <c r="BLJ38" s="1311"/>
      <c r="BLK38" s="1311"/>
      <c r="BLL38" s="1444"/>
      <c r="BLM38" s="1445"/>
      <c r="BLN38" s="1311"/>
      <c r="BLO38" s="1311"/>
      <c r="BLP38" s="1311"/>
      <c r="BLQ38" s="1311"/>
      <c r="BLR38" s="1311"/>
      <c r="BLS38" s="1311"/>
      <c r="BLT38" s="1311"/>
      <c r="BLU38" s="1311"/>
      <c r="BLV38" s="1448"/>
      <c r="BLW38" s="1449"/>
      <c r="BLX38" s="1311"/>
      <c r="BLY38" s="1311"/>
      <c r="BLZ38" s="1311"/>
      <c r="BMA38" s="1311"/>
      <c r="BMB38" s="382"/>
      <c r="BNE38" s="1195"/>
      <c r="BNF38" s="1195"/>
      <c r="BNG38" s="1195"/>
      <c r="BNH38" s="1195"/>
      <c r="BNI38" s="1195"/>
      <c r="BNJ38" s="1195"/>
      <c r="BNK38" s="1195"/>
      <c r="BPK38" s="378"/>
      <c r="BPL38" s="1311"/>
      <c r="BPM38" s="1311"/>
      <c r="BPN38" s="1311"/>
      <c r="BPO38" s="1311"/>
      <c r="BPP38" s="1444"/>
      <c r="BPQ38" s="1445"/>
      <c r="BPR38" s="1311"/>
      <c r="BPS38" s="1311"/>
      <c r="BPT38" s="1311"/>
      <c r="BPU38" s="1311"/>
      <c r="BPV38" s="1311"/>
      <c r="BPW38" s="1311"/>
      <c r="BPX38" s="1311"/>
      <c r="BPY38" s="1311"/>
      <c r="BPZ38" s="1448"/>
      <c r="BQA38" s="1449"/>
      <c r="BQB38" s="1311"/>
      <c r="BQC38" s="1311"/>
      <c r="BQD38" s="1311"/>
      <c r="BQE38" s="1311"/>
      <c r="BQF38" s="382"/>
      <c r="BRJ38" s="1195"/>
      <c r="BRK38" s="1195"/>
      <c r="BRL38" s="1195"/>
      <c r="BRM38" s="1195"/>
      <c r="BRN38" s="1195"/>
      <c r="BRO38" s="1195"/>
      <c r="BTO38" s="378"/>
      <c r="BTP38" s="1311"/>
      <c r="BTQ38" s="1311"/>
      <c r="BTR38" s="1311"/>
      <c r="BTS38" s="1311"/>
      <c r="BTT38" s="1444"/>
      <c r="BTU38" s="1445"/>
      <c r="BTV38" s="1311"/>
      <c r="BTW38" s="1311"/>
      <c r="BTX38" s="1311"/>
      <c r="BTY38" s="1311"/>
      <c r="BTZ38" s="1311"/>
      <c r="BUA38" s="1311"/>
      <c r="BUB38" s="1311"/>
      <c r="BUC38" s="1311"/>
      <c r="BUD38" s="1448"/>
      <c r="BUE38" s="1449"/>
      <c r="BUF38" s="1311"/>
      <c r="BUG38" s="1311"/>
      <c r="BUH38" s="1311"/>
      <c r="BUI38" s="1311"/>
      <c r="BUJ38" s="382"/>
      <c r="BVK38" s="1195"/>
      <c r="BVL38" s="1195"/>
      <c r="BVM38" s="1195"/>
      <c r="BVN38" s="1195"/>
      <c r="BVO38" s="1195"/>
      <c r="BVP38" s="1195"/>
      <c r="BVQ38" s="1195"/>
      <c r="BVR38" s="1195"/>
      <c r="BVS38" s="1195"/>
      <c r="BVT38" s="1195"/>
      <c r="BXS38" s="378"/>
      <c r="BXT38" s="1311"/>
      <c r="BXU38" s="1311"/>
      <c r="BXV38" s="1311"/>
      <c r="BXW38" s="1311"/>
      <c r="BXX38" s="1444"/>
      <c r="BXY38" s="1445"/>
      <c r="BXZ38" s="1311"/>
      <c r="BYA38" s="1311"/>
      <c r="BYB38" s="1311"/>
      <c r="BYC38" s="1311"/>
      <c r="BYD38" s="1311"/>
      <c r="BYE38" s="1311"/>
      <c r="BYF38" s="1311"/>
      <c r="BYG38" s="1311"/>
      <c r="BYH38" s="1448"/>
      <c r="BYI38" s="1449"/>
      <c r="BYJ38" s="1311"/>
      <c r="BYK38" s="1311"/>
      <c r="BYL38" s="1311"/>
      <c r="BYM38" s="1311"/>
      <c r="BYN38" s="382"/>
      <c r="BZR38" s="1195"/>
      <c r="BZS38" s="1195"/>
      <c r="BZT38" s="1195"/>
      <c r="BZU38" s="1195"/>
      <c r="BZV38" s="1195"/>
      <c r="BZW38" s="1195"/>
      <c r="BZX38" s="1195"/>
      <c r="BZY38" s="1195"/>
      <c r="BZZ38" s="1195"/>
      <c r="CBW38" s="378"/>
      <c r="CBX38" s="1311"/>
      <c r="CBY38" s="1311"/>
      <c r="CBZ38" s="1311"/>
      <c r="CCA38" s="1311"/>
      <c r="CCB38" s="1444"/>
      <c r="CCC38" s="1445"/>
      <c r="CCD38" s="1311"/>
      <c r="CCE38" s="1311"/>
      <c r="CCF38" s="1311"/>
      <c r="CCG38" s="1311"/>
      <c r="CCH38" s="1311"/>
      <c r="CCI38" s="1311"/>
      <c r="CCJ38" s="1311"/>
      <c r="CCK38" s="1311"/>
      <c r="CCL38" s="1448"/>
      <c r="CCM38" s="1449"/>
      <c r="CCN38" s="1311"/>
      <c r="CCO38" s="1311"/>
      <c r="CCP38" s="1311"/>
      <c r="CCQ38" s="1311"/>
      <c r="CCR38" s="382"/>
      <c r="CDU38" s="1195"/>
      <c r="CDV38" s="1195"/>
      <c r="CDW38" s="1195"/>
      <c r="CDX38" s="1195"/>
      <c r="CDY38" s="1195"/>
      <c r="CDZ38" s="1195"/>
      <c r="CEA38" s="1195"/>
      <c r="CGA38" s="378"/>
      <c r="CGB38" s="1311"/>
      <c r="CGC38" s="1311"/>
      <c r="CGD38" s="1311"/>
      <c r="CGE38" s="1311"/>
      <c r="CGF38" s="1444"/>
      <c r="CGG38" s="1445"/>
      <c r="CGH38" s="1311"/>
      <c r="CGI38" s="1311"/>
      <c r="CGJ38" s="1311"/>
      <c r="CGK38" s="1311"/>
      <c r="CGL38" s="1311"/>
      <c r="CGM38" s="1311"/>
      <c r="CGN38" s="1311"/>
      <c r="CGO38" s="1311"/>
      <c r="CGP38" s="1448"/>
      <c r="CGQ38" s="1449"/>
      <c r="CGR38" s="1311"/>
      <c r="CGS38" s="1311"/>
      <c r="CGT38" s="1311"/>
      <c r="CGU38" s="1311"/>
      <c r="CGV38" s="382"/>
      <c r="CHZ38" s="1195"/>
      <c r="CIA38" s="1195"/>
      <c r="CIB38" s="1195"/>
      <c r="CIC38" s="1195"/>
      <c r="CID38" s="1195"/>
      <c r="CIE38" s="1195"/>
      <c r="CKE38" s="378"/>
      <c r="CKF38" s="1311"/>
      <c r="CKG38" s="1311"/>
      <c r="CKH38" s="1311"/>
      <c r="CKI38" s="1311"/>
      <c r="CKJ38" s="1444"/>
      <c r="CKK38" s="1445"/>
      <c r="CKL38" s="1311"/>
      <c r="CKM38" s="1311"/>
      <c r="CKN38" s="1311"/>
      <c r="CKO38" s="1311"/>
      <c r="CKP38" s="1311"/>
      <c r="CKQ38" s="1311"/>
      <c r="CKR38" s="1311"/>
      <c r="CKS38" s="1311"/>
      <c r="CKT38" s="1448"/>
      <c r="CKU38" s="1449"/>
      <c r="CKV38" s="1311"/>
      <c r="CKW38" s="1311"/>
      <c r="CKX38" s="1311"/>
      <c r="CKY38" s="1311"/>
      <c r="CKZ38" s="382"/>
      <c r="CMC38" s="1195"/>
      <c r="CMD38" s="1195"/>
      <c r="CME38" s="1195"/>
      <c r="CMF38" s="1195"/>
      <c r="CMG38" s="1195"/>
      <c r="CMH38" s="1195"/>
      <c r="CMI38" s="1195"/>
      <c r="CMJ38" s="1195"/>
      <c r="COI38" s="378"/>
      <c r="COJ38" s="1311"/>
      <c r="COK38" s="1311"/>
      <c r="COL38" s="1311"/>
      <c r="COM38" s="1311"/>
      <c r="CON38" s="1444"/>
      <c r="COO38" s="1445"/>
      <c r="COP38" s="1311"/>
      <c r="COQ38" s="1311"/>
      <c r="COR38" s="1311"/>
      <c r="COS38" s="1311"/>
      <c r="COT38" s="1311"/>
      <c r="COU38" s="1311"/>
      <c r="COV38" s="1311"/>
      <c r="COW38" s="1311"/>
      <c r="COX38" s="1448"/>
      <c r="COY38" s="1449"/>
      <c r="COZ38" s="1311"/>
      <c r="CPA38" s="1311"/>
      <c r="CPB38" s="1311"/>
      <c r="CPC38" s="1311"/>
      <c r="CPD38" s="382"/>
      <c r="CQF38" s="1195"/>
      <c r="CQG38" s="1195"/>
      <c r="CQH38" s="1195"/>
      <c r="CQI38" s="1195"/>
      <c r="CQJ38" s="1195"/>
      <c r="CQK38" s="1195"/>
      <c r="CQL38" s="1195"/>
      <c r="CQM38" s="1195"/>
      <c r="CQN38" s="1195"/>
      <c r="CQO38" s="1195"/>
      <c r="CSM38" s="378"/>
      <c r="CSN38" s="1311"/>
      <c r="CSO38" s="1311"/>
      <c r="CSP38" s="1311"/>
      <c r="CSQ38" s="1311"/>
      <c r="CSR38" s="1444"/>
      <c r="CSS38" s="1445"/>
      <c r="CST38" s="1311"/>
      <c r="CSU38" s="1311"/>
      <c r="CSV38" s="1311"/>
      <c r="CSW38" s="1311"/>
      <c r="CSX38" s="1311"/>
      <c r="CSY38" s="1311"/>
      <c r="CSZ38" s="1311"/>
      <c r="CTA38" s="1311"/>
      <c r="CTB38" s="1448"/>
      <c r="CTC38" s="1449"/>
      <c r="CTD38" s="1311"/>
      <c r="CTE38" s="1311"/>
      <c r="CTF38" s="1311"/>
      <c r="CTG38" s="1311"/>
      <c r="CTH38" s="382"/>
      <c r="CTL38" s="1126"/>
      <c r="CVU38" s="378"/>
      <c r="CVV38" s="1311"/>
      <c r="CVW38" s="1311"/>
      <c r="CVX38" s="1311"/>
      <c r="CVY38" s="1311"/>
      <c r="CVZ38" s="1500"/>
      <c r="CWA38" s="1500"/>
      <c r="CWB38" s="1311"/>
      <c r="CWC38" s="1311"/>
      <c r="CWD38" s="1311"/>
      <c r="CWE38" s="1311"/>
      <c r="CWF38" s="1311"/>
      <c r="CWG38" s="1311"/>
      <c r="CWH38" s="1311"/>
      <c r="CWI38" s="1311"/>
      <c r="CWJ38" s="1500"/>
      <c r="CWK38" s="1500"/>
      <c r="CWL38" s="1311"/>
      <c r="CWM38" s="1311"/>
      <c r="CWN38" s="1311"/>
      <c r="CWO38" s="1311"/>
      <c r="CWP38" s="382"/>
      <c r="CZC38" s="378"/>
      <c r="CZD38" s="1311"/>
      <c r="CZE38" s="1311"/>
      <c r="CZF38" s="1311"/>
      <c r="CZG38" s="1311"/>
      <c r="CZH38" s="1500"/>
      <c r="CZI38" s="1500"/>
      <c r="CZJ38" s="1311"/>
      <c r="CZK38" s="1311"/>
      <c r="CZL38" s="1311"/>
      <c r="CZM38" s="1311"/>
      <c r="CZN38" s="1311"/>
      <c r="CZO38" s="1311"/>
      <c r="CZP38" s="1311"/>
      <c r="CZQ38" s="1311"/>
      <c r="CZR38" s="1500"/>
      <c r="CZS38" s="1500"/>
      <c r="CZT38" s="1311"/>
      <c r="CZU38" s="1311"/>
      <c r="CZV38" s="1311"/>
      <c r="CZW38" s="1311"/>
      <c r="CZX38" s="382"/>
      <c r="DCK38" s="378"/>
      <c r="DCL38" s="1311"/>
      <c r="DCM38" s="1311"/>
      <c r="DCN38" s="1311"/>
      <c r="DCO38" s="1311"/>
      <c r="DCP38" s="1500"/>
      <c r="DCQ38" s="1500"/>
      <c r="DCR38" s="1311"/>
      <c r="DCS38" s="1311"/>
      <c r="DCT38" s="1311"/>
      <c r="DCU38" s="1311"/>
      <c r="DCV38" s="1311"/>
      <c r="DCW38" s="1311"/>
      <c r="DCX38" s="1311"/>
      <c r="DCY38" s="1311"/>
      <c r="DCZ38" s="1500"/>
      <c r="DDA38" s="1500"/>
      <c r="DDB38" s="1311"/>
      <c r="DDC38" s="1311"/>
      <c r="DDD38" s="1311"/>
      <c r="DDE38" s="1311"/>
      <c r="DDF38" s="382"/>
      <c r="DGI38" s="378"/>
      <c r="DGJ38" s="1311"/>
      <c r="DGK38" s="1311"/>
      <c r="DGL38" s="1311"/>
      <c r="DGM38" s="1311"/>
      <c r="DGN38" s="1500"/>
      <c r="DGO38" s="1500"/>
      <c r="DGP38" s="1311"/>
      <c r="DGQ38" s="1311"/>
      <c r="DGR38" s="1311"/>
      <c r="DGS38" s="1311"/>
      <c r="DGT38" s="1311"/>
      <c r="DGU38" s="1311"/>
      <c r="DGV38" s="1311"/>
      <c r="DGW38" s="1311"/>
      <c r="DGX38" s="1500"/>
      <c r="DGY38" s="1500"/>
      <c r="DGZ38" s="1311"/>
      <c r="DHA38" s="1311"/>
      <c r="DHB38" s="1311"/>
      <c r="DHC38" s="1311"/>
      <c r="DHD38" s="382"/>
      <c r="DJQ38" s="378"/>
      <c r="DJR38" s="1311"/>
      <c r="DJS38" s="1311"/>
      <c r="DJT38" s="1311"/>
      <c r="DJU38" s="1311"/>
      <c r="DJV38" s="1444"/>
      <c r="DJW38" s="1445"/>
      <c r="DJX38" s="1311"/>
      <c r="DJY38" s="1311"/>
      <c r="DJZ38" s="1311"/>
      <c r="DKA38" s="1311"/>
      <c r="DKB38" s="1311"/>
      <c r="DKC38" s="1311"/>
      <c r="DKD38" s="1311"/>
      <c r="DKE38" s="1311"/>
      <c r="DKF38" s="1448"/>
      <c r="DKG38" s="1449"/>
      <c r="DKH38" s="1311"/>
      <c r="DKI38" s="1311"/>
      <c r="DKJ38" s="1311"/>
      <c r="DKK38" s="1311"/>
      <c r="DKL38" s="382"/>
      <c r="DMY38" s="378"/>
      <c r="DMZ38" s="379"/>
      <c r="DNA38" s="379"/>
      <c r="DNB38" s="379"/>
      <c r="DNC38" s="379"/>
      <c r="DND38" s="1444"/>
      <c r="DNE38" s="1445"/>
      <c r="DNF38" s="379"/>
      <c r="DNG38" s="379"/>
      <c r="DNH38" s="379"/>
      <c r="DNI38" s="1382"/>
      <c r="DNJ38" s="1383"/>
      <c r="DNK38" s="379"/>
      <c r="DNL38" s="379"/>
      <c r="DNM38" s="379"/>
      <c r="DNN38" s="1448"/>
      <c r="DNO38" s="1449"/>
      <c r="DNP38" s="379"/>
      <c r="DNQ38" s="379"/>
      <c r="DNR38" s="379"/>
      <c r="DNS38" s="379"/>
      <c r="DNT38" s="382"/>
      <c r="ESK38" s="1520"/>
      <c r="ESL38" s="1520"/>
      <c r="ESM38" s="1520"/>
      <c r="ESN38" s="1520"/>
      <c r="ESO38" s="1520"/>
      <c r="ESP38" s="1520"/>
      <c r="ESQ38" s="1520"/>
      <c r="ESR38" s="1520"/>
      <c r="ESS38" s="1520"/>
      <c r="EST38" s="1520"/>
      <c r="ESU38" s="1520"/>
      <c r="ESV38" s="1520"/>
      <c r="ESW38" s="1520"/>
      <c r="ESX38" s="1520"/>
      <c r="ESY38" s="1520"/>
      <c r="ESZ38" s="1520"/>
      <c r="ETA38" s="1520"/>
      <c r="ETB38" s="1520"/>
      <c r="ETC38" s="1520"/>
      <c r="ETD38" s="1520"/>
      <c r="ETE38" s="1520"/>
      <c r="ETF38" s="1520"/>
    </row>
    <row r="39" spans="2:3906" ht="15" customHeight="1" thickBot="1">
      <c r="B39" s="1519"/>
      <c r="C39" s="1519"/>
      <c r="D39" s="1519"/>
      <c r="E39" s="1519"/>
      <c r="F39" s="1519"/>
      <c r="G39" s="1519"/>
      <c r="H39" s="1519"/>
      <c r="I39" s="1519"/>
      <c r="J39" s="1519"/>
      <c r="K39" s="1519"/>
      <c r="L39" s="1519"/>
      <c r="M39" s="1519"/>
      <c r="N39" s="1519"/>
      <c r="O39" s="1519"/>
      <c r="P39" s="1519"/>
      <c r="Q39" s="1519"/>
      <c r="R39" s="1519"/>
      <c r="S39" s="1519"/>
      <c r="T39" s="1519"/>
      <c r="U39" s="1519"/>
      <c r="V39" s="1519"/>
      <c r="W39" s="1519"/>
      <c r="X39" s="1519"/>
      <c r="Y39" s="1519"/>
      <c r="Z39" s="1519"/>
      <c r="AA39" s="1519"/>
      <c r="AB39" s="1519"/>
      <c r="AC39" s="1519"/>
      <c r="AD39" s="1519"/>
      <c r="AE39" s="1519"/>
      <c r="AF39" s="1519"/>
      <c r="AG39" s="1519"/>
      <c r="AH39" s="1519"/>
      <c r="AI39" s="1519"/>
      <c r="AJ39" s="1519"/>
      <c r="AK39" s="1519"/>
      <c r="AL39" s="1519"/>
      <c r="AM39" s="1519"/>
      <c r="AN39" s="1519"/>
      <c r="AO39" s="1519"/>
      <c r="AP39" s="1519"/>
      <c r="AQ39" s="1519"/>
      <c r="AR39" s="1519"/>
      <c r="AS39" s="1519"/>
      <c r="AT39" s="1519"/>
      <c r="AU39" s="1519"/>
      <c r="AV39" s="1519"/>
      <c r="AW39" s="1519"/>
      <c r="AX39" s="1519"/>
      <c r="FF39" s="1361"/>
      <c r="FG39" s="1361"/>
      <c r="FH39" s="1361"/>
      <c r="FI39" s="1361"/>
      <c r="FK39" s="383"/>
      <c r="FL39" s="384"/>
      <c r="FM39" s="384"/>
      <c r="FN39" s="384"/>
      <c r="FO39" s="384"/>
      <c r="FP39" s="1446"/>
      <c r="FQ39" s="1447"/>
      <c r="FR39" s="384"/>
      <c r="FS39" s="384"/>
      <c r="FT39" s="384"/>
      <c r="FU39" s="1384"/>
      <c r="FV39" s="1385"/>
      <c r="FW39" s="384"/>
      <c r="FX39" s="384"/>
      <c r="FY39" s="384"/>
      <c r="FZ39" s="1450"/>
      <c r="GA39" s="1451"/>
      <c r="GB39" s="384"/>
      <c r="GC39" s="384"/>
      <c r="GD39" s="384"/>
      <c r="GE39" s="384"/>
      <c r="GF39" s="387"/>
      <c r="HW39" s="1195"/>
      <c r="HX39" s="1195"/>
      <c r="HY39" s="1195"/>
      <c r="HZ39" s="1195"/>
      <c r="IA39" s="1195"/>
      <c r="IB39" s="1195"/>
      <c r="IC39" s="1195"/>
      <c r="ID39" s="1195"/>
      <c r="IE39" s="1195"/>
      <c r="IF39" s="1195"/>
      <c r="KE39" s="383"/>
      <c r="KF39" s="384"/>
      <c r="KG39" s="384"/>
      <c r="KH39" s="384"/>
      <c r="KI39" s="384"/>
      <c r="KJ39" s="1446"/>
      <c r="KK39" s="1447"/>
      <c r="KL39" s="384"/>
      <c r="KM39" s="384"/>
      <c r="KN39" s="384"/>
      <c r="KO39" s="384"/>
      <c r="KP39" s="384"/>
      <c r="KQ39" s="384"/>
      <c r="KR39" s="384"/>
      <c r="KS39" s="384"/>
      <c r="KT39" s="1450"/>
      <c r="KU39" s="1451"/>
      <c r="KV39" s="384"/>
      <c r="KW39" s="384"/>
      <c r="KX39" s="384"/>
      <c r="KY39" s="384"/>
      <c r="KZ39" s="387"/>
      <c r="OF39" s="1195"/>
      <c r="OG39" s="1195"/>
      <c r="OH39" s="1195"/>
      <c r="OI39" s="1195"/>
      <c r="OJ39" s="1195"/>
      <c r="OK39" s="1195"/>
      <c r="OL39" s="1195"/>
      <c r="QQ39" s="383"/>
      <c r="QR39" s="384"/>
      <c r="QS39" s="384"/>
      <c r="QT39" s="384"/>
      <c r="QU39" s="384"/>
      <c r="QV39" s="1446"/>
      <c r="QW39" s="1447"/>
      <c r="QX39" s="384"/>
      <c r="QY39" s="384"/>
      <c r="QZ39" s="384"/>
      <c r="RA39" s="384"/>
      <c r="RB39" s="384"/>
      <c r="RC39" s="384"/>
      <c r="RD39" s="384"/>
      <c r="RE39" s="384"/>
      <c r="RF39" s="1450"/>
      <c r="RG39" s="1451"/>
      <c r="RH39" s="384"/>
      <c r="RI39" s="384"/>
      <c r="RJ39" s="384"/>
      <c r="RK39" s="384"/>
      <c r="RL39" s="387"/>
      <c r="TE39" s="1195"/>
      <c r="TF39" s="1195"/>
      <c r="TG39" s="1195"/>
      <c r="TH39" s="1195"/>
      <c r="TI39" s="1195"/>
      <c r="TJ39" s="1195"/>
      <c r="TK39" s="1195"/>
      <c r="UU39" s="383"/>
      <c r="UV39" s="384"/>
      <c r="UW39" s="384"/>
      <c r="UX39" s="384"/>
      <c r="UY39" s="384"/>
      <c r="UZ39" s="1446"/>
      <c r="VA39" s="1447"/>
      <c r="VB39" s="384"/>
      <c r="VC39" s="384"/>
      <c r="VD39" s="384"/>
      <c r="VE39" s="384"/>
      <c r="VF39" s="384"/>
      <c r="VG39" s="384"/>
      <c r="VH39" s="384"/>
      <c r="VI39" s="384"/>
      <c r="VJ39" s="1450"/>
      <c r="VK39" s="1451"/>
      <c r="VL39" s="384"/>
      <c r="VM39" s="384"/>
      <c r="VN39" s="384"/>
      <c r="VO39" s="384"/>
      <c r="VP39" s="387"/>
      <c r="XI39" s="1195"/>
      <c r="XJ39" s="1195"/>
      <c r="XK39" s="1195"/>
      <c r="XL39" s="1195"/>
      <c r="XM39" s="1195"/>
      <c r="XN39" s="1195"/>
      <c r="XO39" s="1195"/>
      <c r="XP39" s="1195"/>
      <c r="XQ39" s="1195"/>
      <c r="XR39" s="1195"/>
      <c r="YY39" s="383"/>
      <c r="YZ39" s="384"/>
      <c r="ZA39" s="384"/>
      <c r="ZB39" s="384"/>
      <c r="ZC39" s="384"/>
      <c r="ZD39" s="1446"/>
      <c r="ZE39" s="1447"/>
      <c r="ZF39" s="384"/>
      <c r="ZG39" s="384"/>
      <c r="ZH39" s="384"/>
      <c r="ZI39" s="384"/>
      <c r="ZJ39" s="384"/>
      <c r="ZK39" s="384"/>
      <c r="ZL39" s="384"/>
      <c r="ZM39" s="384"/>
      <c r="ZN39" s="1450"/>
      <c r="ZO39" s="1451"/>
      <c r="ZP39" s="384"/>
      <c r="ZQ39" s="384"/>
      <c r="ZR39" s="384"/>
      <c r="ZS39" s="384"/>
      <c r="ZT39" s="387"/>
      <c r="ABN39" s="1195"/>
      <c r="ABO39" s="1195"/>
      <c r="ABP39" s="1195"/>
      <c r="ABQ39" s="1195"/>
      <c r="ABR39" s="1195"/>
      <c r="ABS39" s="1195"/>
      <c r="ABT39" s="1195"/>
      <c r="ADS39" s="383"/>
      <c r="ADT39" s="384"/>
      <c r="ADU39" s="384"/>
      <c r="ADV39" s="384"/>
      <c r="ADW39" s="384"/>
      <c r="ADX39" s="1446"/>
      <c r="ADY39" s="1447"/>
      <c r="ADZ39" s="384"/>
      <c r="AEA39" s="384"/>
      <c r="AEB39" s="384"/>
      <c r="AEC39" s="384"/>
      <c r="AED39" s="384"/>
      <c r="AEE39" s="384"/>
      <c r="AEF39" s="384"/>
      <c r="AEG39" s="384"/>
      <c r="AEH39" s="1450"/>
      <c r="AEI39" s="1451"/>
      <c r="AEJ39" s="384"/>
      <c r="AEK39" s="384"/>
      <c r="AEL39" s="384"/>
      <c r="AEM39" s="384"/>
      <c r="AEN39" s="387"/>
      <c r="AFR39" s="1195"/>
      <c r="AFS39" s="1195"/>
      <c r="AFT39" s="1195"/>
      <c r="AFU39" s="1195"/>
      <c r="AFV39" s="1195"/>
      <c r="AFW39" s="1195"/>
      <c r="AFX39" s="1195"/>
      <c r="AFY39" s="1195"/>
      <c r="AHW39" s="383"/>
      <c r="AHX39" s="384"/>
      <c r="AHY39" s="384"/>
      <c r="AHZ39" s="384"/>
      <c r="AIA39" s="384"/>
      <c r="AIB39" s="1446"/>
      <c r="AIC39" s="1447"/>
      <c r="AID39" s="384"/>
      <c r="AIE39" s="384"/>
      <c r="AIF39" s="384"/>
      <c r="AIG39" s="384"/>
      <c r="AIH39" s="384"/>
      <c r="AII39" s="384"/>
      <c r="AIJ39" s="384"/>
      <c r="AIK39" s="384"/>
      <c r="AIL39" s="1450"/>
      <c r="AIM39" s="1451"/>
      <c r="AIN39" s="384"/>
      <c r="AIO39" s="384"/>
      <c r="AIP39" s="384"/>
      <c r="AIQ39" s="384"/>
      <c r="AIR39" s="387"/>
      <c r="AJT39" s="1195"/>
      <c r="AJU39" s="1195"/>
      <c r="AJV39" s="1195"/>
      <c r="AJW39" s="1195"/>
      <c r="AJX39" s="1195"/>
      <c r="AJY39" s="1195"/>
      <c r="AJZ39" s="1195"/>
      <c r="AKA39" s="1195"/>
      <c r="AKB39" s="1195"/>
      <c r="AMA39" s="383"/>
      <c r="AMB39" s="384"/>
      <c r="AMC39" s="384"/>
      <c r="AMD39" s="384"/>
      <c r="AME39" s="384"/>
      <c r="AMF39" s="1446"/>
      <c r="AMG39" s="1447"/>
      <c r="AMH39" s="384"/>
      <c r="AMI39" s="384"/>
      <c r="AMJ39" s="384"/>
      <c r="AMK39" s="384"/>
      <c r="AML39" s="384"/>
      <c r="AMM39" s="384"/>
      <c r="AMN39" s="384"/>
      <c r="AMO39" s="384"/>
      <c r="AMP39" s="1450"/>
      <c r="AMQ39" s="1451"/>
      <c r="AMR39" s="384"/>
      <c r="AMS39" s="384"/>
      <c r="AMT39" s="384"/>
      <c r="AMU39" s="384"/>
      <c r="AMV39" s="387"/>
      <c r="ANX39" s="1195"/>
      <c r="ANY39" s="1195"/>
      <c r="ANZ39" s="1195"/>
      <c r="AOA39" s="1195"/>
      <c r="AOB39" s="1195"/>
      <c r="AOC39" s="1195"/>
      <c r="AOD39" s="1195"/>
      <c r="AOE39" s="1195"/>
      <c r="AOF39" s="1195"/>
      <c r="AOG39" s="1195"/>
      <c r="AQE39" s="383"/>
      <c r="AQF39" s="384"/>
      <c r="AQG39" s="384"/>
      <c r="AQH39" s="384"/>
      <c r="AQI39" s="384"/>
      <c r="AQJ39" s="1446"/>
      <c r="AQK39" s="1447"/>
      <c r="AQL39" s="384"/>
      <c r="AQM39" s="384"/>
      <c r="AQN39" s="384"/>
      <c r="AQO39" s="384"/>
      <c r="AQP39" s="384"/>
      <c r="AQQ39" s="384"/>
      <c r="AQR39" s="384"/>
      <c r="AQS39" s="384"/>
      <c r="AQT39" s="1450"/>
      <c r="AQU39" s="1451"/>
      <c r="AQV39" s="384"/>
      <c r="AQW39" s="384"/>
      <c r="AQX39" s="384"/>
      <c r="AQY39" s="384"/>
      <c r="AQZ39" s="387"/>
      <c r="ASC39" s="1195"/>
      <c r="ASD39" s="1195"/>
      <c r="ASE39" s="1195"/>
      <c r="ASF39" s="1195"/>
      <c r="ASG39" s="1195"/>
      <c r="ASH39" s="1195"/>
      <c r="ASI39" s="1195"/>
      <c r="ASJ39" s="1195"/>
      <c r="AVW39" s="1400"/>
      <c r="AVX39" s="1401"/>
      <c r="AVY39" s="1401"/>
      <c r="AVZ39" s="1401"/>
      <c r="AWA39" s="1401"/>
      <c r="AWB39" s="1401"/>
      <c r="AWC39" s="384"/>
      <c r="AWD39" s="1384"/>
      <c r="AWE39" s="1385"/>
      <c r="AWF39" s="384"/>
      <c r="AWG39" s="384"/>
      <c r="AWH39" s="384"/>
      <c r="AWI39" s="384"/>
      <c r="AWJ39" s="1450"/>
      <c r="AWK39" s="1451"/>
      <c r="AWL39" s="384"/>
      <c r="AWM39" s="384"/>
      <c r="AWN39" s="384"/>
      <c r="AWO39" s="1446"/>
      <c r="AWP39" s="1447"/>
      <c r="AWQ39" s="384"/>
      <c r="AWR39" s="387"/>
      <c r="BAQ39" s="747"/>
      <c r="BAR39" s="747"/>
      <c r="BAS39" s="1195"/>
      <c r="BAT39" s="1195"/>
      <c r="BAU39" s="1195"/>
      <c r="BAV39" s="1195"/>
      <c r="BAW39" s="1195"/>
      <c r="BAX39" s="1195"/>
      <c r="BAY39" s="1195"/>
      <c r="BAZ39" s="1195"/>
      <c r="BBA39" s="1195"/>
      <c r="BCY39" s="383"/>
      <c r="BCZ39" s="384"/>
      <c r="BDA39" s="384"/>
      <c r="BDB39" s="384"/>
      <c r="BDC39" s="384"/>
      <c r="BDD39" s="1446"/>
      <c r="BDE39" s="1447"/>
      <c r="BDF39" s="384"/>
      <c r="BDG39" s="384"/>
      <c r="BDH39" s="384"/>
      <c r="BDI39" s="384"/>
      <c r="BDJ39" s="384"/>
      <c r="BDK39" s="384"/>
      <c r="BDL39" s="384"/>
      <c r="BDM39" s="384"/>
      <c r="BDN39" s="1450"/>
      <c r="BDO39" s="1451"/>
      <c r="BDP39" s="384"/>
      <c r="BDQ39" s="384"/>
      <c r="BDR39" s="384"/>
      <c r="BDS39" s="384"/>
      <c r="BDT39" s="387"/>
      <c r="BEW39" s="1195"/>
      <c r="BEX39" s="1195"/>
      <c r="BEY39" s="1195"/>
      <c r="BEZ39" s="1195"/>
      <c r="BFA39" s="1195"/>
      <c r="BFB39" s="1195"/>
      <c r="BHC39" s="383"/>
      <c r="BHD39" s="384"/>
      <c r="BHE39" s="384"/>
      <c r="BHF39" s="384"/>
      <c r="BHG39" s="384"/>
      <c r="BHH39" s="1446"/>
      <c r="BHI39" s="1447"/>
      <c r="BHJ39" s="384"/>
      <c r="BHK39" s="384"/>
      <c r="BHL39" s="384"/>
      <c r="BHM39" s="384"/>
      <c r="BHN39" s="384"/>
      <c r="BHO39" s="384"/>
      <c r="BHP39" s="384"/>
      <c r="BHQ39" s="384"/>
      <c r="BHR39" s="1450"/>
      <c r="BHS39" s="1451"/>
      <c r="BHT39" s="384"/>
      <c r="BHU39" s="384"/>
      <c r="BHV39" s="384"/>
      <c r="BHW39" s="384"/>
      <c r="BHX39" s="387"/>
      <c r="BIZ39" s="1195"/>
      <c r="BJA39" s="1195"/>
      <c r="BJB39" s="1195"/>
      <c r="BJC39" s="1195"/>
      <c r="BJD39" s="1195"/>
      <c r="BJE39" s="1195"/>
      <c r="BJF39" s="1195"/>
      <c r="BJG39" s="1195"/>
      <c r="BJH39" s="1195"/>
      <c r="BJI39" s="1195"/>
      <c r="BLG39" s="383"/>
      <c r="BLH39" s="384"/>
      <c r="BLI39" s="384"/>
      <c r="BLJ39" s="384"/>
      <c r="BLK39" s="384"/>
      <c r="BLL39" s="1446"/>
      <c r="BLM39" s="1447"/>
      <c r="BLN39" s="384"/>
      <c r="BLO39" s="384"/>
      <c r="BLP39" s="384"/>
      <c r="BLQ39" s="384"/>
      <c r="BLR39" s="384"/>
      <c r="BLS39" s="384"/>
      <c r="BLT39" s="384"/>
      <c r="BLU39" s="384"/>
      <c r="BLV39" s="1450"/>
      <c r="BLW39" s="1451"/>
      <c r="BLX39" s="384"/>
      <c r="BLY39" s="384"/>
      <c r="BLZ39" s="384"/>
      <c r="BMA39" s="384"/>
      <c r="BMB39" s="387"/>
      <c r="BNE39" s="1195"/>
      <c r="BNF39" s="1195"/>
      <c r="BNG39" s="1195"/>
      <c r="BNH39" s="1195"/>
      <c r="BNI39" s="1195"/>
      <c r="BNJ39" s="1195"/>
      <c r="BNK39" s="1195"/>
      <c r="BPK39" s="383"/>
      <c r="BPL39" s="384"/>
      <c r="BPM39" s="384"/>
      <c r="BPN39" s="384"/>
      <c r="BPO39" s="384"/>
      <c r="BPP39" s="1446"/>
      <c r="BPQ39" s="1447"/>
      <c r="BPR39" s="384"/>
      <c r="BPS39" s="384"/>
      <c r="BPT39" s="384"/>
      <c r="BPU39" s="384"/>
      <c r="BPV39" s="384"/>
      <c r="BPW39" s="384"/>
      <c r="BPX39" s="384"/>
      <c r="BPY39" s="384"/>
      <c r="BPZ39" s="1450"/>
      <c r="BQA39" s="1451"/>
      <c r="BQB39" s="384"/>
      <c r="BQC39" s="384"/>
      <c r="BQD39" s="384"/>
      <c r="BQE39" s="384"/>
      <c r="BQF39" s="387"/>
      <c r="BRJ39" s="1195"/>
      <c r="BRK39" s="1195"/>
      <c r="BRL39" s="1195"/>
      <c r="BRM39" s="1195"/>
      <c r="BRN39" s="1195"/>
      <c r="BRO39" s="1195"/>
      <c r="BTO39" s="383"/>
      <c r="BTP39" s="384"/>
      <c r="BTQ39" s="384"/>
      <c r="BTR39" s="384"/>
      <c r="BTS39" s="384"/>
      <c r="BTT39" s="1446"/>
      <c r="BTU39" s="1447"/>
      <c r="BTV39" s="384"/>
      <c r="BTW39" s="384"/>
      <c r="BTX39" s="384"/>
      <c r="BTY39" s="384"/>
      <c r="BTZ39" s="384"/>
      <c r="BUA39" s="384"/>
      <c r="BUB39" s="384"/>
      <c r="BUC39" s="384"/>
      <c r="BUD39" s="1450"/>
      <c r="BUE39" s="1451"/>
      <c r="BUF39" s="384"/>
      <c r="BUG39" s="384"/>
      <c r="BUH39" s="384"/>
      <c r="BUI39" s="384"/>
      <c r="BUJ39" s="387"/>
      <c r="BVK39" s="1195"/>
      <c r="BVL39" s="1195"/>
      <c r="BVM39" s="1195"/>
      <c r="BVN39" s="1195"/>
      <c r="BVO39" s="1195"/>
      <c r="BVP39" s="1195"/>
      <c r="BVQ39" s="1195"/>
      <c r="BVR39" s="1195"/>
      <c r="BVS39" s="1195"/>
      <c r="BVT39" s="1195"/>
      <c r="BXS39" s="383"/>
      <c r="BXT39" s="384"/>
      <c r="BXU39" s="384"/>
      <c r="BXV39" s="384"/>
      <c r="BXW39" s="384"/>
      <c r="BXX39" s="1446"/>
      <c r="BXY39" s="1447"/>
      <c r="BXZ39" s="384"/>
      <c r="BYA39" s="384"/>
      <c r="BYB39" s="384"/>
      <c r="BYC39" s="384"/>
      <c r="BYD39" s="384"/>
      <c r="BYE39" s="384"/>
      <c r="BYF39" s="384"/>
      <c r="BYG39" s="384"/>
      <c r="BYH39" s="1450"/>
      <c r="BYI39" s="1451"/>
      <c r="BYJ39" s="384"/>
      <c r="BYK39" s="384"/>
      <c r="BYL39" s="384"/>
      <c r="BYM39" s="384"/>
      <c r="BYN39" s="387"/>
      <c r="BZR39" s="1195"/>
      <c r="BZS39" s="1195"/>
      <c r="BZT39" s="1195"/>
      <c r="BZU39" s="1195"/>
      <c r="BZV39" s="1195"/>
      <c r="BZW39" s="1195"/>
      <c r="BZX39" s="1195"/>
      <c r="BZY39" s="1195"/>
      <c r="BZZ39" s="1195"/>
      <c r="CBW39" s="383"/>
      <c r="CBX39" s="384"/>
      <c r="CBY39" s="384"/>
      <c r="CBZ39" s="384"/>
      <c r="CCA39" s="384"/>
      <c r="CCB39" s="1446"/>
      <c r="CCC39" s="1447"/>
      <c r="CCD39" s="384"/>
      <c r="CCE39" s="384"/>
      <c r="CCF39" s="384"/>
      <c r="CCG39" s="384"/>
      <c r="CCH39" s="384"/>
      <c r="CCI39" s="384"/>
      <c r="CCJ39" s="384"/>
      <c r="CCK39" s="384"/>
      <c r="CCL39" s="1450"/>
      <c r="CCM39" s="1451"/>
      <c r="CCN39" s="384"/>
      <c r="CCO39" s="384"/>
      <c r="CCP39" s="384"/>
      <c r="CCQ39" s="384"/>
      <c r="CCR39" s="387"/>
      <c r="CDU39" s="1195"/>
      <c r="CDV39" s="1195"/>
      <c r="CDW39" s="1195"/>
      <c r="CDX39" s="1195"/>
      <c r="CDY39" s="1195"/>
      <c r="CDZ39" s="1195"/>
      <c r="CEA39" s="1195"/>
      <c r="CGA39" s="383"/>
      <c r="CGB39" s="384"/>
      <c r="CGC39" s="384"/>
      <c r="CGD39" s="384"/>
      <c r="CGE39" s="384"/>
      <c r="CGF39" s="1446"/>
      <c r="CGG39" s="1447"/>
      <c r="CGH39" s="384"/>
      <c r="CGI39" s="384"/>
      <c r="CGJ39" s="384"/>
      <c r="CGK39" s="384"/>
      <c r="CGL39" s="384"/>
      <c r="CGM39" s="384"/>
      <c r="CGN39" s="384"/>
      <c r="CGO39" s="384"/>
      <c r="CGP39" s="1450"/>
      <c r="CGQ39" s="1451"/>
      <c r="CGR39" s="384"/>
      <c r="CGS39" s="384"/>
      <c r="CGT39" s="384"/>
      <c r="CGU39" s="384"/>
      <c r="CGV39" s="387"/>
      <c r="CHZ39" s="1195"/>
      <c r="CIA39" s="1195"/>
      <c r="CIB39" s="1195"/>
      <c r="CIC39" s="1195"/>
      <c r="CID39" s="1195"/>
      <c r="CIE39" s="1195"/>
      <c r="CKE39" s="383"/>
      <c r="CKF39" s="384"/>
      <c r="CKG39" s="384"/>
      <c r="CKH39" s="384"/>
      <c r="CKI39" s="384"/>
      <c r="CKJ39" s="1446"/>
      <c r="CKK39" s="1447"/>
      <c r="CKL39" s="384"/>
      <c r="CKM39" s="384"/>
      <c r="CKN39" s="384"/>
      <c r="CKO39" s="384"/>
      <c r="CKP39" s="384"/>
      <c r="CKQ39" s="384"/>
      <c r="CKR39" s="384"/>
      <c r="CKS39" s="384"/>
      <c r="CKT39" s="1450"/>
      <c r="CKU39" s="1451"/>
      <c r="CKV39" s="384"/>
      <c r="CKW39" s="384"/>
      <c r="CKX39" s="384"/>
      <c r="CKY39" s="384"/>
      <c r="CKZ39" s="387"/>
      <c r="CMC39" s="1195"/>
      <c r="CMD39" s="1195"/>
      <c r="CME39" s="1195"/>
      <c r="CMF39" s="1195"/>
      <c r="CMG39" s="1195"/>
      <c r="CMH39" s="1195"/>
      <c r="CMI39" s="1195"/>
      <c r="CMJ39" s="1195"/>
      <c r="COI39" s="383"/>
      <c r="COJ39" s="384"/>
      <c r="COK39" s="384"/>
      <c r="COL39" s="384"/>
      <c r="COM39" s="384"/>
      <c r="CON39" s="1446"/>
      <c r="COO39" s="1447"/>
      <c r="COP39" s="384"/>
      <c r="COQ39" s="384"/>
      <c r="COR39" s="384"/>
      <c r="COS39" s="384"/>
      <c r="COT39" s="384"/>
      <c r="COU39" s="384"/>
      <c r="COV39" s="384"/>
      <c r="COW39" s="384"/>
      <c r="COX39" s="1450"/>
      <c r="COY39" s="1451"/>
      <c r="COZ39" s="384"/>
      <c r="CPA39" s="384"/>
      <c r="CPB39" s="384"/>
      <c r="CPC39" s="384"/>
      <c r="CPD39" s="387"/>
      <c r="CQF39" s="1195"/>
      <c r="CQG39" s="1195"/>
      <c r="CQH39" s="1195"/>
      <c r="CQI39" s="1195"/>
      <c r="CQJ39" s="1195"/>
      <c r="CQK39" s="1195"/>
      <c r="CQL39" s="1195"/>
      <c r="CQM39" s="1195"/>
      <c r="CQN39" s="1195"/>
      <c r="CQO39" s="1195"/>
      <c r="CSM39" s="383"/>
      <c r="CSN39" s="384"/>
      <c r="CSO39" s="384"/>
      <c r="CSP39" s="384"/>
      <c r="CSQ39" s="384"/>
      <c r="CSR39" s="1446"/>
      <c r="CSS39" s="1447"/>
      <c r="CST39" s="384"/>
      <c r="CSU39" s="384"/>
      <c r="CSV39" s="384"/>
      <c r="CSW39" s="384"/>
      <c r="CSX39" s="384"/>
      <c r="CSY39" s="384"/>
      <c r="CSZ39" s="384"/>
      <c r="CTA39" s="384"/>
      <c r="CTB39" s="1450"/>
      <c r="CTC39" s="1451"/>
      <c r="CTD39" s="384"/>
      <c r="CTE39" s="384"/>
      <c r="CTF39" s="384"/>
      <c r="CTG39" s="384"/>
      <c r="CTH39" s="387"/>
      <c r="CVU39" s="383"/>
      <c r="CVV39" s="384"/>
      <c r="CVW39" s="384"/>
      <c r="CVX39" s="384"/>
      <c r="CVY39" s="384"/>
      <c r="CVZ39" s="1501"/>
      <c r="CWA39" s="1501"/>
      <c r="CWB39" s="384"/>
      <c r="CWC39" s="384"/>
      <c r="CWD39" s="384"/>
      <c r="CWE39" s="384"/>
      <c r="CWF39" s="384"/>
      <c r="CWG39" s="384"/>
      <c r="CWH39" s="384"/>
      <c r="CWI39" s="384"/>
      <c r="CWJ39" s="1501"/>
      <c r="CWK39" s="1501"/>
      <c r="CWL39" s="384"/>
      <c r="CWM39" s="384"/>
      <c r="CWN39" s="384"/>
      <c r="CWO39" s="384"/>
      <c r="CWP39" s="387"/>
      <c r="CZC39" s="383"/>
      <c r="CZD39" s="384"/>
      <c r="CZE39" s="384"/>
      <c r="CZF39" s="384"/>
      <c r="CZG39" s="384"/>
      <c r="CZH39" s="1501"/>
      <c r="CZI39" s="1501"/>
      <c r="CZJ39" s="384"/>
      <c r="CZK39" s="384"/>
      <c r="CZL39" s="384"/>
      <c r="CZM39" s="384"/>
      <c r="CZN39" s="384"/>
      <c r="CZO39" s="384"/>
      <c r="CZP39" s="384"/>
      <c r="CZQ39" s="384"/>
      <c r="CZR39" s="1501"/>
      <c r="CZS39" s="1501"/>
      <c r="CZT39" s="384"/>
      <c r="CZU39" s="384"/>
      <c r="CZV39" s="384"/>
      <c r="CZW39" s="384"/>
      <c r="CZX39" s="387"/>
      <c r="DCK39" s="383"/>
      <c r="DCL39" s="384"/>
      <c r="DCM39" s="384"/>
      <c r="DCN39" s="384"/>
      <c r="DCO39" s="384"/>
      <c r="DCP39" s="1501"/>
      <c r="DCQ39" s="1501"/>
      <c r="DCR39" s="384"/>
      <c r="DCS39" s="384"/>
      <c r="DCT39" s="384"/>
      <c r="DCU39" s="384"/>
      <c r="DCV39" s="384"/>
      <c r="DCW39" s="384"/>
      <c r="DCX39" s="384"/>
      <c r="DCY39" s="384"/>
      <c r="DCZ39" s="1501"/>
      <c r="DDA39" s="1501"/>
      <c r="DDB39" s="384"/>
      <c r="DDC39" s="384"/>
      <c r="DDD39" s="384"/>
      <c r="DDE39" s="384"/>
      <c r="DDF39" s="387"/>
      <c r="DGI39" s="383"/>
      <c r="DGJ39" s="384"/>
      <c r="DGK39" s="384"/>
      <c r="DGL39" s="384"/>
      <c r="DGM39" s="384"/>
      <c r="DGN39" s="1501"/>
      <c r="DGO39" s="1501"/>
      <c r="DGP39" s="384"/>
      <c r="DGQ39" s="384"/>
      <c r="DGR39" s="384"/>
      <c r="DGS39" s="384"/>
      <c r="DGT39" s="384"/>
      <c r="DGU39" s="384"/>
      <c r="DGV39" s="384"/>
      <c r="DGW39" s="384"/>
      <c r="DGX39" s="1501"/>
      <c r="DGY39" s="1501"/>
      <c r="DGZ39" s="384"/>
      <c r="DHA39" s="384"/>
      <c r="DHB39" s="384"/>
      <c r="DHC39" s="384"/>
      <c r="DHD39" s="387"/>
      <c r="DJQ39" s="383"/>
      <c r="DJR39" s="384"/>
      <c r="DJS39" s="384"/>
      <c r="DJT39" s="384"/>
      <c r="DJU39" s="384"/>
      <c r="DJV39" s="1446"/>
      <c r="DJW39" s="1447"/>
      <c r="DJX39" s="384"/>
      <c r="DJY39" s="384"/>
      <c r="DJZ39" s="384"/>
      <c r="DKA39" s="384"/>
      <c r="DKB39" s="384"/>
      <c r="DKC39" s="384"/>
      <c r="DKD39" s="384"/>
      <c r="DKE39" s="384"/>
      <c r="DKF39" s="1450"/>
      <c r="DKG39" s="1451"/>
      <c r="DKH39" s="384"/>
      <c r="DKI39" s="384"/>
      <c r="DKJ39" s="384"/>
      <c r="DKK39" s="384"/>
      <c r="DKL39" s="387"/>
      <c r="DMY39" s="383"/>
      <c r="DMZ39" s="384"/>
      <c r="DNA39" s="384"/>
      <c r="DNB39" s="384"/>
      <c r="DNC39" s="384"/>
      <c r="DND39" s="1446"/>
      <c r="DNE39" s="1447"/>
      <c r="DNF39" s="384"/>
      <c r="DNG39" s="384"/>
      <c r="DNH39" s="384"/>
      <c r="DNI39" s="1384"/>
      <c r="DNJ39" s="1385"/>
      <c r="DNK39" s="384"/>
      <c r="DNL39" s="384"/>
      <c r="DNM39" s="384"/>
      <c r="DNN39" s="1450"/>
      <c r="DNO39" s="1451"/>
      <c r="DNP39" s="384"/>
      <c r="DNQ39" s="384"/>
      <c r="DNR39" s="384"/>
      <c r="DNS39" s="384"/>
      <c r="DNT39" s="387"/>
      <c r="ESK39" s="1520"/>
      <c r="ESL39" s="1520"/>
      <c r="ESM39" s="1520"/>
      <c r="ESN39" s="1520"/>
      <c r="ESO39" s="1520"/>
      <c r="ESP39" s="1520"/>
      <c r="ESQ39" s="1520"/>
      <c r="ESR39" s="1520"/>
      <c r="ESS39" s="1520"/>
      <c r="EST39" s="1520"/>
      <c r="ESU39" s="1520"/>
      <c r="ESV39" s="1520"/>
      <c r="ESW39" s="1520"/>
      <c r="ESX39" s="1520"/>
      <c r="ESY39" s="1520"/>
      <c r="ESZ39" s="1520"/>
      <c r="ETA39" s="1520"/>
      <c r="ETB39" s="1520"/>
      <c r="ETC39" s="1520"/>
      <c r="ETD39" s="1520"/>
      <c r="ETE39" s="1520"/>
      <c r="ETF39" s="1520"/>
    </row>
    <row r="40" spans="2:3906" ht="15" customHeight="1">
      <c r="AJ40" s="377"/>
      <c r="AK40" s="377"/>
      <c r="AL40" s="377"/>
      <c r="AM40" s="377"/>
      <c r="AN40" s="377"/>
      <c r="AO40" s="377"/>
      <c r="AP40" s="377"/>
      <c r="FP40" s="388"/>
      <c r="FT40" s="286"/>
      <c r="FU40" s="817"/>
      <c r="FV40" s="286"/>
      <c r="FZ40" s="390"/>
      <c r="HW40" s="1195"/>
      <c r="HX40" s="1195"/>
      <c r="HY40" s="1195"/>
      <c r="HZ40" s="1195"/>
      <c r="IA40" s="1195"/>
      <c r="IB40" s="1195"/>
      <c r="IC40" s="1195"/>
      <c r="ID40" s="1195"/>
      <c r="IE40" s="1195"/>
      <c r="IF40" s="1195"/>
      <c r="KJ40" s="388"/>
      <c r="KT40" s="390"/>
      <c r="QV40" s="388"/>
      <c r="RF40" s="390"/>
      <c r="TE40" s="1195"/>
      <c r="TF40" s="1195"/>
      <c r="TG40" s="1195"/>
      <c r="TH40" s="1195"/>
      <c r="TI40" s="1195"/>
      <c r="TJ40" s="1195"/>
      <c r="TK40" s="1195"/>
      <c r="UZ40" s="388"/>
      <c r="VJ40" s="390"/>
      <c r="XI40" s="1195"/>
      <c r="XJ40" s="1195"/>
      <c r="XK40" s="1195"/>
      <c r="XL40" s="1195"/>
      <c r="XM40" s="1195"/>
      <c r="XN40" s="1195"/>
      <c r="XO40" s="1195"/>
      <c r="XP40" s="1195"/>
      <c r="XQ40" s="1195"/>
      <c r="XR40" s="1195"/>
      <c r="ZD40" s="388"/>
      <c r="ZN40" s="390"/>
      <c r="ABN40" s="1195"/>
      <c r="ABO40" s="1195"/>
      <c r="ABP40" s="1195"/>
      <c r="ABQ40" s="1195"/>
      <c r="ABR40" s="1195"/>
      <c r="ABS40" s="1195"/>
      <c r="ABT40" s="1195"/>
      <c r="ADX40" s="388"/>
      <c r="AEH40" s="390"/>
      <c r="AFR40" s="1195"/>
      <c r="AFS40" s="1195"/>
      <c r="AFT40" s="1195"/>
      <c r="AFU40" s="1195"/>
      <c r="AFV40" s="1195"/>
      <c r="AFW40" s="1195"/>
      <c r="AFX40" s="1195"/>
      <c r="AFY40" s="1195"/>
      <c r="AIC40" s="391"/>
      <c r="AIM40" s="392"/>
      <c r="AMG40" s="391"/>
      <c r="AMQ40" s="392"/>
      <c r="ANX40" s="1195"/>
      <c r="ANY40" s="1195"/>
      <c r="ANZ40" s="1195"/>
      <c r="AOA40" s="1195"/>
      <c r="AOB40" s="1195"/>
      <c r="AOC40" s="1195"/>
      <c r="AOD40" s="1195"/>
      <c r="AOE40" s="1195"/>
      <c r="AOF40" s="1195"/>
      <c r="AOG40" s="1195"/>
      <c r="AQK40" s="391"/>
      <c r="AQU40" s="392"/>
      <c r="ASC40" s="1195"/>
      <c r="ASD40" s="1195"/>
      <c r="ASE40" s="1195"/>
      <c r="ASF40" s="1195"/>
      <c r="ASG40" s="1195"/>
      <c r="ASH40" s="1195"/>
      <c r="ASI40" s="1195"/>
      <c r="ASJ40" s="1195"/>
      <c r="AVU40" s="1195"/>
      <c r="AVV40" s="1195"/>
      <c r="AVW40" s="1195"/>
      <c r="AVX40" s="1298"/>
      <c r="AVY40" s="266"/>
      <c r="AWA40" s="1355"/>
      <c r="AWB40" s="1262"/>
      <c r="AWC40" s="286"/>
      <c r="AWD40" s="272"/>
      <c r="AWF40" s="286"/>
      <c r="AWG40" s="286"/>
      <c r="AWI40" s="377"/>
      <c r="AWK40" s="392"/>
      <c r="AWM40" s="286"/>
      <c r="AWO40" s="286"/>
      <c r="AWP40" s="391"/>
      <c r="AWQ40" s="286"/>
      <c r="BAQ40" s="747"/>
      <c r="BAR40" s="747"/>
      <c r="BAS40" s="1195"/>
      <c r="BAT40" s="1195"/>
      <c r="BAU40" s="1195"/>
      <c r="BAV40" s="1195"/>
      <c r="BAW40" s="1195"/>
      <c r="BAX40" s="1195"/>
      <c r="BAY40" s="1195"/>
      <c r="BAZ40" s="1195"/>
      <c r="BBA40" s="1195"/>
      <c r="BDE40" s="391"/>
      <c r="BDO40" s="392"/>
      <c r="BDP40" s="286"/>
      <c r="BHI40" s="391"/>
      <c r="BHS40" s="392"/>
      <c r="BHT40" s="286"/>
      <c r="BIZ40" s="1195"/>
      <c r="BJA40" s="1195"/>
      <c r="BJB40" s="1195"/>
      <c r="BJC40" s="1195"/>
      <c r="BJD40" s="1195"/>
      <c r="BJE40" s="1195"/>
      <c r="BJF40" s="1195"/>
      <c r="BJG40" s="1195"/>
      <c r="BJH40" s="1195"/>
      <c r="BJI40" s="1195"/>
      <c r="BLM40" s="391"/>
      <c r="BLW40" s="392"/>
      <c r="BLX40" s="286"/>
      <c r="BNE40" s="1195"/>
      <c r="BNF40" s="1195"/>
      <c r="BNG40" s="1195"/>
      <c r="BNH40" s="1195"/>
      <c r="BNI40" s="1195"/>
      <c r="BNJ40" s="1195"/>
      <c r="BNK40" s="1195"/>
      <c r="BPQ40" s="391"/>
      <c r="BQA40" s="392"/>
      <c r="BRJ40" s="1195"/>
      <c r="BRK40" s="1195"/>
      <c r="BRL40" s="1195"/>
      <c r="BRM40" s="1195"/>
      <c r="BRN40" s="1195"/>
      <c r="BRO40" s="1195"/>
      <c r="BTU40" s="391"/>
      <c r="BUE40" s="392"/>
      <c r="BVK40" s="1195"/>
      <c r="BVL40" s="1195"/>
      <c r="BVM40" s="1195"/>
      <c r="BVN40" s="1195"/>
      <c r="BVO40" s="1195"/>
      <c r="BVP40" s="1195"/>
      <c r="BVQ40" s="1195"/>
      <c r="BVR40" s="1195"/>
      <c r="BVS40" s="1195"/>
      <c r="BVT40" s="1195"/>
      <c r="BXY40" s="391"/>
      <c r="BYI40" s="392"/>
      <c r="BYJ40" s="286"/>
      <c r="BZR40" s="1195"/>
      <c r="BZS40" s="1195"/>
      <c r="BZT40" s="1195"/>
      <c r="BZU40" s="1195"/>
      <c r="BZV40" s="1195"/>
      <c r="BZW40" s="1195"/>
      <c r="BZX40" s="1195"/>
      <c r="BZY40" s="1195"/>
      <c r="BZZ40" s="1195"/>
      <c r="CCC40" s="391"/>
      <c r="CCM40" s="392"/>
      <c r="CCN40" s="286"/>
      <c r="CGG40" s="391"/>
      <c r="CGQ40" s="392"/>
      <c r="CGR40" s="286"/>
      <c r="CHZ40" s="1195"/>
      <c r="CIA40" s="1195"/>
      <c r="CIB40" s="1195"/>
      <c r="CIC40" s="1195"/>
      <c r="CID40" s="1195"/>
      <c r="CIE40" s="1195"/>
      <c r="CKK40" s="391"/>
      <c r="CKU40" s="392"/>
      <c r="CKV40" s="286"/>
      <c r="CMC40" s="1195"/>
      <c r="CMD40" s="1195"/>
      <c r="CME40" s="1195"/>
      <c r="CMF40" s="1195"/>
      <c r="CMG40" s="1195"/>
      <c r="CMH40" s="1195"/>
      <c r="CMI40" s="1195"/>
      <c r="CMJ40" s="1195"/>
      <c r="COO40" s="391"/>
      <c r="COY40" s="392"/>
      <c r="COZ40" s="286"/>
      <c r="CQF40" s="1195"/>
      <c r="CQG40" s="1195"/>
      <c r="CQH40" s="1195"/>
      <c r="CQI40" s="1195"/>
      <c r="CQJ40" s="1195"/>
      <c r="CQK40" s="1195"/>
      <c r="CQL40" s="1195"/>
      <c r="CQM40" s="1195"/>
      <c r="CQN40" s="1195"/>
      <c r="CQO40" s="1195"/>
      <c r="CSS40" s="391"/>
      <c r="CTC40" s="392"/>
      <c r="CTD40" s="286"/>
      <c r="CVU40" s="1123"/>
      <c r="CVV40" s="1123"/>
      <c r="CVW40" s="1123"/>
      <c r="CVX40" s="1123"/>
      <c r="CVY40" s="1123"/>
      <c r="CVZ40" s="1123"/>
      <c r="CWA40" s="1123"/>
      <c r="CWB40" s="1123"/>
      <c r="CWC40" s="1123"/>
      <c r="CWD40" s="1123"/>
      <c r="CWE40" s="1123"/>
      <c r="CWF40" s="1123"/>
      <c r="CWG40" s="1123"/>
      <c r="CWH40" s="1123"/>
      <c r="CWI40" s="1123"/>
      <c r="CWJ40" s="1123"/>
      <c r="CWK40" s="1123"/>
      <c r="CWL40" s="1123"/>
      <c r="CWM40" s="1123"/>
      <c r="CWN40" s="1123"/>
      <c r="CZC40" s="1132"/>
      <c r="CZD40" s="1132"/>
      <c r="CZE40" s="1132"/>
      <c r="CZF40" s="1132"/>
      <c r="CZG40" s="1132"/>
      <c r="CZH40" s="1132"/>
      <c r="CZI40" s="1132"/>
      <c r="CZJ40" s="1132"/>
      <c r="CZK40" s="1132"/>
      <c r="CZL40" s="1132"/>
      <c r="CZM40" s="1132"/>
      <c r="CZN40" s="1132"/>
      <c r="CZO40" s="1132"/>
      <c r="CZP40" s="1132"/>
      <c r="CZQ40" s="1132"/>
      <c r="CZR40" s="1132"/>
      <c r="CZS40" s="1132"/>
      <c r="CZT40" s="1132"/>
      <c r="CZU40" s="1132"/>
      <c r="CZV40" s="1132"/>
      <c r="CZW40" s="1132"/>
      <c r="CZX40" s="1132"/>
      <c r="CZY40" s="1132"/>
      <c r="CZZ40" s="1132"/>
      <c r="DAA40" s="1132"/>
      <c r="DAB40" s="1132"/>
      <c r="DAC40" s="1132"/>
      <c r="DAD40" s="1132"/>
      <c r="DAE40" s="1132"/>
      <c r="DAF40" s="1132"/>
      <c r="DAG40" s="1132"/>
      <c r="DAH40" s="1132"/>
      <c r="DAI40" s="1132"/>
      <c r="DAJ40" s="1132"/>
      <c r="DAK40" s="1132"/>
      <c r="DAL40" s="1132"/>
      <c r="DAM40" s="1132"/>
      <c r="DAN40" s="1132"/>
      <c r="DAO40" s="1132"/>
      <c r="DAP40" s="1132"/>
      <c r="DAQ40" s="1132"/>
      <c r="DAR40" s="1132"/>
      <c r="DAS40" s="1132"/>
      <c r="DAT40" s="1132"/>
      <c r="DAU40" s="1132"/>
      <c r="DAV40" s="1132"/>
      <c r="DAW40" s="1132"/>
      <c r="DAX40" s="1132"/>
      <c r="DAY40" s="1132"/>
      <c r="DAZ40" s="1132"/>
      <c r="DBA40" s="1132"/>
      <c r="DBB40" s="1132"/>
      <c r="DBC40" s="1132"/>
      <c r="DBD40" s="1132"/>
      <c r="DBE40" s="1132"/>
      <c r="DBF40" s="1132"/>
      <c r="DBG40" s="1132"/>
      <c r="DBH40" s="1132"/>
      <c r="DBI40" s="1132"/>
      <c r="DBJ40" s="1132"/>
      <c r="DBK40" s="1132"/>
      <c r="DBL40" s="1132"/>
      <c r="DBM40" s="1132"/>
      <c r="DBN40" s="1132"/>
      <c r="DBO40" s="1132"/>
      <c r="DBP40" s="1132"/>
      <c r="DBQ40" s="1132"/>
      <c r="DBR40" s="1132"/>
      <c r="DBS40" s="1132"/>
      <c r="DBT40" s="1132"/>
      <c r="DBU40" s="1132"/>
      <c r="DBV40" s="1132"/>
      <c r="DBW40" s="1132"/>
      <c r="DBX40" s="1132"/>
      <c r="DBY40" s="1132"/>
      <c r="DBZ40" s="1132"/>
      <c r="DCA40" s="1132"/>
      <c r="DCB40" s="1132"/>
      <c r="DCC40" s="1132"/>
      <c r="DCD40" s="1132"/>
      <c r="DCE40" s="1132"/>
      <c r="DCF40" s="1132"/>
      <c r="DCG40" s="1132"/>
      <c r="DCH40" s="1132"/>
      <c r="DCI40" s="1132"/>
      <c r="DCJ40" s="1132"/>
      <c r="DCK40" s="1132"/>
      <c r="DCL40" s="1132"/>
      <c r="DCM40" s="1132"/>
      <c r="DCN40" s="1132"/>
      <c r="DCO40" s="1132"/>
      <c r="DCP40" s="1132"/>
      <c r="DCQ40" s="1132"/>
      <c r="DCR40" s="1132"/>
      <c r="DCS40" s="1132"/>
      <c r="DCT40" s="1132"/>
      <c r="DCU40" s="1132"/>
      <c r="DCV40" s="1132"/>
      <c r="DCW40" s="1132"/>
      <c r="DCX40" s="1132"/>
      <c r="DCY40" s="1132"/>
      <c r="DCZ40" s="1132"/>
      <c r="DDA40" s="1132"/>
      <c r="DDB40" s="1132"/>
      <c r="DDC40" s="1132"/>
      <c r="DDD40" s="1132"/>
      <c r="DDE40" s="1132"/>
      <c r="DDF40" s="1132"/>
      <c r="DDG40" s="1132"/>
      <c r="DDH40" s="1132"/>
      <c r="DDI40" s="1132"/>
      <c r="DDJ40" s="1132"/>
      <c r="DDK40" s="1132"/>
      <c r="DDL40" s="1132"/>
      <c r="DDM40" s="1132"/>
      <c r="DDN40" s="1132"/>
      <c r="DDO40" s="1132"/>
      <c r="DDP40" s="1132"/>
      <c r="DDQ40" s="1132"/>
      <c r="DDR40" s="1132"/>
      <c r="DDS40" s="1132"/>
      <c r="DDT40" s="1132"/>
      <c r="DDU40" s="1132"/>
      <c r="DDV40" s="1132"/>
      <c r="DDW40" s="1132"/>
      <c r="DDX40" s="1132"/>
      <c r="DDY40" s="1132"/>
      <c r="DDZ40" s="1132"/>
      <c r="DEA40" s="1132"/>
      <c r="DEB40" s="1132"/>
      <c r="DEC40" s="1132"/>
      <c r="DED40" s="1132"/>
      <c r="DEE40" s="1132"/>
      <c r="DEF40" s="1132"/>
      <c r="DEG40" s="1132"/>
      <c r="DEH40" s="1132"/>
      <c r="DEI40" s="1132"/>
      <c r="DEJ40" s="1132"/>
      <c r="DEK40" s="1132"/>
      <c r="DEL40" s="1132"/>
      <c r="DEM40" s="1132"/>
      <c r="DEN40" s="1132"/>
      <c r="DEO40" s="1132"/>
      <c r="DEP40" s="1132"/>
      <c r="DEQ40" s="1132"/>
      <c r="DER40" s="1132"/>
      <c r="DES40" s="1132"/>
      <c r="DET40" s="1132"/>
      <c r="DEU40" s="1132"/>
      <c r="DEV40" s="1132"/>
      <c r="DEW40" s="1132"/>
      <c r="DEX40" s="1132"/>
      <c r="DEY40" s="1132"/>
      <c r="DEZ40" s="1132"/>
      <c r="DFA40" s="1132"/>
      <c r="DFB40" s="1132"/>
      <c r="DFC40" s="1132"/>
      <c r="DFD40" s="1132"/>
      <c r="DFE40" s="1132"/>
      <c r="DFF40" s="1132"/>
      <c r="DFG40" s="1132"/>
      <c r="DFH40" s="1132"/>
      <c r="DFI40" s="1132"/>
      <c r="DFJ40" s="1132"/>
      <c r="DFK40" s="1132"/>
      <c r="DFL40" s="1132"/>
      <c r="DFM40" s="1132"/>
      <c r="DFN40" s="1132"/>
      <c r="DFO40" s="1132"/>
      <c r="DFP40" s="1132"/>
      <c r="DFQ40" s="1132"/>
      <c r="DFR40" s="1132"/>
      <c r="DFS40" s="1132"/>
      <c r="DFT40" s="1132"/>
      <c r="DFU40" s="1132"/>
      <c r="DFV40" s="1132"/>
      <c r="DFW40" s="1132"/>
      <c r="DFX40" s="1132"/>
      <c r="DFY40" s="1132"/>
      <c r="DFZ40" s="1132"/>
      <c r="DGA40" s="1132"/>
      <c r="DGB40" s="1132"/>
      <c r="DGC40" s="1132"/>
      <c r="DGD40" s="1132"/>
      <c r="DGE40" s="1132"/>
      <c r="DGF40" s="1132"/>
      <c r="DGG40" s="1132"/>
      <c r="DGH40" s="1132"/>
      <c r="DGI40" s="1123"/>
      <c r="DGJ40" s="1123"/>
      <c r="DGK40" s="1123"/>
      <c r="DGL40" s="1123"/>
      <c r="DGM40" s="1123"/>
      <c r="DGN40" s="1123"/>
      <c r="DGO40" s="1123"/>
      <c r="DGP40" s="1123"/>
      <c r="DGQ40" s="1123"/>
      <c r="DGR40" s="1123"/>
      <c r="DGS40" s="1123"/>
      <c r="DGT40" s="1123"/>
      <c r="DGU40" s="1123"/>
      <c r="DGV40" s="1123"/>
      <c r="DGW40" s="1123"/>
      <c r="DGX40" s="1123"/>
      <c r="DGY40" s="1132"/>
      <c r="DGZ40" s="1132"/>
      <c r="DHA40" s="1132"/>
      <c r="DHB40" s="1132"/>
      <c r="DHC40" s="1132"/>
      <c r="DHD40" s="1132"/>
      <c r="DHE40" s="1132"/>
      <c r="DHF40" s="1132"/>
      <c r="DHG40" s="1132"/>
      <c r="DHH40" s="1132"/>
      <c r="DHI40" s="1132"/>
      <c r="DHJ40" s="1132"/>
      <c r="DHK40" s="1132"/>
      <c r="DHL40" s="1132"/>
      <c r="DHM40" s="1132"/>
      <c r="DHN40" s="1132"/>
      <c r="DHO40" s="1132"/>
      <c r="DHP40" s="1132"/>
      <c r="DHQ40" s="1132"/>
      <c r="DHR40" s="1132"/>
      <c r="DHS40" s="1132"/>
      <c r="DHT40" s="1132"/>
      <c r="DHU40" s="1132"/>
      <c r="DHV40" s="1132"/>
      <c r="DHW40" s="1132"/>
      <c r="DHX40" s="1132"/>
      <c r="DHY40" s="1132"/>
      <c r="DHZ40" s="1132"/>
      <c r="DIA40" s="1132"/>
      <c r="DIB40" s="1132"/>
      <c r="DIC40" s="1132"/>
      <c r="DID40" s="1132"/>
      <c r="DIE40" s="1132"/>
      <c r="DIF40" s="1132"/>
      <c r="DIG40" s="1132"/>
      <c r="DIH40" s="1132"/>
      <c r="DII40" s="1132"/>
      <c r="DIJ40" s="1132"/>
      <c r="DIK40" s="1132"/>
      <c r="DIL40" s="1132"/>
      <c r="DIM40" s="1132"/>
      <c r="DIN40" s="1132"/>
      <c r="DIO40" s="1132"/>
      <c r="DIP40" s="1132"/>
      <c r="DIQ40" s="1132"/>
      <c r="DIR40" s="1132"/>
      <c r="DIS40" s="1132"/>
      <c r="DIT40" s="1132"/>
      <c r="DIU40" s="1132"/>
      <c r="DIV40" s="1132"/>
      <c r="DIW40" s="1132"/>
      <c r="DIX40" s="1132"/>
      <c r="DIY40" s="1132"/>
      <c r="DIZ40" s="1132"/>
      <c r="DJA40" s="1132"/>
      <c r="DJB40" s="1132"/>
      <c r="DJC40" s="1132"/>
      <c r="DJD40" s="1132"/>
      <c r="DJE40" s="1132"/>
      <c r="DJF40" s="1132"/>
      <c r="DJG40" s="1132"/>
      <c r="DJH40" s="1132"/>
      <c r="DJQ40" s="286"/>
      <c r="DJR40" s="286"/>
      <c r="DJS40" s="286"/>
      <c r="DJT40" s="286"/>
      <c r="DJU40" s="286"/>
      <c r="DJV40" s="388"/>
      <c r="DJW40" s="286"/>
      <c r="DJX40" s="286"/>
      <c r="DJY40" s="286"/>
      <c r="DJZ40" s="286"/>
      <c r="DKA40" s="286"/>
      <c r="DKB40" s="286"/>
      <c r="DKC40" s="286"/>
      <c r="DKD40" s="286"/>
      <c r="DKE40" s="286"/>
      <c r="DKF40" s="390"/>
      <c r="DNE40" s="391"/>
      <c r="DNJ40" s="413"/>
      <c r="DNO40" s="394"/>
    </row>
    <row r="41" spans="2:3906" ht="15" customHeight="1">
      <c r="AJ41" s="377"/>
      <c r="AK41" s="377"/>
      <c r="AL41" s="377"/>
      <c r="AM41" s="377"/>
      <c r="AN41" s="377"/>
      <c r="AO41" s="377"/>
      <c r="AP41" s="377"/>
      <c r="FP41" s="395"/>
      <c r="FU41" s="271"/>
      <c r="FZ41" s="396"/>
      <c r="HW41" s="1195"/>
      <c r="HX41" s="1195"/>
      <c r="HY41" s="1195"/>
      <c r="HZ41" s="1195"/>
      <c r="IA41" s="1195"/>
      <c r="IB41" s="1195"/>
      <c r="IC41" s="1195"/>
      <c r="ID41" s="1195"/>
      <c r="IE41" s="1195"/>
      <c r="IF41" s="1195"/>
      <c r="KJ41" s="395"/>
      <c r="KT41" s="396"/>
      <c r="QV41" s="395"/>
      <c r="RF41" s="396"/>
      <c r="TE41" s="1195"/>
      <c r="TF41" s="1195"/>
      <c r="TG41" s="1195"/>
      <c r="TH41" s="1195"/>
      <c r="TI41" s="1195"/>
      <c r="TJ41" s="1195"/>
      <c r="TK41" s="1195"/>
      <c r="UZ41" s="395"/>
      <c r="VJ41" s="396"/>
      <c r="ZD41" s="395"/>
      <c r="ZN41" s="396"/>
      <c r="ADX41" s="395"/>
      <c r="AEH41" s="396"/>
      <c r="AIC41" s="393"/>
      <c r="AIM41" s="394"/>
      <c r="AMG41" s="393"/>
      <c r="AMQ41" s="394"/>
      <c r="ANX41" s="1195"/>
      <c r="ANY41" s="1195"/>
      <c r="ANZ41" s="1195"/>
      <c r="AOA41" s="1195"/>
      <c r="AOB41" s="1195"/>
      <c r="AOC41" s="1195"/>
      <c r="AOD41" s="1195"/>
      <c r="AOE41" s="1195"/>
      <c r="AOF41" s="1195"/>
      <c r="AOG41" s="1195"/>
      <c r="AQK41" s="393"/>
      <c r="AQU41" s="394"/>
      <c r="ASC41" s="1195"/>
      <c r="ASD41" s="1195"/>
      <c r="ASE41" s="1195"/>
      <c r="ASF41" s="1195"/>
      <c r="ASG41" s="1195"/>
      <c r="ASH41" s="1195"/>
      <c r="ASI41" s="1195"/>
      <c r="ASJ41" s="1195"/>
      <c r="AVM41" s="397"/>
      <c r="AVN41" s="398"/>
      <c r="AVO41" s="398"/>
      <c r="AVP41" s="398"/>
      <c r="AVQ41" s="398"/>
      <c r="AVR41" s="398"/>
      <c r="AVS41" s="398"/>
      <c r="AVT41" s="398"/>
      <c r="AVU41" s="1297"/>
      <c r="AVV41" s="1297"/>
      <c r="AVW41" s="1297"/>
      <c r="AVX41" s="481"/>
      <c r="AVY41" s="482"/>
      <c r="AWA41" s="266"/>
      <c r="AWB41" s="481"/>
      <c r="AWD41" s="1195"/>
      <c r="AWE41" s="257"/>
      <c r="AWF41" s="1195"/>
      <c r="AWG41" s="1195"/>
      <c r="AWH41" s="1195"/>
      <c r="AWI41" s="1195"/>
      <c r="AWJ41" s="396"/>
      <c r="AWK41" s="1195"/>
      <c r="AWL41" s="1195"/>
      <c r="AWM41" s="1195"/>
      <c r="AWN41" s="1195"/>
      <c r="AWO41" s="395"/>
      <c r="AWP41" s="1195"/>
      <c r="AWQ41" s="1195"/>
      <c r="AWR41" s="1195"/>
      <c r="AWS41" s="1195"/>
      <c r="AWT41" s="1195"/>
      <c r="AWU41" s="1195"/>
      <c r="AWV41" s="1195"/>
      <c r="AWW41" s="1195"/>
      <c r="AWX41" s="1195"/>
      <c r="AWY41" s="1195"/>
      <c r="AWZ41" s="1195"/>
      <c r="AXA41" s="1195"/>
      <c r="AXB41" s="1195"/>
      <c r="AXC41" s="1195"/>
      <c r="AXD41" s="1195"/>
      <c r="AXE41" s="1195"/>
      <c r="AXF41" s="1195"/>
      <c r="AXG41" s="1195"/>
      <c r="AXH41" s="1195"/>
      <c r="AXI41" s="1195"/>
      <c r="AXJ41" s="1195"/>
      <c r="AXK41" s="1195"/>
      <c r="AXL41" s="1195"/>
      <c r="AXM41" s="1195"/>
      <c r="AXN41" s="1195"/>
      <c r="AXO41" s="1195"/>
      <c r="AXP41" s="1195"/>
      <c r="AXQ41" s="1195"/>
      <c r="AXR41" s="1195"/>
      <c r="AXS41" s="1195"/>
      <c r="AXT41" s="1195"/>
      <c r="AXU41" s="1195"/>
      <c r="AXV41" s="1195"/>
      <c r="AXW41" s="1195"/>
      <c r="AXX41" s="1195"/>
      <c r="AXY41" s="1195"/>
      <c r="AXZ41" s="1195"/>
      <c r="AYA41" s="1195"/>
      <c r="AYB41" s="1195"/>
      <c r="AYC41" s="1195"/>
      <c r="AYD41" s="1195"/>
      <c r="AYE41" s="1195"/>
      <c r="AYF41" s="1195"/>
      <c r="AYG41" s="1195"/>
      <c r="AYH41" s="1195"/>
      <c r="AYI41" s="1195"/>
      <c r="AYJ41" s="1195"/>
      <c r="AYK41" s="1195"/>
      <c r="AYL41" s="1195"/>
      <c r="AYM41" s="1195"/>
      <c r="AYN41" s="1195"/>
      <c r="AYO41" s="1195"/>
      <c r="AYP41" s="1195"/>
      <c r="AYQ41" s="1195"/>
      <c r="AYR41" s="1195"/>
      <c r="AYS41" s="1195"/>
      <c r="AYT41" s="1195"/>
      <c r="AYU41" s="1195"/>
      <c r="AYV41" s="1195"/>
      <c r="AYW41" s="1195"/>
      <c r="AZC41" s="1195"/>
      <c r="BAQ41" s="747"/>
      <c r="BAR41" s="747"/>
      <c r="BDE41" s="393"/>
      <c r="BDO41" s="394"/>
      <c r="BHI41" s="393"/>
      <c r="BHS41" s="394"/>
      <c r="BIZ41" s="1195"/>
      <c r="BJA41" s="1195"/>
      <c r="BJB41" s="1195"/>
      <c r="BJC41" s="1195"/>
      <c r="BJD41" s="1195"/>
      <c r="BJE41" s="1195"/>
      <c r="BJF41" s="1195"/>
      <c r="BJG41" s="1195"/>
      <c r="BJH41" s="1195"/>
      <c r="BJI41" s="1195"/>
      <c r="BLM41" s="393"/>
      <c r="BLW41" s="394"/>
      <c r="BNE41" s="1195"/>
      <c r="BNF41" s="1195"/>
      <c r="BNG41" s="1195"/>
      <c r="BNH41" s="1195"/>
      <c r="BNI41" s="1195"/>
      <c r="BNJ41" s="1195"/>
      <c r="BNK41" s="1195"/>
      <c r="BPQ41" s="393"/>
      <c r="BQA41" s="394"/>
      <c r="BRJ41" s="1195"/>
      <c r="BRK41" s="1195"/>
      <c r="BRL41" s="1195"/>
      <c r="BRM41" s="1195"/>
      <c r="BRN41" s="1195"/>
      <c r="BRO41" s="1195"/>
      <c r="BTU41" s="393"/>
      <c r="BUE41" s="394"/>
      <c r="BXY41" s="393"/>
      <c r="BYI41" s="394"/>
      <c r="CCC41" s="393"/>
      <c r="CCM41" s="394"/>
      <c r="CGG41" s="393"/>
      <c r="CGQ41" s="394"/>
      <c r="CHZ41" s="1195"/>
      <c r="CIA41" s="1195"/>
      <c r="CIB41" s="1195"/>
      <c r="CIC41" s="1195"/>
      <c r="CID41" s="1195"/>
      <c r="CIE41" s="1195"/>
      <c r="CKK41" s="393"/>
      <c r="CKU41" s="394"/>
      <c r="CMC41" s="1195"/>
      <c r="CMD41" s="1195"/>
      <c r="CME41" s="1195"/>
      <c r="CMF41" s="1195"/>
      <c r="CMG41" s="1195"/>
      <c r="CMH41" s="1195"/>
      <c r="CMI41" s="1195"/>
      <c r="CMJ41" s="1195"/>
      <c r="COO41" s="393"/>
      <c r="COY41" s="394"/>
      <c r="CSS41" s="393"/>
      <c r="CTC41" s="394"/>
      <c r="CVU41" s="1132"/>
      <c r="CVV41" s="1132"/>
      <c r="CVW41" s="1132"/>
      <c r="CVX41" s="1132"/>
      <c r="CVY41" s="1132"/>
      <c r="CVZ41" s="1132"/>
      <c r="CWA41" s="1132"/>
      <c r="CWB41" s="1132"/>
      <c r="CWC41" s="1132"/>
      <c r="CWD41" s="1132"/>
      <c r="CWE41" s="1132"/>
      <c r="CWF41" s="1132"/>
      <c r="CWG41" s="1132"/>
      <c r="CWH41" s="1132"/>
      <c r="CWI41" s="1132"/>
      <c r="CWJ41" s="1132"/>
      <c r="CWK41" s="1132"/>
      <c r="CWL41" s="1132"/>
      <c r="CWM41" s="1132"/>
      <c r="CWN41" s="1132"/>
      <c r="CZC41" s="1132"/>
      <c r="CZD41" s="1132"/>
      <c r="CZE41" s="1132"/>
      <c r="CZF41" s="1132"/>
      <c r="CZG41" s="1132"/>
      <c r="CZH41" s="1132"/>
      <c r="CZI41" s="1132"/>
      <c r="CZJ41" s="1132"/>
      <c r="CZK41" s="1132"/>
      <c r="CZL41" s="1132"/>
      <c r="CZM41" s="1132"/>
      <c r="CZN41" s="1132"/>
      <c r="CZO41" s="1132"/>
      <c r="CZP41" s="1132"/>
      <c r="CZQ41" s="1132"/>
      <c r="CZR41" s="1132"/>
      <c r="CZS41" s="1132"/>
      <c r="CZT41" s="1132"/>
      <c r="CZU41" s="1132"/>
      <c r="CZV41" s="1132"/>
      <c r="CZW41" s="1132"/>
      <c r="CZX41" s="1132"/>
      <c r="CZY41" s="1132"/>
      <c r="CZZ41" s="1132"/>
      <c r="DAA41" s="1132"/>
      <c r="DAB41" s="1132"/>
      <c r="DAC41" s="1132"/>
      <c r="DAD41" s="1132"/>
      <c r="DAE41" s="1132"/>
      <c r="DAF41" s="1132"/>
      <c r="DAG41" s="1132"/>
      <c r="DAH41" s="1132"/>
      <c r="DAI41" s="1132"/>
      <c r="DAJ41" s="1132"/>
      <c r="DAK41" s="1132"/>
      <c r="DAL41" s="1132"/>
      <c r="DAM41" s="1132"/>
      <c r="DAN41" s="1132"/>
      <c r="DAO41" s="1132"/>
      <c r="DAP41" s="1132"/>
      <c r="DAQ41" s="1132"/>
      <c r="DAR41" s="1132"/>
      <c r="DAS41" s="1132"/>
      <c r="DAT41" s="1132"/>
      <c r="DAU41" s="1132"/>
      <c r="DAV41" s="1132"/>
      <c r="DAW41" s="1132"/>
      <c r="DAX41" s="1132"/>
      <c r="DAY41" s="1132"/>
      <c r="DAZ41" s="1132"/>
      <c r="DBA41" s="1132"/>
      <c r="DBB41" s="1132"/>
      <c r="DBC41" s="1132"/>
      <c r="DBD41" s="1132"/>
      <c r="DBE41" s="1132"/>
      <c r="DBF41" s="1132"/>
      <c r="DBG41" s="1132"/>
      <c r="DBH41" s="1132"/>
      <c r="DBI41" s="1132"/>
      <c r="DBJ41" s="1132"/>
      <c r="DBK41" s="1132"/>
      <c r="DBL41" s="1132"/>
      <c r="DBM41" s="1132"/>
      <c r="DBN41" s="1132"/>
      <c r="DBO41" s="1132"/>
      <c r="DBP41" s="1132"/>
      <c r="DBQ41" s="1132"/>
      <c r="DBR41" s="1132"/>
      <c r="DBS41" s="1132"/>
      <c r="DBT41" s="1132"/>
      <c r="DBU41" s="1132"/>
      <c r="DBV41" s="1132"/>
      <c r="DBW41" s="1132"/>
      <c r="DBX41" s="1132"/>
      <c r="DBY41" s="1132"/>
      <c r="DBZ41" s="1132"/>
      <c r="DCA41" s="1132"/>
      <c r="DCB41" s="1132"/>
      <c r="DCC41" s="1132"/>
      <c r="DCD41" s="1132"/>
      <c r="DCE41" s="1132"/>
      <c r="DCF41" s="1132"/>
      <c r="DCG41" s="1132"/>
      <c r="DCH41" s="1132"/>
      <c r="DCI41" s="1132"/>
      <c r="DCJ41" s="1132"/>
      <c r="DCK41" s="1132"/>
      <c r="DCL41" s="1132"/>
      <c r="DCM41" s="1132"/>
      <c r="DCN41" s="1132"/>
      <c r="DCO41" s="1132"/>
      <c r="DCP41" s="1132"/>
      <c r="DCQ41" s="1132"/>
      <c r="DCR41" s="1132"/>
      <c r="DCS41" s="1132"/>
      <c r="DCT41" s="1132"/>
      <c r="DCU41" s="1132"/>
      <c r="DCV41" s="1132"/>
      <c r="DCW41" s="1132"/>
      <c r="DCX41" s="1132"/>
      <c r="DCY41" s="1132"/>
      <c r="DCZ41" s="1132"/>
      <c r="DDA41" s="1132"/>
      <c r="DDB41" s="1132"/>
      <c r="DDC41" s="1132"/>
      <c r="DDD41" s="1132"/>
      <c r="DDE41" s="1132"/>
      <c r="DDF41" s="1132"/>
      <c r="DDG41" s="1132"/>
      <c r="DDH41" s="1132"/>
      <c r="DDI41" s="1132"/>
      <c r="DDJ41" s="1132"/>
      <c r="DDK41" s="1132"/>
      <c r="DDL41" s="1132"/>
      <c r="DDM41" s="1132"/>
      <c r="DDN41" s="1132"/>
      <c r="DDO41" s="1132"/>
      <c r="DDP41" s="1132"/>
      <c r="DDQ41" s="1132"/>
      <c r="DDR41" s="1132"/>
      <c r="DDS41" s="1132"/>
      <c r="DDT41" s="1132"/>
      <c r="DDU41" s="1132"/>
      <c r="DDV41" s="1132"/>
      <c r="DDW41" s="1132"/>
      <c r="DDX41" s="1132"/>
      <c r="DDY41" s="1132"/>
      <c r="DDZ41" s="1132"/>
      <c r="DEA41" s="1132"/>
      <c r="DEB41" s="1132"/>
      <c r="DEC41" s="1132"/>
      <c r="DED41" s="1132"/>
      <c r="DEE41" s="1132"/>
      <c r="DEF41" s="1132"/>
      <c r="DEG41" s="1132"/>
      <c r="DEH41" s="1132"/>
      <c r="DEI41" s="1132"/>
      <c r="DEJ41" s="1132"/>
      <c r="DEK41" s="1132"/>
      <c r="DEL41" s="1132"/>
      <c r="DEM41" s="1132"/>
      <c r="DEN41" s="1132"/>
      <c r="DEO41" s="1132"/>
      <c r="DEP41" s="1132"/>
      <c r="DEQ41" s="1132"/>
      <c r="DER41" s="1132"/>
      <c r="DES41" s="1132"/>
      <c r="DET41" s="1132"/>
      <c r="DEU41" s="1132"/>
      <c r="DEV41" s="1132"/>
      <c r="DEW41" s="1132"/>
      <c r="DEX41" s="1132"/>
      <c r="DEY41" s="1132"/>
      <c r="DEZ41" s="1132"/>
      <c r="DFA41" s="1132"/>
      <c r="DFB41" s="1132"/>
      <c r="DFC41" s="1132"/>
      <c r="DFD41" s="1132"/>
      <c r="DFE41" s="1132"/>
      <c r="DFF41" s="1132"/>
      <c r="DFG41" s="1132"/>
      <c r="DFH41" s="1132"/>
      <c r="DFI41" s="1132"/>
      <c r="DFJ41" s="1132"/>
      <c r="DFK41" s="1132"/>
      <c r="DFL41" s="1132"/>
      <c r="DFM41" s="1132"/>
      <c r="DFN41" s="1132"/>
      <c r="DFO41" s="1132"/>
      <c r="DFP41" s="1132"/>
      <c r="DFQ41" s="1132"/>
      <c r="DFR41" s="1132"/>
      <c r="DFS41" s="1132"/>
      <c r="DFT41" s="1132"/>
      <c r="DFU41" s="1132"/>
      <c r="DFV41" s="1132"/>
      <c r="DFW41" s="1132"/>
      <c r="DFX41" s="1132"/>
      <c r="DFY41" s="1132"/>
      <c r="DFZ41" s="1132"/>
      <c r="DGA41" s="1132"/>
      <c r="DGB41" s="1132"/>
      <c r="DGC41" s="1132"/>
      <c r="DGD41" s="1132"/>
      <c r="DGE41" s="1132"/>
      <c r="DGF41" s="1132"/>
      <c r="DGG41" s="1132"/>
      <c r="DGH41" s="1132"/>
      <c r="DGI41" s="1132"/>
      <c r="DGJ41" s="1132"/>
      <c r="DGK41" s="1132"/>
      <c r="DGL41" s="1132"/>
      <c r="DGM41" s="1132"/>
      <c r="DGN41" s="1132"/>
      <c r="DGO41" s="1132"/>
      <c r="DGP41" s="1132"/>
      <c r="DGQ41" s="1132"/>
      <c r="DGR41" s="1132"/>
      <c r="DGS41" s="1132"/>
      <c r="DGT41" s="1132"/>
      <c r="DGU41" s="1132"/>
      <c r="DGV41" s="1132"/>
      <c r="DGW41" s="1132"/>
      <c r="DGX41" s="1132"/>
      <c r="DGY41" s="1132"/>
      <c r="DGZ41" s="1132"/>
      <c r="DHA41" s="1132"/>
      <c r="DHB41" s="1132"/>
      <c r="DHC41" s="1132"/>
      <c r="DHD41" s="1132"/>
      <c r="DHE41" s="1132"/>
      <c r="DHF41" s="1132"/>
      <c r="DHG41" s="1132"/>
      <c r="DHH41" s="1132"/>
      <c r="DHI41" s="1132"/>
      <c r="DHJ41" s="1132"/>
      <c r="DHK41" s="1132"/>
      <c r="DHL41" s="1132"/>
      <c r="DHM41" s="1132"/>
      <c r="DHN41" s="1132"/>
      <c r="DHO41" s="1132"/>
      <c r="DHP41" s="1132"/>
      <c r="DHQ41" s="1132"/>
      <c r="DHR41" s="1132"/>
      <c r="DHS41" s="1132"/>
      <c r="DHT41" s="1132"/>
      <c r="DHU41" s="1132"/>
      <c r="DHV41" s="1132"/>
      <c r="DHW41" s="1132"/>
      <c r="DHX41" s="1132"/>
      <c r="DHY41" s="1132"/>
      <c r="DHZ41" s="1132"/>
      <c r="DIA41" s="1132"/>
      <c r="DIB41" s="1132"/>
      <c r="DIC41" s="1132"/>
      <c r="DID41" s="1132"/>
      <c r="DIE41" s="1132"/>
      <c r="DIF41" s="1132"/>
      <c r="DIG41" s="1132"/>
      <c r="DIH41" s="1132"/>
      <c r="DII41" s="1132"/>
      <c r="DIJ41" s="1132"/>
      <c r="DIK41" s="1132"/>
      <c r="DIL41" s="1132"/>
      <c r="DIM41" s="1132"/>
      <c r="DIN41" s="1132"/>
      <c r="DIO41" s="1132"/>
      <c r="DIP41" s="1132"/>
      <c r="DIQ41" s="1132"/>
      <c r="DIR41" s="1132"/>
      <c r="DIS41" s="1132"/>
      <c r="DIT41" s="1132"/>
      <c r="DIU41" s="1132"/>
      <c r="DIV41" s="1132"/>
      <c r="DIW41" s="1132"/>
      <c r="DIX41" s="1132"/>
      <c r="DIY41" s="1132"/>
      <c r="DIZ41" s="1132"/>
      <c r="DJA41" s="1132"/>
      <c r="DJB41" s="1132"/>
      <c r="DJC41" s="1132"/>
      <c r="DJD41" s="1132"/>
      <c r="DJE41" s="1132"/>
      <c r="DJF41" s="1132"/>
      <c r="DJG41" s="1132"/>
      <c r="DJH41" s="1132"/>
      <c r="DJV41" s="395"/>
      <c r="DKF41" s="396"/>
      <c r="DNE41" s="393"/>
      <c r="DNJ41" s="413"/>
      <c r="DNO41" s="394"/>
    </row>
    <row r="42" spans="2:3906" ht="15" customHeight="1">
      <c r="AJ42" s="377"/>
      <c r="AK42" s="377"/>
      <c r="AL42" s="377"/>
      <c r="AM42" s="377"/>
      <c r="AN42" s="377"/>
      <c r="AO42" s="377"/>
      <c r="AP42" s="377"/>
      <c r="FP42" s="395"/>
      <c r="FU42" s="271"/>
      <c r="FZ42" s="396"/>
      <c r="HW42" s="1195"/>
      <c r="HX42" s="1195"/>
      <c r="HY42" s="1195"/>
      <c r="HZ42" s="1195"/>
      <c r="IA42" s="1195"/>
      <c r="IB42" s="1195"/>
      <c r="IC42" s="1195"/>
      <c r="ID42" s="1195"/>
      <c r="IE42" s="1195"/>
      <c r="IF42" s="1195"/>
      <c r="KJ42" s="395"/>
      <c r="KT42" s="396"/>
      <c r="QV42" s="395"/>
      <c r="RF42" s="396"/>
      <c r="UZ42" s="395"/>
      <c r="VJ42" s="396"/>
      <c r="ZD42" s="395"/>
      <c r="ZN42" s="396"/>
      <c r="ADX42" s="395"/>
      <c r="AEH42" s="396"/>
      <c r="AIC42" s="393"/>
      <c r="AIM42" s="394"/>
      <c r="AMG42" s="393"/>
      <c r="AMQ42" s="394"/>
      <c r="AQK42" s="393"/>
      <c r="AQU42" s="394"/>
      <c r="ASC42" s="1195"/>
      <c r="ASD42" s="1195"/>
      <c r="ASE42" s="1195"/>
      <c r="ASF42" s="1195"/>
      <c r="ASG42" s="1195"/>
      <c r="ASH42" s="1195"/>
      <c r="ASI42" s="1195"/>
      <c r="ASJ42" s="1195"/>
      <c r="AVL42" s="266"/>
      <c r="AVM42" s="267"/>
      <c r="AVN42" s="1195"/>
      <c r="AVO42" s="1195"/>
      <c r="AVP42" s="1195"/>
      <c r="AVQ42" s="1195"/>
      <c r="AVR42" s="1195"/>
      <c r="AVS42" s="1195"/>
      <c r="AVT42" s="1195"/>
      <c r="AVU42" s="267"/>
      <c r="AWC42" s="267"/>
      <c r="AWE42" s="257"/>
      <c r="AWF42" s="1195"/>
      <c r="AWG42" s="1195"/>
      <c r="AWH42" s="1195"/>
      <c r="AWI42" s="1195"/>
      <c r="AWJ42" s="396"/>
      <c r="AWK42" s="1195"/>
      <c r="AWL42" s="1195"/>
      <c r="AWM42" s="1195"/>
      <c r="AWN42" s="1195"/>
      <c r="AWO42" s="395"/>
      <c r="AWP42" s="1195"/>
      <c r="AWQ42" s="1195"/>
      <c r="AWR42" s="1195"/>
      <c r="AWS42" s="1195"/>
      <c r="AWT42" s="1195"/>
      <c r="AWU42" s="1195"/>
      <c r="AWV42" s="1195"/>
      <c r="AWW42" s="1195"/>
      <c r="AWX42" s="1195"/>
      <c r="AWY42" s="1195"/>
      <c r="AWZ42" s="1195"/>
      <c r="AXA42" s="1195"/>
      <c r="AXB42" s="1195"/>
      <c r="AXC42" s="1195"/>
      <c r="AXD42" s="1195"/>
      <c r="AXE42" s="1195"/>
      <c r="AXF42" s="1195"/>
      <c r="AXG42" s="1195"/>
      <c r="AXH42" s="1195"/>
      <c r="AXI42" s="1195"/>
      <c r="AXJ42" s="1195"/>
      <c r="AXK42" s="1195"/>
      <c r="AXL42" s="1195"/>
      <c r="AXM42" s="1195"/>
      <c r="AXN42" s="1195"/>
      <c r="AXO42" s="1195"/>
      <c r="AXP42" s="1195"/>
      <c r="AXQ42" s="1195"/>
      <c r="AXR42" s="1195"/>
      <c r="AXS42" s="1195"/>
      <c r="AXT42" s="1195"/>
      <c r="AXU42" s="1195"/>
      <c r="AXV42" s="1195"/>
      <c r="AXW42" s="1195"/>
      <c r="AXX42" s="1195"/>
      <c r="AXY42" s="1195"/>
      <c r="AXZ42" s="1195"/>
      <c r="AYA42" s="1195"/>
      <c r="AYB42" s="1195"/>
      <c r="AYC42" s="1195"/>
      <c r="AYD42" s="1195"/>
      <c r="AYE42" s="1195"/>
      <c r="AYF42" s="1195"/>
      <c r="AYG42" s="1195"/>
      <c r="AYH42" s="1195"/>
      <c r="AYI42" s="1195"/>
      <c r="AYJ42" s="1195"/>
      <c r="AYK42" s="1195"/>
      <c r="AYL42" s="1195"/>
      <c r="AYM42" s="1195"/>
      <c r="AYN42" s="1195"/>
      <c r="AYO42" s="1195"/>
      <c r="AYP42" s="1195"/>
      <c r="AYQ42" s="1195"/>
      <c r="AYR42" s="1195"/>
      <c r="AYS42" s="1195"/>
      <c r="AYT42" s="1195"/>
      <c r="AYU42" s="1195"/>
      <c r="AYV42" s="1195"/>
      <c r="AYW42" s="1195"/>
      <c r="AYX42" s="1195"/>
      <c r="AYY42" s="1195"/>
      <c r="AYZ42" s="1195"/>
      <c r="AZA42" s="1195"/>
      <c r="AZB42" s="1195"/>
      <c r="AZC42" s="1195"/>
      <c r="AZI42" s="1195"/>
      <c r="AZJ42" s="1195"/>
      <c r="AZK42" s="1195"/>
      <c r="AZL42" s="1195"/>
      <c r="AZM42" s="1195"/>
      <c r="AZN42" s="1195"/>
      <c r="BAQ42" s="747"/>
      <c r="BAR42" s="747"/>
      <c r="BDE42" s="393"/>
      <c r="BDO42" s="394"/>
      <c r="BHI42" s="393"/>
      <c r="BHS42" s="394"/>
      <c r="BIZ42" s="1195"/>
      <c r="BJA42" s="1195"/>
      <c r="BJB42" s="1195"/>
      <c r="BJC42" s="1195"/>
      <c r="BJD42" s="1195"/>
      <c r="BJE42" s="1195"/>
      <c r="BJF42" s="1195"/>
      <c r="BJG42" s="1195"/>
      <c r="BJH42" s="1195"/>
      <c r="BJI42" s="1195"/>
      <c r="BLM42" s="393"/>
      <c r="BLW42" s="394"/>
      <c r="BPQ42" s="393"/>
      <c r="BQA42" s="394"/>
      <c r="BTU42" s="393"/>
      <c r="BUE42" s="394"/>
      <c r="BXY42" s="393"/>
      <c r="BYI42" s="394"/>
      <c r="CCC42" s="393"/>
      <c r="CCM42" s="394"/>
      <c r="CGG42" s="393"/>
      <c r="CGQ42" s="394"/>
      <c r="CKK42" s="393"/>
      <c r="CKU42" s="394"/>
      <c r="CMC42" s="1195"/>
      <c r="CMD42" s="1195"/>
      <c r="CME42" s="1195"/>
      <c r="CMF42" s="1195"/>
      <c r="CMG42" s="1195"/>
      <c r="CMH42" s="1195"/>
      <c r="CMI42" s="1195"/>
      <c r="CMJ42" s="1195"/>
      <c r="COO42" s="393"/>
      <c r="COY42" s="394"/>
      <c r="CSS42" s="393"/>
      <c r="CTC42" s="394"/>
      <c r="CVU42" s="1132"/>
      <c r="CVV42" s="1132"/>
      <c r="CVW42" s="1132"/>
      <c r="CVX42" s="1132"/>
      <c r="CVY42" s="1132"/>
      <c r="CVZ42" s="1132"/>
      <c r="CWA42" s="1132"/>
      <c r="CWB42" s="1132"/>
      <c r="CWC42" s="1132"/>
      <c r="CWD42" s="1132"/>
      <c r="CWE42" s="1132"/>
      <c r="CWF42" s="1132"/>
      <c r="CWG42" s="1132"/>
      <c r="CWH42" s="1132"/>
      <c r="CWI42" s="1132"/>
      <c r="CWJ42" s="1132"/>
      <c r="CWK42" s="1132"/>
      <c r="CWL42" s="1132"/>
      <c r="CWM42" s="1132"/>
      <c r="CWN42" s="1132"/>
      <c r="CZC42" s="1132"/>
      <c r="CZD42" s="1132"/>
      <c r="CZE42" s="1132"/>
      <c r="CZF42" s="1132"/>
      <c r="CZG42" s="1132"/>
      <c r="CZH42" s="1132"/>
      <c r="CZI42" s="1132"/>
      <c r="CZJ42" s="1132"/>
      <c r="CZK42" s="1132"/>
      <c r="CZL42" s="1132"/>
      <c r="CZM42" s="1132"/>
      <c r="CZN42" s="1132"/>
      <c r="CZO42" s="1132"/>
      <c r="CZP42" s="1132"/>
      <c r="CZQ42" s="1132"/>
      <c r="CZR42" s="1132"/>
      <c r="CZS42" s="1132"/>
      <c r="CZT42" s="1132"/>
      <c r="CZU42" s="1132"/>
      <c r="CZV42" s="1132"/>
      <c r="CZW42" s="1132"/>
      <c r="CZX42" s="1132"/>
      <c r="CZY42" s="1132"/>
      <c r="CZZ42" s="1132"/>
      <c r="DAA42" s="1132"/>
      <c r="DAB42" s="1132"/>
      <c r="DAC42" s="1132"/>
      <c r="DAD42" s="1132"/>
      <c r="DAE42" s="1132"/>
      <c r="DAF42" s="1132"/>
      <c r="DAG42" s="1132"/>
      <c r="DAH42" s="1132"/>
      <c r="DAI42" s="1132"/>
      <c r="DAJ42" s="1132"/>
      <c r="DAK42" s="1132"/>
      <c r="DAL42" s="1132"/>
      <c r="DAM42" s="1132"/>
      <c r="DAN42" s="1132"/>
      <c r="DAO42" s="1132"/>
      <c r="DAP42" s="1132"/>
      <c r="DAQ42" s="1132"/>
      <c r="DAR42" s="1132"/>
      <c r="DAS42" s="1132"/>
      <c r="DAT42" s="1132"/>
      <c r="DAU42" s="1132"/>
      <c r="DAV42" s="1132"/>
      <c r="DAW42" s="1132"/>
      <c r="DAX42" s="1132"/>
      <c r="DAY42" s="1132"/>
      <c r="DAZ42" s="1132"/>
      <c r="DBA42" s="1132"/>
      <c r="DBB42" s="1132"/>
      <c r="DBC42" s="1132"/>
      <c r="DBD42" s="1132"/>
      <c r="DBE42" s="1132"/>
      <c r="DBF42" s="1132"/>
      <c r="DBG42" s="1132"/>
      <c r="DBH42" s="1132"/>
      <c r="DBI42" s="1132"/>
      <c r="DBJ42" s="1132"/>
      <c r="DBK42" s="1132"/>
      <c r="DBL42" s="1132"/>
      <c r="DBM42" s="1132"/>
      <c r="DBN42" s="1132"/>
      <c r="DBO42" s="1132"/>
      <c r="DBP42" s="1132"/>
      <c r="DBQ42" s="1132"/>
      <c r="DBR42" s="1132"/>
      <c r="DBS42" s="1132"/>
      <c r="DBT42" s="1132"/>
      <c r="DBU42" s="1132"/>
      <c r="DBV42" s="1132"/>
      <c r="DBW42" s="1132"/>
      <c r="DBX42" s="1132"/>
      <c r="DBY42" s="1132"/>
      <c r="DBZ42" s="1132"/>
      <c r="DCA42" s="1132"/>
      <c r="DCB42" s="1132"/>
      <c r="DCC42" s="1132"/>
      <c r="DCD42" s="1132"/>
      <c r="DCE42" s="1132"/>
      <c r="DCF42" s="1132"/>
      <c r="DCG42" s="1132"/>
      <c r="DCH42" s="1132"/>
      <c r="DCI42" s="1132"/>
      <c r="DCJ42" s="1132"/>
      <c r="DCK42" s="1132"/>
      <c r="DCL42" s="1132"/>
      <c r="DCM42" s="1132"/>
      <c r="DCN42" s="1132"/>
      <c r="DCO42" s="1132"/>
      <c r="DCP42" s="1132"/>
      <c r="DCQ42" s="1132"/>
      <c r="DCR42" s="1132"/>
      <c r="DCS42" s="1132"/>
      <c r="DCT42" s="1132"/>
      <c r="DCU42" s="1132"/>
      <c r="DCV42" s="1132"/>
      <c r="DCW42" s="1132"/>
      <c r="DCX42" s="1132"/>
      <c r="DCY42" s="1132"/>
      <c r="DCZ42" s="1132"/>
      <c r="DDA42" s="1132"/>
      <c r="DDB42" s="1132"/>
      <c r="DDC42" s="1132"/>
      <c r="DDD42" s="1132"/>
      <c r="DDE42" s="1132"/>
      <c r="DDF42" s="1132"/>
      <c r="DDG42" s="1132"/>
      <c r="DDH42" s="1132"/>
      <c r="DDI42" s="1132"/>
      <c r="DDJ42" s="1132"/>
      <c r="DDK42" s="1132"/>
      <c r="DDL42" s="1132"/>
      <c r="DDM42" s="1132"/>
      <c r="DDN42" s="1132"/>
      <c r="DDO42" s="1132"/>
      <c r="DDP42" s="1132"/>
      <c r="DDQ42" s="1132"/>
      <c r="DDR42" s="1132"/>
      <c r="DDS42" s="1132"/>
      <c r="DDT42" s="1132"/>
      <c r="DDU42" s="1132"/>
      <c r="DDV42" s="1132"/>
      <c r="DDW42" s="1132"/>
      <c r="DDX42" s="1132"/>
      <c r="DDY42" s="1132"/>
      <c r="DDZ42" s="1132"/>
      <c r="DEA42" s="1132"/>
      <c r="DEB42" s="1132"/>
      <c r="DEC42" s="1132"/>
      <c r="DED42" s="1132"/>
      <c r="DEE42" s="1132"/>
      <c r="DEF42" s="1132"/>
      <c r="DEG42" s="1132"/>
      <c r="DEH42" s="1132"/>
      <c r="DEI42" s="1132"/>
      <c r="DEJ42" s="1132"/>
      <c r="DEK42" s="1132"/>
      <c r="DEL42" s="1132"/>
      <c r="DEM42" s="1132"/>
      <c r="DEN42" s="1132"/>
      <c r="DEO42" s="1132"/>
      <c r="DEP42" s="1132"/>
      <c r="DEQ42" s="1132"/>
      <c r="DER42" s="1132"/>
      <c r="DES42" s="1132"/>
      <c r="DET42" s="1132"/>
      <c r="DEU42" s="1132"/>
      <c r="DEV42" s="1132"/>
      <c r="DEW42" s="1132"/>
      <c r="DEX42" s="1132"/>
      <c r="DEY42" s="1132"/>
      <c r="DEZ42" s="1132"/>
      <c r="DFA42" s="1132"/>
      <c r="DFB42" s="1132"/>
      <c r="DFC42" s="1132"/>
      <c r="DFD42" s="1132"/>
      <c r="DFE42" s="1132"/>
      <c r="DFF42" s="1132"/>
      <c r="DFG42" s="1132"/>
      <c r="DFH42" s="1132"/>
      <c r="DFI42" s="1132"/>
      <c r="DFJ42" s="1132"/>
      <c r="DFK42" s="1132"/>
      <c r="DFL42" s="1132"/>
      <c r="DFM42" s="1132"/>
      <c r="DFN42" s="1132"/>
      <c r="DFO42" s="1132"/>
      <c r="DFP42" s="1132"/>
      <c r="DFQ42" s="1132"/>
      <c r="DFR42" s="1132"/>
      <c r="DFS42" s="1132"/>
      <c r="DFT42" s="1132"/>
      <c r="DFU42" s="1132"/>
      <c r="DFV42" s="1132"/>
      <c r="DFW42" s="1132"/>
      <c r="DFX42" s="1132"/>
      <c r="DFY42" s="1132"/>
      <c r="DFZ42" s="1132"/>
      <c r="DGA42" s="1132"/>
      <c r="DGB42" s="1132"/>
      <c r="DGC42" s="1132"/>
      <c r="DGD42" s="1132"/>
      <c r="DGE42" s="1132"/>
      <c r="DGF42" s="1132"/>
      <c r="DGG42" s="1132"/>
      <c r="DGH42" s="1132"/>
      <c r="DGI42" s="1132"/>
      <c r="DGJ42" s="1132"/>
      <c r="DGK42" s="1132"/>
      <c r="DGL42" s="1132"/>
      <c r="DGM42" s="1132"/>
      <c r="DGN42" s="1132"/>
      <c r="DGO42" s="1132"/>
      <c r="DGP42" s="1132"/>
      <c r="DGQ42" s="1132"/>
      <c r="DGR42" s="1132"/>
      <c r="DGS42" s="1132"/>
      <c r="DGT42" s="1132"/>
      <c r="DGU42" s="1132"/>
      <c r="DGV42" s="1132"/>
      <c r="DGW42" s="1132"/>
      <c r="DGX42" s="1132"/>
      <c r="DGY42" s="1132"/>
      <c r="DGZ42" s="1132"/>
      <c r="DHA42" s="1132"/>
      <c r="DHB42" s="1132"/>
      <c r="DHC42" s="1132"/>
      <c r="DHD42" s="1132"/>
      <c r="DHE42" s="1132"/>
      <c r="DHF42" s="1132"/>
      <c r="DHG42" s="1132"/>
      <c r="DHH42" s="1132"/>
      <c r="DHI42" s="1132"/>
      <c r="DHJ42" s="1132"/>
      <c r="DHK42" s="1132"/>
      <c r="DHL42" s="1132"/>
      <c r="DHM42" s="1132"/>
      <c r="DHN42" s="1132"/>
      <c r="DHO42" s="1132"/>
      <c r="DHP42" s="1132"/>
      <c r="DHQ42" s="1132"/>
      <c r="DHR42" s="1132"/>
      <c r="DHS42" s="1132"/>
      <c r="DHT42" s="1132"/>
      <c r="DHU42" s="1132"/>
      <c r="DHV42" s="1132"/>
      <c r="DHW42" s="1132"/>
      <c r="DHX42" s="1132"/>
      <c r="DHY42" s="1132"/>
      <c r="DHZ42" s="1132"/>
      <c r="DIA42" s="1132"/>
      <c r="DIB42" s="1132"/>
      <c r="DIC42" s="1132"/>
      <c r="DID42" s="1132"/>
      <c r="DIE42" s="1132"/>
      <c r="DIF42" s="1132"/>
      <c r="DIG42" s="1132"/>
      <c r="DIH42" s="1132"/>
      <c r="DII42" s="1132"/>
      <c r="DIJ42" s="1132"/>
      <c r="DIK42" s="1132"/>
      <c r="DIL42" s="1132"/>
      <c r="DIM42" s="1132"/>
      <c r="DIN42" s="1132"/>
      <c r="DIO42" s="1132"/>
      <c r="DIP42" s="1132"/>
      <c r="DIQ42" s="1132"/>
      <c r="DIR42" s="1132"/>
      <c r="DIS42" s="1132"/>
      <c r="DIT42" s="1132"/>
      <c r="DIU42" s="1132"/>
      <c r="DIV42" s="1132"/>
      <c r="DIW42" s="1132"/>
      <c r="DIX42" s="1132"/>
      <c r="DIY42" s="1132"/>
      <c r="DIZ42" s="1132"/>
      <c r="DJA42" s="1132"/>
      <c r="DJB42" s="1132"/>
      <c r="DJC42" s="1132"/>
      <c r="DJD42" s="1132"/>
      <c r="DJE42" s="1132"/>
      <c r="DJF42" s="1132"/>
      <c r="DJG42" s="1132"/>
      <c r="DJH42" s="1132"/>
      <c r="DJI42" s="1132"/>
      <c r="DJJ42" s="1132"/>
      <c r="DJK42" s="1132"/>
      <c r="DJL42" s="1132"/>
      <c r="DJM42" s="1132"/>
      <c r="DJN42" s="1132"/>
      <c r="DJO42" s="1132"/>
      <c r="DJP42" s="1132"/>
      <c r="DJQ42" s="1132"/>
      <c r="DJR42" s="1132"/>
      <c r="DJS42" s="1132"/>
      <c r="DJT42" s="1132"/>
      <c r="DJU42" s="1132"/>
      <c r="DJV42" s="395"/>
      <c r="DKF42" s="396"/>
      <c r="DNE42" s="393"/>
      <c r="DNJ42" s="413"/>
      <c r="DNO42" s="394"/>
    </row>
    <row r="43" spans="2:3906" ht="15" customHeight="1" thickBot="1">
      <c r="AJ43" s="377"/>
      <c r="AK43" s="377"/>
      <c r="AL43" s="377"/>
      <c r="AM43" s="377"/>
      <c r="AN43" s="377"/>
      <c r="AO43" s="377"/>
      <c r="AP43" s="377"/>
      <c r="FP43" s="395"/>
      <c r="FT43" s="444"/>
      <c r="FU43" s="446"/>
      <c r="FZ43" s="396"/>
      <c r="HW43" s="1195"/>
      <c r="HX43" s="1195"/>
      <c r="HY43" s="1195"/>
      <c r="HZ43" s="1195"/>
      <c r="IA43" s="1195"/>
      <c r="IB43" s="1195"/>
      <c r="IC43" s="1195"/>
      <c r="ID43" s="1195"/>
      <c r="IE43" s="1195"/>
      <c r="IF43" s="1195"/>
      <c r="KJ43" s="395"/>
      <c r="KT43" s="396"/>
      <c r="QV43" s="395"/>
      <c r="RF43" s="396"/>
      <c r="UZ43" s="395"/>
      <c r="VJ43" s="396"/>
      <c r="ZD43" s="395"/>
      <c r="ZN43" s="396"/>
      <c r="ADX43" s="395"/>
      <c r="AEH43" s="396"/>
      <c r="AIC43" s="393"/>
      <c r="AIM43" s="394"/>
      <c r="AMG43" s="393"/>
      <c r="AMQ43" s="394"/>
      <c r="AQK43" s="393"/>
      <c r="AQU43" s="394"/>
      <c r="AVL43" s="266"/>
      <c r="AVM43" s="267"/>
      <c r="AVU43" s="267"/>
      <c r="AWC43" s="267"/>
      <c r="AWE43" s="1301"/>
      <c r="AWF43" s="399"/>
      <c r="AWG43" s="399"/>
      <c r="AWH43" s="399"/>
      <c r="AWI43" s="399"/>
      <c r="AWJ43" s="1302"/>
      <c r="AWK43" s="399"/>
      <c r="AWL43" s="399"/>
      <c r="AWM43" s="399"/>
      <c r="AWN43" s="399"/>
      <c r="AWO43" s="1303"/>
      <c r="AWP43" s="399"/>
      <c r="AWQ43" s="399"/>
      <c r="AWR43" s="399"/>
      <c r="AWS43" s="399"/>
      <c r="AWT43" s="399"/>
      <c r="AWU43" s="399"/>
      <c r="AWV43" s="399"/>
      <c r="AWW43" s="399"/>
      <c r="AWX43" s="399"/>
      <c r="AWY43" s="399"/>
      <c r="AWZ43" s="399"/>
      <c r="AXA43" s="399"/>
      <c r="AXB43" s="399"/>
      <c r="AXC43" s="399"/>
      <c r="AXD43" s="399"/>
      <c r="AXE43" s="399"/>
      <c r="AXF43" s="399"/>
      <c r="AXG43" s="399"/>
      <c r="AXH43" s="399"/>
      <c r="AXI43" s="399"/>
      <c r="AXJ43" s="399"/>
      <c r="AXK43" s="399"/>
      <c r="AXL43" s="399"/>
      <c r="AXM43" s="399"/>
      <c r="AXN43" s="399"/>
      <c r="AXO43" s="399"/>
      <c r="AXP43" s="399"/>
      <c r="AXQ43" s="399"/>
      <c r="AXR43" s="399"/>
      <c r="AXS43" s="399"/>
      <c r="AXT43" s="399"/>
      <c r="AXU43" s="399"/>
      <c r="AXV43" s="399"/>
      <c r="AXW43" s="399"/>
      <c r="AXX43" s="399"/>
      <c r="AXY43" s="399"/>
      <c r="AXZ43" s="399"/>
      <c r="AYA43" s="399"/>
      <c r="AYB43" s="399"/>
      <c r="AYC43" s="399"/>
      <c r="AYD43" s="399"/>
      <c r="AYE43" s="399"/>
      <c r="AYF43" s="399"/>
      <c r="AYG43" s="399"/>
      <c r="AYH43" s="399"/>
      <c r="AYI43" s="399"/>
      <c r="AYJ43" s="399"/>
      <c r="AYK43" s="399"/>
      <c r="AYL43" s="399"/>
      <c r="AYM43" s="399"/>
      <c r="AYN43" s="399"/>
      <c r="AYO43" s="399"/>
      <c r="AYP43" s="399"/>
      <c r="AYQ43" s="399"/>
      <c r="AYR43" s="399"/>
      <c r="AYS43" s="399"/>
      <c r="AYT43" s="399"/>
      <c r="AYU43" s="399"/>
      <c r="AYV43" s="399"/>
      <c r="AYW43" s="399"/>
      <c r="AYX43" s="444"/>
      <c r="AYY43" s="444"/>
      <c r="AYZ43" s="444"/>
      <c r="AZA43" s="444"/>
      <c r="AZB43" s="444"/>
      <c r="AZC43" s="1195"/>
      <c r="AZI43" s="1195"/>
      <c r="AZJ43" s="1195"/>
      <c r="AZK43" s="1195"/>
      <c r="AZL43" s="1195"/>
      <c r="AZM43" s="1195"/>
      <c r="AZN43" s="1195"/>
      <c r="BAQ43" s="747"/>
      <c r="BAR43" s="747"/>
      <c r="BDE43" s="393"/>
      <c r="BDO43" s="394"/>
      <c r="BHI43" s="393"/>
      <c r="BHS43" s="394"/>
      <c r="BLM43" s="393"/>
      <c r="BLW43" s="394"/>
      <c r="BPQ43" s="393"/>
      <c r="BQA43" s="394"/>
      <c r="BTU43" s="393"/>
      <c r="BUE43" s="394"/>
      <c r="BXY43" s="393"/>
      <c r="BYI43" s="394"/>
      <c r="CCC43" s="393"/>
      <c r="CCM43" s="394"/>
      <c r="CGG43" s="393"/>
      <c r="CGQ43" s="394"/>
      <c r="CKK43" s="393"/>
      <c r="CKU43" s="394"/>
      <c r="CMC43" s="1195"/>
      <c r="CMD43" s="1195"/>
      <c r="CME43" s="1195"/>
      <c r="CMF43" s="1195"/>
      <c r="CMG43" s="1195"/>
      <c r="CMH43" s="1195"/>
      <c r="CMI43" s="1195"/>
      <c r="CMJ43" s="1195"/>
      <c r="COO43" s="393"/>
      <c r="COY43" s="394"/>
      <c r="CSS43" s="393"/>
      <c r="CTC43" s="394"/>
      <c r="CVU43" s="1132"/>
      <c r="CVV43" s="1132"/>
      <c r="CVW43" s="1132"/>
      <c r="CVX43" s="1132"/>
      <c r="CVY43" s="1132"/>
      <c r="CVZ43" s="1132"/>
      <c r="CWA43" s="1132"/>
      <c r="CWB43" s="1132"/>
      <c r="CWC43" s="1132"/>
      <c r="CWD43" s="1132"/>
      <c r="CWE43" s="1132"/>
      <c r="CWF43" s="1132"/>
      <c r="CWG43" s="1132"/>
      <c r="CWH43" s="1132"/>
      <c r="CWI43" s="1132"/>
      <c r="CWJ43" s="1132"/>
      <c r="CWK43" s="1132"/>
      <c r="CWL43" s="1132"/>
      <c r="CWM43" s="1132"/>
      <c r="CWN43" s="1132"/>
      <c r="CZC43" s="1132"/>
      <c r="CZD43" s="1132"/>
      <c r="CZE43" s="1132"/>
      <c r="CZF43" s="1132"/>
      <c r="CZG43" s="1132"/>
      <c r="CZH43" s="1132"/>
      <c r="CZI43" s="1132"/>
      <c r="CZJ43" s="1132"/>
      <c r="CZK43" s="1132"/>
      <c r="CZL43" s="1132"/>
      <c r="CZM43" s="1132"/>
      <c r="CZN43" s="1132"/>
      <c r="CZO43" s="1132"/>
      <c r="CZP43" s="1132"/>
      <c r="CZQ43" s="1132"/>
      <c r="CZR43" s="1132"/>
      <c r="CZS43" s="1132"/>
      <c r="CZT43" s="1132"/>
      <c r="CZU43" s="1132"/>
      <c r="CZV43" s="1132"/>
      <c r="CZW43" s="1132"/>
      <c r="CZX43" s="1132"/>
      <c r="CZY43" s="1132"/>
      <c r="CZZ43" s="1132"/>
      <c r="DAA43" s="1132"/>
      <c r="DAB43" s="1132"/>
      <c r="DAC43" s="1132"/>
      <c r="DAD43" s="1132"/>
      <c r="DAE43" s="1132"/>
      <c r="DAF43" s="1132"/>
      <c r="DAG43" s="1132"/>
      <c r="DAH43" s="1132"/>
      <c r="DAI43" s="1132"/>
      <c r="DAJ43" s="1132"/>
      <c r="DAK43" s="1132"/>
      <c r="DAL43" s="1132"/>
      <c r="DAM43" s="1132"/>
      <c r="DAN43" s="1132"/>
      <c r="DAO43" s="1132"/>
      <c r="DAP43" s="1132"/>
      <c r="DAQ43" s="1132"/>
      <c r="DAR43" s="1132"/>
      <c r="DAS43" s="1132"/>
      <c r="DAT43" s="1132"/>
      <c r="DAU43" s="1132"/>
      <c r="DAV43" s="1132"/>
      <c r="DAW43" s="1132"/>
      <c r="DAX43" s="1132"/>
      <c r="DAY43" s="1132"/>
      <c r="DAZ43" s="1132"/>
      <c r="DBA43" s="1132"/>
      <c r="DBB43" s="1132"/>
      <c r="DBC43" s="1132"/>
      <c r="DBD43" s="1132"/>
      <c r="DBE43" s="1132"/>
      <c r="DBF43" s="1132"/>
      <c r="DBG43" s="1132"/>
      <c r="DBH43" s="1132"/>
      <c r="DBI43" s="1132"/>
      <c r="DBJ43" s="1132"/>
      <c r="DBK43" s="1132"/>
      <c r="DBL43" s="1132"/>
      <c r="DBM43" s="1132"/>
      <c r="DBN43" s="1132"/>
      <c r="DBO43" s="1132"/>
      <c r="DBP43" s="1132"/>
      <c r="DBQ43" s="1132"/>
      <c r="DBR43" s="1132"/>
      <c r="DBS43" s="1132"/>
      <c r="DBT43" s="1132"/>
      <c r="DBU43" s="1132"/>
      <c r="DBV43" s="1132"/>
      <c r="DBW43" s="1132"/>
      <c r="DBX43" s="1132"/>
      <c r="DBY43" s="1132"/>
      <c r="DBZ43" s="1132"/>
      <c r="DCA43" s="1132"/>
      <c r="DCB43" s="1132"/>
      <c r="DCC43" s="1132"/>
      <c r="DCD43" s="1132"/>
      <c r="DCE43" s="1132"/>
      <c r="DCF43" s="1132"/>
      <c r="DCG43" s="1132"/>
      <c r="DCH43" s="1132"/>
      <c r="DCI43" s="1132"/>
      <c r="DCJ43" s="1132"/>
      <c r="DCK43" s="1132"/>
      <c r="DCL43" s="1132"/>
      <c r="DCM43" s="1132"/>
      <c r="DCN43" s="1132"/>
      <c r="DCO43" s="1132"/>
      <c r="DCP43" s="1132"/>
      <c r="DCQ43" s="1132"/>
      <c r="DCR43" s="1132"/>
      <c r="DCS43" s="1132"/>
      <c r="DCT43" s="1132"/>
      <c r="DCU43" s="1132"/>
      <c r="DCV43" s="1132"/>
      <c r="DCW43" s="1132"/>
      <c r="DCX43" s="1132"/>
      <c r="DCY43" s="1132"/>
      <c r="DCZ43" s="1132"/>
      <c r="DDA43" s="1132"/>
      <c r="DDB43" s="1132"/>
      <c r="DDC43" s="1132"/>
      <c r="DDD43" s="1132"/>
      <c r="DDE43" s="1132"/>
      <c r="DDF43" s="1132"/>
      <c r="DDG43" s="1132"/>
      <c r="DDH43" s="1132"/>
      <c r="DDI43" s="1132"/>
      <c r="DDJ43" s="1132"/>
      <c r="DDK43" s="1132"/>
      <c r="DDL43" s="1132"/>
      <c r="DDM43" s="1132"/>
      <c r="DDN43" s="1132"/>
      <c r="DDO43" s="1132"/>
      <c r="DDP43" s="1132"/>
      <c r="DDQ43" s="1132"/>
      <c r="DDR43" s="1132"/>
      <c r="DDS43" s="1132"/>
      <c r="DDT43" s="1132"/>
      <c r="DDU43" s="1132"/>
      <c r="DDV43" s="1132"/>
      <c r="DDW43" s="1132"/>
      <c r="DDX43" s="1132"/>
      <c r="DDY43" s="1132"/>
      <c r="DDZ43" s="1132"/>
      <c r="DEA43" s="1132"/>
      <c r="DEB43" s="1132"/>
      <c r="DEC43" s="1132"/>
      <c r="DED43" s="1132"/>
      <c r="DEE43" s="1132"/>
      <c r="DEF43" s="1132"/>
      <c r="DEG43" s="1132"/>
      <c r="DEH43" s="1132"/>
      <c r="DEI43" s="1132"/>
      <c r="DEJ43" s="1132"/>
      <c r="DEK43" s="1132"/>
      <c r="DEL43" s="1132"/>
      <c r="DEM43" s="1132"/>
      <c r="DEN43" s="1132"/>
      <c r="DEO43" s="1132"/>
      <c r="DEP43" s="1132"/>
      <c r="DEQ43" s="1132"/>
      <c r="DER43" s="1132"/>
      <c r="DES43" s="1132"/>
      <c r="DET43" s="1132"/>
      <c r="DEU43" s="1132"/>
      <c r="DEV43" s="1132"/>
      <c r="DEW43" s="1132"/>
      <c r="DEX43" s="1132"/>
      <c r="DEY43" s="1132"/>
      <c r="DEZ43" s="1132"/>
      <c r="DFA43" s="1132"/>
      <c r="DFB43" s="1132"/>
      <c r="DFC43" s="1132"/>
      <c r="DFD43" s="1132"/>
      <c r="DFE43" s="1132"/>
      <c r="DFF43" s="1132"/>
      <c r="DFG43" s="1132"/>
      <c r="DFH43" s="1132"/>
      <c r="DFI43" s="1132"/>
      <c r="DFJ43" s="1132"/>
      <c r="DFK43" s="1132"/>
      <c r="DFL43" s="1132"/>
      <c r="DFM43" s="1132"/>
      <c r="DFN43" s="1132"/>
      <c r="DFO43" s="1132"/>
      <c r="DFP43" s="1132"/>
      <c r="DFQ43" s="1132"/>
      <c r="DFR43" s="1132"/>
      <c r="DFS43" s="1132"/>
      <c r="DFT43" s="1132"/>
      <c r="DFU43" s="1132"/>
      <c r="DFV43" s="1132"/>
      <c r="DFW43" s="1132"/>
      <c r="DFX43" s="1132"/>
      <c r="DFY43" s="1132"/>
      <c r="DFZ43" s="1132"/>
      <c r="DGA43" s="1132"/>
      <c r="DGB43" s="1132"/>
      <c r="DGC43" s="1132"/>
      <c r="DGD43" s="1132"/>
      <c r="DGE43" s="1132"/>
      <c r="DGF43" s="1132"/>
      <c r="DGG43" s="1132"/>
      <c r="DGH43" s="1132"/>
      <c r="DGI43" s="1132"/>
      <c r="DGJ43" s="1132"/>
      <c r="DGK43" s="1132"/>
      <c r="DGL43" s="1132"/>
      <c r="DGM43" s="1132"/>
      <c r="DGN43" s="1132"/>
      <c r="DGO43" s="1132"/>
      <c r="DGP43" s="1132"/>
      <c r="DGQ43" s="1132"/>
      <c r="DGR43" s="1132"/>
      <c r="DGS43" s="1132"/>
      <c r="DGT43" s="1132"/>
      <c r="DGU43" s="1132"/>
      <c r="DGV43" s="1132"/>
      <c r="DGW43" s="1132"/>
      <c r="DGX43" s="1132"/>
      <c r="DGY43" s="1132"/>
      <c r="DGZ43" s="1132"/>
      <c r="DHA43" s="1132"/>
      <c r="DHB43" s="1132"/>
      <c r="DHC43" s="1132"/>
      <c r="DHD43" s="1132"/>
      <c r="DHE43" s="1132"/>
      <c r="DHF43" s="1132"/>
      <c r="DHG43" s="1132"/>
      <c r="DHH43" s="1132"/>
      <c r="DHI43" s="1132"/>
      <c r="DHJ43" s="1132"/>
      <c r="DHK43" s="1132"/>
      <c r="DHL43" s="1132"/>
      <c r="DHM43" s="1132"/>
      <c r="DHN43" s="1132"/>
      <c r="DHO43" s="1132"/>
      <c r="DHP43" s="1132"/>
      <c r="DHQ43" s="1132"/>
      <c r="DHR43" s="1132"/>
      <c r="DHS43" s="1132"/>
      <c r="DHT43" s="1132"/>
      <c r="DHU43" s="1132"/>
      <c r="DHV43" s="1132"/>
      <c r="DHW43" s="1132"/>
      <c r="DHX43" s="1132"/>
      <c r="DHY43" s="1132"/>
      <c r="DHZ43" s="1132"/>
      <c r="DIA43" s="1132"/>
      <c r="DIB43" s="1132"/>
      <c r="DIC43" s="1132"/>
      <c r="DID43" s="1132"/>
      <c r="DIE43" s="1132"/>
      <c r="DIF43" s="1132"/>
      <c r="DIG43" s="1132"/>
      <c r="DIH43" s="1132"/>
      <c r="DII43" s="1132"/>
      <c r="DIJ43" s="1132"/>
      <c r="DIK43" s="1132"/>
      <c r="DIL43" s="1132"/>
      <c r="DIM43" s="1132"/>
      <c r="DIN43" s="1132"/>
      <c r="DIO43" s="1132"/>
      <c r="DIP43" s="1132"/>
      <c r="DIQ43" s="1132"/>
      <c r="DIR43" s="1132"/>
      <c r="DIS43" s="1132"/>
      <c r="DIT43" s="1132"/>
      <c r="DIU43" s="1132"/>
      <c r="DIV43" s="1132"/>
      <c r="DIW43" s="1132"/>
      <c r="DIX43" s="1132"/>
      <c r="DIY43" s="1132"/>
      <c r="DIZ43" s="1132"/>
      <c r="DJA43" s="1132"/>
      <c r="DJB43" s="1132"/>
      <c r="DJC43" s="1132"/>
      <c r="DJD43" s="1132"/>
      <c r="DJE43" s="1132"/>
      <c r="DJF43" s="1132"/>
      <c r="DJG43" s="1132"/>
      <c r="DJH43" s="1132"/>
      <c r="DJI43" s="1132"/>
      <c r="DJJ43" s="1132"/>
      <c r="DJK43" s="1132"/>
      <c r="DJL43" s="1132"/>
      <c r="DJM43" s="1132"/>
      <c r="DJN43" s="1132"/>
      <c r="DJO43" s="1132"/>
      <c r="DJP43" s="1132"/>
      <c r="DJQ43" s="1132"/>
      <c r="DJR43" s="1132"/>
      <c r="DJS43" s="1132"/>
      <c r="DJT43" s="1132"/>
      <c r="DJU43" s="1132"/>
      <c r="DJV43" s="395"/>
      <c r="DJW43" s="393"/>
      <c r="DJX43" s="1132"/>
      <c r="DJY43" s="1132"/>
      <c r="DJZ43" s="1132"/>
      <c r="DKA43" s="1132"/>
      <c r="DKB43" s="1132"/>
      <c r="DKC43" s="1132"/>
      <c r="DKD43" s="1132"/>
      <c r="DKE43" s="1132"/>
      <c r="DKF43" s="1132"/>
      <c r="DKG43" s="394"/>
      <c r="DKH43" s="1132"/>
      <c r="DKI43" s="1132"/>
      <c r="DKJ43" s="1132"/>
      <c r="DKK43" s="1132"/>
      <c r="DKL43" s="1132"/>
      <c r="DKM43" s="1132"/>
      <c r="DKN43" s="1132"/>
      <c r="DMZ43" s="1132"/>
      <c r="DNA43" s="1132"/>
      <c r="DNB43" s="1132"/>
      <c r="DNC43" s="1132"/>
      <c r="DND43" s="395"/>
      <c r="DNE43" s="393"/>
      <c r="DNJ43" s="447"/>
      <c r="DNK43" s="444"/>
      <c r="DNL43" s="444"/>
      <c r="DNM43" s="444"/>
      <c r="DNN43" s="444"/>
      <c r="DNO43" s="818"/>
      <c r="DNP43" s="444"/>
      <c r="DNQ43" s="444"/>
      <c r="DNR43" s="444"/>
      <c r="DNS43" s="444"/>
      <c r="DNT43" s="444"/>
      <c r="DNU43" s="444"/>
      <c r="DNV43" s="444"/>
      <c r="DNW43" s="444"/>
      <c r="DNX43" s="444"/>
      <c r="DNY43" s="444"/>
      <c r="DNZ43" s="444"/>
      <c r="DOA43" s="444"/>
      <c r="DOB43" s="444"/>
      <c r="DOC43" s="444"/>
      <c r="DOD43" s="444"/>
      <c r="DOE43" s="444"/>
      <c r="DOF43" s="444"/>
      <c r="DOG43" s="444"/>
      <c r="DOH43" s="444"/>
      <c r="DOI43" s="444"/>
      <c r="DOJ43" s="444"/>
      <c r="DOK43" s="444"/>
      <c r="DOL43" s="444"/>
      <c r="DOM43" s="444"/>
      <c r="DON43" s="444"/>
      <c r="DOO43" s="444"/>
      <c r="DOP43" s="444"/>
      <c r="DOQ43" s="444"/>
      <c r="DOR43" s="444"/>
      <c r="DOS43" s="444"/>
      <c r="DOT43" s="444"/>
      <c r="DOU43" s="444"/>
      <c r="DOV43" s="444"/>
      <c r="DOW43" s="444"/>
      <c r="DOX43" s="444"/>
      <c r="DOY43" s="444"/>
      <c r="DOZ43" s="444"/>
      <c r="DPA43" s="444"/>
      <c r="DPB43" s="444"/>
      <c r="DPC43" s="444"/>
      <c r="DPD43" s="444"/>
      <c r="DPE43" s="444"/>
      <c r="DPF43" s="444"/>
      <c r="DPG43" s="444"/>
      <c r="DPH43" s="444"/>
      <c r="DPI43" s="444"/>
      <c r="DPJ43" s="444"/>
      <c r="DPK43" s="444"/>
      <c r="DPL43" s="444"/>
      <c r="DPM43" s="444"/>
      <c r="DPN43" s="444"/>
      <c r="DPO43" s="444"/>
      <c r="DPP43" s="444"/>
      <c r="DPQ43" s="444"/>
      <c r="DPR43" s="444"/>
      <c r="DPS43" s="444"/>
      <c r="DPT43" s="444"/>
      <c r="DPU43" s="444"/>
      <c r="DPV43" s="444"/>
      <c r="DPW43" s="444"/>
      <c r="DPX43" s="444"/>
      <c r="DPY43" s="444"/>
      <c r="DPZ43" s="444"/>
      <c r="DQA43" s="444"/>
      <c r="DQB43" s="444"/>
      <c r="DQC43" s="444"/>
      <c r="DQD43" s="444"/>
      <c r="DQE43" s="444"/>
      <c r="DQF43" s="444"/>
      <c r="DQG43" s="444"/>
      <c r="DQH43" s="444"/>
      <c r="DQI43" s="444"/>
      <c r="DQJ43" s="444"/>
      <c r="DQK43" s="444"/>
      <c r="DQL43" s="444"/>
      <c r="DQM43" s="444"/>
      <c r="DQN43" s="444"/>
      <c r="DQO43" s="444"/>
      <c r="DQP43" s="444"/>
      <c r="DQQ43" s="444"/>
      <c r="DQR43" s="444"/>
      <c r="DQS43" s="444"/>
      <c r="DQT43" s="444"/>
      <c r="DQU43" s="444"/>
      <c r="DQV43" s="444"/>
      <c r="DQW43" s="444"/>
      <c r="DQX43" s="444"/>
      <c r="DQY43" s="444"/>
      <c r="DQZ43" s="444"/>
      <c r="DRA43" s="444"/>
      <c r="DRB43" s="444"/>
      <c r="DRC43" s="444"/>
      <c r="DRD43" s="444"/>
      <c r="DRE43" s="444"/>
      <c r="DRF43" s="444"/>
      <c r="DRG43" s="444"/>
      <c r="DRH43" s="444"/>
      <c r="DRI43" s="444"/>
      <c r="DRJ43" s="444"/>
      <c r="DRK43" s="444"/>
      <c r="DRL43" s="444"/>
      <c r="DRM43" s="444"/>
      <c r="DRN43" s="444"/>
      <c r="DRO43" s="444"/>
      <c r="DRP43" s="444"/>
      <c r="DRQ43" s="444"/>
      <c r="DRR43" s="444"/>
      <c r="DRS43" s="444"/>
      <c r="DRT43" s="444"/>
      <c r="DRU43" s="444"/>
      <c r="DRV43" s="444"/>
      <c r="DRW43" s="444"/>
      <c r="DRX43" s="444"/>
      <c r="DRY43" s="444"/>
      <c r="DRZ43" s="444"/>
      <c r="DSA43" s="444"/>
      <c r="DSB43" s="444"/>
      <c r="DSC43" s="444"/>
      <c r="DSD43" s="444"/>
      <c r="DSE43" s="444"/>
      <c r="DSF43" s="444"/>
      <c r="DSG43" s="444"/>
      <c r="DSH43" s="444"/>
      <c r="DSI43" s="444"/>
      <c r="DSJ43" s="444"/>
      <c r="DSK43" s="444"/>
      <c r="DSL43" s="444"/>
      <c r="DSM43" s="444"/>
      <c r="DSN43" s="444"/>
      <c r="DSO43" s="444"/>
      <c r="DSP43" s="444"/>
      <c r="DSQ43" s="444"/>
      <c r="DSR43" s="444"/>
      <c r="DSS43" s="444"/>
      <c r="DST43" s="444"/>
      <c r="DSU43" s="444"/>
      <c r="DSV43" s="444"/>
      <c r="DSW43" s="444"/>
      <c r="DSX43" s="444"/>
      <c r="DSY43" s="444"/>
      <c r="DSZ43" s="444"/>
      <c r="DTA43" s="444"/>
      <c r="DTB43" s="444"/>
      <c r="DTC43" s="444"/>
      <c r="DTD43" s="444"/>
      <c r="DTE43" s="444"/>
      <c r="DTF43" s="444"/>
      <c r="DTG43" s="444"/>
      <c r="DTH43" s="444"/>
      <c r="DTI43" s="444"/>
      <c r="DTJ43" s="444"/>
      <c r="DTK43" s="444"/>
      <c r="DTL43" s="444"/>
      <c r="DTM43" s="444"/>
      <c r="DTN43" s="444"/>
      <c r="DTO43" s="444"/>
      <c r="DTP43" s="444"/>
      <c r="DTQ43" s="444"/>
      <c r="DTR43" s="444"/>
      <c r="DTS43" s="444"/>
      <c r="DTT43" s="444"/>
      <c r="DTU43" s="444"/>
      <c r="DTV43" s="444"/>
      <c r="DTW43" s="444"/>
      <c r="DTX43" s="444"/>
      <c r="DTY43" s="444"/>
      <c r="DTZ43" s="444"/>
      <c r="DUA43" s="444"/>
      <c r="DUB43" s="444"/>
      <c r="DUC43" s="444"/>
      <c r="DUD43" s="444"/>
      <c r="DUE43" s="444"/>
      <c r="DUF43" s="444"/>
      <c r="DUG43" s="444"/>
      <c r="DUH43" s="444"/>
      <c r="DUI43" s="444"/>
      <c r="DUJ43" s="444"/>
      <c r="DUK43" s="444"/>
      <c r="DUL43" s="444"/>
      <c r="DUM43" s="444"/>
      <c r="DUN43" s="444"/>
      <c r="DUO43" s="444"/>
      <c r="DUP43" s="444"/>
      <c r="DUQ43" s="444"/>
      <c r="DUR43" s="444"/>
      <c r="DUS43" s="444"/>
      <c r="DUT43" s="444"/>
      <c r="DUU43" s="444"/>
      <c r="DUV43" s="444"/>
      <c r="DUW43" s="444"/>
      <c r="DUX43" s="444"/>
      <c r="DUY43" s="444"/>
      <c r="DUZ43" s="444"/>
      <c r="DVA43" s="444"/>
      <c r="DVB43" s="444"/>
      <c r="DVC43" s="444"/>
      <c r="DVD43" s="444"/>
      <c r="DVE43" s="444"/>
      <c r="DVF43" s="444"/>
      <c r="DVG43" s="444"/>
      <c r="DVH43" s="444"/>
      <c r="DVI43" s="444"/>
      <c r="DVJ43" s="444"/>
      <c r="DVK43" s="444"/>
      <c r="DVL43" s="444"/>
      <c r="DVM43" s="444"/>
      <c r="DVN43" s="444"/>
      <c r="DVO43" s="444"/>
      <c r="DVP43" s="444"/>
      <c r="DVQ43" s="444"/>
      <c r="DVR43" s="444"/>
      <c r="DVS43" s="444"/>
      <c r="DVT43" s="444"/>
      <c r="DVU43" s="444"/>
      <c r="DVV43" s="444"/>
      <c r="DVW43" s="444"/>
      <c r="DVX43" s="444"/>
      <c r="DVY43" s="444"/>
      <c r="DVZ43" s="444"/>
      <c r="DWA43" s="444"/>
      <c r="DWB43" s="444"/>
      <c r="DWC43" s="444"/>
      <c r="DWD43" s="444"/>
      <c r="DWE43" s="444"/>
      <c r="DWF43" s="444"/>
      <c r="DWG43" s="444"/>
      <c r="DWH43" s="444"/>
      <c r="DWI43" s="444"/>
      <c r="DWJ43" s="444"/>
      <c r="DWK43" s="444"/>
      <c r="DWL43" s="444"/>
      <c r="DWM43" s="444"/>
      <c r="DWN43" s="444"/>
      <c r="DWO43" s="444"/>
      <c r="DWP43" s="444"/>
      <c r="DWQ43" s="444"/>
      <c r="DWR43" s="444"/>
      <c r="DWS43" s="444"/>
      <c r="DWT43" s="444"/>
      <c r="DWU43" s="444"/>
      <c r="DWV43" s="444"/>
      <c r="DWW43" s="444"/>
      <c r="DWX43" s="444"/>
      <c r="DWY43" s="444"/>
      <c r="DWZ43" s="444"/>
      <c r="DXA43" s="444"/>
      <c r="DXB43" s="444"/>
      <c r="DXC43" s="444"/>
      <c r="DXD43" s="444"/>
      <c r="DXE43" s="444"/>
      <c r="DXF43" s="444"/>
      <c r="DXG43" s="444"/>
      <c r="DXH43" s="444"/>
      <c r="DXI43" s="444"/>
      <c r="DXJ43" s="444"/>
      <c r="DXK43" s="444"/>
      <c r="DXL43" s="444"/>
      <c r="DXM43" s="444"/>
      <c r="DXN43" s="444"/>
      <c r="DXO43" s="444"/>
      <c r="DXP43" s="444"/>
      <c r="DXQ43" s="444"/>
      <c r="DXR43" s="444"/>
      <c r="DXS43" s="444"/>
      <c r="DXT43" s="444"/>
      <c r="DXU43" s="444"/>
      <c r="DXV43" s="444"/>
      <c r="DXW43" s="444"/>
      <c r="DXX43" s="444"/>
      <c r="DXY43" s="444"/>
      <c r="DXZ43" s="444"/>
      <c r="DYA43" s="444"/>
      <c r="DYB43" s="444"/>
      <c r="DYC43" s="444"/>
      <c r="DYD43" s="444"/>
      <c r="DYE43" s="444"/>
      <c r="DYF43" s="444"/>
      <c r="DYG43" s="444"/>
      <c r="DYH43" s="444"/>
      <c r="DYI43" s="444"/>
      <c r="DYJ43" s="444"/>
      <c r="DYK43" s="444"/>
      <c r="DYL43" s="444"/>
      <c r="DYM43" s="444"/>
      <c r="DYN43" s="444"/>
      <c r="DYO43" s="444"/>
      <c r="DYP43" s="444"/>
      <c r="DYQ43" s="444"/>
      <c r="DYR43" s="444"/>
      <c r="DYS43" s="444"/>
      <c r="DYT43" s="444"/>
      <c r="DYU43" s="444"/>
      <c r="DYV43" s="444"/>
      <c r="DYW43" s="444"/>
      <c r="DYX43" s="444"/>
      <c r="DYY43" s="444"/>
      <c r="DYZ43" s="444"/>
      <c r="DZA43" s="444"/>
      <c r="DZB43" s="444"/>
      <c r="DZC43" s="444"/>
      <c r="DZD43" s="444"/>
      <c r="DZE43" s="444"/>
      <c r="DZF43" s="444"/>
      <c r="DZG43" s="444"/>
      <c r="DZH43" s="444"/>
      <c r="DZI43" s="444"/>
      <c r="DZJ43" s="444"/>
      <c r="DZK43" s="444"/>
      <c r="DZL43" s="444"/>
      <c r="DZM43" s="444"/>
      <c r="DZN43" s="444"/>
      <c r="DZO43" s="444"/>
      <c r="DZP43" s="444"/>
      <c r="DZQ43" s="444"/>
      <c r="DZR43" s="444"/>
      <c r="DZS43" s="444"/>
      <c r="DZT43" s="444"/>
      <c r="DZU43" s="444"/>
      <c r="DZV43" s="444"/>
      <c r="DZW43" s="444"/>
      <c r="DZX43" s="444"/>
      <c r="DZY43" s="444"/>
      <c r="DZZ43" s="444"/>
      <c r="EAA43" s="444"/>
      <c r="EAB43" s="444"/>
      <c r="EAC43" s="444"/>
      <c r="EAD43" s="444"/>
      <c r="EAE43" s="444"/>
      <c r="EAF43" s="444"/>
      <c r="EAG43" s="444"/>
      <c r="EAH43" s="444"/>
      <c r="EAI43" s="444"/>
      <c r="EAJ43" s="444"/>
      <c r="EAK43" s="444"/>
      <c r="EAL43" s="444"/>
      <c r="EAM43" s="444"/>
      <c r="EAN43" s="444"/>
      <c r="EAO43" s="444"/>
      <c r="EAP43" s="444"/>
      <c r="EAQ43" s="444"/>
      <c r="EAR43" s="444"/>
      <c r="EAS43" s="444"/>
      <c r="EAT43" s="444"/>
      <c r="EAU43" s="444"/>
      <c r="EAV43" s="444"/>
      <c r="EAW43" s="444"/>
      <c r="EAX43" s="444"/>
      <c r="EAY43" s="444"/>
      <c r="EAZ43" s="444"/>
      <c r="EBA43" s="444"/>
      <c r="EBB43" s="444"/>
      <c r="EBC43" s="444"/>
      <c r="EBD43" s="444"/>
      <c r="EBE43" s="444"/>
      <c r="EBF43" s="444"/>
      <c r="EBG43" s="444"/>
      <c r="EBH43" s="444"/>
      <c r="EBI43" s="444"/>
      <c r="EBJ43" s="444"/>
      <c r="EBK43" s="444"/>
      <c r="EBL43" s="444"/>
      <c r="EBM43" s="444"/>
      <c r="EBN43" s="444"/>
      <c r="EBO43" s="444"/>
      <c r="EBP43" s="444"/>
      <c r="EBQ43" s="444"/>
      <c r="EBR43" s="444"/>
      <c r="EBS43" s="444"/>
      <c r="EBT43" s="444"/>
      <c r="EBU43" s="444"/>
      <c r="EBV43" s="444"/>
      <c r="EBW43" s="444"/>
      <c r="EBX43" s="444"/>
      <c r="EBY43" s="444"/>
      <c r="EBZ43" s="444"/>
      <c r="ECA43" s="444"/>
      <c r="ECB43" s="444"/>
      <c r="ECC43" s="444"/>
      <c r="ECD43" s="444"/>
      <c r="ECE43" s="444"/>
      <c r="ECF43" s="444"/>
      <c r="ECG43" s="444"/>
      <c r="ECH43" s="444"/>
      <c r="ECI43" s="444"/>
      <c r="ECJ43" s="444"/>
      <c r="ECK43" s="444"/>
      <c r="ECL43" s="444"/>
      <c r="ECM43" s="444"/>
      <c r="ECN43" s="444"/>
      <c r="ECO43" s="444"/>
      <c r="ECP43" s="444"/>
      <c r="ECQ43" s="444"/>
      <c r="ECR43" s="444"/>
      <c r="ECS43" s="444"/>
      <c r="ECT43" s="444"/>
      <c r="ECU43" s="444"/>
      <c r="ECV43" s="444"/>
      <c r="ECW43" s="444"/>
      <c r="ECX43" s="444"/>
      <c r="ECY43" s="444"/>
      <c r="ECZ43" s="444"/>
      <c r="EDA43" s="444"/>
      <c r="EDB43" s="444"/>
      <c r="EDC43" s="444"/>
      <c r="EDD43" s="444"/>
      <c r="EDE43" s="444"/>
      <c r="EDF43" s="444"/>
      <c r="EDG43" s="444"/>
      <c r="EDH43" s="444"/>
      <c r="EDI43" s="444"/>
      <c r="EDJ43" s="444"/>
      <c r="EDK43" s="444"/>
      <c r="EDL43" s="444"/>
      <c r="EDM43" s="444"/>
      <c r="EDN43" s="444"/>
      <c r="EDO43" s="444"/>
      <c r="EDP43" s="444"/>
      <c r="EDQ43" s="444"/>
      <c r="EDR43" s="444"/>
      <c r="EDS43" s="444"/>
      <c r="EDT43" s="444"/>
      <c r="EDU43" s="444"/>
      <c r="EDV43" s="444"/>
      <c r="EDW43" s="444"/>
      <c r="EDX43" s="444"/>
      <c r="EDY43" s="444"/>
      <c r="EDZ43" s="444"/>
      <c r="EEA43" s="444"/>
      <c r="EEB43" s="444"/>
      <c r="EEC43" s="444"/>
      <c r="EED43" s="444"/>
      <c r="EEE43" s="444"/>
      <c r="EEF43" s="444"/>
      <c r="EEG43" s="444"/>
      <c r="EEH43" s="444"/>
      <c r="EEI43" s="444"/>
      <c r="EEJ43" s="444"/>
      <c r="EEK43" s="444"/>
      <c r="EEL43" s="444"/>
      <c r="EEM43" s="444"/>
      <c r="EEN43" s="444"/>
      <c r="EEO43" s="444"/>
      <c r="EEP43" s="444"/>
      <c r="EEQ43" s="444"/>
      <c r="EER43" s="444"/>
      <c r="EES43" s="444"/>
      <c r="EET43" s="444"/>
      <c r="EEU43" s="444"/>
      <c r="EEV43" s="444"/>
      <c r="EEW43" s="444"/>
      <c r="EEX43" s="444"/>
      <c r="EEY43" s="444"/>
      <c r="EEZ43" s="444"/>
      <c r="EFA43" s="444"/>
      <c r="EFB43" s="444"/>
      <c r="EFC43" s="444"/>
      <c r="EFD43" s="444"/>
      <c r="EFE43" s="444"/>
      <c r="EFF43" s="444"/>
      <c r="EFG43" s="444"/>
      <c r="EFH43" s="444"/>
      <c r="EFI43" s="444"/>
      <c r="EFJ43" s="444"/>
      <c r="EFK43" s="444"/>
      <c r="EFL43" s="444"/>
      <c r="EFM43" s="444"/>
      <c r="EFN43" s="444"/>
      <c r="EFO43" s="444"/>
      <c r="EFP43" s="444"/>
      <c r="EFQ43" s="444"/>
      <c r="EFR43" s="444"/>
      <c r="EFS43" s="444"/>
      <c r="EFT43" s="444"/>
      <c r="EFU43" s="444"/>
      <c r="EFV43" s="444"/>
      <c r="EFW43" s="444"/>
      <c r="EFX43" s="444"/>
      <c r="EFY43" s="444"/>
      <c r="EFZ43" s="444"/>
      <c r="EGA43" s="444"/>
      <c r="EGB43" s="444"/>
      <c r="EGC43" s="444"/>
      <c r="EGD43" s="444"/>
      <c r="EGE43" s="444"/>
      <c r="EGF43" s="444"/>
      <c r="EGG43" s="444"/>
      <c r="EGH43" s="444"/>
      <c r="EGI43" s="444"/>
      <c r="EGJ43" s="444"/>
      <c r="EGK43" s="444"/>
      <c r="EGL43" s="444"/>
      <c r="EGM43" s="444"/>
      <c r="EGN43" s="444"/>
      <c r="EGO43" s="444"/>
      <c r="EGP43" s="444"/>
      <c r="EGQ43" s="444"/>
      <c r="EGR43" s="444"/>
      <c r="EGS43" s="444"/>
      <c r="EGT43" s="444"/>
      <c r="EGU43" s="444"/>
      <c r="EGV43" s="444"/>
      <c r="EGW43" s="444"/>
      <c r="EGX43" s="444"/>
      <c r="EGY43" s="444"/>
      <c r="EGZ43" s="444"/>
      <c r="EHA43" s="444"/>
      <c r="EHB43" s="444"/>
      <c r="EHC43" s="444"/>
      <c r="EHD43" s="444"/>
      <c r="EHE43" s="444"/>
      <c r="EHF43" s="444"/>
      <c r="EHG43" s="444"/>
      <c r="EHH43" s="444"/>
      <c r="EHI43" s="444"/>
      <c r="EHJ43" s="444"/>
      <c r="EHK43" s="444"/>
      <c r="EHL43" s="444"/>
      <c r="EHM43" s="444"/>
      <c r="EHN43" s="444"/>
      <c r="EHO43" s="444"/>
      <c r="EHP43" s="444"/>
      <c r="EHQ43" s="444"/>
      <c r="EHR43" s="444"/>
      <c r="EHS43" s="444"/>
      <c r="EHT43" s="444"/>
      <c r="EHU43" s="444"/>
      <c r="EHV43" s="444"/>
      <c r="EHW43" s="444"/>
      <c r="EHX43" s="444"/>
      <c r="EHY43" s="444"/>
      <c r="EHZ43" s="444"/>
      <c r="EIA43" s="444"/>
      <c r="EIB43" s="444"/>
      <c r="EIC43" s="444"/>
      <c r="EID43" s="444"/>
      <c r="EIE43" s="444"/>
      <c r="EIF43" s="444"/>
      <c r="EIG43" s="444"/>
      <c r="EIH43" s="444"/>
      <c r="EII43" s="444"/>
      <c r="EIJ43" s="444"/>
      <c r="EIK43" s="444"/>
      <c r="EIL43" s="444"/>
      <c r="EIM43" s="444"/>
      <c r="EIN43" s="444"/>
      <c r="EIO43" s="444"/>
      <c r="EIP43" s="444"/>
      <c r="EIQ43" s="444"/>
      <c r="EIR43" s="444"/>
      <c r="EIS43" s="444"/>
      <c r="EIT43" s="444"/>
      <c r="EIU43" s="444"/>
      <c r="EIV43" s="444"/>
      <c r="EIW43" s="444"/>
      <c r="EIX43" s="444"/>
      <c r="EIY43" s="444"/>
      <c r="EIZ43" s="444"/>
      <c r="EJA43" s="444"/>
      <c r="EJB43" s="444"/>
      <c r="EJC43" s="444"/>
      <c r="EJD43" s="444"/>
      <c r="EJE43" s="444"/>
      <c r="EJF43" s="444"/>
      <c r="EJG43" s="444"/>
      <c r="EJH43" s="444"/>
      <c r="EJI43" s="444"/>
      <c r="EJJ43" s="444"/>
      <c r="EJK43" s="444"/>
      <c r="EJL43" s="444"/>
      <c r="EJM43" s="444"/>
      <c r="EJN43" s="444"/>
      <c r="EJO43" s="444"/>
      <c r="EJP43" s="444"/>
      <c r="EJQ43" s="444"/>
      <c r="EJR43" s="444"/>
      <c r="EJS43" s="444"/>
      <c r="EJT43" s="444"/>
      <c r="EJU43" s="444"/>
      <c r="EJV43" s="444"/>
      <c r="EJW43" s="444"/>
      <c r="EJX43" s="444"/>
      <c r="EJY43" s="444"/>
      <c r="EJZ43" s="444"/>
      <c r="EKA43" s="444"/>
      <c r="EKB43" s="444"/>
      <c r="EKC43" s="444"/>
      <c r="EKD43" s="444"/>
      <c r="EKE43" s="444"/>
      <c r="EKF43" s="444"/>
      <c r="EKG43" s="444"/>
      <c r="EKH43" s="444"/>
      <c r="EKI43" s="444"/>
      <c r="EKJ43" s="444"/>
      <c r="EKK43" s="444"/>
      <c r="EKL43" s="444"/>
      <c r="EKM43" s="444"/>
      <c r="EKN43" s="444"/>
      <c r="EKO43" s="444"/>
      <c r="EKP43" s="444"/>
      <c r="EKQ43" s="444"/>
      <c r="EKR43" s="444"/>
      <c r="EKS43" s="444"/>
      <c r="EKT43" s="444"/>
      <c r="EKU43" s="444"/>
      <c r="EKV43" s="444"/>
      <c r="EKW43" s="444"/>
      <c r="EKX43" s="444"/>
      <c r="EKY43" s="444"/>
      <c r="EKZ43" s="444"/>
      <c r="ELA43" s="444"/>
      <c r="ELB43" s="444"/>
      <c r="ELC43" s="444"/>
      <c r="ELD43" s="444"/>
      <c r="ELE43" s="444"/>
      <c r="ELF43" s="444"/>
      <c r="ELG43" s="444"/>
      <c r="ELH43" s="444"/>
      <c r="ELI43" s="444"/>
      <c r="ELJ43" s="444"/>
      <c r="ELK43" s="444"/>
      <c r="ELL43" s="444"/>
      <c r="ELM43" s="444"/>
      <c r="ELN43" s="444"/>
      <c r="ELO43" s="444"/>
      <c r="ELP43" s="444"/>
      <c r="ELQ43" s="444"/>
      <c r="ELR43" s="444"/>
      <c r="ELS43" s="444"/>
      <c r="ELT43" s="444"/>
      <c r="ELU43" s="444"/>
      <c r="ELV43" s="444"/>
      <c r="ELW43" s="444"/>
      <c r="ELX43" s="444"/>
      <c r="ELY43" s="444"/>
      <c r="ELZ43" s="444"/>
      <c r="EMA43" s="444"/>
      <c r="EMB43" s="444"/>
      <c r="EMC43" s="444"/>
      <c r="EMD43" s="444"/>
      <c r="EME43" s="444"/>
      <c r="EMF43" s="444"/>
      <c r="EMG43" s="444"/>
      <c r="EMH43" s="444"/>
      <c r="EMI43" s="444"/>
      <c r="EMJ43" s="444"/>
      <c r="EMK43" s="444"/>
      <c r="EML43" s="444"/>
      <c r="EMM43" s="444"/>
      <c r="EMN43" s="444"/>
      <c r="EMO43" s="444"/>
      <c r="EMP43" s="444"/>
      <c r="EMQ43" s="444"/>
      <c r="EMR43" s="444"/>
      <c r="EMS43" s="444"/>
      <c r="EMT43" s="444"/>
      <c r="EMU43" s="444"/>
      <c r="EMV43" s="444"/>
      <c r="EMW43" s="444"/>
      <c r="EMX43" s="444"/>
      <c r="EMY43" s="444"/>
      <c r="EMZ43" s="444"/>
      <c r="ENA43" s="444"/>
      <c r="ENB43" s="444"/>
      <c r="ENC43" s="444"/>
      <c r="END43" s="444"/>
      <c r="ENE43" s="444"/>
      <c r="ENF43" s="444"/>
      <c r="ENG43" s="444"/>
      <c r="ENH43" s="444"/>
      <c r="ENI43" s="444"/>
      <c r="ENJ43" s="444"/>
      <c r="ENK43" s="444"/>
      <c r="ENL43" s="444"/>
      <c r="ENM43" s="444"/>
      <c r="ENN43" s="444"/>
      <c r="ENO43" s="444"/>
      <c r="ENP43" s="444"/>
      <c r="ENQ43" s="444"/>
      <c r="ENR43" s="444"/>
      <c r="ENS43" s="444"/>
      <c r="ENT43" s="444"/>
      <c r="ENU43" s="444"/>
      <c r="ENV43" s="444"/>
      <c r="ENW43" s="444"/>
      <c r="ENX43" s="444"/>
      <c r="ENY43" s="444"/>
      <c r="ENZ43" s="444"/>
      <c r="EOA43" s="444"/>
      <c r="EOB43" s="444"/>
      <c r="EOC43" s="444"/>
      <c r="EOD43" s="444"/>
      <c r="EOE43" s="444"/>
      <c r="EOF43" s="444"/>
      <c r="EOG43" s="444"/>
      <c r="EOH43" s="444"/>
      <c r="EOI43" s="444"/>
      <c r="EOJ43" s="444"/>
      <c r="EOK43" s="444"/>
      <c r="EOL43" s="444"/>
      <c r="EOM43" s="444"/>
      <c r="EON43" s="444"/>
      <c r="EOO43" s="444"/>
      <c r="EOP43" s="444"/>
      <c r="EOQ43" s="444"/>
      <c r="EOR43" s="444"/>
      <c r="EOS43" s="444"/>
      <c r="EOT43" s="444"/>
      <c r="EOU43" s="444"/>
      <c r="EOV43" s="444"/>
      <c r="EOW43" s="444"/>
      <c r="EOX43" s="444"/>
      <c r="EOY43" s="444"/>
      <c r="EOZ43" s="444"/>
      <c r="EPA43" s="444"/>
      <c r="EPB43" s="444"/>
      <c r="EPC43" s="444"/>
      <c r="EPD43" s="444"/>
      <c r="EPE43" s="444"/>
      <c r="EPF43" s="444"/>
      <c r="EPG43" s="444"/>
      <c r="EPH43" s="444"/>
      <c r="EPI43" s="444"/>
      <c r="EPJ43" s="444"/>
      <c r="EPK43" s="444"/>
      <c r="EPL43" s="444"/>
      <c r="EPM43" s="444"/>
      <c r="EPN43" s="444"/>
      <c r="EPO43" s="444"/>
      <c r="EPP43" s="444"/>
      <c r="EPQ43" s="444"/>
      <c r="EPR43" s="444"/>
      <c r="EPS43" s="444"/>
      <c r="EPT43" s="444"/>
      <c r="EPU43" s="444"/>
      <c r="EPV43" s="444"/>
      <c r="EPW43" s="444"/>
      <c r="EPX43" s="444"/>
      <c r="EPY43" s="444"/>
      <c r="EPZ43" s="444"/>
      <c r="EQA43" s="444"/>
      <c r="EQB43" s="444"/>
      <c r="EQC43" s="444"/>
      <c r="EQD43" s="444"/>
      <c r="EQE43" s="444"/>
      <c r="EQF43" s="444"/>
      <c r="EQG43" s="444"/>
      <c r="EQH43" s="444"/>
      <c r="EQI43" s="444"/>
      <c r="EQJ43" s="444"/>
      <c r="EQK43" s="444"/>
      <c r="EQL43" s="444"/>
      <c r="EQM43" s="444"/>
      <c r="EQN43" s="444"/>
      <c r="EQO43" s="444"/>
      <c r="EQP43" s="444"/>
      <c r="EQQ43" s="444"/>
      <c r="EQR43" s="444"/>
      <c r="EQS43" s="444"/>
      <c r="EQT43" s="444"/>
      <c r="EQU43" s="444"/>
      <c r="EQV43" s="444"/>
      <c r="EQW43" s="444"/>
      <c r="EQX43" s="444"/>
      <c r="EQY43" s="444"/>
      <c r="EQZ43" s="444"/>
      <c r="ERA43" s="444"/>
      <c r="ERB43" s="444"/>
      <c r="ERC43" s="444"/>
      <c r="ERD43" s="444"/>
      <c r="ERE43" s="444"/>
      <c r="ERF43" s="444"/>
      <c r="ERG43" s="444"/>
      <c r="ERH43" s="444"/>
      <c r="ERI43" s="444"/>
      <c r="ERJ43" s="444"/>
      <c r="ERK43" s="444"/>
      <c r="ERL43" s="444"/>
      <c r="ERM43" s="444"/>
      <c r="ERN43" s="444"/>
      <c r="ERO43" s="444"/>
      <c r="ERP43" s="444"/>
      <c r="ERQ43" s="444"/>
      <c r="ERR43" s="444"/>
      <c r="ERS43" s="444"/>
      <c r="ERT43" s="444"/>
      <c r="ERU43" s="444"/>
    </row>
    <row r="44" spans="2:3906" ht="15" customHeight="1">
      <c r="B44" s="1518" t="s">
        <v>1212</v>
      </c>
      <c r="C44" s="1518"/>
      <c r="D44" s="1518"/>
      <c r="E44" s="1518"/>
      <c r="F44" s="1518"/>
      <c r="G44" s="1518"/>
      <c r="J44" s="1310"/>
      <c r="K44" s="1310"/>
      <c r="L44" s="1310"/>
      <c r="M44" s="1310"/>
      <c r="N44" s="1310"/>
      <c r="O44" s="1310"/>
      <c r="P44" s="1310"/>
      <c r="Q44" s="1310"/>
      <c r="R44" s="1310"/>
      <c r="S44" s="1310"/>
      <c r="T44" s="1310"/>
      <c r="U44" s="1310"/>
      <c r="V44" s="1310"/>
      <c r="W44" s="1310"/>
      <c r="X44" s="1310"/>
      <c r="Y44" s="1310"/>
      <c r="Z44" s="1310"/>
      <c r="AA44" s="1310"/>
      <c r="AF44" s="783"/>
      <c r="AG44" s="814"/>
      <c r="AH44" s="814"/>
      <c r="AI44" s="814"/>
      <c r="AJ44" s="814"/>
      <c r="AK44" s="814"/>
      <c r="AL44" s="814"/>
      <c r="AM44" s="814"/>
      <c r="AN44" s="814"/>
      <c r="AO44" s="814"/>
      <c r="AP44" s="814"/>
      <c r="AQ44" s="814"/>
      <c r="AR44" s="814"/>
      <c r="AS44" s="814"/>
      <c r="AT44" s="814"/>
      <c r="AU44" s="814"/>
      <c r="AV44" s="814"/>
      <c r="AW44" s="814"/>
      <c r="AX44" s="814"/>
      <c r="AY44" s="814"/>
      <c r="AZ44" s="814"/>
      <c r="BA44" s="814"/>
      <c r="BB44" s="814"/>
      <c r="BC44" s="814"/>
      <c r="BD44" s="814"/>
      <c r="BE44" s="814"/>
      <c r="BF44" s="814"/>
      <c r="BG44" s="814"/>
      <c r="BH44" s="814"/>
      <c r="BI44" s="814"/>
      <c r="BJ44" s="814"/>
      <c r="BK44" s="814"/>
      <c r="BL44" s="814"/>
      <c r="BM44" s="814"/>
      <c r="BN44" s="814"/>
      <c r="BO44" s="814"/>
      <c r="BP44" s="814"/>
      <c r="BQ44" s="814"/>
      <c r="BR44" s="814"/>
      <c r="BS44" s="814"/>
      <c r="BT44" s="814"/>
      <c r="BU44" s="814"/>
      <c r="BV44" s="814"/>
      <c r="BW44" s="814"/>
      <c r="BX44" s="814"/>
      <c r="BY44" s="814"/>
      <c r="BZ44" s="814"/>
      <c r="CA44" s="814"/>
      <c r="CB44" s="814"/>
      <c r="CC44" s="814"/>
      <c r="CD44" s="814"/>
      <c r="CE44" s="814"/>
      <c r="CF44" s="814"/>
      <c r="CG44" s="814"/>
      <c r="CH44" s="814"/>
      <c r="CI44" s="814"/>
      <c r="CJ44" s="814"/>
      <c r="CK44" s="814"/>
      <c r="CL44" s="814"/>
      <c r="CM44" s="814"/>
      <c r="CN44" s="814"/>
      <c r="CO44" s="814"/>
      <c r="CP44" s="814"/>
      <c r="CQ44" s="814"/>
      <c r="CR44" s="814"/>
      <c r="CS44" s="814"/>
      <c r="CT44" s="814"/>
      <c r="CU44" s="814"/>
      <c r="CV44" s="814"/>
      <c r="CW44" s="814"/>
      <c r="CX44" s="814"/>
      <c r="CY44" s="814"/>
      <c r="CZ44" s="814"/>
      <c r="DA44" s="814"/>
      <c r="DB44" s="814"/>
      <c r="DC44" s="814"/>
      <c r="DD44" s="814"/>
      <c r="DE44" s="814"/>
      <c r="DF44" s="814"/>
      <c r="DG44" s="814"/>
      <c r="DH44" s="814"/>
      <c r="DI44" s="814"/>
      <c r="DJ44" s="814"/>
      <c r="DK44" s="814"/>
      <c r="DL44" s="814"/>
      <c r="DM44" s="814"/>
      <c r="DN44" s="814"/>
      <c r="DO44" s="814"/>
      <c r="DP44" s="814"/>
      <c r="DQ44" s="814"/>
      <c r="DR44" s="814"/>
      <c r="DS44" s="814"/>
      <c r="DT44" s="814"/>
      <c r="DU44" s="814"/>
      <c r="DV44" s="814"/>
      <c r="DW44" s="814"/>
      <c r="DX44" s="814"/>
      <c r="DY44" s="814"/>
      <c r="DZ44" s="814"/>
      <c r="EA44" s="814"/>
      <c r="EB44" s="814"/>
      <c r="EC44" s="814"/>
      <c r="ED44" s="814"/>
      <c r="EE44" s="814"/>
      <c r="EF44" s="814"/>
      <c r="EG44" s="814"/>
      <c r="EH44" s="814"/>
      <c r="EI44" s="814"/>
      <c r="EJ44" s="814"/>
      <c r="EK44" s="814"/>
      <c r="EL44" s="814"/>
      <c r="EM44" s="814"/>
      <c r="EN44" s="814"/>
      <c r="EO44" s="814"/>
      <c r="EP44" s="814"/>
      <c r="EQ44" s="814"/>
      <c r="ER44" s="814"/>
      <c r="ES44" s="814"/>
      <c r="ET44" s="814"/>
      <c r="EU44" s="814"/>
      <c r="EV44" s="814"/>
      <c r="EW44" s="814"/>
      <c r="EX44" s="814"/>
      <c r="EY44" s="814"/>
      <c r="EZ44" s="814"/>
      <c r="FA44" s="814"/>
      <c r="FB44" s="814"/>
      <c r="FC44" s="814"/>
      <c r="FD44" s="814"/>
      <c r="FE44" s="814"/>
      <c r="FF44" s="814"/>
      <c r="FG44" s="814"/>
      <c r="FH44" s="814"/>
      <c r="FI44" s="814"/>
      <c r="FJ44" s="814"/>
      <c r="FK44" s="814"/>
      <c r="FL44" s="814"/>
      <c r="FM44" s="814"/>
      <c r="FN44" s="814"/>
      <c r="FO44" s="814"/>
      <c r="FP44" s="815"/>
      <c r="FQ44" s="814"/>
      <c r="FR44" s="814"/>
      <c r="FS44" s="814"/>
      <c r="FT44" s="814"/>
      <c r="FU44" s="814"/>
      <c r="FZ44" s="396"/>
      <c r="KJ44" s="395"/>
      <c r="KT44" s="396"/>
      <c r="NH44" s="1195"/>
      <c r="NI44" s="1195"/>
      <c r="NJ44" s="1195"/>
      <c r="NK44" s="1195"/>
      <c r="NL44" s="1195"/>
      <c r="NM44" s="1195"/>
      <c r="NN44" s="1195"/>
      <c r="NO44" s="1195"/>
      <c r="NP44" s="1195"/>
      <c r="NQ44" s="1195"/>
      <c r="NR44" s="1195"/>
      <c r="NS44" s="1195"/>
      <c r="NT44" s="1195"/>
      <c r="NU44" s="1195"/>
      <c r="NV44" s="1195"/>
      <c r="NW44" s="1195"/>
      <c r="NX44" s="1195"/>
      <c r="NY44" s="1195"/>
      <c r="QV44" s="395"/>
      <c r="RF44" s="396"/>
      <c r="UZ44" s="395"/>
      <c r="VJ44" s="396"/>
      <c r="WI44" s="1195"/>
      <c r="WJ44" s="1195"/>
      <c r="WK44" s="1195"/>
      <c r="WL44" s="1195"/>
      <c r="WM44" s="1195"/>
      <c r="WN44" s="1195"/>
      <c r="WO44" s="1195"/>
      <c r="WP44" s="1195"/>
      <c r="WQ44" s="1195"/>
      <c r="WR44" s="1195"/>
      <c r="WS44" s="1195"/>
      <c r="WT44" s="1195"/>
      <c r="WU44" s="1195"/>
      <c r="WV44" s="1195"/>
      <c r="WW44" s="1195"/>
      <c r="WX44" s="1195"/>
      <c r="WY44" s="1195"/>
      <c r="WZ44" s="1195"/>
      <c r="XA44" s="1195"/>
      <c r="XB44" s="1195"/>
      <c r="XC44" s="1195"/>
      <c r="ZD44" s="395"/>
      <c r="ZN44" s="396"/>
      <c r="ADX44" s="395"/>
      <c r="AEH44" s="396"/>
      <c r="AIC44" s="393"/>
      <c r="AIM44" s="394"/>
      <c r="AMG44" s="393"/>
      <c r="AMQ44" s="394"/>
      <c r="AQK44" s="393"/>
      <c r="AQU44" s="394"/>
      <c r="AVL44" s="266"/>
      <c r="AVM44" s="267"/>
      <c r="AVU44" s="267"/>
      <c r="AWC44" s="267"/>
      <c r="AWJ44" s="396"/>
      <c r="AWO44" s="395"/>
      <c r="AYU44" s="413"/>
      <c r="AYW44" s="271"/>
      <c r="AZB44" s="271"/>
      <c r="AZI44" s="1195"/>
      <c r="AZJ44" s="1195"/>
      <c r="AZK44" s="1195"/>
      <c r="AZL44" s="1195"/>
      <c r="AZM44" s="1195"/>
      <c r="AZN44" s="1195"/>
      <c r="BAQ44" s="747"/>
      <c r="BAR44" s="747"/>
      <c r="BDE44" s="393"/>
      <c r="BDO44" s="394"/>
      <c r="BHI44" s="393"/>
      <c r="BHS44" s="394"/>
      <c r="BLM44" s="393"/>
      <c r="BLW44" s="394"/>
      <c r="BPQ44" s="393"/>
      <c r="BQA44" s="394"/>
      <c r="BTU44" s="393"/>
      <c r="BUE44" s="394"/>
      <c r="BXY44" s="393"/>
      <c r="BYI44" s="394"/>
      <c r="CCC44" s="393"/>
      <c r="CCM44" s="394"/>
      <c r="CGG44" s="393"/>
      <c r="CGQ44" s="394"/>
      <c r="CKK44" s="393"/>
      <c r="CKU44" s="394"/>
      <c r="CMC44" s="1195"/>
      <c r="CMD44" s="1195"/>
      <c r="CME44" s="1195"/>
      <c r="CMF44" s="1195"/>
      <c r="CMG44" s="1195"/>
      <c r="CMH44" s="1195"/>
      <c r="CMI44" s="1195"/>
      <c r="CMJ44" s="1195"/>
      <c r="COO44" s="393"/>
      <c r="COY44" s="394"/>
      <c r="CSS44" s="393"/>
      <c r="CTC44" s="394"/>
      <c r="CVU44" s="1132"/>
      <c r="CVV44" s="1132"/>
      <c r="CVW44" s="1132"/>
      <c r="CVX44" s="1132"/>
      <c r="CVY44" s="1132"/>
      <c r="CVZ44" s="1132"/>
      <c r="CWA44" s="1132"/>
      <c r="CWB44" s="1132"/>
      <c r="CWC44" s="1132"/>
      <c r="CWD44" s="1132"/>
      <c r="CWE44" s="1132"/>
      <c r="CWF44" s="1132"/>
      <c r="CWG44" s="1132"/>
      <c r="CWH44" s="1132"/>
      <c r="CWI44" s="1132"/>
      <c r="CWJ44" s="1132"/>
      <c r="CWK44" s="1132"/>
      <c r="CWL44" s="1132"/>
      <c r="CWM44" s="1132"/>
      <c r="CWN44" s="1132"/>
      <c r="CZC44" s="1132"/>
      <c r="CZD44" s="1132"/>
      <c r="CZE44" s="1132"/>
      <c r="CZF44" s="1132"/>
      <c r="CZG44" s="1132"/>
      <c r="CZH44" s="1132"/>
      <c r="CZI44" s="1132"/>
      <c r="CZJ44" s="1132"/>
      <c r="CZK44" s="1132"/>
      <c r="CZL44" s="1132"/>
      <c r="CZM44" s="1132"/>
      <c r="CZN44" s="1132"/>
      <c r="CZO44" s="1132"/>
      <c r="CZP44" s="1132"/>
      <c r="CZQ44" s="1132"/>
      <c r="CZR44" s="1132"/>
      <c r="CZS44" s="1132"/>
      <c r="CZT44" s="1132"/>
      <c r="CZU44" s="1132"/>
      <c r="CZV44" s="1132"/>
      <c r="CZW44" s="1132"/>
      <c r="CZX44" s="1132"/>
      <c r="CZY44" s="1132"/>
      <c r="CZZ44" s="1132"/>
      <c r="DAA44" s="1132"/>
      <c r="DAB44" s="1132"/>
      <c r="DAC44" s="1132"/>
      <c r="DAD44" s="1132"/>
      <c r="DAE44" s="1132"/>
      <c r="DAF44" s="1132"/>
      <c r="DAG44" s="1132"/>
      <c r="DAH44" s="1132"/>
      <c r="DAI44" s="1132"/>
      <c r="DAJ44" s="1132"/>
      <c r="DAK44" s="1132"/>
      <c r="DAL44" s="1132"/>
      <c r="DAM44" s="1132"/>
      <c r="DAN44" s="1132"/>
      <c r="DAO44" s="1132"/>
      <c r="DAP44" s="1132"/>
      <c r="DAQ44" s="1132"/>
      <c r="DAR44" s="1132"/>
      <c r="DAS44" s="1132"/>
      <c r="DAT44" s="1132"/>
      <c r="DAU44" s="1132"/>
      <c r="DAV44" s="1132"/>
      <c r="DAW44" s="1132"/>
      <c r="DAX44" s="1132"/>
      <c r="DAY44" s="1132"/>
      <c r="DAZ44" s="1132"/>
      <c r="DBA44" s="1132"/>
      <c r="DBB44" s="1132"/>
      <c r="DBC44" s="1132"/>
      <c r="DBD44" s="1132"/>
      <c r="DBE44" s="1132"/>
      <c r="DBF44" s="1132"/>
      <c r="DBG44" s="1132"/>
      <c r="DBH44" s="1132"/>
      <c r="DBI44" s="1132"/>
      <c r="DBJ44" s="1132"/>
      <c r="DBK44" s="1132"/>
      <c r="DBL44" s="1132"/>
      <c r="DBM44" s="1132"/>
      <c r="DBN44" s="1132"/>
      <c r="DBO44" s="1132"/>
      <c r="DBP44" s="1132"/>
      <c r="DBQ44" s="1132"/>
      <c r="DBR44" s="1132"/>
      <c r="DBS44" s="1132"/>
      <c r="DBT44" s="1132"/>
      <c r="DBU44" s="1132"/>
      <c r="DBV44" s="1132"/>
      <c r="DBW44" s="1132"/>
      <c r="DBX44" s="1132"/>
      <c r="DBY44" s="1132"/>
      <c r="DBZ44" s="1132"/>
      <c r="DCA44" s="1132"/>
      <c r="DCB44" s="1132"/>
      <c r="DCC44" s="1132"/>
      <c r="DCD44" s="1132"/>
      <c r="DCE44" s="1132"/>
      <c r="DCF44" s="1132"/>
      <c r="DCG44" s="1132"/>
      <c r="DCH44" s="1132"/>
      <c r="DCI44" s="1132"/>
      <c r="DCJ44" s="1132"/>
      <c r="DCK44" s="1132"/>
      <c r="DCL44" s="1132"/>
      <c r="DCM44" s="1132"/>
      <c r="DCN44" s="1132"/>
      <c r="DCO44" s="1132"/>
      <c r="DCP44" s="1132"/>
      <c r="DCQ44" s="1132"/>
      <c r="DCR44" s="1132"/>
      <c r="DCS44" s="1132"/>
      <c r="DCT44" s="1132"/>
      <c r="DCU44" s="1132"/>
      <c r="DCV44" s="1132"/>
      <c r="DCW44" s="1132"/>
      <c r="DCX44" s="1132"/>
      <c r="DCY44" s="1132"/>
      <c r="DCZ44" s="1132"/>
      <c r="DDA44" s="1132"/>
      <c r="DDB44" s="1132"/>
      <c r="DDC44" s="1132"/>
      <c r="DDD44" s="1132"/>
      <c r="DDE44" s="1132"/>
      <c r="DDF44" s="1132"/>
      <c r="DDG44" s="1132"/>
      <c r="DDH44" s="1132"/>
      <c r="DDI44" s="1132"/>
      <c r="DDJ44" s="1132"/>
      <c r="DDK44" s="1132"/>
      <c r="DDL44" s="1132"/>
      <c r="DDM44" s="1132"/>
      <c r="DDN44" s="1132"/>
      <c r="DDO44" s="1132"/>
      <c r="DDP44" s="1132"/>
      <c r="DDQ44" s="1132"/>
      <c r="DDR44" s="1132"/>
      <c r="DDS44" s="1132"/>
      <c r="DDT44" s="1132"/>
      <c r="DDU44" s="1132"/>
      <c r="DDV44" s="1132"/>
      <c r="DDW44" s="1132"/>
      <c r="DDX44" s="1132"/>
      <c r="DDY44" s="1132"/>
      <c r="DDZ44" s="1132"/>
      <c r="DEA44" s="1132"/>
      <c r="DEB44" s="1132"/>
      <c r="DEC44" s="1132"/>
      <c r="DED44" s="1132"/>
      <c r="DEE44" s="1132"/>
      <c r="DEF44" s="1132"/>
      <c r="DEG44" s="1132"/>
      <c r="DEH44" s="1132"/>
      <c r="DEI44" s="1132"/>
      <c r="DEJ44" s="1132"/>
      <c r="DEK44" s="1132"/>
      <c r="DEL44" s="1132"/>
      <c r="DEM44" s="1132"/>
      <c r="DEN44" s="1132"/>
      <c r="DEO44" s="1132"/>
      <c r="DEP44" s="1132"/>
      <c r="DEQ44" s="1132"/>
      <c r="DER44" s="1132"/>
      <c r="DES44" s="1132"/>
      <c r="DET44" s="1132"/>
      <c r="DEU44" s="1132"/>
      <c r="DEV44" s="1132"/>
      <c r="DEW44" s="1132"/>
      <c r="DEX44" s="1132"/>
      <c r="DEY44" s="1132"/>
      <c r="DEZ44" s="1132"/>
      <c r="DFA44" s="1132"/>
      <c r="DFB44" s="1132"/>
      <c r="DFC44" s="1132"/>
      <c r="DFD44" s="1132"/>
      <c r="DFE44" s="1132"/>
      <c r="DFF44" s="1132"/>
      <c r="DFG44" s="1132"/>
      <c r="DFH44" s="1132"/>
      <c r="DFI44" s="1132"/>
      <c r="DFJ44" s="1132"/>
      <c r="DFK44" s="1132"/>
      <c r="DFL44" s="1132"/>
      <c r="DFM44" s="1132"/>
      <c r="DFN44" s="1132"/>
      <c r="DFO44" s="1132"/>
      <c r="DFP44" s="1132"/>
      <c r="DFQ44" s="1132"/>
      <c r="DFR44" s="1132"/>
      <c r="DFS44" s="1132"/>
      <c r="DFT44" s="1132"/>
      <c r="DFU44" s="1132"/>
      <c r="DFV44" s="1132"/>
      <c r="DFW44" s="1132"/>
      <c r="DFX44" s="1132"/>
      <c r="DFY44" s="1132"/>
      <c r="DFZ44" s="1132"/>
      <c r="DGA44" s="1132"/>
      <c r="DGB44" s="1132"/>
      <c r="DGC44" s="1132"/>
      <c r="DGD44" s="1132"/>
      <c r="DGE44" s="1132"/>
      <c r="DGF44" s="1132"/>
      <c r="DGG44" s="1132"/>
      <c r="DGH44" s="1132"/>
      <c r="DGI44" s="1132"/>
      <c r="DGJ44" s="1132"/>
      <c r="DGK44" s="1132"/>
      <c r="DGL44" s="1132"/>
      <c r="DGM44" s="1132"/>
      <c r="DGN44" s="1132"/>
      <c r="DGO44" s="1132"/>
      <c r="DGP44" s="1132"/>
      <c r="DGQ44" s="1132"/>
      <c r="DGR44" s="1132"/>
      <c r="DGS44" s="1132"/>
      <c r="DGT44" s="1132"/>
      <c r="DGU44" s="1132"/>
      <c r="DGV44" s="1132"/>
      <c r="DGW44" s="1132"/>
      <c r="DGX44" s="1132"/>
      <c r="DGY44" s="1132"/>
      <c r="DGZ44" s="1132"/>
      <c r="DHA44" s="1132"/>
      <c r="DHB44" s="1132"/>
      <c r="DHC44" s="1132"/>
      <c r="DHD44" s="1132"/>
      <c r="DHE44" s="1132"/>
      <c r="DHF44" s="1132"/>
      <c r="DHG44" s="1132"/>
      <c r="DHH44" s="1132"/>
      <c r="DHI44" s="1132"/>
      <c r="DHJ44" s="1132"/>
      <c r="DHK44" s="1132"/>
      <c r="DHL44" s="1132"/>
      <c r="DHM44" s="1132"/>
      <c r="DHN44" s="1132"/>
      <c r="DHO44" s="1132"/>
      <c r="DHP44" s="1132"/>
      <c r="DHQ44" s="1132"/>
      <c r="DHR44" s="1132"/>
      <c r="DHS44" s="1132"/>
      <c r="DHT44" s="1132"/>
      <c r="DHU44" s="1132"/>
      <c r="DHV44" s="1132"/>
      <c r="DHW44" s="1132"/>
      <c r="DHX44" s="1132"/>
      <c r="DHY44" s="1132"/>
      <c r="DHZ44" s="1132"/>
      <c r="DIA44" s="1132"/>
      <c r="DIB44" s="1132"/>
      <c r="DIC44" s="1132"/>
      <c r="DID44" s="1132"/>
      <c r="DIE44" s="1132"/>
      <c r="DIF44" s="1132"/>
      <c r="DIG44" s="1132"/>
      <c r="DIH44" s="1132"/>
      <c r="DII44" s="1132"/>
      <c r="DIJ44" s="1132"/>
      <c r="DIK44" s="1132"/>
      <c r="DIL44" s="1132"/>
      <c r="DIM44" s="1132"/>
      <c r="DIN44" s="1132"/>
      <c r="DIO44" s="1132"/>
      <c r="DIP44" s="1132"/>
      <c r="DIQ44" s="1132"/>
      <c r="DIR44" s="1132"/>
      <c r="DIS44" s="1132"/>
      <c r="DIT44" s="1132"/>
      <c r="DIU44" s="1132"/>
      <c r="DIV44" s="1132"/>
      <c r="DIW44" s="1132"/>
      <c r="DIX44" s="1132"/>
      <c r="DIY44" s="1132"/>
      <c r="DIZ44" s="1132"/>
      <c r="DJA44" s="1132"/>
      <c r="DJB44" s="1132"/>
      <c r="DJC44" s="1132"/>
      <c r="DJD44" s="1132"/>
      <c r="DJE44" s="1132"/>
      <c r="DJF44" s="1132"/>
      <c r="DJG44" s="1132"/>
      <c r="DJH44" s="1132"/>
      <c r="DJI44" s="1132"/>
      <c r="DJJ44" s="1132"/>
      <c r="DJK44" s="1132"/>
      <c r="DJL44" s="1132"/>
      <c r="DJM44" s="1132"/>
      <c r="DJN44" s="1132"/>
      <c r="DJO44" s="1132"/>
      <c r="DJP44" s="1132"/>
      <c r="DJQ44" s="1132"/>
      <c r="DJR44" s="1132"/>
      <c r="DJS44" s="1132"/>
      <c r="DJT44" s="1132"/>
      <c r="DJU44" s="1132"/>
      <c r="DJV44" s="395"/>
      <c r="DJW44" s="393"/>
      <c r="DJX44" s="1132"/>
      <c r="DJY44" s="1132"/>
      <c r="DJZ44" s="1132"/>
      <c r="DKA44" s="1132"/>
      <c r="DKB44" s="1132"/>
      <c r="DKC44" s="1132"/>
      <c r="DKD44" s="1132"/>
      <c r="DKE44" s="1132"/>
      <c r="DKF44" s="1132"/>
      <c r="DKG44" s="394"/>
      <c r="DKH44" s="1132"/>
      <c r="DKI44" s="1132"/>
      <c r="DKJ44" s="1132"/>
      <c r="DKK44" s="1132"/>
      <c r="DKL44" s="1132"/>
      <c r="DKM44" s="1132"/>
      <c r="DKN44" s="1132"/>
      <c r="DMZ44" s="1132"/>
      <c r="DNA44" s="1132"/>
      <c r="DNB44" s="1132"/>
      <c r="DNC44" s="1132"/>
      <c r="DND44" s="395"/>
      <c r="DNE44" s="393"/>
      <c r="DNO44" s="394"/>
      <c r="ERU44" s="271"/>
      <c r="ETA44" s="1518" t="s">
        <v>1212</v>
      </c>
      <c r="ETB44" s="1518"/>
      <c r="ETC44" s="1518"/>
      <c r="ETD44" s="1518"/>
      <c r="ETE44" s="1518"/>
      <c r="ETF44" s="1518"/>
    </row>
    <row r="45" spans="2:3906" ht="15" customHeight="1" thickBot="1">
      <c r="B45" s="1518"/>
      <c r="C45" s="1518"/>
      <c r="D45" s="1518"/>
      <c r="E45" s="1518"/>
      <c r="F45" s="1518"/>
      <c r="G45" s="1518"/>
      <c r="J45" s="1310"/>
      <c r="K45" s="1310"/>
      <c r="L45" s="1310"/>
      <c r="M45" s="1310"/>
      <c r="N45" s="1310"/>
      <c r="O45" s="1310"/>
      <c r="P45" s="1310"/>
      <c r="Q45" s="1310"/>
      <c r="R45" s="1310"/>
      <c r="S45" s="1310"/>
      <c r="T45" s="1310"/>
      <c r="U45" s="1310"/>
      <c r="V45" s="1310"/>
      <c r="W45" s="1310"/>
      <c r="X45" s="1310"/>
      <c r="Y45" s="1310"/>
      <c r="Z45" s="1310"/>
      <c r="AA45" s="1310"/>
      <c r="AF45" s="413"/>
      <c r="BC45" s="289"/>
      <c r="BD45" s="289"/>
      <c r="BE45" s="289"/>
      <c r="BF45" s="289"/>
      <c r="BG45" s="289"/>
      <c r="BH45" s="289"/>
      <c r="BO45" s="403"/>
      <c r="BP45" s="403"/>
      <c r="BQ45" s="403"/>
      <c r="BR45" s="403"/>
      <c r="BS45" s="403"/>
      <c r="BT45" s="403"/>
      <c r="BU45" s="403"/>
      <c r="BV45" s="403"/>
      <c r="BW45" s="403"/>
      <c r="BX45" s="403"/>
      <c r="BY45" s="403"/>
      <c r="BZ45" s="403"/>
      <c r="CA45" s="403"/>
      <c r="CB45" s="403"/>
      <c r="CC45" s="403"/>
      <c r="CD45" s="403"/>
      <c r="CE45" s="403"/>
      <c r="CF45" s="403"/>
      <c r="CG45" s="403"/>
      <c r="CH45" s="403"/>
      <c r="CI45" s="403"/>
      <c r="CJ45" s="403"/>
      <c r="CK45" s="403"/>
      <c r="CL45" s="403"/>
      <c r="CM45" s="403"/>
      <c r="CN45" s="403"/>
      <c r="CO45" s="403"/>
      <c r="CP45" s="403"/>
      <c r="CQ45" s="403"/>
      <c r="CR45" s="403"/>
      <c r="CS45" s="403"/>
      <c r="CT45" s="403"/>
      <c r="CU45" s="403"/>
      <c r="CV45" s="403"/>
      <c r="CW45" s="403"/>
      <c r="CX45" s="403"/>
      <c r="CY45" s="403"/>
      <c r="CZ45" s="403"/>
      <c r="DA45" s="403"/>
      <c r="DB45" s="403"/>
      <c r="DC45" s="403"/>
      <c r="DD45" s="403"/>
      <c r="DE45" s="403"/>
      <c r="DF45" s="403"/>
      <c r="DG45" s="403"/>
      <c r="DH45" s="403"/>
      <c r="DI45" s="403"/>
      <c r="DJ45" s="403"/>
      <c r="DK45" s="403"/>
      <c r="DL45" s="403"/>
      <c r="DM45" s="403"/>
      <c r="DN45" s="403"/>
      <c r="DO45" s="403"/>
      <c r="DP45" s="403"/>
      <c r="DQ45" s="403"/>
      <c r="DR45" s="403"/>
      <c r="DS45" s="403"/>
      <c r="DT45" s="403"/>
      <c r="DU45" s="403"/>
      <c r="DV45" s="403"/>
      <c r="DW45" s="403"/>
      <c r="DX45" s="403"/>
      <c r="DY45" s="403"/>
      <c r="DZ45" s="403"/>
      <c r="EA45" s="403"/>
      <c r="EB45" s="403"/>
      <c r="EC45" s="403"/>
      <c r="ED45" s="403"/>
      <c r="EE45" s="403"/>
      <c r="EF45" s="403"/>
      <c r="EG45" s="403"/>
      <c r="EH45" s="403"/>
      <c r="EI45" s="403"/>
      <c r="EJ45" s="403"/>
      <c r="EK45" s="403"/>
      <c r="EL45" s="403"/>
      <c r="EM45" s="403"/>
      <c r="EN45" s="403"/>
      <c r="EO45" s="403"/>
      <c r="EP45" s="403"/>
      <c r="EQ45" s="403"/>
      <c r="ER45" s="403"/>
      <c r="ES45" s="403"/>
      <c r="ET45" s="403"/>
      <c r="EU45" s="403"/>
      <c r="EV45" s="403"/>
      <c r="EW45" s="1132"/>
      <c r="EX45" s="1132"/>
      <c r="EY45" s="1132"/>
      <c r="EZ45" s="1132"/>
      <c r="FA45" s="1132"/>
      <c r="FB45" s="1132"/>
      <c r="FC45" s="1132"/>
      <c r="FD45" s="1132"/>
      <c r="FE45" s="1132"/>
      <c r="FF45" s="1132"/>
      <c r="FG45" s="1132"/>
      <c r="FH45" s="1132"/>
      <c r="FI45" s="1132"/>
      <c r="FJ45" s="1132"/>
      <c r="FK45" s="1132"/>
      <c r="FL45" s="1132"/>
      <c r="FM45" s="1132"/>
      <c r="FN45" s="1132"/>
      <c r="FO45" s="1132"/>
      <c r="FP45" s="395"/>
      <c r="FQ45" s="1132"/>
      <c r="FR45" s="1132"/>
      <c r="FS45" s="1132"/>
      <c r="FT45" s="1132"/>
      <c r="FU45" s="1132"/>
      <c r="FV45" s="1132"/>
      <c r="FW45" s="1132"/>
      <c r="FX45" s="1132"/>
      <c r="FY45" s="1132"/>
      <c r="FZ45" s="396"/>
      <c r="GA45" s="1132"/>
      <c r="GB45" s="1132"/>
      <c r="GC45" s="1132"/>
      <c r="GD45" s="1132"/>
      <c r="GE45" s="1132"/>
      <c r="GF45" s="1132"/>
      <c r="GG45" s="1132"/>
      <c r="GH45" s="1132"/>
      <c r="GI45" s="1132"/>
      <c r="GJ45" s="1132"/>
      <c r="GK45" s="1132"/>
      <c r="GL45" s="1132"/>
      <c r="GM45" s="1132"/>
      <c r="GN45" s="1132"/>
      <c r="GO45" s="1132"/>
      <c r="GP45" s="1132"/>
      <c r="GQ45" s="1132"/>
      <c r="GR45" s="1132"/>
      <c r="GS45" s="1132"/>
      <c r="GT45" s="1132"/>
      <c r="GU45" s="1132"/>
      <c r="GV45" s="1132"/>
      <c r="GW45" s="1132"/>
      <c r="GX45" s="1132"/>
      <c r="GY45" s="289"/>
      <c r="GZ45" s="289"/>
      <c r="HA45" s="289"/>
      <c r="IU45" s="289"/>
      <c r="IV45" s="289"/>
      <c r="IW45" s="289"/>
      <c r="IX45" s="289"/>
      <c r="IY45" s="289"/>
      <c r="IZ45" s="289"/>
      <c r="JA45" s="1132"/>
      <c r="JB45" s="1132"/>
      <c r="JC45" s="1132"/>
      <c r="JD45" s="1132"/>
      <c r="JE45" s="1132"/>
      <c r="JF45" s="1132"/>
      <c r="JG45" s="1132"/>
      <c r="JH45" s="1132"/>
      <c r="JI45" s="1132"/>
      <c r="JJ45" s="1132"/>
      <c r="JK45" s="1132"/>
      <c r="JL45" s="1132"/>
      <c r="JM45" s="1132"/>
      <c r="JN45" s="1132"/>
      <c r="JO45" s="1132"/>
      <c r="JP45" s="1132"/>
      <c r="JQ45" s="1132"/>
      <c r="JR45" s="1132"/>
      <c r="JS45" s="1132"/>
      <c r="JT45" s="1132"/>
      <c r="JU45" s="1132"/>
      <c r="JV45" s="1132"/>
      <c r="JW45" s="1132"/>
      <c r="JX45" s="1132"/>
      <c r="JY45" s="1132"/>
      <c r="JZ45" s="1132"/>
      <c r="KA45" s="1132"/>
      <c r="KB45" s="1132"/>
      <c r="KC45" s="1132"/>
      <c r="KD45" s="1132"/>
      <c r="KE45" s="1132"/>
      <c r="KF45" s="1132"/>
      <c r="KG45" s="1132"/>
      <c r="KH45" s="1132"/>
      <c r="KI45" s="1132"/>
      <c r="KJ45" s="395"/>
      <c r="KK45" s="1132"/>
      <c r="KL45" s="1132"/>
      <c r="KM45" s="1132"/>
      <c r="KN45" s="1132"/>
      <c r="KO45" s="1132"/>
      <c r="KP45" s="1132"/>
      <c r="KQ45" s="1132"/>
      <c r="KR45" s="1132"/>
      <c r="KS45" s="1132"/>
      <c r="KT45" s="396"/>
      <c r="KU45" s="1132"/>
      <c r="KV45" s="1132"/>
      <c r="KW45" s="1132"/>
      <c r="KX45" s="1132"/>
      <c r="KY45" s="1132"/>
      <c r="KZ45" s="1132"/>
      <c r="LA45" s="1132"/>
      <c r="LB45" s="1132"/>
      <c r="LC45" s="1132"/>
      <c r="LD45" s="1132"/>
      <c r="LE45" s="1132"/>
      <c r="LF45" s="1132"/>
      <c r="LG45" s="1132"/>
      <c r="LH45" s="1132"/>
      <c r="LI45" s="1132"/>
      <c r="LJ45" s="1132"/>
      <c r="LK45" s="1132"/>
      <c r="LL45" s="1132"/>
      <c r="LM45" s="1132"/>
      <c r="LN45" s="1132"/>
      <c r="LO45" s="1132"/>
      <c r="LP45" s="1132"/>
      <c r="LQ45" s="1132"/>
      <c r="LR45" s="1132"/>
      <c r="LS45" s="1132"/>
      <c r="LT45" s="1132"/>
      <c r="LU45" s="1132"/>
      <c r="LV45" s="1132"/>
      <c r="LW45" s="1132"/>
      <c r="LX45" s="1132"/>
      <c r="LY45" s="1132"/>
      <c r="LZ45" s="1132"/>
      <c r="MA45" s="1132"/>
      <c r="MB45" s="1132"/>
      <c r="MC45" s="1132"/>
      <c r="MD45" s="1132"/>
      <c r="ME45" s="1132"/>
      <c r="MF45" s="1132"/>
      <c r="MG45" s="1132"/>
      <c r="MH45" s="1132"/>
      <c r="MI45" s="1132"/>
      <c r="MJ45" s="1132"/>
      <c r="MK45" s="1132"/>
      <c r="ML45" s="1132"/>
      <c r="MM45" s="1132"/>
      <c r="MN45" s="1132"/>
      <c r="MO45" s="1132"/>
      <c r="MP45" s="1132"/>
      <c r="MQ45" s="1132"/>
      <c r="MR45" s="1132"/>
      <c r="MS45" s="1132"/>
      <c r="MT45" s="1132"/>
      <c r="MU45" s="1132"/>
      <c r="MV45" s="1132"/>
      <c r="MW45" s="1132"/>
      <c r="MX45" s="1132"/>
      <c r="MY45" s="1132"/>
      <c r="MZ45" s="1132"/>
      <c r="NA45" s="1132"/>
      <c r="NB45" s="1132"/>
      <c r="NC45" s="1132"/>
      <c r="ND45" s="1132"/>
      <c r="NE45" s="403"/>
      <c r="NF45" s="403"/>
      <c r="NG45" s="403"/>
      <c r="NH45" s="289"/>
      <c r="NI45" s="289"/>
      <c r="NJ45" s="289"/>
      <c r="NK45" s="289"/>
      <c r="NL45" s="289"/>
      <c r="NM45" s="289"/>
      <c r="NN45" s="289"/>
      <c r="NO45" s="289"/>
      <c r="NP45" s="289"/>
      <c r="NQ45" s="289"/>
      <c r="NR45" s="289"/>
      <c r="NS45" s="289"/>
      <c r="NT45" s="289"/>
      <c r="NU45" s="289"/>
      <c r="NV45" s="289"/>
      <c r="NW45" s="289"/>
      <c r="NX45" s="289"/>
      <c r="NY45" s="289"/>
      <c r="OK45" s="289"/>
      <c r="OL45" s="289"/>
      <c r="OM45" s="289"/>
      <c r="ON45" s="289"/>
      <c r="OO45" s="289"/>
      <c r="OP45" s="289"/>
      <c r="OQ45" s="1132"/>
      <c r="OR45" s="1132"/>
      <c r="OS45" s="1132"/>
      <c r="OT45" s="1132"/>
      <c r="OU45" s="403"/>
      <c r="OV45" s="403"/>
      <c r="OW45" s="403"/>
      <c r="OX45" s="403"/>
      <c r="OY45" s="403"/>
      <c r="OZ45" s="403"/>
      <c r="PA45" s="403"/>
      <c r="PB45" s="403"/>
      <c r="PC45" s="403"/>
      <c r="PD45" s="403"/>
      <c r="PE45" s="403"/>
      <c r="PF45" s="403"/>
      <c r="PG45" s="403"/>
      <c r="PH45" s="403"/>
      <c r="PI45" s="403"/>
      <c r="PJ45" s="403"/>
      <c r="PK45" s="403"/>
      <c r="PL45" s="403"/>
      <c r="PM45" s="403"/>
      <c r="PN45" s="403"/>
      <c r="PO45" s="403"/>
      <c r="PP45" s="403"/>
      <c r="PQ45" s="403"/>
      <c r="PR45" s="403"/>
      <c r="PS45" s="403"/>
      <c r="PT45" s="403"/>
      <c r="PU45" s="403"/>
      <c r="PV45" s="403"/>
      <c r="PW45" s="403"/>
      <c r="PX45" s="403"/>
      <c r="PY45" s="403"/>
      <c r="PZ45" s="403"/>
      <c r="QA45" s="403"/>
      <c r="QB45" s="403"/>
      <c r="QC45" s="1132"/>
      <c r="QD45" s="1132"/>
      <c r="QE45" s="1132"/>
      <c r="QF45" s="1132"/>
      <c r="QG45" s="1132"/>
      <c r="QH45" s="1132"/>
      <c r="QI45" s="1132"/>
      <c r="QJ45" s="1132"/>
      <c r="QK45" s="1132"/>
      <c r="QL45" s="1132"/>
      <c r="QM45" s="1132"/>
      <c r="QN45" s="1132"/>
      <c r="QO45" s="1132"/>
      <c r="QP45" s="1132"/>
      <c r="QQ45" s="1132"/>
      <c r="QR45" s="1132"/>
      <c r="QS45" s="1132"/>
      <c r="QT45" s="1132"/>
      <c r="QU45" s="1132"/>
      <c r="QV45" s="395"/>
      <c r="QW45" s="1132"/>
      <c r="QX45" s="1132"/>
      <c r="QY45" s="1132"/>
      <c r="QZ45" s="1132"/>
      <c r="RA45" s="1132"/>
      <c r="RB45" s="1132"/>
      <c r="RC45" s="1132"/>
      <c r="RD45" s="1132"/>
      <c r="RE45" s="1132"/>
      <c r="RF45" s="396"/>
      <c r="RG45" s="1132"/>
      <c r="RH45" s="1132"/>
      <c r="RI45" s="1132"/>
      <c r="RJ45" s="1132"/>
      <c r="RK45" s="1132"/>
      <c r="RL45" s="1132"/>
      <c r="RM45" s="1132"/>
      <c r="RN45" s="1132"/>
      <c r="RO45" s="1132"/>
      <c r="RP45" s="1132"/>
      <c r="RQ45" s="1132"/>
      <c r="RR45" s="1132"/>
      <c r="RS45" s="1132"/>
      <c r="RT45" s="1132"/>
      <c r="RU45" s="1132"/>
      <c r="RV45" s="1132"/>
      <c r="RW45" s="1132"/>
      <c r="RX45" s="1132"/>
      <c r="RY45" s="1132"/>
      <c r="RZ45" s="1132"/>
      <c r="SA45" s="1132"/>
      <c r="SB45" s="1132"/>
      <c r="SC45" s="1132"/>
      <c r="SD45" s="1132"/>
      <c r="SE45" s="289"/>
      <c r="SF45" s="289"/>
      <c r="SG45" s="289"/>
      <c r="UA45" s="289"/>
      <c r="UB45" s="289"/>
      <c r="UC45" s="289"/>
      <c r="UD45" s="289"/>
      <c r="UE45" s="289"/>
      <c r="UF45" s="289"/>
      <c r="UG45" s="1132"/>
      <c r="UH45" s="1132"/>
      <c r="UI45" s="1132"/>
      <c r="UJ45" s="1132"/>
      <c r="UK45" s="1132"/>
      <c r="UL45" s="1132"/>
      <c r="UM45" s="1132"/>
      <c r="UN45" s="1132"/>
      <c r="UO45" s="1132"/>
      <c r="UP45" s="1132"/>
      <c r="UQ45" s="1132"/>
      <c r="UR45" s="1132"/>
      <c r="US45" s="1132"/>
      <c r="UT45" s="1132"/>
      <c r="UU45" s="1132"/>
      <c r="UV45" s="1132"/>
      <c r="UW45" s="1132"/>
      <c r="UX45" s="1132"/>
      <c r="UY45" s="1132"/>
      <c r="UZ45" s="395"/>
      <c r="VA45" s="1132"/>
      <c r="VB45" s="1132"/>
      <c r="VC45" s="1132"/>
      <c r="VD45" s="1132"/>
      <c r="VE45" s="1132"/>
      <c r="VF45" s="1132"/>
      <c r="VG45" s="1132"/>
      <c r="VH45" s="1132"/>
      <c r="VI45" s="1132"/>
      <c r="VJ45" s="396"/>
      <c r="VK45" s="1132"/>
      <c r="VL45" s="1132"/>
      <c r="VM45" s="1132"/>
      <c r="VN45" s="1132"/>
      <c r="VO45" s="1132"/>
      <c r="VP45" s="1132"/>
      <c r="VQ45" s="1132"/>
      <c r="VR45" s="1132"/>
      <c r="VS45" s="1132"/>
      <c r="VT45" s="1132"/>
      <c r="VU45" s="1132"/>
      <c r="VV45" s="1132"/>
      <c r="VW45" s="1132"/>
      <c r="VX45" s="1132"/>
      <c r="VY45" s="1132"/>
      <c r="VZ45" s="1132"/>
      <c r="WA45" s="1132"/>
      <c r="WB45" s="1132"/>
      <c r="WC45" s="1132"/>
      <c r="WD45" s="1132"/>
      <c r="WE45" s="1132"/>
      <c r="WF45" s="1132"/>
      <c r="WG45" s="1132"/>
      <c r="WH45" s="1132"/>
      <c r="WI45" s="403"/>
      <c r="WJ45" s="403"/>
      <c r="WK45" s="403"/>
      <c r="WL45" s="289"/>
      <c r="WM45" s="289"/>
      <c r="WN45" s="289"/>
      <c r="WO45" s="289"/>
      <c r="WP45" s="289"/>
      <c r="WQ45" s="289"/>
      <c r="WR45" s="289"/>
      <c r="WS45" s="289"/>
      <c r="WT45" s="289"/>
      <c r="WU45" s="289"/>
      <c r="WV45" s="289"/>
      <c r="WW45" s="289"/>
      <c r="WX45" s="289"/>
      <c r="WY45" s="289"/>
      <c r="WZ45" s="289"/>
      <c r="XA45" s="289"/>
      <c r="XB45" s="289"/>
      <c r="XC45" s="289"/>
      <c r="YE45" s="289"/>
      <c r="YF45" s="289"/>
      <c r="YG45" s="289"/>
      <c r="YH45" s="289"/>
      <c r="YI45" s="289"/>
      <c r="YJ45" s="289"/>
      <c r="YK45" s="1132"/>
      <c r="YL45" s="1132"/>
      <c r="YM45" s="1132"/>
      <c r="YN45" s="1132"/>
      <c r="YO45" s="1132"/>
      <c r="YP45" s="1132"/>
      <c r="YQ45" s="1132"/>
      <c r="YR45" s="1132"/>
      <c r="YS45" s="1132"/>
      <c r="YT45" s="1132"/>
      <c r="YU45" s="1132"/>
      <c r="YV45" s="1132"/>
      <c r="YW45" s="1132"/>
      <c r="YX45" s="1132"/>
      <c r="YY45" s="1132"/>
      <c r="YZ45" s="1132"/>
      <c r="ZA45" s="1132"/>
      <c r="ZB45" s="1132"/>
      <c r="ZC45" s="1132"/>
      <c r="ZD45" s="395"/>
      <c r="ZE45" s="1132"/>
      <c r="ZF45" s="1132"/>
      <c r="ZG45" s="1132"/>
      <c r="ZH45" s="1132"/>
      <c r="ZI45" s="1132"/>
      <c r="ZJ45" s="1132"/>
      <c r="ZK45" s="1132"/>
      <c r="ZL45" s="1132"/>
      <c r="ZM45" s="1132"/>
      <c r="ZN45" s="396"/>
      <c r="ZO45" s="1132"/>
      <c r="ZP45" s="1132"/>
      <c r="ZQ45" s="1132"/>
      <c r="ZR45" s="1132"/>
      <c r="ZS45" s="1132"/>
      <c r="ZT45" s="1132"/>
      <c r="ZU45" s="1132"/>
      <c r="ZV45" s="1132"/>
      <c r="ZW45" s="1132"/>
      <c r="ZX45" s="1132"/>
      <c r="ZY45" s="1132"/>
      <c r="ZZ45" s="1132"/>
      <c r="AAA45" s="1132"/>
      <c r="AAB45" s="1132"/>
      <c r="AAC45" s="1132"/>
      <c r="AAD45" s="1132"/>
      <c r="AAE45" s="1132"/>
      <c r="AAF45" s="1132"/>
      <c r="AAG45" s="1132"/>
      <c r="AAH45" s="1132"/>
      <c r="AAI45" s="1132"/>
      <c r="AAJ45" s="1132"/>
      <c r="AAK45" s="1132"/>
      <c r="AAL45" s="1132"/>
      <c r="AAM45" s="1195"/>
      <c r="AAN45" s="1195"/>
      <c r="AAO45" s="1195"/>
      <c r="ACI45" s="289"/>
      <c r="ACJ45" s="289"/>
      <c r="ACK45" s="289"/>
      <c r="ACL45" s="289"/>
      <c r="ACM45" s="289"/>
      <c r="ACN45" s="289"/>
      <c r="ACO45" s="1132"/>
      <c r="ACP45" s="1132"/>
      <c r="ACQ45" s="1132"/>
      <c r="ACR45" s="1132"/>
      <c r="ACS45" s="1132"/>
      <c r="ACT45" s="1132"/>
      <c r="ACU45" s="1132"/>
      <c r="ACV45" s="1132"/>
      <c r="ACW45" s="1132"/>
      <c r="ACX45" s="1132"/>
      <c r="ACY45" s="1132"/>
      <c r="ACZ45" s="1132"/>
      <c r="ADA45" s="1132"/>
      <c r="ADB45" s="1132"/>
      <c r="ADS45" s="1132"/>
      <c r="ADT45" s="1132"/>
      <c r="ADU45" s="1132"/>
      <c r="ADV45" s="1132"/>
      <c r="ADW45" s="1132"/>
      <c r="ADX45" s="395"/>
      <c r="ADY45" s="1132"/>
      <c r="ADZ45" s="1132"/>
      <c r="AEA45" s="1132"/>
      <c r="AEB45" s="1132"/>
      <c r="AEC45" s="1132"/>
      <c r="AED45" s="1132"/>
      <c r="AEE45" s="1132"/>
      <c r="AEF45" s="1132"/>
      <c r="AEG45" s="1132"/>
      <c r="AEH45" s="396"/>
      <c r="AEI45" s="1132"/>
      <c r="AEJ45" s="1132"/>
      <c r="AEK45" s="1132"/>
      <c r="AEL45" s="1132"/>
      <c r="AEM45" s="1132"/>
      <c r="AEN45" s="1132"/>
      <c r="AEO45" s="1132"/>
      <c r="AEP45" s="1132"/>
      <c r="AEQ45" s="1195"/>
      <c r="AER45" s="1195"/>
      <c r="AES45" s="1195"/>
      <c r="AGM45" s="289"/>
      <c r="AGN45" s="289"/>
      <c r="AGO45" s="289"/>
      <c r="AGP45" s="289"/>
      <c r="AGQ45" s="289"/>
      <c r="AGR45" s="289"/>
      <c r="AGS45" s="1132"/>
      <c r="AGT45" s="1132"/>
      <c r="AGU45" s="1132"/>
      <c r="AGV45" s="1132"/>
      <c r="AGW45" s="1132"/>
      <c r="AGX45" s="1132"/>
      <c r="AGY45" s="1132"/>
      <c r="AGZ45" s="1132"/>
      <c r="AHA45" s="1132"/>
      <c r="AHB45" s="1132"/>
      <c r="AHC45" s="1132"/>
      <c r="AHD45" s="1132"/>
      <c r="AHE45" s="1132"/>
      <c r="AHF45" s="1132"/>
      <c r="AHG45" s="1132"/>
      <c r="AHH45" s="1132"/>
      <c r="AHI45" s="1132"/>
      <c r="AHJ45" s="1132"/>
      <c r="AHK45" s="1132"/>
      <c r="AHL45" s="1132"/>
      <c r="AHM45" s="1132"/>
      <c r="AHN45" s="1132"/>
      <c r="AHO45" s="1132"/>
      <c r="AHP45" s="1132"/>
      <c r="AHQ45" s="1132"/>
      <c r="AHR45" s="1132"/>
      <c r="AHS45" s="1132"/>
      <c r="AHT45" s="1132"/>
      <c r="AHU45" s="1132"/>
      <c r="AHV45" s="1132"/>
      <c r="AHW45" s="1132"/>
      <c r="AHX45" s="1132"/>
      <c r="AHY45" s="1132"/>
      <c r="AHZ45" s="1132"/>
      <c r="AIA45" s="1132"/>
      <c r="AIB45" s="1132"/>
      <c r="AIC45" s="393"/>
      <c r="AID45" s="1132"/>
      <c r="AIE45" s="1132"/>
      <c r="AIF45" s="1132"/>
      <c r="AIG45" s="1132"/>
      <c r="AIH45" s="1132"/>
      <c r="AII45" s="1132"/>
      <c r="AIJ45" s="1132"/>
      <c r="AIK45" s="1132"/>
      <c r="AIL45" s="1132"/>
      <c r="AIM45" s="394"/>
      <c r="AIN45" s="1132"/>
      <c r="AIO45" s="1132"/>
      <c r="AIP45" s="1132"/>
      <c r="AIQ45" s="1132"/>
      <c r="AIR45" s="1132"/>
      <c r="AIS45" s="1132"/>
      <c r="AIT45" s="1132"/>
      <c r="AIU45" s="289"/>
      <c r="AIV45" s="289"/>
      <c r="AIW45" s="289"/>
      <c r="AKQ45" s="289"/>
      <c r="AKR45" s="289"/>
      <c r="AKS45" s="289"/>
      <c r="AKT45" s="289"/>
      <c r="AKU45" s="289"/>
      <c r="AKV45" s="289"/>
      <c r="AKW45" s="1132"/>
      <c r="AKX45" s="1132"/>
      <c r="AKY45" s="1132"/>
      <c r="AKZ45" s="1132"/>
      <c r="ALA45" s="1132"/>
      <c r="ALB45" s="1132"/>
      <c r="ALC45" s="1132"/>
      <c r="ALD45" s="1132"/>
      <c r="ALE45" s="1132"/>
      <c r="ALF45" s="1132"/>
      <c r="ALG45" s="1132"/>
      <c r="ALH45" s="1132"/>
      <c r="ALI45" s="1132"/>
      <c r="ALJ45" s="1132"/>
      <c r="ALK45" s="1132"/>
      <c r="ALL45" s="1132"/>
      <c r="ALM45" s="1132"/>
      <c r="ALN45" s="1132"/>
      <c r="ALO45" s="1132"/>
      <c r="ALP45" s="1132"/>
      <c r="ALQ45" s="1132"/>
      <c r="ALR45" s="1132"/>
      <c r="ALS45" s="1132"/>
      <c r="ALT45" s="1132"/>
      <c r="ALU45" s="1132"/>
      <c r="ALV45" s="1132"/>
      <c r="ALW45" s="1132"/>
      <c r="ALX45" s="1132"/>
      <c r="ALY45" s="1132"/>
      <c r="ALZ45" s="1132"/>
      <c r="AMA45" s="1132"/>
      <c r="AMB45" s="1132"/>
      <c r="AMC45" s="1132"/>
      <c r="AMD45" s="1132"/>
      <c r="AME45" s="1132"/>
      <c r="AMF45" s="1132"/>
      <c r="AMG45" s="393"/>
      <c r="AMH45" s="1132"/>
      <c r="AMI45" s="1132"/>
      <c r="AMJ45" s="1132"/>
      <c r="AMK45" s="1132"/>
      <c r="AML45" s="1132"/>
      <c r="AMM45" s="1132"/>
      <c r="AMN45" s="1132"/>
      <c r="AMO45" s="1132"/>
      <c r="AMP45" s="1132"/>
      <c r="AMQ45" s="394"/>
      <c r="AMR45" s="1132"/>
      <c r="AMS45" s="1132"/>
      <c r="AMT45" s="1132"/>
      <c r="AMU45" s="1132"/>
      <c r="AMV45" s="1132"/>
      <c r="AMW45" s="1132"/>
      <c r="AMX45" s="1132"/>
      <c r="AMY45" s="289"/>
      <c r="AMZ45" s="289"/>
      <c r="ANA45" s="289"/>
      <c r="AOU45" s="289"/>
      <c r="AOV45" s="289"/>
      <c r="AOW45" s="289"/>
      <c r="AOX45" s="289"/>
      <c r="AOY45" s="289"/>
      <c r="AOZ45" s="289"/>
      <c r="APA45" s="1132"/>
      <c r="APB45" s="1132"/>
      <c r="APC45" s="1132"/>
      <c r="APD45" s="1132"/>
      <c r="APE45" s="1132"/>
      <c r="APF45" s="1132"/>
      <c r="APG45" s="1132"/>
      <c r="APH45" s="1132"/>
      <c r="API45" s="1132"/>
      <c r="APJ45" s="1132"/>
      <c r="APK45" s="1132"/>
      <c r="APL45" s="1132"/>
      <c r="APM45" s="1132"/>
      <c r="APN45" s="1132"/>
      <c r="APO45" s="1132"/>
      <c r="APP45" s="1132"/>
      <c r="APQ45" s="1132"/>
      <c r="APR45" s="1132"/>
      <c r="APS45" s="1132"/>
      <c r="APT45" s="1132"/>
      <c r="APU45" s="1132"/>
      <c r="APV45" s="1132"/>
      <c r="APW45" s="1132"/>
      <c r="APX45" s="1132"/>
      <c r="APY45" s="1132"/>
      <c r="APZ45" s="1132"/>
      <c r="AQA45" s="1132"/>
      <c r="AQB45" s="1132"/>
      <c r="AQC45" s="1132"/>
      <c r="AQD45" s="1132"/>
      <c r="AQE45" s="1132"/>
      <c r="AQF45" s="1132"/>
      <c r="AQG45" s="1132"/>
      <c r="AQH45" s="1132"/>
      <c r="AQI45" s="1132"/>
      <c r="AQJ45" s="1132"/>
      <c r="AQK45" s="393"/>
      <c r="AQL45" s="1132"/>
      <c r="AQM45" s="1132"/>
      <c r="AQN45" s="1132"/>
      <c r="AQO45" s="1132"/>
      <c r="AQP45" s="1132"/>
      <c r="AQQ45" s="1132"/>
      <c r="AQR45" s="1132"/>
      <c r="AQS45" s="1132"/>
      <c r="AQT45" s="1132"/>
      <c r="AQU45" s="394"/>
      <c r="AQV45" s="1132"/>
      <c r="AQW45" s="1132"/>
      <c r="AQX45" s="1132"/>
      <c r="AQY45" s="1132"/>
      <c r="AQZ45" s="1132"/>
      <c r="ARA45" s="1132"/>
      <c r="ARB45" s="1132"/>
      <c r="ARC45" s="289"/>
      <c r="ARD45" s="289"/>
      <c r="ARE45" s="289"/>
      <c r="ASY45" s="289"/>
      <c r="ASZ45" s="289"/>
      <c r="ATA45" s="289"/>
      <c r="ATB45" s="289"/>
      <c r="ATC45" s="289"/>
      <c r="ATD45" s="289"/>
      <c r="ATE45" s="1179"/>
      <c r="ATF45" s="1179"/>
      <c r="ATG45" s="1179"/>
      <c r="ATH45" s="289"/>
      <c r="ATI45" s="289"/>
      <c r="ATJ45" s="289"/>
      <c r="ATK45" s="403"/>
      <c r="ATL45" s="403"/>
      <c r="ATM45" s="403"/>
      <c r="ATN45" s="403"/>
      <c r="ATO45" s="403"/>
      <c r="ATP45" s="403"/>
      <c r="ATQ45" s="403"/>
      <c r="ATR45" s="403"/>
      <c r="ATS45" s="403"/>
      <c r="ATT45" s="403"/>
      <c r="ATU45" s="403"/>
      <c r="ATV45" s="403"/>
      <c r="ATW45" s="403"/>
      <c r="ATX45" s="403"/>
      <c r="ATY45" s="403"/>
      <c r="ATZ45" s="403"/>
      <c r="AUA45" s="403"/>
      <c r="AUB45" s="403"/>
      <c r="AUC45" s="403"/>
      <c r="AUD45" s="403"/>
      <c r="AUE45" s="403"/>
      <c r="AUF45" s="403"/>
      <c r="AUG45" s="403"/>
      <c r="AUH45" s="403"/>
      <c r="AUI45" s="403"/>
      <c r="AUJ45" s="403"/>
      <c r="AUK45" s="403"/>
      <c r="AUL45" s="403"/>
      <c r="AUM45" s="403"/>
      <c r="AUN45" s="403"/>
      <c r="AUO45" s="403"/>
      <c r="AUP45" s="403"/>
      <c r="AUQ45" s="403"/>
      <c r="AUR45" s="403"/>
      <c r="AUS45" s="403"/>
      <c r="AUT45" s="403"/>
      <c r="AUU45" s="403"/>
      <c r="AUV45" s="403"/>
      <c r="AUW45" s="403"/>
      <c r="AUX45" s="403"/>
      <c r="AUY45" s="403"/>
      <c r="AUZ45" s="403"/>
      <c r="AVA45" s="403"/>
      <c r="AVB45" s="403"/>
      <c r="AVC45" s="403"/>
      <c r="AVD45" s="403"/>
      <c r="AVE45" s="403"/>
      <c r="AVF45" s="403"/>
      <c r="AVG45" s="403"/>
      <c r="AVH45" s="403"/>
      <c r="AVI45" s="403"/>
      <c r="AVJ45" s="403"/>
      <c r="AVK45" s="403"/>
      <c r="AVL45" s="408"/>
      <c r="AVM45" s="409"/>
      <c r="AVN45" s="403"/>
      <c r="AVO45" s="403"/>
      <c r="AVP45" s="403"/>
      <c r="AVQ45" s="403"/>
      <c r="AVR45" s="403"/>
      <c r="AVS45" s="403"/>
      <c r="AVT45" s="403"/>
      <c r="AVU45" s="409"/>
      <c r="AVV45" s="403"/>
      <c r="AVW45" s="403"/>
      <c r="AVX45" s="403"/>
      <c r="AVY45" s="403"/>
      <c r="AVZ45" s="403"/>
      <c r="AWA45" s="403"/>
      <c r="AWB45" s="403"/>
      <c r="AWC45" s="409"/>
      <c r="AWD45" s="403"/>
      <c r="AWE45" s="403"/>
      <c r="AWF45" s="403"/>
      <c r="AWG45" s="403"/>
      <c r="AWH45" s="403"/>
      <c r="AWI45" s="403"/>
      <c r="AWJ45" s="405"/>
      <c r="AWK45" s="403"/>
      <c r="AWL45" s="403"/>
      <c r="AWM45" s="403"/>
      <c r="AWN45" s="403"/>
      <c r="AWO45" s="404"/>
      <c r="AWP45" s="403"/>
      <c r="AWQ45" s="403"/>
      <c r="AWR45" s="403"/>
      <c r="AWS45" s="403"/>
      <c r="AWT45" s="403"/>
      <c r="AWU45" s="403"/>
      <c r="AWV45" s="403"/>
      <c r="AWW45" s="403"/>
      <c r="AWX45" s="403"/>
      <c r="AWY45" s="403"/>
      <c r="AXQ45" s="403"/>
      <c r="AXR45" s="403"/>
      <c r="AXS45" s="403"/>
      <c r="AXT45" s="403"/>
      <c r="AXU45" s="403"/>
      <c r="AXV45" s="403"/>
      <c r="AXW45" s="403"/>
      <c r="AXX45" s="403"/>
      <c r="AXY45" s="403"/>
      <c r="AXZ45" s="403"/>
      <c r="AYA45" s="403"/>
      <c r="AYB45" s="403"/>
      <c r="AYC45" s="403"/>
      <c r="AYD45" s="403"/>
      <c r="AYE45" s="403"/>
      <c r="AYF45" s="403"/>
      <c r="AYG45" s="403"/>
      <c r="AYH45" s="403"/>
      <c r="AYI45" s="403"/>
      <c r="AYJ45" s="403"/>
      <c r="AYK45" s="403"/>
      <c r="AYL45" s="403"/>
      <c r="AYM45" s="403"/>
      <c r="AYN45" s="403"/>
      <c r="AYO45" s="403"/>
      <c r="AYP45" s="403"/>
      <c r="AYQ45" s="403"/>
      <c r="AYR45" s="403"/>
      <c r="AYS45" s="403"/>
      <c r="AYT45" s="403"/>
      <c r="AYU45" s="410"/>
      <c r="AYV45" s="403"/>
      <c r="AYW45" s="411"/>
      <c r="AYX45" s="403"/>
      <c r="AYY45" s="403"/>
      <c r="AYZ45" s="403"/>
      <c r="AZA45" s="403"/>
      <c r="AZB45" s="411"/>
      <c r="AZC45" s="403"/>
      <c r="AZD45" s="403"/>
      <c r="AZE45" s="403"/>
      <c r="AZF45" s="403"/>
      <c r="AZG45" s="403"/>
      <c r="AZH45" s="403"/>
      <c r="AZI45" s="403"/>
      <c r="AZJ45" s="403"/>
      <c r="AZK45" s="403"/>
      <c r="AZL45" s="403"/>
      <c r="AZM45" s="403"/>
      <c r="AZN45" s="1195"/>
      <c r="AZO45" s="1132"/>
      <c r="AZP45" s="1132"/>
      <c r="AZQ45" s="1132"/>
      <c r="AZR45" s="1132"/>
      <c r="AZS45" s="289"/>
      <c r="AZT45" s="289"/>
      <c r="AZU45" s="289"/>
      <c r="BAQ45" s="747"/>
      <c r="BAR45" s="747"/>
      <c r="BBO45" s="289"/>
      <c r="BBP45" s="289"/>
      <c r="BBQ45" s="289"/>
      <c r="BBR45" s="289"/>
      <c r="BBS45" s="289"/>
      <c r="BBT45" s="289"/>
      <c r="BBU45" s="1132"/>
      <c r="BBV45" s="1132"/>
      <c r="BBW45" s="1132"/>
      <c r="BBX45" s="1132"/>
      <c r="BBY45" s="1132"/>
      <c r="BBZ45" s="1132"/>
      <c r="BCA45" s="1132"/>
      <c r="BCB45" s="1132"/>
      <c r="BCC45" s="1132"/>
      <c r="BCD45" s="1132"/>
      <c r="BCE45" s="1132"/>
      <c r="BCF45" s="1132"/>
      <c r="BCG45" s="1132"/>
      <c r="BCH45" s="1132"/>
      <c r="BCI45" s="1132"/>
      <c r="BCJ45" s="1132"/>
      <c r="BCK45" s="1132"/>
      <c r="BCL45" s="1132"/>
      <c r="BCM45" s="1132"/>
      <c r="BCN45" s="1132"/>
      <c r="BCO45" s="1132"/>
      <c r="BCP45" s="1132"/>
      <c r="BCQ45" s="1132"/>
      <c r="BCR45" s="1132"/>
      <c r="BCS45" s="1132"/>
      <c r="BCT45" s="1132"/>
      <c r="BCU45" s="1132"/>
      <c r="BCV45" s="1132"/>
      <c r="BCW45" s="1132"/>
      <c r="BCX45" s="1132"/>
      <c r="BCY45" s="1132"/>
      <c r="BCZ45" s="1132"/>
      <c r="BDA45" s="1132"/>
      <c r="BDB45" s="1132"/>
      <c r="BDC45" s="1132"/>
      <c r="BDD45" s="1132"/>
      <c r="BDE45" s="393"/>
      <c r="BDF45" s="1132"/>
      <c r="BDG45" s="1132"/>
      <c r="BDH45" s="1132"/>
      <c r="BDI45" s="1132"/>
      <c r="BDJ45" s="1132"/>
      <c r="BDK45" s="1132"/>
      <c r="BDL45" s="1132"/>
      <c r="BDM45" s="1132"/>
      <c r="BDN45" s="1132"/>
      <c r="BDO45" s="394"/>
      <c r="BDP45" s="1132"/>
      <c r="BDQ45" s="1132"/>
      <c r="BDR45" s="1132"/>
      <c r="BDS45" s="1132"/>
      <c r="BDT45" s="1132"/>
      <c r="BDU45" s="1132"/>
      <c r="BDV45" s="1132"/>
      <c r="BDW45" s="289"/>
      <c r="BDX45" s="289"/>
      <c r="BDY45" s="289"/>
      <c r="BFS45" s="289"/>
      <c r="BFT45" s="289"/>
      <c r="BFU45" s="289"/>
      <c r="BFV45" s="289"/>
      <c r="BFW45" s="289"/>
      <c r="BFX45" s="289"/>
      <c r="BFY45" s="1132"/>
      <c r="BFZ45" s="1132"/>
      <c r="BGA45" s="1132"/>
      <c r="BGB45" s="1132"/>
      <c r="BGC45" s="1132"/>
      <c r="BGD45" s="1132"/>
      <c r="BGE45" s="1132"/>
      <c r="BGF45" s="1132"/>
      <c r="BGG45" s="1132"/>
      <c r="BGH45" s="1132"/>
      <c r="BGI45" s="1132"/>
      <c r="BGJ45" s="1132"/>
      <c r="BGK45" s="1132"/>
      <c r="BGL45" s="1132"/>
      <c r="BGM45" s="1132"/>
      <c r="BGN45" s="1132"/>
      <c r="BGO45" s="1132"/>
      <c r="BGP45" s="1132"/>
      <c r="BGQ45" s="1132"/>
      <c r="BGR45" s="1132"/>
      <c r="BGS45" s="1132"/>
      <c r="BGT45" s="1132"/>
      <c r="BGU45" s="1132"/>
      <c r="BGV45" s="1132"/>
      <c r="BGW45" s="1132"/>
      <c r="BGX45" s="1132"/>
      <c r="BGY45" s="1132"/>
      <c r="BGZ45" s="1132"/>
      <c r="BHA45" s="1132"/>
      <c r="BHB45" s="1132"/>
      <c r="BHC45" s="1132"/>
      <c r="BHD45" s="1132"/>
      <c r="BHE45" s="1132"/>
      <c r="BHF45" s="1132"/>
      <c r="BHG45" s="1132"/>
      <c r="BHH45" s="1132"/>
      <c r="BHI45" s="393"/>
      <c r="BHJ45" s="1132"/>
      <c r="BHK45" s="1132"/>
      <c r="BHL45" s="1132"/>
      <c r="BHM45" s="1132"/>
      <c r="BHN45" s="1132"/>
      <c r="BHO45" s="1132"/>
      <c r="BHP45" s="1132"/>
      <c r="BHQ45" s="1132"/>
      <c r="BHR45" s="1132"/>
      <c r="BHS45" s="394"/>
      <c r="BHT45" s="1132"/>
      <c r="BHU45" s="1132"/>
      <c r="BHV45" s="1132"/>
      <c r="BHW45" s="1132"/>
      <c r="BHX45" s="1132"/>
      <c r="BHY45" s="1132"/>
      <c r="BHZ45" s="1132"/>
      <c r="BIA45" s="289"/>
      <c r="BIB45" s="289"/>
      <c r="BIC45" s="289"/>
      <c r="BJW45" s="289"/>
      <c r="BJX45" s="289"/>
      <c r="BJY45" s="289"/>
      <c r="BJZ45" s="289"/>
      <c r="BKA45" s="289"/>
      <c r="BKB45" s="289"/>
      <c r="BKC45" s="1132"/>
      <c r="BKD45" s="1132"/>
      <c r="BKE45" s="1132"/>
      <c r="BKF45" s="1132"/>
      <c r="BKG45" s="1132"/>
      <c r="BKH45" s="1132"/>
      <c r="BKI45" s="1132"/>
      <c r="BKJ45" s="1132"/>
      <c r="BKK45" s="1132"/>
      <c r="BKL45" s="1132"/>
      <c r="BKM45" s="1132"/>
      <c r="BKN45" s="1132"/>
      <c r="BKO45" s="1132"/>
      <c r="BKP45" s="1132"/>
      <c r="BKQ45" s="1132"/>
      <c r="BKR45" s="1132"/>
      <c r="BKS45" s="1132"/>
      <c r="BKT45" s="1132"/>
      <c r="BKU45" s="1132"/>
      <c r="BKV45" s="1132"/>
      <c r="BKW45" s="1132"/>
      <c r="BKX45" s="1132"/>
      <c r="BKY45" s="1132"/>
      <c r="BKZ45" s="1132"/>
      <c r="BLA45" s="1132"/>
      <c r="BLB45" s="1132"/>
      <c r="BLC45" s="1132"/>
      <c r="BLD45" s="1132"/>
      <c r="BLE45" s="1132"/>
      <c r="BLF45" s="1132"/>
      <c r="BLG45" s="1132"/>
      <c r="BLH45" s="1132"/>
      <c r="BLI45" s="1132"/>
      <c r="BLJ45" s="1132"/>
      <c r="BLK45" s="1132"/>
      <c r="BLL45" s="1132"/>
      <c r="BLM45" s="393"/>
      <c r="BLN45" s="1132"/>
      <c r="BLO45" s="1132"/>
      <c r="BLP45" s="1132"/>
      <c r="BLQ45" s="1132"/>
      <c r="BLR45" s="1132"/>
      <c r="BLS45" s="1132"/>
      <c r="BLT45" s="1132"/>
      <c r="BLU45" s="1132"/>
      <c r="BLV45" s="1132"/>
      <c r="BLW45" s="394"/>
      <c r="BLX45" s="1132"/>
      <c r="BLY45" s="1132"/>
      <c r="BLZ45" s="1132"/>
      <c r="BMA45" s="1132"/>
      <c r="BMB45" s="1132"/>
      <c r="BMC45" s="1132"/>
      <c r="BMD45" s="1132"/>
      <c r="BME45" s="289"/>
      <c r="BMF45" s="289"/>
      <c r="BMG45" s="289"/>
      <c r="BOA45" s="289"/>
      <c r="BOB45" s="289"/>
      <c r="BOC45" s="289"/>
      <c r="BOD45" s="289"/>
      <c r="BOE45" s="289"/>
      <c r="BOF45" s="289"/>
      <c r="BOG45" s="1132"/>
      <c r="BOH45" s="1132"/>
      <c r="BOI45" s="1132"/>
      <c r="BOJ45" s="1132"/>
      <c r="BOK45" s="1132"/>
      <c r="BOL45" s="1132"/>
      <c r="BOM45" s="1132"/>
      <c r="BON45" s="1132"/>
      <c r="BOO45" s="1132"/>
      <c r="BOP45" s="1132"/>
      <c r="BOQ45" s="1132"/>
      <c r="BOR45" s="1132"/>
      <c r="BOS45" s="1132"/>
      <c r="BOT45" s="1132"/>
      <c r="BOU45" s="1132"/>
      <c r="BOV45" s="1132"/>
      <c r="BOW45" s="1132"/>
      <c r="BOX45" s="1132"/>
      <c r="BOY45" s="1132"/>
      <c r="BOZ45" s="1132"/>
      <c r="BPA45" s="1132"/>
      <c r="BPB45" s="1132"/>
      <c r="BPC45" s="1132"/>
      <c r="BPD45" s="1132"/>
      <c r="BPE45" s="1132"/>
      <c r="BPF45" s="1132"/>
      <c r="BPG45" s="1132"/>
      <c r="BPH45" s="1132"/>
      <c r="BPI45" s="1132"/>
      <c r="BPJ45" s="1132"/>
      <c r="BPK45" s="1132"/>
      <c r="BPL45" s="1132"/>
      <c r="BPM45" s="1132"/>
      <c r="BPN45" s="1132"/>
      <c r="BPO45" s="1132"/>
      <c r="BPP45" s="1132"/>
      <c r="BPQ45" s="393"/>
      <c r="BPR45" s="1132"/>
      <c r="BPS45" s="1132"/>
      <c r="BPT45" s="1132"/>
      <c r="BPU45" s="1132"/>
      <c r="BPV45" s="1132"/>
      <c r="BPW45" s="1132"/>
      <c r="BPX45" s="1132"/>
      <c r="BPY45" s="1132"/>
      <c r="BPZ45" s="1132"/>
      <c r="BQA45" s="394"/>
      <c r="BQB45" s="1132"/>
      <c r="BQC45" s="1132"/>
      <c r="BQD45" s="1132"/>
      <c r="BQE45" s="1132"/>
      <c r="BQF45" s="1132"/>
      <c r="BQG45" s="1132"/>
      <c r="BQH45" s="1132"/>
      <c r="BQI45" s="289"/>
      <c r="BQJ45" s="289"/>
      <c r="BQK45" s="289"/>
      <c r="BSE45" s="289"/>
      <c r="BSF45" s="289"/>
      <c r="BSG45" s="289"/>
      <c r="BSH45" s="289"/>
      <c r="BSI45" s="289"/>
      <c r="BSJ45" s="289"/>
      <c r="BSK45" s="1132"/>
      <c r="BSL45" s="1132"/>
      <c r="BSM45" s="1132"/>
      <c r="BSN45" s="1132"/>
      <c r="BSO45" s="1132"/>
      <c r="BSP45" s="1132"/>
      <c r="BSQ45" s="1132"/>
      <c r="BSR45" s="1132"/>
      <c r="BSS45" s="1132"/>
      <c r="BST45" s="1132"/>
      <c r="BSU45" s="1132"/>
      <c r="BSV45" s="1132"/>
      <c r="BSW45" s="1132"/>
      <c r="BSX45" s="1132"/>
      <c r="BSY45" s="1132"/>
      <c r="BSZ45" s="1132"/>
      <c r="BTA45" s="1132"/>
      <c r="BTB45" s="1132"/>
      <c r="BTC45" s="1132"/>
      <c r="BTD45" s="1132"/>
      <c r="BTE45" s="1132"/>
      <c r="BTF45" s="1132"/>
      <c r="BTG45" s="1132"/>
      <c r="BTH45" s="1132"/>
      <c r="BTI45" s="1132"/>
      <c r="BTJ45" s="1132"/>
      <c r="BTK45" s="1132"/>
      <c r="BTL45" s="1132"/>
      <c r="BTM45" s="1132"/>
      <c r="BTN45" s="1132"/>
      <c r="BTO45" s="1132"/>
      <c r="BTP45" s="1132"/>
      <c r="BTQ45" s="1132"/>
      <c r="BTR45" s="1132"/>
      <c r="BTS45" s="1132"/>
      <c r="BTT45" s="1132"/>
      <c r="BTU45" s="393"/>
      <c r="BTV45" s="1132"/>
      <c r="BTW45" s="1132"/>
      <c r="BTX45" s="1132"/>
      <c r="BTY45" s="1132"/>
      <c r="BTZ45" s="1132"/>
      <c r="BUA45" s="1132"/>
      <c r="BUB45" s="1132"/>
      <c r="BUC45" s="1132"/>
      <c r="BUD45" s="1132"/>
      <c r="BUE45" s="394"/>
      <c r="BUF45" s="1132"/>
      <c r="BUG45" s="1132"/>
      <c r="BUH45" s="1132"/>
      <c r="BUI45" s="1132"/>
      <c r="BUJ45" s="1132"/>
      <c r="BUK45" s="1132"/>
      <c r="BUL45" s="1132"/>
      <c r="BUM45" s="289"/>
      <c r="BUN45" s="289"/>
      <c r="BUO45" s="289"/>
      <c r="BWI45" s="289"/>
      <c r="BWJ45" s="289"/>
      <c r="BWK45" s="289"/>
      <c r="BWL45" s="289"/>
      <c r="BWM45" s="289"/>
      <c r="BWN45" s="289"/>
      <c r="BWO45" s="1132"/>
      <c r="BWP45" s="1132"/>
      <c r="BWQ45" s="1132"/>
      <c r="BWR45" s="1132"/>
      <c r="BWS45" s="1132"/>
      <c r="BWT45" s="1132"/>
      <c r="BWU45" s="1132"/>
      <c r="BWV45" s="1132"/>
      <c r="BWW45" s="1132"/>
      <c r="BWX45" s="1132"/>
      <c r="BWY45" s="1132"/>
      <c r="BWZ45" s="1132"/>
      <c r="BXA45" s="1132"/>
      <c r="BXB45" s="1132"/>
      <c r="BXC45" s="1132"/>
      <c r="BXD45" s="1132"/>
      <c r="BXE45" s="1132"/>
      <c r="BXF45" s="1132"/>
      <c r="BXG45" s="1132"/>
      <c r="BXH45" s="1132"/>
      <c r="BXI45" s="1132"/>
      <c r="BXJ45" s="1132"/>
      <c r="BXK45" s="1132"/>
      <c r="BXL45" s="1132"/>
      <c r="BXM45" s="1132"/>
      <c r="BXN45" s="1132"/>
      <c r="BXO45" s="1132"/>
      <c r="BXP45" s="1132"/>
      <c r="BXQ45" s="1132"/>
      <c r="BXR45" s="1132"/>
      <c r="BXS45" s="1132"/>
      <c r="BXT45" s="1132"/>
      <c r="BXU45" s="1132"/>
      <c r="BXV45" s="1132"/>
      <c r="BXW45" s="1132"/>
      <c r="BXX45" s="1132"/>
      <c r="BXY45" s="393"/>
      <c r="BXZ45" s="1132"/>
      <c r="BYA45" s="1132"/>
      <c r="BYB45" s="1132"/>
      <c r="BYC45" s="1132"/>
      <c r="BYD45" s="1132"/>
      <c r="BYE45" s="1132"/>
      <c r="BYF45" s="1132"/>
      <c r="BYG45" s="1132"/>
      <c r="BYH45" s="1132"/>
      <c r="BYI45" s="394"/>
      <c r="BYJ45" s="1132"/>
      <c r="BYK45" s="1132"/>
      <c r="BYL45" s="1132"/>
      <c r="BYM45" s="1132"/>
      <c r="BYN45" s="1132"/>
      <c r="BYO45" s="1132"/>
      <c r="BYP45" s="1132"/>
      <c r="BYQ45" s="289"/>
      <c r="BYR45" s="289"/>
      <c r="BYS45" s="289"/>
      <c r="CAM45" s="289"/>
      <c r="CAN45" s="289"/>
      <c r="CAO45" s="289"/>
      <c r="CAP45" s="289"/>
      <c r="CAQ45" s="289"/>
      <c r="CAR45" s="289"/>
      <c r="CAS45" s="1132"/>
      <c r="CAT45" s="1132"/>
      <c r="CAU45" s="1132"/>
      <c r="CAV45" s="1132"/>
      <c r="CAW45" s="1132"/>
      <c r="CAX45" s="1132"/>
      <c r="CAY45" s="1132"/>
      <c r="CAZ45" s="1132"/>
      <c r="CBA45" s="1132"/>
      <c r="CBB45" s="1132"/>
      <c r="CBC45" s="1132"/>
      <c r="CBD45" s="1132"/>
      <c r="CBE45" s="1132"/>
      <c r="CBF45" s="1132"/>
      <c r="CBG45" s="1132"/>
      <c r="CBH45" s="1132"/>
      <c r="CBI45" s="1132"/>
      <c r="CBJ45" s="1132"/>
      <c r="CBK45" s="1132"/>
      <c r="CBL45" s="1132"/>
      <c r="CBM45" s="1132"/>
      <c r="CBN45" s="1132"/>
      <c r="CBO45" s="1132"/>
      <c r="CBP45" s="1132"/>
      <c r="CBQ45" s="1132"/>
      <c r="CBR45" s="1132"/>
      <c r="CBS45" s="1132"/>
      <c r="CBT45" s="1132"/>
      <c r="CBU45" s="1132"/>
      <c r="CBV45" s="1132"/>
      <c r="CBW45" s="1132"/>
      <c r="CBX45" s="1132"/>
      <c r="CBY45" s="1132"/>
      <c r="CBZ45" s="1132"/>
      <c r="CCA45" s="1132"/>
      <c r="CCB45" s="1132"/>
      <c r="CCC45" s="393"/>
      <c r="CCD45" s="1132"/>
      <c r="CCE45" s="1132"/>
      <c r="CCF45" s="1132"/>
      <c r="CCG45" s="1132"/>
      <c r="CCH45" s="1132"/>
      <c r="CCI45" s="1132"/>
      <c r="CCJ45" s="1132"/>
      <c r="CCK45" s="1132"/>
      <c r="CCL45" s="1132"/>
      <c r="CCM45" s="394"/>
      <c r="CCN45" s="1132"/>
      <c r="CCO45" s="1132"/>
      <c r="CCP45" s="1132"/>
      <c r="CCQ45" s="1132"/>
      <c r="CCR45" s="1132"/>
      <c r="CCS45" s="1132"/>
      <c r="CCT45" s="1132"/>
      <c r="CCU45" s="289"/>
      <c r="CCV45" s="289"/>
      <c r="CCW45" s="289"/>
      <c r="CEQ45" s="289"/>
      <c r="CER45" s="289"/>
      <c r="CES45" s="289"/>
      <c r="CET45" s="289"/>
      <c r="CEU45" s="289"/>
      <c r="CEV45" s="289"/>
      <c r="CEW45" s="1132"/>
      <c r="CEX45" s="1132"/>
      <c r="CEY45" s="1132"/>
      <c r="CEZ45" s="1132"/>
      <c r="CFA45" s="1132"/>
      <c r="CFB45" s="1132"/>
      <c r="CFC45" s="1132"/>
      <c r="CFD45" s="1132"/>
      <c r="CFE45" s="1132"/>
      <c r="CFF45" s="1132"/>
      <c r="CFG45" s="1132"/>
      <c r="CFH45" s="1132"/>
      <c r="CFI45" s="1132"/>
      <c r="CFJ45" s="1132"/>
      <c r="CFK45" s="1132"/>
      <c r="CFL45" s="1132"/>
      <c r="CFM45" s="1132"/>
      <c r="CFN45" s="1132"/>
      <c r="CFO45" s="1132"/>
      <c r="CFP45" s="1132"/>
      <c r="CFQ45" s="1132"/>
      <c r="CFR45" s="1132"/>
      <c r="CFS45" s="1132"/>
      <c r="CFT45" s="1132"/>
      <c r="CFU45" s="1132"/>
      <c r="CFV45" s="1132"/>
      <c r="CFW45" s="1132"/>
      <c r="CFX45" s="1132"/>
      <c r="CFY45" s="1132"/>
      <c r="CFZ45" s="1132"/>
      <c r="CGA45" s="1132"/>
      <c r="CGB45" s="1132"/>
      <c r="CGC45" s="1132"/>
      <c r="CGD45" s="1132"/>
      <c r="CGE45" s="1132"/>
      <c r="CGF45" s="1132"/>
      <c r="CGG45" s="393"/>
      <c r="CGH45" s="1132"/>
      <c r="CGI45" s="1132"/>
      <c r="CGJ45" s="1132"/>
      <c r="CGK45" s="1132"/>
      <c r="CGL45" s="1132"/>
      <c r="CGM45" s="1132"/>
      <c r="CGN45" s="1132"/>
      <c r="CGO45" s="1132"/>
      <c r="CGP45" s="1132"/>
      <c r="CGQ45" s="394"/>
      <c r="CGR45" s="1132"/>
      <c r="CGS45" s="1132"/>
      <c r="CGT45" s="1132"/>
      <c r="CGU45" s="1132"/>
      <c r="CGV45" s="1132"/>
      <c r="CGW45" s="1132"/>
      <c r="CGX45" s="1132"/>
      <c r="CGY45" s="289"/>
      <c r="CGZ45" s="289"/>
      <c r="CHA45" s="289"/>
      <c r="CIU45" s="289"/>
      <c r="CIV45" s="289"/>
      <c r="CIW45" s="289"/>
      <c r="CIX45" s="289"/>
      <c r="CIY45" s="289"/>
      <c r="CIZ45" s="289"/>
      <c r="CJA45" s="1132"/>
      <c r="CJB45" s="1132"/>
      <c r="CJC45" s="1132"/>
      <c r="CJD45" s="1132"/>
      <c r="CJE45" s="1132"/>
      <c r="CJF45" s="1132"/>
      <c r="CJG45" s="1132"/>
      <c r="CJH45" s="1132"/>
      <c r="CJI45" s="1132"/>
      <c r="CJJ45" s="1132"/>
      <c r="CJK45" s="1132"/>
      <c r="CJL45" s="1132"/>
      <c r="CJM45" s="1132"/>
      <c r="CJN45" s="1132"/>
      <c r="CJO45" s="1132"/>
      <c r="CJP45" s="1132"/>
      <c r="CJQ45" s="1132"/>
      <c r="CJR45" s="1132"/>
      <c r="CJS45" s="1132"/>
      <c r="CJT45" s="1132"/>
      <c r="CJU45" s="1132"/>
      <c r="CJV45" s="1132"/>
      <c r="CJW45" s="1132"/>
      <c r="CJX45" s="1132"/>
      <c r="CJY45" s="1132"/>
      <c r="CJZ45" s="1132"/>
      <c r="CKA45" s="1132"/>
      <c r="CKB45" s="1132"/>
      <c r="CKC45" s="1132"/>
      <c r="CKD45" s="1132"/>
      <c r="CKE45" s="1132"/>
      <c r="CKF45" s="1132"/>
      <c r="CKG45" s="1132"/>
      <c r="CKH45" s="1132"/>
      <c r="CKI45" s="1132"/>
      <c r="CKJ45" s="1132"/>
      <c r="CKK45" s="393"/>
      <c r="CKL45" s="1132"/>
      <c r="CKM45" s="1132"/>
      <c r="CKN45" s="1132"/>
      <c r="CKO45" s="1132"/>
      <c r="CKP45" s="1132"/>
      <c r="CKQ45" s="1132"/>
      <c r="CKR45" s="1132"/>
      <c r="CKS45" s="1132"/>
      <c r="CKT45" s="1132"/>
      <c r="CKU45" s="394"/>
      <c r="CKV45" s="1132"/>
      <c r="CKW45" s="1132"/>
      <c r="CKX45" s="1132"/>
      <c r="CKY45" s="1132"/>
      <c r="CKZ45" s="1132"/>
      <c r="CLA45" s="1132"/>
      <c r="CLB45" s="1132"/>
      <c r="CLC45" s="289"/>
      <c r="CLD45" s="289"/>
      <c r="CLE45" s="289"/>
      <c r="CMC45" s="1195"/>
      <c r="CMD45" s="1195"/>
      <c r="CME45" s="1195"/>
      <c r="CMF45" s="1195"/>
      <c r="CMG45" s="1195"/>
      <c r="CMH45" s="1195"/>
      <c r="CMI45" s="1195"/>
      <c r="CMJ45" s="1195"/>
      <c r="CMY45" s="289"/>
      <c r="CMZ45" s="289"/>
      <c r="CNA45" s="289"/>
      <c r="CNB45" s="289"/>
      <c r="CNC45" s="289"/>
      <c r="CND45" s="289"/>
      <c r="CNE45" s="1132"/>
      <c r="CNF45" s="1132"/>
      <c r="CNG45" s="1132"/>
      <c r="CNH45" s="289"/>
      <c r="CNI45" s="289"/>
      <c r="CNJ45" s="289"/>
      <c r="CNK45" s="403"/>
      <c r="CNL45" s="403"/>
      <c r="CNM45" s="403"/>
      <c r="CNN45" s="403"/>
      <c r="CNO45" s="403"/>
      <c r="CNP45" s="403"/>
      <c r="CNQ45" s="403"/>
      <c r="CNR45" s="403"/>
      <c r="CNS45" s="403"/>
      <c r="CNT45" s="403"/>
      <c r="CNU45" s="403"/>
      <c r="CNV45" s="403"/>
      <c r="CNW45" s="403"/>
      <c r="CNX45" s="403"/>
      <c r="CNY45" s="403"/>
      <c r="CNZ45" s="403"/>
      <c r="COA45" s="403"/>
      <c r="COB45" s="403"/>
      <c r="COC45" s="403"/>
      <c r="COD45" s="403"/>
      <c r="COE45" s="403"/>
      <c r="COF45" s="403"/>
      <c r="COG45" s="403"/>
      <c r="COH45" s="403"/>
      <c r="COI45" s="403"/>
      <c r="COJ45" s="403"/>
      <c r="COK45" s="403"/>
      <c r="COL45" s="403"/>
      <c r="COM45" s="403"/>
      <c r="CON45" s="403"/>
      <c r="COO45" s="406"/>
      <c r="COP45" s="403"/>
      <c r="COQ45" s="403"/>
      <c r="COR45" s="403"/>
      <c r="COS45" s="403"/>
      <c r="COT45" s="403"/>
      <c r="COU45" s="403"/>
      <c r="COV45" s="403"/>
      <c r="COW45" s="403"/>
      <c r="COX45" s="403"/>
      <c r="COY45" s="407"/>
      <c r="COZ45" s="403"/>
      <c r="CPA45" s="1132"/>
      <c r="CPB45" s="1132"/>
      <c r="CPC45" s="1132"/>
      <c r="CPD45" s="1132"/>
      <c r="CPE45" s="1132"/>
      <c r="CPF45" s="1132"/>
      <c r="CPG45" s="289"/>
      <c r="CPH45" s="289"/>
      <c r="CPI45" s="289"/>
      <c r="CRC45" s="289"/>
      <c r="CRD45" s="289"/>
      <c r="CRE45" s="289"/>
      <c r="CRF45" s="289"/>
      <c r="CRG45" s="289"/>
      <c r="CRH45" s="289"/>
      <c r="CRI45" s="1132"/>
      <c r="CRJ45" s="1132"/>
      <c r="CRK45" s="1132"/>
      <c r="CRL45" s="289"/>
      <c r="CRM45" s="289"/>
      <c r="CRN45" s="289"/>
      <c r="CRO45" s="403"/>
      <c r="CRP45" s="403"/>
      <c r="CRQ45" s="403"/>
      <c r="CRR45" s="403"/>
      <c r="CRS45" s="403"/>
      <c r="CRT45" s="403"/>
      <c r="CRU45" s="403"/>
      <c r="CRV45" s="403"/>
      <c r="CRW45" s="403"/>
      <c r="CRX45" s="403"/>
      <c r="CRY45" s="403"/>
      <c r="CRZ45" s="403"/>
      <c r="CSA45" s="403"/>
      <c r="CSB45" s="403"/>
      <c r="CSC45" s="403"/>
      <c r="CSD45" s="403"/>
      <c r="CSE45" s="403"/>
      <c r="CSF45" s="403"/>
      <c r="CSG45" s="403"/>
      <c r="CSH45" s="403"/>
      <c r="CSI45" s="403"/>
      <c r="CSJ45" s="403"/>
      <c r="CSK45" s="403"/>
      <c r="CSL45" s="403"/>
      <c r="CSM45" s="403"/>
      <c r="CSN45" s="403"/>
      <c r="CSO45" s="403"/>
      <c r="CSP45" s="403"/>
      <c r="CSQ45" s="403"/>
      <c r="CSR45" s="403"/>
      <c r="CSS45" s="406"/>
      <c r="CST45" s="403"/>
      <c r="CSU45" s="403"/>
      <c r="CSV45" s="403"/>
      <c r="CSW45" s="403"/>
      <c r="CSX45" s="403"/>
      <c r="CSY45" s="403"/>
      <c r="CSZ45" s="403"/>
      <c r="CTA45" s="403"/>
      <c r="CTB45" s="403"/>
      <c r="CTC45" s="407"/>
      <c r="CTD45" s="403"/>
      <c r="CTE45" s="1132"/>
      <c r="CTF45" s="1132"/>
      <c r="CTG45" s="1132"/>
      <c r="CTH45" s="1132"/>
      <c r="CTI45" s="1132"/>
      <c r="CTJ45" s="1132"/>
      <c r="CTK45" s="1132"/>
      <c r="CTL45" s="1132"/>
      <c r="CTM45" s="1132"/>
      <c r="CVU45" s="1132"/>
      <c r="CVV45" s="1132"/>
      <c r="CVW45" s="1132"/>
      <c r="CVX45" s="1132"/>
      <c r="CVY45" s="1132"/>
      <c r="CVZ45" s="1132"/>
      <c r="CWA45" s="1132"/>
      <c r="CWB45" s="1132"/>
      <c r="CWC45" s="1132"/>
      <c r="CWD45" s="1132"/>
      <c r="CWE45" s="1132"/>
      <c r="CWF45" s="1132"/>
      <c r="CWG45" s="1132"/>
      <c r="CWH45" s="1132"/>
      <c r="CWI45" s="403"/>
      <c r="CWJ45" s="403"/>
      <c r="CWK45" s="403"/>
      <c r="CWL45" s="403"/>
      <c r="CWM45" s="1132"/>
      <c r="CWN45" s="1132"/>
      <c r="CZC45" s="1132"/>
      <c r="CZD45" s="1132"/>
      <c r="CZE45" s="1132"/>
      <c r="CZF45" s="1132"/>
      <c r="CZG45" s="1132"/>
      <c r="CZH45" s="1132"/>
      <c r="CZI45" s="1132"/>
      <c r="CZJ45" s="1132"/>
      <c r="CZK45" s="1132"/>
      <c r="CZL45" s="1132"/>
      <c r="CZM45" s="1132"/>
      <c r="CZN45" s="1132"/>
      <c r="CZO45" s="1132"/>
      <c r="CZP45" s="1132"/>
      <c r="CZQ45" s="1132"/>
      <c r="CZR45" s="1132"/>
      <c r="CZS45" s="1132"/>
      <c r="CZT45" s="1132"/>
      <c r="CZU45" s="1132"/>
      <c r="CZV45" s="1132"/>
      <c r="CZW45" s="1132"/>
      <c r="CZX45" s="1132"/>
      <c r="CZY45" s="1132"/>
      <c r="CZZ45" s="1132"/>
      <c r="DAA45" s="1132"/>
      <c r="DAB45" s="1132"/>
      <c r="DAC45" s="1132"/>
      <c r="DAD45" s="1132"/>
      <c r="DAE45" s="1132"/>
      <c r="DAF45" s="1132"/>
      <c r="DAG45" s="1132"/>
      <c r="DAH45" s="1132"/>
      <c r="DAI45" s="1132"/>
      <c r="DAJ45" s="1132"/>
      <c r="DAK45" s="403"/>
      <c r="DAL45" s="403"/>
      <c r="DAM45" s="403"/>
      <c r="DAN45" s="403"/>
      <c r="DAO45" s="403"/>
      <c r="DAP45" s="403"/>
      <c r="DAQ45" s="403"/>
      <c r="DAR45" s="403"/>
      <c r="DAS45" s="403"/>
      <c r="DAT45" s="403"/>
      <c r="DAU45" s="403"/>
      <c r="DAV45" s="403"/>
      <c r="DAW45" s="403"/>
      <c r="DAX45" s="403"/>
      <c r="DAY45" s="403"/>
      <c r="DAZ45" s="403"/>
      <c r="DBA45" s="403"/>
      <c r="DBB45" s="403"/>
      <c r="DBC45" s="403"/>
      <c r="DBD45" s="403"/>
      <c r="DBE45" s="403"/>
      <c r="DBF45" s="403"/>
      <c r="DBG45" s="403"/>
      <c r="DBH45" s="403"/>
      <c r="DBI45" s="403"/>
      <c r="DBJ45" s="403"/>
      <c r="DBK45" s="403"/>
      <c r="DBL45" s="403"/>
      <c r="DBM45" s="403"/>
      <c r="DBN45" s="403"/>
      <c r="DBO45" s="403"/>
      <c r="DBP45" s="403"/>
      <c r="DBQ45" s="403"/>
      <c r="DBR45" s="403"/>
      <c r="DBS45" s="403"/>
      <c r="DBT45" s="403"/>
      <c r="DBU45" s="403"/>
      <c r="DBV45" s="403"/>
      <c r="DBW45" s="403"/>
      <c r="DBX45" s="403"/>
      <c r="DBY45" s="403"/>
      <c r="DBZ45" s="403"/>
      <c r="DCA45" s="403"/>
      <c r="DCB45" s="403"/>
      <c r="DCC45" s="403"/>
      <c r="DCD45" s="403"/>
      <c r="DCE45" s="403"/>
      <c r="DCF45" s="403"/>
      <c r="DCG45" s="403"/>
      <c r="DCH45" s="403"/>
      <c r="DCI45" s="403"/>
      <c r="DCJ45" s="403"/>
      <c r="DCK45" s="403"/>
      <c r="DCL45" s="403"/>
      <c r="DCM45" s="403"/>
      <c r="DCN45" s="403"/>
      <c r="DCO45" s="403"/>
      <c r="DCP45" s="403"/>
      <c r="DCQ45" s="403"/>
      <c r="DCR45" s="403"/>
      <c r="DCS45" s="403"/>
      <c r="DCT45" s="403"/>
      <c r="DCU45" s="403"/>
      <c r="DCV45" s="403"/>
      <c r="DCW45" s="403"/>
      <c r="DCX45" s="403"/>
      <c r="DCY45" s="403"/>
      <c r="DCZ45" s="403"/>
      <c r="DDA45" s="403"/>
      <c r="DDB45" s="403"/>
      <c r="DDC45" s="403"/>
      <c r="DDD45" s="403"/>
      <c r="DDE45" s="403"/>
      <c r="DDF45" s="403"/>
      <c r="DDG45" s="403"/>
      <c r="DDH45" s="403"/>
      <c r="DDI45" s="403"/>
      <c r="DDJ45" s="403"/>
      <c r="DDK45" s="403"/>
      <c r="DDL45" s="403"/>
      <c r="DDM45" s="403"/>
      <c r="DDN45" s="403"/>
      <c r="DDO45" s="403"/>
      <c r="DDP45" s="403"/>
      <c r="DDQ45" s="403"/>
      <c r="DDR45" s="403"/>
      <c r="DDS45" s="403"/>
      <c r="DDT45" s="403"/>
      <c r="DDU45" s="403"/>
      <c r="DDV45" s="403"/>
      <c r="DDW45" s="403"/>
      <c r="DDX45" s="403"/>
      <c r="DDY45" s="403"/>
      <c r="DDZ45" s="403"/>
      <c r="DEA45" s="403"/>
      <c r="DEB45" s="403"/>
      <c r="DEC45" s="403"/>
      <c r="DED45" s="403"/>
      <c r="DEE45" s="403"/>
      <c r="DEF45" s="403"/>
      <c r="DEG45" s="403"/>
      <c r="DEH45" s="403"/>
      <c r="DEI45" s="403"/>
      <c r="DEJ45" s="403"/>
      <c r="DEK45" s="403"/>
      <c r="DEL45" s="403"/>
      <c r="DEM45" s="403"/>
      <c r="DEN45" s="403"/>
      <c r="DEO45" s="403"/>
      <c r="DEP45" s="403"/>
      <c r="DEQ45" s="403"/>
      <c r="DER45" s="403"/>
      <c r="DES45" s="403"/>
      <c r="DET45" s="403"/>
      <c r="DEU45" s="403"/>
      <c r="DEV45" s="403"/>
      <c r="DEW45" s="403"/>
      <c r="DEX45" s="403"/>
      <c r="DEY45" s="403"/>
      <c r="DEZ45" s="403"/>
      <c r="DFA45" s="403"/>
      <c r="DFB45" s="403"/>
      <c r="DFC45" s="403"/>
      <c r="DFD45" s="403"/>
      <c r="DFE45" s="403"/>
      <c r="DFF45" s="403"/>
      <c r="DFG45" s="403"/>
      <c r="DFH45" s="403"/>
      <c r="DFI45" s="403"/>
      <c r="DFJ45" s="403"/>
      <c r="DFK45" s="403"/>
      <c r="DFL45" s="403"/>
      <c r="DFM45" s="403"/>
      <c r="DFN45" s="403"/>
      <c r="DFO45" s="403"/>
      <c r="DFP45" s="403"/>
      <c r="DFQ45" s="403"/>
      <c r="DFR45" s="403"/>
      <c r="DFS45" s="403"/>
      <c r="DFT45" s="403"/>
      <c r="DFU45" s="403"/>
      <c r="DFV45" s="403"/>
      <c r="DFW45" s="403"/>
      <c r="DFX45" s="403"/>
      <c r="DFY45" s="403"/>
      <c r="DFZ45" s="403"/>
      <c r="DGA45" s="403"/>
      <c r="DGB45" s="403"/>
      <c r="DGC45" s="403"/>
      <c r="DGD45" s="403"/>
      <c r="DGE45" s="403"/>
      <c r="DGF45" s="403"/>
      <c r="DGG45" s="403"/>
      <c r="DGH45" s="403"/>
      <c r="DGI45" s="403"/>
      <c r="DGJ45" s="403"/>
      <c r="DGK45" s="403"/>
      <c r="DGL45" s="403"/>
      <c r="DGM45" s="403"/>
      <c r="DGN45" s="403"/>
      <c r="DGO45" s="403"/>
      <c r="DGP45" s="403"/>
      <c r="DGQ45" s="403"/>
      <c r="DGR45" s="403"/>
      <c r="DGS45" s="403"/>
      <c r="DGT45" s="403"/>
      <c r="DGU45" s="403"/>
      <c r="DGV45" s="403"/>
      <c r="DGW45" s="403"/>
      <c r="DGX45" s="403"/>
      <c r="DGY45" s="403"/>
      <c r="DGZ45" s="403"/>
      <c r="DHA45" s="403"/>
      <c r="DHB45" s="403"/>
      <c r="DHC45" s="403"/>
      <c r="DHD45" s="403"/>
      <c r="DHE45" s="403"/>
      <c r="DHF45" s="403"/>
      <c r="DHG45" s="403"/>
      <c r="DHH45" s="403"/>
      <c r="DHI45" s="403"/>
      <c r="DHJ45" s="403"/>
      <c r="DHK45" s="403"/>
      <c r="DHL45" s="403"/>
      <c r="DHM45" s="403"/>
      <c r="DHN45" s="403"/>
      <c r="DHO45" s="403"/>
      <c r="DHP45" s="403"/>
      <c r="DHQ45" s="403"/>
      <c r="DHR45" s="403"/>
      <c r="DHS45" s="403"/>
      <c r="DHT45" s="403"/>
      <c r="DHU45" s="403"/>
      <c r="DHV45" s="403"/>
      <c r="DHW45" s="403"/>
      <c r="DHX45" s="403"/>
      <c r="DHY45" s="403"/>
      <c r="DHZ45" s="403"/>
      <c r="DIA45" s="403"/>
      <c r="DIB45" s="403"/>
      <c r="DIC45" s="403"/>
      <c r="DID45" s="403"/>
      <c r="DIE45" s="403"/>
      <c r="DIF45" s="403"/>
      <c r="DIG45" s="403"/>
      <c r="DIH45" s="403"/>
      <c r="DII45" s="403"/>
      <c r="DIJ45" s="403"/>
      <c r="DIK45" s="403"/>
      <c r="DIL45" s="403"/>
      <c r="DIM45" s="403"/>
      <c r="DIN45" s="403"/>
      <c r="DIO45" s="403"/>
      <c r="DIP45" s="403"/>
      <c r="DIQ45" s="403"/>
      <c r="DIR45" s="403"/>
      <c r="DIS45" s="403"/>
      <c r="DIT45" s="403"/>
      <c r="DIU45" s="403"/>
      <c r="DIV45" s="403"/>
      <c r="DIW45" s="403"/>
      <c r="DIX45" s="403"/>
      <c r="DIY45" s="403"/>
      <c r="DIZ45" s="403"/>
      <c r="DJA45" s="403"/>
      <c r="DJB45" s="403"/>
      <c r="DJC45" s="403"/>
      <c r="DJD45" s="403"/>
      <c r="DJE45" s="403"/>
      <c r="DJF45" s="403"/>
      <c r="DJG45" s="403"/>
      <c r="DJH45" s="403"/>
      <c r="DJI45" s="403"/>
      <c r="DJJ45" s="403"/>
      <c r="DJK45" s="403"/>
      <c r="DJL45" s="403"/>
      <c r="DJM45" s="403"/>
      <c r="DJN45" s="403"/>
      <c r="DJO45" s="403"/>
      <c r="DJP45" s="403"/>
      <c r="DJQ45" s="403"/>
      <c r="DJR45" s="403"/>
      <c r="DJS45" s="403"/>
      <c r="DJT45" s="403"/>
      <c r="DJU45" s="403"/>
      <c r="DJV45" s="404"/>
      <c r="DJW45" s="406"/>
      <c r="DJX45" s="403"/>
      <c r="DJY45" s="403"/>
      <c r="DJZ45" s="403"/>
      <c r="DKA45" s="403"/>
      <c r="DKB45" s="403"/>
      <c r="DKC45" s="403"/>
      <c r="DKD45" s="403"/>
      <c r="DKE45" s="403"/>
      <c r="DKF45" s="403"/>
      <c r="DKG45" s="407"/>
      <c r="DKH45" s="403"/>
      <c r="DKI45" s="403"/>
      <c r="DKJ45" s="403"/>
      <c r="DKK45" s="403"/>
      <c r="DKL45" s="403"/>
      <c r="DKM45" s="403"/>
      <c r="DKN45" s="403"/>
      <c r="DMZ45" s="403"/>
      <c r="DNA45" s="403"/>
      <c r="DNB45" s="403"/>
      <c r="DNC45" s="403"/>
      <c r="DND45" s="404"/>
      <c r="DNE45" s="406"/>
      <c r="DNF45" s="403"/>
      <c r="DNG45" s="403"/>
      <c r="DNH45" s="403"/>
      <c r="DNI45" s="403"/>
      <c r="DNJ45" s="403"/>
      <c r="DNK45" s="403"/>
      <c r="DNL45" s="403"/>
      <c r="DNM45" s="403"/>
      <c r="DNN45" s="403"/>
      <c r="DNO45" s="407"/>
      <c r="DNP45" s="403"/>
      <c r="DNQ45" s="403"/>
      <c r="DNR45" s="403"/>
      <c r="DNS45" s="403"/>
      <c r="DNT45" s="403"/>
      <c r="DNU45" s="403"/>
      <c r="DNV45" s="403"/>
      <c r="DNW45" s="403"/>
      <c r="DNX45" s="403"/>
      <c r="DNY45" s="403"/>
      <c r="DNZ45" s="403"/>
      <c r="DOA45" s="403"/>
      <c r="DOB45" s="403"/>
      <c r="DOC45" s="403"/>
      <c r="DOD45" s="403"/>
      <c r="DOE45" s="403"/>
      <c r="DOF45" s="403"/>
      <c r="DOG45" s="403"/>
      <c r="DOH45" s="403"/>
      <c r="DOI45" s="403"/>
      <c r="DOJ45" s="403"/>
      <c r="DOK45" s="403"/>
      <c r="DOL45" s="403"/>
      <c r="DOM45" s="403"/>
      <c r="DON45" s="403"/>
      <c r="DOO45" s="403"/>
      <c r="DOP45" s="403"/>
      <c r="DOQ45" s="403"/>
      <c r="DOR45" s="403"/>
      <c r="DOS45" s="403"/>
      <c r="DOT45" s="403"/>
      <c r="DOU45" s="403"/>
      <c r="DOV45" s="403"/>
      <c r="DOW45" s="403"/>
      <c r="DOX45" s="403"/>
      <c r="DOY45" s="403"/>
      <c r="DOZ45" s="403"/>
      <c r="DPA45" s="403"/>
      <c r="DPB45" s="403"/>
      <c r="DPC45" s="403"/>
      <c r="DPD45" s="403"/>
      <c r="DPE45" s="403"/>
      <c r="DPF45" s="403"/>
      <c r="DPG45" s="403"/>
      <c r="DPH45" s="403"/>
      <c r="DPI45" s="403"/>
      <c r="DPJ45" s="403"/>
      <c r="DPK45" s="403"/>
      <c r="DPL45" s="403"/>
      <c r="DPM45" s="403"/>
      <c r="DPN45" s="403"/>
      <c r="DPO45" s="403"/>
      <c r="DPP45" s="403"/>
      <c r="DPQ45" s="403"/>
      <c r="DPR45" s="403"/>
      <c r="DPS45" s="403"/>
      <c r="DPT45" s="403"/>
      <c r="DPU45" s="403"/>
      <c r="DPV45" s="403"/>
      <c r="DPW45" s="403"/>
      <c r="DPX45" s="403"/>
      <c r="DPY45" s="403"/>
      <c r="DPZ45" s="403"/>
      <c r="DQA45" s="403"/>
      <c r="DQB45" s="403"/>
      <c r="DQC45" s="403"/>
      <c r="DQD45" s="403"/>
      <c r="DQE45" s="403"/>
      <c r="DQF45" s="403"/>
      <c r="DQG45" s="403"/>
      <c r="DQH45" s="403"/>
      <c r="DQI45" s="403"/>
      <c r="DQJ45" s="403"/>
      <c r="DQK45" s="403"/>
      <c r="DQL45" s="403"/>
      <c r="DQM45" s="403"/>
      <c r="DQN45" s="403"/>
      <c r="DQO45" s="403"/>
      <c r="DQP45" s="403"/>
      <c r="DQQ45" s="403"/>
      <c r="DQR45" s="403"/>
      <c r="DQS45" s="403"/>
      <c r="DQT45" s="403"/>
      <c r="DQU45" s="403"/>
      <c r="DQV45" s="403"/>
      <c r="DQW45" s="403"/>
      <c r="DQX45" s="403"/>
      <c r="DQY45" s="403"/>
      <c r="DQZ45" s="403"/>
      <c r="DRA45" s="403"/>
      <c r="DRB45" s="403"/>
      <c r="DRC45" s="403"/>
      <c r="DRD45" s="403"/>
      <c r="DRE45" s="403"/>
      <c r="DRF45" s="403"/>
      <c r="DRG45" s="403"/>
      <c r="DRH45" s="403"/>
      <c r="DRI45" s="403"/>
      <c r="DRJ45" s="403"/>
      <c r="DRK45" s="403"/>
      <c r="DRL45" s="403"/>
      <c r="DRM45" s="403"/>
      <c r="DRN45" s="403"/>
      <c r="DRO45" s="403"/>
      <c r="DRP45" s="403"/>
      <c r="DRQ45" s="403"/>
      <c r="DRR45" s="403"/>
      <c r="DRS45" s="403"/>
      <c r="DRT45" s="403"/>
      <c r="DRU45" s="403"/>
      <c r="DRV45" s="403"/>
      <c r="DRW45" s="403"/>
      <c r="DRX45" s="403"/>
      <c r="DRY45" s="403"/>
      <c r="DRZ45" s="403"/>
      <c r="DSA45" s="403"/>
      <c r="DSB45" s="403"/>
      <c r="DSC45" s="403"/>
      <c r="DSD45" s="403"/>
      <c r="DSE45" s="403"/>
      <c r="DSF45" s="403"/>
      <c r="DSG45" s="403"/>
      <c r="DSH45" s="403"/>
      <c r="DSI45" s="403"/>
      <c r="DSJ45" s="403"/>
      <c r="DSK45" s="403"/>
      <c r="DSL45" s="403"/>
      <c r="DSM45" s="403"/>
      <c r="DSN45" s="403"/>
      <c r="DSO45" s="403"/>
      <c r="DSP45" s="403"/>
      <c r="DSQ45" s="403"/>
      <c r="DSR45" s="403"/>
      <c r="DSS45" s="403"/>
      <c r="DST45" s="403"/>
      <c r="DSU45" s="403"/>
      <c r="DSV45" s="403"/>
      <c r="DSW45" s="403"/>
      <c r="DSX45" s="403"/>
      <c r="DSY45" s="403"/>
      <c r="DSZ45" s="403"/>
      <c r="DTA45" s="403"/>
      <c r="DTB45" s="403"/>
      <c r="DTC45" s="403"/>
      <c r="DTD45" s="403"/>
      <c r="DTE45" s="403"/>
      <c r="DTF45" s="403"/>
      <c r="DTG45" s="403"/>
      <c r="DTH45" s="403"/>
      <c r="DTI45" s="403"/>
      <c r="DTJ45" s="403"/>
      <c r="DTK45" s="403"/>
      <c r="DTL45" s="403"/>
      <c r="DTM45" s="403"/>
      <c r="DTN45" s="403"/>
      <c r="DTO45" s="403"/>
      <c r="DTP45" s="403"/>
      <c r="DTQ45" s="403"/>
      <c r="DTR45" s="403"/>
      <c r="DTS45" s="403"/>
      <c r="DTT45" s="403"/>
      <c r="DTU45" s="403"/>
      <c r="DTV45" s="403"/>
      <c r="DTW45" s="403"/>
      <c r="DTX45" s="403"/>
      <c r="DTY45" s="403"/>
      <c r="DTZ45" s="403"/>
      <c r="DUA45" s="403"/>
      <c r="DUB45" s="403"/>
      <c r="DUC45" s="403"/>
      <c r="DUD45" s="403"/>
      <c r="DUE45" s="403"/>
      <c r="DUF45" s="403"/>
      <c r="DUG45" s="403"/>
      <c r="DUH45" s="403"/>
      <c r="DUI45" s="403"/>
      <c r="DUJ45" s="403"/>
      <c r="DUK45" s="403"/>
      <c r="DUL45" s="403"/>
      <c r="DUM45" s="403"/>
      <c r="DUN45" s="403"/>
      <c r="DUO45" s="403"/>
      <c r="DUP45" s="403"/>
      <c r="DUQ45" s="403"/>
      <c r="DUR45" s="403"/>
      <c r="DUS45" s="403"/>
      <c r="DUT45" s="403"/>
      <c r="DUU45" s="403"/>
      <c r="DUV45" s="403"/>
      <c r="DUW45" s="403"/>
      <c r="DUX45" s="403"/>
      <c r="DUY45" s="403"/>
      <c r="DUZ45" s="403"/>
      <c r="DVA45" s="403"/>
      <c r="DVB45" s="403"/>
      <c r="DVC45" s="403"/>
      <c r="DVD45" s="403"/>
      <c r="DVE45" s="403"/>
      <c r="DVF45" s="403"/>
      <c r="DVG45" s="403"/>
      <c r="DVH45" s="403"/>
      <c r="DVI45" s="403"/>
      <c r="DVJ45" s="403"/>
      <c r="DVK45" s="403"/>
      <c r="DVL45" s="403"/>
      <c r="DVM45" s="403"/>
      <c r="DVN45" s="403"/>
      <c r="DVO45" s="403"/>
      <c r="DVP45" s="403"/>
      <c r="DVQ45" s="403"/>
      <c r="DVR45" s="403"/>
      <c r="DVS45" s="403"/>
      <c r="DVT45" s="403"/>
      <c r="DVU45" s="403"/>
      <c r="DVV45" s="403"/>
      <c r="DVW45" s="403"/>
      <c r="DVX45" s="403"/>
      <c r="DVY45" s="403"/>
      <c r="DVZ45" s="403"/>
      <c r="DWA45" s="403"/>
      <c r="DWB45" s="403"/>
      <c r="DWC45" s="403"/>
      <c r="DWD45" s="403"/>
      <c r="DWE45" s="403"/>
      <c r="DWF45" s="403"/>
      <c r="DWG45" s="403"/>
      <c r="DWH45" s="403"/>
      <c r="DWI45" s="403"/>
      <c r="DWJ45" s="403"/>
      <c r="DWK45" s="403"/>
      <c r="DWL45" s="403"/>
      <c r="DWM45" s="403"/>
      <c r="DWN45" s="403"/>
      <c r="DWO45" s="403"/>
      <c r="DWP45" s="403"/>
      <c r="DWQ45" s="403"/>
      <c r="DWR45" s="403"/>
      <c r="DWS45" s="403"/>
      <c r="DWT45" s="403"/>
      <c r="DWU45" s="403"/>
      <c r="DWV45" s="403"/>
      <c r="DWW45" s="403"/>
      <c r="DWX45" s="403"/>
      <c r="DWY45" s="403"/>
      <c r="DWZ45" s="403"/>
      <c r="DXA45" s="403"/>
      <c r="DXB45" s="403"/>
      <c r="DXC45" s="403"/>
      <c r="DXD45" s="403"/>
      <c r="DXE45" s="403"/>
      <c r="DXF45" s="403"/>
      <c r="DXG45" s="403"/>
      <c r="DXH45" s="403"/>
      <c r="DXI45" s="403"/>
      <c r="DXJ45" s="403"/>
      <c r="DXK45" s="403"/>
      <c r="DXL45" s="403"/>
      <c r="DXM45" s="403"/>
      <c r="DXN45" s="403"/>
      <c r="DXO45" s="403"/>
      <c r="DXP45" s="403"/>
      <c r="DXQ45" s="403"/>
      <c r="DXR45" s="403"/>
      <c r="DXS45" s="403"/>
      <c r="DXT45" s="403"/>
      <c r="DXU45" s="403"/>
      <c r="DXV45" s="403"/>
      <c r="DXW45" s="403"/>
      <c r="DXX45" s="403"/>
      <c r="DXY45" s="403"/>
      <c r="DXZ45" s="403"/>
      <c r="DYA45" s="403"/>
      <c r="DYB45" s="403"/>
      <c r="DYC45" s="403"/>
      <c r="DYD45" s="403"/>
      <c r="DYE45" s="403"/>
      <c r="DYF45" s="403"/>
      <c r="DYG45" s="403"/>
      <c r="DYH45" s="403"/>
      <c r="DYI45" s="403"/>
      <c r="DYJ45" s="403"/>
      <c r="DYK45" s="403"/>
      <c r="DYL45" s="403"/>
      <c r="DYM45" s="403"/>
      <c r="DYN45" s="403"/>
      <c r="DYO45" s="403"/>
      <c r="DYP45" s="403"/>
      <c r="DYQ45" s="403"/>
      <c r="DYR45" s="403"/>
      <c r="DYS45" s="403"/>
      <c r="DYT45" s="403"/>
      <c r="DYU45" s="403"/>
      <c r="DYV45" s="403"/>
      <c r="DYW45" s="403"/>
      <c r="DYX45" s="403"/>
      <c r="DYY45" s="403"/>
      <c r="DYZ45" s="403"/>
      <c r="DZA45" s="403"/>
      <c r="DZB45" s="403"/>
      <c r="DZC45" s="403"/>
      <c r="DZD45" s="403"/>
      <c r="DZE45" s="403"/>
      <c r="DZF45" s="403"/>
      <c r="DZG45" s="403"/>
      <c r="DZH45" s="403"/>
      <c r="DZI45" s="403"/>
      <c r="DZJ45" s="403"/>
      <c r="DZK45" s="403"/>
      <c r="DZL45" s="403"/>
      <c r="DZM45" s="403"/>
      <c r="DZN45" s="403"/>
      <c r="DZO45" s="403"/>
      <c r="DZP45" s="403"/>
      <c r="DZQ45" s="403"/>
      <c r="DZR45" s="403"/>
      <c r="DZS45" s="403"/>
      <c r="DZT45" s="403"/>
      <c r="DZU45" s="403"/>
      <c r="DZV45" s="403"/>
      <c r="DZW45" s="403"/>
      <c r="DZX45" s="403"/>
      <c r="DZY45" s="403"/>
      <c r="DZZ45" s="403"/>
      <c r="EAA45" s="403"/>
      <c r="EAB45" s="403"/>
      <c r="EAC45" s="403"/>
      <c r="EAD45" s="403"/>
      <c r="EAE45" s="403"/>
      <c r="EAF45" s="403"/>
      <c r="EAG45" s="403"/>
      <c r="EAH45" s="403"/>
      <c r="EAI45" s="403"/>
      <c r="EAJ45" s="403"/>
      <c r="EAK45" s="403"/>
      <c r="EAL45" s="403"/>
      <c r="EAM45" s="403"/>
      <c r="EAN45" s="403"/>
      <c r="EAO45" s="403"/>
      <c r="EAP45" s="403"/>
      <c r="EAQ45" s="403"/>
      <c r="EAR45" s="403"/>
      <c r="EAS45" s="403"/>
      <c r="EAT45" s="403"/>
      <c r="EAU45" s="403"/>
      <c r="EAV45" s="403"/>
      <c r="EAW45" s="403"/>
      <c r="EAX45" s="403"/>
      <c r="EAY45" s="403"/>
      <c r="EAZ45" s="403"/>
      <c r="EBA45" s="403"/>
      <c r="EBB45" s="403"/>
      <c r="EBC45" s="403"/>
      <c r="EBD45" s="403"/>
      <c r="EBE45" s="403"/>
      <c r="EBF45" s="403"/>
      <c r="EBG45" s="403"/>
      <c r="EBH45" s="403"/>
      <c r="EBI45" s="403"/>
      <c r="EBJ45" s="403"/>
      <c r="EBK45" s="403"/>
      <c r="EBL45" s="403"/>
      <c r="EBM45" s="403"/>
      <c r="EBN45" s="403"/>
      <c r="EBO45" s="403"/>
      <c r="EBP45" s="403"/>
      <c r="EBQ45" s="403"/>
      <c r="EBR45" s="403"/>
      <c r="EBS45" s="403"/>
      <c r="EBT45" s="403"/>
      <c r="EBU45" s="403"/>
      <c r="EBV45" s="403"/>
      <c r="EBW45" s="403"/>
      <c r="EBX45" s="403"/>
      <c r="EBY45" s="403"/>
      <c r="EBZ45" s="403"/>
      <c r="ECA45" s="403"/>
      <c r="ECB45" s="403"/>
      <c r="ECC45" s="403"/>
      <c r="ECD45" s="403"/>
      <c r="ECE45" s="403"/>
      <c r="ECF45" s="403"/>
      <c r="ECG45" s="403"/>
      <c r="ECH45" s="403"/>
      <c r="ECI45" s="403"/>
      <c r="ECJ45" s="403"/>
      <c r="ECK45" s="403"/>
      <c r="ECL45" s="403"/>
      <c r="ECM45" s="403"/>
      <c r="ECN45" s="403"/>
      <c r="ECO45" s="403"/>
      <c r="ECP45" s="403"/>
      <c r="ECQ45" s="403"/>
      <c r="ECR45" s="403"/>
      <c r="ECS45" s="403"/>
      <c r="ECT45" s="403"/>
      <c r="ECU45" s="403"/>
      <c r="ECV45" s="403"/>
      <c r="ECW45" s="403"/>
      <c r="ECX45" s="403"/>
      <c r="ECY45" s="403"/>
      <c r="ECZ45" s="403"/>
      <c r="EDA45" s="403"/>
      <c r="EDB45" s="403"/>
      <c r="EDC45" s="403"/>
      <c r="EDD45" s="403"/>
      <c r="EDE45" s="403"/>
      <c r="EDF45" s="403"/>
      <c r="EDG45" s="403"/>
      <c r="EDH45" s="403"/>
      <c r="EDI45" s="403"/>
      <c r="EDJ45" s="403"/>
      <c r="EDK45" s="403"/>
      <c r="EDL45" s="403"/>
      <c r="EDM45" s="403"/>
      <c r="EDN45" s="403"/>
      <c r="EDO45" s="403"/>
      <c r="EDP45" s="403"/>
      <c r="EDQ45" s="403"/>
      <c r="EDR45" s="403"/>
      <c r="EDS45" s="403"/>
      <c r="EDT45" s="403"/>
      <c r="EDU45" s="403"/>
      <c r="EDV45" s="403"/>
      <c r="EDW45" s="403"/>
      <c r="EDX45" s="403"/>
      <c r="EDY45" s="403"/>
      <c r="EDZ45" s="403"/>
      <c r="EEA45" s="403"/>
      <c r="EEB45" s="403"/>
      <c r="EEC45" s="403"/>
      <c r="EED45" s="403"/>
      <c r="EEE45" s="403"/>
      <c r="EEF45" s="403"/>
      <c r="EEG45" s="403"/>
      <c r="EEH45" s="403"/>
      <c r="EEI45" s="403"/>
      <c r="EEJ45" s="403"/>
      <c r="EEK45" s="403"/>
      <c r="EEL45" s="403"/>
      <c r="EEM45" s="403"/>
      <c r="EEN45" s="403"/>
      <c r="EEO45" s="403"/>
      <c r="EEP45" s="403"/>
      <c r="EEQ45" s="403"/>
      <c r="EER45" s="403"/>
      <c r="EES45" s="403"/>
      <c r="EET45" s="403"/>
      <c r="EEU45" s="403"/>
      <c r="EEV45" s="403"/>
      <c r="EEW45" s="403"/>
      <c r="EEX45" s="403"/>
      <c r="EEY45" s="403"/>
      <c r="EEZ45" s="403"/>
      <c r="EFA45" s="403"/>
      <c r="EFB45" s="403"/>
      <c r="EFC45" s="403"/>
      <c r="EFD45" s="403"/>
      <c r="EFE45" s="403"/>
      <c r="EFF45" s="403"/>
      <c r="EFG45" s="403"/>
      <c r="EFH45" s="403"/>
      <c r="EFI45" s="403"/>
      <c r="EFJ45" s="403"/>
      <c r="EFK45" s="403"/>
      <c r="EFL45" s="403"/>
      <c r="EFM45" s="403"/>
      <c r="EFN45" s="403"/>
      <c r="EFO45" s="403"/>
      <c r="EFP45" s="403"/>
      <c r="EFQ45" s="403"/>
      <c r="EFR45" s="403"/>
      <c r="EFS45" s="403"/>
      <c r="EFT45" s="403"/>
      <c r="EFU45" s="403"/>
      <c r="EFV45" s="403"/>
      <c r="EFW45" s="403"/>
      <c r="EFX45" s="403"/>
      <c r="EFY45" s="403"/>
      <c r="EFZ45" s="403"/>
      <c r="EGA45" s="403"/>
      <c r="EGB45" s="403"/>
      <c r="EGC45" s="403"/>
      <c r="EGD45" s="403"/>
      <c r="EGE45" s="403"/>
      <c r="EGF45" s="403"/>
      <c r="EGG45" s="403"/>
      <c r="EGH45" s="403"/>
      <c r="EGI45" s="403"/>
      <c r="EGJ45" s="403"/>
      <c r="EGK45" s="403"/>
      <c r="EGL45" s="403"/>
      <c r="EGM45" s="403"/>
      <c r="EGN45" s="403"/>
      <c r="EGO45" s="403"/>
      <c r="EGP45" s="403"/>
      <c r="EGQ45" s="403"/>
      <c r="EGR45" s="403"/>
      <c r="EGS45" s="403"/>
      <c r="EGT45" s="403"/>
      <c r="EGU45" s="403"/>
      <c r="EGV45" s="403"/>
      <c r="EGW45" s="403"/>
      <c r="EGX45" s="403"/>
      <c r="EGY45" s="403"/>
      <c r="EGZ45" s="403"/>
      <c r="EHA45" s="403"/>
      <c r="EHB45" s="403"/>
      <c r="EHC45" s="403"/>
      <c r="EHD45" s="403"/>
      <c r="EHE45" s="403"/>
      <c r="EHF45" s="403"/>
      <c r="EHG45" s="403"/>
      <c r="EHH45" s="403"/>
      <c r="EHI45" s="403"/>
      <c r="EHJ45" s="403"/>
      <c r="EHK45" s="403"/>
      <c r="EHL45" s="403"/>
      <c r="EHM45" s="403"/>
      <c r="EHN45" s="403"/>
      <c r="EHO45" s="403"/>
      <c r="EHP45" s="403"/>
      <c r="EHQ45" s="403"/>
      <c r="EHR45" s="403"/>
      <c r="EHS45" s="403"/>
      <c r="EHT45" s="403"/>
      <c r="EHU45" s="403"/>
      <c r="EHV45" s="403"/>
      <c r="EHW45" s="403"/>
      <c r="EHX45" s="403"/>
      <c r="EHY45" s="403"/>
      <c r="EHZ45" s="403"/>
      <c r="EIA45" s="403"/>
      <c r="EIB45" s="403"/>
      <c r="EIC45" s="403"/>
      <c r="EID45" s="403"/>
      <c r="EIE45" s="403"/>
      <c r="EIF45" s="403"/>
      <c r="EIG45" s="403"/>
      <c r="EIH45" s="403"/>
      <c r="EII45" s="403"/>
      <c r="EIJ45" s="403"/>
      <c r="EIK45" s="403"/>
      <c r="EIL45" s="403"/>
      <c r="EIM45" s="403"/>
      <c r="EIN45" s="403"/>
      <c r="EIO45" s="403"/>
      <c r="EIP45" s="403"/>
      <c r="EIQ45" s="403"/>
      <c r="EIR45" s="403"/>
      <c r="EIS45" s="403"/>
      <c r="EIT45" s="403"/>
      <c r="EIU45" s="403"/>
      <c r="EIV45" s="403"/>
      <c r="EIW45" s="403"/>
      <c r="EIX45" s="403"/>
      <c r="EIY45" s="403"/>
      <c r="EIZ45" s="403"/>
      <c r="EJA45" s="403"/>
      <c r="EJB45" s="403"/>
      <c r="EJC45" s="403"/>
      <c r="EJD45" s="403"/>
      <c r="EJE45" s="403"/>
      <c r="EJF45" s="403"/>
      <c r="EJG45" s="403"/>
      <c r="EJH45" s="403"/>
      <c r="EJI45" s="403"/>
      <c r="EJJ45" s="403"/>
      <c r="EJK45" s="403"/>
      <c r="EJL45" s="403"/>
      <c r="EJM45" s="403"/>
      <c r="EJN45" s="403"/>
      <c r="EJO45" s="403"/>
      <c r="EJP45" s="403"/>
      <c r="EJQ45" s="403"/>
      <c r="EJR45" s="403"/>
      <c r="EJS45" s="403"/>
      <c r="EJT45" s="403"/>
      <c r="EJU45" s="403"/>
      <c r="EJV45" s="403"/>
      <c r="EJW45" s="403"/>
      <c r="EJX45" s="403"/>
      <c r="EJY45" s="403"/>
      <c r="EJZ45" s="403"/>
      <c r="EKA45" s="403"/>
      <c r="EKB45" s="403"/>
      <c r="EKC45" s="403"/>
      <c r="EKD45" s="403"/>
      <c r="EKE45" s="403"/>
      <c r="EKF45" s="403"/>
      <c r="EKG45" s="403"/>
      <c r="EKH45" s="403"/>
      <c r="EKI45" s="403"/>
      <c r="EKJ45" s="403"/>
      <c r="EKK45" s="403"/>
      <c r="EKL45" s="403"/>
      <c r="EKM45" s="403"/>
      <c r="EKN45" s="403"/>
      <c r="EKO45" s="403"/>
      <c r="EKP45" s="403"/>
      <c r="EKQ45" s="403"/>
      <c r="EKR45" s="403"/>
      <c r="EKS45" s="403"/>
      <c r="EKT45" s="403"/>
      <c r="EKU45" s="403"/>
      <c r="EKV45" s="403"/>
      <c r="EKW45" s="403"/>
      <c r="EKX45" s="403"/>
      <c r="EKY45" s="403"/>
      <c r="EKZ45" s="403"/>
      <c r="ELA45" s="403"/>
      <c r="ELB45" s="403"/>
      <c r="ELC45" s="403"/>
      <c r="ELD45" s="403"/>
      <c r="ELE45" s="403"/>
      <c r="ELF45" s="403"/>
      <c r="ELG45" s="403"/>
      <c r="ELH45" s="403"/>
      <c r="ELI45" s="403"/>
      <c r="ELJ45" s="403"/>
      <c r="ELK45" s="403"/>
      <c r="ELL45" s="403"/>
      <c r="ELM45" s="403"/>
      <c r="ELN45" s="403"/>
      <c r="ELO45" s="403"/>
      <c r="ELP45" s="403"/>
      <c r="ELQ45" s="403"/>
      <c r="ELR45" s="403"/>
      <c r="ELS45" s="403"/>
      <c r="ELT45" s="403"/>
      <c r="ELU45" s="403"/>
      <c r="ELV45" s="403"/>
      <c r="ELW45" s="403"/>
      <c r="ELX45" s="403"/>
      <c r="ELY45" s="403"/>
      <c r="ELZ45" s="403"/>
      <c r="EMA45" s="403"/>
      <c r="EMB45" s="403"/>
      <c r="EMC45" s="403"/>
      <c r="EMD45" s="403"/>
      <c r="EME45" s="403"/>
      <c r="EMF45" s="403"/>
      <c r="EMG45" s="403"/>
      <c r="EMH45" s="403"/>
      <c r="EMI45" s="403"/>
      <c r="EMJ45" s="403"/>
      <c r="EMK45" s="403"/>
      <c r="EML45" s="403"/>
      <c r="EMM45" s="403"/>
      <c r="EMN45" s="403"/>
      <c r="EMO45" s="403"/>
      <c r="EMP45" s="403"/>
      <c r="EMQ45" s="403"/>
      <c r="EMR45" s="403"/>
      <c r="EMS45" s="403"/>
      <c r="EMT45" s="403"/>
      <c r="EMU45" s="403"/>
      <c r="EMV45" s="403"/>
      <c r="EMW45" s="403"/>
      <c r="EMX45" s="403"/>
      <c r="EMY45" s="403"/>
      <c r="EMZ45" s="403"/>
      <c r="ENA45" s="403"/>
      <c r="ENB45" s="403"/>
      <c r="ENC45" s="403"/>
      <c r="END45" s="403"/>
      <c r="ENE45" s="403"/>
      <c r="ENF45" s="403"/>
      <c r="ENG45" s="403"/>
      <c r="ENH45" s="403"/>
      <c r="ENI45" s="403"/>
      <c r="ENJ45" s="403"/>
      <c r="ENK45" s="403"/>
      <c r="ENL45" s="403"/>
      <c r="ENM45" s="403"/>
      <c r="ENN45" s="403"/>
      <c r="ENO45" s="403"/>
      <c r="ENP45" s="403"/>
      <c r="ENQ45" s="403"/>
      <c r="ENR45" s="403"/>
      <c r="ENS45" s="403"/>
      <c r="ENT45" s="403"/>
      <c r="ENU45" s="403"/>
      <c r="ENV45" s="403"/>
      <c r="ENW45" s="403"/>
      <c r="ENX45" s="403"/>
      <c r="ENY45" s="403"/>
      <c r="ENZ45" s="403"/>
      <c r="EOA45" s="403"/>
      <c r="EOB45" s="403"/>
      <c r="EOC45" s="403"/>
      <c r="EOD45" s="403"/>
      <c r="EOE45" s="403"/>
      <c r="EOF45" s="403"/>
      <c r="EOG45" s="403"/>
      <c r="EOH45" s="403"/>
      <c r="EOI45" s="403"/>
      <c r="EOJ45" s="403"/>
      <c r="EOK45" s="403"/>
      <c r="EOL45" s="403"/>
      <c r="EOM45" s="403"/>
      <c r="EON45" s="403"/>
      <c r="EOO45" s="403"/>
      <c r="EOP45" s="403"/>
      <c r="EOQ45" s="403"/>
      <c r="EOR45" s="403"/>
      <c r="EOS45" s="403"/>
      <c r="EOT45" s="403"/>
      <c r="EOU45" s="403"/>
      <c r="EOV45" s="403"/>
      <c r="EOW45" s="403"/>
      <c r="EOX45" s="403"/>
      <c r="EOY45" s="403"/>
      <c r="EOZ45" s="403"/>
      <c r="EPA45" s="403"/>
      <c r="EPB45" s="403"/>
      <c r="EPC45" s="403"/>
      <c r="EPD45" s="403"/>
      <c r="EPE45" s="403"/>
      <c r="EPF45" s="403"/>
      <c r="EPG45" s="403"/>
      <c r="EPH45" s="403"/>
      <c r="EPI45" s="403"/>
      <c r="EPJ45" s="403"/>
      <c r="EPK45" s="403"/>
      <c r="EPL45" s="403"/>
      <c r="EPM45" s="403"/>
      <c r="EPN45" s="403"/>
      <c r="EPO45" s="403"/>
      <c r="EPP45" s="403"/>
      <c r="EPQ45" s="403"/>
      <c r="EPR45" s="403"/>
      <c r="EPS45" s="403"/>
      <c r="EPT45" s="403"/>
      <c r="EPU45" s="403"/>
      <c r="EPV45" s="403"/>
      <c r="EPW45" s="403"/>
      <c r="EPX45" s="403"/>
      <c r="EPY45" s="403"/>
      <c r="EPZ45" s="403"/>
      <c r="EQA45" s="403"/>
      <c r="EQB45" s="403"/>
      <c r="EQC45" s="403"/>
      <c r="EQD45" s="403"/>
      <c r="EQE45" s="403"/>
      <c r="EQF45" s="403"/>
      <c r="EQG45" s="1132"/>
      <c r="EQH45" s="1132"/>
      <c r="EQI45" s="1132"/>
      <c r="EQJ45" s="1132"/>
      <c r="EQK45" s="1132"/>
      <c r="EQL45" s="1132"/>
      <c r="EQM45" s="1195"/>
      <c r="EQN45" s="1195"/>
      <c r="EQO45" s="1195"/>
      <c r="ERU45" s="271"/>
      <c r="ETA45" s="1518"/>
      <c r="ETB45" s="1518"/>
      <c r="ETC45" s="1518"/>
      <c r="ETD45" s="1518"/>
      <c r="ETE45" s="1518"/>
      <c r="ETF45" s="1518"/>
    </row>
    <row r="46" spans="2:3906" ht="15" customHeight="1">
      <c r="B46" s="1518"/>
      <c r="C46" s="1518"/>
      <c r="D46" s="1518"/>
      <c r="E46" s="1518"/>
      <c r="F46" s="1518"/>
      <c r="G46" s="1518"/>
      <c r="J46" s="1310"/>
      <c r="K46" s="1310"/>
      <c r="L46" s="1310"/>
      <c r="M46" s="1310"/>
      <c r="N46" s="1310"/>
      <c r="O46" s="1310"/>
      <c r="P46" s="1310"/>
      <c r="Q46" s="1310"/>
      <c r="R46" s="1310"/>
      <c r="S46" s="1310"/>
      <c r="T46" s="1310"/>
      <c r="U46" s="1310"/>
      <c r="V46" s="1310"/>
      <c r="W46" s="1310"/>
      <c r="X46" s="1310"/>
      <c r="Y46" s="1310"/>
      <c r="Z46" s="1310"/>
      <c r="AA46" s="1310"/>
      <c r="AF46" s="413"/>
      <c r="BB46" s="236"/>
      <c r="BI46" s="414"/>
      <c r="BJ46" s="415"/>
      <c r="BK46" s="416"/>
      <c r="BL46" s="414"/>
      <c r="BM46" s="415"/>
      <c r="BN46" s="415"/>
      <c r="BZ46" s="415"/>
      <c r="CA46" s="415"/>
      <c r="CB46" s="415"/>
      <c r="CC46" s="416"/>
      <c r="CN46" s="236"/>
      <c r="CU46" s="414"/>
      <c r="CW46" s="236"/>
      <c r="EP46" s="236"/>
      <c r="EW46" s="414"/>
      <c r="EX46" s="415"/>
      <c r="EY46" s="415"/>
      <c r="EZ46" s="414"/>
      <c r="FA46" s="415"/>
      <c r="FB46" s="415"/>
      <c r="FC46" s="415"/>
      <c r="FD46" s="415"/>
      <c r="FE46" s="415"/>
      <c r="FF46" s="415"/>
      <c r="FG46" s="415"/>
      <c r="FH46" s="415"/>
      <c r="FI46" s="415"/>
      <c r="FJ46" s="415"/>
      <c r="FK46" s="415"/>
      <c r="FL46" s="415"/>
      <c r="FM46" s="415"/>
      <c r="FN46" s="415"/>
      <c r="FO46" s="415"/>
      <c r="FP46" s="415"/>
      <c r="FQ46" s="415"/>
      <c r="FR46" s="415"/>
      <c r="FS46" s="415"/>
      <c r="FT46" s="415"/>
      <c r="FU46" s="415"/>
      <c r="FV46" s="415"/>
      <c r="FW46" s="415"/>
      <c r="FX46" s="415"/>
      <c r="FY46" s="415"/>
      <c r="FZ46" s="640"/>
      <c r="GA46" s="415"/>
      <c r="GB46" s="415"/>
      <c r="GC46" s="415"/>
      <c r="GD46" s="415"/>
      <c r="GE46" s="415"/>
      <c r="GF46" s="415"/>
      <c r="GG46" s="415"/>
      <c r="GH46" s="415"/>
      <c r="GI46" s="415"/>
      <c r="GJ46" s="415"/>
      <c r="GK46" s="415"/>
      <c r="GL46" s="415"/>
      <c r="GM46" s="415"/>
      <c r="GN46" s="415"/>
      <c r="GO46" s="415"/>
      <c r="GP46" s="415"/>
      <c r="GQ46" s="415"/>
      <c r="GR46" s="416"/>
      <c r="GS46" s="415"/>
      <c r="GT46" s="415"/>
      <c r="GU46" s="415"/>
      <c r="GV46" s="415"/>
      <c r="GW46" s="415"/>
      <c r="GX46" s="416"/>
      <c r="HA46" s="236"/>
      <c r="IT46" s="236"/>
      <c r="JA46" s="414"/>
      <c r="JB46" s="415"/>
      <c r="JC46" s="415"/>
      <c r="JD46" s="414"/>
      <c r="JE46" s="415"/>
      <c r="JF46" s="415"/>
      <c r="JG46" s="415"/>
      <c r="JH46" s="415"/>
      <c r="JI46" s="415"/>
      <c r="JJ46" s="415"/>
      <c r="JK46" s="415"/>
      <c r="JL46" s="415"/>
      <c r="JM46" s="415"/>
      <c r="JN46" s="415"/>
      <c r="JO46" s="415"/>
      <c r="JP46" s="415"/>
      <c r="JQ46" s="415"/>
      <c r="JR46" s="415"/>
      <c r="JS46" s="415"/>
      <c r="JT46" s="415"/>
      <c r="JU46" s="415"/>
      <c r="JV46" s="415"/>
      <c r="JW46" s="415"/>
      <c r="JX46" s="415"/>
      <c r="JY46" s="415"/>
      <c r="JZ46" s="415"/>
      <c r="KA46" s="415"/>
      <c r="KB46" s="415"/>
      <c r="KC46" s="415"/>
      <c r="KD46" s="415"/>
      <c r="KE46" s="415"/>
      <c r="KF46" s="415"/>
      <c r="KG46" s="415"/>
      <c r="KH46" s="415"/>
      <c r="KI46" s="415"/>
      <c r="KJ46" s="415"/>
      <c r="KK46" s="415"/>
      <c r="KL46" s="415"/>
      <c r="KM46" s="415"/>
      <c r="KN46" s="415"/>
      <c r="KO46" s="415"/>
      <c r="KP46" s="415"/>
      <c r="KQ46" s="415"/>
      <c r="KR46" s="415"/>
      <c r="KS46" s="415"/>
      <c r="KT46" s="415"/>
      <c r="KU46" s="622"/>
      <c r="KV46" s="416"/>
      <c r="KW46" s="415"/>
      <c r="KX46" s="415"/>
      <c r="KY46" s="415"/>
      <c r="KZ46" s="415"/>
      <c r="LA46" s="415"/>
      <c r="LB46" s="416"/>
      <c r="LC46" s="415"/>
      <c r="LD46" s="415"/>
      <c r="LE46" s="415"/>
      <c r="LF46" s="414"/>
      <c r="LG46" s="415"/>
      <c r="LH46" s="415"/>
      <c r="LI46" s="415"/>
      <c r="LJ46" s="415"/>
      <c r="LK46" s="415"/>
      <c r="LL46" s="415"/>
      <c r="LM46" s="415"/>
      <c r="LN46" s="415"/>
      <c r="LO46" s="415"/>
      <c r="LP46" s="415"/>
      <c r="LQ46" s="415"/>
      <c r="LR46" s="415"/>
      <c r="LS46" s="415"/>
      <c r="LT46" s="415"/>
      <c r="LU46" s="415"/>
      <c r="LV46" s="415"/>
      <c r="LW46" s="415"/>
      <c r="LX46" s="415"/>
      <c r="LY46" s="415"/>
      <c r="LZ46" s="415"/>
      <c r="MA46" s="415"/>
      <c r="MB46" s="415"/>
      <c r="MC46" s="415"/>
      <c r="MD46" s="415"/>
      <c r="ME46" s="415"/>
      <c r="MF46" s="415"/>
      <c r="MG46" s="415"/>
      <c r="MH46" s="415"/>
      <c r="MI46" s="415"/>
      <c r="MJ46" s="415"/>
      <c r="MK46" s="415"/>
      <c r="ML46" s="415"/>
      <c r="MM46" s="415"/>
      <c r="MN46" s="415"/>
      <c r="MO46" s="415"/>
      <c r="MP46" s="415"/>
      <c r="MQ46" s="415"/>
      <c r="MR46" s="415"/>
      <c r="MS46" s="415"/>
      <c r="MT46" s="415"/>
      <c r="MU46" s="415"/>
      <c r="MV46" s="415"/>
      <c r="MW46" s="415"/>
      <c r="MX46" s="416"/>
      <c r="MY46" s="415"/>
      <c r="MZ46" s="415"/>
      <c r="NA46" s="415"/>
      <c r="NB46" s="415"/>
      <c r="NC46" s="415"/>
      <c r="ND46" s="416"/>
      <c r="NH46" s="412"/>
      <c r="NL46" s="1195"/>
      <c r="NM46" s="1195"/>
      <c r="NN46" s="1195"/>
      <c r="NO46" s="1195"/>
      <c r="NP46" s="1195"/>
      <c r="NQ46" s="1195"/>
      <c r="NR46" s="1195"/>
      <c r="NS46" s="1195"/>
      <c r="NT46" s="1195"/>
      <c r="NX46" s="1195"/>
      <c r="NY46" s="1194"/>
      <c r="NZ46" s="1263"/>
      <c r="OA46" s="1263"/>
      <c r="OB46" s="1263"/>
      <c r="OJ46" s="236"/>
      <c r="OQ46" s="414"/>
      <c r="OR46" s="415"/>
      <c r="OS46" s="415"/>
      <c r="OT46" s="414"/>
      <c r="PJ46" s="415"/>
      <c r="PK46" s="416"/>
      <c r="PL46" s="1263"/>
      <c r="PM46" s="1263"/>
      <c r="PN46" s="1263"/>
      <c r="PV46" s="236"/>
      <c r="QC46" s="414"/>
      <c r="QD46" s="415"/>
      <c r="QE46" s="415"/>
      <c r="QF46" s="414"/>
      <c r="QG46" s="415"/>
      <c r="QH46" s="415"/>
      <c r="QI46" s="415"/>
      <c r="QJ46" s="415"/>
      <c r="QK46" s="415"/>
      <c r="QL46" s="415"/>
      <c r="QM46" s="415"/>
      <c r="QN46" s="415"/>
      <c r="QO46" s="415"/>
      <c r="QP46" s="415"/>
      <c r="QQ46" s="415"/>
      <c r="QR46" s="415"/>
      <c r="QS46" s="415"/>
      <c r="QT46" s="415"/>
      <c r="QU46" s="415"/>
      <c r="QV46" s="415"/>
      <c r="QW46" s="415"/>
      <c r="QX46" s="415"/>
      <c r="QY46" s="415"/>
      <c r="QZ46" s="415"/>
      <c r="RA46" s="415"/>
      <c r="RB46" s="415"/>
      <c r="RC46" s="415"/>
      <c r="RD46" s="415"/>
      <c r="RE46" s="415"/>
      <c r="RF46" s="415"/>
      <c r="RG46" s="622"/>
      <c r="RH46" s="415"/>
      <c r="RI46" s="415"/>
      <c r="RJ46" s="415"/>
      <c r="RK46" s="415"/>
      <c r="RL46" s="415"/>
      <c r="RM46" s="415"/>
      <c r="RN46" s="415"/>
      <c r="RO46" s="415"/>
      <c r="RP46" s="415"/>
      <c r="RQ46" s="415"/>
      <c r="RR46" s="415"/>
      <c r="RS46" s="415"/>
      <c r="RT46" s="415"/>
      <c r="RU46" s="415"/>
      <c r="RV46" s="415"/>
      <c r="RW46" s="415"/>
      <c r="RX46" s="416"/>
      <c r="RY46" s="415"/>
      <c r="RZ46" s="415"/>
      <c r="SA46" s="415"/>
      <c r="SB46" s="415"/>
      <c r="SC46" s="415"/>
      <c r="SD46" s="416"/>
      <c r="SH46" s="412"/>
      <c r="TZ46" s="236"/>
      <c r="UG46" s="414"/>
      <c r="UH46" s="415"/>
      <c r="UI46" s="415"/>
      <c r="UJ46" s="414"/>
      <c r="UK46" s="415"/>
      <c r="UL46" s="415"/>
      <c r="UM46" s="415"/>
      <c r="UN46" s="415"/>
      <c r="UO46" s="415"/>
      <c r="UP46" s="415"/>
      <c r="UQ46" s="415"/>
      <c r="UR46" s="415"/>
      <c r="US46" s="415"/>
      <c r="UT46" s="415"/>
      <c r="UU46" s="415"/>
      <c r="UV46" s="415"/>
      <c r="UW46" s="415"/>
      <c r="UX46" s="415"/>
      <c r="UY46" s="415"/>
      <c r="UZ46" s="415"/>
      <c r="VA46" s="415"/>
      <c r="VB46" s="415"/>
      <c r="VC46" s="415"/>
      <c r="VD46" s="415"/>
      <c r="VE46" s="415"/>
      <c r="VF46" s="415"/>
      <c r="VG46" s="415"/>
      <c r="VH46" s="415"/>
      <c r="VI46" s="415"/>
      <c r="VJ46" s="415"/>
      <c r="VK46" s="622"/>
      <c r="VL46" s="415"/>
      <c r="VM46" s="415"/>
      <c r="VN46" s="415"/>
      <c r="VO46" s="415"/>
      <c r="VP46" s="415"/>
      <c r="VQ46" s="415"/>
      <c r="VR46" s="415"/>
      <c r="VS46" s="415"/>
      <c r="VT46" s="415"/>
      <c r="VU46" s="415"/>
      <c r="VV46" s="415"/>
      <c r="VW46" s="415"/>
      <c r="VX46" s="415"/>
      <c r="VY46" s="415"/>
      <c r="VZ46" s="415"/>
      <c r="WA46" s="415"/>
      <c r="WB46" s="416"/>
      <c r="WC46" s="415"/>
      <c r="WD46" s="415"/>
      <c r="WE46" s="415"/>
      <c r="WF46" s="415"/>
      <c r="WG46" s="415"/>
      <c r="WH46" s="416"/>
      <c r="WL46" s="412"/>
      <c r="WY46" s="1263"/>
      <c r="WZ46" s="1263"/>
      <c r="XA46" s="1263"/>
      <c r="XB46" s="1195"/>
      <c r="XC46" s="1194"/>
      <c r="XD46" s="1263"/>
      <c r="XE46" s="1263"/>
      <c r="XF46" s="1263"/>
      <c r="YD46" s="236"/>
      <c r="YK46" s="414"/>
      <c r="YL46" s="415"/>
      <c r="YM46" s="415"/>
      <c r="YN46" s="414"/>
      <c r="YO46" s="415"/>
      <c r="YP46" s="415"/>
      <c r="YQ46" s="415"/>
      <c r="YR46" s="415"/>
      <c r="YS46" s="415"/>
      <c r="YT46" s="415"/>
      <c r="YU46" s="415"/>
      <c r="YV46" s="415"/>
      <c r="YW46" s="415"/>
      <c r="YX46" s="415"/>
      <c r="YY46" s="415"/>
      <c r="YZ46" s="415"/>
      <c r="ZA46" s="415"/>
      <c r="ZB46" s="415"/>
      <c r="ZC46" s="415"/>
      <c r="ZD46" s="415"/>
      <c r="ZE46" s="415"/>
      <c r="ZF46" s="415"/>
      <c r="ZG46" s="415"/>
      <c r="ZH46" s="415"/>
      <c r="ZI46" s="415"/>
      <c r="ZJ46" s="415"/>
      <c r="ZK46" s="415"/>
      <c r="ZL46" s="415"/>
      <c r="ZM46" s="415"/>
      <c r="ZN46" s="415"/>
      <c r="ZO46" s="622"/>
      <c r="ZP46" s="415"/>
      <c r="ZQ46" s="415"/>
      <c r="ZR46" s="415"/>
      <c r="ZS46" s="415"/>
      <c r="ZT46" s="415"/>
      <c r="ZU46" s="415"/>
      <c r="ZV46" s="415"/>
      <c r="ZW46" s="415"/>
      <c r="ZX46" s="415"/>
      <c r="ZY46" s="415"/>
      <c r="ZZ46" s="415"/>
      <c r="AAA46" s="415"/>
      <c r="AAB46" s="415"/>
      <c r="AAC46" s="415"/>
      <c r="AAD46" s="415"/>
      <c r="AAE46" s="415"/>
      <c r="AAF46" s="416"/>
      <c r="AAG46" s="415"/>
      <c r="AAH46" s="415"/>
      <c r="AAI46" s="415"/>
      <c r="AAJ46" s="415"/>
      <c r="AAK46" s="415"/>
      <c r="AAL46" s="416"/>
      <c r="AAM46" s="414"/>
      <c r="AAN46" s="415"/>
      <c r="AAO46" s="416"/>
      <c r="AAP46" s="630"/>
      <c r="AAQ46" s="1177"/>
      <c r="AAR46" s="1177"/>
      <c r="AAS46" s="1177"/>
      <c r="AAT46" s="1177"/>
      <c r="AAU46" s="1177"/>
      <c r="AAV46" s="1177"/>
      <c r="AAW46" s="1177"/>
      <c r="AAX46" s="1177"/>
      <c r="AAY46" s="1177"/>
      <c r="AAZ46" s="1177"/>
      <c r="ABA46" s="1177"/>
      <c r="ABB46" s="1177"/>
      <c r="ABC46" s="1177"/>
      <c r="ABD46" s="1177"/>
      <c r="ABE46" s="1177"/>
      <c r="ABF46" s="1177"/>
      <c r="ABG46" s="295"/>
      <c r="ABH46" s="1263"/>
      <c r="ABI46" s="1263"/>
      <c r="ABJ46" s="1263"/>
      <c r="ACH46" s="236"/>
      <c r="ACO46" s="414"/>
      <c r="ACP46" s="415"/>
      <c r="ACQ46" s="415"/>
      <c r="ACR46" s="414"/>
      <c r="ACS46" s="415"/>
      <c r="ACT46" s="415"/>
      <c r="ACU46" s="415"/>
      <c r="ACV46" s="415"/>
      <c r="ACW46" s="415"/>
      <c r="ACX46" s="415"/>
      <c r="ACY46" s="415"/>
      <c r="ACZ46" s="415"/>
      <c r="ADA46" s="415"/>
      <c r="ADB46" s="415"/>
      <c r="ADC46" s="415"/>
      <c r="ADD46" s="415"/>
      <c r="ADE46" s="415"/>
      <c r="ADF46" s="415"/>
      <c r="ADG46" s="415"/>
      <c r="ADH46" s="415"/>
      <c r="ADI46" s="415"/>
      <c r="ADJ46" s="415"/>
      <c r="ADK46" s="415"/>
      <c r="ADL46" s="415"/>
      <c r="ADM46" s="415"/>
      <c r="ADN46" s="415"/>
      <c r="ADO46" s="415"/>
      <c r="ADP46" s="415"/>
      <c r="ADQ46" s="415"/>
      <c r="ADR46" s="415"/>
      <c r="ADS46" s="415"/>
      <c r="ADT46" s="415"/>
      <c r="ADU46" s="415"/>
      <c r="ADV46" s="415"/>
      <c r="ADW46" s="415"/>
      <c r="ADX46" s="415"/>
      <c r="ADY46" s="415"/>
      <c r="ADZ46" s="415"/>
      <c r="AEA46" s="415"/>
      <c r="AEB46" s="415"/>
      <c r="AEC46" s="415"/>
      <c r="AED46" s="415"/>
      <c r="AEE46" s="415"/>
      <c r="AEF46" s="415"/>
      <c r="AEG46" s="415"/>
      <c r="AEH46" s="640"/>
      <c r="AEI46" s="415"/>
      <c r="AEJ46" s="416"/>
      <c r="AEK46" s="415"/>
      <c r="AEL46" s="415"/>
      <c r="AEM46" s="415"/>
      <c r="AEN46" s="415"/>
      <c r="AEO46" s="415"/>
      <c r="AEP46" s="416"/>
      <c r="AEQ46" s="414"/>
      <c r="AER46" s="415"/>
      <c r="AES46" s="416"/>
      <c r="AET46" s="630"/>
      <c r="AEU46" s="1177"/>
      <c r="AEV46" s="1177"/>
      <c r="AEW46" s="1177"/>
      <c r="AEX46" s="1177"/>
      <c r="AEY46" s="1177"/>
      <c r="AEZ46" s="1177"/>
      <c r="AFA46" s="1177"/>
      <c r="AFB46" s="1177"/>
      <c r="AFC46" s="1177"/>
      <c r="AFD46" s="1177"/>
      <c r="AFE46" s="1177"/>
      <c r="AFF46" s="1177"/>
      <c r="AFG46" s="1177"/>
      <c r="AFH46" s="1177"/>
      <c r="AFI46" s="1177"/>
      <c r="AFJ46" s="1177"/>
      <c r="AFK46" s="295"/>
      <c r="AFL46" s="1263"/>
      <c r="AFM46" s="1263"/>
      <c r="AFN46" s="1263"/>
      <c r="AGL46" s="236"/>
      <c r="AGS46" s="414"/>
      <c r="AGT46" s="415"/>
      <c r="AGU46" s="415"/>
      <c r="AGV46" s="414"/>
      <c r="AGW46" s="415"/>
      <c r="AGX46" s="415"/>
      <c r="AGY46" s="415"/>
      <c r="AGZ46" s="415"/>
      <c r="AHA46" s="415"/>
      <c r="AHB46" s="415"/>
      <c r="AHC46" s="415"/>
      <c r="AHD46" s="415"/>
      <c r="AHE46" s="415"/>
      <c r="AHF46" s="415"/>
      <c r="AHG46" s="415"/>
      <c r="AHH46" s="415"/>
      <c r="AHI46" s="415"/>
      <c r="AHJ46" s="415"/>
      <c r="AHK46" s="415"/>
      <c r="AHL46" s="415"/>
      <c r="AHM46" s="416"/>
      <c r="AHN46" s="415"/>
      <c r="AHO46" s="415"/>
      <c r="AHP46" s="415"/>
      <c r="AHQ46" s="415"/>
      <c r="AHR46" s="415"/>
      <c r="AHS46" s="415"/>
      <c r="AHT46" s="415"/>
      <c r="AHU46" s="415"/>
      <c r="AHV46" s="415"/>
      <c r="AHW46" s="415"/>
      <c r="AHX46" s="415"/>
      <c r="AHY46" s="415"/>
      <c r="AHZ46" s="415"/>
      <c r="AIA46" s="415"/>
      <c r="AIB46" s="415"/>
      <c r="AIC46" s="415"/>
      <c r="AID46" s="415"/>
      <c r="AIE46" s="415"/>
      <c r="AIF46" s="415"/>
      <c r="AIG46" s="415"/>
      <c r="AIH46" s="415"/>
      <c r="AII46" s="415"/>
      <c r="AIJ46" s="415"/>
      <c r="AIK46" s="415"/>
      <c r="AIL46" s="415"/>
      <c r="AIM46" s="622"/>
      <c r="AIN46" s="416"/>
      <c r="AIO46" s="415"/>
      <c r="AIP46" s="415"/>
      <c r="AIQ46" s="415"/>
      <c r="AIR46" s="415"/>
      <c r="AIS46" s="415"/>
      <c r="AIT46" s="416"/>
      <c r="AIX46" s="412"/>
      <c r="AKP46" s="236"/>
      <c r="AKW46" s="414"/>
      <c r="AKX46" s="415"/>
      <c r="AKY46" s="415"/>
      <c r="AKZ46" s="414"/>
      <c r="ALA46" s="415"/>
      <c r="ALB46" s="415"/>
      <c r="ALC46" s="415"/>
      <c r="ALD46" s="415"/>
      <c r="ALE46" s="415"/>
      <c r="ALF46" s="415"/>
      <c r="ALG46" s="415"/>
      <c r="ALH46" s="415"/>
      <c r="ALI46" s="415"/>
      <c r="ALJ46" s="415"/>
      <c r="ALK46" s="415"/>
      <c r="ALL46" s="415"/>
      <c r="ALM46" s="415"/>
      <c r="ALN46" s="415"/>
      <c r="ALO46" s="415"/>
      <c r="ALP46" s="415"/>
      <c r="ALQ46" s="416"/>
      <c r="ALR46" s="415"/>
      <c r="ALS46" s="415"/>
      <c r="ALT46" s="415"/>
      <c r="ALU46" s="415"/>
      <c r="ALV46" s="415"/>
      <c r="ALW46" s="415"/>
      <c r="ALX46" s="415"/>
      <c r="ALY46" s="415"/>
      <c r="ALZ46" s="415"/>
      <c r="AMA46" s="415"/>
      <c r="AMB46" s="415"/>
      <c r="AMC46" s="415"/>
      <c r="AMD46" s="415"/>
      <c r="AME46" s="415"/>
      <c r="AMF46" s="415"/>
      <c r="AMG46" s="415"/>
      <c r="AMH46" s="415"/>
      <c r="AMI46" s="415"/>
      <c r="AMJ46" s="415"/>
      <c r="AMK46" s="415"/>
      <c r="AML46" s="415"/>
      <c r="AMM46" s="415"/>
      <c r="AMN46" s="415"/>
      <c r="AMO46" s="415"/>
      <c r="AMP46" s="415"/>
      <c r="AMQ46" s="622"/>
      <c r="AMR46" s="416"/>
      <c r="AMS46" s="415"/>
      <c r="AMT46" s="415"/>
      <c r="AMU46" s="415"/>
      <c r="AMV46" s="415"/>
      <c r="AMW46" s="415"/>
      <c r="AMX46" s="416"/>
      <c r="ANB46" s="412"/>
      <c r="AOT46" s="236"/>
      <c r="APA46" s="414"/>
      <c r="APB46" s="415"/>
      <c r="APC46" s="415"/>
      <c r="APD46" s="414"/>
      <c r="APE46" s="415"/>
      <c r="APF46" s="415"/>
      <c r="APG46" s="415"/>
      <c r="APH46" s="415"/>
      <c r="API46" s="415"/>
      <c r="APJ46" s="415"/>
      <c r="APK46" s="415"/>
      <c r="APL46" s="415"/>
      <c r="APM46" s="415"/>
      <c r="APN46" s="415"/>
      <c r="APO46" s="415"/>
      <c r="APP46" s="415"/>
      <c r="APQ46" s="415"/>
      <c r="APR46" s="415"/>
      <c r="APS46" s="415"/>
      <c r="APT46" s="415"/>
      <c r="APU46" s="416"/>
      <c r="APV46" s="415"/>
      <c r="APW46" s="415"/>
      <c r="APX46" s="415"/>
      <c r="APY46" s="415"/>
      <c r="APZ46" s="415"/>
      <c r="AQA46" s="415"/>
      <c r="AQB46" s="415"/>
      <c r="AQC46" s="415"/>
      <c r="AQD46" s="415"/>
      <c r="AQE46" s="415"/>
      <c r="AQF46" s="415"/>
      <c r="AQG46" s="415"/>
      <c r="AQH46" s="415"/>
      <c r="AQI46" s="415"/>
      <c r="AQJ46" s="415"/>
      <c r="AQK46" s="415"/>
      <c r="AQL46" s="415"/>
      <c r="AQM46" s="415"/>
      <c r="AQN46" s="415"/>
      <c r="AQO46" s="415"/>
      <c r="AQP46" s="415"/>
      <c r="AQQ46" s="415"/>
      <c r="AQR46" s="415"/>
      <c r="AQS46" s="415"/>
      <c r="AQT46" s="415"/>
      <c r="AQU46" s="622"/>
      <c r="AQV46" s="416"/>
      <c r="AQW46" s="415"/>
      <c r="AQX46" s="415"/>
      <c r="AQY46" s="415"/>
      <c r="AQZ46" s="415"/>
      <c r="ARA46" s="415"/>
      <c r="ARB46" s="416"/>
      <c r="ARF46" s="412"/>
      <c r="ASC46" s="302"/>
      <c r="ASD46" s="302"/>
      <c r="ASE46" s="302"/>
      <c r="ASF46" s="302"/>
      <c r="ASG46" s="302"/>
      <c r="ASH46" s="302"/>
      <c r="ASI46" s="302"/>
      <c r="ASJ46" s="302"/>
      <c r="ASK46" s="302"/>
      <c r="ASL46" s="302"/>
      <c r="ASM46" s="302"/>
      <c r="ASN46" s="302"/>
      <c r="ASO46" s="302"/>
      <c r="ASP46" s="302"/>
      <c r="ASQ46" s="302"/>
      <c r="ASX46" s="236"/>
      <c r="ATE46" s="414"/>
      <c r="ATF46" s="415"/>
      <c r="ATG46" s="416"/>
      <c r="ATH46" s="414"/>
      <c r="ATI46" s="415"/>
      <c r="ATJ46" s="415"/>
      <c r="AUJ46" s="236"/>
      <c r="AUO46" s="415"/>
      <c r="AUP46" s="416"/>
      <c r="AUT46" s="414"/>
      <c r="AUU46" s="415"/>
      <c r="AUV46" s="415"/>
      <c r="AVM46" s="267"/>
      <c r="AVU46" s="267"/>
      <c r="AWC46" s="267"/>
      <c r="AWG46" s="1092"/>
      <c r="AWJ46" s="1299"/>
      <c r="AWK46" s="415"/>
      <c r="AWL46" s="416"/>
      <c r="AWZ46" s="415"/>
      <c r="AXA46" s="415"/>
      <c r="AXB46" s="415"/>
      <c r="AXC46" s="415"/>
      <c r="AXD46" s="415"/>
      <c r="AXE46" s="415"/>
      <c r="AXF46" s="415"/>
      <c r="AXG46" s="415"/>
      <c r="AXH46" s="415"/>
      <c r="AXI46" s="415"/>
      <c r="AXJ46" s="415"/>
      <c r="AXK46" s="415"/>
      <c r="AXL46" s="415"/>
      <c r="AXM46" s="415"/>
      <c r="AXN46" s="415"/>
      <c r="AXO46" s="415"/>
      <c r="AXP46" s="415"/>
      <c r="AXS46" s="414"/>
      <c r="AYA46" s="415"/>
      <c r="AYB46" s="415"/>
      <c r="AYU46" s="413"/>
      <c r="AYW46" s="271"/>
      <c r="AZB46" s="271"/>
      <c r="AZI46" s="415"/>
      <c r="AZK46" s="415"/>
      <c r="AZL46" s="416"/>
      <c r="AZM46" s="415"/>
      <c r="AZN46" s="415"/>
      <c r="AZO46" s="415"/>
      <c r="AZP46" s="415"/>
      <c r="AZQ46" s="415"/>
      <c r="AZR46" s="416"/>
      <c r="AZS46" s="414"/>
      <c r="AZT46" s="415"/>
      <c r="AZU46" s="416"/>
      <c r="AZV46" s="630"/>
      <c r="AZW46" s="1177"/>
      <c r="AZX46" s="1177"/>
      <c r="AZY46" s="1177"/>
      <c r="AZZ46" s="1177"/>
      <c r="BAA46" s="1177"/>
      <c r="BAB46" s="1177"/>
      <c r="BAC46" s="1177"/>
      <c r="BAD46" s="1177"/>
      <c r="BAE46" s="1177"/>
      <c r="BAF46" s="1177"/>
      <c r="BAG46" s="1177"/>
      <c r="BAH46" s="1177"/>
      <c r="BAI46" s="1177"/>
      <c r="BAJ46" s="1177"/>
      <c r="BAK46" s="1177"/>
      <c r="BAL46" s="1177"/>
      <c r="BAM46" s="295"/>
      <c r="BAN46" s="1263"/>
      <c r="BAO46" s="1263"/>
      <c r="BAP46" s="1263"/>
      <c r="BAQ46" s="747"/>
      <c r="BAR46" s="747"/>
      <c r="BBN46" s="236"/>
      <c r="BBU46" s="414"/>
      <c r="BBV46" s="415"/>
      <c r="BBW46" s="415"/>
      <c r="BBX46" s="414"/>
      <c r="BBY46" s="415"/>
      <c r="BBZ46" s="415"/>
      <c r="BCA46" s="415"/>
      <c r="BCB46" s="415"/>
      <c r="BCC46" s="415"/>
      <c r="BCD46" s="415"/>
      <c r="BCE46" s="415"/>
      <c r="BCF46" s="415"/>
      <c r="BCG46" s="415"/>
      <c r="BCH46" s="415"/>
      <c r="BCI46" s="415"/>
      <c r="BCJ46" s="415"/>
      <c r="BCK46" s="415"/>
      <c r="BCL46" s="415"/>
      <c r="BCM46" s="415"/>
      <c r="BCN46" s="415"/>
      <c r="BCO46" s="416"/>
      <c r="BCP46" s="415"/>
      <c r="BCQ46" s="415"/>
      <c r="BCR46" s="415"/>
      <c r="BCS46" s="415"/>
      <c r="BCT46" s="415"/>
      <c r="BCU46" s="415"/>
      <c r="BCV46" s="415"/>
      <c r="BCW46" s="415"/>
      <c r="BCX46" s="415"/>
      <c r="BCY46" s="415"/>
      <c r="BCZ46" s="415"/>
      <c r="BDA46" s="415"/>
      <c r="BDB46" s="415"/>
      <c r="BDC46" s="415"/>
      <c r="BDD46" s="415"/>
      <c r="BDE46" s="415"/>
      <c r="BDF46" s="415"/>
      <c r="BDG46" s="415"/>
      <c r="BDH46" s="415"/>
      <c r="BDI46" s="415"/>
      <c r="BDJ46" s="415"/>
      <c r="BDK46" s="415"/>
      <c r="BDL46" s="415"/>
      <c r="BDM46" s="415"/>
      <c r="BDN46" s="415"/>
      <c r="BDO46" s="622"/>
      <c r="BDP46" s="416"/>
      <c r="BDQ46" s="415"/>
      <c r="BDR46" s="415"/>
      <c r="BDS46" s="415"/>
      <c r="BDT46" s="415"/>
      <c r="BDU46" s="415"/>
      <c r="BDV46" s="416"/>
      <c r="BDZ46" s="412"/>
      <c r="BFR46" s="236"/>
      <c r="BFY46" s="414"/>
      <c r="BFZ46" s="415"/>
      <c r="BGA46" s="415"/>
      <c r="BGB46" s="414"/>
      <c r="BGC46" s="415"/>
      <c r="BGD46" s="415"/>
      <c r="BGE46" s="415"/>
      <c r="BGF46" s="415"/>
      <c r="BGG46" s="415"/>
      <c r="BGH46" s="415"/>
      <c r="BGI46" s="415"/>
      <c r="BGJ46" s="415"/>
      <c r="BGK46" s="415"/>
      <c r="BGL46" s="415"/>
      <c r="BGM46" s="415"/>
      <c r="BGN46" s="415"/>
      <c r="BGO46" s="415"/>
      <c r="BGP46" s="415"/>
      <c r="BGQ46" s="415"/>
      <c r="BGR46" s="415"/>
      <c r="BGS46" s="416"/>
      <c r="BGT46" s="415"/>
      <c r="BGU46" s="415"/>
      <c r="BGV46" s="415"/>
      <c r="BGW46" s="415"/>
      <c r="BGX46" s="415"/>
      <c r="BGY46" s="415"/>
      <c r="BGZ46" s="415"/>
      <c r="BHA46" s="415"/>
      <c r="BHB46" s="415"/>
      <c r="BHC46" s="415"/>
      <c r="BHD46" s="415"/>
      <c r="BHE46" s="415"/>
      <c r="BHF46" s="415"/>
      <c r="BHG46" s="415"/>
      <c r="BHH46" s="415"/>
      <c r="BHI46" s="415"/>
      <c r="BHJ46" s="415"/>
      <c r="BHK46" s="415"/>
      <c r="BHL46" s="415"/>
      <c r="BHM46" s="415"/>
      <c r="BHN46" s="415"/>
      <c r="BHO46" s="415"/>
      <c r="BHP46" s="415"/>
      <c r="BHQ46" s="415"/>
      <c r="BHR46" s="415"/>
      <c r="BHS46" s="622"/>
      <c r="BHT46" s="416"/>
      <c r="BHU46" s="415"/>
      <c r="BHV46" s="415"/>
      <c r="BHW46" s="415"/>
      <c r="BHX46" s="415"/>
      <c r="BHY46" s="415"/>
      <c r="BHZ46" s="416"/>
      <c r="BID46" s="412"/>
      <c r="BJV46" s="236"/>
      <c r="BKC46" s="414"/>
      <c r="BKD46" s="415"/>
      <c r="BKE46" s="415"/>
      <c r="BKF46" s="414"/>
      <c r="BKG46" s="415"/>
      <c r="BKH46" s="415"/>
      <c r="BKI46" s="415"/>
      <c r="BKJ46" s="415"/>
      <c r="BKK46" s="415"/>
      <c r="BKL46" s="415"/>
      <c r="BKM46" s="415"/>
      <c r="BKN46" s="415"/>
      <c r="BKO46" s="415"/>
      <c r="BKP46" s="415"/>
      <c r="BKQ46" s="415"/>
      <c r="BKR46" s="415"/>
      <c r="BKS46" s="415"/>
      <c r="BKT46" s="415"/>
      <c r="BKU46" s="415"/>
      <c r="BKV46" s="415"/>
      <c r="BKW46" s="416"/>
      <c r="BKX46" s="415"/>
      <c r="BKY46" s="415"/>
      <c r="BKZ46" s="415"/>
      <c r="BLA46" s="415"/>
      <c r="BLB46" s="415"/>
      <c r="BLC46" s="415"/>
      <c r="BLD46" s="415"/>
      <c r="BLE46" s="415"/>
      <c r="BLF46" s="415"/>
      <c r="BLG46" s="415"/>
      <c r="BLH46" s="415"/>
      <c r="BLI46" s="415"/>
      <c r="BLJ46" s="415"/>
      <c r="BLK46" s="415"/>
      <c r="BLL46" s="415"/>
      <c r="BLM46" s="415"/>
      <c r="BLN46" s="415"/>
      <c r="BLO46" s="415"/>
      <c r="BLP46" s="415"/>
      <c r="BLQ46" s="415"/>
      <c r="BLR46" s="415"/>
      <c r="BLS46" s="415"/>
      <c r="BLT46" s="415"/>
      <c r="BLU46" s="415"/>
      <c r="BLV46" s="415"/>
      <c r="BLW46" s="622"/>
      <c r="BLX46" s="416"/>
      <c r="BLY46" s="415"/>
      <c r="BLZ46" s="415"/>
      <c r="BMA46" s="415"/>
      <c r="BMB46" s="415"/>
      <c r="BMC46" s="415"/>
      <c r="BMD46" s="416"/>
      <c r="BMH46" s="412"/>
      <c r="BNZ46" s="236"/>
      <c r="BOG46" s="414"/>
      <c r="BOH46" s="415"/>
      <c r="BOI46" s="415"/>
      <c r="BOJ46" s="414"/>
      <c r="BOK46" s="415"/>
      <c r="BOL46" s="415"/>
      <c r="BOM46" s="415"/>
      <c r="BON46" s="415"/>
      <c r="BOO46" s="415"/>
      <c r="BOP46" s="415"/>
      <c r="BOQ46" s="415"/>
      <c r="BOR46" s="415"/>
      <c r="BOS46" s="415"/>
      <c r="BOT46" s="415"/>
      <c r="BOU46" s="415"/>
      <c r="BOV46" s="415"/>
      <c r="BOW46" s="415"/>
      <c r="BOX46" s="415"/>
      <c r="BOY46" s="415"/>
      <c r="BOZ46" s="415"/>
      <c r="BPA46" s="416"/>
      <c r="BPB46" s="415"/>
      <c r="BPC46" s="415"/>
      <c r="BPD46" s="415"/>
      <c r="BPE46" s="415"/>
      <c r="BPF46" s="415"/>
      <c r="BPG46" s="415"/>
      <c r="BPH46" s="415"/>
      <c r="BPI46" s="415"/>
      <c r="BPJ46" s="415"/>
      <c r="BPK46" s="415"/>
      <c r="BPL46" s="415"/>
      <c r="BPM46" s="415"/>
      <c r="BPN46" s="415"/>
      <c r="BPO46" s="415"/>
      <c r="BPP46" s="415"/>
      <c r="BPQ46" s="415"/>
      <c r="BPR46" s="415"/>
      <c r="BPS46" s="415"/>
      <c r="BPT46" s="415"/>
      <c r="BPU46" s="415"/>
      <c r="BPV46" s="415"/>
      <c r="BPW46" s="415"/>
      <c r="BPX46" s="415"/>
      <c r="BPY46" s="415"/>
      <c r="BPZ46" s="415"/>
      <c r="BQA46" s="622"/>
      <c r="BQB46" s="416"/>
      <c r="BQC46" s="415"/>
      <c r="BQD46" s="415"/>
      <c r="BQE46" s="415"/>
      <c r="BQF46" s="415"/>
      <c r="BQG46" s="415"/>
      <c r="BQH46" s="416"/>
      <c r="BQL46" s="412"/>
      <c r="BSD46" s="236"/>
      <c r="BSK46" s="414"/>
      <c r="BSL46" s="415"/>
      <c r="BSM46" s="415"/>
      <c r="BSN46" s="414"/>
      <c r="BSO46" s="415"/>
      <c r="BSP46" s="415"/>
      <c r="BSQ46" s="415"/>
      <c r="BSR46" s="415"/>
      <c r="BSS46" s="415"/>
      <c r="BST46" s="415"/>
      <c r="BSU46" s="415"/>
      <c r="BSV46" s="415"/>
      <c r="BSW46" s="415"/>
      <c r="BSX46" s="415"/>
      <c r="BSY46" s="415"/>
      <c r="BSZ46" s="415"/>
      <c r="BTA46" s="415"/>
      <c r="BTB46" s="415"/>
      <c r="BTC46" s="415"/>
      <c r="BTD46" s="415"/>
      <c r="BTE46" s="416"/>
      <c r="BTF46" s="415"/>
      <c r="BTG46" s="415"/>
      <c r="BTH46" s="415"/>
      <c r="BTI46" s="415"/>
      <c r="BTJ46" s="415"/>
      <c r="BTK46" s="415"/>
      <c r="BTL46" s="415"/>
      <c r="BTM46" s="415"/>
      <c r="BTN46" s="415"/>
      <c r="BTO46" s="415"/>
      <c r="BTP46" s="415"/>
      <c r="BTQ46" s="415"/>
      <c r="BTR46" s="415"/>
      <c r="BTS46" s="415"/>
      <c r="BTT46" s="415"/>
      <c r="BTU46" s="415"/>
      <c r="BTV46" s="415"/>
      <c r="BTW46" s="415"/>
      <c r="BTX46" s="415"/>
      <c r="BTY46" s="415"/>
      <c r="BTZ46" s="415"/>
      <c r="BUA46" s="415"/>
      <c r="BUB46" s="415"/>
      <c r="BUC46" s="415"/>
      <c r="BUD46" s="415"/>
      <c r="BUE46" s="622"/>
      <c r="BUF46" s="416"/>
      <c r="BUG46" s="415"/>
      <c r="BUH46" s="415"/>
      <c r="BUI46" s="415"/>
      <c r="BUJ46" s="415"/>
      <c r="BUK46" s="415"/>
      <c r="BUL46" s="416"/>
      <c r="BUP46" s="412"/>
      <c r="BWH46" s="236"/>
      <c r="BWO46" s="414"/>
      <c r="BWP46" s="415"/>
      <c r="BWQ46" s="415"/>
      <c r="BWR46" s="414"/>
      <c r="BWS46" s="415"/>
      <c r="BWT46" s="415"/>
      <c r="BWU46" s="415"/>
      <c r="BWV46" s="415"/>
      <c r="BWW46" s="415"/>
      <c r="BWX46" s="415"/>
      <c r="BWY46" s="415"/>
      <c r="BWZ46" s="415"/>
      <c r="BXA46" s="415"/>
      <c r="BXB46" s="415"/>
      <c r="BXC46" s="415"/>
      <c r="BXD46" s="415"/>
      <c r="BXE46" s="415"/>
      <c r="BXF46" s="415"/>
      <c r="BXG46" s="415"/>
      <c r="BXH46" s="415"/>
      <c r="BXI46" s="416"/>
      <c r="BXJ46" s="415"/>
      <c r="BXK46" s="415"/>
      <c r="BXL46" s="415"/>
      <c r="BXM46" s="415"/>
      <c r="BXN46" s="415"/>
      <c r="BXO46" s="415"/>
      <c r="BXP46" s="415"/>
      <c r="BXQ46" s="415"/>
      <c r="BXR46" s="415"/>
      <c r="BXS46" s="415"/>
      <c r="BXT46" s="415"/>
      <c r="BXU46" s="415"/>
      <c r="BXV46" s="415"/>
      <c r="BXW46" s="415"/>
      <c r="BXX46" s="415"/>
      <c r="BXY46" s="415"/>
      <c r="BXZ46" s="415"/>
      <c r="BYA46" s="415"/>
      <c r="BYB46" s="415"/>
      <c r="BYC46" s="415"/>
      <c r="BYD46" s="415"/>
      <c r="BYE46" s="415"/>
      <c r="BYF46" s="415"/>
      <c r="BYG46" s="415"/>
      <c r="BYH46" s="415"/>
      <c r="BYI46" s="622"/>
      <c r="BYJ46" s="416"/>
      <c r="BYK46" s="415"/>
      <c r="BYL46" s="415"/>
      <c r="BYM46" s="415"/>
      <c r="BYN46" s="415"/>
      <c r="BYO46" s="415"/>
      <c r="BYP46" s="416"/>
      <c r="BYT46" s="412"/>
      <c r="CAL46" s="236"/>
      <c r="CAS46" s="414"/>
      <c r="CAT46" s="415"/>
      <c r="CAU46" s="415"/>
      <c r="CAV46" s="414"/>
      <c r="CAW46" s="415"/>
      <c r="CAX46" s="415"/>
      <c r="CAY46" s="415"/>
      <c r="CAZ46" s="415"/>
      <c r="CBA46" s="415"/>
      <c r="CBB46" s="415"/>
      <c r="CBC46" s="415"/>
      <c r="CBD46" s="415"/>
      <c r="CBE46" s="415"/>
      <c r="CBF46" s="415"/>
      <c r="CBG46" s="415"/>
      <c r="CBH46" s="415"/>
      <c r="CBI46" s="415"/>
      <c r="CBJ46" s="415"/>
      <c r="CBK46" s="415"/>
      <c r="CBL46" s="415"/>
      <c r="CBM46" s="416"/>
      <c r="CBN46" s="415"/>
      <c r="CBO46" s="415"/>
      <c r="CBP46" s="415"/>
      <c r="CBQ46" s="415"/>
      <c r="CBR46" s="415"/>
      <c r="CBS46" s="415"/>
      <c r="CBT46" s="415"/>
      <c r="CBU46" s="415"/>
      <c r="CBV46" s="415"/>
      <c r="CBW46" s="415"/>
      <c r="CBX46" s="415"/>
      <c r="CBY46" s="415"/>
      <c r="CBZ46" s="415"/>
      <c r="CCA46" s="415"/>
      <c r="CCB46" s="415"/>
      <c r="CCC46" s="415"/>
      <c r="CCD46" s="415"/>
      <c r="CCE46" s="415"/>
      <c r="CCF46" s="415"/>
      <c r="CCG46" s="415"/>
      <c r="CCH46" s="415"/>
      <c r="CCI46" s="415"/>
      <c r="CCJ46" s="415"/>
      <c r="CCK46" s="415"/>
      <c r="CCL46" s="415"/>
      <c r="CCM46" s="622"/>
      <c r="CCN46" s="416"/>
      <c r="CCO46" s="415"/>
      <c r="CCP46" s="415"/>
      <c r="CCQ46" s="415"/>
      <c r="CCR46" s="415"/>
      <c r="CCS46" s="415"/>
      <c r="CCT46" s="416"/>
      <c r="CCX46" s="412"/>
      <c r="CEP46" s="236"/>
      <c r="CEW46" s="414"/>
      <c r="CEX46" s="415"/>
      <c r="CEY46" s="415"/>
      <c r="CEZ46" s="414"/>
      <c r="CFA46" s="415"/>
      <c r="CFB46" s="415"/>
      <c r="CFC46" s="415"/>
      <c r="CFD46" s="415"/>
      <c r="CFE46" s="415"/>
      <c r="CFF46" s="415"/>
      <c r="CFG46" s="415"/>
      <c r="CFH46" s="415"/>
      <c r="CFI46" s="415"/>
      <c r="CFJ46" s="415"/>
      <c r="CFK46" s="415"/>
      <c r="CFL46" s="415"/>
      <c r="CFM46" s="415"/>
      <c r="CFN46" s="415"/>
      <c r="CFO46" s="415"/>
      <c r="CFP46" s="415"/>
      <c r="CFQ46" s="416"/>
      <c r="CFR46" s="415"/>
      <c r="CFS46" s="415"/>
      <c r="CFT46" s="415"/>
      <c r="CFU46" s="415"/>
      <c r="CFV46" s="415"/>
      <c r="CFW46" s="415"/>
      <c r="CFX46" s="415"/>
      <c r="CFY46" s="415"/>
      <c r="CFZ46" s="415"/>
      <c r="CGA46" s="415"/>
      <c r="CGB46" s="415"/>
      <c r="CGC46" s="415"/>
      <c r="CGD46" s="415"/>
      <c r="CGE46" s="415"/>
      <c r="CGF46" s="415"/>
      <c r="CGG46" s="415"/>
      <c r="CGH46" s="415"/>
      <c r="CGI46" s="415"/>
      <c r="CGJ46" s="415"/>
      <c r="CGK46" s="415"/>
      <c r="CGL46" s="415"/>
      <c r="CGM46" s="415"/>
      <c r="CGN46" s="415"/>
      <c r="CGO46" s="415"/>
      <c r="CGP46" s="415"/>
      <c r="CGQ46" s="622"/>
      <c r="CGR46" s="416"/>
      <c r="CGS46" s="415"/>
      <c r="CGT46" s="415"/>
      <c r="CGU46" s="415"/>
      <c r="CGV46" s="415"/>
      <c r="CGW46" s="415"/>
      <c r="CGX46" s="416"/>
      <c r="CHB46" s="412"/>
      <c r="CIT46" s="236"/>
      <c r="CJA46" s="414"/>
      <c r="CJB46" s="415"/>
      <c r="CJC46" s="415"/>
      <c r="CJD46" s="414"/>
      <c r="CJE46" s="415"/>
      <c r="CJF46" s="415"/>
      <c r="CJG46" s="415"/>
      <c r="CJH46" s="415"/>
      <c r="CJI46" s="415"/>
      <c r="CJJ46" s="415"/>
      <c r="CJK46" s="415"/>
      <c r="CJL46" s="415"/>
      <c r="CJM46" s="415"/>
      <c r="CJN46" s="415"/>
      <c r="CJO46" s="415"/>
      <c r="CJP46" s="415"/>
      <c r="CJQ46" s="415"/>
      <c r="CJR46" s="415"/>
      <c r="CJS46" s="415"/>
      <c r="CJT46" s="415"/>
      <c r="CJU46" s="416"/>
      <c r="CJV46" s="415"/>
      <c r="CJW46" s="415"/>
      <c r="CJX46" s="415"/>
      <c r="CJY46" s="415"/>
      <c r="CJZ46" s="415"/>
      <c r="CKA46" s="415"/>
      <c r="CKB46" s="415"/>
      <c r="CKC46" s="415"/>
      <c r="CKD46" s="415"/>
      <c r="CKE46" s="415"/>
      <c r="CKF46" s="415"/>
      <c r="CKG46" s="415"/>
      <c r="CKH46" s="415"/>
      <c r="CKI46" s="415"/>
      <c r="CKJ46" s="415"/>
      <c r="CKK46" s="415"/>
      <c r="CKL46" s="415"/>
      <c r="CKM46" s="415"/>
      <c r="CKN46" s="415"/>
      <c r="CKO46" s="415"/>
      <c r="CKP46" s="415"/>
      <c r="CKQ46" s="415"/>
      <c r="CKR46" s="415"/>
      <c r="CKS46" s="415"/>
      <c r="CKT46" s="415"/>
      <c r="CKU46" s="622"/>
      <c r="CKV46" s="416"/>
      <c r="CKW46" s="415"/>
      <c r="CKX46" s="415"/>
      <c r="CKY46" s="415"/>
      <c r="CKZ46" s="415"/>
      <c r="CLA46" s="415"/>
      <c r="CLB46" s="416"/>
      <c r="CLF46" s="412"/>
      <c r="CMX46" s="236"/>
      <c r="CNE46" s="414"/>
      <c r="CNF46" s="415"/>
      <c r="CNG46" s="416"/>
      <c r="CNH46" s="414"/>
      <c r="CNI46" s="415"/>
      <c r="CNJ46" s="415"/>
      <c r="CNS46" s="415"/>
      <c r="CNT46" s="415"/>
      <c r="CNU46" s="415"/>
      <c r="CNV46" s="415"/>
      <c r="CNW46" s="415"/>
      <c r="CNX46" s="415"/>
      <c r="CNY46" s="416"/>
      <c r="CNZ46" s="415"/>
      <c r="COA46" s="415"/>
      <c r="COB46" s="415"/>
      <c r="COY46" s="394"/>
      <c r="COZ46" s="236"/>
      <c r="CPA46" s="414"/>
      <c r="CPB46" s="415"/>
      <c r="CPC46" s="415"/>
      <c r="CPD46" s="415"/>
      <c r="CPE46" s="415"/>
      <c r="CPF46" s="416"/>
      <c r="CPJ46" s="412"/>
      <c r="CRB46" s="236"/>
      <c r="CRI46" s="414"/>
      <c r="CRJ46" s="415"/>
      <c r="CRK46" s="416"/>
      <c r="CRL46" s="414"/>
      <c r="CRM46" s="415"/>
      <c r="CRN46" s="415"/>
      <c r="CTC46" s="394"/>
      <c r="CTD46" s="236"/>
      <c r="CTE46" s="414"/>
      <c r="CTF46" s="415"/>
      <c r="CTG46" s="415"/>
      <c r="CTH46" s="415"/>
      <c r="CTI46" s="415"/>
      <c r="CTJ46" s="416"/>
      <c r="CTK46" s="415"/>
      <c r="CTL46" s="415"/>
      <c r="CTM46" s="415"/>
      <c r="CTN46" s="414"/>
      <c r="CTO46" s="415"/>
      <c r="CTP46" s="415"/>
      <c r="CTQ46" s="415"/>
      <c r="CTR46" s="415"/>
      <c r="CTS46" s="415"/>
      <c r="CTT46" s="415"/>
      <c r="CTU46" s="415"/>
      <c r="CTV46" s="415"/>
      <c r="CTW46" s="415"/>
      <c r="CTX46" s="415"/>
      <c r="CTY46" s="415"/>
      <c r="CTZ46" s="415"/>
      <c r="CUA46" s="415"/>
      <c r="CUB46" s="415"/>
      <c r="CUC46" s="415"/>
      <c r="CUD46" s="415"/>
      <c r="CUE46" s="415"/>
      <c r="CUF46" s="415"/>
      <c r="CUG46" s="415"/>
      <c r="CUH46" s="415"/>
      <c r="CUI46" s="415"/>
      <c r="CUJ46" s="415"/>
      <c r="CUK46" s="415"/>
      <c r="CUL46" s="415"/>
      <c r="CUM46" s="415"/>
      <c r="CUN46" s="415"/>
      <c r="CUO46" s="415"/>
      <c r="CUP46" s="415"/>
      <c r="CUQ46" s="415"/>
      <c r="CUR46" s="415"/>
      <c r="CUS46" s="415"/>
      <c r="CUT46" s="415"/>
      <c r="CUU46" s="415"/>
      <c r="CUV46" s="415"/>
      <c r="CUW46" s="415"/>
      <c r="CUX46" s="415"/>
      <c r="CUY46" s="415"/>
      <c r="CUZ46" s="415"/>
      <c r="CVA46" s="415"/>
      <c r="CVB46" s="415"/>
      <c r="CVC46" s="415"/>
      <c r="CVD46" s="415"/>
      <c r="CVE46" s="415"/>
      <c r="CVF46" s="415"/>
      <c r="CVG46" s="415"/>
      <c r="CVH46" s="415"/>
      <c r="CVI46" s="415"/>
      <c r="CVJ46" s="415"/>
      <c r="CVK46" s="415"/>
      <c r="CVL46" s="415"/>
      <c r="CVM46" s="414"/>
      <c r="CVN46" s="415"/>
      <c r="CVO46" s="415"/>
      <c r="CVP46" s="415"/>
      <c r="CVQ46" s="415"/>
      <c r="CVR46" s="415"/>
      <c r="CVS46" s="415"/>
      <c r="CVT46" s="415"/>
      <c r="CVU46" s="416"/>
      <c r="CVV46" s="415"/>
      <c r="CVW46" s="415"/>
      <c r="CVX46" s="415"/>
      <c r="CVY46" s="415"/>
      <c r="CVZ46" s="415"/>
      <c r="CWA46" s="415"/>
      <c r="CWB46" s="415"/>
      <c r="CWC46" s="415"/>
      <c r="CWD46" s="415"/>
      <c r="CWE46" s="415"/>
      <c r="CWF46" s="415"/>
      <c r="CWG46" s="415"/>
      <c r="CWH46" s="415"/>
      <c r="CWK46" s="415"/>
      <c r="CWL46" s="236"/>
      <c r="CWM46" s="414"/>
      <c r="CWN46" s="415"/>
      <c r="CWO46" s="415"/>
      <c r="CWP46" s="415"/>
      <c r="CWQ46" s="415"/>
      <c r="CWR46" s="416"/>
      <c r="CWS46" s="414"/>
      <c r="CWT46" s="415"/>
      <c r="CWU46" s="416"/>
      <c r="CWV46" s="630"/>
      <c r="CWW46" s="1177"/>
      <c r="CWX46" s="1177"/>
      <c r="CWY46" s="1177"/>
      <c r="CWZ46" s="1177"/>
      <c r="CXA46" s="1177"/>
      <c r="CXB46" s="1177"/>
      <c r="CXC46" s="1177"/>
      <c r="CXD46" s="1177"/>
      <c r="CXE46" s="1177"/>
      <c r="CXF46" s="1177"/>
      <c r="CXG46" s="1177"/>
      <c r="CXH46" s="1177"/>
      <c r="CXI46" s="1177"/>
      <c r="CXJ46" s="1177"/>
      <c r="CXK46" s="1177"/>
      <c r="CXL46" s="1177"/>
      <c r="CXM46" s="295"/>
      <c r="CXN46" s="1263"/>
      <c r="CXO46" s="1263"/>
      <c r="CXP46" s="1263"/>
      <c r="CZK46" s="630"/>
      <c r="CZL46" s="294"/>
      <c r="CZM46" s="294"/>
      <c r="CZN46" s="294"/>
      <c r="CZO46" s="294"/>
      <c r="CZP46" s="294"/>
      <c r="CZQ46" s="294"/>
      <c r="CZR46" s="294"/>
      <c r="CZS46" s="294"/>
      <c r="CZT46" s="294"/>
      <c r="CZU46" s="294"/>
      <c r="CZV46" s="294"/>
      <c r="CZW46" s="294"/>
      <c r="CZX46" s="294"/>
      <c r="CZY46" s="294"/>
      <c r="CZZ46" s="294"/>
      <c r="DAA46" s="294"/>
      <c r="DAB46" s="294"/>
      <c r="DAC46" s="294"/>
      <c r="DAD46" s="294"/>
      <c r="DAE46" s="294"/>
      <c r="DAF46" s="294"/>
      <c r="DAG46" s="294"/>
      <c r="DAH46" s="294"/>
      <c r="DAI46" s="294"/>
      <c r="DAJ46" s="295"/>
      <c r="DAK46" s="412"/>
      <c r="DAL46" s="1132"/>
      <c r="DAM46" s="1132"/>
      <c r="DAN46" s="1132"/>
      <c r="DAO46" s="1132"/>
      <c r="DAP46" s="1132"/>
      <c r="DAQ46" s="412"/>
      <c r="DAR46" s="1132"/>
      <c r="DAS46" s="236"/>
      <c r="DAT46" s="1132"/>
      <c r="DAU46" s="1132"/>
      <c r="DAV46" s="1132"/>
      <c r="DAW46" s="1132"/>
      <c r="DAX46" s="1132"/>
      <c r="DAY46" s="1132"/>
      <c r="DAZ46" s="1132"/>
      <c r="DBA46" s="1132"/>
      <c r="DBB46" s="1132"/>
      <c r="DBC46" s="1132"/>
      <c r="DBD46" s="1132"/>
      <c r="DBE46" s="1195"/>
      <c r="DBF46" s="1195"/>
      <c r="DBG46" s="1263"/>
      <c r="DBH46" s="1263"/>
      <c r="DBI46" s="1263"/>
      <c r="DBJ46" s="1195"/>
      <c r="DBK46" s="1194"/>
      <c r="DBL46" s="1263"/>
      <c r="DBM46" s="1263"/>
      <c r="DBN46" s="1263"/>
      <c r="DBO46" s="1132"/>
      <c r="DBP46" s="1132"/>
      <c r="DBQ46" s="1132"/>
      <c r="DBR46" s="1132"/>
      <c r="DBS46" s="1132"/>
      <c r="DBT46" s="1132"/>
      <c r="DBU46" s="1132"/>
      <c r="DBV46" s="1132"/>
      <c r="DBW46" s="1132"/>
      <c r="DBX46" s="1132"/>
      <c r="DBY46" s="1132"/>
      <c r="DBZ46" s="1132"/>
      <c r="DCA46" s="1132"/>
      <c r="DCB46" s="1132"/>
      <c r="DCC46" s="1132"/>
      <c r="DCD46" s="1132"/>
      <c r="DCE46" s="1132"/>
      <c r="DCF46" s="1132"/>
      <c r="DCG46" s="1132"/>
      <c r="DCH46" s="1132"/>
      <c r="DCI46" s="1132"/>
      <c r="DCJ46" s="1132"/>
      <c r="DCK46" s="1132"/>
      <c r="DCL46" s="1132"/>
      <c r="DCM46" s="1132"/>
      <c r="DCN46" s="1132"/>
      <c r="DCO46" s="1132"/>
      <c r="DCP46" s="1132"/>
      <c r="DCQ46" s="1132"/>
      <c r="DCR46" s="1132"/>
      <c r="DCS46" s="412"/>
      <c r="DCT46" s="1132"/>
      <c r="DCU46" s="1132"/>
      <c r="DCV46" s="1132"/>
      <c r="DCW46" s="1132"/>
      <c r="DCX46" s="1132"/>
      <c r="DCY46" s="1132"/>
      <c r="DCZ46" s="1132"/>
      <c r="DDA46" s="1132"/>
      <c r="DDB46" s="1132"/>
      <c r="DDC46" s="1132"/>
      <c r="DDD46" s="1132"/>
      <c r="DDE46" s="1132"/>
      <c r="DDF46" s="1132"/>
      <c r="DDG46" s="1132"/>
      <c r="DDH46" s="1132"/>
      <c r="DDI46" s="1132"/>
      <c r="DDJ46" s="1132"/>
      <c r="DDK46" s="1132"/>
      <c r="DDL46" s="1132"/>
      <c r="DDM46" s="1132"/>
      <c r="DDN46" s="1132"/>
      <c r="DDO46" s="1132"/>
      <c r="DDP46" s="1132"/>
      <c r="DDQ46" s="1132"/>
      <c r="DDR46" s="236"/>
      <c r="DDS46" s="412"/>
      <c r="DDT46" s="1132"/>
      <c r="DDU46" s="1132"/>
      <c r="DDV46" s="1132"/>
      <c r="DDW46" s="1132"/>
      <c r="DDX46" s="1132"/>
      <c r="DDY46" s="412"/>
      <c r="DDZ46" s="1132"/>
      <c r="DEA46" s="236"/>
      <c r="DEB46" s="1132"/>
      <c r="DEC46" s="1132"/>
      <c r="DED46" s="1132"/>
      <c r="DEE46" s="1132"/>
      <c r="DEF46" s="1132"/>
      <c r="DEG46" s="1132"/>
      <c r="DEH46" s="1132"/>
      <c r="DEI46" s="1132"/>
      <c r="DEJ46" s="1132"/>
      <c r="DEK46" s="1132"/>
      <c r="DEL46" s="1132"/>
      <c r="DEM46" s="1195"/>
      <c r="DEN46" s="1195"/>
      <c r="DEO46" s="1263"/>
      <c r="DEP46" s="1263"/>
      <c r="DEQ46" s="1263"/>
      <c r="DER46" s="1195"/>
      <c r="DES46" s="1194"/>
      <c r="DET46" s="1263"/>
      <c r="DEU46" s="1263"/>
      <c r="DEV46" s="1263"/>
      <c r="DEW46" s="1132"/>
      <c r="DEX46" s="1132"/>
      <c r="DEY46" s="1132"/>
      <c r="DEZ46" s="1132"/>
      <c r="DFA46" s="1132"/>
      <c r="DFB46" s="1132"/>
      <c r="DFC46" s="1132"/>
      <c r="DFD46" s="1132"/>
      <c r="DFE46" s="1132"/>
      <c r="DFF46" s="1132"/>
      <c r="DFG46" s="1132"/>
      <c r="DFH46" s="1132"/>
      <c r="DFI46" s="1132"/>
      <c r="DFJ46" s="1132"/>
      <c r="DFK46" s="1132"/>
      <c r="DFL46" s="1132"/>
      <c r="DFM46" s="1132"/>
      <c r="DFN46" s="1132"/>
      <c r="DFO46" s="1132"/>
      <c r="DFP46" s="1132"/>
      <c r="DFQ46" s="1132"/>
      <c r="DFR46" s="1132"/>
      <c r="DFS46" s="1132"/>
      <c r="DFT46" s="1132"/>
      <c r="DFU46" s="1132"/>
      <c r="DFV46" s="1132"/>
      <c r="DFW46" s="1132"/>
      <c r="DFX46" s="1132"/>
      <c r="DFY46" s="1132"/>
      <c r="DFZ46" s="1132"/>
      <c r="DGA46" s="412"/>
      <c r="DGB46" s="1132"/>
      <c r="DGC46" s="1132"/>
      <c r="DGD46" s="1132"/>
      <c r="DGE46" s="1132"/>
      <c r="DGF46" s="1132"/>
      <c r="DGG46" s="1132"/>
      <c r="DGH46" s="1132"/>
      <c r="DGI46" s="1132"/>
      <c r="DGJ46" s="1132"/>
      <c r="DGK46" s="1132"/>
      <c r="DGL46" s="1132"/>
      <c r="DGM46" s="1132"/>
      <c r="DGN46" s="1132"/>
      <c r="DGO46" s="1132"/>
      <c r="DGP46" s="1132"/>
      <c r="DGQ46" s="1132"/>
      <c r="DGR46" s="1132"/>
      <c r="DGS46" s="1132"/>
      <c r="DGT46" s="1132"/>
      <c r="DGU46" s="1132"/>
      <c r="DGV46" s="1132"/>
      <c r="DGW46" s="1132"/>
      <c r="DGX46" s="1132"/>
      <c r="DGY46" s="1132"/>
      <c r="DGZ46" s="236"/>
      <c r="DHA46" s="412"/>
      <c r="DHB46" s="1132"/>
      <c r="DHC46" s="1132"/>
      <c r="DHD46" s="1132"/>
      <c r="DHE46" s="1132"/>
      <c r="DHF46" s="1132"/>
      <c r="DHG46" s="414"/>
      <c r="DHH46" s="1132"/>
      <c r="DHI46" s="236"/>
      <c r="DHJ46" s="1132"/>
      <c r="DHK46" s="1132"/>
      <c r="DHL46" s="1132"/>
      <c r="DHM46" s="1132"/>
      <c r="DHN46" s="1132"/>
      <c r="DHO46" s="1132"/>
      <c r="DHP46" s="1132"/>
      <c r="DHQ46" s="1132"/>
      <c r="DHR46" s="1132"/>
      <c r="DHS46" s="1132"/>
      <c r="DHT46" s="1132"/>
      <c r="DHU46" s="1132"/>
      <c r="DHV46" s="1132"/>
      <c r="DHW46" s="1132"/>
      <c r="DHX46" s="1132"/>
      <c r="DHY46" s="1132"/>
      <c r="DHZ46" s="1132"/>
      <c r="DIA46" s="1132"/>
      <c r="DIB46" s="1132"/>
      <c r="DIC46" s="1132"/>
      <c r="DID46" s="1132"/>
      <c r="DIE46" s="1132"/>
      <c r="DIF46" s="1132"/>
      <c r="DIG46" s="1132"/>
      <c r="DIH46" s="1132"/>
      <c r="DII46" s="1132"/>
      <c r="DIJ46" s="1132"/>
      <c r="DIK46" s="1132"/>
      <c r="DIL46" s="1132"/>
      <c r="DIM46" s="1132"/>
      <c r="DIN46" s="1132"/>
      <c r="DIO46" s="1132"/>
      <c r="DIP46" s="1132"/>
      <c r="DIQ46" s="1132"/>
      <c r="DIR46" s="1132"/>
      <c r="DIS46" s="1132"/>
      <c r="DIT46" s="1132"/>
      <c r="DIU46" s="1132"/>
      <c r="DIV46" s="1132"/>
      <c r="DIW46" s="1132"/>
      <c r="DIX46" s="1132"/>
      <c r="DIY46" s="1132"/>
      <c r="DIZ46" s="1132"/>
      <c r="DJA46" s="1132"/>
      <c r="DJB46" s="1132"/>
      <c r="DJC46" s="1132"/>
      <c r="DJD46" s="1132"/>
      <c r="DJE46" s="1132"/>
      <c r="DJF46" s="1132"/>
      <c r="DJG46" s="1132"/>
      <c r="DJH46" s="1132"/>
      <c r="DJI46" s="412"/>
      <c r="DJJ46" s="1132"/>
      <c r="DJK46" s="1132"/>
      <c r="DJL46" s="1132"/>
      <c r="DJM46" s="1132"/>
      <c r="DJN46" s="1132"/>
      <c r="DJO46" s="1132"/>
      <c r="DJP46" s="1132"/>
      <c r="DJQ46" s="1132"/>
      <c r="DJR46" s="1132"/>
      <c r="DJS46" s="1132"/>
      <c r="DJT46" s="1132"/>
      <c r="DJU46" s="1132"/>
      <c r="DJV46" s="1132"/>
      <c r="DJW46" s="1132"/>
      <c r="DJX46" s="1132"/>
      <c r="DJY46" s="1132"/>
      <c r="DJZ46" s="1132"/>
      <c r="DKA46" s="1132"/>
      <c r="DKB46" s="1132"/>
      <c r="DKC46" s="1132"/>
      <c r="DKD46" s="1132"/>
      <c r="DKE46" s="1132"/>
      <c r="DKF46" s="1132"/>
      <c r="DKG46" s="394"/>
      <c r="DKH46" s="236"/>
      <c r="DKI46" s="1132"/>
      <c r="DKJ46" s="1132"/>
      <c r="DKK46" s="1132"/>
      <c r="DKL46" s="1132"/>
      <c r="DKM46" s="1132"/>
      <c r="DKN46" s="236"/>
      <c r="DKO46" s="294"/>
      <c r="DKP46" s="294"/>
      <c r="DKQ46" s="295"/>
      <c r="DMQ46" s="630"/>
      <c r="DMR46" s="294"/>
      <c r="DMS46" s="294"/>
      <c r="DMT46" s="294"/>
      <c r="DMU46" s="294"/>
      <c r="DMV46" s="294"/>
      <c r="DMW46" s="294"/>
      <c r="DMX46" s="294"/>
      <c r="DMY46" s="294"/>
      <c r="DMZ46" s="412"/>
      <c r="DNA46" s="1132"/>
      <c r="DNB46" s="1132"/>
      <c r="DNC46" s="1132"/>
      <c r="DND46" s="1132"/>
      <c r="DNE46" s="415"/>
      <c r="DNF46" s="415"/>
      <c r="DNG46" s="415"/>
      <c r="DNH46" s="415"/>
      <c r="DNI46" s="415"/>
      <c r="DNJ46" s="415"/>
      <c r="DNK46" s="415"/>
      <c r="DNL46" s="415"/>
      <c r="DNM46" s="415"/>
      <c r="DNN46" s="640"/>
      <c r="DNO46" s="415"/>
      <c r="DNP46" s="416"/>
      <c r="DNQ46" s="630"/>
      <c r="DNR46" s="294"/>
      <c r="DNS46" s="294"/>
      <c r="DNT46" s="294"/>
      <c r="DNU46" s="415"/>
      <c r="DNV46" s="416"/>
      <c r="DNW46" s="294"/>
      <c r="DNX46" s="294"/>
      <c r="DNY46" s="295"/>
      <c r="DRN46" s="416"/>
      <c r="DRO46" s="415"/>
      <c r="DRP46" s="415"/>
      <c r="DRQ46" s="415"/>
      <c r="DRR46" s="415"/>
      <c r="DRS46" s="415"/>
      <c r="DRT46" s="416"/>
      <c r="DRU46" s="415"/>
      <c r="DRV46" s="415"/>
      <c r="DRW46" s="416"/>
      <c r="DRX46" s="415"/>
      <c r="DRY46" s="415"/>
      <c r="DRZ46" s="415"/>
      <c r="DSA46" s="415"/>
      <c r="DSB46" s="415"/>
      <c r="DSC46" s="415"/>
      <c r="DSD46" s="415"/>
      <c r="DSE46" s="415"/>
      <c r="DSF46" s="415"/>
      <c r="DSN46" s="416"/>
      <c r="DSW46" s="416"/>
      <c r="DTN46" s="416"/>
      <c r="DTW46" s="416"/>
      <c r="DWU46" s="415"/>
      <c r="DWV46" s="415"/>
      <c r="DWW46" s="415"/>
      <c r="DWX46" s="415"/>
      <c r="DWY46" s="415"/>
      <c r="DWZ46" s="415"/>
      <c r="DXA46" s="415"/>
      <c r="DXB46" s="415"/>
      <c r="DXI46" s="416"/>
      <c r="DXR46" s="416"/>
      <c r="DYJ46" s="414"/>
      <c r="DYK46" s="415"/>
      <c r="DYL46" s="415"/>
      <c r="DYM46" s="415"/>
      <c r="DYN46" s="415"/>
      <c r="DYO46" s="416"/>
      <c r="DYP46" s="415"/>
      <c r="DYQ46" s="415"/>
      <c r="DYR46" s="416"/>
      <c r="DYS46" s="415"/>
      <c r="DYT46" s="415"/>
      <c r="DYU46" s="415"/>
      <c r="DYV46" s="415"/>
      <c r="DYW46" s="415"/>
      <c r="DYX46" s="415"/>
      <c r="DYY46" s="415"/>
      <c r="DYZ46" s="415"/>
      <c r="DZA46" s="415"/>
      <c r="DZB46" s="415"/>
      <c r="EBG46" s="416"/>
      <c r="EBP46" s="416"/>
      <c r="ECH46" s="414"/>
      <c r="ECI46" s="415"/>
      <c r="ECJ46" s="415"/>
      <c r="ECK46" s="415"/>
      <c r="ECL46" s="415"/>
      <c r="ECM46" s="416"/>
      <c r="ECN46" s="415"/>
      <c r="ECO46" s="415"/>
      <c r="ECP46" s="416"/>
      <c r="ECQ46" s="415"/>
      <c r="ECR46" s="415"/>
      <c r="ECS46" s="415"/>
      <c r="ECT46" s="415"/>
      <c r="ECU46" s="415"/>
      <c r="ECV46" s="415"/>
      <c r="ECW46" s="415"/>
      <c r="ECX46" s="415"/>
      <c r="ECY46" s="415"/>
      <c r="ECZ46" s="415"/>
      <c r="EDA46" s="415"/>
      <c r="EDB46" s="415"/>
      <c r="EDC46" s="415"/>
      <c r="EDG46" s="416"/>
      <c r="EDQ46" s="414"/>
      <c r="EDR46" s="415"/>
      <c r="EDS46" s="415"/>
      <c r="EDT46" s="415"/>
      <c r="EDU46" s="415"/>
      <c r="EDV46" s="415"/>
      <c r="EDW46" s="415"/>
      <c r="EDX46" s="415"/>
      <c r="EDY46" s="415"/>
      <c r="EDZ46" s="415"/>
      <c r="EEA46" s="415"/>
      <c r="EEB46" s="415"/>
      <c r="EEC46" s="415"/>
      <c r="EED46" s="415"/>
      <c r="EEE46" s="415"/>
      <c r="EEF46" s="415"/>
      <c r="EEG46" s="416"/>
      <c r="EEH46" s="414"/>
      <c r="EEI46" s="415"/>
      <c r="EEJ46" s="415"/>
      <c r="EEK46" s="415"/>
      <c r="EEL46" s="415"/>
      <c r="EEM46" s="415"/>
      <c r="EEN46" s="415"/>
      <c r="EEO46" s="415"/>
      <c r="EEP46" s="416"/>
      <c r="EHZ46" s="414"/>
      <c r="EIA46" s="415"/>
      <c r="EIB46" s="415"/>
      <c r="EIC46" s="415"/>
      <c r="EID46" s="415"/>
      <c r="EIE46" s="416"/>
      <c r="EIF46" s="415"/>
      <c r="EIG46" s="415"/>
      <c r="EIH46" s="416"/>
      <c r="EII46" s="415"/>
      <c r="EIJ46" s="415"/>
      <c r="EIK46" s="415"/>
      <c r="EIL46" s="415"/>
      <c r="EIM46" s="415"/>
      <c r="EIN46" s="415"/>
      <c r="EIO46" s="415"/>
      <c r="EIP46" s="415"/>
      <c r="EIQ46" s="415"/>
      <c r="EIR46" s="415"/>
      <c r="EIS46" s="415"/>
      <c r="EIT46" s="415"/>
      <c r="EIY46" s="416"/>
      <c r="EJH46" s="416"/>
      <c r="EJZ46" s="414"/>
      <c r="EKA46" s="415"/>
      <c r="EKB46" s="415"/>
      <c r="EKC46" s="415"/>
      <c r="EKD46" s="415"/>
      <c r="EKE46" s="415"/>
      <c r="EKF46" s="415"/>
      <c r="EKG46" s="415"/>
      <c r="EKH46" s="416"/>
      <c r="EKL46" s="1195"/>
      <c r="EKM46" s="1194"/>
      <c r="EKN46" s="1263"/>
      <c r="EKO46" s="1263"/>
      <c r="EKP46" s="1263"/>
      <c r="EKQ46" s="415"/>
      <c r="EKR46" s="415"/>
      <c r="EKS46" s="415"/>
      <c r="EKT46" s="415"/>
      <c r="EKU46" s="415"/>
      <c r="EKV46" s="415"/>
      <c r="EKW46" s="415"/>
      <c r="EKX46" s="415"/>
      <c r="EMO46" s="414"/>
      <c r="EMW46" s="416"/>
      <c r="ENN46" s="236"/>
      <c r="ENS46" s="415"/>
      <c r="ENT46" s="416"/>
      <c r="ENU46" s="415"/>
      <c r="ENV46" s="415"/>
      <c r="ENW46" s="416"/>
      <c r="ENX46" s="415"/>
      <c r="ENY46" s="415"/>
      <c r="ENZ46" s="415"/>
      <c r="EOA46" s="415"/>
      <c r="EOB46" s="415"/>
      <c r="EOC46" s="415"/>
      <c r="EOD46" s="415"/>
      <c r="EOE46" s="415"/>
      <c r="EOF46" s="415"/>
      <c r="EOG46" s="415"/>
      <c r="EOH46" s="415"/>
      <c r="EOI46" s="415"/>
      <c r="EOJ46" s="415"/>
      <c r="EOK46" s="415"/>
      <c r="EOL46" s="415"/>
      <c r="EOM46" s="415"/>
      <c r="EON46" s="1195"/>
      <c r="EOO46" s="1194"/>
      <c r="EOP46" s="1263"/>
      <c r="EOQ46" s="1263"/>
      <c r="EOR46" s="1263"/>
      <c r="EOY46" s="226"/>
      <c r="EOZ46" s="226"/>
      <c r="EPA46" s="226"/>
      <c r="EPB46" s="226"/>
      <c r="EPC46" s="226"/>
      <c r="EPD46" s="226"/>
      <c r="EPE46" s="226"/>
      <c r="EPF46" s="226"/>
      <c r="EPG46" s="226"/>
      <c r="EPH46" s="226"/>
      <c r="EPI46" s="226"/>
      <c r="EPJ46" s="226"/>
      <c r="EPK46" s="226"/>
      <c r="EPL46" s="226"/>
      <c r="EPM46" s="226"/>
      <c r="EPN46" s="226"/>
      <c r="EQE46" s="415"/>
      <c r="EQF46" s="416"/>
      <c r="EQG46" s="415"/>
      <c r="EQH46" s="415"/>
      <c r="EQI46" s="415"/>
      <c r="EQJ46" s="415"/>
      <c r="EQK46" s="415"/>
      <c r="EQL46" s="416"/>
      <c r="EQM46" s="414"/>
      <c r="EQN46" s="415"/>
      <c r="EQO46" s="416"/>
      <c r="EQP46" s="630"/>
      <c r="EQQ46" s="1177"/>
      <c r="EQR46" s="1177"/>
      <c r="EQS46" s="1177"/>
      <c r="EQT46" s="1177"/>
      <c r="EQU46" s="1177"/>
      <c r="EQV46" s="1177"/>
      <c r="EQW46" s="1177"/>
      <c r="EQX46" s="1177"/>
      <c r="EQY46" s="1177"/>
      <c r="EQZ46" s="1177"/>
      <c r="ERA46" s="1177"/>
      <c r="ERB46" s="1177"/>
      <c r="ERC46" s="1177"/>
      <c r="ERD46" s="1177"/>
      <c r="ERE46" s="1177"/>
      <c r="ERF46" s="1177"/>
      <c r="ERG46" s="295"/>
      <c r="ERH46" s="1263"/>
      <c r="ERI46" s="1263"/>
      <c r="ERJ46" s="1263"/>
      <c r="ERU46" s="271"/>
      <c r="ETA46" s="1518"/>
      <c r="ETB46" s="1518"/>
      <c r="ETC46" s="1518"/>
      <c r="ETD46" s="1518"/>
      <c r="ETE46" s="1518"/>
      <c r="ETF46" s="1518"/>
    </row>
    <row r="47" spans="2:3906" ht="15" customHeight="1" thickBot="1">
      <c r="B47" s="1518"/>
      <c r="C47" s="1518"/>
      <c r="D47" s="1518"/>
      <c r="E47" s="1518"/>
      <c r="F47" s="1518"/>
      <c r="G47" s="1518"/>
      <c r="J47" s="1310"/>
      <c r="K47" s="1310"/>
      <c r="L47" s="1310"/>
      <c r="M47" s="1310"/>
      <c r="N47" s="1310"/>
      <c r="O47" s="1310"/>
      <c r="P47" s="1310"/>
      <c r="Q47" s="1310"/>
      <c r="R47" s="1310"/>
      <c r="S47" s="1310"/>
      <c r="T47" s="1310"/>
      <c r="U47" s="1310"/>
      <c r="V47" s="1310"/>
      <c r="W47" s="1310"/>
      <c r="X47" s="1310"/>
      <c r="Y47" s="1310"/>
      <c r="Z47" s="1310"/>
      <c r="AA47" s="1310"/>
      <c r="AF47" s="413"/>
      <c r="BB47" s="236"/>
      <c r="BI47" s="412"/>
      <c r="BK47" s="236"/>
      <c r="BY47" s="417"/>
      <c r="BZ47" s="417"/>
      <c r="CA47" s="417"/>
      <c r="CB47" s="417"/>
      <c r="CC47" s="418"/>
      <c r="CD47" s="417"/>
      <c r="CE47" s="417"/>
      <c r="CF47" s="417"/>
      <c r="CG47" s="417"/>
      <c r="CH47" s="417"/>
      <c r="CI47" s="417"/>
      <c r="CJ47" s="417"/>
      <c r="CN47" s="236"/>
      <c r="CU47" s="412"/>
      <c r="CW47" s="236"/>
      <c r="DD47" s="417"/>
      <c r="DE47" s="417"/>
      <c r="DF47" s="417"/>
      <c r="DG47" s="417"/>
      <c r="DH47" s="417"/>
      <c r="DI47" s="417"/>
      <c r="DJ47" s="417"/>
      <c r="DK47" s="417"/>
      <c r="DL47" s="417"/>
      <c r="DM47" s="417"/>
      <c r="DN47" s="417"/>
      <c r="DO47" s="417"/>
      <c r="DP47" s="417"/>
      <c r="DQ47" s="417"/>
      <c r="DR47" s="417"/>
      <c r="DS47" s="417"/>
      <c r="DT47" s="417"/>
      <c r="DU47" s="417"/>
      <c r="DV47" s="417"/>
      <c r="DW47" s="417"/>
      <c r="DX47" s="417"/>
      <c r="DY47" s="417"/>
      <c r="DZ47" s="417"/>
      <c r="EA47" s="417"/>
      <c r="EB47" s="417"/>
      <c r="EC47" s="417"/>
      <c r="ED47" s="417"/>
      <c r="EE47" s="417"/>
      <c r="EF47" s="417"/>
      <c r="EG47" s="417"/>
      <c r="EH47" s="417"/>
      <c r="EI47" s="417"/>
      <c r="EJ47" s="417"/>
      <c r="EK47" s="417"/>
      <c r="EL47" s="417"/>
      <c r="EM47" s="417"/>
      <c r="EN47" s="417"/>
      <c r="EO47" s="417"/>
      <c r="EP47" s="418"/>
      <c r="EQ47" s="417"/>
      <c r="ER47" s="417"/>
      <c r="ES47" s="417"/>
      <c r="ET47" s="417"/>
      <c r="EU47" s="417"/>
      <c r="EV47" s="417"/>
      <c r="EW47" s="424"/>
      <c r="EX47" s="417"/>
      <c r="EY47" s="417"/>
      <c r="EZ47" s="424"/>
      <c r="FA47" s="417"/>
      <c r="FB47" s="417"/>
      <c r="FC47" s="417"/>
      <c r="FD47" s="417"/>
      <c r="FE47" s="417"/>
      <c r="FF47" s="417"/>
      <c r="FG47" s="417"/>
      <c r="FH47" s="417"/>
      <c r="FI47" s="417"/>
      <c r="FJ47" s="417"/>
      <c r="FK47" s="417"/>
      <c r="FL47" s="417"/>
      <c r="FM47" s="417"/>
      <c r="FN47" s="417"/>
      <c r="FO47" s="417"/>
      <c r="FP47" s="417"/>
      <c r="FQ47" s="417"/>
      <c r="FR47" s="417"/>
      <c r="FS47" s="417"/>
      <c r="FT47" s="417"/>
      <c r="FU47" s="417"/>
      <c r="FV47" s="417"/>
      <c r="FW47" s="417"/>
      <c r="FX47" s="417"/>
      <c r="FY47" s="417"/>
      <c r="FZ47" s="419"/>
      <c r="GA47" s="420"/>
      <c r="GB47" s="417"/>
      <c r="GC47" s="417"/>
      <c r="GD47" s="417"/>
      <c r="GE47" s="417"/>
      <c r="GF47" s="417"/>
      <c r="GG47" s="417"/>
      <c r="GH47" s="417"/>
      <c r="GI47" s="417"/>
      <c r="GJ47" s="417"/>
      <c r="GK47" s="417"/>
      <c r="GL47" s="417"/>
      <c r="GM47" s="417"/>
      <c r="GN47" s="417"/>
      <c r="GO47" s="417"/>
      <c r="GP47" s="417"/>
      <c r="GQ47" s="1132"/>
      <c r="GR47" s="236"/>
      <c r="GS47" s="1132"/>
      <c r="GT47" s="1132"/>
      <c r="GU47" s="1132"/>
      <c r="GV47" s="1132"/>
      <c r="GW47" s="1132"/>
      <c r="GX47" s="236"/>
      <c r="HA47" s="236"/>
      <c r="HF47" s="296"/>
      <c r="HG47" s="296"/>
      <c r="HH47" s="296"/>
      <c r="HI47" s="296"/>
      <c r="HJ47" s="296"/>
      <c r="HK47" s="296"/>
      <c r="HL47" s="296"/>
      <c r="HM47" s="296"/>
      <c r="HN47" s="296"/>
      <c r="IT47" s="236"/>
      <c r="JA47" s="412"/>
      <c r="JB47" s="1132"/>
      <c r="JC47" s="1132"/>
      <c r="JD47" s="412"/>
      <c r="JE47" s="1132"/>
      <c r="JF47" s="1132"/>
      <c r="JG47" s="1132"/>
      <c r="JH47" s="1132"/>
      <c r="JI47" s="1132"/>
      <c r="JJ47" s="1132"/>
      <c r="JK47" s="1132"/>
      <c r="JL47" s="1132"/>
      <c r="JM47" s="1132"/>
      <c r="JN47" s="1132"/>
      <c r="JO47" s="1132"/>
      <c r="JP47" s="1132"/>
      <c r="JQ47" s="417"/>
      <c r="JR47" s="417"/>
      <c r="JS47" s="417"/>
      <c r="JT47" s="417"/>
      <c r="JU47" s="417"/>
      <c r="JV47" s="417"/>
      <c r="JW47" s="417"/>
      <c r="JX47" s="417"/>
      <c r="JY47" s="417"/>
      <c r="JZ47" s="417"/>
      <c r="KA47" s="417"/>
      <c r="KB47" s="417"/>
      <c r="KC47" s="417"/>
      <c r="KD47" s="417"/>
      <c r="KE47" s="417"/>
      <c r="KF47" s="417"/>
      <c r="KG47" s="417"/>
      <c r="KH47" s="417"/>
      <c r="KI47" s="417"/>
      <c r="KJ47" s="417"/>
      <c r="KK47" s="417"/>
      <c r="KL47" s="417"/>
      <c r="KM47" s="417"/>
      <c r="KN47" s="417"/>
      <c r="KO47" s="417"/>
      <c r="KP47" s="417"/>
      <c r="KQ47" s="417"/>
      <c r="KR47" s="417"/>
      <c r="KS47" s="417"/>
      <c r="KT47" s="417"/>
      <c r="KU47" s="420"/>
      <c r="KV47" s="418"/>
      <c r="KW47" s="417"/>
      <c r="KX47" s="417"/>
      <c r="KY47" s="417"/>
      <c r="KZ47" s="417"/>
      <c r="LA47" s="417"/>
      <c r="LB47" s="418"/>
      <c r="LC47" s="417"/>
      <c r="LD47" s="417"/>
      <c r="LE47" s="417"/>
      <c r="LF47" s="424"/>
      <c r="LG47" s="417"/>
      <c r="LH47" s="417"/>
      <c r="LI47" s="417"/>
      <c r="LJ47" s="417"/>
      <c r="LK47" s="417"/>
      <c r="LL47" s="417"/>
      <c r="LM47" s="417"/>
      <c r="LN47" s="417"/>
      <c r="LO47" s="417"/>
      <c r="LP47" s="417"/>
      <c r="LQ47" s="417"/>
      <c r="LR47" s="417"/>
      <c r="LS47" s="417"/>
      <c r="LT47" s="417"/>
      <c r="LU47" s="417"/>
      <c r="LV47" s="417"/>
      <c r="LW47" s="417"/>
      <c r="LX47" s="417"/>
      <c r="LY47" s="417"/>
      <c r="LZ47" s="417"/>
      <c r="MA47" s="417"/>
      <c r="MB47" s="417"/>
      <c r="MC47" s="417"/>
      <c r="MD47" s="417"/>
      <c r="ME47" s="417"/>
      <c r="MF47" s="417"/>
      <c r="MG47" s="417"/>
      <c r="MH47" s="417"/>
      <c r="MI47" s="417"/>
      <c r="MJ47" s="417"/>
      <c r="MK47" s="417"/>
      <c r="ML47" s="417"/>
      <c r="MM47" s="417"/>
      <c r="MN47" s="417"/>
      <c r="MO47" s="417"/>
      <c r="MP47" s="417"/>
      <c r="MQ47" s="417"/>
      <c r="MR47" s="417"/>
      <c r="MS47" s="417"/>
      <c r="MT47" s="417"/>
      <c r="MU47" s="417"/>
      <c r="MV47" s="417"/>
      <c r="MW47" s="417"/>
      <c r="MX47" s="418"/>
      <c r="MY47" s="417"/>
      <c r="MZ47" s="417"/>
      <c r="NA47" s="417"/>
      <c r="NB47" s="417"/>
      <c r="NC47" s="417"/>
      <c r="ND47" s="418"/>
      <c r="NE47" s="417"/>
      <c r="NF47" s="417"/>
      <c r="NG47" s="417"/>
      <c r="NH47" s="424"/>
      <c r="NI47" s="417"/>
      <c r="NJ47" s="417"/>
      <c r="NK47" s="417"/>
      <c r="NL47" s="417"/>
      <c r="NM47" s="417"/>
      <c r="NN47" s="417"/>
      <c r="NO47" s="417"/>
      <c r="NP47" s="417"/>
      <c r="NQ47" s="417"/>
      <c r="NR47" s="417"/>
      <c r="NS47" s="417"/>
      <c r="NT47" s="417"/>
      <c r="NU47" s="296"/>
      <c r="NV47" s="296"/>
      <c r="NW47" s="296"/>
      <c r="NX47" s="296"/>
      <c r="NY47" s="297"/>
      <c r="NZ47" s="296"/>
      <c r="OA47" s="296"/>
      <c r="OB47" s="296"/>
      <c r="OJ47" s="236"/>
      <c r="OQ47" s="412"/>
      <c r="OR47" s="1132"/>
      <c r="OS47" s="1132"/>
      <c r="OT47" s="412"/>
      <c r="OX47" s="296"/>
      <c r="OY47" s="296"/>
      <c r="OZ47" s="296"/>
      <c r="PA47" s="296"/>
      <c r="PB47" s="296"/>
      <c r="PC47" s="296"/>
      <c r="PD47" s="296"/>
      <c r="PE47" s="296"/>
      <c r="PF47" s="296"/>
      <c r="PG47" s="296"/>
      <c r="PH47" s="296"/>
      <c r="PI47" s="296"/>
      <c r="PJ47" s="296"/>
      <c r="PK47" s="297"/>
      <c r="PL47" s="296"/>
      <c r="PM47" s="296"/>
      <c r="PN47" s="296"/>
      <c r="PO47" s="417"/>
      <c r="PP47" s="417"/>
      <c r="PQ47" s="417"/>
      <c r="PR47" s="417"/>
      <c r="PS47" s="417"/>
      <c r="PT47" s="417"/>
      <c r="PU47" s="417"/>
      <c r="PV47" s="418"/>
      <c r="PW47" s="417"/>
      <c r="PX47" s="417"/>
      <c r="PY47" s="417"/>
      <c r="PZ47" s="417"/>
      <c r="QA47" s="417"/>
      <c r="QB47" s="417"/>
      <c r="QC47" s="424"/>
      <c r="QD47" s="417"/>
      <c r="QE47" s="417"/>
      <c r="QF47" s="424"/>
      <c r="QG47" s="417"/>
      <c r="QH47" s="417"/>
      <c r="QI47" s="417"/>
      <c r="QJ47" s="417"/>
      <c r="QK47" s="417"/>
      <c r="QL47" s="417"/>
      <c r="QM47" s="417"/>
      <c r="QN47" s="417"/>
      <c r="QO47" s="417"/>
      <c r="QP47" s="417"/>
      <c r="QQ47" s="417"/>
      <c r="QR47" s="417"/>
      <c r="QS47" s="417"/>
      <c r="QT47" s="417"/>
      <c r="QU47" s="417"/>
      <c r="QV47" s="417"/>
      <c r="QW47" s="417"/>
      <c r="QX47" s="417"/>
      <c r="QY47" s="417"/>
      <c r="QZ47" s="417"/>
      <c r="RA47" s="417"/>
      <c r="RB47" s="417"/>
      <c r="RC47" s="417"/>
      <c r="RD47" s="417"/>
      <c r="RE47" s="417"/>
      <c r="RF47" s="417"/>
      <c r="RG47" s="420"/>
      <c r="RH47" s="417"/>
      <c r="RI47" s="417"/>
      <c r="RJ47" s="417"/>
      <c r="RK47" s="417"/>
      <c r="RL47" s="417"/>
      <c r="RM47" s="417"/>
      <c r="RN47" s="417"/>
      <c r="RO47" s="417"/>
      <c r="RP47" s="417"/>
      <c r="RQ47" s="417"/>
      <c r="RR47" s="417"/>
      <c r="RS47" s="417"/>
      <c r="RT47" s="417"/>
      <c r="RU47" s="417"/>
      <c r="RV47" s="417"/>
      <c r="RW47" s="417"/>
      <c r="RX47" s="418"/>
      <c r="RY47" s="417"/>
      <c r="RZ47" s="417"/>
      <c r="SA47" s="417"/>
      <c r="SB47" s="417"/>
      <c r="SC47" s="417"/>
      <c r="SD47" s="418"/>
      <c r="SE47" s="417"/>
      <c r="SF47" s="417"/>
      <c r="SG47" s="417"/>
      <c r="SH47" s="424"/>
      <c r="SI47" s="417"/>
      <c r="SJ47" s="417"/>
      <c r="SK47" s="417"/>
      <c r="SL47" s="296"/>
      <c r="SM47" s="296"/>
      <c r="SN47" s="296"/>
      <c r="SO47" s="296"/>
      <c r="SP47" s="296"/>
      <c r="SQ47" s="296"/>
      <c r="SR47" s="296"/>
      <c r="SS47" s="296"/>
      <c r="ST47" s="296"/>
      <c r="TZ47" s="236"/>
      <c r="UG47" s="412"/>
      <c r="UH47" s="1132"/>
      <c r="UI47" s="1132"/>
      <c r="UJ47" s="412"/>
      <c r="UK47" s="1132"/>
      <c r="UL47" s="1132"/>
      <c r="UM47" s="1132"/>
      <c r="UN47" s="296"/>
      <c r="UO47" s="296"/>
      <c r="UP47" s="296"/>
      <c r="UQ47" s="296"/>
      <c r="UR47" s="296"/>
      <c r="US47" s="296"/>
      <c r="UT47" s="296"/>
      <c r="UU47" s="296"/>
      <c r="UV47" s="296"/>
      <c r="UW47" s="417"/>
      <c r="UX47" s="417"/>
      <c r="UY47" s="417"/>
      <c r="UZ47" s="417"/>
      <c r="VA47" s="417"/>
      <c r="VB47" s="417"/>
      <c r="VC47" s="417"/>
      <c r="VD47" s="417"/>
      <c r="VE47" s="417"/>
      <c r="VF47" s="417"/>
      <c r="VG47" s="417"/>
      <c r="VH47" s="417"/>
      <c r="VI47" s="417"/>
      <c r="VJ47" s="417"/>
      <c r="VK47" s="420"/>
      <c r="VL47" s="417"/>
      <c r="VM47" s="417"/>
      <c r="VN47" s="417"/>
      <c r="VO47" s="417"/>
      <c r="VP47" s="417"/>
      <c r="VQ47" s="417"/>
      <c r="VR47" s="417"/>
      <c r="VS47" s="417"/>
      <c r="VT47" s="417"/>
      <c r="VU47" s="417"/>
      <c r="VV47" s="417"/>
      <c r="VW47" s="417"/>
      <c r="VX47" s="417"/>
      <c r="VY47" s="417"/>
      <c r="VZ47" s="417"/>
      <c r="WA47" s="417"/>
      <c r="WB47" s="418"/>
      <c r="WC47" s="417"/>
      <c r="WD47" s="417"/>
      <c r="WE47" s="417"/>
      <c r="WF47" s="417"/>
      <c r="WG47" s="417"/>
      <c r="WH47" s="418"/>
      <c r="WI47" s="417"/>
      <c r="WJ47" s="417"/>
      <c r="WK47" s="417"/>
      <c r="WL47" s="424"/>
      <c r="WM47" s="417"/>
      <c r="WN47" s="417"/>
      <c r="WO47" s="417"/>
      <c r="WP47" s="417"/>
      <c r="WQ47" s="417"/>
      <c r="WR47" s="417"/>
      <c r="WS47" s="417"/>
      <c r="WT47" s="417"/>
      <c r="WU47" s="417"/>
      <c r="WV47" s="417"/>
      <c r="WW47" s="417"/>
      <c r="WX47" s="417"/>
      <c r="WY47" s="296"/>
      <c r="WZ47" s="296"/>
      <c r="XA47" s="296"/>
      <c r="XB47" s="296"/>
      <c r="XC47" s="297"/>
      <c r="XD47" s="296"/>
      <c r="XE47" s="296"/>
      <c r="XF47" s="296"/>
      <c r="YD47" s="236"/>
      <c r="YK47" s="412"/>
      <c r="YL47" s="1132"/>
      <c r="YM47" s="1132"/>
      <c r="YN47" s="412"/>
      <c r="YO47" s="1132"/>
      <c r="YP47" s="1132"/>
      <c r="YQ47" s="1132"/>
      <c r="YR47" s="296"/>
      <c r="YS47" s="296"/>
      <c r="YT47" s="296"/>
      <c r="YU47" s="296"/>
      <c r="YV47" s="296"/>
      <c r="YW47" s="296"/>
      <c r="YX47" s="296"/>
      <c r="YY47" s="296"/>
      <c r="YZ47" s="296"/>
      <c r="ZA47" s="417"/>
      <c r="ZB47" s="417"/>
      <c r="ZC47" s="417"/>
      <c r="ZD47" s="417"/>
      <c r="ZE47" s="417"/>
      <c r="ZF47" s="417"/>
      <c r="ZG47" s="417"/>
      <c r="ZH47" s="417"/>
      <c r="ZI47" s="417"/>
      <c r="ZJ47" s="417"/>
      <c r="ZK47" s="417"/>
      <c r="ZL47" s="417"/>
      <c r="ZM47" s="417"/>
      <c r="ZN47" s="417"/>
      <c r="ZO47" s="420"/>
      <c r="ZP47" s="417"/>
      <c r="ZQ47" s="417"/>
      <c r="ZR47" s="417"/>
      <c r="ZS47" s="417"/>
      <c r="ZT47" s="417"/>
      <c r="ZU47" s="417"/>
      <c r="ZV47" s="417"/>
      <c r="ZW47" s="417"/>
      <c r="ZX47" s="417"/>
      <c r="ZY47" s="417"/>
      <c r="ZZ47" s="417"/>
      <c r="AAA47" s="417"/>
      <c r="AAB47" s="417"/>
      <c r="AAC47" s="417"/>
      <c r="AAD47" s="417"/>
      <c r="AAE47" s="417"/>
      <c r="AAF47" s="418"/>
      <c r="AAG47" s="417"/>
      <c r="AAH47" s="417"/>
      <c r="AAI47" s="417"/>
      <c r="AAJ47" s="417"/>
      <c r="AAK47" s="417"/>
      <c r="AAL47" s="418"/>
      <c r="AAM47" s="417"/>
      <c r="AAN47" s="417"/>
      <c r="AAO47" s="417"/>
      <c r="AAP47" s="424"/>
      <c r="AAQ47" s="417"/>
      <c r="AAR47" s="417"/>
      <c r="AAS47" s="417"/>
      <c r="AAT47" s="417"/>
      <c r="AAU47" s="417"/>
      <c r="AAV47" s="417"/>
      <c r="AAW47" s="417"/>
      <c r="AAX47" s="417"/>
      <c r="AAY47" s="417"/>
      <c r="AAZ47" s="417"/>
      <c r="ABA47" s="417"/>
      <c r="ABB47" s="417"/>
      <c r="ABC47" s="296"/>
      <c r="ABD47" s="296"/>
      <c r="ABE47" s="296"/>
      <c r="ABF47" s="296"/>
      <c r="ABG47" s="297"/>
      <c r="ABH47" s="296"/>
      <c r="ABI47" s="296"/>
      <c r="ABJ47" s="296"/>
      <c r="ACH47" s="236"/>
      <c r="ACO47" s="412"/>
      <c r="ACP47" s="1132"/>
      <c r="ACQ47" s="1132"/>
      <c r="ACR47" s="412"/>
      <c r="ACS47" s="1132"/>
      <c r="ACT47" s="1132"/>
      <c r="ACU47" s="1132"/>
      <c r="ACV47" s="296"/>
      <c r="ACW47" s="296"/>
      <c r="ACX47" s="296"/>
      <c r="ACY47" s="296"/>
      <c r="ACZ47" s="296"/>
      <c r="ADA47" s="296"/>
      <c r="ADB47" s="296"/>
      <c r="ADC47" s="296"/>
      <c r="ADD47" s="296"/>
      <c r="ADE47" s="417"/>
      <c r="ADF47" s="417"/>
      <c r="ADG47" s="417"/>
      <c r="ADH47" s="417"/>
      <c r="ADI47" s="417"/>
      <c r="ADJ47" s="417"/>
      <c r="ADK47" s="417"/>
      <c r="ADL47" s="417"/>
      <c r="ADM47" s="417"/>
      <c r="ADN47" s="417"/>
      <c r="ADO47" s="417"/>
      <c r="ADP47" s="417"/>
      <c r="ADQ47" s="417"/>
      <c r="ADR47" s="417"/>
      <c r="ADS47" s="417"/>
      <c r="ADT47" s="417"/>
      <c r="ADU47" s="417"/>
      <c r="ADV47" s="417"/>
      <c r="ADW47" s="417"/>
      <c r="ADX47" s="417"/>
      <c r="ADY47" s="417"/>
      <c r="ADZ47" s="417"/>
      <c r="AEA47" s="417"/>
      <c r="AEB47" s="417"/>
      <c r="AEC47" s="417"/>
      <c r="AED47" s="417"/>
      <c r="AEE47" s="417"/>
      <c r="AEF47" s="417"/>
      <c r="AEG47" s="417"/>
      <c r="AEH47" s="419"/>
      <c r="AEI47" s="417"/>
      <c r="AEJ47" s="418"/>
      <c r="AEK47" s="417"/>
      <c r="AEL47" s="417"/>
      <c r="AEM47" s="417"/>
      <c r="AEN47" s="417"/>
      <c r="AEO47" s="417"/>
      <c r="AEP47" s="418"/>
      <c r="AEQ47" s="417"/>
      <c r="AER47" s="417"/>
      <c r="AES47" s="417"/>
      <c r="AET47" s="424"/>
      <c r="AEU47" s="417"/>
      <c r="AEV47" s="417"/>
      <c r="AEW47" s="417"/>
      <c r="AEX47" s="417"/>
      <c r="AEY47" s="417"/>
      <c r="AEZ47" s="417"/>
      <c r="AFA47" s="417"/>
      <c r="AFB47" s="417"/>
      <c r="AFC47" s="417"/>
      <c r="AFD47" s="417"/>
      <c r="AFE47" s="417"/>
      <c r="AFF47" s="417"/>
      <c r="AFG47" s="296"/>
      <c r="AFH47" s="296"/>
      <c r="AFI47" s="296"/>
      <c r="AFJ47" s="296"/>
      <c r="AFK47" s="297"/>
      <c r="AFL47" s="296"/>
      <c r="AFM47" s="296"/>
      <c r="AFN47" s="296"/>
      <c r="AGL47" s="236"/>
      <c r="AGS47" s="412"/>
      <c r="AGT47" s="1132"/>
      <c r="AGU47" s="1132"/>
      <c r="AGV47" s="412"/>
      <c r="AGW47" s="1132"/>
      <c r="AGX47" s="1132"/>
      <c r="AGY47" s="1132"/>
      <c r="AGZ47" s="296"/>
      <c r="AHA47" s="296"/>
      <c r="AHB47" s="296"/>
      <c r="AHC47" s="296"/>
      <c r="AHD47" s="296"/>
      <c r="AHE47" s="296"/>
      <c r="AHF47" s="296"/>
      <c r="AHG47" s="1263"/>
      <c r="AHH47" s="1263"/>
      <c r="AHI47" s="417"/>
      <c r="AHJ47" s="417"/>
      <c r="AHK47" s="417"/>
      <c r="AHL47" s="417"/>
      <c r="AHM47" s="418"/>
      <c r="AHN47" s="417"/>
      <c r="AHO47" s="417"/>
      <c r="AHP47" s="417"/>
      <c r="AHQ47" s="417"/>
      <c r="AHR47" s="417"/>
      <c r="AHS47" s="417"/>
      <c r="AHT47" s="417"/>
      <c r="AHU47" s="417"/>
      <c r="AHV47" s="417"/>
      <c r="AHW47" s="417"/>
      <c r="AHX47" s="417"/>
      <c r="AHY47" s="417"/>
      <c r="AHZ47" s="417"/>
      <c r="AIA47" s="417"/>
      <c r="AIB47" s="417"/>
      <c r="AIC47" s="417"/>
      <c r="AID47" s="417"/>
      <c r="AIE47" s="417"/>
      <c r="AIF47" s="417"/>
      <c r="AIG47" s="417"/>
      <c r="AIH47" s="417"/>
      <c r="AII47" s="417"/>
      <c r="AIJ47" s="417"/>
      <c r="AIK47" s="417"/>
      <c r="AIL47" s="417"/>
      <c r="AIM47" s="420"/>
      <c r="AIN47" s="418"/>
      <c r="AIO47" s="417"/>
      <c r="AIP47" s="417"/>
      <c r="AIQ47" s="417"/>
      <c r="AIR47" s="417"/>
      <c r="AIS47" s="417"/>
      <c r="AIT47" s="418"/>
      <c r="AIU47" s="417"/>
      <c r="AIV47" s="417"/>
      <c r="AIW47" s="417"/>
      <c r="AIX47" s="424"/>
      <c r="AIY47" s="417"/>
      <c r="AIZ47" s="417"/>
      <c r="AJA47" s="417"/>
      <c r="AJB47" s="296"/>
      <c r="AJC47" s="296"/>
      <c r="AJD47" s="296"/>
      <c r="AJE47" s="296"/>
      <c r="AJF47" s="296"/>
      <c r="AJG47" s="296"/>
      <c r="AJH47" s="296"/>
      <c r="AJI47" s="296"/>
      <c r="AJJ47" s="296"/>
      <c r="AKP47" s="236"/>
      <c r="AKW47" s="412"/>
      <c r="AKX47" s="1132"/>
      <c r="AKY47" s="1132"/>
      <c r="AKZ47" s="412"/>
      <c r="ALA47" s="1132"/>
      <c r="ALB47" s="1132"/>
      <c r="ALC47" s="1132"/>
      <c r="ALD47" s="296"/>
      <c r="ALE47" s="296"/>
      <c r="ALF47" s="296"/>
      <c r="ALG47" s="296"/>
      <c r="ALH47" s="296"/>
      <c r="ALI47" s="296"/>
      <c r="ALJ47" s="296"/>
      <c r="ALK47" s="296"/>
      <c r="ALL47" s="296"/>
      <c r="ALM47" s="417"/>
      <c r="ALN47" s="417"/>
      <c r="ALO47" s="417"/>
      <c r="ALP47" s="417"/>
      <c r="ALQ47" s="418"/>
      <c r="ALR47" s="417"/>
      <c r="ALS47" s="417"/>
      <c r="ALT47" s="417"/>
      <c r="ALU47" s="417"/>
      <c r="ALV47" s="417"/>
      <c r="ALW47" s="417"/>
      <c r="ALX47" s="417"/>
      <c r="ALY47" s="417"/>
      <c r="ALZ47" s="417"/>
      <c r="AMA47" s="417"/>
      <c r="AMB47" s="417"/>
      <c r="AMC47" s="417"/>
      <c r="AMD47" s="417"/>
      <c r="AME47" s="417"/>
      <c r="AMF47" s="417"/>
      <c r="AMG47" s="417"/>
      <c r="AMH47" s="417"/>
      <c r="AMI47" s="417"/>
      <c r="AMJ47" s="417"/>
      <c r="AMK47" s="417"/>
      <c r="AML47" s="417"/>
      <c r="AMM47" s="417"/>
      <c r="AMN47" s="417"/>
      <c r="AMO47" s="417"/>
      <c r="AMP47" s="417"/>
      <c r="AMQ47" s="420"/>
      <c r="AMR47" s="418"/>
      <c r="AMS47" s="417"/>
      <c r="AMT47" s="417"/>
      <c r="AMU47" s="417"/>
      <c r="AMV47" s="417"/>
      <c r="AMW47" s="417"/>
      <c r="AMX47" s="418"/>
      <c r="AMY47" s="417"/>
      <c r="AMZ47" s="417"/>
      <c r="ANA47" s="417"/>
      <c r="ANB47" s="424"/>
      <c r="ANC47" s="417"/>
      <c r="AND47" s="417"/>
      <c r="ANE47" s="417"/>
      <c r="ANF47" s="296"/>
      <c r="ANG47" s="296"/>
      <c r="ANH47" s="296"/>
      <c r="ANI47" s="296"/>
      <c r="ANJ47" s="296"/>
      <c r="ANK47" s="296"/>
      <c r="ANL47" s="296"/>
      <c r="ANM47" s="296"/>
      <c r="ANN47" s="296"/>
      <c r="AOT47" s="236"/>
      <c r="APA47" s="412"/>
      <c r="APB47" s="1132"/>
      <c r="APC47" s="1132"/>
      <c r="APD47" s="412"/>
      <c r="APE47" s="1132"/>
      <c r="APF47" s="1132"/>
      <c r="APG47" s="1132"/>
      <c r="APH47" s="296"/>
      <c r="API47" s="296"/>
      <c r="APJ47" s="296"/>
      <c r="APK47" s="296"/>
      <c r="APL47" s="296"/>
      <c r="APM47" s="296"/>
      <c r="APN47" s="296"/>
      <c r="APO47" s="296"/>
      <c r="APP47" s="296"/>
      <c r="APQ47" s="417"/>
      <c r="APR47" s="417"/>
      <c r="APS47" s="417"/>
      <c r="APT47" s="417"/>
      <c r="APU47" s="418"/>
      <c r="APV47" s="417"/>
      <c r="APW47" s="417"/>
      <c r="APX47" s="417"/>
      <c r="APY47" s="417"/>
      <c r="APZ47" s="417"/>
      <c r="AQA47" s="417"/>
      <c r="AQB47" s="417"/>
      <c r="AQC47" s="417"/>
      <c r="AQD47" s="417"/>
      <c r="AQE47" s="417"/>
      <c r="AQF47" s="417"/>
      <c r="AQG47" s="417"/>
      <c r="AQH47" s="417"/>
      <c r="AQI47" s="417"/>
      <c r="AQJ47" s="417"/>
      <c r="AQK47" s="417"/>
      <c r="AQL47" s="417"/>
      <c r="AQM47" s="417"/>
      <c r="AQN47" s="417"/>
      <c r="AQO47" s="417"/>
      <c r="AQP47" s="417"/>
      <c r="AQQ47" s="417"/>
      <c r="AQR47" s="417"/>
      <c r="AQS47" s="417"/>
      <c r="AQT47" s="417"/>
      <c r="AQU47" s="420"/>
      <c r="AQV47" s="418"/>
      <c r="AQW47" s="417"/>
      <c r="AQX47" s="417"/>
      <c r="AQY47" s="417"/>
      <c r="AQZ47" s="417"/>
      <c r="ARA47" s="417"/>
      <c r="ARB47" s="418"/>
      <c r="ARC47" s="417"/>
      <c r="ARD47" s="417"/>
      <c r="ARE47" s="417"/>
      <c r="ARF47" s="424"/>
      <c r="ARG47" s="417"/>
      <c r="ARH47" s="417"/>
      <c r="ARI47" s="417"/>
      <c r="ARJ47" s="296"/>
      <c r="ARK47" s="296"/>
      <c r="ARL47" s="296"/>
      <c r="ARM47" s="296"/>
      <c r="ARN47" s="296"/>
      <c r="ARO47" s="296"/>
      <c r="ARP47" s="296"/>
      <c r="ARQ47" s="296"/>
      <c r="ARR47" s="296"/>
      <c r="ASC47" s="302"/>
      <c r="ASD47" s="302"/>
      <c r="ASE47" s="302"/>
      <c r="ASF47" s="302"/>
      <c r="ASG47" s="302"/>
      <c r="ASH47" s="302"/>
      <c r="ASI47" s="302"/>
      <c r="ASJ47" s="302"/>
      <c r="ASK47" s="302"/>
      <c r="ASL47" s="302"/>
      <c r="ASM47" s="302"/>
      <c r="ASN47" s="302"/>
      <c r="ASO47" s="302"/>
      <c r="ASP47" s="302"/>
      <c r="ASQ47" s="302"/>
      <c r="ASX47" s="236"/>
      <c r="ATE47" s="1192"/>
      <c r="ATF47" s="1179"/>
      <c r="ATG47" s="1178"/>
      <c r="ATH47" s="412"/>
      <c r="ATU47" s="417"/>
      <c r="ATV47" s="417"/>
      <c r="ATW47" s="417"/>
      <c r="ATX47" s="417"/>
      <c r="ATY47" s="417"/>
      <c r="ATZ47" s="417"/>
      <c r="AUA47" s="417"/>
      <c r="AUB47" s="417"/>
      <c r="AUC47" s="417"/>
      <c r="AUD47" s="417"/>
      <c r="AUE47" s="417"/>
      <c r="AUF47" s="417"/>
      <c r="AUG47" s="417"/>
      <c r="AUH47" s="417"/>
      <c r="AUI47" s="417"/>
      <c r="AUJ47" s="418"/>
      <c r="AUK47" s="417"/>
      <c r="AUL47" s="417"/>
      <c r="AUM47" s="417"/>
      <c r="AUN47" s="417"/>
      <c r="AUO47" s="417"/>
      <c r="AUP47" s="418"/>
      <c r="AUQ47" s="417"/>
      <c r="AUR47" s="417"/>
      <c r="AUS47" s="417"/>
      <c r="AUT47" s="424"/>
      <c r="AUU47" s="417"/>
      <c r="AUV47" s="417"/>
      <c r="AUW47" s="417"/>
      <c r="AUX47" s="417"/>
      <c r="AUY47" s="417"/>
      <c r="AUZ47" s="417"/>
      <c r="AVA47" s="417"/>
      <c r="AVB47" s="417"/>
      <c r="AVC47" s="417"/>
      <c r="AVD47" s="417"/>
      <c r="AVE47" s="417"/>
      <c r="AVF47" s="417"/>
      <c r="AVG47" s="417"/>
      <c r="AVH47" s="417"/>
      <c r="AVI47" s="417"/>
      <c r="AVJ47" s="417"/>
      <c r="AVK47" s="417"/>
      <c r="AVL47" s="417"/>
      <c r="AVM47" s="421"/>
      <c r="AVN47" s="417"/>
      <c r="AVO47" s="417"/>
      <c r="AVP47" s="417"/>
      <c r="AVQ47" s="417"/>
      <c r="AVR47" s="417"/>
      <c r="AVS47" s="417"/>
      <c r="AVT47" s="417"/>
      <c r="AVU47" s="421"/>
      <c r="AVV47" s="417"/>
      <c r="AVW47" s="417"/>
      <c r="AVX47" s="417"/>
      <c r="AVY47" s="417"/>
      <c r="AVZ47" s="417"/>
      <c r="AWA47" s="417"/>
      <c r="AWB47" s="417"/>
      <c r="AWC47" s="421"/>
      <c r="AWD47" s="417"/>
      <c r="AWE47" s="1179"/>
      <c r="AWG47" s="237"/>
      <c r="AWH47" s="417"/>
      <c r="AWI47" s="417"/>
      <c r="AWJ47" s="1300"/>
      <c r="AWK47" s="417"/>
      <c r="AWL47" s="418"/>
      <c r="AWM47" s="417"/>
      <c r="AWN47" s="417"/>
      <c r="AWO47" s="417"/>
      <c r="AWP47" s="417"/>
      <c r="AWQ47" s="417"/>
      <c r="AWR47" s="417"/>
      <c r="AWS47" s="417"/>
      <c r="AWT47" s="417"/>
      <c r="AWU47" s="417"/>
      <c r="AWV47" s="417"/>
      <c r="AWW47" s="417"/>
      <c r="AWX47" s="417"/>
      <c r="AWY47" s="417"/>
      <c r="AWZ47" s="417"/>
      <c r="AXA47" s="417"/>
      <c r="AXB47" s="417"/>
      <c r="AXC47" s="417"/>
      <c r="AXD47" s="417"/>
      <c r="AXE47" s="417"/>
      <c r="AXF47" s="417"/>
      <c r="AXG47" s="417"/>
      <c r="AXH47" s="417"/>
      <c r="AXI47" s="417"/>
      <c r="AXJ47" s="417"/>
      <c r="AXK47" s="417"/>
      <c r="AXL47" s="417"/>
      <c r="AXM47" s="417"/>
      <c r="AXN47" s="417"/>
      <c r="AXO47" s="417"/>
      <c r="AXP47" s="417"/>
      <c r="AXQ47" s="417"/>
      <c r="AXR47" s="417"/>
      <c r="AXS47" s="424"/>
      <c r="AXT47" s="417"/>
      <c r="AXU47" s="417"/>
      <c r="AXV47" s="417"/>
      <c r="AXW47" s="417"/>
      <c r="AXX47" s="417"/>
      <c r="AXY47" s="417"/>
      <c r="AXZ47" s="417"/>
      <c r="AYA47" s="417"/>
      <c r="AYB47" s="417"/>
      <c r="AYC47" s="417"/>
      <c r="AYD47" s="417"/>
      <c r="AYE47" s="417"/>
      <c r="AYF47" s="417"/>
      <c r="AYG47" s="417"/>
      <c r="AYH47" s="417"/>
      <c r="AYI47" s="417"/>
      <c r="AYJ47" s="417"/>
      <c r="AYK47" s="417"/>
      <c r="AYL47" s="417"/>
      <c r="AYM47" s="417"/>
      <c r="AYN47" s="417"/>
      <c r="AYO47" s="417"/>
      <c r="AYP47" s="417"/>
      <c r="AYQ47" s="417"/>
      <c r="AYR47" s="417"/>
      <c r="AYS47" s="417"/>
      <c r="AYT47" s="417"/>
      <c r="AYU47" s="422"/>
      <c r="AYV47" s="417"/>
      <c r="AYW47" s="423"/>
      <c r="AYX47" s="417"/>
      <c r="AYY47" s="417"/>
      <c r="AYZ47" s="417"/>
      <c r="AZA47" s="417"/>
      <c r="AZB47" s="423"/>
      <c r="AZC47" s="417"/>
      <c r="AZD47" s="417"/>
      <c r="AZE47" s="417"/>
      <c r="AZF47" s="417"/>
      <c r="AZG47" s="417"/>
      <c r="AZH47" s="417"/>
      <c r="AZI47" s="417"/>
      <c r="AZK47" s="417"/>
      <c r="AZL47" s="418"/>
      <c r="AZM47" s="417"/>
      <c r="AZN47" s="417"/>
      <c r="AZO47" s="417"/>
      <c r="AZP47" s="417"/>
      <c r="AZQ47" s="417"/>
      <c r="AZR47" s="418"/>
      <c r="AZS47" s="417"/>
      <c r="AZT47" s="417"/>
      <c r="AZU47" s="417"/>
      <c r="AZV47" s="424"/>
      <c r="AZW47" s="417"/>
      <c r="AZX47" s="417"/>
      <c r="AZY47" s="417"/>
      <c r="AZZ47" s="417"/>
      <c r="BAA47" s="417"/>
      <c r="BAB47" s="417"/>
      <c r="BAC47" s="417"/>
      <c r="BAD47" s="417"/>
      <c r="BAE47" s="417"/>
      <c r="BAF47" s="417"/>
      <c r="BAG47" s="417"/>
      <c r="BAH47" s="417"/>
      <c r="BAI47" s="296"/>
      <c r="BAJ47" s="296"/>
      <c r="BAK47" s="296"/>
      <c r="BAL47" s="296"/>
      <c r="BAM47" s="297"/>
      <c r="BAN47" s="296"/>
      <c r="BAO47" s="296"/>
      <c r="BAP47" s="296"/>
      <c r="BAQ47" s="747"/>
      <c r="BAR47" s="747"/>
      <c r="BBN47" s="236"/>
      <c r="BBU47" s="412"/>
      <c r="BBV47" s="1132"/>
      <c r="BBW47" s="1132"/>
      <c r="BBX47" s="412"/>
      <c r="BBY47" s="1132"/>
      <c r="BBZ47" s="1132"/>
      <c r="BCA47" s="1132"/>
      <c r="BCB47" s="296"/>
      <c r="BCC47" s="296"/>
      <c r="BCD47" s="296"/>
      <c r="BCE47" s="296"/>
      <c r="BCF47" s="296"/>
      <c r="BCG47" s="296"/>
      <c r="BCH47" s="296"/>
      <c r="BCI47" s="296"/>
      <c r="BCJ47" s="296"/>
      <c r="BCK47" s="417"/>
      <c r="BCL47" s="417"/>
      <c r="BCM47" s="417"/>
      <c r="BCN47" s="417"/>
      <c r="BCO47" s="418"/>
      <c r="BCP47" s="417"/>
      <c r="BCQ47" s="417"/>
      <c r="BCR47" s="417"/>
      <c r="BCS47" s="417"/>
      <c r="BCT47" s="417"/>
      <c r="BCU47" s="417"/>
      <c r="BCV47" s="417"/>
      <c r="BCW47" s="417"/>
      <c r="BCX47" s="417"/>
      <c r="BCY47" s="417"/>
      <c r="BCZ47" s="417"/>
      <c r="BDA47" s="417"/>
      <c r="BDB47" s="417"/>
      <c r="BDC47" s="417"/>
      <c r="BDD47" s="417"/>
      <c r="BDE47" s="417"/>
      <c r="BDF47" s="417"/>
      <c r="BDG47" s="417"/>
      <c r="BDH47" s="417"/>
      <c r="BDI47" s="417"/>
      <c r="BDJ47" s="417"/>
      <c r="BDK47" s="417"/>
      <c r="BDL47" s="417"/>
      <c r="BDM47" s="417"/>
      <c r="BDN47" s="417"/>
      <c r="BDO47" s="420"/>
      <c r="BDP47" s="418"/>
      <c r="BDQ47" s="417"/>
      <c r="BDR47" s="417"/>
      <c r="BDS47" s="417"/>
      <c r="BDT47" s="417"/>
      <c r="BDU47" s="417"/>
      <c r="BDV47" s="418"/>
      <c r="BDW47" s="417"/>
      <c r="BDX47" s="417"/>
      <c r="BDY47" s="417"/>
      <c r="BDZ47" s="424"/>
      <c r="BEA47" s="417"/>
      <c r="BEB47" s="417"/>
      <c r="BEC47" s="417"/>
      <c r="BED47" s="296"/>
      <c r="BEE47" s="296"/>
      <c r="BEF47" s="296"/>
      <c r="BEG47" s="296"/>
      <c r="BEH47" s="296"/>
      <c r="BEI47" s="296"/>
      <c r="BEJ47" s="296"/>
      <c r="BEK47" s="296"/>
      <c r="BEL47" s="296"/>
      <c r="BFR47" s="236"/>
      <c r="BFY47" s="412"/>
      <c r="BFZ47" s="1132"/>
      <c r="BGA47" s="1132"/>
      <c r="BGB47" s="412"/>
      <c r="BGC47" s="1132"/>
      <c r="BGD47" s="1132"/>
      <c r="BGE47" s="1132"/>
      <c r="BGF47" s="296"/>
      <c r="BGG47" s="296"/>
      <c r="BGH47" s="296"/>
      <c r="BGI47" s="296"/>
      <c r="BGJ47" s="296"/>
      <c r="BGK47" s="296"/>
      <c r="BGL47" s="296"/>
      <c r="BGM47" s="296"/>
      <c r="BGN47" s="296"/>
      <c r="BGO47" s="417"/>
      <c r="BGP47" s="417"/>
      <c r="BGQ47" s="417"/>
      <c r="BGR47" s="417"/>
      <c r="BGS47" s="418"/>
      <c r="BGT47" s="417"/>
      <c r="BGU47" s="417"/>
      <c r="BGV47" s="417"/>
      <c r="BGW47" s="417"/>
      <c r="BGX47" s="417"/>
      <c r="BGY47" s="417"/>
      <c r="BGZ47" s="417"/>
      <c r="BHA47" s="417"/>
      <c r="BHB47" s="417"/>
      <c r="BHC47" s="417"/>
      <c r="BHD47" s="417"/>
      <c r="BHE47" s="417"/>
      <c r="BHF47" s="417"/>
      <c r="BHG47" s="417"/>
      <c r="BHH47" s="417"/>
      <c r="BHI47" s="417"/>
      <c r="BHJ47" s="417"/>
      <c r="BHK47" s="417"/>
      <c r="BHL47" s="417"/>
      <c r="BHM47" s="417"/>
      <c r="BHN47" s="417"/>
      <c r="BHO47" s="417"/>
      <c r="BHP47" s="417"/>
      <c r="BHQ47" s="417"/>
      <c r="BHR47" s="417"/>
      <c r="BHS47" s="420"/>
      <c r="BHT47" s="418"/>
      <c r="BHU47" s="417"/>
      <c r="BHV47" s="417"/>
      <c r="BHW47" s="417"/>
      <c r="BHX47" s="417"/>
      <c r="BHY47" s="417"/>
      <c r="BHZ47" s="418"/>
      <c r="BIA47" s="417"/>
      <c r="BIB47" s="417"/>
      <c r="BIC47" s="417"/>
      <c r="BID47" s="424"/>
      <c r="BIE47" s="417"/>
      <c r="BIF47" s="417"/>
      <c r="BIG47" s="417"/>
      <c r="BIH47" s="296"/>
      <c r="BII47" s="296"/>
      <c r="BIJ47" s="296"/>
      <c r="BIK47" s="296"/>
      <c r="BIL47" s="296"/>
      <c r="BIM47" s="296"/>
      <c r="BIN47" s="296"/>
      <c r="BIO47" s="296"/>
      <c r="BIP47" s="296"/>
      <c r="BJV47" s="236"/>
      <c r="BKC47" s="412"/>
      <c r="BKD47" s="1132"/>
      <c r="BKE47" s="1132"/>
      <c r="BKF47" s="412"/>
      <c r="BKG47" s="1132"/>
      <c r="BKH47" s="1132"/>
      <c r="BKI47" s="1132"/>
      <c r="BKJ47" s="296"/>
      <c r="BKK47" s="296"/>
      <c r="BKL47" s="296"/>
      <c r="BKM47" s="296"/>
      <c r="BKN47" s="296"/>
      <c r="BKO47" s="296"/>
      <c r="BKP47" s="296"/>
      <c r="BKQ47" s="296"/>
      <c r="BKR47" s="296"/>
      <c r="BKS47" s="417"/>
      <c r="BKT47" s="417"/>
      <c r="BKU47" s="417"/>
      <c r="BKV47" s="417"/>
      <c r="BKW47" s="418"/>
      <c r="BKX47" s="417"/>
      <c r="BKY47" s="417"/>
      <c r="BKZ47" s="417"/>
      <c r="BLA47" s="417"/>
      <c r="BLB47" s="417"/>
      <c r="BLC47" s="417"/>
      <c r="BLD47" s="417"/>
      <c r="BLE47" s="417"/>
      <c r="BLF47" s="417"/>
      <c r="BLG47" s="417"/>
      <c r="BLH47" s="417"/>
      <c r="BLI47" s="417"/>
      <c r="BLJ47" s="417"/>
      <c r="BLK47" s="417"/>
      <c r="BLL47" s="417"/>
      <c r="BLM47" s="417"/>
      <c r="BLN47" s="417"/>
      <c r="BLO47" s="417"/>
      <c r="BLP47" s="417"/>
      <c r="BLQ47" s="417"/>
      <c r="BLR47" s="417"/>
      <c r="BLS47" s="417"/>
      <c r="BLT47" s="417"/>
      <c r="BLU47" s="417"/>
      <c r="BLV47" s="417"/>
      <c r="BLW47" s="420"/>
      <c r="BLX47" s="418"/>
      <c r="BLY47" s="417"/>
      <c r="BLZ47" s="417"/>
      <c r="BMA47" s="417"/>
      <c r="BMB47" s="417"/>
      <c r="BMC47" s="417"/>
      <c r="BMD47" s="418"/>
      <c r="BME47" s="417"/>
      <c r="BMF47" s="417"/>
      <c r="BMG47" s="417"/>
      <c r="BMH47" s="424"/>
      <c r="BMI47" s="417"/>
      <c r="BMJ47" s="417"/>
      <c r="BMK47" s="417"/>
      <c r="BML47" s="296"/>
      <c r="BMM47" s="296"/>
      <c r="BMN47" s="296"/>
      <c r="BMO47" s="296"/>
      <c r="BMP47" s="296"/>
      <c r="BMQ47" s="296"/>
      <c r="BMR47" s="296"/>
      <c r="BMS47" s="296"/>
      <c r="BMT47" s="296"/>
      <c r="BNZ47" s="236"/>
      <c r="BOG47" s="412"/>
      <c r="BOH47" s="1132"/>
      <c r="BOI47" s="1132"/>
      <c r="BOJ47" s="412"/>
      <c r="BOK47" s="1132"/>
      <c r="BOL47" s="1132"/>
      <c r="BOM47" s="1132"/>
      <c r="BON47" s="296"/>
      <c r="BOO47" s="296"/>
      <c r="BOP47" s="296"/>
      <c r="BOQ47" s="296"/>
      <c r="BOR47" s="296"/>
      <c r="BOS47" s="296"/>
      <c r="BOT47" s="296"/>
      <c r="BOU47" s="296"/>
      <c r="BOV47" s="296"/>
      <c r="BOW47" s="417"/>
      <c r="BOX47" s="417"/>
      <c r="BOY47" s="417"/>
      <c r="BOZ47" s="417"/>
      <c r="BPA47" s="418"/>
      <c r="BPB47" s="417"/>
      <c r="BPC47" s="417"/>
      <c r="BPD47" s="417"/>
      <c r="BPE47" s="417"/>
      <c r="BPF47" s="417"/>
      <c r="BPG47" s="417"/>
      <c r="BPH47" s="417"/>
      <c r="BPI47" s="417"/>
      <c r="BPJ47" s="417"/>
      <c r="BPK47" s="417"/>
      <c r="BPL47" s="417"/>
      <c r="BPM47" s="417"/>
      <c r="BPN47" s="417"/>
      <c r="BPO47" s="417"/>
      <c r="BPP47" s="417"/>
      <c r="BPQ47" s="417"/>
      <c r="BPR47" s="417"/>
      <c r="BPS47" s="417"/>
      <c r="BPT47" s="417"/>
      <c r="BPU47" s="417"/>
      <c r="BPV47" s="417"/>
      <c r="BPW47" s="417"/>
      <c r="BPX47" s="417"/>
      <c r="BPY47" s="417"/>
      <c r="BPZ47" s="417"/>
      <c r="BQA47" s="420"/>
      <c r="BQB47" s="418"/>
      <c r="BQC47" s="417"/>
      <c r="BQD47" s="417"/>
      <c r="BQE47" s="417"/>
      <c r="BQF47" s="417"/>
      <c r="BQG47" s="417"/>
      <c r="BQH47" s="418"/>
      <c r="BQI47" s="417"/>
      <c r="BQJ47" s="417"/>
      <c r="BQK47" s="417"/>
      <c r="BQL47" s="424"/>
      <c r="BQM47" s="417"/>
      <c r="BQN47" s="417"/>
      <c r="BQO47" s="417"/>
      <c r="BQP47" s="296"/>
      <c r="BQQ47" s="296"/>
      <c r="BQR47" s="296"/>
      <c r="BQS47" s="296"/>
      <c r="BQT47" s="296"/>
      <c r="BQU47" s="296"/>
      <c r="BQV47" s="296"/>
      <c r="BQW47" s="296"/>
      <c r="BQX47" s="296"/>
      <c r="BSD47" s="236"/>
      <c r="BSK47" s="412"/>
      <c r="BSL47" s="1132"/>
      <c r="BSM47" s="1132"/>
      <c r="BSN47" s="412"/>
      <c r="BSO47" s="1132"/>
      <c r="BSP47" s="1132"/>
      <c r="BSQ47" s="1132"/>
      <c r="BSR47" s="296"/>
      <c r="BSS47" s="296"/>
      <c r="BST47" s="296"/>
      <c r="BSU47" s="296"/>
      <c r="BSV47" s="296"/>
      <c r="BSW47" s="296"/>
      <c r="BSX47" s="296"/>
      <c r="BSY47" s="296"/>
      <c r="BSZ47" s="296"/>
      <c r="BTA47" s="417"/>
      <c r="BTB47" s="417"/>
      <c r="BTC47" s="417"/>
      <c r="BTD47" s="417"/>
      <c r="BTE47" s="418"/>
      <c r="BTF47" s="417"/>
      <c r="BTG47" s="417"/>
      <c r="BTH47" s="417"/>
      <c r="BTI47" s="417"/>
      <c r="BTJ47" s="417"/>
      <c r="BTK47" s="417"/>
      <c r="BTL47" s="417"/>
      <c r="BTM47" s="417"/>
      <c r="BTN47" s="417"/>
      <c r="BTO47" s="417"/>
      <c r="BTP47" s="417"/>
      <c r="BTQ47" s="417"/>
      <c r="BTR47" s="417"/>
      <c r="BTS47" s="417"/>
      <c r="BTT47" s="417"/>
      <c r="BTU47" s="417"/>
      <c r="BTV47" s="417"/>
      <c r="BTW47" s="417"/>
      <c r="BTX47" s="417"/>
      <c r="BTY47" s="417"/>
      <c r="BTZ47" s="417"/>
      <c r="BUA47" s="417"/>
      <c r="BUB47" s="417"/>
      <c r="BUC47" s="417"/>
      <c r="BUD47" s="417"/>
      <c r="BUE47" s="420"/>
      <c r="BUF47" s="418"/>
      <c r="BUG47" s="417"/>
      <c r="BUH47" s="417"/>
      <c r="BUI47" s="417"/>
      <c r="BUJ47" s="417"/>
      <c r="BUK47" s="417"/>
      <c r="BUL47" s="418"/>
      <c r="BUM47" s="417"/>
      <c r="BUN47" s="417"/>
      <c r="BUO47" s="417"/>
      <c r="BUP47" s="424"/>
      <c r="BUQ47" s="417"/>
      <c r="BUR47" s="417"/>
      <c r="BUS47" s="417"/>
      <c r="BUT47" s="296"/>
      <c r="BUU47" s="296"/>
      <c r="BUV47" s="296"/>
      <c r="BUW47" s="296"/>
      <c r="BUX47" s="296"/>
      <c r="BUY47" s="296"/>
      <c r="BUZ47" s="296"/>
      <c r="BVA47" s="296"/>
      <c r="BVB47" s="296"/>
      <c r="BWH47" s="236"/>
      <c r="BWO47" s="412"/>
      <c r="BWP47" s="1132"/>
      <c r="BWQ47" s="1132"/>
      <c r="BWR47" s="412"/>
      <c r="BWS47" s="1132"/>
      <c r="BWT47" s="1132"/>
      <c r="BWU47" s="1132"/>
      <c r="BWV47" s="296"/>
      <c r="BWW47" s="296"/>
      <c r="BWX47" s="296"/>
      <c r="BWY47" s="296"/>
      <c r="BWZ47" s="296"/>
      <c r="BXA47" s="296"/>
      <c r="BXB47" s="296"/>
      <c r="BXC47" s="296"/>
      <c r="BXD47" s="296"/>
      <c r="BXE47" s="417"/>
      <c r="BXF47" s="417"/>
      <c r="BXG47" s="417"/>
      <c r="BXH47" s="417"/>
      <c r="BXI47" s="418"/>
      <c r="BXJ47" s="417"/>
      <c r="BXK47" s="417"/>
      <c r="BXL47" s="417"/>
      <c r="BXM47" s="417"/>
      <c r="BXN47" s="417"/>
      <c r="BXO47" s="417"/>
      <c r="BXP47" s="417"/>
      <c r="BXQ47" s="417"/>
      <c r="BXR47" s="417"/>
      <c r="BXS47" s="417"/>
      <c r="BXT47" s="417"/>
      <c r="BXU47" s="417"/>
      <c r="BXV47" s="417"/>
      <c r="BXW47" s="417"/>
      <c r="BXX47" s="417"/>
      <c r="BXY47" s="417"/>
      <c r="BXZ47" s="417"/>
      <c r="BYA47" s="417"/>
      <c r="BYB47" s="417"/>
      <c r="BYC47" s="417"/>
      <c r="BYD47" s="417"/>
      <c r="BYE47" s="417"/>
      <c r="BYF47" s="417"/>
      <c r="BYG47" s="417"/>
      <c r="BYH47" s="417"/>
      <c r="BYI47" s="420"/>
      <c r="BYJ47" s="418"/>
      <c r="BYK47" s="417"/>
      <c r="BYL47" s="417"/>
      <c r="BYM47" s="417"/>
      <c r="BYN47" s="417"/>
      <c r="BYO47" s="417"/>
      <c r="BYP47" s="418"/>
      <c r="BYQ47" s="417"/>
      <c r="BYR47" s="417"/>
      <c r="BYS47" s="417"/>
      <c r="BYT47" s="424"/>
      <c r="BYU47" s="417"/>
      <c r="BYV47" s="417"/>
      <c r="BYW47" s="417"/>
      <c r="BYX47" s="296"/>
      <c r="BYY47" s="296"/>
      <c r="BYZ47" s="296"/>
      <c r="BZA47" s="296"/>
      <c r="BZB47" s="296"/>
      <c r="BZC47" s="296"/>
      <c r="BZD47" s="296"/>
      <c r="BZE47" s="296"/>
      <c r="BZF47" s="296"/>
      <c r="CAL47" s="236"/>
      <c r="CAS47" s="412"/>
      <c r="CAT47" s="1132"/>
      <c r="CAU47" s="1132"/>
      <c r="CAV47" s="412"/>
      <c r="CAW47" s="1132"/>
      <c r="CAX47" s="1132"/>
      <c r="CAY47" s="1132"/>
      <c r="CAZ47" s="296"/>
      <c r="CBA47" s="296"/>
      <c r="CBB47" s="296"/>
      <c r="CBC47" s="296"/>
      <c r="CBD47" s="296"/>
      <c r="CBE47" s="296"/>
      <c r="CBF47" s="296"/>
      <c r="CBG47" s="296"/>
      <c r="CBH47" s="296"/>
      <c r="CBI47" s="417"/>
      <c r="CBJ47" s="417"/>
      <c r="CBK47" s="417"/>
      <c r="CBL47" s="417"/>
      <c r="CBM47" s="418"/>
      <c r="CBN47" s="417"/>
      <c r="CBO47" s="417"/>
      <c r="CBP47" s="417"/>
      <c r="CBQ47" s="417"/>
      <c r="CBR47" s="417"/>
      <c r="CBS47" s="417"/>
      <c r="CBT47" s="417"/>
      <c r="CBU47" s="417"/>
      <c r="CBV47" s="417"/>
      <c r="CBW47" s="417"/>
      <c r="CBX47" s="417"/>
      <c r="CBY47" s="417"/>
      <c r="CBZ47" s="417"/>
      <c r="CCA47" s="417"/>
      <c r="CCB47" s="417"/>
      <c r="CCC47" s="417"/>
      <c r="CCD47" s="417"/>
      <c r="CCE47" s="417"/>
      <c r="CCF47" s="417"/>
      <c r="CCG47" s="417"/>
      <c r="CCH47" s="417"/>
      <c r="CCI47" s="417"/>
      <c r="CCJ47" s="417"/>
      <c r="CCK47" s="417"/>
      <c r="CCL47" s="417"/>
      <c r="CCM47" s="420"/>
      <c r="CCN47" s="418"/>
      <c r="CCO47" s="417"/>
      <c r="CCP47" s="417"/>
      <c r="CCQ47" s="417"/>
      <c r="CCR47" s="417"/>
      <c r="CCS47" s="417"/>
      <c r="CCT47" s="418"/>
      <c r="CCU47" s="417"/>
      <c r="CCV47" s="417"/>
      <c r="CCW47" s="417"/>
      <c r="CCX47" s="424"/>
      <c r="CCY47" s="417"/>
      <c r="CCZ47" s="417"/>
      <c r="CDA47" s="417"/>
      <c r="CDB47" s="296"/>
      <c r="CDC47" s="296"/>
      <c r="CDD47" s="296"/>
      <c r="CDE47" s="296"/>
      <c r="CDF47" s="296"/>
      <c r="CDG47" s="296"/>
      <c r="CDH47" s="296"/>
      <c r="CDI47" s="296"/>
      <c r="CDJ47" s="296"/>
      <c r="CEP47" s="236"/>
      <c r="CEW47" s="412"/>
      <c r="CEX47" s="1132"/>
      <c r="CEY47" s="1132"/>
      <c r="CEZ47" s="412"/>
      <c r="CFA47" s="1132"/>
      <c r="CFB47" s="1132"/>
      <c r="CFC47" s="1132"/>
      <c r="CFD47" s="296"/>
      <c r="CFE47" s="296"/>
      <c r="CFF47" s="296"/>
      <c r="CFG47" s="296"/>
      <c r="CFH47" s="296"/>
      <c r="CFI47" s="296"/>
      <c r="CFJ47" s="296"/>
      <c r="CFK47" s="296"/>
      <c r="CFL47" s="296"/>
      <c r="CFM47" s="417"/>
      <c r="CFN47" s="417"/>
      <c r="CFO47" s="417"/>
      <c r="CFP47" s="417"/>
      <c r="CFQ47" s="418"/>
      <c r="CFR47" s="417"/>
      <c r="CFS47" s="417"/>
      <c r="CFT47" s="417"/>
      <c r="CFU47" s="417"/>
      <c r="CFV47" s="417"/>
      <c r="CFW47" s="417"/>
      <c r="CFX47" s="417"/>
      <c r="CFY47" s="417"/>
      <c r="CFZ47" s="417"/>
      <c r="CGA47" s="417"/>
      <c r="CGB47" s="417"/>
      <c r="CGC47" s="417"/>
      <c r="CGD47" s="417"/>
      <c r="CGE47" s="417"/>
      <c r="CGF47" s="417"/>
      <c r="CGG47" s="417"/>
      <c r="CGH47" s="417"/>
      <c r="CGI47" s="417"/>
      <c r="CGJ47" s="417"/>
      <c r="CGK47" s="417"/>
      <c r="CGL47" s="417"/>
      <c r="CGM47" s="417"/>
      <c r="CGN47" s="417"/>
      <c r="CGO47" s="417"/>
      <c r="CGP47" s="417"/>
      <c r="CGQ47" s="420"/>
      <c r="CGR47" s="418"/>
      <c r="CGS47" s="417"/>
      <c r="CGT47" s="417"/>
      <c r="CGU47" s="417"/>
      <c r="CGV47" s="417"/>
      <c r="CGW47" s="417"/>
      <c r="CGX47" s="418"/>
      <c r="CGY47" s="417"/>
      <c r="CGZ47" s="417"/>
      <c r="CHA47" s="417"/>
      <c r="CHB47" s="424"/>
      <c r="CHC47" s="417"/>
      <c r="CHD47" s="417"/>
      <c r="CHE47" s="417"/>
      <c r="CHF47" s="296"/>
      <c r="CHG47" s="296"/>
      <c r="CHH47" s="296"/>
      <c r="CHI47" s="296"/>
      <c r="CHJ47" s="296"/>
      <c r="CHK47" s="296"/>
      <c r="CHL47" s="296"/>
      <c r="CHM47" s="296"/>
      <c r="CHN47" s="296"/>
      <c r="CIT47" s="236"/>
      <c r="CJA47" s="412"/>
      <c r="CJB47" s="1132"/>
      <c r="CJC47" s="1132"/>
      <c r="CJD47" s="412"/>
      <c r="CJE47" s="1132"/>
      <c r="CJF47" s="1132"/>
      <c r="CJG47" s="1132"/>
      <c r="CJH47" s="296"/>
      <c r="CJI47" s="296"/>
      <c r="CJJ47" s="296"/>
      <c r="CJK47" s="296"/>
      <c r="CJL47" s="296"/>
      <c r="CJM47" s="296"/>
      <c r="CJN47" s="296"/>
      <c r="CJO47" s="296"/>
      <c r="CJP47" s="296"/>
      <c r="CJQ47" s="417"/>
      <c r="CJR47" s="417"/>
      <c r="CJS47" s="417"/>
      <c r="CJT47" s="417"/>
      <c r="CJU47" s="418"/>
      <c r="CJV47" s="417"/>
      <c r="CJW47" s="417"/>
      <c r="CJX47" s="417"/>
      <c r="CJY47" s="417"/>
      <c r="CJZ47" s="417"/>
      <c r="CKA47" s="417"/>
      <c r="CKB47" s="417"/>
      <c r="CKC47" s="417"/>
      <c r="CKD47" s="417"/>
      <c r="CKE47" s="417"/>
      <c r="CKF47" s="417"/>
      <c r="CKG47" s="417"/>
      <c r="CKH47" s="417"/>
      <c r="CKI47" s="417"/>
      <c r="CKJ47" s="417"/>
      <c r="CKK47" s="417"/>
      <c r="CKL47" s="417"/>
      <c r="CKM47" s="417"/>
      <c r="CKN47" s="417"/>
      <c r="CKO47" s="417"/>
      <c r="CKP47" s="417"/>
      <c r="CKQ47" s="417"/>
      <c r="CKR47" s="417"/>
      <c r="CKS47" s="417"/>
      <c r="CKT47" s="417"/>
      <c r="CKU47" s="420"/>
      <c r="CKV47" s="418"/>
      <c r="CKW47" s="417"/>
      <c r="CKX47" s="417"/>
      <c r="CKY47" s="417"/>
      <c r="CKZ47" s="417"/>
      <c r="CLA47" s="417"/>
      <c r="CLB47" s="418"/>
      <c r="CLC47" s="417"/>
      <c r="CLD47" s="417"/>
      <c r="CLE47" s="417"/>
      <c r="CLF47" s="424"/>
      <c r="CLG47" s="417"/>
      <c r="CLH47" s="417"/>
      <c r="CLI47" s="417"/>
      <c r="CLJ47" s="296"/>
      <c r="CLK47" s="296"/>
      <c r="CLL47" s="296"/>
      <c r="CLM47" s="296"/>
      <c r="CLN47" s="296"/>
      <c r="CLO47" s="296"/>
      <c r="CLP47" s="296"/>
      <c r="CLQ47" s="296"/>
      <c r="CLR47" s="296"/>
      <c r="CMX47" s="236"/>
      <c r="CNE47" s="412"/>
      <c r="CNF47" s="1132"/>
      <c r="CNG47" s="236"/>
      <c r="CNH47" s="412"/>
      <c r="CNL47" s="296"/>
      <c r="CNM47" s="296"/>
      <c r="CNN47" s="296"/>
      <c r="CNO47" s="296"/>
      <c r="CNP47" s="296"/>
      <c r="CNQ47" s="296"/>
      <c r="CNR47" s="296"/>
      <c r="CNS47" s="296"/>
      <c r="CNT47" s="296"/>
      <c r="CNU47" s="417"/>
      <c r="CNV47" s="417"/>
      <c r="CNW47" s="417"/>
      <c r="CNX47" s="417"/>
      <c r="CNY47" s="418"/>
      <c r="CNZ47" s="417"/>
      <c r="COA47" s="417"/>
      <c r="COB47" s="417"/>
      <c r="COC47" s="417"/>
      <c r="COD47" s="417"/>
      <c r="COE47" s="417"/>
      <c r="COF47" s="417"/>
      <c r="COG47" s="417"/>
      <c r="COH47" s="417"/>
      <c r="COI47" s="417"/>
      <c r="COJ47" s="417"/>
      <c r="COK47" s="417"/>
      <c r="COL47" s="417"/>
      <c r="COM47" s="417"/>
      <c r="CON47" s="417"/>
      <c r="COO47" s="417"/>
      <c r="COP47" s="417"/>
      <c r="COQ47" s="417"/>
      <c r="COR47" s="417"/>
      <c r="COS47" s="417"/>
      <c r="COT47" s="417"/>
      <c r="COU47" s="417"/>
      <c r="COV47" s="417"/>
      <c r="COW47" s="417"/>
      <c r="COX47" s="417"/>
      <c r="COY47" s="420"/>
      <c r="COZ47" s="418"/>
      <c r="CPA47" s="424"/>
      <c r="CPB47" s="417"/>
      <c r="CPC47" s="417"/>
      <c r="CPD47" s="417"/>
      <c r="CPE47" s="417"/>
      <c r="CPF47" s="418"/>
      <c r="CPG47" s="417"/>
      <c r="CPH47" s="417"/>
      <c r="CPI47" s="417"/>
      <c r="CPJ47" s="424"/>
      <c r="CPK47" s="417"/>
      <c r="CPL47" s="417"/>
      <c r="CPM47" s="417"/>
      <c r="CPN47" s="296"/>
      <c r="CPO47" s="296"/>
      <c r="CPP47" s="296"/>
      <c r="CPQ47" s="296"/>
      <c r="CPR47" s="296"/>
      <c r="CPS47" s="296"/>
      <c r="CPT47" s="296"/>
      <c r="CPU47" s="296"/>
      <c r="CPV47" s="296"/>
      <c r="CRB47" s="236"/>
      <c r="CRI47" s="412"/>
      <c r="CRJ47" s="1132"/>
      <c r="CRK47" s="236"/>
      <c r="CRL47" s="412"/>
      <c r="CRP47" s="296"/>
      <c r="CRQ47" s="296"/>
      <c r="CRR47" s="296"/>
      <c r="CRS47" s="296"/>
      <c r="CRT47" s="296"/>
      <c r="CRU47" s="296"/>
      <c r="CRV47" s="296"/>
      <c r="CRW47" s="296"/>
      <c r="CRX47" s="296"/>
      <c r="CRY47" s="417"/>
      <c r="CRZ47" s="417"/>
      <c r="CSA47" s="417"/>
      <c r="CSB47" s="417"/>
      <c r="CSC47" s="417"/>
      <c r="CSD47" s="417"/>
      <c r="CSE47" s="417"/>
      <c r="CSF47" s="417"/>
      <c r="CSG47" s="417"/>
      <c r="CSH47" s="417"/>
      <c r="CSI47" s="417"/>
      <c r="CSJ47" s="417"/>
      <c r="CSK47" s="417"/>
      <c r="CSL47" s="417"/>
      <c r="CSM47" s="417"/>
      <c r="CSN47" s="417"/>
      <c r="CSO47" s="417"/>
      <c r="CSP47" s="417"/>
      <c r="CSQ47" s="417"/>
      <c r="CSR47" s="417"/>
      <c r="CSS47" s="417"/>
      <c r="CST47" s="417"/>
      <c r="CSU47" s="417"/>
      <c r="CSV47" s="417"/>
      <c r="CSW47" s="417"/>
      <c r="CSX47" s="417"/>
      <c r="CSY47" s="417"/>
      <c r="CSZ47" s="417"/>
      <c r="CTA47" s="417"/>
      <c r="CTB47" s="417"/>
      <c r="CTC47" s="420"/>
      <c r="CTD47" s="418"/>
      <c r="CTE47" s="424"/>
      <c r="CTF47" s="417"/>
      <c r="CTG47" s="417"/>
      <c r="CTH47" s="417"/>
      <c r="CTI47" s="417"/>
      <c r="CTJ47" s="418"/>
      <c r="CTK47" s="417"/>
      <c r="CTL47" s="417"/>
      <c r="CTM47" s="417"/>
      <c r="CTN47" s="424"/>
      <c r="CTO47" s="417"/>
      <c r="CTP47" s="417"/>
      <c r="CTQ47" s="417"/>
      <c r="CTR47" s="417"/>
      <c r="CTS47" s="417"/>
      <c r="CTT47" s="417"/>
      <c r="CTU47" s="417"/>
      <c r="CTV47" s="417"/>
      <c r="CTW47" s="417"/>
      <c r="CTX47" s="417"/>
      <c r="CTY47" s="417"/>
      <c r="CTZ47" s="417"/>
      <c r="CUA47" s="417"/>
      <c r="CUB47" s="417"/>
      <c r="CUC47" s="417"/>
      <c r="CUD47" s="417"/>
      <c r="CUE47" s="417"/>
      <c r="CUF47" s="417"/>
      <c r="CUG47" s="417"/>
      <c r="CUH47" s="417"/>
      <c r="CUI47" s="417"/>
      <c r="CUJ47" s="417"/>
      <c r="CUK47" s="417"/>
      <c r="CUL47" s="417"/>
      <c r="CUM47" s="417"/>
      <c r="CUN47" s="417"/>
      <c r="CUO47" s="417"/>
      <c r="CUP47" s="417"/>
      <c r="CUQ47" s="417"/>
      <c r="CUR47" s="417"/>
      <c r="CUS47" s="417"/>
      <c r="CUT47" s="417"/>
      <c r="CUU47" s="417"/>
      <c r="CUV47" s="417"/>
      <c r="CUW47" s="417"/>
      <c r="CUX47" s="417"/>
      <c r="CUY47" s="417"/>
      <c r="CUZ47" s="417"/>
      <c r="CVA47" s="417"/>
      <c r="CVB47" s="417"/>
      <c r="CVC47" s="417"/>
      <c r="CVD47" s="417"/>
      <c r="CVE47" s="417"/>
      <c r="CVF47" s="417"/>
      <c r="CVG47" s="417"/>
      <c r="CVH47" s="417"/>
      <c r="CVI47" s="417"/>
      <c r="CVJ47" s="417"/>
      <c r="CVK47" s="417"/>
      <c r="CVL47" s="417"/>
      <c r="CVM47" s="424"/>
      <c r="CVN47" s="417"/>
      <c r="CVO47" s="417"/>
      <c r="CVP47" s="417"/>
      <c r="CVQ47" s="417"/>
      <c r="CVR47" s="417"/>
      <c r="CVS47" s="417"/>
      <c r="CVT47" s="417"/>
      <c r="CVU47" s="418"/>
      <c r="CVV47" s="417"/>
      <c r="CVW47" s="417"/>
      <c r="CVX47" s="417"/>
      <c r="CVY47" s="417"/>
      <c r="CVZ47" s="417"/>
      <c r="CWA47" s="417"/>
      <c r="CWB47" s="417"/>
      <c r="CWC47" s="417"/>
      <c r="CWD47" s="417"/>
      <c r="CWE47" s="417"/>
      <c r="CWF47" s="417"/>
      <c r="CWG47" s="417"/>
      <c r="CWH47" s="417"/>
      <c r="CWI47" s="417"/>
      <c r="CWJ47" s="417"/>
      <c r="CWK47" s="417"/>
      <c r="CWL47" s="418"/>
      <c r="CWM47" s="424"/>
      <c r="CWN47" s="417"/>
      <c r="CWO47" s="417"/>
      <c r="CWP47" s="417"/>
      <c r="CWQ47" s="417"/>
      <c r="CWR47" s="418"/>
      <c r="CWS47" s="417"/>
      <c r="CWT47" s="417"/>
      <c r="CWU47" s="418"/>
      <c r="CWV47" s="424"/>
      <c r="CWW47" s="417"/>
      <c r="CWX47" s="417"/>
      <c r="CWY47" s="417"/>
      <c r="CWZ47" s="417"/>
      <c r="CXA47" s="417"/>
      <c r="CXB47" s="417"/>
      <c r="CXC47" s="417"/>
      <c r="CXD47" s="417"/>
      <c r="CXE47" s="417"/>
      <c r="CXF47" s="417"/>
      <c r="CXG47" s="417"/>
      <c r="CXH47" s="417"/>
      <c r="CXI47" s="296"/>
      <c r="CXJ47" s="296"/>
      <c r="CXK47" s="296"/>
      <c r="CXL47" s="296"/>
      <c r="CXM47" s="297"/>
      <c r="CXN47" s="296"/>
      <c r="CXO47" s="296"/>
      <c r="CXP47" s="296"/>
      <c r="CZK47" s="412"/>
      <c r="CZL47" s="1132"/>
      <c r="CZM47" s="1132"/>
      <c r="CZN47" s="1132"/>
      <c r="CZO47" s="1132"/>
      <c r="CZP47" s="1132"/>
      <c r="CZQ47" s="1132"/>
      <c r="CZR47" s="1132"/>
      <c r="CZS47" s="1132"/>
      <c r="CZT47" s="1132"/>
      <c r="CZU47" s="1132"/>
      <c r="CZV47" s="1132"/>
      <c r="CZW47" s="1132"/>
      <c r="CZX47" s="1132"/>
      <c r="CZY47" s="1132"/>
      <c r="CZZ47" s="1132"/>
      <c r="DAA47" s="296"/>
      <c r="DAB47" s="296"/>
      <c r="DAC47" s="296"/>
      <c r="DAD47" s="296"/>
      <c r="DAE47" s="296"/>
      <c r="DAF47" s="296"/>
      <c r="DAG47" s="296"/>
      <c r="DAH47" s="296"/>
      <c r="DAI47" s="296"/>
      <c r="DAJ47" s="297"/>
      <c r="DAK47" s="621"/>
      <c r="DAL47" s="296"/>
      <c r="DAM47" s="296"/>
      <c r="DAN47" s="296"/>
      <c r="DAO47" s="296"/>
      <c r="DAP47" s="296"/>
      <c r="DAQ47" s="621"/>
      <c r="DAR47" s="296"/>
      <c r="DAS47" s="297"/>
      <c r="DAT47" s="296"/>
      <c r="DAU47" s="296"/>
      <c r="DAV47" s="296"/>
      <c r="DAW47" s="296"/>
      <c r="DAX47" s="417"/>
      <c r="DAY47" s="417"/>
      <c r="DAZ47" s="417"/>
      <c r="DBA47" s="417"/>
      <c r="DBB47" s="417"/>
      <c r="DBC47" s="417"/>
      <c r="DBD47" s="417"/>
      <c r="DBE47" s="417"/>
      <c r="DBF47" s="417"/>
      <c r="DBG47" s="417"/>
      <c r="DBH47" s="417"/>
      <c r="DBI47" s="417"/>
      <c r="DBJ47" s="417"/>
      <c r="DBK47" s="418"/>
      <c r="DBL47" s="417"/>
      <c r="DBM47" s="417"/>
      <c r="DBN47" s="417"/>
      <c r="DBO47" s="417"/>
      <c r="DBP47" s="417"/>
      <c r="DBQ47" s="417"/>
      <c r="DBR47" s="417"/>
      <c r="DBS47" s="417"/>
      <c r="DBT47" s="417"/>
      <c r="DBU47" s="417"/>
      <c r="DBV47" s="417"/>
      <c r="DBW47" s="417"/>
      <c r="DBX47" s="417"/>
      <c r="DBY47" s="417"/>
      <c r="DBZ47" s="417"/>
      <c r="DCA47" s="417"/>
      <c r="DCB47" s="417"/>
      <c r="DCC47" s="417"/>
      <c r="DCD47" s="417"/>
      <c r="DCE47" s="417"/>
      <c r="DCF47" s="417"/>
      <c r="DCG47" s="417"/>
      <c r="DCH47" s="417"/>
      <c r="DCI47" s="417"/>
      <c r="DCJ47" s="417"/>
      <c r="DCK47" s="417"/>
      <c r="DCL47" s="417"/>
      <c r="DCM47" s="417"/>
      <c r="DCN47" s="417"/>
      <c r="DCO47" s="417"/>
      <c r="DCP47" s="417"/>
      <c r="DCQ47" s="417"/>
      <c r="DCR47" s="417"/>
      <c r="DCS47" s="424"/>
      <c r="DCT47" s="417"/>
      <c r="DCU47" s="417"/>
      <c r="DCV47" s="417"/>
      <c r="DCW47" s="417"/>
      <c r="DCX47" s="417"/>
      <c r="DCY47" s="417"/>
      <c r="DCZ47" s="417"/>
      <c r="DDA47" s="417"/>
      <c r="DDB47" s="417"/>
      <c r="DDC47" s="417"/>
      <c r="DDD47" s="417"/>
      <c r="DDE47" s="417"/>
      <c r="DDF47" s="417"/>
      <c r="DDG47" s="417"/>
      <c r="DDH47" s="417"/>
      <c r="DDI47" s="417"/>
      <c r="DDJ47" s="417"/>
      <c r="DDK47" s="417"/>
      <c r="DDL47" s="417"/>
      <c r="DDM47" s="417"/>
      <c r="DDN47" s="417"/>
      <c r="DDO47" s="417"/>
      <c r="DDP47" s="417"/>
      <c r="DDQ47" s="417"/>
      <c r="DDR47" s="418"/>
      <c r="DDS47" s="424"/>
      <c r="DDT47" s="417"/>
      <c r="DDU47" s="417"/>
      <c r="DDV47" s="417"/>
      <c r="DDW47" s="417"/>
      <c r="DDX47" s="417"/>
      <c r="DDY47" s="424"/>
      <c r="DDZ47" s="417"/>
      <c r="DEA47" s="418"/>
      <c r="DEB47" s="417"/>
      <c r="DEC47" s="417"/>
      <c r="DED47" s="417"/>
      <c r="DEE47" s="417"/>
      <c r="DEF47" s="417"/>
      <c r="DEG47" s="417"/>
      <c r="DEH47" s="417"/>
      <c r="DEI47" s="417"/>
      <c r="DEJ47" s="417"/>
      <c r="DEK47" s="417"/>
      <c r="DEL47" s="417"/>
      <c r="DEM47" s="417"/>
      <c r="DEN47" s="417"/>
      <c r="DEO47" s="417"/>
      <c r="DEP47" s="417"/>
      <c r="DEQ47" s="417"/>
      <c r="DER47" s="417"/>
      <c r="DES47" s="418"/>
      <c r="DET47" s="417"/>
      <c r="DEU47" s="417"/>
      <c r="DEV47" s="417"/>
      <c r="DEW47" s="417"/>
      <c r="DEX47" s="417"/>
      <c r="DEY47" s="417"/>
      <c r="DEZ47" s="417"/>
      <c r="DFA47" s="417"/>
      <c r="DFB47" s="417"/>
      <c r="DFC47" s="417"/>
      <c r="DFD47" s="417"/>
      <c r="DFE47" s="417"/>
      <c r="DFF47" s="417"/>
      <c r="DFG47" s="417"/>
      <c r="DFH47" s="417"/>
      <c r="DFI47" s="417"/>
      <c r="DFJ47" s="417"/>
      <c r="DFK47" s="417"/>
      <c r="DFL47" s="417"/>
      <c r="DFM47" s="417"/>
      <c r="DFN47" s="417"/>
      <c r="DFO47" s="417"/>
      <c r="DFP47" s="417"/>
      <c r="DFQ47" s="417"/>
      <c r="DFR47" s="417"/>
      <c r="DFS47" s="417"/>
      <c r="DFT47" s="417"/>
      <c r="DFU47" s="417"/>
      <c r="DFV47" s="417"/>
      <c r="DFW47" s="417"/>
      <c r="DFX47" s="417"/>
      <c r="DFY47" s="417"/>
      <c r="DFZ47" s="417"/>
      <c r="DGA47" s="424"/>
      <c r="DGB47" s="417"/>
      <c r="DGC47" s="417"/>
      <c r="DGD47" s="417"/>
      <c r="DGE47" s="417"/>
      <c r="DGF47" s="417"/>
      <c r="DGG47" s="417"/>
      <c r="DGH47" s="417"/>
      <c r="DGI47" s="417"/>
      <c r="DGJ47" s="417"/>
      <c r="DGK47" s="417"/>
      <c r="DGL47" s="417"/>
      <c r="DGM47" s="417"/>
      <c r="DGN47" s="417"/>
      <c r="DGO47" s="417"/>
      <c r="DGP47" s="417"/>
      <c r="DGQ47" s="417"/>
      <c r="DGR47" s="417"/>
      <c r="DGS47" s="417"/>
      <c r="DGT47" s="417"/>
      <c r="DGU47" s="417"/>
      <c r="DGV47" s="417"/>
      <c r="DGW47" s="417"/>
      <c r="DGX47" s="417"/>
      <c r="DGY47" s="417"/>
      <c r="DGZ47" s="418"/>
      <c r="DHA47" s="424"/>
      <c r="DHB47" s="417"/>
      <c r="DHC47" s="417"/>
      <c r="DHD47" s="417"/>
      <c r="DHE47" s="417"/>
      <c r="DHF47" s="417"/>
      <c r="DHG47" s="424"/>
      <c r="DHH47" s="417"/>
      <c r="DHI47" s="418"/>
      <c r="DHJ47" s="417"/>
      <c r="DHK47" s="417"/>
      <c r="DHL47" s="417"/>
      <c r="DHM47" s="417"/>
      <c r="DHN47" s="417"/>
      <c r="DHO47" s="417"/>
      <c r="DHP47" s="417"/>
      <c r="DHQ47" s="417"/>
      <c r="DHR47" s="417"/>
      <c r="DHS47" s="417"/>
      <c r="DHT47" s="417"/>
      <c r="DHU47" s="417"/>
      <c r="DHV47" s="417"/>
      <c r="DHW47" s="417"/>
      <c r="DHX47" s="417"/>
      <c r="DHY47" s="417"/>
      <c r="DHZ47" s="417"/>
      <c r="DIA47" s="417"/>
      <c r="DIB47" s="417"/>
      <c r="DIC47" s="417"/>
      <c r="DID47" s="417"/>
      <c r="DIE47" s="417"/>
      <c r="DIF47" s="417"/>
      <c r="DIG47" s="417"/>
      <c r="DIH47" s="417"/>
      <c r="DII47" s="417"/>
      <c r="DIJ47" s="417"/>
      <c r="DIK47" s="417"/>
      <c r="DIL47" s="417"/>
      <c r="DIM47" s="417"/>
      <c r="DIN47" s="417"/>
      <c r="DIO47" s="417"/>
      <c r="DIP47" s="417"/>
      <c r="DIQ47" s="417"/>
      <c r="DIR47" s="417"/>
      <c r="DIS47" s="417"/>
      <c r="DIT47" s="417"/>
      <c r="DIU47" s="417"/>
      <c r="DIV47" s="417"/>
      <c r="DIW47" s="417"/>
      <c r="DIX47" s="417"/>
      <c r="DIY47" s="417"/>
      <c r="DIZ47" s="417"/>
      <c r="DJA47" s="417"/>
      <c r="DJB47" s="417"/>
      <c r="DJC47" s="417"/>
      <c r="DJD47" s="417"/>
      <c r="DJE47" s="417"/>
      <c r="DJF47" s="417"/>
      <c r="DJG47" s="417"/>
      <c r="DJH47" s="417"/>
      <c r="DJI47" s="424"/>
      <c r="DJJ47" s="417"/>
      <c r="DJK47" s="417"/>
      <c r="DJL47" s="417"/>
      <c r="DJM47" s="417"/>
      <c r="DJN47" s="417"/>
      <c r="DJO47" s="417"/>
      <c r="DJP47" s="417"/>
      <c r="DJQ47" s="417"/>
      <c r="DJR47" s="417"/>
      <c r="DJS47" s="417"/>
      <c r="DJT47" s="417"/>
      <c r="DJU47" s="417"/>
      <c r="DJV47" s="417"/>
      <c r="DJW47" s="417"/>
      <c r="DJX47" s="417"/>
      <c r="DJY47" s="417"/>
      <c r="DJZ47" s="417"/>
      <c r="DKA47" s="417"/>
      <c r="DKB47" s="417"/>
      <c r="DKC47" s="417"/>
      <c r="DKD47" s="417"/>
      <c r="DKE47" s="417"/>
      <c r="DKF47" s="417"/>
      <c r="DKG47" s="420"/>
      <c r="DKH47" s="418"/>
      <c r="DKI47" s="1132"/>
      <c r="DKL47" s="1132"/>
      <c r="DKM47" s="1132"/>
      <c r="DKN47" s="236"/>
      <c r="DKQ47" s="236"/>
      <c r="DMQ47" s="412"/>
      <c r="DMZ47" s="412"/>
      <c r="DNN47" s="396"/>
      <c r="DNP47" s="236"/>
      <c r="DNQ47" s="412"/>
      <c r="DNU47" s="1132"/>
      <c r="DNV47" s="236"/>
      <c r="DNY47" s="236"/>
      <c r="DOD47" s="417"/>
      <c r="DOE47" s="417"/>
      <c r="DOF47" s="417"/>
      <c r="DOG47" s="417"/>
      <c r="DOH47" s="417"/>
      <c r="DOI47" s="417"/>
      <c r="DOJ47" s="417"/>
      <c r="DOK47" s="417"/>
      <c r="DOL47" s="417"/>
      <c r="DOM47" s="417"/>
      <c r="DON47" s="417"/>
      <c r="DOO47" s="417"/>
      <c r="DOP47" s="417"/>
      <c r="DOQ47" s="417"/>
      <c r="DOR47" s="417"/>
      <c r="DOS47" s="417"/>
      <c r="DOT47" s="417"/>
      <c r="DOU47" s="417"/>
      <c r="DOV47" s="417"/>
      <c r="DOW47" s="417"/>
      <c r="DOX47" s="417"/>
      <c r="DOY47" s="417"/>
      <c r="DOZ47" s="417"/>
      <c r="DPA47" s="417"/>
      <c r="DPB47" s="417"/>
      <c r="DPC47" s="417"/>
      <c r="DPD47" s="417"/>
      <c r="DPE47" s="417"/>
      <c r="DPF47" s="417"/>
      <c r="DPG47" s="417"/>
      <c r="DPH47" s="417"/>
      <c r="DPI47" s="417"/>
      <c r="DPJ47" s="417"/>
      <c r="DPK47" s="417"/>
      <c r="DPL47" s="417"/>
      <c r="DPM47" s="417"/>
      <c r="DPN47" s="417"/>
      <c r="DPO47" s="417"/>
      <c r="DPP47" s="417"/>
      <c r="DPQ47" s="417"/>
      <c r="DPR47" s="417"/>
      <c r="DPS47" s="417"/>
      <c r="DPT47" s="417"/>
      <c r="DPU47" s="417"/>
      <c r="DPV47" s="417"/>
      <c r="DPW47" s="417"/>
      <c r="DPX47" s="417"/>
      <c r="DPY47" s="417"/>
      <c r="DPZ47" s="417"/>
      <c r="DQA47" s="417"/>
      <c r="DQB47" s="417"/>
      <c r="DQC47" s="417"/>
      <c r="DQD47" s="417"/>
      <c r="DQE47" s="417"/>
      <c r="DQF47" s="417"/>
      <c r="DQG47" s="417"/>
      <c r="DQH47" s="417"/>
      <c r="DQI47" s="417"/>
      <c r="DQJ47" s="417"/>
      <c r="DQK47" s="417"/>
      <c r="DQL47" s="417"/>
      <c r="DQM47" s="417"/>
      <c r="DQN47" s="417"/>
      <c r="DQO47" s="417"/>
      <c r="DQP47" s="417"/>
      <c r="DQQ47" s="417"/>
      <c r="DQR47" s="417"/>
      <c r="DQS47" s="417"/>
      <c r="DQT47" s="417"/>
      <c r="DQU47" s="417"/>
      <c r="DQV47" s="417"/>
      <c r="DQW47" s="417"/>
      <c r="DQX47" s="417"/>
      <c r="DQY47" s="417"/>
      <c r="DQZ47" s="417"/>
      <c r="DRA47" s="417"/>
      <c r="DRB47" s="417"/>
      <c r="DRC47" s="417"/>
      <c r="DRD47" s="417"/>
      <c r="DRE47" s="417"/>
      <c r="DRF47" s="417"/>
      <c r="DRG47" s="417"/>
      <c r="DRH47" s="417"/>
      <c r="DRI47" s="417"/>
      <c r="DRJ47" s="417"/>
      <c r="DRK47" s="417"/>
      <c r="DRL47" s="417"/>
      <c r="DRM47" s="417"/>
      <c r="DRN47" s="418"/>
      <c r="DRO47" s="417"/>
      <c r="DRP47" s="417"/>
      <c r="DRQ47" s="417"/>
      <c r="DRR47" s="417"/>
      <c r="DRS47" s="417"/>
      <c r="DRT47" s="418"/>
      <c r="DRU47" s="417"/>
      <c r="DRV47" s="417"/>
      <c r="DRW47" s="418"/>
      <c r="DRX47" s="417"/>
      <c r="DRY47" s="417"/>
      <c r="DRZ47" s="417"/>
      <c r="DSA47" s="417"/>
      <c r="DSB47" s="417"/>
      <c r="DSC47" s="417"/>
      <c r="DSD47" s="417"/>
      <c r="DSE47" s="417"/>
      <c r="DSF47" s="417"/>
      <c r="DSG47" s="417"/>
      <c r="DSH47" s="417"/>
      <c r="DSI47" s="417"/>
      <c r="DSJ47" s="417"/>
      <c r="DSK47" s="417"/>
      <c r="DSL47" s="417"/>
      <c r="DSM47" s="417"/>
      <c r="DSN47" s="418"/>
      <c r="DSO47" s="417"/>
      <c r="DSP47" s="417"/>
      <c r="DSQ47" s="417"/>
      <c r="DSR47" s="417"/>
      <c r="DSS47" s="417"/>
      <c r="DST47" s="417"/>
      <c r="DSU47" s="417"/>
      <c r="DSV47" s="417"/>
      <c r="DSW47" s="418"/>
      <c r="DSX47" s="417"/>
      <c r="DSY47" s="417"/>
      <c r="DSZ47" s="417"/>
      <c r="DTA47" s="417"/>
      <c r="DTB47" s="417"/>
      <c r="DTC47" s="417"/>
      <c r="DTD47" s="417"/>
      <c r="DTE47" s="417"/>
      <c r="DTF47" s="417"/>
      <c r="DTG47" s="417"/>
      <c r="DTH47" s="417"/>
      <c r="DTI47" s="417"/>
      <c r="DTJ47" s="417"/>
      <c r="DTK47" s="417"/>
      <c r="DTL47" s="417"/>
      <c r="DTM47" s="417"/>
      <c r="DTN47" s="418"/>
      <c r="DTO47" s="417"/>
      <c r="DTP47" s="417"/>
      <c r="DTQ47" s="417"/>
      <c r="DTR47" s="417"/>
      <c r="DTS47" s="417"/>
      <c r="DTT47" s="417"/>
      <c r="DTU47" s="417"/>
      <c r="DTV47" s="417"/>
      <c r="DTW47" s="418"/>
      <c r="DTX47" s="417"/>
      <c r="DTY47" s="417"/>
      <c r="DTZ47" s="417"/>
      <c r="DUA47" s="417"/>
      <c r="DUB47" s="417"/>
      <c r="DUC47" s="417"/>
      <c r="DUD47" s="417"/>
      <c r="DUE47" s="417"/>
      <c r="DUF47" s="417"/>
      <c r="DUG47" s="417"/>
      <c r="DUH47" s="417"/>
      <c r="DUI47" s="417"/>
      <c r="DUJ47" s="417"/>
      <c r="DUK47" s="417"/>
      <c r="DUL47" s="417"/>
      <c r="DUM47" s="417"/>
      <c r="DUN47" s="417"/>
      <c r="DUO47" s="417"/>
      <c r="DUP47" s="417"/>
      <c r="DUQ47" s="417"/>
      <c r="DUR47" s="417"/>
      <c r="DUS47" s="417"/>
      <c r="DUT47" s="417"/>
      <c r="DUU47" s="417"/>
      <c r="DUV47" s="417"/>
      <c r="DUW47" s="417"/>
      <c r="DUX47" s="417"/>
      <c r="DUY47" s="417"/>
      <c r="DUZ47" s="417"/>
      <c r="DVA47" s="417"/>
      <c r="DVB47" s="417"/>
      <c r="DVC47" s="417"/>
      <c r="DVD47" s="417"/>
      <c r="DVE47" s="417"/>
      <c r="DVF47" s="417"/>
      <c r="DVG47" s="417"/>
      <c r="DVH47" s="417"/>
      <c r="DVI47" s="417"/>
      <c r="DVJ47" s="417"/>
      <c r="DVK47" s="417"/>
      <c r="DVL47" s="417"/>
      <c r="DVM47" s="417"/>
      <c r="DVN47" s="417"/>
      <c r="DVO47" s="417"/>
      <c r="DVP47" s="417"/>
      <c r="DVQ47" s="417"/>
      <c r="DVR47" s="417"/>
      <c r="DVS47" s="417"/>
      <c r="DVT47" s="417"/>
      <c r="DVU47" s="417"/>
      <c r="DVV47" s="417"/>
      <c r="DVW47" s="417"/>
      <c r="DVX47" s="417"/>
      <c r="DVY47" s="417"/>
      <c r="DVZ47" s="417"/>
      <c r="DWA47" s="417"/>
      <c r="DWB47" s="417"/>
      <c r="DWC47" s="417"/>
      <c r="DWD47" s="417"/>
      <c r="DWE47" s="417"/>
      <c r="DWF47" s="417"/>
      <c r="DWG47" s="417"/>
      <c r="DWH47" s="417"/>
      <c r="DWI47" s="417"/>
      <c r="DWJ47" s="417"/>
      <c r="DWK47" s="417"/>
      <c r="DWL47" s="417"/>
      <c r="DWM47" s="417"/>
      <c r="DWN47" s="417"/>
      <c r="DWO47" s="417"/>
      <c r="DWP47" s="417"/>
      <c r="DWQ47" s="417"/>
      <c r="DWR47" s="417"/>
      <c r="DWS47" s="417"/>
      <c r="DWT47" s="417"/>
      <c r="DWU47" s="417"/>
      <c r="DWV47" s="417"/>
      <c r="DWW47" s="417"/>
      <c r="DWX47" s="417"/>
      <c r="DWY47" s="417"/>
      <c r="DWZ47" s="417"/>
      <c r="DXA47" s="417"/>
      <c r="DXB47" s="417"/>
      <c r="DXC47" s="417"/>
      <c r="DXD47" s="417"/>
      <c r="DXE47" s="417"/>
      <c r="DXF47" s="417"/>
      <c r="DXG47" s="417"/>
      <c r="DXH47" s="417"/>
      <c r="DXI47" s="418"/>
      <c r="DXJ47" s="417"/>
      <c r="DXK47" s="417"/>
      <c r="DXL47" s="417"/>
      <c r="DXM47" s="417"/>
      <c r="DXN47" s="417"/>
      <c r="DXO47" s="417"/>
      <c r="DXP47" s="417"/>
      <c r="DXQ47" s="417"/>
      <c r="DXR47" s="418"/>
      <c r="DXS47" s="417"/>
      <c r="DXT47" s="417"/>
      <c r="DXU47" s="417"/>
      <c r="DXV47" s="417"/>
      <c r="DXW47" s="417"/>
      <c r="DXX47" s="417"/>
      <c r="DXY47" s="417"/>
      <c r="DXZ47" s="417"/>
      <c r="DYA47" s="417"/>
      <c r="DYB47" s="417"/>
      <c r="DYC47" s="417"/>
      <c r="DYD47" s="417"/>
      <c r="DYE47" s="417"/>
      <c r="DYF47" s="417"/>
      <c r="DYG47" s="417"/>
      <c r="DYH47" s="417"/>
      <c r="DYI47" s="417"/>
      <c r="DYJ47" s="424"/>
      <c r="DYK47" s="417"/>
      <c r="DYL47" s="417"/>
      <c r="DYM47" s="417"/>
      <c r="DYN47" s="417"/>
      <c r="DYO47" s="418"/>
      <c r="DYP47" s="417"/>
      <c r="DYQ47" s="417"/>
      <c r="DYR47" s="418"/>
      <c r="DYS47" s="417"/>
      <c r="DYT47" s="417"/>
      <c r="DYU47" s="417"/>
      <c r="DYV47" s="417"/>
      <c r="DYW47" s="417"/>
      <c r="DYX47" s="417"/>
      <c r="DYY47" s="417"/>
      <c r="DYZ47" s="417"/>
      <c r="DZA47" s="417"/>
      <c r="DZB47" s="417"/>
      <c r="DZC47" s="417"/>
      <c r="DZD47" s="417"/>
      <c r="DZE47" s="417"/>
      <c r="DZF47" s="417"/>
      <c r="DZG47" s="417"/>
      <c r="DZH47" s="417"/>
      <c r="DZI47" s="417"/>
      <c r="DZJ47" s="417"/>
      <c r="DZK47" s="417"/>
      <c r="DZL47" s="417"/>
      <c r="DZM47" s="417"/>
      <c r="DZN47" s="417"/>
      <c r="DZO47" s="417"/>
      <c r="DZP47" s="417"/>
      <c r="DZQ47" s="417"/>
      <c r="DZR47" s="417"/>
      <c r="DZS47" s="417"/>
      <c r="DZT47" s="417"/>
      <c r="DZU47" s="417"/>
      <c r="DZV47" s="417"/>
      <c r="DZW47" s="417"/>
      <c r="DZX47" s="417"/>
      <c r="DZY47" s="417"/>
      <c r="DZZ47" s="417"/>
      <c r="EAA47" s="417"/>
      <c r="EAB47" s="417"/>
      <c r="EAC47" s="417"/>
      <c r="EAD47" s="417"/>
      <c r="EAE47" s="417"/>
      <c r="EAF47" s="417"/>
      <c r="EAG47" s="417"/>
      <c r="EAH47" s="417"/>
      <c r="EAI47" s="417"/>
      <c r="EAJ47" s="417"/>
      <c r="EAK47" s="417"/>
      <c r="EAL47" s="417"/>
      <c r="EAM47" s="417"/>
      <c r="EAN47" s="417"/>
      <c r="EAO47" s="417"/>
      <c r="EAP47" s="417"/>
      <c r="EAQ47" s="417"/>
      <c r="EAR47" s="417"/>
      <c r="EAS47" s="417"/>
      <c r="EAT47" s="417"/>
      <c r="EAU47" s="417"/>
      <c r="EAV47" s="417"/>
      <c r="EAW47" s="417"/>
      <c r="EAX47" s="417"/>
      <c r="EAY47" s="417"/>
      <c r="EAZ47" s="417"/>
      <c r="EBA47" s="417"/>
      <c r="EBB47" s="417"/>
      <c r="EBC47" s="417"/>
      <c r="EBD47" s="417"/>
      <c r="EBE47" s="417"/>
      <c r="EBF47" s="417"/>
      <c r="EBG47" s="418"/>
      <c r="EBH47" s="417"/>
      <c r="EBI47" s="417"/>
      <c r="EBJ47" s="417"/>
      <c r="EBK47" s="417"/>
      <c r="EBL47" s="417"/>
      <c r="EBM47" s="417"/>
      <c r="EBN47" s="417"/>
      <c r="EBO47" s="417"/>
      <c r="EBP47" s="418"/>
      <c r="EBQ47" s="417"/>
      <c r="EBR47" s="417"/>
      <c r="EBS47" s="417"/>
      <c r="EBT47" s="417"/>
      <c r="EBU47" s="417"/>
      <c r="EBV47" s="417"/>
      <c r="EBW47" s="417"/>
      <c r="EBX47" s="417"/>
      <c r="EBY47" s="417"/>
      <c r="EBZ47" s="417"/>
      <c r="ECA47" s="417"/>
      <c r="ECB47" s="417"/>
      <c r="ECC47" s="417"/>
      <c r="ECD47" s="417"/>
      <c r="ECE47" s="417"/>
      <c r="ECF47" s="417"/>
      <c r="ECG47" s="417"/>
      <c r="ECH47" s="424"/>
      <c r="ECI47" s="417"/>
      <c r="ECJ47" s="417"/>
      <c r="ECK47" s="417"/>
      <c r="ECL47" s="417"/>
      <c r="ECM47" s="418"/>
      <c r="ECN47" s="417"/>
      <c r="ECO47" s="417"/>
      <c r="ECP47" s="418"/>
      <c r="ECQ47" s="417"/>
      <c r="ECR47" s="417"/>
      <c r="ECS47" s="417"/>
      <c r="ECT47" s="417"/>
      <c r="ECU47" s="417"/>
      <c r="ECV47" s="417"/>
      <c r="ECW47" s="417"/>
      <c r="ECX47" s="417"/>
      <c r="ECY47" s="417"/>
      <c r="ECZ47" s="417"/>
      <c r="EDA47" s="417"/>
      <c r="EDB47" s="417"/>
      <c r="EDC47" s="417"/>
      <c r="EDD47" s="417"/>
      <c r="EDE47" s="417"/>
      <c r="EDF47" s="417"/>
      <c r="EDG47" s="418"/>
      <c r="EDH47" s="417"/>
      <c r="EDI47" s="417"/>
      <c r="EDJ47" s="417"/>
      <c r="EDK47" s="417"/>
      <c r="EDL47" s="417"/>
      <c r="EDM47" s="417"/>
      <c r="EDN47" s="417"/>
      <c r="EDO47" s="417"/>
      <c r="EDP47" s="417"/>
      <c r="EDQ47" s="424"/>
      <c r="EDR47" s="417"/>
      <c r="EDS47" s="417"/>
      <c r="EDT47" s="417"/>
      <c r="EDU47" s="417"/>
      <c r="EDV47" s="417"/>
      <c r="EDW47" s="417"/>
      <c r="EDX47" s="417"/>
      <c r="EDY47" s="417"/>
      <c r="EDZ47" s="417"/>
      <c r="EEA47" s="417"/>
      <c r="EEB47" s="417"/>
      <c r="EEC47" s="417"/>
      <c r="EED47" s="417"/>
      <c r="EEE47" s="417"/>
      <c r="EEF47" s="417"/>
      <c r="EEG47" s="418"/>
      <c r="EEH47" s="424"/>
      <c r="EEI47" s="417"/>
      <c r="EEJ47" s="417"/>
      <c r="EEK47" s="417"/>
      <c r="EEL47" s="417"/>
      <c r="EEM47" s="417"/>
      <c r="EEN47" s="417"/>
      <c r="EEO47" s="417"/>
      <c r="EEP47" s="418"/>
      <c r="EEQ47" s="417"/>
      <c r="EER47" s="417"/>
      <c r="EES47" s="417"/>
      <c r="EET47" s="417"/>
      <c r="EEU47" s="417"/>
      <c r="EEV47" s="417"/>
      <c r="EEW47" s="417"/>
      <c r="EEX47" s="417"/>
      <c r="EEY47" s="417"/>
      <c r="EEZ47" s="417"/>
      <c r="EFA47" s="417"/>
      <c r="EFB47" s="417"/>
      <c r="EFC47" s="417"/>
      <c r="EFD47" s="417"/>
      <c r="EFE47" s="417"/>
      <c r="EFF47" s="417"/>
      <c r="EFG47" s="417"/>
      <c r="EFH47" s="417"/>
      <c r="EFI47" s="417"/>
      <c r="EFJ47" s="417"/>
      <c r="EFK47" s="417"/>
      <c r="EFL47" s="417"/>
      <c r="EFM47" s="417"/>
      <c r="EFN47" s="417"/>
      <c r="EFO47" s="417"/>
      <c r="EFP47" s="417"/>
      <c r="EFQ47" s="417"/>
      <c r="EFR47" s="417"/>
      <c r="EFS47" s="417"/>
      <c r="EFT47" s="417"/>
      <c r="EFU47" s="417"/>
      <c r="EFV47" s="417"/>
      <c r="EFW47" s="417"/>
      <c r="EFX47" s="417"/>
      <c r="EFY47" s="417"/>
      <c r="EFZ47" s="417"/>
      <c r="EGA47" s="417"/>
      <c r="EGB47" s="417"/>
      <c r="EGC47" s="417"/>
      <c r="EGD47" s="417"/>
      <c r="EGE47" s="417"/>
      <c r="EGF47" s="417"/>
      <c r="EGG47" s="417"/>
      <c r="EGH47" s="417"/>
      <c r="EGI47" s="417"/>
      <c r="EGJ47" s="417"/>
      <c r="EGK47" s="417"/>
      <c r="EGL47" s="417"/>
      <c r="EGM47" s="417"/>
      <c r="EGN47" s="417"/>
      <c r="EGO47" s="417"/>
      <c r="EGP47" s="417"/>
      <c r="EGQ47" s="417"/>
      <c r="EGR47" s="417"/>
      <c r="EGS47" s="417"/>
      <c r="EGT47" s="417"/>
      <c r="EGU47" s="417"/>
      <c r="EGV47" s="417"/>
      <c r="EGW47" s="417"/>
      <c r="EGX47" s="417"/>
      <c r="EGY47" s="417"/>
      <c r="EGZ47" s="417"/>
      <c r="EHA47" s="417"/>
      <c r="EHB47" s="417"/>
      <c r="EHC47" s="417"/>
      <c r="EHD47" s="417"/>
      <c r="EHE47" s="417"/>
      <c r="EHF47" s="417"/>
      <c r="EHG47" s="417"/>
      <c r="EHH47" s="417"/>
      <c r="EHI47" s="417"/>
      <c r="EHJ47" s="417"/>
      <c r="EHK47" s="417"/>
      <c r="EHL47" s="417"/>
      <c r="EHM47" s="417"/>
      <c r="EHN47" s="417"/>
      <c r="EHO47" s="417"/>
      <c r="EHP47" s="417"/>
      <c r="EHQ47" s="417"/>
      <c r="EHR47" s="417"/>
      <c r="EHS47" s="417"/>
      <c r="EHT47" s="417"/>
      <c r="EHU47" s="417"/>
      <c r="EHV47" s="417"/>
      <c r="EHW47" s="417"/>
      <c r="EHX47" s="417"/>
      <c r="EHY47" s="417"/>
      <c r="EHZ47" s="424"/>
      <c r="EIA47" s="417"/>
      <c r="EIB47" s="417"/>
      <c r="EIC47" s="417"/>
      <c r="EID47" s="417"/>
      <c r="EIE47" s="418"/>
      <c r="EIF47" s="417"/>
      <c r="EIG47" s="417"/>
      <c r="EIH47" s="418"/>
      <c r="EII47" s="417"/>
      <c r="EIJ47" s="417"/>
      <c r="EIK47" s="417"/>
      <c r="EIL47" s="417"/>
      <c r="EIM47" s="417"/>
      <c r="EIN47" s="417"/>
      <c r="EIO47" s="417"/>
      <c r="EIP47" s="417"/>
      <c r="EIQ47" s="417"/>
      <c r="EIR47" s="417"/>
      <c r="EIS47" s="417"/>
      <c r="EIT47" s="417"/>
      <c r="EIU47" s="417"/>
      <c r="EIV47" s="417"/>
      <c r="EIW47" s="417"/>
      <c r="EIX47" s="417"/>
      <c r="EIY47" s="418"/>
      <c r="EIZ47" s="417"/>
      <c r="EJA47" s="417"/>
      <c r="EJB47" s="417"/>
      <c r="EJC47" s="417"/>
      <c r="EJD47" s="417"/>
      <c r="EJE47" s="417"/>
      <c r="EJF47" s="417"/>
      <c r="EJG47" s="417"/>
      <c r="EJH47" s="418"/>
      <c r="EJI47" s="417"/>
      <c r="EJJ47" s="417"/>
      <c r="EJK47" s="417"/>
      <c r="EJL47" s="417"/>
      <c r="EJM47" s="417"/>
      <c r="EJN47" s="417"/>
      <c r="EJO47" s="417"/>
      <c r="EJP47" s="417"/>
      <c r="EJQ47" s="417"/>
      <c r="EJR47" s="417"/>
      <c r="EJS47" s="417"/>
      <c r="EJT47" s="417"/>
      <c r="EJU47" s="417"/>
      <c r="EJV47" s="417"/>
      <c r="EJW47" s="417"/>
      <c r="EJX47" s="417"/>
      <c r="EJY47" s="417"/>
      <c r="EJZ47" s="424"/>
      <c r="EKA47" s="417"/>
      <c r="EKB47" s="417"/>
      <c r="EKC47" s="417"/>
      <c r="EKD47" s="417"/>
      <c r="EKE47" s="417"/>
      <c r="EKF47" s="417"/>
      <c r="EKG47" s="417"/>
      <c r="EKH47" s="418"/>
      <c r="EKI47" s="417"/>
      <c r="EKJ47" s="417"/>
      <c r="EKK47" s="417"/>
      <c r="EKL47" s="417"/>
      <c r="EKM47" s="418"/>
      <c r="EKN47" s="417"/>
      <c r="EKO47" s="417"/>
      <c r="EKP47" s="417"/>
      <c r="EKQ47" s="417"/>
      <c r="EKR47" s="417"/>
      <c r="EKS47" s="417"/>
      <c r="EKT47" s="417"/>
      <c r="EKU47" s="417"/>
      <c r="EKV47" s="417"/>
      <c r="EKW47" s="417"/>
      <c r="EKX47" s="417"/>
      <c r="EKY47" s="417"/>
      <c r="EKZ47" s="417"/>
      <c r="ELA47" s="417"/>
      <c r="ELB47" s="417"/>
      <c r="ELC47" s="417"/>
      <c r="ELD47" s="417"/>
      <c r="ELE47" s="417"/>
      <c r="ELF47" s="417"/>
      <c r="ELG47" s="417"/>
      <c r="ELH47" s="417"/>
      <c r="ELI47" s="417"/>
      <c r="ELJ47" s="417"/>
      <c r="ELK47" s="417"/>
      <c r="ELL47" s="417"/>
      <c r="ELM47" s="417"/>
      <c r="ELN47" s="417"/>
      <c r="ELO47" s="417"/>
      <c r="ELP47" s="417"/>
      <c r="ELQ47" s="417"/>
      <c r="ELR47" s="417"/>
      <c r="ELS47" s="417"/>
      <c r="ELT47" s="417"/>
      <c r="ELU47" s="417"/>
      <c r="ELV47" s="417"/>
      <c r="ELW47" s="417"/>
      <c r="ELX47" s="417"/>
      <c r="ELY47" s="417"/>
      <c r="ELZ47" s="417"/>
      <c r="EMA47" s="417"/>
      <c r="EMB47" s="417"/>
      <c r="EMC47" s="417"/>
      <c r="EMD47" s="417"/>
      <c r="EME47" s="417"/>
      <c r="EMF47" s="417"/>
      <c r="EMG47" s="417"/>
      <c r="EMH47" s="417"/>
      <c r="EMI47" s="417"/>
      <c r="EMJ47" s="417"/>
      <c r="EMK47" s="417"/>
      <c r="EML47" s="417"/>
      <c r="EMM47" s="417"/>
      <c r="EMN47" s="418"/>
      <c r="EMO47" s="417"/>
      <c r="EMP47" s="417"/>
      <c r="EMQ47" s="417"/>
      <c r="EMR47" s="417"/>
      <c r="EMS47" s="417"/>
      <c r="EMT47" s="417"/>
      <c r="EMU47" s="417"/>
      <c r="EMV47" s="417"/>
      <c r="EMW47" s="418"/>
      <c r="EMX47" s="417"/>
      <c r="EMY47" s="417"/>
      <c r="EMZ47" s="417"/>
      <c r="ENA47" s="417"/>
      <c r="ENB47" s="417"/>
      <c r="ENC47" s="417"/>
      <c r="END47" s="417"/>
      <c r="ENE47" s="417"/>
      <c r="ENF47" s="417"/>
      <c r="ENG47" s="417"/>
      <c r="ENH47" s="417"/>
      <c r="ENI47" s="417"/>
      <c r="ENJ47" s="417"/>
      <c r="ENK47" s="417"/>
      <c r="ENL47" s="417"/>
      <c r="ENM47" s="417"/>
      <c r="ENN47" s="418"/>
      <c r="ENO47" s="417"/>
      <c r="ENP47" s="417"/>
      <c r="ENQ47" s="417"/>
      <c r="ENR47" s="417"/>
      <c r="ENS47" s="417"/>
      <c r="ENT47" s="418"/>
      <c r="ENU47" s="417"/>
      <c r="ENV47" s="417"/>
      <c r="ENW47" s="418"/>
      <c r="ENX47" s="417"/>
      <c r="ENY47" s="417"/>
      <c r="ENZ47" s="417"/>
      <c r="EOA47" s="417"/>
      <c r="EOB47" s="417"/>
      <c r="EOC47" s="417"/>
      <c r="EOD47" s="417"/>
      <c r="EOE47" s="417"/>
      <c r="EOF47" s="417"/>
      <c r="EOG47" s="417"/>
      <c r="EOH47" s="417"/>
      <c r="EOI47" s="417"/>
      <c r="EOJ47" s="417"/>
      <c r="EOK47" s="417"/>
      <c r="EOL47" s="417"/>
      <c r="EOM47" s="417"/>
      <c r="EON47" s="417"/>
      <c r="EOO47" s="418"/>
      <c r="EOP47" s="417"/>
      <c r="EOQ47" s="417"/>
      <c r="EOR47" s="417"/>
      <c r="EOS47" s="417"/>
      <c r="EOT47" s="417"/>
      <c r="EOU47" s="417"/>
      <c r="EOV47" s="417"/>
      <c r="EOW47" s="417"/>
      <c r="EOX47" s="417"/>
      <c r="EOY47" s="425"/>
      <c r="EOZ47" s="425"/>
      <c r="EPA47" s="425"/>
      <c r="EPB47" s="425"/>
      <c r="EPC47" s="425"/>
      <c r="EPD47" s="425"/>
      <c r="EPE47" s="425"/>
      <c r="EPF47" s="425"/>
      <c r="EPG47" s="425"/>
      <c r="EPH47" s="425"/>
      <c r="EPI47" s="425"/>
      <c r="EPJ47" s="425"/>
      <c r="EPK47" s="425"/>
      <c r="EPL47" s="425"/>
      <c r="EPM47" s="425"/>
      <c r="EPN47" s="425"/>
      <c r="EPO47" s="417"/>
      <c r="EPP47" s="417"/>
      <c r="EPQ47" s="417"/>
      <c r="EPR47" s="417"/>
      <c r="EPS47" s="417"/>
      <c r="EPT47" s="417"/>
      <c r="EPU47" s="417"/>
      <c r="EPV47" s="417"/>
      <c r="EPW47" s="417"/>
      <c r="EPX47" s="417"/>
      <c r="EPY47" s="417"/>
      <c r="EPZ47" s="417"/>
      <c r="EQA47" s="417"/>
      <c r="EQB47" s="417"/>
      <c r="EQC47" s="417"/>
      <c r="EQD47" s="417"/>
      <c r="EQE47" s="417"/>
      <c r="EQF47" s="418"/>
      <c r="EQG47" s="417"/>
      <c r="EQH47" s="417"/>
      <c r="EQI47" s="417"/>
      <c r="EQJ47" s="417"/>
      <c r="EQK47" s="417"/>
      <c r="EQL47" s="418"/>
      <c r="EQM47" s="417"/>
      <c r="EQN47" s="417"/>
      <c r="EQO47" s="417"/>
      <c r="EQP47" s="424"/>
      <c r="EQQ47" s="417"/>
      <c r="EQR47" s="417"/>
      <c r="EQS47" s="417"/>
      <c r="EQT47" s="417"/>
      <c r="EQU47" s="417"/>
      <c r="EQV47" s="417"/>
      <c r="EQW47" s="417"/>
      <c r="EQX47" s="417"/>
      <c r="EQY47" s="417"/>
      <c r="EQZ47" s="417"/>
      <c r="ERA47" s="417"/>
      <c r="ERB47" s="417"/>
      <c r="ERC47" s="296"/>
      <c r="ERD47" s="296"/>
      <c r="ERE47" s="296"/>
      <c r="ERF47" s="296"/>
      <c r="ERG47" s="297"/>
      <c r="ERH47" s="296"/>
      <c r="ERI47" s="296"/>
      <c r="ERJ47" s="296"/>
      <c r="ERU47" s="271"/>
      <c r="ETA47" s="1518"/>
      <c r="ETB47" s="1518"/>
      <c r="ETC47" s="1518"/>
      <c r="ETD47" s="1518"/>
      <c r="ETE47" s="1518"/>
      <c r="ETF47" s="1518"/>
    </row>
    <row r="48" spans="2:3906" ht="15" customHeight="1">
      <c r="B48" s="1518"/>
      <c r="C48" s="1518"/>
      <c r="D48" s="1518"/>
      <c r="E48" s="1518"/>
      <c r="F48" s="1518"/>
      <c r="G48" s="1518"/>
      <c r="J48" s="1310"/>
      <c r="K48" s="1310"/>
      <c r="L48" s="1310"/>
      <c r="M48" s="1310"/>
      <c r="N48" s="1310"/>
      <c r="O48" s="1310"/>
      <c r="P48" s="1310"/>
      <c r="Q48" s="1310"/>
      <c r="R48" s="1310"/>
      <c r="S48" s="1310"/>
      <c r="T48" s="1310"/>
      <c r="U48" s="1310"/>
      <c r="V48" s="1310"/>
      <c r="W48" s="1310"/>
      <c r="X48" s="1310"/>
      <c r="Y48" s="1310"/>
      <c r="Z48" s="1310"/>
      <c r="AA48" s="1310"/>
      <c r="AF48" s="413"/>
      <c r="BB48" s="236"/>
      <c r="BI48" s="412"/>
      <c r="BK48" s="236"/>
      <c r="BO48" s="238"/>
      <c r="BP48" s="426"/>
      <c r="BQ48" s="301"/>
      <c r="BR48" s="301"/>
      <c r="BS48" s="301"/>
      <c r="BT48" s="301"/>
      <c r="BU48" s="301"/>
      <c r="BV48" s="301"/>
      <c r="BW48" s="301"/>
      <c r="BX48" s="553"/>
      <c r="BZ48" s="1195"/>
      <c r="CA48" s="1195"/>
      <c r="CB48" s="1195"/>
      <c r="CC48" s="428"/>
      <c r="CD48" s="427"/>
      <c r="CE48" s="427"/>
      <c r="CF48" s="429"/>
      <c r="CK48" s="427"/>
      <c r="CL48" s="427"/>
      <c r="CM48" s="427"/>
      <c r="CN48" s="428"/>
      <c r="CO48" s="427"/>
      <c r="CP48" s="427"/>
      <c r="CQ48" s="427"/>
      <c r="CR48" s="427"/>
      <c r="CS48" s="427"/>
      <c r="CT48" s="427"/>
      <c r="CU48" s="637"/>
      <c r="CV48" s="427"/>
      <c r="CW48" s="428"/>
      <c r="CX48" s="427"/>
      <c r="CY48" s="427"/>
      <c r="CZ48" s="427"/>
      <c r="DA48" s="429"/>
      <c r="DB48" s="427"/>
      <c r="DC48" s="427"/>
      <c r="DJ48" s="238"/>
      <c r="EO48" s="427"/>
      <c r="EP48" s="428"/>
      <c r="EQ48" s="427"/>
      <c r="ER48" s="427"/>
      <c r="ES48" s="427"/>
      <c r="ET48" s="427"/>
      <c r="EU48" s="427"/>
      <c r="EV48" s="427"/>
      <c r="EW48" s="637"/>
      <c r="EX48" s="427"/>
      <c r="EY48" s="428"/>
      <c r="EZ48" s="427"/>
      <c r="FA48" s="427"/>
      <c r="FB48" s="427"/>
      <c r="FC48" s="429"/>
      <c r="FD48" s="427"/>
      <c r="FE48" s="427"/>
      <c r="FF48" s="1132"/>
      <c r="FG48" s="1132"/>
      <c r="FH48" s="1132"/>
      <c r="FI48" s="1132"/>
      <c r="FJ48" s="1132"/>
      <c r="FK48" s="1132"/>
      <c r="FL48" s="238"/>
      <c r="FM48" s="1132"/>
      <c r="FN48" s="1132"/>
      <c r="FO48" s="1132"/>
      <c r="FP48" s="1132"/>
      <c r="FQ48" s="1132"/>
      <c r="FR48" s="1132"/>
      <c r="FS48" s="1132"/>
      <c r="FT48" s="1132"/>
      <c r="FU48" s="1132"/>
      <c r="FV48" s="1132"/>
      <c r="FW48" s="1132"/>
      <c r="FX48" s="1132"/>
      <c r="FY48" s="1132"/>
      <c r="FZ48" s="1132"/>
      <c r="GA48" s="1132"/>
      <c r="GB48" s="1132"/>
      <c r="GC48" s="1132"/>
      <c r="GD48" s="1132"/>
      <c r="GE48" s="1132"/>
      <c r="GF48" s="1132"/>
      <c r="GG48" s="1132"/>
      <c r="GH48" s="1132"/>
      <c r="GI48" s="1132"/>
      <c r="GJ48" s="1132"/>
      <c r="GK48" s="1132"/>
      <c r="GL48" s="1132"/>
      <c r="GM48" s="1132"/>
      <c r="GN48" s="1132"/>
      <c r="GO48" s="1132"/>
      <c r="GP48" s="1132"/>
      <c r="GQ48" s="427"/>
      <c r="GR48" s="428"/>
      <c r="GS48" s="427"/>
      <c r="GT48" s="427"/>
      <c r="GU48" s="427"/>
      <c r="GV48" s="427"/>
      <c r="GW48" s="427"/>
      <c r="GX48" s="428"/>
      <c r="GY48" s="427"/>
      <c r="GZ48" s="427"/>
      <c r="HA48" s="428"/>
      <c r="HB48" s="427"/>
      <c r="HC48" s="427"/>
      <c r="HD48" s="427"/>
      <c r="HE48" s="429"/>
      <c r="HN48" s="238"/>
      <c r="IT48" s="236"/>
      <c r="JA48" s="412"/>
      <c r="JB48" s="1132"/>
      <c r="JC48" s="236"/>
      <c r="JD48" s="1132"/>
      <c r="JE48" s="1132"/>
      <c r="JF48" s="1132"/>
      <c r="JG48" s="238"/>
      <c r="JH48" s="426"/>
      <c r="JI48" s="301"/>
      <c r="JJ48" s="301"/>
      <c r="JK48" s="301"/>
      <c r="JL48" s="301"/>
      <c r="JM48" s="301"/>
      <c r="JN48" s="301"/>
      <c r="JO48" s="301"/>
      <c r="JP48" s="553"/>
      <c r="JQ48" s="1132"/>
      <c r="JR48" s="1132"/>
      <c r="JS48" s="1132"/>
      <c r="JT48" s="1132"/>
      <c r="JU48" s="1132"/>
      <c r="JV48" s="1132"/>
      <c r="JW48" s="1132"/>
      <c r="JX48" s="1132"/>
      <c r="JY48" s="1132"/>
      <c r="JZ48" s="1132"/>
      <c r="KA48" s="1132"/>
      <c r="KB48" s="1132"/>
      <c r="KC48" s="1132"/>
      <c r="KD48" s="1132"/>
      <c r="KE48" s="1132"/>
      <c r="KF48" s="1132"/>
      <c r="KG48" s="1132"/>
      <c r="KH48" s="1132"/>
      <c r="KI48" s="1132"/>
      <c r="KJ48" s="1132"/>
      <c r="KK48" s="1132"/>
      <c r="KL48" s="1132"/>
      <c r="KM48" s="1132"/>
      <c r="KN48" s="1132"/>
      <c r="KO48" s="1132"/>
      <c r="KP48" s="1132"/>
      <c r="KQ48" s="1132"/>
      <c r="KR48" s="1132"/>
      <c r="KS48" s="1132"/>
      <c r="KT48" s="1132"/>
      <c r="KU48" s="427"/>
      <c r="KV48" s="428"/>
      <c r="KW48" s="427"/>
      <c r="KX48" s="427"/>
      <c r="KY48" s="427"/>
      <c r="KZ48" s="427"/>
      <c r="LA48" s="427"/>
      <c r="LB48" s="428"/>
      <c r="LC48" s="427"/>
      <c r="LD48" s="427"/>
      <c r="LE48" s="428"/>
      <c r="LF48" s="427"/>
      <c r="LG48" s="427"/>
      <c r="LH48" s="427"/>
      <c r="LI48" s="429"/>
      <c r="LJ48" s="427"/>
      <c r="LK48" s="427"/>
      <c r="LL48" s="1132"/>
      <c r="LM48" s="1132"/>
      <c r="LN48" s="1132"/>
      <c r="LO48" s="1132"/>
      <c r="LP48" s="1132"/>
      <c r="LQ48" s="1132"/>
      <c r="LR48" s="238"/>
      <c r="LS48" s="1132"/>
      <c r="LT48" s="1132"/>
      <c r="LU48" s="1132"/>
      <c r="LV48" s="1132"/>
      <c r="LW48" s="1132"/>
      <c r="LX48" s="1132"/>
      <c r="LY48" s="1132"/>
      <c r="LZ48" s="1132"/>
      <c r="MA48" s="1132"/>
      <c r="MB48" s="1132"/>
      <c r="MC48" s="1132"/>
      <c r="MD48" s="1132"/>
      <c r="ME48" s="1132"/>
      <c r="MF48" s="1132"/>
      <c r="MG48" s="1132"/>
      <c r="MH48" s="1132"/>
      <c r="MI48" s="1132"/>
      <c r="MJ48" s="1132"/>
      <c r="MK48" s="1132"/>
      <c r="ML48" s="1132"/>
      <c r="MM48" s="1132"/>
      <c r="MN48" s="1132"/>
      <c r="MO48" s="1132"/>
      <c r="MP48" s="1132"/>
      <c r="MQ48" s="1132"/>
      <c r="MR48" s="1132"/>
      <c r="MS48" s="1132"/>
      <c r="MT48" s="1132"/>
      <c r="MU48" s="1132"/>
      <c r="MV48" s="1132"/>
      <c r="MW48" s="427"/>
      <c r="MX48" s="428"/>
      <c r="MY48" s="427"/>
      <c r="MZ48" s="427"/>
      <c r="NA48" s="427"/>
      <c r="NB48" s="427"/>
      <c r="NC48" s="427"/>
      <c r="ND48" s="428"/>
      <c r="NE48" s="427"/>
      <c r="NF48" s="427"/>
      <c r="NG48" s="428"/>
      <c r="NH48" s="427"/>
      <c r="NI48" s="427"/>
      <c r="NJ48" s="427"/>
      <c r="NK48" s="429"/>
      <c r="NT48" s="238"/>
      <c r="NX48" s="1195"/>
      <c r="NY48" s="1194"/>
      <c r="NZ48" s="1195"/>
      <c r="OA48" s="1195"/>
      <c r="OB48" s="1193"/>
      <c r="OJ48" s="236"/>
      <c r="OQ48" s="412"/>
      <c r="OR48" s="1132"/>
      <c r="OS48" s="236"/>
      <c r="OT48" s="1132"/>
      <c r="OW48" s="238"/>
      <c r="PJ48" s="1195"/>
      <c r="PK48" s="1194"/>
      <c r="PL48" s="1195"/>
      <c r="PM48" s="1195"/>
      <c r="PN48" s="1193"/>
      <c r="PV48" s="236"/>
      <c r="QC48" s="412"/>
      <c r="QD48" s="1132"/>
      <c r="QE48" s="236"/>
      <c r="QF48" s="1132"/>
      <c r="QG48" s="1132"/>
      <c r="QH48" s="1132"/>
      <c r="QI48" s="238"/>
      <c r="QJ48" s="427"/>
      <c r="QK48" s="427"/>
      <c r="QL48" s="1132"/>
      <c r="QM48" s="1132"/>
      <c r="QN48" s="1132"/>
      <c r="QO48" s="1132"/>
      <c r="QP48" s="1132"/>
      <c r="QQ48" s="1132"/>
      <c r="QR48" s="238"/>
      <c r="QS48" s="1132"/>
      <c r="QT48" s="1132"/>
      <c r="QU48" s="1132"/>
      <c r="QV48" s="1132"/>
      <c r="QW48" s="1132"/>
      <c r="QX48" s="1132"/>
      <c r="QY48" s="1132"/>
      <c r="QZ48" s="1132"/>
      <c r="RA48" s="1132"/>
      <c r="RB48" s="1132"/>
      <c r="RC48" s="1132"/>
      <c r="RD48" s="1132"/>
      <c r="RE48" s="1132"/>
      <c r="RF48" s="1132"/>
      <c r="RG48" s="427"/>
      <c r="RH48" s="427"/>
      <c r="RI48" s="427"/>
      <c r="RJ48" s="427"/>
      <c r="RK48" s="1132"/>
      <c r="RL48" s="1132"/>
      <c r="RM48" s="1132"/>
      <c r="RN48" s="1132"/>
      <c r="RO48" s="1132"/>
      <c r="RP48" s="1132"/>
      <c r="RQ48" s="1132"/>
      <c r="RR48" s="1132"/>
      <c r="RS48" s="1132"/>
      <c r="RT48" s="1132"/>
      <c r="RU48" s="1132"/>
      <c r="RV48" s="1132"/>
      <c r="RW48" s="427"/>
      <c r="RX48" s="428"/>
      <c r="RY48" s="427"/>
      <c r="RZ48" s="427"/>
      <c r="SA48" s="427"/>
      <c r="SB48" s="427"/>
      <c r="SC48" s="427"/>
      <c r="SD48" s="428"/>
      <c r="SE48" s="427"/>
      <c r="SF48" s="427"/>
      <c r="SG48" s="428"/>
      <c r="SH48" s="427"/>
      <c r="SI48" s="427"/>
      <c r="SJ48" s="427"/>
      <c r="SK48" s="429"/>
      <c r="ST48" s="238"/>
      <c r="TZ48" s="236"/>
      <c r="UG48" s="412"/>
      <c r="UH48" s="1132"/>
      <c r="UI48" s="236"/>
      <c r="UJ48" s="1132"/>
      <c r="UK48" s="1132"/>
      <c r="UL48" s="1132"/>
      <c r="UM48" s="238"/>
      <c r="UN48" s="1132"/>
      <c r="UO48" s="1132"/>
      <c r="UP48" s="1132"/>
      <c r="UQ48" s="1132"/>
      <c r="UR48" s="1132"/>
      <c r="US48" s="1132"/>
      <c r="UT48" s="1132"/>
      <c r="UU48" s="1132"/>
      <c r="UV48" s="238"/>
      <c r="UW48" s="1132"/>
      <c r="UX48" s="1132"/>
      <c r="UY48" s="1132"/>
      <c r="UZ48" s="1132"/>
      <c r="VA48" s="1132"/>
      <c r="VB48" s="1132"/>
      <c r="VC48" s="1132"/>
      <c r="VD48" s="1132"/>
      <c r="VE48" s="1132"/>
      <c r="VF48" s="1132"/>
      <c r="VG48" s="1132"/>
      <c r="VH48" s="1132"/>
      <c r="VI48" s="1132"/>
      <c r="VJ48" s="1132"/>
      <c r="VK48" s="427"/>
      <c r="VL48" s="427"/>
      <c r="VM48" s="427"/>
      <c r="VN48" s="427"/>
      <c r="VO48" s="1132"/>
      <c r="VP48" s="1132"/>
      <c r="VQ48" s="1132"/>
      <c r="VR48" s="1132"/>
      <c r="VS48" s="1132"/>
      <c r="VT48" s="1132"/>
      <c r="VU48" s="1132"/>
      <c r="VV48" s="1132"/>
      <c r="VW48" s="1132"/>
      <c r="VX48" s="1132"/>
      <c r="VY48" s="1132"/>
      <c r="VZ48" s="1132"/>
      <c r="WA48" s="427"/>
      <c r="WB48" s="428"/>
      <c r="WC48" s="427"/>
      <c r="WD48" s="427"/>
      <c r="WE48" s="427"/>
      <c r="WF48" s="427"/>
      <c r="WG48" s="427"/>
      <c r="WH48" s="428"/>
      <c r="WI48" s="427"/>
      <c r="WJ48" s="427"/>
      <c r="WK48" s="428"/>
      <c r="WL48" s="427"/>
      <c r="WM48" s="427"/>
      <c r="WN48" s="427"/>
      <c r="WO48" s="429"/>
      <c r="WX48" s="238"/>
      <c r="WY48" s="1263"/>
      <c r="WZ48" s="1263"/>
      <c r="XA48" s="1263"/>
      <c r="XB48" s="1195"/>
      <c r="XC48" s="1194"/>
      <c r="XD48" s="1195"/>
      <c r="XE48" s="1195"/>
      <c r="XF48" s="1193"/>
      <c r="YD48" s="236"/>
      <c r="YK48" s="412"/>
      <c r="YL48" s="1132"/>
      <c r="YM48" s="236"/>
      <c r="YN48" s="1132"/>
      <c r="YO48" s="1132"/>
      <c r="YP48" s="1132"/>
      <c r="YQ48" s="238"/>
      <c r="YR48" s="1132"/>
      <c r="YS48" s="1132"/>
      <c r="YT48" s="1132"/>
      <c r="YU48" s="1132"/>
      <c r="YV48" s="1132"/>
      <c r="YW48" s="1132"/>
      <c r="YX48" s="1132"/>
      <c r="YY48" s="1132"/>
      <c r="YZ48" s="238"/>
      <c r="ZA48" s="1132"/>
      <c r="ZB48" s="1132"/>
      <c r="ZC48" s="1132"/>
      <c r="ZD48" s="1132"/>
      <c r="ZE48" s="1132"/>
      <c r="ZF48" s="1132"/>
      <c r="ZG48" s="1132"/>
      <c r="ZH48" s="1132"/>
      <c r="ZI48" s="1132"/>
      <c r="ZJ48" s="1132"/>
      <c r="ZK48" s="1132"/>
      <c r="ZL48" s="1132"/>
      <c r="ZM48" s="1132"/>
      <c r="ZN48" s="1132"/>
      <c r="ZO48" s="427"/>
      <c r="ZP48" s="427"/>
      <c r="ZQ48" s="427"/>
      <c r="ZR48" s="427"/>
      <c r="ZS48" s="1132"/>
      <c r="ZT48" s="1132"/>
      <c r="ZU48" s="1132"/>
      <c r="ZV48" s="1132"/>
      <c r="ZW48" s="1132"/>
      <c r="ZX48" s="1132"/>
      <c r="ZY48" s="1132"/>
      <c r="ZZ48" s="1132"/>
      <c r="AAA48" s="1132"/>
      <c r="AAB48" s="1132"/>
      <c r="AAC48" s="1132"/>
      <c r="AAD48" s="1132"/>
      <c r="AAE48" s="427"/>
      <c r="AAF48" s="428"/>
      <c r="AAG48" s="427"/>
      <c r="AAH48" s="427"/>
      <c r="AAI48" s="427"/>
      <c r="AAJ48" s="427"/>
      <c r="AAK48" s="427"/>
      <c r="AAL48" s="428"/>
      <c r="AAM48" s="427"/>
      <c r="AAN48" s="427"/>
      <c r="AAO48" s="428"/>
      <c r="AAP48" s="427"/>
      <c r="AAQ48" s="427"/>
      <c r="AAR48" s="427"/>
      <c r="AAS48" s="429"/>
      <c r="AAT48" s="1263"/>
      <c r="AAU48" s="1263"/>
      <c r="AAV48" s="1263"/>
      <c r="AAW48" s="1263"/>
      <c r="AAX48" s="1263"/>
      <c r="AAY48" s="1263"/>
      <c r="AAZ48" s="1263"/>
      <c r="ABA48" s="1263"/>
      <c r="ABB48" s="1193"/>
      <c r="ABC48" s="1263"/>
      <c r="ABD48" s="1263"/>
      <c r="ABE48" s="1263"/>
      <c r="ABF48" s="1195"/>
      <c r="ABG48" s="1194"/>
      <c r="ABH48" s="1195"/>
      <c r="ABI48" s="1195"/>
      <c r="ABJ48" s="1193"/>
      <c r="ACH48" s="236"/>
      <c r="ACO48" s="412"/>
      <c r="ACP48" s="1132"/>
      <c r="ACQ48" s="236"/>
      <c r="ACR48" s="1132"/>
      <c r="ACS48" s="1132"/>
      <c r="ACT48" s="1132"/>
      <c r="ACU48" s="238"/>
      <c r="ACV48" s="1132"/>
      <c r="ACW48" s="1132"/>
      <c r="ACX48" s="1132"/>
      <c r="ACY48" s="1132"/>
      <c r="ACZ48" s="1132"/>
      <c r="ADA48" s="1132"/>
      <c r="ADB48" s="1132"/>
      <c r="ADC48" s="1132"/>
      <c r="ADD48" s="238"/>
      <c r="ADE48" s="1132"/>
      <c r="ADF48" s="1132"/>
      <c r="ADG48" s="1132"/>
      <c r="ADH48" s="1132"/>
      <c r="ADI48" s="1132"/>
      <c r="ADJ48" s="1132"/>
      <c r="ADK48" s="1132"/>
      <c r="ADL48" s="1132"/>
      <c r="ADM48" s="1132"/>
      <c r="ADN48" s="1132"/>
      <c r="ADO48" s="1132"/>
      <c r="ADP48" s="1132"/>
      <c r="ADQ48" s="1132"/>
      <c r="ADR48" s="1132"/>
      <c r="ADS48" s="427"/>
      <c r="ADT48" s="427"/>
      <c r="ADU48" s="427"/>
      <c r="ADV48" s="427"/>
      <c r="ADW48" s="1132"/>
      <c r="ADX48" s="1132"/>
      <c r="ADY48" s="1132"/>
      <c r="ADZ48" s="1132"/>
      <c r="AEA48" s="1132"/>
      <c r="AEB48" s="1132"/>
      <c r="AEC48" s="1132"/>
      <c r="AED48" s="1132"/>
      <c r="AEE48" s="1132"/>
      <c r="AEF48" s="1132"/>
      <c r="AEG48" s="1132"/>
      <c r="AEH48" s="1132"/>
      <c r="AEI48" s="427"/>
      <c r="AEJ48" s="428"/>
      <c r="AEK48" s="427"/>
      <c r="AEL48" s="427"/>
      <c r="AEM48" s="427"/>
      <c r="AEN48" s="427"/>
      <c r="AEO48" s="427"/>
      <c r="AEP48" s="428"/>
      <c r="AEQ48" s="427"/>
      <c r="AER48" s="427"/>
      <c r="AES48" s="428"/>
      <c r="AET48" s="427"/>
      <c r="AEU48" s="427"/>
      <c r="AEV48" s="427"/>
      <c r="AEW48" s="429"/>
      <c r="AEX48" s="1263"/>
      <c r="AEY48" s="1263"/>
      <c r="AEZ48" s="1263"/>
      <c r="AFA48" s="1263"/>
      <c r="AFB48" s="1263"/>
      <c r="AFC48" s="1263"/>
      <c r="AFD48" s="1263"/>
      <c r="AFE48" s="1263"/>
      <c r="AFF48" s="1193"/>
      <c r="AFG48" s="1263"/>
      <c r="AFH48" s="1263"/>
      <c r="AFI48" s="1263"/>
      <c r="AFJ48" s="1195"/>
      <c r="AFK48" s="1194"/>
      <c r="AFL48" s="1195"/>
      <c r="AFM48" s="1195"/>
      <c r="AFN48" s="1193"/>
      <c r="AGL48" s="236"/>
      <c r="AGS48" s="412"/>
      <c r="AGT48" s="1132"/>
      <c r="AGU48" s="236"/>
      <c r="AGV48" s="1132"/>
      <c r="AGW48" s="1132"/>
      <c r="AGX48" s="1132"/>
      <c r="AGY48" s="238"/>
      <c r="AGZ48" s="1132"/>
      <c r="AHA48" s="1132"/>
      <c r="AHB48" s="1132"/>
      <c r="AHC48" s="1132"/>
      <c r="AHD48" s="1132"/>
      <c r="AHE48" s="1132"/>
      <c r="AHF48" s="1132"/>
      <c r="AHG48" s="301"/>
      <c r="AHH48" s="553"/>
      <c r="AHI48" s="1263"/>
      <c r="AHJ48" s="1195"/>
      <c r="AHK48" s="1195"/>
      <c r="AHL48" s="1195"/>
      <c r="AHM48" s="428"/>
      <c r="AHN48" s="427"/>
      <c r="AHO48" s="427"/>
      <c r="AHP48" s="429"/>
      <c r="AHQ48" s="1132"/>
      <c r="AHR48" s="1132"/>
      <c r="AHS48" s="1132"/>
      <c r="AHT48" s="1132"/>
      <c r="AHU48" s="1132"/>
      <c r="AHV48" s="1132"/>
      <c r="AHW48" s="427"/>
      <c r="AHX48" s="427"/>
      <c r="AHY48" s="427"/>
      <c r="AHZ48" s="427"/>
      <c r="AIA48" s="1132"/>
      <c r="AIB48" s="1132"/>
      <c r="AIC48" s="1132"/>
      <c r="AID48" s="1132"/>
      <c r="AIE48" s="1132"/>
      <c r="AIF48" s="1132"/>
      <c r="AIG48" s="1132"/>
      <c r="AIH48" s="1132"/>
      <c r="AII48" s="1132"/>
      <c r="AIJ48" s="1132"/>
      <c r="AIK48" s="1132"/>
      <c r="AIL48" s="1132"/>
      <c r="AIM48" s="427"/>
      <c r="AIN48" s="428"/>
      <c r="AIO48" s="427"/>
      <c r="AIP48" s="427"/>
      <c r="AIQ48" s="427"/>
      <c r="AIR48" s="427"/>
      <c r="AIS48" s="427"/>
      <c r="AIT48" s="428"/>
      <c r="AIU48" s="427"/>
      <c r="AIV48" s="427"/>
      <c r="AIW48" s="428"/>
      <c r="AIX48" s="427"/>
      <c r="AIY48" s="427"/>
      <c r="AIZ48" s="427"/>
      <c r="AJA48" s="429"/>
      <c r="AJJ48" s="238"/>
      <c r="AKP48" s="236"/>
      <c r="AKW48" s="412"/>
      <c r="AKX48" s="1132"/>
      <c r="AKY48" s="236"/>
      <c r="AKZ48" s="1132"/>
      <c r="ALA48" s="1132"/>
      <c r="ALB48" s="1132"/>
      <c r="ALC48" s="238"/>
      <c r="ALD48" s="1132"/>
      <c r="ALE48" s="1132"/>
      <c r="ALF48" s="1132"/>
      <c r="ALG48" s="1132"/>
      <c r="ALH48" s="1132"/>
      <c r="ALI48" s="1132"/>
      <c r="ALJ48" s="1132"/>
      <c r="ALK48" s="1132"/>
      <c r="ALL48" s="238"/>
      <c r="ALM48" s="1132"/>
      <c r="ALN48" s="1132"/>
      <c r="ALO48" s="1132"/>
      <c r="ALP48" s="1195"/>
      <c r="ALQ48" s="428"/>
      <c r="ALR48" s="427"/>
      <c r="ALS48" s="427"/>
      <c r="ALT48" s="429"/>
      <c r="ALU48" s="1132"/>
      <c r="ALV48" s="1132"/>
      <c r="ALW48" s="1132"/>
      <c r="ALX48" s="1132"/>
      <c r="ALY48" s="1132"/>
      <c r="ALZ48" s="1132"/>
      <c r="AMA48" s="427"/>
      <c r="AMB48" s="427"/>
      <c r="AMC48" s="427"/>
      <c r="AMD48" s="427"/>
      <c r="AME48" s="1132"/>
      <c r="AMF48" s="1132"/>
      <c r="AMG48" s="1132"/>
      <c r="AMH48" s="1132"/>
      <c r="AMI48" s="1132"/>
      <c r="AMJ48" s="1132"/>
      <c r="AMK48" s="1132"/>
      <c r="AML48" s="1132"/>
      <c r="AMM48" s="1132"/>
      <c r="AMN48" s="1132"/>
      <c r="AMO48" s="1132"/>
      <c r="AMP48" s="1132"/>
      <c r="AMQ48" s="427"/>
      <c r="AMR48" s="428"/>
      <c r="AMS48" s="427"/>
      <c r="AMT48" s="427"/>
      <c r="AMU48" s="427"/>
      <c r="AMV48" s="427"/>
      <c r="AMW48" s="427"/>
      <c r="AMX48" s="428"/>
      <c r="AMY48" s="427"/>
      <c r="AMZ48" s="427"/>
      <c r="ANA48" s="428"/>
      <c r="ANB48" s="427"/>
      <c r="ANC48" s="427"/>
      <c r="AND48" s="427"/>
      <c r="ANE48" s="429"/>
      <c r="ANN48" s="238"/>
      <c r="AOT48" s="236"/>
      <c r="APA48" s="412"/>
      <c r="APB48" s="1132"/>
      <c r="APC48" s="236"/>
      <c r="APD48" s="1132"/>
      <c r="APE48" s="1132"/>
      <c r="APF48" s="1132"/>
      <c r="APG48" s="238"/>
      <c r="APH48" s="1132"/>
      <c r="API48" s="1132"/>
      <c r="APJ48" s="1132"/>
      <c r="APK48" s="1132"/>
      <c r="APL48" s="1132"/>
      <c r="APM48" s="1132"/>
      <c r="APN48" s="1132"/>
      <c r="APO48" s="1195"/>
      <c r="APP48" s="1193"/>
      <c r="APQ48" s="1195"/>
      <c r="APR48" s="1195"/>
      <c r="APS48" s="1195"/>
      <c r="APT48" s="1195"/>
      <c r="APU48" s="428"/>
      <c r="APV48" s="427"/>
      <c r="APW48" s="427"/>
      <c r="APX48" s="429"/>
      <c r="APY48" s="1132"/>
      <c r="APZ48" s="1132"/>
      <c r="AQA48" s="1132"/>
      <c r="AQB48" s="1132"/>
      <c r="AQC48" s="1132"/>
      <c r="AQD48" s="1132"/>
      <c r="AQE48" s="427"/>
      <c r="AQF48" s="427"/>
      <c r="AQG48" s="427"/>
      <c r="AQH48" s="427"/>
      <c r="AQI48" s="1132"/>
      <c r="AQJ48" s="1132"/>
      <c r="AQK48" s="1132"/>
      <c r="AQL48" s="1132"/>
      <c r="AQM48" s="1132"/>
      <c r="AQN48" s="1132"/>
      <c r="AQO48" s="1132"/>
      <c r="AQP48" s="1132"/>
      <c r="AQQ48" s="1132"/>
      <c r="AQR48" s="1132"/>
      <c r="AQS48" s="1132"/>
      <c r="AQT48" s="1132"/>
      <c r="AQU48" s="427"/>
      <c r="AQV48" s="428"/>
      <c r="AQW48" s="427"/>
      <c r="AQX48" s="427"/>
      <c r="AQY48" s="427"/>
      <c r="AQZ48" s="427"/>
      <c r="ARA48" s="427"/>
      <c r="ARB48" s="428"/>
      <c r="ARC48" s="427"/>
      <c r="ARD48" s="427"/>
      <c r="ARE48" s="428"/>
      <c r="ARF48" s="427"/>
      <c r="ARG48" s="427"/>
      <c r="ARH48" s="427"/>
      <c r="ARI48" s="429"/>
      <c r="ARR48" s="238"/>
      <c r="ASC48" s="302"/>
      <c r="ASD48" s="302"/>
      <c r="ASE48" s="302"/>
      <c r="ASF48" s="302"/>
      <c r="ASG48" s="302"/>
      <c r="ASH48" s="302"/>
      <c r="ASI48" s="302"/>
      <c r="ASJ48" s="302"/>
      <c r="ASK48" s="302"/>
      <c r="ASL48" s="302"/>
      <c r="ASM48" s="302"/>
      <c r="ASN48" s="302"/>
      <c r="ASO48" s="302"/>
      <c r="ASP48" s="302"/>
      <c r="ASQ48" s="302"/>
      <c r="ASX48" s="236"/>
      <c r="ATE48" s="1192"/>
      <c r="ATF48" s="1179"/>
      <c r="ATG48" s="1178"/>
      <c r="ATK48" s="238"/>
      <c r="ATL48" s="426"/>
      <c r="ATM48" s="301"/>
      <c r="ATN48" s="301"/>
      <c r="ATO48" s="301"/>
      <c r="ATP48" s="301"/>
      <c r="ATQ48" s="301"/>
      <c r="ATR48" s="301"/>
      <c r="ATS48" s="301"/>
      <c r="ATT48" s="553"/>
      <c r="AUJ48" s="236"/>
      <c r="AUO48" s="1132"/>
      <c r="AUP48" s="236"/>
      <c r="AUS48" s="236"/>
      <c r="AUW48" s="238"/>
      <c r="AUX48" s="237"/>
      <c r="AVF48" s="238"/>
      <c r="AVM48" s="267"/>
      <c r="AVU48" s="267"/>
      <c r="AWC48" s="267"/>
      <c r="AWE48" s="427"/>
      <c r="AWF48" s="427"/>
      <c r="AWG48" s="636"/>
      <c r="AWJ48" s="412"/>
      <c r="AWL48" s="236"/>
      <c r="AXS48" s="412"/>
      <c r="AXY48" s="427"/>
      <c r="AXZ48" s="301"/>
      <c r="AYA48" s="301"/>
      <c r="AYB48" s="301"/>
      <c r="AYC48" s="301"/>
      <c r="AYD48" s="301"/>
      <c r="AYE48" s="429"/>
      <c r="AYN48" s="427"/>
      <c r="AYO48" s="427"/>
      <c r="AYU48" s="749"/>
      <c r="AYV48" s="427"/>
      <c r="AYW48" s="779"/>
      <c r="AYX48" s="427"/>
      <c r="AZB48" s="271"/>
      <c r="AZJ48" s="427"/>
      <c r="AZK48" s="427"/>
      <c r="AZL48" s="428"/>
      <c r="AZM48" s="427"/>
      <c r="AZN48" s="427"/>
      <c r="AZO48" s="427"/>
      <c r="AZP48" s="427"/>
      <c r="AZQ48" s="427"/>
      <c r="AZR48" s="428"/>
      <c r="AZS48" s="427"/>
      <c r="AZT48" s="427"/>
      <c r="AZU48" s="428"/>
      <c r="AZV48" s="427"/>
      <c r="AZW48" s="427"/>
      <c r="AZX48" s="427"/>
      <c r="AZY48" s="429"/>
      <c r="AZZ48" s="1263"/>
      <c r="BAA48" s="1263"/>
      <c r="BAB48" s="1263"/>
      <c r="BAC48" s="1263"/>
      <c r="BAD48" s="1263"/>
      <c r="BAE48" s="1263"/>
      <c r="BAF48" s="1263"/>
      <c r="BAG48" s="1263"/>
      <c r="BAH48" s="1193"/>
      <c r="BAI48" s="1263"/>
      <c r="BAJ48" s="1263"/>
      <c r="BAK48" s="1263"/>
      <c r="BAL48" s="1195"/>
      <c r="BAM48" s="1194"/>
      <c r="BAN48" s="1195"/>
      <c r="BAO48" s="1195"/>
      <c r="BAP48" s="1193"/>
      <c r="BAQ48" s="747"/>
      <c r="BAR48" s="747"/>
      <c r="BAU48" s="249"/>
      <c r="BAV48" s="249"/>
      <c r="BAW48" s="249"/>
      <c r="BAX48" s="249"/>
      <c r="BBN48" s="236"/>
      <c r="BBU48" s="412"/>
      <c r="BBV48" s="1132"/>
      <c r="BBW48" s="236"/>
      <c r="BBX48" s="1132"/>
      <c r="BBY48" s="1132"/>
      <c r="BBZ48" s="1132"/>
      <c r="BCA48" s="238"/>
      <c r="BCB48" s="1132"/>
      <c r="BCC48" s="1132"/>
      <c r="BCD48" s="1132"/>
      <c r="BCE48" s="1132"/>
      <c r="BCF48" s="1132"/>
      <c r="BCG48" s="1132"/>
      <c r="BCH48" s="1132"/>
      <c r="BCI48" s="1195"/>
      <c r="BCJ48" s="1193"/>
      <c r="BCK48" s="1195"/>
      <c r="BCL48" s="1195"/>
      <c r="BCM48" s="1195"/>
      <c r="BCN48" s="1195"/>
      <c r="BCO48" s="428"/>
      <c r="BCP48" s="427"/>
      <c r="BCQ48" s="427"/>
      <c r="BCR48" s="429"/>
      <c r="BCS48" s="1132"/>
      <c r="BCT48" s="1132"/>
      <c r="BCU48" s="1132"/>
      <c r="BCV48" s="1132"/>
      <c r="BCW48" s="1132"/>
      <c r="BCX48" s="1132"/>
      <c r="BCY48" s="427"/>
      <c r="BCZ48" s="427"/>
      <c r="BDA48" s="427"/>
      <c r="BDB48" s="427"/>
      <c r="BDC48" s="1132"/>
      <c r="BDD48" s="1132"/>
      <c r="BDE48" s="1132"/>
      <c r="BDF48" s="1132"/>
      <c r="BDG48" s="1132"/>
      <c r="BDH48" s="1132"/>
      <c r="BDI48" s="1132"/>
      <c r="BDJ48" s="1132"/>
      <c r="BDK48" s="1132"/>
      <c r="BDL48" s="1132"/>
      <c r="BDM48" s="1132"/>
      <c r="BDN48" s="1132"/>
      <c r="BDO48" s="427"/>
      <c r="BDP48" s="428"/>
      <c r="BDQ48" s="427"/>
      <c r="BDR48" s="427"/>
      <c r="BDS48" s="427"/>
      <c r="BDT48" s="427"/>
      <c r="BDU48" s="427"/>
      <c r="BDV48" s="428"/>
      <c r="BDW48" s="427"/>
      <c r="BDX48" s="427"/>
      <c r="BDY48" s="428"/>
      <c r="BDZ48" s="427"/>
      <c r="BEA48" s="427"/>
      <c r="BEB48" s="427"/>
      <c r="BEC48" s="429"/>
      <c r="BEL48" s="238"/>
      <c r="BFR48" s="236"/>
      <c r="BFY48" s="412"/>
      <c r="BFZ48" s="1132"/>
      <c r="BGA48" s="236"/>
      <c r="BGB48" s="1132"/>
      <c r="BGC48" s="1132"/>
      <c r="BGD48" s="1132"/>
      <c r="BGE48" s="238"/>
      <c r="BGF48" s="1132"/>
      <c r="BGG48" s="1132"/>
      <c r="BGH48" s="1132"/>
      <c r="BGI48" s="1132"/>
      <c r="BGJ48" s="1132"/>
      <c r="BGK48" s="1132"/>
      <c r="BGL48" s="1132"/>
      <c r="BGM48" s="1195"/>
      <c r="BGN48" s="1193"/>
      <c r="BGO48" s="1195"/>
      <c r="BGP48" s="1195"/>
      <c r="BGQ48" s="1195"/>
      <c r="BGR48" s="1195"/>
      <c r="BGS48" s="428"/>
      <c r="BGT48" s="427"/>
      <c r="BGU48" s="427"/>
      <c r="BGV48" s="429"/>
      <c r="BGW48" s="1132"/>
      <c r="BGX48" s="1132"/>
      <c r="BGY48" s="1132"/>
      <c r="BGZ48" s="1132"/>
      <c r="BHA48" s="1132"/>
      <c r="BHB48" s="1132"/>
      <c r="BHC48" s="427"/>
      <c r="BHD48" s="427"/>
      <c r="BHE48" s="427"/>
      <c r="BHF48" s="427"/>
      <c r="BHG48" s="1132"/>
      <c r="BHH48" s="1132"/>
      <c r="BHI48" s="1132"/>
      <c r="BHJ48" s="1132"/>
      <c r="BHK48" s="1132"/>
      <c r="BHL48" s="1132"/>
      <c r="BHM48" s="1132"/>
      <c r="BHN48" s="1132"/>
      <c r="BHO48" s="1132"/>
      <c r="BHP48" s="1132"/>
      <c r="BHQ48" s="1132"/>
      <c r="BHR48" s="1132"/>
      <c r="BHS48" s="427"/>
      <c r="BHT48" s="428"/>
      <c r="BHU48" s="427"/>
      <c r="BHV48" s="427"/>
      <c r="BHW48" s="427"/>
      <c r="BHX48" s="427"/>
      <c r="BHY48" s="427"/>
      <c r="BHZ48" s="428"/>
      <c r="BIA48" s="427"/>
      <c r="BIB48" s="427"/>
      <c r="BIC48" s="428"/>
      <c r="BID48" s="427"/>
      <c r="BIE48" s="427"/>
      <c r="BIF48" s="427"/>
      <c r="BIG48" s="429"/>
      <c r="BIP48" s="238"/>
      <c r="BJV48" s="236"/>
      <c r="BKC48" s="412"/>
      <c r="BKD48" s="1132"/>
      <c r="BKE48" s="236"/>
      <c r="BKF48" s="1132"/>
      <c r="BKG48" s="1132"/>
      <c r="BKH48" s="1132"/>
      <c r="BKI48" s="238"/>
      <c r="BKJ48" s="1132"/>
      <c r="BKK48" s="1132"/>
      <c r="BKL48" s="1132"/>
      <c r="BKM48" s="1132"/>
      <c r="BKN48" s="1132"/>
      <c r="BKO48" s="1132"/>
      <c r="BKP48" s="1132"/>
      <c r="BKQ48" s="1195"/>
      <c r="BKR48" s="1193"/>
      <c r="BKS48" s="1195"/>
      <c r="BKT48" s="1195"/>
      <c r="BKU48" s="1195"/>
      <c r="BKV48" s="1195"/>
      <c r="BKW48" s="428"/>
      <c r="BKX48" s="427"/>
      <c r="BKY48" s="427"/>
      <c r="BKZ48" s="429"/>
      <c r="BLA48" s="1132"/>
      <c r="BLB48" s="1132"/>
      <c r="BLC48" s="1132"/>
      <c r="BLD48" s="1132"/>
      <c r="BLE48" s="1132"/>
      <c r="BLF48" s="1132"/>
      <c r="BLG48" s="427"/>
      <c r="BLH48" s="427"/>
      <c r="BLI48" s="427"/>
      <c r="BLJ48" s="427"/>
      <c r="BLK48" s="1132"/>
      <c r="BLL48" s="1132"/>
      <c r="BLM48" s="1132"/>
      <c r="BLN48" s="1132"/>
      <c r="BLO48" s="1132"/>
      <c r="BLP48" s="1132"/>
      <c r="BLQ48" s="1132"/>
      <c r="BLR48" s="1132"/>
      <c r="BLS48" s="1132"/>
      <c r="BLT48" s="1132"/>
      <c r="BLU48" s="1132"/>
      <c r="BLV48" s="1132"/>
      <c r="BLW48" s="427"/>
      <c r="BLX48" s="428"/>
      <c r="BLY48" s="427"/>
      <c r="BLZ48" s="427"/>
      <c r="BMA48" s="427"/>
      <c r="BMB48" s="427"/>
      <c r="BMC48" s="427"/>
      <c r="BMD48" s="428"/>
      <c r="BME48" s="427"/>
      <c r="BMF48" s="427"/>
      <c r="BMG48" s="428"/>
      <c r="BMH48" s="427"/>
      <c r="BMI48" s="427"/>
      <c r="BMJ48" s="427"/>
      <c r="BMK48" s="429"/>
      <c r="BMT48" s="238"/>
      <c r="BNZ48" s="236"/>
      <c r="BOG48" s="412"/>
      <c r="BOH48" s="1132"/>
      <c r="BOI48" s="236"/>
      <c r="BOJ48" s="1132"/>
      <c r="BOK48" s="1132"/>
      <c r="BOL48" s="1132"/>
      <c r="BOM48" s="238"/>
      <c r="BON48" s="1132"/>
      <c r="BOO48" s="1132"/>
      <c r="BOP48" s="1132"/>
      <c r="BOQ48" s="1132"/>
      <c r="BOR48" s="1132"/>
      <c r="BOS48" s="1132"/>
      <c r="BOT48" s="1132"/>
      <c r="BOU48" s="1195"/>
      <c r="BOV48" s="1193"/>
      <c r="BOW48" s="1195"/>
      <c r="BOX48" s="1195"/>
      <c r="BOY48" s="1195"/>
      <c r="BOZ48" s="1195"/>
      <c r="BPA48" s="428"/>
      <c r="BPB48" s="427"/>
      <c r="BPC48" s="427"/>
      <c r="BPD48" s="429"/>
      <c r="BPE48" s="1132"/>
      <c r="BPF48" s="1132"/>
      <c r="BPG48" s="1132"/>
      <c r="BPH48" s="1132"/>
      <c r="BPI48" s="1132"/>
      <c r="BPJ48" s="1132"/>
      <c r="BPK48" s="427"/>
      <c r="BPL48" s="427"/>
      <c r="BPM48" s="427"/>
      <c r="BPN48" s="427"/>
      <c r="BPO48" s="1132"/>
      <c r="BPP48" s="1132"/>
      <c r="BPQ48" s="1132"/>
      <c r="BPR48" s="1132"/>
      <c r="BPS48" s="1132"/>
      <c r="BPT48" s="1132"/>
      <c r="BPU48" s="1132"/>
      <c r="BPV48" s="1132"/>
      <c r="BPW48" s="1132"/>
      <c r="BPX48" s="1132"/>
      <c r="BPY48" s="1132"/>
      <c r="BPZ48" s="1132"/>
      <c r="BQA48" s="427"/>
      <c r="BQB48" s="428"/>
      <c r="BQC48" s="427"/>
      <c r="BQD48" s="427"/>
      <c r="BQE48" s="427"/>
      <c r="BQF48" s="427"/>
      <c r="BQG48" s="427"/>
      <c r="BQH48" s="428"/>
      <c r="BQI48" s="427"/>
      <c r="BQJ48" s="427"/>
      <c r="BQK48" s="428"/>
      <c r="BQL48" s="427"/>
      <c r="BQM48" s="427"/>
      <c r="BQN48" s="427"/>
      <c r="BQO48" s="429"/>
      <c r="BQX48" s="238"/>
      <c r="BSD48" s="236"/>
      <c r="BSK48" s="412"/>
      <c r="BSL48" s="1132"/>
      <c r="BSM48" s="236"/>
      <c r="BSN48" s="1132"/>
      <c r="BSO48" s="1132"/>
      <c r="BSP48" s="1132"/>
      <c r="BSQ48" s="238"/>
      <c r="BSR48" s="1132"/>
      <c r="BSS48" s="1132"/>
      <c r="BST48" s="1132"/>
      <c r="BSU48" s="1132"/>
      <c r="BSV48" s="1132"/>
      <c r="BSW48" s="1132"/>
      <c r="BSX48" s="1132"/>
      <c r="BSY48" s="1195"/>
      <c r="BSZ48" s="1193"/>
      <c r="BTA48" s="1195"/>
      <c r="BTB48" s="1195"/>
      <c r="BTC48" s="1195"/>
      <c r="BTD48" s="1195"/>
      <c r="BTE48" s="428"/>
      <c r="BTF48" s="427"/>
      <c r="BTG48" s="427"/>
      <c r="BTH48" s="429"/>
      <c r="BTI48" s="1132"/>
      <c r="BTJ48" s="1132"/>
      <c r="BTK48" s="1132"/>
      <c r="BTL48" s="1132"/>
      <c r="BTM48" s="1132"/>
      <c r="BTN48" s="1132"/>
      <c r="BTO48" s="427"/>
      <c r="BTP48" s="427"/>
      <c r="BTQ48" s="427"/>
      <c r="BTR48" s="427"/>
      <c r="BTS48" s="1132"/>
      <c r="BTT48" s="1132"/>
      <c r="BTU48" s="1132"/>
      <c r="BTV48" s="1132"/>
      <c r="BTW48" s="1132"/>
      <c r="BTX48" s="1132"/>
      <c r="BTY48" s="1132"/>
      <c r="BTZ48" s="1132"/>
      <c r="BUA48" s="1132"/>
      <c r="BUB48" s="1132"/>
      <c r="BUC48" s="1132"/>
      <c r="BUD48" s="1132"/>
      <c r="BUE48" s="427"/>
      <c r="BUF48" s="428"/>
      <c r="BUG48" s="427"/>
      <c r="BUH48" s="427"/>
      <c r="BUI48" s="427"/>
      <c r="BUJ48" s="427"/>
      <c r="BUK48" s="427"/>
      <c r="BUL48" s="428"/>
      <c r="BUM48" s="427"/>
      <c r="BUN48" s="427"/>
      <c r="BUO48" s="428"/>
      <c r="BUP48" s="427"/>
      <c r="BUQ48" s="427"/>
      <c r="BUR48" s="427"/>
      <c r="BUS48" s="429"/>
      <c r="BVB48" s="238"/>
      <c r="BWH48" s="236"/>
      <c r="BWO48" s="412"/>
      <c r="BWP48" s="1132"/>
      <c r="BWQ48" s="236"/>
      <c r="BWR48" s="1132"/>
      <c r="BWS48" s="1132"/>
      <c r="BWT48" s="1132"/>
      <c r="BWU48" s="238"/>
      <c r="BWV48" s="1132"/>
      <c r="BWW48" s="1132"/>
      <c r="BWX48" s="1132"/>
      <c r="BWY48" s="1132"/>
      <c r="BWZ48" s="1132"/>
      <c r="BXA48" s="1132"/>
      <c r="BXB48" s="1132"/>
      <c r="BXC48" s="1195"/>
      <c r="BXD48" s="1193"/>
      <c r="BXE48" s="1195"/>
      <c r="BXF48" s="1195"/>
      <c r="BXG48" s="1195"/>
      <c r="BXH48" s="1195"/>
      <c r="BXI48" s="428"/>
      <c r="BXJ48" s="427"/>
      <c r="BXK48" s="427"/>
      <c r="BXL48" s="429"/>
      <c r="BXM48" s="1132"/>
      <c r="BXN48" s="1132"/>
      <c r="BXO48" s="1132"/>
      <c r="BXP48" s="1132"/>
      <c r="BXQ48" s="1132"/>
      <c r="BXR48" s="1132"/>
      <c r="BXS48" s="427"/>
      <c r="BXT48" s="427"/>
      <c r="BXU48" s="427"/>
      <c r="BXV48" s="427"/>
      <c r="BXW48" s="1132"/>
      <c r="BXX48" s="1132"/>
      <c r="BXY48" s="1132"/>
      <c r="BXZ48" s="1132"/>
      <c r="BYA48" s="1132"/>
      <c r="BYB48" s="1132"/>
      <c r="BYC48" s="1132"/>
      <c r="BYD48" s="1132"/>
      <c r="BYE48" s="1132"/>
      <c r="BYF48" s="1132"/>
      <c r="BYG48" s="1132"/>
      <c r="BYH48" s="1132"/>
      <c r="BYI48" s="427"/>
      <c r="BYJ48" s="428"/>
      <c r="BYK48" s="427"/>
      <c r="BYL48" s="427"/>
      <c r="BYM48" s="427"/>
      <c r="BYN48" s="427"/>
      <c r="BYO48" s="427"/>
      <c r="BYP48" s="428"/>
      <c r="BYQ48" s="427"/>
      <c r="BYR48" s="427"/>
      <c r="BYS48" s="428"/>
      <c r="BYT48" s="427"/>
      <c r="BYU48" s="427"/>
      <c r="BYV48" s="427"/>
      <c r="BYW48" s="429"/>
      <c r="BZF48" s="238"/>
      <c r="CAL48" s="236"/>
      <c r="CAS48" s="412"/>
      <c r="CAT48" s="1132"/>
      <c r="CAU48" s="236"/>
      <c r="CAV48" s="1132"/>
      <c r="CAW48" s="1132"/>
      <c r="CAX48" s="1132"/>
      <c r="CAY48" s="238"/>
      <c r="CAZ48" s="1132"/>
      <c r="CBA48" s="1132"/>
      <c r="CBB48" s="1132"/>
      <c r="CBC48" s="1132"/>
      <c r="CBD48" s="1132"/>
      <c r="CBE48" s="1132"/>
      <c r="CBF48" s="1132"/>
      <c r="CBG48" s="1195"/>
      <c r="CBH48" s="1193"/>
      <c r="CBI48" s="1195"/>
      <c r="CBJ48" s="1195"/>
      <c r="CBK48" s="1195"/>
      <c r="CBL48" s="1195"/>
      <c r="CBM48" s="428"/>
      <c r="CBN48" s="427"/>
      <c r="CBO48" s="427"/>
      <c r="CBP48" s="429"/>
      <c r="CBQ48" s="1132"/>
      <c r="CBR48" s="1132"/>
      <c r="CBS48" s="1132"/>
      <c r="CBT48" s="1132"/>
      <c r="CBU48" s="1132"/>
      <c r="CBV48" s="1132"/>
      <c r="CBW48" s="427"/>
      <c r="CBX48" s="427"/>
      <c r="CBY48" s="427"/>
      <c r="CBZ48" s="427"/>
      <c r="CCA48" s="1132"/>
      <c r="CCB48" s="1132"/>
      <c r="CCC48" s="1132"/>
      <c r="CCD48" s="1132"/>
      <c r="CCE48" s="1132"/>
      <c r="CCF48" s="1132"/>
      <c r="CCG48" s="1132"/>
      <c r="CCH48" s="1132"/>
      <c r="CCI48" s="1132"/>
      <c r="CCJ48" s="1132"/>
      <c r="CCK48" s="1132"/>
      <c r="CCL48" s="1132"/>
      <c r="CCM48" s="427"/>
      <c r="CCN48" s="428"/>
      <c r="CCO48" s="427"/>
      <c r="CCP48" s="427"/>
      <c r="CCQ48" s="427"/>
      <c r="CCR48" s="427"/>
      <c r="CCS48" s="427"/>
      <c r="CCT48" s="428"/>
      <c r="CCU48" s="427"/>
      <c r="CCV48" s="427"/>
      <c r="CCW48" s="428"/>
      <c r="CCX48" s="427"/>
      <c r="CCY48" s="427"/>
      <c r="CCZ48" s="427"/>
      <c r="CDA48" s="429"/>
      <c r="CDJ48" s="238"/>
      <c r="CEP48" s="236"/>
      <c r="CEW48" s="412"/>
      <c r="CEX48" s="1132"/>
      <c r="CEY48" s="236"/>
      <c r="CEZ48" s="1132"/>
      <c r="CFA48" s="1132"/>
      <c r="CFB48" s="1132"/>
      <c r="CFC48" s="238"/>
      <c r="CFD48" s="1132"/>
      <c r="CFE48" s="1132"/>
      <c r="CFF48" s="1132"/>
      <c r="CFG48" s="1132"/>
      <c r="CFH48" s="1132"/>
      <c r="CFI48" s="1132"/>
      <c r="CFJ48" s="1132"/>
      <c r="CFK48" s="1195"/>
      <c r="CFL48" s="1193"/>
      <c r="CFM48" s="1195"/>
      <c r="CFN48" s="1195"/>
      <c r="CFO48" s="1195"/>
      <c r="CFP48" s="1195"/>
      <c r="CFQ48" s="428"/>
      <c r="CFR48" s="427"/>
      <c r="CFS48" s="427"/>
      <c r="CFT48" s="429"/>
      <c r="CFU48" s="1132"/>
      <c r="CFV48" s="1132"/>
      <c r="CFW48" s="1132"/>
      <c r="CFX48" s="1132"/>
      <c r="CFY48" s="1132"/>
      <c r="CFZ48" s="1132"/>
      <c r="CGA48" s="427"/>
      <c r="CGB48" s="427"/>
      <c r="CGC48" s="427"/>
      <c r="CGD48" s="427"/>
      <c r="CGE48" s="1132"/>
      <c r="CGF48" s="1132"/>
      <c r="CGG48" s="1132"/>
      <c r="CGH48" s="1132"/>
      <c r="CGI48" s="1132"/>
      <c r="CGJ48" s="1132"/>
      <c r="CGK48" s="1132"/>
      <c r="CGL48" s="1132"/>
      <c r="CGM48" s="1132"/>
      <c r="CGN48" s="1132"/>
      <c r="CGO48" s="1132"/>
      <c r="CGP48" s="1132"/>
      <c r="CGQ48" s="427"/>
      <c r="CGR48" s="428"/>
      <c r="CGS48" s="427"/>
      <c r="CGT48" s="427"/>
      <c r="CGU48" s="427"/>
      <c r="CGV48" s="427"/>
      <c r="CGW48" s="427"/>
      <c r="CGX48" s="428"/>
      <c r="CGY48" s="427"/>
      <c r="CGZ48" s="427"/>
      <c r="CHA48" s="428"/>
      <c r="CHB48" s="427"/>
      <c r="CHC48" s="427"/>
      <c r="CHD48" s="427"/>
      <c r="CHE48" s="429"/>
      <c r="CHN48" s="238"/>
      <c r="CIT48" s="236"/>
      <c r="CJA48" s="412"/>
      <c r="CJB48" s="1132"/>
      <c r="CJC48" s="236"/>
      <c r="CJD48" s="1132"/>
      <c r="CJE48" s="1132"/>
      <c r="CJF48" s="1132"/>
      <c r="CJG48" s="238"/>
      <c r="CJH48" s="1132"/>
      <c r="CJI48" s="1132"/>
      <c r="CJJ48" s="1132"/>
      <c r="CJK48" s="1132"/>
      <c r="CJL48" s="1132"/>
      <c r="CJM48" s="1132"/>
      <c r="CJN48" s="1132"/>
      <c r="CJO48" s="1195"/>
      <c r="CJP48" s="1193"/>
      <c r="CJQ48" s="1195"/>
      <c r="CJR48" s="1195"/>
      <c r="CJS48" s="1195"/>
      <c r="CJT48" s="1195"/>
      <c r="CJU48" s="428"/>
      <c r="CJV48" s="427"/>
      <c r="CJW48" s="427"/>
      <c r="CJX48" s="429"/>
      <c r="CJY48" s="1132"/>
      <c r="CJZ48" s="1132"/>
      <c r="CKA48" s="1132"/>
      <c r="CKB48" s="1132"/>
      <c r="CKC48" s="1132"/>
      <c r="CKD48" s="1132"/>
      <c r="CKE48" s="427"/>
      <c r="CKF48" s="427"/>
      <c r="CKG48" s="427"/>
      <c r="CKH48" s="427"/>
      <c r="CKI48" s="1132"/>
      <c r="CKJ48" s="1132"/>
      <c r="CKK48" s="1132"/>
      <c r="CKL48" s="1132"/>
      <c r="CKM48" s="1132"/>
      <c r="CKN48" s="1132"/>
      <c r="CKO48" s="1132"/>
      <c r="CKP48" s="1132"/>
      <c r="CKQ48" s="1132"/>
      <c r="CKR48" s="1132"/>
      <c r="CKS48" s="1132"/>
      <c r="CKT48" s="1132"/>
      <c r="CKU48" s="427"/>
      <c r="CKV48" s="428"/>
      <c r="CKW48" s="427"/>
      <c r="CKX48" s="427"/>
      <c r="CKY48" s="427"/>
      <c r="CKZ48" s="427"/>
      <c r="CLA48" s="427"/>
      <c r="CLB48" s="428"/>
      <c r="CLC48" s="427"/>
      <c r="CLD48" s="427"/>
      <c r="CLE48" s="428"/>
      <c r="CLF48" s="427"/>
      <c r="CLG48" s="427"/>
      <c r="CLH48" s="427"/>
      <c r="CLI48" s="429"/>
      <c r="CLR48" s="238"/>
      <c r="CMX48" s="236"/>
      <c r="CNE48" s="412"/>
      <c r="CNF48" s="1132"/>
      <c r="CNG48" s="236"/>
      <c r="CNK48" s="238"/>
      <c r="CNS48" s="1195"/>
      <c r="CNT48" s="1193"/>
      <c r="CNU48" s="1195"/>
      <c r="CNV48" s="1195"/>
      <c r="CNW48" s="1195"/>
      <c r="CNX48" s="1195"/>
      <c r="CNY48" s="428"/>
      <c r="CNZ48" s="427"/>
      <c r="COA48" s="427"/>
      <c r="COB48" s="429"/>
      <c r="COI48" s="427"/>
      <c r="COJ48" s="427"/>
      <c r="COK48" s="427"/>
      <c r="COL48" s="427"/>
      <c r="COY48" s="427"/>
      <c r="COZ48" s="428"/>
      <c r="CPA48" s="637"/>
      <c r="CPB48" s="427"/>
      <c r="CPC48" s="427"/>
      <c r="CPD48" s="427"/>
      <c r="CPE48" s="427"/>
      <c r="CPF48" s="428"/>
      <c r="CPG48" s="427"/>
      <c r="CPH48" s="427"/>
      <c r="CPI48" s="428"/>
      <c r="CPJ48" s="427"/>
      <c r="CPK48" s="427"/>
      <c r="CPL48" s="427"/>
      <c r="CPM48" s="429"/>
      <c r="CPV48" s="238"/>
      <c r="CRB48" s="236"/>
      <c r="CRI48" s="412"/>
      <c r="CRJ48" s="1132"/>
      <c r="CRK48" s="236"/>
      <c r="CRO48" s="238"/>
      <c r="CRX48" s="238"/>
      <c r="CSM48" s="427"/>
      <c r="CSN48" s="427"/>
      <c r="CSO48" s="427"/>
      <c r="CSP48" s="427"/>
      <c r="CTC48" s="427"/>
      <c r="CTD48" s="428"/>
      <c r="CTE48" s="1132"/>
      <c r="CTF48" s="1132"/>
      <c r="CTG48" s="1132"/>
      <c r="CTH48" s="1132"/>
      <c r="CTI48" s="1132"/>
      <c r="CTJ48" s="236"/>
      <c r="CTK48" s="1132"/>
      <c r="CTL48" s="1132"/>
      <c r="CTM48" s="236"/>
      <c r="CTN48" s="1132"/>
      <c r="CTO48" s="1132"/>
      <c r="CTP48" s="1132"/>
      <c r="CTQ48" s="238"/>
      <c r="CTZ48" s="238"/>
      <c r="CVM48" s="412"/>
      <c r="CVU48" s="236"/>
      <c r="CVZ48" s="237"/>
      <c r="CWA48" s="1132"/>
      <c r="CWB48" s="1132"/>
      <c r="CWC48" s="1132"/>
      <c r="CWD48" s="1132"/>
      <c r="CWE48" s="1132"/>
      <c r="CWF48" s="1132"/>
      <c r="CWG48" s="1132"/>
      <c r="CWH48" s="238"/>
      <c r="CWL48" s="236"/>
      <c r="CWM48" s="412"/>
      <c r="CWN48" s="1132"/>
      <c r="CWO48" s="1132"/>
      <c r="CWP48" s="1132"/>
      <c r="CWQ48" s="1132"/>
      <c r="CWR48" s="236"/>
      <c r="CWU48" s="236"/>
      <c r="CWZ48" s="237"/>
      <c r="CXA48" s="1195"/>
      <c r="CXB48" s="1195"/>
      <c r="CXC48" s="1195"/>
      <c r="CXD48" s="1195"/>
      <c r="CXE48" s="1195"/>
      <c r="CXF48" s="1195"/>
      <c r="CXG48" s="1195"/>
      <c r="CXH48" s="1193"/>
      <c r="CXL48" s="1195"/>
      <c r="CXM48" s="1194"/>
      <c r="CXN48" s="1195"/>
      <c r="CXO48" s="1195"/>
      <c r="CXP48" s="1193"/>
      <c r="CZK48" s="412"/>
      <c r="CZL48" s="1132"/>
      <c r="CZM48" s="1132"/>
      <c r="CZN48" s="1132"/>
      <c r="CZO48" s="1132"/>
      <c r="CZP48" s="1132"/>
      <c r="CZQ48" s="1132"/>
      <c r="CZR48" s="1132"/>
      <c r="CZS48" s="1132"/>
      <c r="CZT48" s="1132"/>
      <c r="CZU48" s="1132"/>
      <c r="CZV48" s="1132"/>
      <c r="CZW48" s="1132"/>
      <c r="CZX48" s="426"/>
      <c r="CZY48" s="301"/>
      <c r="CZZ48" s="301"/>
      <c r="DAA48" s="1132"/>
      <c r="DAB48" s="1132"/>
      <c r="DAC48" s="1132"/>
      <c r="DAD48" s="1132"/>
      <c r="DAE48" s="1132"/>
      <c r="DAF48" s="1132"/>
      <c r="DAG48" s="1132"/>
      <c r="DAH48" s="1132"/>
      <c r="DAI48" s="1132"/>
      <c r="DAJ48" s="236"/>
      <c r="DAK48" s="412"/>
      <c r="DAL48" s="1132"/>
      <c r="DAM48" s="1132"/>
      <c r="DAN48" s="1132"/>
      <c r="DAO48" s="1132"/>
      <c r="DAP48" s="1132"/>
      <c r="DAQ48" s="412"/>
      <c r="DAR48" s="1132"/>
      <c r="DAS48" s="236"/>
      <c r="DAT48" s="1132"/>
      <c r="DAU48" s="1132"/>
      <c r="DAV48" s="1132"/>
      <c r="DAW48" s="238"/>
      <c r="DAX48" s="237"/>
      <c r="DAY48" s="1132"/>
      <c r="DAZ48" s="1132"/>
      <c r="DBA48" s="1132"/>
      <c r="DBB48" s="1132"/>
      <c r="DBC48" s="1132"/>
      <c r="DBD48" s="1132"/>
      <c r="DBE48" s="1263"/>
      <c r="DBF48" s="1193"/>
      <c r="DBG48" s="1263"/>
      <c r="DBH48" s="1263"/>
      <c r="DBI48" s="1263"/>
      <c r="DBJ48" s="1195"/>
      <c r="DBK48" s="1194"/>
      <c r="DBL48" s="1195"/>
      <c r="DBM48" s="1195"/>
      <c r="DBN48" s="1193"/>
      <c r="DCS48" s="412"/>
      <c r="DCT48" s="1132"/>
      <c r="DCU48" s="1132"/>
      <c r="DCV48" s="1132"/>
      <c r="DCW48" s="1132"/>
      <c r="DCX48" s="1132"/>
      <c r="DCY48" s="1132"/>
      <c r="DCZ48" s="1132"/>
      <c r="DDA48" s="1132"/>
      <c r="DDB48" s="1132"/>
      <c r="DDC48" s="1132"/>
      <c r="DDD48" s="1132"/>
      <c r="DDE48" s="1132"/>
      <c r="DDF48" s="237"/>
      <c r="DDG48" s="1132"/>
      <c r="DDH48" s="1132"/>
      <c r="DDI48" s="1132"/>
      <c r="DDJ48" s="1132"/>
      <c r="DDK48" s="1132"/>
      <c r="DDL48" s="1132"/>
      <c r="DDM48" s="1132"/>
      <c r="DDN48" s="1132"/>
      <c r="DDO48" s="1132"/>
      <c r="DDP48" s="1132"/>
      <c r="DDQ48" s="1132"/>
      <c r="DDR48" s="236"/>
      <c r="DDS48" s="412"/>
      <c r="DDT48" s="1132"/>
      <c r="DDU48" s="1132"/>
      <c r="DDV48" s="1132"/>
      <c r="DDW48" s="1132"/>
      <c r="DDX48" s="1132"/>
      <c r="DDY48" s="412"/>
      <c r="DDZ48" s="1132"/>
      <c r="DEA48" s="236"/>
      <c r="DEB48" s="1132"/>
      <c r="DEC48" s="1132"/>
      <c r="DED48" s="1132"/>
      <c r="DEE48" s="238"/>
      <c r="DEF48" s="237"/>
      <c r="DEG48" s="1132"/>
      <c r="DEH48" s="1132"/>
      <c r="DEI48" s="1132"/>
      <c r="DEJ48" s="1132"/>
      <c r="DEK48" s="1132"/>
      <c r="DEL48" s="1132"/>
      <c r="DEM48" s="1263"/>
      <c r="DEN48" s="1193"/>
      <c r="DEO48" s="1263"/>
      <c r="DEP48" s="1263"/>
      <c r="DEQ48" s="1263"/>
      <c r="DER48" s="1195"/>
      <c r="DES48" s="1194"/>
      <c r="DET48" s="1195"/>
      <c r="DEU48" s="1195"/>
      <c r="DEV48" s="1193"/>
      <c r="DGA48" s="412"/>
      <c r="DGB48" s="1132"/>
      <c r="DGC48" s="1132"/>
      <c r="DGD48" s="1132"/>
      <c r="DGE48" s="1132"/>
      <c r="DGF48" s="1132"/>
      <c r="DGG48" s="1132"/>
      <c r="DGH48" s="1132"/>
      <c r="DGI48" s="1132"/>
      <c r="DGJ48" s="1132"/>
      <c r="DGK48" s="1132"/>
      <c r="DGL48" s="1132"/>
      <c r="DGM48" s="1132"/>
      <c r="DGN48" s="237"/>
      <c r="DGO48" s="1132"/>
      <c r="DGP48" s="1132"/>
      <c r="DGQ48" s="1132"/>
      <c r="DGR48" s="1132"/>
      <c r="DGS48" s="1132"/>
      <c r="DGT48" s="1132"/>
      <c r="DGU48" s="1132"/>
      <c r="DGV48" s="1132"/>
      <c r="DGW48" s="1132"/>
      <c r="DGX48" s="1132"/>
      <c r="DGY48" s="1132"/>
      <c r="DGZ48" s="236"/>
      <c r="DHA48" s="412"/>
      <c r="DHB48" s="1132"/>
      <c r="DHC48" s="1132"/>
      <c r="DHD48" s="1132"/>
      <c r="DHE48" s="1132"/>
      <c r="DHF48" s="1132"/>
      <c r="DHG48" s="412"/>
      <c r="DHH48" s="1132"/>
      <c r="DHI48" s="236"/>
      <c r="DHJ48" s="1132"/>
      <c r="DHK48" s="1132"/>
      <c r="DHL48" s="1132"/>
      <c r="DHM48" s="238"/>
      <c r="DHN48" s="237"/>
      <c r="DHO48" s="1132"/>
      <c r="DHP48" s="1132"/>
      <c r="DHQ48" s="1132"/>
      <c r="DHR48" s="1132"/>
      <c r="DHS48" s="1132"/>
      <c r="DHT48" s="1132"/>
      <c r="DHU48" s="1132"/>
      <c r="DHV48" s="238"/>
      <c r="DJI48" s="412"/>
      <c r="DJJ48" s="1132"/>
      <c r="DJK48" s="1132"/>
      <c r="DJL48" s="1132"/>
      <c r="DJM48" s="1132"/>
      <c r="DJN48" s="1132"/>
      <c r="DJO48" s="1132"/>
      <c r="DJP48" s="1132"/>
      <c r="DJQ48" s="1132"/>
      <c r="DJR48" s="1132"/>
      <c r="DJS48" s="1132"/>
      <c r="DJT48" s="1132"/>
      <c r="DJU48" s="1132"/>
      <c r="DJV48" s="237"/>
      <c r="DJW48" s="1132"/>
      <c r="DJX48" s="1132"/>
      <c r="DJY48" s="1132"/>
      <c r="DJZ48" s="1132"/>
      <c r="DKA48" s="1132"/>
      <c r="DKB48" s="1132"/>
      <c r="DKC48" s="1132"/>
      <c r="DKD48" s="1132"/>
      <c r="DKE48" s="1132"/>
      <c r="DKF48" s="1132"/>
      <c r="DKG48" s="1132"/>
      <c r="DKH48" s="236"/>
      <c r="DKI48" s="427"/>
      <c r="DKJ48" s="427"/>
      <c r="DKK48" s="427"/>
      <c r="DKL48" s="427"/>
      <c r="DKM48" s="427"/>
      <c r="DKN48" s="428"/>
      <c r="DKO48" s="427"/>
      <c r="DKP48" s="427"/>
      <c r="DKQ48" s="428"/>
      <c r="DKR48" s="427"/>
      <c r="DKS48" s="427"/>
      <c r="DKT48" s="427"/>
      <c r="DKU48" s="429"/>
      <c r="DKV48" s="426"/>
      <c r="DKW48" s="301"/>
      <c r="DKX48" s="301"/>
      <c r="DKY48" s="301"/>
      <c r="DKZ48" s="301"/>
      <c r="DLA48" s="301"/>
      <c r="DLB48" s="301"/>
      <c r="DLC48" s="301"/>
      <c r="DLD48" s="553"/>
      <c r="DMQ48" s="412"/>
      <c r="DMZ48" s="412"/>
      <c r="DND48" s="426"/>
      <c r="DNE48" s="301"/>
      <c r="DNF48" s="301"/>
      <c r="DNG48" s="301"/>
      <c r="DNH48" s="301"/>
      <c r="DNI48" s="301"/>
      <c r="DNJ48" s="301"/>
      <c r="DNK48" s="301"/>
      <c r="DNL48" s="301"/>
      <c r="DNM48" s="636"/>
      <c r="DNN48" s="427"/>
      <c r="DNO48" s="427"/>
      <c r="DNP48" s="428"/>
      <c r="DNQ48" s="637"/>
      <c r="DNR48" s="427"/>
      <c r="DNS48" s="427"/>
      <c r="DNT48" s="427"/>
      <c r="DNU48" s="427"/>
      <c r="DNV48" s="428"/>
      <c r="DNW48" s="427"/>
      <c r="DNX48" s="427"/>
      <c r="DNY48" s="428"/>
      <c r="DNZ48" s="427"/>
      <c r="DOA48" s="427"/>
      <c r="DOB48" s="427"/>
      <c r="DOC48" s="429"/>
      <c r="DOD48" s="237"/>
      <c r="DOL48" s="238"/>
      <c r="DRN48" s="236"/>
      <c r="DRS48" s="1132"/>
      <c r="DRT48" s="236"/>
      <c r="DRW48" s="236"/>
      <c r="DSA48" s="429"/>
      <c r="DSJ48" s="429"/>
      <c r="DSN48" s="236"/>
      <c r="DSW48" s="236"/>
      <c r="DTA48" s="429"/>
      <c r="DTJ48" s="429"/>
      <c r="DTN48" s="236"/>
      <c r="DTW48" s="236"/>
      <c r="DWU48" s="1132"/>
      <c r="DWV48" s="1132"/>
      <c r="DWW48" s="1132"/>
      <c r="DWX48" s="1132"/>
      <c r="DWY48" s="1132"/>
      <c r="DWZ48" s="1132"/>
      <c r="DXA48" s="1132"/>
      <c r="DXB48" s="427"/>
      <c r="DXI48" s="236"/>
      <c r="DXR48" s="236"/>
      <c r="DXV48" s="429"/>
      <c r="DYE48" s="429"/>
      <c r="DYJ48" s="412"/>
      <c r="DYM48" s="1132"/>
      <c r="DYN48" s="1132"/>
      <c r="DYO48" s="236"/>
      <c r="DYR48" s="236"/>
      <c r="DYS48" s="427"/>
      <c r="DYT48" s="427"/>
      <c r="DYU48" s="427"/>
      <c r="DYV48" s="429"/>
      <c r="DYW48" s="427"/>
      <c r="DYX48" s="427"/>
      <c r="DYY48" s="427"/>
      <c r="DYZ48" s="427"/>
      <c r="DZA48" s="427"/>
      <c r="DZE48" s="429"/>
      <c r="EBG48" s="236"/>
      <c r="EBP48" s="236"/>
      <c r="EBT48" s="429"/>
      <c r="ECC48" s="429"/>
      <c r="ECH48" s="412"/>
      <c r="ECL48" s="1132"/>
      <c r="ECM48" s="236"/>
      <c r="ECP48" s="236"/>
      <c r="ECQ48" s="427"/>
      <c r="ECR48" s="427"/>
      <c r="ECS48" s="427"/>
      <c r="ECT48" s="429"/>
      <c r="ECU48" s="427"/>
      <c r="ECV48" s="427"/>
      <c r="ECW48" s="427"/>
      <c r="ECX48" s="427"/>
      <c r="ECY48" s="427"/>
      <c r="EDC48" s="429"/>
      <c r="EDG48" s="236"/>
      <c r="EDN48" s="427"/>
      <c r="EDO48" s="427"/>
      <c r="EDP48" s="427"/>
      <c r="EDQ48" s="637"/>
      <c r="EDR48" s="427"/>
      <c r="EDS48" s="427"/>
      <c r="EDT48" s="429"/>
      <c r="EDU48" s="636"/>
      <c r="EDV48" s="427"/>
      <c r="EDW48" s="427"/>
      <c r="EDX48" s="427"/>
      <c r="EDY48" s="427"/>
      <c r="EDZ48" s="427"/>
      <c r="EEA48" s="427"/>
      <c r="EEB48" s="427"/>
      <c r="EEC48" s="429"/>
      <c r="EEG48" s="236"/>
      <c r="EEH48" s="412"/>
      <c r="EEP48" s="236"/>
      <c r="EHZ48" s="412"/>
      <c r="EID48" s="1132"/>
      <c r="EIE48" s="236"/>
      <c r="EIH48" s="236"/>
      <c r="EII48" s="427"/>
      <c r="EIJ48" s="427"/>
      <c r="EIK48" s="427"/>
      <c r="EIL48" s="429"/>
      <c r="EIM48" s="427"/>
      <c r="EIN48" s="427"/>
      <c r="EIO48" s="427"/>
      <c r="EIP48" s="427"/>
      <c r="EIQ48" s="427"/>
      <c r="EIU48" s="429"/>
      <c r="EIY48" s="236"/>
      <c r="EJH48" s="236"/>
      <c r="EJL48" s="429"/>
      <c r="EJU48" s="429"/>
      <c r="EJY48" s="236"/>
      <c r="EKH48" s="236"/>
      <c r="EKL48" s="1195"/>
      <c r="EKM48" s="1194"/>
      <c r="EKN48" s="1195"/>
      <c r="EKO48" s="1195"/>
      <c r="EKP48" s="1193"/>
      <c r="EMN48" s="236"/>
      <c r="EMW48" s="236"/>
      <c r="ENA48" s="429"/>
      <c r="ENJ48" s="429"/>
      <c r="ENN48" s="236"/>
      <c r="ENS48" s="1132"/>
      <c r="ENT48" s="236"/>
      <c r="ENW48" s="236"/>
      <c r="EOA48" s="429"/>
      <c r="EOJ48" s="429"/>
      <c r="EON48" s="1195"/>
      <c r="EOO48" s="1194"/>
      <c r="EOP48" s="1195"/>
      <c r="EOQ48" s="1195"/>
      <c r="EOR48" s="1193"/>
      <c r="EOY48" s="226"/>
      <c r="EOZ48" s="226"/>
      <c r="EPA48" s="226"/>
      <c r="EPB48" s="226"/>
      <c r="EPC48" s="226"/>
      <c r="EPD48" s="226"/>
      <c r="EPE48" s="226"/>
      <c r="EPF48" s="226"/>
      <c r="EPG48" s="226"/>
      <c r="EPH48" s="226"/>
      <c r="EPI48" s="226"/>
      <c r="EPJ48" s="226"/>
      <c r="EPK48" s="226"/>
      <c r="EPL48" s="226"/>
      <c r="EPM48" s="226"/>
      <c r="EPN48" s="226"/>
      <c r="EQE48" s="427"/>
      <c r="EQF48" s="428"/>
      <c r="EQG48" s="427"/>
      <c r="EQH48" s="427"/>
      <c r="EQI48" s="427"/>
      <c r="EQJ48" s="427"/>
      <c r="EQK48" s="427"/>
      <c r="EQL48" s="428"/>
      <c r="EQM48" s="427"/>
      <c r="EQN48" s="427"/>
      <c r="EQO48" s="428"/>
      <c r="EQP48" s="427"/>
      <c r="EQQ48" s="427"/>
      <c r="EQR48" s="427"/>
      <c r="EQS48" s="429"/>
      <c r="EQT48" s="1263"/>
      <c r="EQU48" s="1263"/>
      <c r="EQV48" s="1263"/>
      <c r="EQW48" s="1263"/>
      <c r="EQX48" s="1263"/>
      <c r="EQY48" s="1263"/>
      <c r="EQZ48" s="1263"/>
      <c r="ERA48" s="1263"/>
      <c r="ERB48" s="1193"/>
      <c r="ERC48" s="1263"/>
      <c r="ERD48" s="1263"/>
      <c r="ERE48" s="1263"/>
      <c r="ERF48" s="1195"/>
      <c r="ERG48" s="1194"/>
      <c r="ERH48" s="1195"/>
      <c r="ERI48" s="1195"/>
      <c r="ERJ48" s="1193"/>
      <c r="ERU48" s="271"/>
      <c r="ETA48" s="1518"/>
      <c r="ETB48" s="1518"/>
      <c r="ETC48" s="1518"/>
      <c r="ETD48" s="1518"/>
      <c r="ETE48" s="1518"/>
      <c r="ETF48" s="1518"/>
    </row>
    <row r="49" spans="1:3072 3079:3906" ht="15" customHeight="1">
      <c r="B49" s="1518"/>
      <c r="C49" s="1518"/>
      <c r="D49" s="1518"/>
      <c r="E49" s="1518"/>
      <c r="F49" s="1518"/>
      <c r="G49" s="1518"/>
      <c r="J49" s="1310"/>
      <c r="K49" s="1310"/>
      <c r="L49" s="1310"/>
      <c r="M49" s="1310"/>
      <c r="N49" s="1310"/>
      <c r="O49" s="1310"/>
      <c r="P49" s="1310"/>
      <c r="Q49" s="1310"/>
      <c r="R49" s="1310"/>
      <c r="S49" s="1310"/>
      <c r="T49" s="1310"/>
      <c r="U49" s="1310"/>
      <c r="V49" s="1310"/>
      <c r="W49" s="1310"/>
      <c r="X49" s="1310"/>
      <c r="Y49" s="1310"/>
      <c r="Z49" s="1310"/>
      <c r="AA49" s="1310"/>
      <c r="AF49" s="413"/>
      <c r="BB49" s="236"/>
      <c r="BI49" s="412"/>
      <c r="BK49" s="236"/>
      <c r="BO49" s="238"/>
      <c r="BX49" s="238"/>
      <c r="BZ49" s="1195"/>
      <c r="CA49" s="1195"/>
      <c r="CB49" s="1195"/>
      <c r="CC49" s="1194"/>
      <c r="CD49" s="1195"/>
      <c r="CE49" s="1195"/>
      <c r="CF49" s="1193"/>
      <c r="CN49" s="236"/>
      <c r="CU49" s="412"/>
      <c r="CW49" s="236"/>
      <c r="DA49" s="238"/>
      <c r="DJ49" s="238"/>
      <c r="EP49" s="236"/>
      <c r="EW49" s="412"/>
      <c r="EX49" s="1132"/>
      <c r="EY49" s="236"/>
      <c r="EZ49" s="1132"/>
      <c r="FA49" s="1132"/>
      <c r="FB49" s="1132"/>
      <c r="FC49" s="238"/>
      <c r="FD49" s="1132"/>
      <c r="FE49" s="1132"/>
      <c r="FF49" s="1132"/>
      <c r="FG49" s="1132"/>
      <c r="FH49" s="1132"/>
      <c r="FI49" s="1132"/>
      <c r="FJ49" s="1132"/>
      <c r="FK49" s="1132"/>
      <c r="FL49" s="238"/>
      <c r="FM49" s="1132"/>
      <c r="FN49" s="1132"/>
      <c r="FO49" s="1132"/>
      <c r="FP49" s="1132"/>
      <c r="FQ49" s="1132"/>
      <c r="FR49" s="1132"/>
      <c r="FS49" s="1132"/>
      <c r="FT49" s="1132"/>
      <c r="FU49" s="1132"/>
      <c r="FV49" s="1132"/>
      <c r="FW49" s="1132"/>
      <c r="FX49" s="1132"/>
      <c r="FY49" s="1132"/>
      <c r="FZ49" s="1132"/>
      <c r="GA49" s="1132"/>
      <c r="GB49" s="1132"/>
      <c r="GC49" s="1132"/>
      <c r="GD49" s="1132"/>
      <c r="GE49" s="1132"/>
      <c r="GF49" s="1132"/>
      <c r="GG49" s="1132"/>
      <c r="GH49" s="1132"/>
      <c r="GI49" s="1132"/>
      <c r="GJ49" s="1132"/>
      <c r="GK49" s="1132"/>
      <c r="GL49" s="1132"/>
      <c r="GM49" s="1132"/>
      <c r="GN49" s="1132"/>
      <c r="GO49" s="1132"/>
      <c r="GP49" s="1132"/>
      <c r="GQ49" s="1132"/>
      <c r="GR49" s="236"/>
      <c r="GS49" s="1132"/>
      <c r="GT49" s="1132"/>
      <c r="GU49" s="1132"/>
      <c r="GV49" s="1132"/>
      <c r="GW49" s="1132"/>
      <c r="GX49" s="236"/>
      <c r="HA49" s="236"/>
      <c r="HE49" s="238"/>
      <c r="HN49" s="238"/>
      <c r="IT49" s="236"/>
      <c r="JA49" s="412"/>
      <c r="JB49" s="1132"/>
      <c r="JC49" s="236"/>
      <c r="JD49" s="1132"/>
      <c r="JE49" s="1132"/>
      <c r="JF49" s="1132"/>
      <c r="JG49" s="238"/>
      <c r="JH49" s="1132"/>
      <c r="JI49" s="1132"/>
      <c r="JJ49" s="1132"/>
      <c r="JK49" s="1132"/>
      <c r="JL49" s="1132"/>
      <c r="JM49" s="1132"/>
      <c r="JN49" s="1132"/>
      <c r="JO49" s="1132"/>
      <c r="JP49" s="238"/>
      <c r="JQ49" s="1132"/>
      <c r="JR49" s="1132"/>
      <c r="JS49" s="1132"/>
      <c r="JT49" s="1132"/>
      <c r="JU49" s="1132"/>
      <c r="JV49" s="1132"/>
      <c r="JW49" s="1132"/>
      <c r="JX49" s="1132"/>
      <c r="JY49" s="1132"/>
      <c r="JZ49" s="1132"/>
      <c r="KA49" s="1132"/>
      <c r="KB49" s="1132"/>
      <c r="KC49" s="1132"/>
      <c r="KD49" s="1132"/>
      <c r="KE49" s="1132"/>
      <c r="KF49" s="1132"/>
      <c r="KG49" s="1132"/>
      <c r="KH49" s="1132"/>
      <c r="KI49" s="1132"/>
      <c r="KJ49" s="1132"/>
      <c r="KK49" s="1132"/>
      <c r="KL49" s="1132"/>
      <c r="KM49" s="1132"/>
      <c r="KN49" s="1132"/>
      <c r="KO49" s="1132"/>
      <c r="KP49" s="1132"/>
      <c r="KQ49" s="1132"/>
      <c r="KR49" s="1132"/>
      <c r="KS49" s="1132"/>
      <c r="KT49" s="1132"/>
      <c r="KU49" s="1132"/>
      <c r="KV49" s="236"/>
      <c r="KW49" s="1132"/>
      <c r="KX49" s="1132"/>
      <c r="KY49" s="1132"/>
      <c r="KZ49" s="1132"/>
      <c r="LA49" s="1132"/>
      <c r="LB49" s="236"/>
      <c r="LC49" s="1132"/>
      <c r="LD49" s="1132"/>
      <c r="LE49" s="236"/>
      <c r="LF49" s="1132"/>
      <c r="LG49" s="1132"/>
      <c r="LH49" s="1132"/>
      <c r="LI49" s="238"/>
      <c r="LJ49" s="1132"/>
      <c r="LK49" s="1132"/>
      <c r="LL49" s="1132"/>
      <c r="LM49" s="1132"/>
      <c r="LN49" s="1132"/>
      <c r="LO49" s="1132"/>
      <c r="LP49" s="1132"/>
      <c r="LQ49" s="1132"/>
      <c r="LR49" s="238"/>
      <c r="LS49" s="1132"/>
      <c r="LT49" s="1132"/>
      <c r="LU49" s="1132"/>
      <c r="LV49" s="1132"/>
      <c r="LW49" s="1132"/>
      <c r="LX49" s="1132"/>
      <c r="LY49" s="1132"/>
      <c r="LZ49" s="1132"/>
      <c r="MA49" s="1132"/>
      <c r="MB49" s="1132"/>
      <c r="MC49" s="1132"/>
      <c r="MD49" s="1132"/>
      <c r="ME49" s="1132"/>
      <c r="MF49" s="1132"/>
      <c r="MG49" s="1132"/>
      <c r="MH49" s="1132"/>
      <c r="MI49" s="1132"/>
      <c r="MJ49" s="1132"/>
      <c r="MK49" s="1132"/>
      <c r="ML49" s="1132"/>
      <c r="MM49" s="1132"/>
      <c r="MN49" s="1132"/>
      <c r="MO49" s="1132"/>
      <c r="MP49" s="1132"/>
      <c r="MQ49" s="1132"/>
      <c r="MR49" s="1132"/>
      <c r="MS49" s="1132"/>
      <c r="MT49" s="1132"/>
      <c r="MU49" s="1132"/>
      <c r="MV49" s="1132"/>
      <c r="MW49" s="1132"/>
      <c r="MX49" s="236"/>
      <c r="MY49" s="1132"/>
      <c r="MZ49" s="1132"/>
      <c r="NA49" s="1132"/>
      <c r="NB49" s="1132"/>
      <c r="NC49" s="1132"/>
      <c r="ND49" s="236"/>
      <c r="NG49" s="236"/>
      <c r="NK49" s="238"/>
      <c r="NT49" s="238"/>
      <c r="NX49" s="1195"/>
      <c r="NY49" s="1194"/>
      <c r="NZ49" s="1195"/>
      <c r="OA49" s="1195"/>
      <c r="OB49" s="1193"/>
      <c r="OJ49" s="236"/>
      <c r="OQ49" s="412"/>
      <c r="OR49" s="1132"/>
      <c r="OS49" s="236"/>
      <c r="OT49" s="1132"/>
      <c r="OW49" s="238"/>
      <c r="PJ49" s="1195"/>
      <c r="PK49" s="1194"/>
      <c r="PL49" s="1195"/>
      <c r="PM49" s="1195"/>
      <c r="PN49" s="1193"/>
      <c r="PV49" s="236"/>
      <c r="QC49" s="412"/>
      <c r="QD49" s="1132"/>
      <c r="QE49" s="236"/>
      <c r="QF49" s="1132"/>
      <c r="QG49" s="1132"/>
      <c r="QH49" s="1132"/>
      <c r="QI49" s="238"/>
      <c r="QJ49" s="1132"/>
      <c r="QK49" s="1132"/>
      <c r="QL49" s="1132"/>
      <c r="QM49" s="1132"/>
      <c r="QN49" s="1132"/>
      <c r="QO49" s="1132"/>
      <c r="QP49" s="1132"/>
      <c r="QQ49" s="1132"/>
      <c r="QR49" s="238"/>
      <c r="QS49" s="1132"/>
      <c r="QT49" s="1132"/>
      <c r="QU49" s="1132"/>
      <c r="QV49" s="1132"/>
      <c r="QW49" s="1132"/>
      <c r="QX49" s="1132"/>
      <c r="QY49" s="1132"/>
      <c r="QZ49" s="1132"/>
      <c r="RA49" s="1132"/>
      <c r="RB49" s="1132"/>
      <c r="RC49" s="1132"/>
      <c r="RD49" s="1132"/>
      <c r="RE49" s="1132"/>
      <c r="RF49" s="1132"/>
      <c r="RG49" s="1132"/>
      <c r="RH49" s="1132"/>
      <c r="RI49" s="1132"/>
      <c r="RJ49" s="1132"/>
      <c r="RK49" s="1132"/>
      <c r="RL49" s="1132"/>
      <c r="RM49" s="1132"/>
      <c r="RN49" s="1132"/>
      <c r="RO49" s="1132"/>
      <c r="RP49" s="1132"/>
      <c r="RQ49" s="1132"/>
      <c r="RR49" s="1132"/>
      <c r="RS49" s="1132"/>
      <c r="RT49" s="1132"/>
      <c r="RU49" s="1132"/>
      <c r="RV49" s="1132"/>
      <c r="RW49" s="1132"/>
      <c r="RX49" s="236"/>
      <c r="RY49" s="1132"/>
      <c r="RZ49" s="1132"/>
      <c r="SA49" s="1132"/>
      <c r="SB49" s="1132"/>
      <c r="SC49" s="1132"/>
      <c r="SD49" s="236"/>
      <c r="SG49" s="236"/>
      <c r="SK49" s="238"/>
      <c r="ST49" s="238"/>
      <c r="TZ49" s="236"/>
      <c r="UG49" s="412"/>
      <c r="UH49" s="1132"/>
      <c r="UI49" s="236"/>
      <c r="UJ49" s="1132"/>
      <c r="UK49" s="1132"/>
      <c r="UL49" s="1132"/>
      <c r="UM49" s="238"/>
      <c r="UN49" s="1132"/>
      <c r="UO49" s="1132"/>
      <c r="UP49" s="1132"/>
      <c r="UQ49" s="1132"/>
      <c r="UR49" s="1132"/>
      <c r="US49" s="1132"/>
      <c r="UT49" s="1132"/>
      <c r="UU49" s="1132"/>
      <c r="UV49" s="238"/>
      <c r="UW49" s="1132"/>
      <c r="UX49" s="1132"/>
      <c r="UY49" s="1132"/>
      <c r="UZ49" s="1132"/>
      <c r="VA49" s="1132"/>
      <c r="VB49" s="1132"/>
      <c r="VC49" s="1132"/>
      <c r="VD49" s="1132"/>
      <c r="VE49" s="1132"/>
      <c r="VF49" s="1132"/>
      <c r="VG49" s="1132"/>
      <c r="VH49" s="1132"/>
      <c r="VI49" s="1132"/>
      <c r="VJ49" s="1132"/>
      <c r="VK49" s="1132"/>
      <c r="VL49" s="1132"/>
      <c r="VM49" s="1132"/>
      <c r="VN49" s="1132"/>
      <c r="VO49" s="1132"/>
      <c r="VP49" s="1132"/>
      <c r="VQ49" s="1132"/>
      <c r="VR49" s="1132"/>
      <c r="VS49" s="1132"/>
      <c r="VT49" s="1132"/>
      <c r="VU49" s="1132"/>
      <c r="VV49" s="1132"/>
      <c r="VW49" s="1132"/>
      <c r="VX49" s="1132"/>
      <c r="VY49" s="1132"/>
      <c r="VZ49" s="1132"/>
      <c r="WA49" s="1132"/>
      <c r="WB49" s="236"/>
      <c r="WC49" s="1132"/>
      <c r="WD49" s="1132"/>
      <c r="WE49" s="1132"/>
      <c r="WF49" s="1132"/>
      <c r="WG49" s="1132"/>
      <c r="WH49" s="236"/>
      <c r="WK49" s="236"/>
      <c r="WO49" s="238"/>
      <c r="WX49" s="238"/>
      <c r="WY49" s="1263"/>
      <c r="WZ49" s="1263"/>
      <c r="XA49" s="1263"/>
      <c r="XB49" s="1195"/>
      <c r="XC49" s="1194"/>
      <c r="XD49" s="1195"/>
      <c r="XE49" s="1195"/>
      <c r="XF49" s="1193"/>
      <c r="YD49" s="236"/>
      <c r="YK49" s="412"/>
      <c r="YL49" s="1132"/>
      <c r="YM49" s="236"/>
      <c r="YN49" s="1132"/>
      <c r="YO49" s="1132"/>
      <c r="YP49" s="1132"/>
      <c r="YQ49" s="238"/>
      <c r="YR49" s="1132"/>
      <c r="YS49" s="1132"/>
      <c r="YT49" s="1132"/>
      <c r="YU49" s="1132"/>
      <c r="YV49" s="1132"/>
      <c r="YW49" s="1132"/>
      <c r="YX49" s="1132"/>
      <c r="YY49" s="1132"/>
      <c r="YZ49" s="238"/>
      <c r="ZA49" s="1132"/>
      <c r="ZB49" s="1132"/>
      <c r="ZC49" s="1132"/>
      <c r="ZD49" s="1132"/>
      <c r="ZE49" s="1132"/>
      <c r="ZF49" s="1132"/>
      <c r="ZG49" s="1132"/>
      <c r="ZH49" s="1132"/>
      <c r="ZI49" s="1132"/>
      <c r="ZJ49" s="1132"/>
      <c r="ZK49" s="1132"/>
      <c r="ZL49" s="1132"/>
      <c r="ZM49" s="1132"/>
      <c r="ZN49" s="1132"/>
      <c r="ZO49" s="1132"/>
      <c r="ZP49" s="1132"/>
      <c r="ZQ49" s="1132"/>
      <c r="ZR49" s="1132"/>
      <c r="ZS49" s="1132"/>
      <c r="ZT49" s="1132"/>
      <c r="ZU49" s="1132"/>
      <c r="ZV49" s="1132"/>
      <c r="ZW49" s="1132"/>
      <c r="ZX49" s="1132"/>
      <c r="ZY49" s="1132"/>
      <c r="ZZ49" s="1132"/>
      <c r="AAA49" s="1132"/>
      <c r="AAB49" s="1132"/>
      <c r="AAC49" s="1132"/>
      <c r="AAD49" s="1132"/>
      <c r="AAE49" s="1195"/>
      <c r="AAF49" s="1194"/>
      <c r="AAG49" s="1195"/>
      <c r="AAH49" s="1195"/>
      <c r="AAI49" s="1195"/>
      <c r="AAJ49" s="1195"/>
      <c r="AAK49" s="1195"/>
      <c r="AAL49" s="1194"/>
      <c r="AAM49" s="1263"/>
      <c r="AAN49" s="1263"/>
      <c r="AAO49" s="1194"/>
      <c r="AAP49" s="1263"/>
      <c r="AAQ49" s="1263"/>
      <c r="AAR49" s="1263"/>
      <c r="AAS49" s="1193"/>
      <c r="AAT49" s="1263"/>
      <c r="AAU49" s="1263"/>
      <c r="AAV49" s="1263"/>
      <c r="AAW49" s="1263"/>
      <c r="AAX49" s="1263"/>
      <c r="AAY49" s="1263"/>
      <c r="AAZ49" s="1263"/>
      <c r="ABA49" s="1263"/>
      <c r="ABB49" s="1193"/>
      <c r="ABC49" s="1263"/>
      <c r="ABD49" s="1263"/>
      <c r="ABE49" s="1263"/>
      <c r="ABF49" s="1195"/>
      <c r="ABG49" s="1194"/>
      <c r="ABH49" s="1195"/>
      <c r="ABI49" s="1195"/>
      <c r="ABJ49" s="1193"/>
      <c r="ACH49" s="236"/>
      <c r="ACO49" s="412"/>
      <c r="ACP49" s="1132"/>
      <c r="ACQ49" s="236"/>
      <c r="ACR49" s="1132"/>
      <c r="ACS49" s="1132"/>
      <c r="ACT49" s="1132"/>
      <c r="ACU49" s="238"/>
      <c r="ACV49" s="1132"/>
      <c r="ACW49" s="1132"/>
      <c r="ACX49" s="1132"/>
      <c r="ACY49" s="1132"/>
      <c r="ACZ49" s="1132"/>
      <c r="ADA49" s="1132"/>
      <c r="ADB49" s="1132"/>
      <c r="ADC49" s="1132"/>
      <c r="ADD49" s="238"/>
      <c r="ADE49" s="1132"/>
      <c r="ADF49" s="1132"/>
      <c r="ADG49" s="1132"/>
      <c r="ADH49" s="1132"/>
      <c r="ADI49" s="1132"/>
      <c r="ADJ49" s="1132"/>
      <c r="ADK49" s="1132"/>
      <c r="ADL49" s="1132"/>
      <c r="ADM49" s="1132"/>
      <c r="ADN49" s="1132"/>
      <c r="ADO49" s="1132"/>
      <c r="ADP49" s="1132"/>
      <c r="ADQ49" s="1132"/>
      <c r="ADR49" s="1132"/>
      <c r="ADS49" s="1132"/>
      <c r="ADT49" s="1132"/>
      <c r="ADU49" s="1132"/>
      <c r="ADV49" s="1132"/>
      <c r="ADW49" s="1132"/>
      <c r="ADX49" s="1132"/>
      <c r="ADY49" s="1132"/>
      <c r="ADZ49" s="1132"/>
      <c r="AEA49" s="1132"/>
      <c r="AEB49" s="1132"/>
      <c r="AEC49" s="1132"/>
      <c r="AED49" s="1132"/>
      <c r="AEE49" s="1132"/>
      <c r="AEF49" s="1132"/>
      <c r="AEG49" s="1132"/>
      <c r="AEH49" s="1132"/>
      <c r="AEI49" s="1195"/>
      <c r="AEJ49" s="1194"/>
      <c r="AEK49" s="1195"/>
      <c r="AEL49" s="1195"/>
      <c r="AEM49" s="1195"/>
      <c r="AEN49" s="1195"/>
      <c r="AEO49" s="1195"/>
      <c r="AEP49" s="1194"/>
      <c r="AEQ49" s="1263"/>
      <c r="AER49" s="1263"/>
      <c r="AES49" s="1194"/>
      <c r="AET49" s="1263"/>
      <c r="AEU49" s="1263"/>
      <c r="AEV49" s="1263"/>
      <c r="AEW49" s="1193"/>
      <c r="AEX49" s="1263"/>
      <c r="AEY49" s="1263"/>
      <c r="AEZ49" s="1263"/>
      <c r="AFA49" s="1263"/>
      <c r="AFB49" s="1263"/>
      <c r="AFC49" s="1263"/>
      <c r="AFD49" s="1263"/>
      <c r="AFE49" s="1263"/>
      <c r="AFF49" s="1193"/>
      <c r="AFG49" s="1263"/>
      <c r="AFH49" s="1263"/>
      <c r="AFI49" s="1263"/>
      <c r="AFJ49" s="1195"/>
      <c r="AFK49" s="1194"/>
      <c r="AFL49" s="1195"/>
      <c r="AFM49" s="1195"/>
      <c r="AFN49" s="1193"/>
      <c r="AGL49" s="236"/>
      <c r="AGS49" s="412"/>
      <c r="AGT49" s="1132"/>
      <c r="AGU49" s="236"/>
      <c r="AGV49" s="1132"/>
      <c r="AGW49" s="1132"/>
      <c r="AGX49" s="1132"/>
      <c r="AGY49" s="238"/>
      <c r="AGZ49" s="1132"/>
      <c r="AHA49" s="1132"/>
      <c r="AHB49" s="1132"/>
      <c r="AHC49" s="1132"/>
      <c r="AHD49" s="1132"/>
      <c r="AHE49" s="1132"/>
      <c r="AHF49" s="1132"/>
      <c r="AHG49" s="1263"/>
      <c r="AHH49" s="1193"/>
      <c r="AHI49" s="1263"/>
      <c r="AHJ49" s="1195"/>
      <c r="AHK49" s="1195"/>
      <c r="AHL49" s="1195"/>
      <c r="AHM49" s="1194"/>
      <c r="AHN49" s="1195"/>
      <c r="AHO49" s="1195"/>
      <c r="AHP49" s="1193"/>
      <c r="AHQ49" s="1132"/>
      <c r="AHR49" s="1132"/>
      <c r="AHS49" s="1132"/>
      <c r="AHT49" s="1132"/>
      <c r="AHU49" s="1132"/>
      <c r="AHV49" s="1132"/>
      <c r="AHW49" s="1132"/>
      <c r="AHX49" s="1132"/>
      <c r="AHY49" s="1132"/>
      <c r="AHZ49" s="1132"/>
      <c r="AIA49" s="1132"/>
      <c r="AIB49" s="1132"/>
      <c r="AIC49" s="1132"/>
      <c r="AID49" s="1132"/>
      <c r="AIE49" s="1132"/>
      <c r="AIF49" s="1132"/>
      <c r="AIG49" s="1132"/>
      <c r="AIH49" s="1132"/>
      <c r="AII49" s="1132"/>
      <c r="AIJ49" s="1132"/>
      <c r="AIK49" s="1132"/>
      <c r="AIL49" s="1132"/>
      <c r="AIM49" s="1132"/>
      <c r="AIN49" s="236"/>
      <c r="AIO49" s="1132"/>
      <c r="AIP49" s="1132"/>
      <c r="AIQ49" s="1132"/>
      <c r="AIR49" s="1132"/>
      <c r="AIS49" s="1132"/>
      <c r="AIT49" s="236"/>
      <c r="AIW49" s="236"/>
      <c r="AJA49" s="238"/>
      <c r="AJJ49" s="238"/>
      <c r="AKP49" s="236"/>
      <c r="AKW49" s="412"/>
      <c r="AKX49" s="1132"/>
      <c r="AKY49" s="236"/>
      <c r="AKZ49" s="1132"/>
      <c r="ALA49" s="1132"/>
      <c r="ALB49" s="1132"/>
      <c r="ALC49" s="238"/>
      <c r="ALD49" s="1132"/>
      <c r="ALE49" s="1132"/>
      <c r="ALF49" s="1132"/>
      <c r="ALG49" s="1132"/>
      <c r="ALH49" s="1132"/>
      <c r="ALI49" s="1132"/>
      <c r="ALJ49" s="1132"/>
      <c r="ALK49" s="1132"/>
      <c r="ALL49" s="238"/>
      <c r="ALM49" s="1132"/>
      <c r="ALN49" s="1132"/>
      <c r="ALO49" s="1132"/>
      <c r="ALP49" s="1195"/>
      <c r="ALQ49" s="1194"/>
      <c r="ALR49" s="1195"/>
      <c r="ALS49" s="1195"/>
      <c r="ALT49" s="1193"/>
      <c r="ALU49" s="1132"/>
      <c r="ALV49" s="1132"/>
      <c r="ALW49" s="1132"/>
      <c r="ALX49" s="1132"/>
      <c r="ALY49" s="1132"/>
      <c r="ALZ49" s="1132"/>
      <c r="AMA49" s="1132"/>
      <c r="AMB49" s="1132"/>
      <c r="AMC49" s="1132"/>
      <c r="AMD49" s="1132"/>
      <c r="AME49" s="1132"/>
      <c r="AMF49" s="1132"/>
      <c r="AMG49" s="1132"/>
      <c r="AMH49" s="1132"/>
      <c r="AMI49" s="1132"/>
      <c r="AMJ49" s="1132"/>
      <c r="AMK49" s="1132"/>
      <c r="AML49" s="1132"/>
      <c r="AMM49" s="1132"/>
      <c r="AMN49" s="1132"/>
      <c r="AMO49" s="1132"/>
      <c r="AMP49" s="1132"/>
      <c r="AMQ49" s="1132"/>
      <c r="AMR49" s="236"/>
      <c r="AMS49" s="1132"/>
      <c r="AMT49" s="1132"/>
      <c r="AMU49" s="1132"/>
      <c r="AMV49" s="1132"/>
      <c r="AMW49" s="1132"/>
      <c r="AMX49" s="236"/>
      <c r="ANA49" s="236"/>
      <c r="ANE49" s="238"/>
      <c r="ANN49" s="238"/>
      <c r="AOT49" s="236"/>
      <c r="APA49" s="412"/>
      <c r="APB49" s="1132"/>
      <c r="APC49" s="236"/>
      <c r="APD49" s="1132"/>
      <c r="APE49" s="1132"/>
      <c r="APF49" s="1132"/>
      <c r="APG49" s="238"/>
      <c r="APH49" s="1132"/>
      <c r="API49" s="1132"/>
      <c r="APJ49" s="1132"/>
      <c r="APK49" s="1132"/>
      <c r="APL49" s="1132"/>
      <c r="APM49" s="1132"/>
      <c r="APN49" s="1132"/>
      <c r="APO49" s="1195"/>
      <c r="APP49" s="1193"/>
      <c r="APQ49" s="1195"/>
      <c r="APR49" s="1195"/>
      <c r="APS49" s="1195"/>
      <c r="APT49" s="1195"/>
      <c r="APU49" s="1194"/>
      <c r="APV49" s="1195"/>
      <c r="APW49" s="1195"/>
      <c r="APX49" s="1193"/>
      <c r="APY49" s="1132"/>
      <c r="APZ49" s="1132"/>
      <c r="AQA49" s="1132"/>
      <c r="AQB49" s="1132"/>
      <c r="AQC49" s="1132"/>
      <c r="AQD49" s="1132"/>
      <c r="AQE49" s="1132"/>
      <c r="AQF49" s="1132"/>
      <c r="AQG49" s="1132"/>
      <c r="AQH49" s="1132"/>
      <c r="AQI49" s="1132"/>
      <c r="AQJ49" s="1132"/>
      <c r="AQK49" s="1132"/>
      <c r="AQL49" s="1132"/>
      <c r="AQM49" s="1132"/>
      <c r="AQN49" s="1132"/>
      <c r="AQO49" s="1132"/>
      <c r="AQP49" s="1132"/>
      <c r="AQQ49" s="1132"/>
      <c r="AQR49" s="1132"/>
      <c r="AQS49" s="1132"/>
      <c r="AQT49" s="1132"/>
      <c r="AQU49" s="1132"/>
      <c r="AQV49" s="236"/>
      <c r="AQW49" s="1132"/>
      <c r="AQX49" s="1132"/>
      <c r="AQY49" s="1132"/>
      <c r="AQZ49" s="1132"/>
      <c r="ARA49" s="1132"/>
      <c r="ARB49" s="236"/>
      <c r="ARE49" s="236"/>
      <c r="ARI49" s="238"/>
      <c r="ARR49" s="238"/>
      <c r="ASC49" s="302"/>
      <c r="ASD49" s="302"/>
      <c r="ASE49" s="302"/>
      <c r="ASF49" s="302"/>
      <c r="ASG49" s="302"/>
      <c r="ASH49" s="302"/>
      <c r="ASI49" s="302"/>
      <c r="ASJ49" s="302"/>
      <c r="ASK49" s="302"/>
      <c r="ASL49" s="302"/>
      <c r="ASM49" s="302"/>
      <c r="ASN49" s="302"/>
      <c r="ASO49" s="302"/>
      <c r="ASP49" s="302"/>
      <c r="ASQ49" s="302"/>
      <c r="ASX49" s="236"/>
      <c r="ATE49" s="1192"/>
      <c r="ATF49" s="1179"/>
      <c r="ATG49" s="1178"/>
      <c r="ATK49" s="238"/>
      <c r="ATT49" s="238"/>
      <c r="AUJ49" s="236"/>
      <c r="AUO49" s="1132"/>
      <c r="AUP49" s="236"/>
      <c r="AUS49" s="236"/>
      <c r="AUW49" s="238"/>
      <c r="AVF49" s="238"/>
      <c r="AVL49" s="1523" t="s">
        <v>1190</v>
      </c>
      <c r="AVM49" s="1524"/>
      <c r="AVT49" s="1523" t="s">
        <v>1187</v>
      </c>
      <c r="AVU49" s="1524"/>
      <c r="AWC49" s="267"/>
      <c r="AWG49" s="237"/>
      <c r="AWJ49" s="412"/>
      <c r="AWL49" s="236"/>
      <c r="AXS49" s="412"/>
      <c r="AYE49" s="238"/>
      <c r="AYU49" s="746"/>
      <c r="AYV49" s="747"/>
      <c r="AYW49" s="271"/>
      <c r="AZB49" s="271"/>
      <c r="AZC49" s="1273"/>
      <c r="AZD49" s="1274"/>
      <c r="AZE49" s="1274"/>
      <c r="AZF49" s="1274"/>
      <c r="AZK49" s="1195"/>
      <c r="AZL49" s="1194"/>
      <c r="AZM49" s="1195"/>
      <c r="AZN49" s="1195"/>
      <c r="AZO49" s="1195"/>
      <c r="AZP49" s="1195"/>
      <c r="AZQ49" s="1195"/>
      <c r="AZR49" s="1194"/>
      <c r="AZS49" s="1263"/>
      <c r="AZT49" s="1263"/>
      <c r="AZU49" s="1194"/>
      <c r="AZV49" s="1263"/>
      <c r="AZW49" s="1263"/>
      <c r="AZX49" s="1263"/>
      <c r="AZY49" s="1193"/>
      <c r="AZZ49" s="1263"/>
      <c r="BAA49" s="1263"/>
      <c r="BAB49" s="1263"/>
      <c r="BAC49" s="1263"/>
      <c r="BAD49" s="1263"/>
      <c r="BAE49" s="1263"/>
      <c r="BAF49" s="1263"/>
      <c r="BAG49" s="1263"/>
      <c r="BAH49" s="1193"/>
      <c r="BAI49" s="1263"/>
      <c r="BAJ49" s="1263"/>
      <c r="BAK49" s="1263"/>
      <c r="BAL49" s="1195"/>
      <c r="BAM49" s="1194"/>
      <c r="BAN49" s="1195"/>
      <c r="BAO49" s="1195"/>
      <c r="BAP49" s="1193"/>
      <c r="BAQ49" s="747"/>
      <c r="BAR49" s="747"/>
      <c r="BAU49" s="249"/>
      <c r="BAV49" s="249"/>
      <c r="BAW49" s="249"/>
      <c r="BAX49" s="249"/>
      <c r="BBN49" s="236"/>
      <c r="BBU49" s="412"/>
      <c r="BBV49" s="1132"/>
      <c r="BBW49" s="236"/>
      <c r="BBX49" s="1132"/>
      <c r="BBY49" s="1132"/>
      <c r="BBZ49" s="1132"/>
      <c r="BCA49" s="238"/>
      <c r="BCB49" s="1132"/>
      <c r="BCC49" s="1132"/>
      <c r="BCD49" s="1132"/>
      <c r="BCE49" s="1132"/>
      <c r="BCF49" s="1132"/>
      <c r="BCG49" s="1132"/>
      <c r="BCH49" s="1132"/>
      <c r="BCI49" s="1195"/>
      <c r="BCJ49" s="1193"/>
      <c r="BCK49" s="1195"/>
      <c r="BCL49" s="1195"/>
      <c r="BCM49" s="1195"/>
      <c r="BCN49" s="1195"/>
      <c r="BCO49" s="1194"/>
      <c r="BCP49" s="1195"/>
      <c r="BCQ49" s="1195"/>
      <c r="BCR49" s="1193"/>
      <c r="BCS49" s="1132"/>
      <c r="BCT49" s="1132"/>
      <c r="BCU49" s="1132"/>
      <c r="BCV49" s="1132"/>
      <c r="BCW49" s="1132"/>
      <c r="BCX49" s="1132"/>
      <c r="BCY49" s="1132"/>
      <c r="BCZ49" s="1132"/>
      <c r="BDA49" s="1132"/>
      <c r="BDB49" s="1132"/>
      <c r="BDC49" s="1132"/>
      <c r="BDD49" s="1132"/>
      <c r="BDE49" s="1132"/>
      <c r="BDF49" s="1132"/>
      <c r="BDG49" s="1132"/>
      <c r="BDH49" s="1132"/>
      <c r="BDI49" s="1132"/>
      <c r="BDJ49" s="1132"/>
      <c r="BDK49" s="1132"/>
      <c r="BDL49" s="1132"/>
      <c r="BDM49" s="1132"/>
      <c r="BDN49" s="1132"/>
      <c r="BDO49" s="1132"/>
      <c r="BDP49" s="236"/>
      <c r="BDQ49" s="1132"/>
      <c r="BDR49" s="1132"/>
      <c r="BDS49" s="1132"/>
      <c r="BDT49" s="1132"/>
      <c r="BDU49" s="1132"/>
      <c r="BDV49" s="236"/>
      <c r="BDY49" s="236"/>
      <c r="BEC49" s="238"/>
      <c r="BEL49" s="238"/>
      <c r="BFR49" s="236"/>
      <c r="BFY49" s="412"/>
      <c r="BFZ49" s="1132"/>
      <c r="BGA49" s="236"/>
      <c r="BGB49" s="1132"/>
      <c r="BGC49" s="1132"/>
      <c r="BGD49" s="1132"/>
      <c r="BGE49" s="238"/>
      <c r="BGF49" s="1132"/>
      <c r="BGG49" s="1132"/>
      <c r="BGH49" s="1132"/>
      <c r="BGI49" s="1132"/>
      <c r="BGJ49" s="1132"/>
      <c r="BGK49" s="1132"/>
      <c r="BGL49" s="1132"/>
      <c r="BGM49" s="1195"/>
      <c r="BGN49" s="1193"/>
      <c r="BGO49" s="1195"/>
      <c r="BGP49" s="1195"/>
      <c r="BGQ49" s="1195"/>
      <c r="BGR49" s="1195"/>
      <c r="BGS49" s="1194"/>
      <c r="BGT49" s="1195"/>
      <c r="BGU49" s="1195"/>
      <c r="BGV49" s="1193"/>
      <c r="BGW49" s="1132"/>
      <c r="BGX49" s="1132"/>
      <c r="BGY49" s="1132"/>
      <c r="BGZ49" s="1132"/>
      <c r="BHA49" s="1132"/>
      <c r="BHB49" s="1132"/>
      <c r="BHC49" s="1132"/>
      <c r="BHD49" s="1132"/>
      <c r="BHE49" s="1132"/>
      <c r="BHF49" s="1132"/>
      <c r="BHG49" s="1132"/>
      <c r="BHH49" s="1132"/>
      <c r="BHI49" s="1132"/>
      <c r="BHJ49" s="1132"/>
      <c r="BHK49" s="1132"/>
      <c r="BHL49" s="1132"/>
      <c r="BHM49" s="1132"/>
      <c r="BHN49" s="1132"/>
      <c r="BHO49" s="1132"/>
      <c r="BHP49" s="1132"/>
      <c r="BHQ49" s="1132"/>
      <c r="BHR49" s="1132"/>
      <c r="BHS49" s="1132"/>
      <c r="BHT49" s="236"/>
      <c r="BHU49" s="1132"/>
      <c r="BHV49" s="1132"/>
      <c r="BHW49" s="1132"/>
      <c r="BHX49" s="1132"/>
      <c r="BHY49" s="1132"/>
      <c r="BHZ49" s="236"/>
      <c r="BIC49" s="236"/>
      <c r="BIG49" s="238"/>
      <c r="BIP49" s="238"/>
      <c r="BJV49" s="236"/>
      <c r="BKC49" s="412"/>
      <c r="BKD49" s="1132"/>
      <c r="BKE49" s="236"/>
      <c r="BKF49" s="1132"/>
      <c r="BKG49" s="1132"/>
      <c r="BKH49" s="1132"/>
      <c r="BKI49" s="238"/>
      <c r="BKJ49" s="1132"/>
      <c r="BKK49" s="1132"/>
      <c r="BKL49" s="1132"/>
      <c r="BKM49" s="1132"/>
      <c r="BKN49" s="1132"/>
      <c r="BKO49" s="1132"/>
      <c r="BKP49" s="1132"/>
      <c r="BKQ49" s="1195"/>
      <c r="BKR49" s="1193"/>
      <c r="BKS49" s="1195"/>
      <c r="BKT49" s="1195"/>
      <c r="BKU49" s="1195"/>
      <c r="BKV49" s="1195"/>
      <c r="BKW49" s="1194"/>
      <c r="BKX49" s="1195"/>
      <c r="BKY49" s="1195"/>
      <c r="BKZ49" s="1193"/>
      <c r="BLA49" s="1132"/>
      <c r="BLB49" s="1132"/>
      <c r="BLC49" s="1132"/>
      <c r="BLD49" s="1132"/>
      <c r="BLE49" s="1132"/>
      <c r="BLF49" s="1132"/>
      <c r="BLG49" s="1132"/>
      <c r="BLH49" s="1132"/>
      <c r="BLI49" s="1132"/>
      <c r="BLJ49" s="1132"/>
      <c r="BLK49" s="1132"/>
      <c r="BLL49" s="1132"/>
      <c r="BLM49" s="1132"/>
      <c r="BLN49" s="1132"/>
      <c r="BLO49" s="1132"/>
      <c r="BLP49" s="1132"/>
      <c r="BLQ49" s="1132"/>
      <c r="BLR49" s="1132"/>
      <c r="BLS49" s="1132"/>
      <c r="BLT49" s="1132"/>
      <c r="BLU49" s="1132"/>
      <c r="BLV49" s="1132"/>
      <c r="BLW49" s="1132"/>
      <c r="BLX49" s="236"/>
      <c r="BLY49" s="1132"/>
      <c r="BLZ49" s="1132"/>
      <c r="BMA49" s="1132"/>
      <c r="BMB49" s="1132"/>
      <c r="BMC49" s="1132"/>
      <c r="BMD49" s="236"/>
      <c r="BMG49" s="236"/>
      <c r="BMK49" s="238"/>
      <c r="BMT49" s="238"/>
      <c r="BNZ49" s="236"/>
      <c r="BOG49" s="412"/>
      <c r="BOH49" s="1132"/>
      <c r="BOI49" s="236"/>
      <c r="BOJ49" s="1132"/>
      <c r="BOK49" s="1132"/>
      <c r="BOL49" s="1132"/>
      <c r="BOM49" s="238"/>
      <c r="BON49" s="1132"/>
      <c r="BOO49" s="1132"/>
      <c r="BOP49" s="1132"/>
      <c r="BOQ49" s="1132"/>
      <c r="BOR49" s="1132"/>
      <c r="BOS49" s="1132"/>
      <c r="BOT49" s="1132"/>
      <c r="BOU49" s="1195"/>
      <c r="BOV49" s="1193"/>
      <c r="BOW49" s="1195"/>
      <c r="BOX49" s="1195"/>
      <c r="BOY49" s="1195"/>
      <c r="BOZ49" s="1195"/>
      <c r="BPA49" s="1194"/>
      <c r="BPB49" s="1195"/>
      <c r="BPC49" s="1195"/>
      <c r="BPD49" s="1193"/>
      <c r="BPE49" s="1132"/>
      <c r="BPF49" s="1132"/>
      <c r="BPG49" s="1132"/>
      <c r="BPH49" s="1132"/>
      <c r="BPI49" s="1132"/>
      <c r="BPJ49" s="1132"/>
      <c r="BPK49" s="1132"/>
      <c r="BPL49" s="1132"/>
      <c r="BPM49" s="1132"/>
      <c r="BPN49" s="1132"/>
      <c r="BPO49" s="1132"/>
      <c r="BPP49" s="1132"/>
      <c r="BPQ49" s="1132"/>
      <c r="BPR49" s="1132"/>
      <c r="BPS49" s="1132"/>
      <c r="BPT49" s="1132"/>
      <c r="BPU49" s="1132"/>
      <c r="BPV49" s="1132"/>
      <c r="BPW49" s="1132"/>
      <c r="BPX49" s="1132"/>
      <c r="BPY49" s="1132"/>
      <c r="BPZ49" s="1132"/>
      <c r="BQA49" s="1132"/>
      <c r="BQB49" s="236"/>
      <c r="BQC49" s="1132"/>
      <c r="BQD49" s="1132"/>
      <c r="BQE49" s="1132"/>
      <c r="BQF49" s="1132"/>
      <c r="BQG49" s="1132"/>
      <c r="BQH49" s="236"/>
      <c r="BQK49" s="236"/>
      <c r="BQO49" s="238"/>
      <c r="BQX49" s="238"/>
      <c r="BSD49" s="236"/>
      <c r="BSK49" s="412"/>
      <c r="BSL49" s="1132"/>
      <c r="BSM49" s="236"/>
      <c r="BSN49" s="1132"/>
      <c r="BSO49" s="1132"/>
      <c r="BSP49" s="1132"/>
      <c r="BSQ49" s="238"/>
      <c r="BSR49" s="1132"/>
      <c r="BSS49" s="1132"/>
      <c r="BST49" s="1132"/>
      <c r="BSU49" s="1132"/>
      <c r="BSV49" s="1132"/>
      <c r="BSW49" s="1132"/>
      <c r="BSX49" s="1132"/>
      <c r="BSY49" s="1195"/>
      <c r="BSZ49" s="1193"/>
      <c r="BTA49" s="1195"/>
      <c r="BTB49" s="1195"/>
      <c r="BTC49" s="1195"/>
      <c r="BTD49" s="1195"/>
      <c r="BTE49" s="1194"/>
      <c r="BTF49" s="1195"/>
      <c r="BTG49" s="1195"/>
      <c r="BTH49" s="1193"/>
      <c r="BTI49" s="1132"/>
      <c r="BTJ49" s="1132"/>
      <c r="BTK49" s="1132"/>
      <c r="BTL49" s="1132"/>
      <c r="BTM49" s="1132"/>
      <c r="BTN49" s="1132"/>
      <c r="BTO49" s="1132"/>
      <c r="BTP49" s="1132"/>
      <c r="BTQ49" s="1132"/>
      <c r="BTR49" s="1132"/>
      <c r="BTS49" s="1132"/>
      <c r="BTT49" s="1132"/>
      <c r="BTU49" s="1132"/>
      <c r="BTV49" s="1132"/>
      <c r="BTW49" s="1132"/>
      <c r="BTX49" s="1132"/>
      <c r="BTY49" s="1132"/>
      <c r="BTZ49" s="1132"/>
      <c r="BUA49" s="1132"/>
      <c r="BUB49" s="1132"/>
      <c r="BUC49" s="1132"/>
      <c r="BUD49" s="1132"/>
      <c r="BUE49" s="1132"/>
      <c r="BUF49" s="236"/>
      <c r="BUG49" s="1132"/>
      <c r="BUH49" s="1132"/>
      <c r="BUI49" s="1132"/>
      <c r="BUJ49" s="1132"/>
      <c r="BUK49" s="1132"/>
      <c r="BUL49" s="236"/>
      <c r="BUO49" s="236"/>
      <c r="BUS49" s="238"/>
      <c r="BVB49" s="238"/>
      <c r="BWH49" s="236"/>
      <c r="BWO49" s="412"/>
      <c r="BWP49" s="1132"/>
      <c r="BWQ49" s="236"/>
      <c r="BWR49" s="1132"/>
      <c r="BWS49" s="1132"/>
      <c r="BWT49" s="1132"/>
      <c r="BWU49" s="238"/>
      <c r="BWV49" s="1132"/>
      <c r="BWW49" s="1132"/>
      <c r="BWX49" s="1132"/>
      <c r="BWY49" s="1132"/>
      <c r="BWZ49" s="1132"/>
      <c r="BXA49" s="1132"/>
      <c r="BXB49" s="1132"/>
      <c r="BXC49" s="1195"/>
      <c r="BXD49" s="1193"/>
      <c r="BXE49" s="1195"/>
      <c r="BXF49" s="1195"/>
      <c r="BXG49" s="1195"/>
      <c r="BXH49" s="1195"/>
      <c r="BXI49" s="1194"/>
      <c r="BXJ49" s="1195"/>
      <c r="BXK49" s="1195"/>
      <c r="BXL49" s="1193"/>
      <c r="BXM49" s="1132"/>
      <c r="BXN49" s="1132"/>
      <c r="BXO49" s="1132"/>
      <c r="BXP49" s="1132"/>
      <c r="BXQ49" s="1132"/>
      <c r="BXR49" s="1132"/>
      <c r="BXS49" s="1132"/>
      <c r="BXT49" s="1132"/>
      <c r="BXU49" s="1132"/>
      <c r="BXV49" s="1132"/>
      <c r="BXW49" s="1132"/>
      <c r="BXX49" s="1132"/>
      <c r="BXY49" s="1132"/>
      <c r="BXZ49" s="1132"/>
      <c r="BYA49" s="1132"/>
      <c r="BYB49" s="1132"/>
      <c r="BYC49" s="1132"/>
      <c r="BYD49" s="1132"/>
      <c r="BYE49" s="1132"/>
      <c r="BYF49" s="1132"/>
      <c r="BYG49" s="1132"/>
      <c r="BYH49" s="1132"/>
      <c r="BYI49" s="1132"/>
      <c r="BYJ49" s="236"/>
      <c r="BYK49" s="1132"/>
      <c r="BYL49" s="1132"/>
      <c r="BYM49" s="1132"/>
      <c r="BYN49" s="1132"/>
      <c r="BYO49" s="1132"/>
      <c r="BYP49" s="236"/>
      <c r="BYS49" s="236"/>
      <c r="BYW49" s="238"/>
      <c r="BZF49" s="238"/>
      <c r="CAL49" s="236"/>
      <c r="CAS49" s="412"/>
      <c r="CAT49" s="1132"/>
      <c r="CAU49" s="236"/>
      <c r="CAV49" s="1132"/>
      <c r="CAW49" s="1132"/>
      <c r="CAX49" s="1132"/>
      <c r="CAY49" s="238"/>
      <c r="CAZ49" s="1132"/>
      <c r="CBA49" s="1132"/>
      <c r="CBB49" s="1132"/>
      <c r="CBC49" s="1132"/>
      <c r="CBD49" s="1132"/>
      <c r="CBE49" s="1132"/>
      <c r="CBF49" s="1132"/>
      <c r="CBG49" s="1195"/>
      <c r="CBH49" s="1193"/>
      <c r="CBI49" s="1195"/>
      <c r="CBJ49" s="1195"/>
      <c r="CBK49" s="1195"/>
      <c r="CBL49" s="1195"/>
      <c r="CBM49" s="1194"/>
      <c r="CBN49" s="1195"/>
      <c r="CBO49" s="1195"/>
      <c r="CBP49" s="1193"/>
      <c r="CBQ49" s="1132"/>
      <c r="CBR49" s="1132"/>
      <c r="CBS49" s="1132"/>
      <c r="CBT49" s="1132"/>
      <c r="CBU49" s="1132"/>
      <c r="CBV49" s="1132"/>
      <c r="CBW49" s="1132"/>
      <c r="CBX49" s="1132"/>
      <c r="CBY49" s="1132"/>
      <c r="CBZ49" s="1132"/>
      <c r="CCA49" s="1132"/>
      <c r="CCB49" s="1132"/>
      <c r="CCC49" s="1132"/>
      <c r="CCD49" s="1132"/>
      <c r="CCE49" s="1132"/>
      <c r="CCF49" s="1132"/>
      <c r="CCG49" s="1132"/>
      <c r="CCH49" s="1132"/>
      <c r="CCI49" s="1132"/>
      <c r="CCJ49" s="1132"/>
      <c r="CCK49" s="1132"/>
      <c r="CCL49" s="1132"/>
      <c r="CCM49" s="1132"/>
      <c r="CCN49" s="236"/>
      <c r="CCO49" s="1132"/>
      <c r="CCP49" s="1132"/>
      <c r="CCQ49" s="1132"/>
      <c r="CCR49" s="1132"/>
      <c r="CCS49" s="1132"/>
      <c r="CCT49" s="236"/>
      <c r="CCW49" s="236"/>
      <c r="CDA49" s="238"/>
      <c r="CDJ49" s="238"/>
      <c r="CEP49" s="236"/>
      <c r="CEW49" s="412"/>
      <c r="CEX49" s="1132"/>
      <c r="CEY49" s="236"/>
      <c r="CEZ49" s="1132"/>
      <c r="CFA49" s="1132"/>
      <c r="CFB49" s="1132"/>
      <c r="CFC49" s="238"/>
      <c r="CFD49" s="1132"/>
      <c r="CFE49" s="1132"/>
      <c r="CFF49" s="1132"/>
      <c r="CFG49" s="1132"/>
      <c r="CFH49" s="1132"/>
      <c r="CFI49" s="1132"/>
      <c r="CFJ49" s="1132"/>
      <c r="CFK49" s="1195"/>
      <c r="CFL49" s="1193"/>
      <c r="CFM49" s="1195"/>
      <c r="CFN49" s="1195"/>
      <c r="CFO49" s="1195"/>
      <c r="CFP49" s="1195"/>
      <c r="CFQ49" s="1194"/>
      <c r="CFR49" s="1195"/>
      <c r="CFS49" s="1195"/>
      <c r="CFT49" s="1193"/>
      <c r="CFU49" s="1132"/>
      <c r="CFV49" s="1132"/>
      <c r="CFW49" s="1132"/>
      <c r="CFX49" s="1132"/>
      <c r="CFY49" s="1132"/>
      <c r="CFZ49" s="1132"/>
      <c r="CGA49" s="1132"/>
      <c r="CGB49" s="1132"/>
      <c r="CGC49" s="1132"/>
      <c r="CGD49" s="1132"/>
      <c r="CGE49" s="1132"/>
      <c r="CGF49" s="1132"/>
      <c r="CGG49" s="1132"/>
      <c r="CGH49" s="1132"/>
      <c r="CGI49" s="1132"/>
      <c r="CGJ49" s="1132"/>
      <c r="CGK49" s="1132"/>
      <c r="CGL49" s="1132"/>
      <c r="CGM49" s="1132"/>
      <c r="CGN49" s="1132"/>
      <c r="CGO49" s="1132"/>
      <c r="CGP49" s="1132"/>
      <c r="CGQ49" s="1132"/>
      <c r="CGR49" s="236"/>
      <c r="CGS49" s="1132"/>
      <c r="CGT49" s="1132"/>
      <c r="CGU49" s="1132"/>
      <c r="CGV49" s="1132"/>
      <c r="CGW49" s="1132"/>
      <c r="CGX49" s="236"/>
      <c r="CHA49" s="236"/>
      <c r="CHE49" s="238"/>
      <c r="CHN49" s="238"/>
      <c r="CIT49" s="236"/>
      <c r="CJA49" s="412"/>
      <c r="CJB49" s="1132"/>
      <c r="CJC49" s="236"/>
      <c r="CJD49" s="1132"/>
      <c r="CJE49" s="1132"/>
      <c r="CJF49" s="1132"/>
      <c r="CJG49" s="238"/>
      <c r="CJH49" s="1132"/>
      <c r="CJI49" s="1132"/>
      <c r="CJJ49" s="1132"/>
      <c r="CJK49" s="1132"/>
      <c r="CJL49" s="1132"/>
      <c r="CJM49" s="1132"/>
      <c r="CJN49" s="1132"/>
      <c r="CJO49" s="1195"/>
      <c r="CJP49" s="1193"/>
      <c r="CJQ49" s="1195"/>
      <c r="CJR49" s="1195"/>
      <c r="CJS49" s="1195"/>
      <c r="CJT49" s="1195"/>
      <c r="CJU49" s="1194"/>
      <c r="CJV49" s="1195"/>
      <c r="CJW49" s="1195"/>
      <c r="CJX49" s="1193"/>
      <c r="CJY49" s="1132"/>
      <c r="CJZ49" s="1132"/>
      <c r="CKA49" s="1132"/>
      <c r="CKB49" s="1132"/>
      <c r="CKC49" s="1132"/>
      <c r="CKD49" s="1132"/>
      <c r="CKE49" s="1132"/>
      <c r="CKF49" s="1132"/>
      <c r="CKG49" s="1132"/>
      <c r="CKH49" s="1132"/>
      <c r="CKI49" s="1132"/>
      <c r="CKJ49" s="1132"/>
      <c r="CKK49" s="1132"/>
      <c r="CKL49" s="1132"/>
      <c r="CKM49" s="1132"/>
      <c r="CKN49" s="1132"/>
      <c r="CKO49" s="1132"/>
      <c r="CKP49" s="1132"/>
      <c r="CKQ49" s="1132"/>
      <c r="CKR49" s="1132"/>
      <c r="CKS49" s="1132"/>
      <c r="CKT49" s="1132"/>
      <c r="CKU49" s="1132"/>
      <c r="CKV49" s="236"/>
      <c r="CKW49" s="1132"/>
      <c r="CKX49" s="1132"/>
      <c r="CKY49" s="1132"/>
      <c r="CKZ49" s="1132"/>
      <c r="CLA49" s="1132"/>
      <c r="CLB49" s="236"/>
      <c r="CLE49" s="236"/>
      <c r="CLI49" s="238"/>
      <c r="CLR49" s="238"/>
      <c r="CMX49" s="236"/>
      <c r="CNE49" s="412"/>
      <c r="CNF49" s="1132"/>
      <c r="CNG49" s="236"/>
      <c r="CNK49" s="238"/>
      <c r="CNS49" s="1195"/>
      <c r="CNT49" s="1193"/>
      <c r="CNU49" s="1195"/>
      <c r="CNV49" s="1195"/>
      <c r="CNW49" s="1195"/>
      <c r="CNX49" s="1195"/>
      <c r="CNY49" s="1194"/>
      <c r="CNZ49" s="1195"/>
      <c r="COA49" s="1195"/>
      <c r="COB49" s="1193"/>
      <c r="COZ49" s="236"/>
      <c r="CPA49" s="412"/>
      <c r="CPB49" s="1132"/>
      <c r="CPC49" s="1132"/>
      <c r="CPD49" s="1132"/>
      <c r="CPE49" s="1132"/>
      <c r="CPF49" s="236"/>
      <c r="CPI49" s="236"/>
      <c r="CPM49" s="238"/>
      <c r="CPV49" s="238"/>
      <c r="CRB49" s="236"/>
      <c r="CRI49" s="412"/>
      <c r="CRJ49" s="1132"/>
      <c r="CRK49" s="236"/>
      <c r="CRO49" s="238"/>
      <c r="CRX49" s="238"/>
      <c r="CTD49" s="236"/>
      <c r="CTI49" s="1132"/>
      <c r="CTJ49" s="236"/>
      <c r="CTM49" s="236"/>
      <c r="CTQ49" s="238"/>
      <c r="CTZ49" s="238"/>
      <c r="CVM49" s="412"/>
      <c r="CVU49" s="236"/>
      <c r="CVZ49" s="237"/>
      <c r="CWH49" s="238"/>
      <c r="CWL49" s="236"/>
      <c r="CWM49" s="412"/>
      <c r="CWN49" s="1132"/>
      <c r="CWO49" s="1132"/>
      <c r="CWP49" s="1132"/>
      <c r="CWQ49" s="1132"/>
      <c r="CWR49" s="236"/>
      <c r="CWU49" s="236"/>
      <c r="CWZ49" s="237"/>
      <c r="CXH49" s="238"/>
      <c r="CXL49" s="1195"/>
      <c r="CXM49" s="1194"/>
      <c r="CXN49" s="1195"/>
      <c r="CXO49" s="1195"/>
      <c r="CXP49" s="1193"/>
      <c r="CZK49" s="412"/>
      <c r="CZL49" s="1132"/>
      <c r="CZM49" s="1132"/>
      <c r="CZN49" s="1132"/>
      <c r="CZO49" s="1132"/>
      <c r="CZP49" s="1132"/>
      <c r="CZQ49" s="1132"/>
      <c r="CZR49" s="1132"/>
      <c r="CZS49" s="1132"/>
      <c r="CZT49" s="1132"/>
      <c r="CZU49" s="1132"/>
      <c r="CZV49" s="1132"/>
      <c r="CZW49" s="1132"/>
      <c r="CZX49" s="237"/>
      <c r="CZY49" s="1132"/>
      <c r="CZZ49" s="1132"/>
      <c r="DAA49" s="1132"/>
      <c r="DAB49" s="1132"/>
      <c r="DAC49" s="1132"/>
      <c r="DAD49" s="1132"/>
      <c r="DAE49" s="1132"/>
      <c r="DAF49" s="1132"/>
      <c r="DAG49" s="1132"/>
      <c r="DAH49" s="1132"/>
      <c r="DAI49" s="1132"/>
      <c r="DAJ49" s="236"/>
      <c r="DAK49" s="412"/>
      <c r="DAL49" s="1132"/>
      <c r="DAM49" s="1132"/>
      <c r="DAQ49" s="412"/>
      <c r="DAS49" s="236"/>
      <c r="DAW49" s="238"/>
      <c r="DAX49" s="237"/>
      <c r="DBE49" s="1263"/>
      <c r="DBF49" s="1193"/>
      <c r="DBG49" s="1263"/>
      <c r="DBH49" s="1263"/>
      <c r="DBI49" s="1263"/>
      <c r="DBJ49" s="1195"/>
      <c r="DBK49" s="1194"/>
      <c r="DBL49" s="1195"/>
      <c r="DBM49" s="1195"/>
      <c r="DBN49" s="1193"/>
      <c r="DCS49" s="412"/>
      <c r="DCT49" s="1132"/>
      <c r="DCU49" s="1132"/>
      <c r="DCV49" s="1132"/>
      <c r="DCW49" s="1132"/>
      <c r="DCX49" s="1132"/>
      <c r="DCY49" s="1132"/>
      <c r="DCZ49" s="1132"/>
      <c r="DDA49" s="1132"/>
      <c r="DDB49" s="1132"/>
      <c r="DDC49" s="1132"/>
      <c r="DDD49" s="1132"/>
      <c r="DDE49" s="1132"/>
      <c r="DDF49" s="237"/>
      <c r="DDG49" s="1132"/>
      <c r="DDH49" s="1132"/>
      <c r="DDI49" s="1132"/>
      <c r="DDJ49" s="1132"/>
      <c r="DDK49" s="1132"/>
      <c r="DDL49" s="1132"/>
      <c r="DDM49" s="1132"/>
      <c r="DDN49" s="1132"/>
      <c r="DDO49" s="1132"/>
      <c r="DDP49" s="1132"/>
      <c r="DDQ49" s="1132"/>
      <c r="DDR49" s="236"/>
      <c r="DDS49" s="412"/>
      <c r="DDT49" s="1132"/>
      <c r="DDU49" s="1132"/>
      <c r="DDY49" s="412"/>
      <c r="DEA49" s="236"/>
      <c r="DEE49" s="238"/>
      <c r="DEF49" s="237"/>
      <c r="DEM49" s="1263"/>
      <c r="DEN49" s="1193"/>
      <c r="DEO49" s="1263"/>
      <c r="DEP49" s="1263"/>
      <c r="DEQ49" s="1263"/>
      <c r="DER49" s="1195"/>
      <c r="DES49" s="1194"/>
      <c r="DET49" s="1195"/>
      <c r="DEU49" s="1195"/>
      <c r="DEV49" s="1193"/>
      <c r="DGA49" s="412"/>
      <c r="DGB49" s="1132"/>
      <c r="DGC49" s="1132"/>
      <c r="DGD49" s="1132"/>
      <c r="DGE49" s="1132"/>
      <c r="DGF49" s="1132"/>
      <c r="DGG49" s="1132"/>
      <c r="DGH49" s="1132"/>
      <c r="DGI49" s="1132"/>
      <c r="DGJ49" s="1132"/>
      <c r="DGK49" s="1132"/>
      <c r="DGL49" s="1132"/>
      <c r="DGM49" s="1132"/>
      <c r="DGN49" s="237"/>
      <c r="DGO49" s="1132"/>
      <c r="DGP49" s="1132"/>
      <c r="DGQ49" s="1132"/>
      <c r="DGR49" s="1132"/>
      <c r="DGS49" s="1132"/>
      <c r="DGT49" s="1132"/>
      <c r="DGU49" s="1132"/>
      <c r="DGV49" s="1132"/>
      <c r="DGW49" s="1132"/>
      <c r="DGX49" s="1132"/>
      <c r="DGY49" s="1132"/>
      <c r="DGZ49" s="236"/>
      <c r="DHA49" s="412"/>
      <c r="DHG49" s="412"/>
      <c r="DHI49" s="236"/>
      <c r="DHM49" s="238"/>
      <c r="DHN49" s="237"/>
      <c r="DHV49" s="238"/>
      <c r="DJI49" s="412"/>
      <c r="DJJ49" s="1132"/>
      <c r="DJK49" s="1132"/>
      <c r="DJL49" s="1132"/>
      <c r="DJM49" s="1132"/>
      <c r="DJN49" s="1132"/>
      <c r="DJO49" s="1132"/>
      <c r="DJP49" s="1132"/>
      <c r="DJQ49" s="1132"/>
      <c r="DJR49" s="1132"/>
      <c r="DJS49" s="1132"/>
      <c r="DJT49" s="1132"/>
      <c r="DJU49" s="1132"/>
      <c r="DJV49" s="237"/>
      <c r="DJW49" s="1132"/>
      <c r="DJX49" s="1132"/>
      <c r="DJY49" s="1132"/>
      <c r="DJZ49" s="1132"/>
      <c r="DKA49" s="1132"/>
      <c r="DKB49" s="1132"/>
      <c r="DKC49" s="1132"/>
      <c r="DKD49" s="1132"/>
      <c r="DKE49" s="1132"/>
      <c r="DKF49" s="1132"/>
      <c r="DKG49" s="1132"/>
      <c r="DKH49" s="236"/>
      <c r="DKI49" s="1132"/>
      <c r="DKL49" s="1132"/>
      <c r="DKM49" s="1132"/>
      <c r="DKN49" s="236"/>
      <c r="DKQ49" s="236"/>
      <c r="DKU49" s="238"/>
      <c r="DKV49" s="237"/>
      <c r="DLD49" s="238"/>
      <c r="DMQ49" s="412"/>
      <c r="DMZ49" s="412"/>
      <c r="DND49" s="237"/>
      <c r="DNM49" s="237"/>
      <c r="DNP49" s="236"/>
      <c r="DNQ49" s="412"/>
      <c r="DNU49" s="1132"/>
      <c r="DNV49" s="236"/>
      <c r="DNY49" s="236"/>
      <c r="DOC49" s="238"/>
      <c r="DOD49" s="237"/>
      <c r="DOL49" s="238"/>
      <c r="DRN49" s="236"/>
      <c r="DRS49" s="1132"/>
      <c r="DRT49" s="236"/>
      <c r="DRW49" s="236"/>
      <c r="DSA49" s="238"/>
      <c r="DSJ49" s="238"/>
      <c r="DSN49" s="236"/>
      <c r="DSW49" s="236"/>
      <c r="DTA49" s="238"/>
      <c r="DTJ49" s="238"/>
      <c r="DTN49" s="236"/>
      <c r="DTW49" s="236"/>
      <c r="DWU49" s="1132"/>
      <c r="DWV49" s="1132"/>
      <c r="DWW49" s="1132"/>
      <c r="DWX49" s="1132"/>
      <c r="DWY49" s="1132"/>
      <c r="DWZ49" s="1132"/>
      <c r="DXA49" s="1132"/>
      <c r="DXB49" s="1132"/>
      <c r="DXI49" s="236"/>
      <c r="DXR49" s="236"/>
      <c r="DXV49" s="238"/>
      <c r="DYE49" s="238"/>
      <c r="DYJ49" s="412"/>
      <c r="DYM49" s="1132"/>
      <c r="DYN49" s="1132"/>
      <c r="DYO49" s="236"/>
      <c r="DYR49" s="236"/>
      <c r="DYV49" s="238"/>
      <c r="DZE49" s="238"/>
      <c r="EBG49" s="236"/>
      <c r="EBP49" s="236"/>
      <c r="EBT49" s="238"/>
      <c r="ECC49" s="238"/>
      <c r="ECH49" s="412"/>
      <c r="ECL49" s="1132"/>
      <c r="ECM49" s="236"/>
      <c r="ECP49" s="236"/>
      <c r="ECT49" s="238"/>
      <c r="EDC49" s="238"/>
      <c r="EDG49" s="236"/>
      <c r="EDQ49" s="412"/>
      <c r="EDT49" s="238"/>
      <c r="EDU49" s="237"/>
      <c r="EEC49" s="238"/>
      <c r="EEG49" s="236"/>
      <c r="EEH49" s="412"/>
      <c r="EEP49" s="236"/>
      <c r="EHZ49" s="412"/>
      <c r="EID49" s="1132"/>
      <c r="EIE49" s="236"/>
      <c r="EIH49" s="236"/>
      <c r="EIL49" s="238"/>
      <c r="EIU49" s="238"/>
      <c r="EIY49" s="236"/>
      <c r="EJH49" s="236"/>
      <c r="EJL49" s="238"/>
      <c r="EJU49" s="238"/>
      <c r="EJY49" s="236"/>
      <c r="EKH49" s="236"/>
      <c r="EKL49" s="1195"/>
      <c r="EKM49" s="1194"/>
      <c r="EKN49" s="1195"/>
      <c r="EKO49" s="1195"/>
      <c r="EKP49" s="1193"/>
      <c r="EMN49" s="236"/>
      <c r="EMW49" s="236"/>
      <c r="ENA49" s="238"/>
      <c r="ENJ49" s="238"/>
      <c r="ENN49" s="236"/>
      <c r="ENS49" s="1132"/>
      <c r="ENT49" s="236"/>
      <c r="ENW49" s="236"/>
      <c r="EOA49" s="238"/>
      <c r="EOJ49" s="238"/>
      <c r="EON49" s="1195"/>
      <c r="EOO49" s="1194"/>
      <c r="EOP49" s="1195"/>
      <c r="EOQ49" s="1195"/>
      <c r="EOR49" s="1193"/>
      <c r="EOY49" s="226"/>
      <c r="EOZ49" s="226"/>
      <c r="EPA49" s="226"/>
      <c r="EPB49" s="226"/>
      <c r="EPC49" s="226"/>
      <c r="EPD49" s="226"/>
      <c r="EPE49" s="226"/>
      <c r="EPF49" s="226"/>
      <c r="EPG49" s="226"/>
      <c r="EPH49" s="226"/>
      <c r="EPI49" s="226"/>
      <c r="EPJ49" s="226"/>
      <c r="EPK49" s="226"/>
      <c r="EPL49" s="226"/>
      <c r="EPM49" s="226"/>
      <c r="EPN49" s="226"/>
      <c r="EQE49" s="1195"/>
      <c r="EQF49" s="1194"/>
      <c r="EQG49" s="1195"/>
      <c r="EQH49" s="1195"/>
      <c r="EQI49" s="1195"/>
      <c r="EQJ49" s="1195"/>
      <c r="EQK49" s="1195"/>
      <c r="EQL49" s="1194"/>
      <c r="EQM49" s="1263"/>
      <c r="EQN49" s="1263"/>
      <c r="EQO49" s="1194"/>
      <c r="EQP49" s="1263"/>
      <c r="EQQ49" s="1263"/>
      <c r="EQR49" s="1263"/>
      <c r="EQS49" s="1193"/>
      <c r="EQT49" s="1263"/>
      <c r="EQU49" s="1263"/>
      <c r="EQV49" s="1263"/>
      <c r="EQW49" s="1263"/>
      <c r="EQX49" s="1263"/>
      <c r="EQY49" s="1263"/>
      <c r="EQZ49" s="1263"/>
      <c r="ERA49" s="1263"/>
      <c r="ERB49" s="1193"/>
      <c r="ERC49" s="1263"/>
      <c r="ERD49" s="1263"/>
      <c r="ERE49" s="1263"/>
      <c r="ERF49" s="1195"/>
      <c r="ERG49" s="1194"/>
      <c r="ERH49" s="1195"/>
      <c r="ERI49" s="1195"/>
      <c r="ERJ49" s="1193"/>
      <c r="ERU49" s="271"/>
      <c r="ETA49" s="1518"/>
      <c r="ETB49" s="1518"/>
      <c r="ETC49" s="1518"/>
      <c r="ETD49" s="1518"/>
      <c r="ETE49" s="1518"/>
      <c r="ETF49" s="1518"/>
    </row>
    <row r="50" spans="1:3072 3079:3906" ht="15" customHeight="1">
      <c r="B50" s="1518"/>
      <c r="C50" s="1518"/>
      <c r="D50" s="1518"/>
      <c r="E50" s="1518"/>
      <c r="F50" s="1518"/>
      <c r="G50" s="1518"/>
      <c r="J50" s="1310"/>
      <c r="K50" s="1310"/>
      <c r="L50" s="1310"/>
      <c r="M50" s="1310"/>
      <c r="N50" s="1310"/>
      <c r="O50" s="1310"/>
      <c r="P50" s="1310"/>
      <c r="Q50" s="1310"/>
      <c r="R50" s="1310"/>
      <c r="S50" s="1310"/>
      <c r="T50" s="1310"/>
      <c r="U50" s="1310"/>
      <c r="V50" s="1310"/>
      <c r="W50" s="1310"/>
      <c r="X50" s="1310"/>
      <c r="Y50" s="1310"/>
      <c r="Z50" s="1310"/>
      <c r="AA50" s="1310"/>
      <c r="AF50" s="413"/>
      <c r="BB50" s="236"/>
      <c r="BI50" s="412"/>
      <c r="BJ50" s="227"/>
      <c r="BK50" s="240"/>
      <c r="BN50" s="227"/>
      <c r="BO50" s="239"/>
      <c r="BX50" s="238"/>
      <c r="BZ50" s="1195"/>
      <c r="CA50" s="1195"/>
      <c r="CB50" s="1195"/>
      <c r="CC50" s="1194"/>
      <c r="CD50" s="1195"/>
      <c r="CE50" s="1195"/>
      <c r="CF50" s="1193"/>
      <c r="CN50" s="236"/>
      <c r="CU50" s="412"/>
      <c r="CV50" s="227"/>
      <c r="CW50" s="240"/>
      <c r="CZ50" s="227"/>
      <c r="DA50" s="239"/>
      <c r="DJ50" s="238"/>
      <c r="EP50" s="236"/>
      <c r="EW50" s="412"/>
      <c r="EX50" s="1135"/>
      <c r="EY50" s="240"/>
      <c r="EZ50" s="1132"/>
      <c r="FA50" s="1132"/>
      <c r="FB50" s="1135"/>
      <c r="FC50" s="239"/>
      <c r="FD50" s="1132"/>
      <c r="FE50" s="1132"/>
      <c r="FF50" s="1132"/>
      <c r="FG50" s="1132"/>
      <c r="FH50" s="1132"/>
      <c r="FI50" s="1132"/>
      <c r="FJ50" s="1132"/>
      <c r="FK50" s="1132"/>
      <c r="FL50" s="238"/>
      <c r="FM50" s="1132"/>
      <c r="FN50" s="1132"/>
      <c r="FO50" s="1132"/>
      <c r="FP50" s="1132"/>
      <c r="FQ50" s="1132"/>
      <c r="FR50" s="1132"/>
      <c r="FS50" s="1132"/>
      <c r="FT50" s="1132"/>
      <c r="FU50" s="1132"/>
      <c r="FV50" s="1132"/>
      <c r="FW50" s="1132"/>
      <c r="FX50" s="1132"/>
      <c r="FY50" s="1132"/>
      <c r="FZ50" s="1132"/>
      <c r="GA50" s="1132"/>
      <c r="GB50" s="1132"/>
      <c r="GC50" s="1132"/>
      <c r="GD50" s="1132"/>
      <c r="GE50" s="1132"/>
      <c r="GF50" s="1132"/>
      <c r="GG50" s="1132"/>
      <c r="GH50" s="1132"/>
      <c r="GI50" s="1132"/>
      <c r="GJ50" s="1132"/>
      <c r="GK50" s="1132"/>
      <c r="GL50" s="1132"/>
      <c r="GM50" s="1132"/>
      <c r="GN50" s="1132"/>
      <c r="GO50" s="1132"/>
      <c r="GP50" s="1132"/>
      <c r="GQ50" s="1132"/>
      <c r="GR50" s="236"/>
      <c r="GS50" s="1132"/>
      <c r="GT50" s="1132"/>
      <c r="GU50" s="1132"/>
      <c r="GV50" s="1132"/>
      <c r="GW50" s="1132"/>
      <c r="GX50" s="236"/>
      <c r="GZ50" s="227"/>
      <c r="HA50" s="240"/>
      <c r="HD50" s="227"/>
      <c r="HE50" s="239"/>
      <c r="HN50" s="238"/>
      <c r="IT50" s="236"/>
      <c r="JA50" s="412"/>
      <c r="JB50" s="1135"/>
      <c r="JC50" s="240"/>
      <c r="JD50" s="1132"/>
      <c r="JE50" s="1132"/>
      <c r="JF50" s="1135"/>
      <c r="JG50" s="239"/>
      <c r="JH50" s="1132"/>
      <c r="JI50" s="1132"/>
      <c r="JJ50" s="1132"/>
      <c r="JK50" s="1132"/>
      <c r="JL50" s="1132"/>
      <c r="JM50" s="1132"/>
      <c r="JN50" s="1132"/>
      <c r="JO50" s="1132"/>
      <c r="JP50" s="238"/>
      <c r="JQ50" s="1132"/>
      <c r="JR50" s="1132"/>
      <c r="JS50" s="1132"/>
      <c r="JT50" s="1132"/>
      <c r="JU50" s="1132"/>
      <c r="JV50" s="1132"/>
      <c r="JW50" s="1132"/>
      <c r="JX50" s="1132"/>
      <c r="JY50" s="1132"/>
      <c r="JZ50" s="1132"/>
      <c r="KA50" s="1132"/>
      <c r="KB50" s="1132"/>
      <c r="KC50" s="1132"/>
      <c r="KD50" s="1132"/>
      <c r="KE50" s="1132"/>
      <c r="KF50" s="1132"/>
      <c r="KG50" s="1132"/>
      <c r="KH50" s="1132"/>
      <c r="KI50" s="1132"/>
      <c r="KJ50" s="1132"/>
      <c r="KK50" s="1132"/>
      <c r="KL50" s="1132"/>
      <c r="KM50" s="1132"/>
      <c r="KN50" s="1132"/>
      <c r="KO50" s="1132"/>
      <c r="KP50" s="1132"/>
      <c r="KQ50" s="1132"/>
      <c r="KR50" s="1132"/>
      <c r="KS50" s="1132"/>
      <c r="KT50" s="1132"/>
      <c r="KU50" s="1132"/>
      <c r="KV50" s="236"/>
      <c r="KW50" s="1132"/>
      <c r="KX50" s="1132"/>
      <c r="KY50" s="1132"/>
      <c r="KZ50" s="1132"/>
      <c r="LA50" s="1132"/>
      <c r="LB50" s="236"/>
      <c r="LC50" s="1132"/>
      <c r="LD50" s="1135"/>
      <c r="LE50" s="240"/>
      <c r="LF50" s="1132"/>
      <c r="LG50" s="1132"/>
      <c r="LH50" s="1135"/>
      <c r="LI50" s="239"/>
      <c r="LJ50" s="1132"/>
      <c r="LK50" s="1132"/>
      <c r="LL50" s="1132"/>
      <c r="LM50" s="1132"/>
      <c r="LN50" s="1132"/>
      <c r="LO50" s="1132"/>
      <c r="LP50" s="1132"/>
      <c r="LQ50" s="1132"/>
      <c r="LR50" s="238"/>
      <c r="LS50" s="1132"/>
      <c r="LT50" s="1132"/>
      <c r="LU50" s="1132"/>
      <c r="LV50" s="1132"/>
      <c r="LW50" s="1132"/>
      <c r="LX50" s="1132"/>
      <c r="LY50" s="1132"/>
      <c r="LZ50" s="1132"/>
      <c r="MA50" s="1132"/>
      <c r="MB50" s="1132"/>
      <c r="MC50" s="1132"/>
      <c r="MD50" s="1132"/>
      <c r="ME50" s="1132"/>
      <c r="MF50" s="1132"/>
      <c r="MG50" s="1132"/>
      <c r="MH50" s="1132"/>
      <c r="MI50" s="1132"/>
      <c r="MJ50" s="1132"/>
      <c r="MK50" s="1132"/>
      <c r="ML50" s="1132"/>
      <c r="MM50" s="1132"/>
      <c r="MN50" s="1132"/>
      <c r="MO50" s="1132"/>
      <c r="MP50" s="1132"/>
      <c r="MQ50" s="1132"/>
      <c r="MR50" s="1132"/>
      <c r="MS50" s="1132"/>
      <c r="MT50" s="1132"/>
      <c r="MU50" s="1132"/>
      <c r="MV50" s="1132"/>
      <c r="MW50" s="1132"/>
      <c r="MX50" s="236"/>
      <c r="MY50" s="1132"/>
      <c r="MZ50" s="1132"/>
      <c r="NA50" s="1132"/>
      <c r="NB50" s="1132"/>
      <c r="NC50" s="1132"/>
      <c r="ND50" s="236"/>
      <c r="NF50" s="227"/>
      <c r="NG50" s="240"/>
      <c r="NJ50" s="227"/>
      <c r="NK50" s="239"/>
      <c r="NT50" s="238"/>
      <c r="NX50" s="1195"/>
      <c r="NY50" s="1194"/>
      <c r="NZ50" s="1195"/>
      <c r="OA50" s="1195"/>
      <c r="OB50" s="1193"/>
      <c r="OJ50" s="236"/>
      <c r="OQ50" s="412"/>
      <c r="OR50" s="1135"/>
      <c r="OS50" s="240"/>
      <c r="OT50" s="1132"/>
      <c r="OV50" s="227"/>
      <c r="OW50" s="239"/>
      <c r="PJ50" s="1195"/>
      <c r="PK50" s="1194"/>
      <c r="PL50" s="1195"/>
      <c r="PM50" s="1195"/>
      <c r="PN50" s="1193"/>
      <c r="PV50" s="236"/>
      <c r="QC50" s="412"/>
      <c r="QD50" s="1135"/>
      <c r="QE50" s="240"/>
      <c r="QF50" s="1132"/>
      <c r="QG50" s="1132"/>
      <c r="QH50" s="1135"/>
      <c r="QI50" s="239"/>
      <c r="QJ50" s="1132"/>
      <c r="QK50" s="1132"/>
      <c r="QL50" s="1132"/>
      <c r="QM50" s="1132"/>
      <c r="QN50" s="1132"/>
      <c r="QO50" s="1132"/>
      <c r="QP50" s="1132"/>
      <c r="QQ50" s="1132"/>
      <c r="QR50" s="238"/>
      <c r="QS50" s="1132"/>
      <c r="QT50" s="1132"/>
      <c r="QU50" s="1132"/>
      <c r="QV50" s="1132"/>
      <c r="QW50" s="1132"/>
      <c r="QX50" s="1132"/>
      <c r="QY50" s="1132"/>
      <c r="QZ50" s="1132"/>
      <c r="RA50" s="1132"/>
      <c r="RB50" s="1132"/>
      <c r="RC50" s="1132"/>
      <c r="RD50" s="1132"/>
      <c r="RE50" s="1132"/>
      <c r="RF50" s="1132"/>
      <c r="RG50" s="1132"/>
      <c r="RH50" s="1132"/>
      <c r="RI50" s="1132"/>
      <c r="RJ50" s="1132"/>
      <c r="RK50" s="1132"/>
      <c r="RL50" s="1132"/>
      <c r="RM50" s="1132"/>
      <c r="RN50" s="1132"/>
      <c r="RO50" s="1132"/>
      <c r="RP50" s="1132"/>
      <c r="RQ50" s="1132"/>
      <c r="RR50" s="1132"/>
      <c r="RS50" s="1132"/>
      <c r="RT50" s="1132"/>
      <c r="RU50" s="1132"/>
      <c r="RV50" s="1132"/>
      <c r="RW50" s="1132"/>
      <c r="RX50" s="236"/>
      <c r="RY50" s="1132"/>
      <c r="RZ50" s="1132"/>
      <c r="SA50" s="1132"/>
      <c r="SB50" s="1132"/>
      <c r="SC50" s="1132"/>
      <c r="SD50" s="236"/>
      <c r="SF50" s="227"/>
      <c r="SG50" s="240"/>
      <c r="SJ50" s="227"/>
      <c r="SK50" s="239"/>
      <c r="ST50" s="238"/>
      <c r="TZ50" s="236"/>
      <c r="UG50" s="412"/>
      <c r="UH50" s="1135"/>
      <c r="UI50" s="240"/>
      <c r="UJ50" s="1132"/>
      <c r="UK50" s="1132"/>
      <c r="UL50" s="1135"/>
      <c r="UM50" s="239"/>
      <c r="UN50" s="1132"/>
      <c r="UO50" s="1132"/>
      <c r="UP50" s="1132"/>
      <c r="UQ50" s="1132"/>
      <c r="UR50" s="1132"/>
      <c r="US50" s="1132"/>
      <c r="UT50" s="1132"/>
      <c r="UU50" s="1132"/>
      <c r="UV50" s="238"/>
      <c r="UW50" s="1132"/>
      <c r="UX50" s="1132"/>
      <c r="UY50" s="1132"/>
      <c r="UZ50" s="1132"/>
      <c r="VA50" s="1132"/>
      <c r="VB50" s="1132"/>
      <c r="VC50" s="1132"/>
      <c r="VD50" s="1132"/>
      <c r="VE50" s="1132"/>
      <c r="VF50" s="1132"/>
      <c r="VG50" s="1132"/>
      <c r="VH50" s="1132"/>
      <c r="VI50" s="1132"/>
      <c r="VJ50" s="1132"/>
      <c r="VK50" s="1132"/>
      <c r="VL50" s="1132"/>
      <c r="VM50" s="1132"/>
      <c r="VN50" s="1132"/>
      <c r="VO50" s="1132"/>
      <c r="VP50" s="1132"/>
      <c r="VQ50" s="1132"/>
      <c r="VR50" s="1132"/>
      <c r="VS50" s="1132"/>
      <c r="VT50" s="1132"/>
      <c r="VU50" s="1132"/>
      <c r="VV50" s="1132"/>
      <c r="VW50" s="1132"/>
      <c r="VX50" s="1132"/>
      <c r="VY50" s="1132"/>
      <c r="VZ50" s="1132"/>
      <c r="WA50" s="1132"/>
      <c r="WB50" s="236"/>
      <c r="WC50" s="1132"/>
      <c r="WD50" s="1132"/>
      <c r="WE50" s="1132"/>
      <c r="WF50" s="1132"/>
      <c r="WG50" s="1132"/>
      <c r="WH50" s="236"/>
      <c r="WJ50" s="227"/>
      <c r="WK50" s="240"/>
      <c r="WN50" s="227"/>
      <c r="WO50" s="239"/>
      <c r="WX50" s="238"/>
      <c r="WY50" s="1263"/>
      <c r="WZ50" s="1263"/>
      <c r="XA50" s="1263"/>
      <c r="XB50" s="1195"/>
      <c r="XC50" s="1194"/>
      <c r="XD50" s="1195"/>
      <c r="XE50" s="1195"/>
      <c r="XF50" s="1193"/>
      <c r="YD50" s="236"/>
      <c r="YK50" s="412"/>
      <c r="YL50" s="1135"/>
      <c r="YM50" s="240"/>
      <c r="YN50" s="1132"/>
      <c r="YO50" s="1132"/>
      <c r="YP50" s="1135"/>
      <c r="YQ50" s="239"/>
      <c r="YR50" s="1132"/>
      <c r="YS50" s="1132"/>
      <c r="YT50" s="1132"/>
      <c r="YU50" s="1132"/>
      <c r="YV50" s="1132"/>
      <c r="YW50" s="1132"/>
      <c r="YX50" s="1132"/>
      <c r="YY50" s="1132"/>
      <c r="YZ50" s="238"/>
      <c r="ZA50" s="1132"/>
      <c r="ZB50" s="1132"/>
      <c r="ZC50" s="1132"/>
      <c r="ZD50" s="1132"/>
      <c r="ZE50" s="1132"/>
      <c r="ZF50" s="1132"/>
      <c r="ZG50" s="1132"/>
      <c r="ZH50" s="1132"/>
      <c r="ZI50" s="1132"/>
      <c r="ZJ50" s="1132"/>
      <c r="ZK50" s="1132"/>
      <c r="ZL50" s="1132"/>
      <c r="ZM50" s="1132"/>
      <c r="ZN50" s="1132"/>
      <c r="ZO50" s="1132"/>
      <c r="ZP50" s="1132"/>
      <c r="ZQ50" s="1132"/>
      <c r="ZR50" s="1132"/>
      <c r="ZS50" s="1132"/>
      <c r="ZT50" s="1132"/>
      <c r="ZU50" s="1132"/>
      <c r="ZV50" s="1132"/>
      <c r="ZW50" s="1132"/>
      <c r="ZX50" s="1132"/>
      <c r="ZY50" s="1132"/>
      <c r="ZZ50" s="1132"/>
      <c r="AAA50" s="1132"/>
      <c r="AAB50" s="1132"/>
      <c r="AAC50" s="1132"/>
      <c r="AAD50" s="1132"/>
      <c r="AAE50" s="1195"/>
      <c r="AAF50" s="1194"/>
      <c r="AAG50" s="1195"/>
      <c r="AAH50" s="1195"/>
      <c r="AAI50" s="1195"/>
      <c r="AAJ50" s="1195"/>
      <c r="AAK50" s="1195"/>
      <c r="AAL50" s="1194"/>
      <c r="AAM50" s="1263"/>
      <c r="AAN50" s="227"/>
      <c r="AAO50" s="240"/>
      <c r="AAP50" s="1263"/>
      <c r="AAQ50" s="1263"/>
      <c r="AAR50" s="227"/>
      <c r="AAS50" s="239"/>
      <c r="AAT50" s="1263"/>
      <c r="AAU50" s="1263"/>
      <c r="AAV50" s="1263"/>
      <c r="AAW50" s="1263"/>
      <c r="AAX50" s="1263"/>
      <c r="AAY50" s="1263"/>
      <c r="AAZ50" s="1263"/>
      <c r="ABA50" s="1263"/>
      <c r="ABB50" s="1193"/>
      <c r="ABC50" s="1263"/>
      <c r="ABD50" s="1263"/>
      <c r="ABE50" s="1263"/>
      <c r="ABF50" s="1195"/>
      <c r="ABG50" s="1194"/>
      <c r="ABH50" s="1195"/>
      <c r="ABI50" s="1195"/>
      <c r="ABJ50" s="1193"/>
      <c r="ACH50" s="236"/>
      <c r="ACO50" s="412"/>
      <c r="ACP50" s="1135"/>
      <c r="ACQ50" s="240"/>
      <c r="ACR50" s="1132"/>
      <c r="ACS50" s="1132"/>
      <c r="ACT50" s="1135"/>
      <c r="ACU50" s="239"/>
      <c r="ACV50" s="1132"/>
      <c r="ACW50" s="1132"/>
      <c r="ACX50" s="1132"/>
      <c r="ACY50" s="1132"/>
      <c r="ACZ50" s="1132"/>
      <c r="ADA50" s="1132"/>
      <c r="ADB50" s="1132"/>
      <c r="ADC50" s="1132"/>
      <c r="ADD50" s="238"/>
      <c r="ADE50" s="1132"/>
      <c r="ADF50" s="1132"/>
      <c r="ADG50" s="1132"/>
      <c r="ADH50" s="1132"/>
      <c r="ADI50" s="1132"/>
      <c r="ADJ50" s="1132"/>
      <c r="ADK50" s="1132"/>
      <c r="ADL50" s="1132"/>
      <c r="ADM50" s="1132"/>
      <c r="ADN50" s="1132"/>
      <c r="ADO50" s="1132"/>
      <c r="ADP50" s="1132"/>
      <c r="ADQ50" s="1132"/>
      <c r="ADR50" s="1132"/>
      <c r="ADS50" s="1132"/>
      <c r="ADT50" s="1132"/>
      <c r="ADU50" s="1132"/>
      <c r="ADV50" s="1132"/>
      <c r="ADW50" s="1132"/>
      <c r="ADX50" s="1132"/>
      <c r="ADY50" s="1132"/>
      <c r="ADZ50" s="1132"/>
      <c r="AEA50" s="1132"/>
      <c r="AEB50" s="1132"/>
      <c r="AEC50" s="1132"/>
      <c r="AED50" s="1132"/>
      <c r="AEE50" s="1132"/>
      <c r="AEF50" s="1132"/>
      <c r="AEG50" s="1132"/>
      <c r="AEH50" s="1132"/>
      <c r="AEI50" s="1195"/>
      <c r="AEJ50" s="1194"/>
      <c r="AEK50" s="1195"/>
      <c r="AEL50" s="1195"/>
      <c r="AEM50" s="1195"/>
      <c r="AEN50" s="1195"/>
      <c r="AEO50" s="1195"/>
      <c r="AEP50" s="1194"/>
      <c r="AEQ50" s="1263"/>
      <c r="AER50" s="227"/>
      <c r="AES50" s="240"/>
      <c r="AET50" s="1263"/>
      <c r="AEU50" s="1263"/>
      <c r="AEV50" s="227"/>
      <c r="AEW50" s="239"/>
      <c r="AEX50" s="1263"/>
      <c r="AEY50" s="1263"/>
      <c r="AEZ50" s="1263"/>
      <c r="AFA50" s="1263"/>
      <c r="AFB50" s="1263"/>
      <c r="AFC50" s="1263"/>
      <c r="AFD50" s="1263"/>
      <c r="AFE50" s="1263"/>
      <c r="AFF50" s="1193"/>
      <c r="AFG50" s="1263"/>
      <c r="AFH50" s="1263"/>
      <c r="AFI50" s="1263"/>
      <c r="AFJ50" s="1195"/>
      <c r="AFK50" s="1194"/>
      <c r="AFL50" s="1195"/>
      <c r="AFM50" s="1195"/>
      <c r="AFN50" s="1193"/>
      <c r="AGL50" s="236"/>
      <c r="AGS50" s="412"/>
      <c r="AGT50" s="1135"/>
      <c r="AGU50" s="240"/>
      <c r="AGV50" s="1132"/>
      <c r="AGW50" s="1132"/>
      <c r="AGX50" s="1135"/>
      <c r="AGY50" s="239"/>
      <c r="AGZ50" s="1132"/>
      <c r="AHA50" s="1132"/>
      <c r="AHB50" s="1132"/>
      <c r="AHC50" s="1132"/>
      <c r="AHD50" s="1132"/>
      <c r="AHE50" s="1132"/>
      <c r="AHF50" s="1132"/>
      <c r="AHG50" s="1263"/>
      <c r="AHH50" s="1193"/>
      <c r="AHI50" s="1263"/>
      <c r="AHJ50" s="1195"/>
      <c r="AHK50" s="1195"/>
      <c r="AHL50" s="1195"/>
      <c r="AHM50" s="1194"/>
      <c r="AHN50" s="1195"/>
      <c r="AHO50" s="1195"/>
      <c r="AHP50" s="1193"/>
      <c r="AHQ50" s="1132"/>
      <c r="AHR50" s="1132"/>
      <c r="AHS50" s="1132"/>
      <c r="AHT50" s="1132"/>
      <c r="AHU50" s="1132"/>
      <c r="AHV50" s="1132"/>
      <c r="AHW50" s="1132"/>
      <c r="AHX50" s="1132"/>
      <c r="AHY50" s="1132"/>
      <c r="AHZ50" s="1132"/>
      <c r="AIA50" s="1132"/>
      <c r="AIB50" s="1132"/>
      <c r="AIC50" s="1132"/>
      <c r="AID50" s="1132"/>
      <c r="AIE50" s="1132"/>
      <c r="AIF50" s="1132"/>
      <c r="AIG50" s="1132"/>
      <c r="AIH50" s="1132"/>
      <c r="AII50" s="1132"/>
      <c r="AIJ50" s="1132"/>
      <c r="AIK50" s="1132"/>
      <c r="AIL50" s="1132"/>
      <c r="AIM50" s="1132"/>
      <c r="AIN50" s="236"/>
      <c r="AIO50" s="1132"/>
      <c r="AIP50" s="1132"/>
      <c r="AIQ50" s="1132"/>
      <c r="AIR50" s="1132"/>
      <c r="AIS50" s="1132"/>
      <c r="AIT50" s="236"/>
      <c r="AIV50" s="227"/>
      <c r="AIW50" s="240"/>
      <c r="AIZ50" s="227"/>
      <c r="AJA50" s="239"/>
      <c r="AJJ50" s="238"/>
      <c r="AKP50" s="236"/>
      <c r="AKW50" s="412"/>
      <c r="AKX50" s="1135"/>
      <c r="AKY50" s="240"/>
      <c r="AKZ50" s="1132"/>
      <c r="ALA50" s="1132"/>
      <c r="ALB50" s="1135"/>
      <c r="ALC50" s="239"/>
      <c r="ALD50" s="1132"/>
      <c r="ALE50" s="1132"/>
      <c r="ALF50" s="1132"/>
      <c r="ALG50" s="1132"/>
      <c r="ALH50" s="1132"/>
      <c r="ALI50" s="1132"/>
      <c r="ALJ50" s="1132"/>
      <c r="ALK50" s="1132"/>
      <c r="ALL50" s="238"/>
      <c r="ALM50" s="1132"/>
      <c r="ALN50" s="1132"/>
      <c r="ALO50" s="1132"/>
      <c r="ALP50" s="1195"/>
      <c r="ALQ50" s="1194"/>
      <c r="ALR50" s="1195"/>
      <c r="ALS50" s="1195"/>
      <c r="ALT50" s="1193"/>
      <c r="ALU50" s="1132"/>
      <c r="ALV50" s="1132"/>
      <c r="ALW50" s="1132"/>
      <c r="ALX50" s="1132"/>
      <c r="ALY50" s="1132"/>
      <c r="ALZ50" s="1132"/>
      <c r="AMA50" s="1132"/>
      <c r="AMB50" s="1132"/>
      <c r="AMC50" s="1132"/>
      <c r="AMD50" s="1132"/>
      <c r="AME50" s="1132"/>
      <c r="AMF50" s="1132"/>
      <c r="AMG50" s="1132"/>
      <c r="AMH50" s="1132"/>
      <c r="AMI50" s="1132"/>
      <c r="AMJ50" s="1132"/>
      <c r="AMK50" s="1132"/>
      <c r="AML50" s="1132"/>
      <c r="AMM50" s="1132"/>
      <c r="AMN50" s="1132"/>
      <c r="AMO50" s="1132"/>
      <c r="AMP50" s="1132"/>
      <c r="AMQ50" s="1132"/>
      <c r="AMR50" s="236"/>
      <c r="AMS50" s="1132"/>
      <c r="AMT50" s="1132"/>
      <c r="AMU50" s="1132"/>
      <c r="AMV50" s="1132"/>
      <c r="AMW50" s="1132"/>
      <c r="AMX50" s="236"/>
      <c r="AMZ50" s="227"/>
      <c r="ANA50" s="240"/>
      <c r="AND50" s="227"/>
      <c r="ANE50" s="239"/>
      <c r="ANN50" s="238"/>
      <c r="AOT50" s="236"/>
      <c r="APA50" s="412"/>
      <c r="APB50" s="1135"/>
      <c r="APC50" s="240"/>
      <c r="APD50" s="1132"/>
      <c r="APE50" s="1132"/>
      <c r="APF50" s="1135"/>
      <c r="APG50" s="239"/>
      <c r="APH50" s="1132"/>
      <c r="API50" s="1132"/>
      <c r="APJ50" s="1132"/>
      <c r="APK50" s="1132"/>
      <c r="APL50" s="1132"/>
      <c r="APM50" s="1132"/>
      <c r="APN50" s="1132"/>
      <c r="APO50" s="1195"/>
      <c r="APP50" s="1193"/>
      <c r="APQ50" s="1195"/>
      <c r="APR50" s="1195"/>
      <c r="APS50" s="1195"/>
      <c r="APT50" s="1195"/>
      <c r="APU50" s="1194"/>
      <c r="APV50" s="1195"/>
      <c r="APW50" s="1195"/>
      <c r="APX50" s="1193"/>
      <c r="APY50" s="1132"/>
      <c r="APZ50" s="1132"/>
      <c r="AQA50" s="1132"/>
      <c r="AQB50" s="1132"/>
      <c r="AQC50" s="1132"/>
      <c r="AQD50" s="1132"/>
      <c r="AQE50" s="1132"/>
      <c r="AQF50" s="1132"/>
      <c r="AQG50" s="1132"/>
      <c r="AQH50" s="1132"/>
      <c r="AQI50" s="1132"/>
      <c r="AQJ50" s="1132"/>
      <c r="AQK50" s="1132"/>
      <c r="AQL50" s="1132"/>
      <c r="AQM50" s="1132"/>
      <c r="AQN50" s="1132"/>
      <c r="AQO50" s="1132"/>
      <c r="AQP50" s="1132"/>
      <c r="AQQ50" s="1132"/>
      <c r="AQR50" s="1132"/>
      <c r="AQS50" s="1132"/>
      <c r="AQT50" s="1132"/>
      <c r="AQU50" s="1132"/>
      <c r="AQV50" s="236"/>
      <c r="AQW50" s="1132"/>
      <c r="AQX50" s="1132"/>
      <c r="AQY50" s="1132"/>
      <c r="AQZ50" s="1132"/>
      <c r="ARA50" s="1132"/>
      <c r="ARB50" s="236"/>
      <c r="ARD50" s="227"/>
      <c r="ARE50" s="240"/>
      <c r="ARH50" s="227"/>
      <c r="ARI50" s="239"/>
      <c r="ARR50" s="238"/>
      <c r="ASC50" s="302"/>
      <c r="ASD50" s="302"/>
      <c r="ASE50" s="302"/>
      <c r="ASF50" s="302"/>
      <c r="ASG50" s="302"/>
      <c r="ASH50" s="302"/>
      <c r="ASI50" s="302"/>
      <c r="ASJ50" s="302"/>
      <c r="ASK50" s="302"/>
      <c r="ASL50" s="302"/>
      <c r="ASM50" s="302"/>
      <c r="ASN50" s="302"/>
      <c r="ASO50" s="302"/>
      <c r="ASP50" s="302"/>
      <c r="ASQ50" s="302"/>
      <c r="ASX50" s="236"/>
      <c r="ATE50" s="1192"/>
      <c r="ATF50" s="1135"/>
      <c r="ATG50" s="240"/>
      <c r="ATJ50" s="227"/>
      <c r="ATK50" s="239"/>
      <c r="ATT50" s="238"/>
      <c r="AUJ50" s="236"/>
      <c r="AUO50" s="1132"/>
      <c r="AUP50" s="236"/>
      <c r="AUR50" s="227"/>
      <c r="AUS50" s="240"/>
      <c r="AUV50" s="227"/>
      <c r="AUW50" s="239"/>
      <c r="AVF50" s="238"/>
      <c r="AVL50" s="1525"/>
      <c r="AVM50" s="1526"/>
      <c r="AVP50" s="1176"/>
      <c r="AVT50" s="1525"/>
      <c r="AVU50" s="1526"/>
      <c r="AWC50" s="267"/>
      <c r="AWE50" s="1176"/>
      <c r="AWG50" s="1236"/>
      <c r="AWH50" s="1176"/>
      <c r="AWI50" s="1176"/>
      <c r="AWJ50" s="1237"/>
      <c r="AWK50" s="1176"/>
      <c r="AWL50" s="1238"/>
      <c r="AWM50" s="1176"/>
      <c r="AWN50" s="1176"/>
      <c r="AWO50" s="1176"/>
      <c r="AXS50" s="412"/>
      <c r="AYE50" s="238"/>
      <c r="AYU50" s="413"/>
      <c r="AYW50" s="271"/>
      <c r="AZB50" s="271"/>
      <c r="AZC50" s="1637" t="s">
        <v>1239</v>
      </c>
      <c r="AZD50" s="1638"/>
      <c r="AZE50" s="1638"/>
      <c r="AZF50" s="1274"/>
      <c r="AZK50" s="1195"/>
      <c r="AZL50" s="1194"/>
      <c r="AZM50" s="1195"/>
      <c r="AZN50" s="1195"/>
      <c r="AZO50" s="1195"/>
      <c r="AZP50" s="1195"/>
      <c r="AZQ50" s="1195"/>
      <c r="AZR50" s="1194"/>
      <c r="AZS50" s="1263"/>
      <c r="AZT50" s="227"/>
      <c r="AZU50" s="240"/>
      <c r="AZV50" s="1263"/>
      <c r="AZW50" s="1263"/>
      <c r="AZX50" s="227"/>
      <c r="AZY50" s="239"/>
      <c r="AZZ50" s="1263"/>
      <c r="BAA50" s="1263"/>
      <c r="BAB50" s="1263"/>
      <c r="BAC50" s="1263"/>
      <c r="BAD50" s="1263"/>
      <c r="BAE50" s="1263"/>
      <c r="BAF50" s="1263"/>
      <c r="BAG50" s="1263"/>
      <c r="BAH50" s="1193"/>
      <c r="BAI50" s="1263"/>
      <c r="BAJ50" s="1263"/>
      <c r="BAK50" s="1263"/>
      <c r="BAL50" s="1195"/>
      <c r="BAM50" s="1194"/>
      <c r="BAN50" s="1195"/>
      <c r="BAO50" s="1195"/>
      <c r="BAP50" s="1193"/>
      <c r="BAQ50" s="747"/>
      <c r="BAR50" s="747"/>
      <c r="BAU50" s="249"/>
      <c r="BAV50" s="249"/>
      <c r="BAW50" s="249"/>
      <c r="BAX50" s="249"/>
      <c r="BBN50" s="236"/>
      <c r="BBU50" s="412"/>
      <c r="BBV50" s="1135"/>
      <c r="BBW50" s="240"/>
      <c r="BBX50" s="1132"/>
      <c r="BBY50" s="1132"/>
      <c r="BBZ50" s="1135"/>
      <c r="BCA50" s="239"/>
      <c r="BCB50" s="1132"/>
      <c r="BCC50" s="1132"/>
      <c r="BCD50" s="1132"/>
      <c r="BCE50" s="1132"/>
      <c r="BCF50" s="1132"/>
      <c r="BCG50" s="1132"/>
      <c r="BCH50" s="1132"/>
      <c r="BCI50" s="1195"/>
      <c r="BCJ50" s="1193"/>
      <c r="BCK50" s="1195"/>
      <c r="BCL50" s="1195"/>
      <c r="BCM50" s="1195"/>
      <c r="BCN50" s="1195"/>
      <c r="BCO50" s="1194"/>
      <c r="BCP50" s="1195"/>
      <c r="BCQ50" s="1195"/>
      <c r="BCR50" s="1193"/>
      <c r="BCS50" s="1132"/>
      <c r="BCT50" s="1132"/>
      <c r="BCU50" s="1132"/>
      <c r="BCV50" s="1132"/>
      <c r="BCW50" s="1132"/>
      <c r="BCX50" s="1132"/>
      <c r="BCY50" s="1132"/>
      <c r="BCZ50" s="1132"/>
      <c r="BDA50" s="1132"/>
      <c r="BDB50" s="1132"/>
      <c r="BDC50" s="1132"/>
      <c r="BDD50" s="1132"/>
      <c r="BDE50" s="1132"/>
      <c r="BDF50" s="1132"/>
      <c r="BDG50" s="1132"/>
      <c r="BDH50" s="1132"/>
      <c r="BDI50" s="1132"/>
      <c r="BDJ50" s="1132"/>
      <c r="BDK50" s="1132"/>
      <c r="BDL50" s="1132"/>
      <c r="BDM50" s="1132"/>
      <c r="BDN50" s="1132"/>
      <c r="BDO50" s="1132"/>
      <c r="BDP50" s="236"/>
      <c r="BDQ50" s="1132"/>
      <c r="BDR50" s="1132"/>
      <c r="BDS50" s="1132"/>
      <c r="BDT50" s="1132"/>
      <c r="BDU50" s="1132"/>
      <c r="BDV50" s="236"/>
      <c r="BDX50" s="227"/>
      <c r="BDY50" s="240"/>
      <c r="BEB50" s="227"/>
      <c r="BEC50" s="239"/>
      <c r="BEL50" s="238"/>
      <c r="BFR50" s="236"/>
      <c r="BFY50" s="412"/>
      <c r="BFZ50" s="1135"/>
      <c r="BGA50" s="240"/>
      <c r="BGB50" s="1132"/>
      <c r="BGC50" s="1132"/>
      <c r="BGD50" s="1135"/>
      <c r="BGE50" s="239"/>
      <c r="BGF50" s="1132"/>
      <c r="BGG50" s="1132"/>
      <c r="BGH50" s="1132"/>
      <c r="BGI50" s="1132"/>
      <c r="BGJ50" s="1132"/>
      <c r="BGK50" s="1132"/>
      <c r="BGL50" s="1132"/>
      <c r="BGM50" s="1195"/>
      <c r="BGN50" s="1193"/>
      <c r="BGO50" s="1195"/>
      <c r="BGP50" s="1195"/>
      <c r="BGQ50" s="1195"/>
      <c r="BGR50" s="1195"/>
      <c r="BGS50" s="1194"/>
      <c r="BGT50" s="1195"/>
      <c r="BGU50" s="1195"/>
      <c r="BGV50" s="1193"/>
      <c r="BGW50" s="1132"/>
      <c r="BGX50" s="1132"/>
      <c r="BGY50" s="1132"/>
      <c r="BGZ50" s="1132"/>
      <c r="BHA50" s="1132"/>
      <c r="BHB50" s="1132"/>
      <c r="BHC50" s="1132"/>
      <c r="BHD50" s="1132"/>
      <c r="BHE50" s="1132"/>
      <c r="BHF50" s="1132"/>
      <c r="BHG50" s="1132"/>
      <c r="BHH50" s="1132"/>
      <c r="BHI50" s="1132"/>
      <c r="BHJ50" s="1132"/>
      <c r="BHK50" s="1132"/>
      <c r="BHL50" s="1132"/>
      <c r="BHM50" s="1132"/>
      <c r="BHN50" s="1132"/>
      <c r="BHO50" s="1132"/>
      <c r="BHP50" s="1132"/>
      <c r="BHQ50" s="1132"/>
      <c r="BHR50" s="1132"/>
      <c r="BHS50" s="1132"/>
      <c r="BHT50" s="236"/>
      <c r="BHU50" s="1132"/>
      <c r="BHV50" s="1132"/>
      <c r="BHW50" s="1132"/>
      <c r="BHX50" s="1132"/>
      <c r="BHY50" s="1132"/>
      <c r="BHZ50" s="236"/>
      <c r="BIB50" s="227"/>
      <c r="BIC50" s="240"/>
      <c r="BIF50" s="227"/>
      <c r="BIG50" s="239"/>
      <c r="BIP50" s="238"/>
      <c r="BJV50" s="236"/>
      <c r="BKC50" s="412"/>
      <c r="BKD50" s="1135"/>
      <c r="BKE50" s="240"/>
      <c r="BKF50" s="1132"/>
      <c r="BKG50" s="1132"/>
      <c r="BKH50" s="1135"/>
      <c r="BKI50" s="239"/>
      <c r="BKJ50" s="1132"/>
      <c r="BKK50" s="1132"/>
      <c r="BKL50" s="1132"/>
      <c r="BKM50" s="1132"/>
      <c r="BKN50" s="1132"/>
      <c r="BKO50" s="1132"/>
      <c r="BKP50" s="1132"/>
      <c r="BKQ50" s="1195"/>
      <c r="BKR50" s="1193"/>
      <c r="BKS50" s="1195"/>
      <c r="BKT50" s="1195"/>
      <c r="BKU50" s="1195"/>
      <c r="BKV50" s="1195"/>
      <c r="BKW50" s="1194"/>
      <c r="BKX50" s="1195"/>
      <c r="BKY50" s="1195"/>
      <c r="BKZ50" s="1193"/>
      <c r="BLA50" s="1132"/>
      <c r="BLB50" s="1132"/>
      <c r="BLC50" s="1132"/>
      <c r="BLD50" s="1132"/>
      <c r="BLE50" s="1132"/>
      <c r="BLF50" s="1132"/>
      <c r="BLG50" s="1132"/>
      <c r="BLH50" s="1132"/>
      <c r="BLI50" s="1132"/>
      <c r="BLJ50" s="1132"/>
      <c r="BLK50" s="1132"/>
      <c r="BLL50" s="1132"/>
      <c r="BLM50" s="1132"/>
      <c r="BLN50" s="1132"/>
      <c r="BLO50" s="1132"/>
      <c r="BLP50" s="1132"/>
      <c r="BLQ50" s="1132"/>
      <c r="BLR50" s="1132"/>
      <c r="BLS50" s="1132"/>
      <c r="BLT50" s="1132"/>
      <c r="BLU50" s="1132"/>
      <c r="BLV50" s="1132"/>
      <c r="BLW50" s="1132"/>
      <c r="BLX50" s="236"/>
      <c r="BLY50" s="1132"/>
      <c r="BLZ50" s="1132"/>
      <c r="BMA50" s="1132"/>
      <c r="BMB50" s="1132"/>
      <c r="BMC50" s="1132"/>
      <c r="BMD50" s="236"/>
      <c r="BMF50" s="227"/>
      <c r="BMG50" s="240"/>
      <c r="BMJ50" s="227"/>
      <c r="BMK50" s="239"/>
      <c r="BMT50" s="238"/>
      <c r="BNZ50" s="236"/>
      <c r="BOG50" s="412"/>
      <c r="BOH50" s="1135"/>
      <c r="BOI50" s="240"/>
      <c r="BOJ50" s="1132"/>
      <c r="BOK50" s="1132"/>
      <c r="BOL50" s="1135"/>
      <c r="BOM50" s="239"/>
      <c r="BON50" s="1132"/>
      <c r="BOO50" s="1132"/>
      <c r="BOP50" s="1132"/>
      <c r="BOQ50" s="1132"/>
      <c r="BOR50" s="1132"/>
      <c r="BOS50" s="1132"/>
      <c r="BOT50" s="1132"/>
      <c r="BOU50" s="1195"/>
      <c r="BOV50" s="1193"/>
      <c r="BOW50" s="1195"/>
      <c r="BOX50" s="1195"/>
      <c r="BOY50" s="1195"/>
      <c r="BOZ50" s="1195"/>
      <c r="BPA50" s="1194"/>
      <c r="BPB50" s="1195"/>
      <c r="BPC50" s="1195"/>
      <c r="BPD50" s="1193"/>
      <c r="BPE50" s="1132"/>
      <c r="BPF50" s="1132"/>
      <c r="BPG50" s="1132"/>
      <c r="BPH50" s="1132"/>
      <c r="BPI50" s="1132"/>
      <c r="BPJ50" s="1132"/>
      <c r="BPK50" s="1132"/>
      <c r="BPL50" s="1132"/>
      <c r="BPM50" s="1132"/>
      <c r="BPN50" s="1132"/>
      <c r="BPO50" s="1132"/>
      <c r="BPP50" s="1132"/>
      <c r="BPQ50" s="1132"/>
      <c r="BPR50" s="1132"/>
      <c r="BPS50" s="1132"/>
      <c r="BPT50" s="1132"/>
      <c r="BPU50" s="1132"/>
      <c r="BPV50" s="1132"/>
      <c r="BPW50" s="1132"/>
      <c r="BPX50" s="1132"/>
      <c r="BPY50" s="1132"/>
      <c r="BPZ50" s="1132"/>
      <c r="BQA50" s="1132"/>
      <c r="BQB50" s="236"/>
      <c r="BQC50" s="1132"/>
      <c r="BQD50" s="1132"/>
      <c r="BQE50" s="1132"/>
      <c r="BQF50" s="1132"/>
      <c r="BQG50" s="1132"/>
      <c r="BQH50" s="236"/>
      <c r="BQJ50" s="227"/>
      <c r="BQK50" s="240"/>
      <c r="BQN50" s="227"/>
      <c r="BQO50" s="239"/>
      <c r="BQX50" s="238"/>
      <c r="BSD50" s="236"/>
      <c r="BSK50" s="412"/>
      <c r="BSL50" s="1135"/>
      <c r="BSM50" s="240"/>
      <c r="BSN50" s="1132"/>
      <c r="BSO50" s="1132"/>
      <c r="BSP50" s="1135"/>
      <c r="BSQ50" s="239"/>
      <c r="BSR50" s="1132"/>
      <c r="BSS50" s="1132"/>
      <c r="BST50" s="1132"/>
      <c r="BSU50" s="1132"/>
      <c r="BSV50" s="1132"/>
      <c r="BSW50" s="1132"/>
      <c r="BSX50" s="1132"/>
      <c r="BSY50" s="1195"/>
      <c r="BSZ50" s="1193"/>
      <c r="BTA50" s="1195"/>
      <c r="BTB50" s="1195"/>
      <c r="BTC50" s="1195"/>
      <c r="BTD50" s="1195"/>
      <c r="BTE50" s="1194"/>
      <c r="BTF50" s="1195"/>
      <c r="BTG50" s="1195"/>
      <c r="BTH50" s="1193"/>
      <c r="BTI50" s="1132"/>
      <c r="BTJ50" s="1132"/>
      <c r="BTK50" s="1132"/>
      <c r="BTL50" s="1132"/>
      <c r="BTM50" s="1132"/>
      <c r="BTN50" s="1132"/>
      <c r="BTO50" s="1132"/>
      <c r="BTP50" s="1132"/>
      <c r="BTQ50" s="1132"/>
      <c r="BTR50" s="1132"/>
      <c r="BTS50" s="1132"/>
      <c r="BTT50" s="1132"/>
      <c r="BTU50" s="1132"/>
      <c r="BTV50" s="1132"/>
      <c r="BTW50" s="1132"/>
      <c r="BTX50" s="1132"/>
      <c r="BTY50" s="1132"/>
      <c r="BTZ50" s="1132"/>
      <c r="BUA50" s="1132"/>
      <c r="BUB50" s="1132"/>
      <c r="BUC50" s="1132"/>
      <c r="BUD50" s="1132"/>
      <c r="BUE50" s="1132"/>
      <c r="BUF50" s="236"/>
      <c r="BUG50" s="1132"/>
      <c r="BUH50" s="1132"/>
      <c r="BUI50" s="1132"/>
      <c r="BUJ50" s="1132"/>
      <c r="BUK50" s="1132"/>
      <c r="BUL50" s="236"/>
      <c r="BUN50" s="227"/>
      <c r="BUO50" s="240"/>
      <c r="BUR50" s="227"/>
      <c r="BUS50" s="239"/>
      <c r="BVB50" s="238"/>
      <c r="BWH50" s="236"/>
      <c r="BWO50" s="412"/>
      <c r="BWP50" s="1135"/>
      <c r="BWQ50" s="240"/>
      <c r="BWR50" s="1132"/>
      <c r="BWS50" s="1132"/>
      <c r="BWT50" s="1135"/>
      <c r="BWU50" s="239"/>
      <c r="BWV50" s="1132"/>
      <c r="BWW50" s="1132"/>
      <c r="BWX50" s="1132"/>
      <c r="BWY50" s="1132"/>
      <c r="BWZ50" s="1132"/>
      <c r="BXA50" s="1132"/>
      <c r="BXB50" s="1132"/>
      <c r="BXC50" s="1195"/>
      <c r="BXD50" s="1193"/>
      <c r="BXE50" s="1195"/>
      <c r="BXF50" s="1195"/>
      <c r="BXG50" s="1195"/>
      <c r="BXH50" s="1195"/>
      <c r="BXI50" s="1194"/>
      <c r="BXJ50" s="1195"/>
      <c r="BXK50" s="1195"/>
      <c r="BXL50" s="1193"/>
      <c r="BXM50" s="1132"/>
      <c r="BXN50" s="1132"/>
      <c r="BXO50" s="1132"/>
      <c r="BXP50" s="1132"/>
      <c r="BXQ50" s="1132"/>
      <c r="BXR50" s="1132"/>
      <c r="BXS50" s="1132"/>
      <c r="BXT50" s="1132"/>
      <c r="BXU50" s="1132"/>
      <c r="BXV50" s="1132"/>
      <c r="BXW50" s="1132"/>
      <c r="BXX50" s="1132"/>
      <c r="BXY50" s="1132"/>
      <c r="BXZ50" s="1132"/>
      <c r="BYA50" s="1132"/>
      <c r="BYB50" s="1132"/>
      <c r="BYC50" s="1132"/>
      <c r="BYD50" s="1132"/>
      <c r="BYE50" s="1132"/>
      <c r="BYF50" s="1132"/>
      <c r="BYG50" s="1132"/>
      <c r="BYH50" s="1132"/>
      <c r="BYI50" s="1132"/>
      <c r="BYJ50" s="236"/>
      <c r="BYK50" s="1132"/>
      <c r="BYL50" s="1132"/>
      <c r="BYM50" s="1132"/>
      <c r="BYN50" s="1132"/>
      <c r="BYO50" s="1132"/>
      <c r="BYP50" s="236"/>
      <c r="BYR50" s="227"/>
      <c r="BYS50" s="240"/>
      <c r="BYV50" s="227"/>
      <c r="BYW50" s="239"/>
      <c r="BZF50" s="238"/>
      <c r="CAL50" s="236"/>
      <c r="CAS50" s="412"/>
      <c r="CAT50" s="1135"/>
      <c r="CAU50" s="240"/>
      <c r="CAV50" s="1132"/>
      <c r="CAW50" s="1132"/>
      <c r="CAX50" s="1135"/>
      <c r="CAY50" s="239"/>
      <c r="CAZ50" s="1132"/>
      <c r="CBA50" s="1132"/>
      <c r="CBB50" s="1132"/>
      <c r="CBC50" s="1132"/>
      <c r="CBD50" s="1132"/>
      <c r="CBE50" s="1132"/>
      <c r="CBF50" s="1132"/>
      <c r="CBG50" s="1195"/>
      <c r="CBH50" s="1193"/>
      <c r="CBI50" s="1195"/>
      <c r="CBJ50" s="1195"/>
      <c r="CBK50" s="1195"/>
      <c r="CBL50" s="1195"/>
      <c r="CBM50" s="1194"/>
      <c r="CBN50" s="1195"/>
      <c r="CBO50" s="1195"/>
      <c r="CBP50" s="1193"/>
      <c r="CBQ50" s="1132"/>
      <c r="CBR50" s="1132"/>
      <c r="CBS50" s="1132"/>
      <c r="CBT50" s="1132"/>
      <c r="CBU50" s="1132"/>
      <c r="CBV50" s="1132"/>
      <c r="CBW50" s="1132"/>
      <c r="CBX50" s="1132"/>
      <c r="CBY50" s="1132"/>
      <c r="CBZ50" s="1132"/>
      <c r="CCA50" s="1132"/>
      <c r="CCB50" s="1132"/>
      <c r="CCC50" s="1132"/>
      <c r="CCD50" s="1132"/>
      <c r="CCE50" s="1132"/>
      <c r="CCF50" s="1132"/>
      <c r="CCG50" s="1132"/>
      <c r="CCH50" s="1132"/>
      <c r="CCI50" s="1132"/>
      <c r="CCJ50" s="1132"/>
      <c r="CCK50" s="1132"/>
      <c r="CCL50" s="1132"/>
      <c r="CCM50" s="1132"/>
      <c r="CCN50" s="236"/>
      <c r="CCO50" s="1132"/>
      <c r="CCP50" s="1132"/>
      <c r="CCQ50" s="1132"/>
      <c r="CCR50" s="1132"/>
      <c r="CCS50" s="1132"/>
      <c r="CCT50" s="236"/>
      <c r="CCV50" s="227"/>
      <c r="CCW50" s="240"/>
      <c r="CCZ50" s="227"/>
      <c r="CDA50" s="239"/>
      <c r="CDJ50" s="238"/>
      <c r="CEP50" s="236"/>
      <c r="CEW50" s="412"/>
      <c r="CEX50" s="1135"/>
      <c r="CEY50" s="240"/>
      <c r="CEZ50" s="1132"/>
      <c r="CFA50" s="1132"/>
      <c r="CFB50" s="1135"/>
      <c r="CFC50" s="239"/>
      <c r="CFD50" s="1132"/>
      <c r="CFE50" s="1132"/>
      <c r="CFF50" s="1132"/>
      <c r="CFG50" s="1132"/>
      <c r="CFH50" s="1132"/>
      <c r="CFI50" s="1132"/>
      <c r="CFJ50" s="1132"/>
      <c r="CFK50" s="1195"/>
      <c r="CFL50" s="1193"/>
      <c r="CFM50" s="1195"/>
      <c r="CFN50" s="1195"/>
      <c r="CFO50" s="1195"/>
      <c r="CFP50" s="1195"/>
      <c r="CFQ50" s="1194"/>
      <c r="CFR50" s="1195"/>
      <c r="CFS50" s="1195"/>
      <c r="CFT50" s="1193"/>
      <c r="CFU50" s="1132"/>
      <c r="CFV50" s="1132"/>
      <c r="CFW50" s="1132"/>
      <c r="CFX50" s="1132"/>
      <c r="CFY50" s="1132"/>
      <c r="CFZ50" s="1132"/>
      <c r="CGA50" s="1132"/>
      <c r="CGB50" s="1132"/>
      <c r="CGC50" s="1132"/>
      <c r="CGD50" s="1132"/>
      <c r="CGE50" s="1132"/>
      <c r="CGF50" s="1132"/>
      <c r="CGG50" s="1132"/>
      <c r="CGH50" s="1132"/>
      <c r="CGI50" s="1132"/>
      <c r="CGJ50" s="1132"/>
      <c r="CGK50" s="1132"/>
      <c r="CGL50" s="1132"/>
      <c r="CGM50" s="1132"/>
      <c r="CGN50" s="1132"/>
      <c r="CGO50" s="1132"/>
      <c r="CGP50" s="1132"/>
      <c r="CGQ50" s="1132"/>
      <c r="CGR50" s="236"/>
      <c r="CGS50" s="1132"/>
      <c r="CGT50" s="1132"/>
      <c r="CGU50" s="1132"/>
      <c r="CGV50" s="1132"/>
      <c r="CGW50" s="1132"/>
      <c r="CGX50" s="236"/>
      <c r="CGZ50" s="227"/>
      <c r="CHA50" s="240"/>
      <c r="CHD50" s="227"/>
      <c r="CHE50" s="239"/>
      <c r="CHN50" s="238"/>
      <c r="CIT50" s="236"/>
      <c r="CJA50" s="412"/>
      <c r="CJB50" s="1135"/>
      <c r="CJC50" s="240"/>
      <c r="CJD50" s="1132"/>
      <c r="CJE50" s="1132"/>
      <c r="CJF50" s="1135"/>
      <c r="CJG50" s="239"/>
      <c r="CJH50" s="1132"/>
      <c r="CJI50" s="1132"/>
      <c r="CJJ50" s="1132"/>
      <c r="CJK50" s="1132"/>
      <c r="CJL50" s="1132"/>
      <c r="CJM50" s="1132"/>
      <c r="CJN50" s="1132"/>
      <c r="CJO50" s="1195"/>
      <c r="CJP50" s="1193"/>
      <c r="CJQ50" s="1195"/>
      <c r="CJR50" s="1195"/>
      <c r="CJS50" s="1195"/>
      <c r="CJT50" s="1195"/>
      <c r="CJU50" s="1194"/>
      <c r="CJV50" s="1195"/>
      <c r="CJW50" s="1195"/>
      <c r="CJX50" s="1193"/>
      <c r="CJY50" s="1132"/>
      <c r="CJZ50" s="1132"/>
      <c r="CKA50" s="1132"/>
      <c r="CKB50" s="1132"/>
      <c r="CKC50" s="1132"/>
      <c r="CKD50" s="1132"/>
      <c r="CKE50" s="1132"/>
      <c r="CKF50" s="1132"/>
      <c r="CKG50" s="1132"/>
      <c r="CKH50" s="1132"/>
      <c r="CKI50" s="1132"/>
      <c r="CKJ50" s="1132"/>
      <c r="CKK50" s="1132"/>
      <c r="CKL50" s="1132"/>
      <c r="CKM50" s="1132"/>
      <c r="CKN50" s="1132"/>
      <c r="CKO50" s="1132"/>
      <c r="CKP50" s="1132"/>
      <c r="CKQ50" s="1132"/>
      <c r="CKR50" s="1132"/>
      <c r="CKS50" s="1132"/>
      <c r="CKT50" s="1132"/>
      <c r="CKU50" s="1132"/>
      <c r="CKV50" s="236"/>
      <c r="CKW50" s="1132"/>
      <c r="CKX50" s="1132"/>
      <c r="CKY50" s="1132"/>
      <c r="CKZ50" s="1132"/>
      <c r="CLA50" s="1132"/>
      <c r="CLB50" s="236"/>
      <c r="CLD50" s="227"/>
      <c r="CLE50" s="240"/>
      <c r="CLH50" s="227"/>
      <c r="CLI50" s="239"/>
      <c r="CLR50" s="238"/>
      <c r="CMX50" s="236"/>
      <c r="CNE50" s="412"/>
      <c r="CNF50" s="1135"/>
      <c r="CNG50" s="240"/>
      <c r="CNJ50" s="227"/>
      <c r="CNK50" s="239"/>
      <c r="CNS50" s="1195"/>
      <c r="CNT50" s="1193"/>
      <c r="CNU50" s="1195"/>
      <c r="CNV50" s="1195"/>
      <c r="CNW50" s="1195"/>
      <c r="CNX50" s="1195"/>
      <c r="CNY50" s="1194"/>
      <c r="CNZ50" s="1195"/>
      <c r="COA50" s="1195"/>
      <c r="COB50" s="1193"/>
      <c r="COZ50" s="236"/>
      <c r="CPA50" s="412"/>
      <c r="CPB50" s="1132"/>
      <c r="CPC50" s="1132"/>
      <c r="CPD50" s="1132"/>
      <c r="CPE50" s="1132"/>
      <c r="CPF50" s="236"/>
      <c r="CPH50" s="227"/>
      <c r="CPI50" s="240"/>
      <c r="CPL50" s="227"/>
      <c r="CPM50" s="239"/>
      <c r="CPV50" s="238"/>
      <c r="CRB50" s="236"/>
      <c r="CRI50" s="412"/>
      <c r="CRJ50" s="1135"/>
      <c r="CRK50" s="240"/>
      <c r="CRN50" s="227"/>
      <c r="CRO50" s="239"/>
      <c r="CRX50" s="238"/>
      <c r="CTD50" s="236"/>
      <c r="CTI50" s="1132"/>
      <c r="CTJ50" s="236"/>
      <c r="CTL50" s="227"/>
      <c r="CTM50" s="240"/>
      <c r="CTP50" s="227"/>
      <c r="CTQ50" s="239"/>
      <c r="CTZ50" s="238"/>
      <c r="CVM50" s="412"/>
      <c r="CVU50" s="236"/>
      <c r="CVZ50" s="237"/>
      <c r="CWH50" s="238"/>
      <c r="CWL50" s="236"/>
      <c r="CWM50" s="412"/>
      <c r="CWN50" s="1132"/>
      <c r="CWO50" s="1132"/>
      <c r="CWP50" s="1132"/>
      <c r="CWQ50" s="1132"/>
      <c r="CWR50" s="236"/>
      <c r="CWT50" s="227"/>
      <c r="CWU50" s="240"/>
      <c r="CWW50" s="227"/>
      <c r="CWX50" s="227"/>
      <c r="CWZ50" s="237"/>
      <c r="CXH50" s="238"/>
      <c r="CXL50" s="1195"/>
      <c r="CXM50" s="1194"/>
      <c r="CXN50" s="1195"/>
      <c r="CXO50" s="1195"/>
      <c r="CXP50" s="1193"/>
      <c r="CZK50" s="412"/>
      <c r="CZL50" s="1132"/>
      <c r="CZM50" s="1132"/>
      <c r="CZN50" s="1132"/>
      <c r="CZO50" s="1132"/>
      <c r="CZP50" s="1132"/>
      <c r="CZQ50" s="1132"/>
      <c r="CZR50" s="1132"/>
      <c r="CZS50" s="1132"/>
      <c r="CZT50" s="1132"/>
      <c r="CZU50" s="1132"/>
      <c r="CZV50" s="1132"/>
      <c r="CZW50" s="1132"/>
      <c r="CZX50" s="237"/>
      <c r="CZY50" s="1132"/>
      <c r="CZZ50" s="1132"/>
      <c r="DAA50" s="1132"/>
      <c r="DAB50" s="1132"/>
      <c r="DAC50" s="1132"/>
      <c r="DAD50" s="1132"/>
      <c r="DAE50" s="1132"/>
      <c r="DAF50" s="1132"/>
      <c r="DAG50" s="1132"/>
      <c r="DAH50" s="1132"/>
      <c r="DAI50" s="1132"/>
      <c r="DAJ50" s="236"/>
      <c r="DAK50" s="412"/>
      <c r="DAL50" s="1132"/>
      <c r="DAM50" s="1132"/>
      <c r="DAQ50" s="412"/>
      <c r="DAR50" s="227"/>
      <c r="DAS50" s="240"/>
      <c r="DAU50" s="227"/>
      <c r="DAV50" s="227"/>
      <c r="DAW50" s="238"/>
      <c r="DAX50" s="237"/>
      <c r="DBE50" s="1263"/>
      <c r="DBF50" s="1193"/>
      <c r="DBG50" s="1263"/>
      <c r="DBH50" s="1263"/>
      <c r="DBI50" s="1263"/>
      <c r="DBJ50" s="1195"/>
      <c r="DBK50" s="1194"/>
      <c r="DBL50" s="1195"/>
      <c r="DBM50" s="1195"/>
      <c r="DBN50" s="1193"/>
      <c r="DCS50" s="412"/>
      <c r="DCT50" s="1132"/>
      <c r="DCU50" s="1132"/>
      <c r="DCV50" s="1132"/>
      <c r="DCW50" s="1132"/>
      <c r="DCX50" s="1132"/>
      <c r="DCY50" s="1132"/>
      <c r="DCZ50" s="1132"/>
      <c r="DDA50" s="1132"/>
      <c r="DDB50" s="1132"/>
      <c r="DDC50" s="1132"/>
      <c r="DDD50" s="1132"/>
      <c r="DDE50" s="1132"/>
      <c r="DDF50" s="237"/>
      <c r="DDG50" s="1132"/>
      <c r="DDH50" s="1132"/>
      <c r="DDI50" s="1132"/>
      <c r="DDJ50" s="1132"/>
      <c r="DDK50" s="1132"/>
      <c r="DDL50" s="1132"/>
      <c r="DDM50" s="1132"/>
      <c r="DDN50" s="1132"/>
      <c r="DDO50" s="1132"/>
      <c r="DDP50" s="1132"/>
      <c r="DDQ50" s="1132"/>
      <c r="DDR50" s="236"/>
      <c r="DDS50" s="412"/>
      <c r="DDT50" s="1132"/>
      <c r="DDU50" s="1132"/>
      <c r="DDY50" s="412"/>
      <c r="DDZ50" s="227"/>
      <c r="DEA50" s="240"/>
      <c r="DEC50" s="227"/>
      <c r="DED50" s="227"/>
      <c r="DEE50" s="238"/>
      <c r="DEF50" s="237"/>
      <c r="DEM50" s="1263"/>
      <c r="DEN50" s="1193"/>
      <c r="DEO50" s="1263"/>
      <c r="DEP50" s="1263"/>
      <c r="DEQ50" s="1263"/>
      <c r="DER50" s="1195"/>
      <c r="DES50" s="1194"/>
      <c r="DET50" s="1195"/>
      <c r="DEU50" s="1195"/>
      <c r="DEV50" s="1193"/>
      <c r="DGA50" s="412"/>
      <c r="DGB50" s="1132"/>
      <c r="DGC50" s="1132"/>
      <c r="DGD50" s="1132"/>
      <c r="DGE50" s="1132"/>
      <c r="DGF50" s="1132"/>
      <c r="DGG50" s="1132"/>
      <c r="DGH50" s="1132"/>
      <c r="DGI50" s="1132"/>
      <c r="DGJ50" s="1132"/>
      <c r="DGK50" s="1132"/>
      <c r="DGL50" s="1132"/>
      <c r="DGM50" s="1132"/>
      <c r="DGN50" s="237"/>
      <c r="DGO50" s="1132"/>
      <c r="DGP50" s="1132"/>
      <c r="DGQ50" s="1132"/>
      <c r="DGR50" s="1132"/>
      <c r="DGS50" s="1132"/>
      <c r="DGT50" s="1132"/>
      <c r="DGU50" s="1132"/>
      <c r="DGV50" s="1132"/>
      <c r="DGW50" s="1132"/>
      <c r="DGX50" s="1132"/>
      <c r="DGY50" s="1132"/>
      <c r="DGZ50" s="236"/>
      <c r="DHA50" s="412"/>
      <c r="DHG50" s="412"/>
      <c r="DHH50" s="227"/>
      <c r="DHI50" s="240"/>
      <c r="DHK50" s="227"/>
      <c r="DHL50" s="227"/>
      <c r="DHM50" s="238"/>
      <c r="DHN50" s="237"/>
      <c r="DHV50" s="238"/>
      <c r="DJI50" s="412"/>
      <c r="DJJ50" s="1132"/>
      <c r="DJK50" s="1132"/>
      <c r="DJL50" s="1132"/>
      <c r="DJM50" s="1132"/>
      <c r="DJN50" s="1132"/>
      <c r="DJO50" s="1132"/>
      <c r="DJP50" s="1132"/>
      <c r="DJQ50" s="1132"/>
      <c r="DJR50" s="1132"/>
      <c r="DJS50" s="1132"/>
      <c r="DJT50" s="1132"/>
      <c r="DJU50" s="1132"/>
      <c r="DJV50" s="237"/>
      <c r="DJW50" s="1132"/>
      <c r="DJX50" s="1132"/>
      <c r="DJY50" s="1132"/>
      <c r="DJZ50" s="1132"/>
      <c r="DKA50" s="1132"/>
      <c r="DKB50" s="1132"/>
      <c r="DKC50" s="1132"/>
      <c r="DKD50" s="1132"/>
      <c r="DKE50" s="1132"/>
      <c r="DKF50" s="1132"/>
      <c r="DKG50" s="1132"/>
      <c r="DKH50" s="236"/>
      <c r="DKI50" s="1132"/>
      <c r="DKL50" s="1132"/>
      <c r="DKM50" s="1132"/>
      <c r="DKN50" s="236"/>
      <c r="DKP50" s="227"/>
      <c r="DKQ50" s="240"/>
      <c r="DKS50" s="227"/>
      <c r="DKT50" s="227"/>
      <c r="DKU50" s="238"/>
      <c r="DKV50" s="237"/>
      <c r="DLD50" s="238"/>
      <c r="DMQ50" s="412"/>
      <c r="DMZ50" s="412"/>
      <c r="DND50" s="237"/>
      <c r="DNM50" s="237"/>
      <c r="DNP50" s="236"/>
      <c r="DNQ50" s="412"/>
      <c r="DNU50" s="1132"/>
      <c r="DNV50" s="236"/>
      <c r="DNX50" s="227"/>
      <c r="DNY50" s="240"/>
      <c r="DOA50" s="227"/>
      <c r="DOB50" s="227"/>
      <c r="DOC50" s="238"/>
      <c r="DOD50" s="237"/>
      <c r="DOL50" s="238"/>
      <c r="DRN50" s="236"/>
      <c r="DRS50" s="1132"/>
      <c r="DRT50" s="236"/>
      <c r="DRV50" s="227"/>
      <c r="DRW50" s="240"/>
      <c r="DRY50" s="227"/>
      <c r="DRZ50" s="227"/>
      <c r="DSA50" s="238"/>
      <c r="DSJ50" s="238"/>
      <c r="DSN50" s="236"/>
      <c r="DSW50" s="236"/>
      <c r="DTA50" s="238"/>
      <c r="DTJ50" s="238"/>
      <c r="DTN50" s="236"/>
      <c r="DTW50" s="236"/>
      <c r="DWU50" s="1132"/>
      <c r="DWV50" s="1132"/>
      <c r="DWW50" s="1132"/>
      <c r="DWX50" s="1132"/>
      <c r="DWY50" s="1132"/>
      <c r="DWZ50" s="1132"/>
      <c r="DXA50" s="1132"/>
      <c r="DXB50" s="1132"/>
      <c r="DXI50" s="236"/>
      <c r="DXR50" s="236"/>
      <c r="DXV50" s="238"/>
      <c r="DYE50" s="238"/>
      <c r="DYJ50" s="412"/>
      <c r="DYM50" s="1132"/>
      <c r="DYN50" s="1132"/>
      <c r="DYO50" s="236"/>
      <c r="DYR50" s="236"/>
      <c r="DYV50" s="238"/>
      <c r="DZE50" s="238"/>
      <c r="EBG50" s="236"/>
      <c r="EBP50" s="236"/>
      <c r="EBT50" s="238"/>
      <c r="ECC50" s="238"/>
      <c r="ECH50" s="412"/>
      <c r="ECL50" s="1132"/>
      <c r="ECM50" s="236"/>
      <c r="ECP50" s="236"/>
      <c r="ECT50" s="238"/>
      <c r="EDC50" s="238"/>
      <c r="EDG50" s="236"/>
      <c r="EDQ50" s="412"/>
      <c r="EDT50" s="238"/>
      <c r="EDU50" s="237"/>
      <c r="EEC50" s="238"/>
      <c r="EEG50" s="236"/>
      <c r="EEH50" s="412"/>
      <c r="EEP50" s="236"/>
      <c r="EHZ50" s="412"/>
      <c r="EID50" s="1132"/>
      <c r="EIE50" s="236"/>
      <c r="EIH50" s="236"/>
      <c r="EIL50" s="238"/>
      <c r="EIU50" s="238"/>
      <c r="EIY50" s="236"/>
      <c r="EJH50" s="236"/>
      <c r="EJL50" s="238"/>
      <c r="EJU50" s="238"/>
      <c r="EJY50" s="236"/>
      <c r="EKH50" s="236"/>
      <c r="EKL50" s="1195"/>
      <c r="EKM50" s="1194"/>
      <c r="EKN50" s="1195"/>
      <c r="EKO50" s="1195"/>
      <c r="EKP50" s="1193"/>
      <c r="EMN50" s="236"/>
      <c r="EMW50" s="236"/>
      <c r="ENA50" s="238"/>
      <c r="ENJ50" s="238"/>
      <c r="ENN50" s="236"/>
      <c r="ENS50" s="1132"/>
      <c r="ENT50" s="236"/>
      <c r="ENV50" s="227"/>
      <c r="ENW50" s="240"/>
      <c r="ENY50" s="227"/>
      <c r="ENZ50" s="227"/>
      <c r="EOA50" s="238"/>
      <c r="EOJ50" s="238"/>
      <c r="EON50" s="1195"/>
      <c r="EOO50" s="1194"/>
      <c r="EOP50" s="1195"/>
      <c r="EOQ50" s="1195"/>
      <c r="EOR50" s="1193"/>
      <c r="EOY50" s="226"/>
      <c r="EOZ50" s="226"/>
      <c r="EPA50" s="226"/>
      <c r="EPB50" s="226"/>
      <c r="EPC50" s="226"/>
      <c r="EPD50" s="226"/>
      <c r="EPE50" s="226"/>
      <c r="EPF50" s="226"/>
      <c r="EPG50" s="226"/>
      <c r="EPH50" s="226"/>
      <c r="EPI50" s="226"/>
      <c r="EPJ50" s="226"/>
      <c r="EPK50" s="226"/>
      <c r="EPL50" s="226"/>
      <c r="EPM50" s="226"/>
      <c r="EPN50" s="226"/>
      <c r="EQE50" s="1195"/>
      <c r="EQF50" s="1194"/>
      <c r="EQG50" s="1195"/>
      <c r="EQH50" s="1195"/>
      <c r="EQI50" s="1195"/>
      <c r="EQJ50" s="1195"/>
      <c r="EQK50" s="1195"/>
      <c r="EQL50" s="1194"/>
      <c r="EQM50" s="1263"/>
      <c r="EQN50" s="227"/>
      <c r="EQO50" s="240"/>
      <c r="EQP50" s="1263"/>
      <c r="EQQ50" s="1263"/>
      <c r="EQR50" s="227"/>
      <c r="EQS50" s="239"/>
      <c r="EQT50" s="1263"/>
      <c r="EQU50" s="1263"/>
      <c r="EQV50" s="1263"/>
      <c r="EQW50" s="1263"/>
      <c r="EQX50" s="1263"/>
      <c r="EQY50" s="1263"/>
      <c r="EQZ50" s="1263"/>
      <c r="ERA50" s="1263"/>
      <c r="ERB50" s="1193"/>
      <c r="ERC50" s="1263"/>
      <c r="ERD50" s="1263"/>
      <c r="ERE50" s="1263"/>
      <c r="ERF50" s="1195"/>
      <c r="ERG50" s="1194"/>
      <c r="ERH50" s="1195"/>
      <c r="ERI50" s="1195"/>
      <c r="ERJ50" s="1193"/>
      <c r="ERU50" s="271"/>
      <c r="ETA50" s="1518"/>
      <c r="ETB50" s="1518"/>
      <c r="ETC50" s="1518"/>
      <c r="ETD50" s="1518"/>
      <c r="ETE50" s="1518"/>
      <c r="ETF50" s="1518"/>
    </row>
    <row r="51" spans="1:3072 3079:3906" ht="15" customHeight="1">
      <c r="B51" s="1518"/>
      <c r="C51" s="1518"/>
      <c r="D51" s="1518"/>
      <c r="E51" s="1518"/>
      <c r="F51" s="1518"/>
      <c r="G51" s="1518"/>
      <c r="J51" s="1310"/>
      <c r="K51" s="1310"/>
      <c r="L51" s="1310"/>
      <c r="M51" s="1310"/>
      <c r="N51" s="1310"/>
      <c r="O51" s="1310"/>
      <c r="P51" s="1310"/>
      <c r="Q51" s="1310"/>
      <c r="R51" s="1310"/>
      <c r="S51" s="1310"/>
      <c r="T51" s="1310"/>
      <c r="U51" s="1310"/>
      <c r="V51" s="1310"/>
      <c r="W51" s="1310"/>
      <c r="X51" s="1310"/>
      <c r="Y51" s="1310"/>
      <c r="Z51" s="1310"/>
      <c r="AA51" s="1310"/>
      <c r="AF51" s="413"/>
      <c r="BB51" s="236"/>
      <c r="BI51" s="412"/>
      <c r="BJ51" s="227"/>
      <c r="BK51" s="240"/>
      <c r="BN51" s="227"/>
      <c r="BO51" s="239"/>
      <c r="BX51" s="238"/>
      <c r="CB51" s="1506" t="str">
        <f ca="1">INDIRECT(ADDRESS(BA194,Dev!$GL$29,,,Table!$A$1))</f>
        <v>PRLJB-001_++EH</v>
      </c>
      <c r="CC51" s="1507"/>
      <c r="CE51" s="1506" t="str">
        <f ca="1">INDIRECT(ADDRESS(BA194,Dev!$GO$29,,,Table!$A$1))</f>
        <v>PRLJB-001_++TE</v>
      </c>
      <c r="CF51" s="1508"/>
      <c r="CN51" s="236"/>
      <c r="CU51" s="412"/>
      <c r="CV51" s="227"/>
      <c r="CW51" s="240"/>
      <c r="CZ51" s="227"/>
      <c r="DA51" s="239"/>
      <c r="DJ51" s="238"/>
      <c r="EP51" s="236"/>
      <c r="EW51" s="412"/>
      <c r="EX51" s="1135"/>
      <c r="EY51" s="240"/>
      <c r="EZ51" s="1132"/>
      <c r="FA51" s="1132"/>
      <c r="FB51" s="1135"/>
      <c r="FC51" s="239"/>
      <c r="FD51" s="1132"/>
      <c r="FE51" s="1132"/>
      <c r="FF51" s="1132"/>
      <c r="FG51" s="1132"/>
      <c r="FH51" s="1132"/>
      <c r="FI51" s="1132"/>
      <c r="FJ51" s="1132"/>
      <c r="FK51" s="1132"/>
      <c r="FL51" s="238"/>
      <c r="FM51" s="1132"/>
      <c r="FN51" s="1132"/>
      <c r="FO51" s="1132"/>
      <c r="FP51" s="1132"/>
      <c r="FQ51" s="1132"/>
      <c r="FR51" s="1132"/>
      <c r="FS51" s="1132"/>
      <c r="FT51" s="1132"/>
      <c r="FU51" s="1132"/>
      <c r="FV51" s="1132"/>
      <c r="FW51" s="1132"/>
      <c r="FX51" s="1132"/>
      <c r="FY51" s="1132"/>
      <c r="FZ51" s="1132"/>
      <c r="GA51" s="1132"/>
      <c r="GB51" s="1132"/>
      <c r="GC51" s="1132"/>
      <c r="GD51" s="1132"/>
      <c r="GE51" s="1132"/>
      <c r="GF51" s="1132"/>
      <c r="GG51" s="1132"/>
      <c r="GH51" s="1132"/>
      <c r="GI51" s="1132"/>
      <c r="GJ51" s="1132"/>
      <c r="GK51" s="1132"/>
      <c r="GL51" s="1132"/>
      <c r="GM51" s="1132"/>
      <c r="GN51" s="1132"/>
      <c r="GO51" s="1132"/>
      <c r="GP51" s="1132"/>
      <c r="GQ51" s="1132"/>
      <c r="GR51" s="236"/>
      <c r="GS51" s="1132"/>
      <c r="GT51" s="1132"/>
      <c r="GU51" s="1132"/>
      <c r="GV51" s="1132"/>
      <c r="GW51" s="1132"/>
      <c r="GX51" s="236"/>
      <c r="GZ51" s="227"/>
      <c r="HA51" s="240"/>
      <c r="HD51" s="227"/>
      <c r="HE51" s="239"/>
      <c r="HN51" s="238"/>
      <c r="IT51" s="236"/>
      <c r="JA51" s="412"/>
      <c r="JB51" s="1135"/>
      <c r="JC51" s="240"/>
      <c r="JD51" s="1132"/>
      <c r="JE51" s="1132"/>
      <c r="JF51" s="1135"/>
      <c r="JG51" s="239"/>
      <c r="JH51" s="1132"/>
      <c r="JI51" s="1132"/>
      <c r="JJ51" s="1132"/>
      <c r="JK51" s="1132"/>
      <c r="JL51" s="1132"/>
      <c r="JM51" s="1132"/>
      <c r="JN51" s="1132"/>
      <c r="JO51" s="1132"/>
      <c r="JP51" s="238"/>
      <c r="JQ51" s="1132"/>
      <c r="JR51" s="1132"/>
      <c r="JS51" s="1132"/>
      <c r="JT51" s="1132"/>
      <c r="JU51" s="1132"/>
      <c r="JV51" s="1132"/>
      <c r="JW51" s="1132"/>
      <c r="JX51" s="1132"/>
      <c r="JY51" s="1132"/>
      <c r="JZ51" s="1132"/>
      <c r="KA51" s="1132"/>
      <c r="KB51" s="1132"/>
      <c r="KC51" s="1132"/>
      <c r="KD51" s="1132"/>
      <c r="KE51" s="1132"/>
      <c r="KF51" s="1132"/>
      <c r="KG51" s="1132"/>
      <c r="KH51" s="1132"/>
      <c r="KI51" s="1132"/>
      <c r="KJ51" s="1132"/>
      <c r="KK51" s="1132"/>
      <c r="KL51" s="1132"/>
      <c r="KM51" s="1132"/>
      <c r="KN51" s="1132"/>
      <c r="KO51" s="1132"/>
      <c r="KP51" s="1132"/>
      <c r="KQ51" s="1132"/>
      <c r="KR51" s="1132"/>
      <c r="KS51" s="1132"/>
      <c r="KT51" s="1132"/>
      <c r="KU51" s="1132"/>
      <c r="KV51" s="236"/>
      <c r="KW51" s="1132"/>
      <c r="KX51" s="1132"/>
      <c r="KY51" s="1132"/>
      <c r="KZ51" s="1132"/>
      <c r="LA51" s="1132"/>
      <c r="LB51" s="236"/>
      <c r="LC51" s="1132"/>
      <c r="LD51" s="1135"/>
      <c r="LE51" s="240"/>
      <c r="LF51" s="1132"/>
      <c r="LG51" s="1132"/>
      <c r="LH51" s="1135"/>
      <c r="LI51" s="239"/>
      <c r="LJ51" s="1132"/>
      <c r="LK51" s="1132"/>
      <c r="LL51" s="1132"/>
      <c r="LM51" s="1132"/>
      <c r="LN51" s="1132"/>
      <c r="LO51" s="1132"/>
      <c r="LP51" s="1132"/>
      <c r="LQ51" s="1132"/>
      <c r="LR51" s="238"/>
      <c r="LS51" s="1132"/>
      <c r="LT51" s="1132"/>
      <c r="LU51" s="1132"/>
      <c r="LV51" s="1132"/>
      <c r="LW51" s="1132"/>
      <c r="LX51" s="1132"/>
      <c r="LY51" s="1132"/>
      <c r="LZ51" s="1132"/>
      <c r="MA51" s="1132"/>
      <c r="MB51" s="1132"/>
      <c r="MC51" s="1132"/>
      <c r="MD51" s="1132"/>
      <c r="ME51" s="1132"/>
      <c r="MF51" s="1132"/>
      <c r="MG51" s="1132"/>
      <c r="MH51" s="1132"/>
      <c r="MI51" s="1132"/>
      <c r="MJ51" s="1132"/>
      <c r="MK51" s="1132"/>
      <c r="ML51" s="1132"/>
      <c r="MM51" s="1132"/>
      <c r="MN51" s="1132"/>
      <c r="MO51" s="1132"/>
      <c r="MP51" s="1132"/>
      <c r="MQ51" s="1132"/>
      <c r="MR51" s="1132"/>
      <c r="MS51" s="1132"/>
      <c r="MT51" s="1132"/>
      <c r="MU51" s="1132"/>
      <c r="MV51" s="1132"/>
      <c r="MW51" s="1132"/>
      <c r="MX51" s="236"/>
      <c r="MY51" s="1132"/>
      <c r="MZ51" s="1132"/>
      <c r="NA51" s="1132"/>
      <c r="NB51" s="1132"/>
      <c r="NC51" s="1132"/>
      <c r="ND51" s="236"/>
      <c r="NF51" s="227"/>
      <c r="NG51" s="240"/>
      <c r="NJ51" s="227"/>
      <c r="NK51" s="239"/>
      <c r="NT51" s="238"/>
      <c r="NX51" s="1506" t="str">
        <f ca="1">INDIRECT(ADDRESS(MW194,Dev!$GL$29,,,Table!$A$1))</f>
        <v>PRLJB-007_++EH</v>
      </c>
      <c r="NY51" s="1507"/>
      <c r="NZ51" s="1263"/>
      <c r="OA51" s="1506" t="str">
        <f ca="1">INDIRECT(ADDRESS(MW194,Dev!$GO$29,,,Table!$A$1))</f>
        <v>PRLJB-007_++TE</v>
      </c>
      <c r="OB51" s="1508"/>
      <c r="OJ51" s="236"/>
      <c r="OQ51" s="412"/>
      <c r="OR51" s="1135"/>
      <c r="OS51" s="240"/>
      <c r="OT51" s="1132"/>
      <c r="OV51" s="227"/>
      <c r="OW51" s="239"/>
      <c r="PJ51" s="1506" t="str">
        <f ca="1">INDIRECT(ADDRESS(OI194,Dev!$GL$29,,,Table!$A$1))</f>
        <v>PRLJB-008_++EH</v>
      </c>
      <c r="PK51" s="1507"/>
      <c r="PL51" s="1263"/>
      <c r="PM51" s="1506" t="str">
        <f ca="1">INDIRECT(ADDRESS(OI194,Dev!$GO$29,,,Table!$A$1))</f>
        <v>PRLJB-008_++TE</v>
      </c>
      <c r="PN51" s="1508"/>
      <c r="PV51" s="236"/>
      <c r="QC51" s="412"/>
      <c r="QD51" s="1135"/>
      <c r="QE51" s="240"/>
      <c r="QF51" s="1132"/>
      <c r="QG51" s="1132"/>
      <c r="QH51" s="1135"/>
      <c r="QI51" s="239"/>
      <c r="QJ51" s="1132"/>
      <c r="QK51" s="1132"/>
      <c r="QL51" s="1132"/>
      <c r="QM51" s="1132"/>
      <c r="QN51" s="1132"/>
      <c r="QO51" s="1132"/>
      <c r="QP51" s="1132"/>
      <c r="QQ51" s="1132"/>
      <c r="QR51" s="238"/>
      <c r="QS51" s="1132"/>
      <c r="QT51" s="1132"/>
      <c r="QU51" s="1132"/>
      <c r="QV51" s="1132"/>
      <c r="QW51" s="1132"/>
      <c r="QX51" s="1132"/>
      <c r="QY51" s="1132"/>
      <c r="QZ51" s="1132"/>
      <c r="RA51" s="1132"/>
      <c r="RB51" s="1132"/>
      <c r="RC51" s="1132"/>
      <c r="RD51" s="1132"/>
      <c r="RE51" s="1132"/>
      <c r="RF51" s="1132"/>
      <c r="RG51" s="1132"/>
      <c r="RH51" s="1132"/>
      <c r="RI51" s="1132"/>
      <c r="RJ51" s="1132"/>
      <c r="RK51" s="1132"/>
      <c r="RL51" s="1132"/>
      <c r="RM51" s="1132"/>
      <c r="RN51" s="1132"/>
      <c r="RO51" s="1132"/>
      <c r="RP51" s="1132"/>
      <c r="RQ51" s="1132"/>
      <c r="RR51" s="1132"/>
      <c r="RS51" s="1132"/>
      <c r="RT51" s="1132"/>
      <c r="RU51" s="1132"/>
      <c r="RV51" s="1132"/>
      <c r="RW51" s="1132"/>
      <c r="RX51" s="236"/>
      <c r="RY51" s="1132"/>
      <c r="RZ51" s="1132"/>
      <c r="SA51" s="1132"/>
      <c r="SB51" s="1132"/>
      <c r="SC51" s="1132"/>
      <c r="SD51" s="236"/>
      <c r="SF51" s="227"/>
      <c r="SG51" s="240"/>
      <c r="SJ51" s="227"/>
      <c r="SK51" s="239"/>
      <c r="ST51" s="238"/>
      <c r="TZ51" s="236"/>
      <c r="UG51" s="412"/>
      <c r="UH51" s="1135"/>
      <c r="UI51" s="240"/>
      <c r="UJ51" s="1132"/>
      <c r="UK51" s="1132"/>
      <c r="UL51" s="1135"/>
      <c r="UM51" s="239"/>
      <c r="UN51" s="1132"/>
      <c r="UO51" s="1132"/>
      <c r="UP51" s="1132"/>
      <c r="UQ51" s="1132"/>
      <c r="UR51" s="1132"/>
      <c r="US51" s="1132"/>
      <c r="UT51" s="1132"/>
      <c r="UU51" s="1132"/>
      <c r="UV51" s="238"/>
      <c r="UW51" s="1132"/>
      <c r="UX51" s="1132"/>
      <c r="UY51" s="1132"/>
      <c r="UZ51" s="1132"/>
      <c r="VA51" s="1132"/>
      <c r="VB51" s="1132"/>
      <c r="VC51" s="1132"/>
      <c r="VD51" s="1132"/>
      <c r="VE51" s="1132"/>
      <c r="VF51" s="1132"/>
      <c r="VG51" s="1132"/>
      <c r="VH51" s="1132"/>
      <c r="VI51" s="1132"/>
      <c r="VJ51" s="1132"/>
      <c r="VK51" s="1132"/>
      <c r="VL51" s="1132"/>
      <c r="VM51" s="1132"/>
      <c r="VN51" s="1132"/>
      <c r="VO51" s="1132"/>
      <c r="VP51" s="1132"/>
      <c r="VQ51" s="1132"/>
      <c r="VR51" s="1132"/>
      <c r="VS51" s="1132"/>
      <c r="VT51" s="1132"/>
      <c r="VU51" s="1132"/>
      <c r="VV51" s="1132"/>
      <c r="VW51" s="1132"/>
      <c r="VX51" s="1132"/>
      <c r="VY51" s="1132"/>
      <c r="VZ51" s="1132"/>
      <c r="WA51" s="1132"/>
      <c r="WB51" s="236"/>
      <c r="WC51" s="1132"/>
      <c r="WD51" s="1132"/>
      <c r="WE51" s="1132"/>
      <c r="WF51" s="1132"/>
      <c r="WG51" s="1132"/>
      <c r="WH51" s="236"/>
      <c r="WJ51" s="227"/>
      <c r="WK51" s="240"/>
      <c r="WN51" s="227"/>
      <c r="WO51" s="239"/>
      <c r="WX51" s="238"/>
      <c r="WY51" s="1263"/>
      <c r="WZ51" s="1263"/>
      <c r="XA51" s="1263"/>
      <c r="XB51" s="1506" t="str">
        <f ca="1">INDIRECT(ADDRESS(WA194,Dev!$GL$29,,,Table!$A$1))</f>
        <v>PRLJB-012_++EH</v>
      </c>
      <c r="XC51" s="1507"/>
      <c r="XD51" s="1263"/>
      <c r="XE51" s="1506" t="str">
        <f ca="1">INDIRECT(ADDRESS(WA194,Dev!$GO$29,,,Table!$A$1))</f>
        <v>PRLJB-012_++TE</v>
      </c>
      <c r="XF51" s="1508"/>
      <c r="YD51" s="236"/>
      <c r="YK51" s="412"/>
      <c r="YL51" s="1135"/>
      <c r="YM51" s="240"/>
      <c r="YN51" s="1132"/>
      <c r="YO51" s="1132"/>
      <c r="YP51" s="1135"/>
      <c r="YQ51" s="239"/>
      <c r="YR51" s="1132"/>
      <c r="YS51" s="1132"/>
      <c r="YT51" s="1132"/>
      <c r="YU51" s="1132"/>
      <c r="YV51" s="1132"/>
      <c r="YW51" s="1132"/>
      <c r="YX51" s="1132"/>
      <c r="YY51" s="1132"/>
      <c r="YZ51" s="238"/>
      <c r="ZA51" s="1132"/>
      <c r="ZB51" s="1132"/>
      <c r="ZC51" s="1132"/>
      <c r="ZD51" s="1132"/>
      <c r="ZE51" s="1132"/>
      <c r="ZF51" s="1132"/>
      <c r="ZG51" s="1132"/>
      <c r="ZH51" s="1132"/>
      <c r="ZI51" s="1132"/>
      <c r="ZJ51" s="1132"/>
      <c r="ZK51" s="1132"/>
      <c r="ZL51" s="1132"/>
      <c r="ZM51" s="1132"/>
      <c r="ZN51" s="1132"/>
      <c r="ZO51" s="1132"/>
      <c r="ZP51" s="1132"/>
      <c r="ZQ51" s="1132"/>
      <c r="ZR51" s="1132"/>
      <c r="ZS51" s="1132"/>
      <c r="ZT51" s="1132"/>
      <c r="ZU51" s="1132"/>
      <c r="ZV51" s="1132"/>
      <c r="ZW51" s="1132"/>
      <c r="ZX51" s="1132"/>
      <c r="ZY51" s="1132"/>
      <c r="ZZ51" s="1132"/>
      <c r="AAA51" s="1132"/>
      <c r="AAB51" s="1132"/>
      <c r="AAC51" s="1132"/>
      <c r="AAD51" s="1132"/>
      <c r="AAE51" s="1195"/>
      <c r="AAF51" s="1194"/>
      <c r="AAG51" s="1195"/>
      <c r="AAH51" s="1195"/>
      <c r="AAI51" s="1195"/>
      <c r="AAJ51" s="1195"/>
      <c r="AAK51" s="1195"/>
      <c r="AAL51" s="1194"/>
      <c r="AAM51" s="1263"/>
      <c r="AAN51" s="227"/>
      <c r="AAO51" s="240"/>
      <c r="AAP51" s="1263"/>
      <c r="AAQ51" s="1263"/>
      <c r="AAR51" s="227"/>
      <c r="AAS51" s="239"/>
      <c r="AAT51" s="1263"/>
      <c r="AAU51" s="1263"/>
      <c r="AAV51" s="1263"/>
      <c r="AAW51" s="1263"/>
      <c r="AAX51" s="1263"/>
      <c r="AAY51" s="1263"/>
      <c r="AAZ51" s="1263"/>
      <c r="ABA51" s="1263"/>
      <c r="ABB51" s="1193"/>
      <c r="ABC51" s="1263"/>
      <c r="ABD51" s="1263"/>
      <c r="ABE51" s="1263"/>
      <c r="ABF51" s="1506" t="str">
        <f ca="1">INDIRECT(ADDRESS(AAE194,Dev!$GL$29,,,Table!$A$1))</f>
        <v>PRLJB-014_++EH</v>
      </c>
      <c r="ABG51" s="1507"/>
      <c r="ABH51" s="1263"/>
      <c r="ABI51" s="1506" t="str">
        <f ca="1">INDIRECT(ADDRESS(AAE194,Dev!$GO$29,,,Table!$A$1))</f>
        <v>PRLJB-014_++TE</v>
      </c>
      <c r="ABJ51" s="1508"/>
      <c r="ACH51" s="236"/>
      <c r="ACO51" s="412"/>
      <c r="ACP51" s="1135"/>
      <c r="ACQ51" s="240"/>
      <c r="ACR51" s="1132"/>
      <c r="ACS51" s="1132"/>
      <c r="ACT51" s="1135"/>
      <c r="ACU51" s="239"/>
      <c r="ACV51" s="1132"/>
      <c r="ACW51" s="1132"/>
      <c r="ACX51" s="1132"/>
      <c r="ACY51" s="1132"/>
      <c r="ACZ51" s="1132"/>
      <c r="ADA51" s="1132"/>
      <c r="ADB51" s="1132"/>
      <c r="ADC51" s="1132"/>
      <c r="ADD51" s="238"/>
      <c r="ADE51" s="1132"/>
      <c r="ADF51" s="1132"/>
      <c r="ADG51" s="1132"/>
      <c r="ADH51" s="1132"/>
      <c r="ADI51" s="1132"/>
      <c r="ADJ51" s="1132"/>
      <c r="ADK51" s="1132"/>
      <c r="ADL51" s="1132"/>
      <c r="ADM51" s="1132"/>
      <c r="ADN51" s="1132"/>
      <c r="ADO51" s="1132"/>
      <c r="ADP51" s="1132"/>
      <c r="ADQ51" s="1132"/>
      <c r="ADR51" s="1132"/>
      <c r="ADS51" s="1132"/>
      <c r="ADT51" s="1132"/>
      <c r="ADU51" s="1132"/>
      <c r="ADV51" s="1132"/>
      <c r="ADW51" s="1132"/>
      <c r="ADX51" s="1132"/>
      <c r="ADY51" s="1132"/>
      <c r="ADZ51" s="1132"/>
      <c r="AEA51" s="1132"/>
      <c r="AEB51" s="1132"/>
      <c r="AEC51" s="1132"/>
      <c r="AED51" s="1132"/>
      <c r="AEE51" s="1132"/>
      <c r="AEF51" s="1132"/>
      <c r="AEG51" s="1132"/>
      <c r="AEH51" s="1132"/>
      <c r="AEI51" s="1195"/>
      <c r="AEJ51" s="1194"/>
      <c r="AEK51" s="1195"/>
      <c r="AEL51" s="1195"/>
      <c r="AEM51" s="1195"/>
      <c r="AEN51" s="1195"/>
      <c r="AEO51" s="1195"/>
      <c r="AEP51" s="1194"/>
      <c r="AEQ51" s="1263"/>
      <c r="AER51" s="227"/>
      <c r="AES51" s="240"/>
      <c r="AET51" s="1263"/>
      <c r="AEU51" s="1263"/>
      <c r="AEV51" s="227"/>
      <c r="AEW51" s="239"/>
      <c r="AEX51" s="1263"/>
      <c r="AEY51" s="1263"/>
      <c r="AEZ51" s="1263"/>
      <c r="AFA51" s="1263"/>
      <c r="AFB51" s="1263"/>
      <c r="AFC51" s="1263"/>
      <c r="AFD51" s="1263"/>
      <c r="AFE51" s="1263"/>
      <c r="AFF51" s="1193"/>
      <c r="AFG51" s="1263"/>
      <c r="AFH51" s="1263"/>
      <c r="AFI51" s="1263"/>
      <c r="AFJ51" s="1506" t="str">
        <f ca="1">INDIRECT(ADDRESS(AEI194,Dev!$GL$29,,,Table!$A$1))</f>
        <v>PRLJB-016_++EH</v>
      </c>
      <c r="AFK51" s="1507"/>
      <c r="AFL51" s="1263"/>
      <c r="AFM51" s="1506" t="str">
        <f ca="1">INDIRECT(ADDRESS(AEI194,Dev!$GO$29,,,Table!$A$1))</f>
        <v>PRLJB-016_++TE</v>
      </c>
      <c r="AFN51" s="1508"/>
      <c r="AGL51" s="236"/>
      <c r="AGS51" s="412"/>
      <c r="AGT51" s="1135"/>
      <c r="AGU51" s="240"/>
      <c r="AGV51" s="1132"/>
      <c r="AGW51" s="1132"/>
      <c r="AGX51" s="1135"/>
      <c r="AGY51" s="239"/>
      <c r="AGZ51" s="1132"/>
      <c r="AHA51" s="1132"/>
      <c r="AHB51" s="1132"/>
      <c r="AHC51" s="1132"/>
      <c r="AHD51" s="1132"/>
      <c r="AHE51" s="1132"/>
      <c r="AHF51" s="1132"/>
      <c r="AHG51" s="1263"/>
      <c r="AHH51" s="1193"/>
      <c r="AHI51" s="1263"/>
      <c r="AHJ51" s="1263"/>
      <c r="AHK51" s="1263"/>
      <c r="AHL51" s="1506" t="str">
        <f ca="1">INDIRECT(ADDRESS(AGK194,Dev!$GL$29,,,Table!$A$1))</f>
        <v>PRLJB-017_++EH</v>
      </c>
      <c r="AHM51" s="1507"/>
      <c r="AHN51" s="1263"/>
      <c r="AHO51" s="1506" t="str">
        <f ca="1">INDIRECT(ADDRESS(AGK194,Dev!$GO$29,,,Table!$A$1))</f>
        <v>PRLJB-017_++TE</v>
      </c>
      <c r="AHP51" s="1508"/>
      <c r="AHQ51" s="1132"/>
      <c r="AHR51" s="1132"/>
      <c r="AHS51" s="1132"/>
      <c r="AHT51" s="1132"/>
      <c r="AHU51" s="1132"/>
      <c r="AHV51" s="1132"/>
      <c r="AHW51" s="1132"/>
      <c r="AHX51" s="1132"/>
      <c r="AHY51" s="1132"/>
      <c r="AHZ51" s="1132"/>
      <c r="AIA51" s="1132"/>
      <c r="AIB51" s="1132"/>
      <c r="AIC51" s="1132"/>
      <c r="AID51" s="1132"/>
      <c r="AIE51" s="1132"/>
      <c r="AIF51" s="1132"/>
      <c r="AIG51" s="1132"/>
      <c r="AIH51" s="1132"/>
      <c r="AII51" s="1132"/>
      <c r="AIJ51" s="1132"/>
      <c r="AIK51" s="1132"/>
      <c r="AIL51" s="1132"/>
      <c r="AIM51" s="1132"/>
      <c r="AIN51" s="236"/>
      <c r="AIO51" s="1132"/>
      <c r="AIP51" s="1132"/>
      <c r="AIQ51" s="1132"/>
      <c r="AIR51" s="1132"/>
      <c r="AIS51" s="1132"/>
      <c r="AIT51" s="236"/>
      <c r="AIV51" s="227"/>
      <c r="AIW51" s="240"/>
      <c r="AIZ51" s="227"/>
      <c r="AJA51" s="239"/>
      <c r="AJJ51" s="238"/>
      <c r="AKP51" s="236"/>
      <c r="AKW51" s="412"/>
      <c r="AKX51" s="1135"/>
      <c r="AKY51" s="240"/>
      <c r="AKZ51" s="1132"/>
      <c r="ALA51" s="1132"/>
      <c r="ALB51" s="1135"/>
      <c r="ALC51" s="239"/>
      <c r="ALD51" s="1132"/>
      <c r="ALE51" s="1132"/>
      <c r="ALF51" s="1132"/>
      <c r="ALG51" s="1132"/>
      <c r="ALH51" s="1132"/>
      <c r="ALI51" s="1132"/>
      <c r="ALJ51" s="1132"/>
      <c r="ALK51" s="1132"/>
      <c r="ALL51" s="238"/>
      <c r="ALM51" s="1132"/>
      <c r="ALN51" s="1132"/>
      <c r="ALO51" s="1132"/>
      <c r="ALP51" s="1506" t="str">
        <f ca="1">INDIRECT(ADDRESS(AKO194,Dev!$GL$29,,,Table!$A$1))</f>
        <v>PRLJB-019_++EH</v>
      </c>
      <c r="ALQ51" s="1507"/>
      <c r="ALR51" s="1263"/>
      <c r="ALS51" s="1506" t="str">
        <f ca="1">INDIRECT(ADDRESS(AKO194,Dev!$GO$29,,,Table!$A$1))</f>
        <v>PRLJB-019_++TE</v>
      </c>
      <c r="ALT51" s="1508"/>
      <c r="ALU51" s="1132"/>
      <c r="ALV51" s="1132"/>
      <c r="ALW51" s="1132"/>
      <c r="ALX51" s="1132"/>
      <c r="ALY51" s="1132"/>
      <c r="ALZ51" s="1132"/>
      <c r="AMA51" s="1132"/>
      <c r="AMB51" s="1132"/>
      <c r="AMC51" s="1132"/>
      <c r="AMD51" s="1132"/>
      <c r="AME51" s="1132"/>
      <c r="AMF51" s="1132"/>
      <c r="AMG51" s="1132"/>
      <c r="AMH51" s="1132"/>
      <c r="AMI51" s="1132"/>
      <c r="AMJ51" s="1132"/>
      <c r="AMK51" s="1132"/>
      <c r="AML51" s="1132"/>
      <c r="AMM51" s="1132"/>
      <c r="AMN51" s="1132"/>
      <c r="AMO51" s="1132"/>
      <c r="AMP51" s="1132"/>
      <c r="AMQ51" s="1132"/>
      <c r="AMR51" s="236"/>
      <c r="AMS51" s="1132"/>
      <c r="AMT51" s="1132"/>
      <c r="AMU51" s="1132"/>
      <c r="AMV51" s="1132"/>
      <c r="AMW51" s="1132"/>
      <c r="AMX51" s="236"/>
      <c r="AMZ51" s="227"/>
      <c r="ANA51" s="240"/>
      <c r="AND51" s="227"/>
      <c r="ANE51" s="239"/>
      <c r="ANN51" s="238"/>
      <c r="AOT51" s="236"/>
      <c r="APA51" s="412"/>
      <c r="APB51" s="1135"/>
      <c r="APC51" s="240"/>
      <c r="APD51" s="1132"/>
      <c r="APE51" s="1132"/>
      <c r="APF51" s="1135"/>
      <c r="APG51" s="239"/>
      <c r="APH51" s="1132"/>
      <c r="API51" s="1132"/>
      <c r="APJ51" s="1132"/>
      <c r="APK51" s="1132"/>
      <c r="APL51" s="1132"/>
      <c r="APM51" s="1132"/>
      <c r="APN51" s="1132"/>
      <c r="APO51" s="1195"/>
      <c r="APP51" s="1193"/>
      <c r="APQ51" s="1195"/>
      <c r="APR51" s="1195"/>
      <c r="APS51" s="1195"/>
      <c r="APT51" s="1506" t="str">
        <f ca="1">INDIRECT(ADDRESS(AOS194,Dev!$GL$29,,,Table!$A$1))</f>
        <v>PRLJB-021_++EH</v>
      </c>
      <c r="APU51" s="1507"/>
      <c r="APV51" s="1263"/>
      <c r="APW51" s="1506" t="str">
        <f ca="1">INDIRECT(ADDRESS(AOS194,Dev!$GO$29,,,Table!$A$1))</f>
        <v>PRLJB-021_++TE</v>
      </c>
      <c r="APX51" s="1508"/>
      <c r="APY51" s="1132"/>
      <c r="APZ51" s="1132"/>
      <c r="AQA51" s="1132"/>
      <c r="AQB51" s="1132"/>
      <c r="AQC51" s="1132"/>
      <c r="AQD51" s="1132"/>
      <c r="AQE51" s="1132"/>
      <c r="AQF51" s="1132"/>
      <c r="AQG51" s="1132"/>
      <c r="AQH51" s="1132"/>
      <c r="AQI51" s="1132"/>
      <c r="AQJ51" s="1132"/>
      <c r="AQK51" s="1132"/>
      <c r="AQL51" s="1132"/>
      <c r="AQM51" s="1132"/>
      <c r="AQN51" s="1132"/>
      <c r="AQO51" s="1132"/>
      <c r="AQP51" s="1132"/>
      <c r="AQQ51" s="1132"/>
      <c r="AQR51" s="1132"/>
      <c r="AQS51" s="1132"/>
      <c r="AQT51" s="1132"/>
      <c r="AQU51" s="1132"/>
      <c r="AQV51" s="236"/>
      <c r="AQW51" s="1132"/>
      <c r="AQX51" s="1132"/>
      <c r="AQY51" s="1132"/>
      <c r="AQZ51" s="1132"/>
      <c r="ARA51" s="1132"/>
      <c r="ARB51" s="236"/>
      <c r="ARD51" s="227"/>
      <c r="ARE51" s="240"/>
      <c r="ARH51" s="227"/>
      <c r="ARI51" s="239"/>
      <c r="ARR51" s="238"/>
      <c r="ASC51" s="302"/>
      <c r="ASD51" s="302"/>
      <c r="ASE51" s="302"/>
      <c r="ASF51" s="302"/>
      <c r="ASG51" s="302"/>
      <c r="ASH51" s="302"/>
      <c r="ASI51" s="302"/>
      <c r="ASJ51" s="302"/>
      <c r="ASK51" s="302"/>
      <c r="ASL51" s="302"/>
      <c r="ASM51" s="302"/>
      <c r="ASN51" s="302"/>
      <c r="ASO51" s="302"/>
      <c r="ASP51" s="302"/>
      <c r="ASQ51" s="302"/>
      <c r="ASX51" s="236"/>
      <c r="ATE51" s="1192"/>
      <c r="ATF51" s="1135"/>
      <c r="ATG51" s="240"/>
      <c r="ATJ51" s="227"/>
      <c r="ATK51" s="239"/>
      <c r="ATT51" s="238"/>
      <c r="AUJ51" s="236"/>
      <c r="AUO51" s="1132"/>
      <c r="AUP51" s="236"/>
      <c r="AUR51" s="227"/>
      <c r="AUS51" s="240"/>
      <c r="AUV51" s="227"/>
      <c r="AUW51" s="239"/>
      <c r="AVF51" s="238"/>
      <c r="AVL51" s="1525"/>
      <c r="AVM51" s="1526"/>
      <c r="AVP51" s="1176"/>
      <c r="AVT51" s="1525"/>
      <c r="AVU51" s="1526"/>
      <c r="AWC51" s="267"/>
      <c r="AWE51" s="1176"/>
      <c r="AWG51" s="1236"/>
      <c r="AWH51" s="1176"/>
      <c r="AWI51" s="1176"/>
      <c r="AWJ51" s="1237"/>
      <c r="AWK51" s="1176"/>
      <c r="AWL51" s="1238"/>
      <c r="AWM51" s="1176"/>
      <c r="AWN51" s="1176"/>
      <c r="AWO51" s="1176"/>
      <c r="AXS51" s="412"/>
      <c r="AYE51" s="238"/>
      <c r="AYU51" s="413"/>
      <c r="AYW51" s="271"/>
      <c r="AZB51" s="271"/>
      <c r="AZC51" s="1637"/>
      <c r="AZD51" s="1638"/>
      <c r="AZE51" s="1638"/>
      <c r="AZF51" s="1274"/>
      <c r="AZK51" s="1195"/>
      <c r="AZL51" s="1194"/>
      <c r="AZM51" s="1195"/>
      <c r="AZN51" s="1195"/>
      <c r="AZO51" s="1195"/>
      <c r="AZP51" s="1195"/>
      <c r="AZQ51" s="1195"/>
      <c r="AZR51" s="1194"/>
      <c r="AZS51" s="1263"/>
      <c r="AZT51" s="227"/>
      <c r="AZU51" s="240"/>
      <c r="AZV51" s="1263"/>
      <c r="AZW51" s="1263"/>
      <c r="AZX51" s="227"/>
      <c r="AZY51" s="239"/>
      <c r="AZZ51" s="1263"/>
      <c r="BAA51" s="1263"/>
      <c r="BAB51" s="1263"/>
      <c r="BAC51" s="1263"/>
      <c r="BAD51" s="1263"/>
      <c r="BAE51" s="1263"/>
      <c r="BAF51" s="1263"/>
      <c r="BAG51" s="1263"/>
      <c r="BAH51" s="1193"/>
      <c r="BAI51" s="1263"/>
      <c r="BAJ51" s="1263"/>
      <c r="BAK51" s="1263"/>
      <c r="BAL51" s="1506" t="str">
        <f ca="1">INDIRECT(ADDRESS(AZK194,Dev!$GL$29,,,Table!$A$1))</f>
        <v>PRLJB-024_++EH</v>
      </c>
      <c r="BAM51" s="1507"/>
      <c r="BAN51" s="1263"/>
      <c r="BAO51" s="1506" t="str">
        <f ca="1">INDIRECT(ADDRESS(AZK194,Dev!$GO$29,,,Table!$A$1))</f>
        <v>PRLJB-024_++TE</v>
      </c>
      <c r="BAP51" s="1508"/>
      <c r="BAQ51" s="747"/>
      <c r="BAR51" s="747"/>
      <c r="BAU51" s="249"/>
      <c r="BAV51" s="249"/>
      <c r="BAW51" s="249"/>
      <c r="BAX51" s="249"/>
      <c r="BBN51" s="236"/>
      <c r="BBU51" s="412"/>
      <c r="BBV51" s="1135"/>
      <c r="BBW51" s="240"/>
      <c r="BBX51" s="1132"/>
      <c r="BBY51" s="1132"/>
      <c r="BBZ51" s="1135"/>
      <c r="BCA51" s="239"/>
      <c r="BCB51" s="1132"/>
      <c r="BCC51" s="1132"/>
      <c r="BCD51" s="1132"/>
      <c r="BCE51" s="1132"/>
      <c r="BCF51" s="1132"/>
      <c r="BCG51" s="1132"/>
      <c r="BCH51" s="1132"/>
      <c r="BCI51" s="1195"/>
      <c r="BCJ51" s="1193"/>
      <c r="BCK51" s="1195"/>
      <c r="BCL51" s="1195"/>
      <c r="BCM51" s="1195"/>
      <c r="BCN51" s="1506" t="str">
        <f ca="1">INDIRECT(ADDRESS(BBM194,Dev!$GL$29,,,Table!$A$1))</f>
        <v>PRLJB-025_++EH</v>
      </c>
      <c r="BCO51" s="1507"/>
      <c r="BCP51" s="1263"/>
      <c r="BCQ51" s="1506" t="str">
        <f ca="1">INDIRECT(ADDRESS(BBM194,Dev!$GO$29,,,Table!$A$1))</f>
        <v>PRLJB-025_++TE</v>
      </c>
      <c r="BCR51" s="1508"/>
      <c r="BCS51" s="1132"/>
      <c r="BCT51" s="1132"/>
      <c r="BCU51" s="1132"/>
      <c r="BCV51" s="1132"/>
      <c r="BCW51" s="1132"/>
      <c r="BCX51" s="1132"/>
      <c r="BCY51" s="1132"/>
      <c r="BCZ51" s="1132"/>
      <c r="BDA51" s="1132"/>
      <c r="BDB51" s="1132"/>
      <c r="BDC51" s="1132"/>
      <c r="BDD51" s="1132"/>
      <c r="BDE51" s="1132"/>
      <c r="BDF51" s="1132"/>
      <c r="BDG51" s="1132"/>
      <c r="BDH51" s="1132"/>
      <c r="BDI51" s="1132"/>
      <c r="BDJ51" s="1132"/>
      <c r="BDK51" s="1132"/>
      <c r="BDL51" s="1132"/>
      <c r="BDM51" s="1132"/>
      <c r="BDN51" s="1132"/>
      <c r="BDO51" s="1132"/>
      <c r="BDP51" s="236"/>
      <c r="BDQ51" s="1132"/>
      <c r="BDR51" s="1132"/>
      <c r="BDS51" s="1132"/>
      <c r="BDT51" s="1132"/>
      <c r="BDU51" s="1132"/>
      <c r="BDV51" s="236"/>
      <c r="BDX51" s="227"/>
      <c r="BDY51" s="240"/>
      <c r="BEB51" s="227"/>
      <c r="BEC51" s="239"/>
      <c r="BEL51" s="238"/>
      <c r="BFR51" s="236"/>
      <c r="BFY51" s="412"/>
      <c r="BFZ51" s="1135"/>
      <c r="BGA51" s="240"/>
      <c r="BGB51" s="1132"/>
      <c r="BGC51" s="1132"/>
      <c r="BGD51" s="1135"/>
      <c r="BGE51" s="239"/>
      <c r="BGF51" s="1132"/>
      <c r="BGG51" s="1132"/>
      <c r="BGH51" s="1132"/>
      <c r="BGI51" s="1132"/>
      <c r="BGJ51" s="1132"/>
      <c r="BGK51" s="1132"/>
      <c r="BGL51" s="1132"/>
      <c r="BGM51" s="1195"/>
      <c r="BGN51" s="1193"/>
      <c r="BGO51" s="1195"/>
      <c r="BGP51" s="1195"/>
      <c r="BGQ51" s="1195"/>
      <c r="BGR51" s="1506" t="str">
        <f ca="1">INDIRECT(ADDRESS(BFQ194,Dev!$GL$29,,,Table!$A$1))</f>
        <v>PRLJB-027_++EH</v>
      </c>
      <c r="BGS51" s="1507"/>
      <c r="BGT51" s="1263"/>
      <c r="BGU51" s="1506" t="str">
        <f ca="1">INDIRECT(ADDRESS(BFQ194,Dev!$GO$29,,,Table!$A$1))</f>
        <v>PRLJB-027_++TE</v>
      </c>
      <c r="BGV51" s="1508"/>
      <c r="BGW51" s="1132"/>
      <c r="BGX51" s="1132"/>
      <c r="BGY51" s="1132"/>
      <c r="BGZ51" s="1132"/>
      <c r="BHA51" s="1132"/>
      <c r="BHB51" s="1132"/>
      <c r="BHC51" s="1132"/>
      <c r="BHD51" s="1132"/>
      <c r="BHE51" s="1132"/>
      <c r="BHF51" s="1132"/>
      <c r="BHG51" s="1132"/>
      <c r="BHH51" s="1132"/>
      <c r="BHI51" s="1132"/>
      <c r="BHJ51" s="1132"/>
      <c r="BHK51" s="1132"/>
      <c r="BHL51" s="1132"/>
      <c r="BHM51" s="1132"/>
      <c r="BHN51" s="1132"/>
      <c r="BHO51" s="1132"/>
      <c r="BHP51" s="1132"/>
      <c r="BHQ51" s="1132"/>
      <c r="BHR51" s="1132"/>
      <c r="BHS51" s="1132"/>
      <c r="BHT51" s="236"/>
      <c r="BHU51" s="1132"/>
      <c r="BHV51" s="1132"/>
      <c r="BHW51" s="1132"/>
      <c r="BHX51" s="1132"/>
      <c r="BHY51" s="1132"/>
      <c r="BHZ51" s="236"/>
      <c r="BIB51" s="227"/>
      <c r="BIC51" s="240"/>
      <c r="BIF51" s="227"/>
      <c r="BIG51" s="239"/>
      <c r="BIP51" s="238"/>
      <c r="BJV51" s="236"/>
      <c r="BKC51" s="412"/>
      <c r="BKD51" s="1135"/>
      <c r="BKE51" s="240"/>
      <c r="BKF51" s="1132"/>
      <c r="BKG51" s="1132"/>
      <c r="BKH51" s="1135"/>
      <c r="BKI51" s="239"/>
      <c r="BKJ51" s="1132"/>
      <c r="BKK51" s="1132"/>
      <c r="BKL51" s="1132"/>
      <c r="BKM51" s="1132"/>
      <c r="BKN51" s="1132"/>
      <c r="BKO51" s="1132"/>
      <c r="BKP51" s="1132"/>
      <c r="BKQ51" s="1195"/>
      <c r="BKR51" s="1193"/>
      <c r="BKS51" s="1195"/>
      <c r="BKT51" s="1195"/>
      <c r="BKU51" s="1195"/>
      <c r="BKV51" s="1506" t="str">
        <f ca="1">INDIRECT(ADDRESS(BJU194,Dev!$GL$29,,,Table!$A$1))</f>
        <v>PRLJB-029_++EH</v>
      </c>
      <c r="BKW51" s="1507"/>
      <c r="BKX51" s="1263"/>
      <c r="BKY51" s="1506" t="str">
        <f ca="1">INDIRECT(ADDRESS(BJU194,Dev!$GO$29,,,Table!$A$1))</f>
        <v>PRLJB-029_++TE</v>
      </c>
      <c r="BKZ51" s="1508"/>
      <c r="BLA51" s="1132"/>
      <c r="BLB51" s="1132"/>
      <c r="BLC51" s="1132"/>
      <c r="BLD51" s="1132"/>
      <c r="BLE51" s="1132"/>
      <c r="BLF51" s="1132"/>
      <c r="BLG51" s="1132"/>
      <c r="BLH51" s="1132"/>
      <c r="BLI51" s="1132"/>
      <c r="BLJ51" s="1132"/>
      <c r="BLK51" s="1132"/>
      <c r="BLL51" s="1132"/>
      <c r="BLM51" s="1132"/>
      <c r="BLN51" s="1132"/>
      <c r="BLO51" s="1132"/>
      <c r="BLP51" s="1132"/>
      <c r="BLQ51" s="1132"/>
      <c r="BLR51" s="1132"/>
      <c r="BLS51" s="1132"/>
      <c r="BLT51" s="1132"/>
      <c r="BLU51" s="1132"/>
      <c r="BLV51" s="1132"/>
      <c r="BLW51" s="1132"/>
      <c r="BLX51" s="236"/>
      <c r="BLY51" s="1132"/>
      <c r="BLZ51" s="1132"/>
      <c r="BMA51" s="1132"/>
      <c r="BMB51" s="1132"/>
      <c r="BMC51" s="1132"/>
      <c r="BMD51" s="236"/>
      <c r="BMF51" s="227"/>
      <c r="BMG51" s="240"/>
      <c r="BMJ51" s="227"/>
      <c r="BMK51" s="239"/>
      <c r="BMT51" s="238"/>
      <c r="BNZ51" s="236"/>
      <c r="BOG51" s="412"/>
      <c r="BOH51" s="1135"/>
      <c r="BOI51" s="240"/>
      <c r="BOJ51" s="1132"/>
      <c r="BOK51" s="1132"/>
      <c r="BOL51" s="1135"/>
      <c r="BOM51" s="239"/>
      <c r="BON51" s="1132"/>
      <c r="BOO51" s="1132"/>
      <c r="BOP51" s="1132"/>
      <c r="BOQ51" s="1132"/>
      <c r="BOR51" s="1132"/>
      <c r="BOS51" s="1132"/>
      <c r="BOT51" s="1132"/>
      <c r="BOU51" s="1195"/>
      <c r="BOV51" s="1193"/>
      <c r="BOW51" s="1195"/>
      <c r="BOX51" s="1195"/>
      <c r="BOY51" s="1195"/>
      <c r="BOZ51" s="1506" t="str">
        <f ca="1">INDIRECT(ADDRESS(BNY194,Dev!$GL$29,,,Table!$A$1))</f>
        <v>PRLJB-031_++EH</v>
      </c>
      <c r="BPA51" s="1507"/>
      <c r="BPB51" s="1263"/>
      <c r="BPC51" s="1506" t="str">
        <f ca="1">INDIRECT(ADDRESS(BNY194,Dev!$GO$29,,,Table!$A$1))</f>
        <v>PRLJB-031_++TE</v>
      </c>
      <c r="BPD51" s="1508"/>
      <c r="BPE51" s="1132"/>
      <c r="BPF51" s="1132"/>
      <c r="BPG51" s="1132"/>
      <c r="BPH51" s="1132"/>
      <c r="BPI51" s="1132"/>
      <c r="BPJ51" s="1132"/>
      <c r="BPK51" s="1132"/>
      <c r="BPL51" s="1132"/>
      <c r="BPM51" s="1132"/>
      <c r="BPN51" s="1132"/>
      <c r="BPO51" s="1132"/>
      <c r="BPP51" s="1132"/>
      <c r="BPQ51" s="1132"/>
      <c r="BPR51" s="1132"/>
      <c r="BPS51" s="1132"/>
      <c r="BPT51" s="1132"/>
      <c r="BPU51" s="1132"/>
      <c r="BPV51" s="1132"/>
      <c r="BPW51" s="1132"/>
      <c r="BPX51" s="1132"/>
      <c r="BPY51" s="1132"/>
      <c r="BPZ51" s="1132"/>
      <c r="BQA51" s="1132"/>
      <c r="BQB51" s="236"/>
      <c r="BQC51" s="1132"/>
      <c r="BQD51" s="1132"/>
      <c r="BQE51" s="1132"/>
      <c r="BQF51" s="1132"/>
      <c r="BQG51" s="1132"/>
      <c r="BQH51" s="236"/>
      <c r="BQJ51" s="227"/>
      <c r="BQK51" s="240"/>
      <c r="BQN51" s="227"/>
      <c r="BQO51" s="239"/>
      <c r="BQX51" s="238"/>
      <c r="BSD51" s="236"/>
      <c r="BSK51" s="412"/>
      <c r="BSL51" s="1135"/>
      <c r="BSM51" s="240"/>
      <c r="BSN51" s="1132"/>
      <c r="BSO51" s="1132"/>
      <c r="BSP51" s="1135"/>
      <c r="BSQ51" s="239"/>
      <c r="BSR51" s="1132"/>
      <c r="BSS51" s="1132"/>
      <c r="BST51" s="1132"/>
      <c r="BSU51" s="1132"/>
      <c r="BSV51" s="1132"/>
      <c r="BSW51" s="1132"/>
      <c r="BSX51" s="1132"/>
      <c r="BSY51" s="1195"/>
      <c r="BSZ51" s="1193"/>
      <c r="BTA51" s="1195"/>
      <c r="BTB51" s="1195"/>
      <c r="BTC51" s="1195"/>
      <c r="BTD51" s="1506" t="str">
        <f ca="1">INDIRECT(ADDRESS(BSC194,Dev!$GL$29,,,Table!$A$1))</f>
        <v>PRLJB-033_++EH</v>
      </c>
      <c r="BTE51" s="1507"/>
      <c r="BTF51" s="1263"/>
      <c r="BTG51" s="1506" t="str">
        <f ca="1">INDIRECT(ADDRESS(BSC194,Dev!$GO$29,,,Table!$A$1))</f>
        <v>PRLJB-033_++TE</v>
      </c>
      <c r="BTH51" s="1508"/>
      <c r="BTI51" s="1132"/>
      <c r="BTJ51" s="1132"/>
      <c r="BTK51" s="1132"/>
      <c r="BTL51" s="1132"/>
      <c r="BTM51" s="1132"/>
      <c r="BTN51" s="1132"/>
      <c r="BTO51" s="1132"/>
      <c r="BTP51" s="1132"/>
      <c r="BTQ51" s="1132"/>
      <c r="BTR51" s="1132"/>
      <c r="BTS51" s="1132"/>
      <c r="BTT51" s="1132"/>
      <c r="BTU51" s="1132"/>
      <c r="BTV51" s="1132"/>
      <c r="BTW51" s="1132"/>
      <c r="BTX51" s="1132"/>
      <c r="BTY51" s="1132"/>
      <c r="BTZ51" s="1132"/>
      <c r="BUA51" s="1132"/>
      <c r="BUB51" s="1132"/>
      <c r="BUC51" s="1132"/>
      <c r="BUD51" s="1132"/>
      <c r="BUE51" s="1132"/>
      <c r="BUF51" s="236"/>
      <c r="BUG51" s="1132"/>
      <c r="BUH51" s="1132"/>
      <c r="BUI51" s="1132"/>
      <c r="BUJ51" s="1132"/>
      <c r="BUK51" s="1132"/>
      <c r="BUL51" s="236"/>
      <c r="BUN51" s="227"/>
      <c r="BUO51" s="240"/>
      <c r="BUR51" s="227"/>
      <c r="BUS51" s="239"/>
      <c r="BVB51" s="238"/>
      <c r="BWH51" s="236"/>
      <c r="BWO51" s="412"/>
      <c r="BWP51" s="1135"/>
      <c r="BWQ51" s="240"/>
      <c r="BWR51" s="1132"/>
      <c r="BWS51" s="1132"/>
      <c r="BWT51" s="1135"/>
      <c r="BWU51" s="239"/>
      <c r="BWV51" s="1132"/>
      <c r="BWW51" s="1132"/>
      <c r="BWX51" s="1132"/>
      <c r="BWY51" s="1132"/>
      <c r="BWZ51" s="1132"/>
      <c r="BXA51" s="1132"/>
      <c r="BXB51" s="1132"/>
      <c r="BXC51" s="1195"/>
      <c r="BXD51" s="1193"/>
      <c r="BXE51" s="1195"/>
      <c r="BXF51" s="1195"/>
      <c r="BXG51" s="1195"/>
      <c r="BXH51" s="1506" t="str">
        <f ca="1">INDIRECT(ADDRESS(BWG194,Dev!$GL$29,,,Table!$A$1))</f>
        <v>PRLJB-035_++EH</v>
      </c>
      <c r="BXI51" s="1507"/>
      <c r="BXJ51" s="1263"/>
      <c r="BXK51" s="1506" t="str">
        <f ca="1">INDIRECT(ADDRESS(BWG194,Dev!$GO$29,,,Table!$A$1))</f>
        <v>PRLJB-035_++TE</v>
      </c>
      <c r="BXL51" s="1508"/>
      <c r="BXM51" s="1132"/>
      <c r="BXN51" s="1132"/>
      <c r="BXO51" s="1132"/>
      <c r="BXP51" s="1132"/>
      <c r="BXQ51" s="1132"/>
      <c r="BXR51" s="1132"/>
      <c r="BXS51" s="1132"/>
      <c r="BXT51" s="1132"/>
      <c r="BXU51" s="1132"/>
      <c r="BXV51" s="1132"/>
      <c r="BXW51" s="1132"/>
      <c r="BXX51" s="1132"/>
      <c r="BXY51" s="1132"/>
      <c r="BXZ51" s="1132"/>
      <c r="BYA51" s="1132"/>
      <c r="BYB51" s="1132"/>
      <c r="BYC51" s="1132"/>
      <c r="BYD51" s="1132"/>
      <c r="BYE51" s="1132"/>
      <c r="BYF51" s="1132"/>
      <c r="BYG51" s="1132"/>
      <c r="BYH51" s="1132"/>
      <c r="BYI51" s="1132"/>
      <c r="BYJ51" s="236"/>
      <c r="BYK51" s="1132"/>
      <c r="BYL51" s="1132"/>
      <c r="BYM51" s="1132"/>
      <c r="BYN51" s="1132"/>
      <c r="BYO51" s="1132"/>
      <c r="BYP51" s="236"/>
      <c r="BYR51" s="227"/>
      <c r="BYS51" s="240"/>
      <c r="BYV51" s="227"/>
      <c r="BYW51" s="239"/>
      <c r="BZF51" s="238"/>
      <c r="CAL51" s="236"/>
      <c r="CAS51" s="412"/>
      <c r="CAT51" s="1135"/>
      <c r="CAU51" s="240"/>
      <c r="CAV51" s="1132"/>
      <c r="CAW51" s="1132"/>
      <c r="CAX51" s="1135"/>
      <c r="CAY51" s="239"/>
      <c r="CAZ51" s="1132"/>
      <c r="CBA51" s="1132"/>
      <c r="CBB51" s="1132"/>
      <c r="CBC51" s="1132"/>
      <c r="CBD51" s="1132"/>
      <c r="CBE51" s="1132"/>
      <c r="CBF51" s="1132"/>
      <c r="CBG51" s="1195"/>
      <c r="CBH51" s="1193"/>
      <c r="CBI51" s="1195"/>
      <c r="CBJ51" s="1195"/>
      <c r="CBK51" s="1195"/>
      <c r="CBL51" s="1506" t="str">
        <f ca="1">INDIRECT(ADDRESS(CAK194,Dev!$GL$29,,,Table!$A$1))</f>
        <v>PRLJB-037_++EH</v>
      </c>
      <c r="CBM51" s="1507"/>
      <c r="CBN51" s="1263"/>
      <c r="CBO51" s="1506" t="str">
        <f ca="1">INDIRECT(ADDRESS(CAK194,Dev!$GO$29,,,Table!$A$1))</f>
        <v>PRLJB-037_++TE</v>
      </c>
      <c r="CBP51" s="1508"/>
      <c r="CBQ51" s="1132"/>
      <c r="CBR51" s="1132"/>
      <c r="CBS51" s="1132"/>
      <c r="CBT51" s="1132"/>
      <c r="CBU51" s="1132"/>
      <c r="CBV51" s="1132"/>
      <c r="CBW51" s="1132"/>
      <c r="CBX51" s="1132"/>
      <c r="CBY51" s="1132"/>
      <c r="CBZ51" s="1132"/>
      <c r="CCA51" s="1132"/>
      <c r="CCB51" s="1132"/>
      <c r="CCC51" s="1132"/>
      <c r="CCD51" s="1132"/>
      <c r="CCE51" s="1132"/>
      <c r="CCF51" s="1132"/>
      <c r="CCG51" s="1132"/>
      <c r="CCH51" s="1132"/>
      <c r="CCI51" s="1132"/>
      <c r="CCJ51" s="1132"/>
      <c r="CCK51" s="1132"/>
      <c r="CCL51" s="1132"/>
      <c r="CCM51" s="1132"/>
      <c r="CCN51" s="236"/>
      <c r="CCO51" s="1132"/>
      <c r="CCP51" s="1132"/>
      <c r="CCQ51" s="1132"/>
      <c r="CCR51" s="1132"/>
      <c r="CCS51" s="1132"/>
      <c r="CCT51" s="236"/>
      <c r="CCV51" s="227"/>
      <c r="CCW51" s="240"/>
      <c r="CCZ51" s="227"/>
      <c r="CDA51" s="239"/>
      <c r="CDJ51" s="238"/>
      <c r="CEP51" s="236"/>
      <c r="CEW51" s="412"/>
      <c r="CEX51" s="1135"/>
      <c r="CEY51" s="240"/>
      <c r="CEZ51" s="1132"/>
      <c r="CFA51" s="1132"/>
      <c r="CFB51" s="1135"/>
      <c r="CFC51" s="239"/>
      <c r="CFD51" s="1132"/>
      <c r="CFE51" s="1132"/>
      <c r="CFF51" s="1132"/>
      <c r="CFG51" s="1132"/>
      <c r="CFH51" s="1132"/>
      <c r="CFI51" s="1132"/>
      <c r="CFJ51" s="1132"/>
      <c r="CFK51" s="1195"/>
      <c r="CFL51" s="1193"/>
      <c r="CFM51" s="1195"/>
      <c r="CFN51" s="1195"/>
      <c r="CFO51" s="1195"/>
      <c r="CFP51" s="1506" t="str">
        <f ca="1">INDIRECT(ADDRESS(CEO194,Dev!$GL$29,,,Table!$A$1))</f>
        <v>PRLJB-039_++EH</v>
      </c>
      <c r="CFQ51" s="1507"/>
      <c r="CFR51" s="1263"/>
      <c r="CFS51" s="1506" t="str">
        <f ca="1">INDIRECT(ADDRESS(CEO194,Dev!$GO$29,,,Table!$A$1))</f>
        <v>PRLJB-039_++TE</v>
      </c>
      <c r="CFT51" s="1508"/>
      <c r="CFU51" s="1132"/>
      <c r="CFV51" s="1132"/>
      <c r="CFW51" s="1132"/>
      <c r="CFX51" s="1132"/>
      <c r="CFY51" s="1132"/>
      <c r="CFZ51" s="1132"/>
      <c r="CGA51" s="1132"/>
      <c r="CGB51" s="1132"/>
      <c r="CGC51" s="1132"/>
      <c r="CGD51" s="1132"/>
      <c r="CGE51" s="1132"/>
      <c r="CGF51" s="1132"/>
      <c r="CGG51" s="1132"/>
      <c r="CGH51" s="1132"/>
      <c r="CGI51" s="1132"/>
      <c r="CGJ51" s="1132"/>
      <c r="CGK51" s="1132"/>
      <c r="CGL51" s="1132"/>
      <c r="CGM51" s="1132"/>
      <c r="CGN51" s="1132"/>
      <c r="CGO51" s="1132"/>
      <c r="CGP51" s="1132"/>
      <c r="CGQ51" s="1132"/>
      <c r="CGR51" s="236"/>
      <c r="CGS51" s="1132"/>
      <c r="CGT51" s="1132"/>
      <c r="CGU51" s="1132"/>
      <c r="CGV51" s="1132"/>
      <c r="CGW51" s="1132"/>
      <c r="CGX51" s="236"/>
      <c r="CGZ51" s="227"/>
      <c r="CHA51" s="240"/>
      <c r="CHD51" s="227"/>
      <c r="CHE51" s="239"/>
      <c r="CHN51" s="238"/>
      <c r="CIT51" s="236"/>
      <c r="CJA51" s="412"/>
      <c r="CJB51" s="1135"/>
      <c r="CJC51" s="240"/>
      <c r="CJD51" s="1132"/>
      <c r="CJE51" s="1132"/>
      <c r="CJF51" s="1135"/>
      <c r="CJG51" s="239"/>
      <c r="CJH51" s="1132"/>
      <c r="CJI51" s="1132"/>
      <c r="CJJ51" s="1132"/>
      <c r="CJK51" s="1132"/>
      <c r="CJL51" s="1132"/>
      <c r="CJM51" s="1132"/>
      <c r="CJN51" s="1132"/>
      <c r="CJO51" s="1195"/>
      <c r="CJP51" s="1193"/>
      <c r="CJQ51" s="1195"/>
      <c r="CJR51" s="1195"/>
      <c r="CJS51" s="1195"/>
      <c r="CJT51" s="1506" t="str">
        <f ca="1">INDIRECT(ADDRESS(CIS194,Dev!$GL$29,,,Table!$A$1))</f>
        <v>PRLJB-041_++EH</v>
      </c>
      <c r="CJU51" s="1507"/>
      <c r="CJV51" s="1263"/>
      <c r="CJW51" s="1506" t="str">
        <f ca="1">INDIRECT(ADDRESS(CIS194,Dev!$GO$29,,,Table!$A$1))</f>
        <v>PRLJB-041_++TE</v>
      </c>
      <c r="CJX51" s="1508"/>
      <c r="CJY51" s="1132"/>
      <c r="CJZ51" s="1132"/>
      <c r="CKA51" s="1132"/>
      <c r="CKB51" s="1132"/>
      <c r="CKC51" s="1132"/>
      <c r="CKD51" s="1132"/>
      <c r="CKE51" s="1132"/>
      <c r="CKF51" s="1132"/>
      <c r="CKG51" s="1132"/>
      <c r="CKH51" s="1132"/>
      <c r="CKI51" s="1132"/>
      <c r="CKJ51" s="1132"/>
      <c r="CKK51" s="1132"/>
      <c r="CKL51" s="1132"/>
      <c r="CKM51" s="1132"/>
      <c r="CKN51" s="1132"/>
      <c r="CKO51" s="1132"/>
      <c r="CKP51" s="1132"/>
      <c r="CKQ51" s="1132"/>
      <c r="CKR51" s="1132"/>
      <c r="CKS51" s="1132"/>
      <c r="CKT51" s="1132"/>
      <c r="CKU51" s="1132"/>
      <c r="CKV51" s="236"/>
      <c r="CKW51" s="1132"/>
      <c r="CKX51" s="1132"/>
      <c r="CKY51" s="1132"/>
      <c r="CKZ51" s="1132"/>
      <c r="CLA51" s="1132"/>
      <c r="CLB51" s="236"/>
      <c r="CLD51" s="227"/>
      <c r="CLE51" s="240"/>
      <c r="CLH51" s="227"/>
      <c r="CLI51" s="239"/>
      <c r="CLR51" s="238"/>
      <c r="CMX51" s="236"/>
      <c r="CNE51" s="412"/>
      <c r="CNF51" s="1135"/>
      <c r="CNG51" s="240"/>
      <c r="CNJ51" s="227"/>
      <c r="CNK51" s="239"/>
      <c r="CNS51" s="1195"/>
      <c r="CNT51" s="1193"/>
      <c r="CNU51" s="1195"/>
      <c r="CNV51" s="1195"/>
      <c r="CNW51" s="1195"/>
      <c r="CNX51" s="1506" t="str">
        <f ca="1">INDIRECT(ADDRESS(CMW194,Dev!$GL$29,,,Table!$A$1))</f>
        <v>PRLJB-043_++EH</v>
      </c>
      <c r="CNY51" s="1507"/>
      <c r="CNZ51" s="1263"/>
      <c r="COA51" s="1506" t="str">
        <f ca="1">INDIRECT(ADDRESS(CMW194,Dev!$GO$29,,,Table!$A$1))</f>
        <v>PRLJB-043_++TE</v>
      </c>
      <c r="COB51" s="1508"/>
      <c r="COZ51" s="236"/>
      <c r="CPA51" s="412"/>
      <c r="CPB51" s="1132"/>
      <c r="CPC51" s="1132"/>
      <c r="CPD51" s="1132"/>
      <c r="CPE51" s="1132"/>
      <c r="CPF51" s="236"/>
      <c r="CPH51" s="227"/>
      <c r="CPI51" s="240"/>
      <c r="CPL51" s="227"/>
      <c r="CPM51" s="239"/>
      <c r="CPV51" s="238"/>
      <c r="CRB51" s="236"/>
      <c r="CRI51" s="412"/>
      <c r="CRJ51" s="1135"/>
      <c r="CRK51" s="240"/>
      <c r="CRN51" s="227"/>
      <c r="CRO51" s="239"/>
      <c r="CRX51" s="238"/>
      <c r="CTD51" s="236"/>
      <c r="CTI51" s="1132"/>
      <c r="CTJ51" s="236"/>
      <c r="CTL51" s="227"/>
      <c r="CTM51" s="240"/>
      <c r="CTP51" s="227"/>
      <c r="CTQ51" s="239"/>
      <c r="CTZ51" s="238"/>
      <c r="CVM51" s="412"/>
      <c r="CVU51" s="236"/>
      <c r="CVZ51" s="237"/>
      <c r="CWH51" s="238"/>
      <c r="CWL51" s="236"/>
      <c r="CWM51" s="412"/>
      <c r="CWN51" s="1132"/>
      <c r="CWO51" s="1132"/>
      <c r="CWP51" s="1132"/>
      <c r="CWQ51" s="1132"/>
      <c r="CWR51" s="236"/>
      <c r="CWT51" s="227"/>
      <c r="CWU51" s="240"/>
      <c r="CWW51" s="227"/>
      <c r="CWX51" s="227"/>
      <c r="CWZ51" s="237"/>
      <c r="CXH51" s="238"/>
      <c r="CXL51" s="1506" t="str">
        <f ca="1">INDIRECT(ADDRESS(CWK194,Dev!$GL$29,,,Table!$A$1))</f>
        <v>PRLJB-047_++EH</v>
      </c>
      <c r="CXM51" s="1507"/>
      <c r="CXN51" s="1263"/>
      <c r="CXO51" s="1506" t="str">
        <f ca="1">INDIRECT(ADDRESS(CWK194,Dev!$GO$29,,,Table!$A$1))</f>
        <v>PRLJB-047_++TE</v>
      </c>
      <c r="CXP51" s="1508"/>
      <c r="CZK51" s="412"/>
      <c r="CZL51" s="1132"/>
      <c r="CZM51" s="1132"/>
      <c r="CZN51" s="1132"/>
      <c r="CZO51" s="1132"/>
      <c r="CZP51" s="1132"/>
      <c r="CZQ51" s="1132"/>
      <c r="CZR51" s="1132"/>
      <c r="CZS51" s="1132"/>
      <c r="CZT51" s="1132"/>
      <c r="CZU51" s="1132"/>
      <c r="CZV51" s="1132"/>
      <c r="CZW51" s="1132"/>
      <c r="CZX51" s="237"/>
      <c r="CZY51" s="1132"/>
      <c r="CZZ51" s="1132"/>
      <c r="DAA51" s="1132"/>
      <c r="DAB51" s="1132"/>
      <c r="DAC51" s="1132"/>
      <c r="DAD51" s="1132"/>
      <c r="DAE51" s="1132"/>
      <c r="DAF51" s="1132"/>
      <c r="DAG51" s="1132"/>
      <c r="DAH51" s="1132"/>
      <c r="DAI51" s="1132"/>
      <c r="DAJ51" s="236"/>
      <c r="DAK51" s="412"/>
      <c r="DAL51" s="1132"/>
      <c r="DAM51" s="1132"/>
      <c r="DAQ51" s="412"/>
      <c r="DAR51" s="227"/>
      <c r="DAS51" s="240"/>
      <c r="DAU51" s="227"/>
      <c r="DAV51" s="227"/>
      <c r="DAW51" s="238"/>
      <c r="DAX51" s="237"/>
      <c r="DBE51" s="1263"/>
      <c r="DBF51" s="1193"/>
      <c r="DBG51" s="1263"/>
      <c r="DBH51" s="1263"/>
      <c r="DBI51" s="1263"/>
      <c r="DBJ51" s="1506" t="str">
        <f ca="1">INDIRECT(ADDRESS(DAI194,Dev!$GL$29,,,Table!$A$1))</f>
        <v>PRLJB-048_++EH</v>
      </c>
      <c r="DBK51" s="1507"/>
      <c r="DBL51" s="1263"/>
      <c r="DBM51" s="1506" t="str">
        <f ca="1">INDIRECT(ADDRESS(DAI194,Dev!$GO$29,,,Table!$A$1))</f>
        <v>PRLJB-048_++TE</v>
      </c>
      <c r="DBN51" s="1508"/>
      <c r="DCS51" s="412"/>
      <c r="DCT51" s="1132"/>
      <c r="DCU51" s="1132"/>
      <c r="DCV51" s="1132"/>
      <c r="DCW51" s="1132"/>
      <c r="DCX51" s="1132"/>
      <c r="DCY51" s="1132"/>
      <c r="DCZ51" s="1132"/>
      <c r="DDA51" s="1132"/>
      <c r="DDB51" s="1132"/>
      <c r="DDC51" s="1132"/>
      <c r="DDD51" s="1132"/>
      <c r="DDE51" s="1132"/>
      <c r="DDF51" s="237"/>
      <c r="DDG51" s="1132"/>
      <c r="DDH51" s="1132"/>
      <c r="DDI51" s="1132"/>
      <c r="DDJ51" s="1132"/>
      <c r="DDK51" s="1132"/>
      <c r="DDL51" s="1132"/>
      <c r="DDM51" s="1132"/>
      <c r="DDN51" s="1132"/>
      <c r="DDO51" s="1132"/>
      <c r="DDP51" s="1132"/>
      <c r="DDQ51" s="1132"/>
      <c r="DDR51" s="236"/>
      <c r="DDS51" s="412"/>
      <c r="DDT51" s="1132"/>
      <c r="DDU51" s="1132"/>
      <c r="DDY51" s="412"/>
      <c r="DDZ51" s="227"/>
      <c r="DEA51" s="240"/>
      <c r="DEC51" s="227"/>
      <c r="DED51" s="227"/>
      <c r="DEE51" s="238"/>
      <c r="DEF51" s="237"/>
      <c r="DEM51" s="1263"/>
      <c r="DEN51" s="1193"/>
      <c r="DEO51" s="1263"/>
      <c r="DEP51" s="1263"/>
      <c r="DEQ51" s="1263"/>
      <c r="DER51" s="1506" t="str">
        <f ca="1">INDIRECT(ADDRESS(DDQ194,Dev!$GL$29,,,Table!$A$1))</f>
        <v>PRLJB-049_++EH</v>
      </c>
      <c r="DES51" s="1507"/>
      <c r="DET51" s="1263"/>
      <c r="DEU51" s="1506" t="str">
        <f ca="1">INDIRECT(ADDRESS(DDQ194,Dev!$GO$29,,,Table!$A$1))</f>
        <v>PRLJB-049_++TE</v>
      </c>
      <c r="DEV51" s="1508"/>
      <c r="DGA51" s="412"/>
      <c r="DGB51" s="1132"/>
      <c r="DGC51" s="1132"/>
      <c r="DGD51" s="1132"/>
      <c r="DGE51" s="1132"/>
      <c r="DGF51" s="1132"/>
      <c r="DGG51" s="1132"/>
      <c r="DGH51" s="1132"/>
      <c r="DGI51" s="1132"/>
      <c r="DGJ51" s="1132"/>
      <c r="DGK51" s="1132"/>
      <c r="DGL51" s="1132"/>
      <c r="DGM51" s="1132"/>
      <c r="DGN51" s="237"/>
      <c r="DGO51" s="1132"/>
      <c r="DGP51" s="1132"/>
      <c r="DGQ51" s="1132"/>
      <c r="DGR51" s="1132"/>
      <c r="DGS51" s="1132"/>
      <c r="DGT51" s="1132"/>
      <c r="DGU51" s="1132"/>
      <c r="DGV51" s="1132"/>
      <c r="DGW51" s="1132"/>
      <c r="DGX51" s="1132"/>
      <c r="DGY51" s="1132"/>
      <c r="DGZ51" s="236"/>
      <c r="DHA51" s="412"/>
      <c r="DHG51" s="412"/>
      <c r="DHH51" s="227"/>
      <c r="DHI51" s="240"/>
      <c r="DHK51" s="227"/>
      <c r="DHL51" s="227"/>
      <c r="DHM51" s="238"/>
      <c r="DHN51" s="237"/>
      <c r="DHV51" s="238"/>
      <c r="DJI51" s="412"/>
      <c r="DJJ51" s="1132"/>
      <c r="DJK51" s="1132"/>
      <c r="DJL51" s="1132"/>
      <c r="DJM51" s="1132"/>
      <c r="DJN51" s="1132"/>
      <c r="DJO51" s="1132"/>
      <c r="DJP51" s="1132"/>
      <c r="DJQ51" s="1132"/>
      <c r="DJR51" s="1132"/>
      <c r="DJS51" s="1132"/>
      <c r="DJT51" s="1132"/>
      <c r="DJU51" s="1132"/>
      <c r="DJV51" s="237"/>
      <c r="DJW51" s="1132"/>
      <c r="DJX51" s="1132"/>
      <c r="DJY51" s="1132"/>
      <c r="DJZ51" s="1132"/>
      <c r="DKA51" s="1132"/>
      <c r="DKB51" s="1132"/>
      <c r="DKC51" s="1132"/>
      <c r="DKD51" s="1132"/>
      <c r="DKE51" s="1132"/>
      <c r="DKF51" s="1132"/>
      <c r="DKG51" s="1132"/>
      <c r="DKH51" s="236"/>
      <c r="DKI51" s="1132"/>
      <c r="DKL51" s="1132"/>
      <c r="DKM51" s="1132"/>
      <c r="DKN51" s="236"/>
      <c r="DKP51" s="227"/>
      <c r="DKQ51" s="240"/>
      <c r="DKS51" s="227"/>
      <c r="DKT51" s="227"/>
      <c r="DKU51" s="238"/>
      <c r="DKV51" s="237"/>
      <c r="DLD51" s="238"/>
      <c r="DMQ51" s="412"/>
      <c r="DMZ51" s="412"/>
      <c r="DND51" s="237"/>
      <c r="DNM51" s="237"/>
      <c r="DNP51" s="236"/>
      <c r="DNQ51" s="412"/>
      <c r="DNU51" s="1132"/>
      <c r="DNV51" s="236"/>
      <c r="DNX51" s="227"/>
      <c r="DNY51" s="240"/>
      <c r="DOA51" s="227"/>
      <c r="DOB51" s="227"/>
      <c r="DOC51" s="238"/>
      <c r="DOD51" s="237"/>
      <c r="DOL51" s="238"/>
      <c r="DRN51" s="236"/>
      <c r="DRS51" s="1132"/>
      <c r="DRT51" s="236"/>
      <c r="DRV51" s="227"/>
      <c r="DRW51" s="240"/>
      <c r="DRY51" s="227"/>
      <c r="DRZ51" s="227"/>
      <c r="DSA51" s="238"/>
      <c r="DSJ51" s="238"/>
      <c r="DSN51" s="236"/>
      <c r="DSW51" s="236"/>
      <c r="DTA51" s="238"/>
      <c r="DTJ51" s="238"/>
      <c r="DTN51" s="236"/>
      <c r="DTW51" s="236"/>
      <c r="DWU51" s="1132"/>
      <c r="DWV51" s="1132"/>
      <c r="DWW51" s="1132"/>
      <c r="DWX51" s="1132"/>
      <c r="DWY51" s="1132"/>
      <c r="DWZ51" s="1132"/>
      <c r="DXA51" s="1132"/>
      <c r="DXB51" s="1132"/>
      <c r="DXI51" s="236"/>
      <c r="DXR51" s="236"/>
      <c r="DXV51" s="238"/>
      <c r="DYE51" s="238"/>
      <c r="DYJ51" s="412"/>
      <c r="DYM51" s="1132"/>
      <c r="DYN51" s="1132"/>
      <c r="DYO51" s="236"/>
      <c r="DYR51" s="236"/>
      <c r="DYV51" s="238"/>
      <c r="DZE51" s="238"/>
      <c r="EBG51" s="236"/>
      <c r="EBP51" s="236"/>
      <c r="EBT51" s="238"/>
      <c r="ECC51" s="238"/>
      <c r="ECH51" s="412"/>
      <c r="ECL51" s="1132"/>
      <c r="ECM51" s="236"/>
      <c r="ECP51" s="236"/>
      <c r="ECT51" s="238"/>
      <c r="EDC51" s="238"/>
      <c r="EDG51" s="236"/>
      <c r="EDQ51" s="412"/>
      <c r="EDT51" s="238"/>
      <c r="EDU51" s="237"/>
      <c r="EEC51" s="238"/>
      <c r="EEG51" s="236"/>
      <c r="EEH51" s="412"/>
      <c r="EEP51" s="236"/>
      <c r="EHZ51" s="412"/>
      <c r="EID51" s="1132"/>
      <c r="EIE51" s="236"/>
      <c r="EIH51" s="236"/>
      <c r="EIL51" s="238"/>
      <c r="EIU51" s="238"/>
      <c r="EIY51" s="236"/>
      <c r="EJH51" s="236"/>
      <c r="EJL51" s="238"/>
      <c r="EJU51" s="238"/>
      <c r="EJY51" s="236"/>
      <c r="EKH51" s="236"/>
      <c r="EKL51" s="1506" t="str">
        <f ca="1">INDIRECT(ADDRESS(EHX204,Dev!$GL$29,,,Table!$A$1))</f>
        <v>PRLJB-056_++EH</v>
      </c>
      <c r="EKM51" s="1507"/>
      <c r="EKN51" s="1263"/>
      <c r="EKO51" s="1506" t="str">
        <f ca="1">INDIRECT(ADDRESS(EHX204,Dev!$GO$29,,,Table!$A$1))</f>
        <v>PRLJB-056_++TE</v>
      </c>
      <c r="EKP51" s="1508"/>
      <c r="EMN51" s="236"/>
      <c r="EMW51" s="236"/>
      <c r="ENA51" s="238"/>
      <c r="ENJ51" s="238"/>
      <c r="ENN51" s="236"/>
      <c r="ENS51" s="1132"/>
      <c r="ENT51" s="236"/>
      <c r="ENV51" s="227"/>
      <c r="ENW51" s="240"/>
      <c r="ENY51" s="227"/>
      <c r="ENZ51" s="227"/>
      <c r="EOA51" s="238"/>
      <c r="EOJ51" s="238"/>
      <c r="EON51" s="1506" t="str">
        <f ca="1">INDIRECT(ADDRESS(ENM194,Dev!$GL$29,,,Table!$A$1))</f>
        <v>PRLJB-057_++EH</v>
      </c>
      <c r="EOO51" s="1507"/>
      <c r="EOP51" s="1263"/>
      <c r="EOQ51" s="1506" t="str">
        <f ca="1">INDIRECT(ADDRESS(ENM194,Dev!$GO$29,,,Table!$A$1))</f>
        <v>PRLJB-057_++TE</v>
      </c>
      <c r="EOR51" s="1508"/>
      <c r="EOY51" s="226"/>
      <c r="EOZ51" s="226"/>
      <c r="EPA51" s="226"/>
      <c r="EPB51" s="226"/>
      <c r="EPC51" s="226"/>
      <c r="EPD51" s="226"/>
      <c r="EPE51" s="226"/>
      <c r="EPF51" s="226"/>
      <c r="EPG51" s="226"/>
      <c r="EPH51" s="226"/>
      <c r="EPI51" s="226"/>
      <c r="EPJ51" s="226"/>
      <c r="EPK51" s="226"/>
      <c r="EPL51" s="226"/>
      <c r="EPM51" s="226"/>
      <c r="EPN51" s="226"/>
      <c r="EQE51" s="1195"/>
      <c r="EQF51" s="1194"/>
      <c r="EQG51" s="1195"/>
      <c r="EQH51" s="1195"/>
      <c r="EQI51" s="1195"/>
      <c r="EQJ51" s="1195"/>
      <c r="EQK51" s="1195"/>
      <c r="EQL51" s="1194"/>
      <c r="EQM51" s="1263"/>
      <c r="EQN51" s="227"/>
      <c r="EQO51" s="240"/>
      <c r="EQP51" s="1263"/>
      <c r="EQQ51" s="1263"/>
      <c r="EQR51" s="227"/>
      <c r="EQS51" s="239"/>
      <c r="EQT51" s="1263"/>
      <c r="EQU51" s="1263"/>
      <c r="EQV51" s="1263"/>
      <c r="EQW51" s="1263"/>
      <c r="EQX51" s="1263"/>
      <c r="EQY51" s="1263"/>
      <c r="EQZ51" s="1263"/>
      <c r="ERA51" s="1263"/>
      <c r="ERB51" s="1193"/>
      <c r="ERC51" s="1263"/>
      <c r="ERD51" s="1263"/>
      <c r="ERE51" s="1263"/>
      <c r="ERF51" s="1506" t="str">
        <f ca="1">INDIRECT(ADDRESS(EQE194,Dev!$GL$29,,,Table!$A$1))</f>
        <v>PRLJB-058_++EH</v>
      </c>
      <c r="ERG51" s="1507"/>
      <c r="ERH51" s="1263"/>
      <c r="ERI51" s="1506" t="str">
        <f ca="1">INDIRECT(ADDRESS(EQE194,Dev!$GO$29,,,Table!$A$1))</f>
        <v>PRLJB-058_++TE</v>
      </c>
      <c r="ERJ51" s="1508"/>
      <c r="ERU51" s="271"/>
      <c r="ETA51" s="1518"/>
      <c r="ETB51" s="1518"/>
      <c r="ETC51" s="1518"/>
      <c r="ETD51" s="1518"/>
      <c r="ETE51" s="1518"/>
      <c r="ETF51" s="1518"/>
    </row>
    <row r="52" spans="1:3072 3079:3906" ht="15" customHeight="1">
      <c r="B52" s="1518"/>
      <c r="C52" s="1518"/>
      <c r="D52" s="1518"/>
      <c r="E52" s="1518"/>
      <c r="F52" s="1518"/>
      <c r="G52" s="1518"/>
      <c r="J52" s="1310"/>
      <c r="K52" s="1310"/>
      <c r="L52" s="1310"/>
      <c r="M52" s="1310"/>
      <c r="N52" s="1310"/>
      <c r="O52" s="1310"/>
      <c r="P52" s="1310"/>
      <c r="Q52" s="1310"/>
      <c r="R52" s="1310"/>
      <c r="S52" s="1310"/>
      <c r="T52" s="1310"/>
      <c r="U52" s="1310"/>
      <c r="V52" s="1310"/>
      <c r="W52" s="1310"/>
      <c r="X52" s="1310"/>
      <c r="Y52" s="1310"/>
      <c r="Z52" s="1310"/>
      <c r="AA52" s="1310"/>
      <c r="AF52" s="413"/>
      <c r="AP52" s="227"/>
      <c r="AQ52" s="227"/>
      <c r="BB52" s="236"/>
      <c r="BI52" s="412"/>
      <c r="BJ52" s="227"/>
      <c r="BK52" s="240"/>
      <c r="BN52" s="227"/>
      <c r="BO52" s="239"/>
      <c r="BX52" s="238"/>
      <c r="CB52" s="1506"/>
      <c r="CC52" s="1507"/>
      <c r="CE52" s="1506"/>
      <c r="CF52" s="1508"/>
      <c r="CN52" s="236"/>
      <c r="CU52" s="412"/>
      <c r="CV52" s="227"/>
      <c r="CW52" s="240"/>
      <c r="CZ52" s="227"/>
      <c r="DA52" s="239"/>
      <c r="DJ52" s="238"/>
      <c r="EP52" s="236"/>
      <c r="EW52" s="412"/>
      <c r="EX52" s="1135"/>
      <c r="EY52" s="240"/>
      <c r="EZ52" s="1132"/>
      <c r="FA52" s="1132"/>
      <c r="FB52" s="1135"/>
      <c r="FC52" s="239"/>
      <c r="FD52" s="1132"/>
      <c r="FE52" s="1132"/>
      <c r="FF52" s="1132"/>
      <c r="FG52" s="1132"/>
      <c r="FH52" s="1132"/>
      <c r="FI52" s="1132"/>
      <c r="FJ52" s="1132"/>
      <c r="FK52" s="1132"/>
      <c r="FL52" s="238"/>
      <c r="FM52" s="1132"/>
      <c r="FN52" s="1132"/>
      <c r="FO52" s="1132"/>
      <c r="FP52" s="1132"/>
      <c r="FQ52" s="1132"/>
      <c r="FR52" s="1132"/>
      <c r="FS52" s="1132"/>
      <c r="FT52" s="1132"/>
      <c r="FU52" s="1132"/>
      <c r="FV52" s="1132"/>
      <c r="FW52" s="1132"/>
      <c r="FX52" s="1132"/>
      <c r="FY52" s="1132"/>
      <c r="FZ52" s="1132"/>
      <c r="GA52" s="1132"/>
      <c r="GB52" s="1132"/>
      <c r="GC52" s="1132"/>
      <c r="GD52" s="1132"/>
      <c r="GE52" s="1132"/>
      <c r="GF52" s="1132"/>
      <c r="GG52" s="1132"/>
      <c r="GH52" s="1132"/>
      <c r="GI52" s="1132"/>
      <c r="GJ52" s="1132"/>
      <c r="GK52" s="1132"/>
      <c r="GL52" s="1132"/>
      <c r="GM52" s="1132"/>
      <c r="GN52" s="1132"/>
      <c r="GO52" s="1132"/>
      <c r="GP52" s="1132"/>
      <c r="GQ52" s="1132"/>
      <c r="GR52" s="236"/>
      <c r="GS52" s="1132"/>
      <c r="GT52" s="1132"/>
      <c r="GU52" s="1132"/>
      <c r="GV52" s="1132"/>
      <c r="GW52" s="1132"/>
      <c r="GX52" s="236"/>
      <c r="GZ52" s="227"/>
      <c r="HA52" s="240"/>
      <c r="HD52" s="227"/>
      <c r="HE52" s="239"/>
      <c r="HN52" s="238"/>
      <c r="IT52" s="236"/>
      <c r="JA52" s="412"/>
      <c r="JB52" s="1135"/>
      <c r="JC52" s="240"/>
      <c r="JD52" s="1132"/>
      <c r="JE52" s="1132"/>
      <c r="JF52" s="1135"/>
      <c r="JG52" s="239"/>
      <c r="JH52" s="1132"/>
      <c r="JI52" s="1132"/>
      <c r="JJ52" s="1132"/>
      <c r="JK52" s="1132"/>
      <c r="JL52" s="1132"/>
      <c r="JM52" s="1132"/>
      <c r="JN52" s="1132"/>
      <c r="JO52" s="1132"/>
      <c r="JP52" s="238"/>
      <c r="JQ52" s="1132"/>
      <c r="JR52" s="1132"/>
      <c r="JS52" s="1132"/>
      <c r="JT52" s="1132"/>
      <c r="JU52" s="1132"/>
      <c r="JV52" s="1132"/>
      <c r="JW52" s="1132"/>
      <c r="JX52" s="1132"/>
      <c r="JY52" s="1132"/>
      <c r="JZ52" s="1132"/>
      <c r="KA52" s="1132"/>
      <c r="KB52" s="1132"/>
      <c r="KC52" s="1132"/>
      <c r="KD52" s="1132"/>
      <c r="KE52" s="1132"/>
      <c r="KF52" s="1132"/>
      <c r="KG52" s="1132"/>
      <c r="KH52" s="1132"/>
      <c r="KI52" s="1132"/>
      <c r="KJ52" s="1132"/>
      <c r="KK52" s="1132"/>
      <c r="KL52" s="1132"/>
      <c r="KM52" s="1132"/>
      <c r="KN52" s="1132"/>
      <c r="KO52" s="1132"/>
      <c r="KP52" s="1132"/>
      <c r="KQ52" s="1132"/>
      <c r="KR52" s="1132"/>
      <c r="KS52" s="1132"/>
      <c r="KT52" s="1132"/>
      <c r="KU52" s="1132"/>
      <c r="KV52" s="236"/>
      <c r="KW52" s="1132"/>
      <c r="KX52" s="1132"/>
      <c r="KY52" s="1132"/>
      <c r="KZ52" s="1132"/>
      <c r="LA52" s="1132"/>
      <c r="LB52" s="236"/>
      <c r="LC52" s="1132"/>
      <c r="LD52" s="1135"/>
      <c r="LE52" s="240"/>
      <c r="LF52" s="1132"/>
      <c r="LG52" s="1132"/>
      <c r="LH52" s="1135"/>
      <c r="LI52" s="239"/>
      <c r="LJ52" s="1132"/>
      <c r="LK52" s="1132"/>
      <c r="LL52" s="1132"/>
      <c r="LM52" s="1132"/>
      <c r="LN52" s="1132"/>
      <c r="LO52" s="1132"/>
      <c r="LP52" s="1132"/>
      <c r="LQ52" s="1132"/>
      <c r="LR52" s="238"/>
      <c r="LS52" s="1132"/>
      <c r="LT52" s="1132"/>
      <c r="LU52" s="1132"/>
      <c r="LV52" s="1132"/>
      <c r="LW52" s="1132"/>
      <c r="LX52" s="1132"/>
      <c r="LY52" s="1132"/>
      <c r="LZ52" s="1132"/>
      <c r="MA52" s="1132"/>
      <c r="MB52" s="1132"/>
      <c r="MC52" s="1132"/>
      <c r="MD52" s="1132"/>
      <c r="ME52" s="1132"/>
      <c r="MF52" s="1132"/>
      <c r="MG52" s="1132"/>
      <c r="MH52" s="1132"/>
      <c r="MI52" s="1132"/>
      <c r="MJ52" s="1132"/>
      <c r="MK52" s="1132"/>
      <c r="ML52" s="1132"/>
      <c r="MM52" s="1132"/>
      <c r="MN52" s="1132"/>
      <c r="MO52" s="1132"/>
      <c r="MP52" s="1132"/>
      <c r="MQ52" s="1132"/>
      <c r="MR52" s="1132"/>
      <c r="MS52" s="1132"/>
      <c r="MT52" s="1132"/>
      <c r="MU52" s="1132"/>
      <c r="MV52" s="1132"/>
      <c r="MW52" s="1132"/>
      <c r="MX52" s="236"/>
      <c r="MY52" s="1132"/>
      <c r="MZ52" s="1132"/>
      <c r="NA52" s="1132"/>
      <c r="NB52" s="1132"/>
      <c r="NC52" s="1132"/>
      <c r="ND52" s="236"/>
      <c r="NF52" s="227"/>
      <c r="NG52" s="240"/>
      <c r="NJ52" s="227"/>
      <c r="NK52" s="239"/>
      <c r="NT52" s="238"/>
      <c r="NX52" s="1506"/>
      <c r="NY52" s="1507"/>
      <c r="NZ52" s="1263"/>
      <c r="OA52" s="1506"/>
      <c r="OB52" s="1508"/>
      <c r="OJ52" s="236"/>
      <c r="OQ52" s="412"/>
      <c r="OR52" s="1135"/>
      <c r="OS52" s="240"/>
      <c r="OT52" s="1132"/>
      <c r="OV52" s="227"/>
      <c r="OW52" s="239"/>
      <c r="PJ52" s="1506"/>
      <c r="PK52" s="1507"/>
      <c r="PL52" s="1263"/>
      <c r="PM52" s="1506"/>
      <c r="PN52" s="1508"/>
      <c r="PV52" s="236"/>
      <c r="QC52" s="412"/>
      <c r="QD52" s="1135"/>
      <c r="QE52" s="240"/>
      <c r="QF52" s="1132"/>
      <c r="QG52" s="1132"/>
      <c r="QH52" s="1135"/>
      <c r="QI52" s="239"/>
      <c r="QJ52" s="1132"/>
      <c r="QK52" s="1132"/>
      <c r="QL52" s="1132"/>
      <c r="QM52" s="1132"/>
      <c r="QN52" s="1132"/>
      <c r="QO52" s="1132"/>
      <c r="QP52" s="1132"/>
      <c r="QQ52" s="1132"/>
      <c r="QR52" s="238"/>
      <c r="QS52" s="1132"/>
      <c r="QT52" s="1132"/>
      <c r="QU52" s="1132"/>
      <c r="QV52" s="1132"/>
      <c r="QW52" s="1132"/>
      <c r="QX52" s="1132"/>
      <c r="QY52" s="1132"/>
      <c r="QZ52" s="1132"/>
      <c r="RA52" s="1132"/>
      <c r="RB52" s="1132"/>
      <c r="RC52" s="1132"/>
      <c r="RD52" s="1132"/>
      <c r="RE52" s="1132"/>
      <c r="RF52" s="1132"/>
      <c r="RG52" s="1132"/>
      <c r="RH52" s="1132"/>
      <c r="RI52" s="1132"/>
      <c r="RJ52" s="1132"/>
      <c r="RK52" s="1132"/>
      <c r="RL52" s="1132"/>
      <c r="RM52" s="1132"/>
      <c r="RN52" s="1132"/>
      <c r="RO52" s="1132"/>
      <c r="RP52" s="1132"/>
      <c r="RQ52" s="1132"/>
      <c r="RR52" s="1132"/>
      <c r="RS52" s="1132"/>
      <c r="RT52" s="1132"/>
      <c r="RU52" s="1132"/>
      <c r="RV52" s="1132"/>
      <c r="RW52" s="1132"/>
      <c r="RX52" s="236"/>
      <c r="RY52" s="1132"/>
      <c r="RZ52" s="1132"/>
      <c r="SA52" s="1132"/>
      <c r="SB52" s="1132"/>
      <c r="SC52" s="1132"/>
      <c r="SD52" s="236"/>
      <c r="SF52" s="227"/>
      <c r="SG52" s="240"/>
      <c r="SJ52" s="227"/>
      <c r="SK52" s="239"/>
      <c r="ST52" s="238"/>
      <c r="TZ52" s="236"/>
      <c r="UG52" s="412"/>
      <c r="UH52" s="1135"/>
      <c r="UI52" s="240"/>
      <c r="UJ52" s="1132"/>
      <c r="UK52" s="1132"/>
      <c r="UL52" s="1135"/>
      <c r="UM52" s="239"/>
      <c r="UN52" s="1132"/>
      <c r="UO52" s="1132"/>
      <c r="UP52" s="1132"/>
      <c r="UQ52" s="1132"/>
      <c r="UR52" s="1132"/>
      <c r="US52" s="1132"/>
      <c r="UT52" s="1132"/>
      <c r="UU52" s="1132"/>
      <c r="UV52" s="238"/>
      <c r="UW52" s="1132"/>
      <c r="UX52" s="1132"/>
      <c r="UY52" s="1132"/>
      <c r="UZ52" s="1132"/>
      <c r="VA52" s="1132"/>
      <c r="VB52" s="1132"/>
      <c r="VC52" s="1132"/>
      <c r="VD52" s="1132"/>
      <c r="VE52" s="1132"/>
      <c r="VF52" s="1132"/>
      <c r="VG52" s="1132"/>
      <c r="VH52" s="1132"/>
      <c r="VI52" s="1132"/>
      <c r="VJ52" s="1132"/>
      <c r="VK52" s="1132"/>
      <c r="VL52" s="1132"/>
      <c r="VM52" s="1132"/>
      <c r="VN52" s="1132"/>
      <c r="VO52" s="1132"/>
      <c r="VP52" s="1132"/>
      <c r="VQ52" s="1132"/>
      <c r="VR52" s="1132"/>
      <c r="VS52" s="1132"/>
      <c r="VT52" s="1132"/>
      <c r="VU52" s="1132"/>
      <c r="VV52" s="1132"/>
      <c r="VW52" s="1132"/>
      <c r="VX52" s="1132"/>
      <c r="VY52" s="1132"/>
      <c r="VZ52" s="1132"/>
      <c r="WA52" s="1132"/>
      <c r="WB52" s="236"/>
      <c r="WC52" s="1132"/>
      <c r="WD52" s="1132"/>
      <c r="WE52" s="1132"/>
      <c r="WF52" s="1132"/>
      <c r="WG52" s="1132"/>
      <c r="WH52" s="236"/>
      <c r="WJ52" s="227"/>
      <c r="WK52" s="240"/>
      <c r="WN52" s="227"/>
      <c r="WO52" s="239"/>
      <c r="WX52" s="238"/>
      <c r="WY52" s="1263"/>
      <c r="WZ52" s="1263"/>
      <c r="XA52" s="1263"/>
      <c r="XB52" s="1506"/>
      <c r="XC52" s="1507"/>
      <c r="XD52" s="1263"/>
      <c r="XE52" s="1506"/>
      <c r="XF52" s="1508"/>
      <c r="YD52" s="236"/>
      <c r="YK52" s="412"/>
      <c r="YL52" s="1135"/>
      <c r="YM52" s="240"/>
      <c r="YN52" s="1132"/>
      <c r="YO52" s="1132"/>
      <c r="YP52" s="1135"/>
      <c r="YQ52" s="239"/>
      <c r="YR52" s="1132"/>
      <c r="YS52" s="1132"/>
      <c r="YT52" s="1132"/>
      <c r="YU52" s="1132"/>
      <c r="YV52" s="1132"/>
      <c r="YW52" s="1132"/>
      <c r="YX52" s="1132"/>
      <c r="YY52" s="1132"/>
      <c r="YZ52" s="238"/>
      <c r="ZA52" s="1132"/>
      <c r="ZB52" s="1132"/>
      <c r="ZC52" s="1132"/>
      <c r="ZD52" s="1132"/>
      <c r="ZE52" s="1132"/>
      <c r="ZF52" s="1132"/>
      <c r="ZG52" s="1132"/>
      <c r="ZH52" s="1132"/>
      <c r="ZI52" s="1132"/>
      <c r="ZJ52" s="1132"/>
      <c r="ZK52" s="1132"/>
      <c r="ZL52" s="1132"/>
      <c r="ZM52" s="1132"/>
      <c r="ZN52" s="1132"/>
      <c r="ZO52" s="1132"/>
      <c r="ZP52" s="1132"/>
      <c r="ZQ52" s="1132"/>
      <c r="ZR52" s="1132"/>
      <c r="ZS52" s="1132"/>
      <c r="ZT52" s="1132"/>
      <c r="ZU52" s="1132"/>
      <c r="ZV52" s="1132"/>
      <c r="ZW52" s="1132"/>
      <c r="ZX52" s="1132"/>
      <c r="ZY52" s="1132"/>
      <c r="ZZ52" s="1132"/>
      <c r="AAA52" s="1132"/>
      <c r="AAB52" s="1132"/>
      <c r="AAC52" s="1132"/>
      <c r="AAD52" s="1132"/>
      <c r="AAE52" s="1195"/>
      <c r="AAF52" s="1194"/>
      <c r="AAG52" s="1195"/>
      <c r="AAH52" s="1195"/>
      <c r="AAI52" s="1195"/>
      <c r="AAJ52" s="1195"/>
      <c r="AAK52" s="1195"/>
      <c r="AAL52" s="1194"/>
      <c r="AAM52" s="1263"/>
      <c r="AAN52" s="227"/>
      <c r="AAO52" s="240"/>
      <c r="AAP52" s="1263"/>
      <c r="AAQ52" s="1263"/>
      <c r="AAR52" s="227"/>
      <c r="AAS52" s="239"/>
      <c r="AAT52" s="1263"/>
      <c r="AAU52" s="1263"/>
      <c r="AAV52" s="1263"/>
      <c r="AAW52" s="1263"/>
      <c r="AAX52" s="1263"/>
      <c r="AAY52" s="1263"/>
      <c r="AAZ52" s="1263"/>
      <c r="ABA52" s="1263"/>
      <c r="ABB52" s="1193"/>
      <c r="ABC52" s="1263"/>
      <c r="ABD52" s="1263"/>
      <c r="ABE52" s="1263"/>
      <c r="ABF52" s="1506"/>
      <c r="ABG52" s="1507"/>
      <c r="ABH52" s="1263"/>
      <c r="ABI52" s="1506"/>
      <c r="ABJ52" s="1508"/>
      <c r="ACH52" s="236"/>
      <c r="ACO52" s="412"/>
      <c r="ACP52" s="1135"/>
      <c r="ACQ52" s="240"/>
      <c r="ACR52" s="1132"/>
      <c r="ACS52" s="1132"/>
      <c r="ACT52" s="1135"/>
      <c r="ACU52" s="239"/>
      <c r="ACV52" s="1132"/>
      <c r="ACW52" s="1132"/>
      <c r="ACX52" s="1132"/>
      <c r="ACY52" s="1132"/>
      <c r="ACZ52" s="1132"/>
      <c r="ADA52" s="1132"/>
      <c r="ADB52" s="1132"/>
      <c r="ADC52" s="1132"/>
      <c r="ADD52" s="238"/>
      <c r="ADE52" s="1132"/>
      <c r="ADF52" s="1132"/>
      <c r="ADG52" s="1132"/>
      <c r="ADH52" s="1132"/>
      <c r="ADI52" s="1132"/>
      <c r="ADJ52" s="1132"/>
      <c r="ADK52" s="1132"/>
      <c r="ADL52" s="1132"/>
      <c r="ADM52" s="1132"/>
      <c r="ADN52" s="1132"/>
      <c r="ADO52" s="1132"/>
      <c r="ADP52" s="1132"/>
      <c r="ADQ52" s="1132"/>
      <c r="ADR52" s="1132"/>
      <c r="ADS52" s="1132"/>
      <c r="ADT52" s="1132"/>
      <c r="ADU52" s="1132"/>
      <c r="ADV52" s="1132"/>
      <c r="ADW52" s="1132"/>
      <c r="ADX52" s="1132"/>
      <c r="ADY52" s="1132"/>
      <c r="ADZ52" s="1132"/>
      <c r="AEA52" s="1132"/>
      <c r="AEB52" s="1132"/>
      <c r="AEC52" s="1132"/>
      <c r="AED52" s="1132"/>
      <c r="AEE52" s="1132"/>
      <c r="AEF52" s="1132"/>
      <c r="AEG52" s="1132"/>
      <c r="AEH52" s="1132"/>
      <c r="AEI52" s="1195"/>
      <c r="AEJ52" s="1194"/>
      <c r="AEK52" s="1195"/>
      <c r="AEL52" s="1195"/>
      <c r="AEM52" s="1195"/>
      <c r="AEN52" s="1195"/>
      <c r="AEO52" s="1195"/>
      <c r="AEP52" s="1194"/>
      <c r="AEQ52" s="1263"/>
      <c r="AER52" s="227"/>
      <c r="AES52" s="240"/>
      <c r="AET52" s="1263"/>
      <c r="AEU52" s="1263"/>
      <c r="AEV52" s="227"/>
      <c r="AEW52" s="239"/>
      <c r="AEX52" s="1263"/>
      <c r="AEY52" s="1263"/>
      <c r="AEZ52" s="1263"/>
      <c r="AFA52" s="1263"/>
      <c r="AFB52" s="1263"/>
      <c r="AFC52" s="1263"/>
      <c r="AFD52" s="1263"/>
      <c r="AFE52" s="1263"/>
      <c r="AFF52" s="1193"/>
      <c r="AFG52" s="1263"/>
      <c r="AFH52" s="1263"/>
      <c r="AFI52" s="1263"/>
      <c r="AFJ52" s="1506"/>
      <c r="AFK52" s="1507"/>
      <c r="AFL52" s="1263"/>
      <c r="AFM52" s="1506"/>
      <c r="AFN52" s="1508"/>
      <c r="AGL52" s="236"/>
      <c r="AGS52" s="412"/>
      <c r="AGT52" s="1135"/>
      <c r="AGU52" s="240"/>
      <c r="AGV52" s="1132"/>
      <c r="AGW52" s="1132"/>
      <c r="AGX52" s="1135"/>
      <c r="AGY52" s="239"/>
      <c r="AGZ52" s="1132"/>
      <c r="AHA52" s="1132"/>
      <c r="AHB52" s="1132"/>
      <c r="AHC52" s="1132"/>
      <c r="AHD52" s="1132"/>
      <c r="AHE52" s="1132"/>
      <c r="AHF52" s="1132"/>
      <c r="AHG52" s="1263"/>
      <c r="AHH52" s="1193"/>
      <c r="AHI52" s="1263"/>
      <c r="AHJ52" s="1263"/>
      <c r="AHK52" s="1263"/>
      <c r="AHL52" s="1506"/>
      <c r="AHM52" s="1507"/>
      <c r="AHN52" s="1263"/>
      <c r="AHO52" s="1506"/>
      <c r="AHP52" s="1508"/>
      <c r="AHQ52" s="1132"/>
      <c r="AHR52" s="1132"/>
      <c r="AHS52" s="1132"/>
      <c r="AHT52" s="1132"/>
      <c r="AHU52" s="1132"/>
      <c r="AHV52" s="1132"/>
      <c r="AHW52" s="1132"/>
      <c r="AHX52" s="1132"/>
      <c r="AHY52" s="1132"/>
      <c r="AHZ52" s="1132"/>
      <c r="AIA52" s="1132"/>
      <c r="AIB52" s="1132"/>
      <c r="AIC52" s="1132"/>
      <c r="AID52" s="1132"/>
      <c r="AIE52" s="1132"/>
      <c r="AIF52" s="1132"/>
      <c r="AIG52" s="1132"/>
      <c r="AIH52" s="1132"/>
      <c r="AII52" s="1132"/>
      <c r="AIJ52" s="1132"/>
      <c r="AIK52" s="1132"/>
      <c r="AIL52" s="1132"/>
      <c r="AIM52" s="1132"/>
      <c r="AIN52" s="236"/>
      <c r="AIO52" s="1132"/>
      <c r="AIP52" s="1132"/>
      <c r="AIQ52" s="1132"/>
      <c r="AIR52" s="1132"/>
      <c r="AIS52" s="1132"/>
      <c r="AIT52" s="236"/>
      <c r="AIV52" s="227"/>
      <c r="AIW52" s="240"/>
      <c r="AIZ52" s="227"/>
      <c r="AJA52" s="239"/>
      <c r="AJJ52" s="238"/>
      <c r="AKP52" s="236"/>
      <c r="AKW52" s="412"/>
      <c r="AKX52" s="1135"/>
      <c r="AKY52" s="240"/>
      <c r="AKZ52" s="1132"/>
      <c r="ALA52" s="1132"/>
      <c r="ALB52" s="1135"/>
      <c r="ALC52" s="239"/>
      <c r="ALD52" s="1132"/>
      <c r="ALE52" s="1132"/>
      <c r="ALF52" s="1132"/>
      <c r="ALG52" s="1132"/>
      <c r="ALH52" s="1132"/>
      <c r="ALI52" s="1132"/>
      <c r="ALJ52" s="1132"/>
      <c r="ALK52" s="1132"/>
      <c r="ALL52" s="238"/>
      <c r="ALM52" s="1132"/>
      <c r="ALN52" s="1132"/>
      <c r="ALO52" s="1132"/>
      <c r="ALP52" s="1506"/>
      <c r="ALQ52" s="1507"/>
      <c r="ALR52" s="1263"/>
      <c r="ALS52" s="1506"/>
      <c r="ALT52" s="1508"/>
      <c r="ALU52" s="1132"/>
      <c r="ALV52" s="1132"/>
      <c r="ALW52" s="1132"/>
      <c r="ALX52" s="1132"/>
      <c r="ALY52" s="1132"/>
      <c r="ALZ52" s="1132"/>
      <c r="AMA52" s="1132"/>
      <c r="AMB52" s="1132"/>
      <c r="AMC52" s="1132"/>
      <c r="AMD52" s="1132"/>
      <c r="AME52" s="1132"/>
      <c r="AMF52" s="1132"/>
      <c r="AMG52" s="1132"/>
      <c r="AMH52" s="1132"/>
      <c r="AMI52" s="1132"/>
      <c r="AMJ52" s="1132"/>
      <c r="AMK52" s="1132"/>
      <c r="AML52" s="1132"/>
      <c r="AMM52" s="1132"/>
      <c r="AMN52" s="1132"/>
      <c r="AMO52" s="1132"/>
      <c r="AMP52" s="1132"/>
      <c r="AMQ52" s="1132"/>
      <c r="AMR52" s="236"/>
      <c r="AMS52" s="1132"/>
      <c r="AMT52" s="1132"/>
      <c r="AMU52" s="1132"/>
      <c r="AMV52" s="1132"/>
      <c r="AMW52" s="1132"/>
      <c r="AMX52" s="236"/>
      <c r="AMZ52" s="227"/>
      <c r="ANA52" s="240"/>
      <c r="AND52" s="227"/>
      <c r="ANE52" s="239"/>
      <c r="ANN52" s="238"/>
      <c r="AOT52" s="236"/>
      <c r="APA52" s="412"/>
      <c r="APB52" s="1135"/>
      <c r="APC52" s="240"/>
      <c r="APD52" s="1132"/>
      <c r="APE52" s="1132"/>
      <c r="APF52" s="1135"/>
      <c r="APG52" s="239"/>
      <c r="APH52" s="1132"/>
      <c r="API52" s="1132"/>
      <c r="APJ52" s="1132"/>
      <c r="APK52" s="1132"/>
      <c r="APL52" s="1132"/>
      <c r="APM52" s="1132"/>
      <c r="APN52" s="1132"/>
      <c r="APO52" s="1195"/>
      <c r="APP52" s="1193"/>
      <c r="APQ52" s="1195"/>
      <c r="APR52" s="1195"/>
      <c r="APS52" s="1195"/>
      <c r="APT52" s="1506"/>
      <c r="APU52" s="1507"/>
      <c r="APV52" s="1263"/>
      <c r="APW52" s="1506"/>
      <c r="APX52" s="1508"/>
      <c r="APY52" s="1132"/>
      <c r="APZ52" s="1132"/>
      <c r="AQA52" s="1132"/>
      <c r="AQB52" s="1132"/>
      <c r="AQC52" s="1132"/>
      <c r="AQD52" s="1132"/>
      <c r="AQE52" s="1132"/>
      <c r="AQF52" s="1132"/>
      <c r="AQG52" s="1132"/>
      <c r="AQH52" s="1132"/>
      <c r="AQI52" s="1132"/>
      <c r="AQJ52" s="1132"/>
      <c r="AQK52" s="1132"/>
      <c r="AQL52" s="1132"/>
      <c r="AQM52" s="1132"/>
      <c r="AQN52" s="1132"/>
      <c r="AQO52" s="1132"/>
      <c r="AQP52" s="1132"/>
      <c r="AQQ52" s="1132"/>
      <c r="AQR52" s="1132"/>
      <c r="AQS52" s="1132"/>
      <c r="AQT52" s="1132"/>
      <c r="AQU52" s="1132"/>
      <c r="AQV52" s="236"/>
      <c r="AQW52" s="1132"/>
      <c r="AQX52" s="1132"/>
      <c r="AQY52" s="1132"/>
      <c r="AQZ52" s="1132"/>
      <c r="ARA52" s="1132"/>
      <c r="ARB52" s="236"/>
      <c r="ARD52" s="227"/>
      <c r="ARE52" s="240"/>
      <c r="ARH52" s="227"/>
      <c r="ARI52" s="239"/>
      <c r="ARR52" s="238"/>
      <c r="ASC52" s="302"/>
      <c r="ASD52" s="302"/>
      <c r="ASE52" s="302"/>
      <c r="ASF52" s="302"/>
      <c r="ASG52" s="302"/>
      <c r="ASH52" s="302"/>
      <c r="ASI52" s="302"/>
      <c r="ASJ52" s="302"/>
      <c r="ASK52" s="302"/>
      <c r="ASL52" s="302"/>
      <c r="ASM52" s="302"/>
      <c r="ASN52" s="302"/>
      <c r="ASO52" s="302"/>
      <c r="ASP52" s="302"/>
      <c r="ASQ52" s="302"/>
      <c r="ASX52" s="236"/>
      <c r="ATE52" s="1192"/>
      <c r="ATF52" s="1135"/>
      <c r="ATG52" s="240"/>
      <c r="ATJ52" s="227"/>
      <c r="ATK52" s="239"/>
      <c r="ATT52" s="238"/>
      <c r="AUJ52" s="236"/>
      <c r="AUO52" s="1132"/>
      <c r="AUP52" s="236"/>
      <c r="AUR52" s="227"/>
      <c r="AUS52" s="240"/>
      <c r="AUV52" s="227"/>
      <c r="AUW52" s="239"/>
      <c r="AVF52" s="238"/>
      <c r="AVL52" s="1525"/>
      <c r="AVM52" s="1526"/>
      <c r="AVP52" s="1176"/>
      <c r="AVT52" s="1525"/>
      <c r="AVU52" s="1526"/>
      <c r="AWC52" s="267"/>
      <c r="AWE52" s="1176"/>
      <c r="AWG52" s="1236"/>
      <c r="AWH52" s="1176"/>
      <c r="AWI52" s="1176"/>
      <c r="AWJ52" s="1237"/>
      <c r="AWK52" s="1176"/>
      <c r="AWL52" s="1238"/>
      <c r="AWM52" s="1176"/>
      <c r="AWN52" s="1176"/>
      <c r="AWO52" s="1176"/>
      <c r="AWQ52" s="1370"/>
      <c r="AWR52" s="1370"/>
      <c r="AWS52" s="1370"/>
      <c r="AWT52" s="1370"/>
      <c r="AWU52" s="1370"/>
      <c r="AWV52" s="1370"/>
      <c r="AWW52" s="1370"/>
      <c r="AWX52" s="1370"/>
      <c r="AWY52" s="1370"/>
      <c r="AWZ52" s="1370"/>
      <c r="AXA52" s="1370"/>
      <c r="AXB52" s="1370"/>
      <c r="AXC52" s="1370"/>
      <c r="AXD52" s="1370"/>
      <c r="AXE52" s="1370"/>
      <c r="AXF52" s="1370"/>
      <c r="AXG52" s="1370"/>
      <c r="AXH52" s="1370"/>
      <c r="AXI52" s="1370"/>
      <c r="AXJ52" s="1370"/>
      <c r="AXS52" s="412"/>
      <c r="AYE52" s="238"/>
      <c r="AYU52" s="413"/>
      <c r="AYW52" s="271"/>
      <c r="AZB52" s="271"/>
      <c r="AZC52" s="1637"/>
      <c r="AZD52" s="1638"/>
      <c r="AZE52" s="1638"/>
      <c r="AZF52" s="1274"/>
      <c r="AZK52" s="1195"/>
      <c r="AZL52" s="1194"/>
      <c r="AZM52" s="1195"/>
      <c r="AZN52" s="1195"/>
      <c r="AZO52" s="1195"/>
      <c r="AZP52" s="1195"/>
      <c r="AZQ52" s="1195"/>
      <c r="AZR52" s="1194"/>
      <c r="AZS52" s="1263"/>
      <c r="AZT52" s="227"/>
      <c r="AZU52" s="240"/>
      <c r="AZV52" s="1263"/>
      <c r="AZW52" s="1263"/>
      <c r="AZX52" s="227"/>
      <c r="AZY52" s="239"/>
      <c r="AZZ52" s="1263"/>
      <c r="BAA52" s="1263"/>
      <c r="BAB52" s="1263"/>
      <c r="BAC52" s="1263"/>
      <c r="BAD52" s="1263"/>
      <c r="BAE52" s="1263"/>
      <c r="BAF52" s="1263"/>
      <c r="BAG52" s="1263"/>
      <c r="BAH52" s="1193"/>
      <c r="BAI52" s="1263"/>
      <c r="BAJ52" s="1263"/>
      <c r="BAK52" s="1263"/>
      <c r="BAL52" s="1506"/>
      <c r="BAM52" s="1507"/>
      <c r="BAN52" s="1263"/>
      <c r="BAO52" s="1506"/>
      <c r="BAP52" s="1508"/>
      <c r="BAQ52" s="747"/>
      <c r="BAR52" s="747"/>
      <c r="BAU52" s="249"/>
      <c r="BAV52" s="249"/>
      <c r="BAW52" s="249"/>
      <c r="BAX52" s="249"/>
      <c r="BBN52" s="236"/>
      <c r="BBU52" s="412"/>
      <c r="BBV52" s="1135"/>
      <c r="BBW52" s="240"/>
      <c r="BBX52" s="1132"/>
      <c r="BBY52" s="1132"/>
      <c r="BBZ52" s="1135"/>
      <c r="BCA52" s="239"/>
      <c r="BCB52" s="1132"/>
      <c r="BCC52" s="1132"/>
      <c r="BCD52" s="1132"/>
      <c r="BCE52" s="1132"/>
      <c r="BCF52" s="1132"/>
      <c r="BCG52" s="1132"/>
      <c r="BCH52" s="1132"/>
      <c r="BCI52" s="1195"/>
      <c r="BCJ52" s="1193"/>
      <c r="BCK52" s="1195"/>
      <c r="BCL52" s="1195"/>
      <c r="BCM52" s="1195"/>
      <c r="BCN52" s="1506"/>
      <c r="BCO52" s="1507"/>
      <c r="BCP52" s="1263"/>
      <c r="BCQ52" s="1506"/>
      <c r="BCR52" s="1508"/>
      <c r="BCS52" s="1132"/>
      <c r="BCT52" s="1132"/>
      <c r="BCU52" s="1132"/>
      <c r="BCV52" s="1132"/>
      <c r="BCW52" s="1132"/>
      <c r="BCX52" s="1132"/>
      <c r="BCY52" s="1132"/>
      <c r="BCZ52" s="1132"/>
      <c r="BDA52" s="1132"/>
      <c r="BDB52" s="1132"/>
      <c r="BDC52" s="1132"/>
      <c r="BDD52" s="1132"/>
      <c r="BDE52" s="1132"/>
      <c r="BDF52" s="1132"/>
      <c r="BDG52" s="1132"/>
      <c r="BDH52" s="1132"/>
      <c r="BDI52" s="1132"/>
      <c r="BDJ52" s="1132"/>
      <c r="BDK52" s="1132"/>
      <c r="BDL52" s="1132"/>
      <c r="BDM52" s="1132"/>
      <c r="BDN52" s="1132"/>
      <c r="BDO52" s="1132"/>
      <c r="BDP52" s="236"/>
      <c r="BDQ52" s="1132"/>
      <c r="BDR52" s="1132"/>
      <c r="BDS52" s="1132"/>
      <c r="BDT52" s="1132"/>
      <c r="BDU52" s="1132"/>
      <c r="BDV52" s="236"/>
      <c r="BDX52" s="227"/>
      <c r="BDY52" s="240"/>
      <c r="BEB52" s="227"/>
      <c r="BEC52" s="239"/>
      <c r="BEL52" s="238"/>
      <c r="BFR52" s="236"/>
      <c r="BFY52" s="412"/>
      <c r="BFZ52" s="1135"/>
      <c r="BGA52" s="240"/>
      <c r="BGB52" s="1132"/>
      <c r="BGC52" s="1132"/>
      <c r="BGD52" s="1135"/>
      <c r="BGE52" s="239"/>
      <c r="BGF52" s="1132"/>
      <c r="BGG52" s="1132"/>
      <c r="BGH52" s="1132"/>
      <c r="BGI52" s="1132"/>
      <c r="BGJ52" s="1132"/>
      <c r="BGK52" s="1132"/>
      <c r="BGL52" s="1132"/>
      <c r="BGM52" s="1195"/>
      <c r="BGN52" s="1193"/>
      <c r="BGO52" s="1195"/>
      <c r="BGP52" s="1195"/>
      <c r="BGQ52" s="1195"/>
      <c r="BGR52" s="1506"/>
      <c r="BGS52" s="1507"/>
      <c r="BGT52" s="1263"/>
      <c r="BGU52" s="1506"/>
      <c r="BGV52" s="1508"/>
      <c r="BGW52" s="1132"/>
      <c r="BGX52" s="1132"/>
      <c r="BGY52" s="1132"/>
      <c r="BGZ52" s="1132"/>
      <c r="BHA52" s="1132"/>
      <c r="BHB52" s="1132"/>
      <c r="BHC52" s="1132"/>
      <c r="BHD52" s="1132"/>
      <c r="BHE52" s="1132"/>
      <c r="BHF52" s="1132"/>
      <c r="BHG52" s="1132"/>
      <c r="BHH52" s="1132"/>
      <c r="BHI52" s="1132"/>
      <c r="BHJ52" s="1132"/>
      <c r="BHK52" s="1132"/>
      <c r="BHL52" s="1132"/>
      <c r="BHM52" s="1132"/>
      <c r="BHN52" s="1132"/>
      <c r="BHO52" s="1132"/>
      <c r="BHP52" s="1132"/>
      <c r="BHQ52" s="1132"/>
      <c r="BHR52" s="1132"/>
      <c r="BHS52" s="1132"/>
      <c r="BHT52" s="236"/>
      <c r="BHU52" s="1132"/>
      <c r="BHV52" s="1132"/>
      <c r="BHW52" s="1132"/>
      <c r="BHX52" s="1132"/>
      <c r="BHY52" s="1132"/>
      <c r="BHZ52" s="236"/>
      <c r="BIB52" s="227"/>
      <c r="BIC52" s="240"/>
      <c r="BIF52" s="227"/>
      <c r="BIG52" s="239"/>
      <c r="BIP52" s="238"/>
      <c r="BJV52" s="236"/>
      <c r="BKC52" s="412"/>
      <c r="BKD52" s="1135"/>
      <c r="BKE52" s="240"/>
      <c r="BKF52" s="1132"/>
      <c r="BKG52" s="1132"/>
      <c r="BKH52" s="1135"/>
      <c r="BKI52" s="239"/>
      <c r="BKJ52" s="1132"/>
      <c r="BKK52" s="1132"/>
      <c r="BKL52" s="1132"/>
      <c r="BKM52" s="1132"/>
      <c r="BKN52" s="1132"/>
      <c r="BKO52" s="1132"/>
      <c r="BKP52" s="1132"/>
      <c r="BKQ52" s="1195"/>
      <c r="BKR52" s="1193"/>
      <c r="BKS52" s="1195"/>
      <c r="BKT52" s="1195"/>
      <c r="BKU52" s="1195"/>
      <c r="BKV52" s="1506"/>
      <c r="BKW52" s="1507"/>
      <c r="BKX52" s="1263"/>
      <c r="BKY52" s="1506"/>
      <c r="BKZ52" s="1508"/>
      <c r="BLA52" s="1132"/>
      <c r="BLB52" s="1132"/>
      <c r="BLC52" s="1132"/>
      <c r="BLD52" s="1132"/>
      <c r="BLE52" s="1132"/>
      <c r="BLF52" s="1132"/>
      <c r="BLG52" s="1132"/>
      <c r="BLH52" s="1132"/>
      <c r="BLI52" s="1132"/>
      <c r="BLJ52" s="1132"/>
      <c r="BLK52" s="1132"/>
      <c r="BLL52" s="1132"/>
      <c r="BLM52" s="1132"/>
      <c r="BLN52" s="1132"/>
      <c r="BLO52" s="1132"/>
      <c r="BLP52" s="1132"/>
      <c r="BLQ52" s="1132"/>
      <c r="BLR52" s="1132"/>
      <c r="BLS52" s="1132"/>
      <c r="BLT52" s="1132"/>
      <c r="BLU52" s="1132"/>
      <c r="BLV52" s="1132"/>
      <c r="BLW52" s="1132"/>
      <c r="BLX52" s="236"/>
      <c r="BLY52" s="1132"/>
      <c r="BLZ52" s="1132"/>
      <c r="BMA52" s="1132"/>
      <c r="BMB52" s="1132"/>
      <c r="BMC52" s="1132"/>
      <c r="BMD52" s="236"/>
      <c r="BMF52" s="227"/>
      <c r="BMG52" s="240"/>
      <c r="BMJ52" s="227"/>
      <c r="BMK52" s="239"/>
      <c r="BMT52" s="238"/>
      <c r="BNZ52" s="236"/>
      <c r="BOG52" s="412"/>
      <c r="BOH52" s="1135"/>
      <c r="BOI52" s="240"/>
      <c r="BOJ52" s="1132"/>
      <c r="BOK52" s="1132"/>
      <c r="BOL52" s="1135"/>
      <c r="BOM52" s="239"/>
      <c r="BON52" s="1132"/>
      <c r="BOO52" s="1132"/>
      <c r="BOP52" s="1132"/>
      <c r="BOQ52" s="1132"/>
      <c r="BOR52" s="1132"/>
      <c r="BOS52" s="1132"/>
      <c r="BOT52" s="1132"/>
      <c r="BOU52" s="1195"/>
      <c r="BOV52" s="1193"/>
      <c r="BOW52" s="1195"/>
      <c r="BOX52" s="1195"/>
      <c r="BOY52" s="1195"/>
      <c r="BOZ52" s="1506"/>
      <c r="BPA52" s="1507"/>
      <c r="BPB52" s="1263"/>
      <c r="BPC52" s="1506"/>
      <c r="BPD52" s="1508"/>
      <c r="BPE52" s="1132"/>
      <c r="BPF52" s="1132"/>
      <c r="BPG52" s="1132"/>
      <c r="BPH52" s="1132"/>
      <c r="BPI52" s="1132"/>
      <c r="BPJ52" s="1132"/>
      <c r="BPK52" s="1132"/>
      <c r="BPL52" s="1132"/>
      <c r="BPM52" s="1132"/>
      <c r="BPN52" s="1132"/>
      <c r="BPO52" s="1132"/>
      <c r="BPP52" s="1132"/>
      <c r="BPQ52" s="1132"/>
      <c r="BPR52" s="1132"/>
      <c r="BPS52" s="1132"/>
      <c r="BPT52" s="1132"/>
      <c r="BPU52" s="1132"/>
      <c r="BPV52" s="1132"/>
      <c r="BPW52" s="1132"/>
      <c r="BPX52" s="1132"/>
      <c r="BPY52" s="1132"/>
      <c r="BPZ52" s="1132"/>
      <c r="BQA52" s="1132"/>
      <c r="BQB52" s="236"/>
      <c r="BQC52" s="1132"/>
      <c r="BQD52" s="1132"/>
      <c r="BQE52" s="1132"/>
      <c r="BQF52" s="1132"/>
      <c r="BQG52" s="1132"/>
      <c r="BQH52" s="236"/>
      <c r="BQJ52" s="227"/>
      <c r="BQK52" s="240"/>
      <c r="BQN52" s="227"/>
      <c r="BQO52" s="239"/>
      <c r="BQX52" s="238"/>
      <c r="BSD52" s="236"/>
      <c r="BSK52" s="412"/>
      <c r="BSL52" s="1135"/>
      <c r="BSM52" s="240"/>
      <c r="BSN52" s="1132"/>
      <c r="BSO52" s="1132"/>
      <c r="BSP52" s="1135"/>
      <c r="BSQ52" s="239"/>
      <c r="BSR52" s="1132"/>
      <c r="BSS52" s="1132"/>
      <c r="BST52" s="1132"/>
      <c r="BSU52" s="1132"/>
      <c r="BSV52" s="1132"/>
      <c r="BSW52" s="1132"/>
      <c r="BSX52" s="1132"/>
      <c r="BSY52" s="1195"/>
      <c r="BSZ52" s="1193"/>
      <c r="BTA52" s="1195"/>
      <c r="BTB52" s="1195"/>
      <c r="BTC52" s="1195"/>
      <c r="BTD52" s="1506"/>
      <c r="BTE52" s="1507"/>
      <c r="BTF52" s="1263"/>
      <c r="BTG52" s="1506"/>
      <c r="BTH52" s="1508"/>
      <c r="BTI52" s="1132"/>
      <c r="BTJ52" s="1132"/>
      <c r="BTK52" s="1132"/>
      <c r="BTL52" s="1132"/>
      <c r="BTM52" s="1132"/>
      <c r="BTN52" s="1132"/>
      <c r="BTO52" s="1132"/>
      <c r="BTP52" s="1132"/>
      <c r="BTQ52" s="1132"/>
      <c r="BTR52" s="1132"/>
      <c r="BTS52" s="1132"/>
      <c r="BTT52" s="1132"/>
      <c r="BTU52" s="1132"/>
      <c r="BTV52" s="1132"/>
      <c r="BTW52" s="1132"/>
      <c r="BTX52" s="1132"/>
      <c r="BTY52" s="1132"/>
      <c r="BTZ52" s="1132"/>
      <c r="BUA52" s="1132"/>
      <c r="BUB52" s="1132"/>
      <c r="BUC52" s="1132"/>
      <c r="BUD52" s="1132"/>
      <c r="BUE52" s="1132"/>
      <c r="BUF52" s="236"/>
      <c r="BUG52" s="1132"/>
      <c r="BUH52" s="1132"/>
      <c r="BUI52" s="1132"/>
      <c r="BUJ52" s="1132"/>
      <c r="BUK52" s="1132"/>
      <c r="BUL52" s="236"/>
      <c r="BUN52" s="227"/>
      <c r="BUO52" s="240"/>
      <c r="BUR52" s="227"/>
      <c r="BUS52" s="239"/>
      <c r="BVB52" s="238"/>
      <c r="BWH52" s="236"/>
      <c r="BWO52" s="412"/>
      <c r="BWP52" s="1135"/>
      <c r="BWQ52" s="240"/>
      <c r="BWR52" s="1132"/>
      <c r="BWS52" s="1132"/>
      <c r="BWT52" s="1135"/>
      <c r="BWU52" s="239"/>
      <c r="BWV52" s="1132"/>
      <c r="BWW52" s="1132"/>
      <c r="BWX52" s="1132"/>
      <c r="BWY52" s="1132"/>
      <c r="BWZ52" s="1132"/>
      <c r="BXA52" s="1132"/>
      <c r="BXB52" s="1132"/>
      <c r="BXC52" s="1195"/>
      <c r="BXD52" s="1193"/>
      <c r="BXE52" s="1195"/>
      <c r="BXF52" s="1195"/>
      <c r="BXG52" s="1195"/>
      <c r="BXH52" s="1506"/>
      <c r="BXI52" s="1507"/>
      <c r="BXJ52" s="1263"/>
      <c r="BXK52" s="1506"/>
      <c r="BXL52" s="1508"/>
      <c r="BXM52" s="1132"/>
      <c r="BXN52" s="1132"/>
      <c r="BXO52" s="1132"/>
      <c r="BXP52" s="1132"/>
      <c r="BXQ52" s="1132"/>
      <c r="BXR52" s="1132"/>
      <c r="BXS52" s="1132"/>
      <c r="BXT52" s="1132"/>
      <c r="BXU52" s="1132"/>
      <c r="BXV52" s="1132"/>
      <c r="BXW52" s="1132"/>
      <c r="BXX52" s="1132"/>
      <c r="BXY52" s="1132"/>
      <c r="BXZ52" s="1132"/>
      <c r="BYA52" s="1132"/>
      <c r="BYB52" s="1132"/>
      <c r="BYC52" s="1132"/>
      <c r="BYD52" s="1132"/>
      <c r="BYE52" s="1132"/>
      <c r="BYF52" s="1132"/>
      <c r="BYG52" s="1132"/>
      <c r="BYH52" s="1132"/>
      <c r="BYI52" s="1132"/>
      <c r="BYJ52" s="236"/>
      <c r="BYK52" s="1132"/>
      <c r="BYL52" s="1132"/>
      <c r="BYM52" s="1132"/>
      <c r="BYN52" s="1132"/>
      <c r="BYO52" s="1132"/>
      <c r="BYP52" s="236"/>
      <c r="BYR52" s="227"/>
      <c r="BYS52" s="240"/>
      <c r="BYV52" s="227"/>
      <c r="BYW52" s="239"/>
      <c r="BZF52" s="238"/>
      <c r="CAL52" s="236"/>
      <c r="CAS52" s="412"/>
      <c r="CAT52" s="1135"/>
      <c r="CAU52" s="240"/>
      <c r="CAV52" s="1132"/>
      <c r="CAW52" s="1132"/>
      <c r="CAX52" s="1135"/>
      <c r="CAY52" s="239"/>
      <c r="CAZ52" s="1132"/>
      <c r="CBA52" s="1132"/>
      <c r="CBB52" s="1132"/>
      <c r="CBC52" s="1132"/>
      <c r="CBD52" s="1132"/>
      <c r="CBE52" s="1132"/>
      <c r="CBF52" s="1132"/>
      <c r="CBG52" s="1195"/>
      <c r="CBH52" s="1193"/>
      <c r="CBI52" s="1195"/>
      <c r="CBJ52" s="1195"/>
      <c r="CBK52" s="1195"/>
      <c r="CBL52" s="1506"/>
      <c r="CBM52" s="1507"/>
      <c r="CBN52" s="1263"/>
      <c r="CBO52" s="1506"/>
      <c r="CBP52" s="1508"/>
      <c r="CBQ52" s="1132"/>
      <c r="CBR52" s="1132"/>
      <c r="CBS52" s="1132"/>
      <c r="CBT52" s="1132"/>
      <c r="CBU52" s="1132"/>
      <c r="CBV52" s="1132"/>
      <c r="CBW52" s="1132"/>
      <c r="CBX52" s="1132"/>
      <c r="CBY52" s="1132"/>
      <c r="CBZ52" s="1132"/>
      <c r="CCA52" s="1132"/>
      <c r="CCB52" s="1132"/>
      <c r="CCC52" s="1132"/>
      <c r="CCD52" s="1132"/>
      <c r="CCE52" s="1132"/>
      <c r="CCF52" s="1132"/>
      <c r="CCG52" s="1132"/>
      <c r="CCH52" s="1132"/>
      <c r="CCI52" s="1132"/>
      <c r="CCJ52" s="1132"/>
      <c r="CCK52" s="1132"/>
      <c r="CCL52" s="1132"/>
      <c r="CCM52" s="1132"/>
      <c r="CCN52" s="236"/>
      <c r="CCO52" s="1132"/>
      <c r="CCP52" s="1132"/>
      <c r="CCQ52" s="1132"/>
      <c r="CCR52" s="1132"/>
      <c r="CCS52" s="1132"/>
      <c r="CCT52" s="236"/>
      <c r="CCV52" s="227"/>
      <c r="CCW52" s="240"/>
      <c r="CCZ52" s="227"/>
      <c r="CDA52" s="239"/>
      <c r="CDJ52" s="238"/>
      <c r="CEP52" s="236"/>
      <c r="CEW52" s="412"/>
      <c r="CEX52" s="1135"/>
      <c r="CEY52" s="240"/>
      <c r="CEZ52" s="1132"/>
      <c r="CFA52" s="1132"/>
      <c r="CFB52" s="1135"/>
      <c r="CFC52" s="239"/>
      <c r="CFD52" s="1132"/>
      <c r="CFE52" s="1132"/>
      <c r="CFF52" s="1132"/>
      <c r="CFG52" s="1132"/>
      <c r="CFH52" s="1132"/>
      <c r="CFI52" s="1132"/>
      <c r="CFJ52" s="1132"/>
      <c r="CFK52" s="1195"/>
      <c r="CFL52" s="1193"/>
      <c r="CFM52" s="1195"/>
      <c r="CFN52" s="1195"/>
      <c r="CFO52" s="1195"/>
      <c r="CFP52" s="1506"/>
      <c r="CFQ52" s="1507"/>
      <c r="CFR52" s="1263"/>
      <c r="CFS52" s="1506"/>
      <c r="CFT52" s="1508"/>
      <c r="CFU52" s="1132"/>
      <c r="CFV52" s="1132"/>
      <c r="CFW52" s="1132"/>
      <c r="CFX52" s="1132"/>
      <c r="CFY52" s="1132"/>
      <c r="CFZ52" s="1132"/>
      <c r="CGA52" s="1132"/>
      <c r="CGB52" s="1132"/>
      <c r="CGC52" s="1132"/>
      <c r="CGD52" s="1132"/>
      <c r="CGE52" s="1132"/>
      <c r="CGF52" s="1132"/>
      <c r="CGG52" s="1132"/>
      <c r="CGH52" s="1132"/>
      <c r="CGI52" s="1132"/>
      <c r="CGJ52" s="1132"/>
      <c r="CGK52" s="1132"/>
      <c r="CGL52" s="1132"/>
      <c r="CGM52" s="1132"/>
      <c r="CGN52" s="1132"/>
      <c r="CGO52" s="1132"/>
      <c r="CGP52" s="1132"/>
      <c r="CGQ52" s="1132"/>
      <c r="CGR52" s="236"/>
      <c r="CGS52" s="1132"/>
      <c r="CGT52" s="1132"/>
      <c r="CGU52" s="1132"/>
      <c r="CGV52" s="1132"/>
      <c r="CGW52" s="1132"/>
      <c r="CGX52" s="236"/>
      <c r="CGZ52" s="227"/>
      <c r="CHA52" s="240"/>
      <c r="CHD52" s="227"/>
      <c r="CHE52" s="239"/>
      <c r="CHN52" s="238"/>
      <c r="CIT52" s="236"/>
      <c r="CJA52" s="412"/>
      <c r="CJB52" s="1135"/>
      <c r="CJC52" s="240"/>
      <c r="CJD52" s="1132"/>
      <c r="CJE52" s="1132"/>
      <c r="CJF52" s="1135"/>
      <c r="CJG52" s="239"/>
      <c r="CJH52" s="1132"/>
      <c r="CJI52" s="1132"/>
      <c r="CJJ52" s="1132"/>
      <c r="CJK52" s="1132"/>
      <c r="CJL52" s="1132"/>
      <c r="CJM52" s="1132"/>
      <c r="CJN52" s="1132"/>
      <c r="CJO52" s="1195"/>
      <c r="CJP52" s="1193"/>
      <c r="CJQ52" s="1195"/>
      <c r="CJR52" s="1195"/>
      <c r="CJS52" s="1195"/>
      <c r="CJT52" s="1506"/>
      <c r="CJU52" s="1507"/>
      <c r="CJV52" s="1263"/>
      <c r="CJW52" s="1506"/>
      <c r="CJX52" s="1508"/>
      <c r="CJY52" s="1132"/>
      <c r="CJZ52" s="1132"/>
      <c r="CKA52" s="1132"/>
      <c r="CKB52" s="1132"/>
      <c r="CKC52" s="1132"/>
      <c r="CKD52" s="1132"/>
      <c r="CKE52" s="1132"/>
      <c r="CKF52" s="1132"/>
      <c r="CKG52" s="1132"/>
      <c r="CKH52" s="1132"/>
      <c r="CKI52" s="1132"/>
      <c r="CKJ52" s="1132"/>
      <c r="CKK52" s="1132"/>
      <c r="CKL52" s="1132"/>
      <c r="CKM52" s="1132"/>
      <c r="CKN52" s="1132"/>
      <c r="CKO52" s="1132"/>
      <c r="CKP52" s="1132"/>
      <c r="CKQ52" s="1132"/>
      <c r="CKR52" s="1132"/>
      <c r="CKS52" s="1132"/>
      <c r="CKT52" s="1132"/>
      <c r="CKU52" s="1132"/>
      <c r="CKV52" s="236"/>
      <c r="CKW52" s="1132"/>
      <c r="CKX52" s="1132"/>
      <c r="CKY52" s="1132"/>
      <c r="CKZ52" s="1132"/>
      <c r="CLA52" s="1132"/>
      <c r="CLB52" s="236"/>
      <c r="CLD52" s="227"/>
      <c r="CLE52" s="240"/>
      <c r="CLH52" s="227"/>
      <c r="CLI52" s="239"/>
      <c r="CLR52" s="238"/>
      <c r="CMX52" s="236"/>
      <c r="CNE52" s="412"/>
      <c r="CNF52" s="1135"/>
      <c r="CNG52" s="240"/>
      <c r="CNJ52" s="227"/>
      <c r="CNK52" s="239"/>
      <c r="CNS52" s="1195"/>
      <c r="CNT52" s="1193"/>
      <c r="CNU52" s="1195"/>
      <c r="CNV52" s="1195"/>
      <c r="CNW52" s="1195"/>
      <c r="CNX52" s="1506"/>
      <c r="CNY52" s="1507"/>
      <c r="CNZ52" s="1263"/>
      <c r="COA52" s="1506"/>
      <c r="COB52" s="1508"/>
      <c r="COZ52" s="236"/>
      <c r="CPA52" s="412"/>
      <c r="CPB52" s="1132"/>
      <c r="CPC52" s="1132"/>
      <c r="CPD52" s="1132"/>
      <c r="CPE52" s="1132"/>
      <c r="CPF52" s="236"/>
      <c r="CPH52" s="227"/>
      <c r="CPI52" s="240"/>
      <c r="CPL52" s="227"/>
      <c r="CPM52" s="239"/>
      <c r="CPV52" s="238"/>
      <c r="CRB52" s="236"/>
      <c r="CRI52" s="412"/>
      <c r="CRJ52" s="1135"/>
      <c r="CRK52" s="240"/>
      <c r="CRN52" s="227"/>
      <c r="CRO52" s="239"/>
      <c r="CRX52" s="238"/>
      <c r="CTD52" s="236"/>
      <c r="CTI52" s="1132"/>
      <c r="CTJ52" s="236"/>
      <c r="CTL52" s="227"/>
      <c r="CTM52" s="240"/>
      <c r="CTP52" s="227"/>
      <c r="CTQ52" s="239"/>
      <c r="CTZ52" s="238"/>
      <c r="CVM52" s="412"/>
      <c r="CVU52" s="236"/>
      <c r="CVZ52" s="237"/>
      <c r="CWH52" s="238"/>
      <c r="CWL52" s="236"/>
      <c r="CWM52" s="412"/>
      <c r="CWN52" s="1132"/>
      <c r="CWO52" s="1132"/>
      <c r="CWP52" s="1132"/>
      <c r="CWQ52" s="1132"/>
      <c r="CWR52" s="236"/>
      <c r="CWT52" s="227"/>
      <c r="CWU52" s="240"/>
      <c r="CWW52" s="227"/>
      <c r="CWX52" s="227"/>
      <c r="CWZ52" s="237"/>
      <c r="CXH52" s="238"/>
      <c r="CXL52" s="1506"/>
      <c r="CXM52" s="1507"/>
      <c r="CXN52" s="1263"/>
      <c r="CXO52" s="1506"/>
      <c r="CXP52" s="1508"/>
      <c r="CZK52" s="412"/>
      <c r="CZL52" s="1132"/>
      <c r="CZM52" s="1132"/>
      <c r="CZN52" s="1132"/>
      <c r="CZO52" s="1132"/>
      <c r="CZP52" s="1132"/>
      <c r="CZQ52" s="1132"/>
      <c r="CZR52" s="1132"/>
      <c r="CZS52" s="1132"/>
      <c r="CZT52" s="1132"/>
      <c r="CZU52" s="1132"/>
      <c r="CZV52" s="1132"/>
      <c r="CZW52" s="1132"/>
      <c r="CZX52" s="237"/>
      <c r="CZY52" s="1132"/>
      <c r="CZZ52" s="1132"/>
      <c r="DAA52" s="1132"/>
      <c r="DAB52" s="1132"/>
      <c r="DAC52" s="1132"/>
      <c r="DAD52" s="1132"/>
      <c r="DAE52" s="1132"/>
      <c r="DAF52" s="1132"/>
      <c r="DAG52" s="1132"/>
      <c r="DAH52" s="1132"/>
      <c r="DAI52" s="1132"/>
      <c r="DAJ52" s="236"/>
      <c r="DAK52" s="412"/>
      <c r="DAL52" s="1132"/>
      <c r="DAM52" s="1132"/>
      <c r="DAQ52" s="412"/>
      <c r="DAR52" s="227"/>
      <c r="DAS52" s="240"/>
      <c r="DAU52" s="227"/>
      <c r="DAV52" s="227"/>
      <c r="DAW52" s="238"/>
      <c r="DAX52" s="237"/>
      <c r="DBE52" s="1263"/>
      <c r="DBF52" s="1193"/>
      <c r="DBG52" s="1263"/>
      <c r="DBH52" s="1263"/>
      <c r="DBI52" s="1263"/>
      <c r="DBJ52" s="1506"/>
      <c r="DBK52" s="1507"/>
      <c r="DBL52" s="1263"/>
      <c r="DBM52" s="1506"/>
      <c r="DBN52" s="1508"/>
      <c r="DCS52" s="412"/>
      <c r="DCT52" s="1132"/>
      <c r="DCU52" s="1132"/>
      <c r="DCV52" s="1132"/>
      <c r="DCW52" s="1132"/>
      <c r="DCX52" s="1132"/>
      <c r="DCY52" s="1132"/>
      <c r="DCZ52" s="1132"/>
      <c r="DDA52" s="1132"/>
      <c r="DDB52" s="1132"/>
      <c r="DDC52" s="1132"/>
      <c r="DDD52" s="1132"/>
      <c r="DDE52" s="1132"/>
      <c r="DDF52" s="237"/>
      <c r="DDG52" s="1132"/>
      <c r="DDH52" s="1132"/>
      <c r="DDI52" s="1132"/>
      <c r="DDJ52" s="1132"/>
      <c r="DDK52" s="1132"/>
      <c r="DDL52" s="1132"/>
      <c r="DDM52" s="1132"/>
      <c r="DDN52" s="1132"/>
      <c r="DDO52" s="1132"/>
      <c r="DDP52" s="1132"/>
      <c r="DDQ52" s="1132"/>
      <c r="DDR52" s="236"/>
      <c r="DDS52" s="412"/>
      <c r="DDT52" s="1132"/>
      <c r="DDU52" s="1132"/>
      <c r="DDY52" s="412"/>
      <c r="DDZ52" s="227"/>
      <c r="DEA52" s="240"/>
      <c r="DEC52" s="227"/>
      <c r="DED52" s="227"/>
      <c r="DEE52" s="238"/>
      <c r="DEF52" s="237"/>
      <c r="DEM52" s="1263"/>
      <c r="DEN52" s="1193"/>
      <c r="DEO52" s="1263"/>
      <c r="DEP52" s="1263"/>
      <c r="DEQ52" s="1263"/>
      <c r="DER52" s="1506"/>
      <c r="DES52" s="1507"/>
      <c r="DET52" s="1263"/>
      <c r="DEU52" s="1506"/>
      <c r="DEV52" s="1508"/>
      <c r="DGA52" s="412"/>
      <c r="DGB52" s="1132"/>
      <c r="DGC52" s="1132"/>
      <c r="DGD52" s="1132"/>
      <c r="DGE52" s="1132"/>
      <c r="DGF52" s="1132"/>
      <c r="DGG52" s="1132"/>
      <c r="DGH52" s="1132"/>
      <c r="DGI52" s="1132"/>
      <c r="DGJ52" s="1132"/>
      <c r="DGK52" s="1132"/>
      <c r="DGL52" s="1132"/>
      <c r="DGM52" s="1132"/>
      <c r="DGN52" s="237"/>
      <c r="DGO52" s="1132"/>
      <c r="DGP52" s="1132"/>
      <c r="DGQ52" s="1132"/>
      <c r="DGR52" s="1132"/>
      <c r="DGS52" s="1132"/>
      <c r="DGT52" s="1132"/>
      <c r="DGU52" s="1132"/>
      <c r="DGV52" s="1132"/>
      <c r="DGW52" s="1132"/>
      <c r="DGX52" s="1132"/>
      <c r="DGY52" s="1132"/>
      <c r="DGZ52" s="236"/>
      <c r="DHA52" s="412"/>
      <c r="DHG52" s="412"/>
      <c r="DHH52" s="227"/>
      <c r="DHI52" s="240"/>
      <c r="DHK52" s="227"/>
      <c r="DHL52" s="227"/>
      <c r="DHM52" s="238"/>
      <c r="DHN52" s="237"/>
      <c r="DHV52" s="238"/>
      <c r="DJI52" s="412"/>
      <c r="DJJ52" s="1132"/>
      <c r="DJK52" s="1132"/>
      <c r="DJL52" s="1132"/>
      <c r="DJM52" s="1132"/>
      <c r="DJN52" s="1132"/>
      <c r="DJO52" s="1132"/>
      <c r="DJP52" s="1132"/>
      <c r="DJQ52" s="1132"/>
      <c r="DJR52" s="1132"/>
      <c r="DJS52" s="1132"/>
      <c r="DJT52" s="1132"/>
      <c r="DJU52" s="1132"/>
      <c r="DJV52" s="237"/>
      <c r="DJW52" s="1132"/>
      <c r="DJX52" s="1132"/>
      <c r="DJY52" s="1132"/>
      <c r="DJZ52" s="1132"/>
      <c r="DKA52" s="1132"/>
      <c r="DKB52" s="1132"/>
      <c r="DKC52" s="1132"/>
      <c r="DKD52" s="1132"/>
      <c r="DKE52" s="1132"/>
      <c r="DKF52" s="1132"/>
      <c r="DKG52" s="1132"/>
      <c r="DKH52" s="236"/>
      <c r="DKI52" s="1132"/>
      <c r="DKL52" s="1132"/>
      <c r="DKM52" s="1132"/>
      <c r="DKN52" s="236"/>
      <c r="DKP52" s="227"/>
      <c r="DKQ52" s="240"/>
      <c r="DKS52" s="227"/>
      <c r="DKT52" s="227"/>
      <c r="DKU52" s="238"/>
      <c r="DKV52" s="237"/>
      <c r="DLD52" s="238"/>
      <c r="DMQ52" s="412"/>
      <c r="DMZ52" s="412"/>
      <c r="DND52" s="237"/>
      <c r="DNM52" s="237"/>
      <c r="DNP52" s="236"/>
      <c r="DNQ52" s="412"/>
      <c r="DNU52" s="1132"/>
      <c r="DNV52" s="236"/>
      <c r="DNX52" s="227"/>
      <c r="DNY52" s="240"/>
      <c r="DOA52" s="227"/>
      <c r="DOB52" s="227"/>
      <c r="DOC52" s="238"/>
      <c r="DOD52" s="237"/>
      <c r="DOL52" s="238"/>
      <c r="DRN52" s="236"/>
      <c r="DRS52" s="1132"/>
      <c r="DRT52" s="236"/>
      <c r="DRV52" s="227"/>
      <c r="DRW52" s="240"/>
      <c r="DRY52" s="227"/>
      <c r="DRZ52" s="227"/>
      <c r="DSA52" s="238"/>
      <c r="DSJ52" s="238"/>
      <c r="DSN52" s="236"/>
      <c r="DSW52" s="236"/>
      <c r="DTA52" s="238"/>
      <c r="DTJ52" s="238"/>
      <c r="DTN52" s="236"/>
      <c r="DTW52" s="236"/>
      <c r="DWU52" s="1132"/>
      <c r="DWV52" s="1132"/>
      <c r="DWW52" s="1132"/>
      <c r="DWX52" s="1132"/>
      <c r="DWY52" s="1132"/>
      <c r="DWZ52" s="1132"/>
      <c r="DXA52" s="1132"/>
      <c r="DXB52" s="1132"/>
      <c r="DXI52" s="236"/>
      <c r="DXR52" s="236"/>
      <c r="DXV52" s="238"/>
      <c r="DYE52" s="238"/>
      <c r="DYJ52" s="412"/>
      <c r="DYM52" s="1132"/>
      <c r="DYN52" s="1132"/>
      <c r="DYO52" s="236"/>
      <c r="DYR52" s="236"/>
      <c r="DYV52" s="238"/>
      <c r="DZE52" s="238"/>
      <c r="EBG52" s="236"/>
      <c r="EBP52" s="236"/>
      <c r="EBT52" s="238"/>
      <c r="ECC52" s="238"/>
      <c r="ECH52" s="412"/>
      <c r="ECL52" s="1132"/>
      <c r="ECM52" s="236"/>
      <c r="ECP52" s="236"/>
      <c r="ECT52" s="238"/>
      <c r="EDC52" s="238"/>
      <c r="EDG52" s="236"/>
      <c r="EDQ52" s="412"/>
      <c r="EDT52" s="238"/>
      <c r="EDU52" s="237"/>
      <c r="EEC52" s="238"/>
      <c r="EEG52" s="236"/>
      <c r="EEH52" s="412"/>
      <c r="EEP52" s="236"/>
      <c r="EHZ52" s="412"/>
      <c r="EID52" s="1132"/>
      <c r="EIE52" s="236"/>
      <c r="EIH52" s="236"/>
      <c r="EIL52" s="238"/>
      <c r="EIU52" s="238"/>
      <c r="EIY52" s="236"/>
      <c r="EJH52" s="236"/>
      <c r="EJL52" s="238"/>
      <c r="EJU52" s="238"/>
      <c r="EJY52" s="236"/>
      <c r="EKH52" s="236"/>
      <c r="EKL52" s="1506"/>
      <c r="EKM52" s="1507"/>
      <c r="EKN52" s="1263"/>
      <c r="EKO52" s="1506"/>
      <c r="EKP52" s="1508"/>
      <c r="EMN52" s="236"/>
      <c r="EMW52" s="236"/>
      <c r="ENA52" s="238"/>
      <c r="ENJ52" s="238"/>
      <c r="ENN52" s="236"/>
      <c r="ENS52" s="1132"/>
      <c r="ENT52" s="236"/>
      <c r="ENV52" s="227"/>
      <c r="ENW52" s="240"/>
      <c r="ENY52" s="227"/>
      <c r="ENZ52" s="227"/>
      <c r="EOA52" s="238"/>
      <c r="EOJ52" s="238"/>
      <c r="EON52" s="1506"/>
      <c r="EOO52" s="1507"/>
      <c r="EOP52" s="1263"/>
      <c r="EOQ52" s="1506"/>
      <c r="EOR52" s="1508"/>
      <c r="EOY52" s="226"/>
      <c r="EOZ52" s="226"/>
      <c r="EPA52" s="226"/>
      <c r="EPB52" s="226"/>
      <c r="EPC52" s="226"/>
      <c r="EPD52" s="226"/>
      <c r="EPE52" s="226"/>
      <c r="EPF52" s="226"/>
      <c r="EPG52" s="226"/>
      <c r="EPH52" s="226"/>
      <c r="EPI52" s="226"/>
      <c r="EPJ52" s="226"/>
      <c r="EPK52" s="226"/>
      <c r="EPL52" s="226"/>
      <c r="EPM52" s="226"/>
      <c r="EPN52" s="226"/>
      <c r="EQE52" s="1195"/>
      <c r="EQF52" s="1194"/>
      <c r="EQG52" s="1195"/>
      <c r="EQH52" s="1195"/>
      <c r="EQI52" s="1195"/>
      <c r="EQJ52" s="1195"/>
      <c r="EQK52" s="1195"/>
      <c r="EQL52" s="1194"/>
      <c r="EQM52" s="1263"/>
      <c r="EQN52" s="227"/>
      <c r="EQO52" s="240"/>
      <c r="EQP52" s="1263"/>
      <c r="EQQ52" s="1263"/>
      <c r="EQR52" s="227"/>
      <c r="EQS52" s="239"/>
      <c r="EQT52" s="1263"/>
      <c r="EQU52" s="1263"/>
      <c r="EQV52" s="1263"/>
      <c r="EQW52" s="1263"/>
      <c r="EQX52" s="1263"/>
      <c r="EQY52" s="1263"/>
      <c r="EQZ52" s="1263"/>
      <c r="ERA52" s="1263"/>
      <c r="ERB52" s="1193"/>
      <c r="ERC52" s="1263"/>
      <c r="ERD52" s="1263"/>
      <c r="ERE52" s="1263"/>
      <c r="ERF52" s="1506"/>
      <c r="ERG52" s="1507"/>
      <c r="ERH52" s="1263"/>
      <c r="ERI52" s="1506"/>
      <c r="ERJ52" s="1508"/>
      <c r="ERU52" s="271"/>
      <c r="ETA52" s="1518"/>
      <c r="ETB52" s="1518"/>
      <c r="ETC52" s="1518"/>
      <c r="ETD52" s="1518"/>
      <c r="ETE52" s="1518"/>
      <c r="ETF52" s="1518"/>
    </row>
    <row r="53" spans="1:3072 3079:3906" ht="15" customHeight="1">
      <c r="B53" s="1518"/>
      <c r="C53" s="1518"/>
      <c r="D53" s="1518"/>
      <c r="E53" s="1518"/>
      <c r="F53" s="1518"/>
      <c r="G53" s="1518"/>
      <c r="J53" s="1310"/>
      <c r="K53" s="1310"/>
      <c r="L53" s="1310"/>
      <c r="M53" s="1310"/>
      <c r="N53" s="1310"/>
      <c r="O53" s="1310"/>
      <c r="P53" s="1310"/>
      <c r="Q53" s="1310"/>
      <c r="R53" s="1310"/>
      <c r="S53" s="1310"/>
      <c r="T53" s="1310"/>
      <c r="U53" s="1310"/>
      <c r="V53" s="1310"/>
      <c r="W53" s="1310"/>
      <c r="X53" s="1310"/>
      <c r="Y53" s="1310"/>
      <c r="Z53" s="1310"/>
      <c r="AA53" s="1310"/>
      <c r="AF53" s="413"/>
      <c r="AP53" s="227"/>
      <c r="AQ53" s="227"/>
      <c r="BB53" s="236"/>
      <c r="BI53" s="412"/>
      <c r="BJ53" s="227"/>
      <c r="BK53" s="240"/>
      <c r="BN53" s="227"/>
      <c r="BO53" s="239"/>
      <c r="BX53" s="238"/>
      <c r="CB53" s="1506"/>
      <c r="CC53" s="1507"/>
      <c r="CE53" s="1506"/>
      <c r="CF53" s="1508"/>
      <c r="CN53" s="236"/>
      <c r="CU53" s="412"/>
      <c r="CV53" s="227"/>
      <c r="CW53" s="240"/>
      <c r="CZ53" s="227"/>
      <c r="DA53" s="239"/>
      <c r="DJ53" s="238"/>
      <c r="EP53" s="236"/>
      <c r="EW53" s="412"/>
      <c r="EX53" s="1135"/>
      <c r="EY53" s="240"/>
      <c r="EZ53" s="1132"/>
      <c r="FA53" s="1132"/>
      <c r="FB53" s="1135"/>
      <c r="FC53" s="239"/>
      <c r="FD53" s="1132"/>
      <c r="FE53" s="1132"/>
      <c r="FF53" s="1132"/>
      <c r="FG53" s="1132"/>
      <c r="FH53" s="1132"/>
      <c r="FI53" s="1132"/>
      <c r="FJ53" s="1132"/>
      <c r="FK53" s="1132"/>
      <c r="FL53" s="238"/>
      <c r="FM53" s="1132"/>
      <c r="FN53" s="1132"/>
      <c r="FO53" s="1132"/>
      <c r="FP53" s="1132"/>
      <c r="FQ53" s="1132"/>
      <c r="FR53" s="1132"/>
      <c r="FS53" s="1132"/>
      <c r="FT53" s="1132"/>
      <c r="FU53" s="1132"/>
      <c r="FV53" s="1132"/>
      <c r="FW53" s="1132"/>
      <c r="FX53" s="1132"/>
      <c r="FY53" s="1132"/>
      <c r="FZ53" s="1132"/>
      <c r="GA53" s="1132"/>
      <c r="GB53" s="1132"/>
      <c r="GC53" s="1132"/>
      <c r="GD53" s="1132"/>
      <c r="GE53" s="1132"/>
      <c r="GF53" s="1132"/>
      <c r="GG53" s="1132"/>
      <c r="GH53" s="1132"/>
      <c r="GI53" s="1132"/>
      <c r="GJ53" s="1132"/>
      <c r="GK53" s="1132"/>
      <c r="GL53" s="1132"/>
      <c r="GM53" s="1132"/>
      <c r="GN53" s="1132"/>
      <c r="GO53" s="1132"/>
      <c r="GP53" s="1132"/>
      <c r="GQ53" s="1132"/>
      <c r="GR53" s="236"/>
      <c r="GS53" s="1132"/>
      <c r="GT53" s="1132"/>
      <c r="GU53" s="1132"/>
      <c r="GV53" s="1132"/>
      <c r="GW53" s="1132"/>
      <c r="GX53" s="236"/>
      <c r="GZ53" s="227"/>
      <c r="HA53" s="240"/>
      <c r="HD53" s="227"/>
      <c r="HE53" s="239"/>
      <c r="HN53" s="238"/>
      <c r="IT53" s="236"/>
      <c r="JA53" s="412"/>
      <c r="JB53" s="1135"/>
      <c r="JC53" s="240"/>
      <c r="JD53" s="1132"/>
      <c r="JE53" s="1132"/>
      <c r="JF53" s="1135"/>
      <c r="JG53" s="239"/>
      <c r="JH53" s="1132"/>
      <c r="JI53" s="1132"/>
      <c r="JJ53" s="1132"/>
      <c r="JK53" s="1132"/>
      <c r="JL53" s="1132"/>
      <c r="JM53" s="1132"/>
      <c r="JN53" s="1132"/>
      <c r="JO53" s="1132"/>
      <c r="JP53" s="238"/>
      <c r="JQ53" s="1132"/>
      <c r="JR53" s="1132"/>
      <c r="JS53" s="1132"/>
      <c r="JT53" s="1132"/>
      <c r="JU53" s="1132"/>
      <c r="JV53" s="1132"/>
      <c r="JW53" s="1132"/>
      <c r="JX53" s="1132"/>
      <c r="JY53" s="1132"/>
      <c r="JZ53" s="1132"/>
      <c r="KA53" s="1132"/>
      <c r="KB53" s="1132"/>
      <c r="KC53" s="1132"/>
      <c r="KD53" s="1132"/>
      <c r="KE53" s="1132"/>
      <c r="KF53" s="1132"/>
      <c r="KG53" s="1132"/>
      <c r="KH53" s="1132"/>
      <c r="KI53" s="1132"/>
      <c r="KJ53" s="1132"/>
      <c r="KK53" s="1132"/>
      <c r="KL53" s="1132"/>
      <c r="KM53" s="1132"/>
      <c r="KN53" s="1132"/>
      <c r="KO53" s="1132"/>
      <c r="KP53" s="1132"/>
      <c r="KQ53" s="1132"/>
      <c r="KR53" s="1132"/>
      <c r="KS53" s="1132"/>
      <c r="KT53" s="1132"/>
      <c r="KU53" s="1132"/>
      <c r="KV53" s="236"/>
      <c r="KW53" s="1132"/>
      <c r="KX53" s="1132"/>
      <c r="KY53" s="1132"/>
      <c r="KZ53" s="1132"/>
      <c r="LA53" s="1132"/>
      <c r="LB53" s="236"/>
      <c r="LC53" s="1132"/>
      <c r="LD53" s="1135"/>
      <c r="LE53" s="240"/>
      <c r="LF53" s="1132"/>
      <c r="LG53" s="1132"/>
      <c r="LH53" s="1135"/>
      <c r="LI53" s="239"/>
      <c r="LJ53" s="1132"/>
      <c r="LK53" s="1132"/>
      <c r="LL53" s="1132"/>
      <c r="LM53" s="1132"/>
      <c r="LN53" s="1132"/>
      <c r="LO53" s="1132"/>
      <c r="LP53" s="1132"/>
      <c r="LQ53" s="1132"/>
      <c r="LR53" s="238"/>
      <c r="LS53" s="1132"/>
      <c r="LT53" s="1132"/>
      <c r="LU53" s="1132"/>
      <c r="LV53" s="1132"/>
      <c r="LW53" s="1132"/>
      <c r="LX53" s="1132"/>
      <c r="LY53" s="1132"/>
      <c r="LZ53" s="1132"/>
      <c r="MA53" s="1132"/>
      <c r="MB53" s="1132"/>
      <c r="MC53" s="1132"/>
      <c r="MD53" s="1132"/>
      <c r="ME53" s="1132"/>
      <c r="MF53" s="1132"/>
      <c r="MG53" s="1132"/>
      <c r="MH53" s="1132"/>
      <c r="MI53" s="1132"/>
      <c r="MJ53" s="1132"/>
      <c r="MK53" s="1132"/>
      <c r="ML53" s="1132"/>
      <c r="MM53" s="1132"/>
      <c r="MN53" s="1132"/>
      <c r="MO53" s="1132"/>
      <c r="MP53" s="1132"/>
      <c r="MQ53" s="1132"/>
      <c r="MR53" s="1132"/>
      <c r="MS53" s="1132"/>
      <c r="MT53" s="1132"/>
      <c r="MU53" s="1132"/>
      <c r="MV53" s="1132"/>
      <c r="MW53" s="1132"/>
      <c r="MX53" s="236"/>
      <c r="MY53" s="1132"/>
      <c r="MZ53" s="1132"/>
      <c r="NA53" s="1132"/>
      <c r="NB53" s="1132"/>
      <c r="NC53" s="1132"/>
      <c r="ND53" s="236"/>
      <c r="NF53" s="227"/>
      <c r="NG53" s="240"/>
      <c r="NJ53" s="227"/>
      <c r="NK53" s="239"/>
      <c r="NT53" s="238"/>
      <c r="NX53" s="1506"/>
      <c r="NY53" s="1507"/>
      <c r="NZ53" s="1263"/>
      <c r="OA53" s="1506"/>
      <c r="OB53" s="1508"/>
      <c r="OJ53" s="236"/>
      <c r="OQ53" s="412"/>
      <c r="OR53" s="1135"/>
      <c r="OS53" s="240"/>
      <c r="OT53" s="1132"/>
      <c r="OV53" s="227"/>
      <c r="OW53" s="239"/>
      <c r="PJ53" s="1506"/>
      <c r="PK53" s="1507"/>
      <c r="PL53" s="1263"/>
      <c r="PM53" s="1506"/>
      <c r="PN53" s="1508"/>
      <c r="PV53" s="236"/>
      <c r="QC53" s="412"/>
      <c r="QD53" s="1135"/>
      <c r="QE53" s="240"/>
      <c r="QF53" s="1132"/>
      <c r="QG53" s="1132"/>
      <c r="QH53" s="1135"/>
      <c r="QI53" s="239"/>
      <c r="QJ53" s="1132"/>
      <c r="QK53" s="1132"/>
      <c r="QL53" s="1132"/>
      <c r="QM53" s="1132"/>
      <c r="QN53" s="1132"/>
      <c r="QO53" s="1132"/>
      <c r="QP53" s="1132"/>
      <c r="QQ53" s="1132"/>
      <c r="QR53" s="238"/>
      <c r="QS53" s="1132"/>
      <c r="QT53" s="1132"/>
      <c r="QU53" s="1132"/>
      <c r="QV53" s="1132"/>
      <c r="QW53" s="1132"/>
      <c r="QX53" s="1132"/>
      <c r="QY53" s="1132"/>
      <c r="QZ53" s="1132"/>
      <c r="RA53" s="1132"/>
      <c r="RB53" s="1132"/>
      <c r="RC53" s="1132"/>
      <c r="RD53" s="1132"/>
      <c r="RE53" s="1132"/>
      <c r="RF53" s="1132"/>
      <c r="RG53" s="1132"/>
      <c r="RH53" s="1132"/>
      <c r="RI53" s="1132"/>
      <c r="RJ53" s="1132"/>
      <c r="RK53" s="1132"/>
      <c r="RL53" s="1132"/>
      <c r="RM53" s="1132"/>
      <c r="RN53" s="1132"/>
      <c r="RO53" s="1132"/>
      <c r="RP53" s="1132"/>
      <c r="RQ53" s="1132"/>
      <c r="RR53" s="1132"/>
      <c r="RS53" s="1132"/>
      <c r="RT53" s="1132"/>
      <c r="RU53" s="1132"/>
      <c r="RV53" s="1132"/>
      <c r="RW53" s="1132"/>
      <c r="RX53" s="236"/>
      <c r="RY53" s="1132"/>
      <c r="RZ53" s="1132"/>
      <c r="SA53" s="1132"/>
      <c r="SB53" s="1132"/>
      <c r="SC53" s="1132"/>
      <c r="SD53" s="236"/>
      <c r="SF53" s="227"/>
      <c r="SG53" s="240"/>
      <c r="SJ53" s="227"/>
      <c r="SK53" s="239"/>
      <c r="ST53" s="238"/>
      <c r="TZ53" s="236"/>
      <c r="UG53" s="412"/>
      <c r="UH53" s="1135"/>
      <c r="UI53" s="240"/>
      <c r="UJ53" s="1132"/>
      <c r="UK53" s="1132"/>
      <c r="UL53" s="1135"/>
      <c r="UM53" s="239"/>
      <c r="UN53" s="1132"/>
      <c r="UO53" s="1132"/>
      <c r="UP53" s="1132"/>
      <c r="UQ53" s="1132"/>
      <c r="UR53" s="1132"/>
      <c r="US53" s="1132"/>
      <c r="UT53" s="1132"/>
      <c r="UU53" s="1132"/>
      <c r="UV53" s="238"/>
      <c r="UW53" s="1132"/>
      <c r="UX53" s="1132"/>
      <c r="UY53" s="1132"/>
      <c r="UZ53" s="1132"/>
      <c r="VA53" s="1132"/>
      <c r="VB53" s="1132"/>
      <c r="VC53" s="1132"/>
      <c r="VD53" s="1132"/>
      <c r="VE53" s="1132"/>
      <c r="VF53" s="1132"/>
      <c r="VG53" s="1132"/>
      <c r="VH53" s="1132"/>
      <c r="VI53" s="1132"/>
      <c r="VJ53" s="1132"/>
      <c r="VK53" s="1132"/>
      <c r="VL53" s="1132"/>
      <c r="VM53" s="1132"/>
      <c r="VN53" s="1132"/>
      <c r="VO53" s="1132"/>
      <c r="VP53" s="1132"/>
      <c r="VQ53" s="1132"/>
      <c r="VR53" s="1132"/>
      <c r="VS53" s="1132"/>
      <c r="VT53" s="1132"/>
      <c r="VU53" s="1132"/>
      <c r="VV53" s="1132"/>
      <c r="VW53" s="1132"/>
      <c r="VX53" s="1132"/>
      <c r="VY53" s="1132"/>
      <c r="VZ53" s="1132"/>
      <c r="WA53" s="1132"/>
      <c r="WB53" s="236"/>
      <c r="WC53" s="1132"/>
      <c r="WD53" s="1132"/>
      <c r="WE53" s="1132"/>
      <c r="WF53" s="1132"/>
      <c r="WG53" s="1132"/>
      <c r="WH53" s="236"/>
      <c r="WJ53" s="227"/>
      <c r="WK53" s="240"/>
      <c r="WN53" s="227"/>
      <c r="WO53" s="239"/>
      <c r="WX53" s="238"/>
      <c r="WY53" s="1263"/>
      <c r="WZ53" s="1263"/>
      <c r="XA53" s="1263"/>
      <c r="XB53" s="1506"/>
      <c r="XC53" s="1507"/>
      <c r="XD53" s="1263"/>
      <c r="XE53" s="1506"/>
      <c r="XF53" s="1508"/>
      <c r="YD53" s="236"/>
      <c r="YK53" s="412"/>
      <c r="YL53" s="1135"/>
      <c r="YM53" s="240"/>
      <c r="YN53" s="1132"/>
      <c r="YO53" s="1132"/>
      <c r="YP53" s="1135"/>
      <c r="YQ53" s="239"/>
      <c r="YR53" s="1132"/>
      <c r="YS53" s="1132"/>
      <c r="YT53" s="1132"/>
      <c r="YU53" s="1132"/>
      <c r="YV53" s="1132"/>
      <c r="YW53" s="1132"/>
      <c r="YX53" s="1132"/>
      <c r="YY53" s="1132"/>
      <c r="YZ53" s="238"/>
      <c r="ZA53" s="1132"/>
      <c r="ZB53" s="1132"/>
      <c r="ZC53" s="1132"/>
      <c r="ZD53" s="1132"/>
      <c r="ZE53" s="1132"/>
      <c r="ZF53" s="1132"/>
      <c r="ZG53" s="1132"/>
      <c r="ZH53" s="1132"/>
      <c r="ZI53" s="1132"/>
      <c r="ZJ53" s="1132"/>
      <c r="ZK53" s="1132"/>
      <c r="ZL53" s="1132"/>
      <c r="ZM53" s="1132"/>
      <c r="ZN53" s="1132"/>
      <c r="ZO53" s="1132"/>
      <c r="ZP53" s="1132"/>
      <c r="ZQ53" s="1132"/>
      <c r="ZR53" s="1132"/>
      <c r="ZS53" s="1132"/>
      <c r="ZT53" s="1132"/>
      <c r="ZU53" s="1132"/>
      <c r="ZV53" s="1132"/>
      <c r="ZW53" s="1132"/>
      <c r="ZX53" s="1132"/>
      <c r="ZY53" s="1132"/>
      <c r="ZZ53" s="1132"/>
      <c r="AAA53" s="1132"/>
      <c r="AAB53" s="1132"/>
      <c r="AAC53" s="1132"/>
      <c r="AAD53" s="1132"/>
      <c r="AAE53" s="1195"/>
      <c r="AAF53" s="1194"/>
      <c r="AAG53" s="1195"/>
      <c r="AAH53" s="1195"/>
      <c r="AAI53" s="1195"/>
      <c r="AAJ53" s="1195"/>
      <c r="AAK53" s="1195"/>
      <c r="AAL53" s="1194"/>
      <c r="AAM53" s="1263"/>
      <c r="AAN53" s="227"/>
      <c r="AAO53" s="240"/>
      <c r="AAP53" s="1263"/>
      <c r="AAQ53" s="1263"/>
      <c r="AAR53" s="227"/>
      <c r="AAS53" s="239"/>
      <c r="AAT53" s="1263"/>
      <c r="AAU53" s="1263"/>
      <c r="AAV53" s="1263"/>
      <c r="AAW53" s="1263"/>
      <c r="AAX53" s="1263"/>
      <c r="AAY53" s="1263"/>
      <c r="AAZ53" s="1263"/>
      <c r="ABA53" s="1263"/>
      <c r="ABB53" s="1193"/>
      <c r="ABC53" s="1263"/>
      <c r="ABD53" s="1263"/>
      <c r="ABE53" s="1263"/>
      <c r="ABF53" s="1506"/>
      <c r="ABG53" s="1507"/>
      <c r="ABH53" s="1263"/>
      <c r="ABI53" s="1506"/>
      <c r="ABJ53" s="1508"/>
      <c r="ACH53" s="236"/>
      <c r="ACO53" s="412"/>
      <c r="ACP53" s="1135"/>
      <c r="ACQ53" s="240"/>
      <c r="ACR53" s="1132"/>
      <c r="ACS53" s="1132"/>
      <c r="ACT53" s="1135"/>
      <c r="ACU53" s="239"/>
      <c r="ACV53" s="1132"/>
      <c r="ACW53" s="1132"/>
      <c r="ACX53" s="1132"/>
      <c r="ACY53" s="1132"/>
      <c r="ACZ53" s="1132"/>
      <c r="ADA53" s="1132"/>
      <c r="ADB53" s="1132"/>
      <c r="ADC53" s="1132"/>
      <c r="ADD53" s="238"/>
      <c r="ADE53" s="1132"/>
      <c r="ADF53" s="1132"/>
      <c r="ADG53" s="1132"/>
      <c r="ADH53" s="1132"/>
      <c r="ADI53" s="1132"/>
      <c r="ADJ53" s="1132"/>
      <c r="ADK53" s="1132"/>
      <c r="ADL53" s="1132"/>
      <c r="ADM53" s="1132"/>
      <c r="ADN53" s="1132"/>
      <c r="ADO53" s="1132"/>
      <c r="ADP53" s="1132"/>
      <c r="ADQ53" s="1132"/>
      <c r="ADR53" s="1132"/>
      <c r="ADS53" s="1132"/>
      <c r="ADT53" s="1132"/>
      <c r="ADU53" s="1132"/>
      <c r="ADV53" s="1132"/>
      <c r="ADW53" s="1132"/>
      <c r="ADX53" s="1132"/>
      <c r="ADY53" s="1132"/>
      <c r="ADZ53" s="1132"/>
      <c r="AEA53" s="1132"/>
      <c r="AEB53" s="1132"/>
      <c r="AEC53" s="1132"/>
      <c r="AED53" s="1132"/>
      <c r="AEE53" s="1132"/>
      <c r="AEF53" s="1132"/>
      <c r="AEG53" s="1132"/>
      <c r="AEH53" s="1132"/>
      <c r="AEI53" s="1195"/>
      <c r="AEJ53" s="1194"/>
      <c r="AEK53" s="1195"/>
      <c r="AEL53" s="1195"/>
      <c r="AEM53" s="1195"/>
      <c r="AEN53" s="1195"/>
      <c r="AEO53" s="1195"/>
      <c r="AEP53" s="1194"/>
      <c r="AEQ53" s="1263"/>
      <c r="AER53" s="227"/>
      <c r="AES53" s="240"/>
      <c r="AET53" s="1263"/>
      <c r="AEU53" s="1263"/>
      <c r="AEV53" s="227"/>
      <c r="AEW53" s="239"/>
      <c r="AEX53" s="1263"/>
      <c r="AEY53" s="1263"/>
      <c r="AEZ53" s="1263"/>
      <c r="AFA53" s="1263"/>
      <c r="AFB53" s="1263"/>
      <c r="AFC53" s="1263"/>
      <c r="AFD53" s="1263"/>
      <c r="AFE53" s="1263"/>
      <c r="AFF53" s="1193"/>
      <c r="AFG53" s="1263"/>
      <c r="AFH53" s="1263"/>
      <c r="AFI53" s="1263"/>
      <c r="AFJ53" s="1506"/>
      <c r="AFK53" s="1507"/>
      <c r="AFL53" s="1263"/>
      <c r="AFM53" s="1506"/>
      <c r="AFN53" s="1508"/>
      <c r="AGL53" s="236"/>
      <c r="AGS53" s="412"/>
      <c r="AGT53" s="1135"/>
      <c r="AGU53" s="240"/>
      <c r="AGV53" s="1132"/>
      <c r="AGW53" s="1132"/>
      <c r="AGX53" s="1135"/>
      <c r="AGY53" s="239"/>
      <c r="AGZ53" s="1132"/>
      <c r="AHA53" s="1132"/>
      <c r="AHB53" s="1132"/>
      <c r="AHC53" s="1132"/>
      <c r="AHD53" s="1132"/>
      <c r="AHE53" s="1132"/>
      <c r="AHF53" s="1132"/>
      <c r="AHG53" s="1263"/>
      <c r="AHH53" s="1193"/>
      <c r="AHI53" s="1263"/>
      <c r="AHJ53" s="1263"/>
      <c r="AHK53" s="1263"/>
      <c r="AHL53" s="1506"/>
      <c r="AHM53" s="1507"/>
      <c r="AHN53" s="1263"/>
      <c r="AHO53" s="1506"/>
      <c r="AHP53" s="1508"/>
      <c r="AHQ53" s="1132"/>
      <c r="AHR53" s="1132"/>
      <c r="AHS53" s="1132"/>
      <c r="AHT53" s="1132"/>
      <c r="AHU53" s="1132"/>
      <c r="AHV53" s="1132"/>
      <c r="AHW53" s="1132"/>
      <c r="AHX53" s="1132"/>
      <c r="AHY53" s="1132"/>
      <c r="AHZ53" s="1132"/>
      <c r="AIA53" s="1132"/>
      <c r="AIB53" s="1132"/>
      <c r="AIC53" s="1132"/>
      <c r="AID53" s="1132"/>
      <c r="AIE53" s="1132"/>
      <c r="AIF53" s="1132"/>
      <c r="AIG53" s="1132"/>
      <c r="AIH53" s="1132"/>
      <c r="AII53" s="1132"/>
      <c r="AIJ53" s="1132"/>
      <c r="AIK53" s="1132"/>
      <c r="AIL53" s="1132"/>
      <c r="AIM53" s="1132"/>
      <c r="AIN53" s="236"/>
      <c r="AIO53" s="1132"/>
      <c r="AIP53" s="1132"/>
      <c r="AIQ53" s="1132"/>
      <c r="AIR53" s="1132"/>
      <c r="AIS53" s="1132"/>
      <c r="AIT53" s="236"/>
      <c r="AIV53" s="227"/>
      <c r="AIW53" s="240"/>
      <c r="AIZ53" s="227"/>
      <c r="AJA53" s="239"/>
      <c r="AJJ53" s="238"/>
      <c r="AKP53" s="236"/>
      <c r="AKW53" s="412"/>
      <c r="AKX53" s="1135"/>
      <c r="AKY53" s="240"/>
      <c r="AKZ53" s="1132"/>
      <c r="ALA53" s="1132"/>
      <c r="ALB53" s="1135"/>
      <c r="ALC53" s="239"/>
      <c r="ALD53" s="1132"/>
      <c r="ALE53" s="1132"/>
      <c r="ALF53" s="1132"/>
      <c r="ALG53" s="1132"/>
      <c r="ALH53" s="1132"/>
      <c r="ALI53" s="1132"/>
      <c r="ALJ53" s="1132"/>
      <c r="ALK53" s="1132"/>
      <c r="ALL53" s="238"/>
      <c r="ALM53" s="1132"/>
      <c r="ALN53" s="1132"/>
      <c r="ALO53" s="1132"/>
      <c r="ALP53" s="1506"/>
      <c r="ALQ53" s="1507"/>
      <c r="ALR53" s="1263"/>
      <c r="ALS53" s="1506"/>
      <c r="ALT53" s="1508"/>
      <c r="ALU53" s="1132"/>
      <c r="ALV53" s="1132"/>
      <c r="ALW53" s="1132"/>
      <c r="ALX53" s="1132"/>
      <c r="ALY53" s="1132"/>
      <c r="ALZ53" s="1132"/>
      <c r="AMA53" s="1132"/>
      <c r="AMB53" s="1132"/>
      <c r="AMC53" s="1132"/>
      <c r="AMD53" s="1132"/>
      <c r="AME53" s="1132"/>
      <c r="AMF53" s="1132"/>
      <c r="AMG53" s="1132"/>
      <c r="AMH53" s="1132"/>
      <c r="AMI53" s="1132"/>
      <c r="AMJ53" s="1132"/>
      <c r="AMK53" s="1132"/>
      <c r="AML53" s="1132"/>
      <c r="AMM53" s="1132"/>
      <c r="AMN53" s="1132"/>
      <c r="AMO53" s="1132"/>
      <c r="AMP53" s="1132"/>
      <c r="AMQ53" s="1132"/>
      <c r="AMR53" s="236"/>
      <c r="AMS53" s="1132"/>
      <c r="AMT53" s="1132"/>
      <c r="AMU53" s="1132"/>
      <c r="AMV53" s="1132"/>
      <c r="AMW53" s="1132"/>
      <c r="AMX53" s="236"/>
      <c r="AMZ53" s="227"/>
      <c r="ANA53" s="240"/>
      <c r="AND53" s="227"/>
      <c r="ANE53" s="239"/>
      <c r="ANN53" s="238"/>
      <c r="AOT53" s="236"/>
      <c r="APA53" s="412"/>
      <c r="APB53" s="1135"/>
      <c r="APC53" s="240"/>
      <c r="APD53" s="1132"/>
      <c r="APE53" s="1132"/>
      <c r="APF53" s="1135"/>
      <c r="APG53" s="239"/>
      <c r="APH53" s="1132"/>
      <c r="API53" s="1132"/>
      <c r="APJ53" s="1132"/>
      <c r="APK53" s="1132"/>
      <c r="APL53" s="1132"/>
      <c r="APM53" s="1132"/>
      <c r="APN53" s="1132"/>
      <c r="APO53" s="1195"/>
      <c r="APP53" s="1193"/>
      <c r="APQ53" s="1195"/>
      <c r="APR53" s="1195"/>
      <c r="APS53" s="1195"/>
      <c r="APT53" s="1506"/>
      <c r="APU53" s="1507"/>
      <c r="APV53" s="1263"/>
      <c r="APW53" s="1506"/>
      <c r="APX53" s="1508"/>
      <c r="APY53" s="1132"/>
      <c r="APZ53" s="1132"/>
      <c r="AQA53" s="1132"/>
      <c r="AQB53" s="1132"/>
      <c r="AQC53" s="1132"/>
      <c r="AQD53" s="1132"/>
      <c r="AQE53" s="1132"/>
      <c r="AQF53" s="1132"/>
      <c r="AQG53" s="1132"/>
      <c r="AQH53" s="1132"/>
      <c r="AQI53" s="1132"/>
      <c r="AQJ53" s="1132"/>
      <c r="AQK53" s="1132"/>
      <c r="AQL53" s="1132"/>
      <c r="AQM53" s="1132"/>
      <c r="AQN53" s="1132"/>
      <c r="AQO53" s="1132"/>
      <c r="AQP53" s="1132"/>
      <c r="AQQ53" s="1132"/>
      <c r="AQR53" s="1132"/>
      <c r="AQS53" s="1132"/>
      <c r="AQT53" s="1132"/>
      <c r="AQU53" s="1132"/>
      <c r="AQV53" s="236"/>
      <c r="AQW53" s="1132"/>
      <c r="AQX53" s="1132"/>
      <c r="AQY53" s="1132"/>
      <c r="AQZ53" s="1132"/>
      <c r="ARA53" s="1132"/>
      <c r="ARB53" s="236"/>
      <c r="ARD53" s="227"/>
      <c r="ARE53" s="240"/>
      <c r="ARH53" s="227"/>
      <c r="ARI53" s="239"/>
      <c r="ARR53" s="238"/>
      <c r="ASC53" s="302"/>
      <c r="ASD53" s="302"/>
      <c r="ASE53" s="302"/>
      <c r="ASF53" s="302"/>
      <c r="ASG53" s="302"/>
      <c r="ASH53" s="302"/>
      <c r="ASI53" s="302"/>
      <c r="ASJ53" s="302"/>
      <c r="ASK53" s="302"/>
      <c r="ASL53" s="302"/>
      <c r="ASM53" s="302"/>
      <c r="ASN53" s="302"/>
      <c r="ASO53" s="302"/>
      <c r="ASP53" s="302"/>
      <c r="ASQ53" s="302"/>
      <c r="ASX53" s="236"/>
      <c r="ATE53" s="1192"/>
      <c r="ATF53" s="1135"/>
      <c r="ATG53" s="240"/>
      <c r="ATJ53" s="227"/>
      <c r="ATK53" s="239"/>
      <c r="ATT53" s="238"/>
      <c r="AUJ53" s="236"/>
      <c r="AUO53" s="1132"/>
      <c r="AUP53" s="236"/>
      <c r="AUR53" s="227"/>
      <c r="AUS53" s="240"/>
      <c r="AUV53" s="227"/>
      <c r="AUW53" s="239"/>
      <c r="AVF53" s="238"/>
      <c r="AVL53" s="1525"/>
      <c r="AVM53" s="1526"/>
      <c r="AVP53" s="1176"/>
      <c r="AVT53" s="1525"/>
      <c r="AVU53" s="1526"/>
      <c r="AWC53" s="267"/>
      <c r="AWE53" s="1176"/>
      <c r="AWG53" s="1236"/>
      <c r="AWH53" s="1176"/>
      <c r="AWI53" s="1176"/>
      <c r="AWJ53" s="1237"/>
      <c r="AWK53" s="1176"/>
      <c r="AWL53" s="1238"/>
      <c r="AWM53" s="1176"/>
      <c r="AWN53" s="1176"/>
      <c r="AWO53" s="1176"/>
      <c r="AWQ53" s="1370"/>
      <c r="AWR53" s="1370"/>
      <c r="AWS53" s="1370"/>
      <c r="AWT53" s="1370"/>
      <c r="AWU53" s="1370"/>
      <c r="AWV53" s="1370"/>
      <c r="AWW53" s="1370"/>
      <c r="AWX53" s="1370"/>
      <c r="AWY53" s="1370"/>
      <c r="AWZ53" s="1370"/>
      <c r="AXA53" s="1370"/>
      <c r="AXB53" s="1370"/>
      <c r="AXC53" s="1370"/>
      <c r="AXD53" s="1370"/>
      <c r="AXE53" s="1370"/>
      <c r="AXF53" s="1370"/>
      <c r="AXG53" s="1370"/>
      <c r="AXH53" s="1370"/>
      <c r="AXI53" s="1370"/>
      <c r="AXJ53" s="1370"/>
      <c r="AXS53" s="412"/>
      <c r="AYE53" s="238"/>
      <c r="AYU53" s="413"/>
      <c r="AYW53" s="271"/>
      <c r="AZB53" s="271"/>
      <c r="AZC53" s="1637"/>
      <c r="AZD53" s="1638"/>
      <c r="AZE53" s="1638"/>
      <c r="AZF53" s="1274"/>
      <c r="AZK53" s="1195"/>
      <c r="AZL53" s="1194"/>
      <c r="AZM53" s="1195"/>
      <c r="AZN53" s="1195"/>
      <c r="AZO53" s="1195"/>
      <c r="AZP53" s="1195"/>
      <c r="AZQ53" s="1195"/>
      <c r="AZR53" s="1194"/>
      <c r="AZS53" s="1263"/>
      <c r="AZT53" s="227"/>
      <c r="AZU53" s="240"/>
      <c r="AZV53" s="1263"/>
      <c r="AZW53" s="1263"/>
      <c r="AZX53" s="227"/>
      <c r="AZY53" s="239"/>
      <c r="AZZ53" s="1263"/>
      <c r="BAA53" s="1263"/>
      <c r="BAB53" s="1263"/>
      <c r="BAC53" s="1263"/>
      <c r="BAD53" s="1263"/>
      <c r="BAE53" s="1263"/>
      <c r="BAF53" s="1263"/>
      <c r="BAG53" s="1263"/>
      <c r="BAH53" s="1193"/>
      <c r="BAI53" s="1263"/>
      <c r="BAJ53" s="1263"/>
      <c r="BAK53" s="1263"/>
      <c r="BAL53" s="1506"/>
      <c r="BAM53" s="1507"/>
      <c r="BAN53" s="1263"/>
      <c r="BAO53" s="1506"/>
      <c r="BAP53" s="1508"/>
      <c r="BAQ53" s="747"/>
      <c r="BAR53" s="747"/>
      <c r="BAU53" s="249"/>
      <c r="BAV53" s="249"/>
      <c r="BAW53" s="249"/>
      <c r="BAX53" s="249"/>
      <c r="BBN53" s="236"/>
      <c r="BBU53" s="412"/>
      <c r="BBV53" s="1135"/>
      <c r="BBW53" s="240"/>
      <c r="BBX53" s="1132"/>
      <c r="BBY53" s="1132"/>
      <c r="BBZ53" s="1135"/>
      <c r="BCA53" s="239"/>
      <c r="BCB53" s="1132"/>
      <c r="BCC53" s="1132"/>
      <c r="BCD53" s="1132"/>
      <c r="BCE53" s="1132"/>
      <c r="BCF53" s="1132"/>
      <c r="BCG53" s="1132"/>
      <c r="BCH53" s="1132"/>
      <c r="BCI53" s="1195"/>
      <c r="BCJ53" s="1193"/>
      <c r="BCK53" s="1195"/>
      <c r="BCL53" s="1195"/>
      <c r="BCM53" s="1195"/>
      <c r="BCN53" s="1506"/>
      <c r="BCO53" s="1507"/>
      <c r="BCP53" s="1263"/>
      <c r="BCQ53" s="1506"/>
      <c r="BCR53" s="1508"/>
      <c r="BCS53" s="1132"/>
      <c r="BCT53" s="1132"/>
      <c r="BCU53" s="1132"/>
      <c r="BCV53" s="1132"/>
      <c r="BCW53" s="1132"/>
      <c r="BCX53" s="1132"/>
      <c r="BCY53" s="1132"/>
      <c r="BCZ53" s="1132"/>
      <c r="BDA53" s="1132"/>
      <c r="BDB53" s="1132"/>
      <c r="BDC53" s="1132"/>
      <c r="BDD53" s="1132"/>
      <c r="BDE53" s="1132"/>
      <c r="BDF53" s="1132"/>
      <c r="BDG53" s="1132"/>
      <c r="BDH53" s="1132"/>
      <c r="BDI53" s="1132"/>
      <c r="BDJ53" s="1132"/>
      <c r="BDK53" s="1132"/>
      <c r="BDL53" s="1132"/>
      <c r="BDM53" s="1132"/>
      <c r="BDN53" s="1132"/>
      <c r="BDO53" s="1132"/>
      <c r="BDP53" s="236"/>
      <c r="BDQ53" s="1132"/>
      <c r="BDR53" s="1132"/>
      <c r="BDS53" s="1132"/>
      <c r="BDT53" s="1132"/>
      <c r="BDU53" s="1132"/>
      <c r="BDV53" s="236"/>
      <c r="BDX53" s="227"/>
      <c r="BDY53" s="240"/>
      <c r="BEB53" s="227"/>
      <c r="BEC53" s="239"/>
      <c r="BEL53" s="238"/>
      <c r="BFR53" s="236"/>
      <c r="BFY53" s="412"/>
      <c r="BFZ53" s="1135"/>
      <c r="BGA53" s="240"/>
      <c r="BGB53" s="1132"/>
      <c r="BGC53" s="1132"/>
      <c r="BGD53" s="1135"/>
      <c r="BGE53" s="239"/>
      <c r="BGF53" s="1132"/>
      <c r="BGG53" s="1132"/>
      <c r="BGH53" s="1132"/>
      <c r="BGI53" s="1132"/>
      <c r="BGJ53" s="1132"/>
      <c r="BGK53" s="1132"/>
      <c r="BGL53" s="1132"/>
      <c r="BGM53" s="1195"/>
      <c r="BGN53" s="1193"/>
      <c r="BGO53" s="1195"/>
      <c r="BGP53" s="1195"/>
      <c r="BGQ53" s="1195"/>
      <c r="BGR53" s="1506"/>
      <c r="BGS53" s="1507"/>
      <c r="BGT53" s="1263"/>
      <c r="BGU53" s="1506"/>
      <c r="BGV53" s="1508"/>
      <c r="BGW53" s="1132"/>
      <c r="BGX53" s="1132"/>
      <c r="BGY53" s="1132"/>
      <c r="BGZ53" s="1132"/>
      <c r="BHA53" s="1132"/>
      <c r="BHB53" s="1132"/>
      <c r="BHC53" s="1132"/>
      <c r="BHD53" s="1132"/>
      <c r="BHE53" s="1132"/>
      <c r="BHF53" s="1132"/>
      <c r="BHG53" s="1132"/>
      <c r="BHH53" s="1132"/>
      <c r="BHI53" s="1132"/>
      <c r="BHJ53" s="1132"/>
      <c r="BHK53" s="1132"/>
      <c r="BHL53" s="1132"/>
      <c r="BHM53" s="1132"/>
      <c r="BHN53" s="1132"/>
      <c r="BHO53" s="1132"/>
      <c r="BHP53" s="1132"/>
      <c r="BHQ53" s="1132"/>
      <c r="BHR53" s="1132"/>
      <c r="BHS53" s="1132"/>
      <c r="BHT53" s="236"/>
      <c r="BHU53" s="1132"/>
      <c r="BHV53" s="1132"/>
      <c r="BHW53" s="1132"/>
      <c r="BHX53" s="1132"/>
      <c r="BHY53" s="1132"/>
      <c r="BHZ53" s="236"/>
      <c r="BIB53" s="227"/>
      <c r="BIC53" s="240"/>
      <c r="BIF53" s="227"/>
      <c r="BIG53" s="239"/>
      <c r="BIP53" s="238"/>
      <c r="BJV53" s="236"/>
      <c r="BKC53" s="412"/>
      <c r="BKD53" s="1135"/>
      <c r="BKE53" s="240"/>
      <c r="BKF53" s="1132"/>
      <c r="BKG53" s="1132"/>
      <c r="BKH53" s="1135"/>
      <c r="BKI53" s="239"/>
      <c r="BKJ53" s="1132"/>
      <c r="BKK53" s="1132"/>
      <c r="BKL53" s="1132"/>
      <c r="BKM53" s="1132"/>
      <c r="BKN53" s="1132"/>
      <c r="BKO53" s="1132"/>
      <c r="BKP53" s="1132"/>
      <c r="BKQ53" s="1195"/>
      <c r="BKR53" s="1193"/>
      <c r="BKS53" s="1195"/>
      <c r="BKT53" s="1195"/>
      <c r="BKU53" s="1195"/>
      <c r="BKV53" s="1506"/>
      <c r="BKW53" s="1507"/>
      <c r="BKX53" s="1263"/>
      <c r="BKY53" s="1506"/>
      <c r="BKZ53" s="1508"/>
      <c r="BLA53" s="1132"/>
      <c r="BLB53" s="1132"/>
      <c r="BLC53" s="1132"/>
      <c r="BLD53" s="1132"/>
      <c r="BLE53" s="1132"/>
      <c r="BLF53" s="1132"/>
      <c r="BLG53" s="1132"/>
      <c r="BLH53" s="1132"/>
      <c r="BLI53" s="1132"/>
      <c r="BLJ53" s="1132"/>
      <c r="BLK53" s="1132"/>
      <c r="BLL53" s="1132"/>
      <c r="BLM53" s="1132"/>
      <c r="BLN53" s="1132"/>
      <c r="BLO53" s="1132"/>
      <c r="BLP53" s="1132"/>
      <c r="BLQ53" s="1132"/>
      <c r="BLR53" s="1132"/>
      <c r="BLS53" s="1132"/>
      <c r="BLT53" s="1132"/>
      <c r="BLU53" s="1132"/>
      <c r="BLV53" s="1132"/>
      <c r="BLW53" s="1132"/>
      <c r="BLX53" s="236"/>
      <c r="BLY53" s="1132"/>
      <c r="BLZ53" s="1132"/>
      <c r="BMA53" s="1132"/>
      <c r="BMB53" s="1132"/>
      <c r="BMC53" s="1132"/>
      <c r="BMD53" s="236"/>
      <c r="BMF53" s="227"/>
      <c r="BMG53" s="240"/>
      <c r="BMJ53" s="227"/>
      <c r="BMK53" s="239"/>
      <c r="BMT53" s="238"/>
      <c r="BNZ53" s="236"/>
      <c r="BOG53" s="412"/>
      <c r="BOH53" s="1135"/>
      <c r="BOI53" s="240"/>
      <c r="BOJ53" s="1132"/>
      <c r="BOK53" s="1132"/>
      <c r="BOL53" s="1135"/>
      <c r="BOM53" s="239"/>
      <c r="BON53" s="1132"/>
      <c r="BOO53" s="1132"/>
      <c r="BOP53" s="1132"/>
      <c r="BOQ53" s="1132"/>
      <c r="BOR53" s="1132"/>
      <c r="BOS53" s="1132"/>
      <c r="BOT53" s="1132"/>
      <c r="BOU53" s="1195"/>
      <c r="BOV53" s="1193"/>
      <c r="BOW53" s="1195"/>
      <c r="BOX53" s="1195"/>
      <c r="BOY53" s="1195"/>
      <c r="BOZ53" s="1506"/>
      <c r="BPA53" s="1507"/>
      <c r="BPB53" s="1263"/>
      <c r="BPC53" s="1506"/>
      <c r="BPD53" s="1508"/>
      <c r="BPE53" s="1132"/>
      <c r="BPF53" s="1132"/>
      <c r="BPG53" s="1132"/>
      <c r="BPH53" s="1132"/>
      <c r="BPI53" s="1132"/>
      <c r="BPJ53" s="1132"/>
      <c r="BPK53" s="1132"/>
      <c r="BPL53" s="1132"/>
      <c r="BPM53" s="1132"/>
      <c r="BPN53" s="1132"/>
      <c r="BPO53" s="1132"/>
      <c r="BPP53" s="1132"/>
      <c r="BPQ53" s="1132"/>
      <c r="BPR53" s="1132"/>
      <c r="BPS53" s="1132"/>
      <c r="BPT53" s="1132"/>
      <c r="BPU53" s="1132"/>
      <c r="BPV53" s="1132"/>
      <c r="BPW53" s="1132"/>
      <c r="BPX53" s="1132"/>
      <c r="BPY53" s="1132"/>
      <c r="BPZ53" s="1132"/>
      <c r="BQA53" s="1132"/>
      <c r="BQB53" s="236"/>
      <c r="BQC53" s="1132"/>
      <c r="BQD53" s="1132"/>
      <c r="BQE53" s="1132"/>
      <c r="BQF53" s="1132"/>
      <c r="BQG53" s="1132"/>
      <c r="BQH53" s="236"/>
      <c r="BQJ53" s="227"/>
      <c r="BQK53" s="240"/>
      <c r="BQN53" s="227"/>
      <c r="BQO53" s="239"/>
      <c r="BQX53" s="238"/>
      <c r="BSD53" s="236"/>
      <c r="BSK53" s="412"/>
      <c r="BSL53" s="1135"/>
      <c r="BSM53" s="240"/>
      <c r="BSN53" s="1132"/>
      <c r="BSO53" s="1132"/>
      <c r="BSP53" s="1135"/>
      <c r="BSQ53" s="239"/>
      <c r="BSR53" s="1132"/>
      <c r="BSS53" s="1132"/>
      <c r="BST53" s="1132"/>
      <c r="BSU53" s="1132"/>
      <c r="BSV53" s="1132"/>
      <c r="BSW53" s="1132"/>
      <c r="BSX53" s="1132"/>
      <c r="BSY53" s="1195"/>
      <c r="BSZ53" s="1193"/>
      <c r="BTA53" s="1195"/>
      <c r="BTB53" s="1195"/>
      <c r="BTC53" s="1195"/>
      <c r="BTD53" s="1506"/>
      <c r="BTE53" s="1507"/>
      <c r="BTF53" s="1263"/>
      <c r="BTG53" s="1506"/>
      <c r="BTH53" s="1508"/>
      <c r="BTI53" s="1132"/>
      <c r="BTJ53" s="1132"/>
      <c r="BTK53" s="1132"/>
      <c r="BTL53" s="1132"/>
      <c r="BTM53" s="1132"/>
      <c r="BTN53" s="1132"/>
      <c r="BTO53" s="1132"/>
      <c r="BTP53" s="1132"/>
      <c r="BTQ53" s="1132"/>
      <c r="BTR53" s="1132"/>
      <c r="BTS53" s="1132"/>
      <c r="BTT53" s="1132"/>
      <c r="BTU53" s="1132"/>
      <c r="BTV53" s="1132"/>
      <c r="BTW53" s="1132"/>
      <c r="BTX53" s="1132"/>
      <c r="BTY53" s="1132"/>
      <c r="BTZ53" s="1132"/>
      <c r="BUA53" s="1132"/>
      <c r="BUB53" s="1132"/>
      <c r="BUC53" s="1132"/>
      <c r="BUD53" s="1132"/>
      <c r="BUE53" s="1132"/>
      <c r="BUF53" s="236"/>
      <c r="BUG53" s="1132"/>
      <c r="BUH53" s="1132"/>
      <c r="BUI53" s="1132"/>
      <c r="BUJ53" s="1132"/>
      <c r="BUK53" s="1132"/>
      <c r="BUL53" s="236"/>
      <c r="BUN53" s="227"/>
      <c r="BUO53" s="240"/>
      <c r="BUR53" s="227"/>
      <c r="BUS53" s="239"/>
      <c r="BVB53" s="238"/>
      <c r="BWH53" s="236"/>
      <c r="BWO53" s="412"/>
      <c r="BWP53" s="1135"/>
      <c r="BWQ53" s="240"/>
      <c r="BWR53" s="1132"/>
      <c r="BWS53" s="1132"/>
      <c r="BWT53" s="1135"/>
      <c r="BWU53" s="239"/>
      <c r="BWV53" s="1132"/>
      <c r="BWW53" s="1132"/>
      <c r="BWX53" s="1132"/>
      <c r="BWY53" s="1132"/>
      <c r="BWZ53" s="1132"/>
      <c r="BXA53" s="1132"/>
      <c r="BXB53" s="1132"/>
      <c r="BXC53" s="1195"/>
      <c r="BXD53" s="1193"/>
      <c r="BXE53" s="1195"/>
      <c r="BXF53" s="1195"/>
      <c r="BXG53" s="1195"/>
      <c r="BXH53" s="1506"/>
      <c r="BXI53" s="1507"/>
      <c r="BXJ53" s="1263"/>
      <c r="BXK53" s="1506"/>
      <c r="BXL53" s="1508"/>
      <c r="BXM53" s="1132"/>
      <c r="BXN53" s="1132"/>
      <c r="BXO53" s="1132"/>
      <c r="BXP53" s="1132"/>
      <c r="BXQ53" s="1132"/>
      <c r="BXR53" s="1132"/>
      <c r="BXS53" s="1132"/>
      <c r="BXT53" s="1132"/>
      <c r="BXU53" s="1132"/>
      <c r="BXV53" s="1132"/>
      <c r="BXW53" s="1132"/>
      <c r="BXX53" s="1132"/>
      <c r="BXY53" s="1132"/>
      <c r="BXZ53" s="1132"/>
      <c r="BYA53" s="1132"/>
      <c r="BYB53" s="1132"/>
      <c r="BYC53" s="1132"/>
      <c r="BYD53" s="1132"/>
      <c r="BYE53" s="1132"/>
      <c r="BYF53" s="1132"/>
      <c r="BYG53" s="1132"/>
      <c r="BYH53" s="1132"/>
      <c r="BYI53" s="1132"/>
      <c r="BYJ53" s="236"/>
      <c r="BYK53" s="1132"/>
      <c r="BYL53" s="1132"/>
      <c r="BYM53" s="1132"/>
      <c r="BYN53" s="1132"/>
      <c r="BYO53" s="1132"/>
      <c r="BYP53" s="236"/>
      <c r="BYR53" s="227"/>
      <c r="BYS53" s="240"/>
      <c r="BYV53" s="227"/>
      <c r="BYW53" s="239"/>
      <c r="BZF53" s="238"/>
      <c r="CAL53" s="236"/>
      <c r="CAS53" s="412"/>
      <c r="CAT53" s="1135"/>
      <c r="CAU53" s="240"/>
      <c r="CAV53" s="1132"/>
      <c r="CAW53" s="1132"/>
      <c r="CAX53" s="1135"/>
      <c r="CAY53" s="239"/>
      <c r="CAZ53" s="1132"/>
      <c r="CBA53" s="1132"/>
      <c r="CBB53" s="1132"/>
      <c r="CBC53" s="1132"/>
      <c r="CBD53" s="1132"/>
      <c r="CBE53" s="1132"/>
      <c r="CBF53" s="1132"/>
      <c r="CBG53" s="1195"/>
      <c r="CBH53" s="1193"/>
      <c r="CBI53" s="1195"/>
      <c r="CBJ53" s="1195"/>
      <c r="CBK53" s="1195"/>
      <c r="CBL53" s="1506"/>
      <c r="CBM53" s="1507"/>
      <c r="CBN53" s="1263"/>
      <c r="CBO53" s="1506"/>
      <c r="CBP53" s="1508"/>
      <c r="CBQ53" s="1132"/>
      <c r="CBR53" s="1132"/>
      <c r="CBS53" s="1132"/>
      <c r="CBT53" s="1132"/>
      <c r="CBU53" s="1132"/>
      <c r="CBV53" s="1132"/>
      <c r="CBW53" s="1132"/>
      <c r="CBX53" s="1132"/>
      <c r="CBY53" s="1132"/>
      <c r="CBZ53" s="1132"/>
      <c r="CCA53" s="1132"/>
      <c r="CCB53" s="1132"/>
      <c r="CCC53" s="1132"/>
      <c r="CCD53" s="1132"/>
      <c r="CCE53" s="1132"/>
      <c r="CCF53" s="1132"/>
      <c r="CCG53" s="1132"/>
      <c r="CCH53" s="1132"/>
      <c r="CCI53" s="1132"/>
      <c r="CCJ53" s="1132"/>
      <c r="CCK53" s="1132"/>
      <c r="CCL53" s="1132"/>
      <c r="CCM53" s="1132"/>
      <c r="CCN53" s="236"/>
      <c r="CCO53" s="1132"/>
      <c r="CCP53" s="1132"/>
      <c r="CCQ53" s="1132"/>
      <c r="CCR53" s="1132"/>
      <c r="CCS53" s="1132"/>
      <c r="CCT53" s="236"/>
      <c r="CCV53" s="227"/>
      <c r="CCW53" s="240"/>
      <c r="CCZ53" s="227"/>
      <c r="CDA53" s="239"/>
      <c r="CDJ53" s="238"/>
      <c r="CEP53" s="236"/>
      <c r="CEW53" s="412"/>
      <c r="CEX53" s="1135"/>
      <c r="CEY53" s="240"/>
      <c r="CEZ53" s="1132"/>
      <c r="CFA53" s="1132"/>
      <c r="CFB53" s="1135"/>
      <c r="CFC53" s="239"/>
      <c r="CFD53" s="1132"/>
      <c r="CFE53" s="1132"/>
      <c r="CFF53" s="1132"/>
      <c r="CFG53" s="1132"/>
      <c r="CFH53" s="1132"/>
      <c r="CFI53" s="1132"/>
      <c r="CFJ53" s="1132"/>
      <c r="CFK53" s="1195"/>
      <c r="CFL53" s="1193"/>
      <c r="CFM53" s="1195"/>
      <c r="CFN53" s="1195"/>
      <c r="CFO53" s="1195"/>
      <c r="CFP53" s="1506"/>
      <c r="CFQ53" s="1507"/>
      <c r="CFR53" s="1263"/>
      <c r="CFS53" s="1506"/>
      <c r="CFT53" s="1508"/>
      <c r="CFU53" s="1132"/>
      <c r="CFV53" s="1132"/>
      <c r="CFW53" s="1132"/>
      <c r="CFX53" s="1132"/>
      <c r="CFY53" s="1132"/>
      <c r="CFZ53" s="1132"/>
      <c r="CGA53" s="1132"/>
      <c r="CGB53" s="1132"/>
      <c r="CGC53" s="1132"/>
      <c r="CGD53" s="1132"/>
      <c r="CGE53" s="1132"/>
      <c r="CGF53" s="1132"/>
      <c r="CGG53" s="1132"/>
      <c r="CGH53" s="1132"/>
      <c r="CGI53" s="1132"/>
      <c r="CGJ53" s="1132"/>
      <c r="CGK53" s="1132"/>
      <c r="CGL53" s="1132"/>
      <c r="CGM53" s="1132"/>
      <c r="CGN53" s="1132"/>
      <c r="CGO53" s="1132"/>
      <c r="CGP53" s="1132"/>
      <c r="CGQ53" s="1132"/>
      <c r="CGR53" s="236"/>
      <c r="CGS53" s="1132"/>
      <c r="CGT53" s="1132"/>
      <c r="CGU53" s="1132"/>
      <c r="CGV53" s="1132"/>
      <c r="CGW53" s="1132"/>
      <c r="CGX53" s="236"/>
      <c r="CGZ53" s="227"/>
      <c r="CHA53" s="240"/>
      <c r="CHD53" s="227"/>
      <c r="CHE53" s="239"/>
      <c r="CHN53" s="238"/>
      <c r="CIT53" s="236"/>
      <c r="CJA53" s="412"/>
      <c r="CJB53" s="1135"/>
      <c r="CJC53" s="240"/>
      <c r="CJD53" s="1132"/>
      <c r="CJE53" s="1132"/>
      <c r="CJF53" s="1135"/>
      <c r="CJG53" s="239"/>
      <c r="CJH53" s="1132"/>
      <c r="CJI53" s="1132"/>
      <c r="CJJ53" s="1132"/>
      <c r="CJK53" s="1132"/>
      <c r="CJL53" s="1132"/>
      <c r="CJM53" s="1132"/>
      <c r="CJN53" s="1132"/>
      <c r="CJO53" s="1195"/>
      <c r="CJP53" s="1193"/>
      <c r="CJQ53" s="1195"/>
      <c r="CJR53" s="1195"/>
      <c r="CJS53" s="1195"/>
      <c r="CJT53" s="1506"/>
      <c r="CJU53" s="1507"/>
      <c r="CJV53" s="1263"/>
      <c r="CJW53" s="1506"/>
      <c r="CJX53" s="1508"/>
      <c r="CJY53" s="1132"/>
      <c r="CJZ53" s="1132"/>
      <c r="CKA53" s="1132"/>
      <c r="CKB53" s="1132"/>
      <c r="CKC53" s="1132"/>
      <c r="CKD53" s="1132"/>
      <c r="CKE53" s="1132"/>
      <c r="CKF53" s="1132"/>
      <c r="CKG53" s="1132"/>
      <c r="CKH53" s="1132"/>
      <c r="CKI53" s="1132"/>
      <c r="CKJ53" s="1132"/>
      <c r="CKK53" s="1132"/>
      <c r="CKL53" s="1132"/>
      <c r="CKM53" s="1132"/>
      <c r="CKN53" s="1132"/>
      <c r="CKO53" s="1132"/>
      <c r="CKP53" s="1132"/>
      <c r="CKQ53" s="1132"/>
      <c r="CKR53" s="1132"/>
      <c r="CKS53" s="1132"/>
      <c r="CKT53" s="1132"/>
      <c r="CKU53" s="1132"/>
      <c r="CKV53" s="236"/>
      <c r="CKW53" s="1132"/>
      <c r="CKX53" s="1132"/>
      <c r="CKY53" s="1132"/>
      <c r="CKZ53" s="1132"/>
      <c r="CLA53" s="1132"/>
      <c r="CLB53" s="236"/>
      <c r="CLD53" s="227"/>
      <c r="CLE53" s="240"/>
      <c r="CLH53" s="227"/>
      <c r="CLI53" s="239"/>
      <c r="CLR53" s="238"/>
      <c r="CMX53" s="236"/>
      <c r="CNE53" s="412"/>
      <c r="CNF53" s="1135"/>
      <c r="CNG53" s="240"/>
      <c r="CNJ53" s="227"/>
      <c r="CNK53" s="239"/>
      <c r="CNS53" s="1195"/>
      <c r="CNT53" s="1193"/>
      <c r="CNU53" s="1195"/>
      <c r="CNV53" s="1195"/>
      <c r="CNW53" s="1195"/>
      <c r="CNX53" s="1506"/>
      <c r="CNY53" s="1507"/>
      <c r="CNZ53" s="1263"/>
      <c r="COA53" s="1506"/>
      <c r="COB53" s="1508"/>
      <c r="COZ53" s="236"/>
      <c r="CPA53" s="412"/>
      <c r="CPB53" s="1132"/>
      <c r="CPC53" s="1132"/>
      <c r="CPD53" s="1132"/>
      <c r="CPE53" s="1132"/>
      <c r="CPF53" s="236"/>
      <c r="CPH53" s="227"/>
      <c r="CPI53" s="240"/>
      <c r="CPL53" s="227"/>
      <c r="CPM53" s="239"/>
      <c r="CPV53" s="238"/>
      <c r="CRB53" s="236"/>
      <c r="CRI53" s="412"/>
      <c r="CRJ53" s="1135"/>
      <c r="CRK53" s="240"/>
      <c r="CRN53" s="227"/>
      <c r="CRO53" s="239"/>
      <c r="CRX53" s="238"/>
      <c r="CTD53" s="236"/>
      <c r="CTI53" s="1132"/>
      <c r="CTJ53" s="236"/>
      <c r="CTL53" s="227"/>
      <c r="CTM53" s="240"/>
      <c r="CTP53" s="227"/>
      <c r="CTQ53" s="239"/>
      <c r="CTZ53" s="238"/>
      <c r="CVM53" s="412"/>
      <c r="CVU53" s="236"/>
      <c r="CVZ53" s="237"/>
      <c r="CWH53" s="238"/>
      <c r="CWL53" s="236"/>
      <c r="CWM53" s="412"/>
      <c r="CWN53" s="1132"/>
      <c r="CWO53" s="1132"/>
      <c r="CWP53" s="1132"/>
      <c r="CWQ53" s="1132"/>
      <c r="CWR53" s="236"/>
      <c r="CWT53" s="227"/>
      <c r="CWU53" s="240"/>
      <c r="CWW53" s="227"/>
      <c r="CWX53" s="227"/>
      <c r="CWZ53" s="237"/>
      <c r="CXH53" s="238"/>
      <c r="CXL53" s="1506"/>
      <c r="CXM53" s="1507"/>
      <c r="CXN53" s="1263"/>
      <c r="CXO53" s="1506"/>
      <c r="CXP53" s="1508"/>
      <c r="CZK53" s="412"/>
      <c r="CZL53" s="1132"/>
      <c r="CZM53" s="1132"/>
      <c r="CZN53" s="1132"/>
      <c r="CZO53" s="1132"/>
      <c r="CZP53" s="1132"/>
      <c r="CZQ53" s="1132"/>
      <c r="CZR53" s="1132"/>
      <c r="CZS53" s="1132"/>
      <c r="CZT53" s="1132"/>
      <c r="CZU53" s="1132"/>
      <c r="CZV53" s="1132"/>
      <c r="CZW53" s="1132"/>
      <c r="CZX53" s="237"/>
      <c r="CZY53" s="1132"/>
      <c r="CZZ53" s="1132"/>
      <c r="DAA53" s="1132"/>
      <c r="DAB53" s="1132"/>
      <c r="DAC53" s="1132"/>
      <c r="DAD53" s="1132"/>
      <c r="DAE53" s="1132"/>
      <c r="DAF53" s="1132"/>
      <c r="DAG53" s="1132"/>
      <c r="DAH53" s="1132"/>
      <c r="DAI53" s="1132"/>
      <c r="DAJ53" s="236"/>
      <c r="DAK53" s="412"/>
      <c r="DAL53" s="1132"/>
      <c r="DAM53" s="1132"/>
      <c r="DAQ53" s="412"/>
      <c r="DAR53" s="227"/>
      <c r="DAS53" s="240"/>
      <c r="DAU53" s="227"/>
      <c r="DAV53" s="227"/>
      <c r="DAW53" s="238"/>
      <c r="DAX53" s="237"/>
      <c r="DBE53" s="1263"/>
      <c r="DBF53" s="1193"/>
      <c r="DBG53" s="1263"/>
      <c r="DBH53" s="1263"/>
      <c r="DBI53" s="1263"/>
      <c r="DBJ53" s="1506"/>
      <c r="DBK53" s="1507"/>
      <c r="DBL53" s="1263"/>
      <c r="DBM53" s="1506"/>
      <c r="DBN53" s="1508"/>
      <c r="DCS53" s="412"/>
      <c r="DCT53" s="1132"/>
      <c r="DCU53" s="1132"/>
      <c r="DCV53" s="1132"/>
      <c r="DCW53" s="1132"/>
      <c r="DCX53" s="1132"/>
      <c r="DCY53" s="1132"/>
      <c r="DCZ53" s="1132"/>
      <c r="DDA53" s="1132"/>
      <c r="DDB53" s="1132"/>
      <c r="DDC53" s="1132"/>
      <c r="DDD53" s="1132"/>
      <c r="DDE53" s="1132"/>
      <c r="DDF53" s="237"/>
      <c r="DDG53" s="1132"/>
      <c r="DDH53" s="1132"/>
      <c r="DDI53" s="1132"/>
      <c r="DDJ53" s="1132"/>
      <c r="DDK53" s="1132"/>
      <c r="DDL53" s="1132"/>
      <c r="DDM53" s="1132"/>
      <c r="DDN53" s="1132"/>
      <c r="DDO53" s="1132"/>
      <c r="DDP53" s="1132"/>
      <c r="DDQ53" s="1132"/>
      <c r="DDR53" s="236"/>
      <c r="DDS53" s="412"/>
      <c r="DDT53" s="1132"/>
      <c r="DDU53" s="1132"/>
      <c r="DDY53" s="412"/>
      <c r="DDZ53" s="227"/>
      <c r="DEA53" s="240"/>
      <c r="DEC53" s="227"/>
      <c r="DED53" s="227"/>
      <c r="DEE53" s="238"/>
      <c r="DEF53" s="237"/>
      <c r="DEM53" s="1263"/>
      <c r="DEN53" s="1193"/>
      <c r="DEO53" s="1263"/>
      <c r="DEP53" s="1263"/>
      <c r="DEQ53" s="1263"/>
      <c r="DER53" s="1506"/>
      <c r="DES53" s="1507"/>
      <c r="DET53" s="1263"/>
      <c r="DEU53" s="1506"/>
      <c r="DEV53" s="1508"/>
      <c r="DGA53" s="412"/>
      <c r="DGB53" s="1132"/>
      <c r="DGC53" s="1132"/>
      <c r="DGD53" s="1132"/>
      <c r="DGE53" s="1132"/>
      <c r="DGF53" s="1132"/>
      <c r="DGG53" s="1132"/>
      <c r="DGH53" s="1132"/>
      <c r="DGI53" s="1132"/>
      <c r="DGJ53" s="1132"/>
      <c r="DGK53" s="1132"/>
      <c r="DGL53" s="1132"/>
      <c r="DGM53" s="1132"/>
      <c r="DGN53" s="237"/>
      <c r="DGO53" s="1132"/>
      <c r="DGP53" s="1132"/>
      <c r="DGQ53" s="1132"/>
      <c r="DGR53" s="1132"/>
      <c r="DGS53" s="1132"/>
      <c r="DGT53" s="1132"/>
      <c r="DGU53" s="1132"/>
      <c r="DGV53" s="1132"/>
      <c r="DGW53" s="1132"/>
      <c r="DGX53" s="1132"/>
      <c r="DGY53" s="1132"/>
      <c r="DGZ53" s="236"/>
      <c r="DHA53" s="412"/>
      <c r="DHG53" s="412"/>
      <c r="DHH53" s="227"/>
      <c r="DHI53" s="240"/>
      <c r="DHK53" s="227"/>
      <c r="DHL53" s="227"/>
      <c r="DHM53" s="238"/>
      <c r="DHN53" s="237"/>
      <c r="DHV53" s="238"/>
      <c r="DJI53" s="412"/>
      <c r="DJJ53" s="1132"/>
      <c r="DJK53" s="1132"/>
      <c r="DJL53" s="1132"/>
      <c r="DJM53" s="1132"/>
      <c r="DJN53" s="1132"/>
      <c r="DJO53" s="1132"/>
      <c r="DJP53" s="1132"/>
      <c r="DJQ53" s="1132"/>
      <c r="DJR53" s="1132"/>
      <c r="DJS53" s="1132"/>
      <c r="DJT53" s="1132"/>
      <c r="DJU53" s="1132"/>
      <c r="DJV53" s="237"/>
      <c r="DJW53" s="1132"/>
      <c r="DJX53" s="1132"/>
      <c r="DJY53" s="1132"/>
      <c r="DJZ53" s="1132"/>
      <c r="DKA53" s="1132"/>
      <c r="DKB53" s="1132"/>
      <c r="DKC53" s="1132"/>
      <c r="DKD53" s="1132"/>
      <c r="DKE53" s="1132"/>
      <c r="DKF53" s="1132"/>
      <c r="DKG53" s="1132"/>
      <c r="DKH53" s="236"/>
      <c r="DKI53" s="1132"/>
      <c r="DKL53" s="1132"/>
      <c r="DKM53" s="1132"/>
      <c r="DKN53" s="236"/>
      <c r="DKP53" s="227"/>
      <c r="DKQ53" s="240"/>
      <c r="DKS53" s="227"/>
      <c r="DKT53" s="227"/>
      <c r="DKU53" s="238"/>
      <c r="DKV53" s="237"/>
      <c r="DLD53" s="238"/>
      <c r="DMQ53" s="412"/>
      <c r="DMZ53" s="412"/>
      <c r="DND53" s="237"/>
      <c r="DNM53" s="237"/>
      <c r="DNP53" s="236"/>
      <c r="DNQ53" s="412"/>
      <c r="DNU53" s="1132"/>
      <c r="DNV53" s="236"/>
      <c r="DNX53" s="227"/>
      <c r="DNY53" s="240"/>
      <c r="DOA53" s="227"/>
      <c r="DOB53" s="227"/>
      <c r="DOC53" s="238"/>
      <c r="DOD53" s="237"/>
      <c r="DOL53" s="238"/>
      <c r="DRN53" s="236"/>
      <c r="DRS53" s="1132"/>
      <c r="DRT53" s="236"/>
      <c r="DRV53" s="227"/>
      <c r="DRW53" s="240"/>
      <c r="DRY53" s="227"/>
      <c r="DRZ53" s="227"/>
      <c r="DSA53" s="238"/>
      <c r="DSJ53" s="238"/>
      <c r="DSN53" s="236"/>
      <c r="DSW53" s="236"/>
      <c r="DTA53" s="238"/>
      <c r="DTJ53" s="238"/>
      <c r="DTN53" s="236"/>
      <c r="DTW53" s="236"/>
      <c r="DWU53" s="1132"/>
      <c r="DWV53" s="1132"/>
      <c r="DWW53" s="1132"/>
      <c r="DWX53" s="1132"/>
      <c r="DWY53" s="1132"/>
      <c r="DWZ53" s="1132"/>
      <c r="DXA53" s="1132"/>
      <c r="DXB53" s="1132"/>
      <c r="DXI53" s="236"/>
      <c r="DXR53" s="236"/>
      <c r="DXV53" s="238"/>
      <c r="DYE53" s="238"/>
      <c r="DYJ53" s="412"/>
      <c r="DYM53" s="1132"/>
      <c r="DYN53" s="1132"/>
      <c r="DYO53" s="236"/>
      <c r="DYR53" s="236"/>
      <c r="DYV53" s="238"/>
      <c r="DZE53" s="238"/>
      <c r="EBG53" s="236"/>
      <c r="EBP53" s="236"/>
      <c r="EBT53" s="238"/>
      <c r="ECC53" s="238"/>
      <c r="ECH53" s="412"/>
      <c r="ECL53" s="1132"/>
      <c r="ECM53" s="236"/>
      <c r="ECP53" s="236"/>
      <c r="ECT53" s="238"/>
      <c r="EDC53" s="238"/>
      <c r="EDG53" s="236"/>
      <c r="EDQ53" s="412"/>
      <c r="EDT53" s="238"/>
      <c r="EDU53" s="237"/>
      <c r="EEC53" s="238"/>
      <c r="EEG53" s="236"/>
      <c r="EEH53" s="412"/>
      <c r="EEP53" s="236"/>
      <c r="EHZ53" s="412"/>
      <c r="EID53" s="1132"/>
      <c r="EIE53" s="236"/>
      <c r="EIH53" s="236"/>
      <c r="EIL53" s="238"/>
      <c r="EIU53" s="238"/>
      <c r="EIY53" s="236"/>
      <c r="EJH53" s="236"/>
      <c r="EJL53" s="238"/>
      <c r="EJU53" s="238"/>
      <c r="EJY53" s="236"/>
      <c r="EKH53" s="236"/>
      <c r="EKL53" s="1506"/>
      <c r="EKM53" s="1507"/>
      <c r="EKN53" s="1263"/>
      <c r="EKO53" s="1506"/>
      <c r="EKP53" s="1508"/>
      <c r="EMN53" s="236"/>
      <c r="EMW53" s="236"/>
      <c r="ENA53" s="238"/>
      <c r="ENJ53" s="238"/>
      <c r="ENN53" s="236"/>
      <c r="ENS53" s="1132"/>
      <c r="ENT53" s="236"/>
      <c r="ENV53" s="227"/>
      <c r="ENW53" s="240"/>
      <c r="ENY53" s="227"/>
      <c r="ENZ53" s="227"/>
      <c r="EOA53" s="238"/>
      <c r="EOJ53" s="238"/>
      <c r="EON53" s="1506"/>
      <c r="EOO53" s="1507"/>
      <c r="EOP53" s="1263"/>
      <c r="EOQ53" s="1506"/>
      <c r="EOR53" s="1508"/>
      <c r="EOY53" s="226"/>
      <c r="EOZ53" s="226"/>
      <c r="EPA53" s="226"/>
      <c r="EPB53" s="226"/>
      <c r="EPC53" s="226"/>
      <c r="EPD53" s="226"/>
      <c r="EPE53" s="226"/>
      <c r="EPF53" s="226"/>
      <c r="EPG53" s="226"/>
      <c r="EPH53" s="226"/>
      <c r="EPI53" s="226"/>
      <c r="EPJ53" s="226"/>
      <c r="EPK53" s="226"/>
      <c r="EPL53" s="226"/>
      <c r="EPM53" s="226"/>
      <c r="EPN53" s="226"/>
      <c r="EQE53" s="1195"/>
      <c r="EQF53" s="1194"/>
      <c r="EQG53" s="1195"/>
      <c r="EQH53" s="1195"/>
      <c r="EQI53" s="1195"/>
      <c r="EQJ53" s="1195"/>
      <c r="EQK53" s="1195"/>
      <c r="EQL53" s="1194"/>
      <c r="EQM53" s="1263"/>
      <c r="EQN53" s="227"/>
      <c r="EQO53" s="240"/>
      <c r="EQP53" s="1263"/>
      <c r="EQQ53" s="1263"/>
      <c r="EQR53" s="227"/>
      <c r="EQS53" s="239"/>
      <c r="EQT53" s="1263"/>
      <c r="EQU53" s="1263"/>
      <c r="EQV53" s="1263"/>
      <c r="EQW53" s="1263"/>
      <c r="EQX53" s="1263"/>
      <c r="EQY53" s="1263"/>
      <c r="EQZ53" s="1263"/>
      <c r="ERA53" s="1263"/>
      <c r="ERB53" s="1193"/>
      <c r="ERC53" s="1263"/>
      <c r="ERD53" s="1263"/>
      <c r="ERE53" s="1263"/>
      <c r="ERF53" s="1506"/>
      <c r="ERG53" s="1507"/>
      <c r="ERH53" s="1263"/>
      <c r="ERI53" s="1506"/>
      <c r="ERJ53" s="1508"/>
      <c r="ERU53" s="271"/>
      <c r="ETA53" s="1518"/>
      <c r="ETB53" s="1518"/>
      <c r="ETC53" s="1518"/>
      <c r="ETD53" s="1518"/>
      <c r="ETE53" s="1518"/>
      <c r="ETF53" s="1518"/>
    </row>
    <row r="54" spans="1:3072 3079:3906" ht="15" customHeight="1">
      <c r="B54" s="1518"/>
      <c r="C54" s="1518"/>
      <c r="D54" s="1518"/>
      <c r="E54" s="1518"/>
      <c r="F54" s="1518"/>
      <c r="G54" s="1518"/>
      <c r="J54" s="1310"/>
      <c r="K54" s="1310"/>
      <c r="L54" s="1310"/>
      <c r="M54" s="1310"/>
      <c r="N54" s="1310"/>
      <c r="O54" s="1310"/>
      <c r="P54" s="1310"/>
      <c r="Q54" s="1310"/>
      <c r="R54" s="1310"/>
      <c r="S54" s="1310"/>
      <c r="T54" s="1310"/>
      <c r="U54" s="1310"/>
      <c r="V54" s="1310"/>
      <c r="W54" s="1310"/>
      <c r="X54" s="1310"/>
      <c r="Y54" s="1310"/>
      <c r="Z54" s="1310"/>
      <c r="AA54" s="1310"/>
      <c r="AF54" s="413"/>
      <c r="AP54" s="227"/>
      <c r="AQ54" s="227"/>
      <c r="BB54" s="236"/>
      <c r="BI54" s="412"/>
      <c r="BJ54" s="227"/>
      <c r="BK54" s="240"/>
      <c r="BN54" s="227"/>
      <c r="BO54" s="239"/>
      <c r="BX54" s="238"/>
      <c r="CB54" s="1506"/>
      <c r="CC54" s="1507"/>
      <c r="CE54" s="1506"/>
      <c r="CF54" s="1508"/>
      <c r="CN54" s="236"/>
      <c r="CU54" s="412"/>
      <c r="CV54" s="227"/>
      <c r="CW54" s="240"/>
      <c r="CZ54" s="227"/>
      <c r="DA54" s="239"/>
      <c r="DJ54" s="238"/>
      <c r="EP54" s="236"/>
      <c r="EW54" s="412"/>
      <c r="EX54" s="1135"/>
      <c r="EY54" s="240"/>
      <c r="EZ54" s="1132"/>
      <c r="FA54" s="1132"/>
      <c r="FB54" s="1135"/>
      <c r="FC54" s="239"/>
      <c r="FD54" s="1132"/>
      <c r="FE54" s="1132"/>
      <c r="FF54" s="1132"/>
      <c r="FG54" s="1132"/>
      <c r="FH54" s="1132"/>
      <c r="FI54" s="1132"/>
      <c r="FJ54" s="1132"/>
      <c r="FK54" s="1132"/>
      <c r="FL54" s="238"/>
      <c r="FM54" s="1132"/>
      <c r="FN54" s="1132"/>
      <c r="FO54" s="1132"/>
      <c r="FP54" s="1132"/>
      <c r="FQ54" s="1132"/>
      <c r="FR54" s="1132"/>
      <c r="FS54" s="1132"/>
      <c r="FT54" s="1132"/>
      <c r="FU54" s="1132"/>
      <c r="FV54" s="1132"/>
      <c r="FW54" s="1132"/>
      <c r="FX54" s="1132"/>
      <c r="FY54" s="1132"/>
      <c r="FZ54" s="1132"/>
      <c r="GA54" s="1132"/>
      <c r="GB54" s="1132"/>
      <c r="GC54" s="1132"/>
      <c r="GD54" s="1132"/>
      <c r="GE54" s="1132"/>
      <c r="GF54" s="1132"/>
      <c r="GG54" s="1132"/>
      <c r="GH54" s="1132"/>
      <c r="GI54" s="1132"/>
      <c r="GJ54" s="1132"/>
      <c r="GK54" s="1132"/>
      <c r="GL54" s="1132"/>
      <c r="GM54" s="1132"/>
      <c r="GN54" s="1132"/>
      <c r="GO54" s="1132"/>
      <c r="GP54" s="1132"/>
      <c r="GQ54" s="1132"/>
      <c r="GR54" s="236"/>
      <c r="GS54" s="1132"/>
      <c r="GT54" s="1132"/>
      <c r="GU54" s="1132"/>
      <c r="GV54" s="1132"/>
      <c r="GW54" s="1132"/>
      <c r="GX54" s="236"/>
      <c r="GZ54" s="227"/>
      <c r="HA54" s="240"/>
      <c r="HD54" s="227"/>
      <c r="HE54" s="239"/>
      <c r="HN54" s="238"/>
      <c r="IT54" s="236"/>
      <c r="JA54" s="412"/>
      <c r="JB54" s="1135"/>
      <c r="JC54" s="240"/>
      <c r="JD54" s="1132"/>
      <c r="JE54" s="1132"/>
      <c r="JF54" s="1135"/>
      <c r="JG54" s="239"/>
      <c r="JH54" s="1132"/>
      <c r="JI54" s="1132"/>
      <c r="JJ54" s="1132"/>
      <c r="JK54" s="1132"/>
      <c r="JL54" s="1132"/>
      <c r="JM54" s="1132"/>
      <c r="JN54" s="1132"/>
      <c r="JO54" s="1132"/>
      <c r="JP54" s="238"/>
      <c r="JQ54" s="1132"/>
      <c r="JR54" s="1132"/>
      <c r="JS54" s="1132"/>
      <c r="JT54" s="1132"/>
      <c r="JU54" s="1132"/>
      <c r="JV54" s="1132"/>
      <c r="JW54" s="1132"/>
      <c r="JX54" s="1132"/>
      <c r="JY54" s="1132"/>
      <c r="JZ54" s="1132"/>
      <c r="KA54" s="1132"/>
      <c r="KB54" s="1132"/>
      <c r="KC54" s="1132"/>
      <c r="KD54" s="1132"/>
      <c r="KE54" s="1132"/>
      <c r="KF54" s="1132"/>
      <c r="KG54" s="1132"/>
      <c r="KH54" s="1132"/>
      <c r="KI54" s="1132"/>
      <c r="KJ54" s="1132"/>
      <c r="KK54" s="1132"/>
      <c r="KL54" s="1132"/>
      <c r="KM54" s="1132"/>
      <c r="KN54" s="1132"/>
      <c r="KO54" s="1132"/>
      <c r="KP54" s="1132"/>
      <c r="KQ54" s="1132"/>
      <c r="KR54" s="1132"/>
      <c r="KS54" s="1132"/>
      <c r="KT54" s="1132"/>
      <c r="KU54" s="1132"/>
      <c r="KV54" s="236"/>
      <c r="KW54" s="1132"/>
      <c r="KX54" s="1132"/>
      <c r="KY54" s="1132"/>
      <c r="KZ54" s="1132"/>
      <c r="LA54" s="1132"/>
      <c r="LB54" s="236"/>
      <c r="LC54" s="1132"/>
      <c r="LD54" s="1135"/>
      <c r="LE54" s="240"/>
      <c r="LF54" s="1132"/>
      <c r="LG54" s="1132"/>
      <c r="LH54" s="1135"/>
      <c r="LI54" s="239"/>
      <c r="LJ54" s="1132"/>
      <c r="LK54" s="1132"/>
      <c r="LL54" s="1132"/>
      <c r="LM54" s="1132"/>
      <c r="LN54" s="1132"/>
      <c r="LO54" s="1132"/>
      <c r="LP54" s="1132"/>
      <c r="LQ54" s="1132"/>
      <c r="LR54" s="238"/>
      <c r="LS54" s="1132"/>
      <c r="LT54" s="1132"/>
      <c r="LU54" s="1132"/>
      <c r="LV54" s="1132"/>
      <c r="LW54" s="1132"/>
      <c r="LX54" s="1132"/>
      <c r="LY54" s="1132"/>
      <c r="LZ54" s="1132"/>
      <c r="MA54" s="1132"/>
      <c r="MB54" s="1132"/>
      <c r="MC54" s="1132"/>
      <c r="MD54" s="1132"/>
      <c r="ME54" s="1132"/>
      <c r="MF54" s="1132"/>
      <c r="MG54" s="1132"/>
      <c r="MH54" s="1132"/>
      <c r="MI54" s="1132"/>
      <c r="MJ54" s="1132"/>
      <c r="MK54" s="1132"/>
      <c r="ML54" s="1132"/>
      <c r="MM54" s="1132"/>
      <c r="MN54" s="1132"/>
      <c r="MO54" s="1132"/>
      <c r="MP54" s="1132"/>
      <c r="MQ54" s="1132"/>
      <c r="MR54" s="1132"/>
      <c r="MS54" s="1132"/>
      <c r="MT54" s="1132"/>
      <c r="MU54" s="1132"/>
      <c r="MV54" s="1132"/>
      <c r="MW54" s="1132"/>
      <c r="MX54" s="236"/>
      <c r="MY54" s="1132"/>
      <c r="MZ54" s="1132"/>
      <c r="NA54" s="1132"/>
      <c r="NB54" s="1132"/>
      <c r="NC54" s="1132"/>
      <c r="ND54" s="236"/>
      <c r="NF54" s="227"/>
      <c r="NG54" s="240"/>
      <c r="NJ54" s="227"/>
      <c r="NK54" s="239"/>
      <c r="NT54" s="238"/>
      <c r="NX54" s="1506"/>
      <c r="NY54" s="1507"/>
      <c r="NZ54" s="1263"/>
      <c r="OA54" s="1506"/>
      <c r="OB54" s="1508"/>
      <c r="OJ54" s="236"/>
      <c r="OQ54" s="412"/>
      <c r="OR54" s="1135"/>
      <c r="OS54" s="240"/>
      <c r="OT54" s="1132"/>
      <c r="OV54" s="227"/>
      <c r="OW54" s="239"/>
      <c r="PJ54" s="1506"/>
      <c r="PK54" s="1507"/>
      <c r="PL54" s="1263"/>
      <c r="PM54" s="1506"/>
      <c r="PN54" s="1508"/>
      <c r="PV54" s="236"/>
      <c r="QC54" s="412"/>
      <c r="QD54" s="1135"/>
      <c r="QE54" s="240"/>
      <c r="QF54" s="1132"/>
      <c r="QG54" s="1132"/>
      <c r="QH54" s="1135"/>
      <c r="QI54" s="239"/>
      <c r="QJ54" s="1132"/>
      <c r="QK54" s="1132"/>
      <c r="QL54" s="1132"/>
      <c r="QM54" s="1132"/>
      <c r="QN54" s="1132"/>
      <c r="QO54" s="1132"/>
      <c r="QP54" s="1132"/>
      <c r="QQ54" s="1132"/>
      <c r="QR54" s="238"/>
      <c r="QS54" s="1132"/>
      <c r="QT54" s="1132"/>
      <c r="QU54" s="1132"/>
      <c r="QV54" s="1132"/>
      <c r="QW54" s="1132"/>
      <c r="QX54" s="1132"/>
      <c r="QY54" s="1132"/>
      <c r="QZ54" s="1132"/>
      <c r="RA54" s="1132"/>
      <c r="RB54" s="1132"/>
      <c r="RC54" s="1132"/>
      <c r="RD54" s="1132"/>
      <c r="RE54" s="1132"/>
      <c r="RF54" s="1132"/>
      <c r="RG54" s="1132"/>
      <c r="RH54" s="1132"/>
      <c r="RI54" s="1132"/>
      <c r="RJ54" s="1132"/>
      <c r="RK54" s="1132"/>
      <c r="RL54" s="1132"/>
      <c r="RM54" s="1132"/>
      <c r="RN54" s="1132"/>
      <c r="RO54" s="1132"/>
      <c r="RP54" s="1132"/>
      <c r="RQ54" s="1132"/>
      <c r="RR54" s="1132"/>
      <c r="RS54" s="1132"/>
      <c r="RT54" s="1132"/>
      <c r="RU54" s="1132"/>
      <c r="RV54" s="1132"/>
      <c r="RW54" s="1132"/>
      <c r="RX54" s="236"/>
      <c r="RY54" s="1132"/>
      <c r="RZ54" s="1132"/>
      <c r="SA54" s="1132"/>
      <c r="SB54" s="1132"/>
      <c r="SC54" s="1132"/>
      <c r="SD54" s="236"/>
      <c r="SF54" s="227"/>
      <c r="SG54" s="240"/>
      <c r="SJ54" s="227"/>
      <c r="SK54" s="239"/>
      <c r="ST54" s="238"/>
      <c r="TZ54" s="236"/>
      <c r="UG54" s="412"/>
      <c r="UH54" s="1135"/>
      <c r="UI54" s="240"/>
      <c r="UJ54" s="1132"/>
      <c r="UK54" s="1132"/>
      <c r="UL54" s="1135"/>
      <c r="UM54" s="239"/>
      <c r="UN54" s="1132"/>
      <c r="UO54" s="1132"/>
      <c r="UP54" s="1132"/>
      <c r="UQ54" s="1132"/>
      <c r="UR54" s="1132"/>
      <c r="US54" s="1132"/>
      <c r="UT54" s="1132"/>
      <c r="UU54" s="1132"/>
      <c r="UV54" s="238"/>
      <c r="UW54" s="1132"/>
      <c r="UX54" s="1132"/>
      <c r="UY54" s="1132"/>
      <c r="UZ54" s="1132"/>
      <c r="VA54" s="1132"/>
      <c r="VB54" s="1132"/>
      <c r="VC54" s="1132"/>
      <c r="VD54" s="1132"/>
      <c r="VE54" s="1132"/>
      <c r="VF54" s="1132"/>
      <c r="VG54" s="1132"/>
      <c r="VH54" s="1132"/>
      <c r="VI54" s="1132"/>
      <c r="VJ54" s="1132"/>
      <c r="VK54" s="1132"/>
      <c r="VL54" s="1132"/>
      <c r="VM54" s="1132"/>
      <c r="VN54" s="1132"/>
      <c r="VO54" s="1132"/>
      <c r="VP54" s="1132"/>
      <c r="VQ54" s="1132"/>
      <c r="VR54" s="1132"/>
      <c r="VS54" s="1132"/>
      <c r="VT54" s="1132"/>
      <c r="VU54" s="1132"/>
      <c r="VV54" s="1132"/>
      <c r="VW54" s="1132"/>
      <c r="VX54" s="1132"/>
      <c r="VY54" s="1132"/>
      <c r="VZ54" s="1132"/>
      <c r="WA54" s="1132"/>
      <c r="WB54" s="236"/>
      <c r="WC54" s="1132"/>
      <c r="WD54" s="1132"/>
      <c r="WE54" s="1132"/>
      <c r="WF54" s="1132"/>
      <c r="WG54" s="1132"/>
      <c r="WH54" s="236"/>
      <c r="WJ54" s="227"/>
      <c r="WK54" s="240"/>
      <c r="WN54" s="227"/>
      <c r="WO54" s="239"/>
      <c r="WX54" s="238"/>
      <c r="WY54" s="1263"/>
      <c r="WZ54" s="1263"/>
      <c r="XA54" s="1263"/>
      <c r="XB54" s="1506"/>
      <c r="XC54" s="1507"/>
      <c r="XD54" s="1263"/>
      <c r="XE54" s="1506"/>
      <c r="XF54" s="1508"/>
      <c r="YD54" s="236"/>
      <c r="YK54" s="412"/>
      <c r="YL54" s="1135"/>
      <c r="YM54" s="240"/>
      <c r="YN54" s="1132"/>
      <c r="YO54" s="1132"/>
      <c r="YP54" s="1135"/>
      <c r="YQ54" s="239"/>
      <c r="YR54" s="1132"/>
      <c r="YS54" s="1132"/>
      <c r="YT54" s="1132"/>
      <c r="YU54" s="1132"/>
      <c r="YV54" s="1132"/>
      <c r="YW54" s="1132"/>
      <c r="YX54" s="1132"/>
      <c r="YY54" s="1132"/>
      <c r="YZ54" s="238"/>
      <c r="ZA54" s="1132"/>
      <c r="ZB54" s="1132"/>
      <c r="ZC54" s="1132"/>
      <c r="ZD54" s="1132"/>
      <c r="ZE54" s="1132"/>
      <c r="ZF54" s="1132"/>
      <c r="ZG54" s="1132"/>
      <c r="ZH54" s="1132"/>
      <c r="ZI54" s="1132"/>
      <c r="ZJ54" s="1132"/>
      <c r="ZK54" s="1132"/>
      <c r="ZL54" s="1132"/>
      <c r="ZM54" s="1132"/>
      <c r="ZN54" s="1132"/>
      <c r="ZO54" s="1132"/>
      <c r="ZP54" s="1132"/>
      <c r="ZQ54" s="1132"/>
      <c r="ZR54" s="1132"/>
      <c r="ZS54" s="1132"/>
      <c r="ZT54" s="1132"/>
      <c r="ZU54" s="1132"/>
      <c r="ZV54" s="1132"/>
      <c r="ZW54" s="1132"/>
      <c r="ZX54" s="1132"/>
      <c r="ZY54" s="1132"/>
      <c r="ZZ54" s="1132"/>
      <c r="AAA54" s="1132"/>
      <c r="AAB54" s="1132"/>
      <c r="AAC54" s="1132"/>
      <c r="AAD54" s="1132"/>
      <c r="AAE54" s="1195"/>
      <c r="AAF54" s="1194"/>
      <c r="AAG54" s="1195"/>
      <c r="AAH54" s="1195"/>
      <c r="AAI54" s="1195"/>
      <c r="AAJ54" s="1195"/>
      <c r="AAK54" s="1195"/>
      <c r="AAL54" s="1194"/>
      <c r="AAM54" s="1263"/>
      <c r="AAN54" s="227"/>
      <c r="AAO54" s="240"/>
      <c r="AAP54" s="1263"/>
      <c r="AAQ54" s="1263"/>
      <c r="AAR54" s="227"/>
      <c r="AAS54" s="239"/>
      <c r="AAT54" s="1263"/>
      <c r="AAU54" s="1263"/>
      <c r="AAV54" s="1263"/>
      <c r="AAW54" s="1263"/>
      <c r="AAX54" s="1263"/>
      <c r="AAY54" s="1263"/>
      <c r="AAZ54" s="1263"/>
      <c r="ABA54" s="1263"/>
      <c r="ABB54" s="1193"/>
      <c r="ABC54" s="1263"/>
      <c r="ABD54" s="1263"/>
      <c r="ABE54" s="1263"/>
      <c r="ABF54" s="1506"/>
      <c r="ABG54" s="1507"/>
      <c r="ABH54" s="1263"/>
      <c r="ABI54" s="1506"/>
      <c r="ABJ54" s="1508"/>
      <c r="ACH54" s="236"/>
      <c r="ACO54" s="412"/>
      <c r="ACP54" s="1135"/>
      <c r="ACQ54" s="240"/>
      <c r="ACR54" s="1132"/>
      <c r="ACS54" s="1132"/>
      <c r="ACT54" s="1135"/>
      <c r="ACU54" s="239"/>
      <c r="ACV54" s="1132"/>
      <c r="ACW54" s="1132"/>
      <c r="ACX54" s="1132"/>
      <c r="ACY54" s="1132"/>
      <c r="ACZ54" s="1132"/>
      <c r="ADA54" s="1132"/>
      <c r="ADB54" s="1132"/>
      <c r="ADC54" s="1132"/>
      <c r="ADD54" s="238"/>
      <c r="ADE54" s="1132"/>
      <c r="ADF54" s="1132"/>
      <c r="ADG54" s="1132"/>
      <c r="ADH54" s="1132"/>
      <c r="ADI54" s="1132"/>
      <c r="ADJ54" s="1132"/>
      <c r="ADK54" s="1132"/>
      <c r="ADL54" s="1132"/>
      <c r="ADM54" s="1132"/>
      <c r="ADN54" s="1132"/>
      <c r="ADO54" s="1132"/>
      <c r="ADP54" s="1132"/>
      <c r="ADQ54" s="1132"/>
      <c r="ADR54" s="1132"/>
      <c r="ADS54" s="1132"/>
      <c r="ADT54" s="1132"/>
      <c r="ADU54" s="1132"/>
      <c r="ADV54" s="1132"/>
      <c r="ADW54" s="1132"/>
      <c r="ADX54" s="1132"/>
      <c r="ADY54" s="1132"/>
      <c r="ADZ54" s="1132"/>
      <c r="AEA54" s="1132"/>
      <c r="AEB54" s="1132"/>
      <c r="AEC54" s="1132"/>
      <c r="AED54" s="1132"/>
      <c r="AEE54" s="1132"/>
      <c r="AEF54" s="1132"/>
      <c r="AEG54" s="1132"/>
      <c r="AEH54" s="1132"/>
      <c r="AEI54" s="1195"/>
      <c r="AEJ54" s="1194"/>
      <c r="AEK54" s="1195"/>
      <c r="AEL54" s="1195"/>
      <c r="AEM54" s="1195"/>
      <c r="AEN54" s="1195"/>
      <c r="AEO54" s="1195"/>
      <c r="AEP54" s="1194"/>
      <c r="AEQ54" s="1263"/>
      <c r="AER54" s="227"/>
      <c r="AES54" s="240"/>
      <c r="AET54" s="1263"/>
      <c r="AEU54" s="1263"/>
      <c r="AEV54" s="227"/>
      <c r="AEW54" s="239"/>
      <c r="AEX54" s="1263"/>
      <c r="AEY54" s="1263"/>
      <c r="AEZ54" s="1263"/>
      <c r="AFA54" s="1263"/>
      <c r="AFB54" s="1263"/>
      <c r="AFC54" s="1263"/>
      <c r="AFD54" s="1263"/>
      <c r="AFE54" s="1263"/>
      <c r="AFF54" s="1193"/>
      <c r="AFG54" s="1263"/>
      <c r="AFH54" s="1263"/>
      <c r="AFI54" s="1263"/>
      <c r="AFJ54" s="1506"/>
      <c r="AFK54" s="1507"/>
      <c r="AFL54" s="1263"/>
      <c r="AFM54" s="1506"/>
      <c r="AFN54" s="1508"/>
      <c r="AGL54" s="236"/>
      <c r="AGS54" s="412"/>
      <c r="AGT54" s="1135"/>
      <c r="AGU54" s="240"/>
      <c r="AGV54" s="1132"/>
      <c r="AGW54" s="1132"/>
      <c r="AGX54" s="1135"/>
      <c r="AGY54" s="239"/>
      <c r="AGZ54" s="1132"/>
      <c r="AHA54" s="1132"/>
      <c r="AHB54" s="1132"/>
      <c r="AHC54" s="1132"/>
      <c r="AHD54" s="1132"/>
      <c r="AHE54" s="1132"/>
      <c r="AHF54" s="1132"/>
      <c r="AHG54" s="1263"/>
      <c r="AHH54" s="1193"/>
      <c r="AHI54" s="1263"/>
      <c r="AHJ54" s="1263"/>
      <c r="AHK54" s="1263"/>
      <c r="AHL54" s="1506"/>
      <c r="AHM54" s="1507"/>
      <c r="AHN54" s="1263"/>
      <c r="AHO54" s="1506"/>
      <c r="AHP54" s="1508"/>
      <c r="AHQ54" s="1132"/>
      <c r="AHR54" s="1132"/>
      <c r="AHS54" s="1132"/>
      <c r="AHT54" s="1132"/>
      <c r="AHU54" s="1132"/>
      <c r="AHV54" s="1132"/>
      <c r="AHW54" s="1132"/>
      <c r="AHX54" s="1132"/>
      <c r="AHY54" s="1132"/>
      <c r="AHZ54" s="1132"/>
      <c r="AIA54" s="1132"/>
      <c r="AIB54" s="1132"/>
      <c r="AIC54" s="1132"/>
      <c r="AID54" s="1132"/>
      <c r="AIE54" s="1132"/>
      <c r="AIF54" s="1132"/>
      <c r="AIG54" s="1132"/>
      <c r="AIH54" s="1132"/>
      <c r="AII54" s="1132"/>
      <c r="AIJ54" s="1132"/>
      <c r="AIK54" s="1132"/>
      <c r="AIL54" s="1132"/>
      <c r="AIM54" s="1132"/>
      <c r="AIN54" s="236"/>
      <c r="AIO54" s="1132"/>
      <c r="AIP54" s="1132"/>
      <c r="AIQ54" s="1132"/>
      <c r="AIR54" s="1132"/>
      <c r="AIS54" s="1132"/>
      <c r="AIT54" s="236"/>
      <c r="AIV54" s="227"/>
      <c r="AIW54" s="240"/>
      <c r="AIZ54" s="227"/>
      <c r="AJA54" s="239"/>
      <c r="AJJ54" s="238"/>
      <c r="AKP54" s="236"/>
      <c r="AKW54" s="412"/>
      <c r="AKX54" s="1135"/>
      <c r="AKY54" s="240"/>
      <c r="AKZ54" s="1132"/>
      <c r="ALA54" s="1132"/>
      <c r="ALB54" s="1135"/>
      <c r="ALC54" s="239"/>
      <c r="ALD54" s="1132"/>
      <c r="ALE54" s="1132"/>
      <c r="ALF54" s="1132"/>
      <c r="ALG54" s="1132"/>
      <c r="ALH54" s="1132"/>
      <c r="ALI54" s="1132"/>
      <c r="ALJ54" s="1132"/>
      <c r="ALK54" s="1132"/>
      <c r="ALL54" s="238"/>
      <c r="ALM54" s="1132"/>
      <c r="ALN54" s="1132"/>
      <c r="ALO54" s="1132"/>
      <c r="ALP54" s="1506"/>
      <c r="ALQ54" s="1507"/>
      <c r="ALR54" s="1263"/>
      <c r="ALS54" s="1506"/>
      <c r="ALT54" s="1508"/>
      <c r="ALU54" s="1132"/>
      <c r="ALV54" s="1132"/>
      <c r="ALW54" s="1132"/>
      <c r="ALX54" s="1132"/>
      <c r="ALY54" s="1132"/>
      <c r="ALZ54" s="1132"/>
      <c r="AMA54" s="1132"/>
      <c r="AMB54" s="1132"/>
      <c r="AMC54" s="1132"/>
      <c r="AMD54" s="1132"/>
      <c r="AME54" s="1132"/>
      <c r="AMF54" s="1132"/>
      <c r="AMG54" s="1132"/>
      <c r="AMH54" s="1132"/>
      <c r="AMI54" s="1132"/>
      <c r="AMJ54" s="1132"/>
      <c r="AMK54" s="1132"/>
      <c r="AML54" s="1132"/>
      <c r="AMM54" s="1132"/>
      <c r="AMN54" s="1132"/>
      <c r="AMO54" s="1132"/>
      <c r="AMP54" s="1132"/>
      <c r="AMQ54" s="1132"/>
      <c r="AMR54" s="236"/>
      <c r="AMS54" s="1132"/>
      <c r="AMT54" s="1132"/>
      <c r="AMU54" s="1132"/>
      <c r="AMV54" s="1132"/>
      <c r="AMW54" s="1132"/>
      <c r="AMX54" s="236"/>
      <c r="AMZ54" s="227"/>
      <c r="ANA54" s="240"/>
      <c r="AND54" s="227"/>
      <c r="ANE54" s="239"/>
      <c r="ANN54" s="238"/>
      <c r="AOT54" s="236"/>
      <c r="APA54" s="412"/>
      <c r="APB54" s="1135"/>
      <c r="APC54" s="240"/>
      <c r="APD54" s="1132"/>
      <c r="APE54" s="1132"/>
      <c r="APF54" s="1135"/>
      <c r="APG54" s="239"/>
      <c r="APH54" s="1132"/>
      <c r="API54" s="1132"/>
      <c r="APJ54" s="1132"/>
      <c r="APK54" s="1132"/>
      <c r="APL54" s="1132"/>
      <c r="APM54" s="1132"/>
      <c r="APN54" s="1132"/>
      <c r="APO54" s="1195"/>
      <c r="APP54" s="1193"/>
      <c r="APQ54" s="1195"/>
      <c r="APR54" s="1195"/>
      <c r="APS54" s="1195"/>
      <c r="APT54" s="1506"/>
      <c r="APU54" s="1507"/>
      <c r="APV54" s="1263"/>
      <c r="APW54" s="1506"/>
      <c r="APX54" s="1508"/>
      <c r="APY54" s="1132"/>
      <c r="APZ54" s="1132"/>
      <c r="AQA54" s="1132"/>
      <c r="AQB54" s="1132"/>
      <c r="AQC54" s="1132"/>
      <c r="AQD54" s="1132"/>
      <c r="AQE54" s="1132"/>
      <c r="AQF54" s="1132"/>
      <c r="AQG54" s="1132"/>
      <c r="AQH54" s="1132"/>
      <c r="AQI54" s="1132"/>
      <c r="AQJ54" s="1132"/>
      <c r="AQK54" s="1132"/>
      <c r="AQL54" s="1132"/>
      <c r="AQM54" s="1132"/>
      <c r="AQN54" s="1132"/>
      <c r="AQO54" s="1132"/>
      <c r="AQP54" s="1132"/>
      <c r="AQQ54" s="1132"/>
      <c r="AQR54" s="1132"/>
      <c r="AQS54" s="1132"/>
      <c r="AQT54" s="1132"/>
      <c r="AQU54" s="1132"/>
      <c r="AQV54" s="236"/>
      <c r="AQW54" s="1132"/>
      <c r="AQX54" s="1132"/>
      <c r="AQY54" s="1132"/>
      <c r="AQZ54" s="1132"/>
      <c r="ARA54" s="1132"/>
      <c r="ARB54" s="236"/>
      <c r="ARD54" s="227"/>
      <c r="ARE54" s="240"/>
      <c r="ARH54" s="227"/>
      <c r="ARI54" s="239"/>
      <c r="ARR54" s="238"/>
      <c r="ASC54" s="302"/>
      <c r="ASD54" s="302"/>
      <c r="ASE54" s="302"/>
      <c r="ASF54" s="302"/>
      <c r="ASG54" s="302"/>
      <c r="ASH54" s="302"/>
      <c r="ASI54" s="302"/>
      <c r="ASJ54" s="302"/>
      <c r="ASK54" s="302"/>
      <c r="ASL54" s="302"/>
      <c r="ASM54" s="302"/>
      <c r="ASN54" s="302"/>
      <c r="ASO54" s="302"/>
      <c r="ASP54" s="302"/>
      <c r="ASQ54" s="302"/>
      <c r="ASX54" s="236"/>
      <c r="ATE54" s="1192"/>
      <c r="ATF54" s="1135"/>
      <c r="ATG54" s="240"/>
      <c r="ATJ54" s="227"/>
      <c r="ATK54" s="239"/>
      <c r="ATT54" s="238"/>
      <c r="AUJ54" s="236"/>
      <c r="AUO54" s="1132"/>
      <c r="AUP54" s="236"/>
      <c r="AUR54" s="227"/>
      <c r="AUS54" s="240"/>
      <c r="AUV54" s="227"/>
      <c r="AUW54" s="239"/>
      <c r="AVF54" s="238"/>
      <c r="AVL54" s="1525"/>
      <c r="AVM54" s="1526"/>
      <c r="AVP54" s="1176"/>
      <c r="AVT54" s="1525"/>
      <c r="AVU54" s="1526"/>
      <c r="AWC54" s="267"/>
      <c r="AWE54" s="1176"/>
      <c r="AWG54" s="1236"/>
      <c r="AWH54" s="1176"/>
      <c r="AWI54" s="1176"/>
      <c r="AWJ54" s="1237"/>
      <c r="AWK54" s="1176"/>
      <c r="AWL54" s="1238"/>
      <c r="AWM54" s="1176"/>
      <c r="AWN54" s="1176"/>
      <c r="AWO54" s="1176"/>
      <c r="AWQ54" s="1370"/>
      <c r="AWS54" s="265"/>
      <c r="AWT54" s="265"/>
      <c r="AWU54" s="265"/>
      <c r="AWV54" s="265"/>
      <c r="AWW54" s="265"/>
      <c r="AWX54" s="265"/>
      <c r="AWY54" s="265"/>
      <c r="AWZ54" s="265"/>
      <c r="AXA54" s="265"/>
      <c r="AXB54" s="265"/>
      <c r="AXC54" s="265"/>
      <c r="AXD54" s="265"/>
      <c r="AXE54" s="265"/>
      <c r="AXF54" s="265"/>
      <c r="AXG54" s="265"/>
      <c r="AXH54" s="265"/>
      <c r="AXI54" s="265"/>
      <c r="AXJ54" s="265"/>
      <c r="AXK54" s="265"/>
      <c r="AXS54" s="412"/>
      <c r="AXY54" s="1142"/>
      <c r="AXZ54" s="1142"/>
      <c r="AYA54" s="1142"/>
      <c r="AYB54" s="1142"/>
      <c r="AYE54" s="238"/>
      <c r="AYK54" s="1142"/>
      <c r="AYL54" s="1142"/>
      <c r="AYM54" s="1142"/>
      <c r="AYN54" s="1142"/>
      <c r="AYO54" s="1142"/>
      <c r="AYP54" s="1142"/>
      <c r="AYQ54" s="1142"/>
      <c r="AYU54" s="413"/>
      <c r="AYW54" s="271"/>
      <c r="AZB54" s="271"/>
      <c r="AZC54" s="1637"/>
      <c r="AZD54" s="1638"/>
      <c r="AZE54" s="1638"/>
      <c r="AZF54" s="1274"/>
      <c r="AZK54" s="1195"/>
      <c r="AZL54" s="1194"/>
      <c r="AZM54" s="1195"/>
      <c r="AZN54" s="1195"/>
      <c r="AZO54" s="1195"/>
      <c r="AZP54" s="1195"/>
      <c r="AZQ54" s="1195"/>
      <c r="AZR54" s="1194"/>
      <c r="AZS54" s="1263"/>
      <c r="AZT54" s="227"/>
      <c r="AZU54" s="240"/>
      <c r="AZV54" s="1263"/>
      <c r="AZW54" s="1263"/>
      <c r="AZX54" s="227"/>
      <c r="AZY54" s="239"/>
      <c r="AZZ54" s="1263"/>
      <c r="BAA54" s="1263"/>
      <c r="BAB54" s="1263"/>
      <c r="BAC54" s="1263"/>
      <c r="BAD54" s="1263"/>
      <c r="BAE54" s="1263"/>
      <c r="BAF54" s="1263"/>
      <c r="BAG54" s="1263"/>
      <c r="BAH54" s="1193"/>
      <c r="BAI54" s="1263"/>
      <c r="BAJ54" s="1263"/>
      <c r="BAK54" s="1263"/>
      <c r="BAL54" s="1506"/>
      <c r="BAM54" s="1507"/>
      <c r="BAN54" s="1263"/>
      <c r="BAO54" s="1506"/>
      <c r="BAP54" s="1508"/>
      <c r="BAQ54" s="747"/>
      <c r="BAR54" s="747"/>
      <c r="BAU54" s="249"/>
      <c r="BAV54" s="249"/>
      <c r="BAW54" s="249"/>
      <c r="BAX54" s="249"/>
      <c r="BBN54" s="236"/>
      <c r="BBU54" s="412"/>
      <c r="BBV54" s="1135"/>
      <c r="BBW54" s="240"/>
      <c r="BBX54" s="1132"/>
      <c r="BBY54" s="1132"/>
      <c r="BBZ54" s="1135"/>
      <c r="BCA54" s="239"/>
      <c r="BCB54" s="1132"/>
      <c r="BCC54" s="1132"/>
      <c r="BCD54" s="1132"/>
      <c r="BCE54" s="1132"/>
      <c r="BCF54" s="1132"/>
      <c r="BCG54" s="1132"/>
      <c r="BCH54" s="1132"/>
      <c r="BCI54" s="1195"/>
      <c r="BCJ54" s="1193"/>
      <c r="BCK54" s="1195"/>
      <c r="BCL54" s="1195"/>
      <c r="BCM54" s="1195"/>
      <c r="BCN54" s="1506"/>
      <c r="BCO54" s="1507"/>
      <c r="BCP54" s="1263"/>
      <c r="BCQ54" s="1506"/>
      <c r="BCR54" s="1508"/>
      <c r="BCS54" s="1132"/>
      <c r="BCT54" s="1132"/>
      <c r="BCU54" s="1132"/>
      <c r="BCV54" s="1132"/>
      <c r="BCW54" s="1132"/>
      <c r="BCX54" s="1132"/>
      <c r="BCY54" s="1132"/>
      <c r="BCZ54" s="1132"/>
      <c r="BDA54" s="1132"/>
      <c r="BDB54" s="1132"/>
      <c r="BDC54" s="1132"/>
      <c r="BDD54" s="1132"/>
      <c r="BDE54" s="1132"/>
      <c r="BDF54" s="1132"/>
      <c r="BDG54" s="1132"/>
      <c r="BDH54" s="1132"/>
      <c r="BDI54" s="1132"/>
      <c r="BDJ54" s="1132"/>
      <c r="BDK54" s="1132"/>
      <c r="BDL54" s="1132"/>
      <c r="BDM54" s="1132"/>
      <c r="BDN54" s="1132"/>
      <c r="BDO54" s="1132"/>
      <c r="BDP54" s="236"/>
      <c r="BDQ54" s="1132"/>
      <c r="BDR54" s="1132"/>
      <c r="BDS54" s="1132"/>
      <c r="BDT54" s="1132"/>
      <c r="BDU54" s="1132"/>
      <c r="BDV54" s="236"/>
      <c r="BDX54" s="227"/>
      <c r="BDY54" s="240"/>
      <c r="BEB54" s="227"/>
      <c r="BEC54" s="239"/>
      <c r="BEL54" s="238"/>
      <c r="BFR54" s="236"/>
      <c r="BFY54" s="412"/>
      <c r="BFZ54" s="1135"/>
      <c r="BGA54" s="240"/>
      <c r="BGB54" s="1132"/>
      <c r="BGC54" s="1132"/>
      <c r="BGD54" s="1135"/>
      <c r="BGE54" s="239"/>
      <c r="BGF54" s="1132"/>
      <c r="BGG54" s="1132"/>
      <c r="BGH54" s="1132"/>
      <c r="BGI54" s="1132"/>
      <c r="BGJ54" s="1132"/>
      <c r="BGK54" s="1132"/>
      <c r="BGL54" s="1132"/>
      <c r="BGM54" s="1195"/>
      <c r="BGN54" s="1193"/>
      <c r="BGO54" s="1195"/>
      <c r="BGP54" s="1195"/>
      <c r="BGQ54" s="1195"/>
      <c r="BGR54" s="1506"/>
      <c r="BGS54" s="1507"/>
      <c r="BGT54" s="1263"/>
      <c r="BGU54" s="1506"/>
      <c r="BGV54" s="1508"/>
      <c r="BGW54" s="1132"/>
      <c r="BGX54" s="1132"/>
      <c r="BGY54" s="1132"/>
      <c r="BGZ54" s="1132"/>
      <c r="BHA54" s="1132"/>
      <c r="BHB54" s="1132"/>
      <c r="BHC54" s="1132"/>
      <c r="BHD54" s="1132"/>
      <c r="BHE54" s="1132"/>
      <c r="BHF54" s="1132"/>
      <c r="BHG54" s="1132"/>
      <c r="BHH54" s="1132"/>
      <c r="BHI54" s="1132"/>
      <c r="BHJ54" s="1132"/>
      <c r="BHK54" s="1132"/>
      <c r="BHL54" s="1132"/>
      <c r="BHM54" s="1132"/>
      <c r="BHN54" s="1132"/>
      <c r="BHO54" s="1132"/>
      <c r="BHP54" s="1132"/>
      <c r="BHQ54" s="1132"/>
      <c r="BHR54" s="1132"/>
      <c r="BHS54" s="1132"/>
      <c r="BHT54" s="236"/>
      <c r="BHU54" s="1132"/>
      <c r="BHV54" s="1132"/>
      <c r="BHW54" s="1132"/>
      <c r="BHX54" s="1132"/>
      <c r="BHY54" s="1132"/>
      <c r="BHZ54" s="236"/>
      <c r="BIB54" s="227"/>
      <c r="BIC54" s="240"/>
      <c r="BIF54" s="227"/>
      <c r="BIG54" s="239"/>
      <c r="BIP54" s="238"/>
      <c r="BJV54" s="236"/>
      <c r="BKC54" s="412"/>
      <c r="BKD54" s="1135"/>
      <c r="BKE54" s="240"/>
      <c r="BKF54" s="1132"/>
      <c r="BKG54" s="1132"/>
      <c r="BKH54" s="1135"/>
      <c r="BKI54" s="239"/>
      <c r="BKJ54" s="1132"/>
      <c r="BKK54" s="1132"/>
      <c r="BKL54" s="1132"/>
      <c r="BKM54" s="1132"/>
      <c r="BKN54" s="1132"/>
      <c r="BKO54" s="1132"/>
      <c r="BKP54" s="1132"/>
      <c r="BKQ54" s="1195"/>
      <c r="BKR54" s="1193"/>
      <c r="BKS54" s="1195"/>
      <c r="BKT54" s="1195"/>
      <c r="BKU54" s="1195"/>
      <c r="BKV54" s="1506"/>
      <c r="BKW54" s="1507"/>
      <c r="BKX54" s="1263"/>
      <c r="BKY54" s="1506"/>
      <c r="BKZ54" s="1508"/>
      <c r="BLA54" s="1132"/>
      <c r="BLB54" s="1132"/>
      <c r="BLC54" s="1132"/>
      <c r="BLD54" s="1132"/>
      <c r="BLE54" s="1132"/>
      <c r="BLF54" s="1132"/>
      <c r="BLG54" s="1132"/>
      <c r="BLH54" s="1132"/>
      <c r="BLI54" s="1132"/>
      <c r="BLJ54" s="1132"/>
      <c r="BLK54" s="1132"/>
      <c r="BLL54" s="1132"/>
      <c r="BLM54" s="1132"/>
      <c r="BLN54" s="1132"/>
      <c r="BLO54" s="1132"/>
      <c r="BLP54" s="1132"/>
      <c r="BLQ54" s="1132"/>
      <c r="BLR54" s="1132"/>
      <c r="BLS54" s="1132"/>
      <c r="BLT54" s="1132"/>
      <c r="BLU54" s="1132"/>
      <c r="BLV54" s="1132"/>
      <c r="BLW54" s="1132"/>
      <c r="BLX54" s="236"/>
      <c r="BLY54" s="1132"/>
      <c r="BLZ54" s="1132"/>
      <c r="BMA54" s="1132"/>
      <c r="BMB54" s="1132"/>
      <c r="BMC54" s="1132"/>
      <c r="BMD54" s="236"/>
      <c r="BMF54" s="227"/>
      <c r="BMG54" s="240"/>
      <c r="BMJ54" s="227"/>
      <c r="BMK54" s="239"/>
      <c r="BMT54" s="238"/>
      <c r="BNZ54" s="236"/>
      <c r="BOG54" s="412"/>
      <c r="BOH54" s="1135"/>
      <c r="BOI54" s="240"/>
      <c r="BOJ54" s="1132"/>
      <c r="BOK54" s="1132"/>
      <c r="BOL54" s="1135"/>
      <c r="BOM54" s="239"/>
      <c r="BON54" s="1132"/>
      <c r="BOO54" s="1132"/>
      <c r="BOP54" s="1132"/>
      <c r="BOQ54" s="1132"/>
      <c r="BOR54" s="1132"/>
      <c r="BOS54" s="1132"/>
      <c r="BOT54" s="1132"/>
      <c r="BOU54" s="1195"/>
      <c r="BOV54" s="1193"/>
      <c r="BOW54" s="1195"/>
      <c r="BOX54" s="1195"/>
      <c r="BOY54" s="1195"/>
      <c r="BOZ54" s="1506"/>
      <c r="BPA54" s="1507"/>
      <c r="BPB54" s="1263"/>
      <c r="BPC54" s="1506"/>
      <c r="BPD54" s="1508"/>
      <c r="BPE54" s="1132"/>
      <c r="BPF54" s="1132"/>
      <c r="BPG54" s="1132"/>
      <c r="BPH54" s="1132"/>
      <c r="BPI54" s="1132"/>
      <c r="BPJ54" s="1132"/>
      <c r="BPK54" s="1132"/>
      <c r="BPL54" s="1132"/>
      <c r="BPM54" s="1132"/>
      <c r="BPN54" s="1132"/>
      <c r="BPO54" s="1132"/>
      <c r="BPP54" s="1132"/>
      <c r="BPQ54" s="1132"/>
      <c r="BPR54" s="1132"/>
      <c r="BPS54" s="1132"/>
      <c r="BPT54" s="1132"/>
      <c r="BPU54" s="1132"/>
      <c r="BPV54" s="1132"/>
      <c r="BPW54" s="1132"/>
      <c r="BPX54" s="1132"/>
      <c r="BPY54" s="1132"/>
      <c r="BPZ54" s="1132"/>
      <c r="BQA54" s="1132"/>
      <c r="BQB54" s="236"/>
      <c r="BQC54" s="1132"/>
      <c r="BQD54" s="1132"/>
      <c r="BQE54" s="1132"/>
      <c r="BQF54" s="1132"/>
      <c r="BQG54" s="1132"/>
      <c r="BQH54" s="236"/>
      <c r="BQJ54" s="227"/>
      <c r="BQK54" s="240"/>
      <c r="BQN54" s="227"/>
      <c r="BQO54" s="239"/>
      <c r="BQX54" s="238"/>
      <c r="BSD54" s="236"/>
      <c r="BSK54" s="412"/>
      <c r="BSL54" s="1135"/>
      <c r="BSM54" s="240"/>
      <c r="BSN54" s="1132"/>
      <c r="BSO54" s="1132"/>
      <c r="BSP54" s="1135"/>
      <c r="BSQ54" s="239"/>
      <c r="BSR54" s="1132"/>
      <c r="BSS54" s="1132"/>
      <c r="BST54" s="1132"/>
      <c r="BSU54" s="1132"/>
      <c r="BSV54" s="1132"/>
      <c r="BSW54" s="1132"/>
      <c r="BSX54" s="1132"/>
      <c r="BSY54" s="1195"/>
      <c r="BSZ54" s="1193"/>
      <c r="BTA54" s="1195"/>
      <c r="BTB54" s="1195"/>
      <c r="BTC54" s="1195"/>
      <c r="BTD54" s="1506"/>
      <c r="BTE54" s="1507"/>
      <c r="BTF54" s="1263"/>
      <c r="BTG54" s="1506"/>
      <c r="BTH54" s="1508"/>
      <c r="BTI54" s="1132"/>
      <c r="BTJ54" s="1132"/>
      <c r="BTK54" s="1132"/>
      <c r="BTL54" s="1132"/>
      <c r="BTM54" s="1132"/>
      <c r="BTN54" s="1132"/>
      <c r="BTO54" s="1132"/>
      <c r="BTP54" s="1132"/>
      <c r="BTQ54" s="1132"/>
      <c r="BTR54" s="1132"/>
      <c r="BTS54" s="1132"/>
      <c r="BTT54" s="1132"/>
      <c r="BTU54" s="1132"/>
      <c r="BTV54" s="1132"/>
      <c r="BTW54" s="1132"/>
      <c r="BTX54" s="1132"/>
      <c r="BTY54" s="1132"/>
      <c r="BTZ54" s="1132"/>
      <c r="BUA54" s="1132"/>
      <c r="BUB54" s="1132"/>
      <c r="BUC54" s="1132"/>
      <c r="BUD54" s="1132"/>
      <c r="BUE54" s="1132"/>
      <c r="BUF54" s="236"/>
      <c r="BUG54" s="1132"/>
      <c r="BUH54" s="1132"/>
      <c r="BUI54" s="1132"/>
      <c r="BUJ54" s="1132"/>
      <c r="BUK54" s="1132"/>
      <c r="BUL54" s="236"/>
      <c r="BUM54" s="1124"/>
      <c r="BUN54" s="227"/>
      <c r="BUO54" s="240"/>
      <c r="BUP54" s="1124"/>
      <c r="BUQ54" s="1124"/>
      <c r="BUR54" s="227"/>
      <c r="BUS54" s="239"/>
      <c r="BUT54" s="1124"/>
      <c r="BUU54" s="1124"/>
      <c r="BUV54" s="1124"/>
      <c r="BUW54" s="1124"/>
      <c r="BUX54" s="1124"/>
      <c r="BUY54" s="1124"/>
      <c r="BUZ54" s="1124"/>
      <c r="BVA54" s="1124"/>
      <c r="BVB54" s="238"/>
      <c r="BVC54" s="1124"/>
      <c r="BVD54" s="1124"/>
      <c r="BVE54" s="1124"/>
      <c r="BVF54" s="1124"/>
      <c r="BVG54" s="1124"/>
      <c r="BVH54" s="1124"/>
      <c r="BVI54" s="1124"/>
      <c r="BVJ54" s="1124"/>
      <c r="BVK54" s="1124"/>
      <c r="BVL54" s="1124"/>
      <c r="BVM54" s="1124"/>
      <c r="BVN54" s="1124"/>
      <c r="BVO54" s="1124"/>
      <c r="BVP54" s="1124"/>
      <c r="BWH54" s="236"/>
      <c r="BWO54" s="412"/>
      <c r="BWP54" s="1135"/>
      <c r="BWQ54" s="240"/>
      <c r="BWR54" s="1132"/>
      <c r="BWS54" s="1132"/>
      <c r="BWT54" s="1135"/>
      <c r="BWU54" s="239"/>
      <c r="BWV54" s="1132"/>
      <c r="BWW54" s="1132"/>
      <c r="BWX54" s="1132"/>
      <c r="BWY54" s="1132"/>
      <c r="BWZ54" s="1132"/>
      <c r="BXA54" s="1132"/>
      <c r="BXB54" s="1132"/>
      <c r="BXC54" s="1195"/>
      <c r="BXD54" s="1193"/>
      <c r="BXE54" s="1195"/>
      <c r="BXF54" s="1195"/>
      <c r="BXG54" s="1195"/>
      <c r="BXH54" s="1506"/>
      <c r="BXI54" s="1507"/>
      <c r="BXJ54" s="1263"/>
      <c r="BXK54" s="1506"/>
      <c r="BXL54" s="1508"/>
      <c r="BXM54" s="1132"/>
      <c r="BXN54" s="1132"/>
      <c r="BXO54" s="1132"/>
      <c r="BXP54" s="1132"/>
      <c r="BXQ54" s="1132"/>
      <c r="BXR54" s="1132"/>
      <c r="BXS54" s="1132"/>
      <c r="BXT54" s="1132"/>
      <c r="BXU54" s="1132"/>
      <c r="BXV54" s="1132"/>
      <c r="BXW54" s="1132"/>
      <c r="BXX54" s="1132"/>
      <c r="BXY54" s="1132"/>
      <c r="BXZ54" s="1132"/>
      <c r="BYA54" s="1132"/>
      <c r="BYB54" s="1132"/>
      <c r="BYC54" s="1132"/>
      <c r="BYD54" s="1132"/>
      <c r="BYE54" s="1132"/>
      <c r="BYF54" s="1132"/>
      <c r="BYG54" s="1132"/>
      <c r="BYH54" s="1132"/>
      <c r="BYI54" s="1132"/>
      <c r="BYJ54" s="236"/>
      <c r="BYK54" s="1132"/>
      <c r="BYL54" s="1132"/>
      <c r="BYM54" s="1132"/>
      <c r="BYN54" s="1132"/>
      <c r="BYO54" s="1132"/>
      <c r="BYP54" s="236"/>
      <c r="BYR54" s="227"/>
      <c r="BYS54" s="240"/>
      <c r="BYV54" s="227"/>
      <c r="BYW54" s="239"/>
      <c r="BZF54" s="238"/>
      <c r="CAL54" s="236"/>
      <c r="CAS54" s="412"/>
      <c r="CAT54" s="1135"/>
      <c r="CAU54" s="240"/>
      <c r="CAV54" s="1132"/>
      <c r="CAW54" s="1132"/>
      <c r="CAX54" s="1135"/>
      <c r="CAY54" s="239"/>
      <c r="CAZ54" s="1132"/>
      <c r="CBA54" s="1132"/>
      <c r="CBB54" s="1132"/>
      <c r="CBC54" s="1132"/>
      <c r="CBD54" s="1132"/>
      <c r="CBE54" s="1132"/>
      <c r="CBF54" s="1132"/>
      <c r="CBG54" s="1195"/>
      <c r="CBH54" s="1193"/>
      <c r="CBI54" s="1195"/>
      <c r="CBJ54" s="1195"/>
      <c r="CBK54" s="1195"/>
      <c r="CBL54" s="1506"/>
      <c r="CBM54" s="1507"/>
      <c r="CBN54" s="1263"/>
      <c r="CBO54" s="1506"/>
      <c r="CBP54" s="1508"/>
      <c r="CBQ54" s="1132"/>
      <c r="CBR54" s="1132"/>
      <c r="CBS54" s="1132"/>
      <c r="CBT54" s="1132"/>
      <c r="CBU54" s="1132"/>
      <c r="CBV54" s="1132"/>
      <c r="CBW54" s="1132"/>
      <c r="CBX54" s="1132"/>
      <c r="CBY54" s="1132"/>
      <c r="CBZ54" s="1132"/>
      <c r="CCA54" s="1132"/>
      <c r="CCB54" s="1132"/>
      <c r="CCC54" s="1132"/>
      <c r="CCD54" s="1132"/>
      <c r="CCE54" s="1132"/>
      <c r="CCF54" s="1132"/>
      <c r="CCG54" s="1132"/>
      <c r="CCH54" s="1132"/>
      <c r="CCI54" s="1132"/>
      <c r="CCJ54" s="1132"/>
      <c r="CCK54" s="1132"/>
      <c r="CCL54" s="1132"/>
      <c r="CCM54" s="1132"/>
      <c r="CCN54" s="236"/>
      <c r="CCO54" s="1132"/>
      <c r="CCP54" s="1132"/>
      <c r="CCQ54" s="1132"/>
      <c r="CCR54" s="1132"/>
      <c r="CCS54" s="1132"/>
      <c r="CCT54" s="236"/>
      <c r="CCV54" s="227"/>
      <c r="CCW54" s="240"/>
      <c r="CCZ54" s="227"/>
      <c r="CDA54" s="239"/>
      <c r="CDJ54" s="238"/>
      <c r="CEP54" s="236"/>
      <c r="CEW54" s="412"/>
      <c r="CEX54" s="1135"/>
      <c r="CEY54" s="240"/>
      <c r="CEZ54" s="1132"/>
      <c r="CFA54" s="1132"/>
      <c r="CFB54" s="1135"/>
      <c r="CFC54" s="239"/>
      <c r="CFD54" s="1132"/>
      <c r="CFE54" s="1132"/>
      <c r="CFF54" s="1132"/>
      <c r="CFG54" s="1132"/>
      <c r="CFH54" s="1132"/>
      <c r="CFI54" s="1132"/>
      <c r="CFJ54" s="1132"/>
      <c r="CFK54" s="1195"/>
      <c r="CFL54" s="1193"/>
      <c r="CFM54" s="1195"/>
      <c r="CFN54" s="1195"/>
      <c r="CFO54" s="1195"/>
      <c r="CFP54" s="1506"/>
      <c r="CFQ54" s="1507"/>
      <c r="CFR54" s="1263"/>
      <c r="CFS54" s="1506"/>
      <c r="CFT54" s="1508"/>
      <c r="CFU54" s="1132"/>
      <c r="CFV54" s="1132"/>
      <c r="CFW54" s="1132"/>
      <c r="CFX54" s="1132"/>
      <c r="CFY54" s="1132"/>
      <c r="CFZ54" s="1132"/>
      <c r="CGA54" s="1132"/>
      <c r="CGB54" s="1132"/>
      <c r="CGC54" s="1132"/>
      <c r="CGD54" s="1132"/>
      <c r="CGE54" s="1132"/>
      <c r="CGF54" s="1132"/>
      <c r="CGG54" s="1132"/>
      <c r="CGH54" s="1132"/>
      <c r="CGI54" s="1132"/>
      <c r="CGJ54" s="1132"/>
      <c r="CGK54" s="1132"/>
      <c r="CGL54" s="1132"/>
      <c r="CGM54" s="1132"/>
      <c r="CGN54" s="1132"/>
      <c r="CGO54" s="1132"/>
      <c r="CGP54" s="1132"/>
      <c r="CGQ54" s="1132"/>
      <c r="CGR54" s="236"/>
      <c r="CGS54" s="1132"/>
      <c r="CGT54" s="1132"/>
      <c r="CGU54" s="1132"/>
      <c r="CGV54" s="1132"/>
      <c r="CGW54" s="1132"/>
      <c r="CGX54" s="236"/>
      <c r="CGZ54" s="227"/>
      <c r="CHA54" s="240"/>
      <c r="CHD54" s="227"/>
      <c r="CHE54" s="239"/>
      <c r="CHN54" s="238"/>
      <c r="CIT54" s="236"/>
      <c r="CJA54" s="412"/>
      <c r="CJB54" s="1135"/>
      <c r="CJC54" s="240"/>
      <c r="CJD54" s="1132"/>
      <c r="CJE54" s="1132"/>
      <c r="CJF54" s="1135"/>
      <c r="CJG54" s="239"/>
      <c r="CJH54" s="1132"/>
      <c r="CJI54" s="1132"/>
      <c r="CJJ54" s="1132"/>
      <c r="CJK54" s="1132"/>
      <c r="CJL54" s="1132"/>
      <c r="CJM54" s="1132"/>
      <c r="CJN54" s="1132"/>
      <c r="CJO54" s="1195"/>
      <c r="CJP54" s="1193"/>
      <c r="CJQ54" s="1195"/>
      <c r="CJR54" s="1195"/>
      <c r="CJS54" s="1195"/>
      <c r="CJT54" s="1506"/>
      <c r="CJU54" s="1507"/>
      <c r="CJV54" s="1263"/>
      <c r="CJW54" s="1506"/>
      <c r="CJX54" s="1508"/>
      <c r="CJY54" s="1132"/>
      <c r="CJZ54" s="1132"/>
      <c r="CKA54" s="1132"/>
      <c r="CKB54" s="1132"/>
      <c r="CKC54" s="1132"/>
      <c r="CKD54" s="1132"/>
      <c r="CKE54" s="1132"/>
      <c r="CKF54" s="1132"/>
      <c r="CKG54" s="1132"/>
      <c r="CKH54" s="1132"/>
      <c r="CKI54" s="1132"/>
      <c r="CKJ54" s="1132"/>
      <c r="CKK54" s="1132"/>
      <c r="CKL54" s="1132"/>
      <c r="CKM54" s="1132"/>
      <c r="CKN54" s="1132"/>
      <c r="CKO54" s="1132"/>
      <c r="CKP54" s="1132"/>
      <c r="CKQ54" s="1132"/>
      <c r="CKR54" s="1132"/>
      <c r="CKS54" s="1132"/>
      <c r="CKT54" s="1132"/>
      <c r="CKU54" s="1132"/>
      <c r="CKV54" s="236"/>
      <c r="CKW54" s="1132"/>
      <c r="CKX54" s="1132"/>
      <c r="CKY54" s="1132"/>
      <c r="CKZ54" s="1132"/>
      <c r="CLA54" s="1132"/>
      <c r="CLB54" s="236"/>
      <c r="CLD54" s="227"/>
      <c r="CLE54" s="240"/>
      <c r="CLH54" s="227"/>
      <c r="CLI54" s="239"/>
      <c r="CLR54" s="238"/>
      <c r="CMX54" s="236"/>
      <c r="CNE54" s="412"/>
      <c r="CNF54" s="1135"/>
      <c r="CNG54" s="240"/>
      <c r="CNJ54" s="227"/>
      <c r="CNK54" s="239"/>
      <c r="CNS54" s="1195"/>
      <c r="CNT54" s="1193"/>
      <c r="CNU54" s="1195"/>
      <c r="CNV54" s="1195"/>
      <c r="CNW54" s="1195"/>
      <c r="CNX54" s="1506"/>
      <c r="CNY54" s="1507"/>
      <c r="CNZ54" s="1263"/>
      <c r="COA54" s="1506"/>
      <c r="COB54" s="1508"/>
      <c r="COZ54" s="236"/>
      <c r="CPA54" s="412"/>
      <c r="CPB54" s="1132"/>
      <c r="CPC54" s="1132"/>
      <c r="CPD54" s="1132"/>
      <c r="CPE54" s="1132"/>
      <c r="CPF54" s="236"/>
      <c r="CPH54" s="227"/>
      <c r="CPI54" s="240"/>
      <c r="CPL54" s="227"/>
      <c r="CPM54" s="239"/>
      <c r="CPV54" s="238"/>
      <c r="CRB54" s="236"/>
      <c r="CRI54" s="412"/>
      <c r="CRJ54" s="1135"/>
      <c r="CRK54" s="240"/>
      <c r="CRN54" s="227"/>
      <c r="CRO54" s="239"/>
      <c r="CRX54" s="238"/>
      <c r="CTD54" s="236"/>
      <c r="CTI54" s="1132"/>
      <c r="CTJ54" s="236"/>
      <c r="CTL54" s="227"/>
      <c r="CTM54" s="240"/>
      <c r="CTP54" s="227"/>
      <c r="CTQ54" s="239"/>
      <c r="CTZ54" s="238"/>
      <c r="CVM54" s="412"/>
      <c r="CVU54" s="236"/>
      <c r="CVZ54" s="237"/>
      <c r="CWH54" s="238"/>
      <c r="CWL54" s="236"/>
      <c r="CWM54" s="412"/>
      <c r="CWN54" s="1132"/>
      <c r="CWO54" s="1132"/>
      <c r="CWP54" s="1132"/>
      <c r="CWQ54" s="1132"/>
      <c r="CWR54" s="236"/>
      <c r="CWT54" s="227"/>
      <c r="CWU54" s="240"/>
      <c r="CWW54" s="227"/>
      <c r="CWX54" s="227"/>
      <c r="CWZ54" s="237"/>
      <c r="CXH54" s="238"/>
      <c r="CXL54" s="1506"/>
      <c r="CXM54" s="1507"/>
      <c r="CXN54" s="1263"/>
      <c r="CXO54" s="1506"/>
      <c r="CXP54" s="1508"/>
      <c r="CZK54" s="412"/>
      <c r="CZL54" s="1132"/>
      <c r="CZM54" s="1132"/>
      <c r="CZN54" s="1132"/>
      <c r="CZO54" s="1132"/>
      <c r="CZP54" s="1132"/>
      <c r="CZQ54" s="1132"/>
      <c r="CZR54" s="1132"/>
      <c r="CZS54" s="1132"/>
      <c r="CZT54" s="1132"/>
      <c r="CZU54" s="1132"/>
      <c r="CZV54" s="1132"/>
      <c r="CZW54" s="1132"/>
      <c r="CZX54" s="237"/>
      <c r="CZY54" s="1132"/>
      <c r="CZZ54" s="1132"/>
      <c r="DAA54" s="1132"/>
      <c r="DAB54" s="1132"/>
      <c r="DAC54" s="1132"/>
      <c r="DAD54" s="1132"/>
      <c r="DAE54" s="1132"/>
      <c r="DAF54" s="1132"/>
      <c r="DAG54" s="1132"/>
      <c r="DAH54" s="1132"/>
      <c r="DAI54" s="1132"/>
      <c r="DAJ54" s="236"/>
      <c r="DAK54" s="412"/>
      <c r="DAL54" s="1132"/>
      <c r="DAM54" s="1132"/>
      <c r="DAQ54" s="412"/>
      <c r="DAR54" s="227"/>
      <c r="DAS54" s="240"/>
      <c r="DAU54" s="227"/>
      <c r="DAV54" s="227"/>
      <c r="DAW54" s="238"/>
      <c r="DAX54" s="237"/>
      <c r="DBE54" s="1263"/>
      <c r="DBF54" s="1193"/>
      <c r="DBG54" s="1263"/>
      <c r="DBH54" s="1263"/>
      <c r="DBI54" s="1263"/>
      <c r="DBJ54" s="1506"/>
      <c r="DBK54" s="1507"/>
      <c r="DBL54" s="1263"/>
      <c r="DBM54" s="1506"/>
      <c r="DBN54" s="1508"/>
      <c r="DCS54" s="412"/>
      <c r="DCT54" s="1132"/>
      <c r="DCU54" s="1132"/>
      <c r="DCV54" s="1132"/>
      <c r="DCW54" s="1132"/>
      <c r="DCX54" s="1132"/>
      <c r="DCY54" s="1132"/>
      <c r="DCZ54" s="1132"/>
      <c r="DDA54" s="1132"/>
      <c r="DDB54" s="1132"/>
      <c r="DDC54" s="1132"/>
      <c r="DDD54" s="1132"/>
      <c r="DDE54" s="1132"/>
      <c r="DDF54" s="237"/>
      <c r="DDG54" s="1132"/>
      <c r="DDH54" s="1132"/>
      <c r="DDI54" s="1132"/>
      <c r="DDJ54" s="1132"/>
      <c r="DDK54" s="1132"/>
      <c r="DDL54" s="1132"/>
      <c r="DDM54" s="1132"/>
      <c r="DDN54" s="1132"/>
      <c r="DDO54" s="1132"/>
      <c r="DDP54" s="1132"/>
      <c r="DDQ54" s="1132"/>
      <c r="DDR54" s="236"/>
      <c r="DDS54" s="412"/>
      <c r="DDT54" s="1132"/>
      <c r="DDU54" s="1132"/>
      <c r="DDY54" s="412"/>
      <c r="DDZ54" s="227"/>
      <c r="DEA54" s="240"/>
      <c r="DEC54" s="227"/>
      <c r="DED54" s="227"/>
      <c r="DEE54" s="238"/>
      <c r="DEF54" s="237"/>
      <c r="DEM54" s="1263"/>
      <c r="DEN54" s="1193"/>
      <c r="DEO54" s="1263"/>
      <c r="DEP54" s="1263"/>
      <c r="DEQ54" s="1263"/>
      <c r="DER54" s="1506"/>
      <c r="DES54" s="1507"/>
      <c r="DET54" s="1263"/>
      <c r="DEU54" s="1506"/>
      <c r="DEV54" s="1508"/>
      <c r="DGA54" s="412"/>
      <c r="DGB54" s="1132"/>
      <c r="DGC54" s="1132"/>
      <c r="DGD54" s="1132"/>
      <c r="DGE54" s="1132"/>
      <c r="DGF54" s="1132"/>
      <c r="DGG54" s="1132"/>
      <c r="DGH54" s="1132"/>
      <c r="DGI54" s="1132"/>
      <c r="DGJ54" s="1132"/>
      <c r="DGK54" s="1132"/>
      <c r="DGL54" s="1132"/>
      <c r="DGM54" s="1132"/>
      <c r="DGN54" s="237"/>
      <c r="DGO54" s="1132"/>
      <c r="DGP54" s="1132"/>
      <c r="DGQ54" s="1132"/>
      <c r="DGR54" s="1132"/>
      <c r="DGS54" s="1132"/>
      <c r="DGT54" s="1132"/>
      <c r="DGU54" s="1132"/>
      <c r="DGV54" s="1132"/>
      <c r="DGW54" s="1132"/>
      <c r="DGX54" s="1132"/>
      <c r="DGY54" s="1132"/>
      <c r="DGZ54" s="236"/>
      <c r="DHA54" s="412"/>
      <c r="DHG54" s="412"/>
      <c r="DHH54" s="227"/>
      <c r="DHI54" s="240"/>
      <c r="DHK54" s="227"/>
      <c r="DHL54" s="227"/>
      <c r="DHM54" s="238"/>
      <c r="DHN54" s="237"/>
      <c r="DHV54" s="238"/>
      <c r="DIK54" s="1124"/>
      <c r="DIL54" s="1124"/>
      <c r="DIM54" s="1124"/>
      <c r="DIN54" s="1124"/>
      <c r="DIO54" s="1124"/>
      <c r="DIP54" s="1124"/>
      <c r="DIQ54" s="1124"/>
      <c r="DIR54" s="1124"/>
      <c r="DIS54" s="1124"/>
      <c r="DIT54" s="1124"/>
      <c r="DIU54" s="1124"/>
      <c r="DIV54" s="1124"/>
      <c r="DIW54" s="1124"/>
      <c r="DIX54" s="1124"/>
      <c r="DIY54" s="1124"/>
      <c r="DIZ54" s="1124"/>
      <c r="DJA54" s="1124"/>
      <c r="DJB54" s="1124"/>
      <c r="DJC54" s="1124"/>
      <c r="DJD54" s="1124"/>
      <c r="DJE54" s="1124"/>
      <c r="DJF54" s="1124"/>
      <c r="DJG54" s="1124"/>
      <c r="DJH54" s="1124"/>
      <c r="DJI54" s="412"/>
      <c r="DJJ54" s="1132"/>
      <c r="DJK54" s="1132"/>
      <c r="DJL54" s="1132"/>
      <c r="DJM54" s="1132"/>
      <c r="DJN54" s="1132"/>
      <c r="DJO54" s="1132"/>
      <c r="DJP54" s="1132"/>
      <c r="DJQ54" s="1132"/>
      <c r="DJR54" s="1132"/>
      <c r="DJS54" s="1132"/>
      <c r="DJT54" s="1132"/>
      <c r="DJU54" s="1132"/>
      <c r="DJV54" s="237"/>
      <c r="DJW54" s="1132"/>
      <c r="DJX54" s="1132"/>
      <c r="DJY54" s="1132"/>
      <c r="DJZ54" s="1132"/>
      <c r="DKA54" s="1132"/>
      <c r="DKB54" s="1132"/>
      <c r="DKC54" s="1132"/>
      <c r="DKD54" s="1132"/>
      <c r="DKE54" s="1132"/>
      <c r="DKF54" s="1132"/>
      <c r="DKG54" s="1132"/>
      <c r="DKH54" s="236"/>
      <c r="DKI54" s="1132"/>
      <c r="DKJ54" s="1124"/>
      <c r="DKK54" s="1124"/>
      <c r="DKL54" s="1132"/>
      <c r="DKM54" s="1132"/>
      <c r="DKN54" s="236"/>
      <c r="DKO54" s="1124"/>
      <c r="DKP54" s="227"/>
      <c r="DKQ54" s="240"/>
      <c r="DKR54" s="1124"/>
      <c r="DKS54" s="227"/>
      <c r="DKT54" s="227"/>
      <c r="DKU54" s="238"/>
      <c r="DKV54" s="237"/>
      <c r="DKW54" s="1124"/>
      <c r="DKX54" s="1124"/>
      <c r="DKY54" s="1124"/>
      <c r="DKZ54" s="1124"/>
      <c r="DLA54" s="1124"/>
      <c r="DLB54" s="1124"/>
      <c r="DLC54" s="1124"/>
      <c r="DLD54" s="238"/>
      <c r="DLE54" s="1124"/>
      <c r="DLF54" s="1124"/>
      <c r="DLG54" s="1124"/>
      <c r="DLH54" s="1124"/>
      <c r="DLI54" s="1124"/>
      <c r="DLJ54" s="1124"/>
      <c r="DLK54" s="1124"/>
      <c r="DLL54" s="1124"/>
      <c r="DLM54" s="1124"/>
      <c r="DLN54" s="1124"/>
      <c r="DLO54" s="1124"/>
      <c r="DLP54" s="1124"/>
      <c r="DLQ54" s="1124"/>
      <c r="DLR54" s="1124"/>
      <c r="DMQ54" s="412"/>
      <c r="DMZ54" s="412"/>
      <c r="DND54" s="237"/>
      <c r="DNM54" s="237"/>
      <c r="DNP54" s="236"/>
      <c r="DNQ54" s="412"/>
      <c r="DNU54" s="1132"/>
      <c r="DNV54" s="236"/>
      <c r="DNX54" s="227"/>
      <c r="DNY54" s="240"/>
      <c r="DOA54" s="227"/>
      <c r="DOB54" s="227"/>
      <c r="DOC54" s="238"/>
      <c r="DOD54" s="237"/>
      <c r="DOL54" s="238"/>
      <c r="DRN54" s="236"/>
      <c r="DRS54" s="1132"/>
      <c r="DRT54" s="236"/>
      <c r="DRV54" s="227"/>
      <c r="DRW54" s="240"/>
      <c r="DRY54" s="227"/>
      <c r="DRZ54" s="227"/>
      <c r="DSA54" s="238"/>
      <c r="DSJ54" s="238"/>
      <c r="DSN54" s="236"/>
      <c r="DSW54" s="236"/>
      <c r="DTA54" s="238"/>
      <c r="DTJ54" s="238"/>
      <c r="DTN54" s="236"/>
      <c r="DTW54" s="236"/>
      <c r="DXI54" s="236"/>
      <c r="DXR54" s="236"/>
      <c r="DXV54" s="238"/>
      <c r="DYE54" s="238"/>
      <c r="DYJ54" s="412"/>
      <c r="DYM54" s="1132"/>
      <c r="DYN54" s="1132"/>
      <c r="DYO54" s="236"/>
      <c r="DYR54" s="236"/>
      <c r="DYV54" s="238"/>
      <c r="DZE54" s="238"/>
      <c r="EBG54" s="236"/>
      <c r="EBP54" s="236"/>
      <c r="EBT54" s="238"/>
      <c r="ECC54" s="238"/>
      <c r="ECH54" s="412"/>
      <c r="ECL54" s="1132"/>
      <c r="ECM54" s="236"/>
      <c r="ECP54" s="236"/>
      <c r="ECT54" s="238"/>
      <c r="EDC54" s="238"/>
      <c r="EDG54" s="236"/>
      <c r="EDQ54" s="412"/>
      <c r="EDT54" s="238"/>
      <c r="EDU54" s="237"/>
      <c r="EEC54" s="238"/>
      <c r="EEG54" s="236"/>
      <c r="EEH54" s="412"/>
      <c r="EEP54" s="236"/>
      <c r="EHZ54" s="412"/>
      <c r="EID54" s="1132"/>
      <c r="EIE54" s="236"/>
      <c r="EIH54" s="236"/>
      <c r="EIL54" s="238"/>
      <c r="EIU54" s="238"/>
      <c r="EIY54" s="236"/>
      <c r="EJH54" s="236"/>
      <c r="EJL54" s="238"/>
      <c r="EJU54" s="238"/>
      <c r="EJY54" s="236"/>
      <c r="EKH54" s="236"/>
      <c r="EKL54" s="1506"/>
      <c r="EKM54" s="1507"/>
      <c r="EKN54" s="1263"/>
      <c r="EKO54" s="1506"/>
      <c r="EKP54" s="1508"/>
      <c r="EMN54" s="236"/>
      <c r="EMW54" s="236"/>
      <c r="ENA54" s="238"/>
      <c r="ENJ54" s="238"/>
      <c r="ENN54" s="236"/>
      <c r="ENS54" s="1132"/>
      <c r="ENT54" s="236"/>
      <c r="ENV54" s="227"/>
      <c r="ENW54" s="240"/>
      <c r="ENY54" s="227"/>
      <c r="ENZ54" s="227"/>
      <c r="EOA54" s="238"/>
      <c r="EOJ54" s="238"/>
      <c r="EON54" s="1506"/>
      <c r="EOO54" s="1507"/>
      <c r="EOP54" s="1263"/>
      <c r="EOQ54" s="1506"/>
      <c r="EOR54" s="1508"/>
      <c r="EOY54" s="226"/>
      <c r="EOZ54" s="226"/>
      <c r="EPA54" s="226"/>
      <c r="EPB54" s="226"/>
      <c r="EPC54" s="226"/>
      <c r="EPD54" s="226"/>
      <c r="EPE54" s="226"/>
      <c r="EPF54" s="226"/>
      <c r="EPG54" s="226"/>
      <c r="EPH54" s="226"/>
      <c r="EPI54" s="226"/>
      <c r="EPJ54" s="226"/>
      <c r="EPK54" s="226"/>
      <c r="EPL54" s="226"/>
      <c r="EPM54" s="226"/>
      <c r="EPN54" s="226"/>
      <c r="EQE54" s="1195"/>
      <c r="EQF54" s="1194"/>
      <c r="EQG54" s="1195"/>
      <c r="EQH54" s="1195"/>
      <c r="EQI54" s="1195"/>
      <c r="EQJ54" s="1195"/>
      <c r="EQK54" s="1195"/>
      <c r="EQL54" s="1194"/>
      <c r="EQM54" s="1263"/>
      <c r="EQN54" s="227"/>
      <c r="EQO54" s="240"/>
      <c r="EQP54" s="1263"/>
      <c r="EQQ54" s="1263"/>
      <c r="EQR54" s="227"/>
      <c r="EQS54" s="239"/>
      <c r="EQT54" s="1263"/>
      <c r="EQU54" s="1263"/>
      <c r="EQV54" s="1263"/>
      <c r="EQW54" s="1263"/>
      <c r="EQX54" s="1263"/>
      <c r="EQY54" s="1263"/>
      <c r="EQZ54" s="1263"/>
      <c r="ERA54" s="1263"/>
      <c r="ERB54" s="1193"/>
      <c r="ERC54" s="1263"/>
      <c r="ERD54" s="1263"/>
      <c r="ERE54" s="1263"/>
      <c r="ERF54" s="1506"/>
      <c r="ERG54" s="1507"/>
      <c r="ERH54" s="1263"/>
      <c r="ERI54" s="1506"/>
      <c r="ERJ54" s="1508"/>
      <c r="ERU54" s="271"/>
      <c r="ETA54" s="1518"/>
      <c r="ETB54" s="1518"/>
      <c r="ETC54" s="1518"/>
      <c r="ETD54" s="1518"/>
      <c r="ETE54" s="1518"/>
      <c r="ETF54" s="1518"/>
    </row>
    <row r="55" spans="1:3072 3079:3906" s="226" customFormat="1" ht="15" customHeight="1">
      <c r="A55" s="1264"/>
      <c r="B55" s="1518"/>
      <c r="C55" s="1518"/>
      <c r="D55" s="1518"/>
      <c r="E55" s="1518"/>
      <c r="F55" s="1518"/>
      <c r="G55" s="1518"/>
      <c r="J55" s="1310"/>
      <c r="K55" s="1310"/>
      <c r="L55" s="1310"/>
      <c r="M55" s="1310"/>
      <c r="N55" s="1310"/>
      <c r="O55" s="1310"/>
      <c r="P55" s="1310"/>
      <c r="Q55" s="1310"/>
      <c r="R55" s="1310"/>
      <c r="S55" s="1310"/>
      <c r="T55" s="1310"/>
      <c r="U55" s="1310"/>
      <c r="V55" s="1310"/>
      <c r="W55" s="1310"/>
      <c r="X55" s="1310"/>
      <c r="Y55" s="1310"/>
      <c r="Z55" s="1310"/>
      <c r="AA55" s="1310"/>
      <c r="AF55" s="780"/>
      <c r="AP55" s="227"/>
      <c r="AQ55" s="227"/>
      <c r="BA55" s="1502" t="str">
        <f ca="1">INDIRECT(ADDRESS(BA194,Dev!$CY$29,,,Table!$A$1))</f>
        <v>PRLJB-001_a</v>
      </c>
      <c r="BB55" s="1503"/>
      <c r="BG55" s="1502" t="str">
        <f ca="1">INDIRECT(ADDRESS(BA194,Dev!$DE$29,,,Table!$A$1))</f>
        <v>PRLJB-001_cp</v>
      </c>
      <c r="BH55" s="1503"/>
      <c r="BI55" s="231"/>
      <c r="BJ55" s="1502" t="str">
        <f ca="1">INDIRECT(ADDRESS(BA194,Dev!$DH$29,,,Table!$A$1))</f>
        <v>PRLJB-001_b</v>
      </c>
      <c r="BK55" s="1503"/>
      <c r="BN55" s="1502" t="str">
        <f ca="1">INDIRECT(ADDRESS(BA194,Dev!$EL$29,,,Table!$A$1))</f>
        <v>PRLJB-001_g</v>
      </c>
      <c r="BO55" s="1504"/>
      <c r="BW55" s="1502" t="str">
        <f ca="1">INDIRECT(ADDRESS(BA194,Dev!$EU$29,,,Table!$A$1))</f>
        <v>PRLJB-001_h</v>
      </c>
      <c r="BX55" s="1504"/>
      <c r="CB55" s="1506"/>
      <c r="CC55" s="1507"/>
      <c r="CE55" s="1506"/>
      <c r="CF55" s="1508"/>
      <c r="CM55" s="1502" t="str">
        <f ca="1">INDIRECT(ADDRESS(CM194,Dev!$CY$29,,,Table!$A$1))</f>
        <v>PRLJB-002_a</v>
      </c>
      <c r="CN55" s="1503"/>
      <c r="CO55" s="1122"/>
      <c r="CP55" s="1122"/>
      <c r="CQ55" s="1122"/>
      <c r="CR55" s="1122"/>
      <c r="CS55" s="1502" t="str">
        <f ca="1">INDIRECT(ADDRESS(CM194,Dev!$DE$29,,,Table!$A$1))</f>
        <v>PRLJB-002_cp</v>
      </c>
      <c r="CT55" s="1503"/>
      <c r="CU55" s="231"/>
      <c r="CV55" s="1502" t="str">
        <f ca="1">INDIRECT(ADDRESS(CM194,Dev!$DH$29,,,Table!$A$1))</f>
        <v>PRLJB-002_b</v>
      </c>
      <c r="CW55" s="1503"/>
      <c r="CX55" s="1122"/>
      <c r="CY55" s="1122"/>
      <c r="CZ55" s="1502" t="str">
        <f ca="1">INDIRECT(ADDRESS(CM194,Dev!$EL$29,,,Table!$A$1))</f>
        <v>PRLJB-002_g</v>
      </c>
      <c r="DA55" s="1504"/>
      <c r="DI55" s="1502" t="str">
        <f ca="1">INDIRECT(ADDRESS(CM194,Dev!$EU$29,,,Table!$A$1))</f>
        <v>PRLJB-002_h</v>
      </c>
      <c r="DJ55" s="1504"/>
      <c r="EE55" s="1122"/>
      <c r="EF55" s="1122"/>
      <c r="EG55" s="1122"/>
      <c r="EH55" s="1122"/>
      <c r="EI55" s="1122"/>
      <c r="EJ55" s="1122"/>
      <c r="EK55" s="1122"/>
      <c r="EL55" s="1122"/>
      <c r="EM55" s="1122"/>
      <c r="EN55" s="1122"/>
      <c r="EO55" s="1502" t="str">
        <f ca="1">INDIRECT(ADDRESS(EO194,Dev!$CY$29,,,Table!$A$1))</f>
        <v>PRLJB-003_a</v>
      </c>
      <c r="EP55" s="1503"/>
      <c r="EQ55" s="1122"/>
      <c r="ER55" s="1122"/>
      <c r="ES55" s="1122"/>
      <c r="ET55" s="1122"/>
      <c r="EU55" s="1502" t="str">
        <f ca="1">INDIRECT(ADDRESS(EO194,Dev!$DE$29,,,Table!$A$1))</f>
        <v>PRLJB-003_cp</v>
      </c>
      <c r="EV55" s="1515"/>
      <c r="EW55" s="231"/>
      <c r="EX55" s="1515" t="str">
        <f ca="1">INDIRECT(ADDRESS(EO194,Dev!$DH$29,,,Table!$A$1))</f>
        <v>PRLJB-003_b</v>
      </c>
      <c r="EY55" s="1503"/>
      <c r="EZ55" s="1134"/>
      <c r="FA55" s="1134"/>
      <c r="FB55" s="1515" t="str">
        <f ca="1">INDIRECT(ADDRESS(EO194,Dev!$EL$29,,,Table!$A$1))</f>
        <v>PRLJB-003_g</v>
      </c>
      <c r="FC55" s="1504"/>
      <c r="FD55" s="1134"/>
      <c r="FE55" s="1134"/>
      <c r="FF55" s="1134"/>
      <c r="FG55" s="1134"/>
      <c r="FH55" s="1134"/>
      <c r="FI55" s="1134"/>
      <c r="FJ55" s="1134"/>
      <c r="FK55" s="1515" t="str">
        <f ca="1">INDIRECT(ADDRESS(EO194,Dev!$EU$29,,,Table!$A$1))</f>
        <v>PRLJB-003_h</v>
      </c>
      <c r="FL55" s="1504"/>
      <c r="FM55" s="1134"/>
      <c r="FN55" s="1134"/>
      <c r="FO55" s="1134"/>
      <c r="FP55" s="1134"/>
      <c r="FQ55" s="1134"/>
      <c r="FR55" s="1134"/>
      <c r="FS55" s="1134"/>
      <c r="FT55" s="1134"/>
      <c r="FU55" s="1134"/>
      <c r="FV55" s="1134"/>
      <c r="FW55" s="1134"/>
      <c r="FX55" s="1134"/>
      <c r="FY55" s="1134"/>
      <c r="FZ55" s="1134"/>
      <c r="GA55" s="1134"/>
      <c r="GB55" s="1134"/>
      <c r="GC55" s="1134"/>
      <c r="GD55" s="1134"/>
      <c r="GE55" s="1134"/>
      <c r="GF55" s="1134"/>
      <c r="GG55" s="1134"/>
      <c r="GH55" s="1134"/>
      <c r="GI55" s="1134"/>
      <c r="GJ55" s="1134"/>
      <c r="GK55" s="1134"/>
      <c r="GL55" s="1134"/>
      <c r="GM55" s="1134"/>
      <c r="GN55" s="1134"/>
      <c r="GO55" s="1134"/>
      <c r="GP55" s="1134"/>
      <c r="GQ55" s="1515" t="str">
        <f ca="1">INDIRECT(ADDRESS(GQ194,Dev!$CY$29,,,Table!$A$1))</f>
        <v>PRLJB-004_a</v>
      </c>
      <c r="GR55" s="1503"/>
      <c r="GS55" s="1134"/>
      <c r="GT55" s="1134"/>
      <c r="GU55" s="1134"/>
      <c r="GV55" s="1134"/>
      <c r="GW55" s="1515" t="str">
        <f ca="1">INDIRECT(ADDRESS(GQ194,Dev!$DE$29,,,Table!$A$1))</f>
        <v>PRLJB-004_cp</v>
      </c>
      <c r="GX55" s="1503"/>
      <c r="GY55" s="1134"/>
      <c r="GZ55" s="1502" t="str">
        <f ca="1">INDIRECT(ADDRESS(GQ194,Dev!$DH$29,,,Table!$A$1))</f>
        <v>PRLJB-004_b</v>
      </c>
      <c r="HA55" s="1503"/>
      <c r="HB55" s="1122"/>
      <c r="HC55" s="1122"/>
      <c r="HD55" s="1502" t="str">
        <f ca="1">INDIRECT(ADDRESS(GQ194,Dev!$EL$29,,,Table!$A$1))</f>
        <v>PRLJB-004_g</v>
      </c>
      <c r="HE55" s="1504"/>
      <c r="HF55" s="1122"/>
      <c r="HG55" s="1122"/>
      <c r="HH55" s="1122"/>
      <c r="HI55" s="1122"/>
      <c r="HJ55" s="1122"/>
      <c r="HK55" s="1122"/>
      <c r="HL55" s="1122"/>
      <c r="HM55" s="1502" t="str">
        <f ca="1">INDIRECT(ADDRESS(GQ194,Dev!$EU$29,,,Table!$A$1))</f>
        <v>PRLJB-004_h</v>
      </c>
      <c r="HN55" s="1504"/>
      <c r="HO55" s="1122"/>
      <c r="HP55" s="1122"/>
      <c r="HQ55" s="1122"/>
      <c r="HR55" s="1122"/>
      <c r="HS55" s="1122"/>
      <c r="HT55" s="1122"/>
      <c r="HU55" s="1122"/>
      <c r="HV55" s="1122"/>
      <c r="HW55" s="1122"/>
      <c r="HX55" s="1122"/>
      <c r="HY55" s="1122"/>
      <c r="HZ55" s="1122"/>
      <c r="IA55" s="1122"/>
      <c r="IB55" s="1122"/>
      <c r="IC55" s="1122"/>
      <c r="ID55" s="1122"/>
      <c r="IE55" s="1122"/>
      <c r="IF55" s="1122"/>
      <c r="IG55" s="1122"/>
      <c r="IH55" s="1122"/>
      <c r="II55" s="1122"/>
      <c r="IJ55" s="1122"/>
      <c r="IK55" s="1122"/>
      <c r="IL55" s="1122"/>
      <c r="IM55" s="1122"/>
      <c r="IN55" s="1122"/>
      <c r="IO55" s="1122"/>
      <c r="IP55" s="1122"/>
      <c r="IQ55" s="1122"/>
      <c r="IR55" s="1122"/>
      <c r="IS55" s="1502" t="str">
        <f ca="1">INDIRECT(ADDRESS(IS194,Dev!$CY$29,,,Table!$A$1))</f>
        <v>PRLJB-005_a</v>
      </c>
      <c r="IT55" s="1503"/>
      <c r="IU55" s="1122"/>
      <c r="IV55" s="1122"/>
      <c r="IW55" s="1122"/>
      <c r="IX55" s="1122"/>
      <c r="IY55" s="1502" t="str">
        <f ca="1">INDIRECT(ADDRESS(IS194,Dev!$DE$29,,,Table!$A$1))</f>
        <v>PRLJB-005_cp</v>
      </c>
      <c r="IZ55" s="1515"/>
      <c r="JA55" s="231"/>
      <c r="JB55" s="1515" t="str">
        <f ca="1">INDIRECT(ADDRESS(IS194,Dev!$DH$29,,,Table!$A$1))</f>
        <v>PRLJB-005_b</v>
      </c>
      <c r="JC55" s="1503"/>
      <c r="JD55" s="1134"/>
      <c r="JE55" s="1134"/>
      <c r="JF55" s="1515" t="str">
        <f ca="1">INDIRECT(ADDRESS(IS194,Dev!$EL$29,,,Table!$A$1))</f>
        <v>PRLJB-005_g</v>
      </c>
      <c r="JG55" s="1504"/>
      <c r="JH55" s="1134"/>
      <c r="JI55" s="1134"/>
      <c r="JJ55" s="1134"/>
      <c r="JK55" s="1134"/>
      <c r="JL55" s="1134"/>
      <c r="JM55" s="1134"/>
      <c r="JN55" s="1134"/>
      <c r="JO55" s="1515" t="str">
        <f ca="1">INDIRECT(ADDRESS(IS194,Dev!$EU$29,,,Table!$A$1))</f>
        <v>PRLJB-005_h</v>
      </c>
      <c r="JP55" s="1504"/>
      <c r="JQ55" s="1134"/>
      <c r="JR55" s="1134"/>
      <c r="JS55" s="1134"/>
      <c r="JT55" s="1134"/>
      <c r="JU55" s="1134"/>
      <c r="JV55" s="1134"/>
      <c r="JW55" s="1134"/>
      <c r="JX55" s="1134"/>
      <c r="JY55" s="1134"/>
      <c r="JZ55" s="1134"/>
      <c r="KA55" s="1134"/>
      <c r="KB55" s="1134"/>
      <c r="KC55" s="1134"/>
      <c r="KD55" s="1134"/>
      <c r="KE55" s="1134"/>
      <c r="KF55" s="1134"/>
      <c r="KG55" s="1134"/>
      <c r="KH55" s="1134"/>
      <c r="KI55" s="1134"/>
      <c r="KJ55" s="1134"/>
      <c r="KK55" s="1134"/>
      <c r="KL55" s="1134"/>
      <c r="KM55" s="1134"/>
      <c r="KN55" s="1134"/>
      <c r="KO55" s="1134"/>
      <c r="KP55" s="1134"/>
      <c r="KQ55" s="1134"/>
      <c r="KR55" s="1134"/>
      <c r="KS55" s="1134"/>
      <c r="KT55" s="1134"/>
      <c r="KU55" s="1515" t="str">
        <f ca="1">INDIRECT(ADDRESS(KU194,Dev!$CY$29,,,Table!$A$1))</f>
        <v>PRLJB-006_a</v>
      </c>
      <c r="KV55" s="1503"/>
      <c r="KW55" s="1134"/>
      <c r="KX55" s="1134"/>
      <c r="KY55" s="1134"/>
      <c r="KZ55" s="1134"/>
      <c r="LA55" s="1515" t="str">
        <f ca="1">INDIRECT(ADDRESS(KU194,Dev!$DE$29,,,Table!$A$1))</f>
        <v>PRLJB-006_cp</v>
      </c>
      <c r="LB55" s="1503"/>
      <c r="LC55" s="1134"/>
      <c r="LD55" s="1515" t="str">
        <f ca="1">INDIRECT(ADDRESS(KU194,Dev!$DH$29,,,Table!$A$1))</f>
        <v>PRLJB-006_b</v>
      </c>
      <c r="LE55" s="1503"/>
      <c r="LF55" s="1134"/>
      <c r="LG55" s="1134"/>
      <c r="LH55" s="1515" t="str">
        <f ca="1">INDIRECT(ADDRESS(KU194,Dev!$EL$29,,,Table!$A$1))</f>
        <v>PRLJB-006_g</v>
      </c>
      <c r="LI55" s="1504"/>
      <c r="LJ55" s="1134"/>
      <c r="LK55" s="1134"/>
      <c r="LL55" s="1134"/>
      <c r="LM55" s="1134"/>
      <c r="LN55" s="1134"/>
      <c r="LO55" s="1134"/>
      <c r="LP55" s="1134"/>
      <c r="LQ55" s="1515" t="str">
        <f ca="1">INDIRECT(ADDRESS(KU194,Dev!$EU$29,,,Table!$A$1))</f>
        <v>PRLJB-006_h</v>
      </c>
      <c r="LR55" s="1504"/>
      <c r="LS55" s="1134"/>
      <c r="LT55" s="1134"/>
      <c r="LU55" s="1134"/>
      <c r="LV55" s="1134"/>
      <c r="LW55" s="1134"/>
      <c r="LX55" s="1134"/>
      <c r="LY55" s="1134"/>
      <c r="LZ55" s="1134"/>
      <c r="MA55" s="1134"/>
      <c r="MB55" s="1134"/>
      <c r="MC55" s="1134"/>
      <c r="MD55" s="1134"/>
      <c r="ME55" s="1134"/>
      <c r="MF55" s="1134"/>
      <c r="MG55" s="1134"/>
      <c r="MH55" s="1134"/>
      <c r="MI55" s="1134"/>
      <c r="MJ55" s="1134"/>
      <c r="MK55" s="1134"/>
      <c r="ML55" s="1134"/>
      <c r="MM55" s="1134"/>
      <c r="MN55" s="1134"/>
      <c r="MO55" s="1134"/>
      <c r="MP55" s="1134"/>
      <c r="MQ55" s="1134"/>
      <c r="MR55" s="1134"/>
      <c r="MS55" s="1134"/>
      <c r="MT55" s="1134"/>
      <c r="MU55" s="1134"/>
      <c r="MV55" s="1134"/>
      <c r="MW55" s="1515" t="str">
        <f ca="1">INDIRECT(ADDRESS(MW194,Dev!$CY$29,,,Table!$A$1))</f>
        <v>PRLJB-007_a</v>
      </c>
      <c r="MX55" s="1503"/>
      <c r="MY55" s="1134"/>
      <c r="MZ55" s="1134"/>
      <c r="NA55" s="1134"/>
      <c r="NB55" s="1134"/>
      <c r="NC55" s="1515" t="str">
        <f ca="1">INDIRECT(ADDRESS(MW194,Dev!$DE$29,,,Table!$A$1))</f>
        <v>PRLJB-007_cp</v>
      </c>
      <c r="ND55" s="1503"/>
      <c r="NE55" s="1134"/>
      <c r="NF55" s="1502" t="str">
        <f ca="1">INDIRECT(ADDRESS(MW194,Dev!$DH$29,,,Table!$A$1))</f>
        <v>PRLJB-007_b</v>
      </c>
      <c r="NG55" s="1503"/>
      <c r="NH55" s="1122"/>
      <c r="NI55" s="1122"/>
      <c r="NJ55" s="1502" t="str">
        <f ca="1">INDIRECT(ADDRESS(MW194,Dev!$EL$29,,,Table!$A$1))</f>
        <v>PRLJB-007_g</v>
      </c>
      <c r="NK55" s="1504"/>
      <c r="NL55" s="1122"/>
      <c r="NM55" s="1122"/>
      <c r="NN55" s="1122"/>
      <c r="NO55" s="1122"/>
      <c r="NP55" s="1122"/>
      <c r="NQ55" s="1122"/>
      <c r="NR55" s="1122"/>
      <c r="NS55" s="1502" t="str">
        <f ca="1">INDIRECT(ADDRESS(MW194,Dev!$EU$29,,,Table!$A$1))</f>
        <v>PRLJB-007_h</v>
      </c>
      <c r="NT55" s="1504"/>
      <c r="NU55" s="1122"/>
      <c r="NV55" s="1122"/>
      <c r="NW55" s="1122"/>
      <c r="NX55" s="1506"/>
      <c r="NY55" s="1507"/>
      <c r="NZ55" s="1264"/>
      <c r="OA55" s="1506"/>
      <c r="OB55" s="1508"/>
      <c r="OC55" s="1122"/>
      <c r="OD55" s="1122"/>
      <c r="OE55" s="1122"/>
      <c r="OF55" s="1122"/>
      <c r="OG55" s="1122"/>
      <c r="OH55" s="1122"/>
      <c r="OI55" s="1665" t="str">
        <f ca="1">INDIRECT(ADDRESS(OI194,Dev!$CY$29,,,Table!$A$1))</f>
        <v>PRLJB-008_a</v>
      </c>
      <c r="OJ55" s="1666"/>
      <c r="OK55" s="1122"/>
      <c r="OL55" s="1122"/>
      <c r="OM55" s="1122"/>
      <c r="ON55" s="1122"/>
      <c r="OO55" s="1502" t="str">
        <f ca="1">INDIRECT(ADDRESS(OI194,Dev!$DE$29,,,Table!$A$1))</f>
        <v>PRLJB-008_cp</v>
      </c>
      <c r="OP55" s="1515"/>
      <c r="OQ55" s="231"/>
      <c r="OR55" s="1515" t="str">
        <f ca="1">INDIRECT(ADDRESS(OI194,Dev!$DH$29,,,Table!$A$1))</f>
        <v>PRLJB-008_b</v>
      </c>
      <c r="OS55" s="1503"/>
      <c r="OT55" s="1134"/>
      <c r="OU55" s="1122"/>
      <c r="OV55" s="1502" t="str">
        <f ca="1">INDIRECT(ADDRESS(OI194,Dev!$EL$29,,,Table!$A$1))</f>
        <v>PRLJB-008_g</v>
      </c>
      <c r="OW55" s="1504"/>
      <c r="OX55" s="1122"/>
      <c r="OY55" s="1122"/>
      <c r="OZ55" s="1122"/>
      <c r="PA55" s="1122"/>
      <c r="PE55" s="616"/>
      <c r="PF55" s="616"/>
      <c r="PJ55" s="1506"/>
      <c r="PK55" s="1507"/>
      <c r="PL55" s="1264"/>
      <c r="PM55" s="1506"/>
      <c r="PN55" s="1508"/>
      <c r="PO55" s="1122"/>
      <c r="PP55" s="1122"/>
      <c r="PQ55" s="1122"/>
      <c r="PR55" s="1122"/>
      <c r="PS55" s="1122"/>
      <c r="PT55" s="1122"/>
      <c r="PU55" s="1502" t="str">
        <f ca="1">INDIRECT(ADDRESS(PU194,Dev!$CY$29,,,Table!$A$1))</f>
        <v>PRLJB-009_a</v>
      </c>
      <c r="PV55" s="1503"/>
      <c r="PW55" s="1122"/>
      <c r="PX55" s="1122"/>
      <c r="PY55" s="1122"/>
      <c r="PZ55" s="1122"/>
      <c r="QA55" s="1502" t="str">
        <f ca="1">INDIRECT(ADDRESS(PU194,Dev!$DE$29,,,Table!$A$1))</f>
        <v>PRLJB-009_cp</v>
      </c>
      <c r="QB55" s="1515"/>
      <c r="QC55" s="231"/>
      <c r="QD55" s="1515" t="str">
        <f ca="1">INDIRECT(ADDRESS(PU194,Dev!$DH$29,,,Table!$A$1))</f>
        <v>PRLJB-009_b</v>
      </c>
      <c r="QE55" s="1503"/>
      <c r="QF55" s="1134"/>
      <c r="QG55" s="1134"/>
      <c r="QH55" s="1515" t="str">
        <f ca="1">INDIRECT(ADDRESS(PU194,Dev!$EL$29,,,Table!$A$1))</f>
        <v>PRLJB-009_g</v>
      </c>
      <c r="QI55" s="1504"/>
      <c r="QJ55" s="1134"/>
      <c r="QK55" s="1134"/>
      <c r="QL55" s="1134"/>
      <c r="QM55" s="1134"/>
      <c r="QN55" s="1134"/>
      <c r="QO55" s="1134"/>
      <c r="QP55" s="1134"/>
      <c r="QQ55" s="1515" t="str">
        <f ca="1">INDIRECT(ADDRESS(PU194,Dev!$EU$29,,,Table!$A$1))</f>
        <v>PRLJB-009_h</v>
      </c>
      <c r="QR55" s="1504"/>
      <c r="QS55" s="1134"/>
      <c r="QT55" s="1134"/>
      <c r="QU55" s="1134"/>
      <c r="QV55" s="1134"/>
      <c r="QW55" s="1134"/>
      <c r="QX55" s="1134"/>
      <c r="QY55" s="1134"/>
      <c r="QZ55" s="1134"/>
      <c r="RA55" s="1134"/>
      <c r="RB55" s="1134"/>
      <c r="RC55" s="1134"/>
      <c r="RD55" s="1134"/>
      <c r="RE55" s="1134"/>
      <c r="RF55" s="1134"/>
      <c r="RG55" s="1134"/>
      <c r="RH55" s="1134"/>
      <c r="RI55" s="1134"/>
      <c r="RJ55" s="1134"/>
      <c r="RK55" s="1134"/>
      <c r="RL55" s="1134"/>
      <c r="RM55" s="1134"/>
      <c r="RN55" s="1134"/>
      <c r="RO55" s="1134"/>
      <c r="RP55" s="1134"/>
      <c r="RQ55" s="1134"/>
      <c r="RR55" s="1134"/>
      <c r="RS55" s="1134"/>
      <c r="RT55" s="1134"/>
      <c r="RU55" s="1134"/>
      <c r="RV55" s="1134"/>
      <c r="RW55" s="1515" t="str">
        <f ca="1">INDIRECT(ADDRESS(RW194,Dev!$CY$29,,,Table!$A$1))</f>
        <v>PRLJB-010_a</v>
      </c>
      <c r="RX55" s="1503"/>
      <c r="RY55" s="1134"/>
      <c r="RZ55" s="1134"/>
      <c r="SA55" s="1134"/>
      <c r="SB55" s="1134"/>
      <c r="SC55" s="1515" t="str">
        <f ca="1">INDIRECT(ADDRESS(RW194,Dev!$DE$29,,,Table!$A$1))</f>
        <v>PRLJB-010_cp</v>
      </c>
      <c r="SD55" s="1503"/>
      <c r="SE55" s="1134"/>
      <c r="SF55" s="1502" t="str">
        <f ca="1">INDIRECT(ADDRESS(RW194,Dev!$DH$29,,,Table!$A$1))</f>
        <v>PRLJB-010_b</v>
      </c>
      <c r="SG55" s="1503"/>
      <c r="SH55" s="1122"/>
      <c r="SI55" s="1122"/>
      <c r="SJ55" s="1502" t="str">
        <f ca="1">INDIRECT(ADDRESS(RW194,Dev!$EL$29,,,Table!$A$1))</f>
        <v>PRLJB-010_g</v>
      </c>
      <c r="SK55" s="1504"/>
      <c r="SL55" s="1122"/>
      <c r="SM55" s="1122"/>
      <c r="SN55" s="1122"/>
      <c r="SO55" s="1122"/>
      <c r="SP55" s="1122"/>
      <c r="SQ55" s="1122"/>
      <c r="SR55" s="1122"/>
      <c r="SS55" s="1502" t="str">
        <f ca="1">INDIRECT(ADDRESS(RW194,Dev!$EU$29,,,Table!$A$1))</f>
        <v>PRLJB-010_h</v>
      </c>
      <c r="ST55" s="1504"/>
      <c r="SU55" s="1122"/>
      <c r="SV55" s="1122"/>
      <c r="SW55" s="1122"/>
      <c r="SX55" s="1122"/>
      <c r="SY55" s="1122"/>
      <c r="SZ55" s="1122"/>
      <c r="TA55" s="1122"/>
      <c r="TB55" s="1122"/>
      <c r="TC55" s="1122"/>
      <c r="TD55" s="1122"/>
      <c r="TE55" s="1122"/>
      <c r="TF55" s="1122"/>
      <c r="TG55" s="1122"/>
      <c r="TH55" s="1122"/>
      <c r="TI55" s="1122"/>
      <c r="TJ55" s="1122"/>
      <c r="TK55" s="1122"/>
      <c r="TL55" s="1122"/>
      <c r="TM55" s="1122"/>
      <c r="TN55" s="1122"/>
      <c r="TO55" s="1122"/>
      <c r="TP55" s="1122"/>
      <c r="TQ55" s="1122"/>
      <c r="TR55" s="1122"/>
      <c r="TS55" s="1122"/>
      <c r="TT55" s="1122"/>
      <c r="TU55" s="1122"/>
      <c r="TV55" s="1122"/>
      <c r="TW55" s="1122"/>
      <c r="TX55" s="1122"/>
      <c r="TY55" s="1502" t="str">
        <f ca="1">INDIRECT(ADDRESS(TY194,Dev!$CY$29,,,Table!$A$1))</f>
        <v>PRLJB-011_a</v>
      </c>
      <c r="TZ55" s="1503"/>
      <c r="UA55" s="1122"/>
      <c r="UB55" s="1122"/>
      <c r="UC55" s="1122"/>
      <c r="UD55" s="1122"/>
      <c r="UE55" s="1502" t="str">
        <f ca="1">INDIRECT(ADDRESS(TY194,Dev!$DE$29,,,Table!$A$1))</f>
        <v>PRLJB-011_cp</v>
      </c>
      <c r="UF55" s="1515"/>
      <c r="UG55" s="231"/>
      <c r="UH55" s="1515" t="str">
        <f ca="1">INDIRECT(ADDRESS(TY194,Dev!$DH$29,,,Table!$A$1))</f>
        <v>PRLJB-011_b</v>
      </c>
      <c r="UI55" s="1503"/>
      <c r="UJ55" s="1134"/>
      <c r="UK55" s="1134"/>
      <c r="UL55" s="1515" t="str">
        <f ca="1">INDIRECT(ADDRESS(TY194,Dev!$EL$29,,,Table!$A$1))</f>
        <v>PRLJB-011_g</v>
      </c>
      <c r="UM55" s="1504"/>
      <c r="UN55" s="1134"/>
      <c r="UO55" s="1134"/>
      <c r="UP55" s="1134"/>
      <c r="UQ55" s="1134"/>
      <c r="UR55" s="1134"/>
      <c r="US55" s="1134"/>
      <c r="UT55" s="1134"/>
      <c r="UU55" s="1515" t="str">
        <f ca="1">INDIRECT(ADDRESS(TY194,Dev!$EU$29,,,Table!$A$1))</f>
        <v>PRLJB-011_h</v>
      </c>
      <c r="UV55" s="1504"/>
      <c r="UW55" s="1134"/>
      <c r="UX55" s="1134"/>
      <c r="UY55" s="1134"/>
      <c r="UZ55" s="1134"/>
      <c r="VA55" s="1134"/>
      <c r="VB55" s="1134"/>
      <c r="VC55" s="1134"/>
      <c r="VD55" s="1134"/>
      <c r="VE55" s="1134"/>
      <c r="VF55" s="1134"/>
      <c r="VG55" s="1134"/>
      <c r="VH55" s="1134"/>
      <c r="VI55" s="1134"/>
      <c r="VJ55" s="1134"/>
      <c r="VK55" s="1134"/>
      <c r="VL55" s="1134"/>
      <c r="VM55" s="1134"/>
      <c r="VN55" s="1134"/>
      <c r="VO55" s="1134"/>
      <c r="VP55" s="1134"/>
      <c r="VQ55" s="1134"/>
      <c r="VR55" s="1134"/>
      <c r="VS55" s="1134"/>
      <c r="VT55" s="1134"/>
      <c r="VU55" s="1134"/>
      <c r="VV55" s="1134"/>
      <c r="VW55" s="1134"/>
      <c r="VX55" s="1134"/>
      <c r="VY55" s="1134"/>
      <c r="VZ55" s="1134"/>
      <c r="WA55" s="1515" t="str">
        <f ca="1">INDIRECT(ADDRESS(WA194,Dev!$CY$29,,,Table!$A$1))</f>
        <v>PRLJB-012_a</v>
      </c>
      <c r="WB55" s="1503"/>
      <c r="WC55" s="1134"/>
      <c r="WD55" s="1134"/>
      <c r="WE55" s="1134"/>
      <c r="WF55" s="1134"/>
      <c r="WG55" s="1515" t="str">
        <f ca="1">INDIRECT(ADDRESS(WA194,Dev!$DE$29,,,Table!$A$1))</f>
        <v>PRLJB-012_cp</v>
      </c>
      <c r="WH55" s="1503"/>
      <c r="WI55" s="1134"/>
      <c r="WJ55" s="1502" t="str">
        <f ca="1">INDIRECT(ADDRESS(WA194,Dev!$DH$29,,,Table!$A$1))</f>
        <v>PRLJB-012_b</v>
      </c>
      <c r="WK55" s="1503"/>
      <c r="WL55" s="1122"/>
      <c r="WM55" s="1122"/>
      <c r="WN55" s="1502" t="str">
        <f ca="1">INDIRECT(ADDRESS(WA194,Dev!$EL$29,,,Table!$A$1))</f>
        <v>PRLJB-012_g</v>
      </c>
      <c r="WO55" s="1504"/>
      <c r="WP55" s="1122"/>
      <c r="WQ55" s="1122"/>
      <c r="WR55" s="1122"/>
      <c r="WS55" s="1122"/>
      <c r="WT55" s="1122"/>
      <c r="WU55" s="1122"/>
      <c r="WV55" s="1122"/>
      <c r="WW55" s="1502" t="str">
        <f ca="1">INDIRECT(ADDRESS(WA194,Dev!$EU$29,,,Table!$A$1))</f>
        <v>PRLJB-012_h</v>
      </c>
      <c r="WX55" s="1504"/>
      <c r="WY55" s="1264"/>
      <c r="WZ55" s="1264"/>
      <c r="XA55" s="1264"/>
      <c r="XB55" s="1506"/>
      <c r="XC55" s="1507"/>
      <c r="XD55" s="1264"/>
      <c r="XE55" s="1506"/>
      <c r="XF55" s="1508"/>
      <c r="XG55" s="1122"/>
      <c r="XH55" s="1122"/>
      <c r="XI55" s="1122"/>
      <c r="XJ55" s="1122"/>
      <c r="XK55" s="1122"/>
      <c r="XL55" s="1122"/>
      <c r="XM55" s="1122"/>
      <c r="XN55" s="1122"/>
      <c r="XO55" s="1122"/>
      <c r="XP55" s="1122"/>
      <c r="XQ55" s="1122"/>
      <c r="XR55" s="1122"/>
      <c r="XS55" s="1122"/>
      <c r="XT55" s="1122"/>
      <c r="XU55" s="1122"/>
      <c r="XV55" s="1122"/>
      <c r="XW55" s="1122"/>
      <c r="XX55" s="1122"/>
      <c r="XY55" s="1122"/>
      <c r="XZ55" s="1122"/>
      <c r="YA55" s="1122"/>
      <c r="YB55" s="1122"/>
      <c r="YC55" s="1502" t="str">
        <f ca="1">INDIRECT(ADDRESS(YC194,Dev!$CY$29,,,Table!$A$1))</f>
        <v>PRLJB-013_a</v>
      </c>
      <c r="YD55" s="1503"/>
      <c r="YE55" s="1122"/>
      <c r="YF55" s="1122"/>
      <c r="YG55" s="1122"/>
      <c r="YH55" s="1122"/>
      <c r="YI55" s="1502" t="str">
        <f ca="1">INDIRECT(ADDRESS(YC194,Dev!$DE$29,,,Table!$A$1))</f>
        <v>PRLJB-013_cp</v>
      </c>
      <c r="YJ55" s="1515"/>
      <c r="YK55" s="231"/>
      <c r="YL55" s="1515" t="str">
        <f ca="1">INDIRECT(ADDRESS(YC194,Dev!$DH$29,,,Table!$A$1))</f>
        <v>PRLJB-013_b</v>
      </c>
      <c r="YM55" s="1503"/>
      <c r="YN55" s="1134"/>
      <c r="YO55" s="1134"/>
      <c r="YP55" s="1515" t="str">
        <f ca="1">INDIRECT(ADDRESS(YC194,Dev!$EL$29,,,Table!$A$1))</f>
        <v>PRLJB-013_g</v>
      </c>
      <c r="YQ55" s="1504"/>
      <c r="YR55" s="1134"/>
      <c r="YS55" s="1134"/>
      <c r="YT55" s="1134"/>
      <c r="YU55" s="1134"/>
      <c r="YV55" s="1134"/>
      <c r="YW55" s="1134"/>
      <c r="YX55" s="1134"/>
      <c r="YY55" s="1515" t="str">
        <f ca="1">INDIRECT(ADDRESS(YC194,Dev!$EU$29,,,Table!$A$1))</f>
        <v>PRLJB-013_h</v>
      </c>
      <c r="YZ55" s="1504"/>
      <c r="ZA55" s="1134"/>
      <c r="ZB55" s="1134"/>
      <c r="ZC55" s="1134"/>
      <c r="ZD55" s="1134"/>
      <c r="ZE55" s="1134"/>
      <c r="ZF55" s="1134"/>
      <c r="ZG55" s="1134"/>
      <c r="ZH55" s="1134"/>
      <c r="ZI55" s="1134"/>
      <c r="ZJ55" s="1134"/>
      <c r="ZK55" s="1134"/>
      <c r="ZL55" s="1134"/>
      <c r="ZM55" s="1134"/>
      <c r="ZN55" s="1134"/>
      <c r="ZO55" s="1134"/>
      <c r="ZP55" s="1134"/>
      <c r="ZQ55" s="1134"/>
      <c r="ZR55" s="1134"/>
      <c r="ZS55" s="1134"/>
      <c r="ZT55" s="1134"/>
      <c r="ZU55" s="1134"/>
      <c r="ZV55" s="1134"/>
      <c r="ZW55" s="1134"/>
      <c r="ZX55" s="1134"/>
      <c r="ZY55" s="1134"/>
      <c r="ZZ55" s="1134"/>
      <c r="AAA55" s="1134"/>
      <c r="AAB55" s="1134"/>
      <c r="AAC55" s="1134"/>
      <c r="AAD55" s="1134"/>
      <c r="AAE55" s="1515" t="str">
        <f ca="1">INDIRECT(ADDRESS(AAE194,Dev!$CY$29,,,Table!$A$1))</f>
        <v>PRLJB-014_a</v>
      </c>
      <c r="AAF55" s="1503"/>
      <c r="AAG55" s="1134"/>
      <c r="AAH55" s="1134"/>
      <c r="AAI55" s="1134"/>
      <c r="AAJ55" s="1134"/>
      <c r="AAK55" s="1515" t="str">
        <f ca="1">INDIRECT(ADDRESS(AAE194,Dev!$DE$29,,,Table!$A$1))</f>
        <v>PRLJB-014_cp</v>
      </c>
      <c r="AAL55" s="1503"/>
      <c r="AAM55" s="1134"/>
      <c r="AAN55" s="1502" t="str">
        <f ca="1">INDIRECT(ADDRESS(AAE194,Dev!$DH$29,,,Table!$A$1))</f>
        <v>PRLJB-014_b</v>
      </c>
      <c r="AAO55" s="1503"/>
      <c r="AAP55" s="1264"/>
      <c r="AAQ55" s="1264"/>
      <c r="AAR55" s="1502" t="str">
        <f ca="1">INDIRECT(ADDRESS(AAE194,Dev!$EL$29,,,Table!$A$1))</f>
        <v>PRLJB-014_g</v>
      </c>
      <c r="AAS55" s="1504"/>
      <c r="AAT55" s="1264"/>
      <c r="AAU55" s="1264"/>
      <c r="AAV55" s="1264"/>
      <c r="AAW55" s="1264"/>
      <c r="AAX55" s="1264"/>
      <c r="AAY55" s="1264"/>
      <c r="AAZ55" s="1264"/>
      <c r="ABA55" s="1502" t="str">
        <f ca="1">INDIRECT(ADDRESS(AAE194,Dev!$EU$29,,,Table!$A$1))</f>
        <v>PRLJB-014_h</v>
      </c>
      <c r="ABB55" s="1504"/>
      <c r="ABC55" s="1264"/>
      <c r="ABD55" s="1264"/>
      <c r="ABE55" s="1264"/>
      <c r="ABF55" s="1506"/>
      <c r="ABG55" s="1507"/>
      <c r="ABH55" s="1264"/>
      <c r="ABI55" s="1506"/>
      <c r="ABJ55" s="1508"/>
      <c r="ABK55" s="1122"/>
      <c r="ABL55" s="1122"/>
      <c r="ABM55" s="1122"/>
      <c r="ABN55" s="1122"/>
      <c r="ABO55" s="1122"/>
      <c r="ABP55" s="1122"/>
      <c r="ABQ55" s="1122"/>
      <c r="ABR55" s="1122"/>
      <c r="ABS55" s="1122"/>
      <c r="ABT55" s="1122"/>
      <c r="ABU55" s="1122"/>
      <c r="ABV55" s="1122"/>
      <c r="ABW55" s="1122"/>
      <c r="ABX55" s="1122"/>
      <c r="ABY55" s="1122"/>
      <c r="ABZ55" s="1122"/>
      <c r="ACA55" s="1122"/>
      <c r="ACB55" s="1122"/>
      <c r="ACC55" s="1122"/>
      <c r="ACD55" s="1122"/>
      <c r="ACE55" s="1122"/>
      <c r="ACF55" s="1122"/>
      <c r="ACG55" s="1502" t="str">
        <f ca="1">INDIRECT(ADDRESS(ACG194,Dev!$CY$29,,,Table!$A$1))</f>
        <v>PRLJB-015_a</v>
      </c>
      <c r="ACH55" s="1503"/>
      <c r="ACI55" s="1122"/>
      <c r="ACJ55" s="1122"/>
      <c r="ACK55" s="1122"/>
      <c r="ACL55" s="1122"/>
      <c r="ACM55" s="1502" t="str">
        <f ca="1">INDIRECT(ADDRESS(ACG194,Dev!$DE$29,,,Table!$A$1))</f>
        <v>PRLJB-015_cp</v>
      </c>
      <c r="ACN55" s="1515"/>
      <c r="ACO55" s="231"/>
      <c r="ACP55" s="1515" t="str">
        <f ca="1">INDIRECT(ADDRESS(ACG194,Dev!$DH$29,,,Table!$A$1))</f>
        <v>PRLJB-015_b</v>
      </c>
      <c r="ACQ55" s="1503"/>
      <c r="ACR55" s="1134"/>
      <c r="ACS55" s="1134"/>
      <c r="ACT55" s="1515" t="str">
        <f ca="1">INDIRECT(ADDRESS(ACG194,Dev!$EL$29,,,Table!$A$1))</f>
        <v>PRLJB-015_g</v>
      </c>
      <c r="ACU55" s="1504"/>
      <c r="ACV55" s="1134"/>
      <c r="ACW55" s="1134"/>
      <c r="ACX55" s="1134"/>
      <c r="ACY55" s="1134"/>
      <c r="ACZ55" s="1134"/>
      <c r="ADA55" s="1134"/>
      <c r="ADB55" s="1134"/>
      <c r="ADC55" s="1515" t="str">
        <f ca="1">INDIRECT(ADDRESS(ACG194,Dev!$EU$29,,,Table!$A$1))</f>
        <v>PRLJB-015_h</v>
      </c>
      <c r="ADD55" s="1504"/>
      <c r="ADE55" s="1134"/>
      <c r="ADF55" s="1134"/>
      <c r="ADG55" s="1134"/>
      <c r="ADH55" s="1134"/>
      <c r="ADI55" s="1134"/>
      <c r="ADJ55" s="1134"/>
      <c r="ADK55" s="1134"/>
      <c r="ADL55" s="1134"/>
      <c r="ADM55" s="1134"/>
      <c r="ADN55" s="1134"/>
      <c r="ADO55" s="1134"/>
      <c r="ADP55" s="1134"/>
      <c r="ADQ55" s="1134"/>
      <c r="ADR55" s="1134"/>
      <c r="ADS55" s="1134"/>
      <c r="ADT55" s="1134"/>
      <c r="ADU55" s="1134"/>
      <c r="ADV55" s="1134"/>
      <c r="ADW55" s="1134"/>
      <c r="ADX55" s="1134"/>
      <c r="ADY55" s="1134"/>
      <c r="ADZ55" s="1134"/>
      <c r="AEA55" s="1134"/>
      <c r="AEB55" s="1134"/>
      <c r="AEC55" s="1134"/>
      <c r="AED55" s="1134"/>
      <c r="AEE55" s="1134"/>
      <c r="AEF55" s="1134"/>
      <c r="AEG55" s="1134"/>
      <c r="AEH55" s="1134"/>
      <c r="AEI55" s="1515" t="str">
        <f ca="1">INDIRECT(ADDRESS(AEI194,Dev!$CY$29,,,Table!$A$1))</f>
        <v>PRLJB-016_a</v>
      </c>
      <c r="AEJ55" s="1503"/>
      <c r="AEK55" s="1134"/>
      <c r="AEL55" s="1134"/>
      <c r="AEM55" s="1134"/>
      <c r="AEN55" s="1134"/>
      <c r="AEO55" s="1515" t="str">
        <f ca="1">INDIRECT(ADDRESS(AEI194,Dev!$DE$29,,,Table!$A$1))</f>
        <v>PRLJB-016_cp</v>
      </c>
      <c r="AEP55" s="1503"/>
      <c r="AEQ55" s="1134"/>
      <c r="AER55" s="1502" t="str">
        <f ca="1">INDIRECT(ADDRESS(AEI194,Dev!$DH$29,,,Table!$A$1))</f>
        <v>PRLJB-016_b</v>
      </c>
      <c r="AES55" s="1503"/>
      <c r="AET55" s="1264"/>
      <c r="AEU55" s="1264"/>
      <c r="AEV55" s="1502" t="str">
        <f ca="1">INDIRECT(ADDRESS(AEI194,Dev!$EL$29,,,Table!$A$1))</f>
        <v>PRLJB-016_g</v>
      </c>
      <c r="AEW55" s="1504"/>
      <c r="AEX55" s="1264"/>
      <c r="AEY55" s="1264"/>
      <c r="AEZ55" s="1264"/>
      <c r="AFA55" s="1264"/>
      <c r="AFB55" s="1264"/>
      <c r="AFC55" s="1264"/>
      <c r="AFD55" s="1264"/>
      <c r="AFE55" s="1502" t="str">
        <f ca="1">INDIRECT(ADDRESS(AEI194,Dev!$EU$29,,,Table!$A$1))</f>
        <v>PRLJB-016_h</v>
      </c>
      <c r="AFF55" s="1504"/>
      <c r="AFG55" s="1264"/>
      <c r="AFH55" s="1264"/>
      <c r="AFI55" s="1264"/>
      <c r="AFJ55" s="1506"/>
      <c r="AFK55" s="1507"/>
      <c r="AFL55" s="1264"/>
      <c r="AFM55" s="1506"/>
      <c r="AFN55" s="1508"/>
      <c r="AFO55" s="1122"/>
      <c r="AFP55" s="1122"/>
      <c r="AFQ55" s="1122"/>
      <c r="AFR55" s="1122"/>
      <c r="AFS55" s="1122"/>
      <c r="AFT55" s="1122"/>
      <c r="AFU55" s="1122"/>
      <c r="AFV55" s="1122"/>
      <c r="AFW55" s="1122"/>
      <c r="AFX55" s="1122"/>
      <c r="AFY55" s="1122"/>
      <c r="AFZ55" s="1122"/>
      <c r="AGA55" s="1122"/>
      <c r="AGB55" s="1122"/>
      <c r="AGC55" s="1122"/>
      <c r="AGD55" s="1122"/>
      <c r="AGE55" s="1122"/>
      <c r="AGF55" s="1122"/>
      <c r="AGG55" s="1122"/>
      <c r="AGH55" s="1122"/>
      <c r="AGI55" s="1122"/>
      <c r="AGJ55" s="1122"/>
      <c r="AGK55" s="1502" t="str">
        <f ca="1">INDIRECT(ADDRESS(AGK194,Dev!$CY$29,,,Table!$A$1))</f>
        <v>PRLJB-017_a</v>
      </c>
      <c r="AGL55" s="1503"/>
      <c r="AGM55" s="1122"/>
      <c r="AGN55" s="1122"/>
      <c r="AGO55" s="1122"/>
      <c r="AGP55" s="1122"/>
      <c r="AGQ55" s="1502" t="str">
        <f ca="1">INDIRECT(ADDRESS(AGK194,Dev!$DE$29,,,Table!$A$1))</f>
        <v>PRLJB-017_cp</v>
      </c>
      <c r="AGR55" s="1515"/>
      <c r="AGS55" s="231"/>
      <c r="AGT55" s="1515" t="str">
        <f ca="1">INDIRECT(ADDRESS(AGK194,Dev!$DH$29,,,Table!$A$1))</f>
        <v>PRLJB-017_b</v>
      </c>
      <c r="AGU55" s="1503"/>
      <c r="AGV55" s="1134"/>
      <c r="AGW55" s="1134"/>
      <c r="AGX55" s="1515" t="str">
        <f ca="1">INDIRECT(ADDRESS(AGK194,Dev!$EL$29,,,Table!$A$1))</f>
        <v>PRLJB-017_g</v>
      </c>
      <c r="AGY55" s="1504"/>
      <c r="AGZ55" s="1134"/>
      <c r="AHA55" s="1134"/>
      <c r="AHB55" s="1134"/>
      <c r="AHC55" s="1134"/>
      <c r="AHD55" s="1134"/>
      <c r="AHE55" s="1134"/>
      <c r="AHF55" s="1134"/>
      <c r="AHG55" s="1502" t="str">
        <f ca="1">INDIRECT(ADDRESS(AGK194,Dev!$EU$29,,,Table!$A$1))</f>
        <v>PRLJB-017_h</v>
      </c>
      <c r="AHH55" s="1504"/>
      <c r="AHI55" s="1264"/>
      <c r="AHJ55" s="1264"/>
      <c r="AHK55" s="1264"/>
      <c r="AHL55" s="1506"/>
      <c r="AHM55" s="1507"/>
      <c r="AHN55" s="1264"/>
      <c r="AHO55" s="1506"/>
      <c r="AHP55" s="1508"/>
      <c r="AHQ55" s="1134"/>
      <c r="AHR55" s="1134"/>
      <c r="AHS55" s="1134"/>
      <c r="AHT55" s="1134"/>
      <c r="AHU55" s="1134"/>
      <c r="AHV55" s="1134"/>
      <c r="AHW55" s="1134"/>
      <c r="AHX55" s="1134"/>
      <c r="AHY55" s="1134"/>
      <c r="AHZ55" s="1134"/>
      <c r="AIA55" s="1134"/>
      <c r="AIB55" s="1134"/>
      <c r="AIC55" s="1134"/>
      <c r="AID55" s="1134"/>
      <c r="AIE55" s="1134"/>
      <c r="AIF55" s="1134"/>
      <c r="AIG55" s="1134"/>
      <c r="AIH55" s="1134"/>
      <c r="AII55" s="1134"/>
      <c r="AIJ55" s="1134"/>
      <c r="AIK55" s="1134"/>
      <c r="AIL55" s="1134"/>
      <c r="AIM55" s="1515" t="str">
        <f ca="1">INDIRECT(ADDRESS(AIM194,Dev!$CY$29,,,Table!$A$1))</f>
        <v>PRLJB-018_a</v>
      </c>
      <c r="AIN55" s="1503"/>
      <c r="AIO55" s="1134"/>
      <c r="AIP55" s="1134"/>
      <c r="AIQ55" s="1134"/>
      <c r="AIR55" s="1134"/>
      <c r="AIS55" s="1515" t="str">
        <f ca="1">INDIRECT(ADDRESS(AIM194,Dev!$DE$29,,,Table!$A$1))</f>
        <v>PRLJB-018_cp</v>
      </c>
      <c r="AIT55" s="1503"/>
      <c r="AIU55" s="1134"/>
      <c r="AIV55" s="1502" t="str">
        <f ca="1">INDIRECT(ADDRESS(AIM194,Dev!$DH$29,,,Table!$A$1))</f>
        <v>PRLJB-018_b</v>
      </c>
      <c r="AIW55" s="1503"/>
      <c r="AIX55" s="1122"/>
      <c r="AIY55" s="1122"/>
      <c r="AIZ55" s="1502" t="str">
        <f ca="1">INDIRECT(ADDRESS(AIM194,Dev!$EL$29,,,Table!$A$1))</f>
        <v>PRLJB-018_g</v>
      </c>
      <c r="AJA55" s="1504"/>
      <c r="AJB55" s="1122"/>
      <c r="AJC55" s="1122"/>
      <c r="AJD55" s="1122"/>
      <c r="AJE55" s="1122"/>
      <c r="AJF55" s="1122"/>
      <c r="AJG55" s="1122"/>
      <c r="AJH55" s="1122"/>
      <c r="AJI55" s="1502" t="str">
        <f ca="1">INDIRECT(ADDRESS(AIM194,Dev!$EU$29,,,Table!$A$1))</f>
        <v>PRLJB-018_h</v>
      </c>
      <c r="AJJ55" s="1504"/>
      <c r="AJK55" s="1122"/>
      <c r="AJL55" s="1122"/>
      <c r="AJM55" s="1122"/>
      <c r="AJN55" s="1122"/>
      <c r="AJO55" s="1122"/>
      <c r="AJP55" s="1122"/>
      <c r="AJQ55" s="1122"/>
      <c r="AJR55" s="1122"/>
      <c r="AJS55" s="1122"/>
      <c r="AJT55" s="1122"/>
      <c r="AJU55" s="1122"/>
      <c r="AJV55" s="1122"/>
      <c r="AJW55" s="1122"/>
      <c r="AJX55" s="1122"/>
      <c r="AJY55" s="1122"/>
      <c r="AJZ55" s="1122"/>
      <c r="AKA55" s="1122"/>
      <c r="AKB55" s="1122"/>
      <c r="AKC55" s="1122"/>
      <c r="AKD55" s="1122"/>
      <c r="AKE55" s="1122"/>
      <c r="AKF55" s="1122"/>
      <c r="AKG55" s="1122"/>
      <c r="AKH55" s="1122"/>
      <c r="AKI55" s="1122"/>
      <c r="AKJ55" s="1122"/>
      <c r="AKK55" s="1122"/>
      <c r="AKL55" s="1122"/>
      <c r="AKM55" s="1122"/>
      <c r="AKN55" s="1122"/>
      <c r="AKO55" s="1502" t="str">
        <f ca="1">INDIRECT(ADDRESS(AKO194,Dev!$CY$29,,,Table!$A$1))</f>
        <v>PRLJB-019_a</v>
      </c>
      <c r="AKP55" s="1503"/>
      <c r="AKQ55" s="1122"/>
      <c r="AKR55" s="1122"/>
      <c r="AKS55" s="1122"/>
      <c r="AKT55" s="1122"/>
      <c r="AKU55" s="1502" t="str">
        <f ca="1">INDIRECT(ADDRESS(AKO194,Dev!$DE$29,,,Table!$A$1))</f>
        <v>PRLJB-019_cp</v>
      </c>
      <c r="AKV55" s="1515"/>
      <c r="AKW55" s="231"/>
      <c r="AKX55" s="1515" t="str">
        <f ca="1">INDIRECT(ADDRESS(AKO194,Dev!$DH$29,,,Table!$A$1))</f>
        <v>PRLJB-019_b</v>
      </c>
      <c r="AKY55" s="1503"/>
      <c r="AKZ55" s="1134"/>
      <c r="ALA55" s="1134"/>
      <c r="ALB55" s="1515" t="str">
        <f ca="1">INDIRECT(ADDRESS(AKO194,Dev!$EL$29,,,Table!$A$1))</f>
        <v>PRLJB-019_g</v>
      </c>
      <c r="ALC55" s="1504"/>
      <c r="ALD55" s="1134"/>
      <c r="ALE55" s="1134"/>
      <c r="ALF55" s="1134"/>
      <c r="ALG55" s="1134"/>
      <c r="ALH55" s="1134"/>
      <c r="ALI55" s="1134"/>
      <c r="ALJ55" s="1134"/>
      <c r="ALK55" s="1515" t="str">
        <f ca="1">INDIRECT(ADDRESS(AKO194,Dev!$EU$29,,,Table!$A$1))</f>
        <v>PRLJB-019_h</v>
      </c>
      <c r="ALL55" s="1504"/>
      <c r="ALM55" s="1134"/>
      <c r="ALN55" s="1134"/>
      <c r="ALO55" s="1134"/>
      <c r="ALP55" s="1506"/>
      <c r="ALQ55" s="1507"/>
      <c r="ALR55" s="1264"/>
      <c r="ALS55" s="1506"/>
      <c r="ALT55" s="1508"/>
      <c r="ALU55" s="1134"/>
      <c r="ALV55" s="1134"/>
      <c r="ALW55" s="1134"/>
      <c r="ALX55" s="1134"/>
      <c r="ALY55" s="1134"/>
      <c r="ALZ55" s="1134"/>
      <c r="AMA55" s="1134"/>
      <c r="AMB55" s="1134"/>
      <c r="AMC55" s="1134"/>
      <c r="AMD55" s="1134"/>
      <c r="AME55" s="1134"/>
      <c r="AMF55" s="1134"/>
      <c r="AMG55" s="1134"/>
      <c r="AMH55" s="1134"/>
      <c r="AMI55" s="1134"/>
      <c r="AMJ55" s="1134"/>
      <c r="AMK55" s="1134"/>
      <c r="AML55" s="1134"/>
      <c r="AMM55" s="1134"/>
      <c r="AMN55" s="1134"/>
      <c r="AMO55" s="1134"/>
      <c r="AMP55" s="1134"/>
      <c r="AMQ55" s="1515" t="str">
        <f ca="1">INDIRECT(ADDRESS(AMQ194,Dev!$CY$29,,,Table!$A$1))</f>
        <v>PRLJB-020_a</v>
      </c>
      <c r="AMR55" s="1503"/>
      <c r="AMS55" s="1134"/>
      <c r="AMT55" s="1134"/>
      <c r="AMU55" s="1134"/>
      <c r="AMV55" s="1134"/>
      <c r="AMW55" s="1515" t="str">
        <f ca="1">INDIRECT(ADDRESS(AMQ194,Dev!$DE$29,,,Table!$A$1))</f>
        <v>PRLJB-020_cp</v>
      </c>
      <c r="AMX55" s="1503"/>
      <c r="AMY55" s="1134"/>
      <c r="AMZ55" s="1502" t="str">
        <f ca="1">INDIRECT(ADDRESS(AMQ194,Dev!$DH$29,,,Table!$A$1))</f>
        <v>PRLJB-020_b</v>
      </c>
      <c r="ANA55" s="1503"/>
      <c r="ANB55" s="1122"/>
      <c r="ANC55" s="1122"/>
      <c r="AND55" s="1502" t="str">
        <f ca="1">INDIRECT(ADDRESS(AMQ194,Dev!$EL$29,,,Table!$A$1))</f>
        <v>PRLJB-020_g</v>
      </c>
      <c r="ANE55" s="1504"/>
      <c r="ANF55" s="1122"/>
      <c r="ANG55" s="1122"/>
      <c r="ANH55" s="1122"/>
      <c r="ANI55" s="1122"/>
      <c r="ANJ55" s="1122"/>
      <c r="ANK55" s="1122"/>
      <c r="ANL55" s="1122"/>
      <c r="ANM55" s="1502" t="str">
        <f ca="1">INDIRECT(ADDRESS(AMQ194,Dev!$EU$29,,,Table!$A$1))</f>
        <v>PRLJB-020_h</v>
      </c>
      <c r="ANN55" s="1504"/>
      <c r="ANO55" s="1122"/>
      <c r="ANP55" s="1122"/>
      <c r="ANQ55" s="1122"/>
      <c r="ANR55" s="1122"/>
      <c r="ANS55" s="1122"/>
      <c r="ANT55" s="1122"/>
      <c r="ANU55" s="1122"/>
      <c r="ANV55" s="1122"/>
      <c r="ANW55" s="1122"/>
      <c r="ANX55" s="1122"/>
      <c r="ANY55" s="1122"/>
      <c r="ANZ55" s="1122"/>
      <c r="AOA55" s="1122"/>
      <c r="AOB55" s="1122"/>
      <c r="AOC55" s="1122"/>
      <c r="AOD55" s="1122"/>
      <c r="AOE55" s="1122"/>
      <c r="AOF55" s="1122"/>
      <c r="AOG55" s="1122"/>
      <c r="AOH55" s="1122"/>
      <c r="AOI55" s="1122"/>
      <c r="AOJ55" s="1122"/>
      <c r="AOK55" s="1122"/>
      <c r="AOL55" s="1122"/>
      <c r="AOM55" s="1122"/>
      <c r="AON55" s="1122"/>
      <c r="AOO55" s="1122"/>
      <c r="AOP55" s="1122"/>
      <c r="AOQ55" s="1122"/>
      <c r="AOR55" s="1122"/>
      <c r="AOS55" s="1502" t="str">
        <f ca="1">INDIRECT(ADDRESS(AOS194,Dev!$CY$29,,,Table!$A$1))</f>
        <v>PRLJB-021_a</v>
      </c>
      <c r="AOT55" s="1503"/>
      <c r="AOU55" s="1122"/>
      <c r="AOV55" s="1122"/>
      <c r="AOW55" s="1122"/>
      <c r="AOX55" s="1122"/>
      <c r="AOY55" s="1502" t="str">
        <f ca="1">INDIRECT(ADDRESS(AOS194,Dev!$DE$29,,,Table!$A$1))</f>
        <v>PRLJB-021_cp</v>
      </c>
      <c r="AOZ55" s="1515"/>
      <c r="APA55" s="231"/>
      <c r="APB55" s="1515" t="str">
        <f ca="1">INDIRECT(ADDRESS(AOS194,Dev!$DH$29,,,Table!$A$1))</f>
        <v>PRLJB-021_b</v>
      </c>
      <c r="APC55" s="1503"/>
      <c r="APD55" s="1134"/>
      <c r="APE55" s="1134"/>
      <c r="APF55" s="1515" t="str">
        <f ca="1">INDIRECT(ADDRESS(AOS194,Dev!$EL$29,,,Table!$A$1))</f>
        <v>PRLJB-021_g</v>
      </c>
      <c r="APG55" s="1504"/>
      <c r="APH55" s="1134"/>
      <c r="API55" s="1134"/>
      <c r="APJ55" s="1134"/>
      <c r="APK55" s="1134"/>
      <c r="APL55" s="1134"/>
      <c r="APM55" s="1134"/>
      <c r="APN55" s="1134"/>
      <c r="APO55" s="1515" t="str">
        <f ca="1">INDIRECT(ADDRESS(AOS194,Dev!$EU$29,,,Table!$A$1))</f>
        <v>PRLJB-021_h</v>
      </c>
      <c r="APP55" s="1504"/>
      <c r="APQ55" s="1134"/>
      <c r="APR55" s="1134"/>
      <c r="APS55" s="1134"/>
      <c r="APT55" s="1506"/>
      <c r="APU55" s="1507"/>
      <c r="APV55" s="1264"/>
      <c r="APW55" s="1506"/>
      <c r="APX55" s="1508"/>
      <c r="APY55" s="1134"/>
      <c r="APZ55" s="1134"/>
      <c r="AQA55" s="1134"/>
      <c r="AQB55" s="1134"/>
      <c r="AQC55" s="1134"/>
      <c r="AQD55" s="1134"/>
      <c r="AQE55" s="1134"/>
      <c r="AQF55" s="1134"/>
      <c r="AQG55" s="1134"/>
      <c r="AQH55" s="1134"/>
      <c r="AQI55" s="1134"/>
      <c r="AQJ55" s="1134"/>
      <c r="AQK55" s="1134"/>
      <c r="AQL55" s="1134"/>
      <c r="AQM55" s="1134"/>
      <c r="AQN55" s="1134"/>
      <c r="AQO55" s="1134"/>
      <c r="AQP55" s="1134"/>
      <c r="AQQ55" s="1134"/>
      <c r="AQR55" s="1134"/>
      <c r="AQS55" s="1134"/>
      <c r="AQT55" s="1134"/>
      <c r="AQU55" s="1515" t="str">
        <f ca="1">INDIRECT(ADDRESS(AQU194,Dev!$CY$29,,,Table!$A$1))</f>
        <v>PRLJB-022_a</v>
      </c>
      <c r="AQV55" s="1503"/>
      <c r="AQW55" s="1134"/>
      <c r="AQX55" s="1134"/>
      <c r="AQY55" s="1134"/>
      <c r="AQZ55" s="1134"/>
      <c r="ARA55" s="1515" t="str">
        <f ca="1">INDIRECT(ADDRESS(AQU194,Dev!$DE$29,,,Table!$A$1))</f>
        <v>PRLJB-022_cp</v>
      </c>
      <c r="ARB55" s="1503"/>
      <c r="ARC55" s="1134"/>
      <c r="ARD55" s="1502" t="str">
        <f ca="1">INDIRECT(ADDRESS(AQU194,Dev!$DH$29,,,Table!$A$1))</f>
        <v>PRLJB-022_b</v>
      </c>
      <c r="ARE55" s="1503"/>
      <c r="ARF55" s="1122"/>
      <c r="ARG55" s="1122"/>
      <c r="ARH55" s="1502" t="str">
        <f ca="1">INDIRECT(ADDRESS(AQU194,Dev!$EL$29,,,Table!$A$1))</f>
        <v>PRLJB-022_g</v>
      </c>
      <c r="ARI55" s="1504"/>
      <c r="ARJ55" s="1122"/>
      <c r="ARK55" s="1122"/>
      <c r="ARL55" s="1122"/>
      <c r="ARM55" s="1122"/>
      <c r="ARN55" s="1122"/>
      <c r="ARO55" s="1122"/>
      <c r="ARP55" s="1122"/>
      <c r="ARQ55" s="1502" t="str">
        <f ca="1">INDIRECT(ADDRESS(AQU194,Dev!$EU$29,,,Table!$A$1))</f>
        <v>PRLJB-022_h</v>
      </c>
      <c r="ARR55" s="1504"/>
      <c r="ARS55" s="1122"/>
      <c r="ART55" s="1122"/>
      <c r="ARU55" s="1122"/>
      <c r="ARV55" s="1122"/>
      <c r="ARW55" s="1122"/>
      <c r="ARX55" s="1122"/>
      <c r="ARY55" s="1122"/>
      <c r="ARZ55" s="1122"/>
      <c r="ASA55" s="1122"/>
      <c r="ASB55" s="1122"/>
      <c r="ASC55" s="302"/>
      <c r="ASD55" s="302"/>
      <c r="ASE55" s="302"/>
      <c r="ASF55" s="302"/>
      <c r="ASG55" s="302"/>
      <c r="ASH55" s="302"/>
      <c r="ASI55" s="302"/>
      <c r="ASJ55" s="302"/>
      <c r="ASK55" s="302"/>
      <c r="ASL55" s="302"/>
      <c r="ASM55" s="302"/>
      <c r="ASN55" s="302"/>
      <c r="ASO55" s="302"/>
      <c r="ASP55" s="302"/>
      <c r="ASQ55" s="302"/>
      <c r="ASR55" s="1122"/>
      <c r="ASS55" s="1122"/>
      <c r="AST55" s="1122"/>
      <c r="ASU55" s="1122"/>
      <c r="ASV55" s="1122"/>
      <c r="ASW55" s="1502" t="str">
        <f ca="1">INDIRECT(ADDRESS(ASW194,Dev!$CY$29,,,Table!$A$1))</f>
        <v>PRLJB-023_a</v>
      </c>
      <c r="ASX55" s="1503"/>
      <c r="ASY55" s="1122"/>
      <c r="ASZ55" s="1122"/>
      <c r="ATA55" s="1122"/>
      <c r="ATB55" s="1122"/>
      <c r="ATC55" s="1502" t="str">
        <f ca="1">INDIRECT(ADDRESS(ASW194,Dev!$DE$29,,,Table!$A$1))</f>
        <v>PRLJB-023_cp</v>
      </c>
      <c r="ATD55" s="1515"/>
      <c r="ATE55" s="231"/>
      <c r="ATF55" s="1515" t="str">
        <f ca="1">INDIRECT(ADDRESS(ASW194,Dev!$DH$29,,,Table!$A$1))</f>
        <v>PRLJB-023_b</v>
      </c>
      <c r="ATG55" s="1503"/>
      <c r="ATH55" s="1122"/>
      <c r="ATI55" s="1122"/>
      <c r="ATJ55" s="1502" t="str">
        <f ca="1">INDIRECT(ADDRESS(ASW194,Dev!$EL$29,,,Table!$A$1))</f>
        <v>PRLJB-023_g</v>
      </c>
      <c r="ATK55" s="1504"/>
      <c r="ATL55" s="1122"/>
      <c r="ATM55" s="1122"/>
      <c r="ATN55" s="1122"/>
      <c r="ATO55" s="1122"/>
      <c r="ATP55" s="1122"/>
      <c r="ATQ55" s="1122"/>
      <c r="ATR55" s="1122"/>
      <c r="ATS55" s="1502" t="str">
        <f ca="1">INDIRECT(ADDRESS(ASW194,Dev!$EU$29,,,Table!$A$1))</f>
        <v>PRLJB-023_h</v>
      </c>
      <c r="ATT55" s="1504"/>
      <c r="ATU55" s="1122"/>
      <c r="ATV55" s="1122"/>
      <c r="ATW55" s="1122"/>
      <c r="ATX55" s="1122"/>
      <c r="ATY55" s="1122"/>
      <c r="ATZ55" s="1122"/>
      <c r="AUA55" s="1122"/>
      <c r="AUB55" s="1122"/>
      <c r="AUC55" s="1122"/>
      <c r="AUD55" s="1122"/>
      <c r="AUE55" s="1122"/>
      <c r="AUF55" s="1122"/>
      <c r="AUG55" s="1122"/>
      <c r="AUH55" s="1122"/>
      <c r="AUI55" s="1648" t="s">
        <v>1159</v>
      </c>
      <c r="AUJ55" s="1653"/>
      <c r="AUO55" s="1654" t="s">
        <v>1160</v>
      </c>
      <c r="AUP55" s="1653"/>
      <c r="AUR55" s="1648" t="s">
        <v>1161</v>
      </c>
      <c r="AUS55" s="1653"/>
      <c r="AUV55" s="1655" t="s">
        <v>1162</v>
      </c>
      <c r="AUW55" s="1539"/>
      <c r="AVE55" s="1655" t="s">
        <v>1163</v>
      </c>
      <c r="AVF55" s="1539"/>
      <c r="AVL55" s="1525"/>
      <c r="AVM55" s="1526"/>
      <c r="AVN55" s="1537" t="s">
        <v>766</v>
      </c>
      <c r="AVO55" s="1537"/>
      <c r="AVP55" s="1537"/>
      <c r="AVT55" s="1525"/>
      <c r="AVU55" s="1526"/>
      <c r="AWA55" s="1134"/>
      <c r="AWB55" s="1523" t="s">
        <v>1185</v>
      </c>
      <c r="AWC55" s="1524"/>
      <c r="AWE55" s="1538" t="s">
        <v>1191</v>
      </c>
      <c r="AWF55" s="1539"/>
      <c r="AWG55" s="1239"/>
      <c r="AWH55" s="1535" t="s">
        <v>1189</v>
      </c>
      <c r="AWI55" s="1536"/>
      <c r="AWJ55" s="1240"/>
      <c r="AWK55" s="1533" t="s">
        <v>1188</v>
      </c>
      <c r="AWL55" s="1534"/>
      <c r="AWM55" s="1143"/>
      <c r="AWN55" s="1143"/>
      <c r="AWO55" s="1143"/>
      <c r="AWQ55" s="1371"/>
      <c r="AWR55" s="265"/>
      <c r="AWS55" s="265"/>
      <c r="AWT55" s="265"/>
      <c r="AWU55" s="265"/>
      <c r="AWV55" s="265"/>
      <c r="AWW55" s="265"/>
      <c r="AWX55" s="265"/>
      <c r="AWY55" s="265"/>
      <c r="AWZ55" s="265"/>
      <c r="AXA55" s="265"/>
      <c r="AXB55" s="265"/>
      <c r="AXC55" s="265"/>
      <c r="AXD55" s="265"/>
      <c r="AXE55" s="265"/>
      <c r="AXF55" s="265"/>
      <c r="AXG55" s="265"/>
      <c r="AXH55" s="265"/>
      <c r="AXI55" s="265"/>
      <c r="AXJ55" s="265"/>
      <c r="AXK55" s="265"/>
      <c r="AXQ55" s="1648" t="s">
        <v>1164</v>
      </c>
      <c r="AXR55" s="1653"/>
      <c r="AXY55" s="1143"/>
      <c r="AXZ55" s="1144"/>
      <c r="AYA55" s="1144"/>
      <c r="AYB55" s="1143"/>
      <c r="AYD55" s="1655" t="s">
        <v>1165</v>
      </c>
      <c r="AYE55" s="1539"/>
      <c r="AYK55" s="1143"/>
      <c r="AYL55" s="1143"/>
      <c r="AYM55" s="1144"/>
      <c r="AYN55" s="1144"/>
      <c r="AYO55" s="1143"/>
      <c r="AYP55" s="1143"/>
      <c r="AYQ55" s="1143"/>
      <c r="AYU55" s="780"/>
      <c r="AYW55" s="230"/>
      <c r="AYY55" s="235"/>
      <c r="AYZ55" s="235"/>
      <c r="AZA55" s="235"/>
      <c r="AZB55" s="230"/>
      <c r="AZC55" s="1637"/>
      <c r="AZD55" s="1638"/>
      <c r="AZE55" s="1638"/>
      <c r="AZF55" s="1274"/>
      <c r="AZK55" s="1515" t="str">
        <f ca="1">INDIRECT(ADDRESS(AZK194,Dev!$CY$29,,,Table!$A$1))</f>
        <v>PRLJB-024_a</v>
      </c>
      <c r="AZL55" s="1503"/>
      <c r="AZM55" s="1134"/>
      <c r="AZN55" s="1134"/>
      <c r="AZO55" s="1134"/>
      <c r="AZP55" s="1134"/>
      <c r="AZQ55" s="1515" t="str">
        <f ca="1">INDIRECT(ADDRESS(AZK194,Dev!$DE$29,,,Table!$A$1))</f>
        <v>PRLJB-024_cp</v>
      </c>
      <c r="AZR55" s="1503"/>
      <c r="AZS55" s="1134"/>
      <c r="AZT55" s="1502" t="str">
        <f ca="1">INDIRECT(ADDRESS(AZK194,Dev!$DH$29,,,Table!$A$1))</f>
        <v>PRLJB-024_b</v>
      </c>
      <c r="AZU55" s="1503"/>
      <c r="AZV55" s="1264"/>
      <c r="AZW55" s="1264"/>
      <c r="AZX55" s="1502" t="str">
        <f ca="1">INDIRECT(ADDRESS(AZK194,Dev!$EL$29,,,Table!$A$1))</f>
        <v>PRLJB-024_g</v>
      </c>
      <c r="AZY55" s="1504"/>
      <c r="AZZ55" s="1264"/>
      <c r="BAA55" s="1264"/>
      <c r="BAB55" s="1264"/>
      <c r="BAC55" s="1264"/>
      <c r="BAD55" s="1264"/>
      <c r="BAE55" s="1264"/>
      <c r="BAF55" s="1264"/>
      <c r="BAG55" s="1502" t="str">
        <f ca="1">INDIRECT(ADDRESS(AZK194,Dev!$EU$29,,,Table!$A$1))</f>
        <v>PRLJB-024_h</v>
      </c>
      <c r="BAH55" s="1504"/>
      <c r="BAI55" s="1264"/>
      <c r="BAJ55" s="1264"/>
      <c r="BAK55" s="1264"/>
      <c r="BAL55" s="1506"/>
      <c r="BAM55" s="1507"/>
      <c r="BAN55" s="1264"/>
      <c r="BAO55" s="1506"/>
      <c r="BAP55" s="1508"/>
      <c r="BAQ55" s="747"/>
      <c r="BAR55" s="747"/>
      <c r="BAU55" s="249"/>
      <c r="BAV55" s="249"/>
      <c r="BAW55" s="1122"/>
      <c r="BAX55" s="1122"/>
      <c r="BAY55" s="1122"/>
      <c r="BAZ55" s="1122"/>
      <c r="BBA55" s="1122"/>
      <c r="BBB55" s="1122"/>
      <c r="BBC55" s="1122"/>
      <c r="BBD55" s="1122"/>
      <c r="BBE55" s="1122"/>
      <c r="BBF55" s="1122"/>
      <c r="BBG55" s="1122"/>
      <c r="BBH55" s="1122"/>
      <c r="BBI55" s="1122"/>
      <c r="BBJ55" s="1122"/>
      <c r="BBK55" s="1122"/>
      <c r="BBL55" s="1122"/>
      <c r="BBM55" s="1502" t="str">
        <f ca="1">INDIRECT(ADDRESS(BBM194,Dev!$CY$29,,,Table!$A$1))</f>
        <v>PRLJB-025_a</v>
      </c>
      <c r="BBN55" s="1503"/>
      <c r="BBO55" s="1122"/>
      <c r="BBP55" s="1122"/>
      <c r="BBQ55" s="1122"/>
      <c r="BBR55" s="1122"/>
      <c r="BBS55" s="1502" t="str">
        <f ca="1">INDIRECT(ADDRESS(BBM194,Dev!$DE$29,,,Table!$A$1))</f>
        <v>PRLJB-025_cp</v>
      </c>
      <c r="BBT55" s="1515"/>
      <c r="BBU55" s="231"/>
      <c r="BBV55" s="1515" t="str">
        <f ca="1">INDIRECT(ADDRESS(BBM194,Dev!$DH$29,,,Table!$A$1))</f>
        <v>PRLJB-025_b</v>
      </c>
      <c r="BBW55" s="1503"/>
      <c r="BBX55" s="1134"/>
      <c r="BBY55" s="1134"/>
      <c r="BBZ55" s="1515" t="str">
        <f ca="1">INDIRECT(ADDRESS(BBM194,Dev!$EL$29,,,Table!$A$1))</f>
        <v>PRLJB-025_g</v>
      </c>
      <c r="BCA55" s="1504"/>
      <c r="BCB55" s="1134"/>
      <c r="BCC55" s="1134"/>
      <c r="BCD55" s="1134"/>
      <c r="BCE55" s="1134"/>
      <c r="BCF55" s="1134"/>
      <c r="BCG55" s="1134"/>
      <c r="BCH55" s="1134"/>
      <c r="BCI55" s="1515" t="str">
        <f ca="1">INDIRECT(ADDRESS(BBM194,Dev!$EU$29,,,Table!$A$1))</f>
        <v>PRLJB-025_h</v>
      </c>
      <c r="BCJ55" s="1504"/>
      <c r="BCK55" s="1134"/>
      <c r="BCL55" s="1134"/>
      <c r="BCM55" s="1134"/>
      <c r="BCN55" s="1506"/>
      <c r="BCO55" s="1507"/>
      <c r="BCP55" s="1264"/>
      <c r="BCQ55" s="1506"/>
      <c r="BCR55" s="1508"/>
      <c r="BCS55" s="1134"/>
      <c r="BCT55" s="1134"/>
      <c r="BCU55" s="1134"/>
      <c r="BCV55" s="1134"/>
      <c r="BCW55" s="1134"/>
      <c r="BCX55" s="1134"/>
      <c r="BCY55" s="1134"/>
      <c r="BCZ55" s="1134"/>
      <c r="BDA55" s="1134"/>
      <c r="BDB55" s="1134"/>
      <c r="BDC55" s="1134"/>
      <c r="BDD55" s="1134"/>
      <c r="BDE55" s="1134"/>
      <c r="BDF55" s="1134"/>
      <c r="BDG55" s="1134"/>
      <c r="BDH55" s="1134"/>
      <c r="BDI55" s="1134"/>
      <c r="BDJ55" s="1134"/>
      <c r="BDK55" s="1134"/>
      <c r="BDL55" s="1134"/>
      <c r="BDM55" s="1134"/>
      <c r="BDN55" s="1134"/>
      <c r="BDO55" s="1515" t="str">
        <f ca="1">INDIRECT(ADDRESS(BDO194,Dev!$CY$29,,,Table!$A$1))</f>
        <v>PRLJB-026_a</v>
      </c>
      <c r="BDP55" s="1503"/>
      <c r="BDQ55" s="1134"/>
      <c r="BDR55" s="1134"/>
      <c r="BDS55" s="1134"/>
      <c r="BDT55" s="1134"/>
      <c r="BDU55" s="1515" t="str">
        <f ca="1">INDIRECT(ADDRESS(BDO194,Dev!$DE$29,,,Table!$A$1))</f>
        <v>PRLJB-026_cp</v>
      </c>
      <c r="BDV55" s="1503"/>
      <c r="BDW55" s="1134"/>
      <c r="BDX55" s="1502" t="str">
        <f ca="1">INDIRECT(ADDRESS(BDO194,Dev!$DH$29,,,Table!$A$1))</f>
        <v>PRLJB-026_b</v>
      </c>
      <c r="BDY55" s="1503"/>
      <c r="BDZ55" s="1122"/>
      <c r="BEA55" s="1122"/>
      <c r="BEB55" s="1502" t="str">
        <f ca="1">INDIRECT(ADDRESS(BDO194,Dev!$EL$29,,,Table!$A$1))</f>
        <v>PRLJB-026_g</v>
      </c>
      <c r="BEC55" s="1504"/>
      <c r="BED55" s="1122"/>
      <c r="BEE55" s="1122"/>
      <c r="BEF55" s="1122"/>
      <c r="BEG55" s="1122"/>
      <c r="BEH55" s="1122"/>
      <c r="BEI55" s="1122"/>
      <c r="BEJ55" s="1122"/>
      <c r="BEK55" s="1502" t="str">
        <f ca="1">INDIRECT(ADDRESS(BDO194,Dev!$EU$29,,,Table!$A$1))</f>
        <v>PRLJB-026_h</v>
      </c>
      <c r="BEL55" s="1504"/>
      <c r="BEM55" s="1122"/>
      <c r="BEN55" s="1122"/>
      <c r="BEO55" s="1122"/>
      <c r="BEP55" s="1122"/>
      <c r="BEQ55" s="1122"/>
      <c r="BER55" s="1122"/>
      <c r="BES55" s="1122"/>
      <c r="BET55" s="1122"/>
      <c r="BEU55" s="1122"/>
      <c r="BEV55" s="1122"/>
      <c r="BEW55" s="1122"/>
      <c r="BEX55" s="1122"/>
      <c r="BEY55" s="1122"/>
      <c r="BEZ55" s="1122"/>
      <c r="BFA55" s="1122"/>
      <c r="BFB55" s="1122"/>
      <c r="BFC55" s="1122"/>
      <c r="BFD55" s="1122"/>
      <c r="BFE55" s="1122"/>
      <c r="BFF55" s="1122"/>
      <c r="BFG55" s="1122"/>
      <c r="BFH55" s="1122"/>
      <c r="BFI55" s="1122"/>
      <c r="BFJ55" s="1122"/>
      <c r="BFK55" s="1122"/>
      <c r="BFL55" s="1122"/>
      <c r="BFM55" s="1122"/>
      <c r="BFN55" s="1122"/>
      <c r="BFO55" s="1122"/>
      <c r="BFP55" s="1122"/>
      <c r="BFQ55" s="1502" t="str">
        <f ca="1">INDIRECT(ADDRESS(BFQ194,Dev!$CY$29,,,Table!$A$1))</f>
        <v>PRLJB-027_a</v>
      </c>
      <c r="BFR55" s="1503"/>
      <c r="BFS55" s="1122"/>
      <c r="BFT55" s="1122"/>
      <c r="BFU55" s="1122"/>
      <c r="BFV55" s="1122"/>
      <c r="BFW55" s="1502" t="str">
        <f ca="1">INDIRECT(ADDRESS(BFQ194,Dev!$DE$29,,,Table!$A$1))</f>
        <v>PRLJB-027_cp</v>
      </c>
      <c r="BFX55" s="1515"/>
      <c r="BFY55" s="231"/>
      <c r="BFZ55" s="1515" t="str">
        <f ca="1">INDIRECT(ADDRESS(BFQ194,Dev!$DH$29,,,Table!$A$1))</f>
        <v>PRLJB-027_b</v>
      </c>
      <c r="BGA55" s="1503"/>
      <c r="BGB55" s="1134"/>
      <c r="BGC55" s="1134"/>
      <c r="BGD55" s="1515" t="str">
        <f ca="1">INDIRECT(ADDRESS(BFQ194,Dev!$EL$29,,,Table!$A$1))</f>
        <v>PRLJB-027_g</v>
      </c>
      <c r="BGE55" s="1504"/>
      <c r="BGF55" s="1134"/>
      <c r="BGG55" s="1134"/>
      <c r="BGH55" s="1134"/>
      <c r="BGI55" s="1134"/>
      <c r="BGJ55" s="1134"/>
      <c r="BGK55" s="1134"/>
      <c r="BGL55" s="1134"/>
      <c r="BGM55" s="1515" t="str">
        <f ca="1">INDIRECT(ADDRESS(BFQ194,Dev!$EU$29,,,Table!$A$1))</f>
        <v>PRLJB-027_h</v>
      </c>
      <c r="BGN55" s="1504"/>
      <c r="BGO55" s="1134"/>
      <c r="BGP55" s="1134"/>
      <c r="BGQ55" s="1134"/>
      <c r="BGR55" s="1506"/>
      <c r="BGS55" s="1507"/>
      <c r="BGT55" s="1264"/>
      <c r="BGU55" s="1506"/>
      <c r="BGV55" s="1508"/>
      <c r="BGW55" s="1134"/>
      <c r="BGX55" s="1134"/>
      <c r="BGY55" s="1134"/>
      <c r="BGZ55" s="1134"/>
      <c r="BHA55" s="1134"/>
      <c r="BHB55" s="1134"/>
      <c r="BHC55" s="1134"/>
      <c r="BHD55" s="1134"/>
      <c r="BHE55" s="1134"/>
      <c r="BHF55" s="1134"/>
      <c r="BHG55" s="1134"/>
      <c r="BHH55" s="1134"/>
      <c r="BHI55" s="1134"/>
      <c r="BHJ55" s="1134"/>
      <c r="BHK55" s="1134"/>
      <c r="BHL55" s="1134"/>
      <c r="BHM55" s="1134"/>
      <c r="BHN55" s="1134"/>
      <c r="BHO55" s="1134"/>
      <c r="BHP55" s="1134"/>
      <c r="BHQ55" s="1134"/>
      <c r="BHR55" s="1134"/>
      <c r="BHS55" s="1515" t="str">
        <f ca="1">INDIRECT(ADDRESS(BHS194,Dev!$CY$29,,,Table!$A$1))</f>
        <v>PRLJB-028_a</v>
      </c>
      <c r="BHT55" s="1503"/>
      <c r="BHU55" s="1134"/>
      <c r="BHV55" s="1134"/>
      <c r="BHW55" s="1134"/>
      <c r="BHX55" s="1134"/>
      <c r="BHY55" s="1515" t="str">
        <f ca="1">INDIRECT(ADDRESS(BHS194,Dev!$DE$29,,,Table!$A$1))</f>
        <v>PRLJB-028_cp</v>
      </c>
      <c r="BHZ55" s="1503"/>
      <c r="BIA55" s="1134"/>
      <c r="BIB55" s="1502" t="str">
        <f ca="1">INDIRECT(ADDRESS(BHS194,Dev!$DH$29,,,Table!$A$1))</f>
        <v>PRLJB-028_b</v>
      </c>
      <c r="BIC55" s="1503"/>
      <c r="BID55" s="1122"/>
      <c r="BIE55" s="1122"/>
      <c r="BIF55" s="1502" t="str">
        <f ca="1">INDIRECT(ADDRESS(BHS194,Dev!$EL$29,,,Table!$A$1))</f>
        <v>PRLJB-028_g</v>
      </c>
      <c r="BIG55" s="1504"/>
      <c r="BIH55" s="1122"/>
      <c r="BII55" s="1122"/>
      <c r="BIJ55" s="1122"/>
      <c r="BIK55" s="1122"/>
      <c r="BIL55" s="1122"/>
      <c r="BIM55" s="1122"/>
      <c r="BIN55" s="1122"/>
      <c r="BIO55" s="1502" t="str">
        <f ca="1">INDIRECT(ADDRESS(BHS194,Dev!$EU$29,,,Table!$A$1))</f>
        <v>PRLJB-028_h</v>
      </c>
      <c r="BIP55" s="1504"/>
      <c r="BIQ55" s="1122"/>
      <c r="BIR55" s="1122"/>
      <c r="BIS55" s="1122"/>
      <c r="BIT55" s="1122"/>
      <c r="BIU55" s="1122"/>
      <c r="BIV55" s="1122"/>
      <c r="BIW55" s="1122"/>
      <c r="BIX55" s="1122"/>
      <c r="BIY55" s="1122"/>
      <c r="BIZ55" s="1122"/>
      <c r="BJA55" s="1122"/>
      <c r="BJB55" s="1122"/>
      <c r="BJC55" s="1122"/>
      <c r="BJD55" s="1122"/>
      <c r="BJE55" s="1122"/>
      <c r="BJF55" s="1122"/>
      <c r="BJG55" s="1122"/>
      <c r="BJH55" s="1122"/>
      <c r="BJI55" s="1122"/>
      <c r="BJJ55" s="1122"/>
      <c r="BJK55" s="1122"/>
      <c r="BJL55" s="1122"/>
      <c r="BJM55" s="1122"/>
      <c r="BJN55" s="1122"/>
      <c r="BJO55" s="1122"/>
      <c r="BJP55" s="1122"/>
      <c r="BJQ55" s="1122"/>
      <c r="BJR55" s="1122"/>
      <c r="BJS55" s="1122"/>
      <c r="BJT55" s="1122"/>
      <c r="BJU55" s="1502" t="str">
        <f ca="1">INDIRECT(ADDRESS(BJU194,Dev!$CY$29,,,Table!$A$1))</f>
        <v>PRLJB-029_a</v>
      </c>
      <c r="BJV55" s="1503"/>
      <c r="BJW55" s="1122"/>
      <c r="BJX55" s="1122"/>
      <c r="BJY55" s="1122"/>
      <c r="BJZ55" s="1122"/>
      <c r="BKA55" s="1502" t="str">
        <f ca="1">INDIRECT(ADDRESS(BJU194,Dev!$DE$29,,,Table!$A$1))</f>
        <v>PRLJB-029_cp</v>
      </c>
      <c r="BKB55" s="1515"/>
      <c r="BKC55" s="231"/>
      <c r="BKD55" s="1515" t="str">
        <f ca="1">INDIRECT(ADDRESS(BJU194,Dev!$DH$29,,,Table!$A$1))</f>
        <v>PRLJB-029_b</v>
      </c>
      <c r="BKE55" s="1503"/>
      <c r="BKF55" s="1134"/>
      <c r="BKG55" s="1134"/>
      <c r="BKH55" s="1515" t="str">
        <f ca="1">INDIRECT(ADDRESS(BJU194,Dev!$EL$29,,,Table!$A$1))</f>
        <v>PRLJB-029_g</v>
      </c>
      <c r="BKI55" s="1504"/>
      <c r="BKJ55" s="1134"/>
      <c r="BKK55" s="1134"/>
      <c r="BKL55" s="1134"/>
      <c r="BKM55" s="1134"/>
      <c r="BKN55" s="1134"/>
      <c r="BKO55" s="1134"/>
      <c r="BKP55" s="1134"/>
      <c r="BKQ55" s="1515" t="str">
        <f ca="1">INDIRECT(ADDRESS(BJU194,Dev!$EU$29,,,Table!$A$1))</f>
        <v>PRLJB-029_h</v>
      </c>
      <c r="BKR55" s="1504"/>
      <c r="BKS55" s="1134"/>
      <c r="BKT55" s="1134"/>
      <c r="BKU55" s="1134"/>
      <c r="BKV55" s="1506"/>
      <c r="BKW55" s="1507"/>
      <c r="BKX55" s="1264"/>
      <c r="BKY55" s="1506"/>
      <c r="BKZ55" s="1508"/>
      <c r="BLA55" s="1134"/>
      <c r="BLB55" s="1134"/>
      <c r="BLC55" s="1134"/>
      <c r="BLD55" s="1134"/>
      <c r="BLE55" s="1134"/>
      <c r="BLF55" s="1134"/>
      <c r="BLG55" s="1134"/>
      <c r="BLH55" s="1134"/>
      <c r="BLI55" s="1134"/>
      <c r="BLJ55" s="1134"/>
      <c r="BLK55" s="1134"/>
      <c r="BLL55" s="1134"/>
      <c r="BLM55" s="1134"/>
      <c r="BLN55" s="1134"/>
      <c r="BLO55" s="1134"/>
      <c r="BLP55" s="1134"/>
      <c r="BLQ55" s="1134"/>
      <c r="BLR55" s="1134"/>
      <c r="BLS55" s="1134"/>
      <c r="BLT55" s="1134"/>
      <c r="BLU55" s="1134"/>
      <c r="BLV55" s="1134"/>
      <c r="BLW55" s="1515" t="str">
        <f ca="1">INDIRECT(ADDRESS(BLW194,Dev!$CY$29,,,Table!$A$1))</f>
        <v>PRLJB-030_a</v>
      </c>
      <c r="BLX55" s="1503"/>
      <c r="BLY55" s="1134"/>
      <c r="BLZ55" s="1134"/>
      <c r="BMA55" s="1134"/>
      <c r="BMB55" s="1134"/>
      <c r="BMC55" s="1515" t="str">
        <f ca="1">INDIRECT(ADDRESS(BLW194,Dev!$DE$29,,,Table!$A$1))</f>
        <v>PRLJB-030_cp</v>
      </c>
      <c r="BMD55" s="1503"/>
      <c r="BME55" s="1134"/>
      <c r="BMF55" s="1502" t="str">
        <f ca="1">INDIRECT(ADDRESS(BLW194,Dev!$DH$29,,,Table!$A$1))</f>
        <v>PRLJB-030_b</v>
      </c>
      <c r="BMG55" s="1503"/>
      <c r="BMH55" s="1122"/>
      <c r="BMI55" s="1122"/>
      <c r="BMJ55" s="1502" t="str">
        <f ca="1">INDIRECT(ADDRESS(BLW194,Dev!$EL$29,,,Table!$A$1))</f>
        <v>PRLJB-030_g</v>
      </c>
      <c r="BMK55" s="1504"/>
      <c r="BML55" s="1122"/>
      <c r="BMM55" s="1122"/>
      <c r="BMN55" s="1122"/>
      <c r="BMO55" s="1122"/>
      <c r="BMP55" s="1122"/>
      <c r="BMQ55" s="1122"/>
      <c r="BMR55" s="1122"/>
      <c r="BMS55" s="1502" t="str">
        <f ca="1">INDIRECT(ADDRESS(BLW194,Dev!$EU$29,,,Table!$A$1))</f>
        <v>PRLJB-030_h</v>
      </c>
      <c r="BMT55" s="1504"/>
      <c r="BMU55" s="1122"/>
      <c r="BMV55" s="1122"/>
      <c r="BMW55" s="1122"/>
      <c r="BMX55" s="1122"/>
      <c r="BMY55" s="1122"/>
      <c r="BMZ55" s="1122"/>
      <c r="BNA55" s="1122"/>
      <c r="BNB55" s="1122"/>
      <c r="BNC55" s="1122"/>
      <c r="BND55" s="1122"/>
      <c r="BNE55" s="1122"/>
      <c r="BNF55" s="1122"/>
      <c r="BNG55" s="1122"/>
      <c r="BNH55" s="1122"/>
      <c r="BNI55" s="1122"/>
      <c r="BNJ55" s="1122"/>
      <c r="BNK55" s="1122"/>
      <c r="BNL55" s="1122"/>
      <c r="BNM55" s="1122"/>
      <c r="BNN55" s="1122"/>
      <c r="BNO55" s="1122"/>
      <c r="BNP55" s="1122"/>
      <c r="BNQ55" s="1122"/>
      <c r="BNR55" s="1122"/>
      <c r="BNS55" s="1122"/>
      <c r="BNT55" s="1122"/>
      <c r="BNU55" s="1122"/>
      <c r="BNV55" s="1122"/>
      <c r="BNW55" s="1122"/>
      <c r="BNX55" s="1122"/>
      <c r="BNY55" s="1502" t="str">
        <f ca="1">INDIRECT(ADDRESS(BNY194,Dev!$CY$29,,,Table!$A$1))</f>
        <v>PRLJB-031_a</v>
      </c>
      <c r="BNZ55" s="1503"/>
      <c r="BOA55" s="1122"/>
      <c r="BOB55" s="1122"/>
      <c r="BOC55" s="1122"/>
      <c r="BOD55" s="1122"/>
      <c r="BOE55" s="1502" t="str">
        <f ca="1">INDIRECT(ADDRESS(BNY194,Dev!$DE$29,,,Table!$A$1))</f>
        <v>PRLJB-031_cp</v>
      </c>
      <c r="BOF55" s="1515"/>
      <c r="BOG55" s="231"/>
      <c r="BOH55" s="1515" t="str">
        <f ca="1">INDIRECT(ADDRESS(BNY194,Dev!$DH$29,,,Table!$A$1))</f>
        <v>PRLJB-031_b</v>
      </c>
      <c r="BOI55" s="1503"/>
      <c r="BOJ55" s="1134"/>
      <c r="BOK55" s="1134"/>
      <c r="BOL55" s="1515" t="str">
        <f ca="1">INDIRECT(ADDRESS(BNY194,Dev!$EL$29,,,Table!$A$1))</f>
        <v>PRLJB-031_g</v>
      </c>
      <c r="BOM55" s="1504"/>
      <c r="BON55" s="1134"/>
      <c r="BOO55" s="1134"/>
      <c r="BOP55" s="1134"/>
      <c r="BOQ55" s="1134"/>
      <c r="BOR55" s="1134"/>
      <c r="BOS55" s="1134"/>
      <c r="BOT55" s="1134"/>
      <c r="BOU55" s="1515" t="str">
        <f ca="1">INDIRECT(ADDRESS(BNY194,Dev!$EU$29,,,Table!$A$1))</f>
        <v>PRLJB-031_h</v>
      </c>
      <c r="BOV55" s="1504"/>
      <c r="BOW55" s="1134"/>
      <c r="BOX55" s="1134"/>
      <c r="BOY55" s="1134"/>
      <c r="BOZ55" s="1506"/>
      <c r="BPA55" s="1507"/>
      <c r="BPB55" s="1264"/>
      <c r="BPC55" s="1506"/>
      <c r="BPD55" s="1508"/>
      <c r="BPE55" s="1134"/>
      <c r="BPF55" s="1134"/>
      <c r="BPG55" s="1134"/>
      <c r="BPH55" s="1134"/>
      <c r="BPI55" s="1134"/>
      <c r="BPJ55" s="1134"/>
      <c r="BPK55" s="1134"/>
      <c r="BPL55" s="1134"/>
      <c r="BPM55" s="1134"/>
      <c r="BPN55" s="1134"/>
      <c r="BPO55" s="1134"/>
      <c r="BPP55" s="1134"/>
      <c r="BPQ55" s="1134"/>
      <c r="BPR55" s="1134"/>
      <c r="BPS55" s="1134"/>
      <c r="BPT55" s="1134"/>
      <c r="BPU55" s="1134"/>
      <c r="BPV55" s="1134"/>
      <c r="BPW55" s="1134"/>
      <c r="BPX55" s="1134"/>
      <c r="BPY55" s="1134"/>
      <c r="BPZ55" s="1134"/>
      <c r="BQA55" s="1515" t="str">
        <f ca="1">INDIRECT(ADDRESS(BQA194,Dev!$CY$29,,,Table!$A$1))</f>
        <v>PRLJB-032_a</v>
      </c>
      <c r="BQB55" s="1503"/>
      <c r="BQC55" s="1134"/>
      <c r="BQD55" s="1134"/>
      <c r="BQE55" s="1134"/>
      <c r="BQF55" s="1134"/>
      <c r="BQG55" s="1515" t="str">
        <f ca="1">INDIRECT(ADDRESS(BQA194,Dev!$DE$29,,,Table!$A$1))</f>
        <v>PRLJB-032_cp</v>
      </c>
      <c r="BQH55" s="1503"/>
      <c r="BQI55" s="1134"/>
      <c r="BQJ55" s="1502" t="str">
        <f ca="1">INDIRECT(ADDRESS(BQA194,Dev!$DH$29,,,Table!$A$1))</f>
        <v>PRLJB-032_b</v>
      </c>
      <c r="BQK55" s="1503"/>
      <c r="BQL55" s="1122"/>
      <c r="BQM55" s="1122"/>
      <c r="BQN55" s="1502" t="str">
        <f ca="1">INDIRECT(ADDRESS(BQA194,Dev!$EL$29,,,Table!$A$1))</f>
        <v>PRLJB-032_g</v>
      </c>
      <c r="BQO55" s="1504"/>
      <c r="BQP55" s="1122"/>
      <c r="BQQ55" s="1122"/>
      <c r="BQR55" s="1122"/>
      <c r="BQS55" s="1122"/>
      <c r="BQT55" s="1122"/>
      <c r="BQU55" s="1122"/>
      <c r="BQV55" s="1122"/>
      <c r="BQW55" s="1502" t="str">
        <f ca="1">INDIRECT(ADDRESS(BQA194,Dev!$EU$29,,,Table!$A$1))</f>
        <v>PRLJB-032_h</v>
      </c>
      <c r="BQX55" s="1504"/>
      <c r="BQY55" s="1122"/>
      <c r="BQZ55" s="1122"/>
      <c r="BRA55" s="1122"/>
      <c r="BRB55" s="1122"/>
      <c r="BRC55" s="1122"/>
      <c r="BRD55" s="1122"/>
      <c r="BRE55" s="1122"/>
      <c r="BRF55" s="1122"/>
      <c r="BRG55" s="1122"/>
      <c r="BRH55" s="1122"/>
      <c r="BRI55" s="1122"/>
      <c r="BRJ55" s="1122"/>
      <c r="BRK55" s="1122"/>
      <c r="BRL55" s="1122"/>
      <c r="BRM55" s="1122"/>
      <c r="BRN55" s="1122"/>
      <c r="BRO55" s="1122"/>
      <c r="BRP55" s="1122"/>
      <c r="BRQ55" s="1122"/>
      <c r="BRR55" s="1122"/>
      <c r="BRS55" s="1122"/>
      <c r="BRT55" s="1122"/>
      <c r="BRU55" s="1122"/>
      <c r="BRV55" s="1122"/>
      <c r="BRW55" s="1122"/>
      <c r="BRX55" s="1122"/>
      <c r="BRY55" s="1122"/>
      <c r="BRZ55" s="1122"/>
      <c r="BSA55" s="1122"/>
      <c r="BSB55" s="1122"/>
      <c r="BSC55" s="1502" t="str">
        <f ca="1">INDIRECT(ADDRESS(BSC194,Dev!$CY$29,,,Table!$A$1))</f>
        <v>PRLJB-033_a</v>
      </c>
      <c r="BSD55" s="1503"/>
      <c r="BSE55" s="1122"/>
      <c r="BSF55" s="1122"/>
      <c r="BSG55" s="1122"/>
      <c r="BSH55" s="1122"/>
      <c r="BSI55" s="1502" t="str">
        <f ca="1">INDIRECT(ADDRESS(BSC194,Dev!$DE$29,,,Table!$A$1))</f>
        <v>PRLJB-033_cp</v>
      </c>
      <c r="BSJ55" s="1515"/>
      <c r="BSK55" s="231"/>
      <c r="BSL55" s="1515" t="str">
        <f ca="1">INDIRECT(ADDRESS(BSC194,Dev!$DH$29,,,Table!$A$1))</f>
        <v>PRLJB-033_b</v>
      </c>
      <c r="BSM55" s="1503"/>
      <c r="BSN55" s="1134"/>
      <c r="BSO55" s="1134"/>
      <c r="BSP55" s="1515" t="str">
        <f ca="1">INDIRECT(ADDRESS(BSC194,Dev!$EL$29,,,Table!$A$1))</f>
        <v>PRLJB-033_g</v>
      </c>
      <c r="BSQ55" s="1504"/>
      <c r="BSR55" s="1134"/>
      <c r="BSS55" s="1134"/>
      <c r="BST55" s="1134"/>
      <c r="BSU55" s="1134"/>
      <c r="BSV55" s="1134"/>
      <c r="BSW55" s="1134"/>
      <c r="BSX55" s="1134"/>
      <c r="BSY55" s="1515" t="str">
        <f ca="1">INDIRECT(ADDRESS(BSC194,Dev!$EU$29,,,Table!$A$1))</f>
        <v>PRLJB-033_h</v>
      </c>
      <c r="BSZ55" s="1504"/>
      <c r="BTA55" s="1134"/>
      <c r="BTB55" s="1134"/>
      <c r="BTC55" s="1134"/>
      <c r="BTD55" s="1506"/>
      <c r="BTE55" s="1507"/>
      <c r="BTF55" s="1264"/>
      <c r="BTG55" s="1506"/>
      <c r="BTH55" s="1508"/>
      <c r="BTI55" s="1134"/>
      <c r="BTJ55" s="1134"/>
      <c r="BTK55" s="1134"/>
      <c r="BTL55" s="1134"/>
      <c r="BTM55" s="1134"/>
      <c r="BTN55" s="1134"/>
      <c r="BTO55" s="1134"/>
      <c r="BTP55" s="1134"/>
      <c r="BTQ55" s="1134"/>
      <c r="BTR55" s="1134"/>
      <c r="BTS55" s="1134"/>
      <c r="BTT55" s="1134"/>
      <c r="BTU55" s="1134"/>
      <c r="BTV55" s="1134"/>
      <c r="BTW55" s="1134"/>
      <c r="BTX55" s="1134"/>
      <c r="BTY55" s="1134"/>
      <c r="BTZ55" s="1134"/>
      <c r="BUA55" s="1134"/>
      <c r="BUB55" s="1134"/>
      <c r="BUC55" s="1134"/>
      <c r="BUD55" s="1134"/>
      <c r="BUE55" s="1515" t="str">
        <f ca="1">INDIRECT(ADDRESS(BUE194,Dev!$CY$29,,,Table!$A$1))</f>
        <v>PRLJB-034_a</v>
      </c>
      <c r="BUF55" s="1503"/>
      <c r="BUG55" s="1134"/>
      <c r="BUH55" s="1134"/>
      <c r="BUI55" s="1134"/>
      <c r="BUJ55" s="1134"/>
      <c r="BUK55" s="1515" t="str">
        <f ca="1">INDIRECT(ADDRESS(BUE194,Dev!$DE$29,,,Table!$A$1))</f>
        <v>PRLJB-034_cp</v>
      </c>
      <c r="BUL55" s="1503"/>
      <c r="BUM55" s="1134"/>
      <c r="BUN55" s="1502" t="str">
        <f ca="1">INDIRECT(ADDRESS(BUE194,Dev!$DH$29,,,Table!$A$1))</f>
        <v>PRLJB-034_b</v>
      </c>
      <c r="BUO55" s="1503"/>
      <c r="BUP55" s="1122"/>
      <c r="BUQ55" s="1122"/>
      <c r="BUR55" s="1502" t="str">
        <f ca="1">INDIRECT(ADDRESS(BUE194,Dev!$EL$29,,,Table!$A$1))</f>
        <v>PRLJB-034_g</v>
      </c>
      <c r="BUS55" s="1504"/>
      <c r="BUT55" s="1122"/>
      <c r="BUU55" s="1122"/>
      <c r="BUV55" s="1122"/>
      <c r="BUW55" s="1122"/>
      <c r="BUX55" s="1122"/>
      <c r="BUY55" s="1122"/>
      <c r="BUZ55" s="1122"/>
      <c r="BVA55" s="1502" t="str">
        <f ca="1">INDIRECT(ADDRESS(BUE194,Dev!$EU$29,,,Table!$A$1))</f>
        <v>PRLJB-034_h</v>
      </c>
      <c r="BVB55" s="1504"/>
      <c r="BVC55" s="1122"/>
      <c r="BVD55" s="1122"/>
      <c r="BVE55" s="1122"/>
      <c r="BVF55" s="1122"/>
      <c r="BVG55" s="1122"/>
      <c r="BVH55" s="1122"/>
      <c r="BVI55" s="1122"/>
      <c r="BVJ55" s="1122"/>
      <c r="BVK55" s="1122"/>
      <c r="BVL55" s="1122"/>
      <c r="BVM55" s="1122"/>
      <c r="BVN55" s="1122"/>
      <c r="BVO55" s="1122"/>
      <c r="BVP55" s="1122"/>
      <c r="BVQ55" s="1122"/>
      <c r="BVR55" s="1122"/>
      <c r="BVS55" s="1122"/>
      <c r="BVT55" s="1122"/>
      <c r="BVU55" s="1122"/>
      <c r="BVV55" s="1122"/>
      <c r="BVW55" s="1122"/>
      <c r="BVX55" s="1122"/>
      <c r="BVY55" s="1122"/>
      <c r="BVZ55" s="1122"/>
      <c r="BWA55" s="1122"/>
      <c r="BWB55" s="1122"/>
      <c r="BWC55" s="1122"/>
      <c r="BWD55" s="1122"/>
      <c r="BWE55" s="1122"/>
      <c r="BWF55" s="1122"/>
      <c r="BWG55" s="1502" t="str">
        <f ca="1">INDIRECT(ADDRESS(BWG194,Dev!$CY$29,,,Table!$A$1))</f>
        <v>PRLJB-035_a</v>
      </c>
      <c r="BWH55" s="1503"/>
      <c r="BWI55" s="1122"/>
      <c r="BWJ55" s="1122"/>
      <c r="BWK55" s="1122"/>
      <c r="BWL55" s="1122"/>
      <c r="BWM55" s="1502" t="str">
        <f ca="1">INDIRECT(ADDRESS(BWG194,Dev!$DE$29,,,Table!$A$1))</f>
        <v>PRLJB-035_cp</v>
      </c>
      <c r="BWN55" s="1515"/>
      <c r="BWO55" s="231"/>
      <c r="BWP55" s="1515" t="str">
        <f ca="1">INDIRECT(ADDRESS(BWG194,Dev!$DH$29,,,Table!$A$1))</f>
        <v>PRLJB-035_b</v>
      </c>
      <c r="BWQ55" s="1503"/>
      <c r="BWR55" s="1134"/>
      <c r="BWS55" s="1134"/>
      <c r="BWT55" s="1515" t="str">
        <f ca="1">INDIRECT(ADDRESS(BWG194,Dev!$EL$29,,,Table!$A$1))</f>
        <v>PRLJB-035_g</v>
      </c>
      <c r="BWU55" s="1504"/>
      <c r="BWV55" s="1134"/>
      <c r="BWW55" s="1134"/>
      <c r="BWX55" s="1134"/>
      <c r="BWY55" s="1134"/>
      <c r="BWZ55" s="1134"/>
      <c r="BXA55" s="1134"/>
      <c r="BXB55" s="1134"/>
      <c r="BXC55" s="1515" t="str">
        <f ca="1">INDIRECT(ADDRESS(BWG194,Dev!$EU$29,,,Table!$A$1))</f>
        <v>PRLJB-035_h</v>
      </c>
      <c r="BXD55" s="1504"/>
      <c r="BXE55" s="1134"/>
      <c r="BXF55" s="1134"/>
      <c r="BXG55" s="1134"/>
      <c r="BXH55" s="1506"/>
      <c r="BXI55" s="1507"/>
      <c r="BXJ55" s="1264"/>
      <c r="BXK55" s="1506"/>
      <c r="BXL55" s="1508"/>
      <c r="BXM55" s="1134"/>
      <c r="BXN55" s="1134"/>
      <c r="BXO55" s="1134"/>
      <c r="BXP55" s="1134"/>
      <c r="BXQ55" s="1134"/>
      <c r="BXR55" s="1134"/>
      <c r="BXS55" s="1134"/>
      <c r="BXT55" s="1134"/>
      <c r="BXU55" s="1134"/>
      <c r="BXV55" s="1134"/>
      <c r="BXW55" s="1134"/>
      <c r="BXX55" s="1134"/>
      <c r="BXY55" s="1134"/>
      <c r="BXZ55" s="1134"/>
      <c r="BYA55" s="1134"/>
      <c r="BYB55" s="1134"/>
      <c r="BYC55" s="1134"/>
      <c r="BYD55" s="1134"/>
      <c r="BYE55" s="1134"/>
      <c r="BYF55" s="1134"/>
      <c r="BYG55" s="1134"/>
      <c r="BYH55" s="1134"/>
      <c r="BYI55" s="1515" t="str">
        <f ca="1">INDIRECT(ADDRESS(BYI194,Dev!$CY$29,,,Table!$A$1))</f>
        <v>PRLJB-036_a</v>
      </c>
      <c r="BYJ55" s="1503"/>
      <c r="BYK55" s="1134"/>
      <c r="BYL55" s="1134"/>
      <c r="BYM55" s="1134"/>
      <c r="BYN55" s="1134"/>
      <c r="BYO55" s="1515" t="str">
        <f ca="1">INDIRECT(ADDRESS(BYI194,Dev!$DE$29,,,Table!$A$1))</f>
        <v>PRLJB-036_cp</v>
      </c>
      <c r="BYP55" s="1503"/>
      <c r="BYQ55" s="1134"/>
      <c r="BYR55" s="1502" t="str">
        <f ca="1">INDIRECT(ADDRESS(BYI194,Dev!$DH$29,,,Table!$A$1))</f>
        <v>PRLJB-036_b</v>
      </c>
      <c r="BYS55" s="1503"/>
      <c r="BYT55" s="1122"/>
      <c r="BYU55" s="1122"/>
      <c r="BYV55" s="1502" t="str">
        <f ca="1">INDIRECT(ADDRESS(BYI194,Dev!$EL$29,,,Table!$A$1))</f>
        <v>PRLJB-036_g</v>
      </c>
      <c r="BYW55" s="1504"/>
      <c r="BYX55" s="1122"/>
      <c r="BYY55" s="1122"/>
      <c r="BYZ55" s="1122"/>
      <c r="BZA55" s="1122"/>
      <c r="BZB55" s="1122"/>
      <c r="BZC55" s="1122"/>
      <c r="BZD55" s="1122"/>
      <c r="BZE55" s="1502" t="str">
        <f ca="1">INDIRECT(ADDRESS(BYI194,Dev!$EU$29,,,Table!$A$1))</f>
        <v>PRLJB-036_h</v>
      </c>
      <c r="BZF55" s="1504"/>
      <c r="BZG55" s="1122"/>
      <c r="BZH55" s="1122"/>
      <c r="BZI55" s="1122"/>
      <c r="BZJ55" s="1122"/>
      <c r="BZK55" s="1122"/>
      <c r="BZL55" s="1122"/>
      <c r="BZM55" s="1122"/>
      <c r="BZN55" s="1122"/>
      <c r="BZO55" s="1122"/>
      <c r="BZP55" s="1122"/>
      <c r="BZQ55" s="1122"/>
      <c r="BZR55" s="1122"/>
      <c r="BZS55" s="1122"/>
      <c r="BZT55" s="1122"/>
      <c r="BZU55" s="1122"/>
      <c r="BZV55" s="1122"/>
      <c r="BZW55" s="1122"/>
      <c r="BZX55" s="1122"/>
      <c r="BZY55" s="1122"/>
      <c r="BZZ55" s="1122"/>
      <c r="CAA55" s="1122"/>
      <c r="CAB55" s="1122"/>
      <c r="CAC55" s="1122"/>
      <c r="CAD55" s="1122"/>
      <c r="CAE55" s="1122"/>
      <c r="CAF55" s="1122"/>
      <c r="CAG55" s="1122"/>
      <c r="CAH55" s="1122"/>
      <c r="CAI55" s="1122"/>
      <c r="CAJ55" s="1122"/>
      <c r="CAK55" s="1502" t="str">
        <f ca="1">INDIRECT(ADDRESS(CAK194,Dev!$CY$29,,,Table!$A$1))</f>
        <v>PRLJB-037_a</v>
      </c>
      <c r="CAL55" s="1503"/>
      <c r="CAM55" s="1122"/>
      <c r="CAN55" s="1122"/>
      <c r="CAO55" s="1122"/>
      <c r="CAP55" s="1122"/>
      <c r="CAQ55" s="1502" t="str">
        <f ca="1">INDIRECT(ADDRESS(CAK194,Dev!$DE$29,,,Table!$A$1))</f>
        <v>PRLJB-037_cp</v>
      </c>
      <c r="CAR55" s="1515"/>
      <c r="CAS55" s="231"/>
      <c r="CAT55" s="1515" t="str">
        <f ca="1">INDIRECT(ADDRESS(CAK194,Dev!$DH$29,,,Table!$A$1))</f>
        <v>PRLJB-037_b</v>
      </c>
      <c r="CAU55" s="1503"/>
      <c r="CAV55" s="1134"/>
      <c r="CAW55" s="1134"/>
      <c r="CAX55" s="1515" t="str">
        <f ca="1">INDIRECT(ADDRESS(CAK194,Dev!$EL$29,,,Table!$A$1))</f>
        <v>PRLJB-037_g</v>
      </c>
      <c r="CAY55" s="1504"/>
      <c r="CAZ55" s="1134"/>
      <c r="CBA55" s="1134"/>
      <c r="CBB55" s="1134"/>
      <c r="CBC55" s="1134"/>
      <c r="CBD55" s="1134"/>
      <c r="CBE55" s="1134"/>
      <c r="CBF55" s="1134"/>
      <c r="CBG55" s="1515" t="str">
        <f ca="1">INDIRECT(ADDRESS(CAK194,Dev!$EU$29,,,Table!$A$1))</f>
        <v>PRLJB-037_h</v>
      </c>
      <c r="CBH55" s="1504"/>
      <c r="CBI55" s="1134"/>
      <c r="CBJ55" s="1134"/>
      <c r="CBK55" s="1134"/>
      <c r="CBL55" s="1506"/>
      <c r="CBM55" s="1507"/>
      <c r="CBN55" s="1264"/>
      <c r="CBO55" s="1506"/>
      <c r="CBP55" s="1508"/>
      <c r="CBQ55" s="1134"/>
      <c r="CBR55" s="1134"/>
      <c r="CBS55" s="1134"/>
      <c r="CBT55" s="1134"/>
      <c r="CBU55" s="1134"/>
      <c r="CBV55" s="1134"/>
      <c r="CBW55" s="1134"/>
      <c r="CBX55" s="1134"/>
      <c r="CBY55" s="1134"/>
      <c r="CBZ55" s="1134"/>
      <c r="CCA55" s="1134"/>
      <c r="CCB55" s="1134"/>
      <c r="CCC55" s="1134"/>
      <c r="CCD55" s="1134"/>
      <c r="CCE55" s="1134"/>
      <c r="CCF55" s="1134"/>
      <c r="CCG55" s="1134"/>
      <c r="CCH55" s="1134"/>
      <c r="CCI55" s="1134"/>
      <c r="CCJ55" s="1134"/>
      <c r="CCK55" s="1134"/>
      <c r="CCL55" s="1134"/>
      <c r="CCM55" s="1515" t="str">
        <f ca="1">INDIRECT(ADDRESS(CCM194,Dev!$CY$29,,,Table!$A$1))</f>
        <v>PRLJB-038_a</v>
      </c>
      <c r="CCN55" s="1503"/>
      <c r="CCO55" s="1134"/>
      <c r="CCP55" s="1134"/>
      <c r="CCQ55" s="1134"/>
      <c r="CCR55" s="1134"/>
      <c r="CCS55" s="1515" t="str">
        <f ca="1">INDIRECT(ADDRESS(CCM194,Dev!$DE$29,,,Table!$A$1))</f>
        <v>PRLJB-038_cp</v>
      </c>
      <c r="CCT55" s="1503"/>
      <c r="CCU55" s="1134"/>
      <c r="CCV55" s="1502" t="str">
        <f ca="1">INDIRECT(ADDRESS(CCM194,Dev!$DH$29,,,Table!$A$1))</f>
        <v>PRLJB-038_b</v>
      </c>
      <c r="CCW55" s="1503"/>
      <c r="CCX55" s="1122"/>
      <c r="CCY55" s="1122"/>
      <c r="CCZ55" s="1502" t="str">
        <f ca="1">INDIRECT(ADDRESS(CCM194,Dev!$EL$29,,,Table!$A$1))</f>
        <v>PRLJB-038_g</v>
      </c>
      <c r="CDA55" s="1504"/>
      <c r="CDB55" s="1122"/>
      <c r="CDC55" s="1122"/>
      <c r="CDD55" s="1122"/>
      <c r="CDE55" s="1122"/>
      <c r="CDF55" s="1122"/>
      <c r="CDG55" s="1122"/>
      <c r="CDH55" s="1122"/>
      <c r="CDI55" s="1502" t="str">
        <f ca="1">INDIRECT(ADDRESS(CCM194,Dev!$EU$29,,,Table!$A$1))</f>
        <v>PRLJB-038_h</v>
      </c>
      <c r="CDJ55" s="1504"/>
      <c r="CDK55" s="1122"/>
      <c r="CDL55" s="1122"/>
      <c r="CDM55" s="1122"/>
      <c r="CDN55" s="1122"/>
      <c r="CDO55" s="1122"/>
      <c r="CDP55" s="1122"/>
      <c r="CDQ55" s="1122"/>
      <c r="CDR55" s="1122"/>
      <c r="CDS55" s="1122"/>
      <c r="CDT55" s="1122"/>
      <c r="CDU55" s="1122"/>
      <c r="CDV55" s="1122"/>
      <c r="CDW55" s="1122"/>
      <c r="CDX55" s="1122"/>
      <c r="CDY55" s="1122"/>
      <c r="CDZ55" s="1122"/>
      <c r="CEA55" s="1122"/>
      <c r="CEB55" s="1122"/>
      <c r="CEC55" s="1122"/>
      <c r="CED55" s="1122"/>
      <c r="CEE55" s="1122"/>
      <c r="CEF55" s="1122"/>
      <c r="CEG55" s="1122"/>
      <c r="CEH55" s="1122"/>
      <c r="CEI55" s="1122"/>
      <c r="CEJ55" s="1122"/>
      <c r="CEK55" s="1122"/>
      <c r="CEL55" s="1122"/>
      <c r="CEM55" s="1122"/>
      <c r="CEN55" s="1122"/>
      <c r="CEO55" s="1502" t="str">
        <f ca="1">INDIRECT(ADDRESS(CEO194,Dev!$CY$29,,,Table!$A$1))</f>
        <v>PRLJB-039_a</v>
      </c>
      <c r="CEP55" s="1503"/>
      <c r="CEQ55" s="1122"/>
      <c r="CER55" s="1122"/>
      <c r="CES55" s="1122"/>
      <c r="CET55" s="1122"/>
      <c r="CEU55" s="1502" t="str">
        <f ca="1">INDIRECT(ADDRESS(CEO194,Dev!$DE$29,,,Table!$A$1))</f>
        <v>PRLJB-039_cp</v>
      </c>
      <c r="CEV55" s="1515"/>
      <c r="CEW55" s="231"/>
      <c r="CEX55" s="1515" t="str">
        <f ca="1">INDIRECT(ADDRESS(CEO194,Dev!$DH$29,,,Table!$A$1))</f>
        <v>PRLJB-039_b</v>
      </c>
      <c r="CEY55" s="1503"/>
      <c r="CEZ55" s="1134"/>
      <c r="CFA55" s="1134"/>
      <c r="CFB55" s="1515" t="str">
        <f ca="1">INDIRECT(ADDRESS(CEO194,Dev!$EL$29,,,Table!$A$1))</f>
        <v>PRLJB-039_g</v>
      </c>
      <c r="CFC55" s="1504"/>
      <c r="CFD55" s="1134"/>
      <c r="CFE55" s="1134"/>
      <c r="CFF55" s="1134"/>
      <c r="CFG55" s="1134"/>
      <c r="CFH55" s="1134"/>
      <c r="CFI55" s="1134"/>
      <c r="CFJ55" s="1134"/>
      <c r="CFK55" s="1515" t="str">
        <f ca="1">INDIRECT(ADDRESS(CEO194,Dev!$EU$29,,,Table!$A$1))</f>
        <v>PRLJB-039_h</v>
      </c>
      <c r="CFL55" s="1504"/>
      <c r="CFM55" s="1134"/>
      <c r="CFN55" s="1134"/>
      <c r="CFO55" s="1134"/>
      <c r="CFP55" s="1506"/>
      <c r="CFQ55" s="1507"/>
      <c r="CFR55" s="1264"/>
      <c r="CFS55" s="1506"/>
      <c r="CFT55" s="1508"/>
      <c r="CFU55" s="1134"/>
      <c r="CFV55" s="1134"/>
      <c r="CFW55" s="1134"/>
      <c r="CFX55" s="1134"/>
      <c r="CFY55" s="1134"/>
      <c r="CFZ55" s="1134"/>
      <c r="CGA55" s="1134"/>
      <c r="CGB55" s="1134"/>
      <c r="CGC55" s="1134"/>
      <c r="CGD55" s="1134"/>
      <c r="CGE55" s="1134"/>
      <c r="CGF55" s="1134"/>
      <c r="CGG55" s="1134"/>
      <c r="CGH55" s="1134"/>
      <c r="CGI55" s="1134"/>
      <c r="CGJ55" s="1134"/>
      <c r="CGK55" s="1134"/>
      <c r="CGL55" s="1134"/>
      <c r="CGM55" s="1134"/>
      <c r="CGN55" s="1134"/>
      <c r="CGO55" s="1134"/>
      <c r="CGP55" s="1134"/>
      <c r="CGQ55" s="1515" t="str">
        <f ca="1">INDIRECT(ADDRESS(CGQ194,Dev!$CY$29,,,Table!$A$1))</f>
        <v>PRLJB-040_a</v>
      </c>
      <c r="CGR55" s="1503"/>
      <c r="CGS55" s="1134"/>
      <c r="CGT55" s="1134"/>
      <c r="CGU55" s="1134"/>
      <c r="CGV55" s="1134"/>
      <c r="CGW55" s="1515" t="str">
        <f ca="1">INDIRECT(ADDRESS(CGQ194,Dev!$DE$29,,,Table!$A$1))</f>
        <v>PRLJB-040_cp</v>
      </c>
      <c r="CGX55" s="1503"/>
      <c r="CGY55" s="1134"/>
      <c r="CGZ55" s="1502" t="str">
        <f ca="1">INDIRECT(ADDRESS(CGQ194,Dev!$DH$29,,,Table!$A$1))</f>
        <v>PRLJB-040_b</v>
      </c>
      <c r="CHA55" s="1503"/>
      <c r="CHB55" s="1122"/>
      <c r="CHC55" s="1122"/>
      <c r="CHD55" s="1502" t="str">
        <f ca="1">INDIRECT(ADDRESS(CGQ194,Dev!$EL$29,,,Table!$A$1))</f>
        <v>PRLJB-040_g</v>
      </c>
      <c r="CHE55" s="1504"/>
      <c r="CHF55" s="1122"/>
      <c r="CHG55" s="1122"/>
      <c r="CHH55" s="1122"/>
      <c r="CHI55" s="1122"/>
      <c r="CHJ55" s="1122"/>
      <c r="CHK55" s="1122"/>
      <c r="CHL55" s="1122"/>
      <c r="CHM55" s="1502" t="str">
        <f ca="1">INDIRECT(ADDRESS(CGQ194,Dev!$EU$29,,,Table!$A$1))</f>
        <v>PRLJB-040_h</v>
      </c>
      <c r="CHN55" s="1504"/>
      <c r="CHO55" s="1122"/>
      <c r="CHP55" s="1122"/>
      <c r="CHQ55" s="1122"/>
      <c r="CHR55" s="1122"/>
      <c r="CHS55" s="1122"/>
      <c r="CHT55" s="1122"/>
      <c r="CHU55" s="1122"/>
      <c r="CHV55" s="1122"/>
      <c r="CHW55" s="1122"/>
      <c r="CHX55" s="1122"/>
      <c r="CHY55" s="1122"/>
      <c r="CHZ55" s="1122"/>
      <c r="CIA55" s="1122"/>
      <c r="CIB55" s="1122"/>
      <c r="CIC55" s="1122"/>
      <c r="CID55" s="1122"/>
      <c r="CIE55" s="1122"/>
      <c r="CIF55" s="1122"/>
      <c r="CIG55" s="1122"/>
      <c r="CIH55" s="1122"/>
      <c r="CII55" s="1122"/>
      <c r="CIJ55" s="1122"/>
      <c r="CIK55" s="1122"/>
      <c r="CIL55" s="1122"/>
      <c r="CIM55" s="1122"/>
      <c r="CIN55" s="1122"/>
      <c r="CIO55" s="1122"/>
      <c r="CIP55" s="1122"/>
      <c r="CIQ55" s="1122"/>
      <c r="CIR55" s="1122"/>
      <c r="CIS55" s="1502" t="str">
        <f ca="1">INDIRECT(ADDRESS(CIS194,Dev!$CY$29,,,Table!$A$1))</f>
        <v>PRLJB-041_a</v>
      </c>
      <c r="CIT55" s="1503"/>
      <c r="CIU55" s="1122"/>
      <c r="CIV55" s="1122"/>
      <c r="CIW55" s="1122"/>
      <c r="CIX55" s="1122"/>
      <c r="CIY55" s="1502" t="str">
        <f ca="1">INDIRECT(ADDRESS(CIS194,Dev!$DE$29,,,Table!$A$1))</f>
        <v>PRLJB-041_cp</v>
      </c>
      <c r="CIZ55" s="1515"/>
      <c r="CJA55" s="231"/>
      <c r="CJB55" s="1515" t="str">
        <f ca="1">INDIRECT(ADDRESS(CIS194,Dev!$DH$29,,,Table!$A$1))</f>
        <v>PRLJB-041_b</v>
      </c>
      <c r="CJC55" s="1503"/>
      <c r="CJD55" s="1134"/>
      <c r="CJE55" s="1134"/>
      <c r="CJF55" s="1515" t="str">
        <f ca="1">INDIRECT(ADDRESS(CIS194,Dev!$EL$29,,,Table!$A$1))</f>
        <v>PRLJB-041_g</v>
      </c>
      <c r="CJG55" s="1504"/>
      <c r="CJH55" s="1134"/>
      <c r="CJI55" s="1134"/>
      <c r="CJJ55" s="1134"/>
      <c r="CJK55" s="1134"/>
      <c r="CJL55" s="1134"/>
      <c r="CJM55" s="1134"/>
      <c r="CJN55" s="1134"/>
      <c r="CJO55" s="1515" t="str">
        <f ca="1">INDIRECT(ADDRESS(CIS194,Dev!$EU$29,,,Table!$A$1))</f>
        <v>PRLJB-041_h</v>
      </c>
      <c r="CJP55" s="1504"/>
      <c r="CJQ55" s="1134"/>
      <c r="CJR55" s="1134"/>
      <c r="CJS55" s="1134"/>
      <c r="CJT55" s="1506"/>
      <c r="CJU55" s="1507"/>
      <c r="CJV55" s="1264"/>
      <c r="CJW55" s="1506"/>
      <c r="CJX55" s="1508"/>
      <c r="CJY55" s="1134"/>
      <c r="CJZ55" s="1134"/>
      <c r="CKA55" s="1134"/>
      <c r="CKB55" s="1134"/>
      <c r="CKC55" s="1134"/>
      <c r="CKD55" s="1134"/>
      <c r="CKE55" s="1134"/>
      <c r="CKF55" s="1134"/>
      <c r="CKG55" s="1134"/>
      <c r="CKH55" s="1134"/>
      <c r="CKI55" s="1134"/>
      <c r="CKJ55" s="1134"/>
      <c r="CKK55" s="1134"/>
      <c r="CKL55" s="1134"/>
      <c r="CKM55" s="1134"/>
      <c r="CKN55" s="1134"/>
      <c r="CKO55" s="1134"/>
      <c r="CKP55" s="1134"/>
      <c r="CKQ55" s="1134"/>
      <c r="CKR55" s="1134"/>
      <c r="CKS55" s="1134"/>
      <c r="CKT55" s="1134"/>
      <c r="CKU55" s="1515" t="str">
        <f ca="1">INDIRECT(ADDRESS(CKU194,Dev!$CY$29,,,Table!$A$1))</f>
        <v>PRLJB-042_a</v>
      </c>
      <c r="CKV55" s="1503"/>
      <c r="CKW55" s="1134"/>
      <c r="CKX55" s="1134"/>
      <c r="CKY55" s="1134"/>
      <c r="CKZ55" s="1134"/>
      <c r="CLA55" s="1515" t="str">
        <f ca="1">INDIRECT(ADDRESS(CKU194,Dev!$DE$29,,,Table!$A$1))</f>
        <v>PRLJB-042_cp</v>
      </c>
      <c r="CLB55" s="1503"/>
      <c r="CLC55" s="1134"/>
      <c r="CLD55" s="1502" t="str">
        <f ca="1">INDIRECT(ADDRESS(CKU194,Dev!$DH$29,,,Table!$A$1))</f>
        <v>PRLJB-042_b</v>
      </c>
      <c r="CLE55" s="1503"/>
      <c r="CLF55" s="1122"/>
      <c r="CLG55" s="1122"/>
      <c r="CLH55" s="1502" t="str">
        <f ca="1">INDIRECT(ADDRESS(CKU194,Dev!$EL$29,,,Table!$A$1))</f>
        <v>PRLJB-042_g</v>
      </c>
      <c r="CLI55" s="1504"/>
      <c r="CLJ55" s="1122"/>
      <c r="CLK55" s="1122"/>
      <c r="CLL55" s="1122"/>
      <c r="CLM55" s="1122"/>
      <c r="CLN55" s="1122"/>
      <c r="CLO55" s="1122"/>
      <c r="CLP55" s="1122"/>
      <c r="CLQ55" s="1502" t="str">
        <f ca="1">INDIRECT(ADDRESS(CKU194,Dev!$EU$29,,,Table!$A$1))</f>
        <v>PRLJB-042_h</v>
      </c>
      <c r="CLR55" s="1504"/>
      <c r="CLS55" s="1122"/>
      <c r="CLT55" s="1122"/>
      <c r="CLU55" s="1122"/>
      <c r="CLV55" s="1122"/>
      <c r="CLW55" s="1122"/>
      <c r="CLX55" s="1122"/>
      <c r="CLY55" s="1122"/>
      <c r="CLZ55" s="1122"/>
      <c r="CMA55" s="1122"/>
      <c r="CMB55" s="1122"/>
      <c r="CMC55" s="1122"/>
      <c r="CMD55" s="1122"/>
      <c r="CME55" s="1122"/>
      <c r="CMF55" s="1122"/>
      <c r="CMG55" s="1122"/>
      <c r="CMH55" s="1122"/>
      <c r="CMI55" s="1122"/>
      <c r="CMJ55" s="1122"/>
      <c r="CMK55" s="1122"/>
      <c r="CML55" s="1122"/>
      <c r="CMM55" s="1122"/>
      <c r="CMN55" s="1122"/>
      <c r="CMO55" s="1122"/>
      <c r="CMP55" s="1122"/>
      <c r="CMQ55" s="1122"/>
      <c r="CMR55" s="1122"/>
      <c r="CMS55" s="1122"/>
      <c r="CMT55" s="1122"/>
      <c r="CMU55" s="1122"/>
      <c r="CMV55" s="1122"/>
      <c r="CMW55" s="1502" t="str">
        <f ca="1">INDIRECT(ADDRESS(CMW194,Dev!$CY$29,,,Table!$A$1))</f>
        <v>PRLJB-043_a</v>
      </c>
      <c r="CMX55" s="1503"/>
      <c r="CMY55" s="1122"/>
      <c r="CMZ55" s="1122"/>
      <c r="CNA55" s="1122"/>
      <c r="CNB55" s="1122"/>
      <c r="CNC55" s="1502" t="str">
        <f ca="1">INDIRECT(ADDRESS(CMW194,Dev!$DE$29,,,Table!$A$1))</f>
        <v>PRLJB-043_cp</v>
      </c>
      <c r="CND55" s="1515"/>
      <c r="CNE55" s="231"/>
      <c r="CNF55" s="1515" t="str">
        <f ca="1">INDIRECT(ADDRESS(CMW194,Dev!$DH$29,,,Table!$A$1))</f>
        <v>PRLJB-043_b</v>
      </c>
      <c r="CNG55" s="1503"/>
      <c r="CNH55" s="1122"/>
      <c r="CNI55" s="1122"/>
      <c r="CNJ55" s="1502" t="str">
        <f ca="1">INDIRECT(ADDRESS(CMW194,Dev!$EL$29,,,Table!$A$1))</f>
        <v>PRLJB-043_g</v>
      </c>
      <c r="CNK55" s="1504"/>
      <c r="CNL55" s="1122"/>
      <c r="CNM55" s="1122"/>
      <c r="CNN55" s="1122"/>
      <c r="CNO55" s="1122"/>
      <c r="CNP55" s="1122"/>
      <c r="CNQ55" s="1122"/>
      <c r="CNR55" s="1122"/>
      <c r="CNS55" s="1515" t="str">
        <f ca="1">INDIRECT(ADDRESS(CMW194,Dev!$EU$29,,,Table!$A$1))</f>
        <v>PRLJB-043_h</v>
      </c>
      <c r="CNT55" s="1504"/>
      <c r="CNU55" s="1134"/>
      <c r="CNV55" s="1134"/>
      <c r="CNW55" s="1134"/>
      <c r="CNX55" s="1506"/>
      <c r="CNY55" s="1507"/>
      <c r="CNZ55" s="1264"/>
      <c r="COA55" s="1506"/>
      <c r="COB55" s="1508"/>
      <c r="COC55" s="1122"/>
      <c r="COD55" s="1122"/>
      <c r="COE55" s="1122"/>
      <c r="COF55" s="1122"/>
      <c r="COG55" s="1122"/>
      <c r="COH55" s="1122"/>
      <c r="COI55" s="1122"/>
      <c r="COJ55" s="1122"/>
      <c r="COK55" s="1122"/>
      <c r="COL55" s="1122"/>
      <c r="COM55" s="1122"/>
      <c r="CON55" s="1122"/>
      <c r="COO55" s="1122"/>
      <c r="COP55" s="1122"/>
      <c r="COQ55" s="1122"/>
      <c r="COR55" s="1122"/>
      <c r="COS55" s="1122"/>
      <c r="COT55" s="1122"/>
      <c r="COU55" s="1122"/>
      <c r="COV55" s="1122"/>
      <c r="COW55" s="1122"/>
      <c r="COX55" s="1122"/>
      <c r="COY55" s="1502" t="str">
        <f ca="1">INDIRECT(ADDRESS(COY194,Dev!$CY$29,,,Table!$A$1))</f>
        <v>PRLJB-044_a</v>
      </c>
      <c r="COZ55" s="1503"/>
      <c r="CPA55" s="231"/>
      <c r="CPB55" s="1134"/>
      <c r="CPC55" s="1134"/>
      <c r="CPD55" s="1134"/>
      <c r="CPE55" s="1515" t="str">
        <f ca="1">INDIRECT(ADDRESS(COY194,Dev!$DE$29,,,Table!$A$1))</f>
        <v>PRLJB-044_cp</v>
      </c>
      <c r="CPF55" s="1503"/>
      <c r="CPG55" s="1134"/>
      <c r="CPH55" s="1502" t="str">
        <f ca="1">INDIRECT(ADDRESS(COY194,Dev!$DH$29,,,Table!$A$1))</f>
        <v>PRLJB-044_b</v>
      </c>
      <c r="CPI55" s="1503"/>
      <c r="CPJ55" s="1122"/>
      <c r="CPK55" s="1122"/>
      <c r="CPL55" s="1502" t="str">
        <f ca="1">INDIRECT(ADDRESS(COY194,Dev!$EL$29,,,Table!$A$1))</f>
        <v>PRLJB-044_g</v>
      </c>
      <c r="CPM55" s="1504"/>
      <c r="CPN55" s="1122"/>
      <c r="CPO55" s="1122"/>
      <c r="CPP55" s="1122"/>
      <c r="CPQ55" s="1122"/>
      <c r="CPR55" s="1122"/>
      <c r="CPS55" s="1122"/>
      <c r="CPT55" s="1122"/>
      <c r="CPU55" s="1502" t="str">
        <f ca="1">INDIRECT(ADDRESS(COY194,Dev!$EU$29,,,Table!$A$1))</f>
        <v>PRLJB-044_h</v>
      </c>
      <c r="CPV55" s="1504"/>
      <c r="CPW55" s="1122"/>
      <c r="CPX55" s="1122"/>
      <c r="CPY55" s="1122"/>
      <c r="CPZ55" s="1122"/>
      <c r="CQA55" s="1122"/>
      <c r="CQB55" s="1122"/>
      <c r="CQC55" s="1122"/>
      <c r="CQD55" s="1122"/>
      <c r="CQE55" s="1122"/>
      <c r="CQF55" s="1122"/>
      <c r="CQG55" s="1122"/>
      <c r="CQH55" s="1122"/>
      <c r="CQI55" s="1122"/>
      <c r="CQJ55" s="1122"/>
      <c r="CQK55" s="1122"/>
      <c r="CQL55" s="1122"/>
      <c r="CQM55" s="1122"/>
      <c r="CQN55" s="1122"/>
      <c r="CQO55" s="1122"/>
      <c r="CQP55" s="1122"/>
      <c r="CQQ55" s="1122"/>
      <c r="CQR55" s="1122"/>
      <c r="CQS55" s="1122"/>
      <c r="CQT55" s="1122"/>
      <c r="CQU55" s="1122"/>
      <c r="CQV55" s="1122"/>
      <c r="CQW55" s="1122"/>
      <c r="CQX55" s="1122"/>
      <c r="CQY55" s="1122"/>
      <c r="CQZ55" s="1122"/>
      <c r="CRA55" s="1502" t="str">
        <f ca="1">INDIRECT(ADDRESS(CRA194,Dev!$CY$29,,,Table!$A$1))</f>
        <v>PRLJB-045_a</v>
      </c>
      <c r="CRB55" s="1503"/>
      <c r="CRC55" s="1122"/>
      <c r="CRD55" s="1122"/>
      <c r="CRE55" s="1122"/>
      <c r="CRF55" s="1122"/>
      <c r="CRG55" s="1502" t="str">
        <f ca="1">INDIRECT(ADDRESS(CRA194,Dev!$DE$29,,,Table!$A$1))</f>
        <v>PRLJB-045_cp</v>
      </c>
      <c r="CRH55" s="1515"/>
      <c r="CRI55" s="231"/>
      <c r="CRJ55" s="1515" t="str">
        <f ca="1">INDIRECT(ADDRESS(CRA194,Dev!$DH$29,,,Table!$A$1))</f>
        <v>PRLJB-045_b</v>
      </c>
      <c r="CRK55" s="1503"/>
      <c r="CRL55" s="1122"/>
      <c r="CRM55" s="1122"/>
      <c r="CRN55" s="1502" t="str">
        <f ca="1">INDIRECT(ADDRESS(CRA194,Dev!$EL$29,,,Table!$A$1))</f>
        <v>PRLJB-045_g</v>
      </c>
      <c r="CRO55" s="1504"/>
      <c r="CRP55" s="1122"/>
      <c r="CRQ55" s="1122"/>
      <c r="CRR55" s="1122"/>
      <c r="CRS55" s="1122"/>
      <c r="CRT55" s="1122"/>
      <c r="CRU55" s="1122"/>
      <c r="CRV55" s="1122"/>
      <c r="CRW55" s="1502" t="str">
        <f ca="1">INDIRECT(ADDRESS(CRA194,Dev!$EU$29,,,Table!$A$1))</f>
        <v>PRLJB-045_h</v>
      </c>
      <c r="CRX55" s="1504"/>
      <c r="CRY55" s="1122"/>
      <c r="CRZ55" s="1122"/>
      <c r="CSA55" s="1122"/>
      <c r="CSB55" s="1122"/>
      <c r="CSC55" s="1122"/>
      <c r="CSD55" s="1122"/>
      <c r="CSE55" s="1122"/>
      <c r="CSF55" s="1122"/>
      <c r="CSG55" s="1122"/>
      <c r="CSH55" s="1122"/>
      <c r="CSI55" s="1122"/>
      <c r="CSJ55" s="1122"/>
      <c r="CSK55" s="1122"/>
      <c r="CSL55" s="1122"/>
      <c r="CSM55" s="1122"/>
      <c r="CSN55" s="1122"/>
      <c r="CSO55" s="1122"/>
      <c r="CSP55" s="1122"/>
      <c r="CSQ55" s="1122"/>
      <c r="CSR55" s="1122"/>
      <c r="CSS55" s="1122"/>
      <c r="CST55" s="1122"/>
      <c r="CSU55" s="1122"/>
      <c r="CSV55" s="1122"/>
      <c r="CSW55" s="1122"/>
      <c r="CSX55" s="1122"/>
      <c r="CSY55" s="1122"/>
      <c r="CSZ55" s="1122"/>
      <c r="CTA55" s="1122"/>
      <c r="CTB55" s="1122"/>
      <c r="CTC55" s="1502" t="str">
        <f ca="1">INDIRECT(ADDRESS(CTC194,Dev!$CY$29,,,Table!$A$1))</f>
        <v>PRLJB-046_a</v>
      </c>
      <c r="CTD55" s="1503"/>
      <c r="CTE55" s="1122"/>
      <c r="CTF55" s="1122"/>
      <c r="CTG55" s="1122"/>
      <c r="CTH55" s="1122"/>
      <c r="CTI55" s="1515" t="str">
        <f ca="1">INDIRECT(ADDRESS(CTC194,Dev!$DE$29,,,Table!$A$1))</f>
        <v>PRLJB-046_cp</v>
      </c>
      <c r="CTJ55" s="1503"/>
      <c r="CTK55" s="1134"/>
      <c r="CTL55" s="1502" t="str">
        <f ca="1">INDIRECT(ADDRESS(CTC194,Dev!$DH$29,,,Table!$A$1))</f>
        <v>PRLJB-046_b</v>
      </c>
      <c r="CTM55" s="1503"/>
      <c r="CTN55" s="1122"/>
      <c r="CTO55" s="1122"/>
      <c r="CTP55" s="1502" t="str">
        <f ca="1">INDIRECT(ADDRESS(CTC194,Dev!$EL$29,,,Table!$A$1))</f>
        <v>PRLJB-046_g</v>
      </c>
      <c r="CTQ55" s="1504"/>
      <c r="CTR55" s="1122"/>
      <c r="CTS55" s="1122"/>
      <c r="CTT55" s="1122"/>
      <c r="CTU55" s="1122"/>
      <c r="CTV55" s="1122"/>
      <c r="CTW55" s="1122"/>
      <c r="CTX55" s="1122"/>
      <c r="CTY55" s="1502" t="str">
        <f ca="1">INDIRECT(ADDRESS(CTC194,Dev!$EU$29,,,Table!$A$1))</f>
        <v>PRLJB-046_h</v>
      </c>
      <c r="CTZ55" s="1504"/>
      <c r="CUA55" s="1122"/>
      <c r="CUB55" s="1122"/>
      <c r="CUC55" s="1122"/>
      <c r="CUD55" s="1122"/>
      <c r="CUE55" s="1122"/>
      <c r="CUF55" s="1122"/>
      <c r="CUG55" s="1122"/>
      <c r="CUH55" s="1122"/>
      <c r="CUI55" s="1122"/>
      <c r="CUJ55" s="1122"/>
      <c r="CUK55" s="1122"/>
      <c r="CUL55" s="1122"/>
      <c r="CUM55" s="1122"/>
      <c r="CUN55" s="1122"/>
      <c r="CVK55" s="1502" t="str">
        <f ca="1">INDIRECT(ADDRESS(CWK194,Dev!$DL$29,,,Table!$A$1))</f>
        <v>PRLJB-047_m</v>
      </c>
      <c r="CVL55" s="1503"/>
      <c r="CVT55" s="1502" t="str">
        <f ca="1">INDIRECT(ADDRESS(CWK194,Dev!$DU$29,,,Table!$A$1))</f>
        <v>PRLJB-047_n</v>
      </c>
      <c r="CVU55" s="1503"/>
      <c r="CVX55" s="1502" t="str">
        <f ca="1">INDIRECT(ADDRESS(CWK194,Dev!$EY$29,,,Table!$A$1))</f>
        <v>PRLJB-047_s</v>
      </c>
      <c r="CVY55" s="1504"/>
      <c r="CWG55" s="1502" t="str">
        <f ca="1">INDIRECT(ADDRESS(CWK194,Dev!$FH$29,,,Table!$A$1))</f>
        <v>PRLJB-047_t</v>
      </c>
      <c r="CWH55" s="1504"/>
      <c r="CWK55" s="1502" t="str">
        <f ca="1">INDIRECT(ADDRESS(CWK194,Dev!$CY$29,,,Table!$A$1))</f>
        <v>PRLJB-047_a</v>
      </c>
      <c r="CWL55" s="1503"/>
      <c r="CWM55" s="231"/>
      <c r="CWN55" s="1134"/>
      <c r="CWO55" s="1134"/>
      <c r="CWP55" s="1134"/>
      <c r="CWQ55" s="1515" t="str">
        <f ca="1">INDIRECT(ADDRESS(CWK194,Dev!$DE$29,,,Table!$A$1))</f>
        <v>PRLJB-047_cp</v>
      </c>
      <c r="CWR55" s="1503"/>
      <c r="CWS55" s="1134"/>
      <c r="CWT55" s="1502" t="str">
        <f ca="1">INDIRECT(ADDRESS(CWK194,Dev!$DH$29,,,Table!$A$1))</f>
        <v>PRLJB-047_b</v>
      </c>
      <c r="CWU55" s="1503"/>
      <c r="CWV55" s="1122"/>
      <c r="CWW55" s="1122"/>
      <c r="CWX55" s="1502" t="str">
        <f ca="1">INDIRECT(ADDRESS(CWK194,Dev!$EL$29,,,Table!$A$1))</f>
        <v>PRLJB-047_g</v>
      </c>
      <c r="CWY55" s="1504"/>
      <c r="CWZ55" s="1122"/>
      <c r="CXA55" s="1122"/>
      <c r="CXB55" s="1122"/>
      <c r="CXC55" s="1122"/>
      <c r="CXD55" s="1122"/>
      <c r="CXE55" s="1122"/>
      <c r="CXF55" s="1122"/>
      <c r="CXG55" s="1502" t="str">
        <f ca="1">INDIRECT(ADDRESS(CWK194,Dev!$EU$29,,,Table!$A$1))</f>
        <v>PRLJB-047_h</v>
      </c>
      <c r="CXH55" s="1504"/>
      <c r="CXI55" s="1122"/>
      <c r="CXJ55" s="1122"/>
      <c r="CXL55" s="1506"/>
      <c r="CXM55" s="1507"/>
      <c r="CXN55" s="1264"/>
      <c r="CXO55" s="1506"/>
      <c r="CXP55" s="1508"/>
      <c r="CZI55" s="1502" t="str">
        <f ca="1">INDIRECT(ADDRESS(DAI194,Dev!$DL$29,,,Table!$A$1))</f>
        <v>PRLJB-048_m</v>
      </c>
      <c r="CZJ55" s="1515"/>
      <c r="CZK55" s="231"/>
      <c r="CZL55" s="1134"/>
      <c r="CZM55" s="1134"/>
      <c r="CZN55" s="1134"/>
      <c r="CZO55" s="1134"/>
      <c r="CZP55" s="1134"/>
      <c r="CZQ55" s="1134"/>
      <c r="CZR55" s="1268"/>
      <c r="CZS55" s="1268"/>
      <c r="CZT55" s="1134"/>
      <c r="CZU55" s="1134"/>
      <c r="CZV55" s="1515" t="str">
        <f ca="1">INDIRECT(ADDRESS(DAI194,Dev!$EY$29,,,Table!$A$1))</f>
        <v>PRLJB-048_s</v>
      </c>
      <c r="CZW55" s="1515"/>
      <c r="CZX55" s="232"/>
      <c r="CZY55" s="1134"/>
      <c r="CZZ55" s="1134"/>
      <c r="DAA55" s="1134"/>
      <c r="DAB55" s="1134"/>
      <c r="DAC55" s="1134"/>
      <c r="DAD55" s="1134"/>
      <c r="DAE55" s="1268"/>
      <c r="DAF55" s="1268"/>
      <c r="DAG55" s="1134"/>
      <c r="DAH55" s="1134"/>
      <c r="DAI55" s="1515" t="str">
        <f ca="1">INDIRECT(ADDRESS(DAI194,Dev!$CY$29,,,Table!$A$1))</f>
        <v>PRLJB-048_a</v>
      </c>
      <c r="DAJ55" s="1503"/>
      <c r="DAK55" s="1134"/>
      <c r="DAL55" s="1134"/>
      <c r="DAM55" s="1134"/>
      <c r="DAN55" s="1122"/>
      <c r="DAO55" s="1502" t="str">
        <f ca="1">INDIRECT(ADDRESS(DAI194,Dev!$DE$29,,,Table!$A$1))</f>
        <v>PRLJB-048_cp</v>
      </c>
      <c r="DAP55" s="1515"/>
      <c r="DAQ55" s="231"/>
      <c r="DAR55" s="1502" t="str">
        <f ca="1">INDIRECT(ADDRESS(DAI194,Dev!$DH$29,,,Table!$A$1))</f>
        <v>PRLJB-048_b</v>
      </c>
      <c r="DAS55" s="1503"/>
      <c r="DAT55" s="1122"/>
      <c r="DAU55" s="1122"/>
      <c r="DAV55" s="1502" t="str">
        <f ca="1">INDIRECT(ADDRESS(DAI194,Dev!$EL$29,,,Table!$A$1))</f>
        <v>PRLJB-048_g</v>
      </c>
      <c r="DAW55" s="1504"/>
      <c r="DBE55" s="1502" t="str">
        <f ca="1">INDIRECT(ADDRESS(DAI194,Dev!$EU$29,,,Table!$A$1))</f>
        <v>PRLJB-048_h</v>
      </c>
      <c r="DBF55" s="1504"/>
      <c r="DBG55" s="1264"/>
      <c r="DBH55" s="1264"/>
      <c r="DBI55" s="1264"/>
      <c r="DBJ55" s="1506"/>
      <c r="DBK55" s="1507"/>
      <c r="DBL55" s="1264"/>
      <c r="DBM55" s="1506"/>
      <c r="DBN55" s="1508"/>
      <c r="DBU55" s="1122"/>
      <c r="DBV55" s="1122"/>
      <c r="DBW55" s="1122"/>
      <c r="DBX55" s="1122"/>
      <c r="DBY55" s="1122"/>
      <c r="DBZ55" s="1122"/>
      <c r="DCA55" s="1122"/>
      <c r="DCB55" s="1122"/>
      <c r="DCC55" s="1122"/>
      <c r="DCD55" s="1122"/>
      <c r="DCE55" s="1122"/>
      <c r="DCF55" s="1122"/>
      <c r="DCG55" s="1122"/>
      <c r="DCH55" s="1122"/>
      <c r="DCI55" s="1122"/>
      <c r="DCJ55" s="1122"/>
      <c r="DCK55" s="1122"/>
      <c r="DCL55" s="1122"/>
      <c r="DCM55" s="1122"/>
      <c r="DCN55" s="1122"/>
      <c r="DCO55" s="1122"/>
      <c r="DCP55" s="1122"/>
      <c r="DCQ55" s="1502" t="str">
        <f ca="1">INDIRECT(ADDRESS(DDQ194,Dev!$DL$29,,,Table!$A$1))</f>
        <v>PRLJB-049_m</v>
      </c>
      <c r="DCR55" s="1515"/>
      <c r="DCS55" s="231"/>
      <c r="DCT55" s="1134"/>
      <c r="DCU55" s="1134"/>
      <c r="DCV55" s="1134"/>
      <c r="DCW55" s="1134"/>
      <c r="DCX55" s="1134"/>
      <c r="DCY55" s="1134"/>
      <c r="DCZ55" s="1268"/>
      <c r="DDA55" s="1268"/>
      <c r="DDB55" s="1134"/>
      <c r="DDC55" s="1134"/>
      <c r="DDD55" s="1515" t="str">
        <f ca="1">INDIRECT(ADDRESS(DDQ194,Dev!$EY$29,,,Table!$A$1))</f>
        <v>PRLJB-049_s</v>
      </c>
      <c r="DDE55" s="1515"/>
      <c r="DDF55" s="232"/>
      <c r="DDG55" s="1134"/>
      <c r="DDH55" s="1134"/>
      <c r="DDI55" s="1134"/>
      <c r="DDJ55" s="1134"/>
      <c r="DDK55" s="1134"/>
      <c r="DDL55" s="1134"/>
      <c r="DDM55" s="1268"/>
      <c r="DDN55" s="1268"/>
      <c r="DDO55" s="1134"/>
      <c r="DDP55" s="1134"/>
      <c r="DDQ55" s="1515" t="str">
        <f ca="1">INDIRECT(ADDRESS(DDQ194,Dev!$CY$29,,,Table!$A$1))</f>
        <v>PRLJB-049_a</v>
      </c>
      <c r="DDR55" s="1503"/>
      <c r="DDS55" s="1134"/>
      <c r="DDT55" s="1134"/>
      <c r="DDU55" s="1134"/>
      <c r="DDV55" s="1122"/>
      <c r="DDW55" s="1502" t="str">
        <f ca="1">INDIRECT(ADDRESS(DDQ194,Dev!$DE$29,,,Table!$A$1))</f>
        <v>PRLJB-049_cp</v>
      </c>
      <c r="DDX55" s="1515"/>
      <c r="DDY55" s="231"/>
      <c r="DDZ55" s="1502" t="str">
        <f ca="1">INDIRECT(ADDRESS(DDQ194,Dev!$DH$29,,,Table!$A$1))</f>
        <v>PRLJB-049_b</v>
      </c>
      <c r="DEA55" s="1503"/>
      <c r="DEB55" s="1122"/>
      <c r="DEC55" s="1122"/>
      <c r="DED55" s="1502" t="str">
        <f ca="1">INDIRECT(ADDRESS(DDQ194,Dev!$EL$29,,,Table!$A$1))</f>
        <v>PRLJB-049_g</v>
      </c>
      <c r="DEE55" s="1504"/>
      <c r="DEF55" s="1122"/>
      <c r="DEG55" s="1122"/>
      <c r="DEH55" s="1122"/>
      <c r="DEI55" s="1122"/>
      <c r="DEJ55" s="1122"/>
      <c r="DEK55" s="1122"/>
      <c r="DEL55" s="1122"/>
      <c r="DEM55" s="1502" t="str">
        <f ca="1">INDIRECT(ADDRESS(DDQ194,Dev!$EU$29,,,Table!$A$1))</f>
        <v>PRLJB-049_h</v>
      </c>
      <c r="DEN55" s="1504"/>
      <c r="DEO55" s="1264"/>
      <c r="DEP55" s="1264"/>
      <c r="DEQ55" s="1264"/>
      <c r="DER55" s="1506"/>
      <c r="DES55" s="1507"/>
      <c r="DET55" s="1264"/>
      <c r="DEU55" s="1506"/>
      <c r="DEV55" s="1508"/>
      <c r="DEW55" s="1122"/>
      <c r="DEX55" s="1122"/>
      <c r="DEY55" s="1122"/>
      <c r="DEZ55" s="1122"/>
      <c r="DFA55" s="1122"/>
      <c r="DFB55" s="1122"/>
      <c r="DFC55" s="1122"/>
      <c r="DFD55" s="1122"/>
      <c r="DFE55" s="1122"/>
      <c r="DFF55" s="1122"/>
      <c r="DFG55" s="1122"/>
      <c r="DFH55" s="1122"/>
      <c r="DFI55" s="1122"/>
      <c r="DFJ55" s="1122"/>
      <c r="DFK55" s="1122"/>
      <c r="DFL55" s="1122"/>
      <c r="DFM55" s="1122"/>
      <c r="DFN55" s="1122"/>
      <c r="DFO55" s="1122"/>
      <c r="DFP55" s="1122"/>
      <c r="DFQ55" s="1122"/>
      <c r="DFR55" s="1122"/>
      <c r="DFS55" s="1122"/>
      <c r="DFT55" s="1122"/>
      <c r="DFU55" s="1122"/>
      <c r="DFV55" s="1122"/>
      <c r="DFW55" s="1122"/>
      <c r="DFX55" s="1122"/>
      <c r="DFY55" s="1502" t="str">
        <f ca="1">INDIRECT(ADDRESS(DGY194,Dev!$DL$29,,,Table!$A$1))</f>
        <v>PRLJB-050_m</v>
      </c>
      <c r="DFZ55" s="1515"/>
      <c r="DGA55" s="231"/>
      <c r="DGB55" s="1134"/>
      <c r="DGC55" s="1134"/>
      <c r="DGD55" s="1134"/>
      <c r="DGE55" s="1134"/>
      <c r="DGF55" s="1134"/>
      <c r="DGG55" s="1134"/>
      <c r="DGH55" s="1268"/>
      <c r="DGI55" s="1268"/>
      <c r="DGJ55" s="1134"/>
      <c r="DGK55" s="1134"/>
      <c r="DGL55" s="1515" t="str">
        <f ca="1">INDIRECT(ADDRESS(DGY194,Dev!$EY$29,,,Table!$A$1))</f>
        <v>PRLJB-050_s</v>
      </c>
      <c r="DGM55" s="1504"/>
      <c r="DGN55" s="1134"/>
      <c r="DGO55" s="1134"/>
      <c r="DGP55" s="1122"/>
      <c r="DGQ55" s="1122"/>
      <c r="DGR55" s="1122"/>
      <c r="DGS55" s="1122"/>
      <c r="DGT55" s="1122"/>
      <c r="DGU55" s="1268"/>
      <c r="DGV55" s="1268"/>
      <c r="DGW55" s="1134"/>
      <c r="DGX55" s="1122"/>
      <c r="DGY55" s="1502" t="str">
        <f ca="1">INDIRECT(ADDRESS(DGY194,Dev!$CY$29,,,Table!$A$1))</f>
        <v>PRLJB-050_a</v>
      </c>
      <c r="DGZ55" s="1503"/>
      <c r="DHA55" s="1122"/>
      <c r="DHB55" s="1122"/>
      <c r="DHC55" s="1122"/>
      <c r="DHD55" s="1122"/>
      <c r="DHE55" s="1502" t="str">
        <f ca="1">INDIRECT(ADDRESS(DGY194,Dev!$DE$29,,,Table!$A$1))</f>
        <v>PRLJB-050_cp</v>
      </c>
      <c r="DHF55" s="1515"/>
      <c r="DHG55" s="231"/>
      <c r="DHH55" s="1502" t="str">
        <f ca="1">INDIRECT(ADDRESS(DGY194,Dev!$DH$29,,,Table!$A$1))</f>
        <v>PRLJB-050_b</v>
      </c>
      <c r="DHI55" s="1503"/>
      <c r="DHJ55" s="1122"/>
      <c r="DHK55" s="1122"/>
      <c r="DHL55" s="1502" t="str">
        <f ca="1">INDIRECT(ADDRESS(DGY194,Dev!$EL$29,,,Table!$A$1))</f>
        <v>PRLJB-050_g</v>
      </c>
      <c r="DHM55" s="1504"/>
      <c r="DHN55" s="1122"/>
      <c r="DHO55" s="1122"/>
      <c r="DHP55" s="1122"/>
      <c r="DHQ55" s="1122"/>
      <c r="DHR55" s="1122"/>
      <c r="DHS55" s="1122"/>
      <c r="DHT55" s="1122"/>
      <c r="DHU55" s="1502" t="str">
        <f ca="1">INDIRECT(ADDRESS(DGY194,Dev!$EU$29,,,Table!$A$1))</f>
        <v>PRLJB-050_h</v>
      </c>
      <c r="DHV55" s="1504"/>
      <c r="DHW55" s="1122"/>
      <c r="DHX55" s="1122"/>
      <c r="DHY55" s="1122"/>
      <c r="DHZ55" s="1122"/>
      <c r="DIA55" s="1122"/>
      <c r="DIB55" s="1122"/>
      <c r="DIC55" s="1122"/>
      <c r="DID55" s="1122"/>
      <c r="DIE55" s="1122"/>
      <c r="DIF55" s="1122"/>
      <c r="DIG55" s="1122"/>
      <c r="DIH55" s="1122"/>
      <c r="DII55" s="1122"/>
      <c r="DIJ55" s="1122"/>
      <c r="DIK55" s="1122"/>
      <c r="DIL55" s="1122"/>
      <c r="DIM55" s="1122"/>
      <c r="DIN55" s="1122"/>
      <c r="DIO55" s="1122"/>
      <c r="DIP55" s="1122"/>
      <c r="DIQ55" s="1122"/>
      <c r="DIR55" s="1122"/>
      <c r="DIS55" s="1122"/>
      <c r="DIT55" s="1122"/>
      <c r="DIU55" s="1122"/>
      <c r="DIV55" s="1122"/>
      <c r="DIW55" s="1122"/>
      <c r="DIX55" s="1122"/>
      <c r="DIY55" s="1122"/>
      <c r="DIZ55" s="1122"/>
      <c r="DJA55" s="1122"/>
      <c r="DJB55" s="1122"/>
      <c r="DJC55" s="1122"/>
      <c r="DJD55" s="1122"/>
      <c r="DJE55" s="1122"/>
      <c r="DJF55" s="1122"/>
      <c r="DJG55" s="1502" t="str">
        <f ca="1">INDIRECT(ADDRESS(DKG194,Dev!$DL$29,,,Table!$A$1))</f>
        <v>PRLJB-051_m</v>
      </c>
      <c r="DJH55" s="1515"/>
      <c r="DJI55" s="231"/>
      <c r="DJJ55" s="1134"/>
      <c r="DJK55" s="1134"/>
      <c r="DJL55" s="1134"/>
      <c r="DJM55" s="1134"/>
      <c r="DJN55" s="1134"/>
      <c r="DJO55" s="1134"/>
      <c r="DJP55" s="1268"/>
      <c r="DJQ55" s="1268"/>
      <c r="DJR55" s="1134"/>
      <c r="DJS55" s="1134"/>
      <c r="DJT55" s="1515" t="str">
        <f ca="1">INDIRECT(ADDRESS(DKG194,Dev!$EY$29,,,Table!$A$1))</f>
        <v>PRLJB-051_s</v>
      </c>
      <c r="DJU55" s="1515"/>
      <c r="DJV55" s="232"/>
      <c r="DJW55" s="1134"/>
      <c r="DJX55" s="1134"/>
      <c r="DJY55" s="1134"/>
      <c r="DJZ55" s="1134"/>
      <c r="DKA55" s="1134"/>
      <c r="DKB55" s="1134"/>
      <c r="DKC55" s="1268"/>
      <c r="DKD55" s="1268"/>
      <c r="DKE55" s="1134"/>
      <c r="DKF55" s="1134"/>
      <c r="DKG55" s="1515" t="str">
        <f ca="1">INDIRECT(ADDRESS(DKG194,Dev!$CY$29,,,Table!$A$1))</f>
        <v>PRLJB-051_a</v>
      </c>
      <c r="DKH55" s="1503"/>
      <c r="DKI55" s="1122"/>
      <c r="DKJ55" s="1122"/>
      <c r="DKK55" s="1122"/>
      <c r="DKL55" s="1134"/>
      <c r="DKM55" s="1515" t="str">
        <f ca="1">INDIRECT(ADDRESS(DKG194,Dev!$DE$29,,,Table!$A$1))</f>
        <v>PRLJB-051_cp</v>
      </c>
      <c r="DKN55" s="1503"/>
      <c r="DKO55" s="1134"/>
      <c r="DKP55" s="1502" t="str">
        <f ca="1">INDIRECT(ADDRESS(DKG194,Dev!$DH$29,,,Table!$A$1))</f>
        <v>PRLJB-051_b</v>
      </c>
      <c r="DKQ55" s="1503"/>
      <c r="DKR55" s="1122"/>
      <c r="DKS55" s="1122"/>
      <c r="DKT55" s="1502" t="str">
        <f ca="1">INDIRECT(ADDRESS(DKG194,Dev!$EL$29,,,Table!$A$1))</f>
        <v>PRLJB-051_g</v>
      </c>
      <c r="DKU55" s="1504"/>
      <c r="DKV55" s="1122"/>
      <c r="DKW55" s="1122"/>
      <c r="DKX55" s="1122"/>
      <c r="DKY55" s="1122"/>
      <c r="DKZ55" s="1122"/>
      <c r="DLA55" s="1122"/>
      <c r="DLB55" s="1122"/>
      <c r="DLC55" s="1502" t="str">
        <f ca="1">INDIRECT(ADDRESS(DKG194,Dev!$EU$29,,,Table!$A$1))</f>
        <v>PRLJB-051_h</v>
      </c>
      <c r="DLD55" s="1504"/>
      <c r="DLE55" s="1122"/>
      <c r="DLF55" s="1122"/>
      <c r="DLG55" s="1122"/>
      <c r="DLH55" s="1122"/>
      <c r="DLI55" s="1122"/>
      <c r="DLJ55" s="1122"/>
      <c r="DLK55" s="1122"/>
      <c r="DLL55" s="1122"/>
      <c r="DLM55" s="1122"/>
      <c r="DLN55" s="1122"/>
      <c r="DLO55" s="1122"/>
      <c r="DLP55" s="1122"/>
      <c r="DLQ55" s="1122"/>
      <c r="DLR55" s="1122"/>
      <c r="DMO55" s="1502" t="str">
        <f ca="1">INDIRECT(ADDRESS(DNO194,Dev!$DL$29,,,Table!$A$1))</f>
        <v>PRLJB-052_m</v>
      </c>
      <c r="DMP55" s="1503"/>
      <c r="DMX55" s="1502" t="str">
        <f ca="1">INDIRECT(ADDRESS(DNO194,Dev!$DU$29,,,Table!$A$1))</f>
        <v>PRLJB-052_n</v>
      </c>
      <c r="DMY55" s="1502"/>
      <c r="DMZ55" s="231"/>
      <c r="DNB55" s="1502" t="str">
        <f ca="1">INDIRECT(ADDRESS(DNO194,Dev!$EY$29,,,Table!$A$1))</f>
        <v>PRLJB-052_s</v>
      </c>
      <c r="DNC55" s="1504"/>
      <c r="DNK55" s="1502" t="str">
        <f ca="1">INDIRECT(ADDRESS(DNO194,Dev!$FH$29,,,Table!$A$1))</f>
        <v>PRLJB-052_t</v>
      </c>
      <c r="DNL55" s="1504"/>
      <c r="DNO55" s="1502" t="str">
        <f ca="1">INDIRECT(ADDRESS(DNO194,Dev!$CY$29,,,Table!$A$1))</f>
        <v>PRLJB-052_a</v>
      </c>
      <c r="DNP55" s="1503"/>
      <c r="DNQ55" s="1122"/>
      <c r="DNR55" s="1122"/>
      <c r="DNS55" s="1122"/>
      <c r="DNT55" s="1122"/>
      <c r="DNU55" s="1515" t="str">
        <f ca="1">INDIRECT(ADDRESS(DNO194,Dev!$DE$29,,,Table!$A$1))</f>
        <v>PRLJB-052_cp</v>
      </c>
      <c r="DNV55" s="1503"/>
      <c r="DNW55" s="1134"/>
      <c r="DNX55" s="1502" t="str">
        <f ca="1">INDIRECT(ADDRESS(DNO194,Dev!$DH$29,,,Table!$A$1))</f>
        <v>PRLJB-052_b</v>
      </c>
      <c r="DNY55" s="1503"/>
      <c r="DNZ55" s="1122"/>
      <c r="DOA55" s="1122"/>
      <c r="DOB55" s="1502" t="str">
        <f ca="1">INDIRECT(ADDRESS(DNO194,Dev!$EL$29,,,Table!$A$1))</f>
        <v>PRLJB-052_g</v>
      </c>
      <c r="DOC55" s="1504"/>
      <c r="DOD55" s="1122"/>
      <c r="DOE55" s="1122"/>
      <c r="DOF55" s="1122"/>
      <c r="DOG55" s="1122"/>
      <c r="DOH55" s="1122"/>
      <c r="DOI55" s="1122"/>
      <c r="DOJ55" s="1122"/>
      <c r="DOK55" s="1502" t="str">
        <f ca="1">INDIRECT(ADDRESS(DNO194,Dev!$EU$29,,,Table!$A$1))</f>
        <v>PRLJB-052_h</v>
      </c>
      <c r="DOL55" s="1504"/>
      <c r="DOM55" s="1122"/>
      <c r="DON55" s="1122"/>
      <c r="DQM55" s="616"/>
      <c r="DQN55" s="616"/>
      <c r="DQV55" s="616"/>
      <c r="DQW55" s="616"/>
      <c r="DQZ55" s="616"/>
      <c r="DRA55" s="616"/>
      <c r="DRI55" s="616"/>
      <c r="DRJ55" s="616"/>
      <c r="DRM55" s="1502" t="str">
        <f ca="1">INDIRECT(ADDRESS(DRM194,Dev!$CY$29,,,Table!$A$1))</f>
        <v>PRLJB-053_a</v>
      </c>
      <c r="DRN55" s="1503"/>
      <c r="DRO55" s="1122"/>
      <c r="DRP55" s="1122"/>
      <c r="DRQ55" s="1122"/>
      <c r="DRR55" s="1122"/>
      <c r="DRS55" s="1515" t="str">
        <f ca="1">INDIRECT(ADDRESS(DRM194,Dev!$DE$29,,,Table!$A$1))</f>
        <v>PRLJB-053_cp</v>
      </c>
      <c r="DRT55" s="1503"/>
      <c r="DRU55" s="1134"/>
      <c r="DRV55" s="1502" t="str">
        <f ca="1">INDIRECT(ADDRESS(DRM194,Dev!$DH$29,,,Table!$A$1))</f>
        <v>PRLJB-053_b</v>
      </c>
      <c r="DRW55" s="1503"/>
      <c r="DRX55" s="1122"/>
      <c r="DRY55" s="1122"/>
      <c r="DRZ55" s="1502" t="str">
        <f ca="1">INDIRECT(ADDRESS(DRM194,Dev!$EL$29,,,Table!$A$1))</f>
        <v>PRLJB-053_g</v>
      </c>
      <c r="DSA55" s="1504"/>
      <c r="DSI55" s="1502" t="str">
        <f ca="1">INDIRECT(ADDRESS(DRM194,Dev!$EU$29,,,Table!$A$1))</f>
        <v>PRLJB-053_h</v>
      </c>
      <c r="DSJ55" s="1504"/>
      <c r="DSM55" s="1502" t="str">
        <f ca="1">INDIRECT(ADDRESS(DRM194,Dev!$DL$29,,,Table!$A$1))</f>
        <v>PRLJB-053_m</v>
      </c>
      <c r="DSN55" s="1503"/>
      <c r="DSV55" s="1502" t="str">
        <f ca="1">INDIRECT(ADDRESS(DRM194,Dev!$DU$29,,,Table!$A$1))</f>
        <v>PRLJB-053_n</v>
      </c>
      <c r="DSW55" s="1503"/>
      <c r="DSZ55" s="1502" t="str">
        <f ca="1">INDIRECT(ADDRESS(DRM194,Dev!$EY$29,,,Table!$A$1))</f>
        <v>PRLJB-053_s</v>
      </c>
      <c r="DTA55" s="1504"/>
      <c r="DTI55" s="1502" t="str">
        <f ca="1">INDIRECT(ADDRESS(DRM194,Dev!$FH$29,,,Table!$A$1))</f>
        <v>PRLJB-053_t</v>
      </c>
      <c r="DTJ55" s="1504"/>
      <c r="DTM55" s="1502" t="str">
        <f ca="1">INDIRECT(ADDRESS(DRM194,Dev!$DY$29,,,Table!$A$1))</f>
        <v>PRLJB-053_aa</v>
      </c>
      <c r="DTN55" s="1503"/>
      <c r="DTV55" s="1502" t="str">
        <f ca="1">INDIRECT(ADDRESS(DRM194,Dev!$EH$29,,,Table!$A$1))</f>
        <v>PRLJB-053_ab</v>
      </c>
      <c r="DTW55" s="1503"/>
      <c r="DTZ55" s="616"/>
      <c r="DUA55" s="616"/>
      <c r="DUI55" s="616"/>
      <c r="DUJ55" s="616"/>
      <c r="DWT55" s="1268"/>
      <c r="DWU55" s="1268"/>
      <c r="DWV55" s="1134"/>
      <c r="DWW55" s="1134"/>
      <c r="DWX55" s="1134"/>
      <c r="DWY55" s="1134"/>
      <c r="DWZ55" s="1134"/>
      <c r="DXA55" s="1268"/>
      <c r="DXB55" s="1268"/>
      <c r="DXC55" s="1134"/>
      <c r="DXD55" s="1134"/>
      <c r="DXE55" s="1134"/>
      <c r="DXF55" s="1134"/>
      <c r="DXH55" s="1502" t="str">
        <f ca="1">INDIRECT(ADDRESS(DYH204,Dev!$DL$29,,,Table!$A$1))</f>
        <v>PRLJB-054_m</v>
      </c>
      <c r="DXI55" s="1503"/>
      <c r="DXQ55" s="1502" t="str">
        <f ca="1">INDIRECT(ADDRESS(DYH204,Dev!$DU$29,,,Table!$A$1))</f>
        <v>PRLJB-054_n</v>
      </c>
      <c r="DXR55" s="1503"/>
      <c r="DXU55" s="1502" t="str">
        <f ca="1">INDIRECT(ADDRESS(DYH204,Dev!$EY$29,,,Table!$A$1))</f>
        <v>PRLJB-054_s</v>
      </c>
      <c r="DXV55" s="1504"/>
      <c r="DYD55" s="1502" t="str">
        <f ca="1">INDIRECT(ADDRESS(DYH204,Dev!$FH$29,,,Table!$A$1))</f>
        <v>PRLJB-054_t</v>
      </c>
      <c r="DYE55" s="1504"/>
      <c r="DYH55" s="1502" t="str">
        <f ca="1">INDIRECT(ADDRESS(DYH204,Dev!$CY$29,,,Table!$A$1))</f>
        <v>PRLJB-054_a</v>
      </c>
      <c r="DYI55" s="1503"/>
      <c r="DYJ55" s="1122"/>
      <c r="DYK55" s="1122"/>
      <c r="DYL55" s="1122"/>
      <c r="DYM55" s="1134"/>
      <c r="DYN55" s="1515" t="str">
        <f ca="1">INDIRECT(ADDRESS(DYH204,Dev!$DE$29,,,Table!$A$1))</f>
        <v>PRLJB-054_cp</v>
      </c>
      <c r="DYO55" s="1503"/>
      <c r="DYP55" s="1134"/>
      <c r="DYQ55" s="1502" t="str">
        <f ca="1">INDIRECT(ADDRESS(DYH204,Dev!$DH$29,,,Table!$A$1))</f>
        <v>PRLJB-054_b</v>
      </c>
      <c r="DYR55" s="1503"/>
      <c r="DYS55" s="1122"/>
      <c r="DYT55" s="1122"/>
      <c r="DYU55" s="1502" t="str">
        <f ca="1">INDIRECT(ADDRESS(DYH204,Dev!$EL$29,,,Table!$A$1))</f>
        <v>PRLJB-054_g</v>
      </c>
      <c r="DYV55" s="1504"/>
      <c r="DZD55" s="1502" t="str">
        <f ca="1">INDIRECT(ADDRESS(DYH204,Dev!$EU$29,,,Table!$A$1))</f>
        <v>PRLJB-054_h</v>
      </c>
      <c r="DZE55" s="1504"/>
      <c r="EBF55" s="1502" t="str">
        <f ca="1">INDIRECT(ADDRESS(ECF204,Dev!$DL$29,,,Table!$A$1))</f>
        <v>PRLJB-055_m</v>
      </c>
      <c r="EBG55" s="1503"/>
      <c r="EBO55" s="1502" t="str">
        <f ca="1">INDIRECT(ADDRESS(ECF204,Dev!$DU$29,,,Table!$A$1))</f>
        <v>PRLJB-055_n</v>
      </c>
      <c r="EBP55" s="1503"/>
      <c r="EBS55" s="1502" t="str">
        <f ca="1">INDIRECT(ADDRESS(ECF204,Dev!$EY$29,,,Table!$A$1))</f>
        <v>PRLJB-055_s</v>
      </c>
      <c r="EBT55" s="1504"/>
      <c r="ECB55" s="1502" t="str">
        <f ca="1">INDIRECT(ADDRESS(ECF204,Dev!$FH$29,,,Table!$A$1))</f>
        <v>PRLJB-055_t</v>
      </c>
      <c r="ECC55" s="1504"/>
      <c r="ECF55" s="1502" t="str">
        <f ca="1">INDIRECT(ADDRESS(ECF204,Dev!$CY$29,,,Table!$A$1))</f>
        <v>PRLJB-055_a</v>
      </c>
      <c r="ECG55" s="1503"/>
      <c r="ECH55" s="1122"/>
      <c r="ECI55" s="1122"/>
      <c r="ECJ55" s="1122"/>
      <c r="ECK55" s="1122"/>
      <c r="ECL55" s="1515" t="str">
        <f ca="1">INDIRECT(ADDRESS(ECF204,Dev!$DE$29,,,Table!$A$1))</f>
        <v>PRLJB-055_cp</v>
      </c>
      <c r="ECM55" s="1503"/>
      <c r="ECN55" s="1134"/>
      <c r="ECO55" s="1502" t="str">
        <f ca="1">INDIRECT(ADDRESS(ECF204,Dev!$DH$29,,,Table!$A$1))</f>
        <v>PRLJB-055_b</v>
      </c>
      <c r="ECP55" s="1503"/>
      <c r="ECQ55" s="1122"/>
      <c r="ECR55" s="1122"/>
      <c r="ECS55" s="1502" t="str">
        <f ca="1">INDIRECT(ADDRESS(ECF204,Dev!$EL$29,,,Table!$A$1))</f>
        <v>PRLJB-055_g</v>
      </c>
      <c r="ECT55" s="1504"/>
      <c r="ECU55" s="1122"/>
      <c r="ECV55" s="1122"/>
      <c r="ECW55" s="1122"/>
      <c r="ECX55" s="1122"/>
      <c r="ECY55" s="1122"/>
      <c r="ECZ55" s="1122"/>
      <c r="EDA55" s="1122"/>
      <c r="EDB55" s="1502" t="str">
        <f ca="1">INDIRECT(ADDRESS(ECF204,Dev!$EU$29,,,Table!$A$1))</f>
        <v>PRLJB-055_h</v>
      </c>
      <c r="EDC55" s="1504"/>
      <c r="EDD55" s="1122"/>
      <c r="EDE55" s="1122"/>
      <c r="EDF55" s="1502" t="str">
        <f ca="1">INDIRECT(ADDRESS(ECF204,Dev!$DY$29,,,Table!$A$1))</f>
        <v>PRLJB-055_aa</v>
      </c>
      <c r="EDG55" s="1503"/>
      <c r="EDO55" s="1502" t="str">
        <f ca="1">INDIRECT(ADDRESS(ECF204,Dev!$EH$29,,,Table!$A$1))</f>
        <v>PRLJB-055_ab</v>
      </c>
      <c r="EDP55" s="1503"/>
      <c r="EDS55" s="1502" t="str">
        <f ca="1">INDIRECT(ADDRESS(ECF204,Dev!$FL$29,,,Table!$A$1))</f>
        <v>PRLJB-055_ag</v>
      </c>
      <c r="EDT55" s="1504"/>
      <c r="EEB55" s="1502" t="str">
        <f ca="1">INDIRECT(ADDRESS(ECF204,Dev!$FU$29,,,Table!$A$1))</f>
        <v>PRLJB-055_ah</v>
      </c>
      <c r="EEC55" s="1504"/>
      <c r="EEF55" s="1502" t="str">
        <f ca="1">INDIRECT(ADDRESS(ECF204,Dev!$FY$29,,,Table!$A$1))</f>
        <v>PRLJB-055_am</v>
      </c>
      <c r="EEG55" s="1503"/>
      <c r="EEO55" s="1502" t="str">
        <f ca="1">INDIRECT(ADDRESS(ECF204,Dev!$GH$29,,,Table!$A$1))</f>
        <v>PRLJB-055_an</v>
      </c>
      <c r="EEP55" s="1503"/>
      <c r="EHX55" s="1502" t="str">
        <f ca="1">INDIRECT(ADDRESS(EHX204,Dev!$CY$29,,,Table!$A$1))</f>
        <v>PRLJB-056_a</v>
      </c>
      <c r="EHY55" s="1503"/>
      <c r="EHZ55" s="1122"/>
      <c r="EIA55" s="1122"/>
      <c r="EIB55" s="1122"/>
      <c r="EIC55" s="1122"/>
      <c r="EID55" s="1515" t="str">
        <f ca="1">INDIRECT(ADDRESS(EHX204,Dev!$DE$29,,,Table!$A$1))</f>
        <v>PRLJB-056_cp</v>
      </c>
      <c r="EIE55" s="1503"/>
      <c r="EIF55" s="1134"/>
      <c r="EIG55" s="1502" t="str">
        <f ca="1">INDIRECT(ADDRESS(EHX204,Dev!$DH$29,,,Table!$A$1))</f>
        <v>PRLJB-056_b</v>
      </c>
      <c r="EIH55" s="1503"/>
      <c r="EII55" s="1122"/>
      <c r="EIJ55" s="1122"/>
      <c r="EIK55" s="1502" t="str">
        <f ca="1">INDIRECT(ADDRESS(EHX204,Dev!$EL$29,,,Table!$A$1))</f>
        <v>PRLJB-056_g</v>
      </c>
      <c r="EIL55" s="1504"/>
      <c r="EIM55" s="1122"/>
      <c r="EIN55" s="1122"/>
      <c r="EIO55" s="1122"/>
      <c r="EIP55" s="1122"/>
      <c r="EIQ55" s="1122"/>
      <c r="EIR55" s="1122"/>
      <c r="EIS55" s="1122"/>
      <c r="EIT55" s="1502" t="str">
        <f ca="1">INDIRECT(ADDRESS(EHX204,Dev!$EU$29,,,Table!$A$1))</f>
        <v>PRLJB-056_h</v>
      </c>
      <c r="EIU55" s="1504"/>
      <c r="EIV55" s="1122"/>
      <c r="EIW55" s="1122"/>
      <c r="EIX55" s="1502" t="str">
        <f ca="1">INDIRECT(ADDRESS(EHX204,Dev!$DL$29,,,Table!$A$1))</f>
        <v>PRLJB-056_m</v>
      </c>
      <c r="EIY55" s="1503"/>
      <c r="EJG55" s="1502" t="str">
        <f ca="1">INDIRECT(ADDRESS(EHX204,Dev!$DU$29,,,Table!$A$1))</f>
        <v>PRLJB-056_n</v>
      </c>
      <c r="EJH55" s="1503"/>
      <c r="EJK55" s="1502" t="str">
        <f ca="1">INDIRECT(ADDRESS(EHX204,Dev!$EY$29,,,Table!$A$1))</f>
        <v>PRLJB-056_s</v>
      </c>
      <c r="EJL55" s="1504"/>
      <c r="EJT55" s="1502" t="str">
        <f ca="1">INDIRECT(ADDRESS(EHX204,Dev!$FH$29,,,Table!$A$1))</f>
        <v>PRLJB-056_t</v>
      </c>
      <c r="EJU55" s="1504"/>
      <c r="EJX55" s="1502" t="str">
        <f ca="1">INDIRECT(ADDRESS(EHX204,Dev!$DY$29,,,Table!$A$1))</f>
        <v>PRLJB-056_aa</v>
      </c>
      <c r="EJY55" s="1503"/>
      <c r="EKG55" s="1502" t="str">
        <f ca="1">INDIRECT(ADDRESS(EHX204,Dev!$EH$29,,,Table!$A$1))</f>
        <v>PRLJB-056_ab</v>
      </c>
      <c r="EKH55" s="1503"/>
      <c r="EKL55" s="1506"/>
      <c r="EKM55" s="1507"/>
      <c r="EKN55" s="1264"/>
      <c r="EKO55" s="1506"/>
      <c r="EKP55" s="1508"/>
      <c r="ELA55" s="616"/>
      <c r="ELB55" s="616"/>
      <c r="ELJ55" s="616"/>
      <c r="ELK55" s="616"/>
      <c r="EMM55" s="1502" t="str">
        <f ca="1">INDIRECT(ADDRESS(ENM194,Dev!$DL$29,,,Table!$A$1))</f>
        <v>PRLJB-057_m</v>
      </c>
      <c r="EMN55" s="1503"/>
      <c r="EMV55" s="1502" t="str">
        <f ca="1">INDIRECT(ADDRESS(ENM194,Dev!$DU$29,,,Table!$A$1))</f>
        <v>PRLJB-057_n</v>
      </c>
      <c r="EMW55" s="1502"/>
      <c r="EMX55" s="231"/>
      <c r="EMZ55" s="1502" t="str">
        <f ca="1">INDIRECT(ADDRESS(ENM194,Dev!$EY$29,,,Table!$A$1))</f>
        <v>PRLJB-057_s</v>
      </c>
      <c r="ENA55" s="1504"/>
      <c r="ENI55" s="1502" t="str">
        <f ca="1">INDIRECT(ADDRESS(ENM194,Dev!$FH$29,,,Table!$A$1))</f>
        <v>PRLJB-057_t</v>
      </c>
      <c r="ENJ55" s="1504"/>
      <c r="ENM55" s="1502" t="str">
        <f ca="1">INDIRECT(ADDRESS(ENM194,Dev!$CY$29,,,Table!$A$1))</f>
        <v>PRLJB-057_a</v>
      </c>
      <c r="ENN55" s="1503"/>
      <c r="ENO55" s="1122"/>
      <c r="ENP55" s="1122"/>
      <c r="ENQ55" s="1122"/>
      <c r="ENR55" s="1122"/>
      <c r="ENS55" s="1515" t="str">
        <f ca="1">INDIRECT(ADDRESS(ENM194,Dev!$DE$29,,,Table!$A$1))</f>
        <v>PRLJB-057_cp</v>
      </c>
      <c r="ENT55" s="1503"/>
      <c r="ENU55" s="1134"/>
      <c r="ENV55" s="1502" t="str">
        <f ca="1">INDIRECT(ADDRESS(ENM194,Dev!$DH$29,,,Table!$A$1))</f>
        <v>PRLJB-057_b</v>
      </c>
      <c r="ENW55" s="1503"/>
      <c r="ENX55" s="1122"/>
      <c r="ENY55" s="1122"/>
      <c r="ENZ55" s="1502" t="str">
        <f ca="1">INDIRECT(ADDRESS(ENM194,Dev!$EL$29,,,Table!$A$1))</f>
        <v>PRLJB-057_g</v>
      </c>
      <c r="EOA55" s="1504"/>
      <c r="EOB55" s="1122"/>
      <c r="EOC55" s="1122"/>
      <c r="EOD55" s="1122"/>
      <c r="EOE55" s="1122"/>
      <c r="EOF55" s="1122"/>
      <c r="EOG55" s="1122"/>
      <c r="EOH55" s="1122"/>
      <c r="EOI55" s="1502" t="str">
        <f ca="1">INDIRECT(ADDRESS(ENM194,Dev!$EU$29,,,Table!$A$1))</f>
        <v>PRLJB-057_h</v>
      </c>
      <c r="EOJ55" s="1504"/>
      <c r="EOK55" s="1122"/>
      <c r="EOL55" s="1122"/>
      <c r="EOM55" s="1122"/>
      <c r="EON55" s="1506"/>
      <c r="EOO55" s="1507"/>
      <c r="EOP55" s="1264"/>
      <c r="EOQ55" s="1506"/>
      <c r="EOR55" s="1508"/>
      <c r="EPO55" s="616"/>
      <c r="EPP55" s="616"/>
      <c r="EQE55" s="1515" t="str">
        <f ca="1">INDIRECT(ADDRESS(EQE194,Dev!$CY$29,,,Table!$A$1))</f>
        <v>PRLJB-058_a</v>
      </c>
      <c r="EQF55" s="1503"/>
      <c r="EQG55" s="1134"/>
      <c r="EQH55" s="1134"/>
      <c r="EQI55" s="1134"/>
      <c r="EQJ55" s="1134"/>
      <c r="EQK55" s="1515" t="str">
        <f ca="1">INDIRECT(ADDRESS(EQE194,Dev!$DE$29,,,Table!$A$1))</f>
        <v>PRLJB-058_cp</v>
      </c>
      <c r="EQL55" s="1503"/>
      <c r="EQM55" s="1134"/>
      <c r="EQN55" s="1502" t="str">
        <f ca="1">INDIRECT(ADDRESS(EQE194,Dev!$DH$29,,,Table!$A$1))</f>
        <v>PRLJB-058_b</v>
      </c>
      <c r="EQO55" s="1503"/>
      <c r="EQP55" s="1264"/>
      <c r="EQQ55" s="1264"/>
      <c r="EQR55" s="1502" t="str">
        <f ca="1">INDIRECT(ADDRESS(EQE194,Dev!$EL$29,,,Table!$A$1))</f>
        <v>PRLJB-058_g</v>
      </c>
      <c r="EQS55" s="1504"/>
      <c r="EQT55" s="1264"/>
      <c r="EQU55" s="1264"/>
      <c r="EQV55" s="1264"/>
      <c r="EQW55" s="1264"/>
      <c r="EQX55" s="1264"/>
      <c r="EQY55" s="1264"/>
      <c r="EQZ55" s="1264"/>
      <c r="ERA55" s="1502" t="str">
        <f ca="1">INDIRECT(ADDRESS(EQE194,Dev!$EU$29,,,Table!$A$1))</f>
        <v>PRLJB-058_h</v>
      </c>
      <c r="ERB55" s="1504"/>
      <c r="ERC55" s="1264"/>
      <c r="ERD55" s="1264"/>
      <c r="ERE55" s="1264"/>
      <c r="ERF55" s="1506"/>
      <c r="ERG55" s="1507"/>
      <c r="ERH55" s="1264"/>
      <c r="ERI55" s="1506"/>
      <c r="ERJ55" s="1508"/>
      <c r="ERK55" s="1122"/>
      <c r="ERL55" s="1122"/>
      <c r="ERM55" s="1122"/>
      <c r="ERN55" s="1122"/>
      <c r="ERO55" s="1122"/>
      <c r="ERP55" s="1122"/>
      <c r="ERU55" s="230"/>
      <c r="ETA55" s="1518"/>
      <c r="ETB55" s="1518"/>
      <c r="ETC55" s="1518"/>
      <c r="ETD55" s="1518"/>
      <c r="ETE55" s="1518"/>
      <c r="ETF55" s="1518"/>
    </row>
    <row r="56" spans="1:3072 3079:3906" s="226" customFormat="1" ht="15" customHeight="1">
      <c r="A56" s="1264"/>
      <c r="B56" s="1518"/>
      <c r="C56" s="1518"/>
      <c r="D56" s="1518"/>
      <c r="E56" s="1518"/>
      <c r="F56" s="1518"/>
      <c r="G56" s="1518"/>
      <c r="J56" s="1310"/>
      <c r="K56" s="1310"/>
      <c r="L56" s="1310"/>
      <c r="M56" s="1310"/>
      <c r="N56" s="1310"/>
      <c r="O56" s="1310"/>
      <c r="P56" s="1310"/>
      <c r="Q56" s="1310"/>
      <c r="R56" s="1310"/>
      <c r="S56" s="1310"/>
      <c r="T56" s="1310"/>
      <c r="U56" s="1310"/>
      <c r="V56" s="1310"/>
      <c r="W56" s="1310"/>
      <c r="X56" s="1310"/>
      <c r="Y56" s="1310"/>
      <c r="Z56" s="1310"/>
      <c r="AA56" s="1310"/>
      <c r="AF56" s="780"/>
      <c r="AP56" s="227"/>
      <c r="AQ56" s="227"/>
      <c r="BA56" s="1502"/>
      <c r="BB56" s="1503"/>
      <c r="BG56" s="1502"/>
      <c r="BH56" s="1503"/>
      <c r="BI56" s="231"/>
      <c r="BJ56" s="1502"/>
      <c r="BK56" s="1503"/>
      <c r="BN56" s="1502"/>
      <c r="BO56" s="1504"/>
      <c r="BW56" s="1502"/>
      <c r="BX56" s="1504"/>
      <c r="CB56" s="1506"/>
      <c r="CC56" s="1507"/>
      <c r="CE56" s="1506"/>
      <c r="CF56" s="1508"/>
      <c r="CM56" s="1502"/>
      <c r="CN56" s="1503"/>
      <c r="CO56" s="1122"/>
      <c r="CP56" s="1122"/>
      <c r="CQ56" s="1122"/>
      <c r="CR56" s="1122"/>
      <c r="CS56" s="1502"/>
      <c r="CT56" s="1503"/>
      <c r="CU56" s="231"/>
      <c r="CV56" s="1502"/>
      <c r="CW56" s="1503"/>
      <c r="CX56" s="1122"/>
      <c r="CY56" s="1122"/>
      <c r="CZ56" s="1502"/>
      <c r="DA56" s="1504"/>
      <c r="DI56" s="1502"/>
      <c r="DJ56" s="1504"/>
      <c r="EE56" s="1122"/>
      <c r="EF56" s="1122"/>
      <c r="EG56" s="1122"/>
      <c r="EH56" s="1122"/>
      <c r="EI56" s="1122"/>
      <c r="EJ56" s="1122"/>
      <c r="EK56" s="1122"/>
      <c r="EL56" s="1122"/>
      <c r="EM56" s="1122"/>
      <c r="EN56" s="1122"/>
      <c r="EO56" s="1502"/>
      <c r="EP56" s="1503"/>
      <c r="EQ56" s="1122"/>
      <c r="ER56" s="1122"/>
      <c r="ES56" s="1122"/>
      <c r="ET56" s="1122"/>
      <c r="EU56" s="1502"/>
      <c r="EV56" s="1515"/>
      <c r="EW56" s="231"/>
      <c r="EX56" s="1515"/>
      <c r="EY56" s="1503"/>
      <c r="EZ56" s="1134"/>
      <c r="FA56" s="1134"/>
      <c r="FB56" s="1515"/>
      <c r="FC56" s="1504"/>
      <c r="FD56" s="1134"/>
      <c r="FE56" s="1134"/>
      <c r="FF56" s="1134"/>
      <c r="FG56" s="1134"/>
      <c r="FH56" s="1134"/>
      <c r="FI56" s="1134"/>
      <c r="FJ56" s="1134"/>
      <c r="FK56" s="1515"/>
      <c r="FL56" s="1504"/>
      <c r="FM56" s="1134"/>
      <c r="FN56" s="1134"/>
      <c r="FO56" s="1134"/>
      <c r="FP56" s="1134"/>
      <c r="FQ56" s="1134"/>
      <c r="FR56" s="1134"/>
      <c r="FS56" s="1134"/>
      <c r="FT56" s="1134"/>
      <c r="FU56" s="1134"/>
      <c r="FV56" s="1134"/>
      <c r="FW56" s="1134"/>
      <c r="FX56" s="1134"/>
      <c r="FY56" s="1134"/>
      <c r="FZ56" s="1134"/>
      <c r="GA56" s="1134"/>
      <c r="GB56" s="1134"/>
      <c r="GC56" s="1134"/>
      <c r="GD56" s="1134"/>
      <c r="GE56" s="1134"/>
      <c r="GF56" s="1134"/>
      <c r="GG56" s="1134"/>
      <c r="GH56" s="1134"/>
      <c r="GI56" s="1134"/>
      <c r="GJ56" s="1134"/>
      <c r="GK56" s="1134"/>
      <c r="GL56" s="1134"/>
      <c r="GM56" s="1134"/>
      <c r="GN56" s="1134"/>
      <c r="GO56" s="1134"/>
      <c r="GP56" s="1134"/>
      <c r="GQ56" s="1515"/>
      <c r="GR56" s="1503"/>
      <c r="GS56" s="1134"/>
      <c r="GT56" s="1134"/>
      <c r="GU56" s="1134"/>
      <c r="GV56" s="1134"/>
      <c r="GW56" s="1515"/>
      <c r="GX56" s="1503"/>
      <c r="GY56" s="1134"/>
      <c r="GZ56" s="1502"/>
      <c r="HA56" s="1503"/>
      <c r="HB56" s="1122"/>
      <c r="HC56" s="1122"/>
      <c r="HD56" s="1502"/>
      <c r="HE56" s="1504"/>
      <c r="HF56" s="1122"/>
      <c r="HG56" s="1122"/>
      <c r="HH56" s="1122"/>
      <c r="HI56" s="1122"/>
      <c r="HJ56" s="1122"/>
      <c r="HK56" s="1122"/>
      <c r="HL56" s="1122"/>
      <c r="HM56" s="1502"/>
      <c r="HN56" s="1504"/>
      <c r="HO56" s="1122"/>
      <c r="HP56" s="1122"/>
      <c r="HQ56" s="1122"/>
      <c r="HR56" s="1122"/>
      <c r="HS56" s="1122"/>
      <c r="HT56" s="1122"/>
      <c r="HU56" s="1122"/>
      <c r="HV56" s="1122"/>
      <c r="HW56" s="1122"/>
      <c r="HX56" s="1122"/>
      <c r="HY56" s="1122"/>
      <c r="HZ56" s="1122"/>
      <c r="IA56" s="1122"/>
      <c r="IB56" s="1122"/>
      <c r="IC56" s="1122"/>
      <c r="ID56" s="1122"/>
      <c r="IE56" s="1122"/>
      <c r="IF56" s="1122"/>
      <c r="IG56" s="1122"/>
      <c r="IH56" s="1122"/>
      <c r="II56" s="1122"/>
      <c r="IJ56" s="1122"/>
      <c r="IK56" s="1122"/>
      <c r="IL56" s="1122"/>
      <c r="IM56" s="1122"/>
      <c r="IN56" s="1122"/>
      <c r="IO56" s="1122"/>
      <c r="IP56" s="1122"/>
      <c r="IQ56" s="1122"/>
      <c r="IR56" s="1122"/>
      <c r="IS56" s="1502"/>
      <c r="IT56" s="1503"/>
      <c r="IU56" s="1122"/>
      <c r="IV56" s="1122"/>
      <c r="IW56" s="1122"/>
      <c r="IX56" s="1122"/>
      <c r="IY56" s="1502"/>
      <c r="IZ56" s="1515"/>
      <c r="JA56" s="231"/>
      <c r="JB56" s="1515"/>
      <c r="JC56" s="1503"/>
      <c r="JD56" s="1134"/>
      <c r="JE56" s="1134"/>
      <c r="JF56" s="1515"/>
      <c r="JG56" s="1504"/>
      <c r="JH56" s="1134"/>
      <c r="JI56" s="1134"/>
      <c r="JJ56" s="1134"/>
      <c r="JK56" s="1134"/>
      <c r="JL56" s="1134"/>
      <c r="JM56" s="1134"/>
      <c r="JN56" s="1134"/>
      <c r="JO56" s="1515"/>
      <c r="JP56" s="1504"/>
      <c r="JQ56" s="1134"/>
      <c r="JR56" s="1134"/>
      <c r="JS56" s="1134"/>
      <c r="JT56" s="1134"/>
      <c r="JU56" s="1134"/>
      <c r="JV56" s="1134"/>
      <c r="JW56" s="1134"/>
      <c r="JX56" s="1134"/>
      <c r="JY56" s="1134"/>
      <c r="JZ56" s="1134"/>
      <c r="KA56" s="1134"/>
      <c r="KB56" s="1134"/>
      <c r="KC56" s="1134"/>
      <c r="KD56" s="1134"/>
      <c r="KE56" s="1134"/>
      <c r="KF56" s="1134"/>
      <c r="KG56" s="1134"/>
      <c r="KH56" s="1134"/>
      <c r="KI56" s="1134"/>
      <c r="KJ56" s="1134"/>
      <c r="KK56" s="1134"/>
      <c r="KL56" s="1134"/>
      <c r="KM56" s="1134"/>
      <c r="KN56" s="1134"/>
      <c r="KO56" s="1134"/>
      <c r="KP56" s="1134"/>
      <c r="KQ56" s="1134"/>
      <c r="KR56" s="1134"/>
      <c r="KS56" s="1134"/>
      <c r="KT56" s="1134"/>
      <c r="KU56" s="1515"/>
      <c r="KV56" s="1503"/>
      <c r="KW56" s="1134"/>
      <c r="KX56" s="1134"/>
      <c r="KY56" s="1134"/>
      <c r="KZ56" s="1134"/>
      <c r="LA56" s="1515"/>
      <c r="LB56" s="1503"/>
      <c r="LC56" s="1134"/>
      <c r="LD56" s="1515"/>
      <c r="LE56" s="1503"/>
      <c r="LF56" s="1134"/>
      <c r="LG56" s="1134"/>
      <c r="LH56" s="1515"/>
      <c r="LI56" s="1504"/>
      <c r="LJ56" s="1134"/>
      <c r="LK56" s="1134"/>
      <c r="LL56" s="1134"/>
      <c r="LM56" s="1134"/>
      <c r="LN56" s="1134"/>
      <c r="LO56" s="1134"/>
      <c r="LP56" s="1134"/>
      <c r="LQ56" s="1515"/>
      <c r="LR56" s="1504"/>
      <c r="LS56" s="1134"/>
      <c r="LT56" s="1134"/>
      <c r="LU56" s="1134"/>
      <c r="LV56" s="1134"/>
      <c r="LW56" s="1134"/>
      <c r="LX56" s="1134"/>
      <c r="LY56" s="1134"/>
      <c r="LZ56" s="1134"/>
      <c r="MA56" s="1134"/>
      <c r="MB56" s="1134"/>
      <c r="MC56" s="1134"/>
      <c r="MD56" s="1134"/>
      <c r="ME56" s="1134"/>
      <c r="MF56" s="1134"/>
      <c r="MG56" s="1134"/>
      <c r="MH56" s="1134"/>
      <c r="MI56" s="1134"/>
      <c r="MJ56" s="1134"/>
      <c r="MK56" s="1134"/>
      <c r="ML56" s="1134"/>
      <c r="MM56" s="1134"/>
      <c r="MN56" s="1134"/>
      <c r="MO56" s="1134"/>
      <c r="MP56" s="1134"/>
      <c r="MQ56" s="1134"/>
      <c r="MR56" s="1134"/>
      <c r="MS56" s="1134"/>
      <c r="MT56" s="1134"/>
      <c r="MU56" s="1134"/>
      <c r="MV56" s="1134"/>
      <c r="MW56" s="1515"/>
      <c r="MX56" s="1503"/>
      <c r="MY56" s="1134"/>
      <c r="MZ56" s="1134"/>
      <c r="NA56" s="1134"/>
      <c r="NB56" s="1134"/>
      <c r="NC56" s="1515"/>
      <c r="ND56" s="1503"/>
      <c r="NE56" s="1134"/>
      <c r="NF56" s="1502"/>
      <c r="NG56" s="1503"/>
      <c r="NH56" s="1122"/>
      <c r="NI56" s="1122"/>
      <c r="NJ56" s="1502"/>
      <c r="NK56" s="1504"/>
      <c r="NL56" s="1122"/>
      <c r="NM56" s="1122"/>
      <c r="NN56" s="1122"/>
      <c r="NO56" s="1122"/>
      <c r="NP56" s="1122"/>
      <c r="NQ56" s="1122"/>
      <c r="NR56" s="1122"/>
      <c r="NS56" s="1502"/>
      <c r="NT56" s="1504"/>
      <c r="NU56" s="1122"/>
      <c r="NV56" s="1122"/>
      <c r="NW56" s="1122"/>
      <c r="NX56" s="1506"/>
      <c r="NY56" s="1507"/>
      <c r="NZ56" s="1264"/>
      <c r="OA56" s="1506"/>
      <c r="OB56" s="1508"/>
      <c r="OC56" s="1122"/>
      <c r="OD56" s="1122"/>
      <c r="OE56" s="1122"/>
      <c r="OF56" s="1122"/>
      <c r="OG56" s="1122"/>
      <c r="OH56" s="1122"/>
      <c r="OI56" s="1665"/>
      <c r="OJ56" s="1666"/>
      <c r="OK56" s="1122"/>
      <c r="OL56" s="1122"/>
      <c r="OM56" s="1122"/>
      <c r="ON56" s="1122"/>
      <c r="OO56" s="1502"/>
      <c r="OP56" s="1515"/>
      <c r="OQ56" s="231"/>
      <c r="OR56" s="1515"/>
      <c r="OS56" s="1503"/>
      <c r="OT56" s="1134"/>
      <c r="OU56" s="1122"/>
      <c r="OV56" s="1502"/>
      <c r="OW56" s="1504"/>
      <c r="OX56" s="1122"/>
      <c r="OY56" s="1122"/>
      <c r="OZ56" s="1122"/>
      <c r="PA56" s="1122"/>
      <c r="PE56" s="616"/>
      <c r="PF56" s="616"/>
      <c r="PJ56" s="1506"/>
      <c r="PK56" s="1507"/>
      <c r="PL56" s="1264"/>
      <c r="PM56" s="1506"/>
      <c r="PN56" s="1508"/>
      <c r="PO56" s="1122"/>
      <c r="PP56" s="1122"/>
      <c r="PQ56" s="1122"/>
      <c r="PR56" s="1122"/>
      <c r="PS56" s="1122"/>
      <c r="PT56" s="1122"/>
      <c r="PU56" s="1502"/>
      <c r="PV56" s="1503"/>
      <c r="PW56" s="1122"/>
      <c r="PX56" s="1122"/>
      <c r="PY56" s="1122"/>
      <c r="PZ56" s="1122"/>
      <c r="QA56" s="1502"/>
      <c r="QB56" s="1515"/>
      <c r="QC56" s="231"/>
      <c r="QD56" s="1515"/>
      <c r="QE56" s="1503"/>
      <c r="QF56" s="1134"/>
      <c r="QG56" s="1134"/>
      <c r="QH56" s="1515"/>
      <c r="QI56" s="1504"/>
      <c r="QJ56" s="1134"/>
      <c r="QK56" s="1134"/>
      <c r="QL56" s="1134"/>
      <c r="QM56" s="1134"/>
      <c r="QN56" s="1134"/>
      <c r="QO56" s="1134"/>
      <c r="QP56" s="1134"/>
      <c r="QQ56" s="1515"/>
      <c r="QR56" s="1504"/>
      <c r="QS56" s="1134"/>
      <c r="QT56" s="1134"/>
      <c r="QU56" s="1134"/>
      <c r="QV56" s="1134"/>
      <c r="QW56" s="1134"/>
      <c r="QX56" s="1134"/>
      <c r="QY56" s="1134"/>
      <c r="QZ56" s="1134"/>
      <c r="RA56" s="1134"/>
      <c r="RB56" s="1134"/>
      <c r="RC56" s="1134"/>
      <c r="RD56" s="1134"/>
      <c r="RE56" s="1134"/>
      <c r="RF56" s="1134"/>
      <c r="RG56" s="1134"/>
      <c r="RH56" s="1134"/>
      <c r="RI56" s="1134"/>
      <c r="RJ56" s="1134"/>
      <c r="RK56" s="1134"/>
      <c r="RL56" s="1134"/>
      <c r="RM56" s="1134"/>
      <c r="RN56" s="1134"/>
      <c r="RO56" s="1134"/>
      <c r="RP56" s="1134"/>
      <c r="RQ56" s="1134"/>
      <c r="RR56" s="1134"/>
      <c r="RS56" s="1134"/>
      <c r="RT56" s="1134"/>
      <c r="RU56" s="1134"/>
      <c r="RV56" s="1134"/>
      <c r="RW56" s="1515"/>
      <c r="RX56" s="1503"/>
      <c r="RY56" s="1134"/>
      <c r="RZ56" s="1134"/>
      <c r="SA56" s="1134"/>
      <c r="SB56" s="1134"/>
      <c r="SC56" s="1515"/>
      <c r="SD56" s="1503"/>
      <c r="SE56" s="1134"/>
      <c r="SF56" s="1502"/>
      <c r="SG56" s="1503"/>
      <c r="SH56" s="1122"/>
      <c r="SI56" s="1122"/>
      <c r="SJ56" s="1502"/>
      <c r="SK56" s="1504"/>
      <c r="SL56" s="1122"/>
      <c r="SM56" s="1122"/>
      <c r="SN56" s="1122"/>
      <c r="SO56" s="1122"/>
      <c r="SP56" s="1122"/>
      <c r="SQ56" s="1122"/>
      <c r="SR56" s="1122"/>
      <c r="SS56" s="1502"/>
      <c r="ST56" s="1504"/>
      <c r="SU56" s="1122"/>
      <c r="SV56" s="1122"/>
      <c r="SW56" s="1122"/>
      <c r="SX56" s="1122"/>
      <c r="SY56" s="1122"/>
      <c r="SZ56" s="1122"/>
      <c r="TA56" s="1122"/>
      <c r="TB56" s="1122"/>
      <c r="TC56" s="1122"/>
      <c r="TD56" s="1122"/>
      <c r="TE56" s="1122"/>
      <c r="TF56" s="1122"/>
      <c r="TG56" s="1122"/>
      <c r="TH56" s="1122"/>
      <c r="TI56" s="1122"/>
      <c r="TJ56" s="1122"/>
      <c r="TK56" s="1122"/>
      <c r="TL56" s="1122"/>
      <c r="TM56" s="1122"/>
      <c r="TN56" s="1122"/>
      <c r="TO56" s="1122"/>
      <c r="TP56" s="1122"/>
      <c r="TQ56" s="1122"/>
      <c r="TR56" s="1122"/>
      <c r="TS56" s="1122"/>
      <c r="TT56" s="1122"/>
      <c r="TU56" s="1122"/>
      <c r="TV56" s="1122"/>
      <c r="TW56" s="1122"/>
      <c r="TX56" s="1122"/>
      <c r="TY56" s="1502"/>
      <c r="TZ56" s="1503"/>
      <c r="UA56" s="1122"/>
      <c r="UB56" s="1122"/>
      <c r="UC56" s="1122"/>
      <c r="UD56" s="1122"/>
      <c r="UE56" s="1502"/>
      <c r="UF56" s="1515"/>
      <c r="UG56" s="231"/>
      <c r="UH56" s="1515"/>
      <c r="UI56" s="1503"/>
      <c r="UJ56" s="1134"/>
      <c r="UK56" s="1134"/>
      <c r="UL56" s="1515"/>
      <c r="UM56" s="1504"/>
      <c r="UN56" s="1134"/>
      <c r="UO56" s="1134"/>
      <c r="UP56" s="1134"/>
      <c r="UQ56" s="1134"/>
      <c r="UR56" s="1134"/>
      <c r="US56" s="1134"/>
      <c r="UT56" s="1134"/>
      <c r="UU56" s="1515"/>
      <c r="UV56" s="1504"/>
      <c r="UW56" s="1134"/>
      <c r="UX56" s="1134"/>
      <c r="UY56" s="1134"/>
      <c r="UZ56" s="1134"/>
      <c r="VA56" s="1134"/>
      <c r="VB56" s="1134"/>
      <c r="VC56" s="1134"/>
      <c r="VD56" s="1134"/>
      <c r="VE56" s="1134"/>
      <c r="VF56" s="1134"/>
      <c r="VG56" s="1134"/>
      <c r="VH56" s="1134"/>
      <c r="VI56" s="1134"/>
      <c r="VJ56" s="1134"/>
      <c r="VK56" s="1134"/>
      <c r="VL56" s="1134"/>
      <c r="VM56" s="1134"/>
      <c r="VN56" s="1134"/>
      <c r="VO56" s="1134"/>
      <c r="VP56" s="1134"/>
      <c r="VQ56" s="1134"/>
      <c r="VR56" s="1134"/>
      <c r="VS56" s="1134"/>
      <c r="VT56" s="1134"/>
      <c r="VU56" s="1134"/>
      <c r="VV56" s="1134"/>
      <c r="VW56" s="1134"/>
      <c r="VX56" s="1134"/>
      <c r="VY56" s="1134"/>
      <c r="VZ56" s="1134"/>
      <c r="WA56" s="1515"/>
      <c r="WB56" s="1503"/>
      <c r="WC56" s="1134"/>
      <c r="WD56" s="1134"/>
      <c r="WE56" s="1134"/>
      <c r="WF56" s="1134"/>
      <c r="WG56" s="1515"/>
      <c r="WH56" s="1503"/>
      <c r="WI56" s="1134"/>
      <c r="WJ56" s="1502"/>
      <c r="WK56" s="1503"/>
      <c r="WL56" s="1122"/>
      <c r="WM56" s="1122"/>
      <c r="WN56" s="1502"/>
      <c r="WO56" s="1504"/>
      <c r="WP56" s="1122"/>
      <c r="WQ56" s="1122"/>
      <c r="WR56" s="1122"/>
      <c r="WS56" s="1122"/>
      <c r="WT56" s="1122"/>
      <c r="WU56" s="1122"/>
      <c r="WV56" s="1122"/>
      <c r="WW56" s="1502"/>
      <c r="WX56" s="1504"/>
      <c r="WY56" s="1264"/>
      <c r="WZ56" s="1264"/>
      <c r="XA56" s="1264"/>
      <c r="XB56" s="1506"/>
      <c r="XC56" s="1507"/>
      <c r="XD56" s="1264"/>
      <c r="XE56" s="1506"/>
      <c r="XF56" s="1508"/>
      <c r="XG56" s="1122"/>
      <c r="XH56" s="1122"/>
      <c r="XI56" s="1122"/>
      <c r="XJ56" s="1122"/>
      <c r="XK56" s="1122"/>
      <c r="XL56" s="1122"/>
      <c r="XM56" s="1122"/>
      <c r="XN56" s="1122"/>
      <c r="XO56" s="1122"/>
      <c r="XP56" s="1122"/>
      <c r="XQ56" s="1122"/>
      <c r="XR56" s="1122"/>
      <c r="XS56" s="1122"/>
      <c r="XT56" s="1122"/>
      <c r="XU56" s="1122"/>
      <c r="XV56" s="1122"/>
      <c r="XW56" s="1122"/>
      <c r="XX56" s="1122"/>
      <c r="XY56" s="1122"/>
      <c r="XZ56" s="1122"/>
      <c r="YA56" s="1122"/>
      <c r="YB56" s="1122"/>
      <c r="YC56" s="1502"/>
      <c r="YD56" s="1503"/>
      <c r="YE56" s="1122"/>
      <c r="YF56" s="1122"/>
      <c r="YG56" s="1122"/>
      <c r="YH56" s="1122"/>
      <c r="YI56" s="1502"/>
      <c r="YJ56" s="1515"/>
      <c r="YK56" s="231"/>
      <c r="YL56" s="1515"/>
      <c r="YM56" s="1503"/>
      <c r="YN56" s="1134"/>
      <c r="YO56" s="1134"/>
      <c r="YP56" s="1515"/>
      <c r="YQ56" s="1504"/>
      <c r="YR56" s="1134"/>
      <c r="YS56" s="1134"/>
      <c r="YT56" s="1134"/>
      <c r="YU56" s="1134"/>
      <c r="YV56" s="1134"/>
      <c r="YW56" s="1134"/>
      <c r="YX56" s="1134"/>
      <c r="YY56" s="1515"/>
      <c r="YZ56" s="1504"/>
      <c r="ZA56" s="1134"/>
      <c r="ZB56" s="1134"/>
      <c r="ZC56" s="1134"/>
      <c r="ZD56" s="1134"/>
      <c r="ZE56" s="1134"/>
      <c r="ZF56" s="1134"/>
      <c r="ZG56" s="1134"/>
      <c r="ZH56" s="1134"/>
      <c r="ZI56" s="1134"/>
      <c r="ZJ56" s="1134"/>
      <c r="ZK56" s="1134"/>
      <c r="ZL56" s="1134"/>
      <c r="ZM56" s="1134"/>
      <c r="ZN56" s="1134"/>
      <c r="ZO56" s="1134"/>
      <c r="ZP56" s="1134"/>
      <c r="ZQ56" s="1134"/>
      <c r="ZR56" s="1134"/>
      <c r="ZS56" s="1134"/>
      <c r="ZT56" s="1134"/>
      <c r="ZU56" s="1134"/>
      <c r="ZV56" s="1134"/>
      <c r="ZW56" s="1134"/>
      <c r="ZX56" s="1134"/>
      <c r="ZY56" s="1134"/>
      <c r="ZZ56" s="1134"/>
      <c r="AAA56" s="1134"/>
      <c r="AAB56" s="1134"/>
      <c r="AAC56" s="1134"/>
      <c r="AAD56" s="1134"/>
      <c r="AAE56" s="1515"/>
      <c r="AAF56" s="1503"/>
      <c r="AAG56" s="1134"/>
      <c r="AAH56" s="1134"/>
      <c r="AAI56" s="1134"/>
      <c r="AAJ56" s="1134"/>
      <c r="AAK56" s="1515"/>
      <c r="AAL56" s="1503"/>
      <c r="AAM56" s="1134"/>
      <c r="AAN56" s="1502"/>
      <c r="AAO56" s="1503"/>
      <c r="AAP56" s="1264"/>
      <c r="AAQ56" s="1264"/>
      <c r="AAR56" s="1502"/>
      <c r="AAS56" s="1504"/>
      <c r="AAT56" s="1264"/>
      <c r="AAU56" s="1264"/>
      <c r="AAV56" s="1264"/>
      <c r="AAW56" s="1264"/>
      <c r="AAX56" s="1264"/>
      <c r="AAY56" s="1264"/>
      <c r="AAZ56" s="1264"/>
      <c r="ABA56" s="1502"/>
      <c r="ABB56" s="1504"/>
      <c r="ABC56" s="1264"/>
      <c r="ABD56" s="1264"/>
      <c r="ABE56" s="1264"/>
      <c r="ABF56" s="1506"/>
      <c r="ABG56" s="1507"/>
      <c r="ABH56" s="1264"/>
      <c r="ABI56" s="1506"/>
      <c r="ABJ56" s="1508"/>
      <c r="ABK56" s="1122"/>
      <c r="ABL56" s="1122"/>
      <c r="ABM56" s="1122"/>
      <c r="ABN56" s="1122"/>
      <c r="ABO56" s="1122"/>
      <c r="ABP56" s="1122"/>
      <c r="ABQ56" s="1122"/>
      <c r="ABR56" s="1122"/>
      <c r="ABS56" s="1122"/>
      <c r="ABT56" s="1122"/>
      <c r="ABU56" s="1122"/>
      <c r="ABV56" s="1122"/>
      <c r="ABW56" s="1122"/>
      <c r="ABX56" s="1122"/>
      <c r="ABY56" s="1122"/>
      <c r="ABZ56" s="1122"/>
      <c r="ACA56" s="1122"/>
      <c r="ACB56" s="1122"/>
      <c r="ACC56" s="1122"/>
      <c r="ACD56" s="1122"/>
      <c r="ACE56" s="1122"/>
      <c r="ACF56" s="1122"/>
      <c r="ACG56" s="1502"/>
      <c r="ACH56" s="1503"/>
      <c r="ACI56" s="1122"/>
      <c r="ACJ56" s="1122"/>
      <c r="ACK56" s="1122"/>
      <c r="ACL56" s="1122"/>
      <c r="ACM56" s="1502"/>
      <c r="ACN56" s="1515"/>
      <c r="ACO56" s="231"/>
      <c r="ACP56" s="1515"/>
      <c r="ACQ56" s="1503"/>
      <c r="ACR56" s="1134"/>
      <c r="ACS56" s="1134"/>
      <c r="ACT56" s="1515"/>
      <c r="ACU56" s="1504"/>
      <c r="ACV56" s="1134"/>
      <c r="ACW56" s="1134"/>
      <c r="ACX56" s="1134"/>
      <c r="ACY56" s="1134"/>
      <c r="ACZ56" s="1134"/>
      <c r="ADA56" s="1134"/>
      <c r="ADB56" s="1134"/>
      <c r="ADC56" s="1515"/>
      <c r="ADD56" s="1504"/>
      <c r="ADE56" s="1134"/>
      <c r="ADF56" s="1134"/>
      <c r="ADG56" s="1134"/>
      <c r="ADH56" s="1134"/>
      <c r="ADI56" s="1134"/>
      <c r="ADJ56" s="1134"/>
      <c r="ADK56" s="1134"/>
      <c r="ADL56" s="1134"/>
      <c r="ADM56" s="1134"/>
      <c r="ADN56" s="1134"/>
      <c r="ADO56" s="1134"/>
      <c r="ADP56" s="1134"/>
      <c r="ADQ56" s="1134"/>
      <c r="ADR56" s="1134"/>
      <c r="ADS56" s="1134"/>
      <c r="ADT56" s="1134"/>
      <c r="ADU56" s="1134"/>
      <c r="ADV56" s="1134"/>
      <c r="ADW56" s="1134"/>
      <c r="ADX56" s="1134"/>
      <c r="ADY56" s="1134"/>
      <c r="ADZ56" s="1134"/>
      <c r="AEA56" s="1134"/>
      <c r="AEB56" s="1134"/>
      <c r="AEC56" s="1134"/>
      <c r="AED56" s="1134"/>
      <c r="AEE56" s="1134"/>
      <c r="AEF56" s="1134"/>
      <c r="AEG56" s="1134"/>
      <c r="AEH56" s="1134"/>
      <c r="AEI56" s="1515"/>
      <c r="AEJ56" s="1503"/>
      <c r="AEK56" s="1134"/>
      <c r="AEL56" s="1134"/>
      <c r="AEM56" s="1134"/>
      <c r="AEN56" s="1134"/>
      <c r="AEO56" s="1515"/>
      <c r="AEP56" s="1503"/>
      <c r="AEQ56" s="1134"/>
      <c r="AER56" s="1502"/>
      <c r="AES56" s="1503"/>
      <c r="AET56" s="1264"/>
      <c r="AEU56" s="1264"/>
      <c r="AEV56" s="1502"/>
      <c r="AEW56" s="1504"/>
      <c r="AEX56" s="1264"/>
      <c r="AEY56" s="1264"/>
      <c r="AEZ56" s="1264"/>
      <c r="AFA56" s="1264"/>
      <c r="AFB56" s="1264"/>
      <c r="AFC56" s="1264"/>
      <c r="AFD56" s="1264"/>
      <c r="AFE56" s="1502"/>
      <c r="AFF56" s="1504"/>
      <c r="AFG56" s="1264"/>
      <c r="AFH56" s="1264"/>
      <c r="AFI56" s="1264"/>
      <c r="AFJ56" s="1506"/>
      <c r="AFK56" s="1507"/>
      <c r="AFL56" s="1264"/>
      <c r="AFM56" s="1506"/>
      <c r="AFN56" s="1508"/>
      <c r="AFO56" s="1122"/>
      <c r="AFP56" s="1122"/>
      <c r="AFQ56" s="1122"/>
      <c r="AFR56" s="1122"/>
      <c r="AFS56" s="1122"/>
      <c r="AFT56" s="1122"/>
      <c r="AFU56" s="1122"/>
      <c r="AFV56" s="1122"/>
      <c r="AFW56" s="1122"/>
      <c r="AFX56" s="1122"/>
      <c r="AFY56" s="1122"/>
      <c r="AFZ56" s="1122"/>
      <c r="AGA56" s="1122"/>
      <c r="AGB56" s="1122"/>
      <c r="AGC56" s="1122"/>
      <c r="AGD56" s="1122"/>
      <c r="AGE56" s="1122"/>
      <c r="AGF56" s="1122"/>
      <c r="AGG56" s="1122"/>
      <c r="AGH56" s="1122"/>
      <c r="AGI56" s="1122"/>
      <c r="AGJ56" s="1122"/>
      <c r="AGK56" s="1502"/>
      <c r="AGL56" s="1503"/>
      <c r="AGM56" s="1122"/>
      <c r="AGN56" s="1122"/>
      <c r="AGO56" s="1122"/>
      <c r="AGP56" s="1122"/>
      <c r="AGQ56" s="1502"/>
      <c r="AGR56" s="1515"/>
      <c r="AGS56" s="231"/>
      <c r="AGT56" s="1515"/>
      <c r="AGU56" s="1503"/>
      <c r="AGV56" s="1134"/>
      <c r="AGW56" s="1134"/>
      <c r="AGX56" s="1515"/>
      <c r="AGY56" s="1504"/>
      <c r="AGZ56" s="1134"/>
      <c r="AHA56" s="1134"/>
      <c r="AHB56" s="1134"/>
      <c r="AHC56" s="1134"/>
      <c r="AHD56" s="1134"/>
      <c r="AHE56" s="1134"/>
      <c r="AHF56" s="1134"/>
      <c r="AHG56" s="1502"/>
      <c r="AHH56" s="1504"/>
      <c r="AHI56" s="1264"/>
      <c r="AHJ56" s="1264"/>
      <c r="AHK56" s="1264"/>
      <c r="AHL56" s="1506"/>
      <c r="AHM56" s="1507"/>
      <c r="AHN56" s="1264"/>
      <c r="AHO56" s="1506"/>
      <c r="AHP56" s="1508"/>
      <c r="AHQ56" s="1134"/>
      <c r="AHR56" s="1134"/>
      <c r="AHS56" s="1134"/>
      <c r="AHT56" s="1134"/>
      <c r="AHU56" s="1134"/>
      <c r="AHV56" s="1134"/>
      <c r="AHW56" s="1134"/>
      <c r="AHX56" s="1134"/>
      <c r="AHY56" s="1134"/>
      <c r="AHZ56" s="1134"/>
      <c r="AIA56" s="1134"/>
      <c r="AIB56" s="1134"/>
      <c r="AIC56" s="1134"/>
      <c r="AID56" s="1134"/>
      <c r="AIE56" s="1134"/>
      <c r="AIF56" s="1134"/>
      <c r="AIG56" s="1134"/>
      <c r="AIH56" s="1134"/>
      <c r="AII56" s="1134"/>
      <c r="AIJ56" s="1134"/>
      <c r="AIK56" s="1134"/>
      <c r="AIL56" s="1134"/>
      <c r="AIM56" s="1515"/>
      <c r="AIN56" s="1503"/>
      <c r="AIO56" s="1134"/>
      <c r="AIP56" s="1134"/>
      <c r="AIQ56" s="1134"/>
      <c r="AIR56" s="1134"/>
      <c r="AIS56" s="1515"/>
      <c r="AIT56" s="1503"/>
      <c r="AIU56" s="1134"/>
      <c r="AIV56" s="1502"/>
      <c r="AIW56" s="1503"/>
      <c r="AIX56" s="1122"/>
      <c r="AIY56" s="1122"/>
      <c r="AIZ56" s="1502"/>
      <c r="AJA56" s="1504"/>
      <c r="AJB56" s="1122"/>
      <c r="AJC56" s="1122"/>
      <c r="AJD56" s="1122"/>
      <c r="AJE56" s="1122"/>
      <c r="AJF56" s="1122"/>
      <c r="AJG56" s="1122"/>
      <c r="AJH56" s="1122"/>
      <c r="AJI56" s="1502"/>
      <c r="AJJ56" s="1504"/>
      <c r="AJK56" s="1122"/>
      <c r="AJL56" s="1122"/>
      <c r="AJM56" s="1122"/>
      <c r="AJN56" s="1122"/>
      <c r="AJO56" s="1122"/>
      <c r="AJP56" s="1122"/>
      <c r="AJQ56" s="1122"/>
      <c r="AJR56" s="1122"/>
      <c r="AJS56" s="1122"/>
      <c r="AJT56" s="1122"/>
      <c r="AJU56" s="1122"/>
      <c r="AJV56" s="1122"/>
      <c r="AJW56" s="1122"/>
      <c r="AJX56" s="1122"/>
      <c r="AJY56" s="1122"/>
      <c r="AJZ56" s="1122"/>
      <c r="AKA56" s="1122"/>
      <c r="AKB56" s="1122"/>
      <c r="AKC56" s="1122"/>
      <c r="AKD56" s="1122"/>
      <c r="AKE56" s="1122"/>
      <c r="AKF56" s="1122"/>
      <c r="AKG56" s="1122"/>
      <c r="AKH56" s="1122"/>
      <c r="AKI56" s="1122"/>
      <c r="AKJ56" s="1122"/>
      <c r="AKK56" s="1122"/>
      <c r="AKL56" s="1122"/>
      <c r="AKM56" s="1122"/>
      <c r="AKN56" s="1122"/>
      <c r="AKO56" s="1502"/>
      <c r="AKP56" s="1503"/>
      <c r="AKQ56" s="1122"/>
      <c r="AKR56" s="1122"/>
      <c r="AKS56" s="1122"/>
      <c r="AKT56" s="1122"/>
      <c r="AKU56" s="1502"/>
      <c r="AKV56" s="1515"/>
      <c r="AKW56" s="231"/>
      <c r="AKX56" s="1515"/>
      <c r="AKY56" s="1503"/>
      <c r="AKZ56" s="1134"/>
      <c r="ALA56" s="1134"/>
      <c r="ALB56" s="1515"/>
      <c r="ALC56" s="1504"/>
      <c r="ALD56" s="1134"/>
      <c r="ALE56" s="1134"/>
      <c r="ALF56" s="1134"/>
      <c r="ALG56" s="1134"/>
      <c r="ALH56" s="1134"/>
      <c r="ALI56" s="1134"/>
      <c r="ALJ56" s="1134"/>
      <c r="ALK56" s="1515"/>
      <c r="ALL56" s="1504"/>
      <c r="ALM56" s="1134"/>
      <c r="ALN56" s="1134"/>
      <c r="ALO56" s="1134"/>
      <c r="ALP56" s="1506"/>
      <c r="ALQ56" s="1507"/>
      <c r="ALR56" s="1264"/>
      <c r="ALS56" s="1506"/>
      <c r="ALT56" s="1508"/>
      <c r="ALU56" s="1134"/>
      <c r="ALV56" s="1134"/>
      <c r="ALW56" s="1134"/>
      <c r="ALX56" s="1134"/>
      <c r="ALY56" s="1134"/>
      <c r="ALZ56" s="1134"/>
      <c r="AMA56" s="1134"/>
      <c r="AMB56" s="1134"/>
      <c r="AMC56" s="1134"/>
      <c r="AMD56" s="1134"/>
      <c r="AME56" s="1134"/>
      <c r="AMF56" s="1134"/>
      <c r="AMG56" s="1134"/>
      <c r="AMH56" s="1134"/>
      <c r="AMI56" s="1134"/>
      <c r="AMJ56" s="1134"/>
      <c r="AMK56" s="1134"/>
      <c r="AML56" s="1134"/>
      <c r="AMM56" s="1134"/>
      <c r="AMN56" s="1134"/>
      <c r="AMO56" s="1134"/>
      <c r="AMP56" s="1134"/>
      <c r="AMQ56" s="1515"/>
      <c r="AMR56" s="1503"/>
      <c r="AMS56" s="1134"/>
      <c r="AMT56" s="1134"/>
      <c r="AMU56" s="1134"/>
      <c r="AMV56" s="1134"/>
      <c r="AMW56" s="1515"/>
      <c r="AMX56" s="1503"/>
      <c r="AMY56" s="1134"/>
      <c r="AMZ56" s="1502"/>
      <c r="ANA56" s="1503"/>
      <c r="ANB56" s="1122"/>
      <c r="ANC56" s="1122"/>
      <c r="AND56" s="1502"/>
      <c r="ANE56" s="1504"/>
      <c r="ANF56" s="1122"/>
      <c r="ANG56" s="1122"/>
      <c r="ANH56" s="1122"/>
      <c r="ANI56" s="1122"/>
      <c r="ANJ56" s="1122"/>
      <c r="ANK56" s="1122"/>
      <c r="ANL56" s="1122"/>
      <c r="ANM56" s="1502"/>
      <c r="ANN56" s="1504"/>
      <c r="ANO56" s="1122"/>
      <c r="ANP56" s="1122"/>
      <c r="ANQ56" s="1122"/>
      <c r="ANR56" s="1122"/>
      <c r="ANS56" s="1122"/>
      <c r="ANT56" s="1122"/>
      <c r="ANU56" s="1122"/>
      <c r="ANV56" s="1122"/>
      <c r="ANW56" s="1122"/>
      <c r="ANX56" s="1122"/>
      <c r="ANY56" s="1122"/>
      <c r="ANZ56" s="1122"/>
      <c r="AOA56" s="1122"/>
      <c r="AOB56" s="1122"/>
      <c r="AOC56" s="1122"/>
      <c r="AOD56" s="1122"/>
      <c r="AOE56" s="1122"/>
      <c r="AOF56" s="1122"/>
      <c r="AOG56" s="1122"/>
      <c r="AOH56" s="1122"/>
      <c r="AOI56" s="1122"/>
      <c r="AOJ56" s="1122"/>
      <c r="AOK56" s="1122"/>
      <c r="AOL56" s="1122"/>
      <c r="AOM56" s="1122"/>
      <c r="AON56" s="1122"/>
      <c r="AOO56" s="1122"/>
      <c r="AOP56" s="1122"/>
      <c r="AOQ56" s="1122"/>
      <c r="AOR56" s="1122"/>
      <c r="AOS56" s="1502"/>
      <c r="AOT56" s="1503"/>
      <c r="AOU56" s="1122"/>
      <c r="AOV56" s="1122"/>
      <c r="AOW56" s="1122"/>
      <c r="AOX56" s="1122"/>
      <c r="AOY56" s="1502"/>
      <c r="AOZ56" s="1515"/>
      <c r="APA56" s="231"/>
      <c r="APB56" s="1515"/>
      <c r="APC56" s="1503"/>
      <c r="APD56" s="1134"/>
      <c r="APE56" s="1134"/>
      <c r="APF56" s="1515"/>
      <c r="APG56" s="1504"/>
      <c r="APH56" s="1134"/>
      <c r="API56" s="1134"/>
      <c r="APJ56" s="1134"/>
      <c r="APK56" s="1134"/>
      <c r="APL56" s="1134"/>
      <c r="APM56" s="1134"/>
      <c r="APN56" s="1134"/>
      <c r="APO56" s="1515"/>
      <c r="APP56" s="1504"/>
      <c r="APQ56" s="1134"/>
      <c r="APR56" s="1134"/>
      <c r="APS56" s="1134"/>
      <c r="APT56" s="1506"/>
      <c r="APU56" s="1507"/>
      <c r="APV56" s="1264"/>
      <c r="APW56" s="1506"/>
      <c r="APX56" s="1508"/>
      <c r="APY56" s="1134"/>
      <c r="APZ56" s="1134"/>
      <c r="AQA56" s="1134"/>
      <c r="AQB56" s="1134"/>
      <c r="AQC56" s="1134"/>
      <c r="AQD56" s="1134"/>
      <c r="AQE56" s="1134"/>
      <c r="AQF56" s="1134"/>
      <c r="AQG56" s="1134"/>
      <c r="AQH56" s="1134"/>
      <c r="AQI56" s="1134"/>
      <c r="AQJ56" s="1134"/>
      <c r="AQK56" s="1134"/>
      <c r="AQL56" s="1134"/>
      <c r="AQM56" s="1134"/>
      <c r="AQN56" s="1134"/>
      <c r="AQO56" s="1134"/>
      <c r="AQP56" s="1134"/>
      <c r="AQQ56" s="1134"/>
      <c r="AQR56" s="1134"/>
      <c r="AQS56" s="1134"/>
      <c r="AQT56" s="1134"/>
      <c r="AQU56" s="1515"/>
      <c r="AQV56" s="1503"/>
      <c r="AQW56" s="1134"/>
      <c r="AQX56" s="1134"/>
      <c r="AQY56" s="1134"/>
      <c r="AQZ56" s="1134"/>
      <c r="ARA56" s="1515"/>
      <c r="ARB56" s="1503"/>
      <c r="ARC56" s="1134"/>
      <c r="ARD56" s="1502"/>
      <c r="ARE56" s="1503"/>
      <c r="ARF56" s="1122"/>
      <c r="ARG56" s="1122"/>
      <c r="ARH56" s="1502"/>
      <c r="ARI56" s="1504"/>
      <c r="ARJ56" s="1122"/>
      <c r="ARK56" s="1122"/>
      <c r="ARL56" s="1122"/>
      <c r="ARM56" s="1122"/>
      <c r="ARN56" s="1122"/>
      <c r="ARO56" s="1122"/>
      <c r="ARP56" s="1122"/>
      <c r="ARQ56" s="1502"/>
      <c r="ARR56" s="1504"/>
      <c r="ARS56" s="1122"/>
      <c r="ART56" s="1122"/>
      <c r="ARU56" s="1122"/>
      <c r="ARV56" s="1122"/>
      <c r="ARW56" s="1122"/>
      <c r="ARX56" s="1122"/>
      <c r="ARY56" s="1122"/>
      <c r="ARZ56" s="1122"/>
      <c r="ASA56" s="1122"/>
      <c r="ASB56" s="1122"/>
      <c r="ASC56" s="302"/>
      <c r="ASD56" s="302"/>
      <c r="ASE56" s="302"/>
      <c r="ASF56" s="302"/>
      <c r="ASG56" s="302"/>
      <c r="ASH56" s="302"/>
      <c r="ASI56" s="302"/>
      <c r="ASJ56" s="302"/>
      <c r="ASK56" s="302"/>
      <c r="ASL56" s="302"/>
      <c r="ASM56" s="302"/>
      <c r="ASN56" s="302"/>
      <c r="ASO56" s="302"/>
      <c r="ASP56" s="302"/>
      <c r="ASQ56" s="302"/>
      <c r="ASR56" s="1122"/>
      <c r="ASS56" s="1122"/>
      <c r="AST56" s="1122"/>
      <c r="ASU56" s="1122"/>
      <c r="ASV56" s="1122"/>
      <c r="ASW56" s="1502"/>
      <c r="ASX56" s="1503"/>
      <c r="ASY56" s="1122"/>
      <c r="ASZ56" s="1122"/>
      <c r="ATA56" s="1122"/>
      <c r="ATB56" s="1122"/>
      <c r="ATC56" s="1502"/>
      <c r="ATD56" s="1515"/>
      <c r="ATE56" s="231"/>
      <c r="ATF56" s="1515"/>
      <c r="ATG56" s="1503"/>
      <c r="ATH56" s="1122"/>
      <c r="ATI56" s="1122"/>
      <c r="ATJ56" s="1502"/>
      <c r="ATK56" s="1504"/>
      <c r="ATL56" s="1122"/>
      <c r="ATM56" s="1122"/>
      <c r="ATN56" s="1122"/>
      <c r="ATO56" s="1122"/>
      <c r="ATP56" s="1122"/>
      <c r="ATQ56" s="1122"/>
      <c r="ATR56" s="1122"/>
      <c r="ATS56" s="1502"/>
      <c r="ATT56" s="1504"/>
      <c r="ATU56" s="1122"/>
      <c r="ATV56" s="1122"/>
      <c r="ATW56" s="1122"/>
      <c r="ATX56" s="1122"/>
      <c r="ATY56" s="1122"/>
      <c r="ATZ56" s="1122"/>
      <c r="AUA56" s="1122"/>
      <c r="AUB56" s="1122"/>
      <c r="AUC56" s="1122"/>
      <c r="AUD56" s="1122"/>
      <c r="AUE56" s="1122"/>
      <c r="AUF56" s="1122"/>
      <c r="AUG56" s="1122"/>
      <c r="AUH56" s="1122"/>
      <c r="AUI56" s="1648"/>
      <c r="AUJ56" s="1653"/>
      <c r="AUO56" s="1654"/>
      <c r="AUP56" s="1653"/>
      <c r="AUR56" s="1648"/>
      <c r="AUS56" s="1653"/>
      <c r="AUV56" s="1655"/>
      <c r="AUW56" s="1539"/>
      <c r="AVE56" s="1655"/>
      <c r="AVF56" s="1539"/>
      <c r="AVL56" s="1525"/>
      <c r="AVM56" s="1526"/>
      <c r="AVN56" s="1537"/>
      <c r="AVO56" s="1537"/>
      <c r="AVP56" s="1537"/>
      <c r="AVT56" s="1525"/>
      <c r="AVU56" s="1526"/>
      <c r="AWA56" s="1134"/>
      <c r="AWB56" s="1525"/>
      <c r="AWC56" s="1526"/>
      <c r="AWE56" s="1538"/>
      <c r="AWF56" s="1539"/>
      <c r="AWG56" s="1239"/>
      <c r="AWH56" s="1535"/>
      <c r="AWI56" s="1536"/>
      <c r="AWJ56" s="1240"/>
      <c r="AWK56" s="1533"/>
      <c r="AWL56" s="1534"/>
      <c r="AWM56" s="1143"/>
      <c r="AWN56" s="1143"/>
      <c r="AWO56" s="1143"/>
      <c r="AWQ56" s="1371"/>
      <c r="AWR56" s="265"/>
      <c r="AWS56" s="265"/>
      <c r="AWT56" s="265"/>
      <c r="AWU56" s="265"/>
      <c r="AWV56" s="265"/>
      <c r="AWW56" s="265"/>
      <c r="AWX56" s="265"/>
      <c r="AWY56" s="265"/>
      <c r="AWZ56" s="265"/>
      <c r="AXA56" s="265"/>
      <c r="AXB56" s="265"/>
      <c r="AXC56" s="265"/>
      <c r="AXD56" s="265"/>
      <c r="AXE56" s="265"/>
      <c r="AXF56" s="265"/>
      <c r="AXG56" s="265"/>
      <c r="AXH56" s="265"/>
      <c r="AXI56" s="265"/>
      <c r="AXJ56" s="265"/>
      <c r="AXK56" s="265"/>
      <c r="AXQ56" s="1648"/>
      <c r="AXR56" s="1653"/>
      <c r="AXY56" s="1143"/>
      <c r="AXZ56" s="1144"/>
      <c r="AYA56" s="1144"/>
      <c r="AYB56" s="1143"/>
      <c r="AYD56" s="1655"/>
      <c r="AYE56" s="1539"/>
      <c r="AYK56" s="1143"/>
      <c r="AYL56" s="1143"/>
      <c r="AYM56" s="1144"/>
      <c r="AYN56" s="1144"/>
      <c r="AYO56" s="1143"/>
      <c r="AYP56" s="1143"/>
      <c r="AYQ56" s="1143"/>
      <c r="AYU56" s="780"/>
      <c r="AYW56" s="230"/>
      <c r="AZB56" s="230"/>
      <c r="AZC56" s="1637"/>
      <c r="AZD56" s="1638"/>
      <c r="AZE56" s="1638"/>
      <c r="AZF56" s="1274"/>
      <c r="AZK56" s="1515"/>
      <c r="AZL56" s="1503"/>
      <c r="AZM56" s="1134"/>
      <c r="AZN56" s="1134"/>
      <c r="AZO56" s="1134"/>
      <c r="AZP56" s="1134"/>
      <c r="AZQ56" s="1515"/>
      <c r="AZR56" s="1503"/>
      <c r="AZS56" s="1134"/>
      <c r="AZT56" s="1502"/>
      <c r="AZU56" s="1503"/>
      <c r="AZV56" s="1264"/>
      <c r="AZW56" s="1264"/>
      <c r="AZX56" s="1502"/>
      <c r="AZY56" s="1504"/>
      <c r="AZZ56" s="1264"/>
      <c r="BAA56" s="1264"/>
      <c r="BAB56" s="1264"/>
      <c r="BAC56" s="1264"/>
      <c r="BAD56" s="1264"/>
      <c r="BAE56" s="1264"/>
      <c r="BAF56" s="1264"/>
      <c r="BAG56" s="1502"/>
      <c r="BAH56" s="1504"/>
      <c r="BAI56" s="1264"/>
      <c r="BAJ56" s="1264"/>
      <c r="BAK56" s="1264"/>
      <c r="BAL56" s="1506"/>
      <c r="BAM56" s="1507"/>
      <c r="BAN56" s="1264"/>
      <c r="BAO56" s="1506"/>
      <c r="BAP56" s="1508"/>
      <c r="BAQ56" s="747"/>
      <c r="BAR56" s="747"/>
      <c r="BAU56" s="249"/>
      <c r="BAV56" s="249"/>
      <c r="BAW56" s="1122"/>
      <c r="BAX56" s="1122"/>
      <c r="BAY56" s="1122"/>
      <c r="BAZ56" s="1122"/>
      <c r="BBA56" s="1122"/>
      <c r="BBB56" s="1122"/>
      <c r="BBC56" s="1122"/>
      <c r="BBD56" s="1122"/>
      <c r="BBE56" s="1122"/>
      <c r="BBF56" s="1122"/>
      <c r="BBG56" s="1122"/>
      <c r="BBH56" s="1122"/>
      <c r="BBI56" s="1122"/>
      <c r="BBJ56" s="1122"/>
      <c r="BBK56" s="1122"/>
      <c r="BBL56" s="1122"/>
      <c r="BBM56" s="1502"/>
      <c r="BBN56" s="1503"/>
      <c r="BBO56" s="1122"/>
      <c r="BBP56" s="1122"/>
      <c r="BBQ56" s="1122"/>
      <c r="BBR56" s="1122"/>
      <c r="BBS56" s="1502"/>
      <c r="BBT56" s="1515"/>
      <c r="BBU56" s="231"/>
      <c r="BBV56" s="1515"/>
      <c r="BBW56" s="1503"/>
      <c r="BBX56" s="1134"/>
      <c r="BBY56" s="1134"/>
      <c r="BBZ56" s="1515"/>
      <c r="BCA56" s="1504"/>
      <c r="BCB56" s="1134"/>
      <c r="BCC56" s="1134"/>
      <c r="BCD56" s="1134"/>
      <c r="BCE56" s="1134"/>
      <c r="BCF56" s="1134"/>
      <c r="BCG56" s="1134"/>
      <c r="BCH56" s="1134"/>
      <c r="BCI56" s="1515"/>
      <c r="BCJ56" s="1504"/>
      <c r="BCK56" s="1134"/>
      <c r="BCL56" s="1134"/>
      <c r="BCM56" s="1134"/>
      <c r="BCN56" s="1506"/>
      <c r="BCO56" s="1507"/>
      <c r="BCP56" s="1264"/>
      <c r="BCQ56" s="1506"/>
      <c r="BCR56" s="1508"/>
      <c r="BCS56" s="1134"/>
      <c r="BCT56" s="1134"/>
      <c r="BCU56" s="1134"/>
      <c r="BCV56" s="1134"/>
      <c r="BCW56" s="1134"/>
      <c r="BCX56" s="1134"/>
      <c r="BCY56" s="1134"/>
      <c r="BCZ56" s="1134"/>
      <c r="BDA56" s="1134"/>
      <c r="BDB56" s="1134"/>
      <c r="BDC56" s="1134"/>
      <c r="BDD56" s="1134"/>
      <c r="BDE56" s="1134"/>
      <c r="BDF56" s="1134"/>
      <c r="BDG56" s="1134"/>
      <c r="BDH56" s="1134"/>
      <c r="BDI56" s="1134"/>
      <c r="BDJ56" s="1134"/>
      <c r="BDK56" s="1134"/>
      <c r="BDL56" s="1134"/>
      <c r="BDM56" s="1134"/>
      <c r="BDN56" s="1134"/>
      <c r="BDO56" s="1515"/>
      <c r="BDP56" s="1503"/>
      <c r="BDQ56" s="1134"/>
      <c r="BDR56" s="1134"/>
      <c r="BDS56" s="1134"/>
      <c r="BDT56" s="1134"/>
      <c r="BDU56" s="1515"/>
      <c r="BDV56" s="1503"/>
      <c r="BDW56" s="1134"/>
      <c r="BDX56" s="1502"/>
      <c r="BDY56" s="1503"/>
      <c r="BDZ56" s="1122"/>
      <c r="BEA56" s="1122"/>
      <c r="BEB56" s="1502"/>
      <c r="BEC56" s="1504"/>
      <c r="BED56" s="1122"/>
      <c r="BEE56" s="1122"/>
      <c r="BEF56" s="1122"/>
      <c r="BEG56" s="1122"/>
      <c r="BEH56" s="1122"/>
      <c r="BEI56" s="1122"/>
      <c r="BEJ56" s="1122"/>
      <c r="BEK56" s="1502"/>
      <c r="BEL56" s="1504"/>
      <c r="BEM56" s="1122"/>
      <c r="BEN56" s="1122"/>
      <c r="BEO56" s="1122"/>
      <c r="BEP56" s="1122"/>
      <c r="BEQ56" s="1122"/>
      <c r="BER56" s="1122"/>
      <c r="BES56" s="1122"/>
      <c r="BET56" s="1122"/>
      <c r="BEU56" s="1122"/>
      <c r="BEV56" s="1122"/>
      <c r="BEW56" s="1122"/>
      <c r="BEX56" s="1122"/>
      <c r="BEY56" s="1122"/>
      <c r="BEZ56" s="1122"/>
      <c r="BFA56" s="1122"/>
      <c r="BFB56" s="1122"/>
      <c r="BFC56" s="1122"/>
      <c r="BFD56" s="1122"/>
      <c r="BFE56" s="1122"/>
      <c r="BFF56" s="1122"/>
      <c r="BFG56" s="1122"/>
      <c r="BFH56" s="1122"/>
      <c r="BFI56" s="1122"/>
      <c r="BFJ56" s="1122"/>
      <c r="BFK56" s="1122"/>
      <c r="BFL56" s="1122"/>
      <c r="BFM56" s="1122"/>
      <c r="BFN56" s="1122"/>
      <c r="BFO56" s="1122"/>
      <c r="BFP56" s="1122"/>
      <c r="BFQ56" s="1502"/>
      <c r="BFR56" s="1503"/>
      <c r="BFS56" s="1122"/>
      <c r="BFT56" s="1122"/>
      <c r="BFU56" s="1122"/>
      <c r="BFV56" s="1122"/>
      <c r="BFW56" s="1502"/>
      <c r="BFX56" s="1515"/>
      <c r="BFY56" s="231"/>
      <c r="BFZ56" s="1515"/>
      <c r="BGA56" s="1503"/>
      <c r="BGB56" s="1134"/>
      <c r="BGC56" s="1134"/>
      <c r="BGD56" s="1515"/>
      <c r="BGE56" s="1504"/>
      <c r="BGF56" s="1134"/>
      <c r="BGG56" s="1134"/>
      <c r="BGH56" s="1134"/>
      <c r="BGI56" s="1134"/>
      <c r="BGJ56" s="1134"/>
      <c r="BGK56" s="1134"/>
      <c r="BGL56" s="1134"/>
      <c r="BGM56" s="1515"/>
      <c r="BGN56" s="1504"/>
      <c r="BGO56" s="1134"/>
      <c r="BGP56" s="1134"/>
      <c r="BGQ56" s="1134"/>
      <c r="BGR56" s="1506"/>
      <c r="BGS56" s="1507"/>
      <c r="BGT56" s="1264"/>
      <c r="BGU56" s="1506"/>
      <c r="BGV56" s="1508"/>
      <c r="BGW56" s="1134"/>
      <c r="BGX56" s="1134"/>
      <c r="BGY56" s="1134"/>
      <c r="BGZ56" s="1134"/>
      <c r="BHA56" s="1134"/>
      <c r="BHB56" s="1134"/>
      <c r="BHC56" s="1134"/>
      <c r="BHD56" s="1134"/>
      <c r="BHE56" s="1134"/>
      <c r="BHF56" s="1134"/>
      <c r="BHG56" s="1134"/>
      <c r="BHH56" s="1134"/>
      <c r="BHI56" s="1134"/>
      <c r="BHJ56" s="1134"/>
      <c r="BHK56" s="1134"/>
      <c r="BHL56" s="1134"/>
      <c r="BHM56" s="1134"/>
      <c r="BHN56" s="1134"/>
      <c r="BHO56" s="1134"/>
      <c r="BHP56" s="1134"/>
      <c r="BHQ56" s="1134"/>
      <c r="BHR56" s="1134"/>
      <c r="BHS56" s="1515"/>
      <c r="BHT56" s="1503"/>
      <c r="BHU56" s="1134"/>
      <c r="BHV56" s="1134"/>
      <c r="BHW56" s="1134"/>
      <c r="BHX56" s="1134"/>
      <c r="BHY56" s="1515"/>
      <c r="BHZ56" s="1503"/>
      <c r="BIA56" s="1134"/>
      <c r="BIB56" s="1502"/>
      <c r="BIC56" s="1503"/>
      <c r="BID56" s="1122"/>
      <c r="BIE56" s="1122"/>
      <c r="BIF56" s="1502"/>
      <c r="BIG56" s="1504"/>
      <c r="BIH56" s="1122"/>
      <c r="BII56" s="1122"/>
      <c r="BIJ56" s="1122"/>
      <c r="BIK56" s="1122"/>
      <c r="BIL56" s="1122"/>
      <c r="BIM56" s="1122"/>
      <c r="BIN56" s="1122"/>
      <c r="BIO56" s="1502"/>
      <c r="BIP56" s="1504"/>
      <c r="BIQ56" s="1122"/>
      <c r="BIR56" s="1122"/>
      <c r="BIS56" s="1122"/>
      <c r="BIT56" s="1122"/>
      <c r="BIU56" s="1122"/>
      <c r="BIV56" s="1122"/>
      <c r="BIW56" s="1122"/>
      <c r="BIX56" s="1122"/>
      <c r="BIY56" s="1122"/>
      <c r="BIZ56" s="1122"/>
      <c r="BJA56" s="1122"/>
      <c r="BJB56" s="1122"/>
      <c r="BJC56" s="1122"/>
      <c r="BJD56" s="1122"/>
      <c r="BJE56" s="1122"/>
      <c r="BJF56" s="1122"/>
      <c r="BJG56" s="1122"/>
      <c r="BJH56" s="1122"/>
      <c r="BJI56" s="1122"/>
      <c r="BJJ56" s="1122"/>
      <c r="BJK56" s="1122"/>
      <c r="BJL56" s="1122"/>
      <c r="BJM56" s="1122"/>
      <c r="BJN56" s="1122"/>
      <c r="BJO56" s="1122"/>
      <c r="BJP56" s="1122"/>
      <c r="BJQ56" s="1122"/>
      <c r="BJR56" s="1122"/>
      <c r="BJS56" s="1122"/>
      <c r="BJT56" s="1122"/>
      <c r="BJU56" s="1502"/>
      <c r="BJV56" s="1503"/>
      <c r="BJW56" s="1122"/>
      <c r="BJX56" s="1122"/>
      <c r="BJY56" s="1122"/>
      <c r="BJZ56" s="1122"/>
      <c r="BKA56" s="1502"/>
      <c r="BKB56" s="1515"/>
      <c r="BKC56" s="231"/>
      <c r="BKD56" s="1515"/>
      <c r="BKE56" s="1503"/>
      <c r="BKF56" s="1134"/>
      <c r="BKG56" s="1134"/>
      <c r="BKH56" s="1515"/>
      <c r="BKI56" s="1504"/>
      <c r="BKJ56" s="1134"/>
      <c r="BKK56" s="1134"/>
      <c r="BKL56" s="1134"/>
      <c r="BKM56" s="1134"/>
      <c r="BKN56" s="1134"/>
      <c r="BKO56" s="1134"/>
      <c r="BKP56" s="1134"/>
      <c r="BKQ56" s="1515"/>
      <c r="BKR56" s="1504"/>
      <c r="BKS56" s="1134"/>
      <c r="BKT56" s="1134"/>
      <c r="BKU56" s="1134"/>
      <c r="BKV56" s="1506"/>
      <c r="BKW56" s="1507"/>
      <c r="BKX56" s="1264"/>
      <c r="BKY56" s="1506"/>
      <c r="BKZ56" s="1508"/>
      <c r="BLA56" s="1134"/>
      <c r="BLB56" s="1134"/>
      <c r="BLC56" s="1134"/>
      <c r="BLD56" s="1134"/>
      <c r="BLE56" s="1134"/>
      <c r="BLF56" s="1134"/>
      <c r="BLG56" s="1134"/>
      <c r="BLH56" s="1134"/>
      <c r="BLI56" s="1134"/>
      <c r="BLJ56" s="1134"/>
      <c r="BLK56" s="1134"/>
      <c r="BLL56" s="1134"/>
      <c r="BLM56" s="1134"/>
      <c r="BLN56" s="1134"/>
      <c r="BLO56" s="1134"/>
      <c r="BLP56" s="1134"/>
      <c r="BLQ56" s="1134"/>
      <c r="BLR56" s="1134"/>
      <c r="BLS56" s="1134"/>
      <c r="BLT56" s="1134"/>
      <c r="BLU56" s="1134"/>
      <c r="BLV56" s="1134"/>
      <c r="BLW56" s="1515"/>
      <c r="BLX56" s="1503"/>
      <c r="BLY56" s="1134"/>
      <c r="BLZ56" s="1134"/>
      <c r="BMA56" s="1134"/>
      <c r="BMB56" s="1134"/>
      <c r="BMC56" s="1515"/>
      <c r="BMD56" s="1503"/>
      <c r="BME56" s="1134"/>
      <c r="BMF56" s="1502"/>
      <c r="BMG56" s="1503"/>
      <c r="BMH56" s="1122"/>
      <c r="BMI56" s="1122"/>
      <c r="BMJ56" s="1502"/>
      <c r="BMK56" s="1504"/>
      <c r="BML56" s="1122"/>
      <c r="BMM56" s="1122"/>
      <c r="BMN56" s="1122"/>
      <c r="BMO56" s="1122"/>
      <c r="BMP56" s="1122"/>
      <c r="BMQ56" s="1122"/>
      <c r="BMR56" s="1122"/>
      <c r="BMS56" s="1502"/>
      <c r="BMT56" s="1504"/>
      <c r="BMU56" s="1122"/>
      <c r="BMV56" s="1122"/>
      <c r="BMW56" s="1122"/>
      <c r="BMX56" s="1122"/>
      <c r="BMY56" s="1122"/>
      <c r="BMZ56" s="1122"/>
      <c r="BNA56" s="1122"/>
      <c r="BNB56" s="1122"/>
      <c r="BNC56" s="1122"/>
      <c r="BND56" s="1122"/>
      <c r="BNE56" s="1122"/>
      <c r="BNF56" s="1122"/>
      <c r="BNG56" s="1122"/>
      <c r="BNH56" s="1122"/>
      <c r="BNI56" s="1122"/>
      <c r="BNJ56" s="1122"/>
      <c r="BNK56" s="1122"/>
      <c r="BNL56" s="1122"/>
      <c r="BNM56" s="1122"/>
      <c r="BNN56" s="1122"/>
      <c r="BNO56" s="1122"/>
      <c r="BNP56" s="1122"/>
      <c r="BNQ56" s="1122"/>
      <c r="BNR56" s="1122"/>
      <c r="BNS56" s="1122"/>
      <c r="BNT56" s="1122"/>
      <c r="BNU56" s="1122"/>
      <c r="BNV56" s="1122"/>
      <c r="BNW56" s="1122"/>
      <c r="BNX56" s="1122"/>
      <c r="BNY56" s="1502"/>
      <c r="BNZ56" s="1503"/>
      <c r="BOA56" s="1122"/>
      <c r="BOB56" s="1122"/>
      <c r="BOC56" s="1122"/>
      <c r="BOD56" s="1122"/>
      <c r="BOE56" s="1502"/>
      <c r="BOF56" s="1515"/>
      <c r="BOG56" s="231"/>
      <c r="BOH56" s="1515"/>
      <c r="BOI56" s="1503"/>
      <c r="BOJ56" s="1134"/>
      <c r="BOK56" s="1134"/>
      <c r="BOL56" s="1515"/>
      <c r="BOM56" s="1504"/>
      <c r="BON56" s="1134"/>
      <c r="BOO56" s="1134"/>
      <c r="BOP56" s="1134"/>
      <c r="BOQ56" s="1134"/>
      <c r="BOR56" s="1134"/>
      <c r="BOS56" s="1134"/>
      <c r="BOT56" s="1134"/>
      <c r="BOU56" s="1515"/>
      <c r="BOV56" s="1504"/>
      <c r="BOW56" s="1134"/>
      <c r="BOX56" s="1134"/>
      <c r="BOY56" s="1134"/>
      <c r="BOZ56" s="1506"/>
      <c r="BPA56" s="1507"/>
      <c r="BPB56" s="1264"/>
      <c r="BPC56" s="1506"/>
      <c r="BPD56" s="1508"/>
      <c r="BPE56" s="1134"/>
      <c r="BPF56" s="1134"/>
      <c r="BPG56" s="1134"/>
      <c r="BPH56" s="1134"/>
      <c r="BPI56" s="1134"/>
      <c r="BPJ56" s="1134"/>
      <c r="BPK56" s="1134"/>
      <c r="BPL56" s="1134"/>
      <c r="BPM56" s="1134"/>
      <c r="BPN56" s="1134"/>
      <c r="BPO56" s="1134"/>
      <c r="BPP56" s="1134"/>
      <c r="BPQ56" s="1134"/>
      <c r="BPR56" s="1134"/>
      <c r="BPS56" s="1134"/>
      <c r="BPT56" s="1134"/>
      <c r="BPU56" s="1134"/>
      <c r="BPV56" s="1134"/>
      <c r="BPW56" s="1134"/>
      <c r="BPX56" s="1134"/>
      <c r="BPY56" s="1134"/>
      <c r="BPZ56" s="1134"/>
      <c r="BQA56" s="1515"/>
      <c r="BQB56" s="1503"/>
      <c r="BQC56" s="1134"/>
      <c r="BQD56" s="1134"/>
      <c r="BQE56" s="1134"/>
      <c r="BQF56" s="1134"/>
      <c r="BQG56" s="1515"/>
      <c r="BQH56" s="1503"/>
      <c r="BQI56" s="1134"/>
      <c r="BQJ56" s="1502"/>
      <c r="BQK56" s="1503"/>
      <c r="BQL56" s="1122"/>
      <c r="BQM56" s="1122"/>
      <c r="BQN56" s="1502"/>
      <c r="BQO56" s="1504"/>
      <c r="BQP56" s="1122"/>
      <c r="BQQ56" s="1122"/>
      <c r="BQR56" s="1122"/>
      <c r="BQS56" s="1122"/>
      <c r="BQT56" s="1122"/>
      <c r="BQU56" s="1122"/>
      <c r="BQV56" s="1122"/>
      <c r="BQW56" s="1502"/>
      <c r="BQX56" s="1504"/>
      <c r="BQY56" s="1122"/>
      <c r="BQZ56" s="1122"/>
      <c r="BRA56" s="1122"/>
      <c r="BRB56" s="1122"/>
      <c r="BRC56" s="1122"/>
      <c r="BRD56" s="1122"/>
      <c r="BRE56" s="1122"/>
      <c r="BRF56" s="1122"/>
      <c r="BRG56" s="1122"/>
      <c r="BRH56" s="1122"/>
      <c r="BRI56" s="1122"/>
      <c r="BRJ56" s="1122"/>
      <c r="BRK56" s="1122"/>
      <c r="BRL56" s="1122"/>
      <c r="BRM56" s="1122"/>
      <c r="BRN56" s="1122"/>
      <c r="BRO56" s="1122"/>
      <c r="BRP56" s="1122"/>
      <c r="BRQ56" s="1122"/>
      <c r="BRR56" s="1122"/>
      <c r="BRS56" s="1122"/>
      <c r="BRT56" s="1122"/>
      <c r="BRU56" s="1122"/>
      <c r="BRV56" s="1122"/>
      <c r="BRW56" s="1122"/>
      <c r="BRX56" s="1122"/>
      <c r="BRY56" s="1122"/>
      <c r="BRZ56" s="1122"/>
      <c r="BSA56" s="1122"/>
      <c r="BSB56" s="1122"/>
      <c r="BSC56" s="1502"/>
      <c r="BSD56" s="1503"/>
      <c r="BSE56" s="1122"/>
      <c r="BSF56" s="1122"/>
      <c r="BSG56" s="1122"/>
      <c r="BSH56" s="1122"/>
      <c r="BSI56" s="1502"/>
      <c r="BSJ56" s="1515"/>
      <c r="BSK56" s="231"/>
      <c r="BSL56" s="1515"/>
      <c r="BSM56" s="1503"/>
      <c r="BSN56" s="1134"/>
      <c r="BSO56" s="1134"/>
      <c r="BSP56" s="1515"/>
      <c r="BSQ56" s="1504"/>
      <c r="BSR56" s="1134"/>
      <c r="BSS56" s="1134"/>
      <c r="BST56" s="1134"/>
      <c r="BSU56" s="1134"/>
      <c r="BSV56" s="1134"/>
      <c r="BSW56" s="1134"/>
      <c r="BSX56" s="1134"/>
      <c r="BSY56" s="1515"/>
      <c r="BSZ56" s="1504"/>
      <c r="BTA56" s="1134"/>
      <c r="BTB56" s="1134"/>
      <c r="BTC56" s="1134"/>
      <c r="BTD56" s="1506"/>
      <c r="BTE56" s="1507"/>
      <c r="BTF56" s="1264"/>
      <c r="BTG56" s="1506"/>
      <c r="BTH56" s="1508"/>
      <c r="BTI56" s="1134"/>
      <c r="BTJ56" s="1134"/>
      <c r="BTK56" s="1134"/>
      <c r="BTL56" s="1134"/>
      <c r="BTM56" s="1134"/>
      <c r="BTN56" s="1134"/>
      <c r="BTO56" s="1134"/>
      <c r="BTP56" s="1134"/>
      <c r="BTQ56" s="1134"/>
      <c r="BTR56" s="1134"/>
      <c r="BTS56" s="1134"/>
      <c r="BTT56" s="1134"/>
      <c r="BTU56" s="1134"/>
      <c r="BTV56" s="1134"/>
      <c r="BTW56" s="1134"/>
      <c r="BTX56" s="1134"/>
      <c r="BTY56" s="1134"/>
      <c r="BTZ56" s="1134"/>
      <c r="BUA56" s="1134"/>
      <c r="BUB56" s="1134"/>
      <c r="BUC56" s="1134"/>
      <c r="BUD56" s="1134"/>
      <c r="BUE56" s="1515"/>
      <c r="BUF56" s="1503"/>
      <c r="BUG56" s="1134"/>
      <c r="BUH56" s="1134"/>
      <c r="BUI56" s="1134"/>
      <c r="BUJ56" s="1134"/>
      <c r="BUK56" s="1515"/>
      <c r="BUL56" s="1503"/>
      <c r="BUM56" s="1134"/>
      <c r="BUN56" s="1502"/>
      <c r="BUO56" s="1503"/>
      <c r="BUP56" s="1122"/>
      <c r="BUQ56" s="1122"/>
      <c r="BUR56" s="1502"/>
      <c r="BUS56" s="1504"/>
      <c r="BUT56" s="1122"/>
      <c r="BUU56" s="1122"/>
      <c r="BUV56" s="1122"/>
      <c r="BUW56" s="1122"/>
      <c r="BUX56" s="1122"/>
      <c r="BUY56" s="1122"/>
      <c r="BUZ56" s="1122"/>
      <c r="BVA56" s="1502"/>
      <c r="BVB56" s="1504"/>
      <c r="BVC56" s="1122"/>
      <c r="BVD56" s="1122"/>
      <c r="BVE56" s="1122"/>
      <c r="BVF56" s="1122"/>
      <c r="BVG56" s="1122"/>
      <c r="BVH56" s="1122"/>
      <c r="BVI56" s="1122"/>
      <c r="BVJ56" s="1122"/>
      <c r="BVK56" s="1122"/>
      <c r="BVL56" s="1122"/>
      <c r="BVM56" s="1122"/>
      <c r="BVN56" s="1122"/>
      <c r="BVO56" s="1122"/>
      <c r="BVP56" s="1122"/>
      <c r="BVQ56" s="1122"/>
      <c r="BVR56" s="1122"/>
      <c r="BVS56" s="1122"/>
      <c r="BVT56" s="1122"/>
      <c r="BVU56" s="1122"/>
      <c r="BVV56" s="1122"/>
      <c r="BVW56" s="1122"/>
      <c r="BVX56" s="1122"/>
      <c r="BVY56" s="1122"/>
      <c r="BVZ56" s="1122"/>
      <c r="BWA56" s="1122"/>
      <c r="BWB56" s="1122"/>
      <c r="BWC56" s="1122"/>
      <c r="BWD56" s="1122"/>
      <c r="BWE56" s="1122"/>
      <c r="BWF56" s="1122"/>
      <c r="BWG56" s="1502"/>
      <c r="BWH56" s="1503"/>
      <c r="BWI56" s="1122"/>
      <c r="BWJ56" s="1122"/>
      <c r="BWK56" s="1122"/>
      <c r="BWL56" s="1122"/>
      <c r="BWM56" s="1502"/>
      <c r="BWN56" s="1515"/>
      <c r="BWO56" s="231"/>
      <c r="BWP56" s="1515"/>
      <c r="BWQ56" s="1503"/>
      <c r="BWR56" s="1134"/>
      <c r="BWS56" s="1134"/>
      <c r="BWT56" s="1515"/>
      <c r="BWU56" s="1504"/>
      <c r="BWV56" s="1134"/>
      <c r="BWW56" s="1134"/>
      <c r="BWX56" s="1134"/>
      <c r="BWY56" s="1134"/>
      <c r="BWZ56" s="1134"/>
      <c r="BXA56" s="1134"/>
      <c r="BXB56" s="1134"/>
      <c r="BXC56" s="1515"/>
      <c r="BXD56" s="1504"/>
      <c r="BXE56" s="1134"/>
      <c r="BXF56" s="1134"/>
      <c r="BXG56" s="1134"/>
      <c r="BXH56" s="1506"/>
      <c r="BXI56" s="1507"/>
      <c r="BXJ56" s="1264"/>
      <c r="BXK56" s="1506"/>
      <c r="BXL56" s="1508"/>
      <c r="BXM56" s="1134"/>
      <c r="BXN56" s="1134"/>
      <c r="BXO56" s="1134"/>
      <c r="BXP56" s="1134"/>
      <c r="BXQ56" s="1134"/>
      <c r="BXR56" s="1134"/>
      <c r="BXS56" s="1134"/>
      <c r="BXT56" s="1134"/>
      <c r="BXU56" s="1134"/>
      <c r="BXV56" s="1134"/>
      <c r="BXW56" s="1134"/>
      <c r="BXX56" s="1134"/>
      <c r="BXY56" s="1134"/>
      <c r="BXZ56" s="1134"/>
      <c r="BYA56" s="1134"/>
      <c r="BYB56" s="1134"/>
      <c r="BYC56" s="1134"/>
      <c r="BYD56" s="1134"/>
      <c r="BYE56" s="1134"/>
      <c r="BYF56" s="1134"/>
      <c r="BYG56" s="1134"/>
      <c r="BYH56" s="1134"/>
      <c r="BYI56" s="1515"/>
      <c r="BYJ56" s="1503"/>
      <c r="BYK56" s="1134"/>
      <c r="BYL56" s="1134"/>
      <c r="BYM56" s="1134"/>
      <c r="BYN56" s="1134"/>
      <c r="BYO56" s="1515"/>
      <c r="BYP56" s="1503"/>
      <c r="BYQ56" s="1134"/>
      <c r="BYR56" s="1502"/>
      <c r="BYS56" s="1503"/>
      <c r="BYT56" s="1122"/>
      <c r="BYU56" s="1122"/>
      <c r="BYV56" s="1502"/>
      <c r="BYW56" s="1504"/>
      <c r="BYX56" s="1122"/>
      <c r="BYY56" s="1122"/>
      <c r="BYZ56" s="1122"/>
      <c r="BZA56" s="1122"/>
      <c r="BZB56" s="1122"/>
      <c r="BZC56" s="1122"/>
      <c r="BZD56" s="1122"/>
      <c r="BZE56" s="1502"/>
      <c r="BZF56" s="1504"/>
      <c r="BZG56" s="1122"/>
      <c r="BZH56" s="1122"/>
      <c r="BZI56" s="1122"/>
      <c r="BZJ56" s="1122"/>
      <c r="BZK56" s="1122"/>
      <c r="BZL56" s="1122"/>
      <c r="BZM56" s="1122"/>
      <c r="BZN56" s="1122"/>
      <c r="BZO56" s="1122"/>
      <c r="BZP56" s="1122"/>
      <c r="BZQ56" s="1122"/>
      <c r="BZR56" s="1122"/>
      <c r="BZS56" s="1122"/>
      <c r="BZT56" s="1122"/>
      <c r="BZU56" s="1122"/>
      <c r="BZV56" s="1122"/>
      <c r="BZW56" s="1122"/>
      <c r="BZX56" s="1122"/>
      <c r="BZY56" s="1122"/>
      <c r="BZZ56" s="1122"/>
      <c r="CAA56" s="1122"/>
      <c r="CAB56" s="1122"/>
      <c r="CAC56" s="1122"/>
      <c r="CAD56" s="1122"/>
      <c r="CAE56" s="1122"/>
      <c r="CAF56" s="1122"/>
      <c r="CAG56" s="1122"/>
      <c r="CAH56" s="1122"/>
      <c r="CAI56" s="1122"/>
      <c r="CAJ56" s="1122"/>
      <c r="CAK56" s="1502"/>
      <c r="CAL56" s="1503"/>
      <c r="CAM56" s="1122"/>
      <c r="CAN56" s="1122"/>
      <c r="CAO56" s="1122"/>
      <c r="CAP56" s="1122"/>
      <c r="CAQ56" s="1502"/>
      <c r="CAR56" s="1515"/>
      <c r="CAS56" s="231"/>
      <c r="CAT56" s="1515"/>
      <c r="CAU56" s="1503"/>
      <c r="CAV56" s="1134"/>
      <c r="CAW56" s="1134"/>
      <c r="CAX56" s="1515"/>
      <c r="CAY56" s="1504"/>
      <c r="CAZ56" s="1134"/>
      <c r="CBA56" s="1134"/>
      <c r="CBB56" s="1134"/>
      <c r="CBC56" s="1134"/>
      <c r="CBD56" s="1134"/>
      <c r="CBE56" s="1134"/>
      <c r="CBF56" s="1134"/>
      <c r="CBG56" s="1515"/>
      <c r="CBH56" s="1504"/>
      <c r="CBI56" s="1134"/>
      <c r="CBJ56" s="1134"/>
      <c r="CBK56" s="1134"/>
      <c r="CBL56" s="1506"/>
      <c r="CBM56" s="1507"/>
      <c r="CBN56" s="1264"/>
      <c r="CBO56" s="1506"/>
      <c r="CBP56" s="1508"/>
      <c r="CBQ56" s="1134"/>
      <c r="CBR56" s="1134"/>
      <c r="CBS56" s="1134"/>
      <c r="CBT56" s="1134"/>
      <c r="CBU56" s="1134"/>
      <c r="CBV56" s="1134"/>
      <c r="CBW56" s="1134"/>
      <c r="CBX56" s="1134"/>
      <c r="CBY56" s="1134"/>
      <c r="CBZ56" s="1134"/>
      <c r="CCA56" s="1134"/>
      <c r="CCB56" s="1134"/>
      <c r="CCC56" s="1134"/>
      <c r="CCD56" s="1134"/>
      <c r="CCE56" s="1134"/>
      <c r="CCF56" s="1134"/>
      <c r="CCG56" s="1134"/>
      <c r="CCH56" s="1134"/>
      <c r="CCI56" s="1134"/>
      <c r="CCJ56" s="1134"/>
      <c r="CCK56" s="1134"/>
      <c r="CCL56" s="1134"/>
      <c r="CCM56" s="1515"/>
      <c r="CCN56" s="1503"/>
      <c r="CCO56" s="1134"/>
      <c r="CCP56" s="1134"/>
      <c r="CCQ56" s="1134"/>
      <c r="CCR56" s="1134"/>
      <c r="CCS56" s="1515"/>
      <c r="CCT56" s="1503"/>
      <c r="CCU56" s="1134"/>
      <c r="CCV56" s="1502"/>
      <c r="CCW56" s="1503"/>
      <c r="CCX56" s="1122"/>
      <c r="CCY56" s="1122"/>
      <c r="CCZ56" s="1502"/>
      <c r="CDA56" s="1504"/>
      <c r="CDB56" s="1122"/>
      <c r="CDC56" s="1122"/>
      <c r="CDD56" s="1122"/>
      <c r="CDE56" s="1122"/>
      <c r="CDF56" s="1122"/>
      <c r="CDG56" s="1122"/>
      <c r="CDH56" s="1122"/>
      <c r="CDI56" s="1502"/>
      <c r="CDJ56" s="1504"/>
      <c r="CDK56" s="1122"/>
      <c r="CDL56" s="1122"/>
      <c r="CDM56" s="1122"/>
      <c r="CDN56" s="1122"/>
      <c r="CDO56" s="1122"/>
      <c r="CDP56" s="1122"/>
      <c r="CDQ56" s="1122"/>
      <c r="CDR56" s="1122"/>
      <c r="CDS56" s="1122"/>
      <c r="CDT56" s="1122"/>
      <c r="CDU56" s="1122"/>
      <c r="CDV56" s="1122"/>
      <c r="CDW56" s="1122"/>
      <c r="CDX56" s="1122"/>
      <c r="CDY56" s="1122"/>
      <c r="CDZ56" s="1122"/>
      <c r="CEA56" s="1122"/>
      <c r="CEB56" s="1122"/>
      <c r="CEC56" s="1122"/>
      <c r="CED56" s="1122"/>
      <c r="CEE56" s="1122"/>
      <c r="CEF56" s="1122"/>
      <c r="CEG56" s="1122"/>
      <c r="CEH56" s="1122"/>
      <c r="CEI56" s="1122"/>
      <c r="CEJ56" s="1122"/>
      <c r="CEK56" s="1122"/>
      <c r="CEL56" s="1122"/>
      <c r="CEM56" s="1122"/>
      <c r="CEN56" s="1122"/>
      <c r="CEO56" s="1502"/>
      <c r="CEP56" s="1503"/>
      <c r="CEQ56" s="1122"/>
      <c r="CER56" s="1122"/>
      <c r="CES56" s="1122"/>
      <c r="CET56" s="1122"/>
      <c r="CEU56" s="1502"/>
      <c r="CEV56" s="1515"/>
      <c r="CEW56" s="231"/>
      <c r="CEX56" s="1515"/>
      <c r="CEY56" s="1503"/>
      <c r="CEZ56" s="1134"/>
      <c r="CFA56" s="1134"/>
      <c r="CFB56" s="1515"/>
      <c r="CFC56" s="1504"/>
      <c r="CFD56" s="1134"/>
      <c r="CFE56" s="1134"/>
      <c r="CFF56" s="1134"/>
      <c r="CFG56" s="1134"/>
      <c r="CFH56" s="1134"/>
      <c r="CFI56" s="1134"/>
      <c r="CFJ56" s="1134"/>
      <c r="CFK56" s="1515"/>
      <c r="CFL56" s="1504"/>
      <c r="CFM56" s="1134"/>
      <c r="CFN56" s="1134"/>
      <c r="CFO56" s="1134"/>
      <c r="CFP56" s="1506"/>
      <c r="CFQ56" s="1507"/>
      <c r="CFR56" s="1264"/>
      <c r="CFS56" s="1506"/>
      <c r="CFT56" s="1508"/>
      <c r="CFU56" s="1134"/>
      <c r="CFV56" s="1134"/>
      <c r="CFW56" s="1134"/>
      <c r="CFX56" s="1134"/>
      <c r="CFY56" s="1134"/>
      <c r="CFZ56" s="1134"/>
      <c r="CGA56" s="1134"/>
      <c r="CGB56" s="1134"/>
      <c r="CGC56" s="1134"/>
      <c r="CGD56" s="1134"/>
      <c r="CGE56" s="1134"/>
      <c r="CGF56" s="1134"/>
      <c r="CGG56" s="1134"/>
      <c r="CGH56" s="1134"/>
      <c r="CGI56" s="1134"/>
      <c r="CGJ56" s="1134"/>
      <c r="CGK56" s="1134"/>
      <c r="CGL56" s="1134"/>
      <c r="CGM56" s="1134"/>
      <c r="CGN56" s="1134"/>
      <c r="CGO56" s="1134"/>
      <c r="CGP56" s="1134"/>
      <c r="CGQ56" s="1515"/>
      <c r="CGR56" s="1503"/>
      <c r="CGS56" s="1134"/>
      <c r="CGT56" s="1134"/>
      <c r="CGU56" s="1134"/>
      <c r="CGV56" s="1134"/>
      <c r="CGW56" s="1515"/>
      <c r="CGX56" s="1503"/>
      <c r="CGY56" s="1134"/>
      <c r="CGZ56" s="1502"/>
      <c r="CHA56" s="1503"/>
      <c r="CHB56" s="1122"/>
      <c r="CHC56" s="1122"/>
      <c r="CHD56" s="1502"/>
      <c r="CHE56" s="1504"/>
      <c r="CHF56" s="1122"/>
      <c r="CHG56" s="1122"/>
      <c r="CHH56" s="1122"/>
      <c r="CHI56" s="1122"/>
      <c r="CHJ56" s="1122"/>
      <c r="CHK56" s="1122"/>
      <c r="CHL56" s="1122"/>
      <c r="CHM56" s="1502"/>
      <c r="CHN56" s="1504"/>
      <c r="CHO56" s="1122"/>
      <c r="CHP56" s="1122"/>
      <c r="CHQ56" s="1122"/>
      <c r="CHR56" s="1122"/>
      <c r="CHS56" s="1122"/>
      <c r="CHT56" s="1122"/>
      <c r="CHU56" s="1122"/>
      <c r="CHV56" s="1122"/>
      <c r="CHW56" s="1122"/>
      <c r="CHX56" s="1122"/>
      <c r="CHY56" s="1122"/>
      <c r="CHZ56" s="1122"/>
      <c r="CIA56" s="1122"/>
      <c r="CIB56" s="1122"/>
      <c r="CIC56" s="1122"/>
      <c r="CID56" s="1122"/>
      <c r="CIE56" s="1122"/>
      <c r="CIF56" s="1122"/>
      <c r="CIG56" s="1122"/>
      <c r="CIH56" s="1122"/>
      <c r="CII56" s="1122"/>
      <c r="CIJ56" s="1122"/>
      <c r="CIK56" s="1122"/>
      <c r="CIL56" s="1122"/>
      <c r="CIM56" s="1122"/>
      <c r="CIN56" s="1122"/>
      <c r="CIO56" s="1122"/>
      <c r="CIP56" s="1122"/>
      <c r="CIQ56" s="1122"/>
      <c r="CIR56" s="1122"/>
      <c r="CIS56" s="1502"/>
      <c r="CIT56" s="1503"/>
      <c r="CIU56" s="1122"/>
      <c r="CIV56" s="1122"/>
      <c r="CIW56" s="1122"/>
      <c r="CIX56" s="1122"/>
      <c r="CIY56" s="1502"/>
      <c r="CIZ56" s="1515"/>
      <c r="CJA56" s="231"/>
      <c r="CJB56" s="1515"/>
      <c r="CJC56" s="1503"/>
      <c r="CJD56" s="1134"/>
      <c r="CJE56" s="1134"/>
      <c r="CJF56" s="1515"/>
      <c r="CJG56" s="1504"/>
      <c r="CJH56" s="1134"/>
      <c r="CJI56" s="1134"/>
      <c r="CJJ56" s="1134"/>
      <c r="CJK56" s="1134"/>
      <c r="CJL56" s="1134"/>
      <c r="CJM56" s="1134"/>
      <c r="CJN56" s="1134"/>
      <c r="CJO56" s="1515"/>
      <c r="CJP56" s="1504"/>
      <c r="CJQ56" s="1134"/>
      <c r="CJR56" s="1134"/>
      <c r="CJS56" s="1134"/>
      <c r="CJT56" s="1506"/>
      <c r="CJU56" s="1507"/>
      <c r="CJV56" s="1264"/>
      <c r="CJW56" s="1506"/>
      <c r="CJX56" s="1508"/>
      <c r="CJY56" s="1134"/>
      <c r="CJZ56" s="1134"/>
      <c r="CKA56" s="1134"/>
      <c r="CKB56" s="1134"/>
      <c r="CKC56" s="1134"/>
      <c r="CKD56" s="1134"/>
      <c r="CKE56" s="1134"/>
      <c r="CKF56" s="1134"/>
      <c r="CKG56" s="1134"/>
      <c r="CKH56" s="1134"/>
      <c r="CKI56" s="1134"/>
      <c r="CKJ56" s="1134"/>
      <c r="CKK56" s="1134"/>
      <c r="CKL56" s="1134"/>
      <c r="CKM56" s="1134"/>
      <c r="CKN56" s="1134"/>
      <c r="CKO56" s="1134"/>
      <c r="CKP56" s="1134"/>
      <c r="CKQ56" s="1134"/>
      <c r="CKR56" s="1134"/>
      <c r="CKS56" s="1134"/>
      <c r="CKT56" s="1134"/>
      <c r="CKU56" s="1515"/>
      <c r="CKV56" s="1503"/>
      <c r="CKW56" s="1134"/>
      <c r="CKX56" s="1134"/>
      <c r="CKY56" s="1134"/>
      <c r="CKZ56" s="1134"/>
      <c r="CLA56" s="1515"/>
      <c r="CLB56" s="1503"/>
      <c r="CLC56" s="1134"/>
      <c r="CLD56" s="1502"/>
      <c r="CLE56" s="1503"/>
      <c r="CLF56" s="1122"/>
      <c r="CLG56" s="1122"/>
      <c r="CLH56" s="1502"/>
      <c r="CLI56" s="1504"/>
      <c r="CLJ56" s="1122"/>
      <c r="CLK56" s="1122"/>
      <c r="CLL56" s="1122"/>
      <c r="CLM56" s="1122"/>
      <c r="CLN56" s="1122"/>
      <c r="CLO56" s="1122"/>
      <c r="CLP56" s="1122"/>
      <c r="CLQ56" s="1502"/>
      <c r="CLR56" s="1504"/>
      <c r="CLS56" s="1122"/>
      <c r="CLT56" s="1122"/>
      <c r="CLU56" s="1122"/>
      <c r="CLV56" s="1122"/>
      <c r="CLW56" s="1122"/>
      <c r="CLX56" s="1122"/>
      <c r="CLY56" s="1122"/>
      <c r="CLZ56" s="1122"/>
      <c r="CMA56" s="1122"/>
      <c r="CMB56" s="1122"/>
      <c r="CMC56" s="1122"/>
      <c r="CMD56" s="1122"/>
      <c r="CME56" s="1122"/>
      <c r="CMF56" s="1122"/>
      <c r="CMG56" s="1122"/>
      <c r="CMH56" s="1122"/>
      <c r="CMI56" s="1122"/>
      <c r="CMJ56" s="1122"/>
      <c r="CMK56" s="1122"/>
      <c r="CML56" s="1122"/>
      <c r="CMM56" s="1122"/>
      <c r="CMN56" s="1122"/>
      <c r="CMO56" s="1122"/>
      <c r="CMP56" s="1122"/>
      <c r="CMQ56" s="1122"/>
      <c r="CMR56" s="1122"/>
      <c r="CMS56" s="1122"/>
      <c r="CMT56" s="1122"/>
      <c r="CMU56" s="1122"/>
      <c r="CMV56" s="1122"/>
      <c r="CMW56" s="1502"/>
      <c r="CMX56" s="1503"/>
      <c r="CMY56" s="1122"/>
      <c r="CMZ56" s="1122"/>
      <c r="CNA56" s="1122"/>
      <c r="CNB56" s="1122"/>
      <c r="CNC56" s="1502"/>
      <c r="CND56" s="1515"/>
      <c r="CNE56" s="231"/>
      <c r="CNF56" s="1515"/>
      <c r="CNG56" s="1503"/>
      <c r="CNH56" s="1122"/>
      <c r="CNI56" s="1122"/>
      <c r="CNJ56" s="1502"/>
      <c r="CNK56" s="1504"/>
      <c r="CNL56" s="1122"/>
      <c r="CNM56" s="1122"/>
      <c r="CNN56" s="1122"/>
      <c r="CNO56" s="1122"/>
      <c r="CNP56" s="1122"/>
      <c r="CNQ56" s="1122"/>
      <c r="CNR56" s="1122"/>
      <c r="CNS56" s="1515"/>
      <c r="CNT56" s="1504"/>
      <c r="CNU56" s="1134"/>
      <c r="CNV56" s="1134"/>
      <c r="CNW56" s="1134"/>
      <c r="CNX56" s="1506"/>
      <c r="CNY56" s="1507"/>
      <c r="CNZ56" s="1264"/>
      <c r="COA56" s="1506"/>
      <c r="COB56" s="1508"/>
      <c r="COC56" s="1122"/>
      <c r="COD56" s="1122"/>
      <c r="COE56" s="1122"/>
      <c r="COF56" s="1122"/>
      <c r="COG56" s="1122"/>
      <c r="COH56" s="1122"/>
      <c r="COI56" s="1122"/>
      <c r="COJ56" s="1122"/>
      <c r="COK56" s="1122"/>
      <c r="COL56" s="1122"/>
      <c r="COM56" s="1122"/>
      <c r="CON56" s="1122"/>
      <c r="COO56" s="1122"/>
      <c r="COP56" s="1122"/>
      <c r="COQ56" s="1122"/>
      <c r="COR56" s="1122"/>
      <c r="COS56" s="1122"/>
      <c r="COT56" s="1122"/>
      <c r="COU56" s="1122"/>
      <c r="COV56" s="1122"/>
      <c r="COW56" s="1122"/>
      <c r="COX56" s="1122"/>
      <c r="COY56" s="1502"/>
      <c r="COZ56" s="1503"/>
      <c r="CPA56" s="231"/>
      <c r="CPB56" s="1134"/>
      <c r="CPC56" s="1134"/>
      <c r="CPD56" s="1134"/>
      <c r="CPE56" s="1515"/>
      <c r="CPF56" s="1503"/>
      <c r="CPG56" s="1134"/>
      <c r="CPH56" s="1502"/>
      <c r="CPI56" s="1503"/>
      <c r="CPJ56" s="1122"/>
      <c r="CPK56" s="1122"/>
      <c r="CPL56" s="1502"/>
      <c r="CPM56" s="1504"/>
      <c r="CPN56" s="1122"/>
      <c r="CPO56" s="1122"/>
      <c r="CPP56" s="1122"/>
      <c r="CPQ56" s="1122"/>
      <c r="CPR56" s="1122"/>
      <c r="CPS56" s="1122"/>
      <c r="CPT56" s="1122"/>
      <c r="CPU56" s="1502"/>
      <c r="CPV56" s="1504"/>
      <c r="CPW56" s="1122"/>
      <c r="CPX56" s="1122"/>
      <c r="CPY56" s="1122"/>
      <c r="CPZ56" s="1122"/>
      <c r="CQA56" s="1122"/>
      <c r="CQB56" s="1122"/>
      <c r="CQC56" s="1122"/>
      <c r="CQD56" s="1122"/>
      <c r="CQE56" s="1122"/>
      <c r="CQF56" s="1122"/>
      <c r="CQG56" s="1122"/>
      <c r="CQH56" s="1122"/>
      <c r="CQI56" s="1122"/>
      <c r="CQJ56" s="1122"/>
      <c r="CQK56" s="1122"/>
      <c r="CQL56" s="1122"/>
      <c r="CQM56" s="1122"/>
      <c r="CQN56" s="1122"/>
      <c r="CQO56" s="1122"/>
      <c r="CQP56" s="1122"/>
      <c r="CQQ56" s="1122"/>
      <c r="CQR56" s="1122"/>
      <c r="CQS56" s="1122"/>
      <c r="CQT56" s="1122"/>
      <c r="CQU56" s="1122"/>
      <c r="CQV56" s="1122"/>
      <c r="CQW56" s="1122"/>
      <c r="CQX56" s="1122"/>
      <c r="CQY56" s="1122"/>
      <c r="CQZ56" s="1122"/>
      <c r="CRA56" s="1502"/>
      <c r="CRB56" s="1503"/>
      <c r="CRC56" s="1122"/>
      <c r="CRD56" s="1122"/>
      <c r="CRE56" s="1122"/>
      <c r="CRF56" s="1122"/>
      <c r="CRG56" s="1502"/>
      <c r="CRH56" s="1515"/>
      <c r="CRI56" s="231"/>
      <c r="CRJ56" s="1515"/>
      <c r="CRK56" s="1503"/>
      <c r="CRL56" s="1122"/>
      <c r="CRM56" s="1122"/>
      <c r="CRN56" s="1502"/>
      <c r="CRO56" s="1504"/>
      <c r="CRP56" s="1122"/>
      <c r="CRQ56" s="1122"/>
      <c r="CRR56" s="1122"/>
      <c r="CRS56" s="1122"/>
      <c r="CRT56" s="1122"/>
      <c r="CRU56" s="1122"/>
      <c r="CRV56" s="1122"/>
      <c r="CRW56" s="1502"/>
      <c r="CRX56" s="1504"/>
      <c r="CRY56" s="1122"/>
      <c r="CRZ56" s="1122"/>
      <c r="CSA56" s="1122"/>
      <c r="CSB56" s="1122"/>
      <c r="CSC56" s="1122"/>
      <c r="CSD56" s="1122"/>
      <c r="CSE56" s="1122"/>
      <c r="CSF56" s="1122"/>
      <c r="CSG56" s="1122"/>
      <c r="CSH56" s="1122"/>
      <c r="CSI56" s="1122"/>
      <c r="CSJ56" s="1122"/>
      <c r="CSK56" s="1122"/>
      <c r="CSL56" s="1122"/>
      <c r="CSM56" s="1122"/>
      <c r="CSN56" s="1122"/>
      <c r="CSO56" s="1122"/>
      <c r="CSP56" s="1122"/>
      <c r="CSQ56" s="1122"/>
      <c r="CSR56" s="1122"/>
      <c r="CSS56" s="1122"/>
      <c r="CST56" s="1122"/>
      <c r="CSU56" s="1122"/>
      <c r="CSV56" s="1122"/>
      <c r="CSW56" s="1122"/>
      <c r="CSX56" s="1122"/>
      <c r="CSY56" s="1122"/>
      <c r="CSZ56" s="1122"/>
      <c r="CTA56" s="1122"/>
      <c r="CTB56" s="1122"/>
      <c r="CTC56" s="1502"/>
      <c r="CTD56" s="1503"/>
      <c r="CTE56" s="1122"/>
      <c r="CTF56" s="1122"/>
      <c r="CTG56" s="1122"/>
      <c r="CTH56" s="1122"/>
      <c r="CTI56" s="1515"/>
      <c r="CTJ56" s="1503"/>
      <c r="CTK56" s="1134"/>
      <c r="CTL56" s="1502"/>
      <c r="CTM56" s="1503"/>
      <c r="CTN56" s="1122"/>
      <c r="CTO56" s="1122"/>
      <c r="CTP56" s="1502"/>
      <c r="CTQ56" s="1504"/>
      <c r="CTR56" s="1122"/>
      <c r="CTS56" s="1122"/>
      <c r="CTT56" s="1122"/>
      <c r="CTU56" s="1122"/>
      <c r="CTV56" s="1122"/>
      <c r="CTW56" s="1122"/>
      <c r="CTX56" s="1122"/>
      <c r="CTY56" s="1502"/>
      <c r="CTZ56" s="1504"/>
      <c r="CUA56" s="1122"/>
      <c r="CUB56" s="1122"/>
      <c r="CUC56" s="1122"/>
      <c r="CUD56" s="1122"/>
      <c r="CUE56" s="1122"/>
      <c r="CUF56" s="1122"/>
      <c r="CUG56" s="1122"/>
      <c r="CUH56" s="1122"/>
      <c r="CUI56" s="1122"/>
      <c r="CUJ56" s="1122"/>
      <c r="CUK56" s="1122"/>
      <c r="CUL56" s="1122"/>
      <c r="CUM56" s="1122"/>
      <c r="CUN56" s="1122"/>
      <c r="CVK56" s="1502"/>
      <c r="CVL56" s="1503"/>
      <c r="CVT56" s="1502"/>
      <c r="CVU56" s="1503"/>
      <c r="CVX56" s="1502"/>
      <c r="CVY56" s="1504"/>
      <c r="CWG56" s="1502"/>
      <c r="CWH56" s="1504"/>
      <c r="CWK56" s="1502"/>
      <c r="CWL56" s="1503"/>
      <c r="CWM56" s="231"/>
      <c r="CWN56" s="1134"/>
      <c r="CWO56" s="1134"/>
      <c r="CWP56" s="1134"/>
      <c r="CWQ56" s="1515"/>
      <c r="CWR56" s="1503"/>
      <c r="CWS56" s="1134"/>
      <c r="CWT56" s="1502"/>
      <c r="CWU56" s="1503"/>
      <c r="CWV56" s="1122"/>
      <c r="CWW56" s="1122"/>
      <c r="CWX56" s="1502"/>
      <c r="CWY56" s="1504"/>
      <c r="CWZ56" s="1122"/>
      <c r="CXA56" s="1122"/>
      <c r="CXB56" s="1122"/>
      <c r="CXC56" s="1122"/>
      <c r="CXD56" s="1122"/>
      <c r="CXE56" s="1122"/>
      <c r="CXF56" s="1122"/>
      <c r="CXG56" s="1502"/>
      <c r="CXH56" s="1504"/>
      <c r="CXI56" s="1122"/>
      <c r="CXJ56" s="1122"/>
      <c r="CXL56" s="1506"/>
      <c r="CXM56" s="1507"/>
      <c r="CXN56" s="1264"/>
      <c r="CXO56" s="1506"/>
      <c r="CXP56" s="1508"/>
      <c r="CZI56" s="1502"/>
      <c r="CZJ56" s="1515"/>
      <c r="CZK56" s="231"/>
      <c r="CZL56" s="1134"/>
      <c r="CZM56" s="1134"/>
      <c r="CZN56" s="1134"/>
      <c r="CZO56" s="1134"/>
      <c r="CZP56" s="1134"/>
      <c r="CZQ56" s="1134"/>
      <c r="CZR56" s="1268"/>
      <c r="CZS56" s="1268"/>
      <c r="CZT56" s="1134"/>
      <c r="CZU56" s="1134"/>
      <c r="CZV56" s="1515"/>
      <c r="CZW56" s="1504"/>
      <c r="CZX56" s="1134"/>
      <c r="CZY56" s="1134"/>
      <c r="CZZ56" s="1134"/>
      <c r="DAA56" s="1134"/>
      <c r="DAB56" s="1134"/>
      <c r="DAC56" s="1134"/>
      <c r="DAD56" s="1134"/>
      <c r="DAE56" s="1268"/>
      <c r="DAF56" s="1268"/>
      <c r="DAG56" s="1134"/>
      <c r="DAH56" s="1134"/>
      <c r="DAI56" s="1515"/>
      <c r="DAJ56" s="1503"/>
      <c r="DAK56" s="1134"/>
      <c r="DAL56" s="1134"/>
      <c r="DAM56" s="1134"/>
      <c r="DAN56" s="1122"/>
      <c r="DAO56" s="1502"/>
      <c r="DAP56" s="1503"/>
      <c r="DAQ56" s="231"/>
      <c r="DAR56" s="1502"/>
      <c r="DAS56" s="1503"/>
      <c r="DAT56" s="1122"/>
      <c r="DAU56" s="1122"/>
      <c r="DAV56" s="1502"/>
      <c r="DAW56" s="1504"/>
      <c r="DBE56" s="1502"/>
      <c r="DBF56" s="1504"/>
      <c r="DBG56" s="1264"/>
      <c r="DBH56" s="1264"/>
      <c r="DBI56" s="1264"/>
      <c r="DBJ56" s="1506"/>
      <c r="DBK56" s="1507"/>
      <c r="DBL56" s="1264"/>
      <c r="DBM56" s="1506"/>
      <c r="DBN56" s="1508"/>
      <c r="DBU56" s="1122"/>
      <c r="DBV56" s="1122"/>
      <c r="DBW56" s="1122"/>
      <c r="DBX56" s="1122"/>
      <c r="DBY56" s="1122"/>
      <c r="DBZ56" s="1122"/>
      <c r="DCA56" s="1122"/>
      <c r="DCB56" s="1122"/>
      <c r="DCC56" s="1122"/>
      <c r="DCD56" s="1122"/>
      <c r="DCE56" s="1122"/>
      <c r="DCF56" s="1122"/>
      <c r="DCG56" s="1122"/>
      <c r="DCH56" s="1122"/>
      <c r="DCI56" s="1122"/>
      <c r="DCJ56" s="1122"/>
      <c r="DCK56" s="1122"/>
      <c r="DCL56" s="1122"/>
      <c r="DCM56" s="1122"/>
      <c r="DCN56" s="1122"/>
      <c r="DCO56" s="1122"/>
      <c r="DCP56" s="1122"/>
      <c r="DCQ56" s="1502"/>
      <c r="DCR56" s="1515"/>
      <c r="DCS56" s="231"/>
      <c r="DCT56" s="1134"/>
      <c r="DCU56" s="1134"/>
      <c r="DCV56" s="1134"/>
      <c r="DCW56" s="1134"/>
      <c r="DCX56" s="1134"/>
      <c r="DCY56" s="1134"/>
      <c r="DCZ56" s="1268"/>
      <c r="DDA56" s="1268"/>
      <c r="DDB56" s="1134"/>
      <c r="DDC56" s="1134"/>
      <c r="DDD56" s="1515"/>
      <c r="DDE56" s="1515"/>
      <c r="DDF56" s="232"/>
      <c r="DDG56" s="1134"/>
      <c r="DDH56" s="1134"/>
      <c r="DDI56" s="1134"/>
      <c r="DDJ56" s="1134"/>
      <c r="DDK56" s="1134"/>
      <c r="DDL56" s="1134"/>
      <c r="DDM56" s="1268"/>
      <c r="DDN56" s="1268"/>
      <c r="DDO56" s="1134"/>
      <c r="DDP56" s="1134"/>
      <c r="DDQ56" s="1515"/>
      <c r="DDR56" s="1503"/>
      <c r="DDS56" s="1134"/>
      <c r="DDT56" s="1134"/>
      <c r="DDU56" s="1134"/>
      <c r="DDV56" s="1122"/>
      <c r="DDW56" s="1502"/>
      <c r="DDX56" s="1515"/>
      <c r="DDY56" s="231"/>
      <c r="DDZ56" s="1502"/>
      <c r="DEA56" s="1503"/>
      <c r="DEB56" s="1122"/>
      <c r="DEC56" s="1122"/>
      <c r="DED56" s="1502"/>
      <c r="DEE56" s="1504"/>
      <c r="DEF56" s="1122"/>
      <c r="DEG56" s="1122"/>
      <c r="DEH56" s="1122"/>
      <c r="DEI56" s="1122"/>
      <c r="DEJ56" s="1122"/>
      <c r="DEK56" s="1122"/>
      <c r="DEL56" s="1122"/>
      <c r="DEM56" s="1502"/>
      <c r="DEN56" s="1504"/>
      <c r="DEO56" s="1264"/>
      <c r="DEP56" s="1264"/>
      <c r="DEQ56" s="1264"/>
      <c r="DER56" s="1506"/>
      <c r="DES56" s="1507"/>
      <c r="DET56" s="1264"/>
      <c r="DEU56" s="1506"/>
      <c r="DEV56" s="1508"/>
      <c r="DEW56" s="1122"/>
      <c r="DEX56" s="1122"/>
      <c r="DEY56" s="1122"/>
      <c r="DEZ56" s="1122"/>
      <c r="DFA56" s="1122"/>
      <c r="DFB56" s="1122"/>
      <c r="DFC56" s="1122"/>
      <c r="DFD56" s="1122"/>
      <c r="DFE56" s="1122"/>
      <c r="DFF56" s="1122"/>
      <c r="DFG56" s="1122"/>
      <c r="DFH56" s="1122"/>
      <c r="DFI56" s="1122"/>
      <c r="DFJ56" s="1122"/>
      <c r="DFK56" s="1122"/>
      <c r="DFL56" s="1122"/>
      <c r="DFM56" s="1122"/>
      <c r="DFN56" s="1122"/>
      <c r="DFO56" s="1122"/>
      <c r="DFP56" s="1122"/>
      <c r="DFQ56" s="1122"/>
      <c r="DFR56" s="1122"/>
      <c r="DFS56" s="1122"/>
      <c r="DFT56" s="1122"/>
      <c r="DFU56" s="1122"/>
      <c r="DFV56" s="1122"/>
      <c r="DFW56" s="1122"/>
      <c r="DFX56" s="1122"/>
      <c r="DFY56" s="1502"/>
      <c r="DFZ56" s="1515"/>
      <c r="DGA56" s="231"/>
      <c r="DGB56" s="1134"/>
      <c r="DGC56" s="1134"/>
      <c r="DGD56" s="1134"/>
      <c r="DGE56" s="1134"/>
      <c r="DGF56" s="1134"/>
      <c r="DGG56" s="1134"/>
      <c r="DGH56" s="1268"/>
      <c r="DGI56" s="1268"/>
      <c r="DGJ56" s="1134"/>
      <c r="DGK56" s="1134"/>
      <c r="DGL56" s="1515"/>
      <c r="DGM56" s="1504"/>
      <c r="DGN56" s="1134"/>
      <c r="DGO56" s="1134"/>
      <c r="DGP56" s="1122"/>
      <c r="DGQ56" s="1122"/>
      <c r="DGR56" s="1122"/>
      <c r="DGS56" s="1122"/>
      <c r="DGT56" s="1122"/>
      <c r="DGU56" s="1268"/>
      <c r="DGV56" s="1268"/>
      <c r="DGW56" s="1134"/>
      <c r="DGX56" s="1122"/>
      <c r="DGY56" s="1502"/>
      <c r="DGZ56" s="1503"/>
      <c r="DHA56" s="1122"/>
      <c r="DHB56" s="1122"/>
      <c r="DHC56" s="1122"/>
      <c r="DHD56" s="1122"/>
      <c r="DHE56" s="1502"/>
      <c r="DHF56" s="1515"/>
      <c r="DHG56" s="231"/>
      <c r="DHH56" s="1502"/>
      <c r="DHI56" s="1503"/>
      <c r="DHJ56" s="1122"/>
      <c r="DHK56" s="1122"/>
      <c r="DHL56" s="1502"/>
      <c r="DHM56" s="1504"/>
      <c r="DHN56" s="1122"/>
      <c r="DHO56" s="1122"/>
      <c r="DHP56" s="1122"/>
      <c r="DHQ56" s="1122"/>
      <c r="DHR56" s="1122"/>
      <c r="DHS56" s="1122"/>
      <c r="DHT56" s="1122"/>
      <c r="DHU56" s="1502"/>
      <c r="DHV56" s="1504"/>
      <c r="DHW56" s="1122"/>
      <c r="DHX56" s="1122"/>
      <c r="DHY56" s="1122"/>
      <c r="DHZ56" s="1122"/>
      <c r="DIA56" s="1122"/>
      <c r="DIB56" s="1122"/>
      <c r="DIC56" s="1122"/>
      <c r="DID56" s="1122"/>
      <c r="DIE56" s="1122"/>
      <c r="DIF56" s="1122"/>
      <c r="DIG56" s="1122"/>
      <c r="DIH56" s="1122"/>
      <c r="DII56" s="1122"/>
      <c r="DIJ56" s="1122"/>
      <c r="DIK56" s="1122"/>
      <c r="DIL56" s="1122"/>
      <c r="DIM56" s="1122"/>
      <c r="DIN56" s="1122"/>
      <c r="DIO56" s="1122"/>
      <c r="DIP56" s="1122"/>
      <c r="DIQ56" s="1122"/>
      <c r="DIR56" s="1122"/>
      <c r="DIS56" s="1122"/>
      <c r="DIT56" s="1122"/>
      <c r="DIU56" s="1122"/>
      <c r="DIV56" s="1122"/>
      <c r="DIW56" s="1122"/>
      <c r="DIX56" s="1122"/>
      <c r="DIY56" s="1122"/>
      <c r="DIZ56" s="1122"/>
      <c r="DJA56" s="1122"/>
      <c r="DJB56" s="1122"/>
      <c r="DJC56" s="1122"/>
      <c r="DJD56" s="1122"/>
      <c r="DJE56" s="1122"/>
      <c r="DJF56" s="1122"/>
      <c r="DJG56" s="1502"/>
      <c r="DJH56" s="1515"/>
      <c r="DJI56" s="231"/>
      <c r="DJJ56" s="1134"/>
      <c r="DJK56" s="1134"/>
      <c r="DJL56" s="1134"/>
      <c r="DJM56" s="1134"/>
      <c r="DJN56" s="1134"/>
      <c r="DJO56" s="1134"/>
      <c r="DJP56" s="1268"/>
      <c r="DJQ56" s="1268"/>
      <c r="DJR56" s="1134"/>
      <c r="DJS56" s="1134"/>
      <c r="DJT56" s="1515"/>
      <c r="DJU56" s="1515"/>
      <c r="DJV56" s="232"/>
      <c r="DJW56" s="1134"/>
      <c r="DJX56" s="1134"/>
      <c r="DJY56" s="1134"/>
      <c r="DJZ56" s="1134"/>
      <c r="DKA56" s="1134"/>
      <c r="DKB56" s="1134"/>
      <c r="DKC56" s="1268"/>
      <c r="DKD56" s="1268"/>
      <c r="DKE56" s="1134"/>
      <c r="DKF56" s="1134"/>
      <c r="DKG56" s="1515"/>
      <c r="DKH56" s="1503"/>
      <c r="DKI56" s="1122"/>
      <c r="DKJ56" s="1122"/>
      <c r="DKK56" s="1122"/>
      <c r="DKL56" s="1134"/>
      <c r="DKM56" s="1515"/>
      <c r="DKN56" s="1503"/>
      <c r="DKO56" s="1134"/>
      <c r="DKP56" s="1502"/>
      <c r="DKQ56" s="1503"/>
      <c r="DKR56" s="1122"/>
      <c r="DKS56" s="1122"/>
      <c r="DKT56" s="1502"/>
      <c r="DKU56" s="1504"/>
      <c r="DKV56" s="1122"/>
      <c r="DKW56" s="1122"/>
      <c r="DKX56" s="1122"/>
      <c r="DKY56" s="1122"/>
      <c r="DKZ56" s="1122"/>
      <c r="DLA56" s="1122"/>
      <c r="DLB56" s="1122"/>
      <c r="DLC56" s="1502"/>
      <c r="DLD56" s="1504"/>
      <c r="DLE56" s="1122"/>
      <c r="DLF56" s="1122"/>
      <c r="DLG56" s="1122"/>
      <c r="DLH56" s="1122"/>
      <c r="DLI56" s="1122"/>
      <c r="DLJ56" s="1122"/>
      <c r="DLK56" s="1122"/>
      <c r="DLL56" s="1122"/>
      <c r="DLM56" s="1122"/>
      <c r="DLN56" s="1122"/>
      <c r="DLO56" s="1122"/>
      <c r="DLP56" s="1122"/>
      <c r="DLQ56" s="1122"/>
      <c r="DLR56" s="1122"/>
      <c r="DMO56" s="1502"/>
      <c r="DMP56" s="1503"/>
      <c r="DMX56" s="1502"/>
      <c r="DMY56" s="1503"/>
      <c r="DNB56" s="1502"/>
      <c r="DNC56" s="1504"/>
      <c r="DNK56" s="1502"/>
      <c r="DNL56" s="1504"/>
      <c r="DNO56" s="1502"/>
      <c r="DNP56" s="1503"/>
      <c r="DNQ56" s="1122"/>
      <c r="DNR56" s="1122"/>
      <c r="DNS56" s="1122"/>
      <c r="DNT56" s="1122"/>
      <c r="DNU56" s="1515"/>
      <c r="DNV56" s="1503"/>
      <c r="DNW56" s="1134"/>
      <c r="DNX56" s="1502"/>
      <c r="DNY56" s="1503"/>
      <c r="DNZ56" s="1122"/>
      <c r="DOA56" s="1122"/>
      <c r="DOB56" s="1502"/>
      <c r="DOC56" s="1504"/>
      <c r="DOD56" s="1122"/>
      <c r="DOE56" s="1122"/>
      <c r="DOF56" s="1122"/>
      <c r="DOG56" s="1122"/>
      <c r="DOH56" s="1122"/>
      <c r="DOI56" s="1122"/>
      <c r="DOJ56" s="1122"/>
      <c r="DOK56" s="1502"/>
      <c r="DOL56" s="1504"/>
      <c r="DOM56" s="1122"/>
      <c r="DON56" s="1122"/>
      <c r="DQM56" s="616"/>
      <c r="DQN56" s="616"/>
      <c r="DQV56" s="616"/>
      <c r="DQW56" s="616"/>
      <c r="DQZ56" s="616"/>
      <c r="DRA56" s="616"/>
      <c r="DRI56" s="616"/>
      <c r="DRJ56" s="616"/>
      <c r="DRM56" s="1502"/>
      <c r="DRN56" s="1503"/>
      <c r="DRO56" s="1122"/>
      <c r="DRP56" s="1122"/>
      <c r="DRQ56" s="1122"/>
      <c r="DRR56" s="1122"/>
      <c r="DRS56" s="1515"/>
      <c r="DRT56" s="1503"/>
      <c r="DRU56" s="1134"/>
      <c r="DRV56" s="1502"/>
      <c r="DRW56" s="1503"/>
      <c r="DRX56" s="1122"/>
      <c r="DRY56" s="1122"/>
      <c r="DRZ56" s="1502"/>
      <c r="DSA56" s="1504"/>
      <c r="DSI56" s="1502"/>
      <c r="DSJ56" s="1504"/>
      <c r="DSM56" s="1502"/>
      <c r="DSN56" s="1503"/>
      <c r="DSV56" s="1502"/>
      <c r="DSW56" s="1503"/>
      <c r="DSZ56" s="1502"/>
      <c r="DTA56" s="1504"/>
      <c r="DTI56" s="1502"/>
      <c r="DTJ56" s="1504"/>
      <c r="DTM56" s="1502"/>
      <c r="DTN56" s="1503"/>
      <c r="DTV56" s="1502"/>
      <c r="DTW56" s="1503"/>
      <c r="DTZ56" s="616"/>
      <c r="DUA56" s="616"/>
      <c r="DUI56" s="616"/>
      <c r="DUJ56" s="616"/>
      <c r="DWT56" s="1268"/>
      <c r="DWU56" s="1268"/>
      <c r="DWV56" s="1134"/>
      <c r="DWW56" s="1134"/>
      <c r="DWX56" s="1134"/>
      <c r="DWY56" s="1134"/>
      <c r="DWZ56" s="1134"/>
      <c r="DXA56" s="1268"/>
      <c r="DXB56" s="1268"/>
      <c r="DXC56" s="1134"/>
      <c r="DXD56" s="1134"/>
      <c r="DXE56" s="1134"/>
      <c r="DXF56" s="1134"/>
      <c r="DXH56" s="1502"/>
      <c r="DXI56" s="1503"/>
      <c r="DXQ56" s="1502"/>
      <c r="DXR56" s="1503"/>
      <c r="DXU56" s="1502"/>
      <c r="DXV56" s="1504"/>
      <c r="DYD56" s="1502"/>
      <c r="DYE56" s="1504"/>
      <c r="DYH56" s="1502"/>
      <c r="DYI56" s="1503"/>
      <c r="DYJ56" s="1122"/>
      <c r="DYK56" s="1122"/>
      <c r="DYL56" s="1122"/>
      <c r="DYM56" s="1134"/>
      <c r="DYN56" s="1515"/>
      <c r="DYO56" s="1503"/>
      <c r="DYP56" s="1134"/>
      <c r="DYQ56" s="1502"/>
      <c r="DYR56" s="1503"/>
      <c r="DYS56" s="1122"/>
      <c r="DYT56" s="1122"/>
      <c r="DYU56" s="1502"/>
      <c r="DYV56" s="1504"/>
      <c r="DZD56" s="1502"/>
      <c r="DZE56" s="1504"/>
      <c r="EBF56" s="1502"/>
      <c r="EBG56" s="1503"/>
      <c r="EBO56" s="1502"/>
      <c r="EBP56" s="1503"/>
      <c r="EBS56" s="1502"/>
      <c r="EBT56" s="1504"/>
      <c r="ECB56" s="1502"/>
      <c r="ECC56" s="1504"/>
      <c r="ECF56" s="1502"/>
      <c r="ECG56" s="1503"/>
      <c r="ECH56" s="1122"/>
      <c r="ECI56" s="1122"/>
      <c r="ECJ56" s="1122"/>
      <c r="ECK56" s="1122"/>
      <c r="ECL56" s="1515"/>
      <c r="ECM56" s="1503"/>
      <c r="ECN56" s="1134"/>
      <c r="ECO56" s="1502"/>
      <c r="ECP56" s="1503"/>
      <c r="ECQ56" s="1122"/>
      <c r="ECR56" s="1122"/>
      <c r="ECS56" s="1502"/>
      <c r="ECT56" s="1504"/>
      <c r="ECU56" s="1122"/>
      <c r="ECV56" s="1122"/>
      <c r="ECW56" s="1122"/>
      <c r="ECX56" s="1122"/>
      <c r="ECY56" s="1122"/>
      <c r="ECZ56" s="1122"/>
      <c r="EDA56" s="1122"/>
      <c r="EDB56" s="1502"/>
      <c r="EDC56" s="1504"/>
      <c r="EDD56" s="1122"/>
      <c r="EDE56" s="1122"/>
      <c r="EDF56" s="1502"/>
      <c r="EDG56" s="1503"/>
      <c r="EDO56" s="1502"/>
      <c r="EDP56" s="1503"/>
      <c r="EDS56" s="1502"/>
      <c r="EDT56" s="1504"/>
      <c r="EEB56" s="1502"/>
      <c r="EEC56" s="1504"/>
      <c r="EEF56" s="1502"/>
      <c r="EEG56" s="1503"/>
      <c r="EEO56" s="1502"/>
      <c r="EEP56" s="1503"/>
      <c r="EGR56" s="235"/>
      <c r="EGS56" s="235"/>
      <c r="EGT56" s="235"/>
      <c r="EGU56" s="235"/>
      <c r="EGV56" s="235"/>
      <c r="EGW56" s="235"/>
      <c r="EGX56" s="235"/>
      <c r="EGY56" s="235"/>
      <c r="EGZ56" s="235"/>
      <c r="EHA56" s="235"/>
      <c r="EHB56" s="235"/>
      <c r="EHC56" s="235"/>
      <c r="EHD56" s="235"/>
      <c r="EHE56" s="235"/>
      <c r="EHF56" s="235"/>
      <c r="EHG56" s="235"/>
      <c r="EHH56" s="235"/>
      <c r="EHI56" s="235"/>
      <c r="EHJ56" s="235"/>
      <c r="EHK56" s="235"/>
      <c r="EHL56" s="235"/>
      <c r="EHM56" s="235"/>
      <c r="EHN56" s="235"/>
      <c r="EHO56" s="235"/>
      <c r="EHP56" s="235"/>
      <c r="EHQ56" s="235"/>
      <c r="EHR56" s="235"/>
      <c r="EHS56" s="235"/>
      <c r="EHT56" s="235"/>
      <c r="EHU56" s="235"/>
      <c r="EHV56" s="235"/>
      <c r="EHW56" s="235"/>
      <c r="EHX56" s="1502"/>
      <c r="EHY56" s="1503"/>
      <c r="EHZ56" s="1122"/>
      <c r="EIA56" s="1122"/>
      <c r="EIB56" s="1122"/>
      <c r="EIC56" s="1122"/>
      <c r="EID56" s="1515"/>
      <c r="EIE56" s="1503"/>
      <c r="EIF56" s="1134"/>
      <c r="EIG56" s="1502"/>
      <c r="EIH56" s="1503"/>
      <c r="EII56" s="1122"/>
      <c r="EIJ56" s="1122"/>
      <c r="EIK56" s="1502"/>
      <c r="EIL56" s="1504"/>
      <c r="EIM56" s="1122"/>
      <c r="EIN56" s="1122"/>
      <c r="EIO56" s="1122"/>
      <c r="EIP56" s="1122"/>
      <c r="EIQ56" s="1122"/>
      <c r="EIR56" s="1122"/>
      <c r="EIS56" s="1122"/>
      <c r="EIT56" s="1502"/>
      <c r="EIU56" s="1504"/>
      <c r="EIV56" s="1122"/>
      <c r="EIW56" s="1122"/>
      <c r="EIX56" s="1502"/>
      <c r="EIY56" s="1503"/>
      <c r="EJG56" s="1502"/>
      <c r="EJH56" s="1503"/>
      <c r="EJK56" s="1502"/>
      <c r="EJL56" s="1504"/>
      <c r="EJT56" s="1502"/>
      <c r="EJU56" s="1504"/>
      <c r="EJX56" s="1502"/>
      <c r="EJY56" s="1503"/>
      <c r="EKG56" s="1502"/>
      <c r="EKH56" s="1503"/>
      <c r="EKL56" s="1506"/>
      <c r="EKM56" s="1507"/>
      <c r="EKN56" s="1264"/>
      <c r="EKO56" s="1506"/>
      <c r="EKP56" s="1508"/>
      <c r="ELA56" s="616"/>
      <c r="ELB56" s="616"/>
      <c r="ELJ56" s="616"/>
      <c r="ELK56" s="616"/>
      <c r="EMM56" s="1502"/>
      <c r="EMN56" s="1503"/>
      <c r="EMV56" s="1502"/>
      <c r="EMW56" s="1503"/>
      <c r="EMZ56" s="1502"/>
      <c r="ENA56" s="1504"/>
      <c r="ENI56" s="1502"/>
      <c r="ENJ56" s="1504"/>
      <c r="ENM56" s="1502"/>
      <c r="ENN56" s="1503"/>
      <c r="ENO56" s="1122"/>
      <c r="ENP56" s="1122"/>
      <c r="ENQ56" s="1122"/>
      <c r="ENR56" s="1122"/>
      <c r="ENS56" s="1515"/>
      <c r="ENT56" s="1503"/>
      <c r="ENU56" s="1134"/>
      <c r="ENV56" s="1502"/>
      <c r="ENW56" s="1503"/>
      <c r="ENX56" s="1122"/>
      <c r="ENY56" s="1122"/>
      <c r="ENZ56" s="1502"/>
      <c r="EOA56" s="1504"/>
      <c r="EOB56" s="1122"/>
      <c r="EOC56" s="1122"/>
      <c r="EOD56" s="1122"/>
      <c r="EOE56" s="1122"/>
      <c r="EOF56" s="1122"/>
      <c r="EOG56" s="1122"/>
      <c r="EOH56" s="1122"/>
      <c r="EOI56" s="1502"/>
      <c r="EOJ56" s="1504"/>
      <c r="EOK56" s="1122"/>
      <c r="EOL56" s="1122"/>
      <c r="EOM56" s="1122"/>
      <c r="EON56" s="1506"/>
      <c r="EOO56" s="1507"/>
      <c r="EOP56" s="1264"/>
      <c r="EOQ56" s="1506"/>
      <c r="EOR56" s="1508"/>
      <c r="EPO56" s="616"/>
      <c r="EPP56" s="616"/>
      <c r="EQE56" s="1515"/>
      <c r="EQF56" s="1503"/>
      <c r="EQG56" s="1134"/>
      <c r="EQH56" s="1134"/>
      <c r="EQI56" s="1134"/>
      <c r="EQJ56" s="1134"/>
      <c r="EQK56" s="1515"/>
      <c r="EQL56" s="1503"/>
      <c r="EQM56" s="1134"/>
      <c r="EQN56" s="1502"/>
      <c r="EQO56" s="1503"/>
      <c r="EQP56" s="1264"/>
      <c r="EQQ56" s="1264"/>
      <c r="EQR56" s="1502"/>
      <c r="EQS56" s="1504"/>
      <c r="EQT56" s="1264"/>
      <c r="EQU56" s="1264"/>
      <c r="EQV56" s="1264"/>
      <c r="EQW56" s="1264"/>
      <c r="EQX56" s="1264"/>
      <c r="EQY56" s="1264"/>
      <c r="EQZ56" s="1264"/>
      <c r="ERA56" s="1502"/>
      <c r="ERB56" s="1504"/>
      <c r="ERC56" s="1264"/>
      <c r="ERD56" s="1264"/>
      <c r="ERE56" s="1264"/>
      <c r="ERF56" s="1506"/>
      <c r="ERG56" s="1507"/>
      <c r="ERH56" s="1264"/>
      <c r="ERI56" s="1506"/>
      <c r="ERJ56" s="1508"/>
      <c r="ERK56" s="1122"/>
      <c r="ERL56" s="1122"/>
      <c r="ERM56" s="1122"/>
      <c r="ERN56" s="1122"/>
      <c r="ERO56" s="1122"/>
      <c r="ERP56" s="1122"/>
      <c r="ERU56" s="230"/>
      <c r="ERV56" s="1664" t="s">
        <v>1166</v>
      </c>
      <c r="ERW56" s="1664"/>
      <c r="ERX56" s="227"/>
      <c r="ETA56" s="1518"/>
      <c r="ETB56" s="1518"/>
      <c r="ETC56" s="1518"/>
      <c r="ETD56" s="1518"/>
      <c r="ETE56" s="1518"/>
      <c r="ETF56" s="1518"/>
    </row>
    <row r="57" spans="1:3072 3079:3906" s="226" customFormat="1" ht="15" customHeight="1">
      <c r="A57" s="1264"/>
      <c r="B57" s="1518"/>
      <c r="C57" s="1518"/>
      <c r="D57" s="1518"/>
      <c r="E57" s="1518"/>
      <c r="F57" s="1518"/>
      <c r="G57" s="1518"/>
      <c r="J57" s="1310"/>
      <c r="K57" s="1310"/>
      <c r="L57" s="1310"/>
      <c r="M57" s="1310"/>
      <c r="N57" s="1310"/>
      <c r="O57" s="1310"/>
      <c r="P57" s="1310"/>
      <c r="Q57" s="1310"/>
      <c r="R57" s="1310"/>
      <c r="S57" s="1310"/>
      <c r="T57" s="1310"/>
      <c r="U57" s="1310"/>
      <c r="V57" s="1310"/>
      <c r="W57" s="1310"/>
      <c r="X57" s="1310"/>
      <c r="Y57" s="1310"/>
      <c r="Z57" s="1310"/>
      <c r="AA57" s="1310"/>
      <c r="AF57" s="780"/>
      <c r="AP57" s="227"/>
      <c r="AQ57" s="227"/>
      <c r="BA57" s="1502"/>
      <c r="BB57" s="1503"/>
      <c r="BG57" s="1502"/>
      <c r="BH57" s="1503"/>
      <c r="BI57" s="231"/>
      <c r="BJ57" s="1502"/>
      <c r="BK57" s="1503"/>
      <c r="BN57" s="1502"/>
      <c r="BO57" s="1504"/>
      <c r="BW57" s="1502"/>
      <c r="BX57" s="1504"/>
      <c r="CB57" s="1506"/>
      <c r="CC57" s="1507"/>
      <c r="CE57" s="1506"/>
      <c r="CF57" s="1508"/>
      <c r="CM57" s="1502"/>
      <c r="CN57" s="1503"/>
      <c r="CO57" s="1122"/>
      <c r="CP57" s="1122"/>
      <c r="CQ57" s="1122"/>
      <c r="CR57" s="1122"/>
      <c r="CS57" s="1502"/>
      <c r="CT57" s="1503"/>
      <c r="CU57" s="231"/>
      <c r="CV57" s="1502"/>
      <c r="CW57" s="1503"/>
      <c r="CX57" s="1122"/>
      <c r="CY57" s="1122"/>
      <c r="CZ57" s="1502"/>
      <c r="DA57" s="1504"/>
      <c r="DI57" s="1502"/>
      <c r="DJ57" s="1504"/>
      <c r="EE57" s="1122"/>
      <c r="EF57" s="1122"/>
      <c r="EG57" s="1122"/>
      <c r="EH57" s="1122"/>
      <c r="EI57" s="1122"/>
      <c r="EJ57" s="1122"/>
      <c r="EK57" s="1122"/>
      <c r="EL57" s="1122"/>
      <c r="EM57" s="1122"/>
      <c r="EN57" s="1122"/>
      <c r="EO57" s="1502"/>
      <c r="EP57" s="1503"/>
      <c r="EQ57" s="1122"/>
      <c r="ER57" s="1122"/>
      <c r="ES57" s="1122"/>
      <c r="ET57" s="1122"/>
      <c r="EU57" s="1502"/>
      <c r="EV57" s="1515"/>
      <c r="EW57" s="231"/>
      <c r="EX57" s="1515"/>
      <c r="EY57" s="1503"/>
      <c r="EZ57" s="1134"/>
      <c r="FA57" s="1134"/>
      <c r="FB57" s="1515"/>
      <c r="FC57" s="1504"/>
      <c r="FD57" s="1134"/>
      <c r="FE57" s="1134"/>
      <c r="FF57" s="1134"/>
      <c r="FG57" s="1134"/>
      <c r="FH57" s="1134"/>
      <c r="FI57" s="1134"/>
      <c r="FJ57" s="1134"/>
      <c r="FK57" s="1515"/>
      <c r="FL57" s="1504"/>
      <c r="FM57" s="1134"/>
      <c r="FN57" s="1134"/>
      <c r="FO57" s="1134"/>
      <c r="FP57" s="1134"/>
      <c r="FQ57" s="1134"/>
      <c r="FR57" s="1134"/>
      <c r="FS57" s="1134"/>
      <c r="FT57" s="1134"/>
      <c r="FU57" s="1134"/>
      <c r="FV57" s="1134"/>
      <c r="FW57" s="1134"/>
      <c r="FX57" s="1134"/>
      <c r="FY57" s="1134"/>
      <c r="FZ57" s="1134"/>
      <c r="GA57" s="1134"/>
      <c r="GB57" s="1134"/>
      <c r="GC57" s="1134"/>
      <c r="GD57" s="1134"/>
      <c r="GE57" s="1134"/>
      <c r="GF57" s="1134"/>
      <c r="GG57" s="1134"/>
      <c r="GH57" s="1134"/>
      <c r="GI57" s="1134"/>
      <c r="GJ57" s="1134"/>
      <c r="GK57" s="1134"/>
      <c r="GL57" s="1134"/>
      <c r="GM57" s="1134"/>
      <c r="GN57" s="1134"/>
      <c r="GO57" s="1134"/>
      <c r="GP57" s="1134"/>
      <c r="GQ57" s="1515"/>
      <c r="GR57" s="1503"/>
      <c r="GS57" s="1134"/>
      <c r="GT57" s="1134"/>
      <c r="GU57" s="1134"/>
      <c r="GV57" s="1134"/>
      <c r="GW57" s="1515"/>
      <c r="GX57" s="1503"/>
      <c r="GY57" s="1134"/>
      <c r="GZ57" s="1502"/>
      <c r="HA57" s="1503"/>
      <c r="HB57" s="1122"/>
      <c r="HC57" s="1122"/>
      <c r="HD57" s="1502"/>
      <c r="HE57" s="1504"/>
      <c r="HF57" s="1122"/>
      <c r="HG57" s="1122"/>
      <c r="HH57" s="1122"/>
      <c r="HI57" s="1122"/>
      <c r="HJ57" s="1122"/>
      <c r="HK57" s="1122"/>
      <c r="HL57" s="1122"/>
      <c r="HM57" s="1502"/>
      <c r="HN57" s="1504"/>
      <c r="HO57" s="1122"/>
      <c r="HP57" s="1122"/>
      <c r="HQ57" s="1122"/>
      <c r="HR57" s="1122"/>
      <c r="HS57" s="1122"/>
      <c r="HT57" s="1122"/>
      <c r="HU57" s="1122"/>
      <c r="HV57" s="1122"/>
      <c r="HW57" s="1122"/>
      <c r="HX57" s="1122"/>
      <c r="HY57" s="1122"/>
      <c r="HZ57" s="1122"/>
      <c r="IA57" s="1122"/>
      <c r="IB57" s="1122"/>
      <c r="IC57" s="1122"/>
      <c r="ID57" s="1122"/>
      <c r="IE57" s="1122"/>
      <c r="IF57" s="1122"/>
      <c r="IG57" s="1122"/>
      <c r="IH57" s="1122"/>
      <c r="II57" s="1122"/>
      <c r="IJ57" s="1122"/>
      <c r="IK57" s="1122"/>
      <c r="IL57" s="1122"/>
      <c r="IM57" s="1122"/>
      <c r="IN57" s="1122"/>
      <c r="IO57" s="1122"/>
      <c r="IP57" s="1122"/>
      <c r="IQ57" s="1122"/>
      <c r="IR57" s="1122"/>
      <c r="IS57" s="1502"/>
      <c r="IT57" s="1503"/>
      <c r="IU57" s="1122"/>
      <c r="IV57" s="1122"/>
      <c r="IW57" s="1122"/>
      <c r="IX57" s="1122"/>
      <c r="IY57" s="1502"/>
      <c r="IZ57" s="1515"/>
      <c r="JA57" s="231"/>
      <c r="JB57" s="1515"/>
      <c r="JC57" s="1503"/>
      <c r="JD57" s="1134"/>
      <c r="JE57" s="1134"/>
      <c r="JF57" s="1515"/>
      <c r="JG57" s="1504"/>
      <c r="JH57" s="1134"/>
      <c r="JI57" s="1134"/>
      <c r="JJ57" s="1134"/>
      <c r="JK57" s="1134"/>
      <c r="JL57" s="1134"/>
      <c r="JM57" s="1134"/>
      <c r="JN57" s="1134"/>
      <c r="JO57" s="1515"/>
      <c r="JP57" s="1504"/>
      <c r="JQ57" s="1134"/>
      <c r="JR57" s="1134"/>
      <c r="JS57" s="1134"/>
      <c r="JT57" s="1134"/>
      <c r="JU57" s="1134"/>
      <c r="JV57" s="1134"/>
      <c r="JW57" s="1134"/>
      <c r="JX57" s="1134"/>
      <c r="JY57" s="1134"/>
      <c r="JZ57" s="1134"/>
      <c r="KA57" s="1134"/>
      <c r="KB57" s="1134"/>
      <c r="KC57" s="1134"/>
      <c r="KD57" s="1134"/>
      <c r="KE57" s="1134"/>
      <c r="KF57" s="1134"/>
      <c r="KG57" s="1134"/>
      <c r="KH57" s="1134"/>
      <c r="KI57" s="1134"/>
      <c r="KJ57" s="1134"/>
      <c r="KK57" s="1134"/>
      <c r="KL57" s="1134"/>
      <c r="KM57" s="1134"/>
      <c r="KN57" s="1134"/>
      <c r="KO57" s="1134"/>
      <c r="KP57" s="1134"/>
      <c r="KQ57" s="1134"/>
      <c r="KR57" s="1134"/>
      <c r="KS57" s="1134"/>
      <c r="KT57" s="1134"/>
      <c r="KU57" s="1515"/>
      <c r="KV57" s="1503"/>
      <c r="KW57" s="1134"/>
      <c r="KX57" s="1134"/>
      <c r="KY57" s="1134"/>
      <c r="KZ57" s="1134"/>
      <c r="LA57" s="1515"/>
      <c r="LB57" s="1503"/>
      <c r="LC57" s="1134"/>
      <c r="LD57" s="1515"/>
      <c r="LE57" s="1503"/>
      <c r="LF57" s="1134"/>
      <c r="LG57" s="1134"/>
      <c r="LH57" s="1515"/>
      <c r="LI57" s="1504"/>
      <c r="LJ57" s="1134"/>
      <c r="LK57" s="1134"/>
      <c r="LL57" s="1134"/>
      <c r="LM57" s="1134"/>
      <c r="LN57" s="1134"/>
      <c r="LO57" s="1134"/>
      <c r="LP57" s="1134"/>
      <c r="LQ57" s="1515"/>
      <c r="LR57" s="1504"/>
      <c r="LS57" s="1134"/>
      <c r="LT57" s="1134"/>
      <c r="LU57" s="1134"/>
      <c r="LV57" s="1134"/>
      <c r="LW57" s="1134"/>
      <c r="LX57" s="1134"/>
      <c r="LY57" s="1134"/>
      <c r="LZ57" s="1134"/>
      <c r="MA57" s="1134"/>
      <c r="MB57" s="1134"/>
      <c r="MC57" s="1134"/>
      <c r="MD57" s="1134"/>
      <c r="ME57" s="1134"/>
      <c r="MF57" s="1134"/>
      <c r="MG57" s="1134"/>
      <c r="MH57" s="1134"/>
      <c r="MI57" s="1134"/>
      <c r="MJ57" s="1134"/>
      <c r="MK57" s="1134"/>
      <c r="ML57" s="1134"/>
      <c r="MM57" s="1134"/>
      <c r="MN57" s="1134"/>
      <c r="MO57" s="1134"/>
      <c r="MP57" s="1134"/>
      <c r="MQ57" s="1134"/>
      <c r="MR57" s="1134"/>
      <c r="MS57" s="1134"/>
      <c r="MT57" s="1134"/>
      <c r="MU57" s="1134"/>
      <c r="MV57" s="1134"/>
      <c r="MW57" s="1515"/>
      <c r="MX57" s="1503"/>
      <c r="MY57" s="1134"/>
      <c r="MZ57" s="1134"/>
      <c r="NA57" s="1134"/>
      <c r="NB57" s="1134"/>
      <c r="NC57" s="1515"/>
      <c r="ND57" s="1503"/>
      <c r="NE57" s="1134"/>
      <c r="NF57" s="1502"/>
      <c r="NG57" s="1503"/>
      <c r="NH57" s="1122"/>
      <c r="NI57" s="1122"/>
      <c r="NJ57" s="1502"/>
      <c r="NK57" s="1504"/>
      <c r="NL57" s="1122"/>
      <c r="NM57" s="1122"/>
      <c r="NN57" s="1122"/>
      <c r="NO57" s="1122"/>
      <c r="NP57" s="1122"/>
      <c r="NQ57" s="1122"/>
      <c r="NR57" s="1122"/>
      <c r="NS57" s="1502"/>
      <c r="NT57" s="1504"/>
      <c r="NU57" s="1122"/>
      <c r="NV57" s="1122"/>
      <c r="NW57" s="1122"/>
      <c r="NX57" s="1506"/>
      <c r="NY57" s="1507"/>
      <c r="NZ57" s="1264"/>
      <c r="OA57" s="1506"/>
      <c r="OB57" s="1508"/>
      <c r="OC57" s="1122"/>
      <c r="OD57" s="1122"/>
      <c r="OE57" s="1122"/>
      <c r="OF57" s="1122"/>
      <c r="OG57" s="1122"/>
      <c r="OH57" s="1122"/>
      <c r="OI57" s="1665"/>
      <c r="OJ57" s="1666"/>
      <c r="OK57" s="1122"/>
      <c r="OL57" s="1122"/>
      <c r="OM57" s="1122"/>
      <c r="ON57" s="1122"/>
      <c r="OO57" s="1502"/>
      <c r="OP57" s="1515"/>
      <c r="OQ57" s="231"/>
      <c r="OR57" s="1515"/>
      <c r="OS57" s="1503"/>
      <c r="OT57" s="1134"/>
      <c r="OU57" s="1122"/>
      <c r="OV57" s="1502"/>
      <c r="OW57" s="1504"/>
      <c r="OX57" s="1122"/>
      <c r="OY57" s="1122"/>
      <c r="OZ57" s="1122"/>
      <c r="PA57" s="1122"/>
      <c r="PE57" s="616"/>
      <c r="PF57" s="616"/>
      <c r="PJ57" s="1506"/>
      <c r="PK57" s="1507"/>
      <c r="PL57" s="1264"/>
      <c r="PM57" s="1506"/>
      <c r="PN57" s="1508"/>
      <c r="PO57" s="1122"/>
      <c r="PP57" s="1122"/>
      <c r="PQ57" s="1122"/>
      <c r="PR57" s="1122"/>
      <c r="PS57" s="1122"/>
      <c r="PT57" s="1122"/>
      <c r="PU57" s="1502"/>
      <c r="PV57" s="1503"/>
      <c r="PW57" s="1122"/>
      <c r="PX57" s="1122"/>
      <c r="PY57" s="1122"/>
      <c r="PZ57" s="1122"/>
      <c r="QA57" s="1502"/>
      <c r="QB57" s="1515"/>
      <c r="QC57" s="231"/>
      <c r="QD57" s="1515"/>
      <c r="QE57" s="1503"/>
      <c r="QF57" s="1134"/>
      <c r="QG57" s="1134"/>
      <c r="QH57" s="1515"/>
      <c r="QI57" s="1504"/>
      <c r="QJ57" s="1134"/>
      <c r="QK57" s="1134"/>
      <c r="QL57" s="1134"/>
      <c r="QM57" s="1134"/>
      <c r="QN57" s="1134"/>
      <c r="QO57" s="1134"/>
      <c r="QP57" s="1134"/>
      <c r="QQ57" s="1515"/>
      <c r="QR57" s="1504"/>
      <c r="QS57" s="1134"/>
      <c r="QT57" s="1134"/>
      <c r="QU57" s="1134"/>
      <c r="QV57" s="1134"/>
      <c r="QW57" s="1134"/>
      <c r="QX57" s="1134"/>
      <c r="QY57" s="1134"/>
      <c r="QZ57" s="1134"/>
      <c r="RA57" s="1134"/>
      <c r="RB57" s="1134"/>
      <c r="RC57" s="1134"/>
      <c r="RD57" s="1134"/>
      <c r="RE57" s="1134"/>
      <c r="RF57" s="1134"/>
      <c r="RG57" s="1134"/>
      <c r="RH57" s="1134"/>
      <c r="RI57" s="1134"/>
      <c r="RJ57" s="1134"/>
      <c r="RK57" s="1134"/>
      <c r="RL57" s="1134"/>
      <c r="RM57" s="1134"/>
      <c r="RN57" s="1134"/>
      <c r="RO57" s="1134"/>
      <c r="RP57" s="1134"/>
      <c r="RQ57" s="1134"/>
      <c r="RR57" s="1134"/>
      <c r="RS57" s="1134"/>
      <c r="RT57" s="1134"/>
      <c r="RU57" s="1134"/>
      <c r="RV57" s="1134"/>
      <c r="RW57" s="1515"/>
      <c r="RX57" s="1503"/>
      <c r="RY57" s="1134"/>
      <c r="RZ57" s="1134"/>
      <c r="SA57" s="1134"/>
      <c r="SB57" s="1134"/>
      <c r="SC57" s="1515"/>
      <c r="SD57" s="1503"/>
      <c r="SE57" s="1134"/>
      <c r="SF57" s="1502"/>
      <c r="SG57" s="1503"/>
      <c r="SH57" s="1122"/>
      <c r="SI57" s="1122"/>
      <c r="SJ57" s="1502"/>
      <c r="SK57" s="1504"/>
      <c r="SL57" s="1122"/>
      <c r="SM57" s="1122"/>
      <c r="SN57" s="1122"/>
      <c r="SO57" s="1122"/>
      <c r="SP57" s="1122"/>
      <c r="SQ57" s="1122"/>
      <c r="SR57" s="1122"/>
      <c r="SS57" s="1502"/>
      <c r="ST57" s="1504"/>
      <c r="SU57" s="1122"/>
      <c r="SV57" s="1122"/>
      <c r="SW57" s="1122"/>
      <c r="SX57" s="1122"/>
      <c r="SY57" s="1122"/>
      <c r="SZ57" s="1122"/>
      <c r="TA57" s="1122"/>
      <c r="TB57" s="1122"/>
      <c r="TC57" s="1122"/>
      <c r="TD57" s="1122"/>
      <c r="TE57" s="1122"/>
      <c r="TF57" s="1122"/>
      <c r="TG57" s="1122"/>
      <c r="TH57" s="1122"/>
      <c r="TI57" s="1122"/>
      <c r="TJ57" s="1122"/>
      <c r="TK57" s="1122"/>
      <c r="TL57" s="1122"/>
      <c r="TM57" s="1122"/>
      <c r="TN57" s="1122"/>
      <c r="TO57" s="1122"/>
      <c r="TP57" s="1122"/>
      <c r="TQ57" s="1122"/>
      <c r="TR57" s="1122"/>
      <c r="TS57" s="1122"/>
      <c r="TT57" s="1122"/>
      <c r="TU57" s="1122"/>
      <c r="TV57" s="1122"/>
      <c r="TW57" s="1122"/>
      <c r="TX57" s="1122"/>
      <c r="TY57" s="1502"/>
      <c r="TZ57" s="1503"/>
      <c r="UA57" s="1122"/>
      <c r="UB57" s="1122"/>
      <c r="UC57" s="1122"/>
      <c r="UD57" s="1122"/>
      <c r="UE57" s="1502"/>
      <c r="UF57" s="1515"/>
      <c r="UG57" s="231"/>
      <c r="UH57" s="1515"/>
      <c r="UI57" s="1503"/>
      <c r="UJ57" s="1134"/>
      <c r="UK57" s="1134"/>
      <c r="UL57" s="1515"/>
      <c r="UM57" s="1504"/>
      <c r="UN57" s="1134"/>
      <c r="UO57" s="1134"/>
      <c r="UP57" s="1134"/>
      <c r="UQ57" s="1134"/>
      <c r="UR57" s="1134"/>
      <c r="US57" s="1134"/>
      <c r="UT57" s="1134"/>
      <c r="UU57" s="1515"/>
      <c r="UV57" s="1504"/>
      <c r="UW57" s="1134"/>
      <c r="UX57" s="1134"/>
      <c r="UY57" s="1134"/>
      <c r="UZ57" s="1134"/>
      <c r="VA57" s="1134"/>
      <c r="VB57" s="1134"/>
      <c r="VC57" s="1134"/>
      <c r="VD57" s="1134"/>
      <c r="VE57" s="1134"/>
      <c r="VF57" s="1134"/>
      <c r="VG57" s="1134"/>
      <c r="VH57" s="1134"/>
      <c r="VI57" s="1134"/>
      <c r="VJ57" s="1134"/>
      <c r="VK57" s="1134"/>
      <c r="VL57" s="1134"/>
      <c r="VM57" s="1134"/>
      <c r="VN57" s="1134"/>
      <c r="VO57" s="1134"/>
      <c r="VP57" s="1134"/>
      <c r="VQ57" s="1134"/>
      <c r="VR57" s="1134"/>
      <c r="VS57" s="1134"/>
      <c r="VT57" s="1134"/>
      <c r="VU57" s="1134"/>
      <c r="VV57" s="1134"/>
      <c r="VW57" s="1134"/>
      <c r="VX57" s="1134"/>
      <c r="VY57" s="1134"/>
      <c r="VZ57" s="1134"/>
      <c r="WA57" s="1515"/>
      <c r="WB57" s="1503"/>
      <c r="WC57" s="1134"/>
      <c r="WD57" s="1134"/>
      <c r="WE57" s="1134"/>
      <c r="WF57" s="1134"/>
      <c r="WG57" s="1515"/>
      <c r="WH57" s="1503"/>
      <c r="WI57" s="1134"/>
      <c r="WJ57" s="1502"/>
      <c r="WK57" s="1503"/>
      <c r="WL57" s="1122"/>
      <c r="WM57" s="1122"/>
      <c r="WN57" s="1502"/>
      <c r="WO57" s="1504"/>
      <c r="WP57" s="1122"/>
      <c r="WQ57" s="1122"/>
      <c r="WR57" s="1122"/>
      <c r="WS57" s="1122"/>
      <c r="WT57" s="1122"/>
      <c r="WU57" s="1122"/>
      <c r="WV57" s="1122"/>
      <c r="WW57" s="1502"/>
      <c r="WX57" s="1504"/>
      <c r="WY57" s="1264"/>
      <c r="WZ57" s="1264"/>
      <c r="XA57" s="1264"/>
      <c r="XB57" s="1506"/>
      <c r="XC57" s="1507"/>
      <c r="XD57" s="1264"/>
      <c r="XE57" s="1506"/>
      <c r="XF57" s="1508"/>
      <c r="XG57" s="1122"/>
      <c r="XH57" s="1122"/>
      <c r="XI57" s="1122"/>
      <c r="XJ57" s="1122"/>
      <c r="XK57" s="1122"/>
      <c r="XL57" s="1122"/>
      <c r="XM57" s="1122"/>
      <c r="XN57" s="1122"/>
      <c r="XO57" s="1122"/>
      <c r="XP57" s="1122"/>
      <c r="XQ57" s="1122"/>
      <c r="XR57" s="1122"/>
      <c r="XS57" s="1122"/>
      <c r="XT57" s="1122"/>
      <c r="XU57" s="1122"/>
      <c r="XV57" s="1122"/>
      <c r="XW57" s="1122"/>
      <c r="XX57" s="1122"/>
      <c r="XY57" s="1122"/>
      <c r="XZ57" s="1122"/>
      <c r="YA57" s="1122"/>
      <c r="YB57" s="1122"/>
      <c r="YC57" s="1502"/>
      <c r="YD57" s="1503"/>
      <c r="YE57" s="1122"/>
      <c r="YF57" s="1122"/>
      <c r="YG57" s="1122"/>
      <c r="YH57" s="1122"/>
      <c r="YI57" s="1502"/>
      <c r="YJ57" s="1515"/>
      <c r="YK57" s="231"/>
      <c r="YL57" s="1515"/>
      <c r="YM57" s="1503"/>
      <c r="YN57" s="1134"/>
      <c r="YO57" s="1134"/>
      <c r="YP57" s="1515"/>
      <c r="YQ57" s="1504"/>
      <c r="YR57" s="1134"/>
      <c r="YS57" s="1134"/>
      <c r="YT57" s="1134"/>
      <c r="YU57" s="1134"/>
      <c r="YV57" s="1134"/>
      <c r="YW57" s="1134"/>
      <c r="YX57" s="1134"/>
      <c r="YY57" s="1515"/>
      <c r="YZ57" s="1504"/>
      <c r="ZA57" s="1134"/>
      <c r="ZB57" s="1134"/>
      <c r="ZC57" s="1134"/>
      <c r="ZD57" s="1134"/>
      <c r="ZE57" s="1134"/>
      <c r="ZF57" s="1134"/>
      <c r="ZG57" s="1134"/>
      <c r="ZH57" s="1134"/>
      <c r="ZI57" s="1134"/>
      <c r="ZJ57" s="1134"/>
      <c r="ZK57" s="1134"/>
      <c r="ZL57" s="1134"/>
      <c r="ZM57" s="1134"/>
      <c r="ZN57" s="1134"/>
      <c r="ZO57" s="1134"/>
      <c r="ZP57" s="1134"/>
      <c r="ZQ57" s="1134"/>
      <c r="ZR57" s="1134"/>
      <c r="ZS57" s="1134"/>
      <c r="ZT57" s="1134"/>
      <c r="ZU57" s="1134"/>
      <c r="ZV57" s="1134"/>
      <c r="ZW57" s="1134"/>
      <c r="ZX57" s="1134"/>
      <c r="ZY57" s="1134"/>
      <c r="ZZ57" s="1134"/>
      <c r="AAA57" s="1134"/>
      <c r="AAB57" s="1134"/>
      <c r="AAC57" s="1134"/>
      <c r="AAD57" s="1134"/>
      <c r="AAE57" s="1515"/>
      <c r="AAF57" s="1503"/>
      <c r="AAG57" s="1134"/>
      <c r="AAH57" s="1134"/>
      <c r="AAI57" s="1134"/>
      <c r="AAJ57" s="1134"/>
      <c r="AAK57" s="1515"/>
      <c r="AAL57" s="1503"/>
      <c r="AAM57" s="1134"/>
      <c r="AAN57" s="1502"/>
      <c r="AAO57" s="1503"/>
      <c r="AAP57" s="1264"/>
      <c r="AAQ57" s="1264"/>
      <c r="AAR57" s="1502"/>
      <c r="AAS57" s="1504"/>
      <c r="AAT57" s="1264"/>
      <c r="AAU57" s="1264"/>
      <c r="AAV57" s="1264"/>
      <c r="AAW57" s="1264"/>
      <c r="AAX57" s="1264"/>
      <c r="AAY57" s="1264"/>
      <c r="AAZ57" s="1264"/>
      <c r="ABA57" s="1502"/>
      <c r="ABB57" s="1504"/>
      <c r="ABC57" s="1264"/>
      <c r="ABD57" s="1264"/>
      <c r="ABE57" s="1264"/>
      <c r="ABF57" s="1506"/>
      <c r="ABG57" s="1507"/>
      <c r="ABH57" s="1264"/>
      <c r="ABI57" s="1506"/>
      <c r="ABJ57" s="1508"/>
      <c r="ABK57" s="1122"/>
      <c r="ABL57" s="1122"/>
      <c r="ABM57" s="1122"/>
      <c r="ABN57" s="1122"/>
      <c r="ABO57" s="1122"/>
      <c r="ABP57" s="1122"/>
      <c r="ABQ57" s="1122"/>
      <c r="ABR57" s="1122"/>
      <c r="ABS57" s="1122"/>
      <c r="ABT57" s="1122"/>
      <c r="ABU57" s="1122"/>
      <c r="ABV57" s="1122"/>
      <c r="ABW57" s="1122"/>
      <c r="ABX57" s="1122"/>
      <c r="ABY57" s="1122"/>
      <c r="ABZ57" s="1122"/>
      <c r="ACA57" s="1122"/>
      <c r="ACB57" s="1122"/>
      <c r="ACC57" s="1122"/>
      <c r="ACD57" s="1122"/>
      <c r="ACE57" s="1122"/>
      <c r="ACF57" s="1122"/>
      <c r="ACG57" s="1502"/>
      <c r="ACH57" s="1503"/>
      <c r="ACI57" s="1122"/>
      <c r="ACJ57" s="1122"/>
      <c r="ACK57" s="1122"/>
      <c r="ACL57" s="1122"/>
      <c r="ACM57" s="1502"/>
      <c r="ACN57" s="1515"/>
      <c r="ACO57" s="231"/>
      <c r="ACP57" s="1515"/>
      <c r="ACQ57" s="1503"/>
      <c r="ACR57" s="1134"/>
      <c r="ACS57" s="1134"/>
      <c r="ACT57" s="1515"/>
      <c r="ACU57" s="1504"/>
      <c r="ACV57" s="1134"/>
      <c r="ACW57" s="1134"/>
      <c r="ACX57" s="1134"/>
      <c r="ACY57" s="1134"/>
      <c r="ACZ57" s="1134"/>
      <c r="ADA57" s="1134"/>
      <c r="ADB57" s="1134"/>
      <c r="ADC57" s="1515"/>
      <c r="ADD57" s="1504"/>
      <c r="ADE57" s="1134"/>
      <c r="ADF57" s="1134"/>
      <c r="ADG57" s="1134"/>
      <c r="ADH57" s="1134"/>
      <c r="ADI57" s="1134"/>
      <c r="ADJ57" s="1134"/>
      <c r="ADK57" s="1134"/>
      <c r="ADL57" s="1134"/>
      <c r="ADM57" s="1134"/>
      <c r="ADN57" s="1134"/>
      <c r="ADO57" s="1134"/>
      <c r="ADP57" s="1134"/>
      <c r="ADQ57" s="1134"/>
      <c r="ADR57" s="1134"/>
      <c r="ADS57" s="1134"/>
      <c r="ADT57" s="1134"/>
      <c r="ADU57" s="1134"/>
      <c r="ADV57" s="1134"/>
      <c r="ADW57" s="1134"/>
      <c r="ADX57" s="1134"/>
      <c r="ADY57" s="1134"/>
      <c r="ADZ57" s="1134"/>
      <c r="AEA57" s="1134"/>
      <c r="AEB57" s="1134"/>
      <c r="AEC57" s="1134"/>
      <c r="AED57" s="1134"/>
      <c r="AEE57" s="1134"/>
      <c r="AEF57" s="1134"/>
      <c r="AEG57" s="1134"/>
      <c r="AEH57" s="1134"/>
      <c r="AEI57" s="1515"/>
      <c r="AEJ57" s="1503"/>
      <c r="AEK57" s="1134"/>
      <c r="AEL57" s="1134"/>
      <c r="AEM57" s="1134"/>
      <c r="AEN57" s="1134"/>
      <c r="AEO57" s="1515"/>
      <c r="AEP57" s="1503"/>
      <c r="AEQ57" s="1134"/>
      <c r="AER57" s="1502"/>
      <c r="AES57" s="1503"/>
      <c r="AET57" s="1264"/>
      <c r="AEU57" s="1264"/>
      <c r="AEV57" s="1502"/>
      <c r="AEW57" s="1504"/>
      <c r="AEX57" s="1264"/>
      <c r="AEY57" s="1264"/>
      <c r="AEZ57" s="1264"/>
      <c r="AFA57" s="1264"/>
      <c r="AFB57" s="1264"/>
      <c r="AFC57" s="1264"/>
      <c r="AFD57" s="1264"/>
      <c r="AFE57" s="1502"/>
      <c r="AFF57" s="1504"/>
      <c r="AFG57" s="1264"/>
      <c r="AFH57" s="1264"/>
      <c r="AFI57" s="1264"/>
      <c r="AFJ57" s="1506"/>
      <c r="AFK57" s="1507"/>
      <c r="AFL57" s="1264"/>
      <c r="AFM57" s="1506"/>
      <c r="AFN57" s="1508"/>
      <c r="AFO57" s="1122"/>
      <c r="AFP57" s="1122"/>
      <c r="AFQ57" s="1122"/>
      <c r="AFR57" s="1122"/>
      <c r="AFS57" s="1122"/>
      <c r="AFT57" s="1122"/>
      <c r="AFU57" s="1122"/>
      <c r="AFV57" s="1122"/>
      <c r="AFW57" s="1122"/>
      <c r="AFX57" s="1122"/>
      <c r="AFY57" s="1122"/>
      <c r="AFZ57" s="1122"/>
      <c r="AGA57" s="1122"/>
      <c r="AGB57" s="1122"/>
      <c r="AGC57" s="1122"/>
      <c r="AGD57" s="1122"/>
      <c r="AGE57" s="1122"/>
      <c r="AGF57" s="1122"/>
      <c r="AGG57" s="1122"/>
      <c r="AGH57" s="1122"/>
      <c r="AGI57" s="1122"/>
      <c r="AGJ57" s="1122"/>
      <c r="AGK57" s="1502"/>
      <c r="AGL57" s="1503"/>
      <c r="AGM57" s="1122"/>
      <c r="AGN57" s="1122"/>
      <c r="AGO57" s="1122"/>
      <c r="AGP57" s="1122"/>
      <c r="AGQ57" s="1502"/>
      <c r="AGR57" s="1515"/>
      <c r="AGS57" s="231"/>
      <c r="AGT57" s="1515"/>
      <c r="AGU57" s="1503"/>
      <c r="AGV57" s="1134"/>
      <c r="AGW57" s="1134"/>
      <c r="AGX57" s="1515"/>
      <c r="AGY57" s="1504"/>
      <c r="AGZ57" s="1134"/>
      <c r="AHA57" s="1134"/>
      <c r="AHB57" s="1134"/>
      <c r="AHC57" s="1134"/>
      <c r="AHD57" s="1134"/>
      <c r="AHE57" s="1134"/>
      <c r="AHF57" s="1134"/>
      <c r="AHG57" s="1502"/>
      <c r="AHH57" s="1504"/>
      <c r="AHI57" s="1264"/>
      <c r="AHJ57" s="1264"/>
      <c r="AHK57" s="1264"/>
      <c r="AHL57" s="1506"/>
      <c r="AHM57" s="1507"/>
      <c r="AHN57" s="1264"/>
      <c r="AHO57" s="1506"/>
      <c r="AHP57" s="1508"/>
      <c r="AHQ57" s="1134"/>
      <c r="AHR57" s="1134"/>
      <c r="AHS57" s="1134"/>
      <c r="AHT57" s="1134"/>
      <c r="AHU57" s="1134"/>
      <c r="AHV57" s="1134"/>
      <c r="AHW57" s="1134"/>
      <c r="AHX57" s="1134"/>
      <c r="AHY57" s="1134"/>
      <c r="AHZ57" s="1134"/>
      <c r="AIA57" s="1134"/>
      <c r="AIB57" s="1134"/>
      <c r="AIC57" s="1134"/>
      <c r="AID57" s="1134"/>
      <c r="AIE57" s="1134"/>
      <c r="AIF57" s="1134"/>
      <c r="AIG57" s="1134"/>
      <c r="AIH57" s="1134"/>
      <c r="AII57" s="1134"/>
      <c r="AIJ57" s="1134"/>
      <c r="AIK57" s="1134"/>
      <c r="AIL57" s="1134"/>
      <c r="AIM57" s="1515"/>
      <c r="AIN57" s="1503"/>
      <c r="AIO57" s="1134"/>
      <c r="AIP57" s="1134"/>
      <c r="AIQ57" s="1134"/>
      <c r="AIR57" s="1134"/>
      <c r="AIS57" s="1515"/>
      <c r="AIT57" s="1503"/>
      <c r="AIU57" s="1134"/>
      <c r="AIV57" s="1502"/>
      <c r="AIW57" s="1503"/>
      <c r="AIX57" s="1122"/>
      <c r="AIY57" s="1122"/>
      <c r="AIZ57" s="1502"/>
      <c r="AJA57" s="1504"/>
      <c r="AJB57" s="1122"/>
      <c r="AJC57" s="1122"/>
      <c r="AJD57" s="1122"/>
      <c r="AJE57" s="1122"/>
      <c r="AJF57" s="1122"/>
      <c r="AJG57" s="1122"/>
      <c r="AJH57" s="1122"/>
      <c r="AJI57" s="1502"/>
      <c r="AJJ57" s="1504"/>
      <c r="AJK57" s="1122"/>
      <c r="AJL57" s="1122"/>
      <c r="AJM57" s="1122"/>
      <c r="AJN57" s="1122"/>
      <c r="AJO57" s="1122"/>
      <c r="AJP57" s="1122"/>
      <c r="AJQ57" s="1122"/>
      <c r="AJR57" s="1122"/>
      <c r="AJS57" s="1122"/>
      <c r="AJT57" s="1122"/>
      <c r="AJU57" s="1122"/>
      <c r="AJV57" s="1122"/>
      <c r="AJW57" s="1122"/>
      <c r="AJX57" s="1122"/>
      <c r="AJY57" s="1122"/>
      <c r="AJZ57" s="1122"/>
      <c r="AKA57" s="1122"/>
      <c r="AKB57" s="1122"/>
      <c r="AKC57" s="1122"/>
      <c r="AKD57" s="1122"/>
      <c r="AKE57" s="1122"/>
      <c r="AKF57" s="1122"/>
      <c r="AKG57" s="1122"/>
      <c r="AKH57" s="1122"/>
      <c r="AKI57" s="1122"/>
      <c r="AKJ57" s="1122"/>
      <c r="AKK57" s="1122"/>
      <c r="AKL57" s="1122"/>
      <c r="AKM57" s="1122"/>
      <c r="AKN57" s="1122"/>
      <c r="AKO57" s="1502"/>
      <c r="AKP57" s="1503"/>
      <c r="AKQ57" s="1122"/>
      <c r="AKR57" s="1122"/>
      <c r="AKS57" s="1122"/>
      <c r="AKT57" s="1122"/>
      <c r="AKU57" s="1502"/>
      <c r="AKV57" s="1515"/>
      <c r="AKW57" s="231"/>
      <c r="AKX57" s="1515"/>
      <c r="AKY57" s="1503"/>
      <c r="AKZ57" s="1134"/>
      <c r="ALA57" s="1134"/>
      <c r="ALB57" s="1515"/>
      <c r="ALC57" s="1504"/>
      <c r="ALD57" s="1134"/>
      <c r="ALE57" s="1134"/>
      <c r="ALF57" s="1134"/>
      <c r="ALG57" s="1134"/>
      <c r="ALH57" s="1134"/>
      <c r="ALI57" s="1134"/>
      <c r="ALJ57" s="1134"/>
      <c r="ALK57" s="1515"/>
      <c r="ALL57" s="1504"/>
      <c r="ALM57" s="1134"/>
      <c r="ALN57" s="1134"/>
      <c r="ALO57" s="1134"/>
      <c r="ALP57" s="1506"/>
      <c r="ALQ57" s="1507"/>
      <c r="ALR57" s="1264"/>
      <c r="ALS57" s="1506"/>
      <c r="ALT57" s="1508"/>
      <c r="ALU57" s="1134"/>
      <c r="ALV57" s="1134"/>
      <c r="ALW57" s="1134"/>
      <c r="ALX57" s="1134"/>
      <c r="ALY57" s="1134"/>
      <c r="ALZ57" s="1134"/>
      <c r="AMA57" s="1134"/>
      <c r="AMB57" s="1134"/>
      <c r="AMC57" s="1134"/>
      <c r="AMD57" s="1134"/>
      <c r="AME57" s="1134"/>
      <c r="AMF57" s="1134"/>
      <c r="AMG57" s="1134"/>
      <c r="AMH57" s="1134"/>
      <c r="AMI57" s="1134"/>
      <c r="AMJ57" s="1134"/>
      <c r="AMK57" s="1134"/>
      <c r="AML57" s="1134"/>
      <c r="AMM57" s="1134"/>
      <c r="AMN57" s="1134"/>
      <c r="AMO57" s="1134"/>
      <c r="AMP57" s="1134"/>
      <c r="AMQ57" s="1515"/>
      <c r="AMR57" s="1503"/>
      <c r="AMS57" s="1134"/>
      <c r="AMT57" s="1134"/>
      <c r="AMU57" s="1134"/>
      <c r="AMV57" s="1134"/>
      <c r="AMW57" s="1515"/>
      <c r="AMX57" s="1503"/>
      <c r="AMY57" s="1134"/>
      <c r="AMZ57" s="1502"/>
      <c r="ANA57" s="1503"/>
      <c r="ANB57" s="1122"/>
      <c r="ANC57" s="1122"/>
      <c r="AND57" s="1502"/>
      <c r="ANE57" s="1504"/>
      <c r="ANF57" s="1122"/>
      <c r="ANG57" s="1122"/>
      <c r="ANH57" s="1122"/>
      <c r="ANI57" s="1122"/>
      <c r="ANJ57" s="1122"/>
      <c r="ANK57" s="1122"/>
      <c r="ANL57" s="1122"/>
      <c r="ANM57" s="1502"/>
      <c r="ANN57" s="1504"/>
      <c r="ANO57" s="1122"/>
      <c r="ANP57" s="1122"/>
      <c r="ANQ57" s="1122"/>
      <c r="ANR57" s="1122"/>
      <c r="ANS57" s="1122"/>
      <c r="ANT57" s="1122"/>
      <c r="ANU57" s="1122"/>
      <c r="ANV57" s="1122"/>
      <c r="ANW57" s="1122"/>
      <c r="ANX57" s="1122"/>
      <c r="ANY57" s="1122"/>
      <c r="ANZ57" s="1122"/>
      <c r="AOA57" s="1122"/>
      <c r="AOB57" s="1122"/>
      <c r="AOC57" s="1122"/>
      <c r="AOD57" s="1122"/>
      <c r="AOE57" s="1122"/>
      <c r="AOF57" s="1122"/>
      <c r="AOG57" s="1122"/>
      <c r="AOH57" s="1122"/>
      <c r="AOI57" s="1122"/>
      <c r="AOJ57" s="1122"/>
      <c r="AOK57" s="1122"/>
      <c r="AOL57" s="1122"/>
      <c r="AOM57" s="1122"/>
      <c r="AON57" s="1122"/>
      <c r="AOO57" s="1122"/>
      <c r="AOP57" s="1122"/>
      <c r="AOQ57" s="1122"/>
      <c r="AOR57" s="1122"/>
      <c r="AOS57" s="1502"/>
      <c r="AOT57" s="1503"/>
      <c r="AOU57" s="1122"/>
      <c r="AOV57" s="1122"/>
      <c r="AOW57" s="1122"/>
      <c r="AOX57" s="1122"/>
      <c r="AOY57" s="1502"/>
      <c r="AOZ57" s="1515"/>
      <c r="APA57" s="231"/>
      <c r="APB57" s="1515"/>
      <c r="APC57" s="1503"/>
      <c r="APD57" s="1134"/>
      <c r="APE57" s="1134"/>
      <c r="APF57" s="1515"/>
      <c r="APG57" s="1504"/>
      <c r="APH57" s="1134"/>
      <c r="API57" s="1134"/>
      <c r="APJ57" s="1134"/>
      <c r="APK57" s="1134"/>
      <c r="APL57" s="1134"/>
      <c r="APM57" s="1134"/>
      <c r="APN57" s="1134"/>
      <c r="APO57" s="1515"/>
      <c r="APP57" s="1504"/>
      <c r="APQ57" s="1134"/>
      <c r="APR57" s="1134"/>
      <c r="APS57" s="1134"/>
      <c r="APT57" s="1506"/>
      <c r="APU57" s="1507"/>
      <c r="APV57" s="1264"/>
      <c r="APW57" s="1506"/>
      <c r="APX57" s="1508"/>
      <c r="APY57" s="1134"/>
      <c r="APZ57" s="1134"/>
      <c r="AQA57" s="1134"/>
      <c r="AQB57" s="1134"/>
      <c r="AQC57" s="1134"/>
      <c r="AQD57" s="1134"/>
      <c r="AQE57" s="1134"/>
      <c r="AQF57" s="1134"/>
      <c r="AQG57" s="1134"/>
      <c r="AQH57" s="1134"/>
      <c r="AQI57" s="1134"/>
      <c r="AQJ57" s="1134"/>
      <c r="AQK57" s="1134"/>
      <c r="AQL57" s="1134"/>
      <c r="AQM57" s="1134"/>
      <c r="AQN57" s="1134"/>
      <c r="AQO57" s="1134"/>
      <c r="AQP57" s="1134"/>
      <c r="AQQ57" s="1134"/>
      <c r="AQR57" s="1134"/>
      <c r="AQS57" s="1134"/>
      <c r="AQT57" s="1134"/>
      <c r="AQU57" s="1515"/>
      <c r="AQV57" s="1503"/>
      <c r="AQW57" s="1134"/>
      <c r="AQX57" s="1134"/>
      <c r="AQY57" s="1134"/>
      <c r="AQZ57" s="1134"/>
      <c r="ARA57" s="1515"/>
      <c r="ARB57" s="1503"/>
      <c r="ARC57" s="1134"/>
      <c r="ARD57" s="1502"/>
      <c r="ARE57" s="1503"/>
      <c r="ARF57" s="1122"/>
      <c r="ARG57" s="1122"/>
      <c r="ARH57" s="1502"/>
      <c r="ARI57" s="1504"/>
      <c r="ARJ57" s="1122"/>
      <c r="ARK57" s="1122"/>
      <c r="ARL57" s="1122"/>
      <c r="ARM57" s="1122"/>
      <c r="ARN57" s="1122"/>
      <c r="ARO57" s="1122"/>
      <c r="ARP57" s="1122"/>
      <c r="ARQ57" s="1502"/>
      <c r="ARR57" s="1504"/>
      <c r="ARS57" s="1122"/>
      <c r="ART57" s="1122"/>
      <c r="ARU57" s="1122"/>
      <c r="ARV57" s="1122"/>
      <c r="ARW57" s="1122"/>
      <c r="ARX57" s="1122"/>
      <c r="ARY57" s="1122"/>
      <c r="ARZ57" s="1122"/>
      <c r="ASA57" s="1122"/>
      <c r="ASB57" s="1122"/>
      <c r="ASC57" s="302"/>
      <c r="ASD57" s="302"/>
      <c r="ASE57" s="302"/>
      <c r="ASF57" s="302"/>
      <c r="ASG57" s="302"/>
      <c r="ASH57" s="302"/>
      <c r="ASI57" s="302"/>
      <c r="ASJ57" s="302"/>
      <c r="ASK57" s="302"/>
      <c r="ASL57" s="302"/>
      <c r="ASM57" s="302"/>
      <c r="ASN57" s="302"/>
      <c r="ASO57" s="302"/>
      <c r="ASP57" s="302"/>
      <c r="ASQ57" s="302"/>
      <c r="ASR57" s="1122"/>
      <c r="ASS57" s="1122"/>
      <c r="AST57" s="1122"/>
      <c r="ASU57" s="1122"/>
      <c r="ASV57" s="1122"/>
      <c r="ASW57" s="1502"/>
      <c r="ASX57" s="1503"/>
      <c r="ASY57" s="1122"/>
      <c r="ASZ57" s="1122"/>
      <c r="ATA57" s="1122"/>
      <c r="ATB57" s="1122"/>
      <c r="ATC57" s="1502"/>
      <c r="ATD57" s="1515"/>
      <c r="ATE57" s="231"/>
      <c r="ATF57" s="1515"/>
      <c r="ATG57" s="1503"/>
      <c r="ATH57" s="1122"/>
      <c r="ATI57" s="1122"/>
      <c r="ATJ57" s="1502"/>
      <c r="ATK57" s="1504"/>
      <c r="ATL57" s="1122"/>
      <c r="ATM57" s="1122"/>
      <c r="ATN57" s="1122"/>
      <c r="ATO57" s="1122"/>
      <c r="ATP57" s="1122"/>
      <c r="ATQ57" s="1122"/>
      <c r="ATR57" s="1122"/>
      <c r="ATS57" s="1502"/>
      <c r="ATT57" s="1504"/>
      <c r="ATU57" s="1122"/>
      <c r="ATV57" s="1122"/>
      <c r="ATW57" s="1122"/>
      <c r="ATX57" s="1122"/>
      <c r="ATY57" s="1122"/>
      <c r="ATZ57" s="1122"/>
      <c r="AUA57" s="1122"/>
      <c r="AUB57" s="1122"/>
      <c r="AUC57" s="1122"/>
      <c r="AUD57" s="1122"/>
      <c r="AUE57" s="1122"/>
      <c r="AUF57" s="1122"/>
      <c r="AUG57" s="1122"/>
      <c r="AUH57" s="1122"/>
      <c r="AUI57" s="1648"/>
      <c r="AUJ57" s="1653"/>
      <c r="AUO57" s="1654"/>
      <c r="AUP57" s="1653"/>
      <c r="AUR57" s="1648"/>
      <c r="AUS57" s="1653"/>
      <c r="AUV57" s="1655"/>
      <c r="AUW57" s="1539"/>
      <c r="AVE57" s="1655"/>
      <c r="AVF57" s="1539"/>
      <c r="AVK57" s="1242" t="s">
        <v>1186</v>
      </c>
      <c r="AVL57" s="1525"/>
      <c r="AVM57" s="1526"/>
      <c r="AVN57" s="1537"/>
      <c r="AVO57" s="1537"/>
      <c r="AVP57" s="1537"/>
      <c r="AVS57" s="1242"/>
      <c r="AVT57" s="1525"/>
      <c r="AVU57" s="1526"/>
      <c r="AVV57" s="1242"/>
      <c r="AWA57" s="1242"/>
      <c r="AWB57" s="1525"/>
      <c r="AWC57" s="1526"/>
      <c r="AWE57" s="1538"/>
      <c r="AWF57" s="1539"/>
      <c r="AWG57" s="1239"/>
      <c r="AWH57" s="1535"/>
      <c r="AWI57" s="1536"/>
      <c r="AWJ57" s="1240"/>
      <c r="AWK57" s="1533"/>
      <c r="AWL57" s="1534"/>
      <c r="AWM57" s="1143"/>
      <c r="AWN57" s="1143"/>
      <c r="AWO57" s="1143"/>
      <c r="AWQ57" s="1371"/>
      <c r="AWR57" s="265"/>
      <c r="AWS57" s="265"/>
      <c r="AWT57" s="265"/>
      <c r="AWU57" s="265"/>
      <c r="AWV57" s="265"/>
      <c r="AWW57" s="265"/>
      <c r="AWX57" s="265"/>
      <c r="AWY57" s="265"/>
      <c r="AWZ57" s="265"/>
      <c r="AXA57" s="265"/>
      <c r="AXB57" s="265"/>
      <c r="AXC57" s="265"/>
      <c r="AXD57" s="265"/>
      <c r="AXE57" s="265"/>
      <c r="AXF57" s="265"/>
      <c r="AXG57" s="265"/>
      <c r="AXH57" s="265"/>
      <c r="AXI57" s="265"/>
      <c r="AXJ57" s="265"/>
      <c r="AXK57" s="265"/>
      <c r="AXQ57" s="1648"/>
      <c r="AXR57" s="1653"/>
      <c r="AXY57" s="1143"/>
      <c r="AXZ57" s="1144"/>
      <c r="AYA57" s="1144"/>
      <c r="AYB57" s="1143"/>
      <c r="AYD57" s="1655"/>
      <c r="AYE57" s="1539"/>
      <c r="AYK57" s="1143"/>
      <c r="AYL57" s="1143"/>
      <c r="AYM57" s="1144"/>
      <c r="AYN57" s="1144"/>
      <c r="AYO57" s="1143"/>
      <c r="AYP57" s="1143"/>
      <c r="AYQ57" s="1143"/>
      <c r="AYU57" s="780"/>
      <c r="AYW57" s="230"/>
      <c r="AZB57" s="230"/>
      <c r="AZC57" s="1637"/>
      <c r="AZD57" s="1638"/>
      <c r="AZE57" s="1638"/>
      <c r="AZF57" s="1274"/>
      <c r="AZK57" s="1515"/>
      <c r="AZL57" s="1503"/>
      <c r="AZM57" s="1134"/>
      <c r="AZN57" s="1134"/>
      <c r="AZO57" s="1134"/>
      <c r="AZP57" s="1134"/>
      <c r="AZQ57" s="1515"/>
      <c r="AZR57" s="1503"/>
      <c r="AZS57" s="1134"/>
      <c r="AZT57" s="1502"/>
      <c r="AZU57" s="1503"/>
      <c r="AZV57" s="1264"/>
      <c r="AZW57" s="1264"/>
      <c r="AZX57" s="1502"/>
      <c r="AZY57" s="1504"/>
      <c r="AZZ57" s="1264"/>
      <c r="BAA57" s="1264"/>
      <c r="BAB57" s="1264"/>
      <c r="BAC57" s="1264"/>
      <c r="BAD57" s="1264"/>
      <c r="BAE57" s="1264"/>
      <c r="BAF57" s="1264"/>
      <c r="BAG57" s="1502"/>
      <c r="BAH57" s="1504"/>
      <c r="BAI57" s="1264"/>
      <c r="BAJ57" s="1264"/>
      <c r="BAK57" s="1264"/>
      <c r="BAL57" s="1506"/>
      <c r="BAM57" s="1507"/>
      <c r="BAN57" s="1264"/>
      <c r="BAO57" s="1506"/>
      <c r="BAP57" s="1508"/>
      <c r="BAQ57" s="747"/>
      <c r="BAR57" s="747"/>
      <c r="BAU57" s="249"/>
      <c r="BAV57" s="249"/>
      <c r="BAW57" s="1122"/>
      <c r="BAX57" s="1122"/>
      <c r="BAY57" s="1122"/>
      <c r="BAZ57" s="1122"/>
      <c r="BBA57" s="1122"/>
      <c r="BBB57" s="1122"/>
      <c r="BBC57" s="1122"/>
      <c r="BBD57" s="1122"/>
      <c r="BBE57" s="1122"/>
      <c r="BBF57" s="1122"/>
      <c r="BBG57" s="1122"/>
      <c r="BBH57" s="1122"/>
      <c r="BBI57" s="1122"/>
      <c r="BBJ57" s="1122"/>
      <c r="BBK57" s="1122"/>
      <c r="BBL57" s="1122"/>
      <c r="BBM57" s="1502"/>
      <c r="BBN57" s="1503"/>
      <c r="BBO57" s="1122"/>
      <c r="BBP57" s="1122"/>
      <c r="BBQ57" s="1122"/>
      <c r="BBR57" s="1122"/>
      <c r="BBS57" s="1502"/>
      <c r="BBT57" s="1515"/>
      <c r="BBU57" s="231"/>
      <c r="BBV57" s="1515"/>
      <c r="BBW57" s="1503"/>
      <c r="BBX57" s="1134"/>
      <c r="BBY57" s="1134"/>
      <c r="BBZ57" s="1515"/>
      <c r="BCA57" s="1504"/>
      <c r="BCB57" s="1134"/>
      <c r="BCC57" s="1134"/>
      <c r="BCD57" s="1134"/>
      <c r="BCE57" s="1134"/>
      <c r="BCF57" s="1134"/>
      <c r="BCG57" s="1134"/>
      <c r="BCH57" s="1134"/>
      <c r="BCI57" s="1515"/>
      <c r="BCJ57" s="1504"/>
      <c r="BCK57" s="1134"/>
      <c r="BCL57" s="1134"/>
      <c r="BCM57" s="1134"/>
      <c r="BCN57" s="1506"/>
      <c r="BCO57" s="1507"/>
      <c r="BCP57" s="1264"/>
      <c r="BCQ57" s="1506"/>
      <c r="BCR57" s="1508"/>
      <c r="BCS57" s="1134"/>
      <c r="BCT57" s="1134"/>
      <c r="BCU57" s="1134"/>
      <c r="BCV57" s="1134"/>
      <c r="BCW57" s="1134"/>
      <c r="BCX57" s="1134"/>
      <c r="BCY57" s="1134"/>
      <c r="BCZ57" s="1134"/>
      <c r="BDA57" s="1134"/>
      <c r="BDB57" s="1134"/>
      <c r="BDC57" s="1134"/>
      <c r="BDD57" s="1134"/>
      <c r="BDE57" s="1134"/>
      <c r="BDF57" s="1134"/>
      <c r="BDG57" s="1134"/>
      <c r="BDH57" s="1134"/>
      <c r="BDI57" s="1134"/>
      <c r="BDJ57" s="1134"/>
      <c r="BDK57" s="1134"/>
      <c r="BDL57" s="1134"/>
      <c r="BDM57" s="1134"/>
      <c r="BDN57" s="1134"/>
      <c r="BDO57" s="1515"/>
      <c r="BDP57" s="1503"/>
      <c r="BDQ57" s="1134"/>
      <c r="BDR57" s="1134"/>
      <c r="BDS57" s="1134"/>
      <c r="BDT57" s="1134"/>
      <c r="BDU57" s="1515"/>
      <c r="BDV57" s="1503"/>
      <c r="BDW57" s="1134"/>
      <c r="BDX57" s="1502"/>
      <c r="BDY57" s="1503"/>
      <c r="BDZ57" s="1122"/>
      <c r="BEA57" s="1122"/>
      <c r="BEB57" s="1502"/>
      <c r="BEC57" s="1504"/>
      <c r="BED57" s="1122"/>
      <c r="BEE57" s="1122"/>
      <c r="BEF57" s="1122"/>
      <c r="BEG57" s="1122"/>
      <c r="BEH57" s="1122"/>
      <c r="BEI57" s="1122"/>
      <c r="BEJ57" s="1122"/>
      <c r="BEK57" s="1502"/>
      <c r="BEL57" s="1504"/>
      <c r="BEM57" s="1122"/>
      <c r="BEN57" s="1122"/>
      <c r="BEO57" s="1122"/>
      <c r="BEP57" s="1122"/>
      <c r="BEQ57" s="1122"/>
      <c r="BER57" s="1122"/>
      <c r="BES57" s="1122"/>
      <c r="BET57" s="1122"/>
      <c r="BEU57" s="1122"/>
      <c r="BEV57" s="1122"/>
      <c r="BEW57" s="1122"/>
      <c r="BEX57" s="1122"/>
      <c r="BEY57" s="1122"/>
      <c r="BEZ57" s="1122"/>
      <c r="BFA57" s="1122"/>
      <c r="BFB57" s="1122"/>
      <c r="BFC57" s="1122"/>
      <c r="BFD57" s="1122"/>
      <c r="BFE57" s="1122"/>
      <c r="BFF57" s="1122"/>
      <c r="BFG57" s="1122"/>
      <c r="BFH57" s="1122"/>
      <c r="BFI57" s="1122"/>
      <c r="BFJ57" s="1122"/>
      <c r="BFK57" s="1122"/>
      <c r="BFL57" s="1122"/>
      <c r="BFM57" s="1122"/>
      <c r="BFN57" s="1122"/>
      <c r="BFO57" s="1122"/>
      <c r="BFP57" s="1122"/>
      <c r="BFQ57" s="1502"/>
      <c r="BFR57" s="1503"/>
      <c r="BFS57" s="1122"/>
      <c r="BFT57" s="1122"/>
      <c r="BFU57" s="1122"/>
      <c r="BFV57" s="1122"/>
      <c r="BFW57" s="1502"/>
      <c r="BFX57" s="1515"/>
      <c r="BFY57" s="231"/>
      <c r="BFZ57" s="1515"/>
      <c r="BGA57" s="1503"/>
      <c r="BGB57" s="1134"/>
      <c r="BGC57" s="1134"/>
      <c r="BGD57" s="1515"/>
      <c r="BGE57" s="1504"/>
      <c r="BGF57" s="1134"/>
      <c r="BGG57" s="1134"/>
      <c r="BGH57" s="1134"/>
      <c r="BGI57" s="1134"/>
      <c r="BGJ57" s="1134"/>
      <c r="BGK57" s="1134"/>
      <c r="BGL57" s="1134"/>
      <c r="BGM57" s="1515"/>
      <c r="BGN57" s="1504"/>
      <c r="BGO57" s="1134"/>
      <c r="BGP57" s="1134"/>
      <c r="BGQ57" s="1134"/>
      <c r="BGR57" s="1506"/>
      <c r="BGS57" s="1507"/>
      <c r="BGT57" s="1264"/>
      <c r="BGU57" s="1506"/>
      <c r="BGV57" s="1508"/>
      <c r="BGW57" s="1134"/>
      <c r="BGX57" s="1134"/>
      <c r="BGY57" s="1134"/>
      <c r="BGZ57" s="1134"/>
      <c r="BHA57" s="1134"/>
      <c r="BHB57" s="1134"/>
      <c r="BHC57" s="1134"/>
      <c r="BHD57" s="1134"/>
      <c r="BHE57" s="1134"/>
      <c r="BHF57" s="1134"/>
      <c r="BHG57" s="1134"/>
      <c r="BHH57" s="1134"/>
      <c r="BHI57" s="1134"/>
      <c r="BHJ57" s="1134"/>
      <c r="BHK57" s="1134"/>
      <c r="BHL57" s="1134"/>
      <c r="BHM57" s="1134"/>
      <c r="BHN57" s="1134"/>
      <c r="BHO57" s="1134"/>
      <c r="BHP57" s="1134"/>
      <c r="BHQ57" s="1134"/>
      <c r="BHR57" s="1134"/>
      <c r="BHS57" s="1515"/>
      <c r="BHT57" s="1503"/>
      <c r="BHU57" s="1134"/>
      <c r="BHV57" s="1134"/>
      <c r="BHW57" s="1134"/>
      <c r="BHX57" s="1134"/>
      <c r="BHY57" s="1515"/>
      <c r="BHZ57" s="1503"/>
      <c r="BIA57" s="1134"/>
      <c r="BIB57" s="1502"/>
      <c r="BIC57" s="1503"/>
      <c r="BID57" s="1122"/>
      <c r="BIE57" s="1122"/>
      <c r="BIF57" s="1502"/>
      <c r="BIG57" s="1504"/>
      <c r="BIH57" s="1122"/>
      <c r="BII57" s="1122"/>
      <c r="BIJ57" s="1122"/>
      <c r="BIK57" s="1122"/>
      <c r="BIL57" s="1122"/>
      <c r="BIM57" s="1122"/>
      <c r="BIN57" s="1122"/>
      <c r="BIO57" s="1502"/>
      <c r="BIP57" s="1504"/>
      <c r="BIQ57" s="1122"/>
      <c r="BIR57" s="1122"/>
      <c r="BIS57" s="1122"/>
      <c r="BIT57" s="1122"/>
      <c r="BIU57" s="1122"/>
      <c r="BIV57" s="1122"/>
      <c r="BIW57" s="1122"/>
      <c r="BIX57" s="1122"/>
      <c r="BIY57" s="1122"/>
      <c r="BIZ57" s="1122"/>
      <c r="BJA57" s="1122"/>
      <c r="BJB57" s="1122"/>
      <c r="BJC57" s="1122"/>
      <c r="BJD57" s="1122"/>
      <c r="BJE57" s="1122"/>
      <c r="BJF57" s="1122"/>
      <c r="BJG57" s="1122"/>
      <c r="BJH57" s="1122"/>
      <c r="BJI57" s="1122"/>
      <c r="BJJ57" s="1122"/>
      <c r="BJK57" s="1122"/>
      <c r="BJL57" s="1122"/>
      <c r="BJM57" s="1122"/>
      <c r="BJN57" s="1122"/>
      <c r="BJO57" s="1122"/>
      <c r="BJP57" s="1122"/>
      <c r="BJQ57" s="1122"/>
      <c r="BJR57" s="1122"/>
      <c r="BJS57" s="1122"/>
      <c r="BJT57" s="1122"/>
      <c r="BJU57" s="1502"/>
      <c r="BJV57" s="1503"/>
      <c r="BJW57" s="1122"/>
      <c r="BJX57" s="1122"/>
      <c r="BJY57" s="1122"/>
      <c r="BJZ57" s="1122"/>
      <c r="BKA57" s="1502"/>
      <c r="BKB57" s="1515"/>
      <c r="BKC57" s="231"/>
      <c r="BKD57" s="1515"/>
      <c r="BKE57" s="1503"/>
      <c r="BKF57" s="1134"/>
      <c r="BKG57" s="1134"/>
      <c r="BKH57" s="1515"/>
      <c r="BKI57" s="1504"/>
      <c r="BKJ57" s="1134"/>
      <c r="BKK57" s="1134"/>
      <c r="BKL57" s="1134"/>
      <c r="BKM57" s="1134"/>
      <c r="BKN57" s="1134"/>
      <c r="BKO57" s="1134"/>
      <c r="BKP57" s="1134"/>
      <c r="BKQ57" s="1515"/>
      <c r="BKR57" s="1504"/>
      <c r="BKS57" s="1134"/>
      <c r="BKT57" s="1134"/>
      <c r="BKU57" s="1134"/>
      <c r="BKV57" s="1506"/>
      <c r="BKW57" s="1507"/>
      <c r="BKX57" s="1264"/>
      <c r="BKY57" s="1506"/>
      <c r="BKZ57" s="1508"/>
      <c r="BLA57" s="1134"/>
      <c r="BLB57" s="1134"/>
      <c r="BLC57" s="1134"/>
      <c r="BLD57" s="1134"/>
      <c r="BLE57" s="1134"/>
      <c r="BLF57" s="1134"/>
      <c r="BLG57" s="1134"/>
      <c r="BLH57" s="1134"/>
      <c r="BLI57" s="1134"/>
      <c r="BLJ57" s="1134"/>
      <c r="BLK57" s="1134"/>
      <c r="BLL57" s="1134"/>
      <c r="BLM57" s="1134"/>
      <c r="BLN57" s="1134"/>
      <c r="BLO57" s="1134"/>
      <c r="BLP57" s="1134"/>
      <c r="BLQ57" s="1134"/>
      <c r="BLR57" s="1134"/>
      <c r="BLS57" s="1134"/>
      <c r="BLT57" s="1134"/>
      <c r="BLU57" s="1134"/>
      <c r="BLV57" s="1134"/>
      <c r="BLW57" s="1515"/>
      <c r="BLX57" s="1503"/>
      <c r="BLY57" s="1134"/>
      <c r="BLZ57" s="1134"/>
      <c r="BMA57" s="1134"/>
      <c r="BMB57" s="1134"/>
      <c r="BMC57" s="1515"/>
      <c r="BMD57" s="1503"/>
      <c r="BME57" s="1134"/>
      <c r="BMF57" s="1502"/>
      <c r="BMG57" s="1503"/>
      <c r="BMH57" s="1122"/>
      <c r="BMI57" s="1122"/>
      <c r="BMJ57" s="1502"/>
      <c r="BMK57" s="1504"/>
      <c r="BML57" s="1122"/>
      <c r="BMM57" s="1122"/>
      <c r="BMN57" s="1122"/>
      <c r="BMO57" s="1122"/>
      <c r="BMP57" s="1122"/>
      <c r="BMQ57" s="1122"/>
      <c r="BMR57" s="1122"/>
      <c r="BMS57" s="1502"/>
      <c r="BMT57" s="1504"/>
      <c r="BMU57" s="1122"/>
      <c r="BMV57" s="1122"/>
      <c r="BMW57" s="1122"/>
      <c r="BMX57" s="1122"/>
      <c r="BMY57" s="1122"/>
      <c r="BMZ57" s="1122"/>
      <c r="BNA57" s="1122"/>
      <c r="BNB57" s="1122"/>
      <c r="BNC57" s="1122"/>
      <c r="BND57" s="1122"/>
      <c r="BNE57" s="1122"/>
      <c r="BNF57" s="1122"/>
      <c r="BNG57" s="1122"/>
      <c r="BNH57" s="1122"/>
      <c r="BNI57" s="1122"/>
      <c r="BNJ57" s="1122"/>
      <c r="BNK57" s="1122"/>
      <c r="BNL57" s="1122"/>
      <c r="BNM57" s="1122"/>
      <c r="BNN57" s="1122"/>
      <c r="BNO57" s="1122"/>
      <c r="BNP57" s="1122"/>
      <c r="BNQ57" s="1122"/>
      <c r="BNR57" s="1122"/>
      <c r="BNS57" s="1122"/>
      <c r="BNT57" s="1122"/>
      <c r="BNU57" s="1122"/>
      <c r="BNV57" s="1122"/>
      <c r="BNW57" s="1122"/>
      <c r="BNX57" s="1122"/>
      <c r="BNY57" s="1502"/>
      <c r="BNZ57" s="1503"/>
      <c r="BOA57" s="1122"/>
      <c r="BOB57" s="1122"/>
      <c r="BOC57" s="1122"/>
      <c r="BOD57" s="1122"/>
      <c r="BOE57" s="1502"/>
      <c r="BOF57" s="1515"/>
      <c r="BOG57" s="231"/>
      <c r="BOH57" s="1515"/>
      <c r="BOI57" s="1503"/>
      <c r="BOJ57" s="1134"/>
      <c r="BOK57" s="1134"/>
      <c r="BOL57" s="1515"/>
      <c r="BOM57" s="1504"/>
      <c r="BON57" s="1134"/>
      <c r="BOO57" s="1134"/>
      <c r="BOP57" s="1134"/>
      <c r="BOQ57" s="1134"/>
      <c r="BOR57" s="1134"/>
      <c r="BOS57" s="1134"/>
      <c r="BOT57" s="1134"/>
      <c r="BOU57" s="1515"/>
      <c r="BOV57" s="1504"/>
      <c r="BOW57" s="1134"/>
      <c r="BOX57" s="1134"/>
      <c r="BOY57" s="1134"/>
      <c r="BOZ57" s="1506"/>
      <c r="BPA57" s="1507"/>
      <c r="BPB57" s="1264"/>
      <c r="BPC57" s="1506"/>
      <c r="BPD57" s="1508"/>
      <c r="BPE57" s="1134"/>
      <c r="BPF57" s="1134"/>
      <c r="BPG57" s="1134"/>
      <c r="BPH57" s="1134"/>
      <c r="BPI57" s="1134"/>
      <c r="BPJ57" s="1134"/>
      <c r="BPK57" s="1134"/>
      <c r="BPL57" s="1134"/>
      <c r="BPM57" s="1134"/>
      <c r="BPN57" s="1134"/>
      <c r="BPO57" s="1134"/>
      <c r="BPP57" s="1134"/>
      <c r="BPQ57" s="1134"/>
      <c r="BPR57" s="1134"/>
      <c r="BPS57" s="1134"/>
      <c r="BPT57" s="1134"/>
      <c r="BPU57" s="1134"/>
      <c r="BPV57" s="1134"/>
      <c r="BPW57" s="1134"/>
      <c r="BPX57" s="1134"/>
      <c r="BPY57" s="1134"/>
      <c r="BPZ57" s="1134"/>
      <c r="BQA57" s="1515"/>
      <c r="BQB57" s="1503"/>
      <c r="BQC57" s="1134"/>
      <c r="BQD57" s="1134"/>
      <c r="BQE57" s="1134"/>
      <c r="BQF57" s="1134"/>
      <c r="BQG57" s="1515"/>
      <c r="BQH57" s="1503"/>
      <c r="BQI57" s="1134"/>
      <c r="BQJ57" s="1502"/>
      <c r="BQK57" s="1503"/>
      <c r="BQL57" s="1122"/>
      <c r="BQM57" s="1122"/>
      <c r="BQN57" s="1502"/>
      <c r="BQO57" s="1504"/>
      <c r="BQP57" s="1122"/>
      <c r="BQQ57" s="1122"/>
      <c r="BQR57" s="1122"/>
      <c r="BQS57" s="1122"/>
      <c r="BQT57" s="1122"/>
      <c r="BQU57" s="1122"/>
      <c r="BQV57" s="1122"/>
      <c r="BQW57" s="1502"/>
      <c r="BQX57" s="1504"/>
      <c r="BQY57" s="1122"/>
      <c r="BQZ57" s="1122"/>
      <c r="BRA57" s="1122"/>
      <c r="BRB57" s="1122"/>
      <c r="BRC57" s="1122"/>
      <c r="BRD57" s="1122"/>
      <c r="BRE57" s="1122"/>
      <c r="BRF57" s="1122"/>
      <c r="BRG57" s="1122"/>
      <c r="BRH57" s="1122"/>
      <c r="BRI57" s="1122"/>
      <c r="BRJ57" s="1122"/>
      <c r="BRK57" s="1122"/>
      <c r="BRL57" s="1122"/>
      <c r="BRM57" s="1122"/>
      <c r="BRN57" s="1122"/>
      <c r="BRO57" s="1122"/>
      <c r="BRP57" s="1122"/>
      <c r="BRQ57" s="1122"/>
      <c r="BRR57" s="1122"/>
      <c r="BRS57" s="1122"/>
      <c r="BRT57" s="1122"/>
      <c r="BRU57" s="1122"/>
      <c r="BRV57" s="1122"/>
      <c r="BRW57" s="1122"/>
      <c r="BRX57" s="1122"/>
      <c r="BRY57" s="1122"/>
      <c r="BRZ57" s="1122"/>
      <c r="BSA57" s="1122"/>
      <c r="BSB57" s="1122"/>
      <c r="BSC57" s="1502"/>
      <c r="BSD57" s="1503"/>
      <c r="BSE57" s="1122"/>
      <c r="BSF57" s="1122"/>
      <c r="BSG57" s="1122"/>
      <c r="BSH57" s="1122"/>
      <c r="BSI57" s="1502"/>
      <c r="BSJ57" s="1515"/>
      <c r="BSK57" s="231"/>
      <c r="BSL57" s="1515"/>
      <c r="BSM57" s="1503"/>
      <c r="BSN57" s="1134"/>
      <c r="BSO57" s="1134"/>
      <c r="BSP57" s="1515"/>
      <c r="BSQ57" s="1504"/>
      <c r="BSR57" s="1134"/>
      <c r="BSS57" s="1134"/>
      <c r="BST57" s="1134"/>
      <c r="BSU57" s="1134"/>
      <c r="BSV57" s="1134"/>
      <c r="BSW57" s="1134"/>
      <c r="BSX57" s="1134"/>
      <c r="BSY57" s="1515"/>
      <c r="BSZ57" s="1504"/>
      <c r="BTA57" s="1134"/>
      <c r="BTB57" s="1134"/>
      <c r="BTC57" s="1134"/>
      <c r="BTD57" s="1506"/>
      <c r="BTE57" s="1507"/>
      <c r="BTF57" s="1264"/>
      <c r="BTG57" s="1506"/>
      <c r="BTH57" s="1508"/>
      <c r="BTI57" s="1134"/>
      <c r="BTJ57" s="1134"/>
      <c r="BTK57" s="1134"/>
      <c r="BTL57" s="1134"/>
      <c r="BTM57" s="1134"/>
      <c r="BTN57" s="1134"/>
      <c r="BTO57" s="1134"/>
      <c r="BTP57" s="1134"/>
      <c r="BTQ57" s="1134"/>
      <c r="BTR57" s="1134"/>
      <c r="BTS57" s="1134"/>
      <c r="BTT57" s="1134"/>
      <c r="BTU57" s="1134"/>
      <c r="BTV57" s="1134"/>
      <c r="BTW57" s="1134"/>
      <c r="BTX57" s="1134"/>
      <c r="BTY57" s="1134"/>
      <c r="BTZ57" s="1134"/>
      <c r="BUA57" s="1134"/>
      <c r="BUB57" s="1134"/>
      <c r="BUC57" s="1134"/>
      <c r="BUD57" s="1134"/>
      <c r="BUE57" s="1515"/>
      <c r="BUF57" s="1503"/>
      <c r="BUG57" s="1134"/>
      <c r="BUH57" s="1134"/>
      <c r="BUI57" s="1134"/>
      <c r="BUJ57" s="1134"/>
      <c r="BUK57" s="1515"/>
      <c r="BUL57" s="1503"/>
      <c r="BUM57" s="1134"/>
      <c r="BUN57" s="1502"/>
      <c r="BUO57" s="1503"/>
      <c r="BUP57" s="1122"/>
      <c r="BUQ57" s="1122"/>
      <c r="BUR57" s="1502"/>
      <c r="BUS57" s="1504"/>
      <c r="BUT57" s="1122"/>
      <c r="BUU57" s="1122"/>
      <c r="BUV57" s="1122"/>
      <c r="BUW57" s="1122"/>
      <c r="BUX57" s="1122"/>
      <c r="BUY57" s="1122"/>
      <c r="BUZ57" s="1122"/>
      <c r="BVA57" s="1502"/>
      <c r="BVB57" s="1504"/>
      <c r="BVC57" s="1122"/>
      <c r="BVD57" s="1122"/>
      <c r="BVE57" s="1122"/>
      <c r="BVF57" s="1122"/>
      <c r="BVG57" s="1122"/>
      <c r="BVH57" s="1122"/>
      <c r="BVI57" s="1122"/>
      <c r="BVJ57" s="1122"/>
      <c r="BVK57" s="1122"/>
      <c r="BVL57" s="1122"/>
      <c r="BVM57" s="1122"/>
      <c r="BVN57" s="1122"/>
      <c r="BVO57" s="1122"/>
      <c r="BVP57" s="1122"/>
      <c r="BVQ57" s="1122"/>
      <c r="BVR57" s="1122"/>
      <c r="BVS57" s="1122"/>
      <c r="BVT57" s="1122"/>
      <c r="BVU57" s="1122"/>
      <c r="BVV57" s="1122"/>
      <c r="BVW57" s="1122"/>
      <c r="BVX57" s="1122"/>
      <c r="BVY57" s="1122"/>
      <c r="BVZ57" s="1122"/>
      <c r="BWA57" s="1122"/>
      <c r="BWB57" s="1122"/>
      <c r="BWC57" s="1122"/>
      <c r="BWD57" s="1122"/>
      <c r="BWE57" s="1122"/>
      <c r="BWF57" s="1122"/>
      <c r="BWG57" s="1502"/>
      <c r="BWH57" s="1503"/>
      <c r="BWI57" s="1122"/>
      <c r="BWJ57" s="1122"/>
      <c r="BWK57" s="1122"/>
      <c r="BWL57" s="1122"/>
      <c r="BWM57" s="1502"/>
      <c r="BWN57" s="1515"/>
      <c r="BWO57" s="231"/>
      <c r="BWP57" s="1515"/>
      <c r="BWQ57" s="1503"/>
      <c r="BWR57" s="1134"/>
      <c r="BWS57" s="1134"/>
      <c r="BWT57" s="1515"/>
      <c r="BWU57" s="1504"/>
      <c r="BWV57" s="1134"/>
      <c r="BWW57" s="1134"/>
      <c r="BWX57" s="1134"/>
      <c r="BWY57" s="1134"/>
      <c r="BWZ57" s="1134"/>
      <c r="BXA57" s="1134"/>
      <c r="BXB57" s="1134"/>
      <c r="BXC57" s="1515"/>
      <c r="BXD57" s="1504"/>
      <c r="BXE57" s="1134"/>
      <c r="BXF57" s="1134"/>
      <c r="BXG57" s="1134"/>
      <c r="BXH57" s="1506"/>
      <c r="BXI57" s="1507"/>
      <c r="BXJ57" s="1264"/>
      <c r="BXK57" s="1506"/>
      <c r="BXL57" s="1508"/>
      <c r="BXM57" s="1134"/>
      <c r="BXN57" s="1134"/>
      <c r="BXO57" s="1134"/>
      <c r="BXP57" s="1134"/>
      <c r="BXQ57" s="1134"/>
      <c r="BXR57" s="1134"/>
      <c r="BXS57" s="1134"/>
      <c r="BXT57" s="1134"/>
      <c r="BXU57" s="1134"/>
      <c r="BXV57" s="1134"/>
      <c r="BXW57" s="1134"/>
      <c r="BXX57" s="1134"/>
      <c r="BXY57" s="1134"/>
      <c r="BXZ57" s="1134"/>
      <c r="BYA57" s="1134"/>
      <c r="BYB57" s="1134"/>
      <c r="BYC57" s="1134"/>
      <c r="BYD57" s="1134"/>
      <c r="BYE57" s="1134"/>
      <c r="BYF57" s="1134"/>
      <c r="BYG57" s="1134"/>
      <c r="BYH57" s="1134"/>
      <c r="BYI57" s="1515"/>
      <c r="BYJ57" s="1503"/>
      <c r="BYK57" s="1134"/>
      <c r="BYL57" s="1134"/>
      <c r="BYM57" s="1134"/>
      <c r="BYN57" s="1134"/>
      <c r="BYO57" s="1515"/>
      <c r="BYP57" s="1503"/>
      <c r="BYQ57" s="1134"/>
      <c r="BYR57" s="1502"/>
      <c r="BYS57" s="1503"/>
      <c r="BYT57" s="1122"/>
      <c r="BYU57" s="1122"/>
      <c r="BYV57" s="1502"/>
      <c r="BYW57" s="1504"/>
      <c r="BYX57" s="1122"/>
      <c r="BYY57" s="1122"/>
      <c r="BYZ57" s="1122"/>
      <c r="BZA57" s="1122"/>
      <c r="BZB57" s="1122"/>
      <c r="BZC57" s="1122"/>
      <c r="BZD57" s="1122"/>
      <c r="BZE57" s="1502"/>
      <c r="BZF57" s="1504"/>
      <c r="BZG57" s="1122"/>
      <c r="BZH57" s="1122"/>
      <c r="BZI57" s="1122"/>
      <c r="BZJ57" s="1122"/>
      <c r="BZK57" s="1122"/>
      <c r="BZL57" s="1122"/>
      <c r="BZM57" s="1122"/>
      <c r="BZN57" s="1122"/>
      <c r="BZO57" s="1122"/>
      <c r="BZP57" s="1122"/>
      <c r="BZQ57" s="1122"/>
      <c r="BZR57" s="1122"/>
      <c r="BZS57" s="1122"/>
      <c r="BZT57" s="1122"/>
      <c r="BZU57" s="1122"/>
      <c r="BZV57" s="1122"/>
      <c r="BZW57" s="1122"/>
      <c r="BZX57" s="1122"/>
      <c r="BZY57" s="1122"/>
      <c r="BZZ57" s="1122"/>
      <c r="CAA57" s="1122"/>
      <c r="CAB57" s="1122"/>
      <c r="CAC57" s="1122"/>
      <c r="CAD57" s="1122"/>
      <c r="CAE57" s="1122"/>
      <c r="CAF57" s="1122"/>
      <c r="CAG57" s="1122"/>
      <c r="CAH57" s="1122"/>
      <c r="CAI57" s="1122"/>
      <c r="CAJ57" s="1122"/>
      <c r="CAK57" s="1502"/>
      <c r="CAL57" s="1503"/>
      <c r="CAM57" s="1122"/>
      <c r="CAN57" s="1122"/>
      <c r="CAO57" s="1122"/>
      <c r="CAP57" s="1122"/>
      <c r="CAQ57" s="1502"/>
      <c r="CAR57" s="1515"/>
      <c r="CAS57" s="231"/>
      <c r="CAT57" s="1515"/>
      <c r="CAU57" s="1503"/>
      <c r="CAV57" s="1134"/>
      <c r="CAW57" s="1134"/>
      <c r="CAX57" s="1515"/>
      <c r="CAY57" s="1504"/>
      <c r="CAZ57" s="1134"/>
      <c r="CBA57" s="1134"/>
      <c r="CBB57" s="1134"/>
      <c r="CBC57" s="1134"/>
      <c r="CBD57" s="1134"/>
      <c r="CBE57" s="1134"/>
      <c r="CBF57" s="1134"/>
      <c r="CBG57" s="1515"/>
      <c r="CBH57" s="1504"/>
      <c r="CBI57" s="1134"/>
      <c r="CBJ57" s="1134"/>
      <c r="CBK57" s="1134"/>
      <c r="CBL57" s="1506"/>
      <c r="CBM57" s="1507"/>
      <c r="CBN57" s="1264"/>
      <c r="CBO57" s="1506"/>
      <c r="CBP57" s="1508"/>
      <c r="CBQ57" s="1134"/>
      <c r="CBR57" s="1134"/>
      <c r="CBS57" s="1134"/>
      <c r="CBT57" s="1134"/>
      <c r="CBU57" s="1134"/>
      <c r="CBV57" s="1134"/>
      <c r="CBW57" s="1134"/>
      <c r="CBX57" s="1134"/>
      <c r="CBY57" s="1134"/>
      <c r="CBZ57" s="1134"/>
      <c r="CCA57" s="1134"/>
      <c r="CCB57" s="1134"/>
      <c r="CCC57" s="1134"/>
      <c r="CCD57" s="1134"/>
      <c r="CCE57" s="1134"/>
      <c r="CCF57" s="1134"/>
      <c r="CCG57" s="1134"/>
      <c r="CCH57" s="1134"/>
      <c r="CCI57" s="1134"/>
      <c r="CCJ57" s="1134"/>
      <c r="CCK57" s="1134"/>
      <c r="CCL57" s="1134"/>
      <c r="CCM57" s="1515"/>
      <c r="CCN57" s="1503"/>
      <c r="CCO57" s="1134"/>
      <c r="CCP57" s="1134"/>
      <c r="CCQ57" s="1134"/>
      <c r="CCR57" s="1134"/>
      <c r="CCS57" s="1515"/>
      <c r="CCT57" s="1503"/>
      <c r="CCU57" s="1134"/>
      <c r="CCV57" s="1502"/>
      <c r="CCW57" s="1503"/>
      <c r="CCX57" s="1122"/>
      <c r="CCY57" s="1122"/>
      <c r="CCZ57" s="1502"/>
      <c r="CDA57" s="1504"/>
      <c r="CDB57" s="1122"/>
      <c r="CDC57" s="1122"/>
      <c r="CDD57" s="1122"/>
      <c r="CDE57" s="1122"/>
      <c r="CDF57" s="1122"/>
      <c r="CDG57" s="1122"/>
      <c r="CDH57" s="1122"/>
      <c r="CDI57" s="1502"/>
      <c r="CDJ57" s="1504"/>
      <c r="CDK57" s="1122"/>
      <c r="CDL57" s="1122"/>
      <c r="CDM57" s="1122"/>
      <c r="CDN57" s="1122"/>
      <c r="CDO57" s="1122"/>
      <c r="CDP57" s="1122"/>
      <c r="CDQ57" s="1122"/>
      <c r="CDR57" s="1122"/>
      <c r="CDS57" s="1122"/>
      <c r="CDT57" s="1122"/>
      <c r="CDU57" s="1122"/>
      <c r="CDV57" s="1122"/>
      <c r="CDW57" s="1122"/>
      <c r="CDX57" s="1122"/>
      <c r="CDY57" s="1122"/>
      <c r="CDZ57" s="1122"/>
      <c r="CEA57" s="1122"/>
      <c r="CEB57" s="1122"/>
      <c r="CEC57" s="1122"/>
      <c r="CED57" s="1122"/>
      <c r="CEE57" s="1122"/>
      <c r="CEF57" s="1122"/>
      <c r="CEG57" s="1122"/>
      <c r="CEH57" s="1122"/>
      <c r="CEI57" s="1122"/>
      <c r="CEJ57" s="1122"/>
      <c r="CEK57" s="1122"/>
      <c r="CEL57" s="1122"/>
      <c r="CEM57" s="1122"/>
      <c r="CEN57" s="1122"/>
      <c r="CEO57" s="1502"/>
      <c r="CEP57" s="1503"/>
      <c r="CEQ57" s="1122"/>
      <c r="CER57" s="1122"/>
      <c r="CES57" s="1122"/>
      <c r="CET57" s="1122"/>
      <c r="CEU57" s="1502"/>
      <c r="CEV57" s="1515"/>
      <c r="CEW57" s="231"/>
      <c r="CEX57" s="1515"/>
      <c r="CEY57" s="1503"/>
      <c r="CEZ57" s="1134"/>
      <c r="CFA57" s="1134"/>
      <c r="CFB57" s="1515"/>
      <c r="CFC57" s="1504"/>
      <c r="CFD57" s="1134"/>
      <c r="CFE57" s="1134"/>
      <c r="CFF57" s="1134"/>
      <c r="CFG57" s="1134"/>
      <c r="CFH57" s="1134"/>
      <c r="CFI57" s="1134"/>
      <c r="CFJ57" s="1134"/>
      <c r="CFK57" s="1515"/>
      <c r="CFL57" s="1504"/>
      <c r="CFM57" s="1134"/>
      <c r="CFN57" s="1134"/>
      <c r="CFO57" s="1134"/>
      <c r="CFP57" s="1506"/>
      <c r="CFQ57" s="1507"/>
      <c r="CFR57" s="1264"/>
      <c r="CFS57" s="1506"/>
      <c r="CFT57" s="1508"/>
      <c r="CFU57" s="1134"/>
      <c r="CFV57" s="1134"/>
      <c r="CFW57" s="1134"/>
      <c r="CFX57" s="1134"/>
      <c r="CFY57" s="1134"/>
      <c r="CFZ57" s="1134"/>
      <c r="CGA57" s="1134"/>
      <c r="CGB57" s="1134"/>
      <c r="CGC57" s="1134"/>
      <c r="CGD57" s="1134"/>
      <c r="CGE57" s="1134"/>
      <c r="CGF57" s="1134"/>
      <c r="CGG57" s="1134"/>
      <c r="CGH57" s="1134"/>
      <c r="CGI57" s="1134"/>
      <c r="CGJ57" s="1134"/>
      <c r="CGK57" s="1134"/>
      <c r="CGL57" s="1134"/>
      <c r="CGM57" s="1134"/>
      <c r="CGN57" s="1134"/>
      <c r="CGO57" s="1134"/>
      <c r="CGP57" s="1134"/>
      <c r="CGQ57" s="1515"/>
      <c r="CGR57" s="1503"/>
      <c r="CGS57" s="1134"/>
      <c r="CGT57" s="1134"/>
      <c r="CGU57" s="1134"/>
      <c r="CGV57" s="1134"/>
      <c r="CGW57" s="1515"/>
      <c r="CGX57" s="1503"/>
      <c r="CGY57" s="1134"/>
      <c r="CGZ57" s="1502"/>
      <c r="CHA57" s="1503"/>
      <c r="CHB57" s="1122"/>
      <c r="CHC57" s="1122"/>
      <c r="CHD57" s="1502"/>
      <c r="CHE57" s="1504"/>
      <c r="CHF57" s="1122"/>
      <c r="CHG57" s="1122"/>
      <c r="CHH57" s="1122"/>
      <c r="CHI57" s="1122"/>
      <c r="CHJ57" s="1122"/>
      <c r="CHK57" s="1122"/>
      <c r="CHL57" s="1122"/>
      <c r="CHM57" s="1502"/>
      <c r="CHN57" s="1504"/>
      <c r="CHO57" s="1122"/>
      <c r="CHP57" s="1122"/>
      <c r="CHQ57" s="1122"/>
      <c r="CHR57" s="1122"/>
      <c r="CHS57" s="1122"/>
      <c r="CHT57" s="1122"/>
      <c r="CHU57" s="1122"/>
      <c r="CHV57" s="1122"/>
      <c r="CHW57" s="1122"/>
      <c r="CHX57" s="1122"/>
      <c r="CHY57" s="1122"/>
      <c r="CHZ57" s="1122"/>
      <c r="CIA57" s="1122"/>
      <c r="CIB57" s="1122"/>
      <c r="CIC57" s="1122"/>
      <c r="CID57" s="1122"/>
      <c r="CIE57" s="1122"/>
      <c r="CIF57" s="1122"/>
      <c r="CIG57" s="1122"/>
      <c r="CIH57" s="1122"/>
      <c r="CII57" s="1122"/>
      <c r="CIJ57" s="1122"/>
      <c r="CIK57" s="1122"/>
      <c r="CIL57" s="1122"/>
      <c r="CIM57" s="1122"/>
      <c r="CIN57" s="1122"/>
      <c r="CIO57" s="1122"/>
      <c r="CIP57" s="1122"/>
      <c r="CIQ57" s="1122"/>
      <c r="CIR57" s="1122"/>
      <c r="CIS57" s="1502"/>
      <c r="CIT57" s="1503"/>
      <c r="CIU57" s="1122"/>
      <c r="CIV57" s="1122"/>
      <c r="CIW57" s="1122"/>
      <c r="CIX57" s="1122"/>
      <c r="CIY57" s="1502"/>
      <c r="CIZ57" s="1515"/>
      <c r="CJA57" s="231"/>
      <c r="CJB57" s="1515"/>
      <c r="CJC57" s="1503"/>
      <c r="CJD57" s="1134"/>
      <c r="CJE57" s="1134"/>
      <c r="CJF57" s="1515"/>
      <c r="CJG57" s="1504"/>
      <c r="CJH57" s="1134"/>
      <c r="CJI57" s="1134"/>
      <c r="CJJ57" s="1134"/>
      <c r="CJK57" s="1134"/>
      <c r="CJL57" s="1134"/>
      <c r="CJM57" s="1134"/>
      <c r="CJN57" s="1134"/>
      <c r="CJO57" s="1515"/>
      <c r="CJP57" s="1504"/>
      <c r="CJQ57" s="1134"/>
      <c r="CJR57" s="1134"/>
      <c r="CJS57" s="1134"/>
      <c r="CJT57" s="1506"/>
      <c r="CJU57" s="1507"/>
      <c r="CJV57" s="1264"/>
      <c r="CJW57" s="1506"/>
      <c r="CJX57" s="1508"/>
      <c r="CJY57" s="1134"/>
      <c r="CJZ57" s="1134"/>
      <c r="CKA57" s="1134"/>
      <c r="CKB57" s="1134"/>
      <c r="CKC57" s="1134"/>
      <c r="CKD57" s="1134"/>
      <c r="CKE57" s="1134"/>
      <c r="CKF57" s="1134"/>
      <c r="CKG57" s="1134"/>
      <c r="CKH57" s="1134"/>
      <c r="CKI57" s="1134"/>
      <c r="CKJ57" s="1134"/>
      <c r="CKK57" s="1134"/>
      <c r="CKL57" s="1134"/>
      <c r="CKM57" s="1134"/>
      <c r="CKN57" s="1134"/>
      <c r="CKO57" s="1134"/>
      <c r="CKP57" s="1134"/>
      <c r="CKQ57" s="1134"/>
      <c r="CKR57" s="1134"/>
      <c r="CKS57" s="1134"/>
      <c r="CKT57" s="1134"/>
      <c r="CKU57" s="1515"/>
      <c r="CKV57" s="1503"/>
      <c r="CKW57" s="1134"/>
      <c r="CKX57" s="1134"/>
      <c r="CKY57" s="1134"/>
      <c r="CKZ57" s="1134"/>
      <c r="CLA57" s="1515"/>
      <c r="CLB57" s="1503"/>
      <c r="CLC57" s="1134"/>
      <c r="CLD57" s="1502"/>
      <c r="CLE57" s="1503"/>
      <c r="CLF57" s="1122"/>
      <c r="CLG57" s="1122"/>
      <c r="CLH57" s="1502"/>
      <c r="CLI57" s="1504"/>
      <c r="CLJ57" s="1122"/>
      <c r="CLK57" s="1122"/>
      <c r="CLL57" s="1122"/>
      <c r="CLM57" s="1122"/>
      <c r="CLN57" s="1122"/>
      <c r="CLO57" s="1122"/>
      <c r="CLP57" s="1122"/>
      <c r="CLQ57" s="1502"/>
      <c r="CLR57" s="1504"/>
      <c r="CLS57" s="1122"/>
      <c r="CLT57" s="1122"/>
      <c r="CLU57" s="1122"/>
      <c r="CLV57" s="1122"/>
      <c r="CLW57" s="1122"/>
      <c r="CLX57" s="1122"/>
      <c r="CLY57" s="1122"/>
      <c r="CLZ57" s="1122"/>
      <c r="CMA57" s="1122"/>
      <c r="CMB57" s="1122"/>
      <c r="CMC57" s="1122"/>
      <c r="CMD57" s="1122"/>
      <c r="CME57" s="1122"/>
      <c r="CMF57" s="1122"/>
      <c r="CMG57" s="1122"/>
      <c r="CMH57" s="1122"/>
      <c r="CMI57" s="1122"/>
      <c r="CMJ57" s="1122"/>
      <c r="CMK57" s="1122"/>
      <c r="CML57" s="1122"/>
      <c r="CMM57" s="1122"/>
      <c r="CMN57" s="1122"/>
      <c r="CMO57" s="1122"/>
      <c r="CMP57" s="1122"/>
      <c r="CMQ57" s="1122"/>
      <c r="CMR57" s="1122"/>
      <c r="CMS57" s="1122"/>
      <c r="CMT57" s="1122"/>
      <c r="CMU57" s="1122"/>
      <c r="CMV57" s="1122"/>
      <c r="CMW57" s="1502"/>
      <c r="CMX57" s="1503"/>
      <c r="CMY57" s="1122"/>
      <c r="CMZ57" s="1122"/>
      <c r="CNA57" s="1122"/>
      <c r="CNB57" s="1122"/>
      <c r="CNC57" s="1502"/>
      <c r="CND57" s="1515"/>
      <c r="CNE57" s="231"/>
      <c r="CNF57" s="1515"/>
      <c r="CNG57" s="1503"/>
      <c r="CNH57" s="1122"/>
      <c r="CNI57" s="1122"/>
      <c r="CNJ57" s="1502"/>
      <c r="CNK57" s="1504"/>
      <c r="CNL57" s="1122"/>
      <c r="CNM57" s="1122"/>
      <c r="CNN57" s="1122"/>
      <c r="CNO57" s="1122"/>
      <c r="CNP57" s="1122"/>
      <c r="CNQ57" s="1122"/>
      <c r="CNR57" s="1122"/>
      <c r="CNS57" s="1515"/>
      <c r="CNT57" s="1504"/>
      <c r="CNU57" s="1134"/>
      <c r="CNV57" s="1134"/>
      <c r="CNW57" s="1134"/>
      <c r="CNX57" s="1506"/>
      <c r="CNY57" s="1507"/>
      <c r="CNZ57" s="1264"/>
      <c r="COA57" s="1506"/>
      <c r="COB57" s="1508"/>
      <c r="COC57" s="1122"/>
      <c r="COD57" s="1122"/>
      <c r="COE57" s="1122"/>
      <c r="COF57" s="1122"/>
      <c r="COG57" s="1122"/>
      <c r="COH57" s="1122"/>
      <c r="COI57" s="1122"/>
      <c r="COJ57" s="1122"/>
      <c r="COK57" s="1122"/>
      <c r="COL57" s="1122"/>
      <c r="COM57" s="1122"/>
      <c r="CON57" s="1122"/>
      <c r="COO57" s="1122"/>
      <c r="COP57" s="1122"/>
      <c r="COQ57" s="1122"/>
      <c r="COR57" s="1122"/>
      <c r="COS57" s="1122"/>
      <c r="COT57" s="1122"/>
      <c r="COU57" s="1122"/>
      <c r="COV57" s="1122"/>
      <c r="COW57" s="1122"/>
      <c r="COX57" s="1122"/>
      <c r="COY57" s="1502"/>
      <c r="COZ57" s="1503"/>
      <c r="CPA57" s="231"/>
      <c r="CPB57" s="1134"/>
      <c r="CPC57" s="1134"/>
      <c r="CPD57" s="1134"/>
      <c r="CPE57" s="1515"/>
      <c r="CPF57" s="1503"/>
      <c r="CPG57" s="1134"/>
      <c r="CPH57" s="1502"/>
      <c r="CPI57" s="1503"/>
      <c r="CPJ57" s="1122"/>
      <c r="CPK57" s="1122"/>
      <c r="CPL57" s="1502"/>
      <c r="CPM57" s="1504"/>
      <c r="CPN57" s="1122"/>
      <c r="CPO57" s="1122"/>
      <c r="CPP57" s="1122"/>
      <c r="CPQ57" s="1122"/>
      <c r="CPR57" s="1122"/>
      <c r="CPS57" s="1122"/>
      <c r="CPT57" s="1122"/>
      <c r="CPU57" s="1502"/>
      <c r="CPV57" s="1504"/>
      <c r="CPW57" s="1122"/>
      <c r="CPX57" s="1122"/>
      <c r="CPY57" s="1122"/>
      <c r="CPZ57" s="1122"/>
      <c r="CQA57" s="1122"/>
      <c r="CQB57" s="1122"/>
      <c r="CQC57" s="1122"/>
      <c r="CQD57" s="1122"/>
      <c r="CQE57" s="1122"/>
      <c r="CQF57" s="1122"/>
      <c r="CQG57" s="1122"/>
      <c r="CQH57" s="1122"/>
      <c r="CQI57" s="1122"/>
      <c r="CQJ57" s="1122"/>
      <c r="CQK57" s="1122"/>
      <c r="CQL57" s="1122"/>
      <c r="CQM57" s="1122"/>
      <c r="CQN57" s="1122"/>
      <c r="CQO57" s="1122"/>
      <c r="CQP57" s="1122"/>
      <c r="CQQ57" s="1122"/>
      <c r="CQR57" s="1122"/>
      <c r="CQS57" s="1122"/>
      <c r="CQT57" s="1122"/>
      <c r="CQU57" s="1122"/>
      <c r="CQV57" s="1122"/>
      <c r="CQW57" s="1122"/>
      <c r="CQX57" s="1122"/>
      <c r="CQY57" s="1122"/>
      <c r="CQZ57" s="1122"/>
      <c r="CRA57" s="1502"/>
      <c r="CRB57" s="1503"/>
      <c r="CRC57" s="1122"/>
      <c r="CRD57" s="1122"/>
      <c r="CRE57" s="1122"/>
      <c r="CRF57" s="1122"/>
      <c r="CRG57" s="1502"/>
      <c r="CRH57" s="1515"/>
      <c r="CRI57" s="231"/>
      <c r="CRJ57" s="1515"/>
      <c r="CRK57" s="1503"/>
      <c r="CRL57" s="1122"/>
      <c r="CRM57" s="1122"/>
      <c r="CRN57" s="1502"/>
      <c r="CRO57" s="1504"/>
      <c r="CRP57" s="1122"/>
      <c r="CRQ57" s="1122"/>
      <c r="CRR57" s="1122"/>
      <c r="CRS57" s="1122"/>
      <c r="CRT57" s="1122"/>
      <c r="CRU57" s="1122"/>
      <c r="CRV57" s="1122"/>
      <c r="CRW57" s="1502"/>
      <c r="CRX57" s="1504"/>
      <c r="CRY57" s="1122"/>
      <c r="CRZ57" s="1122"/>
      <c r="CSA57" s="1122"/>
      <c r="CSB57" s="1122"/>
      <c r="CSC57" s="1122"/>
      <c r="CSD57" s="1122"/>
      <c r="CSE57" s="1122"/>
      <c r="CSF57" s="1122"/>
      <c r="CSG57" s="1122"/>
      <c r="CSH57" s="1122"/>
      <c r="CSI57" s="1122"/>
      <c r="CSJ57" s="1122"/>
      <c r="CSK57" s="1122"/>
      <c r="CSL57" s="1122"/>
      <c r="CSM57" s="1122"/>
      <c r="CSN57" s="1122"/>
      <c r="CSO57" s="1122"/>
      <c r="CSP57" s="1122"/>
      <c r="CSQ57" s="1122"/>
      <c r="CSR57" s="1122"/>
      <c r="CSS57" s="1122"/>
      <c r="CST57" s="1122"/>
      <c r="CSU57" s="1122"/>
      <c r="CSV57" s="1122"/>
      <c r="CSW57" s="1122"/>
      <c r="CSX57" s="1122"/>
      <c r="CSY57" s="1122"/>
      <c r="CSZ57" s="1122"/>
      <c r="CTA57" s="1122"/>
      <c r="CTB57" s="1122"/>
      <c r="CTC57" s="1502"/>
      <c r="CTD57" s="1503"/>
      <c r="CTE57" s="1122"/>
      <c r="CTF57" s="1122"/>
      <c r="CTG57" s="1122"/>
      <c r="CTH57" s="1122"/>
      <c r="CTI57" s="1515"/>
      <c r="CTJ57" s="1503"/>
      <c r="CTK57" s="1134"/>
      <c r="CTL57" s="1502"/>
      <c r="CTM57" s="1503"/>
      <c r="CTN57" s="1122"/>
      <c r="CTO57" s="1122"/>
      <c r="CTP57" s="1502"/>
      <c r="CTQ57" s="1504"/>
      <c r="CTR57" s="1122"/>
      <c r="CTS57" s="1122"/>
      <c r="CTT57" s="1122"/>
      <c r="CTU57" s="1122"/>
      <c r="CTV57" s="1122"/>
      <c r="CTW57" s="1122"/>
      <c r="CTX57" s="1122"/>
      <c r="CTY57" s="1502"/>
      <c r="CTZ57" s="1504"/>
      <c r="CUA57" s="1122"/>
      <c r="CUB57" s="1122"/>
      <c r="CUC57" s="1122"/>
      <c r="CUD57" s="1122"/>
      <c r="CUE57" s="1122"/>
      <c r="CUF57" s="1122"/>
      <c r="CUG57" s="1122"/>
      <c r="CUH57" s="1122"/>
      <c r="CUI57" s="1122"/>
      <c r="CUJ57" s="1122"/>
      <c r="CUK57" s="1122"/>
      <c r="CUL57" s="1122"/>
      <c r="CUM57" s="1122"/>
      <c r="CUN57" s="1122"/>
      <c r="CVK57" s="1502"/>
      <c r="CVL57" s="1503"/>
      <c r="CVT57" s="1502"/>
      <c r="CVU57" s="1503"/>
      <c r="CVX57" s="1502"/>
      <c r="CVY57" s="1504"/>
      <c r="CWG57" s="1502"/>
      <c r="CWH57" s="1504"/>
      <c r="CWK57" s="1502"/>
      <c r="CWL57" s="1503"/>
      <c r="CWM57" s="231"/>
      <c r="CWN57" s="1134"/>
      <c r="CWO57" s="1134"/>
      <c r="CWP57" s="1134"/>
      <c r="CWQ57" s="1515"/>
      <c r="CWR57" s="1503"/>
      <c r="CWS57" s="1134"/>
      <c r="CWT57" s="1502"/>
      <c r="CWU57" s="1503"/>
      <c r="CWV57" s="1122"/>
      <c r="CWW57" s="1122"/>
      <c r="CWX57" s="1502"/>
      <c r="CWY57" s="1504"/>
      <c r="CWZ57" s="1122"/>
      <c r="CXA57" s="1122"/>
      <c r="CXB57" s="1122"/>
      <c r="CXC57" s="1122"/>
      <c r="CXD57" s="1122"/>
      <c r="CXE57" s="1122"/>
      <c r="CXF57" s="1122"/>
      <c r="CXG57" s="1502"/>
      <c r="CXH57" s="1504"/>
      <c r="CXI57" s="1122"/>
      <c r="CXJ57" s="1122"/>
      <c r="CXL57" s="1506"/>
      <c r="CXM57" s="1507"/>
      <c r="CXN57" s="1264"/>
      <c r="CXO57" s="1506"/>
      <c r="CXP57" s="1508"/>
      <c r="CZI57" s="1502"/>
      <c r="CZJ57" s="1515"/>
      <c r="CZK57" s="231"/>
      <c r="CZL57" s="1134"/>
      <c r="CZM57" s="1134"/>
      <c r="CZN57" s="1134"/>
      <c r="CZO57" s="1134"/>
      <c r="CZP57" s="1134"/>
      <c r="CZQ57" s="1134"/>
      <c r="CZR57" s="1268"/>
      <c r="CZS57" s="1268"/>
      <c r="CZT57" s="1134"/>
      <c r="CZU57" s="1134"/>
      <c r="CZV57" s="1515"/>
      <c r="CZW57" s="1504"/>
      <c r="CZX57" s="1134"/>
      <c r="CZY57" s="1134"/>
      <c r="CZZ57" s="1134"/>
      <c r="DAA57" s="1134"/>
      <c r="DAB57" s="1134"/>
      <c r="DAC57" s="1134"/>
      <c r="DAD57" s="1134"/>
      <c r="DAE57" s="1268"/>
      <c r="DAF57" s="1268"/>
      <c r="DAG57" s="1134"/>
      <c r="DAH57" s="1134"/>
      <c r="DAI57" s="1515"/>
      <c r="DAJ57" s="1503"/>
      <c r="DAK57" s="1134"/>
      <c r="DAL57" s="1134"/>
      <c r="DAM57" s="1134"/>
      <c r="DAN57" s="1122"/>
      <c r="DAO57" s="1502"/>
      <c r="DAP57" s="1503"/>
      <c r="DAQ57" s="231"/>
      <c r="DAR57" s="1502"/>
      <c r="DAS57" s="1503"/>
      <c r="DAT57" s="1122"/>
      <c r="DAU57" s="1122"/>
      <c r="DAV57" s="1502"/>
      <c r="DAW57" s="1504"/>
      <c r="DBE57" s="1502"/>
      <c r="DBF57" s="1504"/>
      <c r="DBG57" s="1264"/>
      <c r="DBH57" s="1264"/>
      <c r="DBI57" s="1264"/>
      <c r="DBJ57" s="1506"/>
      <c r="DBK57" s="1507"/>
      <c r="DBL57" s="1264"/>
      <c r="DBM57" s="1506"/>
      <c r="DBN57" s="1508"/>
      <c r="DBU57" s="1122"/>
      <c r="DBV57" s="1122"/>
      <c r="DBW57" s="1122"/>
      <c r="DBX57" s="1122"/>
      <c r="DBY57" s="1122"/>
      <c r="DBZ57" s="1122"/>
      <c r="DCA57" s="1122"/>
      <c r="DCB57" s="1122"/>
      <c r="DCC57" s="1122"/>
      <c r="DCD57" s="1122"/>
      <c r="DCE57" s="1122"/>
      <c r="DCF57" s="1122"/>
      <c r="DCG57" s="1122"/>
      <c r="DCH57" s="1122"/>
      <c r="DCI57" s="1122"/>
      <c r="DCJ57" s="1122"/>
      <c r="DCK57" s="1122"/>
      <c r="DCL57" s="1122"/>
      <c r="DCM57" s="1122"/>
      <c r="DCN57" s="1122"/>
      <c r="DCO57" s="1122"/>
      <c r="DCP57" s="1122"/>
      <c r="DCQ57" s="1502"/>
      <c r="DCR57" s="1515"/>
      <c r="DCS57" s="231"/>
      <c r="DCT57" s="1134"/>
      <c r="DCU57" s="1134"/>
      <c r="DCV57" s="1134"/>
      <c r="DCW57" s="1134"/>
      <c r="DCX57" s="1134"/>
      <c r="DCY57" s="1134"/>
      <c r="DCZ57" s="1268"/>
      <c r="DDA57" s="1268"/>
      <c r="DDB57" s="1134"/>
      <c r="DDC57" s="1134"/>
      <c r="DDD57" s="1515"/>
      <c r="DDE57" s="1515"/>
      <c r="DDF57" s="232"/>
      <c r="DDG57" s="1134"/>
      <c r="DDH57" s="1134"/>
      <c r="DDI57" s="1134"/>
      <c r="DDJ57" s="1134"/>
      <c r="DDK57" s="1134"/>
      <c r="DDL57" s="1134"/>
      <c r="DDM57" s="1268"/>
      <c r="DDN57" s="1268"/>
      <c r="DDO57" s="1134"/>
      <c r="DDP57" s="1134"/>
      <c r="DDQ57" s="1515"/>
      <c r="DDR57" s="1503"/>
      <c r="DDS57" s="1134"/>
      <c r="DDT57" s="1134"/>
      <c r="DDU57" s="1134"/>
      <c r="DDV57" s="1122"/>
      <c r="DDW57" s="1502"/>
      <c r="DDX57" s="1515"/>
      <c r="DDY57" s="231"/>
      <c r="DDZ57" s="1502"/>
      <c r="DEA57" s="1503"/>
      <c r="DEB57" s="1122"/>
      <c r="DEC57" s="1122"/>
      <c r="DED57" s="1502"/>
      <c r="DEE57" s="1504"/>
      <c r="DEF57" s="1122"/>
      <c r="DEG57" s="1122"/>
      <c r="DEH57" s="1122"/>
      <c r="DEI57" s="1122"/>
      <c r="DEJ57" s="1122"/>
      <c r="DEK57" s="1122"/>
      <c r="DEL57" s="1122"/>
      <c r="DEM57" s="1502"/>
      <c r="DEN57" s="1504"/>
      <c r="DEO57" s="1264"/>
      <c r="DEP57" s="1264"/>
      <c r="DEQ57" s="1264"/>
      <c r="DER57" s="1506"/>
      <c r="DES57" s="1507"/>
      <c r="DET57" s="1264"/>
      <c r="DEU57" s="1506"/>
      <c r="DEV57" s="1508"/>
      <c r="DEW57" s="1122"/>
      <c r="DEX57" s="1122"/>
      <c r="DEY57" s="1122"/>
      <c r="DEZ57" s="1122"/>
      <c r="DFA57" s="1122"/>
      <c r="DFB57" s="1122"/>
      <c r="DFC57" s="1122"/>
      <c r="DFD57" s="1122"/>
      <c r="DFE57" s="1122"/>
      <c r="DFF57" s="1122"/>
      <c r="DFG57" s="1122"/>
      <c r="DFH57" s="1122"/>
      <c r="DFI57" s="1122"/>
      <c r="DFJ57" s="1122"/>
      <c r="DFK57" s="1122"/>
      <c r="DFL57" s="1122"/>
      <c r="DFM57" s="1122"/>
      <c r="DFN57" s="1122"/>
      <c r="DFO57" s="1122"/>
      <c r="DFP57" s="1122"/>
      <c r="DFQ57" s="1122"/>
      <c r="DFR57" s="1122"/>
      <c r="DFS57" s="1122"/>
      <c r="DFT57" s="1122"/>
      <c r="DFU57" s="1122"/>
      <c r="DFV57" s="1122"/>
      <c r="DFW57" s="1122"/>
      <c r="DFX57" s="1122"/>
      <c r="DFY57" s="1502"/>
      <c r="DFZ57" s="1515"/>
      <c r="DGA57" s="231"/>
      <c r="DGB57" s="1134"/>
      <c r="DGC57" s="1134"/>
      <c r="DGD57" s="1134"/>
      <c r="DGE57" s="1134"/>
      <c r="DGF57" s="1134"/>
      <c r="DGG57" s="1134"/>
      <c r="DGH57" s="1268"/>
      <c r="DGI57" s="1268"/>
      <c r="DGJ57" s="1134"/>
      <c r="DGK57" s="1134"/>
      <c r="DGL57" s="1515"/>
      <c r="DGM57" s="1504"/>
      <c r="DGN57" s="1134"/>
      <c r="DGO57" s="1134"/>
      <c r="DGP57" s="1122"/>
      <c r="DGQ57" s="1122"/>
      <c r="DGR57" s="1122"/>
      <c r="DGS57" s="1122"/>
      <c r="DGT57" s="1122"/>
      <c r="DGU57" s="1268"/>
      <c r="DGV57" s="1268"/>
      <c r="DGW57" s="1134"/>
      <c r="DGX57" s="1122"/>
      <c r="DGY57" s="1502"/>
      <c r="DGZ57" s="1503"/>
      <c r="DHA57" s="1122"/>
      <c r="DHB57" s="1122"/>
      <c r="DHC57" s="1122"/>
      <c r="DHD57" s="1122"/>
      <c r="DHE57" s="1502"/>
      <c r="DHF57" s="1515"/>
      <c r="DHG57" s="231"/>
      <c r="DHH57" s="1502"/>
      <c r="DHI57" s="1503"/>
      <c r="DHJ57" s="1122"/>
      <c r="DHK57" s="1122"/>
      <c r="DHL57" s="1502"/>
      <c r="DHM57" s="1504"/>
      <c r="DHN57" s="1122"/>
      <c r="DHO57" s="1122"/>
      <c r="DHP57" s="1122"/>
      <c r="DHQ57" s="1122"/>
      <c r="DHR57" s="1122"/>
      <c r="DHS57" s="1122"/>
      <c r="DHT57" s="1122"/>
      <c r="DHU57" s="1502"/>
      <c r="DHV57" s="1504"/>
      <c r="DHW57" s="1122"/>
      <c r="DHX57" s="1122"/>
      <c r="DHY57" s="1122"/>
      <c r="DHZ57" s="1122"/>
      <c r="DIA57" s="1122"/>
      <c r="DIB57" s="1122"/>
      <c r="DIC57" s="1122"/>
      <c r="DID57" s="1122"/>
      <c r="DIE57" s="1122"/>
      <c r="DIF57" s="1122"/>
      <c r="DIG57" s="1122"/>
      <c r="DIH57" s="1122"/>
      <c r="DII57" s="1122"/>
      <c r="DIJ57" s="1122"/>
      <c r="DIK57" s="1122"/>
      <c r="DIL57" s="1122"/>
      <c r="DIM57" s="1122"/>
      <c r="DIN57" s="1122"/>
      <c r="DIO57" s="1122"/>
      <c r="DIP57" s="1122"/>
      <c r="DIQ57" s="1122"/>
      <c r="DIR57" s="1122"/>
      <c r="DIS57" s="1122"/>
      <c r="DIT57" s="1122"/>
      <c r="DIU57" s="1122"/>
      <c r="DIV57" s="1122"/>
      <c r="DIW57" s="1122"/>
      <c r="DIX57" s="1122"/>
      <c r="DIY57" s="1122"/>
      <c r="DIZ57" s="1122"/>
      <c r="DJA57" s="1122"/>
      <c r="DJB57" s="1122"/>
      <c r="DJC57" s="1122"/>
      <c r="DJD57" s="1122"/>
      <c r="DJE57" s="1122"/>
      <c r="DJF57" s="1122"/>
      <c r="DJG57" s="1502"/>
      <c r="DJH57" s="1515"/>
      <c r="DJI57" s="231"/>
      <c r="DJJ57" s="1134"/>
      <c r="DJK57" s="1134"/>
      <c r="DJL57" s="1134"/>
      <c r="DJM57" s="1134"/>
      <c r="DJN57" s="1134"/>
      <c r="DJO57" s="1134"/>
      <c r="DJP57" s="1268"/>
      <c r="DJQ57" s="1268"/>
      <c r="DJR57" s="1134"/>
      <c r="DJS57" s="1134"/>
      <c r="DJT57" s="1515"/>
      <c r="DJU57" s="1515"/>
      <c r="DJV57" s="232"/>
      <c r="DJW57" s="1134"/>
      <c r="DJX57" s="1134"/>
      <c r="DJY57" s="1134"/>
      <c r="DJZ57" s="1134"/>
      <c r="DKA57" s="1134"/>
      <c r="DKB57" s="1134"/>
      <c r="DKC57" s="1268"/>
      <c r="DKD57" s="1268"/>
      <c r="DKE57" s="1134"/>
      <c r="DKF57" s="1134"/>
      <c r="DKG57" s="1515"/>
      <c r="DKH57" s="1503"/>
      <c r="DKI57" s="1122"/>
      <c r="DKJ57" s="1122"/>
      <c r="DKK57" s="1122"/>
      <c r="DKL57" s="1134"/>
      <c r="DKM57" s="1515"/>
      <c r="DKN57" s="1503"/>
      <c r="DKO57" s="1134"/>
      <c r="DKP57" s="1502"/>
      <c r="DKQ57" s="1503"/>
      <c r="DKR57" s="1122"/>
      <c r="DKS57" s="1122"/>
      <c r="DKT57" s="1502"/>
      <c r="DKU57" s="1504"/>
      <c r="DKV57" s="1122"/>
      <c r="DKW57" s="1122"/>
      <c r="DKX57" s="1122"/>
      <c r="DKY57" s="1122"/>
      <c r="DKZ57" s="1122"/>
      <c r="DLA57" s="1122"/>
      <c r="DLB57" s="1122"/>
      <c r="DLC57" s="1502"/>
      <c r="DLD57" s="1504"/>
      <c r="DLE57" s="1122"/>
      <c r="DLF57" s="1122"/>
      <c r="DLG57" s="1122"/>
      <c r="DLH57" s="1122"/>
      <c r="DLI57" s="1122"/>
      <c r="DLJ57" s="1122"/>
      <c r="DLK57" s="1122"/>
      <c r="DLL57" s="1122"/>
      <c r="DLM57" s="1122"/>
      <c r="DLN57" s="1122"/>
      <c r="DLO57" s="1122"/>
      <c r="DLP57" s="1122"/>
      <c r="DLQ57" s="1122"/>
      <c r="DLR57" s="1122"/>
      <c r="DMO57" s="1502"/>
      <c r="DMP57" s="1503"/>
      <c r="DMX57" s="1502"/>
      <c r="DMY57" s="1503"/>
      <c r="DNB57" s="1502"/>
      <c r="DNC57" s="1504"/>
      <c r="DNK57" s="1502"/>
      <c r="DNL57" s="1504"/>
      <c r="DNO57" s="1502"/>
      <c r="DNP57" s="1503"/>
      <c r="DNQ57" s="1122"/>
      <c r="DNR57" s="1122"/>
      <c r="DNS57" s="1122"/>
      <c r="DNT57" s="1122"/>
      <c r="DNU57" s="1515"/>
      <c r="DNV57" s="1503"/>
      <c r="DNW57" s="1134"/>
      <c r="DNX57" s="1502"/>
      <c r="DNY57" s="1503"/>
      <c r="DNZ57" s="1122"/>
      <c r="DOA57" s="1122"/>
      <c r="DOB57" s="1502"/>
      <c r="DOC57" s="1504"/>
      <c r="DOD57" s="1122"/>
      <c r="DOE57" s="1122"/>
      <c r="DOF57" s="1122"/>
      <c r="DOG57" s="1122"/>
      <c r="DOH57" s="1122"/>
      <c r="DOI57" s="1122"/>
      <c r="DOJ57" s="1122"/>
      <c r="DOK57" s="1502"/>
      <c r="DOL57" s="1504"/>
      <c r="DOM57" s="1122"/>
      <c r="DON57" s="1122"/>
      <c r="DQM57" s="616"/>
      <c r="DQN57" s="616"/>
      <c r="DQV57" s="616"/>
      <c r="DQW57" s="616"/>
      <c r="DQZ57" s="616"/>
      <c r="DRA57" s="616"/>
      <c r="DRI57" s="616"/>
      <c r="DRJ57" s="616"/>
      <c r="DRM57" s="1502"/>
      <c r="DRN57" s="1503"/>
      <c r="DRO57" s="1122"/>
      <c r="DRP57" s="1122"/>
      <c r="DRQ57" s="1122"/>
      <c r="DRR57" s="1122"/>
      <c r="DRS57" s="1515"/>
      <c r="DRT57" s="1503"/>
      <c r="DRU57" s="1134"/>
      <c r="DRV57" s="1502"/>
      <c r="DRW57" s="1503"/>
      <c r="DRX57" s="1122"/>
      <c r="DRY57" s="1122"/>
      <c r="DRZ57" s="1502"/>
      <c r="DSA57" s="1504"/>
      <c r="DSI57" s="1502"/>
      <c r="DSJ57" s="1504"/>
      <c r="DSM57" s="1502"/>
      <c r="DSN57" s="1503"/>
      <c r="DSV57" s="1502"/>
      <c r="DSW57" s="1503"/>
      <c r="DSZ57" s="1502"/>
      <c r="DTA57" s="1504"/>
      <c r="DTI57" s="1502"/>
      <c r="DTJ57" s="1504"/>
      <c r="DTM57" s="1502"/>
      <c r="DTN57" s="1503"/>
      <c r="DTV57" s="1502"/>
      <c r="DTW57" s="1503"/>
      <c r="DTZ57" s="616"/>
      <c r="DUA57" s="616"/>
      <c r="DUI57" s="616"/>
      <c r="DUJ57" s="616"/>
      <c r="DVF57" s="235"/>
      <c r="DVG57" s="235"/>
      <c r="DVH57" s="235"/>
      <c r="DVI57" s="235"/>
      <c r="DVJ57" s="235"/>
      <c r="DVK57" s="235"/>
      <c r="DVL57" s="235"/>
      <c r="DVM57" s="235"/>
      <c r="DVN57" s="235"/>
      <c r="DVO57" s="235"/>
      <c r="DVP57" s="235"/>
      <c r="DVQ57" s="235"/>
      <c r="DVR57" s="235"/>
      <c r="DVS57" s="235"/>
      <c r="DVT57" s="235"/>
      <c r="DVU57" s="235"/>
      <c r="DVV57" s="235"/>
      <c r="DVW57" s="235"/>
      <c r="DVX57" s="235"/>
      <c r="DVY57" s="235"/>
      <c r="DVZ57" s="235"/>
      <c r="DWA57" s="235"/>
      <c r="DWB57" s="235"/>
      <c r="DWC57" s="235"/>
      <c r="DWD57" s="235"/>
      <c r="DWE57" s="235"/>
      <c r="DWF57" s="235"/>
      <c r="DWG57" s="235"/>
      <c r="DWH57" s="235"/>
      <c r="DWI57" s="235"/>
      <c r="DWJ57" s="235"/>
      <c r="DWK57" s="235"/>
      <c r="DWL57" s="235"/>
      <c r="DWM57" s="235"/>
      <c r="DWN57" s="235"/>
      <c r="DWO57" s="235"/>
      <c r="DWP57" s="235"/>
      <c r="DWQ57" s="235"/>
      <c r="DWR57" s="235"/>
      <c r="DWS57" s="235"/>
      <c r="DWT57" s="1268"/>
      <c r="DWU57" s="1268"/>
      <c r="DWV57" s="1134"/>
      <c r="DWW57" s="1134"/>
      <c r="DWX57" s="1134"/>
      <c r="DWY57" s="1134"/>
      <c r="DWZ57" s="1134"/>
      <c r="DXA57" s="1268"/>
      <c r="DXB57" s="1268"/>
      <c r="DXC57" s="1134"/>
      <c r="DXD57" s="1134"/>
      <c r="DXE57" s="1134"/>
      <c r="DXF57" s="1134"/>
      <c r="DXH57" s="1502"/>
      <c r="DXI57" s="1503"/>
      <c r="DXQ57" s="1502"/>
      <c r="DXR57" s="1503"/>
      <c r="DXU57" s="1502"/>
      <c r="DXV57" s="1504"/>
      <c r="DYD57" s="1502"/>
      <c r="DYE57" s="1504"/>
      <c r="DYH57" s="1502"/>
      <c r="DYI57" s="1503"/>
      <c r="DYJ57" s="1122"/>
      <c r="DYK57" s="1122"/>
      <c r="DYL57" s="1122"/>
      <c r="DYM57" s="1134"/>
      <c r="DYN57" s="1515"/>
      <c r="DYO57" s="1503"/>
      <c r="DYP57" s="1134"/>
      <c r="DYQ57" s="1502"/>
      <c r="DYR57" s="1503"/>
      <c r="DYS57" s="1122"/>
      <c r="DYT57" s="1122"/>
      <c r="DYU57" s="1502"/>
      <c r="DYV57" s="1504"/>
      <c r="DZD57" s="1502"/>
      <c r="DZE57" s="1504"/>
      <c r="DZT57" s="235"/>
      <c r="DZU57" s="235"/>
      <c r="DZV57" s="235"/>
      <c r="DZW57" s="235"/>
      <c r="DZX57" s="235"/>
      <c r="DZY57" s="235"/>
      <c r="DZZ57" s="235"/>
      <c r="EAA57" s="235"/>
      <c r="EAB57" s="235"/>
      <c r="EAC57" s="235"/>
      <c r="EAD57" s="235"/>
      <c r="EAE57" s="235"/>
      <c r="EAF57" s="235"/>
      <c r="EAG57" s="235"/>
      <c r="EAH57" s="235"/>
      <c r="EAI57" s="235"/>
      <c r="EAJ57" s="235"/>
      <c r="EAK57" s="235"/>
      <c r="EAL57" s="235"/>
      <c r="EAM57" s="235"/>
      <c r="EAN57" s="235"/>
      <c r="EAO57" s="235"/>
      <c r="EAP57" s="235"/>
      <c r="EAQ57" s="235"/>
      <c r="EAR57" s="235"/>
      <c r="EAS57" s="235"/>
      <c r="EAT57" s="235"/>
      <c r="EAU57" s="235"/>
      <c r="EAV57" s="235"/>
      <c r="EAW57" s="235"/>
      <c r="EAX57" s="235"/>
      <c r="EAY57" s="235"/>
      <c r="EAZ57" s="235"/>
      <c r="EBA57" s="235"/>
      <c r="EBB57" s="235"/>
      <c r="EBC57" s="235"/>
      <c r="EBD57" s="235"/>
      <c r="EBE57" s="235"/>
      <c r="EBF57" s="1502"/>
      <c r="EBG57" s="1503"/>
      <c r="EBO57" s="1502"/>
      <c r="EBP57" s="1503"/>
      <c r="EBS57" s="1502"/>
      <c r="EBT57" s="1504"/>
      <c r="ECB57" s="1502"/>
      <c r="ECC57" s="1504"/>
      <c r="ECF57" s="1502"/>
      <c r="ECG57" s="1503"/>
      <c r="ECH57" s="1122"/>
      <c r="ECI57" s="1122"/>
      <c r="ECJ57" s="1122"/>
      <c r="ECK57" s="1122"/>
      <c r="ECL57" s="1515"/>
      <c r="ECM57" s="1503"/>
      <c r="ECN57" s="1134"/>
      <c r="ECO57" s="1502"/>
      <c r="ECP57" s="1503"/>
      <c r="ECQ57" s="1122"/>
      <c r="ECR57" s="1122"/>
      <c r="ECS57" s="1502"/>
      <c r="ECT57" s="1504"/>
      <c r="ECU57" s="1122"/>
      <c r="ECV57" s="1122"/>
      <c r="ECW57" s="1122"/>
      <c r="ECX57" s="1122"/>
      <c r="ECY57" s="1122"/>
      <c r="ECZ57" s="1122"/>
      <c r="EDA57" s="1122"/>
      <c r="EDB57" s="1502"/>
      <c r="EDC57" s="1504"/>
      <c r="EDD57" s="1122"/>
      <c r="EDE57" s="1122"/>
      <c r="EDF57" s="1502"/>
      <c r="EDG57" s="1503"/>
      <c r="EDO57" s="1502"/>
      <c r="EDP57" s="1503"/>
      <c r="EDS57" s="1502"/>
      <c r="EDT57" s="1504"/>
      <c r="EEB57" s="1502"/>
      <c r="EEC57" s="1504"/>
      <c r="EEF57" s="1502"/>
      <c r="EEG57" s="1503"/>
      <c r="EEO57" s="1502"/>
      <c r="EEP57" s="1503"/>
      <c r="EES57" s="235"/>
      <c r="EET57" s="235"/>
      <c r="EEU57" s="235"/>
      <c r="EEV57" s="235"/>
      <c r="EEW57" s="235"/>
      <c r="EEX57" s="235"/>
      <c r="EEY57" s="235"/>
      <c r="EEZ57" s="235"/>
      <c r="EFA57" s="235"/>
      <c r="EFB57" s="235"/>
      <c r="EFC57" s="235"/>
      <c r="EFD57" s="235"/>
      <c r="EFE57" s="235"/>
      <c r="EFF57" s="235"/>
      <c r="EFG57" s="235"/>
      <c r="EFH57" s="235"/>
      <c r="EFI57" s="235"/>
      <c r="EFJ57" s="235"/>
      <c r="EFK57" s="235"/>
      <c r="EFL57" s="235"/>
      <c r="EFM57" s="235"/>
      <c r="EFN57" s="235"/>
      <c r="EFO57" s="235"/>
      <c r="EFP57" s="235"/>
      <c r="EFQ57" s="235"/>
      <c r="EFR57" s="235"/>
      <c r="EFS57" s="235"/>
      <c r="EFT57" s="235"/>
      <c r="EFU57" s="235"/>
      <c r="EFV57" s="235"/>
      <c r="EFW57" s="235"/>
      <c r="EFX57" s="235"/>
      <c r="EFY57" s="235"/>
      <c r="EFZ57" s="235"/>
      <c r="EGA57" s="235"/>
      <c r="EGB57" s="235"/>
      <c r="EGC57" s="235"/>
      <c r="EGD57" s="235"/>
      <c r="EGE57" s="235"/>
      <c r="EGF57" s="235"/>
      <c r="EGG57" s="235"/>
      <c r="EGH57" s="235"/>
      <c r="EGI57" s="235"/>
      <c r="EGJ57" s="235"/>
      <c r="EGK57" s="235"/>
      <c r="EGL57" s="235"/>
      <c r="EGM57" s="235"/>
      <c r="EGN57" s="235"/>
      <c r="EGO57" s="235"/>
      <c r="EGP57" s="235"/>
      <c r="EGQ57" s="235"/>
      <c r="EGR57" s="235"/>
      <c r="EGS57" s="235"/>
      <c r="EGT57" s="235"/>
      <c r="EGU57" s="235"/>
      <c r="EGV57" s="235"/>
      <c r="EGW57" s="235"/>
      <c r="EGX57" s="235"/>
      <c r="EGY57" s="235"/>
      <c r="EGZ57" s="235"/>
      <c r="EHA57" s="235"/>
      <c r="EHB57" s="235"/>
      <c r="EHC57" s="235"/>
      <c r="EHD57" s="235"/>
      <c r="EHE57" s="235"/>
      <c r="EHF57" s="235"/>
      <c r="EHG57" s="235"/>
      <c r="EHH57" s="235"/>
      <c r="EHI57" s="235"/>
      <c r="EHJ57" s="235"/>
      <c r="EHK57" s="235"/>
      <c r="EHL57" s="235"/>
      <c r="EHM57" s="235"/>
      <c r="EHN57" s="235"/>
      <c r="EHO57" s="235"/>
      <c r="EHP57" s="235"/>
      <c r="EHQ57" s="235"/>
      <c r="EHR57" s="235"/>
      <c r="EHS57" s="235"/>
      <c r="EHT57" s="235"/>
      <c r="EHU57" s="235"/>
      <c r="EHV57" s="235"/>
      <c r="EHW57" s="235"/>
      <c r="EHX57" s="1502"/>
      <c r="EHY57" s="1503"/>
      <c r="EHZ57" s="1122"/>
      <c r="EIA57" s="1122"/>
      <c r="EIB57" s="1122"/>
      <c r="EIC57" s="1122"/>
      <c r="EID57" s="1515"/>
      <c r="EIE57" s="1503"/>
      <c r="EIF57" s="1134"/>
      <c r="EIG57" s="1502"/>
      <c r="EIH57" s="1503"/>
      <c r="EII57" s="1122"/>
      <c r="EIJ57" s="1122"/>
      <c r="EIK57" s="1502"/>
      <c r="EIL57" s="1504"/>
      <c r="EIM57" s="1122"/>
      <c r="EIN57" s="1122"/>
      <c r="EIO57" s="1122"/>
      <c r="EIP57" s="1122"/>
      <c r="EIQ57" s="1122"/>
      <c r="EIR57" s="1122"/>
      <c r="EIS57" s="1122"/>
      <c r="EIT57" s="1502"/>
      <c r="EIU57" s="1504"/>
      <c r="EIV57" s="1122"/>
      <c r="EIW57" s="1122"/>
      <c r="EIX57" s="1502"/>
      <c r="EIY57" s="1503"/>
      <c r="EJG57" s="1502"/>
      <c r="EJH57" s="1503"/>
      <c r="EJK57" s="1502"/>
      <c r="EJL57" s="1504"/>
      <c r="EJT57" s="1502"/>
      <c r="EJU57" s="1504"/>
      <c r="EJX57" s="1502"/>
      <c r="EJY57" s="1503"/>
      <c r="EKG57" s="1502"/>
      <c r="EKH57" s="1503"/>
      <c r="EKL57" s="1506"/>
      <c r="EKM57" s="1507"/>
      <c r="EKN57" s="1264"/>
      <c r="EKO57" s="1506"/>
      <c r="EKP57" s="1508"/>
      <c r="ELA57" s="616"/>
      <c r="ELB57" s="616"/>
      <c r="ELJ57" s="616"/>
      <c r="ELK57" s="616"/>
      <c r="EMM57" s="1502"/>
      <c r="EMN57" s="1503"/>
      <c r="EMV57" s="1502"/>
      <c r="EMW57" s="1503"/>
      <c r="EMZ57" s="1502"/>
      <c r="ENA57" s="1504"/>
      <c r="ENI57" s="1502"/>
      <c r="ENJ57" s="1504"/>
      <c r="ENM57" s="1502"/>
      <c r="ENN57" s="1503"/>
      <c r="ENO57" s="1122"/>
      <c r="ENP57" s="1122"/>
      <c r="ENQ57" s="1122"/>
      <c r="ENR57" s="1122"/>
      <c r="ENS57" s="1515"/>
      <c r="ENT57" s="1503"/>
      <c r="ENU57" s="1134"/>
      <c r="ENV57" s="1502"/>
      <c r="ENW57" s="1503"/>
      <c r="ENX57" s="1122"/>
      <c r="ENY57" s="1122"/>
      <c r="ENZ57" s="1502"/>
      <c r="EOA57" s="1504"/>
      <c r="EOB57" s="1122"/>
      <c r="EOC57" s="1122"/>
      <c r="EOD57" s="1122"/>
      <c r="EOE57" s="1122"/>
      <c r="EOF57" s="1122"/>
      <c r="EOG57" s="1122"/>
      <c r="EOH57" s="1122"/>
      <c r="EOI57" s="1502"/>
      <c r="EOJ57" s="1504"/>
      <c r="EOK57" s="1122"/>
      <c r="EOL57" s="1122"/>
      <c r="EOM57" s="1122"/>
      <c r="EON57" s="1506"/>
      <c r="EOO57" s="1507"/>
      <c r="EOP57" s="1264"/>
      <c r="EOQ57" s="1506"/>
      <c r="EOR57" s="1508"/>
      <c r="EPO57" s="616"/>
      <c r="EPP57" s="616"/>
      <c r="EQE57" s="1515"/>
      <c r="EQF57" s="1503"/>
      <c r="EQG57" s="1134"/>
      <c r="EQH57" s="1134"/>
      <c r="EQI57" s="1134"/>
      <c r="EQJ57" s="1134"/>
      <c r="EQK57" s="1515"/>
      <c r="EQL57" s="1503"/>
      <c r="EQM57" s="1134"/>
      <c r="EQN57" s="1502"/>
      <c r="EQO57" s="1503"/>
      <c r="EQP57" s="1264"/>
      <c r="EQQ57" s="1264"/>
      <c r="EQR57" s="1502"/>
      <c r="EQS57" s="1504"/>
      <c r="EQT57" s="1264"/>
      <c r="EQU57" s="1264"/>
      <c r="EQV57" s="1264"/>
      <c r="EQW57" s="1264"/>
      <c r="EQX57" s="1264"/>
      <c r="EQY57" s="1264"/>
      <c r="EQZ57" s="1264"/>
      <c r="ERA57" s="1502"/>
      <c r="ERB57" s="1504"/>
      <c r="ERC57" s="1264"/>
      <c r="ERD57" s="1264"/>
      <c r="ERE57" s="1264"/>
      <c r="ERF57" s="1506"/>
      <c r="ERG57" s="1507"/>
      <c r="ERH57" s="1264"/>
      <c r="ERI57" s="1506"/>
      <c r="ERJ57" s="1508"/>
      <c r="ERK57" s="1122"/>
      <c r="ERL57" s="1122"/>
      <c r="ERM57" s="1122"/>
      <c r="ERN57" s="1122"/>
      <c r="ERO57" s="1122"/>
      <c r="ERP57" s="1122"/>
      <c r="ERU57" s="230"/>
      <c r="ERV57" s="1664"/>
      <c r="ERW57" s="1664"/>
      <c r="ERX57" s="227"/>
      <c r="ETA57" s="1518"/>
      <c r="ETB57" s="1518"/>
      <c r="ETC57" s="1518"/>
      <c r="ETD57" s="1518"/>
      <c r="ETE57" s="1518"/>
      <c r="ETF57" s="1518"/>
    </row>
    <row r="58" spans="1:3072 3079:3906" s="226" customFormat="1" ht="15" customHeight="1">
      <c r="A58" s="1264"/>
      <c r="B58" s="1518"/>
      <c r="C58" s="1518"/>
      <c r="D58" s="1518"/>
      <c r="E58" s="1518"/>
      <c r="F58" s="1518"/>
      <c r="G58" s="1518"/>
      <c r="J58" s="1310"/>
      <c r="K58" s="1310"/>
      <c r="L58" s="1310"/>
      <c r="M58" s="1310"/>
      <c r="N58" s="1310"/>
      <c r="O58" s="1310"/>
      <c r="P58" s="1310"/>
      <c r="Q58" s="1310"/>
      <c r="R58" s="1310"/>
      <c r="S58" s="1310"/>
      <c r="T58" s="1310"/>
      <c r="U58" s="1310"/>
      <c r="V58" s="1310"/>
      <c r="W58" s="1310"/>
      <c r="X58" s="1310"/>
      <c r="Y58" s="1310"/>
      <c r="Z58" s="1310"/>
      <c r="AA58" s="1310"/>
      <c r="AF58" s="780"/>
      <c r="AP58" s="227"/>
      <c r="AQ58" s="227"/>
      <c r="BA58" s="1502"/>
      <c r="BB58" s="1503"/>
      <c r="BG58" s="1502"/>
      <c r="BH58" s="1503"/>
      <c r="BI58" s="231"/>
      <c r="BJ58" s="1502"/>
      <c r="BK58" s="1503"/>
      <c r="BN58" s="1502"/>
      <c r="BO58" s="1504"/>
      <c r="BW58" s="1502"/>
      <c r="BX58" s="1504"/>
      <c r="CB58" s="1506"/>
      <c r="CC58" s="1507"/>
      <c r="CE58" s="1506"/>
      <c r="CF58" s="1508"/>
      <c r="CM58" s="1502"/>
      <c r="CN58" s="1503"/>
      <c r="CO58" s="1122"/>
      <c r="CP58" s="1122"/>
      <c r="CQ58" s="1122"/>
      <c r="CR58" s="1122"/>
      <c r="CS58" s="1502"/>
      <c r="CT58" s="1503"/>
      <c r="CU58" s="231"/>
      <c r="CV58" s="1502"/>
      <c r="CW58" s="1503"/>
      <c r="CX58" s="1122"/>
      <c r="CY58" s="1122"/>
      <c r="CZ58" s="1502"/>
      <c r="DA58" s="1504"/>
      <c r="DI58" s="1502"/>
      <c r="DJ58" s="1504"/>
      <c r="EE58" s="1122"/>
      <c r="EF58" s="1122"/>
      <c r="EG58" s="1122"/>
      <c r="EH58" s="1122"/>
      <c r="EI58" s="1122"/>
      <c r="EJ58" s="1122"/>
      <c r="EK58" s="1122"/>
      <c r="EL58" s="1122"/>
      <c r="EM58" s="1122"/>
      <c r="EN58" s="1122"/>
      <c r="EO58" s="1502"/>
      <c r="EP58" s="1503"/>
      <c r="EQ58" s="1122"/>
      <c r="ER58" s="1122"/>
      <c r="ES58" s="1122"/>
      <c r="ET58" s="1122"/>
      <c r="EU58" s="1502"/>
      <c r="EV58" s="1515"/>
      <c r="EW58" s="231"/>
      <c r="EX58" s="1515"/>
      <c r="EY58" s="1503"/>
      <c r="EZ58" s="1134"/>
      <c r="FA58" s="1134"/>
      <c r="FB58" s="1515"/>
      <c r="FC58" s="1504"/>
      <c r="FD58" s="1134"/>
      <c r="FE58" s="1134"/>
      <c r="FF58" s="1134"/>
      <c r="FG58" s="1134"/>
      <c r="FH58" s="1134"/>
      <c r="FI58" s="1134"/>
      <c r="FJ58" s="1134"/>
      <c r="FK58" s="1515"/>
      <c r="FL58" s="1504"/>
      <c r="FM58" s="1134"/>
      <c r="FN58" s="1134"/>
      <c r="FO58" s="1134"/>
      <c r="FP58" s="1134"/>
      <c r="FQ58" s="1134"/>
      <c r="FR58" s="1134"/>
      <c r="FS58" s="1134"/>
      <c r="FT58" s="1134"/>
      <c r="FU58" s="1134"/>
      <c r="FV58" s="1134"/>
      <c r="FW58" s="1134"/>
      <c r="FX58" s="1134"/>
      <c r="FY58" s="1134"/>
      <c r="FZ58" s="1134"/>
      <c r="GA58" s="1134"/>
      <c r="GB58" s="1134"/>
      <c r="GC58" s="1134"/>
      <c r="GD58" s="1134"/>
      <c r="GE58" s="1134"/>
      <c r="GF58" s="1134"/>
      <c r="GG58" s="1134"/>
      <c r="GH58" s="1134"/>
      <c r="GI58" s="1134"/>
      <c r="GJ58" s="1134"/>
      <c r="GK58" s="1134"/>
      <c r="GL58" s="1134"/>
      <c r="GM58" s="1134"/>
      <c r="GN58" s="1134"/>
      <c r="GO58" s="1134"/>
      <c r="GP58" s="1134"/>
      <c r="GQ58" s="1515"/>
      <c r="GR58" s="1503"/>
      <c r="GS58" s="1134"/>
      <c r="GT58" s="1134"/>
      <c r="GU58" s="1134"/>
      <c r="GV58" s="1134"/>
      <c r="GW58" s="1515"/>
      <c r="GX58" s="1503"/>
      <c r="GY58" s="1134"/>
      <c r="GZ58" s="1502"/>
      <c r="HA58" s="1503"/>
      <c r="HB58" s="1122"/>
      <c r="HC58" s="1122"/>
      <c r="HD58" s="1502"/>
      <c r="HE58" s="1504"/>
      <c r="HF58" s="1122"/>
      <c r="HG58" s="1122"/>
      <c r="HH58" s="1122"/>
      <c r="HI58" s="1122"/>
      <c r="HJ58" s="1122"/>
      <c r="HK58" s="1122"/>
      <c r="HL58" s="1122"/>
      <c r="HM58" s="1502"/>
      <c r="HN58" s="1504"/>
      <c r="HO58" s="1122"/>
      <c r="HP58" s="1122"/>
      <c r="HQ58" s="1122"/>
      <c r="HR58" s="1122"/>
      <c r="HS58" s="1122"/>
      <c r="HT58" s="1122"/>
      <c r="HU58" s="1122"/>
      <c r="HV58" s="1122"/>
      <c r="HW58" s="1122"/>
      <c r="HX58" s="1122"/>
      <c r="HY58" s="1122"/>
      <c r="HZ58" s="1122"/>
      <c r="IA58" s="1122"/>
      <c r="IB58" s="1122"/>
      <c r="IC58" s="1122"/>
      <c r="ID58" s="1122"/>
      <c r="IE58" s="1122"/>
      <c r="IF58" s="1122"/>
      <c r="IG58" s="1122"/>
      <c r="IH58" s="1122"/>
      <c r="II58" s="1122"/>
      <c r="IJ58" s="1122"/>
      <c r="IK58" s="1122"/>
      <c r="IL58" s="1122"/>
      <c r="IM58" s="1122"/>
      <c r="IN58" s="1122"/>
      <c r="IO58" s="1122"/>
      <c r="IP58" s="1122"/>
      <c r="IQ58" s="1122"/>
      <c r="IR58" s="1122"/>
      <c r="IS58" s="1502"/>
      <c r="IT58" s="1503"/>
      <c r="IU58" s="1122"/>
      <c r="IV58" s="1122"/>
      <c r="IW58" s="1122"/>
      <c r="IX58" s="1122"/>
      <c r="IY58" s="1502"/>
      <c r="IZ58" s="1515"/>
      <c r="JA58" s="231"/>
      <c r="JB58" s="1515"/>
      <c r="JC58" s="1503"/>
      <c r="JD58" s="1134"/>
      <c r="JE58" s="1134"/>
      <c r="JF58" s="1515"/>
      <c r="JG58" s="1504"/>
      <c r="JH58" s="1134"/>
      <c r="JI58" s="1134"/>
      <c r="JJ58" s="1134"/>
      <c r="JK58" s="1134"/>
      <c r="JL58" s="1134"/>
      <c r="JM58" s="1134"/>
      <c r="JN58" s="1134"/>
      <c r="JO58" s="1515"/>
      <c r="JP58" s="1504"/>
      <c r="JQ58" s="1134"/>
      <c r="JR58" s="1134"/>
      <c r="JS58" s="1134"/>
      <c r="JT58" s="1134"/>
      <c r="JU58" s="1134"/>
      <c r="JV58" s="1134"/>
      <c r="JW58" s="1134"/>
      <c r="JX58" s="1134"/>
      <c r="JY58" s="1134"/>
      <c r="JZ58" s="1134"/>
      <c r="KA58" s="1134"/>
      <c r="KB58" s="1134"/>
      <c r="KC58" s="1134"/>
      <c r="KD58" s="1134"/>
      <c r="KE58" s="1134"/>
      <c r="KF58" s="1134"/>
      <c r="KG58" s="1134"/>
      <c r="KH58" s="1134"/>
      <c r="KI58" s="1134"/>
      <c r="KJ58" s="1134"/>
      <c r="KK58" s="1134"/>
      <c r="KL58" s="1134"/>
      <c r="KM58" s="1134"/>
      <c r="KN58" s="1134"/>
      <c r="KO58" s="1134"/>
      <c r="KP58" s="1134"/>
      <c r="KQ58" s="1134"/>
      <c r="KR58" s="1134"/>
      <c r="KS58" s="1134"/>
      <c r="KT58" s="1134"/>
      <c r="KU58" s="1515"/>
      <c r="KV58" s="1503"/>
      <c r="KW58" s="1134"/>
      <c r="KX58" s="1134"/>
      <c r="KY58" s="1134"/>
      <c r="KZ58" s="1134"/>
      <c r="LA58" s="1515"/>
      <c r="LB58" s="1503"/>
      <c r="LC58" s="1134"/>
      <c r="LD58" s="1515"/>
      <c r="LE58" s="1503"/>
      <c r="LF58" s="1134"/>
      <c r="LG58" s="1134"/>
      <c r="LH58" s="1515"/>
      <c r="LI58" s="1504"/>
      <c r="LJ58" s="1134"/>
      <c r="LK58" s="1134"/>
      <c r="LL58" s="1134"/>
      <c r="LM58" s="1134"/>
      <c r="LN58" s="1134"/>
      <c r="LO58" s="1134"/>
      <c r="LP58" s="1134"/>
      <c r="LQ58" s="1515"/>
      <c r="LR58" s="1504"/>
      <c r="LS58" s="1134"/>
      <c r="LT58" s="1134"/>
      <c r="LU58" s="1134"/>
      <c r="LV58" s="1134"/>
      <c r="LW58" s="1134"/>
      <c r="LX58" s="1134"/>
      <c r="LY58" s="1134"/>
      <c r="LZ58" s="1134"/>
      <c r="MA58" s="1134"/>
      <c r="MB58" s="1134"/>
      <c r="MC58" s="1134"/>
      <c r="MD58" s="1134"/>
      <c r="ME58" s="1134"/>
      <c r="MF58" s="1134"/>
      <c r="MG58" s="1134"/>
      <c r="MH58" s="1134"/>
      <c r="MI58" s="1134"/>
      <c r="MJ58" s="1134"/>
      <c r="MK58" s="1134"/>
      <c r="ML58" s="1134"/>
      <c r="MM58" s="1134"/>
      <c r="MN58" s="1134"/>
      <c r="MO58" s="1134"/>
      <c r="MP58" s="1134"/>
      <c r="MQ58" s="1134"/>
      <c r="MR58" s="1134"/>
      <c r="MS58" s="1134"/>
      <c r="MT58" s="1134"/>
      <c r="MU58" s="1134"/>
      <c r="MV58" s="1134"/>
      <c r="MW58" s="1515"/>
      <c r="MX58" s="1503"/>
      <c r="MY58" s="1134"/>
      <c r="MZ58" s="1134"/>
      <c r="NA58" s="1134"/>
      <c r="NB58" s="1134"/>
      <c r="NC58" s="1515"/>
      <c r="ND58" s="1503"/>
      <c r="NE58" s="1134"/>
      <c r="NF58" s="1502"/>
      <c r="NG58" s="1503"/>
      <c r="NH58" s="1122"/>
      <c r="NI58" s="1122"/>
      <c r="NJ58" s="1502"/>
      <c r="NK58" s="1504"/>
      <c r="NL58" s="1122"/>
      <c r="NM58" s="1122"/>
      <c r="NN58" s="1122"/>
      <c r="NO58" s="1122"/>
      <c r="NP58" s="1122"/>
      <c r="NQ58" s="1122"/>
      <c r="NR58" s="1122"/>
      <c r="NS58" s="1502"/>
      <c r="NT58" s="1504"/>
      <c r="NU58" s="1122"/>
      <c r="NV58" s="1122"/>
      <c r="NW58" s="1122"/>
      <c r="NX58" s="1506"/>
      <c r="NY58" s="1507"/>
      <c r="NZ58" s="1264"/>
      <c r="OA58" s="1506"/>
      <c r="OB58" s="1508"/>
      <c r="OC58" s="1122"/>
      <c r="OD58" s="1122"/>
      <c r="OE58" s="1122"/>
      <c r="OF58" s="1122"/>
      <c r="OG58" s="1122"/>
      <c r="OH58" s="1122"/>
      <c r="OI58" s="1665"/>
      <c r="OJ58" s="1666"/>
      <c r="OK58" s="1122"/>
      <c r="OL58" s="1122"/>
      <c r="OM58" s="1122"/>
      <c r="ON58" s="1122"/>
      <c r="OO58" s="1502"/>
      <c r="OP58" s="1515"/>
      <c r="OQ58" s="231"/>
      <c r="OR58" s="1515"/>
      <c r="OS58" s="1503"/>
      <c r="OT58" s="1134"/>
      <c r="OU58" s="1122"/>
      <c r="OV58" s="1502"/>
      <c r="OW58" s="1504"/>
      <c r="OX58" s="1122"/>
      <c r="OY58" s="1122"/>
      <c r="OZ58" s="1122"/>
      <c r="PA58" s="1122"/>
      <c r="PE58" s="616"/>
      <c r="PF58" s="616"/>
      <c r="PJ58" s="1506"/>
      <c r="PK58" s="1507"/>
      <c r="PL58" s="1264"/>
      <c r="PM58" s="1506"/>
      <c r="PN58" s="1508"/>
      <c r="PO58" s="1122"/>
      <c r="PP58" s="1122"/>
      <c r="PQ58" s="1122"/>
      <c r="PR58" s="1122"/>
      <c r="PS58" s="1122"/>
      <c r="PT58" s="1122"/>
      <c r="PU58" s="1502"/>
      <c r="PV58" s="1503"/>
      <c r="PW58" s="1122"/>
      <c r="PX58" s="1122"/>
      <c r="PY58" s="1122"/>
      <c r="PZ58" s="1122"/>
      <c r="QA58" s="1502"/>
      <c r="QB58" s="1515"/>
      <c r="QC58" s="231"/>
      <c r="QD58" s="1515"/>
      <c r="QE58" s="1503"/>
      <c r="QF58" s="1134"/>
      <c r="QG58" s="1134"/>
      <c r="QH58" s="1515"/>
      <c r="QI58" s="1504"/>
      <c r="QJ58" s="1134"/>
      <c r="QK58" s="1134"/>
      <c r="QL58" s="1134"/>
      <c r="QM58" s="1134"/>
      <c r="QN58" s="1134"/>
      <c r="QO58" s="1134"/>
      <c r="QP58" s="1134"/>
      <c r="QQ58" s="1515"/>
      <c r="QR58" s="1504"/>
      <c r="QS58" s="1134"/>
      <c r="QT58" s="1134"/>
      <c r="QU58" s="1134"/>
      <c r="QV58" s="1134"/>
      <c r="QW58" s="1134"/>
      <c r="QX58" s="1134"/>
      <c r="QY58" s="1134"/>
      <c r="QZ58" s="1134"/>
      <c r="RA58" s="1134"/>
      <c r="RB58" s="1134"/>
      <c r="RC58" s="1134"/>
      <c r="RD58" s="1134"/>
      <c r="RE58" s="1134"/>
      <c r="RF58" s="1134"/>
      <c r="RG58" s="1134"/>
      <c r="RH58" s="1134"/>
      <c r="RI58" s="1134"/>
      <c r="RJ58" s="1134"/>
      <c r="RK58" s="1134"/>
      <c r="RL58" s="1134"/>
      <c r="RM58" s="1134"/>
      <c r="RN58" s="1134"/>
      <c r="RO58" s="1134"/>
      <c r="RP58" s="1134"/>
      <c r="RQ58" s="1134"/>
      <c r="RR58" s="1134"/>
      <c r="RS58" s="1134"/>
      <c r="RT58" s="1134"/>
      <c r="RU58" s="1134"/>
      <c r="RV58" s="1134"/>
      <c r="RW58" s="1515"/>
      <c r="RX58" s="1503"/>
      <c r="RY58" s="1134"/>
      <c r="RZ58" s="1134"/>
      <c r="SA58" s="1134"/>
      <c r="SB58" s="1134"/>
      <c r="SC58" s="1515"/>
      <c r="SD58" s="1503"/>
      <c r="SE58" s="1134"/>
      <c r="SF58" s="1502"/>
      <c r="SG58" s="1503"/>
      <c r="SH58" s="1122"/>
      <c r="SI58" s="1122"/>
      <c r="SJ58" s="1502"/>
      <c r="SK58" s="1504"/>
      <c r="SL58" s="1122"/>
      <c r="SM58" s="1122"/>
      <c r="SN58" s="1122"/>
      <c r="SO58" s="1122"/>
      <c r="SP58" s="1122"/>
      <c r="SQ58" s="1122"/>
      <c r="SR58" s="1122"/>
      <c r="SS58" s="1502"/>
      <c r="ST58" s="1504"/>
      <c r="SU58" s="1122"/>
      <c r="SV58" s="1122"/>
      <c r="SW58" s="1122"/>
      <c r="SX58" s="1122"/>
      <c r="SY58" s="1122"/>
      <c r="SZ58" s="1122"/>
      <c r="TA58" s="1122"/>
      <c r="TB58" s="1122"/>
      <c r="TC58" s="1122"/>
      <c r="TD58" s="1122"/>
      <c r="TE58" s="1122"/>
      <c r="TF58" s="1122"/>
      <c r="TG58" s="1122"/>
      <c r="TH58" s="1122"/>
      <c r="TI58" s="1122"/>
      <c r="TJ58" s="1122"/>
      <c r="TK58" s="1122"/>
      <c r="TL58" s="1122"/>
      <c r="TM58" s="1122"/>
      <c r="TN58" s="1122"/>
      <c r="TO58" s="1122"/>
      <c r="TP58" s="1122"/>
      <c r="TQ58" s="1122"/>
      <c r="TR58" s="1122"/>
      <c r="TS58" s="1122"/>
      <c r="TT58" s="1122"/>
      <c r="TU58" s="1122"/>
      <c r="TV58" s="1122"/>
      <c r="TW58" s="1122"/>
      <c r="TX58" s="1122"/>
      <c r="TY58" s="1502"/>
      <c r="TZ58" s="1503"/>
      <c r="UA58" s="1122"/>
      <c r="UB58" s="1122"/>
      <c r="UC58" s="1122"/>
      <c r="UD58" s="1122"/>
      <c r="UE58" s="1502"/>
      <c r="UF58" s="1515"/>
      <c r="UG58" s="231"/>
      <c r="UH58" s="1515"/>
      <c r="UI58" s="1503"/>
      <c r="UJ58" s="1134"/>
      <c r="UK58" s="1134"/>
      <c r="UL58" s="1515"/>
      <c r="UM58" s="1504"/>
      <c r="UN58" s="1134"/>
      <c r="UO58" s="1134"/>
      <c r="UP58" s="1134"/>
      <c r="UQ58" s="1134"/>
      <c r="UR58" s="1134"/>
      <c r="US58" s="1134"/>
      <c r="UT58" s="1134"/>
      <c r="UU58" s="1515"/>
      <c r="UV58" s="1504"/>
      <c r="UW58" s="1134"/>
      <c r="UX58" s="1134"/>
      <c r="UY58" s="1134"/>
      <c r="UZ58" s="1134"/>
      <c r="VA58" s="1134"/>
      <c r="VB58" s="1134"/>
      <c r="VC58" s="1134"/>
      <c r="VD58" s="1134"/>
      <c r="VE58" s="1134"/>
      <c r="VF58" s="1134"/>
      <c r="VG58" s="1134"/>
      <c r="VH58" s="1134"/>
      <c r="VI58" s="1134"/>
      <c r="VJ58" s="1134"/>
      <c r="VK58" s="1134"/>
      <c r="VL58" s="1134"/>
      <c r="VM58" s="1134"/>
      <c r="VN58" s="1134"/>
      <c r="VO58" s="1134"/>
      <c r="VP58" s="1134"/>
      <c r="VQ58" s="1134"/>
      <c r="VR58" s="1134"/>
      <c r="VS58" s="1134"/>
      <c r="VT58" s="1134"/>
      <c r="VU58" s="1134"/>
      <c r="VV58" s="1134"/>
      <c r="VW58" s="1134"/>
      <c r="VX58" s="1134"/>
      <c r="VY58" s="1134"/>
      <c r="VZ58" s="1134"/>
      <c r="WA58" s="1515"/>
      <c r="WB58" s="1503"/>
      <c r="WC58" s="1134"/>
      <c r="WD58" s="1134"/>
      <c r="WE58" s="1134"/>
      <c r="WF58" s="1134"/>
      <c r="WG58" s="1515"/>
      <c r="WH58" s="1503"/>
      <c r="WI58" s="1134"/>
      <c r="WJ58" s="1502"/>
      <c r="WK58" s="1503"/>
      <c r="WL58" s="1122"/>
      <c r="WM58" s="1122"/>
      <c r="WN58" s="1502"/>
      <c r="WO58" s="1504"/>
      <c r="WP58" s="1122"/>
      <c r="WQ58" s="1122"/>
      <c r="WR58" s="1122"/>
      <c r="WS58" s="1122"/>
      <c r="WT58" s="1122"/>
      <c r="WU58" s="1122"/>
      <c r="WV58" s="1122"/>
      <c r="WW58" s="1502"/>
      <c r="WX58" s="1504"/>
      <c r="WY58" s="1264"/>
      <c r="WZ58" s="1264"/>
      <c r="XA58" s="1264"/>
      <c r="XB58" s="1506"/>
      <c r="XC58" s="1507"/>
      <c r="XD58" s="1264"/>
      <c r="XE58" s="1506"/>
      <c r="XF58" s="1508"/>
      <c r="XG58" s="1122"/>
      <c r="XH58" s="1122"/>
      <c r="XI58" s="1122"/>
      <c r="XJ58" s="1122"/>
      <c r="XK58" s="1122"/>
      <c r="XL58" s="1122"/>
      <c r="XM58" s="1122"/>
      <c r="XN58" s="1122"/>
      <c r="XO58" s="1122"/>
      <c r="XP58" s="1122"/>
      <c r="XQ58" s="1122"/>
      <c r="XR58" s="1122"/>
      <c r="XS58" s="1122"/>
      <c r="XT58" s="1122"/>
      <c r="XU58" s="1122"/>
      <c r="XV58" s="1122"/>
      <c r="XW58" s="1122"/>
      <c r="XX58" s="1122"/>
      <c r="XY58" s="1122"/>
      <c r="XZ58" s="1122"/>
      <c r="YA58" s="1122"/>
      <c r="YB58" s="1122"/>
      <c r="YC58" s="1502"/>
      <c r="YD58" s="1503"/>
      <c r="YE58" s="1122"/>
      <c r="YF58" s="1122"/>
      <c r="YG58" s="1122"/>
      <c r="YH58" s="1122"/>
      <c r="YI58" s="1502"/>
      <c r="YJ58" s="1515"/>
      <c r="YK58" s="231"/>
      <c r="YL58" s="1515"/>
      <c r="YM58" s="1503"/>
      <c r="YN58" s="1134"/>
      <c r="YO58" s="1134"/>
      <c r="YP58" s="1515"/>
      <c r="YQ58" s="1504"/>
      <c r="YR58" s="1134"/>
      <c r="YS58" s="1134"/>
      <c r="YT58" s="1134"/>
      <c r="YU58" s="1134"/>
      <c r="YV58" s="1134"/>
      <c r="YW58" s="1134"/>
      <c r="YX58" s="1134"/>
      <c r="YY58" s="1515"/>
      <c r="YZ58" s="1504"/>
      <c r="ZA58" s="1134"/>
      <c r="ZB58" s="1134"/>
      <c r="ZC58" s="1134"/>
      <c r="ZD58" s="1134"/>
      <c r="ZE58" s="1134"/>
      <c r="ZF58" s="1134"/>
      <c r="ZG58" s="1134"/>
      <c r="ZH58" s="1134"/>
      <c r="ZI58" s="1134"/>
      <c r="ZJ58" s="1134"/>
      <c r="ZK58" s="1134"/>
      <c r="ZL58" s="1134"/>
      <c r="ZM58" s="1134"/>
      <c r="ZN58" s="1134"/>
      <c r="ZO58" s="1134"/>
      <c r="ZP58" s="1134"/>
      <c r="ZQ58" s="1134"/>
      <c r="ZR58" s="1134"/>
      <c r="ZS58" s="1134"/>
      <c r="ZT58" s="1134"/>
      <c r="ZU58" s="1134"/>
      <c r="ZV58" s="1134"/>
      <c r="ZW58" s="1134"/>
      <c r="ZX58" s="1134"/>
      <c r="ZY58" s="1134"/>
      <c r="ZZ58" s="1134"/>
      <c r="AAA58" s="1134"/>
      <c r="AAB58" s="1134"/>
      <c r="AAC58" s="1134"/>
      <c r="AAD58" s="1134"/>
      <c r="AAE58" s="1515"/>
      <c r="AAF58" s="1503"/>
      <c r="AAG58" s="1134"/>
      <c r="AAH58" s="1134"/>
      <c r="AAI58" s="1134"/>
      <c r="AAJ58" s="1134"/>
      <c r="AAK58" s="1515"/>
      <c r="AAL58" s="1503"/>
      <c r="AAM58" s="1134"/>
      <c r="AAN58" s="1502"/>
      <c r="AAO58" s="1503"/>
      <c r="AAP58" s="1264"/>
      <c r="AAQ58" s="1264"/>
      <c r="AAR58" s="1502"/>
      <c r="AAS58" s="1504"/>
      <c r="AAT58" s="1264"/>
      <c r="AAU58" s="1264"/>
      <c r="AAV58" s="1264"/>
      <c r="AAW58" s="1264"/>
      <c r="AAX58" s="1264"/>
      <c r="AAY58" s="1264"/>
      <c r="AAZ58" s="1264"/>
      <c r="ABA58" s="1502"/>
      <c r="ABB58" s="1504"/>
      <c r="ABC58" s="1264"/>
      <c r="ABD58" s="1264"/>
      <c r="ABE58" s="1264"/>
      <c r="ABF58" s="1506"/>
      <c r="ABG58" s="1507"/>
      <c r="ABH58" s="1264"/>
      <c r="ABI58" s="1506"/>
      <c r="ABJ58" s="1508"/>
      <c r="ABK58" s="1122"/>
      <c r="ABL58" s="1122"/>
      <c r="ABM58" s="1122"/>
      <c r="ABN58" s="1122"/>
      <c r="ABO58" s="1122"/>
      <c r="ABP58" s="1122"/>
      <c r="ABQ58" s="1122"/>
      <c r="ABR58" s="1122"/>
      <c r="ABS58" s="1122"/>
      <c r="ABT58" s="1122"/>
      <c r="ABU58" s="1122"/>
      <c r="ABV58" s="1122"/>
      <c r="ABW58" s="1122"/>
      <c r="ABX58" s="1122"/>
      <c r="ABY58" s="1122"/>
      <c r="ABZ58" s="1122"/>
      <c r="ACA58" s="1122"/>
      <c r="ACB58" s="1122"/>
      <c r="ACC58" s="1122"/>
      <c r="ACD58" s="1122"/>
      <c r="ACE58" s="1122"/>
      <c r="ACF58" s="1122"/>
      <c r="ACG58" s="1502"/>
      <c r="ACH58" s="1503"/>
      <c r="ACI58" s="1122"/>
      <c r="ACJ58" s="1122"/>
      <c r="ACK58" s="1122"/>
      <c r="ACL58" s="1122"/>
      <c r="ACM58" s="1502"/>
      <c r="ACN58" s="1515"/>
      <c r="ACO58" s="231"/>
      <c r="ACP58" s="1515"/>
      <c r="ACQ58" s="1503"/>
      <c r="ACR58" s="1134"/>
      <c r="ACS58" s="1134"/>
      <c r="ACT58" s="1515"/>
      <c r="ACU58" s="1504"/>
      <c r="ACV58" s="1134"/>
      <c r="ACW58" s="1134"/>
      <c r="ACX58" s="1134"/>
      <c r="ACY58" s="1134"/>
      <c r="ACZ58" s="1134"/>
      <c r="ADA58" s="1134"/>
      <c r="ADB58" s="1134"/>
      <c r="ADC58" s="1515"/>
      <c r="ADD58" s="1504"/>
      <c r="ADE58" s="1134"/>
      <c r="ADF58" s="1134"/>
      <c r="ADG58" s="1134"/>
      <c r="ADH58" s="1134"/>
      <c r="ADI58" s="1134"/>
      <c r="ADJ58" s="1134"/>
      <c r="ADK58" s="1134"/>
      <c r="ADL58" s="1134"/>
      <c r="ADM58" s="1134"/>
      <c r="ADN58" s="1134"/>
      <c r="ADO58" s="1134"/>
      <c r="ADP58" s="1134"/>
      <c r="ADQ58" s="1134"/>
      <c r="ADR58" s="1134"/>
      <c r="ADS58" s="1134"/>
      <c r="ADT58" s="1134"/>
      <c r="ADU58" s="1134"/>
      <c r="ADV58" s="1134"/>
      <c r="ADW58" s="1134"/>
      <c r="ADX58" s="1134"/>
      <c r="ADY58" s="1134"/>
      <c r="ADZ58" s="1134"/>
      <c r="AEA58" s="1134"/>
      <c r="AEB58" s="1134"/>
      <c r="AEC58" s="1134"/>
      <c r="AED58" s="1134"/>
      <c r="AEE58" s="1134"/>
      <c r="AEF58" s="1134"/>
      <c r="AEG58" s="1134"/>
      <c r="AEH58" s="1134"/>
      <c r="AEI58" s="1515"/>
      <c r="AEJ58" s="1503"/>
      <c r="AEK58" s="1134"/>
      <c r="AEL58" s="1134"/>
      <c r="AEM58" s="1134"/>
      <c r="AEN58" s="1134"/>
      <c r="AEO58" s="1515"/>
      <c r="AEP58" s="1503"/>
      <c r="AEQ58" s="1134"/>
      <c r="AER58" s="1502"/>
      <c r="AES58" s="1503"/>
      <c r="AET58" s="1264"/>
      <c r="AEU58" s="1264"/>
      <c r="AEV58" s="1502"/>
      <c r="AEW58" s="1504"/>
      <c r="AEX58" s="1264"/>
      <c r="AEY58" s="1264"/>
      <c r="AEZ58" s="1264"/>
      <c r="AFA58" s="1264"/>
      <c r="AFB58" s="1264"/>
      <c r="AFC58" s="1264"/>
      <c r="AFD58" s="1264"/>
      <c r="AFE58" s="1502"/>
      <c r="AFF58" s="1504"/>
      <c r="AFG58" s="1264"/>
      <c r="AFH58" s="1264"/>
      <c r="AFI58" s="1264"/>
      <c r="AFJ58" s="1506"/>
      <c r="AFK58" s="1507"/>
      <c r="AFL58" s="1264"/>
      <c r="AFM58" s="1506"/>
      <c r="AFN58" s="1508"/>
      <c r="AFO58" s="1122"/>
      <c r="AFP58" s="1122"/>
      <c r="AFQ58" s="1122"/>
      <c r="AFR58" s="1122"/>
      <c r="AFS58" s="1122"/>
      <c r="AFT58" s="1122"/>
      <c r="AFU58" s="1122"/>
      <c r="AFV58" s="1122"/>
      <c r="AFW58" s="1122"/>
      <c r="AFX58" s="1122"/>
      <c r="AFY58" s="1122"/>
      <c r="AFZ58" s="1122"/>
      <c r="AGA58" s="1122"/>
      <c r="AGB58" s="1122"/>
      <c r="AGC58" s="1122"/>
      <c r="AGD58" s="1122"/>
      <c r="AGE58" s="1122"/>
      <c r="AGF58" s="1122"/>
      <c r="AGG58" s="1122"/>
      <c r="AGH58" s="1122"/>
      <c r="AGI58" s="1122"/>
      <c r="AGJ58" s="1122"/>
      <c r="AGK58" s="1502"/>
      <c r="AGL58" s="1503"/>
      <c r="AGM58" s="1122"/>
      <c r="AGN58" s="1122"/>
      <c r="AGO58" s="1122"/>
      <c r="AGP58" s="1122"/>
      <c r="AGQ58" s="1502"/>
      <c r="AGR58" s="1515"/>
      <c r="AGS58" s="231"/>
      <c r="AGT58" s="1515"/>
      <c r="AGU58" s="1503"/>
      <c r="AGV58" s="1134"/>
      <c r="AGW58" s="1134"/>
      <c r="AGX58" s="1515"/>
      <c r="AGY58" s="1504"/>
      <c r="AGZ58" s="1134"/>
      <c r="AHA58" s="1134"/>
      <c r="AHB58" s="1134"/>
      <c r="AHC58" s="1134"/>
      <c r="AHD58" s="1134"/>
      <c r="AHE58" s="1134"/>
      <c r="AHF58" s="1134"/>
      <c r="AHG58" s="1502"/>
      <c r="AHH58" s="1504"/>
      <c r="AHI58" s="1264"/>
      <c r="AHJ58" s="1264"/>
      <c r="AHK58" s="1264"/>
      <c r="AHL58" s="1506"/>
      <c r="AHM58" s="1507"/>
      <c r="AHN58" s="1264"/>
      <c r="AHO58" s="1506"/>
      <c r="AHP58" s="1508"/>
      <c r="AHQ58" s="1134"/>
      <c r="AHR58" s="1134"/>
      <c r="AHS58" s="1134"/>
      <c r="AHT58" s="1134"/>
      <c r="AHU58" s="1134"/>
      <c r="AHV58" s="1134"/>
      <c r="AHW58" s="1134"/>
      <c r="AHX58" s="1134"/>
      <c r="AHY58" s="1134"/>
      <c r="AHZ58" s="1134"/>
      <c r="AIA58" s="1134"/>
      <c r="AIB58" s="1134"/>
      <c r="AIC58" s="1134"/>
      <c r="AID58" s="1134"/>
      <c r="AIE58" s="1134"/>
      <c r="AIF58" s="1134"/>
      <c r="AIG58" s="1134"/>
      <c r="AIH58" s="1134"/>
      <c r="AII58" s="1134"/>
      <c r="AIJ58" s="1134"/>
      <c r="AIK58" s="1134"/>
      <c r="AIL58" s="1134"/>
      <c r="AIM58" s="1515"/>
      <c r="AIN58" s="1503"/>
      <c r="AIO58" s="1134"/>
      <c r="AIP58" s="1134"/>
      <c r="AIQ58" s="1134"/>
      <c r="AIR58" s="1134"/>
      <c r="AIS58" s="1515"/>
      <c r="AIT58" s="1503"/>
      <c r="AIU58" s="1134"/>
      <c r="AIV58" s="1502"/>
      <c r="AIW58" s="1503"/>
      <c r="AIX58" s="1122"/>
      <c r="AIY58" s="1122"/>
      <c r="AIZ58" s="1502"/>
      <c r="AJA58" s="1504"/>
      <c r="AJB58" s="1122"/>
      <c r="AJC58" s="1122"/>
      <c r="AJD58" s="1122"/>
      <c r="AJE58" s="1122"/>
      <c r="AJF58" s="1122"/>
      <c r="AJG58" s="1122"/>
      <c r="AJH58" s="1122"/>
      <c r="AJI58" s="1502"/>
      <c r="AJJ58" s="1504"/>
      <c r="AJK58" s="1122"/>
      <c r="AJL58" s="1122"/>
      <c r="AJM58" s="1122"/>
      <c r="AJN58" s="1122"/>
      <c r="AJO58" s="1122"/>
      <c r="AJP58" s="1122"/>
      <c r="AJQ58" s="1122"/>
      <c r="AJR58" s="1122"/>
      <c r="AJS58" s="1122"/>
      <c r="AJT58" s="1122"/>
      <c r="AJU58" s="1122"/>
      <c r="AJV58" s="1122"/>
      <c r="AJW58" s="1122"/>
      <c r="AJX58" s="1122"/>
      <c r="AJY58" s="1122"/>
      <c r="AJZ58" s="1122"/>
      <c r="AKA58" s="1122"/>
      <c r="AKB58" s="1122"/>
      <c r="AKC58" s="1122"/>
      <c r="AKD58" s="1122"/>
      <c r="AKE58" s="1122"/>
      <c r="AKF58" s="1122"/>
      <c r="AKG58" s="1122"/>
      <c r="AKH58" s="1122"/>
      <c r="AKI58" s="1122"/>
      <c r="AKJ58" s="1122"/>
      <c r="AKK58" s="1122"/>
      <c r="AKL58" s="1122"/>
      <c r="AKM58" s="1122"/>
      <c r="AKN58" s="1122"/>
      <c r="AKO58" s="1502"/>
      <c r="AKP58" s="1503"/>
      <c r="AKQ58" s="1122"/>
      <c r="AKR58" s="1122"/>
      <c r="AKS58" s="1122"/>
      <c r="AKT58" s="1122"/>
      <c r="AKU58" s="1502"/>
      <c r="AKV58" s="1515"/>
      <c r="AKW58" s="231"/>
      <c r="AKX58" s="1515"/>
      <c r="AKY58" s="1503"/>
      <c r="AKZ58" s="1134"/>
      <c r="ALA58" s="1134"/>
      <c r="ALB58" s="1515"/>
      <c r="ALC58" s="1504"/>
      <c r="ALD58" s="1134"/>
      <c r="ALE58" s="1134"/>
      <c r="ALF58" s="1134"/>
      <c r="ALG58" s="1134"/>
      <c r="ALH58" s="1134"/>
      <c r="ALI58" s="1134"/>
      <c r="ALJ58" s="1134"/>
      <c r="ALK58" s="1515"/>
      <c r="ALL58" s="1504"/>
      <c r="ALM58" s="1134"/>
      <c r="ALN58" s="1134"/>
      <c r="ALO58" s="1134"/>
      <c r="ALP58" s="1506"/>
      <c r="ALQ58" s="1507"/>
      <c r="ALR58" s="1264"/>
      <c r="ALS58" s="1506"/>
      <c r="ALT58" s="1508"/>
      <c r="ALU58" s="1134"/>
      <c r="ALV58" s="1134"/>
      <c r="ALW58" s="1134"/>
      <c r="ALX58" s="1134"/>
      <c r="ALY58" s="1134"/>
      <c r="ALZ58" s="1134"/>
      <c r="AMA58" s="1134"/>
      <c r="AMB58" s="1134"/>
      <c r="AMC58" s="1134"/>
      <c r="AMD58" s="1134"/>
      <c r="AME58" s="1134"/>
      <c r="AMF58" s="1134"/>
      <c r="AMG58" s="1134"/>
      <c r="AMH58" s="1134"/>
      <c r="AMI58" s="1134"/>
      <c r="AMJ58" s="1134"/>
      <c r="AMK58" s="1134"/>
      <c r="AML58" s="1134"/>
      <c r="AMM58" s="1134"/>
      <c r="AMN58" s="1134"/>
      <c r="AMO58" s="1134"/>
      <c r="AMP58" s="1134"/>
      <c r="AMQ58" s="1515"/>
      <c r="AMR58" s="1503"/>
      <c r="AMS58" s="1134"/>
      <c r="AMT58" s="1134"/>
      <c r="AMU58" s="1134"/>
      <c r="AMV58" s="1134"/>
      <c r="AMW58" s="1515"/>
      <c r="AMX58" s="1503"/>
      <c r="AMY58" s="1134"/>
      <c r="AMZ58" s="1502"/>
      <c r="ANA58" s="1503"/>
      <c r="ANB58" s="1122"/>
      <c r="ANC58" s="1122"/>
      <c r="AND58" s="1502"/>
      <c r="ANE58" s="1504"/>
      <c r="ANF58" s="1122"/>
      <c r="ANG58" s="1122"/>
      <c r="ANH58" s="1122"/>
      <c r="ANI58" s="1122"/>
      <c r="ANJ58" s="1122"/>
      <c r="ANK58" s="1122"/>
      <c r="ANL58" s="1122"/>
      <c r="ANM58" s="1502"/>
      <c r="ANN58" s="1504"/>
      <c r="ANO58" s="1122"/>
      <c r="ANP58" s="1122"/>
      <c r="ANQ58" s="1122"/>
      <c r="ANR58" s="1122"/>
      <c r="ANS58" s="1122"/>
      <c r="ANT58" s="1122"/>
      <c r="ANU58" s="1122"/>
      <c r="ANV58" s="1122"/>
      <c r="ANW58" s="1122"/>
      <c r="ANX58" s="1122"/>
      <c r="ANY58" s="1122"/>
      <c r="ANZ58" s="1122"/>
      <c r="AOA58" s="1122"/>
      <c r="AOB58" s="1122"/>
      <c r="AOC58" s="1122"/>
      <c r="AOD58" s="1122"/>
      <c r="AOE58" s="1122"/>
      <c r="AOF58" s="1122"/>
      <c r="AOG58" s="1122"/>
      <c r="AOH58" s="1122"/>
      <c r="AOI58" s="1122"/>
      <c r="AOJ58" s="1122"/>
      <c r="AOK58" s="1122"/>
      <c r="AOL58" s="1122"/>
      <c r="AOM58" s="1122"/>
      <c r="AON58" s="1122"/>
      <c r="AOO58" s="1122"/>
      <c r="AOP58" s="1122"/>
      <c r="AOQ58" s="1122"/>
      <c r="AOR58" s="1122"/>
      <c r="AOS58" s="1502"/>
      <c r="AOT58" s="1503"/>
      <c r="AOU58" s="1122"/>
      <c r="AOV58" s="1122"/>
      <c r="AOW58" s="1122"/>
      <c r="AOX58" s="1122"/>
      <c r="AOY58" s="1502"/>
      <c r="AOZ58" s="1515"/>
      <c r="APA58" s="231"/>
      <c r="APB58" s="1515"/>
      <c r="APC58" s="1503"/>
      <c r="APD58" s="1134"/>
      <c r="APE58" s="1134"/>
      <c r="APF58" s="1515"/>
      <c r="APG58" s="1504"/>
      <c r="APH58" s="1134"/>
      <c r="API58" s="1134"/>
      <c r="APJ58" s="1134"/>
      <c r="APK58" s="1134"/>
      <c r="APL58" s="1134"/>
      <c r="APM58" s="1134"/>
      <c r="APN58" s="1134"/>
      <c r="APO58" s="1515"/>
      <c r="APP58" s="1504"/>
      <c r="APQ58" s="1134"/>
      <c r="APR58" s="1134"/>
      <c r="APS58" s="1134"/>
      <c r="APT58" s="1506"/>
      <c r="APU58" s="1507"/>
      <c r="APV58" s="1264"/>
      <c r="APW58" s="1506"/>
      <c r="APX58" s="1508"/>
      <c r="APY58" s="1134"/>
      <c r="APZ58" s="1134"/>
      <c r="AQA58" s="1134"/>
      <c r="AQB58" s="1134"/>
      <c r="AQC58" s="1134"/>
      <c r="AQD58" s="1134"/>
      <c r="AQE58" s="1134"/>
      <c r="AQF58" s="1134"/>
      <c r="AQG58" s="1134"/>
      <c r="AQH58" s="1134"/>
      <c r="AQI58" s="1134"/>
      <c r="AQJ58" s="1134"/>
      <c r="AQK58" s="1134"/>
      <c r="AQL58" s="1134"/>
      <c r="AQM58" s="1134"/>
      <c r="AQN58" s="1134"/>
      <c r="AQO58" s="1134"/>
      <c r="AQP58" s="1134"/>
      <c r="AQQ58" s="1134"/>
      <c r="AQR58" s="1134"/>
      <c r="AQS58" s="1134"/>
      <c r="AQT58" s="1134"/>
      <c r="AQU58" s="1515"/>
      <c r="AQV58" s="1503"/>
      <c r="AQW58" s="1134"/>
      <c r="AQX58" s="1134"/>
      <c r="AQY58" s="1134"/>
      <c r="AQZ58" s="1134"/>
      <c r="ARA58" s="1515"/>
      <c r="ARB58" s="1503"/>
      <c r="ARC58" s="1134"/>
      <c r="ARD58" s="1502"/>
      <c r="ARE58" s="1503"/>
      <c r="ARF58" s="1122"/>
      <c r="ARG58" s="1122"/>
      <c r="ARH58" s="1502"/>
      <c r="ARI58" s="1504"/>
      <c r="ARJ58" s="1122"/>
      <c r="ARK58" s="1122"/>
      <c r="ARL58" s="1122"/>
      <c r="ARM58" s="1122"/>
      <c r="ARN58" s="1122"/>
      <c r="ARO58" s="1122"/>
      <c r="ARP58" s="1122"/>
      <c r="ARQ58" s="1502"/>
      <c r="ARR58" s="1504"/>
      <c r="ARS58" s="1122"/>
      <c r="ART58" s="1122"/>
      <c r="ARU58" s="1122"/>
      <c r="ARV58" s="1122"/>
      <c r="ARW58" s="1122"/>
      <c r="ARX58" s="1122"/>
      <c r="ARY58" s="1122"/>
      <c r="ARZ58" s="1122"/>
      <c r="ASA58" s="1122"/>
      <c r="ASB58" s="1122"/>
      <c r="ASC58" s="302"/>
      <c r="ASD58" s="302"/>
      <c r="ASE58" s="302"/>
      <c r="ASF58" s="302"/>
      <c r="ASG58" s="302"/>
      <c r="ASH58" s="302"/>
      <c r="ASI58" s="302"/>
      <c r="ASJ58" s="302"/>
      <c r="ASK58" s="302"/>
      <c r="ASL58" s="302"/>
      <c r="ASM58" s="302"/>
      <c r="ASN58" s="302"/>
      <c r="ASO58" s="302"/>
      <c r="ASP58" s="302"/>
      <c r="ASQ58" s="302"/>
      <c r="ASR58" s="1122"/>
      <c r="ASS58" s="1122"/>
      <c r="AST58" s="1122"/>
      <c r="ASU58" s="1122"/>
      <c r="ASV58" s="1122"/>
      <c r="ASW58" s="1502"/>
      <c r="ASX58" s="1503"/>
      <c r="ASY58" s="1122"/>
      <c r="ASZ58" s="1122"/>
      <c r="ATA58" s="1122"/>
      <c r="ATB58" s="1122"/>
      <c r="ATC58" s="1502"/>
      <c r="ATD58" s="1515"/>
      <c r="ATE58" s="231"/>
      <c r="ATF58" s="1515"/>
      <c r="ATG58" s="1503"/>
      <c r="ATH58" s="1122"/>
      <c r="ATI58" s="1122"/>
      <c r="ATJ58" s="1502"/>
      <c r="ATK58" s="1504"/>
      <c r="ATL58" s="1122"/>
      <c r="ATM58" s="1122"/>
      <c r="ATN58" s="1122"/>
      <c r="ATO58" s="1122"/>
      <c r="ATP58" s="1122"/>
      <c r="ATQ58" s="1122"/>
      <c r="ATR58" s="1122"/>
      <c r="ATS58" s="1502"/>
      <c r="ATT58" s="1504"/>
      <c r="ATU58" s="1122"/>
      <c r="ATV58" s="1122"/>
      <c r="ATW58" s="1122"/>
      <c r="ATX58" s="1122"/>
      <c r="ATY58" s="1122"/>
      <c r="ATZ58" s="1122"/>
      <c r="AUA58" s="1122"/>
      <c r="AUB58" s="1122"/>
      <c r="AUC58" s="1122"/>
      <c r="AUD58" s="1122"/>
      <c r="AUE58" s="1122"/>
      <c r="AUF58" s="1122"/>
      <c r="AUG58" s="1122"/>
      <c r="AUH58" s="1122"/>
      <c r="AUI58" s="1648"/>
      <c r="AUJ58" s="1653"/>
      <c r="AUO58" s="1654"/>
      <c r="AUP58" s="1653"/>
      <c r="AUR58" s="1648"/>
      <c r="AUS58" s="1653"/>
      <c r="AUV58" s="1655"/>
      <c r="AUW58" s="1539"/>
      <c r="AVE58" s="1655"/>
      <c r="AVF58" s="1539"/>
      <c r="AVK58" s="1242"/>
      <c r="AVL58" s="1525"/>
      <c r="AVM58" s="1526"/>
      <c r="AVN58" s="1537"/>
      <c r="AVO58" s="1537"/>
      <c r="AVP58" s="1537"/>
      <c r="AVS58" s="1242"/>
      <c r="AVT58" s="1525"/>
      <c r="AVU58" s="1526"/>
      <c r="AVV58" s="1242"/>
      <c r="AWA58" s="1242"/>
      <c r="AWB58" s="1525"/>
      <c r="AWC58" s="1526"/>
      <c r="AWE58" s="1538"/>
      <c r="AWF58" s="1539"/>
      <c r="AWG58" s="1239"/>
      <c r="AWH58" s="1535"/>
      <c r="AWI58" s="1536"/>
      <c r="AWJ58" s="1240"/>
      <c r="AWK58" s="1533"/>
      <c r="AWL58" s="1534"/>
      <c r="AWM58" s="1658" t="s">
        <v>1249</v>
      </c>
      <c r="AWN58" s="1659"/>
      <c r="AWO58" s="1659"/>
      <c r="AWP58" s="1659"/>
      <c r="AWQ58" s="1659"/>
      <c r="AWR58" s="1659"/>
      <c r="AWS58" s="1659"/>
      <c r="AWT58" s="1659"/>
      <c r="AWU58" s="1659"/>
      <c r="AWV58" s="1659"/>
      <c r="AWW58" s="1659"/>
      <c r="AWX58" s="1659"/>
      <c r="AWY58" s="1659"/>
      <c r="AWZ58" s="1659"/>
      <c r="AXA58" s="1659"/>
      <c r="AXB58" s="1659"/>
      <c r="AXC58" s="1659"/>
      <c r="AXD58" s="1659"/>
      <c r="AXE58" s="1659"/>
      <c r="AXF58" s="1659"/>
      <c r="AXG58" s="1659"/>
      <c r="AXH58" s="1659"/>
      <c r="AXI58" s="1659"/>
      <c r="AXJ58" s="1659"/>
      <c r="AXK58" s="1659"/>
      <c r="AXL58" s="1659"/>
      <c r="AXM58" s="1659"/>
      <c r="AXN58" s="1659"/>
      <c r="AXQ58" s="1648"/>
      <c r="AXR58" s="1653"/>
      <c r="AXY58" s="1143"/>
      <c r="AXZ58" s="1144"/>
      <c r="AYA58" s="1144"/>
      <c r="AYB58" s="1143"/>
      <c r="AYD58" s="1655"/>
      <c r="AYE58" s="1539"/>
      <c r="AYK58" s="1143"/>
      <c r="AYL58" s="1143"/>
      <c r="AYM58" s="1144"/>
      <c r="AYN58" s="1144"/>
      <c r="AYO58" s="1143"/>
      <c r="AYP58" s="1143"/>
      <c r="AYQ58" s="1143"/>
      <c r="AYU58" s="780"/>
      <c r="AYW58" s="230"/>
      <c r="AZB58" s="230"/>
      <c r="AZC58" s="1637"/>
      <c r="AZD58" s="1638"/>
      <c r="AZE58" s="1638"/>
      <c r="AZF58" s="1274"/>
      <c r="AZK58" s="1515"/>
      <c r="AZL58" s="1503"/>
      <c r="AZM58" s="1134"/>
      <c r="AZN58" s="1134"/>
      <c r="AZO58" s="1134"/>
      <c r="AZP58" s="1134"/>
      <c r="AZQ58" s="1515"/>
      <c r="AZR58" s="1503"/>
      <c r="AZS58" s="1134"/>
      <c r="AZT58" s="1502"/>
      <c r="AZU58" s="1503"/>
      <c r="AZV58" s="1264"/>
      <c r="AZW58" s="1264"/>
      <c r="AZX58" s="1502"/>
      <c r="AZY58" s="1504"/>
      <c r="AZZ58" s="1264"/>
      <c r="BAA58" s="1264"/>
      <c r="BAB58" s="1264"/>
      <c r="BAC58" s="1264"/>
      <c r="BAD58" s="1264"/>
      <c r="BAE58" s="1264"/>
      <c r="BAF58" s="1264"/>
      <c r="BAG58" s="1502"/>
      <c r="BAH58" s="1504"/>
      <c r="BAI58" s="1264"/>
      <c r="BAJ58" s="1264"/>
      <c r="BAK58" s="1264"/>
      <c r="BAL58" s="1506"/>
      <c r="BAM58" s="1507"/>
      <c r="BAN58" s="1264"/>
      <c r="BAO58" s="1506"/>
      <c r="BAP58" s="1508"/>
      <c r="BAQ58" s="747"/>
      <c r="BAR58" s="747"/>
      <c r="BAU58" s="249"/>
      <c r="BAV58" s="249"/>
      <c r="BAW58" s="1122"/>
      <c r="BAX58" s="1122"/>
      <c r="BAY58" s="1122"/>
      <c r="BAZ58" s="1122"/>
      <c r="BBA58" s="1122"/>
      <c r="BBB58" s="1122"/>
      <c r="BBC58" s="1122"/>
      <c r="BBD58" s="1122"/>
      <c r="BBE58" s="1122"/>
      <c r="BBF58" s="1122"/>
      <c r="BBG58" s="1122"/>
      <c r="BBH58" s="1122"/>
      <c r="BBI58" s="1122"/>
      <c r="BBJ58" s="1122"/>
      <c r="BBK58" s="1122"/>
      <c r="BBL58" s="1122"/>
      <c r="BBM58" s="1502"/>
      <c r="BBN58" s="1503"/>
      <c r="BBO58" s="1122"/>
      <c r="BBP58" s="1122"/>
      <c r="BBQ58" s="1122"/>
      <c r="BBR58" s="1122"/>
      <c r="BBS58" s="1502"/>
      <c r="BBT58" s="1515"/>
      <c r="BBU58" s="231"/>
      <c r="BBV58" s="1515"/>
      <c r="BBW58" s="1503"/>
      <c r="BBX58" s="1134"/>
      <c r="BBY58" s="1134"/>
      <c r="BBZ58" s="1515"/>
      <c r="BCA58" s="1504"/>
      <c r="BCB58" s="1134"/>
      <c r="BCC58" s="1134"/>
      <c r="BCD58" s="1134"/>
      <c r="BCE58" s="1134"/>
      <c r="BCF58" s="1134"/>
      <c r="BCG58" s="1134"/>
      <c r="BCH58" s="1134"/>
      <c r="BCI58" s="1515"/>
      <c r="BCJ58" s="1504"/>
      <c r="BCK58" s="1134"/>
      <c r="BCL58" s="1134"/>
      <c r="BCM58" s="1134"/>
      <c r="BCN58" s="1506"/>
      <c r="BCO58" s="1507"/>
      <c r="BCP58" s="1264"/>
      <c r="BCQ58" s="1506"/>
      <c r="BCR58" s="1508"/>
      <c r="BCS58" s="1134"/>
      <c r="BCT58" s="1134"/>
      <c r="BCU58" s="1134"/>
      <c r="BCV58" s="1134"/>
      <c r="BCW58" s="1134"/>
      <c r="BCX58" s="1134"/>
      <c r="BCY58" s="1134"/>
      <c r="BCZ58" s="1134"/>
      <c r="BDA58" s="1134"/>
      <c r="BDB58" s="1134"/>
      <c r="BDC58" s="1134"/>
      <c r="BDD58" s="1134"/>
      <c r="BDE58" s="1134"/>
      <c r="BDF58" s="1134"/>
      <c r="BDG58" s="1134"/>
      <c r="BDH58" s="1134"/>
      <c r="BDI58" s="1134"/>
      <c r="BDJ58" s="1134"/>
      <c r="BDK58" s="1134"/>
      <c r="BDL58" s="1134"/>
      <c r="BDM58" s="1134"/>
      <c r="BDN58" s="1134"/>
      <c r="BDO58" s="1515"/>
      <c r="BDP58" s="1503"/>
      <c r="BDQ58" s="1134"/>
      <c r="BDR58" s="1134"/>
      <c r="BDS58" s="1134"/>
      <c r="BDT58" s="1134"/>
      <c r="BDU58" s="1515"/>
      <c r="BDV58" s="1503"/>
      <c r="BDW58" s="1134"/>
      <c r="BDX58" s="1502"/>
      <c r="BDY58" s="1503"/>
      <c r="BDZ58" s="1122"/>
      <c r="BEA58" s="1122"/>
      <c r="BEB58" s="1502"/>
      <c r="BEC58" s="1504"/>
      <c r="BED58" s="1122"/>
      <c r="BEE58" s="1122"/>
      <c r="BEF58" s="1122"/>
      <c r="BEG58" s="1122"/>
      <c r="BEH58" s="1122"/>
      <c r="BEI58" s="1122"/>
      <c r="BEJ58" s="1122"/>
      <c r="BEK58" s="1502"/>
      <c r="BEL58" s="1504"/>
      <c r="BEM58" s="1122"/>
      <c r="BEN58" s="1122"/>
      <c r="BEO58" s="1122"/>
      <c r="BEP58" s="1122"/>
      <c r="BEQ58" s="1122"/>
      <c r="BER58" s="1122"/>
      <c r="BES58" s="1122"/>
      <c r="BET58" s="1122"/>
      <c r="BEU58" s="1122"/>
      <c r="BEV58" s="1122"/>
      <c r="BEW58" s="1122"/>
      <c r="BEX58" s="1122"/>
      <c r="BEY58" s="1122"/>
      <c r="BEZ58" s="1122"/>
      <c r="BFA58" s="1122"/>
      <c r="BFB58" s="1122"/>
      <c r="BFC58" s="1122"/>
      <c r="BFD58" s="1122"/>
      <c r="BFE58" s="1122"/>
      <c r="BFF58" s="1122"/>
      <c r="BFG58" s="1122"/>
      <c r="BFH58" s="1122"/>
      <c r="BFI58" s="1122"/>
      <c r="BFJ58" s="1122"/>
      <c r="BFK58" s="1122"/>
      <c r="BFL58" s="1122"/>
      <c r="BFM58" s="1122"/>
      <c r="BFN58" s="1122"/>
      <c r="BFO58" s="1122"/>
      <c r="BFP58" s="1122"/>
      <c r="BFQ58" s="1502"/>
      <c r="BFR58" s="1503"/>
      <c r="BFS58" s="1122"/>
      <c r="BFT58" s="1122"/>
      <c r="BFU58" s="1122"/>
      <c r="BFV58" s="1122"/>
      <c r="BFW58" s="1502"/>
      <c r="BFX58" s="1515"/>
      <c r="BFY58" s="231"/>
      <c r="BFZ58" s="1515"/>
      <c r="BGA58" s="1503"/>
      <c r="BGB58" s="1134"/>
      <c r="BGC58" s="1134"/>
      <c r="BGD58" s="1515"/>
      <c r="BGE58" s="1504"/>
      <c r="BGF58" s="1134"/>
      <c r="BGG58" s="1134"/>
      <c r="BGH58" s="1134"/>
      <c r="BGI58" s="1134"/>
      <c r="BGJ58" s="1134"/>
      <c r="BGK58" s="1134"/>
      <c r="BGL58" s="1134"/>
      <c r="BGM58" s="1515"/>
      <c r="BGN58" s="1504"/>
      <c r="BGO58" s="1134"/>
      <c r="BGP58" s="1134"/>
      <c r="BGQ58" s="1134"/>
      <c r="BGR58" s="1506"/>
      <c r="BGS58" s="1507"/>
      <c r="BGT58" s="1264"/>
      <c r="BGU58" s="1506"/>
      <c r="BGV58" s="1508"/>
      <c r="BGW58" s="1134"/>
      <c r="BGX58" s="1134"/>
      <c r="BGY58" s="1134"/>
      <c r="BGZ58" s="1134"/>
      <c r="BHA58" s="1134"/>
      <c r="BHB58" s="1134"/>
      <c r="BHC58" s="1134"/>
      <c r="BHD58" s="1134"/>
      <c r="BHE58" s="1134"/>
      <c r="BHF58" s="1134"/>
      <c r="BHG58" s="1134"/>
      <c r="BHH58" s="1134"/>
      <c r="BHI58" s="1134"/>
      <c r="BHJ58" s="1134"/>
      <c r="BHK58" s="1134"/>
      <c r="BHL58" s="1134"/>
      <c r="BHM58" s="1134"/>
      <c r="BHN58" s="1134"/>
      <c r="BHO58" s="1134"/>
      <c r="BHP58" s="1134"/>
      <c r="BHQ58" s="1134"/>
      <c r="BHR58" s="1134"/>
      <c r="BHS58" s="1515"/>
      <c r="BHT58" s="1503"/>
      <c r="BHU58" s="1134"/>
      <c r="BHV58" s="1134"/>
      <c r="BHW58" s="1134"/>
      <c r="BHX58" s="1134"/>
      <c r="BHY58" s="1515"/>
      <c r="BHZ58" s="1503"/>
      <c r="BIA58" s="1134"/>
      <c r="BIB58" s="1502"/>
      <c r="BIC58" s="1503"/>
      <c r="BID58" s="1122"/>
      <c r="BIE58" s="1122"/>
      <c r="BIF58" s="1502"/>
      <c r="BIG58" s="1504"/>
      <c r="BIH58" s="1122"/>
      <c r="BII58" s="1122"/>
      <c r="BIJ58" s="1122"/>
      <c r="BIK58" s="1122"/>
      <c r="BIL58" s="1122"/>
      <c r="BIM58" s="1122"/>
      <c r="BIN58" s="1122"/>
      <c r="BIO58" s="1502"/>
      <c r="BIP58" s="1504"/>
      <c r="BIQ58" s="1122"/>
      <c r="BIR58" s="1122"/>
      <c r="BIS58" s="1122"/>
      <c r="BIT58" s="1122"/>
      <c r="BIU58" s="1122"/>
      <c r="BIV58" s="1122"/>
      <c r="BIW58" s="1122"/>
      <c r="BIX58" s="1122"/>
      <c r="BIY58" s="1122"/>
      <c r="BIZ58" s="1122"/>
      <c r="BJA58" s="1122"/>
      <c r="BJB58" s="1122"/>
      <c r="BJC58" s="1122"/>
      <c r="BJD58" s="1122"/>
      <c r="BJE58" s="1122"/>
      <c r="BJF58" s="1122"/>
      <c r="BJG58" s="1122"/>
      <c r="BJH58" s="1122"/>
      <c r="BJI58" s="1122"/>
      <c r="BJJ58" s="1122"/>
      <c r="BJK58" s="1122"/>
      <c r="BJL58" s="1122"/>
      <c r="BJM58" s="1122"/>
      <c r="BJN58" s="1122"/>
      <c r="BJO58" s="1122"/>
      <c r="BJP58" s="1122"/>
      <c r="BJQ58" s="1122"/>
      <c r="BJR58" s="1122"/>
      <c r="BJS58" s="1122"/>
      <c r="BJT58" s="1122"/>
      <c r="BJU58" s="1502"/>
      <c r="BJV58" s="1503"/>
      <c r="BJW58" s="1122"/>
      <c r="BJX58" s="1122"/>
      <c r="BJY58" s="1122"/>
      <c r="BJZ58" s="1122"/>
      <c r="BKA58" s="1502"/>
      <c r="BKB58" s="1515"/>
      <c r="BKC58" s="231"/>
      <c r="BKD58" s="1515"/>
      <c r="BKE58" s="1503"/>
      <c r="BKF58" s="1134"/>
      <c r="BKG58" s="1134"/>
      <c r="BKH58" s="1515"/>
      <c r="BKI58" s="1504"/>
      <c r="BKJ58" s="1134"/>
      <c r="BKK58" s="1134"/>
      <c r="BKL58" s="1134"/>
      <c r="BKM58" s="1134"/>
      <c r="BKN58" s="1134"/>
      <c r="BKO58" s="1134"/>
      <c r="BKP58" s="1134"/>
      <c r="BKQ58" s="1515"/>
      <c r="BKR58" s="1504"/>
      <c r="BKS58" s="1134"/>
      <c r="BKT58" s="1134"/>
      <c r="BKU58" s="1134"/>
      <c r="BKV58" s="1506"/>
      <c r="BKW58" s="1507"/>
      <c r="BKX58" s="1264"/>
      <c r="BKY58" s="1506"/>
      <c r="BKZ58" s="1508"/>
      <c r="BLA58" s="1134"/>
      <c r="BLB58" s="1134"/>
      <c r="BLC58" s="1134"/>
      <c r="BLD58" s="1134"/>
      <c r="BLE58" s="1134"/>
      <c r="BLF58" s="1134"/>
      <c r="BLG58" s="1134"/>
      <c r="BLH58" s="1134"/>
      <c r="BLI58" s="1134"/>
      <c r="BLJ58" s="1134"/>
      <c r="BLK58" s="1134"/>
      <c r="BLL58" s="1134"/>
      <c r="BLM58" s="1134"/>
      <c r="BLN58" s="1134"/>
      <c r="BLO58" s="1134"/>
      <c r="BLP58" s="1134"/>
      <c r="BLQ58" s="1134"/>
      <c r="BLR58" s="1134"/>
      <c r="BLS58" s="1134"/>
      <c r="BLT58" s="1134"/>
      <c r="BLU58" s="1134"/>
      <c r="BLV58" s="1134"/>
      <c r="BLW58" s="1515"/>
      <c r="BLX58" s="1503"/>
      <c r="BLY58" s="1134"/>
      <c r="BLZ58" s="1134"/>
      <c r="BMA58" s="1134"/>
      <c r="BMB58" s="1134"/>
      <c r="BMC58" s="1515"/>
      <c r="BMD58" s="1503"/>
      <c r="BME58" s="1134"/>
      <c r="BMF58" s="1502"/>
      <c r="BMG58" s="1503"/>
      <c r="BMH58" s="1122"/>
      <c r="BMI58" s="1122"/>
      <c r="BMJ58" s="1502"/>
      <c r="BMK58" s="1504"/>
      <c r="BML58" s="1122"/>
      <c r="BMM58" s="1122"/>
      <c r="BMN58" s="1122"/>
      <c r="BMO58" s="1122"/>
      <c r="BMP58" s="1122"/>
      <c r="BMQ58" s="1122"/>
      <c r="BMR58" s="1122"/>
      <c r="BMS58" s="1502"/>
      <c r="BMT58" s="1504"/>
      <c r="BMU58" s="1122"/>
      <c r="BMV58" s="1122"/>
      <c r="BMW58" s="1122"/>
      <c r="BMX58" s="1122"/>
      <c r="BMY58" s="1122"/>
      <c r="BMZ58" s="1122"/>
      <c r="BNA58" s="1122"/>
      <c r="BNB58" s="1122"/>
      <c r="BNC58" s="1122"/>
      <c r="BND58" s="1122"/>
      <c r="BNE58" s="1122"/>
      <c r="BNF58" s="1122"/>
      <c r="BNG58" s="1122"/>
      <c r="BNH58" s="1122"/>
      <c r="BNI58" s="1122"/>
      <c r="BNJ58" s="1122"/>
      <c r="BNK58" s="1122"/>
      <c r="BNL58" s="1122"/>
      <c r="BNM58" s="1122"/>
      <c r="BNN58" s="1122"/>
      <c r="BNO58" s="1122"/>
      <c r="BNP58" s="1122"/>
      <c r="BNQ58" s="1122"/>
      <c r="BNR58" s="1122"/>
      <c r="BNS58" s="1122"/>
      <c r="BNT58" s="1122"/>
      <c r="BNU58" s="1122"/>
      <c r="BNV58" s="1122"/>
      <c r="BNW58" s="1122"/>
      <c r="BNX58" s="1122"/>
      <c r="BNY58" s="1502"/>
      <c r="BNZ58" s="1503"/>
      <c r="BOA58" s="1122"/>
      <c r="BOB58" s="1122"/>
      <c r="BOC58" s="1122"/>
      <c r="BOD58" s="1122"/>
      <c r="BOE58" s="1502"/>
      <c r="BOF58" s="1515"/>
      <c r="BOG58" s="231"/>
      <c r="BOH58" s="1515"/>
      <c r="BOI58" s="1503"/>
      <c r="BOJ58" s="1134"/>
      <c r="BOK58" s="1134"/>
      <c r="BOL58" s="1515"/>
      <c r="BOM58" s="1504"/>
      <c r="BON58" s="1134"/>
      <c r="BOO58" s="1134"/>
      <c r="BOP58" s="1134"/>
      <c r="BOQ58" s="1134"/>
      <c r="BOR58" s="1134"/>
      <c r="BOS58" s="1134"/>
      <c r="BOT58" s="1134"/>
      <c r="BOU58" s="1515"/>
      <c r="BOV58" s="1504"/>
      <c r="BOW58" s="1134"/>
      <c r="BOX58" s="1134"/>
      <c r="BOY58" s="1134"/>
      <c r="BOZ58" s="1506"/>
      <c r="BPA58" s="1507"/>
      <c r="BPB58" s="1264"/>
      <c r="BPC58" s="1506"/>
      <c r="BPD58" s="1508"/>
      <c r="BPE58" s="1134"/>
      <c r="BPF58" s="1134"/>
      <c r="BPG58" s="1134"/>
      <c r="BPH58" s="1134"/>
      <c r="BPI58" s="1134"/>
      <c r="BPJ58" s="1134"/>
      <c r="BPK58" s="1134"/>
      <c r="BPL58" s="1134"/>
      <c r="BPM58" s="1134"/>
      <c r="BPN58" s="1134"/>
      <c r="BPO58" s="1134"/>
      <c r="BPP58" s="1134"/>
      <c r="BPQ58" s="1134"/>
      <c r="BPR58" s="1134"/>
      <c r="BPS58" s="1134"/>
      <c r="BPT58" s="1134"/>
      <c r="BPU58" s="1134"/>
      <c r="BPV58" s="1134"/>
      <c r="BPW58" s="1134"/>
      <c r="BPX58" s="1134"/>
      <c r="BPY58" s="1134"/>
      <c r="BPZ58" s="1134"/>
      <c r="BQA58" s="1515"/>
      <c r="BQB58" s="1503"/>
      <c r="BQC58" s="1134"/>
      <c r="BQD58" s="1134"/>
      <c r="BQE58" s="1134"/>
      <c r="BQF58" s="1134"/>
      <c r="BQG58" s="1515"/>
      <c r="BQH58" s="1503"/>
      <c r="BQI58" s="1134"/>
      <c r="BQJ58" s="1502"/>
      <c r="BQK58" s="1503"/>
      <c r="BQL58" s="1122"/>
      <c r="BQM58" s="1122"/>
      <c r="BQN58" s="1502"/>
      <c r="BQO58" s="1504"/>
      <c r="BQP58" s="1122"/>
      <c r="BQQ58" s="1122"/>
      <c r="BQR58" s="1122"/>
      <c r="BQS58" s="1122"/>
      <c r="BQT58" s="1122"/>
      <c r="BQU58" s="1122"/>
      <c r="BQV58" s="1122"/>
      <c r="BQW58" s="1502"/>
      <c r="BQX58" s="1504"/>
      <c r="BQY58" s="1122"/>
      <c r="BQZ58" s="1122"/>
      <c r="BRA58" s="1122"/>
      <c r="BRB58" s="1122"/>
      <c r="BRC58" s="1122"/>
      <c r="BRD58" s="1122"/>
      <c r="BRE58" s="1122"/>
      <c r="BRF58" s="1122"/>
      <c r="BRG58" s="1122"/>
      <c r="BRH58" s="1122"/>
      <c r="BRI58" s="1122"/>
      <c r="BRJ58" s="1122"/>
      <c r="BRK58" s="1122"/>
      <c r="BRL58" s="1122"/>
      <c r="BRM58" s="1122"/>
      <c r="BRN58" s="1122"/>
      <c r="BRO58" s="1122"/>
      <c r="BRP58" s="1122"/>
      <c r="BRQ58" s="1122"/>
      <c r="BRR58" s="1122"/>
      <c r="BRS58" s="1122"/>
      <c r="BRT58" s="1122"/>
      <c r="BRU58" s="1122"/>
      <c r="BRV58" s="1122"/>
      <c r="BRW58" s="1122"/>
      <c r="BRX58" s="1122"/>
      <c r="BRY58" s="1122"/>
      <c r="BRZ58" s="1122"/>
      <c r="BSA58" s="1122"/>
      <c r="BSB58" s="1122"/>
      <c r="BSC58" s="1502"/>
      <c r="BSD58" s="1503"/>
      <c r="BSE58" s="1122"/>
      <c r="BSF58" s="1122"/>
      <c r="BSG58" s="1122"/>
      <c r="BSH58" s="1122"/>
      <c r="BSI58" s="1502"/>
      <c r="BSJ58" s="1515"/>
      <c r="BSK58" s="231"/>
      <c r="BSL58" s="1515"/>
      <c r="BSM58" s="1503"/>
      <c r="BSN58" s="1134"/>
      <c r="BSO58" s="1134"/>
      <c r="BSP58" s="1515"/>
      <c r="BSQ58" s="1504"/>
      <c r="BSR58" s="1134"/>
      <c r="BSS58" s="1134"/>
      <c r="BST58" s="1134"/>
      <c r="BSU58" s="1134"/>
      <c r="BSV58" s="1134"/>
      <c r="BSW58" s="1134"/>
      <c r="BSX58" s="1134"/>
      <c r="BSY58" s="1515"/>
      <c r="BSZ58" s="1504"/>
      <c r="BTA58" s="1134"/>
      <c r="BTB58" s="1134"/>
      <c r="BTC58" s="1134"/>
      <c r="BTD58" s="1506"/>
      <c r="BTE58" s="1507"/>
      <c r="BTF58" s="1264"/>
      <c r="BTG58" s="1506"/>
      <c r="BTH58" s="1508"/>
      <c r="BTI58" s="1134"/>
      <c r="BTJ58" s="1134"/>
      <c r="BTK58" s="1134"/>
      <c r="BTL58" s="1134"/>
      <c r="BTM58" s="1134"/>
      <c r="BTN58" s="1134"/>
      <c r="BTO58" s="1134"/>
      <c r="BTP58" s="1134"/>
      <c r="BTQ58" s="1134"/>
      <c r="BTR58" s="1134"/>
      <c r="BTS58" s="1134"/>
      <c r="BTT58" s="1134"/>
      <c r="BTU58" s="1134"/>
      <c r="BTV58" s="1134"/>
      <c r="BTW58" s="1134"/>
      <c r="BTX58" s="1134"/>
      <c r="BTY58" s="1134"/>
      <c r="BTZ58" s="1134"/>
      <c r="BUA58" s="1134"/>
      <c r="BUB58" s="1134"/>
      <c r="BUC58" s="1134"/>
      <c r="BUD58" s="1134"/>
      <c r="BUE58" s="1515"/>
      <c r="BUF58" s="1503"/>
      <c r="BUG58" s="1134"/>
      <c r="BUH58" s="1134"/>
      <c r="BUI58" s="1134"/>
      <c r="BUJ58" s="1134"/>
      <c r="BUK58" s="1515"/>
      <c r="BUL58" s="1503"/>
      <c r="BUM58" s="1134"/>
      <c r="BUN58" s="1502"/>
      <c r="BUO58" s="1503"/>
      <c r="BUP58" s="1122"/>
      <c r="BUQ58" s="1122"/>
      <c r="BUR58" s="1502"/>
      <c r="BUS58" s="1504"/>
      <c r="BUT58" s="1122"/>
      <c r="BUU58" s="1122"/>
      <c r="BUV58" s="1122"/>
      <c r="BUW58" s="1122"/>
      <c r="BUX58" s="1122"/>
      <c r="BUY58" s="1122"/>
      <c r="BUZ58" s="1122"/>
      <c r="BVA58" s="1502"/>
      <c r="BVB58" s="1504"/>
      <c r="BVC58" s="1122"/>
      <c r="BVD58" s="1122"/>
      <c r="BVE58" s="1122"/>
      <c r="BVF58" s="1122"/>
      <c r="BVG58" s="1122"/>
      <c r="BVH58" s="1122"/>
      <c r="BVI58" s="1122"/>
      <c r="BVJ58" s="1122"/>
      <c r="BVK58" s="1122"/>
      <c r="BVL58" s="1122"/>
      <c r="BVM58" s="1122"/>
      <c r="BVN58" s="1122"/>
      <c r="BVO58" s="1122"/>
      <c r="BVP58" s="1122"/>
      <c r="BVQ58" s="1122"/>
      <c r="BVR58" s="1122"/>
      <c r="BVS58" s="1122"/>
      <c r="BVT58" s="1122"/>
      <c r="BVU58" s="1122"/>
      <c r="BVV58" s="1122"/>
      <c r="BVW58" s="1122"/>
      <c r="BVX58" s="1122"/>
      <c r="BVY58" s="1122"/>
      <c r="BVZ58" s="1122"/>
      <c r="BWA58" s="1122"/>
      <c r="BWB58" s="1122"/>
      <c r="BWC58" s="1122"/>
      <c r="BWD58" s="1122"/>
      <c r="BWE58" s="1122"/>
      <c r="BWF58" s="1122"/>
      <c r="BWG58" s="1502"/>
      <c r="BWH58" s="1503"/>
      <c r="BWI58" s="1122"/>
      <c r="BWJ58" s="1122"/>
      <c r="BWK58" s="1122"/>
      <c r="BWL58" s="1122"/>
      <c r="BWM58" s="1502"/>
      <c r="BWN58" s="1515"/>
      <c r="BWO58" s="231"/>
      <c r="BWP58" s="1515"/>
      <c r="BWQ58" s="1503"/>
      <c r="BWR58" s="1134"/>
      <c r="BWS58" s="1134"/>
      <c r="BWT58" s="1515"/>
      <c r="BWU58" s="1504"/>
      <c r="BWV58" s="1134"/>
      <c r="BWW58" s="1134"/>
      <c r="BWX58" s="1134"/>
      <c r="BWY58" s="1134"/>
      <c r="BWZ58" s="1134"/>
      <c r="BXA58" s="1134"/>
      <c r="BXB58" s="1134"/>
      <c r="BXC58" s="1515"/>
      <c r="BXD58" s="1504"/>
      <c r="BXE58" s="1134"/>
      <c r="BXF58" s="1134"/>
      <c r="BXG58" s="1134"/>
      <c r="BXH58" s="1506"/>
      <c r="BXI58" s="1507"/>
      <c r="BXJ58" s="1264"/>
      <c r="BXK58" s="1506"/>
      <c r="BXL58" s="1508"/>
      <c r="BXM58" s="1134"/>
      <c r="BXN58" s="1134"/>
      <c r="BXO58" s="1134"/>
      <c r="BXP58" s="1134"/>
      <c r="BXQ58" s="1134"/>
      <c r="BXR58" s="1134"/>
      <c r="BXS58" s="1134"/>
      <c r="BXT58" s="1134"/>
      <c r="BXU58" s="1134"/>
      <c r="BXV58" s="1134"/>
      <c r="BXW58" s="1134"/>
      <c r="BXX58" s="1134"/>
      <c r="BXY58" s="1134"/>
      <c r="BXZ58" s="1134"/>
      <c r="BYA58" s="1134"/>
      <c r="BYB58" s="1134"/>
      <c r="BYC58" s="1134"/>
      <c r="BYD58" s="1134"/>
      <c r="BYE58" s="1134"/>
      <c r="BYF58" s="1134"/>
      <c r="BYG58" s="1134"/>
      <c r="BYH58" s="1134"/>
      <c r="BYI58" s="1515"/>
      <c r="BYJ58" s="1503"/>
      <c r="BYK58" s="1134"/>
      <c r="BYL58" s="1134"/>
      <c r="BYM58" s="1134"/>
      <c r="BYN58" s="1134"/>
      <c r="BYO58" s="1515"/>
      <c r="BYP58" s="1503"/>
      <c r="BYQ58" s="1134"/>
      <c r="BYR58" s="1502"/>
      <c r="BYS58" s="1503"/>
      <c r="BYT58" s="1122"/>
      <c r="BYU58" s="1122"/>
      <c r="BYV58" s="1502"/>
      <c r="BYW58" s="1504"/>
      <c r="BYX58" s="1122"/>
      <c r="BYY58" s="1122"/>
      <c r="BYZ58" s="1122"/>
      <c r="BZA58" s="1122"/>
      <c r="BZB58" s="1122"/>
      <c r="BZC58" s="1122"/>
      <c r="BZD58" s="1122"/>
      <c r="BZE58" s="1502"/>
      <c r="BZF58" s="1504"/>
      <c r="BZG58" s="1122"/>
      <c r="BZH58" s="1122"/>
      <c r="BZI58" s="1122"/>
      <c r="BZJ58" s="1122"/>
      <c r="BZK58" s="1122"/>
      <c r="BZL58" s="1122"/>
      <c r="BZM58" s="1122"/>
      <c r="BZN58" s="1122"/>
      <c r="BZO58" s="1122"/>
      <c r="BZP58" s="1122"/>
      <c r="BZQ58" s="1122"/>
      <c r="BZR58" s="1122"/>
      <c r="BZS58" s="1122"/>
      <c r="BZT58" s="1122"/>
      <c r="BZU58" s="1122"/>
      <c r="BZV58" s="1122"/>
      <c r="BZW58" s="1122"/>
      <c r="BZX58" s="1122"/>
      <c r="BZY58" s="1122"/>
      <c r="BZZ58" s="1122"/>
      <c r="CAA58" s="1122"/>
      <c r="CAB58" s="1122"/>
      <c r="CAC58" s="1122"/>
      <c r="CAD58" s="1122"/>
      <c r="CAE58" s="1122"/>
      <c r="CAF58" s="1122"/>
      <c r="CAG58" s="1122"/>
      <c r="CAH58" s="1122"/>
      <c r="CAI58" s="1122"/>
      <c r="CAJ58" s="1122"/>
      <c r="CAK58" s="1502"/>
      <c r="CAL58" s="1503"/>
      <c r="CAM58" s="1122"/>
      <c r="CAN58" s="1122"/>
      <c r="CAO58" s="1122"/>
      <c r="CAP58" s="1122"/>
      <c r="CAQ58" s="1502"/>
      <c r="CAR58" s="1515"/>
      <c r="CAS58" s="231"/>
      <c r="CAT58" s="1515"/>
      <c r="CAU58" s="1503"/>
      <c r="CAV58" s="1134"/>
      <c r="CAW58" s="1134"/>
      <c r="CAX58" s="1515"/>
      <c r="CAY58" s="1504"/>
      <c r="CAZ58" s="1134"/>
      <c r="CBA58" s="1134"/>
      <c r="CBB58" s="1134"/>
      <c r="CBC58" s="1134"/>
      <c r="CBD58" s="1134"/>
      <c r="CBE58" s="1134"/>
      <c r="CBF58" s="1134"/>
      <c r="CBG58" s="1515"/>
      <c r="CBH58" s="1504"/>
      <c r="CBI58" s="1134"/>
      <c r="CBJ58" s="1134"/>
      <c r="CBK58" s="1134"/>
      <c r="CBL58" s="1506"/>
      <c r="CBM58" s="1507"/>
      <c r="CBN58" s="1264"/>
      <c r="CBO58" s="1506"/>
      <c r="CBP58" s="1508"/>
      <c r="CBQ58" s="1134"/>
      <c r="CBR58" s="1134"/>
      <c r="CBS58" s="1134"/>
      <c r="CBT58" s="1134"/>
      <c r="CBU58" s="1134"/>
      <c r="CBV58" s="1134"/>
      <c r="CBW58" s="1134"/>
      <c r="CBX58" s="1134"/>
      <c r="CBY58" s="1134"/>
      <c r="CBZ58" s="1134"/>
      <c r="CCA58" s="1134"/>
      <c r="CCB58" s="1134"/>
      <c r="CCC58" s="1134"/>
      <c r="CCD58" s="1134"/>
      <c r="CCE58" s="1134"/>
      <c r="CCF58" s="1134"/>
      <c r="CCG58" s="1134"/>
      <c r="CCH58" s="1134"/>
      <c r="CCI58" s="1134"/>
      <c r="CCJ58" s="1134"/>
      <c r="CCK58" s="1134"/>
      <c r="CCL58" s="1134"/>
      <c r="CCM58" s="1515"/>
      <c r="CCN58" s="1503"/>
      <c r="CCO58" s="1134"/>
      <c r="CCP58" s="1134"/>
      <c r="CCQ58" s="1134"/>
      <c r="CCR58" s="1134"/>
      <c r="CCS58" s="1515"/>
      <c r="CCT58" s="1503"/>
      <c r="CCU58" s="1134"/>
      <c r="CCV58" s="1502"/>
      <c r="CCW58" s="1503"/>
      <c r="CCX58" s="1122"/>
      <c r="CCY58" s="1122"/>
      <c r="CCZ58" s="1502"/>
      <c r="CDA58" s="1504"/>
      <c r="CDB58" s="1122"/>
      <c r="CDC58" s="1122"/>
      <c r="CDD58" s="1122"/>
      <c r="CDE58" s="1122"/>
      <c r="CDF58" s="1122"/>
      <c r="CDG58" s="1122"/>
      <c r="CDH58" s="1122"/>
      <c r="CDI58" s="1502"/>
      <c r="CDJ58" s="1504"/>
      <c r="CDK58" s="1122"/>
      <c r="CDL58" s="1122"/>
      <c r="CDM58" s="1122"/>
      <c r="CDN58" s="1122"/>
      <c r="CDO58" s="1122"/>
      <c r="CDP58" s="1122"/>
      <c r="CDQ58" s="1122"/>
      <c r="CDR58" s="1122"/>
      <c r="CDS58" s="1122"/>
      <c r="CDT58" s="1122"/>
      <c r="CDU58" s="1122"/>
      <c r="CDV58" s="1122"/>
      <c r="CDW58" s="1122"/>
      <c r="CDX58" s="1122"/>
      <c r="CDY58" s="1122"/>
      <c r="CDZ58" s="1122"/>
      <c r="CEA58" s="1122"/>
      <c r="CEB58" s="1122"/>
      <c r="CEC58" s="1122"/>
      <c r="CED58" s="1122"/>
      <c r="CEE58" s="1122"/>
      <c r="CEF58" s="1122"/>
      <c r="CEG58" s="1122"/>
      <c r="CEH58" s="1122"/>
      <c r="CEI58" s="1122"/>
      <c r="CEJ58" s="1122"/>
      <c r="CEK58" s="1122"/>
      <c r="CEL58" s="1122"/>
      <c r="CEM58" s="1122"/>
      <c r="CEN58" s="1122"/>
      <c r="CEO58" s="1502"/>
      <c r="CEP58" s="1503"/>
      <c r="CEQ58" s="1122"/>
      <c r="CER58" s="1122"/>
      <c r="CES58" s="1122"/>
      <c r="CET58" s="1122"/>
      <c r="CEU58" s="1502"/>
      <c r="CEV58" s="1515"/>
      <c r="CEW58" s="231"/>
      <c r="CEX58" s="1515"/>
      <c r="CEY58" s="1503"/>
      <c r="CEZ58" s="1134"/>
      <c r="CFA58" s="1134"/>
      <c r="CFB58" s="1515"/>
      <c r="CFC58" s="1504"/>
      <c r="CFD58" s="1134"/>
      <c r="CFE58" s="1134"/>
      <c r="CFF58" s="1134"/>
      <c r="CFG58" s="1134"/>
      <c r="CFH58" s="1134"/>
      <c r="CFI58" s="1134"/>
      <c r="CFJ58" s="1134"/>
      <c r="CFK58" s="1515"/>
      <c r="CFL58" s="1504"/>
      <c r="CFM58" s="1134"/>
      <c r="CFN58" s="1134"/>
      <c r="CFO58" s="1134"/>
      <c r="CFP58" s="1506"/>
      <c r="CFQ58" s="1507"/>
      <c r="CFR58" s="1264"/>
      <c r="CFS58" s="1506"/>
      <c r="CFT58" s="1508"/>
      <c r="CFU58" s="1134"/>
      <c r="CFV58" s="1134"/>
      <c r="CFW58" s="1134"/>
      <c r="CFX58" s="1134"/>
      <c r="CFY58" s="1134"/>
      <c r="CFZ58" s="1134"/>
      <c r="CGA58" s="1134"/>
      <c r="CGB58" s="1134"/>
      <c r="CGC58" s="1134"/>
      <c r="CGD58" s="1134"/>
      <c r="CGE58" s="1134"/>
      <c r="CGF58" s="1134"/>
      <c r="CGG58" s="1134"/>
      <c r="CGH58" s="1134"/>
      <c r="CGI58" s="1134"/>
      <c r="CGJ58" s="1134"/>
      <c r="CGK58" s="1134"/>
      <c r="CGL58" s="1134"/>
      <c r="CGM58" s="1134"/>
      <c r="CGN58" s="1134"/>
      <c r="CGO58" s="1134"/>
      <c r="CGP58" s="1134"/>
      <c r="CGQ58" s="1515"/>
      <c r="CGR58" s="1503"/>
      <c r="CGS58" s="1134"/>
      <c r="CGT58" s="1134"/>
      <c r="CGU58" s="1134"/>
      <c r="CGV58" s="1134"/>
      <c r="CGW58" s="1515"/>
      <c r="CGX58" s="1503"/>
      <c r="CGY58" s="1134"/>
      <c r="CGZ58" s="1502"/>
      <c r="CHA58" s="1503"/>
      <c r="CHB58" s="1122"/>
      <c r="CHC58" s="1122"/>
      <c r="CHD58" s="1502"/>
      <c r="CHE58" s="1504"/>
      <c r="CHF58" s="1122"/>
      <c r="CHG58" s="1122"/>
      <c r="CHH58" s="1122"/>
      <c r="CHI58" s="1122"/>
      <c r="CHJ58" s="1122"/>
      <c r="CHK58" s="1122"/>
      <c r="CHL58" s="1122"/>
      <c r="CHM58" s="1502"/>
      <c r="CHN58" s="1504"/>
      <c r="CHO58" s="1122"/>
      <c r="CHP58" s="1122"/>
      <c r="CHQ58" s="1122"/>
      <c r="CHR58" s="1122"/>
      <c r="CHS58" s="1122"/>
      <c r="CHT58" s="1122"/>
      <c r="CHU58" s="1122"/>
      <c r="CHV58" s="1122"/>
      <c r="CHW58" s="1122"/>
      <c r="CHX58" s="1122"/>
      <c r="CHY58" s="1122"/>
      <c r="CHZ58" s="1122"/>
      <c r="CIA58" s="1122"/>
      <c r="CIB58" s="1122"/>
      <c r="CIC58" s="1122"/>
      <c r="CID58" s="1122"/>
      <c r="CIE58" s="1122"/>
      <c r="CIF58" s="1122"/>
      <c r="CIG58" s="1122"/>
      <c r="CIH58" s="1122"/>
      <c r="CII58" s="1122"/>
      <c r="CIJ58" s="1122"/>
      <c r="CIK58" s="1122"/>
      <c r="CIL58" s="1122"/>
      <c r="CIM58" s="1122"/>
      <c r="CIN58" s="1122"/>
      <c r="CIO58" s="1122"/>
      <c r="CIP58" s="1122"/>
      <c r="CIQ58" s="1122"/>
      <c r="CIR58" s="1122"/>
      <c r="CIS58" s="1502"/>
      <c r="CIT58" s="1503"/>
      <c r="CIU58" s="1122"/>
      <c r="CIV58" s="1122"/>
      <c r="CIW58" s="1122"/>
      <c r="CIX58" s="1122"/>
      <c r="CIY58" s="1502"/>
      <c r="CIZ58" s="1515"/>
      <c r="CJA58" s="231"/>
      <c r="CJB58" s="1515"/>
      <c r="CJC58" s="1503"/>
      <c r="CJD58" s="1134"/>
      <c r="CJE58" s="1134"/>
      <c r="CJF58" s="1515"/>
      <c r="CJG58" s="1504"/>
      <c r="CJH58" s="1134"/>
      <c r="CJI58" s="1134"/>
      <c r="CJJ58" s="1134"/>
      <c r="CJK58" s="1134"/>
      <c r="CJL58" s="1134"/>
      <c r="CJM58" s="1134"/>
      <c r="CJN58" s="1134"/>
      <c r="CJO58" s="1515"/>
      <c r="CJP58" s="1504"/>
      <c r="CJQ58" s="1134"/>
      <c r="CJR58" s="1134"/>
      <c r="CJS58" s="1134"/>
      <c r="CJT58" s="1506"/>
      <c r="CJU58" s="1507"/>
      <c r="CJV58" s="1264"/>
      <c r="CJW58" s="1506"/>
      <c r="CJX58" s="1508"/>
      <c r="CJY58" s="1134"/>
      <c r="CJZ58" s="1134"/>
      <c r="CKA58" s="1134"/>
      <c r="CKB58" s="1134"/>
      <c r="CKC58" s="1134"/>
      <c r="CKD58" s="1134"/>
      <c r="CKE58" s="1134"/>
      <c r="CKF58" s="1134"/>
      <c r="CKG58" s="1134"/>
      <c r="CKH58" s="1134"/>
      <c r="CKI58" s="1134"/>
      <c r="CKJ58" s="1134"/>
      <c r="CKK58" s="1134"/>
      <c r="CKL58" s="1134"/>
      <c r="CKM58" s="1134"/>
      <c r="CKN58" s="1134"/>
      <c r="CKO58" s="1134"/>
      <c r="CKP58" s="1134"/>
      <c r="CKQ58" s="1134"/>
      <c r="CKR58" s="1134"/>
      <c r="CKS58" s="1134"/>
      <c r="CKT58" s="1134"/>
      <c r="CKU58" s="1515"/>
      <c r="CKV58" s="1503"/>
      <c r="CKW58" s="1134"/>
      <c r="CKX58" s="1134"/>
      <c r="CKY58" s="1134"/>
      <c r="CKZ58" s="1134"/>
      <c r="CLA58" s="1515"/>
      <c r="CLB58" s="1503"/>
      <c r="CLC58" s="1134"/>
      <c r="CLD58" s="1502"/>
      <c r="CLE58" s="1503"/>
      <c r="CLF58" s="1122"/>
      <c r="CLG58" s="1122"/>
      <c r="CLH58" s="1502"/>
      <c r="CLI58" s="1504"/>
      <c r="CLJ58" s="1122"/>
      <c r="CLK58" s="1122"/>
      <c r="CLL58" s="1122"/>
      <c r="CLM58" s="1122"/>
      <c r="CLN58" s="1122"/>
      <c r="CLO58" s="1122"/>
      <c r="CLP58" s="1122"/>
      <c r="CLQ58" s="1502"/>
      <c r="CLR58" s="1504"/>
      <c r="CLS58" s="1122"/>
      <c r="CLT58" s="1122"/>
      <c r="CLU58" s="1122"/>
      <c r="CLV58" s="1122"/>
      <c r="CLW58" s="1122"/>
      <c r="CLX58" s="1122"/>
      <c r="CLY58" s="1122"/>
      <c r="CLZ58" s="1122"/>
      <c r="CMA58" s="1122"/>
      <c r="CMB58" s="1122"/>
      <c r="CMC58" s="1122"/>
      <c r="CMD58" s="1122"/>
      <c r="CME58" s="1122"/>
      <c r="CMF58" s="1122"/>
      <c r="CMG58" s="1122"/>
      <c r="CMH58" s="1122"/>
      <c r="CMI58" s="1122"/>
      <c r="CMJ58" s="1122"/>
      <c r="CMK58" s="1122"/>
      <c r="CML58" s="1122"/>
      <c r="CMM58" s="1122"/>
      <c r="CMN58" s="1122"/>
      <c r="CMO58" s="1122"/>
      <c r="CMP58" s="1122"/>
      <c r="CMQ58" s="1122"/>
      <c r="CMR58" s="1122"/>
      <c r="CMS58" s="1122"/>
      <c r="CMT58" s="1122"/>
      <c r="CMU58" s="1122"/>
      <c r="CMV58" s="1122"/>
      <c r="CMW58" s="1502"/>
      <c r="CMX58" s="1503"/>
      <c r="CMY58" s="1122"/>
      <c r="CMZ58" s="1122"/>
      <c r="CNA58" s="1122"/>
      <c r="CNB58" s="1122"/>
      <c r="CNC58" s="1502"/>
      <c r="CND58" s="1515"/>
      <c r="CNE58" s="231"/>
      <c r="CNF58" s="1515"/>
      <c r="CNG58" s="1503"/>
      <c r="CNH58" s="1122"/>
      <c r="CNI58" s="1122"/>
      <c r="CNJ58" s="1502"/>
      <c r="CNK58" s="1504"/>
      <c r="CNL58" s="1122"/>
      <c r="CNM58" s="1122"/>
      <c r="CNN58" s="1122"/>
      <c r="CNO58" s="1122"/>
      <c r="CNP58" s="1122"/>
      <c r="CNQ58" s="1122"/>
      <c r="CNR58" s="1122"/>
      <c r="CNS58" s="1515"/>
      <c r="CNT58" s="1504"/>
      <c r="CNU58" s="1134"/>
      <c r="CNV58" s="1134"/>
      <c r="CNW58" s="1134"/>
      <c r="CNX58" s="1506"/>
      <c r="CNY58" s="1507"/>
      <c r="CNZ58" s="1264"/>
      <c r="COA58" s="1506"/>
      <c r="COB58" s="1508"/>
      <c r="COC58" s="1122"/>
      <c r="COD58" s="1122"/>
      <c r="COE58" s="1122"/>
      <c r="COF58" s="1122"/>
      <c r="COG58" s="1122"/>
      <c r="COH58" s="1122"/>
      <c r="COI58" s="1122"/>
      <c r="COJ58" s="1122"/>
      <c r="COK58" s="1122"/>
      <c r="COL58" s="1122"/>
      <c r="COM58" s="1122"/>
      <c r="CON58" s="1122"/>
      <c r="COO58" s="1122"/>
      <c r="COP58" s="1122"/>
      <c r="COQ58" s="1122"/>
      <c r="COR58" s="1122"/>
      <c r="COS58" s="1122"/>
      <c r="COT58" s="1122"/>
      <c r="COU58" s="1122"/>
      <c r="COV58" s="1122"/>
      <c r="COW58" s="1122"/>
      <c r="COX58" s="1122"/>
      <c r="COY58" s="1502"/>
      <c r="COZ58" s="1503"/>
      <c r="CPA58" s="231"/>
      <c r="CPB58" s="1134"/>
      <c r="CPC58" s="1134"/>
      <c r="CPD58" s="1134"/>
      <c r="CPE58" s="1515"/>
      <c r="CPF58" s="1503"/>
      <c r="CPG58" s="1134"/>
      <c r="CPH58" s="1502"/>
      <c r="CPI58" s="1503"/>
      <c r="CPJ58" s="1122"/>
      <c r="CPK58" s="1122"/>
      <c r="CPL58" s="1502"/>
      <c r="CPM58" s="1504"/>
      <c r="CPN58" s="1122"/>
      <c r="CPO58" s="1122"/>
      <c r="CPP58" s="1122"/>
      <c r="CPQ58" s="1122"/>
      <c r="CPR58" s="1122"/>
      <c r="CPS58" s="1122"/>
      <c r="CPT58" s="1122"/>
      <c r="CPU58" s="1502"/>
      <c r="CPV58" s="1504"/>
      <c r="CPW58" s="1122"/>
      <c r="CPX58" s="1122"/>
      <c r="CPY58" s="1122"/>
      <c r="CPZ58" s="1122"/>
      <c r="CQA58" s="1122"/>
      <c r="CQB58" s="1122"/>
      <c r="CQC58" s="1122"/>
      <c r="CQD58" s="1122"/>
      <c r="CQE58" s="1122"/>
      <c r="CQF58" s="1122"/>
      <c r="CQG58" s="1122"/>
      <c r="CQH58" s="1122"/>
      <c r="CQI58" s="1122"/>
      <c r="CQJ58" s="1122"/>
      <c r="CQK58" s="1122"/>
      <c r="CQL58" s="1122"/>
      <c r="CQM58" s="1122"/>
      <c r="CQN58" s="1122"/>
      <c r="CQO58" s="1122"/>
      <c r="CQP58" s="1122"/>
      <c r="CQQ58" s="1122"/>
      <c r="CQR58" s="1122"/>
      <c r="CQS58" s="1122"/>
      <c r="CQT58" s="1122"/>
      <c r="CQU58" s="1122"/>
      <c r="CQV58" s="1122"/>
      <c r="CQW58" s="1122"/>
      <c r="CQX58" s="1122"/>
      <c r="CQY58" s="1122"/>
      <c r="CQZ58" s="1122"/>
      <c r="CRA58" s="1502"/>
      <c r="CRB58" s="1503"/>
      <c r="CRC58" s="1122"/>
      <c r="CRD58" s="1122"/>
      <c r="CRE58" s="1122"/>
      <c r="CRF58" s="1122"/>
      <c r="CRG58" s="1502"/>
      <c r="CRH58" s="1515"/>
      <c r="CRI58" s="231"/>
      <c r="CRJ58" s="1515"/>
      <c r="CRK58" s="1503"/>
      <c r="CRL58" s="1122"/>
      <c r="CRM58" s="1122"/>
      <c r="CRN58" s="1502"/>
      <c r="CRO58" s="1504"/>
      <c r="CRP58" s="1122"/>
      <c r="CRQ58" s="1122"/>
      <c r="CRR58" s="1122"/>
      <c r="CRS58" s="1122"/>
      <c r="CRT58" s="1122"/>
      <c r="CRU58" s="1122"/>
      <c r="CRV58" s="1122"/>
      <c r="CRW58" s="1502"/>
      <c r="CRX58" s="1504"/>
      <c r="CRY58" s="1122"/>
      <c r="CRZ58" s="1122"/>
      <c r="CSA58" s="1122"/>
      <c r="CSB58" s="1122"/>
      <c r="CSC58" s="1122"/>
      <c r="CSD58" s="1122"/>
      <c r="CSE58" s="1122"/>
      <c r="CSF58" s="1122"/>
      <c r="CSG58" s="1122"/>
      <c r="CSH58" s="1122"/>
      <c r="CSI58" s="1122"/>
      <c r="CSJ58" s="1122"/>
      <c r="CSK58" s="1122"/>
      <c r="CSL58" s="1122"/>
      <c r="CSM58" s="1122"/>
      <c r="CSN58" s="1122"/>
      <c r="CSO58" s="1122"/>
      <c r="CSP58" s="1122"/>
      <c r="CSQ58" s="1122"/>
      <c r="CSR58" s="1122"/>
      <c r="CSS58" s="1122"/>
      <c r="CST58" s="1122"/>
      <c r="CSU58" s="1122"/>
      <c r="CSV58" s="1122"/>
      <c r="CSW58" s="1122"/>
      <c r="CSX58" s="1122"/>
      <c r="CSY58" s="1122"/>
      <c r="CSZ58" s="1122"/>
      <c r="CTA58" s="1122"/>
      <c r="CTB58" s="1122"/>
      <c r="CTC58" s="1502"/>
      <c r="CTD58" s="1503"/>
      <c r="CTE58" s="1122"/>
      <c r="CTF58" s="1122"/>
      <c r="CTG58" s="1122"/>
      <c r="CTH58" s="1122"/>
      <c r="CTI58" s="1515"/>
      <c r="CTJ58" s="1503"/>
      <c r="CTK58" s="1134"/>
      <c r="CTL58" s="1502"/>
      <c r="CTM58" s="1503"/>
      <c r="CTN58" s="1122"/>
      <c r="CTO58" s="1122"/>
      <c r="CTP58" s="1502"/>
      <c r="CTQ58" s="1504"/>
      <c r="CTR58" s="1122"/>
      <c r="CTS58" s="1122"/>
      <c r="CTT58" s="1122"/>
      <c r="CTU58" s="1122"/>
      <c r="CTV58" s="1122"/>
      <c r="CTW58" s="1122"/>
      <c r="CTX58" s="1122"/>
      <c r="CTY58" s="1502"/>
      <c r="CTZ58" s="1504"/>
      <c r="CUA58" s="1122"/>
      <c r="CUB58" s="1122"/>
      <c r="CUC58" s="1122"/>
      <c r="CUD58" s="1122"/>
      <c r="CUE58" s="1122"/>
      <c r="CUF58" s="1122"/>
      <c r="CUG58" s="1122"/>
      <c r="CUH58" s="1122"/>
      <c r="CUI58" s="1122"/>
      <c r="CUJ58" s="1122"/>
      <c r="CUK58" s="1122"/>
      <c r="CUL58" s="1122"/>
      <c r="CUM58" s="1122"/>
      <c r="CUN58" s="1122"/>
      <c r="CVK58" s="1502"/>
      <c r="CVL58" s="1503"/>
      <c r="CVT58" s="1502"/>
      <c r="CVU58" s="1503"/>
      <c r="CVX58" s="1502"/>
      <c r="CVY58" s="1504"/>
      <c r="CWG58" s="1502"/>
      <c r="CWH58" s="1504"/>
      <c r="CWK58" s="1502"/>
      <c r="CWL58" s="1503"/>
      <c r="CWM58" s="231"/>
      <c r="CWN58" s="1134"/>
      <c r="CWO58" s="1134"/>
      <c r="CWP58" s="1134"/>
      <c r="CWQ58" s="1515"/>
      <c r="CWR58" s="1503"/>
      <c r="CWS58" s="1134"/>
      <c r="CWT58" s="1502"/>
      <c r="CWU58" s="1503"/>
      <c r="CWV58" s="1122"/>
      <c r="CWW58" s="1122"/>
      <c r="CWX58" s="1502"/>
      <c r="CWY58" s="1504"/>
      <c r="CWZ58" s="1122"/>
      <c r="CXA58" s="1122"/>
      <c r="CXB58" s="1122"/>
      <c r="CXC58" s="1122"/>
      <c r="CXD58" s="1122"/>
      <c r="CXE58" s="1122"/>
      <c r="CXF58" s="1122"/>
      <c r="CXG58" s="1502"/>
      <c r="CXH58" s="1504"/>
      <c r="CXI58" s="1122"/>
      <c r="CXJ58" s="1122"/>
      <c r="CXL58" s="1506"/>
      <c r="CXM58" s="1507"/>
      <c r="CXN58" s="1264"/>
      <c r="CXO58" s="1506"/>
      <c r="CXP58" s="1508"/>
      <c r="CZI58" s="1502"/>
      <c r="CZJ58" s="1515"/>
      <c r="CZK58" s="231"/>
      <c r="CZL58" s="1134"/>
      <c r="CZM58" s="1134"/>
      <c r="CZN58" s="1134"/>
      <c r="CZO58" s="1134"/>
      <c r="CZP58" s="1134"/>
      <c r="CZQ58" s="1134"/>
      <c r="CZR58" s="1268"/>
      <c r="CZS58" s="1268"/>
      <c r="CZT58" s="1134"/>
      <c r="CZU58" s="1134"/>
      <c r="CZV58" s="1515"/>
      <c r="CZW58" s="1504"/>
      <c r="CZX58" s="1134"/>
      <c r="CZY58" s="1134"/>
      <c r="CZZ58" s="1134"/>
      <c r="DAA58" s="1134"/>
      <c r="DAB58" s="1134"/>
      <c r="DAC58" s="1134"/>
      <c r="DAD58" s="1134"/>
      <c r="DAE58" s="1268"/>
      <c r="DAF58" s="1268"/>
      <c r="DAG58" s="1134"/>
      <c r="DAH58" s="1134"/>
      <c r="DAI58" s="1515"/>
      <c r="DAJ58" s="1503"/>
      <c r="DAK58" s="1134"/>
      <c r="DAL58" s="1134"/>
      <c r="DAM58" s="1134"/>
      <c r="DAN58" s="1122"/>
      <c r="DAO58" s="1502"/>
      <c r="DAP58" s="1503"/>
      <c r="DAQ58" s="231"/>
      <c r="DAR58" s="1502"/>
      <c r="DAS58" s="1503"/>
      <c r="DAT58" s="1122"/>
      <c r="DAU58" s="1122"/>
      <c r="DAV58" s="1502"/>
      <c r="DAW58" s="1504"/>
      <c r="DBE58" s="1502"/>
      <c r="DBF58" s="1504"/>
      <c r="DBG58" s="1264"/>
      <c r="DBH58" s="1264"/>
      <c r="DBI58" s="1264"/>
      <c r="DBJ58" s="1506"/>
      <c r="DBK58" s="1507"/>
      <c r="DBL58" s="1264"/>
      <c r="DBM58" s="1506"/>
      <c r="DBN58" s="1508"/>
      <c r="DBU58" s="1122"/>
      <c r="DBV58" s="1122"/>
      <c r="DBW58" s="1122"/>
      <c r="DBX58" s="1122"/>
      <c r="DBY58" s="1122"/>
      <c r="DBZ58" s="1122"/>
      <c r="DCA58" s="1122"/>
      <c r="DCB58" s="1122"/>
      <c r="DCC58" s="1122"/>
      <c r="DCD58" s="1122"/>
      <c r="DCE58" s="1122"/>
      <c r="DCF58" s="1122"/>
      <c r="DCG58" s="1122"/>
      <c r="DCH58" s="1122"/>
      <c r="DCI58" s="1122"/>
      <c r="DCJ58" s="1122"/>
      <c r="DCK58" s="1122"/>
      <c r="DCL58" s="1122"/>
      <c r="DCM58" s="1122"/>
      <c r="DCN58" s="1122"/>
      <c r="DCO58" s="1122"/>
      <c r="DCP58" s="1122"/>
      <c r="DCQ58" s="1502"/>
      <c r="DCR58" s="1515"/>
      <c r="DCS58" s="231"/>
      <c r="DCT58" s="1134"/>
      <c r="DCU58" s="1134"/>
      <c r="DCV58" s="1134"/>
      <c r="DCW58" s="1134"/>
      <c r="DCX58" s="1134"/>
      <c r="DCY58" s="1134"/>
      <c r="DCZ58" s="1268"/>
      <c r="DDA58" s="1268"/>
      <c r="DDB58" s="1134"/>
      <c r="DDC58" s="1134"/>
      <c r="DDD58" s="1515"/>
      <c r="DDE58" s="1515"/>
      <c r="DDF58" s="232"/>
      <c r="DDG58" s="1134"/>
      <c r="DDH58" s="1134"/>
      <c r="DDI58" s="1134"/>
      <c r="DDJ58" s="1134"/>
      <c r="DDK58" s="1134"/>
      <c r="DDL58" s="1134"/>
      <c r="DDM58" s="1268"/>
      <c r="DDN58" s="1268"/>
      <c r="DDO58" s="1134"/>
      <c r="DDP58" s="1134"/>
      <c r="DDQ58" s="1515"/>
      <c r="DDR58" s="1503"/>
      <c r="DDS58" s="1134"/>
      <c r="DDT58" s="1134"/>
      <c r="DDU58" s="1134"/>
      <c r="DDV58" s="1122"/>
      <c r="DDW58" s="1502"/>
      <c r="DDX58" s="1503"/>
      <c r="DDY58" s="231"/>
      <c r="DDZ58" s="1502"/>
      <c r="DEA58" s="1503"/>
      <c r="DEB58" s="1122"/>
      <c r="DEC58" s="1122"/>
      <c r="DED58" s="1502"/>
      <c r="DEE58" s="1504"/>
      <c r="DEF58" s="1122"/>
      <c r="DEG58" s="1122"/>
      <c r="DEH58" s="1122"/>
      <c r="DEI58" s="1122"/>
      <c r="DEJ58" s="1122"/>
      <c r="DEK58" s="1122"/>
      <c r="DEL58" s="1122"/>
      <c r="DEM58" s="1502"/>
      <c r="DEN58" s="1504"/>
      <c r="DEO58" s="1264"/>
      <c r="DEP58" s="1264"/>
      <c r="DEQ58" s="1264"/>
      <c r="DER58" s="1506"/>
      <c r="DES58" s="1507"/>
      <c r="DET58" s="1264"/>
      <c r="DEU58" s="1506"/>
      <c r="DEV58" s="1508"/>
      <c r="DEW58" s="1122"/>
      <c r="DEX58" s="1122"/>
      <c r="DEY58" s="1122"/>
      <c r="DEZ58" s="1122"/>
      <c r="DFA58" s="1122"/>
      <c r="DFB58" s="1122"/>
      <c r="DFC58" s="1122"/>
      <c r="DFD58" s="1122"/>
      <c r="DFE58" s="1122"/>
      <c r="DFF58" s="1122"/>
      <c r="DFG58" s="1122"/>
      <c r="DFH58" s="1122"/>
      <c r="DFI58" s="1122"/>
      <c r="DFJ58" s="1122"/>
      <c r="DFK58" s="1122"/>
      <c r="DFL58" s="1122"/>
      <c r="DFM58" s="1122"/>
      <c r="DFN58" s="1122"/>
      <c r="DFO58" s="1122"/>
      <c r="DFP58" s="1122"/>
      <c r="DFQ58" s="1122"/>
      <c r="DFR58" s="1122"/>
      <c r="DFS58" s="1122"/>
      <c r="DFT58" s="1122"/>
      <c r="DFU58" s="1122"/>
      <c r="DFV58" s="1122"/>
      <c r="DFW58" s="1122"/>
      <c r="DFX58" s="1122"/>
      <c r="DFY58" s="1502"/>
      <c r="DFZ58" s="1515"/>
      <c r="DGA58" s="231"/>
      <c r="DGB58" s="1134"/>
      <c r="DGC58" s="1134"/>
      <c r="DGD58" s="1134"/>
      <c r="DGE58" s="1134"/>
      <c r="DGF58" s="1134"/>
      <c r="DGG58" s="1134"/>
      <c r="DGH58" s="1268"/>
      <c r="DGI58" s="1268"/>
      <c r="DGJ58" s="1134"/>
      <c r="DGK58" s="1134"/>
      <c r="DGL58" s="1515"/>
      <c r="DGM58" s="1504"/>
      <c r="DGN58" s="1134"/>
      <c r="DGO58" s="1134"/>
      <c r="DGP58" s="1122"/>
      <c r="DGQ58" s="1122"/>
      <c r="DGR58" s="1122"/>
      <c r="DGS58" s="1122"/>
      <c r="DGT58" s="1122"/>
      <c r="DGU58" s="1268"/>
      <c r="DGV58" s="1268"/>
      <c r="DGW58" s="1134"/>
      <c r="DGX58" s="1122"/>
      <c r="DGY58" s="1502"/>
      <c r="DGZ58" s="1503"/>
      <c r="DHA58" s="1122"/>
      <c r="DHB58" s="1122"/>
      <c r="DHC58" s="1122"/>
      <c r="DHD58" s="1122"/>
      <c r="DHE58" s="1502"/>
      <c r="DHF58" s="1515"/>
      <c r="DHG58" s="231"/>
      <c r="DHH58" s="1502"/>
      <c r="DHI58" s="1503"/>
      <c r="DHJ58" s="1122"/>
      <c r="DHK58" s="1122"/>
      <c r="DHL58" s="1502"/>
      <c r="DHM58" s="1504"/>
      <c r="DHN58" s="1122"/>
      <c r="DHO58" s="1122"/>
      <c r="DHP58" s="1122"/>
      <c r="DHQ58" s="1122"/>
      <c r="DHR58" s="1122"/>
      <c r="DHS58" s="1122"/>
      <c r="DHT58" s="1122"/>
      <c r="DHU58" s="1502"/>
      <c r="DHV58" s="1504"/>
      <c r="DHW58" s="1122"/>
      <c r="DHX58" s="1122"/>
      <c r="DHY58" s="1122"/>
      <c r="DHZ58" s="1122"/>
      <c r="DIA58" s="1122"/>
      <c r="DIB58" s="1122"/>
      <c r="DIC58" s="1122"/>
      <c r="DID58" s="1122"/>
      <c r="DIE58" s="1122"/>
      <c r="DIF58" s="1122"/>
      <c r="DIG58" s="1122"/>
      <c r="DIH58" s="1122"/>
      <c r="DII58" s="1122"/>
      <c r="DIJ58" s="1122"/>
      <c r="DIK58" s="1122"/>
      <c r="DIL58" s="1122"/>
      <c r="DIM58" s="1122"/>
      <c r="DIN58" s="1122"/>
      <c r="DIO58" s="1122"/>
      <c r="DIP58" s="1122"/>
      <c r="DIQ58" s="1122"/>
      <c r="DIR58" s="1122"/>
      <c r="DIS58" s="1122"/>
      <c r="DIT58" s="1122"/>
      <c r="DIU58" s="1122"/>
      <c r="DIV58" s="1122"/>
      <c r="DIW58" s="1122"/>
      <c r="DIX58" s="1122"/>
      <c r="DIY58" s="1122"/>
      <c r="DIZ58" s="1122"/>
      <c r="DJA58" s="1122"/>
      <c r="DJB58" s="1122"/>
      <c r="DJC58" s="1122"/>
      <c r="DJD58" s="1122"/>
      <c r="DJE58" s="1122"/>
      <c r="DJF58" s="1122"/>
      <c r="DJG58" s="1502"/>
      <c r="DJH58" s="1515"/>
      <c r="DJI58" s="231"/>
      <c r="DJJ58" s="1134"/>
      <c r="DJK58" s="1134"/>
      <c r="DJL58" s="1134"/>
      <c r="DJM58" s="1134"/>
      <c r="DJN58" s="1134"/>
      <c r="DJO58" s="1134"/>
      <c r="DJP58" s="1268"/>
      <c r="DJQ58" s="1268"/>
      <c r="DJR58" s="1134"/>
      <c r="DJS58" s="1134"/>
      <c r="DJT58" s="1515"/>
      <c r="DJU58" s="1515"/>
      <c r="DJV58" s="232"/>
      <c r="DJW58" s="1134"/>
      <c r="DJX58" s="1134"/>
      <c r="DJY58" s="1134"/>
      <c r="DJZ58" s="1134"/>
      <c r="DKA58" s="1134"/>
      <c r="DKB58" s="1134"/>
      <c r="DKC58" s="1268"/>
      <c r="DKD58" s="1268"/>
      <c r="DKE58" s="1134"/>
      <c r="DKF58" s="1134"/>
      <c r="DKG58" s="1515"/>
      <c r="DKH58" s="1503"/>
      <c r="DKI58" s="1122"/>
      <c r="DKJ58" s="1122"/>
      <c r="DKK58" s="1122"/>
      <c r="DKL58" s="1134"/>
      <c r="DKM58" s="1515"/>
      <c r="DKN58" s="1503"/>
      <c r="DKO58" s="1134"/>
      <c r="DKP58" s="1502"/>
      <c r="DKQ58" s="1503"/>
      <c r="DKR58" s="1122"/>
      <c r="DKS58" s="1122"/>
      <c r="DKT58" s="1502"/>
      <c r="DKU58" s="1504"/>
      <c r="DKV58" s="1122"/>
      <c r="DKW58" s="1122"/>
      <c r="DKX58" s="1122"/>
      <c r="DKY58" s="1122"/>
      <c r="DKZ58" s="1122"/>
      <c r="DLA58" s="1122"/>
      <c r="DLB58" s="1122"/>
      <c r="DLC58" s="1502"/>
      <c r="DLD58" s="1504"/>
      <c r="DLE58" s="1122"/>
      <c r="DLF58" s="1122"/>
      <c r="DLG58" s="1122"/>
      <c r="DLH58" s="1122"/>
      <c r="DLI58" s="1122"/>
      <c r="DLJ58" s="1122"/>
      <c r="DLK58" s="1122"/>
      <c r="DLL58" s="1122"/>
      <c r="DLM58" s="1122"/>
      <c r="DLN58" s="1122"/>
      <c r="DLO58" s="1122"/>
      <c r="DLP58" s="1122"/>
      <c r="DLQ58" s="1122"/>
      <c r="DLR58" s="1122"/>
      <c r="DMO58" s="1502"/>
      <c r="DMP58" s="1503"/>
      <c r="DMX58" s="1502"/>
      <c r="DMY58" s="1503"/>
      <c r="DNB58" s="1502"/>
      <c r="DNC58" s="1504"/>
      <c r="DNK58" s="1502"/>
      <c r="DNL58" s="1504"/>
      <c r="DNO58" s="1502"/>
      <c r="DNP58" s="1503"/>
      <c r="DNQ58" s="1122"/>
      <c r="DNR58" s="1122"/>
      <c r="DNS58" s="1122"/>
      <c r="DNT58" s="1122"/>
      <c r="DNU58" s="1515"/>
      <c r="DNV58" s="1503"/>
      <c r="DNW58" s="1134"/>
      <c r="DNX58" s="1502"/>
      <c r="DNY58" s="1503"/>
      <c r="DNZ58" s="1122"/>
      <c r="DOA58" s="1122"/>
      <c r="DOB58" s="1502"/>
      <c r="DOC58" s="1504"/>
      <c r="DOD58" s="1122"/>
      <c r="DOE58" s="1122"/>
      <c r="DOF58" s="1122"/>
      <c r="DOG58" s="1122"/>
      <c r="DOH58" s="1122"/>
      <c r="DOI58" s="1122"/>
      <c r="DOJ58" s="1122"/>
      <c r="DOK58" s="1502"/>
      <c r="DOL58" s="1504"/>
      <c r="DOM58" s="1122"/>
      <c r="DON58" s="1122"/>
      <c r="DOZ58" s="792"/>
      <c r="DPA58" s="792"/>
      <c r="DPB58" s="792"/>
      <c r="DPC58" s="792"/>
      <c r="DPD58" s="792"/>
      <c r="DPE58" s="792"/>
      <c r="DPF58" s="792"/>
      <c r="DPG58" s="792"/>
      <c r="DPH58" s="792"/>
      <c r="DPI58" s="792"/>
      <c r="DPJ58" s="792"/>
      <c r="DPK58" s="792"/>
      <c r="DPL58" s="792"/>
      <c r="DPM58" s="792"/>
      <c r="DPN58" s="792"/>
      <c r="DPO58" s="792"/>
      <c r="DPP58" s="792"/>
      <c r="DPQ58" s="792"/>
      <c r="DPR58" s="792"/>
      <c r="DPS58" s="792"/>
      <c r="DPT58" s="792"/>
      <c r="DPU58" s="792"/>
      <c r="DPV58" s="792"/>
      <c r="DPW58" s="792"/>
      <c r="DPX58" s="792"/>
      <c r="DPY58" s="792"/>
      <c r="DPZ58" s="792"/>
      <c r="DQA58" s="792"/>
      <c r="DQB58" s="792"/>
      <c r="DQC58" s="792"/>
      <c r="DQM58" s="616"/>
      <c r="DQN58" s="616"/>
      <c r="DQV58" s="616"/>
      <c r="DQW58" s="616"/>
      <c r="DQZ58" s="616"/>
      <c r="DRA58" s="616"/>
      <c r="DRI58" s="616"/>
      <c r="DRJ58" s="616"/>
      <c r="DRM58" s="1502"/>
      <c r="DRN58" s="1503"/>
      <c r="DRO58" s="1122"/>
      <c r="DRP58" s="1122"/>
      <c r="DRQ58" s="1122"/>
      <c r="DRR58" s="1122"/>
      <c r="DRS58" s="1515"/>
      <c r="DRT58" s="1503"/>
      <c r="DRU58" s="1134"/>
      <c r="DRV58" s="1502"/>
      <c r="DRW58" s="1503"/>
      <c r="DRX58" s="1122"/>
      <c r="DRY58" s="1122"/>
      <c r="DRZ58" s="1502"/>
      <c r="DSA58" s="1504"/>
      <c r="DSI58" s="1502"/>
      <c r="DSJ58" s="1504"/>
      <c r="DSM58" s="1502"/>
      <c r="DSN58" s="1503"/>
      <c r="DSV58" s="1502"/>
      <c r="DSW58" s="1503"/>
      <c r="DSZ58" s="1502"/>
      <c r="DTA58" s="1504"/>
      <c r="DTI58" s="1502"/>
      <c r="DTJ58" s="1504"/>
      <c r="DTM58" s="1502"/>
      <c r="DTN58" s="1503"/>
      <c r="DTV58" s="1502"/>
      <c r="DTW58" s="1503"/>
      <c r="DTZ58" s="616"/>
      <c r="DUA58" s="616"/>
      <c r="DUI58" s="616"/>
      <c r="DUJ58" s="616"/>
      <c r="DVF58" s="235"/>
      <c r="DVG58" s="235"/>
      <c r="DVH58" s="235"/>
      <c r="DVI58" s="235"/>
      <c r="DVJ58" s="235"/>
      <c r="DVK58" s="235"/>
      <c r="DVL58" s="235"/>
      <c r="DVM58" s="235"/>
      <c r="DVN58" s="235"/>
      <c r="DVO58" s="235"/>
      <c r="DVP58" s="235"/>
      <c r="DVQ58" s="235"/>
      <c r="DVR58" s="235"/>
      <c r="DVS58" s="235"/>
      <c r="DVT58" s="235"/>
      <c r="DVU58" s="235"/>
      <c r="DVV58" s="235"/>
      <c r="DVW58" s="235"/>
      <c r="DVX58" s="235"/>
      <c r="DVY58" s="235"/>
      <c r="DVZ58" s="235"/>
      <c r="DWA58" s="235"/>
      <c r="DWB58" s="235"/>
      <c r="DWC58" s="235"/>
      <c r="DWD58" s="235"/>
      <c r="DWE58" s="235"/>
      <c r="DWF58" s="235"/>
      <c r="DWG58" s="235"/>
      <c r="DWH58" s="235"/>
      <c r="DWI58" s="235"/>
      <c r="DWJ58" s="235"/>
      <c r="DWK58" s="235"/>
      <c r="DWL58" s="235"/>
      <c r="DWM58" s="235"/>
      <c r="DWN58" s="235"/>
      <c r="DWO58" s="235"/>
      <c r="DWP58" s="235"/>
      <c r="DWQ58" s="235"/>
      <c r="DWR58" s="235"/>
      <c r="DWS58" s="235"/>
      <c r="DWT58" s="1268"/>
      <c r="DWU58" s="1268"/>
      <c r="DWV58" s="1134"/>
      <c r="DWW58" s="1134"/>
      <c r="DWX58" s="1134"/>
      <c r="DWY58" s="1134"/>
      <c r="DWZ58" s="1134"/>
      <c r="DXA58" s="1268"/>
      <c r="DXB58" s="1268"/>
      <c r="DXC58" s="1134"/>
      <c r="DXD58" s="1134"/>
      <c r="DXE58" s="1134"/>
      <c r="DXF58" s="1134"/>
      <c r="DXH58" s="1502"/>
      <c r="DXI58" s="1503"/>
      <c r="DXQ58" s="1502"/>
      <c r="DXR58" s="1503"/>
      <c r="DXU58" s="1502"/>
      <c r="DXV58" s="1504"/>
      <c r="DYD58" s="1502"/>
      <c r="DYE58" s="1504"/>
      <c r="DYH58" s="1502"/>
      <c r="DYI58" s="1503"/>
      <c r="DYJ58" s="1122"/>
      <c r="DYK58" s="1122"/>
      <c r="DYL58" s="1122"/>
      <c r="DYM58" s="1134"/>
      <c r="DYN58" s="1515"/>
      <c r="DYO58" s="1503"/>
      <c r="DYP58" s="1134"/>
      <c r="DYQ58" s="1502"/>
      <c r="DYR58" s="1503"/>
      <c r="DYS58" s="1122"/>
      <c r="DYT58" s="1122"/>
      <c r="DYU58" s="1502"/>
      <c r="DYV58" s="1504"/>
      <c r="DZD58" s="1502"/>
      <c r="DZE58" s="1504"/>
      <c r="DZT58" s="235"/>
      <c r="DZU58" s="235"/>
      <c r="DZV58" s="235"/>
      <c r="DZW58" s="235"/>
      <c r="DZX58" s="235"/>
      <c r="DZY58" s="235"/>
      <c r="DZZ58" s="235"/>
      <c r="EAA58" s="235"/>
      <c r="EAB58" s="235"/>
      <c r="EAC58" s="235"/>
      <c r="EAD58" s="235"/>
      <c r="EAE58" s="235"/>
      <c r="EAF58" s="235"/>
      <c r="EAG58" s="235"/>
      <c r="EAH58" s="235"/>
      <c r="EAI58" s="235"/>
      <c r="EAJ58" s="235"/>
      <c r="EAK58" s="235"/>
      <c r="EAL58" s="235"/>
      <c r="EAM58" s="235"/>
      <c r="EAN58" s="235"/>
      <c r="EAO58" s="235"/>
      <c r="EAP58" s="235"/>
      <c r="EAQ58" s="235"/>
      <c r="EAR58" s="235"/>
      <c r="EAS58" s="235"/>
      <c r="EAT58" s="235"/>
      <c r="EAU58" s="235"/>
      <c r="EAV58" s="235"/>
      <c r="EAW58" s="235"/>
      <c r="EAX58" s="235"/>
      <c r="EAY58" s="235"/>
      <c r="EAZ58" s="235"/>
      <c r="EBA58" s="235"/>
      <c r="EBB58" s="235"/>
      <c r="EBC58" s="235"/>
      <c r="EBD58" s="235"/>
      <c r="EBE58" s="235"/>
      <c r="EBF58" s="1502"/>
      <c r="EBG58" s="1503"/>
      <c r="EBO58" s="1502"/>
      <c r="EBP58" s="1503"/>
      <c r="EBS58" s="1502"/>
      <c r="EBT58" s="1504"/>
      <c r="ECB58" s="1502"/>
      <c r="ECC58" s="1504"/>
      <c r="ECF58" s="1502"/>
      <c r="ECG58" s="1503"/>
      <c r="ECH58" s="1122"/>
      <c r="ECI58" s="1122"/>
      <c r="ECJ58" s="1122"/>
      <c r="ECK58" s="1122"/>
      <c r="ECL58" s="1515"/>
      <c r="ECM58" s="1503"/>
      <c r="ECN58" s="1134"/>
      <c r="ECO58" s="1502"/>
      <c r="ECP58" s="1503"/>
      <c r="ECQ58" s="1122"/>
      <c r="ECR58" s="1122"/>
      <c r="ECS58" s="1502"/>
      <c r="ECT58" s="1504"/>
      <c r="ECU58" s="1122"/>
      <c r="ECV58" s="1122"/>
      <c r="ECW58" s="1122"/>
      <c r="ECX58" s="1122"/>
      <c r="ECY58" s="1122"/>
      <c r="ECZ58" s="1122"/>
      <c r="EDA58" s="1122"/>
      <c r="EDB58" s="1502"/>
      <c r="EDC58" s="1504"/>
      <c r="EDD58" s="1122"/>
      <c r="EDE58" s="1122"/>
      <c r="EDF58" s="1502"/>
      <c r="EDG58" s="1503"/>
      <c r="EDO58" s="1502"/>
      <c r="EDP58" s="1503"/>
      <c r="EDS58" s="1502"/>
      <c r="EDT58" s="1504"/>
      <c r="EEB58" s="1502"/>
      <c r="EEC58" s="1504"/>
      <c r="EEF58" s="1502"/>
      <c r="EEG58" s="1503"/>
      <c r="EEO58" s="1502"/>
      <c r="EEP58" s="1503"/>
      <c r="EES58" s="235"/>
      <c r="EET58" s="235"/>
      <c r="EEU58" s="235"/>
      <c r="EEV58" s="235"/>
      <c r="EEW58" s="235"/>
      <c r="EEX58" s="235"/>
      <c r="EEY58" s="235"/>
      <c r="EEZ58" s="235"/>
      <c r="EFA58" s="235"/>
      <c r="EFB58" s="235"/>
      <c r="EFC58" s="235"/>
      <c r="EFD58" s="235"/>
      <c r="EFE58" s="235"/>
      <c r="EFF58" s="235"/>
      <c r="EFG58" s="235"/>
      <c r="EFH58" s="235"/>
      <c r="EFI58" s="235"/>
      <c r="EFJ58" s="235"/>
      <c r="EFK58" s="235"/>
      <c r="EFL58" s="235"/>
      <c r="EFM58" s="235"/>
      <c r="EFN58" s="235"/>
      <c r="EFO58" s="235"/>
      <c r="EFP58" s="235"/>
      <c r="EFQ58" s="235"/>
      <c r="EFR58" s="235"/>
      <c r="EFS58" s="235"/>
      <c r="EFT58" s="235"/>
      <c r="EFU58" s="235"/>
      <c r="EFV58" s="235"/>
      <c r="EFW58" s="235"/>
      <c r="EFX58" s="235"/>
      <c r="EFY58" s="235"/>
      <c r="EFZ58" s="235"/>
      <c r="EGA58" s="235"/>
      <c r="EGB58" s="235"/>
      <c r="EGC58" s="235"/>
      <c r="EGD58" s="235"/>
      <c r="EGE58" s="235"/>
      <c r="EGF58" s="235"/>
      <c r="EGG58" s="235"/>
      <c r="EGH58" s="235"/>
      <c r="EGI58" s="235"/>
      <c r="EGJ58" s="235"/>
      <c r="EGK58" s="235"/>
      <c r="EGL58" s="235"/>
      <c r="EGM58" s="235"/>
      <c r="EGN58" s="235"/>
      <c r="EGO58" s="235"/>
      <c r="EGP58" s="235"/>
      <c r="EGQ58" s="235"/>
      <c r="EGR58" s="235"/>
      <c r="EGS58" s="235"/>
      <c r="EGT58" s="235"/>
      <c r="EGU58" s="235"/>
      <c r="EGV58" s="235"/>
      <c r="EGW58" s="235"/>
      <c r="EGX58" s="235"/>
      <c r="EGY58" s="235"/>
      <c r="EGZ58" s="235"/>
      <c r="EHA58" s="235"/>
      <c r="EHB58" s="235"/>
      <c r="EHC58" s="235"/>
      <c r="EHD58" s="235"/>
      <c r="EHE58" s="235"/>
      <c r="EHF58" s="235"/>
      <c r="EHG58" s="235"/>
      <c r="EHH58" s="235"/>
      <c r="EHI58" s="235"/>
      <c r="EHJ58" s="235"/>
      <c r="EHK58" s="235"/>
      <c r="EHL58" s="235"/>
      <c r="EHM58" s="235"/>
      <c r="EHN58" s="235"/>
      <c r="EHO58" s="235"/>
      <c r="EHP58" s="235"/>
      <c r="EHQ58" s="235"/>
      <c r="EHR58" s="235"/>
      <c r="EHS58" s="235"/>
      <c r="EHT58" s="235"/>
      <c r="EHU58" s="235"/>
      <c r="EHV58" s="235"/>
      <c r="EHW58" s="235"/>
      <c r="EHX58" s="1502"/>
      <c r="EHY58" s="1503"/>
      <c r="EHZ58" s="1122"/>
      <c r="EIA58" s="1122"/>
      <c r="EIB58" s="1122"/>
      <c r="EIC58" s="1122"/>
      <c r="EID58" s="1515"/>
      <c r="EIE58" s="1503"/>
      <c r="EIF58" s="1134"/>
      <c r="EIG58" s="1502"/>
      <c r="EIH58" s="1503"/>
      <c r="EII58" s="1122"/>
      <c r="EIJ58" s="1122"/>
      <c r="EIK58" s="1502"/>
      <c r="EIL58" s="1504"/>
      <c r="EIM58" s="1122"/>
      <c r="EIN58" s="1122"/>
      <c r="EIO58" s="1122"/>
      <c r="EIP58" s="1122"/>
      <c r="EIQ58" s="1122"/>
      <c r="EIR58" s="1122"/>
      <c r="EIS58" s="1122"/>
      <c r="EIT58" s="1502"/>
      <c r="EIU58" s="1504"/>
      <c r="EIV58" s="1122"/>
      <c r="EIW58" s="1122"/>
      <c r="EIX58" s="1502"/>
      <c r="EIY58" s="1503"/>
      <c r="EJG58" s="1502"/>
      <c r="EJH58" s="1503"/>
      <c r="EJK58" s="1502"/>
      <c r="EJL58" s="1504"/>
      <c r="EJT58" s="1502"/>
      <c r="EJU58" s="1504"/>
      <c r="EJX58" s="1502"/>
      <c r="EJY58" s="1503"/>
      <c r="EKG58" s="1502"/>
      <c r="EKH58" s="1503"/>
      <c r="EKL58" s="1506"/>
      <c r="EKM58" s="1507"/>
      <c r="EKN58" s="1264"/>
      <c r="EKO58" s="1506"/>
      <c r="EKP58" s="1508"/>
      <c r="ELA58" s="616"/>
      <c r="ELB58" s="616"/>
      <c r="ELJ58" s="616"/>
      <c r="ELK58" s="616"/>
      <c r="EMM58" s="1502"/>
      <c r="EMN58" s="1503"/>
      <c r="EMV58" s="1502"/>
      <c r="EMW58" s="1503"/>
      <c r="EMZ58" s="1502"/>
      <c r="ENA58" s="1504"/>
      <c r="ENI58" s="1502"/>
      <c r="ENJ58" s="1504"/>
      <c r="ENM58" s="1502"/>
      <c r="ENN58" s="1503"/>
      <c r="ENO58" s="1122"/>
      <c r="ENP58" s="1122"/>
      <c r="ENQ58" s="1122"/>
      <c r="ENR58" s="1122"/>
      <c r="ENS58" s="1515"/>
      <c r="ENT58" s="1503"/>
      <c r="ENU58" s="1134"/>
      <c r="ENV58" s="1502"/>
      <c r="ENW58" s="1503"/>
      <c r="ENX58" s="1122"/>
      <c r="ENY58" s="1122"/>
      <c r="ENZ58" s="1502"/>
      <c r="EOA58" s="1504"/>
      <c r="EOB58" s="1122"/>
      <c r="EOC58" s="1122"/>
      <c r="EOD58" s="1122"/>
      <c r="EOE58" s="1122"/>
      <c r="EOF58" s="1122"/>
      <c r="EOG58" s="1122"/>
      <c r="EOH58" s="1122"/>
      <c r="EOI58" s="1502"/>
      <c r="EOJ58" s="1504"/>
      <c r="EOK58" s="1122"/>
      <c r="EOL58" s="1122"/>
      <c r="EOM58" s="1122"/>
      <c r="EON58" s="1506"/>
      <c r="EOO58" s="1507"/>
      <c r="EOP58" s="1264"/>
      <c r="EOQ58" s="1506"/>
      <c r="EOR58" s="1508"/>
      <c r="EOX58" s="792"/>
      <c r="EOY58" s="792"/>
      <c r="EOZ58" s="792"/>
      <c r="EPA58" s="792"/>
      <c r="EPB58" s="792"/>
      <c r="EPC58" s="792"/>
      <c r="EPD58" s="792"/>
      <c r="EPE58" s="792"/>
      <c r="EPF58" s="792"/>
      <c r="EPG58" s="792"/>
      <c r="EPH58" s="792"/>
      <c r="EPI58" s="792"/>
      <c r="EPJ58" s="792"/>
      <c r="EPK58" s="792"/>
      <c r="EPL58" s="792"/>
      <c r="EPM58" s="792"/>
      <c r="EPN58" s="792"/>
      <c r="EPO58" s="616"/>
      <c r="EPP58" s="616"/>
      <c r="EQE58" s="1515"/>
      <c r="EQF58" s="1503"/>
      <c r="EQG58" s="1134"/>
      <c r="EQH58" s="1134"/>
      <c r="EQI58" s="1134"/>
      <c r="EQJ58" s="1134"/>
      <c r="EQK58" s="1515"/>
      <c r="EQL58" s="1503"/>
      <c r="EQM58" s="1134"/>
      <c r="EQN58" s="1502"/>
      <c r="EQO58" s="1503"/>
      <c r="EQP58" s="1264"/>
      <c r="EQQ58" s="1264"/>
      <c r="EQR58" s="1502"/>
      <c r="EQS58" s="1504"/>
      <c r="EQT58" s="1264"/>
      <c r="EQU58" s="1264"/>
      <c r="EQV58" s="1264"/>
      <c r="EQW58" s="1264"/>
      <c r="EQX58" s="1264"/>
      <c r="EQY58" s="1264"/>
      <c r="EQZ58" s="1264"/>
      <c r="ERA58" s="1502"/>
      <c r="ERB58" s="1504"/>
      <c r="ERC58" s="1264"/>
      <c r="ERD58" s="1264"/>
      <c r="ERE58" s="1264"/>
      <c r="ERF58" s="1506"/>
      <c r="ERG58" s="1507"/>
      <c r="ERH58" s="1264"/>
      <c r="ERI58" s="1506"/>
      <c r="ERJ58" s="1508"/>
      <c r="ERK58" s="1122"/>
      <c r="ERL58" s="1122"/>
      <c r="ERM58" s="1122"/>
      <c r="ERN58" s="1122"/>
      <c r="ERO58" s="1122"/>
      <c r="ERP58" s="1122"/>
      <c r="ERU58" s="230"/>
      <c r="ERV58" s="1664"/>
      <c r="ERW58" s="1664"/>
      <c r="ERX58" s="227"/>
      <c r="ETA58" s="1518"/>
      <c r="ETB58" s="1518"/>
      <c r="ETC58" s="1518"/>
      <c r="ETD58" s="1518"/>
      <c r="ETE58" s="1518"/>
      <c r="ETF58" s="1518"/>
    </row>
    <row r="59" spans="1:3072 3079:3906" s="226" customFormat="1" ht="15" customHeight="1">
      <c r="A59" s="1264"/>
      <c r="B59" s="1518"/>
      <c r="C59" s="1518"/>
      <c r="D59" s="1518"/>
      <c r="E59" s="1518"/>
      <c r="F59" s="1518"/>
      <c r="G59" s="1518"/>
      <c r="J59" s="1310"/>
      <c r="K59" s="1310"/>
      <c r="L59" s="1310"/>
      <c r="M59" s="1310"/>
      <c r="N59" s="1310"/>
      <c r="O59" s="1310"/>
      <c r="P59" s="1310"/>
      <c r="Q59" s="1310"/>
      <c r="R59" s="1310"/>
      <c r="S59" s="1310"/>
      <c r="T59" s="1310"/>
      <c r="U59" s="1310"/>
      <c r="V59" s="1310"/>
      <c r="W59" s="1310"/>
      <c r="X59" s="1310"/>
      <c r="Y59" s="1310"/>
      <c r="Z59" s="1310"/>
      <c r="AA59" s="1310"/>
      <c r="AF59" s="780"/>
      <c r="AP59" s="227"/>
      <c r="AQ59" s="227"/>
      <c r="BA59" s="1502"/>
      <c r="BB59" s="1503"/>
      <c r="BG59" s="1502"/>
      <c r="BH59" s="1503"/>
      <c r="BI59" s="231"/>
      <c r="BJ59" s="1502"/>
      <c r="BK59" s="1503"/>
      <c r="BN59" s="1502"/>
      <c r="BO59" s="1504"/>
      <c r="BW59" s="1502"/>
      <c r="BX59" s="1504"/>
      <c r="CB59" s="1506"/>
      <c r="CC59" s="1507"/>
      <c r="CE59" s="1506"/>
      <c r="CF59" s="1508"/>
      <c r="CM59" s="1502"/>
      <c r="CN59" s="1503"/>
      <c r="CO59" s="1122"/>
      <c r="CP59" s="1122"/>
      <c r="CQ59" s="1122"/>
      <c r="CR59" s="1122"/>
      <c r="CS59" s="1502"/>
      <c r="CT59" s="1503"/>
      <c r="CU59" s="231"/>
      <c r="CV59" s="1502"/>
      <c r="CW59" s="1503"/>
      <c r="CX59" s="1122"/>
      <c r="CY59" s="1122"/>
      <c r="CZ59" s="1502"/>
      <c r="DA59" s="1504"/>
      <c r="DI59" s="1502"/>
      <c r="DJ59" s="1504"/>
      <c r="EE59" s="1122"/>
      <c r="EF59" s="1122"/>
      <c r="EG59" s="1122"/>
      <c r="EH59" s="1122"/>
      <c r="EI59" s="1122"/>
      <c r="EJ59" s="1122"/>
      <c r="EK59" s="1122"/>
      <c r="EL59" s="1122"/>
      <c r="EM59" s="1122"/>
      <c r="EN59" s="1122"/>
      <c r="EO59" s="1502"/>
      <c r="EP59" s="1503"/>
      <c r="EQ59" s="1122"/>
      <c r="ER59" s="1122"/>
      <c r="ES59" s="1122"/>
      <c r="ET59" s="1122"/>
      <c r="EU59" s="1502"/>
      <c r="EV59" s="1515"/>
      <c r="EW59" s="231"/>
      <c r="EX59" s="1515"/>
      <c r="EY59" s="1503"/>
      <c r="EZ59" s="1134"/>
      <c r="FA59" s="1134"/>
      <c r="FB59" s="1515"/>
      <c r="FC59" s="1504"/>
      <c r="FD59" s="1134"/>
      <c r="FE59" s="1134"/>
      <c r="FF59" s="1134"/>
      <c r="FG59" s="1134"/>
      <c r="FH59" s="1134"/>
      <c r="FI59" s="1134"/>
      <c r="FJ59" s="1134"/>
      <c r="FK59" s="1515"/>
      <c r="FL59" s="1504"/>
      <c r="FM59" s="1134"/>
      <c r="FN59" s="1134"/>
      <c r="FO59" s="1134"/>
      <c r="FP59" s="1134"/>
      <c r="FQ59" s="1134"/>
      <c r="FR59" s="1134"/>
      <c r="FS59" s="1134"/>
      <c r="FT59" s="1134"/>
      <c r="FU59" s="1134"/>
      <c r="FV59" s="1134"/>
      <c r="FW59" s="1134"/>
      <c r="FX59" s="1134"/>
      <c r="FY59" s="1134"/>
      <c r="FZ59" s="1134"/>
      <c r="GA59" s="1134"/>
      <c r="GB59" s="1134"/>
      <c r="GC59" s="1134"/>
      <c r="GD59" s="1134"/>
      <c r="GE59" s="1134"/>
      <c r="GF59" s="1134"/>
      <c r="GG59" s="1134"/>
      <c r="GH59" s="1134"/>
      <c r="GI59" s="1134"/>
      <c r="GJ59" s="1134"/>
      <c r="GK59" s="1134"/>
      <c r="GL59" s="1134"/>
      <c r="GM59" s="1134"/>
      <c r="GN59" s="1134"/>
      <c r="GO59" s="1134"/>
      <c r="GP59" s="1134"/>
      <c r="GQ59" s="1515"/>
      <c r="GR59" s="1503"/>
      <c r="GS59" s="1134"/>
      <c r="GT59" s="1134"/>
      <c r="GU59" s="1134"/>
      <c r="GV59" s="1134"/>
      <c r="GW59" s="1515"/>
      <c r="GX59" s="1503"/>
      <c r="GY59" s="1134"/>
      <c r="GZ59" s="1502"/>
      <c r="HA59" s="1503"/>
      <c r="HB59" s="1122"/>
      <c r="HC59" s="1122"/>
      <c r="HD59" s="1502"/>
      <c r="HE59" s="1504"/>
      <c r="HF59" s="1122"/>
      <c r="HG59" s="1122"/>
      <c r="HH59" s="1122"/>
      <c r="HI59" s="1122"/>
      <c r="HJ59" s="1122"/>
      <c r="HK59" s="1122"/>
      <c r="HL59" s="1122"/>
      <c r="HM59" s="1502"/>
      <c r="HN59" s="1504"/>
      <c r="HO59" s="1122"/>
      <c r="HP59" s="1122"/>
      <c r="HQ59" s="1122"/>
      <c r="HR59" s="1122"/>
      <c r="HS59" s="1122"/>
      <c r="HT59" s="1122"/>
      <c r="HU59" s="1122"/>
      <c r="HV59" s="1122"/>
      <c r="HW59" s="1122"/>
      <c r="HX59" s="1122"/>
      <c r="HY59" s="1122"/>
      <c r="HZ59" s="1122"/>
      <c r="IA59" s="1122"/>
      <c r="IB59" s="1122"/>
      <c r="IC59" s="1122"/>
      <c r="ID59" s="1122"/>
      <c r="IE59" s="1122"/>
      <c r="IF59" s="1122"/>
      <c r="IG59" s="1122"/>
      <c r="IH59" s="1122"/>
      <c r="II59" s="1122"/>
      <c r="IJ59" s="1122"/>
      <c r="IK59" s="1122"/>
      <c r="IL59" s="1122"/>
      <c r="IM59" s="1122"/>
      <c r="IN59" s="1122"/>
      <c r="IO59" s="1122"/>
      <c r="IP59" s="1122"/>
      <c r="IQ59" s="1122"/>
      <c r="IR59" s="1122"/>
      <c r="IS59" s="1502"/>
      <c r="IT59" s="1503"/>
      <c r="IU59" s="1122"/>
      <c r="IV59" s="1122"/>
      <c r="IW59" s="1122"/>
      <c r="IX59" s="1122"/>
      <c r="IY59" s="1502"/>
      <c r="IZ59" s="1515"/>
      <c r="JA59" s="231"/>
      <c r="JB59" s="1515"/>
      <c r="JC59" s="1503"/>
      <c r="JD59" s="1134"/>
      <c r="JE59" s="1134"/>
      <c r="JF59" s="1515"/>
      <c r="JG59" s="1504"/>
      <c r="JH59" s="1134"/>
      <c r="JI59" s="1134"/>
      <c r="JJ59" s="1134"/>
      <c r="JK59" s="1134"/>
      <c r="JL59" s="1134"/>
      <c r="JM59" s="1134"/>
      <c r="JN59" s="1134"/>
      <c r="JO59" s="1515"/>
      <c r="JP59" s="1504"/>
      <c r="JQ59" s="1134"/>
      <c r="JR59" s="1134"/>
      <c r="JS59" s="1134"/>
      <c r="JT59" s="1134"/>
      <c r="JU59" s="1134"/>
      <c r="JV59" s="1134"/>
      <c r="JW59" s="1134"/>
      <c r="JX59" s="1134"/>
      <c r="JY59" s="1134"/>
      <c r="JZ59" s="1134"/>
      <c r="KA59" s="1134"/>
      <c r="KB59" s="1134"/>
      <c r="KC59" s="1134"/>
      <c r="KD59" s="1134"/>
      <c r="KE59" s="1134"/>
      <c r="KF59" s="1134"/>
      <c r="KG59" s="1134"/>
      <c r="KH59" s="1134"/>
      <c r="KI59" s="1134"/>
      <c r="KJ59" s="1134"/>
      <c r="KK59" s="1134"/>
      <c r="KL59" s="1134"/>
      <c r="KM59" s="1134"/>
      <c r="KN59" s="1134"/>
      <c r="KO59" s="1134"/>
      <c r="KP59" s="1134"/>
      <c r="KQ59" s="1134"/>
      <c r="KR59" s="1134"/>
      <c r="KS59" s="1134"/>
      <c r="KT59" s="1134"/>
      <c r="KU59" s="1515"/>
      <c r="KV59" s="1503"/>
      <c r="KW59" s="1134"/>
      <c r="KX59" s="1134"/>
      <c r="KY59" s="1134"/>
      <c r="KZ59" s="1134"/>
      <c r="LA59" s="1515"/>
      <c r="LB59" s="1503"/>
      <c r="LC59" s="1134"/>
      <c r="LD59" s="1515"/>
      <c r="LE59" s="1503"/>
      <c r="LF59" s="1134"/>
      <c r="LG59" s="1134"/>
      <c r="LH59" s="1515"/>
      <c r="LI59" s="1504"/>
      <c r="LJ59" s="1134"/>
      <c r="LK59" s="1134"/>
      <c r="LL59" s="1134"/>
      <c r="LM59" s="1134"/>
      <c r="LN59" s="1134"/>
      <c r="LO59" s="1134"/>
      <c r="LP59" s="1134"/>
      <c r="LQ59" s="1515"/>
      <c r="LR59" s="1504"/>
      <c r="LS59" s="1134"/>
      <c r="LT59" s="1134"/>
      <c r="LU59" s="1134"/>
      <c r="LV59" s="1134"/>
      <c r="LW59" s="1134"/>
      <c r="LX59" s="1134"/>
      <c r="LY59" s="1134"/>
      <c r="LZ59" s="1134"/>
      <c r="MA59" s="1134"/>
      <c r="MB59" s="1134"/>
      <c r="MC59" s="1134"/>
      <c r="MD59" s="1134"/>
      <c r="ME59" s="1134"/>
      <c r="MF59" s="1134"/>
      <c r="MG59" s="1134"/>
      <c r="MH59" s="1134"/>
      <c r="MI59" s="1134"/>
      <c r="MJ59" s="1134"/>
      <c r="MK59" s="1134"/>
      <c r="ML59" s="1134"/>
      <c r="MM59" s="1134"/>
      <c r="MN59" s="1134"/>
      <c r="MO59" s="1134"/>
      <c r="MP59" s="1134"/>
      <c r="MQ59" s="1134"/>
      <c r="MR59" s="1134"/>
      <c r="MS59" s="1134"/>
      <c r="MT59" s="1134"/>
      <c r="MU59" s="1134"/>
      <c r="MV59" s="1134"/>
      <c r="MW59" s="1515"/>
      <c r="MX59" s="1503"/>
      <c r="MY59" s="1134"/>
      <c r="MZ59" s="1134"/>
      <c r="NA59" s="1134"/>
      <c r="NB59" s="1134"/>
      <c r="NC59" s="1515"/>
      <c r="ND59" s="1503"/>
      <c r="NE59" s="1134"/>
      <c r="NF59" s="1502"/>
      <c r="NG59" s="1503"/>
      <c r="NH59" s="1122"/>
      <c r="NI59" s="1122"/>
      <c r="NJ59" s="1502"/>
      <c r="NK59" s="1504"/>
      <c r="NL59" s="1122"/>
      <c r="NM59" s="1122"/>
      <c r="NN59" s="1122"/>
      <c r="NO59" s="1122"/>
      <c r="NP59" s="1122"/>
      <c r="NQ59" s="1122"/>
      <c r="NR59" s="1122"/>
      <c r="NS59" s="1502"/>
      <c r="NT59" s="1504"/>
      <c r="NU59" s="1122"/>
      <c r="NV59" s="1122"/>
      <c r="NW59" s="1122"/>
      <c r="NX59" s="1506"/>
      <c r="NY59" s="1507"/>
      <c r="NZ59" s="1264"/>
      <c r="OA59" s="1506"/>
      <c r="OB59" s="1508"/>
      <c r="OC59" s="1122"/>
      <c r="OD59" s="1122"/>
      <c r="OE59" s="1122"/>
      <c r="OF59" s="1122"/>
      <c r="OG59" s="1122"/>
      <c r="OH59" s="1122"/>
      <c r="OI59" s="1665"/>
      <c r="OJ59" s="1666"/>
      <c r="OK59" s="1122"/>
      <c r="OL59" s="1122"/>
      <c r="OM59" s="1122"/>
      <c r="ON59" s="1122"/>
      <c r="OO59" s="1502"/>
      <c r="OP59" s="1515"/>
      <c r="OQ59" s="231"/>
      <c r="OR59" s="1515"/>
      <c r="OS59" s="1503"/>
      <c r="OT59" s="1134"/>
      <c r="OU59" s="1122"/>
      <c r="OV59" s="1502"/>
      <c r="OW59" s="1504"/>
      <c r="OX59" s="1122"/>
      <c r="OY59" s="1122"/>
      <c r="OZ59" s="1122"/>
      <c r="PA59" s="1122"/>
      <c r="PE59" s="616"/>
      <c r="PF59" s="616"/>
      <c r="PJ59" s="1506"/>
      <c r="PK59" s="1507"/>
      <c r="PL59" s="1264"/>
      <c r="PM59" s="1506"/>
      <c r="PN59" s="1508"/>
      <c r="PO59" s="1122"/>
      <c r="PP59" s="1122"/>
      <c r="PQ59" s="1122"/>
      <c r="PR59" s="1122"/>
      <c r="PS59" s="1122"/>
      <c r="PT59" s="1122"/>
      <c r="PU59" s="1502"/>
      <c r="PV59" s="1503"/>
      <c r="PW59" s="1122"/>
      <c r="PX59" s="1122"/>
      <c r="PY59" s="1122"/>
      <c r="PZ59" s="1122"/>
      <c r="QA59" s="1502"/>
      <c r="QB59" s="1515"/>
      <c r="QC59" s="231"/>
      <c r="QD59" s="1515"/>
      <c r="QE59" s="1503"/>
      <c r="QF59" s="1134"/>
      <c r="QG59" s="1134"/>
      <c r="QH59" s="1515"/>
      <c r="QI59" s="1504"/>
      <c r="QJ59" s="1134"/>
      <c r="QK59" s="1134"/>
      <c r="QL59" s="1134"/>
      <c r="QM59" s="1134"/>
      <c r="QN59" s="1134"/>
      <c r="QO59" s="1134"/>
      <c r="QP59" s="1134"/>
      <c r="QQ59" s="1515"/>
      <c r="QR59" s="1504"/>
      <c r="QS59" s="1134"/>
      <c r="QT59" s="1134"/>
      <c r="QU59" s="1134"/>
      <c r="QV59" s="1134"/>
      <c r="QW59" s="1134"/>
      <c r="QX59" s="1134"/>
      <c r="QY59" s="1134"/>
      <c r="QZ59" s="1134"/>
      <c r="RA59" s="1134"/>
      <c r="RB59" s="1134"/>
      <c r="RC59" s="1134"/>
      <c r="RD59" s="1134"/>
      <c r="RE59" s="1134"/>
      <c r="RF59" s="1134"/>
      <c r="RG59" s="1134"/>
      <c r="RH59" s="1134"/>
      <c r="RI59" s="1134"/>
      <c r="RJ59" s="1134"/>
      <c r="RK59" s="1134"/>
      <c r="RL59" s="1134"/>
      <c r="RM59" s="1134"/>
      <c r="RN59" s="1134"/>
      <c r="RO59" s="1134"/>
      <c r="RP59" s="1134"/>
      <c r="RQ59" s="1134"/>
      <c r="RR59" s="1134"/>
      <c r="RS59" s="1134"/>
      <c r="RT59" s="1134"/>
      <c r="RU59" s="1134"/>
      <c r="RV59" s="1134"/>
      <c r="RW59" s="1515"/>
      <c r="RX59" s="1503"/>
      <c r="RY59" s="1134"/>
      <c r="RZ59" s="1134"/>
      <c r="SA59" s="1134"/>
      <c r="SB59" s="1134"/>
      <c r="SC59" s="1515"/>
      <c r="SD59" s="1503"/>
      <c r="SE59" s="1134"/>
      <c r="SF59" s="1502"/>
      <c r="SG59" s="1503"/>
      <c r="SH59" s="1122"/>
      <c r="SI59" s="1122"/>
      <c r="SJ59" s="1502"/>
      <c r="SK59" s="1504"/>
      <c r="SL59" s="1122"/>
      <c r="SM59" s="1122"/>
      <c r="SN59" s="1122"/>
      <c r="SO59" s="1122"/>
      <c r="SP59" s="1122"/>
      <c r="SQ59" s="1122"/>
      <c r="SR59" s="1122"/>
      <c r="SS59" s="1502"/>
      <c r="ST59" s="1504"/>
      <c r="SU59" s="1122"/>
      <c r="SV59" s="1122"/>
      <c r="SW59" s="1122"/>
      <c r="SX59" s="1122"/>
      <c r="SY59" s="1122"/>
      <c r="SZ59" s="1122"/>
      <c r="TA59" s="1122"/>
      <c r="TB59" s="1122"/>
      <c r="TC59" s="1122"/>
      <c r="TD59" s="1122"/>
      <c r="TE59" s="1122"/>
      <c r="TF59" s="1122"/>
      <c r="TG59" s="1122"/>
      <c r="TH59" s="1122"/>
      <c r="TI59" s="1122"/>
      <c r="TJ59" s="1122"/>
      <c r="TK59" s="1122"/>
      <c r="TL59" s="1122"/>
      <c r="TM59" s="1122"/>
      <c r="TN59" s="1122"/>
      <c r="TO59" s="1122"/>
      <c r="TP59" s="1122"/>
      <c r="TQ59" s="1122"/>
      <c r="TR59" s="1122"/>
      <c r="TS59" s="1122"/>
      <c r="TT59" s="1122"/>
      <c r="TU59" s="1122"/>
      <c r="TV59" s="1122"/>
      <c r="TW59" s="1122"/>
      <c r="TX59" s="1122"/>
      <c r="TY59" s="1502"/>
      <c r="TZ59" s="1503"/>
      <c r="UA59" s="1122"/>
      <c r="UB59" s="1122"/>
      <c r="UC59" s="1122"/>
      <c r="UD59" s="1122"/>
      <c r="UE59" s="1502"/>
      <c r="UF59" s="1515"/>
      <c r="UG59" s="231"/>
      <c r="UH59" s="1515"/>
      <c r="UI59" s="1503"/>
      <c r="UJ59" s="1134"/>
      <c r="UK59" s="1134"/>
      <c r="UL59" s="1515"/>
      <c r="UM59" s="1504"/>
      <c r="UN59" s="1134"/>
      <c r="UO59" s="1134"/>
      <c r="UP59" s="1134"/>
      <c r="UQ59" s="1134"/>
      <c r="UR59" s="1134"/>
      <c r="US59" s="1134"/>
      <c r="UT59" s="1134"/>
      <c r="UU59" s="1515"/>
      <c r="UV59" s="1504"/>
      <c r="UW59" s="1134"/>
      <c r="UX59" s="1134"/>
      <c r="UY59" s="1134"/>
      <c r="UZ59" s="1134"/>
      <c r="VA59" s="1134"/>
      <c r="VB59" s="1134"/>
      <c r="VC59" s="1134"/>
      <c r="VD59" s="1134"/>
      <c r="VE59" s="1134"/>
      <c r="VF59" s="1134"/>
      <c r="VG59" s="1134"/>
      <c r="VH59" s="1134"/>
      <c r="VI59" s="1134"/>
      <c r="VJ59" s="1134"/>
      <c r="VK59" s="1134"/>
      <c r="VL59" s="1134"/>
      <c r="VM59" s="1134"/>
      <c r="VN59" s="1134"/>
      <c r="VO59" s="1134"/>
      <c r="VP59" s="1134"/>
      <c r="VQ59" s="1134"/>
      <c r="VR59" s="1134"/>
      <c r="VS59" s="1134"/>
      <c r="VT59" s="1134"/>
      <c r="VU59" s="1134"/>
      <c r="VV59" s="1134"/>
      <c r="VW59" s="1134"/>
      <c r="VX59" s="1134"/>
      <c r="VY59" s="1134"/>
      <c r="VZ59" s="1134"/>
      <c r="WA59" s="1515"/>
      <c r="WB59" s="1503"/>
      <c r="WC59" s="1134"/>
      <c r="WD59" s="1134"/>
      <c r="WE59" s="1134"/>
      <c r="WF59" s="1134"/>
      <c r="WG59" s="1515"/>
      <c r="WH59" s="1503"/>
      <c r="WI59" s="1134"/>
      <c r="WJ59" s="1502"/>
      <c r="WK59" s="1503"/>
      <c r="WL59" s="1122"/>
      <c r="WM59" s="1122"/>
      <c r="WN59" s="1502"/>
      <c r="WO59" s="1504"/>
      <c r="WP59" s="1122"/>
      <c r="WQ59" s="1122"/>
      <c r="WR59" s="1122"/>
      <c r="WS59" s="1122"/>
      <c r="WT59" s="1122"/>
      <c r="WU59" s="1122"/>
      <c r="WV59" s="1122"/>
      <c r="WW59" s="1502"/>
      <c r="WX59" s="1504"/>
      <c r="WY59" s="1264"/>
      <c r="WZ59" s="1264"/>
      <c r="XA59" s="1264"/>
      <c r="XB59" s="1506"/>
      <c r="XC59" s="1507"/>
      <c r="XD59" s="1264"/>
      <c r="XE59" s="1506"/>
      <c r="XF59" s="1508"/>
      <c r="XG59" s="1122"/>
      <c r="XH59" s="1122"/>
      <c r="XI59" s="1122"/>
      <c r="XJ59" s="1122"/>
      <c r="XK59" s="1122"/>
      <c r="XL59" s="1122"/>
      <c r="XM59" s="1122"/>
      <c r="XN59" s="1122"/>
      <c r="XO59" s="1122"/>
      <c r="XP59" s="1122"/>
      <c r="XQ59" s="1122"/>
      <c r="XR59" s="1122"/>
      <c r="XS59" s="1122"/>
      <c r="XT59" s="1122"/>
      <c r="XU59" s="1122"/>
      <c r="XV59" s="1122"/>
      <c r="XW59" s="1122"/>
      <c r="XX59" s="1122"/>
      <c r="XY59" s="1122"/>
      <c r="XZ59" s="1122"/>
      <c r="YA59" s="1122"/>
      <c r="YB59" s="1122"/>
      <c r="YC59" s="1502"/>
      <c r="YD59" s="1503"/>
      <c r="YE59" s="1122"/>
      <c r="YF59" s="1122"/>
      <c r="YG59" s="1122"/>
      <c r="YH59" s="1122"/>
      <c r="YI59" s="1502"/>
      <c r="YJ59" s="1515"/>
      <c r="YK59" s="231"/>
      <c r="YL59" s="1515"/>
      <c r="YM59" s="1503"/>
      <c r="YN59" s="1134"/>
      <c r="YO59" s="1134"/>
      <c r="YP59" s="1515"/>
      <c r="YQ59" s="1504"/>
      <c r="YR59" s="1134"/>
      <c r="YS59" s="1134"/>
      <c r="YT59" s="1134"/>
      <c r="YU59" s="1134"/>
      <c r="YV59" s="1134"/>
      <c r="YW59" s="1134"/>
      <c r="YX59" s="1134"/>
      <c r="YY59" s="1515"/>
      <c r="YZ59" s="1504"/>
      <c r="ZA59" s="1134"/>
      <c r="ZB59" s="1134"/>
      <c r="ZC59" s="1134"/>
      <c r="ZD59" s="1134"/>
      <c r="ZE59" s="1134"/>
      <c r="ZF59" s="1134"/>
      <c r="ZG59" s="1134"/>
      <c r="ZH59" s="1134"/>
      <c r="ZI59" s="1134"/>
      <c r="ZJ59" s="1134"/>
      <c r="ZK59" s="1134"/>
      <c r="ZL59" s="1134"/>
      <c r="ZM59" s="1134"/>
      <c r="ZN59" s="1134"/>
      <c r="ZO59" s="1134"/>
      <c r="ZP59" s="1134"/>
      <c r="ZQ59" s="1134"/>
      <c r="ZR59" s="1134"/>
      <c r="ZS59" s="1134"/>
      <c r="ZT59" s="1134"/>
      <c r="ZU59" s="1134"/>
      <c r="ZV59" s="1134"/>
      <c r="ZW59" s="1134"/>
      <c r="ZX59" s="1134"/>
      <c r="ZY59" s="1134"/>
      <c r="ZZ59" s="1134"/>
      <c r="AAA59" s="1134"/>
      <c r="AAB59" s="1134"/>
      <c r="AAC59" s="1134"/>
      <c r="AAD59" s="1134"/>
      <c r="AAE59" s="1515"/>
      <c r="AAF59" s="1503"/>
      <c r="AAG59" s="1134"/>
      <c r="AAH59" s="1134"/>
      <c r="AAI59" s="1134"/>
      <c r="AAJ59" s="1134"/>
      <c r="AAK59" s="1515"/>
      <c r="AAL59" s="1503"/>
      <c r="AAM59" s="1134"/>
      <c r="AAN59" s="1502"/>
      <c r="AAO59" s="1503"/>
      <c r="AAP59" s="1264"/>
      <c r="AAQ59" s="1264"/>
      <c r="AAR59" s="1502"/>
      <c r="AAS59" s="1504"/>
      <c r="AAT59" s="1264"/>
      <c r="AAU59" s="1264"/>
      <c r="AAV59" s="1264"/>
      <c r="AAW59" s="1264"/>
      <c r="AAX59" s="1264"/>
      <c r="AAY59" s="1264"/>
      <c r="AAZ59" s="1264"/>
      <c r="ABA59" s="1502"/>
      <c r="ABB59" s="1504"/>
      <c r="ABC59" s="1264"/>
      <c r="ABD59" s="1264"/>
      <c r="ABE59" s="1264"/>
      <c r="ABF59" s="1506"/>
      <c r="ABG59" s="1507"/>
      <c r="ABH59" s="1264"/>
      <c r="ABI59" s="1506"/>
      <c r="ABJ59" s="1508"/>
      <c r="ABK59" s="1122"/>
      <c r="ABL59" s="1122"/>
      <c r="ABM59" s="1122"/>
      <c r="ABN59" s="1122"/>
      <c r="ABO59" s="1122"/>
      <c r="ABP59" s="1122"/>
      <c r="ABQ59" s="1122"/>
      <c r="ABR59" s="1122"/>
      <c r="ABS59" s="1122"/>
      <c r="ABT59" s="1122"/>
      <c r="ABU59" s="1122"/>
      <c r="ABV59" s="1122"/>
      <c r="ABW59" s="1122"/>
      <c r="ABX59" s="1122"/>
      <c r="ABY59" s="1122"/>
      <c r="ABZ59" s="1122"/>
      <c r="ACA59" s="1122"/>
      <c r="ACB59" s="1122"/>
      <c r="ACC59" s="1122"/>
      <c r="ACD59" s="1122"/>
      <c r="ACE59" s="1122"/>
      <c r="ACF59" s="1122"/>
      <c r="ACG59" s="1502"/>
      <c r="ACH59" s="1503"/>
      <c r="ACI59" s="1122"/>
      <c r="ACJ59" s="1122"/>
      <c r="ACK59" s="1122"/>
      <c r="ACL59" s="1122"/>
      <c r="ACM59" s="1502"/>
      <c r="ACN59" s="1515"/>
      <c r="ACO59" s="231"/>
      <c r="ACP59" s="1515"/>
      <c r="ACQ59" s="1503"/>
      <c r="ACR59" s="1134"/>
      <c r="ACS59" s="1134"/>
      <c r="ACT59" s="1515"/>
      <c r="ACU59" s="1504"/>
      <c r="ACV59" s="1134"/>
      <c r="ACW59" s="1134"/>
      <c r="ACX59" s="1134"/>
      <c r="ACY59" s="1134"/>
      <c r="ACZ59" s="1134"/>
      <c r="ADA59" s="1134"/>
      <c r="ADB59" s="1134"/>
      <c r="ADC59" s="1515"/>
      <c r="ADD59" s="1504"/>
      <c r="ADE59" s="1134"/>
      <c r="ADF59" s="1134"/>
      <c r="ADG59" s="1134"/>
      <c r="ADH59" s="1134"/>
      <c r="ADI59" s="1134"/>
      <c r="ADJ59" s="1134"/>
      <c r="ADK59" s="1134"/>
      <c r="ADL59" s="1134"/>
      <c r="ADM59" s="1134"/>
      <c r="ADN59" s="1134"/>
      <c r="ADO59" s="1134"/>
      <c r="ADP59" s="1134"/>
      <c r="ADQ59" s="1134"/>
      <c r="ADR59" s="1134"/>
      <c r="ADS59" s="1134"/>
      <c r="ADT59" s="1134"/>
      <c r="ADU59" s="1134"/>
      <c r="ADV59" s="1134"/>
      <c r="ADW59" s="1134"/>
      <c r="ADX59" s="1134"/>
      <c r="ADY59" s="1134"/>
      <c r="ADZ59" s="1134"/>
      <c r="AEA59" s="1134"/>
      <c r="AEB59" s="1134"/>
      <c r="AEC59" s="1134"/>
      <c r="AED59" s="1134"/>
      <c r="AEE59" s="1134"/>
      <c r="AEF59" s="1134"/>
      <c r="AEG59" s="1134"/>
      <c r="AEH59" s="1134"/>
      <c r="AEI59" s="1515"/>
      <c r="AEJ59" s="1503"/>
      <c r="AEK59" s="1134"/>
      <c r="AEL59" s="1134"/>
      <c r="AEM59" s="1134"/>
      <c r="AEN59" s="1134"/>
      <c r="AEO59" s="1515"/>
      <c r="AEP59" s="1503"/>
      <c r="AEQ59" s="1134"/>
      <c r="AER59" s="1502"/>
      <c r="AES59" s="1503"/>
      <c r="AET59" s="1264"/>
      <c r="AEU59" s="1264"/>
      <c r="AEV59" s="1502"/>
      <c r="AEW59" s="1504"/>
      <c r="AEX59" s="1264"/>
      <c r="AEY59" s="1264"/>
      <c r="AEZ59" s="1264"/>
      <c r="AFA59" s="1264"/>
      <c r="AFB59" s="1264"/>
      <c r="AFC59" s="1264"/>
      <c r="AFD59" s="1264"/>
      <c r="AFE59" s="1502"/>
      <c r="AFF59" s="1504"/>
      <c r="AFG59" s="1264"/>
      <c r="AFH59" s="1264"/>
      <c r="AFI59" s="1264"/>
      <c r="AFJ59" s="1506"/>
      <c r="AFK59" s="1507"/>
      <c r="AFL59" s="1264"/>
      <c r="AFM59" s="1506"/>
      <c r="AFN59" s="1508"/>
      <c r="AFO59" s="1122"/>
      <c r="AFP59" s="1122"/>
      <c r="AFQ59" s="1122"/>
      <c r="AFR59" s="1122"/>
      <c r="AFS59" s="1122"/>
      <c r="AFT59" s="1122"/>
      <c r="AFU59" s="1122"/>
      <c r="AFV59" s="1122"/>
      <c r="AFW59" s="1122"/>
      <c r="AFX59" s="1122"/>
      <c r="AFY59" s="1122"/>
      <c r="AFZ59" s="1122"/>
      <c r="AGA59" s="1122"/>
      <c r="AGB59" s="1122"/>
      <c r="AGC59" s="1122"/>
      <c r="AGD59" s="1122"/>
      <c r="AGE59" s="1122"/>
      <c r="AGF59" s="1122"/>
      <c r="AGG59" s="1122"/>
      <c r="AGH59" s="1122"/>
      <c r="AGI59" s="1122"/>
      <c r="AGJ59" s="1122"/>
      <c r="AGK59" s="1502"/>
      <c r="AGL59" s="1503"/>
      <c r="AGM59" s="1122"/>
      <c r="AGN59" s="1122"/>
      <c r="AGO59" s="1122"/>
      <c r="AGP59" s="1122"/>
      <c r="AGQ59" s="1502"/>
      <c r="AGR59" s="1515"/>
      <c r="AGS59" s="231"/>
      <c r="AGT59" s="1515"/>
      <c r="AGU59" s="1503"/>
      <c r="AGV59" s="1134"/>
      <c r="AGW59" s="1134"/>
      <c r="AGX59" s="1515"/>
      <c r="AGY59" s="1504"/>
      <c r="AGZ59" s="1134"/>
      <c r="AHA59" s="1134"/>
      <c r="AHB59" s="1134"/>
      <c r="AHC59" s="1134"/>
      <c r="AHD59" s="1134"/>
      <c r="AHE59" s="1134"/>
      <c r="AHF59" s="1134"/>
      <c r="AHG59" s="1502"/>
      <c r="AHH59" s="1504"/>
      <c r="AHI59" s="1264"/>
      <c r="AHJ59" s="1264"/>
      <c r="AHK59" s="1264"/>
      <c r="AHL59" s="1506"/>
      <c r="AHM59" s="1507"/>
      <c r="AHN59" s="1264"/>
      <c r="AHO59" s="1506"/>
      <c r="AHP59" s="1508"/>
      <c r="AHQ59" s="1134"/>
      <c r="AHR59" s="1134"/>
      <c r="AHS59" s="1134"/>
      <c r="AHT59" s="1134"/>
      <c r="AHU59" s="1134"/>
      <c r="AHV59" s="1134"/>
      <c r="AHW59" s="1134"/>
      <c r="AHX59" s="1134"/>
      <c r="AHY59" s="1134"/>
      <c r="AHZ59" s="1134"/>
      <c r="AIA59" s="1134"/>
      <c r="AIB59" s="1134"/>
      <c r="AIC59" s="1134"/>
      <c r="AID59" s="1134"/>
      <c r="AIE59" s="1134"/>
      <c r="AIF59" s="1134"/>
      <c r="AIG59" s="1134"/>
      <c r="AIH59" s="1134"/>
      <c r="AII59" s="1134"/>
      <c r="AIJ59" s="1134"/>
      <c r="AIK59" s="1134"/>
      <c r="AIL59" s="1134"/>
      <c r="AIM59" s="1515"/>
      <c r="AIN59" s="1503"/>
      <c r="AIO59" s="1134"/>
      <c r="AIP59" s="1134"/>
      <c r="AIQ59" s="1134"/>
      <c r="AIR59" s="1134"/>
      <c r="AIS59" s="1515"/>
      <c r="AIT59" s="1503"/>
      <c r="AIU59" s="1134"/>
      <c r="AIV59" s="1502"/>
      <c r="AIW59" s="1503"/>
      <c r="AIX59" s="1122"/>
      <c r="AIY59" s="1122"/>
      <c r="AIZ59" s="1502"/>
      <c r="AJA59" s="1504"/>
      <c r="AJB59" s="1122"/>
      <c r="AJC59" s="1122"/>
      <c r="AJD59" s="1122"/>
      <c r="AJE59" s="1122"/>
      <c r="AJF59" s="1122"/>
      <c r="AJG59" s="1122"/>
      <c r="AJH59" s="1122"/>
      <c r="AJI59" s="1502"/>
      <c r="AJJ59" s="1504"/>
      <c r="AJK59" s="1122"/>
      <c r="AJL59" s="1122"/>
      <c r="AJM59" s="1122"/>
      <c r="AJN59" s="1122"/>
      <c r="AJO59" s="1122"/>
      <c r="AJP59" s="1122"/>
      <c r="AJQ59" s="1122"/>
      <c r="AJR59" s="1122"/>
      <c r="AJS59" s="1122"/>
      <c r="AJT59" s="1122"/>
      <c r="AJU59" s="1122"/>
      <c r="AJV59" s="1122"/>
      <c r="AJW59" s="1122"/>
      <c r="AJX59" s="1122"/>
      <c r="AJY59" s="1122"/>
      <c r="AJZ59" s="1122"/>
      <c r="AKA59" s="1122"/>
      <c r="AKB59" s="1122"/>
      <c r="AKC59" s="1122"/>
      <c r="AKD59" s="1122"/>
      <c r="AKE59" s="1122"/>
      <c r="AKF59" s="1122"/>
      <c r="AKG59" s="1122"/>
      <c r="AKH59" s="1122"/>
      <c r="AKI59" s="1122"/>
      <c r="AKJ59" s="1122"/>
      <c r="AKK59" s="1122"/>
      <c r="AKL59" s="1122"/>
      <c r="AKM59" s="1122"/>
      <c r="AKN59" s="1122"/>
      <c r="AKO59" s="1502"/>
      <c r="AKP59" s="1503"/>
      <c r="AKQ59" s="1122"/>
      <c r="AKR59" s="1122"/>
      <c r="AKS59" s="1122"/>
      <c r="AKT59" s="1122"/>
      <c r="AKU59" s="1502"/>
      <c r="AKV59" s="1515"/>
      <c r="AKW59" s="231"/>
      <c r="AKX59" s="1515"/>
      <c r="AKY59" s="1503"/>
      <c r="AKZ59" s="1134"/>
      <c r="ALA59" s="1134"/>
      <c r="ALB59" s="1515"/>
      <c r="ALC59" s="1504"/>
      <c r="ALD59" s="1134"/>
      <c r="ALE59" s="1134"/>
      <c r="ALF59" s="1134"/>
      <c r="ALG59" s="1134"/>
      <c r="ALH59" s="1134"/>
      <c r="ALI59" s="1134"/>
      <c r="ALJ59" s="1134"/>
      <c r="ALK59" s="1515"/>
      <c r="ALL59" s="1504"/>
      <c r="ALM59" s="1134"/>
      <c r="ALN59" s="1134"/>
      <c r="ALO59" s="1134"/>
      <c r="ALP59" s="1506"/>
      <c r="ALQ59" s="1507"/>
      <c r="ALR59" s="1264"/>
      <c r="ALS59" s="1506"/>
      <c r="ALT59" s="1508"/>
      <c r="ALU59" s="1134"/>
      <c r="ALV59" s="1134"/>
      <c r="ALW59" s="1134"/>
      <c r="ALX59" s="1134"/>
      <c r="ALY59" s="1134"/>
      <c r="ALZ59" s="1134"/>
      <c r="AMA59" s="1134"/>
      <c r="AMB59" s="1134"/>
      <c r="AMC59" s="1134"/>
      <c r="AMD59" s="1134"/>
      <c r="AME59" s="1134"/>
      <c r="AMF59" s="1134"/>
      <c r="AMG59" s="1134"/>
      <c r="AMH59" s="1134"/>
      <c r="AMI59" s="1134"/>
      <c r="AMJ59" s="1134"/>
      <c r="AMK59" s="1134"/>
      <c r="AML59" s="1134"/>
      <c r="AMM59" s="1134"/>
      <c r="AMN59" s="1134"/>
      <c r="AMO59" s="1134"/>
      <c r="AMP59" s="1134"/>
      <c r="AMQ59" s="1515"/>
      <c r="AMR59" s="1503"/>
      <c r="AMS59" s="1134"/>
      <c r="AMT59" s="1134"/>
      <c r="AMU59" s="1134"/>
      <c r="AMV59" s="1134"/>
      <c r="AMW59" s="1515"/>
      <c r="AMX59" s="1503"/>
      <c r="AMY59" s="1134"/>
      <c r="AMZ59" s="1502"/>
      <c r="ANA59" s="1503"/>
      <c r="ANB59" s="1122"/>
      <c r="ANC59" s="1122"/>
      <c r="AND59" s="1502"/>
      <c r="ANE59" s="1504"/>
      <c r="ANF59" s="1122"/>
      <c r="ANG59" s="1122"/>
      <c r="ANH59" s="1122"/>
      <c r="ANI59" s="1122"/>
      <c r="ANJ59" s="1122"/>
      <c r="ANK59" s="1122"/>
      <c r="ANL59" s="1122"/>
      <c r="ANM59" s="1502"/>
      <c r="ANN59" s="1504"/>
      <c r="ANO59" s="1122"/>
      <c r="ANP59" s="1122"/>
      <c r="ANQ59" s="1122"/>
      <c r="ANR59" s="1122"/>
      <c r="ANS59" s="1122"/>
      <c r="ANT59" s="1122"/>
      <c r="ANU59" s="1122"/>
      <c r="ANV59" s="1122"/>
      <c r="ANW59" s="1122"/>
      <c r="ANX59" s="1122"/>
      <c r="ANY59" s="1122"/>
      <c r="ANZ59" s="1122"/>
      <c r="AOA59" s="1122"/>
      <c r="AOB59" s="1122"/>
      <c r="AOC59" s="1122"/>
      <c r="AOD59" s="1122"/>
      <c r="AOE59" s="1122"/>
      <c r="AOF59" s="1122"/>
      <c r="AOG59" s="1122"/>
      <c r="AOH59" s="1122"/>
      <c r="AOI59" s="1122"/>
      <c r="AOJ59" s="1122"/>
      <c r="AOK59" s="1122"/>
      <c r="AOL59" s="1122"/>
      <c r="AOM59" s="1122"/>
      <c r="AON59" s="1122"/>
      <c r="AOO59" s="1122"/>
      <c r="AOP59" s="1122"/>
      <c r="AOQ59" s="1122"/>
      <c r="AOR59" s="1122"/>
      <c r="AOS59" s="1502"/>
      <c r="AOT59" s="1503"/>
      <c r="AOU59" s="1122"/>
      <c r="AOV59" s="1122"/>
      <c r="AOW59" s="1122"/>
      <c r="AOX59" s="1122"/>
      <c r="AOY59" s="1502"/>
      <c r="AOZ59" s="1515"/>
      <c r="APA59" s="231"/>
      <c r="APB59" s="1515"/>
      <c r="APC59" s="1503"/>
      <c r="APD59" s="1134"/>
      <c r="APE59" s="1134"/>
      <c r="APF59" s="1515"/>
      <c r="APG59" s="1504"/>
      <c r="APH59" s="1134"/>
      <c r="API59" s="1134"/>
      <c r="APJ59" s="1134"/>
      <c r="APK59" s="1134"/>
      <c r="APL59" s="1134"/>
      <c r="APM59" s="1134"/>
      <c r="APN59" s="1134"/>
      <c r="APO59" s="1515"/>
      <c r="APP59" s="1504"/>
      <c r="APQ59" s="1134"/>
      <c r="APR59" s="1134"/>
      <c r="APS59" s="1134"/>
      <c r="APT59" s="1506"/>
      <c r="APU59" s="1507"/>
      <c r="APV59" s="1264"/>
      <c r="APW59" s="1506"/>
      <c r="APX59" s="1508"/>
      <c r="APY59" s="1134"/>
      <c r="APZ59" s="1134"/>
      <c r="AQA59" s="1134"/>
      <c r="AQB59" s="1134"/>
      <c r="AQC59" s="1134"/>
      <c r="AQD59" s="1134"/>
      <c r="AQE59" s="1134"/>
      <c r="AQF59" s="1134"/>
      <c r="AQG59" s="1134"/>
      <c r="AQH59" s="1134"/>
      <c r="AQI59" s="1134"/>
      <c r="AQJ59" s="1134"/>
      <c r="AQK59" s="1134"/>
      <c r="AQL59" s="1134"/>
      <c r="AQM59" s="1134"/>
      <c r="AQN59" s="1134"/>
      <c r="AQO59" s="1134"/>
      <c r="AQP59" s="1134"/>
      <c r="AQQ59" s="1134"/>
      <c r="AQR59" s="1134"/>
      <c r="AQS59" s="1134"/>
      <c r="AQT59" s="1134"/>
      <c r="AQU59" s="1515"/>
      <c r="AQV59" s="1503"/>
      <c r="AQW59" s="1134"/>
      <c r="AQX59" s="1134"/>
      <c r="AQY59" s="1134"/>
      <c r="AQZ59" s="1134"/>
      <c r="ARA59" s="1515"/>
      <c r="ARB59" s="1503"/>
      <c r="ARC59" s="1134"/>
      <c r="ARD59" s="1502"/>
      <c r="ARE59" s="1503"/>
      <c r="ARF59" s="1122"/>
      <c r="ARG59" s="1122"/>
      <c r="ARH59" s="1502"/>
      <c r="ARI59" s="1504"/>
      <c r="ARJ59" s="1122"/>
      <c r="ARK59" s="1122"/>
      <c r="ARL59" s="1122"/>
      <c r="ARM59" s="1122"/>
      <c r="ARN59" s="1122"/>
      <c r="ARO59" s="1122"/>
      <c r="ARP59" s="1122"/>
      <c r="ARQ59" s="1502"/>
      <c r="ARR59" s="1504"/>
      <c r="ARS59" s="1122"/>
      <c r="ART59" s="1122"/>
      <c r="ARU59" s="1122"/>
      <c r="ARV59" s="1122"/>
      <c r="ARW59" s="1122"/>
      <c r="ARX59" s="1122"/>
      <c r="ARY59" s="1122"/>
      <c r="ARZ59" s="1122"/>
      <c r="ASA59" s="1122"/>
      <c r="ASB59" s="1122"/>
      <c r="ASC59" s="302"/>
      <c r="ASD59" s="302"/>
      <c r="ASE59" s="302"/>
      <c r="ASF59" s="302"/>
      <c r="ASG59" s="302"/>
      <c r="ASH59" s="302"/>
      <c r="ASI59" s="302"/>
      <c r="ASJ59" s="302"/>
      <c r="ASK59" s="302"/>
      <c r="ASL59" s="302"/>
      <c r="ASM59" s="302"/>
      <c r="ASN59" s="302"/>
      <c r="ASO59" s="302"/>
      <c r="ASP59" s="302"/>
      <c r="ASQ59" s="302"/>
      <c r="ASR59" s="1122"/>
      <c r="ASS59" s="1122"/>
      <c r="AST59" s="1122"/>
      <c r="ASU59" s="1122"/>
      <c r="ASV59" s="1122"/>
      <c r="ASW59" s="1502"/>
      <c r="ASX59" s="1503"/>
      <c r="ASY59" s="1122"/>
      <c r="ASZ59" s="1122"/>
      <c r="ATA59" s="1122"/>
      <c r="ATB59" s="1122"/>
      <c r="ATC59" s="1502"/>
      <c r="ATD59" s="1515"/>
      <c r="ATE59" s="231"/>
      <c r="ATF59" s="1515"/>
      <c r="ATG59" s="1503"/>
      <c r="ATH59" s="1122"/>
      <c r="ATI59" s="1122"/>
      <c r="ATJ59" s="1502"/>
      <c r="ATK59" s="1504"/>
      <c r="ATL59" s="1122"/>
      <c r="ATM59" s="1122"/>
      <c r="ATN59" s="1122"/>
      <c r="ATO59" s="1122"/>
      <c r="ATP59" s="1122"/>
      <c r="ATQ59" s="1122"/>
      <c r="ATR59" s="1122"/>
      <c r="ATS59" s="1502"/>
      <c r="ATT59" s="1504"/>
      <c r="ATU59" s="1122"/>
      <c r="ATV59" s="1122"/>
      <c r="ATW59" s="1122"/>
      <c r="ATX59" s="1122"/>
      <c r="ATY59" s="1122"/>
      <c r="ATZ59" s="1122"/>
      <c r="AUA59" s="1122"/>
      <c r="AUB59" s="1122"/>
      <c r="AUC59" s="1122"/>
      <c r="AUD59" s="1122"/>
      <c r="AUE59" s="1122"/>
      <c r="AUF59" s="1122"/>
      <c r="AUG59" s="1122"/>
      <c r="AUH59" s="1122"/>
      <c r="AUI59" s="1648"/>
      <c r="AUJ59" s="1653"/>
      <c r="AUO59" s="1654"/>
      <c r="AUP59" s="1653"/>
      <c r="AUR59" s="1648"/>
      <c r="AUS59" s="1653"/>
      <c r="AUV59" s="1655"/>
      <c r="AUW59" s="1539"/>
      <c r="AVE59" s="1655"/>
      <c r="AVF59" s="1539"/>
      <c r="AVK59" s="1242"/>
      <c r="AVL59" s="1525"/>
      <c r="AVM59" s="1526"/>
      <c r="AVN59" s="1537"/>
      <c r="AVO59" s="1537"/>
      <c r="AVP59" s="1537"/>
      <c r="AVS59" s="1242"/>
      <c r="AVT59" s="1525"/>
      <c r="AVU59" s="1526"/>
      <c r="AVV59" s="1242"/>
      <c r="AWA59" s="1242"/>
      <c r="AWB59" s="1525"/>
      <c r="AWC59" s="1526"/>
      <c r="AWE59" s="1538"/>
      <c r="AWF59" s="1539"/>
      <c r="AWG59" s="1239"/>
      <c r="AWH59" s="1535"/>
      <c r="AWI59" s="1536"/>
      <c r="AWJ59" s="1240"/>
      <c r="AWK59" s="1533"/>
      <c r="AWL59" s="1534"/>
      <c r="AWM59" s="1658"/>
      <c r="AWN59" s="1659"/>
      <c r="AWO59" s="1659"/>
      <c r="AWP59" s="1659"/>
      <c r="AWQ59" s="1659"/>
      <c r="AWR59" s="1659"/>
      <c r="AWS59" s="1659"/>
      <c r="AWT59" s="1659"/>
      <c r="AWU59" s="1659"/>
      <c r="AWV59" s="1659"/>
      <c r="AWW59" s="1659"/>
      <c r="AWX59" s="1659"/>
      <c r="AWY59" s="1659"/>
      <c r="AWZ59" s="1659"/>
      <c r="AXA59" s="1659"/>
      <c r="AXB59" s="1659"/>
      <c r="AXC59" s="1659"/>
      <c r="AXD59" s="1659"/>
      <c r="AXE59" s="1659"/>
      <c r="AXF59" s="1659"/>
      <c r="AXG59" s="1659"/>
      <c r="AXH59" s="1659"/>
      <c r="AXI59" s="1659"/>
      <c r="AXJ59" s="1659"/>
      <c r="AXK59" s="1659"/>
      <c r="AXL59" s="1659"/>
      <c r="AXM59" s="1659"/>
      <c r="AXN59" s="1659"/>
      <c r="AXQ59" s="1648"/>
      <c r="AXR59" s="1653"/>
      <c r="AXY59" s="1143"/>
      <c r="AXZ59" s="1144"/>
      <c r="AYA59" s="1144"/>
      <c r="AYB59" s="1143"/>
      <c r="AYD59" s="1655"/>
      <c r="AYE59" s="1539"/>
      <c r="AYK59" s="1143"/>
      <c r="AYL59" s="1143"/>
      <c r="AYM59" s="1144"/>
      <c r="AYN59" s="1144"/>
      <c r="AYO59" s="1143"/>
      <c r="AYP59" s="1143"/>
      <c r="AYQ59" s="1143"/>
      <c r="AYU59" s="780"/>
      <c r="AYW59" s="230"/>
      <c r="AZB59" s="230"/>
      <c r="AZC59" s="1637"/>
      <c r="AZD59" s="1638"/>
      <c r="AZE59" s="1638"/>
      <c r="AZF59" s="1274"/>
      <c r="AZK59" s="1515"/>
      <c r="AZL59" s="1503"/>
      <c r="AZM59" s="1134"/>
      <c r="AZN59" s="1134"/>
      <c r="AZO59" s="1134"/>
      <c r="AZP59" s="1134"/>
      <c r="AZQ59" s="1515"/>
      <c r="AZR59" s="1503"/>
      <c r="AZS59" s="1134"/>
      <c r="AZT59" s="1502"/>
      <c r="AZU59" s="1503"/>
      <c r="AZV59" s="1264"/>
      <c r="AZW59" s="1264"/>
      <c r="AZX59" s="1502"/>
      <c r="AZY59" s="1504"/>
      <c r="AZZ59" s="1264"/>
      <c r="BAA59" s="1264"/>
      <c r="BAB59" s="1264"/>
      <c r="BAC59" s="1264"/>
      <c r="BAD59" s="1264"/>
      <c r="BAE59" s="1264"/>
      <c r="BAF59" s="1264"/>
      <c r="BAG59" s="1502"/>
      <c r="BAH59" s="1504"/>
      <c r="BAI59" s="1264"/>
      <c r="BAJ59" s="1264"/>
      <c r="BAK59" s="1264"/>
      <c r="BAL59" s="1506"/>
      <c r="BAM59" s="1507"/>
      <c r="BAN59" s="1264"/>
      <c r="BAO59" s="1506"/>
      <c r="BAP59" s="1508"/>
      <c r="BAQ59" s="747"/>
      <c r="BAR59" s="747"/>
      <c r="BAU59" s="249"/>
      <c r="BAV59" s="249"/>
      <c r="BAW59" s="1122"/>
      <c r="BAX59" s="1122"/>
      <c r="BAY59" s="1122"/>
      <c r="BAZ59" s="1122"/>
      <c r="BBA59" s="1122"/>
      <c r="BBB59" s="1122"/>
      <c r="BBC59" s="1122"/>
      <c r="BBD59" s="1122"/>
      <c r="BBE59" s="1122"/>
      <c r="BBF59" s="1122"/>
      <c r="BBG59" s="1122"/>
      <c r="BBH59" s="1122"/>
      <c r="BBI59" s="1122"/>
      <c r="BBJ59" s="1122"/>
      <c r="BBK59" s="1122"/>
      <c r="BBL59" s="1122"/>
      <c r="BBM59" s="1502"/>
      <c r="BBN59" s="1503"/>
      <c r="BBO59" s="1122"/>
      <c r="BBP59" s="1122"/>
      <c r="BBQ59" s="1122"/>
      <c r="BBR59" s="1122"/>
      <c r="BBS59" s="1502"/>
      <c r="BBT59" s="1515"/>
      <c r="BBU59" s="231"/>
      <c r="BBV59" s="1515"/>
      <c r="BBW59" s="1503"/>
      <c r="BBX59" s="1134"/>
      <c r="BBY59" s="1134"/>
      <c r="BBZ59" s="1515"/>
      <c r="BCA59" s="1504"/>
      <c r="BCB59" s="1134"/>
      <c r="BCC59" s="1134"/>
      <c r="BCD59" s="1134"/>
      <c r="BCE59" s="1134"/>
      <c r="BCF59" s="1134"/>
      <c r="BCG59" s="1134"/>
      <c r="BCH59" s="1134"/>
      <c r="BCI59" s="1515"/>
      <c r="BCJ59" s="1504"/>
      <c r="BCK59" s="1134"/>
      <c r="BCL59" s="1134"/>
      <c r="BCM59" s="1134"/>
      <c r="BCN59" s="1506"/>
      <c r="BCO59" s="1507"/>
      <c r="BCP59" s="1264"/>
      <c r="BCQ59" s="1506"/>
      <c r="BCR59" s="1508"/>
      <c r="BCS59" s="1134"/>
      <c r="BCT59" s="1134"/>
      <c r="BCU59" s="1134"/>
      <c r="BCV59" s="1134"/>
      <c r="BCW59" s="1134"/>
      <c r="BCX59" s="1134"/>
      <c r="BCY59" s="1134"/>
      <c r="BCZ59" s="1134"/>
      <c r="BDA59" s="1134"/>
      <c r="BDB59" s="1134"/>
      <c r="BDC59" s="1134"/>
      <c r="BDD59" s="1134"/>
      <c r="BDE59" s="1134"/>
      <c r="BDF59" s="1134"/>
      <c r="BDG59" s="1134"/>
      <c r="BDH59" s="1134"/>
      <c r="BDI59" s="1134"/>
      <c r="BDJ59" s="1134"/>
      <c r="BDK59" s="1134"/>
      <c r="BDL59" s="1134"/>
      <c r="BDM59" s="1134"/>
      <c r="BDN59" s="1134"/>
      <c r="BDO59" s="1515"/>
      <c r="BDP59" s="1503"/>
      <c r="BDQ59" s="1134"/>
      <c r="BDR59" s="1134"/>
      <c r="BDS59" s="1134"/>
      <c r="BDT59" s="1134"/>
      <c r="BDU59" s="1515"/>
      <c r="BDV59" s="1503"/>
      <c r="BDW59" s="1134"/>
      <c r="BDX59" s="1502"/>
      <c r="BDY59" s="1503"/>
      <c r="BDZ59" s="1122"/>
      <c r="BEA59" s="1122"/>
      <c r="BEB59" s="1502"/>
      <c r="BEC59" s="1504"/>
      <c r="BED59" s="1122"/>
      <c r="BEE59" s="1122"/>
      <c r="BEF59" s="1122"/>
      <c r="BEG59" s="1122"/>
      <c r="BEH59" s="1122"/>
      <c r="BEI59" s="1122"/>
      <c r="BEJ59" s="1122"/>
      <c r="BEK59" s="1502"/>
      <c r="BEL59" s="1504"/>
      <c r="BEM59" s="1122"/>
      <c r="BEN59" s="1122"/>
      <c r="BEO59" s="1122"/>
      <c r="BEP59" s="1122"/>
      <c r="BEQ59" s="1122"/>
      <c r="BER59" s="1122"/>
      <c r="BES59" s="1122"/>
      <c r="BET59" s="1122"/>
      <c r="BEU59" s="1122"/>
      <c r="BEV59" s="1122"/>
      <c r="BEW59" s="1122"/>
      <c r="BEX59" s="1122"/>
      <c r="BEY59" s="1122"/>
      <c r="BEZ59" s="1122"/>
      <c r="BFA59" s="1122"/>
      <c r="BFB59" s="1122"/>
      <c r="BFC59" s="1122"/>
      <c r="BFD59" s="1122"/>
      <c r="BFE59" s="1122"/>
      <c r="BFF59" s="1122"/>
      <c r="BFG59" s="1122"/>
      <c r="BFH59" s="1122"/>
      <c r="BFI59" s="1122"/>
      <c r="BFJ59" s="1122"/>
      <c r="BFK59" s="1122"/>
      <c r="BFL59" s="1122"/>
      <c r="BFM59" s="1122"/>
      <c r="BFN59" s="1122"/>
      <c r="BFO59" s="1122"/>
      <c r="BFP59" s="1122"/>
      <c r="BFQ59" s="1502"/>
      <c r="BFR59" s="1503"/>
      <c r="BFS59" s="1122"/>
      <c r="BFT59" s="1122"/>
      <c r="BFU59" s="1122"/>
      <c r="BFV59" s="1122"/>
      <c r="BFW59" s="1502"/>
      <c r="BFX59" s="1515"/>
      <c r="BFY59" s="231"/>
      <c r="BFZ59" s="1515"/>
      <c r="BGA59" s="1503"/>
      <c r="BGB59" s="1134"/>
      <c r="BGC59" s="1134"/>
      <c r="BGD59" s="1515"/>
      <c r="BGE59" s="1504"/>
      <c r="BGF59" s="1134"/>
      <c r="BGG59" s="1134"/>
      <c r="BGH59" s="1134"/>
      <c r="BGI59" s="1134"/>
      <c r="BGJ59" s="1134"/>
      <c r="BGK59" s="1134"/>
      <c r="BGL59" s="1134"/>
      <c r="BGM59" s="1515"/>
      <c r="BGN59" s="1504"/>
      <c r="BGO59" s="1134"/>
      <c r="BGP59" s="1134"/>
      <c r="BGQ59" s="1134"/>
      <c r="BGR59" s="1506"/>
      <c r="BGS59" s="1507"/>
      <c r="BGT59" s="1264"/>
      <c r="BGU59" s="1506"/>
      <c r="BGV59" s="1508"/>
      <c r="BGW59" s="1134"/>
      <c r="BGX59" s="1134"/>
      <c r="BGY59" s="1134"/>
      <c r="BGZ59" s="1134"/>
      <c r="BHA59" s="1134"/>
      <c r="BHB59" s="1134"/>
      <c r="BHC59" s="1134"/>
      <c r="BHD59" s="1134"/>
      <c r="BHE59" s="1134"/>
      <c r="BHF59" s="1134"/>
      <c r="BHG59" s="1134"/>
      <c r="BHH59" s="1134"/>
      <c r="BHI59" s="1134"/>
      <c r="BHJ59" s="1134"/>
      <c r="BHK59" s="1134"/>
      <c r="BHL59" s="1134"/>
      <c r="BHM59" s="1134"/>
      <c r="BHN59" s="1134"/>
      <c r="BHO59" s="1134"/>
      <c r="BHP59" s="1134"/>
      <c r="BHQ59" s="1134"/>
      <c r="BHR59" s="1134"/>
      <c r="BHS59" s="1515"/>
      <c r="BHT59" s="1503"/>
      <c r="BHU59" s="1134"/>
      <c r="BHV59" s="1134"/>
      <c r="BHW59" s="1134"/>
      <c r="BHX59" s="1134"/>
      <c r="BHY59" s="1515"/>
      <c r="BHZ59" s="1503"/>
      <c r="BIA59" s="1134"/>
      <c r="BIB59" s="1502"/>
      <c r="BIC59" s="1503"/>
      <c r="BID59" s="1122"/>
      <c r="BIE59" s="1122"/>
      <c r="BIF59" s="1502"/>
      <c r="BIG59" s="1504"/>
      <c r="BIH59" s="1122"/>
      <c r="BII59" s="1122"/>
      <c r="BIJ59" s="1122"/>
      <c r="BIK59" s="1122"/>
      <c r="BIL59" s="1122"/>
      <c r="BIM59" s="1122"/>
      <c r="BIN59" s="1122"/>
      <c r="BIO59" s="1502"/>
      <c r="BIP59" s="1504"/>
      <c r="BIQ59" s="1122"/>
      <c r="BIR59" s="1122"/>
      <c r="BIS59" s="1122"/>
      <c r="BIT59" s="1122"/>
      <c r="BIU59" s="1122"/>
      <c r="BIV59" s="1122"/>
      <c r="BIW59" s="1122"/>
      <c r="BIX59" s="1122"/>
      <c r="BIY59" s="1122"/>
      <c r="BIZ59" s="1122"/>
      <c r="BJA59" s="1122"/>
      <c r="BJB59" s="1122"/>
      <c r="BJC59" s="1122"/>
      <c r="BJD59" s="1122"/>
      <c r="BJE59" s="1122"/>
      <c r="BJF59" s="1122"/>
      <c r="BJG59" s="1122"/>
      <c r="BJH59" s="1122"/>
      <c r="BJI59" s="1122"/>
      <c r="BJJ59" s="1122"/>
      <c r="BJK59" s="1122"/>
      <c r="BJL59" s="1122"/>
      <c r="BJM59" s="1122"/>
      <c r="BJN59" s="1122"/>
      <c r="BJO59" s="1122"/>
      <c r="BJP59" s="1122"/>
      <c r="BJQ59" s="1122"/>
      <c r="BJR59" s="1122"/>
      <c r="BJS59" s="1122"/>
      <c r="BJT59" s="1122"/>
      <c r="BJU59" s="1502"/>
      <c r="BJV59" s="1503"/>
      <c r="BJW59" s="1122"/>
      <c r="BJX59" s="1122"/>
      <c r="BJY59" s="1122"/>
      <c r="BJZ59" s="1122"/>
      <c r="BKA59" s="1502"/>
      <c r="BKB59" s="1515"/>
      <c r="BKC59" s="231"/>
      <c r="BKD59" s="1515"/>
      <c r="BKE59" s="1503"/>
      <c r="BKF59" s="1134"/>
      <c r="BKG59" s="1134"/>
      <c r="BKH59" s="1515"/>
      <c r="BKI59" s="1504"/>
      <c r="BKJ59" s="1134"/>
      <c r="BKK59" s="1134"/>
      <c r="BKL59" s="1134"/>
      <c r="BKM59" s="1134"/>
      <c r="BKN59" s="1134"/>
      <c r="BKO59" s="1134"/>
      <c r="BKP59" s="1134"/>
      <c r="BKQ59" s="1515"/>
      <c r="BKR59" s="1504"/>
      <c r="BKS59" s="1134"/>
      <c r="BKT59" s="1134"/>
      <c r="BKU59" s="1134"/>
      <c r="BKV59" s="1506"/>
      <c r="BKW59" s="1507"/>
      <c r="BKX59" s="1264"/>
      <c r="BKY59" s="1506"/>
      <c r="BKZ59" s="1508"/>
      <c r="BLA59" s="1134"/>
      <c r="BLB59" s="1134"/>
      <c r="BLC59" s="1134"/>
      <c r="BLD59" s="1134"/>
      <c r="BLE59" s="1134"/>
      <c r="BLF59" s="1134"/>
      <c r="BLG59" s="1134"/>
      <c r="BLH59" s="1134"/>
      <c r="BLI59" s="1134"/>
      <c r="BLJ59" s="1134"/>
      <c r="BLK59" s="1134"/>
      <c r="BLL59" s="1134"/>
      <c r="BLM59" s="1134"/>
      <c r="BLN59" s="1134"/>
      <c r="BLO59" s="1134"/>
      <c r="BLP59" s="1134"/>
      <c r="BLQ59" s="1134"/>
      <c r="BLR59" s="1134"/>
      <c r="BLS59" s="1134"/>
      <c r="BLT59" s="1134"/>
      <c r="BLU59" s="1134"/>
      <c r="BLV59" s="1134"/>
      <c r="BLW59" s="1515"/>
      <c r="BLX59" s="1503"/>
      <c r="BLY59" s="1134"/>
      <c r="BLZ59" s="1134"/>
      <c r="BMA59" s="1134"/>
      <c r="BMB59" s="1134"/>
      <c r="BMC59" s="1515"/>
      <c r="BMD59" s="1503"/>
      <c r="BME59" s="1134"/>
      <c r="BMF59" s="1502"/>
      <c r="BMG59" s="1503"/>
      <c r="BMH59" s="1122"/>
      <c r="BMI59" s="1122"/>
      <c r="BMJ59" s="1502"/>
      <c r="BMK59" s="1504"/>
      <c r="BML59" s="1122"/>
      <c r="BMM59" s="1122"/>
      <c r="BMN59" s="1122"/>
      <c r="BMO59" s="1122"/>
      <c r="BMP59" s="1122"/>
      <c r="BMQ59" s="1122"/>
      <c r="BMR59" s="1122"/>
      <c r="BMS59" s="1502"/>
      <c r="BMT59" s="1504"/>
      <c r="BMU59" s="1122"/>
      <c r="BMV59" s="1122"/>
      <c r="BMW59" s="1122"/>
      <c r="BMX59" s="1122"/>
      <c r="BMY59" s="1122"/>
      <c r="BMZ59" s="1122"/>
      <c r="BNA59" s="1122"/>
      <c r="BNB59" s="1122"/>
      <c r="BNC59" s="1122"/>
      <c r="BND59" s="1122"/>
      <c r="BNE59" s="1122"/>
      <c r="BNF59" s="1122"/>
      <c r="BNG59" s="1122"/>
      <c r="BNH59" s="1122"/>
      <c r="BNI59" s="1122"/>
      <c r="BNJ59" s="1122"/>
      <c r="BNK59" s="1122"/>
      <c r="BNL59" s="1122"/>
      <c r="BNM59" s="1122"/>
      <c r="BNN59" s="1122"/>
      <c r="BNO59" s="1122"/>
      <c r="BNP59" s="1122"/>
      <c r="BNQ59" s="1122"/>
      <c r="BNR59" s="1122"/>
      <c r="BNS59" s="1122"/>
      <c r="BNT59" s="1122"/>
      <c r="BNU59" s="1122"/>
      <c r="BNV59" s="1122"/>
      <c r="BNW59" s="1122"/>
      <c r="BNX59" s="1122"/>
      <c r="BNY59" s="1502"/>
      <c r="BNZ59" s="1503"/>
      <c r="BOA59" s="1122"/>
      <c r="BOB59" s="1122"/>
      <c r="BOC59" s="1122"/>
      <c r="BOD59" s="1122"/>
      <c r="BOE59" s="1502"/>
      <c r="BOF59" s="1515"/>
      <c r="BOG59" s="231"/>
      <c r="BOH59" s="1515"/>
      <c r="BOI59" s="1503"/>
      <c r="BOJ59" s="1134"/>
      <c r="BOK59" s="1134"/>
      <c r="BOL59" s="1515"/>
      <c r="BOM59" s="1504"/>
      <c r="BON59" s="1134"/>
      <c r="BOO59" s="1134"/>
      <c r="BOP59" s="1134"/>
      <c r="BOQ59" s="1134"/>
      <c r="BOR59" s="1134"/>
      <c r="BOS59" s="1134"/>
      <c r="BOT59" s="1134"/>
      <c r="BOU59" s="1515"/>
      <c r="BOV59" s="1504"/>
      <c r="BOW59" s="1134"/>
      <c r="BOX59" s="1134"/>
      <c r="BOY59" s="1134"/>
      <c r="BOZ59" s="1506"/>
      <c r="BPA59" s="1507"/>
      <c r="BPB59" s="1264"/>
      <c r="BPC59" s="1506"/>
      <c r="BPD59" s="1508"/>
      <c r="BPE59" s="1134"/>
      <c r="BPF59" s="1134"/>
      <c r="BPG59" s="1134"/>
      <c r="BPH59" s="1134"/>
      <c r="BPI59" s="1134"/>
      <c r="BPJ59" s="1134"/>
      <c r="BPK59" s="1134"/>
      <c r="BPL59" s="1134"/>
      <c r="BPM59" s="1134"/>
      <c r="BPN59" s="1134"/>
      <c r="BPO59" s="1134"/>
      <c r="BPP59" s="1134"/>
      <c r="BPQ59" s="1134"/>
      <c r="BPR59" s="1134"/>
      <c r="BPS59" s="1134"/>
      <c r="BPT59" s="1134"/>
      <c r="BPU59" s="1134"/>
      <c r="BPV59" s="1134"/>
      <c r="BPW59" s="1134"/>
      <c r="BPX59" s="1134"/>
      <c r="BPY59" s="1134"/>
      <c r="BPZ59" s="1134"/>
      <c r="BQA59" s="1515"/>
      <c r="BQB59" s="1503"/>
      <c r="BQC59" s="1134"/>
      <c r="BQD59" s="1134"/>
      <c r="BQE59" s="1134"/>
      <c r="BQF59" s="1134"/>
      <c r="BQG59" s="1515"/>
      <c r="BQH59" s="1503"/>
      <c r="BQI59" s="1134"/>
      <c r="BQJ59" s="1502"/>
      <c r="BQK59" s="1503"/>
      <c r="BQL59" s="1122"/>
      <c r="BQM59" s="1122"/>
      <c r="BQN59" s="1502"/>
      <c r="BQO59" s="1504"/>
      <c r="BQP59" s="1122"/>
      <c r="BQQ59" s="1122"/>
      <c r="BQR59" s="1122"/>
      <c r="BQS59" s="1122"/>
      <c r="BQT59" s="1122"/>
      <c r="BQU59" s="1122"/>
      <c r="BQV59" s="1122"/>
      <c r="BQW59" s="1502"/>
      <c r="BQX59" s="1504"/>
      <c r="BQY59" s="1122"/>
      <c r="BQZ59" s="1122"/>
      <c r="BRA59" s="1122"/>
      <c r="BRB59" s="1122"/>
      <c r="BRC59" s="1122"/>
      <c r="BRD59" s="1122"/>
      <c r="BRE59" s="1122"/>
      <c r="BRF59" s="1122"/>
      <c r="BRG59" s="1122"/>
      <c r="BRH59" s="1122"/>
      <c r="BRI59" s="1122"/>
      <c r="BRJ59" s="1122"/>
      <c r="BRK59" s="1122"/>
      <c r="BRL59" s="1122"/>
      <c r="BRM59" s="1122"/>
      <c r="BRN59" s="1122"/>
      <c r="BRO59" s="1122"/>
      <c r="BRP59" s="1122"/>
      <c r="BRQ59" s="1122"/>
      <c r="BRR59" s="1122"/>
      <c r="BRS59" s="1122"/>
      <c r="BRT59" s="1122"/>
      <c r="BRU59" s="1122"/>
      <c r="BRV59" s="1122"/>
      <c r="BRW59" s="1122"/>
      <c r="BRX59" s="1122"/>
      <c r="BRY59" s="1122"/>
      <c r="BRZ59" s="1122"/>
      <c r="BSA59" s="1122"/>
      <c r="BSB59" s="1122"/>
      <c r="BSC59" s="1502"/>
      <c r="BSD59" s="1503"/>
      <c r="BSE59" s="1122"/>
      <c r="BSF59" s="1122"/>
      <c r="BSG59" s="1122"/>
      <c r="BSH59" s="1122"/>
      <c r="BSI59" s="1502"/>
      <c r="BSJ59" s="1515"/>
      <c r="BSK59" s="231"/>
      <c r="BSL59" s="1515"/>
      <c r="BSM59" s="1503"/>
      <c r="BSN59" s="1134"/>
      <c r="BSO59" s="1134"/>
      <c r="BSP59" s="1515"/>
      <c r="BSQ59" s="1504"/>
      <c r="BSR59" s="1134"/>
      <c r="BSS59" s="1134"/>
      <c r="BST59" s="1134"/>
      <c r="BSU59" s="1134"/>
      <c r="BSV59" s="1134"/>
      <c r="BSW59" s="1134"/>
      <c r="BSX59" s="1134"/>
      <c r="BSY59" s="1515"/>
      <c r="BSZ59" s="1504"/>
      <c r="BTA59" s="1134"/>
      <c r="BTB59" s="1134"/>
      <c r="BTC59" s="1134"/>
      <c r="BTD59" s="1506"/>
      <c r="BTE59" s="1507"/>
      <c r="BTF59" s="1264"/>
      <c r="BTG59" s="1506"/>
      <c r="BTH59" s="1508"/>
      <c r="BTI59" s="1134"/>
      <c r="BTJ59" s="1134"/>
      <c r="BTK59" s="1134"/>
      <c r="BTL59" s="1134"/>
      <c r="BTM59" s="1134"/>
      <c r="BTN59" s="1134"/>
      <c r="BTO59" s="1134"/>
      <c r="BTP59" s="1134"/>
      <c r="BTQ59" s="1134"/>
      <c r="BTR59" s="1134"/>
      <c r="BTS59" s="1134"/>
      <c r="BTT59" s="1134"/>
      <c r="BTU59" s="1134"/>
      <c r="BTV59" s="1134"/>
      <c r="BTW59" s="1134"/>
      <c r="BTX59" s="1134"/>
      <c r="BTY59" s="1134"/>
      <c r="BTZ59" s="1134"/>
      <c r="BUA59" s="1134"/>
      <c r="BUB59" s="1134"/>
      <c r="BUC59" s="1134"/>
      <c r="BUD59" s="1134"/>
      <c r="BUE59" s="1515"/>
      <c r="BUF59" s="1503"/>
      <c r="BUG59" s="1134"/>
      <c r="BUH59" s="1134"/>
      <c r="BUI59" s="1134"/>
      <c r="BUJ59" s="1134"/>
      <c r="BUK59" s="1515"/>
      <c r="BUL59" s="1503"/>
      <c r="BUM59" s="1134"/>
      <c r="BUN59" s="1502"/>
      <c r="BUO59" s="1503"/>
      <c r="BUP59" s="1122"/>
      <c r="BUQ59" s="1122"/>
      <c r="BUR59" s="1502"/>
      <c r="BUS59" s="1504"/>
      <c r="BUT59" s="1122"/>
      <c r="BUU59" s="1122"/>
      <c r="BUV59" s="1122"/>
      <c r="BUW59" s="1122"/>
      <c r="BUX59" s="1122"/>
      <c r="BUY59" s="1122"/>
      <c r="BUZ59" s="1122"/>
      <c r="BVA59" s="1502"/>
      <c r="BVB59" s="1504"/>
      <c r="BVC59" s="1122"/>
      <c r="BVD59" s="1122"/>
      <c r="BVE59" s="1122"/>
      <c r="BVF59" s="1122"/>
      <c r="BVG59" s="1122"/>
      <c r="BVH59" s="1122"/>
      <c r="BVI59" s="1122"/>
      <c r="BVJ59" s="1122"/>
      <c r="BVK59" s="1122"/>
      <c r="BVL59" s="1122"/>
      <c r="BVM59" s="1122"/>
      <c r="BVN59" s="1122"/>
      <c r="BVO59" s="1122"/>
      <c r="BVP59" s="1122"/>
      <c r="BVQ59" s="1122"/>
      <c r="BVR59" s="1122"/>
      <c r="BVS59" s="1122"/>
      <c r="BVT59" s="1122"/>
      <c r="BVU59" s="1122"/>
      <c r="BVV59" s="1122"/>
      <c r="BVW59" s="1122"/>
      <c r="BVX59" s="1122"/>
      <c r="BVY59" s="1122"/>
      <c r="BVZ59" s="1122"/>
      <c r="BWA59" s="1122"/>
      <c r="BWB59" s="1122"/>
      <c r="BWC59" s="1122"/>
      <c r="BWD59" s="1122"/>
      <c r="BWE59" s="1122"/>
      <c r="BWF59" s="1122"/>
      <c r="BWG59" s="1502"/>
      <c r="BWH59" s="1503"/>
      <c r="BWI59" s="1122"/>
      <c r="BWJ59" s="1122"/>
      <c r="BWK59" s="1122"/>
      <c r="BWL59" s="1122"/>
      <c r="BWM59" s="1502"/>
      <c r="BWN59" s="1515"/>
      <c r="BWO59" s="231"/>
      <c r="BWP59" s="1515"/>
      <c r="BWQ59" s="1503"/>
      <c r="BWR59" s="1134"/>
      <c r="BWS59" s="1134"/>
      <c r="BWT59" s="1515"/>
      <c r="BWU59" s="1504"/>
      <c r="BWV59" s="1134"/>
      <c r="BWW59" s="1134"/>
      <c r="BWX59" s="1134"/>
      <c r="BWY59" s="1134"/>
      <c r="BWZ59" s="1134"/>
      <c r="BXA59" s="1134"/>
      <c r="BXB59" s="1134"/>
      <c r="BXC59" s="1515"/>
      <c r="BXD59" s="1504"/>
      <c r="BXE59" s="1134"/>
      <c r="BXF59" s="1134"/>
      <c r="BXG59" s="1134"/>
      <c r="BXH59" s="1506"/>
      <c r="BXI59" s="1507"/>
      <c r="BXJ59" s="1264"/>
      <c r="BXK59" s="1506"/>
      <c r="BXL59" s="1508"/>
      <c r="BXM59" s="1134"/>
      <c r="BXN59" s="1134"/>
      <c r="BXO59" s="1134"/>
      <c r="BXP59" s="1134"/>
      <c r="BXQ59" s="1134"/>
      <c r="BXR59" s="1134"/>
      <c r="BXS59" s="1134"/>
      <c r="BXT59" s="1134"/>
      <c r="BXU59" s="1134"/>
      <c r="BXV59" s="1134"/>
      <c r="BXW59" s="1134"/>
      <c r="BXX59" s="1134"/>
      <c r="BXY59" s="1134"/>
      <c r="BXZ59" s="1134"/>
      <c r="BYA59" s="1134"/>
      <c r="BYB59" s="1134"/>
      <c r="BYC59" s="1134"/>
      <c r="BYD59" s="1134"/>
      <c r="BYE59" s="1134"/>
      <c r="BYF59" s="1134"/>
      <c r="BYG59" s="1134"/>
      <c r="BYH59" s="1134"/>
      <c r="BYI59" s="1515"/>
      <c r="BYJ59" s="1503"/>
      <c r="BYK59" s="1134"/>
      <c r="BYL59" s="1134"/>
      <c r="BYM59" s="1134"/>
      <c r="BYN59" s="1134"/>
      <c r="BYO59" s="1515"/>
      <c r="BYP59" s="1503"/>
      <c r="BYQ59" s="1134"/>
      <c r="BYR59" s="1502"/>
      <c r="BYS59" s="1503"/>
      <c r="BYT59" s="1122"/>
      <c r="BYU59" s="1122"/>
      <c r="BYV59" s="1502"/>
      <c r="BYW59" s="1504"/>
      <c r="BYX59" s="1122"/>
      <c r="BYY59" s="1122"/>
      <c r="BYZ59" s="1122"/>
      <c r="BZA59" s="1122"/>
      <c r="BZB59" s="1122"/>
      <c r="BZC59" s="1122"/>
      <c r="BZD59" s="1122"/>
      <c r="BZE59" s="1502"/>
      <c r="BZF59" s="1504"/>
      <c r="BZG59" s="1122"/>
      <c r="BZH59" s="1122"/>
      <c r="BZI59" s="1122"/>
      <c r="BZJ59" s="1122"/>
      <c r="BZK59" s="1122"/>
      <c r="BZL59" s="1122"/>
      <c r="BZM59" s="1122"/>
      <c r="BZN59" s="1122"/>
      <c r="BZO59" s="1122"/>
      <c r="BZP59" s="1122"/>
      <c r="BZQ59" s="1122"/>
      <c r="BZR59" s="1122"/>
      <c r="BZS59" s="1122"/>
      <c r="BZT59" s="1122"/>
      <c r="BZU59" s="1122"/>
      <c r="BZV59" s="1122"/>
      <c r="BZW59" s="1122"/>
      <c r="BZX59" s="1122"/>
      <c r="BZY59" s="1122"/>
      <c r="BZZ59" s="1122"/>
      <c r="CAA59" s="1122"/>
      <c r="CAB59" s="1122"/>
      <c r="CAC59" s="1122"/>
      <c r="CAD59" s="1122"/>
      <c r="CAE59" s="1122"/>
      <c r="CAF59" s="1122"/>
      <c r="CAG59" s="1122"/>
      <c r="CAH59" s="1122"/>
      <c r="CAI59" s="1122"/>
      <c r="CAJ59" s="1122"/>
      <c r="CAK59" s="1502"/>
      <c r="CAL59" s="1503"/>
      <c r="CAM59" s="1122"/>
      <c r="CAN59" s="1122"/>
      <c r="CAO59" s="1122"/>
      <c r="CAP59" s="1122"/>
      <c r="CAQ59" s="1502"/>
      <c r="CAR59" s="1515"/>
      <c r="CAS59" s="231"/>
      <c r="CAT59" s="1515"/>
      <c r="CAU59" s="1503"/>
      <c r="CAV59" s="1134"/>
      <c r="CAW59" s="1134"/>
      <c r="CAX59" s="1515"/>
      <c r="CAY59" s="1504"/>
      <c r="CAZ59" s="1134"/>
      <c r="CBA59" s="1134"/>
      <c r="CBB59" s="1134"/>
      <c r="CBC59" s="1134"/>
      <c r="CBD59" s="1134"/>
      <c r="CBE59" s="1134"/>
      <c r="CBF59" s="1134"/>
      <c r="CBG59" s="1515"/>
      <c r="CBH59" s="1504"/>
      <c r="CBI59" s="1134"/>
      <c r="CBJ59" s="1134"/>
      <c r="CBK59" s="1134"/>
      <c r="CBL59" s="1506"/>
      <c r="CBM59" s="1507"/>
      <c r="CBN59" s="1264"/>
      <c r="CBO59" s="1506"/>
      <c r="CBP59" s="1508"/>
      <c r="CBQ59" s="1134"/>
      <c r="CBR59" s="1134"/>
      <c r="CBS59" s="1134"/>
      <c r="CBT59" s="1134"/>
      <c r="CBU59" s="1134"/>
      <c r="CBV59" s="1134"/>
      <c r="CBW59" s="1134"/>
      <c r="CBX59" s="1134"/>
      <c r="CBY59" s="1134"/>
      <c r="CBZ59" s="1134"/>
      <c r="CCA59" s="1134"/>
      <c r="CCB59" s="1134"/>
      <c r="CCC59" s="1134"/>
      <c r="CCD59" s="1134"/>
      <c r="CCE59" s="1134"/>
      <c r="CCF59" s="1134"/>
      <c r="CCG59" s="1134"/>
      <c r="CCH59" s="1134"/>
      <c r="CCI59" s="1134"/>
      <c r="CCJ59" s="1134"/>
      <c r="CCK59" s="1134"/>
      <c r="CCL59" s="1134"/>
      <c r="CCM59" s="1515"/>
      <c r="CCN59" s="1503"/>
      <c r="CCO59" s="1134"/>
      <c r="CCP59" s="1134"/>
      <c r="CCQ59" s="1134"/>
      <c r="CCR59" s="1134"/>
      <c r="CCS59" s="1515"/>
      <c r="CCT59" s="1503"/>
      <c r="CCU59" s="1134"/>
      <c r="CCV59" s="1502"/>
      <c r="CCW59" s="1503"/>
      <c r="CCX59" s="1122"/>
      <c r="CCY59" s="1122"/>
      <c r="CCZ59" s="1502"/>
      <c r="CDA59" s="1504"/>
      <c r="CDB59" s="1122"/>
      <c r="CDC59" s="1122"/>
      <c r="CDD59" s="1122"/>
      <c r="CDE59" s="1122"/>
      <c r="CDF59" s="1122"/>
      <c r="CDG59" s="1122"/>
      <c r="CDH59" s="1122"/>
      <c r="CDI59" s="1502"/>
      <c r="CDJ59" s="1504"/>
      <c r="CDK59" s="1122"/>
      <c r="CDL59" s="1122"/>
      <c r="CDM59" s="1122"/>
      <c r="CDN59" s="1122"/>
      <c r="CDO59" s="1122"/>
      <c r="CDP59" s="1122"/>
      <c r="CDQ59" s="1122"/>
      <c r="CDR59" s="1122"/>
      <c r="CDS59" s="1122"/>
      <c r="CDT59" s="1122"/>
      <c r="CDU59" s="1122"/>
      <c r="CDV59" s="1122"/>
      <c r="CDW59" s="1122"/>
      <c r="CDX59" s="1122"/>
      <c r="CDY59" s="1122"/>
      <c r="CDZ59" s="1122"/>
      <c r="CEA59" s="1122"/>
      <c r="CEB59" s="1122"/>
      <c r="CEC59" s="1122"/>
      <c r="CED59" s="1122"/>
      <c r="CEE59" s="1122"/>
      <c r="CEF59" s="1122"/>
      <c r="CEG59" s="1122"/>
      <c r="CEH59" s="1122"/>
      <c r="CEI59" s="1122"/>
      <c r="CEJ59" s="1122"/>
      <c r="CEK59" s="1122"/>
      <c r="CEL59" s="1122"/>
      <c r="CEM59" s="1122"/>
      <c r="CEN59" s="1122"/>
      <c r="CEO59" s="1502"/>
      <c r="CEP59" s="1503"/>
      <c r="CEQ59" s="1122"/>
      <c r="CER59" s="1122"/>
      <c r="CES59" s="1122"/>
      <c r="CET59" s="1122"/>
      <c r="CEU59" s="1502"/>
      <c r="CEV59" s="1515"/>
      <c r="CEW59" s="231"/>
      <c r="CEX59" s="1515"/>
      <c r="CEY59" s="1503"/>
      <c r="CEZ59" s="1134"/>
      <c r="CFA59" s="1134"/>
      <c r="CFB59" s="1515"/>
      <c r="CFC59" s="1504"/>
      <c r="CFD59" s="1134"/>
      <c r="CFE59" s="1134"/>
      <c r="CFF59" s="1134"/>
      <c r="CFG59" s="1134"/>
      <c r="CFH59" s="1134"/>
      <c r="CFI59" s="1134"/>
      <c r="CFJ59" s="1134"/>
      <c r="CFK59" s="1515"/>
      <c r="CFL59" s="1504"/>
      <c r="CFM59" s="1134"/>
      <c r="CFN59" s="1134"/>
      <c r="CFO59" s="1134"/>
      <c r="CFP59" s="1506"/>
      <c r="CFQ59" s="1507"/>
      <c r="CFR59" s="1264"/>
      <c r="CFS59" s="1506"/>
      <c r="CFT59" s="1508"/>
      <c r="CFU59" s="1134"/>
      <c r="CFV59" s="1134"/>
      <c r="CFW59" s="1134"/>
      <c r="CFX59" s="1134"/>
      <c r="CFY59" s="1134"/>
      <c r="CFZ59" s="1134"/>
      <c r="CGA59" s="1134"/>
      <c r="CGB59" s="1134"/>
      <c r="CGC59" s="1134"/>
      <c r="CGD59" s="1134"/>
      <c r="CGE59" s="1134"/>
      <c r="CGF59" s="1134"/>
      <c r="CGG59" s="1134"/>
      <c r="CGH59" s="1134"/>
      <c r="CGI59" s="1134"/>
      <c r="CGJ59" s="1134"/>
      <c r="CGK59" s="1134"/>
      <c r="CGL59" s="1134"/>
      <c r="CGM59" s="1134"/>
      <c r="CGN59" s="1134"/>
      <c r="CGO59" s="1134"/>
      <c r="CGP59" s="1134"/>
      <c r="CGQ59" s="1515"/>
      <c r="CGR59" s="1503"/>
      <c r="CGS59" s="1134"/>
      <c r="CGT59" s="1134"/>
      <c r="CGU59" s="1134"/>
      <c r="CGV59" s="1134"/>
      <c r="CGW59" s="1515"/>
      <c r="CGX59" s="1503"/>
      <c r="CGY59" s="1134"/>
      <c r="CGZ59" s="1502"/>
      <c r="CHA59" s="1503"/>
      <c r="CHB59" s="1122"/>
      <c r="CHC59" s="1122"/>
      <c r="CHD59" s="1502"/>
      <c r="CHE59" s="1504"/>
      <c r="CHF59" s="1122"/>
      <c r="CHG59" s="1122"/>
      <c r="CHH59" s="1122"/>
      <c r="CHI59" s="1122"/>
      <c r="CHJ59" s="1122"/>
      <c r="CHK59" s="1122"/>
      <c r="CHL59" s="1122"/>
      <c r="CHM59" s="1502"/>
      <c r="CHN59" s="1504"/>
      <c r="CHO59" s="1122"/>
      <c r="CHP59" s="1122"/>
      <c r="CHQ59" s="1122"/>
      <c r="CHR59" s="1122"/>
      <c r="CHS59" s="1122"/>
      <c r="CHT59" s="1122"/>
      <c r="CHU59" s="1122"/>
      <c r="CHV59" s="1122"/>
      <c r="CHW59" s="1122"/>
      <c r="CHX59" s="1122"/>
      <c r="CHY59" s="1122"/>
      <c r="CHZ59" s="1122"/>
      <c r="CIA59" s="1122"/>
      <c r="CIB59" s="1122"/>
      <c r="CIC59" s="1122"/>
      <c r="CID59" s="1122"/>
      <c r="CIE59" s="1122"/>
      <c r="CIF59" s="1122"/>
      <c r="CIG59" s="1122"/>
      <c r="CIH59" s="1122"/>
      <c r="CII59" s="1122"/>
      <c r="CIJ59" s="1122"/>
      <c r="CIK59" s="1122"/>
      <c r="CIL59" s="1122"/>
      <c r="CIM59" s="1122"/>
      <c r="CIN59" s="1122"/>
      <c r="CIO59" s="1122"/>
      <c r="CIP59" s="1122"/>
      <c r="CIQ59" s="1122"/>
      <c r="CIR59" s="1122"/>
      <c r="CIS59" s="1502"/>
      <c r="CIT59" s="1503"/>
      <c r="CIU59" s="1122"/>
      <c r="CIV59" s="1122"/>
      <c r="CIW59" s="1122"/>
      <c r="CIX59" s="1122"/>
      <c r="CIY59" s="1502"/>
      <c r="CIZ59" s="1515"/>
      <c r="CJA59" s="231"/>
      <c r="CJB59" s="1515"/>
      <c r="CJC59" s="1503"/>
      <c r="CJD59" s="1134"/>
      <c r="CJE59" s="1134"/>
      <c r="CJF59" s="1515"/>
      <c r="CJG59" s="1504"/>
      <c r="CJH59" s="1134"/>
      <c r="CJI59" s="1134"/>
      <c r="CJJ59" s="1134"/>
      <c r="CJK59" s="1134"/>
      <c r="CJL59" s="1134"/>
      <c r="CJM59" s="1134"/>
      <c r="CJN59" s="1134"/>
      <c r="CJO59" s="1515"/>
      <c r="CJP59" s="1504"/>
      <c r="CJQ59" s="1134"/>
      <c r="CJR59" s="1134"/>
      <c r="CJS59" s="1134"/>
      <c r="CJT59" s="1506"/>
      <c r="CJU59" s="1507"/>
      <c r="CJV59" s="1264"/>
      <c r="CJW59" s="1506"/>
      <c r="CJX59" s="1508"/>
      <c r="CJY59" s="1134"/>
      <c r="CJZ59" s="1134"/>
      <c r="CKA59" s="1134"/>
      <c r="CKB59" s="1134"/>
      <c r="CKC59" s="1134"/>
      <c r="CKD59" s="1134"/>
      <c r="CKE59" s="1134"/>
      <c r="CKF59" s="1134"/>
      <c r="CKG59" s="1134"/>
      <c r="CKH59" s="1134"/>
      <c r="CKI59" s="1134"/>
      <c r="CKJ59" s="1134"/>
      <c r="CKK59" s="1134"/>
      <c r="CKL59" s="1134"/>
      <c r="CKM59" s="1134"/>
      <c r="CKN59" s="1134"/>
      <c r="CKO59" s="1134"/>
      <c r="CKP59" s="1134"/>
      <c r="CKQ59" s="1134"/>
      <c r="CKR59" s="1134"/>
      <c r="CKS59" s="1134"/>
      <c r="CKT59" s="1134"/>
      <c r="CKU59" s="1515"/>
      <c r="CKV59" s="1503"/>
      <c r="CKW59" s="1134"/>
      <c r="CKX59" s="1134"/>
      <c r="CKY59" s="1134"/>
      <c r="CKZ59" s="1134"/>
      <c r="CLA59" s="1515"/>
      <c r="CLB59" s="1503"/>
      <c r="CLC59" s="1134"/>
      <c r="CLD59" s="1502"/>
      <c r="CLE59" s="1503"/>
      <c r="CLF59" s="1122"/>
      <c r="CLG59" s="1122"/>
      <c r="CLH59" s="1502"/>
      <c r="CLI59" s="1504"/>
      <c r="CLJ59" s="1122"/>
      <c r="CLK59" s="1122"/>
      <c r="CLL59" s="1122"/>
      <c r="CLM59" s="1122"/>
      <c r="CLN59" s="1122"/>
      <c r="CLO59" s="1122"/>
      <c r="CLP59" s="1122"/>
      <c r="CLQ59" s="1502"/>
      <c r="CLR59" s="1504"/>
      <c r="CLS59" s="1122"/>
      <c r="CLT59" s="1122"/>
      <c r="CLU59" s="1122"/>
      <c r="CLV59" s="1122"/>
      <c r="CLW59" s="1122"/>
      <c r="CLX59" s="1122"/>
      <c r="CLY59" s="1122"/>
      <c r="CLZ59" s="1122"/>
      <c r="CMA59" s="1122"/>
      <c r="CMB59" s="1122"/>
      <c r="CMC59" s="1122"/>
      <c r="CMD59" s="1122"/>
      <c r="CME59" s="1122"/>
      <c r="CMF59" s="1122"/>
      <c r="CMG59" s="1122"/>
      <c r="CMH59" s="1122"/>
      <c r="CMI59" s="1122"/>
      <c r="CMJ59" s="1122"/>
      <c r="CMK59" s="1122"/>
      <c r="CML59" s="1122"/>
      <c r="CMM59" s="1122"/>
      <c r="CMN59" s="1122"/>
      <c r="CMO59" s="1122"/>
      <c r="CMP59" s="1122"/>
      <c r="CMQ59" s="1122"/>
      <c r="CMR59" s="1122"/>
      <c r="CMS59" s="1122"/>
      <c r="CMT59" s="1122"/>
      <c r="CMU59" s="1122"/>
      <c r="CMV59" s="1122"/>
      <c r="CMW59" s="1502"/>
      <c r="CMX59" s="1503"/>
      <c r="CMY59" s="1122"/>
      <c r="CMZ59" s="1122"/>
      <c r="CNA59" s="1122"/>
      <c r="CNB59" s="1122"/>
      <c r="CNC59" s="1502"/>
      <c r="CND59" s="1515"/>
      <c r="CNE59" s="231"/>
      <c r="CNF59" s="1515"/>
      <c r="CNG59" s="1503"/>
      <c r="CNH59" s="1122"/>
      <c r="CNI59" s="1122"/>
      <c r="CNJ59" s="1502"/>
      <c r="CNK59" s="1504"/>
      <c r="CNL59" s="1122"/>
      <c r="CNM59" s="1122"/>
      <c r="CNN59" s="1122"/>
      <c r="CNO59" s="1122"/>
      <c r="CNP59" s="1122"/>
      <c r="CNQ59" s="1122"/>
      <c r="CNR59" s="1122"/>
      <c r="CNS59" s="1515"/>
      <c r="CNT59" s="1504"/>
      <c r="CNU59" s="1134"/>
      <c r="CNV59" s="1134"/>
      <c r="CNW59" s="1134"/>
      <c r="CNX59" s="1506"/>
      <c r="CNY59" s="1507"/>
      <c r="CNZ59" s="1264"/>
      <c r="COA59" s="1506"/>
      <c r="COB59" s="1508"/>
      <c r="COC59" s="1122"/>
      <c r="COD59" s="1122"/>
      <c r="COE59" s="1122"/>
      <c r="COF59" s="1122"/>
      <c r="COG59" s="1122"/>
      <c r="COH59" s="1122"/>
      <c r="COI59" s="1122"/>
      <c r="COJ59" s="1122"/>
      <c r="COK59" s="1122"/>
      <c r="COL59" s="1122"/>
      <c r="COM59" s="1122"/>
      <c r="CON59" s="1122"/>
      <c r="COO59" s="1122"/>
      <c r="COP59" s="1122"/>
      <c r="COQ59" s="1122"/>
      <c r="COR59" s="1122"/>
      <c r="COS59" s="1122"/>
      <c r="COT59" s="1122"/>
      <c r="COU59" s="1122"/>
      <c r="COV59" s="1122"/>
      <c r="COW59" s="1122"/>
      <c r="COX59" s="1122"/>
      <c r="COY59" s="1502"/>
      <c r="COZ59" s="1503"/>
      <c r="CPA59" s="231"/>
      <c r="CPB59" s="1134"/>
      <c r="CPC59" s="1134"/>
      <c r="CPD59" s="1134"/>
      <c r="CPE59" s="1515"/>
      <c r="CPF59" s="1503"/>
      <c r="CPG59" s="1134"/>
      <c r="CPH59" s="1502"/>
      <c r="CPI59" s="1503"/>
      <c r="CPJ59" s="1122"/>
      <c r="CPK59" s="1122"/>
      <c r="CPL59" s="1502"/>
      <c r="CPM59" s="1504"/>
      <c r="CPN59" s="1122"/>
      <c r="CPO59" s="1122"/>
      <c r="CPP59" s="1122"/>
      <c r="CPQ59" s="1122"/>
      <c r="CPR59" s="1122"/>
      <c r="CPS59" s="1122"/>
      <c r="CPT59" s="1122"/>
      <c r="CPU59" s="1502"/>
      <c r="CPV59" s="1504"/>
      <c r="CPW59" s="1122"/>
      <c r="CPX59" s="1122"/>
      <c r="CPY59" s="1122"/>
      <c r="CPZ59" s="1122"/>
      <c r="CQA59" s="1122"/>
      <c r="CQB59" s="1122"/>
      <c r="CQC59" s="1122"/>
      <c r="CQD59" s="1122"/>
      <c r="CQE59" s="1122"/>
      <c r="CQF59" s="1122"/>
      <c r="CQG59" s="1122"/>
      <c r="CQH59" s="1122"/>
      <c r="CQI59" s="1122"/>
      <c r="CQJ59" s="1122"/>
      <c r="CQK59" s="1122"/>
      <c r="CQL59" s="1122"/>
      <c r="CQM59" s="1122"/>
      <c r="CQN59" s="1122"/>
      <c r="CQO59" s="1122"/>
      <c r="CQP59" s="1122"/>
      <c r="CQQ59" s="1122"/>
      <c r="CQR59" s="1122"/>
      <c r="CQS59" s="1122"/>
      <c r="CQT59" s="1122"/>
      <c r="CQU59" s="1122"/>
      <c r="CQV59" s="1122"/>
      <c r="CQW59" s="1122"/>
      <c r="CQX59" s="1122"/>
      <c r="CQY59" s="1122"/>
      <c r="CQZ59" s="1122"/>
      <c r="CRA59" s="1502"/>
      <c r="CRB59" s="1503"/>
      <c r="CRC59" s="1122"/>
      <c r="CRD59" s="1122"/>
      <c r="CRE59" s="1122"/>
      <c r="CRF59" s="1122"/>
      <c r="CRG59" s="1502"/>
      <c r="CRH59" s="1515"/>
      <c r="CRI59" s="231"/>
      <c r="CRJ59" s="1515"/>
      <c r="CRK59" s="1503"/>
      <c r="CRL59" s="1122"/>
      <c r="CRM59" s="1122"/>
      <c r="CRN59" s="1502"/>
      <c r="CRO59" s="1504"/>
      <c r="CRP59" s="1122"/>
      <c r="CRQ59" s="1122"/>
      <c r="CRR59" s="1122"/>
      <c r="CRS59" s="1122"/>
      <c r="CRT59" s="1122"/>
      <c r="CRU59" s="1122"/>
      <c r="CRV59" s="1122"/>
      <c r="CRW59" s="1502"/>
      <c r="CRX59" s="1504"/>
      <c r="CRY59" s="1122"/>
      <c r="CRZ59" s="1122"/>
      <c r="CSA59" s="1122"/>
      <c r="CSB59" s="1122"/>
      <c r="CSC59" s="1122"/>
      <c r="CSD59" s="1122"/>
      <c r="CSE59" s="1122"/>
      <c r="CSF59" s="1122"/>
      <c r="CSG59" s="1122"/>
      <c r="CSH59" s="1122"/>
      <c r="CSI59" s="1122"/>
      <c r="CSJ59" s="1122"/>
      <c r="CSK59" s="1122"/>
      <c r="CSL59" s="1122"/>
      <c r="CSM59" s="1122"/>
      <c r="CSN59" s="1122"/>
      <c r="CSO59" s="1122"/>
      <c r="CSP59" s="1122"/>
      <c r="CSQ59" s="1122"/>
      <c r="CSR59" s="1122"/>
      <c r="CSS59" s="1122"/>
      <c r="CST59" s="1122"/>
      <c r="CSU59" s="1122"/>
      <c r="CSV59" s="1122"/>
      <c r="CSW59" s="1122"/>
      <c r="CSX59" s="1122"/>
      <c r="CSY59" s="1122"/>
      <c r="CSZ59" s="1122"/>
      <c r="CTA59" s="1122"/>
      <c r="CTB59" s="1122"/>
      <c r="CTC59" s="1502"/>
      <c r="CTD59" s="1503"/>
      <c r="CTE59" s="1122"/>
      <c r="CTF59" s="1122"/>
      <c r="CTG59" s="1122"/>
      <c r="CTH59" s="1122"/>
      <c r="CTI59" s="1515"/>
      <c r="CTJ59" s="1503"/>
      <c r="CTK59" s="1134"/>
      <c r="CTL59" s="1502"/>
      <c r="CTM59" s="1503"/>
      <c r="CTN59" s="1122"/>
      <c r="CTO59" s="1122"/>
      <c r="CTP59" s="1502"/>
      <c r="CTQ59" s="1504"/>
      <c r="CTR59" s="1122"/>
      <c r="CTS59" s="1122"/>
      <c r="CTT59" s="1122"/>
      <c r="CTU59" s="1122"/>
      <c r="CTV59" s="1122"/>
      <c r="CTW59" s="1122"/>
      <c r="CTX59" s="1122"/>
      <c r="CTY59" s="1502"/>
      <c r="CTZ59" s="1504"/>
      <c r="CUA59" s="1122"/>
      <c r="CUB59" s="1122"/>
      <c r="CUC59" s="1122"/>
      <c r="CUD59" s="1122"/>
      <c r="CUE59" s="1122"/>
      <c r="CUF59" s="1122"/>
      <c r="CUG59" s="1122"/>
      <c r="CUH59" s="1122"/>
      <c r="CUI59" s="1122"/>
      <c r="CUJ59" s="1122"/>
      <c r="CUK59" s="1122"/>
      <c r="CUL59" s="1122"/>
      <c r="CUM59" s="1122"/>
      <c r="CUN59" s="1122"/>
      <c r="CVK59" s="1502"/>
      <c r="CVL59" s="1503"/>
      <c r="CVT59" s="1502"/>
      <c r="CVU59" s="1503"/>
      <c r="CVX59" s="1502"/>
      <c r="CVY59" s="1504"/>
      <c r="CWG59" s="1502"/>
      <c r="CWH59" s="1504"/>
      <c r="CWK59" s="1502"/>
      <c r="CWL59" s="1503"/>
      <c r="CWM59" s="231"/>
      <c r="CWN59" s="1134"/>
      <c r="CWO59" s="1134"/>
      <c r="CWP59" s="1134"/>
      <c r="CWQ59" s="1515"/>
      <c r="CWR59" s="1503"/>
      <c r="CWS59" s="1134"/>
      <c r="CWT59" s="1502"/>
      <c r="CWU59" s="1503"/>
      <c r="CWV59" s="1122"/>
      <c r="CWW59" s="1122"/>
      <c r="CWX59" s="1502"/>
      <c r="CWY59" s="1504"/>
      <c r="CWZ59" s="1122"/>
      <c r="CXA59" s="1122"/>
      <c r="CXB59" s="1122"/>
      <c r="CXC59" s="1122"/>
      <c r="CXD59" s="1122"/>
      <c r="CXE59" s="1122"/>
      <c r="CXF59" s="1122"/>
      <c r="CXG59" s="1502"/>
      <c r="CXH59" s="1504"/>
      <c r="CXI59" s="1122"/>
      <c r="CXJ59" s="1122"/>
      <c r="CXL59" s="1506"/>
      <c r="CXM59" s="1507"/>
      <c r="CXN59" s="1264"/>
      <c r="CXO59" s="1506"/>
      <c r="CXP59" s="1508"/>
      <c r="CZI59" s="1502"/>
      <c r="CZJ59" s="1515"/>
      <c r="CZK59" s="231"/>
      <c r="CZL59" s="1134"/>
      <c r="CZM59" s="1134"/>
      <c r="CZN59" s="1134"/>
      <c r="CZO59" s="1134"/>
      <c r="CZP59" s="1134"/>
      <c r="CZQ59" s="1134"/>
      <c r="CZR59" s="1268"/>
      <c r="CZS59" s="1268"/>
      <c r="CZT59" s="1134"/>
      <c r="CZU59" s="1134"/>
      <c r="CZV59" s="1515"/>
      <c r="CZW59" s="1504"/>
      <c r="CZX59" s="1134"/>
      <c r="CZY59" s="1134"/>
      <c r="CZZ59" s="1134"/>
      <c r="DAA59" s="1134"/>
      <c r="DAB59" s="1134"/>
      <c r="DAC59" s="1134"/>
      <c r="DAD59" s="1134"/>
      <c r="DAE59" s="1268"/>
      <c r="DAF59" s="1268"/>
      <c r="DAG59" s="1134"/>
      <c r="DAH59" s="1134"/>
      <c r="DAI59" s="1515"/>
      <c r="DAJ59" s="1503"/>
      <c r="DAK59" s="1134"/>
      <c r="DAL59" s="1134"/>
      <c r="DAM59" s="1134"/>
      <c r="DAN59" s="1122"/>
      <c r="DAO59" s="1502"/>
      <c r="DAP59" s="1503"/>
      <c r="DAQ59" s="231"/>
      <c r="DAR59" s="1502"/>
      <c r="DAS59" s="1503"/>
      <c r="DAT59" s="1122"/>
      <c r="DAU59" s="1122"/>
      <c r="DAV59" s="1502"/>
      <c r="DAW59" s="1504"/>
      <c r="DBE59" s="1502"/>
      <c r="DBF59" s="1504"/>
      <c r="DBG59" s="1264"/>
      <c r="DBH59" s="1264"/>
      <c r="DBI59" s="1264"/>
      <c r="DBJ59" s="1506"/>
      <c r="DBK59" s="1507"/>
      <c r="DBL59" s="1264"/>
      <c r="DBM59" s="1506"/>
      <c r="DBN59" s="1508"/>
      <c r="DBU59" s="1122"/>
      <c r="DBV59" s="1122"/>
      <c r="DBW59" s="1122"/>
      <c r="DBX59" s="1122"/>
      <c r="DBY59" s="1122"/>
      <c r="DBZ59" s="1122"/>
      <c r="DCA59" s="1122"/>
      <c r="DCB59" s="1122"/>
      <c r="DCC59" s="1122"/>
      <c r="DCD59" s="1122"/>
      <c r="DCE59" s="1122"/>
      <c r="DCF59" s="1122"/>
      <c r="DCG59" s="1122"/>
      <c r="DCH59" s="1122"/>
      <c r="DCI59" s="1122"/>
      <c r="DCJ59" s="1122"/>
      <c r="DCK59" s="1122"/>
      <c r="DCL59" s="1122"/>
      <c r="DCM59" s="1122"/>
      <c r="DCN59" s="1122"/>
      <c r="DCO59" s="1122"/>
      <c r="DCP59" s="1122"/>
      <c r="DCQ59" s="1502"/>
      <c r="DCR59" s="1515"/>
      <c r="DCS59" s="231"/>
      <c r="DCT59" s="1134"/>
      <c r="DCU59" s="1134"/>
      <c r="DCV59" s="1134"/>
      <c r="DCW59" s="1134"/>
      <c r="DCX59" s="1134"/>
      <c r="DCY59" s="1134"/>
      <c r="DCZ59" s="1268"/>
      <c r="DDA59" s="1268"/>
      <c r="DDB59" s="1134"/>
      <c r="DDC59" s="1134"/>
      <c r="DDD59" s="1515"/>
      <c r="DDE59" s="1515"/>
      <c r="DDF59" s="232"/>
      <c r="DDG59" s="1134"/>
      <c r="DDH59" s="1134"/>
      <c r="DDI59" s="1134"/>
      <c r="DDJ59" s="1134"/>
      <c r="DDK59" s="1134"/>
      <c r="DDL59" s="1134"/>
      <c r="DDM59" s="1268"/>
      <c r="DDN59" s="1268"/>
      <c r="DDO59" s="1134"/>
      <c r="DDP59" s="1134"/>
      <c r="DDQ59" s="1515"/>
      <c r="DDR59" s="1503"/>
      <c r="DDS59" s="1134"/>
      <c r="DDT59" s="1134"/>
      <c r="DDU59" s="1134"/>
      <c r="DDV59" s="1122"/>
      <c r="DDW59" s="1502"/>
      <c r="DDX59" s="1503"/>
      <c r="DDY59" s="231"/>
      <c r="DDZ59" s="1502"/>
      <c r="DEA59" s="1503"/>
      <c r="DEB59" s="1122"/>
      <c r="DEC59" s="1122"/>
      <c r="DED59" s="1502"/>
      <c r="DEE59" s="1504"/>
      <c r="DEF59" s="1122"/>
      <c r="DEG59" s="1122"/>
      <c r="DEH59" s="1122"/>
      <c r="DEI59" s="1122"/>
      <c r="DEJ59" s="1122"/>
      <c r="DEK59" s="1122"/>
      <c r="DEL59" s="1122"/>
      <c r="DEM59" s="1502"/>
      <c r="DEN59" s="1504"/>
      <c r="DEO59" s="1264"/>
      <c r="DEP59" s="1264"/>
      <c r="DEQ59" s="1264"/>
      <c r="DER59" s="1506"/>
      <c r="DES59" s="1507"/>
      <c r="DET59" s="1264"/>
      <c r="DEU59" s="1506"/>
      <c r="DEV59" s="1508"/>
      <c r="DEW59" s="1122"/>
      <c r="DEX59" s="1122"/>
      <c r="DEY59" s="1122"/>
      <c r="DEZ59" s="1122"/>
      <c r="DFA59" s="1122"/>
      <c r="DFB59" s="1122"/>
      <c r="DFC59" s="1122"/>
      <c r="DFD59" s="1122"/>
      <c r="DFE59" s="1122"/>
      <c r="DFF59" s="1122"/>
      <c r="DFG59" s="1122"/>
      <c r="DFH59" s="1122"/>
      <c r="DFI59" s="1122"/>
      <c r="DFJ59" s="1122"/>
      <c r="DFK59" s="1122"/>
      <c r="DFL59" s="1122"/>
      <c r="DFM59" s="1122"/>
      <c r="DFN59" s="1122"/>
      <c r="DFO59" s="1122"/>
      <c r="DFP59" s="1122"/>
      <c r="DFQ59" s="1122"/>
      <c r="DFR59" s="1122"/>
      <c r="DFS59" s="1122"/>
      <c r="DFT59" s="1122"/>
      <c r="DFU59" s="1122"/>
      <c r="DFV59" s="1122"/>
      <c r="DFW59" s="1122"/>
      <c r="DFX59" s="1122"/>
      <c r="DFY59" s="1502"/>
      <c r="DFZ59" s="1515"/>
      <c r="DGA59" s="231"/>
      <c r="DGB59" s="1134"/>
      <c r="DGC59" s="1134"/>
      <c r="DGD59" s="1134"/>
      <c r="DGE59" s="1134"/>
      <c r="DGF59" s="1134"/>
      <c r="DGG59" s="1134"/>
      <c r="DGH59" s="1268"/>
      <c r="DGI59" s="1268"/>
      <c r="DGJ59" s="1134"/>
      <c r="DGK59" s="1134"/>
      <c r="DGL59" s="1515"/>
      <c r="DGM59" s="1504"/>
      <c r="DGN59" s="1134"/>
      <c r="DGO59" s="1134"/>
      <c r="DGP59" s="1122"/>
      <c r="DGQ59" s="1122"/>
      <c r="DGR59" s="1122"/>
      <c r="DGS59" s="1122"/>
      <c r="DGT59" s="1122"/>
      <c r="DGU59" s="1268"/>
      <c r="DGV59" s="1268"/>
      <c r="DGW59" s="1134"/>
      <c r="DGX59" s="1122"/>
      <c r="DGY59" s="1502"/>
      <c r="DGZ59" s="1503"/>
      <c r="DHA59" s="1122"/>
      <c r="DHB59" s="1122"/>
      <c r="DHC59" s="1122"/>
      <c r="DHD59" s="1122"/>
      <c r="DHE59" s="1502"/>
      <c r="DHF59" s="1515"/>
      <c r="DHG59" s="231"/>
      <c r="DHH59" s="1502"/>
      <c r="DHI59" s="1503"/>
      <c r="DHJ59" s="1122"/>
      <c r="DHK59" s="1122"/>
      <c r="DHL59" s="1502"/>
      <c r="DHM59" s="1504"/>
      <c r="DHN59" s="1122"/>
      <c r="DHO59" s="1122"/>
      <c r="DHP59" s="1122"/>
      <c r="DHQ59" s="1122"/>
      <c r="DHR59" s="1122"/>
      <c r="DHS59" s="1122"/>
      <c r="DHT59" s="1122"/>
      <c r="DHU59" s="1502"/>
      <c r="DHV59" s="1504"/>
      <c r="DHW59" s="1122"/>
      <c r="DHX59" s="1122"/>
      <c r="DHY59" s="1122"/>
      <c r="DHZ59" s="1122"/>
      <c r="DIA59" s="1122"/>
      <c r="DIB59" s="1122"/>
      <c r="DIC59" s="1122"/>
      <c r="DID59" s="1122"/>
      <c r="DIE59" s="1122"/>
      <c r="DIF59" s="1122"/>
      <c r="DIG59" s="1122"/>
      <c r="DIH59" s="1122"/>
      <c r="DII59" s="1122"/>
      <c r="DIJ59" s="1122"/>
      <c r="DIK59" s="1122"/>
      <c r="DIL59" s="1122"/>
      <c r="DIM59" s="1122"/>
      <c r="DIN59" s="1122"/>
      <c r="DIO59" s="1122"/>
      <c r="DIP59" s="1122"/>
      <c r="DIQ59" s="1122"/>
      <c r="DIR59" s="1122"/>
      <c r="DIS59" s="1122"/>
      <c r="DIT59" s="1122"/>
      <c r="DIU59" s="1122"/>
      <c r="DIV59" s="1122"/>
      <c r="DIW59" s="1122"/>
      <c r="DIX59" s="1122"/>
      <c r="DIY59" s="1122"/>
      <c r="DIZ59" s="1122"/>
      <c r="DJA59" s="1122"/>
      <c r="DJB59" s="1122"/>
      <c r="DJC59" s="1122"/>
      <c r="DJD59" s="1122"/>
      <c r="DJE59" s="1122"/>
      <c r="DJF59" s="1122"/>
      <c r="DJG59" s="1502"/>
      <c r="DJH59" s="1515"/>
      <c r="DJI59" s="231"/>
      <c r="DJJ59" s="1134"/>
      <c r="DJK59" s="1134"/>
      <c r="DJL59" s="1134"/>
      <c r="DJM59" s="1134"/>
      <c r="DJN59" s="1134"/>
      <c r="DJO59" s="1134"/>
      <c r="DJP59" s="1268"/>
      <c r="DJQ59" s="1268"/>
      <c r="DJR59" s="1134"/>
      <c r="DJS59" s="1134"/>
      <c r="DJT59" s="1515"/>
      <c r="DJU59" s="1515"/>
      <c r="DJV59" s="232"/>
      <c r="DJW59" s="1134"/>
      <c r="DJX59" s="1134"/>
      <c r="DJY59" s="1134"/>
      <c r="DJZ59" s="1134"/>
      <c r="DKA59" s="1134"/>
      <c r="DKB59" s="1134"/>
      <c r="DKC59" s="1268"/>
      <c r="DKD59" s="1268"/>
      <c r="DKE59" s="1134"/>
      <c r="DKF59" s="1134"/>
      <c r="DKG59" s="1515"/>
      <c r="DKH59" s="1503"/>
      <c r="DKI59" s="1122"/>
      <c r="DKJ59" s="1122"/>
      <c r="DKK59" s="1122"/>
      <c r="DKL59" s="1134"/>
      <c r="DKM59" s="1515"/>
      <c r="DKN59" s="1503"/>
      <c r="DKO59" s="1134"/>
      <c r="DKP59" s="1502"/>
      <c r="DKQ59" s="1503"/>
      <c r="DKR59" s="1122"/>
      <c r="DKS59" s="1122"/>
      <c r="DKT59" s="1502"/>
      <c r="DKU59" s="1504"/>
      <c r="DKV59" s="1122"/>
      <c r="DKW59" s="1122"/>
      <c r="DKX59" s="1122"/>
      <c r="DKY59" s="1122"/>
      <c r="DKZ59" s="1122"/>
      <c r="DLA59" s="1122"/>
      <c r="DLB59" s="1122"/>
      <c r="DLC59" s="1502"/>
      <c r="DLD59" s="1504"/>
      <c r="DLE59" s="1122"/>
      <c r="DLF59" s="1122"/>
      <c r="DLG59" s="1122"/>
      <c r="DLH59" s="1122"/>
      <c r="DLI59" s="1122"/>
      <c r="DLJ59" s="1122"/>
      <c r="DLK59" s="1122"/>
      <c r="DLL59" s="1122"/>
      <c r="DLM59" s="1122"/>
      <c r="DLN59" s="1122"/>
      <c r="DLO59" s="1122"/>
      <c r="DLP59" s="1122"/>
      <c r="DLQ59" s="1122"/>
      <c r="DLR59" s="1122"/>
      <c r="DMO59" s="1502"/>
      <c r="DMP59" s="1503"/>
      <c r="DMX59" s="1502"/>
      <c r="DMY59" s="1503"/>
      <c r="DNB59" s="1502"/>
      <c r="DNC59" s="1504"/>
      <c r="DNK59" s="1502"/>
      <c r="DNL59" s="1504"/>
      <c r="DNO59" s="1502"/>
      <c r="DNP59" s="1503"/>
      <c r="DNQ59" s="1122"/>
      <c r="DNR59" s="1122"/>
      <c r="DNS59" s="1122"/>
      <c r="DNT59" s="1122"/>
      <c r="DNU59" s="1515"/>
      <c r="DNV59" s="1503"/>
      <c r="DNW59" s="1134"/>
      <c r="DNX59" s="1502"/>
      <c r="DNY59" s="1503"/>
      <c r="DNZ59" s="1122"/>
      <c r="DOA59" s="1122"/>
      <c r="DOB59" s="1502"/>
      <c r="DOC59" s="1504"/>
      <c r="DOD59" s="1122"/>
      <c r="DOE59" s="1122"/>
      <c r="DOF59" s="1122"/>
      <c r="DOG59" s="1122"/>
      <c r="DOH59" s="1122"/>
      <c r="DOI59" s="1122"/>
      <c r="DOJ59" s="1122"/>
      <c r="DOK59" s="1502"/>
      <c r="DOL59" s="1504"/>
      <c r="DOM59" s="1122"/>
      <c r="DON59" s="1122"/>
      <c r="DOZ59" s="792"/>
      <c r="DPA59" s="792"/>
      <c r="DPB59" s="792"/>
      <c r="DPC59" s="792"/>
      <c r="DPD59" s="792"/>
      <c r="DPE59" s="792"/>
      <c r="DPF59" s="792"/>
      <c r="DPG59" s="792"/>
      <c r="DPH59" s="792"/>
      <c r="DPI59" s="792"/>
      <c r="DPJ59" s="792"/>
      <c r="DPK59" s="792"/>
      <c r="DPL59" s="792"/>
      <c r="DPM59" s="792"/>
      <c r="DPN59" s="792"/>
      <c r="DPO59" s="792"/>
      <c r="DPP59" s="792"/>
      <c r="DPQ59" s="792"/>
      <c r="DPR59" s="792"/>
      <c r="DPS59" s="792"/>
      <c r="DPT59" s="792"/>
      <c r="DPU59" s="792"/>
      <c r="DPV59" s="792"/>
      <c r="DPW59" s="792"/>
      <c r="DPX59" s="792"/>
      <c r="DPY59" s="792"/>
      <c r="DPZ59" s="792"/>
      <c r="DQA59" s="792"/>
      <c r="DQB59" s="792"/>
      <c r="DQC59" s="792"/>
      <c r="DQM59" s="616"/>
      <c r="DQN59" s="616"/>
      <c r="DQV59" s="616"/>
      <c r="DQW59" s="616"/>
      <c r="DQZ59" s="616"/>
      <c r="DRA59" s="616"/>
      <c r="DRI59" s="616"/>
      <c r="DRJ59" s="616"/>
      <c r="DRM59" s="1502"/>
      <c r="DRN59" s="1503"/>
      <c r="DRO59" s="1122"/>
      <c r="DRP59" s="1122"/>
      <c r="DRQ59" s="1122"/>
      <c r="DRR59" s="1122"/>
      <c r="DRS59" s="1515"/>
      <c r="DRT59" s="1503"/>
      <c r="DRU59" s="1134"/>
      <c r="DRV59" s="1502"/>
      <c r="DRW59" s="1503"/>
      <c r="DRX59" s="1122"/>
      <c r="DRY59" s="1122"/>
      <c r="DRZ59" s="1502"/>
      <c r="DSA59" s="1504"/>
      <c r="DSI59" s="1502"/>
      <c r="DSJ59" s="1504"/>
      <c r="DSM59" s="1502"/>
      <c r="DSN59" s="1503"/>
      <c r="DSV59" s="1502"/>
      <c r="DSW59" s="1503"/>
      <c r="DSZ59" s="1502"/>
      <c r="DTA59" s="1504"/>
      <c r="DTI59" s="1502"/>
      <c r="DTJ59" s="1504"/>
      <c r="DTM59" s="1502"/>
      <c r="DTN59" s="1503"/>
      <c r="DTV59" s="1502"/>
      <c r="DTW59" s="1503"/>
      <c r="DTZ59" s="616"/>
      <c r="DUA59" s="616"/>
      <c r="DUI59" s="616"/>
      <c r="DUJ59" s="616"/>
      <c r="DVF59" s="235"/>
      <c r="DVG59" s="235"/>
      <c r="DVH59" s="235"/>
      <c r="DVI59" s="235"/>
      <c r="DVJ59" s="235"/>
      <c r="DVK59" s="235"/>
      <c r="DVL59" s="235"/>
      <c r="DVM59" s="235"/>
      <c r="DVN59" s="235"/>
      <c r="DVO59" s="235"/>
      <c r="DVP59" s="235"/>
      <c r="DVQ59" s="235"/>
      <c r="DVR59" s="235"/>
      <c r="DVS59" s="235"/>
      <c r="DVT59" s="235"/>
      <c r="DVU59" s="235"/>
      <c r="DVV59" s="235"/>
      <c r="DVW59" s="235"/>
      <c r="DVX59" s="235"/>
      <c r="DVY59" s="235"/>
      <c r="DVZ59" s="235"/>
      <c r="DWA59" s="235"/>
      <c r="DWB59" s="235"/>
      <c r="DWC59" s="235"/>
      <c r="DWD59" s="235"/>
      <c r="DWE59" s="235"/>
      <c r="DWF59" s="235"/>
      <c r="DWG59" s="235"/>
      <c r="DWH59" s="235"/>
      <c r="DWI59" s="235"/>
      <c r="DWJ59" s="235"/>
      <c r="DWK59" s="235"/>
      <c r="DWL59" s="235"/>
      <c r="DWM59" s="235"/>
      <c r="DWN59" s="235"/>
      <c r="DWO59" s="235"/>
      <c r="DWP59" s="235"/>
      <c r="DWQ59" s="235"/>
      <c r="DWR59" s="235"/>
      <c r="DWS59" s="235"/>
      <c r="DWT59" s="1268"/>
      <c r="DWU59" s="1268"/>
      <c r="DWV59" s="1134"/>
      <c r="DWW59" s="1134"/>
      <c r="DWX59" s="1134"/>
      <c r="DWY59" s="1134"/>
      <c r="DWZ59" s="1134"/>
      <c r="DXA59" s="1268"/>
      <c r="DXB59" s="1268"/>
      <c r="DXC59" s="1134"/>
      <c r="DXD59" s="1134"/>
      <c r="DXE59" s="1134"/>
      <c r="DXF59" s="1134"/>
      <c r="DXH59" s="1502"/>
      <c r="DXI59" s="1503"/>
      <c r="DXQ59" s="1502"/>
      <c r="DXR59" s="1503"/>
      <c r="DXU59" s="1502"/>
      <c r="DXV59" s="1504"/>
      <c r="DYD59" s="1502"/>
      <c r="DYE59" s="1504"/>
      <c r="DYH59" s="1502"/>
      <c r="DYI59" s="1503"/>
      <c r="DYJ59" s="1122"/>
      <c r="DYK59" s="1122"/>
      <c r="DYL59" s="1122"/>
      <c r="DYM59" s="1134"/>
      <c r="DYN59" s="1515"/>
      <c r="DYO59" s="1503"/>
      <c r="DYP59" s="1134"/>
      <c r="DYQ59" s="1502"/>
      <c r="DYR59" s="1503"/>
      <c r="DYS59" s="1122"/>
      <c r="DYT59" s="1122"/>
      <c r="DYU59" s="1502"/>
      <c r="DYV59" s="1504"/>
      <c r="DZD59" s="1502"/>
      <c r="DZE59" s="1504"/>
      <c r="DZT59" s="235"/>
      <c r="DZU59" s="235"/>
      <c r="DZV59" s="235"/>
      <c r="DZW59" s="235"/>
      <c r="DZX59" s="235"/>
      <c r="DZY59" s="235"/>
      <c r="DZZ59" s="235"/>
      <c r="EAA59" s="235"/>
      <c r="EAB59" s="235"/>
      <c r="EAC59" s="235"/>
      <c r="EAD59" s="235"/>
      <c r="EAE59" s="235"/>
      <c r="EAF59" s="235"/>
      <c r="EAG59" s="235"/>
      <c r="EAH59" s="235"/>
      <c r="EAI59" s="235"/>
      <c r="EAJ59" s="235"/>
      <c r="EAK59" s="235"/>
      <c r="EAL59" s="235"/>
      <c r="EAM59" s="235"/>
      <c r="EAN59" s="235"/>
      <c r="EAO59" s="235"/>
      <c r="EAP59" s="235"/>
      <c r="EAQ59" s="235"/>
      <c r="EAR59" s="235"/>
      <c r="EAS59" s="235"/>
      <c r="EAT59" s="235"/>
      <c r="EAU59" s="235"/>
      <c r="EAV59" s="235"/>
      <c r="EAW59" s="235"/>
      <c r="EAX59" s="235"/>
      <c r="EAY59" s="235"/>
      <c r="EAZ59" s="235"/>
      <c r="EBA59" s="235"/>
      <c r="EBB59" s="235"/>
      <c r="EBC59" s="235"/>
      <c r="EBD59" s="235"/>
      <c r="EBE59" s="235"/>
      <c r="EBF59" s="1502"/>
      <c r="EBG59" s="1503"/>
      <c r="EBO59" s="1502"/>
      <c r="EBP59" s="1503"/>
      <c r="EBS59" s="1502"/>
      <c r="EBT59" s="1504"/>
      <c r="ECB59" s="1502"/>
      <c r="ECC59" s="1504"/>
      <c r="ECF59" s="1502"/>
      <c r="ECG59" s="1503"/>
      <c r="ECH59" s="1122"/>
      <c r="ECI59" s="1122"/>
      <c r="ECJ59" s="1122"/>
      <c r="ECK59" s="1122"/>
      <c r="ECL59" s="1515"/>
      <c r="ECM59" s="1503"/>
      <c r="ECN59" s="1134"/>
      <c r="ECO59" s="1502"/>
      <c r="ECP59" s="1503"/>
      <c r="ECQ59" s="1122"/>
      <c r="ECR59" s="1122"/>
      <c r="ECS59" s="1502"/>
      <c r="ECT59" s="1504"/>
      <c r="ECU59" s="1122"/>
      <c r="ECV59" s="1122"/>
      <c r="ECW59" s="1122"/>
      <c r="ECX59" s="1122"/>
      <c r="ECY59" s="1122"/>
      <c r="ECZ59" s="1122"/>
      <c r="EDA59" s="1122"/>
      <c r="EDB59" s="1502"/>
      <c r="EDC59" s="1504"/>
      <c r="EDD59" s="1122"/>
      <c r="EDE59" s="1122"/>
      <c r="EDF59" s="1502"/>
      <c r="EDG59" s="1503"/>
      <c r="EDO59" s="1502"/>
      <c r="EDP59" s="1503"/>
      <c r="EDS59" s="1502"/>
      <c r="EDT59" s="1504"/>
      <c r="EEB59" s="1502"/>
      <c r="EEC59" s="1504"/>
      <c r="EEF59" s="1502"/>
      <c r="EEG59" s="1503"/>
      <c r="EEO59" s="1502"/>
      <c r="EEP59" s="1503"/>
      <c r="EES59" s="235"/>
      <c r="EET59" s="235"/>
      <c r="EEU59" s="235"/>
      <c r="EEV59" s="235"/>
      <c r="EEW59" s="235"/>
      <c r="EEX59" s="235"/>
      <c r="EEY59" s="235"/>
      <c r="EEZ59" s="235"/>
      <c r="EFA59" s="235"/>
      <c r="EFB59" s="235"/>
      <c r="EFC59" s="235"/>
      <c r="EFD59" s="235"/>
      <c r="EFE59" s="235"/>
      <c r="EFF59" s="235"/>
      <c r="EFG59" s="235"/>
      <c r="EFH59" s="235"/>
      <c r="EFI59" s="235"/>
      <c r="EFJ59" s="235"/>
      <c r="EFK59" s="235"/>
      <c r="EFL59" s="235"/>
      <c r="EFM59" s="235"/>
      <c r="EFN59" s="235"/>
      <c r="EFO59" s="235"/>
      <c r="EFP59" s="235"/>
      <c r="EFQ59" s="235"/>
      <c r="EFR59" s="235"/>
      <c r="EFS59" s="235"/>
      <c r="EFT59" s="235"/>
      <c r="EFU59" s="235"/>
      <c r="EFV59" s="235"/>
      <c r="EFW59" s="235"/>
      <c r="EFX59" s="235"/>
      <c r="EFY59" s="235"/>
      <c r="EFZ59" s="235"/>
      <c r="EGA59" s="235"/>
      <c r="EGB59" s="235"/>
      <c r="EGC59" s="235"/>
      <c r="EGD59" s="235"/>
      <c r="EGE59" s="235"/>
      <c r="EGF59" s="235"/>
      <c r="EGG59" s="235"/>
      <c r="EGH59" s="235"/>
      <c r="EGI59" s="235"/>
      <c r="EGJ59" s="235"/>
      <c r="EGK59" s="235"/>
      <c r="EGL59" s="235"/>
      <c r="EGM59" s="235"/>
      <c r="EGN59" s="235"/>
      <c r="EGO59" s="235"/>
      <c r="EGP59" s="235"/>
      <c r="EGQ59" s="235"/>
      <c r="EGR59" s="235"/>
      <c r="EGS59" s="235"/>
      <c r="EGT59" s="235"/>
      <c r="EGU59" s="235"/>
      <c r="EGV59" s="235"/>
      <c r="EGW59" s="235"/>
      <c r="EGX59" s="235"/>
      <c r="EGY59" s="235"/>
      <c r="EGZ59" s="235"/>
      <c r="EHA59" s="235"/>
      <c r="EHB59" s="235"/>
      <c r="EHC59" s="235"/>
      <c r="EHD59" s="235"/>
      <c r="EHE59" s="235"/>
      <c r="EHF59" s="235"/>
      <c r="EHG59" s="235"/>
      <c r="EHH59" s="235"/>
      <c r="EHI59" s="235"/>
      <c r="EHJ59" s="235"/>
      <c r="EHK59" s="235"/>
      <c r="EHL59" s="235"/>
      <c r="EHM59" s="235"/>
      <c r="EHN59" s="235"/>
      <c r="EHO59" s="235"/>
      <c r="EHP59" s="235"/>
      <c r="EHQ59" s="235"/>
      <c r="EHR59" s="235"/>
      <c r="EHS59" s="235"/>
      <c r="EHT59" s="235"/>
      <c r="EHU59" s="235"/>
      <c r="EHV59" s="235"/>
      <c r="EHW59" s="235"/>
      <c r="EHX59" s="1502"/>
      <c r="EHY59" s="1503"/>
      <c r="EHZ59" s="1122"/>
      <c r="EIA59" s="1122"/>
      <c r="EIB59" s="1122"/>
      <c r="EIC59" s="1122"/>
      <c r="EID59" s="1515"/>
      <c r="EIE59" s="1503"/>
      <c r="EIF59" s="1134"/>
      <c r="EIG59" s="1502"/>
      <c r="EIH59" s="1503"/>
      <c r="EII59" s="1122"/>
      <c r="EIJ59" s="1122"/>
      <c r="EIK59" s="1502"/>
      <c r="EIL59" s="1504"/>
      <c r="EIM59" s="1122"/>
      <c r="EIN59" s="1122"/>
      <c r="EIO59" s="1122"/>
      <c r="EIP59" s="1122"/>
      <c r="EIQ59" s="1122"/>
      <c r="EIR59" s="1122"/>
      <c r="EIS59" s="1122"/>
      <c r="EIT59" s="1502"/>
      <c r="EIU59" s="1504"/>
      <c r="EIV59" s="1122"/>
      <c r="EIW59" s="1122"/>
      <c r="EIX59" s="1502"/>
      <c r="EIY59" s="1503"/>
      <c r="EJG59" s="1502"/>
      <c r="EJH59" s="1503"/>
      <c r="EJK59" s="1502"/>
      <c r="EJL59" s="1504"/>
      <c r="EJT59" s="1502"/>
      <c r="EJU59" s="1504"/>
      <c r="EJX59" s="1502"/>
      <c r="EJY59" s="1503"/>
      <c r="EKG59" s="1502"/>
      <c r="EKH59" s="1503"/>
      <c r="EKL59" s="1506"/>
      <c r="EKM59" s="1507"/>
      <c r="EKN59" s="1264"/>
      <c r="EKO59" s="1506"/>
      <c r="EKP59" s="1508"/>
      <c r="ELA59" s="616"/>
      <c r="ELB59" s="616"/>
      <c r="ELJ59" s="616"/>
      <c r="ELK59" s="616"/>
      <c r="EMM59" s="1502"/>
      <c r="EMN59" s="1503"/>
      <c r="EMV59" s="1502"/>
      <c r="EMW59" s="1503"/>
      <c r="EMZ59" s="1502"/>
      <c r="ENA59" s="1504"/>
      <c r="ENI59" s="1502"/>
      <c r="ENJ59" s="1504"/>
      <c r="ENM59" s="1502"/>
      <c r="ENN59" s="1503"/>
      <c r="ENO59" s="1122"/>
      <c r="ENP59" s="1122"/>
      <c r="ENQ59" s="1122"/>
      <c r="ENR59" s="1122"/>
      <c r="ENS59" s="1515"/>
      <c r="ENT59" s="1503"/>
      <c r="ENU59" s="1134"/>
      <c r="ENV59" s="1502"/>
      <c r="ENW59" s="1503"/>
      <c r="ENX59" s="1122"/>
      <c r="ENY59" s="1122"/>
      <c r="ENZ59" s="1502"/>
      <c r="EOA59" s="1504"/>
      <c r="EOB59" s="1122"/>
      <c r="EOC59" s="1122"/>
      <c r="EOD59" s="1122"/>
      <c r="EOE59" s="1122"/>
      <c r="EOF59" s="1122"/>
      <c r="EOG59" s="1122"/>
      <c r="EOH59" s="1122"/>
      <c r="EOI59" s="1502"/>
      <c r="EOJ59" s="1504"/>
      <c r="EOK59" s="1122"/>
      <c r="EOL59" s="1122"/>
      <c r="EOM59" s="1122"/>
      <c r="EON59" s="1506"/>
      <c r="EOO59" s="1507"/>
      <c r="EOP59" s="1264"/>
      <c r="EOQ59" s="1506"/>
      <c r="EOR59" s="1508"/>
      <c r="EOX59" s="792"/>
      <c r="EOY59" s="792"/>
      <c r="EOZ59" s="792"/>
      <c r="EPA59" s="792"/>
      <c r="EPB59" s="792"/>
      <c r="EPC59" s="792"/>
      <c r="EPD59" s="792"/>
      <c r="EPE59" s="792"/>
      <c r="EPF59" s="792"/>
      <c r="EPG59" s="792"/>
      <c r="EPH59" s="792"/>
      <c r="EPI59" s="792"/>
      <c r="EPJ59" s="792"/>
      <c r="EPK59" s="792"/>
      <c r="EPL59" s="792"/>
      <c r="EPM59" s="792"/>
      <c r="EPN59" s="792"/>
      <c r="EPO59" s="616"/>
      <c r="EPP59" s="616"/>
      <c r="EQE59" s="1515"/>
      <c r="EQF59" s="1503"/>
      <c r="EQG59" s="1134"/>
      <c r="EQH59" s="1134"/>
      <c r="EQI59" s="1134"/>
      <c r="EQJ59" s="1134"/>
      <c r="EQK59" s="1515"/>
      <c r="EQL59" s="1503"/>
      <c r="EQM59" s="1134"/>
      <c r="EQN59" s="1502"/>
      <c r="EQO59" s="1503"/>
      <c r="EQP59" s="1264"/>
      <c r="EQQ59" s="1264"/>
      <c r="EQR59" s="1502"/>
      <c r="EQS59" s="1504"/>
      <c r="EQT59" s="1264"/>
      <c r="EQU59" s="1264"/>
      <c r="EQV59" s="1264"/>
      <c r="EQW59" s="1264"/>
      <c r="EQX59" s="1264"/>
      <c r="EQY59" s="1264"/>
      <c r="EQZ59" s="1264"/>
      <c r="ERA59" s="1502"/>
      <c r="ERB59" s="1504"/>
      <c r="ERC59" s="1264"/>
      <c r="ERD59" s="1264"/>
      <c r="ERE59" s="1264"/>
      <c r="ERF59" s="1506"/>
      <c r="ERG59" s="1507"/>
      <c r="ERH59" s="1264"/>
      <c r="ERI59" s="1506"/>
      <c r="ERJ59" s="1508"/>
      <c r="ERK59" s="1122"/>
      <c r="ERL59" s="1122"/>
      <c r="ERM59" s="1122"/>
      <c r="ERN59" s="1122"/>
      <c r="ERO59" s="1122"/>
      <c r="ERP59" s="1122"/>
      <c r="ERU59" s="230"/>
      <c r="ERV59" s="1664"/>
      <c r="ERW59" s="1664"/>
      <c r="ERX59" s="227"/>
      <c r="ETA59" s="1518"/>
      <c r="ETB59" s="1518"/>
      <c r="ETC59" s="1518"/>
      <c r="ETD59" s="1518"/>
      <c r="ETE59" s="1518"/>
      <c r="ETF59" s="1518"/>
    </row>
    <row r="60" spans="1:3072 3079:3906" s="226" customFormat="1" ht="15" customHeight="1">
      <c r="A60" s="1264"/>
      <c r="B60" s="1518"/>
      <c r="C60" s="1518"/>
      <c r="D60" s="1518"/>
      <c r="E60" s="1518"/>
      <c r="F60" s="1518"/>
      <c r="G60" s="1518"/>
      <c r="J60" s="1310"/>
      <c r="K60" s="1310"/>
      <c r="L60" s="1310"/>
      <c r="M60" s="1310"/>
      <c r="N60" s="1310"/>
      <c r="O60" s="1310"/>
      <c r="P60" s="1310"/>
      <c r="Q60" s="1310"/>
      <c r="R60" s="1310"/>
      <c r="S60" s="1310"/>
      <c r="T60" s="1310"/>
      <c r="U60" s="1310"/>
      <c r="V60" s="1310"/>
      <c r="W60" s="1310"/>
      <c r="X60" s="1310"/>
      <c r="Y60" s="1310"/>
      <c r="Z60" s="1310"/>
      <c r="AA60" s="1310"/>
      <c r="AF60" s="780"/>
      <c r="AP60" s="227"/>
      <c r="AQ60" s="227"/>
      <c r="BA60" s="1502"/>
      <c r="BB60" s="1503"/>
      <c r="BG60" s="1502"/>
      <c r="BH60" s="1503"/>
      <c r="BI60" s="231"/>
      <c r="BJ60" s="1502"/>
      <c r="BK60" s="1503"/>
      <c r="BN60" s="1502"/>
      <c r="BO60" s="1504"/>
      <c r="BW60" s="1502"/>
      <c r="BX60" s="1504"/>
      <c r="CB60" s="1506"/>
      <c r="CC60" s="1507"/>
      <c r="CE60" s="1506"/>
      <c r="CF60" s="1508"/>
      <c r="CM60" s="1502"/>
      <c r="CN60" s="1503"/>
      <c r="CO60" s="1122"/>
      <c r="CP60" s="1122"/>
      <c r="CQ60" s="1122"/>
      <c r="CR60" s="1122"/>
      <c r="CS60" s="1502"/>
      <c r="CT60" s="1503"/>
      <c r="CU60" s="231"/>
      <c r="CV60" s="1502"/>
      <c r="CW60" s="1503"/>
      <c r="CX60" s="1122"/>
      <c r="CY60" s="1122"/>
      <c r="CZ60" s="1502"/>
      <c r="DA60" s="1504"/>
      <c r="DI60" s="1502"/>
      <c r="DJ60" s="1504"/>
      <c r="EE60" s="1122"/>
      <c r="EF60" s="1122"/>
      <c r="EG60" s="1122"/>
      <c r="EH60" s="1122"/>
      <c r="EI60" s="1122"/>
      <c r="EJ60" s="1122"/>
      <c r="EK60" s="1122"/>
      <c r="EL60" s="1122"/>
      <c r="EM60" s="1122"/>
      <c r="EN60" s="1122"/>
      <c r="EO60" s="1502"/>
      <c r="EP60" s="1503"/>
      <c r="EQ60" s="1122"/>
      <c r="ER60" s="1122"/>
      <c r="ES60" s="1122"/>
      <c r="ET60" s="1122"/>
      <c r="EU60" s="1502"/>
      <c r="EV60" s="1515"/>
      <c r="EW60" s="231"/>
      <c r="EX60" s="1515"/>
      <c r="EY60" s="1503"/>
      <c r="EZ60" s="1134"/>
      <c r="FA60" s="1134"/>
      <c r="FB60" s="1515"/>
      <c r="FC60" s="1504"/>
      <c r="FD60" s="1134"/>
      <c r="FE60" s="1134"/>
      <c r="FF60" s="1134"/>
      <c r="FG60" s="1134"/>
      <c r="FH60" s="1134"/>
      <c r="FI60" s="1134"/>
      <c r="FJ60" s="1134"/>
      <c r="FK60" s="1515"/>
      <c r="FL60" s="1504"/>
      <c r="FM60" s="1134"/>
      <c r="FN60" s="1134"/>
      <c r="FO60" s="1134"/>
      <c r="FP60" s="1134"/>
      <c r="FQ60" s="1134"/>
      <c r="FR60" s="1134"/>
      <c r="FS60" s="1134"/>
      <c r="FT60" s="1134"/>
      <c r="FU60" s="1134"/>
      <c r="FV60" s="1134"/>
      <c r="FW60" s="1134"/>
      <c r="FX60" s="1134"/>
      <c r="FY60" s="1134"/>
      <c r="FZ60" s="1134"/>
      <c r="GA60" s="1134"/>
      <c r="GB60" s="1134"/>
      <c r="GC60" s="1134"/>
      <c r="GD60" s="1134"/>
      <c r="GE60" s="1134"/>
      <c r="GF60" s="1134"/>
      <c r="GG60" s="1134"/>
      <c r="GH60" s="1134"/>
      <c r="GI60" s="1134"/>
      <c r="GJ60" s="1134"/>
      <c r="GK60" s="1134"/>
      <c r="GL60" s="1134"/>
      <c r="GM60" s="1134"/>
      <c r="GN60" s="1134"/>
      <c r="GO60" s="1134"/>
      <c r="GP60" s="1134"/>
      <c r="GQ60" s="1515"/>
      <c r="GR60" s="1503"/>
      <c r="GS60" s="1134"/>
      <c r="GT60" s="1134"/>
      <c r="GU60" s="1134"/>
      <c r="GV60" s="1134"/>
      <c r="GW60" s="1515"/>
      <c r="GX60" s="1503"/>
      <c r="GY60" s="1134"/>
      <c r="GZ60" s="1502"/>
      <c r="HA60" s="1503"/>
      <c r="HB60" s="1122"/>
      <c r="HC60" s="1122"/>
      <c r="HD60" s="1502"/>
      <c r="HE60" s="1504"/>
      <c r="HF60" s="1122"/>
      <c r="HG60" s="1122"/>
      <c r="HH60" s="1122"/>
      <c r="HI60" s="1122"/>
      <c r="HJ60" s="1122"/>
      <c r="HK60" s="1122"/>
      <c r="HL60" s="1122"/>
      <c r="HM60" s="1502"/>
      <c r="HN60" s="1504"/>
      <c r="HO60" s="1122"/>
      <c r="HP60" s="1122"/>
      <c r="HQ60" s="1122"/>
      <c r="HR60" s="1122"/>
      <c r="HS60" s="1122"/>
      <c r="HT60" s="1122"/>
      <c r="HU60" s="1122"/>
      <c r="HV60" s="1122"/>
      <c r="HW60" s="1122"/>
      <c r="HX60" s="1122"/>
      <c r="HY60" s="1122"/>
      <c r="HZ60" s="1122"/>
      <c r="IA60" s="1122"/>
      <c r="IB60" s="1122"/>
      <c r="IC60" s="1122"/>
      <c r="ID60" s="1122"/>
      <c r="IE60" s="1122"/>
      <c r="IF60" s="1122"/>
      <c r="IG60" s="1122"/>
      <c r="IH60" s="1122"/>
      <c r="II60" s="1122"/>
      <c r="IJ60" s="1122"/>
      <c r="IK60" s="1122"/>
      <c r="IL60" s="1122"/>
      <c r="IM60" s="1122"/>
      <c r="IN60" s="1122"/>
      <c r="IO60" s="1122"/>
      <c r="IP60" s="1122"/>
      <c r="IQ60" s="1122"/>
      <c r="IR60" s="1122"/>
      <c r="IS60" s="1502"/>
      <c r="IT60" s="1503"/>
      <c r="IU60" s="1122"/>
      <c r="IV60" s="1122"/>
      <c r="IW60" s="1122"/>
      <c r="IX60" s="1122"/>
      <c r="IY60" s="1502"/>
      <c r="IZ60" s="1515"/>
      <c r="JA60" s="231"/>
      <c r="JB60" s="1515"/>
      <c r="JC60" s="1503"/>
      <c r="JD60" s="1134"/>
      <c r="JE60" s="1134"/>
      <c r="JF60" s="1515"/>
      <c r="JG60" s="1504"/>
      <c r="JH60" s="1134"/>
      <c r="JI60" s="1134"/>
      <c r="JJ60" s="1134"/>
      <c r="JK60" s="1134"/>
      <c r="JL60" s="1134"/>
      <c r="JM60" s="1134"/>
      <c r="JN60" s="1134"/>
      <c r="JO60" s="1515"/>
      <c r="JP60" s="1504"/>
      <c r="JQ60" s="1134"/>
      <c r="JR60" s="1134"/>
      <c r="JS60" s="1134"/>
      <c r="JT60" s="1134"/>
      <c r="JU60" s="1134"/>
      <c r="JV60" s="1134"/>
      <c r="JW60" s="1134"/>
      <c r="JX60" s="1134"/>
      <c r="JY60" s="1134"/>
      <c r="JZ60" s="1134"/>
      <c r="KA60" s="1134"/>
      <c r="KB60" s="1134"/>
      <c r="KC60" s="1134"/>
      <c r="KD60" s="1134"/>
      <c r="KE60" s="1134"/>
      <c r="KF60" s="1134"/>
      <c r="KG60" s="1134"/>
      <c r="KH60" s="1134"/>
      <c r="KI60" s="1134"/>
      <c r="KJ60" s="1134"/>
      <c r="KK60" s="1134"/>
      <c r="KL60" s="1134"/>
      <c r="KM60" s="1134"/>
      <c r="KN60" s="1134"/>
      <c r="KO60" s="1134"/>
      <c r="KP60" s="1134"/>
      <c r="KQ60" s="1134"/>
      <c r="KR60" s="1134"/>
      <c r="KS60" s="1134"/>
      <c r="KT60" s="1134"/>
      <c r="KU60" s="1515"/>
      <c r="KV60" s="1503"/>
      <c r="KW60" s="1134"/>
      <c r="KX60" s="1134"/>
      <c r="KY60" s="1134"/>
      <c r="KZ60" s="1134"/>
      <c r="LA60" s="1515"/>
      <c r="LB60" s="1503"/>
      <c r="LC60" s="1134"/>
      <c r="LD60" s="1515"/>
      <c r="LE60" s="1503"/>
      <c r="LF60" s="1134"/>
      <c r="LG60" s="1134"/>
      <c r="LH60" s="1515"/>
      <c r="LI60" s="1504"/>
      <c r="LJ60" s="1134"/>
      <c r="LK60" s="1134"/>
      <c r="LL60" s="1134"/>
      <c r="LM60" s="1134"/>
      <c r="LN60" s="1134"/>
      <c r="LO60" s="1134"/>
      <c r="LP60" s="1134"/>
      <c r="LQ60" s="1515"/>
      <c r="LR60" s="1504"/>
      <c r="LS60" s="1134"/>
      <c r="LT60" s="1134"/>
      <c r="LU60" s="1134"/>
      <c r="LV60" s="1134"/>
      <c r="LW60" s="1134"/>
      <c r="LX60" s="1134"/>
      <c r="LY60" s="1134"/>
      <c r="LZ60" s="1134"/>
      <c r="MA60" s="1134"/>
      <c r="MB60" s="1134"/>
      <c r="MC60" s="1134"/>
      <c r="MD60" s="1134"/>
      <c r="ME60" s="1134"/>
      <c r="MF60" s="1134"/>
      <c r="MG60" s="1134"/>
      <c r="MH60" s="1134"/>
      <c r="MI60" s="1134"/>
      <c r="MJ60" s="1134"/>
      <c r="MK60" s="1134"/>
      <c r="ML60" s="1134"/>
      <c r="MM60" s="1134"/>
      <c r="MN60" s="1134"/>
      <c r="MO60" s="1134"/>
      <c r="MP60" s="1134"/>
      <c r="MQ60" s="1134"/>
      <c r="MR60" s="1134"/>
      <c r="MS60" s="1134"/>
      <c r="MT60" s="1134"/>
      <c r="MU60" s="1134"/>
      <c r="MV60" s="1134"/>
      <c r="MW60" s="1515"/>
      <c r="MX60" s="1503"/>
      <c r="MY60" s="1134"/>
      <c r="MZ60" s="1134"/>
      <c r="NA60" s="1134"/>
      <c r="NB60" s="1134"/>
      <c r="NC60" s="1515"/>
      <c r="ND60" s="1503"/>
      <c r="NE60" s="1134"/>
      <c r="NF60" s="1502"/>
      <c r="NG60" s="1503"/>
      <c r="NH60" s="1122"/>
      <c r="NI60" s="1122"/>
      <c r="NJ60" s="1502"/>
      <c r="NK60" s="1504"/>
      <c r="NL60" s="1122"/>
      <c r="NM60" s="1122"/>
      <c r="NN60" s="1122"/>
      <c r="NO60" s="1122"/>
      <c r="NP60" s="1122"/>
      <c r="NQ60" s="1122"/>
      <c r="NR60" s="1122"/>
      <c r="NS60" s="1502"/>
      <c r="NT60" s="1504"/>
      <c r="NU60" s="1122"/>
      <c r="NV60" s="1122"/>
      <c r="NW60" s="1122"/>
      <c r="NX60" s="1506"/>
      <c r="NY60" s="1507"/>
      <c r="NZ60" s="1264"/>
      <c r="OA60" s="1506"/>
      <c r="OB60" s="1508"/>
      <c r="OC60" s="1122"/>
      <c r="OD60" s="1122"/>
      <c r="OE60" s="1122"/>
      <c r="OF60" s="1122"/>
      <c r="OG60" s="1122"/>
      <c r="OH60" s="1122"/>
      <c r="OI60" s="1665"/>
      <c r="OJ60" s="1666"/>
      <c r="OK60" s="1122"/>
      <c r="OL60" s="1122"/>
      <c r="OM60" s="1122"/>
      <c r="ON60" s="1122"/>
      <c r="OO60" s="1502"/>
      <c r="OP60" s="1515"/>
      <c r="OQ60" s="231"/>
      <c r="OR60" s="1515"/>
      <c r="OS60" s="1503"/>
      <c r="OT60" s="1134"/>
      <c r="OU60" s="1122"/>
      <c r="OV60" s="1502"/>
      <c r="OW60" s="1504"/>
      <c r="OX60" s="1122"/>
      <c r="OY60" s="1122"/>
      <c r="OZ60" s="1122"/>
      <c r="PA60" s="1122"/>
      <c r="PE60" s="616"/>
      <c r="PF60" s="616"/>
      <c r="PJ60" s="1506"/>
      <c r="PK60" s="1507"/>
      <c r="PL60" s="1264"/>
      <c r="PM60" s="1506"/>
      <c r="PN60" s="1508"/>
      <c r="PO60" s="1122"/>
      <c r="PP60" s="1122"/>
      <c r="PQ60" s="1122"/>
      <c r="PR60" s="1122"/>
      <c r="PS60" s="1122"/>
      <c r="PT60" s="1122"/>
      <c r="PU60" s="1502"/>
      <c r="PV60" s="1503"/>
      <c r="PW60" s="1122"/>
      <c r="PX60" s="1122"/>
      <c r="PY60" s="1122"/>
      <c r="PZ60" s="1122"/>
      <c r="QA60" s="1502"/>
      <c r="QB60" s="1515"/>
      <c r="QC60" s="231"/>
      <c r="QD60" s="1515"/>
      <c r="QE60" s="1503"/>
      <c r="QF60" s="1134"/>
      <c r="QG60" s="1134"/>
      <c r="QH60" s="1515"/>
      <c r="QI60" s="1504"/>
      <c r="QJ60" s="1134"/>
      <c r="QK60" s="1134"/>
      <c r="QL60" s="1134"/>
      <c r="QM60" s="1134"/>
      <c r="QN60" s="1134"/>
      <c r="QO60" s="1134"/>
      <c r="QP60" s="1134"/>
      <c r="QQ60" s="1515"/>
      <c r="QR60" s="1504"/>
      <c r="QS60" s="1134"/>
      <c r="QT60" s="1134"/>
      <c r="QU60" s="1134"/>
      <c r="QV60" s="1134"/>
      <c r="QW60" s="1134"/>
      <c r="QX60" s="1134"/>
      <c r="QY60" s="1134"/>
      <c r="QZ60" s="1134"/>
      <c r="RA60" s="1134"/>
      <c r="RB60" s="1134"/>
      <c r="RC60" s="1134"/>
      <c r="RD60" s="1134"/>
      <c r="RE60" s="1134"/>
      <c r="RF60" s="1134"/>
      <c r="RG60" s="1134"/>
      <c r="RH60" s="1134"/>
      <c r="RI60" s="1134"/>
      <c r="RJ60" s="1134"/>
      <c r="RK60" s="1134"/>
      <c r="RL60" s="1134"/>
      <c r="RM60" s="1134"/>
      <c r="RN60" s="1134"/>
      <c r="RO60" s="1134"/>
      <c r="RP60" s="1134"/>
      <c r="RQ60" s="1134"/>
      <c r="RR60" s="1134"/>
      <c r="RS60" s="1134"/>
      <c r="RT60" s="1134"/>
      <c r="RU60" s="1134"/>
      <c r="RV60" s="1134"/>
      <c r="RW60" s="1515"/>
      <c r="RX60" s="1503"/>
      <c r="RY60" s="1134"/>
      <c r="RZ60" s="1134"/>
      <c r="SA60" s="1134"/>
      <c r="SB60" s="1134"/>
      <c r="SC60" s="1515"/>
      <c r="SD60" s="1503"/>
      <c r="SE60" s="1134"/>
      <c r="SF60" s="1502"/>
      <c r="SG60" s="1503"/>
      <c r="SH60" s="1122"/>
      <c r="SI60" s="1122"/>
      <c r="SJ60" s="1502"/>
      <c r="SK60" s="1504"/>
      <c r="SL60" s="1122"/>
      <c r="SM60" s="1122"/>
      <c r="SN60" s="1122"/>
      <c r="SO60" s="1122"/>
      <c r="SP60" s="1122"/>
      <c r="SQ60" s="1122"/>
      <c r="SR60" s="1122"/>
      <c r="SS60" s="1502"/>
      <c r="ST60" s="1504"/>
      <c r="SU60" s="1122"/>
      <c r="SV60" s="1122"/>
      <c r="SW60" s="1122"/>
      <c r="SX60" s="1122"/>
      <c r="SY60" s="1122"/>
      <c r="SZ60" s="1122"/>
      <c r="TA60" s="1122"/>
      <c r="TB60" s="1122"/>
      <c r="TC60" s="1122"/>
      <c r="TD60" s="1122"/>
      <c r="TE60" s="1122"/>
      <c r="TF60" s="1122"/>
      <c r="TG60" s="1122"/>
      <c r="TH60" s="1122"/>
      <c r="TI60" s="1122"/>
      <c r="TJ60" s="1122"/>
      <c r="TK60" s="1122"/>
      <c r="TL60" s="1122"/>
      <c r="TM60" s="1122"/>
      <c r="TN60" s="1122"/>
      <c r="TO60" s="1122"/>
      <c r="TP60" s="1122"/>
      <c r="TQ60" s="1122"/>
      <c r="TR60" s="1122"/>
      <c r="TS60" s="1122"/>
      <c r="TT60" s="1122"/>
      <c r="TU60" s="1122"/>
      <c r="TV60" s="1122"/>
      <c r="TW60" s="1122"/>
      <c r="TX60" s="1122"/>
      <c r="TY60" s="1502"/>
      <c r="TZ60" s="1503"/>
      <c r="UA60" s="1122"/>
      <c r="UB60" s="1122"/>
      <c r="UC60" s="1122"/>
      <c r="UD60" s="1122"/>
      <c r="UE60" s="1502"/>
      <c r="UF60" s="1515"/>
      <c r="UG60" s="231"/>
      <c r="UH60" s="1515"/>
      <c r="UI60" s="1503"/>
      <c r="UJ60" s="1134"/>
      <c r="UK60" s="1134"/>
      <c r="UL60" s="1515"/>
      <c r="UM60" s="1504"/>
      <c r="UN60" s="1134"/>
      <c r="UO60" s="1134"/>
      <c r="UP60" s="1134"/>
      <c r="UQ60" s="1134"/>
      <c r="UR60" s="1134"/>
      <c r="US60" s="1134"/>
      <c r="UT60" s="1134"/>
      <c r="UU60" s="1515"/>
      <c r="UV60" s="1504"/>
      <c r="UW60" s="1134"/>
      <c r="UX60" s="1134"/>
      <c r="UY60" s="1134"/>
      <c r="UZ60" s="1134"/>
      <c r="VA60" s="1134"/>
      <c r="VB60" s="1134"/>
      <c r="VC60" s="1134"/>
      <c r="VD60" s="1134"/>
      <c r="VE60" s="1134"/>
      <c r="VF60" s="1134"/>
      <c r="VG60" s="1134"/>
      <c r="VH60" s="1134"/>
      <c r="VI60" s="1134"/>
      <c r="VJ60" s="1134"/>
      <c r="VK60" s="1134"/>
      <c r="VL60" s="1134"/>
      <c r="VM60" s="1134"/>
      <c r="VN60" s="1134"/>
      <c r="VO60" s="1134"/>
      <c r="VP60" s="1134"/>
      <c r="VQ60" s="1134"/>
      <c r="VR60" s="1134"/>
      <c r="VS60" s="1134"/>
      <c r="VT60" s="1134"/>
      <c r="VU60" s="1134"/>
      <c r="VV60" s="1134"/>
      <c r="VW60" s="1134"/>
      <c r="VX60" s="1134"/>
      <c r="VY60" s="1134"/>
      <c r="VZ60" s="1134"/>
      <c r="WA60" s="1515"/>
      <c r="WB60" s="1503"/>
      <c r="WC60" s="1134"/>
      <c r="WD60" s="1134"/>
      <c r="WE60" s="1134"/>
      <c r="WF60" s="1134"/>
      <c r="WG60" s="1515"/>
      <c r="WH60" s="1503"/>
      <c r="WI60" s="1134"/>
      <c r="WJ60" s="1502"/>
      <c r="WK60" s="1503"/>
      <c r="WL60" s="1122"/>
      <c r="WM60" s="1122"/>
      <c r="WN60" s="1502"/>
      <c r="WO60" s="1504"/>
      <c r="WP60" s="1122"/>
      <c r="WQ60" s="1122"/>
      <c r="WR60" s="1122"/>
      <c r="WS60" s="1122"/>
      <c r="WT60" s="1122"/>
      <c r="WU60" s="1122"/>
      <c r="WV60" s="1122"/>
      <c r="WW60" s="1502"/>
      <c r="WX60" s="1504"/>
      <c r="WY60" s="1264"/>
      <c r="WZ60" s="1264"/>
      <c r="XA60" s="1264"/>
      <c r="XB60" s="1506"/>
      <c r="XC60" s="1507"/>
      <c r="XD60" s="1264"/>
      <c r="XE60" s="1506"/>
      <c r="XF60" s="1508"/>
      <c r="XG60" s="1122"/>
      <c r="XH60" s="1122"/>
      <c r="XI60" s="1122"/>
      <c r="XJ60" s="1122"/>
      <c r="XK60" s="1122"/>
      <c r="XL60" s="1122"/>
      <c r="XM60" s="1122"/>
      <c r="XN60" s="1122"/>
      <c r="XO60" s="1122"/>
      <c r="XP60" s="1122"/>
      <c r="XQ60" s="1122"/>
      <c r="XR60" s="1122"/>
      <c r="XS60" s="1122"/>
      <c r="XT60" s="1122"/>
      <c r="XU60" s="1122"/>
      <c r="XV60" s="1122"/>
      <c r="XW60" s="1122"/>
      <c r="XX60" s="1122"/>
      <c r="XY60" s="1122"/>
      <c r="XZ60" s="1122"/>
      <c r="YA60" s="1122"/>
      <c r="YB60" s="1122"/>
      <c r="YC60" s="1502"/>
      <c r="YD60" s="1503"/>
      <c r="YE60" s="1122"/>
      <c r="YF60" s="1122"/>
      <c r="YG60" s="1122"/>
      <c r="YH60" s="1122"/>
      <c r="YI60" s="1502"/>
      <c r="YJ60" s="1515"/>
      <c r="YK60" s="231"/>
      <c r="YL60" s="1515"/>
      <c r="YM60" s="1503"/>
      <c r="YN60" s="1134"/>
      <c r="YO60" s="1134"/>
      <c r="YP60" s="1515"/>
      <c r="YQ60" s="1504"/>
      <c r="YR60" s="1134"/>
      <c r="YS60" s="1134"/>
      <c r="YT60" s="1134"/>
      <c r="YU60" s="1134"/>
      <c r="YV60" s="1134"/>
      <c r="YW60" s="1134"/>
      <c r="YX60" s="1134"/>
      <c r="YY60" s="1515"/>
      <c r="YZ60" s="1504"/>
      <c r="ZA60" s="1134"/>
      <c r="ZB60" s="1134"/>
      <c r="ZC60" s="1134"/>
      <c r="ZD60" s="1134"/>
      <c r="ZE60" s="1134"/>
      <c r="ZF60" s="1134"/>
      <c r="ZG60" s="1134"/>
      <c r="ZH60" s="1134"/>
      <c r="ZI60" s="1134"/>
      <c r="ZJ60" s="1134"/>
      <c r="ZK60" s="1134"/>
      <c r="ZL60" s="1134"/>
      <c r="ZM60" s="1134"/>
      <c r="ZN60" s="1134"/>
      <c r="ZO60" s="1134"/>
      <c r="ZP60" s="1134"/>
      <c r="ZQ60" s="1134"/>
      <c r="ZR60" s="1134"/>
      <c r="ZS60" s="1134"/>
      <c r="ZT60" s="1134"/>
      <c r="ZU60" s="1134"/>
      <c r="ZV60" s="1134"/>
      <c r="ZW60" s="1134"/>
      <c r="ZX60" s="1134"/>
      <c r="ZY60" s="1134"/>
      <c r="ZZ60" s="1134"/>
      <c r="AAA60" s="1134"/>
      <c r="AAB60" s="1134"/>
      <c r="AAC60" s="1134"/>
      <c r="AAD60" s="1134"/>
      <c r="AAE60" s="1515"/>
      <c r="AAF60" s="1503"/>
      <c r="AAG60" s="1134"/>
      <c r="AAH60" s="1134"/>
      <c r="AAI60" s="1134"/>
      <c r="AAJ60" s="1134"/>
      <c r="AAK60" s="1515"/>
      <c r="AAL60" s="1503"/>
      <c r="AAM60" s="1134"/>
      <c r="AAN60" s="1502"/>
      <c r="AAO60" s="1503"/>
      <c r="AAP60" s="1264"/>
      <c r="AAQ60" s="1264"/>
      <c r="AAR60" s="1502"/>
      <c r="AAS60" s="1504"/>
      <c r="AAT60" s="1264"/>
      <c r="AAU60" s="1264"/>
      <c r="AAV60" s="1264"/>
      <c r="AAW60" s="1264"/>
      <c r="AAX60" s="1264"/>
      <c r="AAY60" s="1264"/>
      <c r="AAZ60" s="1264"/>
      <c r="ABA60" s="1502"/>
      <c r="ABB60" s="1504"/>
      <c r="ABC60" s="1264"/>
      <c r="ABD60" s="1264"/>
      <c r="ABE60" s="1264"/>
      <c r="ABF60" s="1506"/>
      <c r="ABG60" s="1507"/>
      <c r="ABH60" s="1264"/>
      <c r="ABI60" s="1506"/>
      <c r="ABJ60" s="1508"/>
      <c r="ABK60" s="1122"/>
      <c r="ABL60" s="1122"/>
      <c r="ABM60" s="1122"/>
      <c r="ABN60" s="1122"/>
      <c r="ABO60" s="1122"/>
      <c r="ABP60" s="1122"/>
      <c r="ABQ60" s="1122"/>
      <c r="ABR60" s="1122"/>
      <c r="ABS60" s="1122"/>
      <c r="ABT60" s="1122"/>
      <c r="ABU60" s="1122"/>
      <c r="ABV60" s="1122"/>
      <c r="ABW60" s="1122"/>
      <c r="ABX60" s="1122"/>
      <c r="ABY60" s="1122"/>
      <c r="ABZ60" s="1122"/>
      <c r="ACA60" s="1122"/>
      <c r="ACB60" s="1122"/>
      <c r="ACC60" s="1122"/>
      <c r="ACD60" s="1122"/>
      <c r="ACE60" s="1122"/>
      <c r="ACF60" s="1122"/>
      <c r="ACG60" s="1502"/>
      <c r="ACH60" s="1503"/>
      <c r="ACI60" s="1122"/>
      <c r="ACJ60" s="1122"/>
      <c r="ACK60" s="1122"/>
      <c r="ACL60" s="1122"/>
      <c r="ACM60" s="1502"/>
      <c r="ACN60" s="1515"/>
      <c r="ACO60" s="231"/>
      <c r="ACP60" s="1515"/>
      <c r="ACQ60" s="1503"/>
      <c r="ACR60" s="1134"/>
      <c r="ACS60" s="1134"/>
      <c r="ACT60" s="1515"/>
      <c r="ACU60" s="1504"/>
      <c r="ACV60" s="1134"/>
      <c r="ACW60" s="1134"/>
      <c r="ACX60" s="1134"/>
      <c r="ACY60" s="1134"/>
      <c r="ACZ60" s="1134"/>
      <c r="ADA60" s="1134"/>
      <c r="ADB60" s="1134"/>
      <c r="ADC60" s="1515"/>
      <c r="ADD60" s="1504"/>
      <c r="ADE60" s="1134"/>
      <c r="ADF60" s="1134"/>
      <c r="ADG60" s="1134"/>
      <c r="ADH60" s="1134"/>
      <c r="ADI60" s="1134"/>
      <c r="ADJ60" s="1134"/>
      <c r="ADK60" s="1134"/>
      <c r="ADL60" s="1134"/>
      <c r="ADM60" s="1134"/>
      <c r="ADN60" s="1134"/>
      <c r="ADO60" s="1134"/>
      <c r="ADP60" s="1134"/>
      <c r="ADQ60" s="1134"/>
      <c r="ADR60" s="1134"/>
      <c r="ADS60" s="1134"/>
      <c r="ADT60" s="1134"/>
      <c r="ADU60" s="1134"/>
      <c r="ADV60" s="1134"/>
      <c r="ADW60" s="1134"/>
      <c r="ADX60" s="1134"/>
      <c r="ADY60" s="1134"/>
      <c r="ADZ60" s="1134"/>
      <c r="AEA60" s="1134"/>
      <c r="AEB60" s="1134"/>
      <c r="AEC60" s="1134"/>
      <c r="AED60" s="1134"/>
      <c r="AEE60" s="1134"/>
      <c r="AEF60" s="1134"/>
      <c r="AEG60" s="1134"/>
      <c r="AEH60" s="1134"/>
      <c r="AEI60" s="1515"/>
      <c r="AEJ60" s="1503"/>
      <c r="AEK60" s="1134"/>
      <c r="AEL60" s="1134"/>
      <c r="AEM60" s="1134"/>
      <c r="AEN60" s="1134"/>
      <c r="AEO60" s="1515"/>
      <c r="AEP60" s="1503"/>
      <c r="AEQ60" s="1134"/>
      <c r="AER60" s="1502"/>
      <c r="AES60" s="1503"/>
      <c r="AET60" s="1264"/>
      <c r="AEU60" s="1264"/>
      <c r="AEV60" s="1502"/>
      <c r="AEW60" s="1504"/>
      <c r="AEX60" s="1264"/>
      <c r="AEY60" s="1264"/>
      <c r="AEZ60" s="1264"/>
      <c r="AFA60" s="1264"/>
      <c r="AFB60" s="1264"/>
      <c r="AFC60" s="1264"/>
      <c r="AFD60" s="1264"/>
      <c r="AFE60" s="1502"/>
      <c r="AFF60" s="1504"/>
      <c r="AFG60" s="1264"/>
      <c r="AFH60" s="1264"/>
      <c r="AFI60" s="1264"/>
      <c r="AFJ60" s="1506"/>
      <c r="AFK60" s="1507"/>
      <c r="AFL60" s="1264"/>
      <c r="AFM60" s="1506"/>
      <c r="AFN60" s="1508"/>
      <c r="AFO60" s="1122"/>
      <c r="AFP60" s="1122"/>
      <c r="AFQ60" s="1122"/>
      <c r="AFR60" s="1122"/>
      <c r="AFS60" s="1122"/>
      <c r="AFT60" s="1122"/>
      <c r="AFU60" s="1122"/>
      <c r="AFV60" s="1122"/>
      <c r="AFW60" s="1122"/>
      <c r="AFX60" s="1122"/>
      <c r="AFY60" s="1122"/>
      <c r="AFZ60" s="1122"/>
      <c r="AGA60" s="1122"/>
      <c r="AGB60" s="1122"/>
      <c r="AGC60" s="1122"/>
      <c r="AGD60" s="1122"/>
      <c r="AGE60" s="1122"/>
      <c r="AGF60" s="1122"/>
      <c r="AGG60" s="1122"/>
      <c r="AGH60" s="1122"/>
      <c r="AGI60" s="1122"/>
      <c r="AGJ60" s="1122"/>
      <c r="AGK60" s="1502"/>
      <c r="AGL60" s="1503"/>
      <c r="AGM60" s="1122"/>
      <c r="AGN60" s="1122"/>
      <c r="AGO60" s="1122"/>
      <c r="AGP60" s="1122"/>
      <c r="AGQ60" s="1502"/>
      <c r="AGR60" s="1515"/>
      <c r="AGS60" s="231"/>
      <c r="AGT60" s="1515"/>
      <c r="AGU60" s="1503"/>
      <c r="AGV60" s="1134"/>
      <c r="AGW60" s="1134"/>
      <c r="AGX60" s="1515"/>
      <c r="AGY60" s="1504"/>
      <c r="AGZ60" s="1134"/>
      <c r="AHA60" s="1134"/>
      <c r="AHB60" s="1134"/>
      <c r="AHC60" s="1134"/>
      <c r="AHD60" s="1134"/>
      <c r="AHE60" s="1134"/>
      <c r="AHF60" s="1134"/>
      <c r="AHG60" s="1502"/>
      <c r="AHH60" s="1504"/>
      <c r="AHI60" s="1264"/>
      <c r="AHJ60" s="1264"/>
      <c r="AHK60" s="1264"/>
      <c r="AHL60" s="1506"/>
      <c r="AHM60" s="1507"/>
      <c r="AHN60" s="1264"/>
      <c r="AHO60" s="1506"/>
      <c r="AHP60" s="1508"/>
      <c r="AHQ60" s="1134"/>
      <c r="AHR60" s="1134"/>
      <c r="AHS60" s="1134"/>
      <c r="AHT60" s="1134"/>
      <c r="AHU60" s="1134"/>
      <c r="AHV60" s="1134"/>
      <c r="AHW60" s="1134"/>
      <c r="AHX60" s="1134"/>
      <c r="AHY60" s="1134"/>
      <c r="AHZ60" s="1134"/>
      <c r="AIA60" s="1134"/>
      <c r="AIB60" s="1134"/>
      <c r="AIC60" s="1134"/>
      <c r="AID60" s="1134"/>
      <c r="AIE60" s="1134"/>
      <c r="AIF60" s="1134"/>
      <c r="AIG60" s="1134"/>
      <c r="AIH60" s="1134"/>
      <c r="AII60" s="1134"/>
      <c r="AIJ60" s="1134"/>
      <c r="AIK60" s="1134"/>
      <c r="AIL60" s="1134"/>
      <c r="AIM60" s="1515"/>
      <c r="AIN60" s="1503"/>
      <c r="AIO60" s="1134"/>
      <c r="AIP60" s="1134"/>
      <c r="AIQ60" s="1134"/>
      <c r="AIR60" s="1134"/>
      <c r="AIS60" s="1515"/>
      <c r="AIT60" s="1503"/>
      <c r="AIU60" s="1134"/>
      <c r="AIV60" s="1502"/>
      <c r="AIW60" s="1503"/>
      <c r="AIX60" s="1122"/>
      <c r="AIY60" s="1122"/>
      <c r="AIZ60" s="1502"/>
      <c r="AJA60" s="1504"/>
      <c r="AJB60" s="1122"/>
      <c r="AJC60" s="1122"/>
      <c r="AJD60" s="1122"/>
      <c r="AJE60" s="1122"/>
      <c r="AJF60" s="1122"/>
      <c r="AJG60" s="1122"/>
      <c r="AJH60" s="1122"/>
      <c r="AJI60" s="1502"/>
      <c r="AJJ60" s="1504"/>
      <c r="AJK60" s="1122"/>
      <c r="AJL60" s="1122"/>
      <c r="AJM60" s="1122"/>
      <c r="AJN60" s="1122"/>
      <c r="AJO60" s="1122"/>
      <c r="AJP60" s="1122"/>
      <c r="AJQ60" s="1122"/>
      <c r="AJR60" s="1122"/>
      <c r="AJS60" s="1122"/>
      <c r="AJT60" s="1122"/>
      <c r="AJU60" s="1122"/>
      <c r="AJV60" s="1122"/>
      <c r="AJW60" s="1122"/>
      <c r="AJX60" s="1122"/>
      <c r="AJY60" s="1122"/>
      <c r="AJZ60" s="1122"/>
      <c r="AKA60" s="1122"/>
      <c r="AKB60" s="1122"/>
      <c r="AKC60" s="1122"/>
      <c r="AKD60" s="1122"/>
      <c r="AKE60" s="1122"/>
      <c r="AKF60" s="1122"/>
      <c r="AKG60" s="1122"/>
      <c r="AKH60" s="1122"/>
      <c r="AKI60" s="1122"/>
      <c r="AKJ60" s="1122"/>
      <c r="AKK60" s="1122"/>
      <c r="AKL60" s="1122"/>
      <c r="AKM60" s="1122"/>
      <c r="AKN60" s="1122"/>
      <c r="AKO60" s="1502"/>
      <c r="AKP60" s="1503"/>
      <c r="AKQ60" s="1122"/>
      <c r="AKR60" s="1122"/>
      <c r="AKS60" s="1122"/>
      <c r="AKT60" s="1122"/>
      <c r="AKU60" s="1502"/>
      <c r="AKV60" s="1515"/>
      <c r="AKW60" s="231"/>
      <c r="AKX60" s="1515"/>
      <c r="AKY60" s="1503"/>
      <c r="AKZ60" s="1134"/>
      <c r="ALA60" s="1134"/>
      <c r="ALB60" s="1515"/>
      <c r="ALC60" s="1504"/>
      <c r="ALD60" s="1134"/>
      <c r="ALE60" s="1134"/>
      <c r="ALF60" s="1134"/>
      <c r="ALG60" s="1134"/>
      <c r="ALH60" s="1134"/>
      <c r="ALI60" s="1134"/>
      <c r="ALJ60" s="1134"/>
      <c r="ALK60" s="1515"/>
      <c r="ALL60" s="1504"/>
      <c r="ALM60" s="1134"/>
      <c r="ALN60" s="1134"/>
      <c r="ALO60" s="1134"/>
      <c r="ALP60" s="1506"/>
      <c r="ALQ60" s="1507"/>
      <c r="ALR60" s="1264"/>
      <c r="ALS60" s="1506"/>
      <c r="ALT60" s="1508"/>
      <c r="ALU60" s="1134"/>
      <c r="ALV60" s="1134"/>
      <c r="ALW60" s="1134"/>
      <c r="ALX60" s="1134"/>
      <c r="ALY60" s="1134"/>
      <c r="ALZ60" s="1134"/>
      <c r="AMA60" s="1134"/>
      <c r="AMB60" s="1134"/>
      <c r="AMC60" s="1134"/>
      <c r="AMD60" s="1134"/>
      <c r="AME60" s="1134"/>
      <c r="AMF60" s="1134"/>
      <c r="AMG60" s="1134"/>
      <c r="AMH60" s="1134"/>
      <c r="AMI60" s="1134"/>
      <c r="AMJ60" s="1134"/>
      <c r="AMK60" s="1134"/>
      <c r="AML60" s="1134"/>
      <c r="AMM60" s="1134"/>
      <c r="AMN60" s="1134"/>
      <c r="AMO60" s="1134"/>
      <c r="AMP60" s="1134"/>
      <c r="AMQ60" s="1515"/>
      <c r="AMR60" s="1503"/>
      <c r="AMS60" s="1134"/>
      <c r="AMT60" s="1134"/>
      <c r="AMU60" s="1134"/>
      <c r="AMV60" s="1134"/>
      <c r="AMW60" s="1515"/>
      <c r="AMX60" s="1503"/>
      <c r="AMY60" s="1134"/>
      <c r="AMZ60" s="1502"/>
      <c r="ANA60" s="1503"/>
      <c r="ANB60" s="1122"/>
      <c r="ANC60" s="1122"/>
      <c r="AND60" s="1502"/>
      <c r="ANE60" s="1504"/>
      <c r="ANF60" s="1122"/>
      <c r="ANG60" s="1122"/>
      <c r="ANH60" s="1122"/>
      <c r="ANI60" s="1122"/>
      <c r="ANJ60" s="1122"/>
      <c r="ANK60" s="1122"/>
      <c r="ANL60" s="1122"/>
      <c r="ANM60" s="1502"/>
      <c r="ANN60" s="1504"/>
      <c r="ANO60" s="1122"/>
      <c r="ANP60" s="1122"/>
      <c r="ANQ60" s="1122"/>
      <c r="ANR60" s="1122"/>
      <c r="ANS60" s="1122"/>
      <c r="ANT60" s="1122"/>
      <c r="ANU60" s="1122"/>
      <c r="ANV60" s="1122"/>
      <c r="ANW60" s="1122"/>
      <c r="ANX60" s="1122"/>
      <c r="ANY60" s="1122"/>
      <c r="ANZ60" s="1122"/>
      <c r="AOA60" s="1122"/>
      <c r="AOB60" s="1122"/>
      <c r="AOC60" s="1122"/>
      <c r="AOD60" s="1122"/>
      <c r="AOE60" s="1122"/>
      <c r="AOF60" s="1122"/>
      <c r="AOG60" s="1122"/>
      <c r="AOH60" s="1122"/>
      <c r="AOI60" s="1122"/>
      <c r="AOJ60" s="1122"/>
      <c r="AOK60" s="1122"/>
      <c r="AOL60" s="1122"/>
      <c r="AOM60" s="1122"/>
      <c r="AON60" s="1122"/>
      <c r="AOO60" s="1122"/>
      <c r="AOP60" s="1122"/>
      <c r="AOQ60" s="1122"/>
      <c r="AOR60" s="1122"/>
      <c r="AOS60" s="1502"/>
      <c r="AOT60" s="1503"/>
      <c r="AOU60" s="1122"/>
      <c r="AOV60" s="1122"/>
      <c r="AOW60" s="1122"/>
      <c r="AOX60" s="1122"/>
      <c r="AOY60" s="1502"/>
      <c r="AOZ60" s="1515"/>
      <c r="APA60" s="231"/>
      <c r="APB60" s="1515"/>
      <c r="APC60" s="1503"/>
      <c r="APD60" s="1134"/>
      <c r="APE60" s="1134"/>
      <c r="APF60" s="1515"/>
      <c r="APG60" s="1504"/>
      <c r="APH60" s="1134"/>
      <c r="API60" s="1134"/>
      <c r="APJ60" s="1134"/>
      <c r="APK60" s="1134"/>
      <c r="APL60" s="1134"/>
      <c r="APM60" s="1134"/>
      <c r="APN60" s="1134"/>
      <c r="APO60" s="1515"/>
      <c r="APP60" s="1504"/>
      <c r="APQ60" s="1134"/>
      <c r="APR60" s="1134"/>
      <c r="APS60" s="1134"/>
      <c r="APT60" s="1506"/>
      <c r="APU60" s="1507"/>
      <c r="APV60" s="1264"/>
      <c r="APW60" s="1506"/>
      <c r="APX60" s="1508"/>
      <c r="APY60" s="1134"/>
      <c r="APZ60" s="1134"/>
      <c r="AQA60" s="1134"/>
      <c r="AQB60" s="1134"/>
      <c r="AQC60" s="1134"/>
      <c r="AQD60" s="1134"/>
      <c r="AQE60" s="1134"/>
      <c r="AQF60" s="1134"/>
      <c r="AQG60" s="1134"/>
      <c r="AQH60" s="1134"/>
      <c r="AQI60" s="1134"/>
      <c r="AQJ60" s="1134"/>
      <c r="AQK60" s="1134"/>
      <c r="AQL60" s="1134"/>
      <c r="AQM60" s="1134"/>
      <c r="AQN60" s="1134"/>
      <c r="AQO60" s="1134"/>
      <c r="AQP60" s="1134"/>
      <c r="AQQ60" s="1134"/>
      <c r="AQR60" s="1134"/>
      <c r="AQS60" s="1134"/>
      <c r="AQT60" s="1134"/>
      <c r="AQU60" s="1515"/>
      <c r="AQV60" s="1503"/>
      <c r="AQW60" s="1134"/>
      <c r="AQX60" s="1134"/>
      <c r="AQY60" s="1134"/>
      <c r="AQZ60" s="1134"/>
      <c r="ARA60" s="1515"/>
      <c r="ARB60" s="1503"/>
      <c r="ARC60" s="1134"/>
      <c r="ARD60" s="1502"/>
      <c r="ARE60" s="1503"/>
      <c r="ARF60" s="1122"/>
      <c r="ARG60" s="1122"/>
      <c r="ARH60" s="1502"/>
      <c r="ARI60" s="1504"/>
      <c r="ARJ60" s="1122"/>
      <c r="ARK60" s="1122"/>
      <c r="ARL60" s="1122"/>
      <c r="ARM60" s="1122"/>
      <c r="ARN60" s="1122"/>
      <c r="ARO60" s="1122"/>
      <c r="ARP60" s="1122"/>
      <c r="ARQ60" s="1502"/>
      <c r="ARR60" s="1504"/>
      <c r="ARS60" s="1122"/>
      <c r="ART60" s="1122"/>
      <c r="ARU60" s="1122"/>
      <c r="ARV60" s="1122"/>
      <c r="ARW60" s="1122"/>
      <c r="ARX60" s="1122"/>
      <c r="ARY60" s="1122"/>
      <c r="ARZ60" s="1122"/>
      <c r="ASA60" s="1122"/>
      <c r="ASB60" s="1122"/>
      <c r="ASC60" s="302"/>
      <c r="ASD60" s="302"/>
      <c r="ASE60" s="302"/>
      <c r="ASF60" s="302"/>
      <c r="ASG60" s="302"/>
      <c r="ASH60" s="302"/>
      <c r="ASI60" s="302"/>
      <c r="ASJ60" s="302"/>
      <c r="ASK60" s="302"/>
      <c r="ASL60" s="302"/>
      <c r="ASM60" s="302"/>
      <c r="ASN60" s="302"/>
      <c r="ASO60" s="302"/>
      <c r="ASP60" s="302"/>
      <c r="ASQ60" s="302"/>
      <c r="ASR60" s="1122"/>
      <c r="ASS60" s="1122"/>
      <c r="AST60" s="1122"/>
      <c r="ASU60" s="1122"/>
      <c r="ASV60" s="1122"/>
      <c r="ASW60" s="1502"/>
      <c r="ASX60" s="1503"/>
      <c r="ASY60" s="1122"/>
      <c r="ASZ60" s="1122"/>
      <c r="ATA60" s="1122"/>
      <c r="ATB60" s="1122"/>
      <c r="ATC60" s="1502"/>
      <c r="ATD60" s="1515"/>
      <c r="ATE60" s="231"/>
      <c r="ATF60" s="1515"/>
      <c r="ATG60" s="1503"/>
      <c r="ATH60" s="1122"/>
      <c r="ATI60" s="1122"/>
      <c r="ATJ60" s="1502"/>
      <c r="ATK60" s="1504"/>
      <c r="ATL60" s="1122"/>
      <c r="ATM60" s="1122"/>
      <c r="ATN60" s="1122"/>
      <c r="ATO60" s="1122"/>
      <c r="ATP60" s="1122"/>
      <c r="ATQ60" s="1122"/>
      <c r="ATR60" s="1122"/>
      <c r="ATS60" s="1502"/>
      <c r="ATT60" s="1504"/>
      <c r="ATU60" s="1122"/>
      <c r="ATV60" s="1122"/>
      <c r="ATW60" s="1122"/>
      <c r="ATX60" s="1122"/>
      <c r="ATY60" s="1122"/>
      <c r="ATZ60" s="1122"/>
      <c r="AUA60" s="1122"/>
      <c r="AUB60" s="1122"/>
      <c r="AUC60" s="1122"/>
      <c r="AUD60" s="1122"/>
      <c r="AUE60" s="1122"/>
      <c r="AUF60" s="1122"/>
      <c r="AUG60" s="1122"/>
      <c r="AUH60" s="1122"/>
      <c r="AUI60" s="1648"/>
      <c r="AUJ60" s="1653"/>
      <c r="AUO60" s="1654"/>
      <c r="AUP60" s="1653"/>
      <c r="AUR60" s="1648"/>
      <c r="AUS60" s="1653"/>
      <c r="AUV60" s="1655"/>
      <c r="AUW60" s="1539"/>
      <c r="AVE60" s="1655"/>
      <c r="AVF60" s="1539"/>
      <c r="AVK60" s="1242"/>
      <c r="AVL60" s="1525"/>
      <c r="AVM60" s="1526"/>
      <c r="AVN60" s="1537"/>
      <c r="AVO60" s="1537"/>
      <c r="AVP60" s="1537"/>
      <c r="AVS60" s="1242"/>
      <c r="AVT60" s="1525"/>
      <c r="AVU60" s="1526"/>
      <c r="AVV60" s="1242"/>
      <c r="AWA60" s="1242"/>
      <c r="AWB60" s="1525"/>
      <c r="AWC60" s="1526"/>
      <c r="AWE60" s="1538"/>
      <c r="AWF60" s="1539"/>
      <c r="AWG60" s="1239"/>
      <c r="AWH60" s="1535"/>
      <c r="AWI60" s="1536"/>
      <c r="AWJ60" s="1240"/>
      <c r="AWK60" s="1533"/>
      <c r="AWL60" s="1534"/>
      <c r="AWM60" s="1658"/>
      <c r="AWN60" s="1659"/>
      <c r="AWO60" s="1659"/>
      <c r="AWP60" s="1659"/>
      <c r="AWQ60" s="1659"/>
      <c r="AWR60" s="1659"/>
      <c r="AWS60" s="1659"/>
      <c r="AWT60" s="1659"/>
      <c r="AWU60" s="1659"/>
      <c r="AWV60" s="1659"/>
      <c r="AWW60" s="1659"/>
      <c r="AWX60" s="1659"/>
      <c r="AWY60" s="1659"/>
      <c r="AWZ60" s="1659"/>
      <c r="AXA60" s="1659"/>
      <c r="AXB60" s="1659"/>
      <c r="AXC60" s="1659"/>
      <c r="AXD60" s="1659"/>
      <c r="AXE60" s="1659"/>
      <c r="AXF60" s="1659"/>
      <c r="AXG60" s="1659"/>
      <c r="AXH60" s="1659"/>
      <c r="AXI60" s="1659"/>
      <c r="AXJ60" s="1659"/>
      <c r="AXK60" s="1659"/>
      <c r="AXL60" s="1659"/>
      <c r="AXM60" s="1659"/>
      <c r="AXN60" s="1659"/>
      <c r="AXQ60" s="1648"/>
      <c r="AXR60" s="1653"/>
      <c r="AXY60" s="1143"/>
      <c r="AXZ60" s="1144"/>
      <c r="AYA60" s="1144"/>
      <c r="AYB60" s="1143"/>
      <c r="AYD60" s="1655"/>
      <c r="AYE60" s="1539"/>
      <c r="AYK60" s="1143"/>
      <c r="AYL60" s="1143"/>
      <c r="AYM60" s="1144"/>
      <c r="AYN60" s="1144"/>
      <c r="AYO60" s="1143"/>
      <c r="AYP60" s="1143"/>
      <c r="AYQ60" s="1143"/>
      <c r="AYU60" s="780"/>
      <c r="AYW60" s="230"/>
      <c r="AZB60" s="230"/>
      <c r="AZC60" s="1637"/>
      <c r="AZD60" s="1638"/>
      <c r="AZE60" s="1638"/>
      <c r="AZF60" s="1274"/>
      <c r="AZK60" s="1515"/>
      <c r="AZL60" s="1503"/>
      <c r="AZM60" s="1134"/>
      <c r="AZN60" s="1134"/>
      <c r="AZO60" s="1134"/>
      <c r="AZP60" s="1134"/>
      <c r="AZQ60" s="1515"/>
      <c r="AZR60" s="1503"/>
      <c r="AZS60" s="1134"/>
      <c r="AZT60" s="1502"/>
      <c r="AZU60" s="1503"/>
      <c r="AZV60" s="1264"/>
      <c r="AZW60" s="1264"/>
      <c r="AZX60" s="1502"/>
      <c r="AZY60" s="1504"/>
      <c r="AZZ60" s="1264"/>
      <c r="BAA60" s="1264"/>
      <c r="BAB60" s="1264"/>
      <c r="BAC60" s="1264"/>
      <c r="BAD60" s="1264"/>
      <c r="BAE60" s="1264"/>
      <c r="BAF60" s="1264"/>
      <c r="BAG60" s="1502"/>
      <c r="BAH60" s="1504"/>
      <c r="BAI60" s="1264"/>
      <c r="BAJ60" s="1264"/>
      <c r="BAK60" s="1264"/>
      <c r="BAL60" s="1506"/>
      <c r="BAM60" s="1507"/>
      <c r="BAN60" s="1264"/>
      <c r="BAO60" s="1506"/>
      <c r="BAP60" s="1508"/>
      <c r="BAQ60" s="747"/>
      <c r="BAR60" s="747"/>
      <c r="BAU60" s="249"/>
      <c r="BAV60" s="249"/>
      <c r="BAW60" s="1122"/>
      <c r="BAX60" s="1122"/>
      <c r="BAY60" s="1122"/>
      <c r="BAZ60" s="1122"/>
      <c r="BBA60" s="1122"/>
      <c r="BBB60" s="1122"/>
      <c r="BBC60" s="1122"/>
      <c r="BBD60" s="1122"/>
      <c r="BBE60" s="1122"/>
      <c r="BBF60" s="1122"/>
      <c r="BBG60" s="1122"/>
      <c r="BBH60" s="1122"/>
      <c r="BBI60" s="1122"/>
      <c r="BBJ60" s="1122"/>
      <c r="BBK60" s="1122"/>
      <c r="BBL60" s="1122"/>
      <c r="BBM60" s="1502"/>
      <c r="BBN60" s="1503"/>
      <c r="BBO60" s="1122"/>
      <c r="BBP60" s="1122"/>
      <c r="BBQ60" s="1122"/>
      <c r="BBR60" s="1122"/>
      <c r="BBS60" s="1502"/>
      <c r="BBT60" s="1515"/>
      <c r="BBU60" s="231"/>
      <c r="BBV60" s="1515"/>
      <c r="BBW60" s="1503"/>
      <c r="BBX60" s="1134"/>
      <c r="BBY60" s="1134"/>
      <c r="BBZ60" s="1515"/>
      <c r="BCA60" s="1504"/>
      <c r="BCB60" s="1134"/>
      <c r="BCC60" s="1134"/>
      <c r="BCD60" s="1134"/>
      <c r="BCE60" s="1134"/>
      <c r="BCF60" s="1134"/>
      <c r="BCG60" s="1134"/>
      <c r="BCH60" s="1134"/>
      <c r="BCI60" s="1515"/>
      <c r="BCJ60" s="1504"/>
      <c r="BCK60" s="1134"/>
      <c r="BCL60" s="1134"/>
      <c r="BCM60" s="1134"/>
      <c r="BCN60" s="1506"/>
      <c r="BCO60" s="1507"/>
      <c r="BCP60" s="1264"/>
      <c r="BCQ60" s="1506"/>
      <c r="BCR60" s="1508"/>
      <c r="BCS60" s="1134"/>
      <c r="BCT60" s="1134"/>
      <c r="BCU60" s="1134"/>
      <c r="BCV60" s="1134"/>
      <c r="BCW60" s="1134"/>
      <c r="BCX60" s="1134"/>
      <c r="BCY60" s="1134"/>
      <c r="BCZ60" s="1134"/>
      <c r="BDA60" s="1134"/>
      <c r="BDB60" s="1134"/>
      <c r="BDC60" s="1134"/>
      <c r="BDD60" s="1134"/>
      <c r="BDE60" s="1134"/>
      <c r="BDF60" s="1134"/>
      <c r="BDG60" s="1134"/>
      <c r="BDH60" s="1134"/>
      <c r="BDI60" s="1134"/>
      <c r="BDJ60" s="1134"/>
      <c r="BDK60" s="1134"/>
      <c r="BDL60" s="1134"/>
      <c r="BDM60" s="1134"/>
      <c r="BDN60" s="1134"/>
      <c r="BDO60" s="1515"/>
      <c r="BDP60" s="1503"/>
      <c r="BDQ60" s="1134"/>
      <c r="BDR60" s="1134"/>
      <c r="BDS60" s="1134"/>
      <c r="BDT60" s="1134"/>
      <c r="BDU60" s="1515"/>
      <c r="BDV60" s="1503"/>
      <c r="BDW60" s="1134"/>
      <c r="BDX60" s="1502"/>
      <c r="BDY60" s="1503"/>
      <c r="BDZ60" s="1122"/>
      <c r="BEA60" s="1122"/>
      <c r="BEB60" s="1502"/>
      <c r="BEC60" s="1504"/>
      <c r="BED60" s="1122"/>
      <c r="BEE60" s="1122"/>
      <c r="BEF60" s="1122"/>
      <c r="BEG60" s="1122"/>
      <c r="BEH60" s="1122"/>
      <c r="BEI60" s="1122"/>
      <c r="BEJ60" s="1122"/>
      <c r="BEK60" s="1502"/>
      <c r="BEL60" s="1504"/>
      <c r="BEM60" s="1122"/>
      <c r="BEN60" s="1122"/>
      <c r="BEO60" s="1122"/>
      <c r="BEP60" s="1122"/>
      <c r="BEQ60" s="1122"/>
      <c r="BER60" s="1122"/>
      <c r="BES60" s="1122"/>
      <c r="BET60" s="1122"/>
      <c r="BEU60" s="1122"/>
      <c r="BEV60" s="1122"/>
      <c r="BEW60" s="1122"/>
      <c r="BEX60" s="1122"/>
      <c r="BEY60" s="1122"/>
      <c r="BEZ60" s="1122"/>
      <c r="BFA60" s="1122"/>
      <c r="BFB60" s="1122"/>
      <c r="BFC60" s="1122"/>
      <c r="BFD60" s="1122"/>
      <c r="BFE60" s="1122"/>
      <c r="BFF60" s="1122"/>
      <c r="BFG60" s="1122"/>
      <c r="BFH60" s="1122"/>
      <c r="BFI60" s="1122"/>
      <c r="BFJ60" s="1122"/>
      <c r="BFK60" s="1122"/>
      <c r="BFL60" s="1122"/>
      <c r="BFM60" s="1122"/>
      <c r="BFN60" s="1122"/>
      <c r="BFO60" s="1122"/>
      <c r="BFP60" s="1122"/>
      <c r="BFQ60" s="1502"/>
      <c r="BFR60" s="1503"/>
      <c r="BFS60" s="1122"/>
      <c r="BFT60" s="1122"/>
      <c r="BFU60" s="1122"/>
      <c r="BFV60" s="1122"/>
      <c r="BFW60" s="1502"/>
      <c r="BFX60" s="1515"/>
      <c r="BFY60" s="231"/>
      <c r="BFZ60" s="1515"/>
      <c r="BGA60" s="1503"/>
      <c r="BGB60" s="1134"/>
      <c r="BGC60" s="1134"/>
      <c r="BGD60" s="1515"/>
      <c r="BGE60" s="1504"/>
      <c r="BGF60" s="1134"/>
      <c r="BGG60" s="1134"/>
      <c r="BGH60" s="1134"/>
      <c r="BGI60" s="1134"/>
      <c r="BGJ60" s="1134"/>
      <c r="BGK60" s="1134"/>
      <c r="BGL60" s="1134"/>
      <c r="BGM60" s="1515"/>
      <c r="BGN60" s="1504"/>
      <c r="BGO60" s="1134"/>
      <c r="BGP60" s="1134"/>
      <c r="BGQ60" s="1134"/>
      <c r="BGR60" s="1506"/>
      <c r="BGS60" s="1507"/>
      <c r="BGT60" s="1264"/>
      <c r="BGU60" s="1506"/>
      <c r="BGV60" s="1508"/>
      <c r="BGW60" s="1134"/>
      <c r="BGX60" s="1134"/>
      <c r="BGY60" s="1134"/>
      <c r="BGZ60" s="1134"/>
      <c r="BHA60" s="1134"/>
      <c r="BHB60" s="1134"/>
      <c r="BHC60" s="1134"/>
      <c r="BHD60" s="1134"/>
      <c r="BHE60" s="1134"/>
      <c r="BHF60" s="1134"/>
      <c r="BHG60" s="1134"/>
      <c r="BHH60" s="1134"/>
      <c r="BHI60" s="1134"/>
      <c r="BHJ60" s="1134"/>
      <c r="BHK60" s="1134"/>
      <c r="BHL60" s="1134"/>
      <c r="BHM60" s="1134"/>
      <c r="BHN60" s="1134"/>
      <c r="BHO60" s="1134"/>
      <c r="BHP60" s="1134"/>
      <c r="BHQ60" s="1134"/>
      <c r="BHR60" s="1134"/>
      <c r="BHS60" s="1515"/>
      <c r="BHT60" s="1503"/>
      <c r="BHU60" s="1134"/>
      <c r="BHV60" s="1134"/>
      <c r="BHW60" s="1134"/>
      <c r="BHX60" s="1134"/>
      <c r="BHY60" s="1515"/>
      <c r="BHZ60" s="1503"/>
      <c r="BIA60" s="1134"/>
      <c r="BIB60" s="1502"/>
      <c r="BIC60" s="1503"/>
      <c r="BID60" s="1122"/>
      <c r="BIE60" s="1122"/>
      <c r="BIF60" s="1502"/>
      <c r="BIG60" s="1504"/>
      <c r="BIH60" s="1122"/>
      <c r="BII60" s="1122"/>
      <c r="BIJ60" s="1122"/>
      <c r="BIK60" s="1122"/>
      <c r="BIL60" s="1122"/>
      <c r="BIM60" s="1122"/>
      <c r="BIN60" s="1122"/>
      <c r="BIO60" s="1502"/>
      <c r="BIP60" s="1504"/>
      <c r="BIQ60" s="1122"/>
      <c r="BIR60" s="1122"/>
      <c r="BIS60" s="1122"/>
      <c r="BIT60" s="1122"/>
      <c r="BIU60" s="1122"/>
      <c r="BIV60" s="1122"/>
      <c r="BIW60" s="1122"/>
      <c r="BIX60" s="1122"/>
      <c r="BIY60" s="1122"/>
      <c r="BIZ60" s="1122"/>
      <c r="BJA60" s="1122"/>
      <c r="BJB60" s="1122"/>
      <c r="BJC60" s="1122"/>
      <c r="BJD60" s="1122"/>
      <c r="BJE60" s="1122"/>
      <c r="BJF60" s="1122"/>
      <c r="BJG60" s="1122"/>
      <c r="BJH60" s="1122"/>
      <c r="BJI60" s="1122"/>
      <c r="BJJ60" s="1122"/>
      <c r="BJK60" s="1122"/>
      <c r="BJL60" s="1122"/>
      <c r="BJM60" s="1122"/>
      <c r="BJN60" s="1122"/>
      <c r="BJO60" s="1122"/>
      <c r="BJP60" s="1122"/>
      <c r="BJQ60" s="1122"/>
      <c r="BJR60" s="1122"/>
      <c r="BJS60" s="1122"/>
      <c r="BJT60" s="1122"/>
      <c r="BJU60" s="1502"/>
      <c r="BJV60" s="1503"/>
      <c r="BJW60" s="1122"/>
      <c r="BJX60" s="1122"/>
      <c r="BJY60" s="1122"/>
      <c r="BJZ60" s="1122"/>
      <c r="BKA60" s="1502"/>
      <c r="BKB60" s="1515"/>
      <c r="BKC60" s="231"/>
      <c r="BKD60" s="1515"/>
      <c r="BKE60" s="1503"/>
      <c r="BKF60" s="1134"/>
      <c r="BKG60" s="1134"/>
      <c r="BKH60" s="1515"/>
      <c r="BKI60" s="1504"/>
      <c r="BKJ60" s="1134"/>
      <c r="BKK60" s="1134"/>
      <c r="BKL60" s="1134"/>
      <c r="BKM60" s="1134"/>
      <c r="BKN60" s="1134"/>
      <c r="BKO60" s="1134"/>
      <c r="BKP60" s="1134"/>
      <c r="BKQ60" s="1515"/>
      <c r="BKR60" s="1504"/>
      <c r="BKS60" s="1134"/>
      <c r="BKT60" s="1134"/>
      <c r="BKU60" s="1134"/>
      <c r="BKV60" s="1506"/>
      <c r="BKW60" s="1507"/>
      <c r="BKX60" s="1264"/>
      <c r="BKY60" s="1506"/>
      <c r="BKZ60" s="1508"/>
      <c r="BLA60" s="1134"/>
      <c r="BLB60" s="1134"/>
      <c r="BLC60" s="1134"/>
      <c r="BLD60" s="1134"/>
      <c r="BLE60" s="1134"/>
      <c r="BLF60" s="1134"/>
      <c r="BLG60" s="1134"/>
      <c r="BLH60" s="1134"/>
      <c r="BLI60" s="1134"/>
      <c r="BLJ60" s="1134"/>
      <c r="BLK60" s="1134"/>
      <c r="BLL60" s="1134"/>
      <c r="BLM60" s="1134"/>
      <c r="BLN60" s="1134"/>
      <c r="BLO60" s="1134"/>
      <c r="BLP60" s="1134"/>
      <c r="BLQ60" s="1134"/>
      <c r="BLR60" s="1134"/>
      <c r="BLS60" s="1134"/>
      <c r="BLT60" s="1134"/>
      <c r="BLU60" s="1134"/>
      <c r="BLV60" s="1134"/>
      <c r="BLW60" s="1515"/>
      <c r="BLX60" s="1503"/>
      <c r="BLY60" s="1134"/>
      <c r="BLZ60" s="1134"/>
      <c r="BMA60" s="1134"/>
      <c r="BMB60" s="1134"/>
      <c r="BMC60" s="1515"/>
      <c r="BMD60" s="1503"/>
      <c r="BME60" s="1134"/>
      <c r="BMF60" s="1502"/>
      <c r="BMG60" s="1503"/>
      <c r="BMH60" s="1122"/>
      <c r="BMI60" s="1122"/>
      <c r="BMJ60" s="1502"/>
      <c r="BMK60" s="1504"/>
      <c r="BML60" s="1122"/>
      <c r="BMM60" s="1122"/>
      <c r="BMN60" s="1122"/>
      <c r="BMO60" s="1122"/>
      <c r="BMP60" s="1122"/>
      <c r="BMQ60" s="1122"/>
      <c r="BMR60" s="1122"/>
      <c r="BMS60" s="1502"/>
      <c r="BMT60" s="1504"/>
      <c r="BMU60" s="1122"/>
      <c r="BMV60" s="1122"/>
      <c r="BMW60" s="1122"/>
      <c r="BMX60" s="1122"/>
      <c r="BMY60" s="1122"/>
      <c r="BMZ60" s="1122"/>
      <c r="BNA60" s="1122"/>
      <c r="BNB60" s="1122"/>
      <c r="BNC60" s="1122"/>
      <c r="BND60" s="1122"/>
      <c r="BNE60" s="1122"/>
      <c r="BNF60" s="1122"/>
      <c r="BNG60" s="1122"/>
      <c r="BNH60" s="1122"/>
      <c r="BNI60" s="1122"/>
      <c r="BNJ60" s="1122"/>
      <c r="BNK60" s="1122"/>
      <c r="BNL60" s="1122"/>
      <c r="BNM60" s="1122"/>
      <c r="BNN60" s="1122"/>
      <c r="BNO60" s="1122"/>
      <c r="BNP60" s="1122"/>
      <c r="BNQ60" s="1122"/>
      <c r="BNR60" s="1122"/>
      <c r="BNS60" s="1122"/>
      <c r="BNT60" s="1122"/>
      <c r="BNU60" s="1122"/>
      <c r="BNV60" s="1122"/>
      <c r="BNW60" s="1122"/>
      <c r="BNX60" s="1122"/>
      <c r="BNY60" s="1502"/>
      <c r="BNZ60" s="1503"/>
      <c r="BOA60" s="1122"/>
      <c r="BOB60" s="1122"/>
      <c r="BOC60" s="1122"/>
      <c r="BOD60" s="1122"/>
      <c r="BOE60" s="1502"/>
      <c r="BOF60" s="1515"/>
      <c r="BOG60" s="231"/>
      <c r="BOH60" s="1515"/>
      <c r="BOI60" s="1503"/>
      <c r="BOJ60" s="1134"/>
      <c r="BOK60" s="1134"/>
      <c r="BOL60" s="1515"/>
      <c r="BOM60" s="1504"/>
      <c r="BON60" s="1134"/>
      <c r="BOO60" s="1134"/>
      <c r="BOP60" s="1134"/>
      <c r="BOQ60" s="1134"/>
      <c r="BOR60" s="1134"/>
      <c r="BOS60" s="1134"/>
      <c r="BOT60" s="1134"/>
      <c r="BOU60" s="1515"/>
      <c r="BOV60" s="1504"/>
      <c r="BOW60" s="1134"/>
      <c r="BOX60" s="1134"/>
      <c r="BOY60" s="1134"/>
      <c r="BOZ60" s="1506"/>
      <c r="BPA60" s="1507"/>
      <c r="BPB60" s="1264"/>
      <c r="BPC60" s="1506"/>
      <c r="BPD60" s="1508"/>
      <c r="BPE60" s="1134"/>
      <c r="BPF60" s="1134"/>
      <c r="BPG60" s="1134"/>
      <c r="BPH60" s="1134"/>
      <c r="BPI60" s="1134"/>
      <c r="BPJ60" s="1134"/>
      <c r="BPK60" s="1134"/>
      <c r="BPL60" s="1134"/>
      <c r="BPM60" s="1134"/>
      <c r="BPN60" s="1134"/>
      <c r="BPO60" s="1134"/>
      <c r="BPP60" s="1134"/>
      <c r="BPQ60" s="1134"/>
      <c r="BPR60" s="1134"/>
      <c r="BPS60" s="1134"/>
      <c r="BPT60" s="1134"/>
      <c r="BPU60" s="1134"/>
      <c r="BPV60" s="1134"/>
      <c r="BPW60" s="1134"/>
      <c r="BPX60" s="1134"/>
      <c r="BPY60" s="1134"/>
      <c r="BPZ60" s="1134"/>
      <c r="BQA60" s="1515"/>
      <c r="BQB60" s="1503"/>
      <c r="BQC60" s="1134"/>
      <c r="BQD60" s="1134"/>
      <c r="BQE60" s="1134"/>
      <c r="BQF60" s="1134"/>
      <c r="BQG60" s="1515"/>
      <c r="BQH60" s="1503"/>
      <c r="BQI60" s="1134"/>
      <c r="BQJ60" s="1502"/>
      <c r="BQK60" s="1503"/>
      <c r="BQL60" s="1122"/>
      <c r="BQM60" s="1122"/>
      <c r="BQN60" s="1502"/>
      <c r="BQO60" s="1504"/>
      <c r="BQP60" s="1122"/>
      <c r="BQQ60" s="1122"/>
      <c r="BQR60" s="1122"/>
      <c r="BQS60" s="1122"/>
      <c r="BQT60" s="1122"/>
      <c r="BQU60" s="1122"/>
      <c r="BQV60" s="1122"/>
      <c r="BQW60" s="1502"/>
      <c r="BQX60" s="1504"/>
      <c r="BQY60" s="1122"/>
      <c r="BQZ60" s="1122"/>
      <c r="BRA60" s="1122"/>
      <c r="BRB60" s="1122"/>
      <c r="BRC60" s="1122"/>
      <c r="BRD60" s="1122"/>
      <c r="BRE60" s="1122"/>
      <c r="BRF60" s="1122"/>
      <c r="BRG60" s="1122"/>
      <c r="BRH60" s="1122"/>
      <c r="BRI60" s="1122"/>
      <c r="BRJ60" s="1122"/>
      <c r="BRK60" s="1122"/>
      <c r="BRL60" s="1122"/>
      <c r="BRM60" s="1122"/>
      <c r="BRN60" s="1122"/>
      <c r="BRO60" s="1122"/>
      <c r="BRP60" s="1122"/>
      <c r="BRQ60" s="1122"/>
      <c r="BRR60" s="1122"/>
      <c r="BRS60" s="1122"/>
      <c r="BRT60" s="1122"/>
      <c r="BRU60" s="1122"/>
      <c r="BRV60" s="1122"/>
      <c r="BRW60" s="1122"/>
      <c r="BRX60" s="1122"/>
      <c r="BRY60" s="1122"/>
      <c r="BRZ60" s="1122"/>
      <c r="BSA60" s="1122"/>
      <c r="BSB60" s="1122"/>
      <c r="BSC60" s="1502"/>
      <c r="BSD60" s="1503"/>
      <c r="BSE60" s="1122"/>
      <c r="BSF60" s="1122"/>
      <c r="BSG60" s="1122"/>
      <c r="BSH60" s="1122"/>
      <c r="BSI60" s="1502"/>
      <c r="BSJ60" s="1515"/>
      <c r="BSK60" s="231"/>
      <c r="BSL60" s="1515"/>
      <c r="BSM60" s="1503"/>
      <c r="BSN60" s="1134"/>
      <c r="BSO60" s="1134"/>
      <c r="BSP60" s="1515"/>
      <c r="BSQ60" s="1504"/>
      <c r="BSR60" s="1134"/>
      <c r="BSS60" s="1134"/>
      <c r="BST60" s="1134"/>
      <c r="BSU60" s="1134"/>
      <c r="BSV60" s="1134"/>
      <c r="BSW60" s="1134"/>
      <c r="BSX60" s="1134"/>
      <c r="BSY60" s="1515"/>
      <c r="BSZ60" s="1504"/>
      <c r="BTA60" s="1134"/>
      <c r="BTB60" s="1134"/>
      <c r="BTC60" s="1134"/>
      <c r="BTD60" s="1506"/>
      <c r="BTE60" s="1507"/>
      <c r="BTF60" s="1264"/>
      <c r="BTG60" s="1506"/>
      <c r="BTH60" s="1508"/>
      <c r="BTI60" s="1134"/>
      <c r="BTJ60" s="1134"/>
      <c r="BTK60" s="1134"/>
      <c r="BTL60" s="1134"/>
      <c r="BTM60" s="1134"/>
      <c r="BTN60" s="1134"/>
      <c r="BTO60" s="1134"/>
      <c r="BTP60" s="1134"/>
      <c r="BTQ60" s="1134"/>
      <c r="BTR60" s="1134"/>
      <c r="BTS60" s="1134"/>
      <c r="BTT60" s="1134"/>
      <c r="BTU60" s="1134"/>
      <c r="BTV60" s="1134"/>
      <c r="BTW60" s="1134"/>
      <c r="BTX60" s="1134"/>
      <c r="BTY60" s="1134"/>
      <c r="BTZ60" s="1134"/>
      <c r="BUA60" s="1134"/>
      <c r="BUB60" s="1134"/>
      <c r="BUC60" s="1134"/>
      <c r="BUD60" s="1134"/>
      <c r="BUE60" s="1515"/>
      <c r="BUF60" s="1503"/>
      <c r="BUG60" s="1134"/>
      <c r="BUH60" s="1134"/>
      <c r="BUI60" s="1134"/>
      <c r="BUJ60" s="1134"/>
      <c r="BUK60" s="1515"/>
      <c r="BUL60" s="1503"/>
      <c r="BUM60" s="1134"/>
      <c r="BUN60" s="1502"/>
      <c r="BUO60" s="1503"/>
      <c r="BUP60" s="1122"/>
      <c r="BUQ60" s="1122"/>
      <c r="BUR60" s="1502"/>
      <c r="BUS60" s="1504"/>
      <c r="BUT60" s="1122"/>
      <c r="BUU60" s="1122"/>
      <c r="BUV60" s="1122"/>
      <c r="BUW60" s="1122"/>
      <c r="BUX60" s="1122"/>
      <c r="BUY60" s="1122"/>
      <c r="BUZ60" s="1122"/>
      <c r="BVA60" s="1502"/>
      <c r="BVB60" s="1504"/>
      <c r="BVC60" s="1122"/>
      <c r="BVD60" s="1122"/>
      <c r="BVE60" s="1122"/>
      <c r="BVF60" s="1122"/>
      <c r="BVG60" s="1122"/>
      <c r="BVH60" s="1122"/>
      <c r="BVI60" s="1122"/>
      <c r="BVJ60" s="1122"/>
      <c r="BVK60" s="1122"/>
      <c r="BVL60" s="1122"/>
      <c r="BVM60" s="1122"/>
      <c r="BVN60" s="1122"/>
      <c r="BVO60" s="1122"/>
      <c r="BVP60" s="1122"/>
      <c r="BVQ60" s="1122"/>
      <c r="BVR60" s="1122"/>
      <c r="BVS60" s="1122"/>
      <c r="BVT60" s="1122"/>
      <c r="BVU60" s="1122"/>
      <c r="BVV60" s="1122"/>
      <c r="BVW60" s="1122"/>
      <c r="BVX60" s="1122"/>
      <c r="BVY60" s="1122"/>
      <c r="BVZ60" s="1122"/>
      <c r="BWA60" s="1122"/>
      <c r="BWB60" s="1122"/>
      <c r="BWC60" s="1122"/>
      <c r="BWD60" s="1122"/>
      <c r="BWE60" s="1122"/>
      <c r="BWF60" s="1122"/>
      <c r="BWG60" s="1502"/>
      <c r="BWH60" s="1503"/>
      <c r="BWI60" s="1122"/>
      <c r="BWJ60" s="1122"/>
      <c r="BWK60" s="1122"/>
      <c r="BWL60" s="1122"/>
      <c r="BWM60" s="1502"/>
      <c r="BWN60" s="1515"/>
      <c r="BWO60" s="231"/>
      <c r="BWP60" s="1515"/>
      <c r="BWQ60" s="1503"/>
      <c r="BWR60" s="1134"/>
      <c r="BWS60" s="1134"/>
      <c r="BWT60" s="1515"/>
      <c r="BWU60" s="1504"/>
      <c r="BWV60" s="1134"/>
      <c r="BWW60" s="1134"/>
      <c r="BWX60" s="1134"/>
      <c r="BWY60" s="1134"/>
      <c r="BWZ60" s="1134"/>
      <c r="BXA60" s="1134"/>
      <c r="BXB60" s="1134"/>
      <c r="BXC60" s="1515"/>
      <c r="BXD60" s="1504"/>
      <c r="BXE60" s="1134"/>
      <c r="BXF60" s="1134"/>
      <c r="BXG60" s="1134"/>
      <c r="BXH60" s="1506"/>
      <c r="BXI60" s="1507"/>
      <c r="BXJ60" s="1264"/>
      <c r="BXK60" s="1506"/>
      <c r="BXL60" s="1508"/>
      <c r="BXM60" s="1134"/>
      <c r="BXN60" s="1134"/>
      <c r="BXO60" s="1134"/>
      <c r="BXP60" s="1134"/>
      <c r="BXQ60" s="1134"/>
      <c r="BXR60" s="1134"/>
      <c r="BXS60" s="1134"/>
      <c r="BXT60" s="1134"/>
      <c r="BXU60" s="1134"/>
      <c r="BXV60" s="1134"/>
      <c r="BXW60" s="1134"/>
      <c r="BXX60" s="1134"/>
      <c r="BXY60" s="1134"/>
      <c r="BXZ60" s="1134"/>
      <c r="BYA60" s="1134"/>
      <c r="BYB60" s="1134"/>
      <c r="BYC60" s="1134"/>
      <c r="BYD60" s="1134"/>
      <c r="BYE60" s="1134"/>
      <c r="BYF60" s="1134"/>
      <c r="BYG60" s="1134"/>
      <c r="BYH60" s="1134"/>
      <c r="BYI60" s="1515"/>
      <c r="BYJ60" s="1503"/>
      <c r="BYK60" s="1134"/>
      <c r="BYL60" s="1134"/>
      <c r="BYM60" s="1134"/>
      <c r="BYN60" s="1134"/>
      <c r="BYO60" s="1515"/>
      <c r="BYP60" s="1503"/>
      <c r="BYQ60" s="1134"/>
      <c r="BYR60" s="1502"/>
      <c r="BYS60" s="1503"/>
      <c r="BYT60" s="1122"/>
      <c r="BYU60" s="1122"/>
      <c r="BYV60" s="1502"/>
      <c r="BYW60" s="1504"/>
      <c r="BYX60" s="1122"/>
      <c r="BYY60" s="1122"/>
      <c r="BYZ60" s="1122"/>
      <c r="BZA60" s="1122"/>
      <c r="BZB60" s="1122"/>
      <c r="BZC60" s="1122"/>
      <c r="BZD60" s="1122"/>
      <c r="BZE60" s="1502"/>
      <c r="BZF60" s="1504"/>
      <c r="BZG60" s="1122"/>
      <c r="BZH60" s="1122"/>
      <c r="BZI60" s="1122"/>
      <c r="BZJ60" s="1122"/>
      <c r="BZK60" s="1122"/>
      <c r="BZL60" s="1122"/>
      <c r="BZM60" s="1122"/>
      <c r="BZN60" s="1122"/>
      <c r="BZO60" s="1122"/>
      <c r="BZP60" s="1122"/>
      <c r="BZQ60" s="1122"/>
      <c r="BZR60" s="1122"/>
      <c r="BZS60" s="1122"/>
      <c r="BZT60" s="1122"/>
      <c r="BZU60" s="1122"/>
      <c r="BZV60" s="1122"/>
      <c r="BZW60" s="1122"/>
      <c r="BZX60" s="1122"/>
      <c r="BZY60" s="1122"/>
      <c r="BZZ60" s="1122"/>
      <c r="CAA60" s="1122"/>
      <c r="CAB60" s="1122"/>
      <c r="CAC60" s="1122"/>
      <c r="CAD60" s="1122"/>
      <c r="CAE60" s="1122"/>
      <c r="CAF60" s="1122"/>
      <c r="CAG60" s="1122"/>
      <c r="CAH60" s="1122"/>
      <c r="CAI60" s="1122"/>
      <c r="CAJ60" s="1122"/>
      <c r="CAK60" s="1502"/>
      <c r="CAL60" s="1503"/>
      <c r="CAM60" s="1122"/>
      <c r="CAN60" s="1122"/>
      <c r="CAO60" s="1122"/>
      <c r="CAP60" s="1122"/>
      <c r="CAQ60" s="1502"/>
      <c r="CAR60" s="1515"/>
      <c r="CAS60" s="231"/>
      <c r="CAT60" s="1515"/>
      <c r="CAU60" s="1503"/>
      <c r="CAV60" s="1134"/>
      <c r="CAW60" s="1134"/>
      <c r="CAX60" s="1515"/>
      <c r="CAY60" s="1504"/>
      <c r="CAZ60" s="1134"/>
      <c r="CBA60" s="1134"/>
      <c r="CBB60" s="1134"/>
      <c r="CBC60" s="1134"/>
      <c r="CBD60" s="1134"/>
      <c r="CBE60" s="1134"/>
      <c r="CBF60" s="1134"/>
      <c r="CBG60" s="1515"/>
      <c r="CBH60" s="1504"/>
      <c r="CBI60" s="1134"/>
      <c r="CBJ60" s="1134"/>
      <c r="CBK60" s="1134"/>
      <c r="CBL60" s="1506"/>
      <c r="CBM60" s="1507"/>
      <c r="CBN60" s="1264"/>
      <c r="CBO60" s="1506"/>
      <c r="CBP60" s="1508"/>
      <c r="CBQ60" s="1134"/>
      <c r="CBR60" s="1134"/>
      <c r="CBS60" s="1134"/>
      <c r="CBT60" s="1134"/>
      <c r="CBU60" s="1134"/>
      <c r="CBV60" s="1134"/>
      <c r="CBW60" s="1134"/>
      <c r="CBX60" s="1134"/>
      <c r="CBY60" s="1134"/>
      <c r="CBZ60" s="1134"/>
      <c r="CCA60" s="1134"/>
      <c r="CCB60" s="1134"/>
      <c r="CCC60" s="1134"/>
      <c r="CCD60" s="1134"/>
      <c r="CCE60" s="1134"/>
      <c r="CCF60" s="1134"/>
      <c r="CCG60" s="1134"/>
      <c r="CCH60" s="1134"/>
      <c r="CCI60" s="1134"/>
      <c r="CCJ60" s="1134"/>
      <c r="CCK60" s="1134"/>
      <c r="CCL60" s="1134"/>
      <c r="CCM60" s="1515"/>
      <c r="CCN60" s="1503"/>
      <c r="CCO60" s="1134"/>
      <c r="CCP60" s="1134"/>
      <c r="CCQ60" s="1134"/>
      <c r="CCR60" s="1134"/>
      <c r="CCS60" s="1515"/>
      <c r="CCT60" s="1503"/>
      <c r="CCU60" s="1134"/>
      <c r="CCV60" s="1502"/>
      <c r="CCW60" s="1503"/>
      <c r="CCX60" s="1122"/>
      <c r="CCY60" s="1122"/>
      <c r="CCZ60" s="1502"/>
      <c r="CDA60" s="1504"/>
      <c r="CDB60" s="1122"/>
      <c r="CDC60" s="1122"/>
      <c r="CDD60" s="1122"/>
      <c r="CDE60" s="1122"/>
      <c r="CDF60" s="1122"/>
      <c r="CDG60" s="1122"/>
      <c r="CDH60" s="1122"/>
      <c r="CDI60" s="1502"/>
      <c r="CDJ60" s="1504"/>
      <c r="CDK60" s="1122"/>
      <c r="CDL60" s="1122"/>
      <c r="CDM60" s="1122"/>
      <c r="CDN60" s="1122"/>
      <c r="CDO60" s="1122"/>
      <c r="CDP60" s="1122"/>
      <c r="CDQ60" s="1122"/>
      <c r="CDR60" s="1122"/>
      <c r="CDS60" s="1122"/>
      <c r="CDT60" s="1122"/>
      <c r="CDU60" s="1122"/>
      <c r="CDV60" s="1122"/>
      <c r="CDW60" s="1122"/>
      <c r="CDX60" s="1122"/>
      <c r="CDY60" s="1122"/>
      <c r="CDZ60" s="1122"/>
      <c r="CEA60" s="1122"/>
      <c r="CEB60" s="1122"/>
      <c r="CEC60" s="1122"/>
      <c r="CED60" s="1122"/>
      <c r="CEE60" s="1122"/>
      <c r="CEF60" s="1122"/>
      <c r="CEG60" s="1122"/>
      <c r="CEH60" s="1122"/>
      <c r="CEI60" s="1122"/>
      <c r="CEJ60" s="1122"/>
      <c r="CEK60" s="1122"/>
      <c r="CEL60" s="1122"/>
      <c r="CEM60" s="1122"/>
      <c r="CEN60" s="1122"/>
      <c r="CEO60" s="1502"/>
      <c r="CEP60" s="1503"/>
      <c r="CEQ60" s="1122"/>
      <c r="CER60" s="1122"/>
      <c r="CES60" s="1122"/>
      <c r="CET60" s="1122"/>
      <c r="CEU60" s="1502"/>
      <c r="CEV60" s="1515"/>
      <c r="CEW60" s="231"/>
      <c r="CEX60" s="1515"/>
      <c r="CEY60" s="1503"/>
      <c r="CEZ60" s="1134"/>
      <c r="CFA60" s="1134"/>
      <c r="CFB60" s="1515"/>
      <c r="CFC60" s="1504"/>
      <c r="CFD60" s="1134"/>
      <c r="CFE60" s="1134"/>
      <c r="CFF60" s="1134"/>
      <c r="CFG60" s="1134"/>
      <c r="CFH60" s="1134"/>
      <c r="CFI60" s="1134"/>
      <c r="CFJ60" s="1134"/>
      <c r="CFK60" s="1515"/>
      <c r="CFL60" s="1504"/>
      <c r="CFM60" s="1134"/>
      <c r="CFN60" s="1134"/>
      <c r="CFO60" s="1134"/>
      <c r="CFP60" s="1506"/>
      <c r="CFQ60" s="1507"/>
      <c r="CFR60" s="1264"/>
      <c r="CFS60" s="1506"/>
      <c r="CFT60" s="1508"/>
      <c r="CFU60" s="1134"/>
      <c r="CFV60" s="1134"/>
      <c r="CFW60" s="1134"/>
      <c r="CFX60" s="1134"/>
      <c r="CFY60" s="1134"/>
      <c r="CFZ60" s="1134"/>
      <c r="CGA60" s="1134"/>
      <c r="CGB60" s="1134"/>
      <c r="CGC60" s="1134"/>
      <c r="CGD60" s="1134"/>
      <c r="CGE60" s="1134"/>
      <c r="CGF60" s="1134"/>
      <c r="CGG60" s="1134"/>
      <c r="CGH60" s="1134"/>
      <c r="CGI60" s="1134"/>
      <c r="CGJ60" s="1134"/>
      <c r="CGK60" s="1134"/>
      <c r="CGL60" s="1134"/>
      <c r="CGM60" s="1134"/>
      <c r="CGN60" s="1134"/>
      <c r="CGO60" s="1134"/>
      <c r="CGP60" s="1134"/>
      <c r="CGQ60" s="1515"/>
      <c r="CGR60" s="1503"/>
      <c r="CGS60" s="1134"/>
      <c r="CGT60" s="1134"/>
      <c r="CGU60" s="1134"/>
      <c r="CGV60" s="1134"/>
      <c r="CGW60" s="1515"/>
      <c r="CGX60" s="1503"/>
      <c r="CGY60" s="1134"/>
      <c r="CGZ60" s="1502"/>
      <c r="CHA60" s="1503"/>
      <c r="CHB60" s="1122"/>
      <c r="CHC60" s="1122"/>
      <c r="CHD60" s="1502"/>
      <c r="CHE60" s="1504"/>
      <c r="CHF60" s="1122"/>
      <c r="CHG60" s="1122"/>
      <c r="CHH60" s="1122"/>
      <c r="CHI60" s="1122"/>
      <c r="CHJ60" s="1122"/>
      <c r="CHK60" s="1122"/>
      <c r="CHL60" s="1122"/>
      <c r="CHM60" s="1502"/>
      <c r="CHN60" s="1504"/>
      <c r="CHO60" s="1122"/>
      <c r="CHP60" s="1122"/>
      <c r="CHQ60" s="1122"/>
      <c r="CHR60" s="1122"/>
      <c r="CHS60" s="1122"/>
      <c r="CHT60" s="1122"/>
      <c r="CHU60" s="1122"/>
      <c r="CHV60" s="1122"/>
      <c r="CHW60" s="1122"/>
      <c r="CHX60" s="1122"/>
      <c r="CHY60" s="1122"/>
      <c r="CHZ60" s="1122"/>
      <c r="CIA60" s="1122"/>
      <c r="CIB60" s="1122"/>
      <c r="CIC60" s="1122"/>
      <c r="CID60" s="1122"/>
      <c r="CIE60" s="1122"/>
      <c r="CIF60" s="1122"/>
      <c r="CIG60" s="1122"/>
      <c r="CIH60" s="1122"/>
      <c r="CII60" s="1122"/>
      <c r="CIJ60" s="1122"/>
      <c r="CIK60" s="1122"/>
      <c r="CIL60" s="1122"/>
      <c r="CIM60" s="1122"/>
      <c r="CIN60" s="1122"/>
      <c r="CIO60" s="1122"/>
      <c r="CIP60" s="1122"/>
      <c r="CIQ60" s="1122"/>
      <c r="CIR60" s="1122"/>
      <c r="CIS60" s="1502"/>
      <c r="CIT60" s="1503"/>
      <c r="CIU60" s="1122"/>
      <c r="CIV60" s="1122"/>
      <c r="CIW60" s="1122"/>
      <c r="CIX60" s="1122"/>
      <c r="CIY60" s="1502"/>
      <c r="CIZ60" s="1515"/>
      <c r="CJA60" s="231"/>
      <c r="CJB60" s="1515"/>
      <c r="CJC60" s="1503"/>
      <c r="CJD60" s="1134"/>
      <c r="CJE60" s="1134"/>
      <c r="CJF60" s="1515"/>
      <c r="CJG60" s="1504"/>
      <c r="CJH60" s="1134"/>
      <c r="CJI60" s="1134"/>
      <c r="CJJ60" s="1134"/>
      <c r="CJK60" s="1134"/>
      <c r="CJL60" s="1134"/>
      <c r="CJM60" s="1134"/>
      <c r="CJN60" s="1134"/>
      <c r="CJO60" s="1515"/>
      <c r="CJP60" s="1504"/>
      <c r="CJQ60" s="1134"/>
      <c r="CJR60" s="1134"/>
      <c r="CJS60" s="1134"/>
      <c r="CJT60" s="1506"/>
      <c r="CJU60" s="1507"/>
      <c r="CJV60" s="1264"/>
      <c r="CJW60" s="1506"/>
      <c r="CJX60" s="1508"/>
      <c r="CJY60" s="1134"/>
      <c r="CJZ60" s="1134"/>
      <c r="CKA60" s="1134"/>
      <c r="CKB60" s="1134"/>
      <c r="CKC60" s="1134"/>
      <c r="CKD60" s="1134"/>
      <c r="CKE60" s="1134"/>
      <c r="CKF60" s="1134"/>
      <c r="CKG60" s="1134"/>
      <c r="CKH60" s="1134"/>
      <c r="CKI60" s="1134"/>
      <c r="CKJ60" s="1134"/>
      <c r="CKK60" s="1134"/>
      <c r="CKL60" s="1134"/>
      <c r="CKM60" s="1134"/>
      <c r="CKN60" s="1134"/>
      <c r="CKO60" s="1134"/>
      <c r="CKP60" s="1134"/>
      <c r="CKQ60" s="1134"/>
      <c r="CKR60" s="1134"/>
      <c r="CKS60" s="1134"/>
      <c r="CKT60" s="1134"/>
      <c r="CKU60" s="1515"/>
      <c r="CKV60" s="1503"/>
      <c r="CKW60" s="1134"/>
      <c r="CKX60" s="1134"/>
      <c r="CKY60" s="1134"/>
      <c r="CKZ60" s="1134"/>
      <c r="CLA60" s="1515"/>
      <c r="CLB60" s="1503"/>
      <c r="CLC60" s="1134"/>
      <c r="CLD60" s="1502"/>
      <c r="CLE60" s="1503"/>
      <c r="CLF60" s="1122"/>
      <c r="CLG60" s="1122"/>
      <c r="CLH60" s="1502"/>
      <c r="CLI60" s="1504"/>
      <c r="CLJ60" s="1122"/>
      <c r="CLK60" s="1122"/>
      <c r="CLL60" s="1122"/>
      <c r="CLM60" s="1122"/>
      <c r="CLN60" s="1122"/>
      <c r="CLO60" s="1122"/>
      <c r="CLP60" s="1122"/>
      <c r="CLQ60" s="1502"/>
      <c r="CLR60" s="1504"/>
      <c r="CLS60" s="1122"/>
      <c r="CLT60" s="1122"/>
      <c r="CLU60" s="1122"/>
      <c r="CLV60" s="1122"/>
      <c r="CLW60" s="1122"/>
      <c r="CLX60" s="1122"/>
      <c r="CLY60" s="1122"/>
      <c r="CLZ60" s="1122"/>
      <c r="CMA60" s="1122"/>
      <c r="CMB60" s="1122"/>
      <c r="CMC60" s="1122"/>
      <c r="CMD60" s="1122"/>
      <c r="CME60" s="1122"/>
      <c r="CMF60" s="1122"/>
      <c r="CMG60" s="1122"/>
      <c r="CMH60" s="1122"/>
      <c r="CMI60" s="1122"/>
      <c r="CMJ60" s="1122"/>
      <c r="CMK60" s="1122"/>
      <c r="CML60" s="1122"/>
      <c r="CMM60" s="1122"/>
      <c r="CMN60" s="1122"/>
      <c r="CMO60" s="1122"/>
      <c r="CMP60" s="1122"/>
      <c r="CMQ60" s="1122"/>
      <c r="CMR60" s="1122"/>
      <c r="CMS60" s="1122"/>
      <c r="CMT60" s="1122"/>
      <c r="CMU60" s="1122"/>
      <c r="CMV60" s="1122"/>
      <c r="CMW60" s="1502"/>
      <c r="CMX60" s="1503"/>
      <c r="CMY60" s="1122"/>
      <c r="CMZ60" s="1122"/>
      <c r="CNA60" s="1122"/>
      <c r="CNB60" s="1122"/>
      <c r="CNC60" s="1502"/>
      <c r="CND60" s="1515"/>
      <c r="CNE60" s="231"/>
      <c r="CNF60" s="1515"/>
      <c r="CNG60" s="1503"/>
      <c r="CNH60" s="1122"/>
      <c r="CNI60" s="1122"/>
      <c r="CNJ60" s="1502"/>
      <c r="CNK60" s="1504"/>
      <c r="CNL60" s="1122"/>
      <c r="CNM60" s="1122"/>
      <c r="CNN60" s="1122"/>
      <c r="CNO60" s="1122"/>
      <c r="CNP60" s="1122"/>
      <c r="CNQ60" s="1122"/>
      <c r="CNR60" s="1122"/>
      <c r="CNS60" s="1515"/>
      <c r="CNT60" s="1504"/>
      <c r="CNU60" s="1134"/>
      <c r="CNV60" s="1134"/>
      <c r="CNW60" s="1134"/>
      <c r="CNX60" s="1506"/>
      <c r="CNY60" s="1507"/>
      <c r="CNZ60" s="1264"/>
      <c r="COA60" s="1506"/>
      <c r="COB60" s="1508"/>
      <c r="COC60" s="1122"/>
      <c r="COD60" s="1122"/>
      <c r="COE60" s="1122"/>
      <c r="COF60" s="1122"/>
      <c r="COG60" s="1122"/>
      <c r="COH60" s="1122"/>
      <c r="COI60" s="1122"/>
      <c r="COJ60" s="1122"/>
      <c r="COK60" s="1122"/>
      <c r="COL60" s="1122"/>
      <c r="COM60" s="1122"/>
      <c r="CON60" s="1122"/>
      <c r="COO60" s="1122"/>
      <c r="COP60" s="1122"/>
      <c r="COQ60" s="1122"/>
      <c r="COR60" s="1122"/>
      <c r="COS60" s="1122"/>
      <c r="COT60" s="1122"/>
      <c r="COU60" s="1122"/>
      <c r="COV60" s="1122"/>
      <c r="COW60" s="1122"/>
      <c r="COX60" s="1122"/>
      <c r="COY60" s="1502"/>
      <c r="COZ60" s="1503"/>
      <c r="CPA60" s="231"/>
      <c r="CPB60" s="1134"/>
      <c r="CPC60" s="1134"/>
      <c r="CPD60" s="1134"/>
      <c r="CPE60" s="1515"/>
      <c r="CPF60" s="1503"/>
      <c r="CPG60" s="1134"/>
      <c r="CPH60" s="1502"/>
      <c r="CPI60" s="1503"/>
      <c r="CPJ60" s="1122"/>
      <c r="CPK60" s="1122"/>
      <c r="CPL60" s="1502"/>
      <c r="CPM60" s="1504"/>
      <c r="CPN60" s="1122"/>
      <c r="CPO60" s="1122"/>
      <c r="CPP60" s="1122"/>
      <c r="CPQ60" s="1122"/>
      <c r="CPR60" s="1122"/>
      <c r="CPS60" s="1122"/>
      <c r="CPT60" s="1122"/>
      <c r="CPU60" s="1502"/>
      <c r="CPV60" s="1504"/>
      <c r="CPW60" s="1122"/>
      <c r="CPX60" s="1122"/>
      <c r="CPY60" s="1122"/>
      <c r="CPZ60" s="1122"/>
      <c r="CQA60" s="1122"/>
      <c r="CQB60" s="1122"/>
      <c r="CQC60" s="1122"/>
      <c r="CQD60" s="1122"/>
      <c r="CQE60" s="1122"/>
      <c r="CQF60" s="1122"/>
      <c r="CQG60" s="1122"/>
      <c r="CQH60" s="1122"/>
      <c r="CQI60" s="1122"/>
      <c r="CQJ60" s="1122"/>
      <c r="CQK60" s="1122"/>
      <c r="CQL60" s="1122"/>
      <c r="CQM60" s="1122"/>
      <c r="CQN60" s="1122"/>
      <c r="CQO60" s="1122"/>
      <c r="CQP60" s="1122"/>
      <c r="CQQ60" s="1122"/>
      <c r="CQR60" s="1122"/>
      <c r="CQS60" s="1122"/>
      <c r="CQT60" s="1122"/>
      <c r="CQU60" s="1122"/>
      <c r="CQV60" s="1122"/>
      <c r="CQW60" s="1122"/>
      <c r="CQX60" s="1122"/>
      <c r="CQY60" s="1122"/>
      <c r="CQZ60" s="1122"/>
      <c r="CRA60" s="1502"/>
      <c r="CRB60" s="1503"/>
      <c r="CRC60" s="1122"/>
      <c r="CRD60" s="1122"/>
      <c r="CRE60" s="1122"/>
      <c r="CRF60" s="1122"/>
      <c r="CRG60" s="1502"/>
      <c r="CRH60" s="1515"/>
      <c r="CRI60" s="231"/>
      <c r="CRJ60" s="1515"/>
      <c r="CRK60" s="1503"/>
      <c r="CRL60" s="1122"/>
      <c r="CRM60" s="1122"/>
      <c r="CRN60" s="1502"/>
      <c r="CRO60" s="1504"/>
      <c r="CRP60" s="1122"/>
      <c r="CRQ60" s="1122"/>
      <c r="CRR60" s="1122"/>
      <c r="CRS60" s="1122"/>
      <c r="CRT60" s="1122"/>
      <c r="CRU60" s="1122"/>
      <c r="CRV60" s="1122"/>
      <c r="CRW60" s="1502"/>
      <c r="CRX60" s="1504"/>
      <c r="CRY60" s="1122"/>
      <c r="CRZ60" s="1122"/>
      <c r="CSA60" s="1122"/>
      <c r="CSB60" s="1122"/>
      <c r="CSC60" s="1122"/>
      <c r="CSD60" s="1122"/>
      <c r="CSE60" s="1122"/>
      <c r="CSF60" s="1122"/>
      <c r="CSG60" s="1122"/>
      <c r="CSH60" s="1122"/>
      <c r="CSI60" s="1122"/>
      <c r="CSJ60" s="1122"/>
      <c r="CSK60" s="1122"/>
      <c r="CSL60" s="1122"/>
      <c r="CSM60" s="1122"/>
      <c r="CSN60" s="1122"/>
      <c r="CSO60" s="1122"/>
      <c r="CSP60" s="1122"/>
      <c r="CSQ60" s="1122"/>
      <c r="CSR60" s="1122"/>
      <c r="CSS60" s="1122"/>
      <c r="CST60" s="1122"/>
      <c r="CSU60" s="1122"/>
      <c r="CSV60" s="1122"/>
      <c r="CSW60" s="1122"/>
      <c r="CSX60" s="1122"/>
      <c r="CSY60" s="1122"/>
      <c r="CSZ60" s="1122"/>
      <c r="CTA60" s="1122"/>
      <c r="CTB60" s="1122"/>
      <c r="CTC60" s="1502"/>
      <c r="CTD60" s="1503"/>
      <c r="CTE60" s="1122"/>
      <c r="CTF60" s="1122"/>
      <c r="CTG60" s="1122"/>
      <c r="CTH60" s="1122"/>
      <c r="CTI60" s="1515"/>
      <c r="CTJ60" s="1503"/>
      <c r="CTK60" s="1134"/>
      <c r="CTL60" s="1502"/>
      <c r="CTM60" s="1503"/>
      <c r="CTN60" s="1122"/>
      <c r="CTO60" s="1122"/>
      <c r="CTP60" s="1502"/>
      <c r="CTQ60" s="1504"/>
      <c r="CTR60" s="1122"/>
      <c r="CTS60" s="1122"/>
      <c r="CTT60" s="1122"/>
      <c r="CTU60" s="1122"/>
      <c r="CTV60" s="1122"/>
      <c r="CTW60" s="1122"/>
      <c r="CTX60" s="1122"/>
      <c r="CTY60" s="1502"/>
      <c r="CTZ60" s="1504"/>
      <c r="CUA60" s="1122"/>
      <c r="CUB60" s="1122"/>
      <c r="CUC60" s="1122"/>
      <c r="CUD60" s="1122"/>
      <c r="CUE60" s="1122"/>
      <c r="CUF60" s="1122"/>
      <c r="CUG60" s="1122"/>
      <c r="CUH60" s="1122"/>
      <c r="CUI60" s="1122"/>
      <c r="CUJ60" s="1122"/>
      <c r="CUK60" s="1122"/>
      <c r="CUL60" s="1122"/>
      <c r="CUM60" s="1122"/>
      <c r="CUN60" s="1122"/>
      <c r="CVK60" s="1502"/>
      <c r="CVL60" s="1503"/>
      <c r="CVT60" s="1502"/>
      <c r="CVU60" s="1503"/>
      <c r="CVX60" s="1502"/>
      <c r="CVY60" s="1504"/>
      <c r="CWG60" s="1502"/>
      <c r="CWH60" s="1504"/>
      <c r="CWK60" s="1502"/>
      <c r="CWL60" s="1503"/>
      <c r="CWM60" s="231"/>
      <c r="CWN60" s="1134"/>
      <c r="CWO60" s="1134"/>
      <c r="CWP60" s="1134"/>
      <c r="CWQ60" s="1515"/>
      <c r="CWR60" s="1503"/>
      <c r="CWS60" s="1134"/>
      <c r="CWT60" s="1502"/>
      <c r="CWU60" s="1503"/>
      <c r="CWV60" s="1122"/>
      <c r="CWW60" s="1122"/>
      <c r="CWX60" s="1502"/>
      <c r="CWY60" s="1504"/>
      <c r="CWZ60" s="1122"/>
      <c r="CXA60" s="1122"/>
      <c r="CXB60" s="1122"/>
      <c r="CXC60" s="1122"/>
      <c r="CXD60" s="1122"/>
      <c r="CXE60" s="1122"/>
      <c r="CXF60" s="1122"/>
      <c r="CXG60" s="1502"/>
      <c r="CXH60" s="1504"/>
      <c r="CXI60" s="1122"/>
      <c r="CXJ60" s="1122"/>
      <c r="CXL60" s="1506"/>
      <c r="CXM60" s="1507"/>
      <c r="CXN60" s="1264"/>
      <c r="CXO60" s="1506"/>
      <c r="CXP60" s="1508"/>
      <c r="CZI60" s="1502"/>
      <c r="CZJ60" s="1515"/>
      <c r="CZK60" s="231"/>
      <c r="CZL60" s="1134"/>
      <c r="CZM60" s="1134"/>
      <c r="CZN60" s="1134"/>
      <c r="CZO60" s="1134"/>
      <c r="CZP60" s="1134"/>
      <c r="CZQ60" s="1134"/>
      <c r="CZR60" s="1268"/>
      <c r="CZS60" s="1268"/>
      <c r="CZT60" s="1134"/>
      <c r="CZU60" s="1134"/>
      <c r="CZV60" s="1515"/>
      <c r="CZW60" s="1504"/>
      <c r="CZX60" s="1134"/>
      <c r="CZY60" s="1134"/>
      <c r="CZZ60" s="1134"/>
      <c r="DAA60" s="1134"/>
      <c r="DAB60" s="1134"/>
      <c r="DAC60" s="1134"/>
      <c r="DAD60" s="1134"/>
      <c r="DAE60" s="1268"/>
      <c r="DAF60" s="1268"/>
      <c r="DAG60" s="1134"/>
      <c r="DAH60" s="1134"/>
      <c r="DAI60" s="1515"/>
      <c r="DAJ60" s="1503"/>
      <c r="DAK60" s="1134"/>
      <c r="DAL60" s="1134"/>
      <c r="DAM60" s="1134"/>
      <c r="DAN60" s="1122"/>
      <c r="DAO60" s="1502"/>
      <c r="DAP60" s="1503"/>
      <c r="DAQ60" s="231"/>
      <c r="DAR60" s="1502"/>
      <c r="DAS60" s="1503"/>
      <c r="DAT60" s="1122"/>
      <c r="DAU60" s="1122"/>
      <c r="DAV60" s="1502"/>
      <c r="DAW60" s="1504"/>
      <c r="DBE60" s="1502"/>
      <c r="DBF60" s="1504"/>
      <c r="DBG60" s="1264"/>
      <c r="DBH60" s="1264"/>
      <c r="DBI60" s="1264"/>
      <c r="DBJ60" s="1506"/>
      <c r="DBK60" s="1507"/>
      <c r="DBL60" s="1264"/>
      <c r="DBM60" s="1506"/>
      <c r="DBN60" s="1508"/>
      <c r="DBU60" s="1122"/>
      <c r="DBV60" s="1122"/>
      <c r="DBW60" s="1122"/>
      <c r="DBX60" s="1122"/>
      <c r="DBY60" s="1122"/>
      <c r="DBZ60" s="1122"/>
      <c r="DCA60" s="1122"/>
      <c r="DCB60" s="1122"/>
      <c r="DCC60" s="1122"/>
      <c r="DCD60" s="1122"/>
      <c r="DCE60" s="1122"/>
      <c r="DCF60" s="1122"/>
      <c r="DCG60" s="1122"/>
      <c r="DCH60" s="1122"/>
      <c r="DCI60" s="1122"/>
      <c r="DCJ60" s="1122"/>
      <c r="DCK60" s="1122"/>
      <c r="DCL60" s="1122"/>
      <c r="DCM60" s="1122"/>
      <c r="DCN60" s="1122"/>
      <c r="DCO60" s="1122"/>
      <c r="DCP60" s="1122"/>
      <c r="DCQ60" s="1502"/>
      <c r="DCR60" s="1515"/>
      <c r="DCS60" s="231"/>
      <c r="DCT60" s="1134"/>
      <c r="DCU60" s="1134"/>
      <c r="DCV60" s="1134"/>
      <c r="DCW60" s="1134"/>
      <c r="DCX60" s="1134"/>
      <c r="DCY60" s="1134"/>
      <c r="DCZ60" s="1268"/>
      <c r="DDA60" s="1268"/>
      <c r="DDB60" s="1134"/>
      <c r="DDC60" s="1134"/>
      <c r="DDD60" s="1515"/>
      <c r="DDE60" s="1515"/>
      <c r="DDF60" s="232"/>
      <c r="DDG60" s="1134"/>
      <c r="DDH60" s="1134"/>
      <c r="DDI60" s="1134"/>
      <c r="DDJ60" s="1134"/>
      <c r="DDK60" s="1134"/>
      <c r="DDL60" s="1134"/>
      <c r="DDM60" s="1268"/>
      <c r="DDN60" s="1268"/>
      <c r="DDO60" s="1134"/>
      <c r="DDP60" s="1134"/>
      <c r="DDQ60" s="1515"/>
      <c r="DDR60" s="1503"/>
      <c r="DDS60" s="1134"/>
      <c r="DDT60" s="1134"/>
      <c r="DDU60" s="1134"/>
      <c r="DDV60" s="1122"/>
      <c r="DDW60" s="1502"/>
      <c r="DDX60" s="1503"/>
      <c r="DDY60" s="231"/>
      <c r="DDZ60" s="1502"/>
      <c r="DEA60" s="1503"/>
      <c r="DEB60" s="1122"/>
      <c r="DEC60" s="1122"/>
      <c r="DED60" s="1502"/>
      <c r="DEE60" s="1504"/>
      <c r="DEF60" s="1122"/>
      <c r="DEG60" s="1122"/>
      <c r="DEH60" s="1122"/>
      <c r="DEI60" s="1122"/>
      <c r="DEJ60" s="1122"/>
      <c r="DEK60" s="1122"/>
      <c r="DEL60" s="1122"/>
      <c r="DEM60" s="1502"/>
      <c r="DEN60" s="1504"/>
      <c r="DEO60" s="1264"/>
      <c r="DEP60" s="1264"/>
      <c r="DEQ60" s="1264"/>
      <c r="DER60" s="1506"/>
      <c r="DES60" s="1507"/>
      <c r="DET60" s="1264"/>
      <c r="DEU60" s="1506"/>
      <c r="DEV60" s="1508"/>
      <c r="DEW60" s="1122"/>
      <c r="DEX60" s="1122"/>
      <c r="DEY60" s="1122"/>
      <c r="DEZ60" s="1122"/>
      <c r="DFA60" s="1122"/>
      <c r="DFB60" s="1122"/>
      <c r="DFC60" s="1122"/>
      <c r="DFD60" s="1122"/>
      <c r="DFE60" s="1122"/>
      <c r="DFF60" s="1122"/>
      <c r="DFG60" s="1122"/>
      <c r="DFH60" s="1122"/>
      <c r="DFI60" s="1122"/>
      <c r="DFJ60" s="1122"/>
      <c r="DFK60" s="1122"/>
      <c r="DFL60" s="1122"/>
      <c r="DFM60" s="1122"/>
      <c r="DFN60" s="1122"/>
      <c r="DFO60" s="1122"/>
      <c r="DFP60" s="1122"/>
      <c r="DFQ60" s="1122"/>
      <c r="DFR60" s="1122"/>
      <c r="DFS60" s="1122"/>
      <c r="DFT60" s="1122"/>
      <c r="DFU60" s="1122"/>
      <c r="DFV60" s="1122"/>
      <c r="DFW60" s="1122"/>
      <c r="DFX60" s="1122"/>
      <c r="DFY60" s="1502"/>
      <c r="DFZ60" s="1515"/>
      <c r="DGA60" s="231"/>
      <c r="DGB60" s="1134"/>
      <c r="DGC60" s="1134"/>
      <c r="DGD60" s="1134"/>
      <c r="DGE60" s="1134"/>
      <c r="DGF60" s="1134"/>
      <c r="DGG60" s="1134"/>
      <c r="DGH60" s="1268"/>
      <c r="DGI60" s="1268"/>
      <c r="DGJ60" s="1134"/>
      <c r="DGK60" s="1134"/>
      <c r="DGL60" s="1515"/>
      <c r="DGM60" s="1504"/>
      <c r="DGN60" s="1134"/>
      <c r="DGO60" s="1134"/>
      <c r="DGP60" s="1122"/>
      <c r="DGQ60" s="1122"/>
      <c r="DGR60" s="1122"/>
      <c r="DGS60" s="1122"/>
      <c r="DGT60" s="1122"/>
      <c r="DGU60" s="1268"/>
      <c r="DGV60" s="1268"/>
      <c r="DGW60" s="1134"/>
      <c r="DGX60" s="1122"/>
      <c r="DGY60" s="1502"/>
      <c r="DGZ60" s="1503"/>
      <c r="DHA60" s="1122"/>
      <c r="DHB60" s="1122"/>
      <c r="DHC60" s="1122"/>
      <c r="DHD60" s="1122"/>
      <c r="DHE60" s="1502"/>
      <c r="DHF60" s="1515"/>
      <c r="DHG60" s="231"/>
      <c r="DHH60" s="1502"/>
      <c r="DHI60" s="1503"/>
      <c r="DHJ60" s="1122"/>
      <c r="DHK60" s="1122"/>
      <c r="DHL60" s="1502"/>
      <c r="DHM60" s="1504"/>
      <c r="DHN60" s="1122"/>
      <c r="DHO60" s="1122"/>
      <c r="DHP60" s="1122"/>
      <c r="DHQ60" s="1122"/>
      <c r="DHR60" s="1122"/>
      <c r="DHS60" s="1122"/>
      <c r="DHT60" s="1122"/>
      <c r="DHU60" s="1502"/>
      <c r="DHV60" s="1504"/>
      <c r="DHW60" s="1122"/>
      <c r="DHX60" s="1122"/>
      <c r="DHY60" s="1122"/>
      <c r="DHZ60" s="1122"/>
      <c r="DIA60" s="1122"/>
      <c r="DIB60" s="1122"/>
      <c r="DIC60" s="1122"/>
      <c r="DID60" s="1122"/>
      <c r="DIE60" s="1122"/>
      <c r="DIF60" s="1122"/>
      <c r="DIG60" s="1122"/>
      <c r="DIH60" s="1122"/>
      <c r="DII60" s="1122"/>
      <c r="DIJ60" s="1122"/>
      <c r="DIK60" s="1122"/>
      <c r="DIL60" s="1122"/>
      <c r="DIM60" s="1122"/>
      <c r="DIN60" s="1122"/>
      <c r="DIO60" s="1122"/>
      <c r="DIP60" s="1122"/>
      <c r="DIQ60" s="1122"/>
      <c r="DIR60" s="1122"/>
      <c r="DIS60" s="1122"/>
      <c r="DIT60" s="1122"/>
      <c r="DIU60" s="1122"/>
      <c r="DIV60" s="1122"/>
      <c r="DIW60" s="1122"/>
      <c r="DIX60" s="1122"/>
      <c r="DIY60" s="1122"/>
      <c r="DIZ60" s="1122"/>
      <c r="DJA60" s="1122"/>
      <c r="DJB60" s="1122"/>
      <c r="DJC60" s="1122"/>
      <c r="DJD60" s="1122"/>
      <c r="DJE60" s="1122"/>
      <c r="DJF60" s="1122"/>
      <c r="DJG60" s="1502"/>
      <c r="DJH60" s="1515"/>
      <c r="DJI60" s="231"/>
      <c r="DJJ60" s="1134"/>
      <c r="DJK60" s="1134"/>
      <c r="DJL60" s="1134"/>
      <c r="DJM60" s="1134"/>
      <c r="DJN60" s="1134"/>
      <c r="DJO60" s="1134"/>
      <c r="DJP60" s="1268"/>
      <c r="DJQ60" s="1268"/>
      <c r="DJR60" s="1134"/>
      <c r="DJS60" s="1134"/>
      <c r="DJT60" s="1515"/>
      <c r="DJU60" s="1515"/>
      <c r="DJV60" s="232"/>
      <c r="DJW60" s="1134"/>
      <c r="DJX60" s="1134"/>
      <c r="DJY60" s="1134"/>
      <c r="DJZ60" s="1134"/>
      <c r="DKA60" s="1134"/>
      <c r="DKB60" s="1134"/>
      <c r="DKC60" s="1268"/>
      <c r="DKD60" s="1268"/>
      <c r="DKE60" s="1134"/>
      <c r="DKF60" s="1134"/>
      <c r="DKG60" s="1515"/>
      <c r="DKH60" s="1503"/>
      <c r="DKI60" s="1122"/>
      <c r="DKJ60" s="1122"/>
      <c r="DKK60" s="1122"/>
      <c r="DKL60" s="1134"/>
      <c r="DKM60" s="1515"/>
      <c r="DKN60" s="1503"/>
      <c r="DKO60" s="1134"/>
      <c r="DKP60" s="1502"/>
      <c r="DKQ60" s="1503"/>
      <c r="DKR60" s="1122"/>
      <c r="DKS60" s="1122"/>
      <c r="DKT60" s="1502"/>
      <c r="DKU60" s="1504"/>
      <c r="DKV60" s="1122"/>
      <c r="DKW60" s="1122"/>
      <c r="DKX60" s="1122"/>
      <c r="DKY60" s="1122"/>
      <c r="DKZ60" s="1122"/>
      <c r="DLA60" s="1122"/>
      <c r="DLB60" s="1122"/>
      <c r="DLC60" s="1502"/>
      <c r="DLD60" s="1504"/>
      <c r="DLE60" s="1122"/>
      <c r="DLF60" s="1122"/>
      <c r="DLG60" s="1122"/>
      <c r="DLH60" s="1122"/>
      <c r="DLI60" s="1122"/>
      <c r="DLJ60" s="1122"/>
      <c r="DLK60" s="1122"/>
      <c r="DLL60" s="1122"/>
      <c r="DLM60" s="1122"/>
      <c r="DLN60" s="1122"/>
      <c r="DLO60" s="1122"/>
      <c r="DLP60" s="1122"/>
      <c r="DLQ60" s="1122"/>
      <c r="DLR60" s="1122"/>
      <c r="DMO60" s="1502"/>
      <c r="DMP60" s="1503"/>
      <c r="DMX60" s="1502"/>
      <c r="DMY60" s="1503"/>
      <c r="DNB60" s="1502"/>
      <c r="DNC60" s="1504"/>
      <c r="DNK60" s="1502"/>
      <c r="DNL60" s="1504"/>
      <c r="DNO60" s="1502"/>
      <c r="DNP60" s="1503"/>
      <c r="DNQ60" s="1122"/>
      <c r="DNR60" s="1122"/>
      <c r="DNS60" s="1122"/>
      <c r="DNT60" s="1122"/>
      <c r="DNU60" s="1515"/>
      <c r="DNV60" s="1503"/>
      <c r="DNW60" s="1134"/>
      <c r="DNX60" s="1502"/>
      <c r="DNY60" s="1503"/>
      <c r="DNZ60" s="1122"/>
      <c r="DOA60" s="1122"/>
      <c r="DOB60" s="1502"/>
      <c r="DOC60" s="1504"/>
      <c r="DOD60" s="1122"/>
      <c r="DOE60" s="1122"/>
      <c r="DOF60" s="1122"/>
      <c r="DOG60" s="1122"/>
      <c r="DOH60" s="1122"/>
      <c r="DOI60" s="1122"/>
      <c r="DOJ60" s="1122"/>
      <c r="DOK60" s="1502"/>
      <c r="DOL60" s="1504"/>
      <c r="DOM60" s="1122"/>
      <c r="DON60" s="1122"/>
      <c r="DOZ60" s="792"/>
      <c r="DPA60" s="792"/>
      <c r="DPB60" s="792"/>
      <c r="DPC60" s="792"/>
      <c r="DPD60" s="792"/>
      <c r="DPE60" s="792"/>
      <c r="DPF60" s="792"/>
      <c r="DPG60" s="792"/>
      <c r="DPH60" s="792"/>
      <c r="DPI60" s="792"/>
      <c r="DPJ60" s="792"/>
      <c r="DPK60" s="792"/>
      <c r="DPL60" s="792"/>
      <c r="DPM60" s="792"/>
      <c r="DPN60" s="792"/>
      <c r="DPO60" s="792"/>
      <c r="DPP60" s="792"/>
      <c r="DPQ60" s="792"/>
      <c r="DPR60" s="792"/>
      <c r="DPS60" s="792"/>
      <c r="DPT60" s="792"/>
      <c r="DPU60" s="792"/>
      <c r="DPV60" s="792"/>
      <c r="DPW60" s="792"/>
      <c r="DPX60" s="792"/>
      <c r="DPY60" s="792"/>
      <c r="DPZ60" s="792"/>
      <c r="DQA60" s="792"/>
      <c r="DQB60" s="792"/>
      <c r="DQC60" s="792"/>
      <c r="DQM60" s="616"/>
      <c r="DQN60" s="616"/>
      <c r="DQV60" s="616"/>
      <c r="DQW60" s="616"/>
      <c r="DQZ60" s="616"/>
      <c r="DRA60" s="616"/>
      <c r="DRI60" s="616"/>
      <c r="DRJ60" s="616"/>
      <c r="DRM60" s="1502"/>
      <c r="DRN60" s="1503"/>
      <c r="DRO60" s="1122"/>
      <c r="DRP60" s="1122"/>
      <c r="DRQ60" s="1122"/>
      <c r="DRR60" s="1122"/>
      <c r="DRS60" s="1515"/>
      <c r="DRT60" s="1503"/>
      <c r="DRU60" s="1134"/>
      <c r="DRV60" s="1502"/>
      <c r="DRW60" s="1503"/>
      <c r="DRX60" s="1122"/>
      <c r="DRY60" s="1122"/>
      <c r="DRZ60" s="1502"/>
      <c r="DSA60" s="1504"/>
      <c r="DSI60" s="1502"/>
      <c r="DSJ60" s="1504"/>
      <c r="DSM60" s="1502"/>
      <c r="DSN60" s="1503"/>
      <c r="DSV60" s="1502"/>
      <c r="DSW60" s="1503"/>
      <c r="DSZ60" s="1502"/>
      <c r="DTA60" s="1504"/>
      <c r="DTI60" s="1502"/>
      <c r="DTJ60" s="1504"/>
      <c r="DTM60" s="1502"/>
      <c r="DTN60" s="1503"/>
      <c r="DTV60" s="1502"/>
      <c r="DTW60" s="1503"/>
      <c r="DTZ60" s="616"/>
      <c r="DUA60" s="616"/>
      <c r="DUI60" s="616"/>
      <c r="DUJ60" s="616"/>
      <c r="DVF60" s="235"/>
      <c r="DVG60" s="235"/>
      <c r="DVH60" s="235"/>
      <c r="DVI60" s="235"/>
      <c r="DVJ60" s="235"/>
      <c r="DVK60" s="235"/>
      <c r="DVL60" s="235"/>
      <c r="DVM60" s="235"/>
      <c r="DVN60" s="235"/>
      <c r="DVO60" s="235"/>
      <c r="DVP60" s="235"/>
      <c r="DVQ60" s="235"/>
      <c r="DVR60" s="235"/>
      <c r="DVS60" s="235"/>
      <c r="DVT60" s="235"/>
      <c r="DVU60" s="235"/>
      <c r="DVV60" s="235"/>
      <c r="DVW60" s="235"/>
      <c r="DVX60" s="235"/>
      <c r="DVY60" s="235"/>
      <c r="DVZ60" s="235"/>
      <c r="DWA60" s="235"/>
      <c r="DWB60" s="235"/>
      <c r="DWC60" s="235"/>
      <c r="DWD60" s="235"/>
      <c r="DWE60" s="235"/>
      <c r="DWF60" s="235"/>
      <c r="DWG60" s="235"/>
      <c r="DWH60" s="235"/>
      <c r="DWI60" s="235"/>
      <c r="DWJ60" s="235"/>
      <c r="DWK60" s="235"/>
      <c r="DWL60" s="235"/>
      <c r="DWM60" s="235"/>
      <c r="DWN60" s="235"/>
      <c r="DWO60" s="235"/>
      <c r="DWP60" s="235"/>
      <c r="DWQ60" s="235"/>
      <c r="DWR60" s="235"/>
      <c r="DWS60" s="235"/>
      <c r="DWT60" s="1268"/>
      <c r="DWU60" s="1268"/>
      <c r="DWV60" s="1134"/>
      <c r="DWW60" s="1134"/>
      <c r="DWX60" s="1134"/>
      <c r="DWY60" s="1134"/>
      <c r="DWZ60" s="1134"/>
      <c r="DXA60" s="1268"/>
      <c r="DXB60" s="1268"/>
      <c r="DXC60" s="1134"/>
      <c r="DXD60" s="1134"/>
      <c r="DXE60" s="1134"/>
      <c r="DXF60" s="1134"/>
      <c r="DXH60" s="1502"/>
      <c r="DXI60" s="1503"/>
      <c r="DXQ60" s="1502"/>
      <c r="DXR60" s="1503"/>
      <c r="DXU60" s="1502"/>
      <c r="DXV60" s="1504"/>
      <c r="DYD60" s="1502"/>
      <c r="DYE60" s="1504"/>
      <c r="DYH60" s="1502"/>
      <c r="DYI60" s="1503"/>
      <c r="DYJ60" s="1122"/>
      <c r="DYK60" s="1122"/>
      <c r="DYL60" s="1122"/>
      <c r="DYM60" s="1134"/>
      <c r="DYN60" s="1515"/>
      <c r="DYO60" s="1503"/>
      <c r="DYP60" s="1134"/>
      <c r="DYQ60" s="1502"/>
      <c r="DYR60" s="1503"/>
      <c r="DYS60" s="1122"/>
      <c r="DYT60" s="1122"/>
      <c r="DYU60" s="1502"/>
      <c r="DYV60" s="1504"/>
      <c r="DZD60" s="1502"/>
      <c r="DZE60" s="1504"/>
      <c r="DZT60" s="235"/>
      <c r="DZU60" s="235"/>
      <c r="DZV60" s="235"/>
      <c r="DZW60" s="235"/>
      <c r="DZX60" s="235"/>
      <c r="DZY60" s="235"/>
      <c r="DZZ60" s="235"/>
      <c r="EAA60" s="235"/>
      <c r="EAB60" s="235"/>
      <c r="EAC60" s="235"/>
      <c r="EAD60" s="235"/>
      <c r="EAE60" s="235"/>
      <c r="EAF60" s="235"/>
      <c r="EAG60" s="235"/>
      <c r="EAH60" s="235"/>
      <c r="EAI60" s="235"/>
      <c r="EAJ60" s="235"/>
      <c r="EAK60" s="235"/>
      <c r="EAL60" s="235"/>
      <c r="EAM60" s="235"/>
      <c r="EAN60" s="235"/>
      <c r="EAO60" s="235"/>
      <c r="EAP60" s="235"/>
      <c r="EAQ60" s="235"/>
      <c r="EAR60" s="235"/>
      <c r="EAS60" s="235"/>
      <c r="EAT60" s="235"/>
      <c r="EAU60" s="235"/>
      <c r="EAV60" s="235"/>
      <c r="EAW60" s="235"/>
      <c r="EAX60" s="235"/>
      <c r="EAY60" s="235"/>
      <c r="EAZ60" s="235"/>
      <c r="EBA60" s="235"/>
      <c r="EBB60" s="235"/>
      <c r="EBC60" s="235"/>
      <c r="EBD60" s="235"/>
      <c r="EBE60" s="235"/>
      <c r="EBF60" s="1502"/>
      <c r="EBG60" s="1503"/>
      <c r="EBO60" s="1502"/>
      <c r="EBP60" s="1503"/>
      <c r="EBS60" s="1502"/>
      <c r="EBT60" s="1504"/>
      <c r="ECB60" s="1502"/>
      <c r="ECC60" s="1504"/>
      <c r="ECF60" s="1502"/>
      <c r="ECG60" s="1503"/>
      <c r="ECH60" s="1122"/>
      <c r="ECI60" s="1122"/>
      <c r="ECJ60" s="1122"/>
      <c r="ECK60" s="1122"/>
      <c r="ECL60" s="1515"/>
      <c r="ECM60" s="1503"/>
      <c r="ECN60" s="1134"/>
      <c r="ECO60" s="1502"/>
      <c r="ECP60" s="1503"/>
      <c r="ECQ60" s="1122"/>
      <c r="ECR60" s="1122"/>
      <c r="ECS60" s="1502"/>
      <c r="ECT60" s="1504"/>
      <c r="ECU60" s="1122"/>
      <c r="ECV60" s="1122"/>
      <c r="ECW60" s="1122"/>
      <c r="ECX60" s="1122"/>
      <c r="ECY60" s="1122"/>
      <c r="ECZ60" s="1122"/>
      <c r="EDA60" s="1122"/>
      <c r="EDB60" s="1502"/>
      <c r="EDC60" s="1504"/>
      <c r="EDD60" s="1122"/>
      <c r="EDE60" s="1122"/>
      <c r="EDF60" s="1502"/>
      <c r="EDG60" s="1503"/>
      <c r="EDO60" s="1502"/>
      <c r="EDP60" s="1503"/>
      <c r="EDS60" s="1502"/>
      <c r="EDT60" s="1504"/>
      <c r="EEB60" s="1502"/>
      <c r="EEC60" s="1504"/>
      <c r="EEF60" s="1502"/>
      <c r="EEG60" s="1503"/>
      <c r="EEO60" s="1502"/>
      <c r="EEP60" s="1503"/>
      <c r="EES60" s="235"/>
      <c r="EET60" s="235"/>
      <c r="EEU60" s="235"/>
      <c r="EEV60" s="235"/>
      <c r="EEW60" s="235"/>
      <c r="EEX60" s="235"/>
      <c r="EEY60" s="235"/>
      <c r="EEZ60" s="235"/>
      <c r="EFA60" s="235"/>
      <c r="EFB60" s="235"/>
      <c r="EFC60" s="235"/>
      <c r="EFD60" s="235"/>
      <c r="EFE60" s="235"/>
      <c r="EFF60" s="235"/>
      <c r="EFG60" s="235"/>
      <c r="EFH60" s="235"/>
      <c r="EFI60" s="235"/>
      <c r="EFJ60" s="235"/>
      <c r="EFK60" s="235"/>
      <c r="EFL60" s="235"/>
      <c r="EFM60" s="235"/>
      <c r="EFN60" s="235"/>
      <c r="EFO60" s="235"/>
      <c r="EFP60" s="235"/>
      <c r="EFQ60" s="235"/>
      <c r="EFR60" s="235"/>
      <c r="EFS60" s="235"/>
      <c r="EFT60" s="235"/>
      <c r="EFU60" s="235"/>
      <c r="EFV60" s="235"/>
      <c r="EFW60" s="235"/>
      <c r="EFX60" s="235"/>
      <c r="EFY60" s="235"/>
      <c r="EFZ60" s="235"/>
      <c r="EGA60" s="235"/>
      <c r="EGB60" s="235"/>
      <c r="EGC60" s="235"/>
      <c r="EGD60" s="235"/>
      <c r="EGE60" s="235"/>
      <c r="EGF60" s="235"/>
      <c r="EGG60" s="235"/>
      <c r="EGH60" s="235"/>
      <c r="EGI60" s="235"/>
      <c r="EGJ60" s="235"/>
      <c r="EGK60" s="235"/>
      <c r="EGL60" s="235"/>
      <c r="EGM60" s="235"/>
      <c r="EGN60" s="235"/>
      <c r="EGO60" s="235"/>
      <c r="EGP60" s="235"/>
      <c r="EGQ60" s="235"/>
      <c r="EGR60" s="235"/>
      <c r="EGS60" s="235"/>
      <c r="EGT60" s="235"/>
      <c r="EGU60" s="235"/>
      <c r="EGV60" s="235"/>
      <c r="EGW60" s="235"/>
      <c r="EGX60" s="235"/>
      <c r="EGY60" s="235"/>
      <c r="EGZ60" s="235"/>
      <c r="EHA60" s="235"/>
      <c r="EHB60" s="235"/>
      <c r="EHC60" s="235"/>
      <c r="EHD60" s="235"/>
      <c r="EHE60" s="235"/>
      <c r="EHF60" s="235"/>
      <c r="EHG60" s="235"/>
      <c r="EHH60" s="235"/>
      <c r="EHI60" s="235"/>
      <c r="EHJ60" s="235"/>
      <c r="EHK60" s="235"/>
      <c r="EHL60" s="235"/>
      <c r="EHM60" s="235"/>
      <c r="EHN60" s="235"/>
      <c r="EHO60" s="235"/>
      <c r="EHP60" s="235"/>
      <c r="EHQ60" s="235"/>
      <c r="EHR60" s="235"/>
      <c r="EHS60" s="235"/>
      <c r="EHT60" s="235"/>
      <c r="EHU60" s="235"/>
      <c r="EHV60" s="235"/>
      <c r="EHW60" s="235"/>
      <c r="EHX60" s="1502"/>
      <c r="EHY60" s="1503"/>
      <c r="EHZ60" s="1122"/>
      <c r="EIA60" s="1122"/>
      <c r="EIB60" s="1122"/>
      <c r="EIC60" s="1122"/>
      <c r="EID60" s="1515"/>
      <c r="EIE60" s="1503"/>
      <c r="EIF60" s="1134"/>
      <c r="EIG60" s="1502"/>
      <c r="EIH60" s="1503"/>
      <c r="EII60" s="1122"/>
      <c r="EIJ60" s="1122"/>
      <c r="EIK60" s="1502"/>
      <c r="EIL60" s="1504"/>
      <c r="EIM60" s="1122"/>
      <c r="EIN60" s="1122"/>
      <c r="EIO60" s="1122"/>
      <c r="EIP60" s="1122"/>
      <c r="EIQ60" s="1122"/>
      <c r="EIR60" s="1122"/>
      <c r="EIS60" s="1122"/>
      <c r="EIT60" s="1502"/>
      <c r="EIU60" s="1504"/>
      <c r="EIV60" s="1122"/>
      <c r="EIW60" s="1122"/>
      <c r="EIX60" s="1502"/>
      <c r="EIY60" s="1503"/>
      <c r="EJG60" s="1502"/>
      <c r="EJH60" s="1503"/>
      <c r="EJK60" s="1502"/>
      <c r="EJL60" s="1504"/>
      <c r="EJT60" s="1502"/>
      <c r="EJU60" s="1504"/>
      <c r="EJX60" s="1502"/>
      <c r="EJY60" s="1503"/>
      <c r="EKG60" s="1502"/>
      <c r="EKH60" s="1503"/>
      <c r="EKL60" s="1506"/>
      <c r="EKM60" s="1507"/>
      <c r="EKN60" s="1264"/>
      <c r="EKO60" s="1506"/>
      <c r="EKP60" s="1508"/>
      <c r="ELA60" s="616"/>
      <c r="ELB60" s="616"/>
      <c r="ELJ60" s="616"/>
      <c r="ELK60" s="616"/>
      <c r="EMM60" s="1502"/>
      <c r="EMN60" s="1503"/>
      <c r="EMV60" s="1502"/>
      <c r="EMW60" s="1503"/>
      <c r="EMZ60" s="1502"/>
      <c r="ENA60" s="1504"/>
      <c r="ENI60" s="1502"/>
      <c r="ENJ60" s="1504"/>
      <c r="ENM60" s="1502"/>
      <c r="ENN60" s="1503"/>
      <c r="ENO60" s="1122"/>
      <c r="ENP60" s="1122"/>
      <c r="ENQ60" s="1122"/>
      <c r="ENR60" s="1122"/>
      <c r="ENS60" s="1515"/>
      <c r="ENT60" s="1503"/>
      <c r="ENU60" s="1134"/>
      <c r="ENV60" s="1502"/>
      <c r="ENW60" s="1503"/>
      <c r="ENX60" s="1122"/>
      <c r="ENY60" s="1122"/>
      <c r="ENZ60" s="1502"/>
      <c r="EOA60" s="1504"/>
      <c r="EOB60" s="1122"/>
      <c r="EOC60" s="1122"/>
      <c r="EOD60" s="1122"/>
      <c r="EOE60" s="1122"/>
      <c r="EOF60" s="1122"/>
      <c r="EOG60" s="1122"/>
      <c r="EOH60" s="1122"/>
      <c r="EOI60" s="1502"/>
      <c r="EOJ60" s="1504"/>
      <c r="EOK60" s="1122"/>
      <c r="EOL60" s="1122"/>
      <c r="EOM60" s="1122"/>
      <c r="EON60" s="1506"/>
      <c r="EOO60" s="1507"/>
      <c r="EOP60" s="1264"/>
      <c r="EOQ60" s="1506"/>
      <c r="EOR60" s="1508"/>
      <c r="EOX60" s="792"/>
      <c r="EOY60" s="792"/>
      <c r="EOZ60" s="792"/>
      <c r="EPA60" s="792"/>
      <c r="EPB60" s="792"/>
      <c r="EPC60" s="792"/>
      <c r="EPD60" s="792"/>
      <c r="EPE60" s="792"/>
      <c r="EPF60" s="792"/>
      <c r="EPG60" s="792"/>
      <c r="EPH60" s="792"/>
      <c r="EPI60" s="792"/>
      <c r="EPJ60" s="792"/>
      <c r="EPK60" s="792"/>
      <c r="EPL60" s="792"/>
      <c r="EPM60" s="792"/>
      <c r="EPN60" s="792"/>
      <c r="EPO60" s="616"/>
      <c r="EPP60" s="616"/>
      <c r="EQE60" s="1515"/>
      <c r="EQF60" s="1503"/>
      <c r="EQG60" s="1134"/>
      <c r="EQH60" s="1134"/>
      <c r="EQI60" s="1134"/>
      <c r="EQJ60" s="1134"/>
      <c r="EQK60" s="1515"/>
      <c r="EQL60" s="1503"/>
      <c r="EQM60" s="1134"/>
      <c r="EQN60" s="1502"/>
      <c r="EQO60" s="1503"/>
      <c r="EQP60" s="1264"/>
      <c r="EQQ60" s="1264"/>
      <c r="EQR60" s="1502"/>
      <c r="EQS60" s="1504"/>
      <c r="EQT60" s="1264"/>
      <c r="EQU60" s="1264"/>
      <c r="EQV60" s="1264"/>
      <c r="EQW60" s="1264"/>
      <c r="EQX60" s="1264"/>
      <c r="EQY60" s="1264"/>
      <c r="EQZ60" s="1264"/>
      <c r="ERA60" s="1502"/>
      <c r="ERB60" s="1504"/>
      <c r="ERC60" s="1264"/>
      <c r="ERD60" s="1264"/>
      <c r="ERE60" s="1264"/>
      <c r="ERF60" s="1506"/>
      <c r="ERG60" s="1507"/>
      <c r="ERH60" s="1264"/>
      <c r="ERI60" s="1506"/>
      <c r="ERJ60" s="1508"/>
      <c r="ERK60" s="1122"/>
      <c r="ERL60" s="1122"/>
      <c r="ERM60" s="1122"/>
      <c r="ERN60" s="1122"/>
      <c r="ERO60" s="1122"/>
      <c r="ERP60" s="1122"/>
      <c r="ERU60" s="230"/>
      <c r="ERV60" s="1664"/>
      <c r="ERW60" s="1664"/>
      <c r="ERX60" s="227"/>
      <c r="ETA60" s="1518"/>
      <c r="ETB60" s="1518"/>
      <c r="ETC60" s="1518"/>
      <c r="ETD60" s="1518"/>
      <c r="ETE60" s="1518"/>
      <c r="ETF60" s="1518"/>
    </row>
    <row r="61" spans="1:3072 3079:3906" s="226" customFormat="1" ht="15" customHeight="1">
      <c r="A61" s="1264"/>
      <c r="B61" s="1518"/>
      <c r="C61" s="1518"/>
      <c r="D61" s="1518"/>
      <c r="E61" s="1518"/>
      <c r="F61" s="1518"/>
      <c r="G61" s="1518"/>
      <c r="J61" s="1310"/>
      <c r="K61" s="1310"/>
      <c r="L61" s="1310"/>
      <c r="M61" s="1310"/>
      <c r="N61" s="1310"/>
      <c r="O61" s="1310"/>
      <c r="P61" s="1310"/>
      <c r="Q61" s="1310"/>
      <c r="R61" s="1310"/>
      <c r="S61" s="1310"/>
      <c r="T61" s="1310"/>
      <c r="U61" s="1310"/>
      <c r="V61" s="1310"/>
      <c r="W61" s="1310"/>
      <c r="X61" s="1310"/>
      <c r="Y61" s="1310"/>
      <c r="Z61" s="1310"/>
      <c r="AA61" s="1310"/>
      <c r="AF61" s="780"/>
      <c r="AP61" s="227"/>
      <c r="AQ61" s="227"/>
      <c r="BA61" s="1502"/>
      <c r="BB61" s="1503"/>
      <c r="BG61" s="1502"/>
      <c r="BH61" s="1503"/>
      <c r="BI61" s="231"/>
      <c r="BJ61" s="1502"/>
      <c r="BK61" s="1503"/>
      <c r="BN61" s="1502"/>
      <c r="BO61" s="1504"/>
      <c r="BW61" s="1502"/>
      <c r="BX61" s="1504"/>
      <c r="CB61" s="1506"/>
      <c r="CC61" s="1507"/>
      <c r="CE61" s="1506"/>
      <c r="CF61" s="1508"/>
      <c r="CM61" s="1502"/>
      <c r="CN61" s="1503"/>
      <c r="CO61" s="1122"/>
      <c r="CP61" s="1122"/>
      <c r="CQ61" s="1122"/>
      <c r="CR61" s="1122"/>
      <c r="CS61" s="1502"/>
      <c r="CT61" s="1503"/>
      <c r="CU61" s="231"/>
      <c r="CV61" s="1502"/>
      <c r="CW61" s="1503"/>
      <c r="CX61" s="1122"/>
      <c r="CY61" s="1122"/>
      <c r="CZ61" s="1502"/>
      <c r="DA61" s="1504"/>
      <c r="DI61" s="1502"/>
      <c r="DJ61" s="1504"/>
      <c r="EE61" s="1122"/>
      <c r="EF61" s="1122"/>
      <c r="EG61" s="1122"/>
      <c r="EH61" s="1122"/>
      <c r="EI61" s="1122"/>
      <c r="EJ61" s="1122"/>
      <c r="EK61" s="1122"/>
      <c r="EL61" s="1122"/>
      <c r="EM61" s="1122"/>
      <c r="EN61" s="1122"/>
      <c r="EO61" s="1502"/>
      <c r="EP61" s="1503"/>
      <c r="EQ61" s="1122"/>
      <c r="ER61" s="1122"/>
      <c r="ES61" s="1122"/>
      <c r="ET61" s="1122"/>
      <c r="EU61" s="1502"/>
      <c r="EV61" s="1515"/>
      <c r="EW61" s="231"/>
      <c r="EX61" s="1515"/>
      <c r="EY61" s="1503"/>
      <c r="EZ61" s="1134"/>
      <c r="FA61" s="1134"/>
      <c r="FB61" s="1515"/>
      <c r="FC61" s="1504"/>
      <c r="FD61" s="1134"/>
      <c r="FE61" s="1134"/>
      <c r="FF61" s="1134"/>
      <c r="FG61" s="1134"/>
      <c r="FH61" s="1134"/>
      <c r="FI61" s="1134"/>
      <c r="FJ61" s="1134"/>
      <c r="FK61" s="1515"/>
      <c r="FL61" s="1504"/>
      <c r="FM61" s="1134"/>
      <c r="FN61" s="1134"/>
      <c r="FO61" s="1134"/>
      <c r="FP61" s="1134"/>
      <c r="FQ61" s="1134"/>
      <c r="FR61" s="1134"/>
      <c r="FS61" s="1134"/>
      <c r="FT61" s="1134"/>
      <c r="FU61" s="1134"/>
      <c r="FV61" s="1134"/>
      <c r="FW61" s="1134"/>
      <c r="FX61" s="1134"/>
      <c r="FY61" s="1134"/>
      <c r="FZ61" s="1134"/>
      <c r="GA61" s="1134"/>
      <c r="GB61" s="1134"/>
      <c r="GC61" s="1134"/>
      <c r="GD61" s="1134"/>
      <c r="GE61" s="1134"/>
      <c r="GF61" s="1134"/>
      <c r="GG61" s="1134"/>
      <c r="GH61" s="1134"/>
      <c r="GI61" s="1134"/>
      <c r="GJ61" s="1134"/>
      <c r="GK61" s="1134"/>
      <c r="GL61" s="1134"/>
      <c r="GM61" s="1134"/>
      <c r="GN61" s="1134"/>
      <c r="GO61" s="1134"/>
      <c r="GP61" s="1134"/>
      <c r="GQ61" s="1515"/>
      <c r="GR61" s="1503"/>
      <c r="GS61" s="1134"/>
      <c r="GT61" s="1134"/>
      <c r="GU61" s="1134"/>
      <c r="GV61" s="1134"/>
      <c r="GW61" s="1515"/>
      <c r="GX61" s="1503"/>
      <c r="GY61" s="1134"/>
      <c r="GZ61" s="1502"/>
      <c r="HA61" s="1503"/>
      <c r="HB61" s="1122"/>
      <c r="HC61" s="1122"/>
      <c r="HD61" s="1502"/>
      <c r="HE61" s="1504"/>
      <c r="HF61" s="1122"/>
      <c r="HG61" s="1122"/>
      <c r="HH61" s="1122"/>
      <c r="HI61" s="1122"/>
      <c r="HJ61" s="1122"/>
      <c r="HK61" s="1122"/>
      <c r="HL61" s="1122"/>
      <c r="HM61" s="1502"/>
      <c r="HN61" s="1504"/>
      <c r="HO61" s="1122"/>
      <c r="HP61" s="1122"/>
      <c r="HQ61" s="1122"/>
      <c r="HR61" s="1122"/>
      <c r="HS61" s="1122"/>
      <c r="HT61" s="1122"/>
      <c r="HU61" s="1122"/>
      <c r="HV61" s="1122"/>
      <c r="HW61" s="1122"/>
      <c r="HX61" s="1122"/>
      <c r="HY61" s="1122"/>
      <c r="HZ61" s="1122"/>
      <c r="IA61" s="1122"/>
      <c r="IB61" s="1122"/>
      <c r="IC61" s="1122"/>
      <c r="ID61" s="1122"/>
      <c r="IE61" s="1122"/>
      <c r="IF61" s="1122"/>
      <c r="IG61" s="1122"/>
      <c r="IH61" s="1122"/>
      <c r="II61" s="1122"/>
      <c r="IJ61" s="1122"/>
      <c r="IK61" s="1122"/>
      <c r="IL61" s="1122"/>
      <c r="IM61" s="1122"/>
      <c r="IN61" s="1122"/>
      <c r="IO61" s="1122"/>
      <c r="IP61" s="1122"/>
      <c r="IQ61" s="1122"/>
      <c r="IR61" s="1122"/>
      <c r="IS61" s="1502"/>
      <c r="IT61" s="1503"/>
      <c r="IU61" s="1122"/>
      <c r="IV61" s="1122"/>
      <c r="IW61" s="1122"/>
      <c r="IX61" s="1122"/>
      <c r="IY61" s="1502"/>
      <c r="IZ61" s="1515"/>
      <c r="JA61" s="231"/>
      <c r="JB61" s="1515"/>
      <c r="JC61" s="1503"/>
      <c r="JD61" s="1134"/>
      <c r="JE61" s="1134"/>
      <c r="JF61" s="1515"/>
      <c r="JG61" s="1504"/>
      <c r="JH61" s="1134"/>
      <c r="JI61" s="1134"/>
      <c r="JJ61" s="1134"/>
      <c r="JK61" s="1134"/>
      <c r="JL61" s="1134"/>
      <c r="JM61" s="1134"/>
      <c r="JN61" s="1134"/>
      <c r="JO61" s="1515"/>
      <c r="JP61" s="1504"/>
      <c r="JQ61" s="1134"/>
      <c r="JR61" s="1134"/>
      <c r="JS61" s="1134"/>
      <c r="JT61" s="1134"/>
      <c r="JU61" s="1134"/>
      <c r="JV61" s="1134"/>
      <c r="JW61" s="1134"/>
      <c r="JX61" s="1134"/>
      <c r="JY61" s="1134"/>
      <c r="JZ61" s="1134"/>
      <c r="KA61" s="1134"/>
      <c r="KB61" s="1134"/>
      <c r="KC61" s="1134"/>
      <c r="KD61" s="1134"/>
      <c r="KE61" s="1134"/>
      <c r="KF61" s="1134"/>
      <c r="KG61" s="1134"/>
      <c r="KH61" s="1134"/>
      <c r="KI61" s="1134"/>
      <c r="KJ61" s="1134"/>
      <c r="KK61" s="1134"/>
      <c r="KL61" s="1134"/>
      <c r="KM61" s="1134"/>
      <c r="KN61" s="1134"/>
      <c r="KO61" s="1134"/>
      <c r="KP61" s="1134"/>
      <c r="KQ61" s="1134"/>
      <c r="KR61" s="1134"/>
      <c r="KS61" s="1134"/>
      <c r="KT61" s="1134"/>
      <c r="KU61" s="1515"/>
      <c r="KV61" s="1503"/>
      <c r="KW61" s="1134"/>
      <c r="KX61" s="1134"/>
      <c r="KY61" s="1134"/>
      <c r="KZ61" s="1134"/>
      <c r="LA61" s="1515"/>
      <c r="LB61" s="1503"/>
      <c r="LC61" s="1134"/>
      <c r="LD61" s="1515"/>
      <c r="LE61" s="1503"/>
      <c r="LF61" s="1134"/>
      <c r="LG61" s="1134"/>
      <c r="LH61" s="1515"/>
      <c r="LI61" s="1504"/>
      <c r="LJ61" s="1134"/>
      <c r="LK61" s="1134"/>
      <c r="LL61" s="1134"/>
      <c r="LM61" s="1134"/>
      <c r="LN61" s="1134"/>
      <c r="LO61" s="1134"/>
      <c r="LP61" s="1134"/>
      <c r="LQ61" s="1515"/>
      <c r="LR61" s="1504"/>
      <c r="LS61" s="1134"/>
      <c r="LT61" s="1134"/>
      <c r="LU61" s="1134"/>
      <c r="LV61" s="1134"/>
      <c r="LW61" s="1134"/>
      <c r="LX61" s="1134"/>
      <c r="LY61" s="1134"/>
      <c r="LZ61" s="1134"/>
      <c r="MA61" s="1134"/>
      <c r="MB61" s="1134"/>
      <c r="MC61" s="1134"/>
      <c r="MD61" s="1134"/>
      <c r="ME61" s="1134"/>
      <c r="MF61" s="1134"/>
      <c r="MG61" s="1134"/>
      <c r="MH61" s="1134"/>
      <c r="MI61" s="1134"/>
      <c r="MJ61" s="1134"/>
      <c r="MK61" s="1134"/>
      <c r="ML61" s="1134"/>
      <c r="MM61" s="1134"/>
      <c r="MN61" s="1134"/>
      <c r="MO61" s="1134"/>
      <c r="MP61" s="1134"/>
      <c r="MQ61" s="1134"/>
      <c r="MR61" s="1134"/>
      <c r="MS61" s="1134"/>
      <c r="MT61" s="1134"/>
      <c r="MU61" s="1134"/>
      <c r="MV61" s="1134"/>
      <c r="MW61" s="1515"/>
      <c r="MX61" s="1503"/>
      <c r="MY61" s="1134"/>
      <c r="MZ61" s="1134"/>
      <c r="NA61" s="1134"/>
      <c r="NB61" s="1134"/>
      <c r="NC61" s="1515"/>
      <c r="ND61" s="1503"/>
      <c r="NE61" s="1134"/>
      <c r="NF61" s="1502"/>
      <c r="NG61" s="1503"/>
      <c r="NH61" s="1122"/>
      <c r="NI61" s="1122"/>
      <c r="NJ61" s="1502"/>
      <c r="NK61" s="1504"/>
      <c r="NL61" s="1122"/>
      <c r="NM61" s="1122"/>
      <c r="NN61" s="1122"/>
      <c r="NO61" s="1122"/>
      <c r="NP61" s="1122"/>
      <c r="NQ61" s="1122"/>
      <c r="NR61" s="1122"/>
      <c r="NS61" s="1502"/>
      <c r="NT61" s="1504"/>
      <c r="NU61" s="1122"/>
      <c r="NV61" s="1122"/>
      <c r="NW61" s="1122"/>
      <c r="NX61" s="1506"/>
      <c r="NY61" s="1507"/>
      <c r="NZ61" s="1264"/>
      <c r="OA61" s="1506"/>
      <c r="OB61" s="1508"/>
      <c r="OC61" s="1122"/>
      <c r="OD61" s="1122"/>
      <c r="OE61" s="1122"/>
      <c r="OF61" s="1122"/>
      <c r="OG61" s="1122"/>
      <c r="OH61" s="1122"/>
      <c r="OI61" s="1665"/>
      <c r="OJ61" s="1666"/>
      <c r="OK61" s="1122"/>
      <c r="OL61" s="1122"/>
      <c r="OM61" s="1122"/>
      <c r="ON61" s="1122"/>
      <c r="OO61" s="1502"/>
      <c r="OP61" s="1515"/>
      <c r="OQ61" s="231"/>
      <c r="OR61" s="1515"/>
      <c r="OS61" s="1503"/>
      <c r="OT61" s="1134"/>
      <c r="OU61" s="1122"/>
      <c r="OV61" s="1502"/>
      <c r="OW61" s="1504"/>
      <c r="OX61" s="1122"/>
      <c r="OY61" s="1122"/>
      <c r="OZ61" s="1122"/>
      <c r="PA61" s="1122"/>
      <c r="PE61" s="616"/>
      <c r="PF61" s="616"/>
      <c r="PJ61" s="1506"/>
      <c r="PK61" s="1507"/>
      <c r="PL61" s="1264"/>
      <c r="PM61" s="1506"/>
      <c r="PN61" s="1508"/>
      <c r="PO61" s="1122"/>
      <c r="PP61" s="1122"/>
      <c r="PQ61" s="1122"/>
      <c r="PR61" s="1122"/>
      <c r="PS61" s="1122"/>
      <c r="PT61" s="1122"/>
      <c r="PU61" s="1502"/>
      <c r="PV61" s="1503"/>
      <c r="PW61" s="1122"/>
      <c r="PX61" s="1122"/>
      <c r="PY61" s="1122"/>
      <c r="PZ61" s="1122"/>
      <c r="QA61" s="1502"/>
      <c r="QB61" s="1515"/>
      <c r="QC61" s="231"/>
      <c r="QD61" s="1515"/>
      <c r="QE61" s="1503"/>
      <c r="QF61" s="1134"/>
      <c r="QG61" s="1134"/>
      <c r="QH61" s="1515"/>
      <c r="QI61" s="1504"/>
      <c r="QJ61" s="1134"/>
      <c r="QK61" s="1134"/>
      <c r="QL61" s="1134"/>
      <c r="QM61" s="1134"/>
      <c r="QN61" s="1134"/>
      <c r="QO61" s="1134"/>
      <c r="QP61" s="1134"/>
      <c r="QQ61" s="1515"/>
      <c r="QR61" s="1504"/>
      <c r="QS61" s="1134"/>
      <c r="QT61" s="1134"/>
      <c r="QU61" s="1134"/>
      <c r="QV61" s="1134"/>
      <c r="QW61" s="1134"/>
      <c r="QX61" s="1134"/>
      <c r="QY61" s="1134"/>
      <c r="QZ61" s="1134"/>
      <c r="RA61" s="1134"/>
      <c r="RB61" s="1134"/>
      <c r="RC61" s="1134"/>
      <c r="RD61" s="1134"/>
      <c r="RE61" s="1134"/>
      <c r="RF61" s="1134"/>
      <c r="RG61" s="1134"/>
      <c r="RH61" s="1134"/>
      <c r="RI61" s="1134"/>
      <c r="RJ61" s="1134"/>
      <c r="RK61" s="1134"/>
      <c r="RL61" s="1134"/>
      <c r="RM61" s="1134"/>
      <c r="RN61" s="1134"/>
      <c r="RO61" s="1134"/>
      <c r="RP61" s="1134"/>
      <c r="RQ61" s="1134"/>
      <c r="RR61" s="1134"/>
      <c r="RS61" s="1134"/>
      <c r="RT61" s="1134"/>
      <c r="RU61" s="1134"/>
      <c r="RV61" s="1134"/>
      <c r="RW61" s="1515"/>
      <c r="RX61" s="1503"/>
      <c r="RY61" s="1134"/>
      <c r="RZ61" s="1134"/>
      <c r="SA61" s="1134"/>
      <c r="SB61" s="1134"/>
      <c r="SC61" s="1515"/>
      <c r="SD61" s="1503"/>
      <c r="SE61" s="1134"/>
      <c r="SF61" s="1502"/>
      <c r="SG61" s="1503"/>
      <c r="SH61" s="1122"/>
      <c r="SI61" s="1122"/>
      <c r="SJ61" s="1502"/>
      <c r="SK61" s="1504"/>
      <c r="SL61" s="1122"/>
      <c r="SM61" s="1122"/>
      <c r="SN61" s="1122"/>
      <c r="SO61" s="1122"/>
      <c r="SP61" s="1122"/>
      <c r="SQ61" s="1122"/>
      <c r="SR61" s="1122"/>
      <c r="SS61" s="1502"/>
      <c r="ST61" s="1504"/>
      <c r="SU61" s="1122"/>
      <c r="SV61" s="1122"/>
      <c r="SW61" s="1122"/>
      <c r="SX61" s="1122"/>
      <c r="SY61" s="1122"/>
      <c r="SZ61" s="1122"/>
      <c r="TA61" s="1122"/>
      <c r="TB61" s="1122"/>
      <c r="TC61" s="1122"/>
      <c r="TD61" s="1122"/>
      <c r="TE61" s="1122"/>
      <c r="TF61" s="1122"/>
      <c r="TG61" s="1122"/>
      <c r="TH61" s="1122"/>
      <c r="TI61" s="1122"/>
      <c r="TJ61" s="1122"/>
      <c r="TK61" s="1122"/>
      <c r="TL61" s="1122"/>
      <c r="TM61" s="1122"/>
      <c r="TN61" s="1122"/>
      <c r="TO61" s="1122"/>
      <c r="TP61" s="1122"/>
      <c r="TQ61" s="1122"/>
      <c r="TR61" s="1122"/>
      <c r="TS61" s="1122"/>
      <c r="TT61" s="1122"/>
      <c r="TU61" s="1122"/>
      <c r="TV61" s="1122"/>
      <c r="TW61" s="1122"/>
      <c r="TX61" s="1122"/>
      <c r="TY61" s="1502"/>
      <c r="TZ61" s="1503"/>
      <c r="UA61" s="1122"/>
      <c r="UB61" s="1122"/>
      <c r="UC61" s="1122"/>
      <c r="UD61" s="1122"/>
      <c r="UE61" s="1502"/>
      <c r="UF61" s="1515"/>
      <c r="UG61" s="231"/>
      <c r="UH61" s="1515"/>
      <c r="UI61" s="1503"/>
      <c r="UJ61" s="1134"/>
      <c r="UK61" s="1134"/>
      <c r="UL61" s="1515"/>
      <c r="UM61" s="1504"/>
      <c r="UN61" s="1134"/>
      <c r="UO61" s="1134"/>
      <c r="UP61" s="1134"/>
      <c r="UQ61" s="1134"/>
      <c r="UR61" s="1134"/>
      <c r="US61" s="1134"/>
      <c r="UT61" s="1134"/>
      <c r="UU61" s="1515"/>
      <c r="UV61" s="1504"/>
      <c r="UW61" s="1134"/>
      <c r="UX61" s="1134"/>
      <c r="UY61" s="1134"/>
      <c r="UZ61" s="1134"/>
      <c r="VA61" s="1134"/>
      <c r="VB61" s="1134"/>
      <c r="VC61" s="1134"/>
      <c r="VD61" s="1134"/>
      <c r="VE61" s="1134"/>
      <c r="VF61" s="1134"/>
      <c r="VG61" s="1134"/>
      <c r="VH61" s="1134"/>
      <c r="VI61" s="1134"/>
      <c r="VJ61" s="1134"/>
      <c r="VK61" s="1134"/>
      <c r="VL61" s="1134"/>
      <c r="VM61" s="1134"/>
      <c r="VN61" s="1134"/>
      <c r="VO61" s="1134"/>
      <c r="VP61" s="1134"/>
      <c r="VQ61" s="1134"/>
      <c r="VR61" s="1134"/>
      <c r="VS61" s="1134"/>
      <c r="VT61" s="1134"/>
      <c r="VU61" s="1134"/>
      <c r="VV61" s="1134"/>
      <c r="VW61" s="1134"/>
      <c r="VX61" s="1134"/>
      <c r="VY61" s="1134"/>
      <c r="VZ61" s="1134"/>
      <c r="WA61" s="1515"/>
      <c r="WB61" s="1503"/>
      <c r="WC61" s="1134"/>
      <c r="WD61" s="1134"/>
      <c r="WE61" s="1134"/>
      <c r="WF61" s="1134"/>
      <c r="WG61" s="1515"/>
      <c r="WH61" s="1503"/>
      <c r="WI61" s="1134"/>
      <c r="WJ61" s="1502"/>
      <c r="WK61" s="1503"/>
      <c r="WL61" s="1122"/>
      <c r="WM61" s="1122"/>
      <c r="WN61" s="1502"/>
      <c r="WO61" s="1504"/>
      <c r="WP61" s="1122"/>
      <c r="WQ61" s="1122"/>
      <c r="WR61" s="1122"/>
      <c r="WS61" s="1122"/>
      <c r="WT61" s="1122"/>
      <c r="WU61" s="1122"/>
      <c r="WV61" s="1122"/>
      <c r="WW61" s="1502"/>
      <c r="WX61" s="1504"/>
      <c r="WY61" s="1264"/>
      <c r="WZ61" s="1264"/>
      <c r="XA61" s="1264"/>
      <c r="XB61" s="1506"/>
      <c r="XC61" s="1507"/>
      <c r="XD61" s="1264"/>
      <c r="XE61" s="1506"/>
      <c r="XF61" s="1508"/>
      <c r="XG61" s="1122"/>
      <c r="XH61" s="1122"/>
      <c r="XI61" s="1122"/>
      <c r="XJ61" s="1122"/>
      <c r="XK61" s="1122"/>
      <c r="XL61" s="1122"/>
      <c r="XM61" s="1122"/>
      <c r="XN61" s="1122"/>
      <c r="XO61" s="1122"/>
      <c r="XP61" s="1122"/>
      <c r="XQ61" s="1122"/>
      <c r="XR61" s="1122"/>
      <c r="XS61" s="1122"/>
      <c r="XT61" s="1122"/>
      <c r="XU61" s="1122"/>
      <c r="XV61" s="1122"/>
      <c r="XW61" s="1122"/>
      <c r="XX61" s="1122"/>
      <c r="XY61" s="1122"/>
      <c r="XZ61" s="1122"/>
      <c r="YA61" s="1122"/>
      <c r="YB61" s="1122"/>
      <c r="YC61" s="1502"/>
      <c r="YD61" s="1503"/>
      <c r="YE61" s="1122"/>
      <c r="YF61" s="1122"/>
      <c r="YG61" s="1122"/>
      <c r="YH61" s="1122"/>
      <c r="YI61" s="1502"/>
      <c r="YJ61" s="1515"/>
      <c r="YK61" s="231"/>
      <c r="YL61" s="1515"/>
      <c r="YM61" s="1503"/>
      <c r="YN61" s="1134"/>
      <c r="YO61" s="1134"/>
      <c r="YP61" s="1515"/>
      <c r="YQ61" s="1504"/>
      <c r="YR61" s="1134"/>
      <c r="YS61" s="1134"/>
      <c r="YT61" s="1134"/>
      <c r="YU61" s="1134"/>
      <c r="YV61" s="1134"/>
      <c r="YW61" s="1134"/>
      <c r="YX61" s="1134"/>
      <c r="YY61" s="1515"/>
      <c r="YZ61" s="1504"/>
      <c r="ZA61" s="1134"/>
      <c r="ZB61" s="1134"/>
      <c r="ZC61" s="1134"/>
      <c r="ZD61" s="1134"/>
      <c r="ZE61" s="1134"/>
      <c r="ZF61" s="1134"/>
      <c r="ZG61" s="1134"/>
      <c r="ZH61" s="1134"/>
      <c r="ZI61" s="1134"/>
      <c r="ZJ61" s="1134"/>
      <c r="ZK61" s="1134"/>
      <c r="ZL61" s="1134"/>
      <c r="ZM61" s="1134"/>
      <c r="ZN61" s="1134"/>
      <c r="ZO61" s="1134"/>
      <c r="ZP61" s="1134"/>
      <c r="ZQ61" s="1134"/>
      <c r="ZR61" s="1134"/>
      <c r="ZS61" s="1134"/>
      <c r="ZT61" s="1134"/>
      <c r="ZU61" s="1134"/>
      <c r="ZV61" s="1134"/>
      <c r="ZW61" s="1134"/>
      <c r="ZX61" s="1134"/>
      <c r="ZY61" s="1134"/>
      <c r="ZZ61" s="1134"/>
      <c r="AAA61" s="1134"/>
      <c r="AAB61" s="1134"/>
      <c r="AAC61" s="1134"/>
      <c r="AAD61" s="1134"/>
      <c r="AAE61" s="1515"/>
      <c r="AAF61" s="1503"/>
      <c r="AAG61" s="1134"/>
      <c r="AAH61" s="1134"/>
      <c r="AAI61" s="1134"/>
      <c r="AAJ61" s="1134"/>
      <c r="AAK61" s="1515"/>
      <c r="AAL61" s="1503"/>
      <c r="AAM61" s="1134"/>
      <c r="AAN61" s="1502"/>
      <c r="AAO61" s="1503"/>
      <c r="AAP61" s="1264"/>
      <c r="AAQ61" s="1264"/>
      <c r="AAR61" s="1502"/>
      <c r="AAS61" s="1504"/>
      <c r="AAT61" s="1264"/>
      <c r="AAU61" s="1264"/>
      <c r="AAV61" s="1264"/>
      <c r="AAW61" s="1264"/>
      <c r="AAX61" s="1264"/>
      <c r="AAY61" s="1264"/>
      <c r="AAZ61" s="1264"/>
      <c r="ABA61" s="1502"/>
      <c r="ABB61" s="1504"/>
      <c r="ABC61" s="1264"/>
      <c r="ABD61" s="1264"/>
      <c r="ABE61" s="1264"/>
      <c r="ABF61" s="1506"/>
      <c r="ABG61" s="1507"/>
      <c r="ABH61" s="1264"/>
      <c r="ABI61" s="1506"/>
      <c r="ABJ61" s="1508"/>
      <c r="ABK61" s="1122"/>
      <c r="ABL61" s="1122"/>
      <c r="ABM61" s="1122"/>
      <c r="ABN61" s="1122"/>
      <c r="ABO61" s="1122"/>
      <c r="ABP61" s="1122"/>
      <c r="ABQ61" s="1122"/>
      <c r="ABR61" s="1122"/>
      <c r="ABS61" s="1122"/>
      <c r="ABT61" s="1122"/>
      <c r="ABU61" s="1122"/>
      <c r="ABV61" s="1122"/>
      <c r="ABW61" s="1122"/>
      <c r="ABX61" s="1122"/>
      <c r="ABY61" s="1122"/>
      <c r="ABZ61" s="1122"/>
      <c r="ACA61" s="1122"/>
      <c r="ACB61" s="1122"/>
      <c r="ACC61" s="1122"/>
      <c r="ACD61" s="1122"/>
      <c r="ACE61" s="1122"/>
      <c r="ACF61" s="1122"/>
      <c r="ACG61" s="1502"/>
      <c r="ACH61" s="1503"/>
      <c r="ACI61" s="1122"/>
      <c r="ACJ61" s="1122"/>
      <c r="ACK61" s="1122"/>
      <c r="ACL61" s="1122"/>
      <c r="ACM61" s="1502"/>
      <c r="ACN61" s="1515"/>
      <c r="ACO61" s="231"/>
      <c r="ACP61" s="1515"/>
      <c r="ACQ61" s="1503"/>
      <c r="ACR61" s="1134"/>
      <c r="ACS61" s="1134"/>
      <c r="ACT61" s="1515"/>
      <c r="ACU61" s="1504"/>
      <c r="ACV61" s="1134"/>
      <c r="ACW61" s="1134"/>
      <c r="ACX61" s="1134"/>
      <c r="ACY61" s="1134"/>
      <c r="ACZ61" s="1134"/>
      <c r="ADA61" s="1134"/>
      <c r="ADB61" s="1134"/>
      <c r="ADC61" s="1515"/>
      <c r="ADD61" s="1504"/>
      <c r="ADE61" s="1134"/>
      <c r="ADF61" s="1134"/>
      <c r="ADG61" s="1134"/>
      <c r="ADH61" s="1134"/>
      <c r="ADI61" s="1134"/>
      <c r="ADJ61" s="1134"/>
      <c r="ADK61" s="1134"/>
      <c r="ADL61" s="1134"/>
      <c r="ADM61" s="1134"/>
      <c r="ADN61" s="1134"/>
      <c r="ADO61" s="1134"/>
      <c r="ADP61" s="1134"/>
      <c r="ADQ61" s="1134"/>
      <c r="ADR61" s="1134"/>
      <c r="ADS61" s="1134"/>
      <c r="ADT61" s="1134"/>
      <c r="ADU61" s="1134"/>
      <c r="ADV61" s="1134"/>
      <c r="ADW61" s="1134"/>
      <c r="ADX61" s="1134"/>
      <c r="ADY61" s="1134"/>
      <c r="ADZ61" s="1134"/>
      <c r="AEA61" s="1134"/>
      <c r="AEB61" s="1134"/>
      <c r="AEC61" s="1134"/>
      <c r="AED61" s="1134"/>
      <c r="AEE61" s="1134"/>
      <c r="AEF61" s="1134"/>
      <c r="AEG61" s="1134"/>
      <c r="AEH61" s="1134"/>
      <c r="AEI61" s="1515"/>
      <c r="AEJ61" s="1503"/>
      <c r="AEK61" s="1134"/>
      <c r="AEL61" s="1134"/>
      <c r="AEM61" s="1134"/>
      <c r="AEN61" s="1134"/>
      <c r="AEO61" s="1515"/>
      <c r="AEP61" s="1503"/>
      <c r="AEQ61" s="1134"/>
      <c r="AER61" s="1502"/>
      <c r="AES61" s="1503"/>
      <c r="AET61" s="1264"/>
      <c r="AEU61" s="1264"/>
      <c r="AEV61" s="1502"/>
      <c r="AEW61" s="1504"/>
      <c r="AEX61" s="1264"/>
      <c r="AEY61" s="1264"/>
      <c r="AEZ61" s="1264"/>
      <c r="AFA61" s="1264"/>
      <c r="AFB61" s="1264"/>
      <c r="AFC61" s="1264"/>
      <c r="AFD61" s="1264"/>
      <c r="AFE61" s="1502"/>
      <c r="AFF61" s="1504"/>
      <c r="AFG61" s="1264"/>
      <c r="AFH61" s="1264"/>
      <c r="AFI61" s="1264"/>
      <c r="AFJ61" s="1506"/>
      <c r="AFK61" s="1507"/>
      <c r="AFL61" s="1264"/>
      <c r="AFM61" s="1506"/>
      <c r="AFN61" s="1508"/>
      <c r="AFO61" s="1122"/>
      <c r="AFP61" s="1122"/>
      <c r="AFQ61" s="1122"/>
      <c r="AFR61" s="1122"/>
      <c r="AFS61" s="1122"/>
      <c r="AFT61" s="1122"/>
      <c r="AFU61" s="1122"/>
      <c r="AFV61" s="1122"/>
      <c r="AFW61" s="1122"/>
      <c r="AFX61" s="1122"/>
      <c r="AFY61" s="1122"/>
      <c r="AFZ61" s="1122"/>
      <c r="AGA61" s="1122"/>
      <c r="AGB61" s="1122"/>
      <c r="AGC61" s="1122"/>
      <c r="AGD61" s="1122"/>
      <c r="AGE61" s="1122"/>
      <c r="AGF61" s="1122"/>
      <c r="AGG61" s="1122"/>
      <c r="AGH61" s="1122"/>
      <c r="AGI61" s="1122"/>
      <c r="AGJ61" s="1122"/>
      <c r="AGK61" s="1502"/>
      <c r="AGL61" s="1503"/>
      <c r="AGM61" s="1122"/>
      <c r="AGN61" s="1122"/>
      <c r="AGO61" s="1122"/>
      <c r="AGP61" s="1122"/>
      <c r="AGQ61" s="1502"/>
      <c r="AGR61" s="1515"/>
      <c r="AGS61" s="231"/>
      <c r="AGT61" s="1515"/>
      <c r="AGU61" s="1503"/>
      <c r="AGV61" s="1134"/>
      <c r="AGW61" s="1134"/>
      <c r="AGX61" s="1515"/>
      <c r="AGY61" s="1504"/>
      <c r="AGZ61" s="1134"/>
      <c r="AHA61" s="1134"/>
      <c r="AHB61" s="1134"/>
      <c r="AHC61" s="1134"/>
      <c r="AHD61" s="1134"/>
      <c r="AHE61" s="1134"/>
      <c r="AHF61" s="1134"/>
      <c r="AHG61" s="1502"/>
      <c r="AHH61" s="1504"/>
      <c r="AHI61" s="1264"/>
      <c r="AHJ61" s="1264"/>
      <c r="AHK61" s="1264"/>
      <c r="AHL61" s="1506"/>
      <c r="AHM61" s="1507"/>
      <c r="AHN61" s="1264"/>
      <c r="AHO61" s="1506"/>
      <c r="AHP61" s="1508"/>
      <c r="AHQ61" s="1134"/>
      <c r="AHR61" s="1134"/>
      <c r="AHS61" s="1134"/>
      <c r="AHT61" s="1134"/>
      <c r="AHU61" s="1134"/>
      <c r="AHV61" s="1134"/>
      <c r="AHW61" s="1134"/>
      <c r="AHX61" s="1134"/>
      <c r="AHY61" s="1134"/>
      <c r="AHZ61" s="1134"/>
      <c r="AIA61" s="1134"/>
      <c r="AIB61" s="1134"/>
      <c r="AIC61" s="1134"/>
      <c r="AID61" s="1134"/>
      <c r="AIE61" s="1134"/>
      <c r="AIF61" s="1134"/>
      <c r="AIG61" s="1134"/>
      <c r="AIH61" s="1134"/>
      <c r="AII61" s="1134"/>
      <c r="AIJ61" s="1134"/>
      <c r="AIK61" s="1134"/>
      <c r="AIL61" s="1134"/>
      <c r="AIM61" s="1515"/>
      <c r="AIN61" s="1503"/>
      <c r="AIO61" s="1134"/>
      <c r="AIP61" s="1134"/>
      <c r="AIQ61" s="1134"/>
      <c r="AIR61" s="1134"/>
      <c r="AIS61" s="1515"/>
      <c r="AIT61" s="1503"/>
      <c r="AIU61" s="1134"/>
      <c r="AIV61" s="1502"/>
      <c r="AIW61" s="1503"/>
      <c r="AIX61" s="1122"/>
      <c r="AIY61" s="1122"/>
      <c r="AIZ61" s="1502"/>
      <c r="AJA61" s="1504"/>
      <c r="AJB61" s="1122"/>
      <c r="AJC61" s="1122"/>
      <c r="AJD61" s="1122"/>
      <c r="AJE61" s="1122"/>
      <c r="AJF61" s="1122"/>
      <c r="AJG61" s="1122"/>
      <c r="AJH61" s="1122"/>
      <c r="AJI61" s="1502"/>
      <c r="AJJ61" s="1504"/>
      <c r="AJK61" s="1122"/>
      <c r="AJL61" s="1122"/>
      <c r="AJM61" s="1122"/>
      <c r="AJN61" s="1122"/>
      <c r="AJO61" s="1122"/>
      <c r="AJP61" s="1122"/>
      <c r="AJQ61" s="1122"/>
      <c r="AJR61" s="1122"/>
      <c r="AJS61" s="1122"/>
      <c r="AJT61" s="1122"/>
      <c r="AJU61" s="1122"/>
      <c r="AJV61" s="1122"/>
      <c r="AJW61" s="1122"/>
      <c r="AJX61" s="1122"/>
      <c r="AJY61" s="1122"/>
      <c r="AJZ61" s="1122"/>
      <c r="AKA61" s="1122"/>
      <c r="AKB61" s="1122"/>
      <c r="AKC61" s="1122"/>
      <c r="AKD61" s="1122"/>
      <c r="AKE61" s="1122"/>
      <c r="AKF61" s="1122"/>
      <c r="AKG61" s="1122"/>
      <c r="AKH61" s="1122"/>
      <c r="AKI61" s="1122"/>
      <c r="AKJ61" s="1122"/>
      <c r="AKK61" s="1122"/>
      <c r="AKL61" s="1122"/>
      <c r="AKM61" s="1122"/>
      <c r="AKN61" s="1122"/>
      <c r="AKO61" s="1502"/>
      <c r="AKP61" s="1503"/>
      <c r="AKQ61" s="1122"/>
      <c r="AKR61" s="1122"/>
      <c r="AKS61" s="1122"/>
      <c r="AKT61" s="1122"/>
      <c r="AKU61" s="1502"/>
      <c r="AKV61" s="1515"/>
      <c r="AKW61" s="231"/>
      <c r="AKX61" s="1515"/>
      <c r="AKY61" s="1503"/>
      <c r="AKZ61" s="1134"/>
      <c r="ALA61" s="1134"/>
      <c r="ALB61" s="1515"/>
      <c r="ALC61" s="1504"/>
      <c r="ALD61" s="1134"/>
      <c r="ALE61" s="1134"/>
      <c r="ALF61" s="1134"/>
      <c r="ALG61" s="1134"/>
      <c r="ALH61" s="1134"/>
      <c r="ALI61" s="1134"/>
      <c r="ALJ61" s="1134"/>
      <c r="ALK61" s="1515"/>
      <c r="ALL61" s="1504"/>
      <c r="ALM61" s="1134"/>
      <c r="ALN61" s="1134"/>
      <c r="ALO61" s="1134"/>
      <c r="ALP61" s="1506"/>
      <c r="ALQ61" s="1507"/>
      <c r="ALR61" s="1264"/>
      <c r="ALS61" s="1506"/>
      <c r="ALT61" s="1508"/>
      <c r="ALU61" s="1134"/>
      <c r="ALV61" s="1134"/>
      <c r="ALW61" s="1134"/>
      <c r="ALX61" s="1134"/>
      <c r="ALY61" s="1134"/>
      <c r="ALZ61" s="1134"/>
      <c r="AMA61" s="1134"/>
      <c r="AMB61" s="1134"/>
      <c r="AMC61" s="1134"/>
      <c r="AMD61" s="1134"/>
      <c r="AME61" s="1134"/>
      <c r="AMF61" s="1134"/>
      <c r="AMG61" s="1134"/>
      <c r="AMH61" s="1134"/>
      <c r="AMI61" s="1134"/>
      <c r="AMJ61" s="1134"/>
      <c r="AMK61" s="1134"/>
      <c r="AML61" s="1134"/>
      <c r="AMM61" s="1134"/>
      <c r="AMN61" s="1134"/>
      <c r="AMO61" s="1134"/>
      <c r="AMP61" s="1134"/>
      <c r="AMQ61" s="1515"/>
      <c r="AMR61" s="1503"/>
      <c r="AMS61" s="1134"/>
      <c r="AMT61" s="1134"/>
      <c r="AMU61" s="1134"/>
      <c r="AMV61" s="1134"/>
      <c r="AMW61" s="1515"/>
      <c r="AMX61" s="1503"/>
      <c r="AMY61" s="1134"/>
      <c r="AMZ61" s="1502"/>
      <c r="ANA61" s="1503"/>
      <c r="ANB61" s="1122"/>
      <c r="ANC61" s="1122"/>
      <c r="AND61" s="1502"/>
      <c r="ANE61" s="1504"/>
      <c r="ANF61" s="1122"/>
      <c r="ANG61" s="1122"/>
      <c r="ANH61" s="1122"/>
      <c r="ANI61" s="1122"/>
      <c r="ANJ61" s="1122"/>
      <c r="ANK61" s="1122"/>
      <c r="ANL61" s="1122"/>
      <c r="ANM61" s="1502"/>
      <c r="ANN61" s="1504"/>
      <c r="ANO61" s="1122"/>
      <c r="ANP61" s="1122"/>
      <c r="ANQ61" s="1122"/>
      <c r="ANR61" s="1122"/>
      <c r="ANS61" s="1122"/>
      <c r="ANT61" s="1122"/>
      <c r="ANU61" s="1122"/>
      <c r="ANV61" s="1122"/>
      <c r="ANW61" s="1122"/>
      <c r="ANX61" s="1122"/>
      <c r="ANY61" s="1122"/>
      <c r="ANZ61" s="1122"/>
      <c r="AOA61" s="1122"/>
      <c r="AOB61" s="1122"/>
      <c r="AOC61" s="1122"/>
      <c r="AOD61" s="1122"/>
      <c r="AOE61" s="1122"/>
      <c r="AOF61" s="1122"/>
      <c r="AOG61" s="1122"/>
      <c r="AOH61" s="1122"/>
      <c r="AOI61" s="1122"/>
      <c r="AOJ61" s="1122"/>
      <c r="AOK61" s="1122"/>
      <c r="AOL61" s="1122"/>
      <c r="AOM61" s="1122"/>
      <c r="AON61" s="1122"/>
      <c r="AOO61" s="1122"/>
      <c r="AOP61" s="1122"/>
      <c r="AOQ61" s="1122"/>
      <c r="AOR61" s="1122"/>
      <c r="AOS61" s="1502"/>
      <c r="AOT61" s="1503"/>
      <c r="AOU61" s="1122"/>
      <c r="AOV61" s="1122"/>
      <c r="AOW61" s="1122"/>
      <c r="AOX61" s="1122"/>
      <c r="AOY61" s="1502"/>
      <c r="AOZ61" s="1515"/>
      <c r="APA61" s="231"/>
      <c r="APB61" s="1515"/>
      <c r="APC61" s="1503"/>
      <c r="APD61" s="1134"/>
      <c r="APE61" s="1134"/>
      <c r="APF61" s="1515"/>
      <c r="APG61" s="1504"/>
      <c r="APH61" s="1134"/>
      <c r="API61" s="1134"/>
      <c r="APJ61" s="1134"/>
      <c r="APK61" s="1134"/>
      <c r="APL61" s="1134"/>
      <c r="APM61" s="1134"/>
      <c r="APN61" s="1134"/>
      <c r="APO61" s="1515"/>
      <c r="APP61" s="1504"/>
      <c r="APQ61" s="1134"/>
      <c r="APR61" s="1134"/>
      <c r="APS61" s="1134"/>
      <c r="APT61" s="1506"/>
      <c r="APU61" s="1507"/>
      <c r="APV61" s="1264"/>
      <c r="APW61" s="1506"/>
      <c r="APX61" s="1508"/>
      <c r="APY61" s="1134"/>
      <c r="APZ61" s="1134"/>
      <c r="AQA61" s="1134"/>
      <c r="AQB61" s="1134"/>
      <c r="AQC61" s="1134"/>
      <c r="AQD61" s="1134"/>
      <c r="AQE61" s="1134"/>
      <c r="AQF61" s="1134"/>
      <c r="AQG61" s="1134"/>
      <c r="AQH61" s="1134"/>
      <c r="AQI61" s="1134"/>
      <c r="AQJ61" s="1134"/>
      <c r="AQK61" s="1134"/>
      <c r="AQL61" s="1134"/>
      <c r="AQM61" s="1134"/>
      <c r="AQN61" s="1134"/>
      <c r="AQO61" s="1134"/>
      <c r="AQP61" s="1134"/>
      <c r="AQQ61" s="1134"/>
      <c r="AQR61" s="1134"/>
      <c r="AQS61" s="1134"/>
      <c r="AQT61" s="1134"/>
      <c r="AQU61" s="1515"/>
      <c r="AQV61" s="1503"/>
      <c r="AQW61" s="1134"/>
      <c r="AQX61" s="1134"/>
      <c r="AQY61" s="1134"/>
      <c r="AQZ61" s="1134"/>
      <c r="ARA61" s="1515"/>
      <c r="ARB61" s="1503"/>
      <c r="ARC61" s="1134"/>
      <c r="ARD61" s="1502"/>
      <c r="ARE61" s="1503"/>
      <c r="ARF61" s="1122"/>
      <c r="ARG61" s="1122"/>
      <c r="ARH61" s="1502"/>
      <c r="ARI61" s="1504"/>
      <c r="ARJ61" s="1122"/>
      <c r="ARK61" s="1122"/>
      <c r="ARL61" s="1122"/>
      <c r="ARM61" s="1122"/>
      <c r="ARN61" s="1122"/>
      <c r="ARO61" s="1122"/>
      <c r="ARP61" s="1122"/>
      <c r="ARQ61" s="1502"/>
      <c r="ARR61" s="1504"/>
      <c r="ARS61" s="1122"/>
      <c r="ART61" s="1122"/>
      <c r="ARU61" s="1122"/>
      <c r="ARV61" s="1122"/>
      <c r="ARW61" s="1122"/>
      <c r="ARX61" s="1122"/>
      <c r="ARY61" s="1122"/>
      <c r="ARZ61" s="1122"/>
      <c r="ASA61" s="1122"/>
      <c r="ASB61" s="1122"/>
      <c r="ASC61" s="302"/>
      <c r="ASD61" s="302"/>
      <c r="ASE61" s="302"/>
      <c r="ASF61" s="302"/>
      <c r="ASG61" s="302"/>
      <c r="ASH61" s="302"/>
      <c r="ASI61" s="302"/>
      <c r="ASJ61" s="302"/>
      <c r="ASK61" s="302"/>
      <c r="ASL61" s="302"/>
      <c r="ASM61" s="302"/>
      <c r="ASN61" s="302"/>
      <c r="ASO61" s="302"/>
      <c r="ASP61" s="302"/>
      <c r="ASQ61" s="302"/>
      <c r="ASR61" s="1122"/>
      <c r="ASS61" s="1122"/>
      <c r="AST61" s="1122"/>
      <c r="ASU61" s="1122"/>
      <c r="ASV61" s="1122"/>
      <c r="ASW61" s="1502"/>
      <c r="ASX61" s="1503"/>
      <c r="ASY61" s="1122"/>
      <c r="ASZ61" s="1122"/>
      <c r="ATA61" s="1122"/>
      <c r="ATB61" s="1122"/>
      <c r="ATC61" s="1502"/>
      <c r="ATD61" s="1515"/>
      <c r="ATE61" s="231"/>
      <c r="ATF61" s="1515"/>
      <c r="ATG61" s="1503"/>
      <c r="ATH61" s="1122"/>
      <c r="ATI61" s="1122"/>
      <c r="ATJ61" s="1502"/>
      <c r="ATK61" s="1504"/>
      <c r="ATL61" s="1122"/>
      <c r="ATM61" s="1122"/>
      <c r="ATN61" s="1122"/>
      <c r="ATO61" s="1122"/>
      <c r="ATP61" s="1122"/>
      <c r="ATQ61" s="1122"/>
      <c r="ATR61" s="1122"/>
      <c r="ATS61" s="1502"/>
      <c r="ATT61" s="1504"/>
      <c r="ATU61" s="1122"/>
      <c r="ATV61" s="1122"/>
      <c r="ATW61" s="1122"/>
      <c r="ATX61" s="1122"/>
      <c r="ATY61" s="1122"/>
      <c r="ATZ61" s="1122"/>
      <c r="AUA61" s="1122"/>
      <c r="AUB61" s="1122"/>
      <c r="AUC61" s="1122"/>
      <c r="AUD61" s="1122"/>
      <c r="AUE61" s="1122"/>
      <c r="AUF61" s="1122"/>
      <c r="AUG61" s="1122"/>
      <c r="AUH61" s="1122"/>
      <c r="AUI61" s="1648"/>
      <c r="AUJ61" s="1653"/>
      <c r="AUO61" s="1654"/>
      <c r="AUP61" s="1653"/>
      <c r="AUR61" s="1648"/>
      <c r="AUS61" s="1653"/>
      <c r="AUV61" s="1655"/>
      <c r="AUW61" s="1539"/>
      <c r="AVE61" s="1655"/>
      <c r="AVF61" s="1539"/>
      <c r="AVK61" s="1242"/>
      <c r="AVL61" s="1525"/>
      <c r="AVM61" s="1526"/>
      <c r="AVN61" s="1537"/>
      <c r="AVO61" s="1537"/>
      <c r="AVP61" s="1537"/>
      <c r="AVS61" s="1242"/>
      <c r="AVT61" s="1525"/>
      <c r="AVU61" s="1526"/>
      <c r="AVV61" s="1242"/>
      <c r="AWA61" s="1242"/>
      <c r="AWB61" s="1525"/>
      <c r="AWC61" s="1526"/>
      <c r="AWE61" s="1538"/>
      <c r="AWF61" s="1539"/>
      <c r="AWG61" s="1239"/>
      <c r="AWH61" s="1535"/>
      <c r="AWI61" s="1536"/>
      <c r="AWJ61" s="1240"/>
      <c r="AWK61" s="1533"/>
      <c r="AWL61" s="1534"/>
      <c r="AWM61" s="1658"/>
      <c r="AWN61" s="1659"/>
      <c r="AWO61" s="1659"/>
      <c r="AWP61" s="1659"/>
      <c r="AWQ61" s="1659"/>
      <c r="AWR61" s="1659"/>
      <c r="AWS61" s="1659"/>
      <c r="AWT61" s="1659"/>
      <c r="AWU61" s="1659"/>
      <c r="AWV61" s="1659"/>
      <c r="AWW61" s="1659"/>
      <c r="AWX61" s="1659"/>
      <c r="AWY61" s="1659"/>
      <c r="AWZ61" s="1659"/>
      <c r="AXA61" s="1659"/>
      <c r="AXB61" s="1659"/>
      <c r="AXC61" s="1659"/>
      <c r="AXD61" s="1659"/>
      <c r="AXE61" s="1659"/>
      <c r="AXF61" s="1659"/>
      <c r="AXG61" s="1659"/>
      <c r="AXH61" s="1659"/>
      <c r="AXI61" s="1659"/>
      <c r="AXJ61" s="1659"/>
      <c r="AXK61" s="1659"/>
      <c r="AXL61" s="1659"/>
      <c r="AXM61" s="1659"/>
      <c r="AXN61" s="1659"/>
      <c r="AXQ61" s="1648"/>
      <c r="AXR61" s="1653"/>
      <c r="AXY61" s="1143"/>
      <c r="AXZ61" s="1144"/>
      <c r="AYA61" s="1144"/>
      <c r="AYB61" s="1143"/>
      <c r="AYD61" s="1655"/>
      <c r="AYE61" s="1539"/>
      <c r="AYK61" s="1143"/>
      <c r="AYL61" s="1143"/>
      <c r="AYM61" s="1144"/>
      <c r="AYN61" s="1144"/>
      <c r="AYO61" s="1143"/>
      <c r="AYP61" s="1143"/>
      <c r="AYQ61" s="1143"/>
      <c r="AYU61" s="780"/>
      <c r="AYW61" s="230"/>
      <c r="AZB61" s="230"/>
      <c r="AZC61" s="1637"/>
      <c r="AZD61" s="1638"/>
      <c r="AZE61" s="1638"/>
      <c r="AZF61" s="1274"/>
      <c r="AZK61" s="1515"/>
      <c r="AZL61" s="1503"/>
      <c r="AZM61" s="1134"/>
      <c r="AZN61" s="1134"/>
      <c r="AZO61" s="1134"/>
      <c r="AZP61" s="1134"/>
      <c r="AZQ61" s="1515"/>
      <c r="AZR61" s="1503"/>
      <c r="AZS61" s="1134"/>
      <c r="AZT61" s="1502"/>
      <c r="AZU61" s="1503"/>
      <c r="AZV61" s="1264"/>
      <c r="AZW61" s="1264"/>
      <c r="AZX61" s="1502"/>
      <c r="AZY61" s="1504"/>
      <c r="AZZ61" s="1264"/>
      <c r="BAA61" s="1264"/>
      <c r="BAB61" s="1264"/>
      <c r="BAC61" s="1264"/>
      <c r="BAD61" s="1264"/>
      <c r="BAE61" s="1264"/>
      <c r="BAF61" s="1264"/>
      <c r="BAG61" s="1502"/>
      <c r="BAH61" s="1504"/>
      <c r="BAI61" s="1264"/>
      <c r="BAJ61" s="1264"/>
      <c r="BAK61" s="1264"/>
      <c r="BAL61" s="1506"/>
      <c r="BAM61" s="1507"/>
      <c r="BAN61" s="1264"/>
      <c r="BAO61" s="1506"/>
      <c r="BAP61" s="1508"/>
      <c r="BAQ61" s="747"/>
      <c r="BAR61" s="747"/>
      <c r="BAU61" s="249"/>
      <c r="BAV61" s="249"/>
      <c r="BAW61" s="1122"/>
      <c r="BAX61" s="1122"/>
      <c r="BAY61" s="1122"/>
      <c r="BAZ61" s="1122"/>
      <c r="BBA61" s="1122"/>
      <c r="BBB61" s="1122"/>
      <c r="BBC61" s="1122"/>
      <c r="BBD61" s="1122"/>
      <c r="BBE61" s="1122"/>
      <c r="BBF61" s="1122"/>
      <c r="BBG61" s="1122"/>
      <c r="BBH61" s="1122"/>
      <c r="BBI61" s="1122"/>
      <c r="BBJ61" s="1122"/>
      <c r="BBK61" s="1122"/>
      <c r="BBL61" s="1122"/>
      <c r="BBM61" s="1502"/>
      <c r="BBN61" s="1503"/>
      <c r="BBO61" s="1122"/>
      <c r="BBP61" s="1122"/>
      <c r="BBQ61" s="1122"/>
      <c r="BBR61" s="1122"/>
      <c r="BBS61" s="1502"/>
      <c r="BBT61" s="1515"/>
      <c r="BBU61" s="231"/>
      <c r="BBV61" s="1515"/>
      <c r="BBW61" s="1503"/>
      <c r="BBX61" s="1134"/>
      <c r="BBY61" s="1134"/>
      <c r="BBZ61" s="1515"/>
      <c r="BCA61" s="1504"/>
      <c r="BCB61" s="1134"/>
      <c r="BCC61" s="1134"/>
      <c r="BCD61" s="1134"/>
      <c r="BCE61" s="1134"/>
      <c r="BCF61" s="1134"/>
      <c r="BCG61" s="1134"/>
      <c r="BCH61" s="1134"/>
      <c r="BCI61" s="1515"/>
      <c r="BCJ61" s="1504"/>
      <c r="BCK61" s="1134"/>
      <c r="BCL61" s="1134"/>
      <c r="BCM61" s="1134"/>
      <c r="BCN61" s="1506"/>
      <c r="BCO61" s="1507"/>
      <c r="BCP61" s="1264"/>
      <c r="BCQ61" s="1506"/>
      <c r="BCR61" s="1508"/>
      <c r="BCS61" s="1134"/>
      <c r="BCT61" s="1134"/>
      <c r="BCU61" s="1134"/>
      <c r="BCV61" s="1134"/>
      <c r="BCW61" s="1134"/>
      <c r="BCX61" s="1134"/>
      <c r="BCY61" s="1134"/>
      <c r="BCZ61" s="1134"/>
      <c r="BDA61" s="1134"/>
      <c r="BDB61" s="1134"/>
      <c r="BDC61" s="1134"/>
      <c r="BDD61" s="1134"/>
      <c r="BDE61" s="1134"/>
      <c r="BDF61" s="1134"/>
      <c r="BDG61" s="1134"/>
      <c r="BDH61" s="1134"/>
      <c r="BDI61" s="1134"/>
      <c r="BDJ61" s="1134"/>
      <c r="BDK61" s="1134"/>
      <c r="BDL61" s="1134"/>
      <c r="BDM61" s="1134"/>
      <c r="BDN61" s="1134"/>
      <c r="BDO61" s="1515"/>
      <c r="BDP61" s="1503"/>
      <c r="BDQ61" s="1134"/>
      <c r="BDR61" s="1134"/>
      <c r="BDS61" s="1134"/>
      <c r="BDT61" s="1134"/>
      <c r="BDU61" s="1515"/>
      <c r="BDV61" s="1503"/>
      <c r="BDW61" s="1134"/>
      <c r="BDX61" s="1502"/>
      <c r="BDY61" s="1503"/>
      <c r="BDZ61" s="1122"/>
      <c r="BEA61" s="1122"/>
      <c r="BEB61" s="1502"/>
      <c r="BEC61" s="1504"/>
      <c r="BED61" s="1122"/>
      <c r="BEE61" s="1122"/>
      <c r="BEF61" s="1122"/>
      <c r="BEG61" s="1122"/>
      <c r="BEH61" s="1122"/>
      <c r="BEI61" s="1122"/>
      <c r="BEJ61" s="1122"/>
      <c r="BEK61" s="1502"/>
      <c r="BEL61" s="1504"/>
      <c r="BEM61" s="1122"/>
      <c r="BEN61" s="1122"/>
      <c r="BEO61" s="1122"/>
      <c r="BEP61" s="1122"/>
      <c r="BEQ61" s="1122"/>
      <c r="BER61" s="1122"/>
      <c r="BES61" s="1122"/>
      <c r="BET61" s="1122"/>
      <c r="BEU61" s="1122"/>
      <c r="BEV61" s="1122"/>
      <c r="BEW61" s="1122"/>
      <c r="BEX61" s="1122"/>
      <c r="BEY61" s="1122"/>
      <c r="BEZ61" s="1122"/>
      <c r="BFA61" s="1122"/>
      <c r="BFB61" s="1122"/>
      <c r="BFC61" s="1122"/>
      <c r="BFD61" s="1122"/>
      <c r="BFE61" s="1122"/>
      <c r="BFF61" s="1122"/>
      <c r="BFG61" s="1122"/>
      <c r="BFH61" s="1122"/>
      <c r="BFI61" s="1122"/>
      <c r="BFJ61" s="1122"/>
      <c r="BFK61" s="1122"/>
      <c r="BFL61" s="1122"/>
      <c r="BFM61" s="1122"/>
      <c r="BFN61" s="1122"/>
      <c r="BFO61" s="1122"/>
      <c r="BFP61" s="1122"/>
      <c r="BFQ61" s="1502"/>
      <c r="BFR61" s="1503"/>
      <c r="BFS61" s="1122"/>
      <c r="BFT61" s="1122"/>
      <c r="BFU61" s="1122"/>
      <c r="BFV61" s="1122"/>
      <c r="BFW61" s="1502"/>
      <c r="BFX61" s="1515"/>
      <c r="BFY61" s="231"/>
      <c r="BFZ61" s="1515"/>
      <c r="BGA61" s="1503"/>
      <c r="BGB61" s="1134"/>
      <c r="BGC61" s="1134"/>
      <c r="BGD61" s="1515"/>
      <c r="BGE61" s="1504"/>
      <c r="BGF61" s="1134"/>
      <c r="BGG61" s="1134"/>
      <c r="BGH61" s="1134"/>
      <c r="BGI61" s="1134"/>
      <c r="BGJ61" s="1134"/>
      <c r="BGK61" s="1134"/>
      <c r="BGL61" s="1134"/>
      <c r="BGM61" s="1515"/>
      <c r="BGN61" s="1504"/>
      <c r="BGO61" s="1134"/>
      <c r="BGP61" s="1134"/>
      <c r="BGQ61" s="1134"/>
      <c r="BGR61" s="1506"/>
      <c r="BGS61" s="1507"/>
      <c r="BGT61" s="1264"/>
      <c r="BGU61" s="1506"/>
      <c r="BGV61" s="1508"/>
      <c r="BGW61" s="1134"/>
      <c r="BGX61" s="1134"/>
      <c r="BGY61" s="1134"/>
      <c r="BGZ61" s="1134"/>
      <c r="BHA61" s="1134"/>
      <c r="BHB61" s="1134"/>
      <c r="BHC61" s="1134"/>
      <c r="BHD61" s="1134"/>
      <c r="BHE61" s="1134"/>
      <c r="BHF61" s="1134"/>
      <c r="BHG61" s="1134"/>
      <c r="BHH61" s="1134"/>
      <c r="BHI61" s="1134"/>
      <c r="BHJ61" s="1134"/>
      <c r="BHK61" s="1134"/>
      <c r="BHL61" s="1134"/>
      <c r="BHM61" s="1134"/>
      <c r="BHN61" s="1134"/>
      <c r="BHO61" s="1134"/>
      <c r="BHP61" s="1134"/>
      <c r="BHQ61" s="1134"/>
      <c r="BHR61" s="1134"/>
      <c r="BHS61" s="1515"/>
      <c r="BHT61" s="1503"/>
      <c r="BHU61" s="1134"/>
      <c r="BHV61" s="1134"/>
      <c r="BHW61" s="1134"/>
      <c r="BHX61" s="1134"/>
      <c r="BHY61" s="1515"/>
      <c r="BHZ61" s="1503"/>
      <c r="BIA61" s="1134"/>
      <c r="BIB61" s="1502"/>
      <c r="BIC61" s="1503"/>
      <c r="BID61" s="1122"/>
      <c r="BIE61" s="1122"/>
      <c r="BIF61" s="1502"/>
      <c r="BIG61" s="1504"/>
      <c r="BIH61" s="1122"/>
      <c r="BII61" s="1122"/>
      <c r="BIJ61" s="1122"/>
      <c r="BIK61" s="1122"/>
      <c r="BIL61" s="1122"/>
      <c r="BIM61" s="1122"/>
      <c r="BIN61" s="1122"/>
      <c r="BIO61" s="1502"/>
      <c r="BIP61" s="1504"/>
      <c r="BIQ61" s="1122"/>
      <c r="BIR61" s="1122"/>
      <c r="BIS61" s="1122"/>
      <c r="BIT61" s="1122"/>
      <c r="BIU61" s="1122"/>
      <c r="BIV61" s="1122"/>
      <c r="BIW61" s="1122"/>
      <c r="BIX61" s="1122"/>
      <c r="BIY61" s="1122"/>
      <c r="BIZ61" s="1122"/>
      <c r="BJA61" s="1122"/>
      <c r="BJB61" s="1122"/>
      <c r="BJC61" s="1122"/>
      <c r="BJD61" s="1122"/>
      <c r="BJE61" s="1122"/>
      <c r="BJF61" s="1122"/>
      <c r="BJG61" s="1122"/>
      <c r="BJH61" s="1122"/>
      <c r="BJI61" s="1122"/>
      <c r="BJJ61" s="1122"/>
      <c r="BJK61" s="1122"/>
      <c r="BJL61" s="1122"/>
      <c r="BJM61" s="1122"/>
      <c r="BJN61" s="1122"/>
      <c r="BJO61" s="1122"/>
      <c r="BJP61" s="1122"/>
      <c r="BJQ61" s="1122"/>
      <c r="BJR61" s="1122"/>
      <c r="BJS61" s="1122"/>
      <c r="BJT61" s="1122"/>
      <c r="BJU61" s="1502"/>
      <c r="BJV61" s="1503"/>
      <c r="BJW61" s="1122"/>
      <c r="BJX61" s="1122"/>
      <c r="BJY61" s="1122"/>
      <c r="BJZ61" s="1122"/>
      <c r="BKA61" s="1502"/>
      <c r="BKB61" s="1515"/>
      <c r="BKC61" s="231"/>
      <c r="BKD61" s="1515"/>
      <c r="BKE61" s="1503"/>
      <c r="BKF61" s="1134"/>
      <c r="BKG61" s="1134"/>
      <c r="BKH61" s="1515"/>
      <c r="BKI61" s="1504"/>
      <c r="BKJ61" s="1134"/>
      <c r="BKK61" s="1134"/>
      <c r="BKL61" s="1134"/>
      <c r="BKM61" s="1134"/>
      <c r="BKN61" s="1134"/>
      <c r="BKO61" s="1134"/>
      <c r="BKP61" s="1134"/>
      <c r="BKQ61" s="1515"/>
      <c r="BKR61" s="1504"/>
      <c r="BKS61" s="1134"/>
      <c r="BKT61" s="1134"/>
      <c r="BKU61" s="1134"/>
      <c r="BKV61" s="1506"/>
      <c r="BKW61" s="1507"/>
      <c r="BKX61" s="1264"/>
      <c r="BKY61" s="1506"/>
      <c r="BKZ61" s="1508"/>
      <c r="BLA61" s="1134"/>
      <c r="BLB61" s="1134"/>
      <c r="BLC61" s="1134"/>
      <c r="BLD61" s="1134"/>
      <c r="BLE61" s="1134"/>
      <c r="BLF61" s="1134"/>
      <c r="BLG61" s="1134"/>
      <c r="BLH61" s="1134"/>
      <c r="BLI61" s="1134"/>
      <c r="BLJ61" s="1134"/>
      <c r="BLK61" s="1134"/>
      <c r="BLL61" s="1134"/>
      <c r="BLM61" s="1134"/>
      <c r="BLN61" s="1134"/>
      <c r="BLO61" s="1134"/>
      <c r="BLP61" s="1134"/>
      <c r="BLQ61" s="1134"/>
      <c r="BLR61" s="1134"/>
      <c r="BLS61" s="1134"/>
      <c r="BLT61" s="1134"/>
      <c r="BLU61" s="1134"/>
      <c r="BLV61" s="1134"/>
      <c r="BLW61" s="1515"/>
      <c r="BLX61" s="1503"/>
      <c r="BLY61" s="1134"/>
      <c r="BLZ61" s="1134"/>
      <c r="BMA61" s="1134"/>
      <c r="BMB61" s="1134"/>
      <c r="BMC61" s="1515"/>
      <c r="BMD61" s="1503"/>
      <c r="BME61" s="1134"/>
      <c r="BMF61" s="1502"/>
      <c r="BMG61" s="1503"/>
      <c r="BMH61" s="1122"/>
      <c r="BMI61" s="1122"/>
      <c r="BMJ61" s="1502"/>
      <c r="BMK61" s="1504"/>
      <c r="BML61" s="1122"/>
      <c r="BMM61" s="1122"/>
      <c r="BMN61" s="1122"/>
      <c r="BMO61" s="1122"/>
      <c r="BMP61" s="1122"/>
      <c r="BMQ61" s="1122"/>
      <c r="BMR61" s="1122"/>
      <c r="BMS61" s="1502"/>
      <c r="BMT61" s="1504"/>
      <c r="BMU61" s="1122"/>
      <c r="BMV61" s="1122"/>
      <c r="BMW61" s="1122"/>
      <c r="BMX61" s="1122"/>
      <c r="BMY61" s="1122"/>
      <c r="BMZ61" s="1122"/>
      <c r="BNA61" s="1122"/>
      <c r="BNB61" s="1122"/>
      <c r="BNC61" s="1122"/>
      <c r="BND61" s="1122"/>
      <c r="BNE61" s="1122"/>
      <c r="BNF61" s="1122"/>
      <c r="BNG61" s="1122"/>
      <c r="BNH61" s="1122"/>
      <c r="BNI61" s="1122"/>
      <c r="BNJ61" s="1122"/>
      <c r="BNK61" s="1122"/>
      <c r="BNL61" s="1122"/>
      <c r="BNM61" s="1122"/>
      <c r="BNN61" s="1122"/>
      <c r="BNO61" s="1122"/>
      <c r="BNP61" s="1122"/>
      <c r="BNQ61" s="1122"/>
      <c r="BNR61" s="1122"/>
      <c r="BNS61" s="1122"/>
      <c r="BNT61" s="1122"/>
      <c r="BNU61" s="1122"/>
      <c r="BNV61" s="1122"/>
      <c r="BNW61" s="1122"/>
      <c r="BNX61" s="1122"/>
      <c r="BNY61" s="1502"/>
      <c r="BNZ61" s="1503"/>
      <c r="BOA61" s="1122"/>
      <c r="BOB61" s="1122"/>
      <c r="BOC61" s="1122"/>
      <c r="BOD61" s="1122"/>
      <c r="BOE61" s="1502"/>
      <c r="BOF61" s="1515"/>
      <c r="BOG61" s="231"/>
      <c r="BOH61" s="1515"/>
      <c r="BOI61" s="1503"/>
      <c r="BOJ61" s="1134"/>
      <c r="BOK61" s="1134"/>
      <c r="BOL61" s="1515"/>
      <c r="BOM61" s="1504"/>
      <c r="BON61" s="1134"/>
      <c r="BOO61" s="1134"/>
      <c r="BOP61" s="1134"/>
      <c r="BOQ61" s="1134"/>
      <c r="BOR61" s="1134"/>
      <c r="BOS61" s="1134"/>
      <c r="BOT61" s="1134"/>
      <c r="BOU61" s="1515"/>
      <c r="BOV61" s="1504"/>
      <c r="BOW61" s="1134"/>
      <c r="BOX61" s="1134"/>
      <c r="BOY61" s="1134"/>
      <c r="BOZ61" s="1506"/>
      <c r="BPA61" s="1507"/>
      <c r="BPB61" s="1264"/>
      <c r="BPC61" s="1506"/>
      <c r="BPD61" s="1508"/>
      <c r="BPE61" s="1134"/>
      <c r="BPF61" s="1134"/>
      <c r="BPG61" s="1134"/>
      <c r="BPH61" s="1134"/>
      <c r="BPI61" s="1134"/>
      <c r="BPJ61" s="1134"/>
      <c r="BPK61" s="1134"/>
      <c r="BPL61" s="1134"/>
      <c r="BPM61" s="1134"/>
      <c r="BPN61" s="1134"/>
      <c r="BPO61" s="1134"/>
      <c r="BPP61" s="1134"/>
      <c r="BPQ61" s="1134"/>
      <c r="BPR61" s="1134"/>
      <c r="BPS61" s="1134"/>
      <c r="BPT61" s="1134"/>
      <c r="BPU61" s="1134"/>
      <c r="BPV61" s="1134"/>
      <c r="BPW61" s="1134"/>
      <c r="BPX61" s="1134"/>
      <c r="BPY61" s="1134"/>
      <c r="BPZ61" s="1134"/>
      <c r="BQA61" s="1515"/>
      <c r="BQB61" s="1503"/>
      <c r="BQC61" s="1134"/>
      <c r="BQD61" s="1134"/>
      <c r="BQE61" s="1134"/>
      <c r="BQF61" s="1134"/>
      <c r="BQG61" s="1515"/>
      <c r="BQH61" s="1503"/>
      <c r="BQI61" s="1134"/>
      <c r="BQJ61" s="1502"/>
      <c r="BQK61" s="1503"/>
      <c r="BQL61" s="1122"/>
      <c r="BQM61" s="1122"/>
      <c r="BQN61" s="1502"/>
      <c r="BQO61" s="1504"/>
      <c r="BQP61" s="1122"/>
      <c r="BQQ61" s="1122"/>
      <c r="BQR61" s="1122"/>
      <c r="BQS61" s="1122"/>
      <c r="BQT61" s="1122"/>
      <c r="BQU61" s="1122"/>
      <c r="BQV61" s="1122"/>
      <c r="BQW61" s="1502"/>
      <c r="BQX61" s="1504"/>
      <c r="BQY61" s="1122"/>
      <c r="BQZ61" s="1122"/>
      <c r="BRA61" s="1122"/>
      <c r="BRB61" s="1122"/>
      <c r="BRC61" s="1122"/>
      <c r="BRD61" s="1122"/>
      <c r="BRE61" s="1122"/>
      <c r="BRF61" s="1122"/>
      <c r="BRG61" s="1122"/>
      <c r="BRH61" s="1122"/>
      <c r="BRI61" s="1122"/>
      <c r="BRJ61" s="1122"/>
      <c r="BRK61" s="1122"/>
      <c r="BRL61" s="1122"/>
      <c r="BRM61" s="1122"/>
      <c r="BRN61" s="1122"/>
      <c r="BRO61" s="1122"/>
      <c r="BRP61" s="1122"/>
      <c r="BRQ61" s="1122"/>
      <c r="BRR61" s="1122"/>
      <c r="BRS61" s="1122"/>
      <c r="BRT61" s="1122"/>
      <c r="BRU61" s="1122"/>
      <c r="BRV61" s="1122"/>
      <c r="BRW61" s="1122"/>
      <c r="BRX61" s="1122"/>
      <c r="BRY61" s="1122"/>
      <c r="BRZ61" s="1122"/>
      <c r="BSA61" s="1122"/>
      <c r="BSB61" s="1122"/>
      <c r="BSC61" s="1502"/>
      <c r="BSD61" s="1503"/>
      <c r="BSE61" s="1122"/>
      <c r="BSF61" s="1122"/>
      <c r="BSG61" s="1122"/>
      <c r="BSH61" s="1122"/>
      <c r="BSI61" s="1502"/>
      <c r="BSJ61" s="1515"/>
      <c r="BSK61" s="231"/>
      <c r="BSL61" s="1515"/>
      <c r="BSM61" s="1503"/>
      <c r="BSN61" s="1134"/>
      <c r="BSO61" s="1134"/>
      <c r="BSP61" s="1515"/>
      <c r="BSQ61" s="1504"/>
      <c r="BSR61" s="1134"/>
      <c r="BSS61" s="1134"/>
      <c r="BST61" s="1134"/>
      <c r="BSU61" s="1134"/>
      <c r="BSV61" s="1134"/>
      <c r="BSW61" s="1134"/>
      <c r="BSX61" s="1134"/>
      <c r="BSY61" s="1515"/>
      <c r="BSZ61" s="1504"/>
      <c r="BTA61" s="1134"/>
      <c r="BTB61" s="1134"/>
      <c r="BTC61" s="1134"/>
      <c r="BTD61" s="1506"/>
      <c r="BTE61" s="1507"/>
      <c r="BTF61" s="1264"/>
      <c r="BTG61" s="1506"/>
      <c r="BTH61" s="1508"/>
      <c r="BTI61" s="1134"/>
      <c r="BTJ61" s="1134"/>
      <c r="BTK61" s="1134"/>
      <c r="BTL61" s="1134"/>
      <c r="BTM61" s="1134"/>
      <c r="BTN61" s="1134"/>
      <c r="BTO61" s="1134"/>
      <c r="BTP61" s="1134"/>
      <c r="BTQ61" s="1134"/>
      <c r="BTR61" s="1134"/>
      <c r="BTS61" s="1134"/>
      <c r="BTT61" s="1134"/>
      <c r="BTU61" s="1134"/>
      <c r="BTV61" s="1134"/>
      <c r="BTW61" s="1134"/>
      <c r="BTX61" s="1134"/>
      <c r="BTY61" s="1134"/>
      <c r="BTZ61" s="1134"/>
      <c r="BUA61" s="1134"/>
      <c r="BUB61" s="1134"/>
      <c r="BUC61" s="1134"/>
      <c r="BUD61" s="1134"/>
      <c r="BUE61" s="1515"/>
      <c r="BUF61" s="1503"/>
      <c r="BUG61" s="1134"/>
      <c r="BUH61" s="1134"/>
      <c r="BUI61" s="1134"/>
      <c r="BUJ61" s="1134"/>
      <c r="BUK61" s="1515"/>
      <c r="BUL61" s="1503"/>
      <c r="BUM61" s="1134"/>
      <c r="BUN61" s="1502"/>
      <c r="BUO61" s="1503"/>
      <c r="BUP61" s="1122"/>
      <c r="BUQ61" s="1122"/>
      <c r="BUR61" s="1502"/>
      <c r="BUS61" s="1504"/>
      <c r="BUT61" s="1122"/>
      <c r="BUU61" s="1122"/>
      <c r="BUV61" s="1122"/>
      <c r="BUW61" s="1122"/>
      <c r="BUX61" s="1122"/>
      <c r="BUY61" s="1122"/>
      <c r="BUZ61" s="1122"/>
      <c r="BVA61" s="1502"/>
      <c r="BVB61" s="1504"/>
      <c r="BVC61" s="1122"/>
      <c r="BVD61" s="1122"/>
      <c r="BVE61" s="1122"/>
      <c r="BVF61" s="1122"/>
      <c r="BVG61" s="1122"/>
      <c r="BVH61" s="1122"/>
      <c r="BVI61" s="1122"/>
      <c r="BVJ61" s="1122"/>
      <c r="BVK61" s="1122"/>
      <c r="BVL61" s="1122"/>
      <c r="BVM61" s="1122"/>
      <c r="BVN61" s="1122"/>
      <c r="BVO61" s="1122"/>
      <c r="BVP61" s="1122"/>
      <c r="BVQ61" s="1122"/>
      <c r="BVR61" s="1122"/>
      <c r="BVS61" s="1122"/>
      <c r="BVT61" s="1122"/>
      <c r="BVU61" s="1122"/>
      <c r="BVV61" s="1122"/>
      <c r="BVW61" s="1122"/>
      <c r="BVX61" s="1122"/>
      <c r="BVY61" s="1122"/>
      <c r="BVZ61" s="1122"/>
      <c r="BWA61" s="1122"/>
      <c r="BWB61" s="1122"/>
      <c r="BWC61" s="1122"/>
      <c r="BWD61" s="1122"/>
      <c r="BWE61" s="1122"/>
      <c r="BWF61" s="1122"/>
      <c r="BWG61" s="1502"/>
      <c r="BWH61" s="1503"/>
      <c r="BWI61" s="1122"/>
      <c r="BWJ61" s="1122"/>
      <c r="BWK61" s="1122"/>
      <c r="BWL61" s="1122"/>
      <c r="BWM61" s="1502"/>
      <c r="BWN61" s="1515"/>
      <c r="BWO61" s="231"/>
      <c r="BWP61" s="1515"/>
      <c r="BWQ61" s="1503"/>
      <c r="BWR61" s="1134"/>
      <c r="BWS61" s="1134"/>
      <c r="BWT61" s="1515"/>
      <c r="BWU61" s="1504"/>
      <c r="BWV61" s="1134"/>
      <c r="BWW61" s="1134"/>
      <c r="BWX61" s="1134"/>
      <c r="BWY61" s="1134"/>
      <c r="BWZ61" s="1134"/>
      <c r="BXA61" s="1134"/>
      <c r="BXB61" s="1134"/>
      <c r="BXC61" s="1515"/>
      <c r="BXD61" s="1504"/>
      <c r="BXE61" s="1134"/>
      <c r="BXF61" s="1134"/>
      <c r="BXG61" s="1134"/>
      <c r="BXH61" s="1506"/>
      <c r="BXI61" s="1507"/>
      <c r="BXJ61" s="1264"/>
      <c r="BXK61" s="1506"/>
      <c r="BXL61" s="1508"/>
      <c r="BXM61" s="1134"/>
      <c r="BXN61" s="1134"/>
      <c r="BXO61" s="1134"/>
      <c r="BXP61" s="1134"/>
      <c r="BXQ61" s="1134"/>
      <c r="BXR61" s="1134"/>
      <c r="BXS61" s="1134"/>
      <c r="BXT61" s="1134"/>
      <c r="BXU61" s="1134"/>
      <c r="BXV61" s="1134"/>
      <c r="BXW61" s="1134"/>
      <c r="BXX61" s="1134"/>
      <c r="BXY61" s="1134"/>
      <c r="BXZ61" s="1134"/>
      <c r="BYA61" s="1134"/>
      <c r="BYB61" s="1134"/>
      <c r="BYC61" s="1134"/>
      <c r="BYD61" s="1134"/>
      <c r="BYE61" s="1134"/>
      <c r="BYF61" s="1134"/>
      <c r="BYG61" s="1134"/>
      <c r="BYH61" s="1134"/>
      <c r="BYI61" s="1515"/>
      <c r="BYJ61" s="1503"/>
      <c r="BYK61" s="1134"/>
      <c r="BYL61" s="1134"/>
      <c r="BYM61" s="1134"/>
      <c r="BYN61" s="1134"/>
      <c r="BYO61" s="1515"/>
      <c r="BYP61" s="1503"/>
      <c r="BYQ61" s="1134"/>
      <c r="BYR61" s="1502"/>
      <c r="BYS61" s="1503"/>
      <c r="BYT61" s="1122"/>
      <c r="BYU61" s="1122"/>
      <c r="BYV61" s="1502"/>
      <c r="BYW61" s="1504"/>
      <c r="BYX61" s="1122"/>
      <c r="BYY61" s="1122"/>
      <c r="BYZ61" s="1122"/>
      <c r="BZA61" s="1122"/>
      <c r="BZB61" s="1122"/>
      <c r="BZC61" s="1122"/>
      <c r="BZD61" s="1122"/>
      <c r="BZE61" s="1502"/>
      <c r="BZF61" s="1504"/>
      <c r="BZG61" s="1122"/>
      <c r="BZH61" s="1122"/>
      <c r="BZI61" s="1122"/>
      <c r="BZJ61" s="1122"/>
      <c r="BZK61" s="1122"/>
      <c r="BZL61" s="1122"/>
      <c r="BZM61" s="1122"/>
      <c r="BZN61" s="1122"/>
      <c r="BZO61" s="1122"/>
      <c r="BZP61" s="1122"/>
      <c r="BZQ61" s="1122"/>
      <c r="BZR61" s="1122"/>
      <c r="BZS61" s="1122"/>
      <c r="BZT61" s="1122"/>
      <c r="BZU61" s="1122"/>
      <c r="BZV61" s="1122"/>
      <c r="BZW61" s="1122"/>
      <c r="BZX61" s="1122"/>
      <c r="BZY61" s="1122"/>
      <c r="BZZ61" s="1122"/>
      <c r="CAA61" s="1122"/>
      <c r="CAB61" s="1122"/>
      <c r="CAC61" s="1122"/>
      <c r="CAD61" s="1122"/>
      <c r="CAE61" s="1122"/>
      <c r="CAF61" s="1122"/>
      <c r="CAG61" s="1122"/>
      <c r="CAH61" s="1122"/>
      <c r="CAI61" s="1122"/>
      <c r="CAJ61" s="1122"/>
      <c r="CAK61" s="1502"/>
      <c r="CAL61" s="1503"/>
      <c r="CAM61" s="1122"/>
      <c r="CAN61" s="1122"/>
      <c r="CAO61" s="1122"/>
      <c r="CAP61" s="1122"/>
      <c r="CAQ61" s="1502"/>
      <c r="CAR61" s="1515"/>
      <c r="CAS61" s="231"/>
      <c r="CAT61" s="1515"/>
      <c r="CAU61" s="1503"/>
      <c r="CAV61" s="1134"/>
      <c r="CAW61" s="1134"/>
      <c r="CAX61" s="1515"/>
      <c r="CAY61" s="1504"/>
      <c r="CAZ61" s="1134"/>
      <c r="CBA61" s="1134"/>
      <c r="CBB61" s="1134"/>
      <c r="CBC61" s="1134"/>
      <c r="CBD61" s="1134"/>
      <c r="CBE61" s="1134"/>
      <c r="CBF61" s="1134"/>
      <c r="CBG61" s="1515"/>
      <c r="CBH61" s="1504"/>
      <c r="CBI61" s="1134"/>
      <c r="CBJ61" s="1134"/>
      <c r="CBK61" s="1134"/>
      <c r="CBL61" s="1506"/>
      <c r="CBM61" s="1507"/>
      <c r="CBN61" s="1264"/>
      <c r="CBO61" s="1506"/>
      <c r="CBP61" s="1508"/>
      <c r="CBQ61" s="1134"/>
      <c r="CBR61" s="1134"/>
      <c r="CBS61" s="1134"/>
      <c r="CBT61" s="1134"/>
      <c r="CBU61" s="1134"/>
      <c r="CBV61" s="1134"/>
      <c r="CBW61" s="1134"/>
      <c r="CBX61" s="1134"/>
      <c r="CBY61" s="1134"/>
      <c r="CBZ61" s="1134"/>
      <c r="CCA61" s="1134"/>
      <c r="CCB61" s="1134"/>
      <c r="CCC61" s="1134"/>
      <c r="CCD61" s="1134"/>
      <c r="CCE61" s="1134"/>
      <c r="CCF61" s="1134"/>
      <c r="CCG61" s="1134"/>
      <c r="CCH61" s="1134"/>
      <c r="CCI61" s="1134"/>
      <c r="CCJ61" s="1134"/>
      <c r="CCK61" s="1134"/>
      <c r="CCL61" s="1134"/>
      <c r="CCM61" s="1515"/>
      <c r="CCN61" s="1503"/>
      <c r="CCO61" s="1134"/>
      <c r="CCP61" s="1134"/>
      <c r="CCQ61" s="1134"/>
      <c r="CCR61" s="1134"/>
      <c r="CCS61" s="1515"/>
      <c r="CCT61" s="1503"/>
      <c r="CCU61" s="1134"/>
      <c r="CCV61" s="1502"/>
      <c r="CCW61" s="1503"/>
      <c r="CCX61" s="1122"/>
      <c r="CCY61" s="1122"/>
      <c r="CCZ61" s="1502"/>
      <c r="CDA61" s="1504"/>
      <c r="CDB61" s="1122"/>
      <c r="CDC61" s="1122"/>
      <c r="CDD61" s="1122"/>
      <c r="CDE61" s="1122"/>
      <c r="CDF61" s="1122"/>
      <c r="CDG61" s="1122"/>
      <c r="CDH61" s="1122"/>
      <c r="CDI61" s="1502"/>
      <c r="CDJ61" s="1504"/>
      <c r="CDK61" s="1122"/>
      <c r="CDL61" s="1122"/>
      <c r="CDM61" s="1122"/>
      <c r="CDN61" s="1122"/>
      <c r="CDO61" s="1122"/>
      <c r="CDP61" s="1122"/>
      <c r="CDQ61" s="1122"/>
      <c r="CDR61" s="1122"/>
      <c r="CDS61" s="1122"/>
      <c r="CDT61" s="1122"/>
      <c r="CDU61" s="1122"/>
      <c r="CDV61" s="1122"/>
      <c r="CDW61" s="1122"/>
      <c r="CDX61" s="1122"/>
      <c r="CDY61" s="1122"/>
      <c r="CDZ61" s="1122"/>
      <c r="CEA61" s="1122"/>
      <c r="CEB61" s="1122"/>
      <c r="CEC61" s="1122"/>
      <c r="CED61" s="1122"/>
      <c r="CEE61" s="1122"/>
      <c r="CEF61" s="1122"/>
      <c r="CEG61" s="1122"/>
      <c r="CEH61" s="1122"/>
      <c r="CEI61" s="1122"/>
      <c r="CEJ61" s="1122"/>
      <c r="CEK61" s="1122"/>
      <c r="CEL61" s="1122"/>
      <c r="CEM61" s="1122"/>
      <c r="CEN61" s="1122"/>
      <c r="CEO61" s="1502"/>
      <c r="CEP61" s="1503"/>
      <c r="CEQ61" s="1122"/>
      <c r="CER61" s="1122"/>
      <c r="CES61" s="1122"/>
      <c r="CET61" s="1122"/>
      <c r="CEU61" s="1502"/>
      <c r="CEV61" s="1515"/>
      <c r="CEW61" s="231"/>
      <c r="CEX61" s="1515"/>
      <c r="CEY61" s="1503"/>
      <c r="CEZ61" s="1134"/>
      <c r="CFA61" s="1134"/>
      <c r="CFB61" s="1515"/>
      <c r="CFC61" s="1504"/>
      <c r="CFD61" s="1134"/>
      <c r="CFE61" s="1134"/>
      <c r="CFF61" s="1134"/>
      <c r="CFG61" s="1134"/>
      <c r="CFH61" s="1134"/>
      <c r="CFI61" s="1134"/>
      <c r="CFJ61" s="1134"/>
      <c r="CFK61" s="1515"/>
      <c r="CFL61" s="1504"/>
      <c r="CFM61" s="1134"/>
      <c r="CFN61" s="1134"/>
      <c r="CFO61" s="1134"/>
      <c r="CFP61" s="1506"/>
      <c r="CFQ61" s="1507"/>
      <c r="CFR61" s="1264"/>
      <c r="CFS61" s="1506"/>
      <c r="CFT61" s="1508"/>
      <c r="CFU61" s="1134"/>
      <c r="CFV61" s="1134"/>
      <c r="CFW61" s="1134"/>
      <c r="CFX61" s="1134"/>
      <c r="CFY61" s="1134"/>
      <c r="CFZ61" s="1134"/>
      <c r="CGA61" s="1134"/>
      <c r="CGB61" s="1134"/>
      <c r="CGC61" s="1134"/>
      <c r="CGD61" s="1134"/>
      <c r="CGE61" s="1134"/>
      <c r="CGF61" s="1134"/>
      <c r="CGG61" s="1134"/>
      <c r="CGH61" s="1134"/>
      <c r="CGI61" s="1134"/>
      <c r="CGJ61" s="1134"/>
      <c r="CGK61" s="1134"/>
      <c r="CGL61" s="1134"/>
      <c r="CGM61" s="1134"/>
      <c r="CGN61" s="1134"/>
      <c r="CGO61" s="1134"/>
      <c r="CGP61" s="1134"/>
      <c r="CGQ61" s="1515"/>
      <c r="CGR61" s="1503"/>
      <c r="CGS61" s="1134"/>
      <c r="CGT61" s="1134"/>
      <c r="CGU61" s="1134"/>
      <c r="CGV61" s="1134"/>
      <c r="CGW61" s="1515"/>
      <c r="CGX61" s="1503"/>
      <c r="CGY61" s="1134"/>
      <c r="CGZ61" s="1502"/>
      <c r="CHA61" s="1503"/>
      <c r="CHB61" s="1122"/>
      <c r="CHC61" s="1122"/>
      <c r="CHD61" s="1502"/>
      <c r="CHE61" s="1504"/>
      <c r="CHF61" s="1122"/>
      <c r="CHG61" s="1122"/>
      <c r="CHH61" s="1122"/>
      <c r="CHI61" s="1122"/>
      <c r="CHJ61" s="1122"/>
      <c r="CHK61" s="1122"/>
      <c r="CHL61" s="1122"/>
      <c r="CHM61" s="1502"/>
      <c r="CHN61" s="1504"/>
      <c r="CHO61" s="1122"/>
      <c r="CHP61" s="1122"/>
      <c r="CHQ61" s="1122"/>
      <c r="CHR61" s="1122"/>
      <c r="CHS61" s="1122"/>
      <c r="CHT61" s="1122"/>
      <c r="CHU61" s="1122"/>
      <c r="CHV61" s="1122"/>
      <c r="CHW61" s="1122"/>
      <c r="CHX61" s="1122"/>
      <c r="CHY61" s="1122"/>
      <c r="CHZ61" s="1122"/>
      <c r="CIA61" s="1122"/>
      <c r="CIB61" s="1122"/>
      <c r="CIC61" s="1122"/>
      <c r="CID61" s="1122"/>
      <c r="CIE61" s="1122"/>
      <c r="CIF61" s="1122"/>
      <c r="CIG61" s="1122"/>
      <c r="CIH61" s="1122"/>
      <c r="CII61" s="1122"/>
      <c r="CIJ61" s="1122"/>
      <c r="CIK61" s="1122"/>
      <c r="CIL61" s="1122"/>
      <c r="CIM61" s="1122"/>
      <c r="CIN61" s="1122"/>
      <c r="CIO61" s="1122"/>
      <c r="CIP61" s="1122"/>
      <c r="CIQ61" s="1122"/>
      <c r="CIR61" s="1122"/>
      <c r="CIS61" s="1502"/>
      <c r="CIT61" s="1503"/>
      <c r="CIU61" s="1122"/>
      <c r="CIV61" s="1122"/>
      <c r="CIW61" s="1122"/>
      <c r="CIX61" s="1122"/>
      <c r="CIY61" s="1502"/>
      <c r="CIZ61" s="1515"/>
      <c r="CJA61" s="231"/>
      <c r="CJB61" s="1515"/>
      <c r="CJC61" s="1503"/>
      <c r="CJD61" s="1134"/>
      <c r="CJE61" s="1134"/>
      <c r="CJF61" s="1515"/>
      <c r="CJG61" s="1504"/>
      <c r="CJH61" s="1134"/>
      <c r="CJI61" s="1134"/>
      <c r="CJJ61" s="1134"/>
      <c r="CJK61" s="1134"/>
      <c r="CJL61" s="1134"/>
      <c r="CJM61" s="1134"/>
      <c r="CJN61" s="1134"/>
      <c r="CJO61" s="1515"/>
      <c r="CJP61" s="1504"/>
      <c r="CJQ61" s="1134"/>
      <c r="CJR61" s="1134"/>
      <c r="CJS61" s="1134"/>
      <c r="CJT61" s="1506"/>
      <c r="CJU61" s="1507"/>
      <c r="CJV61" s="1264"/>
      <c r="CJW61" s="1506"/>
      <c r="CJX61" s="1508"/>
      <c r="CJY61" s="1134"/>
      <c r="CJZ61" s="1134"/>
      <c r="CKA61" s="1134"/>
      <c r="CKB61" s="1134"/>
      <c r="CKC61" s="1134"/>
      <c r="CKD61" s="1134"/>
      <c r="CKE61" s="1134"/>
      <c r="CKF61" s="1134"/>
      <c r="CKG61" s="1134"/>
      <c r="CKH61" s="1134"/>
      <c r="CKI61" s="1134"/>
      <c r="CKJ61" s="1134"/>
      <c r="CKK61" s="1134"/>
      <c r="CKL61" s="1134"/>
      <c r="CKM61" s="1134"/>
      <c r="CKN61" s="1134"/>
      <c r="CKO61" s="1134"/>
      <c r="CKP61" s="1134"/>
      <c r="CKQ61" s="1134"/>
      <c r="CKR61" s="1134"/>
      <c r="CKS61" s="1134"/>
      <c r="CKT61" s="1134"/>
      <c r="CKU61" s="1515"/>
      <c r="CKV61" s="1503"/>
      <c r="CKW61" s="1134"/>
      <c r="CKX61" s="1134"/>
      <c r="CKY61" s="1134"/>
      <c r="CKZ61" s="1134"/>
      <c r="CLA61" s="1515"/>
      <c r="CLB61" s="1503"/>
      <c r="CLC61" s="1134"/>
      <c r="CLD61" s="1502"/>
      <c r="CLE61" s="1503"/>
      <c r="CLF61" s="1122"/>
      <c r="CLG61" s="1122"/>
      <c r="CLH61" s="1502"/>
      <c r="CLI61" s="1504"/>
      <c r="CLJ61" s="1122"/>
      <c r="CLK61" s="1122"/>
      <c r="CLL61" s="1122"/>
      <c r="CLM61" s="1122"/>
      <c r="CLN61" s="1122"/>
      <c r="CLO61" s="1122"/>
      <c r="CLP61" s="1122"/>
      <c r="CLQ61" s="1502"/>
      <c r="CLR61" s="1504"/>
      <c r="CLS61" s="1122"/>
      <c r="CLT61" s="1122"/>
      <c r="CLU61" s="1122"/>
      <c r="CLV61" s="1122"/>
      <c r="CLW61" s="1122"/>
      <c r="CLX61" s="1122"/>
      <c r="CLY61" s="1122"/>
      <c r="CLZ61" s="1122"/>
      <c r="CMA61" s="1122"/>
      <c r="CMB61" s="1122"/>
      <c r="CMC61" s="1122"/>
      <c r="CMD61" s="1122"/>
      <c r="CME61" s="1122"/>
      <c r="CMF61" s="1122"/>
      <c r="CMG61" s="1122"/>
      <c r="CMH61" s="1122"/>
      <c r="CMI61" s="1122"/>
      <c r="CMJ61" s="1122"/>
      <c r="CMK61" s="1122"/>
      <c r="CML61" s="1122"/>
      <c r="CMM61" s="1122"/>
      <c r="CMN61" s="1122"/>
      <c r="CMO61" s="1122"/>
      <c r="CMP61" s="1122"/>
      <c r="CMQ61" s="1122"/>
      <c r="CMR61" s="1122"/>
      <c r="CMS61" s="1122"/>
      <c r="CMT61" s="1122"/>
      <c r="CMU61" s="1122"/>
      <c r="CMV61" s="1122"/>
      <c r="CMW61" s="1502"/>
      <c r="CMX61" s="1503"/>
      <c r="CMY61" s="1122"/>
      <c r="CMZ61" s="1122"/>
      <c r="CNA61" s="1122"/>
      <c r="CNB61" s="1122"/>
      <c r="CNC61" s="1502"/>
      <c r="CND61" s="1515"/>
      <c r="CNE61" s="231"/>
      <c r="CNF61" s="1515"/>
      <c r="CNG61" s="1503"/>
      <c r="CNH61" s="1122"/>
      <c r="CNI61" s="1122"/>
      <c r="CNJ61" s="1502"/>
      <c r="CNK61" s="1504"/>
      <c r="CNL61" s="1122"/>
      <c r="CNM61" s="1122"/>
      <c r="CNN61" s="1122"/>
      <c r="CNO61" s="1122"/>
      <c r="CNP61" s="1122"/>
      <c r="CNQ61" s="1122"/>
      <c r="CNR61" s="1122"/>
      <c r="CNS61" s="1515"/>
      <c r="CNT61" s="1504"/>
      <c r="CNU61" s="1134"/>
      <c r="CNV61" s="1134"/>
      <c r="CNW61" s="1134"/>
      <c r="CNX61" s="1506"/>
      <c r="CNY61" s="1507"/>
      <c r="CNZ61" s="1264"/>
      <c r="COA61" s="1506"/>
      <c r="COB61" s="1508"/>
      <c r="COC61" s="1122"/>
      <c r="COD61" s="1122"/>
      <c r="COE61" s="1122"/>
      <c r="COF61" s="1122"/>
      <c r="COG61" s="1122"/>
      <c r="COH61" s="1122"/>
      <c r="COI61" s="1122"/>
      <c r="COJ61" s="1122"/>
      <c r="COK61" s="1122"/>
      <c r="COL61" s="1122"/>
      <c r="COM61" s="1122"/>
      <c r="CON61" s="1122"/>
      <c r="COO61" s="1122"/>
      <c r="COP61" s="1122"/>
      <c r="COQ61" s="1122"/>
      <c r="COR61" s="1122"/>
      <c r="COS61" s="1122"/>
      <c r="COT61" s="1122"/>
      <c r="COU61" s="1122"/>
      <c r="COV61" s="1122"/>
      <c r="COW61" s="1122"/>
      <c r="COX61" s="1122"/>
      <c r="COY61" s="1502"/>
      <c r="COZ61" s="1503"/>
      <c r="CPA61" s="231"/>
      <c r="CPB61" s="1134"/>
      <c r="CPC61" s="1134"/>
      <c r="CPD61" s="1134"/>
      <c r="CPE61" s="1515"/>
      <c r="CPF61" s="1503"/>
      <c r="CPG61" s="1134"/>
      <c r="CPH61" s="1502"/>
      <c r="CPI61" s="1503"/>
      <c r="CPJ61" s="1122"/>
      <c r="CPK61" s="1122"/>
      <c r="CPL61" s="1502"/>
      <c r="CPM61" s="1504"/>
      <c r="CPN61" s="1122"/>
      <c r="CPO61" s="1122"/>
      <c r="CPP61" s="1122"/>
      <c r="CPQ61" s="1122"/>
      <c r="CPR61" s="1122"/>
      <c r="CPS61" s="1122"/>
      <c r="CPT61" s="1122"/>
      <c r="CPU61" s="1502"/>
      <c r="CPV61" s="1504"/>
      <c r="CPW61" s="1122"/>
      <c r="CPX61" s="1122"/>
      <c r="CPY61" s="1122"/>
      <c r="CPZ61" s="1122"/>
      <c r="CQA61" s="1122"/>
      <c r="CQB61" s="1122"/>
      <c r="CQC61" s="1122"/>
      <c r="CQD61" s="1122"/>
      <c r="CQE61" s="1122"/>
      <c r="CQF61" s="1122"/>
      <c r="CQG61" s="1122"/>
      <c r="CQH61" s="1122"/>
      <c r="CQI61" s="1122"/>
      <c r="CQJ61" s="1122"/>
      <c r="CQK61" s="1122"/>
      <c r="CQL61" s="1122"/>
      <c r="CQM61" s="1122"/>
      <c r="CQN61" s="1122"/>
      <c r="CQO61" s="1122"/>
      <c r="CQP61" s="1122"/>
      <c r="CQQ61" s="1122"/>
      <c r="CQR61" s="1122"/>
      <c r="CQS61" s="1122"/>
      <c r="CQT61" s="1122"/>
      <c r="CQU61" s="1122"/>
      <c r="CQV61" s="1122"/>
      <c r="CQW61" s="1122"/>
      <c r="CQX61" s="1122"/>
      <c r="CQY61" s="1122"/>
      <c r="CQZ61" s="1122"/>
      <c r="CRA61" s="1502"/>
      <c r="CRB61" s="1503"/>
      <c r="CRC61" s="1122"/>
      <c r="CRD61" s="1122"/>
      <c r="CRE61" s="1122"/>
      <c r="CRF61" s="1122"/>
      <c r="CRG61" s="1502"/>
      <c r="CRH61" s="1515"/>
      <c r="CRI61" s="231"/>
      <c r="CRJ61" s="1515"/>
      <c r="CRK61" s="1503"/>
      <c r="CRL61" s="1122"/>
      <c r="CRM61" s="1122"/>
      <c r="CRN61" s="1502"/>
      <c r="CRO61" s="1504"/>
      <c r="CRP61" s="1122"/>
      <c r="CRQ61" s="1122"/>
      <c r="CRR61" s="1122"/>
      <c r="CRS61" s="1122"/>
      <c r="CRT61" s="1122"/>
      <c r="CRU61" s="1122"/>
      <c r="CRV61" s="1122"/>
      <c r="CRW61" s="1502"/>
      <c r="CRX61" s="1504"/>
      <c r="CRY61" s="1122"/>
      <c r="CRZ61" s="1122"/>
      <c r="CSA61" s="1122"/>
      <c r="CSB61" s="1122"/>
      <c r="CSC61" s="1122"/>
      <c r="CSD61" s="1122"/>
      <c r="CSE61" s="1122"/>
      <c r="CSF61" s="1122"/>
      <c r="CSG61" s="1122"/>
      <c r="CSH61" s="1122"/>
      <c r="CSI61" s="1122"/>
      <c r="CSJ61" s="1122"/>
      <c r="CSK61" s="1122"/>
      <c r="CSL61" s="1122"/>
      <c r="CSM61" s="1122"/>
      <c r="CSN61" s="1122"/>
      <c r="CSO61" s="1122"/>
      <c r="CSP61" s="1122"/>
      <c r="CSQ61" s="1122"/>
      <c r="CSR61" s="1122"/>
      <c r="CSS61" s="1122"/>
      <c r="CST61" s="1122"/>
      <c r="CSU61" s="1122"/>
      <c r="CSV61" s="1122"/>
      <c r="CSW61" s="1122"/>
      <c r="CSX61" s="1122"/>
      <c r="CSY61" s="1122"/>
      <c r="CSZ61" s="1122"/>
      <c r="CTA61" s="1122"/>
      <c r="CTB61" s="1122"/>
      <c r="CTC61" s="1502"/>
      <c r="CTD61" s="1503"/>
      <c r="CTE61" s="1122"/>
      <c r="CTF61" s="1122"/>
      <c r="CTG61" s="1122"/>
      <c r="CTH61" s="1122"/>
      <c r="CTI61" s="1515"/>
      <c r="CTJ61" s="1503"/>
      <c r="CTK61" s="1134"/>
      <c r="CTL61" s="1502"/>
      <c r="CTM61" s="1503"/>
      <c r="CTN61" s="1122"/>
      <c r="CTO61" s="1122"/>
      <c r="CTP61" s="1502"/>
      <c r="CTQ61" s="1504"/>
      <c r="CTR61" s="1122"/>
      <c r="CTS61" s="1122"/>
      <c r="CTT61" s="1122"/>
      <c r="CTU61" s="1122"/>
      <c r="CTV61" s="1122"/>
      <c r="CTW61" s="1122"/>
      <c r="CTX61" s="1122"/>
      <c r="CTY61" s="1502"/>
      <c r="CTZ61" s="1504"/>
      <c r="CUA61" s="1122"/>
      <c r="CUB61" s="1122"/>
      <c r="CUC61" s="1122"/>
      <c r="CUD61" s="1122"/>
      <c r="CUE61" s="1122"/>
      <c r="CUF61" s="1122"/>
      <c r="CUG61" s="1122"/>
      <c r="CUH61" s="1122"/>
      <c r="CUI61" s="1122"/>
      <c r="CUJ61" s="1122"/>
      <c r="CUK61" s="1122"/>
      <c r="CUL61" s="1122"/>
      <c r="CUM61" s="1122"/>
      <c r="CUN61" s="1122"/>
      <c r="CVK61" s="1502"/>
      <c r="CVL61" s="1503"/>
      <c r="CVT61" s="1502"/>
      <c r="CVU61" s="1503"/>
      <c r="CVX61" s="1502"/>
      <c r="CVY61" s="1504"/>
      <c r="CWG61" s="1502"/>
      <c r="CWH61" s="1504"/>
      <c r="CWK61" s="1502"/>
      <c r="CWL61" s="1503"/>
      <c r="CWM61" s="231"/>
      <c r="CWN61" s="1134"/>
      <c r="CWO61" s="1134"/>
      <c r="CWP61" s="1134"/>
      <c r="CWQ61" s="1515"/>
      <c r="CWR61" s="1503"/>
      <c r="CWS61" s="1134"/>
      <c r="CWT61" s="1502"/>
      <c r="CWU61" s="1503"/>
      <c r="CWV61" s="1122"/>
      <c r="CWW61" s="1122"/>
      <c r="CWX61" s="1502"/>
      <c r="CWY61" s="1504"/>
      <c r="CWZ61" s="1122"/>
      <c r="CXA61" s="1122"/>
      <c r="CXB61" s="1122"/>
      <c r="CXC61" s="1122"/>
      <c r="CXD61" s="1122"/>
      <c r="CXE61" s="1122"/>
      <c r="CXF61" s="1122"/>
      <c r="CXG61" s="1502"/>
      <c r="CXH61" s="1504"/>
      <c r="CXI61" s="1122"/>
      <c r="CXJ61" s="1122"/>
      <c r="CXL61" s="1506"/>
      <c r="CXM61" s="1507"/>
      <c r="CXN61" s="1264"/>
      <c r="CXO61" s="1506"/>
      <c r="CXP61" s="1508"/>
      <c r="CZI61" s="1502"/>
      <c r="CZJ61" s="1515"/>
      <c r="CZK61" s="231"/>
      <c r="CZL61" s="1134"/>
      <c r="CZM61" s="1134"/>
      <c r="CZN61" s="1134"/>
      <c r="CZO61" s="1134"/>
      <c r="CZP61" s="1134"/>
      <c r="CZQ61" s="1134"/>
      <c r="CZR61" s="1268"/>
      <c r="CZS61" s="1268"/>
      <c r="CZT61" s="1134"/>
      <c r="CZU61" s="1134"/>
      <c r="CZV61" s="1515"/>
      <c r="CZW61" s="1504"/>
      <c r="CZX61" s="1134"/>
      <c r="CZY61" s="1134"/>
      <c r="CZZ61" s="1134"/>
      <c r="DAA61" s="1134"/>
      <c r="DAB61" s="1134"/>
      <c r="DAC61" s="1134"/>
      <c r="DAD61" s="1134"/>
      <c r="DAE61" s="1268"/>
      <c r="DAF61" s="1268"/>
      <c r="DAG61" s="1134"/>
      <c r="DAH61" s="1134"/>
      <c r="DAI61" s="1515"/>
      <c r="DAJ61" s="1503"/>
      <c r="DAK61" s="1134"/>
      <c r="DAL61" s="1134"/>
      <c r="DAM61" s="1134"/>
      <c r="DAN61" s="1122"/>
      <c r="DAO61" s="1502"/>
      <c r="DAP61" s="1503"/>
      <c r="DAQ61" s="231"/>
      <c r="DAR61" s="1502"/>
      <c r="DAS61" s="1503"/>
      <c r="DAT61" s="1122"/>
      <c r="DAU61" s="1122"/>
      <c r="DAV61" s="1502"/>
      <c r="DAW61" s="1504"/>
      <c r="DBE61" s="1502"/>
      <c r="DBF61" s="1504"/>
      <c r="DBG61" s="1264"/>
      <c r="DBH61" s="1264"/>
      <c r="DBI61" s="1264"/>
      <c r="DBJ61" s="1506"/>
      <c r="DBK61" s="1507"/>
      <c r="DBL61" s="1264"/>
      <c r="DBM61" s="1506"/>
      <c r="DBN61" s="1508"/>
      <c r="DBU61" s="1122"/>
      <c r="DBV61" s="1122"/>
      <c r="DBW61" s="1122"/>
      <c r="DBX61" s="1122"/>
      <c r="DBY61" s="1122"/>
      <c r="DBZ61" s="1122"/>
      <c r="DCA61" s="1122"/>
      <c r="DCB61" s="1122"/>
      <c r="DCC61" s="1122"/>
      <c r="DCD61" s="1122"/>
      <c r="DCE61" s="1122"/>
      <c r="DCF61" s="1122"/>
      <c r="DCG61" s="1122"/>
      <c r="DCH61" s="1122"/>
      <c r="DCI61" s="1122"/>
      <c r="DCJ61" s="1122"/>
      <c r="DCK61" s="1122"/>
      <c r="DCL61" s="1122"/>
      <c r="DCM61" s="1122"/>
      <c r="DCN61" s="1122"/>
      <c r="DCO61" s="1122"/>
      <c r="DCP61" s="1122"/>
      <c r="DCQ61" s="1502"/>
      <c r="DCR61" s="1515"/>
      <c r="DCS61" s="231"/>
      <c r="DCT61" s="1134"/>
      <c r="DCU61" s="1134"/>
      <c r="DCV61" s="1134"/>
      <c r="DCW61" s="1134"/>
      <c r="DCX61" s="1134"/>
      <c r="DCY61" s="1134"/>
      <c r="DCZ61" s="1268"/>
      <c r="DDA61" s="1268"/>
      <c r="DDB61" s="1134"/>
      <c r="DDC61" s="1134"/>
      <c r="DDD61" s="1515"/>
      <c r="DDE61" s="1515"/>
      <c r="DDF61" s="232"/>
      <c r="DDG61" s="1134"/>
      <c r="DDH61" s="1134"/>
      <c r="DDI61" s="1134"/>
      <c r="DDJ61" s="1134"/>
      <c r="DDK61" s="1134"/>
      <c r="DDL61" s="1134"/>
      <c r="DDM61" s="1268"/>
      <c r="DDN61" s="1268"/>
      <c r="DDO61" s="1134"/>
      <c r="DDP61" s="1134"/>
      <c r="DDQ61" s="1515"/>
      <c r="DDR61" s="1503"/>
      <c r="DDS61" s="1134"/>
      <c r="DDT61" s="1134"/>
      <c r="DDU61" s="1134"/>
      <c r="DDV61" s="1122"/>
      <c r="DDW61" s="1502"/>
      <c r="DDX61" s="1503"/>
      <c r="DDY61" s="231"/>
      <c r="DDZ61" s="1502"/>
      <c r="DEA61" s="1503"/>
      <c r="DEB61" s="1122"/>
      <c r="DEC61" s="1122"/>
      <c r="DED61" s="1502"/>
      <c r="DEE61" s="1504"/>
      <c r="DEF61" s="1122"/>
      <c r="DEG61" s="1122"/>
      <c r="DEH61" s="1122"/>
      <c r="DEI61" s="1122"/>
      <c r="DEJ61" s="1122"/>
      <c r="DEK61" s="1122"/>
      <c r="DEL61" s="1122"/>
      <c r="DEM61" s="1502"/>
      <c r="DEN61" s="1504"/>
      <c r="DEO61" s="1264"/>
      <c r="DEP61" s="1264"/>
      <c r="DEQ61" s="1264"/>
      <c r="DER61" s="1506"/>
      <c r="DES61" s="1507"/>
      <c r="DET61" s="1264"/>
      <c r="DEU61" s="1506"/>
      <c r="DEV61" s="1508"/>
      <c r="DEW61" s="1122"/>
      <c r="DEX61" s="1122"/>
      <c r="DEY61" s="1122"/>
      <c r="DEZ61" s="1122"/>
      <c r="DFA61" s="1122"/>
      <c r="DFB61" s="1122"/>
      <c r="DFC61" s="1122"/>
      <c r="DFD61" s="1122"/>
      <c r="DFE61" s="1122"/>
      <c r="DFF61" s="1122"/>
      <c r="DFG61" s="1122"/>
      <c r="DFH61" s="1122"/>
      <c r="DFI61" s="1122"/>
      <c r="DFJ61" s="1122"/>
      <c r="DFK61" s="1122"/>
      <c r="DFL61" s="1122"/>
      <c r="DFM61" s="1122"/>
      <c r="DFN61" s="1122"/>
      <c r="DFO61" s="1122"/>
      <c r="DFP61" s="1122"/>
      <c r="DFQ61" s="1122"/>
      <c r="DFR61" s="1122"/>
      <c r="DFS61" s="1122"/>
      <c r="DFT61" s="1122"/>
      <c r="DFU61" s="1122"/>
      <c r="DFV61" s="1122"/>
      <c r="DFW61" s="1122"/>
      <c r="DFX61" s="1122"/>
      <c r="DFY61" s="1502"/>
      <c r="DFZ61" s="1515"/>
      <c r="DGA61" s="231"/>
      <c r="DGB61" s="1134"/>
      <c r="DGC61" s="1134"/>
      <c r="DGD61" s="1134"/>
      <c r="DGE61" s="1134"/>
      <c r="DGF61" s="1134"/>
      <c r="DGG61" s="1134"/>
      <c r="DGH61" s="1268"/>
      <c r="DGI61" s="1268"/>
      <c r="DGJ61" s="1134"/>
      <c r="DGK61" s="1134"/>
      <c r="DGL61" s="1515"/>
      <c r="DGM61" s="1504"/>
      <c r="DGN61" s="1134"/>
      <c r="DGO61" s="1134"/>
      <c r="DGP61" s="1122"/>
      <c r="DGQ61" s="1122"/>
      <c r="DGR61" s="1122"/>
      <c r="DGS61" s="1122"/>
      <c r="DGT61" s="1122"/>
      <c r="DGU61" s="1268"/>
      <c r="DGV61" s="1268"/>
      <c r="DGW61" s="1134"/>
      <c r="DGX61" s="1122"/>
      <c r="DGY61" s="1502"/>
      <c r="DGZ61" s="1503"/>
      <c r="DHA61" s="1122"/>
      <c r="DHB61" s="1122"/>
      <c r="DHC61" s="1122"/>
      <c r="DHD61" s="1122"/>
      <c r="DHE61" s="1502"/>
      <c r="DHF61" s="1503"/>
      <c r="DHG61" s="231"/>
      <c r="DHH61" s="1502"/>
      <c r="DHI61" s="1503"/>
      <c r="DHJ61" s="1122"/>
      <c r="DHK61" s="1122"/>
      <c r="DHL61" s="1502"/>
      <c r="DHM61" s="1504"/>
      <c r="DHN61" s="1122"/>
      <c r="DHO61" s="1122"/>
      <c r="DHP61" s="1122"/>
      <c r="DHQ61" s="1122"/>
      <c r="DHR61" s="1122"/>
      <c r="DHS61" s="1122"/>
      <c r="DHT61" s="1122"/>
      <c r="DHU61" s="1502"/>
      <c r="DHV61" s="1504"/>
      <c r="DHW61" s="1122"/>
      <c r="DHX61" s="1122"/>
      <c r="DHY61" s="1122"/>
      <c r="DHZ61" s="1122"/>
      <c r="DIA61" s="1122"/>
      <c r="DIB61" s="1122"/>
      <c r="DIC61" s="1122"/>
      <c r="DID61" s="1122"/>
      <c r="DIE61" s="1122"/>
      <c r="DIF61" s="1122"/>
      <c r="DIG61" s="1122"/>
      <c r="DIH61" s="1122"/>
      <c r="DII61" s="1122"/>
      <c r="DIJ61" s="1122"/>
      <c r="DIK61" s="1122"/>
      <c r="DIL61" s="1122"/>
      <c r="DIM61" s="1122"/>
      <c r="DIN61" s="1122"/>
      <c r="DIO61" s="1122"/>
      <c r="DIP61" s="1122"/>
      <c r="DIQ61" s="1122"/>
      <c r="DIR61" s="1122"/>
      <c r="DIS61" s="1122"/>
      <c r="DIT61" s="1122"/>
      <c r="DIU61" s="1122"/>
      <c r="DIV61" s="1122"/>
      <c r="DIW61" s="1122"/>
      <c r="DIX61" s="1122"/>
      <c r="DIY61" s="1122"/>
      <c r="DIZ61" s="1122"/>
      <c r="DJA61" s="1122"/>
      <c r="DJB61" s="1122"/>
      <c r="DJC61" s="1122"/>
      <c r="DJD61" s="1122"/>
      <c r="DJE61" s="1122"/>
      <c r="DJF61" s="1122"/>
      <c r="DJG61" s="1502"/>
      <c r="DJH61" s="1515"/>
      <c r="DJI61" s="231"/>
      <c r="DJJ61" s="1134"/>
      <c r="DJK61" s="1134"/>
      <c r="DJL61" s="1134"/>
      <c r="DJM61" s="1134"/>
      <c r="DJN61" s="1134"/>
      <c r="DJO61" s="1134"/>
      <c r="DJP61" s="1268"/>
      <c r="DJQ61" s="1268"/>
      <c r="DJR61" s="1134"/>
      <c r="DJS61" s="1134"/>
      <c r="DJT61" s="1515"/>
      <c r="DJU61" s="1515"/>
      <c r="DJV61" s="232"/>
      <c r="DJW61" s="1134"/>
      <c r="DJX61" s="1134"/>
      <c r="DJY61" s="1134"/>
      <c r="DJZ61" s="1134"/>
      <c r="DKA61" s="1134"/>
      <c r="DKB61" s="1134"/>
      <c r="DKC61" s="1268"/>
      <c r="DKD61" s="1268"/>
      <c r="DKE61" s="1134"/>
      <c r="DKF61" s="1134"/>
      <c r="DKG61" s="1515"/>
      <c r="DKH61" s="1503"/>
      <c r="DKI61" s="1122"/>
      <c r="DKJ61" s="1122"/>
      <c r="DKK61" s="1122"/>
      <c r="DKL61" s="1134"/>
      <c r="DKM61" s="1515"/>
      <c r="DKN61" s="1503"/>
      <c r="DKO61" s="1134"/>
      <c r="DKP61" s="1502"/>
      <c r="DKQ61" s="1503"/>
      <c r="DKR61" s="1122"/>
      <c r="DKS61" s="1122"/>
      <c r="DKT61" s="1502"/>
      <c r="DKU61" s="1504"/>
      <c r="DKV61" s="1122"/>
      <c r="DKW61" s="1122"/>
      <c r="DKX61" s="1122"/>
      <c r="DKY61" s="1122"/>
      <c r="DKZ61" s="1122"/>
      <c r="DLA61" s="1122"/>
      <c r="DLB61" s="1122"/>
      <c r="DLC61" s="1502"/>
      <c r="DLD61" s="1504"/>
      <c r="DLE61" s="1122"/>
      <c r="DLF61" s="1122"/>
      <c r="DLG61" s="1122"/>
      <c r="DLH61" s="1122"/>
      <c r="DLI61" s="1122"/>
      <c r="DLJ61" s="1122"/>
      <c r="DLK61" s="1122"/>
      <c r="DLL61" s="1122"/>
      <c r="DLM61" s="1122"/>
      <c r="DLN61" s="1122"/>
      <c r="DLO61" s="1122"/>
      <c r="DLP61" s="1122"/>
      <c r="DLQ61" s="1122"/>
      <c r="DLR61" s="1122"/>
      <c r="DMO61" s="1502"/>
      <c r="DMP61" s="1503"/>
      <c r="DMX61" s="1502"/>
      <c r="DMY61" s="1503"/>
      <c r="DNB61" s="1502"/>
      <c r="DNC61" s="1504"/>
      <c r="DNK61" s="1502"/>
      <c r="DNL61" s="1504"/>
      <c r="DNO61" s="1502"/>
      <c r="DNP61" s="1503"/>
      <c r="DNQ61" s="1122"/>
      <c r="DNR61" s="1122"/>
      <c r="DNS61" s="1122"/>
      <c r="DNT61" s="1122"/>
      <c r="DNU61" s="1515"/>
      <c r="DNV61" s="1503"/>
      <c r="DNW61" s="1134"/>
      <c r="DNX61" s="1502"/>
      <c r="DNY61" s="1503"/>
      <c r="DNZ61" s="1122"/>
      <c r="DOA61" s="1122"/>
      <c r="DOB61" s="1502"/>
      <c r="DOC61" s="1504"/>
      <c r="DOD61" s="1122"/>
      <c r="DOE61" s="1122"/>
      <c r="DOF61" s="1122"/>
      <c r="DOG61" s="1122"/>
      <c r="DOH61" s="1122"/>
      <c r="DOI61" s="1122"/>
      <c r="DOJ61" s="1122"/>
      <c r="DOK61" s="1502"/>
      <c r="DOL61" s="1504"/>
      <c r="DOM61" s="1122"/>
      <c r="DON61" s="1122"/>
      <c r="DOZ61" s="792"/>
      <c r="DPA61" s="792"/>
      <c r="DPB61" s="792"/>
      <c r="DPC61" s="792"/>
      <c r="DPD61" s="792"/>
      <c r="DPE61" s="792"/>
      <c r="DPF61" s="792"/>
      <c r="DPG61" s="792"/>
      <c r="DPH61" s="792"/>
      <c r="DPI61" s="792"/>
      <c r="DPJ61" s="792"/>
      <c r="DPK61" s="792"/>
      <c r="DPL61" s="792"/>
      <c r="DPM61" s="792"/>
      <c r="DPN61" s="792"/>
      <c r="DPO61" s="792"/>
      <c r="DPP61" s="792"/>
      <c r="DPQ61" s="792"/>
      <c r="DPR61" s="792"/>
      <c r="DPS61" s="792"/>
      <c r="DPT61" s="792"/>
      <c r="DPU61" s="792"/>
      <c r="DPV61" s="792"/>
      <c r="DPW61" s="792"/>
      <c r="DPX61" s="792"/>
      <c r="DPY61" s="792"/>
      <c r="DPZ61" s="792"/>
      <c r="DQA61" s="792"/>
      <c r="DQB61" s="792"/>
      <c r="DQC61" s="792"/>
      <c r="DQM61" s="616"/>
      <c r="DQN61" s="616"/>
      <c r="DQV61" s="616"/>
      <c r="DQW61" s="616"/>
      <c r="DQZ61" s="616"/>
      <c r="DRA61" s="616"/>
      <c r="DRI61" s="616"/>
      <c r="DRJ61" s="616"/>
      <c r="DRM61" s="1502"/>
      <c r="DRN61" s="1503"/>
      <c r="DRO61" s="1122"/>
      <c r="DRP61" s="1122"/>
      <c r="DRQ61" s="1122"/>
      <c r="DRR61" s="1122"/>
      <c r="DRS61" s="1515"/>
      <c r="DRT61" s="1503"/>
      <c r="DRU61" s="1134"/>
      <c r="DRV61" s="1502"/>
      <c r="DRW61" s="1503"/>
      <c r="DRX61" s="1122"/>
      <c r="DRY61" s="1122"/>
      <c r="DRZ61" s="1502"/>
      <c r="DSA61" s="1504"/>
      <c r="DSI61" s="1502"/>
      <c r="DSJ61" s="1504"/>
      <c r="DSM61" s="1502"/>
      <c r="DSN61" s="1503"/>
      <c r="DSV61" s="1502"/>
      <c r="DSW61" s="1503"/>
      <c r="DSZ61" s="1502"/>
      <c r="DTA61" s="1504"/>
      <c r="DTI61" s="1502"/>
      <c r="DTJ61" s="1504"/>
      <c r="DTM61" s="1502"/>
      <c r="DTN61" s="1503"/>
      <c r="DTV61" s="1502"/>
      <c r="DTW61" s="1503"/>
      <c r="DTZ61" s="616"/>
      <c r="DUA61" s="616"/>
      <c r="DUI61" s="616"/>
      <c r="DUJ61" s="616"/>
      <c r="DVF61" s="235"/>
      <c r="DVG61" s="235"/>
      <c r="DVH61" s="235"/>
      <c r="DVI61" s="235"/>
      <c r="DVJ61" s="235"/>
      <c r="DVK61" s="235"/>
      <c r="DVL61" s="235"/>
      <c r="DVM61" s="235"/>
      <c r="DVN61" s="235"/>
      <c r="DVO61" s="235"/>
      <c r="DVP61" s="235"/>
      <c r="DVQ61" s="235"/>
      <c r="DVR61" s="235"/>
      <c r="DVS61" s="235"/>
      <c r="DVT61" s="235"/>
      <c r="DVU61" s="235"/>
      <c r="DVV61" s="235"/>
      <c r="DVW61" s="235"/>
      <c r="DVX61" s="235"/>
      <c r="DVY61" s="235"/>
      <c r="DVZ61" s="235"/>
      <c r="DWA61" s="235"/>
      <c r="DWB61" s="235"/>
      <c r="DWC61" s="235"/>
      <c r="DWD61" s="235"/>
      <c r="DWE61" s="235"/>
      <c r="DWF61" s="235"/>
      <c r="DWG61" s="235"/>
      <c r="DWH61" s="235"/>
      <c r="DWI61" s="235"/>
      <c r="DWJ61" s="235"/>
      <c r="DWK61" s="235"/>
      <c r="DWL61" s="235"/>
      <c r="DWM61" s="235"/>
      <c r="DWN61" s="235"/>
      <c r="DWO61" s="235"/>
      <c r="DWP61" s="235"/>
      <c r="DWQ61" s="235"/>
      <c r="DWR61" s="235"/>
      <c r="DWS61" s="235"/>
      <c r="DWT61" s="1268"/>
      <c r="DWU61" s="1268"/>
      <c r="DWV61" s="1134"/>
      <c r="DWW61" s="1134"/>
      <c r="DWX61" s="1134"/>
      <c r="DWY61" s="1134"/>
      <c r="DWZ61" s="1134"/>
      <c r="DXA61" s="1268"/>
      <c r="DXB61" s="1268"/>
      <c r="DXC61" s="1134"/>
      <c r="DXD61" s="1134"/>
      <c r="DXE61" s="1134"/>
      <c r="DXF61" s="1134"/>
      <c r="DXH61" s="1502"/>
      <c r="DXI61" s="1503"/>
      <c r="DXQ61" s="1502"/>
      <c r="DXR61" s="1503"/>
      <c r="DXU61" s="1502"/>
      <c r="DXV61" s="1504"/>
      <c r="DYD61" s="1502"/>
      <c r="DYE61" s="1504"/>
      <c r="DYH61" s="1502"/>
      <c r="DYI61" s="1503"/>
      <c r="DYJ61" s="1122"/>
      <c r="DYK61" s="1122"/>
      <c r="DYL61" s="1122"/>
      <c r="DYM61" s="1134"/>
      <c r="DYN61" s="1515"/>
      <c r="DYO61" s="1503"/>
      <c r="DYP61" s="1134"/>
      <c r="DYQ61" s="1502"/>
      <c r="DYR61" s="1503"/>
      <c r="DYS61" s="1122"/>
      <c r="DYT61" s="1122"/>
      <c r="DYU61" s="1502"/>
      <c r="DYV61" s="1504"/>
      <c r="DZD61" s="1502"/>
      <c r="DZE61" s="1504"/>
      <c r="DZT61" s="235"/>
      <c r="DZU61" s="235"/>
      <c r="DZV61" s="235"/>
      <c r="DZW61" s="235"/>
      <c r="DZX61" s="235"/>
      <c r="DZY61" s="235"/>
      <c r="DZZ61" s="235"/>
      <c r="EAA61" s="235"/>
      <c r="EAB61" s="235"/>
      <c r="EAC61" s="235"/>
      <c r="EAD61" s="235"/>
      <c r="EAE61" s="235"/>
      <c r="EAF61" s="235"/>
      <c r="EAG61" s="235"/>
      <c r="EAH61" s="235"/>
      <c r="EAI61" s="235"/>
      <c r="EAJ61" s="235"/>
      <c r="EAK61" s="235"/>
      <c r="EAL61" s="235"/>
      <c r="EAM61" s="235"/>
      <c r="EAN61" s="235"/>
      <c r="EAO61" s="235"/>
      <c r="EAP61" s="235"/>
      <c r="EAQ61" s="235"/>
      <c r="EAR61" s="235"/>
      <c r="EAS61" s="235"/>
      <c r="EAT61" s="235"/>
      <c r="EAU61" s="235"/>
      <c r="EAV61" s="235"/>
      <c r="EAW61" s="235"/>
      <c r="EAX61" s="235"/>
      <c r="EAY61" s="235"/>
      <c r="EAZ61" s="235"/>
      <c r="EBA61" s="235"/>
      <c r="EBB61" s="235"/>
      <c r="EBC61" s="235"/>
      <c r="EBD61" s="235"/>
      <c r="EBE61" s="235"/>
      <c r="EBF61" s="1502"/>
      <c r="EBG61" s="1503"/>
      <c r="EBO61" s="1502"/>
      <c r="EBP61" s="1503"/>
      <c r="EBS61" s="1502"/>
      <c r="EBT61" s="1504"/>
      <c r="ECB61" s="1502"/>
      <c r="ECC61" s="1504"/>
      <c r="ECF61" s="1502"/>
      <c r="ECG61" s="1503"/>
      <c r="ECH61" s="1122"/>
      <c r="ECI61" s="1122"/>
      <c r="ECJ61" s="1122"/>
      <c r="ECK61" s="1122"/>
      <c r="ECL61" s="1515"/>
      <c r="ECM61" s="1503"/>
      <c r="ECN61" s="1134"/>
      <c r="ECO61" s="1502"/>
      <c r="ECP61" s="1503"/>
      <c r="ECQ61" s="1122"/>
      <c r="ECR61" s="1122"/>
      <c r="ECS61" s="1502"/>
      <c r="ECT61" s="1504"/>
      <c r="ECU61" s="1122"/>
      <c r="ECV61" s="1122"/>
      <c r="ECW61" s="1122"/>
      <c r="ECX61" s="1122"/>
      <c r="ECY61" s="1122"/>
      <c r="ECZ61" s="1122"/>
      <c r="EDA61" s="1122"/>
      <c r="EDB61" s="1502"/>
      <c r="EDC61" s="1504"/>
      <c r="EDD61" s="1122"/>
      <c r="EDE61" s="1122"/>
      <c r="EDF61" s="1502"/>
      <c r="EDG61" s="1503"/>
      <c r="EDO61" s="1502"/>
      <c r="EDP61" s="1503"/>
      <c r="EDS61" s="1502"/>
      <c r="EDT61" s="1504"/>
      <c r="EEB61" s="1502"/>
      <c r="EEC61" s="1504"/>
      <c r="EEF61" s="1502"/>
      <c r="EEG61" s="1503"/>
      <c r="EEO61" s="1502"/>
      <c r="EEP61" s="1503"/>
      <c r="EES61" s="235"/>
      <c r="EET61" s="235"/>
      <c r="EEU61" s="235"/>
      <c r="EEV61" s="235"/>
      <c r="EEW61" s="235"/>
      <c r="EEX61" s="235"/>
      <c r="EEY61" s="235"/>
      <c r="EEZ61" s="235"/>
      <c r="EFA61" s="235"/>
      <c r="EFB61" s="235"/>
      <c r="EFC61" s="235"/>
      <c r="EFD61" s="235"/>
      <c r="EFE61" s="235"/>
      <c r="EFF61" s="235"/>
      <c r="EFG61" s="235"/>
      <c r="EFH61" s="235"/>
      <c r="EFI61" s="235"/>
      <c r="EFJ61" s="235"/>
      <c r="EFK61" s="235"/>
      <c r="EFL61" s="235"/>
      <c r="EFM61" s="235"/>
      <c r="EFN61" s="235"/>
      <c r="EFO61" s="235"/>
      <c r="EFP61" s="235"/>
      <c r="EFQ61" s="235"/>
      <c r="EFR61" s="235"/>
      <c r="EFS61" s="235"/>
      <c r="EFT61" s="235"/>
      <c r="EFU61" s="235"/>
      <c r="EFV61" s="235"/>
      <c r="EFW61" s="235"/>
      <c r="EFX61" s="235"/>
      <c r="EFY61" s="235"/>
      <c r="EFZ61" s="235"/>
      <c r="EGA61" s="235"/>
      <c r="EGB61" s="235"/>
      <c r="EGC61" s="235"/>
      <c r="EGD61" s="235"/>
      <c r="EGE61" s="235"/>
      <c r="EGF61" s="235"/>
      <c r="EGG61" s="235"/>
      <c r="EGH61" s="235"/>
      <c r="EGI61" s="235"/>
      <c r="EGJ61" s="235"/>
      <c r="EGK61" s="235"/>
      <c r="EGL61" s="235"/>
      <c r="EGM61" s="235"/>
      <c r="EGN61" s="235"/>
      <c r="EGO61" s="235"/>
      <c r="EGP61" s="235"/>
      <c r="EGQ61" s="235"/>
      <c r="EGR61" s="235"/>
      <c r="EGS61" s="235"/>
      <c r="EGT61" s="235"/>
      <c r="EGU61" s="235"/>
      <c r="EGV61" s="235"/>
      <c r="EGW61" s="235"/>
      <c r="EGX61" s="235"/>
      <c r="EGY61" s="235"/>
      <c r="EGZ61" s="235"/>
      <c r="EHA61" s="235"/>
      <c r="EHB61" s="235"/>
      <c r="EHC61" s="235"/>
      <c r="EHD61" s="235"/>
      <c r="EHE61" s="235"/>
      <c r="EHF61" s="235"/>
      <c r="EHG61" s="235"/>
      <c r="EHH61" s="235"/>
      <c r="EHI61" s="235"/>
      <c r="EHJ61" s="235"/>
      <c r="EHK61" s="235"/>
      <c r="EHL61" s="235"/>
      <c r="EHM61" s="235"/>
      <c r="EHN61" s="235"/>
      <c r="EHO61" s="235"/>
      <c r="EHP61" s="235"/>
      <c r="EHQ61" s="235"/>
      <c r="EHR61" s="235"/>
      <c r="EHS61" s="235"/>
      <c r="EHT61" s="235"/>
      <c r="EHU61" s="235"/>
      <c r="EHV61" s="235"/>
      <c r="EHW61" s="235"/>
      <c r="EHX61" s="1502"/>
      <c r="EHY61" s="1503"/>
      <c r="EHZ61" s="1122"/>
      <c r="EIA61" s="1122"/>
      <c r="EIB61" s="1122"/>
      <c r="EIC61" s="1122"/>
      <c r="EID61" s="1515"/>
      <c r="EIE61" s="1503"/>
      <c r="EIF61" s="1134"/>
      <c r="EIG61" s="1502"/>
      <c r="EIH61" s="1503"/>
      <c r="EII61" s="1122"/>
      <c r="EIJ61" s="1122"/>
      <c r="EIK61" s="1502"/>
      <c r="EIL61" s="1504"/>
      <c r="EIM61" s="1122"/>
      <c r="EIN61" s="1122"/>
      <c r="EIO61" s="1122"/>
      <c r="EIP61" s="1122"/>
      <c r="EIQ61" s="1122"/>
      <c r="EIR61" s="1122"/>
      <c r="EIS61" s="1122"/>
      <c r="EIT61" s="1502"/>
      <c r="EIU61" s="1504"/>
      <c r="EIV61" s="1122"/>
      <c r="EIW61" s="1122"/>
      <c r="EIX61" s="1502"/>
      <c r="EIY61" s="1503"/>
      <c r="EJG61" s="1502"/>
      <c r="EJH61" s="1503"/>
      <c r="EJK61" s="1502"/>
      <c r="EJL61" s="1504"/>
      <c r="EJT61" s="1502"/>
      <c r="EJU61" s="1504"/>
      <c r="EJX61" s="1502"/>
      <c r="EJY61" s="1503"/>
      <c r="EKG61" s="1502"/>
      <c r="EKH61" s="1503"/>
      <c r="EKL61" s="1506"/>
      <c r="EKM61" s="1507"/>
      <c r="EKN61" s="1264"/>
      <c r="EKO61" s="1506"/>
      <c r="EKP61" s="1508"/>
      <c r="ELA61" s="616"/>
      <c r="ELB61" s="616"/>
      <c r="ELJ61" s="616"/>
      <c r="ELK61" s="616"/>
      <c r="EMM61" s="1502"/>
      <c r="EMN61" s="1503"/>
      <c r="EMV61" s="1502"/>
      <c r="EMW61" s="1503"/>
      <c r="EMZ61" s="1502"/>
      <c r="ENA61" s="1504"/>
      <c r="ENI61" s="1502"/>
      <c r="ENJ61" s="1504"/>
      <c r="ENM61" s="1502"/>
      <c r="ENN61" s="1503"/>
      <c r="ENO61" s="1122"/>
      <c r="ENP61" s="1122"/>
      <c r="ENQ61" s="1122"/>
      <c r="ENR61" s="1122"/>
      <c r="ENS61" s="1515"/>
      <c r="ENT61" s="1503"/>
      <c r="ENU61" s="1134"/>
      <c r="ENV61" s="1502"/>
      <c r="ENW61" s="1503"/>
      <c r="ENX61" s="1122"/>
      <c r="ENY61" s="1122"/>
      <c r="ENZ61" s="1502"/>
      <c r="EOA61" s="1504"/>
      <c r="EOB61" s="1122"/>
      <c r="EOC61" s="1122"/>
      <c r="EOD61" s="1122"/>
      <c r="EOE61" s="1122"/>
      <c r="EOF61" s="1122"/>
      <c r="EOG61" s="1122"/>
      <c r="EOH61" s="1122"/>
      <c r="EOI61" s="1502"/>
      <c r="EOJ61" s="1504"/>
      <c r="EOK61" s="1122"/>
      <c r="EOL61" s="1122"/>
      <c r="EOM61" s="1122"/>
      <c r="EON61" s="1506"/>
      <c r="EOO61" s="1507"/>
      <c r="EOP61" s="1264"/>
      <c r="EOQ61" s="1506"/>
      <c r="EOR61" s="1508"/>
      <c r="EOX61" s="792"/>
      <c r="EOY61" s="792"/>
      <c r="EOZ61" s="792"/>
      <c r="EPA61" s="792"/>
      <c r="EPB61" s="792"/>
      <c r="EPC61" s="792"/>
      <c r="EPD61" s="792"/>
      <c r="EPE61" s="792"/>
      <c r="EPF61" s="792"/>
      <c r="EPG61" s="792"/>
      <c r="EPH61" s="792"/>
      <c r="EPI61" s="792"/>
      <c r="EPJ61" s="792"/>
      <c r="EPK61" s="792"/>
      <c r="EPL61" s="792"/>
      <c r="EPM61" s="792"/>
      <c r="EPN61" s="792"/>
      <c r="EPO61" s="616"/>
      <c r="EPP61" s="616"/>
      <c r="EQE61" s="1515"/>
      <c r="EQF61" s="1503"/>
      <c r="EQG61" s="1134"/>
      <c r="EQH61" s="1134"/>
      <c r="EQI61" s="1134"/>
      <c r="EQJ61" s="1134"/>
      <c r="EQK61" s="1515"/>
      <c r="EQL61" s="1503"/>
      <c r="EQM61" s="1134"/>
      <c r="EQN61" s="1502"/>
      <c r="EQO61" s="1503"/>
      <c r="EQP61" s="1264"/>
      <c r="EQQ61" s="1264"/>
      <c r="EQR61" s="1502"/>
      <c r="EQS61" s="1504"/>
      <c r="EQT61" s="1264"/>
      <c r="EQU61" s="1264"/>
      <c r="EQV61" s="1264"/>
      <c r="EQW61" s="1264"/>
      <c r="EQX61" s="1264"/>
      <c r="EQY61" s="1264"/>
      <c r="EQZ61" s="1264"/>
      <c r="ERA61" s="1502"/>
      <c r="ERB61" s="1504"/>
      <c r="ERC61" s="1264"/>
      <c r="ERD61" s="1264"/>
      <c r="ERE61" s="1264"/>
      <c r="ERF61" s="1506"/>
      <c r="ERG61" s="1507"/>
      <c r="ERH61" s="1264"/>
      <c r="ERI61" s="1506"/>
      <c r="ERJ61" s="1508"/>
      <c r="ERK61" s="1122"/>
      <c r="ERL61" s="1122"/>
      <c r="ERM61" s="1122"/>
      <c r="ERN61" s="1122"/>
      <c r="ERO61" s="1122"/>
      <c r="ERP61" s="1122"/>
      <c r="ERU61" s="230"/>
      <c r="ERV61" s="1664"/>
      <c r="ERW61" s="1664"/>
      <c r="ERX61" s="227"/>
      <c r="ETA61" s="1518"/>
      <c r="ETB61" s="1518"/>
      <c r="ETC61" s="1518"/>
      <c r="ETD61" s="1518"/>
      <c r="ETE61" s="1518"/>
      <c r="ETF61" s="1518"/>
    </row>
    <row r="62" spans="1:3072 3079:3906" s="226" customFormat="1" ht="15" customHeight="1">
      <c r="A62" s="1264"/>
      <c r="B62" s="1518"/>
      <c r="C62" s="1518"/>
      <c r="D62" s="1518"/>
      <c r="E62" s="1518"/>
      <c r="F62" s="1518"/>
      <c r="G62" s="1518"/>
      <c r="J62" s="1310"/>
      <c r="K62" s="1310"/>
      <c r="L62" s="1310"/>
      <c r="M62" s="1310"/>
      <c r="N62" s="1310"/>
      <c r="O62" s="1310"/>
      <c r="P62" s="1310"/>
      <c r="Q62" s="1310"/>
      <c r="R62" s="1310"/>
      <c r="S62" s="1310"/>
      <c r="T62" s="1310"/>
      <c r="U62" s="1310"/>
      <c r="V62" s="1310"/>
      <c r="W62" s="1310"/>
      <c r="X62" s="1310"/>
      <c r="Y62" s="1310"/>
      <c r="Z62" s="1310"/>
      <c r="AA62" s="1310"/>
      <c r="AF62" s="780"/>
      <c r="AP62" s="227"/>
      <c r="AQ62" s="227"/>
      <c r="BA62" s="1502"/>
      <c r="BB62" s="1503"/>
      <c r="BG62" s="1502"/>
      <c r="BH62" s="1503"/>
      <c r="BI62" s="231"/>
      <c r="BJ62" s="1502"/>
      <c r="BK62" s="1503"/>
      <c r="BN62" s="1502"/>
      <c r="BO62" s="1504"/>
      <c r="BW62" s="1502"/>
      <c r="BX62" s="1504"/>
      <c r="CB62" s="1506"/>
      <c r="CC62" s="1507"/>
      <c r="CE62" s="1506"/>
      <c r="CF62" s="1508"/>
      <c r="CM62" s="1502"/>
      <c r="CN62" s="1503"/>
      <c r="CO62" s="1122"/>
      <c r="CP62" s="1122"/>
      <c r="CQ62" s="1122"/>
      <c r="CR62" s="1122"/>
      <c r="CS62" s="1502"/>
      <c r="CT62" s="1503"/>
      <c r="CU62" s="231"/>
      <c r="CV62" s="1502"/>
      <c r="CW62" s="1503"/>
      <c r="CX62" s="1122"/>
      <c r="CY62" s="1122"/>
      <c r="CZ62" s="1502"/>
      <c r="DA62" s="1504"/>
      <c r="DI62" s="1502"/>
      <c r="DJ62" s="1504"/>
      <c r="EE62" s="1122"/>
      <c r="EF62" s="1122"/>
      <c r="EG62" s="1122"/>
      <c r="EH62" s="1122"/>
      <c r="EI62" s="1122"/>
      <c r="EJ62" s="1122"/>
      <c r="EK62" s="1122"/>
      <c r="EL62" s="1122"/>
      <c r="EM62" s="1122"/>
      <c r="EN62" s="1122"/>
      <c r="EO62" s="1502"/>
      <c r="EP62" s="1503"/>
      <c r="EQ62" s="1122"/>
      <c r="ER62" s="1122"/>
      <c r="ES62" s="1122"/>
      <c r="ET62" s="1122"/>
      <c r="EU62" s="1502"/>
      <c r="EV62" s="1515"/>
      <c r="EW62" s="231"/>
      <c r="EX62" s="1515"/>
      <c r="EY62" s="1503"/>
      <c r="EZ62" s="1134"/>
      <c r="FA62" s="1134"/>
      <c r="FB62" s="1515"/>
      <c r="FC62" s="1504"/>
      <c r="FD62" s="1134"/>
      <c r="FE62" s="1134"/>
      <c r="FF62" s="1134"/>
      <c r="FG62" s="1134"/>
      <c r="FH62" s="1134"/>
      <c r="FI62" s="1134"/>
      <c r="FJ62" s="1134"/>
      <c r="FK62" s="1515"/>
      <c r="FL62" s="1504"/>
      <c r="FM62" s="1134"/>
      <c r="FN62" s="1134"/>
      <c r="FO62" s="1134"/>
      <c r="FP62" s="1134"/>
      <c r="FQ62" s="1134"/>
      <c r="FR62" s="1134"/>
      <c r="FS62" s="1134"/>
      <c r="FT62" s="1134"/>
      <c r="FU62" s="1134"/>
      <c r="FV62" s="1134"/>
      <c r="FW62" s="1134"/>
      <c r="FX62" s="1134"/>
      <c r="FY62" s="1134"/>
      <c r="FZ62" s="1134"/>
      <c r="GA62" s="1134"/>
      <c r="GB62" s="1134"/>
      <c r="GC62" s="1134"/>
      <c r="GD62" s="1134"/>
      <c r="GE62" s="1134"/>
      <c r="GF62" s="1134"/>
      <c r="GG62" s="1134"/>
      <c r="GH62" s="1134"/>
      <c r="GI62" s="1134"/>
      <c r="GJ62" s="1134"/>
      <c r="GK62" s="1134"/>
      <c r="GL62" s="1134"/>
      <c r="GM62" s="1134"/>
      <c r="GN62" s="1134"/>
      <c r="GO62" s="1134"/>
      <c r="GP62" s="1134"/>
      <c r="GQ62" s="1515"/>
      <c r="GR62" s="1503"/>
      <c r="GS62" s="1134"/>
      <c r="GT62" s="1134"/>
      <c r="GU62" s="1134"/>
      <c r="GV62" s="1134"/>
      <c r="GW62" s="1515"/>
      <c r="GX62" s="1503"/>
      <c r="GY62" s="1134"/>
      <c r="GZ62" s="1502"/>
      <c r="HA62" s="1503"/>
      <c r="HB62" s="1122"/>
      <c r="HC62" s="1122"/>
      <c r="HD62" s="1502"/>
      <c r="HE62" s="1504"/>
      <c r="HF62" s="1122"/>
      <c r="HG62" s="1122"/>
      <c r="HH62" s="1122"/>
      <c r="HI62" s="1122"/>
      <c r="HJ62" s="1122"/>
      <c r="HK62" s="1122"/>
      <c r="HL62" s="1122"/>
      <c r="HM62" s="1502"/>
      <c r="HN62" s="1504"/>
      <c r="HO62" s="1122"/>
      <c r="HP62" s="1122"/>
      <c r="HQ62" s="1122"/>
      <c r="HR62" s="1122"/>
      <c r="HS62" s="1122"/>
      <c r="HT62" s="1122"/>
      <c r="HU62" s="1122"/>
      <c r="HV62" s="1122"/>
      <c r="HW62" s="1122"/>
      <c r="HX62" s="1122"/>
      <c r="HY62" s="1122"/>
      <c r="HZ62" s="1122"/>
      <c r="IA62" s="1122"/>
      <c r="IB62" s="1122"/>
      <c r="IC62" s="1122"/>
      <c r="ID62" s="1122"/>
      <c r="IE62" s="1122"/>
      <c r="IF62" s="1122"/>
      <c r="IG62" s="1122"/>
      <c r="IH62" s="1122"/>
      <c r="II62" s="1122"/>
      <c r="IJ62" s="1122"/>
      <c r="IK62" s="1122"/>
      <c r="IL62" s="1122"/>
      <c r="IM62" s="1122"/>
      <c r="IN62" s="1122"/>
      <c r="IO62" s="1122"/>
      <c r="IP62" s="1122"/>
      <c r="IQ62" s="1122"/>
      <c r="IR62" s="1122"/>
      <c r="IS62" s="1502"/>
      <c r="IT62" s="1503"/>
      <c r="IU62" s="1122"/>
      <c r="IV62" s="1122"/>
      <c r="IW62" s="1122"/>
      <c r="IX62" s="1122"/>
      <c r="IY62" s="1502"/>
      <c r="IZ62" s="1515"/>
      <c r="JA62" s="231"/>
      <c r="JB62" s="1515"/>
      <c r="JC62" s="1503"/>
      <c r="JD62" s="1134"/>
      <c r="JE62" s="1134"/>
      <c r="JF62" s="1515"/>
      <c r="JG62" s="1504"/>
      <c r="JH62" s="1134"/>
      <c r="JI62" s="1134"/>
      <c r="JJ62" s="1134"/>
      <c r="JK62" s="1134"/>
      <c r="JL62" s="1134"/>
      <c r="JM62" s="1134"/>
      <c r="JN62" s="1134"/>
      <c r="JO62" s="1515"/>
      <c r="JP62" s="1504"/>
      <c r="JQ62" s="1134"/>
      <c r="JR62" s="1134"/>
      <c r="JS62" s="1134"/>
      <c r="JT62" s="1134"/>
      <c r="JU62" s="1134"/>
      <c r="JV62" s="1134"/>
      <c r="JW62" s="1134"/>
      <c r="JX62" s="1134"/>
      <c r="JY62" s="1134"/>
      <c r="JZ62" s="1134"/>
      <c r="KA62" s="1134"/>
      <c r="KB62" s="1134"/>
      <c r="KC62" s="1134"/>
      <c r="KD62" s="1134"/>
      <c r="KE62" s="1134"/>
      <c r="KF62" s="1134"/>
      <c r="KG62" s="1134"/>
      <c r="KH62" s="1134"/>
      <c r="KI62" s="1134"/>
      <c r="KJ62" s="1134"/>
      <c r="KK62" s="1134"/>
      <c r="KL62" s="1134"/>
      <c r="KM62" s="1134"/>
      <c r="KN62" s="1134"/>
      <c r="KO62" s="1134"/>
      <c r="KP62" s="1134"/>
      <c r="KQ62" s="1134"/>
      <c r="KR62" s="1134"/>
      <c r="KS62" s="1134"/>
      <c r="KT62" s="1134"/>
      <c r="KU62" s="1515"/>
      <c r="KV62" s="1503"/>
      <c r="KW62" s="1134"/>
      <c r="KX62" s="1134"/>
      <c r="KY62" s="1134"/>
      <c r="KZ62" s="1134"/>
      <c r="LA62" s="1515"/>
      <c r="LB62" s="1503"/>
      <c r="LC62" s="1134"/>
      <c r="LD62" s="1515"/>
      <c r="LE62" s="1503"/>
      <c r="LF62" s="1134"/>
      <c r="LG62" s="1134"/>
      <c r="LH62" s="1515"/>
      <c r="LI62" s="1504"/>
      <c r="LJ62" s="1134"/>
      <c r="LK62" s="1134"/>
      <c r="LL62" s="1134"/>
      <c r="LM62" s="1134"/>
      <c r="LN62" s="1134"/>
      <c r="LO62" s="1134"/>
      <c r="LP62" s="1134"/>
      <c r="LQ62" s="1515"/>
      <c r="LR62" s="1504"/>
      <c r="LS62" s="1134"/>
      <c r="LT62" s="1134"/>
      <c r="LU62" s="1134"/>
      <c r="LV62" s="1134"/>
      <c r="LW62" s="1134"/>
      <c r="LX62" s="1134"/>
      <c r="LY62" s="1134"/>
      <c r="LZ62" s="1134"/>
      <c r="MA62" s="1134"/>
      <c r="MB62" s="1134"/>
      <c r="MC62" s="1134"/>
      <c r="MD62" s="1134"/>
      <c r="ME62" s="1134"/>
      <c r="MF62" s="1134"/>
      <c r="MG62" s="1134"/>
      <c r="MH62" s="1134"/>
      <c r="MI62" s="1134"/>
      <c r="MJ62" s="1134"/>
      <c r="MK62" s="1134"/>
      <c r="ML62" s="1134"/>
      <c r="MM62" s="1134"/>
      <c r="MN62" s="1134"/>
      <c r="MO62" s="1134"/>
      <c r="MP62" s="1134"/>
      <c r="MQ62" s="1134"/>
      <c r="MR62" s="1134"/>
      <c r="MS62" s="1134"/>
      <c r="MT62" s="1134"/>
      <c r="MU62" s="1134"/>
      <c r="MV62" s="1134"/>
      <c r="MW62" s="1515"/>
      <c r="MX62" s="1503"/>
      <c r="MY62" s="1134"/>
      <c r="MZ62" s="1134"/>
      <c r="NA62" s="1134"/>
      <c r="NB62" s="1134"/>
      <c r="NC62" s="1515"/>
      <c r="ND62" s="1503"/>
      <c r="NE62" s="1134"/>
      <c r="NF62" s="1502"/>
      <c r="NG62" s="1503"/>
      <c r="NH62" s="1122"/>
      <c r="NI62" s="1122"/>
      <c r="NJ62" s="1502"/>
      <c r="NK62" s="1504"/>
      <c r="NL62" s="1122"/>
      <c r="NM62" s="1122"/>
      <c r="NN62" s="1122"/>
      <c r="NO62" s="1122"/>
      <c r="NP62" s="1122"/>
      <c r="NQ62" s="1122"/>
      <c r="NR62" s="1122"/>
      <c r="NS62" s="1502"/>
      <c r="NT62" s="1504"/>
      <c r="NU62" s="1122"/>
      <c r="NV62" s="1122"/>
      <c r="NW62" s="1122"/>
      <c r="NX62" s="1506"/>
      <c r="NY62" s="1507"/>
      <c r="NZ62" s="1264"/>
      <c r="OA62" s="1506"/>
      <c r="OB62" s="1508"/>
      <c r="OC62" s="1122"/>
      <c r="OD62" s="1122"/>
      <c r="OE62" s="1122"/>
      <c r="OF62" s="1122"/>
      <c r="OG62" s="1122"/>
      <c r="OH62" s="1122"/>
      <c r="OI62" s="1665"/>
      <c r="OJ62" s="1666"/>
      <c r="OK62" s="1122"/>
      <c r="OL62" s="1122"/>
      <c r="OM62" s="1122"/>
      <c r="ON62" s="1122"/>
      <c r="OO62" s="1502"/>
      <c r="OP62" s="1515"/>
      <c r="OQ62" s="231"/>
      <c r="OR62" s="1515"/>
      <c r="OS62" s="1503"/>
      <c r="OT62" s="1134"/>
      <c r="OU62" s="1122"/>
      <c r="OV62" s="1502"/>
      <c r="OW62" s="1504"/>
      <c r="OX62" s="1122"/>
      <c r="OY62" s="1122"/>
      <c r="OZ62" s="1122"/>
      <c r="PA62" s="1122"/>
      <c r="PE62" s="616"/>
      <c r="PF62" s="616"/>
      <c r="PJ62" s="1506"/>
      <c r="PK62" s="1507"/>
      <c r="PL62" s="1264"/>
      <c r="PM62" s="1506"/>
      <c r="PN62" s="1508"/>
      <c r="PO62" s="1122"/>
      <c r="PP62" s="1122"/>
      <c r="PQ62" s="1122"/>
      <c r="PR62" s="1122"/>
      <c r="PS62" s="1122"/>
      <c r="PT62" s="1122"/>
      <c r="PU62" s="1502"/>
      <c r="PV62" s="1503"/>
      <c r="PW62" s="1122"/>
      <c r="PX62" s="1122"/>
      <c r="PY62" s="1122"/>
      <c r="PZ62" s="1122"/>
      <c r="QA62" s="1502"/>
      <c r="QB62" s="1515"/>
      <c r="QC62" s="231"/>
      <c r="QD62" s="1515"/>
      <c r="QE62" s="1503"/>
      <c r="QF62" s="1134"/>
      <c r="QG62" s="1134"/>
      <c r="QH62" s="1515"/>
      <c r="QI62" s="1504"/>
      <c r="QJ62" s="1134"/>
      <c r="QK62" s="1134"/>
      <c r="QL62" s="1134"/>
      <c r="QM62" s="1134"/>
      <c r="QN62" s="1134"/>
      <c r="QO62" s="1134"/>
      <c r="QP62" s="1134"/>
      <c r="QQ62" s="1515"/>
      <c r="QR62" s="1504"/>
      <c r="QS62" s="1134"/>
      <c r="QT62" s="1134"/>
      <c r="QU62" s="1134"/>
      <c r="QV62" s="1134"/>
      <c r="QW62" s="1134"/>
      <c r="QX62" s="1134"/>
      <c r="QY62" s="1134"/>
      <c r="QZ62" s="1134"/>
      <c r="RA62" s="1134"/>
      <c r="RB62" s="1134"/>
      <c r="RC62" s="1134"/>
      <c r="RD62" s="1134"/>
      <c r="RE62" s="1134"/>
      <c r="RF62" s="1134"/>
      <c r="RG62" s="1134"/>
      <c r="RH62" s="1134"/>
      <c r="RI62" s="1134"/>
      <c r="RJ62" s="1134"/>
      <c r="RK62" s="1134"/>
      <c r="RL62" s="1134"/>
      <c r="RM62" s="1134"/>
      <c r="RN62" s="1134"/>
      <c r="RO62" s="1134"/>
      <c r="RP62" s="1134"/>
      <c r="RQ62" s="1134"/>
      <c r="RR62" s="1134"/>
      <c r="RS62" s="1134"/>
      <c r="RT62" s="1134"/>
      <c r="RU62" s="1134"/>
      <c r="RV62" s="1134"/>
      <c r="RW62" s="1515"/>
      <c r="RX62" s="1503"/>
      <c r="RY62" s="1134"/>
      <c r="RZ62" s="1134"/>
      <c r="SA62" s="1134"/>
      <c r="SB62" s="1134"/>
      <c r="SC62" s="1515"/>
      <c r="SD62" s="1503"/>
      <c r="SE62" s="1134"/>
      <c r="SF62" s="1502"/>
      <c r="SG62" s="1503"/>
      <c r="SH62" s="1122"/>
      <c r="SI62" s="1122"/>
      <c r="SJ62" s="1502"/>
      <c r="SK62" s="1504"/>
      <c r="SL62" s="1122"/>
      <c r="SM62" s="1122"/>
      <c r="SN62" s="1122"/>
      <c r="SO62" s="1122"/>
      <c r="SP62" s="1122"/>
      <c r="SQ62" s="1122"/>
      <c r="SR62" s="1122"/>
      <c r="SS62" s="1502"/>
      <c r="ST62" s="1504"/>
      <c r="SU62" s="1122"/>
      <c r="SV62" s="1122"/>
      <c r="SW62" s="1122"/>
      <c r="SX62" s="1122"/>
      <c r="SY62" s="1122"/>
      <c r="SZ62" s="1122"/>
      <c r="TA62" s="1122"/>
      <c r="TB62" s="1122"/>
      <c r="TC62" s="1122"/>
      <c r="TD62" s="1122"/>
      <c r="TE62" s="1122"/>
      <c r="TF62" s="1122"/>
      <c r="TG62" s="1122"/>
      <c r="TH62" s="1122"/>
      <c r="TI62" s="1122"/>
      <c r="TJ62" s="1122"/>
      <c r="TK62" s="1122"/>
      <c r="TL62" s="1122"/>
      <c r="TM62" s="1122"/>
      <c r="TN62" s="1122"/>
      <c r="TO62" s="1122"/>
      <c r="TP62" s="1122"/>
      <c r="TQ62" s="1122"/>
      <c r="TR62" s="1122"/>
      <c r="TS62" s="1122"/>
      <c r="TT62" s="1122"/>
      <c r="TU62" s="1122"/>
      <c r="TV62" s="1122"/>
      <c r="TW62" s="1122"/>
      <c r="TX62" s="1122"/>
      <c r="TY62" s="1502"/>
      <c r="TZ62" s="1503"/>
      <c r="UA62" s="1122"/>
      <c r="UB62" s="1122"/>
      <c r="UC62" s="1122"/>
      <c r="UD62" s="1122"/>
      <c r="UE62" s="1502"/>
      <c r="UF62" s="1515"/>
      <c r="UG62" s="231"/>
      <c r="UH62" s="1515"/>
      <c r="UI62" s="1503"/>
      <c r="UJ62" s="1134"/>
      <c r="UK62" s="1134"/>
      <c r="UL62" s="1515"/>
      <c r="UM62" s="1504"/>
      <c r="UN62" s="1134"/>
      <c r="UO62" s="1134"/>
      <c r="UP62" s="1134"/>
      <c r="UQ62" s="1134"/>
      <c r="UR62" s="1134"/>
      <c r="US62" s="1134"/>
      <c r="UT62" s="1134"/>
      <c r="UU62" s="1515"/>
      <c r="UV62" s="1504"/>
      <c r="UW62" s="1134"/>
      <c r="UX62" s="1134"/>
      <c r="UY62" s="1134"/>
      <c r="UZ62" s="1134"/>
      <c r="VA62" s="1134"/>
      <c r="VB62" s="1134"/>
      <c r="VC62" s="1134"/>
      <c r="VD62" s="1134"/>
      <c r="VE62" s="1134"/>
      <c r="VF62" s="1134"/>
      <c r="VG62" s="1134"/>
      <c r="VH62" s="1134"/>
      <c r="VI62" s="1134"/>
      <c r="VJ62" s="1134"/>
      <c r="VK62" s="1134"/>
      <c r="VL62" s="1134"/>
      <c r="VM62" s="1134"/>
      <c r="VN62" s="1134"/>
      <c r="VO62" s="1134"/>
      <c r="VP62" s="1134"/>
      <c r="VQ62" s="1134"/>
      <c r="VR62" s="1134"/>
      <c r="VS62" s="1134"/>
      <c r="VT62" s="1134"/>
      <c r="VU62" s="1134"/>
      <c r="VV62" s="1134"/>
      <c r="VW62" s="1134"/>
      <c r="VX62" s="1134"/>
      <c r="VY62" s="1134"/>
      <c r="VZ62" s="1134"/>
      <c r="WA62" s="1515"/>
      <c r="WB62" s="1503"/>
      <c r="WC62" s="1134"/>
      <c r="WD62" s="1134"/>
      <c r="WE62" s="1134"/>
      <c r="WF62" s="1134"/>
      <c r="WG62" s="1515"/>
      <c r="WH62" s="1503"/>
      <c r="WI62" s="1134"/>
      <c r="WJ62" s="1502"/>
      <c r="WK62" s="1503"/>
      <c r="WL62" s="1122"/>
      <c r="WM62" s="1122"/>
      <c r="WN62" s="1502"/>
      <c r="WO62" s="1504"/>
      <c r="WP62" s="1122"/>
      <c r="WQ62" s="1122"/>
      <c r="WR62" s="1122"/>
      <c r="WS62" s="1122"/>
      <c r="WT62" s="1122"/>
      <c r="WU62" s="1122"/>
      <c r="WV62" s="1122"/>
      <c r="WW62" s="1502"/>
      <c r="WX62" s="1504"/>
      <c r="WY62" s="1264"/>
      <c r="WZ62" s="1264"/>
      <c r="XA62" s="1264"/>
      <c r="XB62" s="1506"/>
      <c r="XC62" s="1507"/>
      <c r="XD62" s="1264"/>
      <c r="XE62" s="1506"/>
      <c r="XF62" s="1508"/>
      <c r="XG62" s="1122"/>
      <c r="XH62" s="1122"/>
      <c r="XI62" s="1122"/>
      <c r="XJ62" s="1122"/>
      <c r="XK62" s="1122"/>
      <c r="XL62" s="1122"/>
      <c r="XM62" s="1122"/>
      <c r="XN62" s="1122"/>
      <c r="XO62" s="1122"/>
      <c r="XP62" s="1122"/>
      <c r="XQ62" s="1122"/>
      <c r="XR62" s="1122"/>
      <c r="XS62" s="1122"/>
      <c r="XT62" s="1122"/>
      <c r="XU62" s="1122"/>
      <c r="XV62" s="1122"/>
      <c r="XW62" s="1122"/>
      <c r="XX62" s="1122"/>
      <c r="XY62" s="1122"/>
      <c r="XZ62" s="1122"/>
      <c r="YA62" s="1122"/>
      <c r="YB62" s="1122"/>
      <c r="YC62" s="1502"/>
      <c r="YD62" s="1503"/>
      <c r="YE62" s="1122"/>
      <c r="YF62" s="1122"/>
      <c r="YG62" s="1122"/>
      <c r="YH62" s="1122"/>
      <c r="YI62" s="1502"/>
      <c r="YJ62" s="1515"/>
      <c r="YK62" s="231"/>
      <c r="YL62" s="1515"/>
      <c r="YM62" s="1503"/>
      <c r="YN62" s="1134"/>
      <c r="YO62" s="1134"/>
      <c r="YP62" s="1515"/>
      <c r="YQ62" s="1504"/>
      <c r="YR62" s="1134"/>
      <c r="YS62" s="1134"/>
      <c r="YT62" s="1134"/>
      <c r="YU62" s="1134"/>
      <c r="YV62" s="1134"/>
      <c r="YW62" s="1134"/>
      <c r="YX62" s="1134"/>
      <c r="YY62" s="1515"/>
      <c r="YZ62" s="1504"/>
      <c r="ZA62" s="1134"/>
      <c r="ZB62" s="1134"/>
      <c r="ZC62" s="1134"/>
      <c r="ZD62" s="1134"/>
      <c r="ZE62" s="1134"/>
      <c r="ZF62" s="1134"/>
      <c r="ZG62" s="1134"/>
      <c r="ZH62" s="1134"/>
      <c r="ZI62" s="1134"/>
      <c r="ZJ62" s="1134"/>
      <c r="ZK62" s="1134"/>
      <c r="ZL62" s="1134"/>
      <c r="ZM62" s="1134"/>
      <c r="ZN62" s="1134"/>
      <c r="ZO62" s="1134"/>
      <c r="ZP62" s="1134"/>
      <c r="ZQ62" s="1134"/>
      <c r="ZR62" s="1134"/>
      <c r="ZS62" s="1134"/>
      <c r="ZT62" s="1134"/>
      <c r="ZU62" s="1134"/>
      <c r="ZV62" s="1134"/>
      <c r="ZW62" s="1134"/>
      <c r="ZX62" s="1134"/>
      <c r="ZY62" s="1134"/>
      <c r="ZZ62" s="1134"/>
      <c r="AAA62" s="1134"/>
      <c r="AAB62" s="1134"/>
      <c r="AAC62" s="1134"/>
      <c r="AAD62" s="1134"/>
      <c r="AAE62" s="1515"/>
      <c r="AAF62" s="1503"/>
      <c r="AAG62" s="1134"/>
      <c r="AAH62" s="1134"/>
      <c r="AAI62" s="1134"/>
      <c r="AAJ62" s="1134"/>
      <c r="AAK62" s="1515"/>
      <c r="AAL62" s="1503"/>
      <c r="AAM62" s="1134"/>
      <c r="AAN62" s="1502"/>
      <c r="AAO62" s="1503"/>
      <c r="AAP62" s="1264"/>
      <c r="AAQ62" s="1264"/>
      <c r="AAR62" s="1502"/>
      <c r="AAS62" s="1504"/>
      <c r="AAT62" s="1264"/>
      <c r="AAU62" s="1264"/>
      <c r="AAV62" s="1264"/>
      <c r="AAW62" s="1264"/>
      <c r="AAX62" s="1264"/>
      <c r="AAY62" s="1264"/>
      <c r="AAZ62" s="1264"/>
      <c r="ABA62" s="1502"/>
      <c r="ABB62" s="1504"/>
      <c r="ABC62" s="1264"/>
      <c r="ABD62" s="1264"/>
      <c r="ABE62" s="1264"/>
      <c r="ABF62" s="1506"/>
      <c r="ABG62" s="1507"/>
      <c r="ABH62" s="1264"/>
      <c r="ABI62" s="1506"/>
      <c r="ABJ62" s="1508"/>
      <c r="ABK62" s="1122"/>
      <c r="ABL62" s="1122"/>
      <c r="ABM62" s="1122"/>
      <c r="ABN62" s="1122"/>
      <c r="ABO62" s="1122"/>
      <c r="ABP62" s="1122"/>
      <c r="ABQ62" s="1122"/>
      <c r="ABR62" s="1122"/>
      <c r="ABS62" s="1122"/>
      <c r="ABT62" s="1122"/>
      <c r="ABU62" s="1122"/>
      <c r="ABV62" s="1122"/>
      <c r="ABW62" s="1122"/>
      <c r="ABX62" s="1122"/>
      <c r="ABY62" s="1122"/>
      <c r="ABZ62" s="1122"/>
      <c r="ACA62" s="1122"/>
      <c r="ACB62" s="1122"/>
      <c r="ACC62" s="1122"/>
      <c r="ACD62" s="1122"/>
      <c r="ACE62" s="1122"/>
      <c r="ACF62" s="1122"/>
      <c r="ACG62" s="1502"/>
      <c r="ACH62" s="1503"/>
      <c r="ACI62" s="1122"/>
      <c r="ACJ62" s="1122"/>
      <c r="ACK62" s="1122"/>
      <c r="ACL62" s="1122"/>
      <c r="ACM62" s="1502"/>
      <c r="ACN62" s="1515"/>
      <c r="ACO62" s="231"/>
      <c r="ACP62" s="1515"/>
      <c r="ACQ62" s="1503"/>
      <c r="ACR62" s="1134"/>
      <c r="ACS62" s="1134"/>
      <c r="ACT62" s="1515"/>
      <c r="ACU62" s="1504"/>
      <c r="ACV62" s="1134"/>
      <c r="ACW62" s="1134"/>
      <c r="ACX62" s="1134"/>
      <c r="ACY62" s="1134"/>
      <c r="ACZ62" s="1134"/>
      <c r="ADA62" s="1134"/>
      <c r="ADB62" s="1134"/>
      <c r="ADC62" s="1515"/>
      <c r="ADD62" s="1504"/>
      <c r="ADE62" s="1134"/>
      <c r="ADF62" s="1134"/>
      <c r="ADG62" s="1134"/>
      <c r="ADH62" s="1134"/>
      <c r="ADI62" s="1134"/>
      <c r="ADJ62" s="1134"/>
      <c r="ADK62" s="1134"/>
      <c r="ADL62" s="1134"/>
      <c r="ADM62" s="1134"/>
      <c r="ADN62" s="1134"/>
      <c r="ADO62" s="1134"/>
      <c r="ADP62" s="1134"/>
      <c r="ADQ62" s="1134"/>
      <c r="ADR62" s="1134"/>
      <c r="ADS62" s="1134"/>
      <c r="ADT62" s="1134"/>
      <c r="ADU62" s="1134"/>
      <c r="ADV62" s="1134"/>
      <c r="ADW62" s="1134"/>
      <c r="ADX62" s="1134"/>
      <c r="ADY62" s="1134"/>
      <c r="ADZ62" s="1134"/>
      <c r="AEA62" s="1134"/>
      <c r="AEB62" s="1134"/>
      <c r="AEC62" s="1134"/>
      <c r="AED62" s="1134"/>
      <c r="AEE62" s="1134"/>
      <c r="AEF62" s="1134"/>
      <c r="AEG62" s="1134"/>
      <c r="AEH62" s="1134"/>
      <c r="AEI62" s="1515"/>
      <c r="AEJ62" s="1503"/>
      <c r="AEK62" s="1134"/>
      <c r="AEL62" s="1134"/>
      <c r="AEM62" s="1134"/>
      <c r="AEN62" s="1134"/>
      <c r="AEO62" s="1515"/>
      <c r="AEP62" s="1503"/>
      <c r="AEQ62" s="1134"/>
      <c r="AER62" s="1502"/>
      <c r="AES62" s="1503"/>
      <c r="AET62" s="1264"/>
      <c r="AEU62" s="1264"/>
      <c r="AEV62" s="1502"/>
      <c r="AEW62" s="1504"/>
      <c r="AEX62" s="1264"/>
      <c r="AEY62" s="1264"/>
      <c r="AEZ62" s="1264"/>
      <c r="AFA62" s="1264"/>
      <c r="AFB62" s="1264"/>
      <c r="AFC62" s="1264"/>
      <c r="AFD62" s="1264"/>
      <c r="AFE62" s="1502"/>
      <c r="AFF62" s="1504"/>
      <c r="AFG62" s="1264"/>
      <c r="AFH62" s="1264"/>
      <c r="AFI62" s="1264"/>
      <c r="AFJ62" s="1506"/>
      <c r="AFK62" s="1507"/>
      <c r="AFL62" s="1264"/>
      <c r="AFM62" s="1506"/>
      <c r="AFN62" s="1508"/>
      <c r="AFO62" s="1122"/>
      <c r="AFP62" s="1122"/>
      <c r="AFQ62" s="1122"/>
      <c r="AFR62" s="1122"/>
      <c r="AFS62" s="1122"/>
      <c r="AFT62" s="1122"/>
      <c r="AFU62" s="1122"/>
      <c r="AFV62" s="1122"/>
      <c r="AFW62" s="1122"/>
      <c r="AFX62" s="1122"/>
      <c r="AFY62" s="1122"/>
      <c r="AFZ62" s="1122"/>
      <c r="AGA62" s="1122"/>
      <c r="AGB62" s="1122"/>
      <c r="AGC62" s="1122"/>
      <c r="AGD62" s="1122"/>
      <c r="AGE62" s="1122"/>
      <c r="AGF62" s="1122"/>
      <c r="AGG62" s="1122"/>
      <c r="AGH62" s="1122"/>
      <c r="AGI62" s="1122"/>
      <c r="AGJ62" s="1122"/>
      <c r="AGK62" s="1502"/>
      <c r="AGL62" s="1503"/>
      <c r="AGM62" s="1122"/>
      <c r="AGN62" s="1122"/>
      <c r="AGO62" s="1122"/>
      <c r="AGP62" s="1122"/>
      <c r="AGQ62" s="1502"/>
      <c r="AGR62" s="1515"/>
      <c r="AGS62" s="231"/>
      <c r="AGT62" s="1515"/>
      <c r="AGU62" s="1503"/>
      <c r="AGV62" s="1134"/>
      <c r="AGW62" s="1134"/>
      <c r="AGX62" s="1515"/>
      <c r="AGY62" s="1504"/>
      <c r="AGZ62" s="1134"/>
      <c r="AHA62" s="1134"/>
      <c r="AHB62" s="1134"/>
      <c r="AHC62" s="1134"/>
      <c r="AHD62" s="1134"/>
      <c r="AHE62" s="1134"/>
      <c r="AHF62" s="1134"/>
      <c r="AHG62" s="1502"/>
      <c r="AHH62" s="1504"/>
      <c r="AHI62" s="1264"/>
      <c r="AHJ62" s="1264"/>
      <c r="AHK62" s="1264"/>
      <c r="AHL62" s="1506"/>
      <c r="AHM62" s="1507"/>
      <c r="AHN62" s="1264"/>
      <c r="AHO62" s="1506"/>
      <c r="AHP62" s="1508"/>
      <c r="AHQ62" s="1134"/>
      <c r="AHR62" s="1134"/>
      <c r="AHS62" s="1134"/>
      <c r="AHT62" s="1134"/>
      <c r="AHU62" s="1134"/>
      <c r="AHV62" s="1134"/>
      <c r="AHW62" s="1134"/>
      <c r="AHX62" s="1134"/>
      <c r="AHY62" s="1134"/>
      <c r="AHZ62" s="1134"/>
      <c r="AIA62" s="1134"/>
      <c r="AIB62" s="1134"/>
      <c r="AIC62" s="1134"/>
      <c r="AID62" s="1134"/>
      <c r="AIE62" s="1134"/>
      <c r="AIF62" s="1134"/>
      <c r="AIG62" s="1134"/>
      <c r="AIH62" s="1134"/>
      <c r="AII62" s="1134"/>
      <c r="AIJ62" s="1134"/>
      <c r="AIK62" s="1134"/>
      <c r="AIL62" s="1134"/>
      <c r="AIM62" s="1515"/>
      <c r="AIN62" s="1503"/>
      <c r="AIO62" s="1134"/>
      <c r="AIP62" s="1134"/>
      <c r="AIQ62" s="1134"/>
      <c r="AIR62" s="1134"/>
      <c r="AIS62" s="1515"/>
      <c r="AIT62" s="1503"/>
      <c r="AIU62" s="1134"/>
      <c r="AIV62" s="1502"/>
      <c r="AIW62" s="1503"/>
      <c r="AIX62" s="1122"/>
      <c r="AIY62" s="1122"/>
      <c r="AIZ62" s="1502"/>
      <c r="AJA62" s="1504"/>
      <c r="AJB62" s="1122"/>
      <c r="AJC62" s="1122"/>
      <c r="AJD62" s="1122"/>
      <c r="AJE62" s="1122"/>
      <c r="AJF62" s="1122"/>
      <c r="AJG62" s="1122"/>
      <c r="AJH62" s="1122"/>
      <c r="AJI62" s="1502"/>
      <c r="AJJ62" s="1504"/>
      <c r="AJK62" s="1122"/>
      <c r="AJL62" s="1122"/>
      <c r="AJM62" s="1122"/>
      <c r="AJN62" s="1122"/>
      <c r="AJO62" s="1122"/>
      <c r="AJP62" s="1122"/>
      <c r="AJQ62" s="1122"/>
      <c r="AJR62" s="1122"/>
      <c r="AJS62" s="1122"/>
      <c r="AJT62" s="1122"/>
      <c r="AJU62" s="1122"/>
      <c r="AJV62" s="1122"/>
      <c r="AJW62" s="1122"/>
      <c r="AJX62" s="1122"/>
      <c r="AJY62" s="1122"/>
      <c r="AJZ62" s="1122"/>
      <c r="AKA62" s="1122"/>
      <c r="AKB62" s="1122"/>
      <c r="AKC62" s="1122"/>
      <c r="AKD62" s="1122"/>
      <c r="AKE62" s="1122"/>
      <c r="AKF62" s="1122"/>
      <c r="AKG62" s="1122"/>
      <c r="AKH62" s="1122"/>
      <c r="AKI62" s="1122"/>
      <c r="AKJ62" s="1122"/>
      <c r="AKK62" s="1122"/>
      <c r="AKL62" s="1122"/>
      <c r="AKM62" s="1122"/>
      <c r="AKN62" s="1122"/>
      <c r="AKO62" s="1502"/>
      <c r="AKP62" s="1503"/>
      <c r="AKQ62" s="1122"/>
      <c r="AKR62" s="1122"/>
      <c r="AKS62" s="1122"/>
      <c r="AKT62" s="1122"/>
      <c r="AKU62" s="1502"/>
      <c r="AKV62" s="1515"/>
      <c r="AKW62" s="231"/>
      <c r="AKX62" s="1515"/>
      <c r="AKY62" s="1503"/>
      <c r="AKZ62" s="1134"/>
      <c r="ALA62" s="1134"/>
      <c r="ALB62" s="1515"/>
      <c r="ALC62" s="1504"/>
      <c r="ALD62" s="1134"/>
      <c r="ALE62" s="1134"/>
      <c r="ALF62" s="1134"/>
      <c r="ALG62" s="1134"/>
      <c r="ALH62" s="1134"/>
      <c r="ALI62" s="1134"/>
      <c r="ALJ62" s="1134"/>
      <c r="ALK62" s="1515"/>
      <c r="ALL62" s="1504"/>
      <c r="ALM62" s="1134"/>
      <c r="ALN62" s="1134"/>
      <c r="ALO62" s="1134"/>
      <c r="ALP62" s="1506"/>
      <c r="ALQ62" s="1507"/>
      <c r="ALR62" s="1264"/>
      <c r="ALS62" s="1506"/>
      <c r="ALT62" s="1508"/>
      <c r="ALU62" s="1134"/>
      <c r="ALV62" s="1134"/>
      <c r="ALW62" s="1134"/>
      <c r="ALX62" s="1134"/>
      <c r="ALY62" s="1134"/>
      <c r="ALZ62" s="1134"/>
      <c r="AMA62" s="1134"/>
      <c r="AMB62" s="1134"/>
      <c r="AMC62" s="1134"/>
      <c r="AMD62" s="1134"/>
      <c r="AME62" s="1134"/>
      <c r="AMF62" s="1134"/>
      <c r="AMG62" s="1134"/>
      <c r="AMH62" s="1134"/>
      <c r="AMI62" s="1134"/>
      <c r="AMJ62" s="1134"/>
      <c r="AMK62" s="1134"/>
      <c r="AML62" s="1134"/>
      <c r="AMM62" s="1134"/>
      <c r="AMN62" s="1134"/>
      <c r="AMO62" s="1134"/>
      <c r="AMP62" s="1134"/>
      <c r="AMQ62" s="1515"/>
      <c r="AMR62" s="1503"/>
      <c r="AMS62" s="1134"/>
      <c r="AMT62" s="1134"/>
      <c r="AMU62" s="1134"/>
      <c r="AMV62" s="1134"/>
      <c r="AMW62" s="1515"/>
      <c r="AMX62" s="1503"/>
      <c r="AMY62" s="1134"/>
      <c r="AMZ62" s="1502"/>
      <c r="ANA62" s="1503"/>
      <c r="ANB62" s="1122"/>
      <c r="ANC62" s="1122"/>
      <c r="AND62" s="1502"/>
      <c r="ANE62" s="1504"/>
      <c r="ANF62" s="1122"/>
      <c r="ANG62" s="1122"/>
      <c r="ANH62" s="1122"/>
      <c r="ANI62" s="1122"/>
      <c r="ANJ62" s="1122"/>
      <c r="ANK62" s="1122"/>
      <c r="ANL62" s="1122"/>
      <c r="ANM62" s="1502"/>
      <c r="ANN62" s="1504"/>
      <c r="ANO62" s="1122"/>
      <c r="ANP62" s="1122"/>
      <c r="ANQ62" s="1122"/>
      <c r="ANR62" s="1122"/>
      <c r="ANS62" s="1122"/>
      <c r="ANT62" s="1122"/>
      <c r="ANU62" s="1122"/>
      <c r="ANV62" s="1122"/>
      <c r="ANW62" s="1122"/>
      <c r="ANX62" s="1122"/>
      <c r="ANY62" s="1122"/>
      <c r="ANZ62" s="1122"/>
      <c r="AOA62" s="1122"/>
      <c r="AOB62" s="1122"/>
      <c r="AOC62" s="1122"/>
      <c r="AOD62" s="1122"/>
      <c r="AOE62" s="1122"/>
      <c r="AOF62" s="1122"/>
      <c r="AOG62" s="1122"/>
      <c r="AOH62" s="1122"/>
      <c r="AOI62" s="1122"/>
      <c r="AOJ62" s="1122"/>
      <c r="AOK62" s="1122"/>
      <c r="AOL62" s="1122"/>
      <c r="AOM62" s="1122"/>
      <c r="AON62" s="1122"/>
      <c r="AOO62" s="1122"/>
      <c r="AOP62" s="1122"/>
      <c r="AOQ62" s="1122"/>
      <c r="AOR62" s="1122"/>
      <c r="AOS62" s="1502"/>
      <c r="AOT62" s="1503"/>
      <c r="AOU62" s="1122"/>
      <c r="AOV62" s="1122"/>
      <c r="AOW62" s="1122"/>
      <c r="AOX62" s="1122"/>
      <c r="AOY62" s="1502"/>
      <c r="AOZ62" s="1515"/>
      <c r="APA62" s="231"/>
      <c r="APB62" s="1515"/>
      <c r="APC62" s="1503"/>
      <c r="APD62" s="1134"/>
      <c r="APE62" s="1134"/>
      <c r="APF62" s="1515"/>
      <c r="APG62" s="1504"/>
      <c r="APH62" s="1134"/>
      <c r="API62" s="1134"/>
      <c r="APJ62" s="1134"/>
      <c r="APK62" s="1134"/>
      <c r="APL62" s="1134"/>
      <c r="APM62" s="1134"/>
      <c r="APN62" s="1134"/>
      <c r="APO62" s="1515"/>
      <c r="APP62" s="1504"/>
      <c r="APQ62" s="1134"/>
      <c r="APR62" s="1134"/>
      <c r="APS62" s="1134"/>
      <c r="APT62" s="1506"/>
      <c r="APU62" s="1507"/>
      <c r="APV62" s="1264"/>
      <c r="APW62" s="1506"/>
      <c r="APX62" s="1508"/>
      <c r="APY62" s="1134"/>
      <c r="APZ62" s="1134"/>
      <c r="AQA62" s="1134"/>
      <c r="AQB62" s="1134"/>
      <c r="AQC62" s="1134"/>
      <c r="AQD62" s="1134"/>
      <c r="AQE62" s="1134"/>
      <c r="AQF62" s="1134"/>
      <c r="AQG62" s="1134"/>
      <c r="AQH62" s="1134"/>
      <c r="AQI62" s="1134"/>
      <c r="AQJ62" s="1134"/>
      <c r="AQK62" s="1134"/>
      <c r="AQL62" s="1134"/>
      <c r="AQM62" s="1134"/>
      <c r="AQN62" s="1134"/>
      <c r="AQO62" s="1134"/>
      <c r="AQP62" s="1134"/>
      <c r="AQQ62" s="1134"/>
      <c r="AQR62" s="1134"/>
      <c r="AQS62" s="1134"/>
      <c r="AQT62" s="1134"/>
      <c r="AQU62" s="1515"/>
      <c r="AQV62" s="1503"/>
      <c r="AQW62" s="1134"/>
      <c r="AQX62" s="1134"/>
      <c r="AQY62" s="1134"/>
      <c r="AQZ62" s="1134"/>
      <c r="ARA62" s="1515"/>
      <c r="ARB62" s="1503"/>
      <c r="ARC62" s="1134"/>
      <c r="ARD62" s="1502"/>
      <c r="ARE62" s="1503"/>
      <c r="ARF62" s="1122"/>
      <c r="ARG62" s="1122"/>
      <c r="ARH62" s="1502"/>
      <c r="ARI62" s="1504"/>
      <c r="ARJ62" s="1122"/>
      <c r="ARK62" s="1122"/>
      <c r="ARL62" s="1122"/>
      <c r="ARM62" s="1122"/>
      <c r="ARN62" s="1122"/>
      <c r="ARO62" s="1122"/>
      <c r="ARP62" s="1122"/>
      <c r="ARQ62" s="1502"/>
      <c r="ARR62" s="1504"/>
      <c r="ARS62" s="1122"/>
      <c r="ART62" s="1122"/>
      <c r="ARU62" s="1122"/>
      <c r="ARV62" s="1122"/>
      <c r="ARW62" s="1122"/>
      <c r="ARX62" s="1122"/>
      <c r="ARY62" s="1122"/>
      <c r="ARZ62" s="1122"/>
      <c r="ASA62" s="1122"/>
      <c r="ASB62" s="1122"/>
      <c r="ASC62" s="302"/>
      <c r="ASD62" s="302"/>
      <c r="ASE62" s="302"/>
      <c r="ASF62" s="302"/>
      <c r="ASG62" s="302"/>
      <c r="ASH62" s="302"/>
      <c r="ASI62" s="302"/>
      <c r="ASJ62" s="302"/>
      <c r="ASK62" s="302"/>
      <c r="ASL62" s="302"/>
      <c r="ASM62" s="302"/>
      <c r="ASN62" s="302"/>
      <c r="ASO62" s="302"/>
      <c r="ASP62" s="302"/>
      <c r="ASQ62" s="302"/>
      <c r="ASR62" s="1122"/>
      <c r="ASS62" s="1122"/>
      <c r="AST62" s="1122"/>
      <c r="ASU62" s="1122"/>
      <c r="ASV62" s="1122"/>
      <c r="ASW62" s="1502"/>
      <c r="ASX62" s="1503"/>
      <c r="ASY62" s="1122"/>
      <c r="ASZ62" s="1122"/>
      <c r="ATA62" s="1122"/>
      <c r="ATB62" s="1122"/>
      <c r="ATC62" s="1502"/>
      <c r="ATD62" s="1515"/>
      <c r="ATE62" s="231"/>
      <c r="ATF62" s="1515"/>
      <c r="ATG62" s="1503"/>
      <c r="ATH62" s="1122"/>
      <c r="ATI62" s="1122"/>
      <c r="ATJ62" s="1502"/>
      <c r="ATK62" s="1504"/>
      <c r="ATL62" s="1122"/>
      <c r="ATM62" s="1122"/>
      <c r="ATN62" s="1122"/>
      <c r="ATO62" s="1122"/>
      <c r="ATP62" s="1122"/>
      <c r="ATQ62" s="1122"/>
      <c r="ATR62" s="1122"/>
      <c r="ATS62" s="1502"/>
      <c r="ATT62" s="1504"/>
      <c r="ATU62" s="1122"/>
      <c r="ATV62" s="1122"/>
      <c r="ATW62" s="1122"/>
      <c r="ATX62" s="1122"/>
      <c r="ATY62" s="1122"/>
      <c r="ATZ62" s="1122"/>
      <c r="AUA62" s="1122"/>
      <c r="AUB62" s="1122"/>
      <c r="AUC62" s="1122"/>
      <c r="AUD62" s="1122"/>
      <c r="AUE62" s="1122"/>
      <c r="AUF62" s="1122"/>
      <c r="AUG62" s="1122"/>
      <c r="AUH62" s="1122"/>
      <c r="AUI62" s="1648"/>
      <c r="AUJ62" s="1653"/>
      <c r="AUO62" s="1654"/>
      <c r="AUP62" s="1653"/>
      <c r="AUR62" s="1648"/>
      <c r="AUS62" s="1653"/>
      <c r="AUV62" s="1655"/>
      <c r="AUW62" s="1539"/>
      <c r="AVE62" s="1655"/>
      <c r="AVF62" s="1539"/>
      <c r="AVK62" s="1242"/>
      <c r="AVL62" s="1525"/>
      <c r="AVM62" s="1526"/>
      <c r="AVN62" s="1537"/>
      <c r="AVO62" s="1537"/>
      <c r="AVP62" s="1537"/>
      <c r="AVS62" s="1242"/>
      <c r="AVT62" s="1525"/>
      <c r="AVU62" s="1526"/>
      <c r="AVV62" s="1242"/>
      <c r="AWA62" s="1242"/>
      <c r="AWB62" s="1525"/>
      <c r="AWC62" s="1526"/>
      <c r="AWE62" s="1538"/>
      <c r="AWF62" s="1539"/>
      <c r="AWG62" s="1239"/>
      <c r="AWH62" s="1535"/>
      <c r="AWI62" s="1536"/>
      <c r="AWJ62" s="1240"/>
      <c r="AWK62" s="1533"/>
      <c r="AWL62" s="1534"/>
      <c r="AWM62" s="1658"/>
      <c r="AWN62" s="1659"/>
      <c r="AWO62" s="1659"/>
      <c r="AWP62" s="1659"/>
      <c r="AWQ62" s="1659"/>
      <c r="AWR62" s="1659"/>
      <c r="AWS62" s="1659"/>
      <c r="AWT62" s="1659"/>
      <c r="AWU62" s="1659"/>
      <c r="AWV62" s="1659"/>
      <c r="AWW62" s="1659"/>
      <c r="AWX62" s="1659"/>
      <c r="AWY62" s="1659"/>
      <c r="AWZ62" s="1659"/>
      <c r="AXA62" s="1659"/>
      <c r="AXB62" s="1659"/>
      <c r="AXC62" s="1659"/>
      <c r="AXD62" s="1659"/>
      <c r="AXE62" s="1659"/>
      <c r="AXF62" s="1659"/>
      <c r="AXG62" s="1659"/>
      <c r="AXH62" s="1659"/>
      <c r="AXI62" s="1659"/>
      <c r="AXJ62" s="1659"/>
      <c r="AXK62" s="1659"/>
      <c r="AXL62" s="1659"/>
      <c r="AXM62" s="1659"/>
      <c r="AXN62" s="1659"/>
      <c r="AXQ62" s="1648"/>
      <c r="AXR62" s="1653"/>
      <c r="AXY62" s="1143"/>
      <c r="AXZ62" s="1144"/>
      <c r="AYA62" s="1144"/>
      <c r="AYB62" s="1143"/>
      <c r="AYD62" s="1655"/>
      <c r="AYE62" s="1539"/>
      <c r="AYK62" s="1143"/>
      <c r="AYL62" s="1143"/>
      <c r="AYM62" s="1144"/>
      <c r="AYN62" s="1144"/>
      <c r="AYO62" s="1143"/>
      <c r="AYP62" s="1143"/>
      <c r="AYQ62" s="1143"/>
      <c r="AYU62" s="780"/>
      <c r="AYW62" s="230"/>
      <c r="AZB62" s="230"/>
      <c r="AZC62" s="1637"/>
      <c r="AZD62" s="1638"/>
      <c r="AZE62" s="1638"/>
      <c r="AZF62" s="1274"/>
      <c r="AZK62" s="1515"/>
      <c r="AZL62" s="1503"/>
      <c r="AZM62" s="1134"/>
      <c r="AZN62" s="1134"/>
      <c r="AZO62" s="1134"/>
      <c r="AZP62" s="1134"/>
      <c r="AZQ62" s="1515"/>
      <c r="AZR62" s="1503"/>
      <c r="AZS62" s="1134"/>
      <c r="AZT62" s="1502"/>
      <c r="AZU62" s="1503"/>
      <c r="AZV62" s="1264"/>
      <c r="AZW62" s="1264"/>
      <c r="AZX62" s="1502"/>
      <c r="AZY62" s="1504"/>
      <c r="AZZ62" s="1264"/>
      <c r="BAA62" s="1264"/>
      <c r="BAB62" s="1264"/>
      <c r="BAC62" s="1264"/>
      <c r="BAD62" s="1264"/>
      <c r="BAE62" s="1264"/>
      <c r="BAF62" s="1264"/>
      <c r="BAG62" s="1502"/>
      <c r="BAH62" s="1504"/>
      <c r="BAI62" s="1264"/>
      <c r="BAJ62" s="1264"/>
      <c r="BAK62" s="1264"/>
      <c r="BAL62" s="1506"/>
      <c r="BAM62" s="1507"/>
      <c r="BAN62" s="1264"/>
      <c r="BAO62" s="1506"/>
      <c r="BAP62" s="1508"/>
      <c r="BAQ62" s="747"/>
      <c r="BAR62" s="747"/>
      <c r="BAU62" s="249"/>
      <c r="BAV62" s="249"/>
      <c r="BAW62" s="1122"/>
      <c r="BAX62" s="1122"/>
      <c r="BAY62" s="1122"/>
      <c r="BAZ62" s="1122"/>
      <c r="BBA62" s="1122"/>
      <c r="BBB62" s="1122"/>
      <c r="BBC62" s="1122"/>
      <c r="BBD62" s="1122"/>
      <c r="BBE62" s="1122"/>
      <c r="BBF62" s="1122"/>
      <c r="BBG62" s="1122"/>
      <c r="BBH62" s="1122"/>
      <c r="BBI62" s="1122"/>
      <c r="BBJ62" s="1122"/>
      <c r="BBK62" s="1122"/>
      <c r="BBL62" s="1122"/>
      <c r="BBM62" s="1502"/>
      <c r="BBN62" s="1503"/>
      <c r="BBO62" s="1122"/>
      <c r="BBP62" s="1122"/>
      <c r="BBQ62" s="1122"/>
      <c r="BBR62" s="1122"/>
      <c r="BBS62" s="1502"/>
      <c r="BBT62" s="1515"/>
      <c r="BBU62" s="231"/>
      <c r="BBV62" s="1515"/>
      <c r="BBW62" s="1503"/>
      <c r="BBX62" s="1134"/>
      <c r="BBY62" s="1134"/>
      <c r="BBZ62" s="1515"/>
      <c r="BCA62" s="1504"/>
      <c r="BCB62" s="1134"/>
      <c r="BCC62" s="1134"/>
      <c r="BCD62" s="1134"/>
      <c r="BCE62" s="1134"/>
      <c r="BCF62" s="1134"/>
      <c r="BCG62" s="1134"/>
      <c r="BCH62" s="1134"/>
      <c r="BCI62" s="1515"/>
      <c r="BCJ62" s="1504"/>
      <c r="BCK62" s="1134"/>
      <c r="BCL62" s="1134"/>
      <c r="BCM62" s="1134"/>
      <c r="BCN62" s="1506"/>
      <c r="BCO62" s="1507"/>
      <c r="BCP62" s="1264"/>
      <c r="BCQ62" s="1506"/>
      <c r="BCR62" s="1508"/>
      <c r="BCS62" s="1134"/>
      <c r="BCT62" s="1134"/>
      <c r="BCU62" s="1134"/>
      <c r="BCV62" s="1134"/>
      <c r="BCW62" s="1134"/>
      <c r="BCX62" s="1134"/>
      <c r="BCY62" s="1134"/>
      <c r="BCZ62" s="1134"/>
      <c r="BDA62" s="1134"/>
      <c r="BDB62" s="1134"/>
      <c r="BDC62" s="1134"/>
      <c r="BDD62" s="1134"/>
      <c r="BDE62" s="1134"/>
      <c r="BDF62" s="1134"/>
      <c r="BDG62" s="1134"/>
      <c r="BDH62" s="1134"/>
      <c r="BDI62" s="1134"/>
      <c r="BDJ62" s="1134"/>
      <c r="BDK62" s="1134"/>
      <c r="BDL62" s="1134"/>
      <c r="BDM62" s="1134"/>
      <c r="BDN62" s="1134"/>
      <c r="BDO62" s="1515"/>
      <c r="BDP62" s="1503"/>
      <c r="BDQ62" s="1134"/>
      <c r="BDR62" s="1134"/>
      <c r="BDS62" s="1134"/>
      <c r="BDT62" s="1134"/>
      <c r="BDU62" s="1515"/>
      <c r="BDV62" s="1503"/>
      <c r="BDW62" s="1134"/>
      <c r="BDX62" s="1502"/>
      <c r="BDY62" s="1503"/>
      <c r="BDZ62" s="1122"/>
      <c r="BEA62" s="1122"/>
      <c r="BEB62" s="1502"/>
      <c r="BEC62" s="1504"/>
      <c r="BED62" s="1122"/>
      <c r="BEE62" s="1122"/>
      <c r="BEF62" s="1122"/>
      <c r="BEG62" s="1122"/>
      <c r="BEH62" s="1122"/>
      <c r="BEI62" s="1122"/>
      <c r="BEJ62" s="1122"/>
      <c r="BEK62" s="1502"/>
      <c r="BEL62" s="1504"/>
      <c r="BEM62" s="1122"/>
      <c r="BEN62" s="1122"/>
      <c r="BEO62" s="1122"/>
      <c r="BEP62" s="1122"/>
      <c r="BEQ62" s="1122"/>
      <c r="BER62" s="1122"/>
      <c r="BES62" s="1122"/>
      <c r="BET62" s="1122"/>
      <c r="BEU62" s="1122"/>
      <c r="BEV62" s="1122"/>
      <c r="BEW62" s="1122"/>
      <c r="BEX62" s="1122"/>
      <c r="BEY62" s="1122"/>
      <c r="BEZ62" s="1122"/>
      <c r="BFA62" s="1122"/>
      <c r="BFB62" s="1122"/>
      <c r="BFC62" s="1122"/>
      <c r="BFD62" s="1122"/>
      <c r="BFE62" s="1122"/>
      <c r="BFF62" s="1122"/>
      <c r="BFG62" s="1122"/>
      <c r="BFH62" s="1122"/>
      <c r="BFI62" s="1122"/>
      <c r="BFJ62" s="1122"/>
      <c r="BFK62" s="1122"/>
      <c r="BFL62" s="1122"/>
      <c r="BFM62" s="1122"/>
      <c r="BFN62" s="1122"/>
      <c r="BFO62" s="1122"/>
      <c r="BFP62" s="1122"/>
      <c r="BFQ62" s="1502"/>
      <c r="BFR62" s="1503"/>
      <c r="BFS62" s="1122"/>
      <c r="BFT62" s="1122"/>
      <c r="BFU62" s="1122"/>
      <c r="BFV62" s="1122"/>
      <c r="BFW62" s="1502"/>
      <c r="BFX62" s="1515"/>
      <c r="BFY62" s="231"/>
      <c r="BFZ62" s="1515"/>
      <c r="BGA62" s="1503"/>
      <c r="BGB62" s="1134"/>
      <c r="BGC62" s="1134"/>
      <c r="BGD62" s="1515"/>
      <c r="BGE62" s="1504"/>
      <c r="BGF62" s="1134"/>
      <c r="BGG62" s="1134"/>
      <c r="BGH62" s="1134"/>
      <c r="BGI62" s="1134"/>
      <c r="BGJ62" s="1134"/>
      <c r="BGK62" s="1134"/>
      <c r="BGL62" s="1134"/>
      <c r="BGM62" s="1515"/>
      <c r="BGN62" s="1504"/>
      <c r="BGO62" s="1134"/>
      <c r="BGP62" s="1134"/>
      <c r="BGQ62" s="1134"/>
      <c r="BGR62" s="1506"/>
      <c r="BGS62" s="1507"/>
      <c r="BGT62" s="1264"/>
      <c r="BGU62" s="1506"/>
      <c r="BGV62" s="1508"/>
      <c r="BGW62" s="1134"/>
      <c r="BGX62" s="1134"/>
      <c r="BGY62" s="1134"/>
      <c r="BGZ62" s="1134"/>
      <c r="BHA62" s="1134"/>
      <c r="BHB62" s="1134"/>
      <c r="BHC62" s="1134"/>
      <c r="BHD62" s="1134"/>
      <c r="BHE62" s="1134"/>
      <c r="BHF62" s="1134"/>
      <c r="BHG62" s="1134"/>
      <c r="BHH62" s="1134"/>
      <c r="BHI62" s="1134"/>
      <c r="BHJ62" s="1134"/>
      <c r="BHK62" s="1134"/>
      <c r="BHL62" s="1134"/>
      <c r="BHM62" s="1134"/>
      <c r="BHN62" s="1134"/>
      <c r="BHO62" s="1134"/>
      <c r="BHP62" s="1134"/>
      <c r="BHQ62" s="1134"/>
      <c r="BHR62" s="1134"/>
      <c r="BHS62" s="1515"/>
      <c r="BHT62" s="1503"/>
      <c r="BHU62" s="1134"/>
      <c r="BHV62" s="1134"/>
      <c r="BHW62" s="1134"/>
      <c r="BHX62" s="1134"/>
      <c r="BHY62" s="1515"/>
      <c r="BHZ62" s="1503"/>
      <c r="BIA62" s="1134"/>
      <c r="BIB62" s="1502"/>
      <c r="BIC62" s="1503"/>
      <c r="BID62" s="1122"/>
      <c r="BIE62" s="1122"/>
      <c r="BIF62" s="1502"/>
      <c r="BIG62" s="1504"/>
      <c r="BIH62" s="1122"/>
      <c r="BII62" s="1122"/>
      <c r="BIJ62" s="1122"/>
      <c r="BIK62" s="1122"/>
      <c r="BIL62" s="1122"/>
      <c r="BIM62" s="1122"/>
      <c r="BIN62" s="1122"/>
      <c r="BIO62" s="1502"/>
      <c r="BIP62" s="1504"/>
      <c r="BIQ62" s="1122"/>
      <c r="BIR62" s="1122"/>
      <c r="BIS62" s="1122"/>
      <c r="BIT62" s="1122"/>
      <c r="BIU62" s="1122"/>
      <c r="BIV62" s="1122"/>
      <c r="BIW62" s="1122"/>
      <c r="BIX62" s="1122"/>
      <c r="BIY62" s="1122"/>
      <c r="BIZ62" s="1122"/>
      <c r="BJA62" s="1122"/>
      <c r="BJB62" s="1122"/>
      <c r="BJC62" s="1122"/>
      <c r="BJD62" s="1122"/>
      <c r="BJE62" s="1122"/>
      <c r="BJF62" s="1122"/>
      <c r="BJG62" s="1122"/>
      <c r="BJH62" s="1122"/>
      <c r="BJI62" s="1122"/>
      <c r="BJJ62" s="1122"/>
      <c r="BJK62" s="1122"/>
      <c r="BJL62" s="1122"/>
      <c r="BJM62" s="1122"/>
      <c r="BJN62" s="1122"/>
      <c r="BJO62" s="1122"/>
      <c r="BJP62" s="1122"/>
      <c r="BJQ62" s="1122"/>
      <c r="BJR62" s="1122"/>
      <c r="BJS62" s="1122"/>
      <c r="BJT62" s="1122"/>
      <c r="BJU62" s="1502"/>
      <c r="BJV62" s="1503"/>
      <c r="BJW62" s="1122"/>
      <c r="BJX62" s="1122"/>
      <c r="BJY62" s="1122"/>
      <c r="BJZ62" s="1122"/>
      <c r="BKA62" s="1502"/>
      <c r="BKB62" s="1515"/>
      <c r="BKC62" s="231"/>
      <c r="BKD62" s="1515"/>
      <c r="BKE62" s="1503"/>
      <c r="BKF62" s="1134"/>
      <c r="BKG62" s="1134"/>
      <c r="BKH62" s="1515"/>
      <c r="BKI62" s="1504"/>
      <c r="BKJ62" s="1134"/>
      <c r="BKK62" s="1134"/>
      <c r="BKL62" s="1134"/>
      <c r="BKM62" s="1134"/>
      <c r="BKN62" s="1134"/>
      <c r="BKO62" s="1134"/>
      <c r="BKP62" s="1134"/>
      <c r="BKQ62" s="1515"/>
      <c r="BKR62" s="1504"/>
      <c r="BKS62" s="1134"/>
      <c r="BKT62" s="1134"/>
      <c r="BKU62" s="1134"/>
      <c r="BKV62" s="1506"/>
      <c r="BKW62" s="1507"/>
      <c r="BKX62" s="1264"/>
      <c r="BKY62" s="1506"/>
      <c r="BKZ62" s="1508"/>
      <c r="BLA62" s="1134"/>
      <c r="BLB62" s="1134"/>
      <c r="BLC62" s="1134"/>
      <c r="BLD62" s="1134"/>
      <c r="BLE62" s="1134"/>
      <c r="BLF62" s="1134"/>
      <c r="BLG62" s="1134"/>
      <c r="BLH62" s="1134"/>
      <c r="BLI62" s="1134"/>
      <c r="BLJ62" s="1134"/>
      <c r="BLK62" s="1134"/>
      <c r="BLL62" s="1134"/>
      <c r="BLM62" s="1134"/>
      <c r="BLN62" s="1134"/>
      <c r="BLO62" s="1134"/>
      <c r="BLP62" s="1134"/>
      <c r="BLQ62" s="1134"/>
      <c r="BLR62" s="1134"/>
      <c r="BLS62" s="1134"/>
      <c r="BLT62" s="1134"/>
      <c r="BLU62" s="1134"/>
      <c r="BLV62" s="1134"/>
      <c r="BLW62" s="1515"/>
      <c r="BLX62" s="1503"/>
      <c r="BLY62" s="1134"/>
      <c r="BLZ62" s="1134"/>
      <c r="BMA62" s="1134"/>
      <c r="BMB62" s="1134"/>
      <c r="BMC62" s="1515"/>
      <c r="BMD62" s="1503"/>
      <c r="BME62" s="1134"/>
      <c r="BMF62" s="1502"/>
      <c r="BMG62" s="1503"/>
      <c r="BMH62" s="1122"/>
      <c r="BMI62" s="1122"/>
      <c r="BMJ62" s="1502"/>
      <c r="BMK62" s="1504"/>
      <c r="BML62" s="1122"/>
      <c r="BMM62" s="1122"/>
      <c r="BMN62" s="1122"/>
      <c r="BMO62" s="1122"/>
      <c r="BMP62" s="1122"/>
      <c r="BMQ62" s="1122"/>
      <c r="BMR62" s="1122"/>
      <c r="BMS62" s="1502"/>
      <c r="BMT62" s="1504"/>
      <c r="BMU62" s="1122"/>
      <c r="BMV62" s="1122"/>
      <c r="BMW62" s="1122"/>
      <c r="BMX62" s="1122"/>
      <c r="BMY62" s="1122"/>
      <c r="BMZ62" s="1122"/>
      <c r="BNA62" s="1122"/>
      <c r="BNB62" s="1122"/>
      <c r="BNC62" s="1122"/>
      <c r="BND62" s="1122"/>
      <c r="BNE62" s="1122"/>
      <c r="BNF62" s="1122"/>
      <c r="BNG62" s="1122"/>
      <c r="BNH62" s="1122"/>
      <c r="BNI62" s="1122"/>
      <c r="BNJ62" s="1122"/>
      <c r="BNK62" s="1122"/>
      <c r="BNL62" s="1122"/>
      <c r="BNM62" s="1122"/>
      <c r="BNN62" s="1122"/>
      <c r="BNO62" s="1122"/>
      <c r="BNP62" s="1122"/>
      <c r="BNQ62" s="1122"/>
      <c r="BNR62" s="1122"/>
      <c r="BNS62" s="1122"/>
      <c r="BNT62" s="1122"/>
      <c r="BNU62" s="1122"/>
      <c r="BNV62" s="1122"/>
      <c r="BNW62" s="1122"/>
      <c r="BNX62" s="1122"/>
      <c r="BNY62" s="1502"/>
      <c r="BNZ62" s="1503"/>
      <c r="BOA62" s="1122"/>
      <c r="BOB62" s="1122"/>
      <c r="BOC62" s="1122"/>
      <c r="BOD62" s="1122"/>
      <c r="BOE62" s="1502"/>
      <c r="BOF62" s="1515"/>
      <c r="BOG62" s="231"/>
      <c r="BOH62" s="1515"/>
      <c r="BOI62" s="1503"/>
      <c r="BOJ62" s="1134"/>
      <c r="BOK62" s="1134"/>
      <c r="BOL62" s="1515"/>
      <c r="BOM62" s="1504"/>
      <c r="BON62" s="1134"/>
      <c r="BOO62" s="1134"/>
      <c r="BOP62" s="1134"/>
      <c r="BOQ62" s="1134"/>
      <c r="BOR62" s="1134"/>
      <c r="BOS62" s="1134"/>
      <c r="BOT62" s="1134"/>
      <c r="BOU62" s="1515"/>
      <c r="BOV62" s="1504"/>
      <c r="BOW62" s="1134"/>
      <c r="BOX62" s="1134"/>
      <c r="BOY62" s="1134"/>
      <c r="BOZ62" s="1506"/>
      <c r="BPA62" s="1507"/>
      <c r="BPB62" s="1264"/>
      <c r="BPC62" s="1506"/>
      <c r="BPD62" s="1508"/>
      <c r="BPE62" s="1134"/>
      <c r="BPF62" s="1134"/>
      <c r="BPG62" s="1134"/>
      <c r="BPH62" s="1134"/>
      <c r="BPI62" s="1134"/>
      <c r="BPJ62" s="1134"/>
      <c r="BPK62" s="1134"/>
      <c r="BPL62" s="1134"/>
      <c r="BPM62" s="1134"/>
      <c r="BPN62" s="1134"/>
      <c r="BPO62" s="1134"/>
      <c r="BPP62" s="1134"/>
      <c r="BPQ62" s="1134"/>
      <c r="BPR62" s="1134"/>
      <c r="BPS62" s="1134"/>
      <c r="BPT62" s="1134"/>
      <c r="BPU62" s="1134"/>
      <c r="BPV62" s="1134"/>
      <c r="BPW62" s="1134"/>
      <c r="BPX62" s="1134"/>
      <c r="BPY62" s="1134"/>
      <c r="BPZ62" s="1134"/>
      <c r="BQA62" s="1515"/>
      <c r="BQB62" s="1503"/>
      <c r="BQC62" s="1134"/>
      <c r="BQD62" s="1134"/>
      <c r="BQE62" s="1134"/>
      <c r="BQF62" s="1134"/>
      <c r="BQG62" s="1515"/>
      <c r="BQH62" s="1503"/>
      <c r="BQI62" s="1134"/>
      <c r="BQJ62" s="1502"/>
      <c r="BQK62" s="1503"/>
      <c r="BQL62" s="1122"/>
      <c r="BQM62" s="1122"/>
      <c r="BQN62" s="1502"/>
      <c r="BQO62" s="1504"/>
      <c r="BQP62" s="1122"/>
      <c r="BQQ62" s="1122"/>
      <c r="BQR62" s="1122"/>
      <c r="BQS62" s="1122"/>
      <c r="BQT62" s="1122"/>
      <c r="BQU62" s="1122"/>
      <c r="BQV62" s="1122"/>
      <c r="BQW62" s="1502"/>
      <c r="BQX62" s="1504"/>
      <c r="BQY62" s="1122"/>
      <c r="BQZ62" s="1122"/>
      <c r="BRA62" s="1122"/>
      <c r="BRB62" s="1122"/>
      <c r="BRC62" s="1122"/>
      <c r="BRD62" s="1122"/>
      <c r="BRE62" s="1122"/>
      <c r="BRF62" s="1122"/>
      <c r="BRG62" s="1122"/>
      <c r="BRH62" s="1122"/>
      <c r="BRI62" s="1122"/>
      <c r="BRJ62" s="1122"/>
      <c r="BRK62" s="1122"/>
      <c r="BRL62" s="1122"/>
      <c r="BRM62" s="1122"/>
      <c r="BRN62" s="1122"/>
      <c r="BRO62" s="1122"/>
      <c r="BRP62" s="1122"/>
      <c r="BRQ62" s="1122"/>
      <c r="BRR62" s="1122"/>
      <c r="BRS62" s="1122"/>
      <c r="BRT62" s="1122"/>
      <c r="BRU62" s="1122"/>
      <c r="BRV62" s="1122"/>
      <c r="BRW62" s="1122"/>
      <c r="BRX62" s="1122"/>
      <c r="BRY62" s="1122"/>
      <c r="BRZ62" s="1122"/>
      <c r="BSA62" s="1122"/>
      <c r="BSB62" s="1122"/>
      <c r="BSC62" s="1502"/>
      <c r="BSD62" s="1503"/>
      <c r="BSE62" s="1122"/>
      <c r="BSF62" s="1122"/>
      <c r="BSG62" s="1122"/>
      <c r="BSH62" s="1122"/>
      <c r="BSI62" s="1502"/>
      <c r="BSJ62" s="1515"/>
      <c r="BSK62" s="231"/>
      <c r="BSL62" s="1515"/>
      <c r="BSM62" s="1503"/>
      <c r="BSN62" s="1134"/>
      <c r="BSO62" s="1134"/>
      <c r="BSP62" s="1515"/>
      <c r="BSQ62" s="1504"/>
      <c r="BSR62" s="1134"/>
      <c r="BSS62" s="1134"/>
      <c r="BST62" s="1134"/>
      <c r="BSU62" s="1134"/>
      <c r="BSV62" s="1134"/>
      <c r="BSW62" s="1134"/>
      <c r="BSX62" s="1134"/>
      <c r="BSY62" s="1515"/>
      <c r="BSZ62" s="1504"/>
      <c r="BTA62" s="1134"/>
      <c r="BTB62" s="1134"/>
      <c r="BTC62" s="1134"/>
      <c r="BTD62" s="1506"/>
      <c r="BTE62" s="1507"/>
      <c r="BTF62" s="1264"/>
      <c r="BTG62" s="1506"/>
      <c r="BTH62" s="1508"/>
      <c r="BTI62" s="1134"/>
      <c r="BTJ62" s="1134"/>
      <c r="BTK62" s="1134"/>
      <c r="BTL62" s="1134"/>
      <c r="BTM62" s="1134"/>
      <c r="BTN62" s="1134"/>
      <c r="BTO62" s="1134"/>
      <c r="BTP62" s="1134"/>
      <c r="BTQ62" s="1134"/>
      <c r="BTR62" s="1134"/>
      <c r="BTS62" s="1134"/>
      <c r="BTT62" s="1134"/>
      <c r="BTU62" s="1134"/>
      <c r="BTV62" s="1134"/>
      <c r="BTW62" s="1134"/>
      <c r="BTX62" s="1134"/>
      <c r="BTY62" s="1134"/>
      <c r="BTZ62" s="1134"/>
      <c r="BUA62" s="1134"/>
      <c r="BUB62" s="1134"/>
      <c r="BUC62" s="1134"/>
      <c r="BUD62" s="1134"/>
      <c r="BUE62" s="1515"/>
      <c r="BUF62" s="1503"/>
      <c r="BUG62" s="1134"/>
      <c r="BUH62" s="1134"/>
      <c r="BUI62" s="1134"/>
      <c r="BUJ62" s="1134"/>
      <c r="BUK62" s="1515"/>
      <c r="BUL62" s="1503"/>
      <c r="BUM62" s="1134"/>
      <c r="BUN62" s="1502"/>
      <c r="BUO62" s="1503"/>
      <c r="BUP62" s="1122"/>
      <c r="BUQ62" s="1122"/>
      <c r="BUR62" s="1502"/>
      <c r="BUS62" s="1504"/>
      <c r="BUT62" s="1122"/>
      <c r="BUU62" s="1122"/>
      <c r="BUV62" s="1122"/>
      <c r="BUW62" s="1122"/>
      <c r="BUX62" s="1122"/>
      <c r="BUY62" s="1122"/>
      <c r="BUZ62" s="1122"/>
      <c r="BVA62" s="1502"/>
      <c r="BVB62" s="1504"/>
      <c r="BVC62" s="1122"/>
      <c r="BVD62" s="1122"/>
      <c r="BVE62" s="1122"/>
      <c r="BVF62" s="1122"/>
      <c r="BVG62" s="1122"/>
      <c r="BVH62" s="1122"/>
      <c r="BVI62" s="1122"/>
      <c r="BVJ62" s="1122"/>
      <c r="BVK62" s="1122"/>
      <c r="BVL62" s="1122"/>
      <c r="BVM62" s="1122"/>
      <c r="BVN62" s="1122"/>
      <c r="BVO62" s="1122"/>
      <c r="BVP62" s="1122"/>
      <c r="BVQ62" s="1122"/>
      <c r="BVR62" s="1122"/>
      <c r="BVS62" s="1122"/>
      <c r="BVT62" s="1122"/>
      <c r="BVU62" s="1122"/>
      <c r="BVV62" s="1122"/>
      <c r="BVW62" s="1122"/>
      <c r="BVX62" s="1122"/>
      <c r="BVY62" s="1122"/>
      <c r="BVZ62" s="1122"/>
      <c r="BWA62" s="1122"/>
      <c r="BWB62" s="1122"/>
      <c r="BWC62" s="1122"/>
      <c r="BWD62" s="1122"/>
      <c r="BWE62" s="1122"/>
      <c r="BWF62" s="1122"/>
      <c r="BWG62" s="1502"/>
      <c r="BWH62" s="1503"/>
      <c r="BWI62" s="1122"/>
      <c r="BWJ62" s="1122"/>
      <c r="BWK62" s="1122"/>
      <c r="BWL62" s="1122"/>
      <c r="BWM62" s="1502"/>
      <c r="BWN62" s="1515"/>
      <c r="BWO62" s="231"/>
      <c r="BWP62" s="1515"/>
      <c r="BWQ62" s="1503"/>
      <c r="BWR62" s="1134"/>
      <c r="BWS62" s="1134"/>
      <c r="BWT62" s="1515"/>
      <c r="BWU62" s="1504"/>
      <c r="BWV62" s="1134"/>
      <c r="BWW62" s="1134"/>
      <c r="BWX62" s="1134"/>
      <c r="BWY62" s="1134"/>
      <c r="BWZ62" s="1134"/>
      <c r="BXA62" s="1134"/>
      <c r="BXB62" s="1134"/>
      <c r="BXC62" s="1515"/>
      <c r="BXD62" s="1504"/>
      <c r="BXE62" s="1134"/>
      <c r="BXF62" s="1134"/>
      <c r="BXG62" s="1134"/>
      <c r="BXH62" s="1506"/>
      <c r="BXI62" s="1507"/>
      <c r="BXJ62" s="1264"/>
      <c r="BXK62" s="1506"/>
      <c r="BXL62" s="1508"/>
      <c r="BXM62" s="1134"/>
      <c r="BXN62" s="1134"/>
      <c r="BXO62" s="1134"/>
      <c r="BXP62" s="1134"/>
      <c r="BXQ62" s="1134"/>
      <c r="BXR62" s="1134"/>
      <c r="BXS62" s="1134"/>
      <c r="BXT62" s="1134"/>
      <c r="BXU62" s="1134"/>
      <c r="BXV62" s="1134"/>
      <c r="BXW62" s="1134"/>
      <c r="BXX62" s="1134"/>
      <c r="BXY62" s="1134"/>
      <c r="BXZ62" s="1134"/>
      <c r="BYA62" s="1134"/>
      <c r="BYB62" s="1134"/>
      <c r="BYC62" s="1134"/>
      <c r="BYD62" s="1134"/>
      <c r="BYE62" s="1134"/>
      <c r="BYF62" s="1134"/>
      <c r="BYG62" s="1134"/>
      <c r="BYH62" s="1134"/>
      <c r="BYI62" s="1515"/>
      <c r="BYJ62" s="1503"/>
      <c r="BYK62" s="1134"/>
      <c r="BYL62" s="1134"/>
      <c r="BYM62" s="1134"/>
      <c r="BYN62" s="1134"/>
      <c r="BYO62" s="1515"/>
      <c r="BYP62" s="1503"/>
      <c r="BYQ62" s="1134"/>
      <c r="BYR62" s="1502"/>
      <c r="BYS62" s="1503"/>
      <c r="BYT62" s="1122"/>
      <c r="BYU62" s="1122"/>
      <c r="BYV62" s="1502"/>
      <c r="BYW62" s="1504"/>
      <c r="BYX62" s="1122"/>
      <c r="BYY62" s="1122"/>
      <c r="BYZ62" s="1122"/>
      <c r="BZA62" s="1122"/>
      <c r="BZB62" s="1122"/>
      <c r="BZC62" s="1122"/>
      <c r="BZD62" s="1122"/>
      <c r="BZE62" s="1502"/>
      <c r="BZF62" s="1504"/>
      <c r="BZG62" s="1122"/>
      <c r="BZH62" s="1122"/>
      <c r="BZI62" s="1122"/>
      <c r="BZJ62" s="1122"/>
      <c r="BZK62" s="1122"/>
      <c r="BZL62" s="1122"/>
      <c r="BZM62" s="1122"/>
      <c r="BZN62" s="1122"/>
      <c r="BZO62" s="1122"/>
      <c r="BZP62" s="1122"/>
      <c r="BZQ62" s="1122"/>
      <c r="BZR62" s="1122"/>
      <c r="BZS62" s="1122"/>
      <c r="BZT62" s="1122"/>
      <c r="BZU62" s="1122"/>
      <c r="BZV62" s="1122"/>
      <c r="BZW62" s="1122"/>
      <c r="BZX62" s="1122"/>
      <c r="BZY62" s="1122"/>
      <c r="BZZ62" s="1122"/>
      <c r="CAA62" s="1122"/>
      <c r="CAB62" s="1122"/>
      <c r="CAC62" s="1122"/>
      <c r="CAD62" s="1122"/>
      <c r="CAE62" s="1122"/>
      <c r="CAF62" s="1122"/>
      <c r="CAG62" s="1122"/>
      <c r="CAH62" s="1122"/>
      <c r="CAI62" s="1122"/>
      <c r="CAJ62" s="1122"/>
      <c r="CAK62" s="1502"/>
      <c r="CAL62" s="1503"/>
      <c r="CAM62" s="1122"/>
      <c r="CAN62" s="1122"/>
      <c r="CAO62" s="1122"/>
      <c r="CAP62" s="1122"/>
      <c r="CAQ62" s="1502"/>
      <c r="CAR62" s="1515"/>
      <c r="CAS62" s="231"/>
      <c r="CAT62" s="1515"/>
      <c r="CAU62" s="1503"/>
      <c r="CAV62" s="1134"/>
      <c r="CAW62" s="1134"/>
      <c r="CAX62" s="1515"/>
      <c r="CAY62" s="1504"/>
      <c r="CAZ62" s="1134"/>
      <c r="CBA62" s="1134"/>
      <c r="CBB62" s="1134"/>
      <c r="CBC62" s="1134"/>
      <c r="CBD62" s="1134"/>
      <c r="CBE62" s="1134"/>
      <c r="CBF62" s="1134"/>
      <c r="CBG62" s="1515"/>
      <c r="CBH62" s="1504"/>
      <c r="CBI62" s="1134"/>
      <c r="CBJ62" s="1134"/>
      <c r="CBK62" s="1134"/>
      <c r="CBL62" s="1506"/>
      <c r="CBM62" s="1507"/>
      <c r="CBN62" s="1264"/>
      <c r="CBO62" s="1506"/>
      <c r="CBP62" s="1508"/>
      <c r="CBQ62" s="1134"/>
      <c r="CBR62" s="1134"/>
      <c r="CBS62" s="1134"/>
      <c r="CBT62" s="1134"/>
      <c r="CBU62" s="1134"/>
      <c r="CBV62" s="1134"/>
      <c r="CBW62" s="1134"/>
      <c r="CBX62" s="1134"/>
      <c r="CBY62" s="1134"/>
      <c r="CBZ62" s="1134"/>
      <c r="CCA62" s="1134"/>
      <c r="CCB62" s="1134"/>
      <c r="CCC62" s="1134"/>
      <c r="CCD62" s="1134"/>
      <c r="CCE62" s="1134"/>
      <c r="CCF62" s="1134"/>
      <c r="CCG62" s="1134"/>
      <c r="CCH62" s="1134"/>
      <c r="CCI62" s="1134"/>
      <c r="CCJ62" s="1134"/>
      <c r="CCK62" s="1134"/>
      <c r="CCL62" s="1134"/>
      <c r="CCM62" s="1515"/>
      <c r="CCN62" s="1503"/>
      <c r="CCO62" s="1134"/>
      <c r="CCP62" s="1134"/>
      <c r="CCQ62" s="1134"/>
      <c r="CCR62" s="1134"/>
      <c r="CCS62" s="1515"/>
      <c r="CCT62" s="1503"/>
      <c r="CCU62" s="1134"/>
      <c r="CCV62" s="1502"/>
      <c r="CCW62" s="1503"/>
      <c r="CCX62" s="1122"/>
      <c r="CCY62" s="1122"/>
      <c r="CCZ62" s="1502"/>
      <c r="CDA62" s="1504"/>
      <c r="CDB62" s="1122"/>
      <c r="CDC62" s="1122"/>
      <c r="CDD62" s="1122"/>
      <c r="CDE62" s="1122"/>
      <c r="CDF62" s="1122"/>
      <c r="CDG62" s="1122"/>
      <c r="CDH62" s="1122"/>
      <c r="CDI62" s="1502"/>
      <c r="CDJ62" s="1504"/>
      <c r="CDK62" s="1122"/>
      <c r="CDL62" s="1122"/>
      <c r="CDM62" s="1122"/>
      <c r="CDN62" s="1122"/>
      <c r="CDO62" s="1122"/>
      <c r="CDP62" s="1122"/>
      <c r="CDQ62" s="1122"/>
      <c r="CDR62" s="1122"/>
      <c r="CDS62" s="1122"/>
      <c r="CDT62" s="1122"/>
      <c r="CDU62" s="1122"/>
      <c r="CDV62" s="1122"/>
      <c r="CDW62" s="1122"/>
      <c r="CDX62" s="1122"/>
      <c r="CDY62" s="1122"/>
      <c r="CDZ62" s="1122"/>
      <c r="CEA62" s="1122"/>
      <c r="CEB62" s="1122"/>
      <c r="CEC62" s="1122"/>
      <c r="CED62" s="1122"/>
      <c r="CEE62" s="1122"/>
      <c r="CEF62" s="1122"/>
      <c r="CEG62" s="1122"/>
      <c r="CEH62" s="1122"/>
      <c r="CEI62" s="1122"/>
      <c r="CEJ62" s="1122"/>
      <c r="CEK62" s="1122"/>
      <c r="CEL62" s="1122"/>
      <c r="CEM62" s="1122"/>
      <c r="CEN62" s="1122"/>
      <c r="CEO62" s="1502"/>
      <c r="CEP62" s="1503"/>
      <c r="CEQ62" s="1122"/>
      <c r="CER62" s="1122"/>
      <c r="CES62" s="1122"/>
      <c r="CET62" s="1122"/>
      <c r="CEU62" s="1502"/>
      <c r="CEV62" s="1515"/>
      <c r="CEW62" s="231"/>
      <c r="CEX62" s="1515"/>
      <c r="CEY62" s="1503"/>
      <c r="CEZ62" s="1134"/>
      <c r="CFA62" s="1134"/>
      <c r="CFB62" s="1515"/>
      <c r="CFC62" s="1504"/>
      <c r="CFD62" s="1134"/>
      <c r="CFE62" s="1134"/>
      <c r="CFF62" s="1134"/>
      <c r="CFG62" s="1134"/>
      <c r="CFH62" s="1134"/>
      <c r="CFI62" s="1134"/>
      <c r="CFJ62" s="1134"/>
      <c r="CFK62" s="1515"/>
      <c r="CFL62" s="1504"/>
      <c r="CFM62" s="1134"/>
      <c r="CFN62" s="1134"/>
      <c r="CFO62" s="1134"/>
      <c r="CFP62" s="1506"/>
      <c r="CFQ62" s="1507"/>
      <c r="CFR62" s="1264"/>
      <c r="CFS62" s="1506"/>
      <c r="CFT62" s="1508"/>
      <c r="CFU62" s="1134"/>
      <c r="CFV62" s="1134"/>
      <c r="CFW62" s="1134"/>
      <c r="CFX62" s="1134"/>
      <c r="CFY62" s="1134"/>
      <c r="CFZ62" s="1134"/>
      <c r="CGA62" s="1134"/>
      <c r="CGB62" s="1134"/>
      <c r="CGC62" s="1134"/>
      <c r="CGD62" s="1134"/>
      <c r="CGE62" s="1134"/>
      <c r="CGF62" s="1134"/>
      <c r="CGG62" s="1134"/>
      <c r="CGH62" s="1134"/>
      <c r="CGI62" s="1134"/>
      <c r="CGJ62" s="1134"/>
      <c r="CGK62" s="1134"/>
      <c r="CGL62" s="1134"/>
      <c r="CGM62" s="1134"/>
      <c r="CGN62" s="1134"/>
      <c r="CGO62" s="1134"/>
      <c r="CGP62" s="1134"/>
      <c r="CGQ62" s="1515"/>
      <c r="CGR62" s="1503"/>
      <c r="CGS62" s="1134"/>
      <c r="CGT62" s="1134"/>
      <c r="CGU62" s="1134"/>
      <c r="CGV62" s="1134"/>
      <c r="CGW62" s="1515"/>
      <c r="CGX62" s="1503"/>
      <c r="CGY62" s="1134"/>
      <c r="CGZ62" s="1502"/>
      <c r="CHA62" s="1503"/>
      <c r="CHB62" s="1122"/>
      <c r="CHC62" s="1122"/>
      <c r="CHD62" s="1502"/>
      <c r="CHE62" s="1504"/>
      <c r="CHF62" s="1122"/>
      <c r="CHG62" s="1122"/>
      <c r="CHH62" s="1122"/>
      <c r="CHI62" s="1122"/>
      <c r="CHJ62" s="1122"/>
      <c r="CHK62" s="1122"/>
      <c r="CHL62" s="1122"/>
      <c r="CHM62" s="1502"/>
      <c r="CHN62" s="1504"/>
      <c r="CHO62" s="1122"/>
      <c r="CHP62" s="1122"/>
      <c r="CHQ62" s="1122"/>
      <c r="CHR62" s="1122"/>
      <c r="CHS62" s="1122"/>
      <c r="CHT62" s="1122"/>
      <c r="CHU62" s="1122"/>
      <c r="CHV62" s="1122"/>
      <c r="CHW62" s="1122"/>
      <c r="CHX62" s="1122"/>
      <c r="CHY62" s="1122"/>
      <c r="CHZ62" s="1122"/>
      <c r="CIA62" s="1122"/>
      <c r="CIB62" s="1122"/>
      <c r="CIC62" s="1122"/>
      <c r="CID62" s="1122"/>
      <c r="CIE62" s="1122"/>
      <c r="CIF62" s="1122"/>
      <c r="CIG62" s="1122"/>
      <c r="CIH62" s="1122"/>
      <c r="CII62" s="1122"/>
      <c r="CIJ62" s="1122"/>
      <c r="CIK62" s="1122"/>
      <c r="CIL62" s="1122"/>
      <c r="CIM62" s="1122"/>
      <c r="CIN62" s="1122"/>
      <c r="CIO62" s="1122"/>
      <c r="CIP62" s="1122"/>
      <c r="CIQ62" s="1122"/>
      <c r="CIR62" s="1122"/>
      <c r="CIS62" s="1502"/>
      <c r="CIT62" s="1503"/>
      <c r="CIU62" s="1122"/>
      <c r="CIV62" s="1122"/>
      <c r="CIW62" s="1122"/>
      <c r="CIX62" s="1122"/>
      <c r="CIY62" s="1502"/>
      <c r="CIZ62" s="1515"/>
      <c r="CJA62" s="231"/>
      <c r="CJB62" s="1515"/>
      <c r="CJC62" s="1503"/>
      <c r="CJD62" s="1134"/>
      <c r="CJE62" s="1134"/>
      <c r="CJF62" s="1515"/>
      <c r="CJG62" s="1504"/>
      <c r="CJH62" s="1134"/>
      <c r="CJI62" s="1134"/>
      <c r="CJJ62" s="1134"/>
      <c r="CJK62" s="1134"/>
      <c r="CJL62" s="1134"/>
      <c r="CJM62" s="1134"/>
      <c r="CJN62" s="1134"/>
      <c r="CJO62" s="1515"/>
      <c r="CJP62" s="1504"/>
      <c r="CJQ62" s="1134"/>
      <c r="CJR62" s="1134"/>
      <c r="CJS62" s="1134"/>
      <c r="CJT62" s="1506"/>
      <c r="CJU62" s="1507"/>
      <c r="CJV62" s="1264"/>
      <c r="CJW62" s="1506"/>
      <c r="CJX62" s="1508"/>
      <c r="CJY62" s="1134"/>
      <c r="CJZ62" s="1134"/>
      <c r="CKA62" s="1134"/>
      <c r="CKB62" s="1134"/>
      <c r="CKC62" s="1134"/>
      <c r="CKD62" s="1134"/>
      <c r="CKE62" s="1134"/>
      <c r="CKF62" s="1134"/>
      <c r="CKG62" s="1134"/>
      <c r="CKH62" s="1134"/>
      <c r="CKI62" s="1134"/>
      <c r="CKJ62" s="1134"/>
      <c r="CKK62" s="1134"/>
      <c r="CKL62" s="1134"/>
      <c r="CKM62" s="1134"/>
      <c r="CKN62" s="1134"/>
      <c r="CKO62" s="1134"/>
      <c r="CKP62" s="1134"/>
      <c r="CKQ62" s="1134"/>
      <c r="CKR62" s="1134"/>
      <c r="CKS62" s="1134"/>
      <c r="CKT62" s="1134"/>
      <c r="CKU62" s="1515"/>
      <c r="CKV62" s="1503"/>
      <c r="CKW62" s="1134"/>
      <c r="CKX62" s="1134"/>
      <c r="CKY62" s="1134"/>
      <c r="CKZ62" s="1134"/>
      <c r="CLA62" s="1515"/>
      <c r="CLB62" s="1503"/>
      <c r="CLC62" s="1134"/>
      <c r="CLD62" s="1502"/>
      <c r="CLE62" s="1503"/>
      <c r="CLF62" s="1122"/>
      <c r="CLG62" s="1122"/>
      <c r="CLH62" s="1502"/>
      <c r="CLI62" s="1504"/>
      <c r="CLJ62" s="1122"/>
      <c r="CLK62" s="1122"/>
      <c r="CLL62" s="1122"/>
      <c r="CLM62" s="1122"/>
      <c r="CLN62" s="1122"/>
      <c r="CLO62" s="1122"/>
      <c r="CLP62" s="1122"/>
      <c r="CLQ62" s="1502"/>
      <c r="CLR62" s="1504"/>
      <c r="CLS62" s="1122"/>
      <c r="CLT62" s="1122"/>
      <c r="CLU62" s="1122"/>
      <c r="CLV62" s="1122"/>
      <c r="CLW62" s="1122"/>
      <c r="CLX62" s="1122"/>
      <c r="CLY62" s="1122"/>
      <c r="CLZ62" s="1122"/>
      <c r="CMA62" s="1122"/>
      <c r="CMB62" s="1122"/>
      <c r="CMC62" s="1122"/>
      <c r="CMD62" s="1122"/>
      <c r="CME62" s="1122"/>
      <c r="CMF62" s="1122"/>
      <c r="CMG62" s="1122"/>
      <c r="CMH62" s="1122"/>
      <c r="CMI62" s="1122"/>
      <c r="CMJ62" s="1122"/>
      <c r="CMK62" s="1122"/>
      <c r="CML62" s="1122"/>
      <c r="CMM62" s="1122"/>
      <c r="CMN62" s="1122"/>
      <c r="CMO62" s="1122"/>
      <c r="CMP62" s="1122"/>
      <c r="CMQ62" s="1122"/>
      <c r="CMR62" s="1122"/>
      <c r="CMS62" s="1122"/>
      <c r="CMT62" s="1122"/>
      <c r="CMU62" s="1122"/>
      <c r="CMV62" s="1122"/>
      <c r="CMW62" s="1502"/>
      <c r="CMX62" s="1503"/>
      <c r="CMY62" s="1122"/>
      <c r="CMZ62" s="1122"/>
      <c r="CNA62" s="1122"/>
      <c r="CNB62" s="1122"/>
      <c r="CNC62" s="1502"/>
      <c r="CND62" s="1515"/>
      <c r="CNE62" s="231"/>
      <c r="CNF62" s="1515"/>
      <c r="CNG62" s="1503"/>
      <c r="CNH62" s="1122"/>
      <c r="CNI62" s="1122"/>
      <c r="CNJ62" s="1502"/>
      <c r="CNK62" s="1504"/>
      <c r="CNL62" s="1122"/>
      <c r="CNM62" s="1122"/>
      <c r="CNN62" s="1122"/>
      <c r="CNO62" s="1122"/>
      <c r="CNP62" s="1122"/>
      <c r="CNQ62" s="1122"/>
      <c r="CNR62" s="1122"/>
      <c r="CNS62" s="1515"/>
      <c r="CNT62" s="1504"/>
      <c r="CNU62" s="1134"/>
      <c r="CNV62" s="1134"/>
      <c r="CNW62" s="1134"/>
      <c r="CNX62" s="1506"/>
      <c r="CNY62" s="1507"/>
      <c r="CNZ62" s="1264"/>
      <c r="COA62" s="1506"/>
      <c r="COB62" s="1508"/>
      <c r="COC62" s="1122"/>
      <c r="COD62" s="1122"/>
      <c r="COE62" s="1122"/>
      <c r="COF62" s="1122"/>
      <c r="COG62" s="1122"/>
      <c r="COH62" s="1122"/>
      <c r="COI62" s="1122"/>
      <c r="COJ62" s="1122"/>
      <c r="COK62" s="1122"/>
      <c r="COL62" s="1122"/>
      <c r="COM62" s="1122"/>
      <c r="CON62" s="1122"/>
      <c r="COO62" s="1122"/>
      <c r="COP62" s="1122"/>
      <c r="COQ62" s="1122"/>
      <c r="COR62" s="1122"/>
      <c r="COS62" s="1122"/>
      <c r="COT62" s="1122"/>
      <c r="COU62" s="1122"/>
      <c r="COV62" s="1122"/>
      <c r="COW62" s="1122"/>
      <c r="COX62" s="1122"/>
      <c r="COY62" s="1502"/>
      <c r="COZ62" s="1503"/>
      <c r="CPA62" s="231"/>
      <c r="CPB62" s="1134"/>
      <c r="CPC62" s="1134"/>
      <c r="CPD62" s="1134"/>
      <c r="CPE62" s="1515"/>
      <c r="CPF62" s="1503"/>
      <c r="CPG62" s="1134"/>
      <c r="CPH62" s="1502"/>
      <c r="CPI62" s="1503"/>
      <c r="CPJ62" s="1122"/>
      <c r="CPK62" s="1122"/>
      <c r="CPL62" s="1502"/>
      <c r="CPM62" s="1504"/>
      <c r="CPN62" s="1122"/>
      <c r="CPO62" s="1122"/>
      <c r="CPP62" s="1122"/>
      <c r="CPQ62" s="1122"/>
      <c r="CPR62" s="1122"/>
      <c r="CPS62" s="1122"/>
      <c r="CPT62" s="1122"/>
      <c r="CPU62" s="1502"/>
      <c r="CPV62" s="1504"/>
      <c r="CPW62" s="1122"/>
      <c r="CPX62" s="1122"/>
      <c r="CPY62" s="1122"/>
      <c r="CPZ62" s="1122"/>
      <c r="CQA62" s="1122"/>
      <c r="CQB62" s="1122"/>
      <c r="CQC62" s="1122"/>
      <c r="CQD62" s="1122"/>
      <c r="CQE62" s="1122"/>
      <c r="CQF62" s="1122"/>
      <c r="CQG62" s="1122"/>
      <c r="CQH62" s="1122"/>
      <c r="CQI62" s="1122"/>
      <c r="CQJ62" s="1122"/>
      <c r="CQK62" s="1122"/>
      <c r="CQL62" s="1122"/>
      <c r="CQM62" s="1122"/>
      <c r="CQN62" s="1122"/>
      <c r="CQO62" s="1122"/>
      <c r="CQP62" s="1122"/>
      <c r="CQQ62" s="1122"/>
      <c r="CQR62" s="1122"/>
      <c r="CQS62" s="1122"/>
      <c r="CQT62" s="1122"/>
      <c r="CQU62" s="1122"/>
      <c r="CQV62" s="1122"/>
      <c r="CQW62" s="1122"/>
      <c r="CQX62" s="1122"/>
      <c r="CQY62" s="1122"/>
      <c r="CQZ62" s="1122"/>
      <c r="CRA62" s="1502"/>
      <c r="CRB62" s="1503"/>
      <c r="CRC62" s="1122"/>
      <c r="CRD62" s="1122"/>
      <c r="CRE62" s="1122"/>
      <c r="CRF62" s="1122"/>
      <c r="CRG62" s="1502"/>
      <c r="CRH62" s="1515"/>
      <c r="CRI62" s="231"/>
      <c r="CRJ62" s="1515"/>
      <c r="CRK62" s="1503"/>
      <c r="CRL62" s="1122"/>
      <c r="CRM62" s="1122"/>
      <c r="CRN62" s="1502"/>
      <c r="CRO62" s="1504"/>
      <c r="CRP62" s="1122"/>
      <c r="CRQ62" s="1122"/>
      <c r="CRR62" s="1122"/>
      <c r="CRS62" s="1122"/>
      <c r="CRT62" s="1122"/>
      <c r="CRU62" s="1122"/>
      <c r="CRV62" s="1122"/>
      <c r="CRW62" s="1502"/>
      <c r="CRX62" s="1504"/>
      <c r="CRY62" s="1122"/>
      <c r="CRZ62" s="1122"/>
      <c r="CSA62" s="1122"/>
      <c r="CSB62" s="1122"/>
      <c r="CSC62" s="1122"/>
      <c r="CSD62" s="1122"/>
      <c r="CSE62" s="1122"/>
      <c r="CSF62" s="1122"/>
      <c r="CSG62" s="1122"/>
      <c r="CSH62" s="1122"/>
      <c r="CSI62" s="1122"/>
      <c r="CSJ62" s="1122"/>
      <c r="CSK62" s="1122"/>
      <c r="CSL62" s="1122"/>
      <c r="CSM62" s="1122"/>
      <c r="CSN62" s="1122"/>
      <c r="CSO62" s="1122"/>
      <c r="CSP62" s="1122"/>
      <c r="CSQ62" s="1122"/>
      <c r="CSR62" s="1122"/>
      <c r="CSS62" s="1122"/>
      <c r="CST62" s="1122"/>
      <c r="CSU62" s="1122"/>
      <c r="CSV62" s="1122"/>
      <c r="CSW62" s="1122"/>
      <c r="CSX62" s="1122"/>
      <c r="CSY62" s="1122"/>
      <c r="CSZ62" s="1122"/>
      <c r="CTA62" s="1122"/>
      <c r="CTB62" s="1122"/>
      <c r="CTC62" s="1502"/>
      <c r="CTD62" s="1503"/>
      <c r="CTE62" s="1122"/>
      <c r="CTF62" s="1122"/>
      <c r="CTG62" s="1122"/>
      <c r="CTH62" s="1122"/>
      <c r="CTI62" s="1515"/>
      <c r="CTJ62" s="1503"/>
      <c r="CTK62" s="1134"/>
      <c r="CTL62" s="1502"/>
      <c r="CTM62" s="1503"/>
      <c r="CTN62" s="1122"/>
      <c r="CTO62" s="1122"/>
      <c r="CTP62" s="1502"/>
      <c r="CTQ62" s="1504"/>
      <c r="CTR62" s="1122"/>
      <c r="CTS62" s="1122"/>
      <c r="CTT62" s="1122"/>
      <c r="CTU62" s="1122"/>
      <c r="CTV62" s="1122"/>
      <c r="CTW62" s="1122"/>
      <c r="CTX62" s="1122"/>
      <c r="CTY62" s="1502"/>
      <c r="CTZ62" s="1504"/>
      <c r="CUA62" s="1122"/>
      <c r="CUB62" s="1122"/>
      <c r="CUC62" s="1122"/>
      <c r="CUD62" s="1122"/>
      <c r="CUE62" s="1122"/>
      <c r="CUF62" s="1122"/>
      <c r="CUG62" s="1122"/>
      <c r="CUH62" s="1122"/>
      <c r="CUI62" s="1122"/>
      <c r="CUJ62" s="1122"/>
      <c r="CUK62" s="1122"/>
      <c r="CUL62" s="1122"/>
      <c r="CUM62" s="1122"/>
      <c r="CUN62" s="1122"/>
      <c r="CVK62" s="1502"/>
      <c r="CVL62" s="1503"/>
      <c r="CVT62" s="1502"/>
      <c r="CVU62" s="1503"/>
      <c r="CVX62" s="1502"/>
      <c r="CVY62" s="1504"/>
      <c r="CWG62" s="1502"/>
      <c r="CWH62" s="1504"/>
      <c r="CWK62" s="1502"/>
      <c r="CWL62" s="1503"/>
      <c r="CWM62" s="231"/>
      <c r="CWN62" s="1134"/>
      <c r="CWO62" s="1134"/>
      <c r="CWP62" s="1134"/>
      <c r="CWQ62" s="1515"/>
      <c r="CWR62" s="1503"/>
      <c r="CWS62" s="1134"/>
      <c r="CWT62" s="1502"/>
      <c r="CWU62" s="1503"/>
      <c r="CWV62" s="1122"/>
      <c r="CWW62" s="1122"/>
      <c r="CWX62" s="1502"/>
      <c r="CWY62" s="1504"/>
      <c r="CWZ62" s="1122"/>
      <c r="CXA62" s="1122"/>
      <c r="CXB62" s="1122"/>
      <c r="CXC62" s="1122"/>
      <c r="CXD62" s="1122"/>
      <c r="CXE62" s="1122"/>
      <c r="CXF62" s="1122"/>
      <c r="CXG62" s="1502"/>
      <c r="CXH62" s="1504"/>
      <c r="CXI62" s="1122"/>
      <c r="CXJ62" s="1122"/>
      <c r="CXL62" s="1506"/>
      <c r="CXM62" s="1507"/>
      <c r="CXN62" s="1264"/>
      <c r="CXO62" s="1506"/>
      <c r="CXP62" s="1508"/>
      <c r="CZI62" s="1502"/>
      <c r="CZJ62" s="1515"/>
      <c r="CZK62" s="231"/>
      <c r="CZL62" s="1134"/>
      <c r="CZM62" s="1134"/>
      <c r="CZN62" s="1134"/>
      <c r="CZO62" s="1134"/>
      <c r="CZP62" s="1134"/>
      <c r="CZQ62" s="1134"/>
      <c r="CZR62" s="1268"/>
      <c r="CZS62" s="1268"/>
      <c r="CZT62" s="1134"/>
      <c r="CZU62" s="1134"/>
      <c r="CZV62" s="1515"/>
      <c r="CZW62" s="1504"/>
      <c r="CZX62" s="1134"/>
      <c r="CZY62" s="1134"/>
      <c r="CZZ62" s="1134"/>
      <c r="DAA62" s="1134"/>
      <c r="DAB62" s="1134"/>
      <c r="DAC62" s="1134"/>
      <c r="DAD62" s="1134"/>
      <c r="DAE62" s="1268"/>
      <c r="DAF62" s="1268"/>
      <c r="DAG62" s="1134"/>
      <c r="DAH62" s="1134"/>
      <c r="DAI62" s="1515"/>
      <c r="DAJ62" s="1503"/>
      <c r="DAK62" s="1134"/>
      <c r="DAL62" s="1134"/>
      <c r="DAM62" s="1134"/>
      <c r="DAN62" s="1122"/>
      <c r="DAO62" s="1502"/>
      <c r="DAP62" s="1503"/>
      <c r="DAQ62" s="231"/>
      <c r="DAR62" s="1502"/>
      <c r="DAS62" s="1503"/>
      <c r="DAT62" s="1122"/>
      <c r="DAU62" s="1122"/>
      <c r="DAV62" s="1502"/>
      <c r="DAW62" s="1504"/>
      <c r="DBE62" s="1502"/>
      <c r="DBF62" s="1504"/>
      <c r="DBG62" s="1264"/>
      <c r="DBH62" s="1264"/>
      <c r="DBI62" s="1264"/>
      <c r="DBJ62" s="1506"/>
      <c r="DBK62" s="1507"/>
      <c r="DBL62" s="1264"/>
      <c r="DBM62" s="1506"/>
      <c r="DBN62" s="1508"/>
      <c r="DBU62" s="1122"/>
      <c r="DBV62" s="1122"/>
      <c r="DBW62" s="1122"/>
      <c r="DBX62" s="1122"/>
      <c r="DBY62" s="1122"/>
      <c r="DBZ62" s="1122"/>
      <c r="DCA62" s="1122"/>
      <c r="DCB62" s="1122"/>
      <c r="DCC62" s="1122"/>
      <c r="DCD62" s="1122"/>
      <c r="DCE62" s="1122"/>
      <c r="DCF62" s="1122"/>
      <c r="DCG62" s="1122"/>
      <c r="DCH62" s="1122"/>
      <c r="DCI62" s="1122"/>
      <c r="DCJ62" s="1122"/>
      <c r="DCK62" s="1122"/>
      <c r="DCL62" s="1122"/>
      <c r="DCM62" s="1122"/>
      <c r="DCN62" s="1122"/>
      <c r="DCO62" s="1122"/>
      <c r="DCP62" s="1122"/>
      <c r="DCQ62" s="1502"/>
      <c r="DCR62" s="1515"/>
      <c r="DCS62" s="231"/>
      <c r="DCT62" s="1134"/>
      <c r="DCU62" s="1134"/>
      <c r="DCV62" s="1134"/>
      <c r="DCW62" s="1134"/>
      <c r="DCX62" s="1134"/>
      <c r="DCY62" s="1134"/>
      <c r="DCZ62" s="1268"/>
      <c r="DDA62" s="1268"/>
      <c r="DDB62" s="1134"/>
      <c r="DDC62" s="1134"/>
      <c r="DDD62" s="1515"/>
      <c r="DDE62" s="1515"/>
      <c r="DDF62" s="232"/>
      <c r="DDG62" s="1134"/>
      <c r="DDH62" s="1134"/>
      <c r="DDI62" s="1134"/>
      <c r="DDJ62" s="1134"/>
      <c r="DDK62" s="1134"/>
      <c r="DDL62" s="1134"/>
      <c r="DDM62" s="1268"/>
      <c r="DDN62" s="1268"/>
      <c r="DDO62" s="1134"/>
      <c r="DDP62" s="1134"/>
      <c r="DDQ62" s="1515"/>
      <c r="DDR62" s="1503"/>
      <c r="DDS62" s="1134"/>
      <c r="DDT62" s="1134"/>
      <c r="DDU62" s="1134"/>
      <c r="DDV62" s="1122"/>
      <c r="DDW62" s="1502"/>
      <c r="DDX62" s="1503"/>
      <c r="DDY62" s="231"/>
      <c r="DDZ62" s="1502"/>
      <c r="DEA62" s="1503"/>
      <c r="DEB62" s="1122"/>
      <c r="DEC62" s="1122"/>
      <c r="DED62" s="1502"/>
      <c r="DEE62" s="1504"/>
      <c r="DEF62" s="1122"/>
      <c r="DEG62" s="1122"/>
      <c r="DEH62" s="1122"/>
      <c r="DEI62" s="1122"/>
      <c r="DEJ62" s="1122"/>
      <c r="DEK62" s="1122"/>
      <c r="DEL62" s="1122"/>
      <c r="DEM62" s="1502"/>
      <c r="DEN62" s="1504"/>
      <c r="DEO62" s="1264"/>
      <c r="DEP62" s="1264"/>
      <c r="DEQ62" s="1264"/>
      <c r="DER62" s="1506"/>
      <c r="DES62" s="1507"/>
      <c r="DET62" s="1264"/>
      <c r="DEU62" s="1506"/>
      <c r="DEV62" s="1508"/>
      <c r="DEW62" s="1122"/>
      <c r="DEX62" s="1122"/>
      <c r="DEY62" s="1122"/>
      <c r="DEZ62" s="1122"/>
      <c r="DFA62" s="1122"/>
      <c r="DFB62" s="1122"/>
      <c r="DFC62" s="1122"/>
      <c r="DFD62" s="1122"/>
      <c r="DFE62" s="1122"/>
      <c r="DFF62" s="1122"/>
      <c r="DFG62" s="1122"/>
      <c r="DFH62" s="1122"/>
      <c r="DFI62" s="1122"/>
      <c r="DFJ62" s="1122"/>
      <c r="DFK62" s="1122"/>
      <c r="DFL62" s="1122"/>
      <c r="DFM62" s="1122"/>
      <c r="DFN62" s="1122"/>
      <c r="DFO62" s="1122"/>
      <c r="DFP62" s="1122"/>
      <c r="DFQ62" s="1122"/>
      <c r="DFR62" s="1122"/>
      <c r="DFS62" s="1122"/>
      <c r="DFT62" s="1122"/>
      <c r="DFU62" s="1122"/>
      <c r="DFV62" s="1122"/>
      <c r="DFW62" s="1122"/>
      <c r="DFX62" s="1122"/>
      <c r="DFY62" s="1502"/>
      <c r="DFZ62" s="1515"/>
      <c r="DGA62" s="231"/>
      <c r="DGB62" s="1134"/>
      <c r="DGC62" s="1134"/>
      <c r="DGD62" s="1134"/>
      <c r="DGE62" s="1134"/>
      <c r="DGF62" s="1134"/>
      <c r="DGG62" s="1134"/>
      <c r="DGH62" s="1268"/>
      <c r="DGI62" s="1268"/>
      <c r="DGJ62" s="1134"/>
      <c r="DGK62" s="1134"/>
      <c r="DGL62" s="1515"/>
      <c r="DGM62" s="1504"/>
      <c r="DGN62" s="1134"/>
      <c r="DGO62" s="1134"/>
      <c r="DGP62" s="1122"/>
      <c r="DGQ62" s="1122"/>
      <c r="DGR62" s="1122"/>
      <c r="DGS62" s="1122"/>
      <c r="DGT62" s="1122"/>
      <c r="DGU62" s="1268"/>
      <c r="DGV62" s="1268"/>
      <c r="DGW62" s="1134"/>
      <c r="DGX62" s="1122"/>
      <c r="DGY62" s="1502"/>
      <c r="DGZ62" s="1503"/>
      <c r="DHA62" s="1122"/>
      <c r="DHB62" s="1122"/>
      <c r="DHC62" s="1122"/>
      <c r="DHD62" s="1122"/>
      <c r="DHE62" s="1502"/>
      <c r="DHF62" s="1503"/>
      <c r="DHG62" s="231"/>
      <c r="DHH62" s="1502"/>
      <c r="DHI62" s="1503"/>
      <c r="DHJ62" s="1122"/>
      <c r="DHK62" s="1122"/>
      <c r="DHL62" s="1502"/>
      <c r="DHM62" s="1504"/>
      <c r="DHN62" s="1122"/>
      <c r="DHO62" s="1122"/>
      <c r="DHP62" s="1122"/>
      <c r="DHQ62" s="1122"/>
      <c r="DHR62" s="1122"/>
      <c r="DHS62" s="1122"/>
      <c r="DHT62" s="1122"/>
      <c r="DHU62" s="1502"/>
      <c r="DHV62" s="1504"/>
      <c r="DHW62" s="1122"/>
      <c r="DHX62" s="1122"/>
      <c r="DHY62" s="1122"/>
      <c r="DHZ62" s="1122"/>
      <c r="DIA62" s="1122"/>
      <c r="DIB62" s="1122"/>
      <c r="DIC62" s="1122"/>
      <c r="DID62" s="1122"/>
      <c r="DIE62" s="1122"/>
      <c r="DIF62" s="1122"/>
      <c r="DIG62" s="1122"/>
      <c r="DIH62" s="1122"/>
      <c r="DII62" s="1122"/>
      <c r="DIJ62" s="1122"/>
      <c r="DIK62" s="1122"/>
      <c r="DIL62" s="1122"/>
      <c r="DIM62" s="1122"/>
      <c r="DIN62" s="1122"/>
      <c r="DIO62" s="1122"/>
      <c r="DIP62" s="1122"/>
      <c r="DIQ62" s="1122"/>
      <c r="DIR62" s="1122"/>
      <c r="DIS62" s="1122"/>
      <c r="DIT62" s="1122"/>
      <c r="DIU62" s="1122"/>
      <c r="DIV62" s="1122"/>
      <c r="DIW62" s="1122"/>
      <c r="DIX62" s="1122"/>
      <c r="DIY62" s="1122"/>
      <c r="DIZ62" s="1122"/>
      <c r="DJA62" s="1122"/>
      <c r="DJB62" s="1122"/>
      <c r="DJC62" s="1122"/>
      <c r="DJD62" s="1122"/>
      <c r="DJE62" s="1122"/>
      <c r="DJF62" s="1122"/>
      <c r="DJG62" s="1502"/>
      <c r="DJH62" s="1515"/>
      <c r="DJI62" s="231"/>
      <c r="DJJ62" s="1134"/>
      <c r="DJK62" s="1134"/>
      <c r="DJL62" s="1134"/>
      <c r="DJM62" s="1134"/>
      <c r="DJN62" s="1134"/>
      <c r="DJO62" s="1134"/>
      <c r="DJP62" s="1268"/>
      <c r="DJQ62" s="1268"/>
      <c r="DJR62" s="1134"/>
      <c r="DJS62" s="1134"/>
      <c r="DJT62" s="1515"/>
      <c r="DJU62" s="1515"/>
      <c r="DJV62" s="232"/>
      <c r="DJW62" s="1134"/>
      <c r="DJX62" s="1134"/>
      <c r="DJY62" s="1134"/>
      <c r="DJZ62" s="1134"/>
      <c r="DKA62" s="1134"/>
      <c r="DKB62" s="1134"/>
      <c r="DKC62" s="1268"/>
      <c r="DKD62" s="1268"/>
      <c r="DKE62" s="1134"/>
      <c r="DKF62" s="1134"/>
      <c r="DKG62" s="1515"/>
      <c r="DKH62" s="1503"/>
      <c r="DKI62" s="1122"/>
      <c r="DKJ62" s="1122"/>
      <c r="DKK62" s="1122"/>
      <c r="DKL62" s="1134"/>
      <c r="DKM62" s="1515"/>
      <c r="DKN62" s="1503"/>
      <c r="DKO62" s="1134"/>
      <c r="DKP62" s="1502"/>
      <c r="DKQ62" s="1503"/>
      <c r="DKR62" s="1122"/>
      <c r="DKS62" s="1122"/>
      <c r="DKT62" s="1502"/>
      <c r="DKU62" s="1504"/>
      <c r="DKV62" s="1122"/>
      <c r="DKW62" s="1122"/>
      <c r="DKX62" s="1122"/>
      <c r="DKY62" s="1122"/>
      <c r="DKZ62" s="1122"/>
      <c r="DLA62" s="1122"/>
      <c r="DLB62" s="1122"/>
      <c r="DLC62" s="1502"/>
      <c r="DLD62" s="1504"/>
      <c r="DLE62" s="1122"/>
      <c r="DLF62" s="1122"/>
      <c r="DLG62" s="1122"/>
      <c r="DLH62" s="1122"/>
      <c r="DLI62" s="1122"/>
      <c r="DLJ62" s="1122"/>
      <c r="DLK62" s="1122"/>
      <c r="DLL62" s="1122"/>
      <c r="DLM62" s="1122"/>
      <c r="DLN62" s="1122"/>
      <c r="DLO62" s="1122"/>
      <c r="DLP62" s="1122"/>
      <c r="DLQ62" s="1122"/>
      <c r="DLR62" s="1122"/>
      <c r="DMO62" s="1502"/>
      <c r="DMP62" s="1503"/>
      <c r="DMX62" s="1502"/>
      <c r="DMY62" s="1503"/>
      <c r="DNB62" s="1502"/>
      <c r="DNC62" s="1504"/>
      <c r="DNK62" s="1502"/>
      <c r="DNL62" s="1504"/>
      <c r="DNO62" s="1502"/>
      <c r="DNP62" s="1503"/>
      <c r="DNQ62" s="1122"/>
      <c r="DNR62" s="1122"/>
      <c r="DNS62" s="1122"/>
      <c r="DNT62" s="1122"/>
      <c r="DNU62" s="1515"/>
      <c r="DNV62" s="1503"/>
      <c r="DNW62" s="1134"/>
      <c r="DNX62" s="1502"/>
      <c r="DNY62" s="1503"/>
      <c r="DNZ62" s="1122"/>
      <c r="DOA62" s="1122"/>
      <c r="DOB62" s="1502"/>
      <c r="DOC62" s="1504"/>
      <c r="DOD62" s="1122"/>
      <c r="DOE62" s="1122"/>
      <c r="DOF62" s="1122"/>
      <c r="DOG62" s="1122"/>
      <c r="DOH62" s="1122"/>
      <c r="DOI62" s="1122"/>
      <c r="DOJ62" s="1122"/>
      <c r="DOK62" s="1502"/>
      <c r="DOL62" s="1504"/>
      <c r="DOM62" s="1122"/>
      <c r="DON62" s="1122"/>
      <c r="DOZ62" s="792"/>
      <c r="DPA62" s="792"/>
      <c r="DPB62" s="792"/>
      <c r="DPC62" s="792"/>
      <c r="DPD62" s="792"/>
      <c r="DPE62" s="792"/>
      <c r="DPF62" s="792"/>
      <c r="DPG62" s="792"/>
      <c r="DPH62" s="792"/>
      <c r="DPI62" s="792"/>
      <c r="DPJ62" s="792"/>
      <c r="DPK62" s="792"/>
      <c r="DPL62" s="792"/>
      <c r="DPM62" s="792"/>
      <c r="DPN62" s="792"/>
      <c r="DPO62" s="792"/>
      <c r="DPP62" s="792"/>
      <c r="DPQ62" s="792"/>
      <c r="DPR62" s="792"/>
      <c r="DPS62" s="792"/>
      <c r="DPT62" s="792"/>
      <c r="DPU62" s="792"/>
      <c r="DPV62" s="792"/>
      <c r="DPW62" s="792"/>
      <c r="DPX62" s="792"/>
      <c r="DPY62" s="792"/>
      <c r="DPZ62" s="792"/>
      <c r="DQA62" s="792"/>
      <c r="DQB62" s="792"/>
      <c r="DQC62" s="792"/>
      <c r="DQM62" s="616"/>
      <c r="DQN62" s="616"/>
      <c r="DQV62" s="616"/>
      <c r="DQW62" s="616"/>
      <c r="DQZ62" s="616"/>
      <c r="DRA62" s="616"/>
      <c r="DRI62" s="616"/>
      <c r="DRJ62" s="616"/>
      <c r="DRM62" s="1502"/>
      <c r="DRN62" s="1503"/>
      <c r="DRO62" s="1122"/>
      <c r="DRP62" s="1122"/>
      <c r="DRQ62" s="1122"/>
      <c r="DRR62" s="1122"/>
      <c r="DRS62" s="1515"/>
      <c r="DRT62" s="1503"/>
      <c r="DRU62" s="1134"/>
      <c r="DRV62" s="1502"/>
      <c r="DRW62" s="1503"/>
      <c r="DRX62" s="1122"/>
      <c r="DRY62" s="1122"/>
      <c r="DRZ62" s="1502"/>
      <c r="DSA62" s="1504"/>
      <c r="DSI62" s="1502"/>
      <c r="DSJ62" s="1504"/>
      <c r="DSM62" s="1502"/>
      <c r="DSN62" s="1503"/>
      <c r="DSV62" s="1502"/>
      <c r="DSW62" s="1503"/>
      <c r="DSZ62" s="1502"/>
      <c r="DTA62" s="1504"/>
      <c r="DTI62" s="1502"/>
      <c r="DTJ62" s="1504"/>
      <c r="DTM62" s="1502"/>
      <c r="DTN62" s="1503"/>
      <c r="DTV62" s="1502"/>
      <c r="DTW62" s="1503"/>
      <c r="DTZ62" s="616"/>
      <c r="DUA62" s="616"/>
      <c r="DUI62" s="616"/>
      <c r="DUJ62" s="616"/>
      <c r="DVF62" s="235"/>
      <c r="DVG62" s="235"/>
      <c r="DVH62" s="235"/>
      <c r="DVI62" s="235"/>
      <c r="DVJ62" s="235"/>
      <c r="DVK62" s="235"/>
      <c r="DVL62" s="235"/>
      <c r="DVM62" s="235"/>
      <c r="DVN62" s="235"/>
      <c r="DVO62" s="235"/>
      <c r="DVP62" s="235"/>
      <c r="DVQ62" s="235"/>
      <c r="DVR62" s="235"/>
      <c r="DVS62" s="235"/>
      <c r="DVT62" s="235"/>
      <c r="DVU62" s="235"/>
      <c r="DVV62" s="235"/>
      <c r="DVW62" s="235"/>
      <c r="DVX62" s="235"/>
      <c r="DVY62" s="235"/>
      <c r="DVZ62" s="235"/>
      <c r="DWA62" s="235"/>
      <c r="DWB62" s="235"/>
      <c r="DWC62" s="235"/>
      <c r="DWD62" s="235"/>
      <c r="DWE62" s="235"/>
      <c r="DWF62" s="235"/>
      <c r="DWG62" s="235"/>
      <c r="DWH62" s="235"/>
      <c r="DWI62" s="235"/>
      <c r="DWJ62" s="235"/>
      <c r="DWK62" s="235"/>
      <c r="DWL62" s="235"/>
      <c r="DWM62" s="235"/>
      <c r="DWN62" s="235"/>
      <c r="DWO62" s="235"/>
      <c r="DWP62" s="235"/>
      <c r="DWQ62" s="235"/>
      <c r="DWR62" s="235"/>
      <c r="DWS62" s="235"/>
      <c r="DWT62" s="1268"/>
      <c r="DWU62" s="1268"/>
      <c r="DWV62" s="1134"/>
      <c r="DWW62" s="1134"/>
      <c r="DWX62" s="1134"/>
      <c r="DWY62" s="1134"/>
      <c r="DWZ62" s="1134"/>
      <c r="DXA62" s="1268"/>
      <c r="DXB62" s="1268"/>
      <c r="DXC62" s="1134"/>
      <c r="DXD62" s="1134"/>
      <c r="DXE62" s="1134"/>
      <c r="DXF62" s="1134"/>
      <c r="DXH62" s="1502"/>
      <c r="DXI62" s="1503"/>
      <c r="DXQ62" s="1502"/>
      <c r="DXR62" s="1503"/>
      <c r="DXU62" s="1502"/>
      <c r="DXV62" s="1504"/>
      <c r="DYD62" s="1502"/>
      <c r="DYE62" s="1504"/>
      <c r="DYH62" s="1502"/>
      <c r="DYI62" s="1503"/>
      <c r="DYJ62" s="1122"/>
      <c r="DYK62" s="1122"/>
      <c r="DYL62" s="1122"/>
      <c r="DYM62" s="1134"/>
      <c r="DYN62" s="1515"/>
      <c r="DYO62" s="1503"/>
      <c r="DYP62" s="1134"/>
      <c r="DYQ62" s="1502"/>
      <c r="DYR62" s="1503"/>
      <c r="DYS62" s="1122"/>
      <c r="DYT62" s="1122"/>
      <c r="DYU62" s="1502"/>
      <c r="DYV62" s="1504"/>
      <c r="DZD62" s="1502"/>
      <c r="DZE62" s="1504"/>
      <c r="DZT62" s="235"/>
      <c r="DZU62" s="235"/>
      <c r="DZV62" s="235"/>
      <c r="DZW62" s="235"/>
      <c r="DZX62" s="235"/>
      <c r="DZY62" s="235"/>
      <c r="DZZ62" s="235"/>
      <c r="EAA62" s="235"/>
      <c r="EAB62" s="235"/>
      <c r="EAC62" s="235"/>
      <c r="EAD62" s="235"/>
      <c r="EAE62" s="235"/>
      <c r="EAF62" s="235"/>
      <c r="EAG62" s="235"/>
      <c r="EAH62" s="235"/>
      <c r="EAI62" s="235"/>
      <c r="EAJ62" s="235"/>
      <c r="EAK62" s="235"/>
      <c r="EAL62" s="235"/>
      <c r="EAM62" s="235"/>
      <c r="EAN62" s="235"/>
      <c r="EAO62" s="235"/>
      <c r="EAP62" s="235"/>
      <c r="EAQ62" s="235"/>
      <c r="EAR62" s="235"/>
      <c r="EAS62" s="235"/>
      <c r="EAT62" s="235"/>
      <c r="EAU62" s="235"/>
      <c r="EAV62" s="235"/>
      <c r="EAW62" s="235"/>
      <c r="EAX62" s="235"/>
      <c r="EAY62" s="235"/>
      <c r="EAZ62" s="235"/>
      <c r="EBA62" s="235"/>
      <c r="EBB62" s="235"/>
      <c r="EBC62" s="235"/>
      <c r="EBD62" s="235"/>
      <c r="EBE62" s="235"/>
      <c r="EBF62" s="1502"/>
      <c r="EBG62" s="1503"/>
      <c r="EBO62" s="1502"/>
      <c r="EBP62" s="1503"/>
      <c r="EBS62" s="1502"/>
      <c r="EBT62" s="1504"/>
      <c r="ECB62" s="1502"/>
      <c r="ECC62" s="1504"/>
      <c r="ECF62" s="1502"/>
      <c r="ECG62" s="1503"/>
      <c r="ECH62" s="1122"/>
      <c r="ECI62" s="1122"/>
      <c r="ECJ62" s="1122"/>
      <c r="ECK62" s="1122"/>
      <c r="ECL62" s="1515"/>
      <c r="ECM62" s="1503"/>
      <c r="ECN62" s="1134"/>
      <c r="ECO62" s="1502"/>
      <c r="ECP62" s="1503"/>
      <c r="ECQ62" s="1122"/>
      <c r="ECR62" s="1122"/>
      <c r="ECS62" s="1502"/>
      <c r="ECT62" s="1504"/>
      <c r="ECU62" s="1122"/>
      <c r="ECV62" s="1122"/>
      <c r="ECW62" s="1122"/>
      <c r="ECX62" s="1122"/>
      <c r="ECY62" s="1122"/>
      <c r="ECZ62" s="1122"/>
      <c r="EDA62" s="1122"/>
      <c r="EDB62" s="1502"/>
      <c r="EDC62" s="1504"/>
      <c r="EDD62" s="1122"/>
      <c r="EDE62" s="1122"/>
      <c r="EDF62" s="1502"/>
      <c r="EDG62" s="1503"/>
      <c r="EDO62" s="1502"/>
      <c r="EDP62" s="1503"/>
      <c r="EDS62" s="1502"/>
      <c r="EDT62" s="1504"/>
      <c r="EEB62" s="1502"/>
      <c r="EEC62" s="1504"/>
      <c r="EEF62" s="1502"/>
      <c r="EEG62" s="1503"/>
      <c r="EEO62" s="1502"/>
      <c r="EEP62" s="1503"/>
      <c r="EES62" s="235"/>
      <c r="EET62" s="235"/>
      <c r="EEU62" s="235"/>
      <c r="EEV62" s="235"/>
      <c r="EEW62" s="235"/>
      <c r="EEX62" s="235"/>
      <c r="EEY62" s="235"/>
      <c r="EEZ62" s="235"/>
      <c r="EFA62" s="235"/>
      <c r="EFB62" s="235"/>
      <c r="EFC62" s="235"/>
      <c r="EFD62" s="235"/>
      <c r="EFE62" s="235"/>
      <c r="EFF62" s="235"/>
      <c r="EFG62" s="235"/>
      <c r="EFH62" s="235"/>
      <c r="EFI62" s="235"/>
      <c r="EFJ62" s="235"/>
      <c r="EFK62" s="235"/>
      <c r="EFL62" s="235"/>
      <c r="EFM62" s="235"/>
      <c r="EFN62" s="235"/>
      <c r="EFO62" s="235"/>
      <c r="EFP62" s="235"/>
      <c r="EFQ62" s="235"/>
      <c r="EFR62" s="235"/>
      <c r="EFS62" s="235"/>
      <c r="EFT62" s="235"/>
      <c r="EFU62" s="235"/>
      <c r="EFV62" s="235"/>
      <c r="EFW62" s="235"/>
      <c r="EFX62" s="235"/>
      <c r="EFY62" s="235"/>
      <c r="EFZ62" s="235"/>
      <c r="EGA62" s="235"/>
      <c r="EGB62" s="235"/>
      <c r="EGC62" s="235"/>
      <c r="EGD62" s="235"/>
      <c r="EGE62" s="235"/>
      <c r="EGF62" s="235"/>
      <c r="EGG62" s="235"/>
      <c r="EGH62" s="235"/>
      <c r="EGI62" s="235"/>
      <c r="EGJ62" s="235"/>
      <c r="EGK62" s="235"/>
      <c r="EGL62" s="235"/>
      <c r="EGM62" s="235"/>
      <c r="EGN62" s="235"/>
      <c r="EGO62" s="235"/>
      <c r="EGP62" s="235"/>
      <c r="EGQ62" s="235"/>
      <c r="EGR62" s="235"/>
      <c r="EGS62" s="235"/>
      <c r="EGT62" s="235"/>
      <c r="EGU62" s="235"/>
      <c r="EGV62" s="235"/>
      <c r="EGW62" s="235"/>
      <c r="EGX62" s="235"/>
      <c r="EGY62" s="235"/>
      <c r="EGZ62" s="235"/>
      <c r="EHA62" s="235"/>
      <c r="EHB62" s="235"/>
      <c r="EHC62" s="235"/>
      <c r="EHD62" s="235"/>
      <c r="EHE62" s="235"/>
      <c r="EHF62" s="235"/>
      <c r="EHG62" s="235"/>
      <c r="EHH62" s="235"/>
      <c r="EHI62" s="235"/>
      <c r="EHJ62" s="235"/>
      <c r="EHK62" s="235"/>
      <c r="EHL62" s="235"/>
      <c r="EHM62" s="235"/>
      <c r="EHN62" s="235"/>
      <c r="EHO62" s="235"/>
      <c r="EHP62" s="235"/>
      <c r="EHQ62" s="235"/>
      <c r="EHR62" s="235"/>
      <c r="EHS62" s="235"/>
      <c r="EHT62" s="235"/>
      <c r="EHU62" s="235"/>
      <c r="EHV62" s="235"/>
      <c r="EHW62" s="235"/>
      <c r="EHX62" s="1502"/>
      <c r="EHY62" s="1503"/>
      <c r="EHZ62" s="1122"/>
      <c r="EIA62" s="1122"/>
      <c r="EIB62" s="1122"/>
      <c r="EIC62" s="1122"/>
      <c r="EID62" s="1515"/>
      <c r="EIE62" s="1503"/>
      <c r="EIF62" s="1134"/>
      <c r="EIG62" s="1502"/>
      <c r="EIH62" s="1503"/>
      <c r="EII62" s="1122"/>
      <c r="EIJ62" s="1122"/>
      <c r="EIK62" s="1502"/>
      <c r="EIL62" s="1504"/>
      <c r="EIM62" s="1122"/>
      <c r="EIN62" s="1122"/>
      <c r="EIO62" s="1122"/>
      <c r="EIP62" s="1122"/>
      <c r="EIQ62" s="1122"/>
      <c r="EIR62" s="1122"/>
      <c r="EIS62" s="1122"/>
      <c r="EIT62" s="1502"/>
      <c r="EIU62" s="1504"/>
      <c r="EIV62" s="1122"/>
      <c r="EIW62" s="1122"/>
      <c r="EIX62" s="1502"/>
      <c r="EIY62" s="1503"/>
      <c r="EJG62" s="1502"/>
      <c r="EJH62" s="1503"/>
      <c r="EJK62" s="1502"/>
      <c r="EJL62" s="1504"/>
      <c r="EJT62" s="1502"/>
      <c r="EJU62" s="1504"/>
      <c r="EJX62" s="1502"/>
      <c r="EJY62" s="1503"/>
      <c r="EKG62" s="1502"/>
      <c r="EKH62" s="1503"/>
      <c r="EKL62" s="1506"/>
      <c r="EKM62" s="1507"/>
      <c r="EKN62" s="1264"/>
      <c r="EKO62" s="1506"/>
      <c r="EKP62" s="1508"/>
      <c r="ELA62" s="616"/>
      <c r="ELB62" s="616"/>
      <c r="ELJ62" s="616"/>
      <c r="ELK62" s="616"/>
      <c r="EMM62" s="1502"/>
      <c r="EMN62" s="1503"/>
      <c r="EMV62" s="1502"/>
      <c r="EMW62" s="1503"/>
      <c r="EMZ62" s="1502"/>
      <c r="ENA62" s="1504"/>
      <c r="ENI62" s="1502"/>
      <c r="ENJ62" s="1504"/>
      <c r="ENM62" s="1502"/>
      <c r="ENN62" s="1503"/>
      <c r="ENO62" s="1122"/>
      <c r="ENP62" s="1122"/>
      <c r="ENQ62" s="1122"/>
      <c r="ENR62" s="1122"/>
      <c r="ENS62" s="1515"/>
      <c r="ENT62" s="1503"/>
      <c r="ENU62" s="1134"/>
      <c r="ENV62" s="1502"/>
      <c r="ENW62" s="1503"/>
      <c r="ENX62" s="1122"/>
      <c r="ENY62" s="1122"/>
      <c r="ENZ62" s="1502"/>
      <c r="EOA62" s="1504"/>
      <c r="EOB62" s="1122"/>
      <c r="EOC62" s="1122"/>
      <c r="EOD62" s="1122"/>
      <c r="EOE62" s="1122"/>
      <c r="EOF62" s="1122"/>
      <c r="EOG62" s="1122"/>
      <c r="EOH62" s="1122"/>
      <c r="EOI62" s="1502"/>
      <c r="EOJ62" s="1504"/>
      <c r="EOK62" s="1122"/>
      <c r="EOL62" s="1122"/>
      <c r="EOM62" s="1122"/>
      <c r="EON62" s="1506"/>
      <c r="EOO62" s="1507"/>
      <c r="EOP62" s="1264"/>
      <c r="EOQ62" s="1506"/>
      <c r="EOR62" s="1508"/>
      <c r="EOX62" s="792"/>
      <c r="EOY62" s="792"/>
      <c r="EOZ62" s="792"/>
      <c r="EPA62" s="792"/>
      <c r="EPB62" s="792"/>
      <c r="EPC62" s="792"/>
      <c r="EPD62" s="792"/>
      <c r="EPE62" s="792"/>
      <c r="EPF62" s="792"/>
      <c r="EPG62" s="792"/>
      <c r="EPH62" s="792"/>
      <c r="EPI62" s="792"/>
      <c r="EPJ62" s="792"/>
      <c r="EPK62" s="792"/>
      <c r="EPL62" s="792"/>
      <c r="EPM62" s="792"/>
      <c r="EPN62" s="792"/>
      <c r="EPO62" s="616"/>
      <c r="EPP62" s="616"/>
      <c r="EQE62" s="1515"/>
      <c r="EQF62" s="1503"/>
      <c r="EQG62" s="1134"/>
      <c r="EQH62" s="1134"/>
      <c r="EQI62" s="1134"/>
      <c r="EQJ62" s="1134"/>
      <c r="EQK62" s="1515"/>
      <c r="EQL62" s="1503"/>
      <c r="EQM62" s="1134"/>
      <c r="EQN62" s="1502"/>
      <c r="EQO62" s="1503"/>
      <c r="EQP62" s="1264"/>
      <c r="EQQ62" s="1264"/>
      <c r="EQR62" s="1502"/>
      <c r="EQS62" s="1504"/>
      <c r="EQT62" s="1264"/>
      <c r="EQU62" s="1264"/>
      <c r="EQV62" s="1264"/>
      <c r="EQW62" s="1264"/>
      <c r="EQX62" s="1264"/>
      <c r="EQY62" s="1264"/>
      <c r="EQZ62" s="1264"/>
      <c r="ERA62" s="1502"/>
      <c r="ERB62" s="1504"/>
      <c r="ERC62" s="1264"/>
      <c r="ERD62" s="1264"/>
      <c r="ERE62" s="1264"/>
      <c r="ERF62" s="1506"/>
      <c r="ERG62" s="1507"/>
      <c r="ERH62" s="1264"/>
      <c r="ERI62" s="1506"/>
      <c r="ERJ62" s="1508"/>
      <c r="ERK62" s="1122"/>
      <c r="ERL62" s="1122"/>
      <c r="ERM62" s="1122"/>
      <c r="ERN62" s="1122"/>
      <c r="ERO62" s="1122"/>
      <c r="ERP62" s="1122"/>
      <c r="ERU62" s="230"/>
      <c r="ERV62" s="1664"/>
      <c r="ERW62" s="1664"/>
      <c r="ERX62" s="227"/>
      <c r="ETA62" s="1518"/>
      <c r="ETB62" s="1518"/>
      <c r="ETC62" s="1518"/>
      <c r="ETD62" s="1518"/>
      <c r="ETE62" s="1518"/>
      <c r="ETF62" s="1518"/>
    </row>
    <row r="63" spans="1:3072 3079:3906" s="226" customFormat="1" ht="15" customHeight="1">
      <c r="A63" s="1264"/>
      <c r="B63" s="1518"/>
      <c r="C63" s="1518"/>
      <c r="D63" s="1518"/>
      <c r="E63" s="1518"/>
      <c r="F63" s="1518"/>
      <c r="G63" s="1518"/>
      <c r="J63" s="1310"/>
      <c r="K63" s="1310"/>
      <c r="L63" s="1310"/>
      <c r="M63" s="1310"/>
      <c r="N63" s="1310"/>
      <c r="O63" s="1310"/>
      <c r="P63" s="1310"/>
      <c r="Q63" s="1310"/>
      <c r="R63" s="1310"/>
      <c r="S63" s="1310"/>
      <c r="T63" s="1310"/>
      <c r="U63" s="1310"/>
      <c r="V63" s="1310"/>
      <c r="W63" s="1310"/>
      <c r="X63" s="1310"/>
      <c r="Y63" s="1310"/>
      <c r="Z63" s="1310"/>
      <c r="AA63" s="1310"/>
      <c r="AF63" s="780"/>
      <c r="AP63" s="227"/>
      <c r="AQ63" s="227"/>
      <c r="BA63" s="1502"/>
      <c r="BB63" s="1503"/>
      <c r="BG63" s="1502"/>
      <c r="BH63" s="1503"/>
      <c r="BI63" s="231"/>
      <c r="BJ63" s="1502"/>
      <c r="BK63" s="1503"/>
      <c r="BN63" s="1502"/>
      <c r="BO63" s="1504"/>
      <c r="BW63" s="1502"/>
      <c r="BX63" s="1504"/>
      <c r="CB63" s="1506"/>
      <c r="CC63" s="1507"/>
      <c r="CE63" s="1506"/>
      <c r="CF63" s="1508"/>
      <c r="CM63" s="1502"/>
      <c r="CN63" s="1503"/>
      <c r="CO63" s="1122"/>
      <c r="CP63" s="1122"/>
      <c r="CQ63" s="1122"/>
      <c r="CR63" s="1122"/>
      <c r="CS63" s="1502"/>
      <c r="CT63" s="1503"/>
      <c r="CU63" s="231"/>
      <c r="CV63" s="1502"/>
      <c r="CW63" s="1503"/>
      <c r="CX63" s="1122"/>
      <c r="CY63" s="1122"/>
      <c r="CZ63" s="1502"/>
      <c r="DA63" s="1504"/>
      <c r="DI63" s="1502"/>
      <c r="DJ63" s="1504"/>
      <c r="EE63" s="1122"/>
      <c r="EF63" s="1122"/>
      <c r="EG63" s="1122"/>
      <c r="EH63" s="1122"/>
      <c r="EI63" s="1122"/>
      <c r="EJ63" s="1122"/>
      <c r="EK63" s="1122"/>
      <c r="EL63" s="1122"/>
      <c r="EM63" s="1122"/>
      <c r="EN63" s="1122"/>
      <c r="EO63" s="1502"/>
      <c r="EP63" s="1503"/>
      <c r="EQ63" s="1122"/>
      <c r="ER63" s="1122"/>
      <c r="ES63" s="1122"/>
      <c r="ET63" s="1122"/>
      <c r="EU63" s="1502"/>
      <c r="EV63" s="1515"/>
      <c r="EW63" s="231"/>
      <c r="EX63" s="1515"/>
      <c r="EY63" s="1503"/>
      <c r="EZ63" s="1134"/>
      <c r="FA63" s="1134"/>
      <c r="FB63" s="1515"/>
      <c r="FC63" s="1504"/>
      <c r="FD63" s="1134"/>
      <c r="FE63" s="1134"/>
      <c r="FF63" s="1134"/>
      <c r="FG63" s="1134"/>
      <c r="FH63" s="1134"/>
      <c r="FI63" s="1134"/>
      <c r="FJ63" s="1134"/>
      <c r="FK63" s="1515"/>
      <c r="FL63" s="1504"/>
      <c r="FM63" s="1134"/>
      <c r="FN63" s="1134"/>
      <c r="FO63" s="1134"/>
      <c r="FP63" s="1134"/>
      <c r="FQ63" s="1134"/>
      <c r="FR63" s="1134"/>
      <c r="FS63" s="1134"/>
      <c r="FT63" s="1134"/>
      <c r="FU63" s="1134"/>
      <c r="FV63" s="1134"/>
      <c r="FW63" s="1134"/>
      <c r="FX63" s="1134"/>
      <c r="FY63" s="1134"/>
      <c r="FZ63" s="1134"/>
      <c r="GA63" s="1134"/>
      <c r="GB63" s="1134"/>
      <c r="GC63" s="1134"/>
      <c r="GD63" s="1134"/>
      <c r="GE63" s="1134"/>
      <c r="GF63" s="1134"/>
      <c r="GG63" s="1134"/>
      <c r="GH63" s="1134"/>
      <c r="GI63" s="1134"/>
      <c r="GJ63" s="1134"/>
      <c r="GK63" s="1134"/>
      <c r="GL63" s="1134"/>
      <c r="GM63" s="1134"/>
      <c r="GN63" s="1134"/>
      <c r="GO63" s="1134"/>
      <c r="GP63" s="1134"/>
      <c r="GQ63" s="1515"/>
      <c r="GR63" s="1503"/>
      <c r="GS63" s="1134"/>
      <c r="GT63" s="1134"/>
      <c r="GU63" s="1134"/>
      <c r="GV63" s="1134"/>
      <c r="GW63" s="1515"/>
      <c r="GX63" s="1503"/>
      <c r="GY63" s="1134"/>
      <c r="GZ63" s="1502"/>
      <c r="HA63" s="1503"/>
      <c r="HB63" s="1122"/>
      <c r="HC63" s="1122"/>
      <c r="HD63" s="1502"/>
      <c r="HE63" s="1504"/>
      <c r="HF63" s="1122"/>
      <c r="HG63" s="1122"/>
      <c r="HH63" s="1122"/>
      <c r="HI63" s="1122"/>
      <c r="HJ63" s="1122"/>
      <c r="HK63" s="1122"/>
      <c r="HL63" s="1122"/>
      <c r="HM63" s="1502"/>
      <c r="HN63" s="1504"/>
      <c r="HO63" s="1122"/>
      <c r="HP63" s="1122"/>
      <c r="HQ63" s="1122"/>
      <c r="HR63" s="1122"/>
      <c r="HS63" s="1122"/>
      <c r="HT63" s="1122"/>
      <c r="HU63" s="1122"/>
      <c r="HV63" s="1122"/>
      <c r="HW63" s="1122"/>
      <c r="HX63" s="1122"/>
      <c r="HY63" s="1122"/>
      <c r="HZ63" s="1122"/>
      <c r="IA63" s="1122"/>
      <c r="IB63" s="1122"/>
      <c r="IC63" s="1122"/>
      <c r="ID63" s="1122"/>
      <c r="IE63" s="1122"/>
      <c r="IF63" s="1122"/>
      <c r="IG63" s="1122"/>
      <c r="IH63" s="1122"/>
      <c r="II63" s="1122"/>
      <c r="IJ63" s="1122"/>
      <c r="IK63" s="1122"/>
      <c r="IL63" s="1122"/>
      <c r="IM63" s="1122"/>
      <c r="IN63" s="1122"/>
      <c r="IO63" s="1122"/>
      <c r="IP63" s="1122"/>
      <c r="IQ63" s="1122"/>
      <c r="IR63" s="1122"/>
      <c r="IS63" s="1502"/>
      <c r="IT63" s="1503"/>
      <c r="IU63" s="1122"/>
      <c r="IV63" s="1122"/>
      <c r="IW63" s="1122"/>
      <c r="IX63" s="1122"/>
      <c r="IY63" s="1502"/>
      <c r="IZ63" s="1515"/>
      <c r="JA63" s="231"/>
      <c r="JB63" s="1515"/>
      <c r="JC63" s="1503"/>
      <c r="JD63" s="1134"/>
      <c r="JE63" s="1134"/>
      <c r="JF63" s="1515"/>
      <c r="JG63" s="1504"/>
      <c r="JH63" s="1134"/>
      <c r="JI63" s="1134"/>
      <c r="JJ63" s="1134"/>
      <c r="JK63" s="1134"/>
      <c r="JL63" s="1134"/>
      <c r="JM63" s="1134"/>
      <c r="JN63" s="1134"/>
      <c r="JO63" s="1515"/>
      <c r="JP63" s="1504"/>
      <c r="JQ63" s="1134"/>
      <c r="JR63" s="1134"/>
      <c r="JS63" s="1134"/>
      <c r="JT63" s="1134"/>
      <c r="JU63" s="1134"/>
      <c r="JV63" s="1134"/>
      <c r="JW63" s="1134"/>
      <c r="JX63" s="1134"/>
      <c r="JY63" s="1134"/>
      <c r="JZ63" s="1134"/>
      <c r="KA63" s="1134"/>
      <c r="KB63" s="1134"/>
      <c r="KC63" s="1134"/>
      <c r="KD63" s="1134"/>
      <c r="KE63" s="1134"/>
      <c r="KF63" s="1134"/>
      <c r="KG63" s="1134"/>
      <c r="KH63" s="1134"/>
      <c r="KI63" s="1134"/>
      <c r="KJ63" s="1134"/>
      <c r="KK63" s="1134"/>
      <c r="KL63" s="1134"/>
      <c r="KM63" s="1134"/>
      <c r="KN63" s="1134"/>
      <c r="KO63" s="1134"/>
      <c r="KP63" s="1134"/>
      <c r="KQ63" s="1134"/>
      <c r="KR63" s="1134"/>
      <c r="KS63" s="1134"/>
      <c r="KT63" s="1134"/>
      <c r="KU63" s="1515"/>
      <c r="KV63" s="1503"/>
      <c r="KW63" s="1134"/>
      <c r="KX63" s="1134"/>
      <c r="KY63" s="1134"/>
      <c r="KZ63" s="1134"/>
      <c r="LA63" s="1515"/>
      <c r="LB63" s="1503"/>
      <c r="LC63" s="1134"/>
      <c r="LD63" s="1515"/>
      <c r="LE63" s="1503"/>
      <c r="LF63" s="1134"/>
      <c r="LG63" s="1134"/>
      <c r="LH63" s="1515"/>
      <c r="LI63" s="1504"/>
      <c r="LJ63" s="1134"/>
      <c r="LK63" s="1134"/>
      <c r="LL63" s="1134"/>
      <c r="LM63" s="1134"/>
      <c r="LN63" s="1134"/>
      <c r="LO63" s="1134"/>
      <c r="LP63" s="1134"/>
      <c r="LQ63" s="1515"/>
      <c r="LR63" s="1504"/>
      <c r="LS63" s="1134"/>
      <c r="LT63" s="1134"/>
      <c r="LU63" s="1134"/>
      <c r="LV63" s="1134"/>
      <c r="LW63" s="1134"/>
      <c r="LX63" s="1134"/>
      <c r="LY63" s="1134"/>
      <c r="LZ63" s="1134"/>
      <c r="MA63" s="1134"/>
      <c r="MB63" s="1134"/>
      <c r="MC63" s="1134"/>
      <c r="MD63" s="1134"/>
      <c r="ME63" s="1134"/>
      <c r="MF63" s="1134"/>
      <c r="MG63" s="1134"/>
      <c r="MH63" s="1134"/>
      <c r="MI63" s="1134"/>
      <c r="MJ63" s="1134"/>
      <c r="MK63" s="1134"/>
      <c r="ML63" s="1134"/>
      <c r="MM63" s="1134"/>
      <c r="MN63" s="1134"/>
      <c r="MO63" s="1134"/>
      <c r="MP63" s="1134"/>
      <c r="MQ63" s="1134"/>
      <c r="MR63" s="1134"/>
      <c r="MS63" s="1134"/>
      <c r="MT63" s="1134"/>
      <c r="MU63" s="1134"/>
      <c r="MV63" s="1134"/>
      <c r="MW63" s="1515"/>
      <c r="MX63" s="1503"/>
      <c r="MY63" s="1134"/>
      <c r="MZ63" s="1134"/>
      <c r="NA63" s="1134"/>
      <c r="NB63" s="1134"/>
      <c r="NC63" s="1515"/>
      <c r="ND63" s="1503"/>
      <c r="NE63" s="1134"/>
      <c r="NF63" s="1502"/>
      <c r="NG63" s="1503"/>
      <c r="NH63" s="1122"/>
      <c r="NI63" s="1122"/>
      <c r="NJ63" s="1502"/>
      <c r="NK63" s="1504"/>
      <c r="NL63" s="1122"/>
      <c r="NM63" s="1122"/>
      <c r="NN63" s="1122"/>
      <c r="NO63" s="1122"/>
      <c r="NP63" s="1122"/>
      <c r="NQ63" s="1122"/>
      <c r="NR63" s="1122"/>
      <c r="NS63" s="1502"/>
      <c r="NT63" s="1504"/>
      <c r="NU63" s="1122"/>
      <c r="NV63" s="1122"/>
      <c r="NW63" s="1122"/>
      <c r="NX63" s="1506"/>
      <c r="NY63" s="1507"/>
      <c r="NZ63" s="1264"/>
      <c r="OA63" s="1506"/>
      <c r="OB63" s="1508"/>
      <c r="OC63" s="1122"/>
      <c r="OD63" s="1122"/>
      <c r="OE63" s="1122"/>
      <c r="OF63" s="1122"/>
      <c r="OG63" s="1122"/>
      <c r="OH63" s="1122"/>
      <c r="OI63" s="1665"/>
      <c r="OJ63" s="1666"/>
      <c r="OK63" s="1122"/>
      <c r="OL63" s="1122"/>
      <c r="OM63" s="1122"/>
      <c r="ON63" s="1122"/>
      <c r="OO63" s="1502"/>
      <c r="OP63" s="1515"/>
      <c r="OQ63" s="231"/>
      <c r="OR63" s="1515"/>
      <c r="OS63" s="1503"/>
      <c r="OT63" s="1134"/>
      <c r="OU63" s="1122"/>
      <c r="OV63" s="1502"/>
      <c r="OW63" s="1504"/>
      <c r="OX63" s="1122"/>
      <c r="OY63" s="1122"/>
      <c r="OZ63" s="1122"/>
      <c r="PA63" s="1122"/>
      <c r="PE63" s="616"/>
      <c r="PF63" s="616"/>
      <c r="PJ63" s="1506"/>
      <c r="PK63" s="1507"/>
      <c r="PL63" s="1264"/>
      <c r="PM63" s="1506"/>
      <c r="PN63" s="1508"/>
      <c r="PO63" s="1122"/>
      <c r="PP63" s="1122"/>
      <c r="PQ63" s="1122"/>
      <c r="PR63" s="1122"/>
      <c r="PS63" s="1122"/>
      <c r="PT63" s="1122"/>
      <c r="PU63" s="1502"/>
      <c r="PV63" s="1503"/>
      <c r="PW63" s="1122"/>
      <c r="PX63" s="1122"/>
      <c r="PY63" s="1122"/>
      <c r="PZ63" s="1122"/>
      <c r="QA63" s="1502"/>
      <c r="QB63" s="1515"/>
      <c r="QC63" s="231"/>
      <c r="QD63" s="1515"/>
      <c r="QE63" s="1503"/>
      <c r="QF63" s="1134"/>
      <c r="QG63" s="1134"/>
      <c r="QH63" s="1515"/>
      <c r="QI63" s="1504"/>
      <c r="QJ63" s="1134"/>
      <c r="QK63" s="1134"/>
      <c r="QL63" s="1134"/>
      <c r="QM63" s="1134"/>
      <c r="QN63" s="1134"/>
      <c r="QO63" s="1134"/>
      <c r="QP63" s="1134"/>
      <c r="QQ63" s="1515"/>
      <c r="QR63" s="1504"/>
      <c r="QS63" s="1134"/>
      <c r="QT63" s="1134"/>
      <c r="QU63" s="1134"/>
      <c r="QV63" s="1134"/>
      <c r="QW63" s="1134"/>
      <c r="QX63" s="1134"/>
      <c r="QY63" s="1134"/>
      <c r="QZ63" s="1134"/>
      <c r="RA63" s="1134"/>
      <c r="RB63" s="1134"/>
      <c r="RC63" s="1134"/>
      <c r="RD63" s="1134"/>
      <c r="RE63" s="1134"/>
      <c r="RF63" s="1134"/>
      <c r="RG63" s="1134"/>
      <c r="RH63" s="1134"/>
      <c r="RI63" s="1134"/>
      <c r="RJ63" s="1134"/>
      <c r="RK63" s="1134"/>
      <c r="RL63" s="1134"/>
      <c r="RM63" s="1134"/>
      <c r="RN63" s="1134"/>
      <c r="RO63" s="1134"/>
      <c r="RP63" s="1134"/>
      <c r="RQ63" s="1134"/>
      <c r="RR63" s="1134"/>
      <c r="RS63" s="1134"/>
      <c r="RT63" s="1134"/>
      <c r="RU63" s="1134"/>
      <c r="RV63" s="1134"/>
      <c r="RW63" s="1515"/>
      <c r="RX63" s="1503"/>
      <c r="RY63" s="1134"/>
      <c r="RZ63" s="1134"/>
      <c r="SA63" s="1134"/>
      <c r="SB63" s="1134"/>
      <c r="SC63" s="1515"/>
      <c r="SD63" s="1503"/>
      <c r="SE63" s="1134"/>
      <c r="SF63" s="1502"/>
      <c r="SG63" s="1503"/>
      <c r="SH63" s="1122"/>
      <c r="SI63" s="1122"/>
      <c r="SJ63" s="1502"/>
      <c r="SK63" s="1504"/>
      <c r="SL63" s="1122"/>
      <c r="SM63" s="1122"/>
      <c r="SN63" s="1122"/>
      <c r="SO63" s="1122"/>
      <c r="SP63" s="1122"/>
      <c r="SQ63" s="1122"/>
      <c r="SR63" s="1122"/>
      <c r="SS63" s="1502"/>
      <c r="ST63" s="1504"/>
      <c r="SU63" s="1122"/>
      <c r="SV63" s="1122"/>
      <c r="SW63" s="1122"/>
      <c r="SX63" s="1122"/>
      <c r="SY63" s="1122"/>
      <c r="SZ63" s="1122"/>
      <c r="TA63" s="1122"/>
      <c r="TB63" s="1122"/>
      <c r="TC63" s="1122"/>
      <c r="TD63" s="1122"/>
      <c r="TE63" s="1122"/>
      <c r="TF63" s="1122"/>
      <c r="TG63" s="1122"/>
      <c r="TH63" s="1122"/>
      <c r="TI63" s="1122"/>
      <c r="TJ63" s="1122"/>
      <c r="TK63" s="1122"/>
      <c r="TL63" s="1122"/>
      <c r="TM63" s="1122"/>
      <c r="TN63" s="1122"/>
      <c r="TO63" s="1122"/>
      <c r="TP63" s="1122"/>
      <c r="TQ63" s="1122"/>
      <c r="TR63" s="1122"/>
      <c r="TS63" s="1122"/>
      <c r="TT63" s="1122"/>
      <c r="TU63" s="1122"/>
      <c r="TV63" s="1122"/>
      <c r="TW63" s="1122"/>
      <c r="TX63" s="1122"/>
      <c r="TY63" s="1502"/>
      <c r="TZ63" s="1503"/>
      <c r="UA63" s="1122"/>
      <c r="UB63" s="1122"/>
      <c r="UC63" s="1122"/>
      <c r="UD63" s="1122"/>
      <c r="UE63" s="1502"/>
      <c r="UF63" s="1515"/>
      <c r="UG63" s="231"/>
      <c r="UH63" s="1515"/>
      <c r="UI63" s="1503"/>
      <c r="UJ63" s="1134"/>
      <c r="UK63" s="1134"/>
      <c r="UL63" s="1515"/>
      <c r="UM63" s="1504"/>
      <c r="UN63" s="1134"/>
      <c r="UO63" s="1134"/>
      <c r="UP63" s="1134"/>
      <c r="UQ63" s="1134"/>
      <c r="UR63" s="1134"/>
      <c r="US63" s="1134"/>
      <c r="UT63" s="1134"/>
      <c r="UU63" s="1515"/>
      <c r="UV63" s="1504"/>
      <c r="UW63" s="1134"/>
      <c r="UX63" s="1134"/>
      <c r="UY63" s="1134"/>
      <c r="UZ63" s="1134"/>
      <c r="VA63" s="1134"/>
      <c r="VB63" s="1134"/>
      <c r="VC63" s="1134"/>
      <c r="VD63" s="1134"/>
      <c r="VE63" s="1134"/>
      <c r="VF63" s="1134"/>
      <c r="VG63" s="1134"/>
      <c r="VH63" s="1134"/>
      <c r="VI63" s="1134"/>
      <c r="VJ63" s="1134"/>
      <c r="VK63" s="1134"/>
      <c r="VL63" s="1134"/>
      <c r="VM63" s="1134"/>
      <c r="VN63" s="1134"/>
      <c r="VO63" s="1134"/>
      <c r="VP63" s="1134"/>
      <c r="VQ63" s="1134"/>
      <c r="VR63" s="1134"/>
      <c r="VS63" s="1134"/>
      <c r="VT63" s="1134"/>
      <c r="VU63" s="1134"/>
      <c r="VV63" s="1134"/>
      <c r="VW63" s="1134"/>
      <c r="VX63" s="1134"/>
      <c r="VY63" s="1134"/>
      <c r="VZ63" s="1134"/>
      <c r="WA63" s="1515"/>
      <c r="WB63" s="1503"/>
      <c r="WC63" s="1134"/>
      <c r="WD63" s="1134"/>
      <c r="WE63" s="1134"/>
      <c r="WF63" s="1134"/>
      <c r="WG63" s="1515"/>
      <c r="WH63" s="1503"/>
      <c r="WI63" s="1134"/>
      <c r="WJ63" s="1502"/>
      <c r="WK63" s="1503"/>
      <c r="WL63" s="1122"/>
      <c r="WM63" s="1122"/>
      <c r="WN63" s="1502"/>
      <c r="WO63" s="1504"/>
      <c r="WP63" s="1122"/>
      <c r="WQ63" s="1122"/>
      <c r="WR63" s="1122"/>
      <c r="WS63" s="1122"/>
      <c r="WT63" s="1122"/>
      <c r="WU63" s="1122"/>
      <c r="WV63" s="1122"/>
      <c r="WW63" s="1502"/>
      <c r="WX63" s="1504"/>
      <c r="WY63" s="1264"/>
      <c r="WZ63" s="1264"/>
      <c r="XA63" s="1264"/>
      <c r="XB63" s="1506"/>
      <c r="XC63" s="1507"/>
      <c r="XD63" s="1264"/>
      <c r="XE63" s="1506"/>
      <c r="XF63" s="1508"/>
      <c r="XG63" s="1122"/>
      <c r="XH63" s="1122"/>
      <c r="XI63" s="1122"/>
      <c r="XJ63" s="1122"/>
      <c r="XK63" s="1122"/>
      <c r="XL63" s="1122"/>
      <c r="XM63" s="1122"/>
      <c r="XN63" s="1122"/>
      <c r="XO63" s="1122"/>
      <c r="XP63" s="1122"/>
      <c r="XQ63" s="1122"/>
      <c r="XR63" s="1122"/>
      <c r="XS63" s="1122"/>
      <c r="XT63" s="1122"/>
      <c r="XU63" s="1122"/>
      <c r="XV63" s="1122"/>
      <c r="XW63" s="1122"/>
      <c r="XX63" s="1122"/>
      <c r="XY63" s="1122"/>
      <c r="XZ63" s="1122"/>
      <c r="YA63" s="1122"/>
      <c r="YB63" s="1122"/>
      <c r="YC63" s="1502"/>
      <c r="YD63" s="1503"/>
      <c r="YE63" s="1122"/>
      <c r="YF63" s="1122"/>
      <c r="YG63" s="1122"/>
      <c r="YH63" s="1122"/>
      <c r="YI63" s="1502"/>
      <c r="YJ63" s="1515"/>
      <c r="YK63" s="231"/>
      <c r="YL63" s="1515"/>
      <c r="YM63" s="1503"/>
      <c r="YN63" s="1134"/>
      <c r="YO63" s="1134"/>
      <c r="YP63" s="1515"/>
      <c r="YQ63" s="1504"/>
      <c r="YR63" s="1134"/>
      <c r="YS63" s="1134"/>
      <c r="YT63" s="1134"/>
      <c r="YU63" s="1134"/>
      <c r="YV63" s="1134"/>
      <c r="YW63" s="1134"/>
      <c r="YX63" s="1134"/>
      <c r="YY63" s="1515"/>
      <c r="YZ63" s="1504"/>
      <c r="ZA63" s="1134"/>
      <c r="ZB63" s="1134"/>
      <c r="ZC63" s="1134"/>
      <c r="ZD63" s="1134"/>
      <c r="ZE63" s="1134"/>
      <c r="ZF63" s="1134"/>
      <c r="ZG63" s="1134"/>
      <c r="ZH63" s="1134"/>
      <c r="ZI63" s="1134"/>
      <c r="ZJ63" s="1134"/>
      <c r="ZK63" s="1134"/>
      <c r="ZL63" s="1134"/>
      <c r="ZM63" s="1134"/>
      <c r="ZN63" s="1134"/>
      <c r="ZO63" s="1134"/>
      <c r="ZP63" s="1134"/>
      <c r="ZQ63" s="1134"/>
      <c r="ZR63" s="1134"/>
      <c r="ZS63" s="1134"/>
      <c r="ZT63" s="1134"/>
      <c r="ZU63" s="1134"/>
      <c r="ZV63" s="1134"/>
      <c r="ZW63" s="1134"/>
      <c r="ZX63" s="1134"/>
      <c r="ZY63" s="1134"/>
      <c r="ZZ63" s="1134"/>
      <c r="AAA63" s="1134"/>
      <c r="AAB63" s="1134"/>
      <c r="AAC63" s="1134"/>
      <c r="AAD63" s="1134"/>
      <c r="AAE63" s="1515"/>
      <c r="AAF63" s="1503"/>
      <c r="AAG63" s="1134"/>
      <c r="AAH63" s="1134"/>
      <c r="AAI63" s="1134"/>
      <c r="AAJ63" s="1134"/>
      <c r="AAK63" s="1515"/>
      <c r="AAL63" s="1503"/>
      <c r="AAM63" s="1134"/>
      <c r="AAN63" s="1502"/>
      <c r="AAO63" s="1503"/>
      <c r="AAP63" s="1264"/>
      <c r="AAQ63" s="1264"/>
      <c r="AAR63" s="1502"/>
      <c r="AAS63" s="1504"/>
      <c r="AAT63" s="1264"/>
      <c r="AAU63" s="1264"/>
      <c r="AAV63" s="1264"/>
      <c r="AAW63" s="1264"/>
      <c r="AAX63" s="1264"/>
      <c r="AAY63" s="1264"/>
      <c r="AAZ63" s="1264"/>
      <c r="ABA63" s="1502"/>
      <c r="ABB63" s="1504"/>
      <c r="ABC63" s="1264"/>
      <c r="ABD63" s="1264"/>
      <c r="ABE63" s="1264"/>
      <c r="ABF63" s="1506"/>
      <c r="ABG63" s="1507"/>
      <c r="ABH63" s="1264"/>
      <c r="ABI63" s="1506"/>
      <c r="ABJ63" s="1508"/>
      <c r="ABK63" s="1122"/>
      <c r="ABL63" s="1122"/>
      <c r="ABM63" s="1122"/>
      <c r="ABN63" s="1122"/>
      <c r="ABO63" s="1122"/>
      <c r="ABP63" s="1122"/>
      <c r="ABQ63" s="1122"/>
      <c r="ABR63" s="1122"/>
      <c r="ABS63" s="1122"/>
      <c r="ABT63" s="1122"/>
      <c r="ABU63" s="1122"/>
      <c r="ABV63" s="1122"/>
      <c r="ABW63" s="1122"/>
      <c r="ABX63" s="1122"/>
      <c r="ABY63" s="1122"/>
      <c r="ABZ63" s="1122"/>
      <c r="ACA63" s="1122"/>
      <c r="ACB63" s="1122"/>
      <c r="ACC63" s="1122"/>
      <c r="ACD63" s="1122"/>
      <c r="ACE63" s="1122"/>
      <c r="ACF63" s="1122"/>
      <c r="ACG63" s="1502"/>
      <c r="ACH63" s="1503"/>
      <c r="ACI63" s="1122"/>
      <c r="ACJ63" s="1122"/>
      <c r="ACK63" s="1122"/>
      <c r="ACL63" s="1122"/>
      <c r="ACM63" s="1502"/>
      <c r="ACN63" s="1515"/>
      <c r="ACO63" s="231"/>
      <c r="ACP63" s="1515"/>
      <c r="ACQ63" s="1503"/>
      <c r="ACR63" s="1134"/>
      <c r="ACS63" s="1134"/>
      <c r="ACT63" s="1515"/>
      <c r="ACU63" s="1504"/>
      <c r="ACV63" s="1134"/>
      <c r="ACW63" s="1134"/>
      <c r="ACX63" s="1134"/>
      <c r="ACY63" s="1134"/>
      <c r="ACZ63" s="1134"/>
      <c r="ADA63" s="1134"/>
      <c r="ADB63" s="1134"/>
      <c r="ADC63" s="1515"/>
      <c r="ADD63" s="1504"/>
      <c r="ADE63" s="1134"/>
      <c r="ADF63" s="1134"/>
      <c r="ADG63" s="1134"/>
      <c r="ADH63" s="1134"/>
      <c r="ADI63" s="1134"/>
      <c r="ADJ63" s="1134"/>
      <c r="ADK63" s="1134"/>
      <c r="ADL63" s="1134"/>
      <c r="ADM63" s="1134"/>
      <c r="ADN63" s="1134"/>
      <c r="ADO63" s="1134"/>
      <c r="ADP63" s="1134"/>
      <c r="ADQ63" s="1134"/>
      <c r="ADR63" s="1134"/>
      <c r="ADS63" s="1134"/>
      <c r="ADT63" s="1134"/>
      <c r="ADU63" s="1134"/>
      <c r="ADV63" s="1134"/>
      <c r="ADW63" s="1134"/>
      <c r="ADX63" s="1134"/>
      <c r="ADY63" s="1134"/>
      <c r="ADZ63" s="1134"/>
      <c r="AEA63" s="1134"/>
      <c r="AEB63" s="1134"/>
      <c r="AEC63" s="1134"/>
      <c r="AED63" s="1134"/>
      <c r="AEE63" s="1134"/>
      <c r="AEF63" s="1134"/>
      <c r="AEG63" s="1134"/>
      <c r="AEH63" s="1134"/>
      <c r="AEI63" s="1515"/>
      <c r="AEJ63" s="1503"/>
      <c r="AEK63" s="1134"/>
      <c r="AEL63" s="1134"/>
      <c r="AEM63" s="1134"/>
      <c r="AEN63" s="1134"/>
      <c r="AEO63" s="1515"/>
      <c r="AEP63" s="1503"/>
      <c r="AEQ63" s="1134"/>
      <c r="AER63" s="1502"/>
      <c r="AES63" s="1503"/>
      <c r="AET63" s="1264"/>
      <c r="AEU63" s="1264"/>
      <c r="AEV63" s="1502"/>
      <c r="AEW63" s="1504"/>
      <c r="AEX63" s="1264"/>
      <c r="AEY63" s="1264"/>
      <c r="AEZ63" s="1264"/>
      <c r="AFA63" s="1264"/>
      <c r="AFB63" s="1264"/>
      <c r="AFC63" s="1264"/>
      <c r="AFD63" s="1264"/>
      <c r="AFE63" s="1502"/>
      <c r="AFF63" s="1504"/>
      <c r="AFG63" s="1264"/>
      <c r="AFH63" s="1264"/>
      <c r="AFI63" s="1264"/>
      <c r="AFJ63" s="1506"/>
      <c r="AFK63" s="1507"/>
      <c r="AFL63" s="1264"/>
      <c r="AFM63" s="1506"/>
      <c r="AFN63" s="1508"/>
      <c r="AFO63" s="1122"/>
      <c r="AFP63" s="1122"/>
      <c r="AFQ63" s="1122"/>
      <c r="AFR63" s="1122"/>
      <c r="AFS63" s="1122"/>
      <c r="AFT63" s="1122"/>
      <c r="AFU63" s="1122"/>
      <c r="AFV63" s="1122"/>
      <c r="AFW63" s="1122"/>
      <c r="AFX63" s="1122"/>
      <c r="AFY63" s="1122"/>
      <c r="AFZ63" s="1122"/>
      <c r="AGA63" s="1122"/>
      <c r="AGB63" s="1122"/>
      <c r="AGC63" s="1122"/>
      <c r="AGD63" s="1122"/>
      <c r="AGE63" s="1122"/>
      <c r="AGF63" s="1122"/>
      <c r="AGG63" s="1122"/>
      <c r="AGH63" s="1122"/>
      <c r="AGI63" s="1122"/>
      <c r="AGJ63" s="1122"/>
      <c r="AGK63" s="1502"/>
      <c r="AGL63" s="1503"/>
      <c r="AGM63" s="1122"/>
      <c r="AGN63" s="1122"/>
      <c r="AGO63" s="1122"/>
      <c r="AGP63" s="1122"/>
      <c r="AGQ63" s="1502"/>
      <c r="AGR63" s="1515"/>
      <c r="AGS63" s="231"/>
      <c r="AGT63" s="1515"/>
      <c r="AGU63" s="1503"/>
      <c r="AGV63" s="1134"/>
      <c r="AGW63" s="1134"/>
      <c r="AGX63" s="1515"/>
      <c r="AGY63" s="1504"/>
      <c r="AGZ63" s="1134"/>
      <c r="AHA63" s="1134"/>
      <c r="AHB63" s="1134"/>
      <c r="AHC63" s="1134"/>
      <c r="AHD63" s="1134"/>
      <c r="AHE63" s="1134"/>
      <c r="AHF63" s="1134"/>
      <c r="AHG63" s="1502"/>
      <c r="AHH63" s="1504"/>
      <c r="AHI63" s="1264"/>
      <c r="AHJ63" s="1264"/>
      <c r="AHK63" s="1264"/>
      <c r="AHL63" s="1506"/>
      <c r="AHM63" s="1507"/>
      <c r="AHN63" s="1264"/>
      <c r="AHO63" s="1506"/>
      <c r="AHP63" s="1508"/>
      <c r="AHQ63" s="1134"/>
      <c r="AHR63" s="1134"/>
      <c r="AHS63" s="1134"/>
      <c r="AHT63" s="1134"/>
      <c r="AHU63" s="1134"/>
      <c r="AHV63" s="1134"/>
      <c r="AHW63" s="1134"/>
      <c r="AHX63" s="1134"/>
      <c r="AHY63" s="1134"/>
      <c r="AHZ63" s="1134"/>
      <c r="AIA63" s="1134"/>
      <c r="AIB63" s="1134"/>
      <c r="AIC63" s="1134"/>
      <c r="AID63" s="1134"/>
      <c r="AIE63" s="1134"/>
      <c r="AIF63" s="1134"/>
      <c r="AIG63" s="1134"/>
      <c r="AIH63" s="1134"/>
      <c r="AII63" s="1134"/>
      <c r="AIJ63" s="1134"/>
      <c r="AIK63" s="1134"/>
      <c r="AIL63" s="1134"/>
      <c r="AIM63" s="1515"/>
      <c r="AIN63" s="1503"/>
      <c r="AIO63" s="1134"/>
      <c r="AIP63" s="1134"/>
      <c r="AIQ63" s="1134"/>
      <c r="AIR63" s="1134"/>
      <c r="AIS63" s="1515"/>
      <c r="AIT63" s="1503"/>
      <c r="AIU63" s="1134"/>
      <c r="AIV63" s="1502"/>
      <c r="AIW63" s="1503"/>
      <c r="AIX63" s="1122"/>
      <c r="AIY63" s="1122"/>
      <c r="AIZ63" s="1502"/>
      <c r="AJA63" s="1504"/>
      <c r="AJB63" s="1122"/>
      <c r="AJC63" s="1122"/>
      <c r="AJD63" s="1122"/>
      <c r="AJE63" s="1122"/>
      <c r="AJF63" s="1122"/>
      <c r="AJG63" s="1122"/>
      <c r="AJH63" s="1122"/>
      <c r="AJI63" s="1502"/>
      <c r="AJJ63" s="1504"/>
      <c r="AJK63" s="1122"/>
      <c r="AJL63" s="1122"/>
      <c r="AJM63" s="1122"/>
      <c r="AJN63" s="1122"/>
      <c r="AJO63" s="1122"/>
      <c r="AJP63" s="1122"/>
      <c r="AJQ63" s="1122"/>
      <c r="AJR63" s="1122"/>
      <c r="AJS63" s="1122"/>
      <c r="AJT63" s="1122"/>
      <c r="AJU63" s="1122"/>
      <c r="AJV63" s="1122"/>
      <c r="AJW63" s="1122"/>
      <c r="AJX63" s="1122"/>
      <c r="AJY63" s="1122"/>
      <c r="AJZ63" s="1122"/>
      <c r="AKA63" s="1122"/>
      <c r="AKB63" s="1122"/>
      <c r="AKC63" s="1122"/>
      <c r="AKD63" s="1122"/>
      <c r="AKE63" s="1122"/>
      <c r="AKF63" s="1122"/>
      <c r="AKG63" s="1122"/>
      <c r="AKH63" s="1122"/>
      <c r="AKI63" s="1122"/>
      <c r="AKJ63" s="1122"/>
      <c r="AKK63" s="1122"/>
      <c r="AKL63" s="1122"/>
      <c r="AKM63" s="1122"/>
      <c r="AKN63" s="1122"/>
      <c r="AKO63" s="1502"/>
      <c r="AKP63" s="1503"/>
      <c r="AKQ63" s="1122"/>
      <c r="AKR63" s="1122"/>
      <c r="AKS63" s="1122"/>
      <c r="AKT63" s="1122"/>
      <c r="AKU63" s="1502"/>
      <c r="AKV63" s="1515"/>
      <c r="AKW63" s="231"/>
      <c r="AKX63" s="1515"/>
      <c r="AKY63" s="1503"/>
      <c r="AKZ63" s="1134"/>
      <c r="ALA63" s="1134"/>
      <c r="ALB63" s="1515"/>
      <c r="ALC63" s="1504"/>
      <c r="ALD63" s="1134"/>
      <c r="ALE63" s="1134"/>
      <c r="ALF63" s="1134"/>
      <c r="ALG63" s="1134"/>
      <c r="ALH63" s="1134"/>
      <c r="ALI63" s="1134"/>
      <c r="ALJ63" s="1134"/>
      <c r="ALK63" s="1515"/>
      <c r="ALL63" s="1504"/>
      <c r="ALM63" s="1134"/>
      <c r="ALN63" s="1134"/>
      <c r="ALO63" s="1134"/>
      <c r="ALP63" s="1506"/>
      <c r="ALQ63" s="1507"/>
      <c r="ALR63" s="1264"/>
      <c r="ALS63" s="1506"/>
      <c r="ALT63" s="1508"/>
      <c r="ALU63" s="1134"/>
      <c r="ALV63" s="1134"/>
      <c r="ALW63" s="1134"/>
      <c r="ALX63" s="1134"/>
      <c r="ALY63" s="1134"/>
      <c r="ALZ63" s="1134"/>
      <c r="AMA63" s="1134"/>
      <c r="AMB63" s="1134"/>
      <c r="AMC63" s="1134"/>
      <c r="AMD63" s="1134"/>
      <c r="AME63" s="1134"/>
      <c r="AMF63" s="1134"/>
      <c r="AMG63" s="1134"/>
      <c r="AMH63" s="1134"/>
      <c r="AMI63" s="1134"/>
      <c r="AMJ63" s="1134"/>
      <c r="AMK63" s="1134"/>
      <c r="AML63" s="1134"/>
      <c r="AMM63" s="1134"/>
      <c r="AMN63" s="1134"/>
      <c r="AMO63" s="1134"/>
      <c r="AMP63" s="1134"/>
      <c r="AMQ63" s="1515"/>
      <c r="AMR63" s="1503"/>
      <c r="AMS63" s="1134"/>
      <c r="AMT63" s="1134"/>
      <c r="AMU63" s="1134"/>
      <c r="AMV63" s="1134"/>
      <c r="AMW63" s="1515"/>
      <c r="AMX63" s="1503"/>
      <c r="AMY63" s="1134"/>
      <c r="AMZ63" s="1502"/>
      <c r="ANA63" s="1503"/>
      <c r="ANB63" s="1122"/>
      <c r="ANC63" s="1122"/>
      <c r="AND63" s="1502"/>
      <c r="ANE63" s="1504"/>
      <c r="ANF63" s="1122"/>
      <c r="ANG63" s="1122"/>
      <c r="ANH63" s="1122"/>
      <c r="ANI63" s="1122"/>
      <c r="ANJ63" s="1122"/>
      <c r="ANK63" s="1122"/>
      <c r="ANL63" s="1122"/>
      <c r="ANM63" s="1502"/>
      <c r="ANN63" s="1504"/>
      <c r="ANO63" s="1122"/>
      <c r="ANP63" s="1122"/>
      <c r="ANQ63" s="1122"/>
      <c r="ANR63" s="1122"/>
      <c r="ANS63" s="1122"/>
      <c r="ANT63" s="1122"/>
      <c r="ANU63" s="1122"/>
      <c r="ANV63" s="1122"/>
      <c r="ANW63" s="1122"/>
      <c r="ANX63" s="1122"/>
      <c r="ANY63" s="1122"/>
      <c r="ANZ63" s="1122"/>
      <c r="AOA63" s="1122"/>
      <c r="AOB63" s="1122"/>
      <c r="AOC63" s="1122"/>
      <c r="AOD63" s="1122"/>
      <c r="AOE63" s="1122"/>
      <c r="AOF63" s="1122"/>
      <c r="AOG63" s="1122"/>
      <c r="AOH63" s="1122"/>
      <c r="AOI63" s="1122"/>
      <c r="AOJ63" s="1122"/>
      <c r="AOK63" s="1122"/>
      <c r="AOL63" s="1122"/>
      <c r="AOM63" s="1122"/>
      <c r="AON63" s="1122"/>
      <c r="AOO63" s="1122"/>
      <c r="AOP63" s="1122"/>
      <c r="AOQ63" s="1122"/>
      <c r="AOR63" s="1122"/>
      <c r="AOS63" s="1502"/>
      <c r="AOT63" s="1503"/>
      <c r="AOU63" s="1122"/>
      <c r="AOV63" s="1122"/>
      <c r="AOW63" s="1122"/>
      <c r="AOX63" s="1122"/>
      <c r="AOY63" s="1502"/>
      <c r="AOZ63" s="1515"/>
      <c r="APA63" s="231"/>
      <c r="APB63" s="1515"/>
      <c r="APC63" s="1503"/>
      <c r="APD63" s="1134"/>
      <c r="APE63" s="1134"/>
      <c r="APF63" s="1515"/>
      <c r="APG63" s="1504"/>
      <c r="APH63" s="1134"/>
      <c r="API63" s="1134"/>
      <c r="APJ63" s="1134"/>
      <c r="APK63" s="1134"/>
      <c r="APL63" s="1134"/>
      <c r="APM63" s="1134"/>
      <c r="APN63" s="1134"/>
      <c r="APO63" s="1515"/>
      <c r="APP63" s="1504"/>
      <c r="APQ63" s="1134"/>
      <c r="APR63" s="1134"/>
      <c r="APS63" s="1134"/>
      <c r="APT63" s="1506"/>
      <c r="APU63" s="1507"/>
      <c r="APV63" s="1264"/>
      <c r="APW63" s="1506"/>
      <c r="APX63" s="1508"/>
      <c r="APY63" s="1134"/>
      <c r="APZ63" s="1134"/>
      <c r="AQA63" s="1134"/>
      <c r="AQB63" s="1134"/>
      <c r="AQC63" s="1134"/>
      <c r="AQD63" s="1134"/>
      <c r="AQE63" s="1134"/>
      <c r="AQF63" s="1134"/>
      <c r="AQG63" s="1134"/>
      <c r="AQH63" s="1134"/>
      <c r="AQI63" s="1134"/>
      <c r="AQJ63" s="1134"/>
      <c r="AQK63" s="1134"/>
      <c r="AQL63" s="1134"/>
      <c r="AQM63" s="1134"/>
      <c r="AQN63" s="1134"/>
      <c r="AQO63" s="1134"/>
      <c r="AQP63" s="1134"/>
      <c r="AQQ63" s="1134"/>
      <c r="AQR63" s="1134"/>
      <c r="AQS63" s="1134"/>
      <c r="AQT63" s="1134"/>
      <c r="AQU63" s="1515"/>
      <c r="AQV63" s="1503"/>
      <c r="AQW63" s="1134"/>
      <c r="AQX63" s="1134"/>
      <c r="AQY63" s="1134"/>
      <c r="AQZ63" s="1134"/>
      <c r="ARA63" s="1515"/>
      <c r="ARB63" s="1503"/>
      <c r="ARC63" s="1134"/>
      <c r="ARD63" s="1502"/>
      <c r="ARE63" s="1503"/>
      <c r="ARF63" s="1122"/>
      <c r="ARG63" s="1122"/>
      <c r="ARH63" s="1502"/>
      <c r="ARI63" s="1504"/>
      <c r="ARJ63" s="1122"/>
      <c r="ARK63" s="1122"/>
      <c r="ARL63" s="1122"/>
      <c r="ARM63" s="1122"/>
      <c r="ARN63" s="1122"/>
      <c r="ARO63" s="1122"/>
      <c r="ARP63" s="1122"/>
      <c r="ARQ63" s="1502"/>
      <c r="ARR63" s="1504"/>
      <c r="ARS63" s="1122"/>
      <c r="ART63" s="1122"/>
      <c r="ARU63" s="1122"/>
      <c r="ARV63" s="1122"/>
      <c r="ARW63" s="1122"/>
      <c r="ARX63" s="1122"/>
      <c r="ARY63" s="1122"/>
      <c r="ARZ63" s="1122"/>
      <c r="ASA63" s="1122"/>
      <c r="ASB63" s="1122"/>
      <c r="ASC63" s="302"/>
      <c r="ASD63" s="302"/>
      <c r="ASE63" s="302"/>
      <c r="ASF63" s="302"/>
      <c r="ASG63" s="302"/>
      <c r="ASH63" s="302"/>
      <c r="ASI63" s="302"/>
      <c r="ASJ63" s="302"/>
      <c r="ASK63" s="302"/>
      <c r="ASL63" s="302"/>
      <c r="ASM63" s="302"/>
      <c r="ASN63" s="302"/>
      <c r="ASO63" s="302"/>
      <c r="ASP63" s="302"/>
      <c r="ASQ63" s="302"/>
      <c r="ASR63" s="1122"/>
      <c r="ASS63" s="1122"/>
      <c r="AST63" s="1122"/>
      <c r="ASU63" s="1122"/>
      <c r="ASV63" s="1122"/>
      <c r="ASW63" s="1502"/>
      <c r="ASX63" s="1503"/>
      <c r="ASY63" s="1122"/>
      <c r="ASZ63" s="1122"/>
      <c r="ATA63" s="1122"/>
      <c r="ATB63" s="1122"/>
      <c r="ATC63" s="1502"/>
      <c r="ATD63" s="1515"/>
      <c r="ATE63" s="231"/>
      <c r="ATF63" s="1515"/>
      <c r="ATG63" s="1503"/>
      <c r="ATH63" s="1122"/>
      <c r="ATI63" s="1122"/>
      <c r="ATJ63" s="1502"/>
      <c r="ATK63" s="1504"/>
      <c r="ATL63" s="1122"/>
      <c r="ATM63" s="1122"/>
      <c r="ATN63" s="1122"/>
      <c r="ATO63" s="1122"/>
      <c r="ATP63" s="1122"/>
      <c r="ATQ63" s="1122"/>
      <c r="ATR63" s="1122"/>
      <c r="ATS63" s="1502"/>
      <c r="ATT63" s="1504"/>
      <c r="ATU63" s="1122"/>
      <c r="ATV63" s="1122"/>
      <c r="ATW63" s="1122"/>
      <c r="ATX63" s="1122"/>
      <c r="ATY63" s="1122"/>
      <c r="ATZ63" s="1122"/>
      <c r="AUA63" s="1122"/>
      <c r="AUB63" s="1122"/>
      <c r="AUC63" s="1122"/>
      <c r="AUD63" s="1122"/>
      <c r="AUE63" s="1122"/>
      <c r="AUF63" s="1122"/>
      <c r="AUG63" s="1122"/>
      <c r="AUH63" s="1122"/>
      <c r="AUI63" s="1648"/>
      <c r="AUJ63" s="1653"/>
      <c r="AUO63" s="1654"/>
      <c r="AUP63" s="1653"/>
      <c r="AUR63" s="1648"/>
      <c r="AUS63" s="1653"/>
      <c r="AUV63" s="1655"/>
      <c r="AUW63" s="1539"/>
      <c r="AVE63" s="1655"/>
      <c r="AVF63" s="1539"/>
      <c r="AVK63" s="1242"/>
      <c r="AVL63" s="1525"/>
      <c r="AVM63" s="1526"/>
      <c r="AVN63" s="1537"/>
      <c r="AVO63" s="1537"/>
      <c r="AVP63" s="1537"/>
      <c r="AVS63" s="1242"/>
      <c r="AVT63" s="1525"/>
      <c r="AVU63" s="1526"/>
      <c r="AVV63" s="1242"/>
      <c r="AWA63" s="1242"/>
      <c r="AWB63" s="1525"/>
      <c r="AWC63" s="1526"/>
      <c r="AWE63" s="1538"/>
      <c r="AWF63" s="1539"/>
      <c r="AWG63" s="1239"/>
      <c r="AWH63" s="1535"/>
      <c r="AWI63" s="1536"/>
      <c r="AWJ63" s="1240"/>
      <c r="AWK63" s="1533"/>
      <c r="AWL63" s="1534"/>
      <c r="AWM63" s="1143"/>
      <c r="AWN63" s="1143"/>
      <c r="AWO63" s="302"/>
      <c r="AWP63" s="302"/>
      <c r="AWQ63" s="302"/>
      <c r="AWR63" s="302"/>
      <c r="AWS63" s="302"/>
      <c r="AWT63" s="302"/>
      <c r="AWU63" s="302"/>
      <c r="AWV63" s="302"/>
      <c r="AWW63" s="302"/>
      <c r="AWX63" s="302"/>
      <c r="AWY63" s="302"/>
      <c r="AWZ63" s="302"/>
      <c r="AXA63" s="302"/>
      <c r="AXB63" s="302"/>
      <c r="AXC63" s="302"/>
      <c r="AXD63" s="302"/>
      <c r="AXE63" s="302"/>
      <c r="AXF63" s="302"/>
      <c r="AXG63" s="302"/>
      <c r="AXH63" s="302"/>
      <c r="AXI63" s="302"/>
      <c r="AXJ63" s="302"/>
      <c r="AXK63" s="302"/>
      <c r="AXL63" s="302"/>
      <c r="AXM63" s="302"/>
      <c r="AXN63" s="302"/>
      <c r="AXQ63" s="1648"/>
      <c r="AXR63" s="1653"/>
      <c r="AXY63" s="1143"/>
      <c r="AXZ63" s="1144"/>
      <c r="AYA63" s="1144"/>
      <c r="AYB63" s="1143"/>
      <c r="AYD63" s="1655"/>
      <c r="AYE63" s="1539"/>
      <c r="AYK63" s="1143"/>
      <c r="AYL63" s="1143"/>
      <c r="AYM63" s="1144"/>
      <c r="AYN63" s="1144"/>
      <c r="AYO63" s="1143"/>
      <c r="AYP63" s="1143"/>
      <c r="AYQ63" s="1143"/>
      <c r="AYU63" s="780"/>
      <c r="AYW63" s="230"/>
      <c r="AZB63" s="230"/>
      <c r="AZC63" s="1637"/>
      <c r="AZD63" s="1638"/>
      <c r="AZE63" s="1638"/>
      <c r="AZF63" s="1274"/>
      <c r="AZK63" s="1515"/>
      <c r="AZL63" s="1503"/>
      <c r="AZM63" s="1134"/>
      <c r="AZN63" s="1134"/>
      <c r="AZO63" s="1134"/>
      <c r="AZP63" s="1134"/>
      <c r="AZQ63" s="1515"/>
      <c r="AZR63" s="1503"/>
      <c r="AZS63" s="1134"/>
      <c r="AZT63" s="1502"/>
      <c r="AZU63" s="1503"/>
      <c r="AZV63" s="1264"/>
      <c r="AZW63" s="1264"/>
      <c r="AZX63" s="1502"/>
      <c r="AZY63" s="1504"/>
      <c r="AZZ63" s="1264"/>
      <c r="BAA63" s="1264"/>
      <c r="BAB63" s="1264"/>
      <c r="BAC63" s="1264"/>
      <c r="BAD63" s="1264"/>
      <c r="BAE63" s="1264"/>
      <c r="BAF63" s="1264"/>
      <c r="BAG63" s="1502"/>
      <c r="BAH63" s="1504"/>
      <c r="BAI63" s="1264"/>
      <c r="BAJ63" s="1264"/>
      <c r="BAK63" s="1264"/>
      <c r="BAL63" s="1506"/>
      <c r="BAM63" s="1507"/>
      <c r="BAN63" s="1264"/>
      <c r="BAO63" s="1506"/>
      <c r="BAP63" s="1508"/>
      <c r="BAQ63" s="747"/>
      <c r="BAR63" s="747"/>
      <c r="BAU63" s="249"/>
      <c r="BAV63" s="249"/>
      <c r="BAW63" s="1122"/>
      <c r="BAX63" s="1122"/>
      <c r="BAY63" s="1122"/>
      <c r="BAZ63" s="1122"/>
      <c r="BBA63" s="1122"/>
      <c r="BBB63" s="1122"/>
      <c r="BBC63" s="1122"/>
      <c r="BBD63" s="1122"/>
      <c r="BBE63" s="1122"/>
      <c r="BBF63" s="1122"/>
      <c r="BBG63" s="1122"/>
      <c r="BBH63" s="1122"/>
      <c r="BBI63" s="1122"/>
      <c r="BBJ63" s="1122"/>
      <c r="BBK63" s="1122"/>
      <c r="BBL63" s="1122"/>
      <c r="BBM63" s="1502"/>
      <c r="BBN63" s="1503"/>
      <c r="BBO63" s="1122"/>
      <c r="BBP63" s="1122"/>
      <c r="BBQ63" s="1122"/>
      <c r="BBR63" s="1122"/>
      <c r="BBS63" s="1502"/>
      <c r="BBT63" s="1515"/>
      <c r="BBU63" s="231"/>
      <c r="BBV63" s="1515"/>
      <c r="BBW63" s="1503"/>
      <c r="BBX63" s="1134"/>
      <c r="BBY63" s="1134"/>
      <c r="BBZ63" s="1515"/>
      <c r="BCA63" s="1504"/>
      <c r="BCB63" s="1134"/>
      <c r="BCC63" s="1134"/>
      <c r="BCD63" s="1134"/>
      <c r="BCE63" s="1134"/>
      <c r="BCF63" s="1134"/>
      <c r="BCG63" s="1134"/>
      <c r="BCH63" s="1134"/>
      <c r="BCI63" s="1515"/>
      <c r="BCJ63" s="1504"/>
      <c r="BCK63" s="1134"/>
      <c r="BCL63" s="1134"/>
      <c r="BCM63" s="1134"/>
      <c r="BCN63" s="1506"/>
      <c r="BCO63" s="1507"/>
      <c r="BCP63" s="1264"/>
      <c r="BCQ63" s="1506"/>
      <c r="BCR63" s="1508"/>
      <c r="BCS63" s="1134"/>
      <c r="BCT63" s="1134"/>
      <c r="BCU63" s="1134"/>
      <c r="BCV63" s="1134"/>
      <c r="BCW63" s="1134"/>
      <c r="BCX63" s="1134"/>
      <c r="BCY63" s="1134"/>
      <c r="BCZ63" s="1134"/>
      <c r="BDA63" s="1134"/>
      <c r="BDB63" s="1134"/>
      <c r="BDC63" s="1134"/>
      <c r="BDD63" s="1134"/>
      <c r="BDE63" s="1134"/>
      <c r="BDF63" s="1134"/>
      <c r="BDG63" s="1134"/>
      <c r="BDH63" s="1134"/>
      <c r="BDI63" s="1134"/>
      <c r="BDJ63" s="1134"/>
      <c r="BDK63" s="1134"/>
      <c r="BDL63" s="1134"/>
      <c r="BDM63" s="1134"/>
      <c r="BDN63" s="1134"/>
      <c r="BDO63" s="1515"/>
      <c r="BDP63" s="1503"/>
      <c r="BDQ63" s="1134"/>
      <c r="BDR63" s="1134"/>
      <c r="BDS63" s="1134"/>
      <c r="BDT63" s="1134"/>
      <c r="BDU63" s="1515"/>
      <c r="BDV63" s="1503"/>
      <c r="BDW63" s="1134"/>
      <c r="BDX63" s="1502"/>
      <c r="BDY63" s="1503"/>
      <c r="BDZ63" s="1122"/>
      <c r="BEA63" s="1122"/>
      <c r="BEB63" s="1502"/>
      <c r="BEC63" s="1504"/>
      <c r="BED63" s="1122"/>
      <c r="BEE63" s="1122"/>
      <c r="BEF63" s="1122"/>
      <c r="BEG63" s="1122"/>
      <c r="BEH63" s="1122"/>
      <c r="BEI63" s="1122"/>
      <c r="BEJ63" s="1122"/>
      <c r="BEK63" s="1502"/>
      <c r="BEL63" s="1504"/>
      <c r="BEM63" s="1122"/>
      <c r="BEN63" s="1122"/>
      <c r="BEO63" s="1122"/>
      <c r="BEP63" s="1122"/>
      <c r="BEQ63" s="1122"/>
      <c r="BER63" s="1122"/>
      <c r="BES63" s="1122"/>
      <c r="BET63" s="1122"/>
      <c r="BEU63" s="1122"/>
      <c r="BEV63" s="1122"/>
      <c r="BEW63" s="1122"/>
      <c r="BEX63" s="1122"/>
      <c r="BEY63" s="1122"/>
      <c r="BEZ63" s="1122"/>
      <c r="BFA63" s="1122"/>
      <c r="BFB63" s="1122"/>
      <c r="BFC63" s="1122"/>
      <c r="BFD63" s="1122"/>
      <c r="BFE63" s="1122"/>
      <c r="BFF63" s="1122"/>
      <c r="BFG63" s="1122"/>
      <c r="BFH63" s="1122"/>
      <c r="BFI63" s="1122"/>
      <c r="BFJ63" s="1122"/>
      <c r="BFK63" s="1122"/>
      <c r="BFL63" s="1122"/>
      <c r="BFM63" s="1122"/>
      <c r="BFN63" s="1122"/>
      <c r="BFO63" s="1122"/>
      <c r="BFP63" s="1122"/>
      <c r="BFQ63" s="1502"/>
      <c r="BFR63" s="1503"/>
      <c r="BFS63" s="1122"/>
      <c r="BFT63" s="1122"/>
      <c r="BFU63" s="1122"/>
      <c r="BFV63" s="1122"/>
      <c r="BFW63" s="1502"/>
      <c r="BFX63" s="1515"/>
      <c r="BFY63" s="231"/>
      <c r="BFZ63" s="1515"/>
      <c r="BGA63" s="1503"/>
      <c r="BGB63" s="1134"/>
      <c r="BGC63" s="1134"/>
      <c r="BGD63" s="1515"/>
      <c r="BGE63" s="1504"/>
      <c r="BGF63" s="1134"/>
      <c r="BGG63" s="1134"/>
      <c r="BGH63" s="1134"/>
      <c r="BGI63" s="1134"/>
      <c r="BGJ63" s="1134"/>
      <c r="BGK63" s="1134"/>
      <c r="BGL63" s="1134"/>
      <c r="BGM63" s="1515"/>
      <c r="BGN63" s="1504"/>
      <c r="BGO63" s="1134"/>
      <c r="BGP63" s="1134"/>
      <c r="BGQ63" s="1134"/>
      <c r="BGR63" s="1506"/>
      <c r="BGS63" s="1507"/>
      <c r="BGT63" s="1264"/>
      <c r="BGU63" s="1506"/>
      <c r="BGV63" s="1508"/>
      <c r="BGW63" s="1134"/>
      <c r="BGX63" s="1134"/>
      <c r="BGY63" s="1134"/>
      <c r="BGZ63" s="1134"/>
      <c r="BHA63" s="1134"/>
      <c r="BHB63" s="1134"/>
      <c r="BHC63" s="1134"/>
      <c r="BHD63" s="1134"/>
      <c r="BHE63" s="1134"/>
      <c r="BHF63" s="1134"/>
      <c r="BHG63" s="1134"/>
      <c r="BHH63" s="1134"/>
      <c r="BHI63" s="1134"/>
      <c r="BHJ63" s="1134"/>
      <c r="BHK63" s="1134"/>
      <c r="BHL63" s="1134"/>
      <c r="BHM63" s="1134"/>
      <c r="BHN63" s="1134"/>
      <c r="BHO63" s="1134"/>
      <c r="BHP63" s="1134"/>
      <c r="BHQ63" s="1134"/>
      <c r="BHR63" s="1134"/>
      <c r="BHS63" s="1515"/>
      <c r="BHT63" s="1503"/>
      <c r="BHU63" s="1134"/>
      <c r="BHV63" s="1134"/>
      <c r="BHW63" s="1134"/>
      <c r="BHX63" s="1134"/>
      <c r="BHY63" s="1515"/>
      <c r="BHZ63" s="1503"/>
      <c r="BIA63" s="1134"/>
      <c r="BIB63" s="1502"/>
      <c r="BIC63" s="1503"/>
      <c r="BID63" s="1122"/>
      <c r="BIE63" s="1122"/>
      <c r="BIF63" s="1502"/>
      <c r="BIG63" s="1504"/>
      <c r="BIH63" s="1122"/>
      <c r="BII63" s="1122"/>
      <c r="BIJ63" s="1122"/>
      <c r="BIK63" s="1122"/>
      <c r="BIL63" s="1122"/>
      <c r="BIM63" s="1122"/>
      <c r="BIN63" s="1122"/>
      <c r="BIO63" s="1502"/>
      <c r="BIP63" s="1504"/>
      <c r="BIQ63" s="1122"/>
      <c r="BIR63" s="1122"/>
      <c r="BIS63" s="1122"/>
      <c r="BIT63" s="1122"/>
      <c r="BIU63" s="1122"/>
      <c r="BIV63" s="1122"/>
      <c r="BIW63" s="1122"/>
      <c r="BIX63" s="1122"/>
      <c r="BIY63" s="1122"/>
      <c r="BIZ63" s="1122"/>
      <c r="BJA63" s="1122"/>
      <c r="BJB63" s="1122"/>
      <c r="BJC63" s="1122"/>
      <c r="BJD63" s="1122"/>
      <c r="BJE63" s="1122"/>
      <c r="BJF63" s="1122"/>
      <c r="BJG63" s="1122"/>
      <c r="BJH63" s="1122"/>
      <c r="BJI63" s="1122"/>
      <c r="BJJ63" s="1122"/>
      <c r="BJK63" s="1122"/>
      <c r="BJL63" s="1122"/>
      <c r="BJM63" s="1122"/>
      <c r="BJN63" s="1122"/>
      <c r="BJO63" s="1122"/>
      <c r="BJP63" s="1122"/>
      <c r="BJQ63" s="1122"/>
      <c r="BJR63" s="1122"/>
      <c r="BJS63" s="1122"/>
      <c r="BJT63" s="1122"/>
      <c r="BJU63" s="1502"/>
      <c r="BJV63" s="1503"/>
      <c r="BJW63" s="1122"/>
      <c r="BJX63" s="1122"/>
      <c r="BJY63" s="1122"/>
      <c r="BJZ63" s="1122"/>
      <c r="BKA63" s="1502"/>
      <c r="BKB63" s="1515"/>
      <c r="BKC63" s="231"/>
      <c r="BKD63" s="1515"/>
      <c r="BKE63" s="1503"/>
      <c r="BKF63" s="1134"/>
      <c r="BKG63" s="1134"/>
      <c r="BKH63" s="1515"/>
      <c r="BKI63" s="1504"/>
      <c r="BKJ63" s="1134"/>
      <c r="BKK63" s="1134"/>
      <c r="BKL63" s="1134"/>
      <c r="BKM63" s="1134"/>
      <c r="BKN63" s="1134"/>
      <c r="BKO63" s="1134"/>
      <c r="BKP63" s="1134"/>
      <c r="BKQ63" s="1515"/>
      <c r="BKR63" s="1504"/>
      <c r="BKS63" s="1134"/>
      <c r="BKT63" s="1134"/>
      <c r="BKU63" s="1134"/>
      <c r="BKV63" s="1506"/>
      <c r="BKW63" s="1507"/>
      <c r="BKX63" s="1264"/>
      <c r="BKY63" s="1506"/>
      <c r="BKZ63" s="1508"/>
      <c r="BLA63" s="1134"/>
      <c r="BLB63" s="1134"/>
      <c r="BLC63" s="1134"/>
      <c r="BLD63" s="1134"/>
      <c r="BLE63" s="1134"/>
      <c r="BLF63" s="1134"/>
      <c r="BLG63" s="1134"/>
      <c r="BLH63" s="1134"/>
      <c r="BLI63" s="1134"/>
      <c r="BLJ63" s="1134"/>
      <c r="BLK63" s="1134"/>
      <c r="BLL63" s="1134"/>
      <c r="BLM63" s="1134"/>
      <c r="BLN63" s="1134"/>
      <c r="BLO63" s="1134"/>
      <c r="BLP63" s="1134"/>
      <c r="BLQ63" s="1134"/>
      <c r="BLR63" s="1134"/>
      <c r="BLS63" s="1134"/>
      <c r="BLT63" s="1134"/>
      <c r="BLU63" s="1134"/>
      <c r="BLV63" s="1134"/>
      <c r="BLW63" s="1515"/>
      <c r="BLX63" s="1503"/>
      <c r="BLY63" s="1134"/>
      <c r="BLZ63" s="1134"/>
      <c r="BMA63" s="1134"/>
      <c r="BMB63" s="1134"/>
      <c r="BMC63" s="1515"/>
      <c r="BMD63" s="1503"/>
      <c r="BME63" s="1134"/>
      <c r="BMF63" s="1502"/>
      <c r="BMG63" s="1503"/>
      <c r="BMH63" s="1122"/>
      <c r="BMI63" s="1122"/>
      <c r="BMJ63" s="1502"/>
      <c r="BMK63" s="1504"/>
      <c r="BML63" s="1122"/>
      <c r="BMM63" s="1122"/>
      <c r="BMN63" s="1122"/>
      <c r="BMO63" s="1122"/>
      <c r="BMP63" s="1122"/>
      <c r="BMQ63" s="1122"/>
      <c r="BMR63" s="1122"/>
      <c r="BMS63" s="1502"/>
      <c r="BMT63" s="1504"/>
      <c r="BMU63" s="1122"/>
      <c r="BMV63" s="1122"/>
      <c r="BMW63" s="1122"/>
      <c r="BMX63" s="1122"/>
      <c r="BMY63" s="1122"/>
      <c r="BMZ63" s="1122"/>
      <c r="BNA63" s="1122"/>
      <c r="BNB63" s="1122"/>
      <c r="BNC63" s="1122"/>
      <c r="BND63" s="1122"/>
      <c r="BNE63" s="1122"/>
      <c r="BNF63" s="1122"/>
      <c r="BNG63" s="1122"/>
      <c r="BNH63" s="1122"/>
      <c r="BNI63" s="1122"/>
      <c r="BNJ63" s="1122"/>
      <c r="BNK63" s="1122"/>
      <c r="BNL63" s="1122"/>
      <c r="BNM63" s="1122"/>
      <c r="BNN63" s="1122"/>
      <c r="BNO63" s="1122"/>
      <c r="BNP63" s="1122"/>
      <c r="BNQ63" s="1122"/>
      <c r="BNR63" s="1122"/>
      <c r="BNS63" s="1122"/>
      <c r="BNT63" s="1122"/>
      <c r="BNU63" s="1122"/>
      <c r="BNV63" s="1122"/>
      <c r="BNW63" s="1122"/>
      <c r="BNX63" s="1122"/>
      <c r="BNY63" s="1502"/>
      <c r="BNZ63" s="1503"/>
      <c r="BOA63" s="1122"/>
      <c r="BOB63" s="1122"/>
      <c r="BOC63" s="1122"/>
      <c r="BOD63" s="1122"/>
      <c r="BOE63" s="1502"/>
      <c r="BOF63" s="1515"/>
      <c r="BOG63" s="231"/>
      <c r="BOH63" s="1515"/>
      <c r="BOI63" s="1503"/>
      <c r="BOJ63" s="1134"/>
      <c r="BOK63" s="1134"/>
      <c r="BOL63" s="1515"/>
      <c r="BOM63" s="1504"/>
      <c r="BON63" s="1134"/>
      <c r="BOO63" s="1134"/>
      <c r="BOP63" s="1134"/>
      <c r="BOQ63" s="1134"/>
      <c r="BOR63" s="1134"/>
      <c r="BOS63" s="1134"/>
      <c r="BOT63" s="1134"/>
      <c r="BOU63" s="1515"/>
      <c r="BOV63" s="1504"/>
      <c r="BOW63" s="1134"/>
      <c r="BOX63" s="1134"/>
      <c r="BOY63" s="1134"/>
      <c r="BOZ63" s="1506"/>
      <c r="BPA63" s="1507"/>
      <c r="BPB63" s="1264"/>
      <c r="BPC63" s="1506"/>
      <c r="BPD63" s="1508"/>
      <c r="BPE63" s="1134"/>
      <c r="BPF63" s="1134"/>
      <c r="BPG63" s="1134"/>
      <c r="BPH63" s="1134"/>
      <c r="BPI63" s="1134"/>
      <c r="BPJ63" s="1134"/>
      <c r="BPK63" s="1134"/>
      <c r="BPL63" s="1134"/>
      <c r="BPM63" s="1134"/>
      <c r="BPN63" s="1134"/>
      <c r="BPO63" s="1134"/>
      <c r="BPP63" s="1134"/>
      <c r="BPQ63" s="1134"/>
      <c r="BPR63" s="1134"/>
      <c r="BPS63" s="1134"/>
      <c r="BPT63" s="1134"/>
      <c r="BPU63" s="1134"/>
      <c r="BPV63" s="1134"/>
      <c r="BPW63" s="1134"/>
      <c r="BPX63" s="1134"/>
      <c r="BPY63" s="1134"/>
      <c r="BPZ63" s="1134"/>
      <c r="BQA63" s="1515"/>
      <c r="BQB63" s="1503"/>
      <c r="BQC63" s="1134"/>
      <c r="BQD63" s="1134"/>
      <c r="BQE63" s="1134"/>
      <c r="BQF63" s="1134"/>
      <c r="BQG63" s="1515"/>
      <c r="BQH63" s="1503"/>
      <c r="BQI63" s="1134"/>
      <c r="BQJ63" s="1502"/>
      <c r="BQK63" s="1503"/>
      <c r="BQL63" s="1122"/>
      <c r="BQM63" s="1122"/>
      <c r="BQN63" s="1502"/>
      <c r="BQO63" s="1504"/>
      <c r="BQP63" s="1122"/>
      <c r="BQQ63" s="1122"/>
      <c r="BQR63" s="1122"/>
      <c r="BQS63" s="1122"/>
      <c r="BQT63" s="1122"/>
      <c r="BQU63" s="1122"/>
      <c r="BQV63" s="1122"/>
      <c r="BQW63" s="1502"/>
      <c r="BQX63" s="1504"/>
      <c r="BQY63" s="1122"/>
      <c r="BQZ63" s="1122"/>
      <c r="BRA63" s="1122"/>
      <c r="BRB63" s="1122"/>
      <c r="BRC63" s="1122"/>
      <c r="BRD63" s="1122"/>
      <c r="BRE63" s="1122"/>
      <c r="BRF63" s="1122"/>
      <c r="BRG63" s="1122"/>
      <c r="BRH63" s="1122"/>
      <c r="BRI63" s="1122"/>
      <c r="BRJ63" s="1122"/>
      <c r="BRK63" s="1122"/>
      <c r="BRL63" s="1122"/>
      <c r="BRM63" s="1122"/>
      <c r="BRN63" s="1122"/>
      <c r="BRO63" s="1122"/>
      <c r="BRP63" s="1122"/>
      <c r="BRQ63" s="1122"/>
      <c r="BRR63" s="1122"/>
      <c r="BRS63" s="1122"/>
      <c r="BRT63" s="1122"/>
      <c r="BRU63" s="1122"/>
      <c r="BRV63" s="1122"/>
      <c r="BRW63" s="1122"/>
      <c r="BRX63" s="1122"/>
      <c r="BRY63" s="1122"/>
      <c r="BRZ63" s="1122"/>
      <c r="BSA63" s="1122"/>
      <c r="BSB63" s="1122"/>
      <c r="BSC63" s="1502"/>
      <c r="BSD63" s="1503"/>
      <c r="BSE63" s="1122"/>
      <c r="BSF63" s="1122"/>
      <c r="BSG63" s="1122"/>
      <c r="BSH63" s="1122"/>
      <c r="BSI63" s="1502"/>
      <c r="BSJ63" s="1515"/>
      <c r="BSK63" s="231"/>
      <c r="BSL63" s="1515"/>
      <c r="BSM63" s="1503"/>
      <c r="BSN63" s="1134"/>
      <c r="BSO63" s="1134"/>
      <c r="BSP63" s="1515"/>
      <c r="BSQ63" s="1504"/>
      <c r="BSR63" s="1134"/>
      <c r="BSS63" s="1134"/>
      <c r="BST63" s="1134"/>
      <c r="BSU63" s="1134"/>
      <c r="BSV63" s="1134"/>
      <c r="BSW63" s="1134"/>
      <c r="BSX63" s="1134"/>
      <c r="BSY63" s="1515"/>
      <c r="BSZ63" s="1504"/>
      <c r="BTA63" s="1134"/>
      <c r="BTB63" s="1134"/>
      <c r="BTC63" s="1134"/>
      <c r="BTD63" s="1506"/>
      <c r="BTE63" s="1507"/>
      <c r="BTF63" s="1264"/>
      <c r="BTG63" s="1506"/>
      <c r="BTH63" s="1508"/>
      <c r="BTI63" s="1134"/>
      <c r="BTJ63" s="1134"/>
      <c r="BTK63" s="1134"/>
      <c r="BTL63" s="1134"/>
      <c r="BTM63" s="1134"/>
      <c r="BTN63" s="1134"/>
      <c r="BTO63" s="1134"/>
      <c r="BTP63" s="1134"/>
      <c r="BTQ63" s="1134"/>
      <c r="BTR63" s="1134"/>
      <c r="BTS63" s="1134"/>
      <c r="BTT63" s="1134"/>
      <c r="BTU63" s="1134"/>
      <c r="BTV63" s="1134"/>
      <c r="BTW63" s="1134"/>
      <c r="BTX63" s="1134"/>
      <c r="BTY63" s="1134"/>
      <c r="BTZ63" s="1134"/>
      <c r="BUA63" s="1134"/>
      <c r="BUB63" s="1134"/>
      <c r="BUC63" s="1134"/>
      <c r="BUD63" s="1134"/>
      <c r="BUE63" s="1515"/>
      <c r="BUF63" s="1503"/>
      <c r="BUG63" s="1134"/>
      <c r="BUH63" s="1134"/>
      <c r="BUI63" s="1134"/>
      <c r="BUJ63" s="1134"/>
      <c r="BUK63" s="1515"/>
      <c r="BUL63" s="1503"/>
      <c r="BUM63" s="1134"/>
      <c r="BUN63" s="1502"/>
      <c r="BUO63" s="1503"/>
      <c r="BUP63" s="1122"/>
      <c r="BUQ63" s="1122"/>
      <c r="BUR63" s="1502"/>
      <c r="BUS63" s="1504"/>
      <c r="BUT63" s="1122"/>
      <c r="BUU63" s="1122"/>
      <c r="BUV63" s="1122"/>
      <c r="BUW63" s="1122"/>
      <c r="BUX63" s="1122"/>
      <c r="BUY63" s="1122"/>
      <c r="BUZ63" s="1122"/>
      <c r="BVA63" s="1502"/>
      <c r="BVB63" s="1504"/>
      <c r="BVC63" s="1122"/>
      <c r="BVD63" s="1122"/>
      <c r="BVE63" s="1122"/>
      <c r="BVF63" s="1122"/>
      <c r="BVG63" s="1122"/>
      <c r="BVH63" s="1122"/>
      <c r="BVI63" s="1122"/>
      <c r="BVJ63" s="1122"/>
      <c r="BVK63" s="1122"/>
      <c r="BVL63" s="1122"/>
      <c r="BVM63" s="1122"/>
      <c r="BVN63" s="1122"/>
      <c r="BVO63" s="1122"/>
      <c r="BVP63" s="1122"/>
      <c r="BVQ63" s="1122"/>
      <c r="BVR63" s="1122"/>
      <c r="BVS63" s="1122"/>
      <c r="BVT63" s="1122"/>
      <c r="BVU63" s="1122"/>
      <c r="BVV63" s="1122"/>
      <c r="BVW63" s="1122"/>
      <c r="BVX63" s="1122"/>
      <c r="BVY63" s="1122"/>
      <c r="BVZ63" s="1122"/>
      <c r="BWA63" s="1122"/>
      <c r="BWB63" s="1122"/>
      <c r="BWC63" s="1122"/>
      <c r="BWD63" s="1122"/>
      <c r="BWE63" s="1122"/>
      <c r="BWF63" s="1122"/>
      <c r="BWG63" s="1502"/>
      <c r="BWH63" s="1503"/>
      <c r="BWI63" s="1122"/>
      <c r="BWJ63" s="1122"/>
      <c r="BWK63" s="1122"/>
      <c r="BWL63" s="1122"/>
      <c r="BWM63" s="1502"/>
      <c r="BWN63" s="1515"/>
      <c r="BWO63" s="231"/>
      <c r="BWP63" s="1515"/>
      <c r="BWQ63" s="1503"/>
      <c r="BWR63" s="1134"/>
      <c r="BWS63" s="1134"/>
      <c r="BWT63" s="1515"/>
      <c r="BWU63" s="1504"/>
      <c r="BWV63" s="1134"/>
      <c r="BWW63" s="1134"/>
      <c r="BWX63" s="1134"/>
      <c r="BWY63" s="1134"/>
      <c r="BWZ63" s="1134"/>
      <c r="BXA63" s="1134"/>
      <c r="BXB63" s="1134"/>
      <c r="BXC63" s="1515"/>
      <c r="BXD63" s="1504"/>
      <c r="BXE63" s="1134"/>
      <c r="BXF63" s="1134"/>
      <c r="BXG63" s="1134"/>
      <c r="BXH63" s="1506"/>
      <c r="BXI63" s="1507"/>
      <c r="BXJ63" s="1264"/>
      <c r="BXK63" s="1506"/>
      <c r="BXL63" s="1508"/>
      <c r="BXM63" s="1134"/>
      <c r="BXN63" s="1134"/>
      <c r="BXO63" s="1134"/>
      <c r="BXP63" s="1134"/>
      <c r="BXQ63" s="1134"/>
      <c r="BXR63" s="1134"/>
      <c r="BXS63" s="1134"/>
      <c r="BXT63" s="1134"/>
      <c r="BXU63" s="1134"/>
      <c r="BXV63" s="1134"/>
      <c r="BXW63" s="1134"/>
      <c r="BXX63" s="1134"/>
      <c r="BXY63" s="1134"/>
      <c r="BXZ63" s="1134"/>
      <c r="BYA63" s="1134"/>
      <c r="BYB63" s="1134"/>
      <c r="BYC63" s="1134"/>
      <c r="BYD63" s="1134"/>
      <c r="BYE63" s="1134"/>
      <c r="BYF63" s="1134"/>
      <c r="BYG63" s="1134"/>
      <c r="BYH63" s="1134"/>
      <c r="BYI63" s="1515"/>
      <c r="BYJ63" s="1503"/>
      <c r="BYK63" s="1134"/>
      <c r="BYL63" s="1134"/>
      <c r="BYM63" s="1134"/>
      <c r="BYN63" s="1134"/>
      <c r="BYO63" s="1515"/>
      <c r="BYP63" s="1503"/>
      <c r="BYQ63" s="1134"/>
      <c r="BYR63" s="1502"/>
      <c r="BYS63" s="1503"/>
      <c r="BYT63" s="1122"/>
      <c r="BYU63" s="1122"/>
      <c r="BYV63" s="1502"/>
      <c r="BYW63" s="1504"/>
      <c r="BYX63" s="1122"/>
      <c r="BYY63" s="1122"/>
      <c r="BYZ63" s="1122"/>
      <c r="BZA63" s="1122"/>
      <c r="BZB63" s="1122"/>
      <c r="BZC63" s="1122"/>
      <c r="BZD63" s="1122"/>
      <c r="BZE63" s="1502"/>
      <c r="BZF63" s="1504"/>
      <c r="BZG63" s="1122"/>
      <c r="BZH63" s="1122"/>
      <c r="BZI63" s="1122"/>
      <c r="BZJ63" s="1122"/>
      <c r="BZK63" s="1122"/>
      <c r="BZL63" s="1122"/>
      <c r="BZM63" s="1122"/>
      <c r="BZN63" s="1122"/>
      <c r="BZO63" s="1122"/>
      <c r="BZP63" s="1122"/>
      <c r="BZQ63" s="1122"/>
      <c r="BZR63" s="1122"/>
      <c r="BZS63" s="1122"/>
      <c r="BZT63" s="1122"/>
      <c r="BZU63" s="1122"/>
      <c r="BZV63" s="1122"/>
      <c r="BZW63" s="1122"/>
      <c r="BZX63" s="1122"/>
      <c r="BZY63" s="1122"/>
      <c r="BZZ63" s="1122"/>
      <c r="CAA63" s="1122"/>
      <c r="CAB63" s="1122"/>
      <c r="CAC63" s="1122"/>
      <c r="CAD63" s="1122"/>
      <c r="CAE63" s="1122"/>
      <c r="CAF63" s="1122"/>
      <c r="CAG63" s="1122"/>
      <c r="CAH63" s="1122"/>
      <c r="CAI63" s="1122"/>
      <c r="CAJ63" s="1122"/>
      <c r="CAK63" s="1502"/>
      <c r="CAL63" s="1503"/>
      <c r="CAM63" s="1122"/>
      <c r="CAN63" s="1122"/>
      <c r="CAO63" s="1122"/>
      <c r="CAP63" s="1122"/>
      <c r="CAQ63" s="1502"/>
      <c r="CAR63" s="1515"/>
      <c r="CAS63" s="231"/>
      <c r="CAT63" s="1515"/>
      <c r="CAU63" s="1503"/>
      <c r="CAV63" s="1134"/>
      <c r="CAW63" s="1134"/>
      <c r="CAX63" s="1515"/>
      <c r="CAY63" s="1504"/>
      <c r="CAZ63" s="1134"/>
      <c r="CBA63" s="1134"/>
      <c r="CBB63" s="1134"/>
      <c r="CBC63" s="1134"/>
      <c r="CBD63" s="1134"/>
      <c r="CBE63" s="1134"/>
      <c r="CBF63" s="1134"/>
      <c r="CBG63" s="1515"/>
      <c r="CBH63" s="1504"/>
      <c r="CBI63" s="1134"/>
      <c r="CBJ63" s="1134"/>
      <c r="CBK63" s="1134"/>
      <c r="CBL63" s="1506"/>
      <c r="CBM63" s="1507"/>
      <c r="CBN63" s="1264"/>
      <c r="CBO63" s="1506"/>
      <c r="CBP63" s="1508"/>
      <c r="CBQ63" s="1134"/>
      <c r="CBR63" s="1134"/>
      <c r="CBS63" s="1134"/>
      <c r="CBT63" s="1134"/>
      <c r="CBU63" s="1134"/>
      <c r="CBV63" s="1134"/>
      <c r="CBW63" s="1134"/>
      <c r="CBX63" s="1134"/>
      <c r="CBY63" s="1134"/>
      <c r="CBZ63" s="1134"/>
      <c r="CCA63" s="1134"/>
      <c r="CCB63" s="1134"/>
      <c r="CCC63" s="1134"/>
      <c r="CCD63" s="1134"/>
      <c r="CCE63" s="1134"/>
      <c r="CCF63" s="1134"/>
      <c r="CCG63" s="1134"/>
      <c r="CCH63" s="1134"/>
      <c r="CCI63" s="1134"/>
      <c r="CCJ63" s="1134"/>
      <c r="CCK63" s="1134"/>
      <c r="CCL63" s="1134"/>
      <c r="CCM63" s="1515"/>
      <c r="CCN63" s="1503"/>
      <c r="CCO63" s="1134"/>
      <c r="CCP63" s="1134"/>
      <c r="CCQ63" s="1134"/>
      <c r="CCR63" s="1134"/>
      <c r="CCS63" s="1515"/>
      <c r="CCT63" s="1503"/>
      <c r="CCU63" s="1134"/>
      <c r="CCV63" s="1502"/>
      <c r="CCW63" s="1503"/>
      <c r="CCX63" s="1122"/>
      <c r="CCY63" s="1122"/>
      <c r="CCZ63" s="1502"/>
      <c r="CDA63" s="1504"/>
      <c r="CDB63" s="1122"/>
      <c r="CDC63" s="1122"/>
      <c r="CDD63" s="1122"/>
      <c r="CDE63" s="1122"/>
      <c r="CDF63" s="1122"/>
      <c r="CDG63" s="1122"/>
      <c r="CDH63" s="1122"/>
      <c r="CDI63" s="1502"/>
      <c r="CDJ63" s="1504"/>
      <c r="CDK63" s="1122"/>
      <c r="CDL63" s="1122"/>
      <c r="CDM63" s="1122"/>
      <c r="CDN63" s="1122"/>
      <c r="CDO63" s="1122"/>
      <c r="CDP63" s="1122"/>
      <c r="CDQ63" s="1122"/>
      <c r="CDR63" s="1122"/>
      <c r="CDS63" s="1122"/>
      <c r="CDT63" s="1122"/>
      <c r="CDU63" s="1122"/>
      <c r="CDV63" s="1122"/>
      <c r="CDW63" s="1122"/>
      <c r="CDX63" s="1122"/>
      <c r="CDY63" s="1122"/>
      <c r="CDZ63" s="1122"/>
      <c r="CEA63" s="1122"/>
      <c r="CEB63" s="1122"/>
      <c r="CEC63" s="1122"/>
      <c r="CED63" s="1122"/>
      <c r="CEE63" s="1122"/>
      <c r="CEF63" s="1122"/>
      <c r="CEG63" s="1122"/>
      <c r="CEH63" s="1122"/>
      <c r="CEI63" s="1122"/>
      <c r="CEJ63" s="1122"/>
      <c r="CEK63" s="1122"/>
      <c r="CEL63" s="1122"/>
      <c r="CEM63" s="1122"/>
      <c r="CEN63" s="1122"/>
      <c r="CEO63" s="1502"/>
      <c r="CEP63" s="1503"/>
      <c r="CEQ63" s="1122"/>
      <c r="CER63" s="1122"/>
      <c r="CES63" s="1122"/>
      <c r="CET63" s="1122"/>
      <c r="CEU63" s="1502"/>
      <c r="CEV63" s="1515"/>
      <c r="CEW63" s="231"/>
      <c r="CEX63" s="1515"/>
      <c r="CEY63" s="1503"/>
      <c r="CEZ63" s="1134"/>
      <c r="CFA63" s="1134"/>
      <c r="CFB63" s="1515"/>
      <c r="CFC63" s="1504"/>
      <c r="CFD63" s="1134"/>
      <c r="CFE63" s="1134"/>
      <c r="CFF63" s="1134"/>
      <c r="CFG63" s="1134"/>
      <c r="CFH63" s="1134"/>
      <c r="CFI63" s="1134"/>
      <c r="CFJ63" s="1134"/>
      <c r="CFK63" s="1515"/>
      <c r="CFL63" s="1504"/>
      <c r="CFM63" s="1134"/>
      <c r="CFN63" s="1134"/>
      <c r="CFO63" s="1134"/>
      <c r="CFP63" s="1506"/>
      <c r="CFQ63" s="1507"/>
      <c r="CFR63" s="1264"/>
      <c r="CFS63" s="1506"/>
      <c r="CFT63" s="1508"/>
      <c r="CFU63" s="1134"/>
      <c r="CFV63" s="1134"/>
      <c r="CFW63" s="1134"/>
      <c r="CFX63" s="1134"/>
      <c r="CFY63" s="1134"/>
      <c r="CFZ63" s="1134"/>
      <c r="CGA63" s="1134"/>
      <c r="CGB63" s="1134"/>
      <c r="CGC63" s="1134"/>
      <c r="CGD63" s="1134"/>
      <c r="CGE63" s="1134"/>
      <c r="CGF63" s="1134"/>
      <c r="CGG63" s="1134"/>
      <c r="CGH63" s="1134"/>
      <c r="CGI63" s="1134"/>
      <c r="CGJ63" s="1134"/>
      <c r="CGK63" s="1134"/>
      <c r="CGL63" s="1134"/>
      <c r="CGM63" s="1134"/>
      <c r="CGN63" s="1134"/>
      <c r="CGO63" s="1134"/>
      <c r="CGP63" s="1134"/>
      <c r="CGQ63" s="1515"/>
      <c r="CGR63" s="1503"/>
      <c r="CGS63" s="1134"/>
      <c r="CGT63" s="1134"/>
      <c r="CGU63" s="1134"/>
      <c r="CGV63" s="1134"/>
      <c r="CGW63" s="1515"/>
      <c r="CGX63" s="1503"/>
      <c r="CGY63" s="1134"/>
      <c r="CGZ63" s="1502"/>
      <c r="CHA63" s="1503"/>
      <c r="CHB63" s="1122"/>
      <c r="CHC63" s="1122"/>
      <c r="CHD63" s="1502"/>
      <c r="CHE63" s="1504"/>
      <c r="CHF63" s="1122"/>
      <c r="CHG63" s="1122"/>
      <c r="CHH63" s="1122"/>
      <c r="CHI63" s="1122"/>
      <c r="CHJ63" s="1122"/>
      <c r="CHK63" s="1122"/>
      <c r="CHL63" s="1122"/>
      <c r="CHM63" s="1502"/>
      <c r="CHN63" s="1504"/>
      <c r="CHO63" s="1122"/>
      <c r="CHP63" s="1122"/>
      <c r="CHQ63" s="1122"/>
      <c r="CHR63" s="1122"/>
      <c r="CHS63" s="1122"/>
      <c r="CHT63" s="1122"/>
      <c r="CHU63" s="1122"/>
      <c r="CHV63" s="1122"/>
      <c r="CHW63" s="1122"/>
      <c r="CHX63" s="1122"/>
      <c r="CHY63" s="1122"/>
      <c r="CHZ63" s="1122"/>
      <c r="CIA63" s="1122"/>
      <c r="CIB63" s="1122"/>
      <c r="CIC63" s="1122"/>
      <c r="CID63" s="1122"/>
      <c r="CIE63" s="1122"/>
      <c r="CIF63" s="1122"/>
      <c r="CIG63" s="1122"/>
      <c r="CIH63" s="1122"/>
      <c r="CII63" s="1122"/>
      <c r="CIJ63" s="1122"/>
      <c r="CIK63" s="1122"/>
      <c r="CIL63" s="1122"/>
      <c r="CIM63" s="1122"/>
      <c r="CIN63" s="1122"/>
      <c r="CIO63" s="1122"/>
      <c r="CIP63" s="1122"/>
      <c r="CIQ63" s="1122"/>
      <c r="CIR63" s="1122"/>
      <c r="CIS63" s="1502"/>
      <c r="CIT63" s="1503"/>
      <c r="CIU63" s="1122"/>
      <c r="CIV63" s="1122"/>
      <c r="CIW63" s="1122"/>
      <c r="CIX63" s="1122"/>
      <c r="CIY63" s="1502"/>
      <c r="CIZ63" s="1515"/>
      <c r="CJA63" s="231"/>
      <c r="CJB63" s="1515"/>
      <c r="CJC63" s="1503"/>
      <c r="CJD63" s="1134"/>
      <c r="CJE63" s="1134"/>
      <c r="CJF63" s="1515"/>
      <c r="CJG63" s="1504"/>
      <c r="CJH63" s="1134"/>
      <c r="CJI63" s="1134"/>
      <c r="CJJ63" s="1134"/>
      <c r="CJK63" s="1134"/>
      <c r="CJL63" s="1134"/>
      <c r="CJM63" s="1134"/>
      <c r="CJN63" s="1134"/>
      <c r="CJO63" s="1515"/>
      <c r="CJP63" s="1504"/>
      <c r="CJQ63" s="1134"/>
      <c r="CJR63" s="1134"/>
      <c r="CJS63" s="1134"/>
      <c r="CJT63" s="1506"/>
      <c r="CJU63" s="1507"/>
      <c r="CJV63" s="1264"/>
      <c r="CJW63" s="1506"/>
      <c r="CJX63" s="1508"/>
      <c r="CJY63" s="1134"/>
      <c r="CJZ63" s="1134"/>
      <c r="CKA63" s="1134"/>
      <c r="CKB63" s="1134"/>
      <c r="CKC63" s="1134"/>
      <c r="CKD63" s="1134"/>
      <c r="CKE63" s="1134"/>
      <c r="CKF63" s="1134"/>
      <c r="CKG63" s="1134"/>
      <c r="CKH63" s="1134"/>
      <c r="CKI63" s="1134"/>
      <c r="CKJ63" s="1134"/>
      <c r="CKK63" s="1134"/>
      <c r="CKL63" s="1134"/>
      <c r="CKM63" s="1134"/>
      <c r="CKN63" s="1134"/>
      <c r="CKO63" s="1134"/>
      <c r="CKP63" s="1134"/>
      <c r="CKQ63" s="1134"/>
      <c r="CKR63" s="1134"/>
      <c r="CKS63" s="1134"/>
      <c r="CKT63" s="1134"/>
      <c r="CKU63" s="1515"/>
      <c r="CKV63" s="1503"/>
      <c r="CKW63" s="1134"/>
      <c r="CKX63" s="1134"/>
      <c r="CKY63" s="1134"/>
      <c r="CKZ63" s="1134"/>
      <c r="CLA63" s="1515"/>
      <c r="CLB63" s="1503"/>
      <c r="CLC63" s="1134"/>
      <c r="CLD63" s="1502"/>
      <c r="CLE63" s="1503"/>
      <c r="CLF63" s="1122"/>
      <c r="CLG63" s="1122"/>
      <c r="CLH63" s="1502"/>
      <c r="CLI63" s="1504"/>
      <c r="CLJ63" s="1122"/>
      <c r="CLK63" s="1122"/>
      <c r="CLL63" s="1122"/>
      <c r="CLM63" s="1122"/>
      <c r="CLN63" s="1122"/>
      <c r="CLO63" s="1122"/>
      <c r="CLP63" s="1122"/>
      <c r="CLQ63" s="1502"/>
      <c r="CLR63" s="1504"/>
      <c r="CLS63" s="1122"/>
      <c r="CLT63" s="1122"/>
      <c r="CLU63" s="1122"/>
      <c r="CLV63" s="1122"/>
      <c r="CLW63" s="1122"/>
      <c r="CLX63" s="1122"/>
      <c r="CLY63" s="1122"/>
      <c r="CLZ63" s="1122"/>
      <c r="CMA63" s="1122"/>
      <c r="CMB63" s="1122"/>
      <c r="CMC63" s="1122"/>
      <c r="CMD63" s="1122"/>
      <c r="CME63" s="1122"/>
      <c r="CMF63" s="1122"/>
      <c r="CMG63" s="1122"/>
      <c r="CMH63" s="1122"/>
      <c r="CMI63" s="1122"/>
      <c r="CMJ63" s="1122"/>
      <c r="CMK63" s="1122"/>
      <c r="CML63" s="1122"/>
      <c r="CMM63" s="1122"/>
      <c r="CMN63" s="1122"/>
      <c r="CMO63" s="1122"/>
      <c r="CMP63" s="1122"/>
      <c r="CMQ63" s="1122"/>
      <c r="CMR63" s="1122"/>
      <c r="CMS63" s="1122"/>
      <c r="CMT63" s="1122"/>
      <c r="CMU63" s="1122"/>
      <c r="CMV63" s="1122"/>
      <c r="CMW63" s="1502"/>
      <c r="CMX63" s="1503"/>
      <c r="CMY63" s="1122"/>
      <c r="CMZ63" s="1122"/>
      <c r="CNA63" s="1122"/>
      <c r="CNB63" s="1122"/>
      <c r="CNC63" s="1502"/>
      <c r="CND63" s="1515"/>
      <c r="CNE63" s="231"/>
      <c r="CNF63" s="1515"/>
      <c r="CNG63" s="1503"/>
      <c r="CNH63" s="1122"/>
      <c r="CNI63" s="1122"/>
      <c r="CNJ63" s="1502"/>
      <c r="CNK63" s="1504"/>
      <c r="CNL63" s="1122"/>
      <c r="CNM63" s="1122"/>
      <c r="CNN63" s="1122"/>
      <c r="CNO63" s="1122"/>
      <c r="CNP63" s="1122"/>
      <c r="CNQ63" s="1122"/>
      <c r="CNR63" s="1122"/>
      <c r="CNS63" s="1515"/>
      <c r="CNT63" s="1504"/>
      <c r="CNU63" s="1134"/>
      <c r="CNV63" s="1134"/>
      <c r="CNW63" s="1134"/>
      <c r="CNX63" s="1506"/>
      <c r="CNY63" s="1507"/>
      <c r="CNZ63" s="1264"/>
      <c r="COA63" s="1506"/>
      <c r="COB63" s="1508"/>
      <c r="COC63" s="1122"/>
      <c r="COD63" s="1122"/>
      <c r="COE63" s="1122"/>
      <c r="COF63" s="1122"/>
      <c r="COG63" s="1122"/>
      <c r="COH63" s="1122"/>
      <c r="COI63" s="1122"/>
      <c r="COJ63" s="1122"/>
      <c r="COK63" s="1122"/>
      <c r="COL63" s="1122"/>
      <c r="COM63" s="1122"/>
      <c r="CON63" s="1122"/>
      <c r="COO63" s="1122"/>
      <c r="COP63" s="1122"/>
      <c r="COQ63" s="1122"/>
      <c r="COR63" s="1122"/>
      <c r="COS63" s="1122"/>
      <c r="COT63" s="1122"/>
      <c r="COU63" s="1122"/>
      <c r="COV63" s="1122"/>
      <c r="COW63" s="1122"/>
      <c r="COX63" s="1122"/>
      <c r="COY63" s="1502"/>
      <c r="COZ63" s="1503"/>
      <c r="CPA63" s="231"/>
      <c r="CPB63" s="1134"/>
      <c r="CPC63" s="1134"/>
      <c r="CPD63" s="1134"/>
      <c r="CPE63" s="1515"/>
      <c r="CPF63" s="1503"/>
      <c r="CPG63" s="1134"/>
      <c r="CPH63" s="1502"/>
      <c r="CPI63" s="1503"/>
      <c r="CPJ63" s="1122"/>
      <c r="CPK63" s="1122"/>
      <c r="CPL63" s="1502"/>
      <c r="CPM63" s="1504"/>
      <c r="CPN63" s="1122"/>
      <c r="CPO63" s="1122"/>
      <c r="CPP63" s="1122"/>
      <c r="CPQ63" s="1122"/>
      <c r="CPR63" s="1122"/>
      <c r="CPS63" s="1122"/>
      <c r="CPT63" s="1122"/>
      <c r="CPU63" s="1502"/>
      <c r="CPV63" s="1504"/>
      <c r="CPW63" s="1122"/>
      <c r="CPX63" s="1122"/>
      <c r="CPY63" s="1122"/>
      <c r="CPZ63" s="1122"/>
      <c r="CQA63" s="1122"/>
      <c r="CQB63" s="1122"/>
      <c r="CQC63" s="1122"/>
      <c r="CQD63" s="1122"/>
      <c r="CQE63" s="1122"/>
      <c r="CQF63" s="1122"/>
      <c r="CQG63" s="1122"/>
      <c r="CQH63" s="1122"/>
      <c r="CQI63" s="1122"/>
      <c r="CQJ63" s="1122"/>
      <c r="CQK63" s="1122"/>
      <c r="CQL63" s="1122"/>
      <c r="CQM63" s="1122"/>
      <c r="CQN63" s="1122"/>
      <c r="CQO63" s="1122"/>
      <c r="CQP63" s="1122"/>
      <c r="CQQ63" s="1122"/>
      <c r="CQR63" s="1122"/>
      <c r="CQS63" s="1122"/>
      <c r="CQT63" s="1122"/>
      <c r="CQU63" s="1122"/>
      <c r="CQV63" s="1122"/>
      <c r="CQW63" s="1122"/>
      <c r="CQX63" s="1122"/>
      <c r="CQY63" s="1122"/>
      <c r="CQZ63" s="1122"/>
      <c r="CRA63" s="1502"/>
      <c r="CRB63" s="1503"/>
      <c r="CRC63" s="1122"/>
      <c r="CRD63" s="1122"/>
      <c r="CRE63" s="1122"/>
      <c r="CRF63" s="1122"/>
      <c r="CRG63" s="1502"/>
      <c r="CRH63" s="1515"/>
      <c r="CRI63" s="231"/>
      <c r="CRJ63" s="1515"/>
      <c r="CRK63" s="1503"/>
      <c r="CRL63" s="1122"/>
      <c r="CRM63" s="1122"/>
      <c r="CRN63" s="1502"/>
      <c r="CRO63" s="1504"/>
      <c r="CRP63" s="1122"/>
      <c r="CRQ63" s="1122"/>
      <c r="CRR63" s="1122"/>
      <c r="CRS63" s="1122"/>
      <c r="CRT63" s="1122"/>
      <c r="CRU63" s="1122"/>
      <c r="CRV63" s="1122"/>
      <c r="CRW63" s="1502"/>
      <c r="CRX63" s="1504"/>
      <c r="CRY63" s="1122"/>
      <c r="CRZ63" s="1122"/>
      <c r="CSA63" s="1122"/>
      <c r="CSB63" s="1122"/>
      <c r="CSC63" s="1122"/>
      <c r="CSD63" s="1122"/>
      <c r="CSE63" s="1122"/>
      <c r="CSF63" s="1122"/>
      <c r="CSG63" s="1122"/>
      <c r="CSH63" s="1122"/>
      <c r="CSI63" s="1122"/>
      <c r="CSJ63" s="1122"/>
      <c r="CSK63" s="1122"/>
      <c r="CSL63" s="1122"/>
      <c r="CSM63" s="1122"/>
      <c r="CSN63" s="1122"/>
      <c r="CSO63" s="1122"/>
      <c r="CSP63" s="1122"/>
      <c r="CSQ63" s="1122"/>
      <c r="CSR63" s="1122"/>
      <c r="CSS63" s="1122"/>
      <c r="CST63" s="1122"/>
      <c r="CSU63" s="1122"/>
      <c r="CSV63" s="1122"/>
      <c r="CSW63" s="1122"/>
      <c r="CSX63" s="1122"/>
      <c r="CSY63" s="1122"/>
      <c r="CSZ63" s="1122"/>
      <c r="CTA63" s="1122"/>
      <c r="CTB63" s="1122"/>
      <c r="CTC63" s="1502"/>
      <c r="CTD63" s="1503"/>
      <c r="CTE63" s="1122"/>
      <c r="CTF63" s="1122"/>
      <c r="CTG63" s="1122"/>
      <c r="CTH63" s="1122"/>
      <c r="CTI63" s="1515"/>
      <c r="CTJ63" s="1503"/>
      <c r="CTK63" s="1134"/>
      <c r="CTL63" s="1502"/>
      <c r="CTM63" s="1503"/>
      <c r="CTN63" s="1122"/>
      <c r="CTO63" s="1122"/>
      <c r="CTP63" s="1502"/>
      <c r="CTQ63" s="1504"/>
      <c r="CTR63" s="1122"/>
      <c r="CTS63" s="1122"/>
      <c r="CTT63" s="1122"/>
      <c r="CTU63" s="1122"/>
      <c r="CTV63" s="1122"/>
      <c r="CTW63" s="1122"/>
      <c r="CTX63" s="1122"/>
      <c r="CTY63" s="1502"/>
      <c r="CTZ63" s="1504"/>
      <c r="CUA63" s="1122"/>
      <c r="CUB63" s="1122"/>
      <c r="CUC63" s="1122"/>
      <c r="CUD63" s="1122"/>
      <c r="CUE63" s="1122"/>
      <c r="CUF63" s="1122"/>
      <c r="CUG63" s="1122"/>
      <c r="CUH63" s="1122"/>
      <c r="CUI63" s="1122"/>
      <c r="CUJ63" s="1122"/>
      <c r="CUK63" s="1122"/>
      <c r="CUL63" s="1122"/>
      <c r="CUM63" s="1122"/>
      <c r="CUN63" s="1122"/>
      <c r="CVK63" s="1502"/>
      <c r="CVL63" s="1503"/>
      <c r="CVT63" s="1502"/>
      <c r="CVU63" s="1503"/>
      <c r="CVX63" s="1502"/>
      <c r="CVY63" s="1504"/>
      <c r="CWG63" s="1502"/>
      <c r="CWH63" s="1504"/>
      <c r="CWK63" s="1502"/>
      <c r="CWL63" s="1503"/>
      <c r="CWM63" s="231"/>
      <c r="CWN63" s="1134"/>
      <c r="CWO63" s="1134"/>
      <c r="CWP63" s="1134"/>
      <c r="CWQ63" s="1515"/>
      <c r="CWR63" s="1503"/>
      <c r="CWS63" s="1134"/>
      <c r="CWT63" s="1502"/>
      <c r="CWU63" s="1503"/>
      <c r="CWV63" s="1122"/>
      <c r="CWW63" s="1122"/>
      <c r="CWX63" s="1502"/>
      <c r="CWY63" s="1504"/>
      <c r="CWZ63" s="1122"/>
      <c r="CXA63" s="1122"/>
      <c r="CXB63" s="1122"/>
      <c r="CXC63" s="1122"/>
      <c r="CXD63" s="1122"/>
      <c r="CXE63" s="1122"/>
      <c r="CXF63" s="1122"/>
      <c r="CXG63" s="1502"/>
      <c r="CXH63" s="1504"/>
      <c r="CXI63" s="1122"/>
      <c r="CXJ63" s="1122"/>
      <c r="CXL63" s="1506"/>
      <c r="CXM63" s="1507"/>
      <c r="CXN63" s="1264"/>
      <c r="CXO63" s="1506"/>
      <c r="CXP63" s="1508"/>
      <c r="CZI63" s="1502"/>
      <c r="CZJ63" s="1515"/>
      <c r="CZK63" s="231"/>
      <c r="CZL63" s="1134"/>
      <c r="CZM63" s="1134"/>
      <c r="CZN63" s="1134"/>
      <c r="CZO63" s="1134"/>
      <c r="CZP63" s="1134"/>
      <c r="CZQ63" s="1134"/>
      <c r="CZR63" s="1268"/>
      <c r="CZS63" s="1268"/>
      <c r="CZT63" s="1134"/>
      <c r="CZU63" s="1134"/>
      <c r="CZV63" s="1515"/>
      <c r="CZW63" s="1504"/>
      <c r="CZX63" s="1134"/>
      <c r="CZY63" s="1134"/>
      <c r="CZZ63" s="1134"/>
      <c r="DAA63" s="1134"/>
      <c r="DAB63" s="1134"/>
      <c r="DAC63" s="1134"/>
      <c r="DAD63" s="1134"/>
      <c r="DAE63" s="1268"/>
      <c r="DAF63" s="1268"/>
      <c r="DAG63" s="1134"/>
      <c r="DAH63" s="1134"/>
      <c r="DAI63" s="1515"/>
      <c r="DAJ63" s="1503"/>
      <c r="DAK63" s="1134"/>
      <c r="DAL63" s="1134"/>
      <c r="DAM63" s="1134"/>
      <c r="DAN63" s="1122"/>
      <c r="DAO63" s="1502"/>
      <c r="DAP63" s="1503"/>
      <c r="DAQ63" s="231"/>
      <c r="DAR63" s="1502"/>
      <c r="DAS63" s="1503"/>
      <c r="DAT63" s="1122"/>
      <c r="DAU63" s="1122"/>
      <c r="DAV63" s="1502"/>
      <c r="DAW63" s="1504"/>
      <c r="DBE63" s="1502"/>
      <c r="DBF63" s="1504"/>
      <c r="DBG63" s="1264"/>
      <c r="DBH63" s="1264"/>
      <c r="DBI63" s="1264"/>
      <c r="DBJ63" s="1506"/>
      <c r="DBK63" s="1507"/>
      <c r="DBL63" s="1264"/>
      <c r="DBM63" s="1506"/>
      <c r="DBN63" s="1508"/>
      <c r="DBU63" s="1122"/>
      <c r="DBV63" s="1122"/>
      <c r="DBW63" s="1122"/>
      <c r="DBX63" s="1122"/>
      <c r="DBY63" s="1122"/>
      <c r="DBZ63" s="1122"/>
      <c r="DCA63" s="1122"/>
      <c r="DCB63" s="1122"/>
      <c r="DCC63" s="1122"/>
      <c r="DCD63" s="1122"/>
      <c r="DCE63" s="1122"/>
      <c r="DCF63" s="1122"/>
      <c r="DCG63" s="1122"/>
      <c r="DCH63" s="1122"/>
      <c r="DCI63" s="1122"/>
      <c r="DCJ63" s="1122"/>
      <c r="DCK63" s="1122"/>
      <c r="DCL63" s="1122"/>
      <c r="DCM63" s="1122"/>
      <c r="DCN63" s="1122"/>
      <c r="DCO63" s="1122"/>
      <c r="DCP63" s="1122"/>
      <c r="DCQ63" s="1502"/>
      <c r="DCR63" s="1515"/>
      <c r="DCS63" s="231"/>
      <c r="DCT63" s="1134"/>
      <c r="DCU63" s="1134"/>
      <c r="DCV63" s="1134"/>
      <c r="DCW63" s="1134"/>
      <c r="DCX63" s="1134"/>
      <c r="DCY63" s="1134"/>
      <c r="DCZ63" s="1268"/>
      <c r="DDA63" s="1268"/>
      <c r="DDB63" s="1134"/>
      <c r="DDC63" s="1134"/>
      <c r="DDD63" s="1515"/>
      <c r="DDE63" s="1515"/>
      <c r="DDF63" s="232"/>
      <c r="DDG63" s="1134"/>
      <c r="DDH63" s="1134"/>
      <c r="DDI63" s="1134"/>
      <c r="DDJ63" s="1134"/>
      <c r="DDK63" s="1134"/>
      <c r="DDL63" s="1134"/>
      <c r="DDM63" s="1268"/>
      <c r="DDN63" s="1268"/>
      <c r="DDO63" s="1134"/>
      <c r="DDP63" s="1134"/>
      <c r="DDQ63" s="1515"/>
      <c r="DDR63" s="1503"/>
      <c r="DDS63" s="1134"/>
      <c r="DDT63" s="1134"/>
      <c r="DDU63" s="1134"/>
      <c r="DDV63" s="1122"/>
      <c r="DDW63" s="1502"/>
      <c r="DDX63" s="1503"/>
      <c r="DDY63" s="231"/>
      <c r="DDZ63" s="1502"/>
      <c r="DEA63" s="1503"/>
      <c r="DEB63" s="1122"/>
      <c r="DEC63" s="1122"/>
      <c r="DED63" s="1502"/>
      <c r="DEE63" s="1504"/>
      <c r="DEF63" s="1122"/>
      <c r="DEG63" s="1122"/>
      <c r="DEH63" s="1122"/>
      <c r="DEI63" s="1122"/>
      <c r="DEJ63" s="1122"/>
      <c r="DEK63" s="1122"/>
      <c r="DEL63" s="1122"/>
      <c r="DEM63" s="1502"/>
      <c r="DEN63" s="1504"/>
      <c r="DEO63" s="1264"/>
      <c r="DEP63" s="1264"/>
      <c r="DEQ63" s="1264"/>
      <c r="DER63" s="1506"/>
      <c r="DES63" s="1507"/>
      <c r="DET63" s="1264"/>
      <c r="DEU63" s="1506"/>
      <c r="DEV63" s="1508"/>
      <c r="DEW63" s="1122"/>
      <c r="DEX63" s="1122"/>
      <c r="DEY63" s="1122"/>
      <c r="DEZ63" s="1122"/>
      <c r="DFA63" s="1122"/>
      <c r="DFB63" s="1122"/>
      <c r="DFC63" s="1122"/>
      <c r="DFD63" s="1122"/>
      <c r="DFE63" s="1122"/>
      <c r="DFF63" s="1122"/>
      <c r="DFG63" s="1122"/>
      <c r="DFH63" s="1122"/>
      <c r="DFI63" s="1122"/>
      <c r="DFJ63" s="1122"/>
      <c r="DFK63" s="1122"/>
      <c r="DFL63" s="1122"/>
      <c r="DFM63" s="1122"/>
      <c r="DFN63" s="1122"/>
      <c r="DFO63" s="1122"/>
      <c r="DFP63" s="1122"/>
      <c r="DFQ63" s="1122"/>
      <c r="DFR63" s="1122"/>
      <c r="DFS63" s="1122"/>
      <c r="DFT63" s="1122"/>
      <c r="DFU63" s="1122"/>
      <c r="DFV63" s="1122"/>
      <c r="DFW63" s="1122"/>
      <c r="DFX63" s="1122"/>
      <c r="DFY63" s="1502"/>
      <c r="DFZ63" s="1515"/>
      <c r="DGA63" s="231"/>
      <c r="DGB63" s="1134"/>
      <c r="DGC63" s="1134"/>
      <c r="DGD63" s="1134"/>
      <c r="DGE63" s="1134"/>
      <c r="DGF63" s="1134"/>
      <c r="DGG63" s="1134"/>
      <c r="DGH63" s="1268"/>
      <c r="DGI63" s="1268"/>
      <c r="DGJ63" s="1134"/>
      <c r="DGK63" s="1134"/>
      <c r="DGL63" s="1515"/>
      <c r="DGM63" s="1504"/>
      <c r="DGN63" s="1134"/>
      <c r="DGO63" s="1134"/>
      <c r="DGP63" s="1122"/>
      <c r="DGQ63" s="1122"/>
      <c r="DGR63" s="1122"/>
      <c r="DGS63" s="1122"/>
      <c r="DGT63" s="1122"/>
      <c r="DGU63" s="1268"/>
      <c r="DGV63" s="1268"/>
      <c r="DGW63" s="1134"/>
      <c r="DGX63" s="1122"/>
      <c r="DGY63" s="1502"/>
      <c r="DGZ63" s="1503"/>
      <c r="DHA63" s="1122"/>
      <c r="DHB63" s="1122"/>
      <c r="DHC63" s="1122"/>
      <c r="DHD63" s="1122"/>
      <c r="DHE63" s="1502"/>
      <c r="DHF63" s="1503"/>
      <c r="DHG63" s="231"/>
      <c r="DHH63" s="1502"/>
      <c r="DHI63" s="1503"/>
      <c r="DHJ63" s="1122"/>
      <c r="DHK63" s="1122"/>
      <c r="DHL63" s="1502"/>
      <c r="DHM63" s="1504"/>
      <c r="DHN63" s="1122"/>
      <c r="DHO63" s="1122"/>
      <c r="DHP63" s="1122"/>
      <c r="DHQ63" s="1122"/>
      <c r="DHR63" s="1122"/>
      <c r="DHS63" s="1122"/>
      <c r="DHT63" s="1122"/>
      <c r="DHU63" s="1502"/>
      <c r="DHV63" s="1504"/>
      <c r="DHW63" s="1122"/>
      <c r="DHX63" s="1122"/>
      <c r="DHY63" s="1122"/>
      <c r="DHZ63" s="1122"/>
      <c r="DIA63" s="1122"/>
      <c r="DIB63" s="1122"/>
      <c r="DIC63" s="1122"/>
      <c r="DID63" s="1122"/>
      <c r="DIE63" s="1122"/>
      <c r="DIF63" s="1122"/>
      <c r="DIG63" s="1122"/>
      <c r="DIH63" s="1122"/>
      <c r="DII63" s="1122"/>
      <c r="DIJ63" s="1122"/>
      <c r="DIK63" s="1122"/>
      <c r="DIL63" s="1122"/>
      <c r="DIM63" s="1122"/>
      <c r="DIN63" s="1122"/>
      <c r="DIO63" s="1122"/>
      <c r="DIP63" s="1122"/>
      <c r="DIQ63" s="1122"/>
      <c r="DIR63" s="1122"/>
      <c r="DIS63" s="1122"/>
      <c r="DIT63" s="1122"/>
      <c r="DIU63" s="1122"/>
      <c r="DIV63" s="1122"/>
      <c r="DIW63" s="1122"/>
      <c r="DIX63" s="1122"/>
      <c r="DIY63" s="1122"/>
      <c r="DIZ63" s="1122"/>
      <c r="DJA63" s="1122"/>
      <c r="DJB63" s="1122"/>
      <c r="DJC63" s="1122"/>
      <c r="DJD63" s="1122"/>
      <c r="DJE63" s="1122"/>
      <c r="DJF63" s="1122"/>
      <c r="DJG63" s="1502"/>
      <c r="DJH63" s="1515"/>
      <c r="DJI63" s="231"/>
      <c r="DJJ63" s="1134"/>
      <c r="DJK63" s="1134"/>
      <c r="DJL63" s="1134"/>
      <c r="DJM63" s="1134"/>
      <c r="DJN63" s="1134"/>
      <c r="DJO63" s="1134"/>
      <c r="DJP63" s="1268"/>
      <c r="DJQ63" s="1268"/>
      <c r="DJR63" s="1134"/>
      <c r="DJS63" s="1134"/>
      <c r="DJT63" s="1515"/>
      <c r="DJU63" s="1515"/>
      <c r="DJV63" s="232"/>
      <c r="DJW63" s="1134"/>
      <c r="DJX63" s="1134"/>
      <c r="DJY63" s="1134"/>
      <c r="DJZ63" s="1134"/>
      <c r="DKA63" s="1134"/>
      <c r="DKB63" s="1134"/>
      <c r="DKC63" s="1268"/>
      <c r="DKD63" s="1268"/>
      <c r="DKE63" s="1134"/>
      <c r="DKF63" s="1134"/>
      <c r="DKG63" s="1515"/>
      <c r="DKH63" s="1503"/>
      <c r="DKI63" s="1122"/>
      <c r="DKJ63" s="1122"/>
      <c r="DKK63" s="1122"/>
      <c r="DKL63" s="1134"/>
      <c r="DKM63" s="1515"/>
      <c r="DKN63" s="1503"/>
      <c r="DKO63" s="1134"/>
      <c r="DKP63" s="1502"/>
      <c r="DKQ63" s="1503"/>
      <c r="DKR63" s="1122"/>
      <c r="DKS63" s="1122"/>
      <c r="DKT63" s="1502"/>
      <c r="DKU63" s="1504"/>
      <c r="DKV63" s="1122"/>
      <c r="DKW63" s="1122"/>
      <c r="DKX63" s="1122"/>
      <c r="DKY63" s="1122"/>
      <c r="DKZ63" s="1122"/>
      <c r="DLA63" s="1122"/>
      <c r="DLB63" s="1122"/>
      <c r="DLC63" s="1502"/>
      <c r="DLD63" s="1504"/>
      <c r="DLE63" s="1122"/>
      <c r="DLF63" s="1122"/>
      <c r="DLG63" s="1122"/>
      <c r="DLH63" s="1122"/>
      <c r="DLI63" s="1122"/>
      <c r="DLJ63" s="1122"/>
      <c r="DLK63" s="1122"/>
      <c r="DLL63" s="1122"/>
      <c r="DLM63" s="1122"/>
      <c r="DLN63" s="1122"/>
      <c r="DLO63" s="1122"/>
      <c r="DLP63" s="1122"/>
      <c r="DLQ63" s="1122"/>
      <c r="DLR63" s="1122"/>
      <c r="DMO63" s="1502"/>
      <c r="DMP63" s="1503"/>
      <c r="DMX63" s="1502"/>
      <c r="DMY63" s="1503"/>
      <c r="DNB63" s="1502"/>
      <c r="DNC63" s="1504"/>
      <c r="DNK63" s="1502"/>
      <c r="DNL63" s="1504"/>
      <c r="DNO63" s="1502"/>
      <c r="DNP63" s="1503"/>
      <c r="DNQ63" s="1122"/>
      <c r="DNR63" s="1122"/>
      <c r="DNS63" s="1122"/>
      <c r="DNT63" s="1122"/>
      <c r="DNU63" s="1515"/>
      <c r="DNV63" s="1503"/>
      <c r="DNW63" s="1134"/>
      <c r="DNX63" s="1502"/>
      <c r="DNY63" s="1503"/>
      <c r="DNZ63" s="1122"/>
      <c r="DOA63" s="1122"/>
      <c r="DOB63" s="1502"/>
      <c r="DOC63" s="1504"/>
      <c r="DOD63" s="1122"/>
      <c r="DOE63" s="1122"/>
      <c r="DOF63" s="1122"/>
      <c r="DOG63" s="1122"/>
      <c r="DOH63" s="1122"/>
      <c r="DOI63" s="1122"/>
      <c r="DOJ63" s="1122"/>
      <c r="DOK63" s="1502"/>
      <c r="DOL63" s="1504"/>
      <c r="DOM63" s="1122"/>
      <c r="DON63" s="1122"/>
      <c r="DOZ63" s="792"/>
      <c r="DPA63" s="792"/>
      <c r="DPB63" s="792"/>
      <c r="DPC63" s="792"/>
      <c r="DPD63" s="792"/>
      <c r="DPE63" s="792"/>
      <c r="DPF63" s="792"/>
      <c r="DPG63" s="792"/>
      <c r="DPH63" s="792"/>
      <c r="DPI63" s="792"/>
      <c r="DPJ63" s="792"/>
      <c r="DPK63" s="792"/>
      <c r="DPL63" s="792"/>
      <c r="DPM63" s="792"/>
      <c r="DPN63" s="792"/>
      <c r="DPO63" s="792"/>
      <c r="DPP63" s="792"/>
      <c r="DPQ63" s="792"/>
      <c r="DPR63" s="792"/>
      <c r="DPS63" s="792"/>
      <c r="DPT63" s="792"/>
      <c r="DPU63" s="792"/>
      <c r="DPV63" s="792"/>
      <c r="DPW63" s="792"/>
      <c r="DPX63" s="792"/>
      <c r="DPY63" s="792"/>
      <c r="DPZ63" s="792"/>
      <c r="DQA63" s="792"/>
      <c r="DQB63" s="792"/>
      <c r="DQC63" s="792"/>
      <c r="DQM63" s="616"/>
      <c r="DQN63" s="616"/>
      <c r="DQV63" s="616"/>
      <c r="DQW63" s="616"/>
      <c r="DQZ63" s="616"/>
      <c r="DRA63" s="616"/>
      <c r="DRI63" s="616"/>
      <c r="DRJ63" s="616"/>
      <c r="DRM63" s="1502"/>
      <c r="DRN63" s="1503"/>
      <c r="DRO63" s="1122"/>
      <c r="DRP63" s="1122"/>
      <c r="DRQ63" s="1122"/>
      <c r="DRR63" s="1122"/>
      <c r="DRS63" s="1515"/>
      <c r="DRT63" s="1503"/>
      <c r="DRU63" s="1134"/>
      <c r="DRV63" s="1502"/>
      <c r="DRW63" s="1503"/>
      <c r="DRX63" s="1122"/>
      <c r="DRY63" s="1122"/>
      <c r="DRZ63" s="1502"/>
      <c r="DSA63" s="1504"/>
      <c r="DSI63" s="1502"/>
      <c r="DSJ63" s="1504"/>
      <c r="DSM63" s="1502"/>
      <c r="DSN63" s="1503"/>
      <c r="DSV63" s="1502"/>
      <c r="DSW63" s="1503"/>
      <c r="DSZ63" s="1502"/>
      <c r="DTA63" s="1504"/>
      <c r="DTI63" s="1502"/>
      <c r="DTJ63" s="1504"/>
      <c r="DTM63" s="1502"/>
      <c r="DTN63" s="1503"/>
      <c r="DTV63" s="1502"/>
      <c r="DTW63" s="1503"/>
      <c r="DTZ63" s="616"/>
      <c r="DUA63" s="616"/>
      <c r="DUI63" s="616"/>
      <c r="DUJ63" s="616"/>
      <c r="DVF63" s="235"/>
      <c r="DVG63" s="235"/>
      <c r="DVH63" s="235"/>
      <c r="DVI63" s="235"/>
      <c r="DVJ63" s="235"/>
      <c r="DVK63" s="235"/>
      <c r="DVL63" s="235"/>
      <c r="DVM63" s="235"/>
      <c r="DVN63" s="235"/>
      <c r="DVO63" s="235"/>
      <c r="DVP63" s="235"/>
      <c r="DVQ63" s="235"/>
      <c r="DVR63" s="235"/>
      <c r="DVS63" s="235"/>
      <c r="DVT63" s="235"/>
      <c r="DVU63" s="235"/>
      <c r="DVV63" s="235"/>
      <c r="DVW63" s="235"/>
      <c r="DVX63" s="235"/>
      <c r="DVY63" s="235"/>
      <c r="DVZ63" s="235"/>
      <c r="DWA63" s="235"/>
      <c r="DWB63" s="235"/>
      <c r="DWC63" s="235"/>
      <c r="DWD63" s="235"/>
      <c r="DWE63" s="235"/>
      <c r="DWF63" s="235"/>
      <c r="DWG63" s="235"/>
      <c r="DWH63" s="235"/>
      <c r="DWI63" s="235"/>
      <c r="DWJ63" s="235"/>
      <c r="DWK63" s="235"/>
      <c r="DWL63" s="235"/>
      <c r="DWM63" s="235"/>
      <c r="DWN63" s="235"/>
      <c r="DWO63" s="235"/>
      <c r="DWP63" s="235"/>
      <c r="DWQ63" s="235"/>
      <c r="DWR63" s="235"/>
      <c r="DWS63" s="235"/>
      <c r="DWT63" s="1268"/>
      <c r="DWU63" s="1268"/>
      <c r="DWV63" s="1134"/>
      <c r="DWW63" s="1134"/>
      <c r="DWX63" s="1134"/>
      <c r="DWY63" s="1134"/>
      <c r="DWZ63" s="1134"/>
      <c r="DXA63" s="1268"/>
      <c r="DXB63" s="1268"/>
      <c r="DXC63" s="1134"/>
      <c r="DXD63" s="1134"/>
      <c r="DXE63" s="1134"/>
      <c r="DXF63" s="1134"/>
      <c r="DXH63" s="1502"/>
      <c r="DXI63" s="1503"/>
      <c r="DXQ63" s="1502"/>
      <c r="DXR63" s="1503"/>
      <c r="DXU63" s="1502"/>
      <c r="DXV63" s="1504"/>
      <c r="DYD63" s="1502"/>
      <c r="DYE63" s="1504"/>
      <c r="DYH63" s="1502"/>
      <c r="DYI63" s="1503"/>
      <c r="DYJ63" s="1122"/>
      <c r="DYK63" s="1122"/>
      <c r="DYL63" s="1122"/>
      <c r="DYM63" s="1134"/>
      <c r="DYN63" s="1515"/>
      <c r="DYO63" s="1503"/>
      <c r="DYP63" s="1134"/>
      <c r="DYQ63" s="1502"/>
      <c r="DYR63" s="1503"/>
      <c r="DYS63" s="1122"/>
      <c r="DYT63" s="1122"/>
      <c r="DYU63" s="1502"/>
      <c r="DYV63" s="1504"/>
      <c r="DZD63" s="1502"/>
      <c r="DZE63" s="1504"/>
      <c r="DZT63" s="235"/>
      <c r="DZU63" s="235"/>
      <c r="DZV63" s="235"/>
      <c r="DZW63" s="235"/>
      <c r="DZX63" s="235"/>
      <c r="DZY63" s="235"/>
      <c r="DZZ63" s="235"/>
      <c r="EAA63" s="235"/>
      <c r="EAB63" s="235"/>
      <c r="EAC63" s="235"/>
      <c r="EAD63" s="235"/>
      <c r="EAE63" s="235"/>
      <c r="EAF63" s="235"/>
      <c r="EAG63" s="235"/>
      <c r="EAH63" s="235"/>
      <c r="EAI63" s="235"/>
      <c r="EAJ63" s="235"/>
      <c r="EAK63" s="235"/>
      <c r="EAL63" s="235"/>
      <c r="EAM63" s="235"/>
      <c r="EAN63" s="235"/>
      <c r="EAO63" s="235"/>
      <c r="EAP63" s="235"/>
      <c r="EAQ63" s="235"/>
      <c r="EAR63" s="235"/>
      <c r="EAS63" s="235"/>
      <c r="EAT63" s="235"/>
      <c r="EAU63" s="235"/>
      <c r="EAV63" s="235"/>
      <c r="EAW63" s="235"/>
      <c r="EAX63" s="235"/>
      <c r="EAY63" s="235"/>
      <c r="EAZ63" s="235"/>
      <c r="EBA63" s="235"/>
      <c r="EBB63" s="235"/>
      <c r="EBC63" s="235"/>
      <c r="EBD63" s="235"/>
      <c r="EBE63" s="235"/>
      <c r="EBF63" s="1502"/>
      <c r="EBG63" s="1503"/>
      <c r="EBO63" s="1502"/>
      <c r="EBP63" s="1503"/>
      <c r="EBS63" s="1502"/>
      <c r="EBT63" s="1504"/>
      <c r="ECB63" s="1502"/>
      <c r="ECC63" s="1504"/>
      <c r="ECF63" s="1502"/>
      <c r="ECG63" s="1503"/>
      <c r="ECH63" s="1122"/>
      <c r="ECI63" s="1122"/>
      <c r="ECJ63" s="1122"/>
      <c r="ECK63" s="1122"/>
      <c r="ECL63" s="1515"/>
      <c r="ECM63" s="1503"/>
      <c r="ECN63" s="1134"/>
      <c r="ECO63" s="1502"/>
      <c r="ECP63" s="1503"/>
      <c r="ECQ63" s="1122"/>
      <c r="ECR63" s="1122"/>
      <c r="ECS63" s="1502"/>
      <c r="ECT63" s="1504"/>
      <c r="ECU63" s="1122"/>
      <c r="ECV63" s="1122"/>
      <c r="ECW63" s="1122"/>
      <c r="ECX63" s="1122"/>
      <c r="ECY63" s="1122"/>
      <c r="ECZ63" s="1122"/>
      <c r="EDA63" s="1122"/>
      <c r="EDB63" s="1502"/>
      <c r="EDC63" s="1504"/>
      <c r="EDD63" s="1122"/>
      <c r="EDE63" s="1122"/>
      <c r="EDF63" s="1502"/>
      <c r="EDG63" s="1503"/>
      <c r="EDO63" s="1502"/>
      <c r="EDP63" s="1503"/>
      <c r="EDS63" s="1502"/>
      <c r="EDT63" s="1504"/>
      <c r="EEB63" s="1502"/>
      <c r="EEC63" s="1504"/>
      <c r="EEF63" s="1502"/>
      <c r="EEG63" s="1503"/>
      <c r="EEO63" s="1502"/>
      <c r="EEP63" s="1503"/>
      <c r="EES63" s="235"/>
      <c r="EET63" s="235"/>
      <c r="EEU63" s="235"/>
      <c r="EEV63" s="235"/>
      <c r="EEW63" s="235"/>
      <c r="EEX63" s="235"/>
      <c r="EEY63" s="235"/>
      <c r="EEZ63" s="235"/>
      <c r="EFA63" s="235"/>
      <c r="EFB63" s="235"/>
      <c r="EFC63" s="235"/>
      <c r="EFD63" s="235"/>
      <c r="EFE63" s="235"/>
      <c r="EFF63" s="235"/>
      <c r="EFG63" s="235"/>
      <c r="EFH63" s="235"/>
      <c r="EFI63" s="235"/>
      <c r="EFJ63" s="235"/>
      <c r="EFK63" s="235"/>
      <c r="EFL63" s="235"/>
      <c r="EFM63" s="235"/>
      <c r="EFN63" s="235"/>
      <c r="EFO63" s="235"/>
      <c r="EFP63" s="235"/>
      <c r="EFQ63" s="235"/>
      <c r="EFR63" s="235"/>
      <c r="EFS63" s="235"/>
      <c r="EFT63" s="235"/>
      <c r="EFU63" s="235"/>
      <c r="EFV63" s="235"/>
      <c r="EFW63" s="235"/>
      <c r="EFX63" s="235"/>
      <c r="EFY63" s="235"/>
      <c r="EFZ63" s="235"/>
      <c r="EGA63" s="235"/>
      <c r="EGB63" s="235"/>
      <c r="EGC63" s="235"/>
      <c r="EGD63" s="235"/>
      <c r="EGE63" s="235"/>
      <c r="EGF63" s="235"/>
      <c r="EGG63" s="235"/>
      <c r="EGH63" s="235"/>
      <c r="EGI63" s="235"/>
      <c r="EGJ63" s="235"/>
      <c r="EGK63" s="235"/>
      <c r="EGL63" s="235"/>
      <c r="EGM63" s="235"/>
      <c r="EGN63" s="235"/>
      <c r="EGO63" s="235"/>
      <c r="EGP63" s="235"/>
      <c r="EGQ63" s="235"/>
      <c r="EGR63" s="235"/>
      <c r="EGS63" s="235"/>
      <c r="EGT63" s="235"/>
      <c r="EGU63" s="235"/>
      <c r="EGV63" s="235"/>
      <c r="EGW63" s="235"/>
      <c r="EGX63" s="235"/>
      <c r="EGY63" s="235"/>
      <c r="EGZ63" s="235"/>
      <c r="EHA63" s="235"/>
      <c r="EHB63" s="235"/>
      <c r="EHC63" s="235"/>
      <c r="EHD63" s="235"/>
      <c r="EHE63" s="235"/>
      <c r="EHF63" s="235"/>
      <c r="EHG63" s="235"/>
      <c r="EHH63" s="235"/>
      <c r="EHI63" s="235"/>
      <c r="EHJ63" s="235"/>
      <c r="EHK63" s="235"/>
      <c r="EHL63" s="235"/>
      <c r="EHM63" s="235"/>
      <c r="EHN63" s="235"/>
      <c r="EHO63" s="235"/>
      <c r="EHP63" s="235"/>
      <c r="EHQ63" s="235"/>
      <c r="EHR63" s="235"/>
      <c r="EHS63" s="235"/>
      <c r="EHT63" s="235"/>
      <c r="EHU63" s="235"/>
      <c r="EHV63" s="235"/>
      <c r="EHW63" s="235"/>
      <c r="EHX63" s="1502"/>
      <c r="EHY63" s="1503"/>
      <c r="EHZ63" s="1122"/>
      <c r="EIA63" s="1122"/>
      <c r="EIB63" s="1122"/>
      <c r="EIC63" s="1122"/>
      <c r="EID63" s="1515"/>
      <c r="EIE63" s="1503"/>
      <c r="EIF63" s="1134"/>
      <c r="EIG63" s="1502"/>
      <c r="EIH63" s="1503"/>
      <c r="EII63" s="1122"/>
      <c r="EIJ63" s="1122"/>
      <c r="EIK63" s="1502"/>
      <c r="EIL63" s="1504"/>
      <c r="EIM63" s="1122"/>
      <c r="EIN63" s="1122"/>
      <c r="EIO63" s="1122"/>
      <c r="EIP63" s="1122"/>
      <c r="EIQ63" s="1122"/>
      <c r="EIR63" s="1122"/>
      <c r="EIS63" s="1122"/>
      <c r="EIT63" s="1502"/>
      <c r="EIU63" s="1504"/>
      <c r="EIV63" s="1122"/>
      <c r="EIW63" s="1122"/>
      <c r="EIX63" s="1502"/>
      <c r="EIY63" s="1503"/>
      <c r="EJG63" s="1502"/>
      <c r="EJH63" s="1503"/>
      <c r="EJK63" s="1502"/>
      <c r="EJL63" s="1504"/>
      <c r="EJT63" s="1502"/>
      <c r="EJU63" s="1504"/>
      <c r="EJX63" s="1502"/>
      <c r="EJY63" s="1503"/>
      <c r="EKG63" s="1502"/>
      <c r="EKH63" s="1503"/>
      <c r="EKL63" s="1506"/>
      <c r="EKM63" s="1507"/>
      <c r="EKN63" s="1264"/>
      <c r="EKO63" s="1506"/>
      <c r="EKP63" s="1508"/>
      <c r="ELA63" s="616"/>
      <c r="ELB63" s="616"/>
      <c r="ELJ63" s="616"/>
      <c r="ELK63" s="616"/>
      <c r="EMM63" s="1502"/>
      <c r="EMN63" s="1503"/>
      <c r="EMV63" s="1502"/>
      <c r="EMW63" s="1503"/>
      <c r="EMZ63" s="1502"/>
      <c r="ENA63" s="1504"/>
      <c r="ENI63" s="1502"/>
      <c r="ENJ63" s="1504"/>
      <c r="ENM63" s="1502"/>
      <c r="ENN63" s="1503"/>
      <c r="ENO63" s="1122"/>
      <c r="ENP63" s="1122"/>
      <c r="ENQ63" s="1122"/>
      <c r="ENR63" s="1122"/>
      <c r="ENS63" s="1515"/>
      <c r="ENT63" s="1503"/>
      <c r="ENU63" s="1134"/>
      <c r="ENV63" s="1502"/>
      <c r="ENW63" s="1503"/>
      <c r="ENX63" s="1122"/>
      <c r="ENY63" s="1122"/>
      <c r="ENZ63" s="1502"/>
      <c r="EOA63" s="1504"/>
      <c r="EOB63" s="1122"/>
      <c r="EOC63" s="1122"/>
      <c r="EOD63" s="1122"/>
      <c r="EOE63" s="1122"/>
      <c r="EOF63" s="1122"/>
      <c r="EOG63" s="1122"/>
      <c r="EOH63" s="1122"/>
      <c r="EOI63" s="1502"/>
      <c r="EOJ63" s="1504"/>
      <c r="EOK63" s="1122"/>
      <c r="EOL63" s="1122"/>
      <c r="EOM63" s="1122"/>
      <c r="EON63" s="1506"/>
      <c r="EOO63" s="1507"/>
      <c r="EOP63" s="1264"/>
      <c r="EOQ63" s="1506"/>
      <c r="EOR63" s="1508"/>
      <c r="EOX63" s="792"/>
      <c r="EOY63" s="792"/>
      <c r="EOZ63" s="792"/>
      <c r="EPA63" s="792"/>
      <c r="EPB63" s="792"/>
      <c r="EPC63" s="792"/>
      <c r="EPD63" s="792"/>
      <c r="EPE63" s="792"/>
      <c r="EPF63" s="792"/>
      <c r="EPG63" s="792"/>
      <c r="EPH63" s="792"/>
      <c r="EPI63" s="792"/>
      <c r="EPJ63" s="792"/>
      <c r="EPK63" s="792"/>
      <c r="EPL63" s="792"/>
      <c r="EPM63" s="792"/>
      <c r="EPN63" s="792"/>
      <c r="EPO63" s="616"/>
      <c r="EPP63" s="616"/>
      <c r="EQE63" s="1515"/>
      <c r="EQF63" s="1503"/>
      <c r="EQG63" s="1134"/>
      <c r="EQH63" s="1134"/>
      <c r="EQI63" s="1134"/>
      <c r="EQJ63" s="1134"/>
      <c r="EQK63" s="1515"/>
      <c r="EQL63" s="1503"/>
      <c r="EQM63" s="1134"/>
      <c r="EQN63" s="1502"/>
      <c r="EQO63" s="1503"/>
      <c r="EQP63" s="1264"/>
      <c r="EQQ63" s="1264"/>
      <c r="EQR63" s="1502"/>
      <c r="EQS63" s="1504"/>
      <c r="EQT63" s="1264"/>
      <c r="EQU63" s="1264"/>
      <c r="EQV63" s="1264"/>
      <c r="EQW63" s="1264"/>
      <c r="EQX63" s="1264"/>
      <c r="EQY63" s="1264"/>
      <c r="EQZ63" s="1264"/>
      <c r="ERA63" s="1502"/>
      <c r="ERB63" s="1504"/>
      <c r="ERC63" s="1264"/>
      <c r="ERD63" s="1264"/>
      <c r="ERE63" s="1264"/>
      <c r="ERF63" s="1506"/>
      <c r="ERG63" s="1507"/>
      <c r="ERH63" s="1264"/>
      <c r="ERI63" s="1506"/>
      <c r="ERJ63" s="1508"/>
      <c r="ERK63" s="1122"/>
      <c r="ERL63" s="1122"/>
      <c r="ERM63" s="1122"/>
      <c r="ERN63" s="1122"/>
      <c r="ERO63" s="1122"/>
      <c r="ERP63" s="1122"/>
      <c r="ERU63" s="230"/>
      <c r="ERV63" s="1664"/>
      <c r="ERW63" s="1664"/>
      <c r="ERX63" s="227"/>
      <c r="ETA63" s="1518"/>
      <c r="ETB63" s="1518"/>
      <c r="ETC63" s="1518"/>
      <c r="ETD63" s="1518"/>
      <c r="ETE63" s="1518"/>
      <c r="ETF63" s="1518"/>
    </row>
    <row r="64" spans="1:3072 3079:3906" s="226" customFormat="1" ht="15" customHeight="1">
      <c r="A64" s="1264"/>
      <c r="B64" s="1518"/>
      <c r="C64" s="1518"/>
      <c r="D64" s="1518"/>
      <c r="E64" s="1518"/>
      <c r="F64" s="1518"/>
      <c r="G64" s="1518"/>
      <c r="J64" s="1310"/>
      <c r="K64" s="1310"/>
      <c r="L64" s="1310"/>
      <c r="M64" s="1310"/>
      <c r="N64" s="1310"/>
      <c r="O64" s="1310"/>
      <c r="P64" s="1310"/>
      <c r="Q64" s="1310"/>
      <c r="R64" s="1310"/>
      <c r="S64" s="1310"/>
      <c r="T64" s="1310"/>
      <c r="U64" s="1310"/>
      <c r="V64" s="1310"/>
      <c r="W64" s="1310"/>
      <c r="X64" s="1310"/>
      <c r="Y64" s="1310"/>
      <c r="Z64" s="1310"/>
      <c r="AA64" s="1310"/>
      <c r="AF64" s="780"/>
      <c r="AP64" s="227"/>
      <c r="AQ64" s="227"/>
      <c r="BA64" s="1502"/>
      <c r="BB64" s="1503"/>
      <c r="BG64" s="1502"/>
      <c r="BH64" s="1503"/>
      <c r="BI64" s="231"/>
      <c r="BJ64" s="1502"/>
      <c r="BK64" s="1503"/>
      <c r="BN64" s="1502"/>
      <c r="BO64" s="1504"/>
      <c r="BW64" s="1502"/>
      <c r="BX64" s="1504"/>
      <c r="CB64" s="1506"/>
      <c r="CC64" s="1507"/>
      <c r="CE64" s="1506"/>
      <c r="CF64" s="1508"/>
      <c r="CM64" s="1502"/>
      <c r="CN64" s="1503"/>
      <c r="CO64" s="1122"/>
      <c r="CP64" s="1122"/>
      <c r="CQ64" s="1122"/>
      <c r="CR64" s="1122"/>
      <c r="CS64" s="1502"/>
      <c r="CT64" s="1503"/>
      <c r="CU64" s="231"/>
      <c r="CV64" s="1502"/>
      <c r="CW64" s="1503"/>
      <c r="CX64" s="1122"/>
      <c r="CY64" s="1122"/>
      <c r="CZ64" s="1502"/>
      <c r="DA64" s="1504"/>
      <c r="DI64" s="1502"/>
      <c r="DJ64" s="1504"/>
      <c r="EE64" s="1122"/>
      <c r="EF64" s="1122"/>
      <c r="EG64" s="1122"/>
      <c r="EH64" s="1122"/>
      <c r="EI64" s="1122"/>
      <c r="EJ64" s="1122"/>
      <c r="EK64" s="1122"/>
      <c r="EL64" s="1122"/>
      <c r="EM64" s="1122"/>
      <c r="EN64" s="1122"/>
      <c r="EO64" s="1502"/>
      <c r="EP64" s="1503"/>
      <c r="EQ64" s="1122"/>
      <c r="ER64" s="1122"/>
      <c r="ES64" s="1122"/>
      <c r="ET64" s="1122"/>
      <c r="EU64" s="1502"/>
      <c r="EV64" s="1515"/>
      <c r="EW64" s="231"/>
      <c r="EX64" s="1515"/>
      <c r="EY64" s="1503"/>
      <c r="EZ64" s="1134"/>
      <c r="FA64" s="1134"/>
      <c r="FB64" s="1515"/>
      <c r="FC64" s="1504"/>
      <c r="FD64" s="1134"/>
      <c r="FE64" s="1134"/>
      <c r="FF64" s="1134"/>
      <c r="FG64" s="1134"/>
      <c r="FH64" s="1134"/>
      <c r="FI64" s="1134"/>
      <c r="FJ64" s="1134"/>
      <c r="FK64" s="1515"/>
      <c r="FL64" s="1504"/>
      <c r="FM64" s="1134"/>
      <c r="FN64" s="1134"/>
      <c r="FO64" s="1134"/>
      <c r="FP64" s="1134"/>
      <c r="FQ64" s="1134"/>
      <c r="FR64" s="1134"/>
      <c r="FS64" s="1134"/>
      <c r="FT64" s="1134"/>
      <c r="FU64" s="1134"/>
      <c r="FV64" s="1134"/>
      <c r="FW64" s="1134"/>
      <c r="FX64" s="1134"/>
      <c r="FY64" s="1134"/>
      <c r="FZ64" s="1134"/>
      <c r="GA64" s="1134"/>
      <c r="GB64" s="1134"/>
      <c r="GC64" s="1134"/>
      <c r="GD64" s="1134"/>
      <c r="GE64" s="1134"/>
      <c r="GF64" s="1134"/>
      <c r="GG64" s="1134"/>
      <c r="GH64" s="1134"/>
      <c r="GI64" s="1134"/>
      <c r="GJ64" s="1134"/>
      <c r="GK64" s="1134"/>
      <c r="GL64" s="1134"/>
      <c r="GM64" s="1134"/>
      <c r="GN64" s="1134"/>
      <c r="GO64" s="1134"/>
      <c r="GP64" s="1134"/>
      <c r="GQ64" s="1515"/>
      <c r="GR64" s="1503"/>
      <c r="GS64" s="1134"/>
      <c r="GT64" s="1134"/>
      <c r="GU64" s="1134"/>
      <c r="GV64" s="1134"/>
      <c r="GW64" s="1515"/>
      <c r="GX64" s="1503"/>
      <c r="GY64" s="1134"/>
      <c r="GZ64" s="1502"/>
      <c r="HA64" s="1503"/>
      <c r="HB64" s="1122"/>
      <c r="HC64" s="1122"/>
      <c r="HD64" s="1502"/>
      <c r="HE64" s="1504"/>
      <c r="HF64" s="1122"/>
      <c r="HG64" s="1122"/>
      <c r="HH64" s="1122"/>
      <c r="HI64" s="1122"/>
      <c r="HJ64" s="1122"/>
      <c r="HK64" s="1122"/>
      <c r="HL64" s="1122"/>
      <c r="HM64" s="1502"/>
      <c r="HN64" s="1504"/>
      <c r="HO64" s="1122"/>
      <c r="HP64" s="1122"/>
      <c r="HQ64" s="1122"/>
      <c r="HR64" s="1122"/>
      <c r="HS64" s="1122"/>
      <c r="HT64" s="1122"/>
      <c r="HU64" s="1122"/>
      <c r="HV64" s="1122"/>
      <c r="HW64" s="1122"/>
      <c r="HX64" s="1122"/>
      <c r="HY64" s="1122"/>
      <c r="HZ64" s="1122"/>
      <c r="IA64" s="1122"/>
      <c r="IB64" s="1122"/>
      <c r="IC64" s="1122"/>
      <c r="ID64" s="1122"/>
      <c r="IE64" s="1122"/>
      <c r="IF64" s="1122"/>
      <c r="IG64" s="1122"/>
      <c r="IH64" s="1122"/>
      <c r="II64" s="1122"/>
      <c r="IJ64" s="1122"/>
      <c r="IK64" s="1122"/>
      <c r="IL64" s="1122"/>
      <c r="IM64" s="1122"/>
      <c r="IN64" s="1122"/>
      <c r="IO64" s="1122"/>
      <c r="IP64" s="1122"/>
      <c r="IQ64" s="1122"/>
      <c r="IR64" s="1122"/>
      <c r="IS64" s="1502"/>
      <c r="IT64" s="1503"/>
      <c r="IU64" s="1122"/>
      <c r="IV64" s="1122"/>
      <c r="IW64" s="1122"/>
      <c r="IX64" s="1122"/>
      <c r="IY64" s="1502"/>
      <c r="IZ64" s="1515"/>
      <c r="JA64" s="231"/>
      <c r="JB64" s="1515"/>
      <c r="JC64" s="1503"/>
      <c r="JD64" s="1134"/>
      <c r="JE64" s="1134"/>
      <c r="JF64" s="1515"/>
      <c r="JG64" s="1504"/>
      <c r="JH64" s="1134"/>
      <c r="JI64" s="1134"/>
      <c r="JJ64" s="1134"/>
      <c r="JK64" s="1134"/>
      <c r="JL64" s="1134"/>
      <c r="JM64" s="1134"/>
      <c r="JN64" s="1134"/>
      <c r="JO64" s="1515"/>
      <c r="JP64" s="1504"/>
      <c r="JQ64" s="1134"/>
      <c r="JR64" s="1134"/>
      <c r="JS64" s="1134"/>
      <c r="JT64" s="1134"/>
      <c r="JU64" s="1134"/>
      <c r="JV64" s="1134"/>
      <c r="JW64" s="1134"/>
      <c r="JX64" s="1134"/>
      <c r="JY64" s="1134"/>
      <c r="JZ64" s="1134"/>
      <c r="KA64" s="1134"/>
      <c r="KB64" s="1134"/>
      <c r="KC64" s="1134"/>
      <c r="KD64" s="1134"/>
      <c r="KE64" s="1134"/>
      <c r="KF64" s="1134"/>
      <c r="KG64" s="1134"/>
      <c r="KH64" s="1134"/>
      <c r="KI64" s="1134"/>
      <c r="KJ64" s="1134"/>
      <c r="KK64" s="1134"/>
      <c r="KL64" s="1134"/>
      <c r="KM64" s="1134"/>
      <c r="KN64" s="1134"/>
      <c r="KO64" s="1134"/>
      <c r="KP64" s="1134"/>
      <c r="KQ64" s="1134"/>
      <c r="KR64" s="1134"/>
      <c r="KS64" s="1134"/>
      <c r="KT64" s="1134"/>
      <c r="KU64" s="1515"/>
      <c r="KV64" s="1503"/>
      <c r="KW64" s="1134"/>
      <c r="KX64" s="1134"/>
      <c r="KY64" s="1134"/>
      <c r="KZ64" s="1134"/>
      <c r="LA64" s="1515"/>
      <c r="LB64" s="1503"/>
      <c r="LC64" s="1134"/>
      <c r="LD64" s="1515"/>
      <c r="LE64" s="1503"/>
      <c r="LF64" s="1134"/>
      <c r="LG64" s="1134"/>
      <c r="LH64" s="1515"/>
      <c r="LI64" s="1504"/>
      <c r="LJ64" s="1134"/>
      <c r="LK64" s="1134"/>
      <c r="LL64" s="1134"/>
      <c r="LM64" s="1134"/>
      <c r="LN64" s="1134"/>
      <c r="LO64" s="1134"/>
      <c r="LP64" s="1134"/>
      <c r="LQ64" s="1515"/>
      <c r="LR64" s="1504"/>
      <c r="LS64" s="1134"/>
      <c r="LT64" s="1134"/>
      <c r="LU64" s="1134"/>
      <c r="LV64" s="1134"/>
      <c r="LW64" s="1134"/>
      <c r="LX64" s="1134"/>
      <c r="LY64" s="1134"/>
      <c r="LZ64" s="1134"/>
      <c r="MA64" s="1134"/>
      <c r="MB64" s="1134"/>
      <c r="MC64" s="1134"/>
      <c r="MD64" s="1134"/>
      <c r="ME64" s="1134"/>
      <c r="MF64" s="1134"/>
      <c r="MG64" s="1134"/>
      <c r="MH64" s="1134"/>
      <c r="MI64" s="1134"/>
      <c r="MJ64" s="1134"/>
      <c r="MK64" s="1134"/>
      <c r="ML64" s="1134"/>
      <c r="MM64" s="1134"/>
      <c r="MN64" s="1134"/>
      <c r="MO64" s="1134"/>
      <c r="MP64" s="1134"/>
      <c r="MQ64" s="1134"/>
      <c r="MR64" s="1134"/>
      <c r="MS64" s="1134"/>
      <c r="MT64" s="1134"/>
      <c r="MU64" s="1134"/>
      <c r="MV64" s="1134"/>
      <c r="MW64" s="1515"/>
      <c r="MX64" s="1503"/>
      <c r="MY64" s="1134"/>
      <c r="MZ64" s="1134"/>
      <c r="NA64" s="1134"/>
      <c r="NB64" s="1134"/>
      <c r="NC64" s="1515"/>
      <c r="ND64" s="1503"/>
      <c r="NE64" s="1134"/>
      <c r="NF64" s="1502"/>
      <c r="NG64" s="1503"/>
      <c r="NH64" s="1122"/>
      <c r="NI64" s="1122"/>
      <c r="NJ64" s="1502"/>
      <c r="NK64" s="1504"/>
      <c r="NL64" s="1122"/>
      <c r="NM64" s="1122"/>
      <c r="NN64" s="1122"/>
      <c r="NO64" s="1122"/>
      <c r="NP64" s="1122"/>
      <c r="NQ64" s="1122"/>
      <c r="NR64" s="1122"/>
      <c r="NS64" s="1502"/>
      <c r="NT64" s="1504"/>
      <c r="NU64" s="1122"/>
      <c r="NV64" s="1122"/>
      <c r="NW64" s="1122"/>
      <c r="NX64" s="1506"/>
      <c r="NY64" s="1507"/>
      <c r="NZ64" s="1264"/>
      <c r="OA64" s="1506"/>
      <c r="OB64" s="1508"/>
      <c r="OC64" s="1122"/>
      <c r="OD64" s="1122"/>
      <c r="OE64" s="1122"/>
      <c r="OF64" s="1122"/>
      <c r="OG64" s="1122"/>
      <c r="OH64" s="1122"/>
      <c r="OI64" s="1665"/>
      <c r="OJ64" s="1666"/>
      <c r="OK64" s="1122"/>
      <c r="OL64" s="1122"/>
      <c r="OM64" s="1122"/>
      <c r="ON64" s="1122"/>
      <c r="OO64" s="1502"/>
      <c r="OP64" s="1515"/>
      <c r="OQ64" s="231"/>
      <c r="OR64" s="1515"/>
      <c r="OS64" s="1503"/>
      <c r="OT64" s="1134"/>
      <c r="OU64" s="1122"/>
      <c r="OV64" s="1502"/>
      <c r="OW64" s="1504"/>
      <c r="OX64" s="1122"/>
      <c r="OY64" s="1122"/>
      <c r="OZ64" s="1122"/>
      <c r="PA64" s="1122"/>
      <c r="PE64" s="616"/>
      <c r="PF64" s="616"/>
      <c r="PJ64" s="1506"/>
      <c r="PK64" s="1507"/>
      <c r="PL64" s="1264"/>
      <c r="PM64" s="1506"/>
      <c r="PN64" s="1508"/>
      <c r="PO64" s="1122"/>
      <c r="PP64" s="1122"/>
      <c r="PQ64" s="1122"/>
      <c r="PR64" s="1122"/>
      <c r="PS64" s="1122"/>
      <c r="PT64" s="1122"/>
      <c r="PU64" s="1502"/>
      <c r="PV64" s="1503"/>
      <c r="PW64" s="1122"/>
      <c r="PX64" s="1122"/>
      <c r="PY64" s="1122"/>
      <c r="PZ64" s="1122"/>
      <c r="QA64" s="1502"/>
      <c r="QB64" s="1515"/>
      <c r="QC64" s="231"/>
      <c r="QD64" s="1515"/>
      <c r="QE64" s="1503"/>
      <c r="QF64" s="1134"/>
      <c r="QG64" s="1134"/>
      <c r="QH64" s="1515"/>
      <c r="QI64" s="1504"/>
      <c r="QJ64" s="1134"/>
      <c r="QK64" s="1134"/>
      <c r="QL64" s="1134"/>
      <c r="QM64" s="1134"/>
      <c r="QN64" s="1134"/>
      <c r="QO64" s="1134"/>
      <c r="QP64" s="1134"/>
      <c r="QQ64" s="1515"/>
      <c r="QR64" s="1504"/>
      <c r="QS64" s="1134"/>
      <c r="QT64" s="1134"/>
      <c r="QU64" s="1134"/>
      <c r="QV64" s="1134"/>
      <c r="QW64" s="1134"/>
      <c r="QX64" s="1134"/>
      <c r="QY64" s="1134"/>
      <c r="QZ64" s="1134"/>
      <c r="RA64" s="1134"/>
      <c r="RB64" s="1134"/>
      <c r="RC64" s="1134"/>
      <c r="RD64" s="1134"/>
      <c r="RE64" s="1134"/>
      <c r="RF64" s="1134"/>
      <c r="RG64" s="1134"/>
      <c r="RH64" s="1134"/>
      <c r="RI64" s="1134"/>
      <c r="RJ64" s="1134"/>
      <c r="RK64" s="1134"/>
      <c r="RL64" s="1134"/>
      <c r="RM64" s="1134"/>
      <c r="RN64" s="1134"/>
      <c r="RO64" s="1134"/>
      <c r="RP64" s="1134"/>
      <c r="RQ64" s="1134"/>
      <c r="RR64" s="1134"/>
      <c r="RS64" s="1134"/>
      <c r="RT64" s="1134"/>
      <c r="RU64" s="1134"/>
      <c r="RV64" s="1134"/>
      <c r="RW64" s="1515"/>
      <c r="RX64" s="1503"/>
      <c r="RY64" s="1134"/>
      <c r="RZ64" s="1134"/>
      <c r="SA64" s="1134"/>
      <c r="SB64" s="1134"/>
      <c r="SC64" s="1515"/>
      <c r="SD64" s="1503"/>
      <c r="SE64" s="1134"/>
      <c r="SF64" s="1502"/>
      <c r="SG64" s="1503"/>
      <c r="SH64" s="1122"/>
      <c r="SI64" s="1122"/>
      <c r="SJ64" s="1502"/>
      <c r="SK64" s="1504"/>
      <c r="SL64" s="1122"/>
      <c r="SM64" s="1122"/>
      <c r="SN64" s="1122"/>
      <c r="SO64" s="1122"/>
      <c r="SP64" s="1122"/>
      <c r="SQ64" s="1122"/>
      <c r="SR64" s="1122"/>
      <c r="SS64" s="1502"/>
      <c r="ST64" s="1504"/>
      <c r="SU64" s="1122"/>
      <c r="SV64" s="1122"/>
      <c r="SW64" s="1122"/>
      <c r="SX64" s="1122"/>
      <c r="SY64" s="1122"/>
      <c r="SZ64" s="1122"/>
      <c r="TA64" s="1122"/>
      <c r="TB64" s="1122"/>
      <c r="TC64" s="1122"/>
      <c r="TD64" s="1122"/>
      <c r="TE64" s="1122"/>
      <c r="TF64" s="1122"/>
      <c r="TG64" s="1122"/>
      <c r="TH64" s="1122"/>
      <c r="TI64" s="1122"/>
      <c r="TJ64" s="1122"/>
      <c r="TK64" s="1122"/>
      <c r="TL64" s="1122"/>
      <c r="TM64" s="1122"/>
      <c r="TN64" s="1122"/>
      <c r="TO64" s="1122"/>
      <c r="TP64" s="1122"/>
      <c r="TQ64" s="1122"/>
      <c r="TR64" s="1122"/>
      <c r="TS64" s="1122"/>
      <c r="TT64" s="1122"/>
      <c r="TU64" s="1122"/>
      <c r="TV64" s="1122"/>
      <c r="TW64" s="1122"/>
      <c r="TX64" s="1122"/>
      <c r="TY64" s="1502"/>
      <c r="TZ64" s="1503"/>
      <c r="UA64" s="1122"/>
      <c r="UB64" s="1122"/>
      <c r="UC64" s="1122"/>
      <c r="UD64" s="1122"/>
      <c r="UE64" s="1502"/>
      <c r="UF64" s="1515"/>
      <c r="UG64" s="231"/>
      <c r="UH64" s="1515"/>
      <c r="UI64" s="1503"/>
      <c r="UJ64" s="1134"/>
      <c r="UK64" s="1134"/>
      <c r="UL64" s="1515"/>
      <c r="UM64" s="1504"/>
      <c r="UN64" s="1134"/>
      <c r="UO64" s="1134"/>
      <c r="UP64" s="1134"/>
      <c r="UQ64" s="1134"/>
      <c r="UR64" s="1134"/>
      <c r="US64" s="1134"/>
      <c r="UT64" s="1134"/>
      <c r="UU64" s="1515"/>
      <c r="UV64" s="1504"/>
      <c r="UW64" s="1134"/>
      <c r="UX64" s="1134"/>
      <c r="UY64" s="1134"/>
      <c r="UZ64" s="1134"/>
      <c r="VA64" s="1134"/>
      <c r="VB64" s="1134"/>
      <c r="VC64" s="1134"/>
      <c r="VD64" s="1134"/>
      <c r="VE64" s="1134"/>
      <c r="VF64" s="1134"/>
      <c r="VG64" s="1134"/>
      <c r="VH64" s="1134"/>
      <c r="VI64" s="1134"/>
      <c r="VJ64" s="1134"/>
      <c r="VK64" s="1134"/>
      <c r="VL64" s="1134"/>
      <c r="VM64" s="1134"/>
      <c r="VN64" s="1134"/>
      <c r="VO64" s="1134"/>
      <c r="VP64" s="1134"/>
      <c r="VQ64" s="1134"/>
      <c r="VR64" s="1134"/>
      <c r="VS64" s="1134"/>
      <c r="VT64" s="1134"/>
      <c r="VU64" s="1134"/>
      <c r="VV64" s="1134"/>
      <c r="VW64" s="1134"/>
      <c r="VX64" s="1134"/>
      <c r="VY64" s="1134"/>
      <c r="VZ64" s="1134"/>
      <c r="WA64" s="1515"/>
      <c r="WB64" s="1503"/>
      <c r="WC64" s="1134"/>
      <c r="WD64" s="1134"/>
      <c r="WE64" s="1134"/>
      <c r="WF64" s="1134"/>
      <c r="WG64" s="1515"/>
      <c r="WH64" s="1503"/>
      <c r="WI64" s="1134"/>
      <c r="WJ64" s="1502"/>
      <c r="WK64" s="1503"/>
      <c r="WL64" s="1122"/>
      <c r="WM64" s="1122"/>
      <c r="WN64" s="1502"/>
      <c r="WO64" s="1504"/>
      <c r="WP64" s="1122"/>
      <c r="WQ64" s="1122"/>
      <c r="WR64" s="1122"/>
      <c r="WS64" s="1122"/>
      <c r="WT64" s="1122"/>
      <c r="WU64" s="1122"/>
      <c r="WV64" s="1122"/>
      <c r="WW64" s="1502"/>
      <c r="WX64" s="1504"/>
      <c r="WY64" s="1264"/>
      <c r="WZ64" s="1264"/>
      <c r="XA64" s="1264"/>
      <c r="XB64" s="1506"/>
      <c r="XC64" s="1507"/>
      <c r="XD64" s="1264"/>
      <c r="XE64" s="1506"/>
      <c r="XF64" s="1508"/>
      <c r="XG64" s="1122"/>
      <c r="XH64" s="1122"/>
      <c r="XI64" s="1122"/>
      <c r="XJ64" s="1122"/>
      <c r="XK64" s="1122"/>
      <c r="XL64" s="1122"/>
      <c r="XM64" s="1122"/>
      <c r="XN64" s="1122"/>
      <c r="XO64" s="1122"/>
      <c r="XP64" s="1122"/>
      <c r="XQ64" s="1122"/>
      <c r="XR64" s="1122"/>
      <c r="XS64" s="1122"/>
      <c r="XT64" s="1122"/>
      <c r="XU64" s="1122"/>
      <c r="XV64" s="1122"/>
      <c r="XW64" s="1122"/>
      <c r="XX64" s="1122"/>
      <c r="XY64" s="1122"/>
      <c r="XZ64" s="1122"/>
      <c r="YA64" s="1122"/>
      <c r="YB64" s="1122"/>
      <c r="YC64" s="1502"/>
      <c r="YD64" s="1503"/>
      <c r="YE64" s="1122"/>
      <c r="YF64" s="1122"/>
      <c r="YG64" s="1122"/>
      <c r="YH64" s="1122"/>
      <c r="YI64" s="1502"/>
      <c r="YJ64" s="1515"/>
      <c r="YK64" s="231"/>
      <c r="YL64" s="1515"/>
      <c r="YM64" s="1503"/>
      <c r="YN64" s="1134"/>
      <c r="YO64" s="1134"/>
      <c r="YP64" s="1515"/>
      <c r="YQ64" s="1504"/>
      <c r="YR64" s="1134"/>
      <c r="YS64" s="1134"/>
      <c r="YT64" s="1134"/>
      <c r="YU64" s="1134"/>
      <c r="YV64" s="1134"/>
      <c r="YW64" s="1134"/>
      <c r="YX64" s="1134"/>
      <c r="YY64" s="1515"/>
      <c r="YZ64" s="1504"/>
      <c r="ZA64" s="1134"/>
      <c r="ZB64" s="1134"/>
      <c r="ZC64" s="1134"/>
      <c r="ZD64" s="1134"/>
      <c r="ZE64" s="1134"/>
      <c r="ZF64" s="1134"/>
      <c r="ZG64" s="1134"/>
      <c r="ZH64" s="1134"/>
      <c r="ZI64" s="1134"/>
      <c r="ZJ64" s="1134"/>
      <c r="ZK64" s="1134"/>
      <c r="ZL64" s="1134"/>
      <c r="ZM64" s="1134"/>
      <c r="ZN64" s="1134"/>
      <c r="ZO64" s="1134"/>
      <c r="ZP64" s="1134"/>
      <c r="ZQ64" s="1134"/>
      <c r="ZR64" s="1134"/>
      <c r="ZS64" s="1134"/>
      <c r="ZT64" s="1134"/>
      <c r="ZU64" s="1134"/>
      <c r="ZV64" s="1134"/>
      <c r="ZW64" s="1134"/>
      <c r="ZX64" s="1134"/>
      <c r="ZY64" s="1134"/>
      <c r="ZZ64" s="1134"/>
      <c r="AAA64" s="1134"/>
      <c r="AAB64" s="1134"/>
      <c r="AAC64" s="1134"/>
      <c r="AAD64" s="1134"/>
      <c r="AAE64" s="1515"/>
      <c r="AAF64" s="1503"/>
      <c r="AAG64" s="1134"/>
      <c r="AAH64" s="1134"/>
      <c r="AAI64" s="1134"/>
      <c r="AAJ64" s="1134"/>
      <c r="AAK64" s="1515"/>
      <c r="AAL64" s="1503"/>
      <c r="AAM64" s="1134"/>
      <c r="AAN64" s="1502"/>
      <c r="AAO64" s="1503"/>
      <c r="AAP64" s="1264"/>
      <c r="AAQ64" s="1264"/>
      <c r="AAR64" s="1502"/>
      <c r="AAS64" s="1504"/>
      <c r="AAT64" s="1264"/>
      <c r="AAU64" s="1264"/>
      <c r="AAV64" s="1264"/>
      <c r="AAW64" s="1264"/>
      <c r="AAX64" s="1264"/>
      <c r="AAY64" s="1264"/>
      <c r="AAZ64" s="1264"/>
      <c r="ABA64" s="1502"/>
      <c r="ABB64" s="1504"/>
      <c r="ABC64" s="1264"/>
      <c r="ABD64" s="1264"/>
      <c r="ABE64" s="1264"/>
      <c r="ABF64" s="1506"/>
      <c r="ABG64" s="1507"/>
      <c r="ABH64" s="1264"/>
      <c r="ABI64" s="1506"/>
      <c r="ABJ64" s="1508"/>
      <c r="ABK64" s="1122"/>
      <c r="ABL64" s="1122"/>
      <c r="ABM64" s="1122"/>
      <c r="ABN64" s="1122"/>
      <c r="ABO64" s="1122"/>
      <c r="ABP64" s="1122"/>
      <c r="ABQ64" s="1122"/>
      <c r="ABR64" s="1122"/>
      <c r="ABS64" s="1122"/>
      <c r="ABT64" s="1122"/>
      <c r="ABU64" s="1122"/>
      <c r="ABV64" s="1122"/>
      <c r="ABW64" s="1122"/>
      <c r="ABX64" s="1122"/>
      <c r="ABY64" s="1122"/>
      <c r="ABZ64" s="1122"/>
      <c r="ACA64" s="1122"/>
      <c r="ACB64" s="1122"/>
      <c r="ACC64" s="1122"/>
      <c r="ACD64" s="1122"/>
      <c r="ACE64" s="1122"/>
      <c r="ACF64" s="1122"/>
      <c r="ACG64" s="1502"/>
      <c r="ACH64" s="1503"/>
      <c r="ACI64" s="1122"/>
      <c r="ACJ64" s="1122"/>
      <c r="ACK64" s="1122"/>
      <c r="ACL64" s="1122"/>
      <c r="ACM64" s="1502"/>
      <c r="ACN64" s="1515"/>
      <c r="ACO64" s="231"/>
      <c r="ACP64" s="1515"/>
      <c r="ACQ64" s="1503"/>
      <c r="ACR64" s="1134"/>
      <c r="ACS64" s="1134"/>
      <c r="ACT64" s="1515"/>
      <c r="ACU64" s="1504"/>
      <c r="ACV64" s="1134"/>
      <c r="ACW64" s="1134"/>
      <c r="ACX64" s="1134"/>
      <c r="ACY64" s="1134"/>
      <c r="ACZ64" s="1134"/>
      <c r="ADA64" s="1134"/>
      <c r="ADB64" s="1134"/>
      <c r="ADC64" s="1515"/>
      <c r="ADD64" s="1504"/>
      <c r="ADE64" s="1134"/>
      <c r="ADF64" s="1134"/>
      <c r="ADG64" s="1134"/>
      <c r="ADH64" s="1134"/>
      <c r="ADI64" s="1134"/>
      <c r="ADJ64" s="1134"/>
      <c r="ADK64" s="1134"/>
      <c r="ADL64" s="1134"/>
      <c r="ADM64" s="1134"/>
      <c r="ADN64" s="1134"/>
      <c r="ADO64" s="1134"/>
      <c r="ADP64" s="1134"/>
      <c r="ADQ64" s="1134"/>
      <c r="ADR64" s="1134"/>
      <c r="ADS64" s="1134"/>
      <c r="ADT64" s="1134"/>
      <c r="ADU64" s="1134"/>
      <c r="ADV64" s="1134"/>
      <c r="ADW64" s="1134"/>
      <c r="ADX64" s="1134"/>
      <c r="ADY64" s="1134"/>
      <c r="ADZ64" s="1134"/>
      <c r="AEA64" s="1134"/>
      <c r="AEB64" s="1134"/>
      <c r="AEC64" s="1134"/>
      <c r="AED64" s="1134"/>
      <c r="AEE64" s="1134"/>
      <c r="AEF64" s="1134"/>
      <c r="AEG64" s="1134"/>
      <c r="AEH64" s="1134"/>
      <c r="AEI64" s="1515"/>
      <c r="AEJ64" s="1503"/>
      <c r="AEK64" s="1134"/>
      <c r="AEL64" s="1134"/>
      <c r="AEM64" s="1134"/>
      <c r="AEN64" s="1134"/>
      <c r="AEO64" s="1515"/>
      <c r="AEP64" s="1503"/>
      <c r="AEQ64" s="1134"/>
      <c r="AER64" s="1502"/>
      <c r="AES64" s="1503"/>
      <c r="AET64" s="1264"/>
      <c r="AEU64" s="1264"/>
      <c r="AEV64" s="1502"/>
      <c r="AEW64" s="1504"/>
      <c r="AEX64" s="1264"/>
      <c r="AEY64" s="1264"/>
      <c r="AEZ64" s="1264"/>
      <c r="AFA64" s="1264"/>
      <c r="AFB64" s="1264"/>
      <c r="AFC64" s="1264"/>
      <c r="AFD64" s="1264"/>
      <c r="AFE64" s="1502"/>
      <c r="AFF64" s="1504"/>
      <c r="AFG64" s="1264"/>
      <c r="AFH64" s="1264"/>
      <c r="AFI64" s="1264"/>
      <c r="AFJ64" s="1506"/>
      <c r="AFK64" s="1507"/>
      <c r="AFL64" s="1264"/>
      <c r="AFM64" s="1506"/>
      <c r="AFN64" s="1508"/>
      <c r="AFO64" s="1122"/>
      <c r="AFP64" s="1122"/>
      <c r="AFQ64" s="1122"/>
      <c r="AFR64" s="1122"/>
      <c r="AFS64" s="1122"/>
      <c r="AFT64" s="1122"/>
      <c r="AFU64" s="1122"/>
      <c r="AFV64" s="1122"/>
      <c r="AFW64" s="1122"/>
      <c r="AFX64" s="1122"/>
      <c r="AFY64" s="1122"/>
      <c r="AFZ64" s="1122"/>
      <c r="AGA64" s="1122"/>
      <c r="AGB64" s="1122"/>
      <c r="AGC64" s="1122"/>
      <c r="AGD64" s="1122"/>
      <c r="AGE64" s="1122"/>
      <c r="AGF64" s="1122"/>
      <c r="AGG64" s="1122"/>
      <c r="AGH64" s="1122"/>
      <c r="AGI64" s="1122"/>
      <c r="AGJ64" s="1122"/>
      <c r="AGK64" s="1502"/>
      <c r="AGL64" s="1503"/>
      <c r="AGM64" s="1122"/>
      <c r="AGN64" s="1122"/>
      <c r="AGO64" s="1122"/>
      <c r="AGP64" s="1122"/>
      <c r="AGQ64" s="1502"/>
      <c r="AGR64" s="1515"/>
      <c r="AGS64" s="231"/>
      <c r="AGT64" s="1515"/>
      <c r="AGU64" s="1503"/>
      <c r="AGV64" s="1134"/>
      <c r="AGW64" s="1134"/>
      <c r="AGX64" s="1515"/>
      <c r="AGY64" s="1504"/>
      <c r="AGZ64" s="1134"/>
      <c r="AHA64" s="1134"/>
      <c r="AHB64" s="1134"/>
      <c r="AHC64" s="1134"/>
      <c r="AHD64" s="1134"/>
      <c r="AHE64" s="1134"/>
      <c r="AHF64" s="1134"/>
      <c r="AHG64" s="1502"/>
      <c r="AHH64" s="1504"/>
      <c r="AHI64" s="1264"/>
      <c r="AHJ64" s="1264"/>
      <c r="AHK64" s="1264"/>
      <c r="AHL64" s="1506"/>
      <c r="AHM64" s="1507"/>
      <c r="AHN64" s="1264"/>
      <c r="AHO64" s="1506"/>
      <c r="AHP64" s="1508"/>
      <c r="AHQ64" s="1134"/>
      <c r="AHR64" s="1134"/>
      <c r="AHS64" s="1134"/>
      <c r="AHT64" s="1134"/>
      <c r="AHU64" s="1134"/>
      <c r="AHV64" s="1134"/>
      <c r="AHW64" s="1134"/>
      <c r="AHX64" s="1134"/>
      <c r="AHY64" s="1134"/>
      <c r="AHZ64" s="1134"/>
      <c r="AIA64" s="1134"/>
      <c r="AIB64" s="1134"/>
      <c r="AIC64" s="1134"/>
      <c r="AID64" s="1134"/>
      <c r="AIE64" s="1134"/>
      <c r="AIF64" s="1134"/>
      <c r="AIG64" s="1134"/>
      <c r="AIH64" s="1134"/>
      <c r="AII64" s="1134"/>
      <c r="AIJ64" s="1134"/>
      <c r="AIK64" s="1134"/>
      <c r="AIL64" s="1134"/>
      <c r="AIM64" s="1515"/>
      <c r="AIN64" s="1503"/>
      <c r="AIO64" s="1134"/>
      <c r="AIP64" s="1134"/>
      <c r="AIQ64" s="1134"/>
      <c r="AIR64" s="1134"/>
      <c r="AIS64" s="1515"/>
      <c r="AIT64" s="1503"/>
      <c r="AIU64" s="1134"/>
      <c r="AIV64" s="1502"/>
      <c r="AIW64" s="1503"/>
      <c r="AIX64" s="1122"/>
      <c r="AIY64" s="1122"/>
      <c r="AIZ64" s="1502"/>
      <c r="AJA64" s="1504"/>
      <c r="AJB64" s="1122"/>
      <c r="AJC64" s="1122"/>
      <c r="AJD64" s="1122"/>
      <c r="AJE64" s="1122"/>
      <c r="AJF64" s="1122"/>
      <c r="AJG64" s="1122"/>
      <c r="AJH64" s="1122"/>
      <c r="AJI64" s="1502"/>
      <c r="AJJ64" s="1504"/>
      <c r="AJK64" s="1122"/>
      <c r="AJL64" s="1122"/>
      <c r="AJM64" s="1122"/>
      <c r="AJN64" s="1122"/>
      <c r="AJO64" s="1122"/>
      <c r="AJP64" s="1122"/>
      <c r="AJQ64" s="1122"/>
      <c r="AJR64" s="1122"/>
      <c r="AJS64" s="1122"/>
      <c r="AJT64" s="1122"/>
      <c r="AJU64" s="1122"/>
      <c r="AJV64" s="1122"/>
      <c r="AJW64" s="1122"/>
      <c r="AJX64" s="1122"/>
      <c r="AJY64" s="1122"/>
      <c r="AJZ64" s="1122"/>
      <c r="AKA64" s="1122"/>
      <c r="AKB64" s="1122"/>
      <c r="AKC64" s="1122"/>
      <c r="AKD64" s="1122"/>
      <c r="AKE64" s="1122"/>
      <c r="AKF64" s="1122"/>
      <c r="AKG64" s="1122"/>
      <c r="AKH64" s="1122"/>
      <c r="AKI64" s="1122"/>
      <c r="AKJ64" s="1122"/>
      <c r="AKK64" s="1122"/>
      <c r="AKL64" s="1122"/>
      <c r="AKM64" s="1122"/>
      <c r="AKN64" s="1122"/>
      <c r="AKO64" s="1502"/>
      <c r="AKP64" s="1503"/>
      <c r="AKQ64" s="1122"/>
      <c r="AKR64" s="1122"/>
      <c r="AKS64" s="1122"/>
      <c r="AKT64" s="1122"/>
      <c r="AKU64" s="1502"/>
      <c r="AKV64" s="1515"/>
      <c r="AKW64" s="231"/>
      <c r="AKX64" s="1515"/>
      <c r="AKY64" s="1503"/>
      <c r="AKZ64" s="1134"/>
      <c r="ALA64" s="1134"/>
      <c r="ALB64" s="1515"/>
      <c r="ALC64" s="1504"/>
      <c r="ALD64" s="1134"/>
      <c r="ALE64" s="1134"/>
      <c r="ALF64" s="1134"/>
      <c r="ALG64" s="1134"/>
      <c r="ALH64" s="1134"/>
      <c r="ALI64" s="1134"/>
      <c r="ALJ64" s="1134"/>
      <c r="ALK64" s="1515"/>
      <c r="ALL64" s="1504"/>
      <c r="ALM64" s="1134"/>
      <c r="ALN64" s="1134"/>
      <c r="ALO64" s="1134"/>
      <c r="ALP64" s="1506"/>
      <c r="ALQ64" s="1507"/>
      <c r="ALR64" s="1264"/>
      <c r="ALS64" s="1506"/>
      <c r="ALT64" s="1508"/>
      <c r="ALU64" s="1134"/>
      <c r="ALV64" s="1134"/>
      <c r="ALW64" s="1134"/>
      <c r="ALX64" s="1134"/>
      <c r="ALY64" s="1134"/>
      <c r="ALZ64" s="1134"/>
      <c r="AMA64" s="1134"/>
      <c r="AMB64" s="1134"/>
      <c r="AMC64" s="1134"/>
      <c r="AMD64" s="1134"/>
      <c r="AME64" s="1134"/>
      <c r="AMF64" s="1134"/>
      <c r="AMG64" s="1134"/>
      <c r="AMH64" s="1134"/>
      <c r="AMI64" s="1134"/>
      <c r="AMJ64" s="1134"/>
      <c r="AMK64" s="1134"/>
      <c r="AML64" s="1134"/>
      <c r="AMM64" s="1134"/>
      <c r="AMN64" s="1134"/>
      <c r="AMO64" s="1134"/>
      <c r="AMP64" s="1134"/>
      <c r="AMQ64" s="1515"/>
      <c r="AMR64" s="1503"/>
      <c r="AMS64" s="1134"/>
      <c r="AMT64" s="1134"/>
      <c r="AMU64" s="1134"/>
      <c r="AMV64" s="1134"/>
      <c r="AMW64" s="1515"/>
      <c r="AMX64" s="1503"/>
      <c r="AMY64" s="1134"/>
      <c r="AMZ64" s="1502"/>
      <c r="ANA64" s="1503"/>
      <c r="ANB64" s="1122"/>
      <c r="ANC64" s="1122"/>
      <c r="AND64" s="1502"/>
      <c r="ANE64" s="1504"/>
      <c r="ANF64" s="1122"/>
      <c r="ANG64" s="1122"/>
      <c r="ANH64" s="1122"/>
      <c r="ANI64" s="1122"/>
      <c r="ANJ64" s="1122"/>
      <c r="ANK64" s="1122"/>
      <c r="ANL64" s="1122"/>
      <c r="ANM64" s="1502"/>
      <c r="ANN64" s="1504"/>
      <c r="ANO64" s="1122"/>
      <c r="ANP64" s="1122"/>
      <c r="ANQ64" s="1122"/>
      <c r="ANR64" s="1122"/>
      <c r="ANS64" s="1122"/>
      <c r="ANT64" s="1122"/>
      <c r="ANU64" s="1122"/>
      <c r="ANV64" s="1122"/>
      <c r="ANW64" s="1122"/>
      <c r="ANX64" s="1122"/>
      <c r="ANY64" s="1122"/>
      <c r="ANZ64" s="1122"/>
      <c r="AOA64" s="1122"/>
      <c r="AOB64" s="1122"/>
      <c r="AOC64" s="1122"/>
      <c r="AOD64" s="1122"/>
      <c r="AOE64" s="1122"/>
      <c r="AOF64" s="1122"/>
      <c r="AOG64" s="1122"/>
      <c r="AOH64" s="1122"/>
      <c r="AOI64" s="1122"/>
      <c r="AOJ64" s="1122"/>
      <c r="AOK64" s="1122"/>
      <c r="AOL64" s="1122"/>
      <c r="AOM64" s="1122"/>
      <c r="AON64" s="1122"/>
      <c r="AOO64" s="1122"/>
      <c r="AOP64" s="1122"/>
      <c r="AOQ64" s="1122"/>
      <c r="AOR64" s="1122"/>
      <c r="AOS64" s="1502"/>
      <c r="AOT64" s="1503"/>
      <c r="AOU64" s="1122"/>
      <c r="AOV64" s="1122"/>
      <c r="AOW64" s="1122"/>
      <c r="AOX64" s="1122"/>
      <c r="AOY64" s="1502"/>
      <c r="AOZ64" s="1515"/>
      <c r="APA64" s="231"/>
      <c r="APB64" s="1515"/>
      <c r="APC64" s="1503"/>
      <c r="APD64" s="1134"/>
      <c r="APE64" s="1134"/>
      <c r="APF64" s="1515"/>
      <c r="APG64" s="1504"/>
      <c r="APH64" s="1134"/>
      <c r="API64" s="1134"/>
      <c r="APJ64" s="1134"/>
      <c r="APK64" s="1134"/>
      <c r="APL64" s="1134"/>
      <c r="APM64" s="1134"/>
      <c r="APN64" s="1134"/>
      <c r="APO64" s="1515"/>
      <c r="APP64" s="1504"/>
      <c r="APQ64" s="1134"/>
      <c r="APR64" s="1134"/>
      <c r="APS64" s="1134"/>
      <c r="APT64" s="1506"/>
      <c r="APU64" s="1507"/>
      <c r="APV64" s="1264"/>
      <c r="APW64" s="1506"/>
      <c r="APX64" s="1508"/>
      <c r="APY64" s="1134"/>
      <c r="APZ64" s="1134"/>
      <c r="AQA64" s="1134"/>
      <c r="AQB64" s="1134"/>
      <c r="AQC64" s="1134"/>
      <c r="AQD64" s="1134"/>
      <c r="AQE64" s="1134"/>
      <c r="AQF64" s="1134"/>
      <c r="AQG64" s="1134"/>
      <c r="AQH64" s="1134"/>
      <c r="AQI64" s="1134"/>
      <c r="AQJ64" s="1134"/>
      <c r="AQK64" s="1134"/>
      <c r="AQL64" s="1134"/>
      <c r="AQM64" s="1134"/>
      <c r="AQN64" s="1134"/>
      <c r="AQO64" s="1134"/>
      <c r="AQP64" s="1134"/>
      <c r="AQQ64" s="1134"/>
      <c r="AQR64" s="1134"/>
      <c r="AQS64" s="1134"/>
      <c r="AQT64" s="1134"/>
      <c r="AQU64" s="1515"/>
      <c r="AQV64" s="1503"/>
      <c r="AQW64" s="1134"/>
      <c r="AQX64" s="1134"/>
      <c r="AQY64" s="1134"/>
      <c r="AQZ64" s="1134"/>
      <c r="ARA64" s="1515"/>
      <c r="ARB64" s="1503"/>
      <c r="ARC64" s="1134"/>
      <c r="ARD64" s="1502"/>
      <c r="ARE64" s="1503"/>
      <c r="ARF64" s="1122"/>
      <c r="ARG64" s="1122"/>
      <c r="ARH64" s="1502"/>
      <c r="ARI64" s="1504"/>
      <c r="ARJ64" s="1122"/>
      <c r="ARK64" s="1122"/>
      <c r="ARL64" s="1122"/>
      <c r="ARM64" s="1122"/>
      <c r="ARN64" s="1122"/>
      <c r="ARO64" s="1122"/>
      <c r="ARP64" s="1122"/>
      <c r="ARQ64" s="1502"/>
      <c r="ARR64" s="1504"/>
      <c r="ARS64" s="1122"/>
      <c r="ART64" s="1122"/>
      <c r="ARU64" s="1122"/>
      <c r="ARV64" s="1122"/>
      <c r="ARW64" s="1122"/>
      <c r="ARX64" s="1122"/>
      <c r="ARY64" s="1122"/>
      <c r="ARZ64" s="1122"/>
      <c r="ASA64" s="1122"/>
      <c r="ASB64" s="1122"/>
      <c r="ASC64" s="302"/>
      <c r="ASD64" s="302"/>
      <c r="ASE64" s="302"/>
      <c r="ASF64" s="302"/>
      <c r="ASG64" s="302"/>
      <c r="ASH64" s="302"/>
      <c r="ASI64" s="302"/>
      <c r="ASJ64" s="302"/>
      <c r="ASK64" s="302"/>
      <c r="ASL64" s="302"/>
      <c r="ASM64" s="302"/>
      <c r="ASN64" s="302"/>
      <c r="ASO64" s="302"/>
      <c r="ASP64" s="302"/>
      <c r="ASQ64" s="302"/>
      <c r="ASR64" s="1122"/>
      <c r="ASS64" s="1122"/>
      <c r="AST64" s="1122"/>
      <c r="ASU64" s="1122"/>
      <c r="ASV64" s="1122"/>
      <c r="ASW64" s="1502"/>
      <c r="ASX64" s="1503"/>
      <c r="ASY64" s="1122"/>
      <c r="ASZ64" s="1122"/>
      <c r="ATA64" s="1122"/>
      <c r="ATB64" s="1122"/>
      <c r="ATC64" s="1502"/>
      <c r="ATD64" s="1515"/>
      <c r="ATE64" s="231"/>
      <c r="ATF64" s="1515"/>
      <c r="ATG64" s="1503"/>
      <c r="ATH64" s="1122"/>
      <c r="ATI64" s="1122"/>
      <c r="ATJ64" s="1502"/>
      <c r="ATK64" s="1504"/>
      <c r="ATL64" s="1122"/>
      <c r="ATM64" s="1122"/>
      <c r="ATN64" s="1122"/>
      <c r="ATO64" s="1122"/>
      <c r="ATP64" s="1122"/>
      <c r="ATQ64" s="1122"/>
      <c r="ATR64" s="1122"/>
      <c r="ATS64" s="1502"/>
      <c r="ATT64" s="1504"/>
      <c r="ATU64" s="1122"/>
      <c r="ATV64" s="1122"/>
      <c r="ATW64" s="1122"/>
      <c r="ATX64" s="1122"/>
      <c r="ATY64" s="1122"/>
      <c r="ATZ64" s="1122"/>
      <c r="AUA64" s="1122"/>
      <c r="AUB64" s="1122"/>
      <c r="AUC64" s="1122"/>
      <c r="AUD64" s="1122"/>
      <c r="AUE64" s="1122"/>
      <c r="AUF64" s="1122"/>
      <c r="AUG64" s="1122"/>
      <c r="AUH64" s="1122"/>
      <c r="AUI64" s="1648"/>
      <c r="AUJ64" s="1653"/>
      <c r="AUO64" s="1654"/>
      <c r="AUP64" s="1653"/>
      <c r="AUR64" s="1648"/>
      <c r="AUS64" s="1653"/>
      <c r="AUV64" s="1655"/>
      <c r="AUW64" s="1539"/>
      <c r="AVE64" s="1655"/>
      <c r="AVF64" s="1539"/>
      <c r="AVK64" s="1242"/>
      <c r="AVL64" s="1525"/>
      <c r="AVM64" s="1526"/>
      <c r="AVN64" s="1537"/>
      <c r="AVO64" s="1537"/>
      <c r="AVP64" s="1537"/>
      <c r="AVS64" s="1242"/>
      <c r="AVT64" s="1525"/>
      <c r="AVU64" s="1526"/>
      <c r="AVV64" s="1242"/>
      <c r="AWA64" s="1242"/>
      <c r="AWB64" s="1525"/>
      <c r="AWC64" s="1526"/>
      <c r="AWE64" s="1538"/>
      <c r="AWF64" s="1539"/>
      <c r="AWG64" s="1239"/>
      <c r="AWH64" s="1535"/>
      <c r="AWI64" s="1536"/>
      <c r="AWJ64" s="1240"/>
      <c r="AWK64" s="1533"/>
      <c r="AWL64" s="1534"/>
      <c r="AWM64" s="1143"/>
      <c r="AWN64" s="1143"/>
      <c r="AWO64" s="302"/>
      <c r="AWP64" s="302"/>
      <c r="AWQ64" s="302"/>
      <c r="AWR64" s="302"/>
      <c r="AWS64" s="302"/>
      <c r="AWT64" s="302"/>
      <c r="AWU64" s="302"/>
      <c r="AWV64" s="302"/>
      <c r="AWW64" s="302"/>
      <c r="AWX64" s="302"/>
      <c r="AWY64" s="302"/>
      <c r="AWZ64" s="302"/>
      <c r="AXA64" s="302"/>
      <c r="AXB64" s="302"/>
      <c r="AXC64" s="302"/>
      <c r="AXD64" s="302"/>
      <c r="AXE64" s="302"/>
      <c r="AXF64" s="302"/>
      <c r="AXG64" s="302"/>
      <c r="AXH64" s="302"/>
      <c r="AXI64" s="302"/>
      <c r="AXJ64" s="302"/>
      <c r="AXK64" s="302"/>
      <c r="AXL64" s="302"/>
      <c r="AXM64" s="302"/>
      <c r="AXN64" s="302"/>
      <c r="AXQ64" s="1648"/>
      <c r="AXR64" s="1653"/>
      <c r="AXY64" s="1143"/>
      <c r="AXZ64" s="1144"/>
      <c r="AYA64" s="1144"/>
      <c r="AYB64" s="1143"/>
      <c r="AYD64" s="1655"/>
      <c r="AYE64" s="1539"/>
      <c r="AYK64" s="1143"/>
      <c r="AYL64" s="1143"/>
      <c r="AYM64" s="1144"/>
      <c r="AYN64" s="1144"/>
      <c r="AYO64" s="1143"/>
      <c r="AYP64" s="1143"/>
      <c r="AYQ64" s="1143"/>
      <c r="AYU64" s="780"/>
      <c r="AYW64" s="230"/>
      <c r="AZB64" s="230"/>
      <c r="AZC64" s="1637"/>
      <c r="AZD64" s="1638"/>
      <c r="AZE64" s="1638"/>
      <c r="AZF64" s="1274"/>
      <c r="AZK64" s="1515"/>
      <c r="AZL64" s="1503"/>
      <c r="AZM64" s="1134"/>
      <c r="AZN64" s="1134"/>
      <c r="AZO64" s="1134"/>
      <c r="AZP64" s="1134"/>
      <c r="AZQ64" s="1515"/>
      <c r="AZR64" s="1503"/>
      <c r="AZS64" s="1134"/>
      <c r="AZT64" s="1502"/>
      <c r="AZU64" s="1503"/>
      <c r="AZV64" s="1264"/>
      <c r="AZW64" s="1264"/>
      <c r="AZX64" s="1502"/>
      <c r="AZY64" s="1504"/>
      <c r="AZZ64" s="1264"/>
      <c r="BAA64" s="1264"/>
      <c r="BAB64" s="1264"/>
      <c r="BAC64" s="1264"/>
      <c r="BAD64" s="1264"/>
      <c r="BAE64" s="1264"/>
      <c r="BAF64" s="1264"/>
      <c r="BAG64" s="1502"/>
      <c r="BAH64" s="1504"/>
      <c r="BAI64" s="1264"/>
      <c r="BAJ64" s="1264"/>
      <c r="BAK64" s="1264"/>
      <c r="BAL64" s="1506"/>
      <c r="BAM64" s="1507"/>
      <c r="BAN64" s="1264"/>
      <c r="BAO64" s="1506"/>
      <c r="BAP64" s="1508"/>
      <c r="BAQ64" s="747"/>
      <c r="BAR64" s="747"/>
      <c r="BAU64" s="249"/>
      <c r="BAV64" s="249"/>
      <c r="BAW64" s="1122"/>
      <c r="BAX64" s="1122"/>
      <c r="BAY64" s="1122"/>
      <c r="BAZ64" s="1122"/>
      <c r="BBA64" s="1122"/>
      <c r="BBB64" s="1122"/>
      <c r="BBC64" s="1122"/>
      <c r="BBD64" s="1122"/>
      <c r="BBE64" s="1122"/>
      <c r="BBF64" s="1122"/>
      <c r="BBG64" s="1122"/>
      <c r="BBH64" s="1122"/>
      <c r="BBI64" s="1122"/>
      <c r="BBJ64" s="1122"/>
      <c r="BBK64" s="1122"/>
      <c r="BBL64" s="1122"/>
      <c r="BBM64" s="1502"/>
      <c r="BBN64" s="1503"/>
      <c r="BBO64" s="1122"/>
      <c r="BBP64" s="1122"/>
      <c r="BBQ64" s="1122"/>
      <c r="BBR64" s="1122"/>
      <c r="BBS64" s="1502"/>
      <c r="BBT64" s="1515"/>
      <c r="BBU64" s="231"/>
      <c r="BBV64" s="1515"/>
      <c r="BBW64" s="1503"/>
      <c r="BBX64" s="1134"/>
      <c r="BBY64" s="1134"/>
      <c r="BBZ64" s="1515"/>
      <c r="BCA64" s="1504"/>
      <c r="BCB64" s="1134"/>
      <c r="BCC64" s="1134"/>
      <c r="BCD64" s="1134"/>
      <c r="BCE64" s="1134"/>
      <c r="BCF64" s="1134"/>
      <c r="BCG64" s="1134"/>
      <c r="BCH64" s="1134"/>
      <c r="BCI64" s="1515"/>
      <c r="BCJ64" s="1504"/>
      <c r="BCK64" s="1134"/>
      <c r="BCL64" s="1134"/>
      <c r="BCM64" s="1134"/>
      <c r="BCN64" s="1506"/>
      <c r="BCO64" s="1507"/>
      <c r="BCP64" s="1264"/>
      <c r="BCQ64" s="1506"/>
      <c r="BCR64" s="1508"/>
      <c r="BCS64" s="1134"/>
      <c r="BCT64" s="1134"/>
      <c r="BCU64" s="1134"/>
      <c r="BCV64" s="1134"/>
      <c r="BCW64" s="1134"/>
      <c r="BCX64" s="1134"/>
      <c r="BCY64" s="1134"/>
      <c r="BCZ64" s="1134"/>
      <c r="BDA64" s="1134"/>
      <c r="BDB64" s="1134"/>
      <c r="BDC64" s="1134"/>
      <c r="BDD64" s="1134"/>
      <c r="BDE64" s="1134"/>
      <c r="BDF64" s="1134"/>
      <c r="BDG64" s="1134"/>
      <c r="BDH64" s="1134"/>
      <c r="BDI64" s="1134"/>
      <c r="BDJ64" s="1134"/>
      <c r="BDK64" s="1134"/>
      <c r="BDL64" s="1134"/>
      <c r="BDM64" s="1134"/>
      <c r="BDN64" s="1134"/>
      <c r="BDO64" s="1515"/>
      <c r="BDP64" s="1503"/>
      <c r="BDQ64" s="1134"/>
      <c r="BDR64" s="1134"/>
      <c r="BDS64" s="1134"/>
      <c r="BDT64" s="1134"/>
      <c r="BDU64" s="1515"/>
      <c r="BDV64" s="1503"/>
      <c r="BDW64" s="1134"/>
      <c r="BDX64" s="1502"/>
      <c r="BDY64" s="1503"/>
      <c r="BDZ64" s="1122"/>
      <c r="BEA64" s="1122"/>
      <c r="BEB64" s="1502"/>
      <c r="BEC64" s="1504"/>
      <c r="BED64" s="1122"/>
      <c r="BEE64" s="1122"/>
      <c r="BEF64" s="1122"/>
      <c r="BEG64" s="1122"/>
      <c r="BEH64" s="1122"/>
      <c r="BEI64" s="1122"/>
      <c r="BEJ64" s="1122"/>
      <c r="BEK64" s="1502"/>
      <c r="BEL64" s="1504"/>
      <c r="BEM64" s="1122"/>
      <c r="BEN64" s="1122"/>
      <c r="BEO64" s="1122"/>
      <c r="BEP64" s="1122"/>
      <c r="BEQ64" s="1122"/>
      <c r="BER64" s="1122"/>
      <c r="BES64" s="1122"/>
      <c r="BET64" s="1122"/>
      <c r="BEU64" s="1122"/>
      <c r="BEV64" s="1122"/>
      <c r="BEW64" s="1122"/>
      <c r="BEX64" s="1122"/>
      <c r="BEY64" s="1122"/>
      <c r="BEZ64" s="1122"/>
      <c r="BFA64" s="1122"/>
      <c r="BFB64" s="1122"/>
      <c r="BFC64" s="1122"/>
      <c r="BFD64" s="1122"/>
      <c r="BFE64" s="1122"/>
      <c r="BFF64" s="1122"/>
      <c r="BFG64" s="1122"/>
      <c r="BFH64" s="1122"/>
      <c r="BFI64" s="1122"/>
      <c r="BFJ64" s="1122"/>
      <c r="BFK64" s="1122"/>
      <c r="BFL64" s="1122"/>
      <c r="BFM64" s="1122"/>
      <c r="BFN64" s="1122"/>
      <c r="BFO64" s="1122"/>
      <c r="BFP64" s="1122"/>
      <c r="BFQ64" s="1502"/>
      <c r="BFR64" s="1503"/>
      <c r="BFS64" s="1122"/>
      <c r="BFT64" s="1122"/>
      <c r="BFU64" s="1122"/>
      <c r="BFV64" s="1122"/>
      <c r="BFW64" s="1502"/>
      <c r="BFX64" s="1515"/>
      <c r="BFY64" s="231"/>
      <c r="BFZ64" s="1515"/>
      <c r="BGA64" s="1503"/>
      <c r="BGB64" s="1134"/>
      <c r="BGC64" s="1134"/>
      <c r="BGD64" s="1515"/>
      <c r="BGE64" s="1504"/>
      <c r="BGF64" s="1134"/>
      <c r="BGG64" s="1134"/>
      <c r="BGH64" s="1134"/>
      <c r="BGI64" s="1134"/>
      <c r="BGJ64" s="1134"/>
      <c r="BGK64" s="1134"/>
      <c r="BGL64" s="1134"/>
      <c r="BGM64" s="1515"/>
      <c r="BGN64" s="1504"/>
      <c r="BGO64" s="1134"/>
      <c r="BGP64" s="1134"/>
      <c r="BGQ64" s="1134"/>
      <c r="BGR64" s="1506"/>
      <c r="BGS64" s="1507"/>
      <c r="BGT64" s="1264"/>
      <c r="BGU64" s="1506"/>
      <c r="BGV64" s="1508"/>
      <c r="BGW64" s="1134"/>
      <c r="BGX64" s="1134"/>
      <c r="BGY64" s="1134"/>
      <c r="BGZ64" s="1134"/>
      <c r="BHA64" s="1134"/>
      <c r="BHB64" s="1134"/>
      <c r="BHC64" s="1134"/>
      <c r="BHD64" s="1134"/>
      <c r="BHE64" s="1134"/>
      <c r="BHF64" s="1134"/>
      <c r="BHG64" s="1134"/>
      <c r="BHH64" s="1134"/>
      <c r="BHI64" s="1134"/>
      <c r="BHJ64" s="1134"/>
      <c r="BHK64" s="1134"/>
      <c r="BHL64" s="1134"/>
      <c r="BHM64" s="1134"/>
      <c r="BHN64" s="1134"/>
      <c r="BHO64" s="1134"/>
      <c r="BHP64" s="1134"/>
      <c r="BHQ64" s="1134"/>
      <c r="BHR64" s="1134"/>
      <c r="BHS64" s="1515"/>
      <c r="BHT64" s="1503"/>
      <c r="BHU64" s="1134"/>
      <c r="BHV64" s="1134"/>
      <c r="BHW64" s="1134"/>
      <c r="BHX64" s="1134"/>
      <c r="BHY64" s="1515"/>
      <c r="BHZ64" s="1503"/>
      <c r="BIA64" s="1134"/>
      <c r="BIB64" s="1502"/>
      <c r="BIC64" s="1503"/>
      <c r="BID64" s="1122"/>
      <c r="BIE64" s="1122"/>
      <c r="BIF64" s="1502"/>
      <c r="BIG64" s="1504"/>
      <c r="BIH64" s="1122"/>
      <c r="BII64" s="1122"/>
      <c r="BIJ64" s="1122"/>
      <c r="BIK64" s="1122"/>
      <c r="BIL64" s="1122"/>
      <c r="BIM64" s="1122"/>
      <c r="BIN64" s="1122"/>
      <c r="BIO64" s="1502"/>
      <c r="BIP64" s="1504"/>
      <c r="BIQ64" s="1122"/>
      <c r="BIR64" s="1122"/>
      <c r="BIS64" s="1122"/>
      <c r="BIT64" s="1122"/>
      <c r="BIU64" s="1122"/>
      <c r="BIV64" s="1122"/>
      <c r="BIW64" s="1122"/>
      <c r="BIX64" s="1122"/>
      <c r="BIY64" s="1122"/>
      <c r="BIZ64" s="1122"/>
      <c r="BJA64" s="1122"/>
      <c r="BJB64" s="1122"/>
      <c r="BJC64" s="1122"/>
      <c r="BJD64" s="1122"/>
      <c r="BJE64" s="1122"/>
      <c r="BJF64" s="1122"/>
      <c r="BJG64" s="1122"/>
      <c r="BJH64" s="1122"/>
      <c r="BJI64" s="1122"/>
      <c r="BJJ64" s="1122"/>
      <c r="BJK64" s="1122"/>
      <c r="BJL64" s="1122"/>
      <c r="BJM64" s="1122"/>
      <c r="BJN64" s="1122"/>
      <c r="BJO64" s="1122"/>
      <c r="BJP64" s="1122"/>
      <c r="BJQ64" s="1122"/>
      <c r="BJR64" s="1122"/>
      <c r="BJS64" s="1122"/>
      <c r="BJT64" s="1122"/>
      <c r="BJU64" s="1502"/>
      <c r="BJV64" s="1503"/>
      <c r="BJW64" s="1122"/>
      <c r="BJX64" s="1122"/>
      <c r="BJY64" s="1122"/>
      <c r="BJZ64" s="1122"/>
      <c r="BKA64" s="1502"/>
      <c r="BKB64" s="1515"/>
      <c r="BKC64" s="231"/>
      <c r="BKD64" s="1515"/>
      <c r="BKE64" s="1503"/>
      <c r="BKF64" s="1134"/>
      <c r="BKG64" s="1134"/>
      <c r="BKH64" s="1515"/>
      <c r="BKI64" s="1504"/>
      <c r="BKJ64" s="1134"/>
      <c r="BKK64" s="1134"/>
      <c r="BKL64" s="1134"/>
      <c r="BKM64" s="1134"/>
      <c r="BKN64" s="1134"/>
      <c r="BKO64" s="1134"/>
      <c r="BKP64" s="1134"/>
      <c r="BKQ64" s="1515"/>
      <c r="BKR64" s="1504"/>
      <c r="BKS64" s="1134"/>
      <c r="BKT64" s="1134"/>
      <c r="BKU64" s="1134"/>
      <c r="BKV64" s="1506"/>
      <c r="BKW64" s="1507"/>
      <c r="BKX64" s="1264"/>
      <c r="BKY64" s="1506"/>
      <c r="BKZ64" s="1508"/>
      <c r="BLA64" s="1134"/>
      <c r="BLB64" s="1134"/>
      <c r="BLC64" s="1134"/>
      <c r="BLD64" s="1134"/>
      <c r="BLE64" s="1134"/>
      <c r="BLF64" s="1134"/>
      <c r="BLG64" s="1134"/>
      <c r="BLH64" s="1134"/>
      <c r="BLI64" s="1134"/>
      <c r="BLJ64" s="1134"/>
      <c r="BLK64" s="1134"/>
      <c r="BLL64" s="1134"/>
      <c r="BLM64" s="1134"/>
      <c r="BLN64" s="1134"/>
      <c r="BLO64" s="1134"/>
      <c r="BLP64" s="1134"/>
      <c r="BLQ64" s="1134"/>
      <c r="BLR64" s="1134"/>
      <c r="BLS64" s="1134"/>
      <c r="BLT64" s="1134"/>
      <c r="BLU64" s="1134"/>
      <c r="BLV64" s="1134"/>
      <c r="BLW64" s="1515"/>
      <c r="BLX64" s="1503"/>
      <c r="BLY64" s="1134"/>
      <c r="BLZ64" s="1134"/>
      <c r="BMA64" s="1134"/>
      <c r="BMB64" s="1134"/>
      <c r="BMC64" s="1515"/>
      <c r="BMD64" s="1503"/>
      <c r="BME64" s="1134"/>
      <c r="BMF64" s="1502"/>
      <c r="BMG64" s="1503"/>
      <c r="BMH64" s="1122"/>
      <c r="BMI64" s="1122"/>
      <c r="BMJ64" s="1502"/>
      <c r="BMK64" s="1504"/>
      <c r="BML64" s="1122"/>
      <c r="BMM64" s="1122"/>
      <c r="BMN64" s="1122"/>
      <c r="BMO64" s="1122"/>
      <c r="BMP64" s="1122"/>
      <c r="BMQ64" s="1122"/>
      <c r="BMR64" s="1122"/>
      <c r="BMS64" s="1502"/>
      <c r="BMT64" s="1504"/>
      <c r="BMU64" s="1122"/>
      <c r="BMV64" s="1122"/>
      <c r="BMW64" s="1122"/>
      <c r="BMX64" s="1122"/>
      <c r="BMY64" s="1122"/>
      <c r="BMZ64" s="1122"/>
      <c r="BNA64" s="1122"/>
      <c r="BNB64" s="1122"/>
      <c r="BNC64" s="1122"/>
      <c r="BND64" s="1122"/>
      <c r="BNE64" s="1122"/>
      <c r="BNF64" s="1122"/>
      <c r="BNG64" s="1122"/>
      <c r="BNH64" s="1122"/>
      <c r="BNI64" s="1122"/>
      <c r="BNJ64" s="1122"/>
      <c r="BNK64" s="1122"/>
      <c r="BNL64" s="1122"/>
      <c r="BNM64" s="1122"/>
      <c r="BNN64" s="1122"/>
      <c r="BNO64" s="1122"/>
      <c r="BNP64" s="1122"/>
      <c r="BNQ64" s="1122"/>
      <c r="BNR64" s="1122"/>
      <c r="BNS64" s="1122"/>
      <c r="BNT64" s="1122"/>
      <c r="BNU64" s="1122"/>
      <c r="BNV64" s="1122"/>
      <c r="BNW64" s="1122"/>
      <c r="BNX64" s="1122"/>
      <c r="BNY64" s="1502"/>
      <c r="BNZ64" s="1503"/>
      <c r="BOA64" s="1122"/>
      <c r="BOB64" s="1122"/>
      <c r="BOC64" s="1122"/>
      <c r="BOD64" s="1122"/>
      <c r="BOE64" s="1502"/>
      <c r="BOF64" s="1515"/>
      <c r="BOG64" s="231"/>
      <c r="BOH64" s="1515"/>
      <c r="BOI64" s="1503"/>
      <c r="BOJ64" s="1134"/>
      <c r="BOK64" s="1134"/>
      <c r="BOL64" s="1515"/>
      <c r="BOM64" s="1504"/>
      <c r="BON64" s="1134"/>
      <c r="BOO64" s="1134"/>
      <c r="BOP64" s="1134"/>
      <c r="BOQ64" s="1134"/>
      <c r="BOR64" s="1134"/>
      <c r="BOS64" s="1134"/>
      <c r="BOT64" s="1134"/>
      <c r="BOU64" s="1515"/>
      <c r="BOV64" s="1504"/>
      <c r="BOW64" s="1134"/>
      <c r="BOX64" s="1134"/>
      <c r="BOY64" s="1134"/>
      <c r="BOZ64" s="1506"/>
      <c r="BPA64" s="1507"/>
      <c r="BPB64" s="1264"/>
      <c r="BPC64" s="1506"/>
      <c r="BPD64" s="1508"/>
      <c r="BPE64" s="1134"/>
      <c r="BPF64" s="1134"/>
      <c r="BPG64" s="1134"/>
      <c r="BPH64" s="1134"/>
      <c r="BPI64" s="1134"/>
      <c r="BPJ64" s="1134"/>
      <c r="BPK64" s="1134"/>
      <c r="BPL64" s="1134"/>
      <c r="BPM64" s="1134"/>
      <c r="BPN64" s="1134"/>
      <c r="BPO64" s="1134"/>
      <c r="BPP64" s="1134"/>
      <c r="BPQ64" s="1134"/>
      <c r="BPR64" s="1134"/>
      <c r="BPS64" s="1134"/>
      <c r="BPT64" s="1134"/>
      <c r="BPU64" s="1134"/>
      <c r="BPV64" s="1134"/>
      <c r="BPW64" s="1134"/>
      <c r="BPX64" s="1134"/>
      <c r="BPY64" s="1134"/>
      <c r="BPZ64" s="1134"/>
      <c r="BQA64" s="1515"/>
      <c r="BQB64" s="1503"/>
      <c r="BQC64" s="1134"/>
      <c r="BQD64" s="1134"/>
      <c r="BQE64" s="1134"/>
      <c r="BQF64" s="1134"/>
      <c r="BQG64" s="1515"/>
      <c r="BQH64" s="1503"/>
      <c r="BQI64" s="1134"/>
      <c r="BQJ64" s="1502"/>
      <c r="BQK64" s="1503"/>
      <c r="BQL64" s="1122"/>
      <c r="BQM64" s="1122"/>
      <c r="BQN64" s="1502"/>
      <c r="BQO64" s="1504"/>
      <c r="BQP64" s="1122"/>
      <c r="BQQ64" s="1122"/>
      <c r="BQR64" s="1122"/>
      <c r="BQS64" s="1122"/>
      <c r="BQT64" s="1122"/>
      <c r="BQU64" s="1122"/>
      <c r="BQV64" s="1122"/>
      <c r="BQW64" s="1502"/>
      <c r="BQX64" s="1504"/>
      <c r="BQY64" s="1122"/>
      <c r="BQZ64" s="1122"/>
      <c r="BRA64" s="1122"/>
      <c r="BRB64" s="1122"/>
      <c r="BRC64" s="1122"/>
      <c r="BRD64" s="1122"/>
      <c r="BRE64" s="1122"/>
      <c r="BRF64" s="1122"/>
      <c r="BRG64" s="1122"/>
      <c r="BRH64" s="1122"/>
      <c r="BRI64" s="1122"/>
      <c r="BRJ64" s="1122"/>
      <c r="BRK64" s="1122"/>
      <c r="BRL64" s="1122"/>
      <c r="BRM64" s="1122"/>
      <c r="BRN64" s="1122"/>
      <c r="BRO64" s="1122"/>
      <c r="BRP64" s="1122"/>
      <c r="BRQ64" s="1122"/>
      <c r="BRR64" s="1122"/>
      <c r="BRS64" s="1122"/>
      <c r="BRT64" s="1122"/>
      <c r="BRU64" s="1122"/>
      <c r="BRV64" s="1122"/>
      <c r="BRW64" s="1122"/>
      <c r="BRX64" s="1122"/>
      <c r="BRY64" s="1122"/>
      <c r="BRZ64" s="1122"/>
      <c r="BSA64" s="1122"/>
      <c r="BSB64" s="1122"/>
      <c r="BSC64" s="1502"/>
      <c r="BSD64" s="1503"/>
      <c r="BSE64" s="1122"/>
      <c r="BSF64" s="1122"/>
      <c r="BSG64" s="1122"/>
      <c r="BSH64" s="1122"/>
      <c r="BSI64" s="1502"/>
      <c r="BSJ64" s="1515"/>
      <c r="BSK64" s="231"/>
      <c r="BSL64" s="1515"/>
      <c r="BSM64" s="1503"/>
      <c r="BSN64" s="1134"/>
      <c r="BSO64" s="1134"/>
      <c r="BSP64" s="1515"/>
      <c r="BSQ64" s="1504"/>
      <c r="BSR64" s="1134"/>
      <c r="BSS64" s="1134"/>
      <c r="BST64" s="1134"/>
      <c r="BSU64" s="1134"/>
      <c r="BSV64" s="1134"/>
      <c r="BSW64" s="1134"/>
      <c r="BSX64" s="1134"/>
      <c r="BSY64" s="1515"/>
      <c r="BSZ64" s="1504"/>
      <c r="BTA64" s="1134"/>
      <c r="BTB64" s="1134"/>
      <c r="BTC64" s="1134"/>
      <c r="BTD64" s="1506"/>
      <c r="BTE64" s="1507"/>
      <c r="BTF64" s="1264"/>
      <c r="BTG64" s="1506"/>
      <c r="BTH64" s="1508"/>
      <c r="BTI64" s="1134"/>
      <c r="BTJ64" s="1134"/>
      <c r="BTK64" s="1134"/>
      <c r="BTL64" s="1134"/>
      <c r="BTM64" s="1134"/>
      <c r="BTN64" s="1134"/>
      <c r="BTO64" s="1134"/>
      <c r="BTP64" s="1134"/>
      <c r="BTQ64" s="1134"/>
      <c r="BTR64" s="1134"/>
      <c r="BTS64" s="1134"/>
      <c r="BTT64" s="1134"/>
      <c r="BTU64" s="1134"/>
      <c r="BTV64" s="1134"/>
      <c r="BTW64" s="1134"/>
      <c r="BTX64" s="1134"/>
      <c r="BTY64" s="1134"/>
      <c r="BTZ64" s="1134"/>
      <c r="BUA64" s="1134"/>
      <c r="BUB64" s="1134"/>
      <c r="BUC64" s="1134"/>
      <c r="BUD64" s="1134"/>
      <c r="BUE64" s="1515"/>
      <c r="BUF64" s="1503"/>
      <c r="BUG64" s="1134"/>
      <c r="BUH64" s="1134"/>
      <c r="BUI64" s="1134"/>
      <c r="BUJ64" s="1134"/>
      <c r="BUK64" s="1515"/>
      <c r="BUL64" s="1503"/>
      <c r="BUM64" s="1134"/>
      <c r="BUN64" s="1502"/>
      <c r="BUO64" s="1503"/>
      <c r="BUP64" s="1122"/>
      <c r="BUQ64" s="1122"/>
      <c r="BUR64" s="1502"/>
      <c r="BUS64" s="1504"/>
      <c r="BUT64" s="1122"/>
      <c r="BUU64" s="1122"/>
      <c r="BUV64" s="1122"/>
      <c r="BUW64" s="1122"/>
      <c r="BUX64" s="1122"/>
      <c r="BUY64" s="1122"/>
      <c r="BUZ64" s="1122"/>
      <c r="BVA64" s="1502"/>
      <c r="BVB64" s="1504"/>
      <c r="BVC64" s="1122"/>
      <c r="BVD64" s="1122"/>
      <c r="BVE64" s="1122"/>
      <c r="BVF64" s="1122"/>
      <c r="BVG64" s="1122"/>
      <c r="BVH64" s="1122"/>
      <c r="BVI64" s="1122"/>
      <c r="BVJ64" s="1122"/>
      <c r="BVK64" s="1122"/>
      <c r="BVL64" s="1122"/>
      <c r="BVM64" s="1122"/>
      <c r="BVN64" s="1122"/>
      <c r="BVO64" s="1122"/>
      <c r="BVP64" s="1122"/>
      <c r="BVQ64" s="1122"/>
      <c r="BVR64" s="1122"/>
      <c r="BVS64" s="1122"/>
      <c r="BVT64" s="1122"/>
      <c r="BVU64" s="1122"/>
      <c r="BVV64" s="1122"/>
      <c r="BVW64" s="1122"/>
      <c r="BVX64" s="1122"/>
      <c r="BVY64" s="1122"/>
      <c r="BVZ64" s="1122"/>
      <c r="BWA64" s="1122"/>
      <c r="BWB64" s="1122"/>
      <c r="BWC64" s="1122"/>
      <c r="BWD64" s="1122"/>
      <c r="BWE64" s="1122"/>
      <c r="BWF64" s="1122"/>
      <c r="BWG64" s="1502"/>
      <c r="BWH64" s="1503"/>
      <c r="BWI64" s="1122"/>
      <c r="BWJ64" s="1122"/>
      <c r="BWK64" s="1122"/>
      <c r="BWL64" s="1122"/>
      <c r="BWM64" s="1502"/>
      <c r="BWN64" s="1515"/>
      <c r="BWO64" s="231"/>
      <c r="BWP64" s="1515"/>
      <c r="BWQ64" s="1503"/>
      <c r="BWR64" s="1134"/>
      <c r="BWS64" s="1134"/>
      <c r="BWT64" s="1515"/>
      <c r="BWU64" s="1504"/>
      <c r="BWV64" s="1134"/>
      <c r="BWW64" s="1134"/>
      <c r="BWX64" s="1134"/>
      <c r="BWY64" s="1134"/>
      <c r="BWZ64" s="1134"/>
      <c r="BXA64" s="1134"/>
      <c r="BXB64" s="1134"/>
      <c r="BXC64" s="1515"/>
      <c r="BXD64" s="1504"/>
      <c r="BXE64" s="1134"/>
      <c r="BXF64" s="1134"/>
      <c r="BXG64" s="1134"/>
      <c r="BXH64" s="1506"/>
      <c r="BXI64" s="1507"/>
      <c r="BXJ64" s="1264"/>
      <c r="BXK64" s="1506"/>
      <c r="BXL64" s="1508"/>
      <c r="BXM64" s="1134"/>
      <c r="BXN64" s="1134"/>
      <c r="BXO64" s="1134"/>
      <c r="BXP64" s="1134"/>
      <c r="BXQ64" s="1134"/>
      <c r="BXR64" s="1134"/>
      <c r="BXS64" s="1134"/>
      <c r="BXT64" s="1134"/>
      <c r="BXU64" s="1134"/>
      <c r="BXV64" s="1134"/>
      <c r="BXW64" s="1134"/>
      <c r="BXX64" s="1134"/>
      <c r="BXY64" s="1134"/>
      <c r="BXZ64" s="1134"/>
      <c r="BYA64" s="1134"/>
      <c r="BYB64" s="1134"/>
      <c r="BYC64" s="1134"/>
      <c r="BYD64" s="1134"/>
      <c r="BYE64" s="1134"/>
      <c r="BYF64" s="1134"/>
      <c r="BYG64" s="1134"/>
      <c r="BYH64" s="1134"/>
      <c r="BYI64" s="1515"/>
      <c r="BYJ64" s="1503"/>
      <c r="BYK64" s="1134"/>
      <c r="BYL64" s="1134"/>
      <c r="BYM64" s="1134"/>
      <c r="BYN64" s="1134"/>
      <c r="BYO64" s="1515"/>
      <c r="BYP64" s="1503"/>
      <c r="BYQ64" s="1134"/>
      <c r="BYR64" s="1502"/>
      <c r="BYS64" s="1503"/>
      <c r="BYT64" s="1122"/>
      <c r="BYU64" s="1122"/>
      <c r="BYV64" s="1502"/>
      <c r="BYW64" s="1504"/>
      <c r="BYX64" s="1122"/>
      <c r="BYY64" s="1122"/>
      <c r="BYZ64" s="1122"/>
      <c r="BZA64" s="1122"/>
      <c r="BZB64" s="1122"/>
      <c r="BZC64" s="1122"/>
      <c r="BZD64" s="1122"/>
      <c r="BZE64" s="1502"/>
      <c r="BZF64" s="1504"/>
      <c r="BZG64" s="1122"/>
      <c r="BZH64" s="1122"/>
      <c r="BZI64" s="1122"/>
      <c r="BZJ64" s="1122"/>
      <c r="BZK64" s="1122"/>
      <c r="BZL64" s="1122"/>
      <c r="BZM64" s="1122"/>
      <c r="BZN64" s="1122"/>
      <c r="BZO64" s="1122"/>
      <c r="BZP64" s="1122"/>
      <c r="BZQ64" s="1122"/>
      <c r="BZR64" s="1122"/>
      <c r="BZS64" s="1122"/>
      <c r="BZT64" s="1122"/>
      <c r="BZU64" s="1122"/>
      <c r="BZV64" s="1122"/>
      <c r="BZW64" s="1122"/>
      <c r="BZX64" s="1122"/>
      <c r="BZY64" s="1122"/>
      <c r="BZZ64" s="1122"/>
      <c r="CAA64" s="1122"/>
      <c r="CAB64" s="1122"/>
      <c r="CAC64" s="1122"/>
      <c r="CAD64" s="1122"/>
      <c r="CAE64" s="1122"/>
      <c r="CAF64" s="1122"/>
      <c r="CAG64" s="1122"/>
      <c r="CAH64" s="1122"/>
      <c r="CAI64" s="1122"/>
      <c r="CAJ64" s="1122"/>
      <c r="CAK64" s="1502"/>
      <c r="CAL64" s="1503"/>
      <c r="CAM64" s="1122"/>
      <c r="CAN64" s="1122"/>
      <c r="CAO64" s="1122"/>
      <c r="CAP64" s="1122"/>
      <c r="CAQ64" s="1502"/>
      <c r="CAR64" s="1515"/>
      <c r="CAS64" s="231"/>
      <c r="CAT64" s="1515"/>
      <c r="CAU64" s="1503"/>
      <c r="CAV64" s="1134"/>
      <c r="CAW64" s="1134"/>
      <c r="CAX64" s="1515"/>
      <c r="CAY64" s="1504"/>
      <c r="CAZ64" s="1134"/>
      <c r="CBA64" s="1134"/>
      <c r="CBB64" s="1134"/>
      <c r="CBC64" s="1134"/>
      <c r="CBD64" s="1134"/>
      <c r="CBE64" s="1134"/>
      <c r="CBF64" s="1134"/>
      <c r="CBG64" s="1515"/>
      <c r="CBH64" s="1504"/>
      <c r="CBI64" s="1134"/>
      <c r="CBJ64" s="1134"/>
      <c r="CBK64" s="1134"/>
      <c r="CBL64" s="1506"/>
      <c r="CBM64" s="1507"/>
      <c r="CBN64" s="1264"/>
      <c r="CBO64" s="1506"/>
      <c r="CBP64" s="1508"/>
      <c r="CBQ64" s="1134"/>
      <c r="CBR64" s="1134"/>
      <c r="CBS64" s="1134"/>
      <c r="CBT64" s="1134"/>
      <c r="CBU64" s="1134"/>
      <c r="CBV64" s="1134"/>
      <c r="CBW64" s="1134"/>
      <c r="CBX64" s="1134"/>
      <c r="CBY64" s="1134"/>
      <c r="CBZ64" s="1134"/>
      <c r="CCA64" s="1134"/>
      <c r="CCB64" s="1134"/>
      <c r="CCC64" s="1134"/>
      <c r="CCD64" s="1134"/>
      <c r="CCE64" s="1134"/>
      <c r="CCF64" s="1134"/>
      <c r="CCG64" s="1134"/>
      <c r="CCH64" s="1134"/>
      <c r="CCI64" s="1134"/>
      <c r="CCJ64" s="1134"/>
      <c r="CCK64" s="1134"/>
      <c r="CCL64" s="1134"/>
      <c r="CCM64" s="1515"/>
      <c r="CCN64" s="1503"/>
      <c r="CCO64" s="1134"/>
      <c r="CCP64" s="1134"/>
      <c r="CCQ64" s="1134"/>
      <c r="CCR64" s="1134"/>
      <c r="CCS64" s="1515"/>
      <c r="CCT64" s="1503"/>
      <c r="CCU64" s="1134"/>
      <c r="CCV64" s="1502"/>
      <c r="CCW64" s="1503"/>
      <c r="CCX64" s="1122"/>
      <c r="CCY64" s="1122"/>
      <c r="CCZ64" s="1502"/>
      <c r="CDA64" s="1504"/>
      <c r="CDB64" s="1122"/>
      <c r="CDC64" s="1122"/>
      <c r="CDD64" s="1122"/>
      <c r="CDE64" s="1122"/>
      <c r="CDF64" s="1122"/>
      <c r="CDG64" s="1122"/>
      <c r="CDH64" s="1122"/>
      <c r="CDI64" s="1502"/>
      <c r="CDJ64" s="1504"/>
      <c r="CDK64" s="1122"/>
      <c r="CDL64" s="1122"/>
      <c r="CDM64" s="1122"/>
      <c r="CDN64" s="1122"/>
      <c r="CDO64" s="1122"/>
      <c r="CDP64" s="1122"/>
      <c r="CDQ64" s="1122"/>
      <c r="CDR64" s="1122"/>
      <c r="CDS64" s="1122"/>
      <c r="CDT64" s="1122"/>
      <c r="CDU64" s="1122"/>
      <c r="CDV64" s="1122"/>
      <c r="CDW64" s="1122"/>
      <c r="CDX64" s="1122"/>
      <c r="CDY64" s="1122"/>
      <c r="CDZ64" s="1122"/>
      <c r="CEA64" s="1122"/>
      <c r="CEB64" s="1122"/>
      <c r="CEC64" s="1122"/>
      <c r="CED64" s="1122"/>
      <c r="CEE64" s="1122"/>
      <c r="CEF64" s="1122"/>
      <c r="CEG64" s="1122"/>
      <c r="CEH64" s="1122"/>
      <c r="CEI64" s="1122"/>
      <c r="CEJ64" s="1122"/>
      <c r="CEK64" s="1122"/>
      <c r="CEL64" s="1122"/>
      <c r="CEM64" s="1122"/>
      <c r="CEN64" s="1122"/>
      <c r="CEO64" s="1502"/>
      <c r="CEP64" s="1503"/>
      <c r="CEQ64" s="1122"/>
      <c r="CER64" s="1122"/>
      <c r="CES64" s="1122"/>
      <c r="CET64" s="1122"/>
      <c r="CEU64" s="1502"/>
      <c r="CEV64" s="1515"/>
      <c r="CEW64" s="231"/>
      <c r="CEX64" s="1515"/>
      <c r="CEY64" s="1503"/>
      <c r="CEZ64" s="1134"/>
      <c r="CFA64" s="1134"/>
      <c r="CFB64" s="1515"/>
      <c r="CFC64" s="1504"/>
      <c r="CFD64" s="1134"/>
      <c r="CFE64" s="1134"/>
      <c r="CFF64" s="1134"/>
      <c r="CFG64" s="1134"/>
      <c r="CFH64" s="1134"/>
      <c r="CFI64" s="1134"/>
      <c r="CFJ64" s="1134"/>
      <c r="CFK64" s="1515"/>
      <c r="CFL64" s="1504"/>
      <c r="CFM64" s="1134"/>
      <c r="CFN64" s="1134"/>
      <c r="CFO64" s="1134"/>
      <c r="CFP64" s="1506"/>
      <c r="CFQ64" s="1507"/>
      <c r="CFR64" s="1264"/>
      <c r="CFS64" s="1506"/>
      <c r="CFT64" s="1508"/>
      <c r="CFU64" s="1134"/>
      <c r="CFV64" s="1134"/>
      <c r="CFW64" s="1134"/>
      <c r="CFX64" s="1134"/>
      <c r="CFY64" s="1134"/>
      <c r="CFZ64" s="1134"/>
      <c r="CGA64" s="1134"/>
      <c r="CGB64" s="1134"/>
      <c r="CGC64" s="1134"/>
      <c r="CGD64" s="1134"/>
      <c r="CGE64" s="1134"/>
      <c r="CGF64" s="1134"/>
      <c r="CGG64" s="1134"/>
      <c r="CGH64" s="1134"/>
      <c r="CGI64" s="1134"/>
      <c r="CGJ64" s="1134"/>
      <c r="CGK64" s="1134"/>
      <c r="CGL64" s="1134"/>
      <c r="CGM64" s="1134"/>
      <c r="CGN64" s="1134"/>
      <c r="CGO64" s="1134"/>
      <c r="CGP64" s="1134"/>
      <c r="CGQ64" s="1515"/>
      <c r="CGR64" s="1503"/>
      <c r="CGS64" s="1134"/>
      <c r="CGT64" s="1134"/>
      <c r="CGU64" s="1134"/>
      <c r="CGV64" s="1134"/>
      <c r="CGW64" s="1515"/>
      <c r="CGX64" s="1503"/>
      <c r="CGY64" s="1134"/>
      <c r="CGZ64" s="1502"/>
      <c r="CHA64" s="1503"/>
      <c r="CHB64" s="1122"/>
      <c r="CHC64" s="1122"/>
      <c r="CHD64" s="1502"/>
      <c r="CHE64" s="1504"/>
      <c r="CHF64" s="1122"/>
      <c r="CHG64" s="1122"/>
      <c r="CHH64" s="1122"/>
      <c r="CHI64" s="1122"/>
      <c r="CHJ64" s="1122"/>
      <c r="CHK64" s="1122"/>
      <c r="CHL64" s="1122"/>
      <c r="CHM64" s="1502"/>
      <c r="CHN64" s="1504"/>
      <c r="CHO64" s="1122"/>
      <c r="CHP64" s="1122"/>
      <c r="CHQ64" s="1122"/>
      <c r="CHR64" s="1122"/>
      <c r="CHS64" s="1122"/>
      <c r="CHT64" s="1122"/>
      <c r="CHU64" s="1122"/>
      <c r="CHV64" s="1122"/>
      <c r="CHW64" s="1122"/>
      <c r="CHX64" s="1122"/>
      <c r="CHY64" s="1122"/>
      <c r="CHZ64" s="1122"/>
      <c r="CIA64" s="1122"/>
      <c r="CIB64" s="1122"/>
      <c r="CIC64" s="1122"/>
      <c r="CID64" s="1122"/>
      <c r="CIE64" s="1122"/>
      <c r="CIF64" s="1122"/>
      <c r="CIG64" s="1122"/>
      <c r="CIH64" s="1122"/>
      <c r="CII64" s="1122"/>
      <c r="CIJ64" s="1122"/>
      <c r="CIK64" s="1122"/>
      <c r="CIL64" s="1122"/>
      <c r="CIM64" s="1122"/>
      <c r="CIN64" s="1122"/>
      <c r="CIO64" s="1122"/>
      <c r="CIP64" s="1122"/>
      <c r="CIQ64" s="1122"/>
      <c r="CIR64" s="1122"/>
      <c r="CIS64" s="1502"/>
      <c r="CIT64" s="1503"/>
      <c r="CIU64" s="1122"/>
      <c r="CIV64" s="1122"/>
      <c r="CIW64" s="1122"/>
      <c r="CIX64" s="1122"/>
      <c r="CIY64" s="1502"/>
      <c r="CIZ64" s="1515"/>
      <c r="CJA64" s="231"/>
      <c r="CJB64" s="1515"/>
      <c r="CJC64" s="1503"/>
      <c r="CJD64" s="1134"/>
      <c r="CJE64" s="1134"/>
      <c r="CJF64" s="1515"/>
      <c r="CJG64" s="1504"/>
      <c r="CJH64" s="1134"/>
      <c r="CJI64" s="1134"/>
      <c r="CJJ64" s="1134"/>
      <c r="CJK64" s="1134"/>
      <c r="CJL64" s="1134"/>
      <c r="CJM64" s="1134"/>
      <c r="CJN64" s="1134"/>
      <c r="CJO64" s="1515"/>
      <c r="CJP64" s="1504"/>
      <c r="CJQ64" s="1134"/>
      <c r="CJR64" s="1134"/>
      <c r="CJS64" s="1134"/>
      <c r="CJT64" s="1506"/>
      <c r="CJU64" s="1507"/>
      <c r="CJV64" s="1264"/>
      <c r="CJW64" s="1506"/>
      <c r="CJX64" s="1508"/>
      <c r="CJY64" s="1134"/>
      <c r="CJZ64" s="1134"/>
      <c r="CKA64" s="1134"/>
      <c r="CKB64" s="1134"/>
      <c r="CKC64" s="1134"/>
      <c r="CKD64" s="1134"/>
      <c r="CKE64" s="1134"/>
      <c r="CKF64" s="1134"/>
      <c r="CKG64" s="1134"/>
      <c r="CKH64" s="1134"/>
      <c r="CKI64" s="1134"/>
      <c r="CKJ64" s="1134"/>
      <c r="CKK64" s="1134"/>
      <c r="CKL64" s="1134"/>
      <c r="CKM64" s="1134"/>
      <c r="CKN64" s="1134"/>
      <c r="CKO64" s="1134"/>
      <c r="CKP64" s="1134"/>
      <c r="CKQ64" s="1134"/>
      <c r="CKR64" s="1134"/>
      <c r="CKS64" s="1134"/>
      <c r="CKT64" s="1134"/>
      <c r="CKU64" s="1515"/>
      <c r="CKV64" s="1503"/>
      <c r="CKW64" s="1134"/>
      <c r="CKX64" s="1134"/>
      <c r="CKY64" s="1134"/>
      <c r="CKZ64" s="1134"/>
      <c r="CLA64" s="1515"/>
      <c r="CLB64" s="1503"/>
      <c r="CLC64" s="1134"/>
      <c r="CLD64" s="1502"/>
      <c r="CLE64" s="1503"/>
      <c r="CLF64" s="1122"/>
      <c r="CLG64" s="1122"/>
      <c r="CLH64" s="1502"/>
      <c r="CLI64" s="1504"/>
      <c r="CLJ64" s="1122"/>
      <c r="CLK64" s="1122"/>
      <c r="CLL64" s="1122"/>
      <c r="CLM64" s="1122"/>
      <c r="CLN64" s="1122"/>
      <c r="CLO64" s="1122"/>
      <c r="CLP64" s="1122"/>
      <c r="CLQ64" s="1502"/>
      <c r="CLR64" s="1504"/>
      <c r="CLS64" s="1122"/>
      <c r="CLT64" s="1122"/>
      <c r="CLU64" s="1122"/>
      <c r="CLV64" s="1122"/>
      <c r="CLW64" s="1122"/>
      <c r="CLX64" s="1122"/>
      <c r="CLY64" s="1122"/>
      <c r="CLZ64" s="1122"/>
      <c r="CMA64" s="1122"/>
      <c r="CMB64" s="1122"/>
      <c r="CMC64" s="1122"/>
      <c r="CMD64" s="1122"/>
      <c r="CME64" s="1122"/>
      <c r="CMF64" s="1122"/>
      <c r="CMG64" s="1122"/>
      <c r="CMH64" s="1122"/>
      <c r="CMI64" s="1122"/>
      <c r="CMJ64" s="1122"/>
      <c r="CMK64" s="1122"/>
      <c r="CML64" s="1122"/>
      <c r="CMM64" s="1122"/>
      <c r="CMN64" s="1122"/>
      <c r="CMO64" s="1122"/>
      <c r="CMP64" s="1122"/>
      <c r="CMQ64" s="1122"/>
      <c r="CMR64" s="1122"/>
      <c r="CMS64" s="1122"/>
      <c r="CMT64" s="1122"/>
      <c r="CMU64" s="1122"/>
      <c r="CMV64" s="1122"/>
      <c r="CMW64" s="1502"/>
      <c r="CMX64" s="1503"/>
      <c r="CMY64" s="1122"/>
      <c r="CMZ64" s="1122"/>
      <c r="CNA64" s="1122"/>
      <c r="CNB64" s="1122"/>
      <c r="CNC64" s="1502"/>
      <c r="CND64" s="1515"/>
      <c r="CNE64" s="231"/>
      <c r="CNF64" s="1515"/>
      <c r="CNG64" s="1503"/>
      <c r="CNH64" s="1122"/>
      <c r="CNI64" s="1122"/>
      <c r="CNJ64" s="1502"/>
      <c r="CNK64" s="1504"/>
      <c r="CNL64" s="1122"/>
      <c r="CNM64" s="1122"/>
      <c r="CNN64" s="1122"/>
      <c r="CNO64" s="1122"/>
      <c r="CNP64" s="1122"/>
      <c r="CNQ64" s="1122"/>
      <c r="CNR64" s="1122"/>
      <c r="CNS64" s="1515"/>
      <c r="CNT64" s="1504"/>
      <c r="CNU64" s="1134"/>
      <c r="CNV64" s="1134"/>
      <c r="CNW64" s="1134"/>
      <c r="CNX64" s="1506"/>
      <c r="CNY64" s="1507"/>
      <c r="CNZ64" s="1264"/>
      <c r="COA64" s="1506"/>
      <c r="COB64" s="1508"/>
      <c r="COC64" s="1122"/>
      <c r="COD64" s="1122"/>
      <c r="COE64" s="1122"/>
      <c r="COF64" s="1122"/>
      <c r="COG64" s="1122"/>
      <c r="COH64" s="1122"/>
      <c r="COI64" s="1122"/>
      <c r="COJ64" s="1122"/>
      <c r="COK64" s="1122"/>
      <c r="COL64" s="1122"/>
      <c r="COM64" s="1122"/>
      <c r="CON64" s="1122"/>
      <c r="COO64" s="1122"/>
      <c r="COP64" s="1122"/>
      <c r="COQ64" s="1122"/>
      <c r="COR64" s="1122"/>
      <c r="COS64" s="1122"/>
      <c r="COT64" s="1122"/>
      <c r="COU64" s="1122"/>
      <c r="COV64" s="1122"/>
      <c r="COW64" s="1122"/>
      <c r="COX64" s="1122"/>
      <c r="COY64" s="1502"/>
      <c r="COZ64" s="1503"/>
      <c r="CPA64" s="231"/>
      <c r="CPB64" s="1134"/>
      <c r="CPC64" s="1134"/>
      <c r="CPD64" s="1134"/>
      <c r="CPE64" s="1515"/>
      <c r="CPF64" s="1503"/>
      <c r="CPG64" s="1134"/>
      <c r="CPH64" s="1502"/>
      <c r="CPI64" s="1503"/>
      <c r="CPJ64" s="1122"/>
      <c r="CPK64" s="1122"/>
      <c r="CPL64" s="1502"/>
      <c r="CPM64" s="1504"/>
      <c r="CPN64" s="1122"/>
      <c r="CPO64" s="1122"/>
      <c r="CPP64" s="1122"/>
      <c r="CPQ64" s="1122"/>
      <c r="CPR64" s="1122"/>
      <c r="CPS64" s="1122"/>
      <c r="CPT64" s="1122"/>
      <c r="CPU64" s="1502"/>
      <c r="CPV64" s="1504"/>
      <c r="CPW64" s="1122"/>
      <c r="CPX64" s="1122"/>
      <c r="CPY64" s="1122"/>
      <c r="CPZ64" s="1122"/>
      <c r="CQA64" s="1122"/>
      <c r="CQB64" s="1122"/>
      <c r="CQC64" s="1122"/>
      <c r="CQD64" s="1122"/>
      <c r="CQE64" s="1122"/>
      <c r="CQF64" s="1122"/>
      <c r="CQG64" s="1122"/>
      <c r="CQH64" s="1122"/>
      <c r="CQI64" s="1122"/>
      <c r="CQJ64" s="1122"/>
      <c r="CQK64" s="1122"/>
      <c r="CQL64" s="1122"/>
      <c r="CQM64" s="1122"/>
      <c r="CQN64" s="1122"/>
      <c r="CQO64" s="1122"/>
      <c r="CQP64" s="1122"/>
      <c r="CQQ64" s="1122"/>
      <c r="CQR64" s="1122"/>
      <c r="CQS64" s="1122"/>
      <c r="CQT64" s="1122"/>
      <c r="CQU64" s="1122"/>
      <c r="CQV64" s="1122"/>
      <c r="CQW64" s="1122"/>
      <c r="CQX64" s="1122"/>
      <c r="CQY64" s="1122"/>
      <c r="CQZ64" s="1122"/>
      <c r="CRA64" s="1502"/>
      <c r="CRB64" s="1503"/>
      <c r="CRC64" s="1122"/>
      <c r="CRD64" s="1122"/>
      <c r="CRE64" s="1122"/>
      <c r="CRF64" s="1122"/>
      <c r="CRG64" s="1502"/>
      <c r="CRH64" s="1515"/>
      <c r="CRI64" s="231"/>
      <c r="CRJ64" s="1515"/>
      <c r="CRK64" s="1503"/>
      <c r="CRL64" s="1122"/>
      <c r="CRM64" s="1122"/>
      <c r="CRN64" s="1502"/>
      <c r="CRO64" s="1504"/>
      <c r="CRP64" s="1122"/>
      <c r="CRQ64" s="1122"/>
      <c r="CRR64" s="1122"/>
      <c r="CRS64" s="1122"/>
      <c r="CRT64" s="1122"/>
      <c r="CRU64" s="1122"/>
      <c r="CRV64" s="1122"/>
      <c r="CRW64" s="1502"/>
      <c r="CRX64" s="1504"/>
      <c r="CRY64" s="1122"/>
      <c r="CRZ64" s="1122"/>
      <c r="CSA64" s="1122"/>
      <c r="CSB64" s="1122"/>
      <c r="CSC64" s="1122"/>
      <c r="CSD64" s="1122"/>
      <c r="CSE64" s="1122"/>
      <c r="CSF64" s="1122"/>
      <c r="CSG64" s="1122"/>
      <c r="CSH64" s="1122"/>
      <c r="CSI64" s="1122"/>
      <c r="CSJ64" s="1122"/>
      <c r="CSK64" s="1122"/>
      <c r="CSL64" s="1122"/>
      <c r="CSM64" s="1122"/>
      <c r="CSN64" s="1122"/>
      <c r="CSO64" s="1122"/>
      <c r="CSP64" s="1122"/>
      <c r="CSQ64" s="1122"/>
      <c r="CSR64" s="1122"/>
      <c r="CSS64" s="1122"/>
      <c r="CST64" s="1122"/>
      <c r="CSU64" s="1122"/>
      <c r="CSV64" s="1122"/>
      <c r="CSW64" s="1122"/>
      <c r="CSX64" s="1122"/>
      <c r="CSY64" s="1122"/>
      <c r="CSZ64" s="1122"/>
      <c r="CTA64" s="1122"/>
      <c r="CTB64" s="1122"/>
      <c r="CTC64" s="1502"/>
      <c r="CTD64" s="1503"/>
      <c r="CTE64" s="1122"/>
      <c r="CTF64" s="1122"/>
      <c r="CTG64" s="1122"/>
      <c r="CTH64" s="1122"/>
      <c r="CTI64" s="1515"/>
      <c r="CTJ64" s="1503"/>
      <c r="CTK64" s="1134"/>
      <c r="CTL64" s="1502"/>
      <c r="CTM64" s="1503"/>
      <c r="CTN64" s="1122"/>
      <c r="CTO64" s="1122"/>
      <c r="CTP64" s="1502"/>
      <c r="CTQ64" s="1504"/>
      <c r="CTR64" s="1122"/>
      <c r="CTS64" s="1122"/>
      <c r="CTT64" s="1122"/>
      <c r="CTU64" s="1122"/>
      <c r="CTV64" s="1122"/>
      <c r="CTW64" s="1122"/>
      <c r="CTX64" s="1122"/>
      <c r="CTY64" s="1502"/>
      <c r="CTZ64" s="1504"/>
      <c r="CUA64" s="1122"/>
      <c r="CUB64" s="1122"/>
      <c r="CUC64" s="1122"/>
      <c r="CUD64" s="1122"/>
      <c r="CUE64" s="1122"/>
      <c r="CUF64" s="1122"/>
      <c r="CUG64" s="1122"/>
      <c r="CUH64" s="1122"/>
      <c r="CUI64" s="1122"/>
      <c r="CUJ64" s="1122"/>
      <c r="CUK64" s="1122"/>
      <c r="CUL64" s="1122"/>
      <c r="CUM64" s="1122"/>
      <c r="CUN64" s="1122"/>
      <c r="CVK64" s="1502"/>
      <c r="CVL64" s="1503"/>
      <c r="CVT64" s="1502"/>
      <c r="CVU64" s="1503"/>
      <c r="CVX64" s="1502"/>
      <c r="CVY64" s="1504"/>
      <c r="CWG64" s="1502"/>
      <c r="CWH64" s="1504"/>
      <c r="CWK64" s="1502"/>
      <c r="CWL64" s="1503"/>
      <c r="CWM64" s="231"/>
      <c r="CWN64" s="1134"/>
      <c r="CWO64" s="1134"/>
      <c r="CWP64" s="1134"/>
      <c r="CWQ64" s="1515"/>
      <c r="CWR64" s="1503"/>
      <c r="CWS64" s="1134"/>
      <c r="CWT64" s="1502"/>
      <c r="CWU64" s="1503"/>
      <c r="CWV64" s="1122"/>
      <c r="CWW64" s="1122"/>
      <c r="CWX64" s="1502"/>
      <c r="CWY64" s="1504"/>
      <c r="CWZ64" s="1122"/>
      <c r="CXA64" s="1122"/>
      <c r="CXB64" s="1122"/>
      <c r="CXC64" s="1122"/>
      <c r="CXD64" s="1122"/>
      <c r="CXE64" s="1122"/>
      <c r="CXF64" s="1122"/>
      <c r="CXG64" s="1502"/>
      <c r="CXH64" s="1504"/>
      <c r="CXI64" s="1122"/>
      <c r="CXJ64" s="1122"/>
      <c r="CXL64" s="1506"/>
      <c r="CXM64" s="1507"/>
      <c r="CXN64" s="1264"/>
      <c r="CXO64" s="1506"/>
      <c r="CXP64" s="1508"/>
      <c r="CZI64" s="1502"/>
      <c r="CZJ64" s="1515"/>
      <c r="CZK64" s="231"/>
      <c r="CZL64" s="1134"/>
      <c r="CZM64" s="1134"/>
      <c r="CZN64" s="1134"/>
      <c r="CZO64" s="1134"/>
      <c r="CZP64" s="1134"/>
      <c r="CZQ64" s="1134"/>
      <c r="CZR64" s="1268"/>
      <c r="CZS64" s="1268"/>
      <c r="CZT64" s="1134"/>
      <c r="CZU64" s="1134"/>
      <c r="CZV64" s="1515"/>
      <c r="CZW64" s="1504"/>
      <c r="CZX64" s="1134"/>
      <c r="CZY64" s="1134"/>
      <c r="CZZ64" s="1134"/>
      <c r="DAA64" s="1134"/>
      <c r="DAB64" s="1134"/>
      <c r="DAC64" s="1134"/>
      <c r="DAD64" s="1134"/>
      <c r="DAE64" s="1268"/>
      <c r="DAF64" s="1268"/>
      <c r="DAG64" s="1134"/>
      <c r="DAH64" s="1134"/>
      <c r="DAI64" s="1515"/>
      <c r="DAJ64" s="1503"/>
      <c r="DAK64" s="1134"/>
      <c r="DAL64" s="1134"/>
      <c r="DAM64" s="1134"/>
      <c r="DAN64" s="1122"/>
      <c r="DAO64" s="1502"/>
      <c r="DAP64" s="1503"/>
      <c r="DAQ64" s="231"/>
      <c r="DAR64" s="1502"/>
      <c r="DAS64" s="1503"/>
      <c r="DAT64" s="1122"/>
      <c r="DAU64" s="1122"/>
      <c r="DAV64" s="1502"/>
      <c r="DAW64" s="1504"/>
      <c r="DBE64" s="1502"/>
      <c r="DBF64" s="1504"/>
      <c r="DBG64" s="1264"/>
      <c r="DBH64" s="1264"/>
      <c r="DBI64" s="1264"/>
      <c r="DBJ64" s="1506"/>
      <c r="DBK64" s="1507"/>
      <c r="DBL64" s="1264"/>
      <c r="DBM64" s="1506"/>
      <c r="DBN64" s="1508"/>
      <c r="DBU64" s="1122"/>
      <c r="DBV64" s="1122"/>
      <c r="DBW64" s="1122"/>
      <c r="DBX64" s="1122"/>
      <c r="DBY64" s="1122"/>
      <c r="DBZ64" s="1122"/>
      <c r="DCA64" s="1122"/>
      <c r="DCB64" s="1122"/>
      <c r="DCC64" s="1122"/>
      <c r="DCD64" s="1122"/>
      <c r="DCE64" s="1122"/>
      <c r="DCF64" s="1122"/>
      <c r="DCG64" s="1122"/>
      <c r="DCH64" s="1122"/>
      <c r="DCI64" s="1122"/>
      <c r="DCJ64" s="1122"/>
      <c r="DCK64" s="1122"/>
      <c r="DCL64" s="1122"/>
      <c r="DCM64" s="1122"/>
      <c r="DCN64" s="1122"/>
      <c r="DCO64" s="1122"/>
      <c r="DCP64" s="1122"/>
      <c r="DCQ64" s="1502"/>
      <c r="DCR64" s="1515"/>
      <c r="DCS64" s="231"/>
      <c r="DCT64" s="1134"/>
      <c r="DCU64" s="1134"/>
      <c r="DCV64" s="1134"/>
      <c r="DCW64" s="1134"/>
      <c r="DCX64" s="1134"/>
      <c r="DCY64" s="1134"/>
      <c r="DCZ64" s="1268"/>
      <c r="DDA64" s="1268"/>
      <c r="DDB64" s="1134"/>
      <c r="DDC64" s="1134"/>
      <c r="DDD64" s="1515"/>
      <c r="DDE64" s="1515"/>
      <c r="DDF64" s="232"/>
      <c r="DDG64" s="1134"/>
      <c r="DDH64" s="1134"/>
      <c r="DDI64" s="1134"/>
      <c r="DDJ64" s="1134"/>
      <c r="DDK64" s="1134"/>
      <c r="DDL64" s="1134"/>
      <c r="DDM64" s="1268"/>
      <c r="DDN64" s="1268"/>
      <c r="DDO64" s="1134"/>
      <c r="DDP64" s="1134"/>
      <c r="DDQ64" s="1515"/>
      <c r="DDR64" s="1503"/>
      <c r="DDS64" s="1134"/>
      <c r="DDT64" s="1134"/>
      <c r="DDU64" s="1134"/>
      <c r="DDV64" s="1122"/>
      <c r="DDW64" s="1502"/>
      <c r="DDX64" s="1503"/>
      <c r="DDY64" s="231"/>
      <c r="DDZ64" s="1502"/>
      <c r="DEA64" s="1503"/>
      <c r="DEB64" s="1122"/>
      <c r="DEC64" s="1122"/>
      <c r="DED64" s="1502"/>
      <c r="DEE64" s="1504"/>
      <c r="DEF64" s="1122"/>
      <c r="DEG64" s="1122"/>
      <c r="DEH64" s="1122"/>
      <c r="DEI64" s="1122"/>
      <c r="DEJ64" s="1122"/>
      <c r="DEK64" s="1122"/>
      <c r="DEL64" s="1122"/>
      <c r="DEM64" s="1502"/>
      <c r="DEN64" s="1504"/>
      <c r="DEO64" s="1264"/>
      <c r="DEP64" s="1264"/>
      <c r="DEQ64" s="1264"/>
      <c r="DER64" s="1506"/>
      <c r="DES64" s="1507"/>
      <c r="DET64" s="1264"/>
      <c r="DEU64" s="1506"/>
      <c r="DEV64" s="1508"/>
      <c r="DEW64" s="1122"/>
      <c r="DEX64" s="1122"/>
      <c r="DEY64" s="1122"/>
      <c r="DEZ64" s="1122"/>
      <c r="DFA64" s="1122"/>
      <c r="DFB64" s="1122"/>
      <c r="DFC64" s="1122"/>
      <c r="DFD64" s="1122"/>
      <c r="DFE64" s="1122"/>
      <c r="DFF64" s="1122"/>
      <c r="DFG64" s="1122"/>
      <c r="DFH64" s="1122"/>
      <c r="DFI64" s="1122"/>
      <c r="DFJ64" s="1122"/>
      <c r="DFK64" s="1122"/>
      <c r="DFL64" s="1122"/>
      <c r="DFM64" s="1122"/>
      <c r="DFN64" s="1122"/>
      <c r="DFO64" s="1122"/>
      <c r="DFP64" s="1122"/>
      <c r="DFQ64" s="1122"/>
      <c r="DFR64" s="1122"/>
      <c r="DFS64" s="1122"/>
      <c r="DFT64" s="1122"/>
      <c r="DFU64" s="1122"/>
      <c r="DFV64" s="1122"/>
      <c r="DFW64" s="1122"/>
      <c r="DFX64" s="1122"/>
      <c r="DFY64" s="1502"/>
      <c r="DFZ64" s="1515"/>
      <c r="DGA64" s="231"/>
      <c r="DGB64" s="1134"/>
      <c r="DGC64" s="1134"/>
      <c r="DGD64" s="1134"/>
      <c r="DGE64" s="1134"/>
      <c r="DGF64" s="1134"/>
      <c r="DGG64" s="1134"/>
      <c r="DGH64" s="1268"/>
      <c r="DGI64" s="1268"/>
      <c r="DGJ64" s="1134"/>
      <c r="DGK64" s="1134"/>
      <c r="DGL64" s="1515"/>
      <c r="DGM64" s="1504"/>
      <c r="DGN64" s="1134"/>
      <c r="DGO64" s="1134"/>
      <c r="DGP64" s="1122"/>
      <c r="DGQ64" s="1122"/>
      <c r="DGR64" s="1122"/>
      <c r="DGS64" s="1122"/>
      <c r="DGT64" s="1122"/>
      <c r="DGU64" s="1268"/>
      <c r="DGV64" s="1268"/>
      <c r="DGW64" s="1134"/>
      <c r="DGX64" s="1122"/>
      <c r="DGY64" s="1502"/>
      <c r="DGZ64" s="1503"/>
      <c r="DHA64" s="1122"/>
      <c r="DHB64" s="1122"/>
      <c r="DHC64" s="1122"/>
      <c r="DHD64" s="1122"/>
      <c r="DHE64" s="1502"/>
      <c r="DHF64" s="1503"/>
      <c r="DHG64" s="231"/>
      <c r="DHH64" s="1502"/>
      <c r="DHI64" s="1503"/>
      <c r="DHJ64" s="1122"/>
      <c r="DHK64" s="1122"/>
      <c r="DHL64" s="1502"/>
      <c r="DHM64" s="1504"/>
      <c r="DHN64" s="1122"/>
      <c r="DHO64" s="1122"/>
      <c r="DHP64" s="1122"/>
      <c r="DHQ64" s="1122"/>
      <c r="DHR64" s="1122"/>
      <c r="DHS64" s="1122"/>
      <c r="DHT64" s="1122"/>
      <c r="DHU64" s="1502"/>
      <c r="DHV64" s="1504"/>
      <c r="DHW64" s="1122"/>
      <c r="DHX64" s="1122"/>
      <c r="DHY64" s="1122"/>
      <c r="DHZ64" s="1122"/>
      <c r="DIA64" s="1122"/>
      <c r="DIB64" s="1122"/>
      <c r="DIC64" s="1122"/>
      <c r="DID64" s="1122"/>
      <c r="DIE64" s="1122"/>
      <c r="DIF64" s="1122"/>
      <c r="DIG64" s="1122"/>
      <c r="DIH64" s="1122"/>
      <c r="DII64" s="1122"/>
      <c r="DIJ64" s="1122"/>
      <c r="DIK64" s="1122"/>
      <c r="DIL64" s="1122"/>
      <c r="DIM64" s="1122"/>
      <c r="DIN64" s="1122"/>
      <c r="DIO64" s="1122"/>
      <c r="DIP64" s="1122"/>
      <c r="DIQ64" s="1122"/>
      <c r="DIR64" s="1122"/>
      <c r="DIS64" s="1122"/>
      <c r="DIT64" s="1122"/>
      <c r="DIU64" s="1122"/>
      <c r="DIV64" s="1122"/>
      <c r="DIW64" s="1122"/>
      <c r="DIX64" s="1122"/>
      <c r="DIY64" s="1122"/>
      <c r="DIZ64" s="1122"/>
      <c r="DJA64" s="1122"/>
      <c r="DJB64" s="1122"/>
      <c r="DJC64" s="1122"/>
      <c r="DJD64" s="1122"/>
      <c r="DJE64" s="1122"/>
      <c r="DJF64" s="1122"/>
      <c r="DJG64" s="1502"/>
      <c r="DJH64" s="1515"/>
      <c r="DJI64" s="231"/>
      <c r="DJJ64" s="1134"/>
      <c r="DJK64" s="1134"/>
      <c r="DJL64" s="1134"/>
      <c r="DJM64" s="1134"/>
      <c r="DJN64" s="1134"/>
      <c r="DJO64" s="1134"/>
      <c r="DJP64" s="1268"/>
      <c r="DJQ64" s="1268"/>
      <c r="DJR64" s="1134"/>
      <c r="DJS64" s="1134"/>
      <c r="DJT64" s="1515"/>
      <c r="DJU64" s="1515"/>
      <c r="DJV64" s="232"/>
      <c r="DJW64" s="1134"/>
      <c r="DJX64" s="1134"/>
      <c r="DJY64" s="1134"/>
      <c r="DJZ64" s="1134"/>
      <c r="DKA64" s="1134"/>
      <c r="DKB64" s="1134"/>
      <c r="DKC64" s="1268"/>
      <c r="DKD64" s="1268"/>
      <c r="DKE64" s="1134"/>
      <c r="DKF64" s="1134"/>
      <c r="DKG64" s="1515"/>
      <c r="DKH64" s="1503"/>
      <c r="DKI64" s="1122"/>
      <c r="DKJ64" s="1122"/>
      <c r="DKK64" s="1122"/>
      <c r="DKL64" s="1134"/>
      <c r="DKM64" s="1515"/>
      <c r="DKN64" s="1503"/>
      <c r="DKO64" s="1134"/>
      <c r="DKP64" s="1502"/>
      <c r="DKQ64" s="1503"/>
      <c r="DKR64" s="1122"/>
      <c r="DKS64" s="1122"/>
      <c r="DKT64" s="1502"/>
      <c r="DKU64" s="1504"/>
      <c r="DKV64" s="1122"/>
      <c r="DKW64" s="1122"/>
      <c r="DKX64" s="1122"/>
      <c r="DKY64" s="1122"/>
      <c r="DKZ64" s="1122"/>
      <c r="DLA64" s="1122"/>
      <c r="DLB64" s="1122"/>
      <c r="DLC64" s="1502"/>
      <c r="DLD64" s="1504"/>
      <c r="DLE64" s="1122"/>
      <c r="DLF64" s="1122"/>
      <c r="DLG64" s="1122"/>
      <c r="DLH64" s="1122"/>
      <c r="DLI64" s="1122"/>
      <c r="DLJ64" s="1122"/>
      <c r="DLK64" s="1122"/>
      <c r="DLL64" s="1122"/>
      <c r="DLM64" s="1122"/>
      <c r="DLN64" s="1122"/>
      <c r="DLO64" s="1122"/>
      <c r="DLP64" s="1122"/>
      <c r="DLQ64" s="1122"/>
      <c r="DLR64" s="1122"/>
      <c r="DMO64" s="1502"/>
      <c r="DMP64" s="1503"/>
      <c r="DMX64" s="1502"/>
      <c r="DMY64" s="1503"/>
      <c r="DNB64" s="1502"/>
      <c r="DNC64" s="1504"/>
      <c r="DNK64" s="1502"/>
      <c r="DNL64" s="1504"/>
      <c r="DNO64" s="1502"/>
      <c r="DNP64" s="1503"/>
      <c r="DNQ64" s="1122"/>
      <c r="DNR64" s="1122"/>
      <c r="DNS64" s="1122"/>
      <c r="DNT64" s="1122"/>
      <c r="DNU64" s="1515"/>
      <c r="DNV64" s="1503"/>
      <c r="DNW64" s="1134"/>
      <c r="DNX64" s="1502"/>
      <c r="DNY64" s="1503"/>
      <c r="DNZ64" s="1122"/>
      <c r="DOA64" s="1122"/>
      <c r="DOB64" s="1502"/>
      <c r="DOC64" s="1504"/>
      <c r="DOD64" s="1122"/>
      <c r="DOE64" s="1122"/>
      <c r="DOF64" s="1122"/>
      <c r="DOG64" s="1122"/>
      <c r="DOH64" s="1122"/>
      <c r="DOI64" s="1122"/>
      <c r="DOJ64" s="1122"/>
      <c r="DOK64" s="1502"/>
      <c r="DOL64" s="1504"/>
      <c r="DOM64" s="1122"/>
      <c r="DON64" s="1122"/>
      <c r="DOZ64" s="792"/>
      <c r="DPA64" s="792"/>
      <c r="DPB64" s="792"/>
      <c r="DPC64" s="792"/>
      <c r="DPD64" s="792"/>
      <c r="DPE64" s="792"/>
      <c r="DPF64" s="792"/>
      <c r="DPG64" s="792"/>
      <c r="DPH64" s="792"/>
      <c r="DPI64" s="792"/>
      <c r="DPJ64" s="792"/>
      <c r="DPK64" s="792"/>
      <c r="DPL64" s="792"/>
      <c r="DPM64" s="792"/>
      <c r="DPN64" s="792"/>
      <c r="DPO64" s="792"/>
      <c r="DPP64" s="792"/>
      <c r="DPQ64" s="792"/>
      <c r="DPR64" s="792"/>
      <c r="DPS64" s="792"/>
      <c r="DPT64" s="792"/>
      <c r="DPU64" s="792"/>
      <c r="DPV64" s="792"/>
      <c r="DPW64" s="792"/>
      <c r="DPX64" s="792"/>
      <c r="DPY64" s="792"/>
      <c r="DPZ64" s="792"/>
      <c r="DQA64" s="792"/>
      <c r="DQB64" s="792"/>
      <c r="DQC64" s="792"/>
      <c r="DQM64" s="616"/>
      <c r="DQN64" s="616"/>
      <c r="DQV64" s="616"/>
      <c r="DQW64" s="616"/>
      <c r="DQZ64" s="616"/>
      <c r="DRA64" s="616"/>
      <c r="DRI64" s="616"/>
      <c r="DRJ64" s="616"/>
      <c r="DRM64" s="1502"/>
      <c r="DRN64" s="1503"/>
      <c r="DRO64" s="1122"/>
      <c r="DRP64" s="1122"/>
      <c r="DRQ64" s="1122"/>
      <c r="DRR64" s="1122"/>
      <c r="DRS64" s="1515"/>
      <c r="DRT64" s="1503"/>
      <c r="DRU64" s="1134"/>
      <c r="DRV64" s="1502"/>
      <c r="DRW64" s="1503"/>
      <c r="DRX64" s="1122"/>
      <c r="DRY64" s="1122"/>
      <c r="DRZ64" s="1502"/>
      <c r="DSA64" s="1504"/>
      <c r="DSI64" s="1502"/>
      <c r="DSJ64" s="1504"/>
      <c r="DSM64" s="1502"/>
      <c r="DSN64" s="1503"/>
      <c r="DSV64" s="1502"/>
      <c r="DSW64" s="1503"/>
      <c r="DSZ64" s="1502"/>
      <c r="DTA64" s="1504"/>
      <c r="DTI64" s="1502"/>
      <c r="DTJ64" s="1504"/>
      <c r="DTM64" s="1502"/>
      <c r="DTN64" s="1503"/>
      <c r="DTV64" s="1502"/>
      <c r="DTW64" s="1503"/>
      <c r="DTZ64" s="616"/>
      <c r="DUA64" s="616"/>
      <c r="DUI64" s="616"/>
      <c r="DUJ64" s="616"/>
      <c r="DVF64" s="235"/>
      <c r="DVG64" s="235"/>
      <c r="DVH64" s="235"/>
      <c r="DVI64" s="235"/>
      <c r="DVJ64" s="235"/>
      <c r="DVK64" s="235"/>
      <c r="DVL64" s="235"/>
      <c r="DVM64" s="235"/>
      <c r="DVN64" s="235"/>
      <c r="DVO64" s="235"/>
      <c r="DVP64" s="235"/>
      <c r="DVQ64" s="235"/>
      <c r="DVR64" s="235"/>
      <c r="DVS64" s="235"/>
      <c r="DVT64" s="235"/>
      <c r="DVU64" s="235"/>
      <c r="DVV64" s="235"/>
      <c r="DVW64" s="235"/>
      <c r="DVX64" s="235"/>
      <c r="DVY64" s="235"/>
      <c r="DVZ64" s="235"/>
      <c r="DWA64" s="235"/>
      <c r="DWB64" s="235"/>
      <c r="DWC64" s="235"/>
      <c r="DWD64" s="235"/>
      <c r="DWE64" s="235"/>
      <c r="DWF64" s="235"/>
      <c r="DWG64" s="235"/>
      <c r="DWH64" s="235"/>
      <c r="DWI64" s="235"/>
      <c r="DWJ64" s="235"/>
      <c r="DWK64" s="235"/>
      <c r="DWL64" s="235"/>
      <c r="DWM64" s="235"/>
      <c r="DWN64" s="235"/>
      <c r="DWO64" s="235"/>
      <c r="DWP64" s="235"/>
      <c r="DWQ64" s="235"/>
      <c r="DWR64" s="235"/>
      <c r="DWS64" s="235"/>
      <c r="DWT64" s="1268"/>
      <c r="DWU64" s="1268"/>
      <c r="DWV64" s="1134"/>
      <c r="DWW64" s="1134"/>
      <c r="DWX64" s="1134"/>
      <c r="DWY64" s="1134"/>
      <c r="DWZ64" s="1134"/>
      <c r="DXA64" s="1268"/>
      <c r="DXB64" s="1268"/>
      <c r="DXC64" s="1134"/>
      <c r="DXD64" s="1134"/>
      <c r="DXE64" s="1134"/>
      <c r="DXF64" s="1134"/>
      <c r="DXH64" s="1502"/>
      <c r="DXI64" s="1503"/>
      <c r="DXQ64" s="1502"/>
      <c r="DXR64" s="1503"/>
      <c r="DXU64" s="1502"/>
      <c r="DXV64" s="1504"/>
      <c r="DYD64" s="1502"/>
      <c r="DYE64" s="1504"/>
      <c r="DYH64" s="1502"/>
      <c r="DYI64" s="1503"/>
      <c r="DYJ64" s="1122"/>
      <c r="DYK64" s="1122"/>
      <c r="DYL64" s="1122"/>
      <c r="DYM64" s="1134"/>
      <c r="DYN64" s="1515"/>
      <c r="DYO64" s="1503"/>
      <c r="DYP64" s="1134"/>
      <c r="DYQ64" s="1502"/>
      <c r="DYR64" s="1503"/>
      <c r="DYS64" s="1122"/>
      <c r="DYT64" s="1122"/>
      <c r="DYU64" s="1502"/>
      <c r="DYV64" s="1504"/>
      <c r="DZD64" s="1502"/>
      <c r="DZE64" s="1504"/>
      <c r="DZT64" s="235"/>
      <c r="DZU64" s="235"/>
      <c r="DZV64" s="235"/>
      <c r="DZW64" s="235"/>
      <c r="DZX64" s="235"/>
      <c r="DZY64" s="235"/>
      <c r="DZZ64" s="235"/>
      <c r="EAA64" s="235"/>
      <c r="EAB64" s="235"/>
      <c r="EAC64" s="235"/>
      <c r="EAD64" s="235"/>
      <c r="EAE64" s="235"/>
      <c r="EAF64" s="235"/>
      <c r="EAG64" s="235"/>
      <c r="EAH64" s="235"/>
      <c r="EAI64" s="235"/>
      <c r="EAJ64" s="235"/>
      <c r="EAK64" s="235"/>
      <c r="EAL64" s="235"/>
      <c r="EAM64" s="235"/>
      <c r="EAN64" s="235"/>
      <c r="EAO64" s="235"/>
      <c r="EAP64" s="235"/>
      <c r="EAQ64" s="235"/>
      <c r="EAR64" s="235"/>
      <c r="EAS64" s="235"/>
      <c r="EAT64" s="235"/>
      <c r="EAU64" s="235"/>
      <c r="EAV64" s="235"/>
      <c r="EAW64" s="235"/>
      <c r="EAX64" s="235"/>
      <c r="EAY64" s="235"/>
      <c r="EAZ64" s="235"/>
      <c r="EBA64" s="235"/>
      <c r="EBB64" s="235"/>
      <c r="EBC64" s="235"/>
      <c r="EBD64" s="235"/>
      <c r="EBE64" s="235"/>
      <c r="EBF64" s="1502"/>
      <c r="EBG64" s="1503"/>
      <c r="EBO64" s="1502"/>
      <c r="EBP64" s="1503"/>
      <c r="EBS64" s="1502"/>
      <c r="EBT64" s="1504"/>
      <c r="ECB64" s="1502"/>
      <c r="ECC64" s="1504"/>
      <c r="ECF64" s="1502"/>
      <c r="ECG64" s="1503"/>
      <c r="ECH64" s="1122"/>
      <c r="ECI64" s="1122"/>
      <c r="ECJ64" s="1122"/>
      <c r="ECK64" s="1122"/>
      <c r="ECL64" s="1515"/>
      <c r="ECM64" s="1503"/>
      <c r="ECN64" s="1134"/>
      <c r="ECO64" s="1502"/>
      <c r="ECP64" s="1503"/>
      <c r="ECQ64" s="1122"/>
      <c r="ECR64" s="1122"/>
      <c r="ECS64" s="1502"/>
      <c r="ECT64" s="1504"/>
      <c r="ECU64" s="1122"/>
      <c r="ECV64" s="1122"/>
      <c r="ECW64" s="1122"/>
      <c r="ECX64" s="1122"/>
      <c r="ECY64" s="1122"/>
      <c r="ECZ64" s="1122"/>
      <c r="EDA64" s="1122"/>
      <c r="EDB64" s="1502"/>
      <c r="EDC64" s="1504"/>
      <c r="EDD64" s="1122"/>
      <c r="EDE64" s="1122"/>
      <c r="EDF64" s="1502"/>
      <c r="EDG64" s="1503"/>
      <c r="EDO64" s="1502"/>
      <c r="EDP64" s="1503"/>
      <c r="EDS64" s="1502"/>
      <c r="EDT64" s="1504"/>
      <c r="EEB64" s="1502"/>
      <c r="EEC64" s="1504"/>
      <c r="EEF64" s="1502"/>
      <c r="EEG64" s="1503"/>
      <c r="EEO64" s="1502"/>
      <c r="EEP64" s="1503"/>
      <c r="EES64" s="235"/>
      <c r="EET64" s="235"/>
      <c r="EEU64" s="235"/>
      <c r="EEV64" s="235"/>
      <c r="EEW64" s="235"/>
      <c r="EEX64" s="235"/>
      <c r="EEY64" s="235"/>
      <c r="EEZ64" s="235"/>
      <c r="EFA64" s="235"/>
      <c r="EFB64" s="235"/>
      <c r="EFC64" s="235"/>
      <c r="EFD64" s="235"/>
      <c r="EFE64" s="235"/>
      <c r="EFF64" s="235"/>
      <c r="EFG64" s="235"/>
      <c r="EFH64" s="235"/>
      <c r="EFI64" s="235"/>
      <c r="EFJ64" s="235"/>
      <c r="EFK64" s="235"/>
      <c r="EFL64" s="235"/>
      <c r="EFM64" s="235"/>
      <c r="EFN64" s="235"/>
      <c r="EFO64" s="235"/>
      <c r="EFP64" s="235"/>
      <c r="EFQ64" s="235"/>
      <c r="EFR64" s="235"/>
      <c r="EFS64" s="235"/>
      <c r="EFT64" s="235"/>
      <c r="EFU64" s="235"/>
      <c r="EFV64" s="235"/>
      <c r="EFW64" s="235"/>
      <c r="EFX64" s="235"/>
      <c r="EFY64" s="235"/>
      <c r="EFZ64" s="235"/>
      <c r="EGA64" s="235"/>
      <c r="EGB64" s="235"/>
      <c r="EGC64" s="235"/>
      <c r="EGD64" s="235"/>
      <c r="EGE64" s="235"/>
      <c r="EGF64" s="235"/>
      <c r="EGG64" s="235"/>
      <c r="EGH64" s="235"/>
      <c r="EGI64" s="235"/>
      <c r="EGJ64" s="235"/>
      <c r="EGK64" s="235"/>
      <c r="EGL64" s="235"/>
      <c r="EGM64" s="235"/>
      <c r="EGN64" s="235"/>
      <c r="EGO64" s="235"/>
      <c r="EGP64" s="235"/>
      <c r="EGQ64" s="235"/>
      <c r="EGR64" s="235"/>
      <c r="EGS64" s="235"/>
      <c r="EGT64" s="235"/>
      <c r="EGU64" s="235"/>
      <c r="EGV64" s="235"/>
      <c r="EGW64" s="235"/>
      <c r="EGX64" s="235"/>
      <c r="EGY64" s="235"/>
      <c r="EGZ64" s="235"/>
      <c r="EHA64" s="235"/>
      <c r="EHB64" s="235"/>
      <c r="EHC64" s="235"/>
      <c r="EHD64" s="235"/>
      <c r="EHE64" s="235"/>
      <c r="EHF64" s="235"/>
      <c r="EHG64" s="235"/>
      <c r="EHH64" s="235"/>
      <c r="EHI64" s="235"/>
      <c r="EHJ64" s="235"/>
      <c r="EHK64" s="235"/>
      <c r="EHL64" s="235"/>
      <c r="EHM64" s="235"/>
      <c r="EHN64" s="235"/>
      <c r="EHO64" s="235"/>
      <c r="EHP64" s="235"/>
      <c r="EHQ64" s="235"/>
      <c r="EHR64" s="235"/>
      <c r="EHS64" s="235"/>
      <c r="EHT64" s="235"/>
      <c r="EHU64" s="235"/>
      <c r="EHV64" s="235"/>
      <c r="EHW64" s="235"/>
      <c r="EHX64" s="1502"/>
      <c r="EHY64" s="1503"/>
      <c r="EHZ64" s="1122"/>
      <c r="EIA64" s="1122"/>
      <c r="EIB64" s="1122"/>
      <c r="EIC64" s="1122"/>
      <c r="EID64" s="1515"/>
      <c r="EIE64" s="1503"/>
      <c r="EIF64" s="1134"/>
      <c r="EIG64" s="1502"/>
      <c r="EIH64" s="1503"/>
      <c r="EII64" s="1122"/>
      <c r="EIJ64" s="1122"/>
      <c r="EIK64" s="1502"/>
      <c r="EIL64" s="1504"/>
      <c r="EIM64" s="1122"/>
      <c r="EIN64" s="1122"/>
      <c r="EIO64" s="1122"/>
      <c r="EIP64" s="1122"/>
      <c r="EIQ64" s="1122"/>
      <c r="EIR64" s="1122"/>
      <c r="EIS64" s="1122"/>
      <c r="EIT64" s="1502"/>
      <c r="EIU64" s="1504"/>
      <c r="EIV64" s="1122"/>
      <c r="EIW64" s="1122"/>
      <c r="EIX64" s="1502"/>
      <c r="EIY64" s="1503"/>
      <c r="EJG64" s="1502"/>
      <c r="EJH64" s="1503"/>
      <c r="EJK64" s="1502"/>
      <c r="EJL64" s="1504"/>
      <c r="EJT64" s="1502"/>
      <c r="EJU64" s="1504"/>
      <c r="EJX64" s="1502"/>
      <c r="EJY64" s="1503"/>
      <c r="EKG64" s="1502"/>
      <c r="EKH64" s="1503"/>
      <c r="EKL64" s="1506"/>
      <c r="EKM64" s="1507"/>
      <c r="EKN64" s="1264"/>
      <c r="EKO64" s="1506"/>
      <c r="EKP64" s="1508"/>
      <c r="ELA64" s="616"/>
      <c r="ELB64" s="616"/>
      <c r="ELJ64" s="616"/>
      <c r="ELK64" s="616"/>
      <c r="EMM64" s="1502"/>
      <c r="EMN64" s="1503"/>
      <c r="EMV64" s="1502"/>
      <c r="EMW64" s="1503"/>
      <c r="EMZ64" s="1502"/>
      <c r="ENA64" s="1504"/>
      <c r="ENI64" s="1502"/>
      <c r="ENJ64" s="1504"/>
      <c r="ENM64" s="1502"/>
      <c r="ENN64" s="1503"/>
      <c r="ENO64" s="1122"/>
      <c r="ENP64" s="1122"/>
      <c r="ENQ64" s="1122"/>
      <c r="ENR64" s="1122"/>
      <c r="ENS64" s="1515"/>
      <c r="ENT64" s="1503"/>
      <c r="ENU64" s="1134"/>
      <c r="ENV64" s="1502"/>
      <c r="ENW64" s="1503"/>
      <c r="ENX64" s="1122"/>
      <c r="ENY64" s="1122"/>
      <c r="ENZ64" s="1502"/>
      <c r="EOA64" s="1504"/>
      <c r="EOB64" s="1122"/>
      <c r="EOC64" s="1122"/>
      <c r="EOD64" s="1122"/>
      <c r="EOE64" s="1122"/>
      <c r="EOF64" s="1122"/>
      <c r="EOG64" s="1122"/>
      <c r="EOH64" s="1122"/>
      <c r="EOI64" s="1502"/>
      <c r="EOJ64" s="1504"/>
      <c r="EOK64" s="1122"/>
      <c r="EOL64" s="1122"/>
      <c r="EOM64" s="1122"/>
      <c r="EON64" s="1506"/>
      <c r="EOO64" s="1507"/>
      <c r="EOP64" s="1264"/>
      <c r="EOQ64" s="1506"/>
      <c r="EOR64" s="1508"/>
      <c r="EOX64" s="792"/>
      <c r="EOY64" s="792"/>
      <c r="EOZ64" s="792"/>
      <c r="EPA64" s="792"/>
      <c r="EPB64" s="792"/>
      <c r="EPC64" s="792"/>
      <c r="EPD64" s="792"/>
      <c r="EPE64" s="792"/>
      <c r="EPF64" s="792"/>
      <c r="EPG64" s="792"/>
      <c r="EPH64" s="792"/>
      <c r="EPI64" s="792"/>
      <c r="EPJ64" s="792"/>
      <c r="EPK64" s="792"/>
      <c r="EPL64" s="792"/>
      <c r="EPM64" s="792"/>
      <c r="EPN64" s="792"/>
      <c r="EPO64" s="616"/>
      <c r="EPP64" s="616"/>
      <c r="EQE64" s="1515"/>
      <c r="EQF64" s="1503"/>
      <c r="EQG64" s="1134"/>
      <c r="EQH64" s="1134"/>
      <c r="EQI64" s="1134"/>
      <c r="EQJ64" s="1134"/>
      <c r="EQK64" s="1515"/>
      <c r="EQL64" s="1503"/>
      <c r="EQM64" s="1134"/>
      <c r="EQN64" s="1502"/>
      <c r="EQO64" s="1503"/>
      <c r="EQP64" s="1264"/>
      <c r="EQQ64" s="1264"/>
      <c r="EQR64" s="1502"/>
      <c r="EQS64" s="1504"/>
      <c r="EQT64" s="1264"/>
      <c r="EQU64" s="1264"/>
      <c r="EQV64" s="1264"/>
      <c r="EQW64" s="1264"/>
      <c r="EQX64" s="1264"/>
      <c r="EQY64" s="1264"/>
      <c r="EQZ64" s="1264"/>
      <c r="ERA64" s="1502"/>
      <c r="ERB64" s="1504"/>
      <c r="ERC64" s="1264"/>
      <c r="ERD64" s="1264"/>
      <c r="ERE64" s="1264"/>
      <c r="ERF64" s="1506"/>
      <c r="ERG64" s="1507"/>
      <c r="ERH64" s="1264"/>
      <c r="ERI64" s="1506"/>
      <c r="ERJ64" s="1508"/>
      <c r="ERK64" s="1122"/>
      <c r="ERL64" s="1122"/>
      <c r="ERM64" s="1122"/>
      <c r="ERN64" s="1122"/>
      <c r="ERO64" s="1122"/>
      <c r="ERP64" s="1122"/>
      <c r="ERU64" s="230"/>
      <c r="ERV64" s="1664"/>
      <c r="ERW64" s="1664"/>
      <c r="ERX64" s="227"/>
      <c r="ETA64" s="1518"/>
      <c r="ETB64" s="1518"/>
      <c r="ETC64" s="1518"/>
      <c r="ETD64" s="1518"/>
      <c r="ETE64" s="1518"/>
      <c r="ETF64" s="1518"/>
    </row>
    <row r="65" spans="1:3906" s="226" customFormat="1" ht="15" customHeight="1">
      <c r="A65" s="1264"/>
      <c r="B65" s="1518"/>
      <c r="C65" s="1518"/>
      <c r="D65" s="1518"/>
      <c r="E65" s="1518"/>
      <c r="F65" s="1518"/>
      <c r="G65" s="1518"/>
      <c r="J65" s="1310"/>
      <c r="K65" s="1310"/>
      <c r="L65" s="1310"/>
      <c r="M65" s="1310"/>
      <c r="N65" s="1310"/>
      <c r="O65" s="1310"/>
      <c r="P65" s="1310"/>
      <c r="Q65" s="1310"/>
      <c r="R65" s="1310"/>
      <c r="S65" s="1310"/>
      <c r="T65" s="1310"/>
      <c r="U65" s="1310"/>
      <c r="V65" s="1310"/>
      <c r="W65" s="1310"/>
      <c r="X65" s="1310"/>
      <c r="Y65" s="1310"/>
      <c r="Z65" s="1310"/>
      <c r="AA65" s="1310"/>
      <c r="AF65" s="780"/>
      <c r="AP65" s="227"/>
      <c r="AQ65" s="227"/>
      <c r="BA65" s="1502"/>
      <c r="BB65" s="1503"/>
      <c r="BG65" s="1502"/>
      <c r="BH65" s="1503"/>
      <c r="BI65" s="231"/>
      <c r="BJ65" s="1502"/>
      <c r="BK65" s="1503"/>
      <c r="BN65" s="1502"/>
      <c r="BO65" s="1504"/>
      <c r="BW65" s="1502"/>
      <c r="BX65" s="1504"/>
      <c r="CB65" s="1506"/>
      <c r="CC65" s="1507"/>
      <c r="CE65" s="1506"/>
      <c r="CF65" s="1508"/>
      <c r="CM65" s="1502"/>
      <c r="CN65" s="1503"/>
      <c r="CO65" s="1122"/>
      <c r="CP65" s="1122"/>
      <c r="CQ65" s="1122"/>
      <c r="CR65" s="1122"/>
      <c r="CS65" s="1502"/>
      <c r="CT65" s="1503"/>
      <c r="CU65" s="231"/>
      <c r="CV65" s="1502"/>
      <c r="CW65" s="1503"/>
      <c r="CX65" s="1122"/>
      <c r="CY65" s="1122"/>
      <c r="CZ65" s="1502"/>
      <c r="DA65" s="1504"/>
      <c r="DI65" s="1502"/>
      <c r="DJ65" s="1504"/>
      <c r="EE65" s="1122"/>
      <c r="EF65" s="1122"/>
      <c r="EG65" s="1122"/>
      <c r="EH65" s="1122"/>
      <c r="EI65" s="1122"/>
      <c r="EJ65" s="1122"/>
      <c r="EK65" s="1122"/>
      <c r="EL65" s="1122"/>
      <c r="EM65" s="1122"/>
      <c r="EN65" s="1122"/>
      <c r="EO65" s="1502"/>
      <c r="EP65" s="1503"/>
      <c r="EQ65" s="1122"/>
      <c r="ER65" s="1122"/>
      <c r="ES65" s="1122"/>
      <c r="ET65" s="1122"/>
      <c r="EU65" s="1502"/>
      <c r="EV65" s="1515"/>
      <c r="EW65" s="231"/>
      <c r="EX65" s="1515"/>
      <c r="EY65" s="1503"/>
      <c r="EZ65" s="1134"/>
      <c r="FA65" s="1134"/>
      <c r="FB65" s="1515"/>
      <c r="FC65" s="1504"/>
      <c r="FD65" s="1134"/>
      <c r="FE65" s="1134"/>
      <c r="FF65" s="1134"/>
      <c r="FG65" s="1134"/>
      <c r="FH65" s="1134"/>
      <c r="FI65" s="1134"/>
      <c r="FJ65" s="1134"/>
      <c r="FK65" s="1515"/>
      <c r="FL65" s="1504"/>
      <c r="FM65" s="1134"/>
      <c r="FN65" s="1134"/>
      <c r="FO65" s="1134"/>
      <c r="FP65" s="1134"/>
      <c r="FQ65" s="1134"/>
      <c r="FR65" s="1134"/>
      <c r="FS65" s="1134"/>
      <c r="FT65" s="1134"/>
      <c r="FU65" s="1134"/>
      <c r="FV65" s="1134"/>
      <c r="FW65" s="1134"/>
      <c r="FX65" s="1134"/>
      <c r="FY65" s="1134"/>
      <c r="FZ65" s="1134"/>
      <c r="GA65" s="1134"/>
      <c r="GB65" s="1134"/>
      <c r="GC65" s="1134"/>
      <c r="GD65" s="1134"/>
      <c r="GE65" s="1134"/>
      <c r="GF65" s="1134"/>
      <c r="GG65" s="1134"/>
      <c r="GH65" s="1134"/>
      <c r="GI65" s="1134"/>
      <c r="GJ65" s="1134"/>
      <c r="GK65" s="1134"/>
      <c r="GL65" s="1134"/>
      <c r="GM65" s="1134"/>
      <c r="GN65" s="1134"/>
      <c r="GO65" s="1134"/>
      <c r="GP65" s="1134"/>
      <c r="GQ65" s="1515"/>
      <c r="GR65" s="1503"/>
      <c r="GS65" s="1134"/>
      <c r="GT65" s="1134"/>
      <c r="GU65" s="1134"/>
      <c r="GV65" s="1134"/>
      <c r="GW65" s="1515"/>
      <c r="GX65" s="1503"/>
      <c r="GY65" s="1134"/>
      <c r="GZ65" s="1502"/>
      <c r="HA65" s="1503"/>
      <c r="HB65" s="1122"/>
      <c r="HC65" s="1122"/>
      <c r="HD65" s="1502"/>
      <c r="HE65" s="1504"/>
      <c r="HF65" s="1122"/>
      <c r="HG65" s="1122"/>
      <c r="HH65" s="1122"/>
      <c r="HI65" s="1122"/>
      <c r="HJ65" s="1122"/>
      <c r="HK65" s="1122"/>
      <c r="HL65" s="1122"/>
      <c r="HM65" s="1502"/>
      <c r="HN65" s="1504"/>
      <c r="HO65" s="1122"/>
      <c r="HP65" s="1122"/>
      <c r="HQ65" s="1122"/>
      <c r="HR65" s="1122"/>
      <c r="HS65" s="1122"/>
      <c r="HT65" s="1122"/>
      <c r="HU65" s="1122"/>
      <c r="HV65" s="1122"/>
      <c r="HW65" s="1122"/>
      <c r="HX65" s="1122"/>
      <c r="HY65" s="1122"/>
      <c r="HZ65" s="1122"/>
      <c r="IA65" s="1122"/>
      <c r="IB65" s="1122"/>
      <c r="IC65" s="1122"/>
      <c r="ID65" s="1122"/>
      <c r="IE65" s="1122"/>
      <c r="IF65" s="1122"/>
      <c r="IG65" s="1122"/>
      <c r="IH65" s="1122"/>
      <c r="II65" s="1122"/>
      <c r="IJ65" s="1122"/>
      <c r="IK65" s="1122"/>
      <c r="IL65" s="1122"/>
      <c r="IM65" s="1122"/>
      <c r="IN65" s="1122"/>
      <c r="IO65" s="1122"/>
      <c r="IP65" s="1122"/>
      <c r="IQ65" s="1122"/>
      <c r="IR65" s="1122"/>
      <c r="IS65" s="1502"/>
      <c r="IT65" s="1503"/>
      <c r="IU65" s="1122"/>
      <c r="IV65" s="1122"/>
      <c r="IW65" s="1122"/>
      <c r="IX65" s="1122"/>
      <c r="IY65" s="1502"/>
      <c r="IZ65" s="1515"/>
      <c r="JA65" s="231"/>
      <c r="JB65" s="1515"/>
      <c r="JC65" s="1503"/>
      <c r="JD65" s="1134"/>
      <c r="JE65" s="1134"/>
      <c r="JF65" s="1515"/>
      <c r="JG65" s="1504"/>
      <c r="JH65" s="1134"/>
      <c r="JI65" s="1134"/>
      <c r="JJ65" s="1134"/>
      <c r="JK65" s="1134"/>
      <c r="JL65" s="1134"/>
      <c r="JM65" s="1134"/>
      <c r="JN65" s="1134"/>
      <c r="JO65" s="1515"/>
      <c r="JP65" s="1504"/>
      <c r="JQ65" s="1134"/>
      <c r="JR65" s="1134"/>
      <c r="JS65" s="1134"/>
      <c r="JT65" s="1134"/>
      <c r="JU65" s="1134"/>
      <c r="JV65" s="1134"/>
      <c r="JW65" s="1134"/>
      <c r="JX65" s="1134"/>
      <c r="JY65" s="1134"/>
      <c r="JZ65" s="1134"/>
      <c r="KA65" s="1134"/>
      <c r="KB65" s="1134"/>
      <c r="KC65" s="1134"/>
      <c r="KD65" s="1134"/>
      <c r="KE65" s="1134"/>
      <c r="KF65" s="1134"/>
      <c r="KG65" s="1134"/>
      <c r="KH65" s="1134"/>
      <c r="KI65" s="1134"/>
      <c r="KJ65" s="1134"/>
      <c r="KK65" s="1134"/>
      <c r="KL65" s="1134"/>
      <c r="KM65" s="1134"/>
      <c r="KN65" s="1134"/>
      <c r="KO65" s="1134"/>
      <c r="KP65" s="1134"/>
      <c r="KQ65" s="1134"/>
      <c r="KR65" s="1134"/>
      <c r="KS65" s="1134"/>
      <c r="KT65" s="1134"/>
      <c r="KU65" s="1515"/>
      <c r="KV65" s="1503"/>
      <c r="KW65" s="1134"/>
      <c r="KX65" s="1134"/>
      <c r="KY65" s="1134"/>
      <c r="KZ65" s="1134"/>
      <c r="LA65" s="1515"/>
      <c r="LB65" s="1503"/>
      <c r="LC65" s="1134"/>
      <c r="LD65" s="1515"/>
      <c r="LE65" s="1503"/>
      <c r="LF65" s="1134"/>
      <c r="LG65" s="1134"/>
      <c r="LH65" s="1515"/>
      <c r="LI65" s="1504"/>
      <c r="LJ65" s="1134"/>
      <c r="LK65" s="1134"/>
      <c r="LL65" s="1134"/>
      <c r="LM65" s="1134"/>
      <c r="LN65" s="1134"/>
      <c r="LO65" s="1134"/>
      <c r="LP65" s="1134"/>
      <c r="LQ65" s="1515"/>
      <c r="LR65" s="1504"/>
      <c r="LS65" s="1134"/>
      <c r="LT65" s="1134"/>
      <c r="LU65" s="1134"/>
      <c r="LV65" s="1134"/>
      <c r="LW65" s="1134"/>
      <c r="LX65" s="1134"/>
      <c r="LY65" s="1134"/>
      <c r="LZ65" s="1134"/>
      <c r="MA65" s="1134"/>
      <c r="MB65" s="1134"/>
      <c r="MC65" s="1134"/>
      <c r="MD65" s="1134"/>
      <c r="ME65" s="1134"/>
      <c r="MF65" s="1134"/>
      <c r="MG65" s="1134"/>
      <c r="MH65" s="1134"/>
      <c r="MI65" s="1134"/>
      <c r="MJ65" s="1134"/>
      <c r="MK65" s="1134"/>
      <c r="ML65" s="1134"/>
      <c r="MM65" s="1134"/>
      <c r="MN65" s="1134"/>
      <c r="MO65" s="1134"/>
      <c r="MP65" s="1134"/>
      <c r="MQ65" s="1134"/>
      <c r="MR65" s="1134"/>
      <c r="MS65" s="1134"/>
      <c r="MT65" s="1134"/>
      <c r="MU65" s="1134"/>
      <c r="MV65" s="1134"/>
      <c r="MW65" s="1515"/>
      <c r="MX65" s="1503"/>
      <c r="MY65" s="1134"/>
      <c r="MZ65" s="1134"/>
      <c r="NA65" s="1134"/>
      <c r="NB65" s="1134"/>
      <c r="NC65" s="1515"/>
      <c r="ND65" s="1503"/>
      <c r="NE65" s="1134"/>
      <c r="NF65" s="1502"/>
      <c r="NG65" s="1503"/>
      <c r="NH65" s="1122"/>
      <c r="NI65" s="1122"/>
      <c r="NJ65" s="1502"/>
      <c r="NK65" s="1504"/>
      <c r="NL65" s="1122"/>
      <c r="NM65" s="1122"/>
      <c r="NN65" s="1122"/>
      <c r="NO65" s="1122"/>
      <c r="NP65" s="1122"/>
      <c r="NQ65" s="1122"/>
      <c r="NR65" s="1122"/>
      <c r="NS65" s="1502"/>
      <c r="NT65" s="1504"/>
      <c r="NU65" s="1122"/>
      <c r="NV65" s="1122"/>
      <c r="NW65" s="1122"/>
      <c r="NX65" s="1506"/>
      <c r="NY65" s="1507"/>
      <c r="NZ65" s="1264"/>
      <c r="OA65" s="1506"/>
      <c r="OB65" s="1508"/>
      <c r="OC65" s="1122"/>
      <c r="OD65" s="1122"/>
      <c r="OE65" s="1122"/>
      <c r="OF65" s="1122"/>
      <c r="OG65" s="1122"/>
      <c r="OH65" s="1122"/>
      <c r="OI65" s="1665"/>
      <c r="OJ65" s="1666"/>
      <c r="OK65" s="1122"/>
      <c r="OL65" s="1122"/>
      <c r="OM65" s="1122"/>
      <c r="ON65" s="1122"/>
      <c r="OO65" s="1502"/>
      <c r="OP65" s="1515"/>
      <c r="OQ65" s="231"/>
      <c r="OR65" s="1515"/>
      <c r="OS65" s="1503"/>
      <c r="OT65" s="1134"/>
      <c r="OU65" s="1122"/>
      <c r="OV65" s="1502"/>
      <c r="OW65" s="1504"/>
      <c r="OX65" s="1122"/>
      <c r="OY65" s="1122"/>
      <c r="OZ65" s="1122"/>
      <c r="PA65" s="1122"/>
      <c r="PE65" s="616"/>
      <c r="PF65" s="616"/>
      <c r="PJ65" s="1506"/>
      <c r="PK65" s="1507"/>
      <c r="PL65" s="1264"/>
      <c r="PM65" s="1506"/>
      <c r="PN65" s="1508"/>
      <c r="PO65" s="1122"/>
      <c r="PP65" s="1122"/>
      <c r="PQ65" s="1122"/>
      <c r="PR65" s="1122"/>
      <c r="PS65" s="1122"/>
      <c r="PT65" s="1122"/>
      <c r="PU65" s="1502"/>
      <c r="PV65" s="1503"/>
      <c r="PW65" s="1122"/>
      <c r="PX65" s="1122"/>
      <c r="PY65" s="1122"/>
      <c r="PZ65" s="1122"/>
      <c r="QA65" s="1502"/>
      <c r="QB65" s="1515"/>
      <c r="QC65" s="231"/>
      <c r="QD65" s="1515"/>
      <c r="QE65" s="1503"/>
      <c r="QF65" s="1134"/>
      <c r="QG65" s="1134"/>
      <c r="QH65" s="1515"/>
      <c r="QI65" s="1504"/>
      <c r="QJ65" s="1134"/>
      <c r="QK65" s="1134"/>
      <c r="QL65" s="1134"/>
      <c r="QM65" s="1134"/>
      <c r="QN65" s="1134"/>
      <c r="QO65" s="1134"/>
      <c r="QP65" s="1134"/>
      <c r="QQ65" s="1515"/>
      <c r="QR65" s="1504"/>
      <c r="QS65" s="1134"/>
      <c r="QT65" s="1134"/>
      <c r="QU65" s="1134"/>
      <c r="QV65" s="1134"/>
      <c r="QW65" s="1134"/>
      <c r="QX65" s="1134"/>
      <c r="QY65" s="1134"/>
      <c r="QZ65" s="1134"/>
      <c r="RA65" s="1134"/>
      <c r="RB65" s="1134"/>
      <c r="RC65" s="1134"/>
      <c r="RD65" s="1134"/>
      <c r="RE65" s="1134"/>
      <c r="RF65" s="1134"/>
      <c r="RG65" s="1134"/>
      <c r="RH65" s="1134"/>
      <c r="RI65" s="1134"/>
      <c r="RJ65" s="1134"/>
      <c r="RK65" s="1134"/>
      <c r="RL65" s="1134"/>
      <c r="RM65" s="1134"/>
      <c r="RN65" s="1134"/>
      <c r="RO65" s="1134"/>
      <c r="RP65" s="1134"/>
      <c r="RQ65" s="1134"/>
      <c r="RR65" s="1134"/>
      <c r="RS65" s="1134"/>
      <c r="RT65" s="1134"/>
      <c r="RU65" s="1134"/>
      <c r="RV65" s="1134"/>
      <c r="RW65" s="1515"/>
      <c r="RX65" s="1503"/>
      <c r="RY65" s="1134"/>
      <c r="RZ65" s="1134"/>
      <c r="SA65" s="1134"/>
      <c r="SB65" s="1134"/>
      <c r="SC65" s="1515"/>
      <c r="SD65" s="1503"/>
      <c r="SE65" s="1134"/>
      <c r="SF65" s="1502"/>
      <c r="SG65" s="1503"/>
      <c r="SH65" s="1122"/>
      <c r="SI65" s="1122"/>
      <c r="SJ65" s="1502"/>
      <c r="SK65" s="1504"/>
      <c r="SL65" s="1122"/>
      <c r="SM65" s="1122"/>
      <c r="SN65" s="1122"/>
      <c r="SO65" s="1122"/>
      <c r="SP65" s="1122"/>
      <c r="SQ65" s="1122"/>
      <c r="SR65" s="1122"/>
      <c r="SS65" s="1502"/>
      <c r="ST65" s="1504"/>
      <c r="SU65" s="1122"/>
      <c r="SV65" s="1122"/>
      <c r="SW65" s="1122"/>
      <c r="SX65" s="1122"/>
      <c r="SY65" s="1122"/>
      <c r="SZ65" s="1122"/>
      <c r="TA65" s="1122"/>
      <c r="TB65" s="1122"/>
      <c r="TC65" s="1122"/>
      <c r="TD65" s="1122"/>
      <c r="TE65" s="1122"/>
      <c r="TF65" s="1122"/>
      <c r="TG65" s="1122"/>
      <c r="TH65" s="1122"/>
      <c r="TI65" s="1122"/>
      <c r="TJ65" s="1122"/>
      <c r="TK65" s="1122"/>
      <c r="TL65" s="1122"/>
      <c r="TM65" s="1122"/>
      <c r="TN65" s="1122"/>
      <c r="TO65" s="1122"/>
      <c r="TP65" s="1122"/>
      <c r="TQ65" s="1122"/>
      <c r="TR65" s="1122"/>
      <c r="TS65" s="1122"/>
      <c r="TT65" s="1122"/>
      <c r="TU65" s="1122"/>
      <c r="TV65" s="1122"/>
      <c r="TW65" s="1122"/>
      <c r="TX65" s="1122"/>
      <c r="TY65" s="1502"/>
      <c r="TZ65" s="1503"/>
      <c r="UA65" s="1122"/>
      <c r="UB65" s="1122"/>
      <c r="UC65" s="1122"/>
      <c r="UD65" s="1122"/>
      <c r="UE65" s="1502"/>
      <c r="UF65" s="1515"/>
      <c r="UG65" s="231"/>
      <c r="UH65" s="1515"/>
      <c r="UI65" s="1503"/>
      <c r="UJ65" s="1134"/>
      <c r="UK65" s="1134"/>
      <c r="UL65" s="1515"/>
      <c r="UM65" s="1504"/>
      <c r="UN65" s="1134"/>
      <c r="UO65" s="1134"/>
      <c r="UP65" s="1134"/>
      <c r="UQ65" s="1134"/>
      <c r="UR65" s="1134"/>
      <c r="US65" s="1134"/>
      <c r="UT65" s="1134"/>
      <c r="UU65" s="1515"/>
      <c r="UV65" s="1504"/>
      <c r="UW65" s="1134"/>
      <c r="UX65" s="1134"/>
      <c r="UY65" s="1134"/>
      <c r="UZ65" s="1134"/>
      <c r="VA65" s="1134"/>
      <c r="VB65" s="1134"/>
      <c r="VC65" s="1134"/>
      <c r="VD65" s="1134"/>
      <c r="VE65" s="1134"/>
      <c r="VF65" s="1134"/>
      <c r="VG65" s="1134"/>
      <c r="VH65" s="1134"/>
      <c r="VI65" s="1134"/>
      <c r="VJ65" s="1134"/>
      <c r="VK65" s="1134"/>
      <c r="VL65" s="1134"/>
      <c r="VM65" s="1134"/>
      <c r="VN65" s="1134"/>
      <c r="VO65" s="1134"/>
      <c r="VP65" s="1134"/>
      <c r="VQ65" s="1134"/>
      <c r="VR65" s="1134"/>
      <c r="VS65" s="1134"/>
      <c r="VT65" s="1134"/>
      <c r="VU65" s="1134"/>
      <c r="VV65" s="1134"/>
      <c r="VW65" s="1134"/>
      <c r="VX65" s="1134"/>
      <c r="VY65" s="1134"/>
      <c r="VZ65" s="1134"/>
      <c r="WA65" s="1515"/>
      <c r="WB65" s="1503"/>
      <c r="WC65" s="1134"/>
      <c r="WD65" s="1134"/>
      <c r="WE65" s="1134"/>
      <c r="WF65" s="1134"/>
      <c r="WG65" s="1515"/>
      <c r="WH65" s="1503"/>
      <c r="WI65" s="1134"/>
      <c r="WJ65" s="1502"/>
      <c r="WK65" s="1503"/>
      <c r="WL65" s="1122"/>
      <c r="WM65" s="1122"/>
      <c r="WN65" s="1502"/>
      <c r="WO65" s="1504"/>
      <c r="WP65" s="1122"/>
      <c r="WQ65" s="1122"/>
      <c r="WR65" s="1122"/>
      <c r="WS65" s="1122"/>
      <c r="WT65" s="1122"/>
      <c r="WU65" s="1122"/>
      <c r="WV65" s="1122"/>
      <c r="WW65" s="1502"/>
      <c r="WX65" s="1504"/>
      <c r="WY65" s="1264"/>
      <c r="WZ65" s="1264"/>
      <c r="XA65" s="1264"/>
      <c r="XB65" s="1506"/>
      <c r="XC65" s="1507"/>
      <c r="XD65" s="1264"/>
      <c r="XE65" s="1506"/>
      <c r="XF65" s="1508"/>
      <c r="XG65" s="1122"/>
      <c r="XH65" s="1122"/>
      <c r="XI65" s="1122"/>
      <c r="XJ65" s="1122"/>
      <c r="XK65" s="1122"/>
      <c r="XL65" s="1122"/>
      <c r="XM65" s="1122"/>
      <c r="XN65" s="1122"/>
      <c r="XO65" s="1122"/>
      <c r="XP65" s="1122"/>
      <c r="XQ65" s="1122"/>
      <c r="XR65" s="1122"/>
      <c r="XS65" s="1122"/>
      <c r="XT65" s="1122"/>
      <c r="XU65" s="1122"/>
      <c r="XV65" s="1122"/>
      <c r="XW65" s="1122"/>
      <c r="XX65" s="1122"/>
      <c r="XY65" s="1122"/>
      <c r="XZ65" s="1122"/>
      <c r="YA65" s="1122"/>
      <c r="YB65" s="1122"/>
      <c r="YC65" s="1502"/>
      <c r="YD65" s="1503"/>
      <c r="YE65" s="1122"/>
      <c r="YF65" s="1122"/>
      <c r="YG65" s="1122"/>
      <c r="YH65" s="1122"/>
      <c r="YI65" s="1502"/>
      <c r="YJ65" s="1515"/>
      <c r="YK65" s="231"/>
      <c r="YL65" s="1515"/>
      <c r="YM65" s="1503"/>
      <c r="YN65" s="1134"/>
      <c r="YO65" s="1134"/>
      <c r="YP65" s="1515"/>
      <c r="YQ65" s="1504"/>
      <c r="YR65" s="1134"/>
      <c r="YS65" s="1134"/>
      <c r="YT65" s="1134"/>
      <c r="YU65" s="1134"/>
      <c r="YV65" s="1134"/>
      <c r="YW65" s="1134"/>
      <c r="YX65" s="1134"/>
      <c r="YY65" s="1515"/>
      <c r="YZ65" s="1504"/>
      <c r="ZA65" s="1134"/>
      <c r="ZB65" s="1134"/>
      <c r="ZC65" s="1134"/>
      <c r="ZD65" s="1134"/>
      <c r="ZE65" s="1134"/>
      <c r="ZF65" s="1134"/>
      <c r="ZG65" s="1134"/>
      <c r="ZH65" s="1134"/>
      <c r="ZI65" s="1134"/>
      <c r="ZJ65" s="1134"/>
      <c r="ZK65" s="1134"/>
      <c r="ZL65" s="1134"/>
      <c r="ZM65" s="1134"/>
      <c r="ZN65" s="1134"/>
      <c r="ZO65" s="1134"/>
      <c r="ZP65" s="1134"/>
      <c r="ZQ65" s="1134"/>
      <c r="ZR65" s="1134"/>
      <c r="ZS65" s="1134"/>
      <c r="ZT65" s="1134"/>
      <c r="ZU65" s="1134"/>
      <c r="ZV65" s="1134"/>
      <c r="ZW65" s="1134"/>
      <c r="ZX65" s="1134"/>
      <c r="ZY65" s="1134"/>
      <c r="ZZ65" s="1134"/>
      <c r="AAA65" s="1134"/>
      <c r="AAB65" s="1134"/>
      <c r="AAC65" s="1134"/>
      <c r="AAD65" s="1134"/>
      <c r="AAE65" s="1515"/>
      <c r="AAF65" s="1503"/>
      <c r="AAG65" s="1134"/>
      <c r="AAH65" s="1134"/>
      <c r="AAI65" s="1134"/>
      <c r="AAJ65" s="1134"/>
      <c r="AAK65" s="1515"/>
      <c r="AAL65" s="1503"/>
      <c r="AAM65" s="1134"/>
      <c r="AAN65" s="1502"/>
      <c r="AAO65" s="1503"/>
      <c r="AAP65" s="1264"/>
      <c r="AAQ65" s="1264"/>
      <c r="AAR65" s="1502"/>
      <c r="AAS65" s="1504"/>
      <c r="AAT65" s="1264"/>
      <c r="AAU65" s="1264"/>
      <c r="AAV65" s="1264"/>
      <c r="AAW65" s="1264"/>
      <c r="AAX65" s="1264"/>
      <c r="AAY65" s="1264"/>
      <c r="AAZ65" s="1264"/>
      <c r="ABA65" s="1502"/>
      <c r="ABB65" s="1504"/>
      <c r="ABC65" s="1264"/>
      <c r="ABD65" s="1264"/>
      <c r="ABE65" s="1264"/>
      <c r="ABF65" s="1506"/>
      <c r="ABG65" s="1507"/>
      <c r="ABH65" s="1264"/>
      <c r="ABI65" s="1506"/>
      <c r="ABJ65" s="1508"/>
      <c r="ABK65" s="1122"/>
      <c r="ABL65" s="1122"/>
      <c r="ABM65" s="1122"/>
      <c r="ABN65" s="1122"/>
      <c r="ABO65" s="1122"/>
      <c r="ABP65" s="1122"/>
      <c r="ABQ65" s="1122"/>
      <c r="ABR65" s="1122"/>
      <c r="ABS65" s="1122"/>
      <c r="ABT65" s="1122"/>
      <c r="ABU65" s="1122"/>
      <c r="ABV65" s="1122"/>
      <c r="ABW65" s="1122"/>
      <c r="ABX65" s="1122"/>
      <c r="ABY65" s="1122"/>
      <c r="ABZ65" s="1122"/>
      <c r="ACA65" s="1122"/>
      <c r="ACB65" s="1122"/>
      <c r="ACC65" s="1122"/>
      <c r="ACD65" s="1122"/>
      <c r="ACE65" s="1122"/>
      <c r="ACF65" s="1122"/>
      <c r="ACG65" s="1502"/>
      <c r="ACH65" s="1503"/>
      <c r="ACI65" s="1122"/>
      <c r="ACJ65" s="1122"/>
      <c r="ACK65" s="1122"/>
      <c r="ACL65" s="1122"/>
      <c r="ACM65" s="1502"/>
      <c r="ACN65" s="1515"/>
      <c r="ACO65" s="231"/>
      <c r="ACP65" s="1515"/>
      <c r="ACQ65" s="1503"/>
      <c r="ACR65" s="1134"/>
      <c r="ACS65" s="1134"/>
      <c r="ACT65" s="1515"/>
      <c r="ACU65" s="1504"/>
      <c r="ACV65" s="1134"/>
      <c r="ACW65" s="1134"/>
      <c r="ACX65" s="1134"/>
      <c r="ACY65" s="1134"/>
      <c r="ACZ65" s="1134"/>
      <c r="ADA65" s="1134"/>
      <c r="ADB65" s="1134"/>
      <c r="ADC65" s="1515"/>
      <c r="ADD65" s="1504"/>
      <c r="ADE65" s="1134"/>
      <c r="ADF65" s="1134"/>
      <c r="ADG65" s="1134"/>
      <c r="ADH65" s="1134"/>
      <c r="ADI65" s="1134"/>
      <c r="ADJ65" s="1134"/>
      <c r="ADK65" s="1134"/>
      <c r="ADL65" s="1134"/>
      <c r="ADM65" s="1134"/>
      <c r="ADN65" s="1134"/>
      <c r="ADO65" s="1134"/>
      <c r="ADP65" s="1134"/>
      <c r="ADQ65" s="1134"/>
      <c r="ADR65" s="1134"/>
      <c r="ADS65" s="1134"/>
      <c r="ADT65" s="1134"/>
      <c r="ADU65" s="1134"/>
      <c r="ADV65" s="1134"/>
      <c r="ADW65" s="1134"/>
      <c r="ADX65" s="1134"/>
      <c r="ADY65" s="1134"/>
      <c r="ADZ65" s="1134"/>
      <c r="AEA65" s="1134"/>
      <c r="AEB65" s="1134"/>
      <c r="AEC65" s="1134"/>
      <c r="AED65" s="1134"/>
      <c r="AEE65" s="1134"/>
      <c r="AEF65" s="1134"/>
      <c r="AEG65" s="1134"/>
      <c r="AEH65" s="1134"/>
      <c r="AEI65" s="1515"/>
      <c r="AEJ65" s="1503"/>
      <c r="AEK65" s="1134"/>
      <c r="AEL65" s="1134"/>
      <c r="AEM65" s="1134"/>
      <c r="AEN65" s="1134"/>
      <c r="AEO65" s="1515"/>
      <c r="AEP65" s="1503"/>
      <c r="AEQ65" s="1134"/>
      <c r="AER65" s="1502"/>
      <c r="AES65" s="1503"/>
      <c r="AET65" s="1264"/>
      <c r="AEU65" s="1264"/>
      <c r="AEV65" s="1502"/>
      <c r="AEW65" s="1504"/>
      <c r="AEX65" s="1264"/>
      <c r="AEY65" s="1264"/>
      <c r="AEZ65" s="1264"/>
      <c r="AFA65" s="1264"/>
      <c r="AFB65" s="1264"/>
      <c r="AFC65" s="1264"/>
      <c r="AFD65" s="1264"/>
      <c r="AFE65" s="1502"/>
      <c r="AFF65" s="1504"/>
      <c r="AFG65" s="1264"/>
      <c r="AFH65" s="1264"/>
      <c r="AFI65" s="1264"/>
      <c r="AFJ65" s="1506"/>
      <c r="AFK65" s="1507"/>
      <c r="AFL65" s="1264"/>
      <c r="AFM65" s="1506"/>
      <c r="AFN65" s="1508"/>
      <c r="AFO65" s="1122"/>
      <c r="AFP65" s="1122"/>
      <c r="AFQ65" s="1122"/>
      <c r="AFR65" s="1122"/>
      <c r="AFS65" s="1122"/>
      <c r="AFT65" s="1122"/>
      <c r="AFU65" s="1122"/>
      <c r="AFV65" s="1122"/>
      <c r="AFW65" s="1122"/>
      <c r="AFX65" s="1122"/>
      <c r="AFY65" s="1122"/>
      <c r="AFZ65" s="1122"/>
      <c r="AGA65" s="1122"/>
      <c r="AGB65" s="1122"/>
      <c r="AGC65" s="1122"/>
      <c r="AGD65" s="1122"/>
      <c r="AGE65" s="1122"/>
      <c r="AGF65" s="1122"/>
      <c r="AGG65" s="1122"/>
      <c r="AGH65" s="1122"/>
      <c r="AGI65" s="1122"/>
      <c r="AGJ65" s="1122"/>
      <c r="AGK65" s="1502"/>
      <c r="AGL65" s="1503"/>
      <c r="AGM65" s="1122"/>
      <c r="AGN65" s="1122"/>
      <c r="AGO65" s="1122"/>
      <c r="AGP65" s="1122"/>
      <c r="AGQ65" s="1502"/>
      <c r="AGR65" s="1515"/>
      <c r="AGS65" s="231"/>
      <c r="AGT65" s="1515"/>
      <c r="AGU65" s="1503"/>
      <c r="AGV65" s="1134"/>
      <c r="AGW65" s="1134"/>
      <c r="AGX65" s="1515"/>
      <c r="AGY65" s="1504"/>
      <c r="AGZ65" s="1134"/>
      <c r="AHA65" s="1134"/>
      <c r="AHB65" s="1134"/>
      <c r="AHC65" s="1134"/>
      <c r="AHD65" s="1134"/>
      <c r="AHE65" s="1134"/>
      <c r="AHF65" s="1134"/>
      <c r="AHG65" s="1502"/>
      <c r="AHH65" s="1504"/>
      <c r="AHI65" s="1264"/>
      <c r="AHJ65" s="1264"/>
      <c r="AHK65" s="1264"/>
      <c r="AHL65" s="1506"/>
      <c r="AHM65" s="1507"/>
      <c r="AHN65" s="1264"/>
      <c r="AHO65" s="1506"/>
      <c r="AHP65" s="1508"/>
      <c r="AHQ65" s="1134"/>
      <c r="AHR65" s="1134"/>
      <c r="AHS65" s="1134"/>
      <c r="AHT65" s="1134"/>
      <c r="AHU65" s="1134"/>
      <c r="AHV65" s="1134"/>
      <c r="AHW65" s="1134"/>
      <c r="AHX65" s="1134"/>
      <c r="AHY65" s="1134"/>
      <c r="AHZ65" s="1134"/>
      <c r="AIA65" s="1134"/>
      <c r="AIB65" s="1134"/>
      <c r="AIC65" s="1134"/>
      <c r="AID65" s="1134"/>
      <c r="AIE65" s="1134"/>
      <c r="AIF65" s="1134"/>
      <c r="AIG65" s="1134"/>
      <c r="AIH65" s="1134"/>
      <c r="AII65" s="1134"/>
      <c r="AIJ65" s="1134"/>
      <c r="AIK65" s="1134"/>
      <c r="AIL65" s="1134"/>
      <c r="AIM65" s="1515"/>
      <c r="AIN65" s="1503"/>
      <c r="AIO65" s="1134"/>
      <c r="AIP65" s="1134"/>
      <c r="AIQ65" s="1134"/>
      <c r="AIR65" s="1134"/>
      <c r="AIS65" s="1515"/>
      <c r="AIT65" s="1503"/>
      <c r="AIU65" s="1134"/>
      <c r="AIV65" s="1502"/>
      <c r="AIW65" s="1503"/>
      <c r="AIX65" s="1122"/>
      <c r="AIY65" s="1122"/>
      <c r="AIZ65" s="1502"/>
      <c r="AJA65" s="1504"/>
      <c r="AJB65" s="1122"/>
      <c r="AJC65" s="1122"/>
      <c r="AJD65" s="1122"/>
      <c r="AJE65" s="1122"/>
      <c r="AJF65" s="1122"/>
      <c r="AJG65" s="1122"/>
      <c r="AJH65" s="1122"/>
      <c r="AJI65" s="1502"/>
      <c r="AJJ65" s="1504"/>
      <c r="AJK65" s="1122"/>
      <c r="AJL65" s="1122"/>
      <c r="AJM65" s="1122"/>
      <c r="AJN65" s="1122"/>
      <c r="AJO65" s="1122"/>
      <c r="AJP65" s="1122"/>
      <c r="AJQ65" s="1122"/>
      <c r="AJR65" s="1122"/>
      <c r="AJS65" s="1122"/>
      <c r="AJT65" s="1122"/>
      <c r="AJU65" s="1122"/>
      <c r="AJV65" s="1122"/>
      <c r="AJW65" s="1122"/>
      <c r="AJX65" s="1122"/>
      <c r="AJY65" s="1122"/>
      <c r="AJZ65" s="1122"/>
      <c r="AKA65" s="1122"/>
      <c r="AKB65" s="1122"/>
      <c r="AKC65" s="1122"/>
      <c r="AKD65" s="1122"/>
      <c r="AKE65" s="1122"/>
      <c r="AKF65" s="1122"/>
      <c r="AKG65" s="1122"/>
      <c r="AKH65" s="1122"/>
      <c r="AKI65" s="1122"/>
      <c r="AKJ65" s="1122"/>
      <c r="AKK65" s="1122"/>
      <c r="AKL65" s="1122"/>
      <c r="AKM65" s="1122"/>
      <c r="AKN65" s="1122"/>
      <c r="AKO65" s="1502"/>
      <c r="AKP65" s="1503"/>
      <c r="AKQ65" s="1122"/>
      <c r="AKR65" s="1122"/>
      <c r="AKS65" s="1122"/>
      <c r="AKT65" s="1122"/>
      <c r="AKU65" s="1502"/>
      <c r="AKV65" s="1515"/>
      <c r="AKW65" s="231"/>
      <c r="AKX65" s="1515"/>
      <c r="AKY65" s="1503"/>
      <c r="AKZ65" s="1134"/>
      <c r="ALA65" s="1134"/>
      <c r="ALB65" s="1515"/>
      <c r="ALC65" s="1504"/>
      <c r="ALD65" s="1134"/>
      <c r="ALE65" s="1134"/>
      <c r="ALF65" s="1134"/>
      <c r="ALG65" s="1134"/>
      <c r="ALH65" s="1134"/>
      <c r="ALI65" s="1134"/>
      <c r="ALJ65" s="1134"/>
      <c r="ALK65" s="1515"/>
      <c r="ALL65" s="1504"/>
      <c r="ALM65" s="1134"/>
      <c r="ALN65" s="1134"/>
      <c r="ALO65" s="1134"/>
      <c r="ALP65" s="1506"/>
      <c r="ALQ65" s="1507"/>
      <c r="ALR65" s="1264"/>
      <c r="ALS65" s="1506"/>
      <c r="ALT65" s="1508"/>
      <c r="ALU65" s="1134"/>
      <c r="ALV65" s="1134"/>
      <c r="ALW65" s="1134"/>
      <c r="ALX65" s="1134"/>
      <c r="ALY65" s="1134"/>
      <c r="ALZ65" s="1134"/>
      <c r="AMA65" s="1134"/>
      <c r="AMB65" s="1134"/>
      <c r="AMC65" s="1134"/>
      <c r="AMD65" s="1134"/>
      <c r="AME65" s="1134"/>
      <c r="AMF65" s="1134"/>
      <c r="AMG65" s="1134"/>
      <c r="AMH65" s="1134"/>
      <c r="AMI65" s="1134"/>
      <c r="AMJ65" s="1134"/>
      <c r="AMK65" s="1134"/>
      <c r="AML65" s="1134"/>
      <c r="AMM65" s="1134"/>
      <c r="AMN65" s="1134"/>
      <c r="AMO65" s="1134"/>
      <c r="AMP65" s="1134"/>
      <c r="AMQ65" s="1515"/>
      <c r="AMR65" s="1503"/>
      <c r="AMS65" s="1134"/>
      <c r="AMT65" s="1134"/>
      <c r="AMU65" s="1134"/>
      <c r="AMV65" s="1134"/>
      <c r="AMW65" s="1515"/>
      <c r="AMX65" s="1503"/>
      <c r="AMY65" s="1134"/>
      <c r="AMZ65" s="1502"/>
      <c r="ANA65" s="1503"/>
      <c r="ANB65" s="1122"/>
      <c r="ANC65" s="1122"/>
      <c r="AND65" s="1502"/>
      <c r="ANE65" s="1504"/>
      <c r="ANF65" s="1122"/>
      <c r="ANG65" s="1122"/>
      <c r="ANH65" s="1122"/>
      <c r="ANI65" s="1122"/>
      <c r="ANJ65" s="1122"/>
      <c r="ANK65" s="1122"/>
      <c r="ANL65" s="1122"/>
      <c r="ANM65" s="1502"/>
      <c r="ANN65" s="1504"/>
      <c r="ANO65" s="1122"/>
      <c r="ANP65" s="1122"/>
      <c r="ANQ65" s="1122"/>
      <c r="ANR65" s="1122"/>
      <c r="ANS65" s="1122"/>
      <c r="ANT65" s="1122"/>
      <c r="ANU65" s="1122"/>
      <c r="ANV65" s="1122"/>
      <c r="ANW65" s="1122"/>
      <c r="ANX65" s="1122"/>
      <c r="ANY65" s="1122"/>
      <c r="ANZ65" s="1122"/>
      <c r="AOA65" s="1122"/>
      <c r="AOB65" s="1122"/>
      <c r="AOC65" s="1122"/>
      <c r="AOD65" s="1122"/>
      <c r="AOE65" s="1122"/>
      <c r="AOF65" s="1122"/>
      <c r="AOG65" s="1122"/>
      <c r="AOH65" s="1122"/>
      <c r="AOI65" s="1122"/>
      <c r="AOJ65" s="1122"/>
      <c r="AOK65" s="1122"/>
      <c r="AOL65" s="1122"/>
      <c r="AOM65" s="1122"/>
      <c r="AON65" s="1122"/>
      <c r="AOO65" s="1122"/>
      <c r="AOP65" s="1122"/>
      <c r="AOQ65" s="1122"/>
      <c r="AOR65" s="1122"/>
      <c r="AOS65" s="1502"/>
      <c r="AOT65" s="1503"/>
      <c r="AOU65" s="1122"/>
      <c r="AOV65" s="1122"/>
      <c r="AOW65" s="1122"/>
      <c r="AOX65" s="1122"/>
      <c r="AOY65" s="1502"/>
      <c r="AOZ65" s="1515"/>
      <c r="APA65" s="231"/>
      <c r="APB65" s="1515"/>
      <c r="APC65" s="1503"/>
      <c r="APD65" s="1134"/>
      <c r="APE65" s="1134"/>
      <c r="APF65" s="1515"/>
      <c r="APG65" s="1504"/>
      <c r="APH65" s="1134"/>
      <c r="API65" s="1134"/>
      <c r="APJ65" s="1134"/>
      <c r="APK65" s="1134"/>
      <c r="APL65" s="1134"/>
      <c r="APM65" s="1134"/>
      <c r="APN65" s="1134"/>
      <c r="APO65" s="1515"/>
      <c r="APP65" s="1504"/>
      <c r="APQ65" s="1134"/>
      <c r="APR65" s="1134"/>
      <c r="APS65" s="1134"/>
      <c r="APT65" s="1506"/>
      <c r="APU65" s="1507"/>
      <c r="APV65" s="1264"/>
      <c r="APW65" s="1506"/>
      <c r="APX65" s="1508"/>
      <c r="APY65" s="1134"/>
      <c r="APZ65" s="1134"/>
      <c r="AQA65" s="1134"/>
      <c r="AQB65" s="1134"/>
      <c r="AQC65" s="1134"/>
      <c r="AQD65" s="1134"/>
      <c r="AQE65" s="1134"/>
      <c r="AQF65" s="1134"/>
      <c r="AQG65" s="1134"/>
      <c r="AQH65" s="1134"/>
      <c r="AQI65" s="1134"/>
      <c r="AQJ65" s="1134"/>
      <c r="AQK65" s="1134"/>
      <c r="AQL65" s="1134"/>
      <c r="AQM65" s="1134"/>
      <c r="AQN65" s="1134"/>
      <c r="AQO65" s="1134"/>
      <c r="AQP65" s="1134"/>
      <c r="AQQ65" s="1134"/>
      <c r="AQR65" s="1134"/>
      <c r="AQS65" s="1134"/>
      <c r="AQT65" s="1134"/>
      <c r="AQU65" s="1515"/>
      <c r="AQV65" s="1503"/>
      <c r="AQW65" s="1134"/>
      <c r="AQX65" s="1134"/>
      <c r="AQY65" s="1134"/>
      <c r="AQZ65" s="1134"/>
      <c r="ARA65" s="1515"/>
      <c r="ARB65" s="1503"/>
      <c r="ARC65" s="1134"/>
      <c r="ARD65" s="1502"/>
      <c r="ARE65" s="1503"/>
      <c r="ARF65" s="1122"/>
      <c r="ARG65" s="1122"/>
      <c r="ARH65" s="1502"/>
      <c r="ARI65" s="1504"/>
      <c r="ARJ65" s="1122"/>
      <c r="ARK65" s="1122"/>
      <c r="ARL65" s="1122"/>
      <c r="ARM65" s="1122"/>
      <c r="ARN65" s="1122"/>
      <c r="ARO65" s="1122"/>
      <c r="ARP65" s="1122"/>
      <c r="ARQ65" s="1502"/>
      <c r="ARR65" s="1504"/>
      <c r="ARS65" s="1122"/>
      <c r="ART65" s="1122"/>
      <c r="ARU65" s="1122"/>
      <c r="ARV65" s="1122"/>
      <c r="ARW65" s="1122"/>
      <c r="ARX65" s="1122"/>
      <c r="ARY65" s="1122"/>
      <c r="ARZ65" s="1122"/>
      <c r="ASA65" s="1122"/>
      <c r="ASB65" s="1122"/>
      <c r="ASC65" s="302"/>
      <c r="ASD65" s="302"/>
      <c r="ASE65" s="302"/>
      <c r="ASF65" s="302"/>
      <c r="ASG65" s="302"/>
      <c r="ASH65" s="302"/>
      <c r="ASI65" s="302"/>
      <c r="ASJ65" s="302"/>
      <c r="ASK65" s="302"/>
      <c r="ASL65" s="302"/>
      <c r="ASM65" s="302"/>
      <c r="ASN65" s="302"/>
      <c r="ASO65" s="302"/>
      <c r="ASP65" s="302"/>
      <c r="ASQ65" s="302"/>
      <c r="ASR65" s="1122"/>
      <c r="ASS65" s="1122"/>
      <c r="AST65" s="1122"/>
      <c r="ASU65" s="1122"/>
      <c r="ASV65" s="1122"/>
      <c r="ASW65" s="1502"/>
      <c r="ASX65" s="1503"/>
      <c r="ASY65" s="1122"/>
      <c r="ASZ65" s="1122"/>
      <c r="ATA65" s="1122"/>
      <c r="ATB65" s="1122"/>
      <c r="ATC65" s="1502"/>
      <c r="ATD65" s="1515"/>
      <c r="ATE65" s="231"/>
      <c r="ATF65" s="1515"/>
      <c r="ATG65" s="1503"/>
      <c r="ATH65" s="1122"/>
      <c r="ATI65" s="1122"/>
      <c r="ATJ65" s="1502"/>
      <c r="ATK65" s="1504"/>
      <c r="ATL65" s="1122"/>
      <c r="ATM65" s="1122"/>
      <c r="ATN65" s="1122"/>
      <c r="ATO65" s="1122"/>
      <c r="ATP65" s="1122"/>
      <c r="ATQ65" s="1122"/>
      <c r="ATR65" s="1122"/>
      <c r="ATS65" s="1502"/>
      <c r="ATT65" s="1504"/>
      <c r="ATU65" s="1122"/>
      <c r="ATV65" s="1122"/>
      <c r="ATW65" s="1122"/>
      <c r="ATX65" s="1122"/>
      <c r="ATY65" s="1122"/>
      <c r="ATZ65" s="1122"/>
      <c r="AUA65" s="1122"/>
      <c r="AUB65" s="1122"/>
      <c r="AUC65" s="1122"/>
      <c r="AUD65" s="1122"/>
      <c r="AUE65" s="1122"/>
      <c r="AUF65" s="1122"/>
      <c r="AUG65" s="1122"/>
      <c r="AUH65" s="1122"/>
      <c r="AUI65" s="1648"/>
      <c r="AUJ65" s="1653"/>
      <c r="AUO65" s="1654"/>
      <c r="AUP65" s="1653"/>
      <c r="AUR65" s="1648"/>
      <c r="AUS65" s="1653"/>
      <c r="AUV65" s="1655"/>
      <c r="AUW65" s="1539"/>
      <c r="AVE65" s="1655"/>
      <c r="AVF65" s="1539"/>
      <c r="AVK65" s="1242"/>
      <c r="AVL65" s="1525"/>
      <c r="AVM65" s="1526"/>
      <c r="AVN65" s="1537"/>
      <c r="AVO65" s="1537"/>
      <c r="AVP65" s="1537"/>
      <c r="AVS65" s="1242"/>
      <c r="AVT65" s="1525"/>
      <c r="AVU65" s="1526"/>
      <c r="AVV65" s="1242"/>
      <c r="AWA65" s="1242"/>
      <c r="AWB65" s="1525"/>
      <c r="AWC65" s="1526"/>
      <c r="AWE65" s="1538"/>
      <c r="AWF65" s="1539"/>
      <c r="AWG65" s="1239"/>
      <c r="AWH65" s="1535"/>
      <c r="AWI65" s="1536"/>
      <c r="AWJ65" s="1240"/>
      <c r="AWK65" s="1533"/>
      <c r="AWL65" s="1534"/>
      <c r="AWM65" s="1143"/>
      <c r="AWN65" s="1143"/>
      <c r="AWO65" s="302"/>
      <c r="AWP65" s="302"/>
      <c r="AWQ65" s="302"/>
      <c r="AWR65" s="302"/>
      <c r="AWS65" s="302"/>
      <c r="AWT65" s="302"/>
      <c r="AWU65" s="302"/>
      <c r="AWV65" s="302"/>
      <c r="AWW65" s="302"/>
      <c r="AWX65" s="302"/>
      <c r="AWY65" s="302"/>
      <c r="AWZ65" s="302"/>
      <c r="AXA65" s="302"/>
      <c r="AXB65" s="302"/>
      <c r="AXC65" s="302"/>
      <c r="AXD65" s="302"/>
      <c r="AXE65" s="302"/>
      <c r="AXF65" s="302"/>
      <c r="AXG65" s="302"/>
      <c r="AXH65" s="302"/>
      <c r="AXI65" s="302"/>
      <c r="AXJ65" s="302"/>
      <c r="AXK65" s="302"/>
      <c r="AXL65" s="302"/>
      <c r="AXM65" s="302"/>
      <c r="AXN65" s="302"/>
      <c r="AXQ65" s="1648"/>
      <c r="AXR65" s="1653"/>
      <c r="AXY65" s="1143"/>
      <c r="AXZ65" s="1144"/>
      <c r="AYA65" s="1144"/>
      <c r="AYB65" s="1143"/>
      <c r="AYD65" s="1655"/>
      <c r="AYE65" s="1539"/>
      <c r="AYJ65" s="1171"/>
      <c r="AYK65" s="1143"/>
      <c r="AYL65" s="1143"/>
      <c r="AYM65" s="1144"/>
      <c r="AYN65" s="1144"/>
      <c r="AYO65" s="1143"/>
      <c r="AYP65" s="1143"/>
      <c r="AYQ65" s="1146"/>
      <c r="AYU65" s="780"/>
      <c r="AYW65" s="230"/>
      <c r="AZB65" s="230"/>
      <c r="AZC65" s="1637"/>
      <c r="AZD65" s="1638"/>
      <c r="AZE65" s="1638"/>
      <c r="AZF65" s="1274"/>
      <c r="AZK65" s="1515"/>
      <c r="AZL65" s="1503"/>
      <c r="AZM65" s="1134"/>
      <c r="AZN65" s="1134"/>
      <c r="AZO65" s="1134"/>
      <c r="AZP65" s="1134"/>
      <c r="AZQ65" s="1515"/>
      <c r="AZR65" s="1503"/>
      <c r="AZS65" s="1134"/>
      <c r="AZT65" s="1502"/>
      <c r="AZU65" s="1503"/>
      <c r="AZV65" s="1264"/>
      <c r="AZW65" s="1264"/>
      <c r="AZX65" s="1502"/>
      <c r="AZY65" s="1504"/>
      <c r="AZZ65" s="1264"/>
      <c r="BAA65" s="1264"/>
      <c r="BAB65" s="1264"/>
      <c r="BAC65" s="1264"/>
      <c r="BAD65" s="1264"/>
      <c r="BAE65" s="1264"/>
      <c r="BAF65" s="1264"/>
      <c r="BAG65" s="1502"/>
      <c r="BAH65" s="1504"/>
      <c r="BAI65" s="1264"/>
      <c r="BAJ65" s="1264"/>
      <c r="BAK65" s="1264"/>
      <c r="BAL65" s="1506"/>
      <c r="BAM65" s="1507"/>
      <c r="BAN65" s="1264"/>
      <c r="BAO65" s="1506"/>
      <c r="BAP65" s="1508"/>
      <c r="BAQ65" s="747"/>
      <c r="BAR65" s="747"/>
      <c r="BAU65" s="249"/>
      <c r="BAV65" s="249"/>
      <c r="BAW65" s="1122"/>
      <c r="BAX65" s="1122"/>
      <c r="BAY65" s="1122"/>
      <c r="BAZ65" s="1122"/>
      <c r="BBA65" s="1122"/>
      <c r="BBB65" s="1122"/>
      <c r="BBC65" s="1122"/>
      <c r="BBD65" s="1122"/>
      <c r="BBE65" s="1122"/>
      <c r="BBF65" s="1122"/>
      <c r="BBG65" s="1122"/>
      <c r="BBH65" s="1122"/>
      <c r="BBI65" s="1122"/>
      <c r="BBJ65" s="1122"/>
      <c r="BBK65" s="1122"/>
      <c r="BBL65" s="1122"/>
      <c r="BBM65" s="1502"/>
      <c r="BBN65" s="1503"/>
      <c r="BBO65" s="1122"/>
      <c r="BBP65" s="1122"/>
      <c r="BBQ65" s="1122"/>
      <c r="BBR65" s="1122"/>
      <c r="BBS65" s="1502"/>
      <c r="BBT65" s="1515"/>
      <c r="BBU65" s="231"/>
      <c r="BBV65" s="1515"/>
      <c r="BBW65" s="1503"/>
      <c r="BBX65" s="1134"/>
      <c r="BBY65" s="1134"/>
      <c r="BBZ65" s="1515"/>
      <c r="BCA65" s="1504"/>
      <c r="BCB65" s="1134"/>
      <c r="BCC65" s="1134"/>
      <c r="BCD65" s="1134"/>
      <c r="BCE65" s="1134"/>
      <c r="BCF65" s="1134"/>
      <c r="BCG65" s="1134"/>
      <c r="BCH65" s="1134"/>
      <c r="BCI65" s="1515"/>
      <c r="BCJ65" s="1504"/>
      <c r="BCK65" s="1134"/>
      <c r="BCL65" s="1134"/>
      <c r="BCM65" s="1134"/>
      <c r="BCN65" s="1506"/>
      <c r="BCO65" s="1507"/>
      <c r="BCP65" s="1264"/>
      <c r="BCQ65" s="1506"/>
      <c r="BCR65" s="1508"/>
      <c r="BCS65" s="1134"/>
      <c r="BCT65" s="1134"/>
      <c r="BCU65" s="1134"/>
      <c r="BCV65" s="1134"/>
      <c r="BCW65" s="1134"/>
      <c r="BCX65" s="1134"/>
      <c r="BCY65" s="1134"/>
      <c r="BCZ65" s="1134"/>
      <c r="BDA65" s="1134"/>
      <c r="BDB65" s="1134"/>
      <c r="BDC65" s="1134"/>
      <c r="BDD65" s="1134"/>
      <c r="BDE65" s="1134"/>
      <c r="BDF65" s="1134"/>
      <c r="BDG65" s="1134"/>
      <c r="BDH65" s="1134"/>
      <c r="BDI65" s="1134"/>
      <c r="BDJ65" s="1134"/>
      <c r="BDK65" s="1134"/>
      <c r="BDL65" s="1134"/>
      <c r="BDM65" s="1134"/>
      <c r="BDN65" s="1134"/>
      <c r="BDO65" s="1515"/>
      <c r="BDP65" s="1503"/>
      <c r="BDQ65" s="1134"/>
      <c r="BDR65" s="1134"/>
      <c r="BDS65" s="1134"/>
      <c r="BDT65" s="1134"/>
      <c r="BDU65" s="1515"/>
      <c r="BDV65" s="1503"/>
      <c r="BDW65" s="1134"/>
      <c r="BDX65" s="1502"/>
      <c r="BDY65" s="1503"/>
      <c r="BDZ65" s="1122"/>
      <c r="BEA65" s="1122"/>
      <c r="BEB65" s="1502"/>
      <c r="BEC65" s="1504"/>
      <c r="BED65" s="1122"/>
      <c r="BEE65" s="1122"/>
      <c r="BEF65" s="1122"/>
      <c r="BEG65" s="1122"/>
      <c r="BEH65" s="1122"/>
      <c r="BEI65" s="1122"/>
      <c r="BEJ65" s="1122"/>
      <c r="BEK65" s="1502"/>
      <c r="BEL65" s="1504"/>
      <c r="BEM65" s="1122"/>
      <c r="BEN65" s="1122"/>
      <c r="BEO65" s="1122"/>
      <c r="BEP65" s="1122"/>
      <c r="BEQ65" s="1122"/>
      <c r="BER65" s="1122"/>
      <c r="BES65" s="1122"/>
      <c r="BET65" s="1122"/>
      <c r="BEU65" s="1122"/>
      <c r="BEV65" s="1122"/>
      <c r="BEW65" s="1122"/>
      <c r="BEX65" s="1122"/>
      <c r="BEY65" s="1122"/>
      <c r="BEZ65" s="1122"/>
      <c r="BFA65" s="1122"/>
      <c r="BFB65" s="1122"/>
      <c r="BFC65" s="1122"/>
      <c r="BFD65" s="1122"/>
      <c r="BFE65" s="1122"/>
      <c r="BFF65" s="1122"/>
      <c r="BFG65" s="1122"/>
      <c r="BFH65" s="1122"/>
      <c r="BFI65" s="1122"/>
      <c r="BFJ65" s="1122"/>
      <c r="BFK65" s="1122"/>
      <c r="BFL65" s="1122"/>
      <c r="BFM65" s="1122"/>
      <c r="BFN65" s="1122"/>
      <c r="BFO65" s="1122"/>
      <c r="BFP65" s="1122"/>
      <c r="BFQ65" s="1502"/>
      <c r="BFR65" s="1503"/>
      <c r="BFS65" s="1122"/>
      <c r="BFT65" s="1122"/>
      <c r="BFU65" s="1122"/>
      <c r="BFV65" s="1122"/>
      <c r="BFW65" s="1502"/>
      <c r="BFX65" s="1515"/>
      <c r="BFY65" s="231"/>
      <c r="BFZ65" s="1515"/>
      <c r="BGA65" s="1503"/>
      <c r="BGB65" s="1134"/>
      <c r="BGC65" s="1134"/>
      <c r="BGD65" s="1515"/>
      <c r="BGE65" s="1504"/>
      <c r="BGF65" s="1134"/>
      <c r="BGG65" s="1134"/>
      <c r="BGH65" s="1134"/>
      <c r="BGI65" s="1134"/>
      <c r="BGJ65" s="1134"/>
      <c r="BGK65" s="1134"/>
      <c r="BGL65" s="1134"/>
      <c r="BGM65" s="1515"/>
      <c r="BGN65" s="1504"/>
      <c r="BGO65" s="1134"/>
      <c r="BGP65" s="1134"/>
      <c r="BGQ65" s="1134"/>
      <c r="BGR65" s="1506"/>
      <c r="BGS65" s="1507"/>
      <c r="BGT65" s="1264"/>
      <c r="BGU65" s="1506"/>
      <c r="BGV65" s="1508"/>
      <c r="BGW65" s="1134"/>
      <c r="BGX65" s="1134"/>
      <c r="BGY65" s="1134"/>
      <c r="BGZ65" s="1134"/>
      <c r="BHA65" s="1134"/>
      <c r="BHB65" s="1134"/>
      <c r="BHC65" s="1134"/>
      <c r="BHD65" s="1134"/>
      <c r="BHE65" s="1134"/>
      <c r="BHF65" s="1134"/>
      <c r="BHG65" s="1134"/>
      <c r="BHH65" s="1134"/>
      <c r="BHI65" s="1134"/>
      <c r="BHJ65" s="1134"/>
      <c r="BHK65" s="1134"/>
      <c r="BHL65" s="1134"/>
      <c r="BHM65" s="1134"/>
      <c r="BHN65" s="1134"/>
      <c r="BHO65" s="1134"/>
      <c r="BHP65" s="1134"/>
      <c r="BHQ65" s="1134"/>
      <c r="BHR65" s="1134"/>
      <c r="BHS65" s="1515"/>
      <c r="BHT65" s="1503"/>
      <c r="BHU65" s="1134"/>
      <c r="BHV65" s="1134"/>
      <c r="BHW65" s="1134"/>
      <c r="BHX65" s="1134"/>
      <c r="BHY65" s="1515"/>
      <c r="BHZ65" s="1503"/>
      <c r="BIA65" s="1134"/>
      <c r="BIB65" s="1502"/>
      <c r="BIC65" s="1503"/>
      <c r="BID65" s="1122"/>
      <c r="BIE65" s="1122"/>
      <c r="BIF65" s="1502"/>
      <c r="BIG65" s="1504"/>
      <c r="BIH65" s="1122"/>
      <c r="BII65" s="1122"/>
      <c r="BIJ65" s="1122"/>
      <c r="BIK65" s="1122"/>
      <c r="BIL65" s="1122"/>
      <c r="BIM65" s="1122"/>
      <c r="BIN65" s="1122"/>
      <c r="BIO65" s="1502"/>
      <c r="BIP65" s="1504"/>
      <c r="BIQ65" s="1122"/>
      <c r="BIR65" s="1122"/>
      <c r="BIS65" s="1122"/>
      <c r="BIT65" s="1122"/>
      <c r="BIU65" s="1122"/>
      <c r="BIV65" s="1122"/>
      <c r="BIW65" s="1122"/>
      <c r="BIX65" s="1122"/>
      <c r="BIY65" s="1122"/>
      <c r="BIZ65" s="1122"/>
      <c r="BJA65" s="1122"/>
      <c r="BJB65" s="1122"/>
      <c r="BJC65" s="1122"/>
      <c r="BJD65" s="1122"/>
      <c r="BJE65" s="1122"/>
      <c r="BJF65" s="1122"/>
      <c r="BJG65" s="1122"/>
      <c r="BJH65" s="1122"/>
      <c r="BJI65" s="1122"/>
      <c r="BJJ65" s="1122"/>
      <c r="BJK65" s="1122"/>
      <c r="BJL65" s="1122"/>
      <c r="BJM65" s="1122"/>
      <c r="BJN65" s="1122"/>
      <c r="BJO65" s="1122"/>
      <c r="BJP65" s="1122"/>
      <c r="BJQ65" s="1122"/>
      <c r="BJR65" s="1122"/>
      <c r="BJS65" s="1122"/>
      <c r="BJT65" s="1122"/>
      <c r="BJU65" s="1502"/>
      <c r="BJV65" s="1503"/>
      <c r="BJW65" s="1122"/>
      <c r="BJX65" s="1122"/>
      <c r="BJY65" s="1122"/>
      <c r="BJZ65" s="1122"/>
      <c r="BKA65" s="1502"/>
      <c r="BKB65" s="1515"/>
      <c r="BKC65" s="231"/>
      <c r="BKD65" s="1515"/>
      <c r="BKE65" s="1503"/>
      <c r="BKF65" s="1134"/>
      <c r="BKG65" s="1134"/>
      <c r="BKH65" s="1515"/>
      <c r="BKI65" s="1504"/>
      <c r="BKJ65" s="1134"/>
      <c r="BKK65" s="1134"/>
      <c r="BKL65" s="1134"/>
      <c r="BKM65" s="1134"/>
      <c r="BKN65" s="1134"/>
      <c r="BKO65" s="1134"/>
      <c r="BKP65" s="1134"/>
      <c r="BKQ65" s="1515"/>
      <c r="BKR65" s="1504"/>
      <c r="BKS65" s="1134"/>
      <c r="BKT65" s="1134"/>
      <c r="BKU65" s="1134"/>
      <c r="BKV65" s="1506"/>
      <c r="BKW65" s="1507"/>
      <c r="BKX65" s="1264"/>
      <c r="BKY65" s="1506"/>
      <c r="BKZ65" s="1508"/>
      <c r="BLA65" s="1134"/>
      <c r="BLB65" s="1134"/>
      <c r="BLC65" s="1134"/>
      <c r="BLD65" s="1134"/>
      <c r="BLE65" s="1134"/>
      <c r="BLF65" s="1134"/>
      <c r="BLG65" s="1134"/>
      <c r="BLH65" s="1134"/>
      <c r="BLI65" s="1134"/>
      <c r="BLJ65" s="1134"/>
      <c r="BLK65" s="1134"/>
      <c r="BLL65" s="1134"/>
      <c r="BLM65" s="1134"/>
      <c r="BLN65" s="1134"/>
      <c r="BLO65" s="1134"/>
      <c r="BLP65" s="1134"/>
      <c r="BLQ65" s="1134"/>
      <c r="BLR65" s="1134"/>
      <c r="BLS65" s="1134"/>
      <c r="BLT65" s="1134"/>
      <c r="BLU65" s="1134"/>
      <c r="BLV65" s="1134"/>
      <c r="BLW65" s="1515"/>
      <c r="BLX65" s="1503"/>
      <c r="BLY65" s="1134"/>
      <c r="BLZ65" s="1134"/>
      <c r="BMA65" s="1134"/>
      <c r="BMB65" s="1134"/>
      <c r="BMC65" s="1515"/>
      <c r="BMD65" s="1503"/>
      <c r="BME65" s="1134"/>
      <c r="BMF65" s="1502"/>
      <c r="BMG65" s="1503"/>
      <c r="BMH65" s="1122"/>
      <c r="BMI65" s="1122"/>
      <c r="BMJ65" s="1502"/>
      <c r="BMK65" s="1504"/>
      <c r="BML65" s="1122"/>
      <c r="BMM65" s="1122"/>
      <c r="BMN65" s="1122"/>
      <c r="BMO65" s="1122"/>
      <c r="BMP65" s="1122"/>
      <c r="BMQ65" s="1122"/>
      <c r="BMR65" s="1122"/>
      <c r="BMS65" s="1502"/>
      <c r="BMT65" s="1504"/>
      <c r="BMU65" s="1122"/>
      <c r="BMV65" s="1122"/>
      <c r="BMW65" s="1122"/>
      <c r="BMX65" s="1122"/>
      <c r="BMY65" s="1122"/>
      <c r="BMZ65" s="1122"/>
      <c r="BNA65" s="1122"/>
      <c r="BNB65" s="1122"/>
      <c r="BNC65" s="1122"/>
      <c r="BND65" s="1122"/>
      <c r="BNE65" s="1122"/>
      <c r="BNF65" s="1122"/>
      <c r="BNG65" s="1122"/>
      <c r="BNH65" s="1122"/>
      <c r="BNI65" s="1122"/>
      <c r="BNJ65" s="1122"/>
      <c r="BNK65" s="1122"/>
      <c r="BNL65" s="1122"/>
      <c r="BNM65" s="1122"/>
      <c r="BNN65" s="1122"/>
      <c r="BNO65" s="1122"/>
      <c r="BNP65" s="1122"/>
      <c r="BNQ65" s="1122"/>
      <c r="BNR65" s="1122"/>
      <c r="BNS65" s="1122"/>
      <c r="BNT65" s="1122"/>
      <c r="BNU65" s="1122"/>
      <c r="BNV65" s="1122"/>
      <c r="BNW65" s="1122"/>
      <c r="BNX65" s="1122"/>
      <c r="BNY65" s="1502"/>
      <c r="BNZ65" s="1503"/>
      <c r="BOA65" s="1122"/>
      <c r="BOB65" s="1122"/>
      <c r="BOC65" s="1122"/>
      <c r="BOD65" s="1122"/>
      <c r="BOE65" s="1502"/>
      <c r="BOF65" s="1515"/>
      <c r="BOG65" s="231"/>
      <c r="BOH65" s="1515"/>
      <c r="BOI65" s="1503"/>
      <c r="BOJ65" s="1134"/>
      <c r="BOK65" s="1134"/>
      <c r="BOL65" s="1515"/>
      <c r="BOM65" s="1504"/>
      <c r="BON65" s="1134"/>
      <c r="BOO65" s="1134"/>
      <c r="BOP65" s="1134"/>
      <c r="BOQ65" s="1134"/>
      <c r="BOR65" s="1134"/>
      <c r="BOS65" s="1134"/>
      <c r="BOT65" s="1134"/>
      <c r="BOU65" s="1515"/>
      <c r="BOV65" s="1504"/>
      <c r="BOW65" s="1134"/>
      <c r="BOX65" s="1134"/>
      <c r="BOY65" s="1134"/>
      <c r="BOZ65" s="1506"/>
      <c r="BPA65" s="1507"/>
      <c r="BPB65" s="1264"/>
      <c r="BPC65" s="1506"/>
      <c r="BPD65" s="1508"/>
      <c r="BPE65" s="1134"/>
      <c r="BPF65" s="1134"/>
      <c r="BPG65" s="1134"/>
      <c r="BPH65" s="1134"/>
      <c r="BPI65" s="1134"/>
      <c r="BPJ65" s="1134"/>
      <c r="BPK65" s="1134"/>
      <c r="BPL65" s="1134"/>
      <c r="BPM65" s="1134"/>
      <c r="BPN65" s="1134"/>
      <c r="BPO65" s="1134"/>
      <c r="BPP65" s="1134"/>
      <c r="BPQ65" s="1134"/>
      <c r="BPR65" s="1134"/>
      <c r="BPS65" s="1134"/>
      <c r="BPT65" s="1134"/>
      <c r="BPU65" s="1134"/>
      <c r="BPV65" s="1134"/>
      <c r="BPW65" s="1134"/>
      <c r="BPX65" s="1134"/>
      <c r="BPY65" s="1134"/>
      <c r="BPZ65" s="1134"/>
      <c r="BQA65" s="1515"/>
      <c r="BQB65" s="1503"/>
      <c r="BQC65" s="1134"/>
      <c r="BQD65" s="1134"/>
      <c r="BQE65" s="1134"/>
      <c r="BQF65" s="1134"/>
      <c r="BQG65" s="1515"/>
      <c r="BQH65" s="1503"/>
      <c r="BQI65" s="1134"/>
      <c r="BQJ65" s="1502"/>
      <c r="BQK65" s="1503"/>
      <c r="BQL65" s="1122"/>
      <c r="BQM65" s="1122"/>
      <c r="BQN65" s="1502"/>
      <c r="BQO65" s="1504"/>
      <c r="BQP65" s="1122"/>
      <c r="BQQ65" s="1122"/>
      <c r="BQR65" s="1122"/>
      <c r="BQS65" s="1122"/>
      <c r="BQT65" s="1122"/>
      <c r="BQU65" s="1122"/>
      <c r="BQV65" s="1122"/>
      <c r="BQW65" s="1502"/>
      <c r="BQX65" s="1504"/>
      <c r="BQY65" s="1122"/>
      <c r="BQZ65" s="1122"/>
      <c r="BRA65" s="1122"/>
      <c r="BRB65" s="1122"/>
      <c r="BRC65" s="1122"/>
      <c r="BRD65" s="1122"/>
      <c r="BRE65" s="1122"/>
      <c r="BRF65" s="1122"/>
      <c r="BRG65" s="1122"/>
      <c r="BRH65" s="1122"/>
      <c r="BRI65" s="1122"/>
      <c r="BRJ65" s="1122"/>
      <c r="BRK65" s="1122"/>
      <c r="BRL65" s="1122"/>
      <c r="BRM65" s="1122"/>
      <c r="BRN65" s="1122"/>
      <c r="BRO65" s="1122"/>
      <c r="BRP65" s="1122"/>
      <c r="BRQ65" s="1122"/>
      <c r="BRR65" s="1122"/>
      <c r="BRS65" s="1122"/>
      <c r="BRT65" s="1122"/>
      <c r="BRU65" s="1122"/>
      <c r="BRV65" s="1122"/>
      <c r="BRW65" s="1122"/>
      <c r="BRX65" s="1122"/>
      <c r="BRY65" s="1122"/>
      <c r="BRZ65" s="1122"/>
      <c r="BSA65" s="1122"/>
      <c r="BSB65" s="1122"/>
      <c r="BSC65" s="1502"/>
      <c r="BSD65" s="1503"/>
      <c r="BSE65" s="1122"/>
      <c r="BSF65" s="1122"/>
      <c r="BSG65" s="1122"/>
      <c r="BSH65" s="1122"/>
      <c r="BSI65" s="1502"/>
      <c r="BSJ65" s="1515"/>
      <c r="BSK65" s="231"/>
      <c r="BSL65" s="1515"/>
      <c r="BSM65" s="1503"/>
      <c r="BSN65" s="1134"/>
      <c r="BSO65" s="1134"/>
      <c r="BSP65" s="1515"/>
      <c r="BSQ65" s="1504"/>
      <c r="BSR65" s="1134"/>
      <c r="BSS65" s="1134"/>
      <c r="BST65" s="1134"/>
      <c r="BSU65" s="1134"/>
      <c r="BSV65" s="1134"/>
      <c r="BSW65" s="1134"/>
      <c r="BSX65" s="1134"/>
      <c r="BSY65" s="1515"/>
      <c r="BSZ65" s="1504"/>
      <c r="BTA65" s="1134"/>
      <c r="BTB65" s="1134"/>
      <c r="BTC65" s="1134"/>
      <c r="BTD65" s="1506"/>
      <c r="BTE65" s="1507"/>
      <c r="BTF65" s="1264"/>
      <c r="BTG65" s="1506"/>
      <c r="BTH65" s="1508"/>
      <c r="BTI65" s="1134"/>
      <c r="BTJ65" s="1134"/>
      <c r="BTK65" s="1134"/>
      <c r="BTL65" s="1134"/>
      <c r="BTM65" s="1134"/>
      <c r="BTN65" s="1134"/>
      <c r="BTO65" s="1134"/>
      <c r="BTP65" s="1134"/>
      <c r="BTQ65" s="1134"/>
      <c r="BTR65" s="1134"/>
      <c r="BTS65" s="1134"/>
      <c r="BTT65" s="1134"/>
      <c r="BTU65" s="1134"/>
      <c r="BTV65" s="1134"/>
      <c r="BTW65" s="1134"/>
      <c r="BTX65" s="1134"/>
      <c r="BTY65" s="1134"/>
      <c r="BTZ65" s="1134"/>
      <c r="BUA65" s="1134"/>
      <c r="BUB65" s="1134"/>
      <c r="BUC65" s="1134"/>
      <c r="BUD65" s="1134"/>
      <c r="BUE65" s="1515"/>
      <c r="BUF65" s="1503"/>
      <c r="BUG65" s="1134"/>
      <c r="BUH65" s="1134"/>
      <c r="BUI65" s="1134"/>
      <c r="BUJ65" s="1134"/>
      <c r="BUK65" s="1515"/>
      <c r="BUL65" s="1503"/>
      <c r="BUM65" s="1134"/>
      <c r="BUN65" s="1502"/>
      <c r="BUO65" s="1503"/>
      <c r="BUP65" s="1122"/>
      <c r="BUQ65" s="1122"/>
      <c r="BUR65" s="1502"/>
      <c r="BUS65" s="1504"/>
      <c r="BUT65" s="1122"/>
      <c r="BUU65" s="1122"/>
      <c r="BUV65" s="1122"/>
      <c r="BUW65" s="1122"/>
      <c r="BUX65" s="1122"/>
      <c r="BUY65" s="1122"/>
      <c r="BUZ65" s="1122"/>
      <c r="BVA65" s="1502"/>
      <c r="BVB65" s="1504"/>
      <c r="BVC65" s="1122"/>
      <c r="BVD65" s="1122"/>
      <c r="BVE65" s="1122"/>
      <c r="BVF65" s="1122"/>
      <c r="BVG65" s="1122"/>
      <c r="BVH65" s="1122"/>
      <c r="BVI65" s="1122"/>
      <c r="BVJ65" s="1122"/>
      <c r="BVK65" s="1122"/>
      <c r="BVL65" s="1122"/>
      <c r="BVM65" s="1122"/>
      <c r="BVN65" s="1122"/>
      <c r="BVO65" s="1122"/>
      <c r="BVP65" s="1122"/>
      <c r="BVQ65" s="1122"/>
      <c r="BVR65" s="1122"/>
      <c r="BVS65" s="1122"/>
      <c r="BVT65" s="1122"/>
      <c r="BVU65" s="1122"/>
      <c r="BVV65" s="1122"/>
      <c r="BVW65" s="1122"/>
      <c r="BVX65" s="1122"/>
      <c r="BVY65" s="1122"/>
      <c r="BVZ65" s="1122"/>
      <c r="BWA65" s="1122"/>
      <c r="BWB65" s="1122"/>
      <c r="BWC65" s="1122"/>
      <c r="BWD65" s="1122"/>
      <c r="BWE65" s="1122"/>
      <c r="BWF65" s="1122"/>
      <c r="BWG65" s="1502"/>
      <c r="BWH65" s="1503"/>
      <c r="BWI65" s="1122"/>
      <c r="BWJ65" s="1122"/>
      <c r="BWK65" s="1122"/>
      <c r="BWL65" s="1122"/>
      <c r="BWM65" s="1502"/>
      <c r="BWN65" s="1515"/>
      <c r="BWO65" s="231"/>
      <c r="BWP65" s="1515"/>
      <c r="BWQ65" s="1503"/>
      <c r="BWR65" s="1134"/>
      <c r="BWS65" s="1134"/>
      <c r="BWT65" s="1515"/>
      <c r="BWU65" s="1504"/>
      <c r="BWV65" s="1134"/>
      <c r="BWW65" s="1134"/>
      <c r="BWX65" s="1134"/>
      <c r="BWY65" s="1134"/>
      <c r="BWZ65" s="1134"/>
      <c r="BXA65" s="1134"/>
      <c r="BXB65" s="1134"/>
      <c r="BXC65" s="1515"/>
      <c r="BXD65" s="1504"/>
      <c r="BXE65" s="1134"/>
      <c r="BXF65" s="1134"/>
      <c r="BXG65" s="1134"/>
      <c r="BXH65" s="1506"/>
      <c r="BXI65" s="1507"/>
      <c r="BXJ65" s="1264"/>
      <c r="BXK65" s="1506"/>
      <c r="BXL65" s="1508"/>
      <c r="BXM65" s="1134"/>
      <c r="BXN65" s="1134"/>
      <c r="BXO65" s="1134"/>
      <c r="BXP65" s="1134"/>
      <c r="BXQ65" s="1134"/>
      <c r="BXR65" s="1134"/>
      <c r="BXS65" s="1134"/>
      <c r="BXT65" s="1134"/>
      <c r="BXU65" s="1134"/>
      <c r="BXV65" s="1134"/>
      <c r="BXW65" s="1134"/>
      <c r="BXX65" s="1134"/>
      <c r="BXY65" s="1134"/>
      <c r="BXZ65" s="1134"/>
      <c r="BYA65" s="1134"/>
      <c r="BYB65" s="1134"/>
      <c r="BYC65" s="1134"/>
      <c r="BYD65" s="1134"/>
      <c r="BYE65" s="1134"/>
      <c r="BYF65" s="1134"/>
      <c r="BYG65" s="1134"/>
      <c r="BYH65" s="1134"/>
      <c r="BYI65" s="1515"/>
      <c r="BYJ65" s="1503"/>
      <c r="BYK65" s="1134"/>
      <c r="BYL65" s="1134"/>
      <c r="BYM65" s="1134"/>
      <c r="BYN65" s="1134"/>
      <c r="BYO65" s="1515"/>
      <c r="BYP65" s="1503"/>
      <c r="BYQ65" s="1134"/>
      <c r="BYR65" s="1502"/>
      <c r="BYS65" s="1503"/>
      <c r="BYT65" s="1122"/>
      <c r="BYU65" s="1122"/>
      <c r="BYV65" s="1502"/>
      <c r="BYW65" s="1504"/>
      <c r="BYX65" s="1122"/>
      <c r="BYY65" s="1122"/>
      <c r="BYZ65" s="1122"/>
      <c r="BZA65" s="1122"/>
      <c r="BZB65" s="1122"/>
      <c r="BZC65" s="1122"/>
      <c r="BZD65" s="1122"/>
      <c r="BZE65" s="1502"/>
      <c r="BZF65" s="1504"/>
      <c r="BZG65" s="1122"/>
      <c r="BZH65" s="1122"/>
      <c r="BZI65" s="1122"/>
      <c r="BZJ65" s="1122"/>
      <c r="BZK65" s="1122"/>
      <c r="BZL65" s="1122"/>
      <c r="BZM65" s="1122"/>
      <c r="BZN65" s="1122"/>
      <c r="BZO65" s="1122"/>
      <c r="BZP65" s="1122"/>
      <c r="BZQ65" s="1122"/>
      <c r="BZR65" s="1122"/>
      <c r="BZS65" s="1122"/>
      <c r="BZT65" s="1122"/>
      <c r="BZU65" s="1122"/>
      <c r="BZV65" s="1122"/>
      <c r="BZW65" s="1122"/>
      <c r="BZX65" s="1122"/>
      <c r="BZY65" s="1122"/>
      <c r="BZZ65" s="1122"/>
      <c r="CAA65" s="1122"/>
      <c r="CAB65" s="1122"/>
      <c r="CAC65" s="1122"/>
      <c r="CAD65" s="1122"/>
      <c r="CAE65" s="1122"/>
      <c r="CAF65" s="1122"/>
      <c r="CAG65" s="1122"/>
      <c r="CAH65" s="1122"/>
      <c r="CAI65" s="1122"/>
      <c r="CAJ65" s="1122"/>
      <c r="CAK65" s="1502"/>
      <c r="CAL65" s="1503"/>
      <c r="CAM65" s="1122"/>
      <c r="CAN65" s="1122"/>
      <c r="CAO65" s="1122"/>
      <c r="CAP65" s="1122"/>
      <c r="CAQ65" s="1502"/>
      <c r="CAR65" s="1515"/>
      <c r="CAS65" s="231"/>
      <c r="CAT65" s="1515"/>
      <c r="CAU65" s="1503"/>
      <c r="CAV65" s="1134"/>
      <c r="CAW65" s="1134"/>
      <c r="CAX65" s="1515"/>
      <c r="CAY65" s="1504"/>
      <c r="CAZ65" s="1134"/>
      <c r="CBA65" s="1134"/>
      <c r="CBB65" s="1134"/>
      <c r="CBC65" s="1134"/>
      <c r="CBD65" s="1134"/>
      <c r="CBE65" s="1134"/>
      <c r="CBF65" s="1134"/>
      <c r="CBG65" s="1515"/>
      <c r="CBH65" s="1504"/>
      <c r="CBI65" s="1134"/>
      <c r="CBJ65" s="1134"/>
      <c r="CBK65" s="1134"/>
      <c r="CBL65" s="1506"/>
      <c r="CBM65" s="1507"/>
      <c r="CBN65" s="1264"/>
      <c r="CBO65" s="1506"/>
      <c r="CBP65" s="1508"/>
      <c r="CBQ65" s="1134"/>
      <c r="CBR65" s="1134"/>
      <c r="CBS65" s="1134"/>
      <c r="CBT65" s="1134"/>
      <c r="CBU65" s="1134"/>
      <c r="CBV65" s="1134"/>
      <c r="CBW65" s="1134"/>
      <c r="CBX65" s="1134"/>
      <c r="CBY65" s="1134"/>
      <c r="CBZ65" s="1134"/>
      <c r="CCA65" s="1134"/>
      <c r="CCB65" s="1134"/>
      <c r="CCC65" s="1134"/>
      <c r="CCD65" s="1134"/>
      <c r="CCE65" s="1134"/>
      <c r="CCF65" s="1134"/>
      <c r="CCG65" s="1134"/>
      <c r="CCH65" s="1134"/>
      <c r="CCI65" s="1134"/>
      <c r="CCJ65" s="1134"/>
      <c r="CCK65" s="1134"/>
      <c r="CCL65" s="1134"/>
      <c r="CCM65" s="1515"/>
      <c r="CCN65" s="1503"/>
      <c r="CCO65" s="1134"/>
      <c r="CCP65" s="1134"/>
      <c r="CCQ65" s="1134"/>
      <c r="CCR65" s="1134"/>
      <c r="CCS65" s="1515"/>
      <c r="CCT65" s="1503"/>
      <c r="CCU65" s="1134"/>
      <c r="CCV65" s="1502"/>
      <c r="CCW65" s="1503"/>
      <c r="CCX65" s="1122"/>
      <c r="CCY65" s="1122"/>
      <c r="CCZ65" s="1502"/>
      <c r="CDA65" s="1504"/>
      <c r="CDB65" s="1122"/>
      <c r="CDC65" s="1122"/>
      <c r="CDD65" s="1122"/>
      <c r="CDE65" s="1122"/>
      <c r="CDF65" s="1122"/>
      <c r="CDG65" s="1122"/>
      <c r="CDH65" s="1122"/>
      <c r="CDI65" s="1502"/>
      <c r="CDJ65" s="1504"/>
      <c r="CDK65" s="1122"/>
      <c r="CDL65" s="1122"/>
      <c r="CDM65" s="1122"/>
      <c r="CDN65" s="1122"/>
      <c r="CDO65" s="1122"/>
      <c r="CDP65" s="1122"/>
      <c r="CDQ65" s="1122"/>
      <c r="CDR65" s="1122"/>
      <c r="CDS65" s="1122"/>
      <c r="CDT65" s="1122"/>
      <c r="CDU65" s="1122"/>
      <c r="CDV65" s="1122"/>
      <c r="CDW65" s="1122"/>
      <c r="CDX65" s="1122"/>
      <c r="CDY65" s="1122"/>
      <c r="CDZ65" s="1122"/>
      <c r="CEA65" s="1122"/>
      <c r="CEB65" s="1122"/>
      <c r="CEC65" s="1122"/>
      <c r="CED65" s="1122"/>
      <c r="CEE65" s="1122"/>
      <c r="CEF65" s="1122"/>
      <c r="CEG65" s="1122"/>
      <c r="CEH65" s="1122"/>
      <c r="CEI65" s="1122"/>
      <c r="CEJ65" s="1122"/>
      <c r="CEK65" s="1122"/>
      <c r="CEL65" s="1122"/>
      <c r="CEM65" s="1122"/>
      <c r="CEN65" s="1122"/>
      <c r="CEO65" s="1502"/>
      <c r="CEP65" s="1503"/>
      <c r="CEQ65" s="1122"/>
      <c r="CER65" s="1122"/>
      <c r="CES65" s="1122"/>
      <c r="CET65" s="1122"/>
      <c r="CEU65" s="1502"/>
      <c r="CEV65" s="1515"/>
      <c r="CEW65" s="231"/>
      <c r="CEX65" s="1515"/>
      <c r="CEY65" s="1503"/>
      <c r="CEZ65" s="1134"/>
      <c r="CFA65" s="1134"/>
      <c r="CFB65" s="1515"/>
      <c r="CFC65" s="1504"/>
      <c r="CFD65" s="1134"/>
      <c r="CFE65" s="1134"/>
      <c r="CFF65" s="1134"/>
      <c r="CFG65" s="1134"/>
      <c r="CFH65" s="1134"/>
      <c r="CFI65" s="1134"/>
      <c r="CFJ65" s="1134"/>
      <c r="CFK65" s="1515"/>
      <c r="CFL65" s="1504"/>
      <c r="CFM65" s="1134"/>
      <c r="CFN65" s="1134"/>
      <c r="CFO65" s="1134"/>
      <c r="CFP65" s="1506"/>
      <c r="CFQ65" s="1507"/>
      <c r="CFR65" s="1264"/>
      <c r="CFS65" s="1506"/>
      <c r="CFT65" s="1508"/>
      <c r="CFU65" s="1134"/>
      <c r="CFV65" s="1134"/>
      <c r="CFW65" s="1134"/>
      <c r="CFX65" s="1134"/>
      <c r="CFY65" s="1134"/>
      <c r="CFZ65" s="1134"/>
      <c r="CGA65" s="1134"/>
      <c r="CGB65" s="1134"/>
      <c r="CGC65" s="1134"/>
      <c r="CGD65" s="1134"/>
      <c r="CGE65" s="1134"/>
      <c r="CGF65" s="1134"/>
      <c r="CGG65" s="1134"/>
      <c r="CGH65" s="1134"/>
      <c r="CGI65" s="1134"/>
      <c r="CGJ65" s="1134"/>
      <c r="CGK65" s="1134"/>
      <c r="CGL65" s="1134"/>
      <c r="CGM65" s="1134"/>
      <c r="CGN65" s="1134"/>
      <c r="CGO65" s="1134"/>
      <c r="CGP65" s="1134"/>
      <c r="CGQ65" s="1515"/>
      <c r="CGR65" s="1503"/>
      <c r="CGS65" s="1134"/>
      <c r="CGT65" s="1134"/>
      <c r="CGU65" s="1134"/>
      <c r="CGV65" s="1134"/>
      <c r="CGW65" s="1515"/>
      <c r="CGX65" s="1503"/>
      <c r="CGY65" s="1134"/>
      <c r="CGZ65" s="1502"/>
      <c r="CHA65" s="1503"/>
      <c r="CHB65" s="1122"/>
      <c r="CHC65" s="1122"/>
      <c r="CHD65" s="1502"/>
      <c r="CHE65" s="1504"/>
      <c r="CHF65" s="1122"/>
      <c r="CHG65" s="1122"/>
      <c r="CHH65" s="1122"/>
      <c r="CHI65" s="1122"/>
      <c r="CHJ65" s="1122"/>
      <c r="CHK65" s="1122"/>
      <c r="CHL65" s="1122"/>
      <c r="CHM65" s="1502"/>
      <c r="CHN65" s="1504"/>
      <c r="CHO65" s="1122"/>
      <c r="CHP65" s="1122"/>
      <c r="CHQ65" s="1122"/>
      <c r="CHR65" s="1122"/>
      <c r="CHS65" s="1122"/>
      <c r="CHT65" s="1122"/>
      <c r="CHU65" s="1122"/>
      <c r="CHV65" s="1122"/>
      <c r="CHW65" s="1122"/>
      <c r="CHX65" s="1122"/>
      <c r="CHY65" s="1122"/>
      <c r="CHZ65" s="1122"/>
      <c r="CIA65" s="1122"/>
      <c r="CIB65" s="1122"/>
      <c r="CIC65" s="1122"/>
      <c r="CID65" s="1122"/>
      <c r="CIE65" s="1122"/>
      <c r="CIF65" s="1122"/>
      <c r="CIG65" s="1122"/>
      <c r="CIH65" s="1122"/>
      <c r="CII65" s="1122"/>
      <c r="CIJ65" s="1122"/>
      <c r="CIK65" s="1122"/>
      <c r="CIL65" s="1122"/>
      <c r="CIM65" s="1122"/>
      <c r="CIN65" s="1122"/>
      <c r="CIO65" s="1122"/>
      <c r="CIP65" s="1122"/>
      <c r="CIQ65" s="1122"/>
      <c r="CIR65" s="1122"/>
      <c r="CIS65" s="1502"/>
      <c r="CIT65" s="1503"/>
      <c r="CIU65" s="1122"/>
      <c r="CIV65" s="1122"/>
      <c r="CIW65" s="1122"/>
      <c r="CIX65" s="1122"/>
      <c r="CIY65" s="1502"/>
      <c r="CIZ65" s="1515"/>
      <c r="CJA65" s="231"/>
      <c r="CJB65" s="1515"/>
      <c r="CJC65" s="1503"/>
      <c r="CJD65" s="1134"/>
      <c r="CJE65" s="1134"/>
      <c r="CJF65" s="1515"/>
      <c r="CJG65" s="1504"/>
      <c r="CJH65" s="1134"/>
      <c r="CJI65" s="1134"/>
      <c r="CJJ65" s="1134"/>
      <c r="CJK65" s="1134"/>
      <c r="CJL65" s="1134"/>
      <c r="CJM65" s="1134"/>
      <c r="CJN65" s="1134"/>
      <c r="CJO65" s="1515"/>
      <c r="CJP65" s="1504"/>
      <c r="CJQ65" s="1134"/>
      <c r="CJR65" s="1134"/>
      <c r="CJS65" s="1134"/>
      <c r="CJT65" s="1506"/>
      <c r="CJU65" s="1507"/>
      <c r="CJV65" s="1264"/>
      <c r="CJW65" s="1506"/>
      <c r="CJX65" s="1508"/>
      <c r="CJY65" s="1134"/>
      <c r="CJZ65" s="1134"/>
      <c r="CKA65" s="1134"/>
      <c r="CKB65" s="1134"/>
      <c r="CKC65" s="1134"/>
      <c r="CKD65" s="1134"/>
      <c r="CKE65" s="1134"/>
      <c r="CKF65" s="1134"/>
      <c r="CKG65" s="1134"/>
      <c r="CKH65" s="1134"/>
      <c r="CKI65" s="1134"/>
      <c r="CKJ65" s="1134"/>
      <c r="CKK65" s="1134"/>
      <c r="CKL65" s="1134"/>
      <c r="CKM65" s="1134"/>
      <c r="CKN65" s="1134"/>
      <c r="CKO65" s="1134"/>
      <c r="CKP65" s="1134"/>
      <c r="CKQ65" s="1134"/>
      <c r="CKR65" s="1134"/>
      <c r="CKS65" s="1134"/>
      <c r="CKT65" s="1134"/>
      <c r="CKU65" s="1515"/>
      <c r="CKV65" s="1503"/>
      <c r="CKW65" s="1134"/>
      <c r="CKX65" s="1134"/>
      <c r="CKY65" s="1134"/>
      <c r="CKZ65" s="1134"/>
      <c r="CLA65" s="1515"/>
      <c r="CLB65" s="1503"/>
      <c r="CLC65" s="1134"/>
      <c r="CLD65" s="1502"/>
      <c r="CLE65" s="1503"/>
      <c r="CLF65" s="1122"/>
      <c r="CLG65" s="1122"/>
      <c r="CLH65" s="1502"/>
      <c r="CLI65" s="1504"/>
      <c r="CLJ65" s="1122"/>
      <c r="CLK65" s="1122"/>
      <c r="CLL65" s="1122"/>
      <c r="CLM65" s="1122"/>
      <c r="CLN65" s="1122"/>
      <c r="CLO65" s="1122"/>
      <c r="CLP65" s="1122"/>
      <c r="CLQ65" s="1502"/>
      <c r="CLR65" s="1504"/>
      <c r="CLS65" s="1122"/>
      <c r="CLT65" s="1122"/>
      <c r="CLU65" s="1122"/>
      <c r="CLV65" s="1122"/>
      <c r="CLW65" s="1122"/>
      <c r="CLX65" s="1122"/>
      <c r="CLY65" s="1122"/>
      <c r="CLZ65" s="1122"/>
      <c r="CMA65" s="1122"/>
      <c r="CMB65" s="1122"/>
      <c r="CMC65" s="1122"/>
      <c r="CMD65" s="1122"/>
      <c r="CME65" s="1122"/>
      <c r="CMF65" s="1122"/>
      <c r="CMG65" s="1122"/>
      <c r="CMH65" s="1122"/>
      <c r="CMI65" s="1122"/>
      <c r="CMJ65" s="1122"/>
      <c r="CMK65" s="1122"/>
      <c r="CML65" s="1122"/>
      <c r="CMM65" s="1122"/>
      <c r="CMN65" s="1122"/>
      <c r="CMO65" s="1122"/>
      <c r="CMP65" s="1122"/>
      <c r="CMQ65" s="1122"/>
      <c r="CMR65" s="1122"/>
      <c r="CMS65" s="1122"/>
      <c r="CMT65" s="1122"/>
      <c r="CMU65" s="1122"/>
      <c r="CMV65" s="1122"/>
      <c r="CMW65" s="1502"/>
      <c r="CMX65" s="1503"/>
      <c r="CMY65" s="1122"/>
      <c r="CMZ65" s="1122"/>
      <c r="CNA65" s="1122"/>
      <c r="CNB65" s="1122"/>
      <c r="CNC65" s="1502"/>
      <c r="CND65" s="1515"/>
      <c r="CNE65" s="231"/>
      <c r="CNF65" s="1515"/>
      <c r="CNG65" s="1503"/>
      <c r="CNH65" s="1122"/>
      <c r="CNI65" s="1122"/>
      <c r="CNJ65" s="1502"/>
      <c r="CNK65" s="1504"/>
      <c r="CNL65" s="1122"/>
      <c r="CNM65" s="1122"/>
      <c r="CNN65" s="1122"/>
      <c r="CNO65" s="1122"/>
      <c r="CNP65" s="1122"/>
      <c r="CNQ65" s="1122"/>
      <c r="CNR65" s="1122"/>
      <c r="CNS65" s="1515"/>
      <c r="CNT65" s="1504"/>
      <c r="CNU65" s="1134"/>
      <c r="CNV65" s="1134"/>
      <c r="CNW65" s="1134"/>
      <c r="CNX65" s="1506"/>
      <c r="CNY65" s="1507"/>
      <c r="CNZ65" s="1264"/>
      <c r="COA65" s="1506"/>
      <c r="COB65" s="1508"/>
      <c r="COC65" s="1122"/>
      <c r="COD65" s="1122"/>
      <c r="COE65" s="1122"/>
      <c r="COF65" s="1122"/>
      <c r="COG65" s="1122"/>
      <c r="COH65" s="1122"/>
      <c r="COI65" s="1122"/>
      <c r="COJ65" s="1122"/>
      <c r="COK65" s="1122"/>
      <c r="COL65" s="1122"/>
      <c r="COM65" s="1122"/>
      <c r="CON65" s="1122"/>
      <c r="COO65" s="1122"/>
      <c r="COP65" s="1122"/>
      <c r="COQ65" s="1122"/>
      <c r="COR65" s="1122"/>
      <c r="COS65" s="1122"/>
      <c r="COT65" s="1122"/>
      <c r="COU65" s="1122"/>
      <c r="COV65" s="1122"/>
      <c r="COW65" s="1122"/>
      <c r="COX65" s="1122"/>
      <c r="COY65" s="1502"/>
      <c r="COZ65" s="1503"/>
      <c r="CPA65" s="231"/>
      <c r="CPB65" s="1134"/>
      <c r="CPC65" s="1134"/>
      <c r="CPD65" s="1134"/>
      <c r="CPE65" s="1515"/>
      <c r="CPF65" s="1503"/>
      <c r="CPG65" s="1134"/>
      <c r="CPH65" s="1502"/>
      <c r="CPI65" s="1503"/>
      <c r="CPJ65" s="1122"/>
      <c r="CPK65" s="1122"/>
      <c r="CPL65" s="1502"/>
      <c r="CPM65" s="1504"/>
      <c r="CPN65" s="1122"/>
      <c r="CPO65" s="1122"/>
      <c r="CPP65" s="1122"/>
      <c r="CPQ65" s="1122"/>
      <c r="CPR65" s="1122"/>
      <c r="CPS65" s="1122"/>
      <c r="CPT65" s="1122"/>
      <c r="CPU65" s="1502"/>
      <c r="CPV65" s="1504"/>
      <c r="CPW65" s="1122"/>
      <c r="CPX65" s="1122"/>
      <c r="CPY65" s="1122"/>
      <c r="CPZ65" s="1122"/>
      <c r="CQA65" s="1122"/>
      <c r="CQB65" s="1122"/>
      <c r="CQC65" s="1122"/>
      <c r="CQD65" s="1122"/>
      <c r="CQE65" s="1122"/>
      <c r="CQF65" s="1122"/>
      <c r="CQG65" s="1122"/>
      <c r="CQH65" s="1122"/>
      <c r="CQI65" s="1122"/>
      <c r="CQJ65" s="1122"/>
      <c r="CQK65" s="1122"/>
      <c r="CQL65" s="1122"/>
      <c r="CQM65" s="1122"/>
      <c r="CQN65" s="1122"/>
      <c r="CQO65" s="1122"/>
      <c r="CQP65" s="1122"/>
      <c r="CQQ65" s="1122"/>
      <c r="CQR65" s="1122"/>
      <c r="CQS65" s="1122"/>
      <c r="CQT65" s="1122"/>
      <c r="CQU65" s="1122"/>
      <c r="CQV65" s="1122"/>
      <c r="CQW65" s="1122"/>
      <c r="CQX65" s="1122"/>
      <c r="CQY65" s="1122"/>
      <c r="CQZ65" s="1122"/>
      <c r="CRA65" s="1502"/>
      <c r="CRB65" s="1503"/>
      <c r="CRC65" s="1122"/>
      <c r="CRD65" s="1122"/>
      <c r="CRE65" s="1122"/>
      <c r="CRF65" s="1122"/>
      <c r="CRG65" s="1502"/>
      <c r="CRH65" s="1515"/>
      <c r="CRI65" s="231"/>
      <c r="CRJ65" s="1515"/>
      <c r="CRK65" s="1503"/>
      <c r="CRL65" s="1122"/>
      <c r="CRM65" s="1122"/>
      <c r="CRN65" s="1502"/>
      <c r="CRO65" s="1504"/>
      <c r="CRP65" s="1122"/>
      <c r="CRQ65" s="1122"/>
      <c r="CRR65" s="1122"/>
      <c r="CRS65" s="1122"/>
      <c r="CRT65" s="1122"/>
      <c r="CRU65" s="1122"/>
      <c r="CRV65" s="1122"/>
      <c r="CRW65" s="1502"/>
      <c r="CRX65" s="1504"/>
      <c r="CRY65" s="1122"/>
      <c r="CRZ65" s="1122"/>
      <c r="CSA65" s="1122"/>
      <c r="CSB65" s="1122"/>
      <c r="CSC65" s="1122"/>
      <c r="CSD65" s="1122"/>
      <c r="CSE65" s="1122"/>
      <c r="CSF65" s="1122"/>
      <c r="CSG65" s="1122"/>
      <c r="CSH65" s="1122"/>
      <c r="CSI65" s="1122"/>
      <c r="CSJ65" s="1122"/>
      <c r="CSK65" s="1122"/>
      <c r="CSL65" s="1122"/>
      <c r="CSM65" s="1122"/>
      <c r="CSN65" s="1122"/>
      <c r="CSO65" s="1122"/>
      <c r="CSP65" s="1122"/>
      <c r="CSQ65" s="1122"/>
      <c r="CSR65" s="1122"/>
      <c r="CSS65" s="1122"/>
      <c r="CST65" s="1122"/>
      <c r="CSU65" s="1122"/>
      <c r="CSV65" s="1122"/>
      <c r="CSW65" s="1122"/>
      <c r="CSX65" s="1122"/>
      <c r="CSY65" s="1122"/>
      <c r="CSZ65" s="1122"/>
      <c r="CTA65" s="1122"/>
      <c r="CTB65" s="1122"/>
      <c r="CTC65" s="1502"/>
      <c r="CTD65" s="1503"/>
      <c r="CTE65" s="1122"/>
      <c r="CTF65" s="1122"/>
      <c r="CTG65" s="1122"/>
      <c r="CTH65" s="1122"/>
      <c r="CTI65" s="1515"/>
      <c r="CTJ65" s="1503"/>
      <c r="CTK65" s="1134"/>
      <c r="CTL65" s="1502"/>
      <c r="CTM65" s="1503"/>
      <c r="CTN65" s="1122"/>
      <c r="CTO65" s="1122"/>
      <c r="CTP65" s="1502"/>
      <c r="CTQ65" s="1504"/>
      <c r="CTR65" s="1122"/>
      <c r="CTS65" s="1122"/>
      <c r="CTT65" s="1122"/>
      <c r="CTU65" s="1122"/>
      <c r="CTV65" s="1122"/>
      <c r="CTW65" s="1122"/>
      <c r="CTX65" s="1122"/>
      <c r="CTY65" s="1502"/>
      <c r="CTZ65" s="1504"/>
      <c r="CUA65" s="1122"/>
      <c r="CUB65" s="1122"/>
      <c r="CUC65" s="1122"/>
      <c r="CUD65" s="1122"/>
      <c r="CUE65" s="1122"/>
      <c r="CUF65" s="1122"/>
      <c r="CUG65" s="1122"/>
      <c r="CUH65" s="1122"/>
      <c r="CUI65" s="1122"/>
      <c r="CUJ65" s="1122"/>
      <c r="CUK65" s="1122"/>
      <c r="CUL65" s="1122"/>
      <c r="CUM65" s="1122"/>
      <c r="CUN65" s="1122"/>
      <c r="CVK65" s="1502"/>
      <c r="CVL65" s="1503"/>
      <c r="CVT65" s="1502"/>
      <c r="CVU65" s="1503"/>
      <c r="CVX65" s="1502"/>
      <c r="CVY65" s="1504"/>
      <c r="CWG65" s="1502"/>
      <c r="CWH65" s="1504"/>
      <c r="CWK65" s="1502"/>
      <c r="CWL65" s="1503"/>
      <c r="CWM65" s="231"/>
      <c r="CWN65" s="1134"/>
      <c r="CWO65" s="1134"/>
      <c r="CWP65" s="1134"/>
      <c r="CWQ65" s="1515"/>
      <c r="CWR65" s="1503"/>
      <c r="CWS65" s="1134"/>
      <c r="CWT65" s="1502"/>
      <c r="CWU65" s="1503"/>
      <c r="CWV65" s="1122"/>
      <c r="CWW65" s="1122"/>
      <c r="CWX65" s="1502"/>
      <c r="CWY65" s="1504"/>
      <c r="CWZ65" s="1122"/>
      <c r="CXA65" s="1122"/>
      <c r="CXB65" s="1122"/>
      <c r="CXC65" s="1122"/>
      <c r="CXD65" s="1122"/>
      <c r="CXE65" s="1122"/>
      <c r="CXF65" s="1122"/>
      <c r="CXG65" s="1502"/>
      <c r="CXH65" s="1504"/>
      <c r="CXI65" s="1122"/>
      <c r="CXJ65" s="1122"/>
      <c r="CXL65" s="1506"/>
      <c r="CXM65" s="1507"/>
      <c r="CXN65" s="1264"/>
      <c r="CXO65" s="1506"/>
      <c r="CXP65" s="1508"/>
      <c r="CZI65" s="1502"/>
      <c r="CZJ65" s="1515"/>
      <c r="CZK65" s="231"/>
      <c r="CZL65" s="1134"/>
      <c r="CZM65" s="1134"/>
      <c r="CZN65" s="1134"/>
      <c r="CZO65" s="1134"/>
      <c r="CZP65" s="1134"/>
      <c r="CZQ65" s="1134"/>
      <c r="CZR65" s="1268"/>
      <c r="CZS65" s="1268"/>
      <c r="CZT65" s="1134"/>
      <c r="CZU65" s="1134"/>
      <c r="CZV65" s="1515"/>
      <c r="CZW65" s="1504"/>
      <c r="CZX65" s="1134"/>
      <c r="CZY65" s="1134"/>
      <c r="CZZ65" s="1134"/>
      <c r="DAA65" s="1134"/>
      <c r="DAB65" s="1134"/>
      <c r="DAC65" s="1134"/>
      <c r="DAD65" s="1134"/>
      <c r="DAE65" s="1268"/>
      <c r="DAF65" s="1268"/>
      <c r="DAG65" s="1134"/>
      <c r="DAH65" s="1134"/>
      <c r="DAI65" s="1515"/>
      <c r="DAJ65" s="1503"/>
      <c r="DAK65" s="1134"/>
      <c r="DAL65" s="1134"/>
      <c r="DAM65" s="1134"/>
      <c r="DAN65" s="1122"/>
      <c r="DAO65" s="1502"/>
      <c r="DAP65" s="1503"/>
      <c r="DAQ65" s="231"/>
      <c r="DAR65" s="1502"/>
      <c r="DAS65" s="1503"/>
      <c r="DAT65" s="1122"/>
      <c r="DAU65" s="1122"/>
      <c r="DAV65" s="1502"/>
      <c r="DAW65" s="1504"/>
      <c r="DBE65" s="1502"/>
      <c r="DBF65" s="1504"/>
      <c r="DBG65" s="1264"/>
      <c r="DBH65" s="1264"/>
      <c r="DBI65" s="1264"/>
      <c r="DBJ65" s="1506"/>
      <c r="DBK65" s="1507"/>
      <c r="DBL65" s="1264"/>
      <c r="DBM65" s="1506"/>
      <c r="DBN65" s="1508"/>
      <c r="DBU65" s="1122"/>
      <c r="DBV65" s="1122"/>
      <c r="DBW65" s="1122"/>
      <c r="DBX65" s="1122"/>
      <c r="DBY65" s="1122"/>
      <c r="DBZ65" s="1122"/>
      <c r="DCA65" s="1122"/>
      <c r="DCB65" s="1122"/>
      <c r="DCC65" s="1122"/>
      <c r="DCD65" s="1122"/>
      <c r="DCE65" s="1122"/>
      <c r="DCF65" s="1122"/>
      <c r="DCG65" s="1122"/>
      <c r="DCH65" s="1122"/>
      <c r="DCI65" s="1122"/>
      <c r="DCJ65" s="1122"/>
      <c r="DCK65" s="1122"/>
      <c r="DCL65" s="1122"/>
      <c r="DCM65" s="1122"/>
      <c r="DCN65" s="1122"/>
      <c r="DCO65" s="1122"/>
      <c r="DCP65" s="1122"/>
      <c r="DCQ65" s="1502"/>
      <c r="DCR65" s="1515"/>
      <c r="DCS65" s="231"/>
      <c r="DCT65" s="1134"/>
      <c r="DCU65" s="1134"/>
      <c r="DCV65" s="1134"/>
      <c r="DCW65" s="1134"/>
      <c r="DCX65" s="1134"/>
      <c r="DCY65" s="1134"/>
      <c r="DCZ65" s="1268"/>
      <c r="DDA65" s="1268"/>
      <c r="DDB65" s="1134"/>
      <c r="DDC65" s="1134"/>
      <c r="DDD65" s="1515"/>
      <c r="DDE65" s="1515"/>
      <c r="DDF65" s="232"/>
      <c r="DDG65" s="1134"/>
      <c r="DDH65" s="1134"/>
      <c r="DDI65" s="1134"/>
      <c r="DDJ65" s="1134"/>
      <c r="DDK65" s="1134"/>
      <c r="DDL65" s="1134"/>
      <c r="DDM65" s="1268"/>
      <c r="DDN65" s="1268"/>
      <c r="DDO65" s="1134"/>
      <c r="DDP65" s="1134"/>
      <c r="DDQ65" s="1515"/>
      <c r="DDR65" s="1503"/>
      <c r="DDS65" s="1134"/>
      <c r="DDT65" s="1134"/>
      <c r="DDU65" s="1134"/>
      <c r="DDV65" s="1122"/>
      <c r="DDW65" s="1502"/>
      <c r="DDX65" s="1503"/>
      <c r="DDY65" s="231"/>
      <c r="DDZ65" s="1502"/>
      <c r="DEA65" s="1503"/>
      <c r="DEB65" s="1122"/>
      <c r="DEC65" s="1122"/>
      <c r="DED65" s="1502"/>
      <c r="DEE65" s="1504"/>
      <c r="DEF65" s="1122"/>
      <c r="DEG65" s="1122"/>
      <c r="DEH65" s="1122"/>
      <c r="DEI65" s="1122"/>
      <c r="DEJ65" s="1122"/>
      <c r="DEK65" s="1122"/>
      <c r="DEL65" s="1122"/>
      <c r="DEM65" s="1502"/>
      <c r="DEN65" s="1504"/>
      <c r="DEO65" s="1264"/>
      <c r="DEP65" s="1264"/>
      <c r="DEQ65" s="1264"/>
      <c r="DER65" s="1506"/>
      <c r="DES65" s="1507"/>
      <c r="DET65" s="1264"/>
      <c r="DEU65" s="1506"/>
      <c r="DEV65" s="1508"/>
      <c r="DEW65" s="1122"/>
      <c r="DEX65" s="1122"/>
      <c r="DEY65" s="1122"/>
      <c r="DEZ65" s="1122"/>
      <c r="DFA65" s="1122"/>
      <c r="DFB65" s="1122"/>
      <c r="DFC65" s="1122"/>
      <c r="DFD65" s="1122"/>
      <c r="DFE65" s="1122"/>
      <c r="DFF65" s="1122"/>
      <c r="DFG65" s="1122"/>
      <c r="DFH65" s="1122"/>
      <c r="DFI65" s="1122"/>
      <c r="DFJ65" s="1122"/>
      <c r="DFK65" s="1122"/>
      <c r="DFL65" s="1122"/>
      <c r="DFM65" s="1122"/>
      <c r="DFN65" s="1122"/>
      <c r="DFO65" s="1122"/>
      <c r="DFP65" s="1122"/>
      <c r="DFQ65" s="1122"/>
      <c r="DFR65" s="1122"/>
      <c r="DFS65" s="1122"/>
      <c r="DFT65" s="1122"/>
      <c r="DFU65" s="1122"/>
      <c r="DFV65" s="1122"/>
      <c r="DFW65" s="1122"/>
      <c r="DFX65" s="1122"/>
      <c r="DFY65" s="1502"/>
      <c r="DFZ65" s="1515"/>
      <c r="DGA65" s="231"/>
      <c r="DGB65" s="1134"/>
      <c r="DGC65" s="1134"/>
      <c r="DGD65" s="1134"/>
      <c r="DGE65" s="1134"/>
      <c r="DGF65" s="1134"/>
      <c r="DGG65" s="1134"/>
      <c r="DGH65" s="1268"/>
      <c r="DGI65" s="1268"/>
      <c r="DGJ65" s="1134"/>
      <c r="DGK65" s="1134"/>
      <c r="DGL65" s="1515"/>
      <c r="DGM65" s="1504"/>
      <c r="DGN65" s="1134"/>
      <c r="DGO65" s="1134"/>
      <c r="DGP65" s="1122"/>
      <c r="DGQ65" s="1122"/>
      <c r="DGR65" s="1122"/>
      <c r="DGS65" s="1122"/>
      <c r="DGT65" s="1122"/>
      <c r="DGU65" s="1268"/>
      <c r="DGV65" s="1268"/>
      <c r="DGW65" s="1134"/>
      <c r="DGX65" s="1122"/>
      <c r="DGY65" s="1502"/>
      <c r="DGZ65" s="1503"/>
      <c r="DHA65" s="1122"/>
      <c r="DHB65" s="1122"/>
      <c r="DHC65" s="1122"/>
      <c r="DHD65" s="1122"/>
      <c r="DHE65" s="1502"/>
      <c r="DHF65" s="1503"/>
      <c r="DHG65" s="231"/>
      <c r="DHH65" s="1502"/>
      <c r="DHI65" s="1503"/>
      <c r="DHJ65" s="1122"/>
      <c r="DHK65" s="1122"/>
      <c r="DHL65" s="1502"/>
      <c r="DHM65" s="1504"/>
      <c r="DHN65" s="1122"/>
      <c r="DHO65" s="1122"/>
      <c r="DHP65" s="1122"/>
      <c r="DHQ65" s="1122"/>
      <c r="DHR65" s="1122"/>
      <c r="DHS65" s="1122"/>
      <c r="DHT65" s="1122"/>
      <c r="DHU65" s="1502"/>
      <c r="DHV65" s="1504"/>
      <c r="DHW65" s="1122"/>
      <c r="DHX65" s="1122"/>
      <c r="DHY65" s="1122"/>
      <c r="DHZ65" s="1122"/>
      <c r="DIA65" s="1122"/>
      <c r="DIB65" s="1122"/>
      <c r="DIC65" s="1122"/>
      <c r="DID65" s="1122"/>
      <c r="DIE65" s="1122"/>
      <c r="DIF65" s="1122"/>
      <c r="DIG65" s="1122"/>
      <c r="DIH65" s="1122"/>
      <c r="DII65" s="1122"/>
      <c r="DIJ65" s="1122"/>
      <c r="DIK65" s="1122"/>
      <c r="DIL65" s="1122"/>
      <c r="DIM65" s="1122"/>
      <c r="DIN65" s="1122"/>
      <c r="DIO65" s="1122"/>
      <c r="DIP65" s="1122"/>
      <c r="DIQ65" s="1122"/>
      <c r="DIR65" s="1122"/>
      <c r="DIS65" s="1122"/>
      <c r="DIT65" s="1122"/>
      <c r="DIU65" s="1122"/>
      <c r="DIV65" s="1122"/>
      <c r="DIW65" s="1122"/>
      <c r="DIX65" s="1122"/>
      <c r="DIY65" s="1122"/>
      <c r="DIZ65" s="1122"/>
      <c r="DJA65" s="1122"/>
      <c r="DJB65" s="1122"/>
      <c r="DJC65" s="1122"/>
      <c r="DJD65" s="1122"/>
      <c r="DJE65" s="1122"/>
      <c r="DJF65" s="1122"/>
      <c r="DJG65" s="1502"/>
      <c r="DJH65" s="1515"/>
      <c r="DJI65" s="231"/>
      <c r="DJJ65" s="1134"/>
      <c r="DJK65" s="1134"/>
      <c r="DJL65" s="1134"/>
      <c r="DJM65" s="1134"/>
      <c r="DJN65" s="1134"/>
      <c r="DJO65" s="1134"/>
      <c r="DJP65" s="1268"/>
      <c r="DJQ65" s="1268"/>
      <c r="DJR65" s="1134"/>
      <c r="DJS65" s="1134"/>
      <c r="DJT65" s="1515"/>
      <c r="DJU65" s="1515"/>
      <c r="DJV65" s="232"/>
      <c r="DJW65" s="1134"/>
      <c r="DJX65" s="1134"/>
      <c r="DJY65" s="1134"/>
      <c r="DJZ65" s="1134"/>
      <c r="DKA65" s="1134"/>
      <c r="DKB65" s="1134"/>
      <c r="DKC65" s="1268"/>
      <c r="DKD65" s="1268"/>
      <c r="DKE65" s="1134"/>
      <c r="DKF65" s="1134"/>
      <c r="DKG65" s="1515"/>
      <c r="DKH65" s="1503"/>
      <c r="DKI65" s="1122"/>
      <c r="DKJ65" s="1122"/>
      <c r="DKK65" s="1122"/>
      <c r="DKL65" s="1134"/>
      <c r="DKM65" s="1515"/>
      <c r="DKN65" s="1503"/>
      <c r="DKO65" s="1134"/>
      <c r="DKP65" s="1502"/>
      <c r="DKQ65" s="1503"/>
      <c r="DKR65" s="1122"/>
      <c r="DKS65" s="1122"/>
      <c r="DKT65" s="1502"/>
      <c r="DKU65" s="1504"/>
      <c r="DKV65" s="1122"/>
      <c r="DKW65" s="1122"/>
      <c r="DKX65" s="1122"/>
      <c r="DKY65" s="1122"/>
      <c r="DKZ65" s="1122"/>
      <c r="DLA65" s="1122"/>
      <c r="DLB65" s="1122"/>
      <c r="DLC65" s="1502"/>
      <c r="DLD65" s="1504"/>
      <c r="DLE65" s="1122"/>
      <c r="DLF65" s="1122"/>
      <c r="DLG65" s="1122"/>
      <c r="DLH65" s="1122"/>
      <c r="DLI65" s="1122"/>
      <c r="DLJ65" s="1122"/>
      <c r="DLK65" s="1122"/>
      <c r="DLL65" s="1122"/>
      <c r="DLM65" s="1122"/>
      <c r="DLN65" s="1122"/>
      <c r="DLO65" s="1122"/>
      <c r="DLP65" s="1122"/>
      <c r="DLQ65" s="1122"/>
      <c r="DLR65" s="1122"/>
      <c r="DMO65" s="1502"/>
      <c r="DMP65" s="1503"/>
      <c r="DMX65" s="1502"/>
      <c r="DMY65" s="1503"/>
      <c r="DNB65" s="1502"/>
      <c r="DNC65" s="1504"/>
      <c r="DNK65" s="1502"/>
      <c r="DNL65" s="1504"/>
      <c r="DNO65" s="1502"/>
      <c r="DNP65" s="1503"/>
      <c r="DNQ65" s="1122"/>
      <c r="DNR65" s="1122"/>
      <c r="DNS65" s="1122"/>
      <c r="DNT65" s="1122"/>
      <c r="DNU65" s="1515"/>
      <c r="DNV65" s="1503"/>
      <c r="DNW65" s="1134"/>
      <c r="DNX65" s="1502"/>
      <c r="DNY65" s="1503"/>
      <c r="DNZ65" s="1122"/>
      <c r="DOA65" s="1122"/>
      <c r="DOB65" s="1502"/>
      <c r="DOC65" s="1504"/>
      <c r="DOD65" s="1122"/>
      <c r="DOE65" s="1122"/>
      <c r="DOF65" s="1122"/>
      <c r="DOG65" s="1122"/>
      <c r="DOH65" s="1122"/>
      <c r="DOI65" s="1122"/>
      <c r="DOJ65" s="1122"/>
      <c r="DOK65" s="1502"/>
      <c r="DOL65" s="1504"/>
      <c r="DOM65" s="1122"/>
      <c r="DON65" s="1122"/>
      <c r="DOZ65" s="792"/>
      <c r="DPA65" s="792"/>
      <c r="DPB65" s="792"/>
      <c r="DPC65" s="792"/>
      <c r="DPD65" s="792"/>
      <c r="DPE65" s="792"/>
      <c r="DPF65" s="792"/>
      <c r="DPG65" s="792"/>
      <c r="DPH65" s="792"/>
      <c r="DPI65" s="792"/>
      <c r="DPJ65" s="792"/>
      <c r="DPK65" s="792"/>
      <c r="DPL65" s="792"/>
      <c r="DPM65" s="792"/>
      <c r="DPN65" s="792"/>
      <c r="DPO65" s="792"/>
      <c r="DPP65" s="792"/>
      <c r="DPQ65" s="792"/>
      <c r="DPR65" s="792"/>
      <c r="DPS65" s="792"/>
      <c r="DPT65" s="792"/>
      <c r="DPU65" s="792"/>
      <c r="DPV65" s="792"/>
      <c r="DPW65" s="792"/>
      <c r="DPX65" s="792"/>
      <c r="DPY65" s="792"/>
      <c r="DPZ65" s="792"/>
      <c r="DQA65" s="792"/>
      <c r="DQB65" s="792"/>
      <c r="DQC65" s="792"/>
      <c r="DQM65" s="616"/>
      <c r="DQN65" s="616"/>
      <c r="DQV65" s="616"/>
      <c r="DQW65" s="616"/>
      <c r="DQZ65" s="616"/>
      <c r="DRA65" s="616"/>
      <c r="DRI65" s="616"/>
      <c r="DRJ65" s="616"/>
      <c r="DRM65" s="1502"/>
      <c r="DRN65" s="1503"/>
      <c r="DRO65" s="1122"/>
      <c r="DRP65" s="1122"/>
      <c r="DRQ65" s="1122"/>
      <c r="DRR65" s="1122"/>
      <c r="DRS65" s="1515"/>
      <c r="DRT65" s="1503"/>
      <c r="DRU65" s="1134"/>
      <c r="DRV65" s="1502"/>
      <c r="DRW65" s="1503"/>
      <c r="DRX65" s="1122"/>
      <c r="DRY65" s="1122"/>
      <c r="DRZ65" s="1502"/>
      <c r="DSA65" s="1504"/>
      <c r="DSI65" s="1502"/>
      <c r="DSJ65" s="1504"/>
      <c r="DSM65" s="1502"/>
      <c r="DSN65" s="1503"/>
      <c r="DSV65" s="1502"/>
      <c r="DSW65" s="1503"/>
      <c r="DSZ65" s="1502"/>
      <c r="DTA65" s="1504"/>
      <c r="DTI65" s="1502"/>
      <c r="DTJ65" s="1504"/>
      <c r="DTM65" s="1502"/>
      <c r="DTN65" s="1503"/>
      <c r="DTV65" s="1502"/>
      <c r="DTW65" s="1503"/>
      <c r="DTZ65" s="616"/>
      <c r="DUA65" s="616"/>
      <c r="DUI65" s="616"/>
      <c r="DUJ65" s="616"/>
      <c r="DVF65" s="235"/>
      <c r="DVG65" s="235"/>
      <c r="DVH65" s="235"/>
      <c r="DVI65" s="235"/>
      <c r="DVJ65" s="235"/>
      <c r="DVK65" s="235"/>
      <c r="DVL65" s="235"/>
      <c r="DVM65" s="235"/>
      <c r="DVN65" s="235"/>
      <c r="DVO65" s="235"/>
      <c r="DVP65" s="235"/>
      <c r="DVQ65" s="235"/>
      <c r="DVR65" s="235"/>
      <c r="DVS65" s="235"/>
      <c r="DVT65" s="235"/>
      <c r="DVU65" s="235"/>
      <c r="DVV65" s="235"/>
      <c r="DVW65" s="235"/>
      <c r="DVX65" s="235"/>
      <c r="DVY65" s="235"/>
      <c r="DVZ65" s="235"/>
      <c r="DWA65" s="235"/>
      <c r="DWB65" s="235"/>
      <c r="DWC65" s="235"/>
      <c r="DWD65" s="235"/>
      <c r="DWE65" s="235"/>
      <c r="DWF65" s="235"/>
      <c r="DWG65" s="235"/>
      <c r="DWH65" s="235"/>
      <c r="DWI65" s="235"/>
      <c r="DWJ65" s="235"/>
      <c r="DWK65" s="235"/>
      <c r="DWL65" s="235"/>
      <c r="DWM65" s="235"/>
      <c r="DWN65" s="235"/>
      <c r="DWO65" s="235"/>
      <c r="DWP65" s="235"/>
      <c r="DWQ65" s="235"/>
      <c r="DWR65" s="235"/>
      <c r="DWS65" s="235"/>
      <c r="DWT65" s="1268"/>
      <c r="DWU65" s="1268"/>
      <c r="DWV65" s="1134"/>
      <c r="DWW65" s="1134"/>
      <c r="DWX65" s="1134"/>
      <c r="DWY65" s="1134"/>
      <c r="DWZ65" s="1134"/>
      <c r="DXA65" s="1268"/>
      <c r="DXB65" s="1268"/>
      <c r="DXC65" s="1134"/>
      <c r="DXD65" s="1134"/>
      <c r="DXE65" s="1134"/>
      <c r="DXF65" s="1134"/>
      <c r="DXH65" s="1502"/>
      <c r="DXI65" s="1503"/>
      <c r="DXQ65" s="1502"/>
      <c r="DXR65" s="1503"/>
      <c r="DXU65" s="1502"/>
      <c r="DXV65" s="1504"/>
      <c r="DYD65" s="1502"/>
      <c r="DYE65" s="1504"/>
      <c r="DYH65" s="1502"/>
      <c r="DYI65" s="1503"/>
      <c r="DYJ65" s="1122"/>
      <c r="DYK65" s="1122"/>
      <c r="DYL65" s="1122"/>
      <c r="DYM65" s="1134"/>
      <c r="DYN65" s="1515"/>
      <c r="DYO65" s="1503"/>
      <c r="DYP65" s="1134"/>
      <c r="DYQ65" s="1502"/>
      <c r="DYR65" s="1503"/>
      <c r="DYS65" s="1122"/>
      <c r="DYT65" s="1122"/>
      <c r="DYU65" s="1502"/>
      <c r="DYV65" s="1504"/>
      <c r="DZD65" s="1502"/>
      <c r="DZE65" s="1504"/>
      <c r="DZT65" s="235"/>
      <c r="DZU65" s="235"/>
      <c r="DZV65" s="235"/>
      <c r="DZW65" s="235"/>
      <c r="DZX65" s="235"/>
      <c r="DZY65" s="235"/>
      <c r="DZZ65" s="235"/>
      <c r="EAA65" s="235"/>
      <c r="EAB65" s="235"/>
      <c r="EAC65" s="235"/>
      <c r="EAD65" s="235"/>
      <c r="EAE65" s="235"/>
      <c r="EAF65" s="235"/>
      <c r="EAG65" s="235"/>
      <c r="EAH65" s="235"/>
      <c r="EAI65" s="235"/>
      <c r="EAJ65" s="235"/>
      <c r="EAK65" s="235"/>
      <c r="EAL65" s="235"/>
      <c r="EAM65" s="235"/>
      <c r="EAN65" s="235"/>
      <c r="EAO65" s="235"/>
      <c r="EAP65" s="235"/>
      <c r="EAQ65" s="235"/>
      <c r="EAR65" s="235"/>
      <c r="EAS65" s="235"/>
      <c r="EAT65" s="235"/>
      <c r="EAU65" s="235"/>
      <c r="EAV65" s="235"/>
      <c r="EAW65" s="235"/>
      <c r="EAX65" s="235"/>
      <c r="EAY65" s="235"/>
      <c r="EAZ65" s="235"/>
      <c r="EBA65" s="235"/>
      <c r="EBB65" s="235"/>
      <c r="EBC65" s="235"/>
      <c r="EBD65" s="235"/>
      <c r="EBE65" s="235"/>
      <c r="EBF65" s="1502"/>
      <c r="EBG65" s="1503"/>
      <c r="EBO65" s="1502"/>
      <c r="EBP65" s="1503"/>
      <c r="EBS65" s="1502"/>
      <c r="EBT65" s="1504"/>
      <c r="ECB65" s="1502"/>
      <c r="ECC65" s="1504"/>
      <c r="ECF65" s="1502"/>
      <c r="ECG65" s="1503"/>
      <c r="ECH65" s="1122"/>
      <c r="ECI65" s="1122"/>
      <c r="ECJ65" s="1122"/>
      <c r="ECK65" s="1122"/>
      <c r="ECL65" s="1515"/>
      <c r="ECM65" s="1503"/>
      <c r="ECN65" s="1134"/>
      <c r="ECO65" s="1502"/>
      <c r="ECP65" s="1503"/>
      <c r="ECQ65" s="1122"/>
      <c r="ECR65" s="1122"/>
      <c r="ECS65" s="1502"/>
      <c r="ECT65" s="1504"/>
      <c r="ECU65" s="1122"/>
      <c r="ECV65" s="1122"/>
      <c r="ECW65" s="1122"/>
      <c r="ECX65" s="1122"/>
      <c r="ECY65" s="1122"/>
      <c r="ECZ65" s="1122"/>
      <c r="EDA65" s="1122"/>
      <c r="EDB65" s="1502"/>
      <c r="EDC65" s="1504"/>
      <c r="EDD65" s="1122"/>
      <c r="EDE65" s="1122"/>
      <c r="EDF65" s="1502"/>
      <c r="EDG65" s="1503"/>
      <c r="EDO65" s="1502"/>
      <c r="EDP65" s="1503"/>
      <c r="EDS65" s="1502"/>
      <c r="EDT65" s="1504"/>
      <c r="EEB65" s="1502"/>
      <c r="EEC65" s="1504"/>
      <c r="EEF65" s="1502"/>
      <c r="EEG65" s="1503"/>
      <c r="EEO65" s="1502"/>
      <c r="EEP65" s="1503"/>
      <c r="EES65" s="235"/>
      <c r="EET65" s="235"/>
      <c r="EEU65" s="235"/>
      <c r="EEV65" s="235"/>
      <c r="EEW65" s="235"/>
      <c r="EEX65" s="235"/>
      <c r="EEY65" s="235"/>
      <c r="EEZ65" s="235"/>
      <c r="EFA65" s="235"/>
      <c r="EFB65" s="235"/>
      <c r="EFC65" s="235"/>
      <c r="EFD65" s="235"/>
      <c r="EFE65" s="235"/>
      <c r="EFF65" s="235"/>
      <c r="EFG65" s="235"/>
      <c r="EFH65" s="235"/>
      <c r="EFI65" s="235"/>
      <c r="EFJ65" s="235"/>
      <c r="EFK65" s="235"/>
      <c r="EFL65" s="235"/>
      <c r="EFM65" s="235"/>
      <c r="EFN65" s="235"/>
      <c r="EFO65" s="235"/>
      <c r="EFP65" s="235"/>
      <c r="EFQ65" s="235"/>
      <c r="EFR65" s="235"/>
      <c r="EFS65" s="235"/>
      <c r="EFT65" s="235"/>
      <c r="EFU65" s="235"/>
      <c r="EFV65" s="235"/>
      <c r="EFW65" s="235"/>
      <c r="EFX65" s="235"/>
      <c r="EFY65" s="235"/>
      <c r="EFZ65" s="235"/>
      <c r="EGA65" s="235"/>
      <c r="EGB65" s="235"/>
      <c r="EGC65" s="235"/>
      <c r="EGD65" s="235"/>
      <c r="EGE65" s="235"/>
      <c r="EGF65" s="235"/>
      <c r="EGG65" s="235"/>
      <c r="EGH65" s="235"/>
      <c r="EGI65" s="235"/>
      <c r="EGJ65" s="235"/>
      <c r="EGK65" s="235"/>
      <c r="EGL65" s="235"/>
      <c r="EGM65" s="235"/>
      <c r="EGN65" s="235"/>
      <c r="EGO65" s="235"/>
      <c r="EGP65" s="235"/>
      <c r="EGQ65" s="235"/>
      <c r="EHH65" s="616"/>
      <c r="EHI65" s="616"/>
      <c r="EHX65" s="1502"/>
      <c r="EHY65" s="1503"/>
      <c r="EHZ65" s="1122"/>
      <c r="EIA65" s="1122"/>
      <c r="EIB65" s="1122"/>
      <c r="EIC65" s="1122"/>
      <c r="EID65" s="1515"/>
      <c r="EIE65" s="1503"/>
      <c r="EIF65" s="1134"/>
      <c r="EIG65" s="1502"/>
      <c r="EIH65" s="1503"/>
      <c r="EII65" s="1122"/>
      <c r="EIJ65" s="1122"/>
      <c r="EIK65" s="1502"/>
      <c r="EIL65" s="1504"/>
      <c r="EIM65" s="1122"/>
      <c r="EIN65" s="1122"/>
      <c r="EIO65" s="1122"/>
      <c r="EIP65" s="1122"/>
      <c r="EIQ65" s="1122"/>
      <c r="EIR65" s="1122"/>
      <c r="EIS65" s="1122"/>
      <c r="EIT65" s="1502"/>
      <c r="EIU65" s="1504"/>
      <c r="EIV65" s="1122"/>
      <c r="EIW65" s="1122"/>
      <c r="EIX65" s="1502"/>
      <c r="EIY65" s="1503"/>
      <c r="EJG65" s="1502"/>
      <c r="EJH65" s="1503"/>
      <c r="EJK65" s="1502"/>
      <c r="EJL65" s="1504"/>
      <c r="EJT65" s="1502"/>
      <c r="EJU65" s="1504"/>
      <c r="EJX65" s="1502"/>
      <c r="EJY65" s="1503"/>
      <c r="EKG65" s="1502"/>
      <c r="EKH65" s="1503"/>
      <c r="EKL65" s="1506"/>
      <c r="EKM65" s="1507"/>
      <c r="EKN65" s="1264"/>
      <c r="EKO65" s="1506"/>
      <c r="EKP65" s="1508"/>
      <c r="ELA65" s="616"/>
      <c r="ELB65" s="616"/>
      <c r="ELJ65" s="616"/>
      <c r="ELK65" s="616"/>
      <c r="EMM65" s="1502"/>
      <c r="EMN65" s="1503"/>
      <c r="EMV65" s="1502"/>
      <c r="EMW65" s="1503"/>
      <c r="EMZ65" s="1502"/>
      <c r="ENA65" s="1504"/>
      <c r="ENI65" s="1502"/>
      <c r="ENJ65" s="1504"/>
      <c r="ENM65" s="1502"/>
      <c r="ENN65" s="1503"/>
      <c r="ENO65" s="1122"/>
      <c r="ENP65" s="1122"/>
      <c r="ENQ65" s="1122"/>
      <c r="ENR65" s="1122"/>
      <c r="ENS65" s="1515"/>
      <c r="ENT65" s="1503"/>
      <c r="ENU65" s="1134"/>
      <c r="ENV65" s="1502"/>
      <c r="ENW65" s="1503"/>
      <c r="ENX65" s="1122"/>
      <c r="ENY65" s="1122"/>
      <c r="ENZ65" s="1502"/>
      <c r="EOA65" s="1504"/>
      <c r="EOB65" s="1122"/>
      <c r="EOC65" s="1122"/>
      <c r="EOD65" s="1122"/>
      <c r="EOE65" s="1122"/>
      <c r="EOF65" s="1122"/>
      <c r="EOG65" s="1122"/>
      <c r="EOH65" s="1122"/>
      <c r="EOI65" s="1502"/>
      <c r="EOJ65" s="1504"/>
      <c r="EOK65" s="1122"/>
      <c r="EOL65" s="1122"/>
      <c r="EOM65" s="1122"/>
      <c r="EON65" s="1506"/>
      <c r="EOO65" s="1507"/>
      <c r="EOP65" s="1264"/>
      <c r="EOQ65" s="1506"/>
      <c r="EOR65" s="1508"/>
      <c r="EOX65" s="792"/>
      <c r="EOY65" s="792"/>
      <c r="EOZ65" s="792"/>
      <c r="EPA65" s="792"/>
      <c r="EPB65" s="792"/>
      <c r="EPC65" s="792"/>
      <c r="EPD65" s="792"/>
      <c r="EPE65" s="792"/>
      <c r="EPF65" s="792"/>
      <c r="EPG65" s="792"/>
      <c r="EPH65" s="792"/>
      <c r="EPI65" s="792"/>
      <c r="EPJ65" s="792"/>
      <c r="EPK65" s="792"/>
      <c r="EPL65" s="792"/>
      <c r="EPM65" s="792"/>
      <c r="EPN65" s="792"/>
      <c r="EPO65" s="616"/>
      <c r="EPP65" s="616"/>
      <c r="EQE65" s="1515"/>
      <c r="EQF65" s="1503"/>
      <c r="EQG65" s="1134"/>
      <c r="EQH65" s="1134"/>
      <c r="EQI65" s="1134"/>
      <c r="EQJ65" s="1134"/>
      <c r="EQK65" s="1515"/>
      <c r="EQL65" s="1503"/>
      <c r="EQM65" s="1134"/>
      <c r="EQN65" s="1502"/>
      <c r="EQO65" s="1503"/>
      <c r="EQP65" s="1264"/>
      <c r="EQQ65" s="1264"/>
      <c r="EQR65" s="1502"/>
      <c r="EQS65" s="1504"/>
      <c r="EQT65" s="1264"/>
      <c r="EQU65" s="1264"/>
      <c r="EQV65" s="1264"/>
      <c r="EQW65" s="1264"/>
      <c r="EQX65" s="1264"/>
      <c r="EQY65" s="1264"/>
      <c r="EQZ65" s="1264"/>
      <c r="ERA65" s="1502"/>
      <c r="ERB65" s="1504"/>
      <c r="ERC65" s="1264"/>
      <c r="ERD65" s="1264"/>
      <c r="ERE65" s="1264"/>
      <c r="ERF65" s="1506"/>
      <c r="ERG65" s="1507"/>
      <c r="ERH65" s="1264"/>
      <c r="ERI65" s="1506"/>
      <c r="ERJ65" s="1508"/>
      <c r="ERK65" s="1122"/>
      <c r="ERL65" s="1122"/>
      <c r="ERM65" s="1122"/>
      <c r="ERN65" s="1122"/>
      <c r="ERO65" s="1122"/>
      <c r="ERP65" s="1122"/>
      <c r="ERU65" s="230"/>
      <c r="ERV65" s="1664"/>
      <c r="ERW65" s="1664"/>
      <c r="ERX65" s="227"/>
      <c r="ETA65" s="1518"/>
      <c r="ETB65" s="1518"/>
      <c r="ETC65" s="1518"/>
      <c r="ETD65" s="1518"/>
      <c r="ETE65" s="1518"/>
      <c r="ETF65" s="1518"/>
    </row>
    <row r="66" spans="1:3906" s="226" customFormat="1" ht="15" customHeight="1">
      <c r="A66" s="1264"/>
      <c r="B66" s="1518"/>
      <c r="C66" s="1518"/>
      <c r="D66" s="1518"/>
      <c r="E66" s="1518"/>
      <c r="F66" s="1518"/>
      <c r="G66" s="1518"/>
      <c r="J66" s="1310"/>
      <c r="K66" s="1310"/>
      <c r="L66" s="1310"/>
      <c r="M66" s="1310"/>
      <c r="N66" s="1310"/>
      <c r="O66" s="1310"/>
      <c r="P66" s="1310"/>
      <c r="Q66" s="1310"/>
      <c r="R66" s="1310"/>
      <c r="S66" s="1310"/>
      <c r="T66" s="1310"/>
      <c r="U66" s="1310"/>
      <c r="V66" s="1310"/>
      <c r="W66" s="1310"/>
      <c r="X66" s="1310"/>
      <c r="Y66" s="1310"/>
      <c r="Z66" s="1310"/>
      <c r="AA66" s="1310"/>
      <c r="AF66" s="780"/>
      <c r="AP66" s="623"/>
      <c r="AQ66" s="623"/>
      <c r="BA66" s="1502"/>
      <c r="BB66" s="1503"/>
      <c r="BG66" s="1502"/>
      <c r="BH66" s="1503"/>
      <c r="BI66" s="231"/>
      <c r="BJ66" s="1502"/>
      <c r="BK66" s="1503"/>
      <c r="BN66" s="1502"/>
      <c r="BO66" s="1504"/>
      <c r="BW66" s="1502"/>
      <c r="BX66" s="1504"/>
      <c r="CB66" s="1506"/>
      <c r="CC66" s="1507"/>
      <c r="CE66" s="1506"/>
      <c r="CF66" s="1508"/>
      <c r="CM66" s="1502"/>
      <c r="CN66" s="1503"/>
      <c r="CO66" s="1122"/>
      <c r="CP66" s="1122"/>
      <c r="CQ66" s="1122"/>
      <c r="CR66" s="1122"/>
      <c r="CS66" s="1502"/>
      <c r="CT66" s="1503"/>
      <c r="CU66" s="231"/>
      <c r="CV66" s="1502"/>
      <c r="CW66" s="1503"/>
      <c r="CX66" s="1122"/>
      <c r="CY66" s="1122"/>
      <c r="CZ66" s="1502"/>
      <c r="DA66" s="1504"/>
      <c r="DI66" s="1502"/>
      <c r="DJ66" s="1504"/>
      <c r="EE66" s="1122"/>
      <c r="EF66" s="1122"/>
      <c r="EG66" s="1122"/>
      <c r="EH66" s="1122"/>
      <c r="EI66" s="1122"/>
      <c r="EJ66" s="1122"/>
      <c r="EK66" s="1122"/>
      <c r="EL66" s="1122"/>
      <c r="EM66" s="1122"/>
      <c r="EN66" s="1122"/>
      <c r="EO66" s="1502"/>
      <c r="EP66" s="1503"/>
      <c r="EQ66" s="1122"/>
      <c r="ER66" s="1122"/>
      <c r="ES66" s="1122"/>
      <c r="ET66" s="1122"/>
      <c r="EU66" s="1502"/>
      <c r="EV66" s="1515"/>
      <c r="EW66" s="231"/>
      <c r="EX66" s="1515"/>
      <c r="EY66" s="1503"/>
      <c r="EZ66" s="1134"/>
      <c r="FA66" s="1134"/>
      <c r="FB66" s="1515"/>
      <c r="FC66" s="1504"/>
      <c r="FD66" s="1134"/>
      <c r="FE66" s="1134"/>
      <c r="FF66" s="1134"/>
      <c r="FG66" s="1134"/>
      <c r="FH66" s="1134"/>
      <c r="FI66" s="1134"/>
      <c r="FJ66" s="1134"/>
      <c r="FK66" s="1515"/>
      <c r="FL66" s="1504"/>
      <c r="FM66" s="1134"/>
      <c r="FN66" s="1134"/>
      <c r="FO66" s="1134"/>
      <c r="FP66" s="1134"/>
      <c r="FQ66" s="1134"/>
      <c r="FR66" s="1134"/>
      <c r="FS66" s="1134"/>
      <c r="FT66" s="1134"/>
      <c r="FU66" s="1134"/>
      <c r="FV66" s="1134"/>
      <c r="FW66" s="1134"/>
      <c r="FX66" s="1134"/>
      <c r="FY66" s="1134"/>
      <c r="FZ66" s="1134"/>
      <c r="GA66" s="1134"/>
      <c r="GB66" s="1134"/>
      <c r="GC66" s="1134"/>
      <c r="GD66" s="1134"/>
      <c r="GE66" s="1134"/>
      <c r="GF66" s="1134"/>
      <c r="GG66" s="1134"/>
      <c r="GH66" s="1134"/>
      <c r="GI66" s="1134"/>
      <c r="GJ66" s="1134"/>
      <c r="GK66" s="1134"/>
      <c r="GL66" s="1134"/>
      <c r="GM66" s="1134"/>
      <c r="GN66" s="1134"/>
      <c r="GO66" s="1134"/>
      <c r="GP66" s="1134"/>
      <c r="GQ66" s="1515"/>
      <c r="GR66" s="1503"/>
      <c r="GS66" s="1134"/>
      <c r="GT66" s="1134"/>
      <c r="GU66" s="1134"/>
      <c r="GV66" s="1134"/>
      <c r="GW66" s="1515"/>
      <c r="GX66" s="1503"/>
      <c r="GY66" s="1134"/>
      <c r="GZ66" s="1502"/>
      <c r="HA66" s="1503"/>
      <c r="HB66" s="1122"/>
      <c r="HC66" s="1122"/>
      <c r="HD66" s="1502"/>
      <c r="HE66" s="1504"/>
      <c r="HF66" s="1122"/>
      <c r="HG66" s="1122"/>
      <c r="HH66" s="1122"/>
      <c r="HI66" s="1122"/>
      <c r="HJ66" s="1122"/>
      <c r="HK66" s="1122"/>
      <c r="HL66" s="1122"/>
      <c r="HM66" s="1502"/>
      <c r="HN66" s="1504"/>
      <c r="HO66" s="1122"/>
      <c r="HP66" s="1122"/>
      <c r="HQ66" s="1122"/>
      <c r="HR66" s="1122"/>
      <c r="HS66" s="1122"/>
      <c r="HT66" s="1122"/>
      <c r="HU66" s="1122"/>
      <c r="HV66" s="1122"/>
      <c r="HW66" s="1122"/>
      <c r="HX66" s="1122"/>
      <c r="HY66" s="1122"/>
      <c r="HZ66" s="1122"/>
      <c r="IA66" s="1122"/>
      <c r="IB66" s="1122"/>
      <c r="IC66" s="1122"/>
      <c r="ID66" s="1122"/>
      <c r="IE66" s="1122"/>
      <c r="IF66" s="1122"/>
      <c r="IG66" s="1122"/>
      <c r="IH66" s="1122"/>
      <c r="II66" s="1122"/>
      <c r="IJ66" s="1122"/>
      <c r="IK66" s="1122"/>
      <c r="IL66" s="1122"/>
      <c r="IM66" s="1122"/>
      <c r="IN66" s="1122"/>
      <c r="IO66" s="1122"/>
      <c r="IP66" s="1122"/>
      <c r="IQ66" s="1122"/>
      <c r="IR66" s="1122"/>
      <c r="IS66" s="1502"/>
      <c r="IT66" s="1503"/>
      <c r="IU66" s="1122"/>
      <c r="IV66" s="1122"/>
      <c r="IW66" s="1122"/>
      <c r="IX66" s="1122"/>
      <c r="IY66" s="1502"/>
      <c r="IZ66" s="1515"/>
      <c r="JA66" s="231"/>
      <c r="JB66" s="1515"/>
      <c r="JC66" s="1503"/>
      <c r="JD66" s="1134"/>
      <c r="JE66" s="1134"/>
      <c r="JF66" s="1515"/>
      <c r="JG66" s="1504"/>
      <c r="JH66" s="1134"/>
      <c r="JI66" s="1134"/>
      <c r="JJ66" s="1134"/>
      <c r="JK66" s="1134"/>
      <c r="JL66" s="1134"/>
      <c r="JM66" s="1134"/>
      <c r="JN66" s="1134"/>
      <c r="JO66" s="1515"/>
      <c r="JP66" s="1504"/>
      <c r="JQ66" s="1134"/>
      <c r="JR66" s="1134"/>
      <c r="JS66" s="1134"/>
      <c r="JT66" s="1134"/>
      <c r="JU66" s="1134"/>
      <c r="JV66" s="1134"/>
      <c r="JW66" s="1134"/>
      <c r="JX66" s="1134"/>
      <c r="JY66" s="1134"/>
      <c r="JZ66" s="1134"/>
      <c r="KA66" s="1134"/>
      <c r="KB66" s="1134"/>
      <c r="KC66" s="1134"/>
      <c r="KD66" s="1134"/>
      <c r="KE66" s="1134"/>
      <c r="KF66" s="1134"/>
      <c r="KG66" s="1134"/>
      <c r="KH66" s="1134"/>
      <c r="KI66" s="1134"/>
      <c r="KJ66" s="1134"/>
      <c r="KK66" s="1134"/>
      <c r="KL66" s="1134"/>
      <c r="KM66" s="1134"/>
      <c r="KN66" s="1134"/>
      <c r="KO66" s="1134"/>
      <c r="KP66" s="1134"/>
      <c r="KQ66" s="1134"/>
      <c r="KR66" s="1134"/>
      <c r="KS66" s="1134"/>
      <c r="KT66" s="1134"/>
      <c r="KU66" s="1515"/>
      <c r="KV66" s="1503"/>
      <c r="KW66" s="1134"/>
      <c r="KX66" s="1134"/>
      <c r="KY66" s="1134"/>
      <c r="KZ66" s="1134"/>
      <c r="LA66" s="1515"/>
      <c r="LB66" s="1503"/>
      <c r="LC66" s="1134"/>
      <c r="LD66" s="1515"/>
      <c r="LE66" s="1503"/>
      <c r="LF66" s="1134"/>
      <c r="LG66" s="1134"/>
      <c r="LH66" s="1515"/>
      <c r="LI66" s="1504"/>
      <c r="LJ66" s="1134"/>
      <c r="LK66" s="1134"/>
      <c r="LL66" s="1134"/>
      <c r="LM66" s="1134"/>
      <c r="LN66" s="1134"/>
      <c r="LO66" s="1134"/>
      <c r="LP66" s="1134"/>
      <c r="LQ66" s="1515"/>
      <c r="LR66" s="1504"/>
      <c r="LS66" s="1134"/>
      <c r="LT66" s="1134"/>
      <c r="LU66" s="1134"/>
      <c r="LV66" s="1134"/>
      <c r="LW66" s="1134"/>
      <c r="LX66" s="1134"/>
      <c r="LY66" s="1134"/>
      <c r="LZ66" s="1134"/>
      <c r="MA66" s="1134"/>
      <c r="MB66" s="1134"/>
      <c r="MC66" s="1134"/>
      <c r="MD66" s="1134"/>
      <c r="ME66" s="1134"/>
      <c r="MF66" s="1134"/>
      <c r="MG66" s="1134"/>
      <c r="MH66" s="1134"/>
      <c r="MI66" s="1134"/>
      <c r="MJ66" s="1134"/>
      <c r="MK66" s="1134"/>
      <c r="ML66" s="1134"/>
      <c r="MM66" s="1134"/>
      <c r="MN66" s="1134"/>
      <c r="MO66" s="1134"/>
      <c r="MP66" s="1134"/>
      <c r="MQ66" s="1134"/>
      <c r="MR66" s="1134"/>
      <c r="MS66" s="1134"/>
      <c r="MT66" s="1134"/>
      <c r="MU66" s="1134"/>
      <c r="MV66" s="1134"/>
      <c r="MW66" s="1515"/>
      <c r="MX66" s="1503"/>
      <c r="MY66" s="1134"/>
      <c r="MZ66" s="1134"/>
      <c r="NA66" s="1134"/>
      <c r="NB66" s="1134"/>
      <c r="NC66" s="1515"/>
      <c r="ND66" s="1503"/>
      <c r="NE66" s="1134"/>
      <c r="NF66" s="1502"/>
      <c r="NG66" s="1503"/>
      <c r="NH66" s="1122"/>
      <c r="NI66" s="1122"/>
      <c r="NJ66" s="1502"/>
      <c r="NK66" s="1504"/>
      <c r="NL66" s="1122"/>
      <c r="NM66" s="1122"/>
      <c r="NN66" s="1122"/>
      <c r="NO66" s="1122"/>
      <c r="NP66" s="1122"/>
      <c r="NQ66" s="1122"/>
      <c r="NR66" s="1122"/>
      <c r="NS66" s="1502"/>
      <c r="NT66" s="1504"/>
      <c r="NU66" s="1122"/>
      <c r="NV66" s="1122"/>
      <c r="NW66" s="1122"/>
      <c r="NX66" s="1506"/>
      <c r="NY66" s="1507"/>
      <c r="NZ66" s="1264"/>
      <c r="OA66" s="1506"/>
      <c r="OB66" s="1508"/>
      <c r="OC66" s="1122"/>
      <c r="OD66" s="1122"/>
      <c r="OE66" s="1122"/>
      <c r="OF66" s="1122"/>
      <c r="OG66" s="1122"/>
      <c r="OH66" s="1122"/>
      <c r="OI66" s="1665"/>
      <c r="OJ66" s="1666"/>
      <c r="OK66" s="1122"/>
      <c r="OL66" s="1122"/>
      <c r="OM66" s="1122"/>
      <c r="ON66" s="1122"/>
      <c r="OO66" s="1502"/>
      <c r="OP66" s="1515"/>
      <c r="OQ66" s="231"/>
      <c r="OR66" s="1515"/>
      <c r="OS66" s="1503"/>
      <c r="OT66" s="1134"/>
      <c r="OU66" s="1122"/>
      <c r="OV66" s="1502"/>
      <c r="OW66" s="1504"/>
      <c r="OX66" s="1122"/>
      <c r="OY66" s="1122"/>
      <c r="OZ66" s="1122"/>
      <c r="PA66" s="1122"/>
      <c r="PE66" s="616"/>
      <c r="PF66" s="616"/>
      <c r="PJ66" s="1506"/>
      <c r="PK66" s="1507"/>
      <c r="PL66" s="1264"/>
      <c r="PM66" s="1506"/>
      <c r="PN66" s="1508"/>
      <c r="PO66" s="1122"/>
      <c r="PP66" s="1122"/>
      <c r="PQ66" s="1122"/>
      <c r="PR66" s="1122"/>
      <c r="PS66" s="1122"/>
      <c r="PT66" s="1122"/>
      <c r="PU66" s="1502"/>
      <c r="PV66" s="1503"/>
      <c r="PW66" s="1122"/>
      <c r="PX66" s="1122"/>
      <c r="PY66" s="1122"/>
      <c r="PZ66" s="1122"/>
      <c r="QA66" s="1502"/>
      <c r="QB66" s="1515"/>
      <c r="QC66" s="231"/>
      <c r="QD66" s="1515"/>
      <c r="QE66" s="1503"/>
      <c r="QF66" s="1134"/>
      <c r="QG66" s="1134"/>
      <c r="QH66" s="1515"/>
      <c r="QI66" s="1504"/>
      <c r="QJ66" s="1134"/>
      <c r="QK66" s="1134"/>
      <c r="QL66" s="1134"/>
      <c r="QM66" s="1134"/>
      <c r="QN66" s="1134"/>
      <c r="QO66" s="1134"/>
      <c r="QP66" s="1134"/>
      <c r="QQ66" s="1515"/>
      <c r="QR66" s="1504"/>
      <c r="QS66" s="1134"/>
      <c r="QT66" s="1134"/>
      <c r="QU66" s="1134"/>
      <c r="QV66" s="1134"/>
      <c r="QW66" s="1134"/>
      <c r="QX66" s="1134"/>
      <c r="QY66" s="1134"/>
      <c r="QZ66" s="1134"/>
      <c r="RA66" s="1134"/>
      <c r="RB66" s="1134"/>
      <c r="RC66" s="1134"/>
      <c r="RD66" s="1134"/>
      <c r="RE66" s="1134"/>
      <c r="RF66" s="1134"/>
      <c r="RG66" s="1134"/>
      <c r="RH66" s="1134"/>
      <c r="RI66" s="1134"/>
      <c r="RJ66" s="1134"/>
      <c r="RK66" s="1134"/>
      <c r="RL66" s="1134"/>
      <c r="RM66" s="1134"/>
      <c r="RN66" s="1134"/>
      <c r="RO66" s="1134"/>
      <c r="RP66" s="1134"/>
      <c r="RQ66" s="1134"/>
      <c r="RR66" s="1134"/>
      <c r="RS66" s="1134"/>
      <c r="RT66" s="1134"/>
      <c r="RU66" s="1134"/>
      <c r="RV66" s="1134"/>
      <c r="RW66" s="1515"/>
      <c r="RX66" s="1503"/>
      <c r="RY66" s="1134"/>
      <c r="RZ66" s="1134"/>
      <c r="SA66" s="1134"/>
      <c r="SB66" s="1134"/>
      <c r="SC66" s="1515"/>
      <c r="SD66" s="1503"/>
      <c r="SE66" s="1134"/>
      <c r="SF66" s="1502"/>
      <c r="SG66" s="1503"/>
      <c r="SH66" s="1122"/>
      <c r="SI66" s="1122"/>
      <c r="SJ66" s="1502"/>
      <c r="SK66" s="1504"/>
      <c r="SL66" s="1122"/>
      <c r="SM66" s="1122"/>
      <c r="SN66" s="1122"/>
      <c r="SO66" s="1122"/>
      <c r="SP66" s="1122"/>
      <c r="SQ66" s="1122"/>
      <c r="SR66" s="1122"/>
      <c r="SS66" s="1502"/>
      <c r="ST66" s="1504"/>
      <c r="SU66" s="1122"/>
      <c r="SV66" s="1122"/>
      <c r="SW66" s="1122"/>
      <c r="SX66" s="1122"/>
      <c r="SY66" s="1122"/>
      <c r="SZ66" s="1122"/>
      <c r="TA66" s="1122"/>
      <c r="TB66" s="1122"/>
      <c r="TC66" s="1122"/>
      <c r="TD66" s="1122"/>
      <c r="TE66" s="1122"/>
      <c r="TF66" s="1122"/>
      <c r="TG66" s="1122"/>
      <c r="TH66" s="1122"/>
      <c r="TI66" s="1122"/>
      <c r="TJ66" s="1122"/>
      <c r="TK66" s="1122"/>
      <c r="TL66" s="1122"/>
      <c r="TM66" s="1122"/>
      <c r="TN66" s="1122"/>
      <c r="TO66" s="1122"/>
      <c r="TP66" s="1122"/>
      <c r="TQ66" s="1122"/>
      <c r="TR66" s="1122"/>
      <c r="TS66" s="1122"/>
      <c r="TT66" s="1122"/>
      <c r="TU66" s="1122"/>
      <c r="TV66" s="1122"/>
      <c r="TW66" s="1122"/>
      <c r="TX66" s="1122"/>
      <c r="TY66" s="1502"/>
      <c r="TZ66" s="1503"/>
      <c r="UA66" s="1122"/>
      <c r="UB66" s="1122"/>
      <c r="UC66" s="1122"/>
      <c r="UD66" s="1122"/>
      <c r="UE66" s="1502"/>
      <c r="UF66" s="1515"/>
      <c r="UG66" s="231"/>
      <c r="UH66" s="1515"/>
      <c r="UI66" s="1503"/>
      <c r="UJ66" s="1134"/>
      <c r="UK66" s="1134"/>
      <c r="UL66" s="1515"/>
      <c r="UM66" s="1504"/>
      <c r="UN66" s="1134"/>
      <c r="UO66" s="1134"/>
      <c r="UP66" s="1134"/>
      <c r="UQ66" s="1134"/>
      <c r="UR66" s="1134"/>
      <c r="US66" s="1134"/>
      <c r="UT66" s="1134"/>
      <c r="UU66" s="1515"/>
      <c r="UV66" s="1504"/>
      <c r="UW66" s="1134"/>
      <c r="UX66" s="1134"/>
      <c r="UY66" s="1134"/>
      <c r="UZ66" s="1134"/>
      <c r="VA66" s="1134"/>
      <c r="VB66" s="1134"/>
      <c r="VC66" s="1134"/>
      <c r="VD66" s="1134"/>
      <c r="VE66" s="1134"/>
      <c r="VF66" s="1134"/>
      <c r="VG66" s="1134"/>
      <c r="VH66" s="1134"/>
      <c r="VI66" s="1134"/>
      <c r="VJ66" s="1134"/>
      <c r="VK66" s="1134"/>
      <c r="VL66" s="1134"/>
      <c r="VM66" s="1134"/>
      <c r="VN66" s="1134"/>
      <c r="VO66" s="1134"/>
      <c r="VP66" s="1134"/>
      <c r="VQ66" s="1134"/>
      <c r="VR66" s="1134"/>
      <c r="VS66" s="1134"/>
      <c r="VT66" s="1134"/>
      <c r="VU66" s="1134"/>
      <c r="VV66" s="1134"/>
      <c r="VW66" s="1134"/>
      <c r="VX66" s="1134"/>
      <c r="VY66" s="1134"/>
      <c r="VZ66" s="1134"/>
      <c r="WA66" s="1515"/>
      <c r="WB66" s="1503"/>
      <c r="WC66" s="1134"/>
      <c r="WD66" s="1134"/>
      <c r="WE66" s="1134"/>
      <c r="WF66" s="1134"/>
      <c r="WG66" s="1515"/>
      <c r="WH66" s="1503"/>
      <c r="WI66" s="1134"/>
      <c r="WJ66" s="1502"/>
      <c r="WK66" s="1503"/>
      <c r="WL66" s="1122"/>
      <c r="WM66" s="1122"/>
      <c r="WN66" s="1502"/>
      <c r="WO66" s="1504"/>
      <c r="WP66" s="1122"/>
      <c r="WQ66" s="1122"/>
      <c r="WR66" s="1122"/>
      <c r="WS66" s="1122"/>
      <c r="WT66" s="1122"/>
      <c r="WU66" s="1122"/>
      <c r="WV66" s="1122"/>
      <c r="WW66" s="1502"/>
      <c r="WX66" s="1504"/>
      <c r="WY66" s="1264"/>
      <c r="WZ66" s="1264"/>
      <c r="XA66" s="1264"/>
      <c r="XB66" s="1506"/>
      <c r="XC66" s="1507"/>
      <c r="XD66" s="1264"/>
      <c r="XE66" s="1506"/>
      <c r="XF66" s="1508"/>
      <c r="XG66" s="1122"/>
      <c r="XH66" s="1122"/>
      <c r="XI66" s="1122"/>
      <c r="XJ66" s="1122"/>
      <c r="XK66" s="1122"/>
      <c r="XL66" s="1122"/>
      <c r="XM66" s="1122"/>
      <c r="XN66" s="1122"/>
      <c r="XO66" s="1122"/>
      <c r="XP66" s="1122"/>
      <c r="XQ66" s="1122"/>
      <c r="XR66" s="1122"/>
      <c r="XS66" s="1122"/>
      <c r="XT66" s="1122"/>
      <c r="XU66" s="1122"/>
      <c r="XV66" s="1122"/>
      <c r="XW66" s="1122"/>
      <c r="XX66" s="1122"/>
      <c r="XY66" s="1122"/>
      <c r="XZ66" s="1122"/>
      <c r="YA66" s="1122"/>
      <c r="YB66" s="1122"/>
      <c r="YC66" s="1502"/>
      <c r="YD66" s="1503"/>
      <c r="YE66" s="1122"/>
      <c r="YF66" s="1122"/>
      <c r="YG66" s="1122"/>
      <c r="YH66" s="1122"/>
      <c r="YI66" s="1502"/>
      <c r="YJ66" s="1515"/>
      <c r="YK66" s="231"/>
      <c r="YL66" s="1515"/>
      <c r="YM66" s="1503"/>
      <c r="YN66" s="1134"/>
      <c r="YO66" s="1134"/>
      <c r="YP66" s="1515"/>
      <c r="YQ66" s="1504"/>
      <c r="YR66" s="1134"/>
      <c r="YS66" s="1134"/>
      <c r="YT66" s="1134"/>
      <c r="YU66" s="1134"/>
      <c r="YV66" s="1134"/>
      <c r="YW66" s="1134"/>
      <c r="YX66" s="1134"/>
      <c r="YY66" s="1515"/>
      <c r="YZ66" s="1504"/>
      <c r="ZA66" s="1134"/>
      <c r="ZB66" s="1134"/>
      <c r="ZC66" s="1134"/>
      <c r="ZD66" s="1134"/>
      <c r="ZE66" s="1134"/>
      <c r="ZF66" s="1134"/>
      <c r="ZG66" s="1134"/>
      <c r="ZH66" s="1134"/>
      <c r="ZI66" s="1134"/>
      <c r="ZJ66" s="1134"/>
      <c r="ZK66" s="1134"/>
      <c r="ZL66" s="1134"/>
      <c r="ZM66" s="1134"/>
      <c r="ZN66" s="1134"/>
      <c r="ZO66" s="1134"/>
      <c r="ZP66" s="1134"/>
      <c r="ZQ66" s="1134"/>
      <c r="ZR66" s="1134"/>
      <c r="ZS66" s="1134"/>
      <c r="ZT66" s="1134"/>
      <c r="ZU66" s="1134"/>
      <c r="ZV66" s="1134"/>
      <c r="ZW66" s="1134"/>
      <c r="ZX66" s="1134"/>
      <c r="ZY66" s="1134"/>
      <c r="ZZ66" s="1134"/>
      <c r="AAA66" s="1134"/>
      <c r="AAB66" s="1134"/>
      <c r="AAC66" s="1134"/>
      <c r="AAD66" s="1134"/>
      <c r="AAE66" s="1515"/>
      <c r="AAF66" s="1503"/>
      <c r="AAG66" s="1134"/>
      <c r="AAH66" s="1134"/>
      <c r="AAI66" s="1134"/>
      <c r="AAJ66" s="1134"/>
      <c r="AAK66" s="1515"/>
      <c r="AAL66" s="1503"/>
      <c r="AAM66" s="1134"/>
      <c r="AAN66" s="1502"/>
      <c r="AAO66" s="1503"/>
      <c r="AAP66" s="1264"/>
      <c r="AAQ66" s="1264"/>
      <c r="AAR66" s="1502"/>
      <c r="AAS66" s="1504"/>
      <c r="AAT66" s="1264"/>
      <c r="AAU66" s="1264"/>
      <c r="AAV66" s="1264"/>
      <c r="AAW66" s="1264"/>
      <c r="AAX66" s="1264"/>
      <c r="AAY66" s="1264"/>
      <c r="AAZ66" s="1264"/>
      <c r="ABA66" s="1502"/>
      <c r="ABB66" s="1504"/>
      <c r="ABC66" s="1264"/>
      <c r="ABD66" s="1264"/>
      <c r="ABE66" s="1264"/>
      <c r="ABF66" s="1506"/>
      <c r="ABG66" s="1507"/>
      <c r="ABH66" s="1264"/>
      <c r="ABI66" s="1506"/>
      <c r="ABJ66" s="1508"/>
      <c r="ABK66" s="1122"/>
      <c r="ABL66" s="1122"/>
      <c r="ABM66" s="1122"/>
      <c r="ABN66" s="1122"/>
      <c r="ABO66" s="1122"/>
      <c r="ABP66" s="1122"/>
      <c r="ABQ66" s="1122"/>
      <c r="ABR66" s="1122"/>
      <c r="ABS66" s="1122"/>
      <c r="ABT66" s="1122"/>
      <c r="ABU66" s="1122"/>
      <c r="ABV66" s="1122"/>
      <c r="ABW66" s="1122"/>
      <c r="ABX66" s="1122"/>
      <c r="ABY66" s="1122"/>
      <c r="ABZ66" s="1122"/>
      <c r="ACA66" s="1122"/>
      <c r="ACB66" s="1122"/>
      <c r="ACC66" s="1122"/>
      <c r="ACD66" s="1122"/>
      <c r="ACE66" s="1122"/>
      <c r="ACF66" s="1122"/>
      <c r="ACG66" s="1502"/>
      <c r="ACH66" s="1503"/>
      <c r="ACI66" s="1122"/>
      <c r="ACJ66" s="1122"/>
      <c r="ACK66" s="1122"/>
      <c r="ACL66" s="1122"/>
      <c r="ACM66" s="1502"/>
      <c r="ACN66" s="1515"/>
      <c r="ACO66" s="231"/>
      <c r="ACP66" s="1515"/>
      <c r="ACQ66" s="1503"/>
      <c r="ACR66" s="1134"/>
      <c r="ACS66" s="1134"/>
      <c r="ACT66" s="1515"/>
      <c r="ACU66" s="1504"/>
      <c r="ACV66" s="1134"/>
      <c r="ACW66" s="1134"/>
      <c r="ACX66" s="1134"/>
      <c r="ACY66" s="1134"/>
      <c r="ACZ66" s="1134"/>
      <c r="ADA66" s="1134"/>
      <c r="ADB66" s="1134"/>
      <c r="ADC66" s="1515"/>
      <c r="ADD66" s="1504"/>
      <c r="ADE66" s="1134"/>
      <c r="ADF66" s="1134"/>
      <c r="ADG66" s="1134"/>
      <c r="ADH66" s="1134"/>
      <c r="ADI66" s="1134"/>
      <c r="ADJ66" s="1134"/>
      <c r="ADK66" s="1134"/>
      <c r="ADL66" s="1134"/>
      <c r="ADM66" s="1134"/>
      <c r="ADN66" s="1134"/>
      <c r="ADO66" s="1134"/>
      <c r="ADP66" s="1134"/>
      <c r="ADQ66" s="1134"/>
      <c r="ADR66" s="1134"/>
      <c r="ADS66" s="1134"/>
      <c r="ADT66" s="1134"/>
      <c r="ADU66" s="1134"/>
      <c r="ADV66" s="1134"/>
      <c r="ADW66" s="1134"/>
      <c r="ADX66" s="1134"/>
      <c r="ADY66" s="1134"/>
      <c r="ADZ66" s="1134"/>
      <c r="AEA66" s="1134"/>
      <c r="AEB66" s="1134"/>
      <c r="AEC66" s="1134"/>
      <c r="AED66" s="1134"/>
      <c r="AEE66" s="1134"/>
      <c r="AEF66" s="1134"/>
      <c r="AEG66" s="1134"/>
      <c r="AEH66" s="1134"/>
      <c r="AEI66" s="1515"/>
      <c r="AEJ66" s="1503"/>
      <c r="AEK66" s="1134"/>
      <c r="AEL66" s="1134"/>
      <c r="AEM66" s="1134"/>
      <c r="AEN66" s="1134"/>
      <c r="AEO66" s="1515"/>
      <c r="AEP66" s="1503"/>
      <c r="AEQ66" s="1134"/>
      <c r="AER66" s="1502"/>
      <c r="AES66" s="1503"/>
      <c r="AET66" s="1264"/>
      <c r="AEU66" s="1264"/>
      <c r="AEV66" s="1502"/>
      <c r="AEW66" s="1504"/>
      <c r="AEX66" s="1264"/>
      <c r="AEY66" s="1264"/>
      <c r="AEZ66" s="1264"/>
      <c r="AFA66" s="1264"/>
      <c r="AFB66" s="1264"/>
      <c r="AFC66" s="1264"/>
      <c r="AFD66" s="1264"/>
      <c r="AFE66" s="1502"/>
      <c r="AFF66" s="1504"/>
      <c r="AFG66" s="1264"/>
      <c r="AFH66" s="1264"/>
      <c r="AFI66" s="1264"/>
      <c r="AFJ66" s="1506"/>
      <c r="AFK66" s="1507"/>
      <c r="AFL66" s="1264"/>
      <c r="AFM66" s="1506"/>
      <c r="AFN66" s="1508"/>
      <c r="AFO66" s="1122"/>
      <c r="AFP66" s="1122"/>
      <c r="AFQ66" s="1122"/>
      <c r="AFR66" s="1122"/>
      <c r="AFS66" s="1122"/>
      <c r="AFT66" s="1122"/>
      <c r="AFU66" s="1122"/>
      <c r="AFV66" s="1122"/>
      <c r="AFW66" s="1122"/>
      <c r="AFX66" s="1122"/>
      <c r="AFY66" s="1122"/>
      <c r="AFZ66" s="1122"/>
      <c r="AGA66" s="1122"/>
      <c r="AGB66" s="1122"/>
      <c r="AGC66" s="1122"/>
      <c r="AGD66" s="1122"/>
      <c r="AGE66" s="1122"/>
      <c r="AGF66" s="1122"/>
      <c r="AGG66" s="1122"/>
      <c r="AGH66" s="1122"/>
      <c r="AGI66" s="1122"/>
      <c r="AGJ66" s="1122"/>
      <c r="AGK66" s="1502"/>
      <c r="AGL66" s="1503"/>
      <c r="AGM66" s="1122"/>
      <c r="AGN66" s="1122"/>
      <c r="AGO66" s="1122"/>
      <c r="AGP66" s="1122"/>
      <c r="AGQ66" s="1502"/>
      <c r="AGR66" s="1515"/>
      <c r="AGS66" s="231"/>
      <c r="AGT66" s="1515"/>
      <c r="AGU66" s="1503"/>
      <c r="AGV66" s="1134"/>
      <c r="AGW66" s="1134"/>
      <c r="AGX66" s="1515"/>
      <c r="AGY66" s="1504"/>
      <c r="AGZ66" s="1134"/>
      <c r="AHA66" s="1134"/>
      <c r="AHB66" s="1134"/>
      <c r="AHC66" s="1134"/>
      <c r="AHD66" s="1134"/>
      <c r="AHE66" s="1134"/>
      <c r="AHF66" s="1134"/>
      <c r="AHG66" s="1502"/>
      <c r="AHH66" s="1504"/>
      <c r="AHI66" s="1264"/>
      <c r="AHJ66" s="1264"/>
      <c r="AHK66" s="1264"/>
      <c r="AHL66" s="1506"/>
      <c r="AHM66" s="1507"/>
      <c r="AHN66" s="1264"/>
      <c r="AHO66" s="1506"/>
      <c r="AHP66" s="1508"/>
      <c r="AHQ66" s="1134"/>
      <c r="AHR66" s="1134"/>
      <c r="AHS66" s="1134"/>
      <c r="AHT66" s="1134"/>
      <c r="AHU66" s="1134"/>
      <c r="AHV66" s="1134"/>
      <c r="AHW66" s="1134"/>
      <c r="AHX66" s="1134"/>
      <c r="AHY66" s="1134"/>
      <c r="AHZ66" s="1134"/>
      <c r="AIA66" s="1134"/>
      <c r="AIB66" s="1134"/>
      <c r="AIC66" s="1134"/>
      <c r="AID66" s="1134"/>
      <c r="AIE66" s="1134"/>
      <c r="AIF66" s="1134"/>
      <c r="AIG66" s="1134"/>
      <c r="AIH66" s="1134"/>
      <c r="AII66" s="1134"/>
      <c r="AIJ66" s="1134"/>
      <c r="AIK66" s="1134"/>
      <c r="AIL66" s="1134"/>
      <c r="AIM66" s="1515"/>
      <c r="AIN66" s="1503"/>
      <c r="AIO66" s="1134"/>
      <c r="AIP66" s="1134"/>
      <c r="AIQ66" s="1134"/>
      <c r="AIR66" s="1134"/>
      <c r="AIS66" s="1515"/>
      <c r="AIT66" s="1503"/>
      <c r="AIU66" s="1134"/>
      <c r="AIV66" s="1502"/>
      <c r="AIW66" s="1503"/>
      <c r="AIX66" s="1122"/>
      <c r="AIY66" s="1122"/>
      <c r="AIZ66" s="1502"/>
      <c r="AJA66" s="1504"/>
      <c r="AJB66" s="1122"/>
      <c r="AJC66" s="1122"/>
      <c r="AJD66" s="1122"/>
      <c r="AJE66" s="1122"/>
      <c r="AJF66" s="1122"/>
      <c r="AJG66" s="1122"/>
      <c r="AJH66" s="1122"/>
      <c r="AJI66" s="1502"/>
      <c r="AJJ66" s="1504"/>
      <c r="AJK66" s="1122"/>
      <c r="AJL66" s="1122"/>
      <c r="AJM66" s="1122"/>
      <c r="AJN66" s="1122"/>
      <c r="AJO66" s="1122"/>
      <c r="AJP66" s="1122"/>
      <c r="AJQ66" s="1122"/>
      <c r="AJR66" s="1122"/>
      <c r="AJS66" s="1122"/>
      <c r="AJT66" s="1122"/>
      <c r="AJU66" s="1122"/>
      <c r="AJV66" s="1122"/>
      <c r="AJW66" s="1122"/>
      <c r="AJX66" s="1122"/>
      <c r="AJY66" s="1122"/>
      <c r="AJZ66" s="1122"/>
      <c r="AKA66" s="1122"/>
      <c r="AKB66" s="1122"/>
      <c r="AKC66" s="1122"/>
      <c r="AKD66" s="1122"/>
      <c r="AKE66" s="1122"/>
      <c r="AKF66" s="1122"/>
      <c r="AKG66" s="1122"/>
      <c r="AKH66" s="1122"/>
      <c r="AKI66" s="1122"/>
      <c r="AKJ66" s="1122"/>
      <c r="AKK66" s="1122"/>
      <c r="AKL66" s="1122"/>
      <c r="AKM66" s="1122"/>
      <c r="AKN66" s="1122"/>
      <c r="AKO66" s="1502"/>
      <c r="AKP66" s="1503"/>
      <c r="AKQ66" s="1122"/>
      <c r="AKR66" s="1122"/>
      <c r="AKS66" s="1122"/>
      <c r="AKT66" s="1122"/>
      <c r="AKU66" s="1502"/>
      <c r="AKV66" s="1515"/>
      <c r="AKW66" s="231"/>
      <c r="AKX66" s="1515"/>
      <c r="AKY66" s="1503"/>
      <c r="AKZ66" s="1134"/>
      <c r="ALA66" s="1134"/>
      <c r="ALB66" s="1515"/>
      <c r="ALC66" s="1504"/>
      <c r="ALD66" s="1134"/>
      <c r="ALE66" s="1134"/>
      <c r="ALF66" s="1134"/>
      <c r="ALG66" s="1134"/>
      <c r="ALH66" s="1134"/>
      <c r="ALI66" s="1134"/>
      <c r="ALJ66" s="1134"/>
      <c r="ALK66" s="1515"/>
      <c r="ALL66" s="1504"/>
      <c r="ALM66" s="1134"/>
      <c r="ALN66" s="1134"/>
      <c r="ALO66" s="1134"/>
      <c r="ALP66" s="1506"/>
      <c r="ALQ66" s="1507"/>
      <c r="ALR66" s="1264"/>
      <c r="ALS66" s="1506"/>
      <c r="ALT66" s="1508"/>
      <c r="ALU66" s="1134"/>
      <c r="ALV66" s="1134"/>
      <c r="ALW66" s="1134"/>
      <c r="ALX66" s="1134"/>
      <c r="ALY66" s="1134"/>
      <c r="ALZ66" s="1134"/>
      <c r="AMA66" s="1134"/>
      <c r="AMB66" s="1134"/>
      <c r="AMC66" s="1134"/>
      <c r="AMD66" s="1134"/>
      <c r="AME66" s="1134"/>
      <c r="AMF66" s="1134"/>
      <c r="AMG66" s="1134"/>
      <c r="AMH66" s="1134"/>
      <c r="AMI66" s="1134"/>
      <c r="AMJ66" s="1134"/>
      <c r="AMK66" s="1134"/>
      <c r="AML66" s="1134"/>
      <c r="AMM66" s="1134"/>
      <c r="AMN66" s="1134"/>
      <c r="AMO66" s="1134"/>
      <c r="AMP66" s="1134"/>
      <c r="AMQ66" s="1515"/>
      <c r="AMR66" s="1503"/>
      <c r="AMS66" s="1134"/>
      <c r="AMT66" s="1134"/>
      <c r="AMU66" s="1134"/>
      <c r="AMV66" s="1134"/>
      <c r="AMW66" s="1515"/>
      <c r="AMX66" s="1503"/>
      <c r="AMY66" s="1134"/>
      <c r="AMZ66" s="1502"/>
      <c r="ANA66" s="1503"/>
      <c r="ANB66" s="1122"/>
      <c r="ANC66" s="1122"/>
      <c r="AND66" s="1502"/>
      <c r="ANE66" s="1504"/>
      <c r="ANF66" s="1122"/>
      <c r="ANG66" s="1122"/>
      <c r="ANH66" s="1122"/>
      <c r="ANI66" s="1122"/>
      <c r="ANJ66" s="1122"/>
      <c r="ANK66" s="1122"/>
      <c r="ANL66" s="1122"/>
      <c r="ANM66" s="1502"/>
      <c r="ANN66" s="1504"/>
      <c r="ANO66" s="1122"/>
      <c r="ANP66" s="1122"/>
      <c r="ANQ66" s="1122"/>
      <c r="ANR66" s="1122"/>
      <c r="ANS66" s="1122"/>
      <c r="ANT66" s="1122"/>
      <c r="ANU66" s="1122"/>
      <c r="ANV66" s="1122"/>
      <c r="ANW66" s="1122"/>
      <c r="ANX66" s="1122"/>
      <c r="ANY66" s="1122"/>
      <c r="ANZ66" s="1122"/>
      <c r="AOA66" s="1122"/>
      <c r="AOB66" s="1122"/>
      <c r="AOC66" s="1122"/>
      <c r="AOD66" s="1122"/>
      <c r="AOE66" s="1122"/>
      <c r="AOF66" s="1122"/>
      <c r="AOG66" s="1122"/>
      <c r="AOH66" s="1122"/>
      <c r="AOI66" s="1122"/>
      <c r="AOJ66" s="1122"/>
      <c r="AOK66" s="1122"/>
      <c r="AOL66" s="1122"/>
      <c r="AOM66" s="1122"/>
      <c r="AON66" s="1122"/>
      <c r="AOO66" s="1122"/>
      <c r="AOP66" s="1122"/>
      <c r="AOQ66" s="1122"/>
      <c r="AOR66" s="1122"/>
      <c r="AOS66" s="1502"/>
      <c r="AOT66" s="1503"/>
      <c r="AOU66" s="1122"/>
      <c r="AOV66" s="1122"/>
      <c r="AOW66" s="1122"/>
      <c r="AOX66" s="1122"/>
      <c r="AOY66" s="1502"/>
      <c r="AOZ66" s="1515"/>
      <c r="APA66" s="231"/>
      <c r="APB66" s="1515"/>
      <c r="APC66" s="1503"/>
      <c r="APD66" s="1134"/>
      <c r="APE66" s="1134"/>
      <c r="APF66" s="1515"/>
      <c r="APG66" s="1504"/>
      <c r="APH66" s="1134"/>
      <c r="API66" s="1134"/>
      <c r="APJ66" s="1134"/>
      <c r="APK66" s="1134"/>
      <c r="APL66" s="1134"/>
      <c r="APM66" s="1134"/>
      <c r="APN66" s="1134"/>
      <c r="APO66" s="1515"/>
      <c r="APP66" s="1504"/>
      <c r="APQ66" s="1134"/>
      <c r="APR66" s="1134"/>
      <c r="APS66" s="1134"/>
      <c r="APT66" s="1506"/>
      <c r="APU66" s="1507"/>
      <c r="APV66" s="1264"/>
      <c r="APW66" s="1506"/>
      <c r="APX66" s="1508"/>
      <c r="APY66" s="1134"/>
      <c r="APZ66" s="1134"/>
      <c r="AQA66" s="1134"/>
      <c r="AQB66" s="1134"/>
      <c r="AQC66" s="1134"/>
      <c r="AQD66" s="1134"/>
      <c r="AQE66" s="1134"/>
      <c r="AQF66" s="1134"/>
      <c r="AQG66" s="1134"/>
      <c r="AQH66" s="1134"/>
      <c r="AQI66" s="1134"/>
      <c r="AQJ66" s="1134"/>
      <c r="AQK66" s="1134"/>
      <c r="AQL66" s="1134"/>
      <c r="AQM66" s="1134"/>
      <c r="AQN66" s="1134"/>
      <c r="AQO66" s="1134"/>
      <c r="AQP66" s="1134"/>
      <c r="AQQ66" s="1134"/>
      <c r="AQR66" s="1134"/>
      <c r="AQS66" s="1134"/>
      <c r="AQT66" s="1134"/>
      <c r="AQU66" s="1515"/>
      <c r="AQV66" s="1503"/>
      <c r="AQW66" s="1134"/>
      <c r="AQX66" s="1134"/>
      <c r="AQY66" s="1134"/>
      <c r="AQZ66" s="1134"/>
      <c r="ARA66" s="1515"/>
      <c r="ARB66" s="1503"/>
      <c r="ARC66" s="1134"/>
      <c r="ARD66" s="1502"/>
      <c r="ARE66" s="1503"/>
      <c r="ARF66" s="1122"/>
      <c r="ARG66" s="1122"/>
      <c r="ARH66" s="1502"/>
      <c r="ARI66" s="1504"/>
      <c r="ARJ66" s="1122"/>
      <c r="ARK66" s="1122"/>
      <c r="ARL66" s="1122"/>
      <c r="ARM66" s="1122"/>
      <c r="ARN66" s="1122"/>
      <c r="ARO66" s="1122"/>
      <c r="ARP66" s="1122"/>
      <c r="ARQ66" s="1502"/>
      <c r="ARR66" s="1504"/>
      <c r="ARS66" s="1122"/>
      <c r="ART66" s="1122"/>
      <c r="ARU66" s="1122"/>
      <c r="ARV66" s="1122"/>
      <c r="ARW66" s="1122"/>
      <c r="ARX66" s="1122"/>
      <c r="ARY66" s="1122"/>
      <c r="ARZ66" s="1122"/>
      <c r="ASA66" s="1122"/>
      <c r="ASB66" s="1122"/>
      <c r="ASC66" s="302"/>
      <c r="ASD66" s="302"/>
      <c r="ASE66" s="302"/>
      <c r="ASF66" s="302"/>
      <c r="ASG66" s="302"/>
      <c r="ASH66" s="302"/>
      <c r="ASI66" s="302"/>
      <c r="ASJ66" s="302"/>
      <c r="ASK66" s="302"/>
      <c r="ASL66" s="302"/>
      <c r="ASM66" s="302"/>
      <c r="ASN66" s="302"/>
      <c r="ASO66" s="302"/>
      <c r="ASP66" s="302"/>
      <c r="ASQ66" s="302"/>
      <c r="ASR66" s="1122"/>
      <c r="ASS66" s="1122"/>
      <c r="AST66" s="1122"/>
      <c r="ASU66" s="1122"/>
      <c r="ASV66" s="1122"/>
      <c r="ASW66" s="1502"/>
      <c r="ASX66" s="1503"/>
      <c r="ASY66" s="1122"/>
      <c r="ASZ66" s="1122"/>
      <c r="ATA66" s="1122"/>
      <c r="ATB66" s="1122"/>
      <c r="ATC66" s="1502"/>
      <c r="ATD66" s="1515"/>
      <c r="ATE66" s="231"/>
      <c r="ATF66" s="1515"/>
      <c r="ATG66" s="1503"/>
      <c r="ATH66" s="1122"/>
      <c r="ATI66" s="1122"/>
      <c r="ATJ66" s="1502"/>
      <c r="ATK66" s="1504"/>
      <c r="ATL66" s="1122"/>
      <c r="ATM66" s="1122"/>
      <c r="ATN66" s="1122"/>
      <c r="ATO66" s="1122"/>
      <c r="ATP66" s="1122"/>
      <c r="ATQ66" s="1122"/>
      <c r="ATR66" s="1122"/>
      <c r="ATS66" s="1502"/>
      <c r="ATT66" s="1504"/>
      <c r="ATU66" s="1122"/>
      <c r="ATV66" s="1122"/>
      <c r="ATW66" s="1122"/>
      <c r="ATX66" s="1122"/>
      <c r="ATY66" s="1122"/>
      <c r="ATZ66" s="1122"/>
      <c r="AUA66" s="1122"/>
      <c r="AUB66" s="1122"/>
      <c r="AUC66" s="1122"/>
      <c r="AUD66" s="1122"/>
      <c r="AUE66" s="1122"/>
      <c r="AUF66" s="1122"/>
      <c r="AUG66" s="1122"/>
      <c r="AUH66" s="1122"/>
      <c r="AUI66" s="1648"/>
      <c r="AUJ66" s="1653"/>
      <c r="AUO66" s="1654"/>
      <c r="AUP66" s="1653"/>
      <c r="AUR66" s="1648"/>
      <c r="AUS66" s="1653"/>
      <c r="AUV66" s="1655"/>
      <c r="AUW66" s="1539"/>
      <c r="AVE66" s="1655"/>
      <c r="AVF66" s="1539"/>
      <c r="AVK66" s="1242"/>
      <c r="AVL66" s="1525"/>
      <c r="AVM66" s="1526"/>
      <c r="AVN66" s="1537"/>
      <c r="AVO66" s="1537"/>
      <c r="AVP66" s="1537"/>
      <c r="AVS66" s="1242"/>
      <c r="AVT66" s="1525"/>
      <c r="AVU66" s="1526"/>
      <c r="AVV66" s="1242"/>
      <c r="AWA66" s="1242"/>
      <c r="AWB66" s="1525"/>
      <c r="AWC66" s="1526"/>
      <c r="AWE66" s="1538"/>
      <c r="AWF66" s="1539"/>
      <c r="AWG66" s="1239"/>
      <c r="AWH66" s="1535"/>
      <c r="AWI66" s="1536"/>
      <c r="AWJ66" s="1240"/>
      <c r="AWK66" s="1533"/>
      <c r="AWL66" s="1534"/>
      <c r="AWM66" s="1143"/>
      <c r="AWN66" s="1143"/>
      <c r="AWO66" s="302"/>
      <c r="AWP66" s="302"/>
      <c r="AWQ66" s="302"/>
      <c r="AWR66" s="302"/>
      <c r="AWS66" s="302"/>
      <c r="AWT66" s="302"/>
      <c r="AWU66" s="302"/>
      <c r="AWV66" s="302"/>
      <c r="AWW66" s="302"/>
      <c r="AWX66" s="302"/>
      <c r="AWY66" s="302"/>
      <c r="AWZ66" s="302"/>
      <c r="AXA66" s="302"/>
      <c r="AXB66" s="302"/>
      <c r="AXC66" s="302"/>
      <c r="AXD66" s="302"/>
      <c r="AXE66" s="302"/>
      <c r="AXF66" s="302"/>
      <c r="AXG66" s="302"/>
      <c r="AXH66" s="302"/>
      <c r="AXI66" s="302"/>
      <c r="AXJ66" s="302"/>
      <c r="AXK66" s="302"/>
      <c r="AXL66" s="302"/>
      <c r="AXM66" s="302"/>
      <c r="AXN66" s="302"/>
      <c r="AXQ66" s="1648"/>
      <c r="AXR66" s="1653"/>
      <c r="AXY66" s="1143"/>
      <c r="AXZ66" s="1144"/>
      <c r="AYA66" s="1144"/>
      <c r="AYB66" s="1143"/>
      <c r="AYD66" s="1655"/>
      <c r="AYE66" s="1539"/>
      <c r="AYK66" s="1143"/>
      <c r="AYL66" s="1143"/>
      <c r="AYM66" s="1144"/>
      <c r="AYN66" s="1144"/>
      <c r="AYO66" s="1143"/>
      <c r="AYP66" s="1143"/>
      <c r="AYQ66" s="1146"/>
      <c r="AYU66" s="780"/>
      <c r="AYW66" s="230"/>
      <c r="AYZ66" s="235"/>
      <c r="AZA66" s="235"/>
      <c r="AZB66" s="235"/>
      <c r="AZC66" s="1637"/>
      <c r="AZD66" s="1638"/>
      <c r="AZE66" s="1638"/>
      <c r="AZF66" s="1274"/>
      <c r="AZK66" s="1515"/>
      <c r="AZL66" s="1503"/>
      <c r="AZM66" s="1134"/>
      <c r="AZN66" s="1134"/>
      <c r="AZO66" s="1134"/>
      <c r="AZP66" s="1134"/>
      <c r="AZQ66" s="1515"/>
      <c r="AZR66" s="1503"/>
      <c r="AZS66" s="1134"/>
      <c r="AZT66" s="1502"/>
      <c r="AZU66" s="1503"/>
      <c r="AZV66" s="1264"/>
      <c r="AZW66" s="1264"/>
      <c r="AZX66" s="1502"/>
      <c r="AZY66" s="1504"/>
      <c r="AZZ66" s="1264"/>
      <c r="BAA66" s="1264"/>
      <c r="BAB66" s="1264"/>
      <c r="BAC66" s="1264"/>
      <c r="BAD66" s="1264"/>
      <c r="BAE66" s="1264"/>
      <c r="BAF66" s="1264"/>
      <c r="BAG66" s="1502"/>
      <c r="BAH66" s="1504"/>
      <c r="BAI66" s="1264"/>
      <c r="BAJ66" s="1264"/>
      <c r="BAK66" s="1264"/>
      <c r="BAL66" s="1506"/>
      <c r="BAM66" s="1507"/>
      <c r="BAN66" s="1264"/>
      <c r="BAO66" s="1506"/>
      <c r="BAP66" s="1508"/>
      <c r="BAQ66" s="747"/>
      <c r="BAR66" s="747"/>
      <c r="BAU66" s="249"/>
      <c r="BAV66" s="249"/>
      <c r="BAW66" s="1122"/>
      <c r="BAX66" s="1122"/>
      <c r="BAY66" s="1122"/>
      <c r="BAZ66" s="1122"/>
      <c r="BBA66" s="1122"/>
      <c r="BBB66" s="1122"/>
      <c r="BBC66" s="1122"/>
      <c r="BBD66" s="1122"/>
      <c r="BBE66" s="1122"/>
      <c r="BBF66" s="1122"/>
      <c r="BBG66" s="1122"/>
      <c r="BBH66" s="1122"/>
      <c r="BBI66" s="1122"/>
      <c r="BBJ66" s="1122"/>
      <c r="BBK66" s="1122"/>
      <c r="BBL66" s="1122"/>
      <c r="BBM66" s="1502"/>
      <c r="BBN66" s="1503"/>
      <c r="BBO66" s="1122"/>
      <c r="BBP66" s="1122"/>
      <c r="BBQ66" s="1122"/>
      <c r="BBR66" s="1122"/>
      <c r="BBS66" s="1502"/>
      <c r="BBT66" s="1515"/>
      <c r="BBU66" s="231"/>
      <c r="BBV66" s="1515"/>
      <c r="BBW66" s="1503"/>
      <c r="BBX66" s="1134"/>
      <c r="BBY66" s="1134"/>
      <c r="BBZ66" s="1515"/>
      <c r="BCA66" s="1504"/>
      <c r="BCB66" s="1134"/>
      <c r="BCC66" s="1134"/>
      <c r="BCD66" s="1134"/>
      <c r="BCE66" s="1134"/>
      <c r="BCF66" s="1134"/>
      <c r="BCG66" s="1134"/>
      <c r="BCH66" s="1134"/>
      <c r="BCI66" s="1515"/>
      <c r="BCJ66" s="1504"/>
      <c r="BCK66" s="1134"/>
      <c r="BCL66" s="1134"/>
      <c r="BCM66" s="1134"/>
      <c r="BCN66" s="1506"/>
      <c r="BCO66" s="1507"/>
      <c r="BCP66" s="1264"/>
      <c r="BCQ66" s="1506"/>
      <c r="BCR66" s="1508"/>
      <c r="BCS66" s="1134"/>
      <c r="BCT66" s="1134"/>
      <c r="BCU66" s="1134"/>
      <c r="BCV66" s="1134"/>
      <c r="BCW66" s="1134"/>
      <c r="BCX66" s="1134"/>
      <c r="BCY66" s="1134"/>
      <c r="BCZ66" s="1134"/>
      <c r="BDA66" s="1134"/>
      <c r="BDB66" s="1134"/>
      <c r="BDC66" s="1134"/>
      <c r="BDD66" s="1134"/>
      <c r="BDE66" s="1134"/>
      <c r="BDF66" s="1134"/>
      <c r="BDG66" s="1134"/>
      <c r="BDH66" s="1134"/>
      <c r="BDI66" s="1134"/>
      <c r="BDJ66" s="1134"/>
      <c r="BDK66" s="1134"/>
      <c r="BDL66" s="1134"/>
      <c r="BDM66" s="1134"/>
      <c r="BDN66" s="1134"/>
      <c r="BDO66" s="1515"/>
      <c r="BDP66" s="1503"/>
      <c r="BDQ66" s="1134"/>
      <c r="BDR66" s="1134"/>
      <c r="BDS66" s="1134"/>
      <c r="BDT66" s="1134"/>
      <c r="BDU66" s="1515"/>
      <c r="BDV66" s="1503"/>
      <c r="BDW66" s="1134"/>
      <c r="BDX66" s="1502"/>
      <c r="BDY66" s="1503"/>
      <c r="BDZ66" s="1122"/>
      <c r="BEA66" s="1122"/>
      <c r="BEB66" s="1502"/>
      <c r="BEC66" s="1504"/>
      <c r="BED66" s="1122"/>
      <c r="BEE66" s="1122"/>
      <c r="BEF66" s="1122"/>
      <c r="BEG66" s="1122"/>
      <c r="BEH66" s="1122"/>
      <c r="BEI66" s="1122"/>
      <c r="BEJ66" s="1122"/>
      <c r="BEK66" s="1502"/>
      <c r="BEL66" s="1504"/>
      <c r="BEM66" s="1122"/>
      <c r="BEN66" s="1122"/>
      <c r="BEO66" s="1122"/>
      <c r="BEP66" s="1122"/>
      <c r="BEQ66" s="1122"/>
      <c r="BER66" s="1122"/>
      <c r="BES66" s="1122"/>
      <c r="BET66" s="1122"/>
      <c r="BEU66" s="1122"/>
      <c r="BEV66" s="1122"/>
      <c r="BEW66" s="1122"/>
      <c r="BEX66" s="1122"/>
      <c r="BEY66" s="1122"/>
      <c r="BEZ66" s="1122"/>
      <c r="BFA66" s="1122"/>
      <c r="BFB66" s="1122"/>
      <c r="BFC66" s="1122"/>
      <c r="BFD66" s="1122"/>
      <c r="BFE66" s="1122"/>
      <c r="BFF66" s="1122"/>
      <c r="BFG66" s="1122"/>
      <c r="BFH66" s="1122"/>
      <c r="BFI66" s="1122"/>
      <c r="BFJ66" s="1122"/>
      <c r="BFK66" s="1122"/>
      <c r="BFL66" s="1122"/>
      <c r="BFM66" s="1122"/>
      <c r="BFN66" s="1122"/>
      <c r="BFO66" s="1122"/>
      <c r="BFP66" s="1122"/>
      <c r="BFQ66" s="1502"/>
      <c r="BFR66" s="1503"/>
      <c r="BFS66" s="1122"/>
      <c r="BFT66" s="1122"/>
      <c r="BFU66" s="1122"/>
      <c r="BFV66" s="1122"/>
      <c r="BFW66" s="1502"/>
      <c r="BFX66" s="1515"/>
      <c r="BFY66" s="231"/>
      <c r="BFZ66" s="1515"/>
      <c r="BGA66" s="1503"/>
      <c r="BGB66" s="1134"/>
      <c r="BGC66" s="1134"/>
      <c r="BGD66" s="1515"/>
      <c r="BGE66" s="1504"/>
      <c r="BGF66" s="1134"/>
      <c r="BGG66" s="1134"/>
      <c r="BGH66" s="1134"/>
      <c r="BGI66" s="1134"/>
      <c r="BGJ66" s="1134"/>
      <c r="BGK66" s="1134"/>
      <c r="BGL66" s="1134"/>
      <c r="BGM66" s="1515"/>
      <c r="BGN66" s="1504"/>
      <c r="BGO66" s="1134"/>
      <c r="BGP66" s="1134"/>
      <c r="BGQ66" s="1134"/>
      <c r="BGR66" s="1506"/>
      <c r="BGS66" s="1507"/>
      <c r="BGT66" s="1264"/>
      <c r="BGU66" s="1506"/>
      <c r="BGV66" s="1508"/>
      <c r="BGW66" s="1134"/>
      <c r="BGX66" s="1134"/>
      <c r="BGY66" s="1134"/>
      <c r="BGZ66" s="1134"/>
      <c r="BHA66" s="1134"/>
      <c r="BHB66" s="1134"/>
      <c r="BHC66" s="1134"/>
      <c r="BHD66" s="1134"/>
      <c r="BHE66" s="1134"/>
      <c r="BHF66" s="1134"/>
      <c r="BHG66" s="1134"/>
      <c r="BHH66" s="1134"/>
      <c r="BHI66" s="1134"/>
      <c r="BHJ66" s="1134"/>
      <c r="BHK66" s="1134"/>
      <c r="BHL66" s="1134"/>
      <c r="BHM66" s="1134"/>
      <c r="BHN66" s="1134"/>
      <c r="BHO66" s="1134"/>
      <c r="BHP66" s="1134"/>
      <c r="BHQ66" s="1134"/>
      <c r="BHR66" s="1134"/>
      <c r="BHS66" s="1515"/>
      <c r="BHT66" s="1503"/>
      <c r="BHU66" s="1134"/>
      <c r="BHV66" s="1134"/>
      <c r="BHW66" s="1134"/>
      <c r="BHX66" s="1134"/>
      <c r="BHY66" s="1515"/>
      <c r="BHZ66" s="1503"/>
      <c r="BIA66" s="1134"/>
      <c r="BIB66" s="1502"/>
      <c r="BIC66" s="1503"/>
      <c r="BID66" s="1122"/>
      <c r="BIE66" s="1122"/>
      <c r="BIF66" s="1502"/>
      <c r="BIG66" s="1504"/>
      <c r="BIH66" s="1122"/>
      <c r="BII66" s="1122"/>
      <c r="BIJ66" s="1122"/>
      <c r="BIK66" s="1122"/>
      <c r="BIL66" s="1122"/>
      <c r="BIM66" s="1122"/>
      <c r="BIN66" s="1122"/>
      <c r="BIO66" s="1502"/>
      <c r="BIP66" s="1504"/>
      <c r="BIQ66" s="1122"/>
      <c r="BIR66" s="1122"/>
      <c r="BIS66" s="1122"/>
      <c r="BIT66" s="1122"/>
      <c r="BIU66" s="1122"/>
      <c r="BIV66" s="1122"/>
      <c r="BIW66" s="1122"/>
      <c r="BIX66" s="1122"/>
      <c r="BIY66" s="1122"/>
      <c r="BIZ66" s="1122"/>
      <c r="BJA66" s="1122"/>
      <c r="BJB66" s="1122"/>
      <c r="BJC66" s="1122"/>
      <c r="BJD66" s="1122"/>
      <c r="BJE66" s="1122"/>
      <c r="BJF66" s="1122"/>
      <c r="BJG66" s="1122"/>
      <c r="BJH66" s="1122"/>
      <c r="BJI66" s="1122"/>
      <c r="BJJ66" s="1122"/>
      <c r="BJK66" s="1122"/>
      <c r="BJL66" s="1122"/>
      <c r="BJM66" s="1122"/>
      <c r="BJN66" s="1122"/>
      <c r="BJO66" s="1122"/>
      <c r="BJP66" s="1122"/>
      <c r="BJQ66" s="1122"/>
      <c r="BJR66" s="1122"/>
      <c r="BJS66" s="1122"/>
      <c r="BJT66" s="1122"/>
      <c r="BJU66" s="1502"/>
      <c r="BJV66" s="1503"/>
      <c r="BJW66" s="1122"/>
      <c r="BJX66" s="1122"/>
      <c r="BJY66" s="1122"/>
      <c r="BJZ66" s="1122"/>
      <c r="BKA66" s="1502"/>
      <c r="BKB66" s="1515"/>
      <c r="BKC66" s="231"/>
      <c r="BKD66" s="1515"/>
      <c r="BKE66" s="1503"/>
      <c r="BKF66" s="1134"/>
      <c r="BKG66" s="1134"/>
      <c r="BKH66" s="1515"/>
      <c r="BKI66" s="1504"/>
      <c r="BKJ66" s="1134"/>
      <c r="BKK66" s="1134"/>
      <c r="BKL66" s="1134"/>
      <c r="BKM66" s="1134"/>
      <c r="BKN66" s="1134"/>
      <c r="BKO66" s="1134"/>
      <c r="BKP66" s="1134"/>
      <c r="BKQ66" s="1515"/>
      <c r="BKR66" s="1504"/>
      <c r="BKS66" s="1134"/>
      <c r="BKT66" s="1134"/>
      <c r="BKU66" s="1134"/>
      <c r="BKV66" s="1506"/>
      <c r="BKW66" s="1507"/>
      <c r="BKX66" s="1264"/>
      <c r="BKY66" s="1506"/>
      <c r="BKZ66" s="1508"/>
      <c r="BLA66" s="1134"/>
      <c r="BLB66" s="1134"/>
      <c r="BLC66" s="1134"/>
      <c r="BLD66" s="1134"/>
      <c r="BLE66" s="1134"/>
      <c r="BLF66" s="1134"/>
      <c r="BLG66" s="1134"/>
      <c r="BLH66" s="1134"/>
      <c r="BLI66" s="1134"/>
      <c r="BLJ66" s="1134"/>
      <c r="BLK66" s="1134"/>
      <c r="BLL66" s="1134"/>
      <c r="BLM66" s="1134"/>
      <c r="BLN66" s="1134"/>
      <c r="BLO66" s="1134"/>
      <c r="BLP66" s="1134"/>
      <c r="BLQ66" s="1134"/>
      <c r="BLR66" s="1134"/>
      <c r="BLS66" s="1134"/>
      <c r="BLT66" s="1134"/>
      <c r="BLU66" s="1134"/>
      <c r="BLV66" s="1134"/>
      <c r="BLW66" s="1515"/>
      <c r="BLX66" s="1503"/>
      <c r="BLY66" s="1134"/>
      <c r="BLZ66" s="1134"/>
      <c r="BMA66" s="1134"/>
      <c r="BMB66" s="1134"/>
      <c r="BMC66" s="1515"/>
      <c r="BMD66" s="1503"/>
      <c r="BME66" s="1134"/>
      <c r="BMF66" s="1502"/>
      <c r="BMG66" s="1503"/>
      <c r="BMH66" s="1122"/>
      <c r="BMI66" s="1122"/>
      <c r="BMJ66" s="1502"/>
      <c r="BMK66" s="1504"/>
      <c r="BML66" s="1122"/>
      <c r="BMM66" s="1122"/>
      <c r="BMN66" s="1122"/>
      <c r="BMO66" s="1122"/>
      <c r="BMP66" s="1122"/>
      <c r="BMQ66" s="1122"/>
      <c r="BMR66" s="1122"/>
      <c r="BMS66" s="1502"/>
      <c r="BMT66" s="1504"/>
      <c r="BMU66" s="1122"/>
      <c r="BMV66" s="1122"/>
      <c r="BMW66" s="1122"/>
      <c r="BMX66" s="1122"/>
      <c r="BMY66" s="1122"/>
      <c r="BMZ66" s="1122"/>
      <c r="BNA66" s="1122"/>
      <c r="BNB66" s="1122"/>
      <c r="BNC66" s="1122"/>
      <c r="BND66" s="1122"/>
      <c r="BNE66" s="1122"/>
      <c r="BNF66" s="1122"/>
      <c r="BNG66" s="1122"/>
      <c r="BNH66" s="1122"/>
      <c r="BNI66" s="1122"/>
      <c r="BNJ66" s="1122"/>
      <c r="BNK66" s="1122"/>
      <c r="BNL66" s="1122"/>
      <c r="BNM66" s="1122"/>
      <c r="BNN66" s="1122"/>
      <c r="BNO66" s="1122"/>
      <c r="BNP66" s="1122"/>
      <c r="BNQ66" s="1122"/>
      <c r="BNR66" s="1122"/>
      <c r="BNS66" s="1122"/>
      <c r="BNT66" s="1122"/>
      <c r="BNU66" s="1122"/>
      <c r="BNV66" s="1122"/>
      <c r="BNW66" s="1122"/>
      <c r="BNX66" s="1122"/>
      <c r="BNY66" s="1502"/>
      <c r="BNZ66" s="1503"/>
      <c r="BOA66" s="1122"/>
      <c r="BOB66" s="1122"/>
      <c r="BOC66" s="1122"/>
      <c r="BOD66" s="1122"/>
      <c r="BOE66" s="1502"/>
      <c r="BOF66" s="1515"/>
      <c r="BOG66" s="231"/>
      <c r="BOH66" s="1515"/>
      <c r="BOI66" s="1503"/>
      <c r="BOJ66" s="1134"/>
      <c r="BOK66" s="1134"/>
      <c r="BOL66" s="1515"/>
      <c r="BOM66" s="1504"/>
      <c r="BON66" s="1134"/>
      <c r="BOO66" s="1134"/>
      <c r="BOP66" s="1134"/>
      <c r="BOQ66" s="1134"/>
      <c r="BOR66" s="1134"/>
      <c r="BOS66" s="1134"/>
      <c r="BOT66" s="1134"/>
      <c r="BOU66" s="1515"/>
      <c r="BOV66" s="1504"/>
      <c r="BOW66" s="1134"/>
      <c r="BOX66" s="1134"/>
      <c r="BOY66" s="1134"/>
      <c r="BOZ66" s="1506"/>
      <c r="BPA66" s="1507"/>
      <c r="BPB66" s="1264"/>
      <c r="BPC66" s="1506"/>
      <c r="BPD66" s="1508"/>
      <c r="BPE66" s="1134"/>
      <c r="BPF66" s="1134"/>
      <c r="BPG66" s="1134"/>
      <c r="BPH66" s="1134"/>
      <c r="BPI66" s="1134"/>
      <c r="BPJ66" s="1134"/>
      <c r="BPK66" s="1134"/>
      <c r="BPL66" s="1134"/>
      <c r="BPM66" s="1134"/>
      <c r="BPN66" s="1134"/>
      <c r="BPO66" s="1134"/>
      <c r="BPP66" s="1134"/>
      <c r="BPQ66" s="1134"/>
      <c r="BPR66" s="1134"/>
      <c r="BPS66" s="1134"/>
      <c r="BPT66" s="1134"/>
      <c r="BPU66" s="1134"/>
      <c r="BPV66" s="1134"/>
      <c r="BPW66" s="1134"/>
      <c r="BPX66" s="1134"/>
      <c r="BPY66" s="1134"/>
      <c r="BPZ66" s="1134"/>
      <c r="BQA66" s="1515"/>
      <c r="BQB66" s="1503"/>
      <c r="BQC66" s="1134"/>
      <c r="BQD66" s="1134"/>
      <c r="BQE66" s="1134"/>
      <c r="BQF66" s="1134"/>
      <c r="BQG66" s="1515"/>
      <c r="BQH66" s="1503"/>
      <c r="BQI66" s="1134"/>
      <c r="BQJ66" s="1502"/>
      <c r="BQK66" s="1503"/>
      <c r="BQL66" s="1122"/>
      <c r="BQM66" s="1122"/>
      <c r="BQN66" s="1502"/>
      <c r="BQO66" s="1504"/>
      <c r="BQP66" s="1122"/>
      <c r="BQQ66" s="1122"/>
      <c r="BQR66" s="1122"/>
      <c r="BQS66" s="1122"/>
      <c r="BQT66" s="1122"/>
      <c r="BQU66" s="1122"/>
      <c r="BQV66" s="1122"/>
      <c r="BQW66" s="1502"/>
      <c r="BQX66" s="1504"/>
      <c r="BQY66" s="1122"/>
      <c r="BQZ66" s="1122"/>
      <c r="BRA66" s="1122"/>
      <c r="BRB66" s="1122"/>
      <c r="BRC66" s="1122"/>
      <c r="BRD66" s="1122"/>
      <c r="BRE66" s="1122"/>
      <c r="BRF66" s="1122"/>
      <c r="BRG66" s="1122"/>
      <c r="BRH66" s="1122"/>
      <c r="BRI66" s="1122"/>
      <c r="BRJ66" s="1122"/>
      <c r="BRK66" s="1122"/>
      <c r="BRL66" s="1122"/>
      <c r="BRM66" s="1122"/>
      <c r="BRN66" s="1122"/>
      <c r="BRO66" s="1122"/>
      <c r="BRP66" s="1122"/>
      <c r="BRQ66" s="1122"/>
      <c r="BRR66" s="1122"/>
      <c r="BRS66" s="1122"/>
      <c r="BRT66" s="1122"/>
      <c r="BRU66" s="1122"/>
      <c r="BRV66" s="1122"/>
      <c r="BRW66" s="1122"/>
      <c r="BRX66" s="1122"/>
      <c r="BRY66" s="1122"/>
      <c r="BRZ66" s="1122"/>
      <c r="BSA66" s="1122"/>
      <c r="BSB66" s="1122"/>
      <c r="BSC66" s="1502"/>
      <c r="BSD66" s="1503"/>
      <c r="BSE66" s="1122"/>
      <c r="BSF66" s="1122"/>
      <c r="BSG66" s="1122"/>
      <c r="BSH66" s="1122"/>
      <c r="BSI66" s="1502"/>
      <c r="BSJ66" s="1515"/>
      <c r="BSK66" s="231"/>
      <c r="BSL66" s="1515"/>
      <c r="BSM66" s="1503"/>
      <c r="BSN66" s="1134"/>
      <c r="BSO66" s="1134"/>
      <c r="BSP66" s="1515"/>
      <c r="BSQ66" s="1504"/>
      <c r="BSR66" s="1134"/>
      <c r="BSS66" s="1134"/>
      <c r="BST66" s="1134"/>
      <c r="BSU66" s="1134"/>
      <c r="BSV66" s="1134"/>
      <c r="BSW66" s="1134"/>
      <c r="BSX66" s="1134"/>
      <c r="BSY66" s="1515"/>
      <c r="BSZ66" s="1504"/>
      <c r="BTA66" s="1134"/>
      <c r="BTB66" s="1134"/>
      <c r="BTC66" s="1134"/>
      <c r="BTD66" s="1506"/>
      <c r="BTE66" s="1507"/>
      <c r="BTF66" s="1264"/>
      <c r="BTG66" s="1506"/>
      <c r="BTH66" s="1508"/>
      <c r="BTI66" s="1134"/>
      <c r="BTJ66" s="1134"/>
      <c r="BTK66" s="1134"/>
      <c r="BTL66" s="1134"/>
      <c r="BTM66" s="1134"/>
      <c r="BTN66" s="1134"/>
      <c r="BTO66" s="1134"/>
      <c r="BTP66" s="1134"/>
      <c r="BTQ66" s="1134"/>
      <c r="BTR66" s="1134"/>
      <c r="BTS66" s="1134"/>
      <c r="BTT66" s="1134"/>
      <c r="BTU66" s="1134"/>
      <c r="BTV66" s="1134"/>
      <c r="BTW66" s="1134"/>
      <c r="BTX66" s="1134"/>
      <c r="BTY66" s="1134"/>
      <c r="BTZ66" s="1134"/>
      <c r="BUA66" s="1134"/>
      <c r="BUB66" s="1134"/>
      <c r="BUC66" s="1134"/>
      <c r="BUD66" s="1134"/>
      <c r="BUE66" s="1515"/>
      <c r="BUF66" s="1503"/>
      <c r="BUG66" s="1134"/>
      <c r="BUH66" s="1134"/>
      <c r="BUI66" s="1134"/>
      <c r="BUJ66" s="1134"/>
      <c r="BUK66" s="1515"/>
      <c r="BUL66" s="1503"/>
      <c r="BUM66" s="1134"/>
      <c r="BUN66" s="1502"/>
      <c r="BUO66" s="1503"/>
      <c r="BUP66" s="1122"/>
      <c r="BUQ66" s="1122"/>
      <c r="BUR66" s="1502"/>
      <c r="BUS66" s="1504"/>
      <c r="BUT66" s="1122"/>
      <c r="BUU66" s="1122"/>
      <c r="BUV66" s="1122"/>
      <c r="BUW66" s="1122"/>
      <c r="BUX66" s="1122"/>
      <c r="BUY66" s="1122"/>
      <c r="BUZ66" s="1122"/>
      <c r="BVA66" s="1502"/>
      <c r="BVB66" s="1504"/>
      <c r="BVC66" s="1122"/>
      <c r="BVD66" s="1122"/>
      <c r="BVE66" s="1122"/>
      <c r="BVF66" s="1122"/>
      <c r="BVG66" s="1122"/>
      <c r="BVH66" s="1122"/>
      <c r="BVI66" s="1122"/>
      <c r="BVJ66" s="1122"/>
      <c r="BVK66" s="1122"/>
      <c r="BVL66" s="1122"/>
      <c r="BVM66" s="1122"/>
      <c r="BVN66" s="1122"/>
      <c r="BVO66" s="1122"/>
      <c r="BVP66" s="1122"/>
      <c r="BVQ66" s="1122"/>
      <c r="BVR66" s="1122"/>
      <c r="BVS66" s="1122"/>
      <c r="BVT66" s="1122"/>
      <c r="BVU66" s="1122"/>
      <c r="BVV66" s="1122"/>
      <c r="BVW66" s="1122"/>
      <c r="BVX66" s="1122"/>
      <c r="BVY66" s="1122"/>
      <c r="BVZ66" s="1122"/>
      <c r="BWA66" s="1122"/>
      <c r="BWB66" s="1122"/>
      <c r="BWC66" s="1122"/>
      <c r="BWD66" s="1122"/>
      <c r="BWE66" s="1122"/>
      <c r="BWF66" s="1122"/>
      <c r="BWG66" s="1502"/>
      <c r="BWH66" s="1503"/>
      <c r="BWI66" s="1122"/>
      <c r="BWJ66" s="1122"/>
      <c r="BWK66" s="1122"/>
      <c r="BWL66" s="1122"/>
      <c r="BWM66" s="1502"/>
      <c r="BWN66" s="1515"/>
      <c r="BWO66" s="231"/>
      <c r="BWP66" s="1515"/>
      <c r="BWQ66" s="1503"/>
      <c r="BWR66" s="1134"/>
      <c r="BWS66" s="1134"/>
      <c r="BWT66" s="1515"/>
      <c r="BWU66" s="1504"/>
      <c r="BWV66" s="1134"/>
      <c r="BWW66" s="1134"/>
      <c r="BWX66" s="1134"/>
      <c r="BWY66" s="1134"/>
      <c r="BWZ66" s="1134"/>
      <c r="BXA66" s="1134"/>
      <c r="BXB66" s="1134"/>
      <c r="BXC66" s="1515"/>
      <c r="BXD66" s="1504"/>
      <c r="BXE66" s="1134"/>
      <c r="BXF66" s="1134"/>
      <c r="BXG66" s="1134"/>
      <c r="BXH66" s="1506"/>
      <c r="BXI66" s="1507"/>
      <c r="BXJ66" s="1264"/>
      <c r="BXK66" s="1506"/>
      <c r="BXL66" s="1508"/>
      <c r="BXM66" s="1134"/>
      <c r="BXN66" s="1134"/>
      <c r="BXO66" s="1134"/>
      <c r="BXP66" s="1134"/>
      <c r="BXQ66" s="1134"/>
      <c r="BXR66" s="1134"/>
      <c r="BXS66" s="1134"/>
      <c r="BXT66" s="1134"/>
      <c r="BXU66" s="1134"/>
      <c r="BXV66" s="1134"/>
      <c r="BXW66" s="1134"/>
      <c r="BXX66" s="1134"/>
      <c r="BXY66" s="1134"/>
      <c r="BXZ66" s="1134"/>
      <c r="BYA66" s="1134"/>
      <c r="BYB66" s="1134"/>
      <c r="BYC66" s="1134"/>
      <c r="BYD66" s="1134"/>
      <c r="BYE66" s="1134"/>
      <c r="BYF66" s="1134"/>
      <c r="BYG66" s="1134"/>
      <c r="BYH66" s="1134"/>
      <c r="BYI66" s="1515"/>
      <c r="BYJ66" s="1503"/>
      <c r="BYK66" s="1134"/>
      <c r="BYL66" s="1134"/>
      <c r="BYM66" s="1134"/>
      <c r="BYN66" s="1134"/>
      <c r="BYO66" s="1515"/>
      <c r="BYP66" s="1503"/>
      <c r="BYQ66" s="1134"/>
      <c r="BYR66" s="1502"/>
      <c r="BYS66" s="1503"/>
      <c r="BYT66" s="1122"/>
      <c r="BYU66" s="1122"/>
      <c r="BYV66" s="1502"/>
      <c r="BYW66" s="1504"/>
      <c r="BYX66" s="1122"/>
      <c r="BYY66" s="1122"/>
      <c r="BYZ66" s="1122"/>
      <c r="BZA66" s="1122"/>
      <c r="BZB66" s="1122"/>
      <c r="BZC66" s="1122"/>
      <c r="BZD66" s="1122"/>
      <c r="BZE66" s="1502"/>
      <c r="BZF66" s="1504"/>
      <c r="BZG66" s="1122"/>
      <c r="BZH66" s="1122"/>
      <c r="BZI66" s="1122"/>
      <c r="BZJ66" s="1122"/>
      <c r="BZK66" s="1122"/>
      <c r="BZL66" s="1122"/>
      <c r="BZM66" s="1122"/>
      <c r="BZN66" s="1122"/>
      <c r="BZO66" s="1122"/>
      <c r="BZP66" s="1122"/>
      <c r="BZQ66" s="1122"/>
      <c r="BZR66" s="1122"/>
      <c r="BZS66" s="1122"/>
      <c r="BZT66" s="1122"/>
      <c r="BZU66" s="1122"/>
      <c r="BZV66" s="1122"/>
      <c r="BZW66" s="1122"/>
      <c r="BZX66" s="1122"/>
      <c r="BZY66" s="1122"/>
      <c r="BZZ66" s="1122"/>
      <c r="CAA66" s="1122"/>
      <c r="CAB66" s="1122"/>
      <c r="CAC66" s="1122"/>
      <c r="CAD66" s="1122"/>
      <c r="CAE66" s="1122"/>
      <c r="CAF66" s="1122"/>
      <c r="CAG66" s="1122"/>
      <c r="CAH66" s="1122"/>
      <c r="CAI66" s="1122"/>
      <c r="CAJ66" s="1122"/>
      <c r="CAK66" s="1502"/>
      <c r="CAL66" s="1503"/>
      <c r="CAM66" s="1122"/>
      <c r="CAN66" s="1122"/>
      <c r="CAO66" s="1122"/>
      <c r="CAP66" s="1122"/>
      <c r="CAQ66" s="1502"/>
      <c r="CAR66" s="1515"/>
      <c r="CAS66" s="231"/>
      <c r="CAT66" s="1515"/>
      <c r="CAU66" s="1503"/>
      <c r="CAV66" s="1134"/>
      <c r="CAW66" s="1134"/>
      <c r="CAX66" s="1515"/>
      <c r="CAY66" s="1504"/>
      <c r="CAZ66" s="1134"/>
      <c r="CBA66" s="1134"/>
      <c r="CBB66" s="1134"/>
      <c r="CBC66" s="1134"/>
      <c r="CBD66" s="1134"/>
      <c r="CBE66" s="1134"/>
      <c r="CBF66" s="1134"/>
      <c r="CBG66" s="1515"/>
      <c r="CBH66" s="1504"/>
      <c r="CBI66" s="1134"/>
      <c r="CBJ66" s="1134"/>
      <c r="CBK66" s="1134"/>
      <c r="CBL66" s="1506"/>
      <c r="CBM66" s="1507"/>
      <c r="CBN66" s="1264"/>
      <c r="CBO66" s="1506"/>
      <c r="CBP66" s="1508"/>
      <c r="CBQ66" s="1134"/>
      <c r="CBR66" s="1134"/>
      <c r="CBS66" s="1134"/>
      <c r="CBT66" s="1134"/>
      <c r="CBU66" s="1134"/>
      <c r="CBV66" s="1134"/>
      <c r="CBW66" s="1134"/>
      <c r="CBX66" s="1134"/>
      <c r="CBY66" s="1134"/>
      <c r="CBZ66" s="1134"/>
      <c r="CCA66" s="1134"/>
      <c r="CCB66" s="1134"/>
      <c r="CCC66" s="1134"/>
      <c r="CCD66" s="1134"/>
      <c r="CCE66" s="1134"/>
      <c r="CCF66" s="1134"/>
      <c r="CCG66" s="1134"/>
      <c r="CCH66" s="1134"/>
      <c r="CCI66" s="1134"/>
      <c r="CCJ66" s="1134"/>
      <c r="CCK66" s="1134"/>
      <c r="CCL66" s="1134"/>
      <c r="CCM66" s="1515"/>
      <c r="CCN66" s="1503"/>
      <c r="CCO66" s="1134"/>
      <c r="CCP66" s="1134"/>
      <c r="CCQ66" s="1134"/>
      <c r="CCR66" s="1134"/>
      <c r="CCS66" s="1515"/>
      <c r="CCT66" s="1503"/>
      <c r="CCU66" s="1134"/>
      <c r="CCV66" s="1502"/>
      <c r="CCW66" s="1503"/>
      <c r="CCX66" s="1122"/>
      <c r="CCY66" s="1122"/>
      <c r="CCZ66" s="1502"/>
      <c r="CDA66" s="1504"/>
      <c r="CDB66" s="1122"/>
      <c r="CDC66" s="1122"/>
      <c r="CDD66" s="1122"/>
      <c r="CDE66" s="1122"/>
      <c r="CDF66" s="1122"/>
      <c r="CDG66" s="1122"/>
      <c r="CDH66" s="1122"/>
      <c r="CDI66" s="1502"/>
      <c r="CDJ66" s="1504"/>
      <c r="CDK66" s="1122"/>
      <c r="CDL66" s="1122"/>
      <c r="CDM66" s="1122"/>
      <c r="CDN66" s="1122"/>
      <c r="CDO66" s="1122"/>
      <c r="CDP66" s="1122"/>
      <c r="CDQ66" s="1122"/>
      <c r="CDR66" s="1122"/>
      <c r="CDS66" s="1122"/>
      <c r="CDT66" s="1122"/>
      <c r="CDU66" s="1122"/>
      <c r="CDV66" s="1122"/>
      <c r="CDW66" s="1122"/>
      <c r="CDX66" s="1122"/>
      <c r="CDY66" s="1122"/>
      <c r="CDZ66" s="1122"/>
      <c r="CEA66" s="1122"/>
      <c r="CEB66" s="1122"/>
      <c r="CEC66" s="1122"/>
      <c r="CED66" s="1122"/>
      <c r="CEE66" s="1122"/>
      <c r="CEF66" s="1122"/>
      <c r="CEG66" s="1122"/>
      <c r="CEH66" s="1122"/>
      <c r="CEI66" s="1122"/>
      <c r="CEJ66" s="1122"/>
      <c r="CEK66" s="1122"/>
      <c r="CEL66" s="1122"/>
      <c r="CEM66" s="1122"/>
      <c r="CEN66" s="1122"/>
      <c r="CEO66" s="1502"/>
      <c r="CEP66" s="1503"/>
      <c r="CEQ66" s="1122"/>
      <c r="CER66" s="1122"/>
      <c r="CES66" s="1122"/>
      <c r="CET66" s="1122"/>
      <c r="CEU66" s="1502"/>
      <c r="CEV66" s="1515"/>
      <c r="CEW66" s="231"/>
      <c r="CEX66" s="1515"/>
      <c r="CEY66" s="1503"/>
      <c r="CEZ66" s="1134"/>
      <c r="CFA66" s="1134"/>
      <c r="CFB66" s="1515"/>
      <c r="CFC66" s="1504"/>
      <c r="CFD66" s="1134"/>
      <c r="CFE66" s="1134"/>
      <c r="CFF66" s="1134"/>
      <c r="CFG66" s="1134"/>
      <c r="CFH66" s="1134"/>
      <c r="CFI66" s="1134"/>
      <c r="CFJ66" s="1134"/>
      <c r="CFK66" s="1515"/>
      <c r="CFL66" s="1504"/>
      <c r="CFM66" s="1134"/>
      <c r="CFN66" s="1134"/>
      <c r="CFO66" s="1134"/>
      <c r="CFP66" s="1506"/>
      <c r="CFQ66" s="1507"/>
      <c r="CFR66" s="1264"/>
      <c r="CFS66" s="1506"/>
      <c r="CFT66" s="1508"/>
      <c r="CFU66" s="1134"/>
      <c r="CFV66" s="1134"/>
      <c r="CFW66" s="1134"/>
      <c r="CFX66" s="1134"/>
      <c r="CFY66" s="1134"/>
      <c r="CFZ66" s="1134"/>
      <c r="CGA66" s="1134"/>
      <c r="CGB66" s="1134"/>
      <c r="CGC66" s="1134"/>
      <c r="CGD66" s="1134"/>
      <c r="CGE66" s="1134"/>
      <c r="CGF66" s="1134"/>
      <c r="CGG66" s="1134"/>
      <c r="CGH66" s="1134"/>
      <c r="CGI66" s="1134"/>
      <c r="CGJ66" s="1134"/>
      <c r="CGK66" s="1134"/>
      <c r="CGL66" s="1134"/>
      <c r="CGM66" s="1134"/>
      <c r="CGN66" s="1134"/>
      <c r="CGO66" s="1134"/>
      <c r="CGP66" s="1134"/>
      <c r="CGQ66" s="1515"/>
      <c r="CGR66" s="1503"/>
      <c r="CGS66" s="1134"/>
      <c r="CGT66" s="1134"/>
      <c r="CGU66" s="1134"/>
      <c r="CGV66" s="1134"/>
      <c r="CGW66" s="1515"/>
      <c r="CGX66" s="1503"/>
      <c r="CGY66" s="1134"/>
      <c r="CGZ66" s="1502"/>
      <c r="CHA66" s="1503"/>
      <c r="CHB66" s="1122"/>
      <c r="CHC66" s="1122"/>
      <c r="CHD66" s="1502"/>
      <c r="CHE66" s="1504"/>
      <c r="CHF66" s="1122"/>
      <c r="CHG66" s="1122"/>
      <c r="CHH66" s="1122"/>
      <c r="CHI66" s="1122"/>
      <c r="CHJ66" s="1122"/>
      <c r="CHK66" s="1122"/>
      <c r="CHL66" s="1122"/>
      <c r="CHM66" s="1502"/>
      <c r="CHN66" s="1504"/>
      <c r="CHO66" s="1122"/>
      <c r="CHP66" s="1122"/>
      <c r="CHQ66" s="1122"/>
      <c r="CHR66" s="1122"/>
      <c r="CHS66" s="1122"/>
      <c r="CHT66" s="1122"/>
      <c r="CHU66" s="1122"/>
      <c r="CHV66" s="1122"/>
      <c r="CHW66" s="1122"/>
      <c r="CHX66" s="1122"/>
      <c r="CHY66" s="1122"/>
      <c r="CHZ66" s="1122"/>
      <c r="CIA66" s="1122"/>
      <c r="CIB66" s="1122"/>
      <c r="CIC66" s="1122"/>
      <c r="CID66" s="1122"/>
      <c r="CIE66" s="1122"/>
      <c r="CIF66" s="1122"/>
      <c r="CIG66" s="1122"/>
      <c r="CIH66" s="1122"/>
      <c r="CII66" s="1122"/>
      <c r="CIJ66" s="1122"/>
      <c r="CIK66" s="1122"/>
      <c r="CIL66" s="1122"/>
      <c r="CIM66" s="1122"/>
      <c r="CIN66" s="1122"/>
      <c r="CIO66" s="1122"/>
      <c r="CIP66" s="1122"/>
      <c r="CIQ66" s="1122"/>
      <c r="CIR66" s="1122"/>
      <c r="CIS66" s="1502"/>
      <c r="CIT66" s="1503"/>
      <c r="CIU66" s="1122"/>
      <c r="CIV66" s="1122"/>
      <c r="CIW66" s="1122"/>
      <c r="CIX66" s="1122"/>
      <c r="CIY66" s="1502"/>
      <c r="CIZ66" s="1515"/>
      <c r="CJA66" s="231"/>
      <c r="CJB66" s="1515"/>
      <c r="CJC66" s="1503"/>
      <c r="CJD66" s="1134"/>
      <c r="CJE66" s="1134"/>
      <c r="CJF66" s="1515"/>
      <c r="CJG66" s="1504"/>
      <c r="CJH66" s="1134"/>
      <c r="CJI66" s="1134"/>
      <c r="CJJ66" s="1134"/>
      <c r="CJK66" s="1134"/>
      <c r="CJL66" s="1134"/>
      <c r="CJM66" s="1134"/>
      <c r="CJN66" s="1134"/>
      <c r="CJO66" s="1515"/>
      <c r="CJP66" s="1504"/>
      <c r="CJQ66" s="1134"/>
      <c r="CJR66" s="1134"/>
      <c r="CJS66" s="1134"/>
      <c r="CJT66" s="1506"/>
      <c r="CJU66" s="1507"/>
      <c r="CJV66" s="1264"/>
      <c r="CJW66" s="1506"/>
      <c r="CJX66" s="1508"/>
      <c r="CJY66" s="1134"/>
      <c r="CJZ66" s="1134"/>
      <c r="CKA66" s="1134"/>
      <c r="CKB66" s="1134"/>
      <c r="CKC66" s="1134"/>
      <c r="CKD66" s="1134"/>
      <c r="CKE66" s="1134"/>
      <c r="CKF66" s="1134"/>
      <c r="CKG66" s="1134"/>
      <c r="CKH66" s="1134"/>
      <c r="CKI66" s="1134"/>
      <c r="CKJ66" s="1134"/>
      <c r="CKK66" s="1134"/>
      <c r="CKL66" s="1134"/>
      <c r="CKM66" s="1134"/>
      <c r="CKN66" s="1134"/>
      <c r="CKO66" s="1134"/>
      <c r="CKP66" s="1134"/>
      <c r="CKQ66" s="1134"/>
      <c r="CKR66" s="1134"/>
      <c r="CKS66" s="1134"/>
      <c r="CKT66" s="1134"/>
      <c r="CKU66" s="1515"/>
      <c r="CKV66" s="1503"/>
      <c r="CKW66" s="1134"/>
      <c r="CKX66" s="1134"/>
      <c r="CKY66" s="1134"/>
      <c r="CKZ66" s="1134"/>
      <c r="CLA66" s="1515"/>
      <c r="CLB66" s="1503"/>
      <c r="CLC66" s="1134"/>
      <c r="CLD66" s="1502"/>
      <c r="CLE66" s="1503"/>
      <c r="CLF66" s="1122"/>
      <c r="CLG66" s="1122"/>
      <c r="CLH66" s="1502"/>
      <c r="CLI66" s="1504"/>
      <c r="CLJ66" s="1122"/>
      <c r="CLK66" s="1122"/>
      <c r="CLL66" s="1122"/>
      <c r="CLM66" s="1122"/>
      <c r="CLN66" s="1122"/>
      <c r="CLO66" s="1122"/>
      <c r="CLP66" s="1122"/>
      <c r="CLQ66" s="1502"/>
      <c r="CLR66" s="1504"/>
      <c r="CLS66" s="1122"/>
      <c r="CLT66" s="1122"/>
      <c r="CLU66" s="1122"/>
      <c r="CLV66" s="1122"/>
      <c r="CLW66" s="1122"/>
      <c r="CLX66" s="1122"/>
      <c r="CLY66" s="1122"/>
      <c r="CLZ66" s="1122"/>
      <c r="CMA66" s="1122"/>
      <c r="CMB66" s="1122"/>
      <c r="CMC66" s="1122"/>
      <c r="CMD66" s="1122"/>
      <c r="CME66" s="1122"/>
      <c r="CMF66" s="1122"/>
      <c r="CMG66" s="1122"/>
      <c r="CMH66" s="1122"/>
      <c r="CMI66" s="1122"/>
      <c r="CMJ66" s="1122"/>
      <c r="CMK66" s="1122"/>
      <c r="CML66" s="1122"/>
      <c r="CMM66" s="1122"/>
      <c r="CMN66" s="1122"/>
      <c r="CMO66" s="1122"/>
      <c r="CMP66" s="1122"/>
      <c r="CMQ66" s="1122"/>
      <c r="CMR66" s="1122"/>
      <c r="CMS66" s="1122"/>
      <c r="CMT66" s="1122"/>
      <c r="CMU66" s="1122"/>
      <c r="CMV66" s="1122"/>
      <c r="CMW66" s="1502"/>
      <c r="CMX66" s="1503"/>
      <c r="CMY66" s="1122"/>
      <c r="CMZ66" s="1122"/>
      <c r="CNA66" s="1122"/>
      <c r="CNB66" s="1122"/>
      <c r="CNC66" s="1502"/>
      <c r="CND66" s="1515"/>
      <c r="CNE66" s="231"/>
      <c r="CNF66" s="1515"/>
      <c r="CNG66" s="1503"/>
      <c r="CNH66" s="1122"/>
      <c r="CNI66" s="1122"/>
      <c r="CNJ66" s="1502"/>
      <c r="CNK66" s="1504"/>
      <c r="CNL66" s="1122"/>
      <c r="CNM66" s="1122"/>
      <c r="CNN66" s="1122"/>
      <c r="CNO66" s="1122"/>
      <c r="CNP66" s="1122"/>
      <c r="CNQ66" s="1122"/>
      <c r="CNR66" s="1122"/>
      <c r="CNS66" s="1515"/>
      <c r="CNT66" s="1504"/>
      <c r="CNU66" s="1134"/>
      <c r="CNV66" s="1134"/>
      <c r="CNW66" s="1134"/>
      <c r="CNX66" s="1506"/>
      <c r="CNY66" s="1507"/>
      <c r="CNZ66" s="1264"/>
      <c r="COA66" s="1506"/>
      <c r="COB66" s="1508"/>
      <c r="COC66" s="1122"/>
      <c r="COD66" s="1122"/>
      <c r="COE66" s="1122"/>
      <c r="COF66" s="1122"/>
      <c r="COG66" s="1122"/>
      <c r="COH66" s="1122"/>
      <c r="COI66" s="1122"/>
      <c r="COJ66" s="1122"/>
      <c r="COK66" s="1122"/>
      <c r="COL66" s="1122"/>
      <c r="COM66" s="1122"/>
      <c r="CON66" s="1122"/>
      <c r="COO66" s="1122"/>
      <c r="COP66" s="1122"/>
      <c r="COQ66" s="1122"/>
      <c r="COR66" s="1122"/>
      <c r="COS66" s="1122"/>
      <c r="COT66" s="1122"/>
      <c r="COU66" s="1122"/>
      <c r="COV66" s="1122"/>
      <c r="COW66" s="1122"/>
      <c r="COX66" s="1122"/>
      <c r="COY66" s="1502"/>
      <c r="COZ66" s="1503"/>
      <c r="CPA66" s="231"/>
      <c r="CPB66" s="1134"/>
      <c r="CPC66" s="1134"/>
      <c r="CPD66" s="1134"/>
      <c r="CPE66" s="1515"/>
      <c r="CPF66" s="1503"/>
      <c r="CPG66" s="1134"/>
      <c r="CPH66" s="1502"/>
      <c r="CPI66" s="1503"/>
      <c r="CPJ66" s="1122"/>
      <c r="CPK66" s="1122"/>
      <c r="CPL66" s="1502"/>
      <c r="CPM66" s="1504"/>
      <c r="CPN66" s="1122"/>
      <c r="CPO66" s="1122"/>
      <c r="CPP66" s="1122"/>
      <c r="CPQ66" s="1122"/>
      <c r="CPR66" s="1122"/>
      <c r="CPS66" s="1122"/>
      <c r="CPT66" s="1122"/>
      <c r="CPU66" s="1502"/>
      <c r="CPV66" s="1504"/>
      <c r="CPW66" s="1122"/>
      <c r="CPX66" s="1122"/>
      <c r="CPY66" s="1122"/>
      <c r="CPZ66" s="1122"/>
      <c r="CQA66" s="1122"/>
      <c r="CQB66" s="1122"/>
      <c r="CQC66" s="1122"/>
      <c r="CQD66" s="1122"/>
      <c r="CQE66" s="1122"/>
      <c r="CQF66" s="1122"/>
      <c r="CQG66" s="1122"/>
      <c r="CQH66" s="1122"/>
      <c r="CQI66" s="1122"/>
      <c r="CQJ66" s="1122"/>
      <c r="CQK66" s="1122"/>
      <c r="CQL66" s="1122"/>
      <c r="CQM66" s="1122"/>
      <c r="CQN66" s="1122"/>
      <c r="CQO66" s="1122"/>
      <c r="CQP66" s="1122"/>
      <c r="CQQ66" s="1122"/>
      <c r="CQR66" s="1122"/>
      <c r="CQS66" s="1122"/>
      <c r="CQT66" s="1122"/>
      <c r="CQU66" s="1122"/>
      <c r="CQV66" s="1122"/>
      <c r="CQW66" s="1122"/>
      <c r="CQX66" s="1122"/>
      <c r="CQY66" s="1122"/>
      <c r="CQZ66" s="1122"/>
      <c r="CRA66" s="1502"/>
      <c r="CRB66" s="1503"/>
      <c r="CRC66" s="1122"/>
      <c r="CRD66" s="1122"/>
      <c r="CRE66" s="1122"/>
      <c r="CRF66" s="1122"/>
      <c r="CRG66" s="1502"/>
      <c r="CRH66" s="1515"/>
      <c r="CRI66" s="231"/>
      <c r="CRJ66" s="1515"/>
      <c r="CRK66" s="1503"/>
      <c r="CRL66" s="1122"/>
      <c r="CRM66" s="1122"/>
      <c r="CRN66" s="1502"/>
      <c r="CRO66" s="1504"/>
      <c r="CRP66" s="1122"/>
      <c r="CRQ66" s="1122"/>
      <c r="CRR66" s="1122"/>
      <c r="CRS66" s="1122"/>
      <c r="CRT66" s="1122"/>
      <c r="CRU66" s="1122"/>
      <c r="CRV66" s="1122"/>
      <c r="CRW66" s="1502"/>
      <c r="CRX66" s="1504"/>
      <c r="CRY66" s="1122"/>
      <c r="CRZ66" s="1122"/>
      <c r="CSA66" s="1122"/>
      <c r="CSB66" s="1122"/>
      <c r="CSC66" s="1122"/>
      <c r="CSD66" s="1122"/>
      <c r="CSE66" s="1122"/>
      <c r="CSF66" s="1122"/>
      <c r="CSG66" s="1122"/>
      <c r="CSH66" s="1122"/>
      <c r="CSI66" s="1122"/>
      <c r="CSJ66" s="1122"/>
      <c r="CSK66" s="1122"/>
      <c r="CSL66" s="1122"/>
      <c r="CSM66" s="1122"/>
      <c r="CSN66" s="1122"/>
      <c r="CSO66" s="1122"/>
      <c r="CSP66" s="1122"/>
      <c r="CSQ66" s="1122"/>
      <c r="CSR66" s="1122"/>
      <c r="CSS66" s="1122"/>
      <c r="CST66" s="1122"/>
      <c r="CSU66" s="1122"/>
      <c r="CSV66" s="1122"/>
      <c r="CSW66" s="1122"/>
      <c r="CSX66" s="1122"/>
      <c r="CSY66" s="1122"/>
      <c r="CSZ66" s="1122"/>
      <c r="CTA66" s="1122"/>
      <c r="CTB66" s="1122"/>
      <c r="CTC66" s="1502"/>
      <c r="CTD66" s="1503"/>
      <c r="CTE66" s="1122"/>
      <c r="CTF66" s="1122"/>
      <c r="CTG66" s="1122"/>
      <c r="CTH66" s="1122"/>
      <c r="CTI66" s="1515"/>
      <c r="CTJ66" s="1503"/>
      <c r="CTK66" s="1134"/>
      <c r="CTL66" s="1502"/>
      <c r="CTM66" s="1503"/>
      <c r="CTN66" s="1122"/>
      <c r="CTO66" s="1122"/>
      <c r="CTP66" s="1502"/>
      <c r="CTQ66" s="1504"/>
      <c r="CTR66" s="1122"/>
      <c r="CTS66" s="1122"/>
      <c r="CTT66" s="1122"/>
      <c r="CTU66" s="1122"/>
      <c r="CTV66" s="1122"/>
      <c r="CTW66" s="1122"/>
      <c r="CTX66" s="1122"/>
      <c r="CTY66" s="1502"/>
      <c r="CTZ66" s="1504"/>
      <c r="CUA66" s="1122"/>
      <c r="CUB66" s="1122"/>
      <c r="CUC66" s="1122"/>
      <c r="CUD66" s="1122"/>
      <c r="CUE66" s="1122"/>
      <c r="CUF66" s="1122"/>
      <c r="CUG66" s="1122"/>
      <c r="CUH66" s="1122"/>
      <c r="CUI66" s="1122"/>
      <c r="CUJ66" s="1122"/>
      <c r="CUK66" s="1122"/>
      <c r="CUL66" s="1122"/>
      <c r="CUM66" s="1122"/>
      <c r="CUN66" s="1122"/>
      <c r="CVK66" s="1502"/>
      <c r="CVL66" s="1503"/>
      <c r="CVT66" s="1502"/>
      <c r="CVU66" s="1503"/>
      <c r="CVX66" s="1502"/>
      <c r="CVY66" s="1504"/>
      <c r="CWG66" s="1502"/>
      <c r="CWH66" s="1504"/>
      <c r="CWK66" s="1502"/>
      <c r="CWL66" s="1503"/>
      <c r="CWM66" s="231"/>
      <c r="CWN66" s="1134"/>
      <c r="CWO66" s="1134"/>
      <c r="CWP66" s="1134"/>
      <c r="CWQ66" s="1515"/>
      <c r="CWR66" s="1503"/>
      <c r="CWS66" s="1134"/>
      <c r="CWT66" s="1502"/>
      <c r="CWU66" s="1503"/>
      <c r="CWV66" s="1122"/>
      <c r="CWW66" s="1122"/>
      <c r="CWX66" s="1502"/>
      <c r="CWY66" s="1504"/>
      <c r="CWZ66" s="1122"/>
      <c r="CXA66" s="1122"/>
      <c r="CXB66" s="1122"/>
      <c r="CXC66" s="1122"/>
      <c r="CXD66" s="1122"/>
      <c r="CXE66" s="1122"/>
      <c r="CXF66" s="1122"/>
      <c r="CXG66" s="1502"/>
      <c r="CXH66" s="1504"/>
      <c r="CXI66" s="1122"/>
      <c r="CXJ66" s="1122"/>
      <c r="CXL66" s="1506"/>
      <c r="CXM66" s="1507"/>
      <c r="CXN66" s="1264"/>
      <c r="CXO66" s="1506"/>
      <c r="CXP66" s="1508"/>
      <c r="CZI66" s="1502"/>
      <c r="CZJ66" s="1515"/>
      <c r="CZK66" s="231"/>
      <c r="CZL66" s="1134"/>
      <c r="CZM66" s="1134"/>
      <c r="CZN66" s="1134"/>
      <c r="CZO66" s="1134"/>
      <c r="CZP66" s="1134"/>
      <c r="CZQ66" s="1134"/>
      <c r="CZR66" s="1268"/>
      <c r="CZS66" s="1268"/>
      <c r="CZT66" s="1134"/>
      <c r="CZU66" s="1134"/>
      <c r="CZV66" s="1515"/>
      <c r="CZW66" s="1504"/>
      <c r="CZX66" s="1134"/>
      <c r="CZY66" s="1134"/>
      <c r="CZZ66" s="1134"/>
      <c r="DAA66" s="1134"/>
      <c r="DAB66" s="1134"/>
      <c r="DAC66" s="1134"/>
      <c r="DAD66" s="1134"/>
      <c r="DAE66" s="1268"/>
      <c r="DAF66" s="1268"/>
      <c r="DAG66" s="1134"/>
      <c r="DAH66" s="1134"/>
      <c r="DAI66" s="1515"/>
      <c r="DAJ66" s="1503"/>
      <c r="DAK66" s="1134"/>
      <c r="DAL66" s="1134"/>
      <c r="DAM66" s="1134"/>
      <c r="DAN66" s="1122"/>
      <c r="DAO66" s="1502"/>
      <c r="DAP66" s="1503"/>
      <c r="DAQ66" s="231"/>
      <c r="DAR66" s="1502"/>
      <c r="DAS66" s="1503"/>
      <c r="DAT66" s="1122"/>
      <c r="DAU66" s="1122"/>
      <c r="DAV66" s="1502"/>
      <c r="DAW66" s="1504"/>
      <c r="DBE66" s="1502"/>
      <c r="DBF66" s="1504"/>
      <c r="DBG66" s="1264"/>
      <c r="DBH66" s="1264"/>
      <c r="DBI66" s="1264"/>
      <c r="DBJ66" s="1506"/>
      <c r="DBK66" s="1507"/>
      <c r="DBL66" s="1264"/>
      <c r="DBM66" s="1506"/>
      <c r="DBN66" s="1508"/>
      <c r="DBU66" s="1122"/>
      <c r="DBV66" s="1122"/>
      <c r="DBW66" s="1122"/>
      <c r="DBX66" s="1122"/>
      <c r="DBY66" s="1122"/>
      <c r="DBZ66" s="1122"/>
      <c r="DCA66" s="1122"/>
      <c r="DCB66" s="1122"/>
      <c r="DCC66" s="1122"/>
      <c r="DCD66" s="1122"/>
      <c r="DCE66" s="1122"/>
      <c r="DCF66" s="1122"/>
      <c r="DCG66" s="1122"/>
      <c r="DCH66" s="1122"/>
      <c r="DCI66" s="1122"/>
      <c r="DCJ66" s="1122"/>
      <c r="DCK66" s="1122"/>
      <c r="DCL66" s="1122"/>
      <c r="DCM66" s="1122"/>
      <c r="DCN66" s="1122"/>
      <c r="DCO66" s="1122"/>
      <c r="DCP66" s="1122"/>
      <c r="DCQ66" s="1502"/>
      <c r="DCR66" s="1515"/>
      <c r="DCS66" s="231"/>
      <c r="DCT66" s="1134"/>
      <c r="DCU66" s="1134"/>
      <c r="DCV66" s="1134"/>
      <c r="DCW66" s="1134"/>
      <c r="DCX66" s="1134"/>
      <c r="DCY66" s="1134"/>
      <c r="DCZ66" s="1268"/>
      <c r="DDA66" s="1268"/>
      <c r="DDB66" s="1134"/>
      <c r="DDC66" s="1134"/>
      <c r="DDD66" s="1515"/>
      <c r="DDE66" s="1515"/>
      <c r="DDF66" s="232"/>
      <c r="DDG66" s="1134"/>
      <c r="DDH66" s="1134"/>
      <c r="DDI66" s="1134"/>
      <c r="DDJ66" s="1134"/>
      <c r="DDK66" s="1134"/>
      <c r="DDL66" s="1134"/>
      <c r="DDM66" s="1268"/>
      <c r="DDN66" s="1268"/>
      <c r="DDO66" s="1134"/>
      <c r="DDP66" s="1134"/>
      <c r="DDQ66" s="1515"/>
      <c r="DDR66" s="1503"/>
      <c r="DDS66" s="1134"/>
      <c r="DDT66" s="1134"/>
      <c r="DDU66" s="1134"/>
      <c r="DDV66" s="1122"/>
      <c r="DDW66" s="1502"/>
      <c r="DDX66" s="1503"/>
      <c r="DDY66" s="231"/>
      <c r="DDZ66" s="1502"/>
      <c r="DEA66" s="1503"/>
      <c r="DEB66" s="1122"/>
      <c r="DEC66" s="1122"/>
      <c r="DED66" s="1502"/>
      <c r="DEE66" s="1504"/>
      <c r="DEF66" s="1122"/>
      <c r="DEG66" s="1122"/>
      <c r="DEH66" s="1122"/>
      <c r="DEI66" s="1122"/>
      <c r="DEJ66" s="1122"/>
      <c r="DEK66" s="1122"/>
      <c r="DEL66" s="1122"/>
      <c r="DEM66" s="1502"/>
      <c r="DEN66" s="1504"/>
      <c r="DEO66" s="1264"/>
      <c r="DEP66" s="1264"/>
      <c r="DEQ66" s="1264"/>
      <c r="DER66" s="1506"/>
      <c r="DES66" s="1507"/>
      <c r="DET66" s="1264"/>
      <c r="DEU66" s="1506"/>
      <c r="DEV66" s="1508"/>
      <c r="DEW66" s="1122"/>
      <c r="DEX66" s="1122"/>
      <c r="DEY66" s="1122"/>
      <c r="DEZ66" s="1122"/>
      <c r="DFA66" s="1122"/>
      <c r="DFB66" s="1122"/>
      <c r="DFC66" s="1122"/>
      <c r="DFD66" s="1122"/>
      <c r="DFE66" s="1122"/>
      <c r="DFF66" s="1122"/>
      <c r="DFG66" s="1122"/>
      <c r="DFH66" s="1122"/>
      <c r="DFI66" s="1122"/>
      <c r="DFJ66" s="1122"/>
      <c r="DFK66" s="1122"/>
      <c r="DFL66" s="1122"/>
      <c r="DFM66" s="1122"/>
      <c r="DFN66" s="1122"/>
      <c r="DFO66" s="1122"/>
      <c r="DFP66" s="1122"/>
      <c r="DFQ66" s="1122"/>
      <c r="DFR66" s="1122"/>
      <c r="DFS66" s="1122"/>
      <c r="DFT66" s="1122"/>
      <c r="DFU66" s="1122"/>
      <c r="DFV66" s="1122"/>
      <c r="DFW66" s="1122"/>
      <c r="DFX66" s="1122"/>
      <c r="DFY66" s="1502"/>
      <c r="DFZ66" s="1515"/>
      <c r="DGA66" s="231"/>
      <c r="DGB66" s="1134"/>
      <c r="DGC66" s="1134"/>
      <c r="DGD66" s="1134"/>
      <c r="DGE66" s="1134"/>
      <c r="DGF66" s="1134"/>
      <c r="DGG66" s="1134"/>
      <c r="DGH66" s="1268"/>
      <c r="DGI66" s="1268"/>
      <c r="DGJ66" s="1134"/>
      <c r="DGK66" s="1134"/>
      <c r="DGL66" s="1515"/>
      <c r="DGM66" s="1504"/>
      <c r="DGN66" s="1134"/>
      <c r="DGO66" s="1134"/>
      <c r="DGP66" s="1122"/>
      <c r="DGQ66" s="1122"/>
      <c r="DGR66" s="1122"/>
      <c r="DGS66" s="1122"/>
      <c r="DGT66" s="1122"/>
      <c r="DGU66" s="1268"/>
      <c r="DGV66" s="1268"/>
      <c r="DGW66" s="1134"/>
      <c r="DGX66" s="1122"/>
      <c r="DGY66" s="1502"/>
      <c r="DGZ66" s="1503"/>
      <c r="DHA66" s="1122"/>
      <c r="DHB66" s="1122"/>
      <c r="DHC66" s="1122"/>
      <c r="DHD66" s="1122"/>
      <c r="DHE66" s="1502"/>
      <c r="DHF66" s="1503"/>
      <c r="DHG66" s="231"/>
      <c r="DHH66" s="1502"/>
      <c r="DHI66" s="1503"/>
      <c r="DHJ66" s="1122"/>
      <c r="DHK66" s="1122"/>
      <c r="DHL66" s="1502"/>
      <c r="DHM66" s="1504"/>
      <c r="DHN66" s="1122"/>
      <c r="DHO66" s="1122"/>
      <c r="DHP66" s="1122"/>
      <c r="DHQ66" s="1122"/>
      <c r="DHR66" s="1122"/>
      <c r="DHS66" s="1122"/>
      <c r="DHT66" s="1122"/>
      <c r="DHU66" s="1502"/>
      <c r="DHV66" s="1504"/>
      <c r="DHW66" s="1122"/>
      <c r="DHX66" s="1122"/>
      <c r="DHY66" s="1122"/>
      <c r="DHZ66" s="1122"/>
      <c r="DIA66" s="1122"/>
      <c r="DIB66" s="1122"/>
      <c r="DIC66" s="1122"/>
      <c r="DID66" s="1122"/>
      <c r="DIE66" s="1122"/>
      <c r="DIF66" s="1122"/>
      <c r="DIG66" s="1122"/>
      <c r="DIH66" s="1122"/>
      <c r="DII66" s="1122"/>
      <c r="DIJ66" s="1122"/>
      <c r="DIK66" s="1122"/>
      <c r="DIL66" s="1122"/>
      <c r="DIM66" s="1122"/>
      <c r="DIN66" s="1122"/>
      <c r="DIO66" s="1122"/>
      <c r="DIP66" s="1122"/>
      <c r="DIQ66" s="1122"/>
      <c r="DIR66" s="1122"/>
      <c r="DIS66" s="1122"/>
      <c r="DIT66" s="1122"/>
      <c r="DIU66" s="1122"/>
      <c r="DIV66" s="1122"/>
      <c r="DIW66" s="1122"/>
      <c r="DIX66" s="1122"/>
      <c r="DIY66" s="1122"/>
      <c r="DIZ66" s="1122"/>
      <c r="DJA66" s="1122"/>
      <c r="DJB66" s="1122"/>
      <c r="DJC66" s="1122"/>
      <c r="DJD66" s="1122"/>
      <c r="DJE66" s="1122"/>
      <c r="DJF66" s="1122"/>
      <c r="DJG66" s="1502"/>
      <c r="DJH66" s="1515"/>
      <c r="DJI66" s="231"/>
      <c r="DJJ66" s="1134"/>
      <c r="DJK66" s="1134"/>
      <c r="DJL66" s="1134"/>
      <c r="DJM66" s="1134"/>
      <c r="DJN66" s="1134"/>
      <c r="DJO66" s="1134"/>
      <c r="DJP66" s="1268"/>
      <c r="DJQ66" s="1268"/>
      <c r="DJR66" s="1134"/>
      <c r="DJS66" s="1134"/>
      <c r="DJT66" s="1515"/>
      <c r="DJU66" s="1515"/>
      <c r="DJV66" s="232"/>
      <c r="DJW66" s="1134"/>
      <c r="DJX66" s="1134"/>
      <c r="DJY66" s="1134"/>
      <c r="DJZ66" s="1134"/>
      <c r="DKA66" s="1134"/>
      <c r="DKB66" s="1134"/>
      <c r="DKC66" s="1268"/>
      <c r="DKD66" s="1268"/>
      <c r="DKE66" s="1134"/>
      <c r="DKF66" s="1134"/>
      <c r="DKG66" s="1515"/>
      <c r="DKH66" s="1503"/>
      <c r="DKI66" s="1122"/>
      <c r="DKJ66" s="1122"/>
      <c r="DKK66" s="1122"/>
      <c r="DKL66" s="1134"/>
      <c r="DKM66" s="1515"/>
      <c r="DKN66" s="1503"/>
      <c r="DKO66" s="1134"/>
      <c r="DKP66" s="1502"/>
      <c r="DKQ66" s="1503"/>
      <c r="DKR66" s="1122"/>
      <c r="DKS66" s="1122"/>
      <c r="DKT66" s="1502"/>
      <c r="DKU66" s="1504"/>
      <c r="DKV66" s="1122"/>
      <c r="DKW66" s="1122"/>
      <c r="DKX66" s="1122"/>
      <c r="DKY66" s="1122"/>
      <c r="DKZ66" s="1122"/>
      <c r="DLA66" s="1122"/>
      <c r="DLB66" s="1122"/>
      <c r="DLC66" s="1502"/>
      <c r="DLD66" s="1504"/>
      <c r="DLE66" s="1122"/>
      <c r="DLF66" s="1122"/>
      <c r="DLG66" s="1122"/>
      <c r="DLH66" s="1122"/>
      <c r="DLI66" s="1122"/>
      <c r="DLJ66" s="1122"/>
      <c r="DLK66" s="1122"/>
      <c r="DLL66" s="1122"/>
      <c r="DLM66" s="1122"/>
      <c r="DLN66" s="1122"/>
      <c r="DLO66" s="1122"/>
      <c r="DLP66" s="1122"/>
      <c r="DLQ66" s="1122"/>
      <c r="DLR66" s="1122"/>
      <c r="DMO66" s="1502"/>
      <c r="DMP66" s="1503"/>
      <c r="DMX66" s="1502"/>
      <c r="DMY66" s="1503"/>
      <c r="DNB66" s="1502"/>
      <c r="DNC66" s="1504"/>
      <c r="DNK66" s="1502"/>
      <c r="DNL66" s="1504"/>
      <c r="DNO66" s="1502"/>
      <c r="DNP66" s="1503"/>
      <c r="DNQ66" s="1122"/>
      <c r="DNR66" s="1122"/>
      <c r="DNS66" s="1122"/>
      <c r="DNT66" s="1122"/>
      <c r="DNU66" s="1515"/>
      <c r="DNV66" s="1503"/>
      <c r="DNW66" s="1134"/>
      <c r="DNX66" s="1502"/>
      <c r="DNY66" s="1503"/>
      <c r="DNZ66" s="1122"/>
      <c r="DOA66" s="1122"/>
      <c r="DOB66" s="1502"/>
      <c r="DOC66" s="1504"/>
      <c r="DOD66" s="1122"/>
      <c r="DOE66" s="1122"/>
      <c r="DOF66" s="1122"/>
      <c r="DOG66" s="1122"/>
      <c r="DOH66" s="1122"/>
      <c r="DOI66" s="1122"/>
      <c r="DOJ66" s="1122"/>
      <c r="DOK66" s="1502"/>
      <c r="DOL66" s="1504"/>
      <c r="DOM66" s="1122"/>
      <c r="DON66" s="1122"/>
      <c r="DOZ66" s="792"/>
      <c r="DPA66" s="792"/>
      <c r="DPB66" s="792"/>
      <c r="DPC66" s="792"/>
      <c r="DPD66" s="792"/>
      <c r="DPE66" s="792"/>
      <c r="DPF66" s="792"/>
      <c r="DPG66" s="792"/>
      <c r="DPH66" s="792"/>
      <c r="DPI66" s="792"/>
      <c r="DPJ66" s="792"/>
      <c r="DPK66" s="792"/>
      <c r="DPL66" s="792"/>
      <c r="DPM66" s="792"/>
      <c r="DPN66" s="792"/>
      <c r="DPO66" s="792"/>
      <c r="DPP66" s="792"/>
      <c r="DPQ66" s="792"/>
      <c r="DPR66" s="792"/>
      <c r="DPS66" s="792"/>
      <c r="DPT66" s="792"/>
      <c r="DPU66" s="792"/>
      <c r="DPV66" s="792"/>
      <c r="DPW66" s="792"/>
      <c r="DPX66" s="792"/>
      <c r="DPY66" s="792"/>
      <c r="DPZ66" s="792"/>
      <c r="DQA66" s="792"/>
      <c r="DQB66" s="792"/>
      <c r="DQC66" s="792"/>
      <c r="DQM66" s="616"/>
      <c r="DQN66" s="616"/>
      <c r="DQV66" s="616"/>
      <c r="DQW66" s="616"/>
      <c r="DQZ66" s="616"/>
      <c r="DRA66" s="616"/>
      <c r="DRI66" s="616"/>
      <c r="DRJ66" s="616"/>
      <c r="DRM66" s="1502"/>
      <c r="DRN66" s="1503"/>
      <c r="DRO66" s="1122"/>
      <c r="DRP66" s="1122"/>
      <c r="DRQ66" s="1122"/>
      <c r="DRR66" s="1122"/>
      <c r="DRS66" s="1515"/>
      <c r="DRT66" s="1503"/>
      <c r="DRU66" s="1134"/>
      <c r="DRV66" s="1502"/>
      <c r="DRW66" s="1503"/>
      <c r="DRX66" s="1122"/>
      <c r="DRY66" s="1122"/>
      <c r="DRZ66" s="1502"/>
      <c r="DSA66" s="1504"/>
      <c r="DSI66" s="1502"/>
      <c r="DSJ66" s="1504"/>
      <c r="DSM66" s="1502"/>
      <c r="DSN66" s="1503"/>
      <c r="DSV66" s="1502"/>
      <c r="DSW66" s="1503"/>
      <c r="DSZ66" s="1502"/>
      <c r="DTA66" s="1504"/>
      <c r="DTI66" s="1502"/>
      <c r="DTJ66" s="1504"/>
      <c r="DTM66" s="1502"/>
      <c r="DTN66" s="1503"/>
      <c r="DTV66" s="1502"/>
      <c r="DTW66" s="1503"/>
      <c r="DTZ66" s="616"/>
      <c r="DUA66" s="616"/>
      <c r="DUI66" s="616"/>
      <c r="DUJ66" s="616"/>
      <c r="DVF66" s="241"/>
      <c r="DVG66" s="241"/>
      <c r="DVH66" s="241"/>
      <c r="DVI66" s="241"/>
      <c r="DVJ66" s="241"/>
      <c r="DVK66" s="241"/>
      <c r="DVL66" s="241"/>
      <c r="DVM66" s="241"/>
      <c r="DVN66" s="241"/>
      <c r="DVO66" s="241"/>
      <c r="DVP66" s="241"/>
      <c r="DVQ66" s="241"/>
      <c r="DVR66" s="241"/>
      <c r="DVS66" s="241"/>
      <c r="DVT66" s="241"/>
      <c r="DVU66" s="241"/>
      <c r="DVV66" s="241"/>
      <c r="DVW66" s="241"/>
      <c r="DVX66" s="241"/>
      <c r="DVY66" s="241"/>
      <c r="DVZ66" s="241"/>
      <c r="DWA66" s="241"/>
      <c r="DWB66" s="241"/>
      <c r="DWC66" s="241"/>
      <c r="DWD66" s="241"/>
      <c r="DWE66" s="241"/>
      <c r="DWF66" s="241"/>
      <c r="DWG66" s="241"/>
      <c r="DWH66" s="241"/>
      <c r="DWI66" s="241"/>
      <c r="DWJ66" s="241"/>
      <c r="DWK66" s="241"/>
      <c r="DWL66" s="241"/>
      <c r="DWM66" s="241"/>
      <c r="DWN66" s="241"/>
      <c r="DWO66" s="241"/>
      <c r="DWP66" s="241"/>
      <c r="DWQ66" s="241"/>
      <c r="DWR66" s="241"/>
      <c r="DWS66" s="241"/>
      <c r="DWT66" s="1268"/>
      <c r="DWU66" s="1268"/>
      <c r="DWV66" s="1134"/>
      <c r="DWW66" s="1134"/>
      <c r="DWX66" s="1134"/>
      <c r="DWY66" s="1134"/>
      <c r="DWZ66" s="1134"/>
      <c r="DXA66" s="1268"/>
      <c r="DXB66" s="1268"/>
      <c r="DXC66" s="1134"/>
      <c r="DXD66" s="1134"/>
      <c r="DXE66" s="1134"/>
      <c r="DXF66" s="1134"/>
      <c r="DXH66" s="1502"/>
      <c r="DXI66" s="1503"/>
      <c r="DXQ66" s="1502"/>
      <c r="DXR66" s="1503"/>
      <c r="DXU66" s="1502"/>
      <c r="DXV66" s="1504"/>
      <c r="DYD66" s="1502"/>
      <c r="DYE66" s="1504"/>
      <c r="DYH66" s="1502"/>
      <c r="DYI66" s="1503"/>
      <c r="DYJ66" s="1122"/>
      <c r="DYK66" s="1122"/>
      <c r="DYL66" s="1122"/>
      <c r="DYM66" s="1134"/>
      <c r="DYN66" s="1515"/>
      <c r="DYO66" s="1503"/>
      <c r="DYP66" s="1134"/>
      <c r="DYQ66" s="1502"/>
      <c r="DYR66" s="1503"/>
      <c r="DYS66" s="1122"/>
      <c r="DYT66" s="1122"/>
      <c r="DYU66" s="1502"/>
      <c r="DYV66" s="1504"/>
      <c r="DZD66" s="1502"/>
      <c r="DZE66" s="1504"/>
      <c r="DZT66" s="241"/>
      <c r="DZU66" s="241"/>
      <c r="DZV66" s="241"/>
      <c r="DZW66" s="241"/>
      <c r="DZX66" s="241"/>
      <c r="DZY66" s="241"/>
      <c r="DZZ66" s="241"/>
      <c r="EAA66" s="241"/>
      <c r="EAB66" s="241"/>
      <c r="EAC66" s="241"/>
      <c r="EAD66" s="241"/>
      <c r="EAE66" s="241"/>
      <c r="EAF66" s="241"/>
      <c r="EAG66" s="241"/>
      <c r="EAH66" s="241"/>
      <c r="EAI66" s="241"/>
      <c r="EAJ66" s="241"/>
      <c r="EAK66" s="241"/>
      <c r="EAL66" s="241"/>
      <c r="EAM66" s="241"/>
      <c r="EAN66" s="241"/>
      <c r="EAO66" s="241"/>
      <c r="EAP66" s="241"/>
      <c r="EAQ66" s="241"/>
      <c r="EAR66" s="241"/>
      <c r="EAS66" s="241"/>
      <c r="EAT66" s="241"/>
      <c r="EAU66" s="241"/>
      <c r="EAV66" s="241"/>
      <c r="EAW66" s="241"/>
      <c r="EAX66" s="241"/>
      <c r="EAY66" s="241"/>
      <c r="EAZ66" s="241"/>
      <c r="EBA66" s="241"/>
      <c r="EBB66" s="241"/>
      <c r="EBC66" s="241"/>
      <c r="EBD66" s="241"/>
      <c r="EBE66" s="241"/>
      <c r="EBF66" s="1502"/>
      <c r="EBG66" s="1503"/>
      <c r="EBO66" s="1502"/>
      <c r="EBP66" s="1503"/>
      <c r="EBS66" s="1502"/>
      <c r="EBT66" s="1504"/>
      <c r="ECB66" s="1502"/>
      <c r="ECC66" s="1504"/>
      <c r="ECF66" s="1502"/>
      <c r="ECG66" s="1503"/>
      <c r="ECH66" s="1122"/>
      <c r="ECI66" s="1122"/>
      <c r="ECJ66" s="1122"/>
      <c r="ECK66" s="1122"/>
      <c r="ECL66" s="1515"/>
      <c r="ECM66" s="1503"/>
      <c r="ECN66" s="1134"/>
      <c r="ECO66" s="1502"/>
      <c r="ECP66" s="1503"/>
      <c r="ECQ66" s="1122"/>
      <c r="ECR66" s="1122"/>
      <c r="ECS66" s="1502"/>
      <c r="ECT66" s="1504"/>
      <c r="ECU66" s="1122"/>
      <c r="ECV66" s="1122"/>
      <c r="ECW66" s="1122"/>
      <c r="ECX66" s="1122"/>
      <c r="ECY66" s="1122"/>
      <c r="ECZ66" s="1122"/>
      <c r="EDA66" s="1122"/>
      <c r="EDB66" s="1502"/>
      <c r="EDC66" s="1504"/>
      <c r="EDD66" s="1122"/>
      <c r="EDE66" s="1122"/>
      <c r="EDF66" s="1502"/>
      <c r="EDG66" s="1503"/>
      <c r="EDO66" s="1502"/>
      <c r="EDP66" s="1503"/>
      <c r="EDS66" s="1502"/>
      <c r="EDT66" s="1504"/>
      <c r="EEB66" s="1502"/>
      <c r="EEC66" s="1504"/>
      <c r="EEF66" s="1502"/>
      <c r="EEG66" s="1503"/>
      <c r="EEO66" s="1502"/>
      <c r="EEP66" s="1503"/>
      <c r="EES66" s="241"/>
      <c r="EET66" s="241"/>
      <c r="EEU66" s="241"/>
      <c r="EEV66" s="241"/>
      <c r="EEW66" s="241"/>
      <c r="EEX66" s="241"/>
      <c r="EEY66" s="241"/>
      <c r="EEZ66" s="241"/>
      <c r="EFA66" s="241"/>
      <c r="EFB66" s="241"/>
      <c r="EFC66" s="241"/>
      <c r="EFD66" s="241"/>
      <c r="EFE66" s="241"/>
      <c r="EFF66" s="241"/>
      <c r="EFG66" s="241"/>
      <c r="EFH66" s="241"/>
      <c r="EFI66" s="241"/>
      <c r="EFJ66" s="241"/>
      <c r="EFK66" s="241"/>
      <c r="EFL66" s="241"/>
      <c r="EFM66" s="241"/>
      <c r="EFN66" s="241"/>
      <c r="EFO66" s="241"/>
      <c r="EFP66" s="241"/>
      <c r="EFQ66" s="241"/>
      <c r="EFR66" s="241"/>
      <c r="EFS66" s="241"/>
      <c r="EFT66" s="241"/>
      <c r="EFU66" s="241"/>
      <c r="EFV66" s="241"/>
      <c r="EFW66" s="241"/>
      <c r="EFX66" s="241"/>
      <c r="EFY66" s="241"/>
      <c r="EFZ66" s="241"/>
      <c r="EGA66" s="241"/>
      <c r="EGB66" s="241"/>
      <c r="EGC66" s="241"/>
      <c r="EGD66" s="241"/>
      <c r="EGE66" s="241"/>
      <c r="EGF66" s="241"/>
      <c r="EGG66" s="241"/>
      <c r="EGH66" s="241"/>
      <c r="EGI66" s="241"/>
      <c r="EGJ66" s="241"/>
      <c r="EGK66" s="241"/>
      <c r="EGL66" s="241"/>
      <c r="EGM66" s="241"/>
      <c r="EGN66" s="241"/>
      <c r="EGO66" s="241"/>
      <c r="EGP66" s="241"/>
      <c r="EGQ66" s="241"/>
      <c r="EHH66" s="616"/>
      <c r="EHI66" s="616"/>
      <c r="EHX66" s="1502"/>
      <c r="EHY66" s="1503"/>
      <c r="EHZ66" s="1122"/>
      <c r="EIA66" s="1122"/>
      <c r="EIB66" s="1122"/>
      <c r="EIC66" s="1122"/>
      <c r="EID66" s="1515"/>
      <c r="EIE66" s="1503"/>
      <c r="EIF66" s="1134"/>
      <c r="EIG66" s="1502"/>
      <c r="EIH66" s="1503"/>
      <c r="EII66" s="1122"/>
      <c r="EIJ66" s="1122"/>
      <c r="EIK66" s="1502"/>
      <c r="EIL66" s="1504"/>
      <c r="EIM66" s="1122"/>
      <c r="EIN66" s="1122"/>
      <c r="EIO66" s="1122"/>
      <c r="EIP66" s="1122"/>
      <c r="EIQ66" s="1122"/>
      <c r="EIR66" s="1122"/>
      <c r="EIS66" s="1122"/>
      <c r="EIT66" s="1502"/>
      <c r="EIU66" s="1504"/>
      <c r="EIV66" s="1122"/>
      <c r="EIW66" s="1122"/>
      <c r="EIX66" s="1502"/>
      <c r="EIY66" s="1503"/>
      <c r="EJG66" s="1502"/>
      <c r="EJH66" s="1503"/>
      <c r="EJK66" s="1502"/>
      <c r="EJL66" s="1504"/>
      <c r="EJT66" s="1502"/>
      <c r="EJU66" s="1504"/>
      <c r="EJX66" s="1502"/>
      <c r="EJY66" s="1503"/>
      <c r="EKG66" s="1502"/>
      <c r="EKH66" s="1503"/>
      <c r="EKL66" s="1506"/>
      <c r="EKM66" s="1507"/>
      <c r="EKN66" s="1264"/>
      <c r="EKO66" s="1506"/>
      <c r="EKP66" s="1508"/>
      <c r="ELA66" s="616"/>
      <c r="ELB66" s="616"/>
      <c r="ELJ66" s="616"/>
      <c r="ELK66" s="616"/>
      <c r="EMM66" s="1502"/>
      <c r="EMN66" s="1503"/>
      <c r="EMV66" s="1502"/>
      <c r="EMW66" s="1503"/>
      <c r="EMZ66" s="1502"/>
      <c r="ENA66" s="1504"/>
      <c r="ENI66" s="1502"/>
      <c r="ENJ66" s="1504"/>
      <c r="ENM66" s="1502"/>
      <c r="ENN66" s="1503"/>
      <c r="ENO66" s="1122"/>
      <c r="ENP66" s="1122"/>
      <c r="ENQ66" s="1122"/>
      <c r="ENR66" s="1122"/>
      <c r="ENS66" s="1515"/>
      <c r="ENT66" s="1503"/>
      <c r="ENU66" s="1134"/>
      <c r="ENV66" s="1502"/>
      <c r="ENW66" s="1503"/>
      <c r="ENX66" s="1122"/>
      <c r="ENY66" s="1122"/>
      <c r="ENZ66" s="1502"/>
      <c r="EOA66" s="1504"/>
      <c r="EOB66" s="1122"/>
      <c r="EOC66" s="1122"/>
      <c r="EOD66" s="1122"/>
      <c r="EOE66" s="1122"/>
      <c r="EOF66" s="1122"/>
      <c r="EOG66" s="1122"/>
      <c r="EOH66" s="1122"/>
      <c r="EOI66" s="1502"/>
      <c r="EOJ66" s="1504"/>
      <c r="EOK66" s="1122"/>
      <c r="EOL66" s="1122"/>
      <c r="EOM66" s="1122"/>
      <c r="EON66" s="1506"/>
      <c r="EOO66" s="1507"/>
      <c r="EOP66" s="1264"/>
      <c r="EOQ66" s="1506"/>
      <c r="EOR66" s="1508"/>
      <c r="EOX66" s="792"/>
      <c r="EOY66" s="792"/>
      <c r="EOZ66" s="792"/>
      <c r="EPA66" s="792"/>
      <c r="EPB66" s="792"/>
      <c r="EPC66" s="792"/>
      <c r="EPD66" s="792"/>
      <c r="EPE66" s="792"/>
      <c r="EPF66" s="792"/>
      <c r="EPG66" s="792"/>
      <c r="EPH66" s="792"/>
      <c r="EPI66" s="792"/>
      <c r="EPJ66" s="792"/>
      <c r="EPK66" s="792"/>
      <c r="EPL66" s="792"/>
      <c r="EPM66" s="792"/>
      <c r="EPN66" s="792"/>
      <c r="EPO66" s="616"/>
      <c r="EPP66" s="616"/>
      <c r="EQE66" s="1515"/>
      <c r="EQF66" s="1503"/>
      <c r="EQG66" s="1134"/>
      <c r="EQH66" s="1134"/>
      <c r="EQI66" s="1134"/>
      <c r="EQJ66" s="1134"/>
      <c r="EQK66" s="1515"/>
      <c r="EQL66" s="1503"/>
      <c r="EQM66" s="1134"/>
      <c r="EQN66" s="1502"/>
      <c r="EQO66" s="1503"/>
      <c r="EQP66" s="1264"/>
      <c r="EQQ66" s="1264"/>
      <c r="EQR66" s="1502"/>
      <c r="EQS66" s="1504"/>
      <c r="EQT66" s="1264"/>
      <c r="EQU66" s="1264"/>
      <c r="EQV66" s="1264"/>
      <c r="EQW66" s="1264"/>
      <c r="EQX66" s="1264"/>
      <c r="EQY66" s="1264"/>
      <c r="EQZ66" s="1264"/>
      <c r="ERA66" s="1502"/>
      <c r="ERB66" s="1504"/>
      <c r="ERC66" s="1264"/>
      <c r="ERD66" s="1264"/>
      <c r="ERE66" s="1264"/>
      <c r="ERF66" s="1506"/>
      <c r="ERG66" s="1507"/>
      <c r="ERH66" s="1264"/>
      <c r="ERI66" s="1506"/>
      <c r="ERJ66" s="1508"/>
      <c r="ERK66" s="1122"/>
      <c r="ERL66" s="1122"/>
      <c r="ERM66" s="1122"/>
      <c r="ERN66" s="1122"/>
      <c r="ERO66" s="1122"/>
      <c r="ERP66" s="1122"/>
      <c r="ERU66" s="230"/>
      <c r="ERV66" s="1664"/>
      <c r="ERW66" s="1664"/>
      <c r="ERX66" s="227"/>
      <c r="ETA66" s="1518"/>
      <c r="ETB66" s="1518"/>
      <c r="ETC66" s="1518"/>
      <c r="ETD66" s="1518"/>
      <c r="ETE66" s="1518"/>
      <c r="ETF66" s="1518"/>
    </row>
    <row r="67" spans="1:3906" ht="15" customHeight="1">
      <c r="B67" s="1518"/>
      <c r="C67" s="1518"/>
      <c r="D67" s="1518"/>
      <c r="E67" s="1518"/>
      <c r="F67" s="1518"/>
      <c r="G67" s="1518"/>
      <c r="J67" s="1310"/>
      <c r="K67" s="1310"/>
      <c r="L67" s="1310"/>
      <c r="M67" s="1310"/>
      <c r="N67" s="1310"/>
      <c r="O67" s="1310"/>
      <c r="P67" s="1310"/>
      <c r="Q67" s="1310"/>
      <c r="R67" s="1310"/>
      <c r="S67" s="1310"/>
      <c r="T67" s="1310"/>
      <c r="U67" s="1310"/>
      <c r="V67" s="1310"/>
      <c r="W67" s="1310"/>
      <c r="X67" s="1310"/>
      <c r="Y67" s="1310"/>
      <c r="Z67" s="1310"/>
      <c r="AA67" s="1310"/>
      <c r="AF67" s="413"/>
      <c r="AP67" s="227"/>
      <c r="AQ67" s="227"/>
      <c r="BB67" s="236"/>
      <c r="BH67" s="227"/>
      <c r="BI67" s="412"/>
      <c r="BJ67" s="227"/>
      <c r="BK67" s="240"/>
      <c r="BN67" s="227"/>
      <c r="BO67" s="239"/>
      <c r="BX67" s="238"/>
      <c r="CB67" s="1516" t="s">
        <v>792</v>
      </c>
      <c r="CC67" s="1516"/>
      <c r="CD67" s="1516"/>
      <c r="CE67" s="1516"/>
      <c r="CF67" s="1516"/>
      <c r="CM67" s="1124"/>
      <c r="CN67" s="236"/>
      <c r="CO67" s="1124"/>
      <c r="CP67" s="1124"/>
      <c r="CQ67" s="1124"/>
      <c r="CR67" s="1124"/>
      <c r="CS67" s="1124"/>
      <c r="CT67" s="227"/>
      <c r="CU67" s="412"/>
      <c r="CV67" s="227"/>
      <c r="CW67" s="240"/>
      <c r="CX67" s="1124"/>
      <c r="CY67" s="1124"/>
      <c r="CZ67" s="227"/>
      <c r="DA67" s="239"/>
      <c r="DJ67" s="238"/>
      <c r="EE67" s="1124"/>
      <c r="EF67" s="1124"/>
      <c r="EG67" s="1124"/>
      <c r="EH67" s="1124"/>
      <c r="EI67" s="1124"/>
      <c r="EJ67" s="1124"/>
      <c r="EK67" s="1124"/>
      <c r="EL67" s="1124"/>
      <c r="EM67" s="1124"/>
      <c r="EN67" s="1124"/>
      <c r="EO67" s="1124"/>
      <c r="EP67" s="236"/>
      <c r="EQ67" s="1124"/>
      <c r="ER67" s="1124"/>
      <c r="ES67" s="1124"/>
      <c r="ET67" s="1124"/>
      <c r="EU67" s="1124"/>
      <c r="EV67" s="227"/>
      <c r="EW67" s="412"/>
      <c r="EX67" s="227"/>
      <c r="EY67" s="240"/>
      <c r="EZ67" s="1124"/>
      <c r="FA67" s="1124"/>
      <c r="FB67" s="227"/>
      <c r="FC67" s="239"/>
      <c r="FD67" s="1124"/>
      <c r="FE67" s="1124"/>
      <c r="FF67" s="1124"/>
      <c r="FG67" s="1124"/>
      <c r="FH67" s="1124"/>
      <c r="FI67" s="1124"/>
      <c r="FJ67" s="1124"/>
      <c r="FK67" s="1124"/>
      <c r="FL67" s="238"/>
      <c r="FM67" s="1124"/>
      <c r="FN67" s="1124"/>
      <c r="FO67" s="1124"/>
      <c r="FP67" s="1124"/>
      <c r="FQ67" s="1124"/>
      <c r="FR67" s="1124"/>
      <c r="FS67" s="1124"/>
      <c r="FT67" s="1124"/>
      <c r="FU67" s="1124"/>
      <c r="FV67" s="1124"/>
      <c r="FW67" s="1124"/>
      <c r="FX67" s="1124"/>
      <c r="FY67" s="1124"/>
      <c r="FZ67" s="1124"/>
      <c r="GA67" s="1124"/>
      <c r="GB67" s="1124"/>
      <c r="GC67" s="1124"/>
      <c r="GD67" s="1124"/>
      <c r="GE67" s="1124"/>
      <c r="GF67" s="1124"/>
      <c r="GG67" s="1124"/>
      <c r="GH67" s="1124"/>
      <c r="GI67" s="1124"/>
      <c r="GJ67" s="1124"/>
      <c r="GK67" s="1124"/>
      <c r="GL67" s="1124"/>
      <c r="GM67" s="1124"/>
      <c r="GN67" s="1124"/>
      <c r="GO67" s="1124"/>
      <c r="GP67" s="1124"/>
      <c r="GQ67" s="1124"/>
      <c r="GR67" s="236"/>
      <c r="GS67" s="1124"/>
      <c r="GT67" s="1124"/>
      <c r="GU67" s="1124"/>
      <c r="GV67" s="1124"/>
      <c r="GW67" s="1124"/>
      <c r="GX67" s="227"/>
      <c r="GY67" s="412"/>
      <c r="GZ67" s="227"/>
      <c r="HA67" s="240"/>
      <c r="HB67" s="1124"/>
      <c r="HC67" s="1124"/>
      <c r="HD67" s="227"/>
      <c r="HE67" s="239"/>
      <c r="HF67" s="1124"/>
      <c r="HG67" s="1124"/>
      <c r="HH67" s="1124"/>
      <c r="HI67" s="1124"/>
      <c r="HJ67" s="1124"/>
      <c r="HK67" s="1124"/>
      <c r="HL67" s="1124"/>
      <c r="HM67" s="1124"/>
      <c r="HN67" s="238"/>
      <c r="HO67" s="1124"/>
      <c r="HP67" s="1124"/>
      <c r="HQ67" s="1124"/>
      <c r="HR67" s="1124"/>
      <c r="HS67" s="1124"/>
      <c r="HT67" s="1124"/>
      <c r="HU67" s="1124"/>
      <c r="HV67" s="1124"/>
      <c r="HW67" s="1124"/>
      <c r="HX67" s="1124"/>
      <c r="HY67" s="1124"/>
      <c r="HZ67" s="1124"/>
      <c r="IA67" s="1124"/>
      <c r="IB67" s="1124"/>
      <c r="IC67" s="1124"/>
      <c r="ID67" s="1124"/>
      <c r="IE67" s="1124"/>
      <c r="IF67" s="1124"/>
      <c r="IG67" s="1124"/>
      <c r="IH67" s="1124"/>
      <c r="II67" s="1124"/>
      <c r="IJ67" s="1124"/>
      <c r="IK67" s="1124"/>
      <c r="IL67" s="1124"/>
      <c r="IM67" s="1124"/>
      <c r="IN67" s="1124"/>
      <c r="IO67" s="1124"/>
      <c r="IP67" s="1124"/>
      <c r="IQ67" s="1124"/>
      <c r="IR67" s="1124"/>
      <c r="IS67" s="1124"/>
      <c r="IT67" s="236"/>
      <c r="IU67" s="1124"/>
      <c r="IV67" s="1124"/>
      <c r="IW67" s="1124"/>
      <c r="IX67" s="1124"/>
      <c r="IY67" s="1124"/>
      <c r="IZ67" s="227"/>
      <c r="JA67" s="412"/>
      <c r="JB67" s="227"/>
      <c r="JC67" s="240"/>
      <c r="JD67" s="1124"/>
      <c r="JE67" s="1124"/>
      <c r="JF67" s="227"/>
      <c r="JG67" s="239"/>
      <c r="JH67" s="1124"/>
      <c r="JI67" s="1124"/>
      <c r="JJ67" s="1124"/>
      <c r="JK67" s="1124"/>
      <c r="JL67" s="1124"/>
      <c r="JM67" s="1124"/>
      <c r="JN67" s="1124"/>
      <c r="JO67" s="1124"/>
      <c r="JP67" s="238"/>
      <c r="JQ67" s="1124"/>
      <c r="JR67" s="1124"/>
      <c r="JS67" s="1124"/>
      <c r="JT67" s="1124"/>
      <c r="JU67" s="1124"/>
      <c r="JV67" s="1124"/>
      <c r="JW67" s="1124"/>
      <c r="JX67" s="1124"/>
      <c r="JY67" s="1124"/>
      <c r="JZ67" s="1124"/>
      <c r="KA67" s="1124"/>
      <c r="KB67" s="1124"/>
      <c r="KC67" s="1124"/>
      <c r="KD67" s="1124"/>
      <c r="KE67" s="1124"/>
      <c r="KF67" s="1124"/>
      <c r="KG67" s="1124"/>
      <c r="KH67" s="1124"/>
      <c r="KI67" s="1124"/>
      <c r="KJ67" s="1124"/>
      <c r="KK67" s="1124"/>
      <c r="KL67" s="1124"/>
      <c r="KM67" s="1124"/>
      <c r="KN67" s="1124"/>
      <c r="KO67" s="1124"/>
      <c r="KP67" s="1124"/>
      <c r="KQ67" s="1124"/>
      <c r="KR67" s="1124"/>
      <c r="KS67" s="1124"/>
      <c r="KT67" s="1124"/>
      <c r="KU67" s="1124"/>
      <c r="KV67" s="236"/>
      <c r="KW67" s="1124"/>
      <c r="KX67" s="1124"/>
      <c r="KY67" s="1124"/>
      <c r="KZ67" s="1124"/>
      <c r="LA67" s="1124"/>
      <c r="LB67" s="227"/>
      <c r="LC67" s="412"/>
      <c r="LD67" s="227"/>
      <c r="LE67" s="240"/>
      <c r="LF67" s="1124"/>
      <c r="LG67" s="1124"/>
      <c r="LH67" s="227"/>
      <c r="LI67" s="239"/>
      <c r="LJ67" s="1124"/>
      <c r="LK67" s="1124"/>
      <c r="LL67" s="1124"/>
      <c r="LM67" s="1124"/>
      <c r="LN67" s="1124"/>
      <c r="LO67" s="1124"/>
      <c r="LP67" s="1124"/>
      <c r="LQ67" s="1124"/>
      <c r="LR67" s="238"/>
      <c r="LS67" s="1124"/>
      <c r="LT67" s="1124"/>
      <c r="LU67" s="1124"/>
      <c r="LV67" s="1124"/>
      <c r="LW67" s="1124"/>
      <c r="LX67" s="1124"/>
      <c r="LY67" s="1124"/>
      <c r="LZ67" s="1124"/>
      <c r="MA67" s="1124"/>
      <c r="MB67" s="1124"/>
      <c r="MC67" s="1124"/>
      <c r="MD67" s="1124"/>
      <c r="ME67" s="1124"/>
      <c r="MF67" s="1124"/>
      <c r="MG67" s="1124"/>
      <c r="MH67" s="1124"/>
      <c r="MI67" s="1124"/>
      <c r="MJ67" s="1124"/>
      <c r="MK67" s="1124"/>
      <c r="ML67" s="1124"/>
      <c r="MM67" s="1124"/>
      <c r="MN67" s="1124"/>
      <c r="MO67" s="1124"/>
      <c r="MP67" s="1124"/>
      <c r="MQ67" s="1124"/>
      <c r="MR67" s="1124"/>
      <c r="MS67" s="1124"/>
      <c r="MT67" s="1124"/>
      <c r="MU67" s="1124"/>
      <c r="MV67" s="1124"/>
      <c r="MW67" s="1124"/>
      <c r="MX67" s="236"/>
      <c r="MY67" s="1124"/>
      <c r="MZ67" s="1124"/>
      <c r="NA67" s="1124"/>
      <c r="NB67" s="1124"/>
      <c r="NC67" s="1124"/>
      <c r="ND67" s="227"/>
      <c r="NE67" s="412"/>
      <c r="NF67" s="227"/>
      <c r="NG67" s="240"/>
      <c r="NH67" s="1124"/>
      <c r="NI67" s="1124"/>
      <c r="NJ67" s="227"/>
      <c r="NK67" s="239"/>
      <c r="NL67" s="1124"/>
      <c r="NM67" s="1124"/>
      <c r="NN67" s="1124"/>
      <c r="NO67" s="1124"/>
      <c r="NP67" s="1124"/>
      <c r="NQ67" s="1124"/>
      <c r="NR67" s="1124"/>
      <c r="NS67" s="1124"/>
      <c r="NT67" s="238"/>
      <c r="NU67" s="1124"/>
      <c r="NV67" s="1124"/>
      <c r="NW67" s="1124"/>
      <c r="NX67" s="1516" t="s">
        <v>792</v>
      </c>
      <c r="NY67" s="1516"/>
      <c r="NZ67" s="1516"/>
      <c r="OA67" s="1516"/>
      <c r="OB67" s="1516"/>
      <c r="OC67" s="1124"/>
      <c r="OD67" s="1124"/>
      <c r="OE67" s="1124"/>
      <c r="OF67" s="1124"/>
      <c r="OG67" s="1124"/>
      <c r="OH67" s="1124"/>
      <c r="OI67" s="1124"/>
      <c r="OJ67" s="236"/>
      <c r="OK67" s="1124"/>
      <c r="OL67" s="1124"/>
      <c r="OM67" s="1124"/>
      <c r="ON67" s="1124"/>
      <c r="OO67" s="1124"/>
      <c r="OP67" s="227"/>
      <c r="OQ67" s="412"/>
      <c r="OR67" s="227"/>
      <c r="OS67" s="240"/>
      <c r="OT67" s="1124"/>
      <c r="OU67" s="1124"/>
      <c r="OV67" s="227"/>
      <c r="OW67" s="239"/>
      <c r="OX67" s="1124"/>
      <c r="OY67" s="1124"/>
      <c r="OZ67" s="1124"/>
      <c r="PA67" s="1124"/>
      <c r="PJ67" s="1516" t="s">
        <v>792</v>
      </c>
      <c r="PK67" s="1516"/>
      <c r="PL67" s="1516"/>
      <c r="PM67" s="1516"/>
      <c r="PN67" s="1516"/>
      <c r="PO67" s="1124"/>
      <c r="PP67" s="1124"/>
      <c r="PQ67" s="1124"/>
      <c r="PR67" s="1124"/>
      <c r="PS67" s="1124"/>
      <c r="PT67" s="1124"/>
      <c r="PU67" s="1124"/>
      <c r="PV67" s="236"/>
      <c r="PW67" s="1124"/>
      <c r="PX67" s="1124"/>
      <c r="PY67" s="1124"/>
      <c r="PZ67" s="1124"/>
      <c r="QA67" s="1124"/>
      <c r="QB67" s="227"/>
      <c r="QC67" s="412"/>
      <c r="QD67" s="227"/>
      <c r="QE67" s="240"/>
      <c r="QF67" s="1124"/>
      <c r="QG67" s="1124"/>
      <c r="QH67" s="227"/>
      <c r="QI67" s="239"/>
      <c r="QJ67" s="1124"/>
      <c r="QK67" s="1124"/>
      <c r="QL67" s="1124"/>
      <c r="QM67" s="1124"/>
      <c r="QN67" s="1124"/>
      <c r="QO67" s="1124"/>
      <c r="QP67" s="1124"/>
      <c r="QQ67" s="1124"/>
      <c r="QR67" s="238"/>
      <c r="QS67" s="1124"/>
      <c r="QT67" s="1124"/>
      <c r="QU67" s="1124"/>
      <c r="QV67" s="1124"/>
      <c r="QW67" s="1124"/>
      <c r="QX67" s="1124"/>
      <c r="QY67" s="1124"/>
      <c r="QZ67" s="1124"/>
      <c r="RA67" s="1124"/>
      <c r="RB67" s="1124"/>
      <c r="RC67" s="1124"/>
      <c r="RD67" s="1124"/>
      <c r="RE67" s="1124"/>
      <c r="RF67" s="1124"/>
      <c r="RG67" s="1124"/>
      <c r="RH67" s="1124"/>
      <c r="RI67" s="1124"/>
      <c r="RJ67" s="1124"/>
      <c r="RK67" s="1124"/>
      <c r="RL67" s="1124"/>
      <c r="RM67" s="1124"/>
      <c r="RN67" s="1124"/>
      <c r="RO67" s="1124"/>
      <c r="RP67" s="1124"/>
      <c r="RQ67" s="1124"/>
      <c r="RR67" s="1124"/>
      <c r="RS67" s="1124"/>
      <c r="RT67" s="1124"/>
      <c r="RU67" s="1124"/>
      <c r="RV67" s="1124"/>
      <c r="RW67" s="1124"/>
      <c r="RX67" s="236"/>
      <c r="RY67" s="1124"/>
      <c r="RZ67" s="1124"/>
      <c r="SA67" s="1124"/>
      <c r="SB67" s="1124"/>
      <c r="SC67" s="1124"/>
      <c r="SD67" s="227"/>
      <c r="SE67" s="412"/>
      <c r="SF67" s="227"/>
      <c r="SG67" s="240"/>
      <c r="SH67" s="1124"/>
      <c r="SI67" s="1124"/>
      <c r="SJ67" s="227"/>
      <c r="SK67" s="239"/>
      <c r="SL67" s="1124"/>
      <c r="SM67" s="1124"/>
      <c r="SN67" s="1124"/>
      <c r="SO67" s="1124"/>
      <c r="SP67" s="1124"/>
      <c r="SQ67" s="1124"/>
      <c r="SR67" s="1124"/>
      <c r="SS67" s="1124"/>
      <c r="ST67" s="238"/>
      <c r="SU67" s="1124"/>
      <c r="SV67" s="1124"/>
      <c r="SW67" s="1124"/>
      <c r="SX67" s="1124"/>
      <c r="SY67" s="1124"/>
      <c r="SZ67" s="1124"/>
      <c r="TA67" s="1124"/>
      <c r="TB67" s="1124"/>
      <c r="TC67" s="1124"/>
      <c r="TD67" s="1124"/>
      <c r="TE67" s="1124"/>
      <c r="TF67" s="1124"/>
      <c r="TG67" s="1124"/>
      <c r="TH67" s="1124"/>
      <c r="TI67" s="1124"/>
      <c r="TJ67" s="1124"/>
      <c r="TK67" s="1124"/>
      <c r="TL67" s="1124"/>
      <c r="TM67" s="1124"/>
      <c r="TN67" s="1124"/>
      <c r="TO67" s="1124"/>
      <c r="TP67" s="1124"/>
      <c r="TQ67" s="1124"/>
      <c r="TR67" s="1124"/>
      <c r="TS67" s="1124"/>
      <c r="TT67" s="1124"/>
      <c r="TU67" s="1124"/>
      <c r="TV67" s="1124"/>
      <c r="TW67" s="1124"/>
      <c r="TX67" s="1124"/>
      <c r="TY67" s="1124"/>
      <c r="TZ67" s="236"/>
      <c r="UA67" s="1124"/>
      <c r="UB67" s="1124"/>
      <c r="UC67" s="1124"/>
      <c r="UD67" s="1124"/>
      <c r="UE67" s="1124"/>
      <c r="UF67" s="227"/>
      <c r="UG67" s="412"/>
      <c r="UH67" s="227"/>
      <c r="UI67" s="240"/>
      <c r="UJ67" s="1124"/>
      <c r="UK67" s="1124"/>
      <c r="UL67" s="227"/>
      <c r="UM67" s="239"/>
      <c r="UN67" s="1124"/>
      <c r="UO67" s="1124"/>
      <c r="UP67" s="1124"/>
      <c r="UQ67" s="1124"/>
      <c r="UR67" s="1124"/>
      <c r="US67" s="1124"/>
      <c r="UT67" s="1124"/>
      <c r="UU67" s="1124"/>
      <c r="UV67" s="238"/>
      <c r="UW67" s="1124"/>
      <c r="UX67" s="1124"/>
      <c r="UY67" s="1124"/>
      <c r="UZ67" s="1124"/>
      <c r="VA67" s="1124"/>
      <c r="VB67" s="1124"/>
      <c r="VC67" s="1124"/>
      <c r="VD67" s="1124"/>
      <c r="VE67" s="1124"/>
      <c r="VF67" s="1124"/>
      <c r="VG67" s="1124"/>
      <c r="VH67" s="1124"/>
      <c r="VI67" s="1124"/>
      <c r="VJ67" s="1124"/>
      <c r="VK67" s="1124"/>
      <c r="VL67" s="1124"/>
      <c r="VM67" s="1124"/>
      <c r="VN67" s="1124"/>
      <c r="VO67" s="1124"/>
      <c r="VP67" s="1124"/>
      <c r="VQ67" s="1124"/>
      <c r="VR67" s="1124"/>
      <c r="VS67" s="1124"/>
      <c r="VT67" s="1124"/>
      <c r="VU67" s="1124"/>
      <c r="VV67" s="1124"/>
      <c r="VW67" s="1124"/>
      <c r="VX67" s="1124"/>
      <c r="VY67" s="1124"/>
      <c r="VZ67" s="1124"/>
      <c r="WA67" s="1124"/>
      <c r="WB67" s="236"/>
      <c r="WC67" s="1124"/>
      <c r="WD67" s="1124"/>
      <c r="WE67" s="1124"/>
      <c r="WF67" s="1124"/>
      <c r="WG67" s="1124"/>
      <c r="WH67" s="227"/>
      <c r="WI67" s="412"/>
      <c r="WJ67" s="227"/>
      <c r="WK67" s="240"/>
      <c r="WL67" s="1124"/>
      <c r="WM67" s="1124"/>
      <c r="WN67" s="227"/>
      <c r="WO67" s="239"/>
      <c r="WP67" s="1124"/>
      <c r="WQ67" s="1124"/>
      <c r="WR67" s="1124"/>
      <c r="WS67" s="1124"/>
      <c r="WT67" s="1124"/>
      <c r="WU67" s="1124"/>
      <c r="WV67" s="1124"/>
      <c r="WW67" s="1124"/>
      <c r="WX67" s="238"/>
      <c r="WY67" s="1263"/>
      <c r="WZ67" s="1263"/>
      <c r="XA67" s="1263"/>
      <c r="XB67" s="1516" t="s">
        <v>792</v>
      </c>
      <c r="XC67" s="1516"/>
      <c r="XD67" s="1516"/>
      <c r="XE67" s="1516"/>
      <c r="XF67" s="1516"/>
      <c r="XG67" s="1124"/>
      <c r="XH67" s="1124"/>
      <c r="XI67" s="1124"/>
      <c r="XJ67" s="1124"/>
      <c r="XK67" s="1124"/>
      <c r="XL67" s="1124"/>
      <c r="XM67" s="1124"/>
      <c r="XN67" s="1124"/>
      <c r="XO67" s="1124"/>
      <c r="XP67" s="1124"/>
      <c r="XQ67" s="1124"/>
      <c r="XR67" s="1124"/>
      <c r="XS67" s="1124"/>
      <c r="XT67" s="1124"/>
      <c r="XU67" s="1124"/>
      <c r="XV67" s="1124"/>
      <c r="XW67" s="1124"/>
      <c r="XX67" s="1124"/>
      <c r="XY67" s="1124"/>
      <c r="XZ67" s="1124"/>
      <c r="YA67" s="1124"/>
      <c r="YB67" s="1124"/>
      <c r="YC67" s="1124"/>
      <c r="YD67" s="236"/>
      <c r="YE67" s="1124"/>
      <c r="YF67" s="1124"/>
      <c r="YG67" s="1124"/>
      <c r="YH67" s="1124"/>
      <c r="YI67" s="1124"/>
      <c r="YJ67" s="227"/>
      <c r="YK67" s="412"/>
      <c r="YL67" s="227"/>
      <c r="YM67" s="240"/>
      <c r="YN67" s="1124"/>
      <c r="YO67" s="1124"/>
      <c r="YP67" s="227"/>
      <c r="YQ67" s="239"/>
      <c r="YR67" s="1124"/>
      <c r="YS67" s="1124"/>
      <c r="YT67" s="1124"/>
      <c r="YU67" s="1124"/>
      <c r="YV67" s="1124"/>
      <c r="YW67" s="1124"/>
      <c r="YX67" s="1124"/>
      <c r="YY67" s="1124"/>
      <c r="YZ67" s="238"/>
      <c r="ZA67" s="1124"/>
      <c r="ZB67" s="1124"/>
      <c r="ZC67" s="1124"/>
      <c r="ZD67" s="1124"/>
      <c r="ZE67" s="1124"/>
      <c r="ZF67" s="1124"/>
      <c r="ZG67" s="1124"/>
      <c r="ZH67" s="1124"/>
      <c r="ZI67" s="1124"/>
      <c r="ZJ67" s="1124"/>
      <c r="ZK67" s="1124"/>
      <c r="ZL67" s="1124"/>
      <c r="ZM67" s="1124"/>
      <c r="ZN67" s="1124"/>
      <c r="ZO67" s="1124"/>
      <c r="ZP67" s="1124"/>
      <c r="ZQ67" s="1124"/>
      <c r="ZR67" s="1124"/>
      <c r="ZS67" s="1124"/>
      <c r="ZT67" s="1124"/>
      <c r="ZU67" s="1124"/>
      <c r="ZV67" s="1124"/>
      <c r="ZW67" s="1124"/>
      <c r="ZX67" s="1124"/>
      <c r="ZY67" s="1124"/>
      <c r="ZZ67" s="1124"/>
      <c r="AAA67" s="1124"/>
      <c r="AAB67" s="1124"/>
      <c r="AAC67" s="1124"/>
      <c r="AAD67" s="1124"/>
      <c r="AAE67" s="1263"/>
      <c r="AAF67" s="1194"/>
      <c r="AAG67" s="1263"/>
      <c r="AAH67" s="1263"/>
      <c r="AAI67" s="1263"/>
      <c r="AAJ67" s="1263"/>
      <c r="AAK67" s="1263"/>
      <c r="AAL67" s="227"/>
      <c r="AAM67" s="1192"/>
      <c r="AAN67" s="227"/>
      <c r="AAO67" s="240"/>
      <c r="AAP67" s="1263"/>
      <c r="AAQ67" s="1263"/>
      <c r="AAR67" s="227"/>
      <c r="AAS67" s="239"/>
      <c r="AAT67" s="1263"/>
      <c r="AAU67" s="1263"/>
      <c r="AAV67" s="1263"/>
      <c r="AAW67" s="1263"/>
      <c r="AAX67" s="1263"/>
      <c r="AAY67" s="1263"/>
      <c r="AAZ67" s="1263"/>
      <c r="ABA67" s="1263"/>
      <c r="ABB67" s="1193"/>
      <c r="ABC67" s="1263"/>
      <c r="ABD67" s="1263"/>
      <c r="ABE67" s="1263"/>
      <c r="ABF67" s="1516" t="s">
        <v>792</v>
      </c>
      <c r="ABG67" s="1516"/>
      <c r="ABH67" s="1516"/>
      <c r="ABI67" s="1516"/>
      <c r="ABJ67" s="1516"/>
      <c r="ABK67" s="1124"/>
      <c r="ABL67" s="1124"/>
      <c r="ABM67" s="1124"/>
      <c r="ABN67" s="1124"/>
      <c r="ABO67" s="1124"/>
      <c r="ABP67" s="1124"/>
      <c r="ABQ67" s="1124"/>
      <c r="ABR67" s="1124"/>
      <c r="ABS67" s="1124"/>
      <c r="ABT67" s="1124"/>
      <c r="ABU67" s="1124"/>
      <c r="ABV67" s="1124"/>
      <c r="ABW67" s="1124"/>
      <c r="ABX67" s="1124"/>
      <c r="ABY67" s="1124"/>
      <c r="ABZ67" s="1124"/>
      <c r="ACA67" s="1124"/>
      <c r="ACB67" s="1124"/>
      <c r="ACC67" s="1124"/>
      <c r="ACD67" s="1124"/>
      <c r="ACE67" s="1124"/>
      <c r="ACF67" s="1124"/>
      <c r="ACG67" s="1124"/>
      <c r="ACH67" s="236"/>
      <c r="ACI67" s="1124"/>
      <c r="ACJ67" s="1124"/>
      <c r="ACK67" s="1124"/>
      <c r="ACL67" s="1124"/>
      <c r="ACM67" s="1124"/>
      <c r="ACN67" s="227"/>
      <c r="ACO67" s="412"/>
      <c r="ACP67" s="227"/>
      <c r="ACQ67" s="240"/>
      <c r="ACR67" s="1124"/>
      <c r="ACS67" s="1124"/>
      <c r="ACT67" s="227"/>
      <c r="ACU67" s="239"/>
      <c r="ACV67" s="1124"/>
      <c r="ACW67" s="1124"/>
      <c r="ACX67" s="1124"/>
      <c r="ACY67" s="1124"/>
      <c r="ACZ67" s="1124"/>
      <c r="ADA67" s="1124"/>
      <c r="ADB67" s="1124"/>
      <c r="ADC67" s="1124"/>
      <c r="ADD67" s="238"/>
      <c r="ADE67" s="1124"/>
      <c r="ADF67" s="1124"/>
      <c r="ADG67" s="1124"/>
      <c r="ADH67" s="1124"/>
      <c r="ADI67" s="1124"/>
      <c r="ADJ67" s="1124"/>
      <c r="ADK67" s="1124"/>
      <c r="ADL67" s="1124"/>
      <c r="ADM67" s="1124"/>
      <c r="ADN67" s="1124"/>
      <c r="ADO67" s="1124"/>
      <c r="ADP67" s="1124"/>
      <c r="ADQ67" s="1124"/>
      <c r="ADR67" s="1124"/>
      <c r="ADS67" s="1124"/>
      <c r="ADT67" s="1124"/>
      <c r="ADU67" s="1124"/>
      <c r="ADV67" s="1124"/>
      <c r="ADW67" s="1124"/>
      <c r="ADX67" s="1124"/>
      <c r="ADY67" s="1124"/>
      <c r="ADZ67" s="1124"/>
      <c r="AEA67" s="1124"/>
      <c r="AEB67" s="1124"/>
      <c r="AEC67" s="1124"/>
      <c r="AED67" s="1124"/>
      <c r="AEE67" s="1124"/>
      <c r="AEF67" s="1124"/>
      <c r="AEG67" s="1124"/>
      <c r="AEH67" s="1124"/>
      <c r="AEI67" s="1263"/>
      <c r="AEJ67" s="1194"/>
      <c r="AEK67" s="1263"/>
      <c r="AEL67" s="1263"/>
      <c r="AEM67" s="1263"/>
      <c r="AEN67" s="1263"/>
      <c r="AEO67" s="1263"/>
      <c r="AEP67" s="227"/>
      <c r="AEQ67" s="1192"/>
      <c r="AER67" s="227"/>
      <c r="AES67" s="240"/>
      <c r="AET67" s="1263"/>
      <c r="AEU67" s="1263"/>
      <c r="AEV67" s="227"/>
      <c r="AEW67" s="239"/>
      <c r="AEX67" s="1263"/>
      <c r="AEY67" s="1263"/>
      <c r="AEZ67" s="1263"/>
      <c r="AFA67" s="1263"/>
      <c r="AFB67" s="1263"/>
      <c r="AFC67" s="1263"/>
      <c r="AFD67" s="1263"/>
      <c r="AFE67" s="1263"/>
      <c r="AFF67" s="1193"/>
      <c r="AFG67" s="1263"/>
      <c r="AFH67" s="1263"/>
      <c r="AFI67" s="1263"/>
      <c r="AFJ67" s="1516" t="s">
        <v>792</v>
      </c>
      <c r="AFK67" s="1516"/>
      <c r="AFL67" s="1516"/>
      <c r="AFM67" s="1516"/>
      <c r="AFN67" s="1516"/>
      <c r="AFO67" s="1124"/>
      <c r="AFP67" s="1124"/>
      <c r="AFQ67" s="1124"/>
      <c r="AFR67" s="1124"/>
      <c r="AFS67" s="1124"/>
      <c r="AFT67" s="1124"/>
      <c r="AFU67" s="1124"/>
      <c r="AFV67" s="1124"/>
      <c r="AFW67" s="1124"/>
      <c r="AFX67" s="1124"/>
      <c r="AFY67" s="1124"/>
      <c r="AFZ67" s="1124"/>
      <c r="AGA67" s="1124"/>
      <c r="AGB67" s="1124"/>
      <c r="AGC67" s="1124"/>
      <c r="AGD67" s="1124"/>
      <c r="AGE67" s="1124"/>
      <c r="AGF67" s="1124"/>
      <c r="AGG67" s="1124"/>
      <c r="AGH67" s="1124"/>
      <c r="AGI67" s="1124"/>
      <c r="AGJ67" s="1124"/>
      <c r="AGK67" s="1124"/>
      <c r="AGL67" s="236"/>
      <c r="AGM67" s="1124"/>
      <c r="AGN67" s="1124"/>
      <c r="AGO67" s="1124"/>
      <c r="AGP67" s="1124"/>
      <c r="AGQ67" s="1124"/>
      <c r="AGR67" s="227"/>
      <c r="AGS67" s="412"/>
      <c r="AGT67" s="227"/>
      <c r="AGU67" s="240"/>
      <c r="AGV67" s="1124"/>
      <c r="AGW67" s="1124"/>
      <c r="AGX67" s="227"/>
      <c r="AGY67" s="239"/>
      <c r="AGZ67" s="1124"/>
      <c r="AHA67" s="1124"/>
      <c r="AHB67" s="1124"/>
      <c r="AHC67" s="1124"/>
      <c r="AHD67" s="1124"/>
      <c r="AHE67" s="1124"/>
      <c r="AHF67" s="1124"/>
      <c r="AHG67" s="1263"/>
      <c r="AHH67" s="1193"/>
      <c r="AHI67" s="1263"/>
      <c r="AHJ67" s="1263"/>
      <c r="AHK67" s="1263"/>
      <c r="AHL67" s="1516" t="s">
        <v>792</v>
      </c>
      <c r="AHM67" s="1516"/>
      <c r="AHN67" s="1516"/>
      <c r="AHO67" s="1516"/>
      <c r="AHP67" s="1516"/>
      <c r="AHQ67" s="1124"/>
      <c r="AHR67" s="1124"/>
      <c r="AHS67" s="1124"/>
      <c r="AHT67" s="1124"/>
      <c r="AHU67" s="1124"/>
      <c r="AHV67" s="1124"/>
      <c r="AHW67" s="1124"/>
      <c r="AHX67" s="1124"/>
      <c r="AHY67" s="1124"/>
      <c r="AHZ67" s="1124"/>
      <c r="AIA67" s="1124"/>
      <c r="AIB67" s="1124"/>
      <c r="AIC67" s="1124"/>
      <c r="AID67" s="1124"/>
      <c r="AIE67" s="1124"/>
      <c r="AIF67" s="1124"/>
      <c r="AIG67" s="1124"/>
      <c r="AIH67" s="1124"/>
      <c r="AII67" s="1124"/>
      <c r="AIJ67" s="1124"/>
      <c r="AIK67" s="1124"/>
      <c r="AIL67" s="1124"/>
      <c r="AIM67" s="1124"/>
      <c r="AIN67" s="236"/>
      <c r="AIO67" s="1124"/>
      <c r="AIP67" s="1124"/>
      <c r="AIQ67" s="1124"/>
      <c r="AIR67" s="1124"/>
      <c r="AIS67" s="1124"/>
      <c r="AIT67" s="227"/>
      <c r="AIU67" s="412"/>
      <c r="AIV67" s="227"/>
      <c r="AIW67" s="240"/>
      <c r="AIX67" s="1124"/>
      <c r="AIY67" s="1124"/>
      <c r="AIZ67" s="227"/>
      <c r="AJA67" s="239"/>
      <c r="AJB67" s="1124"/>
      <c r="AJC67" s="1124"/>
      <c r="AJD67" s="1124"/>
      <c r="AJE67" s="1124"/>
      <c r="AJF67" s="1124"/>
      <c r="AJG67" s="1124"/>
      <c r="AJH67" s="1124"/>
      <c r="AJI67" s="1124"/>
      <c r="AJJ67" s="238"/>
      <c r="AJK67" s="1124"/>
      <c r="AJL67" s="1124"/>
      <c r="AJM67" s="1124"/>
      <c r="AJN67" s="1124"/>
      <c r="AJO67" s="1124"/>
      <c r="AJP67" s="1124"/>
      <c r="AJQ67" s="1124"/>
      <c r="AJR67" s="1124"/>
      <c r="AJS67" s="1124"/>
      <c r="AJT67" s="1124"/>
      <c r="AJU67" s="1124"/>
      <c r="AJV67" s="1124"/>
      <c r="AJW67" s="1124"/>
      <c r="AJX67" s="1124"/>
      <c r="AJY67" s="1124"/>
      <c r="AJZ67" s="1124"/>
      <c r="AKA67" s="1124"/>
      <c r="AKB67" s="1124"/>
      <c r="AKC67" s="1124"/>
      <c r="AKD67" s="1124"/>
      <c r="AKE67" s="1124"/>
      <c r="AKF67" s="1124"/>
      <c r="AKG67" s="1124"/>
      <c r="AKH67" s="1124"/>
      <c r="AKI67" s="1124"/>
      <c r="AKJ67" s="1124"/>
      <c r="AKK67" s="1124"/>
      <c r="AKL67" s="1124"/>
      <c r="AKM67" s="1124"/>
      <c r="AKN67" s="1124"/>
      <c r="AKO67" s="1124"/>
      <c r="AKP67" s="236"/>
      <c r="AKQ67" s="1124"/>
      <c r="AKR67" s="1124"/>
      <c r="AKS67" s="1124"/>
      <c r="AKT67" s="1124"/>
      <c r="AKU67" s="1124"/>
      <c r="AKV67" s="227"/>
      <c r="AKW67" s="412"/>
      <c r="AKX67" s="227"/>
      <c r="AKY67" s="240"/>
      <c r="AKZ67" s="1124"/>
      <c r="ALA67" s="1124"/>
      <c r="ALB67" s="227"/>
      <c r="ALC67" s="239"/>
      <c r="ALD67" s="1124"/>
      <c r="ALE67" s="1124"/>
      <c r="ALF67" s="1124"/>
      <c r="ALG67" s="1124"/>
      <c r="ALH67" s="1124"/>
      <c r="ALI67" s="1124"/>
      <c r="ALJ67" s="1124"/>
      <c r="ALK67" s="1124"/>
      <c r="ALL67" s="238"/>
      <c r="ALM67" s="1124"/>
      <c r="ALN67" s="1124"/>
      <c r="ALO67" s="1124"/>
      <c r="ALP67" s="1516" t="s">
        <v>792</v>
      </c>
      <c r="ALQ67" s="1516"/>
      <c r="ALR67" s="1516"/>
      <c r="ALS67" s="1516"/>
      <c r="ALT67" s="1516"/>
      <c r="ALU67" s="1124"/>
      <c r="ALV67" s="1124"/>
      <c r="ALW67" s="1124"/>
      <c r="ALX67" s="1124"/>
      <c r="ALY67" s="1124"/>
      <c r="ALZ67" s="1124"/>
      <c r="AMA67" s="1124"/>
      <c r="AMB67" s="1124"/>
      <c r="AMC67" s="1124"/>
      <c r="AMD67" s="1124"/>
      <c r="AME67" s="1124"/>
      <c r="AMF67" s="1124"/>
      <c r="AMG67" s="1124"/>
      <c r="AMH67" s="1124"/>
      <c r="AMI67" s="1124"/>
      <c r="AMJ67" s="1124"/>
      <c r="AMK67" s="1124"/>
      <c r="AML67" s="1124"/>
      <c r="AMM67" s="1124"/>
      <c r="AMN67" s="1124"/>
      <c r="AMO67" s="1124"/>
      <c r="AMP67" s="1124"/>
      <c r="AMQ67" s="1124"/>
      <c r="AMR67" s="236"/>
      <c r="AMS67" s="1124"/>
      <c r="AMT67" s="1124"/>
      <c r="AMU67" s="1124"/>
      <c r="AMV67" s="1124"/>
      <c r="AMW67" s="1124"/>
      <c r="AMX67" s="227"/>
      <c r="AMY67" s="412"/>
      <c r="AMZ67" s="227"/>
      <c r="ANA67" s="240"/>
      <c r="ANB67" s="1124"/>
      <c r="ANC67" s="1124"/>
      <c r="AND67" s="227"/>
      <c r="ANE67" s="239"/>
      <c r="ANF67" s="1124"/>
      <c r="ANG67" s="1124"/>
      <c r="ANH67" s="1124"/>
      <c r="ANI67" s="1124"/>
      <c r="ANJ67" s="1124"/>
      <c r="ANK67" s="1124"/>
      <c r="ANL67" s="1124"/>
      <c r="ANM67" s="1124"/>
      <c r="ANN67" s="238"/>
      <c r="ANO67" s="1124"/>
      <c r="ANP67" s="1124"/>
      <c r="ANQ67" s="1124"/>
      <c r="ANR67" s="1124"/>
      <c r="ANS67" s="1124"/>
      <c r="ANT67" s="1124"/>
      <c r="ANU67" s="1124"/>
      <c r="ANV67" s="1124"/>
      <c r="ANW67" s="1124"/>
      <c r="ANX67" s="1124"/>
      <c r="ANY67" s="1124"/>
      <c r="ANZ67" s="1124"/>
      <c r="AOA67" s="1124"/>
      <c r="AOB67" s="1124"/>
      <c r="AOC67" s="1124"/>
      <c r="AOD67" s="1124"/>
      <c r="AOE67" s="1124"/>
      <c r="AOF67" s="1124"/>
      <c r="AOG67" s="1124"/>
      <c r="AOH67" s="1124"/>
      <c r="AOI67" s="1124"/>
      <c r="AOJ67" s="1124"/>
      <c r="AOK67" s="1124"/>
      <c r="AOL67" s="1124"/>
      <c r="AOM67" s="1124"/>
      <c r="AON67" s="1124"/>
      <c r="AOO67" s="1124"/>
      <c r="AOP67" s="1124"/>
      <c r="AOQ67" s="1124"/>
      <c r="AOR67" s="1124"/>
      <c r="AOS67" s="1124"/>
      <c r="AOT67" s="236"/>
      <c r="AOU67" s="1124"/>
      <c r="AOV67" s="1124"/>
      <c r="AOW67" s="1124"/>
      <c r="AOX67" s="1124"/>
      <c r="AOY67" s="1124"/>
      <c r="AOZ67" s="227"/>
      <c r="APA67" s="412"/>
      <c r="APB67" s="227"/>
      <c r="APC67" s="240"/>
      <c r="APD67" s="1124"/>
      <c r="APE67" s="1124"/>
      <c r="APF67" s="227"/>
      <c r="APG67" s="239"/>
      <c r="APH67" s="1124"/>
      <c r="API67" s="1124"/>
      <c r="APJ67" s="1124"/>
      <c r="APK67" s="1124"/>
      <c r="APL67" s="1124"/>
      <c r="APM67" s="1124"/>
      <c r="APN67" s="1124"/>
      <c r="APO67" s="1263"/>
      <c r="APP67" s="1193"/>
      <c r="APQ67" s="1263"/>
      <c r="APR67" s="1263"/>
      <c r="APS67" s="1263"/>
      <c r="APT67" s="1516" t="s">
        <v>792</v>
      </c>
      <c r="APU67" s="1516"/>
      <c r="APV67" s="1516"/>
      <c r="APW67" s="1516"/>
      <c r="APX67" s="1516"/>
      <c r="APY67" s="1124"/>
      <c r="APZ67" s="1124"/>
      <c r="AQA67" s="1124"/>
      <c r="AQB67" s="1124"/>
      <c r="AQC67" s="1124"/>
      <c r="AQD67" s="1124"/>
      <c r="AQE67" s="1124"/>
      <c r="AQF67" s="1124"/>
      <c r="AQG67" s="1124"/>
      <c r="AQH67" s="1124"/>
      <c r="AQI67" s="1124"/>
      <c r="AQJ67" s="1124"/>
      <c r="AQK67" s="1124"/>
      <c r="AQL67" s="1124"/>
      <c r="AQM67" s="1124"/>
      <c r="AQN67" s="1124"/>
      <c r="AQO67" s="1124"/>
      <c r="AQP67" s="1124"/>
      <c r="AQQ67" s="1124"/>
      <c r="AQR67" s="1124"/>
      <c r="AQS67" s="1124"/>
      <c r="AQT67" s="1124"/>
      <c r="AQU67" s="1124"/>
      <c r="AQV67" s="236"/>
      <c r="AQW67" s="1124"/>
      <c r="AQX67" s="1124"/>
      <c r="AQY67" s="1124"/>
      <c r="AQZ67" s="1124"/>
      <c r="ARA67" s="1124"/>
      <c r="ARB67" s="227"/>
      <c r="ARC67" s="412"/>
      <c r="ARD67" s="227"/>
      <c r="ARE67" s="240"/>
      <c r="ARF67" s="1124"/>
      <c r="ARG67" s="1124"/>
      <c r="ARH67" s="227"/>
      <c r="ARI67" s="239"/>
      <c r="ARJ67" s="1124"/>
      <c r="ARK67" s="1124"/>
      <c r="ARL67" s="1124"/>
      <c r="ARM67" s="1124"/>
      <c r="ARN67" s="1124"/>
      <c r="ARO67" s="1124"/>
      <c r="ARP67" s="1124"/>
      <c r="ARQ67" s="1124"/>
      <c r="ARR67" s="238"/>
      <c r="ARS67" s="1124"/>
      <c r="ART67" s="1124"/>
      <c r="ARU67" s="1124"/>
      <c r="ARV67" s="1124"/>
      <c r="ARW67" s="1124"/>
      <c r="ARX67" s="1124"/>
      <c r="ARY67" s="1124"/>
      <c r="ARZ67" s="1124"/>
      <c r="ASA67" s="1124"/>
      <c r="ASB67" s="1124"/>
      <c r="ASC67" s="302"/>
      <c r="ASD67" s="302"/>
      <c r="ASE67" s="302"/>
      <c r="ASF67" s="302"/>
      <c r="ASG67" s="302"/>
      <c r="ASH67" s="302"/>
      <c r="ASI67" s="302"/>
      <c r="ASJ67" s="302"/>
      <c r="ASK67" s="302"/>
      <c r="ASL67" s="302"/>
      <c r="ASM67" s="302"/>
      <c r="ASN67" s="302"/>
      <c r="ASO67" s="302"/>
      <c r="ASP67" s="302"/>
      <c r="ASQ67" s="302"/>
      <c r="ASR67" s="1124"/>
      <c r="ASS67" s="1124"/>
      <c r="AST67" s="1124"/>
      <c r="ASU67" s="1124"/>
      <c r="ASV67" s="1124"/>
      <c r="ASW67" s="1124"/>
      <c r="ASX67" s="236"/>
      <c r="ASY67" s="1124"/>
      <c r="ASZ67" s="1124"/>
      <c r="ATA67" s="1124"/>
      <c r="ATB67" s="1124"/>
      <c r="ATC67" s="1124"/>
      <c r="ATD67" s="227"/>
      <c r="ATE67" s="1192"/>
      <c r="ATF67" s="1135"/>
      <c r="ATG67" s="240"/>
      <c r="ATH67" s="1124"/>
      <c r="ATI67" s="1124"/>
      <c r="ATJ67" s="227"/>
      <c r="ATK67" s="239"/>
      <c r="ATL67" s="1124"/>
      <c r="ATM67" s="1124"/>
      <c r="ATN67" s="1124"/>
      <c r="ATO67" s="1124"/>
      <c r="ATP67" s="1124"/>
      <c r="ATQ67" s="1124"/>
      <c r="ATR67" s="1124"/>
      <c r="ATS67" s="1124"/>
      <c r="ATT67" s="238"/>
      <c r="ATU67" s="1124"/>
      <c r="ATV67" s="1124"/>
      <c r="ATW67" s="1124"/>
      <c r="ATX67" s="1124"/>
      <c r="ATY67" s="1124"/>
      <c r="ATZ67" s="1124"/>
      <c r="AUA67" s="1124"/>
      <c r="AUB67" s="1124"/>
      <c r="AUC67" s="1124"/>
      <c r="AUD67" s="1124"/>
      <c r="AUE67" s="1124"/>
      <c r="AUF67" s="1124"/>
      <c r="AUG67" s="1124"/>
      <c r="AUH67" s="1124"/>
      <c r="AUI67" s="1648"/>
      <c r="AUJ67" s="1653"/>
      <c r="AUO67" s="1654"/>
      <c r="AUP67" s="1653"/>
      <c r="AUR67" s="1648"/>
      <c r="AUS67" s="1653"/>
      <c r="AUV67" s="1655"/>
      <c r="AUW67" s="1539"/>
      <c r="AVE67" s="1655"/>
      <c r="AVF67" s="1539"/>
      <c r="AVK67" s="1242"/>
      <c r="AVL67" s="1525"/>
      <c r="AVM67" s="1526"/>
      <c r="AVN67" s="1537"/>
      <c r="AVO67" s="1537"/>
      <c r="AVP67" s="1537"/>
      <c r="AVS67" s="1242"/>
      <c r="AVT67" s="1525"/>
      <c r="AVU67" s="1526"/>
      <c r="AVV67" s="1242"/>
      <c r="AWA67" s="1242"/>
      <c r="AWB67" s="1525"/>
      <c r="AWC67" s="1526"/>
      <c r="AWE67" s="1538"/>
      <c r="AWF67" s="1539"/>
      <c r="AWG67" s="1236"/>
      <c r="AWH67" s="1535"/>
      <c r="AWI67" s="1536"/>
      <c r="AWJ67" s="1237"/>
      <c r="AWK67" s="1533"/>
      <c r="AWL67" s="1534"/>
      <c r="AWM67" s="1176"/>
      <c r="AWN67" s="1176"/>
      <c r="AWO67" s="302"/>
      <c r="AWP67" s="302"/>
      <c r="AWQ67" s="302"/>
      <c r="AWR67" s="302"/>
      <c r="AWS67" s="302"/>
      <c r="AWT67" s="302"/>
      <c r="AWU67" s="302"/>
      <c r="AWV67" s="302"/>
      <c r="AWW67" s="302"/>
      <c r="AWX67" s="302"/>
      <c r="AWY67" s="302"/>
      <c r="AWZ67" s="302"/>
      <c r="AXA67" s="302"/>
      <c r="AXB67" s="302"/>
      <c r="AXC67" s="302"/>
      <c r="AXD67" s="302"/>
      <c r="AXE67" s="302"/>
      <c r="AXF67" s="302"/>
      <c r="AXG67" s="302"/>
      <c r="AXH67" s="302"/>
      <c r="AXI67" s="302"/>
      <c r="AXJ67" s="302"/>
      <c r="AXK67" s="302"/>
      <c r="AXL67" s="302"/>
      <c r="AXM67" s="302"/>
      <c r="AXN67" s="302"/>
      <c r="AXQ67" s="1648"/>
      <c r="AXR67" s="1653"/>
      <c r="AXY67" s="1142"/>
      <c r="AXZ67" s="1142"/>
      <c r="AYA67" s="1142"/>
      <c r="AYB67" s="1142"/>
      <c r="AYD67" s="1655"/>
      <c r="AYE67" s="1539"/>
      <c r="AYK67" s="1142"/>
      <c r="AYL67" s="1142"/>
      <c r="AYM67" s="1147"/>
      <c r="AYN67" s="1147"/>
      <c r="AYO67" s="1142"/>
      <c r="AYP67" s="1142"/>
      <c r="AYQ67" s="1146"/>
      <c r="AYU67" s="413"/>
      <c r="AYW67" s="271"/>
      <c r="AZC67" s="1637"/>
      <c r="AZD67" s="1638"/>
      <c r="AZE67" s="1638"/>
      <c r="AZF67" s="782"/>
      <c r="AZK67" s="1263"/>
      <c r="AZL67" s="1194"/>
      <c r="AZM67" s="1263"/>
      <c r="AZN67" s="1263"/>
      <c r="AZO67" s="1263"/>
      <c r="AZP67" s="1263"/>
      <c r="AZQ67" s="1263"/>
      <c r="AZR67" s="227"/>
      <c r="AZS67" s="1192"/>
      <c r="AZT67" s="227"/>
      <c r="AZU67" s="240"/>
      <c r="AZV67" s="1263"/>
      <c r="AZW67" s="1263"/>
      <c r="AZX67" s="227"/>
      <c r="AZY67" s="239"/>
      <c r="AZZ67" s="1263"/>
      <c r="BAA67" s="1263"/>
      <c r="BAB67" s="1263"/>
      <c r="BAC67" s="1263"/>
      <c r="BAD67" s="1263"/>
      <c r="BAE67" s="1263"/>
      <c r="BAF67" s="1263"/>
      <c r="BAG67" s="1263"/>
      <c r="BAH67" s="1193"/>
      <c r="BAI67" s="1263"/>
      <c r="BAJ67" s="1263"/>
      <c r="BAK67" s="1263"/>
      <c r="BAL67" s="1516" t="s">
        <v>792</v>
      </c>
      <c r="BAM67" s="1516"/>
      <c r="BAN67" s="1516"/>
      <c r="BAO67" s="1516"/>
      <c r="BAP67" s="1516"/>
      <c r="BAQ67" s="747"/>
      <c r="BAR67" s="747"/>
      <c r="BAU67" s="249"/>
      <c r="BAV67" s="249"/>
      <c r="BAW67" s="1124"/>
      <c r="BAX67" s="1124"/>
      <c r="BAY67" s="1124"/>
      <c r="BAZ67" s="1124"/>
      <c r="BBA67" s="1124"/>
      <c r="BBB67" s="1124"/>
      <c r="BBC67" s="1124"/>
      <c r="BBD67" s="1124"/>
      <c r="BBE67" s="1124"/>
      <c r="BBF67" s="1124"/>
      <c r="BBG67" s="1124"/>
      <c r="BBH67" s="1124"/>
      <c r="BBI67" s="1124"/>
      <c r="BBJ67" s="1124"/>
      <c r="BBK67" s="1124"/>
      <c r="BBL67" s="1124"/>
      <c r="BBM67" s="1124"/>
      <c r="BBN67" s="236"/>
      <c r="BBO67" s="1124"/>
      <c r="BBP67" s="1124"/>
      <c r="BBQ67" s="1124"/>
      <c r="BBR67" s="1124"/>
      <c r="BBS67" s="1124"/>
      <c r="BBT67" s="227"/>
      <c r="BBU67" s="412"/>
      <c r="BBV67" s="227"/>
      <c r="BBW67" s="240"/>
      <c r="BBX67" s="1124"/>
      <c r="BBY67" s="1124"/>
      <c r="BBZ67" s="227"/>
      <c r="BCA67" s="239"/>
      <c r="BCB67" s="1124"/>
      <c r="BCC67" s="1124"/>
      <c r="BCD67" s="1124"/>
      <c r="BCE67" s="1124"/>
      <c r="BCF67" s="1124"/>
      <c r="BCG67" s="1124"/>
      <c r="BCH67" s="1124"/>
      <c r="BCI67" s="1263"/>
      <c r="BCJ67" s="1193"/>
      <c r="BCK67" s="1263"/>
      <c r="BCL67" s="1263"/>
      <c r="BCM67" s="1263"/>
      <c r="BCN67" s="1516" t="s">
        <v>792</v>
      </c>
      <c r="BCO67" s="1516"/>
      <c r="BCP67" s="1516"/>
      <c r="BCQ67" s="1516"/>
      <c r="BCR67" s="1516"/>
      <c r="BCS67" s="1124"/>
      <c r="BCT67" s="1124"/>
      <c r="BCU67" s="1124"/>
      <c r="BCV67" s="1124"/>
      <c r="BCW67" s="1124"/>
      <c r="BCX67" s="1124"/>
      <c r="BCY67" s="1124"/>
      <c r="BCZ67" s="1124"/>
      <c r="BDA67" s="1124"/>
      <c r="BDB67" s="1124"/>
      <c r="BDC67" s="1124"/>
      <c r="BDD67" s="1124"/>
      <c r="BDE67" s="1124"/>
      <c r="BDF67" s="1124"/>
      <c r="BDG67" s="1124"/>
      <c r="BDH67" s="1124"/>
      <c r="BDI67" s="1124"/>
      <c r="BDJ67" s="1124"/>
      <c r="BDK67" s="1124"/>
      <c r="BDL67" s="1124"/>
      <c r="BDM67" s="1124"/>
      <c r="BDN67" s="1124"/>
      <c r="BDO67" s="1124"/>
      <c r="BDP67" s="236"/>
      <c r="BDQ67" s="1124"/>
      <c r="BDR67" s="1124"/>
      <c r="BDS67" s="1124"/>
      <c r="BDT67" s="1124"/>
      <c r="BDU67" s="1124"/>
      <c r="BDV67" s="227"/>
      <c r="BDW67" s="412"/>
      <c r="BDX67" s="227"/>
      <c r="BDY67" s="240"/>
      <c r="BDZ67" s="1124"/>
      <c r="BEA67" s="1124"/>
      <c r="BEB67" s="227"/>
      <c r="BEC67" s="239"/>
      <c r="BED67" s="1124"/>
      <c r="BEE67" s="1124"/>
      <c r="BEF67" s="1124"/>
      <c r="BEG67" s="1124"/>
      <c r="BEH67" s="1124"/>
      <c r="BEI67" s="1124"/>
      <c r="BEJ67" s="1124"/>
      <c r="BEK67" s="1124"/>
      <c r="BEL67" s="238"/>
      <c r="BEM67" s="1124"/>
      <c r="BEN67" s="1124"/>
      <c r="BEO67" s="1124"/>
      <c r="BEP67" s="1124"/>
      <c r="BEQ67" s="1124"/>
      <c r="BER67" s="1124"/>
      <c r="BES67" s="1124"/>
      <c r="BET67" s="1124"/>
      <c r="BEU67" s="1124"/>
      <c r="BEV67" s="1124"/>
      <c r="BEW67" s="1124"/>
      <c r="BEX67" s="1124"/>
      <c r="BEY67" s="1124"/>
      <c r="BEZ67" s="1124"/>
      <c r="BFA67" s="1124"/>
      <c r="BFB67" s="1124"/>
      <c r="BFC67" s="1124"/>
      <c r="BFD67" s="1124"/>
      <c r="BFE67" s="1124"/>
      <c r="BFF67" s="1124"/>
      <c r="BFG67" s="1124"/>
      <c r="BFH67" s="1124"/>
      <c r="BFI67" s="1124"/>
      <c r="BFJ67" s="1124"/>
      <c r="BFK67" s="1124"/>
      <c r="BFL67" s="1124"/>
      <c r="BFM67" s="1124"/>
      <c r="BFN67" s="1124"/>
      <c r="BFO67" s="1124"/>
      <c r="BFP67" s="1124"/>
      <c r="BFQ67" s="1124"/>
      <c r="BFR67" s="236"/>
      <c r="BFS67" s="1124"/>
      <c r="BFT67" s="1124"/>
      <c r="BFU67" s="1124"/>
      <c r="BFV67" s="1124"/>
      <c r="BFW67" s="1124"/>
      <c r="BFX67" s="227"/>
      <c r="BFY67" s="412"/>
      <c r="BFZ67" s="227"/>
      <c r="BGA67" s="240"/>
      <c r="BGB67" s="1124"/>
      <c r="BGC67" s="1124"/>
      <c r="BGD67" s="227"/>
      <c r="BGE67" s="239"/>
      <c r="BGF67" s="1124"/>
      <c r="BGG67" s="1124"/>
      <c r="BGH67" s="1124"/>
      <c r="BGI67" s="1124"/>
      <c r="BGJ67" s="1124"/>
      <c r="BGK67" s="1124"/>
      <c r="BGL67" s="1124"/>
      <c r="BGM67" s="1124"/>
      <c r="BGN67" s="238"/>
      <c r="BGO67" s="1124"/>
      <c r="BGP67" s="1124"/>
      <c r="BGQ67" s="1124"/>
      <c r="BGR67" s="1516" t="s">
        <v>792</v>
      </c>
      <c r="BGS67" s="1516"/>
      <c r="BGT67" s="1516"/>
      <c r="BGU67" s="1516"/>
      <c r="BGV67" s="1516"/>
      <c r="BGW67" s="1124"/>
      <c r="BGX67" s="1124"/>
      <c r="BGY67" s="1124"/>
      <c r="BGZ67" s="1124"/>
      <c r="BHA67" s="1124"/>
      <c r="BHB67" s="1124"/>
      <c r="BHC67" s="1124"/>
      <c r="BHD67" s="1124"/>
      <c r="BHE67" s="1124"/>
      <c r="BHF67" s="1124"/>
      <c r="BHG67" s="1124"/>
      <c r="BHH67" s="1124"/>
      <c r="BHI67" s="1124"/>
      <c r="BHJ67" s="1124"/>
      <c r="BHK67" s="1124"/>
      <c r="BHL67" s="1124"/>
      <c r="BHM67" s="1124"/>
      <c r="BHN67" s="1124"/>
      <c r="BHO67" s="1124"/>
      <c r="BHP67" s="1124"/>
      <c r="BHQ67" s="1124"/>
      <c r="BHR67" s="1124"/>
      <c r="BHS67" s="1124"/>
      <c r="BHT67" s="236"/>
      <c r="BHU67" s="1124"/>
      <c r="BHV67" s="1124"/>
      <c r="BHW67" s="1124"/>
      <c r="BHX67" s="1124"/>
      <c r="BHY67" s="1124"/>
      <c r="BHZ67" s="227"/>
      <c r="BIA67" s="412"/>
      <c r="BIB67" s="227"/>
      <c r="BIC67" s="240"/>
      <c r="BID67" s="1124"/>
      <c r="BIE67" s="1124"/>
      <c r="BIF67" s="227"/>
      <c r="BIG67" s="239"/>
      <c r="BIH67" s="1124"/>
      <c r="BII67" s="1124"/>
      <c r="BIJ67" s="1124"/>
      <c r="BIK67" s="1124"/>
      <c r="BIL67" s="1124"/>
      <c r="BIM67" s="1124"/>
      <c r="BIN67" s="1124"/>
      <c r="BIO67" s="1124"/>
      <c r="BIP67" s="238"/>
      <c r="BIQ67" s="1124"/>
      <c r="BIR67" s="1124"/>
      <c r="BIS67" s="1124"/>
      <c r="BIT67" s="1124"/>
      <c r="BIU67" s="1124"/>
      <c r="BIV67" s="1124"/>
      <c r="BIW67" s="1124"/>
      <c r="BIX67" s="1124"/>
      <c r="BIY67" s="1124"/>
      <c r="BIZ67" s="1124"/>
      <c r="BJA67" s="1124"/>
      <c r="BJB67" s="1124"/>
      <c r="BJC67" s="1124"/>
      <c r="BJD67" s="1124"/>
      <c r="BJE67" s="1124"/>
      <c r="BJF67" s="1124"/>
      <c r="BJG67" s="1124"/>
      <c r="BJH67" s="1124"/>
      <c r="BJI67" s="1124"/>
      <c r="BJJ67" s="1124"/>
      <c r="BJK67" s="1124"/>
      <c r="BJL67" s="1124"/>
      <c r="BJM67" s="1124"/>
      <c r="BJN67" s="1124"/>
      <c r="BJO67" s="1124"/>
      <c r="BJP67" s="1124"/>
      <c r="BJQ67" s="1124"/>
      <c r="BJR67" s="1124"/>
      <c r="BJS67" s="1124"/>
      <c r="BJT67" s="1124"/>
      <c r="BJU67" s="1124"/>
      <c r="BJV67" s="236"/>
      <c r="BJW67" s="1124"/>
      <c r="BJX67" s="1124"/>
      <c r="BJY67" s="1124"/>
      <c r="BJZ67" s="1124"/>
      <c r="BKA67" s="1124"/>
      <c r="BKB67" s="227"/>
      <c r="BKC67" s="412"/>
      <c r="BKD67" s="227"/>
      <c r="BKE67" s="240"/>
      <c r="BKF67" s="1124"/>
      <c r="BKG67" s="1124"/>
      <c r="BKH67" s="227"/>
      <c r="BKI67" s="239"/>
      <c r="BKJ67" s="1124"/>
      <c r="BKK67" s="1124"/>
      <c r="BKL67" s="1124"/>
      <c r="BKM67" s="1124"/>
      <c r="BKN67" s="1124"/>
      <c r="BKO67" s="1124"/>
      <c r="BKP67" s="1124"/>
      <c r="BKQ67" s="1263"/>
      <c r="BKR67" s="1193"/>
      <c r="BKS67" s="1263"/>
      <c r="BKT67" s="1263"/>
      <c r="BKU67" s="1263"/>
      <c r="BKV67" s="1516" t="s">
        <v>792</v>
      </c>
      <c r="BKW67" s="1516"/>
      <c r="BKX67" s="1516"/>
      <c r="BKY67" s="1516"/>
      <c r="BKZ67" s="1516"/>
      <c r="BLA67" s="1124"/>
      <c r="BLB67" s="1124"/>
      <c r="BLC67" s="1124"/>
      <c r="BLD67" s="1124"/>
      <c r="BLE67" s="1124"/>
      <c r="BLF67" s="1124"/>
      <c r="BLG67" s="1124"/>
      <c r="BLH67" s="1124"/>
      <c r="BLI67" s="1124"/>
      <c r="BLJ67" s="1124"/>
      <c r="BLK67" s="1124"/>
      <c r="BLL67" s="1124"/>
      <c r="BLM67" s="1124"/>
      <c r="BLN67" s="1124"/>
      <c r="BLO67" s="1124"/>
      <c r="BLP67" s="1124"/>
      <c r="BLQ67" s="1124"/>
      <c r="BLR67" s="1124"/>
      <c r="BLS67" s="1124"/>
      <c r="BLT67" s="1124"/>
      <c r="BLU67" s="1124"/>
      <c r="BLV67" s="1124"/>
      <c r="BLW67" s="1124"/>
      <c r="BLX67" s="236"/>
      <c r="BLY67" s="1124"/>
      <c r="BLZ67" s="1124"/>
      <c r="BMA67" s="1124"/>
      <c r="BMB67" s="1124"/>
      <c r="BMC67" s="1124"/>
      <c r="BMD67" s="227"/>
      <c r="BME67" s="412"/>
      <c r="BMF67" s="227"/>
      <c r="BMG67" s="240"/>
      <c r="BMH67" s="1124"/>
      <c r="BMI67" s="1124"/>
      <c r="BMJ67" s="227"/>
      <c r="BMK67" s="239"/>
      <c r="BML67" s="1124"/>
      <c r="BMM67" s="1124"/>
      <c r="BMN67" s="1124"/>
      <c r="BMO67" s="1124"/>
      <c r="BMP67" s="1124"/>
      <c r="BMQ67" s="1124"/>
      <c r="BMR67" s="1124"/>
      <c r="BMS67" s="1124"/>
      <c r="BMT67" s="238"/>
      <c r="BMU67" s="1124"/>
      <c r="BMV67" s="1124"/>
      <c r="BMW67" s="1124"/>
      <c r="BMX67" s="1124"/>
      <c r="BMY67" s="1124"/>
      <c r="BMZ67" s="1124"/>
      <c r="BNA67" s="1124"/>
      <c r="BNB67" s="1124"/>
      <c r="BNC67" s="1124"/>
      <c r="BND67" s="1124"/>
      <c r="BNE67" s="1124"/>
      <c r="BNF67" s="1124"/>
      <c r="BNG67" s="1124"/>
      <c r="BNH67" s="1124"/>
      <c r="BNI67" s="1124"/>
      <c r="BNJ67" s="1124"/>
      <c r="BNK67" s="1124"/>
      <c r="BNL67" s="1124"/>
      <c r="BNM67" s="1124"/>
      <c r="BNN67" s="1124"/>
      <c r="BNO67" s="1124"/>
      <c r="BNP67" s="1124"/>
      <c r="BNQ67" s="1124"/>
      <c r="BNR67" s="1124"/>
      <c r="BNS67" s="1124"/>
      <c r="BNT67" s="1124"/>
      <c r="BNU67" s="1124"/>
      <c r="BNV67" s="1124"/>
      <c r="BNW67" s="1124"/>
      <c r="BNX67" s="1124"/>
      <c r="BNY67" s="1124"/>
      <c r="BNZ67" s="236"/>
      <c r="BOA67" s="1124"/>
      <c r="BOB67" s="1124"/>
      <c r="BOC67" s="1124"/>
      <c r="BOD67" s="1124"/>
      <c r="BOE67" s="1124"/>
      <c r="BOF67" s="227"/>
      <c r="BOG67" s="412"/>
      <c r="BOH67" s="227"/>
      <c r="BOI67" s="240"/>
      <c r="BOJ67" s="1124"/>
      <c r="BOK67" s="1124"/>
      <c r="BOL67" s="227"/>
      <c r="BOM67" s="239"/>
      <c r="BON67" s="1124"/>
      <c r="BOO67" s="1124"/>
      <c r="BOP67" s="1124"/>
      <c r="BOQ67" s="1124"/>
      <c r="BOR67" s="1124"/>
      <c r="BOS67" s="1124"/>
      <c r="BOT67" s="1124"/>
      <c r="BOU67" s="1124"/>
      <c r="BOV67" s="238"/>
      <c r="BOW67" s="1124"/>
      <c r="BOX67" s="1124"/>
      <c r="BOY67" s="1124"/>
      <c r="BOZ67" s="1516" t="s">
        <v>792</v>
      </c>
      <c r="BPA67" s="1516"/>
      <c r="BPB67" s="1516"/>
      <c r="BPC67" s="1516"/>
      <c r="BPD67" s="1516"/>
      <c r="BPE67" s="1124"/>
      <c r="BPF67" s="1124"/>
      <c r="BPG67" s="1124"/>
      <c r="BPH67" s="1124"/>
      <c r="BPI67" s="1124"/>
      <c r="BPJ67" s="1124"/>
      <c r="BPK67" s="1124"/>
      <c r="BPL67" s="1124"/>
      <c r="BPM67" s="1124"/>
      <c r="BPN67" s="1124"/>
      <c r="BPO67" s="1124"/>
      <c r="BPP67" s="1124"/>
      <c r="BPQ67" s="1124"/>
      <c r="BPR67" s="1124"/>
      <c r="BPS67" s="1124"/>
      <c r="BPT67" s="1124"/>
      <c r="BPU67" s="1124"/>
      <c r="BPV67" s="1124"/>
      <c r="BPW67" s="1124"/>
      <c r="BPX67" s="1124"/>
      <c r="BPY67" s="1124"/>
      <c r="BPZ67" s="1124"/>
      <c r="BQA67" s="1124"/>
      <c r="BQB67" s="236"/>
      <c r="BQC67" s="1124"/>
      <c r="BQD67" s="1124"/>
      <c r="BQE67" s="1124"/>
      <c r="BQF67" s="1124"/>
      <c r="BQG67" s="1124"/>
      <c r="BQH67" s="227"/>
      <c r="BQI67" s="412"/>
      <c r="BQJ67" s="227"/>
      <c r="BQK67" s="240"/>
      <c r="BQL67" s="1124"/>
      <c r="BQM67" s="1124"/>
      <c r="BQN67" s="227"/>
      <c r="BQO67" s="239"/>
      <c r="BQP67" s="1124"/>
      <c r="BQQ67" s="1124"/>
      <c r="BQR67" s="1124"/>
      <c r="BQS67" s="1124"/>
      <c r="BQT67" s="1124"/>
      <c r="BQU67" s="1124"/>
      <c r="BQV67" s="1124"/>
      <c r="BQW67" s="1124"/>
      <c r="BQX67" s="238"/>
      <c r="BQY67" s="1124"/>
      <c r="BQZ67" s="1124"/>
      <c r="BRA67" s="1124"/>
      <c r="BRB67" s="1124"/>
      <c r="BRC67" s="1124"/>
      <c r="BRD67" s="1124"/>
      <c r="BRE67" s="1124"/>
      <c r="BRF67" s="1124"/>
      <c r="BRG67" s="1124"/>
      <c r="BRH67" s="1124"/>
      <c r="BRI67" s="1124"/>
      <c r="BRJ67" s="1124"/>
      <c r="BRK67" s="1124"/>
      <c r="BRL67" s="1124"/>
      <c r="BRM67" s="1124"/>
      <c r="BRN67" s="1124"/>
      <c r="BRO67" s="1124"/>
      <c r="BRP67" s="1124"/>
      <c r="BRQ67" s="1124"/>
      <c r="BRR67" s="1124"/>
      <c r="BRS67" s="1124"/>
      <c r="BRT67" s="1124"/>
      <c r="BRU67" s="1124"/>
      <c r="BRV67" s="1124"/>
      <c r="BRW67" s="1124"/>
      <c r="BRX67" s="1124"/>
      <c r="BRY67" s="1124"/>
      <c r="BRZ67" s="1124"/>
      <c r="BSA67" s="1124"/>
      <c r="BSB67" s="1124"/>
      <c r="BSC67" s="1124"/>
      <c r="BSD67" s="236"/>
      <c r="BSE67" s="1124"/>
      <c r="BSF67" s="1124"/>
      <c r="BSG67" s="1124"/>
      <c r="BSH67" s="1124"/>
      <c r="BSI67" s="1124"/>
      <c r="BSJ67" s="227"/>
      <c r="BSK67" s="412"/>
      <c r="BSL67" s="227"/>
      <c r="BSM67" s="240"/>
      <c r="BSN67" s="1124"/>
      <c r="BSO67" s="1124"/>
      <c r="BSP67" s="227"/>
      <c r="BSQ67" s="239"/>
      <c r="BSR67" s="1124"/>
      <c r="BSS67" s="1124"/>
      <c r="BST67" s="1124"/>
      <c r="BSU67" s="1124"/>
      <c r="BSV67" s="1124"/>
      <c r="BSW67" s="1124"/>
      <c r="BSX67" s="1124"/>
      <c r="BSY67" s="1124"/>
      <c r="BSZ67" s="238"/>
      <c r="BTA67" s="1124"/>
      <c r="BTB67" s="1124"/>
      <c r="BTC67" s="1124"/>
      <c r="BTD67" s="1516" t="s">
        <v>792</v>
      </c>
      <c r="BTE67" s="1516"/>
      <c r="BTF67" s="1516"/>
      <c r="BTG67" s="1516"/>
      <c r="BTH67" s="1516"/>
      <c r="BTI67" s="1124"/>
      <c r="BTJ67" s="1124"/>
      <c r="BTK67" s="1124"/>
      <c r="BTL67" s="1124"/>
      <c r="BTM67" s="1124"/>
      <c r="BTN67" s="1124"/>
      <c r="BTO67" s="1124"/>
      <c r="BTP67" s="1124"/>
      <c r="BTQ67" s="1124"/>
      <c r="BTR67" s="1124"/>
      <c r="BTS67" s="1124"/>
      <c r="BTT67" s="1124"/>
      <c r="BTU67" s="1124"/>
      <c r="BTV67" s="1124"/>
      <c r="BTW67" s="1124"/>
      <c r="BTX67" s="1124"/>
      <c r="BTY67" s="1124"/>
      <c r="BTZ67" s="1124"/>
      <c r="BUA67" s="1124"/>
      <c r="BUB67" s="1124"/>
      <c r="BUC67" s="1124"/>
      <c r="BUD67" s="1124"/>
      <c r="BUE67" s="1124"/>
      <c r="BUF67" s="236"/>
      <c r="BUG67" s="1124"/>
      <c r="BUH67" s="1124"/>
      <c r="BUI67" s="1124"/>
      <c r="BUJ67" s="1124"/>
      <c r="BUK67" s="1124"/>
      <c r="BUL67" s="227"/>
      <c r="BUM67" s="412"/>
      <c r="BUN67" s="227"/>
      <c r="BUO67" s="240"/>
      <c r="BUP67" s="1124"/>
      <c r="BUQ67" s="1124"/>
      <c r="BUR67" s="227"/>
      <c r="BUS67" s="239"/>
      <c r="BUT67" s="1124"/>
      <c r="BUU67" s="1124"/>
      <c r="BUV67" s="1124"/>
      <c r="BUW67" s="1124"/>
      <c r="BUX67" s="1124"/>
      <c r="BUY67" s="1124"/>
      <c r="BUZ67" s="1124"/>
      <c r="BVA67" s="1124"/>
      <c r="BVB67" s="238"/>
      <c r="BVC67" s="1124"/>
      <c r="BVD67" s="1124"/>
      <c r="BVE67" s="1124"/>
      <c r="BVF67" s="1124"/>
      <c r="BVG67" s="1124"/>
      <c r="BVH67" s="1124"/>
      <c r="BVI67" s="1124"/>
      <c r="BVJ67" s="1124"/>
      <c r="BVK67" s="1124"/>
      <c r="BVL67" s="1124"/>
      <c r="BVM67" s="1124"/>
      <c r="BVN67" s="1124"/>
      <c r="BVO67" s="1124"/>
      <c r="BVP67" s="1124"/>
      <c r="BVQ67" s="1124"/>
      <c r="BVR67" s="1124"/>
      <c r="BVS67" s="1124"/>
      <c r="BVT67" s="1124"/>
      <c r="BVU67" s="1124"/>
      <c r="BVV67" s="1124"/>
      <c r="BVW67" s="1124"/>
      <c r="BVX67" s="1124"/>
      <c r="BVY67" s="1124"/>
      <c r="BVZ67" s="1124"/>
      <c r="BWA67" s="1124"/>
      <c r="BWB67" s="1124"/>
      <c r="BWC67" s="1124"/>
      <c r="BWD67" s="1124"/>
      <c r="BWE67" s="1124"/>
      <c r="BWF67" s="1124"/>
      <c r="BWG67" s="1124"/>
      <c r="BWH67" s="236"/>
      <c r="BWI67" s="1124"/>
      <c r="BWJ67" s="1124"/>
      <c r="BWK67" s="1124"/>
      <c r="BWL67" s="1124"/>
      <c r="BWM67" s="1124"/>
      <c r="BWN67" s="227"/>
      <c r="BWO67" s="412"/>
      <c r="BWP67" s="227"/>
      <c r="BWQ67" s="240"/>
      <c r="BWR67" s="1124"/>
      <c r="BWS67" s="1124"/>
      <c r="BWT67" s="227"/>
      <c r="BWU67" s="239"/>
      <c r="BWV67" s="1124"/>
      <c r="BWW67" s="1124"/>
      <c r="BWX67" s="1124"/>
      <c r="BWY67" s="1124"/>
      <c r="BWZ67" s="1124"/>
      <c r="BXA67" s="1124"/>
      <c r="BXB67" s="1124"/>
      <c r="BXC67" s="1124"/>
      <c r="BXD67" s="238"/>
      <c r="BXE67" s="1124"/>
      <c r="BXF67" s="1124"/>
      <c r="BXG67" s="1124"/>
      <c r="BXH67" s="1516" t="s">
        <v>792</v>
      </c>
      <c r="BXI67" s="1516"/>
      <c r="BXJ67" s="1516"/>
      <c r="BXK67" s="1516"/>
      <c r="BXL67" s="1516"/>
      <c r="BXM67" s="1124"/>
      <c r="BXN67" s="1124"/>
      <c r="BXO67" s="1124"/>
      <c r="BXP67" s="1124"/>
      <c r="BXQ67" s="1124"/>
      <c r="BXR67" s="1124"/>
      <c r="BXS67" s="1124"/>
      <c r="BXT67" s="1124"/>
      <c r="BXU67" s="1124"/>
      <c r="BXV67" s="1124"/>
      <c r="BXW67" s="1124"/>
      <c r="BXX67" s="1124"/>
      <c r="BXY67" s="1124"/>
      <c r="BXZ67" s="1124"/>
      <c r="BYA67" s="1124"/>
      <c r="BYB67" s="1124"/>
      <c r="BYC67" s="1124"/>
      <c r="BYD67" s="1124"/>
      <c r="BYE67" s="1124"/>
      <c r="BYF67" s="1124"/>
      <c r="BYG67" s="1124"/>
      <c r="BYH67" s="1124"/>
      <c r="BYI67" s="1124"/>
      <c r="BYJ67" s="236"/>
      <c r="BYK67" s="1124"/>
      <c r="BYL67" s="1124"/>
      <c r="BYM67" s="1124"/>
      <c r="BYN67" s="1124"/>
      <c r="BYO67" s="1124"/>
      <c r="BYP67" s="227"/>
      <c r="BYQ67" s="412"/>
      <c r="BYR67" s="227"/>
      <c r="BYS67" s="240"/>
      <c r="BYT67" s="1124"/>
      <c r="BYU67" s="1124"/>
      <c r="BYV67" s="227"/>
      <c r="BYW67" s="239"/>
      <c r="BYX67" s="1124"/>
      <c r="BYY67" s="1124"/>
      <c r="BYZ67" s="1124"/>
      <c r="BZA67" s="1124"/>
      <c r="BZB67" s="1124"/>
      <c r="BZC67" s="1124"/>
      <c r="BZD67" s="1124"/>
      <c r="BZE67" s="1124"/>
      <c r="BZF67" s="238"/>
      <c r="BZG67" s="1124"/>
      <c r="BZH67" s="1124"/>
      <c r="BZI67" s="1124"/>
      <c r="BZJ67" s="1124"/>
      <c r="BZK67" s="1124"/>
      <c r="BZL67" s="1124"/>
      <c r="BZM67" s="1124"/>
      <c r="BZN67" s="1124"/>
      <c r="BZO67" s="1124"/>
      <c r="BZP67" s="1124"/>
      <c r="BZQ67" s="1124"/>
      <c r="BZR67" s="1124"/>
      <c r="BZS67" s="1124"/>
      <c r="BZT67" s="1124"/>
      <c r="BZU67" s="1124"/>
      <c r="BZV67" s="1124"/>
      <c r="BZW67" s="1124"/>
      <c r="BZX67" s="1124"/>
      <c r="BZY67" s="1124"/>
      <c r="BZZ67" s="1124"/>
      <c r="CAA67" s="1124"/>
      <c r="CAB67" s="1124"/>
      <c r="CAC67" s="1124"/>
      <c r="CAD67" s="1124"/>
      <c r="CAE67" s="1124"/>
      <c r="CAF67" s="1124"/>
      <c r="CAG67" s="1124"/>
      <c r="CAH67" s="1124"/>
      <c r="CAI67" s="1124"/>
      <c r="CAJ67" s="1124"/>
      <c r="CAK67" s="1124"/>
      <c r="CAL67" s="236"/>
      <c r="CAM67" s="1124"/>
      <c r="CAN67" s="1124"/>
      <c r="CAO67" s="1124"/>
      <c r="CAP67" s="1124"/>
      <c r="CAQ67" s="1124"/>
      <c r="CAR67" s="227"/>
      <c r="CAS67" s="412"/>
      <c r="CAT67" s="227"/>
      <c r="CAU67" s="240"/>
      <c r="CAV67" s="1124"/>
      <c r="CAW67" s="1124"/>
      <c r="CAX67" s="227"/>
      <c r="CAY67" s="239"/>
      <c r="CAZ67" s="1124"/>
      <c r="CBA67" s="1124"/>
      <c r="CBB67" s="1124"/>
      <c r="CBC67" s="1124"/>
      <c r="CBD67" s="1124"/>
      <c r="CBE67" s="1124"/>
      <c r="CBF67" s="1124"/>
      <c r="CBG67" s="1124"/>
      <c r="CBH67" s="238"/>
      <c r="CBI67" s="1124"/>
      <c r="CBJ67" s="1124"/>
      <c r="CBK67" s="1124"/>
      <c r="CBL67" s="1516" t="s">
        <v>792</v>
      </c>
      <c r="CBM67" s="1516"/>
      <c r="CBN67" s="1516"/>
      <c r="CBO67" s="1516"/>
      <c r="CBP67" s="1516"/>
      <c r="CBQ67" s="1124"/>
      <c r="CBR67" s="1124"/>
      <c r="CBS67" s="1124"/>
      <c r="CBT67" s="1124"/>
      <c r="CBU67" s="1124"/>
      <c r="CBV67" s="1124"/>
      <c r="CBW67" s="1124"/>
      <c r="CBX67" s="1124"/>
      <c r="CBY67" s="1124"/>
      <c r="CBZ67" s="1124"/>
      <c r="CCA67" s="1124"/>
      <c r="CCB67" s="1124"/>
      <c r="CCC67" s="1124"/>
      <c r="CCD67" s="1124"/>
      <c r="CCE67" s="1124"/>
      <c r="CCF67" s="1124"/>
      <c r="CCG67" s="1124"/>
      <c r="CCH67" s="1124"/>
      <c r="CCI67" s="1124"/>
      <c r="CCJ67" s="1124"/>
      <c r="CCK67" s="1124"/>
      <c r="CCL67" s="1124"/>
      <c r="CCM67" s="1124"/>
      <c r="CCN67" s="236"/>
      <c r="CCO67" s="1124"/>
      <c r="CCP67" s="1124"/>
      <c r="CCQ67" s="1124"/>
      <c r="CCR67" s="1124"/>
      <c r="CCS67" s="1124"/>
      <c r="CCT67" s="227"/>
      <c r="CCU67" s="412"/>
      <c r="CCV67" s="227"/>
      <c r="CCW67" s="240"/>
      <c r="CCX67" s="1124"/>
      <c r="CCY67" s="1124"/>
      <c r="CCZ67" s="227"/>
      <c r="CDA67" s="239"/>
      <c r="CDB67" s="1124"/>
      <c r="CDC67" s="1124"/>
      <c r="CDD67" s="1124"/>
      <c r="CDE67" s="1124"/>
      <c r="CDF67" s="1124"/>
      <c r="CDG67" s="1124"/>
      <c r="CDH67" s="1124"/>
      <c r="CDI67" s="1124"/>
      <c r="CDJ67" s="238"/>
      <c r="CDK67" s="1124"/>
      <c r="CDL67" s="1124"/>
      <c r="CDM67" s="1124"/>
      <c r="CDN67" s="1124"/>
      <c r="CDO67" s="1124"/>
      <c r="CDP67" s="1124"/>
      <c r="CDQ67" s="1124"/>
      <c r="CDR67" s="1124"/>
      <c r="CDS67" s="1124"/>
      <c r="CDT67" s="1124"/>
      <c r="CDU67" s="1124"/>
      <c r="CDV67" s="1124"/>
      <c r="CDW67" s="1124"/>
      <c r="CDX67" s="1124"/>
      <c r="CDY67" s="1124"/>
      <c r="CDZ67" s="1124"/>
      <c r="CEA67" s="1124"/>
      <c r="CEB67" s="1124"/>
      <c r="CEC67" s="1124"/>
      <c r="CED67" s="1124"/>
      <c r="CEE67" s="1124"/>
      <c r="CEF67" s="1124"/>
      <c r="CEG67" s="1124"/>
      <c r="CEH67" s="1124"/>
      <c r="CEI67" s="1124"/>
      <c r="CEJ67" s="1124"/>
      <c r="CEK67" s="1124"/>
      <c r="CEL67" s="1124"/>
      <c r="CEM67" s="1124"/>
      <c r="CEN67" s="1124"/>
      <c r="CEO67" s="1124"/>
      <c r="CEP67" s="236"/>
      <c r="CEQ67" s="1124"/>
      <c r="CER67" s="1124"/>
      <c r="CES67" s="1124"/>
      <c r="CET67" s="1124"/>
      <c r="CEU67" s="1124"/>
      <c r="CEV67" s="227"/>
      <c r="CEW67" s="412"/>
      <c r="CEX67" s="227"/>
      <c r="CEY67" s="240"/>
      <c r="CEZ67" s="1124"/>
      <c r="CFA67" s="1124"/>
      <c r="CFB67" s="227"/>
      <c r="CFC67" s="239"/>
      <c r="CFD67" s="1124"/>
      <c r="CFE67" s="1124"/>
      <c r="CFF67" s="1124"/>
      <c r="CFG67" s="1124"/>
      <c r="CFH67" s="1124"/>
      <c r="CFI67" s="1124"/>
      <c r="CFJ67" s="1124"/>
      <c r="CFK67" s="1124"/>
      <c r="CFL67" s="238"/>
      <c r="CFM67" s="1124"/>
      <c r="CFN67" s="1124"/>
      <c r="CFO67" s="1124"/>
      <c r="CFP67" s="1516" t="s">
        <v>792</v>
      </c>
      <c r="CFQ67" s="1516"/>
      <c r="CFR67" s="1516"/>
      <c r="CFS67" s="1516"/>
      <c r="CFT67" s="1516"/>
      <c r="CFU67" s="1124"/>
      <c r="CFV67" s="1124"/>
      <c r="CFW67" s="1124"/>
      <c r="CFX67" s="1124"/>
      <c r="CFY67" s="1124"/>
      <c r="CFZ67" s="1124"/>
      <c r="CGA67" s="1124"/>
      <c r="CGB67" s="1124"/>
      <c r="CGC67" s="1124"/>
      <c r="CGD67" s="1124"/>
      <c r="CGE67" s="1124"/>
      <c r="CGF67" s="1124"/>
      <c r="CGG67" s="1124"/>
      <c r="CGH67" s="1124"/>
      <c r="CGI67" s="1124"/>
      <c r="CGJ67" s="1124"/>
      <c r="CGK67" s="1124"/>
      <c r="CGL67" s="1124"/>
      <c r="CGM67" s="1124"/>
      <c r="CGN67" s="1124"/>
      <c r="CGO67" s="1124"/>
      <c r="CGP67" s="1124"/>
      <c r="CGQ67" s="1124"/>
      <c r="CGR67" s="236"/>
      <c r="CGS67" s="1124"/>
      <c r="CGT67" s="1124"/>
      <c r="CGU67" s="1124"/>
      <c r="CGV67" s="1124"/>
      <c r="CGW67" s="1124"/>
      <c r="CGX67" s="227"/>
      <c r="CGY67" s="412"/>
      <c r="CGZ67" s="227"/>
      <c r="CHA67" s="240"/>
      <c r="CHB67" s="1124"/>
      <c r="CHC67" s="1124"/>
      <c r="CHD67" s="227"/>
      <c r="CHE67" s="239"/>
      <c r="CHF67" s="1124"/>
      <c r="CHG67" s="1124"/>
      <c r="CHH67" s="1124"/>
      <c r="CHI67" s="1124"/>
      <c r="CHJ67" s="1124"/>
      <c r="CHK67" s="1124"/>
      <c r="CHL67" s="1124"/>
      <c r="CHM67" s="1124"/>
      <c r="CHN67" s="238"/>
      <c r="CHO67" s="1124"/>
      <c r="CHP67" s="1124"/>
      <c r="CHQ67" s="1124"/>
      <c r="CHR67" s="1124"/>
      <c r="CHS67" s="1124"/>
      <c r="CHT67" s="1124"/>
      <c r="CHU67" s="1124"/>
      <c r="CHV67" s="1124"/>
      <c r="CHW67" s="1124"/>
      <c r="CHX67" s="1124"/>
      <c r="CHY67" s="1124"/>
      <c r="CHZ67" s="1124"/>
      <c r="CIA67" s="1124"/>
      <c r="CIB67" s="1124"/>
      <c r="CIC67" s="1124"/>
      <c r="CID67" s="1124"/>
      <c r="CIE67" s="1124"/>
      <c r="CIF67" s="1124"/>
      <c r="CIG67" s="1124"/>
      <c r="CIH67" s="1124"/>
      <c r="CII67" s="1124"/>
      <c r="CIJ67" s="1124"/>
      <c r="CIK67" s="1124"/>
      <c r="CIL67" s="1124"/>
      <c r="CIM67" s="1124"/>
      <c r="CIN67" s="1124"/>
      <c r="CIO67" s="1124"/>
      <c r="CIP67" s="1124"/>
      <c r="CIQ67" s="1124"/>
      <c r="CIR67" s="1124"/>
      <c r="CIS67" s="1124"/>
      <c r="CIT67" s="236"/>
      <c r="CIU67" s="1124"/>
      <c r="CIV67" s="1124"/>
      <c r="CIW67" s="1124"/>
      <c r="CIX67" s="1124"/>
      <c r="CIY67" s="1124"/>
      <c r="CIZ67" s="227"/>
      <c r="CJA67" s="412"/>
      <c r="CJB67" s="227"/>
      <c r="CJC67" s="240"/>
      <c r="CJD67" s="1124"/>
      <c r="CJE67" s="1124"/>
      <c r="CJF67" s="227"/>
      <c r="CJG67" s="239"/>
      <c r="CJH67" s="1124"/>
      <c r="CJI67" s="1124"/>
      <c r="CJJ67" s="1124"/>
      <c r="CJK67" s="1124"/>
      <c r="CJL67" s="1124"/>
      <c r="CJM67" s="1124"/>
      <c r="CJN67" s="1124"/>
      <c r="CJO67" s="1124"/>
      <c r="CJP67" s="238"/>
      <c r="CJQ67" s="1124"/>
      <c r="CJR67" s="1124"/>
      <c r="CJS67" s="1124"/>
      <c r="CJT67" s="1516" t="s">
        <v>792</v>
      </c>
      <c r="CJU67" s="1516"/>
      <c r="CJV67" s="1516"/>
      <c r="CJW67" s="1516"/>
      <c r="CJX67" s="1516"/>
      <c r="CJY67" s="1124"/>
      <c r="CJZ67" s="1124"/>
      <c r="CKA67" s="1124"/>
      <c r="CKB67" s="1124"/>
      <c r="CKC67" s="1124"/>
      <c r="CKD67" s="1124"/>
      <c r="CKE67" s="1124"/>
      <c r="CKF67" s="1124"/>
      <c r="CKG67" s="1124"/>
      <c r="CKH67" s="1124"/>
      <c r="CKI67" s="1124"/>
      <c r="CKJ67" s="1124"/>
      <c r="CKK67" s="1124"/>
      <c r="CKL67" s="1124"/>
      <c r="CKM67" s="1124"/>
      <c r="CKN67" s="1124"/>
      <c r="CKO67" s="1124"/>
      <c r="CKP67" s="1124"/>
      <c r="CKQ67" s="1124"/>
      <c r="CKR67" s="1124"/>
      <c r="CKS67" s="1124"/>
      <c r="CKT67" s="1124"/>
      <c r="CKU67" s="1124"/>
      <c r="CKV67" s="236"/>
      <c r="CKW67" s="1124"/>
      <c r="CKX67" s="1124"/>
      <c r="CKY67" s="1124"/>
      <c r="CKZ67" s="1124"/>
      <c r="CLA67" s="1124"/>
      <c r="CLB67" s="227"/>
      <c r="CLC67" s="412"/>
      <c r="CLD67" s="227"/>
      <c r="CLE67" s="240"/>
      <c r="CLF67" s="1124"/>
      <c r="CLG67" s="1124"/>
      <c r="CLH67" s="227"/>
      <c r="CLI67" s="239"/>
      <c r="CLJ67" s="1124"/>
      <c r="CLK67" s="1124"/>
      <c r="CLL67" s="1124"/>
      <c r="CLM67" s="1124"/>
      <c r="CLN67" s="1124"/>
      <c r="CLO67" s="1124"/>
      <c r="CLP67" s="1124"/>
      <c r="CLQ67" s="1124"/>
      <c r="CLR67" s="238"/>
      <c r="CLS67" s="1124"/>
      <c r="CLT67" s="1124"/>
      <c r="CLU67" s="1124"/>
      <c r="CLV67" s="1124"/>
      <c r="CLW67" s="1124"/>
      <c r="CLX67" s="1124"/>
      <c r="CLY67" s="1124"/>
      <c r="CLZ67" s="1124"/>
      <c r="CMA67" s="1124"/>
      <c r="CMB67" s="1124"/>
      <c r="CMC67" s="1124"/>
      <c r="CMD67" s="1124"/>
      <c r="CME67" s="1124"/>
      <c r="CMF67" s="1124"/>
      <c r="CMG67" s="1124"/>
      <c r="CMH67" s="1124"/>
      <c r="CMI67" s="1124"/>
      <c r="CMJ67" s="1124"/>
      <c r="CMK67" s="1124"/>
      <c r="CML67" s="1124"/>
      <c r="CMM67" s="1124"/>
      <c r="CMN67" s="1124"/>
      <c r="CMO67" s="1124"/>
      <c r="CMP67" s="1124"/>
      <c r="CMQ67" s="1124"/>
      <c r="CMR67" s="1124"/>
      <c r="CMS67" s="1124"/>
      <c r="CMT67" s="1124"/>
      <c r="CMU67" s="1124"/>
      <c r="CMV67" s="1124"/>
      <c r="CMW67" s="1124"/>
      <c r="CMX67" s="236"/>
      <c r="CMY67" s="1124"/>
      <c r="CMZ67" s="1124"/>
      <c r="CNA67" s="1124"/>
      <c r="CNB67" s="1124"/>
      <c r="CNC67" s="1124"/>
      <c r="CND67" s="227"/>
      <c r="CNE67" s="412"/>
      <c r="CNF67" s="227"/>
      <c r="CNG67" s="240"/>
      <c r="CNH67" s="1124"/>
      <c r="CNI67" s="1124"/>
      <c r="CNJ67" s="227"/>
      <c r="CNK67" s="239"/>
      <c r="CNL67" s="1124"/>
      <c r="CNM67" s="1124"/>
      <c r="CNN67" s="1124"/>
      <c r="CNO67" s="1124"/>
      <c r="CNP67" s="1124"/>
      <c r="CNQ67" s="1124"/>
      <c r="CNR67" s="1124"/>
      <c r="CNS67" s="1124"/>
      <c r="CNT67" s="238"/>
      <c r="CNU67" s="1124"/>
      <c r="CNV67" s="1124"/>
      <c r="CNW67" s="1124"/>
      <c r="CNX67" s="1516" t="s">
        <v>792</v>
      </c>
      <c r="CNY67" s="1516"/>
      <c r="CNZ67" s="1516"/>
      <c r="COA67" s="1516"/>
      <c r="COB67" s="1516"/>
      <c r="COC67" s="1124"/>
      <c r="COD67" s="1124"/>
      <c r="COE67" s="1124"/>
      <c r="COF67" s="1124"/>
      <c r="COG67" s="1124"/>
      <c r="COH67" s="1124"/>
      <c r="COI67" s="1124"/>
      <c r="COJ67" s="1124"/>
      <c r="COK67" s="1124"/>
      <c r="COL67" s="1124"/>
      <c r="COM67" s="1124"/>
      <c r="CON67" s="1124"/>
      <c r="COO67" s="1124"/>
      <c r="COP67" s="1124"/>
      <c r="COQ67" s="1124"/>
      <c r="COR67" s="1124"/>
      <c r="COS67" s="1124"/>
      <c r="COT67" s="1124"/>
      <c r="COU67" s="1124"/>
      <c r="COV67" s="1124"/>
      <c r="COW67" s="1124"/>
      <c r="COX67" s="1124"/>
      <c r="COY67" s="1124"/>
      <c r="COZ67" s="236"/>
      <c r="CPA67" s="1124"/>
      <c r="CPB67" s="1124"/>
      <c r="CPC67" s="1124"/>
      <c r="CPD67" s="1124"/>
      <c r="CPE67" s="1124"/>
      <c r="CPF67" s="227"/>
      <c r="CPG67" s="412"/>
      <c r="CPH67" s="227"/>
      <c r="CPI67" s="240"/>
      <c r="CPJ67" s="1124"/>
      <c r="CPK67" s="1124"/>
      <c r="CPL67" s="227"/>
      <c r="CPM67" s="239"/>
      <c r="CPN67" s="1124"/>
      <c r="CPO67" s="1124"/>
      <c r="CPP67" s="1124"/>
      <c r="CPQ67" s="1124"/>
      <c r="CPR67" s="1124"/>
      <c r="CPS67" s="1124"/>
      <c r="CPT67" s="1124"/>
      <c r="CPU67" s="1124"/>
      <c r="CPV67" s="238"/>
      <c r="CPW67" s="1124"/>
      <c r="CPX67" s="1124"/>
      <c r="CPY67" s="1124"/>
      <c r="CPZ67" s="1124"/>
      <c r="CQA67" s="1124"/>
      <c r="CQB67" s="1124"/>
      <c r="CQC67" s="1124"/>
      <c r="CQD67" s="1124"/>
      <c r="CQE67" s="1124"/>
      <c r="CQF67" s="1124"/>
      <c r="CQG67" s="1124"/>
      <c r="CQH67" s="1124"/>
      <c r="CQI67" s="1124"/>
      <c r="CQJ67" s="1124"/>
      <c r="CQK67" s="1124"/>
      <c r="CQL67" s="1124"/>
      <c r="CQM67" s="1124"/>
      <c r="CQN67" s="1124"/>
      <c r="CQO67" s="1124"/>
      <c r="CQP67" s="1124"/>
      <c r="CQQ67" s="1124"/>
      <c r="CQR67" s="1124"/>
      <c r="CQS67" s="1124"/>
      <c r="CQT67" s="1124"/>
      <c r="CQU67" s="1124"/>
      <c r="CQV67" s="1124"/>
      <c r="CQW67" s="1124"/>
      <c r="CQX67" s="1124"/>
      <c r="CQY67" s="1124"/>
      <c r="CQZ67" s="1124"/>
      <c r="CRA67" s="1124"/>
      <c r="CRB67" s="236"/>
      <c r="CRC67" s="1124"/>
      <c r="CRD67" s="1124"/>
      <c r="CRE67" s="1124"/>
      <c r="CRF67" s="1124"/>
      <c r="CRG67" s="1124"/>
      <c r="CRH67" s="227"/>
      <c r="CRI67" s="412"/>
      <c r="CRJ67" s="227"/>
      <c r="CRK67" s="240"/>
      <c r="CRL67" s="1124"/>
      <c r="CRM67" s="1124"/>
      <c r="CRN67" s="227"/>
      <c r="CRO67" s="239"/>
      <c r="CRP67" s="1124"/>
      <c r="CRQ67" s="1124"/>
      <c r="CRR67" s="1124"/>
      <c r="CRS67" s="1124"/>
      <c r="CRT67" s="1124"/>
      <c r="CRU67" s="1124"/>
      <c r="CRV67" s="1124"/>
      <c r="CRW67" s="1124"/>
      <c r="CRX67" s="238"/>
      <c r="CRY67" s="1124"/>
      <c r="CRZ67" s="1124"/>
      <c r="CSA67" s="1124"/>
      <c r="CSB67" s="1124"/>
      <c r="CSC67" s="1124"/>
      <c r="CSD67" s="1124"/>
      <c r="CSE67" s="1124"/>
      <c r="CSF67" s="1124"/>
      <c r="CSG67" s="1124"/>
      <c r="CSH67" s="1124"/>
      <c r="CSI67" s="1124"/>
      <c r="CSJ67" s="1124"/>
      <c r="CSK67" s="1124"/>
      <c r="CSL67" s="1124"/>
      <c r="CSM67" s="1124"/>
      <c r="CSN67" s="1124"/>
      <c r="CSO67" s="1124"/>
      <c r="CSP67" s="1124"/>
      <c r="CSQ67" s="1124"/>
      <c r="CSR67" s="1124"/>
      <c r="CSS67" s="1124"/>
      <c r="CST67" s="1124"/>
      <c r="CSU67" s="1124"/>
      <c r="CSV67" s="1124"/>
      <c r="CSW67" s="1124"/>
      <c r="CSX67" s="1124"/>
      <c r="CSY67" s="1124"/>
      <c r="CSZ67" s="1124"/>
      <c r="CTA67" s="1124"/>
      <c r="CTB67" s="1124"/>
      <c r="CTC67" s="1124"/>
      <c r="CTD67" s="236"/>
      <c r="CTE67" s="1124"/>
      <c r="CTF67" s="1124"/>
      <c r="CTG67" s="1124"/>
      <c r="CTH67" s="1124"/>
      <c r="CTI67" s="1124"/>
      <c r="CTJ67" s="227"/>
      <c r="CTK67" s="412"/>
      <c r="CTL67" s="227"/>
      <c r="CTM67" s="240"/>
      <c r="CTN67" s="1124"/>
      <c r="CTO67" s="1124"/>
      <c r="CTP67" s="227"/>
      <c r="CTQ67" s="239"/>
      <c r="CTR67" s="1124"/>
      <c r="CTS67" s="1124"/>
      <c r="CTT67" s="1124"/>
      <c r="CTU67" s="1124"/>
      <c r="CTV67" s="1124"/>
      <c r="CTW67" s="1124"/>
      <c r="CTX67" s="1124"/>
      <c r="CTY67" s="1124"/>
      <c r="CTZ67" s="238"/>
      <c r="CUA67" s="1124"/>
      <c r="CUB67" s="1124"/>
      <c r="CUC67" s="1124"/>
      <c r="CUD67" s="1124"/>
      <c r="CUE67" s="1124"/>
      <c r="CUF67" s="1124"/>
      <c r="CUG67" s="1124"/>
      <c r="CUH67" s="1124"/>
      <c r="CUI67" s="1124"/>
      <c r="CUJ67" s="1124"/>
      <c r="CUK67" s="1124"/>
      <c r="CUL67" s="1124"/>
      <c r="CUM67" s="1124"/>
      <c r="CUN67" s="1124"/>
      <c r="CVL67" s="236"/>
      <c r="CVU67" s="236"/>
      <c r="CVX67" s="227"/>
      <c r="CVY67" s="239"/>
      <c r="CWG67" s="227"/>
      <c r="CWH67" s="239"/>
      <c r="CWK67" s="1124"/>
      <c r="CWL67" s="236"/>
      <c r="CWM67" s="1124"/>
      <c r="CWN67" s="1124"/>
      <c r="CWO67" s="1124"/>
      <c r="CWP67" s="1124"/>
      <c r="CWQ67" s="1124"/>
      <c r="CWR67" s="227"/>
      <c r="CWS67" s="412"/>
      <c r="CWT67" s="227"/>
      <c r="CWU67" s="240"/>
      <c r="CWV67" s="1124"/>
      <c r="CWW67" s="1124"/>
      <c r="CWX67" s="227"/>
      <c r="CWY67" s="239"/>
      <c r="CWZ67" s="1124"/>
      <c r="CXA67" s="1124"/>
      <c r="CXB67" s="1124"/>
      <c r="CXC67" s="1124"/>
      <c r="CXD67" s="1124"/>
      <c r="CXE67" s="1124"/>
      <c r="CXF67" s="1124"/>
      <c r="CXG67" s="1124"/>
      <c r="CXH67" s="238"/>
      <c r="CXI67" s="1124"/>
      <c r="CXJ67" s="1124"/>
      <c r="CXL67" s="1516" t="s">
        <v>792</v>
      </c>
      <c r="CXM67" s="1516"/>
      <c r="CXN67" s="1516"/>
      <c r="CXO67" s="1516"/>
      <c r="CXP67" s="1516"/>
      <c r="CZI67" s="1124"/>
      <c r="CZJ67" s="236"/>
      <c r="CZK67" s="1124"/>
      <c r="CZL67" s="1124"/>
      <c r="CZM67" s="1124"/>
      <c r="CZN67" s="1124"/>
      <c r="CZO67" s="1124"/>
      <c r="CZP67" s="1124"/>
      <c r="CZQ67" s="1124"/>
      <c r="CZR67" s="1132"/>
      <c r="CZS67" s="1132"/>
      <c r="CZT67" s="1132"/>
      <c r="CZU67" s="1132"/>
      <c r="CZV67" s="227"/>
      <c r="CZW67" s="239"/>
      <c r="CZX67" s="1124"/>
      <c r="CZY67" s="1124"/>
      <c r="CZZ67" s="1124"/>
      <c r="DAA67" s="1124"/>
      <c r="DAB67" s="1124"/>
      <c r="DAC67" s="1124"/>
      <c r="DAD67" s="1124"/>
      <c r="DAE67" s="1135"/>
      <c r="DAF67" s="1135"/>
      <c r="DAG67" s="1132"/>
      <c r="DAH67" s="1124"/>
      <c r="DAI67" s="1124"/>
      <c r="DAJ67" s="236"/>
      <c r="DAK67" s="1124"/>
      <c r="DAL67" s="1124"/>
      <c r="DAM67" s="1124"/>
      <c r="DAN67" s="1124"/>
      <c r="DAO67" s="1124"/>
      <c r="DAP67" s="227"/>
      <c r="DAQ67" s="412"/>
      <c r="DAR67" s="227"/>
      <c r="DAS67" s="240"/>
      <c r="DAT67" s="1124"/>
      <c r="DAU67" s="1124"/>
      <c r="DAV67" s="227"/>
      <c r="DAW67" s="239"/>
      <c r="DBE67" s="1263"/>
      <c r="DBF67" s="1193"/>
      <c r="DBG67" s="1263"/>
      <c r="DBH67" s="1263"/>
      <c r="DBI67" s="1263"/>
      <c r="DBJ67" s="1516" t="s">
        <v>792</v>
      </c>
      <c r="DBK67" s="1516"/>
      <c r="DBL67" s="1516"/>
      <c r="DBM67" s="1516"/>
      <c r="DBN67" s="1516"/>
      <c r="DBU67" s="1124"/>
      <c r="DBV67" s="1124"/>
      <c r="DBW67" s="1124"/>
      <c r="DBX67" s="1124"/>
      <c r="DBY67" s="1124"/>
      <c r="DBZ67" s="1124"/>
      <c r="DCA67" s="1124"/>
      <c r="DCB67" s="1124"/>
      <c r="DCC67" s="1124"/>
      <c r="DCD67" s="1124"/>
      <c r="DCE67" s="1124"/>
      <c r="DCF67" s="1124"/>
      <c r="DCG67" s="1124"/>
      <c r="DCH67" s="1124"/>
      <c r="DCI67" s="1124"/>
      <c r="DCJ67" s="1124"/>
      <c r="DCK67" s="1124"/>
      <c r="DCL67" s="1124"/>
      <c r="DCM67" s="1124"/>
      <c r="DCN67" s="1124"/>
      <c r="DCO67" s="1124"/>
      <c r="DCP67" s="1124"/>
      <c r="DCQ67" s="1124"/>
      <c r="DCR67" s="236"/>
      <c r="DCS67" s="1124"/>
      <c r="DCT67" s="1124"/>
      <c r="DCU67" s="1124"/>
      <c r="DCV67" s="1124"/>
      <c r="DCW67" s="1124"/>
      <c r="DCX67" s="1124"/>
      <c r="DCY67" s="1124"/>
      <c r="DCZ67" s="1132"/>
      <c r="DDA67" s="1132"/>
      <c r="DDB67" s="1132"/>
      <c r="DDC67" s="1132"/>
      <c r="DDD67" s="227"/>
      <c r="DDE67" s="239"/>
      <c r="DDF67" s="1124"/>
      <c r="DDG67" s="1124"/>
      <c r="DDH67" s="1124"/>
      <c r="DDI67" s="1124"/>
      <c r="DDJ67" s="1124"/>
      <c r="DDK67" s="1124"/>
      <c r="DDL67" s="1124"/>
      <c r="DDM67" s="1135"/>
      <c r="DDN67" s="1135"/>
      <c r="DDO67" s="1132"/>
      <c r="DDP67" s="1124"/>
      <c r="DDQ67" s="1124"/>
      <c r="DDR67" s="236"/>
      <c r="DDS67" s="1124"/>
      <c r="DDT67" s="1124"/>
      <c r="DDU67" s="1124"/>
      <c r="DDV67" s="1124"/>
      <c r="DDW67" s="1124"/>
      <c r="DDX67" s="227"/>
      <c r="DDY67" s="412"/>
      <c r="DDZ67" s="227"/>
      <c r="DEA67" s="240"/>
      <c r="DEB67" s="1124"/>
      <c r="DEC67" s="1124"/>
      <c r="DED67" s="227"/>
      <c r="DEE67" s="239"/>
      <c r="DEF67" s="1124"/>
      <c r="DEG67" s="1124"/>
      <c r="DEH67" s="1124"/>
      <c r="DEI67" s="1124"/>
      <c r="DEJ67" s="1124"/>
      <c r="DEK67" s="1124"/>
      <c r="DEL67" s="1124"/>
      <c r="DEM67" s="1124"/>
      <c r="DEN67" s="238"/>
      <c r="DEO67" s="1124"/>
      <c r="DEP67" s="1124"/>
      <c r="DEQ67" s="1124"/>
      <c r="DER67" s="1516" t="s">
        <v>792</v>
      </c>
      <c r="DES67" s="1516"/>
      <c r="DET67" s="1516"/>
      <c r="DEU67" s="1516"/>
      <c r="DEV67" s="1516"/>
      <c r="DEW67" s="1124"/>
      <c r="DEX67" s="1124"/>
      <c r="DEY67" s="1124"/>
      <c r="DEZ67" s="1124"/>
      <c r="DFA67" s="1124"/>
      <c r="DFB67" s="1124"/>
      <c r="DFC67" s="1124"/>
      <c r="DFD67" s="1124"/>
      <c r="DFE67" s="1124"/>
      <c r="DFF67" s="1124"/>
      <c r="DFG67" s="1124"/>
      <c r="DFH67" s="1124"/>
      <c r="DFI67" s="1124"/>
      <c r="DFJ67" s="1124"/>
      <c r="DFK67" s="1124"/>
      <c r="DFL67" s="1124"/>
      <c r="DFM67" s="1124"/>
      <c r="DFN67" s="1124"/>
      <c r="DFO67" s="1124"/>
      <c r="DFP67" s="1124"/>
      <c r="DFQ67" s="1124"/>
      <c r="DFR67" s="1124"/>
      <c r="DFS67" s="1124"/>
      <c r="DFT67" s="1124"/>
      <c r="DFU67" s="1124"/>
      <c r="DFV67" s="1124"/>
      <c r="DFW67" s="1124"/>
      <c r="DFX67" s="1124"/>
      <c r="DFY67" s="1124"/>
      <c r="DFZ67" s="236"/>
      <c r="DGA67" s="1124"/>
      <c r="DGB67" s="1124"/>
      <c r="DGC67" s="1124"/>
      <c r="DGD67" s="1124"/>
      <c r="DGE67" s="1124"/>
      <c r="DGF67" s="1124"/>
      <c r="DGG67" s="1124"/>
      <c r="DGH67" s="1132"/>
      <c r="DGI67" s="1132"/>
      <c r="DGJ67" s="1132"/>
      <c r="DGK67" s="1132"/>
      <c r="DGL67" s="227"/>
      <c r="DGM67" s="239"/>
      <c r="DGN67" s="1124"/>
      <c r="DGO67" s="1124"/>
      <c r="DGP67" s="1124"/>
      <c r="DGQ67" s="1124"/>
      <c r="DGR67" s="1124"/>
      <c r="DGS67" s="1124"/>
      <c r="DGT67" s="1124"/>
      <c r="DGU67" s="1135"/>
      <c r="DGV67" s="1135"/>
      <c r="DGW67" s="1132"/>
      <c r="DGX67" s="1124"/>
      <c r="DGY67" s="1124"/>
      <c r="DGZ67" s="236"/>
      <c r="DHA67" s="1124"/>
      <c r="DHB67" s="1124"/>
      <c r="DHC67" s="1124"/>
      <c r="DHD67" s="1124"/>
      <c r="DHE67" s="1124"/>
      <c r="DHF67" s="227"/>
      <c r="DHG67" s="412"/>
      <c r="DHH67" s="227"/>
      <c r="DHI67" s="240"/>
      <c r="DHJ67" s="1124"/>
      <c r="DHK67" s="1124"/>
      <c r="DHL67" s="227"/>
      <c r="DHM67" s="239"/>
      <c r="DHN67" s="1124"/>
      <c r="DHO67" s="1124"/>
      <c r="DHP67" s="1124"/>
      <c r="DHQ67" s="1124"/>
      <c r="DHR67" s="1124"/>
      <c r="DHS67" s="1124"/>
      <c r="DHT67" s="1124"/>
      <c r="DHU67" s="1124"/>
      <c r="DHV67" s="238"/>
      <c r="DHW67" s="1124"/>
      <c r="DHX67" s="1124"/>
      <c r="DHY67" s="1124"/>
      <c r="DHZ67" s="1124"/>
      <c r="DIA67" s="1124"/>
      <c r="DIB67" s="1124"/>
      <c r="DIC67" s="1124"/>
      <c r="DID67" s="1124"/>
      <c r="DIE67" s="1124"/>
      <c r="DIF67" s="1124"/>
      <c r="DIG67" s="1124"/>
      <c r="DIH67" s="1124"/>
      <c r="DII67" s="1124"/>
      <c r="DIJ67" s="1124"/>
      <c r="DIK67" s="1124"/>
      <c r="DIL67" s="1124"/>
      <c r="DIM67" s="1124"/>
      <c r="DIN67" s="1124"/>
      <c r="DIO67" s="1124"/>
      <c r="DIP67" s="1124"/>
      <c r="DIQ67" s="1124"/>
      <c r="DIR67" s="1124"/>
      <c r="DIS67" s="1124"/>
      <c r="DIT67" s="1124"/>
      <c r="DIU67" s="1124"/>
      <c r="DIV67" s="1124"/>
      <c r="DIW67" s="1124"/>
      <c r="DIX67" s="1124"/>
      <c r="DIY67" s="1124"/>
      <c r="DIZ67" s="1124"/>
      <c r="DJA67" s="1124"/>
      <c r="DJB67" s="1124"/>
      <c r="DJC67" s="1124"/>
      <c r="DJD67" s="1124"/>
      <c r="DJE67" s="1124"/>
      <c r="DJF67" s="1124"/>
      <c r="DJG67" s="1124"/>
      <c r="DJH67" s="236"/>
      <c r="DJI67" s="1124"/>
      <c r="DJJ67" s="1124"/>
      <c r="DJK67" s="1124"/>
      <c r="DJL67" s="1124"/>
      <c r="DJM67" s="1124"/>
      <c r="DJN67" s="1124"/>
      <c r="DJO67" s="1124"/>
      <c r="DJP67" s="1132"/>
      <c r="DJQ67" s="1132"/>
      <c r="DJR67" s="1132"/>
      <c r="DJS67" s="1132"/>
      <c r="DJT67" s="227"/>
      <c r="DJU67" s="239"/>
      <c r="DJV67" s="1124"/>
      <c r="DJW67" s="1124"/>
      <c r="DJX67" s="1124"/>
      <c r="DJY67" s="1124"/>
      <c r="DJZ67" s="1124"/>
      <c r="DKA67" s="1124"/>
      <c r="DKB67" s="1124"/>
      <c r="DKC67" s="1135"/>
      <c r="DKD67" s="1135"/>
      <c r="DKE67" s="1132"/>
      <c r="DKF67" s="1124"/>
      <c r="DKG67" s="1124"/>
      <c r="DKH67" s="236"/>
      <c r="DKI67" s="1124"/>
      <c r="DKJ67" s="1124"/>
      <c r="DKK67" s="1124"/>
      <c r="DKL67" s="1124"/>
      <c r="DKM67" s="1124"/>
      <c r="DKN67" s="227"/>
      <c r="DKO67" s="412"/>
      <c r="DKP67" s="227"/>
      <c r="DKQ67" s="240"/>
      <c r="DKR67" s="1124"/>
      <c r="DKS67" s="1124"/>
      <c r="DKT67" s="227"/>
      <c r="DKU67" s="239"/>
      <c r="DKV67" s="1124"/>
      <c r="DKW67" s="1124"/>
      <c r="DKX67" s="1124"/>
      <c r="DKY67" s="1124"/>
      <c r="DKZ67" s="1124"/>
      <c r="DLA67" s="1124"/>
      <c r="DLB67" s="1124"/>
      <c r="DLC67" s="1124"/>
      <c r="DLD67" s="238"/>
      <c r="DLE67" s="1124"/>
      <c r="DLF67" s="1124"/>
      <c r="DLG67" s="1124"/>
      <c r="DLH67" s="1124"/>
      <c r="DLI67" s="1124"/>
      <c r="DLJ67" s="1124"/>
      <c r="DLK67" s="1124"/>
      <c r="DLL67" s="1124"/>
      <c r="DLM67" s="1124"/>
      <c r="DLN67" s="1124"/>
      <c r="DLO67" s="1124"/>
      <c r="DLP67" s="1124"/>
      <c r="DLQ67" s="1124"/>
      <c r="DLR67" s="1124"/>
      <c r="DMP67" s="236"/>
      <c r="DMY67" s="236"/>
      <c r="DNB67" s="227"/>
      <c r="DNC67" s="239"/>
      <c r="DNK67" s="227"/>
      <c r="DNL67" s="239"/>
      <c r="DNO67" s="1124"/>
      <c r="DNP67" s="236"/>
      <c r="DNQ67" s="1124"/>
      <c r="DNR67" s="1124"/>
      <c r="DNS67" s="1124"/>
      <c r="DNT67" s="1124"/>
      <c r="DNU67" s="1124"/>
      <c r="DNV67" s="227"/>
      <c r="DNW67" s="412"/>
      <c r="DNX67" s="227"/>
      <c r="DNY67" s="240"/>
      <c r="DNZ67" s="1124"/>
      <c r="DOA67" s="1124"/>
      <c r="DOB67" s="227"/>
      <c r="DOC67" s="239"/>
      <c r="DOD67" s="1124"/>
      <c r="DOE67" s="1124"/>
      <c r="DOF67" s="1124"/>
      <c r="DOG67" s="1124"/>
      <c r="DOH67" s="1124"/>
      <c r="DOI67" s="1124"/>
      <c r="DOJ67" s="1124"/>
      <c r="DOK67" s="1124"/>
      <c r="DOL67" s="238"/>
      <c r="DOM67" s="1124"/>
      <c r="DON67" s="1124"/>
      <c r="DOZ67" s="792"/>
      <c r="DPA67" s="792"/>
      <c r="DPB67" s="792"/>
      <c r="DPC67" s="792"/>
      <c r="DPD67" s="792"/>
      <c r="DPE67" s="792"/>
      <c r="DPF67" s="792"/>
      <c r="DPG67" s="792"/>
      <c r="DPH67" s="792"/>
      <c r="DPI67" s="792"/>
      <c r="DPJ67" s="792"/>
      <c r="DPK67" s="792"/>
      <c r="DPL67" s="792"/>
      <c r="DPM67" s="792"/>
      <c r="DPN67" s="792"/>
      <c r="DPO67" s="792"/>
      <c r="DPP67" s="792"/>
      <c r="DPQ67" s="792"/>
      <c r="DPR67" s="792"/>
      <c r="DPS67" s="792"/>
      <c r="DPT67" s="792"/>
      <c r="DPU67" s="792"/>
      <c r="DPV67" s="792"/>
      <c r="DPW67" s="792"/>
      <c r="DPX67" s="792"/>
      <c r="DPY67" s="792"/>
      <c r="DPZ67" s="792"/>
      <c r="DQA67" s="792"/>
      <c r="DQB67" s="792"/>
      <c r="DQC67" s="792"/>
      <c r="DQZ67" s="227"/>
      <c r="DRA67" s="227"/>
      <c r="DRI67" s="227"/>
      <c r="DRJ67" s="227"/>
      <c r="DRM67" s="1124"/>
      <c r="DRN67" s="236"/>
      <c r="DRO67" s="1124"/>
      <c r="DRP67" s="1124"/>
      <c r="DRQ67" s="1124"/>
      <c r="DRR67" s="1124"/>
      <c r="DRS67" s="1124"/>
      <c r="DRT67" s="227"/>
      <c r="DRU67" s="412"/>
      <c r="DRV67" s="227"/>
      <c r="DRW67" s="240"/>
      <c r="DRX67" s="1124"/>
      <c r="DRY67" s="1124"/>
      <c r="DRZ67" s="227"/>
      <c r="DSA67" s="239"/>
      <c r="DSJ67" s="238"/>
      <c r="DSN67" s="236"/>
      <c r="DSW67" s="236"/>
      <c r="DSZ67" s="227"/>
      <c r="DTA67" s="239"/>
      <c r="DTI67" s="227"/>
      <c r="DTJ67" s="239"/>
      <c r="DTN67" s="236"/>
      <c r="DTW67" s="236"/>
      <c r="DTZ67" s="227"/>
      <c r="DUA67" s="227"/>
      <c r="DUI67" s="227"/>
      <c r="DUJ67" s="227"/>
      <c r="DVF67" s="241"/>
      <c r="DVG67" s="241"/>
      <c r="DVH67" s="241"/>
      <c r="DVI67" s="241"/>
      <c r="DVJ67" s="241"/>
      <c r="DVK67" s="241"/>
      <c r="DVL67" s="241"/>
      <c r="DVM67" s="241"/>
      <c r="DVN67" s="241"/>
      <c r="DVO67" s="241"/>
      <c r="DVP67" s="241"/>
      <c r="DVQ67" s="241"/>
      <c r="DVR67" s="241"/>
      <c r="DVS67" s="241"/>
      <c r="DVT67" s="241"/>
      <c r="DVU67" s="241"/>
      <c r="DVV67" s="241"/>
      <c r="DVW67" s="241"/>
      <c r="DVX67" s="241"/>
      <c r="DVY67" s="241"/>
      <c r="DVZ67" s="241"/>
      <c r="DWA67" s="241"/>
      <c r="DWB67" s="241"/>
      <c r="DWC67" s="241"/>
      <c r="DWD67" s="241"/>
      <c r="DWE67" s="241"/>
      <c r="DWF67" s="241"/>
      <c r="DWG67" s="241"/>
      <c r="DWH67" s="241"/>
      <c r="DWI67" s="241"/>
      <c r="DWJ67" s="241"/>
      <c r="DWK67" s="241"/>
      <c r="DWL67" s="241"/>
      <c r="DWM67" s="241"/>
      <c r="DWN67" s="241"/>
      <c r="DWO67" s="241"/>
      <c r="DWP67" s="241"/>
      <c r="DWQ67" s="241"/>
      <c r="DWR67" s="241"/>
      <c r="DWS67" s="241"/>
      <c r="DWT67" s="1157"/>
      <c r="DWU67" s="1157"/>
      <c r="DWV67" s="1157"/>
      <c r="DWW67" s="1157"/>
      <c r="DWX67" s="1157"/>
      <c r="DWY67" s="1157"/>
      <c r="DWZ67" s="1157"/>
      <c r="DXA67" s="1158"/>
      <c r="DXB67" s="1158"/>
      <c r="DXC67" s="1157"/>
      <c r="DXD67" s="1157"/>
      <c r="DXE67" s="1157"/>
      <c r="DXF67" s="1157"/>
      <c r="DXG67" s="1142"/>
      <c r="DXI67" s="236"/>
      <c r="DXR67" s="236"/>
      <c r="DXU67" s="227"/>
      <c r="DXV67" s="239"/>
      <c r="DYD67" s="227"/>
      <c r="DYE67" s="239"/>
      <c r="DYH67" s="1124"/>
      <c r="DYI67" s="236"/>
      <c r="DYJ67" s="1124"/>
      <c r="DYK67" s="1124"/>
      <c r="DYL67" s="1124"/>
      <c r="DYM67" s="1124"/>
      <c r="DYN67" s="1124"/>
      <c r="DYO67" s="227"/>
      <c r="DYP67" s="412"/>
      <c r="DYQ67" s="227"/>
      <c r="DYR67" s="240"/>
      <c r="DYS67" s="1124"/>
      <c r="DYT67" s="1124"/>
      <c r="DYU67" s="227"/>
      <c r="DYV67" s="239"/>
      <c r="DZE67" s="238"/>
      <c r="DZT67" s="241"/>
      <c r="DZU67" s="241"/>
      <c r="DZV67" s="241"/>
      <c r="DZW67" s="241"/>
      <c r="DZX67" s="241"/>
      <c r="DZY67" s="241"/>
      <c r="DZZ67" s="241"/>
      <c r="EAA67" s="241"/>
      <c r="EAB67" s="241"/>
      <c r="EAC67" s="241"/>
      <c r="EAD67" s="241"/>
      <c r="EAE67" s="241"/>
      <c r="EAF67" s="241"/>
      <c r="EAG67" s="241"/>
      <c r="EAH67" s="241"/>
      <c r="EAI67" s="241"/>
      <c r="EAJ67" s="241"/>
      <c r="EAK67" s="241"/>
      <c r="EAL67" s="241"/>
      <c r="EAM67" s="241"/>
      <c r="EAN67" s="241"/>
      <c r="EAO67" s="241"/>
      <c r="EAP67" s="241"/>
      <c r="EAQ67" s="241"/>
      <c r="EAR67" s="241"/>
      <c r="EAS67" s="241"/>
      <c r="EAT67" s="241"/>
      <c r="EAU67" s="241"/>
      <c r="EAV67" s="241"/>
      <c r="EAW67" s="241"/>
      <c r="EAX67" s="241"/>
      <c r="EAY67" s="241"/>
      <c r="EAZ67" s="241"/>
      <c r="EBA67" s="241"/>
      <c r="EBB67" s="241"/>
      <c r="EBC67" s="241"/>
      <c r="EBD67" s="241"/>
      <c r="EBE67" s="241"/>
      <c r="EBG67" s="236"/>
      <c r="EBP67" s="236"/>
      <c r="EBS67" s="227"/>
      <c r="EBT67" s="239"/>
      <c r="ECB67" s="227"/>
      <c r="ECC67" s="239"/>
      <c r="ECF67" s="1124"/>
      <c r="ECG67" s="236"/>
      <c r="ECH67" s="1124"/>
      <c r="ECI67" s="1124"/>
      <c r="ECJ67" s="1124"/>
      <c r="ECK67" s="1124"/>
      <c r="ECL67" s="1124"/>
      <c r="ECM67" s="227"/>
      <c r="ECN67" s="412"/>
      <c r="ECO67" s="227"/>
      <c r="ECP67" s="240"/>
      <c r="ECQ67" s="1124"/>
      <c r="ECR67" s="1124"/>
      <c r="ECS67" s="227"/>
      <c r="ECT67" s="239"/>
      <c r="ECU67" s="1124"/>
      <c r="ECV67" s="1124"/>
      <c r="ECW67" s="1124"/>
      <c r="ECX67" s="1124"/>
      <c r="ECY67" s="1124"/>
      <c r="ECZ67" s="1124"/>
      <c r="EDA67" s="1124"/>
      <c r="EDB67" s="1124"/>
      <c r="EDC67" s="238"/>
      <c r="EDD67" s="1124"/>
      <c r="EDE67" s="1124"/>
      <c r="EDG67" s="236"/>
      <c r="EDP67" s="236"/>
      <c r="EDS67" s="227"/>
      <c r="EDT67" s="239"/>
      <c r="EEB67" s="227"/>
      <c r="EEC67" s="239"/>
      <c r="EEG67" s="236"/>
      <c r="EEP67" s="236"/>
      <c r="EES67" s="241"/>
      <c r="EET67" s="241"/>
      <c r="EEU67" s="241"/>
      <c r="EEV67" s="241"/>
      <c r="EEW67" s="241"/>
      <c r="EEX67" s="241"/>
      <c r="EEY67" s="241"/>
      <c r="EEZ67" s="241"/>
      <c r="EFA67" s="241"/>
      <c r="EFB67" s="241"/>
      <c r="EFC67" s="241"/>
      <c r="EFD67" s="241"/>
      <c r="EFE67" s="241"/>
      <c r="EFF67" s="241"/>
      <c r="EFG67" s="241"/>
      <c r="EFH67" s="241"/>
      <c r="EFI67" s="241"/>
      <c r="EFJ67" s="241"/>
      <c r="EFK67" s="241"/>
      <c r="EFL67" s="241"/>
      <c r="EFM67" s="241"/>
      <c r="EFN67" s="241"/>
      <c r="EFO67" s="241"/>
      <c r="EFP67" s="241"/>
      <c r="EFQ67" s="241"/>
      <c r="EFR67" s="241"/>
      <c r="EFS67" s="241"/>
      <c r="EFT67" s="241"/>
      <c r="EFU67" s="241"/>
      <c r="EFV67" s="241"/>
      <c r="EFW67" s="241"/>
      <c r="EFX67" s="241"/>
      <c r="EFY67" s="241"/>
      <c r="EFZ67" s="241"/>
      <c r="EGA67" s="241"/>
      <c r="EGB67" s="241"/>
      <c r="EGC67" s="241"/>
      <c r="EGD67" s="241"/>
      <c r="EGE67" s="241"/>
      <c r="EGF67" s="241"/>
      <c r="EGG67" s="241"/>
      <c r="EGH67" s="241"/>
      <c r="EGI67" s="241"/>
      <c r="EGJ67" s="241"/>
      <c r="EGK67" s="241"/>
      <c r="EGL67" s="241"/>
      <c r="EGM67" s="241"/>
      <c r="EGN67" s="241"/>
      <c r="EGO67" s="241"/>
      <c r="EGP67" s="241"/>
      <c r="EGQ67" s="241"/>
      <c r="EGR67" s="226"/>
      <c r="EGS67" s="226"/>
      <c r="EGT67" s="226"/>
      <c r="EGU67" s="226"/>
      <c r="EGV67" s="226"/>
      <c r="EGW67" s="226"/>
      <c r="EGX67" s="226"/>
      <c r="EGY67" s="226"/>
      <c r="EGZ67" s="226"/>
      <c r="EHA67" s="226"/>
      <c r="EHB67" s="226"/>
      <c r="EHC67" s="226"/>
      <c r="EHD67" s="226"/>
      <c r="EHE67" s="226"/>
      <c r="EHF67" s="226"/>
      <c r="EHG67" s="226"/>
      <c r="EHH67" s="616"/>
      <c r="EHI67" s="616"/>
      <c r="EHJ67" s="226"/>
      <c r="EHK67" s="226"/>
      <c r="EHL67" s="226"/>
      <c r="EHM67" s="226"/>
      <c r="EHN67" s="226"/>
      <c r="EHO67" s="226"/>
      <c r="EHP67" s="226"/>
      <c r="EHQ67" s="226"/>
      <c r="EHR67" s="226"/>
      <c r="EHS67" s="226"/>
      <c r="EHT67" s="226"/>
      <c r="EHU67" s="226"/>
      <c r="EHV67" s="226"/>
      <c r="EHW67" s="226"/>
      <c r="EHX67" s="1124"/>
      <c r="EHY67" s="236"/>
      <c r="EHZ67" s="1124"/>
      <c r="EIA67" s="1124"/>
      <c r="EIB67" s="1124"/>
      <c r="EIC67" s="1124"/>
      <c r="EID67" s="1124"/>
      <c r="EIE67" s="227"/>
      <c r="EIF67" s="412"/>
      <c r="EIG67" s="227"/>
      <c r="EIH67" s="240"/>
      <c r="EII67" s="1124"/>
      <c r="EIJ67" s="1124"/>
      <c r="EIK67" s="227"/>
      <c r="EIL67" s="239"/>
      <c r="EIM67" s="1124"/>
      <c r="EIN67" s="1124"/>
      <c r="EIO67" s="1124"/>
      <c r="EIP67" s="1124"/>
      <c r="EIQ67" s="1124"/>
      <c r="EIR67" s="1124"/>
      <c r="EIS67" s="1124"/>
      <c r="EIT67" s="1124"/>
      <c r="EIU67" s="238"/>
      <c r="EIV67" s="1124"/>
      <c r="EIW67" s="1124"/>
      <c r="EIY67" s="236"/>
      <c r="EJH67" s="236"/>
      <c r="EJK67" s="227"/>
      <c r="EJL67" s="239"/>
      <c r="EJT67" s="227"/>
      <c r="EJU67" s="239"/>
      <c r="EJY67" s="236"/>
      <c r="EKH67" s="236"/>
      <c r="EKL67" s="1516" t="s">
        <v>792</v>
      </c>
      <c r="EKM67" s="1516"/>
      <c r="EKN67" s="1516"/>
      <c r="EKO67" s="1516"/>
      <c r="EKP67" s="1516"/>
      <c r="ELA67" s="227"/>
      <c r="ELB67" s="227"/>
      <c r="ELJ67" s="227"/>
      <c r="ELK67" s="227"/>
      <c r="EMN67" s="236"/>
      <c r="EMW67" s="236"/>
      <c r="EMZ67" s="227"/>
      <c r="ENA67" s="239"/>
      <c r="ENI67" s="227"/>
      <c r="ENJ67" s="239"/>
      <c r="ENM67" s="1124"/>
      <c r="ENN67" s="236"/>
      <c r="ENO67" s="1124"/>
      <c r="ENP67" s="1124"/>
      <c r="ENQ67" s="1124"/>
      <c r="ENR67" s="1124"/>
      <c r="ENS67" s="1124"/>
      <c r="ENT67" s="227"/>
      <c r="ENU67" s="412"/>
      <c r="ENV67" s="227"/>
      <c r="ENW67" s="240"/>
      <c r="ENX67" s="1124"/>
      <c r="ENY67" s="1124"/>
      <c r="ENZ67" s="227"/>
      <c r="EOA67" s="239"/>
      <c r="EOB67" s="1124"/>
      <c r="EOC67" s="1124"/>
      <c r="EOD67" s="1124"/>
      <c r="EOE67" s="1124"/>
      <c r="EOF67" s="1124"/>
      <c r="EOG67" s="1124"/>
      <c r="EOH67" s="1124"/>
      <c r="EOI67" s="1124"/>
      <c r="EOJ67" s="238"/>
      <c r="EOK67" s="1124"/>
      <c r="EOL67" s="1124"/>
      <c r="EOM67" s="1124"/>
      <c r="EON67" s="1516" t="s">
        <v>792</v>
      </c>
      <c r="EOO67" s="1516"/>
      <c r="EOP67" s="1516"/>
      <c r="EOQ67" s="1516"/>
      <c r="EOR67" s="1516"/>
      <c r="EOX67" s="792"/>
      <c r="EOY67" s="792"/>
      <c r="EOZ67" s="792"/>
      <c r="EPA67" s="792"/>
      <c r="EPB67" s="792"/>
      <c r="EPC67" s="792"/>
      <c r="EPD67" s="792"/>
      <c r="EPE67" s="792"/>
      <c r="EPF67" s="792"/>
      <c r="EPG67" s="792"/>
      <c r="EPH67" s="792"/>
      <c r="EPI67" s="792"/>
      <c r="EPJ67" s="792"/>
      <c r="EPK67" s="792"/>
      <c r="EPL67" s="792"/>
      <c r="EPM67" s="792"/>
      <c r="EPN67" s="792"/>
      <c r="EQE67" s="1263"/>
      <c r="EQF67" s="1194"/>
      <c r="EQG67" s="1263"/>
      <c r="EQH67" s="1263"/>
      <c r="EQI67" s="1263"/>
      <c r="EQJ67" s="1263"/>
      <c r="EQK67" s="1263"/>
      <c r="EQL67" s="227"/>
      <c r="EQM67" s="1192"/>
      <c r="EQN67" s="227"/>
      <c r="EQO67" s="240"/>
      <c r="EQP67" s="1263"/>
      <c r="EQQ67" s="1263"/>
      <c r="EQR67" s="227"/>
      <c r="EQS67" s="239"/>
      <c r="EQT67" s="1263"/>
      <c r="EQU67" s="1263"/>
      <c r="EQV67" s="1263"/>
      <c r="EQW67" s="1263"/>
      <c r="EQX67" s="1263"/>
      <c r="EQY67" s="1263"/>
      <c r="EQZ67" s="1263"/>
      <c r="ERA67" s="1263"/>
      <c r="ERB67" s="1193"/>
      <c r="ERC67" s="1263"/>
      <c r="ERD67" s="1263"/>
      <c r="ERE67" s="1263"/>
      <c r="ERF67" s="1516" t="s">
        <v>792</v>
      </c>
      <c r="ERG67" s="1516"/>
      <c r="ERH67" s="1516"/>
      <c r="ERI67" s="1516"/>
      <c r="ERJ67" s="1516"/>
      <c r="ERK67" s="1124"/>
      <c r="ERL67" s="1124"/>
      <c r="ERM67" s="1124"/>
      <c r="ERN67" s="1124"/>
      <c r="ERO67" s="1124"/>
      <c r="ERP67" s="1124"/>
      <c r="ERU67" s="271"/>
      <c r="ERV67" s="1664"/>
      <c r="ERW67" s="1664"/>
      <c r="ERX67" s="227"/>
      <c r="ETA67" s="1518"/>
      <c r="ETB67" s="1518"/>
      <c r="ETC67" s="1518"/>
      <c r="ETD67" s="1518"/>
      <c r="ETE67" s="1518"/>
      <c r="ETF67" s="1518"/>
    </row>
    <row r="68" spans="1:3906" ht="15" customHeight="1">
      <c r="B68" s="1518"/>
      <c r="C68" s="1518"/>
      <c r="D68" s="1518"/>
      <c r="E68" s="1518"/>
      <c r="F68" s="1518"/>
      <c r="G68" s="1518"/>
      <c r="J68" s="1310"/>
      <c r="K68" s="1310"/>
      <c r="L68" s="1310"/>
      <c r="M68" s="1310"/>
      <c r="N68" s="1310"/>
      <c r="O68" s="1310"/>
      <c r="P68" s="1310"/>
      <c r="Q68" s="1310"/>
      <c r="R68" s="1310"/>
      <c r="S68" s="1310"/>
      <c r="T68" s="1310"/>
      <c r="U68" s="1310"/>
      <c r="V68" s="1310"/>
      <c r="W68" s="1310"/>
      <c r="X68" s="1310"/>
      <c r="Y68" s="1310"/>
      <c r="Z68" s="1310"/>
      <c r="AA68" s="1310"/>
      <c r="AD68" s="1664" t="s">
        <v>1166</v>
      </c>
      <c r="AE68" s="1664"/>
      <c r="AF68" s="413"/>
      <c r="AP68" s="227"/>
      <c r="AQ68" s="227"/>
      <c r="BB68" s="236"/>
      <c r="BI68" s="412"/>
      <c r="BK68" s="236"/>
      <c r="BO68" s="238"/>
      <c r="BX68" s="238"/>
      <c r="CB68" s="1516"/>
      <c r="CC68" s="1516"/>
      <c r="CD68" s="1516"/>
      <c r="CE68" s="1516"/>
      <c r="CF68" s="1516"/>
      <c r="CM68" s="1124"/>
      <c r="CN68" s="236"/>
      <c r="CO68" s="1124"/>
      <c r="CP68" s="1124"/>
      <c r="CQ68" s="1124"/>
      <c r="CR68" s="1124"/>
      <c r="CS68" s="1124"/>
      <c r="CT68" s="1124"/>
      <c r="CU68" s="412"/>
      <c r="CV68" s="1124"/>
      <c r="CW68" s="236"/>
      <c r="CX68" s="1124"/>
      <c r="CY68" s="1124"/>
      <c r="DA68" s="238"/>
      <c r="DJ68" s="238"/>
      <c r="EE68" s="1124"/>
      <c r="EF68" s="1124"/>
      <c r="EG68" s="1124"/>
      <c r="EH68" s="1124"/>
      <c r="EI68" s="1124"/>
      <c r="EJ68" s="1124"/>
      <c r="EK68" s="1124"/>
      <c r="EL68" s="1124"/>
      <c r="EM68" s="1124"/>
      <c r="EN68" s="1124"/>
      <c r="EO68" s="1124"/>
      <c r="EP68" s="236"/>
      <c r="EQ68" s="1124"/>
      <c r="ER68" s="1124"/>
      <c r="ES68" s="1124"/>
      <c r="ET68" s="1124"/>
      <c r="EU68" s="1124"/>
      <c r="EV68" s="1124"/>
      <c r="EW68" s="412"/>
      <c r="EX68" s="1124"/>
      <c r="EY68" s="236"/>
      <c r="EZ68" s="1124"/>
      <c r="FA68" s="1124"/>
      <c r="FB68" s="1124"/>
      <c r="FC68" s="238"/>
      <c r="FD68" s="1124"/>
      <c r="FE68" s="1124"/>
      <c r="FF68" s="1124"/>
      <c r="FG68" s="1124"/>
      <c r="FH68" s="1124"/>
      <c r="FI68" s="1124"/>
      <c r="FJ68" s="1124"/>
      <c r="FK68" s="1124"/>
      <c r="FL68" s="238"/>
      <c r="FM68" s="1124"/>
      <c r="FN68" s="1124"/>
      <c r="FO68" s="1124"/>
      <c r="FP68" s="1124"/>
      <c r="FQ68" s="1124"/>
      <c r="FR68" s="1124"/>
      <c r="FS68" s="1124"/>
      <c r="FT68" s="1124"/>
      <c r="FU68" s="1124"/>
      <c r="FV68" s="1124"/>
      <c r="FW68" s="1124"/>
      <c r="FX68" s="1124"/>
      <c r="FY68" s="1124"/>
      <c r="FZ68" s="1124"/>
      <c r="GA68" s="1124"/>
      <c r="GB68" s="1124"/>
      <c r="GC68" s="1124"/>
      <c r="GD68" s="1124"/>
      <c r="GE68" s="1124"/>
      <c r="GF68" s="1124"/>
      <c r="GG68" s="1124"/>
      <c r="GH68" s="1124"/>
      <c r="GI68" s="1124"/>
      <c r="GJ68" s="1124"/>
      <c r="GK68" s="1124"/>
      <c r="GL68" s="1124"/>
      <c r="GM68" s="1124"/>
      <c r="GN68" s="1124"/>
      <c r="GO68" s="1124"/>
      <c r="GP68" s="1124"/>
      <c r="GQ68" s="1124"/>
      <c r="GR68" s="236"/>
      <c r="GS68" s="1124"/>
      <c r="GT68" s="1124"/>
      <c r="GU68" s="1124"/>
      <c r="GV68" s="1124"/>
      <c r="GW68" s="1124"/>
      <c r="GX68" s="1124"/>
      <c r="GY68" s="412"/>
      <c r="GZ68" s="1124"/>
      <c r="HA68" s="236"/>
      <c r="HB68" s="1124"/>
      <c r="HC68" s="1124"/>
      <c r="HD68" s="1124"/>
      <c r="HE68" s="238"/>
      <c r="HF68" s="1124"/>
      <c r="HG68" s="1124"/>
      <c r="HH68" s="1124"/>
      <c r="HI68" s="1124"/>
      <c r="HJ68" s="1124"/>
      <c r="HK68" s="1124"/>
      <c r="HL68" s="1124"/>
      <c r="HM68" s="1124"/>
      <c r="HN68" s="238"/>
      <c r="HO68" s="1124"/>
      <c r="HP68" s="1124"/>
      <c r="HQ68" s="1124"/>
      <c r="HR68" s="1124"/>
      <c r="HS68" s="1124"/>
      <c r="HT68" s="1124"/>
      <c r="HU68" s="1124"/>
      <c r="HV68" s="1124"/>
      <c r="HW68" s="1124"/>
      <c r="HX68" s="1124"/>
      <c r="HY68" s="1124"/>
      <c r="HZ68" s="1124"/>
      <c r="IA68" s="1124"/>
      <c r="IB68" s="1124"/>
      <c r="IC68" s="1124"/>
      <c r="ID68" s="1124"/>
      <c r="IE68" s="1124"/>
      <c r="IF68" s="1124"/>
      <c r="IG68" s="1124"/>
      <c r="IH68" s="1124"/>
      <c r="II68" s="1124"/>
      <c r="IJ68" s="1124"/>
      <c r="IK68" s="1124"/>
      <c r="IL68" s="1124"/>
      <c r="IM68" s="1124"/>
      <c r="IN68" s="1124"/>
      <c r="IO68" s="1124"/>
      <c r="IP68" s="1124"/>
      <c r="IQ68" s="1124"/>
      <c r="IR68" s="1124"/>
      <c r="IS68" s="1124"/>
      <c r="IT68" s="236"/>
      <c r="IU68" s="1124"/>
      <c r="IV68" s="1124"/>
      <c r="IW68" s="1124"/>
      <c r="IX68" s="1124"/>
      <c r="IY68" s="1124"/>
      <c r="IZ68" s="1124"/>
      <c r="JA68" s="412"/>
      <c r="JB68" s="1124"/>
      <c r="JC68" s="236"/>
      <c r="JD68" s="1124"/>
      <c r="JE68" s="1124"/>
      <c r="JF68" s="1124"/>
      <c r="JG68" s="238"/>
      <c r="JH68" s="1124"/>
      <c r="JI68" s="1124"/>
      <c r="JJ68" s="1124"/>
      <c r="JK68" s="1124"/>
      <c r="JL68" s="1124"/>
      <c r="JM68" s="1124"/>
      <c r="JN68" s="1124"/>
      <c r="JO68" s="1124"/>
      <c r="JP68" s="238"/>
      <c r="JQ68" s="1124"/>
      <c r="JR68" s="1124"/>
      <c r="JS68" s="1124"/>
      <c r="JT68" s="1124"/>
      <c r="JU68" s="1124"/>
      <c r="JV68" s="1124"/>
      <c r="JW68" s="1124"/>
      <c r="JX68" s="1124"/>
      <c r="JY68" s="1124"/>
      <c r="JZ68" s="1124"/>
      <c r="KA68" s="1124"/>
      <c r="KB68" s="1124"/>
      <c r="KC68" s="1124"/>
      <c r="KD68" s="1124"/>
      <c r="KE68" s="1124"/>
      <c r="KF68" s="1124"/>
      <c r="KG68" s="1124"/>
      <c r="KH68" s="1124"/>
      <c r="KI68" s="1124"/>
      <c r="KJ68" s="1124"/>
      <c r="KK68" s="1124"/>
      <c r="KL68" s="1124"/>
      <c r="KM68" s="1124"/>
      <c r="KN68" s="1124"/>
      <c r="KO68" s="1124"/>
      <c r="KP68" s="1124"/>
      <c r="KQ68" s="1124"/>
      <c r="KR68" s="1124"/>
      <c r="KS68" s="1124"/>
      <c r="KT68" s="1124"/>
      <c r="KU68" s="1124"/>
      <c r="KV68" s="236"/>
      <c r="KW68" s="1124"/>
      <c r="KX68" s="1124"/>
      <c r="KY68" s="1124"/>
      <c r="KZ68" s="1124"/>
      <c r="LA68" s="1124"/>
      <c r="LB68" s="1124"/>
      <c r="LC68" s="412"/>
      <c r="LD68" s="1124"/>
      <c r="LE68" s="236"/>
      <c r="LF68" s="1124"/>
      <c r="LG68" s="1124"/>
      <c r="LH68" s="1124"/>
      <c r="LI68" s="238"/>
      <c r="LJ68" s="1124"/>
      <c r="LK68" s="1124"/>
      <c r="LL68" s="1124"/>
      <c r="LM68" s="1124"/>
      <c r="LN68" s="1124"/>
      <c r="LO68" s="1124"/>
      <c r="LP68" s="1124"/>
      <c r="LQ68" s="1124"/>
      <c r="LR68" s="238"/>
      <c r="LS68" s="1124"/>
      <c r="LT68" s="1124"/>
      <c r="LU68" s="1124"/>
      <c r="LV68" s="1124"/>
      <c r="LW68" s="1124"/>
      <c r="LX68" s="1124"/>
      <c r="LY68" s="1124"/>
      <c r="LZ68" s="1124"/>
      <c r="MA68" s="1124"/>
      <c r="MB68" s="1124"/>
      <c r="MC68" s="1124"/>
      <c r="MD68" s="1124"/>
      <c r="ME68" s="1124"/>
      <c r="MF68" s="1124"/>
      <c r="MG68" s="1124"/>
      <c r="MH68" s="1124"/>
      <c r="MI68" s="1124"/>
      <c r="MJ68" s="1124"/>
      <c r="MK68" s="1124"/>
      <c r="ML68" s="1124"/>
      <c r="MM68" s="1124"/>
      <c r="MN68" s="1124"/>
      <c r="MO68" s="1124"/>
      <c r="MP68" s="1124"/>
      <c r="MQ68" s="1124"/>
      <c r="MR68" s="1124"/>
      <c r="MS68" s="1124"/>
      <c r="MT68" s="1124"/>
      <c r="MU68" s="1124"/>
      <c r="MV68" s="1124"/>
      <c r="MW68" s="1124"/>
      <c r="MX68" s="236"/>
      <c r="MY68" s="1124"/>
      <c r="MZ68" s="1124"/>
      <c r="NA68" s="1124"/>
      <c r="NB68" s="1124"/>
      <c r="NC68" s="1124"/>
      <c r="ND68" s="1124"/>
      <c r="NE68" s="412"/>
      <c r="NF68" s="1124"/>
      <c r="NG68" s="236"/>
      <c r="NH68" s="1124"/>
      <c r="NI68" s="1124"/>
      <c r="NJ68" s="1124"/>
      <c r="NK68" s="238"/>
      <c r="NL68" s="1124"/>
      <c r="NM68" s="1124"/>
      <c r="NN68" s="1124"/>
      <c r="NO68" s="1124"/>
      <c r="NP68" s="1124"/>
      <c r="NQ68" s="1124"/>
      <c r="NR68" s="1124"/>
      <c r="NS68" s="1124"/>
      <c r="NT68" s="238"/>
      <c r="NU68" s="1124"/>
      <c r="NV68" s="1124"/>
      <c r="NW68" s="1124"/>
      <c r="NX68" s="1516"/>
      <c r="NY68" s="1516"/>
      <c r="NZ68" s="1516"/>
      <c r="OA68" s="1516"/>
      <c r="OB68" s="1516"/>
      <c r="OC68" s="1124"/>
      <c r="OD68" s="1124"/>
      <c r="OE68" s="1124"/>
      <c r="OF68" s="1124"/>
      <c r="OG68" s="1124"/>
      <c r="OH68" s="1124"/>
      <c r="OI68" s="1124"/>
      <c r="OJ68" s="236"/>
      <c r="OK68" s="1124"/>
      <c r="OL68" s="1124"/>
      <c r="OM68" s="1124"/>
      <c r="ON68" s="1124"/>
      <c r="OO68" s="1124"/>
      <c r="OP68" s="1124"/>
      <c r="OQ68" s="412"/>
      <c r="OR68" s="1124"/>
      <c r="OS68" s="236"/>
      <c r="OT68" s="1124"/>
      <c r="OU68" s="1124"/>
      <c r="OV68" s="1124"/>
      <c r="OW68" s="238"/>
      <c r="OX68" s="1124"/>
      <c r="OY68" s="1124"/>
      <c r="OZ68" s="1124"/>
      <c r="PA68" s="1124"/>
      <c r="PJ68" s="1516"/>
      <c r="PK68" s="1516"/>
      <c r="PL68" s="1516"/>
      <c r="PM68" s="1516"/>
      <c r="PN68" s="1516"/>
      <c r="PO68" s="1124"/>
      <c r="PP68" s="1124"/>
      <c r="PQ68" s="1124"/>
      <c r="PR68" s="1124"/>
      <c r="PS68" s="1124"/>
      <c r="PT68" s="1124"/>
      <c r="PU68" s="1124"/>
      <c r="PV68" s="236"/>
      <c r="PW68" s="1124"/>
      <c r="PX68" s="1124"/>
      <c r="PY68" s="1124"/>
      <c r="PZ68" s="1124"/>
      <c r="QA68" s="1124"/>
      <c r="QB68" s="1124"/>
      <c r="QC68" s="412"/>
      <c r="QD68" s="1124"/>
      <c r="QE68" s="236"/>
      <c r="QF68" s="1124"/>
      <c r="QG68" s="1124"/>
      <c r="QH68" s="1124"/>
      <c r="QI68" s="238"/>
      <c r="QJ68" s="1124"/>
      <c r="QK68" s="1124"/>
      <c r="QL68" s="1124"/>
      <c r="QM68" s="1124"/>
      <c r="QN68" s="1124"/>
      <c r="QO68" s="1124"/>
      <c r="QP68" s="1124"/>
      <c r="QQ68" s="1124"/>
      <c r="QR68" s="238"/>
      <c r="QS68" s="1124"/>
      <c r="QT68" s="1124"/>
      <c r="QU68" s="1124"/>
      <c r="QV68" s="1124"/>
      <c r="QW68" s="1124"/>
      <c r="QX68" s="1124"/>
      <c r="QY68" s="1124"/>
      <c r="QZ68" s="1124"/>
      <c r="RA68" s="1124"/>
      <c r="RB68" s="1124"/>
      <c r="RC68" s="1124"/>
      <c r="RD68" s="1124"/>
      <c r="RE68" s="1124"/>
      <c r="RF68" s="1124"/>
      <c r="RG68" s="1124"/>
      <c r="RH68" s="1124"/>
      <c r="RI68" s="1124"/>
      <c r="RJ68" s="1124"/>
      <c r="RK68" s="1124"/>
      <c r="RL68" s="1124"/>
      <c r="RM68" s="1124"/>
      <c r="RN68" s="1124"/>
      <c r="RO68" s="1124"/>
      <c r="RP68" s="1124"/>
      <c r="RQ68" s="1124"/>
      <c r="RR68" s="1124"/>
      <c r="RS68" s="1124"/>
      <c r="RT68" s="1124"/>
      <c r="RU68" s="1124"/>
      <c r="RV68" s="1124"/>
      <c r="RW68" s="1124"/>
      <c r="RX68" s="236"/>
      <c r="RY68" s="1124"/>
      <c r="RZ68" s="1124"/>
      <c r="SA68" s="1124"/>
      <c r="SB68" s="1124"/>
      <c r="SC68" s="1124"/>
      <c r="SD68" s="1124"/>
      <c r="SE68" s="412"/>
      <c r="SF68" s="1124"/>
      <c r="SG68" s="236"/>
      <c r="SH68" s="1124"/>
      <c r="SI68" s="1124"/>
      <c r="SJ68" s="1124"/>
      <c r="SK68" s="238"/>
      <c r="SL68" s="1124"/>
      <c r="SM68" s="1124"/>
      <c r="SN68" s="1124"/>
      <c r="SO68" s="1124"/>
      <c r="SP68" s="1124"/>
      <c r="SQ68" s="1124"/>
      <c r="SR68" s="1124"/>
      <c r="SS68" s="1124"/>
      <c r="ST68" s="238"/>
      <c r="SU68" s="1124"/>
      <c r="SV68" s="1124"/>
      <c r="SW68" s="1124"/>
      <c r="SX68" s="1124"/>
      <c r="SY68" s="1124"/>
      <c r="SZ68" s="1124"/>
      <c r="TA68" s="1124"/>
      <c r="TB68" s="1124"/>
      <c r="TC68" s="1124"/>
      <c r="TD68" s="1124"/>
      <c r="TE68" s="1124"/>
      <c r="TF68" s="1124"/>
      <c r="TG68" s="1124"/>
      <c r="TH68" s="1124"/>
      <c r="TI68" s="1124"/>
      <c r="TJ68" s="1124"/>
      <c r="TK68" s="1124"/>
      <c r="TL68" s="1124"/>
      <c r="TM68" s="1124"/>
      <c r="TN68" s="1124"/>
      <c r="TO68" s="1124"/>
      <c r="TP68" s="1124"/>
      <c r="TQ68" s="1124"/>
      <c r="TR68" s="1124"/>
      <c r="TS68" s="1124"/>
      <c r="TT68" s="1124"/>
      <c r="TU68" s="1124"/>
      <c r="TV68" s="1124"/>
      <c r="TW68" s="1124"/>
      <c r="TX68" s="1124"/>
      <c r="TY68" s="1124"/>
      <c r="TZ68" s="236"/>
      <c r="UA68" s="1124"/>
      <c r="UB68" s="1124"/>
      <c r="UC68" s="1124"/>
      <c r="UD68" s="1124"/>
      <c r="UE68" s="1124"/>
      <c r="UF68" s="1124"/>
      <c r="UG68" s="412"/>
      <c r="UH68" s="1124"/>
      <c r="UI68" s="236"/>
      <c r="UJ68" s="1124"/>
      <c r="UK68" s="1124"/>
      <c r="UL68" s="1124"/>
      <c r="UM68" s="238"/>
      <c r="UN68" s="1124"/>
      <c r="UO68" s="1124"/>
      <c r="UP68" s="1124"/>
      <c r="UQ68" s="1124"/>
      <c r="UR68" s="1124"/>
      <c r="US68" s="1124"/>
      <c r="UT68" s="1124"/>
      <c r="UU68" s="1124"/>
      <c r="UV68" s="238"/>
      <c r="UW68" s="1124"/>
      <c r="UX68" s="1124"/>
      <c r="UY68" s="1124"/>
      <c r="UZ68" s="1124"/>
      <c r="VA68" s="1124"/>
      <c r="VB68" s="1124"/>
      <c r="VC68" s="1124"/>
      <c r="VD68" s="1124"/>
      <c r="VE68" s="1124"/>
      <c r="VF68" s="1124"/>
      <c r="VG68" s="1124"/>
      <c r="VH68" s="1124"/>
      <c r="VI68" s="1124"/>
      <c r="VJ68" s="1124"/>
      <c r="VK68" s="1124"/>
      <c r="VL68" s="1124"/>
      <c r="VM68" s="1124"/>
      <c r="VN68" s="1124"/>
      <c r="VO68" s="1124"/>
      <c r="VP68" s="1124"/>
      <c r="VQ68" s="1124"/>
      <c r="VR68" s="1124"/>
      <c r="VS68" s="1124"/>
      <c r="VT68" s="1124"/>
      <c r="VU68" s="1124"/>
      <c r="VV68" s="1124"/>
      <c r="VW68" s="1124"/>
      <c r="VX68" s="1124"/>
      <c r="VY68" s="1124"/>
      <c r="VZ68" s="1124"/>
      <c r="WA68" s="1124"/>
      <c r="WB68" s="236"/>
      <c r="WC68" s="1124"/>
      <c r="WD68" s="1124"/>
      <c r="WE68" s="1124"/>
      <c r="WF68" s="1124"/>
      <c r="WG68" s="1124"/>
      <c r="WH68" s="1124"/>
      <c r="WI68" s="412"/>
      <c r="WJ68" s="1124"/>
      <c r="WK68" s="236"/>
      <c r="WL68" s="1124"/>
      <c r="WM68" s="1124"/>
      <c r="WN68" s="1124"/>
      <c r="WO68" s="238"/>
      <c r="WP68" s="1124"/>
      <c r="WQ68" s="1124"/>
      <c r="WR68" s="1124"/>
      <c r="WS68" s="1124"/>
      <c r="WT68" s="1124"/>
      <c r="WU68" s="1124"/>
      <c r="WV68" s="1124"/>
      <c r="WW68" s="1124"/>
      <c r="WX68" s="238"/>
      <c r="WY68" s="1263"/>
      <c r="WZ68" s="1263"/>
      <c r="XA68" s="1263"/>
      <c r="XB68" s="1516"/>
      <c r="XC68" s="1516"/>
      <c r="XD68" s="1516"/>
      <c r="XE68" s="1516"/>
      <c r="XF68" s="1516"/>
      <c r="XG68" s="1124"/>
      <c r="XH68" s="1124"/>
      <c r="XI68" s="1124"/>
      <c r="XJ68" s="1124"/>
      <c r="XK68" s="1124"/>
      <c r="XL68" s="1124"/>
      <c r="XM68" s="1124"/>
      <c r="XN68" s="1124"/>
      <c r="XO68" s="1124"/>
      <c r="XP68" s="1124"/>
      <c r="XQ68" s="1124"/>
      <c r="XR68" s="1124"/>
      <c r="XS68" s="1124"/>
      <c r="XT68" s="1124"/>
      <c r="XU68" s="1124"/>
      <c r="XV68" s="1124"/>
      <c r="XW68" s="1124"/>
      <c r="XX68" s="1124"/>
      <c r="XY68" s="1124"/>
      <c r="XZ68" s="1124"/>
      <c r="YA68" s="1124"/>
      <c r="YB68" s="1124"/>
      <c r="YC68" s="1124"/>
      <c r="YD68" s="236"/>
      <c r="YE68" s="1124"/>
      <c r="YF68" s="1124"/>
      <c r="YG68" s="1124"/>
      <c r="YH68" s="1124"/>
      <c r="YI68" s="1124"/>
      <c r="YJ68" s="1124"/>
      <c r="YK68" s="412"/>
      <c r="YL68" s="1124"/>
      <c r="YM68" s="236"/>
      <c r="YN68" s="1124"/>
      <c r="YO68" s="1124"/>
      <c r="YP68" s="1124"/>
      <c r="YQ68" s="238"/>
      <c r="YR68" s="1124"/>
      <c r="YS68" s="1124"/>
      <c r="YT68" s="1124"/>
      <c r="YU68" s="1124"/>
      <c r="YV68" s="1124"/>
      <c r="YW68" s="1124"/>
      <c r="YX68" s="1124"/>
      <c r="YY68" s="1124"/>
      <c r="YZ68" s="238"/>
      <c r="ZA68" s="1124"/>
      <c r="ZB68" s="1124"/>
      <c r="ZC68" s="1124"/>
      <c r="ZD68" s="1124"/>
      <c r="ZE68" s="1124"/>
      <c r="ZF68" s="1124"/>
      <c r="ZG68" s="1124"/>
      <c r="ZH68" s="1124"/>
      <c r="ZI68" s="1124"/>
      <c r="ZJ68" s="1124"/>
      <c r="ZK68" s="1124"/>
      <c r="ZL68" s="1124"/>
      <c r="ZM68" s="1124"/>
      <c r="ZN68" s="1124"/>
      <c r="ZO68" s="1124"/>
      <c r="ZP68" s="1124"/>
      <c r="ZQ68" s="1124"/>
      <c r="ZR68" s="1124"/>
      <c r="ZS68" s="1124"/>
      <c r="ZT68" s="1124"/>
      <c r="ZU68" s="1124"/>
      <c r="ZV68" s="1124"/>
      <c r="ZW68" s="1124"/>
      <c r="ZX68" s="1124"/>
      <c r="ZY68" s="1124"/>
      <c r="ZZ68" s="1124"/>
      <c r="AAA68" s="1124"/>
      <c r="AAB68" s="1124"/>
      <c r="AAC68" s="1124"/>
      <c r="AAD68" s="1124"/>
      <c r="AAE68" s="1263"/>
      <c r="AAF68" s="1194"/>
      <c r="AAG68" s="1263"/>
      <c r="AAH68" s="1263"/>
      <c r="AAI68" s="1263"/>
      <c r="AAJ68" s="1263"/>
      <c r="AAK68" s="1263"/>
      <c r="AAL68" s="1263"/>
      <c r="AAM68" s="1192"/>
      <c r="AAN68" s="1263"/>
      <c r="AAO68" s="1194"/>
      <c r="AAP68" s="1263"/>
      <c r="AAQ68" s="1263"/>
      <c r="AAR68" s="1263"/>
      <c r="AAS68" s="1193"/>
      <c r="AAT68" s="1263"/>
      <c r="AAU68" s="1263"/>
      <c r="AAV68" s="1263"/>
      <c r="AAW68" s="1263"/>
      <c r="AAX68" s="1263"/>
      <c r="AAY68" s="1263"/>
      <c r="AAZ68" s="1263"/>
      <c r="ABA68" s="1263"/>
      <c r="ABB68" s="1193"/>
      <c r="ABC68" s="1263"/>
      <c r="ABD68" s="1263"/>
      <c r="ABE68" s="1263"/>
      <c r="ABF68" s="1516"/>
      <c r="ABG68" s="1516"/>
      <c r="ABH68" s="1516"/>
      <c r="ABI68" s="1516"/>
      <c r="ABJ68" s="1516"/>
      <c r="ABK68" s="1124"/>
      <c r="ABL68" s="1124"/>
      <c r="ABM68" s="1124"/>
      <c r="ABN68" s="1124"/>
      <c r="ABO68" s="1124"/>
      <c r="ABP68" s="1124"/>
      <c r="ABQ68" s="1124"/>
      <c r="ABR68" s="1124"/>
      <c r="ABS68" s="1124"/>
      <c r="ABT68" s="1124"/>
      <c r="ABU68" s="1124"/>
      <c r="ABV68" s="1124"/>
      <c r="ABW68" s="1124"/>
      <c r="ABX68" s="1124"/>
      <c r="ABY68" s="1124"/>
      <c r="ABZ68" s="1124"/>
      <c r="ACA68" s="1124"/>
      <c r="ACB68" s="1124"/>
      <c r="ACC68" s="1124"/>
      <c r="ACD68" s="1124"/>
      <c r="ACE68" s="1124"/>
      <c r="ACF68" s="1124"/>
      <c r="ACG68" s="1124"/>
      <c r="ACH68" s="236"/>
      <c r="ACI68" s="1124"/>
      <c r="ACJ68" s="1124"/>
      <c r="ACK68" s="1124"/>
      <c r="ACL68" s="1124"/>
      <c r="ACM68" s="1124"/>
      <c r="ACN68" s="1124"/>
      <c r="ACO68" s="412"/>
      <c r="ACP68" s="1124"/>
      <c r="ACQ68" s="236"/>
      <c r="ACR68" s="1124"/>
      <c r="ACS68" s="1124"/>
      <c r="ACT68" s="1124"/>
      <c r="ACU68" s="238"/>
      <c r="ACV68" s="1124"/>
      <c r="ACW68" s="1124"/>
      <c r="ACX68" s="1124"/>
      <c r="ACY68" s="1124"/>
      <c r="ACZ68" s="1124"/>
      <c r="ADA68" s="1124"/>
      <c r="ADB68" s="1124"/>
      <c r="ADC68" s="1124"/>
      <c r="ADD68" s="238"/>
      <c r="ADE68" s="1124"/>
      <c r="ADF68" s="1124"/>
      <c r="ADG68" s="1124"/>
      <c r="ADH68" s="1124"/>
      <c r="ADI68" s="1124"/>
      <c r="ADJ68" s="1124"/>
      <c r="ADK68" s="1124"/>
      <c r="ADL68" s="1124"/>
      <c r="ADM68" s="1124"/>
      <c r="ADN68" s="1124"/>
      <c r="ADO68" s="1124"/>
      <c r="ADP68" s="1124"/>
      <c r="ADQ68" s="1124"/>
      <c r="ADR68" s="1124"/>
      <c r="ADS68" s="1124"/>
      <c r="ADT68" s="1124"/>
      <c r="ADU68" s="1124"/>
      <c r="ADV68" s="1124"/>
      <c r="ADW68" s="1124"/>
      <c r="ADX68" s="1124"/>
      <c r="ADY68" s="1124"/>
      <c r="ADZ68" s="1124"/>
      <c r="AEA68" s="1124"/>
      <c r="AEB68" s="1124"/>
      <c r="AEC68" s="1124"/>
      <c r="AED68" s="1124"/>
      <c r="AEE68" s="1124"/>
      <c r="AEF68" s="1124"/>
      <c r="AEG68" s="1124"/>
      <c r="AEH68" s="1124"/>
      <c r="AEI68" s="1263"/>
      <c r="AEJ68" s="1194"/>
      <c r="AEK68" s="1263"/>
      <c r="AEL68" s="1263"/>
      <c r="AEM68" s="1263"/>
      <c r="AEN68" s="1263"/>
      <c r="AEO68" s="1263"/>
      <c r="AEP68" s="1263"/>
      <c r="AEQ68" s="1192"/>
      <c r="AER68" s="1263"/>
      <c r="AES68" s="1194"/>
      <c r="AET68" s="1263"/>
      <c r="AEU68" s="1263"/>
      <c r="AEV68" s="1263"/>
      <c r="AEW68" s="1193"/>
      <c r="AEX68" s="1263"/>
      <c r="AEY68" s="1263"/>
      <c r="AEZ68" s="1263"/>
      <c r="AFA68" s="1263"/>
      <c r="AFB68" s="1263"/>
      <c r="AFC68" s="1263"/>
      <c r="AFD68" s="1263"/>
      <c r="AFE68" s="1263"/>
      <c r="AFF68" s="1193"/>
      <c r="AFG68" s="1263"/>
      <c r="AFH68" s="1263"/>
      <c r="AFI68" s="1263"/>
      <c r="AFJ68" s="1516"/>
      <c r="AFK68" s="1516"/>
      <c r="AFL68" s="1516"/>
      <c r="AFM68" s="1516"/>
      <c r="AFN68" s="1516"/>
      <c r="AFO68" s="1124"/>
      <c r="AFP68" s="1124"/>
      <c r="AFQ68" s="1124"/>
      <c r="AFR68" s="1124"/>
      <c r="AFS68" s="1124"/>
      <c r="AFT68" s="1124"/>
      <c r="AFU68" s="1124"/>
      <c r="AFV68" s="1124"/>
      <c r="AFW68" s="1124"/>
      <c r="AFX68" s="1124"/>
      <c r="AFY68" s="1124"/>
      <c r="AFZ68" s="1124"/>
      <c r="AGA68" s="1124"/>
      <c r="AGB68" s="1124"/>
      <c r="AGC68" s="1124"/>
      <c r="AGD68" s="1124"/>
      <c r="AGE68" s="1124"/>
      <c r="AGF68" s="1124"/>
      <c r="AGG68" s="1124"/>
      <c r="AGH68" s="1124"/>
      <c r="AGI68" s="1124"/>
      <c r="AGJ68" s="1124"/>
      <c r="AGK68" s="1124"/>
      <c r="AGL68" s="236"/>
      <c r="AGM68" s="1124"/>
      <c r="AGN68" s="1124"/>
      <c r="AGO68" s="1124"/>
      <c r="AGP68" s="1124"/>
      <c r="AGQ68" s="1124"/>
      <c r="AGR68" s="1124"/>
      <c r="AGS68" s="412"/>
      <c r="AGT68" s="1124"/>
      <c r="AGU68" s="236"/>
      <c r="AGV68" s="1124"/>
      <c r="AGW68" s="1124"/>
      <c r="AGX68" s="1124"/>
      <c r="AGY68" s="238"/>
      <c r="AGZ68" s="1124"/>
      <c r="AHA68" s="1124"/>
      <c r="AHB68" s="1124"/>
      <c r="AHC68" s="1124"/>
      <c r="AHD68" s="1124"/>
      <c r="AHE68" s="1124"/>
      <c r="AHF68" s="1124"/>
      <c r="AHG68" s="1263"/>
      <c r="AHH68" s="1193"/>
      <c r="AHI68" s="1263"/>
      <c r="AHJ68" s="1263"/>
      <c r="AHK68" s="1263"/>
      <c r="AHL68" s="1516"/>
      <c r="AHM68" s="1516"/>
      <c r="AHN68" s="1516"/>
      <c r="AHO68" s="1516"/>
      <c r="AHP68" s="1516"/>
      <c r="AHQ68" s="1124"/>
      <c r="AHR68" s="1124"/>
      <c r="AHS68" s="1124"/>
      <c r="AHT68" s="1124"/>
      <c r="AHU68" s="1124"/>
      <c r="AHV68" s="1124"/>
      <c r="AHW68" s="1124"/>
      <c r="AHX68" s="1124"/>
      <c r="AHY68" s="1124"/>
      <c r="AHZ68" s="1124"/>
      <c r="AIA68" s="1124"/>
      <c r="AIB68" s="1124"/>
      <c r="AIC68" s="1124"/>
      <c r="AID68" s="1124"/>
      <c r="AIE68" s="1124"/>
      <c r="AIF68" s="1124"/>
      <c r="AIG68" s="1124"/>
      <c r="AIH68" s="1124"/>
      <c r="AII68" s="1124"/>
      <c r="AIJ68" s="1124"/>
      <c r="AIK68" s="1124"/>
      <c r="AIL68" s="1124"/>
      <c r="AIM68" s="1124"/>
      <c r="AIN68" s="236"/>
      <c r="AIO68" s="1124"/>
      <c r="AIP68" s="1124"/>
      <c r="AIQ68" s="1124"/>
      <c r="AIR68" s="1124"/>
      <c r="AIS68" s="1124"/>
      <c r="AIT68" s="1124"/>
      <c r="AIU68" s="412"/>
      <c r="AIV68" s="1124"/>
      <c r="AIW68" s="236"/>
      <c r="AIX68" s="1124"/>
      <c r="AIY68" s="1124"/>
      <c r="AIZ68" s="1124"/>
      <c r="AJA68" s="238"/>
      <c r="AJB68" s="1124"/>
      <c r="AJC68" s="1124"/>
      <c r="AJD68" s="1124"/>
      <c r="AJE68" s="1124"/>
      <c r="AJF68" s="1124"/>
      <c r="AJG68" s="1124"/>
      <c r="AJH68" s="1124"/>
      <c r="AJI68" s="1124"/>
      <c r="AJJ68" s="238"/>
      <c r="AJK68" s="1124"/>
      <c r="AJL68" s="1124"/>
      <c r="AJM68" s="1124"/>
      <c r="AJN68" s="1124"/>
      <c r="AJO68" s="1124"/>
      <c r="AJP68" s="1124"/>
      <c r="AJQ68" s="1124"/>
      <c r="AJR68" s="1124"/>
      <c r="AJS68" s="1124"/>
      <c r="AJT68" s="1124"/>
      <c r="AJU68" s="1124"/>
      <c r="AJV68" s="1124"/>
      <c r="AJW68" s="1124"/>
      <c r="AJX68" s="1124"/>
      <c r="AJY68" s="1124"/>
      <c r="AJZ68" s="1124"/>
      <c r="AKA68" s="1124"/>
      <c r="AKB68" s="1124"/>
      <c r="AKC68" s="1124"/>
      <c r="AKD68" s="1124"/>
      <c r="AKE68" s="1124"/>
      <c r="AKF68" s="1124"/>
      <c r="AKG68" s="1124"/>
      <c r="AKH68" s="1124"/>
      <c r="AKI68" s="1124"/>
      <c r="AKJ68" s="1124"/>
      <c r="AKK68" s="1124"/>
      <c r="AKL68" s="1124"/>
      <c r="AKM68" s="1124"/>
      <c r="AKN68" s="1124"/>
      <c r="AKO68" s="1124"/>
      <c r="AKP68" s="236"/>
      <c r="AKQ68" s="1124"/>
      <c r="AKR68" s="1124"/>
      <c r="AKS68" s="1124"/>
      <c r="AKT68" s="1124"/>
      <c r="AKU68" s="1124"/>
      <c r="AKV68" s="1124"/>
      <c r="AKW68" s="412"/>
      <c r="AKX68" s="1124"/>
      <c r="AKY68" s="236"/>
      <c r="AKZ68" s="1124"/>
      <c r="ALA68" s="1124"/>
      <c r="ALB68" s="1124"/>
      <c r="ALC68" s="238"/>
      <c r="ALD68" s="1124"/>
      <c r="ALE68" s="1124"/>
      <c r="ALF68" s="1124"/>
      <c r="ALG68" s="1124"/>
      <c r="ALH68" s="1124"/>
      <c r="ALI68" s="1124"/>
      <c r="ALJ68" s="1124"/>
      <c r="ALK68" s="1124"/>
      <c r="ALL68" s="238"/>
      <c r="ALM68" s="1124"/>
      <c r="ALN68" s="1124"/>
      <c r="ALO68" s="1124"/>
      <c r="ALP68" s="1516"/>
      <c r="ALQ68" s="1516"/>
      <c r="ALR68" s="1516"/>
      <c r="ALS68" s="1516"/>
      <c r="ALT68" s="1516"/>
      <c r="ALU68" s="1124"/>
      <c r="ALV68" s="1124"/>
      <c r="ALW68" s="1124"/>
      <c r="ALX68" s="1124"/>
      <c r="ALY68" s="1124"/>
      <c r="ALZ68" s="1124"/>
      <c r="AMA68" s="1124"/>
      <c r="AMB68" s="1124"/>
      <c r="AMC68" s="1124"/>
      <c r="AMD68" s="1124"/>
      <c r="AME68" s="1124"/>
      <c r="AMF68" s="1124"/>
      <c r="AMG68" s="1124"/>
      <c r="AMH68" s="1124"/>
      <c r="AMI68" s="1124"/>
      <c r="AMJ68" s="1124"/>
      <c r="AMK68" s="1124"/>
      <c r="AML68" s="1124"/>
      <c r="AMM68" s="1124"/>
      <c r="AMN68" s="1124"/>
      <c r="AMO68" s="1124"/>
      <c r="AMP68" s="1124"/>
      <c r="AMQ68" s="1124"/>
      <c r="AMR68" s="236"/>
      <c r="AMS68" s="1124"/>
      <c r="AMT68" s="1124"/>
      <c r="AMU68" s="1124"/>
      <c r="AMV68" s="1124"/>
      <c r="AMW68" s="1124"/>
      <c r="AMX68" s="1124"/>
      <c r="AMY68" s="412"/>
      <c r="AMZ68" s="1124"/>
      <c r="ANA68" s="236"/>
      <c r="ANB68" s="1124"/>
      <c r="ANC68" s="1124"/>
      <c r="AND68" s="1124"/>
      <c r="ANE68" s="238"/>
      <c r="ANF68" s="1124"/>
      <c r="ANG68" s="1124"/>
      <c r="ANH68" s="1124"/>
      <c r="ANI68" s="1124"/>
      <c r="ANJ68" s="1124"/>
      <c r="ANK68" s="1124"/>
      <c r="ANL68" s="1124"/>
      <c r="ANM68" s="1124"/>
      <c r="ANN68" s="238"/>
      <c r="ANO68" s="1124"/>
      <c r="ANP68" s="1124"/>
      <c r="ANQ68" s="1124"/>
      <c r="ANR68" s="1124"/>
      <c r="ANS68" s="1124"/>
      <c r="ANT68" s="1124"/>
      <c r="ANU68" s="1124"/>
      <c r="ANV68" s="1124"/>
      <c r="ANW68" s="1124"/>
      <c r="ANX68" s="1124"/>
      <c r="ANY68" s="1124"/>
      <c r="ANZ68" s="1124"/>
      <c r="AOA68" s="1124"/>
      <c r="AOB68" s="1124"/>
      <c r="AOC68" s="1124"/>
      <c r="AOD68" s="1124"/>
      <c r="AOE68" s="1124"/>
      <c r="AOF68" s="1124"/>
      <c r="AOG68" s="1124"/>
      <c r="AOH68" s="1124"/>
      <c r="AOI68" s="1124"/>
      <c r="AOJ68" s="1124"/>
      <c r="AOK68" s="1124"/>
      <c r="AOL68" s="1124"/>
      <c r="AOM68" s="1124"/>
      <c r="AON68" s="1124"/>
      <c r="AOO68" s="1124"/>
      <c r="AOP68" s="1124"/>
      <c r="AOQ68" s="1124"/>
      <c r="AOR68" s="1124"/>
      <c r="AOS68" s="1124"/>
      <c r="AOT68" s="236"/>
      <c r="AOU68" s="1124"/>
      <c r="AOV68" s="1124"/>
      <c r="AOW68" s="1124"/>
      <c r="AOX68" s="1124"/>
      <c r="AOY68" s="1124"/>
      <c r="AOZ68" s="1124"/>
      <c r="APA68" s="412"/>
      <c r="APB68" s="1124"/>
      <c r="APC68" s="236"/>
      <c r="APD68" s="1124"/>
      <c r="APE68" s="1124"/>
      <c r="APF68" s="1124"/>
      <c r="APG68" s="238"/>
      <c r="APH68" s="1124"/>
      <c r="API68" s="1124"/>
      <c r="APJ68" s="1124"/>
      <c r="APK68" s="1124"/>
      <c r="APL68" s="1124"/>
      <c r="APM68" s="1124"/>
      <c r="APN68" s="1124"/>
      <c r="APO68" s="1263"/>
      <c r="APP68" s="1193"/>
      <c r="APQ68" s="1263"/>
      <c r="APR68" s="1263"/>
      <c r="APS68" s="1263"/>
      <c r="APT68" s="1516"/>
      <c r="APU68" s="1516"/>
      <c r="APV68" s="1516"/>
      <c r="APW68" s="1516"/>
      <c r="APX68" s="1516"/>
      <c r="APY68" s="1124"/>
      <c r="APZ68" s="1124"/>
      <c r="AQA68" s="1124"/>
      <c r="AQB68" s="1124"/>
      <c r="AQC68" s="1124"/>
      <c r="AQD68" s="1124"/>
      <c r="AQE68" s="1124"/>
      <c r="AQF68" s="1124"/>
      <c r="AQG68" s="1124"/>
      <c r="AQH68" s="1124"/>
      <c r="AQI68" s="1124"/>
      <c r="AQJ68" s="1124"/>
      <c r="AQK68" s="1124"/>
      <c r="AQL68" s="1124"/>
      <c r="AQM68" s="1124"/>
      <c r="AQN68" s="1124"/>
      <c r="AQO68" s="1124"/>
      <c r="AQP68" s="1124"/>
      <c r="AQQ68" s="1124"/>
      <c r="AQR68" s="1124"/>
      <c r="AQS68" s="1124"/>
      <c r="AQT68" s="1124"/>
      <c r="AQU68" s="1124"/>
      <c r="AQV68" s="236"/>
      <c r="AQW68" s="1124"/>
      <c r="AQX68" s="1124"/>
      <c r="AQY68" s="1124"/>
      <c r="AQZ68" s="1124"/>
      <c r="ARA68" s="1124"/>
      <c r="ARB68" s="1124"/>
      <c r="ARC68" s="412"/>
      <c r="ARD68" s="1124"/>
      <c r="ARE68" s="236"/>
      <c r="ARF68" s="1124"/>
      <c r="ARG68" s="1124"/>
      <c r="ARH68" s="1124"/>
      <c r="ARI68" s="238"/>
      <c r="ARJ68" s="1124"/>
      <c r="ARK68" s="1124"/>
      <c r="ARL68" s="1124"/>
      <c r="ARM68" s="1124"/>
      <c r="ARN68" s="1124"/>
      <c r="ARO68" s="1124"/>
      <c r="ARP68" s="1124"/>
      <c r="ARQ68" s="1124"/>
      <c r="ARR68" s="238"/>
      <c r="ARS68" s="1124"/>
      <c r="ART68" s="1124"/>
      <c r="ARU68" s="1124"/>
      <c r="ARV68" s="1124"/>
      <c r="ARW68" s="1124"/>
      <c r="ARX68" s="1124"/>
      <c r="ARY68" s="1124"/>
      <c r="ARZ68" s="1124"/>
      <c r="ASA68" s="1124"/>
      <c r="ASB68" s="1124"/>
      <c r="ASC68" s="302"/>
      <c r="ASD68" s="302"/>
      <c r="ASE68" s="302"/>
      <c r="ASF68" s="302"/>
      <c r="ASG68" s="302"/>
      <c r="ASH68" s="302"/>
      <c r="ASI68" s="302"/>
      <c r="ASJ68" s="302"/>
      <c r="ASK68" s="302"/>
      <c r="ASL68" s="302"/>
      <c r="ASM68" s="302"/>
      <c r="ASN68" s="302"/>
      <c r="ASO68" s="302"/>
      <c r="ASP68" s="302"/>
      <c r="ASQ68" s="302"/>
      <c r="ASR68" s="1124"/>
      <c r="ASS68" s="1124"/>
      <c r="AST68" s="1124"/>
      <c r="ASU68" s="1124"/>
      <c r="ASV68" s="1124"/>
      <c r="ASW68" s="1124"/>
      <c r="ASX68" s="236"/>
      <c r="ASY68" s="1124"/>
      <c r="ASZ68" s="1124"/>
      <c r="ATA68" s="1124"/>
      <c r="ATB68" s="1124"/>
      <c r="ATC68" s="1124"/>
      <c r="ATD68" s="1124"/>
      <c r="ATE68" s="1192"/>
      <c r="ATF68" s="1179"/>
      <c r="ATG68" s="1178"/>
      <c r="ATH68" s="1124"/>
      <c r="ATI68" s="1124"/>
      <c r="ATJ68" s="1124"/>
      <c r="ATK68" s="238"/>
      <c r="ATL68" s="1124"/>
      <c r="ATM68" s="1124"/>
      <c r="ATN68" s="1124"/>
      <c r="ATO68" s="1124"/>
      <c r="ATP68" s="1124"/>
      <c r="ATQ68" s="1124"/>
      <c r="ATR68" s="1124"/>
      <c r="ATS68" s="1124"/>
      <c r="ATT68" s="238"/>
      <c r="ATU68" s="1124"/>
      <c r="ATV68" s="1124"/>
      <c r="ATW68" s="1124"/>
      <c r="ATX68" s="1124"/>
      <c r="ATY68" s="1124"/>
      <c r="ATZ68" s="1124"/>
      <c r="AUA68" s="1124"/>
      <c r="AUB68" s="1124"/>
      <c r="AUC68" s="1124"/>
      <c r="AUD68" s="1124"/>
      <c r="AUE68" s="1124"/>
      <c r="AUF68" s="1124"/>
      <c r="AUG68" s="1124"/>
      <c r="AUH68" s="1124"/>
      <c r="AUI68" s="1648"/>
      <c r="AUJ68" s="1653"/>
      <c r="AUO68" s="1654"/>
      <c r="AUP68" s="1653"/>
      <c r="AUR68" s="1648"/>
      <c r="AUS68" s="1653"/>
      <c r="AUV68" s="1655"/>
      <c r="AUW68" s="1539"/>
      <c r="AVE68" s="1655"/>
      <c r="AVF68" s="1539"/>
      <c r="AVK68" s="1242"/>
      <c r="AVL68" s="1527"/>
      <c r="AVM68" s="1528"/>
      <c r="AVN68" s="1537"/>
      <c r="AVO68" s="1537"/>
      <c r="AVP68" s="1537"/>
      <c r="AVS68" s="1242"/>
      <c r="AVT68" s="1525"/>
      <c r="AVU68" s="1526"/>
      <c r="AVV68" s="1242"/>
      <c r="AWA68" s="1242"/>
      <c r="AWB68" s="1527"/>
      <c r="AWC68" s="1528"/>
      <c r="AWE68" s="1538"/>
      <c r="AWF68" s="1539"/>
      <c r="AWG68" s="1236"/>
      <c r="AWH68" s="1535"/>
      <c r="AWI68" s="1536"/>
      <c r="AWJ68" s="1237"/>
      <c r="AWK68" s="1533"/>
      <c r="AWL68" s="1534"/>
      <c r="AWM68" s="1176"/>
      <c r="AWN68" s="1176"/>
      <c r="AWO68" s="302"/>
      <c r="AWP68" s="302"/>
      <c r="AWQ68" s="302"/>
      <c r="AWR68" s="302"/>
      <c r="AWS68" s="302"/>
      <c r="AWT68" s="302"/>
      <c r="AWU68" s="302"/>
      <c r="AWV68" s="302"/>
      <c r="AWW68" s="302"/>
      <c r="AWX68" s="302"/>
      <c r="AWY68" s="302"/>
      <c r="AWZ68" s="302"/>
      <c r="AXA68" s="302"/>
      <c r="AXB68" s="302"/>
      <c r="AXC68" s="302"/>
      <c r="AXD68" s="302"/>
      <c r="AXE68" s="302"/>
      <c r="AXF68" s="302"/>
      <c r="AXG68" s="302"/>
      <c r="AXH68" s="302"/>
      <c r="AXI68" s="302"/>
      <c r="AXJ68" s="302"/>
      <c r="AXK68" s="302"/>
      <c r="AXL68" s="302"/>
      <c r="AXM68" s="302"/>
      <c r="AXN68" s="302"/>
      <c r="AXQ68" s="1648"/>
      <c r="AXR68" s="1653"/>
      <c r="AXY68" s="1142"/>
      <c r="AXZ68" s="1142"/>
      <c r="AYA68" s="1142"/>
      <c r="AYB68" s="1142"/>
      <c r="AYD68" s="1655"/>
      <c r="AYE68" s="1539"/>
      <c r="AYK68" s="1142"/>
      <c r="AYL68" s="1142"/>
      <c r="AYM68" s="1142"/>
      <c r="AYN68" s="1142"/>
      <c r="AYO68" s="1142"/>
      <c r="AYP68" s="1142"/>
      <c r="AYQ68" s="1146"/>
      <c r="AYU68" s="413"/>
      <c r="AYW68" s="271"/>
      <c r="AZC68" s="1637"/>
      <c r="AZD68" s="1638"/>
      <c r="AZE68" s="1638"/>
      <c r="AZF68" s="782"/>
      <c r="AZK68" s="1263"/>
      <c r="AZL68" s="1194"/>
      <c r="AZM68" s="1263"/>
      <c r="AZN68" s="1263"/>
      <c r="AZO68" s="1263"/>
      <c r="AZP68" s="1263"/>
      <c r="AZQ68" s="1263"/>
      <c r="AZR68" s="1263"/>
      <c r="AZS68" s="1192"/>
      <c r="AZT68" s="1263"/>
      <c r="AZU68" s="1194"/>
      <c r="AZV68" s="1263"/>
      <c r="AZW68" s="1263"/>
      <c r="AZX68" s="1263"/>
      <c r="AZY68" s="1193"/>
      <c r="AZZ68" s="1263"/>
      <c r="BAA68" s="1263"/>
      <c r="BAB68" s="1263"/>
      <c r="BAC68" s="1263"/>
      <c r="BAD68" s="1263"/>
      <c r="BAE68" s="1263"/>
      <c r="BAF68" s="1263"/>
      <c r="BAG68" s="1263"/>
      <c r="BAH68" s="1193"/>
      <c r="BAI68" s="1263"/>
      <c r="BAJ68" s="1263"/>
      <c r="BAK68" s="1263"/>
      <c r="BAL68" s="1516"/>
      <c r="BAM68" s="1516"/>
      <c r="BAN68" s="1516"/>
      <c r="BAO68" s="1516"/>
      <c r="BAP68" s="1516"/>
      <c r="BAQ68" s="747"/>
      <c r="BAR68" s="747"/>
      <c r="BAU68" s="249"/>
      <c r="BAV68" s="249"/>
      <c r="BAW68" s="1124"/>
      <c r="BAX68" s="1124"/>
      <c r="BAY68" s="1124"/>
      <c r="BAZ68" s="1124"/>
      <c r="BBA68" s="1124"/>
      <c r="BBB68" s="1124"/>
      <c r="BBC68" s="1124"/>
      <c r="BBD68" s="1124"/>
      <c r="BBE68" s="1124"/>
      <c r="BBF68" s="1124"/>
      <c r="BBG68" s="1124"/>
      <c r="BBH68" s="1124"/>
      <c r="BBI68" s="1124"/>
      <c r="BBJ68" s="1124"/>
      <c r="BBK68" s="1124"/>
      <c r="BBL68" s="1124"/>
      <c r="BBM68" s="1124"/>
      <c r="BBN68" s="236"/>
      <c r="BBO68" s="1124"/>
      <c r="BBP68" s="1124"/>
      <c r="BBQ68" s="1124"/>
      <c r="BBR68" s="1124"/>
      <c r="BBS68" s="1124"/>
      <c r="BBT68" s="1124"/>
      <c r="BBU68" s="412"/>
      <c r="BBV68" s="1124"/>
      <c r="BBW68" s="236"/>
      <c r="BBX68" s="1124"/>
      <c r="BBY68" s="1124"/>
      <c r="BBZ68" s="1124"/>
      <c r="BCA68" s="238"/>
      <c r="BCB68" s="1124"/>
      <c r="BCC68" s="1124"/>
      <c r="BCD68" s="1124"/>
      <c r="BCE68" s="1124"/>
      <c r="BCF68" s="1124"/>
      <c r="BCG68" s="1124"/>
      <c r="BCH68" s="1124"/>
      <c r="BCI68" s="1263"/>
      <c r="BCJ68" s="1193"/>
      <c r="BCK68" s="1263"/>
      <c r="BCL68" s="1263"/>
      <c r="BCM68" s="1263"/>
      <c r="BCN68" s="1516"/>
      <c r="BCO68" s="1516"/>
      <c r="BCP68" s="1516"/>
      <c r="BCQ68" s="1516"/>
      <c r="BCR68" s="1516"/>
      <c r="BCS68" s="1124"/>
      <c r="BCT68" s="1124"/>
      <c r="BCU68" s="1124"/>
      <c r="BCV68" s="1124"/>
      <c r="BCW68" s="1124"/>
      <c r="BCX68" s="1124"/>
      <c r="BCY68" s="1124"/>
      <c r="BCZ68" s="1124"/>
      <c r="BDA68" s="1124"/>
      <c r="BDB68" s="1124"/>
      <c r="BDC68" s="1124"/>
      <c r="BDD68" s="1124"/>
      <c r="BDE68" s="1124"/>
      <c r="BDF68" s="1124"/>
      <c r="BDG68" s="1124"/>
      <c r="BDH68" s="1124"/>
      <c r="BDI68" s="1124"/>
      <c r="BDJ68" s="1124"/>
      <c r="BDK68" s="1124"/>
      <c r="BDL68" s="1124"/>
      <c r="BDM68" s="1124"/>
      <c r="BDN68" s="1124"/>
      <c r="BDO68" s="1124"/>
      <c r="BDP68" s="236"/>
      <c r="BDQ68" s="1124"/>
      <c r="BDR68" s="1124"/>
      <c r="BDS68" s="1124"/>
      <c r="BDT68" s="1124"/>
      <c r="BDU68" s="1124"/>
      <c r="BDV68" s="1124"/>
      <c r="BDW68" s="412"/>
      <c r="BDX68" s="1124"/>
      <c r="BDY68" s="236"/>
      <c r="BDZ68" s="1124"/>
      <c r="BEA68" s="1124"/>
      <c r="BEB68" s="1124"/>
      <c r="BEC68" s="238"/>
      <c r="BED68" s="1124"/>
      <c r="BEE68" s="1124"/>
      <c r="BEF68" s="1124"/>
      <c r="BEG68" s="1124"/>
      <c r="BEH68" s="1124"/>
      <c r="BEI68" s="1124"/>
      <c r="BEJ68" s="1124"/>
      <c r="BEK68" s="1124"/>
      <c r="BEL68" s="238"/>
      <c r="BEM68" s="1124"/>
      <c r="BEN68" s="1124"/>
      <c r="BEO68" s="1124"/>
      <c r="BEP68" s="1124"/>
      <c r="BEQ68" s="1124"/>
      <c r="BER68" s="1124"/>
      <c r="BES68" s="1124"/>
      <c r="BET68" s="1124"/>
      <c r="BEU68" s="1124"/>
      <c r="BEV68" s="1124"/>
      <c r="BEW68" s="1124"/>
      <c r="BEX68" s="1124"/>
      <c r="BEY68" s="1124"/>
      <c r="BEZ68" s="1124"/>
      <c r="BFA68" s="1124"/>
      <c r="BFB68" s="1124"/>
      <c r="BFC68" s="1124"/>
      <c r="BFD68" s="1124"/>
      <c r="BFE68" s="1124"/>
      <c r="BFF68" s="1124"/>
      <c r="BFG68" s="1124"/>
      <c r="BFH68" s="1124"/>
      <c r="BFI68" s="1124"/>
      <c r="BFJ68" s="1124"/>
      <c r="BFK68" s="1124"/>
      <c r="BFL68" s="1124"/>
      <c r="BFM68" s="1124"/>
      <c r="BFN68" s="1124"/>
      <c r="BFO68" s="1124"/>
      <c r="BFP68" s="1124"/>
      <c r="BFQ68" s="1124"/>
      <c r="BFR68" s="236"/>
      <c r="BFS68" s="1124"/>
      <c r="BFT68" s="1124"/>
      <c r="BFU68" s="1124"/>
      <c r="BFV68" s="1124"/>
      <c r="BFW68" s="1124"/>
      <c r="BFX68" s="1124"/>
      <c r="BFY68" s="412"/>
      <c r="BFZ68" s="1124"/>
      <c r="BGA68" s="236"/>
      <c r="BGB68" s="1124"/>
      <c r="BGC68" s="1124"/>
      <c r="BGD68" s="1124"/>
      <c r="BGE68" s="238"/>
      <c r="BGF68" s="1124"/>
      <c r="BGG68" s="1124"/>
      <c r="BGH68" s="1124"/>
      <c r="BGI68" s="1124"/>
      <c r="BGJ68" s="1124"/>
      <c r="BGK68" s="1124"/>
      <c r="BGL68" s="1124"/>
      <c r="BGM68" s="1124"/>
      <c r="BGN68" s="238"/>
      <c r="BGO68" s="1124"/>
      <c r="BGP68" s="1124"/>
      <c r="BGQ68" s="1124"/>
      <c r="BGR68" s="1516"/>
      <c r="BGS68" s="1516"/>
      <c r="BGT68" s="1516"/>
      <c r="BGU68" s="1516"/>
      <c r="BGV68" s="1516"/>
      <c r="BGW68" s="1124"/>
      <c r="BGX68" s="1124"/>
      <c r="BGY68" s="1124"/>
      <c r="BGZ68" s="1124"/>
      <c r="BHA68" s="1124"/>
      <c r="BHB68" s="1124"/>
      <c r="BHC68" s="1124"/>
      <c r="BHD68" s="1124"/>
      <c r="BHE68" s="1124"/>
      <c r="BHF68" s="1124"/>
      <c r="BHG68" s="1124"/>
      <c r="BHH68" s="1124"/>
      <c r="BHI68" s="1124"/>
      <c r="BHJ68" s="1124"/>
      <c r="BHK68" s="1124"/>
      <c r="BHL68" s="1124"/>
      <c r="BHM68" s="1124"/>
      <c r="BHN68" s="1124"/>
      <c r="BHO68" s="1124"/>
      <c r="BHP68" s="1124"/>
      <c r="BHQ68" s="1124"/>
      <c r="BHR68" s="1124"/>
      <c r="BHS68" s="1124"/>
      <c r="BHT68" s="236"/>
      <c r="BHU68" s="1124"/>
      <c r="BHV68" s="1124"/>
      <c r="BHW68" s="1124"/>
      <c r="BHX68" s="1124"/>
      <c r="BHY68" s="1124"/>
      <c r="BHZ68" s="1124"/>
      <c r="BIA68" s="412"/>
      <c r="BIB68" s="1124"/>
      <c r="BIC68" s="236"/>
      <c r="BID68" s="1124"/>
      <c r="BIE68" s="1124"/>
      <c r="BIF68" s="1124"/>
      <c r="BIG68" s="238"/>
      <c r="BIH68" s="1124"/>
      <c r="BII68" s="1124"/>
      <c r="BIJ68" s="1124"/>
      <c r="BIK68" s="1124"/>
      <c r="BIL68" s="1124"/>
      <c r="BIM68" s="1124"/>
      <c r="BIN68" s="1124"/>
      <c r="BIO68" s="1124"/>
      <c r="BIP68" s="238"/>
      <c r="BIQ68" s="1124"/>
      <c r="BIR68" s="1124"/>
      <c r="BIS68" s="1124"/>
      <c r="BIT68" s="1124"/>
      <c r="BIU68" s="1124"/>
      <c r="BIV68" s="1124"/>
      <c r="BIW68" s="1124"/>
      <c r="BIX68" s="1124"/>
      <c r="BIY68" s="1124"/>
      <c r="BIZ68" s="1124"/>
      <c r="BJA68" s="1124"/>
      <c r="BJB68" s="1124"/>
      <c r="BJC68" s="1124"/>
      <c r="BJD68" s="1124"/>
      <c r="BJE68" s="1124"/>
      <c r="BJF68" s="1124"/>
      <c r="BJG68" s="1124"/>
      <c r="BJH68" s="1124"/>
      <c r="BJI68" s="1124"/>
      <c r="BJJ68" s="1124"/>
      <c r="BJK68" s="1124"/>
      <c r="BJL68" s="1124"/>
      <c r="BJM68" s="1124"/>
      <c r="BJN68" s="1124"/>
      <c r="BJO68" s="1124"/>
      <c r="BJP68" s="1124"/>
      <c r="BJQ68" s="1124"/>
      <c r="BJR68" s="1124"/>
      <c r="BJS68" s="1124"/>
      <c r="BJT68" s="1124"/>
      <c r="BJU68" s="1124"/>
      <c r="BJV68" s="236"/>
      <c r="BJW68" s="1124"/>
      <c r="BJX68" s="1124"/>
      <c r="BJY68" s="1124"/>
      <c r="BJZ68" s="1124"/>
      <c r="BKA68" s="1124"/>
      <c r="BKB68" s="1124"/>
      <c r="BKC68" s="412"/>
      <c r="BKD68" s="1124"/>
      <c r="BKE68" s="236"/>
      <c r="BKF68" s="1124"/>
      <c r="BKG68" s="1124"/>
      <c r="BKH68" s="1124"/>
      <c r="BKI68" s="238"/>
      <c r="BKJ68" s="1124"/>
      <c r="BKK68" s="1124"/>
      <c r="BKL68" s="1124"/>
      <c r="BKM68" s="1124"/>
      <c r="BKN68" s="1124"/>
      <c r="BKO68" s="1124"/>
      <c r="BKP68" s="1124"/>
      <c r="BKQ68" s="1263"/>
      <c r="BKR68" s="1193"/>
      <c r="BKS68" s="1263"/>
      <c r="BKT68" s="1263"/>
      <c r="BKU68" s="1263"/>
      <c r="BKV68" s="1516"/>
      <c r="BKW68" s="1516"/>
      <c r="BKX68" s="1516"/>
      <c r="BKY68" s="1516"/>
      <c r="BKZ68" s="1516"/>
      <c r="BLA68" s="1124"/>
      <c r="BLB68" s="1124"/>
      <c r="BLC68" s="1124"/>
      <c r="BLD68" s="1124"/>
      <c r="BLE68" s="1124"/>
      <c r="BLF68" s="1124"/>
      <c r="BLG68" s="1124"/>
      <c r="BLH68" s="1124"/>
      <c r="BLI68" s="1124"/>
      <c r="BLJ68" s="1124"/>
      <c r="BLK68" s="1124"/>
      <c r="BLL68" s="1124"/>
      <c r="BLM68" s="1124"/>
      <c r="BLN68" s="1124"/>
      <c r="BLO68" s="1124"/>
      <c r="BLP68" s="1124"/>
      <c r="BLQ68" s="1124"/>
      <c r="BLR68" s="1124"/>
      <c r="BLS68" s="1124"/>
      <c r="BLT68" s="1124"/>
      <c r="BLU68" s="1124"/>
      <c r="BLV68" s="1124"/>
      <c r="BLW68" s="1124"/>
      <c r="BLX68" s="236"/>
      <c r="BLY68" s="1124"/>
      <c r="BLZ68" s="1124"/>
      <c r="BMA68" s="1124"/>
      <c r="BMB68" s="1124"/>
      <c r="BMC68" s="1124"/>
      <c r="BMD68" s="1124"/>
      <c r="BME68" s="412"/>
      <c r="BMF68" s="1124"/>
      <c r="BMG68" s="236"/>
      <c r="BMH68" s="1124"/>
      <c r="BMI68" s="1124"/>
      <c r="BMJ68" s="1124"/>
      <c r="BMK68" s="238"/>
      <c r="BML68" s="1124"/>
      <c r="BMM68" s="1124"/>
      <c r="BMN68" s="1124"/>
      <c r="BMO68" s="1124"/>
      <c r="BMP68" s="1124"/>
      <c r="BMQ68" s="1124"/>
      <c r="BMR68" s="1124"/>
      <c r="BMS68" s="1124"/>
      <c r="BMT68" s="238"/>
      <c r="BMU68" s="1124"/>
      <c r="BMV68" s="1124"/>
      <c r="BMW68" s="1124"/>
      <c r="BMX68" s="1124"/>
      <c r="BMY68" s="1124"/>
      <c r="BMZ68" s="1124"/>
      <c r="BNA68" s="1124"/>
      <c r="BNB68" s="1124"/>
      <c r="BNC68" s="1124"/>
      <c r="BND68" s="1124"/>
      <c r="BNE68" s="1124"/>
      <c r="BNF68" s="1124"/>
      <c r="BNG68" s="1124"/>
      <c r="BNH68" s="1124"/>
      <c r="BNI68" s="1124"/>
      <c r="BNJ68" s="1124"/>
      <c r="BNK68" s="1124"/>
      <c r="BNL68" s="1124"/>
      <c r="BNM68" s="1124"/>
      <c r="BNN68" s="1124"/>
      <c r="BNO68" s="1124"/>
      <c r="BNP68" s="1124"/>
      <c r="BNQ68" s="1124"/>
      <c r="BNR68" s="1124"/>
      <c r="BNS68" s="1124"/>
      <c r="BNT68" s="1124"/>
      <c r="BNU68" s="1124"/>
      <c r="BNV68" s="1124"/>
      <c r="BNW68" s="1124"/>
      <c r="BNX68" s="1124"/>
      <c r="BNY68" s="1124"/>
      <c r="BNZ68" s="236"/>
      <c r="BOA68" s="1124"/>
      <c r="BOB68" s="1124"/>
      <c r="BOC68" s="1124"/>
      <c r="BOD68" s="1124"/>
      <c r="BOE68" s="1124"/>
      <c r="BOF68" s="1124"/>
      <c r="BOG68" s="412"/>
      <c r="BOH68" s="1124"/>
      <c r="BOI68" s="236"/>
      <c r="BOJ68" s="1124"/>
      <c r="BOK68" s="1124"/>
      <c r="BOL68" s="1124"/>
      <c r="BOM68" s="238"/>
      <c r="BON68" s="1124"/>
      <c r="BOO68" s="1124"/>
      <c r="BOP68" s="1124"/>
      <c r="BOQ68" s="1124"/>
      <c r="BOR68" s="1124"/>
      <c r="BOS68" s="1124"/>
      <c r="BOT68" s="1124"/>
      <c r="BOU68" s="1124"/>
      <c r="BOV68" s="238"/>
      <c r="BOW68" s="1124"/>
      <c r="BOX68" s="1124"/>
      <c r="BOY68" s="1124"/>
      <c r="BOZ68" s="1516"/>
      <c r="BPA68" s="1516"/>
      <c r="BPB68" s="1516"/>
      <c r="BPC68" s="1516"/>
      <c r="BPD68" s="1516"/>
      <c r="BPE68" s="1124"/>
      <c r="BPF68" s="1124"/>
      <c r="BPG68" s="1124"/>
      <c r="BPH68" s="1124"/>
      <c r="BPI68" s="1124"/>
      <c r="BPJ68" s="1124"/>
      <c r="BPK68" s="1124"/>
      <c r="BPL68" s="1124"/>
      <c r="BPM68" s="1124"/>
      <c r="BPN68" s="1124"/>
      <c r="BPO68" s="1124"/>
      <c r="BPP68" s="1124"/>
      <c r="BPQ68" s="1124"/>
      <c r="BPR68" s="1124"/>
      <c r="BPS68" s="1124"/>
      <c r="BPT68" s="1124"/>
      <c r="BPU68" s="1124"/>
      <c r="BPV68" s="1124"/>
      <c r="BPW68" s="1124"/>
      <c r="BPX68" s="1124"/>
      <c r="BPY68" s="1124"/>
      <c r="BPZ68" s="1124"/>
      <c r="BQA68" s="1124"/>
      <c r="BQB68" s="236"/>
      <c r="BQC68" s="1124"/>
      <c r="BQD68" s="1124"/>
      <c r="BQE68" s="1124"/>
      <c r="BQF68" s="1124"/>
      <c r="BQG68" s="1124"/>
      <c r="BQH68" s="1124"/>
      <c r="BQI68" s="412"/>
      <c r="BQJ68" s="1124"/>
      <c r="BQK68" s="236"/>
      <c r="BQL68" s="1124"/>
      <c r="BQM68" s="1124"/>
      <c r="BQN68" s="1124"/>
      <c r="BQO68" s="238"/>
      <c r="BQP68" s="1124"/>
      <c r="BQQ68" s="1124"/>
      <c r="BQR68" s="1124"/>
      <c r="BQS68" s="1124"/>
      <c r="BQT68" s="1124"/>
      <c r="BQU68" s="1124"/>
      <c r="BQV68" s="1124"/>
      <c r="BQW68" s="1124"/>
      <c r="BQX68" s="238"/>
      <c r="BQY68" s="1124"/>
      <c r="BQZ68" s="1124"/>
      <c r="BRA68" s="1124"/>
      <c r="BRB68" s="1124"/>
      <c r="BRC68" s="1124"/>
      <c r="BRD68" s="1124"/>
      <c r="BRE68" s="1124"/>
      <c r="BRF68" s="1124"/>
      <c r="BRG68" s="1124"/>
      <c r="BRH68" s="1124"/>
      <c r="BRI68" s="1124"/>
      <c r="BRJ68" s="1124"/>
      <c r="BRK68" s="1124"/>
      <c r="BRL68" s="1124"/>
      <c r="BRM68" s="1124"/>
      <c r="BRN68" s="1124"/>
      <c r="BRO68" s="1124"/>
      <c r="BRP68" s="1124"/>
      <c r="BRQ68" s="1124"/>
      <c r="BRR68" s="1124"/>
      <c r="BRS68" s="1124"/>
      <c r="BRT68" s="1124"/>
      <c r="BRU68" s="1124"/>
      <c r="BRV68" s="1124"/>
      <c r="BRW68" s="1124"/>
      <c r="BRX68" s="1124"/>
      <c r="BRY68" s="1124"/>
      <c r="BRZ68" s="1124"/>
      <c r="BSA68" s="1124"/>
      <c r="BSB68" s="1124"/>
      <c r="BSC68" s="1124"/>
      <c r="BSD68" s="236"/>
      <c r="BSE68" s="1124"/>
      <c r="BSF68" s="1124"/>
      <c r="BSG68" s="1124"/>
      <c r="BSH68" s="1124"/>
      <c r="BSI68" s="1124"/>
      <c r="BSJ68" s="1124"/>
      <c r="BSK68" s="412"/>
      <c r="BSL68" s="1124"/>
      <c r="BSM68" s="236"/>
      <c r="BSN68" s="1124"/>
      <c r="BSO68" s="1124"/>
      <c r="BSP68" s="1124"/>
      <c r="BSQ68" s="238"/>
      <c r="BSR68" s="1124"/>
      <c r="BSS68" s="1124"/>
      <c r="BST68" s="1124"/>
      <c r="BSU68" s="1124"/>
      <c r="BSV68" s="1124"/>
      <c r="BSW68" s="1124"/>
      <c r="BSX68" s="1124"/>
      <c r="BSY68" s="1124"/>
      <c r="BSZ68" s="238"/>
      <c r="BTA68" s="1124"/>
      <c r="BTB68" s="1124"/>
      <c r="BTC68" s="1124"/>
      <c r="BTD68" s="1516"/>
      <c r="BTE68" s="1516"/>
      <c r="BTF68" s="1516"/>
      <c r="BTG68" s="1516"/>
      <c r="BTH68" s="1516"/>
      <c r="BTI68" s="1124"/>
      <c r="BTJ68" s="1124"/>
      <c r="BTK68" s="1124"/>
      <c r="BTL68" s="1124"/>
      <c r="BTM68" s="1124"/>
      <c r="BTN68" s="1124"/>
      <c r="BTO68" s="1124"/>
      <c r="BTP68" s="1124"/>
      <c r="BTQ68" s="1124"/>
      <c r="BTR68" s="1124"/>
      <c r="BTS68" s="1124"/>
      <c r="BTT68" s="1124"/>
      <c r="BTU68" s="1124"/>
      <c r="BTV68" s="1124"/>
      <c r="BTW68" s="1124"/>
      <c r="BTX68" s="1124"/>
      <c r="BTY68" s="1124"/>
      <c r="BTZ68" s="1124"/>
      <c r="BUA68" s="1124"/>
      <c r="BUB68" s="1124"/>
      <c r="BUC68" s="1124"/>
      <c r="BUD68" s="1124"/>
      <c r="BUE68" s="1124"/>
      <c r="BUF68" s="236"/>
      <c r="BUG68" s="1124"/>
      <c r="BUH68" s="1124"/>
      <c r="BUI68" s="1124"/>
      <c r="BUJ68" s="1124"/>
      <c r="BUK68" s="1124"/>
      <c r="BUL68" s="1124"/>
      <c r="BUM68" s="412"/>
      <c r="BUN68" s="1124"/>
      <c r="BUO68" s="236"/>
      <c r="BUP68" s="1124"/>
      <c r="BUQ68" s="1124"/>
      <c r="BUR68" s="1124"/>
      <c r="BUS68" s="238"/>
      <c r="BUT68" s="1124"/>
      <c r="BUU68" s="1124"/>
      <c r="BUV68" s="1124"/>
      <c r="BUW68" s="1124"/>
      <c r="BUX68" s="1124"/>
      <c r="BUY68" s="1124"/>
      <c r="BUZ68" s="1124"/>
      <c r="BVA68" s="1124"/>
      <c r="BVB68" s="238"/>
      <c r="BVC68" s="1124"/>
      <c r="BVD68" s="1124"/>
      <c r="BVE68" s="1124"/>
      <c r="BVF68" s="1124"/>
      <c r="BVG68" s="1124"/>
      <c r="BVH68" s="1124"/>
      <c r="BVI68" s="1124"/>
      <c r="BVJ68" s="1124"/>
      <c r="BVK68" s="1124"/>
      <c r="BVL68" s="1124"/>
      <c r="BVM68" s="1124"/>
      <c r="BVN68" s="1124"/>
      <c r="BVO68" s="1124"/>
      <c r="BVP68" s="1124"/>
      <c r="BVQ68" s="1124"/>
      <c r="BVR68" s="1124"/>
      <c r="BVS68" s="1124"/>
      <c r="BVT68" s="1124"/>
      <c r="BVU68" s="1124"/>
      <c r="BVV68" s="1124"/>
      <c r="BVW68" s="1124"/>
      <c r="BVX68" s="1124"/>
      <c r="BVY68" s="1124"/>
      <c r="BVZ68" s="1124"/>
      <c r="BWA68" s="1124"/>
      <c r="BWB68" s="1124"/>
      <c r="BWC68" s="1124"/>
      <c r="BWD68" s="1124"/>
      <c r="BWE68" s="1124"/>
      <c r="BWF68" s="1124"/>
      <c r="BWG68" s="1124"/>
      <c r="BWH68" s="236"/>
      <c r="BWI68" s="1124"/>
      <c r="BWJ68" s="1124"/>
      <c r="BWK68" s="1124"/>
      <c r="BWL68" s="1124"/>
      <c r="BWM68" s="1124"/>
      <c r="BWN68" s="1124"/>
      <c r="BWO68" s="412"/>
      <c r="BWP68" s="1124"/>
      <c r="BWQ68" s="236"/>
      <c r="BWR68" s="1124"/>
      <c r="BWS68" s="1124"/>
      <c r="BWT68" s="1124"/>
      <c r="BWU68" s="238"/>
      <c r="BWV68" s="1124"/>
      <c r="BWW68" s="1124"/>
      <c r="BWX68" s="1124"/>
      <c r="BWY68" s="1124"/>
      <c r="BWZ68" s="1124"/>
      <c r="BXA68" s="1124"/>
      <c r="BXB68" s="1124"/>
      <c r="BXC68" s="1124"/>
      <c r="BXD68" s="238"/>
      <c r="BXE68" s="1124"/>
      <c r="BXF68" s="1124"/>
      <c r="BXG68" s="1124"/>
      <c r="BXH68" s="1516"/>
      <c r="BXI68" s="1516"/>
      <c r="BXJ68" s="1516"/>
      <c r="BXK68" s="1516"/>
      <c r="BXL68" s="1516"/>
      <c r="BXM68" s="1124"/>
      <c r="BXN68" s="1124"/>
      <c r="BXO68" s="1124"/>
      <c r="BXP68" s="1124"/>
      <c r="BXQ68" s="1124"/>
      <c r="BXR68" s="1124"/>
      <c r="BXS68" s="1124"/>
      <c r="BXT68" s="1124"/>
      <c r="BXU68" s="1124"/>
      <c r="BXV68" s="1124"/>
      <c r="BXW68" s="1124"/>
      <c r="BXX68" s="1124"/>
      <c r="BXY68" s="1124"/>
      <c r="BXZ68" s="1124"/>
      <c r="BYA68" s="1124"/>
      <c r="BYB68" s="1124"/>
      <c r="BYC68" s="1124"/>
      <c r="BYD68" s="1124"/>
      <c r="BYE68" s="1124"/>
      <c r="BYF68" s="1124"/>
      <c r="BYG68" s="1124"/>
      <c r="BYH68" s="1124"/>
      <c r="BYI68" s="1124"/>
      <c r="BYJ68" s="236"/>
      <c r="BYK68" s="1124"/>
      <c r="BYL68" s="1124"/>
      <c r="BYM68" s="1124"/>
      <c r="BYN68" s="1124"/>
      <c r="BYO68" s="1124"/>
      <c r="BYP68" s="1124"/>
      <c r="BYQ68" s="412"/>
      <c r="BYR68" s="1124"/>
      <c r="BYS68" s="236"/>
      <c r="BYT68" s="1124"/>
      <c r="BYU68" s="1124"/>
      <c r="BYV68" s="1124"/>
      <c r="BYW68" s="238"/>
      <c r="BYX68" s="1124"/>
      <c r="BYY68" s="1124"/>
      <c r="BYZ68" s="1124"/>
      <c r="BZA68" s="1124"/>
      <c r="BZB68" s="1124"/>
      <c r="BZC68" s="1124"/>
      <c r="BZD68" s="1124"/>
      <c r="BZE68" s="1124"/>
      <c r="BZF68" s="238"/>
      <c r="BZG68" s="1124"/>
      <c r="BZH68" s="1124"/>
      <c r="BZI68" s="1124"/>
      <c r="BZJ68" s="1124"/>
      <c r="BZK68" s="1124"/>
      <c r="BZL68" s="1124"/>
      <c r="BZM68" s="1124"/>
      <c r="BZN68" s="1124"/>
      <c r="BZO68" s="1124"/>
      <c r="BZP68" s="1124"/>
      <c r="BZQ68" s="1124"/>
      <c r="BZR68" s="1124"/>
      <c r="BZS68" s="1124"/>
      <c r="BZT68" s="1124"/>
      <c r="BZU68" s="1124"/>
      <c r="BZV68" s="1124"/>
      <c r="BZW68" s="1124"/>
      <c r="BZX68" s="1124"/>
      <c r="BZY68" s="1124"/>
      <c r="BZZ68" s="1124"/>
      <c r="CAA68" s="1124"/>
      <c r="CAB68" s="1124"/>
      <c r="CAC68" s="1124"/>
      <c r="CAD68" s="1124"/>
      <c r="CAE68" s="1124"/>
      <c r="CAF68" s="1124"/>
      <c r="CAG68" s="1124"/>
      <c r="CAH68" s="1124"/>
      <c r="CAI68" s="1124"/>
      <c r="CAJ68" s="1124"/>
      <c r="CAK68" s="1124"/>
      <c r="CAL68" s="236"/>
      <c r="CAM68" s="1124"/>
      <c r="CAN68" s="1124"/>
      <c r="CAO68" s="1124"/>
      <c r="CAP68" s="1124"/>
      <c r="CAQ68" s="1124"/>
      <c r="CAR68" s="1124"/>
      <c r="CAS68" s="412"/>
      <c r="CAT68" s="1124"/>
      <c r="CAU68" s="236"/>
      <c r="CAV68" s="1124"/>
      <c r="CAW68" s="1124"/>
      <c r="CAX68" s="1124"/>
      <c r="CAY68" s="238"/>
      <c r="CAZ68" s="1124"/>
      <c r="CBA68" s="1124"/>
      <c r="CBB68" s="1124"/>
      <c r="CBC68" s="1124"/>
      <c r="CBD68" s="1124"/>
      <c r="CBE68" s="1124"/>
      <c r="CBF68" s="1124"/>
      <c r="CBG68" s="1124"/>
      <c r="CBH68" s="238"/>
      <c r="CBI68" s="1124"/>
      <c r="CBJ68" s="1124"/>
      <c r="CBK68" s="1124"/>
      <c r="CBL68" s="1516"/>
      <c r="CBM68" s="1516"/>
      <c r="CBN68" s="1516"/>
      <c r="CBO68" s="1516"/>
      <c r="CBP68" s="1516"/>
      <c r="CBQ68" s="1124"/>
      <c r="CBR68" s="1124"/>
      <c r="CBS68" s="1124"/>
      <c r="CBT68" s="1124"/>
      <c r="CBU68" s="1124"/>
      <c r="CBV68" s="1124"/>
      <c r="CBW68" s="1124"/>
      <c r="CBX68" s="1124"/>
      <c r="CBY68" s="1124"/>
      <c r="CBZ68" s="1124"/>
      <c r="CCA68" s="1124"/>
      <c r="CCB68" s="1124"/>
      <c r="CCC68" s="1124"/>
      <c r="CCD68" s="1124"/>
      <c r="CCE68" s="1124"/>
      <c r="CCF68" s="1124"/>
      <c r="CCG68" s="1124"/>
      <c r="CCH68" s="1124"/>
      <c r="CCI68" s="1124"/>
      <c r="CCJ68" s="1124"/>
      <c r="CCK68" s="1124"/>
      <c r="CCL68" s="1124"/>
      <c r="CCM68" s="1124"/>
      <c r="CCN68" s="236"/>
      <c r="CCO68" s="1124"/>
      <c r="CCP68" s="1124"/>
      <c r="CCQ68" s="1124"/>
      <c r="CCR68" s="1124"/>
      <c r="CCS68" s="1124"/>
      <c r="CCT68" s="1124"/>
      <c r="CCU68" s="412"/>
      <c r="CCV68" s="1124"/>
      <c r="CCW68" s="236"/>
      <c r="CCX68" s="1124"/>
      <c r="CCY68" s="1124"/>
      <c r="CCZ68" s="1124"/>
      <c r="CDA68" s="238"/>
      <c r="CDB68" s="1124"/>
      <c r="CDC68" s="1124"/>
      <c r="CDD68" s="1124"/>
      <c r="CDE68" s="1124"/>
      <c r="CDF68" s="1124"/>
      <c r="CDG68" s="1124"/>
      <c r="CDH68" s="1124"/>
      <c r="CDI68" s="1124"/>
      <c r="CDJ68" s="238"/>
      <c r="CDK68" s="1124"/>
      <c r="CDL68" s="1124"/>
      <c r="CDM68" s="1124"/>
      <c r="CDN68" s="1124"/>
      <c r="CDO68" s="1124"/>
      <c r="CDP68" s="1124"/>
      <c r="CDQ68" s="1124"/>
      <c r="CDR68" s="1124"/>
      <c r="CDS68" s="1124"/>
      <c r="CDT68" s="1124"/>
      <c r="CDU68" s="1124"/>
      <c r="CDV68" s="1124"/>
      <c r="CDW68" s="1124"/>
      <c r="CDX68" s="1124"/>
      <c r="CDY68" s="1124"/>
      <c r="CDZ68" s="1124"/>
      <c r="CEA68" s="1124"/>
      <c r="CEB68" s="1124"/>
      <c r="CEC68" s="1124"/>
      <c r="CED68" s="1124"/>
      <c r="CEE68" s="1124"/>
      <c r="CEF68" s="1124"/>
      <c r="CEG68" s="1124"/>
      <c r="CEH68" s="1124"/>
      <c r="CEI68" s="1124"/>
      <c r="CEJ68" s="1124"/>
      <c r="CEK68" s="1124"/>
      <c r="CEL68" s="1124"/>
      <c r="CEM68" s="1124"/>
      <c r="CEN68" s="1124"/>
      <c r="CEO68" s="1124"/>
      <c r="CEP68" s="236"/>
      <c r="CEQ68" s="1124"/>
      <c r="CER68" s="1124"/>
      <c r="CES68" s="1124"/>
      <c r="CET68" s="1124"/>
      <c r="CEU68" s="1124"/>
      <c r="CEV68" s="1124"/>
      <c r="CEW68" s="412"/>
      <c r="CEX68" s="1124"/>
      <c r="CEY68" s="236"/>
      <c r="CEZ68" s="1124"/>
      <c r="CFA68" s="1124"/>
      <c r="CFB68" s="1124"/>
      <c r="CFC68" s="238"/>
      <c r="CFD68" s="1124"/>
      <c r="CFE68" s="1124"/>
      <c r="CFF68" s="1124"/>
      <c r="CFG68" s="1124"/>
      <c r="CFH68" s="1124"/>
      <c r="CFI68" s="1124"/>
      <c r="CFJ68" s="1124"/>
      <c r="CFK68" s="1124"/>
      <c r="CFL68" s="238"/>
      <c r="CFM68" s="1124"/>
      <c r="CFN68" s="1124"/>
      <c r="CFO68" s="1124"/>
      <c r="CFP68" s="1516"/>
      <c r="CFQ68" s="1516"/>
      <c r="CFR68" s="1516"/>
      <c r="CFS68" s="1516"/>
      <c r="CFT68" s="1516"/>
      <c r="CFU68" s="1124"/>
      <c r="CFV68" s="1124"/>
      <c r="CFW68" s="1124"/>
      <c r="CFX68" s="1124"/>
      <c r="CFY68" s="1124"/>
      <c r="CFZ68" s="1124"/>
      <c r="CGA68" s="1124"/>
      <c r="CGB68" s="1124"/>
      <c r="CGC68" s="1124"/>
      <c r="CGD68" s="1124"/>
      <c r="CGE68" s="1124"/>
      <c r="CGF68" s="1124"/>
      <c r="CGG68" s="1124"/>
      <c r="CGH68" s="1124"/>
      <c r="CGI68" s="1124"/>
      <c r="CGJ68" s="1124"/>
      <c r="CGK68" s="1124"/>
      <c r="CGL68" s="1124"/>
      <c r="CGM68" s="1124"/>
      <c r="CGN68" s="1124"/>
      <c r="CGO68" s="1124"/>
      <c r="CGP68" s="1124"/>
      <c r="CGQ68" s="1124"/>
      <c r="CGR68" s="236"/>
      <c r="CGS68" s="1124"/>
      <c r="CGT68" s="1124"/>
      <c r="CGU68" s="1124"/>
      <c r="CGV68" s="1124"/>
      <c r="CGW68" s="1124"/>
      <c r="CGX68" s="1124"/>
      <c r="CGY68" s="412"/>
      <c r="CGZ68" s="1124"/>
      <c r="CHA68" s="236"/>
      <c r="CHB68" s="1124"/>
      <c r="CHC68" s="1124"/>
      <c r="CHD68" s="1124"/>
      <c r="CHE68" s="238"/>
      <c r="CHF68" s="1124"/>
      <c r="CHG68" s="1124"/>
      <c r="CHH68" s="1124"/>
      <c r="CHI68" s="1124"/>
      <c r="CHJ68" s="1124"/>
      <c r="CHK68" s="1124"/>
      <c r="CHL68" s="1124"/>
      <c r="CHM68" s="1124"/>
      <c r="CHN68" s="238"/>
      <c r="CHO68" s="1124"/>
      <c r="CHP68" s="1124"/>
      <c r="CHQ68" s="1124"/>
      <c r="CHR68" s="1124"/>
      <c r="CHS68" s="1124"/>
      <c r="CHT68" s="1124"/>
      <c r="CHU68" s="1124"/>
      <c r="CHV68" s="1124"/>
      <c r="CHW68" s="1124"/>
      <c r="CHX68" s="1124"/>
      <c r="CHY68" s="1124"/>
      <c r="CHZ68" s="1124"/>
      <c r="CIA68" s="1124"/>
      <c r="CIB68" s="1124"/>
      <c r="CIC68" s="1124"/>
      <c r="CID68" s="1124"/>
      <c r="CIE68" s="1124"/>
      <c r="CIF68" s="1124"/>
      <c r="CIG68" s="1124"/>
      <c r="CIH68" s="1124"/>
      <c r="CII68" s="1124"/>
      <c r="CIJ68" s="1124"/>
      <c r="CIK68" s="1124"/>
      <c r="CIL68" s="1124"/>
      <c r="CIM68" s="1124"/>
      <c r="CIN68" s="1124"/>
      <c r="CIO68" s="1124"/>
      <c r="CIP68" s="1124"/>
      <c r="CIQ68" s="1124"/>
      <c r="CIR68" s="1124"/>
      <c r="CIS68" s="1124"/>
      <c r="CIT68" s="236"/>
      <c r="CIU68" s="1124"/>
      <c r="CIV68" s="1124"/>
      <c r="CIW68" s="1124"/>
      <c r="CIX68" s="1124"/>
      <c r="CIY68" s="1124"/>
      <c r="CIZ68" s="1124"/>
      <c r="CJA68" s="412"/>
      <c r="CJB68" s="1124"/>
      <c r="CJC68" s="236"/>
      <c r="CJD68" s="1124"/>
      <c r="CJE68" s="1124"/>
      <c r="CJF68" s="1124"/>
      <c r="CJG68" s="238"/>
      <c r="CJH68" s="1124"/>
      <c r="CJI68" s="1124"/>
      <c r="CJJ68" s="1124"/>
      <c r="CJK68" s="1124"/>
      <c r="CJL68" s="1124"/>
      <c r="CJM68" s="1124"/>
      <c r="CJN68" s="1124"/>
      <c r="CJO68" s="1124"/>
      <c r="CJP68" s="238"/>
      <c r="CJQ68" s="1124"/>
      <c r="CJR68" s="1124"/>
      <c r="CJS68" s="1124"/>
      <c r="CJT68" s="1516"/>
      <c r="CJU68" s="1516"/>
      <c r="CJV68" s="1516"/>
      <c r="CJW68" s="1516"/>
      <c r="CJX68" s="1516"/>
      <c r="CJY68" s="1124"/>
      <c r="CJZ68" s="1124"/>
      <c r="CKA68" s="1124"/>
      <c r="CKB68" s="1124"/>
      <c r="CKC68" s="1124"/>
      <c r="CKD68" s="1124"/>
      <c r="CKE68" s="1124"/>
      <c r="CKF68" s="1124"/>
      <c r="CKG68" s="1124"/>
      <c r="CKH68" s="1124"/>
      <c r="CKI68" s="1124"/>
      <c r="CKJ68" s="1124"/>
      <c r="CKK68" s="1124"/>
      <c r="CKL68" s="1124"/>
      <c r="CKM68" s="1124"/>
      <c r="CKN68" s="1124"/>
      <c r="CKO68" s="1124"/>
      <c r="CKP68" s="1124"/>
      <c r="CKQ68" s="1124"/>
      <c r="CKR68" s="1124"/>
      <c r="CKS68" s="1124"/>
      <c r="CKT68" s="1124"/>
      <c r="CKU68" s="1124"/>
      <c r="CKV68" s="236"/>
      <c r="CKW68" s="1124"/>
      <c r="CKX68" s="1124"/>
      <c r="CKY68" s="1124"/>
      <c r="CKZ68" s="1124"/>
      <c r="CLA68" s="1124"/>
      <c r="CLB68" s="1124"/>
      <c r="CLC68" s="412"/>
      <c r="CLD68" s="1124"/>
      <c r="CLE68" s="236"/>
      <c r="CLF68" s="1124"/>
      <c r="CLG68" s="1124"/>
      <c r="CLH68" s="1124"/>
      <c r="CLI68" s="238"/>
      <c r="CLJ68" s="1124"/>
      <c r="CLK68" s="1124"/>
      <c r="CLL68" s="1124"/>
      <c r="CLM68" s="1124"/>
      <c r="CLN68" s="1124"/>
      <c r="CLO68" s="1124"/>
      <c r="CLP68" s="1124"/>
      <c r="CLQ68" s="1124"/>
      <c r="CLR68" s="238"/>
      <c r="CLS68" s="1124"/>
      <c r="CLT68" s="1124"/>
      <c r="CLU68" s="1124"/>
      <c r="CLV68" s="1124"/>
      <c r="CLW68" s="1124"/>
      <c r="CLX68" s="1124"/>
      <c r="CLY68" s="1124"/>
      <c r="CLZ68" s="1124"/>
      <c r="CMA68" s="1124"/>
      <c r="CMB68" s="1124"/>
      <c r="CMC68" s="1124"/>
      <c r="CMD68" s="1124"/>
      <c r="CME68" s="1124"/>
      <c r="CMF68" s="1124"/>
      <c r="CMG68" s="1124"/>
      <c r="CMH68" s="1124"/>
      <c r="CMI68" s="1124"/>
      <c r="CMJ68" s="1124"/>
      <c r="CMK68" s="1124"/>
      <c r="CML68" s="1124"/>
      <c r="CMM68" s="1124"/>
      <c r="CMN68" s="1124"/>
      <c r="CMO68" s="1124"/>
      <c r="CMP68" s="1124"/>
      <c r="CMQ68" s="1124"/>
      <c r="CMR68" s="1124"/>
      <c r="CMS68" s="1124"/>
      <c r="CMT68" s="1124"/>
      <c r="CMU68" s="1124"/>
      <c r="CMV68" s="1124"/>
      <c r="CMW68" s="1124"/>
      <c r="CMX68" s="236"/>
      <c r="CMY68" s="1124"/>
      <c r="CMZ68" s="1124"/>
      <c r="CNA68" s="1124"/>
      <c r="CNB68" s="1124"/>
      <c r="CNC68" s="1124"/>
      <c r="CND68" s="1124"/>
      <c r="CNE68" s="412"/>
      <c r="CNF68" s="1124"/>
      <c r="CNG68" s="236"/>
      <c r="CNH68" s="1124"/>
      <c r="CNI68" s="1124"/>
      <c r="CNJ68" s="1124"/>
      <c r="CNK68" s="238"/>
      <c r="CNL68" s="1124"/>
      <c r="CNM68" s="1124"/>
      <c r="CNN68" s="1124"/>
      <c r="CNO68" s="1124"/>
      <c r="CNP68" s="1124"/>
      <c r="CNQ68" s="1124"/>
      <c r="CNR68" s="1124"/>
      <c r="CNS68" s="1124"/>
      <c r="CNT68" s="238"/>
      <c r="CNU68" s="1124"/>
      <c r="CNV68" s="1124"/>
      <c r="CNW68" s="1124"/>
      <c r="CNX68" s="1516"/>
      <c r="CNY68" s="1516"/>
      <c r="CNZ68" s="1516"/>
      <c r="COA68" s="1516"/>
      <c r="COB68" s="1516"/>
      <c r="COC68" s="1124"/>
      <c r="COD68" s="1124"/>
      <c r="COE68" s="1124"/>
      <c r="COF68" s="1124"/>
      <c r="COG68" s="1124"/>
      <c r="COH68" s="1124"/>
      <c r="COI68" s="1124"/>
      <c r="COJ68" s="1124"/>
      <c r="COK68" s="1124"/>
      <c r="COL68" s="1124"/>
      <c r="COM68" s="1124"/>
      <c r="CON68" s="1124"/>
      <c r="COO68" s="1124"/>
      <c r="COP68" s="1124"/>
      <c r="COQ68" s="1124"/>
      <c r="COR68" s="1124"/>
      <c r="COS68" s="1124"/>
      <c r="COT68" s="1124"/>
      <c r="COU68" s="1124"/>
      <c r="COV68" s="1124"/>
      <c r="COW68" s="1124"/>
      <c r="COX68" s="1124"/>
      <c r="COY68" s="1124"/>
      <c r="COZ68" s="236"/>
      <c r="CPA68" s="1124"/>
      <c r="CPB68" s="1124"/>
      <c r="CPC68" s="1124"/>
      <c r="CPD68" s="1124"/>
      <c r="CPE68" s="1124"/>
      <c r="CPF68" s="1124"/>
      <c r="CPG68" s="412"/>
      <c r="CPH68" s="1124"/>
      <c r="CPI68" s="236"/>
      <c r="CPJ68" s="1124"/>
      <c r="CPK68" s="1124"/>
      <c r="CPL68" s="1124"/>
      <c r="CPM68" s="238"/>
      <c r="CPN68" s="1124"/>
      <c r="CPO68" s="1124"/>
      <c r="CPP68" s="1124"/>
      <c r="CPQ68" s="1124"/>
      <c r="CPR68" s="1124"/>
      <c r="CPS68" s="1124"/>
      <c r="CPT68" s="1124"/>
      <c r="CPU68" s="1124"/>
      <c r="CPV68" s="238"/>
      <c r="CPW68" s="1124"/>
      <c r="CPX68" s="1124"/>
      <c r="CPY68" s="1124"/>
      <c r="CPZ68" s="1124"/>
      <c r="CQA68" s="1124"/>
      <c r="CQB68" s="1124"/>
      <c r="CQC68" s="1124"/>
      <c r="CQD68" s="1124"/>
      <c r="CQE68" s="1124"/>
      <c r="CQF68" s="1124"/>
      <c r="CQG68" s="1124"/>
      <c r="CQH68" s="1124"/>
      <c r="CQI68" s="1124"/>
      <c r="CQJ68" s="1124"/>
      <c r="CQK68" s="1124"/>
      <c r="CQL68" s="1124"/>
      <c r="CQM68" s="1124"/>
      <c r="CQN68" s="1124"/>
      <c r="CQO68" s="1124"/>
      <c r="CQP68" s="1124"/>
      <c r="CQQ68" s="1124"/>
      <c r="CQR68" s="1124"/>
      <c r="CQS68" s="1124"/>
      <c r="CQT68" s="1124"/>
      <c r="CQU68" s="1124"/>
      <c r="CQV68" s="1124"/>
      <c r="CQW68" s="1124"/>
      <c r="CQX68" s="1124"/>
      <c r="CQY68" s="1124"/>
      <c r="CQZ68" s="1124"/>
      <c r="CRA68" s="1124"/>
      <c r="CRB68" s="236"/>
      <c r="CRC68" s="1124"/>
      <c r="CRD68" s="1124"/>
      <c r="CRE68" s="1124"/>
      <c r="CRF68" s="1124"/>
      <c r="CRG68" s="1124"/>
      <c r="CRH68" s="1124"/>
      <c r="CRI68" s="412"/>
      <c r="CRJ68" s="1124"/>
      <c r="CRK68" s="236"/>
      <c r="CRL68" s="1124"/>
      <c r="CRM68" s="1124"/>
      <c r="CRN68" s="1124"/>
      <c r="CRO68" s="238"/>
      <c r="CRP68" s="1124"/>
      <c r="CRQ68" s="1124"/>
      <c r="CRR68" s="1124"/>
      <c r="CRS68" s="1124"/>
      <c r="CRT68" s="1124"/>
      <c r="CRU68" s="1124"/>
      <c r="CRV68" s="1124"/>
      <c r="CRW68" s="1124"/>
      <c r="CRX68" s="238"/>
      <c r="CRY68" s="1124"/>
      <c r="CRZ68" s="1124"/>
      <c r="CSA68" s="1124"/>
      <c r="CSB68" s="1124"/>
      <c r="CSC68" s="1124"/>
      <c r="CSD68" s="1124"/>
      <c r="CSE68" s="1124"/>
      <c r="CSF68" s="1124"/>
      <c r="CSG68" s="1124"/>
      <c r="CSH68" s="1124"/>
      <c r="CSI68" s="1124"/>
      <c r="CSJ68" s="1124"/>
      <c r="CSK68" s="1124"/>
      <c r="CSL68" s="1124"/>
      <c r="CSM68" s="1124"/>
      <c r="CSN68" s="1124"/>
      <c r="CSO68" s="1124"/>
      <c r="CSP68" s="1124"/>
      <c r="CSQ68" s="1124"/>
      <c r="CSR68" s="1124"/>
      <c r="CSS68" s="1124"/>
      <c r="CST68" s="1124"/>
      <c r="CSU68" s="1124"/>
      <c r="CSV68" s="1124"/>
      <c r="CSW68" s="1124"/>
      <c r="CSX68" s="1124"/>
      <c r="CSY68" s="1124"/>
      <c r="CSZ68" s="1124"/>
      <c r="CTA68" s="1124"/>
      <c r="CTB68" s="1124"/>
      <c r="CTC68" s="1124"/>
      <c r="CTD68" s="236"/>
      <c r="CTE68" s="1124"/>
      <c r="CTF68" s="1124"/>
      <c r="CTG68" s="1124"/>
      <c r="CTH68" s="1124"/>
      <c r="CTI68" s="1124"/>
      <c r="CTJ68" s="1124"/>
      <c r="CTK68" s="412"/>
      <c r="CTL68" s="1124"/>
      <c r="CTM68" s="236"/>
      <c r="CTN68" s="1124"/>
      <c r="CTO68" s="1124"/>
      <c r="CTP68" s="1124"/>
      <c r="CTQ68" s="238"/>
      <c r="CTR68" s="1124"/>
      <c r="CTS68" s="1124"/>
      <c r="CTT68" s="1124"/>
      <c r="CTU68" s="1124"/>
      <c r="CTV68" s="1124"/>
      <c r="CTW68" s="1124"/>
      <c r="CTX68" s="1124"/>
      <c r="CTY68" s="1124"/>
      <c r="CTZ68" s="238"/>
      <c r="CUA68" s="1124"/>
      <c r="CUB68" s="1124"/>
      <c r="CUC68" s="1124"/>
      <c r="CUD68" s="1124"/>
      <c r="CUE68" s="1124"/>
      <c r="CUF68" s="1124"/>
      <c r="CUG68" s="1124"/>
      <c r="CUH68" s="1124"/>
      <c r="CUI68" s="1124"/>
      <c r="CUJ68" s="1124"/>
      <c r="CUK68" s="1124"/>
      <c r="CUL68" s="1124"/>
      <c r="CUM68" s="1124"/>
      <c r="CUN68" s="1124"/>
      <c r="CVL68" s="236"/>
      <c r="CVU68" s="236"/>
      <c r="CVY68" s="238"/>
      <c r="CWH68" s="238"/>
      <c r="CWK68" s="1124"/>
      <c r="CWL68" s="236"/>
      <c r="CWM68" s="1124"/>
      <c r="CWN68" s="1124"/>
      <c r="CWO68" s="1124"/>
      <c r="CWP68" s="1124"/>
      <c r="CWQ68" s="1124"/>
      <c r="CWR68" s="1124"/>
      <c r="CWS68" s="412"/>
      <c r="CWT68" s="1124"/>
      <c r="CWU68" s="236"/>
      <c r="CWV68" s="1124"/>
      <c r="CWW68" s="1124"/>
      <c r="CWX68" s="1124"/>
      <c r="CWY68" s="238"/>
      <c r="CWZ68" s="1124"/>
      <c r="CXA68" s="1124"/>
      <c r="CXB68" s="1124"/>
      <c r="CXC68" s="1124"/>
      <c r="CXD68" s="1124"/>
      <c r="CXE68" s="1124"/>
      <c r="CXF68" s="1124"/>
      <c r="CXG68" s="1124"/>
      <c r="CXH68" s="238"/>
      <c r="CXI68" s="1124"/>
      <c r="CXJ68" s="1124"/>
      <c r="CXL68" s="1516"/>
      <c r="CXM68" s="1516"/>
      <c r="CXN68" s="1516"/>
      <c r="CXO68" s="1516"/>
      <c r="CXP68" s="1516"/>
      <c r="CZI68" s="1124"/>
      <c r="CZJ68" s="236"/>
      <c r="CZK68" s="1124"/>
      <c r="CZL68" s="1124"/>
      <c r="CZM68" s="1124"/>
      <c r="CZN68" s="1124"/>
      <c r="CZO68" s="1124"/>
      <c r="CZP68" s="1124"/>
      <c r="CZQ68" s="1124"/>
      <c r="CZR68" s="1132"/>
      <c r="CZS68" s="1132"/>
      <c r="CZT68" s="1132"/>
      <c r="CZU68" s="1132"/>
      <c r="CZV68" s="1124"/>
      <c r="CZW68" s="238"/>
      <c r="CZX68" s="1124"/>
      <c r="CZY68" s="1124"/>
      <c r="CZZ68" s="1124"/>
      <c r="DAA68" s="1124"/>
      <c r="DAB68" s="1124"/>
      <c r="DAC68" s="1124"/>
      <c r="DAD68" s="1124"/>
      <c r="DAE68" s="1132"/>
      <c r="DAF68" s="1132"/>
      <c r="DAG68" s="1132"/>
      <c r="DAH68" s="1124"/>
      <c r="DAI68" s="1124"/>
      <c r="DAJ68" s="236"/>
      <c r="DAK68" s="1124"/>
      <c r="DAL68" s="1124"/>
      <c r="DAM68" s="1124"/>
      <c r="DAN68" s="1124"/>
      <c r="DAO68" s="1124"/>
      <c r="DAP68" s="1124"/>
      <c r="DAQ68" s="412"/>
      <c r="DAR68" s="1124"/>
      <c r="DAS68" s="236"/>
      <c r="DAT68" s="1124"/>
      <c r="DAU68" s="1124"/>
      <c r="DAW68" s="238"/>
      <c r="DBE68" s="1263"/>
      <c r="DBF68" s="1193"/>
      <c r="DBG68" s="1263"/>
      <c r="DBH68" s="1263"/>
      <c r="DBI68" s="1263"/>
      <c r="DBJ68" s="1516"/>
      <c r="DBK68" s="1516"/>
      <c r="DBL68" s="1516"/>
      <c r="DBM68" s="1516"/>
      <c r="DBN68" s="1516"/>
      <c r="DBU68" s="1124"/>
      <c r="DBV68" s="1124"/>
      <c r="DBW68" s="1124"/>
      <c r="DBX68" s="1124"/>
      <c r="DBY68" s="1124"/>
      <c r="DBZ68" s="1124"/>
      <c r="DCA68" s="1124"/>
      <c r="DCB68" s="1124"/>
      <c r="DCC68" s="1124"/>
      <c r="DCD68" s="1124"/>
      <c r="DCE68" s="1124"/>
      <c r="DCF68" s="1124"/>
      <c r="DCG68" s="1124"/>
      <c r="DCH68" s="1124"/>
      <c r="DCI68" s="1124"/>
      <c r="DCJ68" s="1124"/>
      <c r="DCK68" s="1124"/>
      <c r="DCL68" s="1124"/>
      <c r="DCM68" s="1124"/>
      <c r="DCN68" s="1124"/>
      <c r="DCO68" s="1124"/>
      <c r="DCP68" s="1124"/>
      <c r="DCQ68" s="1124"/>
      <c r="DCR68" s="236"/>
      <c r="DCS68" s="1124"/>
      <c r="DCT68" s="1124"/>
      <c r="DCU68" s="1124"/>
      <c r="DCV68" s="1124"/>
      <c r="DCW68" s="1124"/>
      <c r="DCX68" s="1124"/>
      <c r="DCY68" s="1124"/>
      <c r="DCZ68" s="1132"/>
      <c r="DDA68" s="1132"/>
      <c r="DDB68" s="1132"/>
      <c r="DDC68" s="1132"/>
      <c r="DDD68" s="1124"/>
      <c r="DDE68" s="238"/>
      <c r="DDF68" s="1124"/>
      <c r="DDG68" s="1124"/>
      <c r="DDH68" s="1124"/>
      <c r="DDI68" s="1124"/>
      <c r="DDJ68" s="1124"/>
      <c r="DDK68" s="1124"/>
      <c r="DDL68" s="1124"/>
      <c r="DDM68" s="1132"/>
      <c r="DDN68" s="1132"/>
      <c r="DDO68" s="1132"/>
      <c r="DDP68" s="1124"/>
      <c r="DDQ68" s="1124"/>
      <c r="DDR68" s="236"/>
      <c r="DDS68" s="1124"/>
      <c r="DDT68" s="1124"/>
      <c r="DDU68" s="1124"/>
      <c r="DDV68" s="1124"/>
      <c r="DDW68" s="1124"/>
      <c r="DDX68" s="1124"/>
      <c r="DDY68" s="412"/>
      <c r="DDZ68" s="1124"/>
      <c r="DEA68" s="236"/>
      <c r="DEB68" s="1124"/>
      <c r="DEC68" s="1124"/>
      <c r="DED68" s="1124"/>
      <c r="DEE68" s="238"/>
      <c r="DEF68" s="1124"/>
      <c r="DEG68" s="1124"/>
      <c r="DEH68" s="1124"/>
      <c r="DEI68" s="1124"/>
      <c r="DEJ68" s="1124"/>
      <c r="DEK68" s="1124"/>
      <c r="DEL68" s="1124"/>
      <c r="DEM68" s="1124"/>
      <c r="DEN68" s="238"/>
      <c r="DEO68" s="1124"/>
      <c r="DEP68" s="1124"/>
      <c r="DEQ68" s="1124"/>
      <c r="DER68" s="1516"/>
      <c r="DES68" s="1516"/>
      <c r="DET68" s="1516"/>
      <c r="DEU68" s="1516"/>
      <c r="DEV68" s="1516"/>
      <c r="DEW68" s="1124"/>
      <c r="DEX68" s="1124"/>
      <c r="DEY68" s="1124"/>
      <c r="DEZ68" s="1124"/>
      <c r="DFA68" s="1124"/>
      <c r="DFB68" s="1124"/>
      <c r="DFC68" s="1124"/>
      <c r="DFD68" s="1124"/>
      <c r="DFE68" s="1124"/>
      <c r="DFF68" s="1124"/>
      <c r="DFG68" s="1124"/>
      <c r="DFH68" s="1124"/>
      <c r="DFI68" s="1124"/>
      <c r="DFJ68" s="1124"/>
      <c r="DFK68" s="1124"/>
      <c r="DFL68" s="1124"/>
      <c r="DFM68" s="1124"/>
      <c r="DFN68" s="1124"/>
      <c r="DFO68" s="1124"/>
      <c r="DFP68" s="1124"/>
      <c r="DFQ68" s="1124"/>
      <c r="DFR68" s="1124"/>
      <c r="DFS68" s="1124"/>
      <c r="DFT68" s="1124"/>
      <c r="DFU68" s="1124"/>
      <c r="DFV68" s="1124"/>
      <c r="DFW68" s="1124"/>
      <c r="DFX68" s="1124"/>
      <c r="DFY68" s="1124"/>
      <c r="DFZ68" s="236"/>
      <c r="DGA68" s="1124"/>
      <c r="DGB68" s="1124"/>
      <c r="DGC68" s="1124"/>
      <c r="DGD68" s="1124"/>
      <c r="DGE68" s="1124"/>
      <c r="DGF68" s="1124"/>
      <c r="DGG68" s="1124"/>
      <c r="DGH68" s="1132"/>
      <c r="DGI68" s="1132"/>
      <c r="DGJ68" s="1132"/>
      <c r="DGK68" s="1132"/>
      <c r="DGL68" s="1124"/>
      <c r="DGM68" s="238"/>
      <c r="DGN68" s="1124"/>
      <c r="DGO68" s="1124"/>
      <c r="DGP68" s="1124"/>
      <c r="DGQ68" s="1124"/>
      <c r="DGR68" s="1124"/>
      <c r="DGS68" s="1124"/>
      <c r="DGT68" s="1124"/>
      <c r="DGU68" s="1132"/>
      <c r="DGV68" s="1132"/>
      <c r="DGW68" s="1132"/>
      <c r="DGX68" s="1124"/>
      <c r="DGY68" s="1124"/>
      <c r="DGZ68" s="236"/>
      <c r="DHA68" s="1124"/>
      <c r="DHB68" s="1124"/>
      <c r="DHC68" s="1124"/>
      <c r="DHD68" s="1124"/>
      <c r="DHE68" s="1124"/>
      <c r="DHF68" s="1124"/>
      <c r="DHG68" s="412"/>
      <c r="DHH68" s="1124"/>
      <c r="DHI68" s="236"/>
      <c r="DHJ68" s="1124"/>
      <c r="DHK68" s="1124"/>
      <c r="DHL68" s="1124"/>
      <c r="DHM68" s="238"/>
      <c r="DHN68" s="1124"/>
      <c r="DHO68" s="1124"/>
      <c r="DHP68" s="1124"/>
      <c r="DHQ68" s="1124"/>
      <c r="DHR68" s="1124"/>
      <c r="DHS68" s="1124"/>
      <c r="DHT68" s="1124"/>
      <c r="DHU68" s="1124"/>
      <c r="DHV68" s="238"/>
      <c r="DHW68" s="1124"/>
      <c r="DHX68" s="1124"/>
      <c r="DHY68" s="1124"/>
      <c r="DHZ68" s="1124"/>
      <c r="DIA68" s="1124"/>
      <c r="DIB68" s="1124"/>
      <c r="DIC68" s="1124"/>
      <c r="DID68" s="1124"/>
      <c r="DIE68" s="1124"/>
      <c r="DIF68" s="1124"/>
      <c r="DIG68" s="1124"/>
      <c r="DIH68" s="1124"/>
      <c r="DII68" s="1124"/>
      <c r="DIJ68" s="1124"/>
      <c r="DIK68" s="1124"/>
      <c r="DIL68" s="1124"/>
      <c r="DIM68" s="1124"/>
      <c r="DIN68" s="1124"/>
      <c r="DIO68" s="1124"/>
      <c r="DIP68" s="1124"/>
      <c r="DIQ68" s="1124"/>
      <c r="DIR68" s="1124"/>
      <c r="DIS68" s="1124"/>
      <c r="DIT68" s="1124"/>
      <c r="DIU68" s="1124"/>
      <c r="DIV68" s="1124"/>
      <c r="DIW68" s="1124"/>
      <c r="DIX68" s="1124"/>
      <c r="DIY68" s="1124"/>
      <c r="DIZ68" s="1124"/>
      <c r="DJA68" s="1124"/>
      <c r="DJB68" s="1124"/>
      <c r="DJC68" s="1124"/>
      <c r="DJD68" s="1124"/>
      <c r="DJE68" s="1124"/>
      <c r="DJF68" s="1124"/>
      <c r="DJG68" s="1124"/>
      <c r="DJH68" s="236"/>
      <c r="DJI68" s="1124"/>
      <c r="DJJ68" s="1124"/>
      <c r="DJK68" s="1124"/>
      <c r="DJL68" s="1124"/>
      <c r="DJM68" s="1124"/>
      <c r="DJN68" s="1124"/>
      <c r="DJO68" s="1124"/>
      <c r="DJP68" s="1132"/>
      <c r="DJQ68" s="1132"/>
      <c r="DJR68" s="1132"/>
      <c r="DJS68" s="1132"/>
      <c r="DJT68" s="1124"/>
      <c r="DJU68" s="238"/>
      <c r="DJV68" s="1124"/>
      <c r="DJW68" s="1124"/>
      <c r="DJX68" s="1124"/>
      <c r="DJY68" s="1124"/>
      <c r="DJZ68" s="1124"/>
      <c r="DKA68" s="1124"/>
      <c r="DKB68" s="1124"/>
      <c r="DKC68" s="1132"/>
      <c r="DKD68" s="1132"/>
      <c r="DKE68" s="1132"/>
      <c r="DKF68" s="1124"/>
      <c r="DKG68" s="1124"/>
      <c r="DKH68" s="236"/>
      <c r="DKI68" s="1124"/>
      <c r="DKJ68" s="1124"/>
      <c r="DKK68" s="1124"/>
      <c r="DKL68" s="1124"/>
      <c r="DKM68" s="1124"/>
      <c r="DKN68" s="1124"/>
      <c r="DKO68" s="412"/>
      <c r="DKP68" s="1124"/>
      <c r="DKQ68" s="236"/>
      <c r="DKR68" s="1124"/>
      <c r="DKS68" s="1124"/>
      <c r="DKT68" s="1124"/>
      <c r="DKU68" s="238"/>
      <c r="DKV68" s="1124"/>
      <c r="DKW68" s="1124"/>
      <c r="DKX68" s="1124"/>
      <c r="DKY68" s="1124"/>
      <c r="DKZ68" s="1124"/>
      <c r="DLA68" s="1124"/>
      <c r="DLB68" s="1124"/>
      <c r="DLC68" s="1124"/>
      <c r="DLD68" s="238"/>
      <c r="DLE68" s="1124"/>
      <c r="DLF68" s="1124"/>
      <c r="DLG68" s="1124"/>
      <c r="DLH68" s="1124"/>
      <c r="DLI68" s="1124"/>
      <c r="DLJ68" s="1124"/>
      <c r="DLK68" s="1124"/>
      <c r="DLL68" s="1124"/>
      <c r="DLM68" s="1124"/>
      <c r="DLN68" s="1124"/>
      <c r="DLO68" s="1124"/>
      <c r="DLP68" s="1124"/>
      <c r="DLQ68" s="1124"/>
      <c r="DLR68" s="1124"/>
      <c r="DMP68" s="236"/>
      <c r="DMY68" s="236"/>
      <c r="DNC68" s="238"/>
      <c r="DNL68" s="238"/>
      <c r="DNO68" s="1124"/>
      <c r="DNP68" s="236"/>
      <c r="DNQ68" s="1124"/>
      <c r="DNR68" s="1124"/>
      <c r="DNS68" s="1124"/>
      <c r="DNT68" s="1124"/>
      <c r="DNU68" s="1124"/>
      <c r="DNV68" s="1124"/>
      <c r="DNW68" s="412"/>
      <c r="DNX68" s="1124"/>
      <c r="DNY68" s="236"/>
      <c r="DNZ68" s="1124"/>
      <c r="DOA68" s="1124"/>
      <c r="DOB68" s="1124"/>
      <c r="DOC68" s="238"/>
      <c r="DOD68" s="1124"/>
      <c r="DOE68" s="1124"/>
      <c r="DOF68" s="1124"/>
      <c r="DOG68" s="1124"/>
      <c r="DOH68" s="1124"/>
      <c r="DOI68" s="1124"/>
      <c r="DOJ68" s="1124"/>
      <c r="DOK68" s="1124"/>
      <c r="DOL68" s="238"/>
      <c r="DOM68" s="1124"/>
      <c r="DON68" s="1124"/>
      <c r="DOZ68" s="792"/>
      <c r="DPA68" s="792"/>
      <c r="DPB68" s="792"/>
      <c r="DPC68" s="792"/>
      <c r="DPD68" s="792"/>
      <c r="DPE68" s="792"/>
      <c r="DPF68" s="792"/>
      <c r="DPG68" s="792"/>
      <c r="DPH68" s="792"/>
      <c r="DPI68" s="792"/>
      <c r="DPJ68" s="792"/>
      <c r="DPK68" s="792"/>
      <c r="DPL68" s="792"/>
      <c r="DPM68" s="792"/>
      <c r="DPN68" s="792"/>
      <c r="DPO68" s="792"/>
      <c r="DPP68" s="792"/>
      <c r="DPQ68" s="792"/>
      <c r="DPR68" s="792"/>
      <c r="DPS68" s="792"/>
      <c r="DPT68" s="792"/>
      <c r="DPU68" s="792"/>
      <c r="DPV68" s="792"/>
      <c r="DPW68" s="792"/>
      <c r="DPX68" s="792"/>
      <c r="DPY68" s="792"/>
      <c r="DPZ68" s="792"/>
      <c r="DQA68" s="792"/>
      <c r="DQB68" s="792"/>
      <c r="DQC68" s="792"/>
      <c r="DRM68" s="1124"/>
      <c r="DRN68" s="236"/>
      <c r="DRO68" s="1124"/>
      <c r="DRP68" s="1124"/>
      <c r="DRQ68" s="1124"/>
      <c r="DRR68" s="1124"/>
      <c r="DRS68" s="1124"/>
      <c r="DRT68" s="1124"/>
      <c r="DRU68" s="412"/>
      <c r="DRV68" s="1124"/>
      <c r="DRW68" s="236"/>
      <c r="DRX68" s="1124"/>
      <c r="DRY68" s="1124"/>
      <c r="DSA68" s="238"/>
      <c r="DSJ68" s="238"/>
      <c r="DSN68" s="236"/>
      <c r="DSW68" s="236"/>
      <c r="DTA68" s="238"/>
      <c r="DTJ68" s="238"/>
      <c r="DTN68" s="236"/>
      <c r="DTW68" s="236"/>
      <c r="DVF68" s="241"/>
      <c r="DVG68" s="241"/>
      <c r="DVH68" s="241"/>
      <c r="DVI68" s="241"/>
      <c r="DVJ68" s="241"/>
      <c r="DVK68" s="241"/>
      <c r="DVL68" s="241"/>
      <c r="DVM68" s="241"/>
      <c r="DVN68" s="241"/>
      <c r="DVO68" s="241"/>
      <c r="DVP68" s="241"/>
      <c r="DVQ68" s="241"/>
      <c r="DVR68" s="241"/>
      <c r="DVS68" s="241"/>
      <c r="DVT68" s="241"/>
      <c r="DVU68" s="241"/>
      <c r="DVV68" s="241"/>
      <c r="DVW68" s="241"/>
      <c r="DVX68" s="241"/>
      <c r="DVY68" s="241"/>
      <c r="DVZ68" s="241"/>
      <c r="DWA68" s="241"/>
      <c r="DWB68" s="241"/>
      <c r="DWC68" s="241"/>
      <c r="DWD68" s="241"/>
      <c r="DWE68" s="241"/>
      <c r="DWF68" s="241"/>
      <c r="DWG68" s="241"/>
      <c r="DWH68" s="241"/>
      <c r="DWI68" s="241"/>
      <c r="DWJ68" s="241"/>
      <c r="DWK68" s="241"/>
      <c r="DWL68" s="241"/>
      <c r="DWM68" s="241"/>
      <c r="DWN68" s="241"/>
      <c r="DWO68" s="241"/>
      <c r="DWP68" s="241"/>
      <c r="DWQ68" s="241"/>
      <c r="DWR68" s="241"/>
      <c r="DWS68" s="241"/>
      <c r="DWT68" s="1157"/>
      <c r="DWU68" s="1157"/>
      <c r="DWV68" s="1157"/>
      <c r="DWW68" s="1157"/>
      <c r="DWX68" s="1157"/>
      <c r="DWY68" s="1157"/>
      <c r="DWZ68" s="1157"/>
      <c r="DXA68" s="1157"/>
      <c r="DXB68" s="1157"/>
      <c r="DXC68" s="1157"/>
      <c r="DXD68" s="1157"/>
      <c r="DXE68" s="1157"/>
      <c r="DXF68" s="1157"/>
      <c r="DXG68" s="1142"/>
      <c r="DXI68" s="236"/>
      <c r="DXR68" s="236"/>
      <c r="DXV68" s="238"/>
      <c r="DYE68" s="238"/>
      <c r="DYH68" s="1124"/>
      <c r="DYI68" s="236"/>
      <c r="DYJ68" s="1124"/>
      <c r="DYK68" s="1124"/>
      <c r="DYL68" s="1124"/>
      <c r="DYM68" s="1124"/>
      <c r="DYN68" s="1124"/>
      <c r="DYO68" s="1124"/>
      <c r="DYP68" s="412"/>
      <c r="DYQ68" s="1124"/>
      <c r="DYR68" s="236"/>
      <c r="DYS68" s="1124"/>
      <c r="DYT68" s="1124"/>
      <c r="DYV68" s="238"/>
      <c r="DZE68" s="238"/>
      <c r="DZT68" s="241"/>
      <c r="DZU68" s="241"/>
      <c r="DZV68" s="241"/>
      <c r="DZW68" s="241"/>
      <c r="DZX68" s="241"/>
      <c r="DZY68" s="241"/>
      <c r="DZZ68" s="241"/>
      <c r="EAA68" s="241"/>
      <c r="EAB68" s="241"/>
      <c r="EAC68" s="241"/>
      <c r="EAD68" s="241"/>
      <c r="EAE68" s="241"/>
      <c r="EAF68" s="241"/>
      <c r="EAG68" s="241"/>
      <c r="EAH68" s="241"/>
      <c r="EAI68" s="241"/>
      <c r="EAJ68" s="241"/>
      <c r="EAK68" s="241"/>
      <c r="EAL68" s="241"/>
      <c r="EAM68" s="241"/>
      <c r="EAN68" s="241"/>
      <c r="EAO68" s="241"/>
      <c r="EAP68" s="241"/>
      <c r="EAQ68" s="241"/>
      <c r="EAR68" s="241"/>
      <c r="EAS68" s="241"/>
      <c r="EAT68" s="241"/>
      <c r="EAU68" s="241"/>
      <c r="EAV68" s="241"/>
      <c r="EAW68" s="241"/>
      <c r="EAX68" s="241"/>
      <c r="EAY68" s="241"/>
      <c r="EAZ68" s="241"/>
      <c r="EBA68" s="241"/>
      <c r="EBB68" s="241"/>
      <c r="EBC68" s="241"/>
      <c r="EBD68" s="241"/>
      <c r="EBE68" s="241"/>
      <c r="EBG68" s="236"/>
      <c r="EBP68" s="236"/>
      <c r="EBT68" s="238"/>
      <c r="ECC68" s="238"/>
      <c r="ECF68" s="1124"/>
      <c r="ECG68" s="236"/>
      <c r="ECH68" s="1124"/>
      <c r="ECI68" s="1124"/>
      <c r="ECJ68" s="1124"/>
      <c r="ECK68" s="1124"/>
      <c r="ECL68" s="1124"/>
      <c r="ECM68" s="1124"/>
      <c r="ECN68" s="412"/>
      <c r="ECO68" s="1124"/>
      <c r="ECP68" s="236"/>
      <c r="ECQ68" s="1124"/>
      <c r="ECR68" s="1124"/>
      <c r="ECS68" s="1124"/>
      <c r="ECT68" s="238"/>
      <c r="ECU68" s="1124"/>
      <c r="ECV68" s="1124"/>
      <c r="ECW68" s="1124"/>
      <c r="ECX68" s="1124"/>
      <c r="ECY68" s="1124"/>
      <c r="ECZ68" s="1124"/>
      <c r="EDA68" s="1124"/>
      <c r="EDB68" s="1124"/>
      <c r="EDC68" s="238"/>
      <c r="EDD68" s="1124"/>
      <c r="EDE68" s="1124"/>
      <c r="EDG68" s="236"/>
      <c r="EDP68" s="236"/>
      <c r="EDT68" s="238"/>
      <c r="EEC68" s="238"/>
      <c r="EEG68" s="236"/>
      <c r="EEP68" s="236"/>
      <c r="EES68" s="241"/>
      <c r="EET68" s="241"/>
      <c r="EEU68" s="241"/>
      <c r="EEV68" s="241"/>
      <c r="EEW68" s="241"/>
      <c r="EEX68" s="241"/>
      <c r="EEY68" s="241"/>
      <c r="EEZ68" s="241"/>
      <c r="EFA68" s="241"/>
      <c r="EFB68" s="241"/>
      <c r="EFC68" s="241"/>
      <c r="EFD68" s="241"/>
      <c r="EFE68" s="241"/>
      <c r="EFF68" s="241"/>
      <c r="EFG68" s="241"/>
      <c r="EFH68" s="241"/>
      <c r="EFI68" s="241"/>
      <c r="EFJ68" s="241"/>
      <c r="EFK68" s="241"/>
      <c r="EFL68" s="241"/>
      <c r="EFM68" s="241"/>
      <c r="EFN68" s="241"/>
      <c r="EFO68" s="241"/>
      <c r="EFP68" s="241"/>
      <c r="EFQ68" s="241"/>
      <c r="EFR68" s="241"/>
      <c r="EFS68" s="241"/>
      <c r="EFT68" s="241"/>
      <c r="EFU68" s="241"/>
      <c r="EFV68" s="241"/>
      <c r="EFW68" s="241"/>
      <c r="EFX68" s="241"/>
      <c r="EFY68" s="241"/>
      <c r="EFZ68" s="241"/>
      <c r="EGA68" s="241"/>
      <c r="EGB68" s="241"/>
      <c r="EGC68" s="241"/>
      <c r="EGD68" s="241"/>
      <c r="EGE68" s="241"/>
      <c r="EGF68" s="241"/>
      <c r="EGG68" s="241"/>
      <c r="EGH68" s="241"/>
      <c r="EGI68" s="241"/>
      <c r="EGJ68" s="241"/>
      <c r="EGK68" s="241"/>
      <c r="EGL68" s="241"/>
      <c r="EGM68" s="241"/>
      <c r="EGN68" s="241"/>
      <c r="EGO68" s="241"/>
      <c r="EGP68" s="241"/>
      <c r="EGQ68" s="241"/>
      <c r="EGR68" s="226"/>
      <c r="EGS68" s="226"/>
      <c r="EGT68" s="226"/>
      <c r="EGU68" s="226"/>
      <c r="EGV68" s="226"/>
      <c r="EGW68" s="226"/>
      <c r="EGX68" s="226"/>
      <c r="EGY68" s="226"/>
      <c r="EGZ68" s="226"/>
      <c r="EHA68" s="226"/>
      <c r="EHB68" s="226"/>
      <c r="EHC68" s="226"/>
      <c r="EHD68" s="226"/>
      <c r="EHE68" s="226"/>
      <c r="EHF68" s="226"/>
      <c r="EHG68" s="226"/>
      <c r="EHH68" s="616"/>
      <c r="EHI68" s="616"/>
      <c r="EHJ68" s="226"/>
      <c r="EHK68" s="226"/>
      <c r="EHL68" s="226"/>
      <c r="EHM68" s="226"/>
      <c r="EHN68" s="226"/>
      <c r="EHO68" s="226"/>
      <c r="EHP68" s="226"/>
      <c r="EHQ68" s="226"/>
      <c r="EHR68" s="226"/>
      <c r="EHS68" s="226"/>
      <c r="EHT68" s="226"/>
      <c r="EHU68" s="226"/>
      <c r="EHV68" s="226"/>
      <c r="EHW68" s="226"/>
      <c r="EHX68" s="1124"/>
      <c r="EHY68" s="236"/>
      <c r="EHZ68" s="1124"/>
      <c r="EIA68" s="1124"/>
      <c r="EIB68" s="1124"/>
      <c r="EIC68" s="1124"/>
      <c r="EID68" s="1124"/>
      <c r="EIE68" s="1124"/>
      <c r="EIF68" s="412"/>
      <c r="EIG68" s="1124"/>
      <c r="EIH68" s="236"/>
      <c r="EII68" s="1124"/>
      <c r="EIJ68" s="1124"/>
      <c r="EIK68" s="1124"/>
      <c r="EIL68" s="238"/>
      <c r="EIM68" s="1124"/>
      <c r="EIN68" s="1124"/>
      <c r="EIO68" s="1124"/>
      <c r="EIP68" s="1124"/>
      <c r="EIQ68" s="1124"/>
      <c r="EIR68" s="1124"/>
      <c r="EIS68" s="1124"/>
      <c r="EIT68" s="1124"/>
      <c r="EIU68" s="238"/>
      <c r="EIV68" s="1124"/>
      <c r="EIW68" s="1124"/>
      <c r="EIY68" s="236"/>
      <c r="EJH68" s="236"/>
      <c r="EJL68" s="238"/>
      <c r="EJU68" s="238"/>
      <c r="EJY68" s="236"/>
      <c r="EKH68" s="236"/>
      <c r="EKL68" s="1516"/>
      <c r="EKM68" s="1516"/>
      <c r="EKN68" s="1516"/>
      <c r="EKO68" s="1516"/>
      <c r="EKP68" s="1516"/>
      <c r="EMN68" s="236"/>
      <c r="EMW68" s="236"/>
      <c r="ENA68" s="238"/>
      <c r="ENJ68" s="238"/>
      <c r="ENM68" s="1124"/>
      <c r="ENN68" s="236"/>
      <c r="ENO68" s="1124"/>
      <c r="ENP68" s="1124"/>
      <c r="ENQ68" s="1124"/>
      <c r="ENR68" s="1124"/>
      <c r="ENS68" s="1124"/>
      <c r="ENT68" s="1124"/>
      <c r="ENU68" s="412"/>
      <c r="ENV68" s="1124"/>
      <c r="ENW68" s="236"/>
      <c r="ENX68" s="1124"/>
      <c r="ENY68" s="1124"/>
      <c r="ENZ68" s="1124"/>
      <c r="EOA68" s="238"/>
      <c r="EOB68" s="1124"/>
      <c r="EOC68" s="1124"/>
      <c r="EOD68" s="1124"/>
      <c r="EOE68" s="1124"/>
      <c r="EOF68" s="1124"/>
      <c r="EOG68" s="1124"/>
      <c r="EOH68" s="1124"/>
      <c r="EOI68" s="1124"/>
      <c r="EOJ68" s="238"/>
      <c r="EOK68" s="1124"/>
      <c r="EOL68" s="1124"/>
      <c r="EOM68" s="1124"/>
      <c r="EON68" s="1516"/>
      <c r="EOO68" s="1516"/>
      <c r="EOP68" s="1516"/>
      <c r="EOQ68" s="1516"/>
      <c r="EOR68" s="1516"/>
      <c r="EOX68" s="792"/>
      <c r="EOY68" s="792"/>
      <c r="EOZ68" s="792"/>
      <c r="EPA68" s="792"/>
      <c r="EPB68" s="792"/>
      <c r="EPC68" s="792"/>
      <c r="EPD68" s="792"/>
      <c r="EPE68" s="792"/>
      <c r="EPF68" s="792"/>
      <c r="EPG68" s="792"/>
      <c r="EPH68" s="792"/>
      <c r="EPI68" s="792"/>
      <c r="EPJ68" s="792"/>
      <c r="EPK68" s="792"/>
      <c r="EPL68" s="792"/>
      <c r="EPM68" s="792"/>
      <c r="EPN68" s="792"/>
      <c r="EQE68" s="1263"/>
      <c r="EQF68" s="1194"/>
      <c r="EQG68" s="1263"/>
      <c r="EQH68" s="1263"/>
      <c r="EQI68" s="1263"/>
      <c r="EQJ68" s="1263"/>
      <c r="EQK68" s="1263"/>
      <c r="EQL68" s="1263"/>
      <c r="EQM68" s="1192"/>
      <c r="EQN68" s="1263"/>
      <c r="EQO68" s="1194"/>
      <c r="EQP68" s="1263"/>
      <c r="EQQ68" s="1263"/>
      <c r="EQR68" s="1263"/>
      <c r="EQS68" s="1193"/>
      <c r="EQT68" s="1263"/>
      <c r="EQU68" s="1263"/>
      <c r="EQV68" s="1263"/>
      <c r="EQW68" s="1263"/>
      <c r="EQX68" s="1263"/>
      <c r="EQY68" s="1263"/>
      <c r="EQZ68" s="1263"/>
      <c r="ERA68" s="1263"/>
      <c r="ERB68" s="1193"/>
      <c r="ERC68" s="1263"/>
      <c r="ERD68" s="1263"/>
      <c r="ERE68" s="1263"/>
      <c r="ERF68" s="1516"/>
      <c r="ERG68" s="1516"/>
      <c r="ERH68" s="1516"/>
      <c r="ERI68" s="1516"/>
      <c r="ERJ68" s="1516"/>
      <c r="ERK68" s="1124"/>
      <c r="ERL68" s="1124"/>
      <c r="ERM68" s="1124"/>
      <c r="ERN68" s="1124"/>
      <c r="ERO68" s="1124"/>
      <c r="ERP68" s="1124"/>
      <c r="ERU68" s="271"/>
      <c r="ERV68" s="1664"/>
      <c r="ERW68" s="1664"/>
      <c r="ERX68" s="227"/>
      <c r="ETA68" s="1518"/>
      <c r="ETB68" s="1518"/>
      <c r="ETC68" s="1518"/>
      <c r="ETD68" s="1518"/>
      <c r="ETE68" s="1518"/>
      <c r="ETF68" s="1518"/>
    </row>
    <row r="69" spans="1:3906" ht="15" customHeight="1">
      <c r="B69" s="1518"/>
      <c r="C69" s="1518"/>
      <c r="D69" s="1518"/>
      <c r="E69" s="1518"/>
      <c r="F69" s="1518"/>
      <c r="G69" s="1518"/>
      <c r="J69" s="1310"/>
      <c r="K69" s="1310"/>
      <c r="L69" s="1310"/>
      <c r="M69" s="1310"/>
      <c r="N69" s="1310"/>
      <c r="O69" s="1310"/>
      <c r="P69" s="1310"/>
      <c r="Q69" s="1310"/>
      <c r="R69" s="1310"/>
      <c r="S69" s="1310"/>
      <c r="T69" s="1310"/>
      <c r="U69" s="1310"/>
      <c r="V69" s="1310"/>
      <c r="W69" s="1310"/>
      <c r="X69" s="1310"/>
      <c r="Y69" s="1310"/>
      <c r="Z69" s="1310"/>
      <c r="AA69" s="1310"/>
      <c r="AD69" s="1664"/>
      <c r="AE69" s="1664"/>
      <c r="AF69" s="413"/>
      <c r="AP69" s="227"/>
      <c r="AQ69" s="227"/>
      <c r="BC69" s="412"/>
      <c r="BF69" s="601"/>
      <c r="BG69" s="600"/>
      <c r="BH69" s="599"/>
      <c r="BI69" s="412"/>
      <c r="BK69" s="236"/>
      <c r="BP69" s="237"/>
      <c r="BX69" s="238"/>
      <c r="CA69" s="265"/>
      <c r="CB69" s="265"/>
      <c r="CM69" s="1124"/>
      <c r="CN69" s="1124"/>
      <c r="CO69" s="412"/>
      <c r="CP69" s="1124"/>
      <c r="CQ69" s="1124"/>
      <c r="CR69" s="601"/>
      <c r="CS69" s="600"/>
      <c r="CT69" s="599"/>
      <c r="CU69" s="412"/>
      <c r="CV69" s="1124"/>
      <c r="CW69" s="236"/>
      <c r="CX69" s="1124"/>
      <c r="CY69" s="1124"/>
      <c r="DB69" s="237"/>
      <c r="DJ69" s="238"/>
      <c r="DM69" s="265"/>
      <c r="DN69" s="265"/>
      <c r="EE69" s="1124"/>
      <c r="EF69" s="1124"/>
      <c r="EG69" s="1124"/>
      <c r="EH69" s="1124"/>
      <c r="EI69" s="1124"/>
      <c r="EJ69" s="1124"/>
      <c r="EK69" s="1124"/>
      <c r="EL69" s="1124"/>
      <c r="EM69" s="1124"/>
      <c r="EN69" s="1124"/>
      <c r="EO69" s="1124"/>
      <c r="EP69" s="1124"/>
      <c r="EQ69" s="412"/>
      <c r="ER69" s="1124"/>
      <c r="ES69" s="1124"/>
      <c r="ET69" s="601"/>
      <c r="EU69" s="600"/>
      <c r="EV69" s="599"/>
      <c r="EW69" s="412"/>
      <c r="EX69" s="1124"/>
      <c r="EY69" s="236"/>
      <c r="EZ69" s="1124"/>
      <c r="FA69" s="1124"/>
      <c r="FB69" s="1124"/>
      <c r="FC69" s="1124"/>
      <c r="FD69" s="237"/>
      <c r="FE69" s="1124"/>
      <c r="FF69" s="1124"/>
      <c r="FG69" s="1124"/>
      <c r="FH69" s="1124"/>
      <c r="FI69" s="1124"/>
      <c r="FJ69" s="1124"/>
      <c r="FK69" s="1124"/>
      <c r="FL69" s="238"/>
      <c r="FM69" s="1124"/>
      <c r="FN69" s="1124"/>
      <c r="FO69" s="265"/>
      <c r="FP69" s="265"/>
      <c r="FQ69" s="1124"/>
      <c r="FR69" s="1124"/>
      <c r="FS69" s="1124"/>
      <c r="FT69" s="1124"/>
      <c r="FU69" s="1124"/>
      <c r="FV69" s="1124"/>
      <c r="FW69" s="1124"/>
      <c r="FX69" s="1124"/>
      <c r="FY69" s="1124"/>
      <c r="FZ69" s="1124"/>
      <c r="GA69" s="1124"/>
      <c r="GB69" s="1124"/>
      <c r="GC69" s="1124"/>
      <c r="GD69" s="1124"/>
      <c r="GE69" s="1124"/>
      <c r="GF69" s="1124"/>
      <c r="GG69" s="1124"/>
      <c r="GH69" s="1124"/>
      <c r="GI69" s="1124"/>
      <c r="GJ69" s="1124"/>
      <c r="GK69" s="1124"/>
      <c r="GL69" s="1124"/>
      <c r="GM69" s="1124"/>
      <c r="GN69" s="1124"/>
      <c r="GO69" s="1124"/>
      <c r="GP69" s="1124"/>
      <c r="GQ69" s="1124"/>
      <c r="GR69" s="1124"/>
      <c r="GS69" s="412"/>
      <c r="GT69" s="1124"/>
      <c r="GU69" s="1124"/>
      <c r="GV69" s="601"/>
      <c r="GW69" s="600"/>
      <c r="GX69" s="599"/>
      <c r="GY69" s="412"/>
      <c r="GZ69" s="1124"/>
      <c r="HA69" s="236"/>
      <c r="HB69" s="1124"/>
      <c r="HC69" s="1124"/>
      <c r="HD69" s="1124"/>
      <c r="HE69" s="1124"/>
      <c r="HF69" s="237"/>
      <c r="HG69" s="1124"/>
      <c r="HH69" s="1124"/>
      <c r="HI69" s="1124"/>
      <c r="HJ69" s="1124"/>
      <c r="HK69" s="1124"/>
      <c r="HL69" s="1124"/>
      <c r="HM69" s="1124"/>
      <c r="HN69" s="238"/>
      <c r="HO69" s="1124"/>
      <c r="HP69" s="1124"/>
      <c r="HQ69" s="265"/>
      <c r="HR69" s="265"/>
      <c r="HS69" s="1124"/>
      <c r="HT69" s="1124"/>
      <c r="HU69" s="1124"/>
      <c r="HV69" s="1124"/>
      <c r="HW69" s="1124"/>
      <c r="HX69" s="1124"/>
      <c r="HY69" s="1124"/>
      <c r="HZ69" s="1124"/>
      <c r="IA69" s="1124"/>
      <c r="IB69" s="1124"/>
      <c r="IC69" s="1124"/>
      <c r="ID69" s="1124"/>
      <c r="IE69" s="1124"/>
      <c r="IF69" s="1124"/>
      <c r="IG69" s="1124"/>
      <c r="IH69" s="1124"/>
      <c r="II69" s="1124"/>
      <c r="IJ69" s="1124"/>
      <c r="IK69" s="1124"/>
      <c r="IL69" s="1124"/>
      <c r="IM69" s="1124"/>
      <c r="IN69" s="1124"/>
      <c r="IO69" s="1124"/>
      <c r="IP69" s="1124"/>
      <c r="IQ69" s="1124"/>
      <c r="IR69" s="1124"/>
      <c r="IS69" s="1124"/>
      <c r="IT69" s="1124"/>
      <c r="IU69" s="412"/>
      <c r="IV69" s="1124"/>
      <c r="IW69" s="1124"/>
      <c r="IX69" s="601"/>
      <c r="IY69" s="600"/>
      <c r="IZ69" s="599"/>
      <c r="JA69" s="412"/>
      <c r="JB69" s="1124"/>
      <c r="JC69" s="236"/>
      <c r="JD69" s="1124"/>
      <c r="JE69" s="1124"/>
      <c r="JF69" s="1124"/>
      <c r="JG69" s="1124"/>
      <c r="JH69" s="237"/>
      <c r="JI69" s="1124"/>
      <c r="JJ69" s="1124"/>
      <c r="JK69" s="1124"/>
      <c r="JL69" s="1124"/>
      <c r="JM69" s="1124"/>
      <c r="JN69" s="1124"/>
      <c r="JO69" s="1124"/>
      <c r="JP69" s="238"/>
      <c r="JQ69" s="1124"/>
      <c r="JR69" s="1124"/>
      <c r="JS69" s="265"/>
      <c r="JT69" s="265"/>
      <c r="JU69" s="1124"/>
      <c r="JV69" s="1124"/>
      <c r="JW69" s="1124"/>
      <c r="JX69" s="1124"/>
      <c r="JY69" s="1124"/>
      <c r="JZ69" s="1124"/>
      <c r="KA69" s="1124"/>
      <c r="KB69" s="1124"/>
      <c r="KC69" s="1124"/>
      <c r="KD69" s="1124"/>
      <c r="KE69" s="1124"/>
      <c r="KF69" s="1124"/>
      <c r="KG69" s="1124"/>
      <c r="KH69" s="1124"/>
      <c r="KI69" s="1124"/>
      <c r="KJ69" s="1124"/>
      <c r="KK69" s="1124"/>
      <c r="KL69" s="1124"/>
      <c r="KM69" s="1124"/>
      <c r="KN69" s="1124"/>
      <c r="KO69" s="1124"/>
      <c r="KP69" s="1124"/>
      <c r="KQ69" s="1124"/>
      <c r="KR69" s="1124"/>
      <c r="KS69" s="1124"/>
      <c r="KT69" s="1124"/>
      <c r="KU69" s="1124"/>
      <c r="KV69" s="1124"/>
      <c r="KW69" s="412"/>
      <c r="KX69" s="1124"/>
      <c r="KY69" s="1124"/>
      <c r="KZ69" s="601"/>
      <c r="LA69" s="600"/>
      <c r="LB69" s="599"/>
      <c r="LC69" s="412"/>
      <c r="LD69" s="1124"/>
      <c r="LE69" s="236"/>
      <c r="LF69" s="1124"/>
      <c r="LG69" s="1124"/>
      <c r="LH69" s="1124"/>
      <c r="LI69" s="1124"/>
      <c r="LJ69" s="237"/>
      <c r="LK69" s="1124"/>
      <c r="LL69" s="1124"/>
      <c r="LM69" s="1124"/>
      <c r="LN69" s="1124"/>
      <c r="LO69" s="1124"/>
      <c r="LP69" s="1124"/>
      <c r="LQ69" s="1124"/>
      <c r="LR69" s="238"/>
      <c r="LS69" s="1124"/>
      <c r="LT69" s="1124"/>
      <c r="LU69" s="265"/>
      <c r="LV69" s="265"/>
      <c r="LW69" s="1124"/>
      <c r="LX69" s="1124"/>
      <c r="LY69" s="1124"/>
      <c r="LZ69" s="1124"/>
      <c r="MA69" s="1124"/>
      <c r="MB69" s="1124"/>
      <c r="MC69" s="1124"/>
      <c r="MD69" s="1124"/>
      <c r="ME69" s="1124"/>
      <c r="MF69" s="1124"/>
      <c r="MG69" s="1124"/>
      <c r="MH69" s="1124"/>
      <c r="MI69" s="1124"/>
      <c r="MJ69" s="1124"/>
      <c r="MK69" s="1124"/>
      <c r="ML69" s="1124"/>
      <c r="MM69" s="1124"/>
      <c r="MN69" s="1124"/>
      <c r="MO69" s="1124"/>
      <c r="MP69" s="1124"/>
      <c r="MQ69" s="1124"/>
      <c r="MR69" s="1124"/>
      <c r="MS69" s="1124"/>
      <c r="MT69" s="1124"/>
      <c r="MU69" s="1124"/>
      <c r="MV69" s="1124"/>
      <c r="MW69" s="1124"/>
      <c r="MX69" s="1124"/>
      <c r="MY69" s="412"/>
      <c r="MZ69" s="1124"/>
      <c r="NA69" s="1124"/>
      <c r="NB69" s="601"/>
      <c r="NC69" s="600"/>
      <c r="ND69" s="599"/>
      <c r="NE69" s="412"/>
      <c r="NF69" s="1124"/>
      <c r="NG69" s="236"/>
      <c r="NH69" s="1124"/>
      <c r="NI69" s="1124"/>
      <c r="NJ69" s="1124"/>
      <c r="NK69" s="1124"/>
      <c r="NL69" s="237"/>
      <c r="NM69" s="1124"/>
      <c r="NN69" s="1124"/>
      <c r="NO69" s="1124"/>
      <c r="NP69" s="1124"/>
      <c r="NQ69" s="1124"/>
      <c r="NR69" s="1124"/>
      <c r="NS69" s="1124"/>
      <c r="NT69" s="238"/>
      <c r="NU69" s="1124"/>
      <c r="NV69" s="1124"/>
      <c r="NW69" s="265"/>
      <c r="NX69" s="265"/>
      <c r="NY69" s="1124"/>
      <c r="NZ69" s="1124"/>
      <c r="OA69" s="1124"/>
      <c r="OB69" s="1124"/>
      <c r="OC69" s="1124"/>
      <c r="OD69" s="1124"/>
      <c r="OE69" s="1124"/>
      <c r="OF69" s="1124"/>
      <c r="OG69" s="1124"/>
      <c r="OH69" s="1124"/>
      <c r="OI69" s="1124"/>
      <c r="OJ69" s="1124"/>
      <c r="OK69" s="412"/>
      <c r="OL69" s="1124"/>
      <c r="OM69" s="1124"/>
      <c r="ON69" s="601"/>
      <c r="OO69" s="600"/>
      <c r="OP69" s="599"/>
      <c r="OQ69" s="412"/>
      <c r="OR69" s="1124"/>
      <c r="OS69" s="236"/>
      <c r="OT69" s="1124"/>
      <c r="OU69" s="1124"/>
      <c r="OV69" s="1124"/>
      <c r="OW69" s="1124"/>
      <c r="OX69" s="237"/>
      <c r="OY69" s="1124"/>
      <c r="OZ69" s="1124"/>
      <c r="PA69" s="1124"/>
      <c r="PI69" s="265"/>
      <c r="PJ69" s="265"/>
      <c r="PM69" s="1124"/>
      <c r="PN69" s="1124"/>
      <c r="PO69" s="1124"/>
      <c r="PP69" s="1124"/>
      <c r="PQ69" s="1124"/>
      <c r="PR69" s="1124"/>
      <c r="PS69" s="1124"/>
      <c r="PT69" s="1124"/>
      <c r="PU69" s="1124"/>
      <c r="PV69" s="1124"/>
      <c r="PW69" s="412"/>
      <c r="PX69" s="1124"/>
      <c r="PY69" s="1124"/>
      <c r="PZ69" s="601"/>
      <c r="QA69" s="600"/>
      <c r="QB69" s="599"/>
      <c r="QC69" s="412"/>
      <c r="QD69" s="1124"/>
      <c r="QE69" s="236"/>
      <c r="QF69" s="1124"/>
      <c r="QG69" s="1124"/>
      <c r="QH69" s="1124"/>
      <c r="QI69" s="1124"/>
      <c r="QJ69" s="237"/>
      <c r="QK69" s="1124"/>
      <c r="QL69" s="1124"/>
      <c r="QM69" s="1124"/>
      <c r="QN69" s="1124"/>
      <c r="QO69" s="1124"/>
      <c r="QP69" s="1124"/>
      <c r="QQ69" s="1124"/>
      <c r="QR69" s="238"/>
      <c r="QS69" s="1124"/>
      <c r="QT69" s="1124"/>
      <c r="QU69" s="265"/>
      <c r="QV69" s="265"/>
      <c r="QW69" s="1124"/>
      <c r="QX69" s="1124"/>
      <c r="QY69" s="1124"/>
      <c r="QZ69" s="1124"/>
      <c r="RA69" s="1124"/>
      <c r="RB69" s="1124"/>
      <c r="RC69" s="1124"/>
      <c r="RD69" s="1124"/>
      <c r="RE69" s="1124"/>
      <c r="RF69" s="1124"/>
      <c r="RG69" s="1124"/>
      <c r="RH69" s="1124"/>
      <c r="RI69" s="1124"/>
      <c r="RJ69" s="1124"/>
      <c r="RK69" s="1124"/>
      <c r="RL69" s="1124"/>
      <c r="RM69" s="1124"/>
      <c r="RN69" s="1124"/>
      <c r="RO69" s="1124"/>
      <c r="RP69" s="1124"/>
      <c r="RQ69" s="1124"/>
      <c r="RR69" s="1124"/>
      <c r="RS69" s="1124"/>
      <c r="RT69" s="1124"/>
      <c r="RU69" s="1124"/>
      <c r="RV69" s="1124"/>
      <c r="RW69" s="1124"/>
      <c r="RX69" s="1124"/>
      <c r="RY69" s="412"/>
      <c r="RZ69" s="1124"/>
      <c r="SA69" s="1124"/>
      <c r="SB69" s="601"/>
      <c r="SC69" s="600"/>
      <c r="SD69" s="599"/>
      <c r="SE69" s="412"/>
      <c r="SF69" s="1124"/>
      <c r="SG69" s="236"/>
      <c r="SH69" s="1124"/>
      <c r="SI69" s="1124"/>
      <c r="SJ69" s="1124"/>
      <c r="SK69" s="1124"/>
      <c r="SL69" s="237"/>
      <c r="SM69" s="1124"/>
      <c r="SN69" s="1124"/>
      <c r="SO69" s="1124"/>
      <c r="SP69" s="1124"/>
      <c r="SQ69" s="1124"/>
      <c r="SR69" s="1124"/>
      <c r="SS69" s="1124"/>
      <c r="ST69" s="238"/>
      <c r="SU69" s="1124"/>
      <c r="SV69" s="1124"/>
      <c r="SW69" s="265"/>
      <c r="SX69" s="265"/>
      <c r="SY69" s="1124"/>
      <c r="SZ69" s="1124"/>
      <c r="TA69" s="1124"/>
      <c r="TB69" s="1124"/>
      <c r="TC69" s="1124"/>
      <c r="TD69" s="1124"/>
      <c r="TE69" s="1124"/>
      <c r="TF69" s="1124"/>
      <c r="TG69" s="1124"/>
      <c r="TH69" s="1124"/>
      <c r="TI69" s="1124"/>
      <c r="TJ69" s="1124"/>
      <c r="TK69" s="1124"/>
      <c r="TL69" s="1124"/>
      <c r="TM69" s="1124"/>
      <c r="TN69" s="1124"/>
      <c r="TO69" s="1124"/>
      <c r="TP69" s="1124"/>
      <c r="TQ69" s="1124"/>
      <c r="TR69" s="1124"/>
      <c r="TS69" s="1124"/>
      <c r="TT69" s="1124"/>
      <c r="TU69" s="1124"/>
      <c r="TV69" s="1124"/>
      <c r="TW69" s="1124"/>
      <c r="TX69" s="1124"/>
      <c r="TY69" s="1124"/>
      <c r="TZ69" s="1124"/>
      <c r="UA69" s="412"/>
      <c r="UB69" s="1124"/>
      <c r="UC69" s="1124"/>
      <c r="UD69" s="601"/>
      <c r="UE69" s="600"/>
      <c r="UF69" s="599"/>
      <c r="UG69" s="412"/>
      <c r="UH69" s="1124"/>
      <c r="UI69" s="236"/>
      <c r="UJ69" s="1124"/>
      <c r="UK69" s="1124"/>
      <c r="UL69" s="1124"/>
      <c r="UM69" s="1124"/>
      <c r="UN69" s="237"/>
      <c r="UO69" s="1124"/>
      <c r="UP69" s="1124"/>
      <c r="UQ69" s="1124"/>
      <c r="UR69" s="1124"/>
      <c r="US69" s="1124"/>
      <c r="UT69" s="1124"/>
      <c r="UU69" s="1124"/>
      <c r="UV69" s="238"/>
      <c r="UW69" s="1124"/>
      <c r="UX69" s="1124"/>
      <c r="UY69" s="265"/>
      <c r="UZ69" s="265"/>
      <c r="VA69" s="1124"/>
      <c r="VB69" s="1124"/>
      <c r="VC69" s="1124"/>
      <c r="VD69" s="1124"/>
      <c r="VE69" s="1124"/>
      <c r="VF69" s="1124"/>
      <c r="VG69" s="1124"/>
      <c r="VH69" s="1124"/>
      <c r="VI69" s="1124"/>
      <c r="VJ69" s="1124"/>
      <c r="VK69" s="1124"/>
      <c r="VL69" s="1124"/>
      <c r="VM69" s="1124"/>
      <c r="VN69" s="1124"/>
      <c r="VO69" s="1124"/>
      <c r="VP69" s="1124"/>
      <c r="VQ69" s="1124"/>
      <c r="VR69" s="1124"/>
      <c r="VS69" s="1124"/>
      <c r="VT69" s="1124"/>
      <c r="VU69" s="1124"/>
      <c r="VV69" s="1124"/>
      <c r="VW69" s="1124"/>
      <c r="VX69" s="1124"/>
      <c r="VY69" s="1124"/>
      <c r="VZ69" s="1124"/>
      <c r="WA69" s="1124"/>
      <c r="WB69" s="1124"/>
      <c r="WC69" s="412"/>
      <c r="WD69" s="1124"/>
      <c r="WE69" s="1124"/>
      <c r="WF69" s="601"/>
      <c r="WG69" s="600"/>
      <c r="WH69" s="599"/>
      <c r="WI69" s="412"/>
      <c r="WJ69" s="1124"/>
      <c r="WK69" s="236"/>
      <c r="WL69" s="1124"/>
      <c r="WM69" s="1124"/>
      <c r="WN69" s="1124"/>
      <c r="WO69" s="1124"/>
      <c r="WP69" s="237"/>
      <c r="WQ69" s="1124"/>
      <c r="WR69" s="1124"/>
      <c r="WS69" s="1124"/>
      <c r="WT69" s="1124"/>
      <c r="WU69" s="1124"/>
      <c r="WV69" s="1124"/>
      <c r="WW69" s="1124"/>
      <c r="WX69" s="238"/>
      <c r="WY69" s="1124"/>
      <c r="WZ69" s="1124"/>
      <c r="XA69" s="265"/>
      <c r="XB69" s="265"/>
      <c r="XC69" s="1124"/>
      <c r="XD69" s="1124"/>
      <c r="XE69" s="1124"/>
      <c r="XF69" s="1124"/>
      <c r="XG69" s="1124"/>
      <c r="XH69" s="1124"/>
      <c r="XI69" s="1124"/>
      <c r="XJ69" s="1124"/>
      <c r="XK69" s="1124"/>
      <c r="XL69" s="1124"/>
      <c r="XM69" s="1124"/>
      <c r="XN69" s="1124"/>
      <c r="XO69" s="1124"/>
      <c r="XP69" s="1124"/>
      <c r="XQ69" s="1124"/>
      <c r="XR69" s="1124"/>
      <c r="XS69" s="1124"/>
      <c r="XT69" s="1124"/>
      <c r="XU69" s="1124"/>
      <c r="XV69" s="1124"/>
      <c r="XW69" s="1124"/>
      <c r="XX69" s="1124"/>
      <c r="XY69" s="1124"/>
      <c r="XZ69" s="1124"/>
      <c r="YA69" s="1124"/>
      <c r="YB69" s="1124"/>
      <c r="YC69" s="1124"/>
      <c r="YD69" s="1124"/>
      <c r="YE69" s="412"/>
      <c r="YF69" s="1124"/>
      <c r="YG69" s="1124"/>
      <c r="YH69" s="601"/>
      <c r="YI69" s="600"/>
      <c r="YJ69" s="599"/>
      <c r="YK69" s="412"/>
      <c r="YL69" s="1124"/>
      <c r="YM69" s="236"/>
      <c r="YN69" s="1124"/>
      <c r="YO69" s="1124"/>
      <c r="YP69" s="1124"/>
      <c r="YQ69" s="1124"/>
      <c r="YR69" s="237"/>
      <c r="YS69" s="1124"/>
      <c r="YT69" s="1124"/>
      <c r="YU69" s="1124"/>
      <c r="YV69" s="1124"/>
      <c r="YW69" s="1124"/>
      <c r="YX69" s="1124"/>
      <c r="YY69" s="1124"/>
      <c r="YZ69" s="238"/>
      <c r="ZA69" s="1124"/>
      <c r="ZB69" s="1124"/>
      <c r="ZC69" s="265"/>
      <c r="ZD69" s="265"/>
      <c r="ZE69" s="1124"/>
      <c r="ZF69" s="1124"/>
      <c r="ZG69" s="1124"/>
      <c r="ZH69" s="1124"/>
      <c r="ZI69" s="1124"/>
      <c r="ZJ69" s="1124"/>
      <c r="ZK69" s="1124"/>
      <c r="ZL69" s="1124"/>
      <c r="ZM69" s="1124"/>
      <c r="ZN69" s="1124"/>
      <c r="ZO69" s="1124"/>
      <c r="ZP69" s="1124"/>
      <c r="ZQ69" s="1124"/>
      <c r="ZR69" s="1124"/>
      <c r="ZS69" s="1124"/>
      <c r="ZT69" s="1124"/>
      <c r="ZU69" s="1124"/>
      <c r="ZV69" s="1124"/>
      <c r="ZW69" s="1124"/>
      <c r="ZX69" s="1124"/>
      <c r="ZY69" s="1124"/>
      <c r="ZZ69" s="1124"/>
      <c r="AAA69" s="1124"/>
      <c r="AAB69" s="1124"/>
      <c r="AAC69" s="1124"/>
      <c r="AAD69" s="1124"/>
      <c r="AAE69" s="1124"/>
      <c r="AAF69" s="1124"/>
      <c r="AAG69" s="412"/>
      <c r="AAH69" s="1124"/>
      <c r="AAI69" s="1124"/>
      <c r="AAJ69" s="601"/>
      <c r="AAK69" s="600"/>
      <c r="AAL69" s="599"/>
      <c r="AAM69" s="412"/>
      <c r="AAN69" s="1124"/>
      <c r="AAO69" s="236"/>
      <c r="AAP69" s="1124"/>
      <c r="AAQ69" s="1124"/>
      <c r="AAR69" s="1124"/>
      <c r="AAS69" s="1124"/>
      <c r="AAT69" s="237"/>
      <c r="AAU69" s="1124"/>
      <c r="AAV69" s="1124"/>
      <c r="AAW69" s="1124"/>
      <c r="AAX69" s="1124"/>
      <c r="AAY69" s="1124"/>
      <c r="AAZ69" s="1124"/>
      <c r="ABA69" s="1124"/>
      <c r="ABB69" s="238"/>
      <c r="ABC69" s="1124"/>
      <c r="ABD69" s="1124"/>
      <c r="ABE69" s="265"/>
      <c r="ABF69" s="265"/>
      <c r="ABG69" s="1124"/>
      <c r="ABH69" s="1124"/>
      <c r="ABI69" s="1124"/>
      <c r="ABJ69" s="1124"/>
      <c r="ABK69" s="1124"/>
      <c r="ABL69" s="1124"/>
      <c r="ABM69" s="1124"/>
      <c r="ABN69" s="1124"/>
      <c r="ABO69" s="1124"/>
      <c r="ABP69" s="1124"/>
      <c r="ABQ69" s="1124"/>
      <c r="ABR69" s="1124"/>
      <c r="ABS69" s="1124"/>
      <c r="ABT69" s="1124"/>
      <c r="ABU69" s="1124"/>
      <c r="ABV69" s="1124"/>
      <c r="ABW69" s="1124"/>
      <c r="ABX69" s="1124"/>
      <c r="ABY69" s="1124"/>
      <c r="ABZ69" s="1124"/>
      <c r="ACA69" s="1124"/>
      <c r="ACB69" s="1124"/>
      <c r="ACC69" s="1124"/>
      <c r="ACD69" s="1124"/>
      <c r="ACE69" s="1124"/>
      <c r="ACF69" s="1124"/>
      <c r="ACG69" s="1124"/>
      <c r="ACH69" s="1124"/>
      <c r="ACI69" s="412"/>
      <c r="ACJ69" s="1124"/>
      <c r="ACK69" s="1124"/>
      <c r="ACL69" s="601"/>
      <c r="ACM69" s="600"/>
      <c r="ACN69" s="599"/>
      <c r="ACO69" s="412"/>
      <c r="ACP69" s="1124"/>
      <c r="ACQ69" s="236"/>
      <c r="ACR69" s="1124"/>
      <c r="ACS69" s="1124"/>
      <c r="ACT69" s="1124"/>
      <c r="ACU69" s="1124"/>
      <c r="ACV69" s="237"/>
      <c r="ACW69" s="1124"/>
      <c r="ACX69" s="1124"/>
      <c r="ACY69" s="1124"/>
      <c r="ACZ69" s="1124"/>
      <c r="ADA69" s="1124"/>
      <c r="ADB69" s="1124"/>
      <c r="ADC69" s="1124"/>
      <c r="ADD69" s="238"/>
      <c r="ADE69" s="1124"/>
      <c r="ADF69" s="1124"/>
      <c r="ADG69" s="265"/>
      <c r="ADH69" s="265"/>
      <c r="ADI69" s="1124"/>
      <c r="ADJ69" s="1124"/>
      <c r="ADK69" s="1124"/>
      <c r="ADL69" s="1124"/>
      <c r="ADM69" s="1124"/>
      <c r="ADN69" s="1124"/>
      <c r="ADO69" s="1124"/>
      <c r="ADP69" s="1124"/>
      <c r="ADQ69" s="1124"/>
      <c r="ADR69" s="1124"/>
      <c r="ADS69" s="1124"/>
      <c r="ADT69" s="1124"/>
      <c r="ADU69" s="1124"/>
      <c r="ADV69" s="1124"/>
      <c r="ADW69" s="1124"/>
      <c r="ADX69" s="1124"/>
      <c r="ADY69" s="1124"/>
      <c r="ADZ69" s="1124"/>
      <c r="AEA69" s="1124"/>
      <c r="AEB69" s="1124"/>
      <c r="AEC69" s="1124"/>
      <c r="AED69" s="1124"/>
      <c r="AEE69" s="1124"/>
      <c r="AEF69" s="1124"/>
      <c r="AEG69" s="1124"/>
      <c r="AEH69" s="1124"/>
      <c r="AEI69" s="1124"/>
      <c r="AEJ69" s="1124"/>
      <c r="AEK69" s="412"/>
      <c r="AEL69" s="1124"/>
      <c r="AEM69" s="1124"/>
      <c r="AEN69" s="601"/>
      <c r="AEO69" s="600"/>
      <c r="AEP69" s="599"/>
      <c r="AEQ69" s="412"/>
      <c r="AER69" s="1124"/>
      <c r="AES69" s="236"/>
      <c r="AET69" s="1124"/>
      <c r="AEU69" s="1124"/>
      <c r="AEV69" s="1124"/>
      <c r="AEW69" s="1124"/>
      <c r="AEX69" s="237"/>
      <c r="AEY69" s="1124"/>
      <c r="AEZ69" s="1124"/>
      <c r="AFA69" s="1124"/>
      <c r="AFB69" s="1124"/>
      <c r="AFC69" s="1124"/>
      <c r="AFD69" s="1124"/>
      <c r="AFE69" s="1124"/>
      <c r="AFF69" s="238"/>
      <c r="AFG69" s="1124"/>
      <c r="AFH69" s="1124"/>
      <c r="AFI69" s="265"/>
      <c r="AFJ69" s="265"/>
      <c r="AFK69" s="1124"/>
      <c r="AFL69" s="1124"/>
      <c r="AFM69" s="1124"/>
      <c r="AFN69" s="1124"/>
      <c r="AFO69" s="1124"/>
      <c r="AFP69" s="1124"/>
      <c r="AFQ69" s="1124"/>
      <c r="AFR69" s="1124"/>
      <c r="AFS69" s="1124"/>
      <c r="AFT69" s="1124"/>
      <c r="AFU69" s="1124"/>
      <c r="AFV69" s="1124"/>
      <c r="AFW69" s="1124"/>
      <c r="AFX69" s="1124"/>
      <c r="AFY69" s="1124"/>
      <c r="AFZ69" s="1124"/>
      <c r="AGA69" s="1124"/>
      <c r="AGB69" s="1124"/>
      <c r="AGC69" s="1124"/>
      <c r="AGD69" s="1124"/>
      <c r="AGE69" s="1124"/>
      <c r="AGF69" s="1124"/>
      <c r="AGG69" s="1124"/>
      <c r="AGH69" s="1124"/>
      <c r="AGI69" s="1124"/>
      <c r="AGJ69" s="1124"/>
      <c r="AGK69" s="1124"/>
      <c r="AGL69" s="1124"/>
      <c r="AGM69" s="412"/>
      <c r="AGN69" s="1124"/>
      <c r="AGO69" s="1124"/>
      <c r="AGP69" s="601"/>
      <c r="AGQ69" s="600"/>
      <c r="AGR69" s="599"/>
      <c r="AGS69" s="412"/>
      <c r="AGT69" s="1124"/>
      <c r="AGU69" s="236"/>
      <c r="AGV69" s="1124"/>
      <c r="AGW69" s="1124"/>
      <c r="AGX69" s="1124"/>
      <c r="AGY69" s="1124"/>
      <c r="AGZ69" s="237"/>
      <c r="AHA69" s="1124"/>
      <c r="AHB69" s="1124"/>
      <c r="AHC69" s="1124"/>
      <c r="AHD69" s="1124"/>
      <c r="AHE69" s="1124"/>
      <c r="AHF69" s="1124"/>
      <c r="AHG69" s="1124"/>
      <c r="AHH69" s="238"/>
      <c r="AHI69" s="1124"/>
      <c r="AHJ69" s="1124"/>
      <c r="AHK69" s="265"/>
      <c r="AHL69" s="265"/>
      <c r="AHM69" s="1124"/>
      <c r="AHN69" s="1124"/>
      <c r="AHO69" s="1124"/>
      <c r="AHP69" s="1124"/>
      <c r="AHQ69" s="1124"/>
      <c r="AHR69" s="1124"/>
      <c r="AHS69" s="1124"/>
      <c r="AHT69" s="1124"/>
      <c r="AHU69" s="1124"/>
      <c r="AHV69" s="1124"/>
      <c r="AHW69" s="1124"/>
      <c r="AHX69" s="1124"/>
      <c r="AHY69" s="1124"/>
      <c r="AHZ69" s="1124"/>
      <c r="AIA69" s="1124"/>
      <c r="AIB69" s="1124"/>
      <c r="AIC69" s="1124"/>
      <c r="AID69" s="1124"/>
      <c r="AIE69" s="1124"/>
      <c r="AIF69" s="1124"/>
      <c r="AIG69" s="1124"/>
      <c r="AIH69" s="1124"/>
      <c r="AII69" s="1124"/>
      <c r="AIJ69" s="1124"/>
      <c r="AIK69" s="1124"/>
      <c r="AIL69" s="1124"/>
      <c r="AIM69" s="1124"/>
      <c r="AIN69" s="1124"/>
      <c r="AIO69" s="412"/>
      <c r="AIP69" s="1124"/>
      <c r="AIQ69" s="1124"/>
      <c r="AIR69" s="601"/>
      <c r="AIS69" s="600"/>
      <c r="AIT69" s="599"/>
      <c r="AIU69" s="412"/>
      <c r="AIV69" s="1124"/>
      <c r="AIW69" s="236"/>
      <c r="AIX69" s="1124"/>
      <c r="AIY69" s="1124"/>
      <c r="AIZ69" s="1124"/>
      <c r="AJA69" s="1124"/>
      <c r="AJB69" s="237"/>
      <c r="AJC69" s="1124"/>
      <c r="AJD69" s="1124"/>
      <c r="AJE69" s="1124"/>
      <c r="AJF69" s="1124"/>
      <c r="AJG69" s="1124"/>
      <c r="AJH69" s="1124"/>
      <c r="AJI69" s="1124"/>
      <c r="AJJ69" s="238"/>
      <c r="AJK69" s="1124"/>
      <c r="AJL69" s="1124"/>
      <c r="AJM69" s="265"/>
      <c r="AJN69" s="265"/>
      <c r="AJO69" s="1124"/>
      <c r="AJP69" s="1124"/>
      <c r="AJQ69" s="1124"/>
      <c r="AJR69" s="1124"/>
      <c r="AJS69" s="1124"/>
      <c r="AJT69" s="1124"/>
      <c r="AJU69" s="1124"/>
      <c r="AJV69" s="1124"/>
      <c r="AJW69" s="1124"/>
      <c r="AJX69" s="1124"/>
      <c r="AJY69" s="1124"/>
      <c r="AJZ69" s="1124"/>
      <c r="AKA69" s="1124"/>
      <c r="AKB69" s="1124"/>
      <c r="AKC69" s="1124"/>
      <c r="AKD69" s="1124"/>
      <c r="AKE69" s="1124"/>
      <c r="AKF69" s="1124"/>
      <c r="AKG69" s="1124"/>
      <c r="AKH69" s="1124"/>
      <c r="AKI69" s="1124"/>
      <c r="AKJ69" s="1124"/>
      <c r="AKK69" s="1124"/>
      <c r="AKL69" s="1124"/>
      <c r="AKM69" s="1124"/>
      <c r="AKN69" s="1124"/>
      <c r="AKO69" s="1124"/>
      <c r="AKP69" s="1124"/>
      <c r="AKQ69" s="412"/>
      <c r="AKR69" s="1124"/>
      <c r="AKS69" s="1124"/>
      <c r="AKT69" s="601"/>
      <c r="AKU69" s="600"/>
      <c r="AKV69" s="599"/>
      <c r="AKW69" s="412"/>
      <c r="AKX69" s="1124"/>
      <c r="AKY69" s="236"/>
      <c r="AKZ69" s="1124"/>
      <c r="ALA69" s="1124"/>
      <c r="ALB69" s="1124"/>
      <c r="ALC69" s="1124"/>
      <c r="ALD69" s="237"/>
      <c r="ALE69" s="1124"/>
      <c r="ALF69" s="1124"/>
      <c r="ALG69" s="1124"/>
      <c r="ALH69" s="1124"/>
      <c r="ALI69" s="1124"/>
      <c r="ALJ69" s="1124"/>
      <c r="ALK69" s="1124"/>
      <c r="ALL69" s="238"/>
      <c r="ALM69" s="1124"/>
      <c r="ALN69" s="1124"/>
      <c r="ALO69" s="265"/>
      <c r="ALP69" s="265"/>
      <c r="ALQ69" s="1124"/>
      <c r="ALR69" s="1124"/>
      <c r="ALS69" s="1124"/>
      <c r="ALT69" s="1124"/>
      <c r="ALU69" s="1124"/>
      <c r="ALV69" s="1124"/>
      <c r="ALW69" s="1124"/>
      <c r="ALX69" s="1124"/>
      <c r="ALY69" s="1124"/>
      <c r="ALZ69" s="1124"/>
      <c r="AMA69" s="1124"/>
      <c r="AMB69" s="1124"/>
      <c r="AMC69" s="1124"/>
      <c r="AMD69" s="1124"/>
      <c r="AME69" s="1124"/>
      <c r="AMF69" s="1124"/>
      <c r="AMG69" s="1124"/>
      <c r="AMH69" s="1124"/>
      <c r="AMI69" s="1124"/>
      <c r="AMJ69" s="1124"/>
      <c r="AMK69" s="1124"/>
      <c r="AML69" s="1124"/>
      <c r="AMM69" s="1124"/>
      <c r="AMN69" s="1124"/>
      <c r="AMO69" s="1124"/>
      <c r="AMP69" s="1124"/>
      <c r="AMQ69" s="1124"/>
      <c r="AMR69" s="1124"/>
      <c r="AMS69" s="412"/>
      <c r="AMT69" s="1124"/>
      <c r="AMU69" s="1124"/>
      <c r="AMV69" s="601"/>
      <c r="AMW69" s="600"/>
      <c r="AMX69" s="599"/>
      <c r="AMY69" s="412"/>
      <c r="AMZ69" s="1124"/>
      <c r="ANA69" s="236"/>
      <c r="ANB69" s="1124"/>
      <c r="ANC69" s="1124"/>
      <c r="AND69" s="1124"/>
      <c r="ANE69" s="1124"/>
      <c r="ANF69" s="237"/>
      <c r="ANG69" s="1124"/>
      <c r="ANH69" s="1124"/>
      <c r="ANI69" s="1124"/>
      <c r="ANJ69" s="1124"/>
      <c r="ANK69" s="1124"/>
      <c r="ANL69" s="1124"/>
      <c r="ANM69" s="1124"/>
      <c r="ANN69" s="238"/>
      <c r="ANO69" s="1124"/>
      <c r="ANP69" s="1124"/>
      <c r="ANQ69" s="265"/>
      <c r="ANR69" s="265"/>
      <c r="ANS69" s="1124"/>
      <c r="ANT69" s="1124"/>
      <c r="ANU69" s="1124"/>
      <c r="ANV69" s="1124"/>
      <c r="ANW69" s="1124"/>
      <c r="ANX69" s="1124"/>
      <c r="ANY69" s="1124"/>
      <c r="ANZ69" s="1124"/>
      <c r="AOA69" s="1124"/>
      <c r="AOB69" s="1124"/>
      <c r="AOC69" s="1124"/>
      <c r="AOD69" s="1124"/>
      <c r="AOE69" s="1124"/>
      <c r="AOF69" s="1124"/>
      <c r="AOG69" s="1124"/>
      <c r="AOH69" s="1124"/>
      <c r="AOI69" s="1124"/>
      <c r="AOJ69" s="1124"/>
      <c r="AOK69" s="1124"/>
      <c r="AOL69" s="1124"/>
      <c r="AOM69" s="1124"/>
      <c r="AON69" s="1124"/>
      <c r="AOO69" s="1124"/>
      <c r="AOP69" s="1124"/>
      <c r="AOQ69" s="1124"/>
      <c r="AOR69" s="1124"/>
      <c r="AOS69" s="1124"/>
      <c r="AOT69" s="1124"/>
      <c r="AOU69" s="412"/>
      <c r="AOV69" s="1124"/>
      <c r="AOW69" s="1124"/>
      <c r="AOX69" s="601"/>
      <c r="AOY69" s="600"/>
      <c r="AOZ69" s="599"/>
      <c r="APA69" s="412"/>
      <c r="APB69" s="1124"/>
      <c r="APC69" s="236"/>
      <c r="APD69" s="1124"/>
      <c r="APE69" s="1124"/>
      <c r="APF69" s="1124"/>
      <c r="APG69" s="1124"/>
      <c r="APH69" s="237"/>
      <c r="API69" s="1124"/>
      <c r="APJ69" s="1124"/>
      <c r="APK69" s="1124"/>
      <c r="APL69" s="1124"/>
      <c r="APM69" s="1124"/>
      <c r="APN69" s="1124"/>
      <c r="APO69" s="1124"/>
      <c r="APP69" s="238"/>
      <c r="APQ69" s="1124"/>
      <c r="APR69" s="1124"/>
      <c r="APS69" s="265"/>
      <c r="APT69" s="265"/>
      <c r="APU69" s="1124"/>
      <c r="APV69" s="1124"/>
      <c r="APW69" s="1124"/>
      <c r="APX69" s="1124"/>
      <c r="APY69" s="1124"/>
      <c r="APZ69" s="1124"/>
      <c r="AQA69" s="1124"/>
      <c r="AQB69" s="1124"/>
      <c r="AQC69" s="1124"/>
      <c r="AQD69" s="1124"/>
      <c r="AQE69" s="1124"/>
      <c r="AQF69" s="1124"/>
      <c r="AQG69" s="1124"/>
      <c r="AQH69" s="1124"/>
      <c r="AQI69" s="1124"/>
      <c r="AQJ69" s="1124"/>
      <c r="AQK69" s="1124"/>
      <c r="AQL69" s="1124"/>
      <c r="AQM69" s="1124"/>
      <c r="AQN69" s="1124"/>
      <c r="AQO69" s="1124"/>
      <c r="AQP69" s="1124"/>
      <c r="AQQ69" s="1124"/>
      <c r="AQR69" s="1124"/>
      <c r="AQS69" s="1124"/>
      <c r="AQT69" s="1124"/>
      <c r="AQU69" s="1124"/>
      <c r="AQV69" s="1124"/>
      <c r="AQW69" s="412"/>
      <c r="AQX69" s="1124"/>
      <c r="AQY69" s="1124"/>
      <c r="AQZ69" s="601"/>
      <c r="ARA69" s="600"/>
      <c r="ARB69" s="599"/>
      <c r="ARC69" s="412"/>
      <c r="ARD69" s="1124"/>
      <c r="ARE69" s="236"/>
      <c r="ARF69" s="1124"/>
      <c r="ARG69" s="1124"/>
      <c r="ARH69" s="1124"/>
      <c r="ARI69" s="1124"/>
      <c r="ARJ69" s="237"/>
      <c r="ARK69" s="1124"/>
      <c r="ARL69" s="1124"/>
      <c r="ARM69" s="1124"/>
      <c r="ARN69" s="1124"/>
      <c r="ARO69" s="1124"/>
      <c r="ARP69" s="1124"/>
      <c r="ARQ69" s="1124"/>
      <c r="ARR69" s="238"/>
      <c r="ARS69" s="1124"/>
      <c r="ART69" s="1124"/>
      <c r="ARU69" s="265"/>
      <c r="ARV69" s="265"/>
      <c r="ARW69" s="1124"/>
      <c r="ARX69" s="1124"/>
      <c r="ARY69" s="1124"/>
      <c r="ARZ69" s="1124"/>
      <c r="ASA69" s="1124"/>
      <c r="ASB69" s="1124"/>
      <c r="ASC69" s="302"/>
      <c r="ASD69" s="302"/>
      <c r="ASE69" s="302"/>
      <c r="ASF69" s="302"/>
      <c r="ASG69" s="302"/>
      <c r="ASH69" s="302"/>
      <c r="ASI69" s="302"/>
      <c r="ASJ69" s="302"/>
      <c r="ASK69" s="302"/>
      <c r="ASL69" s="302"/>
      <c r="ASM69" s="302"/>
      <c r="ASN69" s="302"/>
      <c r="ASO69" s="302"/>
      <c r="ASP69" s="302"/>
      <c r="ASQ69" s="302"/>
      <c r="ASR69" s="1124"/>
      <c r="ASS69" s="1124"/>
      <c r="AST69" s="1124"/>
      <c r="ASU69" s="1124"/>
      <c r="ASV69" s="1124"/>
      <c r="ASW69" s="1124"/>
      <c r="ASX69" s="1124"/>
      <c r="ASY69" s="412"/>
      <c r="ASZ69" s="1124"/>
      <c r="ATA69" s="1124"/>
      <c r="ATB69" s="601"/>
      <c r="ATC69" s="600"/>
      <c r="ATD69" s="599"/>
      <c r="ATE69" s="1192"/>
      <c r="ATF69" s="1179"/>
      <c r="ATG69" s="1178"/>
      <c r="ATH69" s="1124"/>
      <c r="ATI69" s="1124"/>
      <c r="ATJ69" s="1124"/>
      <c r="ATK69" s="1124"/>
      <c r="ATL69" s="237"/>
      <c r="ATM69" s="1124"/>
      <c r="ATN69" s="1124"/>
      <c r="ATO69" s="1124"/>
      <c r="ATP69" s="1124"/>
      <c r="ATQ69" s="1124"/>
      <c r="ATR69" s="1124"/>
      <c r="ATS69" s="1124"/>
      <c r="ATT69" s="238"/>
      <c r="ATU69" s="1124"/>
      <c r="ATV69" s="1124"/>
      <c r="ATW69" s="265"/>
      <c r="ATX69" s="265"/>
      <c r="ATY69" s="1124"/>
      <c r="ATZ69" s="1124"/>
      <c r="AUA69" s="1124"/>
      <c r="AUB69" s="1124"/>
      <c r="AUC69" s="1124"/>
      <c r="AUD69" s="1124"/>
      <c r="AUE69" s="1124"/>
      <c r="AUF69" s="1124"/>
      <c r="AUG69" s="1124"/>
      <c r="AUH69" s="1124"/>
      <c r="AUK69" s="412"/>
      <c r="AUN69" s="601"/>
      <c r="AUO69" s="600"/>
      <c r="AUP69" s="1139"/>
      <c r="AUQ69" s="1132"/>
      <c r="AUS69" s="236"/>
      <c r="AUX69" s="237"/>
      <c r="AVF69" s="238"/>
      <c r="AVK69" s="1242"/>
      <c r="AVL69" s="1242"/>
      <c r="AVM69" s="1242"/>
      <c r="AVN69" s="1242"/>
      <c r="AVP69" s="1176"/>
      <c r="AVS69" s="1242"/>
      <c r="AVT69" s="1525"/>
      <c r="AVU69" s="1526"/>
      <c r="AVV69" s="1242"/>
      <c r="AWA69" s="1242"/>
      <c r="AWB69" s="1242"/>
      <c r="AWC69" s="1241"/>
      <c r="AWE69" s="1242"/>
      <c r="AWF69" s="1176"/>
      <c r="AWG69" s="1236"/>
      <c r="AWH69" s="1176"/>
      <c r="AWI69" s="1176"/>
      <c r="AWJ69" s="1237"/>
      <c r="AWK69" s="1176"/>
      <c r="AWL69" s="1238"/>
      <c r="AWM69" s="1176"/>
      <c r="AWN69" s="1176"/>
      <c r="AWO69" s="302"/>
      <c r="AWP69" s="302"/>
      <c r="AWQ69" s="302"/>
      <c r="AWR69" s="302"/>
      <c r="AWS69" s="302"/>
      <c r="AWT69" s="302"/>
      <c r="AWU69" s="302"/>
      <c r="AWV69" s="302"/>
      <c r="AWW69" s="302"/>
      <c r="AWX69" s="302"/>
      <c r="AWY69" s="302"/>
      <c r="AWZ69" s="302"/>
      <c r="AXA69" s="302"/>
      <c r="AXB69" s="302"/>
      <c r="AXC69" s="302"/>
      <c r="AXD69" s="302"/>
      <c r="AXE69" s="302"/>
      <c r="AXF69" s="302"/>
      <c r="AXG69" s="302"/>
      <c r="AXH69" s="302"/>
      <c r="AXI69" s="302"/>
      <c r="AXJ69" s="302"/>
      <c r="AXK69" s="302"/>
      <c r="AXL69" s="302"/>
      <c r="AXM69" s="302"/>
      <c r="AXN69" s="302"/>
      <c r="AXR69" s="236"/>
      <c r="AXW69" s="601"/>
      <c r="AXX69" s="600"/>
      <c r="AXY69" s="1145"/>
      <c r="AXZ69" s="1142"/>
      <c r="AYA69" s="1142"/>
      <c r="AYB69" s="1142"/>
      <c r="AYE69" s="238"/>
      <c r="AYK69" s="1142"/>
      <c r="AYL69" s="1142"/>
      <c r="AYM69" s="1142"/>
      <c r="AYN69" s="1142"/>
      <c r="AYO69" s="1142"/>
      <c r="AYP69" s="1142"/>
      <c r="AYQ69" s="1146"/>
      <c r="AYU69" s="413"/>
      <c r="AYW69" s="271"/>
      <c r="AYY69" s="265"/>
      <c r="AZC69" s="1637"/>
      <c r="AZD69" s="1638"/>
      <c r="AZE69" s="1638"/>
      <c r="AZF69" s="782"/>
      <c r="AZK69" s="1124"/>
      <c r="AZL69" s="1124"/>
      <c r="AZM69" s="412"/>
      <c r="AZN69" s="1124"/>
      <c r="AZO69" s="1124"/>
      <c r="AZP69" s="601"/>
      <c r="AZQ69" s="600"/>
      <c r="AZR69" s="599"/>
      <c r="AZS69" s="412"/>
      <c r="AZT69" s="1124"/>
      <c r="AZU69" s="236"/>
      <c r="AZV69" s="1124"/>
      <c r="AZW69" s="1124"/>
      <c r="AZX69" s="1124"/>
      <c r="AZY69" s="1124"/>
      <c r="AZZ69" s="237"/>
      <c r="BAA69" s="1124"/>
      <c r="BAB69" s="1124"/>
      <c r="BAC69" s="1124"/>
      <c r="BAD69" s="1124"/>
      <c r="BAE69" s="1124"/>
      <c r="BAF69" s="1124"/>
      <c r="BAG69" s="1124"/>
      <c r="BAH69" s="238"/>
      <c r="BAI69" s="1124"/>
      <c r="BAJ69" s="1124"/>
      <c r="BAK69" s="265"/>
      <c r="BAL69" s="265"/>
      <c r="BAM69" s="1124"/>
      <c r="BAN69" s="1124"/>
      <c r="BAQ69" s="747"/>
      <c r="BAR69" s="747"/>
      <c r="BAU69" s="249"/>
      <c r="BAV69" s="249"/>
      <c r="BAW69" s="1124"/>
      <c r="BAX69" s="1124"/>
      <c r="BAY69" s="1124"/>
      <c r="BAZ69" s="1124"/>
      <c r="BBA69" s="1124"/>
      <c r="BBB69" s="1124"/>
      <c r="BBC69" s="1124"/>
      <c r="BBD69" s="1124"/>
      <c r="BBE69" s="1124"/>
      <c r="BBF69" s="1124"/>
      <c r="BBG69" s="1124"/>
      <c r="BBH69" s="1124"/>
      <c r="BBI69" s="1124"/>
      <c r="BBJ69" s="1124"/>
      <c r="BBK69" s="1124"/>
      <c r="BBL69" s="1124"/>
      <c r="BBM69" s="1124"/>
      <c r="BBN69" s="1124"/>
      <c r="BBO69" s="412"/>
      <c r="BBP69" s="1124"/>
      <c r="BBQ69" s="1124"/>
      <c r="BBR69" s="601"/>
      <c r="BBS69" s="600"/>
      <c r="BBT69" s="599"/>
      <c r="BBU69" s="412"/>
      <c r="BBV69" s="1124"/>
      <c r="BBW69" s="236"/>
      <c r="BBX69" s="1124"/>
      <c r="BBY69" s="1124"/>
      <c r="BBZ69" s="1124"/>
      <c r="BCA69" s="1124"/>
      <c r="BCB69" s="237"/>
      <c r="BCC69" s="1124"/>
      <c r="BCD69" s="1124"/>
      <c r="BCE69" s="1124"/>
      <c r="BCF69" s="1124"/>
      <c r="BCG69" s="1124"/>
      <c r="BCH69" s="1124"/>
      <c r="BCI69" s="1124"/>
      <c r="BCJ69" s="238"/>
      <c r="BCK69" s="1124"/>
      <c r="BCL69" s="1124"/>
      <c r="BCM69" s="265"/>
      <c r="BCN69" s="265"/>
      <c r="BCO69" s="1124"/>
      <c r="BCP69" s="1124"/>
      <c r="BCQ69" s="1124"/>
      <c r="BCR69" s="1124"/>
      <c r="BCS69" s="1124"/>
      <c r="BCT69" s="1124"/>
      <c r="BCU69" s="1124"/>
      <c r="BCV69" s="1124"/>
      <c r="BCW69" s="1124"/>
      <c r="BCX69" s="1124"/>
      <c r="BCY69" s="1124"/>
      <c r="BCZ69" s="1124"/>
      <c r="BDA69" s="1124"/>
      <c r="BDB69" s="1124"/>
      <c r="BDC69" s="1124"/>
      <c r="BDD69" s="1124"/>
      <c r="BDE69" s="1124"/>
      <c r="BDF69" s="1124"/>
      <c r="BDG69" s="1124"/>
      <c r="BDH69" s="1124"/>
      <c r="BDI69" s="1124"/>
      <c r="BDJ69" s="1124"/>
      <c r="BDK69" s="1124"/>
      <c r="BDL69" s="1124"/>
      <c r="BDM69" s="1124"/>
      <c r="BDN69" s="1124"/>
      <c r="BDO69" s="1124"/>
      <c r="BDP69" s="1124"/>
      <c r="BDQ69" s="412"/>
      <c r="BDR69" s="1124"/>
      <c r="BDS69" s="1124"/>
      <c r="BDT69" s="601"/>
      <c r="BDU69" s="600"/>
      <c r="BDV69" s="599"/>
      <c r="BDW69" s="412"/>
      <c r="BDX69" s="1124"/>
      <c r="BDY69" s="236"/>
      <c r="BDZ69" s="1124"/>
      <c r="BEA69" s="1124"/>
      <c r="BEB69" s="1124"/>
      <c r="BEC69" s="1124"/>
      <c r="BED69" s="237"/>
      <c r="BEE69" s="1124"/>
      <c r="BEF69" s="1124"/>
      <c r="BEG69" s="1124"/>
      <c r="BEH69" s="1124"/>
      <c r="BEI69" s="1124"/>
      <c r="BEJ69" s="1124"/>
      <c r="BEK69" s="1124"/>
      <c r="BEL69" s="238"/>
      <c r="BEM69" s="1124"/>
      <c r="BEN69" s="1124"/>
      <c r="BEO69" s="265"/>
      <c r="BEP69" s="265"/>
      <c r="BEQ69" s="1124"/>
      <c r="BER69" s="1124"/>
      <c r="BES69" s="1124"/>
      <c r="BET69" s="1124"/>
      <c r="BEU69" s="1124"/>
      <c r="BEV69" s="1124"/>
      <c r="BEW69" s="1124"/>
      <c r="BEX69" s="1124"/>
      <c r="BEY69" s="1124"/>
      <c r="BEZ69" s="1124"/>
      <c r="BFA69" s="1124"/>
      <c r="BFB69" s="1124"/>
      <c r="BFC69" s="1124"/>
      <c r="BFD69" s="1124"/>
      <c r="BFE69" s="1124"/>
      <c r="BFF69" s="1124"/>
      <c r="BFG69" s="1124"/>
      <c r="BFH69" s="1124"/>
      <c r="BFI69" s="1124"/>
      <c r="BFJ69" s="1124"/>
      <c r="BFK69" s="1124"/>
      <c r="BFL69" s="1124"/>
      <c r="BFM69" s="1124"/>
      <c r="BFN69" s="1124"/>
      <c r="BFO69" s="1124"/>
      <c r="BFP69" s="1124"/>
      <c r="BFQ69" s="1124"/>
      <c r="BFR69" s="1124"/>
      <c r="BFS69" s="412"/>
      <c r="BFT69" s="1124"/>
      <c r="BFU69" s="1124"/>
      <c r="BFV69" s="601"/>
      <c r="BFW69" s="600"/>
      <c r="BFX69" s="599"/>
      <c r="BFY69" s="412"/>
      <c r="BFZ69" s="1124"/>
      <c r="BGA69" s="236"/>
      <c r="BGB69" s="1124"/>
      <c r="BGC69" s="1124"/>
      <c r="BGD69" s="1124"/>
      <c r="BGE69" s="1124"/>
      <c r="BGF69" s="237"/>
      <c r="BGG69" s="1124"/>
      <c r="BGH69" s="1124"/>
      <c r="BGI69" s="1124"/>
      <c r="BGJ69" s="1124"/>
      <c r="BGK69" s="1124"/>
      <c r="BGL69" s="1124"/>
      <c r="BGM69" s="1124"/>
      <c r="BGN69" s="238"/>
      <c r="BGO69" s="1124"/>
      <c r="BGP69" s="1124"/>
      <c r="BGQ69" s="265"/>
      <c r="BGR69" s="265"/>
      <c r="BGS69" s="1124"/>
      <c r="BGT69" s="1124"/>
      <c r="BGU69" s="1124"/>
      <c r="BGV69" s="1124"/>
      <c r="BGW69" s="1124"/>
      <c r="BGX69" s="1124"/>
      <c r="BGY69" s="1124"/>
      <c r="BGZ69" s="1124"/>
      <c r="BHA69" s="1124"/>
      <c r="BHB69" s="1124"/>
      <c r="BHC69" s="1124"/>
      <c r="BHD69" s="1124"/>
      <c r="BHE69" s="1124"/>
      <c r="BHF69" s="1124"/>
      <c r="BHG69" s="1124"/>
      <c r="BHH69" s="1124"/>
      <c r="BHI69" s="1124"/>
      <c r="BHJ69" s="1124"/>
      <c r="BHK69" s="1124"/>
      <c r="BHL69" s="1124"/>
      <c r="BHM69" s="1124"/>
      <c r="BHN69" s="1124"/>
      <c r="BHO69" s="1124"/>
      <c r="BHP69" s="1124"/>
      <c r="BHQ69" s="1124"/>
      <c r="BHR69" s="1124"/>
      <c r="BHS69" s="1124"/>
      <c r="BHT69" s="1124"/>
      <c r="BHU69" s="412"/>
      <c r="BHV69" s="1124"/>
      <c r="BHW69" s="1124"/>
      <c r="BHX69" s="601"/>
      <c r="BHY69" s="600"/>
      <c r="BHZ69" s="599"/>
      <c r="BIA69" s="412"/>
      <c r="BIB69" s="1124"/>
      <c r="BIC69" s="236"/>
      <c r="BID69" s="1124"/>
      <c r="BIE69" s="1124"/>
      <c r="BIF69" s="1124"/>
      <c r="BIG69" s="1124"/>
      <c r="BIH69" s="237"/>
      <c r="BII69" s="1124"/>
      <c r="BIJ69" s="1124"/>
      <c r="BIK69" s="1124"/>
      <c r="BIL69" s="1124"/>
      <c r="BIM69" s="1124"/>
      <c r="BIN69" s="1124"/>
      <c r="BIO69" s="1124"/>
      <c r="BIP69" s="238"/>
      <c r="BIQ69" s="1124"/>
      <c r="BIR69" s="1124"/>
      <c r="BIS69" s="265"/>
      <c r="BIT69" s="265"/>
      <c r="BIU69" s="1124"/>
      <c r="BIV69" s="1124"/>
      <c r="BIW69" s="1124"/>
      <c r="BIX69" s="1124"/>
      <c r="BIY69" s="1124"/>
      <c r="BIZ69" s="1124"/>
      <c r="BJA69" s="1124"/>
      <c r="BJB69" s="1124"/>
      <c r="BJC69" s="1124"/>
      <c r="BJD69" s="1124"/>
      <c r="BJE69" s="1124"/>
      <c r="BJF69" s="1124"/>
      <c r="BJG69" s="1124"/>
      <c r="BJH69" s="1124"/>
      <c r="BJI69" s="1124"/>
      <c r="BJJ69" s="1124"/>
      <c r="BJK69" s="1124"/>
      <c r="BJL69" s="1124"/>
      <c r="BJM69" s="1124"/>
      <c r="BJN69" s="1124"/>
      <c r="BJO69" s="1124"/>
      <c r="BJP69" s="1124"/>
      <c r="BJQ69" s="1124"/>
      <c r="BJR69" s="1124"/>
      <c r="BJS69" s="1124"/>
      <c r="BJT69" s="1124"/>
      <c r="BJU69" s="1124"/>
      <c r="BJV69" s="1124"/>
      <c r="BJW69" s="412"/>
      <c r="BJX69" s="1124"/>
      <c r="BJY69" s="1124"/>
      <c r="BJZ69" s="601"/>
      <c r="BKA69" s="600"/>
      <c r="BKB69" s="599"/>
      <c r="BKC69" s="412"/>
      <c r="BKD69" s="1124"/>
      <c r="BKE69" s="236"/>
      <c r="BKF69" s="1124"/>
      <c r="BKG69" s="1124"/>
      <c r="BKH69" s="1124"/>
      <c r="BKI69" s="1124"/>
      <c r="BKJ69" s="237"/>
      <c r="BKK69" s="1124"/>
      <c r="BKL69" s="1124"/>
      <c r="BKM69" s="1124"/>
      <c r="BKN69" s="1124"/>
      <c r="BKO69" s="1124"/>
      <c r="BKP69" s="1124"/>
      <c r="BKQ69" s="1124"/>
      <c r="BKR69" s="238"/>
      <c r="BKS69" s="1124"/>
      <c r="BKT69" s="1124"/>
      <c r="BKU69" s="265"/>
      <c r="BKV69" s="265"/>
      <c r="BKW69" s="1124"/>
      <c r="BKX69" s="1124"/>
      <c r="BKY69" s="1124"/>
      <c r="BKZ69" s="1124"/>
      <c r="BLA69" s="1124"/>
      <c r="BLB69" s="1124"/>
      <c r="BLC69" s="1124"/>
      <c r="BLD69" s="1124"/>
      <c r="BLE69" s="1124"/>
      <c r="BLF69" s="1124"/>
      <c r="BLG69" s="1124"/>
      <c r="BLH69" s="1124"/>
      <c r="BLI69" s="1124"/>
      <c r="BLJ69" s="1124"/>
      <c r="BLK69" s="1124"/>
      <c r="BLL69" s="1124"/>
      <c r="BLM69" s="1124"/>
      <c r="BLN69" s="1124"/>
      <c r="BLO69" s="1124"/>
      <c r="BLP69" s="1124"/>
      <c r="BLQ69" s="1124"/>
      <c r="BLR69" s="1124"/>
      <c r="BLS69" s="1124"/>
      <c r="BLT69" s="1124"/>
      <c r="BLU69" s="1124"/>
      <c r="BLV69" s="1124"/>
      <c r="BLW69" s="1124"/>
      <c r="BLX69" s="1124"/>
      <c r="BLY69" s="412"/>
      <c r="BLZ69" s="1124"/>
      <c r="BMA69" s="1124"/>
      <c r="BMB69" s="601"/>
      <c r="BMC69" s="600"/>
      <c r="BMD69" s="599"/>
      <c r="BME69" s="412"/>
      <c r="BMF69" s="1124"/>
      <c r="BMG69" s="236"/>
      <c r="BMH69" s="1124"/>
      <c r="BMI69" s="1124"/>
      <c r="BMJ69" s="1124"/>
      <c r="BMK69" s="1124"/>
      <c r="BML69" s="237"/>
      <c r="BMM69" s="1124"/>
      <c r="BMN69" s="1124"/>
      <c r="BMO69" s="1124"/>
      <c r="BMP69" s="1124"/>
      <c r="BMQ69" s="1124"/>
      <c r="BMR69" s="1124"/>
      <c r="BMS69" s="1124"/>
      <c r="BMT69" s="238"/>
      <c r="BMU69" s="1124"/>
      <c r="BMV69" s="1124"/>
      <c r="BMW69" s="265"/>
      <c r="BMX69" s="265"/>
      <c r="BMY69" s="1124"/>
      <c r="BMZ69" s="1124"/>
      <c r="BNA69" s="1124"/>
      <c r="BNB69" s="1124"/>
      <c r="BNC69" s="1124"/>
      <c r="BND69" s="1124"/>
      <c r="BNE69" s="1124"/>
      <c r="BNF69" s="1124"/>
      <c r="BNG69" s="1124"/>
      <c r="BNH69" s="1124"/>
      <c r="BNI69" s="1124"/>
      <c r="BNJ69" s="1124"/>
      <c r="BNK69" s="1124"/>
      <c r="BNL69" s="1124"/>
      <c r="BNM69" s="1124"/>
      <c r="BNN69" s="1124"/>
      <c r="BNO69" s="1124"/>
      <c r="BNP69" s="1124"/>
      <c r="BNQ69" s="1124"/>
      <c r="BNR69" s="1124"/>
      <c r="BNS69" s="1124"/>
      <c r="BNT69" s="1124"/>
      <c r="BNU69" s="1124"/>
      <c r="BNV69" s="1124"/>
      <c r="BNW69" s="1124"/>
      <c r="BNX69" s="1124"/>
      <c r="BNY69" s="1124"/>
      <c r="BNZ69" s="1124"/>
      <c r="BOA69" s="412"/>
      <c r="BOB69" s="1124"/>
      <c r="BOC69" s="1124"/>
      <c r="BOD69" s="601"/>
      <c r="BOE69" s="600"/>
      <c r="BOF69" s="599"/>
      <c r="BOG69" s="412"/>
      <c r="BOH69" s="1124"/>
      <c r="BOI69" s="236"/>
      <c r="BOJ69" s="1124"/>
      <c r="BOK69" s="1124"/>
      <c r="BOL69" s="1124"/>
      <c r="BOM69" s="1124"/>
      <c r="BON69" s="237"/>
      <c r="BOO69" s="1124"/>
      <c r="BOP69" s="1124"/>
      <c r="BOQ69" s="1124"/>
      <c r="BOR69" s="1124"/>
      <c r="BOS69" s="1124"/>
      <c r="BOT69" s="1124"/>
      <c r="BOU69" s="1124"/>
      <c r="BOV69" s="238"/>
      <c r="BOW69" s="1124"/>
      <c r="BOX69" s="1124"/>
      <c r="BOY69" s="265"/>
      <c r="BOZ69" s="265"/>
      <c r="BPA69" s="1124"/>
      <c r="BPB69" s="1124"/>
      <c r="BPC69" s="1124"/>
      <c r="BPD69" s="1124"/>
      <c r="BPE69" s="1124"/>
      <c r="BPF69" s="1124"/>
      <c r="BPG69" s="1124"/>
      <c r="BPH69" s="1124"/>
      <c r="BPI69" s="1124"/>
      <c r="BPJ69" s="1124"/>
      <c r="BPK69" s="1124"/>
      <c r="BPL69" s="1124"/>
      <c r="BPM69" s="1124"/>
      <c r="BPN69" s="1124"/>
      <c r="BPO69" s="1124"/>
      <c r="BPP69" s="1124"/>
      <c r="BPQ69" s="1124"/>
      <c r="BPR69" s="1124"/>
      <c r="BPS69" s="1124"/>
      <c r="BPT69" s="1124"/>
      <c r="BPU69" s="1124"/>
      <c r="BPV69" s="1124"/>
      <c r="BPW69" s="1124"/>
      <c r="BPX69" s="1124"/>
      <c r="BPY69" s="1124"/>
      <c r="BPZ69" s="1124"/>
      <c r="BQA69" s="1124"/>
      <c r="BQB69" s="1124"/>
      <c r="BQC69" s="412"/>
      <c r="BQD69" s="1124"/>
      <c r="BQE69" s="1124"/>
      <c r="BQF69" s="601"/>
      <c r="BQG69" s="600"/>
      <c r="BQH69" s="599"/>
      <c r="BQI69" s="412"/>
      <c r="BQJ69" s="1124"/>
      <c r="BQK69" s="236"/>
      <c r="BQL69" s="1124"/>
      <c r="BQM69" s="1124"/>
      <c r="BQN69" s="1124"/>
      <c r="BQO69" s="1124"/>
      <c r="BQP69" s="237"/>
      <c r="BQQ69" s="1124"/>
      <c r="BQR69" s="1124"/>
      <c r="BQS69" s="1124"/>
      <c r="BQT69" s="1124"/>
      <c r="BQU69" s="1124"/>
      <c r="BQV69" s="1124"/>
      <c r="BQW69" s="1124"/>
      <c r="BQX69" s="238"/>
      <c r="BQY69" s="1124"/>
      <c r="BQZ69" s="1124"/>
      <c r="BRA69" s="265"/>
      <c r="BRB69" s="265"/>
      <c r="BRC69" s="1124"/>
      <c r="BRD69" s="1124"/>
      <c r="BRE69" s="1124"/>
      <c r="BRF69" s="1124"/>
      <c r="BRG69" s="1124"/>
      <c r="BRH69" s="1124"/>
      <c r="BRI69" s="1124"/>
      <c r="BRJ69" s="1124"/>
      <c r="BRK69" s="1124"/>
      <c r="BRL69" s="1124"/>
      <c r="BRM69" s="1124"/>
      <c r="BRN69" s="1124"/>
      <c r="BRO69" s="1124"/>
      <c r="BRP69" s="1124"/>
      <c r="BRQ69" s="1124"/>
      <c r="BRR69" s="1124"/>
      <c r="BRS69" s="1124"/>
      <c r="BRT69" s="1124"/>
      <c r="BRU69" s="1124"/>
      <c r="BRV69" s="1124"/>
      <c r="BRW69" s="1124"/>
      <c r="BRX69" s="1124"/>
      <c r="BRY69" s="1124"/>
      <c r="BRZ69" s="1124"/>
      <c r="BSA69" s="1124"/>
      <c r="BSB69" s="1124"/>
      <c r="BSC69" s="1124"/>
      <c r="BSD69" s="1124"/>
      <c r="BSE69" s="412"/>
      <c r="BSF69" s="1124"/>
      <c r="BSG69" s="1124"/>
      <c r="BSH69" s="601"/>
      <c r="BSI69" s="600"/>
      <c r="BSJ69" s="599"/>
      <c r="BSK69" s="412"/>
      <c r="BSL69" s="1124"/>
      <c r="BSM69" s="236"/>
      <c r="BSN69" s="1124"/>
      <c r="BSO69" s="1124"/>
      <c r="BSP69" s="1124"/>
      <c r="BSQ69" s="1124"/>
      <c r="BSR69" s="237"/>
      <c r="BSS69" s="1124"/>
      <c r="BST69" s="1124"/>
      <c r="BSU69" s="1124"/>
      <c r="BSV69" s="1124"/>
      <c r="BSW69" s="1124"/>
      <c r="BSX69" s="1124"/>
      <c r="BSY69" s="1124"/>
      <c r="BSZ69" s="238"/>
      <c r="BTA69" s="1124"/>
      <c r="BTB69" s="1124"/>
      <c r="BTC69" s="265"/>
      <c r="BTD69" s="265"/>
      <c r="BTE69" s="1124"/>
      <c r="BTF69" s="1124"/>
      <c r="BTG69" s="1124"/>
      <c r="BTH69" s="1124"/>
      <c r="BTI69" s="1124"/>
      <c r="BTJ69" s="1124"/>
      <c r="BTK69" s="1124"/>
      <c r="BTL69" s="1124"/>
      <c r="BTM69" s="1124"/>
      <c r="BTN69" s="1124"/>
      <c r="BTO69" s="1124"/>
      <c r="BTP69" s="1124"/>
      <c r="BTQ69" s="1124"/>
      <c r="BTR69" s="1124"/>
      <c r="BTS69" s="1124"/>
      <c r="BTT69" s="1124"/>
      <c r="BTU69" s="1124"/>
      <c r="BTV69" s="1124"/>
      <c r="BTW69" s="1124"/>
      <c r="BTX69" s="1124"/>
      <c r="BTY69" s="1124"/>
      <c r="BTZ69" s="1124"/>
      <c r="BUA69" s="1124"/>
      <c r="BUB69" s="1124"/>
      <c r="BUC69" s="1124"/>
      <c r="BUD69" s="1124"/>
      <c r="BUE69" s="1124"/>
      <c r="BUF69" s="1124"/>
      <c r="BUG69" s="412"/>
      <c r="BUH69" s="1124"/>
      <c r="BUI69" s="1124"/>
      <c r="BUJ69" s="601"/>
      <c r="BUK69" s="600"/>
      <c r="BUL69" s="599"/>
      <c r="BUM69" s="412"/>
      <c r="BUN69" s="1124"/>
      <c r="BUO69" s="236"/>
      <c r="BUP69" s="1124"/>
      <c r="BUQ69" s="1124"/>
      <c r="BUR69" s="1124"/>
      <c r="BUS69" s="1124"/>
      <c r="BUT69" s="237"/>
      <c r="BUU69" s="1124"/>
      <c r="BUV69" s="1124"/>
      <c r="BUW69" s="1124"/>
      <c r="BUX69" s="1124"/>
      <c r="BUY69" s="1124"/>
      <c r="BUZ69" s="1124"/>
      <c r="BVA69" s="1124"/>
      <c r="BVB69" s="238"/>
      <c r="BVC69" s="1124"/>
      <c r="BVD69" s="1124"/>
      <c r="BVE69" s="265"/>
      <c r="BVF69" s="265"/>
      <c r="BVG69" s="1124"/>
      <c r="BVH69" s="1124"/>
      <c r="BVI69" s="1124"/>
      <c r="BVJ69" s="1124"/>
      <c r="BVK69" s="1124"/>
      <c r="BVL69" s="1124"/>
      <c r="BVM69" s="1124"/>
      <c r="BVN69" s="1124"/>
      <c r="BVO69" s="1124"/>
      <c r="BVP69" s="1124"/>
      <c r="BVQ69" s="1124"/>
      <c r="BVR69" s="1124"/>
      <c r="BVS69" s="1124"/>
      <c r="BVT69" s="1124"/>
      <c r="BVU69" s="1124"/>
      <c r="BVV69" s="1124"/>
      <c r="BVW69" s="1124"/>
      <c r="BVX69" s="1124"/>
      <c r="BVY69" s="1124"/>
      <c r="BVZ69" s="1124"/>
      <c r="BWA69" s="1124"/>
      <c r="BWB69" s="1124"/>
      <c r="BWC69" s="1124"/>
      <c r="BWD69" s="1124"/>
      <c r="BWE69" s="1124"/>
      <c r="BWF69" s="1124"/>
      <c r="BWG69" s="1124"/>
      <c r="BWH69" s="1124"/>
      <c r="BWI69" s="412"/>
      <c r="BWJ69" s="1124"/>
      <c r="BWK69" s="1124"/>
      <c r="BWL69" s="601"/>
      <c r="BWM69" s="600"/>
      <c r="BWN69" s="599"/>
      <c r="BWO69" s="412"/>
      <c r="BWP69" s="1124"/>
      <c r="BWQ69" s="236"/>
      <c r="BWR69" s="1124"/>
      <c r="BWS69" s="1124"/>
      <c r="BWT69" s="1124"/>
      <c r="BWU69" s="1124"/>
      <c r="BWV69" s="237"/>
      <c r="BWW69" s="1124"/>
      <c r="BWX69" s="1124"/>
      <c r="BWY69" s="1124"/>
      <c r="BWZ69" s="1124"/>
      <c r="BXA69" s="1124"/>
      <c r="BXB69" s="1124"/>
      <c r="BXC69" s="1124"/>
      <c r="BXD69" s="238"/>
      <c r="BXE69" s="1124"/>
      <c r="BXF69" s="1124"/>
      <c r="BXG69" s="265"/>
      <c r="BXH69" s="265"/>
      <c r="BXI69" s="1124"/>
      <c r="BXJ69" s="1124"/>
      <c r="BXK69" s="1124"/>
      <c r="BXL69" s="1124"/>
      <c r="BXM69" s="1124"/>
      <c r="BXN69" s="1124"/>
      <c r="BXO69" s="1124"/>
      <c r="BXP69" s="1124"/>
      <c r="BXQ69" s="1124"/>
      <c r="BXR69" s="1124"/>
      <c r="BXS69" s="1124"/>
      <c r="BXT69" s="1124"/>
      <c r="BXU69" s="1124"/>
      <c r="BXV69" s="1124"/>
      <c r="BXW69" s="1124"/>
      <c r="BXX69" s="1124"/>
      <c r="BXY69" s="1124"/>
      <c r="BXZ69" s="1124"/>
      <c r="BYA69" s="1124"/>
      <c r="BYB69" s="1124"/>
      <c r="BYC69" s="1124"/>
      <c r="BYD69" s="1124"/>
      <c r="BYE69" s="1124"/>
      <c r="BYF69" s="1124"/>
      <c r="BYG69" s="1124"/>
      <c r="BYH69" s="1124"/>
      <c r="BYI69" s="1124"/>
      <c r="BYJ69" s="1124"/>
      <c r="BYK69" s="412"/>
      <c r="BYL69" s="1124"/>
      <c r="BYM69" s="1124"/>
      <c r="BYN69" s="601"/>
      <c r="BYO69" s="600"/>
      <c r="BYP69" s="599"/>
      <c r="BYQ69" s="412"/>
      <c r="BYR69" s="1124"/>
      <c r="BYS69" s="236"/>
      <c r="BYT69" s="1124"/>
      <c r="BYU69" s="1124"/>
      <c r="BYV69" s="1124"/>
      <c r="BYW69" s="1124"/>
      <c r="BYX69" s="237"/>
      <c r="BYY69" s="1124"/>
      <c r="BYZ69" s="1124"/>
      <c r="BZA69" s="1124"/>
      <c r="BZB69" s="1124"/>
      <c r="BZC69" s="1124"/>
      <c r="BZD69" s="1124"/>
      <c r="BZE69" s="1124"/>
      <c r="BZF69" s="238"/>
      <c r="BZG69" s="1124"/>
      <c r="BZH69" s="1124"/>
      <c r="BZI69" s="265"/>
      <c r="BZJ69" s="265"/>
      <c r="BZK69" s="1124"/>
      <c r="BZL69" s="1124"/>
      <c r="BZM69" s="1124"/>
      <c r="BZN69" s="1124"/>
      <c r="BZO69" s="1124"/>
      <c r="BZP69" s="1124"/>
      <c r="BZQ69" s="1124"/>
      <c r="BZR69" s="1124"/>
      <c r="BZS69" s="1124"/>
      <c r="BZT69" s="1124"/>
      <c r="BZU69" s="1124"/>
      <c r="BZV69" s="1124"/>
      <c r="BZW69" s="1124"/>
      <c r="BZX69" s="1124"/>
      <c r="BZY69" s="1124"/>
      <c r="BZZ69" s="1124"/>
      <c r="CAA69" s="1124"/>
      <c r="CAB69" s="1124"/>
      <c r="CAC69" s="1124"/>
      <c r="CAD69" s="1124"/>
      <c r="CAE69" s="1124"/>
      <c r="CAF69" s="1124"/>
      <c r="CAG69" s="1124"/>
      <c r="CAH69" s="1124"/>
      <c r="CAI69" s="1124"/>
      <c r="CAJ69" s="1124"/>
      <c r="CAK69" s="1124"/>
      <c r="CAL69" s="1124"/>
      <c r="CAM69" s="412"/>
      <c r="CAN69" s="1124"/>
      <c r="CAO69" s="1124"/>
      <c r="CAP69" s="601"/>
      <c r="CAQ69" s="600"/>
      <c r="CAR69" s="599"/>
      <c r="CAS69" s="412"/>
      <c r="CAT69" s="1124"/>
      <c r="CAU69" s="236"/>
      <c r="CAV69" s="1124"/>
      <c r="CAW69" s="1124"/>
      <c r="CAX69" s="1124"/>
      <c r="CAY69" s="1124"/>
      <c r="CAZ69" s="237"/>
      <c r="CBA69" s="1124"/>
      <c r="CBB69" s="1124"/>
      <c r="CBC69" s="1124"/>
      <c r="CBD69" s="1124"/>
      <c r="CBE69" s="1124"/>
      <c r="CBF69" s="1124"/>
      <c r="CBG69" s="1124"/>
      <c r="CBH69" s="238"/>
      <c r="CBI69" s="1124"/>
      <c r="CBJ69" s="1124"/>
      <c r="CBK69" s="265"/>
      <c r="CBL69" s="265"/>
      <c r="CBM69" s="1124"/>
      <c r="CBN69" s="1124"/>
      <c r="CBO69" s="1124"/>
      <c r="CBP69" s="1124"/>
      <c r="CBQ69" s="1124"/>
      <c r="CBR69" s="1124"/>
      <c r="CBS69" s="1124"/>
      <c r="CBT69" s="1124"/>
      <c r="CBU69" s="1124"/>
      <c r="CBV69" s="1124"/>
      <c r="CBW69" s="1124"/>
      <c r="CBX69" s="1124"/>
      <c r="CBY69" s="1124"/>
      <c r="CBZ69" s="1124"/>
      <c r="CCA69" s="1124"/>
      <c r="CCB69" s="1124"/>
      <c r="CCC69" s="1124"/>
      <c r="CCD69" s="1124"/>
      <c r="CCE69" s="1124"/>
      <c r="CCF69" s="1124"/>
      <c r="CCG69" s="1124"/>
      <c r="CCH69" s="1124"/>
      <c r="CCI69" s="1124"/>
      <c r="CCJ69" s="1124"/>
      <c r="CCK69" s="1124"/>
      <c r="CCL69" s="1124"/>
      <c r="CCM69" s="1124"/>
      <c r="CCN69" s="1124"/>
      <c r="CCO69" s="412"/>
      <c r="CCP69" s="1124"/>
      <c r="CCQ69" s="1124"/>
      <c r="CCR69" s="601"/>
      <c r="CCS69" s="600"/>
      <c r="CCT69" s="599"/>
      <c r="CCU69" s="412"/>
      <c r="CCV69" s="1124"/>
      <c r="CCW69" s="236"/>
      <c r="CCX69" s="1124"/>
      <c r="CCY69" s="1124"/>
      <c r="CCZ69" s="1124"/>
      <c r="CDA69" s="1124"/>
      <c r="CDB69" s="237"/>
      <c r="CDC69" s="1124"/>
      <c r="CDD69" s="1124"/>
      <c r="CDE69" s="1124"/>
      <c r="CDF69" s="1124"/>
      <c r="CDG69" s="1124"/>
      <c r="CDH69" s="1124"/>
      <c r="CDI69" s="1124"/>
      <c r="CDJ69" s="238"/>
      <c r="CDK69" s="1124"/>
      <c r="CDL69" s="1124"/>
      <c r="CDM69" s="265"/>
      <c r="CDN69" s="265"/>
      <c r="CDO69" s="1124"/>
      <c r="CDP69" s="1124"/>
      <c r="CDQ69" s="1124"/>
      <c r="CDR69" s="1124"/>
      <c r="CDS69" s="1124"/>
      <c r="CDT69" s="1124"/>
      <c r="CDU69" s="1124"/>
      <c r="CDV69" s="1124"/>
      <c r="CDW69" s="1124"/>
      <c r="CDX69" s="1124"/>
      <c r="CDY69" s="1124"/>
      <c r="CDZ69" s="1124"/>
      <c r="CEA69" s="1124"/>
      <c r="CEB69" s="1124"/>
      <c r="CEC69" s="1124"/>
      <c r="CED69" s="1124"/>
      <c r="CEE69" s="1124"/>
      <c r="CEF69" s="1124"/>
      <c r="CEG69" s="1124"/>
      <c r="CEH69" s="1124"/>
      <c r="CEI69" s="1124"/>
      <c r="CEJ69" s="1124"/>
      <c r="CEK69" s="1124"/>
      <c r="CEL69" s="1124"/>
      <c r="CEM69" s="1124"/>
      <c r="CEN69" s="1124"/>
      <c r="CEO69" s="1124"/>
      <c r="CEP69" s="1124"/>
      <c r="CEQ69" s="412"/>
      <c r="CER69" s="1124"/>
      <c r="CES69" s="1124"/>
      <c r="CET69" s="601"/>
      <c r="CEU69" s="600"/>
      <c r="CEV69" s="599"/>
      <c r="CEW69" s="412"/>
      <c r="CEX69" s="1124"/>
      <c r="CEY69" s="236"/>
      <c r="CEZ69" s="1124"/>
      <c r="CFA69" s="1124"/>
      <c r="CFB69" s="1124"/>
      <c r="CFC69" s="1124"/>
      <c r="CFD69" s="237"/>
      <c r="CFE69" s="1124"/>
      <c r="CFF69" s="1124"/>
      <c r="CFG69" s="1124"/>
      <c r="CFH69" s="1124"/>
      <c r="CFI69" s="1124"/>
      <c r="CFJ69" s="1124"/>
      <c r="CFK69" s="1124"/>
      <c r="CFL69" s="238"/>
      <c r="CFM69" s="1124"/>
      <c r="CFN69" s="1124"/>
      <c r="CFO69" s="265"/>
      <c r="CFP69" s="265"/>
      <c r="CFQ69" s="1124"/>
      <c r="CFR69" s="1124"/>
      <c r="CFS69" s="1124"/>
      <c r="CFT69" s="1124"/>
      <c r="CFU69" s="1124"/>
      <c r="CFV69" s="1124"/>
      <c r="CFW69" s="1124"/>
      <c r="CFX69" s="1124"/>
      <c r="CFY69" s="1124"/>
      <c r="CFZ69" s="1124"/>
      <c r="CGA69" s="1124"/>
      <c r="CGB69" s="1124"/>
      <c r="CGC69" s="1124"/>
      <c r="CGD69" s="1124"/>
      <c r="CGE69" s="1124"/>
      <c r="CGF69" s="1124"/>
      <c r="CGG69" s="1124"/>
      <c r="CGH69" s="1124"/>
      <c r="CGI69" s="1124"/>
      <c r="CGJ69" s="1124"/>
      <c r="CGK69" s="1124"/>
      <c r="CGL69" s="1124"/>
      <c r="CGM69" s="1124"/>
      <c r="CGN69" s="1124"/>
      <c r="CGO69" s="1124"/>
      <c r="CGP69" s="1124"/>
      <c r="CGQ69" s="1124"/>
      <c r="CGR69" s="1124"/>
      <c r="CGS69" s="412"/>
      <c r="CGT69" s="1124"/>
      <c r="CGU69" s="1124"/>
      <c r="CGV69" s="601"/>
      <c r="CGW69" s="600"/>
      <c r="CGX69" s="599"/>
      <c r="CGY69" s="412"/>
      <c r="CGZ69" s="1124"/>
      <c r="CHA69" s="236"/>
      <c r="CHB69" s="1124"/>
      <c r="CHC69" s="1124"/>
      <c r="CHD69" s="1124"/>
      <c r="CHE69" s="1124"/>
      <c r="CHF69" s="237"/>
      <c r="CHG69" s="1124"/>
      <c r="CHH69" s="1124"/>
      <c r="CHI69" s="1124"/>
      <c r="CHJ69" s="1124"/>
      <c r="CHK69" s="1124"/>
      <c r="CHL69" s="1124"/>
      <c r="CHM69" s="1124"/>
      <c r="CHN69" s="238"/>
      <c r="CHO69" s="1124"/>
      <c r="CHP69" s="1124"/>
      <c r="CHQ69" s="265"/>
      <c r="CHR69" s="265"/>
      <c r="CHS69" s="1124"/>
      <c r="CHT69" s="1124"/>
      <c r="CHU69" s="1124"/>
      <c r="CHV69" s="1124"/>
      <c r="CHW69" s="1124"/>
      <c r="CHX69" s="1124"/>
      <c r="CHY69" s="1124"/>
      <c r="CHZ69" s="1124"/>
      <c r="CIA69" s="1124"/>
      <c r="CIB69" s="1124"/>
      <c r="CIC69" s="1124"/>
      <c r="CID69" s="1124"/>
      <c r="CIE69" s="1124"/>
      <c r="CIF69" s="1124"/>
      <c r="CIG69" s="1124"/>
      <c r="CIH69" s="1124"/>
      <c r="CII69" s="1124"/>
      <c r="CIJ69" s="1124"/>
      <c r="CIK69" s="1124"/>
      <c r="CIL69" s="1124"/>
      <c r="CIM69" s="1124"/>
      <c r="CIN69" s="1124"/>
      <c r="CIO69" s="1124"/>
      <c r="CIP69" s="1124"/>
      <c r="CIQ69" s="1124"/>
      <c r="CIR69" s="1124"/>
      <c r="CIS69" s="1124"/>
      <c r="CIT69" s="1124"/>
      <c r="CIU69" s="412"/>
      <c r="CIV69" s="1124"/>
      <c r="CIW69" s="1124"/>
      <c r="CIX69" s="601"/>
      <c r="CIY69" s="600"/>
      <c r="CIZ69" s="599"/>
      <c r="CJA69" s="412"/>
      <c r="CJB69" s="1124"/>
      <c r="CJC69" s="236"/>
      <c r="CJD69" s="1124"/>
      <c r="CJE69" s="1124"/>
      <c r="CJF69" s="1124"/>
      <c r="CJG69" s="1124"/>
      <c r="CJH69" s="237"/>
      <c r="CJI69" s="1124"/>
      <c r="CJJ69" s="1124"/>
      <c r="CJK69" s="1124"/>
      <c r="CJL69" s="1124"/>
      <c r="CJM69" s="1124"/>
      <c r="CJN69" s="1124"/>
      <c r="CJO69" s="1124"/>
      <c r="CJP69" s="238"/>
      <c r="CJQ69" s="1124"/>
      <c r="CJR69" s="1124"/>
      <c r="CJS69" s="265"/>
      <c r="CJT69" s="265"/>
      <c r="CJU69" s="1124"/>
      <c r="CJV69" s="1124"/>
      <c r="CJW69" s="1124"/>
      <c r="CJX69" s="1124"/>
      <c r="CJY69" s="1124"/>
      <c r="CJZ69" s="1124"/>
      <c r="CKA69" s="1124"/>
      <c r="CKB69" s="1124"/>
      <c r="CKC69" s="1124"/>
      <c r="CKD69" s="1124"/>
      <c r="CKE69" s="1124"/>
      <c r="CKF69" s="1124"/>
      <c r="CKG69" s="1124"/>
      <c r="CKH69" s="1124"/>
      <c r="CKI69" s="1124"/>
      <c r="CKJ69" s="1124"/>
      <c r="CKK69" s="1124"/>
      <c r="CKL69" s="1124"/>
      <c r="CKM69" s="1124"/>
      <c r="CKN69" s="1124"/>
      <c r="CKO69" s="1124"/>
      <c r="CKP69" s="1124"/>
      <c r="CKQ69" s="1124"/>
      <c r="CKR69" s="1124"/>
      <c r="CKS69" s="1124"/>
      <c r="CKT69" s="1124"/>
      <c r="CKU69" s="1124"/>
      <c r="CKV69" s="1124"/>
      <c r="CKW69" s="412"/>
      <c r="CKX69" s="1124"/>
      <c r="CKY69" s="1124"/>
      <c r="CKZ69" s="601"/>
      <c r="CLA69" s="600"/>
      <c r="CLB69" s="599"/>
      <c r="CLC69" s="412"/>
      <c r="CLD69" s="1124"/>
      <c r="CLE69" s="236"/>
      <c r="CLF69" s="1124"/>
      <c r="CLG69" s="1124"/>
      <c r="CLH69" s="1124"/>
      <c r="CLI69" s="1124"/>
      <c r="CLJ69" s="237"/>
      <c r="CLK69" s="1124"/>
      <c r="CLL69" s="1124"/>
      <c r="CLM69" s="1124"/>
      <c r="CLN69" s="1124"/>
      <c r="CLO69" s="1124"/>
      <c r="CLP69" s="1124"/>
      <c r="CLQ69" s="1124"/>
      <c r="CLR69" s="238"/>
      <c r="CLS69" s="1124"/>
      <c r="CLT69" s="1124"/>
      <c r="CLU69" s="265"/>
      <c r="CLV69" s="265"/>
      <c r="CLW69" s="1124"/>
      <c r="CLX69" s="1124"/>
      <c r="CLY69" s="1124"/>
      <c r="CLZ69" s="1124"/>
      <c r="CMA69" s="1124"/>
      <c r="CMB69" s="1124"/>
      <c r="CMC69" s="1124"/>
      <c r="CMD69" s="1124"/>
      <c r="CME69" s="1124"/>
      <c r="CMF69" s="1124"/>
      <c r="CMG69" s="1124"/>
      <c r="CMH69" s="1124"/>
      <c r="CMI69" s="1124"/>
      <c r="CMJ69" s="1124"/>
      <c r="CMK69" s="1124"/>
      <c r="CML69" s="1124"/>
      <c r="CMM69" s="1124"/>
      <c r="CMN69" s="1124"/>
      <c r="CMO69" s="1124"/>
      <c r="CMP69" s="1124"/>
      <c r="CMQ69" s="1124"/>
      <c r="CMR69" s="1124"/>
      <c r="CMS69" s="1124"/>
      <c r="CMT69" s="1124"/>
      <c r="CMU69" s="1124"/>
      <c r="CMV69" s="1124"/>
      <c r="CMW69" s="1124"/>
      <c r="CMX69" s="1124"/>
      <c r="CMY69" s="412"/>
      <c r="CMZ69" s="1124"/>
      <c r="CNA69" s="1124"/>
      <c r="CNB69" s="601"/>
      <c r="CNC69" s="600"/>
      <c r="CND69" s="599"/>
      <c r="CNE69" s="412"/>
      <c r="CNF69" s="1124"/>
      <c r="CNG69" s="236"/>
      <c r="CNH69" s="1124"/>
      <c r="CNI69" s="1124"/>
      <c r="CNJ69" s="1124"/>
      <c r="CNK69" s="1124"/>
      <c r="CNL69" s="237"/>
      <c r="CNM69" s="1124"/>
      <c r="CNN69" s="1124"/>
      <c r="CNO69" s="1124"/>
      <c r="CNP69" s="1124"/>
      <c r="CNQ69" s="1124"/>
      <c r="CNR69" s="1124"/>
      <c r="CNS69" s="1124"/>
      <c r="CNT69" s="238"/>
      <c r="CNU69" s="1124"/>
      <c r="CNV69" s="1124"/>
      <c r="CNW69" s="265"/>
      <c r="CNX69" s="265"/>
      <c r="CNY69" s="1124"/>
      <c r="CNZ69" s="1124"/>
      <c r="COA69" s="1124"/>
      <c r="COB69" s="1124"/>
      <c r="COC69" s="1124"/>
      <c r="COD69" s="1124"/>
      <c r="COE69" s="1124"/>
      <c r="COF69" s="1124"/>
      <c r="COG69" s="1124"/>
      <c r="COH69" s="1124"/>
      <c r="COI69" s="1124"/>
      <c r="COJ69" s="1124"/>
      <c r="COK69" s="1124"/>
      <c r="COL69" s="1124"/>
      <c r="COM69" s="1124"/>
      <c r="CON69" s="1124"/>
      <c r="COO69" s="1124"/>
      <c r="COP69" s="1124"/>
      <c r="COQ69" s="1124"/>
      <c r="COR69" s="1124"/>
      <c r="COS69" s="1124"/>
      <c r="COT69" s="1124"/>
      <c r="COU69" s="1124"/>
      <c r="COV69" s="1124"/>
      <c r="COW69" s="1124"/>
      <c r="COX69" s="1124"/>
      <c r="COY69" s="1124"/>
      <c r="COZ69" s="1124"/>
      <c r="CPA69" s="412"/>
      <c r="CPB69" s="1124"/>
      <c r="CPC69" s="1124"/>
      <c r="CPD69" s="601"/>
      <c r="CPE69" s="600"/>
      <c r="CPF69" s="599"/>
      <c r="CPG69" s="412"/>
      <c r="CPH69" s="1124"/>
      <c r="CPI69" s="236"/>
      <c r="CPJ69" s="1124"/>
      <c r="CPK69" s="1124"/>
      <c r="CPL69" s="1124"/>
      <c r="CPM69" s="1124"/>
      <c r="CPN69" s="237"/>
      <c r="CPO69" s="1124"/>
      <c r="CPP69" s="1124"/>
      <c r="CPQ69" s="1124"/>
      <c r="CPR69" s="1124"/>
      <c r="CPS69" s="1124"/>
      <c r="CPT69" s="1124"/>
      <c r="CPU69" s="1124"/>
      <c r="CPV69" s="238"/>
      <c r="CPW69" s="1124"/>
      <c r="CPX69" s="1124"/>
      <c r="CPY69" s="265"/>
      <c r="CPZ69" s="265"/>
      <c r="CQA69" s="1124"/>
      <c r="CQB69" s="1124"/>
      <c r="CQC69" s="1124"/>
      <c r="CQD69" s="1124"/>
      <c r="CQE69" s="1124"/>
      <c r="CQF69" s="1124"/>
      <c r="CQG69" s="1124"/>
      <c r="CQH69" s="1124"/>
      <c r="CQI69" s="1124"/>
      <c r="CQJ69" s="1124"/>
      <c r="CQK69" s="1124"/>
      <c r="CQL69" s="1124"/>
      <c r="CQM69" s="1124"/>
      <c r="CQN69" s="1124"/>
      <c r="CQO69" s="1124"/>
      <c r="CQP69" s="1124"/>
      <c r="CQQ69" s="1124"/>
      <c r="CQR69" s="1124"/>
      <c r="CQS69" s="1124"/>
      <c r="CQT69" s="1124"/>
      <c r="CQU69" s="1124"/>
      <c r="CQV69" s="1124"/>
      <c r="CQW69" s="1124"/>
      <c r="CQX69" s="1124"/>
      <c r="CQY69" s="1124"/>
      <c r="CQZ69" s="1124"/>
      <c r="CRA69" s="1124"/>
      <c r="CRB69" s="1124"/>
      <c r="CRC69" s="412"/>
      <c r="CRD69" s="1124"/>
      <c r="CRE69" s="1124"/>
      <c r="CRF69" s="601"/>
      <c r="CRG69" s="600"/>
      <c r="CRH69" s="599"/>
      <c r="CRI69" s="412"/>
      <c r="CRJ69" s="1124"/>
      <c r="CRK69" s="236"/>
      <c r="CRL69" s="1124"/>
      <c r="CRM69" s="1124"/>
      <c r="CRN69" s="1124"/>
      <c r="CRO69" s="1124"/>
      <c r="CRP69" s="237"/>
      <c r="CRQ69" s="1124"/>
      <c r="CRR69" s="1124"/>
      <c r="CRS69" s="1124"/>
      <c r="CRT69" s="1124"/>
      <c r="CRU69" s="1124"/>
      <c r="CRV69" s="1124"/>
      <c r="CRW69" s="1124"/>
      <c r="CRX69" s="238"/>
      <c r="CRY69" s="1124"/>
      <c r="CRZ69" s="1124"/>
      <c r="CSA69" s="265"/>
      <c r="CSB69" s="265"/>
      <c r="CSC69" s="1124"/>
      <c r="CSD69" s="1124"/>
      <c r="CSE69" s="1124"/>
      <c r="CSF69" s="1124"/>
      <c r="CSG69" s="1124"/>
      <c r="CSH69" s="1124"/>
      <c r="CSI69" s="1124"/>
      <c r="CSJ69" s="1124"/>
      <c r="CSK69" s="1124"/>
      <c r="CSL69" s="1124"/>
      <c r="CSM69" s="1124"/>
      <c r="CSN69" s="1124"/>
      <c r="CSO69" s="1124"/>
      <c r="CSP69" s="1124"/>
      <c r="CSQ69" s="1124"/>
      <c r="CSR69" s="1124"/>
      <c r="CSS69" s="1124"/>
      <c r="CST69" s="1124"/>
      <c r="CSU69" s="1124"/>
      <c r="CSV69" s="1124"/>
      <c r="CSW69" s="1124"/>
      <c r="CSX69" s="1124"/>
      <c r="CSY69" s="1124"/>
      <c r="CSZ69" s="1124"/>
      <c r="CTA69" s="1124"/>
      <c r="CTB69" s="1124"/>
      <c r="CTC69" s="1124"/>
      <c r="CTD69" s="1124"/>
      <c r="CTE69" s="412"/>
      <c r="CTF69" s="1124"/>
      <c r="CTG69" s="1124"/>
      <c r="CTH69" s="601"/>
      <c r="CTI69" s="600"/>
      <c r="CTJ69" s="599"/>
      <c r="CTK69" s="412"/>
      <c r="CTL69" s="1124"/>
      <c r="CTM69" s="236"/>
      <c r="CTN69" s="1124"/>
      <c r="CTO69" s="1124"/>
      <c r="CTP69" s="1124"/>
      <c r="CTQ69" s="1124"/>
      <c r="CTR69" s="237"/>
      <c r="CTS69" s="1124"/>
      <c r="CTT69" s="1124"/>
      <c r="CTU69" s="1124"/>
      <c r="CTV69" s="1124"/>
      <c r="CTW69" s="1124"/>
      <c r="CTX69" s="1124"/>
      <c r="CTY69" s="1124"/>
      <c r="CTZ69" s="238"/>
      <c r="CUA69" s="1124"/>
      <c r="CUB69" s="1124"/>
      <c r="CUC69" s="265"/>
      <c r="CUD69" s="265"/>
      <c r="CUE69" s="1124"/>
      <c r="CUF69" s="1124"/>
      <c r="CUG69" s="1124"/>
      <c r="CUH69" s="1124"/>
      <c r="CUI69" s="1124"/>
      <c r="CUJ69" s="1124"/>
      <c r="CUK69" s="1124"/>
      <c r="CUL69" s="1124"/>
      <c r="CUM69" s="1124"/>
      <c r="CUN69" s="1124"/>
      <c r="CVL69" s="236"/>
      <c r="CVQ69" s="601"/>
      <c r="CVR69" s="600"/>
      <c r="CVS69" s="599"/>
      <c r="CVU69" s="236"/>
      <c r="CVY69" s="238"/>
      <c r="CWH69" s="238"/>
      <c r="CWK69" s="1124"/>
      <c r="CWL69" s="1124"/>
      <c r="CWM69" s="412"/>
      <c r="CWN69" s="1124"/>
      <c r="CWO69" s="1124"/>
      <c r="CWP69" s="601"/>
      <c r="CWQ69" s="600"/>
      <c r="CWR69" s="599"/>
      <c r="CWS69" s="412"/>
      <c r="CWT69" s="1124"/>
      <c r="CWU69" s="236"/>
      <c r="CWV69" s="1124"/>
      <c r="CWW69" s="1124"/>
      <c r="CWX69" s="1124"/>
      <c r="CWY69" s="1124"/>
      <c r="CWZ69" s="237"/>
      <c r="CXA69" s="1124"/>
      <c r="CXB69" s="1124"/>
      <c r="CXC69" s="1124"/>
      <c r="CXD69" s="1124"/>
      <c r="CXE69" s="1124"/>
      <c r="CXF69" s="1124"/>
      <c r="CXG69" s="1124"/>
      <c r="CXH69" s="238"/>
      <c r="CXI69" s="1124"/>
      <c r="CXJ69" s="1124"/>
      <c r="CZI69" s="1124"/>
      <c r="CZJ69" s="236"/>
      <c r="CZK69" s="1124"/>
      <c r="CZL69" s="1124"/>
      <c r="CZM69" s="1124"/>
      <c r="CZN69" s="1124"/>
      <c r="CZO69" s="601"/>
      <c r="CZP69" s="600"/>
      <c r="CZQ69" s="599"/>
      <c r="CZR69" s="1132"/>
      <c r="CZS69" s="1132"/>
      <c r="CZT69" s="1132"/>
      <c r="CZU69" s="1132"/>
      <c r="CZV69" s="1124"/>
      <c r="CZW69" s="238"/>
      <c r="CZX69" s="1124"/>
      <c r="CZY69" s="1124"/>
      <c r="CZZ69" s="1124"/>
      <c r="DAA69" s="1124"/>
      <c r="DAB69" s="1124"/>
      <c r="DAC69" s="1124"/>
      <c r="DAD69" s="1124"/>
      <c r="DAE69" s="1132"/>
      <c r="DAF69" s="1132"/>
      <c r="DAG69" s="1132"/>
      <c r="DAH69" s="1124"/>
      <c r="DAI69" s="1124"/>
      <c r="DAJ69" s="1124"/>
      <c r="DAK69" s="412"/>
      <c r="DAL69" s="1124"/>
      <c r="DAM69" s="1124"/>
      <c r="DAN69" s="601"/>
      <c r="DAO69" s="600"/>
      <c r="DAP69" s="599"/>
      <c r="DAQ69" s="412"/>
      <c r="DAR69" s="1124"/>
      <c r="DAS69" s="236"/>
      <c r="DAT69" s="1124"/>
      <c r="DAU69" s="1124"/>
      <c r="DAX69" s="237"/>
      <c r="DBF69" s="238"/>
      <c r="DBI69" s="265"/>
      <c r="DBJ69" s="265"/>
      <c r="DBU69" s="1124"/>
      <c r="DBV69" s="1124"/>
      <c r="DBW69" s="1124"/>
      <c r="DBX69" s="1124"/>
      <c r="DBY69" s="1124"/>
      <c r="DBZ69" s="1124"/>
      <c r="DCA69" s="1124"/>
      <c r="DCB69" s="1124"/>
      <c r="DCC69" s="1124"/>
      <c r="DCD69" s="1124"/>
      <c r="DCE69" s="1124"/>
      <c r="DCF69" s="1124"/>
      <c r="DCG69" s="1124"/>
      <c r="DCH69" s="1124"/>
      <c r="DCI69" s="1124"/>
      <c r="DCJ69" s="1124"/>
      <c r="DCK69" s="1124"/>
      <c r="DCL69" s="1124"/>
      <c r="DCM69" s="1124"/>
      <c r="DCN69" s="1124"/>
      <c r="DCO69" s="1124"/>
      <c r="DCP69" s="1124"/>
      <c r="DCQ69" s="1124"/>
      <c r="DCR69" s="236"/>
      <c r="DCS69" s="1124"/>
      <c r="DCT69" s="1124"/>
      <c r="DCU69" s="1124"/>
      <c r="DCV69" s="1124"/>
      <c r="DCW69" s="601"/>
      <c r="DCX69" s="600"/>
      <c r="DCY69" s="599"/>
      <c r="DCZ69" s="1132"/>
      <c r="DDA69" s="1132"/>
      <c r="DDB69" s="1132"/>
      <c r="DDC69" s="1132"/>
      <c r="DDD69" s="1124"/>
      <c r="DDE69" s="238"/>
      <c r="DDF69" s="1124"/>
      <c r="DDG69" s="1124"/>
      <c r="DDH69" s="1124"/>
      <c r="DDI69" s="1124"/>
      <c r="DDJ69" s="1124"/>
      <c r="DDK69" s="1124"/>
      <c r="DDL69" s="1124"/>
      <c r="DDM69" s="1132"/>
      <c r="DDN69" s="1132"/>
      <c r="DDO69" s="1132"/>
      <c r="DDP69" s="1124"/>
      <c r="DDQ69" s="1124"/>
      <c r="DDR69" s="1124"/>
      <c r="DDS69" s="412"/>
      <c r="DDT69" s="1124"/>
      <c r="DDU69" s="1124"/>
      <c r="DDV69" s="601"/>
      <c r="DDW69" s="600"/>
      <c r="DDX69" s="599"/>
      <c r="DDY69" s="412"/>
      <c r="DDZ69" s="1124"/>
      <c r="DEA69" s="236"/>
      <c r="DEB69" s="1124"/>
      <c r="DEC69" s="1124"/>
      <c r="DED69" s="1124"/>
      <c r="DEE69" s="1124"/>
      <c r="DEF69" s="237"/>
      <c r="DEG69" s="1124"/>
      <c r="DEH69" s="1124"/>
      <c r="DEI69" s="1124"/>
      <c r="DEJ69" s="1124"/>
      <c r="DEK69" s="1124"/>
      <c r="DEL69" s="1124"/>
      <c r="DEM69" s="1124"/>
      <c r="DEN69" s="238"/>
      <c r="DEO69" s="1124"/>
      <c r="DEP69" s="1124"/>
      <c r="DEQ69" s="265"/>
      <c r="DER69" s="265"/>
      <c r="DES69" s="1124"/>
      <c r="DET69" s="1124"/>
      <c r="DEU69" s="1124"/>
      <c r="DEV69" s="1124"/>
      <c r="DEW69" s="1124"/>
      <c r="DEX69" s="1124"/>
      <c r="DEY69" s="1124"/>
      <c r="DEZ69" s="1124"/>
      <c r="DFA69" s="1124"/>
      <c r="DFB69" s="1124"/>
      <c r="DFC69" s="1124"/>
      <c r="DFD69" s="1124"/>
      <c r="DFE69" s="1124"/>
      <c r="DFF69" s="1124"/>
      <c r="DFG69" s="1124"/>
      <c r="DFH69" s="1124"/>
      <c r="DFI69" s="1124"/>
      <c r="DFJ69" s="1124"/>
      <c r="DFK69" s="1124"/>
      <c r="DFL69" s="1124"/>
      <c r="DFM69" s="1124"/>
      <c r="DFN69" s="1124"/>
      <c r="DFO69" s="1124"/>
      <c r="DFP69" s="1124"/>
      <c r="DFQ69" s="1124"/>
      <c r="DFR69" s="1124"/>
      <c r="DFS69" s="1124"/>
      <c r="DFT69" s="1124"/>
      <c r="DFU69" s="1124"/>
      <c r="DFV69" s="1124"/>
      <c r="DFW69" s="1124"/>
      <c r="DFX69" s="1124"/>
      <c r="DFY69" s="1124"/>
      <c r="DFZ69" s="236"/>
      <c r="DGA69" s="1124"/>
      <c r="DGB69" s="1124"/>
      <c r="DGC69" s="1124"/>
      <c r="DGD69" s="1124"/>
      <c r="DGE69" s="601"/>
      <c r="DGF69" s="600"/>
      <c r="DGG69" s="599"/>
      <c r="DGH69" s="1132"/>
      <c r="DGI69" s="1132"/>
      <c r="DGJ69" s="1132"/>
      <c r="DGK69" s="1132"/>
      <c r="DGL69" s="1124"/>
      <c r="DGM69" s="238"/>
      <c r="DGN69" s="1124"/>
      <c r="DGO69" s="1124"/>
      <c r="DGP69" s="1124"/>
      <c r="DGQ69" s="1124"/>
      <c r="DGR69" s="1124"/>
      <c r="DGS69" s="1124"/>
      <c r="DGT69" s="1124"/>
      <c r="DGU69" s="1132"/>
      <c r="DGV69" s="1132"/>
      <c r="DGW69" s="1132"/>
      <c r="DGX69" s="1124"/>
      <c r="DGY69" s="1124"/>
      <c r="DGZ69" s="1124"/>
      <c r="DHA69" s="412"/>
      <c r="DHB69" s="1124"/>
      <c r="DHC69" s="1124"/>
      <c r="DHD69" s="601"/>
      <c r="DHE69" s="600"/>
      <c r="DHF69" s="599"/>
      <c r="DHG69" s="412"/>
      <c r="DHH69" s="1124"/>
      <c r="DHI69" s="236"/>
      <c r="DHJ69" s="1124"/>
      <c r="DHK69" s="1124"/>
      <c r="DHL69" s="1124"/>
      <c r="DHM69" s="1124"/>
      <c r="DHN69" s="237"/>
      <c r="DHO69" s="1124"/>
      <c r="DHP69" s="1124"/>
      <c r="DHQ69" s="1124"/>
      <c r="DHR69" s="1124"/>
      <c r="DHS69" s="1124"/>
      <c r="DHT69" s="1124"/>
      <c r="DHU69" s="1124"/>
      <c r="DHV69" s="238"/>
      <c r="DHW69" s="1124"/>
      <c r="DHX69" s="1124"/>
      <c r="DHY69" s="265"/>
      <c r="DHZ69" s="265"/>
      <c r="DIA69" s="1124"/>
      <c r="DIB69" s="1124"/>
      <c r="DIC69" s="1124"/>
      <c r="DID69" s="1124"/>
      <c r="DIE69" s="1124"/>
      <c r="DIF69" s="1124"/>
      <c r="DIG69" s="1124"/>
      <c r="DIH69" s="1124"/>
      <c r="DII69" s="1124"/>
      <c r="DIJ69" s="1124"/>
      <c r="DIK69" s="1124"/>
      <c r="DIL69" s="1124"/>
      <c r="DIM69" s="1124"/>
      <c r="DIN69" s="1124"/>
      <c r="DIO69" s="1124"/>
      <c r="DIP69" s="1124"/>
      <c r="DIQ69" s="1124"/>
      <c r="DIR69" s="1124"/>
      <c r="DIS69" s="1124"/>
      <c r="DIT69" s="1124"/>
      <c r="DIU69" s="1124"/>
      <c r="DIV69" s="1124"/>
      <c r="DIW69" s="1124"/>
      <c r="DIX69" s="1124"/>
      <c r="DIY69" s="1124"/>
      <c r="DIZ69" s="1124"/>
      <c r="DJA69" s="1124"/>
      <c r="DJB69" s="1124"/>
      <c r="DJC69" s="1124"/>
      <c r="DJD69" s="1124"/>
      <c r="DJE69" s="1124"/>
      <c r="DJF69" s="1124"/>
      <c r="DJG69" s="1124"/>
      <c r="DJH69" s="236"/>
      <c r="DJI69" s="1124"/>
      <c r="DJJ69" s="1124"/>
      <c r="DJK69" s="1124"/>
      <c r="DJL69" s="1124"/>
      <c r="DJM69" s="601"/>
      <c r="DJN69" s="600"/>
      <c r="DJO69" s="599"/>
      <c r="DJP69" s="1132"/>
      <c r="DJQ69" s="1132"/>
      <c r="DJR69" s="1132"/>
      <c r="DJS69" s="1132"/>
      <c r="DJT69" s="1124"/>
      <c r="DJU69" s="238"/>
      <c r="DJV69" s="1124"/>
      <c r="DJW69" s="1124"/>
      <c r="DJX69" s="1124"/>
      <c r="DJY69" s="1124"/>
      <c r="DJZ69" s="1124"/>
      <c r="DKA69" s="1124"/>
      <c r="DKB69" s="1124"/>
      <c r="DKC69" s="1132"/>
      <c r="DKD69" s="1132"/>
      <c r="DKE69" s="1132"/>
      <c r="DKF69" s="1124"/>
      <c r="DKG69" s="1124"/>
      <c r="DKH69" s="1124"/>
      <c r="DKI69" s="412"/>
      <c r="DKJ69" s="1124"/>
      <c r="DKK69" s="1124"/>
      <c r="DKL69" s="601"/>
      <c r="DKM69" s="600"/>
      <c r="DKN69" s="599"/>
      <c r="DKO69" s="412"/>
      <c r="DKP69" s="1124"/>
      <c r="DKQ69" s="236"/>
      <c r="DKR69" s="1124"/>
      <c r="DKS69" s="1124"/>
      <c r="DKT69" s="1124"/>
      <c r="DKU69" s="1124"/>
      <c r="DKV69" s="237"/>
      <c r="DKW69" s="1124"/>
      <c r="DKX69" s="1124"/>
      <c r="DKY69" s="1124"/>
      <c r="DKZ69" s="1124"/>
      <c r="DLA69" s="1124"/>
      <c r="DLB69" s="1124"/>
      <c r="DLC69" s="1124"/>
      <c r="DLD69" s="238"/>
      <c r="DLE69" s="1124"/>
      <c r="DLF69" s="1124"/>
      <c r="DLG69" s="265"/>
      <c r="DLH69" s="265"/>
      <c r="DLI69" s="1124"/>
      <c r="DLJ69" s="1124"/>
      <c r="DLK69" s="1124"/>
      <c r="DLL69" s="1124"/>
      <c r="DLM69" s="1124"/>
      <c r="DLN69" s="1124"/>
      <c r="DLO69" s="1124"/>
      <c r="DLP69" s="1124"/>
      <c r="DLQ69" s="1124"/>
      <c r="DLR69" s="1124"/>
      <c r="DMP69" s="236"/>
      <c r="DMU69" s="601"/>
      <c r="DMV69" s="600"/>
      <c r="DMW69" s="599"/>
      <c r="DMY69" s="236"/>
      <c r="DNC69" s="238"/>
      <c r="DNL69" s="238"/>
      <c r="DNO69" s="1124"/>
      <c r="DNP69" s="1124"/>
      <c r="DNQ69" s="412"/>
      <c r="DNR69" s="1124"/>
      <c r="DNS69" s="1124"/>
      <c r="DNT69" s="601"/>
      <c r="DNU69" s="600"/>
      <c r="DNV69" s="599"/>
      <c r="DNW69" s="412"/>
      <c r="DNX69" s="1124"/>
      <c r="DNY69" s="236"/>
      <c r="DNZ69" s="1124"/>
      <c r="DOA69" s="1124"/>
      <c r="DOB69" s="1124"/>
      <c r="DOC69" s="1124"/>
      <c r="DOD69" s="237"/>
      <c r="DOE69" s="1124"/>
      <c r="DOF69" s="1124"/>
      <c r="DOG69" s="1124"/>
      <c r="DOH69" s="1124"/>
      <c r="DOI69" s="1124"/>
      <c r="DOJ69" s="1124"/>
      <c r="DOK69" s="1124"/>
      <c r="DOL69" s="238"/>
      <c r="DOM69" s="1124"/>
      <c r="DON69" s="1124"/>
      <c r="DOO69" s="265"/>
      <c r="DOP69" s="265"/>
      <c r="DOZ69" s="792"/>
      <c r="DPA69" s="792"/>
      <c r="DPB69" s="792"/>
      <c r="DPC69" s="792"/>
      <c r="DPD69" s="792"/>
      <c r="DPE69" s="792"/>
      <c r="DPF69" s="792"/>
      <c r="DPG69" s="792"/>
      <c r="DPH69" s="792"/>
      <c r="DPI69" s="792"/>
      <c r="DPJ69" s="792"/>
      <c r="DPK69" s="792"/>
      <c r="DPL69" s="792"/>
      <c r="DPM69" s="792"/>
      <c r="DPN69" s="792"/>
      <c r="DPO69" s="792"/>
      <c r="DPP69" s="792"/>
      <c r="DPQ69" s="792"/>
      <c r="DPR69" s="792"/>
      <c r="DPS69" s="792"/>
      <c r="DPT69" s="792"/>
      <c r="DPU69" s="792"/>
      <c r="DPV69" s="792"/>
      <c r="DPW69" s="792"/>
      <c r="DPX69" s="792"/>
      <c r="DPY69" s="792"/>
      <c r="DPZ69" s="792"/>
      <c r="DQA69" s="792"/>
      <c r="DQB69" s="792"/>
      <c r="DQC69" s="792"/>
      <c r="DRM69" s="1124"/>
      <c r="DRN69" s="1124"/>
      <c r="DRO69" s="412"/>
      <c r="DRP69" s="1124"/>
      <c r="DRQ69" s="1124"/>
      <c r="DRR69" s="601"/>
      <c r="DRS69" s="600"/>
      <c r="DRT69" s="599"/>
      <c r="DRU69" s="412"/>
      <c r="DRV69" s="1124"/>
      <c r="DRW69" s="236"/>
      <c r="DRX69" s="1124"/>
      <c r="DRY69" s="1124"/>
      <c r="DSB69" s="237"/>
      <c r="DSJ69" s="238"/>
      <c r="DSN69" s="236"/>
      <c r="DSS69" s="601"/>
      <c r="DST69" s="600"/>
      <c r="DSU69" s="599"/>
      <c r="DSW69" s="236"/>
      <c r="DTA69" s="238"/>
      <c r="DTJ69" s="238"/>
      <c r="DTN69" s="236"/>
      <c r="DTS69" s="601"/>
      <c r="DTT69" s="600"/>
      <c r="DTU69" s="599"/>
      <c r="DTW69" s="236"/>
      <c r="DVF69" s="241"/>
      <c r="DVG69" s="241"/>
      <c r="DVH69" s="241"/>
      <c r="DVI69" s="241"/>
      <c r="DVJ69" s="241"/>
      <c r="DVK69" s="241"/>
      <c r="DVL69" s="241"/>
      <c r="DVM69" s="241"/>
      <c r="DVN69" s="241"/>
      <c r="DVO69" s="241"/>
      <c r="DVP69" s="241"/>
      <c r="DVQ69" s="241"/>
      <c r="DVR69" s="241"/>
      <c r="DVS69" s="241"/>
      <c r="DVT69" s="241"/>
      <c r="DVU69" s="241"/>
      <c r="DVV69" s="241"/>
      <c r="DVW69" s="241"/>
      <c r="DVX69" s="241"/>
      <c r="DVY69" s="241"/>
      <c r="DVZ69" s="241"/>
      <c r="DWA69" s="241"/>
      <c r="DWB69" s="241"/>
      <c r="DWC69" s="241"/>
      <c r="DWD69" s="241"/>
      <c r="DWE69" s="241"/>
      <c r="DWF69" s="241"/>
      <c r="DWG69" s="241"/>
      <c r="DWH69" s="241"/>
      <c r="DWI69" s="241"/>
      <c r="DWJ69" s="241"/>
      <c r="DWK69" s="241"/>
      <c r="DWL69" s="241"/>
      <c r="DWM69" s="241"/>
      <c r="DWN69" s="241"/>
      <c r="DWO69" s="241"/>
      <c r="DWP69" s="241"/>
      <c r="DWQ69" s="241"/>
      <c r="DWR69" s="241"/>
      <c r="DWS69" s="241"/>
      <c r="DWT69" s="1157"/>
      <c r="DWU69" s="1157"/>
      <c r="DWV69" s="1157"/>
      <c r="DWW69" s="1157"/>
      <c r="DWX69" s="1157"/>
      <c r="DWY69" s="1157"/>
      <c r="DWZ69" s="1157"/>
      <c r="DXA69" s="1157"/>
      <c r="DXB69" s="1157"/>
      <c r="DXC69" s="1157"/>
      <c r="DXD69" s="1157"/>
      <c r="DXE69" s="1157"/>
      <c r="DXF69" s="1157"/>
      <c r="DXG69" s="1142"/>
      <c r="DXI69" s="236"/>
      <c r="DXN69" s="601"/>
      <c r="DXO69" s="600"/>
      <c r="DXP69" s="599"/>
      <c r="DXR69" s="236"/>
      <c r="DXV69" s="238"/>
      <c r="DYE69" s="238"/>
      <c r="DYH69" s="1124"/>
      <c r="DYI69" s="1124"/>
      <c r="DYJ69" s="412"/>
      <c r="DYK69" s="1124"/>
      <c r="DYL69" s="1124"/>
      <c r="DYM69" s="601"/>
      <c r="DYN69" s="600"/>
      <c r="DYO69" s="599"/>
      <c r="DYP69" s="412"/>
      <c r="DYQ69" s="1124"/>
      <c r="DYR69" s="236"/>
      <c r="DYS69" s="1124"/>
      <c r="DYT69" s="1124"/>
      <c r="DYW69" s="237"/>
      <c r="DZE69" s="238"/>
      <c r="DZH69" s="265"/>
      <c r="DZI69" s="265"/>
      <c r="DZT69" s="241"/>
      <c r="DZU69" s="241"/>
      <c r="DZV69" s="241"/>
      <c r="DZW69" s="241"/>
      <c r="DZX69" s="241"/>
      <c r="DZY69" s="241"/>
      <c r="DZZ69" s="241"/>
      <c r="EAA69" s="241"/>
      <c r="EAB69" s="241"/>
      <c r="EAC69" s="241"/>
      <c r="EAD69" s="241"/>
      <c r="EAE69" s="241"/>
      <c r="EAF69" s="241"/>
      <c r="EAG69" s="241"/>
      <c r="EAH69" s="241"/>
      <c r="EAI69" s="241"/>
      <c r="EAJ69" s="241"/>
      <c r="EAK69" s="241"/>
      <c r="EAL69" s="241"/>
      <c r="EAM69" s="241"/>
      <c r="EAN69" s="241"/>
      <c r="EAO69" s="241"/>
      <c r="EAP69" s="241"/>
      <c r="EAQ69" s="241"/>
      <c r="EAR69" s="241"/>
      <c r="EAS69" s="241"/>
      <c r="EAT69" s="241"/>
      <c r="EAU69" s="241"/>
      <c r="EAV69" s="241"/>
      <c r="EAW69" s="241"/>
      <c r="EAX69" s="241"/>
      <c r="EAY69" s="241"/>
      <c r="EAZ69" s="241"/>
      <c r="EBA69" s="241"/>
      <c r="EBB69" s="241"/>
      <c r="EBC69" s="241"/>
      <c r="EBD69" s="241"/>
      <c r="EBE69" s="241"/>
      <c r="EBG69" s="236"/>
      <c r="EBL69" s="601"/>
      <c r="EBM69" s="600"/>
      <c r="EBN69" s="599"/>
      <c r="EBP69" s="236"/>
      <c r="EBT69" s="238"/>
      <c r="ECC69" s="238"/>
      <c r="ECF69" s="1124"/>
      <c r="ECG69" s="1124"/>
      <c r="ECH69" s="412"/>
      <c r="ECI69" s="1124"/>
      <c r="ECJ69" s="1124"/>
      <c r="ECK69" s="601"/>
      <c r="ECL69" s="600"/>
      <c r="ECM69" s="599"/>
      <c r="ECN69" s="412"/>
      <c r="ECO69" s="1124"/>
      <c r="ECP69" s="236"/>
      <c r="ECQ69" s="1124"/>
      <c r="ECR69" s="1124"/>
      <c r="ECS69" s="1124"/>
      <c r="ECT69" s="1124"/>
      <c r="ECU69" s="237"/>
      <c r="ECV69" s="1124"/>
      <c r="ECW69" s="1124"/>
      <c r="ECX69" s="1124"/>
      <c r="ECY69" s="1124"/>
      <c r="ECZ69" s="1124"/>
      <c r="EDA69" s="1124"/>
      <c r="EDB69" s="1124"/>
      <c r="EDC69" s="238"/>
      <c r="EDD69" s="1124"/>
      <c r="EDE69" s="1124"/>
      <c r="EDG69" s="236"/>
      <c r="EDL69" s="601"/>
      <c r="EDM69" s="600"/>
      <c r="EDN69" s="599"/>
      <c r="EDP69" s="236"/>
      <c r="EDT69" s="238"/>
      <c r="EEC69" s="238"/>
      <c r="EEG69" s="236"/>
      <c r="EEL69" s="601"/>
      <c r="EEM69" s="600"/>
      <c r="EEN69" s="599"/>
      <c r="EEP69" s="236"/>
      <c r="EES69" s="241"/>
      <c r="EET69" s="241"/>
      <c r="EEU69" s="241"/>
      <c r="EEV69" s="241"/>
      <c r="EEW69" s="241"/>
      <c r="EEX69" s="241"/>
      <c r="EEY69" s="241"/>
      <c r="EEZ69" s="241"/>
      <c r="EFA69" s="241"/>
      <c r="EFB69" s="241"/>
      <c r="EFC69" s="241"/>
      <c r="EFD69" s="241"/>
      <c r="EFE69" s="241"/>
      <c r="EFF69" s="241"/>
      <c r="EFG69" s="241"/>
      <c r="EFH69" s="241"/>
      <c r="EFI69" s="241"/>
      <c r="EFJ69" s="241"/>
      <c r="EFK69" s="241"/>
      <c r="EFL69" s="241"/>
      <c r="EFM69" s="241"/>
      <c r="EFN69" s="241"/>
      <c r="EFO69" s="241"/>
      <c r="EFP69" s="241"/>
      <c r="EFQ69" s="241"/>
      <c r="EFR69" s="241"/>
      <c r="EFS69" s="241"/>
      <c r="EFT69" s="241"/>
      <c r="EFU69" s="241"/>
      <c r="EFV69" s="241"/>
      <c r="EFW69" s="241"/>
      <c r="EFX69" s="241"/>
      <c r="EFY69" s="241"/>
      <c r="EFZ69" s="241"/>
      <c r="EGA69" s="241"/>
      <c r="EGB69" s="241"/>
      <c r="EGC69" s="241"/>
      <c r="EGD69" s="241"/>
      <c r="EGE69" s="241"/>
      <c r="EGF69" s="241"/>
      <c r="EGG69" s="241"/>
      <c r="EGH69" s="241"/>
      <c r="EGI69" s="241"/>
      <c r="EGJ69" s="241"/>
      <c r="EGK69" s="241"/>
      <c r="EGL69" s="241"/>
      <c r="EGM69" s="241"/>
      <c r="EGN69" s="241"/>
      <c r="EGO69" s="241"/>
      <c r="EGP69" s="241"/>
      <c r="EGQ69" s="241"/>
      <c r="EGR69" s="226"/>
      <c r="EGS69" s="226"/>
      <c r="EGT69" s="226"/>
      <c r="EGU69" s="226"/>
      <c r="EGV69" s="226"/>
      <c r="EGW69" s="226"/>
      <c r="EGX69" s="226"/>
      <c r="EGY69" s="226"/>
      <c r="EGZ69" s="226"/>
      <c r="EHA69" s="226"/>
      <c r="EHB69" s="226"/>
      <c r="EHC69" s="226"/>
      <c r="EHD69" s="226"/>
      <c r="EHE69" s="226"/>
      <c r="EHF69" s="226"/>
      <c r="EHG69" s="226"/>
      <c r="EHH69" s="616"/>
      <c r="EHI69" s="616"/>
      <c r="EHJ69" s="226"/>
      <c r="EHK69" s="226"/>
      <c r="EHL69" s="226"/>
      <c r="EHM69" s="226"/>
      <c r="EHN69" s="226"/>
      <c r="EHO69" s="226"/>
      <c r="EHP69" s="226"/>
      <c r="EHQ69" s="226"/>
      <c r="EHR69" s="226"/>
      <c r="EHS69" s="226"/>
      <c r="EHT69" s="226"/>
      <c r="EHU69" s="226"/>
      <c r="EHV69" s="226"/>
      <c r="EHW69" s="226"/>
      <c r="EHX69" s="1124"/>
      <c r="EHY69" s="1124"/>
      <c r="EHZ69" s="412"/>
      <c r="EIA69" s="1124"/>
      <c r="EIB69" s="1124"/>
      <c r="EIC69" s="601"/>
      <c r="EID69" s="600"/>
      <c r="EIE69" s="599"/>
      <c r="EIF69" s="412"/>
      <c r="EIG69" s="1124"/>
      <c r="EIH69" s="236"/>
      <c r="EII69" s="1124"/>
      <c r="EIJ69" s="1124"/>
      <c r="EIK69" s="1124"/>
      <c r="EIL69" s="1124"/>
      <c r="EIM69" s="237"/>
      <c r="EIN69" s="1124"/>
      <c r="EIO69" s="1124"/>
      <c r="EIP69" s="1124"/>
      <c r="EIQ69" s="1124"/>
      <c r="EIR69" s="1124"/>
      <c r="EIS69" s="1124"/>
      <c r="EIT69" s="1124"/>
      <c r="EIU69" s="238"/>
      <c r="EIV69" s="1124"/>
      <c r="EIW69" s="1124"/>
      <c r="EIY69" s="236"/>
      <c r="EJD69" s="601"/>
      <c r="EJE69" s="600"/>
      <c r="EJF69" s="599"/>
      <c r="EJH69" s="236"/>
      <c r="EJL69" s="238"/>
      <c r="EJU69" s="238"/>
      <c r="EJY69" s="236"/>
      <c r="EKD69" s="601"/>
      <c r="EKE69" s="600"/>
      <c r="EKF69" s="599"/>
      <c r="EKH69" s="236"/>
      <c r="EMN69" s="236"/>
      <c r="EMS69" s="601"/>
      <c r="EMT69" s="600"/>
      <c r="EMU69" s="599"/>
      <c r="EMW69" s="236"/>
      <c r="ENA69" s="238"/>
      <c r="ENJ69" s="238"/>
      <c r="ENM69" s="1124"/>
      <c r="ENN69" s="1124"/>
      <c r="ENO69" s="412"/>
      <c r="ENP69" s="1124"/>
      <c r="ENQ69" s="1124"/>
      <c r="ENR69" s="601"/>
      <c r="ENS69" s="600"/>
      <c r="ENT69" s="599"/>
      <c r="ENU69" s="412"/>
      <c r="ENV69" s="1124"/>
      <c r="ENW69" s="236"/>
      <c r="ENX69" s="1124"/>
      <c r="ENY69" s="1124"/>
      <c r="ENZ69" s="1124"/>
      <c r="EOA69" s="1124"/>
      <c r="EOB69" s="237"/>
      <c r="EOC69" s="1124"/>
      <c r="EOD69" s="1124"/>
      <c r="EOE69" s="1124"/>
      <c r="EOF69" s="1124"/>
      <c r="EOG69" s="1124"/>
      <c r="EOH69" s="1124"/>
      <c r="EOI69" s="1124"/>
      <c r="EOJ69" s="238"/>
      <c r="EOK69" s="1124"/>
      <c r="EOL69" s="1124"/>
      <c r="EOM69" s="265"/>
      <c r="EON69" s="265"/>
      <c r="EOO69" s="1124"/>
      <c r="EOX69" s="792"/>
      <c r="EOY69" s="792"/>
      <c r="EOZ69" s="792"/>
      <c r="EPA69" s="792"/>
      <c r="EPB69" s="792"/>
      <c r="EPC69" s="792"/>
      <c r="EPD69" s="792"/>
      <c r="EPE69" s="792"/>
      <c r="EPF69" s="792"/>
      <c r="EPG69" s="792"/>
      <c r="EPH69" s="792"/>
      <c r="EPI69" s="792"/>
      <c r="EPJ69" s="792"/>
      <c r="EPK69" s="792"/>
      <c r="EPL69" s="792"/>
      <c r="EPM69" s="792"/>
      <c r="EPN69" s="792"/>
      <c r="EPS69" s="265"/>
      <c r="EPT69" s="265"/>
      <c r="EQE69" s="1124"/>
      <c r="EQF69" s="1124"/>
      <c r="EQG69" s="412"/>
      <c r="EQH69" s="1124"/>
      <c r="EQI69" s="1124"/>
      <c r="EQJ69" s="601"/>
      <c r="EQK69" s="600"/>
      <c r="EQL69" s="599"/>
      <c r="EQM69" s="412"/>
      <c r="EQN69" s="1124"/>
      <c r="EQO69" s="236"/>
      <c r="EQP69" s="1124"/>
      <c r="EQQ69" s="1124"/>
      <c r="EQR69" s="1124"/>
      <c r="EQS69" s="1124"/>
      <c r="EQT69" s="237"/>
      <c r="EQU69" s="1124"/>
      <c r="EQV69" s="1124"/>
      <c r="EQW69" s="1124"/>
      <c r="EQX69" s="1124"/>
      <c r="EQY69" s="1124"/>
      <c r="EQZ69" s="1124"/>
      <c r="ERA69" s="1124"/>
      <c r="ERB69" s="238"/>
      <c r="ERC69" s="1124"/>
      <c r="ERD69" s="1124"/>
      <c r="ERE69" s="265"/>
      <c r="ERF69" s="265"/>
      <c r="ERG69" s="1124"/>
      <c r="ERH69" s="1124"/>
      <c r="ERI69" s="1124"/>
      <c r="ERJ69" s="1124"/>
      <c r="ERK69" s="1124"/>
      <c r="ERL69" s="1124"/>
      <c r="ERM69" s="1124"/>
      <c r="ERN69" s="1124"/>
      <c r="ERO69" s="1124"/>
      <c r="ERP69" s="1124"/>
      <c r="ERU69" s="271"/>
      <c r="ERV69" s="1664"/>
      <c r="ERW69" s="1664"/>
      <c r="ERX69" s="227"/>
      <c r="ETA69" s="1518"/>
      <c r="ETB69" s="1518"/>
      <c r="ETC69" s="1518"/>
      <c r="ETD69" s="1518"/>
      <c r="ETE69" s="1518"/>
      <c r="ETF69" s="1518"/>
    </row>
    <row r="70" spans="1:3906" ht="15" customHeight="1">
      <c r="B70" s="1518"/>
      <c r="C70" s="1518"/>
      <c r="D70" s="1518"/>
      <c r="E70" s="1518"/>
      <c r="F70" s="1518"/>
      <c r="G70" s="1518"/>
      <c r="J70" s="1310"/>
      <c r="K70" s="1310"/>
      <c r="L70" s="1310"/>
      <c r="M70" s="1310"/>
      <c r="N70" s="1310"/>
      <c r="O70" s="1310"/>
      <c r="P70" s="1310"/>
      <c r="Q70" s="1310"/>
      <c r="R70" s="1310"/>
      <c r="S70" s="1310"/>
      <c r="T70" s="1310"/>
      <c r="U70" s="1310"/>
      <c r="V70" s="1310"/>
      <c r="W70" s="1310"/>
      <c r="X70" s="1310"/>
      <c r="Y70" s="1310"/>
      <c r="Z70" s="1310"/>
      <c r="AA70" s="1310"/>
      <c r="AD70" s="1664"/>
      <c r="AE70" s="1664"/>
      <c r="AF70" s="413"/>
      <c r="BC70" s="412"/>
      <c r="BF70" s="599"/>
      <c r="BG70" s="603"/>
      <c r="BH70" s="602"/>
      <c r="BI70" s="412"/>
      <c r="BK70" s="236"/>
      <c r="BP70" s="237"/>
      <c r="BX70" s="238"/>
      <c r="CA70" s="265"/>
      <c r="CB70" s="265"/>
      <c r="CM70" s="1124"/>
      <c r="CN70" s="1124"/>
      <c r="CO70" s="412"/>
      <c r="CP70" s="1124"/>
      <c r="CQ70" s="1124"/>
      <c r="CR70" s="599"/>
      <c r="CS70" s="603"/>
      <c r="CT70" s="602"/>
      <c r="CU70" s="412"/>
      <c r="CV70" s="1124"/>
      <c r="CW70" s="236"/>
      <c r="CX70" s="1124"/>
      <c r="CY70" s="1124"/>
      <c r="DB70" s="237"/>
      <c r="DJ70" s="238"/>
      <c r="DM70" s="265"/>
      <c r="DN70" s="265"/>
      <c r="EE70" s="1124"/>
      <c r="EF70" s="1124"/>
      <c r="EG70" s="1124"/>
      <c r="EH70" s="1124"/>
      <c r="EI70" s="1124"/>
      <c r="EJ70" s="1124"/>
      <c r="EK70" s="1124"/>
      <c r="EL70" s="1124"/>
      <c r="EM70" s="1124"/>
      <c r="EN70" s="1124"/>
      <c r="EO70" s="1124"/>
      <c r="EP70" s="1124"/>
      <c r="EQ70" s="412"/>
      <c r="ER70" s="1124"/>
      <c r="ES70" s="1124"/>
      <c r="ET70" s="599"/>
      <c r="EU70" s="603"/>
      <c r="EV70" s="602"/>
      <c r="EW70" s="412"/>
      <c r="EX70" s="1124"/>
      <c r="EY70" s="236"/>
      <c r="EZ70" s="1124"/>
      <c r="FA70" s="1124"/>
      <c r="FB70" s="1124"/>
      <c r="FC70" s="1124"/>
      <c r="FD70" s="237"/>
      <c r="FE70" s="1124"/>
      <c r="FF70" s="1124"/>
      <c r="FG70" s="1124"/>
      <c r="FH70" s="1124"/>
      <c r="FI70" s="1124"/>
      <c r="FJ70" s="1124"/>
      <c r="FK70" s="1124"/>
      <c r="FL70" s="238"/>
      <c r="FM70" s="1124"/>
      <c r="FN70" s="1124"/>
      <c r="FO70" s="265"/>
      <c r="FP70" s="265"/>
      <c r="FQ70" s="1124"/>
      <c r="FR70" s="1124"/>
      <c r="FS70" s="1124"/>
      <c r="FT70" s="1124"/>
      <c r="FU70" s="1124"/>
      <c r="FV70" s="1124"/>
      <c r="FW70" s="1124"/>
      <c r="FX70" s="1124"/>
      <c r="FY70" s="1124"/>
      <c r="FZ70" s="1124"/>
      <c r="GA70" s="1124"/>
      <c r="GB70" s="1124"/>
      <c r="GC70" s="1124"/>
      <c r="GD70" s="1124"/>
      <c r="GE70" s="1124"/>
      <c r="GF70" s="1124"/>
      <c r="GG70" s="1124"/>
      <c r="GH70" s="1124"/>
      <c r="GI70" s="1124"/>
      <c r="GJ70" s="1124"/>
      <c r="GK70" s="1124"/>
      <c r="GL70" s="1124"/>
      <c r="GM70" s="1124"/>
      <c r="GN70" s="1124"/>
      <c r="GO70" s="1124"/>
      <c r="GP70" s="1124"/>
      <c r="GQ70" s="1124"/>
      <c r="GR70" s="1124"/>
      <c r="GS70" s="412"/>
      <c r="GT70" s="1124"/>
      <c r="GU70" s="1124"/>
      <c r="GV70" s="599"/>
      <c r="GW70" s="603"/>
      <c r="GX70" s="602"/>
      <c r="GY70" s="412"/>
      <c r="GZ70" s="1124"/>
      <c r="HA70" s="236"/>
      <c r="HB70" s="1124"/>
      <c r="HC70" s="1124"/>
      <c r="HD70" s="1124"/>
      <c r="HE70" s="1124"/>
      <c r="HF70" s="237"/>
      <c r="HG70" s="1124"/>
      <c r="HH70" s="1124"/>
      <c r="HI70" s="1124"/>
      <c r="HJ70" s="1124"/>
      <c r="HK70" s="1124"/>
      <c r="HL70" s="1124"/>
      <c r="HM70" s="1124"/>
      <c r="HN70" s="238"/>
      <c r="HO70" s="1124"/>
      <c r="HP70" s="1124"/>
      <c r="HQ70" s="265"/>
      <c r="HR70" s="265"/>
      <c r="HS70" s="1124"/>
      <c r="HT70" s="1124"/>
      <c r="HU70" s="1124"/>
      <c r="HV70" s="1124"/>
      <c r="HW70" s="1124"/>
      <c r="HX70" s="1124"/>
      <c r="HY70" s="1124"/>
      <c r="HZ70" s="1124"/>
      <c r="IA70" s="1124"/>
      <c r="IB70" s="1124"/>
      <c r="IC70" s="1124"/>
      <c r="ID70" s="1124"/>
      <c r="IE70" s="1124"/>
      <c r="IF70" s="1124"/>
      <c r="IG70" s="1124"/>
      <c r="IH70" s="1124"/>
      <c r="II70" s="1124"/>
      <c r="IJ70" s="1124"/>
      <c r="IK70" s="1124"/>
      <c r="IL70" s="1124"/>
      <c r="IM70" s="1124"/>
      <c r="IN70" s="1124"/>
      <c r="IO70" s="1124"/>
      <c r="IP70" s="1124"/>
      <c r="IQ70" s="1124"/>
      <c r="IR70" s="1124"/>
      <c r="IS70" s="1124"/>
      <c r="IT70" s="1124"/>
      <c r="IU70" s="412"/>
      <c r="IV70" s="1124"/>
      <c r="IW70" s="1124"/>
      <c r="IX70" s="599"/>
      <c r="IY70" s="603"/>
      <c r="IZ70" s="602"/>
      <c r="JA70" s="412"/>
      <c r="JB70" s="1124"/>
      <c r="JC70" s="236"/>
      <c r="JD70" s="1124"/>
      <c r="JE70" s="1124"/>
      <c r="JF70" s="1124"/>
      <c r="JG70" s="1124"/>
      <c r="JH70" s="237"/>
      <c r="JI70" s="1124"/>
      <c r="JJ70" s="1124"/>
      <c r="JK70" s="1124"/>
      <c r="JL70" s="1124"/>
      <c r="JM70" s="1124"/>
      <c r="JN70" s="1124"/>
      <c r="JO70" s="1124"/>
      <c r="JP70" s="238"/>
      <c r="JQ70" s="1124"/>
      <c r="JR70" s="1124"/>
      <c r="JS70" s="265"/>
      <c r="JT70" s="265"/>
      <c r="JU70" s="1124"/>
      <c r="JV70" s="1124"/>
      <c r="JW70" s="1124"/>
      <c r="JX70" s="1124"/>
      <c r="JY70" s="1124"/>
      <c r="JZ70" s="1124"/>
      <c r="KA70" s="1124"/>
      <c r="KB70" s="1124"/>
      <c r="KC70" s="1124"/>
      <c r="KD70" s="1124"/>
      <c r="KE70" s="1124"/>
      <c r="KF70" s="1124"/>
      <c r="KG70" s="1124"/>
      <c r="KH70" s="1124"/>
      <c r="KI70" s="1124"/>
      <c r="KJ70" s="1124"/>
      <c r="KK70" s="1124"/>
      <c r="KL70" s="1124"/>
      <c r="KM70" s="1124"/>
      <c r="KN70" s="1124"/>
      <c r="KO70" s="1124"/>
      <c r="KP70" s="1124"/>
      <c r="KQ70" s="1124"/>
      <c r="KR70" s="1124"/>
      <c r="KS70" s="1124"/>
      <c r="KT70" s="1124"/>
      <c r="KU70" s="1124"/>
      <c r="KV70" s="1124"/>
      <c r="KW70" s="412"/>
      <c r="KX70" s="1124"/>
      <c r="KY70" s="1124"/>
      <c r="KZ70" s="599"/>
      <c r="LA70" s="603"/>
      <c r="LB70" s="602"/>
      <c r="LC70" s="412"/>
      <c r="LD70" s="1124"/>
      <c r="LE70" s="236"/>
      <c r="LF70" s="1124"/>
      <c r="LG70" s="1124"/>
      <c r="LH70" s="1124"/>
      <c r="LI70" s="1124"/>
      <c r="LJ70" s="237"/>
      <c r="LK70" s="1124"/>
      <c r="LL70" s="1124"/>
      <c r="LM70" s="1124"/>
      <c r="LN70" s="1124"/>
      <c r="LO70" s="1124"/>
      <c r="LP70" s="1124"/>
      <c r="LQ70" s="1124"/>
      <c r="LR70" s="238"/>
      <c r="LS70" s="1124"/>
      <c r="LT70" s="1124"/>
      <c r="LU70" s="265"/>
      <c r="LV70" s="265"/>
      <c r="LW70" s="1124"/>
      <c r="LX70" s="1124"/>
      <c r="LY70" s="1124"/>
      <c r="LZ70" s="1124"/>
      <c r="MA70" s="1124"/>
      <c r="MB70" s="1124"/>
      <c r="MC70" s="1124"/>
      <c r="MD70" s="1124"/>
      <c r="ME70" s="1124"/>
      <c r="MF70" s="1124"/>
      <c r="MG70" s="1124"/>
      <c r="MH70" s="1124"/>
      <c r="MI70" s="1124"/>
      <c r="MJ70" s="1124"/>
      <c r="MK70" s="1124"/>
      <c r="ML70" s="1124"/>
      <c r="MM70" s="1124"/>
      <c r="MN70" s="1124"/>
      <c r="MO70" s="1124"/>
      <c r="MP70" s="1124"/>
      <c r="MQ70" s="1124"/>
      <c r="MR70" s="1124"/>
      <c r="MS70" s="1124"/>
      <c r="MT70" s="1124"/>
      <c r="MU70" s="1124"/>
      <c r="MV70" s="1124"/>
      <c r="MW70" s="1124"/>
      <c r="MX70" s="1124"/>
      <c r="MY70" s="412"/>
      <c r="MZ70" s="1124"/>
      <c r="NA70" s="1124"/>
      <c r="NB70" s="599"/>
      <c r="NC70" s="603"/>
      <c r="ND70" s="602"/>
      <c r="NE70" s="412"/>
      <c r="NF70" s="1124"/>
      <c r="NG70" s="236"/>
      <c r="NH70" s="1124"/>
      <c r="NI70" s="1124"/>
      <c r="NJ70" s="1124"/>
      <c r="NK70" s="1124"/>
      <c r="NL70" s="237"/>
      <c r="NM70" s="1124"/>
      <c r="NN70" s="1124"/>
      <c r="NO70" s="1124"/>
      <c r="NP70" s="1124"/>
      <c r="NQ70" s="1124"/>
      <c r="NR70" s="1124"/>
      <c r="NS70" s="1124"/>
      <c r="NT70" s="238"/>
      <c r="NU70" s="1124"/>
      <c r="NV70" s="1124"/>
      <c r="NW70" s="265"/>
      <c r="NX70" s="265"/>
      <c r="NY70" s="1124"/>
      <c r="NZ70" s="1124"/>
      <c r="OA70" s="1124"/>
      <c r="OB70" s="1124"/>
      <c r="OC70" s="1124"/>
      <c r="OD70" s="1124"/>
      <c r="OE70" s="1124"/>
      <c r="OF70" s="1124"/>
      <c r="OG70" s="1124"/>
      <c r="OH70" s="1124"/>
      <c r="OI70" s="1124"/>
      <c r="OJ70" s="1124"/>
      <c r="OK70" s="412"/>
      <c r="OL70" s="1124"/>
      <c r="OM70" s="1124"/>
      <c r="ON70" s="599"/>
      <c r="OO70" s="603"/>
      <c r="OP70" s="602"/>
      <c r="OQ70" s="412"/>
      <c r="OR70" s="1124"/>
      <c r="OS70" s="236"/>
      <c r="OT70" s="1124"/>
      <c r="OU70" s="1124"/>
      <c r="OV70" s="1124"/>
      <c r="OW70" s="1124"/>
      <c r="OX70" s="237"/>
      <c r="OY70" s="1124"/>
      <c r="OZ70" s="1124"/>
      <c r="PA70" s="1124"/>
      <c r="PI70" s="265"/>
      <c r="PJ70" s="265"/>
      <c r="PM70" s="1124"/>
      <c r="PN70" s="1124"/>
      <c r="PO70" s="1124"/>
      <c r="PP70" s="1124"/>
      <c r="PQ70" s="1124"/>
      <c r="PR70" s="1124"/>
      <c r="PS70" s="1124"/>
      <c r="PT70" s="1124"/>
      <c r="PU70" s="1124"/>
      <c r="PV70" s="1124"/>
      <c r="PW70" s="412"/>
      <c r="PX70" s="1124"/>
      <c r="PY70" s="1124"/>
      <c r="PZ70" s="599"/>
      <c r="QA70" s="603"/>
      <c r="QB70" s="602"/>
      <c r="QC70" s="412"/>
      <c r="QD70" s="1124"/>
      <c r="QE70" s="236"/>
      <c r="QF70" s="1124"/>
      <c r="QG70" s="1124"/>
      <c r="QH70" s="1124"/>
      <c r="QI70" s="1124"/>
      <c r="QJ70" s="237"/>
      <c r="QK70" s="1124"/>
      <c r="QL70" s="1124"/>
      <c r="QM70" s="1124"/>
      <c r="QN70" s="1124"/>
      <c r="QO70" s="1124"/>
      <c r="QP70" s="1124"/>
      <c r="QQ70" s="1124"/>
      <c r="QR70" s="238"/>
      <c r="QS70" s="1124"/>
      <c r="QT70" s="1124"/>
      <c r="QU70" s="265"/>
      <c r="QV70" s="265"/>
      <c r="QW70" s="1124"/>
      <c r="QX70" s="1124"/>
      <c r="QY70" s="1124"/>
      <c r="QZ70" s="1124"/>
      <c r="RA70" s="1124"/>
      <c r="RB70" s="1124"/>
      <c r="RC70" s="1124"/>
      <c r="RD70" s="1124"/>
      <c r="RE70" s="1124"/>
      <c r="RF70" s="1124"/>
      <c r="RG70" s="1124"/>
      <c r="RH70" s="1124"/>
      <c r="RI70" s="1124"/>
      <c r="RJ70" s="1124"/>
      <c r="RK70" s="1124"/>
      <c r="RL70" s="1124"/>
      <c r="RM70" s="1124"/>
      <c r="RN70" s="1124"/>
      <c r="RO70" s="1124"/>
      <c r="RP70" s="1124"/>
      <c r="RQ70" s="1124"/>
      <c r="RR70" s="1124"/>
      <c r="RS70" s="1124"/>
      <c r="RT70" s="1124"/>
      <c r="RU70" s="1124"/>
      <c r="RV70" s="1124"/>
      <c r="RW70" s="1124"/>
      <c r="RX70" s="1124"/>
      <c r="RY70" s="412"/>
      <c r="RZ70" s="1124"/>
      <c r="SA70" s="1124"/>
      <c r="SB70" s="599"/>
      <c r="SC70" s="603"/>
      <c r="SD70" s="602"/>
      <c r="SE70" s="412"/>
      <c r="SF70" s="1124"/>
      <c r="SG70" s="236"/>
      <c r="SH70" s="1124"/>
      <c r="SI70" s="1124"/>
      <c r="SJ70" s="1124"/>
      <c r="SK70" s="1124"/>
      <c r="SL70" s="237"/>
      <c r="SM70" s="1124"/>
      <c r="SN70" s="1124"/>
      <c r="SO70" s="1124"/>
      <c r="SP70" s="1124"/>
      <c r="SQ70" s="1124"/>
      <c r="SR70" s="1124"/>
      <c r="SS70" s="1124"/>
      <c r="ST70" s="238"/>
      <c r="SU70" s="1124"/>
      <c r="SV70" s="1124"/>
      <c r="SW70" s="265"/>
      <c r="SX70" s="265"/>
      <c r="SY70" s="1124"/>
      <c r="SZ70" s="1124"/>
      <c r="TA70" s="1124"/>
      <c r="TB70" s="1124"/>
      <c r="TC70" s="1124"/>
      <c r="TD70" s="1124"/>
      <c r="TE70" s="1124"/>
      <c r="TF70" s="1124"/>
      <c r="TG70" s="1124"/>
      <c r="TH70" s="1124"/>
      <c r="TI70" s="1124"/>
      <c r="TJ70" s="1124"/>
      <c r="TK70" s="1124"/>
      <c r="TL70" s="1124"/>
      <c r="TM70" s="1124"/>
      <c r="TN70" s="1124"/>
      <c r="TO70" s="1124"/>
      <c r="TP70" s="1124"/>
      <c r="TQ70" s="1124"/>
      <c r="TR70" s="1124"/>
      <c r="TS70" s="1124"/>
      <c r="TT70" s="1124"/>
      <c r="TU70" s="1124"/>
      <c r="TV70" s="1124"/>
      <c r="TW70" s="1124"/>
      <c r="TX70" s="1124"/>
      <c r="TY70" s="1124"/>
      <c r="TZ70" s="1124"/>
      <c r="UA70" s="412"/>
      <c r="UB70" s="1124"/>
      <c r="UC70" s="1124"/>
      <c r="UD70" s="599"/>
      <c r="UE70" s="603"/>
      <c r="UF70" s="602"/>
      <c r="UG70" s="412"/>
      <c r="UH70" s="1124"/>
      <c r="UI70" s="236"/>
      <c r="UJ70" s="1124"/>
      <c r="UK70" s="1124"/>
      <c r="UL70" s="1124"/>
      <c r="UM70" s="1124"/>
      <c r="UN70" s="237"/>
      <c r="UO70" s="1124"/>
      <c r="UP70" s="1124"/>
      <c r="UQ70" s="1124"/>
      <c r="UR70" s="1124"/>
      <c r="US70" s="1124"/>
      <c r="UT70" s="1124"/>
      <c r="UU70" s="1124"/>
      <c r="UV70" s="238"/>
      <c r="UW70" s="1124"/>
      <c r="UX70" s="1124"/>
      <c r="UY70" s="265"/>
      <c r="UZ70" s="265"/>
      <c r="VA70" s="1124"/>
      <c r="VB70" s="1124"/>
      <c r="VC70" s="1124"/>
      <c r="VD70" s="1124"/>
      <c r="VE70" s="1124"/>
      <c r="VF70" s="1124"/>
      <c r="VG70" s="1124"/>
      <c r="VH70" s="1124"/>
      <c r="VI70" s="1124"/>
      <c r="VJ70" s="1124"/>
      <c r="VK70" s="1124"/>
      <c r="VL70" s="1124"/>
      <c r="VM70" s="1124"/>
      <c r="VN70" s="1124"/>
      <c r="VO70" s="1124"/>
      <c r="VP70" s="1124"/>
      <c r="VQ70" s="1124"/>
      <c r="VR70" s="1124"/>
      <c r="VS70" s="1124"/>
      <c r="VT70" s="1124"/>
      <c r="VU70" s="1124"/>
      <c r="VV70" s="1124"/>
      <c r="VW70" s="1124"/>
      <c r="VX70" s="1124"/>
      <c r="VY70" s="1124"/>
      <c r="VZ70" s="1124"/>
      <c r="WA70" s="1124"/>
      <c r="WB70" s="1124"/>
      <c r="WC70" s="412"/>
      <c r="WD70" s="1124"/>
      <c r="WE70" s="1124"/>
      <c r="WF70" s="599"/>
      <c r="WG70" s="603"/>
      <c r="WH70" s="602"/>
      <c r="WI70" s="412"/>
      <c r="WJ70" s="1124"/>
      <c r="WK70" s="236"/>
      <c r="WL70" s="1124"/>
      <c r="WM70" s="1124"/>
      <c r="WN70" s="1124"/>
      <c r="WO70" s="1124"/>
      <c r="WP70" s="237"/>
      <c r="WQ70" s="1124"/>
      <c r="WR70" s="1124"/>
      <c r="WS70" s="1124"/>
      <c r="WT70" s="1124"/>
      <c r="WU70" s="1124"/>
      <c r="WV70" s="1124"/>
      <c r="WW70" s="1124"/>
      <c r="WX70" s="238"/>
      <c r="WY70" s="1124"/>
      <c r="WZ70" s="1124"/>
      <c r="XA70" s="265"/>
      <c r="XB70" s="265"/>
      <c r="XC70" s="1124"/>
      <c r="XD70" s="1124"/>
      <c r="XE70" s="1124"/>
      <c r="XF70" s="1124"/>
      <c r="XG70" s="1124"/>
      <c r="XH70" s="1124"/>
      <c r="XI70" s="1124"/>
      <c r="XJ70" s="1124"/>
      <c r="XK70" s="1124"/>
      <c r="XL70" s="1124"/>
      <c r="XM70" s="1124"/>
      <c r="XN70" s="1124"/>
      <c r="XO70" s="1124"/>
      <c r="XP70" s="1124"/>
      <c r="XQ70" s="1124"/>
      <c r="XR70" s="1124"/>
      <c r="XS70" s="1124"/>
      <c r="XT70" s="1124"/>
      <c r="XU70" s="1124"/>
      <c r="XV70" s="1124"/>
      <c r="XW70" s="1124"/>
      <c r="XX70" s="1124"/>
      <c r="XY70" s="1124"/>
      <c r="XZ70" s="1124"/>
      <c r="YA70" s="1124"/>
      <c r="YB70" s="1124"/>
      <c r="YC70" s="1124"/>
      <c r="YD70" s="1124"/>
      <c r="YE70" s="412"/>
      <c r="YF70" s="1124"/>
      <c r="YG70" s="1124"/>
      <c r="YH70" s="599"/>
      <c r="YI70" s="603"/>
      <c r="YJ70" s="602"/>
      <c r="YK70" s="412"/>
      <c r="YL70" s="1124"/>
      <c r="YM70" s="236"/>
      <c r="YN70" s="1124"/>
      <c r="YO70" s="1124"/>
      <c r="YP70" s="1124"/>
      <c r="YQ70" s="1124"/>
      <c r="YR70" s="237"/>
      <c r="YS70" s="1124"/>
      <c r="YT70" s="1124"/>
      <c r="YU70" s="1124"/>
      <c r="YV70" s="1124"/>
      <c r="YW70" s="1124"/>
      <c r="YX70" s="1124"/>
      <c r="YY70" s="1124"/>
      <c r="YZ70" s="238"/>
      <c r="ZA70" s="1124"/>
      <c r="ZB70" s="1124"/>
      <c r="ZC70" s="265"/>
      <c r="ZD70" s="265"/>
      <c r="ZE70" s="1124"/>
      <c r="ZF70" s="1124"/>
      <c r="ZG70" s="1124"/>
      <c r="ZH70" s="1124"/>
      <c r="ZI70" s="1124"/>
      <c r="ZJ70" s="1124"/>
      <c r="ZK70" s="1124"/>
      <c r="ZL70" s="1124"/>
      <c r="ZM70" s="1124"/>
      <c r="ZN70" s="1124"/>
      <c r="ZO70" s="1124"/>
      <c r="ZP70" s="1124"/>
      <c r="ZQ70" s="1124"/>
      <c r="ZR70" s="1124"/>
      <c r="ZS70" s="1124"/>
      <c r="ZT70" s="1124"/>
      <c r="ZU70" s="1124"/>
      <c r="ZV70" s="1124"/>
      <c r="ZW70" s="1124"/>
      <c r="ZX70" s="1124"/>
      <c r="ZY70" s="1124"/>
      <c r="ZZ70" s="1124"/>
      <c r="AAA70" s="1124"/>
      <c r="AAB70" s="1124"/>
      <c r="AAC70" s="1124"/>
      <c r="AAD70" s="1124"/>
      <c r="AAE70" s="1124"/>
      <c r="AAF70" s="1124"/>
      <c r="AAG70" s="412"/>
      <c r="AAH70" s="1124"/>
      <c r="AAI70" s="1124"/>
      <c r="AAJ70" s="599"/>
      <c r="AAK70" s="603"/>
      <c r="AAL70" s="602"/>
      <c r="AAM70" s="412"/>
      <c r="AAN70" s="1124"/>
      <c r="AAO70" s="236"/>
      <c r="AAP70" s="1124"/>
      <c r="AAQ70" s="1124"/>
      <c r="AAR70" s="1124"/>
      <c r="AAS70" s="1124"/>
      <c r="AAT70" s="237"/>
      <c r="AAU70" s="1124"/>
      <c r="AAV70" s="1124"/>
      <c r="AAW70" s="1124"/>
      <c r="AAX70" s="1124"/>
      <c r="AAY70" s="1124"/>
      <c r="AAZ70" s="1124"/>
      <c r="ABA70" s="1124"/>
      <c r="ABB70" s="238"/>
      <c r="ABC70" s="1124"/>
      <c r="ABD70" s="1124"/>
      <c r="ABE70" s="265"/>
      <c r="ABF70" s="265"/>
      <c r="ABG70" s="1124"/>
      <c r="ABH70" s="1124"/>
      <c r="ABI70" s="1124"/>
      <c r="ABJ70" s="1124"/>
      <c r="ABK70" s="1124"/>
      <c r="ABL70" s="1124"/>
      <c r="ABM70" s="1124"/>
      <c r="ABN70" s="1124"/>
      <c r="ABO70" s="1124"/>
      <c r="ABP70" s="1124"/>
      <c r="ABQ70" s="1124"/>
      <c r="ABR70" s="1124"/>
      <c r="ABS70" s="1124"/>
      <c r="ABT70" s="1124"/>
      <c r="ABU70" s="1124"/>
      <c r="ABV70" s="1124"/>
      <c r="ABW70" s="1124"/>
      <c r="ABX70" s="1124"/>
      <c r="ABY70" s="1124"/>
      <c r="ABZ70" s="1124"/>
      <c r="ACA70" s="1124"/>
      <c r="ACB70" s="1124"/>
      <c r="ACC70" s="1124"/>
      <c r="ACD70" s="1124"/>
      <c r="ACE70" s="1124"/>
      <c r="ACF70" s="1124"/>
      <c r="ACG70" s="1124"/>
      <c r="ACH70" s="1124"/>
      <c r="ACI70" s="412"/>
      <c r="ACJ70" s="1124"/>
      <c r="ACK70" s="1124"/>
      <c r="ACL70" s="599"/>
      <c r="ACM70" s="603"/>
      <c r="ACN70" s="602"/>
      <c r="ACO70" s="412"/>
      <c r="ACP70" s="1124"/>
      <c r="ACQ70" s="236"/>
      <c r="ACR70" s="1124"/>
      <c r="ACS70" s="1124"/>
      <c r="ACT70" s="1124"/>
      <c r="ACU70" s="1124"/>
      <c r="ACV70" s="237"/>
      <c r="ACW70" s="1124"/>
      <c r="ACX70" s="1124"/>
      <c r="ACY70" s="1124"/>
      <c r="ACZ70" s="1124"/>
      <c r="ADA70" s="1124"/>
      <c r="ADB70" s="1124"/>
      <c r="ADC70" s="1124"/>
      <c r="ADD70" s="238"/>
      <c r="ADE70" s="1124"/>
      <c r="ADF70" s="1124"/>
      <c r="ADG70" s="265"/>
      <c r="ADH70" s="265"/>
      <c r="ADI70" s="1124"/>
      <c r="ADJ70" s="1124"/>
      <c r="ADK70" s="1124"/>
      <c r="ADL70" s="1124"/>
      <c r="ADM70" s="1124"/>
      <c r="ADN70" s="1124"/>
      <c r="ADO70" s="1124"/>
      <c r="ADP70" s="1124"/>
      <c r="ADQ70" s="1124"/>
      <c r="ADR70" s="1124"/>
      <c r="ADS70" s="1124"/>
      <c r="ADT70" s="1124"/>
      <c r="ADU70" s="1124"/>
      <c r="ADV70" s="1124"/>
      <c r="ADW70" s="1124"/>
      <c r="ADX70" s="1124"/>
      <c r="ADY70" s="1124"/>
      <c r="ADZ70" s="1124"/>
      <c r="AEA70" s="1124"/>
      <c r="AEB70" s="1124"/>
      <c r="AEC70" s="1124"/>
      <c r="AED70" s="1124"/>
      <c r="AEE70" s="1124"/>
      <c r="AEF70" s="1124"/>
      <c r="AEG70" s="1124"/>
      <c r="AEH70" s="1124"/>
      <c r="AEI70" s="1124"/>
      <c r="AEJ70" s="1124"/>
      <c r="AEK70" s="412"/>
      <c r="AEL70" s="1124"/>
      <c r="AEM70" s="1124"/>
      <c r="AEN70" s="599"/>
      <c r="AEO70" s="603"/>
      <c r="AEP70" s="602"/>
      <c r="AEQ70" s="412"/>
      <c r="AER70" s="1124"/>
      <c r="AES70" s="236"/>
      <c r="AET70" s="1124"/>
      <c r="AEU70" s="1124"/>
      <c r="AEV70" s="1124"/>
      <c r="AEW70" s="1124"/>
      <c r="AEX70" s="237"/>
      <c r="AEY70" s="1124"/>
      <c r="AEZ70" s="1124"/>
      <c r="AFA70" s="1124"/>
      <c r="AFB70" s="1124"/>
      <c r="AFC70" s="1124"/>
      <c r="AFD70" s="1124"/>
      <c r="AFE70" s="1124"/>
      <c r="AFF70" s="238"/>
      <c r="AFG70" s="1124"/>
      <c r="AFH70" s="1124"/>
      <c r="AFI70" s="265"/>
      <c r="AFJ70" s="265"/>
      <c r="AFK70" s="1124"/>
      <c r="AFL70" s="1124"/>
      <c r="AFM70" s="1124"/>
      <c r="AFN70" s="1124"/>
      <c r="AFO70" s="1124"/>
      <c r="AFP70" s="1124"/>
      <c r="AFQ70" s="1124"/>
      <c r="AFR70" s="1124"/>
      <c r="AFS70" s="1124"/>
      <c r="AFT70" s="1124"/>
      <c r="AFU70" s="1124"/>
      <c r="AFV70" s="1124"/>
      <c r="AFW70" s="1124"/>
      <c r="AFX70" s="1124"/>
      <c r="AFY70" s="1124"/>
      <c r="AFZ70" s="1124"/>
      <c r="AGA70" s="1124"/>
      <c r="AGB70" s="1124"/>
      <c r="AGC70" s="1124"/>
      <c r="AGD70" s="1124"/>
      <c r="AGE70" s="1124"/>
      <c r="AGF70" s="1124"/>
      <c r="AGG70" s="1124"/>
      <c r="AGH70" s="1124"/>
      <c r="AGI70" s="1124"/>
      <c r="AGJ70" s="1124"/>
      <c r="AGK70" s="1124"/>
      <c r="AGL70" s="1124"/>
      <c r="AGM70" s="412"/>
      <c r="AGN70" s="1124"/>
      <c r="AGO70" s="1124"/>
      <c r="AGP70" s="599"/>
      <c r="AGQ70" s="603"/>
      <c r="AGR70" s="602"/>
      <c r="AGS70" s="412"/>
      <c r="AGT70" s="1124"/>
      <c r="AGU70" s="236"/>
      <c r="AGV70" s="1124"/>
      <c r="AGW70" s="1124"/>
      <c r="AGX70" s="1124"/>
      <c r="AGY70" s="1124"/>
      <c r="AGZ70" s="237"/>
      <c r="AHA70" s="1124"/>
      <c r="AHB70" s="1124"/>
      <c r="AHC70" s="1124"/>
      <c r="AHD70" s="1124"/>
      <c r="AHE70" s="1124"/>
      <c r="AHF70" s="1124"/>
      <c r="AHG70" s="1124"/>
      <c r="AHH70" s="238"/>
      <c r="AHI70" s="1124"/>
      <c r="AHJ70" s="1124"/>
      <c r="AHK70" s="265"/>
      <c r="AHL70" s="265"/>
      <c r="AHM70" s="1124"/>
      <c r="AHN70" s="1124"/>
      <c r="AHO70" s="1124"/>
      <c r="AHP70" s="1124"/>
      <c r="AHQ70" s="1124"/>
      <c r="AHR70" s="1124"/>
      <c r="AHS70" s="1124"/>
      <c r="AHT70" s="1124"/>
      <c r="AHU70" s="1124"/>
      <c r="AHV70" s="1124"/>
      <c r="AHW70" s="1124"/>
      <c r="AHX70" s="1124"/>
      <c r="AHY70" s="1124"/>
      <c r="AHZ70" s="1124"/>
      <c r="AIA70" s="1124"/>
      <c r="AIB70" s="1124"/>
      <c r="AIC70" s="1124"/>
      <c r="AID70" s="1124"/>
      <c r="AIE70" s="1124"/>
      <c r="AIF70" s="1124"/>
      <c r="AIG70" s="1124"/>
      <c r="AIH70" s="1124"/>
      <c r="AII70" s="1124"/>
      <c r="AIJ70" s="1124"/>
      <c r="AIK70" s="1124"/>
      <c r="AIL70" s="1124"/>
      <c r="AIM70" s="1124"/>
      <c r="AIN70" s="1124"/>
      <c r="AIO70" s="412"/>
      <c r="AIP70" s="1124"/>
      <c r="AIQ70" s="1124"/>
      <c r="AIR70" s="599"/>
      <c r="AIS70" s="603"/>
      <c r="AIT70" s="602"/>
      <c r="AIU70" s="412"/>
      <c r="AIV70" s="1124"/>
      <c r="AIW70" s="236"/>
      <c r="AIX70" s="1124"/>
      <c r="AIY70" s="1124"/>
      <c r="AIZ70" s="1124"/>
      <c r="AJA70" s="1124"/>
      <c r="AJB70" s="237"/>
      <c r="AJC70" s="1124"/>
      <c r="AJD70" s="1124"/>
      <c r="AJE70" s="1124"/>
      <c r="AJF70" s="1124"/>
      <c r="AJG70" s="1124"/>
      <c r="AJH70" s="1124"/>
      <c r="AJI70" s="1124"/>
      <c r="AJJ70" s="238"/>
      <c r="AJK70" s="1124"/>
      <c r="AJL70" s="1124"/>
      <c r="AJM70" s="265"/>
      <c r="AJN70" s="265"/>
      <c r="AJO70" s="1124"/>
      <c r="AJP70" s="1124"/>
      <c r="AJQ70" s="1124"/>
      <c r="AJR70" s="1124"/>
      <c r="AJS70" s="1124"/>
      <c r="AJT70" s="1124"/>
      <c r="AJU70" s="1124"/>
      <c r="AJV70" s="1124"/>
      <c r="AJW70" s="1124"/>
      <c r="AJX70" s="1124"/>
      <c r="AJY70" s="1124"/>
      <c r="AJZ70" s="1124"/>
      <c r="AKA70" s="1124"/>
      <c r="AKB70" s="1124"/>
      <c r="AKC70" s="1124"/>
      <c r="AKD70" s="1124"/>
      <c r="AKE70" s="1124"/>
      <c r="AKF70" s="1124"/>
      <c r="AKG70" s="1124"/>
      <c r="AKH70" s="1124"/>
      <c r="AKI70" s="1124"/>
      <c r="AKJ70" s="1124"/>
      <c r="AKK70" s="1124"/>
      <c r="AKL70" s="1124"/>
      <c r="AKM70" s="1124"/>
      <c r="AKN70" s="1124"/>
      <c r="AKO70" s="1124"/>
      <c r="AKP70" s="1124"/>
      <c r="AKQ70" s="412"/>
      <c r="AKR70" s="1124"/>
      <c r="AKS70" s="1124"/>
      <c r="AKT70" s="599"/>
      <c r="AKU70" s="603"/>
      <c r="AKV70" s="602"/>
      <c r="AKW70" s="412"/>
      <c r="AKX70" s="1124"/>
      <c r="AKY70" s="236"/>
      <c r="AKZ70" s="1124"/>
      <c r="ALA70" s="1124"/>
      <c r="ALB70" s="1124"/>
      <c r="ALC70" s="1124"/>
      <c r="ALD70" s="237"/>
      <c r="ALE70" s="1124"/>
      <c r="ALF70" s="1124"/>
      <c r="ALG70" s="1124"/>
      <c r="ALH70" s="1124"/>
      <c r="ALI70" s="1124"/>
      <c r="ALJ70" s="1124"/>
      <c r="ALK70" s="1124"/>
      <c r="ALL70" s="238"/>
      <c r="ALM70" s="1124"/>
      <c r="ALN70" s="1124"/>
      <c r="ALO70" s="265"/>
      <c r="ALP70" s="265"/>
      <c r="ALQ70" s="1124"/>
      <c r="ALR70" s="1124"/>
      <c r="ALS70" s="1124"/>
      <c r="ALT70" s="1124"/>
      <c r="ALU70" s="1124"/>
      <c r="ALV70" s="1124"/>
      <c r="ALW70" s="1124"/>
      <c r="ALX70" s="1124"/>
      <c r="ALY70" s="1124"/>
      <c r="ALZ70" s="1124"/>
      <c r="AMA70" s="1124"/>
      <c r="AMB70" s="1124"/>
      <c r="AMC70" s="1124"/>
      <c r="AMD70" s="1124"/>
      <c r="AME70" s="1124"/>
      <c r="AMF70" s="1124"/>
      <c r="AMG70" s="1124"/>
      <c r="AMH70" s="1124"/>
      <c r="AMI70" s="1124"/>
      <c r="AMJ70" s="1124"/>
      <c r="AMK70" s="1124"/>
      <c r="AML70" s="1124"/>
      <c r="AMM70" s="1124"/>
      <c r="AMN70" s="1124"/>
      <c r="AMO70" s="1124"/>
      <c r="AMP70" s="1124"/>
      <c r="AMQ70" s="1124"/>
      <c r="AMR70" s="1124"/>
      <c r="AMS70" s="412"/>
      <c r="AMT70" s="1124"/>
      <c r="AMU70" s="1124"/>
      <c r="AMV70" s="599"/>
      <c r="AMW70" s="603"/>
      <c r="AMX70" s="602"/>
      <c r="AMY70" s="412"/>
      <c r="AMZ70" s="1124"/>
      <c r="ANA70" s="236"/>
      <c r="ANB70" s="1124"/>
      <c r="ANC70" s="1124"/>
      <c r="AND70" s="1124"/>
      <c r="ANE70" s="1124"/>
      <c r="ANF70" s="237"/>
      <c r="ANG70" s="1124"/>
      <c r="ANH70" s="1124"/>
      <c r="ANI70" s="1124"/>
      <c r="ANJ70" s="1124"/>
      <c r="ANK70" s="1124"/>
      <c r="ANL70" s="1124"/>
      <c r="ANM70" s="1124"/>
      <c r="ANN70" s="238"/>
      <c r="ANO70" s="1124"/>
      <c r="ANP70" s="1124"/>
      <c r="ANQ70" s="265"/>
      <c r="ANR70" s="265"/>
      <c r="ANS70" s="1124"/>
      <c r="ANT70" s="1124"/>
      <c r="ANU70" s="1124"/>
      <c r="ANV70" s="1124"/>
      <c r="ANW70" s="1124"/>
      <c r="ANX70" s="1124"/>
      <c r="ANY70" s="1124"/>
      <c r="ANZ70" s="1124"/>
      <c r="AOA70" s="1124"/>
      <c r="AOB70" s="1124"/>
      <c r="AOC70" s="1124"/>
      <c r="AOD70" s="1124"/>
      <c r="AOE70" s="1124"/>
      <c r="AOF70" s="1124"/>
      <c r="AOG70" s="1124"/>
      <c r="AOH70" s="1124"/>
      <c r="AOI70" s="1124"/>
      <c r="AOJ70" s="1124"/>
      <c r="AOK70" s="1124"/>
      <c r="AOL70" s="1124"/>
      <c r="AOM70" s="1124"/>
      <c r="AON70" s="1124"/>
      <c r="AOO70" s="1124"/>
      <c r="AOP70" s="1124"/>
      <c r="AOQ70" s="1124"/>
      <c r="AOR70" s="1124"/>
      <c r="AOS70" s="1124"/>
      <c r="AOT70" s="1124"/>
      <c r="AOU70" s="412"/>
      <c r="AOV70" s="1124"/>
      <c r="AOW70" s="1124"/>
      <c r="AOX70" s="599"/>
      <c r="AOY70" s="603"/>
      <c r="AOZ70" s="602"/>
      <c r="APA70" s="412"/>
      <c r="APB70" s="1124"/>
      <c r="APC70" s="236"/>
      <c r="APD70" s="1124"/>
      <c r="APE70" s="1124"/>
      <c r="APF70" s="1124"/>
      <c r="APG70" s="1124"/>
      <c r="APH70" s="237"/>
      <c r="API70" s="1124"/>
      <c r="APJ70" s="1124"/>
      <c r="APK70" s="1124"/>
      <c r="APL70" s="1124"/>
      <c r="APM70" s="1124"/>
      <c r="APN70" s="1124"/>
      <c r="APO70" s="1124"/>
      <c r="APP70" s="238"/>
      <c r="APQ70" s="1124"/>
      <c r="APR70" s="1124"/>
      <c r="APS70" s="265"/>
      <c r="APT70" s="265"/>
      <c r="APU70" s="1124"/>
      <c r="APV70" s="1124"/>
      <c r="APW70" s="1124"/>
      <c r="APX70" s="1124"/>
      <c r="APY70" s="1124"/>
      <c r="APZ70" s="1124"/>
      <c r="AQA70" s="1124"/>
      <c r="AQB70" s="1124"/>
      <c r="AQC70" s="1124"/>
      <c r="AQD70" s="1124"/>
      <c r="AQE70" s="1124"/>
      <c r="AQF70" s="1124"/>
      <c r="AQG70" s="1124"/>
      <c r="AQH70" s="1124"/>
      <c r="AQI70" s="1124"/>
      <c r="AQJ70" s="1124"/>
      <c r="AQK70" s="1124"/>
      <c r="AQL70" s="1124"/>
      <c r="AQM70" s="1124"/>
      <c r="AQN70" s="1124"/>
      <c r="AQO70" s="1124"/>
      <c r="AQP70" s="1124"/>
      <c r="AQQ70" s="1124"/>
      <c r="AQR70" s="1124"/>
      <c r="AQS70" s="1124"/>
      <c r="AQT70" s="1124"/>
      <c r="AQU70" s="1124"/>
      <c r="AQV70" s="1124"/>
      <c r="AQW70" s="412"/>
      <c r="AQX70" s="1124"/>
      <c r="AQY70" s="1124"/>
      <c r="AQZ70" s="599"/>
      <c r="ARA70" s="603"/>
      <c r="ARB70" s="602"/>
      <c r="ARC70" s="412"/>
      <c r="ARD70" s="1124"/>
      <c r="ARE70" s="236"/>
      <c r="ARF70" s="1124"/>
      <c r="ARG70" s="1124"/>
      <c r="ARH70" s="1124"/>
      <c r="ARI70" s="1124"/>
      <c r="ARJ70" s="237"/>
      <c r="ARK70" s="1124"/>
      <c r="ARL70" s="1124"/>
      <c r="ARM70" s="1124"/>
      <c r="ARN70" s="1124"/>
      <c r="ARO70" s="1124"/>
      <c r="ARP70" s="1124"/>
      <c r="ARQ70" s="1124"/>
      <c r="ARR70" s="238"/>
      <c r="ARS70" s="1124"/>
      <c r="ART70" s="1124"/>
      <c r="ARU70" s="265"/>
      <c r="ARV70" s="265"/>
      <c r="ARW70" s="1124"/>
      <c r="ARX70" s="1124"/>
      <c r="ARY70" s="1124"/>
      <c r="ARZ70" s="1124"/>
      <c r="ASA70" s="1124"/>
      <c r="ASB70" s="1124"/>
      <c r="ASC70" s="302"/>
      <c r="ASD70" s="302"/>
      <c r="ASE70" s="302"/>
      <c r="ASF70" s="302"/>
      <c r="ASG70" s="302"/>
      <c r="ASH70" s="302"/>
      <c r="ASI70" s="302"/>
      <c r="ASJ70" s="302"/>
      <c r="ASK70" s="302"/>
      <c r="ASL70" s="302"/>
      <c r="ASM70" s="302"/>
      <c r="ASN70" s="302"/>
      <c r="ASO70" s="302"/>
      <c r="ASP70" s="302"/>
      <c r="ASQ70" s="302"/>
      <c r="ASR70" s="1124"/>
      <c r="ASS70" s="1124"/>
      <c r="AST70" s="1124"/>
      <c r="ASU70" s="1124"/>
      <c r="ASV70" s="1124"/>
      <c r="ASW70" s="1124"/>
      <c r="ASX70" s="1124"/>
      <c r="ASY70" s="412"/>
      <c r="ASZ70" s="1124"/>
      <c r="ATA70" s="1124"/>
      <c r="ATB70" s="599"/>
      <c r="ATC70" s="603"/>
      <c r="ATD70" s="602"/>
      <c r="ATE70" s="412"/>
      <c r="ATF70" s="1124"/>
      <c r="ATG70" s="236"/>
      <c r="ATH70" s="1124"/>
      <c r="ATI70" s="1124"/>
      <c r="ATJ70" s="1124"/>
      <c r="ATK70" s="1124"/>
      <c r="ATL70" s="237"/>
      <c r="ATM70" s="1124"/>
      <c r="ATN70" s="1124"/>
      <c r="ATO70" s="1124"/>
      <c r="ATP70" s="1124"/>
      <c r="ATQ70" s="1124"/>
      <c r="ATR70" s="1124"/>
      <c r="ATS70" s="1124"/>
      <c r="ATT70" s="238"/>
      <c r="ATU70" s="1124"/>
      <c r="ATV70" s="1124"/>
      <c r="ATW70" s="265"/>
      <c r="ATX70" s="265"/>
      <c r="ATY70" s="1124"/>
      <c r="ATZ70" s="1124"/>
      <c r="AUA70" s="1124"/>
      <c r="AUB70" s="1124"/>
      <c r="AUC70" s="1124"/>
      <c r="AUD70" s="1124"/>
      <c r="AUE70" s="1124"/>
      <c r="AUF70" s="1124"/>
      <c r="AUG70" s="1124"/>
      <c r="AUH70" s="1124"/>
      <c r="AUK70" s="412"/>
      <c r="AUN70" s="599"/>
      <c r="AUO70" s="603"/>
      <c r="AUP70" s="1140"/>
      <c r="AUQ70" s="1132"/>
      <c r="AUS70" s="236"/>
      <c r="AUX70" s="237"/>
      <c r="AVF70" s="238"/>
      <c r="AVJ70" s="1290"/>
      <c r="AVK70" s="1290"/>
      <c r="AVL70" s="1290"/>
      <c r="AVM70" s="1290"/>
      <c r="AVN70" s="1290"/>
      <c r="AVO70" s="1290"/>
      <c r="AVP70" s="1176"/>
      <c r="AVS70" s="1242"/>
      <c r="AVT70" s="1525"/>
      <c r="AVU70" s="1526"/>
      <c r="AVV70" s="1242"/>
      <c r="AWA70" s="1242"/>
      <c r="AWB70" s="1242"/>
      <c r="AWC70" s="1241"/>
      <c r="AWE70" s="1242"/>
      <c r="AWF70" s="1176"/>
      <c r="AWG70" s="1236"/>
      <c r="AWH70" s="1176"/>
      <c r="AWI70" s="1176"/>
      <c r="AWJ70" s="1237"/>
      <c r="AWK70" s="1176"/>
      <c r="AWL70" s="1238"/>
      <c r="AWM70" s="1176"/>
      <c r="AWN70" s="1176"/>
      <c r="AWO70" s="302"/>
      <c r="AWP70" s="302"/>
      <c r="AWQ70" s="302"/>
      <c r="AWR70" s="302"/>
      <c r="AWS70" s="302"/>
      <c r="AWT70" s="302"/>
      <c r="AWU70" s="302"/>
      <c r="AWV70" s="302"/>
      <c r="AWW70" s="302"/>
      <c r="AWX70" s="302"/>
      <c r="AWY70" s="302"/>
      <c r="AWZ70" s="302"/>
      <c r="AXA70" s="302"/>
      <c r="AXB70" s="302"/>
      <c r="AXC70" s="302"/>
      <c r="AXD70" s="302"/>
      <c r="AXE70" s="302"/>
      <c r="AXF70" s="302"/>
      <c r="AXG70" s="302"/>
      <c r="AXH70" s="302"/>
      <c r="AXI70" s="302"/>
      <c r="AXJ70" s="302"/>
      <c r="AXK70" s="302"/>
      <c r="AXL70" s="302"/>
      <c r="AXM70" s="302"/>
      <c r="AXN70" s="302"/>
      <c r="AXR70" s="236"/>
      <c r="AXW70" s="599"/>
      <c r="AXX70" s="603"/>
      <c r="AXY70" s="602"/>
      <c r="AYE70" s="238"/>
      <c r="AYQ70" s="747"/>
      <c r="AYU70" s="746"/>
      <c r="AYV70" s="747"/>
      <c r="AYW70" s="271"/>
      <c r="AYY70" s="265"/>
      <c r="AZC70" s="1637"/>
      <c r="AZD70" s="1638"/>
      <c r="AZE70" s="1638"/>
      <c r="AZF70" s="782"/>
      <c r="AZK70" s="1124"/>
      <c r="AZL70" s="1124"/>
      <c r="AZM70" s="412"/>
      <c r="AZN70" s="1124"/>
      <c r="AZO70" s="1124"/>
      <c r="AZP70" s="599"/>
      <c r="AZQ70" s="603"/>
      <c r="AZR70" s="602"/>
      <c r="AZS70" s="412"/>
      <c r="AZT70" s="1124"/>
      <c r="AZU70" s="236"/>
      <c r="AZV70" s="1124"/>
      <c r="AZW70" s="1124"/>
      <c r="AZX70" s="1124"/>
      <c r="AZY70" s="1124"/>
      <c r="AZZ70" s="237"/>
      <c r="BAA70" s="1124"/>
      <c r="BAB70" s="1124"/>
      <c r="BAC70" s="1124"/>
      <c r="BAD70" s="1124"/>
      <c r="BAE70" s="1124"/>
      <c r="BAF70" s="1124"/>
      <c r="BAG70" s="1124"/>
      <c r="BAH70" s="238"/>
      <c r="BAI70" s="1124"/>
      <c r="BAJ70" s="1124"/>
      <c r="BAK70" s="265"/>
      <c r="BAL70" s="265"/>
      <c r="BAM70" s="1124"/>
      <c r="BAN70" s="1124"/>
      <c r="BAQ70" s="747"/>
      <c r="BAR70" s="747"/>
      <c r="BAW70" s="1124"/>
      <c r="BAX70" s="1124"/>
      <c r="BAY70" s="1124"/>
      <c r="BAZ70" s="1124"/>
      <c r="BBA70" s="1124"/>
      <c r="BBB70" s="1124"/>
      <c r="BBC70" s="1124"/>
      <c r="BBD70" s="1124"/>
      <c r="BBE70" s="1124"/>
      <c r="BBF70" s="1124"/>
      <c r="BBG70" s="1124"/>
      <c r="BBH70" s="1124"/>
      <c r="BBI70" s="1124"/>
      <c r="BBJ70" s="1124"/>
      <c r="BBK70" s="1124"/>
      <c r="BBL70" s="1124"/>
      <c r="BBM70" s="1124"/>
      <c r="BBN70" s="1124"/>
      <c r="BBO70" s="412"/>
      <c r="BBP70" s="1124"/>
      <c r="BBQ70" s="1124"/>
      <c r="BBR70" s="599"/>
      <c r="BBS70" s="603"/>
      <c r="BBT70" s="602"/>
      <c r="BBU70" s="412"/>
      <c r="BBV70" s="1124"/>
      <c r="BBW70" s="236"/>
      <c r="BBX70" s="1124"/>
      <c r="BBY70" s="1124"/>
      <c r="BBZ70" s="1124"/>
      <c r="BCA70" s="1124"/>
      <c r="BCB70" s="237"/>
      <c r="BCC70" s="1124"/>
      <c r="BCD70" s="1124"/>
      <c r="BCE70" s="1124"/>
      <c r="BCF70" s="1124"/>
      <c r="BCG70" s="1124"/>
      <c r="BCH70" s="1124"/>
      <c r="BCI70" s="1124"/>
      <c r="BCJ70" s="238"/>
      <c r="BCK70" s="1124"/>
      <c r="BCL70" s="1124"/>
      <c r="BCM70" s="265"/>
      <c r="BCN70" s="265"/>
      <c r="BCO70" s="1124"/>
      <c r="BCP70" s="1124"/>
      <c r="BCQ70" s="1124"/>
      <c r="BCR70" s="1124"/>
      <c r="BCS70" s="1124"/>
      <c r="BCT70" s="1124"/>
      <c r="BCU70" s="1124"/>
      <c r="BCV70" s="1124"/>
      <c r="BCW70" s="1124"/>
      <c r="BCX70" s="1124"/>
      <c r="BCY70" s="1124"/>
      <c r="BCZ70" s="1124"/>
      <c r="BDA70" s="1124"/>
      <c r="BDB70" s="1124"/>
      <c r="BDC70" s="1124"/>
      <c r="BDD70" s="1124"/>
      <c r="BDE70" s="1124"/>
      <c r="BDF70" s="1124"/>
      <c r="BDG70" s="1124"/>
      <c r="BDH70" s="1124"/>
      <c r="BDI70" s="1124"/>
      <c r="BDJ70" s="1124"/>
      <c r="BDK70" s="1124"/>
      <c r="BDL70" s="1124"/>
      <c r="BDM70" s="1124"/>
      <c r="BDN70" s="1124"/>
      <c r="BDO70" s="1124"/>
      <c r="BDP70" s="1124"/>
      <c r="BDQ70" s="412"/>
      <c r="BDR70" s="1124"/>
      <c r="BDS70" s="1124"/>
      <c r="BDT70" s="599"/>
      <c r="BDU70" s="603"/>
      <c r="BDV70" s="602"/>
      <c r="BDW70" s="412"/>
      <c r="BDX70" s="1124"/>
      <c r="BDY70" s="236"/>
      <c r="BDZ70" s="1124"/>
      <c r="BEA70" s="1124"/>
      <c r="BEB70" s="1124"/>
      <c r="BEC70" s="1124"/>
      <c r="BED70" s="237"/>
      <c r="BEE70" s="1124"/>
      <c r="BEF70" s="1124"/>
      <c r="BEG70" s="1124"/>
      <c r="BEH70" s="1124"/>
      <c r="BEI70" s="1124"/>
      <c r="BEJ70" s="1124"/>
      <c r="BEK70" s="1124"/>
      <c r="BEL70" s="238"/>
      <c r="BEM70" s="1124"/>
      <c r="BEN70" s="1124"/>
      <c r="BEO70" s="265"/>
      <c r="BEP70" s="265"/>
      <c r="BEQ70" s="1124"/>
      <c r="BER70" s="1124"/>
      <c r="BES70" s="1124"/>
      <c r="BET70" s="1124"/>
      <c r="BEU70" s="1124"/>
      <c r="BEV70" s="1124"/>
      <c r="BEW70" s="1124"/>
      <c r="BEX70" s="1124"/>
      <c r="BEY70" s="1124"/>
      <c r="BEZ70" s="1124"/>
      <c r="BFA70" s="1124"/>
      <c r="BFB70" s="1124"/>
      <c r="BFC70" s="1124"/>
      <c r="BFD70" s="1124"/>
      <c r="BFE70" s="1124"/>
      <c r="BFF70" s="1124"/>
      <c r="BFG70" s="1124"/>
      <c r="BFH70" s="1124"/>
      <c r="BFI70" s="1124"/>
      <c r="BFJ70" s="1124"/>
      <c r="BFK70" s="1124"/>
      <c r="BFL70" s="1124"/>
      <c r="BFM70" s="1124"/>
      <c r="BFN70" s="1124"/>
      <c r="BFO70" s="1124"/>
      <c r="BFP70" s="1124"/>
      <c r="BFQ70" s="1124"/>
      <c r="BFR70" s="1124"/>
      <c r="BFS70" s="412"/>
      <c r="BFT70" s="1124"/>
      <c r="BFU70" s="1124"/>
      <c r="BFV70" s="599"/>
      <c r="BFW70" s="603"/>
      <c r="BFX70" s="602"/>
      <c r="BFY70" s="412"/>
      <c r="BFZ70" s="1124"/>
      <c r="BGA70" s="236"/>
      <c r="BGB70" s="1124"/>
      <c r="BGC70" s="1124"/>
      <c r="BGD70" s="1124"/>
      <c r="BGE70" s="1124"/>
      <c r="BGF70" s="237"/>
      <c r="BGG70" s="1124"/>
      <c r="BGH70" s="1124"/>
      <c r="BGI70" s="1124"/>
      <c r="BGJ70" s="1124"/>
      <c r="BGK70" s="1124"/>
      <c r="BGL70" s="1124"/>
      <c r="BGM70" s="1124"/>
      <c r="BGN70" s="238"/>
      <c r="BGO70" s="1124"/>
      <c r="BGP70" s="1124"/>
      <c r="BGQ70" s="265"/>
      <c r="BGR70" s="265"/>
      <c r="BGS70" s="1124"/>
      <c r="BGT70" s="1124"/>
      <c r="BGU70" s="1124"/>
      <c r="BGV70" s="1124"/>
      <c r="BGW70" s="1124"/>
      <c r="BGX70" s="1124"/>
      <c r="BGY70" s="1124"/>
      <c r="BGZ70" s="1124"/>
      <c r="BHA70" s="1124"/>
      <c r="BHB70" s="1124"/>
      <c r="BHC70" s="1124"/>
      <c r="BHD70" s="1124"/>
      <c r="BHE70" s="1124"/>
      <c r="BHF70" s="1124"/>
      <c r="BHG70" s="1124"/>
      <c r="BHH70" s="1124"/>
      <c r="BHI70" s="1124"/>
      <c r="BHJ70" s="1124"/>
      <c r="BHK70" s="1124"/>
      <c r="BHL70" s="1124"/>
      <c r="BHM70" s="1124"/>
      <c r="BHN70" s="1124"/>
      <c r="BHO70" s="1124"/>
      <c r="BHP70" s="1124"/>
      <c r="BHQ70" s="1124"/>
      <c r="BHR70" s="1124"/>
      <c r="BHS70" s="1124"/>
      <c r="BHT70" s="1124"/>
      <c r="BHU70" s="412"/>
      <c r="BHV70" s="1124"/>
      <c r="BHW70" s="1124"/>
      <c r="BHX70" s="599"/>
      <c r="BHY70" s="603"/>
      <c r="BHZ70" s="602"/>
      <c r="BIA70" s="412"/>
      <c r="BIB70" s="1124"/>
      <c r="BIC70" s="236"/>
      <c r="BID70" s="1124"/>
      <c r="BIE70" s="1124"/>
      <c r="BIF70" s="1124"/>
      <c r="BIG70" s="1124"/>
      <c r="BIH70" s="237"/>
      <c r="BII70" s="1124"/>
      <c r="BIJ70" s="1124"/>
      <c r="BIK70" s="1124"/>
      <c r="BIL70" s="1124"/>
      <c r="BIM70" s="1124"/>
      <c r="BIN70" s="1124"/>
      <c r="BIO70" s="1124"/>
      <c r="BIP70" s="238"/>
      <c r="BIQ70" s="1124"/>
      <c r="BIR70" s="1124"/>
      <c r="BIS70" s="265"/>
      <c r="BIT70" s="265"/>
      <c r="BIU70" s="1124"/>
      <c r="BIV70" s="1124"/>
      <c r="BIW70" s="1124"/>
      <c r="BIX70" s="1124"/>
      <c r="BIY70" s="1124"/>
      <c r="BIZ70" s="1124"/>
      <c r="BJA70" s="1124"/>
      <c r="BJB70" s="1124"/>
      <c r="BJC70" s="1124"/>
      <c r="BJD70" s="1124"/>
      <c r="BJE70" s="1124"/>
      <c r="BJF70" s="1124"/>
      <c r="BJG70" s="1124"/>
      <c r="BJH70" s="1124"/>
      <c r="BJI70" s="1124"/>
      <c r="BJJ70" s="1124"/>
      <c r="BJK70" s="1124"/>
      <c r="BJL70" s="1124"/>
      <c r="BJM70" s="1124"/>
      <c r="BJN70" s="1124"/>
      <c r="BJO70" s="1124"/>
      <c r="BJP70" s="1124"/>
      <c r="BJQ70" s="1124"/>
      <c r="BJR70" s="1124"/>
      <c r="BJS70" s="1124"/>
      <c r="BJT70" s="1124"/>
      <c r="BJU70" s="1124"/>
      <c r="BJV70" s="1124"/>
      <c r="BJW70" s="412"/>
      <c r="BJX70" s="1124"/>
      <c r="BJY70" s="1124"/>
      <c r="BJZ70" s="599"/>
      <c r="BKA70" s="603"/>
      <c r="BKB70" s="602"/>
      <c r="BKC70" s="412"/>
      <c r="BKD70" s="1124"/>
      <c r="BKE70" s="236"/>
      <c r="BKF70" s="1124"/>
      <c r="BKG70" s="1124"/>
      <c r="BKH70" s="1124"/>
      <c r="BKI70" s="1124"/>
      <c r="BKJ70" s="237"/>
      <c r="BKK70" s="1124"/>
      <c r="BKL70" s="1124"/>
      <c r="BKM70" s="1124"/>
      <c r="BKN70" s="1124"/>
      <c r="BKO70" s="1124"/>
      <c r="BKP70" s="1124"/>
      <c r="BKQ70" s="1124"/>
      <c r="BKR70" s="238"/>
      <c r="BKS70" s="1124"/>
      <c r="BKT70" s="1124"/>
      <c r="BKU70" s="265"/>
      <c r="BKV70" s="265"/>
      <c r="BKW70" s="1124"/>
      <c r="BKX70" s="1124"/>
      <c r="BKY70" s="1124"/>
      <c r="BKZ70" s="1124"/>
      <c r="BLA70" s="1124"/>
      <c r="BLB70" s="1124"/>
      <c r="BLC70" s="1124"/>
      <c r="BLD70" s="1124"/>
      <c r="BLE70" s="1124"/>
      <c r="BLF70" s="1124"/>
      <c r="BLG70" s="1124"/>
      <c r="BLH70" s="1124"/>
      <c r="BLI70" s="1124"/>
      <c r="BLJ70" s="1124"/>
      <c r="BLK70" s="1124"/>
      <c r="BLL70" s="1124"/>
      <c r="BLM70" s="1124"/>
      <c r="BLN70" s="1124"/>
      <c r="BLO70" s="1124"/>
      <c r="BLP70" s="1124"/>
      <c r="BLQ70" s="1124"/>
      <c r="BLR70" s="1124"/>
      <c r="BLS70" s="1124"/>
      <c r="BLT70" s="1124"/>
      <c r="BLU70" s="1124"/>
      <c r="BLV70" s="1124"/>
      <c r="BLW70" s="1124"/>
      <c r="BLX70" s="1124"/>
      <c r="BLY70" s="412"/>
      <c r="BLZ70" s="1124"/>
      <c r="BMA70" s="1124"/>
      <c r="BMB70" s="599"/>
      <c r="BMC70" s="603"/>
      <c r="BMD70" s="602"/>
      <c r="BME70" s="412"/>
      <c r="BMF70" s="1124"/>
      <c r="BMG70" s="236"/>
      <c r="BMH70" s="1124"/>
      <c r="BMI70" s="1124"/>
      <c r="BMJ70" s="1124"/>
      <c r="BMK70" s="1124"/>
      <c r="BML70" s="237"/>
      <c r="BMM70" s="1124"/>
      <c r="BMN70" s="1124"/>
      <c r="BMO70" s="1124"/>
      <c r="BMP70" s="1124"/>
      <c r="BMQ70" s="1124"/>
      <c r="BMR70" s="1124"/>
      <c r="BMS70" s="1124"/>
      <c r="BMT70" s="238"/>
      <c r="BMU70" s="1124"/>
      <c r="BMV70" s="1124"/>
      <c r="BMW70" s="265"/>
      <c r="BMX70" s="265"/>
      <c r="BMY70" s="1124"/>
      <c r="BMZ70" s="1124"/>
      <c r="BNA70" s="1124"/>
      <c r="BNB70" s="1124"/>
      <c r="BNC70" s="1124"/>
      <c r="BND70" s="1124"/>
      <c r="BNE70" s="1124"/>
      <c r="BNF70" s="1124"/>
      <c r="BNG70" s="1124"/>
      <c r="BNH70" s="1124"/>
      <c r="BNI70" s="1124"/>
      <c r="BNJ70" s="1124"/>
      <c r="BNK70" s="1124"/>
      <c r="BNL70" s="1124"/>
      <c r="BNM70" s="1124"/>
      <c r="BNN70" s="1124"/>
      <c r="BNO70" s="1124"/>
      <c r="BNP70" s="1124"/>
      <c r="BNQ70" s="1124"/>
      <c r="BNR70" s="1124"/>
      <c r="BNS70" s="1124"/>
      <c r="BNT70" s="1124"/>
      <c r="BNU70" s="1124"/>
      <c r="BNV70" s="1124"/>
      <c r="BNW70" s="1124"/>
      <c r="BNX70" s="1124"/>
      <c r="BNY70" s="1124"/>
      <c r="BNZ70" s="1124"/>
      <c r="BOA70" s="412"/>
      <c r="BOB70" s="1124"/>
      <c r="BOC70" s="1124"/>
      <c r="BOD70" s="599"/>
      <c r="BOE70" s="603"/>
      <c r="BOF70" s="602"/>
      <c r="BOG70" s="412"/>
      <c r="BOH70" s="1124"/>
      <c r="BOI70" s="236"/>
      <c r="BOJ70" s="1124"/>
      <c r="BOK70" s="1124"/>
      <c r="BOL70" s="1124"/>
      <c r="BOM70" s="1124"/>
      <c r="BON70" s="237"/>
      <c r="BOO70" s="1124"/>
      <c r="BOP70" s="1124"/>
      <c r="BOQ70" s="1124"/>
      <c r="BOR70" s="1124"/>
      <c r="BOS70" s="1124"/>
      <c r="BOT70" s="1124"/>
      <c r="BOU70" s="1124"/>
      <c r="BOV70" s="238"/>
      <c r="BOW70" s="1124"/>
      <c r="BOX70" s="1124"/>
      <c r="BOY70" s="265"/>
      <c r="BOZ70" s="265"/>
      <c r="BPA70" s="1124"/>
      <c r="BPB70" s="1124"/>
      <c r="BPC70" s="1124"/>
      <c r="BPD70" s="1124"/>
      <c r="BPE70" s="1124"/>
      <c r="BPF70" s="1124"/>
      <c r="BPG70" s="1124"/>
      <c r="BPH70" s="1124"/>
      <c r="BPI70" s="1124"/>
      <c r="BPJ70" s="1124"/>
      <c r="BPK70" s="1124"/>
      <c r="BPL70" s="1124"/>
      <c r="BPM70" s="1124"/>
      <c r="BPN70" s="1124"/>
      <c r="BPO70" s="1124"/>
      <c r="BPP70" s="1124"/>
      <c r="BPQ70" s="1124"/>
      <c r="BPR70" s="1124"/>
      <c r="BPS70" s="1124"/>
      <c r="BPT70" s="1124"/>
      <c r="BPU70" s="1124"/>
      <c r="BPV70" s="1124"/>
      <c r="BPW70" s="1124"/>
      <c r="BPX70" s="1124"/>
      <c r="BPY70" s="1124"/>
      <c r="BPZ70" s="1124"/>
      <c r="BQA70" s="1124"/>
      <c r="BQB70" s="1124"/>
      <c r="BQC70" s="412"/>
      <c r="BQD70" s="1124"/>
      <c r="BQE70" s="1124"/>
      <c r="BQF70" s="599"/>
      <c r="BQG70" s="603"/>
      <c r="BQH70" s="602"/>
      <c r="BQI70" s="412"/>
      <c r="BQJ70" s="1124"/>
      <c r="BQK70" s="236"/>
      <c r="BQL70" s="1124"/>
      <c r="BQM70" s="1124"/>
      <c r="BQN70" s="1124"/>
      <c r="BQO70" s="1124"/>
      <c r="BQP70" s="237"/>
      <c r="BQQ70" s="1124"/>
      <c r="BQR70" s="1124"/>
      <c r="BQS70" s="1124"/>
      <c r="BQT70" s="1124"/>
      <c r="BQU70" s="1124"/>
      <c r="BQV70" s="1124"/>
      <c r="BQW70" s="1124"/>
      <c r="BQX70" s="238"/>
      <c r="BQY70" s="1124"/>
      <c r="BQZ70" s="1124"/>
      <c r="BRA70" s="265"/>
      <c r="BRB70" s="265"/>
      <c r="BRC70" s="1124"/>
      <c r="BRD70" s="1124"/>
      <c r="BRE70" s="1124"/>
      <c r="BRF70" s="1124"/>
      <c r="BRG70" s="1124"/>
      <c r="BRH70" s="1124"/>
      <c r="BRI70" s="1124"/>
      <c r="BRJ70" s="1124"/>
      <c r="BRK70" s="1124"/>
      <c r="BRL70" s="1124"/>
      <c r="BRM70" s="1124"/>
      <c r="BRN70" s="1124"/>
      <c r="BRO70" s="1124"/>
      <c r="BRP70" s="1124"/>
      <c r="BRQ70" s="1124"/>
      <c r="BRR70" s="1124"/>
      <c r="BRS70" s="1124"/>
      <c r="BRT70" s="1124"/>
      <c r="BRU70" s="1124"/>
      <c r="BRV70" s="1124"/>
      <c r="BRW70" s="1124"/>
      <c r="BRX70" s="1124"/>
      <c r="BRY70" s="1124"/>
      <c r="BRZ70" s="1124"/>
      <c r="BSA70" s="1124"/>
      <c r="BSB70" s="1124"/>
      <c r="BSC70" s="1124"/>
      <c r="BSD70" s="1124"/>
      <c r="BSE70" s="412"/>
      <c r="BSF70" s="1124"/>
      <c r="BSG70" s="1124"/>
      <c r="BSH70" s="599"/>
      <c r="BSI70" s="603"/>
      <c r="BSJ70" s="602"/>
      <c r="BSK70" s="412"/>
      <c r="BSL70" s="1124"/>
      <c r="BSM70" s="236"/>
      <c r="BSN70" s="1124"/>
      <c r="BSO70" s="1124"/>
      <c r="BSP70" s="1124"/>
      <c r="BSQ70" s="1124"/>
      <c r="BSR70" s="237"/>
      <c r="BSS70" s="1124"/>
      <c r="BST70" s="1124"/>
      <c r="BSU70" s="1124"/>
      <c r="BSV70" s="1124"/>
      <c r="BSW70" s="1124"/>
      <c r="BSX70" s="1124"/>
      <c r="BSY70" s="1124"/>
      <c r="BSZ70" s="238"/>
      <c r="BTA70" s="1124"/>
      <c r="BTB70" s="1124"/>
      <c r="BTC70" s="265"/>
      <c r="BTD70" s="265"/>
      <c r="BTE70" s="1124"/>
      <c r="BTF70" s="1124"/>
      <c r="BTG70" s="1124"/>
      <c r="BTH70" s="1124"/>
      <c r="BTI70" s="1124"/>
      <c r="BTJ70" s="1124"/>
      <c r="BTK70" s="1124"/>
      <c r="BTL70" s="1124"/>
      <c r="BTM70" s="1124"/>
      <c r="BTN70" s="1124"/>
      <c r="BTO70" s="1124"/>
      <c r="BTP70" s="1124"/>
      <c r="BTQ70" s="1124"/>
      <c r="BTR70" s="1124"/>
      <c r="BTS70" s="1124"/>
      <c r="BTT70" s="1124"/>
      <c r="BTU70" s="1124"/>
      <c r="BTV70" s="1124"/>
      <c r="BTW70" s="1124"/>
      <c r="BTX70" s="1124"/>
      <c r="BTY70" s="1124"/>
      <c r="BTZ70" s="1124"/>
      <c r="BUA70" s="1124"/>
      <c r="BUB70" s="1124"/>
      <c r="BUC70" s="1124"/>
      <c r="BUD70" s="1124"/>
      <c r="BUE70" s="1124"/>
      <c r="BUF70" s="1124"/>
      <c r="BUG70" s="412"/>
      <c r="BUH70" s="1124"/>
      <c r="BUI70" s="1124"/>
      <c r="BUJ70" s="599"/>
      <c r="BUK70" s="603"/>
      <c r="BUL70" s="602"/>
      <c r="BUM70" s="412"/>
      <c r="BUN70" s="1124"/>
      <c r="BUO70" s="236"/>
      <c r="BUP70" s="1124"/>
      <c r="BUQ70" s="1124"/>
      <c r="BUR70" s="1124"/>
      <c r="BUS70" s="1124"/>
      <c r="BUT70" s="237"/>
      <c r="BUU70" s="1124"/>
      <c r="BUV70" s="1124"/>
      <c r="BUW70" s="1124"/>
      <c r="BUX70" s="1124"/>
      <c r="BUY70" s="1124"/>
      <c r="BUZ70" s="1124"/>
      <c r="BVA70" s="1124"/>
      <c r="BVB70" s="238"/>
      <c r="BVC70" s="1124"/>
      <c r="BVD70" s="1124"/>
      <c r="BVE70" s="265"/>
      <c r="BVF70" s="265"/>
      <c r="BVG70" s="1124"/>
      <c r="BVH70" s="1124"/>
      <c r="BVI70" s="1124"/>
      <c r="BVJ70" s="1124"/>
      <c r="BVK70" s="1124"/>
      <c r="BVL70" s="1124"/>
      <c r="BVM70" s="1124"/>
      <c r="BVN70" s="1124"/>
      <c r="BVO70" s="1124"/>
      <c r="BVP70" s="1124"/>
      <c r="BVQ70" s="1124"/>
      <c r="BVR70" s="1124"/>
      <c r="BVS70" s="1124"/>
      <c r="BVT70" s="1124"/>
      <c r="BVU70" s="1124"/>
      <c r="BVV70" s="1124"/>
      <c r="BVW70" s="1124"/>
      <c r="BVX70" s="1124"/>
      <c r="BVY70" s="1124"/>
      <c r="BVZ70" s="1124"/>
      <c r="BWA70" s="1124"/>
      <c r="BWB70" s="1124"/>
      <c r="BWC70" s="1124"/>
      <c r="BWD70" s="1124"/>
      <c r="BWE70" s="1124"/>
      <c r="BWF70" s="1124"/>
      <c r="BWG70" s="1124"/>
      <c r="BWH70" s="1124"/>
      <c r="BWI70" s="412"/>
      <c r="BWJ70" s="1124"/>
      <c r="BWK70" s="1124"/>
      <c r="BWL70" s="599"/>
      <c r="BWM70" s="603"/>
      <c r="BWN70" s="602"/>
      <c r="BWO70" s="412"/>
      <c r="BWP70" s="1124"/>
      <c r="BWQ70" s="236"/>
      <c r="BWR70" s="1124"/>
      <c r="BWS70" s="1124"/>
      <c r="BWT70" s="1124"/>
      <c r="BWU70" s="1124"/>
      <c r="BWV70" s="237"/>
      <c r="BWW70" s="1124"/>
      <c r="BWX70" s="1124"/>
      <c r="BWY70" s="1124"/>
      <c r="BWZ70" s="1124"/>
      <c r="BXA70" s="1124"/>
      <c r="BXB70" s="1124"/>
      <c r="BXC70" s="1124"/>
      <c r="BXD70" s="238"/>
      <c r="BXE70" s="1124"/>
      <c r="BXF70" s="1124"/>
      <c r="BXG70" s="265"/>
      <c r="BXH70" s="265"/>
      <c r="BXI70" s="1124"/>
      <c r="BXJ70" s="1124"/>
      <c r="BXK70" s="1124"/>
      <c r="BXL70" s="1124"/>
      <c r="BXM70" s="1124"/>
      <c r="BXN70" s="1124"/>
      <c r="BXO70" s="1124"/>
      <c r="BXP70" s="1124"/>
      <c r="BXQ70" s="1124"/>
      <c r="BXR70" s="1124"/>
      <c r="BXS70" s="1124"/>
      <c r="BXT70" s="1124"/>
      <c r="BXU70" s="1124"/>
      <c r="BXV70" s="1124"/>
      <c r="BXW70" s="1124"/>
      <c r="BXX70" s="1124"/>
      <c r="BXY70" s="1124"/>
      <c r="BXZ70" s="1124"/>
      <c r="BYA70" s="1124"/>
      <c r="BYB70" s="1124"/>
      <c r="BYC70" s="1124"/>
      <c r="BYD70" s="1124"/>
      <c r="BYE70" s="1124"/>
      <c r="BYF70" s="1124"/>
      <c r="BYG70" s="1124"/>
      <c r="BYH70" s="1124"/>
      <c r="BYI70" s="1124"/>
      <c r="BYJ70" s="1124"/>
      <c r="BYK70" s="412"/>
      <c r="BYL70" s="1124"/>
      <c r="BYM70" s="1124"/>
      <c r="BYN70" s="599"/>
      <c r="BYO70" s="603"/>
      <c r="BYP70" s="602"/>
      <c r="BYQ70" s="412"/>
      <c r="BYR70" s="1124"/>
      <c r="BYS70" s="236"/>
      <c r="BYT70" s="1124"/>
      <c r="BYU70" s="1124"/>
      <c r="BYV70" s="1124"/>
      <c r="BYW70" s="1124"/>
      <c r="BYX70" s="237"/>
      <c r="BYY70" s="1124"/>
      <c r="BYZ70" s="1124"/>
      <c r="BZA70" s="1124"/>
      <c r="BZB70" s="1124"/>
      <c r="BZC70" s="1124"/>
      <c r="BZD70" s="1124"/>
      <c r="BZE70" s="1124"/>
      <c r="BZF70" s="238"/>
      <c r="BZG70" s="1124"/>
      <c r="BZH70" s="1124"/>
      <c r="BZI70" s="265"/>
      <c r="BZJ70" s="265"/>
      <c r="BZK70" s="1124"/>
      <c r="BZL70" s="1124"/>
      <c r="BZM70" s="1124"/>
      <c r="BZN70" s="1124"/>
      <c r="BZO70" s="1124"/>
      <c r="BZP70" s="1124"/>
      <c r="BZQ70" s="1124"/>
      <c r="BZR70" s="1124"/>
      <c r="BZS70" s="1124"/>
      <c r="BZT70" s="1124"/>
      <c r="BZU70" s="1124"/>
      <c r="BZV70" s="1124"/>
      <c r="BZW70" s="1124"/>
      <c r="BZX70" s="1124"/>
      <c r="BZY70" s="1124"/>
      <c r="BZZ70" s="1124"/>
      <c r="CAA70" s="1124"/>
      <c r="CAB70" s="1124"/>
      <c r="CAC70" s="1124"/>
      <c r="CAD70" s="1124"/>
      <c r="CAE70" s="1124"/>
      <c r="CAF70" s="1124"/>
      <c r="CAG70" s="1124"/>
      <c r="CAH70" s="1124"/>
      <c r="CAI70" s="1124"/>
      <c r="CAJ70" s="1124"/>
      <c r="CAK70" s="1124"/>
      <c r="CAL70" s="1124"/>
      <c r="CAM70" s="412"/>
      <c r="CAN70" s="1124"/>
      <c r="CAO70" s="1124"/>
      <c r="CAP70" s="599"/>
      <c r="CAQ70" s="603"/>
      <c r="CAR70" s="602"/>
      <c r="CAS70" s="412"/>
      <c r="CAT70" s="1124"/>
      <c r="CAU70" s="236"/>
      <c r="CAV70" s="1124"/>
      <c r="CAW70" s="1124"/>
      <c r="CAX70" s="1124"/>
      <c r="CAY70" s="1124"/>
      <c r="CAZ70" s="237"/>
      <c r="CBA70" s="1124"/>
      <c r="CBB70" s="1124"/>
      <c r="CBC70" s="1124"/>
      <c r="CBD70" s="1124"/>
      <c r="CBE70" s="1124"/>
      <c r="CBF70" s="1124"/>
      <c r="CBG70" s="1124"/>
      <c r="CBH70" s="238"/>
      <c r="CBI70" s="1124"/>
      <c r="CBJ70" s="1124"/>
      <c r="CBK70" s="265"/>
      <c r="CBL70" s="265"/>
      <c r="CBM70" s="1124"/>
      <c r="CBN70" s="1124"/>
      <c r="CBO70" s="1124"/>
      <c r="CBP70" s="1124"/>
      <c r="CBQ70" s="1124"/>
      <c r="CBR70" s="1124"/>
      <c r="CBS70" s="1124"/>
      <c r="CBT70" s="1124"/>
      <c r="CBU70" s="1124"/>
      <c r="CBV70" s="1124"/>
      <c r="CBW70" s="1124"/>
      <c r="CBX70" s="1124"/>
      <c r="CBY70" s="1124"/>
      <c r="CBZ70" s="1124"/>
      <c r="CCA70" s="1124"/>
      <c r="CCB70" s="1124"/>
      <c r="CCC70" s="1124"/>
      <c r="CCD70" s="1124"/>
      <c r="CCE70" s="1124"/>
      <c r="CCF70" s="1124"/>
      <c r="CCG70" s="1124"/>
      <c r="CCH70" s="1124"/>
      <c r="CCI70" s="1124"/>
      <c r="CCJ70" s="1124"/>
      <c r="CCK70" s="1124"/>
      <c r="CCL70" s="1124"/>
      <c r="CCM70" s="1124"/>
      <c r="CCN70" s="1124"/>
      <c r="CCO70" s="412"/>
      <c r="CCP70" s="1124"/>
      <c r="CCQ70" s="1124"/>
      <c r="CCR70" s="599"/>
      <c r="CCS70" s="603"/>
      <c r="CCT70" s="602"/>
      <c r="CCU70" s="412"/>
      <c r="CCV70" s="1124"/>
      <c r="CCW70" s="236"/>
      <c r="CCX70" s="1124"/>
      <c r="CCY70" s="1124"/>
      <c r="CCZ70" s="1124"/>
      <c r="CDA70" s="1124"/>
      <c r="CDB70" s="237"/>
      <c r="CDC70" s="1124"/>
      <c r="CDD70" s="1124"/>
      <c r="CDE70" s="1124"/>
      <c r="CDF70" s="1124"/>
      <c r="CDG70" s="1124"/>
      <c r="CDH70" s="1124"/>
      <c r="CDI70" s="1124"/>
      <c r="CDJ70" s="238"/>
      <c r="CDK70" s="1124"/>
      <c r="CDL70" s="1124"/>
      <c r="CDM70" s="265"/>
      <c r="CDN70" s="265"/>
      <c r="CDO70" s="1124"/>
      <c r="CDP70" s="1124"/>
      <c r="CDQ70" s="1124"/>
      <c r="CDR70" s="1124"/>
      <c r="CDS70" s="1124"/>
      <c r="CDT70" s="1124"/>
      <c r="CDU70" s="1124"/>
      <c r="CDV70" s="1124"/>
      <c r="CDW70" s="1124"/>
      <c r="CDX70" s="1124"/>
      <c r="CDY70" s="1124"/>
      <c r="CDZ70" s="1124"/>
      <c r="CEA70" s="1124"/>
      <c r="CEB70" s="1124"/>
      <c r="CEC70" s="1124"/>
      <c r="CED70" s="1124"/>
      <c r="CEE70" s="1124"/>
      <c r="CEF70" s="1124"/>
      <c r="CEG70" s="1124"/>
      <c r="CEH70" s="1124"/>
      <c r="CEI70" s="1124"/>
      <c r="CEJ70" s="1124"/>
      <c r="CEK70" s="1124"/>
      <c r="CEL70" s="1124"/>
      <c r="CEM70" s="1124"/>
      <c r="CEN70" s="1124"/>
      <c r="CEO70" s="1124"/>
      <c r="CEP70" s="1124"/>
      <c r="CEQ70" s="412"/>
      <c r="CER70" s="1124"/>
      <c r="CES70" s="1124"/>
      <c r="CET70" s="599"/>
      <c r="CEU70" s="603"/>
      <c r="CEV70" s="602"/>
      <c r="CEW70" s="412"/>
      <c r="CEX70" s="1124"/>
      <c r="CEY70" s="236"/>
      <c r="CEZ70" s="1124"/>
      <c r="CFA70" s="1124"/>
      <c r="CFB70" s="1124"/>
      <c r="CFC70" s="1124"/>
      <c r="CFD70" s="237"/>
      <c r="CFE70" s="1124"/>
      <c r="CFF70" s="1124"/>
      <c r="CFG70" s="1124"/>
      <c r="CFH70" s="1124"/>
      <c r="CFI70" s="1124"/>
      <c r="CFJ70" s="1124"/>
      <c r="CFK70" s="1124"/>
      <c r="CFL70" s="238"/>
      <c r="CFM70" s="1124"/>
      <c r="CFN70" s="1124"/>
      <c r="CFO70" s="265"/>
      <c r="CFP70" s="265"/>
      <c r="CFQ70" s="1124"/>
      <c r="CFR70" s="1124"/>
      <c r="CFS70" s="1124"/>
      <c r="CFT70" s="1124"/>
      <c r="CFU70" s="1124"/>
      <c r="CFV70" s="1124"/>
      <c r="CFW70" s="1124"/>
      <c r="CFX70" s="1124"/>
      <c r="CFY70" s="1124"/>
      <c r="CFZ70" s="1124"/>
      <c r="CGA70" s="1124"/>
      <c r="CGB70" s="1124"/>
      <c r="CGC70" s="1124"/>
      <c r="CGD70" s="1124"/>
      <c r="CGE70" s="1124"/>
      <c r="CGF70" s="1124"/>
      <c r="CGG70" s="1124"/>
      <c r="CGH70" s="1124"/>
      <c r="CGI70" s="1124"/>
      <c r="CGJ70" s="1124"/>
      <c r="CGK70" s="1124"/>
      <c r="CGL70" s="1124"/>
      <c r="CGM70" s="1124"/>
      <c r="CGN70" s="1124"/>
      <c r="CGO70" s="1124"/>
      <c r="CGP70" s="1124"/>
      <c r="CGQ70" s="1124"/>
      <c r="CGR70" s="1124"/>
      <c r="CGS70" s="412"/>
      <c r="CGT70" s="1124"/>
      <c r="CGU70" s="1124"/>
      <c r="CGV70" s="599"/>
      <c r="CGW70" s="603"/>
      <c r="CGX70" s="602"/>
      <c r="CGY70" s="412"/>
      <c r="CGZ70" s="1124"/>
      <c r="CHA70" s="236"/>
      <c r="CHB70" s="1124"/>
      <c r="CHC70" s="1124"/>
      <c r="CHD70" s="1124"/>
      <c r="CHE70" s="1124"/>
      <c r="CHF70" s="237"/>
      <c r="CHG70" s="1124"/>
      <c r="CHH70" s="1124"/>
      <c r="CHI70" s="1124"/>
      <c r="CHJ70" s="1124"/>
      <c r="CHK70" s="1124"/>
      <c r="CHL70" s="1124"/>
      <c r="CHM70" s="1124"/>
      <c r="CHN70" s="238"/>
      <c r="CHO70" s="1124"/>
      <c r="CHP70" s="1124"/>
      <c r="CHQ70" s="265"/>
      <c r="CHR70" s="265"/>
      <c r="CHS70" s="1124"/>
      <c r="CHT70" s="1124"/>
      <c r="CHU70" s="1124"/>
      <c r="CHV70" s="1124"/>
      <c r="CHW70" s="1124"/>
      <c r="CHX70" s="1124"/>
      <c r="CHY70" s="1124"/>
      <c r="CHZ70" s="1124"/>
      <c r="CIA70" s="1124"/>
      <c r="CIB70" s="1124"/>
      <c r="CIC70" s="1124"/>
      <c r="CID70" s="1124"/>
      <c r="CIE70" s="1124"/>
      <c r="CIF70" s="1124"/>
      <c r="CIG70" s="1124"/>
      <c r="CIH70" s="1124"/>
      <c r="CII70" s="1124"/>
      <c r="CIJ70" s="1124"/>
      <c r="CIK70" s="1124"/>
      <c r="CIL70" s="1124"/>
      <c r="CIM70" s="1124"/>
      <c r="CIN70" s="1124"/>
      <c r="CIO70" s="1124"/>
      <c r="CIP70" s="1124"/>
      <c r="CIQ70" s="1124"/>
      <c r="CIR70" s="1124"/>
      <c r="CIS70" s="1124"/>
      <c r="CIT70" s="1124"/>
      <c r="CIU70" s="412"/>
      <c r="CIV70" s="1124"/>
      <c r="CIW70" s="1124"/>
      <c r="CIX70" s="599"/>
      <c r="CIY70" s="603"/>
      <c r="CIZ70" s="602"/>
      <c r="CJA70" s="412"/>
      <c r="CJB70" s="1124"/>
      <c r="CJC70" s="236"/>
      <c r="CJD70" s="1124"/>
      <c r="CJE70" s="1124"/>
      <c r="CJF70" s="1124"/>
      <c r="CJG70" s="1124"/>
      <c r="CJH70" s="237"/>
      <c r="CJI70" s="1124"/>
      <c r="CJJ70" s="1124"/>
      <c r="CJK70" s="1124"/>
      <c r="CJL70" s="1124"/>
      <c r="CJM70" s="1124"/>
      <c r="CJN70" s="1124"/>
      <c r="CJO70" s="1124"/>
      <c r="CJP70" s="238"/>
      <c r="CJQ70" s="1124"/>
      <c r="CJR70" s="1124"/>
      <c r="CJS70" s="265"/>
      <c r="CJT70" s="265"/>
      <c r="CJU70" s="1124"/>
      <c r="CJV70" s="1124"/>
      <c r="CJW70" s="1124"/>
      <c r="CJX70" s="1124"/>
      <c r="CJY70" s="1124"/>
      <c r="CJZ70" s="1124"/>
      <c r="CKA70" s="1124"/>
      <c r="CKB70" s="1124"/>
      <c r="CKC70" s="1124"/>
      <c r="CKD70" s="1124"/>
      <c r="CKE70" s="1124"/>
      <c r="CKF70" s="1124"/>
      <c r="CKG70" s="1124"/>
      <c r="CKH70" s="1124"/>
      <c r="CKI70" s="1124"/>
      <c r="CKJ70" s="1124"/>
      <c r="CKK70" s="1124"/>
      <c r="CKL70" s="1124"/>
      <c r="CKM70" s="1124"/>
      <c r="CKN70" s="1124"/>
      <c r="CKO70" s="1124"/>
      <c r="CKP70" s="1124"/>
      <c r="CKQ70" s="1124"/>
      <c r="CKR70" s="1124"/>
      <c r="CKS70" s="1124"/>
      <c r="CKT70" s="1124"/>
      <c r="CKU70" s="1124"/>
      <c r="CKV70" s="1124"/>
      <c r="CKW70" s="412"/>
      <c r="CKX70" s="1124"/>
      <c r="CKY70" s="1124"/>
      <c r="CKZ70" s="599"/>
      <c r="CLA70" s="603"/>
      <c r="CLB70" s="602"/>
      <c r="CLC70" s="412"/>
      <c r="CLD70" s="1124"/>
      <c r="CLE70" s="236"/>
      <c r="CLF70" s="1124"/>
      <c r="CLG70" s="1124"/>
      <c r="CLH70" s="1124"/>
      <c r="CLI70" s="1124"/>
      <c r="CLJ70" s="237"/>
      <c r="CLK70" s="1124"/>
      <c r="CLL70" s="1124"/>
      <c r="CLM70" s="1124"/>
      <c r="CLN70" s="1124"/>
      <c r="CLO70" s="1124"/>
      <c r="CLP70" s="1124"/>
      <c r="CLQ70" s="1124"/>
      <c r="CLR70" s="238"/>
      <c r="CLS70" s="1124"/>
      <c r="CLT70" s="1124"/>
      <c r="CLU70" s="265"/>
      <c r="CLV70" s="265"/>
      <c r="CLW70" s="1124"/>
      <c r="CLX70" s="1124"/>
      <c r="CLY70" s="1124"/>
      <c r="CLZ70" s="1124"/>
      <c r="CMA70" s="1124"/>
      <c r="CMB70" s="1124"/>
      <c r="CMC70" s="1124"/>
      <c r="CMD70" s="1124"/>
      <c r="CME70" s="1124"/>
      <c r="CMF70" s="1124"/>
      <c r="CMG70" s="1124"/>
      <c r="CMH70" s="1124"/>
      <c r="CMI70" s="1124"/>
      <c r="CMJ70" s="1124"/>
      <c r="CMK70" s="1124"/>
      <c r="CML70" s="1124"/>
      <c r="CMM70" s="1124"/>
      <c r="CMN70" s="1124"/>
      <c r="CMO70" s="1124"/>
      <c r="CMP70" s="1124"/>
      <c r="CMQ70" s="1124"/>
      <c r="CMR70" s="1124"/>
      <c r="CMS70" s="1124"/>
      <c r="CMT70" s="1124"/>
      <c r="CMU70" s="1124"/>
      <c r="CMV70" s="1124"/>
      <c r="CMW70" s="1124"/>
      <c r="CMX70" s="1124"/>
      <c r="CMY70" s="412"/>
      <c r="CMZ70" s="1124"/>
      <c r="CNA70" s="1124"/>
      <c r="CNB70" s="599"/>
      <c r="CNC70" s="603"/>
      <c r="CND70" s="602"/>
      <c r="CNE70" s="412"/>
      <c r="CNF70" s="1124"/>
      <c r="CNG70" s="236"/>
      <c r="CNH70" s="1124"/>
      <c r="CNI70" s="1124"/>
      <c r="CNJ70" s="1124"/>
      <c r="CNK70" s="1124"/>
      <c r="CNL70" s="237"/>
      <c r="CNM70" s="1124"/>
      <c r="CNN70" s="1124"/>
      <c r="CNO70" s="1124"/>
      <c r="CNP70" s="1124"/>
      <c r="CNQ70" s="1124"/>
      <c r="CNR70" s="1124"/>
      <c r="CNS70" s="1124"/>
      <c r="CNT70" s="238"/>
      <c r="CNU70" s="1124"/>
      <c r="CNV70" s="1124"/>
      <c r="CNW70" s="265"/>
      <c r="CNX70" s="265"/>
      <c r="CNY70" s="1124"/>
      <c r="CNZ70" s="1124"/>
      <c r="COA70" s="1124"/>
      <c r="COB70" s="1124"/>
      <c r="COC70" s="1124"/>
      <c r="COD70" s="1124"/>
      <c r="COE70" s="1124"/>
      <c r="COF70" s="1124"/>
      <c r="COG70" s="1124"/>
      <c r="COH70" s="1124"/>
      <c r="COI70" s="1124"/>
      <c r="COJ70" s="1124"/>
      <c r="COK70" s="1124"/>
      <c r="COL70" s="1124"/>
      <c r="COM70" s="1124"/>
      <c r="CON70" s="1124"/>
      <c r="COO70" s="1124"/>
      <c r="COP70" s="1124"/>
      <c r="COQ70" s="1124"/>
      <c r="COR70" s="1124"/>
      <c r="COS70" s="1124"/>
      <c r="COT70" s="1124"/>
      <c r="COU70" s="1124"/>
      <c r="COV70" s="1124"/>
      <c r="COW70" s="1124"/>
      <c r="COX70" s="1124"/>
      <c r="COY70" s="1124"/>
      <c r="COZ70" s="1124"/>
      <c r="CPA70" s="412"/>
      <c r="CPB70" s="1124"/>
      <c r="CPC70" s="1124"/>
      <c r="CPD70" s="599"/>
      <c r="CPE70" s="603"/>
      <c r="CPF70" s="602"/>
      <c r="CPG70" s="412"/>
      <c r="CPH70" s="1124"/>
      <c r="CPI70" s="236"/>
      <c r="CPJ70" s="1124"/>
      <c r="CPK70" s="1124"/>
      <c r="CPL70" s="1124"/>
      <c r="CPM70" s="1124"/>
      <c r="CPN70" s="237"/>
      <c r="CPO70" s="1124"/>
      <c r="CPP70" s="1124"/>
      <c r="CPQ70" s="1124"/>
      <c r="CPR70" s="1124"/>
      <c r="CPS70" s="1124"/>
      <c r="CPT70" s="1124"/>
      <c r="CPU70" s="1124"/>
      <c r="CPV70" s="238"/>
      <c r="CPW70" s="1124"/>
      <c r="CPX70" s="1124"/>
      <c r="CPY70" s="265"/>
      <c r="CPZ70" s="265"/>
      <c r="CQA70" s="1124"/>
      <c r="CQB70" s="1124"/>
      <c r="CQC70" s="1124"/>
      <c r="CQD70" s="1124"/>
      <c r="CQE70" s="1124"/>
      <c r="CQF70" s="1124"/>
      <c r="CQG70" s="1124"/>
      <c r="CQH70" s="1124"/>
      <c r="CQI70" s="1124"/>
      <c r="CQJ70" s="1124"/>
      <c r="CQK70" s="1124"/>
      <c r="CQL70" s="1124"/>
      <c r="CQM70" s="1124"/>
      <c r="CQN70" s="1124"/>
      <c r="CQO70" s="1124"/>
      <c r="CQP70" s="1124"/>
      <c r="CQQ70" s="1124"/>
      <c r="CQR70" s="1124"/>
      <c r="CQS70" s="1124"/>
      <c r="CQT70" s="1124"/>
      <c r="CQU70" s="1124"/>
      <c r="CQV70" s="1124"/>
      <c r="CQW70" s="1124"/>
      <c r="CQX70" s="1124"/>
      <c r="CQY70" s="1124"/>
      <c r="CQZ70" s="1124"/>
      <c r="CRA70" s="1124"/>
      <c r="CRB70" s="1124"/>
      <c r="CRC70" s="412"/>
      <c r="CRD70" s="1124"/>
      <c r="CRE70" s="1124"/>
      <c r="CRF70" s="599"/>
      <c r="CRG70" s="603"/>
      <c r="CRH70" s="602"/>
      <c r="CRI70" s="412"/>
      <c r="CRJ70" s="1124"/>
      <c r="CRK70" s="236"/>
      <c r="CRL70" s="1124"/>
      <c r="CRM70" s="1124"/>
      <c r="CRN70" s="1124"/>
      <c r="CRO70" s="1124"/>
      <c r="CRP70" s="237"/>
      <c r="CRQ70" s="1124"/>
      <c r="CRR70" s="1124"/>
      <c r="CRS70" s="1124"/>
      <c r="CRT70" s="1124"/>
      <c r="CRU70" s="1124"/>
      <c r="CRV70" s="1124"/>
      <c r="CRW70" s="1124"/>
      <c r="CRX70" s="238"/>
      <c r="CRY70" s="1124"/>
      <c r="CRZ70" s="1124"/>
      <c r="CSA70" s="265"/>
      <c r="CSB70" s="265"/>
      <c r="CSC70" s="1124"/>
      <c r="CSD70" s="1124"/>
      <c r="CSE70" s="1124"/>
      <c r="CSF70" s="1124"/>
      <c r="CSG70" s="1124"/>
      <c r="CSH70" s="1124"/>
      <c r="CSI70" s="1124"/>
      <c r="CSJ70" s="1124"/>
      <c r="CSK70" s="1124"/>
      <c r="CSL70" s="1124"/>
      <c r="CSM70" s="1124"/>
      <c r="CSN70" s="1124"/>
      <c r="CSO70" s="1124"/>
      <c r="CSP70" s="1124"/>
      <c r="CSQ70" s="1124"/>
      <c r="CSR70" s="1124"/>
      <c r="CSS70" s="1124"/>
      <c r="CST70" s="1124"/>
      <c r="CSU70" s="1124"/>
      <c r="CSV70" s="1124"/>
      <c r="CSW70" s="1124"/>
      <c r="CSX70" s="1124"/>
      <c r="CSY70" s="1124"/>
      <c r="CSZ70" s="1124"/>
      <c r="CTA70" s="1124"/>
      <c r="CTB70" s="1124"/>
      <c r="CTC70" s="1124"/>
      <c r="CTD70" s="1124"/>
      <c r="CTE70" s="412"/>
      <c r="CTF70" s="1124"/>
      <c r="CTG70" s="1124"/>
      <c r="CTH70" s="599"/>
      <c r="CTI70" s="603"/>
      <c r="CTJ70" s="602"/>
      <c r="CTK70" s="412"/>
      <c r="CTL70" s="1124"/>
      <c r="CTM70" s="236"/>
      <c r="CTN70" s="1124"/>
      <c r="CTO70" s="1124"/>
      <c r="CTP70" s="1124"/>
      <c r="CTQ70" s="1124"/>
      <c r="CTR70" s="237"/>
      <c r="CTS70" s="1124"/>
      <c r="CTT70" s="1124"/>
      <c r="CTU70" s="1124"/>
      <c r="CTV70" s="1124"/>
      <c r="CTW70" s="1124"/>
      <c r="CTX70" s="1124"/>
      <c r="CTY70" s="1124"/>
      <c r="CTZ70" s="238"/>
      <c r="CUA70" s="1124"/>
      <c r="CUB70" s="1124"/>
      <c r="CUC70" s="265"/>
      <c r="CUD70" s="265"/>
      <c r="CUE70" s="1124"/>
      <c r="CUF70" s="1124"/>
      <c r="CUG70" s="1124"/>
      <c r="CUH70" s="1124"/>
      <c r="CUI70" s="1124"/>
      <c r="CUJ70" s="1124"/>
      <c r="CUK70" s="1124"/>
      <c r="CUL70" s="1124"/>
      <c r="CUM70" s="1124"/>
      <c r="CUN70" s="1124"/>
      <c r="CVL70" s="236"/>
      <c r="CVQ70" s="599"/>
      <c r="CVR70" s="603"/>
      <c r="CVS70" s="602"/>
      <c r="CVU70" s="236"/>
      <c r="CVY70" s="238"/>
      <c r="CWH70" s="238"/>
      <c r="CWK70" s="1124"/>
      <c r="CWL70" s="1124"/>
      <c r="CWM70" s="412"/>
      <c r="CWN70" s="1124"/>
      <c r="CWO70" s="1124"/>
      <c r="CWP70" s="599"/>
      <c r="CWQ70" s="603"/>
      <c r="CWR70" s="602"/>
      <c r="CWS70" s="412"/>
      <c r="CWT70" s="1124"/>
      <c r="CWU70" s="236"/>
      <c r="CWV70" s="1124"/>
      <c r="CWW70" s="1124"/>
      <c r="CWX70" s="1124"/>
      <c r="CWY70" s="1124"/>
      <c r="CWZ70" s="237"/>
      <c r="CXA70" s="1124"/>
      <c r="CXB70" s="1124"/>
      <c r="CXC70" s="1124"/>
      <c r="CXD70" s="1124"/>
      <c r="CXE70" s="1124"/>
      <c r="CXF70" s="1124"/>
      <c r="CXG70" s="1124"/>
      <c r="CXH70" s="238"/>
      <c r="CXI70" s="1124"/>
      <c r="CXJ70" s="1124"/>
      <c r="CZI70" s="1124"/>
      <c r="CZJ70" s="236"/>
      <c r="CZK70" s="1124"/>
      <c r="CZL70" s="1124"/>
      <c r="CZM70" s="1124"/>
      <c r="CZN70" s="1124"/>
      <c r="CZO70" s="599"/>
      <c r="CZP70" s="603"/>
      <c r="CZQ70" s="602"/>
      <c r="CZR70" s="1132"/>
      <c r="CZS70" s="1132"/>
      <c r="CZT70" s="1132"/>
      <c r="CZU70" s="1132"/>
      <c r="CZV70" s="1124"/>
      <c r="CZW70" s="238"/>
      <c r="CZX70" s="1124"/>
      <c r="CZY70" s="1124"/>
      <c r="CZZ70" s="1124"/>
      <c r="DAA70" s="1124"/>
      <c r="DAB70" s="1124"/>
      <c r="DAC70" s="1124"/>
      <c r="DAD70" s="1124"/>
      <c r="DAE70" s="1132"/>
      <c r="DAF70" s="1132"/>
      <c r="DAG70" s="1132"/>
      <c r="DAH70" s="1124"/>
      <c r="DAI70" s="1124"/>
      <c r="DAJ70" s="1124"/>
      <c r="DAK70" s="412"/>
      <c r="DAL70" s="1124"/>
      <c r="DAM70" s="1124"/>
      <c r="DAN70" s="599"/>
      <c r="DAO70" s="603"/>
      <c r="DAP70" s="602"/>
      <c r="DAQ70" s="412"/>
      <c r="DAR70" s="1124"/>
      <c r="DAS70" s="236"/>
      <c r="DAT70" s="1124"/>
      <c r="DAU70" s="1124"/>
      <c r="DAX70" s="237"/>
      <c r="DBF70" s="238"/>
      <c r="DBI70" s="265"/>
      <c r="DBJ70" s="265"/>
      <c r="DBU70" s="1124"/>
      <c r="DBV70" s="1124"/>
      <c r="DBW70" s="1124"/>
      <c r="DBX70" s="1124"/>
      <c r="DBY70" s="1124"/>
      <c r="DBZ70" s="1124"/>
      <c r="DCA70" s="1124"/>
      <c r="DCB70" s="1124"/>
      <c r="DCC70" s="1124"/>
      <c r="DCD70" s="1124"/>
      <c r="DCE70" s="1124"/>
      <c r="DCF70" s="1124"/>
      <c r="DCG70" s="1124"/>
      <c r="DCH70" s="1124"/>
      <c r="DCI70" s="1124"/>
      <c r="DCJ70" s="1124"/>
      <c r="DCK70" s="1124"/>
      <c r="DCL70" s="1124"/>
      <c r="DCM70" s="1124"/>
      <c r="DCN70" s="1124"/>
      <c r="DCO70" s="1124"/>
      <c r="DCP70" s="1124"/>
      <c r="DCQ70" s="1124"/>
      <c r="DCR70" s="236"/>
      <c r="DCS70" s="1124"/>
      <c r="DCT70" s="1124"/>
      <c r="DCU70" s="1124"/>
      <c r="DCV70" s="1124"/>
      <c r="DCW70" s="599"/>
      <c r="DCX70" s="603"/>
      <c r="DCY70" s="602"/>
      <c r="DCZ70" s="1132"/>
      <c r="DDA70" s="1132"/>
      <c r="DDB70" s="1132"/>
      <c r="DDC70" s="1132"/>
      <c r="DDD70" s="1124"/>
      <c r="DDE70" s="238"/>
      <c r="DDF70" s="1124"/>
      <c r="DDG70" s="1124"/>
      <c r="DDH70" s="1124"/>
      <c r="DDI70" s="1124"/>
      <c r="DDJ70" s="1124"/>
      <c r="DDK70" s="1124"/>
      <c r="DDL70" s="1124"/>
      <c r="DDM70" s="1132"/>
      <c r="DDN70" s="1132"/>
      <c r="DDO70" s="1132"/>
      <c r="DDP70" s="1124"/>
      <c r="DDQ70" s="1124"/>
      <c r="DDR70" s="1124"/>
      <c r="DDS70" s="412"/>
      <c r="DDT70" s="1124"/>
      <c r="DDU70" s="1124"/>
      <c r="DDV70" s="599"/>
      <c r="DDW70" s="603"/>
      <c r="DDX70" s="602"/>
      <c r="DDY70" s="412"/>
      <c r="DDZ70" s="1124"/>
      <c r="DEA70" s="236"/>
      <c r="DEB70" s="1124"/>
      <c r="DEC70" s="1124"/>
      <c r="DED70" s="1124"/>
      <c r="DEE70" s="1124"/>
      <c r="DEF70" s="237"/>
      <c r="DEG70" s="1124"/>
      <c r="DEH70" s="1124"/>
      <c r="DEI70" s="1124"/>
      <c r="DEJ70" s="1124"/>
      <c r="DEK70" s="1124"/>
      <c r="DEL70" s="1124"/>
      <c r="DEM70" s="1124"/>
      <c r="DEN70" s="238"/>
      <c r="DEO70" s="1124"/>
      <c r="DEP70" s="1124"/>
      <c r="DEQ70" s="265"/>
      <c r="DER70" s="265"/>
      <c r="DES70" s="1124"/>
      <c r="DET70" s="1124"/>
      <c r="DEU70" s="1124"/>
      <c r="DEV70" s="1124"/>
      <c r="DEW70" s="1124"/>
      <c r="DEX70" s="1124"/>
      <c r="DEY70" s="1124"/>
      <c r="DEZ70" s="1124"/>
      <c r="DFA70" s="1124"/>
      <c r="DFB70" s="1124"/>
      <c r="DFC70" s="1124"/>
      <c r="DFD70" s="1124"/>
      <c r="DFE70" s="1124"/>
      <c r="DFF70" s="1124"/>
      <c r="DFG70" s="1124"/>
      <c r="DFH70" s="1124"/>
      <c r="DFI70" s="1124"/>
      <c r="DFJ70" s="1124"/>
      <c r="DFK70" s="1124"/>
      <c r="DFL70" s="1124"/>
      <c r="DFM70" s="1124"/>
      <c r="DFN70" s="1124"/>
      <c r="DFO70" s="1124"/>
      <c r="DFP70" s="1124"/>
      <c r="DFQ70" s="1124"/>
      <c r="DFR70" s="1124"/>
      <c r="DFS70" s="1124"/>
      <c r="DFT70" s="1124"/>
      <c r="DFU70" s="1124"/>
      <c r="DFV70" s="1124"/>
      <c r="DFW70" s="1124"/>
      <c r="DFX70" s="1124"/>
      <c r="DFY70" s="1124"/>
      <c r="DFZ70" s="236"/>
      <c r="DGA70" s="1124"/>
      <c r="DGB70" s="1124"/>
      <c r="DGC70" s="1124"/>
      <c r="DGD70" s="1124"/>
      <c r="DGE70" s="599"/>
      <c r="DGF70" s="603"/>
      <c r="DGG70" s="602"/>
      <c r="DGH70" s="1132"/>
      <c r="DGI70" s="1132"/>
      <c r="DGJ70" s="1132"/>
      <c r="DGK70" s="1132"/>
      <c r="DGL70" s="1124"/>
      <c r="DGM70" s="238"/>
      <c r="DGN70" s="1124"/>
      <c r="DGO70" s="1124"/>
      <c r="DGP70" s="1124"/>
      <c r="DGQ70" s="1124"/>
      <c r="DGR70" s="1124"/>
      <c r="DGS70" s="1124"/>
      <c r="DGT70" s="1124"/>
      <c r="DGU70" s="1132"/>
      <c r="DGV70" s="1132"/>
      <c r="DGW70" s="1132"/>
      <c r="DGX70" s="1124"/>
      <c r="DGY70" s="1124"/>
      <c r="DGZ70" s="1124"/>
      <c r="DHA70" s="412"/>
      <c r="DHB70" s="1124"/>
      <c r="DHC70" s="1124"/>
      <c r="DHD70" s="599"/>
      <c r="DHE70" s="603"/>
      <c r="DHF70" s="602"/>
      <c r="DHG70" s="412"/>
      <c r="DHH70" s="1124"/>
      <c r="DHI70" s="236"/>
      <c r="DHJ70" s="1124"/>
      <c r="DHK70" s="1124"/>
      <c r="DHL70" s="1124"/>
      <c r="DHM70" s="1124"/>
      <c r="DHN70" s="237"/>
      <c r="DHO70" s="1124"/>
      <c r="DHP70" s="1124"/>
      <c r="DHQ70" s="1124"/>
      <c r="DHR70" s="1124"/>
      <c r="DHS70" s="1124"/>
      <c r="DHT70" s="1124"/>
      <c r="DHU70" s="1124"/>
      <c r="DHV70" s="238"/>
      <c r="DHW70" s="1124"/>
      <c r="DHX70" s="1124"/>
      <c r="DHY70" s="265"/>
      <c r="DHZ70" s="265"/>
      <c r="DIA70" s="1124"/>
      <c r="DIB70" s="1124"/>
      <c r="DIC70" s="1124"/>
      <c r="DID70" s="1124"/>
      <c r="DIE70" s="1124"/>
      <c r="DIF70" s="1124"/>
      <c r="DIG70" s="1124"/>
      <c r="DIH70" s="1124"/>
      <c r="DII70" s="1124"/>
      <c r="DIJ70" s="1124"/>
      <c r="DIK70" s="1124"/>
      <c r="DIL70" s="1124"/>
      <c r="DIM70" s="1124"/>
      <c r="DIN70" s="1124"/>
      <c r="DIO70" s="1124"/>
      <c r="DIP70" s="1124"/>
      <c r="DIQ70" s="1124"/>
      <c r="DIR70" s="1124"/>
      <c r="DIS70" s="1124"/>
      <c r="DIT70" s="1124"/>
      <c r="DIU70" s="1124"/>
      <c r="DIV70" s="1124"/>
      <c r="DIW70" s="1124"/>
      <c r="DIX70" s="1124"/>
      <c r="DIY70" s="1124"/>
      <c r="DIZ70" s="1124"/>
      <c r="DJA70" s="1124"/>
      <c r="DJB70" s="1124"/>
      <c r="DJC70" s="1124"/>
      <c r="DJD70" s="1124"/>
      <c r="DJE70" s="1124"/>
      <c r="DJF70" s="1124"/>
      <c r="DJG70" s="1124"/>
      <c r="DJH70" s="236"/>
      <c r="DJI70" s="1124"/>
      <c r="DJJ70" s="1124"/>
      <c r="DJK70" s="1124"/>
      <c r="DJL70" s="1124"/>
      <c r="DJM70" s="599"/>
      <c r="DJN70" s="603"/>
      <c r="DJO70" s="602"/>
      <c r="DJP70" s="1132"/>
      <c r="DJQ70" s="1132"/>
      <c r="DJR70" s="1132"/>
      <c r="DJS70" s="1132"/>
      <c r="DJT70" s="1124"/>
      <c r="DJU70" s="238"/>
      <c r="DJV70" s="1124"/>
      <c r="DJW70" s="1124"/>
      <c r="DJX70" s="1124"/>
      <c r="DJY70" s="1124"/>
      <c r="DJZ70" s="1124"/>
      <c r="DKA70" s="1124"/>
      <c r="DKB70" s="1124"/>
      <c r="DKC70" s="1132"/>
      <c r="DKD70" s="1132"/>
      <c r="DKE70" s="1132"/>
      <c r="DKF70" s="1124"/>
      <c r="DKG70" s="1124"/>
      <c r="DKH70" s="1124"/>
      <c r="DKI70" s="412"/>
      <c r="DKJ70" s="1124"/>
      <c r="DKK70" s="1124"/>
      <c r="DKL70" s="599"/>
      <c r="DKM70" s="603"/>
      <c r="DKN70" s="602"/>
      <c r="DKO70" s="412"/>
      <c r="DKP70" s="1124"/>
      <c r="DKQ70" s="236"/>
      <c r="DKR70" s="1124"/>
      <c r="DKS70" s="1124"/>
      <c r="DKT70" s="1124"/>
      <c r="DKU70" s="1124"/>
      <c r="DKV70" s="237"/>
      <c r="DKW70" s="1124"/>
      <c r="DKX70" s="1124"/>
      <c r="DKY70" s="1124"/>
      <c r="DKZ70" s="1124"/>
      <c r="DLA70" s="1124"/>
      <c r="DLB70" s="1124"/>
      <c r="DLC70" s="1124"/>
      <c r="DLD70" s="238"/>
      <c r="DLE70" s="1124"/>
      <c r="DLF70" s="1124"/>
      <c r="DLG70" s="265"/>
      <c r="DLH70" s="265"/>
      <c r="DLI70" s="1124"/>
      <c r="DLJ70" s="1124"/>
      <c r="DLK70" s="1124"/>
      <c r="DLL70" s="1124"/>
      <c r="DLM70" s="1124"/>
      <c r="DLN70" s="1124"/>
      <c r="DLO70" s="1124"/>
      <c r="DLP70" s="1124"/>
      <c r="DLQ70" s="1124"/>
      <c r="DLR70" s="1124"/>
      <c r="DMP70" s="236"/>
      <c r="DMU70" s="599"/>
      <c r="DMV70" s="603"/>
      <c r="DMW70" s="602"/>
      <c r="DMY70" s="236"/>
      <c r="DNC70" s="238"/>
      <c r="DNL70" s="238"/>
      <c r="DNO70" s="1124"/>
      <c r="DNP70" s="1124"/>
      <c r="DNQ70" s="412"/>
      <c r="DNR70" s="1124"/>
      <c r="DNS70" s="1124"/>
      <c r="DNT70" s="599"/>
      <c r="DNU70" s="603"/>
      <c r="DNV70" s="602"/>
      <c r="DNW70" s="412"/>
      <c r="DNX70" s="1124"/>
      <c r="DNY70" s="236"/>
      <c r="DNZ70" s="1124"/>
      <c r="DOA70" s="1124"/>
      <c r="DOB70" s="1124"/>
      <c r="DOC70" s="1124"/>
      <c r="DOD70" s="237"/>
      <c r="DOE70" s="1124"/>
      <c r="DOF70" s="1124"/>
      <c r="DOG70" s="1124"/>
      <c r="DOH70" s="1124"/>
      <c r="DOI70" s="1124"/>
      <c r="DOJ70" s="1124"/>
      <c r="DOK70" s="1124"/>
      <c r="DOL70" s="238"/>
      <c r="DOM70" s="1124"/>
      <c r="DON70" s="1124"/>
      <c r="DOO70" s="265"/>
      <c r="DOP70" s="265"/>
      <c r="DOZ70" s="792"/>
      <c r="DPA70" s="792"/>
      <c r="DPB70" s="792"/>
      <c r="DPC70" s="792"/>
      <c r="DPD70" s="792"/>
      <c r="DPE70" s="792"/>
      <c r="DPF70" s="792"/>
      <c r="DPG70" s="792"/>
      <c r="DPH70" s="792"/>
      <c r="DPI70" s="792"/>
      <c r="DPJ70" s="792"/>
      <c r="DPK70" s="792"/>
      <c r="DPL70" s="792"/>
      <c r="DPM70" s="792"/>
      <c r="DPN70" s="792"/>
      <c r="DPO70" s="792"/>
      <c r="DPP70" s="792"/>
      <c r="DPQ70" s="792"/>
      <c r="DPR70" s="792"/>
      <c r="DPS70" s="792"/>
      <c r="DPT70" s="792"/>
      <c r="DPU70" s="792"/>
      <c r="DPV70" s="792"/>
      <c r="DPW70" s="792"/>
      <c r="DPX70" s="792"/>
      <c r="DPY70" s="792"/>
      <c r="DPZ70" s="792"/>
      <c r="DQA70" s="792"/>
      <c r="DQB70" s="792"/>
      <c r="DQC70" s="792"/>
      <c r="DRM70" s="1124"/>
      <c r="DRN70" s="1124"/>
      <c r="DRO70" s="412"/>
      <c r="DRP70" s="1124"/>
      <c r="DRQ70" s="1124"/>
      <c r="DRR70" s="599"/>
      <c r="DRS70" s="603"/>
      <c r="DRT70" s="602"/>
      <c r="DRU70" s="412"/>
      <c r="DRV70" s="1124"/>
      <c r="DRW70" s="236"/>
      <c r="DRX70" s="1124"/>
      <c r="DRY70" s="1124"/>
      <c r="DSB70" s="237"/>
      <c r="DSJ70" s="238"/>
      <c r="DSN70" s="236"/>
      <c r="DSS70" s="599"/>
      <c r="DST70" s="603"/>
      <c r="DSU70" s="602"/>
      <c r="DSW70" s="236"/>
      <c r="DTA70" s="238"/>
      <c r="DTJ70" s="238"/>
      <c r="DTN70" s="236"/>
      <c r="DTS70" s="599"/>
      <c r="DTT70" s="603"/>
      <c r="DTU70" s="602"/>
      <c r="DTW70" s="236"/>
      <c r="DVF70" s="241"/>
      <c r="DVG70" s="241"/>
      <c r="DVH70" s="241"/>
      <c r="DVI70" s="241"/>
      <c r="DVJ70" s="241"/>
      <c r="DVK70" s="241"/>
      <c r="DVL70" s="241"/>
      <c r="DVM70" s="241"/>
      <c r="DVN70" s="241"/>
      <c r="DVO70" s="241"/>
      <c r="DVP70" s="241"/>
      <c r="DVQ70" s="241"/>
      <c r="DVR70" s="241"/>
      <c r="DVS70" s="241"/>
      <c r="DVT70" s="241"/>
      <c r="DVU70" s="241"/>
      <c r="DVV70" s="241"/>
      <c r="DVW70" s="241"/>
      <c r="DVX70" s="241"/>
      <c r="DVY70" s="241"/>
      <c r="DVZ70" s="241"/>
      <c r="DWA70" s="241"/>
      <c r="DWB70" s="241"/>
      <c r="DWC70" s="241"/>
      <c r="DWD70" s="241"/>
      <c r="DWE70" s="241"/>
      <c r="DWF70" s="241"/>
      <c r="DWG70" s="241"/>
      <c r="DWH70" s="241"/>
      <c r="DWI70" s="241"/>
      <c r="DWJ70" s="241"/>
      <c r="DWK70" s="241"/>
      <c r="DWL70" s="241"/>
      <c r="DWM70" s="241"/>
      <c r="DWN70" s="241"/>
      <c r="DWO70" s="241"/>
      <c r="DWP70" s="241"/>
      <c r="DWQ70" s="241"/>
      <c r="DWR70" s="241"/>
      <c r="DWS70" s="241"/>
      <c r="DWT70" s="1157"/>
      <c r="DWU70" s="1157"/>
      <c r="DWV70" s="1157"/>
      <c r="DWW70" s="1157"/>
      <c r="DWX70" s="1157"/>
      <c r="DWY70" s="1157"/>
      <c r="DWZ70" s="1157"/>
      <c r="DXA70" s="1157"/>
      <c r="DXB70" s="1157"/>
      <c r="DXC70" s="1157"/>
      <c r="DXD70" s="1157"/>
      <c r="DXE70" s="1157"/>
      <c r="DXF70" s="1157"/>
      <c r="DXG70" s="1142"/>
      <c r="DXI70" s="236"/>
      <c r="DXN70" s="599"/>
      <c r="DXO70" s="603"/>
      <c r="DXP70" s="602"/>
      <c r="DXR70" s="236"/>
      <c r="DXV70" s="238"/>
      <c r="DYE70" s="238"/>
      <c r="DYH70" s="1124"/>
      <c r="DYI70" s="1124"/>
      <c r="DYJ70" s="412"/>
      <c r="DYK70" s="1124"/>
      <c r="DYL70" s="1124"/>
      <c r="DYM70" s="599"/>
      <c r="DYN70" s="603"/>
      <c r="DYO70" s="602"/>
      <c r="DYP70" s="412"/>
      <c r="DYQ70" s="1124"/>
      <c r="DYR70" s="236"/>
      <c r="DYS70" s="1124"/>
      <c r="DYT70" s="1124"/>
      <c r="DYW70" s="237"/>
      <c r="DZE70" s="238"/>
      <c r="DZH70" s="265"/>
      <c r="DZI70" s="265"/>
      <c r="DZT70" s="241"/>
      <c r="DZU70" s="241"/>
      <c r="DZV70" s="241"/>
      <c r="DZW70" s="241"/>
      <c r="DZX70" s="241"/>
      <c r="DZY70" s="241"/>
      <c r="DZZ70" s="241"/>
      <c r="EAA70" s="241"/>
      <c r="EAB70" s="241"/>
      <c r="EAC70" s="241"/>
      <c r="EAD70" s="241"/>
      <c r="EAE70" s="241"/>
      <c r="EAF70" s="241"/>
      <c r="EAG70" s="241"/>
      <c r="EAH70" s="241"/>
      <c r="EAI70" s="241"/>
      <c r="EAJ70" s="241"/>
      <c r="EAK70" s="241"/>
      <c r="EAL70" s="241"/>
      <c r="EAM70" s="241"/>
      <c r="EAN70" s="241"/>
      <c r="EAO70" s="241"/>
      <c r="EAP70" s="241"/>
      <c r="EAQ70" s="241"/>
      <c r="EAR70" s="241"/>
      <c r="EAS70" s="241"/>
      <c r="EAT70" s="241"/>
      <c r="EAU70" s="241"/>
      <c r="EAV70" s="241"/>
      <c r="EAW70" s="241"/>
      <c r="EAX70" s="241"/>
      <c r="EAY70" s="241"/>
      <c r="EAZ70" s="241"/>
      <c r="EBA70" s="241"/>
      <c r="EBB70" s="241"/>
      <c r="EBC70" s="241"/>
      <c r="EBD70" s="241"/>
      <c r="EBE70" s="241"/>
      <c r="EBG70" s="236"/>
      <c r="EBL70" s="599"/>
      <c r="EBM70" s="603"/>
      <c r="EBN70" s="602"/>
      <c r="EBP70" s="236"/>
      <c r="EBT70" s="238"/>
      <c r="ECC70" s="238"/>
      <c r="ECF70" s="1124"/>
      <c r="ECG70" s="1124"/>
      <c r="ECH70" s="412"/>
      <c r="ECI70" s="1124"/>
      <c r="ECJ70" s="1124"/>
      <c r="ECK70" s="599"/>
      <c r="ECL70" s="603"/>
      <c r="ECM70" s="602"/>
      <c r="ECN70" s="412"/>
      <c r="ECO70" s="1124"/>
      <c r="ECP70" s="236"/>
      <c r="ECQ70" s="1124"/>
      <c r="ECR70" s="1124"/>
      <c r="ECS70" s="1124"/>
      <c r="ECT70" s="1124"/>
      <c r="ECU70" s="237"/>
      <c r="ECV70" s="1124"/>
      <c r="ECW70" s="1124"/>
      <c r="ECX70" s="1124"/>
      <c r="ECY70" s="1124"/>
      <c r="ECZ70" s="1124"/>
      <c r="EDA70" s="1124"/>
      <c r="EDB70" s="1124"/>
      <c r="EDC70" s="238"/>
      <c r="EDD70" s="1124"/>
      <c r="EDE70" s="1124"/>
      <c r="EDG70" s="236"/>
      <c r="EDL70" s="599"/>
      <c r="EDM70" s="603"/>
      <c r="EDN70" s="602"/>
      <c r="EDP70" s="236"/>
      <c r="EDT70" s="238"/>
      <c r="EEC70" s="238"/>
      <c r="EEG70" s="236"/>
      <c r="EEL70" s="599"/>
      <c r="EEM70" s="603"/>
      <c r="EEN70" s="602"/>
      <c r="EEP70" s="236"/>
      <c r="EES70" s="241"/>
      <c r="EET70" s="241"/>
      <c r="EEU70" s="241"/>
      <c r="EEV70" s="241"/>
      <c r="EEW70" s="241"/>
      <c r="EEX70" s="241"/>
      <c r="EEY70" s="241"/>
      <c r="EEZ70" s="241"/>
      <c r="EFA70" s="241"/>
      <c r="EFB70" s="241"/>
      <c r="EFC70" s="241"/>
      <c r="EFD70" s="241"/>
      <c r="EFE70" s="241"/>
      <c r="EFF70" s="241"/>
      <c r="EFG70" s="241"/>
      <c r="EFH70" s="241"/>
      <c r="EFI70" s="241"/>
      <c r="EFJ70" s="241"/>
      <c r="EFK70" s="241"/>
      <c r="EFL70" s="241"/>
      <c r="EFM70" s="241"/>
      <c r="EFN70" s="241"/>
      <c r="EFO70" s="241"/>
      <c r="EFP70" s="241"/>
      <c r="EFQ70" s="241"/>
      <c r="EFR70" s="241"/>
      <c r="EFS70" s="241"/>
      <c r="EFT70" s="241"/>
      <c r="EFU70" s="241"/>
      <c r="EFV70" s="241"/>
      <c r="EFW70" s="241"/>
      <c r="EFX70" s="241"/>
      <c r="EFY70" s="241"/>
      <c r="EFZ70" s="241"/>
      <c r="EGA70" s="241"/>
      <c r="EGB70" s="241"/>
      <c r="EGC70" s="241"/>
      <c r="EGD70" s="241"/>
      <c r="EGE70" s="241"/>
      <c r="EGF70" s="241"/>
      <c r="EGG70" s="241"/>
      <c r="EGH70" s="241"/>
      <c r="EGI70" s="241"/>
      <c r="EGJ70" s="241"/>
      <c r="EGK70" s="241"/>
      <c r="EGL70" s="241"/>
      <c r="EGM70" s="241"/>
      <c r="EGN70" s="241"/>
      <c r="EGO70" s="241"/>
      <c r="EGP70" s="241"/>
      <c r="EGQ70" s="241"/>
      <c r="EGR70" s="226"/>
      <c r="EGS70" s="226"/>
      <c r="EGT70" s="226"/>
      <c r="EGU70" s="226"/>
      <c r="EGV70" s="226"/>
      <c r="EGW70" s="226"/>
      <c r="EGX70" s="226"/>
      <c r="EGY70" s="226"/>
      <c r="EGZ70" s="226"/>
      <c r="EHA70" s="226"/>
      <c r="EHB70" s="226"/>
      <c r="EHC70" s="226"/>
      <c r="EHD70" s="226"/>
      <c r="EHE70" s="226"/>
      <c r="EHF70" s="226"/>
      <c r="EHG70" s="226"/>
      <c r="EHH70" s="616"/>
      <c r="EHI70" s="616"/>
      <c r="EHJ70" s="226"/>
      <c r="EHK70" s="226"/>
      <c r="EHL70" s="226"/>
      <c r="EHM70" s="226"/>
      <c r="EHN70" s="226"/>
      <c r="EHO70" s="226"/>
      <c r="EHP70" s="226"/>
      <c r="EHQ70" s="226"/>
      <c r="EHR70" s="226"/>
      <c r="EHS70" s="226"/>
      <c r="EHT70" s="226"/>
      <c r="EHU70" s="226"/>
      <c r="EHV70" s="226"/>
      <c r="EHW70" s="226"/>
      <c r="EHX70" s="1124"/>
      <c r="EHY70" s="1124"/>
      <c r="EHZ70" s="412"/>
      <c r="EIA70" s="1124"/>
      <c r="EIB70" s="1124"/>
      <c r="EIC70" s="599"/>
      <c r="EID70" s="603"/>
      <c r="EIE70" s="602"/>
      <c r="EIF70" s="412"/>
      <c r="EIG70" s="1124"/>
      <c r="EIH70" s="236"/>
      <c r="EII70" s="1124"/>
      <c r="EIJ70" s="1124"/>
      <c r="EIK70" s="1124"/>
      <c r="EIL70" s="1124"/>
      <c r="EIM70" s="237"/>
      <c r="EIN70" s="1124"/>
      <c r="EIO70" s="1124"/>
      <c r="EIP70" s="1124"/>
      <c r="EIQ70" s="1124"/>
      <c r="EIR70" s="1124"/>
      <c r="EIS70" s="1124"/>
      <c r="EIT70" s="1124"/>
      <c r="EIU70" s="238"/>
      <c r="EIV70" s="1124"/>
      <c r="EIW70" s="1124"/>
      <c r="EIY70" s="236"/>
      <c r="EJD70" s="599"/>
      <c r="EJE70" s="603"/>
      <c r="EJF70" s="602"/>
      <c r="EJH70" s="236"/>
      <c r="EJL70" s="238"/>
      <c r="EJU70" s="238"/>
      <c r="EJY70" s="236"/>
      <c r="EKD70" s="599"/>
      <c r="EKE70" s="603"/>
      <c r="EKF70" s="602"/>
      <c r="EKH70" s="236"/>
      <c r="EMN70" s="236"/>
      <c r="EMS70" s="599"/>
      <c r="EMT70" s="603"/>
      <c r="EMU70" s="602"/>
      <c r="EMW70" s="236"/>
      <c r="ENA70" s="238"/>
      <c r="ENJ70" s="238"/>
      <c r="ENM70" s="1124"/>
      <c r="ENN70" s="1124"/>
      <c r="ENO70" s="412"/>
      <c r="ENP70" s="1124"/>
      <c r="ENQ70" s="1124"/>
      <c r="ENR70" s="599"/>
      <c r="ENS70" s="603"/>
      <c r="ENT70" s="602"/>
      <c r="ENU70" s="412"/>
      <c r="ENV70" s="1124"/>
      <c r="ENW70" s="236"/>
      <c r="ENX70" s="1124"/>
      <c r="ENY70" s="1124"/>
      <c r="ENZ70" s="1124"/>
      <c r="EOA70" s="1124"/>
      <c r="EOB70" s="237"/>
      <c r="EOC70" s="1124"/>
      <c r="EOD70" s="1124"/>
      <c r="EOE70" s="1124"/>
      <c r="EOF70" s="1124"/>
      <c r="EOG70" s="1124"/>
      <c r="EOH70" s="1124"/>
      <c r="EOI70" s="1124"/>
      <c r="EOJ70" s="238"/>
      <c r="EOK70" s="1124"/>
      <c r="EOL70" s="1124"/>
      <c r="EOM70" s="265"/>
      <c r="EON70" s="265"/>
      <c r="EOO70" s="1124"/>
      <c r="EOX70" s="792"/>
      <c r="EOY70" s="792"/>
      <c r="EOZ70" s="792"/>
      <c r="EPA70" s="792"/>
      <c r="EPB70" s="792"/>
      <c r="EPC70" s="792"/>
      <c r="EPD70" s="792"/>
      <c r="EPE70" s="792"/>
      <c r="EPF70" s="792"/>
      <c r="EPG70" s="792"/>
      <c r="EPH70" s="792"/>
      <c r="EPI70" s="792"/>
      <c r="EPJ70" s="792"/>
      <c r="EPK70" s="792"/>
      <c r="EPL70" s="792"/>
      <c r="EPM70" s="792"/>
      <c r="EPN70" s="792"/>
      <c r="EPS70" s="265"/>
      <c r="EPT70" s="265"/>
      <c r="EQE70" s="1124"/>
      <c r="EQF70" s="1124"/>
      <c r="EQG70" s="412"/>
      <c r="EQH70" s="1124"/>
      <c r="EQI70" s="1124"/>
      <c r="EQJ70" s="599"/>
      <c r="EQK70" s="603"/>
      <c r="EQL70" s="602"/>
      <c r="EQM70" s="412"/>
      <c r="EQN70" s="1124"/>
      <c r="EQO70" s="236"/>
      <c r="EQP70" s="1124"/>
      <c r="EQQ70" s="1124"/>
      <c r="EQR70" s="1124"/>
      <c r="EQS70" s="1124"/>
      <c r="EQT70" s="237"/>
      <c r="EQU70" s="1124"/>
      <c r="EQV70" s="1124"/>
      <c r="EQW70" s="1124"/>
      <c r="EQX70" s="1124"/>
      <c r="EQY70" s="1124"/>
      <c r="EQZ70" s="1124"/>
      <c r="ERA70" s="1124"/>
      <c r="ERB70" s="238"/>
      <c r="ERC70" s="1124"/>
      <c r="ERD70" s="1124"/>
      <c r="ERE70" s="265"/>
      <c r="ERF70" s="265"/>
      <c r="ERG70" s="1124"/>
      <c r="ERH70" s="1124"/>
      <c r="ERI70" s="1124"/>
      <c r="ERJ70" s="1124"/>
      <c r="ERK70" s="1124"/>
      <c r="ERL70" s="1124"/>
      <c r="ERM70" s="1124"/>
      <c r="ERN70" s="1124"/>
      <c r="ERO70" s="1124"/>
      <c r="ERP70" s="1124"/>
      <c r="ERU70" s="271"/>
      <c r="ERV70" s="1664"/>
      <c r="ERW70" s="1664"/>
      <c r="ERX70" s="227"/>
      <c r="ETA70" s="1518"/>
      <c r="ETB70" s="1518"/>
      <c r="ETC70" s="1518"/>
      <c r="ETD70" s="1518"/>
      <c r="ETE70" s="1518"/>
      <c r="ETF70" s="1518"/>
    </row>
    <row r="71" spans="1:3906" ht="15" customHeight="1">
      <c r="B71" s="1518"/>
      <c r="C71" s="1518"/>
      <c r="D71" s="1518"/>
      <c r="E71" s="1518"/>
      <c r="F71" s="1518"/>
      <c r="G71" s="1518"/>
      <c r="J71" s="1310"/>
      <c r="K71" s="1310"/>
      <c r="L71" s="1310"/>
      <c r="M71" s="1310"/>
      <c r="N71" s="1310"/>
      <c r="O71" s="1310"/>
      <c r="P71" s="1310"/>
      <c r="Q71" s="1310"/>
      <c r="R71" s="1310"/>
      <c r="S71" s="1310"/>
      <c r="T71" s="1310"/>
      <c r="U71" s="1310"/>
      <c r="V71" s="1310"/>
      <c r="W71" s="1310"/>
      <c r="X71" s="1310"/>
      <c r="Y71" s="1310"/>
      <c r="Z71" s="1310"/>
      <c r="AA71" s="1310"/>
      <c r="AD71" s="1664"/>
      <c r="AE71" s="1664"/>
      <c r="AF71" s="413"/>
      <c r="BC71" s="412"/>
      <c r="BF71" s="599"/>
      <c r="BG71" s="608"/>
      <c r="BH71" s="609"/>
      <c r="BI71" s="412"/>
      <c r="BK71" s="236"/>
      <c r="BP71" s="237"/>
      <c r="BX71" s="238"/>
      <c r="CA71" s="265"/>
      <c r="CB71" s="265"/>
      <c r="CM71" s="1124"/>
      <c r="CN71" s="1124"/>
      <c r="CO71" s="412"/>
      <c r="CP71" s="1124"/>
      <c r="CQ71" s="1124"/>
      <c r="CR71" s="599"/>
      <c r="CS71" s="608"/>
      <c r="CT71" s="609"/>
      <c r="CU71" s="412"/>
      <c r="CV71" s="1124"/>
      <c r="CW71" s="236"/>
      <c r="CX71" s="1124"/>
      <c r="CY71" s="1124"/>
      <c r="DB71" s="237"/>
      <c r="DJ71" s="238"/>
      <c r="DM71" s="265"/>
      <c r="DN71" s="265"/>
      <c r="EE71" s="1124"/>
      <c r="EF71" s="1124"/>
      <c r="EG71" s="1124"/>
      <c r="EH71" s="1124"/>
      <c r="EI71" s="1124"/>
      <c r="EJ71" s="1124"/>
      <c r="EK71" s="1124"/>
      <c r="EL71" s="1124"/>
      <c r="EM71" s="1124"/>
      <c r="EN71" s="1124"/>
      <c r="EO71" s="1124"/>
      <c r="EP71" s="1124"/>
      <c r="EQ71" s="412"/>
      <c r="ER71" s="1124"/>
      <c r="ES71" s="1124"/>
      <c r="ET71" s="599"/>
      <c r="EU71" s="608"/>
      <c r="EV71" s="609"/>
      <c r="EW71" s="412"/>
      <c r="EX71" s="1124"/>
      <c r="EY71" s="236"/>
      <c r="EZ71" s="1124"/>
      <c r="FA71" s="1124"/>
      <c r="FB71" s="1124"/>
      <c r="FC71" s="1124"/>
      <c r="FD71" s="237"/>
      <c r="FE71" s="1124"/>
      <c r="FF71" s="1124"/>
      <c r="FG71" s="1124"/>
      <c r="FH71" s="1124"/>
      <c r="FI71" s="1124"/>
      <c r="FJ71" s="1124"/>
      <c r="FK71" s="1124"/>
      <c r="FL71" s="238"/>
      <c r="FM71" s="1124"/>
      <c r="FN71" s="1124"/>
      <c r="FO71" s="265"/>
      <c r="FP71" s="265"/>
      <c r="FQ71" s="1124"/>
      <c r="FR71" s="1124"/>
      <c r="FS71" s="1124"/>
      <c r="FT71" s="1124"/>
      <c r="FU71" s="1124"/>
      <c r="FV71" s="1124"/>
      <c r="FW71" s="1124"/>
      <c r="FX71" s="1124"/>
      <c r="FY71" s="1124"/>
      <c r="FZ71" s="1124"/>
      <c r="GA71" s="1124"/>
      <c r="GB71" s="1124"/>
      <c r="GC71" s="1124"/>
      <c r="GD71" s="1124"/>
      <c r="GE71" s="1124"/>
      <c r="GF71" s="1124"/>
      <c r="GG71" s="1124"/>
      <c r="GH71" s="1124"/>
      <c r="GI71" s="1124"/>
      <c r="GJ71" s="1124"/>
      <c r="GK71" s="1124"/>
      <c r="GL71" s="1124"/>
      <c r="GM71" s="1124"/>
      <c r="GN71" s="1124"/>
      <c r="GO71" s="1124"/>
      <c r="GP71" s="1124"/>
      <c r="GQ71" s="1124"/>
      <c r="GR71" s="1124"/>
      <c r="GS71" s="412"/>
      <c r="GT71" s="1124"/>
      <c r="GU71" s="1124"/>
      <c r="GV71" s="599"/>
      <c r="GW71" s="608"/>
      <c r="GX71" s="609"/>
      <c r="GY71" s="412"/>
      <c r="GZ71" s="1124"/>
      <c r="HA71" s="236"/>
      <c r="HB71" s="1124"/>
      <c r="HC71" s="1124"/>
      <c r="HD71" s="1124"/>
      <c r="HE71" s="1124"/>
      <c r="HF71" s="237"/>
      <c r="HG71" s="1124"/>
      <c r="HH71" s="1124"/>
      <c r="HI71" s="1124"/>
      <c r="HJ71" s="1124"/>
      <c r="HK71" s="1124"/>
      <c r="HL71" s="1124"/>
      <c r="HM71" s="1124"/>
      <c r="HN71" s="238"/>
      <c r="HO71" s="1124"/>
      <c r="HP71" s="1124"/>
      <c r="HQ71" s="265"/>
      <c r="HR71" s="265"/>
      <c r="HS71" s="1124"/>
      <c r="HT71" s="1124"/>
      <c r="HU71" s="1124"/>
      <c r="HV71" s="1124"/>
      <c r="HW71" s="1124"/>
      <c r="HX71" s="1124"/>
      <c r="HY71" s="1124"/>
      <c r="HZ71" s="1124"/>
      <c r="IA71" s="1124"/>
      <c r="IB71" s="1124"/>
      <c r="IC71" s="1124"/>
      <c r="ID71" s="1124"/>
      <c r="IE71" s="1124"/>
      <c r="IF71" s="1124"/>
      <c r="IG71" s="1124"/>
      <c r="IH71" s="1124"/>
      <c r="II71" s="1124"/>
      <c r="IJ71" s="1124"/>
      <c r="IK71" s="1124"/>
      <c r="IL71" s="1124"/>
      <c r="IM71" s="1124"/>
      <c r="IN71" s="1124"/>
      <c r="IO71" s="1124"/>
      <c r="IP71" s="1124"/>
      <c r="IQ71" s="1124"/>
      <c r="IR71" s="1124"/>
      <c r="IS71" s="1124"/>
      <c r="IT71" s="1124"/>
      <c r="IU71" s="412"/>
      <c r="IV71" s="1124"/>
      <c r="IW71" s="1124"/>
      <c r="IX71" s="599"/>
      <c r="IY71" s="608"/>
      <c r="IZ71" s="609"/>
      <c r="JA71" s="412"/>
      <c r="JB71" s="1124"/>
      <c r="JC71" s="236"/>
      <c r="JD71" s="1124"/>
      <c r="JE71" s="1124"/>
      <c r="JF71" s="1124"/>
      <c r="JG71" s="1124"/>
      <c r="JH71" s="237"/>
      <c r="JI71" s="1124"/>
      <c r="JJ71" s="1124"/>
      <c r="JK71" s="1124"/>
      <c r="JL71" s="1124"/>
      <c r="JM71" s="1124"/>
      <c r="JN71" s="1124"/>
      <c r="JO71" s="1124"/>
      <c r="JP71" s="238"/>
      <c r="JQ71" s="1124"/>
      <c r="JR71" s="1124"/>
      <c r="JS71" s="265"/>
      <c r="JT71" s="265"/>
      <c r="JU71" s="1124"/>
      <c r="JV71" s="1124"/>
      <c r="JW71" s="1124"/>
      <c r="JX71" s="1124"/>
      <c r="JY71" s="1124"/>
      <c r="JZ71" s="1124"/>
      <c r="KA71" s="1124"/>
      <c r="KB71" s="1124"/>
      <c r="KC71" s="1124"/>
      <c r="KD71" s="1124"/>
      <c r="KE71" s="1124"/>
      <c r="KF71" s="1124"/>
      <c r="KG71" s="1124"/>
      <c r="KH71" s="1124"/>
      <c r="KI71" s="1124"/>
      <c r="KJ71" s="1124"/>
      <c r="KK71" s="1124"/>
      <c r="KL71" s="1124"/>
      <c r="KM71" s="1124"/>
      <c r="KN71" s="1124"/>
      <c r="KO71" s="1124"/>
      <c r="KP71" s="1124"/>
      <c r="KQ71" s="1124"/>
      <c r="KR71" s="1124"/>
      <c r="KS71" s="1124"/>
      <c r="KT71" s="1124"/>
      <c r="KU71" s="1124"/>
      <c r="KV71" s="1124"/>
      <c r="KW71" s="412"/>
      <c r="KX71" s="1124"/>
      <c r="KY71" s="1124"/>
      <c r="KZ71" s="599"/>
      <c r="LA71" s="608"/>
      <c r="LB71" s="609"/>
      <c r="LC71" s="412"/>
      <c r="LD71" s="1124"/>
      <c r="LE71" s="236"/>
      <c r="LF71" s="1124"/>
      <c r="LG71" s="1124"/>
      <c r="LH71" s="1124"/>
      <c r="LI71" s="1124"/>
      <c r="LJ71" s="237"/>
      <c r="LK71" s="1124"/>
      <c r="LL71" s="1124"/>
      <c r="LM71" s="1124"/>
      <c r="LN71" s="1124"/>
      <c r="LO71" s="1124"/>
      <c r="LP71" s="1124"/>
      <c r="LQ71" s="1124"/>
      <c r="LR71" s="238"/>
      <c r="LS71" s="1124"/>
      <c r="LT71" s="1124"/>
      <c r="LU71" s="265"/>
      <c r="LV71" s="265"/>
      <c r="LW71" s="1124"/>
      <c r="LX71" s="1124"/>
      <c r="LY71" s="1124"/>
      <c r="LZ71" s="1124"/>
      <c r="MA71" s="1124"/>
      <c r="MB71" s="1124"/>
      <c r="MC71" s="1124"/>
      <c r="MD71" s="1124"/>
      <c r="ME71" s="1124"/>
      <c r="MF71" s="1124"/>
      <c r="MG71" s="1124"/>
      <c r="MH71" s="1124"/>
      <c r="MI71" s="1124"/>
      <c r="MJ71" s="1124"/>
      <c r="MK71" s="1124"/>
      <c r="ML71" s="1124"/>
      <c r="MM71" s="1124"/>
      <c r="MN71" s="1124"/>
      <c r="MO71" s="1124"/>
      <c r="MP71" s="1124"/>
      <c r="MQ71" s="1124"/>
      <c r="MR71" s="1124"/>
      <c r="MS71" s="1124"/>
      <c r="MT71" s="1124"/>
      <c r="MU71" s="1124"/>
      <c r="MV71" s="1124"/>
      <c r="MW71" s="1124"/>
      <c r="MX71" s="1124"/>
      <c r="MY71" s="412"/>
      <c r="MZ71" s="1124"/>
      <c r="NA71" s="1124"/>
      <c r="NB71" s="599"/>
      <c r="NC71" s="608"/>
      <c r="ND71" s="609"/>
      <c r="NE71" s="412"/>
      <c r="NF71" s="1124"/>
      <c r="NG71" s="236"/>
      <c r="NH71" s="1124"/>
      <c r="NI71" s="1124"/>
      <c r="NJ71" s="1124"/>
      <c r="NK71" s="1124"/>
      <c r="NL71" s="237"/>
      <c r="NM71" s="1124"/>
      <c r="NN71" s="1124"/>
      <c r="NO71" s="1124"/>
      <c r="NP71" s="1124"/>
      <c r="NQ71" s="1124"/>
      <c r="NR71" s="1124"/>
      <c r="NS71" s="1124"/>
      <c r="NT71" s="238"/>
      <c r="NU71" s="1124"/>
      <c r="NV71" s="1124"/>
      <c r="NW71" s="265"/>
      <c r="NX71" s="265"/>
      <c r="NY71" s="1124"/>
      <c r="NZ71" s="1124"/>
      <c r="OA71" s="1124"/>
      <c r="OB71" s="1124"/>
      <c r="OC71" s="1124"/>
      <c r="OD71" s="1124"/>
      <c r="OE71" s="1124"/>
      <c r="OF71" s="1124"/>
      <c r="OG71" s="1124"/>
      <c r="OH71" s="1124"/>
      <c r="OI71" s="1124"/>
      <c r="OJ71" s="1124"/>
      <c r="OK71" s="412"/>
      <c r="OL71" s="1124"/>
      <c r="OM71" s="1124"/>
      <c r="ON71" s="599"/>
      <c r="OO71" s="608"/>
      <c r="OP71" s="609"/>
      <c r="OQ71" s="412"/>
      <c r="OR71" s="1124"/>
      <c r="OS71" s="236"/>
      <c r="OT71" s="1124"/>
      <c r="OU71" s="1124"/>
      <c r="OV71" s="1124"/>
      <c r="OW71" s="1124"/>
      <c r="OX71" s="237"/>
      <c r="OY71" s="1124"/>
      <c r="OZ71" s="1124"/>
      <c r="PA71" s="1124"/>
      <c r="PI71" s="265"/>
      <c r="PJ71" s="265"/>
      <c r="PM71" s="1124"/>
      <c r="PN71" s="1124"/>
      <c r="PO71" s="1124"/>
      <c r="PP71" s="1124"/>
      <c r="PQ71" s="1124"/>
      <c r="PR71" s="1124"/>
      <c r="PS71" s="1124"/>
      <c r="PT71" s="1124"/>
      <c r="PU71" s="1124"/>
      <c r="PV71" s="1124"/>
      <c r="PW71" s="412"/>
      <c r="PX71" s="1124"/>
      <c r="PY71" s="1124"/>
      <c r="PZ71" s="599"/>
      <c r="QA71" s="608"/>
      <c r="QB71" s="609"/>
      <c r="QC71" s="412"/>
      <c r="QD71" s="1124"/>
      <c r="QE71" s="236"/>
      <c r="QF71" s="1124"/>
      <c r="QG71" s="1124"/>
      <c r="QH71" s="1124"/>
      <c r="QI71" s="1124"/>
      <c r="QJ71" s="237"/>
      <c r="QK71" s="1124"/>
      <c r="QL71" s="1124"/>
      <c r="QM71" s="1124"/>
      <c r="QN71" s="1124"/>
      <c r="QO71" s="1124"/>
      <c r="QP71" s="1124"/>
      <c r="QQ71" s="1124"/>
      <c r="QR71" s="238"/>
      <c r="QS71" s="1124"/>
      <c r="QT71" s="1124"/>
      <c r="QU71" s="265"/>
      <c r="QV71" s="265"/>
      <c r="QW71" s="1124"/>
      <c r="QX71" s="1124"/>
      <c r="QY71" s="1124"/>
      <c r="QZ71" s="1124"/>
      <c r="RA71" s="1124"/>
      <c r="RB71" s="1124"/>
      <c r="RC71" s="1124"/>
      <c r="RD71" s="1124"/>
      <c r="RE71" s="1124"/>
      <c r="RF71" s="1124"/>
      <c r="RG71" s="1124"/>
      <c r="RH71" s="1124"/>
      <c r="RI71" s="1124"/>
      <c r="RJ71" s="1124"/>
      <c r="RK71" s="1124"/>
      <c r="RL71" s="1124"/>
      <c r="RM71" s="1124"/>
      <c r="RN71" s="1124"/>
      <c r="RO71" s="1124"/>
      <c r="RP71" s="1124"/>
      <c r="RQ71" s="1124"/>
      <c r="RR71" s="1124"/>
      <c r="RS71" s="1124"/>
      <c r="RT71" s="1124"/>
      <c r="RU71" s="1124"/>
      <c r="RV71" s="1124"/>
      <c r="RW71" s="1124"/>
      <c r="RX71" s="1124"/>
      <c r="RY71" s="412"/>
      <c r="RZ71" s="1124"/>
      <c r="SA71" s="1124"/>
      <c r="SB71" s="599"/>
      <c r="SC71" s="608"/>
      <c r="SD71" s="609"/>
      <c r="SE71" s="412"/>
      <c r="SF71" s="1124"/>
      <c r="SG71" s="236"/>
      <c r="SH71" s="1124"/>
      <c r="SI71" s="1124"/>
      <c r="SJ71" s="1124"/>
      <c r="SK71" s="1124"/>
      <c r="SL71" s="237"/>
      <c r="SM71" s="1124"/>
      <c r="SN71" s="1124"/>
      <c r="SO71" s="1124"/>
      <c r="SP71" s="1124"/>
      <c r="SQ71" s="1124"/>
      <c r="SR71" s="1124"/>
      <c r="SS71" s="1124"/>
      <c r="ST71" s="238"/>
      <c r="SU71" s="1124"/>
      <c r="SV71" s="1124"/>
      <c r="SW71" s="265"/>
      <c r="SX71" s="265"/>
      <c r="SY71" s="1124"/>
      <c r="SZ71" s="1124"/>
      <c r="TA71" s="1124"/>
      <c r="TB71" s="1124"/>
      <c r="TC71" s="1124"/>
      <c r="TD71" s="1124"/>
      <c r="TE71" s="1124"/>
      <c r="TF71" s="1124"/>
      <c r="TG71" s="1124"/>
      <c r="TH71" s="1124"/>
      <c r="TI71" s="1124"/>
      <c r="TJ71" s="1124"/>
      <c r="TK71" s="1124"/>
      <c r="TL71" s="1124"/>
      <c r="TM71" s="1124"/>
      <c r="TN71" s="1124"/>
      <c r="TO71" s="1124"/>
      <c r="TP71" s="1124"/>
      <c r="TQ71" s="1124"/>
      <c r="TR71" s="1124"/>
      <c r="TS71" s="1124"/>
      <c r="TT71" s="1124"/>
      <c r="TU71" s="1124"/>
      <c r="TV71" s="1124"/>
      <c r="TW71" s="1124"/>
      <c r="TX71" s="1124"/>
      <c r="TY71" s="1124"/>
      <c r="TZ71" s="1124"/>
      <c r="UA71" s="412"/>
      <c r="UB71" s="1124"/>
      <c r="UC71" s="1124"/>
      <c r="UD71" s="599"/>
      <c r="UE71" s="608"/>
      <c r="UF71" s="609"/>
      <c r="UG71" s="412"/>
      <c r="UH71" s="1124"/>
      <c r="UI71" s="236"/>
      <c r="UJ71" s="1124"/>
      <c r="UK71" s="1124"/>
      <c r="UL71" s="1124"/>
      <c r="UM71" s="1124"/>
      <c r="UN71" s="237"/>
      <c r="UO71" s="1124"/>
      <c r="UP71" s="1124"/>
      <c r="UQ71" s="1124"/>
      <c r="UR71" s="1124"/>
      <c r="US71" s="1124"/>
      <c r="UT71" s="1124"/>
      <c r="UU71" s="1124"/>
      <c r="UV71" s="238"/>
      <c r="UW71" s="1124"/>
      <c r="UX71" s="1124"/>
      <c r="UY71" s="265"/>
      <c r="UZ71" s="265"/>
      <c r="VA71" s="1124"/>
      <c r="VB71" s="1124"/>
      <c r="VC71" s="1124"/>
      <c r="VD71" s="1124"/>
      <c r="VE71" s="1124"/>
      <c r="VF71" s="1124"/>
      <c r="VG71" s="1124"/>
      <c r="VH71" s="1124"/>
      <c r="VI71" s="1124"/>
      <c r="VJ71" s="1124"/>
      <c r="VK71" s="1124"/>
      <c r="VL71" s="1124"/>
      <c r="VM71" s="1124"/>
      <c r="VN71" s="1124"/>
      <c r="VO71" s="1124"/>
      <c r="VP71" s="1124"/>
      <c r="VQ71" s="1124"/>
      <c r="VR71" s="1124"/>
      <c r="VS71" s="1124"/>
      <c r="VT71" s="1124"/>
      <c r="VU71" s="1124"/>
      <c r="VV71" s="1124"/>
      <c r="VW71" s="1124"/>
      <c r="VX71" s="1124"/>
      <c r="VY71" s="1124"/>
      <c r="VZ71" s="1124"/>
      <c r="WA71" s="1124"/>
      <c r="WB71" s="1124"/>
      <c r="WC71" s="412"/>
      <c r="WD71" s="1124"/>
      <c r="WE71" s="1124"/>
      <c r="WF71" s="599"/>
      <c r="WG71" s="608"/>
      <c r="WH71" s="609"/>
      <c r="WI71" s="412"/>
      <c r="WJ71" s="1124"/>
      <c r="WK71" s="236"/>
      <c r="WL71" s="1124"/>
      <c r="WM71" s="1124"/>
      <c r="WN71" s="1124"/>
      <c r="WO71" s="1124"/>
      <c r="WP71" s="237"/>
      <c r="WQ71" s="1124"/>
      <c r="WR71" s="1124"/>
      <c r="WS71" s="1124"/>
      <c r="WT71" s="1124"/>
      <c r="WU71" s="1124"/>
      <c r="WV71" s="1124"/>
      <c r="WW71" s="1124"/>
      <c r="WX71" s="238"/>
      <c r="WY71" s="1124"/>
      <c r="WZ71" s="1124"/>
      <c r="XA71" s="265"/>
      <c r="XB71" s="265"/>
      <c r="XC71" s="1124"/>
      <c r="XD71" s="1124"/>
      <c r="XE71" s="1124"/>
      <c r="XF71" s="1124"/>
      <c r="XG71" s="1124"/>
      <c r="XH71" s="1124"/>
      <c r="XI71" s="1124"/>
      <c r="XJ71" s="1124"/>
      <c r="XK71" s="1124"/>
      <c r="XL71" s="1124"/>
      <c r="XM71" s="1124"/>
      <c r="XN71" s="1124"/>
      <c r="XO71" s="1124"/>
      <c r="XP71" s="1124"/>
      <c r="XQ71" s="1124"/>
      <c r="XR71" s="1124"/>
      <c r="XS71" s="1124"/>
      <c r="XT71" s="1124"/>
      <c r="XU71" s="1124"/>
      <c r="XV71" s="1124"/>
      <c r="XW71" s="1124"/>
      <c r="XX71" s="1124"/>
      <c r="XY71" s="1124"/>
      <c r="XZ71" s="1124"/>
      <c r="YA71" s="1124"/>
      <c r="YB71" s="1124"/>
      <c r="YC71" s="1124"/>
      <c r="YD71" s="1124"/>
      <c r="YE71" s="412"/>
      <c r="YF71" s="1124"/>
      <c r="YG71" s="1124"/>
      <c r="YH71" s="599"/>
      <c r="YI71" s="608"/>
      <c r="YJ71" s="609"/>
      <c r="YK71" s="412"/>
      <c r="YL71" s="1124"/>
      <c r="YM71" s="236"/>
      <c r="YN71" s="1124"/>
      <c r="YO71" s="1124"/>
      <c r="YP71" s="1124"/>
      <c r="YQ71" s="1124"/>
      <c r="YR71" s="237"/>
      <c r="YS71" s="1124"/>
      <c r="YT71" s="1124"/>
      <c r="YU71" s="1124"/>
      <c r="YV71" s="1124"/>
      <c r="YW71" s="1124"/>
      <c r="YX71" s="1124"/>
      <c r="YY71" s="1124"/>
      <c r="YZ71" s="238"/>
      <c r="ZA71" s="1124"/>
      <c r="ZB71" s="1124"/>
      <c r="ZC71" s="265"/>
      <c r="ZD71" s="265"/>
      <c r="ZE71" s="1124"/>
      <c r="ZF71" s="1124"/>
      <c r="ZG71" s="1124"/>
      <c r="ZH71" s="1124"/>
      <c r="ZI71" s="1124"/>
      <c r="ZJ71" s="1124"/>
      <c r="ZK71" s="1124"/>
      <c r="ZL71" s="1124"/>
      <c r="ZM71" s="1124"/>
      <c r="ZN71" s="1124"/>
      <c r="ZO71" s="1124"/>
      <c r="ZP71" s="1124"/>
      <c r="ZQ71" s="1124"/>
      <c r="ZR71" s="1124"/>
      <c r="ZS71" s="1124"/>
      <c r="ZT71" s="1124"/>
      <c r="ZU71" s="1124"/>
      <c r="ZV71" s="1124"/>
      <c r="ZW71" s="1124"/>
      <c r="ZX71" s="1124"/>
      <c r="ZY71" s="1124"/>
      <c r="ZZ71" s="1124"/>
      <c r="AAA71" s="1124"/>
      <c r="AAB71" s="1124"/>
      <c r="AAC71" s="1124"/>
      <c r="AAD71" s="1124"/>
      <c r="AAE71" s="1124"/>
      <c r="AAF71" s="1124"/>
      <c r="AAG71" s="412"/>
      <c r="AAH71" s="1124"/>
      <c r="AAI71" s="1124"/>
      <c r="AAJ71" s="599"/>
      <c r="AAK71" s="608"/>
      <c r="AAL71" s="609"/>
      <c r="AAM71" s="412"/>
      <c r="AAN71" s="1124"/>
      <c r="AAO71" s="236"/>
      <c r="AAP71" s="1124"/>
      <c r="AAQ71" s="1124"/>
      <c r="AAR71" s="1124"/>
      <c r="AAS71" s="1124"/>
      <c r="AAT71" s="237"/>
      <c r="AAU71" s="1124"/>
      <c r="AAV71" s="1124"/>
      <c r="AAW71" s="1124"/>
      <c r="AAX71" s="1124"/>
      <c r="AAY71" s="1124"/>
      <c r="AAZ71" s="1124"/>
      <c r="ABA71" s="1124"/>
      <c r="ABB71" s="238"/>
      <c r="ABC71" s="1124"/>
      <c r="ABD71" s="1124"/>
      <c r="ABE71" s="265"/>
      <c r="ABF71" s="265"/>
      <c r="ABG71" s="1124"/>
      <c r="ABH71" s="1124"/>
      <c r="ABI71" s="1124"/>
      <c r="ABJ71" s="1124"/>
      <c r="ABK71" s="1124"/>
      <c r="ABL71" s="1124"/>
      <c r="ABM71" s="1124"/>
      <c r="ABN71" s="1124"/>
      <c r="ABO71" s="1124"/>
      <c r="ABP71" s="1124"/>
      <c r="ABQ71" s="1124"/>
      <c r="ABR71" s="1124"/>
      <c r="ABS71" s="1124"/>
      <c r="ABT71" s="1124"/>
      <c r="ABU71" s="1124"/>
      <c r="ABV71" s="1124"/>
      <c r="ABW71" s="1124"/>
      <c r="ABX71" s="1124"/>
      <c r="ABY71" s="1124"/>
      <c r="ABZ71" s="1124"/>
      <c r="ACA71" s="1124"/>
      <c r="ACB71" s="1124"/>
      <c r="ACC71" s="1124"/>
      <c r="ACD71" s="1124"/>
      <c r="ACE71" s="1124"/>
      <c r="ACF71" s="1124"/>
      <c r="ACG71" s="1124"/>
      <c r="ACH71" s="1124"/>
      <c r="ACI71" s="412"/>
      <c r="ACJ71" s="1124"/>
      <c r="ACK71" s="1124"/>
      <c r="ACL71" s="599"/>
      <c r="ACM71" s="608"/>
      <c r="ACN71" s="609"/>
      <c r="ACO71" s="412"/>
      <c r="ACP71" s="1124"/>
      <c r="ACQ71" s="236"/>
      <c r="ACR71" s="1124"/>
      <c r="ACS71" s="1124"/>
      <c r="ACT71" s="1124"/>
      <c r="ACU71" s="1124"/>
      <c r="ACV71" s="237"/>
      <c r="ACW71" s="1124"/>
      <c r="ACX71" s="1124"/>
      <c r="ACY71" s="1124"/>
      <c r="ACZ71" s="1124"/>
      <c r="ADA71" s="1124"/>
      <c r="ADB71" s="1124"/>
      <c r="ADC71" s="1124"/>
      <c r="ADD71" s="238"/>
      <c r="ADE71" s="1124"/>
      <c r="ADF71" s="1124"/>
      <c r="ADG71" s="265"/>
      <c r="ADH71" s="265"/>
      <c r="ADI71" s="1124"/>
      <c r="ADJ71" s="1124"/>
      <c r="ADK71" s="1124"/>
      <c r="ADL71" s="1124"/>
      <c r="ADM71" s="1124"/>
      <c r="ADN71" s="1124"/>
      <c r="ADO71" s="1124"/>
      <c r="ADP71" s="1124"/>
      <c r="ADQ71" s="1124"/>
      <c r="ADR71" s="1124"/>
      <c r="ADS71" s="1124"/>
      <c r="ADT71" s="1124"/>
      <c r="ADU71" s="1124"/>
      <c r="ADV71" s="1124"/>
      <c r="ADW71" s="1124"/>
      <c r="ADX71" s="1124"/>
      <c r="ADY71" s="1124"/>
      <c r="ADZ71" s="1124"/>
      <c r="AEA71" s="1124"/>
      <c r="AEB71" s="1124"/>
      <c r="AEC71" s="1124"/>
      <c r="AED71" s="1124"/>
      <c r="AEE71" s="1124"/>
      <c r="AEF71" s="1124"/>
      <c r="AEG71" s="1124"/>
      <c r="AEH71" s="1124"/>
      <c r="AEI71" s="1124"/>
      <c r="AEJ71" s="1124"/>
      <c r="AEK71" s="412"/>
      <c r="AEL71" s="1124"/>
      <c r="AEM71" s="1124"/>
      <c r="AEN71" s="599"/>
      <c r="AEO71" s="608"/>
      <c r="AEP71" s="609"/>
      <c r="AEQ71" s="412"/>
      <c r="AER71" s="1124"/>
      <c r="AES71" s="236"/>
      <c r="AET71" s="1124"/>
      <c r="AEU71" s="1124"/>
      <c r="AEV71" s="1124"/>
      <c r="AEW71" s="1124"/>
      <c r="AEX71" s="237"/>
      <c r="AEY71" s="1124"/>
      <c r="AEZ71" s="1124"/>
      <c r="AFA71" s="1124"/>
      <c r="AFB71" s="1124"/>
      <c r="AFC71" s="1124"/>
      <c r="AFD71" s="1124"/>
      <c r="AFE71" s="1124"/>
      <c r="AFF71" s="238"/>
      <c r="AFG71" s="1124"/>
      <c r="AFH71" s="1124"/>
      <c r="AFI71" s="265"/>
      <c r="AFJ71" s="265"/>
      <c r="AFK71" s="1124"/>
      <c r="AFL71" s="1124"/>
      <c r="AFM71" s="1124"/>
      <c r="AFN71" s="1124"/>
      <c r="AFO71" s="1124"/>
      <c r="AFP71" s="1124"/>
      <c r="AFQ71" s="1124"/>
      <c r="AFR71" s="1124"/>
      <c r="AFS71" s="1124"/>
      <c r="AFT71" s="1124"/>
      <c r="AFU71" s="1124"/>
      <c r="AFV71" s="1124"/>
      <c r="AFW71" s="1124"/>
      <c r="AFX71" s="1124"/>
      <c r="AFY71" s="1124"/>
      <c r="AFZ71" s="1124"/>
      <c r="AGA71" s="1124"/>
      <c r="AGB71" s="1124"/>
      <c r="AGC71" s="1124"/>
      <c r="AGD71" s="1124"/>
      <c r="AGE71" s="1124"/>
      <c r="AGF71" s="1124"/>
      <c r="AGG71" s="1124"/>
      <c r="AGH71" s="1124"/>
      <c r="AGI71" s="1124"/>
      <c r="AGJ71" s="1124"/>
      <c r="AGK71" s="1124"/>
      <c r="AGL71" s="1124"/>
      <c r="AGM71" s="412"/>
      <c r="AGN71" s="1124"/>
      <c r="AGO71" s="1124"/>
      <c r="AGP71" s="599"/>
      <c r="AGQ71" s="608"/>
      <c r="AGR71" s="609"/>
      <c r="AGS71" s="412"/>
      <c r="AGT71" s="1124"/>
      <c r="AGU71" s="236"/>
      <c r="AGV71" s="1124"/>
      <c r="AGW71" s="1124"/>
      <c r="AGX71" s="1124"/>
      <c r="AGY71" s="1124"/>
      <c r="AGZ71" s="237"/>
      <c r="AHA71" s="1124"/>
      <c r="AHB71" s="1124"/>
      <c r="AHC71" s="1124"/>
      <c r="AHD71" s="1124"/>
      <c r="AHE71" s="1124"/>
      <c r="AHF71" s="1124"/>
      <c r="AHG71" s="1124"/>
      <c r="AHH71" s="238"/>
      <c r="AHI71" s="1124"/>
      <c r="AHJ71" s="1124"/>
      <c r="AHK71" s="265"/>
      <c r="AHL71" s="265"/>
      <c r="AHM71" s="1124"/>
      <c r="AHN71" s="1124"/>
      <c r="AHO71" s="1124"/>
      <c r="AHP71" s="1124"/>
      <c r="AHQ71" s="1124"/>
      <c r="AHR71" s="1124"/>
      <c r="AHS71" s="1124"/>
      <c r="AHT71" s="1124"/>
      <c r="AHU71" s="1124"/>
      <c r="AHV71" s="1124"/>
      <c r="AHW71" s="1124"/>
      <c r="AHX71" s="1124"/>
      <c r="AHY71" s="1124"/>
      <c r="AHZ71" s="1124"/>
      <c r="AIA71" s="1124"/>
      <c r="AIB71" s="1124"/>
      <c r="AIC71" s="1124"/>
      <c r="AID71" s="1124"/>
      <c r="AIE71" s="1124"/>
      <c r="AIF71" s="1124"/>
      <c r="AIG71" s="1124"/>
      <c r="AIH71" s="1124"/>
      <c r="AII71" s="1124"/>
      <c r="AIJ71" s="1124"/>
      <c r="AIK71" s="1124"/>
      <c r="AIL71" s="1124"/>
      <c r="AIM71" s="1124"/>
      <c r="AIN71" s="1124"/>
      <c r="AIO71" s="412"/>
      <c r="AIP71" s="1124"/>
      <c r="AIQ71" s="1124"/>
      <c r="AIR71" s="599"/>
      <c r="AIS71" s="608"/>
      <c r="AIT71" s="609"/>
      <c r="AIU71" s="412"/>
      <c r="AIV71" s="1124"/>
      <c r="AIW71" s="236"/>
      <c r="AIX71" s="1124"/>
      <c r="AIY71" s="1124"/>
      <c r="AIZ71" s="1124"/>
      <c r="AJA71" s="1124"/>
      <c r="AJB71" s="237"/>
      <c r="AJC71" s="1124"/>
      <c r="AJD71" s="1124"/>
      <c r="AJE71" s="1124"/>
      <c r="AJF71" s="1124"/>
      <c r="AJG71" s="1124"/>
      <c r="AJH71" s="1124"/>
      <c r="AJI71" s="1124"/>
      <c r="AJJ71" s="238"/>
      <c r="AJK71" s="1124"/>
      <c r="AJL71" s="1124"/>
      <c r="AJM71" s="265"/>
      <c r="AJN71" s="265"/>
      <c r="AJO71" s="1124"/>
      <c r="AJP71" s="1124"/>
      <c r="AJQ71" s="1124"/>
      <c r="AJR71" s="1124"/>
      <c r="AJS71" s="1124"/>
      <c r="AJT71" s="1124"/>
      <c r="AJU71" s="1124"/>
      <c r="AJV71" s="1124"/>
      <c r="AJW71" s="1124"/>
      <c r="AJX71" s="1124"/>
      <c r="AJY71" s="1124"/>
      <c r="AJZ71" s="1124"/>
      <c r="AKA71" s="1124"/>
      <c r="AKB71" s="1124"/>
      <c r="AKC71" s="1124"/>
      <c r="AKD71" s="1124"/>
      <c r="AKE71" s="1124"/>
      <c r="AKF71" s="1124"/>
      <c r="AKG71" s="1124"/>
      <c r="AKH71" s="1124"/>
      <c r="AKI71" s="1124"/>
      <c r="AKJ71" s="1124"/>
      <c r="AKK71" s="1124"/>
      <c r="AKL71" s="1124"/>
      <c r="AKM71" s="1124"/>
      <c r="AKN71" s="1124"/>
      <c r="AKO71" s="1124"/>
      <c r="AKP71" s="1124"/>
      <c r="AKQ71" s="412"/>
      <c r="AKR71" s="1124"/>
      <c r="AKS71" s="1124"/>
      <c r="AKT71" s="599"/>
      <c r="AKU71" s="608"/>
      <c r="AKV71" s="609"/>
      <c r="AKW71" s="412"/>
      <c r="AKX71" s="1124"/>
      <c r="AKY71" s="236"/>
      <c r="AKZ71" s="1124"/>
      <c r="ALA71" s="1124"/>
      <c r="ALB71" s="1124"/>
      <c r="ALC71" s="1124"/>
      <c r="ALD71" s="237"/>
      <c r="ALE71" s="1124"/>
      <c r="ALF71" s="1124"/>
      <c r="ALG71" s="1124"/>
      <c r="ALH71" s="1124"/>
      <c r="ALI71" s="1124"/>
      <c r="ALJ71" s="1124"/>
      <c r="ALK71" s="1124"/>
      <c r="ALL71" s="238"/>
      <c r="ALM71" s="1124"/>
      <c r="ALN71" s="1124"/>
      <c r="ALO71" s="265"/>
      <c r="ALP71" s="265"/>
      <c r="ALQ71" s="1124"/>
      <c r="ALR71" s="1124"/>
      <c r="ALS71" s="1124"/>
      <c r="ALT71" s="1124"/>
      <c r="ALU71" s="1124"/>
      <c r="ALV71" s="1124"/>
      <c r="ALW71" s="1124"/>
      <c r="ALX71" s="1124"/>
      <c r="ALY71" s="1124"/>
      <c r="ALZ71" s="1124"/>
      <c r="AMA71" s="1124"/>
      <c r="AMB71" s="1124"/>
      <c r="AMC71" s="1124"/>
      <c r="AMD71" s="1124"/>
      <c r="AME71" s="1124"/>
      <c r="AMF71" s="1124"/>
      <c r="AMG71" s="1124"/>
      <c r="AMH71" s="1124"/>
      <c r="AMI71" s="1124"/>
      <c r="AMJ71" s="1124"/>
      <c r="AMK71" s="1124"/>
      <c r="AML71" s="1124"/>
      <c r="AMM71" s="1124"/>
      <c r="AMN71" s="1124"/>
      <c r="AMO71" s="1124"/>
      <c r="AMP71" s="1124"/>
      <c r="AMQ71" s="1124"/>
      <c r="AMR71" s="1124"/>
      <c r="AMS71" s="412"/>
      <c r="AMT71" s="1124"/>
      <c r="AMU71" s="1124"/>
      <c r="AMV71" s="599"/>
      <c r="AMW71" s="608"/>
      <c r="AMX71" s="609"/>
      <c r="AMY71" s="412"/>
      <c r="AMZ71" s="1124"/>
      <c r="ANA71" s="236"/>
      <c r="ANB71" s="1124"/>
      <c r="ANC71" s="1124"/>
      <c r="AND71" s="1124"/>
      <c r="ANE71" s="1124"/>
      <c r="ANF71" s="237"/>
      <c r="ANG71" s="1124"/>
      <c r="ANH71" s="1124"/>
      <c r="ANI71" s="1124"/>
      <c r="ANJ71" s="1124"/>
      <c r="ANK71" s="1124"/>
      <c r="ANL71" s="1124"/>
      <c r="ANM71" s="1124"/>
      <c r="ANN71" s="238"/>
      <c r="ANO71" s="1124"/>
      <c r="ANP71" s="1124"/>
      <c r="ANQ71" s="265"/>
      <c r="ANR71" s="265"/>
      <c r="ANS71" s="1124"/>
      <c r="ANT71" s="1124"/>
      <c r="ANU71" s="1124"/>
      <c r="ANV71" s="1124"/>
      <c r="ANW71" s="1124"/>
      <c r="ANX71" s="1124"/>
      <c r="ANY71" s="1124"/>
      <c r="ANZ71" s="1124"/>
      <c r="AOA71" s="1124"/>
      <c r="AOB71" s="1124"/>
      <c r="AOC71" s="1124"/>
      <c r="AOD71" s="1124"/>
      <c r="AOE71" s="1124"/>
      <c r="AOF71" s="1124"/>
      <c r="AOG71" s="1124"/>
      <c r="AOH71" s="1124"/>
      <c r="AOI71" s="1124"/>
      <c r="AOJ71" s="1124"/>
      <c r="AOK71" s="1124"/>
      <c r="AOL71" s="1124"/>
      <c r="AOM71" s="1124"/>
      <c r="AON71" s="1124"/>
      <c r="AOO71" s="1124"/>
      <c r="AOP71" s="1124"/>
      <c r="AOQ71" s="1124"/>
      <c r="AOR71" s="1124"/>
      <c r="AOS71" s="1124"/>
      <c r="AOT71" s="1124"/>
      <c r="AOU71" s="412"/>
      <c r="AOV71" s="1124"/>
      <c r="AOW71" s="1124"/>
      <c r="AOX71" s="599"/>
      <c r="AOY71" s="608"/>
      <c r="AOZ71" s="609"/>
      <c r="APA71" s="412"/>
      <c r="APB71" s="1124"/>
      <c r="APC71" s="236"/>
      <c r="APD71" s="1124"/>
      <c r="APE71" s="1124"/>
      <c r="APF71" s="1124"/>
      <c r="APG71" s="1124"/>
      <c r="APH71" s="237"/>
      <c r="API71" s="1124"/>
      <c r="APJ71" s="1124"/>
      <c r="APK71" s="1124"/>
      <c r="APL71" s="1124"/>
      <c r="APM71" s="1124"/>
      <c r="APN71" s="1124"/>
      <c r="APO71" s="1124"/>
      <c r="APP71" s="238"/>
      <c r="APQ71" s="1124"/>
      <c r="APR71" s="1124"/>
      <c r="APS71" s="265"/>
      <c r="APT71" s="265"/>
      <c r="APU71" s="1124"/>
      <c r="APV71" s="1124"/>
      <c r="APW71" s="1124"/>
      <c r="APX71" s="1124"/>
      <c r="APY71" s="1124"/>
      <c r="APZ71" s="1124"/>
      <c r="AQA71" s="1124"/>
      <c r="AQB71" s="1124"/>
      <c r="AQC71" s="1124"/>
      <c r="AQD71" s="1124"/>
      <c r="AQE71" s="1124"/>
      <c r="AQF71" s="1124"/>
      <c r="AQG71" s="1124"/>
      <c r="AQH71" s="1124"/>
      <c r="AQI71" s="1124"/>
      <c r="AQJ71" s="1124"/>
      <c r="AQK71" s="1124"/>
      <c r="AQL71" s="1124"/>
      <c r="AQM71" s="1124"/>
      <c r="AQN71" s="1124"/>
      <c r="AQO71" s="1124"/>
      <c r="AQP71" s="1124"/>
      <c r="AQQ71" s="1124"/>
      <c r="AQR71" s="1124"/>
      <c r="AQS71" s="1124"/>
      <c r="AQT71" s="1124"/>
      <c r="AQU71" s="1124"/>
      <c r="AQV71" s="1124"/>
      <c r="AQW71" s="412"/>
      <c r="AQX71" s="1124"/>
      <c r="AQY71" s="1124"/>
      <c r="AQZ71" s="599"/>
      <c r="ARA71" s="608"/>
      <c r="ARB71" s="609"/>
      <c r="ARC71" s="412"/>
      <c r="ARD71" s="1124"/>
      <c r="ARE71" s="236"/>
      <c r="ARF71" s="1124"/>
      <c r="ARG71" s="1124"/>
      <c r="ARH71" s="1124"/>
      <c r="ARI71" s="1124"/>
      <c r="ARJ71" s="237"/>
      <c r="ARK71" s="1124"/>
      <c r="ARL71" s="1124"/>
      <c r="ARM71" s="1124"/>
      <c r="ARN71" s="1124"/>
      <c r="ARO71" s="1124"/>
      <c r="ARP71" s="1124"/>
      <c r="ARQ71" s="1124"/>
      <c r="ARR71" s="238"/>
      <c r="ARS71" s="1124"/>
      <c r="ART71" s="1124"/>
      <c r="ARU71" s="265"/>
      <c r="ARV71" s="265"/>
      <c r="ARW71" s="1124"/>
      <c r="ARX71" s="1124"/>
      <c r="ARY71" s="1124"/>
      <c r="ARZ71" s="1124"/>
      <c r="ASA71" s="1124"/>
      <c r="ASB71" s="1124"/>
      <c r="ASC71" s="302"/>
      <c r="ASD71" s="302"/>
      <c r="ASE71" s="302"/>
      <c r="ASF71" s="302"/>
      <c r="ASG71" s="302"/>
      <c r="ASH71" s="302"/>
      <c r="ASI71" s="302"/>
      <c r="ASJ71" s="302"/>
      <c r="ASK71" s="302"/>
      <c r="ASL71" s="302"/>
      <c r="ASM71" s="302"/>
      <c r="ASN71" s="302"/>
      <c r="ASO71" s="302"/>
      <c r="ASP71" s="302"/>
      <c r="ASQ71" s="302"/>
      <c r="ASR71" s="1124"/>
      <c r="ASS71" s="1124"/>
      <c r="AST71" s="1124"/>
      <c r="ASU71" s="1124"/>
      <c r="ASV71" s="1124"/>
      <c r="ASW71" s="1124"/>
      <c r="ASX71" s="1124"/>
      <c r="ASY71" s="412"/>
      <c r="ASZ71" s="1124"/>
      <c r="ATA71" s="1124"/>
      <c r="ATB71" s="599"/>
      <c r="ATC71" s="608"/>
      <c r="ATD71" s="609"/>
      <c r="ATE71" s="412"/>
      <c r="ATF71" s="1124"/>
      <c r="ATG71" s="236"/>
      <c r="ATH71" s="1124"/>
      <c r="ATI71" s="1124"/>
      <c r="ATJ71" s="1124"/>
      <c r="ATK71" s="1124"/>
      <c r="ATL71" s="237"/>
      <c r="ATM71" s="1124"/>
      <c r="ATN71" s="1124"/>
      <c r="ATO71" s="1124"/>
      <c r="ATP71" s="1124"/>
      <c r="ATQ71" s="1124"/>
      <c r="ATR71" s="1124"/>
      <c r="ATS71" s="1124"/>
      <c r="ATT71" s="238"/>
      <c r="ATU71" s="1124"/>
      <c r="ATV71" s="1124"/>
      <c r="ATW71" s="265"/>
      <c r="ATX71" s="265"/>
      <c r="ATY71" s="1124"/>
      <c r="ATZ71" s="1124"/>
      <c r="AUA71" s="1124"/>
      <c r="AUB71" s="1124"/>
      <c r="AUC71" s="1124"/>
      <c r="AUD71" s="1124"/>
      <c r="AUE71" s="1124"/>
      <c r="AUF71" s="1124"/>
      <c r="AUG71" s="1124"/>
      <c r="AUH71" s="1124"/>
      <c r="AUK71" s="412"/>
      <c r="AUN71" s="599"/>
      <c r="AUO71" s="608"/>
      <c r="AUP71" s="1141"/>
      <c r="AUQ71" s="1138"/>
      <c r="AUS71" s="236"/>
      <c r="AUX71" s="237"/>
      <c r="AVF71" s="238"/>
      <c r="AVJ71" s="1290"/>
      <c r="AVK71" s="1290"/>
      <c r="AVL71" s="1290"/>
      <c r="AVM71" s="1290"/>
      <c r="AVN71" s="1290"/>
      <c r="AVO71" s="1290"/>
      <c r="AVP71" s="1176"/>
      <c r="AVS71" s="1242"/>
      <c r="AVT71" s="1525"/>
      <c r="AVU71" s="1526"/>
      <c r="AVV71" s="1242"/>
      <c r="AWA71" s="1242"/>
      <c r="AWB71" s="1242"/>
      <c r="AWC71" s="1241"/>
      <c r="AWE71" s="1242"/>
      <c r="AWF71" s="1176"/>
      <c r="AWG71" s="1236"/>
      <c r="AWH71" s="1176"/>
      <c r="AWI71" s="1176"/>
      <c r="AWJ71" s="1237"/>
      <c r="AWK71" s="1176"/>
      <c r="AWL71" s="1238"/>
      <c r="AWM71" s="1176"/>
      <c r="AWN71" s="1176"/>
      <c r="AWO71" s="1176"/>
      <c r="AWQ71" s="1370"/>
      <c r="AWR71" s="265"/>
      <c r="AWS71" s="265"/>
      <c r="AWT71" s="265"/>
      <c r="AWU71" s="265"/>
      <c r="AWV71" s="265"/>
      <c r="AWW71" s="265"/>
      <c r="AWX71" s="265"/>
      <c r="AWY71" s="265"/>
      <c r="AWZ71" s="265"/>
      <c r="AXA71" s="265"/>
      <c r="AXB71" s="265"/>
      <c r="AXC71" s="265"/>
      <c r="AXD71" s="265"/>
      <c r="AXE71" s="265"/>
      <c r="AXF71" s="265"/>
      <c r="AXG71" s="265"/>
      <c r="AXH71" s="265"/>
      <c r="AXI71" s="265"/>
      <c r="AXJ71" s="265"/>
      <c r="AXK71" s="265"/>
      <c r="AXR71" s="236"/>
      <c r="AXW71" s="599"/>
      <c r="AXX71" s="608"/>
      <c r="AXY71" s="609"/>
      <c r="AYE71" s="238"/>
      <c r="AYQ71" s="747"/>
      <c r="AYU71" s="1759" t="s">
        <v>1166</v>
      </c>
      <c r="AYV71" s="1664"/>
      <c r="AYW71" s="271"/>
      <c r="AYX71" s="1759" t="s">
        <v>1166</v>
      </c>
      <c r="AYY71" s="1664"/>
      <c r="AYZ71" s="226"/>
      <c r="AZA71" s="226"/>
      <c r="AZB71" s="226"/>
      <c r="AZC71" s="1637"/>
      <c r="AZD71" s="1638"/>
      <c r="AZE71" s="1638"/>
      <c r="AZF71" s="782"/>
      <c r="AZK71" s="1124"/>
      <c r="AZL71" s="1124"/>
      <c r="AZM71" s="412"/>
      <c r="AZN71" s="1124"/>
      <c r="AZO71" s="1124"/>
      <c r="AZP71" s="599"/>
      <c r="AZQ71" s="608"/>
      <c r="AZR71" s="609"/>
      <c r="AZS71" s="412"/>
      <c r="AZT71" s="1124"/>
      <c r="AZU71" s="236"/>
      <c r="AZV71" s="1124"/>
      <c r="AZW71" s="1124"/>
      <c r="AZX71" s="1124"/>
      <c r="AZY71" s="1124"/>
      <c r="AZZ71" s="237"/>
      <c r="BAA71" s="1124"/>
      <c r="BAB71" s="1124"/>
      <c r="BAC71" s="1124"/>
      <c r="BAD71" s="1124"/>
      <c r="BAE71" s="1124"/>
      <c r="BAF71" s="1124"/>
      <c r="BAG71" s="1124"/>
      <c r="BAH71" s="238"/>
      <c r="BAI71" s="1124"/>
      <c r="BAJ71" s="1124"/>
      <c r="BAK71" s="265"/>
      <c r="BAL71" s="265"/>
      <c r="BAM71" s="1124"/>
      <c r="BAN71" s="1124"/>
      <c r="BAQ71" s="747"/>
      <c r="BAR71" s="747"/>
      <c r="BAW71" s="1124"/>
      <c r="BAX71" s="1124"/>
      <c r="BAY71" s="1124"/>
      <c r="BAZ71" s="1124"/>
      <c r="BBA71" s="1124"/>
      <c r="BBB71" s="1124"/>
      <c r="BBC71" s="1124"/>
      <c r="BBD71" s="1124"/>
      <c r="BBE71" s="1124"/>
      <c r="BBF71" s="1124"/>
      <c r="BBG71" s="1124"/>
      <c r="BBH71" s="1124"/>
      <c r="BBI71" s="1124"/>
      <c r="BBJ71" s="1124"/>
      <c r="BBK71" s="1124"/>
      <c r="BBL71" s="1124"/>
      <c r="BBM71" s="1124"/>
      <c r="BBN71" s="1124"/>
      <c r="BBO71" s="412"/>
      <c r="BBP71" s="1124"/>
      <c r="BBQ71" s="1124"/>
      <c r="BBR71" s="599"/>
      <c r="BBS71" s="608"/>
      <c r="BBT71" s="609"/>
      <c r="BBU71" s="412"/>
      <c r="BBV71" s="1124"/>
      <c r="BBW71" s="236"/>
      <c r="BBX71" s="1124"/>
      <c r="BBY71" s="1124"/>
      <c r="BBZ71" s="1124"/>
      <c r="BCA71" s="1124"/>
      <c r="BCB71" s="237"/>
      <c r="BCC71" s="1124"/>
      <c r="BCD71" s="1124"/>
      <c r="BCE71" s="1124"/>
      <c r="BCF71" s="1124"/>
      <c r="BCG71" s="1124"/>
      <c r="BCH71" s="1124"/>
      <c r="BCI71" s="1124"/>
      <c r="BCJ71" s="238"/>
      <c r="BCK71" s="1124"/>
      <c r="BCL71" s="1124"/>
      <c r="BCM71" s="265"/>
      <c r="BCN71" s="265"/>
      <c r="BCO71" s="1124"/>
      <c r="BCP71" s="1124"/>
      <c r="BCQ71" s="1124"/>
      <c r="BCR71" s="1124"/>
      <c r="BCS71" s="1124"/>
      <c r="BCT71" s="1124"/>
      <c r="BCU71" s="1124"/>
      <c r="BCV71" s="1124"/>
      <c r="BCW71" s="1124"/>
      <c r="BCX71" s="1124"/>
      <c r="BCY71" s="1124"/>
      <c r="BCZ71" s="1124"/>
      <c r="BDA71" s="1124"/>
      <c r="BDB71" s="1124"/>
      <c r="BDC71" s="1124"/>
      <c r="BDD71" s="1124"/>
      <c r="BDE71" s="1124"/>
      <c r="BDF71" s="1124"/>
      <c r="BDG71" s="1124"/>
      <c r="BDH71" s="1124"/>
      <c r="BDI71" s="1124"/>
      <c r="BDJ71" s="1124"/>
      <c r="BDK71" s="1124"/>
      <c r="BDL71" s="1124"/>
      <c r="BDM71" s="1124"/>
      <c r="BDN71" s="1124"/>
      <c r="BDO71" s="1124"/>
      <c r="BDP71" s="1124"/>
      <c r="BDQ71" s="412"/>
      <c r="BDR71" s="1124"/>
      <c r="BDS71" s="1124"/>
      <c r="BDT71" s="599"/>
      <c r="BDU71" s="608"/>
      <c r="BDV71" s="609"/>
      <c r="BDW71" s="412"/>
      <c r="BDX71" s="1124"/>
      <c r="BDY71" s="236"/>
      <c r="BDZ71" s="1124"/>
      <c r="BEA71" s="1124"/>
      <c r="BEB71" s="1124"/>
      <c r="BEC71" s="1124"/>
      <c r="BED71" s="237"/>
      <c r="BEE71" s="1124"/>
      <c r="BEF71" s="1124"/>
      <c r="BEG71" s="1124"/>
      <c r="BEH71" s="1124"/>
      <c r="BEI71" s="1124"/>
      <c r="BEJ71" s="1124"/>
      <c r="BEK71" s="1124"/>
      <c r="BEL71" s="238"/>
      <c r="BEM71" s="1124"/>
      <c r="BEN71" s="1124"/>
      <c r="BEO71" s="265"/>
      <c r="BEP71" s="265"/>
      <c r="BEQ71" s="1124"/>
      <c r="BER71" s="1124"/>
      <c r="BES71" s="1124"/>
      <c r="BET71" s="1124"/>
      <c r="BEU71" s="1124"/>
      <c r="BEV71" s="1124"/>
      <c r="BEW71" s="1124"/>
      <c r="BEX71" s="1124"/>
      <c r="BEY71" s="1124"/>
      <c r="BEZ71" s="1124"/>
      <c r="BFA71" s="1124"/>
      <c r="BFB71" s="1124"/>
      <c r="BFC71" s="1124"/>
      <c r="BFD71" s="1124"/>
      <c r="BFE71" s="1124"/>
      <c r="BFF71" s="1124"/>
      <c r="BFG71" s="1124"/>
      <c r="BFH71" s="1124"/>
      <c r="BFI71" s="1124"/>
      <c r="BFJ71" s="1124"/>
      <c r="BFK71" s="1124"/>
      <c r="BFL71" s="1124"/>
      <c r="BFM71" s="1124"/>
      <c r="BFN71" s="1124"/>
      <c r="BFO71" s="1124"/>
      <c r="BFP71" s="1124"/>
      <c r="BFQ71" s="1124"/>
      <c r="BFR71" s="1124"/>
      <c r="BFS71" s="412"/>
      <c r="BFT71" s="1124"/>
      <c r="BFU71" s="1124"/>
      <c r="BFV71" s="599"/>
      <c r="BFW71" s="608"/>
      <c r="BFX71" s="609"/>
      <c r="BFY71" s="412"/>
      <c r="BFZ71" s="1124"/>
      <c r="BGA71" s="236"/>
      <c r="BGB71" s="1124"/>
      <c r="BGC71" s="1124"/>
      <c r="BGD71" s="1124"/>
      <c r="BGE71" s="1124"/>
      <c r="BGF71" s="237"/>
      <c r="BGG71" s="1124"/>
      <c r="BGH71" s="1124"/>
      <c r="BGI71" s="1124"/>
      <c r="BGJ71" s="1124"/>
      <c r="BGK71" s="1124"/>
      <c r="BGL71" s="1124"/>
      <c r="BGM71" s="1124"/>
      <c r="BGN71" s="238"/>
      <c r="BGO71" s="1124"/>
      <c r="BGP71" s="1124"/>
      <c r="BGQ71" s="265"/>
      <c r="BGR71" s="265"/>
      <c r="BGS71" s="1124"/>
      <c r="BGT71" s="1124"/>
      <c r="BGU71" s="1124"/>
      <c r="BGV71" s="1124"/>
      <c r="BGW71" s="1124"/>
      <c r="BGX71" s="1124"/>
      <c r="BGY71" s="1124"/>
      <c r="BGZ71" s="1124"/>
      <c r="BHA71" s="1124"/>
      <c r="BHB71" s="1124"/>
      <c r="BHC71" s="1124"/>
      <c r="BHD71" s="1124"/>
      <c r="BHE71" s="1124"/>
      <c r="BHF71" s="1124"/>
      <c r="BHG71" s="1124"/>
      <c r="BHH71" s="1124"/>
      <c r="BHI71" s="1124"/>
      <c r="BHJ71" s="1124"/>
      <c r="BHK71" s="1124"/>
      <c r="BHL71" s="1124"/>
      <c r="BHM71" s="1124"/>
      <c r="BHN71" s="1124"/>
      <c r="BHO71" s="1124"/>
      <c r="BHP71" s="1124"/>
      <c r="BHQ71" s="1124"/>
      <c r="BHR71" s="1124"/>
      <c r="BHS71" s="1124"/>
      <c r="BHT71" s="1124"/>
      <c r="BHU71" s="412"/>
      <c r="BHV71" s="1124"/>
      <c r="BHW71" s="1124"/>
      <c r="BHX71" s="599"/>
      <c r="BHY71" s="608"/>
      <c r="BHZ71" s="609"/>
      <c r="BIA71" s="412"/>
      <c r="BIB71" s="1124"/>
      <c r="BIC71" s="236"/>
      <c r="BID71" s="1124"/>
      <c r="BIE71" s="1124"/>
      <c r="BIF71" s="1124"/>
      <c r="BIG71" s="1124"/>
      <c r="BIH71" s="237"/>
      <c r="BII71" s="1124"/>
      <c r="BIJ71" s="1124"/>
      <c r="BIK71" s="1124"/>
      <c r="BIL71" s="1124"/>
      <c r="BIM71" s="1124"/>
      <c r="BIN71" s="1124"/>
      <c r="BIO71" s="1124"/>
      <c r="BIP71" s="238"/>
      <c r="BIQ71" s="1124"/>
      <c r="BIR71" s="1124"/>
      <c r="BIS71" s="265"/>
      <c r="BIT71" s="265"/>
      <c r="BIU71" s="1124"/>
      <c r="BIV71" s="1124"/>
      <c r="BIW71" s="1124"/>
      <c r="BIX71" s="1124"/>
      <c r="BIY71" s="1124"/>
      <c r="BIZ71" s="1124"/>
      <c r="BJA71" s="1124"/>
      <c r="BJB71" s="1124"/>
      <c r="BJC71" s="1124"/>
      <c r="BJD71" s="1124"/>
      <c r="BJE71" s="1124"/>
      <c r="BJF71" s="1124"/>
      <c r="BJG71" s="1124"/>
      <c r="BJH71" s="1124"/>
      <c r="BJI71" s="1124"/>
      <c r="BJJ71" s="1124"/>
      <c r="BJK71" s="1124"/>
      <c r="BJL71" s="1124"/>
      <c r="BJM71" s="1124"/>
      <c r="BJN71" s="1124"/>
      <c r="BJO71" s="1124"/>
      <c r="BJP71" s="1124"/>
      <c r="BJQ71" s="1124"/>
      <c r="BJR71" s="1124"/>
      <c r="BJS71" s="1124"/>
      <c r="BJT71" s="1124"/>
      <c r="BJU71" s="1124"/>
      <c r="BJV71" s="1124"/>
      <c r="BJW71" s="412"/>
      <c r="BJX71" s="1124"/>
      <c r="BJY71" s="1124"/>
      <c r="BJZ71" s="599"/>
      <c r="BKA71" s="608"/>
      <c r="BKB71" s="609"/>
      <c r="BKC71" s="412"/>
      <c r="BKD71" s="1124"/>
      <c r="BKE71" s="236"/>
      <c r="BKF71" s="1124"/>
      <c r="BKG71" s="1124"/>
      <c r="BKH71" s="1124"/>
      <c r="BKI71" s="1124"/>
      <c r="BKJ71" s="237"/>
      <c r="BKK71" s="1124"/>
      <c r="BKL71" s="1124"/>
      <c r="BKM71" s="1124"/>
      <c r="BKN71" s="1124"/>
      <c r="BKO71" s="1124"/>
      <c r="BKP71" s="1124"/>
      <c r="BKQ71" s="1124"/>
      <c r="BKR71" s="238"/>
      <c r="BKS71" s="1124"/>
      <c r="BKT71" s="1124"/>
      <c r="BKU71" s="265"/>
      <c r="BKV71" s="265"/>
      <c r="BKW71" s="1124"/>
      <c r="BKX71" s="1124"/>
      <c r="BKY71" s="1124"/>
      <c r="BKZ71" s="1124"/>
      <c r="BLA71" s="1124"/>
      <c r="BLB71" s="1124"/>
      <c r="BLC71" s="1124"/>
      <c r="BLD71" s="1124"/>
      <c r="BLE71" s="1124"/>
      <c r="BLF71" s="1124"/>
      <c r="BLG71" s="1124"/>
      <c r="BLH71" s="1124"/>
      <c r="BLI71" s="1124"/>
      <c r="BLJ71" s="1124"/>
      <c r="BLK71" s="1124"/>
      <c r="BLL71" s="1124"/>
      <c r="BLM71" s="1124"/>
      <c r="BLN71" s="1124"/>
      <c r="BLO71" s="1124"/>
      <c r="BLP71" s="1124"/>
      <c r="BLQ71" s="1124"/>
      <c r="BLR71" s="1124"/>
      <c r="BLS71" s="1124"/>
      <c r="BLT71" s="1124"/>
      <c r="BLU71" s="1124"/>
      <c r="BLV71" s="1124"/>
      <c r="BLW71" s="1124"/>
      <c r="BLX71" s="1124"/>
      <c r="BLY71" s="412"/>
      <c r="BLZ71" s="1124"/>
      <c r="BMA71" s="1124"/>
      <c r="BMB71" s="599"/>
      <c r="BMC71" s="608"/>
      <c r="BMD71" s="609"/>
      <c r="BME71" s="412"/>
      <c r="BMF71" s="1124"/>
      <c r="BMG71" s="236"/>
      <c r="BMH71" s="1124"/>
      <c r="BMI71" s="1124"/>
      <c r="BMJ71" s="1124"/>
      <c r="BMK71" s="1124"/>
      <c r="BML71" s="237"/>
      <c r="BMM71" s="1124"/>
      <c r="BMN71" s="1124"/>
      <c r="BMO71" s="1124"/>
      <c r="BMP71" s="1124"/>
      <c r="BMQ71" s="1124"/>
      <c r="BMR71" s="1124"/>
      <c r="BMS71" s="1124"/>
      <c r="BMT71" s="238"/>
      <c r="BMU71" s="1124"/>
      <c r="BMV71" s="1124"/>
      <c r="BMW71" s="265"/>
      <c r="BMX71" s="265"/>
      <c r="BMY71" s="1124"/>
      <c r="BMZ71" s="1124"/>
      <c r="BNA71" s="1124"/>
      <c r="BNB71" s="1124"/>
      <c r="BNC71" s="1124"/>
      <c r="BND71" s="1124"/>
      <c r="BNE71" s="1124"/>
      <c r="BNF71" s="1124"/>
      <c r="BNG71" s="1124"/>
      <c r="BNH71" s="1124"/>
      <c r="BNI71" s="1124"/>
      <c r="BNJ71" s="1124"/>
      <c r="BNK71" s="1124"/>
      <c r="BNL71" s="1124"/>
      <c r="BNM71" s="1124"/>
      <c r="BNN71" s="1124"/>
      <c r="BNO71" s="1124"/>
      <c r="BNP71" s="1124"/>
      <c r="BNQ71" s="1124"/>
      <c r="BNR71" s="1124"/>
      <c r="BNS71" s="1124"/>
      <c r="BNT71" s="1124"/>
      <c r="BNU71" s="1124"/>
      <c r="BNV71" s="1124"/>
      <c r="BNW71" s="1124"/>
      <c r="BNX71" s="1124"/>
      <c r="BNY71" s="1124"/>
      <c r="BNZ71" s="1124"/>
      <c r="BOA71" s="412"/>
      <c r="BOB71" s="1124"/>
      <c r="BOC71" s="1124"/>
      <c r="BOD71" s="599"/>
      <c r="BOE71" s="608"/>
      <c r="BOF71" s="609"/>
      <c r="BOG71" s="412"/>
      <c r="BOH71" s="1124"/>
      <c r="BOI71" s="236"/>
      <c r="BOJ71" s="1124"/>
      <c r="BOK71" s="1124"/>
      <c r="BOL71" s="1124"/>
      <c r="BOM71" s="1124"/>
      <c r="BON71" s="237"/>
      <c r="BOO71" s="1124"/>
      <c r="BOP71" s="1124"/>
      <c r="BOQ71" s="1124"/>
      <c r="BOR71" s="1124"/>
      <c r="BOS71" s="1124"/>
      <c r="BOT71" s="1124"/>
      <c r="BOU71" s="1124"/>
      <c r="BOV71" s="238"/>
      <c r="BOW71" s="1124"/>
      <c r="BOX71" s="1124"/>
      <c r="BOY71" s="265"/>
      <c r="BOZ71" s="265"/>
      <c r="BPA71" s="1124"/>
      <c r="BPB71" s="1124"/>
      <c r="BPC71" s="1124"/>
      <c r="BPD71" s="1124"/>
      <c r="BPE71" s="1124"/>
      <c r="BPF71" s="1124"/>
      <c r="BPG71" s="1124"/>
      <c r="BPH71" s="1124"/>
      <c r="BPI71" s="1124"/>
      <c r="BPJ71" s="1124"/>
      <c r="BPK71" s="1124"/>
      <c r="BPL71" s="1124"/>
      <c r="BPM71" s="1124"/>
      <c r="BPN71" s="1124"/>
      <c r="BPO71" s="1124"/>
      <c r="BPP71" s="1124"/>
      <c r="BPQ71" s="1124"/>
      <c r="BPR71" s="1124"/>
      <c r="BPS71" s="1124"/>
      <c r="BPT71" s="1124"/>
      <c r="BPU71" s="1124"/>
      <c r="BPV71" s="1124"/>
      <c r="BPW71" s="1124"/>
      <c r="BPX71" s="1124"/>
      <c r="BPY71" s="1124"/>
      <c r="BPZ71" s="1124"/>
      <c r="BQA71" s="1124"/>
      <c r="BQB71" s="1124"/>
      <c r="BQC71" s="412"/>
      <c r="BQD71" s="1124"/>
      <c r="BQE71" s="1124"/>
      <c r="BQF71" s="599"/>
      <c r="BQG71" s="608"/>
      <c r="BQH71" s="609"/>
      <c r="BQI71" s="412"/>
      <c r="BQJ71" s="1124"/>
      <c r="BQK71" s="236"/>
      <c r="BQL71" s="1124"/>
      <c r="BQM71" s="1124"/>
      <c r="BQN71" s="1124"/>
      <c r="BQO71" s="1124"/>
      <c r="BQP71" s="237"/>
      <c r="BQQ71" s="1124"/>
      <c r="BQR71" s="1124"/>
      <c r="BQS71" s="1124"/>
      <c r="BQT71" s="1124"/>
      <c r="BQU71" s="1124"/>
      <c r="BQV71" s="1124"/>
      <c r="BQW71" s="1124"/>
      <c r="BQX71" s="238"/>
      <c r="BQY71" s="1124"/>
      <c r="BQZ71" s="1124"/>
      <c r="BRA71" s="265"/>
      <c r="BRB71" s="265"/>
      <c r="BRC71" s="1124"/>
      <c r="BRD71" s="1124"/>
      <c r="BRE71" s="1124"/>
      <c r="BRF71" s="1124"/>
      <c r="BRG71" s="1124"/>
      <c r="BRH71" s="1124"/>
      <c r="BRI71" s="1124"/>
      <c r="BRJ71" s="1124"/>
      <c r="BRK71" s="1124"/>
      <c r="BRL71" s="1124"/>
      <c r="BRM71" s="1124"/>
      <c r="BRN71" s="1124"/>
      <c r="BRO71" s="1124"/>
      <c r="BRP71" s="1124"/>
      <c r="BRQ71" s="1124"/>
      <c r="BRR71" s="1124"/>
      <c r="BRS71" s="1124"/>
      <c r="BRT71" s="1124"/>
      <c r="BRU71" s="1124"/>
      <c r="BRV71" s="1124"/>
      <c r="BRW71" s="1124"/>
      <c r="BRX71" s="1124"/>
      <c r="BRY71" s="1124"/>
      <c r="BRZ71" s="1124"/>
      <c r="BSA71" s="1124"/>
      <c r="BSB71" s="1124"/>
      <c r="BSC71" s="1124"/>
      <c r="BSD71" s="1124"/>
      <c r="BSE71" s="412"/>
      <c r="BSF71" s="1124"/>
      <c r="BSG71" s="1124"/>
      <c r="BSH71" s="599"/>
      <c r="BSI71" s="608"/>
      <c r="BSJ71" s="609"/>
      <c r="BSK71" s="412"/>
      <c r="BSL71" s="1124"/>
      <c r="BSM71" s="236"/>
      <c r="BSN71" s="1124"/>
      <c r="BSO71" s="1124"/>
      <c r="BSP71" s="1124"/>
      <c r="BSQ71" s="1124"/>
      <c r="BSR71" s="237"/>
      <c r="BSS71" s="1124"/>
      <c r="BST71" s="1124"/>
      <c r="BSU71" s="1124"/>
      <c r="BSV71" s="1124"/>
      <c r="BSW71" s="1124"/>
      <c r="BSX71" s="1124"/>
      <c r="BSY71" s="1124"/>
      <c r="BSZ71" s="238"/>
      <c r="BTA71" s="1124"/>
      <c r="BTB71" s="1124"/>
      <c r="BTC71" s="265"/>
      <c r="BTD71" s="265"/>
      <c r="BTE71" s="1124"/>
      <c r="BTF71" s="1124"/>
      <c r="BTG71" s="1124"/>
      <c r="BTH71" s="1124"/>
      <c r="BTI71" s="1124"/>
      <c r="BTJ71" s="1124"/>
      <c r="BTK71" s="1124"/>
      <c r="BTL71" s="1124"/>
      <c r="BTM71" s="1124"/>
      <c r="BTN71" s="1124"/>
      <c r="BTO71" s="1124"/>
      <c r="BTP71" s="1124"/>
      <c r="BTQ71" s="1124"/>
      <c r="BTR71" s="1124"/>
      <c r="BTS71" s="1124"/>
      <c r="BTT71" s="1124"/>
      <c r="BTU71" s="1124"/>
      <c r="BTV71" s="1124"/>
      <c r="BTW71" s="1124"/>
      <c r="BTX71" s="1124"/>
      <c r="BTY71" s="1124"/>
      <c r="BTZ71" s="1124"/>
      <c r="BUA71" s="1124"/>
      <c r="BUB71" s="1124"/>
      <c r="BUC71" s="1124"/>
      <c r="BUD71" s="1124"/>
      <c r="BUE71" s="1124"/>
      <c r="BUF71" s="1124"/>
      <c r="BUG71" s="412"/>
      <c r="BUH71" s="1124"/>
      <c r="BUI71" s="1124"/>
      <c r="BUJ71" s="599"/>
      <c r="BUK71" s="608"/>
      <c r="BUL71" s="609"/>
      <c r="BUM71" s="412"/>
      <c r="BUN71" s="1124"/>
      <c r="BUO71" s="236"/>
      <c r="BUP71" s="1124"/>
      <c r="BUQ71" s="1124"/>
      <c r="BUR71" s="1124"/>
      <c r="BUS71" s="1124"/>
      <c r="BUT71" s="237"/>
      <c r="BUU71" s="1124"/>
      <c r="BUV71" s="1124"/>
      <c r="BUW71" s="1124"/>
      <c r="BUX71" s="1124"/>
      <c r="BUY71" s="1124"/>
      <c r="BUZ71" s="1124"/>
      <c r="BVA71" s="1124"/>
      <c r="BVB71" s="238"/>
      <c r="BVC71" s="1124"/>
      <c r="BVD71" s="1124"/>
      <c r="BVE71" s="265"/>
      <c r="BVF71" s="265"/>
      <c r="BVG71" s="1124"/>
      <c r="BVH71" s="1124"/>
      <c r="BVI71" s="1124"/>
      <c r="BVJ71" s="1124"/>
      <c r="BVK71" s="1124"/>
      <c r="BVL71" s="1124"/>
      <c r="BVM71" s="1124"/>
      <c r="BVN71" s="1124"/>
      <c r="BVO71" s="1124"/>
      <c r="BVP71" s="1124"/>
      <c r="BVQ71" s="1124"/>
      <c r="BVR71" s="1124"/>
      <c r="BVS71" s="1124"/>
      <c r="BVT71" s="1124"/>
      <c r="BVU71" s="1124"/>
      <c r="BVV71" s="1124"/>
      <c r="BVW71" s="1124"/>
      <c r="BVX71" s="1124"/>
      <c r="BVY71" s="1124"/>
      <c r="BVZ71" s="1124"/>
      <c r="BWA71" s="1124"/>
      <c r="BWB71" s="1124"/>
      <c r="BWC71" s="1124"/>
      <c r="BWD71" s="1124"/>
      <c r="BWE71" s="1124"/>
      <c r="BWF71" s="1124"/>
      <c r="BWG71" s="1124"/>
      <c r="BWH71" s="1124"/>
      <c r="BWI71" s="412"/>
      <c r="BWJ71" s="1124"/>
      <c r="BWK71" s="1124"/>
      <c r="BWL71" s="599"/>
      <c r="BWM71" s="608"/>
      <c r="BWN71" s="609"/>
      <c r="BWO71" s="412"/>
      <c r="BWP71" s="1124"/>
      <c r="BWQ71" s="236"/>
      <c r="BWR71" s="1124"/>
      <c r="BWS71" s="1124"/>
      <c r="BWT71" s="1124"/>
      <c r="BWU71" s="1124"/>
      <c r="BWV71" s="237"/>
      <c r="BWW71" s="1124"/>
      <c r="BWX71" s="1124"/>
      <c r="BWY71" s="1124"/>
      <c r="BWZ71" s="1124"/>
      <c r="BXA71" s="1124"/>
      <c r="BXB71" s="1124"/>
      <c r="BXC71" s="1124"/>
      <c r="BXD71" s="238"/>
      <c r="BXE71" s="1124"/>
      <c r="BXF71" s="1124"/>
      <c r="BXG71" s="265"/>
      <c r="BXH71" s="265"/>
      <c r="BXI71" s="1124"/>
      <c r="BXJ71" s="1124"/>
      <c r="BXK71" s="1124"/>
      <c r="BXL71" s="1124"/>
      <c r="BXM71" s="1124"/>
      <c r="BXN71" s="1124"/>
      <c r="BXO71" s="1124"/>
      <c r="BXP71" s="1124"/>
      <c r="BXQ71" s="1124"/>
      <c r="BXR71" s="1124"/>
      <c r="BXS71" s="1124"/>
      <c r="BXT71" s="1124"/>
      <c r="BXU71" s="1124"/>
      <c r="BXV71" s="1124"/>
      <c r="BXW71" s="1124"/>
      <c r="BXX71" s="1124"/>
      <c r="BXY71" s="1124"/>
      <c r="BXZ71" s="1124"/>
      <c r="BYA71" s="1124"/>
      <c r="BYB71" s="1124"/>
      <c r="BYC71" s="1124"/>
      <c r="BYD71" s="1124"/>
      <c r="BYE71" s="1124"/>
      <c r="BYF71" s="1124"/>
      <c r="BYG71" s="1124"/>
      <c r="BYH71" s="1124"/>
      <c r="BYI71" s="1124"/>
      <c r="BYJ71" s="1124"/>
      <c r="BYK71" s="412"/>
      <c r="BYL71" s="1124"/>
      <c r="BYM71" s="1124"/>
      <c r="BYN71" s="599"/>
      <c r="BYO71" s="608"/>
      <c r="BYP71" s="609"/>
      <c r="BYQ71" s="412"/>
      <c r="BYR71" s="1124"/>
      <c r="BYS71" s="236"/>
      <c r="BYT71" s="1124"/>
      <c r="BYU71" s="1124"/>
      <c r="BYV71" s="1124"/>
      <c r="BYW71" s="1124"/>
      <c r="BYX71" s="237"/>
      <c r="BYY71" s="1124"/>
      <c r="BYZ71" s="1124"/>
      <c r="BZA71" s="1124"/>
      <c r="BZB71" s="1124"/>
      <c r="BZC71" s="1124"/>
      <c r="BZD71" s="1124"/>
      <c r="BZE71" s="1124"/>
      <c r="BZF71" s="238"/>
      <c r="BZG71" s="1124"/>
      <c r="BZH71" s="1124"/>
      <c r="BZI71" s="265"/>
      <c r="BZJ71" s="265"/>
      <c r="BZK71" s="1124"/>
      <c r="BZL71" s="1124"/>
      <c r="BZM71" s="1124"/>
      <c r="BZN71" s="1124"/>
      <c r="BZO71" s="1124"/>
      <c r="BZP71" s="1124"/>
      <c r="BZQ71" s="1124"/>
      <c r="BZR71" s="1124"/>
      <c r="BZS71" s="1124"/>
      <c r="BZT71" s="1124"/>
      <c r="BZU71" s="1124"/>
      <c r="BZV71" s="1124"/>
      <c r="BZW71" s="1124"/>
      <c r="BZX71" s="1124"/>
      <c r="BZY71" s="1124"/>
      <c r="BZZ71" s="1124"/>
      <c r="CAA71" s="1124"/>
      <c r="CAB71" s="1124"/>
      <c r="CAC71" s="1124"/>
      <c r="CAD71" s="1124"/>
      <c r="CAE71" s="1124"/>
      <c r="CAF71" s="1124"/>
      <c r="CAG71" s="1124"/>
      <c r="CAH71" s="1124"/>
      <c r="CAI71" s="1124"/>
      <c r="CAJ71" s="1124"/>
      <c r="CAK71" s="1124"/>
      <c r="CAL71" s="1124"/>
      <c r="CAM71" s="412"/>
      <c r="CAN71" s="1124"/>
      <c r="CAO71" s="1124"/>
      <c r="CAP71" s="599"/>
      <c r="CAQ71" s="608"/>
      <c r="CAR71" s="609"/>
      <c r="CAS71" s="412"/>
      <c r="CAT71" s="1124"/>
      <c r="CAU71" s="236"/>
      <c r="CAV71" s="1124"/>
      <c r="CAW71" s="1124"/>
      <c r="CAX71" s="1124"/>
      <c r="CAY71" s="1124"/>
      <c r="CAZ71" s="237"/>
      <c r="CBA71" s="1124"/>
      <c r="CBB71" s="1124"/>
      <c r="CBC71" s="1124"/>
      <c r="CBD71" s="1124"/>
      <c r="CBE71" s="1124"/>
      <c r="CBF71" s="1124"/>
      <c r="CBG71" s="1124"/>
      <c r="CBH71" s="238"/>
      <c r="CBI71" s="1124"/>
      <c r="CBJ71" s="1124"/>
      <c r="CBK71" s="265"/>
      <c r="CBL71" s="265"/>
      <c r="CBM71" s="1124"/>
      <c r="CBN71" s="1124"/>
      <c r="CBO71" s="1124"/>
      <c r="CBP71" s="1124"/>
      <c r="CBQ71" s="1124"/>
      <c r="CBR71" s="1124"/>
      <c r="CBS71" s="1124"/>
      <c r="CBT71" s="1124"/>
      <c r="CBU71" s="1124"/>
      <c r="CBV71" s="1124"/>
      <c r="CBW71" s="1124"/>
      <c r="CBX71" s="1124"/>
      <c r="CBY71" s="1124"/>
      <c r="CBZ71" s="1124"/>
      <c r="CCA71" s="1124"/>
      <c r="CCB71" s="1124"/>
      <c r="CCC71" s="1124"/>
      <c r="CCD71" s="1124"/>
      <c r="CCE71" s="1124"/>
      <c r="CCF71" s="1124"/>
      <c r="CCG71" s="1124"/>
      <c r="CCH71" s="1124"/>
      <c r="CCI71" s="1124"/>
      <c r="CCJ71" s="1124"/>
      <c r="CCK71" s="1124"/>
      <c r="CCL71" s="1124"/>
      <c r="CCM71" s="1124"/>
      <c r="CCN71" s="1124"/>
      <c r="CCO71" s="412"/>
      <c r="CCP71" s="1124"/>
      <c r="CCQ71" s="1124"/>
      <c r="CCR71" s="599"/>
      <c r="CCS71" s="608"/>
      <c r="CCT71" s="609"/>
      <c r="CCU71" s="412"/>
      <c r="CCV71" s="1124"/>
      <c r="CCW71" s="236"/>
      <c r="CCX71" s="1124"/>
      <c r="CCY71" s="1124"/>
      <c r="CCZ71" s="1124"/>
      <c r="CDA71" s="1124"/>
      <c r="CDB71" s="237"/>
      <c r="CDC71" s="1124"/>
      <c r="CDD71" s="1124"/>
      <c r="CDE71" s="1124"/>
      <c r="CDF71" s="1124"/>
      <c r="CDG71" s="1124"/>
      <c r="CDH71" s="1124"/>
      <c r="CDI71" s="1124"/>
      <c r="CDJ71" s="238"/>
      <c r="CDK71" s="1124"/>
      <c r="CDL71" s="1124"/>
      <c r="CDM71" s="265"/>
      <c r="CDN71" s="265"/>
      <c r="CDO71" s="1124"/>
      <c r="CDP71" s="1124"/>
      <c r="CDQ71" s="1124"/>
      <c r="CDR71" s="1124"/>
      <c r="CDS71" s="1124"/>
      <c r="CDT71" s="1124"/>
      <c r="CDU71" s="1124"/>
      <c r="CDV71" s="1124"/>
      <c r="CDW71" s="1124"/>
      <c r="CDX71" s="1124"/>
      <c r="CDY71" s="1124"/>
      <c r="CDZ71" s="1124"/>
      <c r="CEA71" s="1124"/>
      <c r="CEB71" s="1124"/>
      <c r="CEC71" s="1124"/>
      <c r="CED71" s="1124"/>
      <c r="CEE71" s="1124"/>
      <c r="CEF71" s="1124"/>
      <c r="CEG71" s="1124"/>
      <c r="CEH71" s="1124"/>
      <c r="CEI71" s="1124"/>
      <c r="CEJ71" s="1124"/>
      <c r="CEK71" s="1124"/>
      <c r="CEL71" s="1124"/>
      <c r="CEM71" s="1124"/>
      <c r="CEN71" s="1124"/>
      <c r="CEO71" s="1124"/>
      <c r="CEP71" s="1124"/>
      <c r="CEQ71" s="412"/>
      <c r="CER71" s="1124"/>
      <c r="CES71" s="1124"/>
      <c r="CET71" s="599"/>
      <c r="CEU71" s="608"/>
      <c r="CEV71" s="609"/>
      <c r="CEW71" s="412"/>
      <c r="CEX71" s="1124"/>
      <c r="CEY71" s="236"/>
      <c r="CEZ71" s="1124"/>
      <c r="CFA71" s="1124"/>
      <c r="CFB71" s="1124"/>
      <c r="CFC71" s="1124"/>
      <c r="CFD71" s="237"/>
      <c r="CFE71" s="1124"/>
      <c r="CFF71" s="1124"/>
      <c r="CFG71" s="1124"/>
      <c r="CFH71" s="1124"/>
      <c r="CFI71" s="1124"/>
      <c r="CFJ71" s="1124"/>
      <c r="CFK71" s="1124"/>
      <c r="CFL71" s="238"/>
      <c r="CFM71" s="1124"/>
      <c r="CFN71" s="1124"/>
      <c r="CFO71" s="265"/>
      <c r="CFP71" s="265"/>
      <c r="CFQ71" s="1124"/>
      <c r="CFR71" s="1124"/>
      <c r="CFS71" s="1124"/>
      <c r="CFT71" s="1124"/>
      <c r="CFU71" s="1124"/>
      <c r="CFV71" s="1124"/>
      <c r="CFW71" s="1124"/>
      <c r="CFX71" s="1124"/>
      <c r="CFY71" s="1124"/>
      <c r="CFZ71" s="1124"/>
      <c r="CGA71" s="1124"/>
      <c r="CGB71" s="1124"/>
      <c r="CGC71" s="1124"/>
      <c r="CGD71" s="1124"/>
      <c r="CGE71" s="1124"/>
      <c r="CGF71" s="1124"/>
      <c r="CGG71" s="1124"/>
      <c r="CGH71" s="1124"/>
      <c r="CGI71" s="1124"/>
      <c r="CGJ71" s="1124"/>
      <c r="CGK71" s="1124"/>
      <c r="CGL71" s="1124"/>
      <c r="CGM71" s="1124"/>
      <c r="CGN71" s="1124"/>
      <c r="CGO71" s="1124"/>
      <c r="CGP71" s="1124"/>
      <c r="CGQ71" s="1124"/>
      <c r="CGR71" s="1124"/>
      <c r="CGS71" s="412"/>
      <c r="CGT71" s="1124"/>
      <c r="CGU71" s="1124"/>
      <c r="CGV71" s="599"/>
      <c r="CGW71" s="608"/>
      <c r="CGX71" s="609"/>
      <c r="CGY71" s="412"/>
      <c r="CGZ71" s="1124"/>
      <c r="CHA71" s="236"/>
      <c r="CHB71" s="1124"/>
      <c r="CHC71" s="1124"/>
      <c r="CHD71" s="1124"/>
      <c r="CHE71" s="1124"/>
      <c r="CHF71" s="237"/>
      <c r="CHG71" s="1124"/>
      <c r="CHH71" s="1124"/>
      <c r="CHI71" s="1124"/>
      <c r="CHJ71" s="1124"/>
      <c r="CHK71" s="1124"/>
      <c r="CHL71" s="1124"/>
      <c r="CHM71" s="1124"/>
      <c r="CHN71" s="238"/>
      <c r="CHO71" s="1124"/>
      <c r="CHP71" s="1124"/>
      <c r="CHQ71" s="265"/>
      <c r="CHR71" s="265"/>
      <c r="CHS71" s="1124"/>
      <c r="CHT71" s="1124"/>
      <c r="CHU71" s="1124"/>
      <c r="CHV71" s="1124"/>
      <c r="CHW71" s="1124"/>
      <c r="CHX71" s="1124"/>
      <c r="CHY71" s="1124"/>
      <c r="CHZ71" s="1124"/>
      <c r="CIA71" s="1124"/>
      <c r="CIB71" s="1124"/>
      <c r="CIC71" s="1124"/>
      <c r="CID71" s="1124"/>
      <c r="CIE71" s="1124"/>
      <c r="CIF71" s="1124"/>
      <c r="CIG71" s="1124"/>
      <c r="CIH71" s="1124"/>
      <c r="CII71" s="1124"/>
      <c r="CIJ71" s="1124"/>
      <c r="CIK71" s="1124"/>
      <c r="CIL71" s="1124"/>
      <c r="CIM71" s="1124"/>
      <c r="CIN71" s="1124"/>
      <c r="CIO71" s="1124"/>
      <c r="CIP71" s="1124"/>
      <c r="CIQ71" s="1124"/>
      <c r="CIR71" s="1124"/>
      <c r="CIS71" s="1124"/>
      <c r="CIT71" s="1124"/>
      <c r="CIU71" s="412"/>
      <c r="CIV71" s="1124"/>
      <c r="CIW71" s="1124"/>
      <c r="CIX71" s="599"/>
      <c r="CIY71" s="608"/>
      <c r="CIZ71" s="609"/>
      <c r="CJA71" s="412"/>
      <c r="CJB71" s="1124"/>
      <c r="CJC71" s="236"/>
      <c r="CJD71" s="1124"/>
      <c r="CJE71" s="1124"/>
      <c r="CJF71" s="1124"/>
      <c r="CJG71" s="1124"/>
      <c r="CJH71" s="237"/>
      <c r="CJI71" s="1124"/>
      <c r="CJJ71" s="1124"/>
      <c r="CJK71" s="1124"/>
      <c r="CJL71" s="1124"/>
      <c r="CJM71" s="1124"/>
      <c r="CJN71" s="1124"/>
      <c r="CJO71" s="1124"/>
      <c r="CJP71" s="238"/>
      <c r="CJQ71" s="1124"/>
      <c r="CJR71" s="1124"/>
      <c r="CJS71" s="265"/>
      <c r="CJT71" s="265"/>
      <c r="CJU71" s="1124"/>
      <c r="CJV71" s="1124"/>
      <c r="CJW71" s="1124"/>
      <c r="CJX71" s="1124"/>
      <c r="CJY71" s="1124"/>
      <c r="CJZ71" s="1124"/>
      <c r="CKA71" s="1124"/>
      <c r="CKB71" s="1124"/>
      <c r="CKC71" s="1124"/>
      <c r="CKD71" s="1124"/>
      <c r="CKE71" s="1124"/>
      <c r="CKF71" s="1124"/>
      <c r="CKG71" s="1124"/>
      <c r="CKH71" s="1124"/>
      <c r="CKI71" s="1124"/>
      <c r="CKJ71" s="1124"/>
      <c r="CKK71" s="1124"/>
      <c r="CKL71" s="1124"/>
      <c r="CKM71" s="1124"/>
      <c r="CKN71" s="1124"/>
      <c r="CKO71" s="1124"/>
      <c r="CKP71" s="1124"/>
      <c r="CKQ71" s="1124"/>
      <c r="CKR71" s="1124"/>
      <c r="CKS71" s="1124"/>
      <c r="CKT71" s="1124"/>
      <c r="CKU71" s="1124"/>
      <c r="CKV71" s="1124"/>
      <c r="CKW71" s="412"/>
      <c r="CKX71" s="1124"/>
      <c r="CKY71" s="1124"/>
      <c r="CKZ71" s="599"/>
      <c r="CLA71" s="608"/>
      <c r="CLB71" s="609"/>
      <c r="CLC71" s="412"/>
      <c r="CLD71" s="1124"/>
      <c r="CLE71" s="236"/>
      <c r="CLF71" s="1124"/>
      <c r="CLG71" s="1124"/>
      <c r="CLH71" s="1124"/>
      <c r="CLI71" s="1124"/>
      <c r="CLJ71" s="237"/>
      <c r="CLK71" s="1124"/>
      <c r="CLL71" s="1124"/>
      <c r="CLM71" s="1124"/>
      <c r="CLN71" s="1124"/>
      <c r="CLO71" s="1124"/>
      <c r="CLP71" s="1124"/>
      <c r="CLQ71" s="1124"/>
      <c r="CLR71" s="238"/>
      <c r="CLS71" s="1124"/>
      <c r="CLT71" s="1124"/>
      <c r="CLU71" s="265"/>
      <c r="CLV71" s="265"/>
      <c r="CLW71" s="1124"/>
      <c r="CLX71" s="1124"/>
      <c r="CLY71" s="1124"/>
      <c r="CLZ71" s="1124"/>
      <c r="CMA71" s="1124"/>
      <c r="CMB71" s="1124"/>
      <c r="CMC71" s="1124"/>
      <c r="CMD71" s="1124"/>
      <c r="CME71" s="1124"/>
      <c r="CMF71" s="1124"/>
      <c r="CMG71" s="1124"/>
      <c r="CMH71" s="1124"/>
      <c r="CMI71" s="1124"/>
      <c r="CMJ71" s="1124"/>
      <c r="CMK71" s="1124"/>
      <c r="CML71" s="1124"/>
      <c r="CMM71" s="1124"/>
      <c r="CMN71" s="1124"/>
      <c r="CMO71" s="1124"/>
      <c r="CMP71" s="1124"/>
      <c r="CMQ71" s="1124"/>
      <c r="CMR71" s="1124"/>
      <c r="CMS71" s="1124"/>
      <c r="CMT71" s="1124"/>
      <c r="CMU71" s="1124"/>
      <c r="CMV71" s="1124"/>
      <c r="CMW71" s="1124"/>
      <c r="CMX71" s="1124"/>
      <c r="CMY71" s="412"/>
      <c r="CMZ71" s="1124"/>
      <c r="CNA71" s="1124"/>
      <c r="CNB71" s="599"/>
      <c r="CNC71" s="608"/>
      <c r="CND71" s="609"/>
      <c r="CNE71" s="412"/>
      <c r="CNF71" s="1124"/>
      <c r="CNG71" s="236"/>
      <c r="CNH71" s="1124"/>
      <c r="CNI71" s="1124"/>
      <c r="CNJ71" s="1124"/>
      <c r="CNK71" s="1124"/>
      <c r="CNL71" s="237"/>
      <c r="CNM71" s="1124"/>
      <c r="CNN71" s="1124"/>
      <c r="CNO71" s="1124"/>
      <c r="CNP71" s="1124"/>
      <c r="CNQ71" s="1124"/>
      <c r="CNR71" s="1124"/>
      <c r="CNS71" s="1124"/>
      <c r="CNT71" s="238"/>
      <c r="CNU71" s="1124"/>
      <c r="CNV71" s="1124"/>
      <c r="CNW71" s="265"/>
      <c r="CNX71" s="265"/>
      <c r="CNY71" s="1124"/>
      <c r="CNZ71" s="1124"/>
      <c r="COA71" s="1124"/>
      <c r="COB71" s="1124"/>
      <c r="COC71" s="1124"/>
      <c r="COD71" s="1124"/>
      <c r="COE71" s="1124"/>
      <c r="COF71" s="1124"/>
      <c r="COG71" s="1124"/>
      <c r="COH71" s="1124"/>
      <c r="COI71" s="1124"/>
      <c r="COJ71" s="1124"/>
      <c r="COK71" s="1124"/>
      <c r="COL71" s="1124"/>
      <c r="COM71" s="1124"/>
      <c r="CON71" s="1124"/>
      <c r="COO71" s="1124"/>
      <c r="COP71" s="1124"/>
      <c r="COQ71" s="1124"/>
      <c r="COR71" s="1124"/>
      <c r="COS71" s="1124"/>
      <c r="COT71" s="1124"/>
      <c r="COU71" s="1124"/>
      <c r="COV71" s="1124"/>
      <c r="COW71" s="1124"/>
      <c r="COX71" s="1124"/>
      <c r="COY71" s="1124"/>
      <c r="COZ71" s="1124"/>
      <c r="CPA71" s="412"/>
      <c r="CPB71" s="1124"/>
      <c r="CPC71" s="1124"/>
      <c r="CPD71" s="599"/>
      <c r="CPE71" s="608"/>
      <c r="CPF71" s="609"/>
      <c r="CPG71" s="412"/>
      <c r="CPH71" s="1124"/>
      <c r="CPI71" s="236"/>
      <c r="CPJ71" s="1124"/>
      <c r="CPK71" s="1124"/>
      <c r="CPL71" s="1124"/>
      <c r="CPM71" s="1124"/>
      <c r="CPN71" s="237"/>
      <c r="CPO71" s="1124"/>
      <c r="CPP71" s="1124"/>
      <c r="CPQ71" s="1124"/>
      <c r="CPR71" s="1124"/>
      <c r="CPS71" s="1124"/>
      <c r="CPT71" s="1124"/>
      <c r="CPU71" s="1124"/>
      <c r="CPV71" s="238"/>
      <c r="CPW71" s="1124"/>
      <c r="CPX71" s="1124"/>
      <c r="CPY71" s="265"/>
      <c r="CPZ71" s="265"/>
      <c r="CQA71" s="1124"/>
      <c r="CQB71" s="1124"/>
      <c r="CQC71" s="1124"/>
      <c r="CQD71" s="1124"/>
      <c r="CQE71" s="1124"/>
      <c r="CQF71" s="1124"/>
      <c r="CQG71" s="1124"/>
      <c r="CQH71" s="1124"/>
      <c r="CQI71" s="1124"/>
      <c r="CQJ71" s="1124"/>
      <c r="CQK71" s="1124"/>
      <c r="CQL71" s="1124"/>
      <c r="CQM71" s="1124"/>
      <c r="CQN71" s="1124"/>
      <c r="CQO71" s="1124"/>
      <c r="CQP71" s="1124"/>
      <c r="CQQ71" s="1124"/>
      <c r="CQR71" s="1124"/>
      <c r="CQS71" s="1124"/>
      <c r="CQT71" s="1124"/>
      <c r="CQU71" s="1124"/>
      <c r="CQV71" s="1124"/>
      <c r="CQW71" s="1124"/>
      <c r="CQX71" s="1124"/>
      <c r="CQY71" s="1124"/>
      <c r="CQZ71" s="1124"/>
      <c r="CRA71" s="1124"/>
      <c r="CRB71" s="1124"/>
      <c r="CRC71" s="412"/>
      <c r="CRD71" s="1124"/>
      <c r="CRE71" s="1124"/>
      <c r="CRF71" s="599"/>
      <c r="CRG71" s="608"/>
      <c r="CRH71" s="609"/>
      <c r="CRI71" s="412"/>
      <c r="CRJ71" s="1124"/>
      <c r="CRK71" s="236"/>
      <c r="CRL71" s="1124"/>
      <c r="CRM71" s="1124"/>
      <c r="CRN71" s="1124"/>
      <c r="CRO71" s="1124"/>
      <c r="CRP71" s="237"/>
      <c r="CRQ71" s="1124"/>
      <c r="CRR71" s="1124"/>
      <c r="CRS71" s="1124"/>
      <c r="CRT71" s="1124"/>
      <c r="CRU71" s="1124"/>
      <c r="CRV71" s="1124"/>
      <c r="CRW71" s="1124"/>
      <c r="CRX71" s="238"/>
      <c r="CRY71" s="1124"/>
      <c r="CRZ71" s="1124"/>
      <c r="CSA71" s="265"/>
      <c r="CSB71" s="265"/>
      <c r="CSC71" s="1124"/>
      <c r="CSD71" s="1124"/>
      <c r="CSE71" s="1124"/>
      <c r="CSF71" s="1124"/>
      <c r="CSG71" s="1124"/>
      <c r="CSH71" s="1124"/>
      <c r="CSI71" s="1124"/>
      <c r="CSJ71" s="1124"/>
      <c r="CSK71" s="1124"/>
      <c r="CSL71" s="1124"/>
      <c r="CSM71" s="1124"/>
      <c r="CSN71" s="1124"/>
      <c r="CSO71" s="1124"/>
      <c r="CSP71" s="1124"/>
      <c r="CSQ71" s="1124"/>
      <c r="CSR71" s="1124"/>
      <c r="CSS71" s="1124"/>
      <c r="CST71" s="1124"/>
      <c r="CSU71" s="1124"/>
      <c r="CSV71" s="1124"/>
      <c r="CSW71" s="1124"/>
      <c r="CSX71" s="1124"/>
      <c r="CSY71" s="1124"/>
      <c r="CSZ71" s="1124"/>
      <c r="CTA71" s="1124"/>
      <c r="CTB71" s="1124"/>
      <c r="CTC71" s="1124"/>
      <c r="CTD71" s="1124"/>
      <c r="CTE71" s="412"/>
      <c r="CTF71" s="1124"/>
      <c r="CTG71" s="1124"/>
      <c r="CTH71" s="599"/>
      <c r="CTI71" s="608"/>
      <c r="CTJ71" s="609"/>
      <c r="CTK71" s="412"/>
      <c r="CTL71" s="1124"/>
      <c r="CTM71" s="236"/>
      <c r="CTN71" s="1124"/>
      <c r="CTO71" s="1124"/>
      <c r="CTP71" s="1124"/>
      <c r="CTQ71" s="1124"/>
      <c r="CTR71" s="237"/>
      <c r="CTS71" s="1124"/>
      <c r="CTT71" s="1124"/>
      <c r="CTU71" s="1124"/>
      <c r="CTV71" s="1124"/>
      <c r="CTW71" s="1124"/>
      <c r="CTX71" s="1124"/>
      <c r="CTY71" s="1124"/>
      <c r="CTZ71" s="238"/>
      <c r="CUA71" s="1124"/>
      <c r="CUB71" s="1124"/>
      <c r="CUC71" s="265"/>
      <c r="CUD71" s="265"/>
      <c r="CUE71" s="1124"/>
      <c r="CUF71" s="1124"/>
      <c r="CUG71" s="1124"/>
      <c r="CUH71" s="1124"/>
      <c r="CUI71" s="1124"/>
      <c r="CUJ71" s="1124"/>
      <c r="CUK71" s="1124"/>
      <c r="CUL71" s="1124"/>
      <c r="CUM71" s="1124"/>
      <c r="CUN71" s="1124"/>
      <c r="CVL71" s="236"/>
      <c r="CVQ71" s="599"/>
      <c r="CVR71" s="608"/>
      <c r="CVS71" s="609"/>
      <c r="CVU71" s="236"/>
      <c r="CVY71" s="238"/>
      <c r="CWH71" s="238"/>
      <c r="CWK71" s="1124"/>
      <c r="CWL71" s="1124"/>
      <c r="CWM71" s="412"/>
      <c r="CWN71" s="1124"/>
      <c r="CWO71" s="1124"/>
      <c r="CWP71" s="599"/>
      <c r="CWQ71" s="608"/>
      <c r="CWR71" s="609"/>
      <c r="CWS71" s="412"/>
      <c r="CWT71" s="1124"/>
      <c r="CWU71" s="236"/>
      <c r="CWV71" s="1124"/>
      <c r="CWW71" s="1124"/>
      <c r="CWX71" s="1124"/>
      <c r="CWY71" s="1124"/>
      <c r="CWZ71" s="237"/>
      <c r="CXA71" s="1124"/>
      <c r="CXB71" s="1124"/>
      <c r="CXC71" s="1124"/>
      <c r="CXD71" s="1124"/>
      <c r="CXE71" s="1124"/>
      <c r="CXF71" s="1124"/>
      <c r="CXG71" s="1124"/>
      <c r="CXH71" s="238"/>
      <c r="CXI71" s="1124"/>
      <c r="CXJ71" s="1124"/>
      <c r="CZI71" s="1124"/>
      <c r="CZJ71" s="236"/>
      <c r="CZK71" s="1124"/>
      <c r="CZL71" s="1124"/>
      <c r="CZM71" s="1124"/>
      <c r="CZN71" s="1124"/>
      <c r="CZO71" s="599"/>
      <c r="CZP71" s="608"/>
      <c r="CZQ71" s="609"/>
      <c r="CZR71" s="1132"/>
      <c r="CZS71" s="1132"/>
      <c r="CZT71" s="1132"/>
      <c r="CZU71" s="1132"/>
      <c r="CZV71" s="1124"/>
      <c r="CZW71" s="238"/>
      <c r="CZX71" s="1124"/>
      <c r="CZY71" s="1124"/>
      <c r="CZZ71" s="1124"/>
      <c r="DAA71" s="1124"/>
      <c r="DAB71" s="1124"/>
      <c r="DAC71" s="1124"/>
      <c r="DAD71" s="1124"/>
      <c r="DAE71" s="1132"/>
      <c r="DAF71" s="1132"/>
      <c r="DAG71" s="1132"/>
      <c r="DAH71" s="1124"/>
      <c r="DAI71" s="1124"/>
      <c r="DAJ71" s="1124"/>
      <c r="DAK71" s="412"/>
      <c r="DAL71" s="1124"/>
      <c r="DAM71" s="1124"/>
      <c r="DAN71" s="599"/>
      <c r="DAO71" s="608"/>
      <c r="DAP71" s="609"/>
      <c r="DAQ71" s="412"/>
      <c r="DAR71" s="1124"/>
      <c r="DAS71" s="236"/>
      <c r="DAT71" s="1124"/>
      <c r="DAU71" s="1124"/>
      <c r="DAX71" s="237"/>
      <c r="DBF71" s="238"/>
      <c r="DBI71" s="265"/>
      <c r="DBJ71" s="265"/>
      <c r="DBU71" s="1124"/>
      <c r="DBV71" s="1124"/>
      <c r="DBW71" s="1124"/>
      <c r="DBX71" s="1124"/>
      <c r="DBY71" s="1124"/>
      <c r="DBZ71" s="1124"/>
      <c r="DCA71" s="1124"/>
      <c r="DCB71" s="1124"/>
      <c r="DCC71" s="1124"/>
      <c r="DCD71" s="1124"/>
      <c r="DCE71" s="1124"/>
      <c r="DCF71" s="1124"/>
      <c r="DCG71" s="1124"/>
      <c r="DCH71" s="1124"/>
      <c r="DCI71" s="1124"/>
      <c r="DCJ71" s="1124"/>
      <c r="DCK71" s="1124"/>
      <c r="DCL71" s="1124"/>
      <c r="DCM71" s="1124"/>
      <c r="DCN71" s="1124"/>
      <c r="DCO71" s="1124"/>
      <c r="DCP71" s="1124"/>
      <c r="DCQ71" s="1124"/>
      <c r="DCR71" s="236"/>
      <c r="DCS71" s="1124"/>
      <c r="DCT71" s="1124"/>
      <c r="DCU71" s="1124"/>
      <c r="DCV71" s="1124"/>
      <c r="DCW71" s="599"/>
      <c r="DCX71" s="608"/>
      <c r="DCY71" s="609"/>
      <c r="DCZ71" s="1132"/>
      <c r="DDA71" s="1132"/>
      <c r="DDB71" s="1132"/>
      <c r="DDC71" s="1132"/>
      <c r="DDD71" s="1124"/>
      <c r="DDE71" s="238"/>
      <c r="DDF71" s="1124"/>
      <c r="DDG71" s="1124"/>
      <c r="DDH71" s="1124"/>
      <c r="DDI71" s="1124"/>
      <c r="DDJ71" s="1124"/>
      <c r="DDK71" s="1124"/>
      <c r="DDL71" s="1124"/>
      <c r="DDM71" s="1132"/>
      <c r="DDN71" s="1132"/>
      <c r="DDO71" s="1132"/>
      <c r="DDP71" s="1124"/>
      <c r="DDQ71" s="1124"/>
      <c r="DDR71" s="1124"/>
      <c r="DDS71" s="412"/>
      <c r="DDT71" s="1124"/>
      <c r="DDU71" s="1124"/>
      <c r="DDV71" s="599"/>
      <c r="DDW71" s="608"/>
      <c r="DDX71" s="609"/>
      <c r="DDY71" s="412"/>
      <c r="DDZ71" s="1124"/>
      <c r="DEA71" s="236"/>
      <c r="DEB71" s="1124"/>
      <c r="DEC71" s="1124"/>
      <c r="DED71" s="1124"/>
      <c r="DEE71" s="1124"/>
      <c r="DEF71" s="237"/>
      <c r="DEG71" s="1124"/>
      <c r="DEH71" s="1124"/>
      <c r="DEI71" s="1124"/>
      <c r="DEJ71" s="1124"/>
      <c r="DEK71" s="1124"/>
      <c r="DEL71" s="1124"/>
      <c r="DEM71" s="1124"/>
      <c r="DEN71" s="238"/>
      <c r="DEO71" s="1124"/>
      <c r="DEP71" s="1124"/>
      <c r="DEQ71" s="265"/>
      <c r="DER71" s="265"/>
      <c r="DES71" s="1124"/>
      <c r="DET71" s="1124"/>
      <c r="DEU71" s="1124"/>
      <c r="DEV71" s="1124"/>
      <c r="DEW71" s="1124"/>
      <c r="DEX71" s="1124"/>
      <c r="DEY71" s="1124"/>
      <c r="DEZ71" s="1124"/>
      <c r="DFA71" s="1124"/>
      <c r="DFB71" s="1124"/>
      <c r="DFC71" s="1124"/>
      <c r="DFD71" s="1124"/>
      <c r="DFE71" s="1124"/>
      <c r="DFF71" s="1124"/>
      <c r="DFG71" s="1124"/>
      <c r="DFH71" s="1124"/>
      <c r="DFI71" s="1124"/>
      <c r="DFJ71" s="1124"/>
      <c r="DFK71" s="1124"/>
      <c r="DFL71" s="1124"/>
      <c r="DFM71" s="1124"/>
      <c r="DFN71" s="1124"/>
      <c r="DFO71" s="1124"/>
      <c r="DFP71" s="1124"/>
      <c r="DFQ71" s="1124"/>
      <c r="DFR71" s="1124"/>
      <c r="DFS71" s="1124"/>
      <c r="DFT71" s="1124"/>
      <c r="DFU71" s="1124"/>
      <c r="DFV71" s="1124"/>
      <c r="DFW71" s="1124"/>
      <c r="DFX71" s="1124"/>
      <c r="DFY71" s="1124"/>
      <c r="DFZ71" s="236"/>
      <c r="DGA71" s="1124"/>
      <c r="DGB71" s="1124"/>
      <c r="DGC71" s="1124"/>
      <c r="DGD71" s="1124"/>
      <c r="DGE71" s="599"/>
      <c r="DGF71" s="608"/>
      <c r="DGG71" s="609"/>
      <c r="DGH71" s="1132"/>
      <c r="DGI71" s="1132"/>
      <c r="DGJ71" s="1132"/>
      <c r="DGK71" s="1132"/>
      <c r="DGL71" s="1124"/>
      <c r="DGM71" s="238"/>
      <c r="DGN71" s="1124"/>
      <c r="DGO71" s="1124"/>
      <c r="DGP71" s="1124"/>
      <c r="DGQ71" s="1124"/>
      <c r="DGR71" s="1124"/>
      <c r="DGS71" s="1124"/>
      <c r="DGT71" s="1124"/>
      <c r="DGU71" s="1132"/>
      <c r="DGV71" s="1132"/>
      <c r="DGW71" s="1132"/>
      <c r="DGX71" s="1124"/>
      <c r="DGY71" s="1124"/>
      <c r="DGZ71" s="1124"/>
      <c r="DHA71" s="412"/>
      <c r="DHB71" s="1124"/>
      <c r="DHC71" s="1124"/>
      <c r="DHD71" s="599"/>
      <c r="DHE71" s="608"/>
      <c r="DHF71" s="609"/>
      <c r="DHG71" s="412"/>
      <c r="DHH71" s="1124"/>
      <c r="DHI71" s="236"/>
      <c r="DHJ71" s="1124"/>
      <c r="DHK71" s="1124"/>
      <c r="DHL71" s="1124"/>
      <c r="DHM71" s="1124"/>
      <c r="DHN71" s="237"/>
      <c r="DHO71" s="1124"/>
      <c r="DHP71" s="1124"/>
      <c r="DHQ71" s="1124"/>
      <c r="DHR71" s="1124"/>
      <c r="DHS71" s="1124"/>
      <c r="DHT71" s="1124"/>
      <c r="DHU71" s="1124"/>
      <c r="DHV71" s="238"/>
      <c r="DHW71" s="1124"/>
      <c r="DHX71" s="1124"/>
      <c r="DHY71" s="265"/>
      <c r="DHZ71" s="265"/>
      <c r="DIA71" s="1124"/>
      <c r="DIB71" s="1124"/>
      <c r="DIC71" s="1124"/>
      <c r="DID71" s="1124"/>
      <c r="DIE71" s="1124"/>
      <c r="DIF71" s="1124"/>
      <c r="DIG71" s="1124"/>
      <c r="DIH71" s="1124"/>
      <c r="DII71" s="1124"/>
      <c r="DIJ71" s="1124"/>
      <c r="DIK71" s="1124"/>
      <c r="DIL71" s="1124"/>
      <c r="DIM71" s="1124"/>
      <c r="DIN71" s="1124"/>
      <c r="DIO71" s="1124"/>
      <c r="DIP71" s="1124"/>
      <c r="DIQ71" s="1124"/>
      <c r="DIR71" s="1124"/>
      <c r="DIS71" s="1124"/>
      <c r="DIT71" s="1124"/>
      <c r="DIU71" s="1124"/>
      <c r="DIV71" s="1124"/>
      <c r="DIW71" s="1124"/>
      <c r="DIX71" s="1124"/>
      <c r="DIY71" s="1124"/>
      <c r="DIZ71" s="1124"/>
      <c r="DJA71" s="1124"/>
      <c r="DJB71" s="1124"/>
      <c r="DJC71" s="1124"/>
      <c r="DJD71" s="1124"/>
      <c r="DJE71" s="1124"/>
      <c r="DJF71" s="1124"/>
      <c r="DJG71" s="1124"/>
      <c r="DJH71" s="236"/>
      <c r="DJI71" s="1124"/>
      <c r="DJJ71" s="1124"/>
      <c r="DJK71" s="1124"/>
      <c r="DJL71" s="1124"/>
      <c r="DJM71" s="599"/>
      <c r="DJN71" s="608"/>
      <c r="DJO71" s="609"/>
      <c r="DJP71" s="1132"/>
      <c r="DJQ71" s="1132"/>
      <c r="DJR71" s="1132"/>
      <c r="DJS71" s="1132"/>
      <c r="DJT71" s="1124"/>
      <c r="DJU71" s="238"/>
      <c r="DJV71" s="1124"/>
      <c r="DJW71" s="1124"/>
      <c r="DJX71" s="1124"/>
      <c r="DJY71" s="1124"/>
      <c r="DJZ71" s="1124"/>
      <c r="DKA71" s="1124"/>
      <c r="DKB71" s="1124"/>
      <c r="DKC71" s="1132"/>
      <c r="DKD71" s="1132"/>
      <c r="DKE71" s="1132"/>
      <c r="DKF71" s="1124"/>
      <c r="DKG71" s="1124"/>
      <c r="DKH71" s="1124"/>
      <c r="DKI71" s="412"/>
      <c r="DKJ71" s="1124"/>
      <c r="DKK71" s="1124"/>
      <c r="DKL71" s="599"/>
      <c r="DKM71" s="608"/>
      <c r="DKN71" s="609"/>
      <c r="DKO71" s="412"/>
      <c r="DKP71" s="1124"/>
      <c r="DKQ71" s="236"/>
      <c r="DKR71" s="1124"/>
      <c r="DKS71" s="1124"/>
      <c r="DKT71" s="1124"/>
      <c r="DKU71" s="1124"/>
      <c r="DKV71" s="237"/>
      <c r="DKW71" s="1124"/>
      <c r="DKX71" s="1124"/>
      <c r="DKY71" s="1124"/>
      <c r="DKZ71" s="1124"/>
      <c r="DLA71" s="1124"/>
      <c r="DLB71" s="1124"/>
      <c r="DLC71" s="1124"/>
      <c r="DLD71" s="238"/>
      <c r="DLE71" s="1124"/>
      <c r="DLF71" s="1124"/>
      <c r="DLG71" s="265"/>
      <c r="DLH71" s="265"/>
      <c r="DLI71" s="1124"/>
      <c r="DLJ71" s="1124"/>
      <c r="DLK71" s="1124"/>
      <c r="DLL71" s="1124"/>
      <c r="DLM71" s="1124"/>
      <c r="DLN71" s="1124"/>
      <c r="DLO71" s="1124"/>
      <c r="DLP71" s="1124"/>
      <c r="DLQ71" s="1124"/>
      <c r="DLR71" s="1124"/>
      <c r="DMP71" s="236"/>
      <c r="DMU71" s="599"/>
      <c r="DMV71" s="608"/>
      <c r="DMW71" s="609"/>
      <c r="DMY71" s="236"/>
      <c r="DNC71" s="238"/>
      <c r="DNL71" s="238"/>
      <c r="DNO71" s="1124"/>
      <c r="DNP71" s="1124"/>
      <c r="DNQ71" s="412"/>
      <c r="DNR71" s="1124"/>
      <c r="DNS71" s="1124"/>
      <c r="DNT71" s="599"/>
      <c r="DNU71" s="608"/>
      <c r="DNV71" s="609"/>
      <c r="DNW71" s="412"/>
      <c r="DNX71" s="1124"/>
      <c r="DNY71" s="236"/>
      <c r="DNZ71" s="1124"/>
      <c r="DOA71" s="1124"/>
      <c r="DOB71" s="1124"/>
      <c r="DOC71" s="1124"/>
      <c r="DOD71" s="237"/>
      <c r="DOE71" s="1124"/>
      <c r="DOF71" s="1124"/>
      <c r="DOG71" s="1124"/>
      <c r="DOH71" s="1124"/>
      <c r="DOI71" s="1124"/>
      <c r="DOJ71" s="1124"/>
      <c r="DOK71" s="1124"/>
      <c r="DOL71" s="238"/>
      <c r="DOM71" s="1124"/>
      <c r="DON71" s="1124"/>
      <c r="DOO71" s="265"/>
      <c r="DOP71" s="265"/>
      <c r="DOZ71" s="792"/>
      <c r="DPA71" s="792"/>
      <c r="DPB71" s="792"/>
      <c r="DPC71" s="792"/>
      <c r="DPD71" s="792"/>
      <c r="DPE71" s="792"/>
      <c r="DPF71" s="792"/>
      <c r="DPG71" s="792"/>
      <c r="DPH71" s="792"/>
      <c r="DPI71" s="792"/>
      <c r="DPJ71" s="792"/>
      <c r="DPK71" s="792"/>
      <c r="DPL71" s="792"/>
      <c r="DPM71" s="792"/>
      <c r="DPN71" s="792"/>
      <c r="DPO71" s="792"/>
      <c r="DPP71" s="792"/>
      <c r="DPQ71" s="792"/>
      <c r="DPR71" s="792"/>
      <c r="DPS71" s="792"/>
      <c r="DPT71" s="792"/>
      <c r="DPU71" s="792"/>
      <c r="DPV71" s="792"/>
      <c r="DPW71" s="792"/>
      <c r="DPX71" s="792"/>
      <c r="DPY71" s="792"/>
      <c r="DPZ71" s="792"/>
      <c r="DQA71" s="792"/>
      <c r="DQB71" s="792"/>
      <c r="DQC71" s="792"/>
      <c r="DQT71" s="265"/>
      <c r="DQU71" s="265"/>
      <c r="DRM71" s="1124"/>
      <c r="DRN71" s="1124"/>
      <c r="DRO71" s="412"/>
      <c r="DRP71" s="1124"/>
      <c r="DRQ71" s="1124"/>
      <c r="DRR71" s="599"/>
      <c r="DRS71" s="608"/>
      <c r="DRT71" s="609"/>
      <c r="DRU71" s="412"/>
      <c r="DRV71" s="1124"/>
      <c r="DRW71" s="236"/>
      <c r="DRX71" s="1124"/>
      <c r="DRY71" s="1124"/>
      <c r="DSB71" s="237"/>
      <c r="DSJ71" s="238"/>
      <c r="DSN71" s="236"/>
      <c r="DSS71" s="599"/>
      <c r="DST71" s="608"/>
      <c r="DSU71" s="609"/>
      <c r="DSW71" s="236"/>
      <c r="DTA71" s="238"/>
      <c r="DTJ71" s="238"/>
      <c r="DTN71" s="236"/>
      <c r="DTS71" s="599"/>
      <c r="DTT71" s="608"/>
      <c r="DTU71" s="609"/>
      <c r="DTW71" s="236"/>
      <c r="DVF71" s="241"/>
      <c r="DVG71" s="241"/>
      <c r="DVH71" s="241"/>
      <c r="DVI71" s="241"/>
      <c r="DVJ71" s="241"/>
      <c r="DVK71" s="241"/>
      <c r="DVL71" s="241"/>
      <c r="DVM71" s="241"/>
      <c r="DVN71" s="241"/>
      <c r="DVO71" s="241"/>
      <c r="DVP71" s="241"/>
      <c r="DVQ71" s="241"/>
      <c r="DVR71" s="241"/>
      <c r="DVS71" s="241"/>
      <c r="DVT71" s="241"/>
      <c r="DVU71" s="241"/>
      <c r="DVV71" s="241"/>
      <c r="DVW71" s="241"/>
      <c r="DVX71" s="241"/>
      <c r="DVY71" s="241"/>
      <c r="DVZ71" s="241"/>
      <c r="DWA71" s="241"/>
      <c r="DWB71" s="241"/>
      <c r="DWC71" s="241"/>
      <c r="DWD71" s="241"/>
      <c r="DWE71" s="241"/>
      <c r="DWF71" s="241"/>
      <c r="DWG71" s="241"/>
      <c r="DWH71" s="241"/>
      <c r="DWI71" s="241"/>
      <c r="DWJ71" s="241"/>
      <c r="DWK71" s="241"/>
      <c r="DWL71" s="241"/>
      <c r="DWM71" s="241"/>
      <c r="DWN71" s="241"/>
      <c r="DWO71" s="241"/>
      <c r="DWP71" s="241"/>
      <c r="DWQ71" s="241"/>
      <c r="DWR71" s="241"/>
      <c r="DWS71" s="241"/>
      <c r="DWT71" s="1157"/>
      <c r="DWU71" s="1157"/>
      <c r="DWV71" s="1157"/>
      <c r="DWW71" s="1157"/>
      <c r="DWX71" s="1157"/>
      <c r="DWY71" s="1157"/>
      <c r="DWZ71" s="1159"/>
      <c r="DXA71" s="1159"/>
      <c r="DXB71" s="1157"/>
      <c r="DXC71" s="1157"/>
      <c r="DXD71" s="1157"/>
      <c r="DXE71" s="1157"/>
      <c r="DXF71" s="1157"/>
      <c r="DXG71" s="1142"/>
      <c r="DXI71" s="236"/>
      <c r="DXN71" s="599"/>
      <c r="DXO71" s="608"/>
      <c r="DXP71" s="609"/>
      <c r="DXR71" s="236"/>
      <c r="DXV71" s="238"/>
      <c r="DYE71" s="238"/>
      <c r="DYH71" s="1124"/>
      <c r="DYI71" s="1124"/>
      <c r="DYJ71" s="412"/>
      <c r="DYK71" s="1124"/>
      <c r="DYL71" s="1124"/>
      <c r="DYM71" s="599"/>
      <c r="DYN71" s="608"/>
      <c r="DYO71" s="609"/>
      <c r="DYP71" s="412"/>
      <c r="DYQ71" s="1124"/>
      <c r="DYR71" s="236"/>
      <c r="DYS71" s="1124"/>
      <c r="DYT71" s="1124"/>
      <c r="DYW71" s="237"/>
      <c r="DZE71" s="238"/>
      <c r="DZH71" s="265"/>
      <c r="DZI71" s="265"/>
      <c r="DZT71" s="241"/>
      <c r="DZU71" s="241"/>
      <c r="DZV71" s="241"/>
      <c r="DZW71" s="241"/>
      <c r="DZX71" s="241"/>
      <c r="DZY71" s="241"/>
      <c r="DZZ71" s="241"/>
      <c r="EAA71" s="241"/>
      <c r="EAB71" s="241"/>
      <c r="EAC71" s="241"/>
      <c r="EAD71" s="241"/>
      <c r="EAE71" s="241"/>
      <c r="EAF71" s="241"/>
      <c r="EAG71" s="241"/>
      <c r="EAH71" s="241"/>
      <c r="EAI71" s="241"/>
      <c r="EAJ71" s="241"/>
      <c r="EAK71" s="241"/>
      <c r="EAL71" s="241"/>
      <c r="EAM71" s="241"/>
      <c r="EAN71" s="241"/>
      <c r="EAO71" s="241"/>
      <c r="EAP71" s="241"/>
      <c r="EAQ71" s="241"/>
      <c r="EAR71" s="241"/>
      <c r="EAS71" s="241"/>
      <c r="EAT71" s="241"/>
      <c r="EAU71" s="241"/>
      <c r="EAV71" s="241"/>
      <c r="EAW71" s="241"/>
      <c r="EAX71" s="241"/>
      <c r="EAY71" s="241"/>
      <c r="EAZ71" s="241"/>
      <c r="EBA71" s="241"/>
      <c r="EBB71" s="241"/>
      <c r="EBC71" s="241"/>
      <c r="EBD71" s="241"/>
      <c r="EBE71" s="241"/>
      <c r="EBG71" s="236"/>
      <c r="EBL71" s="599"/>
      <c r="EBM71" s="608"/>
      <c r="EBN71" s="609"/>
      <c r="EBP71" s="236"/>
      <c r="EBT71" s="238"/>
      <c r="ECC71" s="238"/>
      <c r="ECF71" s="1124"/>
      <c r="ECG71" s="1124"/>
      <c r="ECH71" s="412"/>
      <c r="ECI71" s="1124"/>
      <c r="ECJ71" s="1124"/>
      <c r="ECK71" s="599"/>
      <c r="ECL71" s="608"/>
      <c r="ECM71" s="609"/>
      <c r="ECN71" s="412"/>
      <c r="ECO71" s="1124"/>
      <c r="ECP71" s="236"/>
      <c r="ECQ71" s="1124"/>
      <c r="ECR71" s="1124"/>
      <c r="ECS71" s="1124"/>
      <c r="ECT71" s="1124"/>
      <c r="ECU71" s="237"/>
      <c r="ECV71" s="1124"/>
      <c r="ECW71" s="1124"/>
      <c r="ECX71" s="1124"/>
      <c r="ECY71" s="1124"/>
      <c r="ECZ71" s="1124"/>
      <c r="EDA71" s="1124"/>
      <c r="EDB71" s="1124"/>
      <c r="EDC71" s="238"/>
      <c r="EDD71" s="1124"/>
      <c r="EDE71" s="1124"/>
      <c r="EDG71" s="236"/>
      <c r="EDL71" s="599"/>
      <c r="EDM71" s="608"/>
      <c r="EDN71" s="609"/>
      <c r="EDP71" s="236"/>
      <c r="EDT71" s="238"/>
      <c r="EEC71" s="238"/>
      <c r="EEG71" s="236"/>
      <c r="EEL71" s="599"/>
      <c r="EEM71" s="608"/>
      <c r="EEN71" s="609"/>
      <c r="EEP71" s="236"/>
      <c r="EES71" s="241"/>
      <c r="EET71" s="241"/>
      <c r="EEU71" s="241"/>
      <c r="EEV71" s="241"/>
      <c r="EEW71" s="241"/>
      <c r="EEX71" s="241"/>
      <c r="EEY71" s="241"/>
      <c r="EEZ71" s="241"/>
      <c r="EFA71" s="241"/>
      <c r="EFB71" s="241"/>
      <c r="EFC71" s="241"/>
      <c r="EFD71" s="241"/>
      <c r="EFE71" s="241"/>
      <c r="EFF71" s="241"/>
      <c r="EFG71" s="241"/>
      <c r="EFH71" s="241"/>
      <c r="EFI71" s="241"/>
      <c r="EFJ71" s="241"/>
      <c r="EFK71" s="241"/>
      <c r="EFL71" s="241"/>
      <c r="EFM71" s="241"/>
      <c r="EFN71" s="241"/>
      <c r="EFO71" s="241"/>
      <c r="EFP71" s="241"/>
      <c r="EFQ71" s="241"/>
      <c r="EFR71" s="241"/>
      <c r="EFS71" s="241"/>
      <c r="EFT71" s="241"/>
      <c r="EFU71" s="241"/>
      <c r="EFV71" s="241"/>
      <c r="EFW71" s="241"/>
      <c r="EFX71" s="241"/>
      <c r="EFY71" s="241"/>
      <c r="EFZ71" s="241"/>
      <c r="EGA71" s="241"/>
      <c r="EGB71" s="241"/>
      <c r="EGC71" s="241"/>
      <c r="EGD71" s="241"/>
      <c r="EGE71" s="241"/>
      <c r="EGF71" s="241"/>
      <c r="EGG71" s="241"/>
      <c r="EGH71" s="241"/>
      <c r="EGI71" s="241"/>
      <c r="EGJ71" s="241"/>
      <c r="EGK71" s="241"/>
      <c r="EGL71" s="241"/>
      <c r="EGM71" s="241"/>
      <c r="EGN71" s="241"/>
      <c r="EGO71" s="241"/>
      <c r="EGP71" s="241"/>
      <c r="EGQ71" s="241"/>
      <c r="EGR71" s="226"/>
      <c r="EGS71" s="226"/>
      <c r="EGT71" s="226"/>
      <c r="EGU71" s="226"/>
      <c r="EGV71" s="226"/>
      <c r="EGW71" s="226"/>
      <c r="EGX71" s="226"/>
      <c r="EGY71" s="226"/>
      <c r="EGZ71" s="226"/>
      <c r="EHA71" s="226"/>
      <c r="EHB71" s="226"/>
      <c r="EHC71" s="226"/>
      <c r="EHD71" s="226"/>
      <c r="EHE71" s="226"/>
      <c r="EHF71" s="226"/>
      <c r="EHG71" s="226"/>
      <c r="EHH71" s="616"/>
      <c r="EHI71" s="616"/>
      <c r="EHJ71" s="226"/>
      <c r="EHK71" s="226"/>
      <c r="EHL71" s="226"/>
      <c r="EHM71" s="226"/>
      <c r="EHN71" s="226"/>
      <c r="EHO71" s="226"/>
      <c r="EHP71" s="226"/>
      <c r="EHQ71" s="226"/>
      <c r="EHR71" s="226"/>
      <c r="EHS71" s="226"/>
      <c r="EHT71" s="226"/>
      <c r="EHU71" s="226"/>
      <c r="EHV71" s="226"/>
      <c r="EHW71" s="226"/>
      <c r="EHX71" s="1124"/>
      <c r="EHY71" s="1124"/>
      <c r="EHZ71" s="412"/>
      <c r="EIA71" s="1124"/>
      <c r="EIB71" s="1124"/>
      <c r="EIC71" s="599"/>
      <c r="EID71" s="608"/>
      <c r="EIE71" s="609"/>
      <c r="EIF71" s="412"/>
      <c r="EIG71" s="1124"/>
      <c r="EIH71" s="236"/>
      <c r="EII71" s="1124"/>
      <c r="EIJ71" s="1124"/>
      <c r="EIK71" s="1124"/>
      <c r="EIL71" s="1124"/>
      <c r="EIM71" s="237"/>
      <c r="EIN71" s="1124"/>
      <c r="EIO71" s="1124"/>
      <c r="EIP71" s="1124"/>
      <c r="EIQ71" s="1124"/>
      <c r="EIR71" s="1124"/>
      <c r="EIS71" s="1124"/>
      <c r="EIT71" s="1124"/>
      <c r="EIU71" s="238"/>
      <c r="EIV71" s="1124"/>
      <c r="EIW71" s="1124"/>
      <c r="EIY71" s="236"/>
      <c r="EJD71" s="599"/>
      <c r="EJE71" s="608"/>
      <c r="EJF71" s="609"/>
      <c r="EJH71" s="236"/>
      <c r="EJL71" s="238"/>
      <c r="EJU71" s="238"/>
      <c r="EJY71" s="236"/>
      <c r="EKD71" s="599"/>
      <c r="EKE71" s="608"/>
      <c r="EKF71" s="609"/>
      <c r="EKH71" s="236"/>
      <c r="EMN71" s="236"/>
      <c r="EMS71" s="599"/>
      <c r="EMT71" s="608"/>
      <c r="EMU71" s="609"/>
      <c r="EMW71" s="236"/>
      <c r="ENA71" s="238"/>
      <c r="ENJ71" s="238"/>
      <c r="ENM71" s="1124"/>
      <c r="ENN71" s="1124"/>
      <c r="ENO71" s="412"/>
      <c r="ENP71" s="1124"/>
      <c r="ENQ71" s="1124"/>
      <c r="ENR71" s="599"/>
      <c r="ENS71" s="608"/>
      <c r="ENT71" s="609"/>
      <c r="ENU71" s="412"/>
      <c r="ENV71" s="1124"/>
      <c r="ENW71" s="236"/>
      <c r="ENX71" s="1124"/>
      <c r="ENY71" s="1124"/>
      <c r="ENZ71" s="1124"/>
      <c r="EOA71" s="1124"/>
      <c r="EOB71" s="237"/>
      <c r="EOC71" s="1124"/>
      <c r="EOD71" s="1124"/>
      <c r="EOE71" s="1124"/>
      <c r="EOF71" s="1124"/>
      <c r="EOG71" s="1124"/>
      <c r="EOH71" s="1124"/>
      <c r="EOI71" s="1124"/>
      <c r="EOJ71" s="238"/>
      <c r="EOK71" s="1124"/>
      <c r="EOL71" s="1124"/>
      <c r="EOM71" s="265"/>
      <c r="EON71" s="265"/>
      <c r="EOO71" s="1124"/>
      <c r="EOX71" s="792"/>
      <c r="EOY71" s="792"/>
      <c r="EOZ71" s="792"/>
      <c r="EPA71" s="792"/>
      <c r="EPB71" s="792"/>
      <c r="EPC71" s="792"/>
      <c r="EPD71" s="792"/>
      <c r="EPE71" s="792"/>
      <c r="EPF71" s="792"/>
      <c r="EPG71" s="792"/>
      <c r="EPH71" s="792"/>
      <c r="EPI71" s="792"/>
      <c r="EPJ71" s="792"/>
      <c r="EPK71" s="792"/>
      <c r="EPL71" s="792"/>
      <c r="EPM71" s="792"/>
      <c r="EPN71" s="792"/>
      <c r="EPS71" s="265"/>
      <c r="EPT71" s="265"/>
      <c r="EQE71" s="1124"/>
      <c r="EQF71" s="1124"/>
      <c r="EQG71" s="412"/>
      <c r="EQH71" s="1124"/>
      <c r="EQI71" s="1124"/>
      <c r="EQJ71" s="599"/>
      <c r="EQK71" s="608"/>
      <c r="EQL71" s="609"/>
      <c r="EQM71" s="412"/>
      <c r="EQN71" s="1124"/>
      <c r="EQO71" s="236"/>
      <c r="EQP71" s="1124"/>
      <c r="EQQ71" s="1124"/>
      <c r="EQR71" s="1124"/>
      <c r="EQS71" s="1124"/>
      <c r="EQT71" s="237"/>
      <c r="EQU71" s="1124"/>
      <c r="EQV71" s="1124"/>
      <c r="EQW71" s="1124"/>
      <c r="EQX71" s="1124"/>
      <c r="EQY71" s="1124"/>
      <c r="EQZ71" s="1124"/>
      <c r="ERA71" s="1124"/>
      <c r="ERB71" s="238"/>
      <c r="ERC71" s="1124"/>
      <c r="ERD71" s="1124"/>
      <c r="ERE71" s="265"/>
      <c r="ERF71" s="265"/>
      <c r="ERG71" s="1124"/>
      <c r="ERH71" s="1124"/>
      <c r="ERI71" s="1124"/>
      <c r="ERJ71" s="1124"/>
      <c r="ERK71" s="1124"/>
      <c r="ERL71" s="1124"/>
      <c r="ERM71" s="1124"/>
      <c r="ERN71" s="1124"/>
      <c r="ERO71" s="1124"/>
      <c r="ERP71" s="1124"/>
      <c r="ERU71" s="271"/>
      <c r="ERV71" s="1664"/>
      <c r="ERW71" s="1664"/>
      <c r="ERX71" s="227"/>
      <c r="ETA71" s="1518"/>
      <c r="ETB71" s="1518"/>
      <c r="ETC71" s="1518"/>
      <c r="ETD71" s="1518"/>
      <c r="ETE71" s="1518"/>
      <c r="ETF71" s="1518"/>
    </row>
    <row r="72" spans="1:3906" ht="15" customHeight="1">
      <c r="B72" s="1518"/>
      <c r="C72" s="1518"/>
      <c r="D72" s="1518"/>
      <c r="E72" s="1518"/>
      <c r="F72" s="1518"/>
      <c r="G72" s="1518"/>
      <c r="J72" s="1310"/>
      <c r="K72" s="1310"/>
      <c r="L72" s="1310"/>
      <c r="M72" s="1310"/>
      <c r="N72" s="1310"/>
      <c r="O72" s="1310"/>
      <c r="P72" s="1310"/>
      <c r="Q72" s="1310"/>
      <c r="R72" s="1310"/>
      <c r="S72" s="1310"/>
      <c r="T72" s="1310"/>
      <c r="U72" s="1310"/>
      <c r="V72" s="1310"/>
      <c r="W72" s="1310"/>
      <c r="X72" s="1310"/>
      <c r="Y72" s="1310"/>
      <c r="Z72" s="1310"/>
      <c r="AA72" s="1310"/>
      <c r="AD72" s="1664"/>
      <c r="AE72" s="1664"/>
      <c r="AF72" s="413"/>
      <c r="BC72" s="412"/>
      <c r="BF72" s="599"/>
      <c r="BI72" s="412"/>
      <c r="BK72" s="236"/>
      <c r="BP72" s="237"/>
      <c r="BX72" s="238"/>
      <c r="CA72" s="265"/>
      <c r="CB72" s="265"/>
      <c r="CM72" s="1124"/>
      <c r="CN72" s="1124"/>
      <c r="CO72" s="412"/>
      <c r="CP72" s="1124"/>
      <c r="CQ72" s="1124"/>
      <c r="CR72" s="599"/>
      <c r="CS72" s="1124"/>
      <c r="CT72" s="1124"/>
      <c r="CU72" s="412"/>
      <c r="CV72" s="1124"/>
      <c r="CW72" s="236"/>
      <c r="CX72" s="1124"/>
      <c r="CY72" s="1124"/>
      <c r="DB72" s="237"/>
      <c r="DJ72" s="238"/>
      <c r="DM72" s="265"/>
      <c r="DN72" s="265"/>
      <c r="EE72" s="1124"/>
      <c r="EF72" s="1124"/>
      <c r="EG72" s="1124"/>
      <c r="EH72" s="1124"/>
      <c r="EI72" s="1124"/>
      <c r="EJ72" s="1124"/>
      <c r="EK72" s="1124"/>
      <c r="EL72" s="1124"/>
      <c r="EM72" s="1124"/>
      <c r="EN72" s="1124"/>
      <c r="EO72" s="1124"/>
      <c r="EP72" s="1124"/>
      <c r="EQ72" s="412"/>
      <c r="ER72" s="1124"/>
      <c r="ES72" s="1124"/>
      <c r="ET72" s="599"/>
      <c r="EU72" s="1124"/>
      <c r="EV72" s="1124"/>
      <c r="EW72" s="412"/>
      <c r="EX72" s="1124"/>
      <c r="EY72" s="236"/>
      <c r="EZ72" s="1124"/>
      <c r="FA72" s="1124"/>
      <c r="FB72" s="1124"/>
      <c r="FC72" s="1124"/>
      <c r="FD72" s="237"/>
      <c r="FE72" s="1124"/>
      <c r="FF72" s="1124"/>
      <c r="FG72" s="1124"/>
      <c r="FH72" s="1124"/>
      <c r="FI72" s="1124"/>
      <c r="FJ72" s="1124"/>
      <c r="FK72" s="1124"/>
      <c r="FL72" s="238"/>
      <c r="FM72" s="1124"/>
      <c r="FN72" s="1124"/>
      <c r="FO72" s="265"/>
      <c r="FP72" s="265"/>
      <c r="FQ72" s="1124"/>
      <c r="FR72" s="1124"/>
      <c r="FS72" s="1124"/>
      <c r="FT72" s="1124"/>
      <c r="FU72" s="1124"/>
      <c r="FV72" s="1124"/>
      <c r="FW72" s="1124"/>
      <c r="FX72" s="1124"/>
      <c r="FY72" s="1124"/>
      <c r="FZ72" s="1124"/>
      <c r="GA72" s="1124"/>
      <c r="GB72" s="1124"/>
      <c r="GC72" s="1124"/>
      <c r="GD72" s="1124"/>
      <c r="GE72" s="1124"/>
      <c r="GF72" s="1124"/>
      <c r="GG72" s="1124"/>
      <c r="GH72" s="1124"/>
      <c r="GI72" s="1124"/>
      <c r="GJ72" s="1124"/>
      <c r="GK72" s="1124"/>
      <c r="GL72" s="1124"/>
      <c r="GM72" s="1124"/>
      <c r="GN72" s="1124"/>
      <c r="GO72" s="1124"/>
      <c r="GP72" s="1124"/>
      <c r="GQ72" s="1124"/>
      <c r="GR72" s="1124"/>
      <c r="GS72" s="412"/>
      <c r="GT72" s="1124"/>
      <c r="GU72" s="1124"/>
      <c r="GV72" s="599"/>
      <c r="GW72" s="1124"/>
      <c r="GX72" s="1124"/>
      <c r="GY72" s="412"/>
      <c r="GZ72" s="1124"/>
      <c r="HA72" s="236"/>
      <c r="HB72" s="1124"/>
      <c r="HC72" s="1124"/>
      <c r="HD72" s="1124"/>
      <c r="HE72" s="1124"/>
      <c r="HF72" s="237"/>
      <c r="HG72" s="1124"/>
      <c r="HH72" s="1124"/>
      <c r="HI72" s="1124"/>
      <c r="HJ72" s="1124"/>
      <c r="HK72" s="1124"/>
      <c r="HL72" s="1124"/>
      <c r="HM72" s="1124"/>
      <c r="HN72" s="238"/>
      <c r="HO72" s="1124"/>
      <c r="HP72" s="1124"/>
      <c r="HQ72" s="265"/>
      <c r="HR72" s="265"/>
      <c r="HS72" s="1124"/>
      <c r="HT72" s="1124"/>
      <c r="HU72" s="1124"/>
      <c r="HV72" s="1124"/>
      <c r="HW72" s="1124"/>
      <c r="HX72" s="1124"/>
      <c r="HY72" s="1124"/>
      <c r="HZ72" s="1124"/>
      <c r="IA72" s="1124"/>
      <c r="IB72" s="1124"/>
      <c r="IC72" s="1124"/>
      <c r="ID72" s="1124"/>
      <c r="IE72" s="1124"/>
      <c r="IF72" s="1124"/>
      <c r="IG72" s="1124"/>
      <c r="IH72" s="1124"/>
      <c r="II72" s="1124"/>
      <c r="IJ72" s="1124"/>
      <c r="IK72" s="1124"/>
      <c r="IL72" s="1124"/>
      <c r="IM72" s="1124"/>
      <c r="IN72" s="1124"/>
      <c r="IO72" s="1124"/>
      <c r="IP72" s="1124"/>
      <c r="IQ72" s="1124"/>
      <c r="IR72" s="1124"/>
      <c r="IS72" s="1124"/>
      <c r="IT72" s="1124"/>
      <c r="IU72" s="412"/>
      <c r="IV72" s="1124"/>
      <c r="IW72" s="1124"/>
      <c r="IX72" s="599"/>
      <c r="IY72" s="1124"/>
      <c r="IZ72" s="1124"/>
      <c r="JA72" s="412"/>
      <c r="JB72" s="1124"/>
      <c r="JC72" s="236"/>
      <c r="JD72" s="1124"/>
      <c r="JE72" s="1124"/>
      <c r="JF72" s="1124"/>
      <c r="JG72" s="1124"/>
      <c r="JH72" s="237"/>
      <c r="JI72" s="1124"/>
      <c r="JJ72" s="1124"/>
      <c r="JK72" s="1124"/>
      <c r="JL72" s="1124"/>
      <c r="JM72" s="1124"/>
      <c r="JN72" s="1124"/>
      <c r="JO72" s="1124"/>
      <c r="JP72" s="238"/>
      <c r="JQ72" s="1124"/>
      <c r="JR72" s="1124"/>
      <c r="JS72" s="265"/>
      <c r="JT72" s="265"/>
      <c r="JU72" s="1124"/>
      <c r="JV72" s="1124"/>
      <c r="JW72" s="1124"/>
      <c r="JX72" s="1124"/>
      <c r="JY72" s="1124"/>
      <c r="JZ72" s="1124"/>
      <c r="KA72" s="1124"/>
      <c r="KB72" s="1124"/>
      <c r="KC72" s="1124"/>
      <c r="KD72" s="1124"/>
      <c r="KE72" s="1124"/>
      <c r="KF72" s="1124"/>
      <c r="KG72" s="1124"/>
      <c r="KH72" s="1124"/>
      <c r="KI72" s="1124"/>
      <c r="KJ72" s="1124"/>
      <c r="KK72" s="1124"/>
      <c r="KL72" s="1124"/>
      <c r="KM72" s="1124"/>
      <c r="KN72" s="1124"/>
      <c r="KO72" s="1124"/>
      <c r="KP72" s="1124"/>
      <c r="KQ72" s="1124"/>
      <c r="KR72" s="1124"/>
      <c r="KS72" s="1124"/>
      <c r="KT72" s="1124"/>
      <c r="KU72" s="1124"/>
      <c r="KV72" s="1124"/>
      <c r="KW72" s="412"/>
      <c r="KX72" s="1124"/>
      <c r="KY72" s="1124"/>
      <c r="KZ72" s="599"/>
      <c r="LA72" s="1124"/>
      <c r="LB72" s="1124"/>
      <c r="LC72" s="412"/>
      <c r="LD72" s="1124"/>
      <c r="LE72" s="236"/>
      <c r="LF72" s="1124"/>
      <c r="LG72" s="1124"/>
      <c r="LH72" s="1124"/>
      <c r="LI72" s="1124"/>
      <c r="LJ72" s="237"/>
      <c r="LK72" s="1124"/>
      <c r="LL72" s="1124"/>
      <c r="LM72" s="1124"/>
      <c r="LN72" s="1124"/>
      <c r="LO72" s="1124"/>
      <c r="LP72" s="1124"/>
      <c r="LQ72" s="1124"/>
      <c r="LR72" s="238"/>
      <c r="LS72" s="1124"/>
      <c r="LT72" s="1124"/>
      <c r="LU72" s="265"/>
      <c r="LV72" s="265"/>
      <c r="LW72" s="1124"/>
      <c r="LX72" s="1124"/>
      <c r="LY72" s="1124"/>
      <c r="LZ72" s="1124"/>
      <c r="MA72" s="1124"/>
      <c r="MB72" s="1124"/>
      <c r="MC72" s="1124"/>
      <c r="MD72" s="1124"/>
      <c r="ME72" s="1124"/>
      <c r="MF72" s="1124"/>
      <c r="MG72" s="1124"/>
      <c r="MH72" s="1124"/>
      <c r="MI72" s="1124"/>
      <c r="MJ72" s="1124"/>
      <c r="MK72" s="1124"/>
      <c r="ML72" s="1124"/>
      <c r="MM72" s="1124"/>
      <c r="MN72" s="1124"/>
      <c r="MO72" s="1124"/>
      <c r="MP72" s="1124"/>
      <c r="MQ72" s="1124"/>
      <c r="MR72" s="1124"/>
      <c r="MS72" s="1124"/>
      <c r="MT72" s="1124"/>
      <c r="MU72" s="1124"/>
      <c r="MV72" s="1124"/>
      <c r="MW72" s="1124"/>
      <c r="MX72" s="1124"/>
      <c r="MY72" s="412"/>
      <c r="MZ72" s="1124"/>
      <c r="NA72" s="1124"/>
      <c r="NB72" s="599"/>
      <c r="NC72" s="1124"/>
      <c r="ND72" s="1124"/>
      <c r="NE72" s="412"/>
      <c r="NF72" s="1124"/>
      <c r="NG72" s="236"/>
      <c r="NH72" s="1124"/>
      <c r="NI72" s="1124"/>
      <c r="NJ72" s="1124"/>
      <c r="NK72" s="1124"/>
      <c r="NL72" s="237"/>
      <c r="NM72" s="1124"/>
      <c r="NN72" s="1124"/>
      <c r="NO72" s="1124"/>
      <c r="NP72" s="1124"/>
      <c r="NQ72" s="1124"/>
      <c r="NR72" s="1124"/>
      <c r="NS72" s="1124"/>
      <c r="NT72" s="238"/>
      <c r="NU72" s="1124"/>
      <c r="NV72" s="1124"/>
      <c r="NW72" s="265"/>
      <c r="NX72" s="265"/>
      <c r="NY72" s="1124"/>
      <c r="NZ72" s="1124"/>
      <c r="OA72" s="1124"/>
      <c r="OB72" s="1124"/>
      <c r="OC72" s="1124"/>
      <c r="OD72" s="1124"/>
      <c r="OE72" s="1124"/>
      <c r="OF72" s="1124"/>
      <c r="OG72" s="1124"/>
      <c r="OH72" s="1124"/>
      <c r="OI72" s="1124"/>
      <c r="OJ72" s="1124"/>
      <c r="OK72" s="412"/>
      <c r="OL72" s="1124"/>
      <c r="OM72" s="1124"/>
      <c r="ON72" s="599"/>
      <c r="OO72" s="1124"/>
      <c r="OP72" s="1124"/>
      <c r="OQ72" s="412"/>
      <c r="OR72" s="1124"/>
      <c r="OS72" s="236"/>
      <c r="OT72" s="1124"/>
      <c r="OU72" s="1124"/>
      <c r="OV72" s="1124"/>
      <c r="OW72" s="1124"/>
      <c r="OX72" s="237"/>
      <c r="OY72" s="1124"/>
      <c r="OZ72" s="1124"/>
      <c r="PA72" s="1124"/>
      <c r="PF72" s="1516" t="s">
        <v>639</v>
      </c>
      <c r="PG72" s="1516"/>
      <c r="PI72" s="265"/>
      <c r="PJ72" s="265"/>
      <c r="PM72" s="1124"/>
      <c r="PN72" s="1124"/>
      <c r="PO72" s="1124"/>
      <c r="PP72" s="1124"/>
      <c r="PQ72" s="1124"/>
      <c r="PR72" s="1124"/>
      <c r="PS72" s="1124"/>
      <c r="PT72" s="1124"/>
      <c r="PU72" s="1124"/>
      <c r="PV72" s="1124"/>
      <c r="PW72" s="412"/>
      <c r="PX72" s="1124"/>
      <c r="PY72" s="1124"/>
      <c r="PZ72" s="599"/>
      <c r="QA72" s="1124"/>
      <c r="QB72" s="1124"/>
      <c r="QC72" s="412"/>
      <c r="QD72" s="1124"/>
      <c r="QE72" s="236"/>
      <c r="QF72" s="1124"/>
      <c r="QG72" s="1124"/>
      <c r="QH72" s="1124"/>
      <c r="QI72" s="1124"/>
      <c r="QJ72" s="237"/>
      <c r="QK72" s="1124"/>
      <c r="QL72" s="1124"/>
      <c r="QM72" s="1124"/>
      <c r="QN72" s="1124"/>
      <c r="QO72" s="1124"/>
      <c r="QP72" s="1124"/>
      <c r="QQ72" s="1124"/>
      <c r="QR72" s="238"/>
      <c r="QS72" s="1124"/>
      <c r="QT72" s="1124"/>
      <c r="QU72" s="265"/>
      <c r="QV72" s="265"/>
      <c r="QW72" s="1124"/>
      <c r="QX72" s="1124"/>
      <c r="QY72" s="1124"/>
      <c r="QZ72" s="1124"/>
      <c r="RA72" s="1124"/>
      <c r="RB72" s="1124"/>
      <c r="RC72" s="1124"/>
      <c r="RD72" s="1124"/>
      <c r="RE72" s="1124"/>
      <c r="RF72" s="1124"/>
      <c r="RG72" s="1124"/>
      <c r="RH72" s="1124"/>
      <c r="RI72" s="1124"/>
      <c r="RJ72" s="1124"/>
      <c r="RK72" s="1124"/>
      <c r="RL72" s="1124"/>
      <c r="RM72" s="1124"/>
      <c r="RN72" s="1124"/>
      <c r="RO72" s="1124"/>
      <c r="RP72" s="1124"/>
      <c r="RQ72" s="1124"/>
      <c r="RR72" s="1124"/>
      <c r="RS72" s="1124"/>
      <c r="RT72" s="1124"/>
      <c r="RU72" s="1124"/>
      <c r="RV72" s="1124"/>
      <c r="RW72" s="1124"/>
      <c r="RX72" s="1124"/>
      <c r="RY72" s="412"/>
      <c r="RZ72" s="1124"/>
      <c r="SA72" s="1124"/>
      <c r="SB72" s="599"/>
      <c r="SC72" s="1124"/>
      <c r="SD72" s="1124"/>
      <c r="SE72" s="412"/>
      <c r="SF72" s="1124"/>
      <c r="SG72" s="236"/>
      <c r="SH72" s="1124"/>
      <c r="SI72" s="1124"/>
      <c r="SJ72" s="1124"/>
      <c r="SK72" s="1124"/>
      <c r="SL72" s="237"/>
      <c r="SM72" s="1124"/>
      <c r="SN72" s="1124"/>
      <c r="SO72" s="1124"/>
      <c r="SP72" s="1124"/>
      <c r="SQ72" s="1124"/>
      <c r="SR72" s="1124"/>
      <c r="SS72" s="1124"/>
      <c r="ST72" s="238"/>
      <c r="SU72" s="1124"/>
      <c r="SV72" s="1124"/>
      <c r="SW72" s="265"/>
      <c r="SX72" s="265"/>
      <c r="SY72" s="1124"/>
      <c r="SZ72" s="1124"/>
      <c r="TA72" s="1124"/>
      <c r="TB72" s="1124"/>
      <c r="TC72" s="1124"/>
      <c r="TD72" s="1124"/>
      <c r="TE72" s="1124"/>
      <c r="TF72" s="1124"/>
      <c r="TG72" s="1124"/>
      <c r="TH72" s="1124"/>
      <c r="TI72" s="1124"/>
      <c r="TJ72" s="1124"/>
      <c r="TK72" s="1124"/>
      <c r="TL72" s="1124"/>
      <c r="TM72" s="1124"/>
      <c r="TN72" s="1124"/>
      <c r="TO72" s="1124"/>
      <c r="TP72" s="1124"/>
      <c r="TQ72" s="1124"/>
      <c r="TR72" s="1124"/>
      <c r="TS72" s="1124"/>
      <c r="TT72" s="1124"/>
      <c r="TU72" s="1124"/>
      <c r="TV72" s="1124"/>
      <c r="TW72" s="1124"/>
      <c r="TX72" s="1124"/>
      <c r="TY72" s="1124"/>
      <c r="TZ72" s="1124"/>
      <c r="UA72" s="412"/>
      <c r="UB72" s="1124"/>
      <c r="UC72" s="1124"/>
      <c r="UD72" s="599"/>
      <c r="UE72" s="1124"/>
      <c r="UF72" s="1124"/>
      <c r="UG72" s="412"/>
      <c r="UH72" s="1124"/>
      <c r="UI72" s="236"/>
      <c r="UJ72" s="1124"/>
      <c r="UK72" s="1124"/>
      <c r="UL72" s="1124"/>
      <c r="UM72" s="1124"/>
      <c r="UN72" s="237"/>
      <c r="UO72" s="1124"/>
      <c r="UP72" s="1124"/>
      <c r="UQ72" s="1124"/>
      <c r="UR72" s="1124"/>
      <c r="US72" s="1124"/>
      <c r="UT72" s="1124"/>
      <c r="UU72" s="1124"/>
      <c r="UV72" s="238"/>
      <c r="UW72" s="1124"/>
      <c r="UX72" s="1124"/>
      <c r="UY72" s="265"/>
      <c r="UZ72" s="265"/>
      <c r="VA72" s="1124"/>
      <c r="VB72" s="1124"/>
      <c r="VC72" s="1124"/>
      <c r="VD72" s="1124"/>
      <c r="VE72" s="1124"/>
      <c r="VF72" s="1124"/>
      <c r="VG72" s="1124"/>
      <c r="VH72" s="1124"/>
      <c r="VI72" s="1124"/>
      <c r="VJ72" s="1124"/>
      <c r="VK72" s="1124"/>
      <c r="VL72" s="1124"/>
      <c r="VM72" s="1124"/>
      <c r="VN72" s="1124"/>
      <c r="VO72" s="1124"/>
      <c r="VP72" s="1124"/>
      <c r="VQ72" s="1124"/>
      <c r="VR72" s="1124"/>
      <c r="VS72" s="1124"/>
      <c r="VT72" s="1124"/>
      <c r="VU72" s="1124"/>
      <c r="VV72" s="1124"/>
      <c r="VW72" s="1124"/>
      <c r="VX72" s="1124"/>
      <c r="VY72" s="1124"/>
      <c r="VZ72" s="1124"/>
      <c r="WA72" s="1124"/>
      <c r="WB72" s="1124"/>
      <c r="WC72" s="412"/>
      <c r="WD72" s="1124"/>
      <c r="WE72" s="1124"/>
      <c r="WF72" s="599"/>
      <c r="WG72" s="1124"/>
      <c r="WH72" s="1124"/>
      <c r="WI72" s="412"/>
      <c r="WJ72" s="1124"/>
      <c r="WK72" s="236"/>
      <c r="WL72" s="1124"/>
      <c r="WM72" s="1124"/>
      <c r="WN72" s="1124"/>
      <c r="WO72" s="1124"/>
      <c r="WP72" s="237"/>
      <c r="WQ72" s="1124"/>
      <c r="WR72" s="1124"/>
      <c r="WS72" s="1124"/>
      <c r="WT72" s="1124"/>
      <c r="WU72" s="1124"/>
      <c r="WV72" s="1124"/>
      <c r="WW72" s="1124"/>
      <c r="WX72" s="238"/>
      <c r="WY72" s="1124"/>
      <c r="WZ72" s="1124"/>
      <c r="XA72" s="265"/>
      <c r="XB72" s="265"/>
      <c r="XC72" s="1124"/>
      <c r="XD72" s="1124"/>
      <c r="XE72" s="1124"/>
      <c r="XF72" s="1124"/>
      <c r="XG72" s="1124"/>
      <c r="XH72" s="1124"/>
      <c r="XI72" s="1124"/>
      <c r="XJ72" s="1124"/>
      <c r="XK72" s="1124"/>
      <c r="XL72" s="1124"/>
      <c r="XM72" s="1124"/>
      <c r="XN72" s="1124"/>
      <c r="XO72" s="1124"/>
      <c r="XP72" s="1124"/>
      <c r="XQ72" s="1124"/>
      <c r="XR72" s="1124"/>
      <c r="XS72" s="1124"/>
      <c r="XT72" s="1124"/>
      <c r="XU72" s="1124"/>
      <c r="XV72" s="1124"/>
      <c r="XW72" s="1124"/>
      <c r="XX72" s="1124"/>
      <c r="XY72" s="1124"/>
      <c r="XZ72" s="1124"/>
      <c r="YA72" s="1124"/>
      <c r="YB72" s="1124"/>
      <c r="YC72" s="1124"/>
      <c r="YD72" s="1124"/>
      <c r="YE72" s="412"/>
      <c r="YF72" s="1124"/>
      <c r="YG72" s="1124"/>
      <c r="YH72" s="599"/>
      <c r="YI72" s="1124"/>
      <c r="YJ72" s="1124"/>
      <c r="YK72" s="412"/>
      <c r="YL72" s="1124"/>
      <c r="YM72" s="236"/>
      <c r="YN72" s="1124"/>
      <c r="YO72" s="1124"/>
      <c r="YP72" s="1124"/>
      <c r="YQ72" s="1124"/>
      <c r="YR72" s="237"/>
      <c r="YS72" s="1124"/>
      <c r="YT72" s="1124"/>
      <c r="YU72" s="1124"/>
      <c r="YV72" s="1124"/>
      <c r="YW72" s="1124"/>
      <c r="YX72" s="1124"/>
      <c r="YY72" s="1124"/>
      <c r="YZ72" s="238"/>
      <c r="ZA72" s="1124"/>
      <c r="ZB72" s="1124"/>
      <c r="ZC72" s="265"/>
      <c r="ZD72" s="265"/>
      <c r="ZE72" s="1124"/>
      <c r="ZF72" s="1124"/>
      <c r="ZG72" s="1124"/>
      <c r="ZH72" s="1124"/>
      <c r="ZI72" s="1124"/>
      <c r="ZJ72" s="1124"/>
      <c r="ZK72" s="1124"/>
      <c r="ZL72" s="1124"/>
      <c r="ZM72" s="1124"/>
      <c r="ZN72" s="1124"/>
      <c r="ZO72" s="1124"/>
      <c r="ZP72" s="1124"/>
      <c r="ZQ72" s="1124"/>
      <c r="ZR72" s="1124"/>
      <c r="ZS72" s="1124"/>
      <c r="ZT72" s="1124"/>
      <c r="ZU72" s="1124"/>
      <c r="ZV72" s="1124"/>
      <c r="ZW72" s="1124"/>
      <c r="ZX72" s="1124"/>
      <c r="ZY72" s="1124"/>
      <c r="ZZ72" s="1124"/>
      <c r="AAA72" s="1124"/>
      <c r="AAB72" s="1124"/>
      <c r="AAC72" s="1124"/>
      <c r="AAD72" s="1124"/>
      <c r="AAE72" s="1124"/>
      <c r="AAF72" s="1124"/>
      <c r="AAG72" s="412"/>
      <c r="AAH72" s="1124"/>
      <c r="AAI72" s="1124"/>
      <c r="AAJ72" s="599"/>
      <c r="AAK72" s="1124"/>
      <c r="AAL72" s="1124"/>
      <c r="AAM72" s="412"/>
      <c r="AAN72" s="1124"/>
      <c r="AAO72" s="236"/>
      <c r="AAP72" s="1124"/>
      <c r="AAQ72" s="1124"/>
      <c r="AAR72" s="1124"/>
      <c r="AAS72" s="1124"/>
      <c r="AAT72" s="237"/>
      <c r="AAU72" s="1124"/>
      <c r="AAV72" s="1124"/>
      <c r="AAW72" s="1124"/>
      <c r="AAX72" s="1124"/>
      <c r="AAY72" s="1124"/>
      <c r="AAZ72" s="1124"/>
      <c r="ABA72" s="1124"/>
      <c r="ABB72" s="238"/>
      <c r="ABC72" s="1124"/>
      <c r="ABD72" s="1124"/>
      <c r="ABE72" s="265"/>
      <c r="ABF72" s="265"/>
      <c r="ABG72" s="1124"/>
      <c r="ABH72" s="1124"/>
      <c r="ABI72" s="1124"/>
      <c r="ABJ72" s="1124"/>
      <c r="ABK72" s="1124"/>
      <c r="ABL72" s="1124"/>
      <c r="ABM72" s="1124"/>
      <c r="ABN72" s="1124"/>
      <c r="ABO72" s="1124"/>
      <c r="ABP72" s="1124"/>
      <c r="ABQ72" s="1124"/>
      <c r="ABR72" s="1124"/>
      <c r="ABS72" s="1124"/>
      <c r="ABT72" s="1124"/>
      <c r="ABU72" s="1124"/>
      <c r="ABV72" s="1124"/>
      <c r="ABW72" s="1124"/>
      <c r="ABX72" s="1124"/>
      <c r="ABY72" s="1124"/>
      <c r="ABZ72" s="1124"/>
      <c r="ACA72" s="1124"/>
      <c r="ACB72" s="1124"/>
      <c r="ACC72" s="1124"/>
      <c r="ACD72" s="1124"/>
      <c r="ACE72" s="1124"/>
      <c r="ACF72" s="1124"/>
      <c r="ACG72" s="1124"/>
      <c r="ACH72" s="1124"/>
      <c r="ACI72" s="412"/>
      <c r="ACJ72" s="1124"/>
      <c r="ACK72" s="1124"/>
      <c r="ACL72" s="599"/>
      <c r="ACM72" s="1124"/>
      <c r="ACN72" s="1124"/>
      <c r="ACO72" s="412"/>
      <c r="ACP72" s="1124"/>
      <c r="ACQ72" s="236"/>
      <c r="ACR72" s="1124"/>
      <c r="ACS72" s="1124"/>
      <c r="ACT72" s="1124"/>
      <c r="ACU72" s="1124"/>
      <c r="ACV72" s="237"/>
      <c r="ACW72" s="1124"/>
      <c r="ACX72" s="1124"/>
      <c r="ACY72" s="1124"/>
      <c r="ACZ72" s="1124"/>
      <c r="ADA72" s="1124"/>
      <c r="ADB72" s="1124"/>
      <c r="ADC72" s="1124"/>
      <c r="ADD72" s="238"/>
      <c r="ADE72" s="1124"/>
      <c r="ADF72" s="1124"/>
      <c r="ADG72" s="265"/>
      <c r="ADH72" s="265"/>
      <c r="ADI72" s="1124"/>
      <c r="ADJ72" s="1124"/>
      <c r="ADK72" s="1124"/>
      <c r="ADL72" s="1124"/>
      <c r="ADM72" s="1124"/>
      <c r="ADN72" s="1124"/>
      <c r="ADO72" s="1124"/>
      <c r="ADP72" s="1124"/>
      <c r="ADQ72" s="1124"/>
      <c r="ADR72" s="1124"/>
      <c r="ADS72" s="1124"/>
      <c r="ADT72" s="1124"/>
      <c r="ADU72" s="1124"/>
      <c r="ADV72" s="1124"/>
      <c r="ADW72" s="1124"/>
      <c r="ADX72" s="1124"/>
      <c r="ADY72" s="1124"/>
      <c r="ADZ72" s="1124"/>
      <c r="AEA72" s="1124"/>
      <c r="AEB72" s="1124"/>
      <c r="AEC72" s="1124"/>
      <c r="AED72" s="1124"/>
      <c r="AEE72" s="1124"/>
      <c r="AEF72" s="1124"/>
      <c r="AEG72" s="1124"/>
      <c r="AEH72" s="1124"/>
      <c r="AEI72" s="1124"/>
      <c r="AEJ72" s="1124"/>
      <c r="AEK72" s="412"/>
      <c r="AEL72" s="1124"/>
      <c r="AEM72" s="1124"/>
      <c r="AEN72" s="599"/>
      <c r="AEO72" s="1124"/>
      <c r="AEP72" s="1124"/>
      <c r="AEQ72" s="412"/>
      <c r="AER72" s="1124"/>
      <c r="AES72" s="236"/>
      <c r="AET72" s="1124"/>
      <c r="AEU72" s="1124"/>
      <c r="AEV72" s="1124"/>
      <c r="AEW72" s="1124"/>
      <c r="AEX72" s="237"/>
      <c r="AEY72" s="1124"/>
      <c r="AEZ72" s="1124"/>
      <c r="AFA72" s="1124"/>
      <c r="AFB72" s="1124"/>
      <c r="AFC72" s="1124"/>
      <c r="AFD72" s="1124"/>
      <c r="AFE72" s="1124"/>
      <c r="AFF72" s="238"/>
      <c r="AFG72" s="1124"/>
      <c r="AFH72" s="1124"/>
      <c r="AFI72" s="265"/>
      <c r="AFJ72" s="265"/>
      <c r="AFK72" s="1124"/>
      <c r="AFL72" s="1124"/>
      <c r="AFM72" s="1124"/>
      <c r="AFN72" s="1124"/>
      <c r="AFO72" s="1124"/>
      <c r="AFP72" s="1124"/>
      <c r="AFQ72" s="1124"/>
      <c r="AFR72" s="1124"/>
      <c r="AFS72" s="1124"/>
      <c r="AFT72" s="1124"/>
      <c r="AFU72" s="1124"/>
      <c r="AFV72" s="1124"/>
      <c r="AFW72" s="1124"/>
      <c r="AFX72" s="1124"/>
      <c r="AFY72" s="1124"/>
      <c r="AFZ72" s="1124"/>
      <c r="AGA72" s="1124"/>
      <c r="AGB72" s="1124"/>
      <c r="AGC72" s="1124"/>
      <c r="AGD72" s="1124"/>
      <c r="AGE72" s="1124"/>
      <c r="AGF72" s="1124"/>
      <c r="AGG72" s="1124"/>
      <c r="AGH72" s="1124"/>
      <c r="AGI72" s="1124"/>
      <c r="AGJ72" s="1124"/>
      <c r="AGK72" s="1124"/>
      <c r="AGL72" s="1124"/>
      <c r="AGM72" s="412"/>
      <c r="AGN72" s="1124"/>
      <c r="AGO72" s="1124"/>
      <c r="AGP72" s="599"/>
      <c r="AGQ72" s="1124"/>
      <c r="AGR72" s="1124"/>
      <c r="AGS72" s="412"/>
      <c r="AGT72" s="1124"/>
      <c r="AGU72" s="236"/>
      <c r="AGV72" s="1124"/>
      <c r="AGW72" s="1124"/>
      <c r="AGX72" s="1124"/>
      <c r="AGY72" s="1124"/>
      <c r="AGZ72" s="237"/>
      <c r="AHA72" s="1124"/>
      <c r="AHB72" s="1124"/>
      <c r="AHC72" s="1124"/>
      <c r="AHD72" s="1124"/>
      <c r="AHE72" s="1124"/>
      <c r="AHF72" s="1124"/>
      <c r="AHG72" s="1124"/>
      <c r="AHH72" s="238"/>
      <c r="AHI72" s="1124"/>
      <c r="AHJ72" s="1124"/>
      <c r="AHK72" s="265"/>
      <c r="AHL72" s="265"/>
      <c r="AHM72" s="1124"/>
      <c r="AHN72" s="1124"/>
      <c r="AHO72" s="1124"/>
      <c r="AHP72" s="1124"/>
      <c r="AHQ72" s="1124"/>
      <c r="AHR72" s="1124"/>
      <c r="AHS72" s="1124"/>
      <c r="AHT72" s="1124"/>
      <c r="AHU72" s="1124"/>
      <c r="AHV72" s="1124"/>
      <c r="AHW72" s="1124"/>
      <c r="AHX72" s="1124"/>
      <c r="AHY72" s="1124"/>
      <c r="AHZ72" s="1124"/>
      <c r="AIA72" s="1124"/>
      <c r="AIB72" s="1124"/>
      <c r="AIC72" s="1124"/>
      <c r="AID72" s="1124"/>
      <c r="AIE72" s="1124"/>
      <c r="AIF72" s="1124"/>
      <c r="AIG72" s="1124"/>
      <c r="AIH72" s="1124"/>
      <c r="AII72" s="1124"/>
      <c r="AIJ72" s="1124"/>
      <c r="AIK72" s="1124"/>
      <c r="AIL72" s="1124"/>
      <c r="AIM72" s="1124"/>
      <c r="AIN72" s="1124"/>
      <c r="AIO72" s="412"/>
      <c r="AIP72" s="1124"/>
      <c r="AIQ72" s="1124"/>
      <c r="AIR72" s="599"/>
      <c r="AIS72" s="1124"/>
      <c r="AIT72" s="1124"/>
      <c r="AIU72" s="412"/>
      <c r="AIV72" s="1124"/>
      <c r="AIW72" s="236"/>
      <c r="AIX72" s="1124"/>
      <c r="AIY72" s="1124"/>
      <c r="AIZ72" s="1124"/>
      <c r="AJA72" s="1124"/>
      <c r="AJB72" s="237"/>
      <c r="AJC72" s="1124"/>
      <c r="AJD72" s="1124"/>
      <c r="AJE72" s="1124"/>
      <c r="AJF72" s="1124"/>
      <c r="AJG72" s="1124"/>
      <c r="AJH72" s="1124"/>
      <c r="AJI72" s="1124"/>
      <c r="AJJ72" s="238"/>
      <c r="AJK72" s="1124"/>
      <c r="AJL72" s="1124"/>
      <c r="AJM72" s="265"/>
      <c r="AJN72" s="265"/>
      <c r="AJO72" s="1124"/>
      <c r="AJP72" s="1124"/>
      <c r="AJQ72" s="1124"/>
      <c r="AJR72" s="1124"/>
      <c r="AJS72" s="1124"/>
      <c r="AJT72" s="1124"/>
      <c r="AJU72" s="1124"/>
      <c r="AJV72" s="1124"/>
      <c r="AJW72" s="1124"/>
      <c r="AJX72" s="1124"/>
      <c r="AJY72" s="1124"/>
      <c r="AJZ72" s="1124"/>
      <c r="AKA72" s="1124"/>
      <c r="AKB72" s="1124"/>
      <c r="AKC72" s="1124"/>
      <c r="AKD72" s="1124"/>
      <c r="AKE72" s="1124"/>
      <c r="AKF72" s="1124"/>
      <c r="AKG72" s="1124"/>
      <c r="AKH72" s="1124"/>
      <c r="AKI72" s="1124"/>
      <c r="AKJ72" s="1124"/>
      <c r="AKK72" s="1124"/>
      <c r="AKL72" s="1124"/>
      <c r="AKM72" s="1124"/>
      <c r="AKN72" s="1124"/>
      <c r="AKO72" s="1124"/>
      <c r="AKP72" s="1124"/>
      <c r="AKQ72" s="412"/>
      <c r="AKR72" s="1124"/>
      <c r="AKS72" s="1124"/>
      <c r="AKT72" s="599"/>
      <c r="AKU72" s="1124"/>
      <c r="AKV72" s="1124"/>
      <c r="AKW72" s="412"/>
      <c r="AKX72" s="1124"/>
      <c r="AKY72" s="236"/>
      <c r="AKZ72" s="1124"/>
      <c r="ALA72" s="1124"/>
      <c r="ALB72" s="1124"/>
      <c r="ALC72" s="1124"/>
      <c r="ALD72" s="237"/>
      <c r="ALE72" s="1124"/>
      <c r="ALF72" s="1124"/>
      <c r="ALG72" s="1124"/>
      <c r="ALH72" s="1124"/>
      <c r="ALI72" s="1124"/>
      <c r="ALJ72" s="1124"/>
      <c r="ALK72" s="1124"/>
      <c r="ALL72" s="238"/>
      <c r="ALM72" s="1124"/>
      <c r="ALN72" s="1124"/>
      <c r="ALO72" s="265"/>
      <c r="ALP72" s="265"/>
      <c r="ALQ72" s="1124"/>
      <c r="ALR72" s="1124"/>
      <c r="ALS72" s="1124"/>
      <c r="ALT72" s="1124"/>
      <c r="ALU72" s="1124"/>
      <c r="ALV72" s="1124"/>
      <c r="ALW72" s="1124"/>
      <c r="ALX72" s="1124"/>
      <c r="ALY72" s="1124"/>
      <c r="ALZ72" s="1124"/>
      <c r="AMA72" s="1124"/>
      <c r="AMB72" s="1124"/>
      <c r="AMC72" s="1124"/>
      <c r="AMD72" s="1124"/>
      <c r="AME72" s="1124"/>
      <c r="AMF72" s="1124"/>
      <c r="AMG72" s="1124"/>
      <c r="AMH72" s="1124"/>
      <c r="AMI72" s="1124"/>
      <c r="AMJ72" s="1124"/>
      <c r="AMK72" s="1124"/>
      <c r="AML72" s="1124"/>
      <c r="AMM72" s="1124"/>
      <c r="AMN72" s="1124"/>
      <c r="AMO72" s="1124"/>
      <c r="AMP72" s="1124"/>
      <c r="AMQ72" s="1124"/>
      <c r="AMR72" s="1124"/>
      <c r="AMS72" s="412"/>
      <c r="AMT72" s="1124"/>
      <c r="AMU72" s="1124"/>
      <c r="AMV72" s="599"/>
      <c r="AMW72" s="1124"/>
      <c r="AMX72" s="1124"/>
      <c r="AMY72" s="412"/>
      <c r="AMZ72" s="1124"/>
      <c r="ANA72" s="236"/>
      <c r="ANB72" s="1124"/>
      <c r="ANC72" s="1124"/>
      <c r="AND72" s="1124"/>
      <c r="ANE72" s="1124"/>
      <c r="ANF72" s="237"/>
      <c r="ANG72" s="1124"/>
      <c r="ANH72" s="1124"/>
      <c r="ANI72" s="1124"/>
      <c r="ANJ72" s="1124"/>
      <c r="ANK72" s="1124"/>
      <c r="ANL72" s="1124"/>
      <c r="ANM72" s="1124"/>
      <c r="ANN72" s="238"/>
      <c r="ANO72" s="1124"/>
      <c r="ANP72" s="1124"/>
      <c r="ANQ72" s="265"/>
      <c r="ANR72" s="265"/>
      <c r="ANS72" s="1124"/>
      <c r="ANT72" s="1124"/>
      <c r="ANU72" s="1124"/>
      <c r="ANV72" s="1124"/>
      <c r="ANW72" s="1124"/>
      <c r="ANX72" s="1124"/>
      <c r="ANY72" s="1124"/>
      <c r="ANZ72" s="1124"/>
      <c r="AOA72" s="1124"/>
      <c r="AOB72" s="1124"/>
      <c r="AOC72" s="1124"/>
      <c r="AOD72" s="1124"/>
      <c r="AOE72" s="1124"/>
      <c r="AOF72" s="1124"/>
      <c r="AOG72" s="1124"/>
      <c r="AOH72" s="1124"/>
      <c r="AOI72" s="1124"/>
      <c r="AOJ72" s="1124"/>
      <c r="AOK72" s="1124"/>
      <c r="AOL72" s="1124"/>
      <c r="AOM72" s="1124"/>
      <c r="AON72" s="1124"/>
      <c r="AOO72" s="1124"/>
      <c r="AOP72" s="1124"/>
      <c r="AOQ72" s="1124"/>
      <c r="AOR72" s="1124"/>
      <c r="AOS72" s="1124"/>
      <c r="AOT72" s="1124"/>
      <c r="AOU72" s="412"/>
      <c r="AOV72" s="1124"/>
      <c r="AOW72" s="1124"/>
      <c r="AOX72" s="599"/>
      <c r="AOY72" s="1124"/>
      <c r="AOZ72" s="1124"/>
      <c r="APA72" s="412"/>
      <c r="APB72" s="1124"/>
      <c r="APC72" s="236"/>
      <c r="APD72" s="1124"/>
      <c r="APE72" s="1124"/>
      <c r="APF72" s="1124"/>
      <c r="APG72" s="1124"/>
      <c r="APH72" s="237"/>
      <c r="API72" s="1124"/>
      <c r="APJ72" s="1124"/>
      <c r="APK72" s="1124"/>
      <c r="APL72" s="1124"/>
      <c r="APM72" s="1124"/>
      <c r="APN72" s="1124"/>
      <c r="APO72" s="1124"/>
      <c r="APP72" s="238"/>
      <c r="APQ72" s="1124"/>
      <c r="APR72" s="1124"/>
      <c r="APS72" s="265"/>
      <c r="APT72" s="265"/>
      <c r="APU72" s="1124"/>
      <c r="APV72" s="1124"/>
      <c r="APW72" s="1124"/>
      <c r="APX72" s="1124"/>
      <c r="APY72" s="1124"/>
      <c r="APZ72" s="1124"/>
      <c r="AQA72" s="1124"/>
      <c r="AQB72" s="1124"/>
      <c r="AQC72" s="1124"/>
      <c r="AQD72" s="1124"/>
      <c r="AQE72" s="1124"/>
      <c r="AQF72" s="1124"/>
      <c r="AQG72" s="1124"/>
      <c r="AQH72" s="1124"/>
      <c r="AQI72" s="1124"/>
      <c r="AQJ72" s="1124"/>
      <c r="AQK72" s="1124"/>
      <c r="AQL72" s="1124"/>
      <c r="AQM72" s="1124"/>
      <c r="AQN72" s="1124"/>
      <c r="AQO72" s="1124"/>
      <c r="AQP72" s="1124"/>
      <c r="AQQ72" s="1124"/>
      <c r="AQR72" s="1124"/>
      <c r="AQS72" s="1124"/>
      <c r="AQT72" s="1124"/>
      <c r="AQU72" s="1124"/>
      <c r="AQV72" s="1124"/>
      <c r="AQW72" s="412"/>
      <c r="AQX72" s="1124"/>
      <c r="AQY72" s="1124"/>
      <c r="AQZ72" s="599"/>
      <c r="ARA72" s="1124"/>
      <c r="ARB72" s="1124"/>
      <c r="ARC72" s="412"/>
      <c r="ARD72" s="1124"/>
      <c r="ARE72" s="236"/>
      <c r="ARF72" s="1124"/>
      <c r="ARG72" s="1124"/>
      <c r="ARH72" s="1124"/>
      <c r="ARI72" s="1124"/>
      <c r="ARJ72" s="237"/>
      <c r="ARK72" s="1124"/>
      <c r="ARL72" s="1124"/>
      <c r="ARM72" s="1124"/>
      <c r="ARN72" s="1124"/>
      <c r="ARO72" s="1124"/>
      <c r="ARP72" s="1124"/>
      <c r="ARQ72" s="1124"/>
      <c r="ARR72" s="238"/>
      <c r="ARS72" s="1124"/>
      <c r="ART72" s="1124"/>
      <c r="ARU72" s="265"/>
      <c r="ARV72" s="265"/>
      <c r="ARW72" s="1124"/>
      <c r="ARX72" s="1124"/>
      <c r="ARY72" s="1124"/>
      <c r="ARZ72" s="1124"/>
      <c r="ASA72" s="1124"/>
      <c r="ASB72" s="1124"/>
      <c r="ASC72" s="1124"/>
      <c r="ASD72" s="1124"/>
      <c r="ASE72" s="1124"/>
      <c r="ASF72" s="1124"/>
      <c r="ASG72" s="1124"/>
      <c r="ASH72" s="1124"/>
      <c r="ASI72" s="1124"/>
      <c r="ASJ72" s="1124"/>
      <c r="ASK72" s="1124"/>
      <c r="ASL72" s="1124"/>
      <c r="ASM72" s="1124"/>
      <c r="ASN72" s="1124"/>
      <c r="ASO72" s="1124"/>
      <c r="ASP72" s="1124"/>
      <c r="ASQ72" s="1124"/>
      <c r="ASR72" s="1124"/>
      <c r="ASS72" s="1124"/>
      <c r="AST72" s="1124"/>
      <c r="ASU72" s="1124"/>
      <c r="ASV72" s="1124"/>
      <c r="ASW72" s="1124"/>
      <c r="ASX72" s="1124"/>
      <c r="ASY72" s="412"/>
      <c r="ASZ72" s="1124"/>
      <c r="ATA72" s="1124"/>
      <c r="ATB72" s="599"/>
      <c r="ATC72" s="1124"/>
      <c r="ATD72" s="1124"/>
      <c r="ATE72" s="412"/>
      <c r="ATF72" s="1124"/>
      <c r="ATG72" s="236"/>
      <c r="ATH72" s="1124"/>
      <c r="ATI72" s="1124"/>
      <c r="ATJ72" s="1124"/>
      <c r="ATK72" s="1124"/>
      <c r="ATL72" s="237"/>
      <c r="ATM72" s="1124"/>
      <c r="ATN72" s="1124"/>
      <c r="ATO72" s="1124"/>
      <c r="ATP72" s="1124"/>
      <c r="ATQ72" s="1124"/>
      <c r="ATR72" s="1124"/>
      <c r="ATS72" s="1124"/>
      <c r="ATT72" s="238"/>
      <c r="ATU72" s="1124"/>
      <c r="ATV72" s="1124"/>
      <c r="ATW72" s="265"/>
      <c r="ATX72" s="265"/>
      <c r="ATY72" s="1124"/>
      <c r="ATZ72" s="1124"/>
      <c r="AUA72" s="1124"/>
      <c r="AUB72" s="1124"/>
      <c r="AUC72" s="1124"/>
      <c r="AUD72" s="1124"/>
      <c r="AUE72" s="1124"/>
      <c r="AUF72" s="1124"/>
      <c r="AUG72" s="1124"/>
      <c r="AUH72" s="1124"/>
      <c r="AUK72" s="412"/>
      <c r="AUN72" s="599"/>
      <c r="AUO72" s="1132"/>
      <c r="AUP72" s="236"/>
      <c r="AUS72" s="236"/>
      <c r="AUX72" s="237"/>
      <c r="AVF72" s="238"/>
      <c r="AVJ72" s="1290"/>
      <c r="AVK72" s="1290"/>
      <c r="AVL72" s="1290"/>
      <c r="AVM72" s="1290"/>
      <c r="AVN72" s="1290"/>
      <c r="AVO72" s="1290"/>
      <c r="AVP72" s="1176"/>
      <c r="AVS72" s="1242"/>
      <c r="AVT72" s="1525"/>
      <c r="AVU72" s="1526"/>
      <c r="AVV72" s="1242"/>
      <c r="AWA72" s="1242"/>
      <c r="AWB72" s="1242"/>
      <c r="AWC72" s="1241"/>
      <c r="AWE72" s="1242"/>
      <c r="AWF72" s="1176"/>
      <c r="AWG72" s="1236"/>
      <c r="AWH72" s="1176"/>
      <c r="AWI72" s="1176"/>
      <c r="AWJ72" s="1237"/>
      <c r="AWK72" s="1176"/>
      <c r="AWL72" s="1238"/>
      <c r="AWM72" s="1176"/>
      <c r="AWN72" s="1176"/>
      <c r="AWO72" s="1176"/>
      <c r="AWQ72" s="1370"/>
      <c r="AWR72" s="265"/>
      <c r="AWS72" s="265"/>
      <c r="AWT72" s="265"/>
      <c r="AWU72" s="265"/>
      <c r="AWV72" s="265"/>
      <c r="AWW72" s="265"/>
      <c r="AWX72" s="265"/>
      <c r="AWY72" s="265"/>
      <c r="AWZ72" s="265"/>
      <c r="AXA72" s="265"/>
      <c r="AXB72" s="265"/>
      <c r="AXC72" s="265"/>
      <c r="AXD72" s="265"/>
      <c r="AXE72" s="265"/>
      <c r="AXF72" s="265"/>
      <c r="AXG72" s="265"/>
      <c r="AXH72" s="265"/>
      <c r="AXI72" s="265"/>
      <c r="AXJ72" s="265"/>
      <c r="AXK72" s="265"/>
      <c r="AXR72" s="236"/>
      <c r="AXW72" s="599"/>
      <c r="AYA72" s="1516" t="s">
        <v>639</v>
      </c>
      <c r="AYB72" s="1516"/>
      <c r="AYE72" s="238"/>
      <c r="AYN72" s="1516" t="s">
        <v>639</v>
      </c>
      <c r="AYO72" s="1516"/>
      <c r="AYQ72" s="747"/>
      <c r="AYU72" s="1759"/>
      <c r="AYV72" s="1664"/>
      <c r="AYW72" s="271"/>
      <c r="AYX72" s="1759"/>
      <c r="AYY72" s="1664"/>
      <c r="AYZ72" s="226"/>
      <c r="AZA72" s="226"/>
      <c r="AZB72" s="226"/>
      <c r="AZC72" s="1637"/>
      <c r="AZD72" s="1638"/>
      <c r="AZE72" s="1638"/>
      <c r="AZF72" s="782"/>
      <c r="AZK72" s="1124"/>
      <c r="AZL72" s="1124"/>
      <c r="AZM72" s="412"/>
      <c r="AZN72" s="1124"/>
      <c r="AZO72" s="1124"/>
      <c r="AZP72" s="599"/>
      <c r="AZQ72" s="1124"/>
      <c r="AZR72" s="1124"/>
      <c r="AZS72" s="412"/>
      <c r="AZT72" s="1124"/>
      <c r="AZU72" s="236"/>
      <c r="AZV72" s="1124"/>
      <c r="AZW72" s="1124"/>
      <c r="AZX72" s="1124"/>
      <c r="AZY72" s="1124"/>
      <c r="AZZ72" s="237"/>
      <c r="BAA72" s="1124"/>
      <c r="BAB72" s="1124"/>
      <c r="BAC72" s="1124"/>
      <c r="BAD72" s="1124"/>
      <c r="BAE72" s="1124"/>
      <c r="BAF72" s="1124"/>
      <c r="BAG72" s="1124"/>
      <c r="BAH72" s="238"/>
      <c r="BAI72" s="1124"/>
      <c r="BAJ72" s="1124"/>
      <c r="BAK72" s="265"/>
      <c r="BAL72" s="265"/>
      <c r="BAM72" s="1124"/>
      <c r="BAN72" s="1124"/>
      <c r="BAQ72" s="747"/>
      <c r="BAR72" s="747"/>
      <c r="BAW72" s="1124"/>
      <c r="BAX72" s="1124"/>
      <c r="BAY72" s="1124"/>
      <c r="BAZ72" s="1124"/>
      <c r="BBA72" s="1124"/>
      <c r="BBB72" s="1124"/>
      <c r="BBC72" s="1124"/>
      <c r="BBD72" s="1124"/>
      <c r="BBE72" s="1124"/>
      <c r="BBF72" s="1124"/>
      <c r="BBG72" s="1124"/>
      <c r="BBH72" s="1124"/>
      <c r="BBI72" s="1124"/>
      <c r="BBJ72" s="1124"/>
      <c r="BBK72" s="1124"/>
      <c r="BBL72" s="1124"/>
      <c r="BBM72" s="1124"/>
      <c r="BBN72" s="1124"/>
      <c r="BBO72" s="412"/>
      <c r="BBP72" s="1124"/>
      <c r="BBQ72" s="1124"/>
      <c r="BBR72" s="599"/>
      <c r="BBS72" s="1124"/>
      <c r="BBT72" s="1124"/>
      <c r="BBU72" s="412"/>
      <c r="BBV72" s="1124"/>
      <c r="BBW72" s="236"/>
      <c r="BBX72" s="1124"/>
      <c r="BBY72" s="1124"/>
      <c r="BBZ72" s="1124"/>
      <c r="BCA72" s="1124"/>
      <c r="BCB72" s="237"/>
      <c r="BCC72" s="1124"/>
      <c r="BCD72" s="1124"/>
      <c r="BCE72" s="1124"/>
      <c r="BCF72" s="1124"/>
      <c r="BCG72" s="1124"/>
      <c r="BCH72" s="1124"/>
      <c r="BCI72" s="1124"/>
      <c r="BCJ72" s="238"/>
      <c r="BCK72" s="1124"/>
      <c r="BCL72" s="1124"/>
      <c r="BCM72" s="265"/>
      <c r="BCN72" s="265"/>
      <c r="BCO72" s="1124"/>
      <c r="BCP72" s="1124"/>
      <c r="BCQ72" s="1124"/>
      <c r="BCR72" s="1124"/>
      <c r="BCS72" s="1124"/>
      <c r="BCT72" s="1124"/>
      <c r="BCU72" s="1124"/>
      <c r="BCV72" s="1124"/>
      <c r="BCW72" s="1124"/>
      <c r="BCX72" s="1124"/>
      <c r="BCY72" s="1124"/>
      <c r="BCZ72" s="1124"/>
      <c r="BDA72" s="1124"/>
      <c r="BDB72" s="1124"/>
      <c r="BDC72" s="1124"/>
      <c r="BDD72" s="1124"/>
      <c r="BDE72" s="1124"/>
      <c r="BDF72" s="1124"/>
      <c r="BDG72" s="1124"/>
      <c r="BDH72" s="1124"/>
      <c r="BDI72" s="1124"/>
      <c r="BDJ72" s="1124"/>
      <c r="BDK72" s="1124"/>
      <c r="BDL72" s="1124"/>
      <c r="BDM72" s="1124"/>
      <c r="BDN72" s="1124"/>
      <c r="BDO72" s="1124"/>
      <c r="BDP72" s="1124"/>
      <c r="BDQ72" s="412"/>
      <c r="BDR72" s="1124"/>
      <c r="BDS72" s="1124"/>
      <c r="BDT72" s="599"/>
      <c r="BDU72" s="1124"/>
      <c r="BDV72" s="1124"/>
      <c r="BDW72" s="412"/>
      <c r="BDX72" s="1124"/>
      <c r="BDY72" s="236"/>
      <c r="BDZ72" s="1124"/>
      <c r="BEA72" s="1124"/>
      <c r="BEB72" s="1124"/>
      <c r="BEC72" s="1124"/>
      <c r="BED72" s="237"/>
      <c r="BEE72" s="1124"/>
      <c r="BEF72" s="1124"/>
      <c r="BEG72" s="1124"/>
      <c r="BEH72" s="1124"/>
      <c r="BEI72" s="1124"/>
      <c r="BEJ72" s="1124"/>
      <c r="BEK72" s="1124"/>
      <c r="BEL72" s="238"/>
      <c r="BEM72" s="1124"/>
      <c r="BEN72" s="1124"/>
      <c r="BEO72" s="265"/>
      <c r="BEP72" s="265"/>
      <c r="BEQ72" s="1124"/>
      <c r="BER72" s="1124"/>
      <c r="BES72" s="1124"/>
      <c r="BET72" s="1124"/>
      <c r="BEU72" s="1124"/>
      <c r="BEV72" s="1124"/>
      <c r="BEW72" s="1124"/>
      <c r="BEX72" s="1124"/>
      <c r="BEY72" s="1124"/>
      <c r="BEZ72" s="1124"/>
      <c r="BFA72" s="1124"/>
      <c r="BFB72" s="1124"/>
      <c r="BFC72" s="1124"/>
      <c r="BFD72" s="1124"/>
      <c r="BFE72" s="1124"/>
      <c r="BFF72" s="1124"/>
      <c r="BFG72" s="1124"/>
      <c r="BFH72" s="1124"/>
      <c r="BFI72" s="1124"/>
      <c r="BFJ72" s="1124"/>
      <c r="BFK72" s="1124"/>
      <c r="BFL72" s="1124"/>
      <c r="BFM72" s="1124"/>
      <c r="BFN72" s="1124"/>
      <c r="BFO72" s="1124"/>
      <c r="BFP72" s="1124"/>
      <c r="BFQ72" s="1124"/>
      <c r="BFR72" s="1124"/>
      <c r="BFS72" s="412"/>
      <c r="BFT72" s="1124"/>
      <c r="BFU72" s="1124"/>
      <c r="BFV72" s="599"/>
      <c r="BFW72" s="1124"/>
      <c r="BFX72" s="1124"/>
      <c r="BFY72" s="412"/>
      <c r="BFZ72" s="1124"/>
      <c r="BGA72" s="236"/>
      <c r="BGB72" s="1124"/>
      <c r="BGC72" s="1124"/>
      <c r="BGD72" s="1124"/>
      <c r="BGE72" s="1124"/>
      <c r="BGF72" s="237"/>
      <c r="BGG72" s="1124"/>
      <c r="BGH72" s="1124"/>
      <c r="BGI72" s="1124"/>
      <c r="BGJ72" s="1124"/>
      <c r="BGK72" s="1124"/>
      <c r="BGL72" s="1124"/>
      <c r="BGM72" s="1124"/>
      <c r="BGN72" s="238"/>
      <c r="BGO72" s="1124"/>
      <c r="BGP72" s="1124"/>
      <c r="BGQ72" s="265"/>
      <c r="BGR72" s="265"/>
      <c r="BGS72" s="1124"/>
      <c r="BGT72" s="1124"/>
      <c r="BGU72" s="1124"/>
      <c r="BGV72" s="1124"/>
      <c r="BGW72" s="1124"/>
      <c r="BGX72" s="1124"/>
      <c r="BGY72" s="1124"/>
      <c r="BGZ72" s="1124"/>
      <c r="BHA72" s="1124"/>
      <c r="BHB72" s="1124"/>
      <c r="BHC72" s="1124"/>
      <c r="BHD72" s="1124"/>
      <c r="BHE72" s="1124"/>
      <c r="BHF72" s="1124"/>
      <c r="BHG72" s="1124"/>
      <c r="BHH72" s="1124"/>
      <c r="BHI72" s="1124"/>
      <c r="BHJ72" s="1124"/>
      <c r="BHK72" s="1124"/>
      <c r="BHL72" s="1124"/>
      <c r="BHM72" s="1124"/>
      <c r="BHN72" s="1124"/>
      <c r="BHO72" s="1124"/>
      <c r="BHP72" s="1124"/>
      <c r="BHQ72" s="1124"/>
      <c r="BHR72" s="1124"/>
      <c r="BHS72" s="1124"/>
      <c r="BHT72" s="1124"/>
      <c r="BHU72" s="412"/>
      <c r="BHV72" s="1124"/>
      <c r="BHW72" s="1124"/>
      <c r="BHX72" s="599"/>
      <c r="BHY72" s="1124"/>
      <c r="BHZ72" s="1124"/>
      <c r="BIA72" s="412"/>
      <c r="BIB72" s="1124"/>
      <c r="BIC72" s="236"/>
      <c r="BID72" s="1124"/>
      <c r="BIE72" s="1124"/>
      <c r="BIF72" s="1124"/>
      <c r="BIG72" s="1124"/>
      <c r="BIH72" s="237"/>
      <c r="BII72" s="1124"/>
      <c r="BIJ72" s="1124"/>
      <c r="BIK72" s="1124"/>
      <c r="BIL72" s="1124"/>
      <c r="BIM72" s="1124"/>
      <c r="BIN72" s="1124"/>
      <c r="BIO72" s="1124"/>
      <c r="BIP72" s="238"/>
      <c r="BIQ72" s="1124"/>
      <c r="BIR72" s="1124"/>
      <c r="BIS72" s="265"/>
      <c r="BIT72" s="265"/>
      <c r="BIU72" s="1124"/>
      <c r="BIV72" s="1124"/>
      <c r="BIW72" s="1124"/>
      <c r="BIX72" s="1124"/>
      <c r="BIY72" s="1124"/>
      <c r="BIZ72" s="1124"/>
      <c r="BJA72" s="1124"/>
      <c r="BJB72" s="1124"/>
      <c r="BJC72" s="1124"/>
      <c r="BJD72" s="1124"/>
      <c r="BJE72" s="1124"/>
      <c r="BJF72" s="1124"/>
      <c r="BJG72" s="1124"/>
      <c r="BJH72" s="1124"/>
      <c r="BJI72" s="1124"/>
      <c r="BJJ72" s="1124"/>
      <c r="BJK72" s="1124"/>
      <c r="BJL72" s="1124"/>
      <c r="BJM72" s="1124"/>
      <c r="BJN72" s="1124"/>
      <c r="BJO72" s="1124"/>
      <c r="BJP72" s="1124"/>
      <c r="BJQ72" s="1124"/>
      <c r="BJR72" s="1124"/>
      <c r="BJS72" s="1124"/>
      <c r="BJT72" s="1124"/>
      <c r="BJU72" s="1124"/>
      <c r="BJV72" s="1124"/>
      <c r="BJW72" s="412"/>
      <c r="BJX72" s="1124"/>
      <c r="BJY72" s="1124"/>
      <c r="BJZ72" s="599"/>
      <c r="BKA72" s="1124"/>
      <c r="BKB72" s="1124"/>
      <c r="BKC72" s="412"/>
      <c r="BKD72" s="1124"/>
      <c r="BKE72" s="236"/>
      <c r="BKF72" s="1124"/>
      <c r="BKG72" s="1124"/>
      <c r="BKH72" s="1124"/>
      <c r="BKI72" s="1124"/>
      <c r="BKJ72" s="237"/>
      <c r="BKK72" s="1124"/>
      <c r="BKL72" s="1124"/>
      <c r="BKM72" s="1124"/>
      <c r="BKN72" s="1124"/>
      <c r="BKO72" s="1124"/>
      <c r="BKP72" s="1124"/>
      <c r="BKQ72" s="1124"/>
      <c r="BKR72" s="238"/>
      <c r="BKS72" s="1124"/>
      <c r="BKT72" s="1124"/>
      <c r="BKU72" s="265"/>
      <c r="BKV72" s="265"/>
      <c r="BKW72" s="1124"/>
      <c r="BKX72" s="1124"/>
      <c r="BKY72" s="1124"/>
      <c r="BKZ72" s="1124"/>
      <c r="BLA72" s="1124"/>
      <c r="BLB72" s="1124"/>
      <c r="BLC72" s="1124"/>
      <c r="BLD72" s="1124"/>
      <c r="BLE72" s="1124"/>
      <c r="BLF72" s="1124"/>
      <c r="BLG72" s="1124"/>
      <c r="BLH72" s="1124"/>
      <c r="BLI72" s="1124"/>
      <c r="BLJ72" s="1124"/>
      <c r="BLK72" s="1124"/>
      <c r="BLL72" s="1124"/>
      <c r="BLM72" s="1124"/>
      <c r="BLN72" s="1124"/>
      <c r="BLO72" s="1124"/>
      <c r="BLP72" s="1124"/>
      <c r="BLQ72" s="1124"/>
      <c r="BLR72" s="1124"/>
      <c r="BLS72" s="1124"/>
      <c r="BLT72" s="1124"/>
      <c r="BLU72" s="1124"/>
      <c r="BLV72" s="1124"/>
      <c r="BLW72" s="1124"/>
      <c r="BLX72" s="1124"/>
      <c r="BLY72" s="412"/>
      <c r="BLZ72" s="1124"/>
      <c r="BMA72" s="1124"/>
      <c r="BMB72" s="599"/>
      <c r="BMC72" s="1124"/>
      <c r="BMD72" s="1124"/>
      <c r="BME72" s="412"/>
      <c r="BMF72" s="1124"/>
      <c r="BMG72" s="236"/>
      <c r="BMH72" s="1124"/>
      <c r="BMI72" s="1124"/>
      <c r="BMJ72" s="1124"/>
      <c r="BMK72" s="1124"/>
      <c r="BML72" s="237"/>
      <c r="BMM72" s="1124"/>
      <c r="BMN72" s="1124"/>
      <c r="BMO72" s="1124"/>
      <c r="BMP72" s="1124"/>
      <c r="BMQ72" s="1124"/>
      <c r="BMR72" s="1124"/>
      <c r="BMS72" s="1124"/>
      <c r="BMT72" s="238"/>
      <c r="BMU72" s="1124"/>
      <c r="BMV72" s="1124"/>
      <c r="BMW72" s="265"/>
      <c r="BMX72" s="265"/>
      <c r="BMY72" s="1124"/>
      <c r="BMZ72" s="1124"/>
      <c r="BNA72" s="1124"/>
      <c r="BNB72" s="1124"/>
      <c r="BNC72" s="1124"/>
      <c r="BND72" s="1124"/>
      <c r="BNE72" s="1124"/>
      <c r="BNF72" s="1124"/>
      <c r="BNG72" s="1124"/>
      <c r="BNH72" s="1124"/>
      <c r="BNI72" s="1124"/>
      <c r="BNJ72" s="1124"/>
      <c r="BNK72" s="1124"/>
      <c r="BNL72" s="1124"/>
      <c r="BNM72" s="1124"/>
      <c r="BNN72" s="1124"/>
      <c r="BNO72" s="1124"/>
      <c r="BNP72" s="1124"/>
      <c r="BNQ72" s="1124"/>
      <c r="BNR72" s="1124"/>
      <c r="BNS72" s="1124"/>
      <c r="BNT72" s="1124"/>
      <c r="BNU72" s="1124"/>
      <c r="BNV72" s="1124"/>
      <c r="BNW72" s="1124"/>
      <c r="BNX72" s="1124"/>
      <c r="BNY72" s="1124"/>
      <c r="BNZ72" s="1124"/>
      <c r="BOA72" s="412"/>
      <c r="BOB72" s="1124"/>
      <c r="BOC72" s="1124"/>
      <c r="BOD72" s="599"/>
      <c r="BOE72" s="1124"/>
      <c r="BOF72" s="1124"/>
      <c r="BOG72" s="412"/>
      <c r="BOH72" s="1124"/>
      <c r="BOI72" s="236"/>
      <c r="BOJ72" s="1124"/>
      <c r="BOK72" s="1124"/>
      <c r="BOL72" s="1124"/>
      <c r="BOM72" s="1124"/>
      <c r="BON72" s="237"/>
      <c r="BOO72" s="1124"/>
      <c r="BOP72" s="1124"/>
      <c r="BOQ72" s="1124"/>
      <c r="BOR72" s="1124"/>
      <c r="BOS72" s="1124"/>
      <c r="BOT72" s="1124"/>
      <c r="BOU72" s="1124"/>
      <c r="BOV72" s="238"/>
      <c r="BOW72" s="1124"/>
      <c r="BOX72" s="1124"/>
      <c r="BOY72" s="265"/>
      <c r="BOZ72" s="265"/>
      <c r="BPA72" s="1124"/>
      <c r="BPB72" s="1124"/>
      <c r="BPC72" s="1124"/>
      <c r="BPD72" s="1124"/>
      <c r="BPE72" s="1124"/>
      <c r="BPF72" s="1124"/>
      <c r="BPG72" s="1124"/>
      <c r="BPH72" s="1124"/>
      <c r="BPI72" s="1124"/>
      <c r="BPJ72" s="1124"/>
      <c r="BPK72" s="1124"/>
      <c r="BPL72" s="1124"/>
      <c r="BPM72" s="1124"/>
      <c r="BPN72" s="1124"/>
      <c r="BPO72" s="1124"/>
      <c r="BPP72" s="1124"/>
      <c r="BPQ72" s="1124"/>
      <c r="BPR72" s="1124"/>
      <c r="BPS72" s="1124"/>
      <c r="BPT72" s="1124"/>
      <c r="BPU72" s="1124"/>
      <c r="BPV72" s="1124"/>
      <c r="BPW72" s="1124"/>
      <c r="BPX72" s="1124"/>
      <c r="BPY72" s="1124"/>
      <c r="BPZ72" s="1124"/>
      <c r="BQA72" s="1124"/>
      <c r="BQB72" s="1124"/>
      <c r="BQC72" s="412"/>
      <c r="BQD72" s="1124"/>
      <c r="BQE72" s="1124"/>
      <c r="BQF72" s="599"/>
      <c r="BQG72" s="1124"/>
      <c r="BQH72" s="1124"/>
      <c r="BQI72" s="412"/>
      <c r="BQJ72" s="1124"/>
      <c r="BQK72" s="236"/>
      <c r="BQL72" s="1124"/>
      <c r="BQM72" s="1124"/>
      <c r="BQN72" s="1124"/>
      <c r="BQO72" s="1124"/>
      <c r="BQP72" s="237"/>
      <c r="BQQ72" s="1124"/>
      <c r="BQR72" s="1124"/>
      <c r="BQS72" s="1124"/>
      <c r="BQT72" s="1124"/>
      <c r="BQU72" s="1124"/>
      <c r="BQV72" s="1124"/>
      <c r="BQW72" s="1124"/>
      <c r="BQX72" s="238"/>
      <c r="BQY72" s="1124"/>
      <c r="BQZ72" s="1124"/>
      <c r="BRA72" s="265"/>
      <c r="BRB72" s="265"/>
      <c r="BRC72" s="1124"/>
      <c r="BRD72" s="1124"/>
      <c r="BRE72" s="1124"/>
      <c r="BRF72" s="1124"/>
      <c r="BRG72" s="1124"/>
      <c r="BRH72" s="1124"/>
      <c r="BRI72" s="1124"/>
      <c r="BRJ72" s="1124"/>
      <c r="BRK72" s="1124"/>
      <c r="BRL72" s="1124"/>
      <c r="BRM72" s="1124"/>
      <c r="BRN72" s="1124"/>
      <c r="BRO72" s="1124"/>
      <c r="BRP72" s="1124"/>
      <c r="BRQ72" s="1124"/>
      <c r="BRR72" s="1124"/>
      <c r="BRS72" s="1124"/>
      <c r="BRT72" s="1124"/>
      <c r="BRU72" s="1124"/>
      <c r="BRV72" s="1124"/>
      <c r="BRW72" s="1124"/>
      <c r="BRX72" s="1124"/>
      <c r="BRY72" s="1124"/>
      <c r="BRZ72" s="1124"/>
      <c r="BSA72" s="1124"/>
      <c r="BSB72" s="1124"/>
      <c r="BSC72" s="1124"/>
      <c r="BSD72" s="1124"/>
      <c r="BSE72" s="412"/>
      <c r="BSF72" s="1124"/>
      <c r="BSG72" s="1124"/>
      <c r="BSH72" s="599"/>
      <c r="BSI72" s="1124"/>
      <c r="BSJ72" s="1124"/>
      <c r="BSK72" s="412"/>
      <c r="BSL72" s="1124"/>
      <c r="BSM72" s="236"/>
      <c r="BSN72" s="1124"/>
      <c r="BSO72" s="1124"/>
      <c r="BSP72" s="1124"/>
      <c r="BSQ72" s="1124"/>
      <c r="BSR72" s="237"/>
      <c r="BSS72" s="1124"/>
      <c r="BST72" s="1124"/>
      <c r="BSU72" s="1124"/>
      <c r="BSV72" s="1124"/>
      <c r="BSW72" s="1124"/>
      <c r="BSX72" s="1124"/>
      <c r="BSY72" s="1124"/>
      <c r="BSZ72" s="238"/>
      <c r="BTA72" s="1124"/>
      <c r="BTB72" s="1124"/>
      <c r="BTC72" s="265"/>
      <c r="BTD72" s="265"/>
      <c r="BTE72" s="1124"/>
      <c r="BTF72" s="1124"/>
      <c r="BTG72" s="1124"/>
      <c r="BTH72" s="1124"/>
      <c r="BTI72" s="1124"/>
      <c r="BTJ72" s="1124"/>
      <c r="BTK72" s="1124"/>
      <c r="BTL72" s="1124"/>
      <c r="BTM72" s="1124"/>
      <c r="BTN72" s="1124"/>
      <c r="BTO72" s="1124"/>
      <c r="BTP72" s="1124"/>
      <c r="BTQ72" s="1124"/>
      <c r="BTR72" s="1124"/>
      <c r="BTS72" s="1124"/>
      <c r="BTT72" s="1124"/>
      <c r="BTU72" s="1124"/>
      <c r="BTV72" s="1124"/>
      <c r="BTW72" s="1124"/>
      <c r="BTX72" s="1124"/>
      <c r="BTY72" s="1124"/>
      <c r="BTZ72" s="1124"/>
      <c r="BUA72" s="1124"/>
      <c r="BUB72" s="1124"/>
      <c r="BUC72" s="1124"/>
      <c r="BUD72" s="1124"/>
      <c r="BUE72" s="1124"/>
      <c r="BUF72" s="1124"/>
      <c r="BUG72" s="412"/>
      <c r="BUH72" s="1124"/>
      <c r="BUI72" s="1124"/>
      <c r="BUJ72" s="599"/>
      <c r="BUK72" s="1124"/>
      <c r="BUL72" s="1124"/>
      <c r="BUM72" s="412"/>
      <c r="BUN72" s="1124"/>
      <c r="BUO72" s="236"/>
      <c r="BUP72" s="1124"/>
      <c r="BUQ72" s="1124"/>
      <c r="BUR72" s="1124"/>
      <c r="BUS72" s="1124"/>
      <c r="BUT72" s="237"/>
      <c r="BUU72" s="1124"/>
      <c r="BUV72" s="1124"/>
      <c r="BUW72" s="1124"/>
      <c r="BUX72" s="1124"/>
      <c r="BUY72" s="1124"/>
      <c r="BUZ72" s="1124"/>
      <c r="BVA72" s="1124"/>
      <c r="BVB72" s="238"/>
      <c r="BVC72" s="1124"/>
      <c r="BVD72" s="1124"/>
      <c r="BVE72" s="265"/>
      <c r="BVF72" s="265"/>
      <c r="BVG72" s="1124"/>
      <c r="BVH72" s="1124"/>
      <c r="BVI72" s="1124"/>
      <c r="BVJ72" s="1124"/>
      <c r="BVK72" s="1124"/>
      <c r="BVL72" s="1124"/>
      <c r="BVM72" s="1124"/>
      <c r="BVN72" s="1124"/>
      <c r="BVO72" s="1124"/>
      <c r="BVP72" s="1124"/>
      <c r="BVQ72" s="1124"/>
      <c r="BVR72" s="1124"/>
      <c r="BVS72" s="1124"/>
      <c r="BVT72" s="1124"/>
      <c r="BVU72" s="1124"/>
      <c r="BVV72" s="1124"/>
      <c r="BVW72" s="1124"/>
      <c r="BVX72" s="1124"/>
      <c r="BVY72" s="1124"/>
      <c r="BVZ72" s="1124"/>
      <c r="BWA72" s="1124"/>
      <c r="BWB72" s="1124"/>
      <c r="BWC72" s="1124"/>
      <c r="BWD72" s="1124"/>
      <c r="BWE72" s="1124"/>
      <c r="BWF72" s="1124"/>
      <c r="BWG72" s="1124"/>
      <c r="BWH72" s="1124"/>
      <c r="BWI72" s="412"/>
      <c r="BWJ72" s="1124"/>
      <c r="BWK72" s="1124"/>
      <c r="BWL72" s="599"/>
      <c r="BWM72" s="1124"/>
      <c r="BWN72" s="1124"/>
      <c r="BWO72" s="412"/>
      <c r="BWP72" s="1124"/>
      <c r="BWQ72" s="236"/>
      <c r="BWR72" s="1124"/>
      <c r="BWS72" s="1124"/>
      <c r="BWT72" s="1124"/>
      <c r="BWU72" s="1124"/>
      <c r="BWV72" s="237"/>
      <c r="BWW72" s="1124"/>
      <c r="BWX72" s="1124"/>
      <c r="BWY72" s="1124"/>
      <c r="BWZ72" s="1124"/>
      <c r="BXA72" s="1124"/>
      <c r="BXB72" s="1124"/>
      <c r="BXC72" s="1124"/>
      <c r="BXD72" s="238"/>
      <c r="BXE72" s="1124"/>
      <c r="BXF72" s="1124"/>
      <c r="BXG72" s="265"/>
      <c r="BXH72" s="265"/>
      <c r="BXI72" s="1124"/>
      <c r="BXJ72" s="1124"/>
      <c r="BXK72" s="1124"/>
      <c r="BXL72" s="1124"/>
      <c r="BXM72" s="1124"/>
      <c r="BXN72" s="1124"/>
      <c r="BXO72" s="1124"/>
      <c r="BXP72" s="1124"/>
      <c r="BXQ72" s="1124"/>
      <c r="BXR72" s="1124"/>
      <c r="BXS72" s="1124"/>
      <c r="BXT72" s="1124"/>
      <c r="BXU72" s="1124"/>
      <c r="BXV72" s="1124"/>
      <c r="BXW72" s="1124"/>
      <c r="BXX72" s="1124"/>
      <c r="BXY72" s="1124"/>
      <c r="BXZ72" s="1124"/>
      <c r="BYA72" s="1124"/>
      <c r="BYB72" s="1124"/>
      <c r="BYC72" s="1124"/>
      <c r="BYD72" s="1124"/>
      <c r="BYE72" s="1124"/>
      <c r="BYF72" s="1124"/>
      <c r="BYG72" s="1124"/>
      <c r="BYH72" s="1124"/>
      <c r="BYI72" s="1124"/>
      <c r="BYJ72" s="1124"/>
      <c r="BYK72" s="412"/>
      <c r="BYL72" s="1124"/>
      <c r="BYM72" s="1124"/>
      <c r="BYN72" s="599"/>
      <c r="BYO72" s="1124"/>
      <c r="BYP72" s="1124"/>
      <c r="BYQ72" s="412"/>
      <c r="BYR72" s="1124"/>
      <c r="BYS72" s="236"/>
      <c r="BYT72" s="1124"/>
      <c r="BYU72" s="1124"/>
      <c r="BYV72" s="1124"/>
      <c r="BYW72" s="1124"/>
      <c r="BYX72" s="237"/>
      <c r="BYY72" s="1124"/>
      <c r="BYZ72" s="1124"/>
      <c r="BZA72" s="1124"/>
      <c r="BZB72" s="1124"/>
      <c r="BZC72" s="1124"/>
      <c r="BZD72" s="1124"/>
      <c r="BZE72" s="1124"/>
      <c r="BZF72" s="238"/>
      <c r="BZG72" s="1124"/>
      <c r="BZH72" s="1124"/>
      <c r="BZI72" s="265"/>
      <c r="BZJ72" s="265"/>
      <c r="BZK72" s="1124"/>
      <c r="BZL72" s="1124"/>
      <c r="BZM72" s="1124"/>
      <c r="BZN72" s="1124"/>
      <c r="BZO72" s="1124"/>
      <c r="BZP72" s="1124"/>
      <c r="BZQ72" s="1124"/>
      <c r="BZR72" s="1124"/>
      <c r="BZS72" s="1124"/>
      <c r="BZT72" s="1124"/>
      <c r="BZU72" s="1124"/>
      <c r="BZV72" s="1124"/>
      <c r="BZW72" s="1124"/>
      <c r="BZX72" s="1124"/>
      <c r="BZY72" s="1124"/>
      <c r="BZZ72" s="1124"/>
      <c r="CAA72" s="1124"/>
      <c r="CAB72" s="1124"/>
      <c r="CAC72" s="1124"/>
      <c r="CAD72" s="1124"/>
      <c r="CAE72" s="1124"/>
      <c r="CAF72" s="1124"/>
      <c r="CAG72" s="1124"/>
      <c r="CAH72" s="1124"/>
      <c r="CAI72" s="1124"/>
      <c r="CAJ72" s="1124"/>
      <c r="CAK72" s="1124"/>
      <c r="CAL72" s="1124"/>
      <c r="CAM72" s="412"/>
      <c r="CAN72" s="1124"/>
      <c r="CAO72" s="1124"/>
      <c r="CAP72" s="599"/>
      <c r="CAQ72" s="1124"/>
      <c r="CAR72" s="1124"/>
      <c r="CAS72" s="412"/>
      <c r="CAT72" s="1124"/>
      <c r="CAU72" s="236"/>
      <c r="CAV72" s="1124"/>
      <c r="CAW72" s="1124"/>
      <c r="CAX72" s="1124"/>
      <c r="CAY72" s="1124"/>
      <c r="CAZ72" s="237"/>
      <c r="CBA72" s="1124"/>
      <c r="CBB72" s="1124"/>
      <c r="CBC72" s="1124"/>
      <c r="CBD72" s="1124"/>
      <c r="CBE72" s="1124"/>
      <c r="CBF72" s="1124"/>
      <c r="CBG72" s="1124"/>
      <c r="CBH72" s="238"/>
      <c r="CBI72" s="1124"/>
      <c r="CBJ72" s="1124"/>
      <c r="CBK72" s="265"/>
      <c r="CBL72" s="265"/>
      <c r="CBM72" s="1124"/>
      <c r="CBN72" s="1124"/>
      <c r="CBO72" s="1124"/>
      <c r="CBP72" s="1124"/>
      <c r="CBQ72" s="1124"/>
      <c r="CBR72" s="1124"/>
      <c r="CBS72" s="1124"/>
      <c r="CBT72" s="1124"/>
      <c r="CBU72" s="1124"/>
      <c r="CBV72" s="1124"/>
      <c r="CBW72" s="1124"/>
      <c r="CBX72" s="1124"/>
      <c r="CBY72" s="1124"/>
      <c r="CBZ72" s="1124"/>
      <c r="CCA72" s="1124"/>
      <c r="CCB72" s="1124"/>
      <c r="CCC72" s="1124"/>
      <c r="CCD72" s="1124"/>
      <c r="CCE72" s="1124"/>
      <c r="CCF72" s="1124"/>
      <c r="CCG72" s="1124"/>
      <c r="CCH72" s="1124"/>
      <c r="CCI72" s="1124"/>
      <c r="CCJ72" s="1124"/>
      <c r="CCK72" s="1124"/>
      <c r="CCL72" s="1124"/>
      <c r="CCM72" s="1124"/>
      <c r="CCN72" s="1124"/>
      <c r="CCO72" s="412"/>
      <c r="CCP72" s="1124"/>
      <c r="CCQ72" s="1124"/>
      <c r="CCR72" s="599"/>
      <c r="CCS72" s="1124"/>
      <c r="CCT72" s="1124"/>
      <c r="CCU72" s="412"/>
      <c r="CCV72" s="1124"/>
      <c r="CCW72" s="236"/>
      <c r="CCX72" s="1124"/>
      <c r="CCY72" s="1124"/>
      <c r="CCZ72" s="1124"/>
      <c r="CDA72" s="1124"/>
      <c r="CDB72" s="237"/>
      <c r="CDC72" s="1124"/>
      <c r="CDD72" s="1124"/>
      <c r="CDE72" s="1124"/>
      <c r="CDF72" s="1124"/>
      <c r="CDG72" s="1124"/>
      <c r="CDH72" s="1124"/>
      <c r="CDI72" s="1124"/>
      <c r="CDJ72" s="238"/>
      <c r="CDK72" s="1124"/>
      <c r="CDL72" s="1124"/>
      <c r="CDM72" s="265"/>
      <c r="CDN72" s="265"/>
      <c r="CDO72" s="1124"/>
      <c r="CDP72" s="1124"/>
      <c r="CDQ72" s="1124"/>
      <c r="CDR72" s="1124"/>
      <c r="CDS72" s="1124"/>
      <c r="CDT72" s="1124"/>
      <c r="CDU72" s="1124"/>
      <c r="CDV72" s="1124"/>
      <c r="CDW72" s="1124"/>
      <c r="CDX72" s="1124"/>
      <c r="CDY72" s="1124"/>
      <c r="CDZ72" s="1124"/>
      <c r="CEA72" s="1124"/>
      <c r="CEB72" s="1124"/>
      <c r="CEC72" s="1124"/>
      <c r="CED72" s="1124"/>
      <c r="CEE72" s="1124"/>
      <c r="CEF72" s="1124"/>
      <c r="CEG72" s="1124"/>
      <c r="CEH72" s="1124"/>
      <c r="CEI72" s="1124"/>
      <c r="CEJ72" s="1124"/>
      <c r="CEK72" s="1124"/>
      <c r="CEL72" s="1124"/>
      <c r="CEM72" s="1124"/>
      <c r="CEN72" s="1124"/>
      <c r="CEO72" s="1124"/>
      <c r="CEP72" s="1124"/>
      <c r="CEQ72" s="412"/>
      <c r="CER72" s="1124"/>
      <c r="CES72" s="1124"/>
      <c r="CET72" s="599"/>
      <c r="CEU72" s="1124"/>
      <c r="CEV72" s="1124"/>
      <c r="CEW72" s="412"/>
      <c r="CEX72" s="1124"/>
      <c r="CEY72" s="236"/>
      <c r="CEZ72" s="1124"/>
      <c r="CFA72" s="1124"/>
      <c r="CFB72" s="1124"/>
      <c r="CFC72" s="1124"/>
      <c r="CFD72" s="237"/>
      <c r="CFE72" s="1124"/>
      <c r="CFF72" s="1124"/>
      <c r="CFG72" s="1124"/>
      <c r="CFH72" s="1124"/>
      <c r="CFI72" s="1124"/>
      <c r="CFJ72" s="1124"/>
      <c r="CFK72" s="1124"/>
      <c r="CFL72" s="238"/>
      <c r="CFM72" s="1124"/>
      <c r="CFN72" s="1124"/>
      <c r="CFO72" s="265"/>
      <c r="CFP72" s="265"/>
      <c r="CFQ72" s="1124"/>
      <c r="CFR72" s="1124"/>
      <c r="CFS72" s="1124"/>
      <c r="CFT72" s="1124"/>
      <c r="CFU72" s="1124"/>
      <c r="CFV72" s="1124"/>
      <c r="CFW72" s="1124"/>
      <c r="CFX72" s="1124"/>
      <c r="CFY72" s="1124"/>
      <c r="CFZ72" s="1124"/>
      <c r="CGA72" s="1124"/>
      <c r="CGB72" s="1124"/>
      <c r="CGC72" s="1124"/>
      <c r="CGD72" s="1124"/>
      <c r="CGE72" s="1124"/>
      <c r="CGF72" s="1124"/>
      <c r="CGG72" s="1124"/>
      <c r="CGH72" s="1124"/>
      <c r="CGI72" s="1124"/>
      <c r="CGJ72" s="1124"/>
      <c r="CGK72" s="1124"/>
      <c r="CGL72" s="1124"/>
      <c r="CGM72" s="1124"/>
      <c r="CGN72" s="1124"/>
      <c r="CGO72" s="1124"/>
      <c r="CGP72" s="1124"/>
      <c r="CGQ72" s="1124"/>
      <c r="CGR72" s="1124"/>
      <c r="CGS72" s="412"/>
      <c r="CGT72" s="1124"/>
      <c r="CGU72" s="1124"/>
      <c r="CGV72" s="599"/>
      <c r="CGW72" s="1124"/>
      <c r="CGX72" s="1124"/>
      <c r="CGY72" s="412"/>
      <c r="CGZ72" s="1124"/>
      <c r="CHA72" s="236"/>
      <c r="CHB72" s="1124"/>
      <c r="CHC72" s="1124"/>
      <c r="CHD72" s="1124"/>
      <c r="CHE72" s="1124"/>
      <c r="CHF72" s="237"/>
      <c r="CHG72" s="1124"/>
      <c r="CHH72" s="1124"/>
      <c r="CHI72" s="1124"/>
      <c r="CHJ72" s="1124"/>
      <c r="CHK72" s="1124"/>
      <c r="CHL72" s="1124"/>
      <c r="CHM72" s="1124"/>
      <c r="CHN72" s="238"/>
      <c r="CHO72" s="1124"/>
      <c r="CHP72" s="1124"/>
      <c r="CHQ72" s="265"/>
      <c r="CHR72" s="265"/>
      <c r="CHS72" s="1124"/>
      <c r="CHT72" s="1124"/>
      <c r="CHU72" s="1124"/>
      <c r="CHV72" s="1124"/>
      <c r="CHW72" s="1124"/>
      <c r="CHX72" s="1124"/>
      <c r="CHY72" s="1124"/>
      <c r="CHZ72" s="1124"/>
      <c r="CIA72" s="1124"/>
      <c r="CIB72" s="1124"/>
      <c r="CIC72" s="1124"/>
      <c r="CID72" s="1124"/>
      <c r="CIE72" s="1124"/>
      <c r="CIF72" s="1124"/>
      <c r="CIG72" s="1124"/>
      <c r="CIH72" s="1124"/>
      <c r="CII72" s="1124"/>
      <c r="CIJ72" s="1124"/>
      <c r="CIK72" s="1124"/>
      <c r="CIL72" s="1124"/>
      <c r="CIM72" s="1124"/>
      <c r="CIN72" s="1124"/>
      <c r="CIO72" s="1124"/>
      <c r="CIP72" s="1124"/>
      <c r="CIQ72" s="1124"/>
      <c r="CIR72" s="1124"/>
      <c r="CIS72" s="1124"/>
      <c r="CIT72" s="1124"/>
      <c r="CIU72" s="412"/>
      <c r="CIV72" s="1124"/>
      <c r="CIW72" s="1124"/>
      <c r="CIX72" s="599"/>
      <c r="CIY72" s="1124"/>
      <c r="CIZ72" s="1124"/>
      <c r="CJA72" s="412"/>
      <c r="CJB72" s="1124"/>
      <c r="CJC72" s="236"/>
      <c r="CJD72" s="1124"/>
      <c r="CJE72" s="1124"/>
      <c r="CJF72" s="1124"/>
      <c r="CJG72" s="1124"/>
      <c r="CJH72" s="237"/>
      <c r="CJI72" s="1124"/>
      <c r="CJJ72" s="1124"/>
      <c r="CJK72" s="1124"/>
      <c r="CJL72" s="1124"/>
      <c r="CJM72" s="1124"/>
      <c r="CJN72" s="1124"/>
      <c r="CJO72" s="1124"/>
      <c r="CJP72" s="238"/>
      <c r="CJQ72" s="1124"/>
      <c r="CJR72" s="1124"/>
      <c r="CJS72" s="265"/>
      <c r="CJT72" s="265"/>
      <c r="CJU72" s="1124"/>
      <c r="CJV72" s="1124"/>
      <c r="CJW72" s="1124"/>
      <c r="CJX72" s="1124"/>
      <c r="CJY72" s="1124"/>
      <c r="CJZ72" s="1124"/>
      <c r="CKA72" s="1124"/>
      <c r="CKB72" s="1124"/>
      <c r="CKC72" s="1124"/>
      <c r="CKD72" s="1124"/>
      <c r="CKE72" s="1124"/>
      <c r="CKF72" s="1124"/>
      <c r="CKG72" s="1124"/>
      <c r="CKH72" s="1124"/>
      <c r="CKI72" s="1124"/>
      <c r="CKJ72" s="1124"/>
      <c r="CKK72" s="1124"/>
      <c r="CKL72" s="1124"/>
      <c r="CKM72" s="1124"/>
      <c r="CKN72" s="1124"/>
      <c r="CKO72" s="1124"/>
      <c r="CKP72" s="1124"/>
      <c r="CKQ72" s="1124"/>
      <c r="CKR72" s="1124"/>
      <c r="CKS72" s="1124"/>
      <c r="CKT72" s="1124"/>
      <c r="CKU72" s="1124"/>
      <c r="CKV72" s="1124"/>
      <c r="CKW72" s="412"/>
      <c r="CKX72" s="1124"/>
      <c r="CKY72" s="1124"/>
      <c r="CKZ72" s="599"/>
      <c r="CLA72" s="1124"/>
      <c r="CLB72" s="1124"/>
      <c r="CLC72" s="412"/>
      <c r="CLD72" s="1124"/>
      <c r="CLE72" s="236"/>
      <c r="CLF72" s="1124"/>
      <c r="CLG72" s="1124"/>
      <c r="CLH72" s="1124"/>
      <c r="CLI72" s="1124"/>
      <c r="CLJ72" s="237"/>
      <c r="CLK72" s="1124"/>
      <c r="CLL72" s="1124"/>
      <c r="CLM72" s="1124"/>
      <c r="CLN72" s="1124"/>
      <c r="CLO72" s="1124"/>
      <c r="CLP72" s="1124"/>
      <c r="CLQ72" s="1124"/>
      <c r="CLR72" s="238"/>
      <c r="CLS72" s="1124"/>
      <c r="CLT72" s="1124"/>
      <c r="CLU72" s="265"/>
      <c r="CLV72" s="265"/>
      <c r="CLW72" s="1124"/>
      <c r="CLX72" s="1124"/>
      <c r="CLY72" s="1124"/>
      <c r="CLZ72" s="1124"/>
      <c r="CMA72" s="1124"/>
      <c r="CMB72" s="1124"/>
      <c r="CMC72" s="1124"/>
      <c r="CMD72" s="1124"/>
      <c r="CME72" s="1124"/>
      <c r="CMF72" s="1124"/>
      <c r="CMG72" s="1124"/>
      <c r="CMH72" s="1124"/>
      <c r="CMI72" s="1124"/>
      <c r="CMJ72" s="1124"/>
      <c r="CMK72" s="1124"/>
      <c r="CML72" s="1124"/>
      <c r="CMM72" s="1124"/>
      <c r="CMN72" s="1124"/>
      <c r="CMO72" s="1124"/>
      <c r="CMP72" s="1124"/>
      <c r="CMQ72" s="1124"/>
      <c r="CMR72" s="1124"/>
      <c r="CMS72" s="1124"/>
      <c r="CMT72" s="1124"/>
      <c r="CMU72" s="1124"/>
      <c r="CMV72" s="1124"/>
      <c r="CMW72" s="1124"/>
      <c r="CMX72" s="1124"/>
      <c r="CMY72" s="412"/>
      <c r="CMZ72" s="1124"/>
      <c r="CNA72" s="1124"/>
      <c r="CNB72" s="599"/>
      <c r="CNC72" s="1124"/>
      <c r="CND72" s="1124"/>
      <c r="CNE72" s="412"/>
      <c r="CNF72" s="1124"/>
      <c r="CNG72" s="236"/>
      <c r="CNH72" s="1124"/>
      <c r="CNI72" s="1124"/>
      <c r="CNJ72" s="1124"/>
      <c r="CNK72" s="1124"/>
      <c r="CNL72" s="237"/>
      <c r="CNM72" s="1124"/>
      <c r="CNN72" s="1124"/>
      <c r="CNO72" s="1124"/>
      <c r="CNP72" s="1124"/>
      <c r="CNQ72" s="1124"/>
      <c r="CNR72" s="1124"/>
      <c r="CNS72" s="1124"/>
      <c r="CNT72" s="238"/>
      <c r="CNU72" s="1124"/>
      <c r="CNV72" s="1124"/>
      <c r="CNW72" s="265"/>
      <c r="CNX72" s="265"/>
      <c r="CNY72" s="1124"/>
      <c r="CNZ72" s="1124"/>
      <c r="COA72" s="1124"/>
      <c r="COB72" s="1124"/>
      <c r="COC72" s="1124"/>
      <c r="COD72" s="1124"/>
      <c r="COE72" s="1124"/>
      <c r="COF72" s="1124"/>
      <c r="COG72" s="1124"/>
      <c r="COH72" s="1124"/>
      <c r="COI72" s="1124"/>
      <c r="COJ72" s="1124"/>
      <c r="COK72" s="1124"/>
      <c r="COL72" s="1124"/>
      <c r="COM72" s="1124"/>
      <c r="CON72" s="1124"/>
      <c r="COO72" s="1124"/>
      <c r="COP72" s="1124"/>
      <c r="COQ72" s="1124"/>
      <c r="COR72" s="1124"/>
      <c r="COS72" s="1124"/>
      <c r="COT72" s="1124"/>
      <c r="COU72" s="1124"/>
      <c r="COV72" s="1124"/>
      <c r="COW72" s="1124"/>
      <c r="COX72" s="1124"/>
      <c r="COY72" s="1124"/>
      <c r="COZ72" s="1124"/>
      <c r="CPA72" s="412"/>
      <c r="CPB72" s="1124"/>
      <c r="CPC72" s="1124"/>
      <c r="CPD72" s="599"/>
      <c r="CPE72" s="1124"/>
      <c r="CPF72" s="1124"/>
      <c r="CPG72" s="412"/>
      <c r="CPH72" s="1124"/>
      <c r="CPI72" s="236"/>
      <c r="CPJ72" s="1124"/>
      <c r="CPK72" s="1124"/>
      <c r="CPL72" s="1124"/>
      <c r="CPM72" s="1124"/>
      <c r="CPN72" s="237"/>
      <c r="CPO72" s="1124"/>
      <c r="CPP72" s="1124"/>
      <c r="CPQ72" s="1124"/>
      <c r="CPR72" s="1124"/>
      <c r="CPS72" s="1124"/>
      <c r="CPT72" s="1124"/>
      <c r="CPU72" s="1124"/>
      <c r="CPV72" s="238"/>
      <c r="CPW72" s="1124"/>
      <c r="CPX72" s="1124"/>
      <c r="CPY72" s="265"/>
      <c r="CPZ72" s="265"/>
      <c r="CQA72" s="1124"/>
      <c r="CQB72" s="1124"/>
      <c r="CQC72" s="1124"/>
      <c r="CQD72" s="1124"/>
      <c r="CQE72" s="1124"/>
      <c r="CQF72" s="1124"/>
      <c r="CQG72" s="1124"/>
      <c r="CQH72" s="1124"/>
      <c r="CQI72" s="1124"/>
      <c r="CQJ72" s="1124"/>
      <c r="CQK72" s="1124"/>
      <c r="CQL72" s="1124"/>
      <c r="CQM72" s="1124"/>
      <c r="CQN72" s="1124"/>
      <c r="CQO72" s="1124"/>
      <c r="CQP72" s="1124"/>
      <c r="CQQ72" s="1124"/>
      <c r="CQR72" s="1124"/>
      <c r="CQS72" s="1124"/>
      <c r="CQT72" s="1124"/>
      <c r="CQU72" s="1124"/>
      <c r="CQV72" s="1124"/>
      <c r="CQW72" s="1124"/>
      <c r="CQX72" s="1124"/>
      <c r="CQY72" s="1124"/>
      <c r="CQZ72" s="1124"/>
      <c r="CRA72" s="1124"/>
      <c r="CRB72" s="1124"/>
      <c r="CRC72" s="412"/>
      <c r="CRD72" s="1124"/>
      <c r="CRE72" s="1124"/>
      <c r="CRF72" s="599"/>
      <c r="CRG72" s="1124"/>
      <c r="CRH72" s="1124"/>
      <c r="CRI72" s="412"/>
      <c r="CRJ72" s="1124"/>
      <c r="CRK72" s="236"/>
      <c r="CRL72" s="1124"/>
      <c r="CRM72" s="1124"/>
      <c r="CRN72" s="1124"/>
      <c r="CRO72" s="1124"/>
      <c r="CRP72" s="237"/>
      <c r="CRQ72" s="1124"/>
      <c r="CRR72" s="1124"/>
      <c r="CRS72" s="1124"/>
      <c r="CRT72" s="1124"/>
      <c r="CRU72" s="1124"/>
      <c r="CRV72" s="1124"/>
      <c r="CRW72" s="1124"/>
      <c r="CRX72" s="238"/>
      <c r="CRY72" s="1124"/>
      <c r="CRZ72" s="1124"/>
      <c r="CSA72" s="265"/>
      <c r="CSB72" s="265"/>
      <c r="CSC72" s="1124"/>
      <c r="CSD72" s="1124"/>
      <c r="CSE72" s="1124"/>
      <c r="CSF72" s="1124"/>
      <c r="CSG72" s="1124"/>
      <c r="CSH72" s="1124"/>
      <c r="CSI72" s="1124"/>
      <c r="CSJ72" s="1124"/>
      <c r="CSK72" s="1124"/>
      <c r="CSL72" s="1124"/>
      <c r="CSM72" s="1124"/>
      <c r="CSN72" s="1124"/>
      <c r="CSO72" s="1124"/>
      <c r="CSP72" s="1124"/>
      <c r="CSQ72" s="1124"/>
      <c r="CSR72" s="1124"/>
      <c r="CSS72" s="1124"/>
      <c r="CST72" s="1124"/>
      <c r="CSU72" s="1124"/>
      <c r="CSV72" s="1124"/>
      <c r="CSW72" s="1124"/>
      <c r="CSX72" s="1124"/>
      <c r="CSY72" s="1124"/>
      <c r="CSZ72" s="1124"/>
      <c r="CTA72" s="1124"/>
      <c r="CTB72" s="1124"/>
      <c r="CTC72" s="1124"/>
      <c r="CTD72" s="1124"/>
      <c r="CTE72" s="412"/>
      <c r="CTF72" s="1124"/>
      <c r="CTG72" s="1124"/>
      <c r="CTH72" s="599"/>
      <c r="CTI72" s="1124"/>
      <c r="CTJ72" s="1124"/>
      <c r="CTK72" s="412"/>
      <c r="CTL72" s="1124"/>
      <c r="CTM72" s="236"/>
      <c r="CTN72" s="1124"/>
      <c r="CTO72" s="1124"/>
      <c r="CTP72" s="1124"/>
      <c r="CTQ72" s="1124"/>
      <c r="CTR72" s="237"/>
      <c r="CTS72" s="1124"/>
      <c r="CTT72" s="1124"/>
      <c r="CTU72" s="1124"/>
      <c r="CTV72" s="1124"/>
      <c r="CTW72" s="1124"/>
      <c r="CTX72" s="1124"/>
      <c r="CTY72" s="1124"/>
      <c r="CTZ72" s="238"/>
      <c r="CUA72" s="1124"/>
      <c r="CUB72" s="1124"/>
      <c r="CUC72" s="265"/>
      <c r="CUD72" s="265"/>
      <c r="CUE72" s="1124"/>
      <c r="CUF72" s="1124"/>
      <c r="CUG72" s="1124"/>
      <c r="CUH72" s="1124"/>
      <c r="CUI72" s="1124"/>
      <c r="CUJ72" s="1124"/>
      <c r="CUK72" s="1124"/>
      <c r="CUL72" s="1124"/>
      <c r="CUM72" s="1124"/>
      <c r="CUN72" s="1124"/>
      <c r="CVL72" s="236"/>
      <c r="CVQ72" s="599"/>
      <c r="CVU72" s="236"/>
      <c r="CVY72" s="238"/>
      <c r="CWH72" s="238"/>
      <c r="CWK72" s="1124"/>
      <c r="CWL72" s="1124"/>
      <c r="CWM72" s="412"/>
      <c r="CWN72" s="1124"/>
      <c r="CWO72" s="1124"/>
      <c r="CWP72" s="599"/>
      <c r="CWQ72" s="1124"/>
      <c r="CWR72" s="1124"/>
      <c r="CWS72" s="412"/>
      <c r="CWT72" s="1124"/>
      <c r="CWU72" s="236"/>
      <c r="CWV72" s="1124"/>
      <c r="CWW72" s="1124"/>
      <c r="CWX72" s="1124"/>
      <c r="CWY72" s="1124"/>
      <c r="CWZ72" s="237"/>
      <c r="CXA72" s="1124"/>
      <c r="CXB72" s="1124"/>
      <c r="CXC72" s="1124"/>
      <c r="CXD72" s="1124"/>
      <c r="CXE72" s="1124"/>
      <c r="CXF72" s="1124"/>
      <c r="CXG72" s="1124"/>
      <c r="CXH72" s="238"/>
      <c r="CXI72" s="1124"/>
      <c r="CXJ72" s="1124"/>
      <c r="CZI72" s="1124"/>
      <c r="CZJ72" s="236"/>
      <c r="CZK72" s="1124"/>
      <c r="CZL72" s="1124"/>
      <c r="CZM72" s="1124"/>
      <c r="CZN72" s="1124"/>
      <c r="CZO72" s="599"/>
      <c r="CZP72" s="1124"/>
      <c r="CZQ72" s="1124"/>
      <c r="CZR72" s="1132"/>
      <c r="CZS72" s="1516" t="s">
        <v>639</v>
      </c>
      <c r="CZT72" s="1516"/>
      <c r="CZU72" s="1132"/>
      <c r="CZV72" s="1124"/>
      <c r="CZW72" s="238"/>
      <c r="CZX72" s="1124"/>
      <c r="CZY72" s="1124"/>
      <c r="CZZ72" s="1124"/>
      <c r="DAA72" s="1124"/>
      <c r="DAB72" s="1124"/>
      <c r="DAC72" s="1124"/>
      <c r="DAD72" s="1124"/>
      <c r="DAE72" s="1124"/>
      <c r="DAF72" s="1516" t="s">
        <v>639</v>
      </c>
      <c r="DAG72" s="1516"/>
      <c r="DAH72" s="1124"/>
      <c r="DAI72" s="1124"/>
      <c r="DAJ72" s="1124"/>
      <c r="DAK72" s="412"/>
      <c r="DAL72" s="1124"/>
      <c r="DAM72" s="1124"/>
      <c r="DAN72" s="599"/>
      <c r="DAO72" s="1124"/>
      <c r="DAP72" s="1124"/>
      <c r="DAQ72" s="412"/>
      <c r="DAR72" s="1124"/>
      <c r="DAS72" s="236"/>
      <c r="DAT72" s="1124"/>
      <c r="DAU72" s="1124"/>
      <c r="DAX72" s="237"/>
      <c r="DBF72" s="238"/>
      <c r="DBI72" s="265"/>
      <c r="DBJ72" s="265"/>
      <c r="DBU72" s="1124"/>
      <c r="DBV72" s="1124"/>
      <c r="DBW72" s="1124"/>
      <c r="DBX72" s="1124"/>
      <c r="DBY72" s="1124"/>
      <c r="DBZ72" s="1124"/>
      <c r="DCA72" s="1124"/>
      <c r="DCB72" s="1124"/>
      <c r="DCC72" s="1124"/>
      <c r="DCD72" s="1124"/>
      <c r="DCE72" s="1124"/>
      <c r="DCF72" s="1124"/>
      <c r="DCG72" s="1124"/>
      <c r="DCH72" s="1124"/>
      <c r="DCI72" s="1124"/>
      <c r="DCJ72" s="1124"/>
      <c r="DCK72" s="1124"/>
      <c r="DCL72" s="1124"/>
      <c r="DCM72" s="1124"/>
      <c r="DCN72" s="1124"/>
      <c r="DCO72" s="1124"/>
      <c r="DCP72" s="1124"/>
      <c r="DCQ72" s="1124"/>
      <c r="DCR72" s="236"/>
      <c r="DCS72" s="1124"/>
      <c r="DCT72" s="1124"/>
      <c r="DCU72" s="1124"/>
      <c r="DCV72" s="1124"/>
      <c r="DCW72" s="599"/>
      <c r="DCX72" s="1124"/>
      <c r="DCY72" s="1124"/>
      <c r="DCZ72" s="1132"/>
      <c r="DDA72" s="1516" t="s">
        <v>639</v>
      </c>
      <c r="DDB72" s="1516"/>
      <c r="DDC72" s="1132"/>
      <c r="DDD72" s="1124"/>
      <c r="DDE72" s="238"/>
      <c r="DDF72" s="1124"/>
      <c r="DDG72" s="1124"/>
      <c r="DDH72" s="1124"/>
      <c r="DDI72" s="1124"/>
      <c r="DDJ72" s="1124"/>
      <c r="DDK72" s="1124"/>
      <c r="DDL72" s="1124"/>
      <c r="DDM72" s="1124"/>
      <c r="DDN72" s="1516" t="s">
        <v>639</v>
      </c>
      <c r="DDO72" s="1516"/>
      <c r="DDP72" s="1124"/>
      <c r="DDQ72" s="1124"/>
      <c r="DDR72" s="1124"/>
      <c r="DDS72" s="412"/>
      <c r="DDT72" s="1124"/>
      <c r="DDU72" s="1124"/>
      <c r="DDV72" s="599"/>
      <c r="DDW72" s="1124"/>
      <c r="DDX72" s="1124"/>
      <c r="DDY72" s="412"/>
      <c r="DDZ72" s="1124"/>
      <c r="DEA72" s="236"/>
      <c r="DEB72" s="1124"/>
      <c r="DEC72" s="1124"/>
      <c r="DED72" s="1124"/>
      <c r="DEE72" s="1124"/>
      <c r="DEF72" s="237"/>
      <c r="DEG72" s="1124"/>
      <c r="DEH72" s="1124"/>
      <c r="DEI72" s="1124"/>
      <c r="DEJ72" s="1124"/>
      <c r="DEK72" s="1124"/>
      <c r="DEL72" s="1124"/>
      <c r="DEM72" s="1124"/>
      <c r="DEN72" s="238"/>
      <c r="DEO72" s="1124"/>
      <c r="DEP72" s="1124"/>
      <c r="DEQ72" s="265"/>
      <c r="DER72" s="265"/>
      <c r="DES72" s="1124"/>
      <c r="DET72" s="1124"/>
      <c r="DEU72" s="1124"/>
      <c r="DEV72" s="1124"/>
      <c r="DEW72" s="1124"/>
      <c r="DEX72" s="1124"/>
      <c r="DEY72" s="1124"/>
      <c r="DEZ72" s="1124"/>
      <c r="DFA72" s="1124"/>
      <c r="DFB72" s="1124"/>
      <c r="DFC72" s="1124"/>
      <c r="DFD72" s="1124"/>
      <c r="DFE72" s="1124"/>
      <c r="DFF72" s="1124"/>
      <c r="DFG72" s="1124"/>
      <c r="DFH72" s="1124"/>
      <c r="DFI72" s="1124"/>
      <c r="DFJ72" s="1124"/>
      <c r="DFK72" s="1124"/>
      <c r="DFL72" s="1124"/>
      <c r="DFM72" s="1124"/>
      <c r="DFN72" s="1124"/>
      <c r="DFO72" s="1124"/>
      <c r="DFP72" s="1124"/>
      <c r="DFQ72" s="1124"/>
      <c r="DFR72" s="1124"/>
      <c r="DFS72" s="1124"/>
      <c r="DFT72" s="1124"/>
      <c r="DFU72" s="1124"/>
      <c r="DFV72" s="1124"/>
      <c r="DFW72" s="1124"/>
      <c r="DFX72" s="1124"/>
      <c r="DFY72" s="1124"/>
      <c r="DFZ72" s="236"/>
      <c r="DGA72" s="1124"/>
      <c r="DGB72" s="1124"/>
      <c r="DGC72" s="1124"/>
      <c r="DGD72" s="1124"/>
      <c r="DGE72" s="599"/>
      <c r="DGF72" s="1124"/>
      <c r="DGG72" s="1124"/>
      <c r="DGH72" s="1132"/>
      <c r="DGI72" s="1516" t="s">
        <v>639</v>
      </c>
      <c r="DGJ72" s="1516"/>
      <c r="DGK72" s="1132"/>
      <c r="DGL72" s="1124"/>
      <c r="DGM72" s="238"/>
      <c r="DGN72" s="1124"/>
      <c r="DGO72" s="1124"/>
      <c r="DGP72" s="1124"/>
      <c r="DGQ72" s="1124"/>
      <c r="DGR72" s="1124"/>
      <c r="DGS72" s="1124"/>
      <c r="DGT72" s="1124"/>
      <c r="DGU72" s="1124"/>
      <c r="DGV72" s="1516" t="s">
        <v>639</v>
      </c>
      <c r="DGW72" s="1516"/>
      <c r="DGX72" s="1124"/>
      <c r="DGY72" s="1124"/>
      <c r="DGZ72" s="1124"/>
      <c r="DHA72" s="412"/>
      <c r="DHB72" s="1124"/>
      <c r="DHC72" s="1124"/>
      <c r="DHD72" s="599"/>
      <c r="DHE72" s="1124"/>
      <c r="DHF72" s="1124"/>
      <c r="DHG72" s="412"/>
      <c r="DHH72" s="1124"/>
      <c r="DHI72" s="236"/>
      <c r="DHJ72" s="1124"/>
      <c r="DHK72" s="1124"/>
      <c r="DHL72" s="1124"/>
      <c r="DHM72" s="1124"/>
      <c r="DHN72" s="237"/>
      <c r="DHO72" s="1124"/>
      <c r="DHP72" s="1124"/>
      <c r="DHQ72" s="1124"/>
      <c r="DHR72" s="1124"/>
      <c r="DHS72" s="1124"/>
      <c r="DHT72" s="1124"/>
      <c r="DHU72" s="1124"/>
      <c r="DHV72" s="238"/>
      <c r="DHW72" s="1124"/>
      <c r="DHX72" s="1124"/>
      <c r="DHY72" s="265"/>
      <c r="DHZ72" s="265"/>
      <c r="DIA72" s="1124"/>
      <c r="DIB72" s="1124"/>
      <c r="DIC72" s="1124"/>
      <c r="DID72" s="1124"/>
      <c r="DIE72" s="1124"/>
      <c r="DIF72" s="1124"/>
      <c r="DIG72" s="1124"/>
      <c r="DIH72" s="1124"/>
      <c r="DII72" s="1124"/>
      <c r="DIJ72" s="1124"/>
      <c r="DIK72" s="1124"/>
      <c r="DIL72" s="1124"/>
      <c r="DIM72" s="1124"/>
      <c r="DIN72" s="1124"/>
      <c r="DIO72" s="1124"/>
      <c r="DIP72" s="1124"/>
      <c r="DIQ72" s="1124"/>
      <c r="DIR72" s="1124"/>
      <c r="DIS72" s="1124"/>
      <c r="DIT72" s="1124"/>
      <c r="DIU72" s="1124"/>
      <c r="DIV72" s="1124"/>
      <c r="DIW72" s="1124"/>
      <c r="DIX72" s="1124"/>
      <c r="DIY72" s="1124"/>
      <c r="DIZ72" s="1124"/>
      <c r="DJA72" s="1124"/>
      <c r="DJB72" s="1124"/>
      <c r="DJC72" s="1124"/>
      <c r="DJD72" s="1124"/>
      <c r="DJE72" s="1124"/>
      <c r="DJF72" s="1124"/>
      <c r="DJG72" s="1124"/>
      <c r="DJH72" s="236"/>
      <c r="DJI72" s="1124"/>
      <c r="DJJ72" s="1124"/>
      <c r="DJK72" s="1124"/>
      <c r="DJL72" s="1124"/>
      <c r="DJM72" s="599"/>
      <c r="DJN72" s="1124"/>
      <c r="DJO72" s="1124"/>
      <c r="DJP72" s="1132"/>
      <c r="DJQ72" s="1516" t="s">
        <v>639</v>
      </c>
      <c r="DJR72" s="1516"/>
      <c r="DJS72" s="1132"/>
      <c r="DJT72" s="1124"/>
      <c r="DJU72" s="238"/>
      <c r="DJV72" s="1124"/>
      <c r="DJW72" s="1124"/>
      <c r="DJX72" s="1124"/>
      <c r="DJY72" s="1124"/>
      <c r="DJZ72" s="1124"/>
      <c r="DKA72" s="1124"/>
      <c r="DKB72" s="1124"/>
      <c r="DKC72" s="1124"/>
      <c r="DKD72" s="1516" t="s">
        <v>639</v>
      </c>
      <c r="DKE72" s="1516"/>
      <c r="DKF72" s="1124"/>
      <c r="DKG72" s="1124"/>
      <c r="DKH72" s="1124"/>
      <c r="DKI72" s="412"/>
      <c r="DKJ72" s="1124"/>
      <c r="DKK72" s="1124"/>
      <c r="DKL72" s="599"/>
      <c r="DKM72" s="1124"/>
      <c r="DKN72" s="1124"/>
      <c r="DKO72" s="412"/>
      <c r="DKP72" s="1124"/>
      <c r="DKQ72" s="236"/>
      <c r="DKR72" s="1124"/>
      <c r="DKS72" s="1124"/>
      <c r="DKT72" s="1124"/>
      <c r="DKU72" s="1124"/>
      <c r="DKV72" s="237"/>
      <c r="DKW72" s="1124"/>
      <c r="DKX72" s="1124"/>
      <c r="DKY72" s="1124"/>
      <c r="DKZ72" s="1124"/>
      <c r="DLA72" s="1124"/>
      <c r="DLB72" s="1124"/>
      <c r="DLC72" s="1124"/>
      <c r="DLD72" s="238"/>
      <c r="DLE72" s="1124"/>
      <c r="DLF72" s="1124"/>
      <c r="DLG72" s="265"/>
      <c r="DLH72" s="265"/>
      <c r="DLI72" s="1124"/>
      <c r="DLJ72" s="1124"/>
      <c r="DLK72" s="1124"/>
      <c r="DLL72" s="1124"/>
      <c r="DLM72" s="1124"/>
      <c r="DLN72" s="1124"/>
      <c r="DLO72" s="1124"/>
      <c r="DLP72" s="1124"/>
      <c r="DLQ72" s="1124"/>
      <c r="DLR72" s="1124"/>
      <c r="DMP72" s="236"/>
      <c r="DMU72" s="599"/>
      <c r="DMY72" s="236"/>
      <c r="DNC72" s="238"/>
      <c r="DNL72" s="238"/>
      <c r="DNO72" s="1124"/>
      <c r="DNP72" s="1124"/>
      <c r="DNQ72" s="412"/>
      <c r="DNR72" s="1124"/>
      <c r="DNS72" s="1124"/>
      <c r="DNT72" s="599"/>
      <c r="DNU72" s="1124"/>
      <c r="DNV72" s="1124"/>
      <c r="DNW72" s="412"/>
      <c r="DNX72" s="1124"/>
      <c r="DNY72" s="236"/>
      <c r="DNZ72" s="1124"/>
      <c r="DOA72" s="1124"/>
      <c r="DOB72" s="1124"/>
      <c r="DOC72" s="1124"/>
      <c r="DOD72" s="237"/>
      <c r="DOE72" s="1124"/>
      <c r="DOF72" s="1124"/>
      <c r="DOG72" s="1124"/>
      <c r="DOH72" s="1124"/>
      <c r="DOI72" s="1124"/>
      <c r="DOJ72" s="1124"/>
      <c r="DOK72" s="1124"/>
      <c r="DOL72" s="238"/>
      <c r="DOM72" s="1124"/>
      <c r="DON72" s="1124"/>
      <c r="DOO72" s="265"/>
      <c r="DOP72" s="265"/>
      <c r="DOZ72" s="792"/>
      <c r="DPA72" s="792"/>
      <c r="DPB72" s="792"/>
      <c r="DPC72" s="792"/>
      <c r="DPD72" s="792"/>
      <c r="DPE72" s="792"/>
      <c r="DPF72" s="792"/>
      <c r="DPG72" s="792"/>
      <c r="DPH72" s="792"/>
      <c r="DPI72" s="792"/>
      <c r="DPJ72" s="792"/>
      <c r="DPK72" s="792"/>
      <c r="DPL72" s="792"/>
      <c r="DPM72" s="792"/>
      <c r="DPN72" s="792"/>
      <c r="DPO72" s="792"/>
      <c r="DPP72" s="792"/>
      <c r="DPQ72" s="792"/>
      <c r="DPR72" s="792"/>
      <c r="DPS72" s="792"/>
      <c r="DPT72" s="792"/>
      <c r="DPU72" s="792"/>
      <c r="DPV72" s="792"/>
      <c r="DPW72" s="792"/>
      <c r="DPX72" s="792"/>
      <c r="DPY72" s="792"/>
      <c r="DPZ72" s="792"/>
      <c r="DQA72" s="792"/>
      <c r="DQB72" s="792"/>
      <c r="DQC72" s="792"/>
      <c r="DRM72" s="1124"/>
      <c r="DRN72" s="1124"/>
      <c r="DRO72" s="412"/>
      <c r="DRP72" s="1124"/>
      <c r="DRQ72" s="1124"/>
      <c r="DRR72" s="599"/>
      <c r="DRS72" s="1124"/>
      <c r="DRT72" s="1124"/>
      <c r="DRU72" s="412"/>
      <c r="DRV72" s="1124"/>
      <c r="DRW72" s="236"/>
      <c r="DRX72" s="1124"/>
      <c r="DRY72" s="1124"/>
      <c r="DSB72" s="237"/>
      <c r="DSJ72" s="238"/>
      <c r="DSN72" s="236"/>
      <c r="DSS72" s="599"/>
      <c r="DSW72" s="236"/>
      <c r="DTA72" s="238"/>
      <c r="DTJ72" s="238"/>
      <c r="DTN72" s="236"/>
      <c r="DTS72" s="599"/>
      <c r="DTW72" s="236"/>
      <c r="DWT72" s="1157"/>
      <c r="DWU72" s="1157"/>
      <c r="DWV72" s="1157"/>
      <c r="DWW72" s="1157"/>
      <c r="DWX72" s="1157"/>
      <c r="DWY72" s="1157"/>
      <c r="DWZ72" s="1157"/>
      <c r="DXA72" s="1157"/>
      <c r="DXB72" s="1157"/>
      <c r="DXC72" s="1157"/>
      <c r="DXD72" s="1157"/>
      <c r="DXE72" s="1157"/>
      <c r="DXF72" s="1157"/>
      <c r="DXG72" s="1142"/>
      <c r="DXI72" s="236"/>
      <c r="DXN72" s="599"/>
      <c r="DXR72" s="236"/>
      <c r="DXV72" s="238"/>
      <c r="DYE72" s="238"/>
      <c r="DYH72" s="1124"/>
      <c r="DYI72" s="1124"/>
      <c r="DYJ72" s="412"/>
      <c r="DYK72" s="1124"/>
      <c r="DYL72" s="1124"/>
      <c r="DYM72" s="599"/>
      <c r="DYN72" s="1124"/>
      <c r="DYO72" s="1124"/>
      <c r="DYP72" s="412"/>
      <c r="DYQ72" s="1124"/>
      <c r="DYR72" s="236"/>
      <c r="DYS72" s="1124"/>
      <c r="DYT72" s="1124"/>
      <c r="DYW72" s="237"/>
      <c r="DZE72" s="238"/>
      <c r="DZH72" s="265"/>
      <c r="DZI72" s="265"/>
      <c r="EBG72" s="236"/>
      <c r="EBL72" s="599"/>
      <c r="EBP72" s="236"/>
      <c r="EBT72" s="238"/>
      <c r="ECC72" s="238"/>
      <c r="ECF72" s="1124"/>
      <c r="ECG72" s="1124"/>
      <c r="ECH72" s="412"/>
      <c r="ECI72" s="1124"/>
      <c r="ECJ72" s="1124"/>
      <c r="ECK72" s="599"/>
      <c r="ECL72" s="1124"/>
      <c r="ECM72" s="1124"/>
      <c r="ECN72" s="412"/>
      <c r="ECO72" s="1124"/>
      <c r="ECP72" s="236"/>
      <c r="ECQ72" s="1124"/>
      <c r="ECR72" s="1124"/>
      <c r="ECS72" s="1124"/>
      <c r="ECT72" s="1124"/>
      <c r="ECU72" s="237"/>
      <c r="ECV72" s="1124"/>
      <c r="ECW72" s="1124"/>
      <c r="ECX72" s="1124"/>
      <c r="ECY72" s="1124"/>
      <c r="ECZ72" s="1124"/>
      <c r="EDA72" s="1124"/>
      <c r="EDB72" s="1124"/>
      <c r="EDC72" s="238"/>
      <c r="EDD72" s="1124"/>
      <c r="EDE72" s="1124"/>
      <c r="EDG72" s="236"/>
      <c r="EDL72" s="599"/>
      <c r="EDP72" s="236"/>
      <c r="EDT72" s="238"/>
      <c r="EEC72" s="238"/>
      <c r="EEG72" s="236"/>
      <c r="EEL72" s="599"/>
      <c r="EEP72" s="236"/>
      <c r="EGR72" s="226"/>
      <c r="EGS72" s="226"/>
      <c r="EGT72" s="226"/>
      <c r="EGU72" s="226"/>
      <c r="EGV72" s="226"/>
      <c r="EGW72" s="226"/>
      <c r="EGX72" s="226"/>
      <c r="EGY72" s="226"/>
      <c r="EGZ72" s="226"/>
      <c r="EHA72" s="226"/>
      <c r="EHB72" s="226"/>
      <c r="EHC72" s="226"/>
      <c r="EHD72" s="226"/>
      <c r="EHE72" s="226"/>
      <c r="EHF72" s="226"/>
      <c r="EHG72" s="226"/>
      <c r="EHH72" s="616"/>
      <c r="EHI72" s="616"/>
      <c r="EHJ72" s="226"/>
      <c r="EHK72" s="226"/>
      <c r="EHL72" s="226"/>
      <c r="EHM72" s="226"/>
      <c r="EHN72" s="226"/>
      <c r="EHO72" s="226"/>
      <c r="EHP72" s="226"/>
      <c r="EHQ72" s="226"/>
      <c r="EHR72" s="226"/>
      <c r="EHS72" s="226"/>
      <c r="EHT72" s="226"/>
      <c r="EHU72" s="226"/>
      <c r="EHV72" s="226"/>
      <c r="EHW72" s="226"/>
      <c r="EHX72" s="1124"/>
      <c r="EHY72" s="1124"/>
      <c r="EHZ72" s="412"/>
      <c r="EIA72" s="1124"/>
      <c r="EIB72" s="1124"/>
      <c r="EIC72" s="599"/>
      <c r="EID72" s="1124"/>
      <c r="EIE72" s="1124"/>
      <c r="EIF72" s="412"/>
      <c r="EIG72" s="1124"/>
      <c r="EIH72" s="236"/>
      <c r="EII72" s="1124"/>
      <c r="EIJ72" s="1124"/>
      <c r="EIK72" s="1124"/>
      <c r="EIL72" s="1124"/>
      <c r="EIM72" s="237"/>
      <c r="EIN72" s="1124"/>
      <c r="EIO72" s="1124"/>
      <c r="EIP72" s="1124"/>
      <c r="EIQ72" s="1124"/>
      <c r="EIR72" s="1124"/>
      <c r="EIS72" s="1124"/>
      <c r="EIT72" s="1124"/>
      <c r="EIU72" s="238"/>
      <c r="EIV72" s="1124"/>
      <c r="EIW72" s="1124"/>
      <c r="EIY72" s="236"/>
      <c r="EJD72" s="599"/>
      <c r="EJH72" s="236"/>
      <c r="EJL72" s="238"/>
      <c r="EJU72" s="238"/>
      <c r="EJY72" s="236"/>
      <c r="EKD72" s="599"/>
      <c r="EKH72" s="236"/>
      <c r="EMN72" s="236"/>
      <c r="EMS72" s="599"/>
      <c r="EMW72" s="236"/>
      <c r="ENA72" s="238"/>
      <c r="ENJ72" s="238"/>
      <c r="ENM72" s="1124"/>
      <c r="ENN72" s="1124"/>
      <c r="ENO72" s="412"/>
      <c r="ENP72" s="1124"/>
      <c r="ENQ72" s="1124"/>
      <c r="ENR72" s="599"/>
      <c r="ENS72" s="1124"/>
      <c r="ENT72" s="1124"/>
      <c r="ENU72" s="412"/>
      <c r="ENV72" s="1124"/>
      <c r="ENW72" s="236"/>
      <c r="ENX72" s="1124"/>
      <c r="ENY72" s="1124"/>
      <c r="ENZ72" s="1124"/>
      <c r="EOA72" s="1124"/>
      <c r="EOB72" s="237"/>
      <c r="EOC72" s="1124"/>
      <c r="EOD72" s="1124"/>
      <c r="EOE72" s="1124"/>
      <c r="EOF72" s="1124"/>
      <c r="EOG72" s="1124"/>
      <c r="EOH72" s="1124"/>
      <c r="EOI72" s="1124"/>
      <c r="EOJ72" s="238"/>
      <c r="EOK72" s="1124"/>
      <c r="EOL72" s="1124"/>
      <c r="EOM72" s="265"/>
      <c r="EON72" s="265"/>
      <c r="EOO72" s="1124"/>
      <c r="EOX72" s="792"/>
      <c r="EOY72" s="792"/>
      <c r="EOZ72" s="792"/>
      <c r="EPA72" s="792"/>
      <c r="EPB72" s="792"/>
      <c r="EPC72" s="792"/>
      <c r="EPD72" s="792"/>
      <c r="EPE72" s="792"/>
      <c r="EPF72" s="792"/>
      <c r="EPG72" s="792"/>
      <c r="EPH72" s="792"/>
      <c r="EPI72" s="792"/>
      <c r="EPJ72" s="792"/>
      <c r="EPK72" s="792"/>
      <c r="EPL72" s="792"/>
      <c r="EPM72" s="792"/>
      <c r="EPN72" s="792"/>
      <c r="EPS72" s="265"/>
      <c r="EPT72" s="265"/>
      <c r="EQE72" s="1124"/>
      <c r="EQF72" s="1124"/>
      <c r="EQG72" s="412"/>
      <c r="EQH72" s="1124"/>
      <c r="EQI72" s="1124"/>
      <c r="EQJ72" s="599"/>
      <c r="EQK72" s="1124"/>
      <c r="EQL72" s="1124"/>
      <c r="EQM72" s="412"/>
      <c r="EQN72" s="1124"/>
      <c r="EQO72" s="236"/>
      <c r="EQP72" s="1124"/>
      <c r="EQQ72" s="1124"/>
      <c r="EQR72" s="1124"/>
      <c r="EQS72" s="1124"/>
      <c r="EQT72" s="237"/>
      <c r="EQU72" s="1124"/>
      <c r="EQV72" s="1124"/>
      <c r="EQW72" s="1124"/>
      <c r="EQX72" s="1124"/>
      <c r="EQY72" s="1124"/>
      <c r="EQZ72" s="1124"/>
      <c r="ERA72" s="1124"/>
      <c r="ERB72" s="238"/>
      <c r="ERC72" s="1124"/>
      <c r="ERD72" s="1124"/>
      <c r="ERE72" s="265"/>
      <c r="ERF72" s="265"/>
      <c r="ERG72" s="1124"/>
      <c r="ERH72" s="1124"/>
      <c r="ERI72" s="1124"/>
      <c r="ERJ72" s="1124"/>
      <c r="ERK72" s="1124"/>
      <c r="ERL72" s="1124"/>
      <c r="ERM72" s="1124"/>
      <c r="ERN72" s="1124"/>
      <c r="ERO72" s="1124"/>
      <c r="ERP72" s="1124"/>
      <c r="ERU72" s="271"/>
      <c r="ERV72" s="1664"/>
      <c r="ERW72" s="1664"/>
      <c r="ERX72" s="227"/>
      <c r="ETA72" s="1518"/>
      <c r="ETB72" s="1518"/>
      <c r="ETC72" s="1518"/>
      <c r="ETD72" s="1518"/>
      <c r="ETE72" s="1518"/>
      <c r="ETF72" s="1518"/>
    </row>
    <row r="73" spans="1:3906" ht="15" customHeight="1" thickBot="1">
      <c r="B73" s="1518"/>
      <c r="C73" s="1518"/>
      <c r="D73" s="1518"/>
      <c r="E73" s="1518"/>
      <c r="F73" s="1518"/>
      <c r="G73" s="1518"/>
      <c r="J73" s="1310"/>
      <c r="K73" s="1310"/>
      <c r="L73" s="1310"/>
      <c r="M73" s="1310"/>
      <c r="N73" s="1310"/>
      <c r="O73" s="1310"/>
      <c r="P73" s="1310"/>
      <c r="Q73" s="1310"/>
      <c r="R73" s="1310"/>
      <c r="S73" s="1310"/>
      <c r="T73" s="1310"/>
      <c r="U73" s="1310"/>
      <c r="V73" s="1310"/>
      <c r="W73" s="1310"/>
      <c r="X73" s="1310"/>
      <c r="Y73" s="1310"/>
      <c r="Z73" s="1310"/>
      <c r="AA73" s="1310"/>
      <c r="AD73" s="1664"/>
      <c r="AE73" s="1664"/>
      <c r="AF73" s="413"/>
      <c r="BC73" s="412"/>
      <c r="BE73" s="374"/>
      <c r="BF73" s="598"/>
      <c r="BH73" s="236"/>
      <c r="BK73" s="236"/>
      <c r="BP73" s="237"/>
      <c r="BX73" s="238"/>
      <c r="CA73" s="265"/>
      <c r="CB73" s="265"/>
      <c r="CM73" s="1124"/>
      <c r="CN73" s="1124"/>
      <c r="CO73" s="412"/>
      <c r="CP73" s="1124"/>
      <c r="CQ73" s="1125"/>
      <c r="CR73" s="598"/>
      <c r="CS73" s="1124"/>
      <c r="CT73" s="236"/>
      <c r="CU73" s="1124"/>
      <c r="CV73" s="1124"/>
      <c r="CW73" s="236"/>
      <c r="CX73" s="1124"/>
      <c r="CY73" s="1124"/>
      <c r="DB73" s="237"/>
      <c r="DJ73" s="238"/>
      <c r="DM73" s="265"/>
      <c r="DN73" s="265"/>
      <c r="EE73" s="1124"/>
      <c r="EF73" s="1124"/>
      <c r="EG73" s="1124"/>
      <c r="EH73" s="1124"/>
      <c r="EI73" s="1124"/>
      <c r="EJ73" s="1124"/>
      <c r="EK73" s="1124"/>
      <c r="EL73" s="1124"/>
      <c r="EM73" s="1124"/>
      <c r="EN73" s="1124"/>
      <c r="EO73" s="1124"/>
      <c r="EP73" s="1124"/>
      <c r="EQ73" s="412"/>
      <c r="ER73" s="1124"/>
      <c r="ES73" s="1125"/>
      <c r="ET73" s="598"/>
      <c r="EU73" s="1124"/>
      <c r="EV73" s="236"/>
      <c r="EW73" s="1124"/>
      <c r="EX73" s="1124"/>
      <c r="EY73" s="236"/>
      <c r="EZ73" s="1124"/>
      <c r="FA73" s="1124"/>
      <c r="FB73" s="1124"/>
      <c r="FC73" s="1124"/>
      <c r="FD73" s="237"/>
      <c r="FE73" s="1124"/>
      <c r="FF73" s="1124"/>
      <c r="FG73" s="1124"/>
      <c r="FH73" s="1124"/>
      <c r="FI73" s="1124"/>
      <c r="FJ73" s="1124"/>
      <c r="FK73" s="1124"/>
      <c r="FL73" s="238"/>
      <c r="FM73" s="1124"/>
      <c r="FN73" s="1124"/>
      <c r="FO73" s="265"/>
      <c r="FP73" s="265"/>
      <c r="FQ73" s="1124"/>
      <c r="FR73" s="1124"/>
      <c r="FS73" s="1124"/>
      <c r="FT73" s="1124"/>
      <c r="FU73" s="1124"/>
      <c r="FV73" s="1124"/>
      <c r="FW73" s="1124"/>
      <c r="FX73" s="1124"/>
      <c r="FY73" s="1124"/>
      <c r="FZ73" s="1124"/>
      <c r="GA73" s="1124"/>
      <c r="GB73" s="1124"/>
      <c r="GC73" s="1124"/>
      <c r="GD73" s="1124"/>
      <c r="GE73" s="1124"/>
      <c r="GF73" s="1124"/>
      <c r="GG73" s="1124"/>
      <c r="GH73" s="1124"/>
      <c r="GI73" s="1124"/>
      <c r="GJ73" s="1124"/>
      <c r="GK73" s="1124"/>
      <c r="GL73" s="1124"/>
      <c r="GM73" s="1124"/>
      <c r="GN73" s="1124"/>
      <c r="GO73" s="1124"/>
      <c r="GP73" s="1124"/>
      <c r="GQ73" s="1124"/>
      <c r="GR73" s="1124"/>
      <c r="GS73" s="412"/>
      <c r="GT73" s="1124"/>
      <c r="GU73" s="1125"/>
      <c r="GV73" s="598"/>
      <c r="GW73" s="1124"/>
      <c r="GX73" s="236"/>
      <c r="GY73" s="1124"/>
      <c r="GZ73" s="1124"/>
      <c r="HA73" s="236"/>
      <c r="HB73" s="1124"/>
      <c r="HC73" s="1124"/>
      <c r="HD73" s="1124"/>
      <c r="HE73" s="1124"/>
      <c r="HF73" s="237"/>
      <c r="HG73" s="1124"/>
      <c r="HH73" s="1124"/>
      <c r="HI73" s="1124"/>
      <c r="HJ73" s="1124"/>
      <c r="HK73" s="1124"/>
      <c r="HL73" s="1124"/>
      <c r="HM73" s="1124"/>
      <c r="HN73" s="238"/>
      <c r="HO73" s="1124"/>
      <c r="HP73" s="1124"/>
      <c r="HQ73" s="265"/>
      <c r="HR73" s="265"/>
      <c r="HS73" s="1124"/>
      <c r="HT73" s="1124"/>
      <c r="HU73" s="1124"/>
      <c r="HV73" s="1124"/>
      <c r="HW73" s="1124"/>
      <c r="HX73" s="1124"/>
      <c r="HY73" s="1124"/>
      <c r="HZ73" s="1124"/>
      <c r="IA73" s="1124"/>
      <c r="IB73" s="1124"/>
      <c r="IC73" s="1124"/>
      <c r="ID73" s="1124"/>
      <c r="IE73" s="1124"/>
      <c r="IF73" s="1124"/>
      <c r="IG73" s="1124"/>
      <c r="IH73" s="1124"/>
      <c r="II73" s="1124"/>
      <c r="IJ73" s="1124"/>
      <c r="IK73" s="1124"/>
      <c r="IL73" s="1124"/>
      <c r="IM73" s="1124"/>
      <c r="IN73" s="1124"/>
      <c r="IO73" s="1124"/>
      <c r="IP73" s="1124"/>
      <c r="IQ73" s="1124"/>
      <c r="IR73" s="1124"/>
      <c r="IS73" s="1124"/>
      <c r="IT73" s="1124"/>
      <c r="IU73" s="412"/>
      <c r="IV73" s="1124"/>
      <c r="IW73" s="1125"/>
      <c r="IX73" s="598"/>
      <c r="IY73" s="1124"/>
      <c r="IZ73" s="236"/>
      <c r="JA73" s="1124"/>
      <c r="JB73" s="1124"/>
      <c r="JC73" s="236"/>
      <c r="JD73" s="1124"/>
      <c r="JE73" s="1124"/>
      <c r="JF73" s="1124"/>
      <c r="JG73" s="1124"/>
      <c r="JH73" s="237"/>
      <c r="JI73" s="1124"/>
      <c r="JJ73" s="1124"/>
      <c r="JK73" s="1124"/>
      <c r="JL73" s="1124"/>
      <c r="JM73" s="1124"/>
      <c r="JN73" s="1124"/>
      <c r="JO73" s="1124"/>
      <c r="JP73" s="238"/>
      <c r="JQ73" s="1124"/>
      <c r="JR73" s="1124"/>
      <c r="JS73" s="265"/>
      <c r="JT73" s="265"/>
      <c r="JU73" s="1124"/>
      <c r="JV73" s="1124"/>
      <c r="JW73" s="1124"/>
      <c r="JX73" s="1124"/>
      <c r="JY73" s="1124"/>
      <c r="JZ73" s="1124"/>
      <c r="KA73" s="1124"/>
      <c r="KB73" s="1124"/>
      <c r="KC73" s="1124"/>
      <c r="KD73" s="1124"/>
      <c r="KE73" s="1124"/>
      <c r="KF73" s="1124"/>
      <c r="KG73" s="1124"/>
      <c r="KH73" s="1124"/>
      <c r="KI73" s="1124"/>
      <c r="KJ73" s="1124"/>
      <c r="KK73" s="1124"/>
      <c r="KL73" s="1124"/>
      <c r="KM73" s="1124"/>
      <c r="KN73" s="1124"/>
      <c r="KO73" s="1124"/>
      <c r="KP73" s="1124"/>
      <c r="KQ73" s="1124"/>
      <c r="KR73" s="1124"/>
      <c r="KS73" s="1124"/>
      <c r="KT73" s="1124"/>
      <c r="KU73" s="1124"/>
      <c r="KV73" s="1124"/>
      <c r="KW73" s="412"/>
      <c r="KX73" s="1124"/>
      <c r="KY73" s="1125"/>
      <c r="KZ73" s="598"/>
      <c r="LA73" s="1124"/>
      <c r="LB73" s="236"/>
      <c r="LC73" s="1124"/>
      <c r="LD73" s="1124"/>
      <c r="LE73" s="236"/>
      <c r="LF73" s="1124"/>
      <c r="LG73" s="1124"/>
      <c r="LH73" s="1124"/>
      <c r="LI73" s="1124"/>
      <c r="LJ73" s="237"/>
      <c r="LK73" s="1124"/>
      <c r="LL73" s="1124"/>
      <c r="LM73" s="1124"/>
      <c r="LN73" s="1124"/>
      <c r="LO73" s="1124"/>
      <c r="LP73" s="1124"/>
      <c r="LQ73" s="1124"/>
      <c r="LR73" s="238"/>
      <c r="LS73" s="1124"/>
      <c r="LT73" s="1124"/>
      <c r="LU73" s="265"/>
      <c r="LV73" s="265"/>
      <c r="LW73" s="1124"/>
      <c r="LX73" s="1124"/>
      <c r="LY73" s="1124"/>
      <c r="LZ73" s="1124"/>
      <c r="MA73" s="1124"/>
      <c r="MB73" s="1124"/>
      <c r="MC73" s="1124"/>
      <c r="MD73" s="1124"/>
      <c r="ME73" s="1124"/>
      <c r="MF73" s="1124"/>
      <c r="MG73" s="1124"/>
      <c r="MH73" s="1124"/>
      <c r="MI73" s="1124"/>
      <c r="MJ73" s="1124"/>
      <c r="MK73" s="1124"/>
      <c r="ML73" s="1124"/>
      <c r="MM73" s="1124"/>
      <c r="MN73" s="1124"/>
      <c r="MO73" s="1124"/>
      <c r="MP73" s="1124"/>
      <c r="MQ73" s="1124"/>
      <c r="MR73" s="1124"/>
      <c r="MS73" s="1124"/>
      <c r="MT73" s="1124"/>
      <c r="MU73" s="1124"/>
      <c r="MV73" s="1124"/>
      <c r="MW73" s="1124"/>
      <c r="MX73" s="1124"/>
      <c r="MY73" s="412"/>
      <c r="MZ73" s="1124"/>
      <c r="NA73" s="1125"/>
      <c r="NB73" s="598"/>
      <c r="NC73" s="1124"/>
      <c r="ND73" s="236"/>
      <c r="NE73" s="1124"/>
      <c r="NF73" s="1124"/>
      <c r="NG73" s="236"/>
      <c r="NH73" s="1124"/>
      <c r="NI73" s="1124"/>
      <c r="NJ73" s="1124"/>
      <c r="NK73" s="1124"/>
      <c r="NL73" s="237"/>
      <c r="NM73" s="1124"/>
      <c r="NN73" s="1124"/>
      <c r="NO73" s="1124"/>
      <c r="NP73" s="1124"/>
      <c r="NQ73" s="1124"/>
      <c r="NR73" s="1124"/>
      <c r="NS73" s="1124"/>
      <c r="NT73" s="238"/>
      <c r="NU73" s="1124"/>
      <c r="NV73" s="1124"/>
      <c r="NW73" s="265"/>
      <c r="NX73" s="265"/>
      <c r="NY73" s="1124"/>
      <c r="NZ73" s="1124"/>
      <c r="OA73" s="1124"/>
      <c r="OB73" s="1124"/>
      <c r="OC73" s="1124"/>
      <c r="OD73" s="1124"/>
      <c r="OE73" s="1124"/>
      <c r="OF73" s="1124"/>
      <c r="OG73" s="1124"/>
      <c r="OH73" s="1124"/>
      <c r="OI73" s="1124"/>
      <c r="OJ73" s="1124"/>
      <c r="OK73" s="412"/>
      <c r="OL73" s="1124"/>
      <c r="OM73" s="1125"/>
      <c r="ON73" s="598"/>
      <c r="OO73" s="1124"/>
      <c r="OP73" s="236"/>
      <c r="OQ73" s="1124"/>
      <c r="OR73" s="1124"/>
      <c r="OS73" s="236"/>
      <c r="OT73" s="1124"/>
      <c r="OU73" s="1124"/>
      <c r="OV73" s="1124"/>
      <c r="OW73" s="1124"/>
      <c r="OX73" s="237"/>
      <c r="OY73" s="1124"/>
      <c r="OZ73" s="1124"/>
      <c r="PA73" s="1124"/>
      <c r="PF73" s="1667"/>
      <c r="PG73" s="1667"/>
      <c r="PI73" s="265"/>
      <c r="PJ73" s="265"/>
      <c r="PM73" s="1124"/>
      <c r="PN73" s="1124"/>
      <c r="PO73" s="1124"/>
      <c r="PP73" s="1124"/>
      <c r="PQ73" s="1124"/>
      <c r="PR73" s="1124"/>
      <c r="PS73" s="1124"/>
      <c r="PT73" s="1124"/>
      <c r="PU73" s="1124"/>
      <c r="PV73" s="1124"/>
      <c r="PW73" s="412"/>
      <c r="PX73" s="1124"/>
      <c r="PY73" s="1125"/>
      <c r="PZ73" s="598"/>
      <c r="QA73" s="1124"/>
      <c r="QB73" s="236"/>
      <c r="QC73" s="1124"/>
      <c r="QD73" s="1124"/>
      <c r="QE73" s="236"/>
      <c r="QF73" s="1124"/>
      <c r="QG73" s="1124"/>
      <c r="QH73" s="1124"/>
      <c r="QI73" s="1124"/>
      <c r="QJ73" s="237"/>
      <c r="QK73" s="1124"/>
      <c r="QL73" s="1124"/>
      <c r="QM73" s="1124"/>
      <c r="QN73" s="1124"/>
      <c r="QO73" s="1124"/>
      <c r="QP73" s="1124"/>
      <c r="QQ73" s="1124"/>
      <c r="QR73" s="238"/>
      <c r="QS73" s="1124"/>
      <c r="QT73" s="1124"/>
      <c r="QU73" s="265"/>
      <c r="QV73" s="265"/>
      <c r="QW73" s="1124"/>
      <c r="QX73" s="1124"/>
      <c r="QY73" s="1124"/>
      <c r="QZ73" s="1124"/>
      <c r="RA73" s="1124"/>
      <c r="RB73" s="1124"/>
      <c r="RC73" s="1124"/>
      <c r="RD73" s="1124"/>
      <c r="RE73" s="1124"/>
      <c r="RF73" s="1124"/>
      <c r="RG73" s="1124"/>
      <c r="RH73" s="1124"/>
      <c r="RI73" s="1124"/>
      <c r="RJ73" s="1124"/>
      <c r="RK73" s="1124"/>
      <c r="RL73" s="1124"/>
      <c r="RM73" s="1124"/>
      <c r="RN73" s="1124"/>
      <c r="RO73" s="1124"/>
      <c r="RP73" s="1124"/>
      <c r="RQ73" s="1124"/>
      <c r="RR73" s="1124"/>
      <c r="RS73" s="1124"/>
      <c r="RT73" s="1124"/>
      <c r="RU73" s="1124"/>
      <c r="RV73" s="1124"/>
      <c r="RW73" s="1124"/>
      <c r="RX73" s="1124"/>
      <c r="RY73" s="412"/>
      <c r="RZ73" s="1124"/>
      <c r="SA73" s="1125"/>
      <c r="SB73" s="598"/>
      <c r="SC73" s="1124"/>
      <c r="SD73" s="236"/>
      <c r="SE73" s="1124"/>
      <c r="SF73" s="1124"/>
      <c r="SG73" s="236"/>
      <c r="SH73" s="1124"/>
      <c r="SI73" s="1124"/>
      <c r="SJ73" s="1124"/>
      <c r="SK73" s="1124"/>
      <c r="SL73" s="237"/>
      <c r="SM73" s="1124"/>
      <c r="SN73" s="1124"/>
      <c r="SO73" s="1124"/>
      <c r="SP73" s="1124"/>
      <c r="SQ73" s="1124"/>
      <c r="SR73" s="1124"/>
      <c r="SS73" s="1124"/>
      <c r="ST73" s="238"/>
      <c r="SU73" s="1124"/>
      <c r="SV73" s="1124"/>
      <c r="SW73" s="265"/>
      <c r="SX73" s="265"/>
      <c r="SY73" s="1124"/>
      <c r="SZ73" s="1124"/>
      <c r="TA73" s="1124"/>
      <c r="TB73" s="1124"/>
      <c r="TC73" s="1124"/>
      <c r="TD73" s="1124"/>
      <c r="TE73" s="1124"/>
      <c r="TF73" s="1124"/>
      <c r="TG73" s="1124"/>
      <c r="TH73" s="1124"/>
      <c r="TI73" s="1124"/>
      <c r="TJ73" s="1124"/>
      <c r="TK73" s="1124"/>
      <c r="TL73" s="1124"/>
      <c r="TM73" s="1124"/>
      <c r="TN73" s="1124"/>
      <c r="TO73" s="1124"/>
      <c r="TP73" s="1124"/>
      <c r="TQ73" s="1124"/>
      <c r="TR73" s="1124"/>
      <c r="TS73" s="1124"/>
      <c r="TT73" s="1124"/>
      <c r="TU73" s="1124"/>
      <c r="TV73" s="1124"/>
      <c r="TW73" s="1124"/>
      <c r="TX73" s="1124"/>
      <c r="TY73" s="1124"/>
      <c r="TZ73" s="1124"/>
      <c r="UA73" s="412"/>
      <c r="UB73" s="1124"/>
      <c r="UC73" s="1125"/>
      <c r="UD73" s="598"/>
      <c r="UE73" s="1124"/>
      <c r="UF73" s="236"/>
      <c r="UG73" s="1124"/>
      <c r="UH73" s="1124"/>
      <c r="UI73" s="236"/>
      <c r="UJ73" s="1124"/>
      <c r="UK73" s="1124"/>
      <c r="UL73" s="1124"/>
      <c r="UM73" s="1124"/>
      <c r="UN73" s="237"/>
      <c r="UO73" s="1124"/>
      <c r="UP73" s="1124"/>
      <c r="UQ73" s="1124"/>
      <c r="UR73" s="1124"/>
      <c r="US73" s="1124"/>
      <c r="UT73" s="1124"/>
      <c r="UU73" s="1124"/>
      <c r="UV73" s="238"/>
      <c r="UW73" s="1124"/>
      <c r="UX73" s="1124"/>
      <c r="UY73" s="265"/>
      <c r="UZ73" s="265"/>
      <c r="VA73" s="1124"/>
      <c r="VB73" s="1124"/>
      <c r="VC73" s="1124"/>
      <c r="VD73" s="1124"/>
      <c r="VE73" s="1124"/>
      <c r="VF73" s="1124"/>
      <c r="VG73" s="1124"/>
      <c r="VH73" s="1124"/>
      <c r="VI73" s="1124"/>
      <c r="VJ73" s="1124"/>
      <c r="VK73" s="1124"/>
      <c r="VL73" s="1124"/>
      <c r="VM73" s="1124"/>
      <c r="VN73" s="1124"/>
      <c r="VO73" s="1124"/>
      <c r="VP73" s="1124"/>
      <c r="VQ73" s="1124"/>
      <c r="VR73" s="1124"/>
      <c r="VS73" s="1124"/>
      <c r="VT73" s="1124"/>
      <c r="VU73" s="1124"/>
      <c r="VV73" s="1124"/>
      <c r="VW73" s="1124"/>
      <c r="VX73" s="1124"/>
      <c r="VY73" s="1124"/>
      <c r="VZ73" s="1124"/>
      <c r="WA73" s="1124"/>
      <c r="WB73" s="1124"/>
      <c r="WC73" s="412"/>
      <c r="WD73" s="1124"/>
      <c r="WE73" s="1125"/>
      <c r="WF73" s="598"/>
      <c r="WG73" s="1124"/>
      <c r="WH73" s="236"/>
      <c r="WI73" s="1124"/>
      <c r="WJ73" s="1124"/>
      <c r="WK73" s="236"/>
      <c r="WL73" s="1124"/>
      <c r="WM73" s="1124"/>
      <c r="WN73" s="1124"/>
      <c r="WO73" s="1124"/>
      <c r="WP73" s="237"/>
      <c r="WQ73" s="1124"/>
      <c r="WR73" s="1124"/>
      <c r="WS73" s="1124"/>
      <c r="WT73" s="1124"/>
      <c r="WU73" s="1124"/>
      <c r="WV73" s="1124"/>
      <c r="WW73" s="1124"/>
      <c r="WX73" s="238"/>
      <c r="WY73" s="1124"/>
      <c r="WZ73" s="1124"/>
      <c r="XA73" s="265"/>
      <c r="XB73" s="265"/>
      <c r="XC73" s="1124"/>
      <c r="XD73" s="1124"/>
      <c r="XE73" s="1124"/>
      <c r="XF73" s="1124"/>
      <c r="XG73" s="1124"/>
      <c r="XH73" s="1124"/>
      <c r="XI73" s="1124"/>
      <c r="XJ73" s="1124"/>
      <c r="XK73" s="1124"/>
      <c r="XL73" s="1124"/>
      <c r="XM73" s="1124"/>
      <c r="XN73" s="1124"/>
      <c r="XO73" s="1124"/>
      <c r="XP73" s="1124"/>
      <c r="XQ73" s="1124"/>
      <c r="XR73" s="1124"/>
      <c r="XS73" s="1124"/>
      <c r="XT73" s="1124"/>
      <c r="XU73" s="1124"/>
      <c r="XV73" s="1124"/>
      <c r="XW73" s="1124"/>
      <c r="XX73" s="1124"/>
      <c r="XY73" s="1124"/>
      <c r="XZ73" s="1124"/>
      <c r="YA73" s="1124"/>
      <c r="YB73" s="1124"/>
      <c r="YC73" s="1124"/>
      <c r="YD73" s="1124"/>
      <c r="YE73" s="412"/>
      <c r="YF73" s="1124"/>
      <c r="YG73" s="1125"/>
      <c r="YH73" s="598"/>
      <c r="YI73" s="1124"/>
      <c r="YJ73" s="236"/>
      <c r="YK73" s="1124"/>
      <c r="YL73" s="1124"/>
      <c r="YM73" s="236"/>
      <c r="YN73" s="1124"/>
      <c r="YO73" s="1124"/>
      <c r="YP73" s="1124"/>
      <c r="YQ73" s="1124"/>
      <c r="YR73" s="237"/>
      <c r="YS73" s="1124"/>
      <c r="YT73" s="1124"/>
      <c r="YU73" s="1124"/>
      <c r="YV73" s="1124"/>
      <c r="YW73" s="1124"/>
      <c r="YX73" s="1124"/>
      <c r="YY73" s="1124"/>
      <c r="YZ73" s="238"/>
      <c r="ZA73" s="1124"/>
      <c r="ZB73" s="1124"/>
      <c r="ZC73" s="265"/>
      <c r="ZD73" s="265"/>
      <c r="ZE73" s="1124"/>
      <c r="ZF73" s="1124"/>
      <c r="ZG73" s="1124"/>
      <c r="ZH73" s="1124"/>
      <c r="ZI73" s="1124"/>
      <c r="ZJ73" s="1124"/>
      <c r="ZK73" s="1124"/>
      <c r="ZL73" s="1124"/>
      <c r="ZM73" s="1124"/>
      <c r="ZN73" s="1124"/>
      <c r="ZO73" s="1124"/>
      <c r="ZP73" s="1124"/>
      <c r="ZQ73" s="1124"/>
      <c r="ZR73" s="1124"/>
      <c r="ZS73" s="1124"/>
      <c r="ZT73" s="1124"/>
      <c r="ZU73" s="1124"/>
      <c r="ZV73" s="1124"/>
      <c r="ZW73" s="1124"/>
      <c r="ZX73" s="1124"/>
      <c r="ZY73" s="1124"/>
      <c r="ZZ73" s="1124"/>
      <c r="AAA73" s="1124"/>
      <c r="AAB73" s="1124"/>
      <c r="AAC73" s="1124"/>
      <c r="AAD73" s="1124"/>
      <c r="AAE73" s="1124"/>
      <c r="AAF73" s="1124"/>
      <c r="AAG73" s="412"/>
      <c r="AAH73" s="1124"/>
      <c r="AAI73" s="1125"/>
      <c r="AAJ73" s="598"/>
      <c r="AAK73" s="1124"/>
      <c r="AAL73" s="236"/>
      <c r="AAM73" s="1124"/>
      <c r="AAN73" s="1124"/>
      <c r="AAO73" s="236"/>
      <c r="AAP73" s="1124"/>
      <c r="AAQ73" s="1124"/>
      <c r="AAR73" s="1124"/>
      <c r="AAS73" s="1124"/>
      <c r="AAT73" s="237"/>
      <c r="AAU73" s="1124"/>
      <c r="AAV73" s="1124"/>
      <c r="AAW73" s="1124"/>
      <c r="AAX73" s="1124"/>
      <c r="AAY73" s="1124"/>
      <c r="AAZ73" s="1124"/>
      <c r="ABA73" s="1124"/>
      <c r="ABB73" s="238"/>
      <c r="ABC73" s="1124"/>
      <c r="ABD73" s="1124"/>
      <c r="ABE73" s="265"/>
      <c r="ABF73" s="265"/>
      <c r="ABG73" s="1124"/>
      <c r="ABH73" s="1124"/>
      <c r="ABI73" s="1124"/>
      <c r="ABJ73" s="1124"/>
      <c r="ABK73" s="1124"/>
      <c r="ABL73" s="1124"/>
      <c r="ABM73" s="1124"/>
      <c r="ABN73" s="1124"/>
      <c r="ABO73" s="1124"/>
      <c r="ABP73" s="1124"/>
      <c r="ABQ73" s="1124"/>
      <c r="ABR73" s="1124"/>
      <c r="ABS73" s="1124"/>
      <c r="ABT73" s="1124"/>
      <c r="ABU73" s="1124"/>
      <c r="ABV73" s="1124"/>
      <c r="ABW73" s="1124"/>
      <c r="ABX73" s="1124"/>
      <c r="ABY73" s="1124"/>
      <c r="ABZ73" s="1124"/>
      <c r="ACA73" s="1124"/>
      <c r="ACB73" s="1124"/>
      <c r="ACC73" s="1124"/>
      <c r="ACD73" s="1124"/>
      <c r="ACE73" s="1124"/>
      <c r="ACF73" s="1124"/>
      <c r="ACG73" s="1124"/>
      <c r="ACH73" s="1124"/>
      <c r="ACI73" s="412"/>
      <c r="ACJ73" s="1124"/>
      <c r="ACK73" s="1125"/>
      <c r="ACL73" s="598"/>
      <c r="ACM73" s="1124"/>
      <c r="ACN73" s="236"/>
      <c r="ACO73" s="1124"/>
      <c r="ACP73" s="1124"/>
      <c r="ACQ73" s="236"/>
      <c r="ACR73" s="1124"/>
      <c r="ACS73" s="1124"/>
      <c r="ACT73" s="1124"/>
      <c r="ACU73" s="1124"/>
      <c r="ACV73" s="237"/>
      <c r="ACW73" s="1124"/>
      <c r="ACX73" s="1124"/>
      <c r="ACY73" s="1124"/>
      <c r="ACZ73" s="1124"/>
      <c r="ADA73" s="1124"/>
      <c r="ADB73" s="1124"/>
      <c r="ADC73" s="1124"/>
      <c r="ADD73" s="238"/>
      <c r="ADE73" s="1124"/>
      <c r="ADF73" s="1124"/>
      <c r="ADG73" s="265"/>
      <c r="ADH73" s="265"/>
      <c r="ADI73" s="1124"/>
      <c r="ADJ73" s="1124"/>
      <c r="ADK73" s="1124"/>
      <c r="ADL73" s="1124"/>
      <c r="ADM73" s="1124"/>
      <c r="ADN73" s="1124"/>
      <c r="ADO73" s="1124"/>
      <c r="ADP73" s="1124"/>
      <c r="ADQ73" s="1124"/>
      <c r="ADR73" s="1124"/>
      <c r="ADS73" s="1124"/>
      <c r="ADT73" s="1124"/>
      <c r="ADU73" s="1124"/>
      <c r="ADV73" s="1124"/>
      <c r="ADW73" s="1124"/>
      <c r="ADX73" s="1124"/>
      <c r="ADY73" s="1124"/>
      <c r="ADZ73" s="1124"/>
      <c r="AEA73" s="1124"/>
      <c r="AEB73" s="1124"/>
      <c r="AEC73" s="1124"/>
      <c r="AED73" s="1124"/>
      <c r="AEE73" s="1124"/>
      <c r="AEF73" s="1124"/>
      <c r="AEG73" s="1124"/>
      <c r="AEH73" s="1124"/>
      <c r="AEI73" s="1124"/>
      <c r="AEJ73" s="1124"/>
      <c r="AEK73" s="412"/>
      <c r="AEL73" s="1124"/>
      <c r="AEM73" s="1125"/>
      <c r="AEN73" s="598"/>
      <c r="AEO73" s="1124"/>
      <c r="AEP73" s="236"/>
      <c r="AEQ73" s="1124"/>
      <c r="AER73" s="1124"/>
      <c r="AES73" s="236"/>
      <c r="AET73" s="1124"/>
      <c r="AEU73" s="1124"/>
      <c r="AEV73" s="1124"/>
      <c r="AEW73" s="1124"/>
      <c r="AEX73" s="237"/>
      <c r="AEY73" s="1124"/>
      <c r="AEZ73" s="1124"/>
      <c r="AFA73" s="1124"/>
      <c r="AFB73" s="1124"/>
      <c r="AFC73" s="1124"/>
      <c r="AFD73" s="1124"/>
      <c r="AFE73" s="1124"/>
      <c r="AFF73" s="238"/>
      <c r="AFG73" s="1124"/>
      <c r="AFH73" s="1124"/>
      <c r="AFI73" s="265"/>
      <c r="AFJ73" s="265"/>
      <c r="AFK73" s="1124"/>
      <c r="AFL73" s="1124"/>
      <c r="AFM73" s="1124"/>
      <c r="AFN73" s="1124"/>
      <c r="AFO73" s="1124"/>
      <c r="AFP73" s="1124"/>
      <c r="AFQ73" s="1124"/>
      <c r="AFR73" s="1124"/>
      <c r="AFS73" s="1124"/>
      <c r="AFT73" s="1124"/>
      <c r="AFU73" s="1124"/>
      <c r="AFV73" s="1124"/>
      <c r="AFW73" s="1124"/>
      <c r="AFX73" s="1124"/>
      <c r="AFY73" s="1124"/>
      <c r="AFZ73" s="1124"/>
      <c r="AGA73" s="1124"/>
      <c r="AGB73" s="1124"/>
      <c r="AGC73" s="1124"/>
      <c r="AGD73" s="1124"/>
      <c r="AGE73" s="1124"/>
      <c r="AGF73" s="1124"/>
      <c r="AGG73" s="1124"/>
      <c r="AGH73" s="1124"/>
      <c r="AGI73" s="1124"/>
      <c r="AGJ73" s="1124"/>
      <c r="AGK73" s="1124"/>
      <c r="AGL73" s="1124"/>
      <c r="AGM73" s="412"/>
      <c r="AGN73" s="1124"/>
      <c r="AGO73" s="1125"/>
      <c r="AGP73" s="598"/>
      <c r="AGQ73" s="1124"/>
      <c r="AGR73" s="236"/>
      <c r="AGS73" s="1124"/>
      <c r="AGT73" s="1124"/>
      <c r="AGU73" s="236"/>
      <c r="AGV73" s="1124"/>
      <c r="AGW73" s="1124"/>
      <c r="AGX73" s="1124"/>
      <c r="AGY73" s="1124"/>
      <c r="AGZ73" s="237"/>
      <c r="AHA73" s="1124"/>
      <c r="AHB73" s="1124"/>
      <c r="AHC73" s="1124"/>
      <c r="AHD73" s="1124"/>
      <c r="AHE73" s="1124"/>
      <c r="AHF73" s="1124"/>
      <c r="AHG73" s="1124"/>
      <c r="AHH73" s="238"/>
      <c r="AHI73" s="1124"/>
      <c r="AHJ73" s="1124"/>
      <c r="AHK73" s="265"/>
      <c r="AHL73" s="265"/>
      <c r="AHM73" s="1124"/>
      <c r="AHN73" s="1124"/>
      <c r="AHO73" s="1124"/>
      <c r="AHP73" s="1124"/>
      <c r="AHQ73" s="1124"/>
      <c r="AHR73" s="1124"/>
      <c r="AHS73" s="1124"/>
      <c r="AHT73" s="1124"/>
      <c r="AHU73" s="1124"/>
      <c r="AHV73" s="1124"/>
      <c r="AHW73" s="1124"/>
      <c r="AHX73" s="1124"/>
      <c r="AHY73" s="1124"/>
      <c r="AHZ73" s="1124"/>
      <c r="AIA73" s="1124"/>
      <c r="AIB73" s="1124"/>
      <c r="AIC73" s="1124"/>
      <c r="AID73" s="1124"/>
      <c r="AIE73" s="1124"/>
      <c r="AIF73" s="1124"/>
      <c r="AIG73" s="1124"/>
      <c r="AIH73" s="1124"/>
      <c r="AII73" s="1124"/>
      <c r="AIJ73" s="1124"/>
      <c r="AIK73" s="1124"/>
      <c r="AIL73" s="1124"/>
      <c r="AIM73" s="1124"/>
      <c r="AIN73" s="1124"/>
      <c r="AIO73" s="412"/>
      <c r="AIP73" s="1124"/>
      <c r="AIQ73" s="1125"/>
      <c r="AIR73" s="598"/>
      <c r="AIS73" s="1124"/>
      <c r="AIT73" s="236"/>
      <c r="AIU73" s="1124"/>
      <c r="AIV73" s="1124"/>
      <c r="AIW73" s="236"/>
      <c r="AIX73" s="1124"/>
      <c r="AIY73" s="1124"/>
      <c r="AIZ73" s="1124"/>
      <c r="AJA73" s="1124"/>
      <c r="AJB73" s="237"/>
      <c r="AJC73" s="1124"/>
      <c r="AJD73" s="1124"/>
      <c r="AJE73" s="1124"/>
      <c r="AJF73" s="1124"/>
      <c r="AJG73" s="1124"/>
      <c r="AJH73" s="1124"/>
      <c r="AJI73" s="1124"/>
      <c r="AJJ73" s="238"/>
      <c r="AJK73" s="1124"/>
      <c r="AJL73" s="1124"/>
      <c r="AJM73" s="265"/>
      <c r="AJN73" s="265"/>
      <c r="AJO73" s="1124"/>
      <c r="AJP73" s="1124"/>
      <c r="AJQ73" s="1124"/>
      <c r="AJR73" s="1124"/>
      <c r="AJS73" s="1124"/>
      <c r="AJT73" s="1124"/>
      <c r="AJU73" s="1124"/>
      <c r="AJV73" s="1124"/>
      <c r="AJW73" s="1124"/>
      <c r="AJX73" s="1124"/>
      <c r="AJY73" s="1124"/>
      <c r="AJZ73" s="1124"/>
      <c r="AKA73" s="1124"/>
      <c r="AKB73" s="1124"/>
      <c r="AKC73" s="1124"/>
      <c r="AKD73" s="1124"/>
      <c r="AKE73" s="1124"/>
      <c r="AKF73" s="1124"/>
      <c r="AKG73" s="1124"/>
      <c r="AKH73" s="1124"/>
      <c r="AKI73" s="1124"/>
      <c r="AKJ73" s="1124"/>
      <c r="AKK73" s="1124"/>
      <c r="AKL73" s="1124"/>
      <c r="AKM73" s="1124"/>
      <c r="AKN73" s="1124"/>
      <c r="AKO73" s="1124"/>
      <c r="AKP73" s="1124"/>
      <c r="AKQ73" s="412"/>
      <c r="AKR73" s="1124"/>
      <c r="AKS73" s="1125"/>
      <c r="AKT73" s="598"/>
      <c r="AKU73" s="1124"/>
      <c r="AKV73" s="236"/>
      <c r="AKW73" s="1124"/>
      <c r="AKX73" s="1124"/>
      <c r="AKY73" s="236"/>
      <c r="AKZ73" s="1124"/>
      <c r="ALA73" s="1124"/>
      <c r="ALB73" s="1124"/>
      <c r="ALC73" s="1124"/>
      <c r="ALD73" s="237"/>
      <c r="ALE73" s="1124"/>
      <c r="ALF73" s="1124"/>
      <c r="ALG73" s="1124"/>
      <c r="ALH73" s="1124"/>
      <c r="ALI73" s="1124"/>
      <c r="ALJ73" s="1124"/>
      <c r="ALK73" s="1124"/>
      <c r="ALL73" s="238"/>
      <c r="ALM73" s="1124"/>
      <c r="ALN73" s="1124"/>
      <c r="ALO73" s="265"/>
      <c r="ALP73" s="265"/>
      <c r="ALQ73" s="1124"/>
      <c r="ALR73" s="1124"/>
      <c r="ALS73" s="1124"/>
      <c r="ALT73" s="1124"/>
      <c r="ALU73" s="1124"/>
      <c r="ALV73" s="1124"/>
      <c r="ALW73" s="1124"/>
      <c r="ALX73" s="1124"/>
      <c r="ALY73" s="1124"/>
      <c r="ALZ73" s="1124"/>
      <c r="AMA73" s="1124"/>
      <c r="AMB73" s="1124"/>
      <c r="AMC73" s="1124"/>
      <c r="AMD73" s="1124"/>
      <c r="AME73" s="1124"/>
      <c r="AMF73" s="1124"/>
      <c r="AMG73" s="1124"/>
      <c r="AMH73" s="1124"/>
      <c r="AMI73" s="1124"/>
      <c r="AMJ73" s="1124"/>
      <c r="AMK73" s="1124"/>
      <c r="AML73" s="1124"/>
      <c r="AMM73" s="1124"/>
      <c r="AMN73" s="1124"/>
      <c r="AMO73" s="1124"/>
      <c r="AMP73" s="1124"/>
      <c r="AMQ73" s="1124"/>
      <c r="AMR73" s="1124"/>
      <c r="AMS73" s="412"/>
      <c r="AMT73" s="1124"/>
      <c r="AMU73" s="1125"/>
      <c r="AMV73" s="598"/>
      <c r="AMW73" s="1124"/>
      <c r="AMX73" s="236"/>
      <c r="AMY73" s="1124"/>
      <c r="AMZ73" s="1124"/>
      <c r="ANA73" s="236"/>
      <c r="ANB73" s="1124"/>
      <c r="ANC73" s="1124"/>
      <c r="AND73" s="1124"/>
      <c r="ANE73" s="1124"/>
      <c r="ANF73" s="237"/>
      <c r="ANG73" s="1124"/>
      <c r="ANH73" s="1124"/>
      <c r="ANI73" s="1124"/>
      <c r="ANJ73" s="1124"/>
      <c r="ANK73" s="1124"/>
      <c r="ANL73" s="1124"/>
      <c r="ANM73" s="1124"/>
      <c r="ANN73" s="238"/>
      <c r="ANO73" s="1124"/>
      <c r="ANP73" s="1124"/>
      <c r="ANQ73" s="265"/>
      <c r="ANR73" s="265"/>
      <c r="ANS73" s="1124"/>
      <c r="ANT73" s="1124"/>
      <c r="ANU73" s="1124"/>
      <c r="ANV73" s="1124"/>
      <c r="ANW73" s="1124"/>
      <c r="ANX73" s="1124"/>
      <c r="ANY73" s="1124"/>
      <c r="ANZ73" s="1124"/>
      <c r="AOA73" s="1124"/>
      <c r="AOB73" s="1124"/>
      <c r="AOC73" s="1124"/>
      <c r="AOD73" s="1124"/>
      <c r="AOE73" s="1124"/>
      <c r="AOF73" s="1124"/>
      <c r="AOG73" s="1124"/>
      <c r="AOH73" s="1124"/>
      <c r="AOI73" s="1124"/>
      <c r="AOJ73" s="1124"/>
      <c r="AOK73" s="1124"/>
      <c r="AOL73" s="1124"/>
      <c r="AOM73" s="1124"/>
      <c r="AON73" s="1124"/>
      <c r="AOO73" s="1124"/>
      <c r="AOP73" s="1124"/>
      <c r="AOQ73" s="1124"/>
      <c r="AOR73" s="1124"/>
      <c r="AOS73" s="1124"/>
      <c r="AOT73" s="1124"/>
      <c r="AOU73" s="412"/>
      <c r="AOV73" s="1124"/>
      <c r="AOW73" s="1125"/>
      <c r="AOX73" s="598"/>
      <c r="AOY73" s="1124"/>
      <c r="AOZ73" s="236"/>
      <c r="APA73" s="1124"/>
      <c r="APB73" s="1124"/>
      <c r="APC73" s="236"/>
      <c r="APD73" s="1124"/>
      <c r="APE73" s="1124"/>
      <c r="APF73" s="1124"/>
      <c r="APG73" s="1124"/>
      <c r="APH73" s="237"/>
      <c r="API73" s="1124"/>
      <c r="APJ73" s="1124"/>
      <c r="APK73" s="1124"/>
      <c r="APL73" s="1124"/>
      <c r="APM73" s="1124"/>
      <c r="APN73" s="1124"/>
      <c r="APO73" s="1124"/>
      <c r="APP73" s="238"/>
      <c r="APQ73" s="1124"/>
      <c r="APR73" s="1124"/>
      <c r="APS73" s="265"/>
      <c r="APT73" s="265"/>
      <c r="APU73" s="1124"/>
      <c r="APV73" s="1124"/>
      <c r="APW73" s="1124"/>
      <c r="APX73" s="1124"/>
      <c r="APY73" s="1124"/>
      <c r="APZ73" s="1124"/>
      <c r="AQA73" s="1124"/>
      <c r="AQB73" s="1124"/>
      <c r="AQC73" s="1124"/>
      <c r="AQD73" s="1124"/>
      <c r="AQE73" s="1124"/>
      <c r="AQF73" s="1124"/>
      <c r="AQG73" s="1124"/>
      <c r="AQH73" s="1124"/>
      <c r="AQI73" s="1124"/>
      <c r="AQJ73" s="1124"/>
      <c r="AQK73" s="1124"/>
      <c r="AQL73" s="1124"/>
      <c r="AQM73" s="1124"/>
      <c r="AQN73" s="1124"/>
      <c r="AQO73" s="1124"/>
      <c r="AQP73" s="1124"/>
      <c r="AQQ73" s="1124"/>
      <c r="AQR73" s="1124"/>
      <c r="AQS73" s="1124"/>
      <c r="AQT73" s="1124"/>
      <c r="AQU73" s="1124"/>
      <c r="AQV73" s="1124"/>
      <c r="AQW73" s="412"/>
      <c r="AQX73" s="1124"/>
      <c r="AQY73" s="1125"/>
      <c r="AQZ73" s="598"/>
      <c r="ARA73" s="1124"/>
      <c r="ARB73" s="236"/>
      <c r="ARC73" s="1124"/>
      <c r="ARD73" s="1124"/>
      <c r="ARE73" s="236"/>
      <c r="ARF73" s="1124"/>
      <c r="ARG73" s="1124"/>
      <c r="ARH73" s="1124"/>
      <c r="ARI73" s="1124"/>
      <c r="ARJ73" s="237"/>
      <c r="ARK73" s="1124"/>
      <c r="ARL73" s="1124"/>
      <c r="ARM73" s="1124"/>
      <c r="ARN73" s="1124"/>
      <c r="ARO73" s="1124"/>
      <c r="ARP73" s="1124"/>
      <c r="ARQ73" s="1124"/>
      <c r="ARR73" s="238"/>
      <c r="ARS73" s="1124"/>
      <c r="ART73" s="1124"/>
      <c r="ARU73" s="265"/>
      <c r="ARV73" s="265"/>
      <c r="ARW73" s="1124"/>
      <c r="ARX73" s="1124"/>
      <c r="ARY73" s="1124"/>
      <c r="ARZ73" s="1124"/>
      <c r="ASA73" s="1124"/>
      <c r="ASB73" s="1124"/>
      <c r="ASC73" s="1124"/>
      <c r="ASD73" s="1124"/>
      <c r="ASE73" s="1124"/>
      <c r="ASF73" s="1124"/>
      <c r="ASG73" s="1124"/>
      <c r="ASH73" s="1124"/>
      <c r="ASI73" s="1124"/>
      <c r="ASJ73" s="1124"/>
      <c r="ASK73" s="1124"/>
      <c r="ASL73" s="1124"/>
      <c r="ASM73" s="1124"/>
      <c r="ASN73" s="1124"/>
      <c r="ASO73" s="1124"/>
      <c r="ASP73" s="1124"/>
      <c r="ASQ73" s="1124"/>
      <c r="ASR73" s="1124"/>
      <c r="ASS73" s="1124"/>
      <c r="AST73" s="1124"/>
      <c r="ASU73" s="1124"/>
      <c r="ASV73" s="1124"/>
      <c r="ASW73" s="1124"/>
      <c r="ASX73" s="1124"/>
      <c r="ASY73" s="412"/>
      <c r="ASZ73" s="1124"/>
      <c r="ATA73" s="1125"/>
      <c r="ATB73" s="598"/>
      <c r="ATC73" s="1124"/>
      <c r="ATD73" s="236"/>
      <c r="ATE73" s="1124"/>
      <c r="ATF73" s="1124"/>
      <c r="ATG73" s="236"/>
      <c r="ATH73" s="1124"/>
      <c r="ATI73" s="1124"/>
      <c r="ATJ73" s="1124"/>
      <c r="ATK73" s="1124"/>
      <c r="ATL73" s="237"/>
      <c r="ATM73" s="1124"/>
      <c r="ATN73" s="1124"/>
      <c r="ATO73" s="1124"/>
      <c r="ATP73" s="1124"/>
      <c r="ATQ73" s="1124"/>
      <c r="ATR73" s="1124"/>
      <c r="ATS73" s="1124"/>
      <c r="ATT73" s="238"/>
      <c r="ATU73" s="1124"/>
      <c r="ATV73" s="1124"/>
      <c r="ATW73" s="265"/>
      <c r="ATX73" s="265"/>
      <c r="ATY73" s="1124"/>
      <c r="ATZ73" s="1124"/>
      <c r="AUA73" s="1124"/>
      <c r="AUB73" s="1124"/>
      <c r="AUC73" s="1124"/>
      <c r="AUD73" s="1124"/>
      <c r="AUE73" s="1124"/>
      <c r="AUF73" s="1124"/>
      <c r="AUG73" s="1124"/>
      <c r="AUH73" s="1124"/>
      <c r="AUK73" s="412"/>
      <c r="AUN73" s="598"/>
      <c r="AUO73" s="1125"/>
      <c r="AUP73" s="430"/>
      <c r="AUS73" s="236"/>
      <c r="AUX73" s="237"/>
      <c r="AVF73" s="238"/>
      <c r="AVJ73" s="1290"/>
      <c r="AVK73" s="1290"/>
      <c r="AVL73" s="1290"/>
      <c r="AVM73" s="1290"/>
      <c r="AVN73" s="1290"/>
      <c r="AVO73" s="1290"/>
      <c r="AVP73" s="1176"/>
      <c r="AVS73" s="1175"/>
      <c r="AVT73" s="1525"/>
      <c r="AVU73" s="1526"/>
      <c r="AVV73" s="1175"/>
      <c r="AWA73" s="869" t="str">
        <f>Table!$BY$96</f>
        <v/>
      </c>
      <c r="AWB73" s="869"/>
      <c r="AWC73" s="1243"/>
      <c r="AWE73" s="869"/>
      <c r="AWG73" s="569"/>
      <c r="AWJ73" s="564"/>
      <c r="AWK73" s="374"/>
      <c r="AWL73" s="430"/>
      <c r="AWQ73" s="869" t="str">
        <f>Table!$BY$96</f>
        <v/>
      </c>
      <c r="AWR73" s="265"/>
      <c r="AWS73" s="265"/>
      <c r="AWT73" s="265"/>
      <c r="AWU73" s="265"/>
      <c r="AWV73" s="265"/>
      <c r="AWW73" s="265"/>
      <c r="AWX73" s="265"/>
      <c r="AWY73" s="265"/>
      <c r="AWZ73" s="265"/>
      <c r="AXA73" s="265"/>
      <c r="AXB73" s="265"/>
      <c r="AXC73" s="265"/>
      <c r="AXD73" s="265"/>
      <c r="AXE73" s="265"/>
      <c r="AXF73" s="265"/>
      <c r="AXG73" s="265"/>
      <c r="AXH73" s="265"/>
      <c r="AXI73" s="265"/>
      <c r="AXJ73" s="265"/>
      <c r="AXK73" s="265"/>
      <c r="AXR73" s="430"/>
      <c r="AXV73" s="374"/>
      <c r="AXW73" s="598"/>
      <c r="AYA73" s="1713"/>
      <c r="AYB73" s="1713"/>
      <c r="AYE73" s="431"/>
      <c r="AYN73" s="1713"/>
      <c r="AYO73" s="1713"/>
      <c r="AYQ73" s="747"/>
      <c r="AYU73" s="1759"/>
      <c r="AYV73" s="1664"/>
      <c r="AYW73" s="271"/>
      <c r="AYX73" s="1759"/>
      <c r="AYY73" s="1664"/>
      <c r="AYZ73" s="226"/>
      <c r="AZA73" s="226"/>
      <c r="AZB73" s="226"/>
      <c r="AZC73" s="1637"/>
      <c r="AZD73" s="1638"/>
      <c r="AZE73" s="1638"/>
      <c r="AZF73" s="782"/>
      <c r="AZK73" s="1124"/>
      <c r="AZL73" s="1124"/>
      <c r="AZM73" s="412"/>
      <c r="AZN73" s="1124"/>
      <c r="AZO73" s="1125"/>
      <c r="AZP73" s="598"/>
      <c r="AZQ73" s="1124"/>
      <c r="AZR73" s="236"/>
      <c r="AZS73" s="1124"/>
      <c r="AZT73" s="1124"/>
      <c r="AZU73" s="236"/>
      <c r="AZV73" s="1124"/>
      <c r="AZW73" s="1124"/>
      <c r="AZX73" s="1124"/>
      <c r="AZY73" s="1124"/>
      <c r="AZZ73" s="237"/>
      <c r="BAA73" s="1124"/>
      <c r="BAB73" s="1124"/>
      <c r="BAC73" s="1124"/>
      <c r="BAD73" s="1124"/>
      <c r="BAE73" s="1124"/>
      <c r="BAF73" s="1124"/>
      <c r="BAG73" s="1124"/>
      <c r="BAH73" s="238"/>
      <c r="BAI73" s="1124"/>
      <c r="BAJ73" s="1124"/>
      <c r="BAK73" s="265"/>
      <c r="BAL73" s="265"/>
      <c r="BAM73" s="1124"/>
      <c r="BAN73" s="1124"/>
      <c r="BAQ73" s="747"/>
      <c r="BAR73" s="747"/>
      <c r="BAW73" s="1124"/>
      <c r="BAX73" s="1124"/>
      <c r="BAY73" s="1124"/>
      <c r="BAZ73" s="1124"/>
      <c r="BBA73" s="1124"/>
      <c r="BBB73" s="1124"/>
      <c r="BBC73" s="1124"/>
      <c r="BBD73" s="1124"/>
      <c r="BBE73" s="1124"/>
      <c r="BBF73" s="1124"/>
      <c r="BBG73" s="1124"/>
      <c r="BBH73" s="1124"/>
      <c r="BBI73" s="1124"/>
      <c r="BBJ73" s="1124"/>
      <c r="BBK73" s="1124"/>
      <c r="BBL73" s="1124"/>
      <c r="BBM73" s="1124"/>
      <c r="BBN73" s="1124"/>
      <c r="BBO73" s="412"/>
      <c r="BBP73" s="1124"/>
      <c r="BBQ73" s="1125"/>
      <c r="BBR73" s="598"/>
      <c r="BBS73" s="1124"/>
      <c r="BBT73" s="236"/>
      <c r="BBU73" s="1124"/>
      <c r="BBV73" s="1124"/>
      <c r="BBW73" s="236"/>
      <c r="BBX73" s="1124"/>
      <c r="BBY73" s="1124"/>
      <c r="BBZ73" s="1124"/>
      <c r="BCA73" s="1124"/>
      <c r="BCB73" s="237"/>
      <c r="BCC73" s="1124"/>
      <c r="BCD73" s="1124"/>
      <c r="BCE73" s="1124"/>
      <c r="BCF73" s="1124"/>
      <c r="BCG73" s="1124"/>
      <c r="BCH73" s="1124"/>
      <c r="BCI73" s="1124"/>
      <c r="BCJ73" s="238"/>
      <c r="BCK73" s="1124"/>
      <c r="BCL73" s="1124"/>
      <c r="BCM73" s="265"/>
      <c r="BCN73" s="265"/>
      <c r="BCO73" s="1124"/>
      <c r="BCP73" s="1124"/>
      <c r="BCQ73" s="1124"/>
      <c r="BCR73" s="1124"/>
      <c r="BCS73" s="1124"/>
      <c r="BCT73" s="1124"/>
      <c r="BCU73" s="1124"/>
      <c r="BCV73" s="1124"/>
      <c r="BCW73" s="1124"/>
      <c r="BCX73" s="1124"/>
      <c r="BCY73" s="1124"/>
      <c r="BCZ73" s="1124"/>
      <c r="BDA73" s="1124"/>
      <c r="BDB73" s="1124"/>
      <c r="BDC73" s="1124"/>
      <c r="BDD73" s="1124"/>
      <c r="BDE73" s="1124"/>
      <c r="BDF73" s="1124"/>
      <c r="BDG73" s="1124"/>
      <c r="BDH73" s="1124"/>
      <c r="BDI73" s="1124"/>
      <c r="BDJ73" s="1124"/>
      <c r="BDK73" s="1124"/>
      <c r="BDL73" s="1124"/>
      <c r="BDM73" s="1124"/>
      <c r="BDN73" s="1124"/>
      <c r="BDO73" s="1124"/>
      <c r="BDP73" s="1124"/>
      <c r="BDQ73" s="412"/>
      <c r="BDR73" s="1124"/>
      <c r="BDS73" s="1125"/>
      <c r="BDT73" s="598"/>
      <c r="BDU73" s="1124"/>
      <c r="BDV73" s="236"/>
      <c r="BDW73" s="1124"/>
      <c r="BDX73" s="1124"/>
      <c r="BDY73" s="236"/>
      <c r="BDZ73" s="1124"/>
      <c r="BEA73" s="1124"/>
      <c r="BEB73" s="1124"/>
      <c r="BEC73" s="1124"/>
      <c r="BED73" s="237"/>
      <c r="BEE73" s="1124"/>
      <c r="BEF73" s="1124"/>
      <c r="BEG73" s="1124"/>
      <c r="BEH73" s="1124"/>
      <c r="BEI73" s="1124"/>
      <c r="BEJ73" s="1124"/>
      <c r="BEK73" s="1124"/>
      <c r="BEL73" s="238"/>
      <c r="BEM73" s="1124"/>
      <c r="BEN73" s="1124"/>
      <c r="BEO73" s="265"/>
      <c r="BEP73" s="265"/>
      <c r="BEQ73" s="1124"/>
      <c r="BER73" s="1124"/>
      <c r="BES73" s="1124"/>
      <c r="BET73" s="1124"/>
      <c r="BEU73" s="1124"/>
      <c r="BEV73" s="1124"/>
      <c r="BEW73" s="1124"/>
      <c r="BEX73" s="1124"/>
      <c r="BEY73" s="1124"/>
      <c r="BEZ73" s="1124"/>
      <c r="BFA73" s="1124"/>
      <c r="BFB73" s="1124"/>
      <c r="BFC73" s="1124"/>
      <c r="BFD73" s="1124"/>
      <c r="BFE73" s="1124"/>
      <c r="BFF73" s="1124"/>
      <c r="BFG73" s="1124"/>
      <c r="BFH73" s="1124"/>
      <c r="BFI73" s="1124"/>
      <c r="BFJ73" s="1124"/>
      <c r="BFK73" s="1124"/>
      <c r="BFL73" s="1124"/>
      <c r="BFM73" s="1124"/>
      <c r="BFN73" s="1124"/>
      <c r="BFO73" s="1124"/>
      <c r="BFP73" s="1124"/>
      <c r="BFQ73" s="1124"/>
      <c r="BFR73" s="1124"/>
      <c r="BFS73" s="412"/>
      <c r="BFT73" s="1124"/>
      <c r="BFU73" s="1125"/>
      <c r="BFV73" s="598"/>
      <c r="BFW73" s="1124"/>
      <c r="BFX73" s="236"/>
      <c r="BFY73" s="1124"/>
      <c r="BFZ73" s="1124"/>
      <c r="BGA73" s="236"/>
      <c r="BGB73" s="1124"/>
      <c r="BGC73" s="1124"/>
      <c r="BGD73" s="1124"/>
      <c r="BGE73" s="1124"/>
      <c r="BGF73" s="237"/>
      <c r="BGG73" s="1124"/>
      <c r="BGH73" s="1124"/>
      <c r="BGI73" s="1124"/>
      <c r="BGJ73" s="1124"/>
      <c r="BGK73" s="1124"/>
      <c r="BGL73" s="1124"/>
      <c r="BGM73" s="1124"/>
      <c r="BGN73" s="238"/>
      <c r="BGO73" s="1124"/>
      <c r="BGP73" s="1124"/>
      <c r="BGQ73" s="265"/>
      <c r="BGR73" s="265"/>
      <c r="BGS73" s="1124"/>
      <c r="BGT73" s="1124"/>
      <c r="BGU73" s="1124"/>
      <c r="BGV73" s="1124"/>
      <c r="BGW73" s="1124"/>
      <c r="BGX73" s="1124"/>
      <c r="BGY73" s="1124"/>
      <c r="BGZ73" s="1124"/>
      <c r="BHA73" s="1124"/>
      <c r="BHB73" s="1124"/>
      <c r="BHC73" s="1124"/>
      <c r="BHD73" s="1124"/>
      <c r="BHE73" s="1124"/>
      <c r="BHF73" s="1124"/>
      <c r="BHG73" s="1124"/>
      <c r="BHH73" s="1124"/>
      <c r="BHI73" s="1124"/>
      <c r="BHJ73" s="1124"/>
      <c r="BHK73" s="1124"/>
      <c r="BHL73" s="1124"/>
      <c r="BHM73" s="1124"/>
      <c r="BHN73" s="1124"/>
      <c r="BHO73" s="1124"/>
      <c r="BHP73" s="1124"/>
      <c r="BHQ73" s="1124"/>
      <c r="BHR73" s="1124"/>
      <c r="BHS73" s="1124"/>
      <c r="BHT73" s="1124"/>
      <c r="BHU73" s="412"/>
      <c r="BHV73" s="1124"/>
      <c r="BHW73" s="1125"/>
      <c r="BHX73" s="598"/>
      <c r="BHY73" s="1124"/>
      <c r="BHZ73" s="236"/>
      <c r="BIA73" s="1124"/>
      <c r="BIB73" s="1124"/>
      <c r="BIC73" s="236"/>
      <c r="BID73" s="1124"/>
      <c r="BIE73" s="1124"/>
      <c r="BIF73" s="1124"/>
      <c r="BIG73" s="1124"/>
      <c r="BIH73" s="237"/>
      <c r="BII73" s="1124"/>
      <c r="BIJ73" s="1124"/>
      <c r="BIK73" s="1124"/>
      <c r="BIL73" s="1124"/>
      <c r="BIM73" s="1124"/>
      <c r="BIN73" s="1124"/>
      <c r="BIO73" s="1124"/>
      <c r="BIP73" s="238"/>
      <c r="BIQ73" s="1124"/>
      <c r="BIR73" s="1124"/>
      <c r="BIS73" s="265"/>
      <c r="BIT73" s="265"/>
      <c r="BIU73" s="1124"/>
      <c r="BIV73" s="1124"/>
      <c r="BIW73" s="1124"/>
      <c r="BIX73" s="1124"/>
      <c r="BIY73" s="1124"/>
      <c r="BIZ73" s="1124"/>
      <c r="BJA73" s="1124"/>
      <c r="BJB73" s="1124"/>
      <c r="BJC73" s="1124"/>
      <c r="BJD73" s="1124"/>
      <c r="BJE73" s="1124"/>
      <c r="BJF73" s="1124"/>
      <c r="BJG73" s="1124"/>
      <c r="BJH73" s="1124"/>
      <c r="BJI73" s="1124"/>
      <c r="BJJ73" s="1124"/>
      <c r="BJK73" s="1124"/>
      <c r="BJL73" s="1124"/>
      <c r="BJM73" s="1124"/>
      <c r="BJN73" s="1124"/>
      <c r="BJO73" s="1124"/>
      <c r="BJP73" s="1124"/>
      <c r="BJQ73" s="1124"/>
      <c r="BJR73" s="1124"/>
      <c r="BJS73" s="1124"/>
      <c r="BJT73" s="1124"/>
      <c r="BJU73" s="1124"/>
      <c r="BJV73" s="1124"/>
      <c r="BJW73" s="412"/>
      <c r="BJX73" s="1124"/>
      <c r="BJY73" s="1125"/>
      <c r="BJZ73" s="598"/>
      <c r="BKA73" s="1124"/>
      <c r="BKB73" s="236"/>
      <c r="BKC73" s="1124"/>
      <c r="BKD73" s="1124"/>
      <c r="BKE73" s="236"/>
      <c r="BKF73" s="1124"/>
      <c r="BKG73" s="1124"/>
      <c r="BKH73" s="1124"/>
      <c r="BKI73" s="1124"/>
      <c r="BKJ73" s="237"/>
      <c r="BKK73" s="1124"/>
      <c r="BKL73" s="1124"/>
      <c r="BKM73" s="1124"/>
      <c r="BKN73" s="1124"/>
      <c r="BKO73" s="1124"/>
      <c r="BKP73" s="1124"/>
      <c r="BKQ73" s="1124"/>
      <c r="BKR73" s="238"/>
      <c r="BKS73" s="1124"/>
      <c r="BKT73" s="1124"/>
      <c r="BKU73" s="265"/>
      <c r="BKV73" s="265"/>
      <c r="BKW73" s="1124"/>
      <c r="BKX73" s="1124"/>
      <c r="BKY73" s="1124"/>
      <c r="BKZ73" s="1124"/>
      <c r="BLA73" s="1124"/>
      <c r="BLB73" s="1124"/>
      <c r="BLC73" s="1124"/>
      <c r="BLD73" s="1124"/>
      <c r="BLE73" s="1124"/>
      <c r="BLF73" s="1124"/>
      <c r="BLG73" s="1124"/>
      <c r="BLH73" s="1124"/>
      <c r="BLI73" s="1124"/>
      <c r="BLJ73" s="1124"/>
      <c r="BLK73" s="1124"/>
      <c r="BLL73" s="1124"/>
      <c r="BLM73" s="1124"/>
      <c r="BLN73" s="1124"/>
      <c r="BLO73" s="1124"/>
      <c r="BLP73" s="1124"/>
      <c r="BLQ73" s="1124"/>
      <c r="BLR73" s="1124"/>
      <c r="BLS73" s="1124"/>
      <c r="BLT73" s="1124"/>
      <c r="BLU73" s="1124"/>
      <c r="BLV73" s="1124"/>
      <c r="BLW73" s="1124"/>
      <c r="BLX73" s="1124"/>
      <c r="BLY73" s="412"/>
      <c r="BLZ73" s="1124"/>
      <c r="BMA73" s="1125"/>
      <c r="BMB73" s="598"/>
      <c r="BMC73" s="1124"/>
      <c r="BMD73" s="236"/>
      <c r="BME73" s="1124"/>
      <c r="BMF73" s="1124"/>
      <c r="BMG73" s="236"/>
      <c r="BMH73" s="1124"/>
      <c r="BMI73" s="1124"/>
      <c r="BMJ73" s="1124"/>
      <c r="BMK73" s="1124"/>
      <c r="BML73" s="237"/>
      <c r="BMM73" s="1124"/>
      <c r="BMN73" s="1124"/>
      <c r="BMO73" s="1124"/>
      <c r="BMP73" s="1124"/>
      <c r="BMQ73" s="1124"/>
      <c r="BMR73" s="1124"/>
      <c r="BMS73" s="1124"/>
      <c r="BMT73" s="238"/>
      <c r="BMU73" s="1124"/>
      <c r="BMV73" s="1124"/>
      <c r="BMW73" s="265"/>
      <c r="BMX73" s="265"/>
      <c r="BMY73" s="1124"/>
      <c r="BMZ73" s="1124"/>
      <c r="BNA73" s="1124"/>
      <c r="BNB73" s="1124"/>
      <c r="BNC73" s="1124"/>
      <c r="BND73" s="1124"/>
      <c r="BNE73" s="1124"/>
      <c r="BNF73" s="1124"/>
      <c r="BNG73" s="1124"/>
      <c r="BNH73" s="1124"/>
      <c r="BNI73" s="1124"/>
      <c r="BNJ73" s="1124"/>
      <c r="BNK73" s="1124"/>
      <c r="BNL73" s="1124"/>
      <c r="BNM73" s="1124"/>
      <c r="BNN73" s="1124"/>
      <c r="BNO73" s="1124"/>
      <c r="BNP73" s="1124"/>
      <c r="BNQ73" s="1124"/>
      <c r="BNR73" s="1124"/>
      <c r="BNS73" s="1124"/>
      <c r="BNT73" s="1124"/>
      <c r="BNU73" s="1124"/>
      <c r="BNV73" s="1124"/>
      <c r="BNW73" s="1124"/>
      <c r="BNX73" s="1124"/>
      <c r="BNY73" s="1124"/>
      <c r="BNZ73" s="1124"/>
      <c r="BOA73" s="412"/>
      <c r="BOB73" s="1124"/>
      <c r="BOC73" s="1125"/>
      <c r="BOD73" s="598"/>
      <c r="BOE73" s="1124"/>
      <c r="BOF73" s="236"/>
      <c r="BOG73" s="1124"/>
      <c r="BOH73" s="1124"/>
      <c r="BOI73" s="236"/>
      <c r="BOJ73" s="1124"/>
      <c r="BOK73" s="1124"/>
      <c r="BOL73" s="1124"/>
      <c r="BOM73" s="1124"/>
      <c r="BON73" s="237"/>
      <c r="BOO73" s="1124"/>
      <c r="BOP73" s="1124"/>
      <c r="BOQ73" s="1124"/>
      <c r="BOR73" s="1124"/>
      <c r="BOS73" s="1124"/>
      <c r="BOT73" s="1124"/>
      <c r="BOU73" s="1124"/>
      <c r="BOV73" s="238"/>
      <c r="BOW73" s="1124"/>
      <c r="BOX73" s="1124"/>
      <c r="BOY73" s="265"/>
      <c r="BOZ73" s="265"/>
      <c r="BPA73" s="1124"/>
      <c r="BPB73" s="1124"/>
      <c r="BPC73" s="1124"/>
      <c r="BPD73" s="1124"/>
      <c r="BPE73" s="1124"/>
      <c r="BPF73" s="1124"/>
      <c r="BPG73" s="1124"/>
      <c r="BPH73" s="1124"/>
      <c r="BPI73" s="1124"/>
      <c r="BPJ73" s="1124"/>
      <c r="BPK73" s="1124"/>
      <c r="BPL73" s="1124"/>
      <c r="BPM73" s="1124"/>
      <c r="BPN73" s="1124"/>
      <c r="BPO73" s="1124"/>
      <c r="BPP73" s="1124"/>
      <c r="BPQ73" s="1124"/>
      <c r="BPR73" s="1124"/>
      <c r="BPS73" s="1124"/>
      <c r="BPT73" s="1124"/>
      <c r="BPU73" s="1124"/>
      <c r="BPV73" s="1124"/>
      <c r="BPW73" s="1124"/>
      <c r="BPX73" s="1124"/>
      <c r="BPY73" s="1124"/>
      <c r="BPZ73" s="1124"/>
      <c r="BQA73" s="1124"/>
      <c r="BQB73" s="1124"/>
      <c r="BQC73" s="412"/>
      <c r="BQD73" s="1124"/>
      <c r="BQE73" s="1125"/>
      <c r="BQF73" s="598"/>
      <c r="BQG73" s="1124"/>
      <c r="BQH73" s="236"/>
      <c r="BQI73" s="1124"/>
      <c r="BQJ73" s="1124"/>
      <c r="BQK73" s="236"/>
      <c r="BQL73" s="1124"/>
      <c r="BQM73" s="1124"/>
      <c r="BQN73" s="1124"/>
      <c r="BQO73" s="1124"/>
      <c r="BQP73" s="237"/>
      <c r="BQQ73" s="1124"/>
      <c r="BQR73" s="1124"/>
      <c r="BQS73" s="1124"/>
      <c r="BQT73" s="1124"/>
      <c r="BQU73" s="1124"/>
      <c r="BQV73" s="1124"/>
      <c r="BQW73" s="1124"/>
      <c r="BQX73" s="238"/>
      <c r="BQY73" s="1124"/>
      <c r="BQZ73" s="1124"/>
      <c r="BRA73" s="265"/>
      <c r="BRB73" s="265"/>
      <c r="BRC73" s="1124"/>
      <c r="BRD73" s="1124"/>
      <c r="BRE73" s="1124"/>
      <c r="BRF73" s="1124"/>
      <c r="BRG73" s="1124"/>
      <c r="BRH73" s="1124"/>
      <c r="BRI73" s="1124"/>
      <c r="BRJ73" s="1124"/>
      <c r="BRK73" s="1124"/>
      <c r="BRL73" s="1124"/>
      <c r="BRM73" s="1124"/>
      <c r="BRN73" s="1124"/>
      <c r="BRO73" s="1124"/>
      <c r="BRP73" s="1124"/>
      <c r="BRQ73" s="1124"/>
      <c r="BRR73" s="1124"/>
      <c r="BRS73" s="1124"/>
      <c r="BRT73" s="1124"/>
      <c r="BRU73" s="1124"/>
      <c r="BRV73" s="1124"/>
      <c r="BRW73" s="1124"/>
      <c r="BRX73" s="1124"/>
      <c r="BRY73" s="1124"/>
      <c r="BRZ73" s="1124"/>
      <c r="BSA73" s="1124"/>
      <c r="BSB73" s="1124"/>
      <c r="BSC73" s="1124"/>
      <c r="BSD73" s="1124"/>
      <c r="BSE73" s="412"/>
      <c r="BSF73" s="1124"/>
      <c r="BSG73" s="1125"/>
      <c r="BSH73" s="598"/>
      <c r="BSI73" s="1124"/>
      <c r="BSJ73" s="236"/>
      <c r="BSK73" s="1124"/>
      <c r="BSL73" s="1124"/>
      <c r="BSM73" s="236"/>
      <c r="BSN73" s="1124"/>
      <c r="BSO73" s="1124"/>
      <c r="BSP73" s="1124"/>
      <c r="BSQ73" s="1124"/>
      <c r="BSR73" s="237"/>
      <c r="BSS73" s="1124"/>
      <c r="BST73" s="1124"/>
      <c r="BSU73" s="1124"/>
      <c r="BSV73" s="1124"/>
      <c r="BSW73" s="1124"/>
      <c r="BSX73" s="1124"/>
      <c r="BSY73" s="1124"/>
      <c r="BSZ73" s="238"/>
      <c r="BTA73" s="1124"/>
      <c r="BTB73" s="1124"/>
      <c r="BTC73" s="265"/>
      <c r="BTD73" s="265"/>
      <c r="BTE73" s="1124"/>
      <c r="BTF73" s="1124"/>
      <c r="BTG73" s="1124"/>
      <c r="BTH73" s="1124"/>
      <c r="BTI73" s="1124"/>
      <c r="BTJ73" s="1124"/>
      <c r="BTK73" s="1124"/>
      <c r="BTL73" s="1124"/>
      <c r="BTM73" s="1124"/>
      <c r="BTN73" s="1124"/>
      <c r="BTO73" s="1124"/>
      <c r="BTP73" s="1124"/>
      <c r="BTQ73" s="1124"/>
      <c r="BTR73" s="1124"/>
      <c r="BTS73" s="1124"/>
      <c r="BTT73" s="1124"/>
      <c r="BTU73" s="1124"/>
      <c r="BTV73" s="1124"/>
      <c r="BTW73" s="1124"/>
      <c r="BTX73" s="1124"/>
      <c r="BTY73" s="1124"/>
      <c r="BTZ73" s="1124"/>
      <c r="BUA73" s="1124"/>
      <c r="BUB73" s="1124"/>
      <c r="BUC73" s="1124"/>
      <c r="BUD73" s="1124"/>
      <c r="BUE73" s="1124"/>
      <c r="BUF73" s="1124"/>
      <c r="BUG73" s="412"/>
      <c r="BUH73" s="1124"/>
      <c r="BUI73" s="1125"/>
      <c r="BUJ73" s="598"/>
      <c r="BUK73" s="1124"/>
      <c r="BUL73" s="236"/>
      <c r="BUM73" s="1124"/>
      <c r="BUN73" s="1124"/>
      <c r="BUO73" s="236"/>
      <c r="BUP73" s="1124"/>
      <c r="BUQ73" s="1124"/>
      <c r="BUR73" s="1124"/>
      <c r="BUS73" s="1124"/>
      <c r="BUT73" s="237"/>
      <c r="BUU73" s="1124"/>
      <c r="BUV73" s="1124"/>
      <c r="BUW73" s="1124"/>
      <c r="BUX73" s="1124"/>
      <c r="BUY73" s="1124"/>
      <c r="BUZ73" s="1124"/>
      <c r="BVA73" s="1124"/>
      <c r="BVB73" s="238"/>
      <c r="BVC73" s="1124"/>
      <c r="BVD73" s="1124"/>
      <c r="BVE73" s="265"/>
      <c r="BVF73" s="265"/>
      <c r="BVG73" s="1124"/>
      <c r="BVH73" s="1124"/>
      <c r="BVI73" s="1124"/>
      <c r="BVJ73" s="1124"/>
      <c r="BVK73" s="1124"/>
      <c r="BVL73" s="1124"/>
      <c r="BVM73" s="1124"/>
      <c r="BVN73" s="1124"/>
      <c r="BVO73" s="1124"/>
      <c r="BVP73" s="1124"/>
      <c r="BVQ73" s="1124"/>
      <c r="BVR73" s="1124"/>
      <c r="BVS73" s="1124"/>
      <c r="BVT73" s="1124"/>
      <c r="BVU73" s="1124"/>
      <c r="BVV73" s="1124"/>
      <c r="BVW73" s="1124"/>
      <c r="BVX73" s="1124"/>
      <c r="BVY73" s="1124"/>
      <c r="BVZ73" s="1124"/>
      <c r="BWA73" s="1124"/>
      <c r="BWB73" s="1124"/>
      <c r="BWC73" s="1124"/>
      <c r="BWD73" s="1124"/>
      <c r="BWE73" s="1124"/>
      <c r="BWF73" s="1124"/>
      <c r="BWG73" s="1124"/>
      <c r="BWH73" s="1124"/>
      <c r="BWI73" s="412"/>
      <c r="BWJ73" s="1124"/>
      <c r="BWK73" s="1125"/>
      <c r="BWL73" s="598"/>
      <c r="BWM73" s="1124"/>
      <c r="BWN73" s="236"/>
      <c r="BWO73" s="1124"/>
      <c r="BWP73" s="1124"/>
      <c r="BWQ73" s="236"/>
      <c r="BWR73" s="1124"/>
      <c r="BWS73" s="1124"/>
      <c r="BWT73" s="1124"/>
      <c r="BWU73" s="1124"/>
      <c r="BWV73" s="237"/>
      <c r="BWW73" s="1124"/>
      <c r="BWX73" s="1124"/>
      <c r="BWY73" s="1124"/>
      <c r="BWZ73" s="1124"/>
      <c r="BXA73" s="1124"/>
      <c r="BXB73" s="1124"/>
      <c r="BXC73" s="1124"/>
      <c r="BXD73" s="238"/>
      <c r="BXE73" s="1124"/>
      <c r="BXF73" s="1124"/>
      <c r="BXG73" s="265"/>
      <c r="BXH73" s="265"/>
      <c r="BXI73" s="1124"/>
      <c r="BXJ73" s="1124"/>
      <c r="BXK73" s="1124"/>
      <c r="BXL73" s="1124"/>
      <c r="BXM73" s="1124"/>
      <c r="BXN73" s="1124"/>
      <c r="BXO73" s="1124"/>
      <c r="BXP73" s="1124"/>
      <c r="BXQ73" s="1124"/>
      <c r="BXR73" s="1124"/>
      <c r="BXS73" s="1124"/>
      <c r="BXT73" s="1124"/>
      <c r="BXU73" s="1124"/>
      <c r="BXV73" s="1124"/>
      <c r="BXW73" s="1124"/>
      <c r="BXX73" s="1124"/>
      <c r="BXY73" s="1124"/>
      <c r="BXZ73" s="1124"/>
      <c r="BYA73" s="1124"/>
      <c r="BYB73" s="1124"/>
      <c r="BYC73" s="1124"/>
      <c r="BYD73" s="1124"/>
      <c r="BYE73" s="1124"/>
      <c r="BYF73" s="1124"/>
      <c r="BYG73" s="1124"/>
      <c r="BYH73" s="1124"/>
      <c r="BYI73" s="1124"/>
      <c r="BYJ73" s="1124"/>
      <c r="BYK73" s="412"/>
      <c r="BYL73" s="1124"/>
      <c r="BYM73" s="1125"/>
      <c r="BYN73" s="598"/>
      <c r="BYO73" s="1124"/>
      <c r="BYP73" s="236"/>
      <c r="BYQ73" s="1124"/>
      <c r="BYR73" s="1124"/>
      <c r="BYS73" s="236"/>
      <c r="BYT73" s="1124"/>
      <c r="BYU73" s="1124"/>
      <c r="BYV73" s="1124"/>
      <c r="BYW73" s="1124"/>
      <c r="BYX73" s="237"/>
      <c r="BYY73" s="1124"/>
      <c r="BYZ73" s="1124"/>
      <c r="BZA73" s="1124"/>
      <c r="BZB73" s="1124"/>
      <c r="BZC73" s="1124"/>
      <c r="BZD73" s="1124"/>
      <c r="BZE73" s="1124"/>
      <c r="BZF73" s="238"/>
      <c r="BZG73" s="1124"/>
      <c r="BZH73" s="1124"/>
      <c r="BZI73" s="265"/>
      <c r="BZJ73" s="265"/>
      <c r="BZK73" s="1124"/>
      <c r="BZL73" s="1124"/>
      <c r="BZM73" s="1124"/>
      <c r="BZN73" s="1124"/>
      <c r="BZO73" s="1124"/>
      <c r="BZP73" s="1124"/>
      <c r="BZQ73" s="1124"/>
      <c r="BZR73" s="1124"/>
      <c r="BZS73" s="1124"/>
      <c r="BZT73" s="1124"/>
      <c r="BZU73" s="1124"/>
      <c r="BZV73" s="1124"/>
      <c r="BZW73" s="1124"/>
      <c r="BZX73" s="1124"/>
      <c r="BZY73" s="1124"/>
      <c r="BZZ73" s="1124"/>
      <c r="CAA73" s="1124"/>
      <c r="CAB73" s="1124"/>
      <c r="CAC73" s="1124"/>
      <c r="CAD73" s="1124"/>
      <c r="CAE73" s="1124"/>
      <c r="CAF73" s="1124"/>
      <c r="CAG73" s="1124"/>
      <c r="CAH73" s="1124"/>
      <c r="CAI73" s="1124"/>
      <c r="CAJ73" s="1124"/>
      <c r="CAK73" s="1124"/>
      <c r="CAL73" s="1124"/>
      <c r="CAM73" s="412"/>
      <c r="CAN73" s="1124"/>
      <c r="CAO73" s="1125"/>
      <c r="CAP73" s="598"/>
      <c r="CAQ73" s="1124"/>
      <c r="CAR73" s="236"/>
      <c r="CAS73" s="1124"/>
      <c r="CAT73" s="1124"/>
      <c r="CAU73" s="236"/>
      <c r="CAV73" s="1124"/>
      <c r="CAW73" s="1124"/>
      <c r="CAX73" s="1124"/>
      <c r="CAY73" s="1124"/>
      <c r="CAZ73" s="237"/>
      <c r="CBA73" s="1124"/>
      <c r="CBB73" s="1124"/>
      <c r="CBC73" s="1124"/>
      <c r="CBD73" s="1124"/>
      <c r="CBE73" s="1124"/>
      <c r="CBF73" s="1124"/>
      <c r="CBG73" s="1124"/>
      <c r="CBH73" s="238"/>
      <c r="CBI73" s="1124"/>
      <c r="CBJ73" s="1124"/>
      <c r="CBK73" s="265"/>
      <c r="CBL73" s="265"/>
      <c r="CBM73" s="1124"/>
      <c r="CBN73" s="1124"/>
      <c r="CBO73" s="1124"/>
      <c r="CBP73" s="1124"/>
      <c r="CBQ73" s="1124"/>
      <c r="CBR73" s="1124"/>
      <c r="CBS73" s="1124"/>
      <c r="CBT73" s="1124"/>
      <c r="CBU73" s="1124"/>
      <c r="CBV73" s="1124"/>
      <c r="CBW73" s="1124"/>
      <c r="CBX73" s="1124"/>
      <c r="CBY73" s="1124"/>
      <c r="CBZ73" s="1124"/>
      <c r="CCA73" s="1124"/>
      <c r="CCB73" s="1124"/>
      <c r="CCC73" s="1124"/>
      <c r="CCD73" s="1124"/>
      <c r="CCE73" s="1124"/>
      <c r="CCF73" s="1124"/>
      <c r="CCG73" s="1124"/>
      <c r="CCH73" s="1124"/>
      <c r="CCI73" s="1124"/>
      <c r="CCJ73" s="1124"/>
      <c r="CCK73" s="1124"/>
      <c r="CCL73" s="1124"/>
      <c r="CCM73" s="1124"/>
      <c r="CCN73" s="1124"/>
      <c r="CCO73" s="412"/>
      <c r="CCP73" s="1124"/>
      <c r="CCQ73" s="1125"/>
      <c r="CCR73" s="598"/>
      <c r="CCS73" s="1124"/>
      <c r="CCT73" s="236"/>
      <c r="CCU73" s="1124"/>
      <c r="CCV73" s="1124"/>
      <c r="CCW73" s="236"/>
      <c r="CCX73" s="1124"/>
      <c r="CCY73" s="1124"/>
      <c r="CCZ73" s="1124"/>
      <c r="CDA73" s="1124"/>
      <c r="CDB73" s="237"/>
      <c r="CDC73" s="1124"/>
      <c r="CDD73" s="1124"/>
      <c r="CDE73" s="1124"/>
      <c r="CDF73" s="1124"/>
      <c r="CDG73" s="1124"/>
      <c r="CDH73" s="1124"/>
      <c r="CDI73" s="1124"/>
      <c r="CDJ73" s="238"/>
      <c r="CDK73" s="1124"/>
      <c r="CDL73" s="1124"/>
      <c r="CDM73" s="265"/>
      <c r="CDN73" s="265"/>
      <c r="CDO73" s="1124"/>
      <c r="CDP73" s="1124"/>
      <c r="CDQ73" s="1124"/>
      <c r="CDR73" s="1124"/>
      <c r="CDS73" s="1124"/>
      <c r="CDT73" s="1124"/>
      <c r="CDU73" s="1124"/>
      <c r="CDV73" s="1124"/>
      <c r="CDW73" s="1124"/>
      <c r="CDX73" s="1124"/>
      <c r="CDY73" s="1124"/>
      <c r="CDZ73" s="1124"/>
      <c r="CEA73" s="1124"/>
      <c r="CEB73" s="1124"/>
      <c r="CEC73" s="1124"/>
      <c r="CED73" s="1124"/>
      <c r="CEE73" s="1124"/>
      <c r="CEF73" s="1124"/>
      <c r="CEG73" s="1124"/>
      <c r="CEH73" s="1124"/>
      <c r="CEI73" s="1124"/>
      <c r="CEJ73" s="1124"/>
      <c r="CEK73" s="1124"/>
      <c r="CEL73" s="1124"/>
      <c r="CEM73" s="1124"/>
      <c r="CEN73" s="1124"/>
      <c r="CEO73" s="1124"/>
      <c r="CEP73" s="1124"/>
      <c r="CEQ73" s="412"/>
      <c r="CER73" s="1124"/>
      <c r="CES73" s="1125"/>
      <c r="CET73" s="598"/>
      <c r="CEU73" s="1124"/>
      <c r="CEV73" s="236"/>
      <c r="CEW73" s="1124"/>
      <c r="CEX73" s="1124"/>
      <c r="CEY73" s="236"/>
      <c r="CEZ73" s="1124"/>
      <c r="CFA73" s="1124"/>
      <c r="CFB73" s="1124"/>
      <c r="CFC73" s="1124"/>
      <c r="CFD73" s="237"/>
      <c r="CFE73" s="1124"/>
      <c r="CFF73" s="1124"/>
      <c r="CFG73" s="1124"/>
      <c r="CFH73" s="1124"/>
      <c r="CFI73" s="1124"/>
      <c r="CFJ73" s="1124"/>
      <c r="CFK73" s="1124"/>
      <c r="CFL73" s="238"/>
      <c r="CFM73" s="1124"/>
      <c r="CFN73" s="1124"/>
      <c r="CFO73" s="265"/>
      <c r="CFP73" s="265"/>
      <c r="CFQ73" s="1124"/>
      <c r="CFR73" s="1124"/>
      <c r="CFS73" s="1124"/>
      <c r="CFT73" s="1124"/>
      <c r="CFU73" s="1124"/>
      <c r="CFV73" s="1124"/>
      <c r="CFW73" s="1124"/>
      <c r="CFX73" s="1124"/>
      <c r="CFY73" s="1124"/>
      <c r="CFZ73" s="1124"/>
      <c r="CGA73" s="1124"/>
      <c r="CGB73" s="1124"/>
      <c r="CGC73" s="1124"/>
      <c r="CGD73" s="1124"/>
      <c r="CGE73" s="1124"/>
      <c r="CGF73" s="1124"/>
      <c r="CGG73" s="1124"/>
      <c r="CGH73" s="1124"/>
      <c r="CGI73" s="1124"/>
      <c r="CGJ73" s="1124"/>
      <c r="CGK73" s="1124"/>
      <c r="CGL73" s="1124"/>
      <c r="CGM73" s="1124"/>
      <c r="CGN73" s="1124"/>
      <c r="CGO73" s="1124"/>
      <c r="CGP73" s="1124"/>
      <c r="CGQ73" s="1124"/>
      <c r="CGR73" s="1124"/>
      <c r="CGS73" s="412"/>
      <c r="CGT73" s="1124"/>
      <c r="CGU73" s="1125"/>
      <c r="CGV73" s="598"/>
      <c r="CGW73" s="1124"/>
      <c r="CGX73" s="236"/>
      <c r="CGY73" s="1124"/>
      <c r="CGZ73" s="1124"/>
      <c r="CHA73" s="236"/>
      <c r="CHB73" s="1124"/>
      <c r="CHC73" s="1124"/>
      <c r="CHD73" s="1124"/>
      <c r="CHE73" s="1124"/>
      <c r="CHF73" s="237"/>
      <c r="CHG73" s="1124"/>
      <c r="CHH73" s="1124"/>
      <c r="CHI73" s="1124"/>
      <c r="CHJ73" s="1124"/>
      <c r="CHK73" s="1124"/>
      <c r="CHL73" s="1124"/>
      <c r="CHM73" s="1124"/>
      <c r="CHN73" s="238"/>
      <c r="CHO73" s="1124"/>
      <c r="CHP73" s="1124"/>
      <c r="CHQ73" s="265"/>
      <c r="CHR73" s="265"/>
      <c r="CHS73" s="1124"/>
      <c r="CHT73" s="1124"/>
      <c r="CHU73" s="1124"/>
      <c r="CHV73" s="1124"/>
      <c r="CHW73" s="1124"/>
      <c r="CHX73" s="1124"/>
      <c r="CHY73" s="1124"/>
      <c r="CHZ73" s="1124"/>
      <c r="CIA73" s="1124"/>
      <c r="CIB73" s="1124"/>
      <c r="CIC73" s="1124"/>
      <c r="CID73" s="1124"/>
      <c r="CIE73" s="1124"/>
      <c r="CIF73" s="1124"/>
      <c r="CIG73" s="1124"/>
      <c r="CIH73" s="1124"/>
      <c r="CII73" s="1124"/>
      <c r="CIJ73" s="1124"/>
      <c r="CIK73" s="1124"/>
      <c r="CIL73" s="1124"/>
      <c r="CIM73" s="1124"/>
      <c r="CIN73" s="1124"/>
      <c r="CIO73" s="1124"/>
      <c r="CIP73" s="1124"/>
      <c r="CIQ73" s="1124"/>
      <c r="CIR73" s="1124"/>
      <c r="CIS73" s="1124"/>
      <c r="CIT73" s="1124"/>
      <c r="CIU73" s="412"/>
      <c r="CIV73" s="1124"/>
      <c r="CIW73" s="1125"/>
      <c r="CIX73" s="598"/>
      <c r="CIY73" s="1124"/>
      <c r="CIZ73" s="236"/>
      <c r="CJA73" s="1124"/>
      <c r="CJB73" s="1124"/>
      <c r="CJC73" s="236"/>
      <c r="CJD73" s="1124"/>
      <c r="CJE73" s="1124"/>
      <c r="CJF73" s="1124"/>
      <c r="CJG73" s="1124"/>
      <c r="CJH73" s="237"/>
      <c r="CJI73" s="1124"/>
      <c r="CJJ73" s="1124"/>
      <c r="CJK73" s="1124"/>
      <c r="CJL73" s="1124"/>
      <c r="CJM73" s="1124"/>
      <c r="CJN73" s="1124"/>
      <c r="CJO73" s="1124"/>
      <c r="CJP73" s="238"/>
      <c r="CJQ73" s="1124"/>
      <c r="CJR73" s="1124"/>
      <c r="CJS73" s="265"/>
      <c r="CJT73" s="265"/>
      <c r="CJU73" s="1124"/>
      <c r="CJV73" s="1124"/>
      <c r="CJW73" s="1124"/>
      <c r="CJX73" s="1124"/>
      <c r="CJY73" s="1124"/>
      <c r="CJZ73" s="1124"/>
      <c r="CKA73" s="1124"/>
      <c r="CKB73" s="1124"/>
      <c r="CKC73" s="1124"/>
      <c r="CKD73" s="1124"/>
      <c r="CKE73" s="1124"/>
      <c r="CKF73" s="1124"/>
      <c r="CKG73" s="1124"/>
      <c r="CKH73" s="1124"/>
      <c r="CKI73" s="1124"/>
      <c r="CKJ73" s="1124"/>
      <c r="CKK73" s="1124"/>
      <c r="CKL73" s="1124"/>
      <c r="CKM73" s="1124"/>
      <c r="CKN73" s="1124"/>
      <c r="CKO73" s="1124"/>
      <c r="CKP73" s="1124"/>
      <c r="CKQ73" s="1124"/>
      <c r="CKR73" s="1124"/>
      <c r="CKS73" s="1124"/>
      <c r="CKT73" s="1124"/>
      <c r="CKU73" s="1124"/>
      <c r="CKV73" s="1124"/>
      <c r="CKW73" s="412"/>
      <c r="CKX73" s="1124"/>
      <c r="CKY73" s="1125"/>
      <c r="CKZ73" s="598"/>
      <c r="CLA73" s="1124"/>
      <c r="CLB73" s="236"/>
      <c r="CLC73" s="1124"/>
      <c r="CLD73" s="1124"/>
      <c r="CLE73" s="236"/>
      <c r="CLF73" s="1124"/>
      <c r="CLG73" s="1124"/>
      <c r="CLH73" s="1124"/>
      <c r="CLI73" s="1124"/>
      <c r="CLJ73" s="237"/>
      <c r="CLK73" s="1124"/>
      <c r="CLL73" s="1124"/>
      <c r="CLM73" s="1124"/>
      <c r="CLN73" s="1124"/>
      <c r="CLO73" s="1124"/>
      <c r="CLP73" s="1124"/>
      <c r="CLQ73" s="1124"/>
      <c r="CLR73" s="238"/>
      <c r="CLS73" s="1124"/>
      <c r="CLT73" s="1124"/>
      <c r="CLU73" s="265"/>
      <c r="CLV73" s="265"/>
      <c r="CLW73" s="1124"/>
      <c r="CLX73" s="1124"/>
      <c r="CLY73" s="1124"/>
      <c r="CLZ73" s="1124"/>
      <c r="CMA73" s="1124"/>
      <c r="CMB73" s="1124"/>
      <c r="CMC73" s="1124"/>
      <c r="CMD73" s="1124"/>
      <c r="CME73" s="1124"/>
      <c r="CMF73" s="1124"/>
      <c r="CMG73" s="1124"/>
      <c r="CMH73" s="1124"/>
      <c r="CMI73" s="1124"/>
      <c r="CMJ73" s="1124"/>
      <c r="CMK73" s="1124"/>
      <c r="CML73" s="1124"/>
      <c r="CMM73" s="1124"/>
      <c r="CMN73" s="1124"/>
      <c r="CMO73" s="1124"/>
      <c r="CMP73" s="1124"/>
      <c r="CMQ73" s="1124"/>
      <c r="CMR73" s="1124"/>
      <c r="CMS73" s="1124"/>
      <c r="CMT73" s="1124"/>
      <c r="CMU73" s="1124"/>
      <c r="CMV73" s="1124"/>
      <c r="CMW73" s="1124"/>
      <c r="CMX73" s="1124"/>
      <c r="CMY73" s="412"/>
      <c r="CMZ73" s="1124"/>
      <c r="CNA73" s="1125"/>
      <c r="CNB73" s="598"/>
      <c r="CNC73" s="1124"/>
      <c r="CND73" s="236"/>
      <c r="CNE73" s="1124"/>
      <c r="CNF73" s="1124"/>
      <c r="CNG73" s="236"/>
      <c r="CNH73" s="1124"/>
      <c r="CNI73" s="1124"/>
      <c r="CNJ73" s="1124"/>
      <c r="CNK73" s="1124"/>
      <c r="CNL73" s="237"/>
      <c r="CNM73" s="1124"/>
      <c r="CNN73" s="1124"/>
      <c r="CNO73" s="1124"/>
      <c r="CNP73" s="1124"/>
      <c r="CNQ73" s="1124"/>
      <c r="CNR73" s="1124"/>
      <c r="CNS73" s="1124"/>
      <c r="CNT73" s="238"/>
      <c r="CNU73" s="1124"/>
      <c r="CNV73" s="1124"/>
      <c r="CNW73" s="265"/>
      <c r="CNX73" s="265"/>
      <c r="CNY73" s="1124"/>
      <c r="CNZ73" s="1124"/>
      <c r="COA73" s="1124"/>
      <c r="COB73" s="1124"/>
      <c r="COC73" s="1124"/>
      <c r="COD73" s="1124"/>
      <c r="COE73" s="1124"/>
      <c r="COF73" s="1124"/>
      <c r="COG73" s="1124"/>
      <c r="COH73" s="1124"/>
      <c r="COI73" s="1124"/>
      <c r="COJ73" s="1124"/>
      <c r="COK73" s="1124"/>
      <c r="COL73" s="1124"/>
      <c r="COM73" s="1124"/>
      <c r="CON73" s="1124"/>
      <c r="COO73" s="1124"/>
      <c r="COP73" s="1124"/>
      <c r="COQ73" s="1124"/>
      <c r="COR73" s="1124"/>
      <c r="COS73" s="1124"/>
      <c r="COT73" s="1124"/>
      <c r="COU73" s="1124"/>
      <c r="COV73" s="1124"/>
      <c r="COW73" s="1124"/>
      <c r="COX73" s="1124"/>
      <c r="COY73" s="1124"/>
      <c r="COZ73" s="1124"/>
      <c r="CPA73" s="412"/>
      <c r="CPB73" s="1124"/>
      <c r="CPC73" s="1125"/>
      <c r="CPD73" s="598"/>
      <c r="CPE73" s="1124"/>
      <c r="CPF73" s="236"/>
      <c r="CPG73" s="1124"/>
      <c r="CPH73" s="1124"/>
      <c r="CPI73" s="236"/>
      <c r="CPJ73" s="1124"/>
      <c r="CPK73" s="1124"/>
      <c r="CPL73" s="1124"/>
      <c r="CPM73" s="1124"/>
      <c r="CPN73" s="237"/>
      <c r="CPO73" s="1124"/>
      <c r="CPP73" s="1124"/>
      <c r="CPQ73" s="1124"/>
      <c r="CPR73" s="1124"/>
      <c r="CPS73" s="1124"/>
      <c r="CPT73" s="1124"/>
      <c r="CPU73" s="1124"/>
      <c r="CPV73" s="238"/>
      <c r="CPW73" s="1124"/>
      <c r="CPX73" s="1124"/>
      <c r="CPY73" s="265"/>
      <c r="CPZ73" s="265"/>
      <c r="CQA73" s="1124"/>
      <c r="CQB73" s="1124"/>
      <c r="CQC73" s="1124"/>
      <c r="CQD73" s="1124"/>
      <c r="CQE73" s="1124"/>
      <c r="CQF73" s="1124"/>
      <c r="CQG73" s="1124"/>
      <c r="CQH73" s="1124"/>
      <c r="CQI73" s="1124"/>
      <c r="CQJ73" s="1124"/>
      <c r="CQK73" s="1124"/>
      <c r="CQL73" s="1124"/>
      <c r="CQM73" s="1124"/>
      <c r="CQN73" s="1124"/>
      <c r="CQO73" s="1124"/>
      <c r="CQP73" s="1124"/>
      <c r="CQQ73" s="1124"/>
      <c r="CQR73" s="1124"/>
      <c r="CQS73" s="1124"/>
      <c r="CQT73" s="1124"/>
      <c r="CQU73" s="1124"/>
      <c r="CQV73" s="1124"/>
      <c r="CQW73" s="1124"/>
      <c r="CQX73" s="1124"/>
      <c r="CQY73" s="1124"/>
      <c r="CQZ73" s="1124"/>
      <c r="CRA73" s="1124"/>
      <c r="CRB73" s="1124"/>
      <c r="CRC73" s="412"/>
      <c r="CRD73" s="1124"/>
      <c r="CRE73" s="1125"/>
      <c r="CRF73" s="598"/>
      <c r="CRG73" s="1124"/>
      <c r="CRH73" s="236"/>
      <c r="CRI73" s="1124"/>
      <c r="CRJ73" s="1124"/>
      <c r="CRK73" s="236"/>
      <c r="CRL73" s="1124"/>
      <c r="CRM73" s="1124"/>
      <c r="CRN73" s="1124"/>
      <c r="CRO73" s="1124"/>
      <c r="CRP73" s="237"/>
      <c r="CRQ73" s="1124"/>
      <c r="CRR73" s="1124"/>
      <c r="CRS73" s="1124"/>
      <c r="CRT73" s="1124"/>
      <c r="CRU73" s="1124"/>
      <c r="CRV73" s="1124"/>
      <c r="CRW73" s="1124"/>
      <c r="CRX73" s="238"/>
      <c r="CRY73" s="1124"/>
      <c r="CRZ73" s="1124"/>
      <c r="CSA73" s="265"/>
      <c r="CSB73" s="265"/>
      <c r="CSC73" s="1124"/>
      <c r="CSD73" s="1124"/>
      <c r="CSE73" s="1124"/>
      <c r="CSF73" s="1124"/>
      <c r="CSG73" s="1124"/>
      <c r="CSH73" s="1124"/>
      <c r="CSI73" s="1124"/>
      <c r="CSJ73" s="1124"/>
      <c r="CSK73" s="1124"/>
      <c r="CSL73" s="1124"/>
      <c r="CSM73" s="1124"/>
      <c r="CSN73" s="1124"/>
      <c r="CSO73" s="1124"/>
      <c r="CSP73" s="1124"/>
      <c r="CSQ73" s="1124"/>
      <c r="CSR73" s="1124"/>
      <c r="CSS73" s="1124"/>
      <c r="CST73" s="1124"/>
      <c r="CSU73" s="1124"/>
      <c r="CSV73" s="1124"/>
      <c r="CSW73" s="1124"/>
      <c r="CSX73" s="1124"/>
      <c r="CSY73" s="1124"/>
      <c r="CSZ73" s="1124"/>
      <c r="CTA73" s="1124"/>
      <c r="CTB73" s="1124"/>
      <c r="CTC73" s="1124"/>
      <c r="CTD73" s="1124"/>
      <c r="CTE73" s="412"/>
      <c r="CTF73" s="1124"/>
      <c r="CTG73" s="1125"/>
      <c r="CTH73" s="598"/>
      <c r="CTI73" s="1124"/>
      <c r="CTJ73" s="236"/>
      <c r="CTK73" s="1124"/>
      <c r="CTL73" s="1124"/>
      <c r="CTM73" s="236"/>
      <c r="CTN73" s="1124"/>
      <c r="CTO73" s="1124"/>
      <c r="CTP73" s="1124"/>
      <c r="CTQ73" s="1124"/>
      <c r="CTR73" s="237"/>
      <c r="CTS73" s="1124"/>
      <c r="CTT73" s="1124"/>
      <c r="CTU73" s="1124"/>
      <c r="CTV73" s="1124"/>
      <c r="CTW73" s="1124"/>
      <c r="CTX73" s="1124"/>
      <c r="CTY73" s="1124"/>
      <c r="CTZ73" s="238"/>
      <c r="CUA73" s="1124"/>
      <c r="CUB73" s="1124"/>
      <c r="CUC73" s="265"/>
      <c r="CUD73" s="265"/>
      <c r="CUE73" s="1124"/>
      <c r="CUF73" s="1124"/>
      <c r="CUG73" s="1124"/>
      <c r="CUH73" s="1124"/>
      <c r="CUI73" s="1124"/>
      <c r="CUJ73" s="1124"/>
      <c r="CUK73" s="1124"/>
      <c r="CUL73" s="1124"/>
      <c r="CUM73" s="1124"/>
      <c r="CUN73" s="1124"/>
      <c r="CVL73" s="430"/>
      <c r="CVP73" s="374"/>
      <c r="CVQ73" s="598"/>
      <c r="CVU73" s="430"/>
      <c r="CVY73" s="431"/>
      <c r="CWH73" s="431"/>
      <c r="CWK73" s="1124"/>
      <c r="CWL73" s="1124"/>
      <c r="CWM73" s="412"/>
      <c r="CWN73" s="1124"/>
      <c r="CWO73" s="1125"/>
      <c r="CWP73" s="598"/>
      <c r="CWQ73" s="1124"/>
      <c r="CWR73" s="236"/>
      <c r="CWS73" s="1124"/>
      <c r="CWT73" s="1124"/>
      <c r="CWU73" s="236"/>
      <c r="CWV73" s="1124"/>
      <c r="CWW73" s="1124"/>
      <c r="CWX73" s="1124"/>
      <c r="CWY73" s="1124"/>
      <c r="CWZ73" s="237"/>
      <c r="CXA73" s="1124"/>
      <c r="CXB73" s="1124"/>
      <c r="CXC73" s="1124"/>
      <c r="CXD73" s="1124"/>
      <c r="CXE73" s="1124"/>
      <c r="CXF73" s="1124"/>
      <c r="CXG73" s="1124"/>
      <c r="CXH73" s="238"/>
      <c r="CXI73" s="1124"/>
      <c r="CXJ73" s="1124"/>
      <c r="CZI73" s="1124"/>
      <c r="CZJ73" s="430"/>
      <c r="CZK73" s="1124"/>
      <c r="CZL73" s="1124"/>
      <c r="CZM73" s="1124"/>
      <c r="CZN73" s="1125"/>
      <c r="CZO73" s="598"/>
      <c r="CZP73" s="1124"/>
      <c r="CZQ73" s="1124"/>
      <c r="CZR73" s="1125"/>
      <c r="CZS73" s="1713"/>
      <c r="CZT73" s="1713"/>
      <c r="CZU73" s="1125"/>
      <c r="CZV73" s="1124"/>
      <c r="CZW73" s="431"/>
      <c r="CZX73" s="1124"/>
      <c r="CZY73" s="1124"/>
      <c r="CZZ73" s="1124"/>
      <c r="DAA73" s="1124"/>
      <c r="DAB73" s="1124"/>
      <c r="DAC73" s="1124"/>
      <c r="DAD73" s="1124"/>
      <c r="DAE73" s="1124"/>
      <c r="DAF73" s="1713"/>
      <c r="DAG73" s="1713"/>
      <c r="DAH73" s="1124"/>
      <c r="DAI73" s="1124"/>
      <c r="DAJ73" s="1124"/>
      <c r="DAK73" s="412"/>
      <c r="DAL73" s="1124"/>
      <c r="DAM73" s="1125"/>
      <c r="DAN73" s="598"/>
      <c r="DAO73" s="1124"/>
      <c r="DAP73" s="236"/>
      <c r="DAQ73" s="1124"/>
      <c r="DAR73" s="1124"/>
      <c r="DAS73" s="236"/>
      <c r="DAT73" s="1124"/>
      <c r="DAU73" s="1124"/>
      <c r="DAX73" s="237"/>
      <c r="DBF73" s="238"/>
      <c r="DBI73" s="265"/>
      <c r="DBJ73" s="265"/>
      <c r="DBU73" s="1124"/>
      <c r="DBV73" s="1124"/>
      <c r="DBW73" s="1124"/>
      <c r="DBX73" s="1124"/>
      <c r="DBY73" s="1124"/>
      <c r="DBZ73" s="1124"/>
      <c r="DCA73" s="1124"/>
      <c r="DCB73" s="1124"/>
      <c r="DCC73" s="1124"/>
      <c r="DCD73" s="1124"/>
      <c r="DCE73" s="1124"/>
      <c r="DCF73" s="1124"/>
      <c r="DCG73" s="1124"/>
      <c r="DCH73" s="1124"/>
      <c r="DCI73" s="1124"/>
      <c r="DCJ73" s="1124"/>
      <c r="DCK73" s="1124"/>
      <c r="DCL73" s="1124"/>
      <c r="DCM73" s="1124"/>
      <c r="DCN73" s="1124"/>
      <c r="DCO73" s="1124"/>
      <c r="DCP73" s="1124"/>
      <c r="DCQ73" s="1124"/>
      <c r="DCR73" s="430"/>
      <c r="DCS73" s="1124"/>
      <c r="DCT73" s="1124"/>
      <c r="DCU73" s="1124"/>
      <c r="DCV73" s="1125"/>
      <c r="DCW73" s="598"/>
      <c r="DCX73" s="1124"/>
      <c r="DCY73" s="1124"/>
      <c r="DCZ73" s="1125"/>
      <c r="DDA73" s="1713"/>
      <c r="DDB73" s="1713"/>
      <c r="DDC73" s="1125"/>
      <c r="DDD73" s="1124"/>
      <c r="DDE73" s="431"/>
      <c r="DDF73" s="1124"/>
      <c r="DDG73" s="1124"/>
      <c r="DDH73" s="1124"/>
      <c r="DDI73" s="1124"/>
      <c r="DDJ73" s="1124"/>
      <c r="DDK73" s="1124"/>
      <c r="DDL73" s="1124"/>
      <c r="DDM73" s="1124"/>
      <c r="DDN73" s="1713"/>
      <c r="DDO73" s="1713"/>
      <c r="DDP73" s="1124"/>
      <c r="DDQ73" s="1124"/>
      <c r="DDR73" s="1124"/>
      <c r="DDS73" s="412"/>
      <c r="DDT73" s="1124"/>
      <c r="DDU73" s="1125"/>
      <c r="DDV73" s="598"/>
      <c r="DDW73" s="1124"/>
      <c r="DDX73" s="236"/>
      <c r="DDY73" s="1124"/>
      <c r="DDZ73" s="1124"/>
      <c r="DEA73" s="236"/>
      <c r="DEB73" s="1124"/>
      <c r="DEC73" s="1124"/>
      <c r="DED73" s="1124"/>
      <c r="DEE73" s="1124"/>
      <c r="DEF73" s="237"/>
      <c r="DEG73" s="1124"/>
      <c r="DEH73" s="1124"/>
      <c r="DEI73" s="1124"/>
      <c r="DEJ73" s="1124"/>
      <c r="DEK73" s="1124"/>
      <c r="DEL73" s="1124"/>
      <c r="DEM73" s="1124"/>
      <c r="DEN73" s="238"/>
      <c r="DEO73" s="1124"/>
      <c r="DEP73" s="1124"/>
      <c r="DEQ73" s="265"/>
      <c r="DER73" s="265"/>
      <c r="DES73" s="1124"/>
      <c r="DET73" s="1124"/>
      <c r="DEU73" s="1124"/>
      <c r="DEV73" s="1124"/>
      <c r="DEW73" s="1124"/>
      <c r="DEX73" s="1124"/>
      <c r="DEY73" s="1124"/>
      <c r="DEZ73" s="1124"/>
      <c r="DFA73" s="1124"/>
      <c r="DFB73" s="1124"/>
      <c r="DFC73" s="1124"/>
      <c r="DFD73" s="1124"/>
      <c r="DFE73" s="1124"/>
      <c r="DFF73" s="1124"/>
      <c r="DFG73" s="1124"/>
      <c r="DFH73" s="1124"/>
      <c r="DFI73" s="1124"/>
      <c r="DFJ73" s="1124"/>
      <c r="DFK73" s="1124"/>
      <c r="DFL73" s="1124"/>
      <c r="DFM73" s="1124"/>
      <c r="DFN73" s="1124"/>
      <c r="DFO73" s="1124"/>
      <c r="DFP73" s="1124"/>
      <c r="DFQ73" s="1124"/>
      <c r="DFR73" s="1124"/>
      <c r="DFS73" s="1124"/>
      <c r="DFT73" s="1124"/>
      <c r="DFU73" s="1124"/>
      <c r="DFV73" s="1124"/>
      <c r="DFW73" s="1124"/>
      <c r="DFX73" s="1124"/>
      <c r="DFY73" s="1124"/>
      <c r="DFZ73" s="430"/>
      <c r="DGA73" s="1124"/>
      <c r="DGB73" s="1124"/>
      <c r="DGC73" s="1124"/>
      <c r="DGD73" s="1125"/>
      <c r="DGE73" s="598"/>
      <c r="DGF73" s="1124"/>
      <c r="DGG73" s="1124"/>
      <c r="DGH73" s="1125"/>
      <c r="DGI73" s="1713"/>
      <c r="DGJ73" s="1713"/>
      <c r="DGK73" s="1125"/>
      <c r="DGL73" s="1124"/>
      <c r="DGM73" s="431"/>
      <c r="DGN73" s="1124"/>
      <c r="DGO73" s="1124"/>
      <c r="DGP73" s="1124"/>
      <c r="DGQ73" s="1124"/>
      <c r="DGR73" s="1124"/>
      <c r="DGS73" s="1124"/>
      <c r="DGT73" s="1124"/>
      <c r="DGU73" s="1124"/>
      <c r="DGV73" s="1713"/>
      <c r="DGW73" s="1713"/>
      <c r="DGX73" s="1124"/>
      <c r="DGY73" s="1124"/>
      <c r="DGZ73" s="1124"/>
      <c r="DHA73" s="412"/>
      <c r="DHB73" s="1124"/>
      <c r="DHC73" s="1125"/>
      <c r="DHD73" s="598"/>
      <c r="DHE73" s="1124"/>
      <c r="DHF73" s="236"/>
      <c r="DHG73" s="1124"/>
      <c r="DHH73" s="1124"/>
      <c r="DHI73" s="236"/>
      <c r="DHJ73" s="1124"/>
      <c r="DHK73" s="1124"/>
      <c r="DHL73" s="1124"/>
      <c r="DHM73" s="1124"/>
      <c r="DHN73" s="237"/>
      <c r="DHO73" s="1124"/>
      <c r="DHP73" s="1124"/>
      <c r="DHQ73" s="1124"/>
      <c r="DHR73" s="1124"/>
      <c r="DHS73" s="1124"/>
      <c r="DHT73" s="1124"/>
      <c r="DHU73" s="1124"/>
      <c r="DHV73" s="238"/>
      <c r="DHW73" s="1124"/>
      <c r="DHX73" s="1124"/>
      <c r="DHY73" s="265"/>
      <c r="DHZ73" s="265"/>
      <c r="DIA73" s="1124"/>
      <c r="DIB73" s="1124"/>
      <c r="DIC73" s="1124"/>
      <c r="DID73" s="1124"/>
      <c r="DIE73" s="1124"/>
      <c r="DIF73" s="1124"/>
      <c r="DIG73" s="1124"/>
      <c r="DIH73" s="1124"/>
      <c r="DII73" s="1124"/>
      <c r="DIJ73" s="1124"/>
      <c r="DIK73" s="1124"/>
      <c r="DIL73" s="1124"/>
      <c r="DIM73" s="1124"/>
      <c r="DIN73" s="1124"/>
      <c r="DIO73" s="1124"/>
      <c r="DIP73" s="1124"/>
      <c r="DIQ73" s="1124"/>
      <c r="DIR73" s="1124"/>
      <c r="DIS73" s="1124"/>
      <c r="DIT73" s="1124"/>
      <c r="DIU73" s="1124"/>
      <c r="DIV73" s="1124"/>
      <c r="DIW73" s="1124"/>
      <c r="DIX73" s="1124"/>
      <c r="DIY73" s="1124"/>
      <c r="DIZ73" s="1124"/>
      <c r="DJA73" s="1124"/>
      <c r="DJB73" s="1124"/>
      <c r="DJC73" s="1124"/>
      <c r="DJD73" s="1124"/>
      <c r="DJE73" s="1124"/>
      <c r="DJF73" s="1124"/>
      <c r="DJG73" s="1124"/>
      <c r="DJH73" s="430"/>
      <c r="DJI73" s="1124"/>
      <c r="DJJ73" s="1124"/>
      <c r="DJK73" s="1124"/>
      <c r="DJL73" s="1125"/>
      <c r="DJM73" s="598"/>
      <c r="DJN73" s="1124"/>
      <c r="DJO73" s="1124"/>
      <c r="DJP73" s="1125"/>
      <c r="DJQ73" s="1713"/>
      <c r="DJR73" s="1713"/>
      <c r="DJS73" s="1125"/>
      <c r="DJT73" s="1124"/>
      <c r="DJU73" s="431"/>
      <c r="DJV73" s="1124"/>
      <c r="DJW73" s="1124"/>
      <c r="DJX73" s="1124"/>
      <c r="DJY73" s="1124"/>
      <c r="DJZ73" s="1124"/>
      <c r="DKA73" s="1124"/>
      <c r="DKB73" s="1124"/>
      <c r="DKC73" s="1124"/>
      <c r="DKD73" s="1713"/>
      <c r="DKE73" s="1713"/>
      <c r="DKF73" s="1124"/>
      <c r="DKG73" s="1124"/>
      <c r="DKH73" s="1124"/>
      <c r="DKI73" s="412"/>
      <c r="DKJ73" s="1124"/>
      <c r="DKK73" s="1125"/>
      <c r="DKL73" s="598"/>
      <c r="DKM73" s="1124"/>
      <c r="DKN73" s="236"/>
      <c r="DKO73" s="1124"/>
      <c r="DKP73" s="1124"/>
      <c r="DKQ73" s="236"/>
      <c r="DKR73" s="1124"/>
      <c r="DKS73" s="1124"/>
      <c r="DKT73" s="1124"/>
      <c r="DKU73" s="1124"/>
      <c r="DKV73" s="237"/>
      <c r="DKW73" s="1124"/>
      <c r="DKX73" s="1124"/>
      <c r="DKY73" s="1124"/>
      <c r="DKZ73" s="1124"/>
      <c r="DLA73" s="1124"/>
      <c r="DLB73" s="1124"/>
      <c r="DLC73" s="1124"/>
      <c r="DLD73" s="238"/>
      <c r="DLE73" s="1124"/>
      <c r="DLF73" s="1124"/>
      <c r="DLG73" s="265"/>
      <c r="DLH73" s="265"/>
      <c r="DLI73" s="1124"/>
      <c r="DLJ73" s="1124"/>
      <c r="DLK73" s="1124"/>
      <c r="DLL73" s="1124"/>
      <c r="DLM73" s="1124"/>
      <c r="DLN73" s="1124"/>
      <c r="DLO73" s="1124"/>
      <c r="DLP73" s="1124"/>
      <c r="DLQ73" s="1124"/>
      <c r="DLR73" s="1124"/>
      <c r="DMP73" s="430"/>
      <c r="DMT73" s="374"/>
      <c r="DMU73" s="598"/>
      <c r="DMY73" s="430"/>
      <c r="DNC73" s="431"/>
      <c r="DNL73" s="431"/>
      <c r="DNO73" s="1124"/>
      <c r="DNP73" s="1124"/>
      <c r="DNQ73" s="412"/>
      <c r="DNR73" s="1124"/>
      <c r="DNS73" s="1125"/>
      <c r="DNT73" s="598"/>
      <c r="DNU73" s="1124"/>
      <c r="DNV73" s="236"/>
      <c r="DNW73" s="1124"/>
      <c r="DNX73" s="1124"/>
      <c r="DNY73" s="236"/>
      <c r="DNZ73" s="1124"/>
      <c r="DOA73" s="1124"/>
      <c r="DOB73" s="1124"/>
      <c r="DOC73" s="1124"/>
      <c r="DOD73" s="237"/>
      <c r="DOE73" s="1124"/>
      <c r="DOF73" s="1124"/>
      <c r="DOG73" s="1124"/>
      <c r="DOH73" s="1124"/>
      <c r="DOI73" s="1124"/>
      <c r="DOJ73" s="1124"/>
      <c r="DOK73" s="1124"/>
      <c r="DOL73" s="238"/>
      <c r="DOM73" s="1124"/>
      <c r="DON73" s="1124"/>
      <c r="DOO73" s="265"/>
      <c r="DOP73" s="265"/>
      <c r="DOZ73" s="792"/>
      <c r="DPA73" s="792"/>
      <c r="DPB73" s="792"/>
      <c r="DPC73" s="792"/>
      <c r="DPD73" s="792"/>
      <c r="DPE73" s="792"/>
      <c r="DPF73" s="792"/>
      <c r="DPG73" s="792"/>
      <c r="DPH73" s="792"/>
      <c r="DPI73" s="792"/>
      <c r="DPJ73" s="792"/>
      <c r="DPK73" s="792"/>
      <c r="DPL73" s="792"/>
      <c r="DPM73" s="792"/>
      <c r="DPN73" s="792"/>
      <c r="DPO73" s="792"/>
      <c r="DPP73" s="792"/>
      <c r="DPQ73" s="792"/>
      <c r="DPR73" s="792"/>
      <c r="DPS73" s="792"/>
      <c r="DPT73" s="792"/>
      <c r="DPU73" s="792"/>
      <c r="DPV73" s="792"/>
      <c r="DPW73" s="792"/>
      <c r="DPX73" s="792"/>
      <c r="DPY73" s="792"/>
      <c r="DPZ73" s="792"/>
      <c r="DQA73" s="792"/>
      <c r="DQB73" s="792"/>
      <c r="DQC73" s="792"/>
      <c r="DRM73" s="1124"/>
      <c r="DRN73" s="1124"/>
      <c r="DRO73" s="412"/>
      <c r="DRP73" s="1124"/>
      <c r="DRQ73" s="1125"/>
      <c r="DRR73" s="598"/>
      <c r="DRS73" s="1124"/>
      <c r="DRT73" s="236"/>
      <c r="DRU73" s="1124"/>
      <c r="DRV73" s="1124"/>
      <c r="DRW73" s="236"/>
      <c r="DRX73" s="1124"/>
      <c r="DRY73" s="1124"/>
      <c r="DSB73" s="237"/>
      <c r="DSJ73" s="238"/>
      <c r="DSN73" s="430"/>
      <c r="DSR73" s="374"/>
      <c r="DSS73" s="598"/>
      <c r="DSW73" s="430"/>
      <c r="DTA73" s="431"/>
      <c r="DTJ73" s="431"/>
      <c r="DTN73" s="430"/>
      <c r="DTR73" s="374"/>
      <c r="DTS73" s="598"/>
      <c r="DTW73" s="430"/>
      <c r="DWT73" s="1157"/>
      <c r="DWU73" s="1157"/>
      <c r="DWV73" s="1157"/>
      <c r="DWW73" s="1157"/>
      <c r="DWX73" s="1157"/>
      <c r="DWY73" s="1157"/>
      <c r="DWZ73" s="1157"/>
      <c r="DXA73" s="1157"/>
      <c r="DXB73" s="1157"/>
      <c r="DXC73" s="1157"/>
      <c r="DXD73" s="1157"/>
      <c r="DXE73" s="1157"/>
      <c r="DXF73" s="1157"/>
      <c r="DXG73" s="1142"/>
      <c r="DXI73" s="430"/>
      <c r="DXM73" s="374"/>
      <c r="DXN73" s="598"/>
      <c r="DXR73" s="430"/>
      <c r="DXV73" s="431"/>
      <c r="DYE73" s="431"/>
      <c r="DYH73" s="1124"/>
      <c r="DYI73" s="1124"/>
      <c r="DYJ73" s="412"/>
      <c r="DYK73" s="1124"/>
      <c r="DYL73" s="1125"/>
      <c r="DYM73" s="598"/>
      <c r="DYN73" s="1124"/>
      <c r="DYO73" s="236"/>
      <c r="DYP73" s="1124"/>
      <c r="DYQ73" s="1124"/>
      <c r="DYR73" s="236"/>
      <c r="DYS73" s="1124"/>
      <c r="DYT73" s="1124"/>
      <c r="DYW73" s="237"/>
      <c r="DZE73" s="238"/>
      <c r="DZH73" s="265"/>
      <c r="DZI73" s="265"/>
      <c r="EBG73" s="430"/>
      <c r="EBK73" s="374"/>
      <c r="EBL73" s="598"/>
      <c r="EBP73" s="430"/>
      <c r="EBT73" s="431"/>
      <c r="ECC73" s="431"/>
      <c r="ECF73" s="1124"/>
      <c r="ECG73" s="1124"/>
      <c r="ECH73" s="412"/>
      <c r="ECI73" s="1124"/>
      <c r="ECJ73" s="1125"/>
      <c r="ECK73" s="598"/>
      <c r="ECL73" s="1124"/>
      <c r="ECM73" s="236"/>
      <c r="ECN73" s="1124"/>
      <c r="ECO73" s="1124"/>
      <c r="ECP73" s="236"/>
      <c r="ECQ73" s="1124"/>
      <c r="ECR73" s="1124"/>
      <c r="ECS73" s="1124"/>
      <c r="ECT73" s="1124"/>
      <c r="ECU73" s="237"/>
      <c r="ECV73" s="1124"/>
      <c r="ECW73" s="1124"/>
      <c r="ECX73" s="1124"/>
      <c r="ECY73" s="1124"/>
      <c r="ECZ73" s="1124"/>
      <c r="EDA73" s="1124"/>
      <c r="EDB73" s="1124"/>
      <c r="EDC73" s="238"/>
      <c r="EDD73" s="1124"/>
      <c r="EDE73" s="1124"/>
      <c r="EDG73" s="430"/>
      <c r="EDK73" s="374"/>
      <c r="EDL73" s="598"/>
      <c r="EDP73" s="430"/>
      <c r="EDT73" s="431"/>
      <c r="EEC73" s="431"/>
      <c r="EEG73" s="430"/>
      <c r="EEK73" s="374"/>
      <c r="EEL73" s="598"/>
      <c r="EEP73" s="430"/>
      <c r="EGR73" s="226"/>
      <c r="EGS73" s="226"/>
      <c r="EGT73" s="226"/>
      <c r="EGU73" s="226"/>
      <c r="EGV73" s="226"/>
      <c r="EGW73" s="226"/>
      <c r="EGX73" s="226"/>
      <c r="EGY73" s="226"/>
      <c r="EGZ73" s="226"/>
      <c r="EHA73" s="226"/>
      <c r="EHB73" s="226"/>
      <c r="EHC73" s="226"/>
      <c r="EHD73" s="226"/>
      <c r="EHE73" s="226"/>
      <c r="EHF73" s="226"/>
      <c r="EHG73" s="226"/>
      <c r="EHH73" s="616"/>
      <c r="EHI73" s="616"/>
      <c r="EHJ73" s="226"/>
      <c r="EHK73" s="226"/>
      <c r="EHL73" s="226"/>
      <c r="EHM73" s="226"/>
      <c r="EHN73" s="226"/>
      <c r="EHO73" s="226"/>
      <c r="EHP73" s="226"/>
      <c r="EHQ73" s="226"/>
      <c r="EHR73" s="226"/>
      <c r="EHS73" s="226"/>
      <c r="EHT73" s="226"/>
      <c r="EHU73" s="226"/>
      <c r="EHV73" s="226"/>
      <c r="EHW73" s="226"/>
      <c r="EHX73" s="1124"/>
      <c r="EHY73" s="1124"/>
      <c r="EHZ73" s="412"/>
      <c r="EIA73" s="1124"/>
      <c r="EIB73" s="1125"/>
      <c r="EIC73" s="598"/>
      <c r="EID73" s="1124"/>
      <c r="EIE73" s="236"/>
      <c r="EIF73" s="1124"/>
      <c r="EIG73" s="1124"/>
      <c r="EIH73" s="236"/>
      <c r="EII73" s="1124"/>
      <c r="EIJ73" s="1124"/>
      <c r="EIK73" s="1124"/>
      <c r="EIL73" s="1124"/>
      <c r="EIM73" s="237"/>
      <c r="EIN73" s="1124"/>
      <c r="EIO73" s="1124"/>
      <c r="EIP73" s="1124"/>
      <c r="EIQ73" s="1124"/>
      <c r="EIR73" s="1124"/>
      <c r="EIS73" s="1124"/>
      <c r="EIT73" s="1124"/>
      <c r="EIU73" s="238"/>
      <c r="EIV73" s="1124"/>
      <c r="EIW73" s="1124"/>
      <c r="EIY73" s="430"/>
      <c r="EJC73" s="374"/>
      <c r="EJD73" s="598"/>
      <c r="EJH73" s="430"/>
      <c r="EJL73" s="431"/>
      <c r="EJU73" s="431"/>
      <c r="EJV73" s="1020"/>
      <c r="EJW73" s="372"/>
      <c r="EJY73" s="430"/>
      <c r="EKC73" s="374"/>
      <c r="EKD73" s="598"/>
      <c r="EKH73" s="430"/>
      <c r="EMN73" s="430"/>
      <c r="EMR73" s="374"/>
      <c r="EMS73" s="598"/>
      <c r="EMW73" s="430"/>
      <c r="ENA73" s="431"/>
      <c r="ENJ73" s="431"/>
      <c r="ENM73" s="1124"/>
      <c r="ENN73" s="1124"/>
      <c r="ENO73" s="412"/>
      <c r="ENP73" s="1124"/>
      <c r="ENQ73" s="1125"/>
      <c r="ENR73" s="598"/>
      <c r="ENS73" s="1124"/>
      <c r="ENT73" s="236"/>
      <c r="ENU73" s="1124"/>
      <c r="ENV73" s="1124"/>
      <c r="ENW73" s="236"/>
      <c r="ENX73" s="1124"/>
      <c r="ENY73" s="1124"/>
      <c r="ENZ73" s="1124"/>
      <c r="EOA73" s="1124"/>
      <c r="EOB73" s="237"/>
      <c r="EOC73" s="1124"/>
      <c r="EOD73" s="1124"/>
      <c r="EOE73" s="1124"/>
      <c r="EOF73" s="1124"/>
      <c r="EOG73" s="1124"/>
      <c r="EOH73" s="1124"/>
      <c r="EOI73" s="1124"/>
      <c r="EOJ73" s="238"/>
      <c r="EOK73" s="1124"/>
      <c r="EOL73" s="1124"/>
      <c r="EOM73" s="265"/>
      <c r="EON73" s="265"/>
      <c r="EOO73" s="1124"/>
      <c r="EOX73" s="792"/>
      <c r="EOY73" s="792"/>
      <c r="EOZ73" s="792"/>
      <c r="EPA73" s="792"/>
      <c r="EPB73" s="792"/>
      <c r="EPC73" s="792"/>
      <c r="EPD73" s="792"/>
      <c r="EPE73" s="792"/>
      <c r="EPF73" s="792"/>
      <c r="EPG73" s="792"/>
      <c r="EPH73" s="792"/>
      <c r="EPI73" s="792"/>
      <c r="EPJ73" s="792"/>
      <c r="EPK73" s="792"/>
      <c r="EPL73" s="792"/>
      <c r="EPM73" s="792"/>
      <c r="EPN73" s="792"/>
      <c r="EPS73" s="265"/>
      <c r="EPT73" s="265"/>
      <c r="EQE73" s="1124"/>
      <c r="EQF73" s="1124"/>
      <c r="EQG73" s="412"/>
      <c r="EQH73" s="1124"/>
      <c r="EQI73" s="1125"/>
      <c r="EQJ73" s="598"/>
      <c r="EQK73" s="1124"/>
      <c r="EQL73" s="236"/>
      <c r="EQM73" s="1124"/>
      <c r="EQN73" s="1124"/>
      <c r="EQO73" s="236"/>
      <c r="EQP73" s="1124"/>
      <c r="EQQ73" s="1124"/>
      <c r="EQR73" s="1124"/>
      <c r="EQS73" s="1124"/>
      <c r="EQT73" s="237"/>
      <c r="EQU73" s="1124"/>
      <c r="EQV73" s="1124"/>
      <c r="EQW73" s="1124"/>
      <c r="EQX73" s="1124"/>
      <c r="EQY73" s="1124"/>
      <c r="EQZ73" s="1124"/>
      <c r="ERA73" s="1124"/>
      <c r="ERB73" s="238"/>
      <c r="ERC73" s="1124"/>
      <c r="ERD73" s="1124"/>
      <c r="ERE73" s="265"/>
      <c r="ERF73" s="265"/>
      <c r="ERG73" s="1124"/>
      <c r="ERH73" s="1124"/>
      <c r="ERI73" s="1124"/>
      <c r="ERJ73" s="1124"/>
      <c r="ERK73" s="1124"/>
      <c r="ERL73" s="1124"/>
      <c r="ERM73" s="1124"/>
      <c r="ERN73" s="1124"/>
      <c r="ERO73" s="1124"/>
      <c r="ERP73" s="1124"/>
      <c r="ERU73" s="271"/>
      <c r="ERV73" s="1664"/>
      <c r="ERW73" s="1664"/>
      <c r="ERX73" s="227"/>
      <c r="ETA73" s="1518"/>
      <c r="ETB73" s="1518"/>
      <c r="ETC73" s="1518"/>
      <c r="ETD73" s="1518"/>
      <c r="ETE73" s="1518"/>
      <c r="ETF73" s="1518"/>
    </row>
    <row r="74" spans="1:3906" ht="15" customHeight="1">
      <c r="B74" s="1518"/>
      <c r="C74" s="1518"/>
      <c r="D74" s="1518"/>
      <c r="E74" s="1518"/>
      <c r="F74" s="1518"/>
      <c r="G74" s="1518"/>
      <c r="J74" s="1310"/>
      <c r="K74" s="1310"/>
      <c r="L74" s="1310"/>
      <c r="M74" s="1310"/>
      <c r="N74" s="1310"/>
      <c r="O74" s="1310"/>
      <c r="P74" s="1310"/>
      <c r="Q74" s="1310"/>
      <c r="R74" s="1310"/>
      <c r="S74" s="1310"/>
      <c r="T74" s="1310"/>
      <c r="U74" s="1310"/>
      <c r="V74" s="1310"/>
      <c r="W74" s="1310"/>
      <c r="X74" s="1310"/>
      <c r="Y74" s="1310"/>
      <c r="Z74" s="1310"/>
      <c r="AA74" s="1310"/>
      <c r="AD74" s="1664"/>
      <c r="AE74" s="1664"/>
      <c r="AF74" s="413"/>
      <c r="BA74" s="959"/>
      <c r="BB74" s="1576" t="str">
        <f>Dev!$CZ$48</f>
        <v>a</v>
      </c>
      <c r="BC74" s="1577"/>
      <c r="BD74" s="977"/>
      <c r="BE74" s="604"/>
      <c r="BF74" s="605"/>
      <c r="BG74" s="978"/>
      <c r="BH74" s="1576" t="str">
        <f>Dev!$DF$48</f>
        <v>cp</v>
      </c>
      <c r="BI74" s="1577"/>
      <c r="BJ74" s="977"/>
      <c r="BK74" s="1576" t="str">
        <f>Dev!$DI$48</f>
        <v>b</v>
      </c>
      <c r="BL74" s="1577"/>
      <c r="BM74" s="976"/>
      <c r="BN74" s="959"/>
      <c r="BO74" s="1618" t="str">
        <f>Dev!$EM$48</f>
        <v>g</v>
      </c>
      <c r="BP74" s="1619"/>
      <c r="BQ74" s="961"/>
      <c r="BR74" s="961"/>
      <c r="BS74" s="961"/>
      <c r="BT74" s="961"/>
      <c r="BU74" s="962"/>
      <c r="BV74" s="961"/>
      <c r="BW74" s="961"/>
      <c r="BX74" s="1583" t="str">
        <f>Dev!$EV$48</f>
        <v>h</v>
      </c>
      <c r="BY74" s="1584"/>
      <c r="BZ74" s="963"/>
      <c r="CA74" s="265"/>
      <c r="CB74" s="265"/>
      <c r="CM74" s="959"/>
      <c r="CN74" s="1576" t="str">
        <f>Dev!$CZ$48</f>
        <v>a</v>
      </c>
      <c r="CO74" s="1577"/>
      <c r="CP74" s="977"/>
      <c r="CQ74" s="604"/>
      <c r="CR74" s="605"/>
      <c r="CS74" s="978"/>
      <c r="CT74" s="1576" t="str">
        <f>Dev!$DF$48</f>
        <v>cp</v>
      </c>
      <c r="CU74" s="1577"/>
      <c r="CV74" s="977"/>
      <c r="CW74" s="1576" t="str">
        <f>Dev!$DI$48</f>
        <v>b</v>
      </c>
      <c r="CX74" s="1577"/>
      <c r="CY74" s="976"/>
      <c r="CZ74" s="959"/>
      <c r="DA74" s="1618" t="str">
        <f>Dev!$EM$48</f>
        <v>g</v>
      </c>
      <c r="DB74" s="1619"/>
      <c r="DC74" s="961"/>
      <c r="DD74" s="961"/>
      <c r="DE74" s="961"/>
      <c r="DF74" s="961"/>
      <c r="DG74" s="962"/>
      <c r="DH74" s="961"/>
      <c r="DI74" s="961"/>
      <c r="DJ74" s="1583" t="str">
        <f>Dev!$EV$48</f>
        <v>h</v>
      </c>
      <c r="DK74" s="1584"/>
      <c r="DL74" s="963"/>
      <c r="DM74" s="265"/>
      <c r="DN74" s="265"/>
      <c r="EE74" s="1124"/>
      <c r="EF74" s="1124"/>
      <c r="EG74" s="1124"/>
      <c r="EH74" s="1124"/>
      <c r="EI74" s="1124"/>
      <c r="EJ74" s="1124"/>
      <c r="EK74" s="1124"/>
      <c r="EL74" s="1124"/>
      <c r="EM74" s="1124"/>
      <c r="EN74" s="1124"/>
      <c r="EO74" s="959"/>
      <c r="EP74" s="1576" t="str">
        <f>Dev!$CZ$48</f>
        <v>a</v>
      </c>
      <c r="EQ74" s="1577"/>
      <c r="ER74" s="977"/>
      <c r="ES74" s="604"/>
      <c r="ET74" s="605"/>
      <c r="EU74" s="978"/>
      <c r="EV74" s="1576" t="str">
        <f>Dev!$DF$48</f>
        <v>cp</v>
      </c>
      <c r="EW74" s="1577"/>
      <c r="EX74" s="977"/>
      <c r="EY74" s="1576" t="str">
        <f>Dev!$DI$48</f>
        <v>b</v>
      </c>
      <c r="EZ74" s="1577"/>
      <c r="FA74" s="976"/>
      <c r="FB74" s="959"/>
      <c r="FC74" s="1618" t="str">
        <f>Dev!$EM$48</f>
        <v>g</v>
      </c>
      <c r="FD74" s="1619"/>
      <c r="FE74" s="961"/>
      <c r="FF74" s="961"/>
      <c r="FG74" s="961"/>
      <c r="FH74" s="961"/>
      <c r="FI74" s="962"/>
      <c r="FJ74" s="961"/>
      <c r="FK74" s="961"/>
      <c r="FL74" s="1583" t="str">
        <f>Dev!$EV$48</f>
        <v>h</v>
      </c>
      <c r="FM74" s="1584"/>
      <c r="FN74" s="963"/>
      <c r="FO74" s="265"/>
      <c r="FP74" s="265"/>
      <c r="FQ74" s="1124"/>
      <c r="FR74" s="1124"/>
      <c r="FS74" s="1124"/>
      <c r="FT74" s="1124"/>
      <c r="FU74" s="1124"/>
      <c r="FV74" s="1124"/>
      <c r="FW74" s="1124"/>
      <c r="FX74" s="1124"/>
      <c r="FY74" s="1124"/>
      <c r="FZ74" s="1124"/>
      <c r="GA74" s="1124"/>
      <c r="GB74" s="1124"/>
      <c r="GC74" s="1124"/>
      <c r="GD74" s="1124"/>
      <c r="GE74" s="1124"/>
      <c r="GF74" s="1124"/>
      <c r="GG74" s="1124"/>
      <c r="GH74" s="1124"/>
      <c r="GI74" s="1124"/>
      <c r="GJ74" s="1124"/>
      <c r="GK74" s="1124"/>
      <c r="GL74" s="1124"/>
      <c r="GM74" s="1124"/>
      <c r="GN74" s="1124"/>
      <c r="GO74" s="1124"/>
      <c r="GP74" s="1124"/>
      <c r="GQ74" s="959"/>
      <c r="GR74" s="1576" t="str">
        <f>Dev!$CZ$48</f>
        <v>a</v>
      </c>
      <c r="GS74" s="1577"/>
      <c r="GT74" s="977"/>
      <c r="GU74" s="604"/>
      <c r="GV74" s="605"/>
      <c r="GW74" s="978"/>
      <c r="GX74" s="1576" t="str">
        <f>Dev!$DF$48</f>
        <v>cp</v>
      </c>
      <c r="GY74" s="1577"/>
      <c r="GZ74" s="977"/>
      <c r="HA74" s="1576" t="str">
        <f>Dev!$DI$48</f>
        <v>b</v>
      </c>
      <c r="HB74" s="1577"/>
      <c r="HC74" s="976"/>
      <c r="HD74" s="959"/>
      <c r="HE74" s="1618" t="str">
        <f>Dev!$EM$48</f>
        <v>g</v>
      </c>
      <c r="HF74" s="1619"/>
      <c r="HG74" s="961"/>
      <c r="HH74" s="961"/>
      <c r="HI74" s="961"/>
      <c r="HJ74" s="961"/>
      <c r="HK74" s="962"/>
      <c r="HL74" s="961"/>
      <c r="HM74" s="961"/>
      <c r="HN74" s="1583" t="str">
        <f>Dev!$EV$48</f>
        <v>h</v>
      </c>
      <c r="HO74" s="1584"/>
      <c r="HP74" s="963"/>
      <c r="HQ74" s="265"/>
      <c r="HR74" s="265"/>
      <c r="HS74" s="1124"/>
      <c r="HT74" s="1124"/>
      <c r="HU74" s="1124"/>
      <c r="HV74" s="1124"/>
      <c r="HW74" s="1124"/>
      <c r="HX74" s="1124"/>
      <c r="HY74" s="1124"/>
      <c r="HZ74" s="1124"/>
      <c r="IA74" s="1124"/>
      <c r="IB74" s="1124"/>
      <c r="IC74" s="1124"/>
      <c r="ID74" s="1124"/>
      <c r="IE74" s="1124"/>
      <c r="IF74" s="1124"/>
      <c r="IG74" s="1124"/>
      <c r="IH74" s="1124"/>
      <c r="II74" s="1124"/>
      <c r="IJ74" s="1124"/>
      <c r="IK74" s="1124"/>
      <c r="IL74" s="1124"/>
      <c r="IM74" s="1124"/>
      <c r="IN74" s="1124"/>
      <c r="IO74" s="1124"/>
      <c r="IP74" s="1124"/>
      <c r="IQ74" s="1124"/>
      <c r="IR74" s="1124"/>
      <c r="IS74" s="959"/>
      <c r="IT74" s="1576" t="str">
        <f>Dev!$CZ$48</f>
        <v>a</v>
      </c>
      <c r="IU74" s="1577"/>
      <c r="IV74" s="977"/>
      <c r="IW74" s="604"/>
      <c r="IX74" s="605"/>
      <c r="IY74" s="978"/>
      <c r="IZ74" s="1576" t="str">
        <f>Dev!$DF$48</f>
        <v>cp</v>
      </c>
      <c r="JA74" s="1577"/>
      <c r="JB74" s="977"/>
      <c r="JC74" s="1576" t="str">
        <f>Dev!$DI$48</f>
        <v>b</v>
      </c>
      <c r="JD74" s="1577"/>
      <c r="JE74" s="976"/>
      <c r="JF74" s="959"/>
      <c r="JG74" s="1618" t="str">
        <f>Dev!$EM$48</f>
        <v>g</v>
      </c>
      <c r="JH74" s="1619"/>
      <c r="JI74" s="961"/>
      <c r="JJ74" s="961"/>
      <c r="JK74" s="961"/>
      <c r="JL74" s="961"/>
      <c r="JM74" s="962"/>
      <c r="JN74" s="961"/>
      <c r="JO74" s="961"/>
      <c r="JP74" s="1583" t="str">
        <f>Dev!$EV$48</f>
        <v>h</v>
      </c>
      <c r="JQ74" s="1584"/>
      <c r="JR74" s="963"/>
      <c r="JS74" s="265"/>
      <c r="JT74" s="265"/>
      <c r="JU74" s="1124"/>
      <c r="JV74" s="1124"/>
      <c r="JW74" s="1124"/>
      <c r="JX74" s="1124"/>
      <c r="JY74" s="1124"/>
      <c r="JZ74" s="1124"/>
      <c r="KA74" s="1124"/>
      <c r="KB74" s="1124"/>
      <c r="KC74" s="1124"/>
      <c r="KD74" s="1124"/>
      <c r="KE74" s="1124"/>
      <c r="KF74" s="1124"/>
      <c r="KG74" s="1124"/>
      <c r="KH74" s="1124"/>
      <c r="KI74" s="1124"/>
      <c r="KJ74" s="1124"/>
      <c r="KK74" s="1124"/>
      <c r="KL74" s="1124"/>
      <c r="KM74" s="1124"/>
      <c r="KN74" s="1124"/>
      <c r="KO74" s="1124"/>
      <c r="KP74" s="1124"/>
      <c r="KQ74" s="1124"/>
      <c r="KR74" s="1124"/>
      <c r="KS74" s="1124"/>
      <c r="KT74" s="1124"/>
      <c r="KU74" s="959"/>
      <c r="KV74" s="1576" t="str">
        <f>Dev!$CZ$48</f>
        <v>a</v>
      </c>
      <c r="KW74" s="1577"/>
      <c r="KX74" s="977"/>
      <c r="KY74" s="604"/>
      <c r="KZ74" s="605"/>
      <c r="LA74" s="978"/>
      <c r="LB74" s="1576" t="str">
        <f>Dev!$DF$48</f>
        <v>cp</v>
      </c>
      <c r="LC74" s="1577"/>
      <c r="LD74" s="977"/>
      <c r="LE74" s="1576" t="str">
        <f>Dev!$DI$48</f>
        <v>b</v>
      </c>
      <c r="LF74" s="1577"/>
      <c r="LG74" s="976"/>
      <c r="LH74" s="959"/>
      <c r="LI74" s="1618" t="str">
        <f>Dev!$EM$48</f>
        <v>g</v>
      </c>
      <c r="LJ74" s="1619"/>
      <c r="LK74" s="961"/>
      <c r="LL74" s="961"/>
      <c r="LM74" s="961"/>
      <c r="LN74" s="961"/>
      <c r="LO74" s="962"/>
      <c r="LP74" s="961"/>
      <c r="LQ74" s="961"/>
      <c r="LR74" s="1583" t="str">
        <f>Dev!$EV$48</f>
        <v>h</v>
      </c>
      <c r="LS74" s="1584"/>
      <c r="LT74" s="963"/>
      <c r="LU74" s="265"/>
      <c r="LV74" s="265"/>
      <c r="LW74" s="1124"/>
      <c r="LX74" s="1124"/>
      <c r="LY74" s="1124"/>
      <c r="LZ74" s="1124"/>
      <c r="MA74" s="1124"/>
      <c r="MB74" s="1124"/>
      <c r="MC74" s="1124"/>
      <c r="MD74" s="1124"/>
      <c r="ME74" s="1124"/>
      <c r="MF74" s="1124"/>
      <c r="MG74" s="1124"/>
      <c r="MH74" s="1124"/>
      <c r="MI74" s="1124"/>
      <c r="MJ74" s="1124"/>
      <c r="MK74" s="1124"/>
      <c r="ML74" s="1124"/>
      <c r="MM74" s="1124"/>
      <c r="MN74" s="1124"/>
      <c r="MO74" s="1124"/>
      <c r="MP74" s="1124"/>
      <c r="MQ74" s="1124"/>
      <c r="MR74" s="1124"/>
      <c r="MS74" s="1124"/>
      <c r="MT74" s="1124"/>
      <c r="MU74" s="1124"/>
      <c r="MV74" s="1124"/>
      <c r="MW74" s="959"/>
      <c r="MX74" s="1576" t="str">
        <f>Dev!$CZ$48</f>
        <v>a</v>
      </c>
      <c r="MY74" s="1577"/>
      <c r="MZ74" s="977"/>
      <c r="NA74" s="604"/>
      <c r="NB74" s="605"/>
      <c r="NC74" s="978"/>
      <c r="ND74" s="1576" t="str">
        <f>Dev!$DF$48</f>
        <v>cp</v>
      </c>
      <c r="NE74" s="1577"/>
      <c r="NF74" s="977"/>
      <c r="NG74" s="1576" t="str">
        <f>Dev!$DI$48</f>
        <v>b</v>
      </c>
      <c r="NH74" s="1577"/>
      <c r="NI74" s="976"/>
      <c r="NJ74" s="959"/>
      <c r="NK74" s="1618" t="str">
        <f>Dev!$EM$48</f>
        <v>g</v>
      </c>
      <c r="NL74" s="1619"/>
      <c r="NM74" s="961"/>
      <c r="NN74" s="961"/>
      <c r="NO74" s="961"/>
      <c r="NP74" s="961"/>
      <c r="NQ74" s="962"/>
      <c r="NR74" s="961"/>
      <c r="NS74" s="961"/>
      <c r="NT74" s="1583" t="str">
        <f>Dev!$EV$48</f>
        <v>h</v>
      </c>
      <c r="NU74" s="1584"/>
      <c r="NV74" s="963"/>
      <c r="NW74" s="265"/>
      <c r="NX74" s="265"/>
      <c r="NY74" s="1124"/>
      <c r="NZ74" s="1124"/>
      <c r="OA74" s="1124"/>
      <c r="OB74" s="1124"/>
      <c r="OC74" s="1124"/>
      <c r="OD74" s="1124"/>
      <c r="OE74" s="1124"/>
      <c r="OF74" s="1124"/>
      <c r="OG74" s="1124"/>
      <c r="OH74" s="1124"/>
      <c r="OI74" s="959"/>
      <c r="OJ74" s="1576" t="str">
        <f>Dev!$CZ$48</f>
        <v>a</v>
      </c>
      <c r="OK74" s="1577"/>
      <c r="OL74" s="977"/>
      <c r="OM74" s="604"/>
      <c r="ON74" s="605"/>
      <c r="OO74" s="978"/>
      <c r="OP74" s="1576" t="str">
        <f>Dev!$DF$48</f>
        <v>cp</v>
      </c>
      <c r="OQ74" s="1577"/>
      <c r="OR74" s="977"/>
      <c r="OS74" s="1576" t="str">
        <f>Dev!$DI$48</f>
        <v>b</v>
      </c>
      <c r="OT74" s="1577"/>
      <c r="OU74" s="976"/>
      <c r="OV74" s="959"/>
      <c r="OW74" s="1618" t="str">
        <f>Dev!$EM$48</f>
        <v>g</v>
      </c>
      <c r="OX74" s="1619"/>
      <c r="OY74" s="961"/>
      <c r="OZ74" s="961"/>
      <c r="PA74" s="961"/>
      <c r="PB74" s="961"/>
      <c r="PC74" s="962"/>
      <c r="PD74" s="961"/>
      <c r="PE74" s="961"/>
      <c r="PF74" s="1583" t="str">
        <f>Dev!$EV$48</f>
        <v>h</v>
      </c>
      <c r="PG74" s="1584"/>
      <c r="PH74" s="963"/>
      <c r="PI74" s="265"/>
      <c r="PJ74" s="265"/>
      <c r="PM74" s="1124"/>
      <c r="PN74" s="1124"/>
      <c r="PO74" s="1124"/>
      <c r="PP74" s="1124"/>
      <c r="PQ74" s="1124"/>
      <c r="PR74" s="1124"/>
      <c r="PS74" s="1124"/>
      <c r="PT74" s="1124"/>
      <c r="PU74" s="959"/>
      <c r="PV74" s="1576" t="str">
        <f>Dev!$CZ$48</f>
        <v>a</v>
      </c>
      <c r="PW74" s="1577"/>
      <c r="PX74" s="977"/>
      <c r="PY74" s="604"/>
      <c r="PZ74" s="605"/>
      <c r="QA74" s="978"/>
      <c r="QB74" s="1576" t="str">
        <f>Dev!$DF$48</f>
        <v>cp</v>
      </c>
      <c r="QC74" s="1577"/>
      <c r="QD74" s="977"/>
      <c r="QE74" s="1576" t="str">
        <f>Dev!$DI$48</f>
        <v>b</v>
      </c>
      <c r="QF74" s="1577"/>
      <c r="QG74" s="976"/>
      <c r="QH74" s="959"/>
      <c r="QI74" s="1618" t="str">
        <f>Dev!$EM$48</f>
        <v>g</v>
      </c>
      <c r="QJ74" s="1619"/>
      <c r="QK74" s="961"/>
      <c r="QL74" s="961"/>
      <c r="QM74" s="961"/>
      <c r="QN74" s="961"/>
      <c r="QO74" s="962"/>
      <c r="QP74" s="961"/>
      <c r="QQ74" s="961"/>
      <c r="QR74" s="1583" t="str">
        <f>Dev!$EV$48</f>
        <v>h</v>
      </c>
      <c r="QS74" s="1584"/>
      <c r="QT74" s="963"/>
      <c r="QU74" s="265"/>
      <c r="QV74" s="265"/>
      <c r="QW74" s="1124"/>
      <c r="QX74" s="1124"/>
      <c r="QY74" s="1124"/>
      <c r="QZ74" s="1124"/>
      <c r="RA74" s="1124"/>
      <c r="RB74" s="1124"/>
      <c r="RC74" s="1124"/>
      <c r="RD74" s="1124"/>
      <c r="RE74" s="1124"/>
      <c r="RF74" s="1124"/>
      <c r="RG74" s="1124"/>
      <c r="RH74" s="1124"/>
      <c r="RI74" s="1124"/>
      <c r="RJ74" s="1124"/>
      <c r="RK74" s="1124"/>
      <c r="RL74" s="1124"/>
      <c r="RM74" s="1124"/>
      <c r="RN74" s="1124"/>
      <c r="RO74" s="1124"/>
      <c r="RP74" s="1124"/>
      <c r="RQ74" s="1124"/>
      <c r="RR74" s="1124"/>
      <c r="RS74" s="1124"/>
      <c r="RT74" s="1124"/>
      <c r="RU74" s="1124"/>
      <c r="RV74" s="1124"/>
      <c r="RW74" s="959"/>
      <c r="RX74" s="1576" t="str">
        <f>Dev!$CZ$48</f>
        <v>a</v>
      </c>
      <c r="RY74" s="1577"/>
      <c r="RZ74" s="977"/>
      <c r="SA74" s="604"/>
      <c r="SB74" s="605"/>
      <c r="SC74" s="978"/>
      <c r="SD74" s="1576" t="str">
        <f>Dev!$DF$48</f>
        <v>cp</v>
      </c>
      <c r="SE74" s="1577"/>
      <c r="SF74" s="977"/>
      <c r="SG74" s="1576" t="str">
        <f>Dev!$DI$48</f>
        <v>b</v>
      </c>
      <c r="SH74" s="1577"/>
      <c r="SI74" s="976"/>
      <c r="SJ74" s="959"/>
      <c r="SK74" s="1618" t="str">
        <f>Dev!$EM$48</f>
        <v>g</v>
      </c>
      <c r="SL74" s="1619"/>
      <c r="SM74" s="961"/>
      <c r="SN74" s="961"/>
      <c r="SO74" s="961"/>
      <c r="SP74" s="961"/>
      <c r="SQ74" s="962"/>
      <c r="SR74" s="961"/>
      <c r="SS74" s="961"/>
      <c r="ST74" s="1583" t="str">
        <f>Dev!$EV$48</f>
        <v>h</v>
      </c>
      <c r="SU74" s="1584"/>
      <c r="SV74" s="963"/>
      <c r="SW74" s="265"/>
      <c r="SX74" s="265"/>
      <c r="SY74" s="1124"/>
      <c r="SZ74" s="1124"/>
      <c r="TA74" s="1124"/>
      <c r="TB74" s="1124"/>
      <c r="TC74" s="1124"/>
      <c r="TD74" s="1124"/>
      <c r="TE74" s="1124"/>
      <c r="TF74" s="1124"/>
      <c r="TG74" s="1124"/>
      <c r="TH74" s="1124"/>
      <c r="TI74" s="1124"/>
      <c r="TJ74" s="1124"/>
      <c r="TK74" s="1124"/>
      <c r="TL74" s="1124"/>
      <c r="TM74" s="1124"/>
      <c r="TN74" s="1124"/>
      <c r="TO74" s="1124"/>
      <c r="TP74" s="1124"/>
      <c r="TQ74" s="1124"/>
      <c r="TR74" s="1124"/>
      <c r="TS74" s="1124"/>
      <c r="TT74" s="1124"/>
      <c r="TU74" s="1124"/>
      <c r="TV74" s="1124"/>
      <c r="TW74" s="1124"/>
      <c r="TX74" s="1124"/>
      <c r="TY74" s="959"/>
      <c r="TZ74" s="1576" t="str">
        <f>Dev!$CZ$48</f>
        <v>a</v>
      </c>
      <c r="UA74" s="1577"/>
      <c r="UB74" s="977"/>
      <c r="UC74" s="604"/>
      <c r="UD74" s="605"/>
      <c r="UE74" s="978"/>
      <c r="UF74" s="1576" t="str">
        <f>Dev!$DF$48</f>
        <v>cp</v>
      </c>
      <c r="UG74" s="1577"/>
      <c r="UH74" s="977"/>
      <c r="UI74" s="1576" t="str">
        <f>Dev!$DI$48</f>
        <v>b</v>
      </c>
      <c r="UJ74" s="1577"/>
      <c r="UK74" s="976"/>
      <c r="UL74" s="959"/>
      <c r="UM74" s="1618" t="str">
        <f>Dev!$EM$48</f>
        <v>g</v>
      </c>
      <c r="UN74" s="1619"/>
      <c r="UO74" s="961"/>
      <c r="UP74" s="961"/>
      <c r="UQ74" s="961"/>
      <c r="UR74" s="961"/>
      <c r="US74" s="962"/>
      <c r="UT74" s="961"/>
      <c r="UU74" s="961"/>
      <c r="UV74" s="1583" t="str">
        <f>Dev!$EV$48</f>
        <v>h</v>
      </c>
      <c r="UW74" s="1584"/>
      <c r="UX74" s="963"/>
      <c r="UY74" s="265"/>
      <c r="UZ74" s="265"/>
      <c r="VA74" s="1124"/>
      <c r="VB74" s="1124"/>
      <c r="VC74" s="1124"/>
      <c r="VD74" s="1124"/>
      <c r="VE74" s="1124"/>
      <c r="VF74" s="1124"/>
      <c r="VG74" s="1124"/>
      <c r="VH74" s="1124"/>
      <c r="VI74" s="1124"/>
      <c r="VJ74" s="1124"/>
      <c r="VK74" s="1124"/>
      <c r="VL74" s="1124"/>
      <c r="VM74" s="1124"/>
      <c r="VN74" s="1124"/>
      <c r="VO74" s="1124"/>
      <c r="VP74" s="1124"/>
      <c r="VQ74" s="1124"/>
      <c r="VR74" s="1124"/>
      <c r="VS74" s="1124"/>
      <c r="VT74" s="1124"/>
      <c r="VU74" s="1124"/>
      <c r="VV74" s="1124"/>
      <c r="VW74" s="1124"/>
      <c r="VX74" s="1124"/>
      <c r="VY74" s="1124"/>
      <c r="VZ74" s="1124"/>
      <c r="WA74" s="959"/>
      <c r="WB74" s="1576" t="str">
        <f>Dev!$CZ$48</f>
        <v>a</v>
      </c>
      <c r="WC74" s="1577"/>
      <c r="WD74" s="977"/>
      <c r="WE74" s="604"/>
      <c r="WF74" s="605"/>
      <c r="WG74" s="978"/>
      <c r="WH74" s="1576" t="str">
        <f>Dev!$DF$48</f>
        <v>cp</v>
      </c>
      <c r="WI74" s="1577"/>
      <c r="WJ74" s="977"/>
      <c r="WK74" s="1576" t="str">
        <f>Dev!$DI$48</f>
        <v>b</v>
      </c>
      <c r="WL74" s="1577"/>
      <c r="WM74" s="976"/>
      <c r="WN74" s="959"/>
      <c r="WO74" s="1618" t="str">
        <f>Dev!$EM$48</f>
        <v>g</v>
      </c>
      <c r="WP74" s="1619"/>
      <c r="WQ74" s="961"/>
      <c r="WR74" s="961"/>
      <c r="WS74" s="961"/>
      <c r="WT74" s="961"/>
      <c r="WU74" s="962"/>
      <c r="WV74" s="961"/>
      <c r="WW74" s="961"/>
      <c r="WX74" s="1583" t="str">
        <f>Dev!$EV$48</f>
        <v>h</v>
      </c>
      <c r="WY74" s="1584"/>
      <c r="WZ74" s="963"/>
      <c r="XA74" s="265"/>
      <c r="XB74" s="265"/>
      <c r="XC74" s="1124"/>
      <c r="XD74" s="1124"/>
      <c r="XE74" s="1124"/>
      <c r="XF74" s="1124"/>
      <c r="XG74" s="1124"/>
      <c r="XH74" s="1124"/>
      <c r="XI74" s="1124"/>
      <c r="XJ74" s="1124"/>
      <c r="XK74" s="1124"/>
      <c r="XL74" s="1124"/>
      <c r="XM74" s="1124"/>
      <c r="XN74" s="1124"/>
      <c r="XO74" s="1124"/>
      <c r="XP74" s="1124"/>
      <c r="XQ74" s="1124"/>
      <c r="XR74" s="1124"/>
      <c r="XS74" s="1124"/>
      <c r="XT74" s="1124"/>
      <c r="XU74" s="1124"/>
      <c r="XV74" s="1124"/>
      <c r="XW74" s="1124"/>
      <c r="XX74" s="1124"/>
      <c r="XY74" s="1124"/>
      <c r="XZ74" s="1124"/>
      <c r="YA74" s="1124"/>
      <c r="YB74" s="1124"/>
      <c r="YC74" s="959"/>
      <c r="YD74" s="1576" t="str">
        <f>Dev!$CZ$48</f>
        <v>a</v>
      </c>
      <c r="YE74" s="1577"/>
      <c r="YF74" s="977"/>
      <c r="YG74" s="604"/>
      <c r="YH74" s="605"/>
      <c r="YI74" s="978"/>
      <c r="YJ74" s="1576" t="str">
        <f>Dev!$DF$48</f>
        <v>cp</v>
      </c>
      <c r="YK74" s="1577"/>
      <c r="YL74" s="977"/>
      <c r="YM74" s="1576" t="str">
        <f>Dev!$DI$48</f>
        <v>b</v>
      </c>
      <c r="YN74" s="1577"/>
      <c r="YO74" s="976"/>
      <c r="YP74" s="959"/>
      <c r="YQ74" s="1618" t="str">
        <f>Dev!$EM$48</f>
        <v>g</v>
      </c>
      <c r="YR74" s="1619"/>
      <c r="YS74" s="961"/>
      <c r="YT74" s="961"/>
      <c r="YU74" s="961"/>
      <c r="YV74" s="961"/>
      <c r="YW74" s="962"/>
      <c r="YX74" s="961"/>
      <c r="YY74" s="961"/>
      <c r="YZ74" s="1583" t="str">
        <f>Dev!$EV$48</f>
        <v>h</v>
      </c>
      <c r="ZA74" s="1584"/>
      <c r="ZB74" s="963"/>
      <c r="ZC74" s="265"/>
      <c r="ZD74" s="265"/>
      <c r="ZE74" s="1124"/>
      <c r="ZF74" s="1124"/>
      <c r="ZG74" s="1124"/>
      <c r="ZH74" s="1124"/>
      <c r="ZI74" s="1124"/>
      <c r="ZJ74" s="1124"/>
      <c r="ZK74" s="1124"/>
      <c r="ZL74" s="1124"/>
      <c r="ZM74" s="1124"/>
      <c r="ZN74" s="1124"/>
      <c r="ZO74" s="1124"/>
      <c r="ZP74" s="1124"/>
      <c r="ZQ74" s="1124"/>
      <c r="ZR74" s="1124"/>
      <c r="ZS74" s="1124"/>
      <c r="ZT74" s="1124"/>
      <c r="ZU74" s="1124"/>
      <c r="ZV74" s="1124"/>
      <c r="ZW74" s="1124"/>
      <c r="ZX74" s="1124"/>
      <c r="ZY74" s="1124"/>
      <c r="ZZ74" s="1124"/>
      <c r="AAA74" s="1124"/>
      <c r="AAB74" s="1124"/>
      <c r="AAC74" s="1124"/>
      <c r="AAD74" s="1124"/>
      <c r="AAE74" s="959"/>
      <c r="AAF74" s="1576" t="str">
        <f>Dev!$CZ$48</f>
        <v>a</v>
      </c>
      <c r="AAG74" s="1577"/>
      <c r="AAH74" s="977"/>
      <c r="AAI74" s="604"/>
      <c r="AAJ74" s="605"/>
      <c r="AAK74" s="978"/>
      <c r="AAL74" s="1576" t="str">
        <f>Dev!$DF$48</f>
        <v>cp</v>
      </c>
      <c r="AAM74" s="1577"/>
      <c r="AAN74" s="977"/>
      <c r="AAO74" s="1576" t="str">
        <f>Dev!$DI$48</f>
        <v>b</v>
      </c>
      <c r="AAP74" s="1577"/>
      <c r="AAQ74" s="976"/>
      <c r="AAR74" s="959"/>
      <c r="AAS74" s="1618" t="str">
        <f>Dev!$EM$48</f>
        <v>g</v>
      </c>
      <c r="AAT74" s="1619"/>
      <c r="AAU74" s="961"/>
      <c r="AAV74" s="961"/>
      <c r="AAW74" s="961"/>
      <c r="AAX74" s="961"/>
      <c r="AAY74" s="962"/>
      <c r="AAZ74" s="961"/>
      <c r="ABA74" s="961"/>
      <c r="ABB74" s="1583" t="str">
        <f>Dev!$EV$48</f>
        <v>h</v>
      </c>
      <c r="ABC74" s="1584"/>
      <c r="ABD74" s="963"/>
      <c r="ABE74" s="265"/>
      <c r="ABF74" s="265"/>
      <c r="ABG74" s="1124"/>
      <c r="ABH74" s="1124"/>
      <c r="ABI74" s="1124"/>
      <c r="ABJ74" s="1124"/>
      <c r="ABK74" s="1124"/>
      <c r="ABL74" s="1124"/>
      <c r="ABM74" s="1124"/>
      <c r="ABN74" s="1124"/>
      <c r="ABO74" s="1124"/>
      <c r="ABP74" s="1124"/>
      <c r="ABQ74" s="1124"/>
      <c r="ABR74" s="1124"/>
      <c r="ABS74" s="1124"/>
      <c r="ABT74" s="1124"/>
      <c r="ABU74" s="1124"/>
      <c r="ABV74" s="1124"/>
      <c r="ABW74" s="1124"/>
      <c r="ABX74" s="1124"/>
      <c r="ABY74" s="1124"/>
      <c r="ABZ74" s="1124"/>
      <c r="ACA74" s="1124"/>
      <c r="ACB74" s="1124"/>
      <c r="ACC74" s="1124"/>
      <c r="ACD74" s="1124"/>
      <c r="ACE74" s="1124"/>
      <c r="ACF74" s="1124"/>
      <c r="ACG74" s="959"/>
      <c r="ACH74" s="1576" t="str">
        <f>Dev!$CZ$48</f>
        <v>a</v>
      </c>
      <c r="ACI74" s="1577"/>
      <c r="ACJ74" s="977"/>
      <c r="ACK74" s="604"/>
      <c r="ACL74" s="605"/>
      <c r="ACM74" s="978"/>
      <c r="ACN74" s="1576" t="str">
        <f>Dev!$DF$48</f>
        <v>cp</v>
      </c>
      <c r="ACO74" s="1577"/>
      <c r="ACP74" s="977"/>
      <c r="ACQ74" s="1576" t="str">
        <f>Dev!$DI$48</f>
        <v>b</v>
      </c>
      <c r="ACR74" s="1577"/>
      <c r="ACS74" s="976"/>
      <c r="ACT74" s="959"/>
      <c r="ACU74" s="1618" t="str">
        <f>Dev!$EM$48</f>
        <v>g</v>
      </c>
      <c r="ACV74" s="1619"/>
      <c r="ACW74" s="961"/>
      <c r="ACX74" s="961"/>
      <c r="ACY74" s="961"/>
      <c r="ACZ74" s="961"/>
      <c r="ADA74" s="962"/>
      <c r="ADB74" s="961"/>
      <c r="ADC74" s="961"/>
      <c r="ADD74" s="1583" t="str">
        <f>Dev!$EV$48</f>
        <v>h</v>
      </c>
      <c r="ADE74" s="1584"/>
      <c r="ADF74" s="963"/>
      <c r="ADG74" s="265"/>
      <c r="ADH74" s="265"/>
      <c r="ADI74" s="1124"/>
      <c r="ADJ74" s="1124"/>
      <c r="ADK74" s="1124"/>
      <c r="ADL74" s="1124"/>
      <c r="ADM74" s="1124"/>
      <c r="ADN74" s="1124"/>
      <c r="ADO74" s="1124"/>
      <c r="ADP74" s="1124"/>
      <c r="ADQ74" s="1124"/>
      <c r="ADR74" s="1124"/>
      <c r="ADS74" s="1124"/>
      <c r="ADT74" s="1124"/>
      <c r="ADU74" s="1124"/>
      <c r="ADV74" s="1124"/>
      <c r="ADW74" s="1124"/>
      <c r="ADX74" s="1124"/>
      <c r="ADY74" s="1124"/>
      <c r="ADZ74" s="1124"/>
      <c r="AEA74" s="1124"/>
      <c r="AEB74" s="1124"/>
      <c r="AEC74" s="1124"/>
      <c r="AED74" s="1124"/>
      <c r="AEE74" s="1124"/>
      <c r="AEF74" s="1124"/>
      <c r="AEG74" s="1124"/>
      <c r="AEH74" s="1124"/>
      <c r="AEI74" s="959"/>
      <c r="AEJ74" s="1576" t="str">
        <f>Dev!$CZ$48</f>
        <v>a</v>
      </c>
      <c r="AEK74" s="1577"/>
      <c r="AEL74" s="977"/>
      <c r="AEM74" s="604"/>
      <c r="AEN74" s="605"/>
      <c r="AEO74" s="978"/>
      <c r="AEP74" s="1576" t="str">
        <f>Dev!$DF$48</f>
        <v>cp</v>
      </c>
      <c r="AEQ74" s="1577"/>
      <c r="AER74" s="977"/>
      <c r="AES74" s="1576" t="str">
        <f>Dev!$DI$48</f>
        <v>b</v>
      </c>
      <c r="AET74" s="1577"/>
      <c r="AEU74" s="976"/>
      <c r="AEV74" s="959"/>
      <c r="AEW74" s="1618" t="str">
        <f>Dev!$EM$48</f>
        <v>g</v>
      </c>
      <c r="AEX74" s="1619"/>
      <c r="AEY74" s="961"/>
      <c r="AEZ74" s="961"/>
      <c r="AFA74" s="961"/>
      <c r="AFB74" s="961"/>
      <c r="AFC74" s="962"/>
      <c r="AFD74" s="961"/>
      <c r="AFE74" s="961"/>
      <c r="AFF74" s="1583" t="str">
        <f>Dev!$EV$48</f>
        <v>h</v>
      </c>
      <c r="AFG74" s="1584"/>
      <c r="AFH74" s="963"/>
      <c r="AFI74" s="265"/>
      <c r="AFJ74" s="265"/>
      <c r="AFK74" s="1124"/>
      <c r="AFL74" s="1124"/>
      <c r="AFM74" s="1124"/>
      <c r="AFN74" s="1124"/>
      <c r="AFO74" s="1124"/>
      <c r="AFP74" s="1124"/>
      <c r="AFQ74" s="1124"/>
      <c r="AFR74" s="1124"/>
      <c r="AFS74" s="1124"/>
      <c r="AFT74" s="1124"/>
      <c r="AFU74" s="1124"/>
      <c r="AFV74" s="1124"/>
      <c r="AFW74" s="1124"/>
      <c r="AFX74" s="1124"/>
      <c r="AFY74" s="1124"/>
      <c r="AFZ74" s="1124"/>
      <c r="AGA74" s="1124"/>
      <c r="AGB74" s="1124"/>
      <c r="AGC74" s="1124"/>
      <c r="AGD74" s="1124"/>
      <c r="AGE74" s="1124"/>
      <c r="AGF74" s="1124"/>
      <c r="AGG74" s="1124"/>
      <c r="AGH74" s="1124"/>
      <c r="AGI74" s="1124"/>
      <c r="AGJ74" s="1124"/>
      <c r="AGK74" s="959"/>
      <c r="AGL74" s="1576" t="str">
        <f>Dev!$CZ$48</f>
        <v>a</v>
      </c>
      <c r="AGM74" s="1577"/>
      <c r="AGN74" s="977"/>
      <c r="AGO74" s="604"/>
      <c r="AGP74" s="605"/>
      <c r="AGQ74" s="978"/>
      <c r="AGR74" s="1576" t="str">
        <f>Dev!$DF$48</f>
        <v>cp</v>
      </c>
      <c r="AGS74" s="1577"/>
      <c r="AGT74" s="977"/>
      <c r="AGU74" s="1576" t="str">
        <f>Dev!$DI$48</f>
        <v>b</v>
      </c>
      <c r="AGV74" s="1577"/>
      <c r="AGW74" s="976"/>
      <c r="AGX74" s="959"/>
      <c r="AGY74" s="1618" t="str">
        <f>Dev!$EM$48</f>
        <v>g</v>
      </c>
      <c r="AGZ74" s="1619"/>
      <c r="AHA74" s="961"/>
      <c r="AHB74" s="961"/>
      <c r="AHC74" s="961"/>
      <c r="AHD74" s="961"/>
      <c r="AHE74" s="962"/>
      <c r="AHF74" s="961"/>
      <c r="AHG74" s="961"/>
      <c r="AHH74" s="1583" t="str">
        <f>Dev!$EV$48</f>
        <v>h</v>
      </c>
      <c r="AHI74" s="1584"/>
      <c r="AHJ74" s="963"/>
      <c r="AHK74" s="265"/>
      <c r="AHL74" s="265"/>
      <c r="AHM74" s="1124"/>
      <c r="AHN74" s="1124"/>
      <c r="AHO74" s="1124"/>
      <c r="AHP74" s="1124"/>
      <c r="AHQ74" s="1124"/>
      <c r="AHR74" s="1124"/>
      <c r="AHS74" s="1124"/>
      <c r="AHT74" s="1124"/>
      <c r="AHU74" s="1124"/>
      <c r="AHV74" s="1124"/>
      <c r="AHW74" s="1124"/>
      <c r="AHX74" s="1124"/>
      <c r="AHY74" s="1124"/>
      <c r="AHZ74" s="1124"/>
      <c r="AIA74" s="1124"/>
      <c r="AIB74" s="1124"/>
      <c r="AIC74" s="1124"/>
      <c r="AID74" s="1124"/>
      <c r="AIE74" s="1124"/>
      <c r="AIF74" s="1124"/>
      <c r="AIG74" s="1124"/>
      <c r="AIH74" s="1124"/>
      <c r="AII74" s="1124"/>
      <c r="AIJ74" s="1124"/>
      <c r="AIK74" s="1124"/>
      <c r="AIL74" s="1124"/>
      <c r="AIM74" s="959"/>
      <c r="AIN74" s="1576" t="str">
        <f>Dev!$CZ$48</f>
        <v>a</v>
      </c>
      <c r="AIO74" s="1577"/>
      <c r="AIP74" s="977"/>
      <c r="AIQ74" s="604"/>
      <c r="AIR74" s="605"/>
      <c r="AIS74" s="978"/>
      <c r="AIT74" s="1576" t="str">
        <f>Dev!$DF$48</f>
        <v>cp</v>
      </c>
      <c r="AIU74" s="1577"/>
      <c r="AIV74" s="977"/>
      <c r="AIW74" s="1576" t="str">
        <f>Dev!$DI$48</f>
        <v>b</v>
      </c>
      <c r="AIX74" s="1577"/>
      <c r="AIY74" s="976"/>
      <c r="AIZ74" s="959"/>
      <c r="AJA74" s="1618" t="str">
        <f>Dev!$EM$48</f>
        <v>g</v>
      </c>
      <c r="AJB74" s="1619"/>
      <c r="AJC74" s="961"/>
      <c r="AJD74" s="961"/>
      <c r="AJE74" s="961"/>
      <c r="AJF74" s="961"/>
      <c r="AJG74" s="962"/>
      <c r="AJH74" s="961"/>
      <c r="AJI74" s="961"/>
      <c r="AJJ74" s="1583" t="str">
        <f>Dev!$EV$48</f>
        <v>h</v>
      </c>
      <c r="AJK74" s="1584"/>
      <c r="AJL74" s="963"/>
      <c r="AJM74" s="265"/>
      <c r="AJN74" s="265"/>
      <c r="AJO74" s="1124"/>
      <c r="AJP74" s="1124"/>
      <c r="AJQ74" s="1124"/>
      <c r="AJR74" s="1124"/>
      <c r="AJS74" s="1124"/>
      <c r="AJT74" s="1124"/>
      <c r="AJU74" s="1124"/>
      <c r="AJV74" s="1124"/>
      <c r="AJW74" s="1124"/>
      <c r="AJX74" s="1124"/>
      <c r="AJY74" s="1124"/>
      <c r="AJZ74" s="1124"/>
      <c r="AKA74" s="1124"/>
      <c r="AKB74" s="1124"/>
      <c r="AKC74" s="1124"/>
      <c r="AKD74" s="1124"/>
      <c r="AKE74" s="1124"/>
      <c r="AKF74" s="1124"/>
      <c r="AKG74" s="1124"/>
      <c r="AKH74" s="1124"/>
      <c r="AKI74" s="1124"/>
      <c r="AKJ74" s="1124"/>
      <c r="AKK74" s="1124"/>
      <c r="AKL74" s="1124"/>
      <c r="AKM74" s="1124"/>
      <c r="AKN74" s="1124"/>
      <c r="AKO74" s="959"/>
      <c r="AKP74" s="1576" t="str">
        <f>Dev!$CZ$48</f>
        <v>a</v>
      </c>
      <c r="AKQ74" s="1577"/>
      <c r="AKR74" s="977"/>
      <c r="AKS74" s="604"/>
      <c r="AKT74" s="605"/>
      <c r="AKU74" s="978"/>
      <c r="AKV74" s="1576" t="str">
        <f>Dev!$DF$48</f>
        <v>cp</v>
      </c>
      <c r="AKW74" s="1577"/>
      <c r="AKX74" s="977"/>
      <c r="AKY74" s="1576" t="str">
        <f>Dev!$DI$48</f>
        <v>b</v>
      </c>
      <c r="AKZ74" s="1577"/>
      <c r="ALA74" s="976"/>
      <c r="ALB74" s="959"/>
      <c r="ALC74" s="1618" t="str">
        <f>Dev!$EM$48</f>
        <v>g</v>
      </c>
      <c r="ALD74" s="1619"/>
      <c r="ALE74" s="961"/>
      <c r="ALF74" s="961"/>
      <c r="ALG74" s="961"/>
      <c r="ALH74" s="961"/>
      <c r="ALI74" s="962"/>
      <c r="ALJ74" s="961"/>
      <c r="ALK74" s="961"/>
      <c r="ALL74" s="1583" t="str">
        <f>Dev!$EV$48</f>
        <v>h</v>
      </c>
      <c r="ALM74" s="1584"/>
      <c r="ALN74" s="963"/>
      <c r="ALO74" s="265"/>
      <c r="ALP74" s="265"/>
      <c r="ALQ74" s="1124"/>
      <c r="ALR74" s="1124"/>
      <c r="ALS74" s="1124"/>
      <c r="ALT74" s="1124"/>
      <c r="ALU74" s="1124"/>
      <c r="ALV74" s="1124"/>
      <c r="ALW74" s="1124"/>
      <c r="ALX74" s="1124"/>
      <c r="ALY74" s="1124"/>
      <c r="ALZ74" s="1124"/>
      <c r="AMA74" s="1124"/>
      <c r="AMB74" s="1124"/>
      <c r="AMC74" s="1124"/>
      <c r="AMD74" s="1124"/>
      <c r="AME74" s="1124"/>
      <c r="AMF74" s="1124"/>
      <c r="AMG74" s="1124"/>
      <c r="AMH74" s="1124"/>
      <c r="AMI74" s="1124"/>
      <c r="AMJ74" s="1124"/>
      <c r="AMK74" s="1124"/>
      <c r="AML74" s="1124"/>
      <c r="AMM74" s="1124"/>
      <c r="AMN74" s="1124"/>
      <c r="AMO74" s="1124"/>
      <c r="AMP74" s="1124"/>
      <c r="AMQ74" s="959"/>
      <c r="AMR74" s="1576" t="str">
        <f>Dev!$CZ$48</f>
        <v>a</v>
      </c>
      <c r="AMS74" s="1577"/>
      <c r="AMT74" s="977"/>
      <c r="AMU74" s="604"/>
      <c r="AMV74" s="605"/>
      <c r="AMW74" s="978"/>
      <c r="AMX74" s="1576" t="str">
        <f>Dev!$DF$48</f>
        <v>cp</v>
      </c>
      <c r="AMY74" s="1577"/>
      <c r="AMZ74" s="977"/>
      <c r="ANA74" s="1576" t="str">
        <f>Dev!$DI$48</f>
        <v>b</v>
      </c>
      <c r="ANB74" s="1577"/>
      <c r="ANC74" s="976"/>
      <c r="AND74" s="959"/>
      <c r="ANE74" s="1618" t="str">
        <f>Dev!$EM$48</f>
        <v>g</v>
      </c>
      <c r="ANF74" s="1619"/>
      <c r="ANG74" s="961"/>
      <c r="ANH74" s="961"/>
      <c r="ANI74" s="961"/>
      <c r="ANJ74" s="961"/>
      <c r="ANK74" s="962"/>
      <c r="ANL74" s="961"/>
      <c r="ANM74" s="961"/>
      <c r="ANN74" s="1583" t="str">
        <f>Dev!$EV$48</f>
        <v>h</v>
      </c>
      <c r="ANO74" s="1584"/>
      <c r="ANP74" s="963"/>
      <c r="ANQ74" s="265"/>
      <c r="ANR74" s="265"/>
      <c r="ANS74" s="1124"/>
      <c r="ANT74" s="1124"/>
      <c r="ANU74" s="1124"/>
      <c r="ANV74" s="1124"/>
      <c r="ANW74" s="1124"/>
      <c r="ANX74" s="1124"/>
      <c r="ANY74" s="1124"/>
      <c r="ANZ74" s="1124"/>
      <c r="AOA74" s="1124"/>
      <c r="AOB74" s="1124"/>
      <c r="AOC74" s="1124"/>
      <c r="AOD74" s="1124"/>
      <c r="AOE74" s="1124"/>
      <c r="AOF74" s="1124"/>
      <c r="AOG74" s="1124"/>
      <c r="AOH74" s="1124"/>
      <c r="AOI74" s="1124"/>
      <c r="AOJ74" s="1124"/>
      <c r="AOK74" s="1124"/>
      <c r="AOL74" s="1124"/>
      <c r="AOM74" s="1124"/>
      <c r="AON74" s="1124"/>
      <c r="AOO74" s="1124"/>
      <c r="AOP74" s="1124"/>
      <c r="AOQ74" s="1124"/>
      <c r="AOR74" s="1124"/>
      <c r="AOS74" s="959"/>
      <c r="AOT74" s="1576" t="str">
        <f>Dev!$CZ$48</f>
        <v>a</v>
      </c>
      <c r="AOU74" s="1577"/>
      <c r="AOV74" s="977"/>
      <c r="AOW74" s="604"/>
      <c r="AOX74" s="605"/>
      <c r="AOY74" s="978"/>
      <c r="AOZ74" s="1576" t="str">
        <f>Dev!$DF$48</f>
        <v>cp</v>
      </c>
      <c r="APA74" s="1577"/>
      <c r="APB74" s="977"/>
      <c r="APC74" s="1576" t="str">
        <f>Dev!$DI$48</f>
        <v>b</v>
      </c>
      <c r="APD74" s="1577"/>
      <c r="APE74" s="976"/>
      <c r="APF74" s="959"/>
      <c r="APG74" s="1618" t="str">
        <f>Dev!$EM$48</f>
        <v>g</v>
      </c>
      <c r="APH74" s="1619"/>
      <c r="API74" s="961"/>
      <c r="APJ74" s="961"/>
      <c r="APK74" s="961"/>
      <c r="APL74" s="961"/>
      <c r="APM74" s="962"/>
      <c r="APN74" s="961"/>
      <c r="APO74" s="961"/>
      <c r="APP74" s="1583" t="str">
        <f>Dev!$EV$48</f>
        <v>h</v>
      </c>
      <c r="APQ74" s="1584"/>
      <c r="APR74" s="963"/>
      <c r="APS74" s="265"/>
      <c r="APT74" s="265"/>
      <c r="APU74" s="1124"/>
      <c r="APV74" s="1124"/>
      <c r="APW74" s="1124"/>
      <c r="APX74" s="1124"/>
      <c r="APY74" s="1124"/>
      <c r="APZ74" s="1124"/>
      <c r="AQA74" s="1124"/>
      <c r="AQB74" s="1124"/>
      <c r="AQC74" s="1124"/>
      <c r="AQD74" s="1124"/>
      <c r="AQE74" s="1124"/>
      <c r="AQF74" s="1124"/>
      <c r="AQG74" s="1124"/>
      <c r="AQH74" s="1124"/>
      <c r="AQI74" s="1124"/>
      <c r="AQJ74" s="1124"/>
      <c r="AQK74" s="1124"/>
      <c r="AQL74" s="1124"/>
      <c r="AQM74" s="1124"/>
      <c r="AQN74" s="1124"/>
      <c r="AQO74" s="1124"/>
      <c r="AQP74" s="1124"/>
      <c r="AQQ74" s="1124"/>
      <c r="AQR74" s="1124"/>
      <c r="AQS74" s="1124"/>
      <c r="AQT74" s="1124"/>
      <c r="AQU74" s="959"/>
      <c r="AQV74" s="1576" t="str">
        <f>Dev!$CZ$48</f>
        <v>a</v>
      </c>
      <c r="AQW74" s="1577"/>
      <c r="AQX74" s="977"/>
      <c r="AQY74" s="604"/>
      <c r="AQZ74" s="605"/>
      <c r="ARA74" s="978"/>
      <c r="ARB74" s="1576" t="str">
        <f>Dev!$DF$48</f>
        <v>cp</v>
      </c>
      <c r="ARC74" s="1577"/>
      <c r="ARD74" s="977"/>
      <c r="ARE74" s="1576" t="str">
        <f>Dev!$DI$48</f>
        <v>b</v>
      </c>
      <c r="ARF74" s="1577"/>
      <c r="ARG74" s="976"/>
      <c r="ARH74" s="959"/>
      <c r="ARI74" s="1618" t="str">
        <f>Dev!$EM$48</f>
        <v>g</v>
      </c>
      <c r="ARJ74" s="1619"/>
      <c r="ARK74" s="961"/>
      <c r="ARL74" s="961"/>
      <c r="ARM74" s="961"/>
      <c r="ARN74" s="961"/>
      <c r="ARO74" s="962"/>
      <c r="ARP74" s="961"/>
      <c r="ARQ74" s="961"/>
      <c r="ARR74" s="1583" t="str">
        <f>Dev!$EV$48</f>
        <v>h</v>
      </c>
      <c r="ARS74" s="1584"/>
      <c r="ART74" s="963"/>
      <c r="ARU74" s="265"/>
      <c r="ARV74" s="265"/>
      <c r="ARW74" s="1124"/>
      <c r="ARX74" s="1124"/>
      <c r="ARY74" s="1124"/>
      <c r="ARZ74" s="1124"/>
      <c r="ASA74" s="1124"/>
      <c r="ASB74" s="1124"/>
      <c r="ASC74" s="1124"/>
      <c r="ASD74" s="1124"/>
      <c r="ASE74" s="1124"/>
      <c r="ASF74" s="1124"/>
      <c r="ASG74" s="1124"/>
      <c r="ASH74" s="1124"/>
      <c r="ASI74" s="1124"/>
      <c r="ASJ74" s="1124"/>
      <c r="ASK74" s="1124"/>
      <c r="ASL74" s="1124"/>
      <c r="ASM74" s="1124"/>
      <c r="ASN74" s="1124"/>
      <c r="ASO74" s="1124"/>
      <c r="ASP74" s="1124"/>
      <c r="ASQ74" s="1124"/>
      <c r="ASR74" s="1124"/>
      <c r="ASS74" s="1124"/>
      <c r="AST74" s="1124"/>
      <c r="ASU74" s="1124"/>
      <c r="ASV74" s="1124"/>
      <c r="ASW74" s="959"/>
      <c r="ASX74" s="1576" t="str">
        <f>Dev!$CZ$48</f>
        <v>a</v>
      </c>
      <c r="ASY74" s="1577"/>
      <c r="ASZ74" s="977"/>
      <c r="ATA74" s="604"/>
      <c r="ATB74" s="605"/>
      <c r="ATC74" s="978"/>
      <c r="ATD74" s="1576" t="str">
        <f>Dev!$DF$48</f>
        <v>cp</v>
      </c>
      <c r="ATE74" s="1577"/>
      <c r="ATF74" s="977"/>
      <c r="ATG74" s="1576" t="str">
        <f>Dev!$DI$48</f>
        <v>b</v>
      </c>
      <c r="ATH74" s="1577"/>
      <c r="ATI74" s="976"/>
      <c r="ATJ74" s="959"/>
      <c r="ATK74" s="1618" t="str">
        <f>Dev!$EM$48</f>
        <v>g</v>
      </c>
      <c r="ATL74" s="1619"/>
      <c r="ATM74" s="961"/>
      <c r="ATN74" s="961"/>
      <c r="ATO74" s="961"/>
      <c r="ATP74" s="961"/>
      <c r="ATQ74" s="962"/>
      <c r="ATR74" s="961"/>
      <c r="ATS74" s="961"/>
      <c r="ATT74" s="1583" t="str">
        <f>Dev!$EV$48</f>
        <v>h</v>
      </c>
      <c r="ATU74" s="1584"/>
      <c r="ATV74" s="963"/>
      <c r="ATW74" s="265"/>
      <c r="ATX74" s="265"/>
      <c r="ATY74" s="1124"/>
      <c r="ATZ74" s="1124"/>
      <c r="AUA74" s="1124"/>
      <c r="AUB74" s="1124"/>
      <c r="AUC74" s="1124"/>
      <c r="AUD74" s="1124"/>
      <c r="AUE74" s="1124"/>
      <c r="AUF74" s="1124"/>
      <c r="AUG74" s="1124"/>
      <c r="AUH74" s="1124"/>
      <c r="AUI74" s="959"/>
      <c r="AUJ74" s="1576" t="str">
        <f>Dev!$CZ$48</f>
        <v>a</v>
      </c>
      <c r="AUK74" s="1577"/>
      <c r="AUL74" s="977"/>
      <c r="AUM74" s="604"/>
      <c r="AUN74" s="605"/>
      <c r="AUO74" s="978"/>
      <c r="AUP74" s="1576" t="str">
        <f>Dev!$DF$48</f>
        <v>cp</v>
      </c>
      <c r="AUQ74" s="1577"/>
      <c r="AUR74" s="977"/>
      <c r="AUS74" s="1576" t="str">
        <f>Dev!$DI$48</f>
        <v>b</v>
      </c>
      <c r="AUT74" s="1577"/>
      <c r="AUU74" s="976"/>
      <c r="AUV74" s="959"/>
      <c r="AUW74" s="1618" t="str">
        <f>Dev!$EM$48</f>
        <v>g</v>
      </c>
      <c r="AUX74" s="1619"/>
      <c r="AUY74" s="961"/>
      <c r="AUZ74" s="961"/>
      <c r="AVA74" s="961"/>
      <c r="AVB74" s="961"/>
      <c r="AVC74" s="962"/>
      <c r="AVD74" s="961"/>
      <c r="AVE74" s="961"/>
      <c r="AVF74" s="1583" t="str">
        <f>Dev!$EV$48</f>
        <v>h</v>
      </c>
      <c r="AVG74" s="1584"/>
      <c r="AVH74" s="963"/>
      <c r="AVJ74" s="1290"/>
      <c r="AVK74" s="1290"/>
      <c r="AVL74" s="1290"/>
      <c r="AVM74" s="1290"/>
      <c r="AVN74" s="1290"/>
      <c r="AVO74" s="1290"/>
      <c r="AVT74" s="1527"/>
      <c r="AVU74" s="1528"/>
      <c r="AVV74" s="1175"/>
      <c r="AWA74" s="1059"/>
      <c r="AWB74" s="1746" t="str">
        <f>Dev!$HE$7</f>
        <v>rf</v>
      </c>
      <c r="AWC74" s="1747"/>
      <c r="AWD74" s="1060"/>
      <c r="AWE74" s="1060"/>
      <c r="AWF74" s="1618" t="str">
        <f>Dev!$HH$7</f>
        <v>g</v>
      </c>
      <c r="AWG74" s="1619"/>
      <c r="AWH74" s="1061"/>
      <c r="AWI74" s="1576" t="str">
        <f>Dev!$HK$7</f>
        <v>a</v>
      </c>
      <c r="AWJ74" s="1577"/>
      <c r="AWK74" s="977"/>
      <c r="AWL74" s="1576" t="str">
        <f>Dev!$HN$7</f>
        <v>b</v>
      </c>
      <c r="AWM74" s="1577"/>
      <c r="AWN74" s="1062"/>
      <c r="AWQ74" s="869"/>
      <c r="AWR74" s="869"/>
      <c r="AWS74" s="869"/>
      <c r="AWT74" s="869"/>
      <c r="AXF74" s="265"/>
      <c r="AXQ74" s="570"/>
      <c r="AXR74" s="1576" t="str">
        <f>Dev!$DM$48</f>
        <v>m</v>
      </c>
      <c r="AXS74" s="1577"/>
      <c r="AXT74" s="259"/>
      <c r="AXU74" s="259"/>
      <c r="AXV74" s="604"/>
      <c r="AXW74" s="605"/>
      <c r="AXX74" s="260"/>
      <c r="AXY74" s="259"/>
      <c r="AXZ74" s="259"/>
      <c r="AYA74" s="1576" t="str">
        <f>Dev!$DV$48</f>
        <v>n</v>
      </c>
      <c r="AYB74" s="1577"/>
      <c r="AYC74" s="263"/>
      <c r="AYD74" s="570"/>
      <c r="AYE74" s="1618" t="str">
        <f>Dev!$EZ$48</f>
        <v>s</v>
      </c>
      <c r="AYF74" s="1619"/>
      <c r="AYG74" s="261"/>
      <c r="AYH74" s="261"/>
      <c r="AYI74" s="261"/>
      <c r="AYJ74" s="261"/>
      <c r="AYK74" s="571"/>
      <c r="AYL74" s="261"/>
      <c r="AYM74" s="261"/>
      <c r="AYN74" s="1583" t="str">
        <f>Dev!$FI$48</f>
        <v>t</v>
      </c>
      <c r="AYO74" s="1584"/>
      <c r="AYP74" s="572"/>
      <c r="AYQ74" s="747"/>
      <c r="AYU74" s="1759"/>
      <c r="AYV74" s="1664"/>
      <c r="AYW74" s="271"/>
      <c r="AYX74" s="1759"/>
      <c r="AYY74" s="1664"/>
      <c r="AYZ74" s="226"/>
      <c r="AZA74" s="226"/>
      <c r="AZB74" s="226"/>
      <c r="AZC74" s="1637"/>
      <c r="AZD74" s="1638"/>
      <c r="AZE74" s="1638"/>
      <c r="AZF74" s="782"/>
      <c r="AZK74" s="959"/>
      <c r="AZL74" s="1576" t="str">
        <f>Dev!$CZ$48</f>
        <v>a</v>
      </c>
      <c r="AZM74" s="1577"/>
      <c r="AZN74" s="977"/>
      <c r="AZO74" s="604"/>
      <c r="AZP74" s="605"/>
      <c r="AZQ74" s="978"/>
      <c r="AZR74" s="1576" t="str">
        <f>Dev!$DF$48</f>
        <v>cp</v>
      </c>
      <c r="AZS74" s="1577"/>
      <c r="AZT74" s="977"/>
      <c r="AZU74" s="1576" t="str">
        <f>Dev!$DI$48</f>
        <v>b</v>
      </c>
      <c r="AZV74" s="1577"/>
      <c r="AZW74" s="976"/>
      <c r="AZX74" s="959"/>
      <c r="AZY74" s="1618" t="str">
        <f>Dev!$EM$48</f>
        <v>g</v>
      </c>
      <c r="AZZ74" s="1619"/>
      <c r="BAA74" s="961"/>
      <c r="BAB74" s="961"/>
      <c r="BAC74" s="961"/>
      <c r="BAD74" s="961"/>
      <c r="BAE74" s="962"/>
      <c r="BAF74" s="961"/>
      <c r="BAG74" s="961"/>
      <c r="BAH74" s="1583" t="str">
        <f>Dev!$EV$48</f>
        <v>h</v>
      </c>
      <c r="BAI74" s="1584"/>
      <c r="BAJ74" s="963"/>
      <c r="BAK74" s="265"/>
      <c r="BAL74" s="265"/>
      <c r="BAM74" s="1124"/>
      <c r="BAN74" s="1124"/>
      <c r="BAO74" s="265"/>
      <c r="BAP74" s="265"/>
      <c r="BAQ74" s="747"/>
      <c r="BAR74" s="747"/>
      <c r="BAS74" s="265"/>
      <c r="BAT74" s="265"/>
      <c r="BAW74" s="1124"/>
      <c r="BAX74" s="1124"/>
      <c r="BAY74" s="1124"/>
      <c r="BAZ74" s="1124"/>
      <c r="BBA74" s="1124"/>
      <c r="BBB74" s="1124"/>
      <c r="BBC74" s="1124"/>
      <c r="BBD74" s="1124"/>
      <c r="BBE74" s="1124"/>
      <c r="BBF74" s="1124"/>
      <c r="BBG74" s="1124"/>
      <c r="BBH74" s="1124"/>
      <c r="BBI74" s="1124"/>
      <c r="BBJ74" s="1124"/>
      <c r="BBK74" s="1124"/>
      <c r="BBL74" s="1124"/>
      <c r="BBM74" s="959"/>
      <c r="BBN74" s="1576" t="str">
        <f>Dev!$CZ$48</f>
        <v>a</v>
      </c>
      <c r="BBO74" s="1577"/>
      <c r="BBP74" s="977"/>
      <c r="BBQ74" s="604"/>
      <c r="BBR74" s="605"/>
      <c r="BBS74" s="978"/>
      <c r="BBT74" s="1576" t="str">
        <f>Dev!$DF$48</f>
        <v>cp</v>
      </c>
      <c r="BBU74" s="1577"/>
      <c r="BBV74" s="977"/>
      <c r="BBW74" s="1576" t="str">
        <f>Dev!$DI$48</f>
        <v>b</v>
      </c>
      <c r="BBX74" s="1577"/>
      <c r="BBY74" s="976"/>
      <c r="BBZ74" s="959"/>
      <c r="BCA74" s="1618" t="str">
        <f>Dev!$EM$48</f>
        <v>g</v>
      </c>
      <c r="BCB74" s="1619"/>
      <c r="BCC74" s="961"/>
      <c r="BCD74" s="961"/>
      <c r="BCE74" s="961"/>
      <c r="BCF74" s="961"/>
      <c r="BCG74" s="962"/>
      <c r="BCH74" s="961"/>
      <c r="BCI74" s="961"/>
      <c r="BCJ74" s="1583" t="str">
        <f>Dev!$EV$48</f>
        <v>h</v>
      </c>
      <c r="BCK74" s="1584"/>
      <c r="BCL74" s="963"/>
      <c r="BCM74" s="265"/>
      <c r="BCN74" s="265"/>
      <c r="BCO74" s="1124"/>
      <c r="BCP74" s="1124"/>
      <c r="BCQ74" s="1124"/>
      <c r="BCR74" s="1124"/>
      <c r="BCS74" s="1124"/>
      <c r="BCT74" s="1124"/>
      <c r="BCU74" s="1124"/>
      <c r="BCV74" s="1124"/>
      <c r="BCW74" s="1124"/>
      <c r="BCX74" s="1124"/>
      <c r="BCY74" s="1124"/>
      <c r="BCZ74" s="1124"/>
      <c r="BDA74" s="1124"/>
      <c r="BDB74" s="1124"/>
      <c r="BDC74" s="1124"/>
      <c r="BDD74" s="1124"/>
      <c r="BDE74" s="1124"/>
      <c r="BDF74" s="1124"/>
      <c r="BDG74" s="1124"/>
      <c r="BDH74" s="1124"/>
      <c r="BDI74" s="1124"/>
      <c r="BDJ74" s="1124"/>
      <c r="BDK74" s="1124"/>
      <c r="BDL74" s="1124"/>
      <c r="BDM74" s="1124"/>
      <c r="BDN74" s="1124"/>
      <c r="BDO74" s="959"/>
      <c r="BDP74" s="1576" t="str">
        <f>Dev!$CZ$48</f>
        <v>a</v>
      </c>
      <c r="BDQ74" s="1577"/>
      <c r="BDR74" s="977"/>
      <c r="BDS74" s="604"/>
      <c r="BDT74" s="605"/>
      <c r="BDU74" s="978"/>
      <c r="BDV74" s="1576" t="str">
        <f>Dev!$DF$48</f>
        <v>cp</v>
      </c>
      <c r="BDW74" s="1577"/>
      <c r="BDX74" s="977"/>
      <c r="BDY74" s="1576" t="str">
        <f>Dev!$DI$48</f>
        <v>b</v>
      </c>
      <c r="BDZ74" s="1577"/>
      <c r="BEA74" s="976"/>
      <c r="BEB74" s="959"/>
      <c r="BEC74" s="1618" t="str">
        <f>Dev!$EM$48</f>
        <v>g</v>
      </c>
      <c r="BED74" s="1619"/>
      <c r="BEE74" s="961"/>
      <c r="BEF74" s="961"/>
      <c r="BEG74" s="961"/>
      <c r="BEH74" s="961"/>
      <c r="BEI74" s="962"/>
      <c r="BEJ74" s="961"/>
      <c r="BEK74" s="961"/>
      <c r="BEL74" s="1583" t="str">
        <f>Dev!$EV$48</f>
        <v>h</v>
      </c>
      <c r="BEM74" s="1584"/>
      <c r="BEN74" s="963"/>
      <c r="BEO74" s="265"/>
      <c r="BEP74" s="265"/>
      <c r="BEQ74" s="1124"/>
      <c r="BER74" s="1124"/>
      <c r="BES74" s="1124"/>
      <c r="BET74" s="1124"/>
      <c r="BEU74" s="1124"/>
      <c r="BEV74" s="1124"/>
      <c r="BEW74" s="1124"/>
      <c r="BEX74" s="1124"/>
      <c r="BEY74" s="1124"/>
      <c r="BEZ74" s="1124"/>
      <c r="BFA74" s="1124"/>
      <c r="BFB74" s="1124"/>
      <c r="BFC74" s="1124"/>
      <c r="BFD74" s="1124"/>
      <c r="BFE74" s="1124"/>
      <c r="BFF74" s="1124"/>
      <c r="BFG74" s="1124"/>
      <c r="BFH74" s="1124"/>
      <c r="BFI74" s="1124"/>
      <c r="BFJ74" s="1124"/>
      <c r="BFK74" s="1124"/>
      <c r="BFL74" s="1124"/>
      <c r="BFM74" s="1124"/>
      <c r="BFN74" s="1124"/>
      <c r="BFO74" s="1124"/>
      <c r="BFP74" s="1124"/>
      <c r="BFQ74" s="959"/>
      <c r="BFR74" s="1576" t="str">
        <f>Dev!$CZ$48</f>
        <v>a</v>
      </c>
      <c r="BFS74" s="1577"/>
      <c r="BFT74" s="977"/>
      <c r="BFU74" s="604"/>
      <c r="BFV74" s="605"/>
      <c r="BFW74" s="978"/>
      <c r="BFX74" s="1576" t="str">
        <f>Dev!$DF$48</f>
        <v>cp</v>
      </c>
      <c r="BFY74" s="1577"/>
      <c r="BFZ74" s="977"/>
      <c r="BGA74" s="1576" t="str">
        <f>Dev!$DI$48</f>
        <v>b</v>
      </c>
      <c r="BGB74" s="1577"/>
      <c r="BGC74" s="976"/>
      <c r="BGD74" s="959"/>
      <c r="BGE74" s="1618" t="str">
        <f>Dev!$EM$48</f>
        <v>g</v>
      </c>
      <c r="BGF74" s="1619"/>
      <c r="BGG74" s="961"/>
      <c r="BGH74" s="961"/>
      <c r="BGI74" s="961"/>
      <c r="BGJ74" s="961"/>
      <c r="BGK74" s="962"/>
      <c r="BGL74" s="961"/>
      <c r="BGM74" s="961"/>
      <c r="BGN74" s="1583" t="str">
        <f>Dev!$EV$48</f>
        <v>h</v>
      </c>
      <c r="BGO74" s="1584"/>
      <c r="BGP74" s="963"/>
      <c r="BGQ74" s="265"/>
      <c r="BGR74" s="265"/>
      <c r="BGS74" s="1124"/>
      <c r="BGT74" s="1124"/>
      <c r="BGU74" s="1124"/>
      <c r="BGV74" s="1124"/>
      <c r="BGW74" s="1124"/>
      <c r="BGX74" s="1124"/>
      <c r="BGY74" s="1124"/>
      <c r="BGZ74" s="1124"/>
      <c r="BHA74" s="1124"/>
      <c r="BHB74" s="1124"/>
      <c r="BHC74" s="1124"/>
      <c r="BHD74" s="1124"/>
      <c r="BHE74" s="1124"/>
      <c r="BHF74" s="1124"/>
      <c r="BHG74" s="1124"/>
      <c r="BHH74" s="1124"/>
      <c r="BHI74" s="1124"/>
      <c r="BHJ74" s="1124"/>
      <c r="BHK74" s="1124"/>
      <c r="BHL74" s="1124"/>
      <c r="BHM74" s="1124"/>
      <c r="BHN74" s="1124"/>
      <c r="BHO74" s="1124"/>
      <c r="BHP74" s="1124"/>
      <c r="BHQ74" s="1124"/>
      <c r="BHR74" s="1124"/>
      <c r="BHS74" s="959"/>
      <c r="BHT74" s="1576" t="str">
        <f>Dev!$CZ$48</f>
        <v>a</v>
      </c>
      <c r="BHU74" s="1577"/>
      <c r="BHV74" s="977"/>
      <c r="BHW74" s="604"/>
      <c r="BHX74" s="605"/>
      <c r="BHY74" s="978"/>
      <c r="BHZ74" s="1576" t="str">
        <f>Dev!$DF$48</f>
        <v>cp</v>
      </c>
      <c r="BIA74" s="1577"/>
      <c r="BIB74" s="977"/>
      <c r="BIC74" s="1576" t="str">
        <f>Dev!$DI$48</f>
        <v>b</v>
      </c>
      <c r="BID74" s="1577"/>
      <c r="BIE74" s="976"/>
      <c r="BIF74" s="959"/>
      <c r="BIG74" s="1618" t="str">
        <f>Dev!$EM$48</f>
        <v>g</v>
      </c>
      <c r="BIH74" s="1619"/>
      <c r="BII74" s="961"/>
      <c r="BIJ74" s="961"/>
      <c r="BIK74" s="961"/>
      <c r="BIL74" s="961"/>
      <c r="BIM74" s="962"/>
      <c r="BIN74" s="961"/>
      <c r="BIO74" s="961"/>
      <c r="BIP74" s="1583" t="str">
        <f>Dev!$EV$48</f>
        <v>h</v>
      </c>
      <c r="BIQ74" s="1584"/>
      <c r="BIR74" s="963"/>
      <c r="BIS74" s="265"/>
      <c r="BIT74" s="265"/>
      <c r="BIU74" s="1124"/>
      <c r="BIV74" s="1124"/>
      <c r="BIW74" s="1124"/>
      <c r="BIX74" s="1124"/>
      <c r="BIY74" s="1124"/>
      <c r="BIZ74" s="1124"/>
      <c r="BJA74" s="1124"/>
      <c r="BJB74" s="1124"/>
      <c r="BJC74" s="1124"/>
      <c r="BJD74" s="1124"/>
      <c r="BJE74" s="1124"/>
      <c r="BJF74" s="1124"/>
      <c r="BJG74" s="1124"/>
      <c r="BJH74" s="1124"/>
      <c r="BJI74" s="1124"/>
      <c r="BJJ74" s="1124"/>
      <c r="BJK74" s="1124"/>
      <c r="BJL74" s="1124"/>
      <c r="BJM74" s="1124"/>
      <c r="BJN74" s="1124"/>
      <c r="BJO74" s="1124"/>
      <c r="BJP74" s="1124"/>
      <c r="BJQ74" s="1124"/>
      <c r="BJR74" s="1124"/>
      <c r="BJS74" s="1124"/>
      <c r="BJT74" s="1124"/>
      <c r="BJU74" s="959"/>
      <c r="BJV74" s="1576" t="str">
        <f>Dev!$CZ$48</f>
        <v>a</v>
      </c>
      <c r="BJW74" s="1577"/>
      <c r="BJX74" s="977"/>
      <c r="BJY74" s="604"/>
      <c r="BJZ74" s="605"/>
      <c r="BKA74" s="978"/>
      <c r="BKB74" s="1576" t="str">
        <f>Dev!$DF$48</f>
        <v>cp</v>
      </c>
      <c r="BKC74" s="1577"/>
      <c r="BKD74" s="977"/>
      <c r="BKE74" s="1576" t="str">
        <f>Dev!$DI$48</f>
        <v>b</v>
      </c>
      <c r="BKF74" s="1577"/>
      <c r="BKG74" s="976"/>
      <c r="BKH74" s="959"/>
      <c r="BKI74" s="1618" t="str">
        <f>Dev!$EM$48</f>
        <v>g</v>
      </c>
      <c r="BKJ74" s="1619"/>
      <c r="BKK74" s="961"/>
      <c r="BKL74" s="961"/>
      <c r="BKM74" s="961"/>
      <c r="BKN74" s="961"/>
      <c r="BKO74" s="962"/>
      <c r="BKP74" s="961"/>
      <c r="BKQ74" s="961"/>
      <c r="BKR74" s="1583" t="str">
        <f>Dev!$EV$48</f>
        <v>h</v>
      </c>
      <c r="BKS74" s="1584"/>
      <c r="BKT74" s="963"/>
      <c r="BKU74" s="265"/>
      <c r="BKV74" s="265"/>
      <c r="BKW74" s="1124"/>
      <c r="BKX74" s="1124"/>
      <c r="BKY74" s="1124"/>
      <c r="BKZ74" s="1124"/>
      <c r="BLA74" s="1124"/>
      <c r="BLB74" s="1124"/>
      <c r="BLC74" s="1124"/>
      <c r="BLD74" s="1124"/>
      <c r="BLE74" s="1124"/>
      <c r="BLF74" s="1124"/>
      <c r="BLG74" s="1124"/>
      <c r="BLH74" s="1124"/>
      <c r="BLI74" s="1124"/>
      <c r="BLJ74" s="1124"/>
      <c r="BLK74" s="1124"/>
      <c r="BLL74" s="1124"/>
      <c r="BLM74" s="1124"/>
      <c r="BLN74" s="1124"/>
      <c r="BLO74" s="1124"/>
      <c r="BLP74" s="1124"/>
      <c r="BLQ74" s="1124"/>
      <c r="BLR74" s="1124"/>
      <c r="BLS74" s="1124"/>
      <c r="BLT74" s="1124"/>
      <c r="BLU74" s="1124"/>
      <c r="BLV74" s="1124"/>
      <c r="BLW74" s="959"/>
      <c r="BLX74" s="1576" t="str">
        <f>Dev!$CZ$48</f>
        <v>a</v>
      </c>
      <c r="BLY74" s="1577"/>
      <c r="BLZ74" s="977"/>
      <c r="BMA74" s="604"/>
      <c r="BMB74" s="605"/>
      <c r="BMC74" s="978"/>
      <c r="BMD74" s="1576" t="str">
        <f>Dev!$DF$48</f>
        <v>cp</v>
      </c>
      <c r="BME74" s="1577"/>
      <c r="BMF74" s="977"/>
      <c r="BMG74" s="1576" t="str">
        <f>Dev!$DI$48</f>
        <v>b</v>
      </c>
      <c r="BMH74" s="1577"/>
      <c r="BMI74" s="976"/>
      <c r="BMJ74" s="959"/>
      <c r="BMK74" s="1618" t="str">
        <f>Dev!$EM$48</f>
        <v>g</v>
      </c>
      <c r="BML74" s="1619"/>
      <c r="BMM74" s="961"/>
      <c r="BMN74" s="961"/>
      <c r="BMO74" s="961"/>
      <c r="BMP74" s="961"/>
      <c r="BMQ74" s="962"/>
      <c r="BMR74" s="961"/>
      <c r="BMS74" s="961"/>
      <c r="BMT74" s="1583" t="str">
        <f>Dev!$EV$48</f>
        <v>h</v>
      </c>
      <c r="BMU74" s="1584"/>
      <c r="BMV74" s="963"/>
      <c r="BMW74" s="265"/>
      <c r="BMX74" s="265"/>
      <c r="BMY74" s="1124"/>
      <c r="BMZ74" s="1124"/>
      <c r="BNA74" s="1124"/>
      <c r="BNB74" s="1124"/>
      <c r="BNC74" s="1124"/>
      <c r="BND74" s="1124"/>
      <c r="BNE74" s="1124"/>
      <c r="BNF74" s="1124"/>
      <c r="BNG74" s="1124"/>
      <c r="BNH74" s="1124"/>
      <c r="BNI74" s="1124"/>
      <c r="BNJ74" s="1124"/>
      <c r="BNK74" s="1124"/>
      <c r="BNL74" s="1124"/>
      <c r="BNM74" s="1124"/>
      <c r="BNN74" s="1124"/>
      <c r="BNO74" s="1124"/>
      <c r="BNP74" s="1124"/>
      <c r="BNQ74" s="1124"/>
      <c r="BNR74" s="1124"/>
      <c r="BNS74" s="1124"/>
      <c r="BNT74" s="1124"/>
      <c r="BNU74" s="1124"/>
      <c r="BNV74" s="1124"/>
      <c r="BNW74" s="1124"/>
      <c r="BNX74" s="1124"/>
      <c r="BNY74" s="959"/>
      <c r="BNZ74" s="1576" t="str">
        <f>Dev!$CZ$48</f>
        <v>a</v>
      </c>
      <c r="BOA74" s="1577"/>
      <c r="BOB74" s="977"/>
      <c r="BOC74" s="604"/>
      <c r="BOD74" s="605"/>
      <c r="BOE74" s="978"/>
      <c r="BOF74" s="1576" t="str">
        <f>Dev!$DF$48</f>
        <v>cp</v>
      </c>
      <c r="BOG74" s="1577"/>
      <c r="BOH74" s="977"/>
      <c r="BOI74" s="1576" t="str">
        <f>Dev!$DI$48</f>
        <v>b</v>
      </c>
      <c r="BOJ74" s="1577"/>
      <c r="BOK74" s="976"/>
      <c r="BOL74" s="959"/>
      <c r="BOM74" s="1618" t="str">
        <f>Dev!$EM$48</f>
        <v>g</v>
      </c>
      <c r="BON74" s="1619"/>
      <c r="BOO74" s="961"/>
      <c r="BOP74" s="961"/>
      <c r="BOQ74" s="961"/>
      <c r="BOR74" s="961"/>
      <c r="BOS74" s="962"/>
      <c r="BOT74" s="961"/>
      <c r="BOU74" s="961"/>
      <c r="BOV74" s="1583" t="str">
        <f>Dev!$EV$48</f>
        <v>h</v>
      </c>
      <c r="BOW74" s="1584"/>
      <c r="BOX74" s="963"/>
      <c r="BOY74" s="265"/>
      <c r="BOZ74" s="265"/>
      <c r="BPA74" s="1124"/>
      <c r="BPB74" s="1124"/>
      <c r="BPC74" s="1124"/>
      <c r="BPD74" s="1124"/>
      <c r="BPE74" s="1124"/>
      <c r="BPF74" s="1124"/>
      <c r="BPG74" s="1124"/>
      <c r="BPH74" s="1124"/>
      <c r="BPI74" s="1124"/>
      <c r="BPJ74" s="1124"/>
      <c r="BPK74" s="1124"/>
      <c r="BPL74" s="1124"/>
      <c r="BPM74" s="1124"/>
      <c r="BPN74" s="1124"/>
      <c r="BPO74" s="1124"/>
      <c r="BPP74" s="1124"/>
      <c r="BPQ74" s="1124"/>
      <c r="BPR74" s="1124"/>
      <c r="BPS74" s="1124"/>
      <c r="BPT74" s="1124"/>
      <c r="BPU74" s="1124"/>
      <c r="BPV74" s="1124"/>
      <c r="BPW74" s="1124"/>
      <c r="BPX74" s="1124"/>
      <c r="BPY74" s="1124"/>
      <c r="BPZ74" s="1124"/>
      <c r="BQA74" s="959"/>
      <c r="BQB74" s="1576" t="str">
        <f>Dev!$CZ$48</f>
        <v>a</v>
      </c>
      <c r="BQC74" s="1577"/>
      <c r="BQD74" s="977"/>
      <c r="BQE74" s="604"/>
      <c r="BQF74" s="605"/>
      <c r="BQG74" s="978"/>
      <c r="BQH74" s="1576" t="str">
        <f>Dev!$DF$48</f>
        <v>cp</v>
      </c>
      <c r="BQI74" s="1577"/>
      <c r="BQJ74" s="977"/>
      <c r="BQK74" s="1576" t="str">
        <f>Dev!$DI$48</f>
        <v>b</v>
      </c>
      <c r="BQL74" s="1577"/>
      <c r="BQM74" s="976"/>
      <c r="BQN74" s="959"/>
      <c r="BQO74" s="1618" t="str">
        <f>Dev!$EM$48</f>
        <v>g</v>
      </c>
      <c r="BQP74" s="1619"/>
      <c r="BQQ74" s="961"/>
      <c r="BQR74" s="961"/>
      <c r="BQS74" s="961"/>
      <c r="BQT74" s="961"/>
      <c r="BQU74" s="962"/>
      <c r="BQV74" s="961"/>
      <c r="BQW74" s="961"/>
      <c r="BQX74" s="1583" t="str">
        <f>Dev!$EV$48</f>
        <v>h</v>
      </c>
      <c r="BQY74" s="1584"/>
      <c r="BQZ74" s="963"/>
      <c r="BRA74" s="265"/>
      <c r="BRB74" s="265"/>
      <c r="BRC74" s="1124"/>
      <c r="BRD74" s="1124"/>
      <c r="BRE74" s="1124"/>
      <c r="BRF74" s="1124"/>
      <c r="BRG74" s="1124"/>
      <c r="BRH74" s="1124"/>
      <c r="BRI74" s="1124"/>
      <c r="BRJ74" s="1124"/>
      <c r="BRK74" s="1124"/>
      <c r="BRL74" s="1124"/>
      <c r="BRM74" s="1124"/>
      <c r="BRN74" s="1124"/>
      <c r="BRO74" s="1124"/>
      <c r="BRP74" s="1124"/>
      <c r="BRQ74" s="1124"/>
      <c r="BRR74" s="1124"/>
      <c r="BRS74" s="1124"/>
      <c r="BRT74" s="1124"/>
      <c r="BRU74" s="1124"/>
      <c r="BRV74" s="1124"/>
      <c r="BRW74" s="1124"/>
      <c r="BRX74" s="1124"/>
      <c r="BRY74" s="1124"/>
      <c r="BRZ74" s="1124"/>
      <c r="BSA74" s="1124"/>
      <c r="BSB74" s="1124"/>
      <c r="BSC74" s="959"/>
      <c r="BSD74" s="1576" t="str">
        <f>Dev!$CZ$48</f>
        <v>a</v>
      </c>
      <c r="BSE74" s="1577"/>
      <c r="BSF74" s="977"/>
      <c r="BSG74" s="604"/>
      <c r="BSH74" s="605"/>
      <c r="BSI74" s="978"/>
      <c r="BSJ74" s="1576" t="str">
        <f>Dev!$DF$48</f>
        <v>cp</v>
      </c>
      <c r="BSK74" s="1577"/>
      <c r="BSL74" s="977"/>
      <c r="BSM74" s="1576" t="str">
        <f>Dev!$DI$48</f>
        <v>b</v>
      </c>
      <c r="BSN74" s="1577"/>
      <c r="BSO74" s="976"/>
      <c r="BSP74" s="959"/>
      <c r="BSQ74" s="1618" t="str">
        <f>Dev!$EM$48</f>
        <v>g</v>
      </c>
      <c r="BSR74" s="1619"/>
      <c r="BSS74" s="961"/>
      <c r="BST74" s="961"/>
      <c r="BSU74" s="961"/>
      <c r="BSV74" s="961"/>
      <c r="BSW74" s="962"/>
      <c r="BSX74" s="961"/>
      <c r="BSY74" s="961"/>
      <c r="BSZ74" s="1583" t="str">
        <f>Dev!$EV$48</f>
        <v>h</v>
      </c>
      <c r="BTA74" s="1584"/>
      <c r="BTB74" s="963"/>
      <c r="BTC74" s="265"/>
      <c r="BTD74" s="265"/>
      <c r="BTE74" s="1124"/>
      <c r="BTF74" s="1124"/>
      <c r="BTG74" s="1124"/>
      <c r="BTH74" s="1124"/>
      <c r="BTI74" s="1124"/>
      <c r="BTJ74" s="1124"/>
      <c r="BTK74" s="1124"/>
      <c r="BTL74" s="1124"/>
      <c r="BTM74" s="1124"/>
      <c r="BTN74" s="1124"/>
      <c r="BTO74" s="1124"/>
      <c r="BTP74" s="1124"/>
      <c r="BTQ74" s="1124"/>
      <c r="BTR74" s="1124"/>
      <c r="BTS74" s="1124"/>
      <c r="BTT74" s="1124"/>
      <c r="BTU74" s="1124"/>
      <c r="BTV74" s="1124"/>
      <c r="BTW74" s="1124"/>
      <c r="BTX74" s="1124"/>
      <c r="BTY74" s="1124"/>
      <c r="BTZ74" s="1124"/>
      <c r="BUA74" s="1124"/>
      <c r="BUB74" s="1124"/>
      <c r="BUC74" s="1124"/>
      <c r="BUD74" s="1124"/>
      <c r="BUE74" s="959"/>
      <c r="BUF74" s="1576" t="str">
        <f>Dev!$CZ$48</f>
        <v>a</v>
      </c>
      <c r="BUG74" s="1577"/>
      <c r="BUH74" s="977"/>
      <c r="BUI74" s="604"/>
      <c r="BUJ74" s="605"/>
      <c r="BUK74" s="978"/>
      <c r="BUL74" s="1576" t="str">
        <f>Dev!$DF$48</f>
        <v>cp</v>
      </c>
      <c r="BUM74" s="1577"/>
      <c r="BUN74" s="977"/>
      <c r="BUO74" s="1576" t="str">
        <f>Dev!$DI$48</f>
        <v>b</v>
      </c>
      <c r="BUP74" s="1577"/>
      <c r="BUQ74" s="976"/>
      <c r="BUR74" s="959"/>
      <c r="BUS74" s="1618" t="str">
        <f>Dev!$EM$48</f>
        <v>g</v>
      </c>
      <c r="BUT74" s="1619"/>
      <c r="BUU74" s="961"/>
      <c r="BUV74" s="961"/>
      <c r="BUW74" s="961"/>
      <c r="BUX74" s="961"/>
      <c r="BUY74" s="962"/>
      <c r="BUZ74" s="961"/>
      <c r="BVA74" s="961"/>
      <c r="BVB74" s="1583" t="str">
        <f>Dev!$EV$48</f>
        <v>h</v>
      </c>
      <c r="BVC74" s="1584"/>
      <c r="BVD74" s="963"/>
      <c r="BVE74" s="265"/>
      <c r="BVF74" s="265"/>
      <c r="BVG74" s="1124"/>
      <c r="BVH74" s="1124"/>
      <c r="BVI74" s="1124"/>
      <c r="BVJ74" s="1124"/>
      <c r="BVK74" s="1124"/>
      <c r="BVL74" s="1124"/>
      <c r="BVM74" s="1124"/>
      <c r="BVN74" s="1124"/>
      <c r="BVO74" s="1124"/>
      <c r="BVP74" s="1124"/>
      <c r="BVQ74" s="1124"/>
      <c r="BVR74" s="1124"/>
      <c r="BVS74" s="1124"/>
      <c r="BVT74" s="1124"/>
      <c r="BVU74" s="1124"/>
      <c r="BVV74" s="1124"/>
      <c r="BVW74" s="1124"/>
      <c r="BVX74" s="1124"/>
      <c r="BVY74" s="1124"/>
      <c r="BVZ74" s="1124"/>
      <c r="BWA74" s="1124"/>
      <c r="BWB74" s="1124"/>
      <c r="BWC74" s="1124"/>
      <c r="BWD74" s="1124"/>
      <c r="BWE74" s="1124"/>
      <c r="BWF74" s="1124"/>
      <c r="BWG74" s="959"/>
      <c r="BWH74" s="1576" t="str">
        <f>Dev!$CZ$48</f>
        <v>a</v>
      </c>
      <c r="BWI74" s="1577"/>
      <c r="BWJ74" s="977"/>
      <c r="BWK74" s="604"/>
      <c r="BWL74" s="605"/>
      <c r="BWM74" s="978"/>
      <c r="BWN74" s="1576" t="str">
        <f>Dev!$DF$48</f>
        <v>cp</v>
      </c>
      <c r="BWO74" s="1577"/>
      <c r="BWP74" s="977"/>
      <c r="BWQ74" s="1576" t="str">
        <f>Dev!$DI$48</f>
        <v>b</v>
      </c>
      <c r="BWR74" s="1577"/>
      <c r="BWS74" s="976"/>
      <c r="BWT74" s="959"/>
      <c r="BWU74" s="1618" t="str">
        <f>Dev!$EM$48</f>
        <v>g</v>
      </c>
      <c r="BWV74" s="1619"/>
      <c r="BWW74" s="961"/>
      <c r="BWX74" s="961"/>
      <c r="BWY74" s="961"/>
      <c r="BWZ74" s="961"/>
      <c r="BXA74" s="962"/>
      <c r="BXB74" s="961"/>
      <c r="BXC74" s="961"/>
      <c r="BXD74" s="1583" t="str">
        <f>Dev!$EV$48</f>
        <v>h</v>
      </c>
      <c r="BXE74" s="1584"/>
      <c r="BXF74" s="963"/>
      <c r="BXG74" s="265"/>
      <c r="BXH74" s="265"/>
      <c r="BXI74" s="1124"/>
      <c r="BXJ74" s="1124"/>
      <c r="BXK74" s="1124"/>
      <c r="BXL74" s="1124"/>
      <c r="BXM74" s="1124"/>
      <c r="BXN74" s="1124"/>
      <c r="BXO74" s="1124"/>
      <c r="BXP74" s="1124"/>
      <c r="BXQ74" s="1124"/>
      <c r="BXR74" s="1124"/>
      <c r="BXS74" s="1124"/>
      <c r="BXT74" s="1124"/>
      <c r="BXU74" s="1124"/>
      <c r="BXV74" s="1124"/>
      <c r="BXW74" s="1124"/>
      <c r="BXX74" s="1124"/>
      <c r="BXY74" s="1124"/>
      <c r="BXZ74" s="1124"/>
      <c r="BYA74" s="1124"/>
      <c r="BYB74" s="1124"/>
      <c r="BYC74" s="1124"/>
      <c r="BYD74" s="1124"/>
      <c r="BYE74" s="1124"/>
      <c r="BYF74" s="1124"/>
      <c r="BYG74" s="1124"/>
      <c r="BYH74" s="1124"/>
      <c r="BYI74" s="959"/>
      <c r="BYJ74" s="1576" t="str">
        <f>Dev!$CZ$48</f>
        <v>a</v>
      </c>
      <c r="BYK74" s="1577"/>
      <c r="BYL74" s="977"/>
      <c r="BYM74" s="604"/>
      <c r="BYN74" s="605"/>
      <c r="BYO74" s="978"/>
      <c r="BYP74" s="1576" t="str">
        <f>Dev!$DF$48</f>
        <v>cp</v>
      </c>
      <c r="BYQ74" s="1577"/>
      <c r="BYR74" s="977"/>
      <c r="BYS74" s="1576" t="str">
        <f>Dev!$DI$48</f>
        <v>b</v>
      </c>
      <c r="BYT74" s="1577"/>
      <c r="BYU74" s="976"/>
      <c r="BYV74" s="959"/>
      <c r="BYW74" s="1618" t="str">
        <f>Dev!$EM$48</f>
        <v>g</v>
      </c>
      <c r="BYX74" s="1619"/>
      <c r="BYY74" s="961"/>
      <c r="BYZ74" s="961"/>
      <c r="BZA74" s="961"/>
      <c r="BZB74" s="961"/>
      <c r="BZC74" s="962"/>
      <c r="BZD74" s="961"/>
      <c r="BZE74" s="961"/>
      <c r="BZF74" s="1583" t="str">
        <f>Dev!$EV$48</f>
        <v>h</v>
      </c>
      <c r="BZG74" s="1584"/>
      <c r="BZH74" s="963"/>
      <c r="BZI74" s="265"/>
      <c r="BZJ74" s="265"/>
      <c r="BZK74" s="1124"/>
      <c r="BZL74" s="1124"/>
      <c r="BZM74" s="1124"/>
      <c r="BZN74" s="1124"/>
      <c r="BZO74" s="1124"/>
      <c r="BZP74" s="1124"/>
      <c r="BZQ74" s="1124"/>
      <c r="BZR74" s="1124"/>
      <c r="BZS74" s="1124"/>
      <c r="BZT74" s="1124"/>
      <c r="BZU74" s="1124"/>
      <c r="BZV74" s="1124"/>
      <c r="BZW74" s="1124"/>
      <c r="BZX74" s="1124"/>
      <c r="BZY74" s="1124"/>
      <c r="BZZ74" s="1124"/>
      <c r="CAA74" s="1124"/>
      <c r="CAB74" s="1124"/>
      <c r="CAC74" s="1124"/>
      <c r="CAD74" s="1124"/>
      <c r="CAE74" s="1124"/>
      <c r="CAF74" s="1124"/>
      <c r="CAG74" s="1124"/>
      <c r="CAH74" s="1124"/>
      <c r="CAI74" s="1124"/>
      <c r="CAJ74" s="1124"/>
      <c r="CAK74" s="959"/>
      <c r="CAL74" s="1576" t="str">
        <f>Dev!$CZ$48</f>
        <v>a</v>
      </c>
      <c r="CAM74" s="1577"/>
      <c r="CAN74" s="977"/>
      <c r="CAO74" s="604"/>
      <c r="CAP74" s="605"/>
      <c r="CAQ74" s="978"/>
      <c r="CAR74" s="1576" t="str">
        <f>Dev!$DF$48</f>
        <v>cp</v>
      </c>
      <c r="CAS74" s="1577"/>
      <c r="CAT74" s="977"/>
      <c r="CAU74" s="1576" t="str">
        <f>Dev!$DI$48</f>
        <v>b</v>
      </c>
      <c r="CAV74" s="1577"/>
      <c r="CAW74" s="976"/>
      <c r="CAX74" s="959"/>
      <c r="CAY74" s="1618" t="str">
        <f>Dev!$EM$48</f>
        <v>g</v>
      </c>
      <c r="CAZ74" s="1619"/>
      <c r="CBA74" s="961"/>
      <c r="CBB74" s="961"/>
      <c r="CBC74" s="961"/>
      <c r="CBD74" s="961"/>
      <c r="CBE74" s="962"/>
      <c r="CBF74" s="961"/>
      <c r="CBG74" s="961"/>
      <c r="CBH74" s="1583" t="str">
        <f>Dev!$EV$48</f>
        <v>h</v>
      </c>
      <c r="CBI74" s="1584"/>
      <c r="CBJ74" s="963"/>
      <c r="CBK74" s="265"/>
      <c r="CBL74" s="265"/>
      <c r="CBM74" s="1124"/>
      <c r="CBN74" s="1124"/>
      <c r="CBO74" s="1124"/>
      <c r="CBP74" s="1124"/>
      <c r="CBQ74" s="1124"/>
      <c r="CBR74" s="1124"/>
      <c r="CBS74" s="1124"/>
      <c r="CBT74" s="1124"/>
      <c r="CBU74" s="1124"/>
      <c r="CBV74" s="1124"/>
      <c r="CBW74" s="1124"/>
      <c r="CBX74" s="1124"/>
      <c r="CBY74" s="1124"/>
      <c r="CBZ74" s="1124"/>
      <c r="CCA74" s="1124"/>
      <c r="CCB74" s="1124"/>
      <c r="CCC74" s="1124"/>
      <c r="CCD74" s="1124"/>
      <c r="CCE74" s="1124"/>
      <c r="CCF74" s="1124"/>
      <c r="CCG74" s="1124"/>
      <c r="CCH74" s="1124"/>
      <c r="CCI74" s="1124"/>
      <c r="CCJ74" s="1124"/>
      <c r="CCK74" s="1124"/>
      <c r="CCL74" s="1124"/>
      <c r="CCM74" s="959"/>
      <c r="CCN74" s="1576" t="str">
        <f>Dev!$CZ$48</f>
        <v>a</v>
      </c>
      <c r="CCO74" s="1577"/>
      <c r="CCP74" s="977"/>
      <c r="CCQ74" s="604"/>
      <c r="CCR74" s="605"/>
      <c r="CCS74" s="978"/>
      <c r="CCT74" s="1576" t="str">
        <f>Dev!$DF$48</f>
        <v>cp</v>
      </c>
      <c r="CCU74" s="1577"/>
      <c r="CCV74" s="977"/>
      <c r="CCW74" s="1576" t="str">
        <f>Dev!$DI$48</f>
        <v>b</v>
      </c>
      <c r="CCX74" s="1577"/>
      <c r="CCY74" s="976"/>
      <c r="CCZ74" s="959"/>
      <c r="CDA74" s="1618" t="str">
        <f>Dev!$EM$48</f>
        <v>g</v>
      </c>
      <c r="CDB74" s="1619"/>
      <c r="CDC74" s="961"/>
      <c r="CDD74" s="961"/>
      <c r="CDE74" s="961"/>
      <c r="CDF74" s="961"/>
      <c r="CDG74" s="962"/>
      <c r="CDH74" s="961"/>
      <c r="CDI74" s="961"/>
      <c r="CDJ74" s="1583" t="str">
        <f>Dev!$EV$48</f>
        <v>h</v>
      </c>
      <c r="CDK74" s="1584"/>
      <c r="CDL74" s="963"/>
      <c r="CDM74" s="265"/>
      <c r="CDN74" s="265"/>
      <c r="CDO74" s="1124"/>
      <c r="CDP74" s="1124"/>
      <c r="CDQ74" s="1124"/>
      <c r="CDR74" s="1124"/>
      <c r="CDS74" s="1124"/>
      <c r="CDT74" s="1124"/>
      <c r="CDU74" s="1124"/>
      <c r="CDV74" s="1124"/>
      <c r="CDW74" s="1124"/>
      <c r="CDX74" s="1124"/>
      <c r="CDY74" s="1124"/>
      <c r="CDZ74" s="1124"/>
      <c r="CEA74" s="1124"/>
      <c r="CEB74" s="1124"/>
      <c r="CEC74" s="1124"/>
      <c r="CED74" s="1124"/>
      <c r="CEE74" s="1124"/>
      <c r="CEF74" s="1124"/>
      <c r="CEG74" s="1124"/>
      <c r="CEH74" s="1124"/>
      <c r="CEI74" s="1124"/>
      <c r="CEJ74" s="1124"/>
      <c r="CEK74" s="1124"/>
      <c r="CEL74" s="1124"/>
      <c r="CEM74" s="1124"/>
      <c r="CEN74" s="1124"/>
      <c r="CEO74" s="959"/>
      <c r="CEP74" s="1576" t="str">
        <f>Dev!$CZ$48</f>
        <v>a</v>
      </c>
      <c r="CEQ74" s="1577"/>
      <c r="CER74" s="977"/>
      <c r="CES74" s="604"/>
      <c r="CET74" s="605"/>
      <c r="CEU74" s="978"/>
      <c r="CEV74" s="1576" t="str">
        <f>Dev!$DF$48</f>
        <v>cp</v>
      </c>
      <c r="CEW74" s="1577"/>
      <c r="CEX74" s="977"/>
      <c r="CEY74" s="1576" t="str">
        <f>Dev!$DI$48</f>
        <v>b</v>
      </c>
      <c r="CEZ74" s="1577"/>
      <c r="CFA74" s="976"/>
      <c r="CFB74" s="959"/>
      <c r="CFC74" s="1618" t="str">
        <f>Dev!$EM$48</f>
        <v>g</v>
      </c>
      <c r="CFD74" s="1619"/>
      <c r="CFE74" s="961"/>
      <c r="CFF74" s="961"/>
      <c r="CFG74" s="961"/>
      <c r="CFH74" s="961"/>
      <c r="CFI74" s="962"/>
      <c r="CFJ74" s="961"/>
      <c r="CFK74" s="961"/>
      <c r="CFL74" s="1583" t="str">
        <f>Dev!$EV$48</f>
        <v>h</v>
      </c>
      <c r="CFM74" s="1584"/>
      <c r="CFN74" s="963"/>
      <c r="CFO74" s="265"/>
      <c r="CFP74" s="265"/>
      <c r="CFQ74" s="1124"/>
      <c r="CFR74" s="1124"/>
      <c r="CFS74" s="1124"/>
      <c r="CFT74" s="1124"/>
      <c r="CFU74" s="1124"/>
      <c r="CFV74" s="1124"/>
      <c r="CFW74" s="1124"/>
      <c r="CFX74" s="1124"/>
      <c r="CFY74" s="1124"/>
      <c r="CFZ74" s="1124"/>
      <c r="CGA74" s="1124"/>
      <c r="CGB74" s="1124"/>
      <c r="CGC74" s="1124"/>
      <c r="CGD74" s="1124"/>
      <c r="CGE74" s="1124"/>
      <c r="CGF74" s="1124"/>
      <c r="CGG74" s="1124"/>
      <c r="CGH74" s="1124"/>
      <c r="CGI74" s="1124"/>
      <c r="CGJ74" s="1124"/>
      <c r="CGK74" s="1124"/>
      <c r="CGL74" s="1124"/>
      <c r="CGM74" s="1124"/>
      <c r="CGN74" s="1124"/>
      <c r="CGO74" s="1124"/>
      <c r="CGP74" s="1124"/>
      <c r="CGQ74" s="959"/>
      <c r="CGR74" s="1576" t="str">
        <f>Dev!$CZ$48</f>
        <v>a</v>
      </c>
      <c r="CGS74" s="1577"/>
      <c r="CGT74" s="977"/>
      <c r="CGU74" s="604"/>
      <c r="CGV74" s="605"/>
      <c r="CGW74" s="978"/>
      <c r="CGX74" s="1576" t="str">
        <f>Dev!$DF$48</f>
        <v>cp</v>
      </c>
      <c r="CGY74" s="1577"/>
      <c r="CGZ74" s="977"/>
      <c r="CHA74" s="1576" t="str">
        <f>Dev!$DI$48</f>
        <v>b</v>
      </c>
      <c r="CHB74" s="1577"/>
      <c r="CHC74" s="976"/>
      <c r="CHD74" s="959"/>
      <c r="CHE74" s="1618" t="str">
        <f>Dev!$EM$48</f>
        <v>g</v>
      </c>
      <c r="CHF74" s="1619"/>
      <c r="CHG74" s="961"/>
      <c r="CHH74" s="961"/>
      <c r="CHI74" s="961"/>
      <c r="CHJ74" s="961"/>
      <c r="CHK74" s="962"/>
      <c r="CHL74" s="961"/>
      <c r="CHM74" s="961"/>
      <c r="CHN74" s="1583" t="str">
        <f>Dev!$EV$48</f>
        <v>h</v>
      </c>
      <c r="CHO74" s="1584"/>
      <c r="CHP74" s="963"/>
      <c r="CHQ74" s="265"/>
      <c r="CHR74" s="265"/>
      <c r="CHS74" s="1124"/>
      <c r="CHT74" s="1124"/>
      <c r="CHU74" s="1124"/>
      <c r="CHV74" s="1124"/>
      <c r="CHW74" s="1124"/>
      <c r="CHX74" s="1124"/>
      <c r="CHY74" s="1124"/>
      <c r="CHZ74" s="1124"/>
      <c r="CIA74" s="1124"/>
      <c r="CIB74" s="1124"/>
      <c r="CIC74" s="1124"/>
      <c r="CID74" s="1124"/>
      <c r="CIE74" s="1124"/>
      <c r="CIF74" s="1124"/>
      <c r="CIG74" s="1124"/>
      <c r="CIH74" s="1124"/>
      <c r="CII74" s="1124"/>
      <c r="CIJ74" s="1124"/>
      <c r="CIK74" s="1124"/>
      <c r="CIL74" s="1124"/>
      <c r="CIM74" s="1124"/>
      <c r="CIN74" s="1124"/>
      <c r="CIO74" s="1124"/>
      <c r="CIP74" s="1124"/>
      <c r="CIQ74" s="1124"/>
      <c r="CIR74" s="1124"/>
      <c r="CIS74" s="959"/>
      <c r="CIT74" s="1576" t="str">
        <f>Dev!$CZ$48</f>
        <v>a</v>
      </c>
      <c r="CIU74" s="1577"/>
      <c r="CIV74" s="977"/>
      <c r="CIW74" s="604"/>
      <c r="CIX74" s="605"/>
      <c r="CIY74" s="978"/>
      <c r="CIZ74" s="1576" t="str">
        <f>Dev!$DF$48</f>
        <v>cp</v>
      </c>
      <c r="CJA74" s="1577"/>
      <c r="CJB74" s="977"/>
      <c r="CJC74" s="1576" t="str">
        <f>Dev!$DI$48</f>
        <v>b</v>
      </c>
      <c r="CJD74" s="1577"/>
      <c r="CJE74" s="976"/>
      <c r="CJF74" s="959"/>
      <c r="CJG74" s="1618" t="str">
        <f>Dev!$EM$48</f>
        <v>g</v>
      </c>
      <c r="CJH74" s="1619"/>
      <c r="CJI74" s="961"/>
      <c r="CJJ74" s="961"/>
      <c r="CJK74" s="961"/>
      <c r="CJL74" s="961"/>
      <c r="CJM74" s="962"/>
      <c r="CJN74" s="961"/>
      <c r="CJO74" s="961"/>
      <c r="CJP74" s="1583" t="str">
        <f>Dev!$EV$48</f>
        <v>h</v>
      </c>
      <c r="CJQ74" s="1584"/>
      <c r="CJR74" s="963"/>
      <c r="CJS74" s="265"/>
      <c r="CJT74" s="265"/>
      <c r="CJU74" s="1124"/>
      <c r="CJV74" s="1124"/>
      <c r="CJW74" s="1124"/>
      <c r="CJX74" s="1124"/>
      <c r="CJY74" s="1124"/>
      <c r="CJZ74" s="1124"/>
      <c r="CKA74" s="1124"/>
      <c r="CKB74" s="1124"/>
      <c r="CKC74" s="1124"/>
      <c r="CKD74" s="1124"/>
      <c r="CKE74" s="1124"/>
      <c r="CKF74" s="1124"/>
      <c r="CKG74" s="1124"/>
      <c r="CKH74" s="1124"/>
      <c r="CKI74" s="1124"/>
      <c r="CKJ74" s="1124"/>
      <c r="CKK74" s="1124"/>
      <c r="CKL74" s="1124"/>
      <c r="CKM74" s="1124"/>
      <c r="CKN74" s="1124"/>
      <c r="CKO74" s="1124"/>
      <c r="CKP74" s="1124"/>
      <c r="CKQ74" s="1124"/>
      <c r="CKR74" s="1124"/>
      <c r="CKS74" s="1124"/>
      <c r="CKT74" s="1124"/>
      <c r="CKU74" s="959"/>
      <c r="CKV74" s="1576" t="str">
        <f>Dev!$CZ$48</f>
        <v>a</v>
      </c>
      <c r="CKW74" s="1577"/>
      <c r="CKX74" s="977"/>
      <c r="CKY74" s="604"/>
      <c r="CKZ74" s="605"/>
      <c r="CLA74" s="978"/>
      <c r="CLB74" s="1576" t="str">
        <f>Dev!$DF$48</f>
        <v>cp</v>
      </c>
      <c r="CLC74" s="1577"/>
      <c r="CLD74" s="977"/>
      <c r="CLE74" s="1576" t="str">
        <f>Dev!$DI$48</f>
        <v>b</v>
      </c>
      <c r="CLF74" s="1577"/>
      <c r="CLG74" s="976"/>
      <c r="CLH74" s="959"/>
      <c r="CLI74" s="1618" t="str">
        <f>Dev!$EM$48</f>
        <v>g</v>
      </c>
      <c r="CLJ74" s="1619"/>
      <c r="CLK74" s="961"/>
      <c r="CLL74" s="961"/>
      <c r="CLM74" s="961"/>
      <c r="CLN74" s="961"/>
      <c r="CLO74" s="962"/>
      <c r="CLP74" s="961"/>
      <c r="CLQ74" s="961"/>
      <c r="CLR74" s="1583" t="str">
        <f>Dev!$EV$48</f>
        <v>h</v>
      </c>
      <c r="CLS74" s="1584"/>
      <c r="CLT74" s="963"/>
      <c r="CLU74" s="265"/>
      <c r="CLV74" s="265"/>
      <c r="CLW74" s="1124"/>
      <c r="CLX74" s="1124"/>
      <c r="CLY74" s="1124"/>
      <c r="CLZ74" s="1124"/>
      <c r="CMA74" s="1124"/>
      <c r="CMB74" s="1124"/>
      <c r="CMC74" s="1124"/>
      <c r="CMD74" s="1124"/>
      <c r="CME74" s="1124"/>
      <c r="CMF74" s="1124"/>
      <c r="CMG74" s="1124"/>
      <c r="CMH74" s="1124"/>
      <c r="CMI74" s="1124"/>
      <c r="CMJ74" s="1124"/>
      <c r="CMK74" s="1124"/>
      <c r="CML74" s="1124"/>
      <c r="CMM74" s="1124"/>
      <c r="CMN74" s="1124"/>
      <c r="CMO74" s="1124"/>
      <c r="CMP74" s="1124"/>
      <c r="CMQ74" s="1124"/>
      <c r="CMR74" s="1124"/>
      <c r="CMS74" s="1124"/>
      <c r="CMT74" s="1124"/>
      <c r="CMU74" s="1124"/>
      <c r="CMV74" s="1124"/>
      <c r="CMW74" s="959"/>
      <c r="CMX74" s="1576" t="str">
        <f>Dev!$CZ$48</f>
        <v>a</v>
      </c>
      <c r="CMY74" s="1577"/>
      <c r="CMZ74" s="977"/>
      <c r="CNA74" s="604"/>
      <c r="CNB74" s="605"/>
      <c r="CNC74" s="978"/>
      <c r="CND74" s="1576" t="str">
        <f>Dev!$DF$48</f>
        <v>cp</v>
      </c>
      <c r="CNE74" s="1577"/>
      <c r="CNF74" s="977"/>
      <c r="CNG74" s="1576" t="str">
        <f>Dev!$DI$48</f>
        <v>b</v>
      </c>
      <c r="CNH74" s="1577"/>
      <c r="CNI74" s="976"/>
      <c r="CNJ74" s="959"/>
      <c r="CNK74" s="1618" t="str">
        <f>Dev!$EM$48</f>
        <v>g</v>
      </c>
      <c r="CNL74" s="1619"/>
      <c r="CNM74" s="961"/>
      <c r="CNN74" s="961"/>
      <c r="CNO74" s="961"/>
      <c r="CNP74" s="961"/>
      <c r="CNQ74" s="962"/>
      <c r="CNR74" s="961"/>
      <c r="CNS74" s="961"/>
      <c r="CNT74" s="1583" t="str">
        <f>Dev!$EV$48</f>
        <v>h</v>
      </c>
      <c r="CNU74" s="1584"/>
      <c r="CNV74" s="963"/>
      <c r="CNW74" s="265"/>
      <c r="CNX74" s="265"/>
      <c r="CNY74" s="1124"/>
      <c r="CNZ74" s="1124"/>
      <c r="COA74" s="1124"/>
      <c r="COB74" s="1124"/>
      <c r="COC74" s="1124"/>
      <c r="COD74" s="1124"/>
      <c r="COE74" s="1124"/>
      <c r="COF74" s="1124"/>
      <c r="COG74" s="1124"/>
      <c r="COH74" s="1124"/>
      <c r="COI74" s="1124"/>
      <c r="COJ74" s="1124"/>
      <c r="COK74" s="1124"/>
      <c r="COL74" s="1124"/>
      <c r="COM74" s="1124"/>
      <c r="CON74" s="1124"/>
      <c r="COO74" s="1124"/>
      <c r="COP74" s="1124"/>
      <c r="COQ74" s="1124"/>
      <c r="COR74" s="1124"/>
      <c r="COS74" s="1124"/>
      <c r="COT74" s="1124"/>
      <c r="COU74" s="1124"/>
      <c r="COV74" s="1124"/>
      <c r="COW74" s="1124"/>
      <c r="COX74" s="1124"/>
      <c r="COY74" s="959"/>
      <c r="COZ74" s="1576" t="str">
        <f>Dev!$CZ$48</f>
        <v>a</v>
      </c>
      <c r="CPA74" s="1577"/>
      <c r="CPB74" s="977"/>
      <c r="CPC74" s="604"/>
      <c r="CPD74" s="605"/>
      <c r="CPE74" s="978"/>
      <c r="CPF74" s="1576" t="str">
        <f>Dev!$DF$48</f>
        <v>cp</v>
      </c>
      <c r="CPG74" s="1577"/>
      <c r="CPH74" s="977"/>
      <c r="CPI74" s="1576" t="str">
        <f>Dev!$DI$48</f>
        <v>b</v>
      </c>
      <c r="CPJ74" s="1577"/>
      <c r="CPK74" s="976"/>
      <c r="CPL74" s="959"/>
      <c r="CPM74" s="1618" t="str">
        <f>Dev!$EM$48</f>
        <v>g</v>
      </c>
      <c r="CPN74" s="1619"/>
      <c r="CPO74" s="961"/>
      <c r="CPP74" s="961"/>
      <c r="CPQ74" s="961"/>
      <c r="CPR74" s="961"/>
      <c r="CPS74" s="962"/>
      <c r="CPT74" s="961"/>
      <c r="CPU74" s="961"/>
      <c r="CPV74" s="1583" t="str">
        <f>Dev!$EV$48</f>
        <v>h</v>
      </c>
      <c r="CPW74" s="1584"/>
      <c r="CPX74" s="963"/>
      <c r="CPY74" s="265"/>
      <c r="CPZ74" s="265"/>
      <c r="CQA74" s="1124"/>
      <c r="CQB74" s="1124"/>
      <c r="CQC74" s="1124"/>
      <c r="CQD74" s="1124"/>
      <c r="CQE74" s="1124"/>
      <c r="CQF74" s="1124"/>
      <c r="CQG74" s="1124"/>
      <c r="CQH74" s="1124"/>
      <c r="CQI74" s="1124"/>
      <c r="CQJ74" s="1124"/>
      <c r="CQK74" s="1124"/>
      <c r="CQL74" s="1124"/>
      <c r="CQM74" s="1124"/>
      <c r="CQN74" s="1124"/>
      <c r="CQO74" s="1124"/>
      <c r="CQP74" s="1124"/>
      <c r="CQQ74" s="1124"/>
      <c r="CQR74" s="1124"/>
      <c r="CQS74" s="1124"/>
      <c r="CQT74" s="1124"/>
      <c r="CQU74" s="1124"/>
      <c r="CQV74" s="1124"/>
      <c r="CQW74" s="1124"/>
      <c r="CQX74" s="1124"/>
      <c r="CQY74" s="1124"/>
      <c r="CQZ74" s="1124"/>
      <c r="CRA74" s="959"/>
      <c r="CRB74" s="1576" t="str">
        <f>Dev!$CZ$48</f>
        <v>a</v>
      </c>
      <c r="CRC74" s="1577"/>
      <c r="CRD74" s="977"/>
      <c r="CRE74" s="604"/>
      <c r="CRF74" s="605"/>
      <c r="CRG74" s="978"/>
      <c r="CRH74" s="1576" t="str">
        <f>Dev!$DF$48</f>
        <v>cp</v>
      </c>
      <c r="CRI74" s="1577"/>
      <c r="CRJ74" s="977"/>
      <c r="CRK74" s="1576" t="str">
        <f>Dev!$DI$48</f>
        <v>b</v>
      </c>
      <c r="CRL74" s="1577"/>
      <c r="CRM74" s="976"/>
      <c r="CRN74" s="959"/>
      <c r="CRO74" s="1618" t="str">
        <f>Dev!$EM$48</f>
        <v>g</v>
      </c>
      <c r="CRP74" s="1619"/>
      <c r="CRQ74" s="961"/>
      <c r="CRR74" s="961"/>
      <c r="CRS74" s="961"/>
      <c r="CRT74" s="961"/>
      <c r="CRU74" s="962"/>
      <c r="CRV74" s="961"/>
      <c r="CRW74" s="961"/>
      <c r="CRX74" s="1583" t="str">
        <f>Dev!$EV$48</f>
        <v>h</v>
      </c>
      <c r="CRY74" s="1584"/>
      <c r="CRZ74" s="963"/>
      <c r="CSA74" s="265"/>
      <c r="CSB74" s="265"/>
      <c r="CSC74" s="1124"/>
      <c r="CSD74" s="1124"/>
      <c r="CSE74" s="1124"/>
      <c r="CSF74" s="1124"/>
      <c r="CSG74" s="1124"/>
      <c r="CSH74" s="1124"/>
      <c r="CSI74" s="1124"/>
      <c r="CSJ74" s="1124"/>
      <c r="CSK74" s="1124"/>
      <c r="CSL74" s="1124"/>
      <c r="CSM74" s="1124"/>
      <c r="CSN74" s="1124"/>
      <c r="CSO74" s="1124"/>
      <c r="CSP74" s="1124"/>
      <c r="CSQ74" s="1124"/>
      <c r="CSR74" s="1124"/>
      <c r="CSS74" s="1124"/>
      <c r="CST74" s="1124"/>
      <c r="CSU74" s="1124"/>
      <c r="CSV74" s="1124"/>
      <c r="CSW74" s="1124"/>
      <c r="CSX74" s="1124"/>
      <c r="CSY74" s="1124"/>
      <c r="CSZ74" s="1124"/>
      <c r="CTA74" s="1124"/>
      <c r="CTB74" s="1124"/>
      <c r="CTC74" s="959"/>
      <c r="CTD74" s="1576" t="str">
        <f>Dev!$CZ$48</f>
        <v>a</v>
      </c>
      <c r="CTE74" s="1577"/>
      <c r="CTF74" s="977"/>
      <c r="CTG74" s="604"/>
      <c r="CTH74" s="605"/>
      <c r="CTI74" s="978"/>
      <c r="CTJ74" s="1576" t="str">
        <f>Dev!$DF$48</f>
        <v>cp</v>
      </c>
      <c r="CTK74" s="1577"/>
      <c r="CTL74" s="977"/>
      <c r="CTM74" s="1576" t="str">
        <f>Dev!$DI$48</f>
        <v>b</v>
      </c>
      <c r="CTN74" s="1577"/>
      <c r="CTO74" s="976"/>
      <c r="CTP74" s="959"/>
      <c r="CTQ74" s="1618" t="str">
        <f>Dev!$EM$48</f>
        <v>g</v>
      </c>
      <c r="CTR74" s="1619"/>
      <c r="CTS74" s="961"/>
      <c r="CTT74" s="961"/>
      <c r="CTU74" s="961"/>
      <c r="CTV74" s="961"/>
      <c r="CTW74" s="962"/>
      <c r="CTX74" s="961"/>
      <c r="CTY74" s="961"/>
      <c r="CTZ74" s="1583" t="str">
        <f>Dev!$EV$48</f>
        <v>h</v>
      </c>
      <c r="CUA74" s="1584"/>
      <c r="CUB74" s="963"/>
      <c r="CUC74" s="265"/>
      <c r="CUD74" s="265"/>
      <c r="CUE74" s="1124"/>
      <c r="CUF74" s="1124"/>
      <c r="CUG74" s="1124"/>
      <c r="CUH74" s="1124"/>
      <c r="CUI74" s="1124"/>
      <c r="CUJ74" s="1124"/>
      <c r="CUK74" s="1124"/>
      <c r="CUL74" s="1124"/>
      <c r="CUM74" s="1124"/>
      <c r="CUN74" s="1124"/>
      <c r="CVK74" s="570"/>
      <c r="CVL74" s="1576" t="str">
        <f>Dev!$DM$48</f>
        <v>m</v>
      </c>
      <c r="CVM74" s="1577"/>
      <c r="CVN74" s="259"/>
      <c r="CVO74" s="259"/>
      <c r="CVP74" s="604"/>
      <c r="CVQ74" s="605"/>
      <c r="CVR74" s="260"/>
      <c r="CVS74" s="259"/>
      <c r="CVT74" s="259"/>
      <c r="CVU74" s="1576" t="str">
        <f>Dev!$DV$48</f>
        <v>n</v>
      </c>
      <c r="CVV74" s="1577"/>
      <c r="CVW74" s="263"/>
      <c r="CVX74" s="570"/>
      <c r="CVY74" s="1618" t="str">
        <f>Dev!$EZ$48</f>
        <v>s</v>
      </c>
      <c r="CVZ74" s="1619"/>
      <c r="CWA74" s="261"/>
      <c r="CWB74" s="261"/>
      <c r="CWC74" s="261"/>
      <c r="CWD74" s="261"/>
      <c r="CWE74" s="571"/>
      <c r="CWF74" s="261"/>
      <c r="CWG74" s="261"/>
      <c r="CWH74" s="1583" t="str">
        <f>Dev!$FI$48</f>
        <v>t</v>
      </c>
      <c r="CWI74" s="1584"/>
      <c r="CWJ74" s="572"/>
      <c r="CWK74" s="959"/>
      <c r="CWL74" s="1576" t="str">
        <f>Dev!$CZ$48</f>
        <v>a</v>
      </c>
      <c r="CWM74" s="1577"/>
      <c r="CWN74" s="977"/>
      <c r="CWO74" s="604"/>
      <c r="CWP74" s="605"/>
      <c r="CWQ74" s="978"/>
      <c r="CWR74" s="1576" t="str">
        <f>Dev!$DF$48</f>
        <v>cp</v>
      </c>
      <c r="CWS74" s="1577"/>
      <c r="CWT74" s="977"/>
      <c r="CWU74" s="1576" t="str">
        <f>Dev!$DI$48</f>
        <v>b</v>
      </c>
      <c r="CWV74" s="1577"/>
      <c r="CWW74" s="976"/>
      <c r="CWX74" s="959"/>
      <c r="CWY74" s="1618" t="str">
        <f>Dev!$EM$48</f>
        <v>g</v>
      </c>
      <c r="CWZ74" s="1619"/>
      <c r="CXA74" s="961"/>
      <c r="CXB74" s="961"/>
      <c r="CXC74" s="961"/>
      <c r="CXD74" s="961"/>
      <c r="CXE74" s="962"/>
      <c r="CXF74" s="961"/>
      <c r="CXG74" s="961"/>
      <c r="CXH74" s="1583" t="str">
        <f>Dev!$EV$48</f>
        <v>h</v>
      </c>
      <c r="CXI74" s="1584"/>
      <c r="CXJ74" s="963"/>
      <c r="CZI74" s="570"/>
      <c r="CZJ74" s="1576" t="str">
        <f>Dev!$DM$48</f>
        <v>m</v>
      </c>
      <c r="CZK74" s="1577"/>
      <c r="CZL74" s="1130"/>
      <c r="CZM74" s="1130"/>
      <c r="CZN74" s="604"/>
      <c r="CZO74" s="605"/>
      <c r="CZP74" s="260"/>
      <c r="CZQ74" s="1130"/>
      <c r="CZR74" s="1130"/>
      <c r="CZS74" s="1576" t="str">
        <f>Dev!$DV$48</f>
        <v>n</v>
      </c>
      <c r="CZT74" s="1577"/>
      <c r="CZU74" s="263"/>
      <c r="CZV74" s="570"/>
      <c r="CZW74" s="1618" t="str">
        <f>Dev!$EZ$48</f>
        <v>s</v>
      </c>
      <c r="CZX74" s="1619"/>
      <c r="CZY74" s="261"/>
      <c r="CZZ74" s="261"/>
      <c r="DAA74" s="261"/>
      <c r="DAB74" s="261"/>
      <c r="DAC74" s="571"/>
      <c r="DAD74" s="261"/>
      <c r="DAE74" s="261"/>
      <c r="DAF74" s="1583" t="str">
        <f>Dev!$FI$48</f>
        <v>t</v>
      </c>
      <c r="DAG74" s="1584"/>
      <c r="DAH74" s="572"/>
      <c r="DAI74" s="959"/>
      <c r="DAJ74" s="1576" t="str">
        <f>Dev!$CZ$48</f>
        <v>a</v>
      </c>
      <c r="DAK74" s="1577"/>
      <c r="DAL74" s="977"/>
      <c r="DAM74" s="604"/>
      <c r="DAN74" s="605"/>
      <c r="DAO74" s="978"/>
      <c r="DAP74" s="1576" t="str">
        <f>Dev!$DF$48</f>
        <v>cp</v>
      </c>
      <c r="DAQ74" s="1577"/>
      <c r="DAR74" s="977"/>
      <c r="DAS74" s="1576" t="str">
        <f>Dev!$DI$48</f>
        <v>b</v>
      </c>
      <c r="DAT74" s="1577"/>
      <c r="DAU74" s="976"/>
      <c r="DAV74" s="959"/>
      <c r="DAW74" s="1618" t="str">
        <f>Dev!$EM$48</f>
        <v>g</v>
      </c>
      <c r="DAX74" s="1619"/>
      <c r="DAY74" s="961"/>
      <c r="DAZ74" s="961"/>
      <c r="DBA74" s="961"/>
      <c r="DBB74" s="961"/>
      <c r="DBC74" s="962"/>
      <c r="DBD74" s="961"/>
      <c r="DBE74" s="961"/>
      <c r="DBF74" s="1583" t="str">
        <f>Dev!$EV$48</f>
        <v>h</v>
      </c>
      <c r="DBG74" s="1584"/>
      <c r="DBH74" s="963"/>
      <c r="DBI74" s="265"/>
      <c r="DBJ74" s="265"/>
      <c r="DBK74" s="265"/>
      <c r="DBL74" s="265"/>
      <c r="DBM74" s="265"/>
      <c r="DBN74" s="265"/>
      <c r="DBO74" s="265"/>
      <c r="DBP74" s="265"/>
      <c r="DBQ74" s="265"/>
      <c r="DBR74" s="265"/>
      <c r="DBU74" s="1124"/>
      <c r="DBV74" s="1124"/>
      <c r="DBW74" s="1124"/>
      <c r="DBX74" s="1124"/>
      <c r="DBY74" s="1124"/>
      <c r="DBZ74" s="1124"/>
      <c r="DCA74" s="1124"/>
      <c r="DCB74" s="1124"/>
      <c r="DCC74" s="1124"/>
      <c r="DCD74" s="1124"/>
      <c r="DCE74" s="1124"/>
      <c r="DCF74" s="1124"/>
      <c r="DCG74" s="1124"/>
      <c r="DCH74" s="1124"/>
      <c r="DCI74" s="1124"/>
      <c r="DCJ74" s="1124"/>
      <c r="DCK74" s="1124"/>
      <c r="DCL74" s="1124"/>
      <c r="DCM74" s="1124"/>
      <c r="DCN74" s="1124"/>
      <c r="DCO74" s="1124"/>
      <c r="DCP74" s="1124"/>
      <c r="DCQ74" s="570"/>
      <c r="DCR74" s="1576" t="str">
        <f>Dev!$DM$48</f>
        <v>m</v>
      </c>
      <c r="DCS74" s="1577"/>
      <c r="DCT74" s="1130"/>
      <c r="DCU74" s="1130"/>
      <c r="DCV74" s="604"/>
      <c r="DCW74" s="605"/>
      <c r="DCX74" s="260"/>
      <c r="DCY74" s="1130"/>
      <c r="DCZ74" s="1130"/>
      <c r="DDA74" s="1576" t="str">
        <f>Dev!$DV$48</f>
        <v>n</v>
      </c>
      <c r="DDB74" s="1577"/>
      <c r="DDC74" s="263"/>
      <c r="DDD74" s="570"/>
      <c r="DDE74" s="1618" t="str">
        <f>Dev!$EZ$48</f>
        <v>s</v>
      </c>
      <c r="DDF74" s="1619"/>
      <c r="DDG74" s="261"/>
      <c r="DDH74" s="261"/>
      <c r="DDI74" s="261"/>
      <c r="DDJ74" s="261"/>
      <c r="DDK74" s="571"/>
      <c r="DDL74" s="261"/>
      <c r="DDM74" s="261"/>
      <c r="DDN74" s="1583" t="str">
        <f>Dev!$FI$48</f>
        <v>t</v>
      </c>
      <c r="DDO74" s="1584"/>
      <c r="DDP74" s="572"/>
      <c r="DDQ74" s="959"/>
      <c r="DDR74" s="1576" t="str">
        <f>Dev!$CZ$48</f>
        <v>a</v>
      </c>
      <c r="DDS74" s="1577"/>
      <c r="DDT74" s="977"/>
      <c r="DDU74" s="604"/>
      <c r="DDV74" s="605"/>
      <c r="DDW74" s="978"/>
      <c r="DDX74" s="1576" t="str">
        <f>Dev!$DF$48</f>
        <v>cp</v>
      </c>
      <c r="DDY74" s="1577"/>
      <c r="DDZ74" s="977"/>
      <c r="DEA74" s="1576" t="str">
        <f>Dev!$DI$48</f>
        <v>b</v>
      </c>
      <c r="DEB74" s="1577"/>
      <c r="DEC74" s="976"/>
      <c r="DED74" s="959"/>
      <c r="DEE74" s="1618" t="str">
        <f>Dev!$EM$48</f>
        <v>g</v>
      </c>
      <c r="DEF74" s="1619"/>
      <c r="DEG74" s="961"/>
      <c r="DEH74" s="961"/>
      <c r="DEI74" s="961"/>
      <c r="DEJ74" s="961"/>
      <c r="DEK74" s="962"/>
      <c r="DEL74" s="961"/>
      <c r="DEM74" s="961"/>
      <c r="DEN74" s="1583" t="str">
        <f>Dev!$EV$48</f>
        <v>h</v>
      </c>
      <c r="DEO74" s="1584"/>
      <c r="DEP74" s="963"/>
      <c r="DEQ74" s="265"/>
      <c r="DER74" s="265"/>
      <c r="DES74" s="265"/>
      <c r="DET74" s="265"/>
      <c r="DEU74" s="265"/>
      <c r="DEV74" s="265"/>
      <c r="DEW74" s="265"/>
      <c r="DEX74" s="265"/>
      <c r="DEY74" s="265"/>
      <c r="DEZ74" s="265"/>
      <c r="DFA74" s="1124"/>
      <c r="DFB74" s="1124"/>
      <c r="DFC74" s="1124"/>
      <c r="DFD74" s="1124"/>
      <c r="DFE74" s="1124"/>
      <c r="DFF74" s="1124"/>
      <c r="DFG74" s="1124"/>
      <c r="DFH74" s="1124"/>
      <c r="DFI74" s="1124"/>
      <c r="DFJ74" s="1124"/>
      <c r="DFK74" s="1124"/>
      <c r="DFL74" s="1124"/>
      <c r="DFM74" s="1124"/>
      <c r="DFN74" s="1124"/>
      <c r="DFO74" s="1124"/>
      <c r="DFP74" s="1124"/>
      <c r="DFQ74" s="1124"/>
      <c r="DFR74" s="1124"/>
      <c r="DFS74" s="1124"/>
      <c r="DFT74" s="1124"/>
      <c r="DFU74" s="1124"/>
      <c r="DFV74" s="1124"/>
      <c r="DFW74" s="1124"/>
      <c r="DFX74" s="1124"/>
      <c r="DFY74" s="570"/>
      <c r="DFZ74" s="1576" t="str">
        <f>Dev!$DM$48</f>
        <v>m</v>
      </c>
      <c r="DGA74" s="1577"/>
      <c r="DGB74" s="1130"/>
      <c r="DGC74" s="1130"/>
      <c r="DGD74" s="604"/>
      <c r="DGE74" s="605"/>
      <c r="DGF74" s="260"/>
      <c r="DGG74" s="1130"/>
      <c r="DGH74" s="1130"/>
      <c r="DGI74" s="1576" t="str">
        <f>Dev!$DV$48</f>
        <v>n</v>
      </c>
      <c r="DGJ74" s="1577"/>
      <c r="DGK74" s="263"/>
      <c r="DGL74" s="570"/>
      <c r="DGM74" s="1618" t="str">
        <f>Dev!$EZ$48</f>
        <v>s</v>
      </c>
      <c r="DGN74" s="1619"/>
      <c r="DGO74" s="261"/>
      <c r="DGP74" s="261"/>
      <c r="DGQ74" s="261"/>
      <c r="DGR74" s="261"/>
      <c r="DGS74" s="571"/>
      <c r="DGT74" s="261"/>
      <c r="DGU74" s="261"/>
      <c r="DGV74" s="1583" t="str">
        <f>Dev!$FI$48</f>
        <v>t</v>
      </c>
      <c r="DGW74" s="1584"/>
      <c r="DGX74" s="572"/>
      <c r="DGY74" s="959"/>
      <c r="DGZ74" s="1576" t="str">
        <f>Dev!$CZ$48</f>
        <v>a</v>
      </c>
      <c r="DHA74" s="1577"/>
      <c r="DHB74" s="977"/>
      <c r="DHC74" s="604"/>
      <c r="DHD74" s="605"/>
      <c r="DHE74" s="978"/>
      <c r="DHF74" s="1576" t="str">
        <f>Dev!$DF$48</f>
        <v>cp</v>
      </c>
      <c r="DHG74" s="1577"/>
      <c r="DHH74" s="977"/>
      <c r="DHI74" s="1576" t="str">
        <f>Dev!$DI$48</f>
        <v>b</v>
      </c>
      <c r="DHJ74" s="1577"/>
      <c r="DHK74" s="976"/>
      <c r="DHL74" s="959"/>
      <c r="DHM74" s="1618" t="str">
        <f>Dev!$EM$48</f>
        <v>g</v>
      </c>
      <c r="DHN74" s="1619"/>
      <c r="DHO74" s="961"/>
      <c r="DHP74" s="961"/>
      <c r="DHQ74" s="961"/>
      <c r="DHR74" s="961"/>
      <c r="DHS74" s="962"/>
      <c r="DHT74" s="961"/>
      <c r="DHU74" s="961"/>
      <c r="DHV74" s="1583" t="str">
        <f>Dev!$EV$48</f>
        <v>h</v>
      </c>
      <c r="DHW74" s="1584"/>
      <c r="DHX74" s="963"/>
      <c r="DHY74" s="265"/>
      <c r="DHZ74" s="265"/>
      <c r="DIA74" s="265"/>
      <c r="DIB74" s="265"/>
      <c r="DIC74" s="265"/>
      <c r="DID74" s="265"/>
      <c r="DIE74" s="265"/>
      <c r="DIF74" s="265"/>
      <c r="DIG74" s="265"/>
      <c r="DIH74" s="265"/>
      <c r="DII74" s="1124"/>
      <c r="DIJ74" s="1124"/>
      <c r="DIK74" s="1124"/>
      <c r="DIL74" s="1124"/>
      <c r="DIM74" s="1124"/>
      <c r="DIN74" s="1124"/>
      <c r="DIO74" s="1124"/>
      <c r="DIP74" s="1124"/>
      <c r="DIQ74" s="1124"/>
      <c r="DIR74" s="1124"/>
      <c r="DIS74" s="1124"/>
      <c r="DIT74" s="1124"/>
      <c r="DIU74" s="1124"/>
      <c r="DIV74" s="1124"/>
      <c r="DIW74" s="1124"/>
      <c r="DIX74" s="1124"/>
      <c r="DIY74" s="1124"/>
      <c r="DIZ74" s="1124"/>
      <c r="DJA74" s="1124"/>
      <c r="DJB74" s="1124"/>
      <c r="DJC74" s="1124"/>
      <c r="DJD74" s="1124"/>
      <c r="DJE74" s="1124"/>
      <c r="DJF74" s="1124"/>
      <c r="DJG74" s="570"/>
      <c r="DJH74" s="1576" t="str">
        <f>Dev!$DM$48</f>
        <v>m</v>
      </c>
      <c r="DJI74" s="1577"/>
      <c r="DJJ74" s="1130"/>
      <c r="DJK74" s="1130"/>
      <c r="DJL74" s="604"/>
      <c r="DJM74" s="605"/>
      <c r="DJN74" s="260"/>
      <c r="DJO74" s="1130"/>
      <c r="DJP74" s="1130"/>
      <c r="DJQ74" s="1576" t="str">
        <f>Dev!$DV$48</f>
        <v>n</v>
      </c>
      <c r="DJR74" s="1577"/>
      <c r="DJS74" s="263"/>
      <c r="DJT74" s="570"/>
      <c r="DJU74" s="1618" t="str">
        <f>Dev!$EZ$48</f>
        <v>s</v>
      </c>
      <c r="DJV74" s="1619"/>
      <c r="DJW74" s="261"/>
      <c r="DJX74" s="261"/>
      <c r="DJY74" s="261"/>
      <c r="DJZ74" s="261"/>
      <c r="DKA74" s="571"/>
      <c r="DKB74" s="261"/>
      <c r="DKC74" s="261"/>
      <c r="DKD74" s="1583" t="str">
        <f>Dev!$FI$48</f>
        <v>t</v>
      </c>
      <c r="DKE74" s="1584"/>
      <c r="DKF74" s="572"/>
      <c r="DKG74" s="959"/>
      <c r="DKH74" s="1576" t="str">
        <f>Dev!$CZ$48</f>
        <v>a</v>
      </c>
      <c r="DKI74" s="1577"/>
      <c r="DKJ74" s="977"/>
      <c r="DKK74" s="604"/>
      <c r="DKL74" s="605"/>
      <c r="DKM74" s="978"/>
      <c r="DKN74" s="1576" t="str">
        <f>Dev!$DF$48</f>
        <v>cp</v>
      </c>
      <c r="DKO74" s="1577"/>
      <c r="DKP74" s="977"/>
      <c r="DKQ74" s="1576" t="str">
        <f>Dev!$DI$48</f>
        <v>b</v>
      </c>
      <c r="DKR74" s="1577"/>
      <c r="DKS74" s="976"/>
      <c r="DKT74" s="959"/>
      <c r="DKU74" s="1618" t="str">
        <f>Dev!$EM$48</f>
        <v>g</v>
      </c>
      <c r="DKV74" s="1619"/>
      <c r="DKW74" s="961"/>
      <c r="DKX74" s="961"/>
      <c r="DKY74" s="961"/>
      <c r="DKZ74" s="961"/>
      <c r="DLA74" s="962"/>
      <c r="DLB74" s="961"/>
      <c r="DLC74" s="961"/>
      <c r="DLD74" s="1583" t="str">
        <f>Dev!$EV$48</f>
        <v>h</v>
      </c>
      <c r="DLE74" s="1584"/>
      <c r="DLF74" s="963"/>
      <c r="DLG74" s="265"/>
      <c r="DLH74" s="265"/>
      <c r="DLI74" s="265"/>
      <c r="DLJ74" s="265"/>
      <c r="DLK74" s="265"/>
      <c r="DLL74" s="265"/>
      <c r="DLM74" s="265"/>
      <c r="DLN74" s="265"/>
      <c r="DLO74" s="265"/>
      <c r="DLP74" s="265"/>
      <c r="DLQ74" s="1124"/>
      <c r="DLR74" s="1124"/>
      <c r="DMO74" s="570"/>
      <c r="DMP74" s="1576" t="str">
        <f>Dev!$DM$48</f>
        <v>m</v>
      </c>
      <c r="DMQ74" s="1577"/>
      <c r="DMR74" s="259"/>
      <c r="DMS74" s="259"/>
      <c r="DMT74" s="604"/>
      <c r="DMU74" s="605"/>
      <c r="DMV74" s="260"/>
      <c r="DMW74" s="259"/>
      <c r="DMX74" s="259"/>
      <c r="DMY74" s="1576" t="str">
        <f>Dev!$DV$48</f>
        <v>n</v>
      </c>
      <c r="DMZ74" s="1577"/>
      <c r="DNA74" s="263"/>
      <c r="DNB74" s="570"/>
      <c r="DNC74" s="1618" t="str">
        <f>Dev!$EZ$48</f>
        <v>s</v>
      </c>
      <c r="DND74" s="1619"/>
      <c r="DNE74" s="261"/>
      <c r="DNF74" s="261"/>
      <c r="DNG74" s="261"/>
      <c r="DNH74" s="261"/>
      <c r="DNI74" s="571"/>
      <c r="DNJ74" s="261"/>
      <c r="DNK74" s="261"/>
      <c r="DNL74" s="1583" t="str">
        <f>Dev!$FI$48</f>
        <v>t</v>
      </c>
      <c r="DNM74" s="1584"/>
      <c r="DNN74" s="572"/>
      <c r="DNO74" s="959"/>
      <c r="DNP74" s="1576" t="str">
        <f>Dev!$CZ$48</f>
        <v>a</v>
      </c>
      <c r="DNQ74" s="1577"/>
      <c r="DNR74" s="977"/>
      <c r="DNS74" s="604"/>
      <c r="DNT74" s="605"/>
      <c r="DNU74" s="978"/>
      <c r="DNV74" s="1576" t="str">
        <f>Dev!$DF$48</f>
        <v>cp</v>
      </c>
      <c r="DNW74" s="1577"/>
      <c r="DNX74" s="977"/>
      <c r="DNY74" s="1576" t="str">
        <f>Dev!$DI$48</f>
        <v>b</v>
      </c>
      <c r="DNZ74" s="1577"/>
      <c r="DOA74" s="976"/>
      <c r="DOB74" s="959"/>
      <c r="DOC74" s="1618" t="str">
        <f>Dev!$EM$48</f>
        <v>g</v>
      </c>
      <c r="DOD74" s="1619"/>
      <c r="DOE74" s="961"/>
      <c r="DOF74" s="961"/>
      <c r="DOG74" s="961"/>
      <c r="DOH74" s="961"/>
      <c r="DOI74" s="962"/>
      <c r="DOJ74" s="961"/>
      <c r="DOK74" s="961"/>
      <c r="DOL74" s="1583" t="str">
        <f>Dev!$EV$48</f>
        <v>h</v>
      </c>
      <c r="DOM74" s="1584"/>
      <c r="DON74" s="963"/>
      <c r="DOO74" s="265"/>
      <c r="DOP74" s="265"/>
      <c r="DOQ74" s="265"/>
      <c r="DOR74" s="265"/>
      <c r="DOS74" s="265"/>
      <c r="DOT74" s="265"/>
      <c r="DOU74" s="265"/>
      <c r="DOV74" s="265"/>
      <c r="DOW74" s="265"/>
      <c r="DOX74" s="265"/>
      <c r="DOZ74" s="792"/>
      <c r="DPA74" s="792"/>
      <c r="DPB74" s="792"/>
      <c r="DPC74" s="792"/>
      <c r="DPD74" s="792"/>
      <c r="DPE74" s="792"/>
      <c r="DPF74" s="792"/>
      <c r="DPG74" s="792"/>
      <c r="DPH74" s="792"/>
      <c r="DPI74" s="792"/>
      <c r="DPJ74" s="792"/>
      <c r="DPK74" s="792"/>
      <c r="DPL74" s="792"/>
      <c r="DPM74" s="792"/>
      <c r="DPN74" s="792"/>
      <c r="DPO74" s="792"/>
      <c r="DPP74" s="792"/>
      <c r="DPQ74" s="792"/>
      <c r="DPR74" s="792"/>
      <c r="DPS74" s="792"/>
      <c r="DPT74" s="792"/>
      <c r="DPU74" s="792"/>
      <c r="DPV74" s="792"/>
      <c r="DPW74" s="792"/>
      <c r="DPX74" s="792"/>
      <c r="DPY74" s="792"/>
      <c r="DPZ74" s="792"/>
      <c r="DQA74" s="792"/>
      <c r="DQB74" s="792"/>
      <c r="DQC74" s="792"/>
      <c r="DQG74" s="226"/>
      <c r="DQH74" s="226"/>
      <c r="DQI74" s="226"/>
      <c r="DQJ74" s="226"/>
      <c r="DQK74" s="226"/>
      <c r="DQL74" s="226"/>
      <c r="DQM74" s="226"/>
      <c r="DQN74" s="226"/>
      <c r="DQO74" s="226"/>
      <c r="DQP74" s="226"/>
      <c r="DQQ74" s="226"/>
      <c r="DQR74" s="226"/>
      <c r="DQS74" s="226"/>
      <c r="DQT74" s="226"/>
      <c r="DQU74" s="226"/>
      <c r="DQV74" s="226"/>
      <c r="DQW74" s="616"/>
      <c r="DQX74" s="616"/>
      <c r="DQY74" s="226"/>
      <c r="DQZ74" s="226"/>
      <c r="DRA74" s="226"/>
      <c r="DRB74" s="226"/>
      <c r="DRC74" s="226"/>
      <c r="DRD74" s="226"/>
      <c r="DRE74" s="226"/>
      <c r="DRF74" s="226"/>
      <c r="DRG74" s="226"/>
      <c r="DRH74" s="226"/>
      <c r="DRI74" s="226"/>
      <c r="DRJ74" s="226"/>
      <c r="DRK74" s="226"/>
      <c r="DRL74" s="226"/>
      <c r="DRM74" s="959"/>
      <c r="DRN74" s="1576" t="str">
        <f>Dev!$CZ$48</f>
        <v>a</v>
      </c>
      <c r="DRO74" s="1577"/>
      <c r="DRP74" s="977"/>
      <c r="DRQ74" s="604"/>
      <c r="DRR74" s="605"/>
      <c r="DRS74" s="978"/>
      <c r="DRT74" s="1576" t="str">
        <f>Dev!$DF$48</f>
        <v>cp</v>
      </c>
      <c r="DRU74" s="1577"/>
      <c r="DRV74" s="977"/>
      <c r="DRW74" s="1576" t="str">
        <f>Dev!$DI$48</f>
        <v>b</v>
      </c>
      <c r="DRX74" s="1577"/>
      <c r="DRY74" s="976"/>
      <c r="DRZ74" s="959"/>
      <c r="DSA74" s="1618" t="str">
        <f>Dev!$EM$48</f>
        <v>g</v>
      </c>
      <c r="DSB74" s="1619"/>
      <c r="DSC74" s="961"/>
      <c r="DSD74" s="961"/>
      <c r="DSE74" s="961"/>
      <c r="DSF74" s="961"/>
      <c r="DSG74" s="962"/>
      <c r="DSH74" s="961"/>
      <c r="DSI74" s="961"/>
      <c r="DSJ74" s="1583" t="str">
        <f>Dev!$EV$48</f>
        <v>h</v>
      </c>
      <c r="DSK74" s="1584"/>
      <c r="DSL74" s="963"/>
      <c r="DSM74" s="570"/>
      <c r="DSN74" s="1576" t="str">
        <f>Dev!$DM$48</f>
        <v>m</v>
      </c>
      <c r="DSO74" s="1577"/>
      <c r="DSP74" s="259"/>
      <c r="DSQ74" s="259"/>
      <c r="DSR74" s="604"/>
      <c r="DSS74" s="605"/>
      <c r="DST74" s="260"/>
      <c r="DSU74" s="259"/>
      <c r="DSV74" s="259"/>
      <c r="DSW74" s="1576" t="str">
        <f>Dev!$DV$48</f>
        <v>n</v>
      </c>
      <c r="DSX74" s="1577"/>
      <c r="DSY74" s="263"/>
      <c r="DSZ74" s="570"/>
      <c r="DTA74" s="1618" t="str">
        <f>Dev!$EZ$48</f>
        <v>s</v>
      </c>
      <c r="DTB74" s="1619"/>
      <c r="DTC74" s="261"/>
      <c r="DTD74" s="261"/>
      <c r="DTE74" s="261"/>
      <c r="DTF74" s="261"/>
      <c r="DTG74" s="571"/>
      <c r="DTH74" s="261"/>
      <c r="DTI74" s="261"/>
      <c r="DTJ74" s="1583" t="str">
        <f>Dev!$FI$48</f>
        <v>t</v>
      </c>
      <c r="DTK74" s="1584"/>
      <c r="DTL74" s="572"/>
      <c r="DTM74" s="570"/>
      <c r="DTN74" s="1576" t="str">
        <f>Dev!$DZ$48</f>
        <v>aa</v>
      </c>
      <c r="DTO74" s="1577"/>
      <c r="DTP74" s="259"/>
      <c r="DTQ74" s="259"/>
      <c r="DTR74" s="604"/>
      <c r="DTS74" s="605"/>
      <c r="DTT74" s="260"/>
      <c r="DTU74" s="259"/>
      <c r="DTV74" s="259"/>
      <c r="DTW74" s="1576" t="str">
        <f>Dev!$EI$48</f>
        <v>ab</v>
      </c>
      <c r="DTX74" s="1577"/>
      <c r="DTY74" s="263"/>
      <c r="DTZ74" s="264"/>
      <c r="DUA74" s="265"/>
      <c r="DUB74" s="265"/>
      <c r="DUG74" s="265"/>
      <c r="DUJ74" s="265"/>
      <c r="DUK74" s="265"/>
      <c r="DUN74" s="813"/>
      <c r="DUO74" s="813"/>
      <c r="DUP74" s="813"/>
      <c r="DUQ74" s="813"/>
      <c r="DUR74" s="813"/>
      <c r="DUS74" s="813"/>
      <c r="DUT74" s="813"/>
      <c r="DUU74" s="813"/>
      <c r="DWT74" s="1159"/>
      <c r="DWU74" s="1159"/>
      <c r="DWV74" s="1159"/>
      <c r="DWW74" s="1175"/>
      <c r="DWX74" s="1175"/>
      <c r="DWY74" s="1175"/>
      <c r="DWZ74" s="1159"/>
      <c r="DXA74" s="1175"/>
      <c r="DXB74" s="1159"/>
      <c r="DXC74" s="1159"/>
      <c r="DXD74" s="1175"/>
      <c r="DXE74" s="1175"/>
      <c r="DXF74" s="1175"/>
      <c r="DXG74" s="1162"/>
      <c r="DXH74" s="570"/>
      <c r="DXI74" s="1576" t="str">
        <f>Dev!$DM$48</f>
        <v>m</v>
      </c>
      <c r="DXJ74" s="1577"/>
      <c r="DXK74" s="259"/>
      <c r="DXL74" s="259"/>
      <c r="DXM74" s="604"/>
      <c r="DXN74" s="605"/>
      <c r="DXO74" s="260"/>
      <c r="DXP74" s="259"/>
      <c r="DXQ74" s="259"/>
      <c r="DXR74" s="1576" t="str">
        <f>Dev!$DV$48</f>
        <v>n</v>
      </c>
      <c r="DXS74" s="1577"/>
      <c r="DXT74" s="263"/>
      <c r="DXU74" s="570"/>
      <c r="DXV74" s="1618" t="str">
        <f>Dev!$EZ$48</f>
        <v>s</v>
      </c>
      <c r="DXW74" s="1619"/>
      <c r="DXX74" s="261"/>
      <c r="DXY74" s="261"/>
      <c r="DXZ74" s="261"/>
      <c r="DYA74" s="261"/>
      <c r="DYB74" s="571"/>
      <c r="DYC74" s="261"/>
      <c r="DYD74" s="261"/>
      <c r="DYE74" s="1583" t="str">
        <f>Dev!$FI$48</f>
        <v>t</v>
      </c>
      <c r="DYF74" s="1584"/>
      <c r="DYG74" s="572"/>
      <c r="DYH74" s="959"/>
      <c r="DYI74" s="1576" t="str">
        <f>Dev!$CZ$48</f>
        <v>a</v>
      </c>
      <c r="DYJ74" s="1577"/>
      <c r="DYK74" s="977"/>
      <c r="DYL74" s="604"/>
      <c r="DYM74" s="605"/>
      <c r="DYN74" s="978"/>
      <c r="DYO74" s="1576" t="str">
        <f>Dev!$DF$48</f>
        <v>cp</v>
      </c>
      <c r="DYP74" s="1577"/>
      <c r="DYQ74" s="977"/>
      <c r="DYR74" s="1576" t="str">
        <f>Dev!$DI$48</f>
        <v>b</v>
      </c>
      <c r="DYS74" s="1577"/>
      <c r="DYT74" s="976"/>
      <c r="DYU74" s="959"/>
      <c r="DYV74" s="1618" t="str">
        <f>Dev!$EM$48</f>
        <v>g</v>
      </c>
      <c r="DYW74" s="1619"/>
      <c r="DYX74" s="961"/>
      <c r="DYY74" s="961"/>
      <c r="DYZ74" s="961"/>
      <c r="DZA74" s="961"/>
      <c r="DZB74" s="962"/>
      <c r="DZC74" s="961"/>
      <c r="DZD74" s="961"/>
      <c r="DZE74" s="1583" t="str">
        <f>Dev!$EV$48</f>
        <v>h</v>
      </c>
      <c r="DZF74" s="1584"/>
      <c r="DZG74" s="963"/>
      <c r="DZH74" s="265"/>
      <c r="DZI74" s="265"/>
      <c r="DZJ74" s="265"/>
      <c r="DZK74" s="265"/>
      <c r="DZL74" s="265"/>
      <c r="DZM74" s="265"/>
      <c r="DZN74" s="265"/>
      <c r="DZO74" s="265"/>
      <c r="DZP74" s="265"/>
      <c r="DZQ74" s="265"/>
      <c r="EBF74" s="570"/>
      <c r="EBG74" s="1576" t="str">
        <f>Dev!$DM$48</f>
        <v>m</v>
      </c>
      <c r="EBH74" s="1577"/>
      <c r="EBI74" s="259"/>
      <c r="EBJ74" s="259"/>
      <c r="EBK74" s="604"/>
      <c r="EBL74" s="605"/>
      <c r="EBM74" s="260"/>
      <c r="EBN74" s="259"/>
      <c r="EBO74" s="259"/>
      <c r="EBP74" s="1576" t="str">
        <f>Dev!$DV$48</f>
        <v>n</v>
      </c>
      <c r="EBQ74" s="1577"/>
      <c r="EBR74" s="263"/>
      <c r="EBS74" s="570"/>
      <c r="EBT74" s="1618" t="str">
        <f>Dev!$EZ$48</f>
        <v>s</v>
      </c>
      <c r="EBU74" s="1619"/>
      <c r="EBV74" s="261"/>
      <c r="EBW74" s="261"/>
      <c r="EBX74" s="261"/>
      <c r="EBY74" s="261"/>
      <c r="EBZ74" s="571"/>
      <c r="ECA74" s="261"/>
      <c r="ECB74" s="261"/>
      <c r="ECC74" s="1583" t="str">
        <f>Dev!$FI$48</f>
        <v>t</v>
      </c>
      <c r="ECD74" s="1584"/>
      <c r="ECE74" s="572"/>
      <c r="ECF74" s="959"/>
      <c r="ECG74" s="1576" t="str">
        <f>Dev!$CZ$48</f>
        <v>a</v>
      </c>
      <c r="ECH74" s="1577"/>
      <c r="ECI74" s="977"/>
      <c r="ECJ74" s="604"/>
      <c r="ECK74" s="605"/>
      <c r="ECL74" s="978"/>
      <c r="ECM74" s="1576" t="str">
        <f>Dev!$DF$48</f>
        <v>cp</v>
      </c>
      <c r="ECN74" s="1577"/>
      <c r="ECO74" s="977"/>
      <c r="ECP74" s="1576" t="str">
        <f>Dev!$DI$48</f>
        <v>b</v>
      </c>
      <c r="ECQ74" s="1577"/>
      <c r="ECR74" s="976"/>
      <c r="ECS74" s="959"/>
      <c r="ECT74" s="1618" t="str">
        <f>Dev!$EM$48</f>
        <v>g</v>
      </c>
      <c r="ECU74" s="1619"/>
      <c r="ECV74" s="961"/>
      <c r="ECW74" s="961"/>
      <c r="ECX74" s="961"/>
      <c r="ECY74" s="961"/>
      <c r="ECZ74" s="962"/>
      <c r="EDA74" s="961"/>
      <c r="EDB74" s="961"/>
      <c r="EDC74" s="1583" t="str">
        <f>Dev!$EV$48</f>
        <v>h</v>
      </c>
      <c r="EDD74" s="1584"/>
      <c r="EDE74" s="963"/>
      <c r="EDF74" s="570"/>
      <c r="EDG74" s="1576" t="str">
        <f>Dev!$DZ$48</f>
        <v>aa</v>
      </c>
      <c r="EDH74" s="1577"/>
      <c r="EDI74" s="259"/>
      <c r="EDJ74" s="259"/>
      <c r="EDK74" s="604"/>
      <c r="EDL74" s="605"/>
      <c r="EDM74" s="260"/>
      <c r="EDN74" s="259"/>
      <c r="EDO74" s="259"/>
      <c r="EDP74" s="1576" t="str">
        <f>Dev!$EI$48</f>
        <v>ab</v>
      </c>
      <c r="EDQ74" s="1577"/>
      <c r="EDR74" s="263"/>
      <c r="EDS74" s="570"/>
      <c r="EDT74" s="1618" t="str">
        <f>Dev!$FM$48</f>
        <v>ag</v>
      </c>
      <c r="EDU74" s="1619"/>
      <c r="EDV74" s="261"/>
      <c r="EDW74" s="261"/>
      <c r="EDX74" s="261"/>
      <c r="EDY74" s="261"/>
      <c r="EDZ74" s="571"/>
      <c r="EEA74" s="261"/>
      <c r="EEB74" s="261"/>
      <c r="EEC74" s="1583" t="str">
        <f>Dev!$FV$48</f>
        <v>ah</v>
      </c>
      <c r="EED74" s="1584"/>
      <c r="EEE74" s="572"/>
      <c r="EEF74" s="570"/>
      <c r="EEG74" s="1576" t="str">
        <f>Dev!$FZ$48</f>
        <v>am</v>
      </c>
      <c r="EEH74" s="1577"/>
      <c r="EEI74" s="259"/>
      <c r="EEJ74" s="259"/>
      <c r="EEK74" s="604"/>
      <c r="EEL74" s="605"/>
      <c r="EEM74" s="260"/>
      <c r="EEN74" s="259"/>
      <c r="EEO74" s="259"/>
      <c r="EEP74" s="1576" t="str">
        <f>Dev!$GI$48</f>
        <v>an</v>
      </c>
      <c r="EEQ74" s="1577"/>
      <c r="EER74" s="263"/>
      <c r="EES74" s="265"/>
      <c r="EET74" s="265"/>
      <c r="EEU74" s="265"/>
      <c r="EEV74" s="265"/>
      <c r="EEW74" s="265"/>
      <c r="EEX74" s="265"/>
      <c r="EEY74" s="265"/>
      <c r="EEZ74" s="265"/>
      <c r="EFA74" s="265"/>
      <c r="EFB74" s="265"/>
      <c r="EFC74" s="265"/>
      <c r="EFD74" s="265"/>
      <c r="EFE74" s="265"/>
      <c r="EFF74" s="265"/>
      <c r="EFG74" s="265"/>
      <c r="EFH74" s="265"/>
      <c r="EFI74" s="265"/>
      <c r="EFJ74" s="265"/>
      <c r="EFK74" s="265"/>
      <c r="EFL74" s="265"/>
      <c r="EFM74" s="265"/>
      <c r="EFN74" s="265"/>
      <c r="EFO74" s="265"/>
      <c r="EFP74" s="265"/>
      <c r="EFQ74" s="265"/>
      <c r="EFR74" s="265"/>
      <c r="EFS74" s="265"/>
      <c r="EFT74" s="265"/>
      <c r="EFU74" s="265"/>
      <c r="EFV74" s="265"/>
      <c r="EFW74" s="265"/>
      <c r="EFX74" s="265"/>
      <c r="EFY74" s="265"/>
      <c r="EFZ74" s="265"/>
      <c r="EGA74" s="265"/>
      <c r="EGB74" s="265"/>
      <c r="EGC74" s="265"/>
      <c r="EGD74" s="265"/>
      <c r="EGE74" s="265"/>
      <c r="EGF74" s="265"/>
      <c r="EGG74" s="265"/>
      <c r="EGH74" s="265"/>
      <c r="EGI74" s="265"/>
      <c r="EGJ74" s="265"/>
      <c r="EGK74" s="265"/>
      <c r="EGL74" s="265"/>
      <c r="EGM74" s="265"/>
      <c r="EGN74" s="265"/>
      <c r="EGO74" s="265"/>
      <c r="EGP74" s="265"/>
      <c r="EGQ74" s="265"/>
      <c r="EGR74" s="226"/>
      <c r="EGS74" s="226"/>
      <c r="EGT74" s="226"/>
      <c r="EGU74" s="226"/>
      <c r="EGV74" s="226"/>
      <c r="EGW74" s="226"/>
      <c r="EGX74" s="226"/>
      <c r="EGY74" s="226"/>
      <c r="EGZ74" s="226"/>
      <c r="EHA74" s="226"/>
      <c r="EHB74" s="226"/>
      <c r="EHC74" s="226"/>
      <c r="EHD74" s="226"/>
      <c r="EHE74" s="226"/>
      <c r="EHF74" s="226"/>
      <c r="EHG74" s="226"/>
      <c r="EHH74" s="616"/>
      <c r="EHI74" s="616"/>
      <c r="EHJ74" s="226"/>
      <c r="EHK74" s="226"/>
      <c r="EHL74" s="226"/>
      <c r="EHM74" s="226"/>
      <c r="EHN74" s="226"/>
      <c r="EHO74" s="226"/>
      <c r="EHP74" s="226"/>
      <c r="EHQ74" s="226"/>
      <c r="EHR74" s="226"/>
      <c r="EHS74" s="226"/>
      <c r="EHT74" s="226"/>
      <c r="EHU74" s="226"/>
      <c r="EHV74" s="226"/>
      <c r="EHW74" s="226"/>
      <c r="EHX74" s="959"/>
      <c r="EHY74" s="1576" t="str">
        <f>Dev!$CZ$48</f>
        <v>a</v>
      </c>
      <c r="EHZ74" s="1577"/>
      <c r="EIA74" s="977"/>
      <c r="EIB74" s="604"/>
      <c r="EIC74" s="605"/>
      <c r="EID74" s="978"/>
      <c r="EIE74" s="1576" t="str">
        <f>Dev!$DF$48</f>
        <v>cp</v>
      </c>
      <c r="EIF74" s="1577"/>
      <c r="EIG74" s="977"/>
      <c r="EIH74" s="1576" t="str">
        <f>Dev!$DI$48</f>
        <v>b</v>
      </c>
      <c r="EII74" s="1577"/>
      <c r="EIJ74" s="976"/>
      <c r="EIK74" s="959"/>
      <c r="EIL74" s="1618" t="str">
        <f>Dev!$EM$48</f>
        <v>g</v>
      </c>
      <c r="EIM74" s="1619"/>
      <c r="EIN74" s="961"/>
      <c r="EIO74" s="961"/>
      <c r="EIP74" s="961"/>
      <c r="EIQ74" s="961"/>
      <c r="EIR74" s="962"/>
      <c r="EIS74" s="961"/>
      <c r="EIT74" s="961"/>
      <c r="EIU74" s="1583" t="str">
        <f>Dev!$EV$48</f>
        <v>h</v>
      </c>
      <c r="EIV74" s="1584"/>
      <c r="EIW74" s="963"/>
      <c r="EIX74" s="570"/>
      <c r="EIY74" s="1576" t="str">
        <f>Dev!$DM$48</f>
        <v>m</v>
      </c>
      <c r="EIZ74" s="1577"/>
      <c r="EJA74" s="259"/>
      <c r="EJB74" s="259"/>
      <c r="EJC74" s="604"/>
      <c r="EJD74" s="605"/>
      <c r="EJE74" s="260"/>
      <c r="EJF74" s="259"/>
      <c r="EJG74" s="259"/>
      <c r="EJH74" s="1576" t="str">
        <f>Dev!$DV$48</f>
        <v>n</v>
      </c>
      <c r="EJI74" s="1577"/>
      <c r="EJJ74" s="263"/>
      <c r="EJK74" s="570"/>
      <c r="EJL74" s="1618" t="str">
        <f>Dev!$EZ$48</f>
        <v>s</v>
      </c>
      <c r="EJM74" s="1619"/>
      <c r="EJN74" s="261"/>
      <c r="EJO74" s="261"/>
      <c r="EJP74" s="261"/>
      <c r="EJQ74" s="261"/>
      <c r="EJR74" s="571"/>
      <c r="EJS74" s="261"/>
      <c r="EJT74" s="261"/>
      <c r="EJU74" s="1417" t="str">
        <f>Dev!$FI$48</f>
        <v>t</v>
      </c>
      <c r="EJV74" s="1418"/>
      <c r="EJW74" s="276"/>
      <c r="EJX74" s="570"/>
      <c r="EJY74" s="1576" t="str">
        <f>Dev!$DZ$48</f>
        <v>aa</v>
      </c>
      <c r="EJZ74" s="1577"/>
      <c r="EKA74" s="259"/>
      <c r="EKB74" s="259"/>
      <c r="EKC74" s="604"/>
      <c r="EKD74" s="605"/>
      <c r="EKE74" s="260"/>
      <c r="EKF74" s="259"/>
      <c r="EKG74" s="259"/>
      <c r="EKH74" s="1576" t="str">
        <f>Dev!$EI$48</f>
        <v>ab</v>
      </c>
      <c r="EKI74" s="1577"/>
      <c r="EKJ74" s="263"/>
      <c r="ELA74" s="265"/>
      <c r="ELB74" s="265"/>
      <c r="ELC74" s="265"/>
      <c r="ELH74" s="265"/>
      <c r="ELK74" s="265"/>
      <c r="ELL74" s="265"/>
      <c r="EMM74" s="570"/>
      <c r="EMN74" s="1576" t="str">
        <f>Dev!$DM$48</f>
        <v>m</v>
      </c>
      <c r="EMO74" s="1577"/>
      <c r="EMP74" s="259"/>
      <c r="EMQ74" s="259"/>
      <c r="EMR74" s="604"/>
      <c r="EMS74" s="605"/>
      <c r="EMT74" s="260"/>
      <c r="EMU74" s="259"/>
      <c r="EMV74" s="259"/>
      <c r="EMW74" s="1576" t="str">
        <f>Dev!$DV$48</f>
        <v>n</v>
      </c>
      <c r="EMX74" s="1577"/>
      <c r="EMY74" s="263"/>
      <c r="EMZ74" s="570"/>
      <c r="ENA74" s="1618" t="str">
        <f>Dev!$EZ$48</f>
        <v>s</v>
      </c>
      <c r="ENB74" s="1619"/>
      <c r="ENC74" s="261"/>
      <c r="END74" s="261"/>
      <c r="ENE74" s="261"/>
      <c r="ENF74" s="261"/>
      <c r="ENG74" s="571"/>
      <c r="ENH74" s="261"/>
      <c r="ENI74" s="261"/>
      <c r="ENJ74" s="1583" t="str">
        <f>Dev!$FI$48</f>
        <v>t</v>
      </c>
      <c r="ENK74" s="1584"/>
      <c r="ENL74" s="572"/>
      <c r="ENM74" s="959"/>
      <c r="ENN74" s="1576" t="str">
        <f>Dev!$CZ$48</f>
        <v>a</v>
      </c>
      <c r="ENO74" s="1577"/>
      <c r="ENP74" s="977"/>
      <c r="ENQ74" s="604"/>
      <c r="ENR74" s="605"/>
      <c r="ENS74" s="978"/>
      <c r="ENT74" s="1576" t="str">
        <f>Dev!$DF$48</f>
        <v>cp</v>
      </c>
      <c r="ENU74" s="1577"/>
      <c r="ENV74" s="977"/>
      <c r="ENW74" s="1576" t="str">
        <f>Dev!$DI$48</f>
        <v>b</v>
      </c>
      <c r="ENX74" s="1577"/>
      <c r="ENY74" s="976"/>
      <c r="ENZ74" s="959"/>
      <c r="EOA74" s="1618" t="str">
        <f>Dev!$EM$48</f>
        <v>g</v>
      </c>
      <c r="EOB74" s="1619"/>
      <c r="EOC74" s="961"/>
      <c r="EOD74" s="961"/>
      <c r="EOE74" s="961"/>
      <c r="EOF74" s="961"/>
      <c r="EOG74" s="962"/>
      <c r="EOH74" s="961"/>
      <c r="EOI74" s="961"/>
      <c r="EOJ74" s="1583" t="str">
        <f>Dev!$EV$48</f>
        <v>h</v>
      </c>
      <c r="EOK74" s="1584"/>
      <c r="EOL74" s="963"/>
      <c r="EOM74" s="265"/>
      <c r="EON74" s="265"/>
      <c r="EOO74" s="265"/>
      <c r="EOP74" s="265"/>
      <c r="EOQ74" s="265"/>
      <c r="EOR74" s="265"/>
      <c r="EOS74" s="265"/>
      <c r="EOT74" s="265"/>
      <c r="EOU74" s="265"/>
      <c r="EOV74" s="265"/>
      <c r="EOX74" s="792"/>
      <c r="EOY74" s="792"/>
      <c r="EOZ74" s="792"/>
      <c r="EPA74" s="792"/>
      <c r="EPB74" s="792"/>
      <c r="EPC74" s="792"/>
      <c r="EPD74" s="792"/>
      <c r="EPE74" s="792"/>
      <c r="EPF74" s="792"/>
      <c r="EPG74" s="792"/>
      <c r="EPH74" s="792"/>
      <c r="EPI74" s="792"/>
      <c r="EPJ74" s="792"/>
      <c r="EPK74" s="792"/>
      <c r="EPL74" s="792"/>
      <c r="EPM74" s="792"/>
      <c r="EPN74" s="792"/>
      <c r="EPP74" s="265"/>
      <c r="EPQ74" s="265"/>
      <c r="EPS74" s="265"/>
      <c r="EPT74" s="265"/>
      <c r="EQE74" s="959"/>
      <c r="EQF74" s="1576" t="str">
        <f>Dev!$CZ$48</f>
        <v>a</v>
      </c>
      <c r="EQG74" s="1577"/>
      <c r="EQH74" s="977"/>
      <c r="EQI74" s="604"/>
      <c r="EQJ74" s="605"/>
      <c r="EQK74" s="978"/>
      <c r="EQL74" s="1576" t="str">
        <f>Dev!$DF$48</f>
        <v>cp</v>
      </c>
      <c r="EQM74" s="1577"/>
      <c r="EQN74" s="977"/>
      <c r="EQO74" s="1576" t="str">
        <f>Dev!$DI$48</f>
        <v>b</v>
      </c>
      <c r="EQP74" s="1577"/>
      <c r="EQQ74" s="976"/>
      <c r="EQR74" s="959"/>
      <c r="EQS74" s="1618" t="str">
        <f>Dev!$EM$48</f>
        <v>g</v>
      </c>
      <c r="EQT74" s="1619"/>
      <c r="EQU74" s="961"/>
      <c r="EQV74" s="961"/>
      <c r="EQW74" s="961"/>
      <c r="EQX74" s="961"/>
      <c r="EQY74" s="962"/>
      <c r="EQZ74" s="961"/>
      <c r="ERA74" s="961"/>
      <c r="ERB74" s="1583" t="str">
        <f>Dev!$EV$48</f>
        <v>h</v>
      </c>
      <c r="ERC74" s="1584"/>
      <c r="ERD74" s="963"/>
      <c r="ERE74" s="265"/>
      <c r="ERF74" s="265"/>
      <c r="ERG74" s="1124"/>
      <c r="ERH74" s="1124"/>
      <c r="ERI74" s="1124"/>
      <c r="ERJ74" s="1124"/>
      <c r="ERK74" s="1124"/>
      <c r="ERL74" s="1124"/>
      <c r="ERM74" s="1124"/>
      <c r="ERN74" s="1124"/>
      <c r="ERO74" s="1124"/>
      <c r="ERP74" s="1124"/>
      <c r="ERU74" s="271"/>
      <c r="ERV74" s="1664"/>
      <c r="ERW74" s="1664"/>
      <c r="ERX74" s="227"/>
      <c r="ETA74" s="1518"/>
      <c r="ETB74" s="1518"/>
      <c r="ETC74" s="1518"/>
      <c r="ETD74" s="1518"/>
      <c r="ETE74" s="1518"/>
      <c r="ETF74" s="1518"/>
    </row>
    <row r="75" spans="1:3906" ht="15" customHeight="1">
      <c r="B75" s="1518"/>
      <c r="C75" s="1518"/>
      <c r="D75" s="1518"/>
      <c r="E75" s="1518"/>
      <c r="F75" s="1518"/>
      <c r="G75" s="1518"/>
      <c r="J75" s="1310"/>
      <c r="K75" s="1310"/>
      <c r="L75" s="1310"/>
      <c r="M75" s="1310"/>
      <c r="N75" s="1310"/>
      <c r="O75" s="1310"/>
      <c r="P75" s="1310"/>
      <c r="Q75" s="1310"/>
      <c r="R75" s="1310"/>
      <c r="S75" s="1310"/>
      <c r="T75" s="1310"/>
      <c r="U75" s="1310"/>
      <c r="V75" s="1310"/>
      <c r="W75" s="1310"/>
      <c r="X75" s="1310"/>
      <c r="Y75" s="1310"/>
      <c r="Z75" s="1310"/>
      <c r="AA75" s="1310"/>
      <c r="AD75" s="1664"/>
      <c r="AE75" s="1664"/>
      <c r="AF75" s="413"/>
      <c r="BA75" s="952"/>
      <c r="BB75" s="1411"/>
      <c r="BC75" s="1412"/>
      <c r="BD75" s="956"/>
      <c r="BE75" s="606"/>
      <c r="BF75" s="607"/>
      <c r="BG75" s="953"/>
      <c r="BH75" s="1411"/>
      <c r="BI75" s="1412"/>
      <c r="BJ75" s="956"/>
      <c r="BK75" s="1411"/>
      <c r="BL75" s="1412"/>
      <c r="BM75" s="958"/>
      <c r="BN75" s="952"/>
      <c r="BO75" s="1417"/>
      <c r="BP75" s="1418"/>
      <c r="BQ75" s="956"/>
      <c r="BR75" s="956"/>
      <c r="BS75" s="956"/>
      <c r="BT75" s="956"/>
      <c r="BU75" s="953"/>
      <c r="BV75" s="956"/>
      <c r="BW75" s="956"/>
      <c r="BX75" s="1417"/>
      <c r="BY75" s="1418"/>
      <c r="BZ75" s="958"/>
      <c r="CA75" s="265"/>
      <c r="CB75" s="265"/>
      <c r="CM75" s="952"/>
      <c r="CN75" s="1411"/>
      <c r="CO75" s="1412"/>
      <c r="CP75" s="956"/>
      <c r="CQ75" s="606"/>
      <c r="CR75" s="607"/>
      <c r="CS75" s="953"/>
      <c r="CT75" s="1411"/>
      <c r="CU75" s="1412"/>
      <c r="CV75" s="956"/>
      <c r="CW75" s="1411"/>
      <c r="CX75" s="1412"/>
      <c r="CY75" s="958"/>
      <c r="CZ75" s="952"/>
      <c r="DA75" s="1417"/>
      <c r="DB75" s="1418"/>
      <c r="DC75" s="956"/>
      <c r="DD75" s="956"/>
      <c r="DE75" s="956"/>
      <c r="DF75" s="956"/>
      <c r="DG75" s="953"/>
      <c r="DH75" s="956"/>
      <c r="DI75" s="956"/>
      <c r="DJ75" s="1417"/>
      <c r="DK75" s="1418"/>
      <c r="DL75" s="958"/>
      <c r="DM75" s="265"/>
      <c r="DN75" s="265"/>
      <c r="EE75" s="1124"/>
      <c r="EF75" s="1124"/>
      <c r="EG75" s="1124"/>
      <c r="EH75" s="1124"/>
      <c r="EI75" s="1124"/>
      <c r="EJ75" s="1124"/>
      <c r="EK75" s="1124"/>
      <c r="EL75" s="1124"/>
      <c r="EM75" s="1124"/>
      <c r="EN75" s="1124"/>
      <c r="EO75" s="952"/>
      <c r="EP75" s="1411"/>
      <c r="EQ75" s="1412"/>
      <c r="ER75" s="956"/>
      <c r="ES75" s="606"/>
      <c r="ET75" s="607"/>
      <c r="EU75" s="953"/>
      <c r="EV75" s="1411"/>
      <c r="EW75" s="1412"/>
      <c r="EX75" s="956"/>
      <c r="EY75" s="1411"/>
      <c r="EZ75" s="1412"/>
      <c r="FA75" s="958"/>
      <c r="FB75" s="952"/>
      <c r="FC75" s="1417"/>
      <c r="FD75" s="1418"/>
      <c r="FE75" s="956"/>
      <c r="FF75" s="956"/>
      <c r="FG75" s="956"/>
      <c r="FH75" s="956"/>
      <c r="FI75" s="953"/>
      <c r="FJ75" s="956"/>
      <c r="FK75" s="956"/>
      <c r="FL75" s="1417"/>
      <c r="FM75" s="1418"/>
      <c r="FN75" s="958"/>
      <c r="FO75" s="265"/>
      <c r="FP75" s="265"/>
      <c r="FQ75" s="1124"/>
      <c r="FR75" s="1124"/>
      <c r="FS75" s="1124"/>
      <c r="FT75" s="1124"/>
      <c r="FU75" s="1124"/>
      <c r="FV75" s="1124"/>
      <c r="FW75" s="1124"/>
      <c r="FX75" s="1124"/>
      <c r="FY75" s="1124"/>
      <c r="FZ75" s="1124"/>
      <c r="GA75" s="1124"/>
      <c r="GB75" s="1124"/>
      <c r="GC75" s="1124"/>
      <c r="GD75" s="1124"/>
      <c r="GE75" s="1124"/>
      <c r="GF75" s="1124"/>
      <c r="GG75" s="1124"/>
      <c r="GH75" s="1124"/>
      <c r="GI75" s="1124"/>
      <c r="GJ75" s="1124"/>
      <c r="GK75" s="1124"/>
      <c r="GL75" s="1124"/>
      <c r="GM75" s="1124"/>
      <c r="GN75" s="1124"/>
      <c r="GO75" s="1124"/>
      <c r="GP75" s="1124"/>
      <c r="GQ75" s="952"/>
      <c r="GR75" s="1411"/>
      <c r="GS75" s="1412"/>
      <c r="GT75" s="956"/>
      <c r="GU75" s="606"/>
      <c r="GV75" s="607"/>
      <c r="GW75" s="953"/>
      <c r="GX75" s="1411"/>
      <c r="GY75" s="1412"/>
      <c r="GZ75" s="956"/>
      <c r="HA75" s="1411"/>
      <c r="HB75" s="1412"/>
      <c r="HC75" s="958"/>
      <c r="HD75" s="952"/>
      <c r="HE75" s="1417"/>
      <c r="HF75" s="1418"/>
      <c r="HG75" s="956"/>
      <c r="HH75" s="956"/>
      <c r="HI75" s="956"/>
      <c r="HJ75" s="956"/>
      <c r="HK75" s="953"/>
      <c r="HL75" s="956"/>
      <c r="HM75" s="956"/>
      <c r="HN75" s="1417"/>
      <c r="HO75" s="1418"/>
      <c r="HP75" s="958"/>
      <c r="HQ75" s="265"/>
      <c r="HR75" s="265"/>
      <c r="HS75" s="1124"/>
      <c r="HT75" s="1124"/>
      <c r="HU75" s="1124"/>
      <c r="HV75" s="1124"/>
      <c r="HW75" s="1124"/>
      <c r="HX75" s="1124"/>
      <c r="HY75" s="1124"/>
      <c r="HZ75" s="1124"/>
      <c r="IA75" s="1124"/>
      <c r="IB75" s="1124"/>
      <c r="IC75" s="1124"/>
      <c r="ID75" s="1124"/>
      <c r="IE75" s="1124"/>
      <c r="IF75" s="1124"/>
      <c r="IG75" s="1124"/>
      <c r="IH75" s="1124"/>
      <c r="II75" s="1124"/>
      <c r="IJ75" s="1124"/>
      <c r="IK75" s="1124"/>
      <c r="IL75" s="1124"/>
      <c r="IM75" s="1124"/>
      <c r="IN75" s="1124"/>
      <c r="IO75" s="1124"/>
      <c r="IP75" s="1124"/>
      <c r="IQ75" s="1124"/>
      <c r="IR75" s="1124"/>
      <c r="IS75" s="952"/>
      <c r="IT75" s="1411"/>
      <c r="IU75" s="1412"/>
      <c r="IV75" s="956"/>
      <c r="IW75" s="606"/>
      <c r="IX75" s="607"/>
      <c r="IY75" s="953"/>
      <c r="IZ75" s="1411"/>
      <c r="JA75" s="1412"/>
      <c r="JB75" s="956"/>
      <c r="JC75" s="1411"/>
      <c r="JD75" s="1412"/>
      <c r="JE75" s="958"/>
      <c r="JF75" s="952"/>
      <c r="JG75" s="1417"/>
      <c r="JH75" s="1418"/>
      <c r="JI75" s="956"/>
      <c r="JJ75" s="956"/>
      <c r="JK75" s="956"/>
      <c r="JL75" s="956"/>
      <c r="JM75" s="953"/>
      <c r="JN75" s="956"/>
      <c r="JO75" s="956"/>
      <c r="JP75" s="1417"/>
      <c r="JQ75" s="1418"/>
      <c r="JR75" s="958"/>
      <c r="JS75" s="265"/>
      <c r="JT75" s="265"/>
      <c r="JU75" s="1124"/>
      <c r="JV75" s="1124"/>
      <c r="JW75" s="1124"/>
      <c r="JX75" s="1124"/>
      <c r="JY75" s="1124"/>
      <c r="JZ75" s="1124"/>
      <c r="KA75" s="1124"/>
      <c r="KB75" s="1124"/>
      <c r="KC75" s="1124"/>
      <c r="KD75" s="1124"/>
      <c r="KE75" s="1124"/>
      <c r="KF75" s="1124"/>
      <c r="KG75" s="1124"/>
      <c r="KH75" s="1124"/>
      <c r="KI75" s="1124"/>
      <c r="KJ75" s="1124"/>
      <c r="KK75" s="1124"/>
      <c r="KL75" s="1124"/>
      <c r="KM75" s="1124"/>
      <c r="KN75" s="1124"/>
      <c r="KO75" s="1124"/>
      <c r="KP75" s="1124"/>
      <c r="KQ75" s="1124"/>
      <c r="KR75" s="1124"/>
      <c r="KS75" s="1124"/>
      <c r="KT75" s="1124"/>
      <c r="KU75" s="952"/>
      <c r="KV75" s="1411"/>
      <c r="KW75" s="1412"/>
      <c r="KX75" s="956"/>
      <c r="KY75" s="606"/>
      <c r="KZ75" s="607"/>
      <c r="LA75" s="953"/>
      <c r="LB75" s="1411"/>
      <c r="LC75" s="1412"/>
      <c r="LD75" s="956"/>
      <c r="LE75" s="1411"/>
      <c r="LF75" s="1412"/>
      <c r="LG75" s="958"/>
      <c r="LH75" s="952"/>
      <c r="LI75" s="1417"/>
      <c r="LJ75" s="1418"/>
      <c r="LK75" s="956"/>
      <c r="LL75" s="956"/>
      <c r="LM75" s="956"/>
      <c r="LN75" s="956"/>
      <c r="LO75" s="953"/>
      <c r="LP75" s="956"/>
      <c r="LQ75" s="956"/>
      <c r="LR75" s="1417"/>
      <c r="LS75" s="1418"/>
      <c r="LT75" s="958"/>
      <c r="LU75" s="265"/>
      <c r="LV75" s="265"/>
      <c r="LW75" s="1124"/>
      <c r="LX75" s="1124"/>
      <c r="LY75" s="1124"/>
      <c r="LZ75" s="1124"/>
      <c r="MA75" s="1124"/>
      <c r="MB75" s="1124"/>
      <c r="MC75" s="1124"/>
      <c r="MD75" s="1124"/>
      <c r="ME75" s="1124"/>
      <c r="MF75" s="1124"/>
      <c r="MG75" s="1124"/>
      <c r="MH75" s="1124"/>
      <c r="MI75" s="1124"/>
      <c r="MJ75" s="1124"/>
      <c r="MK75" s="1124"/>
      <c r="ML75" s="1124"/>
      <c r="MM75" s="1124"/>
      <c r="MN75" s="1124"/>
      <c r="MO75" s="1124"/>
      <c r="MP75" s="1124"/>
      <c r="MQ75" s="1124"/>
      <c r="MR75" s="1124"/>
      <c r="MS75" s="1124"/>
      <c r="MT75" s="1124"/>
      <c r="MU75" s="1124"/>
      <c r="MV75" s="1124"/>
      <c r="MW75" s="952"/>
      <c r="MX75" s="1411"/>
      <c r="MY75" s="1412"/>
      <c r="MZ75" s="956"/>
      <c r="NA75" s="606"/>
      <c r="NB75" s="607"/>
      <c r="NC75" s="953"/>
      <c r="ND75" s="1411"/>
      <c r="NE75" s="1412"/>
      <c r="NF75" s="956"/>
      <c r="NG75" s="1411"/>
      <c r="NH75" s="1412"/>
      <c r="NI75" s="958"/>
      <c r="NJ75" s="952"/>
      <c r="NK75" s="1417"/>
      <c r="NL75" s="1418"/>
      <c r="NM75" s="956"/>
      <c r="NN75" s="956"/>
      <c r="NO75" s="956"/>
      <c r="NP75" s="956"/>
      <c r="NQ75" s="953"/>
      <c r="NR75" s="956"/>
      <c r="NS75" s="956"/>
      <c r="NT75" s="1417"/>
      <c r="NU75" s="1418"/>
      <c r="NV75" s="958"/>
      <c r="NW75" s="265"/>
      <c r="NX75" s="265"/>
      <c r="NY75" s="1124"/>
      <c r="NZ75" s="1124"/>
      <c r="OA75" s="1124"/>
      <c r="OB75" s="1124"/>
      <c r="OC75" s="1124"/>
      <c r="OD75" s="1124"/>
      <c r="OE75" s="1124"/>
      <c r="OF75" s="1124"/>
      <c r="OG75" s="1124"/>
      <c r="OH75" s="1124"/>
      <c r="OI75" s="952"/>
      <c r="OJ75" s="1411"/>
      <c r="OK75" s="1412"/>
      <c r="OL75" s="956"/>
      <c r="OM75" s="606"/>
      <c r="ON75" s="607"/>
      <c r="OO75" s="953"/>
      <c r="OP75" s="1411"/>
      <c r="OQ75" s="1412"/>
      <c r="OR75" s="956"/>
      <c r="OS75" s="1411"/>
      <c r="OT75" s="1412"/>
      <c r="OU75" s="958"/>
      <c r="OV75" s="952"/>
      <c r="OW75" s="1417"/>
      <c r="OX75" s="1418"/>
      <c r="OY75" s="956"/>
      <c r="OZ75" s="956"/>
      <c r="PA75" s="956"/>
      <c r="PB75" s="956"/>
      <c r="PC75" s="953"/>
      <c r="PD75" s="956"/>
      <c r="PE75" s="956"/>
      <c r="PF75" s="1417"/>
      <c r="PG75" s="1418"/>
      <c r="PH75" s="958"/>
      <c r="PI75" s="265"/>
      <c r="PJ75" s="265"/>
      <c r="PM75" s="1124"/>
      <c r="PN75" s="1124"/>
      <c r="PO75" s="1124"/>
      <c r="PP75" s="1124"/>
      <c r="PQ75" s="1124"/>
      <c r="PR75" s="1124"/>
      <c r="PS75" s="1124"/>
      <c r="PT75" s="1124"/>
      <c r="PU75" s="952"/>
      <c r="PV75" s="1411"/>
      <c r="PW75" s="1412"/>
      <c r="PX75" s="956"/>
      <c r="PY75" s="606"/>
      <c r="PZ75" s="607"/>
      <c r="QA75" s="953"/>
      <c r="QB75" s="1411"/>
      <c r="QC75" s="1412"/>
      <c r="QD75" s="956"/>
      <c r="QE75" s="1411"/>
      <c r="QF75" s="1412"/>
      <c r="QG75" s="958"/>
      <c r="QH75" s="952"/>
      <c r="QI75" s="1417"/>
      <c r="QJ75" s="1418"/>
      <c r="QK75" s="956"/>
      <c r="QL75" s="956"/>
      <c r="QM75" s="956"/>
      <c r="QN75" s="956"/>
      <c r="QO75" s="953"/>
      <c r="QP75" s="956"/>
      <c r="QQ75" s="956"/>
      <c r="QR75" s="1417"/>
      <c r="QS75" s="1418"/>
      <c r="QT75" s="958"/>
      <c r="QU75" s="265"/>
      <c r="QV75" s="265"/>
      <c r="QW75" s="1124"/>
      <c r="QX75" s="1124"/>
      <c r="QY75" s="1124"/>
      <c r="QZ75" s="1124"/>
      <c r="RA75" s="1124"/>
      <c r="RB75" s="1124"/>
      <c r="RC75" s="1124"/>
      <c r="RD75" s="1124"/>
      <c r="RE75" s="1124"/>
      <c r="RF75" s="1124"/>
      <c r="RG75" s="1124"/>
      <c r="RH75" s="1124"/>
      <c r="RI75" s="1124"/>
      <c r="RJ75" s="1124"/>
      <c r="RK75" s="1124"/>
      <c r="RL75" s="1124"/>
      <c r="RM75" s="1124"/>
      <c r="RN75" s="1124"/>
      <c r="RO75" s="1124"/>
      <c r="RP75" s="1124"/>
      <c r="RQ75" s="1124"/>
      <c r="RR75" s="1124"/>
      <c r="RS75" s="1124"/>
      <c r="RT75" s="1124"/>
      <c r="RU75" s="1124"/>
      <c r="RV75" s="1124"/>
      <c r="RW75" s="952"/>
      <c r="RX75" s="1411"/>
      <c r="RY75" s="1412"/>
      <c r="RZ75" s="956"/>
      <c r="SA75" s="606"/>
      <c r="SB75" s="607"/>
      <c r="SC75" s="953"/>
      <c r="SD75" s="1411"/>
      <c r="SE75" s="1412"/>
      <c r="SF75" s="956"/>
      <c r="SG75" s="1411"/>
      <c r="SH75" s="1412"/>
      <c r="SI75" s="958"/>
      <c r="SJ75" s="952"/>
      <c r="SK75" s="1417"/>
      <c r="SL75" s="1418"/>
      <c r="SM75" s="956"/>
      <c r="SN75" s="956"/>
      <c r="SO75" s="956"/>
      <c r="SP75" s="956"/>
      <c r="SQ75" s="953"/>
      <c r="SR75" s="956"/>
      <c r="SS75" s="956"/>
      <c r="ST75" s="1417"/>
      <c r="SU75" s="1418"/>
      <c r="SV75" s="958"/>
      <c r="SW75" s="265"/>
      <c r="SX75" s="265"/>
      <c r="SY75" s="1124"/>
      <c r="SZ75" s="1124"/>
      <c r="TA75" s="1124"/>
      <c r="TB75" s="1124"/>
      <c r="TC75" s="1124"/>
      <c r="TD75" s="1124"/>
      <c r="TE75" s="1124"/>
      <c r="TF75" s="1124"/>
      <c r="TG75" s="1124"/>
      <c r="TH75" s="1124"/>
      <c r="TI75" s="1124"/>
      <c r="TJ75" s="1124"/>
      <c r="TK75" s="1124"/>
      <c r="TL75" s="1124"/>
      <c r="TM75" s="1124"/>
      <c r="TN75" s="1124"/>
      <c r="TO75" s="1124"/>
      <c r="TP75" s="1124"/>
      <c r="TQ75" s="1124"/>
      <c r="TR75" s="1124"/>
      <c r="TS75" s="1124"/>
      <c r="TT75" s="1124"/>
      <c r="TU75" s="1124"/>
      <c r="TV75" s="1124"/>
      <c r="TW75" s="1124"/>
      <c r="TX75" s="1124"/>
      <c r="TY75" s="952"/>
      <c r="TZ75" s="1411"/>
      <c r="UA75" s="1412"/>
      <c r="UB75" s="956"/>
      <c r="UC75" s="606"/>
      <c r="UD75" s="607"/>
      <c r="UE75" s="953"/>
      <c r="UF75" s="1411"/>
      <c r="UG75" s="1412"/>
      <c r="UH75" s="956"/>
      <c r="UI75" s="1411"/>
      <c r="UJ75" s="1412"/>
      <c r="UK75" s="958"/>
      <c r="UL75" s="952"/>
      <c r="UM75" s="1417"/>
      <c r="UN75" s="1418"/>
      <c r="UO75" s="956"/>
      <c r="UP75" s="956"/>
      <c r="UQ75" s="956"/>
      <c r="UR75" s="956"/>
      <c r="US75" s="953"/>
      <c r="UT75" s="956"/>
      <c r="UU75" s="956"/>
      <c r="UV75" s="1417"/>
      <c r="UW75" s="1418"/>
      <c r="UX75" s="958"/>
      <c r="UY75" s="265"/>
      <c r="UZ75" s="265"/>
      <c r="VA75" s="1124"/>
      <c r="VB75" s="1124"/>
      <c r="VC75" s="1124"/>
      <c r="VD75" s="1124"/>
      <c r="VE75" s="1124"/>
      <c r="VF75" s="1124"/>
      <c r="VG75" s="1124"/>
      <c r="VH75" s="1124"/>
      <c r="VI75" s="1124"/>
      <c r="VJ75" s="1124"/>
      <c r="VK75" s="1124"/>
      <c r="VL75" s="1124"/>
      <c r="VM75" s="1124"/>
      <c r="VN75" s="1124"/>
      <c r="VO75" s="1124"/>
      <c r="VP75" s="1124"/>
      <c r="VQ75" s="1124"/>
      <c r="VR75" s="1124"/>
      <c r="VS75" s="1124"/>
      <c r="VT75" s="1124"/>
      <c r="VU75" s="1124"/>
      <c r="VV75" s="1124"/>
      <c r="VW75" s="1124"/>
      <c r="VX75" s="1124"/>
      <c r="VY75" s="1124"/>
      <c r="VZ75" s="1124"/>
      <c r="WA75" s="952"/>
      <c r="WB75" s="1411"/>
      <c r="WC75" s="1412"/>
      <c r="WD75" s="956"/>
      <c r="WE75" s="606"/>
      <c r="WF75" s="607"/>
      <c r="WG75" s="953"/>
      <c r="WH75" s="1411"/>
      <c r="WI75" s="1412"/>
      <c r="WJ75" s="956"/>
      <c r="WK75" s="1411"/>
      <c r="WL75" s="1412"/>
      <c r="WM75" s="958"/>
      <c r="WN75" s="952"/>
      <c r="WO75" s="1417"/>
      <c r="WP75" s="1418"/>
      <c r="WQ75" s="956"/>
      <c r="WR75" s="956"/>
      <c r="WS75" s="956"/>
      <c r="WT75" s="956"/>
      <c r="WU75" s="953"/>
      <c r="WV75" s="956"/>
      <c r="WW75" s="956"/>
      <c r="WX75" s="1417"/>
      <c r="WY75" s="1418"/>
      <c r="WZ75" s="958"/>
      <c r="XA75" s="265"/>
      <c r="XB75" s="265"/>
      <c r="XC75" s="1124"/>
      <c r="XD75" s="1124"/>
      <c r="XE75" s="1124"/>
      <c r="XF75" s="1124"/>
      <c r="XG75" s="1124"/>
      <c r="XH75" s="1124"/>
      <c r="XI75" s="1124"/>
      <c r="XJ75" s="1124"/>
      <c r="XK75" s="1124"/>
      <c r="XL75" s="1124"/>
      <c r="XM75" s="1124"/>
      <c r="XN75" s="1124"/>
      <c r="XO75" s="1124"/>
      <c r="XP75" s="1124"/>
      <c r="XQ75" s="1124"/>
      <c r="XR75" s="1124"/>
      <c r="XS75" s="1124"/>
      <c r="XT75" s="1124"/>
      <c r="XU75" s="1124"/>
      <c r="XV75" s="1124"/>
      <c r="XW75" s="1124"/>
      <c r="XX75" s="1124"/>
      <c r="XY75" s="1124"/>
      <c r="XZ75" s="1124"/>
      <c r="YA75" s="1124"/>
      <c r="YB75" s="1124"/>
      <c r="YC75" s="952"/>
      <c r="YD75" s="1411"/>
      <c r="YE75" s="1412"/>
      <c r="YF75" s="956"/>
      <c r="YG75" s="606"/>
      <c r="YH75" s="607"/>
      <c r="YI75" s="953"/>
      <c r="YJ75" s="1411"/>
      <c r="YK75" s="1412"/>
      <c r="YL75" s="956"/>
      <c r="YM75" s="1411"/>
      <c r="YN75" s="1412"/>
      <c r="YO75" s="958"/>
      <c r="YP75" s="952"/>
      <c r="YQ75" s="1417"/>
      <c r="YR75" s="1418"/>
      <c r="YS75" s="956"/>
      <c r="YT75" s="956"/>
      <c r="YU75" s="956"/>
      <c r="YV75" s="956"/>
      <c r="YW75" s="953"/>
      <c r="YX75" s="956"/>
      <c r="YY75" s="956"/>
      <c r="YZ75" s="1417"/>
      <c r="ZA75" s="1418"/>
      <c r="ZB75" s="958"/>
      <c r="ZC75" s="265"/>
      <c r="ZD75" s="265"/>
      <c r="ZE75" s="1124"/>
      <c r="ZF75" s="1124"/>
      <c r="ZG75" s="1124"/>
      <c r="ZH75" s="1124"/>
      <c r="ZI75" s="1124"/>
      <c r="ZJ75" s="1124"/>
      <c r="ZK75" s="1124"/>
      <c r="ZL75" s="1124"/>
      <c r="ZM75" s="1124"/>
      <c r="ZN75" s="1124"/>
      <c r="ZO75" s="1124"/>
      <c r="ZP75" s="1124"/>
      <c r="ZQ75" s="1124"/>
      <c r="ZR75" s="1124"/>
      <c r="ZS75" s="1124"/>
      <c r="ZT75" s="1124"/>
      <c r="ZU75" s="1124"/>
      <c r="ZV75" s="1124"/>
      <c r="ZW75" s="1124"/>
      <c r="ZX75" s="1124"/>
      <c r="ZY75" s="1124"/>
      <c r="ZZ75" s="1124"/>
      <c r="AAA75" s="1124"/>
      <c r="AAB75" s="1124"/>
      <c r="AAC75" s="1124"/>
      <c r="AAD75" s="1124"/>
      <c r="AAE75" s="952"/>
      <c r="AAF75" s="1411"/>
      <c r="AAG75" s="1412"/>
      <c r="AAH75" s="956"/>
      <c r="AAI75" s="606"/>
      <c r="AAJ75" s="607"/>
      <c r="AAK75" s="953"/>
      <c r="AAL75" s="1411"/>
      <c r="AAM75" s="1412"/>
      <c r="AAN75" s="956"/>
      <c r="AAO75" s="1411"/>
      <c r="AAP75" s="1412"/>
      <c r="AAQ75" s="958"/>
      <c r="AAR75" s="952"/>
      <c r="AAS75" s="1417"/>
      <c r="AAT75" s="1418"/>
      <c r="AAU75" s="956"/>
      <c r="AAV75" s="956"/>
      <c r="AAW75" s="956"/>
      <c r="AAX75" s="956"/>
      <c r="AAY75" s="953"/>
      <c r="AAZ75" s="956"/>
      <c r="ABA75" s="956"/>
      <c r="ABB75" s="1417"/>
      <c r="ABC75" s="1418"/>
      <c r="ABD75" s="958"/>
      <c r="ABE75" s="265"/>
      <c r="ABF75" s="265"/>
      <c r="ABG75" s="1124"/>
      <c r="ABH75" s="1124"/>
      <c r="ABI75" s="1124"/>
      <c r="ABJ75" s="1124"/>
      <c r="ABK75" s="1124"/>
      <c r="ABL75" s="1124"/>
      <c r="ABM75" s="1124"/>
      <c r="ABN75" s="1124"/>
      <c r="ABO75" s="1124"/>
      <c r="ABP75" s="1124"/>
      <c r="ABQ75" s="1124"/>
      <c r="ABR75" s="1124"/>
      <c r="ABS75" s="1124"/>
      <c r="ABT75" s="1124"/>
      <c r="ABU75" s="1124"/>
      <c r="ABV75" s="1124"/>
      <c r="ABW75" s="1124"/>
      <c r="ABX75" s="1124"/>
      <c r="ABY75" s="1124"/>
      <c r="ABZ75" s="1124"/>
      <c r="ACA75" s="1124"/>
      <c r="ACB75" s="1124"/>
      <c r="ACC75" s="1124"/>
      <c r="ACD75" s="1124"/>
      <c r="ACE75" s="1124"/>
      <c r="ACF75" s="1124"/>
      <c r="ACG75" s="952"/>
      <c r="ACH75" s="1411"/>
      <c r="ACI75" s="1412"/>
      <c r="ACJ75" s="956"/>
      <c r="ACK75" s="606"/>
      <c r="ACL75" s="607"/>
      <c r="ACM75" s="953"/>
      <c r="ACN75" s="1411"/>
      <c r="ACO75" s="1412"/>
      <c r="ACP75" s="956"/>
      <c r="ACQ75" s="1411"/>
      <c r="ACR75" s="1412"/>
      <c r="ACS75" s="958"/>
      <c r="ACT75" s="952"/>
      <c r="ACU75" s="1417"/>
      <c r="ACV75" s="1418"/>
      <c r="ACW75" s="956"/>
      <c r="ACX75" s="956"/>
      <c r="ACY75" s="956"/>
      <c r="ACZ75" s="956"/>
      <c r="ADA75" s="953"/>
      <c r="ADB75" s="956"/>
      <c r="ADC75" s="956"/>
      <c r="ADD75" s="1417"/>
      <c r="ADE75" s="1418"/>
      <c r="ADF75" s="958"/>
      <c r="ADG75" s="265"/>
      <c r="ADH75" s="265"/>
      <c r="ADI75" s="1124"/>
      <c r="ADJ75" s="1124"/>
      <c r="ADK75" s="1124"/>
      <c r="ADL75" s="1124"/>
      <c r="ADM75" s="1124"/>
      <c r="ADN75" s="1124"/>
      <c r="ADO75" s="1124"/>
      <c r="ADP75" s="1124"/>
      <c r="ADQ75" s="1124"/>
      <c r="ADR75" s="1124"/>
      <c r="ADS75" s="1124"/>
      <c r="ADT75" s="1124"/>
      <c r="ADU75" s="1124"/>
      <c r="ADV75" s="1124"/>
      <c r="ADW75" s="1124"/>
      <c r="ADX75" s="1124"/>
      <c r="ADY75" s="1124"/>
      <c r="ADZ75" s="1124"/>
      <c r="AEA75" s="1124"/>
      <c r="AEB75" s="1124"/>
      <c r="AEC75" s="1124"/>
      <c r="AED75" s="1124"/>
      <c r="AEE75" s="1124"/>
      <c r="AEF75" s="1124"/>
      <c r="AEG75" s="1124"/>
      <c r="AEH75" s="1124"/>
      <c r="AEI75" s="952"/>
      <c r="AEJ75" s="1411"/>
      <c r="AEK75" s="1412"/>
      <c r="AEL75" s="956"/>
      <c r="AEM75" s="606"/>
      <c r="AEN75" s="607"/>
      <c r="AEO75" s="953"/>
      <c r="AEP75" s="1411"/>
      <c r="AEQ75" s="1412"/>
      <c r="AER75" s="956"/>
      <c r="AES75" s="1411"/>
      <c r="AET75" s="1412"/>
      <c r="AEU75" s="958"/>
      <c r="AEV75" s="952"/>
      <c r="AEW75" s="1417"/>
      <c r="AEX75" s="1418"/>
      <c r="AEY75" s="956"/>
      <c r="AEZ75" s="956"/>
      <c r="AFA75" s="956"/>
      <c r="AFB75" s="956"/>
      <c r="AFC75" s="953"/>
      <c r="AFD75" s="956"/>
      <c r="AFE75" s="956"/>
      <c r="AFF75" s="1417"/>
      <c r="AFG75" s="1418"/>
      <c r="AFH75" s="958"/>
      <c r="AFI75" s="265"/>
      <c r="AFJ75" s="265"/>
      <c r="AFK75" s="1124"/>
      <c r="AFL75" s="1124"/>
      <c r="AFM75" s="1124"/>
      <c r="AFN75" s="1124"/>
      <c r="AFO75" s="1124"/>
      <c r="AFP75" s="1124"/>
      <c r="AFQ75" s="1124"/>
      <c r="AFR75" s="1124"/>
      <c r="AFS75" s="1124"/>
      <c r="AFT75" s="1124"/>
      <c r="AFU75" s="1124"/>
      <c r="AFV75" s="1124"/>
      <c r="AFW75" s="1124"/>
      <c r="AFX75" s="1124"/>
      <c r="AFY75" s="1124"/>
      <c r="AFZ75" s="1124"/>
      <c r="AGA75" s="1124"/>
      <c r="AGB75" s="1124"/>
      <c r="AGC75" s="1124"/>
      <c r="AGD75" s="1124"/>
      <c r="AGE75" s="1124"/>
      <c r="AGF75" s="1124"/>
      <c r="AGG75" s="1124"/>
      <c r="AGH75" s="1124"/>
      <c r="AGI75" s="1124"/>
      <c r="AGJ75" s="1124"/>
      <c r="AGK75" s="952"/>
      <c r="AGL75" s="1411"/>
      <c r="AGM75" s="1412"/>
      <c r="AGN75" s="956"/>
      <c r="AGO75" s="606"/>
      <c r="AGP75" s="607"/>
      <c r="AGQ75" s="953"/>
      <c r="AGR75" s="1411"/>
      <c r="AGS75" s="1412"/>
      <c r="AGT75" s="956"/>
      <c r="AGU75" s="1411"/>
      <c r="AGV75" s="1412"/>
      <c r="AGW75" s="958"/>
      <c r="AGX75" s="952"/>
      <c r="AGY75" s="1417"/>
      <c r="AGZ75" s="1418"/>
      <c r="AHA75" s="956"/>
      <c r="AHB75" s="956"/>
      <c r="AHC75" s="956"/>
      <c r="AHD75" s="956"/>
      <c r="AHE75" s="953"/>
      <c r="AHF75" s="956"/>
      <c r="AHG75" s="956"/>
      <c r="AHH75" s="1417"/>
      <c r="AHI75" s="1418"/>
      <c r="AHJ75" s="958"/>
      <c r="AHK75" s="265"/>
      <c r="AHL75" s="265"/>
      <c r="AHM75" s="1124"/>
      <c r="AHN75" s="1124"/>
      <c r="AHO75" s="1124"/>
      <c r="AHP75" s="1124"/>
      <c r="AHQ75" s="1124"/>
      <c r="AHR75" s="1124"/>
      <c r="AHS75" s="1124"/>
      <c r="AHT75" s="1124"/>
      <c r="AHU75" s="1124"/>
      <c r="AHV75" s="1124"/>
      <c r="AHW75" s="1124"/>
      <c r="AHX75" s="1124"/>
      <c r="AHY75" s="1124"/>
      <c r="AHZ75" s="1124"/>
      <c r="AIA75" s="1124"/>
      <c r="AIB75" s="1124"/>
      <c r="AIC75" s="1124"/>
      <c r="AID75" s="1124"/>
      <c r="AIE75" s="1124"/>
      <c r="AIF75" s="1124"/>
      <c r="AIG75" s="1124"/>
      <c r="AIH75" s="1124"/>
      <c r="AII75" s="1124"/>
      <c r="AIJ75" s="1124"/>
      <c r="AIK75" s="1124"/>
      <c r="AIL75" s="1124"/>
      <c r="AIM75" s="952"/>
      <c r="AIN75" s="1411"/>
      <c r="AIO75" s="1412"/>
      <c r="AIP75" s="956"/>
      <c r="AIQ75" s="606"/>
      <c r="AIR75" s="607"/>
      <c r="AIS75" s="953"/>
      <c r="AIT75" s="1411"/>
      <c r="AIU75" s="1412"/>
      <c r="AIV75" s="956"/>
      <c r="AIW75" s="1411"/>
      <c r="AIX75" s="1412"/>
      <c r="AIY75" s="958"/>
      <c r="AIZ75" s="952"/>
      <c r="AJA75" s="1417"/>
      <c r="AJB75" s="1418"/>
      <c r="AJC75" s="956"/>
      <c r="AJD75" s="956"/>
      <c r="AJE75" s="956"/>
      <c r="AJF75" s="956"/>
      <c r="AJG75" s="953"/>
      <c r="AJH75" s="956"/>
      <c r="AJI75" s="956"/>
      <c r="AJJ75" s="1417"/>
      <c r="AJK75" s="1418"/>
      <c r="AJL75" s="958"/>
      <c r="AJM75" s="265"/>
      <c r="AJN75" s="265"/>
      <c r="AJO75" s="1124"/>
      <c r="AJP75" s="1124"/>
      <c r="AJQ75" s="1124"/>
      <c r="AJR75" s="1124"/>
      <c r="AJS75" s="1124"/>
      <c r="AJT75" s="1124"/>
      <c r="AJU75" s="1124"/>
      <c r="AJV75" s="1124"/>
      <c r="AJW75" s="1124"/>
      <c r="AJX75" s="1124"/>
      <c r="AJY75" s="1124"/>
      <c r="AJZ75" s="1124"/>
      <c r="AKA75" s="1124"/>
      <c r="AKB75" s="1124"/>
      <c r="AKC75" s="1124"/>
      <c r="AKD75" s="1124"/>
      <c r="AKE75" s="1124"/>
      <c r="AKF75" s="1124"/>
      <c r="AKG75" s="1124"/>
      <c r="AKH75" s="1124"/>
      <c r="AKI75" s="1124"/>
      <c r="AKJ75" s="1124"/>
      <c r="AKK75" s="1124"/>
      <c r="AKL75" s="1124"/>
      <c r="AKM75" s="1124"/>
      <c r="AKN75" s="1124"/>
      <c r="AKO75" s="952"/>
      <c r="AKP75" s="1411"/>
      <c r="AKQ75" s="1412"/>
      <c r="AKR75" s="956"/>
      <c r="AKS75" s="606"/>
      <c r="AKT75" s="607"/>
      <c r="AKU75" s="953"/>
      <c r="AKV75" s="1411"/>
      <c r="AKW75" s="1412"/>
      <c r="AKX75" s="956"/>
      <c r="AKY75" s="1411"/>
      <c r="AKZ75" s="1412"/>
      <c r="ALA75" s="958"/>
      <c r="ALB75" s="952"/>
      <c r="ALC75" s="1417"/>
      <c r="ALD75" s="1418"/>
      <c r="ALE75" s="956"/>
      <c r="ALF75" s="956"/>
      <c r="ALG75" s="956"/>
      <c r="ALH75" s="956"/>
      <c r="ALI75" s="953"/>
      <c r="ALJ75" s="956"/>
      <c r="ALK75" s="956"/>
      <c r="ALL75" s="1417"/>
      <c r="ALM75" s="1418"/>
      <c r="ALN75" s="958"/>
      <c r="ALO75" s="265"/>
      <c r="ALP75" s="265"/>
      <c r="ALQ75" s="1124"/>
      <c r="ALR75" s="1124"/>
      <c r="ALS75" s="1124"/>
      <c r="ALT75" s="1124"/>
      <c r="ALU75" s="1124"/>
      <c r="ALV75" s="1124"/>
      <c r="ALW75" s="1124"/>
      <c r="ALX75" s="1124"/>
      <c r="ALY75" s="1124"/>
      <c r="ALZ75" s="1124"/>
      <c r="AMA75" s="1124"/>
      <c r="AMB75" s="1124"/>
      <c r="AMC75" s="1124"/>
      <c r="AMD75" s="1124"/>
      <c r="AME75" s="1124"/>
      <c r="AMF75" s="1124"/>
      <c r="AMG75" s="1124"/>
      <c r="AMH75" s="1124"/>
      <c r="AMI75" s="1124"/>
      <c r="AMJ75" s="1124"/>
      <c r="AMK75" s="1124"/>
      <c r="AML75" s="1124"/>
      <c r="AMM75" s="1124"/>
      <c r="AMN75" s="1124"/>
      <c r="AMO75" s="1124"/>
      <c r="AMP75" s="1124"/>
      <c r="AMQ75" s="952"/>
      <c r="AMR75" s="1411"/>
      <c r="AMS75" s="1412"/>
      <c r="AMT75" s="956"/>
      <c r="AMU75" s="606"/>
      <c r="AMV75" s="607"/>
      <c r="AMW75" s="953"/>
      <c r="AMX75" s="1411"/>
      <c r="AMY75" s="1412"/>
      <c r="AMZ75" s="956"/>
      <c r="ANA75" s="1411"/>
      <c r="ANB75" s="1412"/>
      <c r="ANC75" s="958"/>
      <c r="AND75" s="952"/>
      <c r="ANE75" s="1417"/>
      <c r="ANF75" s="1418"/>
      <c r="ANG75" s="956"/>
      <c r="ANH75" s="956"/>
      <c r="ANI75" s="956"/>
      <c r="ANJ75" s="956"/>
      <c r="ANK75" s="953"/>
      <c r="ANL75" s="956"/>
      <c r="ANM75" s="956"/>
      <c r="ANN75" s="1417"/>
      <c r="ANO75" s="1418"/>
      <c r="ANP75" s="958"/>
      <c r="ANQ75" s="265"/>
      <c r="ANR75" s="265"/>
      <c r="ANS75" s="1124"/>
      <c r="ANT75" s="1124"/>
      <c r="ANU75" s="1124"/>
      <c r="ANV75" s="1124"/>
      <c r="ANW75" s="1124"/>
      <c r="ANX75" s="1124"/>
      <c r="ANY75" s="1124"/>
      <c r="ANZ75" s="1124"/>
      <c r="AOA75" s="1124"/>
      <c r="AOB75" s="1124"/>
      <c r="AOC75" s="1124"/>
      <c r="AOD75" s="1124"/>
      <c r="AOE75" s="1124"/>
      <c r="AOF75" s="1124"/>
      <c r="AOG75" s="1124"/>
      <c r="AOH75" s="1124"/>
      <c r="AOI75" s="1124"/>
      <c r="AOJ75" s="1124"/>
      <c r="AOK75" s="1124"/>
      <c r="AOL75" s="1124"/>
      <c r="AOM75" s="1124"/>
      <c r="AON75" s="1124"/>
      <c r="AOO75" s="1124"/>
      <c r="AOP75" s="1124"/>
      <c r="AOQ75" s="1124"/>
      <c r="AOR75" s="1124"/>
      <c r="AOS75" s="952"/>
      <c r="AOT75" s="1411"/>
      <c r="AOU75" s="1412"/>
      <c r="AOV75" s="956"/>
      <c r="AOW75" s="606"/>
      <c r="AOX75" s="607"/>
      <c r="AOY75" s="953"/>
      <c r="AOZ75" s="1411"/>
      <c r="APA75" s="1412"/>
      <c r="APB75" s="956"/>
      <c r="APC75" s="1411"/>
      <c r="APD75" s="1412"/>
      <c r="APE75" s="958"/>
      <c r="APF75" s="952"/>
      <c r="APG75" s="1417"/>
      <c r="APH75" s="1418"/>
      <c r="API75" s="956"/>
      <c r="APJ75" s="956"/>
      <c r="APK75" s="956"/>
      <c r="APL75" s="956"/>
      <c r="APM75" s="953"/>
      <c r="APN75" s="956"/>
      <c r="APO75" s="956"/>
      <c r="APP75" s="1417"/>
      <c r="APQ75" s="1418"/>
      <c r="APR75" s="958"/>
      <c r="APS75" s="265"/>
      <c r="APT75" s="265"/>
      <c r="APU75" s="1124"/>
      <c r="APV75" s="1124"/>
      <c r="APW75" s="1124"/>
      <c r="APX75" s="1124"/>
      <c r="APY75" s="1124"/>
      <c r="APZ75" s="1124"/>
      <c r="AQA75" s="1124"/>
      <c r="AQB75" s="1124"/>
      <c r="AQC75" s="1124"/>
      <c r="AQD75" s="1124"/>
      <c r="AQE75" s="1124"/>
      <c r="AQF75" s="1124"/>
      <c r="AQG75" s="1124"/>
      <c r="AQH75" s="1124"/>
      <c r="AQI75" s="1124"/>
      <c r="AQJ75" s="1124"/>
      <c r="AQK75" s="1124"/>
      <c r="AQL75" s="1124"/>
      <c r="AQM75" s="1124"/>
      <c r="AQN75" s="1124"/>
      <c r="AQO75" s="1124"/>
      <c r="AQP75" s="1124"/>
      <c r="AQQ75" s="1124"/>
      <c r="AQR75" s="1124"/>
      <c r="AQS75" s="1124"/>
      <c r="AQT75" s="1124"/>
      <c r="AQU75" s="952"/>
      <c r="AQV75" s="1411"/>
      <c r="AQW75" s="1412"/>
      <c r="AQX75" s="956"/>
      <c r="AQY75" s="606"/>
      <c r="AQZ75" s="607"/>
      <c r="ARA75" s="953"/>
      <c r="ARB75" s="1411"/>
      <c r="ARC75" s="1412"/>
      <c r="ARD75" s="956"/>
      <c r="ARE75" s="1411"/>
      <c r="ARF75" s="1412"/>
      <c r="ARG75" s="958"/>
      <c r="ARH75" s="952"/>
      <c r="ARI75" s="1417"/>
      <c r="ARJ75" s="1418"/>
      <c r="ARK75" s="956"/>
      <c r="ARL75" s="956"/>
      <c r="ARM75" s="956"/>
      <c r="ARN75" s="956"/>
      <c r="ARO75" s="953"/>
      <c r="ARP75" s="956"/>
      <c r="ARQ75" s="956"/>
      <c r="ARR75" s="1417"/>
      <c r="ARS75" s="1418"/>
      <c r="ART75" s="958"/>
      <c r="ARU75" s="265"/>
      <c r="ARV75" s="265"/>
      <c r="ARW75" s="1124"/>
      <c r="ARX75" s="1124"/>
      <c r="ARY75" s="1124"/>
      <c r="ARZ75" s="1124"/>
      <c r="ASA75" s="1124"/>
      <c r="ASB75" s="1124"/>
      <c r="ASC75" s="1124"/>
      <c r="ASD75" s="1124"/>
      <c r="ASE75" s="1124"/>
      <c r="ASF75" s="1124"/>
      <c r="ASG75" s="1124"/>
      <c r="ASH75" s="1124"/>
      <c r="ASI75" s="1124"/>
      <c r="ASJ75" s="1124"/>
      <c r="ASK75" s="1124"/>
      <c r="ASL75" s="1124"/>
      <c r="ASM75" s="1124"/>
      <c r="ASN75" s="1124"/>
      <c r="ASO75" s="1124"/>
      <c r="ASP75" s="1124"/>
      <c r="ASQ75" s="1124"/>
      <c r="ASR75" s="1124"/>
      <c r="ASS75" s="1124"/>
      <c r="AST75" s="1124"/>
      <c r="ASU75" s="1124"/>
      <c r="ASV75" s="1124"/>
      <c r="ASW75" s="952"/>
      <c r="ASX75" s="1411"/>
      <c r="ASY75" s="1412"/>
      <c r="ASZ75" s="956"/>
      <c r="ATA75" s="606"/>
      <c r="ATB75" s="607"/>
      <c r="ATC75" s="953"/>
      <c r="ATD75" s="1411"/>
      <c r="ATE75" s="1412"/>
      <c r="ATF75" s="956"/>
      <c r="ATG75" s="1411"/>
      <c r="ATH75" s="1412"/>
      <c r="ATI75" s="958"/>
      <c r="ATJ75" s="952"/>
      <c r="ATK75" s="1417"/>
      <c r="ATL75" s="1418"/>
      <c r="ATM75" s="956"/>
      <c r="ATN75" s="956"/>
      <c r="ATO75" s="956"/>
      <c r="ATP75" s="956"/>
      <c r="ATQ75" s="953"/>
      <c r="ATR75" s="956"/>
      <c r="ATS75" s="956"/>
      <c r="ATT75" s="1417"/>
      <c r="ATU75" s="1418"/>
      <c r="ATV75" s="958"/>
      <c r="ATW75" s="265"/>
      <c r="ATX75" s="265"/>
      <c r="ATY75" s="1124"/>
      <c r="ATZ75" s="1124"/>
      <c r="AUA75" s="1124"/>
      <c r="AUB75" s="1124"/>
      <c r="AUC75" s="1124"/>
      <c r="AUD75" s="1124"/>
      <c r="AUE75" s="1124"/>
      <c r="AUF75" s="1124"/>
      <c r="AUG75" s="1124"/>
      <c r="AUH75" s="1124"/>
      <c r="AUI75" s="952"/>
      <c r="AUJ75" s="1411"/>
      <c r="AUK75" s="1412"/>
      <c r="AUL75" s="956"/>
      <c r="AUM75" s="606"/>
      <c r="AUN75" s="607"/>
      <c r="AUO75" s="953"/>
      <c r="AUP75" s="1411"/>
      <c r="AUQ75" s="1412"/>
      <c r="AUR75" s="956"/>
      <c r="AUS75" s="1411"/>
      <c r="AUT75" s="1412"/>
      <c r="AUU75" s="958"/>
      <c r="AUV75" s="952"/>
      <c r="AUW75" s="1417"/>
      <c r="AUX75" s="1418"/>
      <c r="AUY75" s="956"/>
      <c r="AUZ75" s="956"/>
      <c r="AVA75" s="956"/>
      <c r="AVB75" s="956"/>
      <c r="AVC75" s="953"/>
      <c r="AVD75" s="956"/>
      <c r="AVE75" s="956"/>
      <c r="AVF75" s="1417"/>
      <c r="AVG75" s="1418"/>
      <c r="AVH75" s="958"/>
      <c r="AVJ75" s="1290"/>
      <c r="AVK75" s="1290"/>
      <c r="AVL75" s="1290"/>
      <c r="AVM75" s="1290"/>
      <c r="AVN75" s="1290"/>
      <c r="AVO75" s="1290"/>
      <c r="AVT75" s="1245"/>
      <c r="AVU75" s="1244"/>
      <c r="AWA75" s="1063"/>
      <c r="AWB75" s="1748"/>
      <c r="AWC75" s="1749"/>
      <c r="AWD75" s="1064"/>
      <c r="AWE75" s="1064"/>
      <c r="AWF75" s="1417"/>
      <c r="AWG75" s="1418"/>
      <c r="AWH75" s="945"/>
      <c r="AWI75" s="1411"/>
      <c r="AWJ75" s="1412"/>
      <c r="AWK75" s="956"/>
      <c r="AWL75" s="1411"/>
      <c r="AWM75" s="1412"/>
      <c r="AWN75" s="947"/>
      <c r="AWQ75" s="869"/>
      <c r="AWR75" s="869"/>
      <c r="AWS75" s="869"/>
      <c r="AWT75" s="869"/>
      <c r="AXF75" s="265"/>
      <c r="AXQ75" s="573"/>
      <c r="AXR75" s="1411"/>
      <c r="AXS75" s="1412"/>
      <c r="AXT75" s="268"/>
      <c r="AXU75" s="268"/>
      <c r="AXV75" s="606"/>
      <c r="AXW75" s="607"/>
      <c r="AXX75" s="274"/>
      <c r="AXY75" s="268"/>
      <c r="AXZ75" s="268"/>
      <c r="AYA75" s="1411"/>
      <c r="AYB75" s="1412"/>
      <c r="AYC75" s="276"/>
      <c r="AYD75" s="573"/>
      <c r="AYE75" s="1417"/>
      <c r="AYF75" s="1418"/>
      <c r="AYG75" s="268"/>
      <c r="AYH75" s="268"/>
      <c r="AYI75" s="268"/>
      <c r="AYJ75" s="268"/>
      <c r="AYK75" s="274"/>
      <c r="AYL75" s="268"/>
      <c r="AYM75" s="268"/>
      <c r="AYN75" s="1417"/>
      <c r="AYO75" s="1418"/>
      <c r="AYP75" s="276"/>
      <c r="AYQ75" s="747"/>
      <c r="AYU75" s="1759"/>
      <c r="AYV75" s="1664"/>
      <c r="AYW75" s="271"/>
      <c r="AYX75" s="1759"/>
      <c r="AYY75" s="1664"/>
      <c r="AYZ75" s="226"/>
      <c r="AZA75" s="226"/>
      <c r="AZB75" s="226"/>
      <c r="AZC75" s="1637"/>
      <c r="AZD75" s="1638"/>
      <c r="AZE75" s="1638"/>
      <c r="AZF75" s="1263"/>
      <c r="AZK75" s="952"/>
      <c r="AZL75" s="1411"/>
      <c r="AZM75" s="1412"/>
      <c r="AZN75" s="956"/>
      <c r="AZO75" s="606"/>
      <c r="AZP75" s="607"/>
      <c r="AZQ75" s="953"/>
      <c r="AZR75" s="1411"/>
      <c r="AZS75" s="1412"/>
      <c r="AZT75" s="956"/>
      <c r="AZU75" s="1411"/>
      <c r="AZV75" s="1412"/>
      <c r="AZW75" s="958"/>
      <c r="AZX75" s="952"/>
      <c r="AZY75" s="1417"/>
      <c r="AZZ75" s="1418"/>
      <c r="BAA75" s="956"/>
      <c r="BAB75" s="956"/>
      <c r="BAC75" s="956"/>
      <c r="BAD75" s="956"/>
      <c r="BAE75" s="953"/>
      <c r="BAF75" s="956"/>
      <c r="BAG75" s="956"/>
      <c r="BAH75" s="1417"/>
      <c r="BAI75" s="1418"/>
      <c r="BAJ75" s="958"/>
      <c r="BAK75" s="265"/>
      <c r="BAL75" s="265"/>
      <c r="BAM75" s="1124"/>
      <c r="BAN75" s="1124"/>
      <c r="BAO75" s="265"/>
      <c r="BAP75" s="265"/>
      <c r="BAQ75" s="747"/>
      <c r="BAR75" s="747"/>
      <c r="BAS75" s="265"/>
      <c r="BAT75" s="265"/>
      <c r="BAW75" s="1124"/>
      <c r="BAX75" s="1124"/>
      <c r="BAY75" s="1124"/>
      <c r="BAZ75" s="1124"/>
      <c r="BBA75" s="1124"/>
      <c r="BBB75" s="1124"/>
      <c r="BBC75" s="1124"/>
      <c r="BBD75" s="1124"/>
      <c r="BBE75" s="1124"/>
      <c r="BBF75" s="1124"/>
      <c r="BBG75" s="1124"/>
      <c r="BBH75" s="1124"/>
      <c r="BBI75" s="1124"/>
      <c r="BBJ75" s="1124"/>
      <c r="BBK75" s="1124"/>
      <c r="BBL75" s="1124"/>
      <c r="BBM75" s="952"/>
      <c r="BBN75" s="1411"/>
      <c r="BBO75" s="1412"/>
      <c r="BBP75" s="956"/>
      <c r="BBQ75" s="606"/>
      <c r="BBR75" s="607"/>
      <c r="BBS75" s="953"/>
      <c r="BBT75" s="1411"/>
      <c r="BBU75" s="1412"/>
      <c r="BBV75" s="956"/>
      <c r="BBW75" s="1411"/>
      <c r="BBX75" s="1412"/>
      <c r="BBY75" s="958"/>
      <c r="BBZ75" s="952"/>
      <c r="BCA75" s="1417"/>
      <c r="BCB75" s="1418"/>
      <c r="BCC75" s="956"/>
      <c r="BCD75" s="956"/>
      <c r="BCE75" s="956"/>
      <c r="BCF75" s="956"/>
      <c r="BCG75" s="953"/>
      <c r="BCH75" s="956"/>
      <c r="BCI75" s="956"/>
      <c r="BCJ75" s="1417"/>
      <c r="BCK75" s="1418"/>
      <c r="BCL75" s="958"/>
      <c r="BCM75" s="265"/>
      <c r="BCN75" s="265"/>
      <c r="BCO75" s="1124"/>
      <c r="BCP75" s="1124"/>
      <c r="BCQ75" s="1124"/>
      <c r="BCR75" s="1124"/>
      <c r="BCS75" s="1124"/>
      <c r="BCT75" s="1124"/>
      <c r="BCU75" s="1124"/>
      <c r="BCV75" s="1124"/>
      <c r="BCW75" s="1124"/>
      <c r="BCX75" s="1124"/>
      <c r="BCY75" s="1124"/>
      <c r="BCZ75" s="1124"/>
      <c r="BDA75" s="1124"/>
      <c r="BDB75" s="1124"/>
      <c r="BDC75" s="1124"/>
      <c r="BDD75" s="1124"/>
      <c r="BDE75" s="1124"/>
      <c r="BDF75" s="1124"/>
      <c r="BDG75" s="1124"/>
      <c r="BDH75" s="1124"/>
      <c r="BDI75" s="1124"/>
      <c r="BDJ75" s="1124"/>
      <c r="BDK75" s="1124"/>
      <c r="BDL75" s="1124"/>
      <c r="BDM75" s="1124"/>
      <c r="BDN75" s="1124"/>
      <c r="BDO75" s="952"/>
      <c r="BDP75" s="1411"/>
      <c r="BDQ75" s="1412"/>
      <c r="BDR75" s="956"/>
      <c r="BDS75" s="606"/>
      <c r="BDT75" s="607"/>
      <c r="BDU75" s="953"/>
      <c r="BDV75" s="1411"/>
      <c r="BDW75" s="1412"/>
      <c r="BDX75" s="956"/>
      <c r="BDY75" s="1411"/>
      <c r="BDZ75" s="1412"/>
      <c r="BEA75" s="958"/>
      <c r="BEB75" s="952"/>
      <c r="BEC75" s="1417"/>
      <c r="BED75" s="1418"/>
      <c r="BEE75" s="956"/>
      <c r="BEF75" s="956"/>
      <c r="BEG75" s="956"/>
      <c r="BEH75" s="956"/>
      <c r="BEI75" s="953"/>
      <c r="BEJ75" s="956"/>
      <c r="BEK75" s="956"/>
      <c r="BEL75" s="1417"/>
      <c r="BEM75" s="1418"/>
      <c r="BEN75" s="958"/>
      <c r="BEO75" s="265"/>
      <c r="BEP75" s="265"/>
      <c r="BEQ75" s="1124"/>
      <c r="BER75" s="1124"/>
      <c r="BES75" s="1124"/>
      <c r="BET75" s="1124"/>
      <c r="BEU75" s="1124"/>
      <c r="BEV75" s="1124"/>
      <c r="BEW75" s="1124"/>
      <c r="BEX75" s="1124"/>
      <c r="BEY75" s="1124"/>
      <c r="BEZ75" s="1124"/>
      <c r="BFA75" s="1124"/>
      <c r="BFB75" s="1124"/>
      <c r="BFC75" s="1124"/>
      <c r="BFD75" s="1124"/>
      <c r="BFE75" s="1124"/>
      <c r="BFF75" s="1124"/>
      <c r="BFG75" s="1124"/>
      <c r="BFH75" s="1124"/>
      <c r="BFI75" s="1124"/>
      <c r="BFJ75" s="1124"/>
      <c r="BFK75" s="1124"/>
      <c r="BFL75" s="1124"/>
      <c r="BFM75" s="1124"/>
      <c r="BFN75" s="1124"/>
      <c r="BFO75" s="1124"/>
      <c r="BFP75" s="1124"/>
      <c r="BFQ75" s="952"/>
      <c r="BFR75" s="1411"/>
      <c r="BFS75" s="1412"/>
      <c r="BFT75" s="956"/>
      <c r="BFU75" s="606"/>
      <c r="BFV75" s="607"/>
      <c r="BFW75" s="953"/>
      <c r="BFX75" s="1411"/>
      <c r="BFY75" s="1412"/>
      <c r="BFZ75" s="956"/>
      <c r="BGA75" s="1411"/>
      <c r="BGB75" s="1412"/>
      <c r="BGC75" s="958"/>
      <c r="BGD75" s="952"/>
      <c r="BGE75" s="1417"/>
      <c r="BGF75" s="1418"/>
      <c r="BGG75" s="956"/>
      <c r="BGH75" s="956"/>
      <c r="BGI75" s="956"/>
      <c r="BGJ75" s="956"/>
      <c r="BGK75" s="953"/>
      <c r="BGL75" s="956"/>
      <c r="BGM75" s="956"/>
      <c r="BGN75" s="1417"/>
      <c r="BGO75" s="1418"/>
      <c r="BGP75" s="958"/>
      <c r="BGQ75" s="265"/>
      <c r="BGR75" s="265"/>
      <c r="BGS75" s="1124"/>
      <c r="BGT75" s="1124"/>
      <c r="BGU75" s="1124"/>
      <c r="BGV75" s="1124"/>
      <c r="BGW75" s="1124"/>
      <c r="BGX75" s="1124"/>
      <c r="BGY75" s="1124"/>
      <c r="BGZ75" s="1124"/>
      <c r="BHA75" s="1124"/>
      <c r="BHB75" s="1124"/>
      <c r="BHC75" s="1124"/>
      <c r="BHD75" s="1124"/>
      <c r="BHE75" s="1124"/>
      <c r="BHF75" s="1124"/>
      <c r="BHG75" s="1124"/>
      <c r="BHH75" s="1124"/>
      <c r="BHI75" s="1124"/>
      <c r="BHJ75" s="1124"/>
      <c r="BHK75" s="1124"/>
      <c r="BHL75" s="1124"/>
      <c r="BHM75" s="1124"/>
      <c r="BHN75" s="1124"/>
      <c r="BHO75" s="1124"/>
      <c r="BHP75" s="1124"/>
      <c r="BHQ75" s="1124"/>
      <c r="BHR75" s="1124"/>
      <c r="BHS75" s="952"/>
      <c r="BHT75" s="1411"/>
      <c r="BHU75" s="1412"/>
      <c r="BHV75" s="956"/>
      <c r="BHW75" s="606"/>
      <c r="BHX75" s="607"/>
      <c r="BHY75" s="953"/>
      <c r="BHZ75" s="1411"/>
      <c r="BIA75" s="1412"/>
      <c r="BIB75" s="956"/>
      <c r="BIC75" s="1411"/>
      <c r="BID75" s="1412"/>
      <c r="BIE75" s="958"/>
      <c r="BIF75" s="952"/>
      <c r="BIG75" s="1417"/>
      <c r="BIH75" s="1418"/>
      <c r="BII75" s="956"/>
      <c r="BIJ75" s="956"/>
      <c r="BIK75" s="956"/>
      <c r="BIL75" s="956"/>
      <c r="BIM75" s="953"/>
      <c r="BIN75" s="956"/>
      <c r="BIO75" s="956"/>
      <c r="BIP75" s="1417"/>
      <c r="BIQ75" s="1418"/>
      <c r="BIR75" s="958"/>
      <c r="BIS75" s="265"/>
      <c r="BIT75" s="265"/>
      <c r="BIU75" s="1124"/>
      <c r="BIV75" s="1124"/>
      <c r="BIW75" s="1124"/>
      <c r="BIX75" s="1124"/>
      <c r="BIY75" s="1124"/>
      <c r="BIZ75" s="1124"/>
      <c r="BJA75" s="1124"/>
      <c r="BJB75" s="1124"/>
      <c r="BJC75" s="1124"/>
      <c r="BJD75" s="1124"/>
      <c r="BJE75" s="1124"/>
      <c r="BJF75" s="1124"/>
      <c r="BJG75" s="1124"/>
      <c r="BJH75" s="1124"/>
      <c r="BJI75" s="1124"/>
      <c r="BJJ75" s="1124"/>
      <c r="BJK75" s="1124"/>
      <c r="BJL75" s="1124"/>
      <c r="BJM75" s="1124"/>
      <c r="BJN75" s="1124"/>
      <c r="BJO75" s="1124"/>
      <c r="BJP75" s="1124"/>
      <c r="BJQ75" s="1124"/>
      <c r="BJR75" s="1124"/>
      <c r="BJS75" s="1124"/>
      <c r="BJT75" s="1124"/>
      <c r="BJU75" s="952"/>
      <c r="BJV75" s="1411"/>
      <c r="BJW75" s="1412"/>
      <c r="BJX75" s="956"/>
      <c r="BJY75" s="606"/>
      <c r="BJZ75" s="607"/>
      <c r="BKA75" s="953"/>
      <c r="BKB75" s="1411"/>
      <c r="BKC75" s="1412"/>
      <c r="BKD75" s="956"/>
      <c r="BKE75" s="1411"/>
      <c r="BKF75" s="1412"/>
      <c r="BKG75" s="958"/>
      <c r="BKH75" s="952"/>
      <c r="BKI75" s="1417"/>
      <c r="BKJ75" s="1418"/>
      <c r="BKK75" s="956"/>
      <c r="BKL75" s="956"/>
      <c r="BKM75" s="956"/>
      <c r="BKN75" s="956"/>
      <c r="BKO75" s="953"/>
      <c r="BKP75" s="956"/>
      <c r="BKQ75" s="956"/>
      <c r="BKR75" s="1417"/>
      <c r="BKS75" s="1418"/>
      <c r="BKT75" s="958"/>
      <c r="BKU75" s="265"/>
      <c r="BKV75" s="265"/>
      <c r="BKW75" s="1124"/>
      <c r="BKX75" s="1124"/>
      <c r="BKY75" s="1124"/>
      <c r="BKZ75" s="1124"/>
      <c r="BLA75" s="1124"/>
      <c r="BLB75" s="1124"/>
      <c r="BLC75" s="1124"/>
      <c r="BLD75" s="1124"/>
      <c r="BLE75" s="1124"/>
      <c r="BLF75" s="1124"/>
      <c r="BLG75" s="1124"/>
      <c r="BLH75" s="1124"/>
      <c r="BLI75" s="1124"/>
      <c r="BLJ75" s="1124"/>
      <c r="BLK75" s="1124"/>
      <c r="BLL75" s="1124"/>
      <c r="BLM75" s="1124"/>
      <c r="BLN75" s="1124"/>
      <c r="BLO75" s="1124"/>
      <c r="BLP75" s="1124"/>
      <c r="BLQ75" s="1124"/>
      <c r="BLR75" s="1124"/>
      <c r="BLS75" s="1124"/>
      <c r="BLT75" s="1124"/>
      <c r="BLU75" s="1124"/>
      <c r="BLV75" s="1124"/>
      <c r="BLW75" s="952"/>
      <c r="BLX75" s="1411"/>
      <c r="BLY75" s="1412"/>
      <c r="BLZ75" s="956"/>
      <c r="BMA75" s="606"/>
      <c r="BMB75" s="607"/>
      <c r="BMC75" s="953"/>
      <c r="BMD75" s="1411"/>
      <c r="BME75" s="1412"/>
      <c r="BMF75" s="956"/>
      <c r="BMG75" s="1411"/>
      <c r="BMH75" s="1412"/>
      <c r="BMI75" s="958"/>
      <c r="BMJ75" s="952"/>
      <c r="BMK75" s="1417"/>
      <c r="BML75" s="1418"/>
      <c r="BMM75" s="956"/>
      <c r="BMN75" s="956"/>
      <c r="BMO75" s="956"/>
      <c r="BMP75" s="956"/>
      <c r="BMQ75" s="953"/>
      <c r="BMR75" s="956"/>
      <c r="BMS75" s="956"/>
      <c r="BMT75" s="1417"/>
      <c r="BMU75" s="1418"/>
      <c r="BMV75" s="958"/>
      <c r="BMW75" s="265"/>
      <c r="BMX75" s="265"/>
      <c r="BMY75" s="1124"/>
      <c r="BMZ75" s="1124"/>
      <c r="BNA75" s="1124"/>
      <c r="BNB75" s="1124"/>
      <c r="BNC75" s="1124"/>
      <c r="BND75" s="1124"/>
      <c r="BNE75" s="1124"/>
      <c r="BNF75" s="1124"/>
      <c r="BNG75" s="1124"/>
      <c r="BNH75" s="1124"/>
      <c r="BNI75" s="1124"/>
      <c r="BNJ75" s="1124"/>
      <c r="BNK75" s="1124"/>
      <c r="BNL75" s="1124"/>
      <c r="BNM75" s="1124"/>
      <c r="BNN75" s="1124"/>
      <c r="BNO75" s="1124"/>
      <c r="BNP75" s="1124"/>
      <c r="BNQ75" s="1124"/>
      <c r="BNR75" s="1124"/>
      <c r="BNS75" s="1124"/>
      <c r="BNT75" s="1124"/>
      <c r="BNU75" s="1124"/>
      <c r="BNV75" s="1124"/>
      <c r="BNW75" s="1124"/>
      <c r="BNX75" s="1124"/>
      <c r="BNY75" s="952"/>
      <c r="BNZ75" s="1411"/>
      <c r="BOA75" s="1412"/>
      <c r="BOB75" s="956"/>
      <c r="BOC75" s="606"/>
      <c r="BOD75" s="607"/>
      <c r="BOE75" s="953"/>
      <c r="BOF75" s="1411"/>
      <c r="BOG75" s="1412"/>
      <c r="BOH75" s="956"/>
      <c r="BOI75" s="1411"/>
      <c r="BOJ75" s="1412"/>
      <c r="BOK75" s="958"/>
      <c r="BOL75" s="952"/>
      <c r="BOM75" s="1417"/>
      <c r="BON75" s="1418"/>
      <c r="BOO75" s="956"/>
      <c r="BOP75" s="956"/>
      <c r="BOQ75" s="956"/>
      <c r="BOR75" s="956"/>
      <c r="BOS75" s="953"/>
      <c r="BOT75" s="956"/>
      <c r="BOU75" s="956"/>
      <c r="BOV75" s="1417"/>
      <c r="BOW75" s="1418"/>
      <c r="BOX75" s="958"/>
      <c r="BOY75" s="265"/>
      <c r="BOZ75" s="265"/>
      <c r="BPA75" s="1124"/>
      <c r="BPB75" s="1124"/>
      <c r="BPC75" s="1124"/>
      <c r="BPD75" s="1124"/>
      <c r="BPE75" s="1124"/>
      <c r="BPF75" s="1124"/>
      <c r="BPG75" s="1124"/>
      <c r="BPH75" s="1124"/>
      <c r="BPI75" s="1124"/>
      <c r="BPJ75" s="1124"/>
      <c r="BPK75" s="1124"/>
      <c r="BPL75" s="1124"/>
      <c r="BPM75" s="1124"/>
      <c r="BPN75" s="1124"/>
      <c r="BPO75" s="1124"/>
      <c r="BPP75" s="1124"/>
      <c r="BPQ75" s="1124"/>
      <c r="BPR75" s="1124"/>
      <c r="BPS75" s="1124"/>
      <c r="BPT75" s="1124"/>
      <c r="BPU75" s="1124"/>
      <c r="BPV75" s="1124"/>
      <c r="BPW75" s="1124"/>
      <c r="BPX75" s="1124"/>
      <c r="BPY75" s="1124"/>
      <c r="BPZ75" s="1124"/>
      <c r="BQA75" s="952"/>
      <c r="BQB75" s="1411"/>
      <c r="BQC75" s="1412"/>
      <c r="BQD75" s="956"/>
      <c r="BQE75" s="606"/>
      <c r="BQF75" s="607"/>
      <c r="BQG75" s="953"/>
      <c r="BQH75" s="1411"/>
      <c r="BQI75" s="1412"/>
      <c r="BQJ75" s="956"/>
      <c r="BQK75" s="1411"/>
      <c r="BQL75" s="1412"/>
      <c r="BQM75" s="958"/>
      <c r="BQN75" s="952"/>
      <c r="BQO75" s="1417"/>
      <c r="BQP75" s="1418"/>
      <c r="BQQ75" s="956"/>
      <c r="BQR75" s="956"/>
      <c r="BQS75" s="956"/>
      <c r="BQT75" s="956"/>
      <c r="BQU75" s="953"/>
      <c r="BQV75" s="956"/>
      <c r="BQW75" s="956"/>
      <c r="BQX75" s="1417"/>
      <c r="BQY75" s="1418"/>
      <c r="BQZ75" s="958"/>
      <c r="BRA75" s="265"/>
      <c r="BRB75" s="265"/>
      <c r="BRC75" s="1124"/>
      <c r="BRD75" s="1124"/>
      <c r="BRE75" s="1124"/>
      <c r="BRF75" s="1124"/>
      <c r="BRG75" s="1124"/>
      <c r="BRH75" s="1124"/>
      <c r="BRI75" s="1124"/>
      <c r="BRJ75" s="1124"/>
      <c r="BRK75" s="1124"/>
      <c r="BRL75" s="1124"/>
      <c r="BRM75" s="1124"/>
      <c r="BRN75" s="1124"/>
      <c r="BRO75" s="1124"/>
      <c r="BRP75" s="1124"/>
      <c r="BRQ75" s="1124"/>
      <c r="BRR75" s="1124"/>
      <c r="BRS75" s="1124"/>
      <c r="BRT75" s="1124"/>
      <c r="BRU75" s="1124"/>
      <c r="BRV75" s="1124"/>
      <c r="BRW75" s="1124"/>
      <c r="BRX75" s="1124"/>
      <c r="BRY75" s="1124"/>
      <c r="BRZ75" s="1124"/>
      <c r="BSA75" s="1124"/>
      <c r="BSB75" s="1124"/>
      <c r="BSC75" s="952"/>
      <c r="BSD75" s="1411"/>
      <c r="BSE75" s="1412"/>
      <c r="BSF75" s="956"/>
      <c r="BSG75" s="606"/>
      <c r="BSH75" s="607"/>
      <c r="BSI75" s="953"/>
      <c r="BSJ75" s="1411"/>
      <c r="BSK75" s="1412"/>
      <c r="BSL75" s="956"/>
      <c r="BSM75" s="1411"/>
      <c r="BSN75" s="1412"/>
      <c r="BSO75" s="958"/>
      <c r="BSP75" s="952"/>
      <c r="BSQ75" s="1417"/>
      <c r="BSR75" s="1418"/>
      <c r="BSS75" s="956"/>
      <c r="BST75" s="956"/>
      <c r="BSU75" s="956"/>
      <c r="BSV75" s="956"/>
      <c r="BSW75" s="953"/>
      <c r="BSX75" s="956"/>
      <c r="BSY75" s="956"/>
      <c r="BSZ75" s="1417"/>
      <c r="BTA75" s="1418"/>
      <c r="BTB75" s="958"/>
      <c r="BTC75" s="265"/>
      <c r="BTD75" s="265"/>
      <c r="BTE75" s="1124"/>
      <c r="BTF75" s="1124"/>
      <c r="BTG75" s="1124"/>
      <c r="BTH75" s="1124"/>
      <c r="BTI75" s="1124"/>
      <c r="BTJ75" s="1124"/>
      <c r="BTK75" s="1124"/>
      <c r="BTL75" s="1124"/>
      <c r="BTM75" s="1124"/>
      <c r="BTN75" s="1124"/>
      <c r="BTO75" s="1124"/>
      <c r="BTP75" s="1124"/>
      <c r="BTQ75" s="1124"/>
      <c r="BTR75" s="1124"/>
      <c r="BTS75" s="1124"/>
      <c r="BTT75" s="1124"/>
      <c r="BTU75" s="1124"/>
      <c r="BTV75" s="1124"/>
      <c r="BTW75" s="1124"/>
      <c r="BTX75" s="1124"/>
      <c r="BTY75" s="1124"/>
      <c r="BTZ75" s="1124"/>
      <c r="BUA75" s="1124"/>
      <c r="BUB75" s="1124"/>
      <c r="BUC75" s="1124"/>
      <c r="BUD75" s="1124"/>
      <c r="BUE75" s="952"/>
      <c r="BUF75" s="1411"/>
      <c r="BUG75" s="1412"/>
      <c r="BUH75" s="956"/>
      <c r="BUI75" s="606"/>
      <c r="BUJ75" s="607"/>
      <c r="BUK75" s="953"/>
      <c r="BUL75" s="1411"/>
      <c r="BUM75" s="1412"/>
      <c r="BUN75" s="956"/>
      <c r="BUO75" s="1411"/>
      <c r="BUP75" s="1412"/>
      <c r="BUQ75" s="958"/>
      <c r="BUR75" s="952"/>
      <c r="BUS75" s="1417"/>
      <c r="BUT75" s="1418"/>
      <c r="BUU75" s="956"/>
      <c r="BUV75" s="956"/>
      <c r="BUW75" s="956"/>
      <c r="BUX75" s="956"/>
      <c r="BUY75" s="953"/>
      <c r="BUZ75" s="956"/>
      <c r="BVA75" s="956"/>
      <c r="BVB75" s="1417"/>
      <c r="BVC75" s="1418"/>
      <c r="BVD75" s="958"/>
      <c r="BVE75" s="265"/>
      <c r="BVF75" s="265"/>
      <c r="BVG75" s="1124"/>
      <c r="BVH75" s="1124"/>
      <c r="BVI75" s="1124"/>
      <c r="BVJ75" s="1124"/>
      <c r="BVK75" s="1124"/>
      <c r="BVL75" s="1124"/>
      <c r="BVM75" s="1124"/>
      <c r="BVN75" s="1124"/>
      <c r="BVO75" s="1124"/>
      <c r="BVP75" s="1124"/>
      <c r="BVQ75" s="1124"/>
      <c r="BVR75" s="1124"/>
      <c r="BVS75" s="1124"/>
      <c r="BVT75" s="1124"/>
      <c r="BVU75" s="1124"/>
      <c r="BVV75" s="1124"/>
      <c r="BVW75" s="1124"/>
      <c r="BVX75" s="1124"/>
      <c r="BVY75" s="1124"/>
      <c r="BVZ75" s="1124"/>
      <c r="BWA75" s="1124"/>
      <c r="BWB75" s="1124"/>
      <c r="BWC75" s="1124"/>
      <c r="BWD75" s="1124"/>
      <c r="BWE75" s="1124"/>
      <c r="BWF75" s="1124"/>
      <c r="BWG75" s="952"/>
      <c r="BWH75" s="1411"/>
      <c r="BWI75" s="1412"/>
      <c r="BWJ75" s="956"/>
      <c r="BWK75" s="606"/>
      <c r="BWL75" s="607"/>
      <c r="BWM75" s="953"/>
      <c r="BWN75" s="1411"/>
      <c r="BWO75" s="1412"/>
      <c r="BWP75" s="956"/>
      <c r="BWQ75" s="1411"/>
      <c r="BWR75" s="1412"/>
      <c r="BWS75" s="958"/>
      <c r="BWT75" s="952"/>
      <c r="BWU75" s="1417"/>
      <c r="BWV75" s="1418"/>
      <c r="BWW75" s="956"/>
      <c r="BWX75" s="956"/>
      <c r="BWY75" s="956"/>
      <c r="BWZ75" s="956"/>
      <c r="BXA75" s="953"/>
      <c r="BXB75" s="956"/>
      <c r="BXC75" s="956"/>
      <c r="BXD75" s="1417"/>
      <c r="BXE75" s="1418"/>
      <c r="BXF75" s="958"/>
      <c r="BXG75" s="265"/>
      <c r="BXH75" s="265"/>
      <c r="BXI75" s="1124"/>
      <c r="BXJ75" s="1124"/>
      <c r="BXK75" s="1124"/>
      <c r="BXL75" s="1124"/>
      <c r="BXM75" s="1124"/>
      <c r="BXN75" s="1124"/>
      <c r="BXO75" s="1124"/>
      <c r="BXP75" s="1124"/>
      <c r="BXQ75" s="1124"/>
      <c r="BXR75" s="1124"/>
      <c r="BXS75" s="1124"/>
      <c r="BXT75" s="1124"/>
      <c r="BXU75" s="1124"/>
      <c r="BXV75" s="1124"/>
      <c r="BXW75" s="1124"/>
      <c r="BXX75" s="1124"/>
      <c r="BXY75" s="1124"/>
      <c r="BXZ75" s="1124"/>
      <c r="BYA75" s="1124"/>
      <c r="BYB75" s="1124"/>
      <c r="BYC75" s="1124"/>
      <c r="BYD75" s="1124"/>
      <c r="BYE75" s="1124"/>
      <c r="BYF75" s="1124"/>
      <c r="BYG75" s="1124"/>
      <c r="BYH75" s="1124"/>
      <c r="BYI75" s="952"/>
      <c r="BYJ75" s="1411"/>
      <c r="BYK75" s="1412"/>
      <c r="BYL75" s="956"/>
      <c r="BYM75" s="606"/>
      <c r="BYN75" s="607"/>
      <c r="BYO75" s="953"/>
      <c r="BYP75" s="1411"/>
      <c r="BYQ75" s="1412"/>
      <c r="BYR75" s="956"/>
      <c r="BYS75" s="1411"/>
      <c r="BYT75" s="1412"/>
      <c r="BYU75" s="958"/>
      <c r="BYV75" s="952"/>
      <c r="BYW75" s="1417"/>
      <c r="BYX75" s="1418"/>
      <c r="BYY75" s="956"/>
      <c r="BYZ75" s="956"/>
      <c r="BZA75" s="956"/>
      <c r="BZB75" s="956"/>
      <c r="BZC75" s="953"/>
      <c r="BZD75" s="956"/>
      <c r="BZE75" s="956"/>
      <c r="BZF75" s="1417"/>
      <c r="BZG75" s="1418"/>
      <c r="BZH75" s="958"/>
      <c r="BZI75" s="265"/>
      <c r="BZJ75" s="265"/>
      <c r="BZK75" s="1124"/>
      <c r="BZL75" s="1124"/>
      <c r="BZM75" s="1124"/>
      <c r="BZN75" s="1124"/>
      <c r="BZO75" s="1124"/>
      <c r="BZP75" s="1124"/>
      <c r="BZQ75" s="1124"/>
      <c r="BZR75" s="1124"/>
      <c r="BZS75" s="1124"/>
      <c r="BZT75" s="1124"/>
      <c r="BZU75" s="1124"/>
      <c r="BZV75" s="1124"/>
      <c r="BZW75" s="1124"/>
      <c r="BZX75" s="1124"/>
      <c r="BZY75" s="1124"/>
      <c r="BZZ75" s="1124"/>
      <c r="CAA75" s="1124"/>
      <c r="CAB75" s="1124"/>
      <c r="CAC75" s="1124"/>
      <c r="CAD75" s="1124"/>
      <c r="CAE75" s="1124"/>
      <c r="CAF75" s="1124"/>
      <c r="CAG75" s="1124"/>
      <c r="CAH75" s="1124"/>
      <c r="CAI75" s="1124"/>
      <c r="CAJ75" s="1124"/>
      <c r="CAK75" s="952"/>
      <c r="CAL75" s="1411"/>
      <c r="CAM75" s="1412"/>
      <c r="CAN75" s="956"/>
      <c r="CAO75" s="606"/>
      <c r="CAP75" s="607"/>
      <c r="CAQ75" s="953"/>
      <c r="CAR75" s="1411"/>
      <c r="CAS75" s="1412"/>
      <c r="CAT75" s="956"/>
      <c r="CAU75" s="1411"/>
      <c r="CAV75" s="1412"/>
      <c r="CAW75" s="958"/>
      <c r="CAX75" s="952"/>
      <c r="CAY75" s="1417"/>
      <c r="CAZ75" s="1418"/>
      <c r="CBA75" s="956"/>
      <c r="CBB75" s="956"/>
      <c r="CBC75" s="956"/>
      <c r="CBD75" s="956"/>
      <c r="CBE75" s="953"/>
      <c r="CBF75" s="956"/>
      <c r="CBG75" s="956"/>
      <c r="CBH75" s="1417"/>
      <c r="CBI75" s="1418"/>
      <c r="CBJ75" s="958"/>
      <c r="CBK75" s="265"/>
      <c r="CBL75" s="265"/>
      <c r="CBM75" s="1124"/>
      <c r="CBN75" s="1124"/>
      <c r="CBO75" s="1124"/>
      <c r="CBP75" s="1124"/>
      <c r="CBQ75" s="1124"/>
      <c r="CBR75" s="1124"/>
      <c r="CBS75" s="1124"/>
      <c r="CBT75" s="1124"/>
      <c r="CBU75" s="1124"/>
      <c r="CBV75" s="1124"/>
      <c r="CBW75" s="1124"/>
      <c r="CBX75" s="1124"/>
      <c r="CBY75" s="1124"/>
      <c r="CBZ75" s="1124"/>
      <c r="CCA75" s="1124"/>
      <c r="CCB75" s="1124"/>
      <c r="CCC75" s="1124"/>
      <c r="CCD75" s="1124"/>
      <c r="CCE75" s="1124"/>
      <c r="CCF75" s="1124"/>
      <c r="CCG75" s="1124"/>
      <c r="CCH75" s="1124"/>
      <c r="CCI75" s="1124"/>
      <c r="CCJ75" s="1124"/>
      <c r="CCK75" s="1124"/>
      <c r="CCL75" s="1124"/>
      <c r="CCM75" s="952"/>
      <c r="CCN75" s="1411"/>
      <c r="CCO75" s="1412"/>
      <c r="CCP75" s="956"/>
      <c r="CCQ75" s="606"/>
      <c r="CCR75" s="607"/>
      <c r="CCS75" s="953"/>
      <c r="CCT75" s="1411"/>
      <c r="CCU75" s="1412"/>
      <c r="CCV75" s="956"/>
      <c r="CCW75" s="1411"/>
      <c r="CCX75" s="1412"/>
      <c r="CCY75" s="958"/>
      <c r="CCZ75" s="952"/>
      <c r="CDA75" s="1417"/>
      <c r="CDB75" s="1418"/>
      <c r="CDC75" s="956"/>
      <c r="CDD75" s="956"/>
      <c r="CDE75" s="956"/>
      <c r="CDF75" s="956"/>
      <c r="CDG75" s="953"/>
      <c r="CDH75" s="956"/>
      <c r="CDI75" s="956"/>
      <c r="CDJ75" s="1417"/>
      <c r="CDK75" s="1418"/>
      <c r="CDL75" s="958"/>
      <c r="CDM75" s="265"/>
      <c r="CDN75" s="265"/>
      <c r="CDO75" s="1124"/>
      <c r="CDP75" s="1124"/>
      <c r="CDQ75" s="1124"/>
      <c r="CDR75" s="1124"/>
      <c r="CDS75" s="1124"/>
      <c r="CDT75" s="1124"/>
      <c r="CDU75" s="1124"/>
      <c r="CDV75" s="1124"/>
      <c r="CDW75" s="1124"/>
      <c r="CDX75" s="1124"/>
      <c r="CDY75" s="1124"/>
      <c r="CDZ75" s="1124"/>
      <c r="CEA75" s="1124"/>
      <c r="CEB75" s="1124"/>
      <c r="CEC75" s="1124"/>
      <c r="CED75" s="1124"/>
      <c r="CEE75" s="1124"/>
      <c r="CEF75" s="1124"/>
      <c r="CEG75" s="1124"/>
      <c r="CEH75" s="1124"/>
      <c r="CEI75" s="1124"/>
      <c r="CEJ75" s="1124"/>
      <c r="CEK75" s="1124"/>
      <c r="CEL75" s="1124"/>
      <c r="CEM75" s="1124"/>
      <c r="CEN75" s="1124"/>
      <c r="CEO75" s="952"/>
      <c r="CEP75" s="1411"/>
      <c r="CEQ75" s="1412"/>
      <c r="CER75" s="956"/>
      <c r="CES75" s="606"/>
      <c r="CET75" s="607"/>
      <c r="CEU75" s="953"/>
      <c r="CEV75" s="1411"/>
      <c r="CEW75" s="1412"/>
      <c r="CEX75" s="956"/>
      <c r="CEY75" s="1411"/>
      <c r="CEZ75" s="1412"/>
      <c r="CFA75" s="958"/>
      <c r="CFB75" s="952"/>
      <c r="CFC75" s="1417"/>
      <c r="CFD75" s="1418"/>
      <c r="CFE75" s="956"/>
      <c r="CFF75" s="956"/>
      <c r="CFG75" s="956"/>
      <c r="CFH75" s="956"/>
      <c r="CFI75" s="953"/>
      <c r="CFJ75" s="956"/>
      <c r="CFK75" s="956"/>
      <c r="CFL75" s="1417"/>
      <c r="CFM75" s="1418"/>
      <c r="CFN75" s="958"/>
      <c r="CFO75" s="265"/>
      <c r="CFP75" s="265"/>
      <c r="CFQ75" s="1124"/>
      <c r="CFR75" s="1124"/>
      <c r="CFS75" s="1124"/>
      <c r="CFT75" s="1124"/>
      <c r="CFU75" s="1124"/>
      <c r="CFV75" s="1124"/>
      <c r="CFW75" s="1124"/>
      <c r="CFX75" s="1124"/>
      <c r="CFY75" s="1124"/>
      <c r="CFZ75" s="1124"/>
      <c r="CGA75" s="1124"/>
      <c r="CGB75" s="1124"/>
      <c r="CGC75" s="1124"/>
      <c r="CGD75" s="1124"/>
      <c r="CGE75" s="1124"/>
      <c r="CGF75" s="1124"/>
      <c r="CGG75" s="1124"/>
      <c r="CGH75" s="1124"/>
      <c r="CGI75" s="1124"/>
      <c r="CGJ75" s="1124"/>
      <c r="CGK75" s="1124"/>
      <c r="CGL75" s="1124"/>
      <c r="CGM75" s="1124"/>
      <c r="CGN75" s="1124"/>
      <c r="CGO75" s="1124"/>
      <c r="CGP75" s="1124"/>
      <c r="CGQ75" s="952"/>
      <c r="CGR75" s="1411"/>
      <c r="CGS75" s="1412"/>
      <c r="CGT75" s="956"/>
      <c r="CGU75" s="606"/>
      <c r="CGV75" s="607"/>
      <c r="CGW75" s="953"/>
      <c r="CGX75" s="1411"/>
      <c r="CGY75" s="1412"/>
      <c r="CGZ75" s="956"/>
      <c r="CHA75" s="1411"/>
      <c r="CHB75" s="1412"/>
      <c r="CHC75" s="958"/>
      <c r="CHD75" s="952"/>
      <c r="CHE75" s="1417"/>
      <c r="CHF75" s="1418"/>
      <c r="CHG75" s="956"/>
      <c r="CHH75" s="956"/>
      <c r="CHI75" s="956"/>
      <c r="CHJ75" s="956"/>
      <c r="CHK75" s="953"/>
      <c r="CHL75" s="956"/>
      <c r="CHM75" s="956"/>
      <c r="CHN75" s="1417"/>
      <c r="CHO75" s="1418"/>
      <c r="CHP75" s="958"/>
      <c r="CHQ75" s="265"/>
      <c r="CHR75" s="265"/>
      <c r="CHS75" s="1124"/>
      <c r="CHT75" s="1124"/>
      <c r="CHU75" s="1124"/>
      <c r="CHV75" s="1124"/>
      <c r="CHW75" s="1124"/>
      <c r="CHX75" s="1124"/>
      <c r="CHY75" s="1124"/>
      <c r="CHZ75" s="1124"/>
      <c r="CIA75" s="1124"/>
      <c r="CIB75" s="1124"/>
      <c r="CIC75" s="1124"/>
      <c r="CID75" s="1124"/>
      <c r="CIE75" s="1124"/>
      <c r="CIF75" s="1124"/>
      <c r="CIG75" s="1124"/>
      <c r="CIH75" s="1124"/>
      <c r="CII75" s="1124"/>
      <c r="CIJ75" s="1124"/>
      <c r="CIK75" s="1124"/>
      <c r="CIL75" s="1124"/>
      <c r="CIM75" s="1124"/>
      <c r="CIN75" s="1124"/>
      <c r="CIO75" s="1124"/>
      <c r="CIP75" s="1124"/>
      <c r="CIQ75" s="1124"/>
      <c r="CIR75" s="1124"/>
      <c r="CIS75" s="952"/>
      <c r="CIT75" s="1411"/>
      <c r="CIU75" s="1412"/>
      <c r="CIV75" s="956"/>
      <c r="CIW75" s="606"/>
      <c r="CIX75" s="607"/>
      <c r="CIY75" s="953"/>
      <c r="CIZ75" s="1411"/>
      <c r="CJA75" s="1412"/>
      <c r="CJB75" s="956"/>
      <c r="CJC75" s="1411"/>
      <c r="CJD75" s="1412"/>
      <c r="CJE75" s="958"/>
      <c r="CJF75" s="952"/>
      <c r="CJG75" s="1417"/>
      <c r="CJH75" s="1418"/>
      <c r="CJI75" s="956"/>
      <c r="CJJ75" s="956"/>
      <c r="CJK75" s="956"/>
      <c r="CJL75" s="956"/>
      <c r="CJM75" s="953"/>
      <c r="CJN75" s="956"/>
      <c r="CJO75" s="956"/>
      <c r="CJP75" s="1417"/>
      <c r="CJQ75" s="1418"/>
      <c r="CJR75" s="958"/>
      <c r="CJS75" s="265"/>
      <c r="CJT75" s="265"/>
      <c r="CJU75" s="1124"/>
      <c r="CJV75" s="1124"/>
      <c r="CJW75" s="1124"/>
      <c r="CJX75" s="1124"/>
      <c r="CJY75" s="1124"/>
      <c r="CJZ75" s="1124"/>
      <c r="CKA75" s="1124"/>
      <c r="CKB75" s="1124"/>
      <c r="CKC75" s="1124"/>
      <c r="CKD75" s="1124"/>
      <c r="CKE75" s="1124"/>
      <c r="CKF75" s="1124"/>
      <c r="CKG75" s="1124"/>
      <c r="CKH75" s="1124"/>
      <c r="CKI75" s="1124"/>
      <c r="CKJ75" s="1124"/>
      <c r="CKK75" s="1124"/>
      <c r="CKL75" s="1124"/>
      <c r="CKM75" s="1124"/>
      <c r="CKN75" s="1124"/>
      <c r="CKO75" s="1124"/>
      <c r="CKP75" s="1124"/>
      <c r="CKQ75" s="1124"/>
      <c r="CKR75" s="1124"/>
      <c r="CKS75" s="1124"/>
      <c r="CKT75" s="1124"/>
      <c r="CKU75" s="952"/>
      <c r="CKV75" s="1411"/>
      <c r="CKW75" s="1412"/>
      <c r="CKX75" s="956"/>
      <c r="CKY75" s="606"/>
      <c r="CKZ75" s="607"/>
      <c r="CLA75" s="953"/>
      <c r="CLB75" s="1411"/>
      <c r="CLC75" s="1412"/>
      <c r="CLD75" s="956"/>
      <c r="CLE75" s="1411"/>
      <c r="CLF75" s="1412"/>
      <c r="CLG75" s="958"/>
      <c r="CLH75" s="952"/>
      <c r="CLI75" s="1417"/>
      <c r="CLJ75" s="1418"/>
      <c r="CLK75" s="956"/>
      <c r="CLL75" s="956"/>
      <c r="CLM75" s="956"/>
      <c r="CLN75" s="956"/>
      <c r="CLO75" s="953"/>
      <c r="CLP75" s="956"/>
      <c r="CLQ75" s="956"/>
      <c r="CLR75" s="1417"/>
      <c r="CLS75" s="1418"/>
      <c r="CLT75" s="958"/>
      <c r="CLU75" s="265"/>
      <c r="CLV75" s="265"/>
      <c r="CLW75" s="1124"/>
      <c r="CLX75" s="1124"/>
      <c r="CLY75" s="1124"/>
      <c r="CLZ75" s="1124"/>
      <c r="CMA75" s="1124"/>
      <c r="CMB75" s="1124"/>
      <c r="CMC75" s="1124"/>
      <c r="CMD75" s="1124"/>
      <c r="CME75" s="1124"/>
      <c r="CMF75" s="1124"/>
      <c r="CMG75" s="1124"/>
      <c r="CMH75" s="1124"/>
      <c r="CMI75" s="1124"/>
      <c r="CMJ75" s="1124"/>
      <c r="CMK75" s="1124"/>
      <c r="CML75" s="1124"/>
      <c r="CMM75" s="1124"/>
      <c r="CMN75" s="1124"/>
      <c r="CMO75" s="1124"/>
      <c r="CMP75" s="1124"/>
      <c r="CMQ75" s="1124"/>
      <c r="CMR75" s="1124"/>
      <c r="CMS75" s="1124"/>
      <c r="CMT75" s="1124"/>
      <c r="CMU75" s="1124"/>
      <c r="CMV75" s="1124"/>
      <c r="CMW75" s="952"/>
      <c r="CMX75" s="1411"/>
      <c r="CMY75" s="1412"/>
      <c r="CMZ75" s="956"/>
      <c r="CNA75" s="606"/>
      <c r="CNB75" s="607"/>
      <c r="CNC75" s="953"/>
      <c r="CND75" s="1411"/>
      <c r="CNE75" s="1412"/>
      <c r="CNF75" s="956"/>
      <c r="CNG75" s="1411"/>
      <c r="CNH75" s="1412"/>
      <c r="CNI75" s="958"/>
      <c r="CNJ75" s="952"/>
      <c r="CNK75" s="1417"/>
      <c r="CNL75" s="1418"/>
      <c r="CNM75" s="956"/>
      <c r="CNN75" s="956"/>
      <c r="CNO75" s="956"/>
      <c r="CNP75" s="956"/>
      <c r="CNQ75" s="953"/>
      <c r="CNR75" s="956"/>
      <c r="CNS75" s="956"/>
      <c r="CNT75" s="1417"/>
      <c r="CNU75" s="1418"/>
      <c r="CNV75" s="958"/>
      <c r="CNW75" s="265"/>
      <c r="CNX75" s="265"/>
      <c r="CNY75" s="1124"/>
      <c r="CNZ75" s="1124"/>
      <c r="COA75" s="1124"/>
      <c r="COB75" s="1124"/>
      <c r="COC75" s="1124"/>
      <c r="COD75" s="1124"/>
      <c r="COE75" s="1124"/>
      <c r="COF75" s="1124"/>
      <c r="COG75" s="1124"/>
      <c r="COH75" s="1124"/>
      <c r="COI75" s="1124"/>
      <c r="COJ75" s="1124"/>
      <c r="COK75" s="1124"/>
      <c r="COL75" s="1124"/>
      <c r="COM75" s="1124"/>
      <c r="CON75" s="1124"/>
      <c r="COO75" s="1124"/>
      <c r="COP75" s="1124"/>
      <c r="COQ75" s="1124"/>
      <c r="COR75" s="1124"/>
      <c r="COS75" s="1124"/>
      <c r="COT75" s="1124"/>
      <c r="COU75" s="1124"/>
      <c r="COV75" s="1124"/>
      <c r="COW75" s="1124"/>
      <c r="COX75" s="1124"/>
      <c r="COY75" s="952"/>
      <c r="COZ75" s="1411"/>
      <c r="CPA75" s="1412"/>
      <c r="CPB75" s="956"/>
      <c r="CPC75" s="606"/>
      <c r="CPD75" s="607"/>
      <c r="CPE75" s="953"/>
      <c r="CPF75" s="1411"/>
      <c r="CPG75" s="1412"/>
      <c r="CPH75" s="956"/>
      <c r="CPI75" s="1411"/>
      <c r="CPJ75" s="1412"/>
      <c r="CPK75" s="958"/>
      <c r="CPL75" s="952"/>
      <c r="CPM75" s="1417"/>
      <c r="CPN75" s="1418"/>
      <c r="CPO75" s="956"/>
      <c r="CPP75" s="956"/>
      <c r="CPQ75" s="956"/>
      <c r="CPR75" s="956"/>
      <c r="CPS75" s="953"/>
      <c r="CPT75" s="956"/>
      <c r="CPU75" s="956"/>
      <c r="CPV75" s="1417"/>
      <c r="CPW75" s="1418"/>
      <c r="CPX75" s="958"/>
      <c r="CPY75" s="265"/>
      <c r="CPZ75" s="265"/>
      <c r="CQA75" s="1124"/>
      <c r="CQB75" s="1124"/>
      <c r="CQC75" s="1124"/>
      <c r="CQD75" s="1124"/>
      <c r="CQE75" s="1124"/>
      <c r="CQF75" s="1124"/>
      <c r="CQG75" s="1124"/>
      <c r="CQH75" s="1124"/>
      <c r="CQI75" s="1124"/>
      <c r="CQJ75" s="1124"/>
      <c r="CQK75" s="1124"/>
      <c r="CQL75" s="1124"/>
      <c r="CQM75" s="1124"/>
      <c r="CQN75" s="1124"/>
      <c r="CQO75" s="1124"/>
      <c r="CQP75" s="1124"/>
      <c r="CQQ75" s="1124"/>
      <c r="CQR75" s="1124"/>
      <c r="CQS75" s="1124"/>
      <c r="CQT75" s="1124"/>
      <c r="CQU75" s="1124"/>
      <c r="CQV75" s="1124"/>
      <c r="CQW75" s="1124"/>
      <c r="CQX75" s="1124"/>
      <c r="CQY75" s="1124"/>
      <c r="CQZ75" s="1124"/>
      <c r="CRA75" s="952"/>
      <c r="CRB75" s="1411"/>
      <c r="CRC75" s="1412"/>
      <c r="CRD75" s="956"/>
      <c r="CRE75" s="606"/>
      <c r="CRF75" s="607"/>
      <c r="CRG75" s="953"/>
      <c r="CRH75" s="1411"/>
      <c r="CRI75" s="1412"/>
      <c r="CRJ75" s="956"/>
      <c r="CRK75" s="1411"/>
      <c r="CRL75" s="1412"/>
      <c r="CRM75" s="958"/>
      <c r="CRN75" s="952"/>
      <c r="CRO75" s="1417"/>
      <c r="CRP75" s="1418"/>
      <c r="CRQ75" s="956"/>
      <c r="CRR75" s="956"/>
      <c r="CRS75" s="956"/>
      <c r="CRT75" s="956"/>
      <c r="CRU75" s="953"/>
      <c r="CRV75" s="956"/>
      <c r="CRW75" s="956"/>
      <c r="CRX75" s="1417"/>
      <c r="CRY75" s="1418"/>
      <c r="CRZ75" s="958"/>
      <c r="CSA75" s="265"/>
      <c r="CSB75" s="265"/>
      <c r="CSC75" s="1124"/>
      <c r="CSD75" s="1124"/>
      <c r="CSE75" s="1124"/>
      <c r="CSF75" s="1124"/>
      <c r="CSG75" s="1124"/>
      <c r="CSH75" s="1124"/>
      <c r="CSI75" s="1124"/>
      <c r="CSJ75" s="1124"/>
      <c r="CSK75" s="1124"/>
      <c r="CSL75" s="1124"/>
      <c r="CSM75" s="1124"/>
      <c r="CSN75" s="1124"/>
      <c r="CSO75" s="1124"/>
      <c r="CSP75" s="1124"/>
      <c r="CSQ75" s="1124"/>
      <c r="CSR75" s="1124"/>
      <c r="CSS75" s="1124"/>
      <c r="CST75" s="1124"/>
      <c r="CSU75" s="1124"/>
      <c r="CSV75" s="1124"/>
      <c r="CSW75" s="1124"/>
      <c r="CSX75" s="1124"/>
      <c r="CSY75" s="1124"/>
      <c r="CSZ75" s="1124"/>
      <c r="CTA75" s="1124"/>
      <c r="CTB75" s="1124"/>
      <c r="CTC75" s="952"/>
      <c r="CTD75" s="1411"/>
      <c r="CTE75" s="1412"/>
      <c r="CTF75" s="956"/>
      <c r="CTG75" s="606"/>
      <c r="CTH75" s="607"/>
      <c r="CTI75" s="953"/>
      <c r="CTJ75" s="1411"/>
      <c r="CTK75" s="1412"/>
      <c r="CTL75" s="956"/>
      <c r="CTM75" s="1411"/>
      <c r="CTN75" s="1412"/>
      <c r="CTO75" s="958"/>
      <c r="CTP75" s="952"/>
      <c r="CTQ75" s="1417"/>
      <c r="CTR75" s="1418"/>
      <c r="CTS75" s="956"/>
      <c r="CTT75" s="956"/>
      <c r="CTU75" s="956"/>
      <c r="CTV75" s="956"/>
      <c r="CTW75" s="953"/>
      <c r="CTX75" s="956"/>
      <c r="CTY75" s="956"/>
      <c r="CTZ75" s="1417"/>
      <c r="CUA75" s="1418"/>
      <c r="CUB75" s="958"/>
      <c r="CUC75" s="265"/>
      <c r="CUD75" s="265"/>
      <c r="CUE75" s="1124"/>
      <c r="CUF75" s="1124"/>
      <c r="CUG75" s="1124"/>
      <c r="CUH75" s="1124"/>
      <c r="CUI75" s="1124"/>
      <c r="CUJ75" s="1124"/>
      <c r="CUK75" s="1124"/>
      <c r="CUL75" s="1124"/>
      <c r="CUM75" s="1124"/>
      <c r="CUN75" s="1124"/>
      <c r="CVK75" s="573"/>
      <c r="CVL75" s="1411"/>
      <c r="CVM75" s="1412"/>
      <c r="CVN75" s="268"/>
      <c r="CVO75" s="268"/>
      <c r="CVP75" s="606"/>
      <c r="CVQ75" s="607"/>
      <c r="CVR75" s="274"/>
      <c r="CVS75" s="268"/>
      <c r="CVT75" s="268"/>
      <c r="CVU75" s="1411"/>
      <c r="CVV75" s="1412"/>
      <c r="CVW75" s="276"/>
      <c r="CVX75" s="573"/>
      <c r="CVY75" s="1417"/>
      <c r="CVZ75" s="1418"/>
      <c r="CWA75" s="268"/>
      <c r="CWB75" s="268"/>
      <c r="CWC75" s="268"/>
      <c r="CWD75" s="268"/>
      <c r="CWE75" s="274"/>
      <c r="CWF75" s="268"/>
      <c r="CWG75" s="268"/>
      <c r="CWH75" s="1417"/>
      <c r="CWI75" s="1418"/>
      <c r="CWJ75" s="276"/>
      <c r="CWK75" s="952"/>
      <c r="CWL75" s="1411"/>
      <c r="CWM75" s="1412"/>
      <c r="CWN75" s="956"/>
      <c r="CWO75" s="606"/>
      <c r="CWP75" s="607"/>
      <c r="CWQ75" s="953"/>
      <c r="CWR75" s="1411"/>
      <c r="CWS75" s="1412"/>
      <c r="CWT75" s="956"/>
      <c r="CWU75" s="1411"/>
      <c r="CWV75" s="1412"/>
      <c r="CWW75" s="958"/>
      <c r="CWX75" s="952"/>
      <c r="CWY75" s="1417"/>
      <c r="CWZ75" s="1418"/>
      <c r="CXA75" s="956"/>
      <c r="CXB75" s="956"/>
      <c r="CXC75" s="956"/>
      <c r="CXD75" s="956"/>
      <c r="CXE75" s="953"/>
      <c r="CXF75" s="956"/>
      <c r="CXG75" s="956"/>
      <c r="CXH75" s="1417"/>
      <c r="CXI75" s="1418"/>
      <c r="CXJ75" s="958"/>
      <c r="CZI75" s="573"/>
      <c r="CZJ75" s="1411"/>
      <c r="CZK75" s="1412"/>
      <c r="CZL75" s="1129"/>
      <c r="CZM75" s="1129"/>
      <c r="CZN75" s="606"/>
      <c r="CZO75" s="607"/>
      <c r="CZP75" s="274"/>
      <c r="CZQ75" s="1129"/>
      <c r="CZR75" s="1129"/>
      <c r="CZS75" s="1411"/>
      <c r="CZT75" s="1412"/>
      <c r="CZU75" s="276"/>
      <c r="CZV75" s="573"/>
      <c r="CZW75" s="1417"/>
      <c r="CZX75" s="1418"/>
      <c r="CZY75" s="1129"/>
      <c r="CZZ75" s="1129"/>
      <c r="DAA75" s="1129"/>
      <c r="DAB75" s="1129"/>
      <c r="DAC75" s="274"/>
      <c r="DAD75" s="1129"/>
      <c r="DAE75" s="1129"/>
      <c r="DAF75" s="1417"/>
      <c r="DAG75" s="1418"/>
      <c r="DAH75" s="276"/>
      <c r="DAI75" s="952"/>
      <c r="DAJ75" s="1411"/>
      <c r="DAK75" s="1412"/>
      <c r="DAL75" s="956"/>
      <c r="DAM75" s="606"/>
      <c r="DAN75" s="607"/>
      <c r="DAO75" s="953"/>
      <c r="DAP75" s="1411"/>
      <c r="DAQ75" s="1412"/>
      <c r="DAR75" s="956"/>
      <c r="DAS75" s="1411"/>
      <c r="DAT75" s="1412"/>
      <c r="DAU75" s="958"/>
      <c r="DAV75" s="952"/>
      <c r="DAW75" s="1417"/>
      <c r="DAX75" s="1418"/>
      <c r="DAY75" s="956"/>
      <c r="DAZ75" s="956"/>
      <c r="DBA75" s="956"/>
      <c r="DBB75" s="956"/>
      <c r="DBC75" s="953"/>
      <c r="DBD75" s="956"/>
      <c r="DBE75" s="956"/>
      <c r="DBF75" s="1417"/>
      <c r="DBG75" s="1418"/>
      <c r="DBH75" s="958"/>
      <c r="DBI75" s="265"/>
      <c r="DBJ75" s="265"/>
      <c r="DBK75" s="265"/>
      <c r="DBL75" s="265"/>
      <c r="DBM75" s="265"/>
      <c r="DBN75" s="265"/>
      <c r="DBO75" s="265"/>
      <c r="DBP75" s="265"/>
      <c r="DBQ75" s="265"/>
      <c r="DBR75" s="265"/>
      <c r="DBU75" s="1124"/>
      <c r="DBV75" s="1124"/>
      <c r="DBW75" s="1124"/>
      <c r="DBX75" s="1124"/>
      <c r="DBY75" s="1124"/>
      <c r="DBZ75" s="1124"/>
      <c r="DCA75" s="1124"/>
      <c r="DCB75" s="1124"/>
      <c r="DCC75" s="1124"/>
      <c r="DCD75" s="1124"/>
      <c r="DCE75" s="1124"/>
      <c r="DCF75" s="1124"/>
      <c r="DCG75" s="1124"/>
      <c r="DCH75" s="1124"/>
      <c r="DCI75" s="1124"/>
      <c r="DCJ75" s="1124"/>
      <c r="DCK75" s="1124"/>
      <c r="DCL75" s="1124"/>
      <c r="DCM75" s="1124"/>
      <c r="DCN75" s="1124"/>
      <c r="DCO75" s="1124"/>
      <c r="DCP75" s="1124"/>
      <c r="DCQ75" s="573"/>
      <c r="DCR75" s="1411"/>
      <c r="DCS75" s="1412"/>
      <c r="DCT75" s="1129"/>
      <c r="DCU75" s="1129"/>
      <c r="DCV75" s="606"/>
      <c r="DCW75" s="607"/>
      <c r="DCX75" s="274"/>
      <c r="DCY75" s="1129"/>
      <c r="DCZ75" s="1129"/>
      <c r="DDA75" s="1411"/>
      <c r="DDB75" s="1412"/>
      <c r="DDC75" s="276"/>
      <c r="DDD75" s="573"/>
      <c r="DDE75" s="1417"/>
      <c r="DDF75" s="1418"/>
      <c r="DDG75" s="1129"/>
      <c r="DDH75" s="1129"/>
      <c r="DDI75" s="1129"/>
      <c r="DDJ75" s="1129"/>
      <c r="DDK75" s="274"/>
      <c r="DDL75" s="1129"/>
      <c r="DDM75" s="1129"/>
      <c r="DDN75" s="1417"/>
      <c r="DDO75" s="1418"/>
      <c r="DDP75" s="276"/>
      <c r="DDQ75" s="952"/>
      <c r="DDR75" s="1411"/>
      <c r="DDS75" s="1412"/>
      <c r="DDT75" s="956"/>
      <c r="DDU75" s="606"/>
      <c r="DDV75" s="607"/>
      <c r="DDW75" s="953"/>
      <c r="DDX75" s="1411"/>
      <c r="DDY75" s="1412"/>
      <c r="DDZ75" s="956"/>
      <c r="DEA75" s="1411"/>
      <c r="DEB75" s="1412"/>
      <c r="DEC75" s="958"/>
      <c r="DED75" s="952"/>
      <c r="DEE75" s="1417"/>
      <c r="DEF75" s="1418"/>
      <c r="DEG75" s="956"/>
      <c r="DEH75" s="956"/>
      <c r="DEI75" s="956"/>
      <c r="DEJ75" s="956"/>
      <c r="DEK75" s="953"/>
      <c r="DEL75" s="956"/>
      <c r="DEM75" s="956"/>
      <c r="DEN75" s="1417"/>
      <c r="DEO75" s="1418"/>
      <c r="DEP75" s="958"/>
      <c r="DEQ75" s="265"/>
      <c r="DER75" s="265"/>
      <c r="DES75" s="265"/>
      <c r="DET75" s="265"/>
      <c r="DEU75" s="265"/>
      <c r="DEV75" s="265"/>
      <c r="DEW75" s="265"/>
      <c r="DEX75" s="265"/>
      <c r="DEY75" s="265"/>
      <c r="DEZ75" s="265"/>
      <c r="DFA75" s="1124"/>
      <c r="DFB75" s="1124"/>
      <c r="DFC75" s="1124"/>
      <c r="DFD75" s="1124"/>
      <c r="DFE75" s="1124"/>
      <c r="DFF75" s="1124"/>
      <c r="DFG75" s="1124"/>
      <c r="DFH75" s="1124"/>
      <c r="DFI75" s="1124"/>
      <c r="DFJ75" s="1124"/>
      <c r="DFK75" s="1124"/>
      <c r="DFL75" s="1124"/>
      <c r="DFM75" s="1124"/>
      <c r="DFN75" s="1124"/>
      <c r="DFO75" s="1124"/>
      <c r="DFP75" s="1124"/>
      <c r="DFQ75" s="1124"/>
      <c r="DFR75" s="1124"/>
      <c r="DFS75" s="1124"/>
      <c r="DFT75" s="1124"/>
      <c r="DFU75" s="1124"/>
      <c r="DFV75" s="1124"/>
      <c r="DFW75" s="1124"/>
      <c r="DFX75" s="1124"/>
      <c r="DFY75" s="573"/>
      <c r="DFZ75" s="1411"/>
      <c r="DGA75" s="1412"/>
      <c r="DGB75" s="1129"/>
      <c r="DGC75" s="1129"/>
      <c r="DGD75" s="606"/>
      <c r="DGE75" s="607"/>
      <c r="DGF75" s="274"/>
      <c r="DGG75" s="1129"/>
      <c r="DGH75" s="1129"/>
      <c r="DGI75" s="1411"/>
      <c r="DGJ75" s="1412"/>
      <c r="DGK75" s="276"/>
      <c r="DGL75" s="573"/>
      <c r="DGM75" s="1417"/>
      <c r="DGN75" s="1418"/>
      <c r="DGO75" s="1129"/>
      <c r="DGP75" s="1129"/>
      <c r="DGQ75" s="1129"/>
      <c r="DGR75" s="1129"/>
      <c r="DGS75" s="274"/>
      <c r="DGT75" s="1129"/>
      <c r="DGU75" s="1129"/>
      <c r="DGV75" s="1417"/>
      <c r="DGW75" s="1418"/>
      <c r="DGX75" s="276"/>
      <c r="DGY75" s="952"/>
      <c r="DGZ75" s="1411"/>
      <c r="DHA75" s="1412"/>
      <c r="DHB75" s="956"/>
      <c r="DHC75" s="606"/>
      <c r="DHD75" s="607"/>
      <c r="DHE75" s="953"/>
      <c r="DHF75" s="1411"/>
      <c r="DHG75" s="1412"/>
      <c r="DHH75" s="956"/>
      <c r="DHI75" s="1411"/>
      <c r="DHJ75" s="1412"/>
      <c r="DHK75" s="958"/>
      <c r="DHL75" s="952"/>
      <c r="DHM75" s="1417"/>
      <c r="DHN75" s="1418"/>
      <c r="DHO75" s="956"/>
      <c r="DHP75" s="956"/>
      <c r="DHQ75" s="956"/>
      <c r="DHR75" s="956"/>
      <c r="DHS75" s="953"/>
      <c r="DHT75" s="956"/>
      <c r="DHU75" s="956"/>
      <c r="DHV75" s="1417"/>
      <c r="DHW75" s="1418"/>
      <c r="DHX75" s="958"/>
      <c r="DHY75" s="265"/>
      <c r="DHZ75" s="265"/>
      <c r="DIA75" s="265"/>
      <c r="DIB75" s="265"/>
      <c r="DIC75" s="265"/>
      <c r="DID75" s="265"/>
      <c r="DIE75" s="265"/>
      <c r="DIF75" s="265"/>
      <c r="DIG75" s="265"/>
      <c r="DIH75" s="265"/>
      <c r="DII75" s="1124"/>
      <c r="DIJ75" s="1124"/>
      <c r="DIK75" s="1124"/>
      <c r="DIL75" s="1124"/>
      <c r="DIM75" s="1124"/>
      <c r="DIN75" s="1124"/>
      <c r="DIO75" s="1124"/>
      <c r="DIP75" s="1124"/>
      <c r="DIQ75" s="1124"/>
      <c r="DIR75" s="1124"/>
      <c r="DIS75" s="1124"/>
      <c r="DIT75" s="1124"/>
      <c r="DIU75" s="1124"/>
      <c r="DIV75" s="1124"/>
      <c r="DIW75" s="1124"/>
      <c r="DIX75" s="1124"/>
      <c r="DIY75" s="1124"/>
      <c r="DIZ75" s="1124"/>
      <c r="DJA75" s="1124"/>
      <c r="DJB75" s="1124"/>
      <c r="DJC75" s="1124"/>
      <c r="DJD75" s="1124"/>
      <c r="DJE75" s="1124"/>
      <c r="DJF75" s="1124"/>
      <c r="DJG75" s="573"/>
      <c r="DJH75" s="1411"/>
      <c r="DJI75" s="1412"/>
      <c r="DJJ75" s="1129"/>
      <c r="DJK75" s="1129"/>
      <c r="DJL75" s="606"/>
      <c r="DJM75" s="607"/>
      <c r="DJN75" s="274"/>
      <c r="DJO75" s="1129"/>
      <c r="DJP75" s="1129"/>
      <c r="DJQ75" s="1411"/>
      <c r="DJR75" s="1412"/>
      <c r="DJS75" s="276"/>
      <c r="DJT75" s="573"/>
      <c r="DJU75" s="1417"/>
      <c r="DJV75" s="1418"/>
      <c r="DJW75" s="1129"/>
      <c r="DJX75" s="1129"/>
      <c r="DJY75" s="1129"/>
      <c r="DJZ75" s="1129"/>
      <c r="DKA75" s="274"/>
      <c r="DKB75" s="1129"/>
      <c r="DKC75" s="1129"/>
      <c r="DKD75" s="1417"/>
      <c r="DKE75" s="1418"/>
      <c r="DKF75" s="276"/>
      <c r="DKG75" s="952"/>
      <c r="DKH75" s="1411"/>
      <c r="DKI75" s="1412"/>
      <c r="DKJ75" s="956"/>
      <c r="DKK75" s="606"/>
      <c r="DKL75" s="607"/>
      <c r="DKM75" s="953"/>
      <c r="DKN75" s="1411"/>
      <c r="DKO75" s="1412"/>
      <c r="DKP75" s="956"/>
      <c r="DKQ75" s="1411"/>
      <c r="DKR75" s="1412"/>
      <c r="DKS75" s="958"/>
      <c r="DKT75" s="952"/>
      <c r="DKU75" s="1417"/>
      <c r="DKV75" s="1418"/>
      <c r="DKW75" s="956"/>
      <c r="DKX75" s="956"/>
      <c r="DKY75" s="956"/>
      <c r="DKZ75" s="956"/>
      <c r="DLA75" s="953"/>
      <c r="DLB75" s="956"/>
      <c r="DLC75" s="956"/>
      <c r="DLD75" s="1417"/>
      <c r="DLE75" s="1418"/>
      <c r="DLF75" s="958"/>
      <c r="DLG75" s="265"/>
      <c r="DLH75" s="265"/>
      <c r="DLI75" s="265"/>
      <c r="DLJ75" s="265"/>
      <c r="DLK75" s="265"/>
      <c r="DLL75" s="265"/>
      <c r="DLM75" s="265"/>
      <c r="DLN75" s="265"/>
      <c r="DLO75" s="265"/>
      <c r="DLP75" s="265"/>
      <c r="DLQ75" s="1124"/>
      <c r="DLR75" s="1124"/>
      <c r="DMO75" s="573"/>
      <c r="DMP75" s="1411"/>
      <c r="DMQ75" s="1412"/>
      <c r="DMR75" s="268"/>
      <c r="DMS75" s="268"/>
      <c r="DMT75" s="606"/>
      <c r="DMU75" s="607"/>
      <c r="DMV75" s="274"/>
      <c r="DMW75" s="268"/>
      <c r="DMX75" s="268"/>
      <c r="DMY75" s="1411"/>
      <c r="DMZ75" s="1412"/>
      <c r="DNA75" s="276"/>
      <c r="DNB75" s="573"/>
      <c r="DNC75" s="1417"/>
      <c r="DND75" s="1418"/>
      <c r="DNE75" s="268"/>
      <c r="DNF75" s="268"/>
      <c r="DNG75" s="268"/>
      <c r="DNH75" s="268"/>
      <c r="DNI75" s="274"/>
      <c r="DNJ75" s="268"/>
      <c r="DNK75" s="268"/>
      <c r="DNL75" s="1417"/>
      <c r="DNM75" s="1418"/>
      <c r="DNN75" s="276"/>
      <c r="DNO75" s="952"/>
      <c r="DNP75" s="1411"/>
      <c r="DNQ75" s="1412"/>
      <c r="DNR75" s="956"/>
      <c r="DNS75" s="606"/>
      <c r="DNT75" s="607"/>
      <c r="DNU75" s="953"/>
      <c r="DNV75" s="1411"/>
      <c r="DNW75" s="1412"/>
      <c r="DNX75" s="956"/>
      <c r="DNY75" s="1411"/>
      <c r="DNZ75" s="1412"/>
      <c r="DOA75" s="958"/>
      <c r="DOB75" s="952"/>
      <c r="DOC75" s="1417"/>
      <c r="DOD75" s="1418"/>
      <c r="DOE75" s="956"/>
      <c r="DOF75" s="956"/>
      <c r="DOG75" s="956"/>
      <c r="DOH75" s="956"/>
      <c r="DOI75" s="953"/>
      <c r="DOJ75" s="956"/>
      <c r="DOK75" s="956"/>
      <c r="DOL75" s="1417"/>
      <c r="DOM75" s="1418"/>
      <c r="DON75" s="958"/>
      <c r="DOO75" s="265"/>
      <c r="DOP75" s="265"/>
      <c r="DOQ75" s="265"/>
      <c r="DOR75" s="265"/>
      <c r="DOS75" s="265"/>
      <c r="DOT75" s="265"/>
      <c r="DOU75" s="265"/>
      <c r="DOV75" s="265"/>
      <c r="DOW75" s="265"/>
      <c r="DOX75" s="265"/>
      <c r="DOZ75" s="792"/>
      <c r="DPA75" s="792"/>
      <c r="DPB75" s="792"/>
      <c r="DPC75" s="792"/>
      <c r="DPD75" s="792"/>
      <c r="DPE75" s="792"/>
      <c r="DPF75" s="792"/>
      <c r="DPG75" s="792"/>
      <c r="DPH75" s="792"/>
      <c r="DPI75" s="792"/>
      <c r="DPJ75" s="792"/>
      <c r="DPK75" s="792"/>
      <c r="DPL75" s="792"/>
      <c r="DPM75" s="792"/>
      <c r="DPN75" s="792"/>
      <c r="DPO75" s="792"/>
      <c r="DPP75" s="792"/>
      <c r="DPQ75" s="792"/>
      <c r="DPR75" s="792"/>
      <c r="DPS75" s="792"/>
      <c r="DPT75" s="792"/>
      <c r="DPU75" s="792"/>
      <c r="DPV75" s="792"/>
      <c r="DPW75" s="792"/>
      <c r="DPX75" s="792"/>
      <c r="DPY75" s="792"/>
      <c r="DPZ75" s="792"/>
      <c r="DQA75" s="792"/>
      <c r="DQB75" s="792"/>
      <c r="DQC75" s="792"/>
      <c r="DQG75" s="226"/>
      <c r="DQH75" s="226"/>
      <c r="DQI75" s="226"/>
      <c r="DQJ75" s="226"/>
      <c r="DQK75" s="226"/>
      <c r="DQL75" s="226"/>
      <c r="DQM75" s="226"/>
      <c r="DQN75" s="226"/>
      <c r="DQO75" s="226"/>
      <c r="DQP75" s="226"/>
      <c r="DQQ75" s="226"/>
      <c r="DQR75" s="226"/>
      <c r="DQS75" s="226"/>
      <c r="DQT75" s="226"/>
      <c r="DQU75" s="226"/>
      <c r="DQV75" s="226"/>
      <c r="DQW75" s="616"/>
      <c r="DQX75" s="616"/>
      <c r="DQY75" s="226"/>
      <c r="DQZ75" s="226"/>
      <c r="DRA75" s="226"/>
      <c r="DRB75" s="226"/>
      <c r="DRC75" s="226"/>
      <c r="DRD75" s="226"/>
      <c r="DRE75" s="226"/>
      <c r="DRF75" s="226"/>
      <c r="DRG75" s="226"/>
      <c r="DRH75" s="226"/>
      <c r="DRI75" s="226"/>
      <c r="DRJ75" s="226"/>
      <c r="DRK75" s="226"/>
      <c r="DRL75" s="226"/>
      <c r="DRM75" s="952"/>
      <c r="DRN75" s="1411"/>
      <c r="DRO75" s="1412"/>
      <c r="DRP75" s="956"/>
      <c r="DRQ75" s="606"/>
      <c r="DRR75" s="607"/>
      <c r="DRS75" s="953"/>
      <c r="DRT75" s="1411"/>
      <c r="DRU75" s="1412"/>
      <c r="DRV75" s="956"/>
      <c r="DRW75" s="1411"/>
      <c r="DRX75" s="1412"/>
      <c r="DRY75" s="958"/>
      <c r="DRZ75" s="952"/>
      <c r="DSA75" s="1417"/>
      <c r="DSB75" s="1418"/>
      <c r="DSC75" s="956"/>
      <c r="DSD75" s="956"/>
      <c r="DSE75" s="956"/>
      <c r="DSF75" s="956"/>
      <c r="DSG75" s="953"/>
      <c r="DSH75" s="956"/>
      <c r="DSI75" s="956"/>
      <c r="DSJ75" s="1417"/>
      <c r="DSK75" s="1418"/>
      <c r="DSL75" s="958"/>
      <c r="DSM75" s="573"/>
      <c r="DSN75" s="1411"/>
      <c r="DSO75" s="1412"/>
      <c r="DSP75" s="268"/>
      <c r="DSQ75" s="268"/>
      <c r="DSR75" s="606"/>
      <c r="DSS75" s="607"/>
      <c r="DST75" s="274"/>
      <c r="DSU75" s="268"/>
      <c r="DSV75" s="268"/>
      <c r="DSW75" s="1411"/>
      <c r="DSX75" s="1412"/>
      <c r="DSY75" s="276"/>
      <c r="DSZ75" s="573"/>
      <c r="DTA75" s="1417"/>
      <c r="DTB75" s="1418"/>
      <c r="DTC75" s="268"/>
      <c r="DTD75" s="268"/>
      <c r="DTE75" s="268"/>
      <c r="DTF75" s="268"/>
      <c r="DTG75" s="274"/>
      <c r="DTH75" s="268"/>
      <c r="DTI75" s="268"/>
      <c r="DTJ75" s="1417"/>
      <c r="DTK75" s="1418"/>
      <c r="DTL75" s="276"/>
      <c r="DTM75" s="573"/>
      <c r="DTN75" s="1411"/>
      <c r="DTO75" s="1412"/>
      <c r="DTP75" s="268"/>
      <c r="DTQ75" s="268"/>
      <c r="DTR75" s="606"/>
      <c r="DTS75" s="607"/>
      <c r="DTT75" s="274"/>
      <c r="DTU75" s="268"/>
      <c r="DTV75" s="268"/>
      <c r="DTW75" s="1411"/>
      <c r="DTX75" s="1412"/>
      <c r="DTY75" s="276"/>
      <c r="DTZ75" s="264"/>
      <c r="DUA75" s="265"/>
      <c r="DUB75" s="265"/>
      <c r="DUG75" s="265"/>
      <c r="DUJ75" s="265"/>
      <c r="DUK75" s="265"/>
      <c r="DUN75" s="813"/>
      <c r="DUO75" s="813"/>
      <c r="DUP75" s="813"/>
      <c r="DUQ75" s="813"/>
      <c r="DUR75" s="813"/>
      <c r="DUS75" s="813"/>
      <c r="DUT75" s="813"/>
      <c r="DUU75" s="813"/>
      <c r="DWT75" s="1159"/>
      <c r="DWU75" s="1159"/>
      <c r="DWV75" s="1159"/>
      <c r="DWW75" s="1175"/>
      <c r="DWX75" s="1175"/>
      <c r="DWY75" s="1175"/>
      <c r="DWZ75" s="1159"/>
      <c r="DXA75" s="1175"/>
      <c r="DXB75" s="1159"/>
      <c r="DXC75" s="1159"/>
      <c r="DXD75" s="1175"/>
      <c r="DXE75" s="1175"/>
      <c r="DXF75" s="1175"/>
      <c r="DXG75" s="1162"/>
      <c r="DXH75" s="573"/>
      <c r="DXI75" s="1411"/>
      <c r="DXJ75" s="1412"/>
      <c r="DXK75" s="268"/>
      <c r="DXL75" s="268"/>
      <c r="DXM75" s="606"/>
      <c r="DXN75" s="607"/>
      <c r="DXO75" s="274"/>
      <c r="DXP75" s="268"/>
      <c r="DXQ75" s="268"/>
      <c r="DXR75" s="1411"/>
      <c r="DXS75" s="1412"/>
      <c r="DXT75" s="276"/>
      <c r="DXU75" s="573"/>
      <c r="DXV75" s="1417"/>
      <c r="DXW75" s="1418"/>
      <c r="DXX75" s="268"/>
      <c r="DXY75" s="268"/>
      <c r="DXZ75" s="268"/>
      <c r="DYA75" s="268"/>
      <c r="DYB75" s="274"/>
      <c r="DYC75" s="268"/>
      <c r="DYD75" s="268"/>
      <c r="DYE75" s="1417"/>
      <c r="DYF75" s="1418"/>
      <c r="DYG75" s="276"/>
      <c r="DYH75" s="952"/>
      <c r="DYI75" s="1411"/>
      <c r="DYJ75" s="1412"/>
      <c r="DYK75" s="956"/>
      <c r="DYL75" s="606"/>
      <c r="DYM75" s="607"/>
      <c r="DYN75" s="953"/>
      <c r="DYO75" s="1411"/>
      <c r="DYP75" s="1412"/>
      <c r="DYQ75" s="956"/>
      <c r="DYR75" s="1411"/>
      <c r="DYS75" s="1412"/>
      <c r="DYT75" s="958"/>
      <c r="DYU75" s="952"/>
      <c r="DYV75" s="1417"/>
      <c r="DYW75" s="1418"/>
      <c r="DYX75" s="956"/>
      <c r="DYY75" s="956"/>
      <c r="DYZ75" s="956"/>
      <c r="DZA75" s="956"/>
      <c r="DZB75" s="953"/>
      <c r="DZC75" s="956"/>
      <c r="DZD75" s="956"/>
      <c r="DZE75" s="1417"/>
      <c r="DZF75" s="1418"/>
      <c r="DZG75" s="958"/>
      <c r="DZH75" s="265"/>
      <c r="DZI75" s="265"/>
      <c r="DZJ75" s="265"/>
      <c r="DZK75" s="265"/>
      <c r="DZL75" s="265"/>
      <c r="DZM75" s="265"/>
      <c r="DZN75" s="265"/>
      <c r="DZO75" s="265"/>
      <c r="DZP75" s="265"/>
      <c r="DZQ75" s="265"/>
      <c r="EBF75" s="573"/>
      <c r="EBG75" s="1411"/>
      <c r="EBH75" s="1412"/>
      <c r="EBI75" s="268"/>
      <c r="EBJ75" s="268"/>
      <c r="EBK75" s="606"/>
      <c r="EBL75" s="607"/>
      <c r="EBM75" s="274"/>
      <c r="EBN75" s="268"/>
      <c r="EBO75" s="268"/>
      <c r="EBP75" s="1411"/>
      <c r="EBQ75" s="1412"/>
      <c r="EBR75" s="276"/>
      <c r="EBS75" s="573"/>
      <c r="EBT75" s="1417"/>
      <c r="EBU75" s="1418"/>
      <c r="EBV75" s="268"/>
      <c r="EBW75" s="268"/>
      <c r="EBX75" s="268"/>
      <c r="EBY75" s="268"/>
      <c r="EBZ75" s="274"/>
      <c r="ECA75" s="268"/>
      <c r="ECB75" s="268"/>
      <c r="ECC75" s="1417"/>
      <c r="ECD75" s="1418"/>
      <c r="ECE75" s="276"/>
      <c r="ECF75" s="952"/>
      <c r="ECG75" s="1411"/>
      <c r="ECH75" s="1412"/>
      <c r="ECI75" s="956"/>
      <c r="ECJ75" s="606"/>
      <c r="ECK75" s="607"/>
      <c r="ECL75" s="953"/>
      <c r="ECM75" s="1411"/>
      <c r="ECN75" s="1412"/>
      <c r="ECO75" s="956"/>
      <c r="ECP75" s="1411"/>
      <c r="ECQ75" s="1412"/>
      <c r="ECR75" s="958"/>
      <c r="ECS75" s="952"/>
      <c r="ECT75" s="1417"/>
      <c r="ECU75" s="1418"/>
      <c r="ECV75" s="956"/>
      <c r="ECW75" s="956"/>
      <c r="ECX75" s="956"/>
      <c r="ECY75" s="956"/>
      <c r="ECZ75" s="953"/>
      <c r="EDA75" s="956"/>
      <c r="EDB75" s="956"/>
      <c r="EDC75" s="1417"/>
      <c r="EDD75" s="1418"/>
      <c r="EDE75" s="958"/>
      <c r="EDF75" s="573"/>
      <c r="EDG75" s="1411"/>
      <c r="EDH75" s="1412"/>
      <c r="EDI75" s="268"/>
      <c r="EDJ75" s="268"/>
      <c r="EDK75" s="606"/>
      <c r="EDL75" s="607"/>
      <c r="EDM75" s="274"/>
      <c r="EDN75" s="268"/>
      <c r="EDO75" s="268"/>
      <c r="EDP75" s="1411"/>
      <c r="EDQ75" s="1412"/>
      <c r="EDR75" s="276"/>
      <c r="EDS75" s="573"/>
      <c r="EDT75" s="1417"/>
      <c r="EDU75" s="1418"/>
      <c r="EDV75" s="268"/>
      <c r="EDW75" s="268"/>
      <c r="EDX75" s="268"/>
      <c r="EDY75" s="268"/>
      <c r="EDZ75" s="274"/>
      <c r="EEA75" s="268"/>
      <c r="EEB75" s="268"/>
      <c r="EEC75" s="1417"/>
      <c r="EED75" s="1418"/>
      <c r="EEE75" s="276"/>
      <c r="EEF75" s="573"/>
      <c r="EEG75" s="1411"/>
      <c r="EEH75" s="1412"/>
      <c r="EEI75" s="268"/>
      <c r="EEJ75" s="268"/>
      <c r="EEK75" s="606"/>
      <c r="EEL75" s="607"/>
      <c r="EEM75" s="274"/>
      <c r="EEN75" s="268"/>
      <c r="EEO75" s="268"/>
      <c r="EEP75" s="1411"/>
      <c r="EEQ75" s="1412"/>
      <c r="EER75" s="276"/>
      <c r="EES75" s="265"/>
      <c r="EET75" s="265"/>
      <c r="EEU75" s="265"/>
      <c r="EEV75" s="265"/>
      <c r="EEW75" s="265"/>
      <c r="EEX75" s="265"/>
      <c r="EEY75" s="265"/>
      <c r="EEZ75" s="265"/>
      <c r="EFA75" s="265"/>
      <c r="EFB75" s="265"/>
      <c r="EFC75" s="265"/>
      <c r="EFD75" s="265"/>
      <c r="EFE75" s="265"/>
      <c r="EFF75" s="265"/>
      <c r="EFG75" s="265"/>
      <c r="EFH75" s="265"/>
      <c r="EFI75" s="265"/>
      <c r="EFJ75" s="265"/>
      <c r="EFK75" s="265"/>
      <c r="EFL75" s="265"/>
      <c r="EFM75" s="265"/>
      <c r="EFN75" s="265"/>
      <c r="EFO75" s="265"/>
      <c r="EFP75" s="265"/>
      <c r="EFQ75" s="265"/>
      <c r="EFR75" s="265"/>
      <c r="EFS75" s="265"/>
      <c r="EFT75" s="265"/>
      <c r="EFU75" s="265"/>
      <c r="EFV75" s="265"/>
      <c r="EFW75" s="265"/>
      <c r="EFX75" s="265"/>
      <c r="EFY75" s="265"/>
      <c r="EFZ75" s="265"/>
      <c r="EGA75" s="265"/>
      <c r="EGB75" s="265"/>
      <c r="EGC75" s="265"/>
      <c r="EGD75" s="265"/>
      <c r="EGE75" s="265"/>
      <c r="EGF75" s="265"/>
      <c r="EGG75" s="265"/>
      <c r="EGH75" s="265"/>
      <c r="EGI75" s="265"/>
      <c r="EGJ75" s="265"/>
      <c r="EGK75" s="265"/>
      <c r="EGL75" s="265"/>
      <c r="EGM75" s="265"/>
      <c r="EGN75" s="265"/>
      <c r="EGO75" s="265"/>
      <c r="EGP75" s="265"/>
      <c r="EGQ75" s="265"/>
      <c r="EGR75" s="226"/>
      <c r="EGS75" s="226"/>
      <c r="EGT75" s="226"/>
      <c r="EGU75" s="226"/>
      <c r="EGV75" s="226"/>
      <c r="EGW75" s="226"/>
      <c r="EGX75" s="226"/>
      <c r="EGY75" s="226"/>
      <c r="EGZ75" s="226"/>
      <c r="EHA75" s="226"/>
      <c r="EHB75" s="226"/>
      <c r="EHC75" s="226"/>
      <c r="EHD75" s="226"/>
      <c r="EHE75" s="226"/>
      <c r="EHF75" s="226"/>
      <c r="EHG75" s="226"/>
      <c r="EHH75" s="616"/>
      <c r="EHI75" s="616"/>
      <c r="EHJ75" s="226"/>
      <c r="EHK75" s="226"/>
      <c r="EHL75" s="226"/>
      <c r="EHM75" s="226"/>
      <c r="EHN75" s="226"/>
      <c r="EHO75" s="226"/>
      <c r="EHP75" s="226"/>
      <c r="EHQ75" s="226"/>
      <c r="EHR75" s="226"/>
      <c r="EHS75" s="226"/>
      <c r="EHT75" s="226"/>
      <c r="EHU75" s="226"/>
      <c r="EHV75" s="226"/>
      <c r="EHW75" s="226"/>
      <c r="EHX75" s="952"/>
      <c r="EHY75" s="1411"/>
      <c r="EHZ75" s="1412"/>
      <c r="EIA75" s="956"/>
      <c r="EIB75" s="606"/>
      <c r="EIC75" s="607"/>
      <c r="EID75" s="953"/>
      <c r="EIE75" s="1411"/>
      <c r="EIF75" s="1412"/>
      <c r="EIG75" s="956"/>
      <c r="EIH75" s="1411"/>
      <c r="EII75" s="1412"/>
      <c r="EIJ75" s="958"/>
      <c r="EIK75" s="952"/>
      <c r="EIL75" s="1417"/>
      <c r="EIM75" s="1418"/>
      <c r="EIN75" s="956"/>
      <c r="EIO75" s="956"/>
      <c r="EIP75" s="956"/>
      <c r="EIQ75" s="956"/>
      <c r="EIR75" s="953"/>
      <c r="EIS75" s="956"/>
      <c r="EIT75" s="956"/>
      <c r="EIU75" s="1417"/>
      <c r="EIV75" s="1418"/>
      <c r="EIW75" s="958"/>
      <c r="EIX75" s="573"/>
      <c r="EIY75" s="1411"/>
      <c r="EIZ75" s="1412"/>
      <c r="EJA75" s="268"/>
      <c r="EJB75" s="268"/>
      <c r="EJC75" s="606"/>
      <c r="EJD75" s="607"/>
      <c r="EJE75" s="274"/>
      <c r="EJF75" s="268"/>
      <c r="EJG75" s="268"/>
      <c r="EJH75" s="1411"/>
      <c r="EJI75" s="1412"/>
      <c r="EJJ75" s="276"/>
      <c r="EJK75" s="573"/>
      <c r="EJL75" s="1417"/>
      <c r="EJM75" s="1418"/>
      <c r="EJN75" s="268"/>
      <c r="EJO75" s="268"/>
      <c r="EJP75" s="268"/>
      <c r="EJQ75" s="268"/>
      <c r="EJR75" s="274"/>
      <c r="EJS75" s="268"/>
      <c r="EJT75" s="268"/>
      <c r="EJU75" s="1417"/>
      <c r="EJV75" s="1418"/>
      <c r="EJW75" s="276"/>
      <c r="EJX75" s="573"/>
      <c r="EJY75" s="1411"/>
      <c r="EJZ75" s="1412"/>
      <c r="EKA75" s="268"/>
      <c r="EKB75" s="268"/>
      <c r="EKC75" s="606"/>
      <c r="EKD75" s="607"/>
      <c r="EKE75" s="274"/>
      <c r="EKF75" s="268"/>
      <c r="EKG75" s="268"/>
      <c r="EKH75" s="1411"/>
      <c r="EKI75" s="1412"/>
      <c r="EKJ75" s="276"/>
      <c r="ELA75" s="265"/>
      <c r="ELB75" s="265"/>
      <c r="ELC75" s="265"/>
      <c r="ELH75" s="265"/>
      <c r="ELK75" s="265"/>
      <c r="ELL75" s="265"/>
      <c r="EMM75" s="573"/>
      <c r="EMN75" s="1411"/>
      <c r="EMO75" s="1412"/>
      <c r="EMP75" s="268"/>
      <c r="EMQ75" s="268"/>
      <c r="EMR75" s="606"/>
      <c r="EMS75" s="607"/>
      <c r="EMT75" s="274"/>
      <c r="EMU75" s="268"/>
      <c r="EMV75" s="268"/>
      <c r="EMW75" s="1411"/>
      <c r="EMX75" s="1412"/>
      <c r="EMY75" s="276"/>
      <c r="EMZ75" s="573"/>
      <c r="ENA75" s="1417"/>
      <c r="ENB75" s="1418"/>
      <c r="ENC75" s="268"/>
      <c r="END75" s="268"/>
      <c r="ENE75" s="268"/>
      <c r="ENF75" s="268"/>
      <c r="ENG75" s="274"/>
      <c r="ENH75" s="268"/>
      <c r="ENI75" s="268"/>
      <c r="ENJ75" s="1417"/>
      <c r="ENK75" s="1418"/>
      <c r="ENL75" s="276"/>
      <c r="ENM75" s="952"/>
      <c r="ENN75" s="1411"/>
      <c r="ENO75" s="1412"/>
      <c r="ENP75" s="956"/>
      <c r="ENQ75" s="606"/>
      <c r="ENR75" s="607"/>
      <c r="ENS75" s="953"/>
      <c r="ENT75" s="1411"/>
      <c r="ENU75" s="1412"/>
      <c r="ENV75" s="956"/>
      <c r="ENW75" s="1411"/>
      <c r="ENX75" s="1412"/>
      <c r="ENY75" s="958"/>
      <c r="ENZ75" s="952"/>
      <c r="EOA75" s="1417"/>
      <c r="EOB75" s="1418"/>
      <c r="EOC75" s="956"/>
      <c r="EOD75" s="956"/>
      <c r="EOE75" s="956"/>
      <c r="EOF75" s="956"/>
      <c r="EOG75" s="953"/>
      <c r="EOH75" s="956"/>
      <c r="EOI75" s="956"/>
      <c r="EOJ75" s="1417"/>
      <c r="EOK75" s="1418"/>
      <c r="EOL75" s="958"/>
      <c r="EOM75" s="265"/>
      <c r="EON75" s="265"/>
      <c r="EOO75" s="265"/>
      <c r="EOP75" s="265"/>
      <c r="EOQ75" s="265"/>
      <c r="EOR75" s="265"/>
      <c r="EOS75" s="265"/>
      <c r="EOT75" s="265"/>
      <c r="EOU75" s="265"/>
      <c r="EOV75" s="265"/>
      <c r="EOX75" s="792"/>
      <c r="EOY75" s="792"/>
      <c r="EOZ75" s="792"/>
      <c r="EPA75" s="792"/>
      <c r="EPB75" s="792"/>
      <c r="EPC75" s="792"/>
      <c r="EPD75" s="792"/>
      <c r="EPE75" s="792"/>
      <c r="EPF75" s="792"/>
      <c r="EPG75" s="792"/>
      <c r="EPH75" s="792"/>
      <c r="EPI75" s="792"/>
      <c r="EPJ75" s="792"/>
      <c r="EPK75" s="792"/>
      <c r="EPL75" s="792"/>
      <c r="EPM75" s="792"/>
      <c r="EPN75" s="792"/>
      <c r="EPP75" s="265"/>
      <c r="EPQ75" s="265"/>
      <c r="EPS75" s="265"/>
      <c r="EPT75" s="265"/>
      <c r="EQE75" s="952"/>
      <c r="EQF75" s="1411"/>
      <c r="EQG75" s="1412"/>
      <c r="EQH75" s="956"/>
      <c r="EQI75" s="606"/>
      <c r="EQJ75" s="607"/>
      <c r="EQK75" s="953"/>
      <c r="EQL75" s="1411"/>
      <c r="EQM75" s="1412"/>
      <c r="EQN75" s="956"/>
      <c r="EQO75" s="1411"/>
      <c r="EQP75" s="1412"/>
      <c r="EQQ75" s="958"/>
      <c r="EQR75" s="952"/>
      <c r="EQS75" s="1417"/>
      <c r="EQT75" s="1418"/>
      <c r="EQU75" s="956"/>
      <c r="EQV75" s="956"/>
      <c r="EQW75" s="956"/>
      <c r="EQX75" s="956"/>
      <c r="EQY75" s="953"/>
      <c r="EQZ75" s="956"/>
      <c r="ERA75" s="956"/>
      <c r="ERB75" s="1417"/>
      <c r="ERC75" s="1418"/>
      <c r="ERD75" s="958"/>
      <c r="ERE75" s="265"/>
      <c r="ERF75" s="265"/>
      <c r="ERG75" s="1124"/>
      <c r="ERH75" s="1124"/>
      <c r="ERI75" s="1124"/>
      <c r="ERJ75" s="1124"/>
      <c r="ERK75" s="1124"/>
      <c r="ERL75" s="1124"/>
      <c r="ERM75" s="1124"/>
      <c r="ERN75" s="1124"/>
      <c r="ERO75" s="1124"/>
      <c r="ERP75" s="1124"/>
      <c r="ERU75" s="271"/>
      <c r="ERV75" s="1664"/>
      <c r="ERW75" s="1664"/>
      <c r="ERX75" s="227"/>
      <c r="ETA75" s="1518"/>
      <c r="ETB75" s="1518"/>
      <c r="ETC75" s="1518"/>
      <c r="ETD75" s="1518"/>
      <c r="ETE75" s="1518"/>
      <c r="ETF75" s="1518"/>
    </row>
    <row r="76" spans="1:3906" s="241" customFormat="1" ht="15" customHeight="1" thickBot="1">
      <c r="B76" s="1518"/>
      <c r="C76" s="1518"/>
      <c r="D76" s="1518"/>
      <c r="E76" s="1518"/>
      <c r="F76" s="1518"/>
      <c r="G76" s="1518"/>
      <c r="J76" s="1310"/>
      <c r="K76" s="1310"/>
      <c r="L76" s="1310"/>
      <c r="M76" s="1310"/>
      <c r="N76" s="1310"/>
      <c r="O76" s="1310"/>
      <c r="P76" s="1310"/>
      <c r="Q76" s="1310"/>
      <c r="R76" s="1310"/>
      <c r="S76" s="1310"/>
      <c r="T76" s="1310"/>
      <c r="U76" s="1310"/>
      <c r="V76" s="1310"/>
      <c r="W76" s="1310"/>
      <c r="X76" s="1310"/>
      <c r="Y76" s="1310"/>
      <c r="Z76" s="1310"/>
      <c r="AA76" s="1310"/>
      <c r="AD76" s="1664"/>
      <c r="AE76" s="1664"/>
      <c r="AF76" s="816"/>
      <c r="BA76" s="943"/>
      <c r="BB76" s="1578"/>
      <c r="BC76" s="1579"/>
      <c r="BD76" s="951"/>
      <c r="BE76" s="945"/>
      <c r="BF76" s="945"/>
      <c r="BG76" s="945"/>
      <c r="BH76" s="1578"/>
      <c r="BI76" s="1579"/>
      <c r="BJ76" s="945"/>
      <c r="BK76" s="1578"/>
      <c r="BL76" s="1579"/>
      <c r="BM76" s="947"/>
      <c r="BN76" s="943"/>
      <c r="BO76" s="1585"/>
      <c r="BP76" s="1586"/>
      <c r="BQ76" s="945"/>
      <c r="BR76" s="945"/>
      <c r="BS76" s="945"/>
      <c r="BT76" s="945"/>
      <c r="BU76" s="945"/>
      <c r="BV76" s="945"/>
      <c r="BW76" s="945"/>
      <c r="BX76" s="1585"/>
      <c r="BY76" s="1586"/>
      <c r="BZ76" s="947"/>
      <c r="CA76" s="265"/>
      <c r="CB76" s="265"/>
      <c r="CC76" s="244"/>
      <c r="CI76" s="244"/>
      <c r="CM76" s="943"/>
      <c r="CN76" s="1578"/>
      <c r="CO76" s="1579"/>
      <c r="CP76" s="951"/>
      <c r="CQ76" s="945"/>
      <c r="CR76" s="945"/>
      <c r="CS76" s="945"/>
      <c r="CT76" s="1578"/>
      <c r="CU76" s="1579"/>
      <c r="CV76" s="945"/>
      <c r="CW76" s="1578"/>
      <c r="CX76" s="1579"/>
      <c r="CY76" s="947"/>
      <c r="CZ76" s="943"/>
      <c r="DA76" s="1585"/>
      <c r="DB76" s="1586"/>
      <c r="DC76" s="945"/>
      <c r="DD76" s="945"/>
      <c r="DE76" s="945"/>
      <c r="DF76" s="945"/>
      <c r="DG76" s="945"/>
      <c r="DH76" s="945"/>
      <c r="DI76" s="945"/>
      <c r="DJ76" s="1585"/>
      <c r="DK76" s="1586"/>
      <c r="DL76" s="947"/>
      <c r="DM76" s="265"/>
      <c r="DN76" s="265"/>
      <c r="EE76" s="244"/>
      <c r="EF76" s="244"/>
      <c r="EG76" s="244"/>
      <c r="EH76" s="244"/>
      <c r="EI76" s="244"/>
      <c r="EJ76" s="244"/>
      <c r="EK76" s="244"/>
      <c r="EO76" s="943"/>
      <c r="EP76" s="1578"/>
      <c r="EQ76" s="1579"/>
      <c r="ER76" s="951"/>
      <c r="ES76" s="1131"/>
      <c r="ET76" s="1131"/>
      <c r="EU76" s="1131"/>
      <c r="EV76" s="1578"/>
      <c r="EW76" s="1579"/>
      <c r="EX76" s="1131"/>
      <c r="EY76" s="1578"/>
      <c r="EZ76" s="1579"/>
      <c r="FA76" s="947"/>
      <c r="FB76" s="943"/>
      <c r="FC76" s="1585"/>
      <c r="FD76" s="1586"/>
      <c r="FE76" s="1131"/>
      <c r="FF76" s="1131"/>
      <c r="FG76" s="1131"/>
      <c r="FH76" s="1131"/>
      <c r="FI76" s="1131"/>
      <c r="FJ76" s="1131"/>
      <c r="FK76" s="1131"/>
      <c r="FL76" s="1585"/>
      <c r="FM76" s="1586"/>
      <c r="FN76" s="947"/>
      <c r="FO76" s="265"/>
      <c r="FP76" s="265"/>
      <c r="GG76" s="244"/>
      <c r="GH76" s="244"/>
      <c r="GI76" s="244"/>
      <c r="GJ76" s="244"/>
      <c r="GK76" s="244"/>
      <c r="GL76" s="244"/>
      <c r="GM76" s="244"/>
      <c r="GQ76" s="943"/>
      <c r="GR76" s="1578"/>
      <c r="GS76" s="1579"/>
      <c r="GT76" s="951"/>
      <c r="GU76" s="1131"/>
      <c r="GV76" s="1131"/>
      <c r="GW76" s="1131"/>
      <c r="GX76" s="1578"/>
      <c r="GY76" s="1579"/>
      <c r="GZ76" s="1131"/>
      <c r="HA76" s="1578"/>
      <c r="HB76" s="1579"/>
      <c r="HC76" s="947"/>
      <c r="HD76" s="943"/>
      <c r="HE76" s="1585"/>
      <c r="HF76" s="1586"/>
      <c r="HG76" s="1131"/>
      <c r="HH76" s="1131"/>
      <c r="HI76" s="1131"/>
      <c r="HJ76" s="1131"/>
      <c r="HK76" s="1131"/>
      <c r="HL76" s="1131"/>
      <c r="HM76" s="1131"/>
      <c r="HN76" s="1585"/>
      <c r="HO76" s="1586"/>
      <c r="HP76" s="947"/>
      <c r="HQ76" s="265"/>
      <c r="HR76" s="265"/>
      <c r="II76" s="244"/>
      <c r="IJ76" s="244"/>
      <c r="IK76" s="244"/>
      <c r="IL76" s="244"/>
      <c r="IM76" s="244"/>
      <c r="IN76" s="244"/>
      <c r="IO76" s="244"/>
      <c r="IS76" s="943"/>
      <c r="IT76" s="1578"/>
      <c r="IU76" s="1579"/>
      <c r="IV76" s="951"/>
      <c r="IW76" s="1131"/>
      <c r="IX76" s="1131"/>
      <c r="IY76" s="1131"/>
      <c r="IZ76" s="1578"/>
      <c r="JA76" s="1579"/>
      <c r="JB76" s="1131"/>
      <c r="JC76" s="1578"/>
      <c r="JD76" s="1579"/>
      <c r="JE76" s="947"/>
      <c r="JF76" s="943"/>
      <c r="JG76" s="1585"/>
      <c r="JH76" s="1586"/>
      <c r="JI76" s="1131"/>
      <c r="JJ76" s="1131"/>
      <c r="JK76" s="1131"/>
      <c r="JL76" s="1131"/>
      <c r="JM76" s="1131"/>
      <c r="JN76" s="1131"/>
      <c r="JO76" s="1131"/>
      <c r="JP76" s="1585"/>
      <c r="JQ76" s="1586"/>
      <c r="JR76" s="947"/>
      <c r="JS76" s="265"/>
      <c r="JT76" s="265"/>
      <c r="KK76" s="244"/>
      <c r="KL76" s="244"/>
      <c r="KM76" s="244"/>
      <c r="KN76" s="244"/>
      <c r="KO76" s="244"/>
      <c r="KP76" s="244"/>
      <c r="KQ76" s="244"/>
      <c r="KU76" s="943"/>
      <c r="KV76" s="1578"/>
      <c r="KW76" s="1579"/>
      <c r="KX76" s="951"/>
      <c r="KY76" s="1131"/>
      <c r="KZ76" s="1131"/>
      <c r="LA76" s="1131"/>
      <c r="LB76" s="1578"/>
      <c r="LC76" s="1579"/>
      <c r="LD76" s="1131"/>
      <c r="LE76" s="1578"/>
      <c r="LF76" s="1579"/>
      <c r="LG76" s="947"/>
      <c r="LH76" s="943"/>
      <c r="LI76" s="1585"/>
      <c r="LJ76" s="1586"/>
      <c r="LK76" s="1131"/>
      <c r="LL76" s="1131"/>
      <c r="LM76" s="1131"/>
      <c r="LN76" s="1131"/>
      <c r="LO76" s="1131"/>
      <c r="LP76" s="1131"/>
      <c r="LQ76" s="1131"/>
      <c r="LR76" s="1585"/>
      <c r="LS76" s="1586"/>
      <c r="LT76" s="947"/>
      <c r="LU76" s="265"/>
      <c r="LV76" s="265"/>
      <c r="MM76" s="244"/>
      <c r="MN76" s="244"/>
      <c r="MO76" s="244"/>
      <c r="MP76" s="244"/>
      <c r="MQ76" s="244"/>
      <c r="MR76" s="244"/>
      <c r="MS76" s="244"/>
      <c r="MW76" s="943"/>
      <c r="MX76" s="1578"/>
      <c r="MY76" s="1579"/>
      <c r="MZ76" s="951"/>
      <c r="NA76" s="1131"/>
      <c r="NB76" s="1131"/>
      <c r="NC76" s="1131"/>
      <c r="ND76" s="1578"/>
      <c r="NE76" s="1579"/>
      <c r="NF76" s="1131"/>
      <c r="NG76" s="1578"/>
      <c r="NH76" s="1579"/>
      <c r="NI76" s="947"/>
      <c r="NJ76" s="943"/>
      <c r="NK76" s="1585"/>
      <c r="NL76" s="1586"/>
      <c r="NM76" s="1131"/>
      <c r="NN76" s="1131"/>
      <c r="NO76" s="1131"/>
      <c r="NP76" s="1131"/>
      <c r="NQ76" s="1131"/>
      <c r="NR76" s="1131"/>
      <c r="NS76" s="1131"/>
      <c r="NT76" s="1585"/>
      <c r="NU76" s="1586"/>
      <c r="NV76" s="947"/>
      <c r="NW76" s="265"/>
      <c r="NX76" s="265"/>
      <c r="OI76" s="943"/>
      <c r="OJ76" s="1578"/>
      <c r="OK76" s="1579"/>
      <c r="OL76" s="951"/>
      <c r="OM76" s="1131"/>
      <c r="ON76" s="1131"/>
      <c r="OO76" s="1131"/>
      <c r="OP76" s="1578"/>
      <c r="OQ76" s="1579"/>
      <c r="OR76" s="1131"/>
      <c r="OS76" s="1578"/>
      <c r="OT76" s="1579"/>
      <c r="OU76" s="947"/>
      <c r="OV76" s="943"/>
      <c r="OW76" s="1585"/>
      <c r="OX76" s="1586"/>
      <c r="OY76" s="1131"/>
      <c r="OZ76" s="1131"/>
      <c r="PA76" s="1131"/>
      <c r="PB76" s="945"/>
      <c r="PC76" s="945"/>
      <c r="PD76" s="945"/>
      <c r="PE76" s="945"/>
      <c r="PF76" s="1585"/>
      <c r="PG76" s="1586"/>
      <c r="PH76" s="947"/>
      <c r="PI76" s="265"/>
      <c r="PJ76" s="265"/>
      <c r="PM76" s="244"/>
      <c r="PN76" s="244"/>
      <c r="PO76" s="244"/>
      <c r="PP76" s="244"/>
      <c r="PQ76" s="244"/>
      <c r="PU76" s="943"/>
      <c r="PV76" s="1578"/>
      <c r="PW76" s="1579"/>
      <c r="PX76" s="951"/>
      <c r="PY76" s="1131"/>
      <c r="PZ76" s="1131"/>
      <c r="QA76" s="1131"/>
      <c r="QB76" s="1578"/>
      <c r="QC76" s="1579"/>
      <c r="QD76" s="1131"/>
      <c r="QE76" s="1578"/>
      <c r="QF76" s="1579"/>
      <c r="QG76" s="947"/>
      <c r="QH76" s="943"/>
      <c r="QI76" s="1585"/>
      <c r="QJ76" s="1586"/>
      <c r="QK76" s="1131"/>
      <c r="QL76" s="1131"/>
      <c r="QM76" s="1131"/>
      <c r="QN76" s="1131"/>
      <c r="QO76" s="1131"/>
      <c r="QP76" s="1131"/>
      <c r="QQ76" s="1131"/>
      <c r="QR76" s="1585"/>
      <c r="QS76" s="1586"/>
      <c r="QT76" s="947"/>
      <c r="QU76" s="265"/>
      <c r="QV76" s="265"/>
      <c r="RM76" s="244"/>
      <c r="RN76" s="244"/>
      <c r="RO76" s="244"/>
      <c r="RP76" s="244"/>
      <c r="RQ76" s="244"/>
      <c r="RR76" s="244"/>
      <c r="RS76" s="244"/>
      <c r="RW76" s="943"/>
      <c r="RX76" s="1578"/>
      <c r="RY76" s="1579"/>
      <c r="RZ76" s="951"/>
      <c r="SA76" s="1131"/>
      <c r="SB76" s="1131"/>
      <c r="SC76" s="1131"/>
      <c r="SD76" s="1578"/>
      <c r="SE76" s="1579"/>
      <c r="SF76" s="1131"/>
      <c r="SG76" s="1578"/>
      <c r="SH76" s="1579"/>
      <c r="SI76" s="947"/>
      <c r="SJ76" s="943"/>
      <c r="SK76" s="1585"/>
      <c r="SL76" s="1586"/>
      <c r="SM76" s="1131"/>
      <c r="SN76" s="1131"/>
      <c r="SO76" s="1131"/>
      <c r="SP76" s="1131"/>
      <c r="SQ76" s="1131"/>
      <c r="SR76" s="1131"/>
      <c r="SS76" s="1131"/>
      <c r="ST76" s="1585"/>
      <c r="SU76" s="1586"/>
      <c r="SV76" s="947"/>
      <c r="SW76" s="265"/>
      <c r="SX76" s="265"/>
      <c r="TO76" s="244"/>
      <c r="TP76" s="244"/>
      <c r="TQ76" s="244"/>
      <c r="TR76" s="244"/>
      <c r="TS76" s="244"/>
      <c r="TT76" s="244"/>
      <c r="TU76" s="244"/>
      <c r="TY76" s="943"/>
      <c r="TZ76" s="1578"/>
      <c r="UA76" s="1579"/>
      <c r="UB76" s="951"/>
      <c r="UC76" s="1131"/>
      <c r="UD76" s="1131"/>
      <c r="UE76" s="1131"/>
      <c r="UF76" s="1578"/>
      <c r="UG76" s="1579"/>
      <c r="UH76" s="1131"/>
      <c r="UI76" s="1578"/>
      <c r="UJ76" s="1579"/>
      <c r="UK76" s="947"/>
      <c r="UL76" s="943"/>
      <c r="UM76" s="1585"/>
      <c r="UN76" s="1586"/>
      <c r="UO76" s="1131"/>
      <c r="UP76" s="1131"/>
      <c r="UQ76" s="1131"/>
      <c r="UR76" s="1131"/>
      <c r="US76" s="1131"/>
      <c r="UT76" s="1131"/>
      <c r="UU76" s="1131"/>
      <c r="UV76" s="1585"/>
      <c r="UW76" s="1586"/>
      <c r="UX76" s="947"/>
      <c r="UY76" s="265"/>
      <c r="UZ76" s="265"/>
      <c r="VQ76" s="244"/>
      <c r="VR76" s="244"/>
      <c r="VS76" s="244"/>
      <c r="VT76" s="244"/>
      <c r="VU76" s="244"/>
      <c r="VV76" s="244"/>
      <c r="VW76" s="244"/>
      <c r="WA76" s="943"/>
      <c r="WB76" s="1578"/>
      <c r="WC76" s="1579"/>
      <c r="WD76" s="951"/>
      <c r="WE76" s="1131"/>
      <c r="WF76" s="1131"/>
      <c r="WG76" s="1131"/>
      <c r="WH76" s="1578"/>
      <c r="WI76" s="1579"/>
      <c r="WJ76" s="1131"/>
      <c r="WK76" s="1578"/>
      <c r="WL76" s="1579"/>
      <c r="WM76" s="947"/>
      <c r="WN76" s="943"/>
      <c r="WO76" s="1585"/>
      <c r="WP76" s="1586"/>
      <c r="WQ76" s="1131"/>
      <c r="WR76" s="1131"/>
      <c r="WS76" s="1131"/>
      <c r="WT76" s="1131"/>
      <c r="WU76" s="1131"/>
      <c r="WV76" s="1131"/>
      <c r="WW76" s="1131"/>
      <c r="WX76" s="1585"/>
      <c r="WY76" s="1586"/>
      <c r="WZ76" s="947"/>
      <c r="XA76" s="265"/>
      <c r="XB76" s="265"/>
      <c r="XS76" s="244"/>
      <c r="XT76" s="244"/>
      <c r="XU76" s="244"/>
      <c r="XV76" s="244"/>
      <c r="XW76" s="244"/>
      <c r="XX76" s="244"/>
      <c r="XY76" s="244"/>
      <c r="YC76" s="943"/>
      <c r="YD76" s="1578"/>
      <c r="YE76" s="1579"/>
      <c r="YF76" s="951"/>
      <c r="YG76" s="1131"/>
      <c r="YH76" s="1131"/>
      <c r="YI76" s="1131"/>
      <c r="YJ76" s="1578"/>
      <c r="YK76" s="1579"/>
      <c r="YL76" s="1131"/>
      <c r="YM76" s="1578"/>
      <c r="YN76" s="1579"/>
      <c r="YO76" s="947"/>
      <c r="YP76" s="943"/>
      <c r="YQ76" s="1585"/>
      <c r="YR76" s="1586"/>
      <c r="YS76" s="1131"/>
      <c r="YT76" s="1131"/>
      <c r="YU76" s="1131"/>
      <c r="YV76" s="1131"/>
      <c r="YW76" s="1131"/>
      <c r="YX76" s="1131"/>
      <c r="YY76" s="1131"/>
      <c r="YZ76" s="1585"/>
      <c r="ZA76" s="1586"/>
      <c r="ZB76" s="947"/>
      <c r="ZC76" s="265"/>
      <c r="ZD76" s="265"/>
      <c r="ZU76" s="244"/>
      <c r="ZV76" s="244"/>
      <c r="ZW76" s="244"/>
      <c r="ZX76" s="244"/>
      <c r="ZY76" s="244"/>
      <c r="ZZ76" s="244"/>
      <c r="AAA76" s="244"/>
      <c r="AAE76" s="943"/>
      <c r="AAF76" s="1578"/>
      <c r="AAG76" s="1579"/>
      <c r="AAH76" s="951"/>
      <c r="AAI76" s="1131"/>
      <c r="AAJ76" s="1131"/>
      <c r="AAK76" s="1131"/>
      <c r="AAL76" s="1578"/>
      <c r="AAM76" s="1579"/>
      <c r="AAN76" s="1131"/>
      <c r="AAO76" s="1578"/>
      <c r="AAP76" s="1579"/>
      <c r="AAQ76" s="947"/>
      <c r="AAR76" s="943"/>
      <c r="AAS76" s="1585"/>
      <c r="AAT76" s="1586"/>
      <c r="AAU76" s="1131"/>
      <c r="AAV76" s="1131"/>
      <c r="AAW76" s="1131"/>
      <c r="AAX76" s="1131"/>
      <c r="AAY76" s="1131"/>
      <c r="AAZ76" s="1131"/>
      <c r="ABA76" s="1131"/>
      <c r="ABB76" s="1585"/>
      <c r="ABC76" s="1586"/>
      <c r="ABD76" s="947"/>
      <c r="ABE76" s="265"/>
      <c r="ABF76" s="265"/>
      <c r="ABW76" s="244"/>
      <c r="ABX76" s="244"/>
      <c r="ABY76" s="244"/>
      <c r="ABZ76" s="244"/>
      <c r="ACA76" s="244"/>
      <c r="ACB76" s="244"/>
      <c r="ACC76" s="244"/>
      <c r="ACG76" s="943"/>
      <c r="ACH76" s="1578"/>
      <c r="ACI76" s="1579"/>
      <c r="ACJ76" s="951"/>
      <c r="ACK76" s="1131"/>
      <c r="ACL76" s="1131"/>
      <c r="ACM76" s="1131"/>
      <c r="ACN76" s="1578"/>
      <c r="ACO76" s="1579"/>
      <c r="ACP76" s="1131"/>
      <c r="ACQ76" s="1578"/>
      <c r="ACR76" s="1579"/>
      <c r="ACS76" s="947"/>
      <c r="ACT76" s="943"/>
      <c r="ACU76" s="1585"/>
      <c r="ACV76" s="1586"/>
      <c r="ACW76" s="1131"/>
      <c r="ACX76" s="1131"/>
      <c r="ACY76" s="1131"/>
      <c r="ACZ76" s="1131"/>
      <c r="ADA76" s="1131"/>
      <c r="ADB76" s="1131"/>
      <c r="ADC76" s="1131"/>
      <c r="ADD76" s="1585"/>
      <c r="ADE76" s="1586"/>
      <c r="ADF76" s="947"/>
      <c r="ADG76" s="265"/>
      <c r="ADH76" s="265"/>
      <c r="ADY76" s="244"/>
      <c r="ADZ76" s="244"/>
      <c r="AEA76" s="244"/>
      <c r="AEB76" s="244"/>
      <c r="AEC76" s="244"/>
      <c r="AED76" s="244"/>
      <c r="AEE76" s="244"/>
      <c r="AEI76" s="943"/>
      <c r="AEJ76" s="1578"/>
      <c r="AEK76" s="1579"/>
      <c r="AEL76" s="951"/>
      <c r="AEM76" s="1131"/>
      <c r="AEN76" s="1131"/>
      <c r="AEO76" s="1131"/>
      <c r="AEP76" s="1578"/>
      <c r="AEQ76" s="1579"/>
      <c r="AER76" s="1131"/>
      <c r="AES76" s="1578"/>
      <c r="AET76" s="1579"/>
      <c r="AEU76" s="947"/>
      <c r="AEV76" s="943"/>
      <c r="AEW76" s="1585"/>
      <c r="AEX76" s="1586"/>
      <c r="AEY76" s="1131"/>
      <c r="AEZ76" s="1131"/>
      <c r="AFA76" s="1131"/>
      <c r="AFB76" s="1131"/>
      <c r="AFC76" s="1131"/>
      <c r="AFD76" s="1131"/>
      <c r="AFE76" s="1131"/>
      <c r="AFF76" s="1585"/>
      <c r="AFG76" s="1586"/>
      <c r="AFH76" s="947"/>
      <c r="AFI76" s="265"/>
      <c r="AFJ76" s="265"/>
      <c r="AGA76" s="244"/>
      <c r="AGB76" s="244"/>
      <c r="AGC76" s="244"/>
      <c r="AGD76" s="244"/>
      <c r="AGE76" s="244"/>
      <c r="AGF76" s="244"/>
      <c r="AGG76" s="244"/>
      <c r="AGK76" s="943"/>
      <c r="AGL76" s="1578"/>
      <c r="AGM76" s="1579"/>
      <c r="AGN76" s="951"/>
      <c r="AGO76" s="1131"/>
      <c r="AGP76" s="1131"/>
      <c r="AGQ76" s="1131"/>
      <c r="AGR76" s="1578"/>
      <c r="AGS76" s="1579"/>
      <c r="AGT76" s="1131"/>
      <c r="AGU76" s="1578"/>
      <c r="AGV76" s="1579"/>
      <c r="AGW76" s="947"/>
      <c r="AGX76" s="943"/>
      <c r="AGY76" s="1585"/>
      <c r="AGZ76" s="1586"/>
      <c r="AHA76" s="1131"/>
      <c r="AHB76" s="1131"/>
      <c r="AHC76" s="1131"/>
      <c r="AHD76" s="1131"/>
      <c r="AHE76" s="1131"/>
      <c r="AHF76" s="1131"/>
      <c r="AHG76" s="1131"/>
      <c r="AHH76" s="1585"/>
      <c r="AHI76" s="1586"/>
      <c r="AHJ76" s="947"/>
      <c r="AHK76" s="265"/>
      <c r="AHL76" s="265"/>
      <c r="AIC76" s="244"/>
      <c r="AID76" s="244"/>
      <c r="AIE76" s="244"/>
      <c r="AIF76" s="244"/>
      <c r="AIG76" s="244"/>
      <c r="AIH76" s="244"/>
      <c r="AII76" s="244"/>
      <c r="AIM76" s="943"/>
      <c r="AIN76" s="1578"/>
      <c r="AIO76" s="1579"/>
      <c r="AIP76" s="951"/>
      <c r="AIQ76" s="1131"/>
      <c r="AIR76" s="1131"/>
      <c r="AIS76" s="1131"/>
      <c r="AIT76" s="1578"/>
      <c r="AIU76" s="1579"/>
      <c r="AIV76" s="1131"/>
      <c r="AIW76" s="1578"/>
      <c r="AIX76" s="1579"/>
      <c r="AIY76" s="947"/>
      <c r="AIZ76" s="943"/>
      <c r="AJA76" s="1585"/>
      <c r="AJB76" s="1586"/>
      <c r="AJC76" s="1131"/>
      <c r="AJD76" s="1131"/>
      <c r="AJE76" s="1131"/>
      <c r="AJF76" s="1131"/>
      <c r="AJG76" s="1131"/>
      <c r="AJH76" s="1131"/>
      <c r="AJI76" s="1131"/>
      <c r="AJJ76" s="1585"/>
      <c r="AJK76" s="1586"/>
      <c r="AJL76" s="947"/>
      <c r="AJM76" s="265"/>
      <c r="AJN76" s="265"/>
      <c r="AKE76" s="244"/>
      <c r="AKF76" s="244"/>
      <c r="AKG76" s="244"/>
      <c r="AKH76" s="244"/>
      <c r="AKI76" s="244"/>
      <c r="AKJ76" s="244"/>
      <c r="AKK76" s="244"/>
      <c r="AKO76" s="943"/>
      <c r="AKP76" s="1578"/>
      <c r="AKQ76" s="1579"/>
      <c r="AKR76" s="951"/>
      <c r="AKS76" s="1131"/>
      <c r="AKT76" s="1131"/>
      <c r="AKU76" s="1131"/>
      <c r="AKV76" s="1578"/>
      <c r="AKW76" s="1579"/>
      <c r="AKX76" s="1131"/>
      <c r="AKY76" s="1578"/>
      <c r="AKZ76" s="1579"/>
      <c r="ALA76" s="947"/>
      <c r="ALB76" s="943"/>
      <c r="ALC76" s="1585"/>
      <c r="ALD76" s="1586"/>
      <c r="ALE76" s="1131"/>
      <c r="ALF76" s="1131"/>
      <c r="ALG76" s="1131"/>
      <c r="ALH76" s="1131"/>
      <c r="ALI76" s="1131"/>
      <c r="ALJ76" s="1131"/>
      <c r="ALK76" s="1131"/>
      <c r="ALL76" s="1585"/>
      <c r="ALM76" s="1586"/>
      <c r="ALN76" s="947"/>
      <c r="ALO76" s="265"/>
      <c r="ALP76" s="265"/>
      <c r="AMG76" s="244"/>
      <c r="AMH76" s="244"/>
      <c r="AMI76" s="244"/>
      <c r="AMJ76" s="244"/>
      <c r="AMK76" s="244"/>
      <c r="AML76" s="244"/>
      <c r="AMM76" s="244"/>
      <c r="AMQ76" s="943"/>
      <c r="AMR76" s="1578"/>
      <c r="AMS76" s="1579"/>
      <c r="AMT76" s="951"/>
      <c r="AMU76" s="1131"/>
      <c r="AMV76" s="1131"/>
      <c r="AMW76" s="1131"/>
      <c r="AMX76" s="1578"/>
      <c r="AMY76" s="1579"/>
      <c r="AMZ76" s="1131"/>
      <c r="ANA76" s="1578"/>
      <c r="ANB76" s="1579"/>
      <c r="ANC76" s="947"/>
      <c r="AND76" s="943"/>
      <c r="ANE76" s="1585"/>
      <c r="ANF76" s="1586"/>
      <c r="ANG76" s="1131"/>
      <c r="ANH76" s="1131"/>
      <c r="ANI76" s="1131"/>
      <c r="ANJ76" s="1131"/>
      <c r="ANK76" s="1131"/>
      <c r="ANL76" s="1131"/>
      <c r="ANM76" s="1131"/>
      <c r="ANN76" s="1585"/>
      <c r="ANO76" s="1586"/>
      <c r="ANP76" s="947"/>
      <c r="ANQ76" s="265"/>
      <c r="ANR76" s="265"/>
      <c r="AOI76" s="244"/>
      <c r="AOJ76" s="244"/>
      <c r="AOK76" s="244"/>
      <c r="AOL76" s="244"/>
      <c r="AOM76" s="244"/>
      <c r="AON76" s="244"/>
      <c r="AOO76" s="244"/>
      <c r="AOS76" s="943"/>
      <c r="AOT76" s="1578"/>
      <c r="AOU76" s="1579"/>
      <c r="AOV76" s="951"/>
      <c r="AOW76" s="1131"/>
      <c r="AOX76" s="1131"/>
      <c r="AOY76" s="1131"/>
      <c r="AOZ76" s="1578"/>
      <c r="APA76" s="1579"/>
      <c r="APB76" s="1131"/>
      <c r="APC76" s="1578"/>
      <c r="APD76" s="1579"/>
      <c r="APE76" s="947"/>
      <c r="APF76" s="943"/>
      <c r="APG76" s="1585"/>
      <c r="APH76" s="1586"/>
      <c r="API76" s="1131"/>
      <c r="APJ76" s="1131"/>
      <c r="APK76" s="1131"/>
      <c r="APL76" s="1131"/>
      <c r="APM76" s="1131"/>
      <c r="APN76" s="1131"/>
      <c r="APO76" s="1131"/>
      <c r="APP76" s="1585"/>
      <c r="APQ76" s="1586"/>
      <c r="APR76" s="947"/>
      <c r="APS76" s="265"/>
      <c r="APT76" s="265"/>
      <c r="AQK76" s="244"/>
      <c r="AQL76" s="244"/>
      <c r="AQM76" s="244"/>
      <c r="AQN76" s="244"/>
      <c r="AQO76" s="244"/>
      <c r="AQP76" s="244"/>
      <c r="AQQ76" s="244"/>
      <c r="AQU76" s="943"/>
      <c r="AQV76" s="1578"/>
      <c r="AQW76" s="1579"/>
      <c r="AQX76" s="951"/>
      <c r="AQY76" s="1131"/>
      <c r="AQZ76" s="1131"/>
      <c r="ARA76" s="1131"/>
      <c r="ARB76" s="1578"/>
      <c r="ARC76" s="1579"/>
      <c r="ARD76" s="1131"/>
      <c r="ARE76" s="1578"/>
      <c r="ARF76" s="1579"/>
      <c r="ARG76" s="947"/>
      <c r="ARH76" s="943"/>
      <c r="ARI76" s="1585"/>
      <c r="ARJ76" s="1586"/>
      <c r="ARK76" s="1131"/>
      <c r="ARL76" s="1131"/>
      <c r="ARM76" s="1131"/>
      <c r="ARN76" s="1131"/>
      <c r="ARO76" s="1131"/>
      <c r="ARP76" s="1131"/>
      <c r="ARQ76" s="1131"/>
      <c r="ARR76" s="1585"/>
      <c r="ARS76" s="1586"/>
      <c r="ART76" s="947"/>
      <c r="ARU76" s="265"/>
      <c r="ARV76" s="265"/>
      <c r="ASM76" s="244"/>
      <c r="ASN76" s="244"/>
      <c r="ASO76" s="244"/>
      <c r="ASP76" s="244"/>
      <c r="ASQ76" s="244"/>
      <c r="ASR76" s="244"/>
      <c r="ASS76" s="244"/>
      <c r="ASW76" s="943"/>
      <c r="ASX76" s="1578"/>
      <c r="ASY76" s="1579"/>
      <c r="ASZ76" s="951"/>
      <c r="ATA76" s="1131"/>
      <c r="ATB76" s="1131"/>
      <c r="ATC76" s="1131"/>
      <c r="ATD76" s="1578"/>
      <c r="ATE76" s="1579"/>
      <c r="ATF76" s="1131"/>
      <c r="ATG76" s="1578"/>
      <c r="ATH76" s="1579"/>
      <c r="ATI76" s="947"/>
      <c r="ATJ76" s="943"/>
      <c r="ATK76" s="1585"/>
      <c r="ATL76" s="1586"/>
      <c r="ATM76" s="1131"/>
      <c r="ATN76" s="1131"/>
      <c r="ATO76" s="1131"/>
      <c r="ATP76" s="1131"/>
      <c r="ATQ76" s="1131"/>
      <c r="ATR76" s="1131"/>
      <c r="ATS76" s="1131"/>
      <c r="ATT76" s="1585"/>
      <c r="ATU76" s="1586"/>
      <c r="ATV76" s="947"/>
      <c r="ATW76" s="265"/>
      <c r="ATX76" s="265"/>
      <c r="AUI76" s="943"/>
      <c r="AUJ76" s="1578"/>
      <c r="AUK76" s="1579"/>
      <c r="AUL76" s="951"/>
      <c r="AUM76" s="1131"/>
      <c r="AUN76" s="1131"/>
      <c r="AUO76" s="1131"/>
      <c r="AUP76" s="1578"/>
      <c r="AUQ76" s="1579"/>
      <c r="AUR76" s="1131"/>
      <c r="AUS76" s="1578"/>
      <c r="AUT76" s="1579"/>
      <c r="AUU76" s="947"/>
      <c r="AUV76" s="943"/>
      <c r="AUW76" s="1585"/>
      <c r="AUX76" s="1586"/>
      <c r="AUY76" s="945"/>
      <c r="AUZ76" s="945"/>
      <c r="AVA76" s="945"/>
      <c r="AVB76" s="945"/>
      <c r="AVC76" s="945"/>
      <c r="AVD76" s="945"/>
      <c r="AVE76" s="945"/>
      <c r="AVF76" s="1585"/>
      <c r="AVG76" s="1586"/>
      <c r="AVH76" s="947"/>
      <c r="AVJ76" s="1290"/>
      <c r="AVK76" s="1290"/>
      <c r="AVL76" s="1290"/>
      <c r="AVM76" s="1290"/>
      <c r="AVN76" s="1290"/>
      <c r="AVO76" s="1290"/>
      <c r="AVT76" s="1245"/>
      <c r="AVU76" s="1241"/>
      <c r="AWA76" s="1065"/>
      <c r="AWB76" s="1475"/>
      <c r="AWC76" s="1476"/>
      <c r="AWD76" s="1066"/>
      <c r="AWE76" s="1066"/>
      <c r="AWF76" s="1419"/>
      <c r="AWG76" s="1420"/>
      <c r="AWH76" s="965"/>
      <c r="AWI76" s="1413"/>
      <c r="AWJ76" s="1414"/>
      <c r="AWK76" s="965"/>
      <c r="AWL76" s="1413"/>
      <c r="AWM76" s="1414"/>
      <c r="AWN76" s="964"/>
      <c r="AWQ76" s="869"/>
      <c r="AWR76" s="869"/>
      <c r="AWS76" s="869"/>
      <c r="AWT76" s="869"/>
      <c r="AXB76" s="265"/>
      <c r="AXC76" s="265"/>
      <c r="AXE76" s="265"/>
      <c r="AXF76" s="265"/>
      <c r="AXQ76" s="574"/>
      <c r="AXR76" s="1578"/>
      <c r="AXS76" s="1579"/>
      <c r="AXT76" s="575"/>
      <c r="AXU76" s="556"/>
      <c r="AXV76" s="556"/>
      <c r="AXW76" s="556"/>
      <c r="AXX76" s="556"/>
      <c r="AXY76" s="556"/>
      <c r="AXZ76" s="556"/>
      <c r="AYA76" s="1578"/>
      <c r="AYB76" s="1579"/>
      <c r="AYC76" s="243"/>
      <c r="AYD76" s="574"/>
      <c r="AYE76" s="1585"/>
      <c r="AYF76" s="1586"/>
      <c r="AYG76" s="556"/>
      <c r="AYH76" s="556"/>
      <c r="AYI76" s="556"/>
      <c r="AYJ76" s="556"/>
      <c r="AYK76" s="556"/>
      <c r="AYL76" s="556"/>
      <c r="AYM76" s="556"/>
      <c r="AYN76" s="1585"/>
      <c r="AYO76" s="1586"/>
      <c r="AYP76" s="243"/>
      <c r="AYQ76" s="747"/>
      <c r="AYU76" s="1759"/>
      <c r="AYV76" s="1664"/>
      <c r="AYW76" s="247"/>
      <c r="AYX76" s="1759"/>
      <c r="AYY76" s="1664"/>
      <c r="AYZ76" s="226"/>
      <c r="AZA76" s="226"/>
      <c r="AZB76" s="226"/>
      <c r="AZC76" s="1637"/>
      <c r="AZD76" s="1638"/>
      <c r="AZE76" s="1638"/>
      <c r="AZK76" s="943"/>
      <c r="AZL76" s="1578"/>
      <c r="AZM76" s="1579"/>
      <c r="AZN76" s="951"/>
      <c r="AZO76" s="1131"/>
      <c r="AZP76" s="1131"/>
      <c r="AZQ76" s="1131"/>
      <c r="AZR76" s="1578"/>
      <c r="AZS76" s="1579"/>
      <c r="AZT76" s="1131"/>
      <c r="AZU76" s="1578"/>
      <c r="AZV76" s="1579"/>
      <c r="AZW76" s="947"/>
      <c r="AZX76" s="943"/>
      <c r="AZY76" s="1585"/>
      <c r="AZZ76" s="1586"/>
      <c r="BAA76" s="1131"/>
      <c r="BAB76" s="1131"/>
      <c r="BAC76" s="1131"/>
      <c r="BAD76" s="1131"/>
      <c r="BAE76" s="1131"/>
      <c r="BAF76" s="1131"/>
      <c r="BAG76" s="1131"/>
      <c r="BAH76" s="1585"/>
      <c r="BAI76" s="1586"/>
      <c r="BAJ76" s="947"/>
      <c r="BAK76" s="265"/>
      <c r="BAL76" s="265"/>
      <c r="BAO76" s="244"/>
      <c r="BAP76" s="244"/>
      <c r="BAQ76" s="747"/>
      <c r="BAR76" s="747"/>
      <c r="BAS76" s="244"/>
      <c r="BAT76" s="244"/>
      <c r="BBC76" s="244"/>
      <c r="BBD76" s="244"/>
      <c r="BBE76" s="244"/>
      <c r="BBF76" s="244"/>
      <c r="BBG76" s="244"/>
      <c r="BBH76" s="244"/>
      <c r="BBI76" s="244"/>
      <c r="BBM76" s="943"/>
      <c r="BBN76" s="1578"/>
      <c r="BBO76" s="1579"/>
      <c r="BBP76" s="951"/>
      <c r="BBQ76" s="1131"/>
      <c r="BBR76" s="1131"/>
      <c r="BBS76" s="1131"/>
      <c r="BBT76" s="1578"/>
      <c r="BBU76" s="1579"/>
      <c r="BBV76" s="1131"/>
      <c r="BBW76" s="1578"/>
      <c r="BBX76" s="1579"/>
      <c r="BBY76" s="947"/>
      <c r="BBZ76" s="943"/>
      <c r="BCA76" s="1585"/>
      <c r="BCB76" s="1586"/>
      <c r="BCC76" s="1131"/>
      <c r="BCD76" s="1131"/>
      <c r="BCE76" s="1131"/>
      <c r="BCF76" s="1131"/>
      <c r="BCG76" s="1131"/>
      <c r="BCH76" s="1131"/>
      <c r="BCI76" s="1131"/>
      <c r="BCJ76" s="1585"/>
      <c r="BCK76" s="1586"/>
      <c r="BCL76" s="947"/>
      <c r="BCM76" s="265"/>
      <c r="BCN76" s="265"/>
      <c r="BDE76" s="244"/>
      <c r="BDF76" s="244"/>
      <c r="BDG76" s="244"/>
      <c r="BDH76" s="244"/>
      <c r="BDI76" s="244"/>
      <c r="BDJ76" s="244"/>
      <c r="BDK76" s="244"/>
      <c r="BDO76" s="943"/>
      <c r="BDP76" s="1578"/>
      <c r="BDQ76" s="1579"/>
      <c r="BDR76" s="951"/>
      <c r="BDS76" s="1131"/>
      <c r="BDT76" s="1131"/>
      <c r="BDU76" s="1131"/>
      <c r="BDV76" s="1578"/>
      <c r="BDW76" s="1579"/>
      <c r="BDX76" s="1131"/>
      <c r="BDY76" s="1578"/>
      <c r="BDZ76" s="1579"/>
      <c r="BEA76" s="947"/>
      <c r="BEB76" s="943"/>
      <c r="BEC76" s="1585"/>
      <c r="BED76" s="1586"/>
      <c r="BEE76" s="1131"/>
      <c r="BEF76" s="1131"/>
      <c r="BEG76" s="1131"/>
      <c r="BEH76" s="1131"/>
      <c r="BEI76" s="1131"/>
      <c r="BEJ76" s="1131"/>
      <c r="BEK76" s="1131"/>
      <c r="BEL76" s="1585"/>
      <c r="BEM76" s="1586"/>
      <c r="BEN76" s="947"/>
      <c r="BEO76" s="265"/>
      <c r="BEP76" s="265"/>
      <c r="BFG76" s="244"/>
      <c r="BFH76" s="244"/>
      <c r="BFI76" s="244"/>
      <c r="BFJ76" s="244"/>
      <c r="BFK76" s="244"/>
      <c r="BFL76" s="244"/>
      <c r="BFM76" s="244"/>
      <c r="BFQ76" s="943"/>
      <c r="BFR76" s="1578"/>
      <c r="BFS76" s="1579"/>
      <c r="BFT76" s="951"/>
      <c r="BFU76" s="1131"/>
      <c r="BFV76" s="1131"/>
      <c r="BFW76" s="1131"/>
      <c r="BFX76" s="1578"/>
      <c r="BFY76" s="1579"/>
      <c r="BFZ76" s="1131"/>
      <c r="BGA76" s="1578"/>
      <c r="BGB76" s="1579"/>
      <c r="BGC76" s="947"/>
      <c r="BGD76" s="943"/>
      <c r="BGE76" s="1585"/>
      <c r="BGF76" s="1586"/>
      <c r="BGG76" s="1131"/>
      <c r="BGH76" s="1131"/>
      <c r="BGI76" s="1131"/>
      <c r="BGJ76" s="1131"/>
      <c r="BGK76" s="1131"/>
      <c r="BGL76" s="1131"/>
      <c r="BGM76" s="1131"/>
      <c r="BGN76" s="1585"/>
      <c r="BGO76" s="1586"/>
      <c r="BGP76" s="947"/>
      <c r="BGQ76" s="265"/>
      <c r="BGR76" s="265"/>
      <c r="BHI76" s="244"/>
      <c r="BHJ76" s="244"/>
      <c r="BHK76" s="244"/>
      <c r="BHL76" s="244"/>
      <c r="BHM76" s="244"/>
      <c r="BHN76" s="244"/>
      <c r="BHO76" s="244"/>
      <c r="BHS76" s="943"/>
      <c r="BHT76" s="1578"/>
      <c r="BHU76" s="1579"/>
      <c r="BHV76" s="951"/>
      <c r="BHW76" s="1131"/>
      <c r="BHX76" s="1131"/>
      <c r="BHY76" s="1131"/>
      <c r="BHZ76" s="1578"/>
      <c r="BIA76" s="1579"/>
      <c r="BIB76" s="1131"/>
      <c r="BIC76" s="1578"/>
      <c r="BID76" s="1579"/>
      <c r="BIE76" s="947"/>
      <c r="BIF76" s="943"/>
      <c r="BIG76" s="1585"/>
      <c r="BIH76" s="1586"/>
      <c r="BII76" s="1131"/>
      <c r="BIJ76" s="1131"/>
      <c r="BIK76" s="1131"/>
      <c r="BIL76" s="1131"/>
      <c r="BIM76" s="1131"/>
      <c r="BIN76" s="1131"/>
      <c r="BIO76" s="1131"/>
      <c r="BIP76" s="1585"/>
      <c r="BIQ76" s="1586"/>
      <c r="BIR76" s="947"/>
      <c r="BIS76" s="265"/>
      <c r="BIT76" s="265"/>
      <c r="BJK76" s="244"/>
      <c r="BJL76" s="244"/>
      <c r="BJM76" s="244"/>
      <c r="BJN76" s="244"/>
      <c r="BJO76" s="244"/>
      <c r="BJP76" s="244"/>
      <c r="BJQ76" s="244"/>
      <c r="BJU76" s="943"/>
      <c r="BJV76" s="1578"/>
      <c r="BJW76" s="1579"/>
      <c r="BJX76" s="951"/>
      <c r="BJY76" s="1131"/>
      <c r="BJZ76" s="1131"/>
      <c r="BKA76" s="1131"/>
      <c r="BKB76" s="1578"/>
      <c r="BKC76" s="1579"/>
      <c r="BKD76" s="1131"/>
      <c r="BKE76" s="1578"/>
      <c r="BKF76" s="1579"/>
      <c r="BKG76" s="947"/>
      <c r="BKH76" s="943"/>
      <c r="BKI76" s="1585"/>
      <c r="BKJ76" s="1586"/>
      <c r="BKK76" s="1131"/>
      <c r="BKL76" s="1131"/>
      <c r="BKM76" s="1131"/>
      <c r="BKN76" s="1131"/>
      <c r="BKO76" s="1131"/>
      <c r="BKP76" s="1131"/>
      <c r="BKQ76" s="1131"/>
      <c r="BKR76" s="1585"/>
      <c r="BKS76" s="1586"/>
      <c r="BKT76" s="947"/>
      <c r="BKU76" s="265"/>
      <c r="BKV76" s="265"/>
      <c r="BLM76" s="244"/>
      <c r="BLN76" s="244"/>
      <c r="BLO76" s="244"/>
      <c r="BLP76" s="244"/>
      <c r="BLQ76" s="244"/>
      <c r="BLR76" s="244"/>
      <c r="BLS76" s="244"/>
      <c r="BLW76" s="943"/>
      <c r="BLX76" s="1578"/>
      <c r="BLY76" s="1579"/>
      <c r="BLZ76" s="951"/>
      <c r="BMA76" s="1131"/>
      <c r="BMB76" s="1131"/>
      <c r="BMC76" s="1131"/>
      <c r="BMD76" s="1578"/>
      <c r="BME76" s="1579"/>
      <c r="BMF76" s="1131"/>
      <c r="BMG76" s="1578"/>
      <c r="BMH76" s="1579"/>
      <c r="BMI76" s="947"/>
      <c r="BMJ76" s="943"/>
      <c r="BMK76" s="1585"/>
      <c r="BML76" s="1586"/>
      <c r="BMM76" s="1131"/>
      <c r="BMN76" s="1131"/>
      <c r="BMO76" s="1131"/>
      <c r="BMP76" s="1131"/>
      <c r="BMQ76" s="1131"/>
      <c r="BMR76" s="1131"/>
      <c r="BMS76" s="1131"/>
      <c r="BMT76" s="1585"/>
      <c r="BMU76" s="1586"/>
      <c r="BMV76" s="947"/>
      <c r="BMW76" s="265"/>
      <c r="BMX76" s="265"/>
      <c r="BNO76" s="244"/>
      <c r="BNP76" s="244"/>
      <c r="BNQ76" s="244"/>
      <c r="BNR76" s="244"/>
      <c r="BNS76" s="244"/>
      <c r="BNT76" s="244"/>
      <c r="BNU76" s="244"/>
      <c r="BNY76" s="943"/>
      <c r="BNZ76" s="1578"/>
      <c r="BOA76" s="1579"/>
      <c r="BOB76" s="951"/>
      <c r="BOC76" s="1131"/>
      <c r="BOD76" s="1131"/>
      <c r="BOE76" s="1131"/>
      <c r="BOF76" s="1578"/>
      <c r="BOG76" s="1579"/>
      <c r="BOH76" s="1131"/>
      <c r="BOI76" s="1578"/>
      <c r="BOJ76" s="1579"/>
      <c r="BOK76" s="947"/>
      <c r="BOL76" s="943"/>
      <c r="BOM76" s="1585"/>
      <c r="BON76" s="1586"/>
      <c r="BOO76" s="1131"/>
      <c r="BOP76" s="1131"/>
      <c r="BOQ76" s="1131"/>
      <c r="BOR76" s="1131"/>
      <c r="BOS76" s="1131"/>
      <c r="BOT76" s="1131"/>
      <c r="BOU76" s="1131"/>
      <c r="BOV76" s="1585"/>
      <c r="BOW76" s="1586"/>
      <c r="BOX76" s="947"/>
      <c r="BOY76" s="265"/>
      <c r="BOZ76" s="265"/>
      <c r="BPQ76" s="244"/>
      <c r="BPR76" s="244"/>
      <c r="BPS76" s="244"/>
      <c r="BPT76" s="244"/>
      <c r="BPU76" s="244"/>
      <c r="BPV76" s="244"/>
      <c r="BPW76" s="244"/>
      <c r="BQA76" s="943"/>
      <c r="BQB76" s="1578"/>
      <c r="BQC76" s="1579"/>
      <c r="BQD76" s="951"/>
      <c r="BQE76" s="1131"/>
      <c r="BQF76" s="1131"/>
      <c r="BQG76" s="1131"/>
      <c r="BQH76" s="1578"/>
      <c r="BQI76" s="1579"/>
      <c r="BQJ76" s="1131"/>
      <c r="BQK76" s="1578"/>
      <c r="BQL76" s="1579"/>
      <c r="BQM76" s="947"/>
      <c r="BQN76" s="943"/>
      <c r="BQO76" s="1585"/>
      <c r="BQP76" s="1586"/>
      <c r="BQQ76" s="1131"/>
      <c r="BQR76" s="1131"/>
      <c r="BQS76" s="1131"/>
      <c r="BQT76" s="1131"/>
      <c r="BQU76" s="1131"/>
      <c r="BQV76" s="1131"/>
      <c r="BQW76" s="1131"/>
      <c r="BQX76" s="1585"/>
      <c r="BQY76" s="1586"/>
      <c r="BQZ76" s="947"/>
      <c r="BRA76" s="265"/>
      <c r="BRB76" s="265"/>
      <c r="BRS76" s="244"/>
      <c r="BRT76" s="244"/>
      <c r="BRU76" s="244"/>
      <c r="BRV76" s="244"/>
      <c r="BRW76" s="244"/>
      <c r="BRX76" s="244"/>
      <c r="BRY76" s="244"/>
      <c r="BSC76" s="943"/>
      <c r="BSD76" s="1578"/>
      <c r="BSE76" s="1579"/>
      <c r="BSF76" s="951"/>
      <c r="BSG76" s="1131"/>
      <c r="BSH76" s="1131"/>
      <c r="BSI76" s="1131"/>
      <c r="BSJ76" s="1578"/>
      <c r="BSK76" s="1579"/>
      <c r="BSL76" s="1131"/>
      <c r="BSM76" s="1578"/>
      <c r="BSN76" s="1579"/>
      <c r="BSO76" s="947"/>
      <c r="BSP76" s="943"/>
      <c r="BSQ76" s="1585"/>
      <c r="BSR76" s="1586"/>
      <c r="BSS76" s="1131"/>
      <c r="BST76" s="1131"/>
      <c r="BSU76" s="1131"/>
      <c r="BSV76" s="1131"/>
      <c r="BSW76" s="1131"/>
      <c r="BSX76" s="1131"/>
      <c r="BSY76" s="1131"/>
      <c r="BSZ76" s="1585"/>
      <c r="BTA76" s="1586"/>
      <c r="BTB76" s="947"/>
      <c r="BTC76" s="265"/>
      <c r="BTD76" s="265"/>
      <c r="BTU76" s="244"/>
      <c r="BTV76" s="244"/>
      <c r="BTW76" s="244"/>
      <c r="BTX76" s="244"/>
      <c r="BTY76" s="244"/>
      <c r="BTZ76" s="244"/>
      <c r="BUA76" s="244"/>
      <c r="BUE76" s="943"/>
      <c r="BUF76" s="1578"/>
      <c r="BUG76" s="1579"/>
      <c r="BUH76" s="951"/>
      <c r="BUI76" s="1131"/>
      <c r="BUJ76" s="1131"/>
      <c r="BUK76" s="1131"/>
      <c r="BUL76" s="1578"/>
      <c r="BUM76" s="1579"/>
      <c r="BUN76" s="1131"/>
      <c r="BUO76" s="1578"/>
      <c r="BUP76" s="1579"/>
      <c r="BUQ76" s="947"/>
      <c r="BUR76" s="943"/>
      <c r="BUS76" s="1585"/>
      <c r="BUT76" s="1586"/>
      <c r="BUU76" s="1131"/>
      <c r="BUV76" s="1131"/>
      <c r="BUW76" s="1131"/>
      <c r="BUX76" s="1131"/>
      <c r="BUY76" s="1131"/>
      <c r="BUZ76" s="1131"/>
      <c r="BVA76" s="1131"/>
      <c r="BVB76" s="1585"/>
      <c r="BVC76" s="1586"/>
      <c r="BVD76" s="947"/>
      <c r="BVE76" s="265"/>
      <c r="BVF76" s="265"/>
      <c r="BVW76" s="244"/>
      <c r="BVX76" s="244"/>
      <c r="BVY76" s="244"/>
      <c r="BVZ76" s="244"/>
      <c r="BWA76" s="244"/>
      <c r="BWB76" s="244"/>
      <c r="BWC76" s="244"/>
      <c r="BWG76" s="943"/>
      <c r="BWH76" s="1578"/>
      <c r="BWI76" s="1579"/>
      <c r="BWJ76" s="951"/>
      <c r="BWK76" s="1131"/>
      <c r="BWL76" s="1131"/>
      <c r="BWM76" s="1131"/>
      <c r="BWN76" s="1578"/>
      <c r="BWO76" s="1579"/>
      <c r="BWP76" s="1131"/>
      <c r="BWQ76" s="1578"/>
      <c r="BWR76" s="1579"/>
      <c r="BWS76" s="947"/>
      <c r="BWT76" s="943"/>
      <c r="BWU76" s="1585"/>
      <c r="BWV76" s="1586"/>
      <c r="BWW76" s="1131"/>
      <c r="BWX76" s="1131"/>
      <c r="BWY76" s="1131"/>
      <c r="BWZ76" s="1131"/>
      <c r="BXA76" s="1131"/>
      <c r="BXB76" s="1131"/>
      <c r="BXC76" s="1131"/>
      <c r="BXD76" s="1585"/>
      <c r="BXE76" s="1586"/>
      <c r="BXF76" s="947"/>
      <c r="BXG76" s="265"/>
      <c r="BXH76" s="265"/>
      <c r="BXY76" s="244"/>
      <c r="BXZ76" s="244"/>
      <c r="BYA76" s="244"/>
      <c r="BYB76" s="244"/>
      <c r="BYC76" s="244"/>
      <c r="BYD76" s="244"/>
      <c r="BYE76" s="244"/>
      <c r="BYI76" s="943"/>
      <c r="BYJ76" s="1578"/>
      <c r="BYK76" s="1579"/>
      <c r="BYL76" s="951"/>
      <c r="BYM76" s="1131"/>
      <c r="BYN76" s="1131"/>
      <c r="BYO76" s="1131"/>
      <c r="BYP76" s="1578"/>
      <c r="BYQ76" s="1579"/>
      <c r="BYR76" s="1131"/>
      <c r="BYS76" s="1578"/>
      <c r="BYT76" s="1579"/>
      <c r="BYU76" s="947"/>
      <c r="BYV76" s="943"/>
      <c r="BYW76" s="1585"/>
      <c r="BYX76" s="1586"/>
      <c r="BYY76" s="1131"/>
      <c r="BYZ76" s="1131"/>
      <c r="BZA76" s="1131"/>
      <c r="BZB76" s="1131"/>
      <c r="BZC76" s="1131"/>
      <c r="BZD76" s="1131"/>
      <c r="BZE76" s="1131"/>
      <c r="BZF76" s="1585"/>
      <c r="BZG76" s="1586"/>
      <c r="BZH76" s="947"/>
      <c r="BZI76" s="265"/>
      <c r="BZJ76" s="265"/>
      <c r="CAA76" s="244"/>
      <c r="CAB76" s="244"/>
      <c r="CAC76" s="244"/>
      <c r="CAD76" s="244"/>
      <c r="CAE76" s="244"/>
      <c r="CAF76" s="244"/>
      <c r="CAG76" s="244"/>
      <c r="CAK76" s="943"/>
      <c r="CAL76" s="1578"/>
      <c r="CAM76" s="1579"/>
      <c r="CAN76" s="951"/>
      <c r="CAO76" s="1131"/>
      <c r="CAP76" s="1131"/>
      <c r="CAQ76" s="1131"/>
      <c r="CAR76" s="1578"/>
      <c r="CAS76" s="1579"/>
      <c r="CAT76" s="1131"/>
      <c r="CAU76" s="1578"/>
      <c r="CAV76" s="1579"/>
      <c r="CAW76" s="947"/>
      <c r="CAX76" s="943"/>
      <c r="CAY76" s="1585"/>
      <c r="CAZ76" s="1586"/>
      <c r="CBA76" s="1131"/>
      <c r="CBB76" s="1131"/>
      <c r="CBC76" s="1131"/>
      <c r="CBD76" s="1131"/>
      <c r="CBE76" s="1131"/>
      <c r="CBF76" s="1131"/>
      <c r="CBG76" s="1131"/>
      <c r="CBH76" s="1585"/>
      <c r="CBI76" s="1586"/>
      <c r="CBJ76" s="947"/>
      <c r="CBK76" s="265"/>
      <c r="CBL76" s="265"/>
      <c r="CCC76" s="244"/>
      <c r="CCD76" s="244"/>
      <c r="CCE76" s="244"/>
      <c r="CCF76" s="244"/>
      <c r="CCG76" s="244"/>
      <c r="CCH76" s="244"/>
      <c r="CCI76" s="244"/>
      <c r="CCM76" s="943"/>
      <c r="CCN76" s="1578"/>
      <c r="CCO76" s="1579"/>
      <c r="CCP76" s="951"/>
      <c r="CCQ76" s="1131"/>
      <c r="CCR76" s="1131"/>
      <c r="CCS76" s="1131"/>
      <c r="CCT76" s="1578"/>
      <c r="CCU76" s="1579"/>
      <c r="CCV76" s="1131"/>
      <c r="CCW76" s="1578"/>
      <c r="CCX76" s="1579"/>
      <c r="CCY76" s="947"/>
      <c r="CCZ76" s="943"/>
      <c r="CDA76" s="1585"/>
      <c r="CDB76" s="1586"/>
      <c r="CDC76" s="1131"/>
      <c r="CDD76" s="1131"/>
      <c r="CDE76" s="1131"/>
      <c r="CDF76" s="1131"/>
      <c r="CDG76" s="1131"/>
      <c r="CDH76" s="1131"/>
      <c r="CDI76" s="1131"/>
      <c r="CDJ76" s="1585"/>
      <c r="CDK76" s="1586"/>
      <c r="CDL76" s="947"/>
      <c r="CDM76" s="265"/>
      <c r="CDN76" s="265"/>
      <c r="CEE76" s="244"/>
      <c r="CEF76" s="244"/>
      <c r="CEG76" s="244"/>
      <c r="CEH76" s="244"/>
      <c r="CEI76" s="244"/>
      <c r="CEJ76" s="244"/>
      <c r="CEK76" s="244"/>
      <c r="CEO76" s="943"/>
      <c r="CEP76" s="1578"/>
      <c r="CEQ76" s="1579"/>
      <c r="CER76" s="951"/>
      <c r="CES76" s="1131"/>
      <c r="CET76" s="1131"/>
      <c r="CEU76" s="1131"/>
      <c r="CEV76" s="1578"/>
      <c r="CEW76" s="1579"/>
      <c r="CEX76" s="1131"/>
      <c r="CEY76" s="1578"/>
      <c r="CEZ76" s="1579"/>
      <c r="CFA76" s="947"/>
      <c r="CFB76" s="943"/>
      <c r="CFC76" s="1585"/>
      <c r="CFD76" s="1586"/>
      <c r="CFE76" s="1131"/>
      <c r="CFF76" s="1131"/>
      <c r="CFG76" s="1131"/>
      <c r="CFH76" s="1131"/>
      <c r="CFI76" s="1131"/>
      <c r="CFJ76" s="1131"/>
      <c r="CFK76" s="1131"/>
      <c r="CFL76" s="1585"/>
      <c r="CFM76" s="1586"/>
      <c r="CFN76" s="947"/>
      <c r="CFO76" s="265"/>
      <c r="CFP76" s="265"/>
      <c r="CGG76" s="244"/>
      <c r="CGH76" s="244"/>
      <c r="CGI76" s="244"/>
      <c r="CGJ76" s="244"/>
      <c r="CGK76" s="244"/>
      <c r="CGL76" s="244"/>
      <c r="CGM76" s="244"/>
      <c r="CGQ76" s="943"/>
      <c r="CGR76" s="1578"/>
      <c r="CGS76" s="1579"/>
      <c r="CGT76" s="951"/>
      <c r="CGU76" s="1131"/>
      <c r="CGV76" s="1131"/>
      <c r="CGW76" s="1131"/>
      <c r="CGX76" s="1578"/>
      <c r="CGY76" s="1579"/>
      <c r="CGZ76" s="1131"/>
      <c r="CHA76" s="1578"/>
      <c r="CHB76" s="1579"/>
      <c r="CHC76" s="947"/>
      <c r="CHD76" s="943"/>
      <c r="CHE76" s="1585"/>
      <c r="CHF76" s="1586"/>
      <c r="CHG76" s="1131"/>
      <c r="CHH76" s="1131"/>
      <c r="CHI76" s="1131"/>
      <c r="CHJ76" s="1131"/>
      <c r="CHK76" s="1131"/>
      <c r="CHL76" s="1131"/>
      <c r="CHM76" s="1131"/>
      <c r="CHN76" s="1585"/>
      <c r="CHO76" s="1586"/>
      <c r="CHP76" s="947"/>
      <c r="CHQ76" s="265"/>
      <c r="CHR76" s="265"/>
      <c r="CII76" s="244"/>
      <c r="CIJ76" s="244"/>
      <c r="CIK76" s="244"/>
      <c r="CIL76" s="244"/>
      <c r="CIM76" s="244"/>
      <c r="CIN76" s="244"/>
      <c r="CIO76" s="244"/>
      <c r="CIS76" s="943"/>
      <c r="CIT76" s="1578"/>
      <c r="CIU76" s="1579"/>
      <c r="CIV76" s="951"/>
      <c r="CIW76" s="1131"/>
      <c r="CIX76" s="1131"/>
      <c r="CIY76" s="1131"/>
      <c r="CIZ76" s="1578"/>
      <c r="CJA76" s="1579"/>
      <c r="CJB76" s="1131"/>
      <c r="CJC76" s="1578"/>
      <c r="CJD76" s="1579"/>
      <c r="CJE76" s="947"/>
      <c r="CJF76" s="943"/>
      <c r="CJG76" s="1585"/>
      <c r="CJH76" s="1586"/>
      <c r="CJI76" s="1131"/>
      <c r="CJJ76" s="1131"/>
      <c r="CJK76" s="1131"/>
      <c r="CJL76" s="1131"/>
      <c r="CJM76" s="1131"/>
      <c r="CJN76" s="1131"/>
      <c r="CJO76" s="1131"/>
      <c r="CJP76" s="1585"/>
      <c r="CJQ76" s="1586"/>
      <c r="CJR76" s="947"/>
      <c r="CJS76" s="265"/>
      <c r="CJT76" s="265"/>
      <c r="CKK76" s="244"/>
      <c r="CKL76" s="244"/>
      <c r="CKM76" s="244"/>
      <c r="CKN76" s="244"/>
      <c r="CKO76" s="244"/>
      <c r="CKP76" s="244"/>
      <c r="CKQ76" s="244"/>
      <c r="CKU76" s="943"/>
      <c r="CKV76" s="1578"/>
      <c r="CKW76" s="1579"/>
      <c r="CKX76" s="951"/>
      <c r="CKY76" s="1131"/>
      <c r="CKZ76" s="1131"/>
      <c r="CLA76" s="1131"/>
      <c r="CLB76" s="1578"/>
      <c r="CLC76" s="1579"/>
      <c r="CLD76" s="1131"/>
      <c r="CLE76" s="1578"/>
      <c r="CLF76" s="1579"/>
      <c r="CLG76" s="947"/>
      <c r="CLH76" s="943"/>
      <c r="CLI76" s="1585"/>
      <c r="CLJ76" s="1586"/>
      <c r="CLK76" s="1131"/>
      <c r="CLL76" s="1131"/>
      <c r="CLM76" s="1131"/>
      <c r="CLN76" s="1131"/>
      <c r="CLO76" s="1131"/>
      <c r="CLP76" s="1131"/>
      <c r="CLQ76" s="1131"/>
      <c r="CLR76" s="1585"/>
      <c r="CLS76" s="1586"/>
      <c r="CLT76" s="947"/>
      <c r="CLU76" s="265"/>
      <c r="CLV76" s="265"/>
      <c r="CMM76" s="244"/>
      <c r="CMN76" s="244"/>
      <c r="CMO76" s="244"/>
      <c r="CMP76" s="244"/>
      <c r="CMQ76" s="244"/>
      <c r="CMR76" s="244"/>
      <c r="CMS76" s="244"/>
      <c r="CMW76" s="943"/>
      <c r="CMX76" s="1578"/>
      <c r="CMY76" s="1579"/>
      <c r="CMZ76" s="951"/>
      <c r="CNA76" s="1131"/>
      <c r="CNB76" s="1131"/>
      <c r="CNC76" s="1131"/>
      <c r="CND76" s="1578"/>
      <c r="CNE76" s="1579"/>
      <c r="CNF76" s="1131"/>
      <c r="CNG76" s="1578"/>
      <c r="CNH76" s="1579"/>
      <c r="CNI76" s="947"/>
      <c r="CNJ76" s="943"/>
      <c r="CNK76" s="1585"/>
      <c r="CNL76" s="1586"/>
      <c r="CNM76" s="1131"/>
      <c r="CNN76" s="1131"/>
      <c r="CNO76" s="1131"/>
      <c r="CNP76" s="1131"/>
      <c r="CNQ76" s="1131"/>
      <c r="CNR76" s="1131"/>
      <c r="CNS76" s="1131"/>
      <c r="CNT76" s="1585"/>
      <c r="CNU76" s="1586"/>
      <c r="CNV76" s="947"/>
      <c r="CNW76" s="265"/>
      <c r="CNX76" s="265"/>
      <c r="COO76" s="244"/>
      <c r="COP76" s="244"/>
      <c r="COQ76" s="244"/>
      <c r="COR76" s="244"/>
      <c r="COS76" s="244"/>
      <c r="COT76" s="244"/>
      <c r="COU76" s="244"/>
      <c r="COY76" s="943"/>
      <c r="COZ76" s="1578"/>
      <c r="CPA76" s="1579"/>
      <c r="CPB76" s="951"/>
      <c r="CPC76" s="1131"/>
      <c r="CPD76" s="1131"/>
      <c r="CPE76" s="1131"/>
      <c r="CPF76" s="1578"/>
      <c r="CPG76" s="1579"/>
      <c r="CPH76" s="1131"/>
      <c r="CPI76" s="1578"/>
      <c r="CPJ76" s="1579"/>
      <c r="CPK76" s="947"/>
      <c r="CPL76" s="943"/>
      <c r="CPM76" s="1585"/>
      <c r="CPN76" s="1586"/>
      <c r="CPO76" s="1131"/>
      <c r="CPP76" s="1131"/>
      <c r="CPQ76" s="1131"/>
      <c r="CPR76" s="1131"/>
      <c r="CPS76" s="1131"/>
      <c r="CPT76" s="1131"/>
      <c r="CPU76" s="1131"/>
      <c r="CPV76" s="1585"/>
      <c r="CPW76" s="1586"/>
      <c r="CPX76" s="947"/>
      <c r="CPY76" s="265"/>
      <c r="CPZ76" s="265"/>
      <c r="CQQ76" s="244"/>
      <c r="CQR76" s="244"/>
      <c r="CQS76" s="244"/>
      <c r="CQT76" s="244"/>
      <c r="CQU76" s="244"/>
      <c r="CQV76" s="244"/>
      <c r="CQW76" s="244"/>
      <c r="CRA76" s="943"/>
      <c r="CRB76" s="1578"/>
      <c r="CRC76" s="1579"/>
      <c r="CRD76" s="951"/>
      <c r="CRE76" s="1131"/>
      <c r="CRF76" s="1131"/>
      <c r="CRG76" s="1131"/>
      <c r="CRH76" s="1578"/>
      <c r="CRI76" s="1579"/>
      <c r="CRJ76" s="1131"/>
      <c r="CRK76" s="1578"/>
      <c r="CRL76" s="1579"/>
      <c r="CRM76" s="947"/>
      <c r="CRN76" s="943"/>
      <c r="CRO76" s="1585"/>
      <c r="CRP76" s="1586"/>
      <c r="CRQ76" s="1131"/>
      <c r="CRR76" s="1131"/>
      <c r="CRS76" s="1131"/>
      <c r="CRT76" s="1131"/>
      <c r="CRU76" s="1131"/>
      <c r="CRV76" s="1131"/>
      <c r="CRW76" s="1131"/>
      <c r="CRX76" s="1585"/>
      <c r="CRY76" s="1586"/>
      <c r="CRZ76" s="947"/>
      <c r="CSA76" s="265"/>
      <c r="CSB76" s="265"/>
      <c r="CSS76" s="244"/>
      <c r="CST76" s="244"/>
      <c r="CSU76" s="244"/>
      <c r="CSV76" s="244"/>
      <c r="CSW76" s="244"/>
      <c r="CSX76" s="244"/>
      <c r="CSY76" s="244"/>
      <c r="CTC76" s="943"/>
      <c r="CTD76" s="1578"/>
      <c r="CTE76" s="1579"/>
      <c r="CTF76" s="951"/>
      <c r="CTG76" s="1131"/>
      <c r="CTH76" s="1131"/>
      <c r="CTI76" s="1131"/>
      <c r="CTJ76" s="1578"/>
      <c r="CTK76" s="1579"/>
      <c r="CTL76" s="1131"/>
      <c r="CTM76" s="1578"/>
      <c r="CTN76" s="1579"/>
      <c r="CTO76" s="947"/>
      <c r="CTP76" s="943"/>
      <c r="CTQ76" s="1585"/>
      <c r="CTR76" s="1586"/>
      <c r="CTS76" s="1131"/>
      <c r="CTT76" s="1131"/>
      <c r="CTU76" s="1131"/>
      <c r="CTV76" s="1131"/>
      <c r="CTW76" s="1131"/>
      <c r="CTX76" s="1131"/>
      <c r="CTY76" s="1131"/>
      <c r="CTZ76" s="1585"/>
      <c r="CUA76" s="1586"/>
      <c r="CUB76" s="947"/>
      <c r="CUC76" s="265"/>
      <c r="CUD76" s="265"/>
      <c r="CVK76" s="574"/>
      <c r="CVL76" s="1578"/>
      <c r="CVM76" s="1579"/>
      <c r="CVN76" s="575"/>
      <c r="CVO76" s="556"/>
      <c r="CVP76" s="556"/>
      <c r="CVQ76" s="556"/>
      <c r="CVR76" s="556"/>
      <c r="CVS76" s="556"/>
      <c r="CVT76" s="556"/>
      <c r="CVU76" s="1578"/>
      <c r="CVV76" s="1579"/>
      <c r="CVW76" s="243"/>
      <c r="CVX76" s="574"/>
      <c r="CVY76" s="1585"/>
      <c r="CVZ76" s="1586"/>
      <c r="CWA76" s="556"/>
      <c r="CWB76" s="556"/>
      <c r="CWC76" s="556"/>
      <c r="CWD76" s="556"/>
      <c r="CWE76" s="556"/>
      <c r="CWF76" s="556"/>
      <c r="CWG76" s="556"/>
      <c r="CWH76" s="1585"/>
      <c r="CWI76" s="1586"/>
      <c r="CWJ76" s="243"/>
      <c r="CWK76" s="943"/>
      <c r="CWL76" s="1578"/>
      <c r="CWM76" s="1579"/>
      <c r="CWN76" s="951"/>
      <c r="CWO76" s="1131"/>
      <c r="CWP76" s="1131"/>
      <c r="CWQ76" s="1131"/>
      <c r="CWR76" s="1578"/>
      <c r="CWS76" s="1579"/>
      <c r="CWT76" s="1131"/>
      <c r="CWU76" s="1578"/>
      <c r="CWV76" s="1579"/>
      <c r="CWW76" s="947"/>
      <c r="CWX76" s="943"/>
      <c r="CWY76" s="1585"/>
      <c r="CWZ76" s="1586"/>
      <c r="CXA76" s="1131"/>
      <c r="CXB76" s="1131"/>
      <c r="CXC76" s="1131"/>
      <c r="CXD76" s="1131"/>
      <c r="CXE76" s="1131"/>
      <c r="CXF76" s="1131"/>
      <c r="CXG76" s="1131"/>
      <c r="CXH76" s="1585"/>
      <c r="CXI76" s="1586"/>
      <c r="CXJ76" s="947"/>
      <c r="CZI76" s="574"/>
      <c r="CZJ76" s="1578"/>
      <c r="CZK76" s="1579"/>
      <c r="CZL76" s="575"/>
      <c r="CZM76" s="1127"/>
      <c r="CZN76" s="1127"/>
      <c r="CZO76" s="1127"/>
      <c r="CZP76" s="1127"/>
      <c r="CZQ76" s="1127"/>
      <c r="CZR76" s="1127"/>
      <c r="CZS76" s="1578"/>
      <c r="CZT76" s="1579"/>
      <c r="CZU76" s="243"/>
      <c r="CZV76" s="574"/>
      <c r="CZW76" s="1585"/>
      <c r="CZX76" s="1586"/>
      <c r="CZY76" s="1127"/>
      <c r="CZZ76" s="1127"/>
      <c r="DAA76" s="1127"/>
      <c r="DAB76" s="1127"/>
      <c r="DAC76" s="1127"/>
      <c r="DAD76" s="1127"/>
      <c r="DAE76" s="1127"/>
      <c r="DAF76" s="1585"/>
      <c r="DAG76" s="1586"/>
      <c r="DAH76" s="243"/>
      <c r="DAI76" s="943"/>
      <c r="DAJ76" s="1578"/>
      <c r="DAK76" s="1579"/>
      <c r="DAL76" s="951"/>
      <c r="DAM76" s="1131"/>
      <c r="DAN76" s="1131"/>
      <c r="DAO76" s="1131"/>
      <c r="DAP76" s="1578"/>
      <c r="DAQ76" s="1579"/>
      <c r="DAR76" s="1131"/>
      <c r="DAS76" s="1578"/>
      <c r="DAT76" s="1579"/>
      <c r="DAU76" s="947"/>
      <c r="DAV76" s="943"/>
      <c r="DAW76" s="1585"/>
      <c r="DAX76" s="1586"/>
      <c r="DAY76" s="945"/>
      <c r="DAZ76" s="945"/>
      <c r="DBA76" s="945"/>
      <c r="DBB76" s="945"/>
      <c r="DBC76" s="945"/>
      <c r="DBD76" s="945"/>
      <c r="DBE76" s="945"/>
      <c r="DBF76" s="1585"/>
      <c r="DBG76" s="1586"/>
      <c r="DBH76" s="947"/>
      <c r="DBI76" s="265"/>
      <c r="DBJ76" s="265"/>
      <c r="DBK76" s="244"/>
      <c r="DBL76" s="244"/>
      <c r="DBM76" s="244"/>
      <c r="DBN76" s="244"/>
      <c r="DBO76" s="244"/>
      <c r="DBP76" s="244"/>
      <c r="DBQ76" s="244"/>
      <c r="DBR76" s="244"/>
      <c r="DCQ76" s="574"/>
      <c r="DCR76" s="1578"/>
      <c r="DCS76" s="1579"/>
      <c r="DCT76" s="575"/>
      <c r="DCU76" s="1127"/>
      <c r="DCV76" s="1127"/>
      <c r="DCW76" s="1127"/>
      <c r="DCX76" s="1127"/>
      <c r="DCY76" s="1127"/>
      <c r="DCZ76" s="1127"/>
      <c r="DDA76" s="1578"/>
      <c r="DDB76" s="1579"/>
      <c r="DDC76" s="243"/>
      <c r="DDD76" s="574"/>
      <c r="DDE76" s="1585"/>
      <c r="DDF76" s="1586"/>
      <c r="DDG76" s="1127"/>
      <c r="DDH76" s="1127"/>
      <c r="DDI76" s="1127"/>
      <c r="DDJ76" s="1127"/>
      <c r="DDK76" s="1127"/>
      <c r="DDL76" s="1127"/>
      <c r="DDM76" s="1127"/>
      <c r="DDN76" s="1585"/>
      <c r="DDO76" s="1586"/>
      <c r="DDP76" s="243"/>
      <c r="DDQ76" s="943"/>
      <c r="DDR76" s="1578"/>
      <c r="DDS76" s="1579"/>
      <c r="DDT76" s="951"/>
      <c r="DDU76" s="1131"/>
      <c r="DDV76" s="1131"/>
      <c r="DDW76" s="1131"/>
      <c r="DDX76" s="1578"/>
      <c r="DDY76" s="1579"/>
      <c r="DDZ76" s="1131"/>
      <c r="DEA76" s="1578"/>
      <c r="DEB76" s="1579"/>
      <c r="DEC76" s="947"/>
      <c r="DED76" s="943"/>
      <c r="DEE76" s="1585"/>
      <c r="DEF76" s="1586"/>
      <c r="DEG76" s="1131"/>
      <c r="DEH76" s="1131"/>
      <c r="DEI76" s="1131"/>
      <c r="DEJ76" s="1131"/>
      <c r="DEK76" s="1131"/>
      <c r="DEL76" s="1131"/>
      <c r="DEM76" s="1131"/>
      <c r="DEN76" s="1585"/>
      <c r="DEO76" s="1586"/>
      <c r="DEP76" s="947"/>
      <c r="DEQ76" s="265"/>
      <c r="DER76" s="265"/>
      <c r="DES76" s="244"/>
      <c r="DET76" s="244"/>
      <c r="DEU76" s="244"/>
      <c r="DEV76" s="244"/>
      <c r="DEW76" s="244"/>
      <c r="DEX76" s="244"/>
      <c r="DEY76" s="244"/>
      <c r="DEZ76" s="244"/>
      <c r="DFY76" s="574"/>
      <c r="DFZ76" s="1578"/>
      <c r="DGA76" s="1579"/>
      <c r="DGB76" s="575"/>
      <c r="DGC76" s="1127"/>
      <c r="DGD76" s="1127"/>
      <c r="DGE76" s="1127"/>
      <c r="DGF76" s="1127"/>
      <c r="DGG76" s="1127"/>
      <c r="DGH76" s="1127"/>
      <c r="DGI76" s="1578"/>
      <c r="DGJ76" s="1579"/>
      <c r="DGK76" s="243"/>
      <c r="DGL76" s="574"/>
      <c r="DGM76" s="1585"/>
      <c r="DGN76" s="1586"/>
      <c r="DGO76" s="1127"/>
      <c r="DGP76" s="1127"/>
      <c r="DGQ76" s="1127"/>
      <c r="DGR76" s="1127"/>
      <c r="DGS76" s="1127"/>
      <c r="DGT76" s="1127"/>
      <c r="DGU76" s="1127"/>
      <c r="DGV76" s="1585"/>
      <c r="DGW76" s="1586"/>
      <c r="DGX76" s="243"/>
      <c r="DGY76" s="943"/>
      <c r="DGZ76" s="1578"/>
      <c r="DHA76" s="1579"/>
      <c r="DHB76" s="951"/>
      <c r="DHC76" s="1131"/>
      <c r="DHD76" s="1131"/>
      <c r="DHE76" s="1131"/>
      <c r="DHF76" s="1578"/>
      <c r="DHG76" s="1579"/>
      <c r="DHH76" s="1131"/>
      <c r="DHI76" s="1578"/>
      <c r="DHJ76" s="1579"/>
      <c r="DHK76" s="947"/>
      <c r="DHL76" s="943"/>
      <c r="DHM76" s="1585"/>
      <c r="DHN76" s="1586"/>
      <c r="DHO76" s="1131"/>
      <c r="DHP76" s="1131"/>
      <c r="DHQ76" s="1131"/>
      <c r="DHR76" s="1131"/>
      <c r="DHS76" s="1131"/>
      <c r="DHT76" s="1131"/>
      <c r="DHU76" s="1131"/>
      <c r="DHV76" s="1585"/>
      <c r="DHW76" s="1586"/>
      <c r="DHX76" s="947"/>
      <c r="DHY76" s="265"/>
      <c r="DHZ76" s="265"/>
      <c r="DIA76" s="244"/>
      <c r="DIB76" s="244"/>
      <c r="DIC76" s="244"/>
      <c r="DID76" s="244"/>
      <c r="DIE76" s="244"/>
      <c r="DIF76" s="244"/>
      <c r="DIG76" s="244"/>
      <c r="DIH76" s="244"/>
      <c r="DJG76" s="574"/>
      <c r="DJH76" s="1578"/>
      <c r="DJI76" s="1579"/>
      <c r="DJJ76" s="575"/>
      <c r="DJK76" s="1127"/>
      <c r="DJL76" s="1127"/>
      <c r="DJM76" s="1127"/>
      <c r="DJN76" s="1127"/>
      <c r="DJO76" s="1127"/>
      <c r="DJP76" s="1127"/>
      <c r="DJQ76" s="1578"/>
      <c r="DJR76" s="1579"/>
      <c r="DJS76" s="243"/>
      <c r="DJT76" s="574"/>
      <c r="DJU76" s="1585"/>
      <c r="DJV76" s="1586"/>
      <c r="DJW76" s="1127"/>
      <c r="DJX76" s="1127"/>
      <c r="DJY76" s="1127"/>
      <c r="DJZ76" s="1127"/>
      <c r="DKA76" s="1127"/>
      <c r="DKB76" s="1127"/>
      <c r="DKC76" s="1127"/>
      <c r="DKD76" s="1585"/>
      <c r="DKE76" s="1586"/>
      <c r="DKF76" s="243"/>
      <c r="DKG76" s="943"/>
      <c r="DKH76" s="1578"/>
      <c r="DKI76" s="1579"/>
      <c r="DKJ76" s="951"/>
      <c r="DKK76" s="1131"/>
      <c r="DKL76" s="1131"/>
      <c r="DKM76" s="1131"/>
      <c r="DKN76" s="1578"/>
      <c r="DKO76" s="1579"/>
      <c r="DKP76" s="1131"/>
      <c r="DKQ76" s="1578"/>
      <c r="DKR76" s="1579"/>
      <c r="DKS76" s="947"/>
      <c r="DKT76" s="943"/>
      <c r="DKU76" s="1585"/>
      <c r="DKV76" s="1586"/>
      <c r="DKW76" s="1131"/>
      <c r="DKX76" s="1131"/>
      <c r="DKY76" s="1131"/>
      <c r="DKZ76" s="1131"/>
      <c r="DLA76" s="1131"/>
      <c r="DLB76" s="1131"/>
      <c r="DLC76" s="1131"/>
      <c r="DLD76" s="1585"/>
      <c r="DLE76" s="1586"/>
      <c r="DLF76" s="947"/>
      <c r="DLG76" s="265"/>
      <c r="DLH76" s="265"/>
      <c r="DLI76" s="244"/>
      <c r="DLJ76" s="244"/>
      <c r="DLK76" s="244"/>
      <c r="DLL76" s="244"/>
      <c r="DLM76" s="244"/>
      <c r="DLN76" s="244"/>
      <c r="DLO76" s="244"/>
      <c r="DLP76" s="244"/>
      <c r="DMO76" s="574"/>
      <c r="DMP76" s="1578"/>
      <c r="DMQ76" s="1579"/>
      <c r="DMR76" s="575"/>
      <c r="DMS76" s="556"/>
      <c r="DMT76" s="556"/>
      <c r="DMU76" s="556"/>
      <c r="DMV76" s="556"/>
      <c r="DMW76" s="556"/>
      <c r="DMX76" s="556"/>
      <c r="DMY76" s="1578"/>
      <c r="DMZ76" s="1579"/>
      <c r="DNA76" s="243"/>
      <c r="DNB76" s="574"/>
      <c r="DNC76" s="1585"/>
      <c r="DND76" s="1586"/>
      <c r="DNE76" s="556"/>
      <c r="DNF76" s="556"/>
      <c r="DNG76" s="556"/>
      <c r="DNH76" s="556"/>
      <c r="DNI76" s="556"/>
      <c r="DNJ76" s="556"/>
      <c r="DNK76" s="556"/>
      <c r="DNL76" s="1585"/>
      <c r="DNM76" s="1586"/>
      <c r="DNN76" s="243"/>
      <c r="DNO76" s="943"/>
      <c r="DNP76" s="1578"/>
      <c r="DNQ76" s="1579"/>
      <c r="DNR76" s="951"/>
      <c r="DNS76" s="1131"/>
      <c r="DNT76" s="1131"/>
      <c r="DNU76" s="1131"/>
      <c r="DNV76" s="1578"/>
      <c r="DNW76" s="1579"/>
      <c r="DNX76" s="1131"/>
      <c r="DNY76" s="1578"/>
      <c r="DNZ76" s="1579"/>
      <c r="DOA76" s="947"/>
      <c r="DOB76" s="943"/>
      <c r="DOC76" s="1585"/>
      <c r="DOD76" s="1586"/>
      <c r="DOE76" s="1131"/>
      <c r="DOF76" s="1131"/>
      <c r="DOG76" s="1131"/>
      <c r="DOH76" s="1131"/>
      <c r="DOI76" s="1131"/>
      <c r="DOJ76" s="1131"/>
      <c r="DOK76" s="1131"/>
      <c r="DOL76" s="1585"/>
      <c r="DOM76" s="1586"/>
      <c r="DON76" s="947"/>
      <c r="DOO76" s="265"/>
      <c r="DOP76" s="265"/>
      <c r="DOQ76" s="244"/>
      <c r="DOR76" s="244"/>
      <c r="DOS76" s="244"/>
      <c r="DOT76" s="244"/>
      <c r="DOU76" s="244"/>
      <c r="DOV76" s="244"/>
      <c r="DOW76" s="244"/>
      <c r="DOX76" s="244"/>
      <c r="DOZ76" s="792"/>
      <c r="DPA76" s="792"/>
      <c r="DPB76" s="792"/>
      <c r="DPC76" s="792"/>
      <c r="DPD76" s="792"/>
      <c r="DPE76" s="792"/>
      <c r="DPF76" s="792"/>
      <c r="DPG76" s="792"/>
      <c r="DPH76" s="792"/>
      <c r="DPI76" s="792"/>
      <c r="DPJ76" s="792"/>
      <c r="DPK76" s="792"/>
      <c r="DPL76" s="792"/>
      <c r="DPM76" s="792"/>
      <c r="DPN76" s="792"/>
      <c r="DPO76" s="792"/>
      <c r="DPP76" s="792"/>
      <c r="DPQ76" s="792"/>
      <c r="DPR76" s="792"/>
      <c r="DPS76" s="792"/>
      <c r="DPT76" s="792"/>
      <c r="DPU76" s="792"/>
      <c r="DPV76" s="792"/>
      <c r="DPW76" s="792"/>
      <c r="DPX76" s="792"/>
      <c r="DPY76" s="792"/>
      <c r="DPZ76" s="792"/>
      <c r="DQA76" s="792"/>
      <c r="DQB76" s="792"/>
      <c r="DQC76" s="792"/>
      <c r="DQG76" s="248"/>
      <c r="DQH76" s="248"/>
      <c r="DQI76" s="248"/>
      <c r="DQJ76" s="248"/>
      <c r="DQK76" s="248"/>
      <c r="DQL76" s="248"/>
      <c r="DQM76" s="248"/>
      <c r="DQN76" s="248"/>
      <c r="DQO76" s="248"/>
      <c r="DQP76" s="248"/>
      <c r="DQQ76" s="248"/>
      <c r="DQR76" s="248"/>
      <c r="DQS76" s="248"/>
      <c r="DQT76" s="248"/>
      <c r="DQU76" s="248"/>
      <c r="DQV76" s="248"/>
      <c r="DQW76" s="616"/>
      <c r="DQX76" s="616"/>
      <c r="DQY76" s="226"/>
      <c r="DQZ76" s="226"/>
      <c r="DRA76" s="226"/>
      <c r="DRB76" s="226"/>
      <c r="DRC76" s="226"/>
      <c r="DRD76" s="226"/>
      <c r="DRE76" s="226"/>
      <c r="DRF76" s="226"/>
      <c r="DRG76" s="226"/>
      <c r="DRH76" s="226"/>
      <c r="DRI76" s="226"/>
      <c r="DRJ76" s="226"/>
      <c r="DRK76" s="226"/>
      <c r="DRL76" s="226"/>
      <c r="DRM76" s="943"/>
      <c r="DRN76" s="1578"/>
      <c r="DRO76" s="1579"/>
      <c r="DRP76" s="951"/>
      <c r="DRQ76" s="1131"/>
      <c r="DRR76" s="1131"/>
      <c r="DRS76" s="1131"/>
      <c r="DRT76" s="1578"/>
      <c r="DRU76" s="1579"/>
      <c r="DRV76" s="1131"/>
      <c r="DRW76" s="1578"/>
      <c r="DRX76" s="1579"/>
      <c r="DRY76" s="947"/>
      <c r="DRZ76" s="943"/>
      <c r="DSA76" s="1585"/>
      <c r="DSB76" s="1586"/>
      <c r="DSC76" s="945"/>
      <c r="DSD76" s="945"/>
      <c r="DSE76" s="945"/>
      <c r="DSF76" s="945"/>
      <c r="DSG76" s="945"/>
      <c r="DSH76" s="945"/>
      <c r="DSI76" s="945"/>
      <c r="DSJ76" s="1585"/>
      <c r="DSK76" s="1586"/>
      <c r="DSL76" s="947"/>
      <c r="DSM76" s="574"/>
      <c r="DSN76" s="1578"/>
      <c r="DSO76" s="1579"/>
      <c r="DSP76" s="575"/>
      <c r="DSQ76" s="556"/>
      <c r="DSR76" s="556"/>
      <c r="DSS76" s="556"/>
      <c r="DST76" s="556"/>
      <c r="DSU76" s="556"/>
      <c r="DSV76" s="556"/>
      <c r="DSW76" s="1578"/>
      <c r="DSX76" s="1579"/>
      <c r="DSY76" s="243"/>
      <c r="DSZ76" s="574"/>
      <c r="DTA76" s="1585"/>
      <c r="DTB76" s="1586"/>
      <c r="DTC76" s="556"/>
      <c r="DTD76" s="556"/>
      <c r="DTE76" s="556"/>
      <c r="DTF76" s="556"/>
      <c r="DTG76" s="556"/>
      <c r="DTH76" s="556"/>
      <c r="DTI76" s="556"/>
      <c r="DTJ76" s="1585"/>
      <c r="DTK76" s="1586"/>
      <c r="DTL76" s="243"/>
      <c r="DTM76" s="574"/>
      <c r="DTN76" s="1578"/>
      <c r="DTO76" s="1579"/>
      <c r="DTP76" s="575"/>
      <c r="DTQ76" s="556"/>
      <c r="DTR76" s="556"/>
      <c r="DTS76" s="556"/>
      <c r="DTT76" s="556"/>
      <c r="DTU76" s="556"/>
      <c r="DTV76" s="556"/>
      <c r="DTW76" s="1578"/>
      <c r="DTX76" s="1579"/>
      <c r="DTY76" s="243"/>
      <c r="DTZ76" s="812"/>
      <c r="DUA76" s="265"/>
      <c r="DUB76" s="265"/>
      <c r="DUJ76" s="265"/>
      <c r="DUK76" s="265"/>
      <c r="DUN76" s="813"/>
      <c r="DUO76" s="813"/>
      <c r="DUP76" s="813"/>
      <c r="DUQ76" s="813"/>
      <c r="DUR76" s="813"/>
      <c r="DUS76" s="813"/>
      <c r="DUT76" s="813"/>
      <c r="DUU76" s="813"/>
      <c r="DWT76" s="1160"/>
      <c r="DWU76" s="1159"/>
      <c r="DWV76" s="1159"/>
      <c r="DWW76" s="1160"/>
      <c r="DWX76" s="1161"/>
      <c r="DWY76" s="1161"/>
      <c r="DWZ76" s="1161"/>
      <c r="DXA76" s="1160"/>
      <c r="DXB76" s="1159"/>
      <c r="DXC76" s="1159"/>
      <c r="DXD76" s="1161"/>
      <c r="DXE76" s="1161"/>
      <c r="DXF76" s="1161"/>
      <c r="DXG76" s="1155"/>
      <c r="DXH76" s="574"/>
      <c r="DXI76" s="1578"/>
      <c r="DXJ76" s="1579"/>
      <c r="DXK76" s="575"/>
      <c r="DXL76" s="556"/>
      <c r="DXM76" s="556"/>
      <c r="DXN76" s="556"/>
      <c r="DXO76" s="556"/>
      <c r="DXP76" s="556"/>
      <c r="DXQ76" s="556"/>
      <c r="DXR76" s="1578"/>
      <c r="DXS76" s="1579"/>
      <c r="DXT76" s="243"/>
      <c r="DXU76" s="574"/>
      <c r="DXV76" s="1585"/>
      <c r="DXW76" s="1586"/>
      <c r="DXX76" s="556"/>
      <c r="DXY76" s="556"/>
      <c r="DXZ76" s="556"/>
      <c r="DYA76" s="556"/>
      <c r="DYB76" s="556"/>
      <c r="DYC76" s="556"/>
      <c r="DYD76" s="556"/>
      <c r="DYE76" s="1585"/>
      <c r="DYF76" s="1586"/>
      <c r="DYG76" s="243"/>
      <c r="DYH76" s="943"/>
      <c r="DYI76" s="1578"/>
      <c r="DYJ76" s="1579"/>
      <c r="DYK76" s="951"/>
      <c r="DYL76" s="1131"/>
      <c r="DYM76" s="1131"/>
      <c r="DYN76" s="1131"/>
      <c r="DYO76" s="1578"/>
      <c r="DYP76" s="1579"/>
      <c r="DYQ76" s="1131"/>
      <c r="DYR76" s="1578"/>
      <c r="DYS76" s="1579"/>
      <c r="DYT76" s="947"/>
      <c r="DYU76" s="943"/>
      <c r="DYV76" s="1585"/>
      <c r="DYW76" s="1586"/>
      <c r="DYX76" s="945"/>
      <c r="DYY76" s="945"/>
      <c r="DYZ76" s="945"/>
      <c r="DZA76" s="945"/>
      <c r="DZB76" s="945"/>
      <c r="DZC76" s="945"/>
      <c r="DZD76" s="945"/>
      <c r="DZE76" s="1585"/>
      <c r="DZF76" s="1586"/>
      <c r="DZG76" s="947"/>
      <c r="DZH76" s="265"/>
      <c r="DZI76" s="265"/>
      <c r="DZJ76" s="244"/>
      <c r="DZK76" s="244"/>
      <c r="DZL76" s="244"/>
      <c r="DZM76" s="244"/>
      <c r="DZN76" s="244"/>
      <c r="DZO76" s="244"/>
      <c r="DZP76" s="244"/>
      <c r="DZQ76" s="244"/>
      <c r="EBF76" s="574"/>
      <c r="EBG76" s="1578"/>
      <c r="EBH76" s="1579"/>
      <c r="EBI76" s="575"/>
      <c r="EBJ76" s="556"/>
      <c r="EBK76" s="556"/>
      <c r="EBL76" s="556"/>
      <c r="EBM76" s="556"/>
      <c r="EBN76" s="556"/>
      <c r="EBO76" s="556"/>
      <c r="EBP76" s="1578"/>
      <c r="EBQ76" s="1579"/>
      <c r="EBR76" s="243"/>
      <c r="EBS76" s="574"/>
      <c r="EBT76" s="1585"/>
      <c r="EBU76" s="1586"/>
      <c r="EBV76" s="556"/>
      <c r="EBW76" s="556"/>
      <c r="EBX76" s="556"/>
      <c r="EBY76" s="556"/>
      <c r="EBZ76" s="556"/>
      <c r="ECA76" s="556"/>
      <c r="ECB76" s="556"/>
      <c r="ECC76" s="1585"/>
      <c r="ECD76" s="1586"/>
      <c r="ECE76" s="243"/>
      <c r="ECF76" s="943"/>
      <c r="ECG76" s="1578"/>
      <c r="ECH76" s="1579"/>
      <c r="ECI76" s="951"/>
      <c r="ECJ76" s="1131"/>
      <c r="ECK76" s="1131"/>
      <c r="ECL76" s="1131"/>
      <c r="ECM76" s="1578"/>
      <c r="ECN76" s="1579"/>
      <c r="ECO76" s="1131"/>
      <c r="ECP76" s="1578"/>
      <c r="ECQ76" s="1579"/>
      <c r="ECR76" s="947"/>
      <c r="ECS76" s="943"/>
      <c r="ECT76" s="1585"/>
      <c r="ECU76" s="1586"/>
      <c r="ECV76" s="1131"/>
      <c r="ECW76" s="1131"/>
      <c r="ECX76" s="1131"/>
      <c r="ECY76" s="1131"/>
      <c r="ECZ76" s="1131"/>
      <c r="EDA76" s="1131"/>
      <c r="EDB76" s="1131"/>
      <c r="EDC76" s="1585"/>
      <c r="EDD76" s="1586"/>
      <c r="EDE76" s="947"/>
      <c r="EDF76" s="574"/>
      <c r="EDG76" s="1578"/>
      <c r="EDH76" s="1579"/>
      <c r="EDI76" s="575"/>
      <c r="EDJ76" s="556"/>
      <c r="EDK76" s="556"/>
      <c r="EDL76" s="556"/>
      <c r="EDM76" s="556"/>
      <c r="EDN76" s="556"/>
      <c r="EDO76" s="556"/>
      <c r="EDP76" s="1578"/>
      <c r="EDQ76" s="1579"/>
      <c r="EDR76" s="243"/>
      <c r="EDS76" s="574"/>
      <c r="EDT76" s="1585"/>
      <c r="EDU76" s="1586"/>
      <c r="EDV76" s="556"/>
      <c r="EDW76" s="556"/>
      <c r="EDX76" s="556"/>
      <c r="EDY76" s="556"/>
      <c r="EDZ76" s="556"/>
      <c r="EEA76" s="556"/>
      <c r="EEB76" s="556"/>
      <c r="EEC76" s="1585"/>
      <c r="EED76" s="1586"/>
      <c r="EEE76" s="243"/>
      <c r="EEF76" s="574"/>
      <c r="EEG76" s="1578"/>
      <c r="EEH76" s="1579"/>
      <c r="EEI76" s="575"/>
      <c r="EEJ76" s="556"/>
      <c r="EEK76" s="556"/>
      <c r="EEL76" s="556"/>
      <c r="EEM76" s="556"/>
      <c r="EEN76" s="556"/>
      <c r="EEO76" s="556"/>
      <c r="EEP76" s="1578"/>
      <c r="EEQ76" s="1579"/>
      <c r="EER76" s="243"/>
      <c r="EES76" s="265"/>
      <c r="EET76" s="265"/>
      <c r="EEU76" s="265"/>
      <c r="EEV76" s="265"/>
      <c r="EEW76" s="265"/>
      <c r="EEX76" s="265"/>
      <c r="EEY76" s="265"/>
      <c r="EEZ76" s="265"/>
      <c r="EFA76" s="265"/>
      <c r="EFB76" s="265"/>
      <c r="EFC76" s="265"/>
      <c r="EFD76" s="265"/>
      <c r="EFE76" s="265"/>
      <c r="EFF76" s="265"/>
      <c r="EFG76" s="265"/>
      <c r="EFH76" s="265"/>
      <c r="EFI76" s="265"/>
      <c r="EFJ76" s="265"/>
      <c r="EFK76" s="265"/>
      <c r="EFL76" s="265"/>
      <c r="EFM76" s="265"/>
      <c r="EFN76" s="265"/>
      <c r="EFO76" s="265"/>
      <c r="EFP76" s="265"/>
      <c r="EFQ76" s="265"/>
      <c r="EFR76" s="265"/>
      <c r="EFS76" s="265"/>
      <c r="EFT76" s="265"/>
      <c r="EFU76" s="265"/>
      <c r="EFV76" s="265"/>
      <c r="EFW76" s="265"/>
      <c r="EFX76" s="265"/>
      <c r="EFY76" s="265"/>
      <c r="EFZ76" s="265"/>
      <c r="EGA76" s="265"/>
      <c r="EGB76" s="265"/>
      <c r="EGC76" s="265"/>
      <c r="EGD76" s="265"/>
      <c r="EGE76" s="265"/>
      <c r="EGF76" s="265"/>
      <c r="EGG76" s="265"/>
      <c r="EGH76" s="265"/>
      <c r="EGI76" s="265"/>
      <c r="EGJ76" s="265"/>
      <c r="EGK76" s="265"/>
      <c r="EGL76" s="265"/>
      <c r="EGM76" s="265"/>
      <c r="EGN76" s="265"/>
      <c r="EGO76" s="265"/>
      <c r="EGP76" s="265"/>
      <c r="EGQ76" s="265"/>
      <c r="EGR76" s="248"/>
      <c r="EGS76" s="248"/>
      <c r="EGT76" s="248"/>
      <c r="EGU76" s="248"/>
      <c r="EGV76" s="248"/>
      <c r="EGW76" s="248"/>
      <c r="EGX76" s="248"/>
      <c r="EGY76" s="248"/>
      <c r="EGZ76" s="248"/>
      <c r="EHA76" s="248"/>
      <c r="EHB76" s="248"/>
      <c r="EHC76" s="248"/>
      <c r="EHD76" s="248"/>
      <c r="EHE76" s="248"/>
      <c r="EHF76" s="248"/>
      <c r="EHG76" s="248"/>
      <c r="EHH76" s="616"/>
      <c r="EHI76" s="616"/>
      <c r="EHJ76" s="226"/>
      <c r="EHK76" s="226"/>
      <c r="EHL76" s="226"/>
      <c r="EHM76" s="226"/>
      <c r="EHN76" s="226"/>
      <c r="EHO76" s="226"/>
      <c r="EHP76" s="226"/>
      <c r="EHQ76" s="226"/>
      <c r="EHR76" s="226"/>
      <c r="EHS76" s="226"/>
      <c r="EHT76" s="226"/>
      <c r="EHU76" s="226"/>
      <c r="EHV76" s="226"/>
      <c r="EHW76" s="226"/>
      <c r="EHX76" s="943"/>
      <c r="EHY76" s="1578"/>
      <c r="EHZ76" s="1579"/>
      <c r="EIA76" s="951"/>
      <c r="EIB76" s="1131"/>
      <c r="EIC76" s="1131"/>
      <c r="EID76" s="1131"/>
      <c r="EIE76" s="1578"/>
      <c r="EIF76" s="1579"/>
      <c r="EIG76" s="1131"/>
      <c r="EIH76" s="1578"/>
      <c r="EII76" s="1579"/>
      <c r="EIJ76" s="947"/>
      <c r="EIK76" s="943"/>
      <c r="EIL76" s="1585"/>
      <c r="EIM76" s="1586"/>
      <c r="EIN76" s="1131"/>
      <c r="EIO76" s="1131"/>
      <c r="EIP76" s="1131"/>
      <c r="EIQ76" s="1131"/>
      <c r="EIR76" s="1131"/>
      <c r="EIS76" s="1131"/>
      <c r="EIT76" s="1131"/>
      <c r="EIU76" s="1585"/>
      <c r="EIV76" s="1586"/>
      <c r="EIW76" s="947"/>
      <c r="EIX76" s="574"/>
      <c r="EIY76" s="1578"/>
      <c r="EIZ76" s="1579"/>
      <c r="EJA76" s="575"/>
      <c r="EJB76" s="556"/>
      <c r="EJC76" s="556"/>
      <c r="EJD76" s="556"/>
      <c r="EJE76" s="556"/>
      <c r="EJF76" s="556"/>
      <c r="EJG76" s="556"/>
      <c r="EJH76" s="1578"/>
      <c r="EJI76" s="1579"/>
      <c r="EJJ76" s="243"/>
      <c r="EJK76" s="574"/>
      <c r="EJL76" s="1585"/>
      <c r="EJM76" s="1586"/>
      <c r="EJN76" s="556"/>
      <c r="EJO76" s="556"/>
      <c r="EJP76" s="556"/>
      <c r="EJQ76" s="556"/>
      <c r="EJR76" s="556"/>
      <c r="EJS76" s="556"/>
      <c r="EJT76" s="556"/>
      <c r="EJU76" s="1585"/>
      <c r="EJV76" s="1586"/>
      <c r="EJW76" s="243"/>
      <c r="EJX76" s="574"/>
      <c r="EJY76" s="1578"/>
      <c r="EJZ76" s="1579"/>
      <c r="EKA76" s="575"/>
      <c r="EKB76" s="556"/>
      <c r="EKC76" s="556"/>
      <c r="EKD76" s="556"/>
      <c r="EKE76" s="556"/>
      <c r="EKF76" s="556"/>
      <c r="EKG76" s="556"/>
      <c r="EKH76" s="1578"/>
      <c r="EKI76" s="1579"/>
      <c r="EKJ76" s="243"/>
      <c r="ELA76" s="244"/>
      <c r="ELB76" s="265"/>
      <c r="ELC76" s="265"/>
      <c r="ELK76" s="265"/>
      <c r="ELL76" s="265"/>
      <c r="EMM76" s="574"/>
      <c r="EMN76" s="1578"/>
      <c r="EMO76" s="1579"/>
      <c r="EMP76" s="575"/>
      <c r="EMQ76" s="556"/>
      <c r="EMR76" s="556"/>
      <c r="EMS76" s="556"/>
      <c r="EMT76" s="556"/>
      <c r="EMU76" s="556"/>
      <c r="EMV76" s="556"/>
      <c r="EMW76" s="1578"/>
      <c r="EMX76" s="1579"/>
      <c r="EMY76" s="243"/>
      <c r="EMZ76" s="574"/>
      <c r="ENA76" s="1585"/>
      <c r="ENB76" s="1586"/>
      <c r="ENC76" s="556"/>
      <c r="END76" s="556"/>
      <c r="ENE76" s="556"/>
      <c r="ENF76" s="556"/>
      <c r="ENG76" s="556"/>
      <c r="ENH76" s="556"/>
      <c r="ENI76" s="556"/>
      <c r="ENJ76" s="1585"/>
      <c r="ENK76" s="1586"/>
      <c r="ENL76" s="243"/>
      <c r="ENM76" s="943"/>
      <c r="ENN76" s="1578"/>
      <c r="ENO76" s="1579"/>
      <c r="ENP76" s="951"/>
      <c r="ENQ76" s="1131"/>
      <c r="ENR76" s="1131"/>
      <c r="ENS76" s="1131"/>
      <c r="ENT76" s="1578"/>
      <c r="ENU76" s="1579"/>
      <c r="ENV76" s="1131"/>
      <c r="ENW76" s="1578"/>
      <c r="ENX76" s="1579"/>
      <c r="ENY76" s="947"/>
      <c r="ENZ76" s="943"/>
      <c r="EOA76" s="1585"/>
      <c r="EOB76" s="1586"/>
      <c r="EOC76" s="1131"/>
      <c r="EOD76" s="1131"/>
      <c r="EOE76" s="1131"/>
      <c r="EOF76" s="1131"/>
      <c r="EOG76" s="1131"/>
      <c r="EOH76" s="1131"/>
      <c r="EOI76" s="1131"/>
      <c r="EOJ76" s="1585"/>
      <c r="EOK76" s="1586"/>
      <c r="EOL76" s="947"/>
      <c r="EOM76" s="265"/>
      <c r="EON76" s="265"/>
      <c r="EOO76" s="244"/>
      <c r="EOP76" s="244"/>
      <c r="EOQ76" s="244"/>
      <c r="EOR76" s="244"/>
      <c r="EOS76" s="244"/>
      <c r="EOT76" s="244"/>
      <c r="EOU76" s="244"/>
      <c r="EOV76" s="244"/>
      <c r="EOX76" s="792"/>
      <c r="EOY76" s="792"/>
      <c r="EOZ76" s="792"/>
      <c r="EPA76" s="792"/>
      <c r="EPB76" s="792"/>
      <c r="EPC76" s="792"/>
      <c r="EPD76" s="792"/>
      <c r="EPE76" s="792"/>
      <c r="EPF76" s="792"/>
      <c r="EPG76" s="792"/>
      <c r="EPH76" s="792"/>
      <c r="EPI76" s="792"/>
      <c r="EPJ76" s="792"/>
      <c r="EPK76" s="792"/>
      <c r="EPL76" s="792"/>
      <c r="EPM76" s="792"/>
      <c r="EPN76" s="792"/>
      <c r="EPP76" s="265"/>
      <c r="EPQ76" s="265"/>
      <c r="EPS76" s="265"/>
      <c r="EPT76" s="265"/>
      <c r="EQE76" s="943"/>
      <c r="EQF76" s="1578"/>
      <c r="EQG76" s="1579"/>
      <c r="EQH76" s="951"/>
      <c r="EQI76" s="1131"/>
      <c r="EQJ76" s="1131"/>
      <c r="EQK76" s="1131"/>
      <c r="EQL76" s="1578"/>
      <c r="EQM76" s="1579"/>
      <c r="EQN76" s="1131"/>
      <c r="EQO76" s="1578"/>
      <c r="EQP76" s="1579"/>
      <c r="EQQ76" s="947"/>
      <c r="EQR76" s="943"/>
      <c r="EQS76" s="1585"/>
      <c r="EQT76" s="1586"/>
      <c r="EQU76" s="1131"/>
      <c r="EQV76" s="1131"/>
      <c r="EQW76" s="1131"/>
      <c r="EQX76" s="1131"/>
      <c r="EQY76" s="1131"/>
      <c r="EQZ76" s="1131"/>
      <c r="ERA76" s="1131"/>
      <c r="ERB76" s="1585"/>
      <c r="ERC76" s="1586"/>
      <c r="ERD76" s="947"/>
      <c r="ERE76" s="265"/>
      <c r="ERF76" s="265"/>
      <c r="ERU76" s="247"/>
      <c r="ERV76" s="1664"/>
      <c r="ERW76" s="1664"/>
      <c r="ERX76" s="249"/>
      <c r="ETA76" s="1518"/>
      <c r="ETB76" s="1518"/>
      <c r="ETC76" s="1518"/>
      <c r="ETD76" s="1518"/>
      <c r="ETE76" s="1518"/>
      <c r="ETF76" s="1518"/>
    </row>
    <row r="77" spans="1:3906" s="241" customFormat="1" ht="15" customHeight="1">
      <c r="B77" s="1518"/>
      <c r="C77" s="1518"/>
      <c r="D77" s="1518"/>
      <c r="E77" s="1518"/>
      <c r="F77" s="1518"/>
      <c r="G77" s="1518"/>
      <c r="J77" s="1310"/>
      <c r="K77" s="1310"/>
      <c r="L77" s="1310"/>
      <c r="M77" s="1310"/>
      <c r="N77" s="1310"/>
      <c r="O77" s="1310"/>
      <c r="P77" s="1310"/>
      <c r="Q77" s="1310"/>
      <c r="R77" s="1310"/>
      <c r="S77" s="1310"/>
      <c r="T77" s="1310"/>
      <c r="U77" s="1310"/>
      <c r="V77" s="1310"/>
      <c r="W77" s="1310"/>
      <c r="X77" s="1310"/>
      <c r="Y77" s="1310"/>
      <c r="Z77" s="1310"/>
      <c r="AA77" s="1310"/>
      <c r="AD77" s="1664"/>
      <c r="AE77" s="1664"/>
      <c r="AF77" s="816"/>
      <c r="BA77" s="1574" t="str">
        <f ca="1">INDIRECT(ADDRESS(BA194,Dev!$CY$51,,,Table!$A$1))</f>
        <v/>
      </c>
      <c r="BB77" s="1575"/>
      <c r="BC77" s="1595" t="str">
        <f ca="1">INDIRECT(ADDRESS(BA194,Dev!$DA$51,,,Table!$A$1))</f>
        <v>PRLJB-001</v>
      </c>
      <c r="BD77" s="1596"/>
      <c r="BE77" s="1596"/>
      <c r="BF77" s="1596"/>
      <c r="BG77" s="1596"/>
      <c r="BH77" s="1596"/>
      <c r="BI77" s="1055"/>
      <c r="BJ77" s="951"/>
      <c r="BK77" s="969"/>
      <c r="BL77" s="1008"/>
      <c r="BM77" s="967"/>
      <c r="BN77" s="943"/>
      <c r="BO77" s="944"/>
      <c r="BP77" s="945"/>
      <c r="BQ77" s="945"/>
      <c r="BR77" s="945"/>
      <c r="BS77" s="945"/>
      <c r="BT77" s="945"/>
      <c r="BU77" s="945"/>
      <c r="BV77" s="945"/>
      <c r="BW77" s="945"/>
      <c r="BX77" s="945"/>
      <c r="BY77" s="946"/>
      <c r="BZ77" s="947"/>
      <c r="CA77" s="265"/>
      <c r="CB77" s="265"/>
      <c r="CM77" s="1574" t="str">
        <f ca="1">INDIRECT(ADDRESS(CM194,Dev!$CY$51,,,Table!$A$1))</f>
        <v/>
      </c>
      <c r="CN77" s="1575"/>
      <c r="CO77" s="1595" t="str">
        <f ca="1">INDIRECT(ADDRESS(CM194,Dev!$DA$51,,,Table!$A$1))</f>
        <v>PRLJB-002</v>
      </c>
      <c r="CP77" s="1596"/>
      <c r="CQ77" s="1596"/>
      <c r="CR77" s="1596"/>
      <c r="CS77" s="1596"/>
      <c r="CT77" s="1596"/>
      <c r="CU77" s="1055"/>
      <c r="CV77" s="951"/>
      <c r="CW77" s="969"/>
      <c r="CX77" s="1008"/>
      <c r="CY77" s="967"/>
      <c r="CZ77" s="943"/>
      <c r="DA77" s="944"/>
      <c r="DB77" s="945"/>
      <c r="DC77" s="945"/>
      <c r="DD77" s="945"/>
      <c r="DE77" s="945"/>
      <c r="DF77" s="945"/>
      <c r="DG77" s="945"/>
      <c r="DH77" s="945"/>
      <c r="DI77" s="945"/>
      <c r="DJ77" s="945"/>
      <c r="DK77" s="946"/>
      <c r="DL77" s="947"/>
      <c r="DM77" s="265"/>
      <c r="DN77" s="265"/>
      <c r="EO77" s="1574" t="str">
        <f ca="1">INDIRECT(ADDRESS(EO194,Dev!$CY$51,,,Table!$A$1))</f>
        <v/>
      </c>
      <c r="EP77" s="1575"/>
      <c r="EQ77" s="1595" t="str">
        <f ca="1">INDIRECT(ADDRESS(EO194,Dev!$DA$51,,,Table!$A$1))</f>
        <v>PRLJB-003</v>
      </c>
      <c r="ER77" s="1596"/>
      <c r="ES77" s="1596"/>
      <c r="ET77" s="1596"/>
      <c r="EU77" s="1596"/>
      <c r="EV77" s="1596"/>
      <c r="EW77" s="1055"/>
      <c r="EX77" s="951"/>
      <c r="EY77" s="969"/>
      <c r="EZ77" s="1008"/>
      <c r="FA77" s="967"/>
      <c r="FB77" s="943"/>
      <c r="FC77" s="944"/>
      <c r="FD77" s="1131"/>
      <c r="FE77" s="1131"/>
      <c r="FF77" s="1131"/>
      <c r="FG77" s="1131"/>
      <c r="FH77" s="1131"/>
      <c r="FI77" s="1131"/>
      <c r="FJ77" s="1131"/>
      <c r="FK77" s="1131"/>
      <c r="FL77" s="1131"/>
      <c r="FM77" s="946"/>
      <c r="FN77" s="947"/>
      <c r="FO77" s="265"/>
      <c r="FP77" s="265"/>
      <c r="GQ77" s="1574" t="str">
        <f ca="1">INDIRECT(ADDRESS(GQ194,Dev!$CY$51,,,Table!$A$1))</f>
        <v/>
      </c>
      <c r="GR77" s="1575"/>
      <c r="GS77" s="1595" t="str">
        <f ca="1">INDIRECT(ADDRESS(GQ194,Dev!$DA$51,,,Table!$A$1))</f>
        <v>PRLJB-004</v>
      </c>
      <c r="GT77" s="1596"/>
      <c r="GU77" s="1596"/>
      <c r="GV77" s="1596"/>
      <c r="GW77" s="1596"/>
      <c r="GX77" s="1596"/>
      <c r="GY77" s="1055"/>
      <c r="GZ77" s="951"/>
      <c r="HA77" s="969"/>
      <c r="HB77" s="1008"/>
      <c r="HC77" s="967"/>
      <c r="HD77" s="943"/>
      <c r="HE77" s="944"/>
      <c r="HF77" s="1131"/>
      <c r="HG77" s="1131"/>
      <c r="HH77" s="1131"/>
      <c r="HI77" s="1131"/>
      <c r="HJ77" s="1131"/>
      <c r="HK77" s="1131"/>
      <c r="HL77" s="1131"/>
      <c r="HM77" s="1131"/>
      <c r="HN77" s="1131"/>
      <c r="HO77" s="946"/>
      <c r="HP77" s="947"/>
      <c r="HQ77" s="265"/>
      <c r="HR77" s="265"/>
      <c r="IS77" s="1574" t="str">
        <f ca="1">INDIRECT(ADDRESS(IS194,Dev!$CY$51,,,Table!$A$1))</f>
        <v/>
      </c>
      <c r="IT77" s="1575"/>
      <c r="IU77" s="1595" t="str">
        <f ca="1">INDIRECT(ADDRESS(IS194,Dev!$DA$51,,,Table!$A$1))</f>
        <v>PRLJB-005</v>
      </c>
      <c r="IV77" s="1596"/>
      <c r="IW77" s="1596"/>
      <c r="IX77" s="1596"/>
      <c r="IY77" s="1596"/>
      <c r="IZ77" s="1596"/>
      <c r="JA77" s="1055"/>
      <c r="JB77" s="951"/>
      <c r="JC77" s="969"/>
      <c r="JD77" s="1008"/>
      <c r="JE77" s="967"/>
      <c r="JF77" s="943"/>
      <c r="JG77" s="944"/>
      <c r="JH77" s="1131"/>
      <c r="JI77" s="1131"/>
      <c r="JJ77" s="1131"/>
      <c r="JK77" s="1131"/>
      <c r="JL77" s="1131"/>
      <c r="JM77" s="1131"/>
      <c r="JN77" s="1131"/>
      <c r="JO77" s="1131"/>
      <c r="JP77" s="1131"/>
      <c r="JQ77" s="946"/>
      <c r="JR77" s="947"/>
      <c r="JS77" s="265"/>
      <c r="JT77" s="265"/>
      <c r="KU77" s="1574" t="str">
        <f ca="1">INDIRECT(ADDRESS(KU194,Dev!$CY$51,,,Table!$A$1))</f>
        <v/>
      </c>
      <c r="KV77" s="1575"/>
      <c r="KW77" s="1595" t="str">
        <f ca="1">INDIRECT(ADDRESS(KU194,Dev!$DA$51,,,Table!$A$1))</f>
        <v>PRLJB-006</v>
      </c>
      <c r="KX77" s="1596"/>
      <c r="KY77" s="1596"/>
      <c r="KZ77" s="1596"/>
      <c r="LA77" s="1596"/>
      <c r="LB77" s="1596"/>
      <c r="LC77" s="1055"/>
      <c r="LD77" s="951"/>
      <c r="LE77" s="969"/>
      <c r="LF77" s="1008"/>
      <c r="LG77" s="967"/>
      <c r="LH77" s="943"/>
      <c r="LI77" s="944"/>
      <c r="LJ77" s="1131"/>
      <c r="LK77" s="1131"/>
      <c r="LL77" s="1131"/>
      <c r="LM77" s="1131"/>
      <c r="LN77" s="1131"/>
      <c r="LO77" s="1131"/>
      <c r="LP77" s="1131"/>
      <c r="LQ77" s="1131"/>
      <c r="LR77" s="1131"/>
      <c r="LS77" s="946"/>
      <c r="LT77" s="947"/>
      <c r="LU77" s="265"/>
      <c r="LV77" s="265"/>
      <c r="MW77" s="1574" t="str">
        <f ca="1">INDIRECT(ADDRESS(MW194,Dev!$CY$51,,,Table!$A$1))</f>
        <v/>
      </c>
      <c r="MX77" s="1575"/>
      <c r="MY77" s="1595" t="str">
        <f ca="1">INDIRECT(ADDRESS(MW194,Dev!$DA$51,,,Table!$A$1))</f>
        <v>PRLJB-007</v>
      </c>
      <c r="MZ77" s="1596"/>
      <c r="NA77" s="1596"/>
      <c r="NB77" s="1596"/>
      <c r="NC77" s="1596"/>
      <c r="ND77" s="1596"/>
      <c r="NE77" s="1055"/>
      <c r="NF77" s="951"/>
      <c r="NG77" s="969"/>
      <c r="NH77" s="1008"/>
      <c r="NI77" s="967"/>
      <c r="NJ77" s="943"/>
      <c r="NK77" s="944"/>
      <c r="NL77" s="1131"/>
      <c r="NM77" s="1131"/>
      <c r="NN77" s="1131"/>
      <c r="NO77" s="1131"/>
      <c r="NP77" s="1131"/>
      <c r="NQ77" s="1131"/>
      <c r="NR77" s="1131"/>
      <c r="NS77" s="1131"/>
      <c r="NT77" s="1131"/>
      <c r="NU77" s="946"/>
      <c r="NV77" s="947"/>
      <c r="NW77" s="265"/>
      <c r="NX77" s="265"/>
      <c r="OI77" s="1574" t="str">
        <f ca="1">INDIRECT(ADDRESS(OI194,Dev!$CY$51,,,Table!$A$1))</f>
        <v/>
      </c>
      <c r="OJ77" s="1575"/>
      <c r="OK77" s="1660" t="str">
        <f ca="1">INDIRECT(ADDRESS(OI194,Dev!$DA$51,,,Table!$A$1))</f>
        <v>PRLJB-008</v>
      </c>
      <c r="OL77" s="1661"/>
      <c r="OM77" s="1661"/>
      <c r="ON77" s="1661"/>
      <c r="OO77" s="1661"/>
      <c r="OP77" s="1661"/>
      <c r="OQ77" s="1055"/>
      <c r="OR77" s="951"/>
      <c r="OS77" s="969"/>
      <c r="OT77" s="1008"/>
      <c r="OU77" s="967"/>
      <c r="OV77" s="943"/>
      <c r="OW77" s="944"/>
      <c r="OX77" s="1131"/>
      <c r="OY77" s="1131"/>
      <c r="OZ77" s="1131"/>
      <c r="PA77" s="1131"/>
      <c r="PB77" s="945"/>
      <c r="PC77" s="945"/>
      <c r="PD77" s="945"/>
      <c r="PE77" s="945"/>
      <c r="PF77" s="945"/>
      <c r="PG77" s="946"/>
      <c r="PH77" s="947"/>
      <c r="PI77" s="265"/>
      <c r="PJ77" s="265"/>
      <c r="PU77" s="1574" t="str">
        <f ca="1">INDIRECT(ADDRESS(PU194,Dev!$CY$51,,,Table!$A$1))</f>
        <v/>
      </c>
      <c r="PV77" s="1575"/>
      <c r="PW77" s="1595" t="str">
        <f ca="1">INDIRECT(ADDRESS(PU194,Dev!$DA$51,,,Table!$A$1))</f>
        <v>PRLJB-009</v>
      </c>
      <c r="PX77" s="1596"/>
      <c r="PY77" s="1596"/>
      <c r="PZ77" s="1596"/>
      <c r="QA77" s="1596"/>
      <c r="QB77" s="1596"/>
      <c r="QC77" s="1055"/>
      <c r="QD77" s="951"/>
      <c r="QE77" s="969"/>
      <c r="QF77" s="1008"/>
      <c r="QG77" s="967"/>
      <c r="QH77" s="943"/>
      <c r="QI77" s="944"/>
      <c r="QJ77" s="1131"/>
      <c r="QK77" s="1131"/>
      <c r="QL77" s="1131"/>
      <c r="QM77" s="1131"/>
      <c r="QN77" s="1131"/>
      <c r="QO77" s="1131"/>
      <c r="QP77" s="1131"/>
      <c r="QQ77" s="1131"/>
      <c r="QR77" s="1131"/>
      <c r="QS77" s="946"/>
      <c r="QT77" s="947"/>
      <c r="QU77" s="265"/>
      <c r="QV77" s="265"/>
      <c r="RW77" s="1574" t="str">
        <f ca="1">INDIRECT(ADDRESS(RW194,Dev!$CY$51,,,Table!$A$1))</f>
        <v/>
      </c>
      <c r="RX77" s="1575"/>
      <c r="RY77" s="1595" t="str">
        <f ca="1">INDIRECT(ADDRESS(RW194,Dev!$DA$51,,,Table!$A$1))</f>
        <v>PRLJB-010</v>
      </c>
      <c r="RZ77" s="1596"/>
      <c r="SA77" s="1596"/>
      <c r="SB77" s="1596"/>
      <c r="SC77" s="1596"/>
      <c r="SD77" s="1596"/>
      <c r="SE77" s="1055"/>
      <c r="SF77" s="951"/>
      <c r="SG77" s="969"/>
      <c r="SH77" s="1008"/>
      <c r="SI77" s="967"/>
      <c r="SJ77" s="943"/>
      <c r="SK77" s="944"/>
      <c r="SL77" s="1131"/>
      <c r="SM77" s="1131"/>
      <c r="SN77" s="1131"/>
      <c r="SO77" s="1131"/>
      <c r="SP77" s="1131"/>
      <c r="SQ77" s="1131"/>
      <c r="SR77" s="1131"/>
      <c r="SS77" s="1131"/>
      <c r="ST77" s="1131"/>
      <c r="SU77" s="946"/>
      <c r="SV77" s="947"/>
      <c r="SW77" s="265"/>
      <c r="SX77" s="265"/>
      <c r="TY77" s="1574" t="str">
        <f ca="1">INDIRECT(ADDRESS(TY194,Dev!$CY$51,,,Table!$A$1))</f>
        <v/>
      </c>
      <c r="TZ77" s="1575"/>
      <c r="UA77" s="1595" t="str">
        <f ca="1">INDIRECT(ADDRESS(TY194,Dev!$DA$51,,,Table!$A$1))</f>
        <v>PRLJB-011</v>
      </c>
      <c r="UB77" s="1596"/>
      <c r="UC77" s="1596"/>
      <c r="UD77" s="1596"/>
      <c r="UE77" s="1596"/>
      <c r="UF77" s="1596"/>
      <c r="UG77" s="1055"/>
      <c r="UH77" s="951"/>
      <c r="UI77" s="969"/>
      <c r="UJ77" s="1008"/>
      <c r="UK77" s="967"/>
      <c r="UL77" s="943"/>
      <c r="UM77" s="944"/>
      <c r="UN77" s="1131"/>
      <c r="UO77" s="1131"/>
      <c r="UP77" s="1131"/>
      <c r="UQ77" s="1131"/>
      <c r="UR77" s="1131"/>
      <c r="US77" s="1131"/>
      <c r="UT77" s="1131"/>
      <c r="UU77" s="1131"/>
      <c r="UV77" s="1131"/>
      <c r="UW77" s="946"/>
      <c r="UX77" s="947"/>
      <c r="UY77" s="265"/>
      <c r="UZ77" s="265"/>
      <c r="WA77" s="1574" t="str">
        <f ca="1">INDIRECT(ADDRESS(WA194,Dev!$CY$51,,,Table!$A$1))</f>
        <v/>
      </c>
      <c r="WB77" s="1575"/>
      <c r="WC77" s="1595" t="str">
        <f ca="1">INDIRECT(ADDRESS(WA194,Dev!$DA$51,,,Table!$A$1))</f>
        <v>PRLJB-012</v>
      </c>
      <c r="WD77" s="1596"/>
      <c r="WE77" s="1596"/>
      <c r="WF77" s="1596"/>
      <c r="WG77" s="1596"/>
      <c r="WH77" s="1596"/>
      <c r="WI77" s="1055"/>
      <c r="WJ77" s="951"/>
      <c r="WK77" s="969"/>
      <c r="WL77" s="1008"/>
      <c r="WM77" s="967"/>
      <c r="WN77" s="943"/>
      <c r="WO77" s="944"/>
      <c r="WP77" s="1131"/>
      <c r="WQ77" s="1131"/>
      <c r="WR77" s="1131"/>
      <c r="WS77" s="1131"/>
      <c r="WT77" s="1131"/>
      <c r="WU77" s="1131"/>
      <c r="WV77" s="1131"/>
      <c r="WW77" s="1131"/>
      <c r="WX77" s="1131"/>
      <c r="WY77" s="946"/>
      <c r="WZ77" s="947"/>
      <c r="XA77" s="265"/>
      <c r="XB77" s="265"/>
      <c r="YC77" s="1574" t="str">
        <f ca="1">INDIRECT(ADDRESS(YC194,Dev!$CY$51,,,Table!$A$1))</f>
        <v/>
      </c>
      <c r="YD77" s="1575"/>
      <c r="YE77" s="1595" t="str">
        <f ca="1">INDIRECT(ADDRESS(YC194,Dev!$DA$51,,,Table!$A$1))</f>
        <v>PRLJB-013</v>
      </c>
      <c r="YF77" s="1596"/>
      <c r="YG77" s="1596"/>
      <c r="YH77" s="1596"/>
      <c r="YI77" s="1596"/>
      <c r="YJ77" s="1596"/>
      <c r="YK77" s="1055"/>
      <c r="YL77" s="951"/>
      <c r="YM77" s="969"/>
      <c r="YN77" s="1008"/>
      <c r="YO77" s="967"/>
      <c r="YP77" s="943"/>
      <c r="YQ77" s="944"/>
      <c r="YR77" s="1131"/>
      <c r="YS77" s="1131"/>
      <c r="YT77" s="1131"/>
      <c r="YU77" s="1131"/>
      <c r="YV77" s="1131"/>
      <c r="YW77" s="1131"/>
      <c r="YX77" s="1131"/>
      <c r="YY77" s="1131"/>
      <c r="YZ77" s="1131"/>
      <c r="ZA77" s="946"/>
      <c r="ZB77" s="947"/>
      <c r="ZC77" s="265"/>
      <c r="ZD77" s="265"/>
      <c r="AAE77" s="1574" t="str">
        <f ca="1">INDIRECT(ADDRESS(AAE194,Dev!$CY$51,,,Table!$A$1))</f>
        <v/>
      </c>
      <c r="AAF77" s="1575"/>
      <c r="AAG77" s="1595" t="str">
        <f ca="1">INDIRECT(ADDRESS(AAE194,Dev!$DA$51,,,Table!$A$1))</f>
        <v>PRLJB-014</v>
      </c>
      <c r="AAH77" s="1596"/>
      <c r="AAI77" s="1596"/>
      <c r="AAJ77" s="1596"/>
      <c r="AAK77" s="1596"/>
      <c r="AAL77" s="1596"/>
      <c r="AAM77" s="1055"/>
      <c r="AAN77" s="951"/>
      <c r="AAO77" s="969"/>
      <c r="AAP77" s="1008"/>
      <c r="AAQ77" s="967"/>
      <c r="AAR77" s="943"/>
      <c r="AAS77" s="944"/>
      <c r="AAT77" s="1131"/>
      <c r="AAU77" s="1131"/>
      <c r="AAV77" s="1131"/>
      <c r="AAW77" s="1131"/>
      <c r="AAX77" s="1131"/>
      <c r="AAY77" s="1131"/>
      <c r="AAZ77" s="1131"/>
      <c r="ABA77" s="1131"/>
      <c r="ABB77" s="1131"/>
      <c r="ABC77" s="946"/>
      <c r="ABD77" s="947"/>
      <c r="ABE77" s="265"/>
      <c r="ABF77" s="265"/>
      <c r="ACG77" s="1574" t="str">
        <f ca="1">INDIRECT(ADDRESS(ACG194,Dev!$CY$51,,,Table!$A$1))</f>
        <v/>
      </c>
      <c r="ACH77" s="1575"/>
      <c r="ACI77" s="1595" t="str">
        <f ca="1">INDIRECT(ADDRESS(ACG194,Dev!$DA$51,,,Table!$A$1))</f>
        <v>PRLJB-015</v>
      </c>
      <c r="ACJ77" s="1596"/>
      <c r="ACK77" s="1596"/>
      <c r="ACL77" s="1596"/>
      <c r="ACM77" s="1596"/>
      <c r="ACN77" s="1596"/>
      <c r="ACO77" s="1055"/>
      <c r="ACP77" s="951"/>
      <c r="ACQ77" s="969"/>
      <c r="ACR77" s="1008"/>
      <c r="ACS77" s="967"/>
      <c r="ACT77" s="943"/>
      <c r="ACU77" s="944"/>
      <c r="ACV77" s="1131"/>
      <c r="ACW77" s="1131"/>
      <c r="ACX77" s="1131"/>
      <c r="ACY77" s="1131"/>
      <c r="ACZ77" s="1131"/>
      <c r="ADA77" s="1131"/>
      <c r="ADB77" s="1131"/>
      <c r="ADC77" s="1131"/>
      <c r="ADD77" s="1131"/>
      <c r="ADE77" s="946"/>
      <c r="ADF77" s="947"/>
      <c r="ADG77" s="265"/>
      <c r="ADH77" s="265"/>
      <c r="AEI77" s="1574" t="str">
        <f ca="1">INDIRECT(ADDRESS(AEI194,Dev!$CY$51,,,Table!$A$1))</f>
        <v/>
      </c>
      <c r="AEJ77" s="1575"/>
      <c r="AEK77" s="1595" t="str">
        <f ca="1">INDIRECT(ADDRESS(AEI194,Dev!$DA$51,,,Table!$A$1))</f>
        <v>PRLJB-016</v>
      </c>
      <c r="AEL77" s="1596"/>
      <c r="AEM77" s="1596"/>
      <c r="AEN77" s="1596"/>
      <c r="AEO77" s="1596"/>
      <c r="AEP77" s="1596"/>
      <c r="AEQ77" s="1055"/>
      <c r="AER77" s="951"/>
      <c r="AES77" s="969"/>
      <c r="AET77" s="1008"/>
      <c r="AEU77" s="967"/>
      <c r="AEV77" s="943"/>
      <c r="AEW77" s="944"/>
      <c r="AEX77" s="1131"/>
      <c r="AEY77" s="1131"/>
      <c r="AEZ77" s="1131"/>
      <c r="AFA77" s="1131"/>
      <c r="AFB77" s="1131"/>
      <c r="AFC77" s="1131"/>
      <c r="AFD77" s="1131"/>
      <c r="AFE77" s="1131"/>
      <c r="AFF77" s="1131"/>
      <c r="AFG77" s="946"/>
      <c r="AFH77" s="947"/>
      <c r="AFI77" s="265"/>
      <c r="AFJ77" s="265"/>
      <c r="AGK77" s="1574" t="str">
        <f ca="1">INDIRECT(ADDRESS(AGK194,Dev!$CY$51,,,Table!$A$1))</f>
        <v/>
      </c>
      <c r="AGL77" s="1575"/>
      <c r="AGM77" s="1595" t="str">
        <f ca="1">INDIRECT(ADDRESS(AGK194,Dev!$DA$51,,,Table!$A$1))</f>
        <v>PRLJB-017</v>
      </c>
      <c r="AGN77" s="1596"/>
      <c r="AGO77" s="1596"/>
      <c r="AGP77" s="1596"/>
      <c r="AGQ77" s="1596"/>
      <c r="AGR77" s="1596"/>
      <c r="AGS77" s="1055"/>
      <c r="AGT77" s="951"/>
      <c r="AGU77" s="969"/>
      <c r="AGV77" s="1008"/>
      <c r="AGW77" s="967"/>
      <c r="AGX77" s="943"/>
      <c r="AGY77" s="944"/>
      <c r="AGZ77" s="1131"/>
      <c r="AHA77" s="1131"/>
      <c r="AHB77" s="1131"/>
      <c r="AHC77" s="1131"/>
      <c r="AHD77" s="1131"/>
      <c r="AHE77" s="1131"/>
      <c r="AHF77" s="1131"/>
      <c r="AHG77" s="1131"/>
      <c r="AHH77" s="1131"/>
      <c r="AHI77" s="946"/>
      <c r="AHJ77" s="947"/>
      <c r="AHK77" s="265"/>
      <c r="AHL77" s="265"/>
      <c r="AIM77" s="1574" t="str">
        <f ca="1">INDIRECT(ADDRESS(AIM194,Dev!$CY$51,,,Table!$A$1))</f>
        <v/>
      </c>
      <c r="AIN77" s="1575"/>
      <c r="AIO77" s="1595" t="str">
        <f ca="1">INDIRECT(ADDRESS(AIM194,Dev!$DA$51,,,Table!$A$1))</f>
        <v>PRLJB-018</v>
      </c>
      <c r="AIP77" s="1596"/>
      <c r="AIQ77" s="1596"/>
      <c r="AIR77" s="1596"/>
      <c r="AIS77" s="1596"/>
      <c r="AIT77" s="1596"/>
      <c r="AIU77" s="1055"/>
      <c r="AIV77" s="951"/>
      <c r="AIW77" s="969"/>
      <c r="AIX77" s="1008"/>
      <c r="AIY77" s="967"/>
      <c r="AIZ77" s="943"/>
      <c r="AJA77" s="944"/>
      <c r="AJB77" s="1131"/>
      <c r="AJC77" s="1131"/>
      <c r="AJD77" s="1131"/>
      <c r="AJE77" s="1131"/>
      <c r="AJF77" s="1131"/>
      <c r="AJG77" s="1131"/>
      <c r="AJH77" s="1131"/>
      <c r="AJI77" s="1131"/>
      <c r="AJJ77" s="1131"/>
      <c r="AJK77" s="946"/>
      <c r="AJL77" s="947"/>
      <c r="AJM77" s="265"/>
      <c r="AJN77" s="265"/>
      <c r="AKO77" s="1574" t="str">
        <f ca="1">INDIRECT(ADDRESS(AKO194,Dev!$CY$51,,,Table!$A$1))</f>
        <v/>
      </c>
      <c r="AKP77" s="1575"/>
      <c r="AKQ77" s="1595" t="str">
        <f ca="1">INDIRECT(ADDRESS(AKO194,Dev!$DA$51,,,Table!$A$1))</f>
        <v>PRLJB-019</v>
      </c>
      <c r="AKR77" s="1596"/>
      <c r="AKS77" s="1596"/>
      <c r="AKT77" s="1596"/>
      <c r="AKU77" s="1596"/>
      <c r="AKV77" s="1596"/>
      <c r="AKW77" s="1055"/>
      <c r="AKX77" s="951"/>
      <c r="AKY77" s="969"/>
      <c r="AKZ77" s="1008"/>
      <c r="ALA77" s="967"/>
      <c r="ALB77" s="943"/>
      <c r="ALC77" s="944"/>
      <c r="ALD77" s="1131"/>
      <c r="ALE77" s="1131"/>
      <c r="ALF77" s="1131"/>
      <c r="ALG77" s="1131"/>
      <c r="ALH77" s="1131"/>
      <c r="ALI77" s="1131"/>
      <c r="ALJ77" s="1131"/>
      <c r="ALK77" s="1131"/>
      <c r="ALL77" s="1131"/>
      <c r="ALM77" s="946"/>
      <c r="ALN77" s="947"/>
      <c r="ALO77" s="265"/>
      <c r="ALP77" s="265"/>
      <c r="AMQ77" s="1574" t="str">
        <f ca="1">INDIRECT(ADDRESS(AMQ194,Dev!$CY$51,,,Table!$A$1))</f>
        <v/>
      </c>
      <c r="AMR77" s="1575"/>
      <c r="AMS77" s="1595" t="str">
        <f ca="1">INDIRECT(ADDRESS(AMQ194,Dev!$DA$51,,,Table!$A$1))</f>
        <v>PRLJB-020</v>
      </c>
      <c r="AMT77" s="1596"/>
      <c r="AMU77" s="1596"/>
      <c r="AMV77" s="1596"/>
      <c r="AMW77" s="1596"/>
      <c r="AMX77" s="1596"/>
      <c r="AMY77" s="1055"/>
      <c r="AMZ77" s="951"/>
      <c r="ANA77" s="969"/>
      <c r="ANB77" s="1008"/>
      <c r="ANC77" s="967"/>
      <c r="AND77" s="943"/>
      <c r="ANE77" s="944"/>
      <c r="ANF77" s="1131"/>
      <c r="ANG77" s="1131"/>
      <c r="ANH77" s="1131"/>
      <c r="ANI77" s="1131"/>
      <c r="ANJ77" s="1131"/>
      <c r="ANK77" s="1131"/>
      <c r="ANL77" s="1131"/>
      <c r="ANM77" s="1131"/>
      <c r="ANN77" s="1131"/>
      <c r="ANO77" s="946"/>
      <c r="ANP77" s="947"/>
      <c r="ANQ77" s="265"/>
      <c r="ANR77" s="265"/>
      <c r="AOS77" s="1574" t="str">
        <f ca="1">INDIRECT(ADDRESS(AOS194,Dev!$CY$51,,,Table!$A$1))</f>
        <v/>
      </c>
      <c r="AOT77" s="1575"/>
      <c r="AOU77" s="1595" t="str">
        <f ca="1">INDIRECT(ADDRESS(AOS194,Dev!$DA$51,,,Table!$A$1))</f>
        <v>PRLJB-021</v>
      </c>
      <c r="AOV77" s="1596"/>
      <c r="AOW77" s="1596"/>
      <c r="AOX77" s="1596"/>
      <c r="AOY77" s="1596"/>
      <c r="AOZ77" s="1596"/>
      <c r="APA77" s="1055"/>
      <c r="APB77" s="951"/>
      <c r="APC77" s="969"/>
      <c r="APD77" s="1008"/>
      <c r="APE77" s="967"/>
      <c r="APF77" s="943"/>
      <c r="APG77" s="944"/>
      <c r="APH77" s="1131"/>
      <c r="API77" s="1131"/>
      <c r="APJ77" s="1131"/>
      <c r="APK77" s="1131"/>
      <c r="APL77" s="1131"/>
      <c r="APM77" s="1131"/>
      <c r="APN77" s="1131"/>
      <c r="APO77" s="1131"/>
      <c r="APP77" s="1131"/>
      <c r="APQ77" s="946"/>
      <c r="APR77" s="947"/>
      <c r="APS77" s="265"/>
      <c r="APT77" s="265"/>
      <c r="AQU77" s="1574" t="str">
        <f ca="1">INDIRECT(ADDRESS(AQU194,Dev!$CY$51,,,Table!$A$1))</f>
        <v/>
      </c>
      <c r="AQV77" s="1575"/>
      <c r="AQW77" s="1595" t="str">
        <f ca="1">INDIRECT(ADDRESS(AQU194,Dev!$DA$51,,,Table!$A$1))</f>
        <v>PRLJB-022</v>
      </c>
      <c r="AQX77" s="1596"/>
      <c r="AQY77" s="1596"/>
      <c r="AQZ77" s="1596"/>
      <c r="ARA77" s="1596"/>
      <c r="ARB77" s="1596"/>
      <c r="ARC77" s="1055"/>
      <c r="ARD77" s="951"/>
      <c r="ARE77" s="969"/>
      <c r="ARF77" s="1008"/>
      <c r="ARG77" s="967"/>
      <c r="ARH77" s="943"/>
      <c r="ARI77" s="944"/>
      <c r="ARJ77" s="1131"/>
      <c r="ARK77" s="1131"/>
      <c r="ARL77" s="1131"/>
      <c r="ARM77" s="1131"/>
      <c r="ARN77" s="1131"/>
      <c r="ARO77" s="1131"/>
      <c r="ARP77" s="1131"/>
      <c r="ARQ77" s="1131"/>
      <c r="ARR77" s="1131"/>
      <c r="ARS77" s="946"/>
      <c r="ART77" s="947"/>
      <c r="ARU77" s="265"/>
      <c r="ARV77" s="265"/>
      <c r="ASW77" s="1574" t="str">
        <f ca="1">INDIRECT(ADDRESS(ASW194,Dev!$CY$51,,,Table!$A$1))</f>
        <v/>
      </c>
      <c r="ASX77" s="1575"/>
      <c r="ASY77" s="1595" t="str">
        <f ca="1">INDIRECT(ADDRESS(ASW194,Dev!$DA$51,,,Table!$A$1))</f>
        <v>PRLJB-023</v>
      </c>
      <c r="ASZ77" s="1596"/>
      <c r="ATA77" s="1596"/>
      <c r="ATB77" s="1596"/>
      <c r="ATC77" s="1596"/>
      <c r="ATD77" s="1596"/>
      <c r="ATE77" s="1055"/>
      <c r="ATF77" s="951"/>
      <c r="ATG77" s="969"/>
      <c r="ATH77" s="1008"/>
      <c r="ATI77" s="967"/>
      <c r="ATJ77" s="943"/>
      <c r="ATK77" s="944"/>
      <c r="ATL77" s="1131"/>
      <c r="ATM77" s="1131"/>
      <c r="ATN77" s="1131"/>
      <c r="ATO77" s="1131"/>
      <c r="ATP77" s="1131"/>
      <c r="ATQ77" s="1131"/>
      <c r="ATR77" s="1131"/>
      <c r="ATS77" s="1131"/>
      <c r="ATT77" s="1131"/>
      <c r="ATU77" s="946"/>
      <c r="ATV77" s="947"/>
      <c r="ATW77" s="265"/>
      <c r="ATX77" s="265"/>
      <c r="AUI77" s="1574" t="str">
        <f ca="1">INDIRECT(ADDRESS(AUI194,Dev!$CY$51,,,Table!$A$1))</f>
        <v/>
      </c>
      <c r="AUJ77" s="1575"/>
      <c r="AUK77" s="1656" t="str">
        <f>Table!$BY$75</f>
        <v>PRLJB-Ph001</v>
      </c>
      <c r="AUL77" s="1657"/>
      <c r="AUM77" s="1657"/>
      <c r="AUN77" s="1657"/>
      <c r="AUO77" s="1657"/>
      <c r="AUP77" s="1657"/>
      <c r="AUQ77" s="1150"/>
      <c r="AUR77" s="1148"/>
      <c r="AUS77" s="1149"/>
      <c r="AUT77" s="979"/>
      <c r="AUU77" s="947"/>
      <c r="AUV77" s="943"/>
      <c r="AUW77" s="944"/>
      <c r="AUX77" s="945"/>
      <c r="AUY77" s="945"/>
      <c r="AUZ77" s="945"/>
      <c r="AVA77" s="945"/>
      <c r="AVB77" s="945"/>
      <c r="AVC77" s="945"/>
      <c r="AVD77" s="945"/>
      <c r="AVE77" s="945"/>
      <c r="AVF77" s="945"/>
      <c r="AVG77" s="946"/>
      <c r="AVH77" s="947"/>
      <c r="AVJ77" s="1290"/>
      <c r="AVK77" s="1290"/>
      <c r="AVL77" s="1290"/>
      <c r="AVM77" s="1290"/>
      <c r="AVN77" s="1290"/>
      <c r="AVO77" s="1290"/>
      <c r="AVT77" s="1133"/>
      <c r="AVU77" s="1246"/>
      <c r="AWA77" s="869"/>
      <c r="AWB77" s="1069"/>
      <c r="AWC77" s="869"/>
      <c r="AWE77" s="869"/>
      <c r="AWF77" s="252"/>
      <c r="AWI77" s="504"/>
      <c r="AWM77" s="514"/>
      <c r="AWQ77" s="869"/>
      <c r="AWR77" s="869"/>
      <c r="AWS77" s="869"/>
      <c r="AWT77" s="869"/>
      <c r="AXE77" s="265"/>
      <c r="AXF77" s="265"/>
      <c r="AXQ77" s="574"/>
      <c r="AXR77" s="576"/>
      <c r="AXS77" s="1650" t="str">
        <f>Table!$BY$75</f>
        <v>PRLJB-Ph001</v>
      </c>
      <c r="AXT77" s="1650"/>
      <c r="AXU77" s="1650"/>
      <c r="AXV77" s="1650"/>
      <c r="AXW77" s="1650"/>
      <c r="AXX77" s="1650"/>
      <c r="AXY77" s="1650"/>
      <c r="AXZ77" s="1650"/>
      <c r="AYA77" s="1651"/>
      <c r="AYB77" s="577"/>
      <c r="AYC77" s="243"/>
      <c r="AYD77" s="574"/>
      <c r="AYE77" s="578"/>
      <c r="AYF77" s="1652" t="s">
        <v>819</v>
      </c>
      <c r="AYG77" s="1650"/>
      <c r="AYH77" s="1650"/>
      <c r="AYI77" s="1650"/>
      <c r="AYJ77" s="1650"/>
      <c r="AYK77" s="1650"/>
      <c r="AYL77" s="1650"/>
      <c r="AYM77" s="1650"/>
      <c r="AYN77" s="1651"/>
      <c r="AYO77" s="579"/>
      <c r="AYP77" s="243"/>
      <c r="AYQ77" s="747"/>
      <c r="AYU77" s="1759"/>
      <c r="AYV77" s="1664"/>
      <c r="AYW77" s="247"/>
      <c r="AYX77" s="1759"/>
      <c r="AYY77" s="1664"/>
      <c r="AYZ77" s="226"/>
      <c r="AZA77" s="226"/>
      <c r="AZB77" s="226"/>
      <c r="AZC77" s="1637"/>
      <c r="AZD77" s="1638"/>
      <c r="AZE77" s="1638"/>
      <c r="AZK77" s="1574" t="str">
        <f ca="1">INDIRECT(ADDRESS(AZK194,Dev!$CY$51,,,Table!$A$1))</f>
        <v/>
      </c>
      <c r="AZL77" s="1575"/>
      <c r="AZM77" s="1595" t="str">
        <f ca="1">INDIRECT(ADDRESS(AZK194,Dev!$DA$51,,,Table!$A$1))</f>
        <v>PRLJB-024</v>
      </c>
      <c r="AZN77" s="1596"/>
      <c r="AZO77" s="1596"/>
      <c r="AZP77" s="1596"/>
      <c r="AZQ77" s="1596"/>
      <c r="AZR77" s="1596"/>
      <c r="AZS77" s="1055"/>
      <c r="AZT77" s="951"/>
      <c r="AZU77" s="969"/>
      <c r="AZV77" s="1008"/>
      <c r="AZW77" s="967"/>
      <c r="AZX77" s="943"/>
      <c r="AZY77" s="944"/>
      <c r="AZZ77" s="1131"/>
      <c r="BAA77" s="1131"/>
      <c r="BAB77" s="1131"/>
      <c r="BAC77" s="1131"/>
      <c r="BAD77" s="1131"/>
      <c r="BAE77" s="1131"/>
      <c r="BAF77" s="1131"/>
      <c r="BAG77" s="1131"/>
      <c r="BAH77" s="1131"/>
      <c r="BAI77" s="946"/>
      <c r="BAJ77" s="947"/>
      <c r="BAK77" s="265"/>
      <c r="BAL77" s="265"/>
      <c r="BAO77" s="244"/>
      <c r="BAP77" s="244"/>
      <c r="BAQ77" s="747"/>
      <c r="BAR77" s="747"/>
      <c r="BAS77" s="244"/>
      <c r="BAT77" s="244"/>
      <c r="BBM77" s="1574" t="str">
        <f ca="1">INDIRECT(ADDRESS(BBM194,Dev!$CY$51,,,Table!$A$1))</f>
        <v/>
      </c>
      <c r="BBN77" s="1575"/>
      <c r="BBO77" s="1595" t="str">
        <f ca="1">INDIRECT(ADDRESS(BBM194,Dev!$DA$51,,,Table!$A$1))</f>
        <v>PRLJB-025</v>
      </c>
      <c r="BBP77" s="1596"/>
      <c r="BBQ77" s="1596"/>
      <c r="BBR77" s="1596"/>
      <c r="BBS77" s="1596"/>
      <c r="BBT77" s="1596"/>
      <c r="BBU77" s="1055"/>
      <c r="BBV77" s="951"/>
      <c r="BBW77" s="969"/>
      <c r="BBX77" s="1008"/>
      <c r="BBY77" s="967"/>
      <c r="BBZ77" s="943"/>
      <c r="BCA77" s="944"/>
      <c r="BCB77" s="1131"/>
      <c r="BCC77" s="1131"/>
      <c r="BCD77" s="1131"/>
      <c r="BCE77" s="1131"/>
      <c r="BCF77" s="1131"/>
      <c r="BCG77" s="1131"/>
      <c r="BCH77" s="1131"/>
      <c r="BCI77" s="1131"/>
      <c r="BCJ77" s="1131"/>
      <c r="BCK77" s="946"/>
      <c r="BCL77" s="947"/>
      <c r="BCM77" s="265"/>
      <c r="BCN77" s="265"/>
      <c r="BDO77" s="1574" t="str">
        <f ca="1">INDIRECT(ADDRESS(BDO194,Dev!$CY$51,,,Table!$A$1))</f>
        <v/>
      </c>
      <c r="BDP77" s="1575"/>
      <c r="BDQ77" s="1595" t="str">
        <f ca="1">INDIRECT(ADDRESS(BDO194,Dev!$DA$51,,,Table!$A$1))</f>
        <v>PRLJB-026</v>
      </c>
      <c r="BDR77" s="1596"/>
      <c r="BDS77" s="1596"/>
      <c r="BDT77" s="1596"/>
      <c r="BDU77" s="1596"/>
      <c r="BDV77" s="1596"/>
      <c r="BDW77" s="1055"/>
      <c r="BDX77" s="951"/>
      <c r="BDY77" s="969"/>
      <c r="BDZ77" s="1008"/>
      <c r="BEA77" s="967"/>
      <c r="BEB77" s="943"/>
      <c r="BEC77" s="944"/>
      <c r="BED77" s="1131"/>
      <c r="BEE77" s="1131"/>
      <c r="BEF77" s="1131"/>
      <c r="BEG77" s="1131"/>
      <c r="BEH77" s="1131"/>
      <c r="BEI77" s="1131"/>
      <c r="BEJ77" s="1131"/>
      <c r="BEK77" s="1131"/>
      <c r="BEL77" s="1131"/>
      <c r="BEM77" s="946"/>
      <c r="BEN77" s="947"/>
      <c r="BEO77" s="265"/>
      <c r="BEP77" s="265"/>
      <c r="BFQ77" s="1574" t="str">
        <f ca="1">INDIRECT(ADDRESS(BFQ194,Dev!$CY$51,,,Table!$A$1))</f>
        <v/>
      </c>
      <c r="BFR77" s="1575"/>
      <c r="BFS77" s="1595" t="str">
        <f ca="1">INDIRECT(ADDRESS(BFQ194,Dev!$DA$51,,,Table!$A$1))</f>
        <v>PRLJB-027</v>
      </c>
      <c r="BFT77" s="1596"/>
      <c r="BFU77" s="1596"/>
      <c r="BFV77" s="1596"/>
      <c r="BFW77" s="1596"/>
      <c r="BFX77" s="1596"/>
      <c r="BFY77" s="1055"/>
      <c r="BFZ77" s="951"/>
      <c r="BGA77" s="969"/>
      <c r="BGB77" s="1008"/>
      <c r="BGC77" s="967"/>
      <c r="BGD77" s="943"/>
      <c r="BGE77" s="944"/>
      <c r="BGF77" s="1131"/>
      <c r="BGG77" s="1131"/>
      <c r="BGH77" s="1131"/>
      <c r="BGI77" s="1131"/>
      <c r="BGJ77" s="1131"/>
      <c r="BGK77" s="1131"/>
      <c r="BGL77" s="1131"/>
      <c r="BGM77" s="1131"/>
      <c r="BGN77" s="1131"/>
      <c r="BGO77" s="946"/>
      <c r="BGP77" s="947"/>
      <c r="BGQ77" s="265"/>
      <c r="BGR77" s="265"/>
      <c r="BHS77" s="1574" t="str">
        <f ca="1">INDIRECT(ADDRESS(BHS194,Dev!$CY$51,,,Table!$A$1))</f>
        <v/>
      </c>
      <c r="BHT77" s="1575"/>
      <c r="BHU77" s="1595" t="str">
        <f ca="1">INDIRECT(ADDRESS(BHS194,Dev!$DA$51,,,Table!$A$1))</f>
        <v>PRLJB-028</v>
      </c>
      <c r="BHV77" s="1596"/>
      <c r="BHW77" s="1596"/>
      <c r="BHX77" s="1596"/>
      <c r="BHY77" s="1596"/>
      <c r="BHZ77" s="1596"/>
      <c r="BIA77" s="1055"/>
      <c r="BIB77" s="951"/>
      <c r="BIC77" s="969"/>
      <c r="BID77" s="1008"/>
      <c r="BIE77" s="967"/>
      <c r="BIF77" s="943"/>
      <c r="BIG77" s="944"/>
      <c r="BIH77" s="1131"/>
      <c r="BII77" s="1131"/>
      <c r="BIJ77" s="1131"/>
      <c r="BIK77" s="1131"/>
      <c r="BIL77" s="1131"/>
      <c r="BIM77" s="1131"/>
      <c r="BIN77" s="1131"/>
      <c r="BIO77" s="1131"/>
      <c r="BIP77" s="1131"/>
      <c r="BIQ77" s="946"/>
      <c r="BIR77" s="947"/>
      <c r="BIS77" s="265"/>
      <c r="BIT77" s="265"/>
      <c r="BJU77" s="1574" t="str">
        <f ca="1">INDIRECT(ADDRESS(BJU194,Dev!$CY$51,,,Table!$A$1))</f>
        <v/>
      </c>
      <c r="BJV77" s="1575"/>
      <c r="BJW77" s="1595" t="str">
        <f ca="1">INDIRECT(ADDRESS(BJU194,Dev!$DA$51,,,Table!$A$1))</f>
        <v>PRLJB-029</v>
      </c>
      <c r="BJX77" s="1596"/>
      <c r="BJY77" s="1596"/>
      <c r="BJZ77" s="1596"/>
      <c r="BKA77" s="1596"/>
      <c r="BKB77" s="1596"/>
      <c r="BKC77" s="1055"/>
      <c r="BKD77" s="951"/>
      <c r="BKE77" s="969"/>
      <c r="BKF77" s="1008"/>
      <c r="BKG77" s="967"/>
      <c r="BKH77" s="943"/>
      <c r="BKI77" s="944"/>
      <c r="BKJ77" s="1131"/>
      <c r="BKK77" s="1131"/>
      <c r="BKL77" s="1131"/>
      <c r="BKM77" s="1131"/>
      <c r="BKN77" s="1131"/>
      <c r="BKO77" s="1131"/>
      <c r="BKP77" s="1131"/>
      <c r="BKQ77" s="1131"/>
      <c r="BKR77" s="1131"/>
      <c r="BKS77" s="946"/>
      <c r="BKT77" s="947"/>
      <c r="BKU77" s="265"/>
      <c r="BKV77" s="265"/>
      <c r="BLW77" s="1574" t="str">
        <f ca="1">INDIRECT(ADDRESS(BLW194,Dev!$CY$51,,,Table!$A$1))</f>
        <v/>
      </c>
      <c r="BLX77" s="1575"/>
      <c r="BLY77" s="1595" t="str">
        <f ca="1">INDIRECT(ADDRESS(BLW194,Dev!$DA$51,,,Table!$A$1))</f>
        <v>PRLJB-030</v>
      </c>
      <c r="BLZ77" s="1596"/>
      <c r="BMA77" s="1596"/>
      <c r="BMB77" s="1596"/>
      <c r="BMC77" s="1596"/>
      <c r="BMD77" s="1596"/>
      <c r="BME77" s="1055"/>
      <c r="BMF77" s="951"/>
      <c r="BMG77" s="969"/>
      <c r="BMH77" s="1008"/>
      <c r="BMI77" s="967"/>
      <c r="BMJ77" s="943"/>
      <c r="BMK77" s="944"/>
      <c r="BML77" s="1131"/>
      <c r="BMM77" s="1131"/>
      <c r="BMN77" s="1131"/>
      <c r="BMO77" s="1131"/>
      <c r="BMP77" s="1131"/>
      <c r="BMQ77" s="1131"/>
      <c r="BMR77" s="1131"/>
      <c r="BMS77" s="1131"/>
      <c r="BMT77" s="1131"/>
      <c r="BMU77" s="946"/>
      <c r="BMV77" s="947"/>
      <c r="BMW77" s="265"/>
      <c r="BMX77" s="265"/>
      <c r="BNY77" s="1574" t="str">
        <f ca="1">INDIRECT(ADDRESS(BNY194,Dev!$CY$51,,,Table!$A$1))</f>
        <v/>
      </c>
      <c r="BNZ77" s="1575"/>
      <c r="BOA77" s="1595" t="str">
        <f ca="1">INDIRECT(ADDRESS(BNY194,Dev!$DA$51,,,Table!$A$1))</f>
        <v>PRLJB-031</v>
      </c>
      <c r="BOB77" s="1596"/>
      <c r="BOC77" s="1596"/>
      <c r="BOD77" s="1596"/>
      <c r="BOE77" s="1596"/>
      <c r="BOF77" s="1596"/>
      <c r="BOG77" s="1055"/>
      <c r="BOH77" s="951"/>
      <c r="BOI77" s="969"/>
      <c r="BOJ77" s="1008"/>
      <c r="BOK77" s="967"/>
      <c r="BOL77" s="943"/>
      <c r="BOM77" s="944"/>
      <c r="BON77" s="1131"/>
      <c r="BOO77" s="1131"/>
      <c r="BOP77" s="1131"/>
      <c r="BOQ77" s="1131"/>
      <c r="BOR77" s="1131"/>
      <c r="BOS77" s="1131"/>
      <c r="BOT77" s="1131"/>
      <c r="BOU77" s="1131"/>
      <c r="BOV77" s="1131"/>
      <c r="BOW77" s="946"/>
      <c r="BOX77" s="947"/>
      <c r="BOY77" s="265"/>
      <c r="BOZ77" s="265"/>
      <c r="BQA77" s="1574" t="str">
        <f ca="1">INDIRECT(ADDRESS(BQA194,Dev!$CY$51,,,Table!$A$1))</f>
        <v/>
      </c>
      <c r="BQB77" s="1575"/>
      <c r="BQC77" s="1595" t="str">
        <f ca="1">INDIRECT(ADDRESS(BQA194,Dev!$DA$51,,,Table!$A$1))</f>
        <v>PRLJB-032</v>
      </c>
      <c r="BQD77" s="1596"/>
      <c r="BQE77" s="1596"/>
      <c r="BQF77" s="1596"/>
      <c r="BQG77" s="1596"/>
      <c r="BQH77" s="1596"/>
      <c r="BQI77" s="1055"/>
      <c r="BQJ77" s="951"/>
      <c r="BQK77" s="969"/>
      <c r="BQL77" s="1008"/>
      <c r="BQM77" s="967"/>
      <c r="BQN77" s="943"/>
      <c r="BQO77" s="944"/>
      <c r="BQP77" s="1131"/>
      <c r="BQQ77" s="1131"/>
      <c r="BQR77" s="1131"/>
      <c r="BQS77" s="1131"/>
      <c r="BQT77" s="1131"/>
      <c r="BQU77" s="1131"/>
      <c r="BQV77" s="1131"/>
      <c r="BQW77" s="1131"/>
      <c r="BQX77" s="1131"/>
      <c r="BQY77" s="946"/>
      <c r="BQZ77" s="947"/>
      <c r="BRA77" s="265"/>
      <c r="BRB77" s="265"/>
      <c r="BSC77" s="1574" t="str">
        <f ca="1">INDIRECT(ADDRESS(BSC194,Dev!$CY$51,,,Table!$A$1))</f>
        <v/>
      </c>
      <c r="BSD77" s="1575"/>
      <c r="BSE77" s="1595" t="str">
        <f ca="1">INDIRECT(ADDRESS(BSC194,Dev!$DA$51,,,Table!$A$1))</f>
        <v>PRLJB-033</v>
      </c>
      <c r="BSF77" s="1596"/>
      <c r="BSG77" s="1596"/>
      <c r="BSH77" s="1596"/>
      <c r="BSI77" s="1596"/>
      <c r="BSJ77" s="1596"/>
      <c r="BSK77" s="1055"/>
      <c r="BSL77" s="951"/>
      <c r="BSM77" s="969"/>
      <c r="BSN77" s="1008"/>
      <c r="BSO77" s="967"/>
      <c r="BSP77" s="943"/>
      <c r="BSQ77" s="944"/>
      <c r="BSR77" s="1131"/>
      <c r="BSS77" s="1131"/>
      <c r="BST77" s="1131"/>
      <c r="BSU77" s="1131"/>
      <c r="BSV77" s="1131"/>
      <c r="BSW77" s="1131"/>
      <c r="BSX77" s="1131"/>
      <c r="BSY77" s="1131"/>
      <c r="BSZ77" s="1131"/>
      <c r="BTA77" s="946"/>
      <c r="BTB77" s="947"/>
      <c r="BTC77" s="265"/>
      <c r="BTD77" s="265"/>
      <c r="BUE77" s="1574" t="str">
        <f ca="1">INDIRECT(ADDRESS(BUE194,Dev!$CY$51,,,Table!$A$1))</f>
        <v/>
      </c>
      <c r="BUF77" s="1575"/>
      <c r="BUG77" s="1595" t="str">
        <f ca="1">INDIRECT(ADDRESS(BUE194,Dev!$DA$51,,,Table!$A$1))</f>
        <v>PRLJB-034</v>
      </c>
      <c r="BUH77" s="1596"/>
      <c r="BUI77" s="1596"/>
      <c r="BUJ77" s="1596"/>
      <c r="BUK77" s="1596"/>
      <c r="BUL77" s="1596"/>
      <c r="BUM77" s="1055"/>
      <c r="BUN77" s="951"/>
      <c r="BUO77" s="969"/>
      <c r="BUP77" s="1008"/>
      <c r="BUQ77" s="967"/>
      <c r="BUR77" s="943"/>
      <c r="BUS77" s="944"/>
      <c r="BUT77" s="1131"/>
      <c r="BUU77" s="1131"/>
      <c r="BUV77" s="1131"/>
      <c r="BUW77" s="1131"/>
      <c r="BUX77" s="1131"/>
      <c r="BUY77" s="1131"/>
      <c r="BUZ77" s="1131"/>
      <c r="BVA77" s="1131"/>
      <c r="BVB77" s="1131"/>
      <c r="BVC77" s="946"/>
      <c r="BVD77" s="947"/>
      <c r="BVE77" s="265"/>
      <c r="BVF77" s="265"/>
      <c r="BWG77" s="1574" t="str">
        <f ca="1">INDIRECT(ADDRESS(BWG194,Dev!$CY$51,,,Table!$A$1))</f>
        <v/>
      </c>
      <c r="BWH77" s="1575"/>
      <c r="BWI77" s="1595" t="str">
        <f ca="1">INDIRECT(ADDRESS(BWG194,Dev!$DA$51,,,Table!$A$1))</f>
        <v>PRLJB-035</v>
      </c>
      <c r="BWJ77" s="1596"/>
      <c r="BWK77" s="1596"/>
      <c r="BWL77" s="1596"/>
      <c r="BWM77" s="1596"/>
      <c r="BWN77" s="1596"/>
      <c r="BWO77" s="1055"/>
      <c r="BWP77" s="951"/>
      <c r="BWQ77" s="969"/>
      <c r="BWR77" s="1008"/>
      <c r="BWS77" s="967"/>
      <c r="BWT77" s="943"/>
      <c r="BWU77" s="944"/>
      <c r="BWV77" s="1131"/>
      <c r="BWW77" s="1131"/>
      <c r="BWX77" s="1131"/>
      <c r="BWY77" s="1131"/>
      <c r="BWZ77" s="1131"/>
      <c r="BXA77" s="1131"/>
      <c r="BXB77" s="1131"/>
      <c r="BXC77" s="1131"/>
      <c r="BXD77" s="1131"/>
      <c r="BXE77" s="946"/>
      <c r="BXF77" s="947"/>
      <c r="BXG77" s="265"/>
      <c r="BXH77" s="265"/>
      <c r="BYI77" s="1574" t="str">
        <f ca="1">INDIRECT(ADDRESS(BYI194,Dev!$CY$51,,,Table!$A$1))</f>
        <v/>
      </c>
      <c r="BYJ77" s="1575"/>
      <c r="BYK77" s="1595" t="str">
        <f ca="1">INDIRECT(ADDRESS(BYI194,Dev!$DA$51,,,Table!$A$1))</f>
        <v>PRLJB-036</v>
      </c>
      <c r="BYL77" s="1596"/>
      <c r="BYM77" s="1596"/>
      <c r="BYN77" s="1596"/>
      <c r="BYO77" s="1596"/>
      <c r="BYP77" s="1596"/>
      <c r="BYQ77" s="1055"/>
      <c r="BYR77" s="951"/>
      <c r="BYS77" s="969"/>
      <c r="BYT77" s="1008"/>
      <c r="BYU77" s="967"/>
      <c r="BYV77" s="943"/>
      <c r="BYW77" s="944"/>
      <c r="BYX77" s="1131"/>
      <c r="BYY77" s="1131"/>
      <c r="BYZ77" s="1131"/>
      <c r="BZA77" s="1131"/>
      <c r="BZB77" s="1131"/>
      <c r="BZC77" s="1131"/>
      <c r="BZD77" s="1131"/>
      <c r="BZE77" s="1131"/>
      <c r="BZF77" s="1131"/>
      <c r="BZG77" s="946"/>
      <c r="BZH77" s="947"/>
      <c r="BZI77" s="265"/>
      <c r="BZJ77" s="265"/>
      <c r="CAK77" s="1574" t="str">
        <f ca="1">INDIRECT(ADDRESS(CAK194,Dev!$CY$51,,,Table!$A$1))</f>
        <v/>
      </c>
      <c r="CAL77" s="1575"/>
      <c r="CAM77" s="1595" t="str">
        <f ca="1">INDIRECT(ADDRESS(CAK194,Dev!$DA$51,,,Table!$A$1))</f>
        <v>PRLJB-037</v>
      </c>
      <c r="CAN77" s="1596"/>
      <c r="CAO77" s="1596"/>
      <c r="CAP77" s="1596"/>
      <c r="CAQ77" s="1596"/>
      <c r="CAR77" s="1596"/>
      <c r="CAS77" s="1055"/>
      <c r="CAT77" s="951"/>
      <c r="CAU77" s="969"/>
      <c r="CAV77" s="1008"/>
      <c r="CAW77" s="967"/>
      <c r="CAX77" s="943"/>
      <c r="CAY77" s="944"/>
      <c r="CAZ77" s="1131"/>
      <c r="CBA77" s="1131"/>
      <c r="CBB77" s="1131"/>
      <c r="CBC77" s="1131"/>
      <c r="CBD77" s="1131"/>
      <c r="CBE77" s="1131"/>
      <c r="CBF77" s="1131"/>
      <c r="CBG77" s="1131"/>
      <c r="CBH77" s="1131"/>
      <c r="CBI77" s="946"/>
      <c r="CBJ77" s="947"/>
      <c r="CBK77" s="265"/>
      <c r="CBL77" s="265"/>
      <c r="CCM77" s="1574" t="str">
        <f ca="1">INDIRECT(ADDRESS(CCM194,Dev!$CY$51,,,Table!$A$1))</f>
        <v/>
      </c>
      <c r="CCN77" s="1575"/>
      <c r="CCO77" s="1595" t="str">
        <f ca="1">INDIRECT(ADDRESS(CCM194,Dev!$DA$51,,,Table!$A$1))</f>
        <v>PRLJB-038</v>
      </c>
      <c r="CCP77" s="1596"/>
      <c r="CCQ77" s="1596"/>
      <c r="CCR77" s="1596"/>
      <c r="CCS77" s="1596"/>
      <c r="CCT77" s="1596"/>
      <c r="CCU77" s="1055"/>
      <c r="CCV77" s="951"/>
      <c r="CCW77" s="969"/>
      <c r="CCX77" s="1008"/>
      <c r="CCY77" s="967"/>
      <c r="CCZ77" s="943"/>
      <c r="CDA77" s="944"/>
      <c r="CDB77" s="1131"/>
      <c r="CDC77" s="1131"/>
      <c r="CDD77" s="1131"/>
      <c r="CDE77" s="1131"/>
      <c r="CDF77" s="1131"/>
      <c r="CDG77" s="1131"/>
      <c r="CDH77" s="1131"/>
      <c r="CDI77" s="1131"/>
      <c r="CDJ77" s="1131"/>
      <c r="CDK77" s="946"/>
      <c r="CDL77" s="947"/>
      <c r="CDM77" s="265"/>
      <c r="CDN77" s="265"/>
      <c r="CEO77" s="1574" t="str">
        <f ca="1">INDIRECT(ADDRESS(CEO194,Dev!$CY$51,,,Table!$A$1))</f>
        <v/>
      </c>
      <c r="CEP77" s="1575"/>
      <c r="CEQ77" s="1595" t="str">
        <f ca="1">INDIRECT(ADDRESS(CEO194,Dev!$DA$51,,,Table!$A$1))</f>
        <v>PRLJB-039</v>
      </c>
      <c r="CER77" s="1596"/>
      <c r="CES77" s="1596"/>
      <c r="CET77" s="1596"/>
      <c r="CEU77" s="1596"/>
      <c r="CEV77" s="1596"/>
      <c r="CEW77" s="1055"/>
      <c r="CEX77" s="951"/>
      <c r="CEY77" s="969"/>
      <c r="CEZ77" s="1008"/>
      <c r="CFA77" s="967"/>
      <c r="CFB77" s="943"/>
      <c r="CFC77" s="944"/>
      <c r="CFD77" s="1131"/>
      <c r="CFE77" s="1131"/>
      <c r="CFF77" s="1131"/>
      <c r="CFG77" s="1131"/>
      <c r="CFH77" s="1131"/>
      <c r="CFI77" s="1131"/>
      <c r="CFJ77" s="1131"/>
      <c r="CFK77" s="1131"/>
      <c r="CFL77" s="1131"/>
      <c r="CFM77" s="946"/>
      <c r="CFN77" s="947"/>
      <c r="CFO77" s="265"/>
      <c r="CFP77" s="265"/>
      <c r="CGQ77" s="1574" t="str">
        <f ca="1">INDIRECT(ADDRESS(CGQ194,Dev!$CY$51,,,Table!$A$1))</f>
        <v/>
      </c>
      <c r="CGR77" s="1575"/>
      <c r="CGS77" s="1595" t="str">
        <f ca="1">INDIRECT(ADDRESS(CGQ194,Dev!$DA$51,,,Table!$A$1))</f>
        <v>PRLJB-040</v>
      </c>
      <c r="CGT77" s="1596"/>
      <c r="CGU77" s="1596"/>
      <c r="CGV77" s="1596"/>
      <c r="CGW77" s="1596"/>
      <c r="CGX77" s="1596"/>
      <c r="CGY77" s="1055"/>
      <c r="CGZ77" s="951"/>
      <c r="CHA77" s="969"/>
      <c r="CHB77" s="1008"/>
      <c r="CHC77" s="967"/>
      <c r="CHD77" s="943"/>
      <c r="CHE77" s="944"/>
      <c r="CHF77" s="1131"/>
      <c r="CHG77" s="1131"/>
      <c r="CHH77" s="1131"/>
      <c r="CHI77" s="1131"/>
      <c r="CHJ77" s="1131"/>
      <c r="CHK77" s="1131"/>
      <c r="CHL77" s="1131"/>
      <c r="CHM77" s="1131"/>
      <c r="CHN77" s="1131"/>
      <c r="CHO77" s="946"/>
      <c r="CHP77" s="947"/>
      <c r="CHQ77" s="265"/>
      <c r="CHR77" s="265"/>
      <c r="CIS77" s="1574" t="str">
        <f ca="1">INDIRECT(ADDRESS(CIS194,Dev!$CY$51,,,Table!$A$1))</f>
        <v/>
      </c>
      <c r="CIT77" s="1575"/>
      <c r="CIU77" s="1595" t="str">
        <f ca="1">INDIRECT(ADDRESS(CIS194,Dev!$DA$51,,,Table!$A$1))</f>
        <v>PRLJB-041</v>
      </c>
      <c r="CIV77" s="1596"/>
      <c r="CIW77" s="1596"/>
      <c r="CIX77" s="1596"/>
      <c r="CIY77" s="1596"/>
      <c r="CIZ77" s="1596"/>
      <c r="CJA77" s="1055"/>
      <c r="CJB77" s="951"/>
      <c r="CJC77" s="969"/>
      <c r="CJD77" s="1008"/>
      <c r="CJE77" s="967"/>
      <c r="CJF77" s="943"/>
      <c r="CJG77" s="944"/>
      <c r="CJH77" s="1131"/>
      <c r="CJI77" s="1131"/>
      <c r="CJJ77" s="1131"/>
      <c r="CJK77" s="1131"/>
      <c r="CJL77" s="1131"/>
      <c r="CJM77" s="1131"/>
      <c r="CJN77" s="1131"/>
      <c r="CJO77" s="1131"/>
      <c r="CJP77" s="1131"/>
      <c r="CJQ77" s="946"/>
      <c r="CJR77" s="947"/>
      <c r="CJS77" s="265"/>
      <c r="CJT77" s="265"/>
      <c r="CKU77" s="1574" t="str">
        <f ca="1">INDIRECT(ADDRESS(CKU194,Dev!$CY$51,,,Table!$A$1))</f>
        <v/>
      </c>
      <c r="CKV77" s="1575"/>
      <c r="CKW77" s="1595" t="str">
        <f ca="1">INDIRECT(ADDRESS(CKU194,Dev!$DA$51,,,Table!$A$1))</f>
        <v>PRLJB-042</v>
      </c>
      <c r="CKX77" s="1596"/>
      <c r="CKY77" s="1596"/>
      <c r="CKZ77" s="1596"/>
      <c r="CLA77" s="1596"/>
      <c r="CLB77" s="1596"/>
      <c r="CLC77" s="1055"/>
      <c r="CLD77" s="951"/>
      <c r="CLE77" s="969"/>
      <c r="CLF77" s="1008"/>
      <c r="CLG77" s="967"/>
      <c r="CLH77" s="943"/>
      <c r="CLI77" s="944"/>
      <c r="CLJ77" s="1131"/>
      <c r="CLK77" s="1131"/>
      <c r="CLL77" s="1131"/>
      <c r="CLM77" s="1131"/>
      <c r="CLN77" s="1131"/>
      <c r="CLO77" s="1131"/>
      <c r="CLP77" s="1131"/>
      <c r="CLQ77" s="1131"/>
      <c r="CLR77" s="1131"/>
      <c r="CLS77" s="946"/>
      <c r="CLT77" s="947"/>
      <c r="CLU77" s="265"/>
      <c r="CLV77" s="265"/>
      <c r="CMW77" s="1574" t="str">
        <f ca="1">INDIRECT(ADDRESS(CMW194,Dev!$CY$51,,,Table!$A$1))</f>
        <v/>
      </c>
      <c r="CMX77" s="1575"/>
      <c r="CMY77" s="1595" t="str">
        <f ca="1">INDIRECT(ADDRESS(CMW194,Dev!$DA$51,,,Table!$A$1))</f>
        <v>PRLJB-043</v>
      </c>
      <c r="CMZ77" s="1596"/>
      <c r="CNA77" s="1596"/>
      <c r="CNB77" s="1596"/>
      <c r="CNC77" s="1596"/>
      <c r="CND77" s="1596"/>
      <c r="CNE77" s="1055"/>
      <c r="CNF77" s="951"/>
      <c r="CNG77" s="969"/>
      <c r="CNH77" s="1008"/>
      <c r="CNI77" s="967"/>
      <c r="CNJ77" s="943"/>
      <c r="CNK77" s="944"/>
      <c r="CNL77" s="1131"/>
      <c r="CNM77" s="1131"/>
      <c r="CNN77" s="1131"/>
      <c r="CNO77" s="1131"/>
      <c r="CNP77" s="1131"/>
      <c r="CNQ77" s="1131"/>
      <c r="CNR77" s="1131"/>
      <c r="CNS77" s="1131"/>
      <c r="CNT77" s="1131"/>
      <c r="CNU77" s="946"/>
      <c r="CNV77" s="947"/>
      <c r="CNW77" s="265"/>
      <c r="CNX77" s="265"/>
      <c r="COY77" s="1574" t="str">
        <f ca="1">INDIRECT(ADDRESS(COY194,Dev!$CY$51,,,Table!$A$1))</f>
        <v/>
      </c>
      <c r="COZ77" s="1575"/>
      <c r="CPA77" s="1595" t="str">
        <f ca="1">INDIRECT(ADDRESS(COY194,Dev!$DA$51,,,Table!$A$1))</f>
        <v>PRLJB-044</v>
      </c>
      <c r="CPB77" s="1596"/>
      <c r="CPC77" s="1596"/>
      <c r="CPD77" s="1596"/>
      <c r="CPE77" s="1596"/>
      <c r="CPF77" s="1596"/>
      <c r="CPG77" s="1055"/>
      <c r="CPH77" s="951"/>
      <c r="CPI77" s="969"/>
      <c r="CPJ77" s="1008"/>
      <c r="CPK77" s="967"/>
      <c r="CPL77" s="943"/>
      <c r="CPM77" s="944"/>
      <c r="CPN77" s="1131"/>
      <c r="CPO77" s="1131"/>
      <c r="CPP77" s="1131"/>
      <c r="CPQ77" s="1131"/>
      <c r="CPR77" s="1131"/>
      <c r="CPS77" s="1131"/>
      <c r="CPT77" s="1131"/>
      <c r="CPU77" s="1131"/>
      <c r="CPV77" s="1131"/>
      <c r="CPW77" s="946"/>
      <c r="CPX77" s="947"/>
      <c r="CPY77" s="265"/>
      <c r="CPZ77" s="265"/>
      <c r="CRA77" s="1574" t="str">
        <f ca="1">INDIRECT(ADDRESS(CRA194,Dev!$CY$51,,,Table!$A$1))</f>
        <v/>
      </c>
      <c r="CRB77" s="1575"/>
      <c r="CRC77" s="1595" t="str">
        <f ca="1">INDIRECT(ADDRESS(CRA194,Dev!$DA$51,,,Table!$A$1))</f>
        <v>PRLJB-045</v>
      </c>
      <c r="CRD77" s="1596"/>
      <c r="CRE77" s="1596"/>
      <c r="CRF77" s="1596"/>
      <c r="CRG77" s="1596"/>
      <c r="CRH77" s="1596"/>
      <c r="CRI77" s="1055"/>
      <c r="CRJ77" s="951"/>
      <c r="CRK77" s="969"/>
      <c r="CRL77" s="1008"/>
      <c r="CRM77" s="967"/>
      <c r="CRN77" s="943"/>
      <c r="CRO77" s="944"/>
      <c r="CRP77" s="1131"/>
      <c r="CRQ77" s="1131"/>
      <c r="CRR77" s="1131"/>
      <c r="CRS77" s="1131"/>
      <c r="CRT77" s="1131"/>
      <c r="CRU77" s="1131"/>
      <c r="CRV77" s="1131"/>
      <c r="CRW77" s="1131"/>
      <c r="CRX77" s="1131"/>
      <c r="CRY77" s="946"/>
      <c r="CRZ77" s="947"/>
      <c r="CSA77" s="265"/>
      <c r="CSB77" s="265"/>
      <c r="CTC77" s="1574" t="str">
        <f ca="1">INDIRECT(ADDRESS(CTC194,Dev!$CY$51,,,Table!$A$1))</f>
        <v/>
      </c>
      <c r="CTD77" s="1575"/>
      <c r="CTE77" s="1595" t="str">
        <f ca="1">INDIRECT(ADDRESS(CTC194,Dev!$DA$51,,,Table!$A$1))</f>
        <v>PRLJB-046</v>
      </c>
      <c r="CTF77" s="1596"/>
      <c r="CTG77" s="1596"/>
      <c r="CTH77" s="1596"/>
      <c r="CTI77" s="1596"/>
      <c r="CTJ77" s="1596"/>
      <c r="CTK77" s="1055"/>
      <c r="CTL77" s="951"/>
      <c r="CTM77" s="969"/>
      <c r="CTN77" s="1008"/>
      <c r="CTO77" s="967"/>
      <c r="CTP77" s="943"/>
      <c r="CTQ77" s="944"/>
      <c r="CTR77" s="1131"/>
      <c r="CTS77" s="1131"/>
      <c r="CTT77" s="1131"/>
      <c r="CTU77" s="1131"/>
      <c r="CTV77" s="1131"/>
      <c r="CTW77" s="1131"/>
      <c r="CTX77" s="1131"/>
      <c r="CTY77" s="1131"/>
      <c r="CTZ77" s="1131"/>
      <c r="CUA77" s="946"/>
      <c r="CUB77" s="947"/>
      <c r="CUC77" s="265"/>
      <c r="CUD77" s="265"/>
      <c r="CVK77" s="574"/>
      <c r="CVL77" s="576"/>
      <c r="CVM77" s="597"/>
      <c r="CVN77" s="575"/>
      <c r="CVO77" s="575"/>
      <c r="CVP77" s="575"/>
      <c r="CVQ77" s="575"/>
      <c r="CVR77" s="575"/>
      <c r="CVS77" s="575"/>
      <c r="CVT77" s="575"/>
      <c r="CVU77" s="576"/>
      <c r="CVV77" s="577"/>
      <c r="CVW77" s="243"/>
      <c r="CVX77" s="574"/>
      <c r="CVY77" s="578"/>
      <c r="CVZ77" s="556"/>
      <c r="CWA77" s="556"/>
      <c r="CWB77" s="556"/>
      <c r="CWC77" s="556"/>
      <c r="CWD77" s="556"/>
      <c r="CWE77" s="556"/>
      <c r="CWF77" s="556"/>
      <c r="CWG77" s="556"/>
      <c r="CWH77" s="556"/>
      <c r="CWI77" s="579"/>
      <c r="CWJ77" s="243"/>
      <c r="CWK77" s="1574" t="str">
        <f ca="1">INDIRECT(ADDRESS(CWK194,Dev!$CY$51,,,Table!$A$1))</f>
        <v/>
      </c>
      <c r="CWL77" s="1575"/>
      <c r="CWM77" s="1595" t="str">
        <f ca="1">INDIRECT(ADDRESS(CWK194,Dev!$DA$51,,,Table!$A$1))</f>
        <v>PRLJB-047</v>
      </c>
      <c r="CWN77" s="1596"/>
      <c r="CWO77" s="1596"/>
      <c r="CWP77" s="1596"/>
      <c r="CWQ77" s="1596"/>
      <c r="CWR77" s="1596"/>
      <c r="CWS77" s="1055"/>
      <c r="CWT77" s="951"/>
      <c r="CWU77" s="969"/>
      <c r="CWV77" s="1008"/>
      <c r="CWW77" s="967"/>
      <c r="CWX77" s="943"/>
      <c r="CWY77" s="944"/>
      <c r="CWZ77" s="1131"/>
      <c r="CXA77" s="1131"/>
      <c r="CXB77" s="1131"/>
      <c r="CXC77" s="1131"/>
      <c r="CXD77" s="1131"/>
      <c r="CXE77" s="1131"/>
      <c r="CXF77" s="1131"/>
      <c r="CXG77" s="1131"/>
      <c r="CXH77" s="1131"/>
      <c r="CXI77" s="946"/>
      <c r="CXJ77" s="947"/>
      <c r="CZI77" s="574"/>
      <c r="CZJ77" s="576"/>
      <c r="CZK77" s="597"/>
      <c r="CZL77" s="575"/>
      <c r="CZM77" s="575"/>
      <c r="CZN77" s="575"/>
      <c r="CZO77" s="575"/>
      <c r="CZP77" s="575"/>
      <c r="CZQ77" s="575"/>
      <c r="CZR77" s="575"/>
      <c r="CZS77" s="576"/>
      <c r="CZT77" s="577"/>
      <c r="CZU77" s="243"/>
      <c r="CZV77" s="574"/>
      <c r="CZW77" s="578"/>
      <c r="CZX77" s="1127"/>
      <c r="CZY77" s="1127"/>
      <c r="CZZ77" s="1127"/>
      <c r="DAA77" s="1127"/>
      <c r="DAB77" s="1127"/>
      <c r="DAC77" s="1127"/>
      <c r="DAD77" s="1127"/>
      <c r="DAE77" s="1127"/>
      <c r="DAF77" s="1127"/>
      <c r="DAG77" s="579"/>
      <c r="DAH77" s="243"/>
      <c r="DAI77" s="1574" t="str">
        <f ca="1">INDIRECT(ADDRESS(DAI194,Dev!$CY$51,,,Table!$A$1))</f>
        <v/>
      </c>
      <c r="DAJ77" s="1575"/>
      <c r="DAK77" s="1595" t="str">
        <f ca="1">INDIRECT(ADDRESS(DAI194,Dev!$DA$51,,,Table!$A$1))</f>
        <v>PRLJB-048</v>
      </c>
      <c r="DAL77" s="1596"/>
      <c r="DAM77" s="1596"/>
      <c r="DAN77" s="1596"/>
      <c r="DAO77" s="1596"/>
      <c r="DAP77" s="1596"/>
      <c r="DAQ77" s="1055"/>
      <c r="DAR77" s="951"/>
      <c r="DAS77" s="969"/>
      <c r="DAT77" s="1008"/>
      <c r="DAU77" s="967"/>
      <c r="DAV77" s="943"/>
      <c r="DAW77" s="944"/>
      <c r="DAX77" s="945"/>
      <c r="DAY77" s="945"/>
      <c r="DAZ77" s="945"/>
      <c r="DBA77" s="945"/>
      <c r="DBB77" s="945"/>
      <c r="DBC77" s="945"/>
      <c r="DBD77" s="945"/>
      <c r="DBE77" s="945"/>
      <c r="DBF77" s="945"/>
      <c r="DBG77" s="946"/>
      <c r="DBH77" s="947"/>
      <c r="DBI77" s="265"/>
      <c r="DBJ77" s="265"/>
      <c r="DBK77" s="244"/>
      <c r="DBL77" s="244"/>
      <c r="DBM77" s="244"/>
      <c r="DBN77" s="244"/>
      <c r="DBO77" s="244"/>
      <c r="DBP77" s="244"/>
      <c r="DBQ77" s="244"/>
      <c r="DBR77" s="244"/>
      <c r="DCQ77" s="574"/>
      <c r="DCR77" s="576"/>
      <c r="DCS77" s="597"/>
      <c r="DCT77" s="575"/>
      <c r="DCU77" s="575"/>
      <c r="DCV77" s="575"/>
      <c r="DCW77" s="575"/>
      <c r="DCX77" s="575"/>
      <c r="DCY77" s="575"/>
      <c r="DCZ77" s="575"/>
      <c r="DDA77" s="576"/>
      <c r="DDB77" s="577"/>
      <c r="DDC77" s="243"/>
      <c r="DDD77" s="574"/>
      <c r="DDE77" s="578"/>
      <c r="DDF77" s="1127"/>
      <c r="DDG77" s="1127"/>
      <c r="DDH77" s="1127"/>
      <c r="DDI77" s="1127"/>
      <c r="DDJ77" s="1127"/>
      <c r="DDK77" s="1127"/>
      <c r="DDL77" s="1127"/>
      <c r="DDM77" s="1127"/>
      <c r="DDN77" s="1127"/>
      <c r="DDO77" s="579"/>
      <c r="DDP77" s="243"/>
      <c r="DDQ77" s="1574" t="str">
        <f ca="1">INDIRECT(ADDRESS(DDQ194,Dev!$CY$51,,,Table!$A$1))</f>
        <v/>
      </c>
      <c r="DDR77" s="1575"/>
      <c r="DDS77" s="1595" t="str">
        <f ca="1">INDIRECT(ADDRESS(DDQ194,Dev!$DA$51,,,Table!$A$1))</f>
        <v>PRLJB-049</v>
      </c>
      <c r="DDT77" s="1596"/>
      <c r="DDU77" s="1596"/>
      <c r="DDV77" s="1596"/>
      <c r="DDW77" s="1596"/>
      <c r="DDX77" s="1596"/>
      <c r="DDY77" s="1055"/>
      <c r="DDZ77" s="951"/>
      <c r="DEA77" s="969"/>
      <c r="DEB77" s="1008"/>
      <c r="DEC77" s="967"/>
      <c r="DED77" s="943"/>
      <c r="DEE77" s="944"/>
      <c r="DEF77" s="1131"/>
      <c r="DEG77" s="1131"/>
      <c r="DEH77" s="1131"/>
      <c r="DEI77" s="1131"/>
      <c r="DEJ77" s="1131"/>
      <c r="DEK77" s="1131"/>
      <c r="DEL77" s="1131"/>
      <c r="DEM77" s="1131"/>
      <c r="DEN77" s="1131"/>
      <c r="DEO77" s="946"/>
      <c r="DEP77" s="947"/>
      <c r="DEQ77" s="265"/>
      <c r="DER77" s="265"/>
      <c r="DES77" s="244"/>
      <c r="DET77" s="244"/>
      <c r="DEU77" s="244"/>
      <c r="DEV77" s="244"/>
      <c r="DEW77" s="244"/>
      <c r="DEX77" s="244"/>
      <c r="DEY77" s="244"/>
      <c r="DEZ77" s="244"/>
      <c r="DFY77" s="574"/>
      <c r="DFZ77" s="576"/>
      <c r="DGA77" s="597"/>
      <c r="DGB77" s="575"/>
      <c r="DGC77" s="575"/>
      <c r="DGD77" s="575"/>
      <c r="DGE77" s="575"/>
      <c r="DGF77" s="575"/>
      <c r="DGG77" s="575"/>
      <c r="DGH77" s="575"/>
      <c r="DGI77" s="576"/>
      <c r="DGJ77" s="577"/>
      <c r="DGK77" s="243"/>
      <c r="DGL77" s="574"/>
      <c r="DGM77" s="578"/>
      <c r="DGN77" s="1127"/>
      <c r="DGO77" s="1127"/>
      <c r="DGP77" s="1127"/>
      <c r="DGQ77" s="1127"/>
      <c r="DGR77" s="1127"/>
      <c r="DGS77" s="1127"/>
      <c r="DGT77" s="1127"/>
      <c r="DGU77" s="1127"/>
      <c r="DGV77" s="1127"/>
      <c r="DGW77" s="579"/>
      <c r="DGX77" s="243"/>
      <c r="DGY77" s="1574" t="str">
        <f ca="1">INDIRECT(ADDRESS(DGY194,Dev!$CY$51,,,Table!$A$1))</f>
        <v/>
      </c>
      <c r="DGZ77" s="1575"/>
      <c r="DHA77" s="1595" t="str">
        <f ca="1">INDIRECT(ADDRESS(DGY194,Dev!$DA$51,,,Table!$A$1))</f>
        <v>PRLJB-050</v>
      </c>
      <c r="DHB77" s="1596"/>
      <c r="DHC77" s="1596"/>
      <c r="DHD77" s="1596"/>
      <c r="DHE77" s="1596"/>
      <c r="DHF77" s="1596"/>
      <c r="DHG77" s="1055"/>
      <c r="DHH77" s="951"/>
      <c r="DHI77" s="969"/>
      <c r="DHJ77" s="1008"/>
      <c r="DHK77" s="967"/>
      <c r="DHL77" s="943"/>
      <c r="DHM77" s="944"/>
      <c r="DHN77" s="1131"/>
      <c r="DHO77" s="1131"/>
      <c r="DHP77" s="1131"/>
      <c r="DHQ77" s="1131"/>
      <c r="DHR77" s="1131"/>
      <c r="DHS77" s="1131"/>
      <c r="DHT77" s="1131"/>
      <c r="DHU77" s="1131"/>
      <c r="DHV77" s="1131"/>
      <c r="DHW77" s="946"/>
      <c r="DHX77" s="947"/>
      <c r="DHY77" s="265"/>
      <c r="DHZ77" s="265"/>
      <c r="DIA77" s="244"/>
      <c r="DIB77" s="244"/>
      <c r="DIC77" s="244"/>
      <c r="DID77" s="244"/>
      <c r="DIE77" s="244"/>
      <c r="DIF77" s="244"/>
      <c r="DIG77" s="244"/>
      <c r="DIH77" s="244"/>
      <c r="DJG77" s="574"/>
      <c r="DJH77" s="576"/>
      <c r="DJI77" s="597"/>
      <c r="DJJ77" s="575"/>
      <c r="DJK77" s="575"/>
      <c r="DJL77" s="575"/>
      <c r="DJM77" s="575"/>
      <c r="DJN77" s="575"/>
      <c r="DJO77" s="575"/>
      <c r="DJP77" s="575"/>
      <c r="DJQ77" s="576"/>
      <c r="DJR77" s="577"/>
      <c r="DJS77" s="243"/>
      <c r="DJT77" s="574"/>
      <c r="DJU77" s="578"/>
      <c r="DJV77" s="1127"/>
      <c r="DJW77" s="1127"/>
      <c r="DJX77" s="1127"/>
      <c r="DJY77" s="1127"/>
      <c r="DJZ77" s="1127"/>
      <c r="DKA77" s="1127"/>
      <c r="DKB77" s="1127"/>
      <c r="DKC77" s="1127"/>
      <c r="DKD77" s="1127"/>
      <c r="DKE77" s="579"/>
      <c r="DKF77" s="243"/>
      <c r="DKG77" s="1574" t="str">
        <f ca="1">INDIRECT(ADDRESS(DKG194,Dev!$CY$51,,,Table!$A$1))</f>
        <v/>
      </c>
      <c r="DKH77" s="1575"/>
      <c r="DKI77" s="1595" t="str">
        <f ca="1">INDIRECT(ADDRESS(DKG194,Dev!$DA$51,,,Table!$A$1))</f>
        <v>PRLJB-051</v>
      </c>
      <c r="DKJ77" s="1596"/>
      <c r="DKK77" s="1596"/>
      <c r="DKL77" s="1596"/>
      <c r="DKM77" s="1596"/>
      <c r="DKN77" s="1596"/>
      <c r="DKO77" s="1055"/>
      <c r="DKP77" s="951"/>
      <c r="DKQ77" s="969"/>
      <c r="DKR77" s="1008"/>
      <c r="DKS77" s="967"/>
      <c r="DKT77" s="943"/>
      <c r="DKU77" s="944"/>
      <c r="DKV77" s="1131"/>
      <c r="DKW77" s="1131"/>
      <c r="DKX77" s="1131"/>
      <c r="DKY77" s="1131"/>
      <c r="DKZ77" s="1131"/>
      <c r="DLA77" s="1131"/>
      <c r="DLB77" s="1131"/>
      <c r="DLC77" s="1131"/>
      <c r="DLD77" s="1131"/>
      <c r="DLE77" s="946"/>
      <c r="DLF77" s="947"/>
      <c r="DLG77" s="265"/>
      <c r="DLH77" s="265"/>
      <c r="DLI77" s="244"/>
      <c r="DLJ77" s="244"/>
      <c r="DLK77" s="244"/>
      <c r="DLL77" s="244"/>
      <c r="DLM77" s="244"/>
      <c r="DLN77" s="244"/>
      <c r="DLO77" s="244"/>
      <c r="DLP77" s="244"/>
      <c r="DMO77" s="574"/>
      <c r="DMP77" s="576"/>
      <c r="DMQ77" s="597"/>
      <c r="DMR77" s="575"/>
      <c r="DMS77" s="575"/>
      <c r="DMT77" s="575"/>
      <c r="DMU77" s="575"/>
      <c r="DMV77" s="575"/>
      <c r="DMW77" s="575"/>
      <c r="DMX77" s="575"/>
      <c r="DMY77" s="576"/>
      <c r="DMZ77" s="577"/>
      <c r="DNA77" s="243"/>
      <c r="DNB77" s="574"/>
      <c r="DNC77" s="578"/>
      <c r="DND77" s="556"/>
      <c r="DNE77" s="556"/>
      <c r="DNF77" s="556"/>
      <c r="DNG77" s="556"/>
      <c r="DNH77" s="556"/>
      <c r="DNI77" s="556"/>
      <c r="DNJ77" s="556"/>
      <c r="DNK77" s="556"/>
      <c r="DNL77" s="556"/>
      <c r="DNM77" s="579"/>
      <c r="DNN77" s="243"/>
      <c r="DNO77" s="1574" t="str">
        <f ca="1">INDIRECT(ADDRESS(DNO194,Dev!$CY$51,,,Table!$A$1))</f>
        <v/>
      </c>
      <c r="DNP77" s="1575"/>
      <c r="DNQ77" s="1595" t="str">
        <f ca="1">INDIRECT(ADDRESS(DNO194,Dev!$DA$51,,,Table!$A$1))</f>
        <v>PRLJB-052</v>
      </c>
      <c r="DNR77" s="1596"/>
      <c r="DNS77" s="1596"/>
      <c r="DNT77" s="1596"/>
      <c r="DNU77" s="1596"/>
      <c r="DNV77" s="1596"/>
      <c r="DNW77" s="1055"/>
      <c r="DNX77" s="951"/>
      <c r="DNY77" s="969"/>
      <c r="DNZ77" s="1008"/>
      <c r="DOA77" s="967"/>
      <c r="DOB77" s="943"/>
      <c r="DOC77" s="944"/>
      <c r="DOD77" s="1131"/>
      <c r="DOE77" s="1131"/>
      <c r="DOF77" s="1131"/>
      <c r="DOG77" s="1131"/>
      <c r="DOH77" s="1131"/>
      <c r="DOI77" s="1131"/>
      <c r="DOJ77" s="1131"/>
      <c r="DOK77" s="1131"/>
      <c r="DOL77" s="1131"/>
      <c r="DOM77" s="946"/>
      <c r="DON77" s="947"/>
      <c r="DOO77" s="265"/>
      <c r="DOP77" s="265"/>
      <c r="DOQ77" s="244"/>
      <c r="DOR77" s="244"/>
      <c r="DOS77" s="244"/>
      <c r="DOT77" s="244"/>
      <c r="DOU77" s="244"/>
      <c r="DOV77" s="244"/>
      <c r="DOW77" s="244"/>
      <c r="DOX77" s="244"/>
      <c r="DOZ77" s="792"/>
      <c r="DPA77" s="792"/>
      <c r="DPB77" s="792"/>
      <c r="DPC77" s="792"/>
      <c r="DPD77" s="792"/>
      <c r="DPE77" s="792"/>
      <c r="DPF77" s="792"/>
      <c r="DPG77" s="792"/>
      <c r="DPH77" s="792"/>
      <c r="DPI77" s="792"/>
      <c r="DPJ77" s="792"/>
      <c r="DPK77" s="792"/>
      <c r="DPL77" s="792"/>
      <c r="DPM77" s="792"/>
      <c r="DPN77" s="792"/>
      <c r="DPO77" s="792"/>
      <c r="DPP77" s="792"/>
      <c r="DPQ77" s="792"/>
      <c r="DPR77" s="792"/>
      <c r="DPS77" s="792"/>
      <c r="DPT77" s="792"/>
      <c r="DPU77" s="792"/>
      <c r="DPV77" s="792"/>
      <c r="DPW77" s="792"/>
      <c r="DPX77" s="792"/>
      <c r="DPY77" s="792"/>
      <c r="DPZ77" s="792"/>
      <c r="DQA77" s="792"/>
      <c r="DQB77" s="792"/>
      <c r="DQC77" s="792"/>
      <c r="DQW77" s="235"/>
      <c r="DQX77" s="235"/>
      <c r="DQY77" s="235"/>
      <c r="DQZ77" s="235"/>
      <c r="DRA77" s="235"/>
      <c r="DRB77" s="235"/>
      <c r="DRC77" s="235"/>
      <c r="DRD77" s="235"/>
      <c r="DRE77" s="235"/>
      <c r="DRF77" s="235"/>
      <c r="DRG77" s="235"/>
      <c r="DRH77" s="235"/>
      <c r="DRI77" s="235"/>
      <c r="DRJ77" s="235"/>
      <c r="DRK77" s="235"/>
      <c r="DRL77" s="235"/>
      <c r="DRM77" s="1574" t="str">
        <f ca="1">INDIRECT(ADDRESS(DRM194,Dev!$CY$51,,,Table!$A$1))</f>
        <v/>
      </c>
      <c r="DRN77" s="1575"/>
      <c r="DRO77" s="1595" t="str">
        <f ca="1">INDIRECT(ADDRESS(DRM194,Dev!$DA$51,,,Table!$A$1))</f>
        <v>PRLJB-053</v>
      </c>
      <c r="DRP77" s="1596"/>
      <c r="DRQ77" s="1596"/>
      <c r="DRR77" s="1596"/>
      <c r="DRS77" s="1596"/>
      <c r="DRT77" s="1596"/>
      <c r="DRU77" s="1055"/>
      <c r="DRV77" s="951"/>
      <c r="DRW77" s="969"/>
      <c r="DRX77" s="1008"/>
      <c r="DRY77" s="967"/>
      <c r="DRZ77" s="943"/>
      <c r="DSA77" s="944"/>
      <c r="DSB77" s="945"/>
      <c r="DSC77" s="945"/>
      <c r="DSD77" s="945"/>
      <c r="DSE77" s="945"/>
      <c r="DSF77" s="945"/>
      <c r="DSG77" s="945"/>
      <c r="DSH77" s="945"/>
      <c r="DSI77" s="945"/>
      <c r="DSJ77" s="945"/>
      <c r="DSK77" s="946"/>
      <c r="DSL77" s="947"/>
      <c r="DSM77" s="574"/>
      <c r="DSN77" s="576"/>
      <c r="DSO77" s="597"/>
      <c r="DSP77" s="575"/>
      <c r="DSQ77" s="575"/>
      <c r="DSR77" s="575"/>
      <c r="DSS77" s="575"/>
      <c r="DST77" s="575"/>
      <c r="DSU77" s="575"/>
      <c r="DSV77" s="575"/>
      <c r="DSW77" s="576"/>
      <c r="DSX77" s="577"/>
      <c r="DSY77" s="243"/>
      <c r="DSZ77" s="574"/>
      <c r="DTA77" s="578"/>
      <c r="DTB77" s="556"/>
      <c r="DTC77" s="556"/>
      <c r="DTD77" s="556"/>
      <c r="DTE77" s="556"/>
      <c r="DTF77" s="556"/>
      <c r="DTG77" s="556"/>
      <c r="DTH77" s="556"/>
      <c r="DTI77" s="556"/>
      <c r="DTJ77" s="556"/>
      <c r="DTK77" s="579"/>
      <c r="DTL77" s="243"/>
      <c r="DTM77" s="574"/>
      <c r="DTN77" s="576"/>
      <c r="DTO77" s="597"/>
      <c r="DTP77" s="575"/>
      <c r="DTQ77" s="575"/>
      <c r="DTR77" s="575"/>
      <c r="DTS77" s="575"/>
      <c r="DTT77" s="575"/>
      <c r="DTU77" s="575"/>
      <c r="DTV77" s="575"/>
      <c r="DTW77" s="576"/>
      <c r="DTX77" s="577"/>
      <c r="DTY77" s="243"/>
      <c r="DTZ77" s="812"/>
      <c r="DUA77" s="244"/>
      <c r="DUN77" s="813"/>
      <c r="DUO77" s="813"/>
      <c r="DUP77" s="813"/>
      <c r="DUQ77" s="813"/>
      <c r="DUR77" s="813"/>
      <c r="DUS77" s="813"/>
      <c r="DUT77" s="813"/>
      <c r="DUU77" s="813"/>
      <c r="DWT77" s="1160"/>
      <c r="DWU77" s="1160"/>
      <c r="DWV77" s="1160"/>
      <c r="DWW77" s="1160"/>
      <c r="DWX77" s="1160"/>
      <c r="DWY77" s="1160"/>
      <c r="DWZ77" s="1160"/>
      <c r="DXA77" s="1160"/>
      <c r="DXB77" s="1160"/>
      <c r="DXC77" s="1161"/>
      <c r="DXD77" s="1161"/>
      <c r="DXE77" s="1161"/>
      <c r="DXF77" s="1161"/>
      <c r="DXG77" s="1155"/>
      <c r="DXH77" s="574"/>
      <c r="DXI77" s="576"/>
      <c r="DXJ77" s="597"/>
      <c r="DXK77" s="575"/>
      <c r="DXL77" s="575"/>
      <c r="DXM77" s="575"/>
      <c r="DXN77" s="575"/>
      <c r="DXO77" s="575"/>
      <c r="DXP77" s="575"/>
      <c r="DXQ77" s="575"/>
      <c r="DXR77" s="576"/>
      <c r="DXS77" s="577"/>
      <c r="DXT77" s="243"/>
      <c r="DXU77" s="574"/>
      <c r="DXV77" s="578"/>
      <c r="DXW77" s="556"/>
      <c r="DXX77" s="556"/>
      <c r="DXY77" s="556"/>
      <c r="DXZ77" s="556"/>
      <c r="DYA77" s="556"/>
      <c r="DYB77" s="556"/>
      <c r="DYC77" s="556"/>
      <c r="DYD77" s="556"/>
      <c r="DYE77" s="556"/>
      <c r="DYF77" s="579"/>
      <c r="DYG77" s="243"/>
      <c r="DYH77" s="1574" t="str">
        <f ca="1">INDIRECT(ADDRESS(DYH204,Dev!$CY$51,,,Table!$A$1))</f>
        <v/>
      </c>
      <c r="DYI77" s="1575"/>
      <c r="DYJ77" s="1595" t="str">
        <f ca="1">INDIRECT(ADDRESS(DYH204,Dev!$DA$51,,,Table!$A$1))</f>
        <v>PRLJB-054</v>
      </c>
      <c r="DYK77" s="1596"/>
      <c r="DYL77" s="1596"/>
      <c r="DYM77" s="1596"/>
      <c r="DYN77" s="1596"/>
      <c r="DYO77" s="1596"/>
      <c r="DYP77" s="1055"/>
      <c r="DYQ77" s="951"/>
      <c r="DYR77" s="969"/>
      <c r="DYS77" s="1008"/>
      <c r="DYT77" s="967"/>
      <c r="DYU77" s="943"/>
      <c r="DYV77" s="944"/>
      <c r="DYW77" s="945"/>
      <c r="DYX77" s="945"/>
      <c r="DYY77" s="945"/>
      <c r="DYZ77" s="945"/>
      <c r="DZA77" s="945"/>
      <c r="DZB77" s="945"/>
      <c r="DZC77" s="945"/>
      <c r="DZD77" s="945"/>
      <c r="DZE77" s="945"/>
      <c r="DZF77" s="946"/>
      <c r="DZG77" s="947"/>
      <c r="DZH77" s="265"/>
      <c r="DZI77" s="265"/>
      <c r="DZJ77" s="244"/>
      <c r="DZK77" s="244"/>
      <c r="DZL77" s="244"/>
      <c r="DZM77" s="244"/>
      <c r="DZN77" s="244"/>
      <c r="DZO77" s="244"/>
      <c r="DZP77" s="244"/>
      <c r="DZQ77" s="244"/>
      <c r="EBF77" s="574"/>
      <c r="EBG77" s="576"/>
      <c r="EBH77" s="597"/>
      <c r="EBI77" s="575"/>
      <c r="EBJ77" s="575"/>
      <c r="EBK77" s="575"/>
      <c r="EBL77" s="575"/>
      <c r="EBM77" s="575"/>
      <c r="EBN77" s="575"/>
      <c r="EBO77" s="575"/>
      <c r="EBP77" s="576"/>
      <c r="EBQ77" s="577"/>
      <c r="EBR77" s="243"/>
      <c r="EBS77" s="574"/>
      <c r="EBT77" s="578"/>
      <c r="EBU77" s="556"/>
      <c r="EBV77" s="556"/>
      <c r="EBW77" s="556"/>
      <c r="EBX77" s="556"/>
      <c r="EBY77" s="556"/>
      <c r="EBZ77" s="556"/>
      <c r="ECA77" s="556"/>
      <c r="ECB77" s="556"/>
      <c r="ECC77" s="556"/>
      <c r="ECD77" s="579"/>
      <c r="ECE77" s="243"/>
      <c r="ECF77" s="1574" t="str">
        <f ca="1">INDIRECT(ADDRESS(ECF204,Dev!$CY$51,,,Table!$A$1))</f>
        <v/>
      </c>
      <c r="ECG77" s="1575"/>
      <c r="ECH77" s="1595" t="str">
        <f ca="1">INDIRECT(ADDRESS(ECF204,Dev!$DA$51,,,Table!$A$1))</f>
        <v>PRLJB-055</v>
      </c>
      <c r="ECI77" s="1596"/>
      <c r="ECJ77" s="1596"/>
      <c r="ECK77" s="1596"/>
      <c r="ECL77" s="1596"/>
      <c r="ECM77" s="1596"/>
      <c r="ECN77" s="1055"/>
      <c r="ECO77" s="951"/>
      <c r="ECP77" s="969"/>
      <c r="ECQ77" s="1008"/>
      <c r="ECR77" s="967"/>
      <c r="ECS77" s="943"/>
      <c r="ECT77" s="944"/>
      <c r="ECU77" s="1131"/>
      <c r="ECV77" s="1131"/>
      <c r="ECW77" s="1131"/>
      <c r="ECX77" s="1131"/>
      <c r="ECY77" s="1131"/>
      <c r="ECZ77" s="1131"/>
      <c r="EDA77" s="1131"/>
      <c r="EDB77" s="1131"/>
      <c r="EDC77" s="1131"/>
      <c r="EDD77" s="946"/>
      <c r="EDE77" s="947"/>
      <c r="EDF77" s="574"/>
      <c r="EDG77" s="576"/>
      <c r="EDH77" s="597"/>
      <c r="EDI77" s="575"/>
      <c r="EDJ77" s="575"/>
      <c r="EDK77" s="575"/>
      <c r="EDL77" s="575"/>
      <c r="EDM77" s="575"/>
      <c r="EDN77" s="575"/>
      <c r="EDO77" s="575"/>
      <c r="EDP77" s="576"/>
      <c r="EDQ77" s="577"/>
      <c r="EDR77" s="243"/>
      <c r="EDS77" s="574"/>
      <c r="EDT77" s="578"/>
      <c r="EDU77" s="556"/>
      <c r="EDV77" s="556"/>
      <c r="EDW77" s="556"/>
      <c r="EDX77" s="556"/>
      <c r="EDY77" s="556"/>
      <c r="EDZ77" s="556"/>
      <c r="EEA77" s="556"/>
      <c r="EEB77" s="556"/>
      <c r="EEC77" s="556"/>
      <c r="EED77" s="579"/>
      <c r="EEE77" s="243"/>
      <c r="EEF77" s="574"/>
      <c r="EEG77" s="576"/>
      <c r="EEH77" s="597"/>
      <c r="EEI77" s="575"/>
      <c r="EEJ77" s="575"/>
      <c r="EEK77" s="575"/>
      <c r="EEL77" s="575"/>
      <c r="EEM77" s="575"/>
      <c r="EEN77" s="575"/>
      <c r="EEO77" s="575"/>
      <c r="EEP77" s="576"/>
      <c r="EEQ77" s="577"/>
      <c r="EER77" s="243"/>
      <c r="EES77" s="265"/>
      <c r="EET77" s="265"/>
      <c r="EEU77" s="265"/>
      <c r="EEV77" s="265"/>
      <c r="EEW77" s="265"/>
      <c r="EEX77" s="265"/>
      <c r="EEY77" s="265"/>
      <c r="EEZ77" s="265"/>
      <c r="EFA77" s="265"/>
      <c r="EFB77" s="265"/>
      <c r="EFC77" s="265"/>
      <c r="EFD77" s="265"/>
      <c r="EFE77" s="265"/>
      <c r="EFF77" s="265"/>
      <c r="EFG77" s="265"/>
      <c r="EFH77" s="265"/>
      <c r="EFI77" s="265"/>
      <c r="EFJ77" s="265"/>
      <c r="EFK77" s="265"/>
      <c r="EFL77" s="265"/>
      <c r="EFM77" s="265"/>
      <c r="EFN77" s="265"/>
      <c r="EFO77" s="265"/>
      <c r="EFP77" s="265"/>
      <c r="EFQ77" s="265"/>
      <c r="EFR77" s="265"/>
      <c r="EFS77" s="265"/>
      <c r="EFT77" s="265"/>
      <c r="EFU77" s="265"/>
      <c r="EFV77" s="265"/>
      <c r="EFW77" s="265"/>
      <c r="EFX77" s="265"/>
      <c r="EFY77" s="265"/>
      <c r="EFZ77" s="265"/>
      <c r="EGA77" s="265"/>
      <c r="EGB77" s="265"/>
      <c r="EGC77" s="265"/>
      <c r="EGD77" s="265"/>
      <c r="EGE77" s="265"/>
      <c r="EGF77" s="265"/>
      <c r="EGG77" s="265"/>
      <c r="EGH77" s="265"/>
      <c r="EGI77" s="265"/>
      <c r="EGJ77" s="265"/>
      <c r="EGK77" s="265"/>
      <c r="EGL77" s="265"/>
      <c r="EGM77" s="265"/>
      <c r="EGN77" s="265"/>
      <c r="EGO77" s="265"/>
      <c r="EGP77" s="265"/>
      <c r="EGQ77" s="265"/>
      <c r="EHH77" s="235"/>
      <c r="EHI77" s="235"/>
      <c r="EHJ77" s="235"/>
      <c r="EHK77" s="235"/>
      <c r="EHL77" s="235"/>
      <c r="EHM77" s="235"/>
      <c r="EHN77" s="235"/>
      <c r="EHO77" s="235"/>
      <c r="EHP77" s="235"/>
      <c r="EHQ77" s="235"/>
      <c r="EHR77" s="235"/>
      <c r="EHS77" s="235"/>
      <c r="EHT77" s="235"/>
      <c r="EHU77" s="235"/>
      <c r="EHV77" s="235"/>
      <c r="EHW77" s="235"/>
      <c r="EHX77" s="1574" t="str">
        <f ca="1">INDIRECT(ADDRESS(EHX204,Dev!$CY$51,,,Table!$A$1))</f>
        <v/>
      </c>
      <c r="EHY77" s="1575"/>
      <c r="EHZ77" s="1595" t="str">
        <f ca="1">INDIRECT(ADDRESS(EHX204,Dev!$DA$51,,,Table!$A$1))</f>
        <v>PRLJB-056</v>
      </c>
      <c r="EIA77" s="1596"/>
      <c r="EIB77" s="1596"/>
      <c r="EIC77" s="1596"/>
      <c r="EID77" s="1596"/>
      <c r="EIE77" s="1596"/>
      <c r="EIF77" s="1055"/>
      <c r="EIG77" s="951"/>
      <c r="EIH77" s="969"/>
      <c r="EII77" s="1008"/>
      <c r="EIJ77" s="967"/>
      <c r="EIK77" s="943"/>
      <c r="EIL77" s="944"/>
      <c r="EIM77" s="1131"/>
      <c r="EIN77" s="1131"/>
      <c r="EIO77" s="1131"/>
      <c r="EIP77" s="1131"/>
      <c r="EIQ77" s="1131"/>
      <c r="EIR77" s="1131"/>
      <c r="EIS77" s="1131"/>
      <c r="EIT77" s="1131"/>
      <c r="EIU77" s="1131"/>
      <c r="EIV77" s="946"/>
      <c r="EIW77" s="947"/>
      <c r="EIX77" s="574"/>
      <c r="EIY77" s="576"/>
      <c r="EIZ77" s="597"/>
      <c r="EJA77" s="575"/>
      <c r="EJB77" s="575"/>
      <c r="EJC77" s="575"/>
      <c r="EJD77" s="575"/>
      <c r="EJE77" s="575"/>
      <c r="EJF77" s="575"/>
      <c r="EJG77" s="575"/>
      <c r="EJH77" s="576"/>
      <c r="EJI77" s="577"/>
      <c r="EJJ77" s="243"/>
      <c r="EJK77" s="574"/>
      <c r="EJL77" s="578"/>
      <c r="EJM77" s="556"/>
      <c r="EJN77" s="556"/>
      <c r="EJO77" s="556"/>
      <c r="EJP77" s="556"/>
      <c r="EJQ77" s="556"/>
      <c r="EJR77" s="556"/>
      <c r="EJS77" s="556"/>
      <c r="EJT77" s="556"/>
      <c r="EJU77" s="556"/>
      <c r="EJV77" s="579"/>
      <c r="EJW77" s="243"/>
      <c r="EJX77" s="574"/>
      <c r="EJY77" s="576"/>
      <c r="EJZ77" s="597"/>
      <c r="EKA77" s="575"/>
      <c r="EKB77" s="575"/>
      <c r="EKC77" s="575"/>
      <c r="EKD77" s="575"/>
      <c r="EKE77" s="575"/>
      <c r="EKF77" s="575"/>
      <c r="EKG77" s="575"/>
      <c r="EKH77" s="576"/>
      <c r="EKI77" s="577"/>
      <c r="EKJ77" s="243"/>
      <c r="ELA77" s="244"/>
      <c r="ELB77" s="244"/>
      <c r="EMM77" s="574"/>
      <c r="EMN77" s="576"/>
      <c r="EMO77" s="597"/>
      <c r="EMP77" s="575"/>
      <c r="EMQ77" s="575"/>
      <c r="EMR77" s="575"/>
      <c r="EMS77" s="575"/>
      <c r="EMT77" s="575"/>
      <c r="EMU77" s="575"/>
      <c r="EMV77" s="575"/>
      <c r="EMW77" s="576"/>
      <c r="EMX77" s="577"/>
      <c r="EMY77" s="243"/>
      <c r="EMZ77" s="574"/>
      <c r="ENA77" s="578"/>
      <c r="ENB77" s="556"/>
      <c r="ENC77" s="556"/>
      <c r="END77" s="556"/>
      <c r="ENE77" s="556"/>
      <c r="ENF77" s="556"/>
      <c r="ENG77" s="1038"/>
      <c r="ENH77" s="1038"/>
      <c r="ENI77" s="1038"/>
      <c r="ENJ77" s="1038"/>
      <c r="ENK77" s="1039"/>
      <c r="ENL77" s="1040"/>
      <c r="ENM77" s="1574" t="str">
        <f ca="1">INDIRECT(ADDRESS(ENM194,Dev!$CY$51,,,Table!$A$1))</f>
        <v/>
      </c>
      <c r="ENN77" s="1575"/>
      <c r="ENO77" s="1595" t="str">
        <f ca="1">INDIRECT(ADDRESS(ENM194,Dev!$DA$51,,,Table!$A$1))</f>
        <v>PRLJB-057</v>
      </c>
      <c r="ENP77" s="1596"/>
      <c r="ENQ77" s="1596"/>
      <c r="ENR77" s="1596"/>
      <c r="ENS77" s="1596"/>
      <c r="ENT77" s="1596"/>
      <c r="ENU77" s="1055"/>
      <c r="ENV77" s="951"/>
      <c r="ENW77" s="969"/>
      <c r="ENX77" s="1008"/>
      <c r="ENY77" s="967"/>
      <c r="ENZ77" s="943"/>
      <c r="EOA77" s="944"/>
      <c r="EOB77" s="1131"/>
      <c r="EOC77" s="1131"/>
      <c r="EOD77" s="1131"/>
      <c r="EOE77" s="1131"/>
      <c r="EOF77" s="1131"/>
      <c r="EOG77" s="1131"/>
      <c r="EOH77" s="1131"/>
      <c r="EOI77" s="1131"/>
      <c r="EOJ77" s="1131"/>
      <c r="EOK77" s="946"/>
      <c r="EOL77" s="947"/>
      <c r="EOM77" s="265"/>
      <c r="EON77" s="265"/>
      <c r="EOO77" s="244"/>
      <c r="EOP77" s="244"/>
      <c r="EOQ77" s="244"/>
      <c r="EOR77" s="244"/>
      <c r="EOS77" s="244"/>
      <c r="EOT77" s="244"/>
      <c r="EOU77" s="244"/>
      <c r="EOV77" s="244"/>
      <c r="EOX77" s="792"/>
      <c r="EOY77" s="792"/>
      <c r="EOZ77" s="792"/>
      <c r="EPA77" s="792"/>
      <c r="EPB77" s="792"/>
      <c r="EPC77" s="792"/>
      <c r="EPD77" s="792"/>
      <c r="EPE77" s="792"/>
      <c r="EPF77" s="792"/>
      <c r="EPG77" s="792"/>
      <c r="EPH77" s="792"/>
      <c r="EPI77" s="792"/>
      <c r="EPJ77" s="792"/>
      <c r="EPK77" s="792"/>
      <c r="EPL77" s="792"/>
      <c r="EPM77" s="792"/>
      <c r="EPN77" s="792"/>
      <c r="EPS77" s="265"/>
      <c r="EPT77" s="265"/>
      <c r="EQE77" s="1574" t="str">
        <f ca="1">INDIRECT(ADDRESS(EQE194,Dev!$CY$51,,,Table!$A$1))</f>
        <v/>
      </c>
      <c r="EQF77" s="1575"/>
      <c r="EQG77" s="1595" t="str">
        <f ca="1">INDIRECT(ADDRESS(EQE194,Dev!$DA$51,,,Table!$A$1))</f>
        <v>PRLJB-058</v>
      </c>
      <c r="EQH77" s="1596"/>
      <c r="EQI77" s="1596"/>
      <c r="EQJ77" s="1596"/>
      <c r="EQK77" s="1596"/>
      <c r="EQL77" s="1596"/>
      <c r="EQM77" s="1055"/>
      <c r="EQN77" s="951"/>
      <c r="EQO77" s="969"/>
      <c r="EQP77" s="1008"/>
      <c r="EQQ77" s="967"/>
      <c r="EQR77" s="943"/>
      <c r="EQS77" s="944"/>
      <c r="EQT77" s="1131"/>
      <c r="EQU77" s="1131"/>
      <c r="EQV77" s="1131"/>
      <c r="EQW77" s="1131"/>
      <c r="EQX77" s="1131"/>
      <c r="EQY77" s="1131"/>
      <c r="EQZ77" s="1131"/>
      <c r="ERA77" s="1131"/>
      <c r="ERB77" s="1131"/>
      <c r="ERC77" s="946"/>
      <c r="ERD77" s="947"/>
      <c r="ERE77" s="265"/>
      <c r="ERF77" s="265"/>
      <c r="ERU77" s="247"/>
      <c r="ERV77" s="1664"/>
      <c r="ERW77" s="1664"/>
      <c r="ERX77" s="249"/>
      <c r="ETA77" s="1518"/>
      <c r="ETB77" s="1518"/>
      <c r="ETC77" s="1518"/>
      <c r="ETD77" s="1518"/>
      <c r="ETE77" s="1518"/>
      <c r="ETF77" s="1518"/>
    </row>
    <row r="78" spans="1:3906" s="241" customFormat="1" ht="15" customHeight="1">
      <c r="B78" s="1518"/>
      <c r="C78" s="1518"/>
      <c r="D78" s="1518"/>
      <c r="E78" s="1518"/>
      <c r="F78" s="1518"/>
      <c r="G78" s="1518"/>
      <c r="J78" s="1310"/>
      <c r="K78" s="1310"/>
      <c r="L78" s="1310"/>
      <c r="M78" s="1310"/>
      <c r="N78" s="1310"/>
      <c r="O78" s="1310"/>
      <c r="P78" s="1310"/>
      <c r="Q78" s="1310"/>
      <c r="R78" s="1310"/>
      <c r="S78" s="1310"/>
      <c r="T78" s="1310"/>
      <c r="U78" s="1310"/>
      <c r="V78" s="1310"/>
      <c r="W78" s="1310"/>
      <c r="X78" s="1310"/>
      <c r="Y78" s="1310"/>
      <c r="Z78" s="1310"/>
      <c r="AA78" s="1310"/>
      <c r="AD78" s="1664"/>
      <c r="AE78" s="1664"/>
      <c r="AF78" s="816"/>
      <c r="BA78" s="1574"/>
      <c r="BB78" s="1575"/>
      <c r="BC78" s="1595"/>
      <c r="BD78" s="1596"/>
      <c r="BE78" s="1596"/>
      <c r="BF78" s="1596"/>
      <c r="BG78" s="1596"/>
      <c r="BH78" s="1596"/>
      <c r="BI78" s="1054"/>
      <c r="BJ78" s="951"/>
      <c r="BK78" s="969"/>
      <c r="BL78" s="1009"/>
      <c r="BM78" s="967"/>
      <c r="BN78" s="943"/>
      <c r="BO78" s="944"/>
      <c r="BP78" s="945"/>
      <c r="BQ78" s="945"/>
      <c r="BR78" s="945"/>
      <c r="BS78" s="945"/>
      <c r="BT78" s="945"/>
      <c r="BU78" s="945"/>
      <c r="BV78" s="945"/>
      <c r="BW78" s="945"/>
      <c r="BX78" s="945"/>
      <c r="BY78" s="946"/>
      <c r="BZ78" s="947"/>
      <c r="CA78" s="265"/>
      <c r="CB78" s="265"/>
      <c r="CM78" s="1574"/>
      <c r="CN78" s="1575"/>
      <c r="CO78" s="1595"/>
      <c r="CP78" s="1596"/>
      <c r="CQ78" s="1596"/>
      <c r="CR78" s="1596"/>
      <c r="CS78" s="1596"/>
      <c r="CT78" s="1596"/>
      <c r="CU78" s="1054"/>
      <c r="CV78" s="951"/>
      <c r="CW78" s="969"/>
      <c r="CX78" s="1009"/>
      <c r="CY78" s="967"/>
      <c r="CZ78" s="943"/>
      <c r="DA78" s="944"/>
      <c r="DB78" s="945"/>
      <c r="DC78" s="945"/>
      <c r="DD78" s="945"/>
      <c r="DE78" s="945"/>
      <c r="DF78" s="945"/>
      <c r="DG78" s="945"/>
      <c r="DH78" s="945"/>
      <c r="DI78" s="945"/>
      <c r="DJ78" s="945"/>
      <c r="DK78" s="946"/>
      <c r="DL78" s="947"/>
      <c r="DM78" s="265"/>
      <c r="DN78" s="265"/>
      <c r="EO78" s="1574"/>
      <c r="EP78" s="1575"/>
      <c r="EQ78" s="1595"/>
      <c r="ER78" s="1596"/>
      <c r="ES78" s="1596"/>
      <c r="ET78" s="1596"/>
      <c r="EU78" s="1596"/>
      <c r="EV78" s="1596"/>
      <c r="EW78" s="1054"/>
      <c r="EX78" s="951"/>
      <c r="EY78" s="969"/>
      <c r="EZ78" s="1009"/>
      <c r="FA78" s="967"/>
      <c r="FB78" s="943"/>
      <c r="FC78" s="944"/>
      <c r="FD78" s="1131"/>
      <c r="FE78" s="1131"/>
      <c r="FF78" s="1131"/>
      <c r="FG78" s="1131"/>
      <c r="FH78" s="1131"/>
      <c r="FI78" s="1131"/>
      <c r="FJ78" s="1131"/>
      <c r="FK78" s="1131"/>
      <c r="FL78" s="1131"/>
      <c r="FM78" s="946"/>
      <c r="FN78" s="947"/>
      <c r="FO78" s="265"/>
      <c r="FP78" s="265"/>
      <c r="GQ78" s="1574"/>
      <c r="GR78" s="1575"/>
      <c r="GS78" s="1595"/>
      <c r="GT78" s="1596"/>
      <c r="GU78" s="1596"/>
      <c r="GV78" s="1596"/>
      <c r="GW78" s="1596"/>
      <c r="GX78" s="1596"/>
      <c r="GY78" s="1054"/>
      <c r="GZ78" s="951"/>
      <c r="HA78" s="969"/>
      <c r="HB78" s="1009"/>
      <c r="HC78" s="967"/>
      <c r="HD78" s="943"/>
      <c r="HE78" s="944"/>
      <c r="HF78" s="1131"/>
      <c r="HG78" s="1131"/>
      <c r="HH78" s="1131"/>
      <c r="HI78" s="1131"/>
      <c r="HJ78" s="1131"/>
      <c r="HK78" s="1131"/>
      <c r="HL78" s="1131"/>
      <c r="HM78" s="1131"/>
      <c r="HN78" s="1131"/>
      <c r="HO78" s="946"/>
      <c r="HP78" s="947"/>
      <c r="HQ78" s="265"/>
      <c r="HR78" s="265"/>
      <c r="IS78" s="1574"/>
      <c r="IT78" s="1575"/>
      <c r="IU78" s="1595"/>
      <c r="IV78" s="1596"/>
      <c r="IW78" s="1596"/>
      <c r="IX78" s="1596"/>
      <c r="IY78" s="1596"/>
      <c r="IZ78" s="1596"/>
      <c r="JA78" s="1054"/>
      <c r="JB78" s="951"/>
      <c r="JC78" s="969"/>
      <c r="JD78" s="1009"/>
      <c r="JE78" s="967"/>
      <c r="JF78" s="943"/>
      <c r="JG78" s="944"/>
      <c r="JH78" s="1131"/>
      <c r="JI78" s="1131"/>
      <c r="JJ78" s="1131"/>
      <c r="JK78" s="1131"/>
      <c r="JL78" s="1131"/>
      <c r="JM78" s="1131"/>
      <c r="JN78" s="1131"/>
      <c r="JO78" s="1131"/>
      <c r="JP78" s="1131"/>
      <c r="JQ78" s="946"/>
      <c r="JR78" s="947"/>
      <c r="JS78" s="265"/>
      <c r="JT78" s="265"/>
      <c r="KU78" s="1574"/>
      <c r="KV78" s="1575"/>
      <c r="KW78" s="1595"/>
      <c r="KX78" s="1596"/>
      <c r="KY78" s="1596"/>
      <c r="KZ78" s="1596"/>
      <c r="LA78" s="1596"/>
      <c r="LB78" s="1596"/>
      <c r="LC78" s="1054"/>
      <c r="LD78" s="951"/>
      <c r="LE78" s="969"/>
      <c r="LF78" s="1009"/>
      <c r="LG78" s="967"/>
      <c r="LH78" s="943"/>
      <c r="LI78" s="944"/>
      <c r="LJ78" s="1131"/>
      <c r="LK78" s="1131"/>
      <c r="LL78" s="1131"/>
      <c r="LM78" s="1131"/>
      <c r="LN78" s="1131"/>
      <c r="LO78" s="1131"/>
      <c r="LP78" s="1131"/>
      <c r="LQ78" s="1131"/>
      <c r="LR78" s="1131"/>
      <c r="LS78" s="946"/>
      <c r="LT78" s="947"/>
      <c r="LU78" s="265"/>
      <c r="LV78" s="265"/>
      <c r="MW78" s="1574"/>
      <c r="MX78" s="1575"/>
      <c r="MY78" s="1595"/>
      <c r="MZ78" s="1596"/>
      <c r="NA78" s="1596"/>
      <c r="NB78" s="1596"/>
      <c r="NC78" s="1596"/>
      <c r="ND78" s="1596"/>
      <c r="NE78" s="1054"/>
      <c r="NF78" s="951"/>
      <c r="NG78" s="969"/>
      <c r="NH78" s="1009"/>
      <c r="NI78" s="967"/>
      <c r="NJ78" s="943"/>
      <c r="NK78" s="944"/>
      <c r="NL78" s="1131"/>
      <c r="NM78" s="1131"/>
      <c r="NN78" s="1131"/>
      <c r="NO78" s="1131"/>
      <c r="NP78" s="1131"/>
      <c r="NQ78" s="1131"/>
      <c r="NR78" s="1131"/>
      <c r="NS78" s="1131"/>
      <c r="NT78" s="1131"/>
      <c r="NU78" s="946"/>
      <c r="NV78" s="947"/>
      <c r="NW78" s="265"/>
      <c r="NX78" s="265"/>
      <c r="OI78" s="1574"/>
      <c r="OJ78" s="1575"/>
      <c r="OK78" s="1660"/>
      <c r="OL78" s="1661"/>
      <c r="OM78" s="1661"/>
      <c r="ON78" s="1661"/>
      <c r="OO78" s="1661"/>
      <c r="OP78" s="1661"/>
      <c r="OQ78" s="1054"/>
      <c r="OR78" s="951"/>
      <c r="OS78" s="969"/>
      <c r="OT78" s="1009"/>
      <c r="OU78" s="967"/>
      <c r="OV78" s="943"/>
      <c r="OW78" s="944"/>
      <c r="OX78" s="1131"/>
      <c r="OY78" s="1131"/>
      <c r="OZ78" s="1131"/>
      <c r="PA78" s="1131"/>
      <c r="PB78" s="945"/>
      <c r="PC78" s="945"/>
      <c r="PD78" s="945"/>
      <c r="PE78" s="945"/>
      <c r="PF78" s="945"/>
      <c r="PG78" s="946"/>
      <c r="PH78" s="947"/>
      <c r="PI78" s="265"/>
      <c r="PJ78" s="265"/>
      <c r="PU78" s="1574"/>
      <c r="PV78" s="1575"/>
      <c r="PW78" s="1595"/>
      <c r="PX78" s="1596"/>
      <c r="PY78" s="1596"/>
      <c r="PZ78" s="1596"/>
      <c r="QA78" s="1596"/>
      <c r="QB78" s="1596"/>
      <c r="QC78" s="1054"/>
      <c r="QD78" s="951"/>
      <c r="QE78" s="969"/>
      <c r="QF78" s="1009"/>
      <c r="QG78" s="967"/>
      <c r="QH78" s="943"/>
      <c r="QI78" s="944"/>
      <c r="QJ78" s="1131"/>
      <c r="QK78" s="1131"/>
      <c r="QL78" s="1131"/>
      <c r="QM78" s="1131"/>
      <c r="QN78" s="1131"/>
      <c r="QO78" s="1131"/>
      <c r="QP78" s="1131"/>
      <c r="QQ78" s="1131"/>
      <c r="QR78" s="1131"/>
      <c r="QS78" s="946"/>
      <c r="QT78" s="947"/>
      <c r="QU78" s="265"/>
      <c r="QV78" s="265"/>
      <c r="RW78" s="1574"/>
      <c r="RX78" s="1575"/>
      <c r="RY78" s="1595"/>
      <c r="RZ78" s="1596"/>
      <c r="SA78" s="1596"/>
      <c r="SB78" s="1596"/>
      <c r="SC78" s="1596"/>
      <c r="SD78" s="1596"/>
      <c r="SE78" s="1054"/>
      <c r="SF78" s="951"/>
      <c r="SG78" s="969"/>
      <c r="SH78" s="1009"/>
      <c r="SI78" s="967"/>
      <c r="SJ78" s="943"/>
      <c r="SK78" s="944"/>
      <c r="SL78" s="1131"/>
      <c r="SM78" s="1131"/>
      <c r="SN78" s="1131"/>
      <c r="SO78" s="1131"/>
      <c r="SP78" s="1131"/>
      <c r="SQ78" s="1131"/>
      <c r="SR78" s="1131"/>
      <c r="SS78" s="1131"/>
      <c r="ST78" s="1131"/>
      <c r="SU78" s="946"/>
      <c r="SV78" s="947"/>
      <c r="SW78" s="265"/>
      <c r="SX78" s="265"/>
      <c r="TY78" s="1574"/>
      <c r="TZ78" s="1575"/>
      <c r="UA78" s="1595"/>
      <c r="UB78" s="1596"/>
      <c r="UC78" s="1596"/>
      <c r="UD78" s="1596"/>
      <c r="UE78" s="1596"/>
      <c r="UF78" s="1596"/>
      <c r="UG78" s="1054"/>
      <c r="UH78" s="951"/>
      <c r="UI78" s="969"/>
      <c r="UJ78" s="1009"/>
      <c r="UK78" s="967"/>
      <c r="UL78" s="943"/>
      <c r="UM78" s="944"/>
      <c r="UN78" s="1131"/>
      <c r="UO78" s="1131"/>
      <c r="UP78" s="1131"/>
      <c r="UQ78" s="1131"/>
      <c r="UR78" s="1131"/>
      <c r="US78" s="1131"/>
      <c r="UT78" s="1131"/>
      <c r="UU78" s="1131"/>
      <c r="UV78" s="1131"/>
      <c r="UW78" s="946"/>
      <c r="UX78" s="947"/>
      <c r="UY78" s="265"/>
      <c r="UZ78" s="265"/>
      <c r="WA78" s="1574"/>
      <c r="WB78" s="1575"/>
      <c r="WC78" s="1595"/>
      <c r="WD78" s="1596"/>
      <c r="WE78" s="1596"/>
      <c r="WF78" s="1596"/>
      <c r="WG78" s="1596"/>
      <c r="WH78" s="1596"/>
      <c r="WI78" s="1054"/>
      <c r="WJ78" s="951"/>
      <c r="WK78" s="969"/>
      <c r="WL78" s="1009"/>
      <c r="WM78" s="967"/>
      <c r="WN78" s="943"/>
      <c r="WO78" s="944"/>
      <c r="WP78" s="1131"/>
      <c r="WQ78" s="1131"/>
      <c r="WR78" s="1131"/>
      <c r="WS78" s="1131"/>
      <c r="WT78" s="1131"/>
      <c r="WU78" s="1131"/>
      <c r="WV78" s="1131"/>
      <c r="WW78" s="1131"/>
      <c r="WX78" s="1131"/>
      <c r="WY78" s="946"/>
      <c r="WZ78" s="947"/>
      <c r="XA78" s="265"/>
      <c r="XB78" s="265"/>
      <c r="YC78" s="1574"/>
      <c r="YD78" s="1575"/>
      <c r="YE78" s="1595"/>
      <c r="YF78" s="1596"/>
      <c r="YG78" s="1596"/>
      <c r="YH78" s="1596"/>
      <c r="YI78" s="1596"/>
      <c r="YJ78" s="1596"/>
      <c r="YK78" s="1054"/>
      <c r="YL78" s="951"/>
      <c r="YM78" s="969"/>
      <c r="YN78" s="1009"/>
      <c r="YO78" s="967"/>
      <c r="YP78" s="943"/>
      <c r="YQ78" s="944"/>
      <c r="YR78" s="1131"/>
      <c r="YS78" s="1131"/>
      <c r="YT78" s="1131"/>
      <c r="YU78" s="1131"/>
      <c r="YV78" s="1131"/>
      <c r="YW78" s="1131"/>
      <c r="YX78" s="1131"/>
      <c r="YY78" s="1131"/>
      <c r="YZ78" s="1131"/>
      <c r="ZA78" s="946"/>
      <c r="ZB78" s="947"/>
      <c r="ZC78" s="265"/>
      <c r="ZD78" s="265"/>
      <c r="AAE78" s="1574"/>
      <c r="AAF78" s="1575"/>
      <c r="AAG78" s="1595"/>
      <c r="AAH78" s="1596"/>
      <c r="AAI78" s="1596"/>
      <c r="AAJ78" s="1596"/>
      <c r="AAK78" s="1596"/>
      <c r="AAL78" s="1596"/>
      <c r="AAM78" s="1054"/>
      <c r="AAN78" s="951"/>
      <c r="AAO78" s="969"/>
      <c r="AAP78" s="1009"/>
      <c r="AAQ78" s="967"/>
      <c r="AAR78" s="943"/>
      <c r="AAS78" s="944"/>
      <c r="AAT78" s="1131"/>
      <c r="AAU78" s="1131"/>
      <c r="AAV78" s="1131"/>
      <c r="AAW78" s="1131"/>
      <c r="AAX78" s="1131"/>
      <c r="AAY78" s="1131"/>
      <c r="AAZ78" s="1131"/>
      <c r="ABA78" s="1131"/>
      <c r="ABB78" s="1131"/>
      <c r="ABC78" s="946"/>
      <c r="ABD78" s="947"/>
      <c r="ABE78" s="265"/>
      <c r="ABF78" s="265"/>
      <c r="ACG78" s="1574"/>
      <c r="ACH78" s="1575"/>
      <c r="ACI78" s="1595"/>
      <c r="ACJ78" s="1596"/>
      <c r="ACK78" s="1596"/>
      <c r="ACL78" s="1596"/>
      <c r="ACM78" s="1596"/>
      <c r="ACN78" s="1596"/>
      <c r="ACO78" s="1054"/>
      <c r="ACP78" s="951"/>
      <c r="ACQ78" s="969"/>
      <c r="ACR78" s="1009"/>
      <c r="ACS78" s="967"/>
      <c r="ACT78" s="943"/>
      <c r="ACU78" s="944"/>
      <c r="ACV78" s="1131"/>
      <c r="ACW78" s="1131"/>
      <c r="ACX78" s="1131"/>
      <c r="ACY78" s="1131"/>
      <c r="ACZ78" s="1131"/>
      <c r="ADA78" s="1131"/>
      <c r="ADB78" s="1131"/>
      <c r="ADC78" s="1131"/>
      <c r="ADD78" s="1131"/>
      <c r="ADE78" s="946"/>
      <c r="ADF78" s="947"/>
      <c r="ADG78" s="265"/>
      <c r="ADH78" s="265"/>
      <c r="AEI78" s="1574"/>
      <c r="AEJ78" s="1575"/>
      <c r="AEK78" s="1595"/>
      <c r="AEL78" s="1596"/>
      <c r="AEM78" s="1596"/>
      <c r="AEN78" s="1596"/>
      <c r="AEO78" s="1596"/>
      <c r="AEP78" s="1596"/>
      <c r="AEQ78" s="1054"/>
      <c r="AER78" s="951"/>
      <c r="AES78" s="969"/>
      <c r="AET78" s="1009"/>
      <c r="AEU78" s="967"/>
      <c r="AEV78" s="943"/>
      <c r="AEW78" s="944"/>
      <c r="AEX78" s="1131"/>
      <c r="AEY78" s="1131"/>
      <c r="AEZ78" s="1131"/>
      <c r="AFA78" s="1131"/>
      <c r="AFB78" s="1131"/>
      <c r="AFC78" s="1131"/>
      <c r="AFD78" s="1131"/>
      <c r="AFE78" s="1131"/>
      <c r="AFF78" s="1131"/>
      <c r="AFG78" s="946"/>
      <c r="AFH78" s="947"/>
      <c r="AFI78" s="265"/>
      <c r="AFJ78" s="265"/>
      <c r="AGK78" s="1574"/>
      <c r="AGL78" s="1575"/>
      <c r="AGM78" s="1595"/>
      <c r="AGN78" s="1596"/>
      <c r="AGO78" s="1596"/>
      <c r="AGP78" s="1596"/>
      <c r="AGQ78" s="1596"/>
      <c r="AGR78" s="1596"/>
      <c r="AGS78" s="1054"/>
      <c r="AGT78" s="951"/>
      <c r="AGU78" s="969"/>
      <c r="AGV78" s="1009"/>
      <c r="AGW78" s="967"/>
      <c r="AGX78" s="943"/>
      <c r="AGY78" s="944"/>
      <c r="AGZ78" s="1131"/>
      <c r="AHA78" s="1131"/>
      <c r="AHB78" s="1131"/>
      <c r="AHC78" s="1131"/>
      <c r="AHD78" s="1131"/>
      <c r="AHE78" s="1131"/>
      <c r="AHF78" s="1131"/>
      <c r="AHG78" s="1131"/>
      <c r="AHH78" s="1131"/>
      <c r="AHI78" s="946"/>
      <c r="AHJ78" s="947"/>
      <c r="AHK78" s="265"/>
      <c r="AHL78" s="265"/>
      <c r="AIM78" s="1574"/>
      <c r="AIN78" s="1575"/>
      <c r="AIO78" s="1595"/>
      <c r="AIP78" s="1596"/>
      <c r="AIQ78" s="1596"/>
      <c r="AIR78" s="1596"/>
      <c r="AIS78" s="1596"/>
      <c r="AIT78" s="1596"/>
      <c r="AIU78" s="1054"/>
      <c r="AIV78" s="951"/>
      <c r="AIW78" s="969"/>
      <c r="AIX78" s="1009"/>
      <c r="AIY78" s="967"/>
      <c r="AIZ78" s="943"/>
      <c r="AJA78" s="944"/>
      <c r="AJB78" s="1131"/>
      <c r="AJC78" s="1131"/>
      <c r="AJD78" s="1131"/>
      <c r="AJE78" s="1131"/>
      <c r="AJF78" s="1131"/>
      <c r="AJG78" s="1131"/>
      <c r="AJH78" s="1131"/>
      <c r="AJI78" s="1131"/>
      <c r="AJJ78" s="1131"/>
      <c r="AJK78" s="946"/>
      <c r="AJL78" s="947"/>
      <c r="AJM78" s="265"/>
      <c r="AJN78" s="265"/>
      <c r="AKO78" s="1574"/>
      <c r="AKP78" s="1575"/>
      <c r="AKQ78" s="1595"/>
      <c r="AKR78" s="1596"/>
      <c r="AKS78" s="1596"/>
      <c r="AKT78" s="1596"/>
      <c r="AKU78" s="1596"/>
      <c r="AKV78" s="1596"/>
      <c r="AKW78" s="1054"/>
      <c r="AKX78" s="951"/>
      <c r="AKY78" s="969"/>
      <c r="AKZ78" s="1009"/>
      <c r="ALA78" s="967"/>
      <c r="ALB78" s="943"/>
      <c r="ALC78" s="944"/>
      <c r="ALD78" s="1131"/>
      <c r="ALE78" s="1131"/>
      <c r="ALF78" s="1131"/>
      <c r="ALG78" s="1131"/>
      <c r="ALH78" s="1131"/>
      <c r="ALI78" s="1131"/>
      <c r="ALJ78" s="1131"/>
      <c r="ALK78" s="1131"/>
      <c r="ALL78" s="1131"/>
      <c r="ALM78" s="946"/>
      <c r="ALN78" s="947"/>
      <c r="ALO78" s="265"/>
      <c r="ALP78" s="265"/>
      <c r="AMQ78" s="1574"/>
      <c r="AMR78" s="1575"/>
      <c r="AMS78" s="1595"/>
      <c r="AMT78" s="1596"/>
      <c r="AMU78" s="1596"/>
      <c r="AMV78" s="1596"/>
      <c r="AMW78" s="1596"/>
      <c r="AMX78" s="1596"/>
      <c r="AMY78" s="1054"/>
      <c r="AMZ78" s="951"/>
      <c r="ANA78" s="969"/>
      <c r="ANB78" s="1009"/>
      <c r="ANC78" s="967"/>
      <c r="AND78" s="943"/>
      <c r="ANE78" s="944"/>
      <c r="ANF78" s="1131"/>
      <c r="ANG78" s="1131"/>
      <c r="ANH78" s="1131"/>
      <c r="ANI78" s="1131"/>
      <c r="ANJ78" s="1131"/>
      <c r="ANK78" s="1131"/>
      <c r="ANL78" s="1131"/>
      <c r="ANM78" s="1131"/>
      <c r="ANN78" s="1131"/>
      <c r="ANO78" s="946"/>
      <c r="ANP78" s="947"/>
      <c r="ANQ78" s="265"/>
      <c r="ANR78" s="265"/>
      <c r="AOS78" s="1574"/>
      <c r="AOT78" s="1575"/>
      <c r="AOU78" s="1595"/>
      <c r="AOV78" s="1596"/>
      <c r="AOW78" s="1596"/>
      <c r="AOX78" s="1596"/>
      <c r="AOY78" s="1596"/>
      <c r="AOZ78" s="1596"/>
      <c r="APA78" s="1054"/>
      <c r="APB78" s="951"/>
      <c r="APC78" s="969"/>
      <c r="APD78" s="1009"/>
      <c r="APE78" s="967"/>
      <c r="APF78" s="943"/>
      <c r="APG78" s="944"/>
      <c r="APH78" s="1131"/>
      <c r="API78" s="1131"/>
      <c r="APJ78" s="1131"/>
      <c r="APK78" s="1131"/>
      <c r="APL78" s="1131"/>
      <c r="APM78" s="1131"/>
      <c r="APN78" s="1131"/>
      <c r="APO78" s="1131"/>
      <c r="APP78" s="1131"/>
      <c r="APQ78" s="946"/>
      <c r="APR78" s="947"/>
      <c r="APS78" s="265"/>
      <c r="APT78" s="265"/>
      <c r="AQU78" s="1574"/>
      <c r="AQV78" s="1575"/>
      <c r="AQW78" s="1595"/>
      <c r="AQX78" s="1596"/>
      <c r="AQY78" s="1596"/>
      <c r="AQZ78" s="1596"/>
      <c r="ARA78" s="1596"/>
      <c r="ARB78" s="1596"/>
      <c r="ARC78" s="1054"/>
      <c r="ARD78" s="951"/>
      <c r="ARE78" s="969"/>
      <c r="ARF78" s="1009"/>
      <c r="ARG78" s="967"/>
      <c r="ARH78" s="943"/>
      <c r="ARI78" s="944"/>
      <c r="ARJ78" s="1131"/>
      <c r="ARK78" s="1131"/>
      <c r="ARL78" s="1131"/>
      <c r="ARM78" s="1131"/>
      <c r="ARN78" s="1131"/>
      <c r="ARO78" s="1131"/>
      <c r="ARP78" s="1131"/>
      <c r="ARQ78" s="1131"/>
      <c r="ARR78" s="1131"/>
      <c r="ARS78" s="946"/>
      <c r="ART78" s="947"/>
      <c r="ARU78" s="265"/>
      <c r="ARV78" s="265"/>
      <c r="ASW78" s="1574"/>
      <c r="ASX78" s="1575"/>
      <c r="ASY78" s="1595"/>
      <c r="ASZ78" s="1596"/>
      <c r="ATA78" s="1596"/>
      <c r="ATB78" s="1596"/>
      <c r="ATC78" s="1596"/>
      <c r="ATD78" s="1596"/>
      <c r="ATE78" s="1054"/>
      <c r="ATF78" s="951"/>
      <c r="ATG78" s="969"/>
      <c r="ATH78" s="1009"/>
      <c r="ATI78" s="967"/>
      <c r="ATJ78" s="943"/>
      <c r="ATK78" s="944"/>
      <c r="ATL78" s="1131"/>
      <c r="ATM78" s="1131"/>
      <c r="ATN78" s="1131"/>
      <c r="ATO78" s="1131"/>
      <c r="ATP78" s="1131"/>
      <c r="ATQ78" s="1131"/>
      <c r="ATR78" s="1131"/>
      <c r="ATS78" s="1131"/>
      <c r="ATT78" s="1131"/>
      <c r="ATU78" s="946"/>
      <c r="ATV78" s="947"/>
      <c r="ATW78" s="265"/>
      <c r="ATX78" s="265"/>
      <c r="AUI78" s="1574"/>
      <c r="AUJ78" s="1575"/>
      <c r="AUK78" s="1656"/>
      <c r="AUL78" s="1657"/>
      <c r="AUM78" s="1657"/>
      <c r="AUN78" s="1657"/>
      <c r="AUO78" s="1657"/>
      <c r="AUP78" s="1657"/>
      <c r="AUQ78" s="1151"/>
      <c r="AUR78" s="1148"/>
      <c r="AUS78" s="1149"/>
      <c r="AUT78" s="979"/>
      <c r="AUU78" s="947"/>
      <c r="AUV78" s="943"/>
      <c r="AUW78" s="944"/>
      <c r="AUX78" s="945"/>
      <c r="AUY78" s="945"/>
      <c r="AUZ78" s="945"/>
      <c r="AVA78" s="945"/>
      <c r="AVB78" s="945"/>
      <c r="AVC78" s="945"/>
      <c r="AVD78" s="945"/>
      <c r="AVE78" s="945"/>
      <c r="AVF78" s="945"/>
      <c r="AVG78" s="946"/>
      <c r="AVH78" s="947"/>
      <c r="AVT78" s="743"/>
      <c r="AWA78" s="869"/>
      <c r="AWB78" s="1070"/>
      <c r="AWC78" s="869"/>
      <c r="AWE78" s="869"/>
      <c r="AWF78" s="252"/>
      <c r="AWI78" s="508"/>
      <c r="AWM78" s="509"/>
      <c r="AWN78" s="507"/>
      <c r="AWO78" s="507"/>
      <c r="AWP78" s="507"/>
      <c r="AWQ78" s="1072"/>
      <c r="AWR78" s="1072"/>
      <c r="AWS78" s="1072"/>
      <c r="AWT78" s="1072"/>
      <c r="AWU78" s="507"/>
      <c r="AWV78" s="507"/>
      <c r="AWW78" s="507"/>
      <c r="AWX78" s="507"/>
      <c r="AWY78" s="507"/>
      <c r="AXE78" s="265"/>
      <c r="AXF78" s="265"/>
      <c r="AXQ78" s="574"/>
      <c r="AXR78" s="576"/>
      <c r="AXS78" s="1650"/>
      <c r="AXT78" s="1650"/>
      <c r="AXU78" s="1650"/>
      <c r="AXV78" s="1650"/>
      <c r="AXW78" s="1650"/>
      <c r="AXX78" s="1650"/>
      <c r="AXY78" s="1650"/>
      <c r="AXZ78" s="1650"/>
      <c r="AYA78" s="1651"/>
      <c r="AYB78" s="577"/>
      <c r="AYC78" s="243"/>
      <c r="AYD78" s="574"/>
      <c r="AYE78" s="578"/>
      <c r="AYF78" s="1652"/>
      <c r="AYG78" s="1650"/>
      <c r="AYH78" s="1650"/>
      <c r="AYI78" s="1650"/>
      <c r="AYJ78" s="1650"/>
      <c r="AYK78" s="1650"/>
      <c r="AYL78" s="1650"/>
      <c r="AYM78" s="1650"/>
      <c r="AYN78" s="1651"/>
      <c r="AYO78" s="579"/>
      <c r="AYP78" s="243"/>
      <c r="AYQ78" s="747"/>
      <c r="AYU78" s="1759"/>
      <c r="AYV78" s="1664"/>
      <c r="AYW78" s="247"/>
      <c r="AYX78" s="1759"/>
      <c r="AYY78" s="1664"/>
      <c r="AYZ78" s="226"/>
      <c r="AZA78" s="226"/>
      <c r="AZB78" s="226"/>
      <c r="AZC78" s="1637"/>
      <c r="AZD78" s="1638"/>
      <c r="AZE78" s="1638"/>
      <c r="AZK78" s="1574"/>
      <c r="AZL78" s="1575"/>
      <c r="AZM78" s="1595"/>
      <c r="AZN78" s="1596"/>
      <c r="AZO78" s="1596"/>
      <c r="AZP78" s="1596"/>
      <c r="AZQ78" s="1596"/>
      <c r="AZR78" s="1596"/>
      <c r="AZS78" s="1054"/>
      <c r="AZT78" s="951"/>
      <c r="AZU78" s="969"/>
      <c r="AZV78" s="1009"/>
      <c r="AZW78" s="967"/>
      <c r="AZX78" s="943"/>
      <c r="AZY78" s="944"/>
      <c r="AZZ78" s="1131"/>
      <c r="BAA78" s="1131"/>
      <c r="BAB78" s="1131"/>
      <c r="BAC78" s="1131"/>
      <c r="BAD78" s="1131"/>
      <c r="BAE78" s="1131"/>
      <c r="BAF78" s="1131"/>
      <c r="BAG78" s="1131"/>
      <c r="BAH78" s="1131"/>
      <c r="BAI78" s="946"/>
      <c r="BAJ78" s="947"/>
      <c r="BAK78" s="265"/>
      <c r="BAL78" s="265"/>
      <c r="BAO78" s="244"/>
      <c r="BAP78" s="244"/>
      <c r="BAQ78" s="747"/>
      <c r="BAR78" s="747"/>
      <c r="BAS78" s="244"/>
      <c r="BAT78" s="244"/>
      <c r="BBM78" s="1574"/>
      <c r="BBN78" s="1575"/>
      <c r="BBO78" s="1595"/>
      <c r="BBP78" s="1596"/>
      <c r="BBQ78" s="1596"/>
      <c r="BBR78" s="1596"/>
      <c r="BBS78" s="1596"/>
      <c r="BBT78" s="1596"/>
      <c r="BBU78" s="1054"/>
      <c r="BBV78" s="951"/>
      <c r="BBW78" s="969"/>
      <c r="BBX78" s="1009"/>
      <c r="BBY78" s="967"/>
      <c r="BBZ78" s="943"/>
      <c r="BCA78" s="944"/>
      <c r="BCB78" s="1131"/>
      <c r="BCC78" s="1131"/>
      <c r="BCD78" s="1131"/>
      <c r="BCE78" s="1131"/>
      <c r="BCF78" s="1131"/>
      <c r="BCG78" s="1131"/>
      <c r="BCH78" s="1131"/>
      <c r="BCI78" s="1131"/>
      <c r="BCJ78" s="1131"/>
      <c r="BCK78" s="946"/>
      <c r="BCL78" s="947"/>
      <c r="BCM78" s="265"/>
      <c r="BCN78" s="265"/>
      <c r="BDO78" s="1574"/>
      <c r="BDP78" s="1575"/>
      <c r="BDQ78" s="1595"/>
      <c r="BDR78" s="1596"/>
      <c r="BDS78" s="1596"/>
      <c r="BDT78" s="1596"/>
      <c r="BDU78" s="1596"/>
      <c r="BDV78" s="1596"/>
      <c r="BDW78" s="1054"/>
      <c r="BDX78" s="951"/>
      <c r="BDY78" s="969"/>
      <c r="BDZ78" s="1009"/>
      <c r="BEA78" s="967"/>
      <c r="BEB78" s="943"/>
      <c r="BEC78" s="944"/>
      <c r="BED78" s="1131"/>
      <c r="BEE78" s="1131"/>
      <c r="BEF78" s="1131"/>
      <c r="BEG78" s="1131"/>
      <c r="BEH78" s="1131"/>
      <c r="BEI78" s="1131"/>
      <c r="BEJ78" s="1131"/>
      <c r="BEK78" s="1131"/>
      <c r="BEL78" s="1131"/>
      <c r="BEM78" s="946"/>
      <c r="BEN78" s="947"/>
      <c r="BEO78" s="265"/>
      <c r="BEP78" s="265"/>
      <c r="BFQ78" s="1574"/>
      <c r="BFR78" s="1575"/>
      <c r="BFS78" s="1595"/>
      <c r="BFT78" s="1596"/>
      <c r="BFU78" s="1596"/>
      <c r="BFV78" s="1596"/>
      <c r="BFW78" s="1596"/>
      <c r="BFX78" s="1596"/>
      <c r="BFY78" s="1054"/>
      <c r="BFZ78" s="951"/>
      <c r="BGA78" s="969"/>
      <c r="BGB78" s="1009"/>
      <c r="BGC78" s="967"/>
      <c r="BGD78" s="943"/>
      <c r="BGE78" s="944"/>
      <c r="BGF78" s="1131"/>
      <c r="BGG78" s="1131"/>
      <c r="BGH78" s="1131"/>
      <c r="BGI78" s="1131"/>
      <c r="BGJ78" s="1131"/>
      <c r="BGK78" s="1131"/>
      <c r="BGL78" s="1131"/>
      <c r="BGM78" s="1131"/>
      <c r="BGN78" s="1131"/>
      <c r="BGO78" s="946"/>
      <c r="BGP78" s="947"/>
      <c r="BGQ78" s="265"/>
      <c r="BGR78" s="265"/>
      <c r="BHS78" s="1574"/>
      <c r="BHT78" s="1575"/>
      <c r="BHU78" s="1595"/>
      <c r="BHV78" s="1596"/>
      <c r="BHW78" s="1596"/>
      <c r="BHX78" s="1596"/>
      <c r="BHY78" s="1596"/>
      <c r="BHZ78" s="1596"/>
      <c r="BIA78" s="1054"/>
      <c r="BIB78" s="951"/>
      <c r="BIC78" s="969"/>
      <c r="BID78" s="1009"/>
      <c r="BIE78" s="967"/>
      <c r="BIF78" s="943"/>
      <c r="BIG78" s="944"/>
      <c r="BIH78" s="1131"/>
      <c r="BII78" s="1131"/>
      <c r="BIJ78" s="1131"/>
      <c r="BIK78" s="1131"/>
      <c r="BIL78" s="1131"/>
      <c r="BIM78" s="1131"/>
      <c r="BIN78" s="1131"/>
      <c r="BIO78" s="1131"/>
      <c r="BIP78" s="1131"/>
      <c r="BIQ78" s="946"/>
      <c r="BIR78" s="947"/>
      <c r="BIS78" s="265"/>
      <c r="BIT78" s="265"/>
      <c r="BJU78" s="1574"/>
      <c r="BJV78" s="1575"/>
      <c r="BJW78" s="1595"/>
      <c r="BJX78" s="1596"/>
      <c r="BJY78" s="1596"/>
      <c r="BJZ78" s="1596"/>
      <c r="BKA78" s="1596"/>
      <c r="BKB78" s="1596"/>
      <c r="BKC78" s="1054"/>
      <c r="BKD78" s="951"/>
      <c r="BKE78" s="969"/>
      <c r="BKF78" s="1009"/>
      <c r="BKG78" s="967"/>
      <c r="BKH78" s="943"/>
      <c r="BKI78" s="944"/>
      <c r="BKJ78" s="1131"/>
      <c r="BKK78" s="1131"/>
      <c r="BKL78" s="1131"/>
      <c r="BKM78" s="1131"/>
      <c r="BKN78" s="1131"/>
      <c r="BKO78" s="1131"/>
      <c r="BKP78" s="1131"/>
      <c r="BKQ78" s="1131"/>
      <c r="BKR78" s="1131"/>
      <c r="BKS78" s="946"/>
      <c r="BKT78" s="947"/>
      <c r="BKU78" s="265"/>
      <c r="BKV78" s="265"/>
      <c r="BLW78" s="1574"/>
      <c r="BLX78" s="1575"/>
      <c r="BLY78" s="1595"/>
      <c r="BLZ78" s="1596"/>
      <c r="BMA78" s="1596"/>
      <c r="BMB78" s="1596"/>
      <c r="BMC78" s="1596"/>
      <c r="BMD78" s="1596"/>
      <c r="BME78" s="1054"/>
      <c r="BMF78" s="951"/>
      <c r="BMG78" s="969"/>
      <c r="BMH78" s="1009"/>
      <c r="BMI78" s="967"/>
      <c r="BMJ78" s="943"/>
      <c r="BMK78" s="944"/>
      <c r="BML78" s="1131"/>
      <c r="BMM78" s="1131"/>
      <c r="BMN78" s="1131"/>
      <c r="BMO78" s="1131"/>
      <c r="BMP78" s="1131"/>
      <c r="BMQ78" s="1131"/>
      <c r="BMR78" s="1131"/>
      <c r="BMS78" s="1131"/>
      <c r="BMT78" s="1131"/>
      <c r="BMU78" s="946"/>
      <c r="BMV78" s="947"/>
      <c r="BMW78" s="265"/>
      <c r="BMX78" s="265"/>
      <c r="BNY78" s="1574"/>
      <c r="BNZ78" s="1575"/>
      <c r="BOA78" s="1595"/>
      <c r="BOB78" s="1596"/>
      <c r="BOC78" s="1596"/>
      <c r="BOD78" s="1596"/>
      <c r="BOE78" s="1596"/>
      <c r="BOF78" s="1596"/>
      <c r="BOG78" s="1054"/>
      <c r="BOH78" s="951"/>
      <c r="BOI78" s="969"/>
      <c r="BOJ78" s="1009"/>
      <c r="BOK78" s="967"/>
      <c r="BOL78" s="943"/>
      <c r="BOM78" s="944"/>
      <c r="BON78" s="1131"/>
      <c r="BOO78" s="1131"/>
      <c r="BOP78" s="1131"/>
      <c r="BOQ78" s="1131"/>
      <c r="BOR78" s="1131"/>
      <c r="BOS78" s="1131"/>
      <c r="BOT78" s="1131"/>
      <c r="BOU78" s="1131"/>
      <c r="BOV78" s="1131"/>
      <c r="BOW78" s="946"/>
      <c r="BOX78" s="947"/>
      <c r="BOY78" s="265"/>
      <c r="BOZ78" s="265"/>
      <c r="BQA78" s="1574"/>
      <c r="BQB78" s="1575"/>
      <c r="BQC78" s="1595"/>
      <c r="BQD78" s="1596"/>
      <c r="BQE78" s="1596"/>
      <c r="BQF78" s="1596"/>
      <c r="BQG78" s="1596"/>
      <c r="BQH78" s="1596"/>
      <c r="BQI78" s="1054"/>
      <c r="BQJ78" s="951"/>
      <c r="BQK78" s="969"/>
      <c r="BQL78" s="1009"/>
      <c r="BQM78" s="967"/>
      <c r="BQN78" s="943"/>
      <c r="BQO78" s="944"/>
      <c r="BQP78" s="1131"/>
      <c r="BQQ78" s="1131"/>
      <c r="BQR78" s="1131"/>
      <c r="BQS78" s="1131"/>
      <c r="BQT78" s="1131"/>
      <c r="BQU78" s="1131"/>
      <c r="BQV78" s="1131"/>
      <c r="BQW78" s="1131"/>
      <c r="BQX78" s="1131"/>
      <c r="BQY78" s="946"/>
      <c r="BQZ78" s="947"/>
      <c r="BRA78" s="265"/>
      <c r="BRB78" s="265"/>
      <c r="BSC78" s="1574"/>
      <c r="BSD78" s="1575"/>
      <c r="BSE78" s="1595"/>
      <c r="BSF78" s="1596"/>
      <c r="BSG78" s="1596"/>
      <c r="BSH78" s="1596"/>
      <c r="BSI78" s="1596"/>
      <c r="BSJ78" s="1596"/>
      <c r="BSK78" s="1054"/>
      <c r="BSL78" s="951"/>
      <c r="BSM78" s="969"/>
      <c r="BSN78" s="1009"/>
      <c r="BSO78" s="967"/>
      <c r="BSP78" s="943"/>
      <c r="BSQ78" s="944"/>
      <c r="BSR78" s="1131"/>
      <c r="BSS78" s="1131"/>
      <c r="BST78" s="1131"/>
      <c r="BSU78" s="1131"/>
      <c r="BSV78" s="1131"/>
      <c r="BSW78" s="1131"/>
      <c r="BSX78" s="1131"/>
      <c r="BSY78" s="1131"/>
      <c r="BSZ78" s="1131"/>
      <c r="BTA78" s="946"/>
      <c r="BTB78" s="947"/>
      <c r="BTC78" s="265"/>
      <c r="BTD78" s="265"/>
      <c r="BUE78" s="1574"/>
      <c r="BUF78" s="1575"/>
      <c r="BUG78" s="1595"/>
      <c r="BUH78" s="1596"/>
      <c r="BUI78" s="1596"/>
      <c r="BUJ78" s="1596"/>
      <c r="BUK78" s="1596"/>
      <c r="BUL78" s="1596"/>
      <c r="BUM78" s="1054"/>
      <c r="BUN78" s="951"/>
      <c r="BUO78" s="969"/>
      <c r="BUP78" s="1009"/>
      <c r="BUQ78" s="967"/>
      <c r="BUR78" s="943"/>
      <c r="BUS78" s="944"/>
      <c r="BUT78" s="1131"/>
      <c r="BUU78" s="1131"/>
      <c r="BUV78" s="1131"/>
      <c r="BUW78" s="1131"/>
      <c r="BUX78" s="1131"/>
      <c r="BUY78" s="1131"/>
      <c r="BUZ78" s="1131"/>
      <c r="BVA78" s="1131"/>
      <c r="BVB78" s="1131"/>
      <c r="BVC78" s="946"/>
      <c r="BVD78" s="947"/>
      <c r="BVE78" s="265"/>
      <c r="BVF78" s="265"/>
      <c r="BWG78" s="1574"/>
      <c r="BWH78" s="1575"/>
      <c r="BWI78" s="1595"/>
      <c r="BWJ78" s="1596"/>
      <c r="BWK78" s="1596"/>
      <c r="BWL78" s="1596"/>
      <c r="BWM78" s="1596"/>
      <c r="BWN78" s="1596"/>
      <c r="BWO78" s="1054"/>
      <c r="BWP78" s="951"/>
      <c r="BWQ78" s="969"/>
      <c r="BWR78" s="1009"/>
      <c r="BWS78" s="967"/>
      <c r="BWT78" s="943"/>
      <c r="BWU78" s="944"/>
      <c r="BWV78" s="1131"/>
      <c r="BWW78" s="1131"/>
      <c r="BWX78" s="1131"/>
      <c r="BWY78" s="1131"/>
      <c r="BWZ78" s="1131"/>
      <c r="BXA78" s="1131"/>
      <c r="BXB78" s="1131"/>
      <c r="BXC78" s="1131"/>
      <c r="BXD78" s="1131"/>
      <c r="BXE78" s="946"/>
      <c r="BXF78" s="947"/>
      <c r="BXG78" s="265"/>
      <c r="BXH78" s="265"/>
      <c r="BYI78" s="1574"/>
      <c r="BYJ78" s="1575"/>
      <c r="BYK78" s="1595"/>
      <c r="BYL78" s="1596"/>
      <c r="BYM78" s="1596"/>
      <c r="BYN78" s="1596"/>
      <c r="BYO78" s="1596"/>
      <c r="BYP78" s="1596"/>
      <c r="BYQ78" s="1054"/>
      <c r="BYR78" s="951"/>
      <c r="BYS78" s="969"/>
      <c r="BYT78" s="1009"/>
      <c r="BYU78" s="967"/>
      <c r="BYV78" s="943"/>
      <c r="BYW78" s="944"/>
      <c r="BYX78" s="1131"/>
      <c r="BYY78" s="1131"/>
      <c r="BYZ78" s="1131"/>
      <c r="BZA78" s="1131"/>
      <c r="BZB78" s="1131"/>
      <c r="BZC78" s="1131"/>
      <c r="BZD78" s="1131"/>
      <c r="BZE78" s="1131"/>
      <c r="BZF78" s="1131"/>
      <c r="BZG78" s="946"/>
      <c r="BZH78" s="947"/>
      <c r="BZI78" s="265"/>
      <c r="BZJ78" s="265"/>
      <c r="CAK78" s="1574"/>
      <c r="CAL78" s="1575"/>
      <c r="CAM78" s="1595"/>
      <c r="CAN78" s="1596"/>
      <c r="CAO78" s="1596"/>
      <c r="CAP78" s="1596"/>
      <c r="CAQ78" s="1596"/>
      <c r="CAR78" s="1596"/>
      <c r="CAS78" s="1054"/>
      <c r="CAT78" s="951"/>
      <c r="CAU78" s="969"/>
      <c r="CAV78" s="1009"/>
      <c r="CAW78" s="967"/>
      <c r="CAX78" s="943"/>
      <c r="CAY78" s="944"/>
      <c r="CAZ78" s="1131"/>
      <c r="CBA78" s="1131"/>
      <c r="CBB78" s="1131"/>
      <c r="CBC78" s="1131"/>
      <c r="CBD78" s="1131"/>
      <c r="CBE78" s="1131"/>
      <c r="CBF78" s="1131"/>
      <c r="CBG78" s="1131"/>
      <c r="CBH78" s="1131"/>
      <c r="CBI78" s="946"/>
      <c r="CBJ78" s="947"/>
      <c r="CBK78" s="265"/>
      <c r="CBL78" s="265"/>
      <c r="CCM78" s="1574"/>
      <c r="CCN78" s="1575"/>
      <c r="CCO78" s="1595"/>
      <c r="CCP78" s="1596"/>
      <c r="CCQ78" s="1596"/>
      <c r="CCR78" s="1596"/>
      <c r="CCS78" s="1596"/>
      <c r="CCT78" s="1596"/>
      <c r="CCU78" s="1054"/>
      <c r="CCV78" s="951"/>
      <c r="CCW78" s="969"/>
      <c r="CCX78" s="1009"/>
      <c r="CCY78" s="967"/>
      <c r="CCZ78" s="943"/>
      <c r="CDA78" s="944"/>
      <c r="CDB78" s="1131"/>
      <c r="CDC78" s="1131"/>
      <c r="CDD78" s="1131"/>
      <c r="CDE78" s="1131"/>
      <c r="CDF78" s="1131"/>
      <c r="CDG78" s="1131"/>
      <c r="CDH78" s="1131"/>
      <c r="CDI78" s="1131"/>
      <c r="CDJ78" s="1131"/>
      <c r="CDK78" s="946"/>
      <c r="CDL78" s="947"/>
      <c r="CDM78" s="265"/>
      <c r="CDN78" s="265"/>
      <c r="CEO78" s="1574"/>
      <c r="CEP78" s="1575"/>
      <c r="CEQ78" s="1595"/>
      <c r="CER78" s="1596"/>
      <c r="CES78" s="1596"/>
      <c r="CET78" s="1596"/>
      <c r="CEU78" s="1596"/>
      <c r="CEV78" s="1596"/>
      <c r="CEW78" s="1054"/>
      <c r="CEX78" s="951"/>
      <c r="CEY78" s="969"/>
      <c r="CEZ78" s="1009"/>
      <c r="CFA78" s="967"/>
      <c r="CFB78" s="943"/>
      <c r="CFC78" s="944"/>
      <c r="CFD78" s="1131"/>
      <c r="CFE78" s="1131"/>
      <c r="CFF78" s="1131"/>
      <c r="CFG78" s="1131"/>
      <c r="CFH78" s="1131"/>
      <c r="CFI78" s="1131"/>
      <c r="CFJ78" s="1131"/>
      <c r="CFK78" s="1131"/>
      <c r="CFL78" s="1131"/>
      <c r="CFM78" s="946"/>
      <c r="CFN78" s="947"/>
      <c r="CFO78" s="265"/>
      <c r="CFP78" s="265"/>
      <c r="CGQ78" s="1574"/>
      <c r="CGR78" s="1575"/>
      <c r="CGS78" s="1595"/>
      <c r="CGT78" s="1596"/>
      <c r="CGU78" s="1596"/>
      <c r="CGV78" s="1596"/>
      <c r="CGW78" s="1596"/>
      <c r="CGX78" s="1596"/>
      <c r="CGY78" s="1054"/>
      <c r="CGZ78" s="951"/>
      <c r="CHA78" s="969"/>
      <c r="CHB78" s="1009"/>
      <c r="CHC78" s="967"/>
      <c r="CHD78" s="943"/>
      <c r="CHE78" s="944"/>
      <c r="CHF78" s="1131"/>
      <c r="CHG78" s="1131"/>
      <c r="CHH78" s="1131"/>
      <c r="CHI78" s="1131"/>
      <c r="CHJ78" s="1131"/>
      <c r="CHK78" s="1131"/>
      <c r="CHL78" s="1131"/>
      <c r="CHM78" s="1131"/>
      <c r="CHN78" s="1131"/>
      <c r="CHO78" s="946"/>
      <c r="CHP78" s="947"/>
      <c r="CHQ78" s="265"/>
      <c r="CHR78" s="265"/>
      <c r="CIS78" s="1574"/>
      <c r="CIT78" s="1575"/>
      <c r="CIU78" s="1595"/>
      <c r="CIV78" s="1596"/>
      <c r="CIW78" s="1596"/>
      <c r="CIX78" s="1596"/>
      <c r="CIY78" s="1596"/>
      <c r="CIZ78" s="1596"/>
      <c r="CJA78" s="1054"/>
      <c r="CJB78" s="951"/>
      <c r="CJC78" s="969"/>
      <c r="CJD78" s="1009"/>
      <c r="CJE78" s="967"/>
      <c r="CJF78" s="943"/>
      <c r="CJG78" s="944"/>
      <c r="CJH78" s="1131"/>
      <c r="CJI78" s="1131"/>
      <c r="CJJ78" s="1131"/>
      <c r="CJK78" s="1131"/>
      <c r="CJL78" s="1131"/>
      <c r="CJM78" s="1131"/>
      <c r="CJN78" s="1131"/>
      <c r="CJO78" s="1131"/>
      <c r="CJP78" s="1131"/>
      <c r="CJQ78" s="946"/>
      <c r="CJR78" s="947"/>
      <c r="CJS78" s="265"/>
      <c r="CJT78" s="265"/>
      <c r="CKU78" s="1574"/>
      <c r="CKV78" s="1575"/>
      <c r="CKW78" s="1595"/>
      <c r="CKX78" s="1596"/>
      <c r="CKY78" s="1596"/>
      <c r="CKZ78" s="1596"/>
      <c r="CLA78" s="1596"/>
      <c r="CLB78" s="1596"/>
      <c r="CLC78" s="1054"/>
      <c r="CLD78" s="951"/>
      <c r="CLE78" s="969"/>
      <c r="CLF78" s="1009"/>
      <c r="CLG78" s="967"/>
      <c r="CLH78" s="943"/>
      <c r="CLI78" s="944"/>
      <c r="CLJ78" s="1131"/>
      <c r="CLK78" s="1131"/>
      <c r="CLL78" s="1131"/>
      <c r="CLM78" s="1131"/>
      <c r="CLN78" s="1131"/>
      <c r="CLO78" s="1131"/>
      <c r="CLP78" s="1131"/>
      <c r="CLQ78" s="1131"/>
      <c r="CLR78" s="1131"/>
      <c r="CLS78" s="946"/>
      <c r="CLT78" s="947"/>
      <c r="CLU78" s="265"/>
      <c r="CLV78" s="265"/>
      <c r="CMW78" s="1574"/>
      <c r="CMX78" s="1575"/>
      <c r="CMY78" s="1595"/>
      <c r="CMZ78" s="1596"/>
      <c r="CNA78" s="1596"/>
      <c r="CNB78" s="1596"/>
      <c r="CNC78" s="1596"/>
      <c r="CND78" s="1596"/>
      <c r="CNE78" s="1054"/>
      <c r="CNF78" s="951"/>
      <c r="CNG78" s="969"/>
      <c r="CNH78" s="1009"/>
      <c r="CNI78" s="967"/>
      <c r="CNJ78" s="943"/>
      <c r="CNK78" s="944"/>
      <c r="CNL78" s="1131"/>
      <c r="CNM78" s="1131"/>
      <c r="CNN78" s="1131"/>
      <c r="CNO78" s="1131"/>
      <c r="CNP78" s="1131"/>
      <c r="CNQ78" s="1131"/>
      <c r="CNR78" s="1131"/>
      <c r="CNS78" s="1131"/>
      <c r="CNT78" s="1131"/>
      <c r="CNU78" s="946"/>
      <c r="CNV78" s="947"/>
      <c r="CNW78" s="265"/>
      <c r="CNX78" s="265"/>
      <c r="COY78" s="1574"/>
      <c r="COZ78" s="1575"/>
      <c r="CPA78" s="1595"/>
      <c r="CPB78" s="1596"/>
      <c r="CPC78" s="1596"/>
      <c r="CPD78" s="1596"/>
      <c r="CPE78" s="1596"/>
      <c r="CPF78" s="1596"/>
      <c r="CPG78" s="1054"/>
      <c r="CPH78" s="951"/>
      <c r="CPI78" s="969"/>
      <c r="CPJ78" s="1009"/>
      <c r="CPK78" s="967"/>
      <c r="CPL78" s="943"/>
      <c r="CPM78" s="944"/>
      <c r="CPN78" s="1131"/>
      <c r="CPO78" s="1131"/>
      <c r="CPP78" s="1131"/>
      <c r="CPQ78" s="1131"/>
      <c r="CPR78" s="1131"/>
      <c r="CPS78" s="1131"/>
      <c r="CPT78" s="1131"/>
      <c r="CPU78" s="1131"/>
      <c r="CPV78" s="1131"/>
      <c r="CPW78" s="946"/>
      <c r="CPX78" s="947"/>
      <c r="CPY78" s="265"/>
      <c r="CPZ78" s="265"/>
      <c r="CRA78" s="1574"/>
      <c r="CRB78" s="1575"/>
      <c r="CRC78" s="1595"/>
      <c r="CRD78" s="1596"/>
      <c r="CRE78" s="1596"/>
      <c r="CRF78" s="1596"/>
      <c r="CRG78" s="1596"/>
      <c r="CRH78" s="1596"/>
      <c r="CRI78" s="1054"/>
      <c r="CRJ78" s="951"/>
      <c r="CRK78" s="969"/>
      <c r="CRL78" s="1009"/>
      <c r="CRM78" s="967"/>
      <c r="CRN78" s="943"/>
      <c r="CRO78" s="944"/>
      <c r="CRP78" s="1131"/>
      <c r="CRQ78" s="1131"/>
      <c r="CRR78" s="1131"/>
      <c r="CRS78" s="1131"/>
      <c r="CRT78" s="1131"/>
      <c r="CRU78" s="1131"/>
      <c r="CRV78" s="1131"/>
      <c r="CRW78" s="1131"/>
      <c r="CRX78" s="1131"/>
      <c r="CRY78" s="946"/>
      <c r="CRZ78" s="947"/>
      <c r="CSA78" s="265"/>
      <c r="CSB78" s="265"/>
      <c r="CTC78" s="1574"/>
      <c r="CTD78" s="1575"/>
      <c r="CTE78" s="1595"/>
      <c r="CTF78" s="1596"/>
      <c r="CTG78" s="1596"/>
      <c r="CTH78" s="1596"/>
      <c r="CTI78" s="1596"/>
      <c r="CTJ78" s="1596"/>
      <c r="CTK78" s="1054"/>
      <c r="CTL78" s="951"/>
      <c r="CTM78" s="969"/>
      <c r="CTN78" s="1009"/>
      <c r="CTO78" s="967"/>
      <c r="CTP78" s="943"/>
      <c r="CTQ78" s="944"/>
      <c r="CTR78" s="1131"/>
      <c r="CTS78" s="1131"/>
      <c r="CTT78" s="1131"/>
      <c r="CTU78" s="1131"/>
      <c r="CTV78" s="1131"/>
      <c r="CTW78" s="1131"/>
      <c r="CTX78" s="1131"/>
      <c r="CTY78" s="1131"/>
      <c r="CTZ78" s="1131"/>
      <c r="CUA78" s="946"/>
      <c r="CUB78" s="947"/>
      <c r="CUC78" s="265"/>
      <c r="CUD78" s="265"/>
      <c r="CVK78" s="574"/>
      <c r="CVL78" s="576"/>
      <c r="CVM78" s="597"/>
      <c r="CVN78" s="575"/>
      <c r="CVO78" s="575"/>
      <c r="CVP78" s="575"/>
      <c r="CVQ78" s="575"/>
      <c r="CVR78" s="575"/>
      <c r="CVS78" s="575"/>
      <c r="CVT78" s="575"/>
      <c r="CVU78" s="576"/>
      <c r="CVV78" s="577"/>
      <c r="CVW78" s="243"/>
      <c r="CVX78" s="574"/>
      <c r="CVY78" s="578"/>
      <c r="CVZ78" s="556"/>
      <c r="CWA78" s="556"/>
      <c r="CWB78" s="556"/>
      <c r="CWC78" s="556"/>
      <c r="CWD78" s="556"/>
      <c r="CWE78" s="556"/>
      <c r="CWF78" s="556"/>
      <c r="CWG78" s="556"/>
      <c r="CWH78" s="556"/>
      <c r="CWI78" s="579"/>
      <c r="CWJ78" s="243"/>
      <c r="CWK78" s="1574"/>
      <c r="CWL78" s="1575"/>
      <c r="CWM78" s="1595"/>
      <c r="CWN78" s="1596"/>
      <c r="CWO78" s="1596"/>
      <c r="CWP78" s="1596"/>
      <c r="CWQ78" s="1596"/>
      <c r="CWR78" s="1596"/>
      <c r="CWS78" s="1054"/>
      <c r="CWT78" s="951"/>
      <c r="CWU78" s="969"/>
      <c r="CWV78" s="1009"/>
      <c r="CWW78" s="967"/>
      <c r="CWX78" s="943"/>
      <c r="CWY78" s="944"/>
      <c r="CWZ78" s="1131"/>
      <c r="CXA78" s="1131"/>
      <c r="CXB78" s="1131"/>
      <c r="CXC78" s="1131"/>
      <c r="CXD78" s="1131"/>
      <c r="CXE78" s="1131"/>
      <c r="CXF78" s="1131"/>
      <c r="CXG78" s="1131"/>
      <c r="CXH78" s="1131"/>
      <c r="CXI78" s="946"/>
      <c r="CXJ78" s="947"/>
      <c r="CZI78" s="574"/>
      <c r="CZJ78" s="576"/>
      <c r="CZK78" s="597"/>
      <c r="CZL78" s="575"/>
      <c r="CZM78" s="575"/>
      <c r="CZN78" s="575"/>
      <c r="CZO78" s="575"/>
      <c r="CZP78" s="575"/>
      <c r="CZQ78" s="575"/>
      <c r="CZR78" s="575"/>
      <c r="CZS78" s="576"/>
      <c r="CZT78" s="577"/>
      <c r="CZU78" s="243"/>
      <c r="CZV78" s="574"/>
      <c r="CZW78" s="578"/>
      <c r="CZX78" s="1127"/>
      <c r="CZY78" s="1127"/>
      <c r="CZZ78" s="1127"/>
      <c r="DAA78" s="1127"/>
      <c r="DAB78" s="1127"/>
      <c r="DAC78" s="1127"/>
      <c r="DAD78" s="1127"/>
      <c r="DAE78" s="1127"/>
      <c r="DAF78" s="1127"/>
      <c r="DAG78" s="579"/>
      <c r="DAH78" s="243"/>
      <c r="DAI78" s="1574"/>
      <c r="DAJ78" s="1575"/>
      <c r="DAK78" s="1595"/>
      <c r="DAL78" s="1596"/>
      <c r="DAM78" s="1596"/>
      <c r="DAN78" s="1596"/>
      <c r="DAO78" s="1596"/>
      <c r="DAP78" s="1596"/>
      <c r="DAQ78" s="1054"/>
      <c r="DAR78" s="951"/>
      <c r="DAS78" s="969"/>
      <c r="DAT78" s="1009"/>
      <c r="DAU78" s="967"/>
      <c r="DAV78" s="943"/>
      <c r="DAW78" s="944"/>
      <c r="DAX78" s="945"/>
      <c r="DAY78" s="945"/>
      <c r="DAZ78" s="945"/>
      <c r="DBA78" s="945"/>
      <c r="DBB78" s="945"/>
      <c r="DBC78" s="945"/>
      <c r="DBD78" s="945"/>
      <c r="DBE78" s="945"/>
      <c r="DBF78" s="945"/>
      <c r="DBG78" s="946"/>
      <c r="DBH78" s="947"/>
      <c r="DBI78" s="265"/>
      <c r="DBJ78" s="265"/>
      <c r="DBK78" s="244"/>
      <c r="DBL78" s="244"/>
      <c r="DBM78" s="244"/>
      <c r="DBN78" s="244"/>
      <c r="DBO78" s="244"/>
      <c r="DBP78" s="244"/>
      <c r="DBQ78" s="244"/>
      <c r="DBR78" s="244"/>
      <c r="DCQ78" s="574"/>
      <c r="DCR78" s="576"/>
      <c r="DCS78" s="597"/>
      <c r="DCT78" s="575"/>
      <c r="DCU78" s="575"/>
      <c r="DCV78" s="575"/>
      <c r="DCW78" s="575"/>
      <c r="DCX78" s="575"/>
      <c r="DCY78" s="575"/>
      <c r="DCZ78" s="575"/>
      <c r="DDA78" s="576"/>
      <c r="DDB78" s="577"/>
      <c r="DDC78" s="243"/>
      <c r="DDD78" s="574"/>
      <c r="DDE78" s="578"/>
      <c r="DDF78" s="1127"/>
      <c r="DDG78" s="1127"/>
      <c r="DDH78" s="1127"/>
      <c r="DDI78" s="1127"/>
      <c r="DDJ78" s="1127"/>
      <c r="DDK78" s="1127"/>
      <c r="DDL78" s="1127"/>
      <c r="DDM78" s="1127"/>
      <c r="DDN78" s="1127"/>
      <c r="DDO78" s="579"/>
      <c r="DDP78" s="243"/>
      <c r="DDQ78" s="1574"/>
      <c r="DDR78" s="1575"/>
      <c r="DDS78" s="1595"/>
      <c r="DDT78" s="1596"/>
      <c r="DDU78" s="1596"/>
      <c r="DDV78" s="1596"/>
      <c r="DDW78" s="1596"/>
      <c r="DDX78" s="1596"/>
      <c r="DDY78" s="1054"/>
      <c r="DDZ78" s="951"/>
      <c r="DEA78" s="969"/>
      <c r="DEB78" s="1009"/>
      <c r="DEC78" s="967"/>
      <c r="DED78" s="943"/>
      <c r="DEE78" s="944"/>
      <c r="DEF78" s="1131"/>
      <c r="DEG78" s="1131"/>
      <c r="DEH78" s="1131"/>
      <c r="DEI78" s="1131"/>
      <c r="DEJ78" s="1131"/>
      <c r="DEK78" s="1131"/>
      <c r="DEL78" s="1131"/>
      <c r="DEM78" s="1131"/>
      <c r="DEN78" s="1131"/>
      <c r="DEO78" s="946"/>
      <c r="DEP78" s="947"/>
      <c r="DEQ78" s="265"/>
      <c r="DER78" s="265"/>
      <c r="DES78" s="244"/>
      <c r="DET78" s="244"/>
      <c r="DEU78" s="244"/>
      <c r="DEV78" s="244"/>
      <c r="DEW78" s="244"/>
      <c r="DEX78" s="244"/>
      <c r="DEY78" s="244"/>
      <c r="DEZ78" s="244"/>
      <c r="DFY78" s="574"/>
      <c r="DFZ78" s="576"/>
      <c r="DGA78" s="597"/>
      <c r="DGB78" s="575"/>
      <c r="DGC78" s="575"/>
      <c r="DGD78" s="575"/>
      <c r="DGE78" s="575"/>
      <c r="DGF78" s="575"/>
      <c r="DGG78" s="575"/>
      <c r="DGH78" s="575"/>
      <c r="DGI78" s="576"/>
      <c r="DGJ78" s="577"/>
      <c r="DGK78" s="243"/>
      <c r="DGL78" s="574"/>
      <c r="DGM78" s="578"/>
      <c r="DGN78" s="1127"/>
      <c r="DGO78" s="1127"/>
      <c r="DGP78" s="1127"/>
      <c r="DGQ78" s="1127"/>
      <c r="DGR78" s="1127"/>
      <c r="DGS78" s="1127"/>
      <c r="DGT78" s="1127"/>
      <c r="DGU78" s="1127"/>
      <c r="DGV78" s="1127"/>
      <c r="DGW78" s="579"/>
      <c r="DGX78" s="243"/>
      <c r="DGY78" s="1574"/>
      <c r="DGZ78" s="1575"/>
      <c r="DHA78" s="1595"/>
      <c r="DHB78" s="1596"/>
      <c r="DHC78" s="1596"/>
      <c r="DHD78" s="1596"/>
      <c r="DHE78" s="1596"/>
      <c r="DHF78" s="1596"/>
      <c r="DHG78" s="1054"/>
      <c r="DHH78" s="951"/>
      <c r="DHI78" s="969"/>
      <c r="DHJ78" s="1009"/>
      <c r="DHK78" s="967"/>
      <c r="DHL78" s="943"/>
      <c r="DHM78" s="944"/>
      <c r="DHN78" s="1131"/>
      <c r="DHO78" s="1131"/>
      <c r="DHP78" s="1131"/>
      <c r="DHQ78" s="1131"/>
      <c r="DHR78" s="1131"/>
      <c r="DHS78" s="1131"/>
      <c r="DHT78" s="1131"/>
      <c r="DHU78" s="1131"/>
      <c r="DHV78" s="1131"/>
      <c r="DHW78" s="946"/>
      <c r="DHX78" s="947"/>
      <c r="DHY78" s="265"/>
      <c r="DHZ78" s="265"/>
      <c r="DIA78" s="244"/>
      <c r="DIB78" s="244"/>
      <c r="DIC78" s="244"/>
      <c r="DID78" s="244"/>
      <c r="DIE78" s="244"/>
      <c r="DIF78" s="244"/>
      <c r="DIG78" s="244"/>
      <c r="DIH78" s="244"/>
      <c r="DJG78" s="574"/>
      <c r="DJH78" s="576"/>
      <c r="DJI78" s="597"/>
      <c r="DJJ78" s="575"/>
      <c r="DJK78" s="575"/>
      <c r="DJL78" s="575"/>
      <c r="DJM78" s="575"/>
      <c r="DJN78" s="575"/>
      <c r="DJO78" s="575"/>
      <c r="DJP78" s="575"/>
      <c r="DJQ78" s="576"/>
      <c r="DJR78" s="577"/>
      <c r="DJS78" s="243"/>
      <c r="DJT78" s="574"/>
      <c r="DJU78" s="578"/>
      <c r="DJV78" s="1127"/>
      <c r="DJW78" s="1127"/>
      <c r="DJX78" s="1127"/>
      <c r="DJY78" s="1127"/>
      <c r="DJZ78" s="1127"/>
      <c r="DKA78" s="1127"/>
      <c r="DKB78" s="1127"/>
      <c r="DKC78" s="1127"/>
      <c r="DKD78" s="1127"/>
      <c r="DKE78" s="579"/>
      <c r="DKF78" s="243"/>
      <c r="DKG78" s="1574"/>
      <c r="DKH78" s="1575"/>
      <c r="DKI78" s="1595"/>
      <c r="DKJ78" s="1596"/>
      <c r="DKK78" s="1596"/>
      <c r="DKL78" s="1596"/>
      <c r="DKM78" s="1596"/>
      <c r="DKN78" s="1596"/>
      <c r="DKO78" s="1054"/>
      <c r="DKP78" s="951"/>
      <c r="DKQ78" s="969"/>
      <c r="DKR78" s="1009"/>
      <c r="DKS78" s="967"/>
      <c r="DKT78" s="943"/>
      <c r="DKU78" s="944"/>
      <c r="DKV78" s="1131"/>
      <c r="DKW78" s="1131"/>
      <c r="DKX78" s="1131"/>
      <c r="DKY78" s="1131"/>
      <c r="DKZ78" s="1131"/>
      <c r="DLA78" s="1131"/>
      <c r="DLB78" s="1131"/>
      <c r="DLC78" s="1131"/>
      <c r="DLD78" s="1131"/>
      <c r="DLE78" s="946"/>
      <c r="DLF78" s="947"/>
      <c r="DLG78" s="265"/>
      <c r="DLH78" s="265"/>
      <c r="DLI78" s="244"/>
      <c r="DLJ78" s="244"/>
      <c r="DLK78" s="244"/>
      <c r="DLL78" s="244"/>
      <c r="DLM78" s="244"/>
      <c r="DLN78" s="244"/>
      <c r="DLO78" s="244"/>
      <c r="DLP78" s="244"/>
      <c r="DMO78" s="574"/>
      <c r="DMP78" s="576"/>
      <c r="DMQ78" s="597"/>
      <c r="DMR78" s="575"/>
      <c r="DMS78" s="575"/>
      <c r="DMT78" s="575"/>
      <c r="DMU78" s="575"/>
      <c r="DMV78" s="575"/>
      <c r="DMW78" s="575"/>
      <c r="DMX78" s="575"/>
      <c r="DMY78" s="576"/>
      <c r="DMZ78" s="577"/>
      <c r="DNA78" s="243"/>
      <c r="DNB78" s="574"/>
      <c r="DNC78" s="578"/>
      <c r="DND78" s="556"/>
      <c r="DNE78" s="556"/>
      <c r="DNF78" s="556"/>
      <c r="DNG78" s="556"/>
      <c r="DNH78" s="556"/>
      <c r="DNI78" s="556"/>
      <c r="DNJ78" s="556"/>
      <c r="DNK78" s="556"/>
      <c r="DNL78" s="556"/>
      <c r="DNM78" s="579"/>
      <c r="DNN78" s="243"/>
      <c r="DNO78" s="1574"/>
      <c r="DNP78" s="1575"/>
      <c r="DNQ78" s="1595"/>
      <c r="DNR78" s="1596"/>
      <c r="DNS78" s="1596"/>
      <c r="DNT78" s="1596"/>
      <c r="DNU78" s="1596"/>
      <c r="DNV78" s="1596"/>
      <c r="DNW78" s="1054"/>
      <c r="DNX78" s="951"/>
      <c r="DNY78" s="969"/>
      <c r="DNZ78" s="1009"/>
      <c r="DOA78" s="967"/>
      <c r="DOB78" s="943"/>
      <c r="DOC78" s="944"/>
      <c r="DOD78" s="1131"/>
      <c r="DOE78" s="1131"/>
      <c r="DOF78" s="1131"/>
      <c r="DOG78" s="1131"/>
      <c r="DOH78" s="1131"/>
      <c r="DOI78" s="1131"/>
      <c r="DOJ78" s="1131"/>
      <c r="DOK78" s="1131"/>
      <c r="DOL78" s="1131"/>
      <c r="DOM78" s="946"/>
      <c r="DON78" s="947"/>
      <c r="DOO78" s="265"/>
      <c r="DOP78" s="265"/>
      <c r="DOQ78" s="244"/>
      <c r="DOR78" s="244"/>
      <c r="DOS78" s="244"/>
      <c r="DOT78" s="244"/>
      <c r="DOU78" s="244"/>
      <c r="DOV78" s="244"/>
      <c r="DOW78" s="244"/>
      <c r="DOX78" s="244"/>
      <c r="DOZ78" s="792"/>
      <c r="DPA78" s="792"/>
      <c r="DPB78" s="792"/>
      <c r="DPC78" s="792"/>
      <c r="DPD78" s="792"/>
      <c r="DPE78" s="792"/>
      <c r="DPF78" s="792"/>
      <c r="DPG78" s="792"/>
      <c r="DPH78" s="792"/>
      <c r="DPI78" s="792"/>
      <c r="DPJ78" s="792"/>
      <c r="DPK78" s="792"/>
      <c r="DPL78" s="792"/>
      <c r="DPM78" s="792"/>
      <c r="DPN78" s="792"/>
      <c r="DPO78" s="792"/>
      <c r="DPP78" s="792"/>
      <c r="DPQ78" s="792"/>
      <c r="DPR78" s="792"/>
      <c r="DPS78" s="792"/>
      <c r="DPT78" s="792"/>
      <c r="DPU78" s="792"/>
      <c r="DPV78" s="792"/>
      <c r="DPW78" s="792"/>
      <c r="DPX78" s="792"/>
      <c r="DPY78" s="792"/>
      <c r="DPZ78" s="792"/>
      <c r="DQA78" s="792"/>
      <c r="DQB78" s="792"/>
      <c r="DQC78" s="792"/>
      <c r="DQW78" s="235"/>
      <c r="DQX78" s="235"/>
      <c r="DQY78" s="235"/>
      <c r="DQZ78" s="235"/>
      <c r="DRA78" s="235"/>
      <c r="DRB78" s="235"/>
      <c r="DRC78" s="235"/>
      <c r="DRD78" s="235"/>
      <c r="DRE78" s="235"/>
      <c r="DRF78" s="235"/>
      <c r="DRG78" s="235"/>
      <c r="DRH78" s="235"/>
      <c r="DRI78" s="235"/>
      <c r="DRJ78" s="235"/>
      <c r="DRK78" s="235"/>
      <c r="DRL78" s="235"/>
      <c r="DRM78" s="1574"/>
      <c r="DRN78" s="1575"/>
      <c r="DRO78" s="1595"/>
      <c r="DRP78" s="1596"/>
      <c r="DRQ78" s="1596"/>
      <c r="DRR78" s="1596"/>
      <c r="DRS78" s="1596"/>
      <c r="DRT78" s="1596"/>
      <c r="DRU78" s="1054"/>
      <c r="DRV78" s="951"/>
      <c r="DRW78" s="969"/>
      <c r="DRX78" s="1009"/>
      <c r="DRY78" s="967"/>
      <c r="DRZ78" s="943"/>
      <c r="DSA78" s="944"/>
      <c r="DSB78" s="945"/>
      <c r="DSC78" s="945"/>
      <c r="DSD78" s="945"/>
      <c r="DSE78" s="945"/>
      <c r="DSF78" s="945"/>
      <c r="DSG78" s="945"/>
      <c r="DSH78" s="945"/>
      <c r="DSI78" s="945"/>
      <c r="DSJ78" s="945"/>
      <c r="DSK78" s="946"/>
      <c r="DSL78" s="947"/>
      <c r="DSM78" s="574"/>
      <c r="DSN78" s="576"/>
      <c r="DSO78" s="597"/>
      <c r="DSP78" s="575"/>
      <c r="DSQ78" s="575"/>
      <c r="DSR78" s="575"/>
      <c r="DSS78" s="575"/>
      <c r="DST78" s="575"/>
      <c r="DSU78" s="575"/>
      <c r="DSV78" s="575"/>
      <c r="DSW78" s="576"/>
      <c r="DSX78" s="577"/>
      <c r="DSY78" s="243"/>
      <c r="DSZ78" s="574"/>
      <c r="DTA78" s="578"/>
      <c r="DTB78" s="556"/>
      <c r="DTC78" s="556"/>
      <c r="DTD78" s="556"/>
      <c r="DTE78" s="556"/>
      <c r="DTF78" s="556"/>
      <c r="DTG78" s="556"/>
      <c r="DTH78" s="556"/>
      <c r="DTI78" s="556"/>
      <c r="DTJ78" s="556"/>
      <c r="DTK78" s="579"/>
      <c r="DTL78" s="243"/>
      <c r="DTM78" s="574"/>
      <c r="DTN78" s="576"/>
      <c r="DTO78" s="597"/>
      <c r="DTP78" s="575"/>
      <c r="DTQ78" s="575"/>
      <c r="DTR78" s="575"/>
      <c r="DTS78" s="575"/>
      <c r="DTT78" s="575"/>
      <c r="DTU78" s="575"/>
      <c r="DTV78" s="575"/>
      <c r="DTW78" s="576"/>
      <c r="DTX78" s="577"/>
      <c r="DTY78" s="243"/>
      <c r="DTZ78" s="812"/>
      <c r="DUA78" s="244"/>
      <c r="DUN78" s="813"/>
      <c r="DUO78" s="813"/>
      <c r="DUP78" s="813"/>
      <c r="DUQ78" s="813"/>
      <c r="DUR78" s="813"/>
      <c r="DUS78" s="813"/>
      <c r="DUT78" s="813"/>
      <c r="DUU78" s="813"/>
      <c r="DWT78" s="1160"/>
      <c r="DWU78" s="1160"/>
      <c r="DWV78" s="1160"/>
      <c r="DWW78" s="1160"/>
      <c r="DWX78" s="1160"/>
      <c r="DWY78" s="1160"/>
      <c r="DWZ78" s="1160"/>
      <c r="DXA78" s="1160"/>
      <c r="DXB78" s="1160"/>
      <c r="DXC78" s="1161"/>
      <c r="DXD78" s="1161"/>
      <c r="DXE78" s="1161"/>
      <c r="DXF78" s="1161"/>
      <c r="DXG78" s="1155"/>
      <c r="DXH78" s="574"/>
      <c r="DXI78" s="576"/>
      <c r="DXJ78" s="597"/>
      <c r="DXK78" s="575"/>
      <c r="DXL78" s="575"/>
      <c r="DXM78" s="575"/>
      <c r="DXN78" s="575"/>
      <c r="DXO78" s="575"/>
      <c r="DXP78" s="575"/>
      <c r="DXQ78" s="575"/>
      <c r="DXR78" s="576"/>
      <c r="DXS78" s="577"/>
      <c r="DXT78" s="243"/>
      <c r="DXU78" s="574"/>
      <c r="DXV78" s="578"/>
      <c r="DXW78" s="556"/>
      <c r="DXX78" s="556"/>
      <c r="DXY78" s="556"/>
      <c r="DXZ78" s="556"/>
      <c r="DYA78" s="556"/>
      <c r="DYB78" s="556"/>
      <c r="DYC78" s="556"/>
      <c r="DYD78" s="556"/>
      <c r="DYE78" s="556"/>
      <c r="DYF78" s="579"/>
      <c r="DYG78" s="243"/>
      <c r="DYH78" s="1574"/>
      <c r="DYI78" s="1575"/>
      <c r="DYJ78" s="1595"/>
      <c r="DYK78" s="1596"/>
      <c r="DYL78" s="1596"/>
      <c r="DYM78" s="1596"/>
      <c r="DYN78" s="1596"/>
      <c r="DYO78" s="1596"/>
      <c r="DYP78" s="1054"/>
      <c r="DYQ78" s="951"/>
      <c r="DYR78" s="969"/>
      <c r="DYS78" s="1009"/>
      <c r="DYT78" s="967"/>
      <c r="DYU78" s="943"/>
      <c r="DYV78" s="944"/>
      <c r="DYW78" s="945"/>
      <c r="DYX78" s="945"/>
      <c r="DYY78" s="945"/>
      <c r="DYZ78" s="945"/>
      <c r="DZA78" s="945"/>
      <c r="DZB78" s="945"/>
      <c r="DZC78" s="945"/>
      <c r="DZD78" s="945"/>
      <c r="DZE78" s="945"/>
      <c r="DZF78" s="946"/>
      <c r="DZG78" s="947"/>
      <c r="DZH78" s="265"/>
      <c r="DZI78" s="265"/>
      <c r="DZJ78" s="244"/>
      <c r="DZK78" s="244"/>
      <c r="DZL78" s="244"/>
      <c r="DZM78" s="244"/>
      <c r="DZN78" s="244"/>
      <c r="DZO78" s="244"/>
      <c r="DZP78" s="244"/>
      <c r="DZQ78" s="244"/>
      <c r="EBF78" s="574"/>
      <c r="EBG78" s="576"/>
      <c r="EBH78" s="597"/>
      <c r="EBI78" s="575"/>
      <c r="EBJ78" s="575"/>
      <c r="EBK78" s="575"/>
      <c r="EBL78" s="575"/>
      <c r="EBM78" s="575"/>
      <c r="EBN78" s="575"/>
      <c r="EBO78" s="575"/>
      <c r="EBP78" s="576"/>
      <c r="EBQ78" s="577"/>
      <c r="EBR78" s="243"/>
      <c r="EBS78" s="574"/>
      <c r="EBT78" s="578"/>
      <c r="EBU78" s="556"/>
      <c r="EBV78" s="556"/>
      <c r="EBW78" s="556"/>
      <c r="EBX78" s="556"/>
      <c r="EBY78" s="556"/>
      <c r="EBZ78" s="556"/>
      <c r="ECA78" s="556"/>
      <c r="ECB78" s="556"/>
      <c r="ECC78" s="556"/>
      <c r="ECD78" s="579"/>
      <c r="ECE78" s="243"/>
      <c r="ECF78" s="1574"/>
      <c r="ECG78" s="1575"/>
      <c r="ECH78" s="1595"/>
      <c r="ECI78" s="1596"/>
      <c r="ECJ78" s="1596"/>
      <c r="ECK78" s="1596"/>
      <c r="ECL78" s="1596"/>
      <c r="ECM78" s="1596"/>
      <c r="ECN78" s="1054"/>
      <c r="ECO78" s="951"/>
      <c r="ECP78" s="969"/>
      <c r="ECQ78" s="1009"/>
      <c r="ECR78" s="967"/>
      <c r="ECS78" s="943"/>
      <c r="ECT78" s="944"/>
      <c r="ECU78" s="1131"/>
      <c r="ECV78" s="1131"/>
      <c r="ECW78" s="1131"/>
      <c r="ECX78" s="1131"/>
      <c r="ECY78" s="1131"/>
      <c r="ECZ78" s="1131"/>
      <c r="EDA78" s="1131"/>
      <c r="EDB78" s="1131"/>
      <c r="EDC78" s="1131"/>
      <c r="EDD78" s="946"/>
      <c r="EDE78" s="947"/>
      <c r="EDF78" s="574"/>
      <c r="EDG78" s="576"/>
      <c r="EDH78" s="597"/>
      <c r="EDI78" s="575"/>
      <c r="EDJ78" s="575"/>
      <c r="EDK78" s="575"/>
      <c r="EDL78" s="575"/>
      <c r="EDM78" s="575"/>
      <c r="EDN78" s="575"/>
      <c r="EDO78" s="575"/>
      <c r="EDP78" s="576"/>
      <c r="EDQ78" s="577"/>
      <c r="EDR78" s="243"/>
      <c r="EDS78" s="574"/>
      <c r="EDT78" s="578"/>
      <c r="EDU78" s="556"/>
      <c r="EDV78" s="556"/>
      <c r="EDW78" s="556"/>
      <c r="EDX78" s="556"/>
      <c r="EDY78" s="556"/>
      <c r="EDZ78" s="556"/>
      <c r="EEA78" s="556"/>
      <c r="EEB78" s="556"/>
      <c r="EEC78" s="556"/>
      <c r="EED78" s="579"/>
      <c r="EEE78" s="243"/>
      <c r="EEF78" s="574"/>
      <c r="EEG78" s="576"/>
      <c r="EEH78" s="597"/>
      <c r="EEI78" s="575"/>
      <c r="EEJ78" s="575"/>
      <c r="EEK78" s="575"/>
      <c r="EEL78" s="575"/>
      <c r="EEM78" s="575"/>
      <c r="EEN78" s="575"/>
      <c r="EEO78" s="575"/>
      <c r="EEP78" s="576"/>
      <c r="EEQ78" s="577"/>
      <c r="EER78" s="243"/>
      <c r="EES78" s="265"/>
      <c r="EET78" s="265"/>
      <c r="EEU78" s="265"/>
      <c r="EEV78" s="265"/>
      <c r="EEW78" s="265"/>
      <c r="EEX78" s="265"/>
      <c r="EEY78" s="265"/>
      <c r="EEZ78" s="265"/>
      <c r="EFA78" s="265"/>
      <c r="EFB78" s="265"/>
      <c r="EFC78" s="265"/>
      <c r="EFD78" s="265"/>
      <c r="EFE78" s="265"/>
      <c r="EFF78" s="265"/>
      <c r="EFG78" s="265"/>
      <c r="EFH78" s="265"/>
      <c r="EFI78" s="265"/>
      <c r="EFJ78" s="265"/>
      <c r="EFK78" s="265"/>
      <c r="EFL78" s="265"/>
      <c r="EFM78" s="265"/>
      <c r="EFN78" s="265"/>
      <c r="EFO78" s="265"/>
      <c r="EFP78" s="265"/>
      <c r="EFQ78" s="265"/>
      <c r="EFR78" s="265"/>
      <c r="EFS78" s="265"/>
      <c r="EFT78" s="265"/>
      <c r="EFU78" s="265"/>
      <c r="EFV78" s="265"/>
      <c r="EFW78" s="265"/>
      <c r="EFX78" s="265"/>
      <c r="EFY78" s="265"/>
      <c r="EFZ78" s="265"/>
      <c r="EGA78" s="265"/>
      <c r="EGB78" s="265"/>
      <c r="EGC78" s="265"/>
      <c r="EGD78" s="265"/>
      <c r="EGE78" s="265"/>
      <c r="EGF78" s="265"/>
      <c r="EGG78" s="265"/>
      <c r="EGH78" s="265"/>
      <c r="EGI78" s="265"/>
      <c r="EGJ78" s="265"/>
      <c r="EGK78" s="265"/>
      <c r="EGL78" s="265"/>
      <c r="EGM78" s="265"/>
      <c r="EGN78" s="265"/>
      <c r="EGO78" s="265"/>
      <c r="EGP78" s="265"/>
      <c r="EGQ78" s="265"/>
      <c r="EHH78" s="235"/>
      <c r="EHI78" s="235"/>
      <c r="EHJ78" s="235"/>
      <c r="EHK78" s="235"/>
      <c r="EHL78" s="235"/>
      <c r="EHM78" s="235"/>
      <c r="EHN78" s="235"/>
      <c r="EHO78" s="235"/>
      <c r="EHP78" s="235"/>
      <c r="EHQ78" s="235"/>
      <c r="EHR78" s="235"/>
      <c r="EHS78" s="235"/>
      <c r="EHT78" s="235"/>
      <c r="EHU78" s="235"/>
      <c r="EHV78" s="235"/>
      <c r="EHW78" s="235"/>
      <c r="EHX78" s="1574"/>
      <c r="EHY78" s="1575"/>
      <c r="EHZ78" s="1595"/>
      <c r="EIA78" s="1596"/>
      <c r="EIB78" s="1596"/>
      <c r="EIC78" s="1596"/>
      <c r="EID78" s="1596"/>
      <c r="EIE78" s="1596"/>
      <c r="EIF78" s="1054"/>
      <c r="EIG78" s="951"/>
      <c r="EIH78" s="969"/>
      <c r="EII78" s="1009"/>
      <c r="EIJ78" s="967"/>
      <c r="EIK78" s="943"/>
      <c r="EIL78" s="944"/>
      <c r="EIM78" s="1131"/>
      <c r="EIN78" s="1131"/>
      <c r="EIO78" s="1131"/>
      <c r="EIP78" s="1131"/>
      <c r="EIQ78" s="1131"/>
      <c r="EIR78" s="1131"/>
      <c r="EIS78" s="1131"/>
      <c r="EIT78" s="1131"/>
      <c r="EIU78" s="1131"/>
      <c r="EIV78" s="946"/>
      <c r="EIW78" s="947"/>
      <c r="EIX78" s="574"/>
      <c r="EIY78" s="576"/>
      <c r="EIZ78" s="597"/>
      <c r="EJA78" s="575"/>
      <c r="EJB78" s="575"/>
      <c r="EJC78" s="575"/>
      <c r="EJD78" s="575"/>
      <c r="EJE78" s="575"/>
      <c r="EJF78" s="575"/>
      <c r="EJG78" s="575"/>
      <c r="EJH78" s="576"/>
      <c r="EJI78" s="577"/>
      <c r="EJJ78" s="243"/>
      <c r="EJK78" s="574"/>
      <c r="EJL78" s="578"/>
      <c r="EJM78" s="556"/>
      <c r="EJN78" s="556"/>
      <c r="EJO78" s="556"/>
      <c r="EJP78" s="556"/>
      <c r="EJQ78" s="556"/>
      <c r="EJR78" s="556"/>
      <c r="EJS78" s="556"/>
      <c r="EJT78" s="556"/>
      <c r="EJU78" s="556"/>
      <c r="EJV78" s="579"/>
      <c r="EJW78" s="243"/>
      <c r="EJX78" s="574"/>
      <c r="EJY78" s="576"/>
      <c r="EJZ78" s="597"/>
      <c r="EKA78" s="575"/>
      <c r="EKB78" s="575"/>
      <c r="EKC78" s="575"/>
      <c r="EKD78" s="575"/>
      <c r="EKE78" s="575"/>
      <c r="EKF78" s="575"/>
      <c r="EKG78" s="575"/>
      <c r="EKH78" s="576"/>
      <c r="EKI78" s="577"/>
      <c r="EKJ78" s="243"/>
      <c r="ELA78" s="244"/>
      <c r="ELB78" s="244"/>
      <c r="EMM78" s="574"/>
      <c r="EMN78" s="576"/>
      <c r="EMO78" s="597"/>
      <c r="EMP78" s="575"/>
      <c r="EMQ78" s="575"/>
      <c r="EMR78" s="575"/>
      <c r="EMS78" s="575"/>
      <c r="EMT78" s="575"/>
      <c r="EMU78" s="575"/>
      <c r="EMV78" s="575"/>
      <c r="EMW78" s="576"/>
      <c r="EMX78" s="577"/>
      <c r="EMY78" s="243"/>
      <c r="EMZ78" s="574"/>
      <c r="ENA78" s="578"/>
      <c r="ENB78" s="556"/>
      <c r="ENC78" s="556"/>
      <c r="END78" s="556"/>
      <c r="ENE78" s="556"/>
      <c r="ENF78" s="556"/>
      <c r="ENG78" s="1038"/>
      <c r="ENH78" s="1038"/>
      <c r="ENI78" s="1038"/>
      <c r="ENJ78" s="1038"/>
      <c r="ENK78" s="1039"/>
      <c r="ENL78" s="1040"/>
      <c r="ENM78" s="1574"/>
      <c r="ENN78" s="1575"/>
      <c r="ENO78" s="1595"/>
      <c r="ENP78" s="1596"/>
      <c r="ENQ78" s="1596"/>
      <c r="ENR78" s="1596"/>
      <c r="ENS78" s="1596"/>
      <c r="ENT78" s="1596"/>
      <c r="ENU78" s="1054"/>
      <c r="ENV78" s="951"/>
      <c r="ENW78" s="969"/>
      <c r="ENX78" s="1009"/>
      <c r="ENY78" s="967"/>
      <c r="ENZ78" s="943"/>
      <c r="EOA78" s="944"/>
      <c r="EOB78" s="1131"/>
      <c r="EOC78" s="1131"/>
      <c r="EOD78" s="1131"/>
      <c r="EOE78" s="1131"/>
      <c r="EOF78" s="1131"/>
      <c r="EOG78" s="1131"/>
      <c r="EOH78" s="1131"/>
      <c r="EOI78" s="1131"/>
      <c r="EOJ78" s="1131"/>
      <c r="EOK78" s="946"/>
      <c r="EOL78" s="947"/>
      <c r="EOM78" s="265"/>
      <c r="EON78" s="265"/>
      <c r="EOO78" s="244"/>
      <c r="EOP78" s="244"/>
      <c r="EOQ78" s="244"/>
      <c r="EOR78" s="244"/>
      <c r="EOS78" s="244"/>
      <c r="EOT78" s="244"/>
      <c r="EOU78" s="244"/>
      <c r="EOV78" s="244"/>
      <c r="EOX78" s="792"/>
      <c r="EOY78" s="792"/>
      <c r="EOZ78" s="792"/>
      <c r="EPA78" s="792"/>
      <c r="EPB78" s="792"/>
      <c r="EPC78" s="792"/>
      <c r="EPD78" s="792"/>
      <c r="EPE78" s="792"/>
      <c r="EPF78" s="792"/>
      <c r="EPG78" s="792"/>
      <c r="EPH78" s="792"/>
      <c r="EPI78" s="792"/>
      <c r="EPJ78" s="792"/>
      <c r="EPK78" s="792"/>
      <c r="EPL78" s="792"/>
      <c r="EPM78" s="792"/>
      <c r="EPN78" s="792"/>
      <c r="EPS78" s="265"/>
      <c r="EPT78" s="265"/>
      <c r="EQE78" s="1574"/>
      <c r="EQF78" s="1575"/>
      <c r="EQG78" s="1595"/>
      <c r="EQH78" s="1596"/>
      <c r="EQI78" s="1596"/>
      <c r="EQJ78" s="1596"/>
      <c r="EQK78" s="1596"/>
      <c r="EQL78" s="1596"/>
      <c r="EQM78" s="1054"/>
      <c r="EQN78" s="951"/>
      <c r="EQO78" s="969"/>
      <c r="EQP78" s="1009"/>
      <c r="EQQ78" s="967"/>
      <c r="EQR78" s="943"/>
      <c r="EQS78" s="944"/>
      <c r="EQT78" s="1131"/>
      <c r="EQU78" s="1131"/>
      <c r="EQV78" s="1131"/>
      <c r="EQW78" s="1131"/>
      <c r="EQX78" s="1131"/>
      <c r="EQY78" s="1131"/>
      <c r="EQZ78" s="1131"/>
      <c r="ERA78" s="1131"/>
      <c r="ERB78" s="1131"/>
      <c r="ERC78" s="946"/>
      <c r="ERD78" s="947"/>
      <c r="ERE78" s="265"/>
      <c r="ERF78" s="265"/>
      <c r="ERU78" s="247"/>
      <c r="ERV78" s="1664"/>
      <c r="ERW78" s="1664"/>
      <c r="ERX78" s="249"/>
      <c r="ETA78" s="1518"/>
      <c r="ETB78" s="1518"/>
      <c r="ETC78" s="1518"/>
      <c r="ETD78" s="1518"/>
      <c r="ETE78" s="1518"/>
      <c r="ETF78" s="1518"/>
    </row>
    <row r="79" spans="1:3906" s="241" customFormat="1" ht="15" customHeight="1">
      <c r="B79" s="1518"/>
      <c r="C79" s="1518"/>
      <c r="D79" s="1518"/>
      <c r="E79" s="1518"/>
      <c r="F79" s="1518"/>
      <c r="G79" s="1518"/>
      <c r="J79" s="1310"/>
      <c r="K79" s="1310"/>
      <c r="L79" s="1310"/>
      <c r="M79" s="1310"/>
      <c r="N79" s="1310"/>
      <c r="O79" s="1310"/>
      <c r="P79" s="1310"/>
      <c r="Q79" s="1310"/>
      <c r="R79" s="1310"/>
      <c r="S79" s="1310"/>
      <c r="T79" s="1310"/>
      <c r="U79" s="1310"/>
      <c r="V79" s="1310"/>
      <c r="W79" s="1310"/>
      <c r="X79" s="1310"/>
      <c r="Y79" s="1310"/>
      <c r="Z79" s="1310"/>
      <c r="AA79" s="1310"/>
      <c r="AD79" s="1664"/>
      <c r="AE79" s="1664"/>
      <c r="AF79" s="816"/>
      <c r="BA79" s="1574"/>
      <c r="BB79" s="1575"/>
      <c r="BC79" s="1595"/>
      <c r="BD79" s="1596"/>
      <c r="BE79" s="1596"/>
      <c r="BF79" s="1596"/>
      <c r="BG79" s="1596"/>
      <c r="BH79" s="1596"/>
      <c r="BI79" s="1054"/>
      <c r="BJ79" s="951"/>
      <c r="BK79" s="969"/>
      <c r="BL79" s="1010"/>
      <c r="BM79" s="968"/>
      <c r="BN79" s="943"/>
      <c r="BO79" s="944"/>
      <c r="BP79" s="945"/>
      <c r="BQ79" s="945"/>
      <c r="BR79" s="945"/>
      <c r="BS79" s="945"/>
      <c r="BT79" s="945"/>
      <c r="BU79" s="945"/>
      <c r="BV79" s="945"/>
      <c r="BW79" s="945"/>
      <c r="BX79" s="945"/>
      <c r="BY79" s="946"/>
      <c r="BZ79" s="947"/>
      <c r="CA79" s="265"/>
      <c r="CB79" s="265"/>
      <c r="CM79" s="1574"/>
      <c r="CN79" s="1575"/>
      <c r="CO79" s="1595"/>
      <c r="CP79" s="1596"/>
      <c r="CQ79" s="1596"/>
      <c r="CR79" s="1596"/>
      <c r="CS79" s="1596"/>
      <c r="CT79" s="1596"/>
      <c r="CU79" s="1054"/>
      <c r="CV79" s="951"/>
      <c r="CW79" s="969"/>
      <c r="CX79" s="1010"/>
      <c r="CY79" s="968"/>
      <c r="CZ79" s="943"/>
      <c r="DA79" s="944"/>
      <c r="DB79" s="945"/>
      <c r="DC79" s="945"/>
      <c r="DD79" s="945"/>
      <c r="DE79" s="945"/>
      <c r="DF79" s="945"/>
      <c r="DG79" s="945"/>
      <c r="DH79" s="945"/>
      <c r="DI79" s="945"/>
      <c r="DJ79" s="945"/>
      <c r="DK79" s="946"/>
      <c r="DL79" s="947"/>
      <c r="DM79" s="265"/>
      <c r="DN79" s="265"/>
      <c r="EO79" s="1574"/>
      <c r="EP79" s="1575"/>
      <c r="EQ79" s="1595"/>
      <c r="ER79" s="1596"/>
      <c r="ES79" s="1596"/>
      <c r="ET79" s="1596"/>
      <c r="EU79" s="1596"/>
      <c r="EV79" s="1596"/>
      <c r="EW79" s="1054"/>
      <c r="EX79" s="951"/>
      <c r="EY79" s="969"/>
      <c r="EZ79" s="1010"/>
      <c r="FA79" s="968"/>
      <c r="FB79" s="943"/>
      <c r="FC79" s="944"/>
      <c r="FD79" s="1131"/>
      <c r="FE79" s="1131"/>
      <c r="FF79" s="1131"/>
      <c r="FG79" s="1131"/>
      <c r="FH79" s="1131"/>
      <c r="FI79" s="1131"/>
      <c r="FJ79" s="1131"/>
      <c r="FK79" s="1131"/>
      <c r="FL79" s="1131"/>
      <c r="FM79" s="946"/>
      <c r="FN79" s="947"/>
      <c r="FO79" s="265"/>
      <c r="FP79" s="265"/>
      <c r="GQ79" s="1574"/>
      <c r="GR79" s="1575"/>
      <c r="GS79" s="1595"/>
      <c r="GT79" s="1596"/>
      <c r="GU79" s="1596"/>
      <c r="GV79" s="1596"/>
      <c r="GW79" s="1596"/>
      <c r="GX79" s="1596"/>
      <c r="GY79" s="1054"/>
      <c r="GZ79" s="951"/>
      <c r="HA79" s="969"/>
      <c r="HB79" s="1010"/>
      <c r="HC79" s="968"/>
      <c r="HD79" s="943"/>
      <c r="HE79" s="944"/>
      <c r="HF79" s="1131"/>
      <c r="HG79" s="1131"/>
      <c r="HH79" s="1131"/>
      <c r="HI79" s="1131"/>
      <c r="HJ79" s="1131"/>
      <c r="HK79" s="1131"/>
      <c r="HL79" s="1131"/>
      <c r="HM79" s="1131"/>
      <c r="HN79" s="1131"/>
      <c r="HO79" s="946"/>
      <c r="HP79" s="947"/>
      <c r="HQ79" s="265"/>
      <c r="HR79" s="265"/>
      <c r="IS79" s="1574"/>
      <c r="IT79" s="1575"/>
      <c r="IU79" s="1595"/>
      <c r="IV79" s="1596"/>
      <c r="IW79" s="1596"/>
      <c r="IX79" s="1596"/>
      <c r="IY79" s="1596"/>
      <c r="IZ79" s="1596"/>
      <c r="JA79" s="1054"/>
      <c r="JB79" s="951"/>
      <c r="JC79" s="969"/>
      <c r="JD79" s="1010"/>
      <c r="JE79" s="968"/>
      <c r="JF79" s="943"/>
      <c r="JG79" s="944"/>
      <c r="JH79" s="1131"/>
      <c r="JI79" s="1131"/>
      <c r="JJ79" s="1131"/>
      <c r="JK79" s="1131"/>
      <c r="JL79" s="1131"/>
      <c r="JM79" s="1131"/>
      <c r="JN79" s="1131"/>
      <c r="JO79" s="1131"/>
      <c r="JP79" s="1131"/>
      <c r="JQ79" s="946"/>
      <c r="JR79" s="947"/>
      <c r="JS79" s="265"/>
      <c r="JT79" s="265"/>
      <c r="KU79" s="1574"/>
      <c r="KV79" s="1575"/>
      <c r="KW79" s="1595"/>
      <c r="KX79" s="1596"/>
      <c r="KY79" s="1596"/>
      <c r="KZ79" s="1596"/>
      <c r="LA79" s="1596"/>
      <c r="LB79" s="1596"/>
      <c r="LC79" s="1054"/>
      <c r="LD79" s="951"/>
      <c r="LE79" s="969"/>
      <c r="LF79" s="1010"/>
      <c r="LG79" s="968"/>
      <c r="LH79" s="943"/>
      <c r="LI79" s="944"/>
      <c r="LJ79" s="1131"/>
      <c r="LK79" s="1131"/>
      <c r="LL79" s="1131"/>
      <c r="LM79" s="1131"/>
      <c r="LN79" s="1131"/>
      <c r="LO79" s="1131"/>
      <c r="LP79" s="1131"/>
      <c r="LQ79" s="1131"/>
      <c r="LR79" s="1131"/>
      <c r="LS79" s="946"/>
      <c r="LT79" s="947"/>
      <c r="LU79" s="265"/>
      <c r="LV79" s="265"/>
      <c r="MW79" s="1574"/>
      <c r="MX79" s="1575"/>
      <c r="MY79" s="1595"/>
      <c r="MZ79" s="1596"/>
      <c r="NA79" s="1596"/>
      <c r="NB79" s="1596"/>
      <c r="NC79" s="1596"/>
      <c r="ND79" s="1596"/>
      <c r="NE79" s="1054"/>
      <c r="NF79" s="951"/>
      <c r="NG79" s="969"/>
      <c r="NH79" s="1010"/>
      <c r="NI79" s="968"/>
      <c r="NJ79" s="943"/>
      <c r="NK79" s="944"/>
      <c r="NL79" s="1131"/>
      <c r="NM79" s="1131"/>
      <c r="NN79" s="1131"/>
      <c r="NO79" s="1131"/>
      <c r="NP79" s="1131"/>
      <c r="NQ79" s="1131"/>
      <c r="NR79" s="1131"/>
      <c r="NS79" s="1131"/>
      <c r="NT79" s="1131"/>
      <c r="NU79" s="946"/>
      <c r="NV79" s="947"/>
      <c r="NW79" s="265"/>
      <c r="NX79" s="265"/>
      <c r="OI79" s="1574"/>
      <c r="OJ79" s="1575"/>
      <c r="OK79" s="1660"/>
      <c r="OL79" s="1661"/>
      <c r="OM79" s="1661"/>
      <c r="ON79" s="1661"/>
      <c r="OO79" s="1661"/>
      <c r="OP79" s="1661"/>
      <c r="OQ79" s="1054"/>
      <c r="OR79" s="951"/>
      <c r="OS79" s="969"/>
      <c r="OT79" s="1010"/>
      <c r="OU79" s="968"/>
      <c r="OV79" s="943"/>
      <c r="OW79" s="944"/>
      <c r="OX79" s="1131"/>
      <c r="OY79" s="1131"/>
      <c r="OZ79" s="1131"/>
      <c r="PA79" s="1131"/>
      <c r="PB79" s="945"/>
      <c r="PC79" s="945"/>
      <c r="PD79" s="945"/>
      <c r="PE79" s="945"/>
      <c r="PF79" s="945"/>
      <c r="PG79" s="946"/>
      <c r="PH79" s="947"/>
      <c r="PI79" s="265"/>
      <c r="PJ79" s="265"/>
      <c r="PU79" s="1574"/>
      <c r="PV79" s="1575"/>
      <c r="PW79" s="1595"/>
      <c r="PX79" s="1596"/>
      <c r="PY79" s="1596"/>
      <c r="PZ79" s="1596"/>
      <c r="QA79" s="1596"/>
      <c r="QB79" s="1596"/>
      <c r="QC79" s="1054"/>
      <c r="QD79" s="951"/>
      <c r="QE79" s="969"/>
      <c r="QF79" s="1010"/>
      <c r="QG79" s="968"/>
      <c r="QH79" s="943"/>
      <c r="QI79" s="944"/>
      <c r="QJ79" s="1131"/>
      <c r="QK79" s="1131"/>
      <c r="QL79" s="1131"/>
      <c r="QM79" s="1131"/>
      <c r="QN79" s="1131"/>
      <c r="QO79" s="1131"/>
      <c r="QP79" s="1131"/>
      <c r="QQ79" s="1131"/>
      <c r="QR79" s="1131"/>
      <c r="QS79" s="946"/>
      <c r="QT79" s="947"/>
      <c r="QU79" s="265"/>
      <c r="QV79" s="265"/>
      <c r="RW79" s="1574"/>
      <c r="RX79" s="1575"/>
      <c r="RY79" s="1595"/>
      <c r="RZ79" s="1596"/>
      <c r="SA79" s="1596"/>
      <c r="SB79" s="1596"/>
      <c r="SC79" s="1596"/>
      <c r="SD79" s="1596"/>
      <c r="SE79" s="1054"/>
      <c r="SF79" s="951"/>
      <c r="SG79" s="969"/>
      <c r="SH79" s="1010"/>
      <c r="SI79" s="968"/>
      <c r="SJ79" s="943"/>
      <c r="SK79" s="944"/>
      <c r="SL79" s="1131"/>
      <c r="SM79" s="1131"/>
      <c r="SN79" s="1131"/>
      <c r="SO79" s="1131"/>
      <c r="SP79" s="1131"/>
      <c r="SQ79" s="1131"/>
      <c r="SR79" s="1131"/>
      <c r="SS79" s="1131"/>
      <c r="ST79" s="1131"/>
      <c r="SU79" s="946"/>
      <c r="SV79" s="947"/>
      <c r="SW79" s="265"/>
      <c r="SX79" s="265"/>
      <c r="TY79" s="1574"/>
      <c r="TZ79" s="1575"/>
      <c r="UA79" s="1595"/>
      <c r="UB79" s="1596"/>
      <c r="UC79" s="1596"/>
      <c r="UD79" s="1596"/>
      <c r="UE79" s="1596"/>
      <c r="UF79" s="1596"/>
      <c r="UG79" s="1054"/>
      <c r="UH79" s="951"/>
      <c r="UI79" s="969"/>
      <c r="UJ79" s="1010"/>
      <c r="UK79" s="968"/>
      <c r="UL79" s="943"/>
      <c r="UM79" s="944"/>
      <c r="UN79" s="1131"/>
      <c r="UO79" s="1131"/>
      <c r="UP79" s="1131"/>
      <c r="UQ79" s="1131"/>
      <c r="UR79" s="1131"/>
      <c r="US79" s="1131"/>
      <c r="UT79" s="1131"/>
      <c r="UU79" s="1131"/>
      <c r="UV79" s="1131"/>
      <c r="UW79" s="946"/>
      <c r="UX79" s="947"/>
      <c r="UY79" s="265"/>
      <c r="UZ79" s="265"/>
      <c r="WA79" s="1574"/>
      <c r="WB79" s="1575"/>
      <c r="WC79" s="1595"/>
      <c r="WD79" s="1596"/>
      <c r="WE79" s="1596"/>
      <c r="WF79" s="1596"/>
      <c r="WG79" s="1596"/>
      <c r="WH79" s="1596"/>
      <c r="WI79" s="1054"/>
      <c r="WJ79" s="951"/>
      <c r="WK79" s="969"/>
      <c r="WL79" s="1010"/>
      <c r="WM79" s="968"/>
      <c r="WN79" s="943"/>
      <c r="WO79" s="944"/>
      <c r="WP79" s="1131"/>
      <c r="WQ79" s="1131"/>
      <c r="WR79" s="1131"/>
      <c r="WS79" s="1131"/>
      <c r="WT79" s="1131"/>
      <c r="WU79" s="1131"/>
      <c r="WV79" s="1131"/>
      <c r="WW79" s="1131"/>
      <c r="WX79" s="1131"/>
      <c r="WY79" s="946"/>
      <c r="WZ79" s="947"/>
      <c r="XA79" s="265"/>
      <c r="XB79" s="265"/>
      <c r="YC79" s="1574"/>
      <c r="YD79" s="1575"/>
      <c r="YE79" s="1595"/>
      <c r="YF79" s="1596"/>
      <c r="YG79" s="1596"/>
      <c r="YH79" s="1596"/>
      <c r="YI79" s="1596"/>
      <c r="YJ79" s="1596"/>
      <c r="YK79" s="1054"/>
      <c r="YL79" s="951"/>
      <c r="YM79" s="969"/>
      <c r="YN79" s="1010"/>
      <c r="YO79" s="968"/>
      <c r="YP79" s="943"/>
      <c r="YQ79" s="944"/>
      <c r="YR79" s="1131"/>
      <c r="YS79" s="1131"/>
      <c r="YT79" s="1131"/>
      <c r="YU79" s="1131"/>
      <c r="YV79" s="1131"/>
      <c r="YW79" s="1131"/>
      <c r="YX79" s="1131"/>
      <c r="YY79" s="1131"/>
      <c r="YZ79" s="1131"/>
      <c r="ZA79" s="946"/>
      <c r="ZB79" s="947"/>
      <c r="ZC79" s="265"/>
      <c r="ZD79" s="265"/>
      <c r="AAE79" s="1574"/>
      <c r="AAF79" s="1575"/>
      <c r="AAG79" s="1595"/>
      <c r="AAH79" s="1596"/>
      <c r="AAI79" s="1596"/>
      <c r="AAJ79" s="1596"/>
      <c r="AAK79" s="1596"/>
      <c r="AAL79" s="1596"/>
      <c r="AAM79" s="1054"/>
      <c r="AAN79" s="951"/>
      <c r="AAO79" s="969"/>
      <c r="AAP79" s="1010"/>
      <c r="AAQ79" s="968"/>
      <c r="AAR79" s="943"/>
      <c r="AAS79" s="944"/>
      <c r="AAT79" s="1131"/>
      <c r="AAU79" s="1131"/>
      <c r="AAV79" s="1131"/>
      <c r="AAW79" s="1131"/>
      <c r="AAX79" s="1131"/>
      <c r="AAY79" s="1131"/>
      <c r="AAZ79" s="1131"/>
      <c r="ABA79" s="1131"/>
      <c r="ABB79" s="1131"/>
      <c r="ABC79" s="946"/>
      <c r="ABD79" s="947"/>
      <c r="ABE79" s="265"/>
      <c r="ABF79" s="265"/>
      <c r="ACG79" s="1574"/>
      <c r="ACH79" s="1575"/>
      <c r="ACI79" s="1595"/>
      <c r="ACJ79" s="1596"/>
      <c r="ACK79" s="1596"/>
      <c r="ACL79" s="1596"/>
      <c r="ACM79" s="1596"/>
      <c r="ACN79" s="1596"/>
      <c r="ACO79" s="1054"/>
      <c r="ACP79" s="951"/>
      <c r="ACQ79" s="969"/>
      <c r="ACR79" s="1010"/>
      <c r="ACS79" s="968"/>
      <c r="ACT79" s="943"/>
      <c r="ACU79" s="944"/>
      <c r="ACV79" s="1131"/>
      <c r="ACW79" s="1131"/>
      <c r="ACX79" s="1131"/>
      <c r="ACY79" s="1131"/>
      <c r="ACZ79" s="1131"/>
      <c r="ADA79" s="1131"/>
      <c r="ADB79" s="1131"/>
      <c r="ADC79" s="1131"/>
      <c r="ADD79" s="1131"/>
      <c r="ADE79" s="946"/>
      <c r="ADF79" s="947"/>
      <c r="ADG79" s="265"/>
      <c r="ADH79" s="265"/>
      <c r="AEI79" s="1574"/>
      <c r="AEJ79" s="1575"/>
      <c r="AEK79" s="1595"/>
      <c r="AEL79" s="1596"/>
      <c r="AEM79" s="1596"/>
      <c r="AEN79" s="1596"/>
      <c r="AEO79" s="1596"/>
      <c r="AEP79" s="1596"/>
      <c r="AEQ79" s="1054"/>
      <c r="AER79" s="951"/>
      <c r="AES79" s="969"/>
      <c r="AET79" s="1010"/>
      <c r="AEU79" s="968"/>
      <c r="AEV79" s="943"/>
      <c r="AEW79" s="944"/>
      <c r="AEX79" s="1131"/>
      <c r="AEY79" s="1131"/>
      <c r="AEZ79" s="1131"/>
      <c r="AFA79" s="1131"/>
      <c r="AFB79" s="1131"/>
      <c r="AFC79" s="1131"/>
      <c r="AFD79" s="1131"/>
      <c r="AFE79" s="1131"/>
      <c r="AFF79" s="1131"/>
      <c r="AFG79" s="946"/>
      <c r="AFH79" s="947"/>
      <c r="AFI79" s="265"/>
      <c r="AFJ79" s="265"/>
      <c r="AGK79" s="1574"/>
      <c r="AGL79" s="1575"/>
      <c r="AGM79" s="1595"/>
      <c r="AGN79" s="1596"/>
      <c r="AGO79" s="1596"/>
      <c r="AGP79" s="1596"/>
      <c r="AGQ79" s="1596"/>
      <c r="AGR79" s="1596"/>
      <c r="AGS79" s="1054"/>
      <c r="AGT79" s="951"/>
      <c r="AGU79" s="969"/>
      <c r="AGV79" s="1010"/>
      <c r="AGW79" s="968"/>
      <c r="AGX79" s="943"/>
      <c r="AGY79" s="944"/>
      <c r="AGZ79" s="1131"/>
      <c r="AHA79" s="1131"/>
      <c r="AHB79" s="1131"/>
      <c r="AHC79" s="1131"/>
      <c r="AHD79" s="1131"/>
      <c r="AHE79" s="1131"/>
      <c r="AHF79" s="1131"/>
      <c r="AHG79" s="1131"/>
      <c r="AHH79" s="1131"/>
      <c r="AHI79" s="946"/>
      <c r="AHJ79" s="947"/>
      <c r="AHK79" s="265"/>
      <c r="AHL79" s="265"/>
      <c r="AIM79" s="1574"/>
      <c r="AIN79" s="1575"/>
      <c r="AIO79" s="1595"/>
      <c r="AIP79" s="1596"/>
      <c r="AIQ79" s="1596"/>
      <c r="AIR79" s="1596"/>
      <c r="AIS79" s="1596"/>
      <c r="AIT79" s="1596"/>
      <c r="AIU79" s="1054"/>
      <c r="AIV79" s="951"/>
      <c r="AIW79" s="969"/>
      <c r="AIX79" s="1010"/>
      <c r="AIY79" s="968"/>
      <c r="AIZ79" s="943"/>
      <c r="AJA79" s="944"/>
      <c r="AJB79" s="1131"/>
      <c r="AJC79" s="1131"/>
      <c r="AJD79" s="1131"/>
      <c r="AJE79" s="1131"/>
      <c r="AJF79" s="1131"/>
      <c r="AJG79" s="1131"/>
      <c r="AJH79" s="1131"/>
      <c r="AJI79" s="1131"/>
      <c r="AJJ79" s="1131"/>
      <c r="AJK79" s="946"/>
      <c r="AJL79" s="947"/>
      <c r="AJM79" s="265"/>
      <c r="AJN79" s="265"/>
      <c r="AKO79" s="1574"/>
      <c r="AKP79" s="1575"/>
      <c r="AKQ79" s="1595"/>
      <c r="AKR79" s="1596"/>
      <c r="AKS79" s="1596"/>
      <c r="AKT79" s="1596"/>
      <c r="AKU79" s="1596"/>
      <c r="AKV79" s="1596"/>
      <c r="AKW79" s="1054"/>
      <c r="AKX79" s="951"/>
      <c r="AKY79" s="969"/>
      <c r="AKZ79" s="1010"/>
      <c r="ALA79" s="968"/>
      <c r="ALB79" s="943"/>
      <c r="ALC79" s="944"/>
      <c r="ALD79" s="1131"/>
      <c r="ALE79" s="1131"/>
      <c r="ALF79" s="1131"/>
      <c r="ALG79" s="1131"/>
      <c r="ALH79" s="1131"/>
      <c r="ALI79" s="1131"/>
      <c r="ALJ79" s="1131"/>
      <c r="ALK79" s="1131"/>
      <c r="ALL79" s="1131"/>
      <c r="ALM79" s="946"/>
      <c r="ALN79" s="947"/>
      <c r="ALO79" s="265"/>
      <c r="ALP79" s="265"/>
      <c r="AMQ79" s="1574"/>
      <c r="AMR79" s="1575"/>
      <c r="AMS79" s="1595"/>
      <c r="AMT79" s="1596"/>
      <c r="AMU79" s="1596"/>
      <c r="AMV79" s="1596"/>
      <c r="AMW79" s="1596"/>
      <c r="AMX79" s="1596"/>
      <c r="AMY79" s="1054"/>
      <c r="AMZ79" s="951"/>
      <c r="ANA79" s="969"/>
      <c r="ANB79" s="1010"/>
      <c r="ANC79" s="968"/>
      <c r="AND79" s="943"/>
      <c r="ANE79" s="944"/>
      <c r="ANF79" s="1131"/>
      <c r="ANG79" s="1131"/>
      <c r="ANH79" s="1131"/>
      <c r="ANI79" s="1131"/>
      <c r="ANJ79" s="1131"/>
      <c r="ANK79" s="1131"/>
      <c r="ANL79" s="1131"/>
      <c r="ANM79" s="1131"/>
      <c r="ANN79" s="1131"/>
      <c r="ANO79" s="946"/>
      <c r="ANP79" s="947"/>
      <c r="ANQ79" s="265"/>
      <c r="ANR79" s="265"/>
      <c r="AOS79" s="1574"/>
      <c r="AOT79" s="1575"/>
      <c r="AOU79" s="1595"/>
      <c r="AOV79" s="1596"/>
      <c r="AOW79" s="1596"/>
      <c r="AOX79" s="1596"/>
      <c r="AOY79" s="1596"/>
      <c r="AOZ79" s="1596"/>
      <c r="APA79" s="1054"/>
      <c r="APB79" s="951"/>
      <c r="APC79" s="969"/>
      <c r="APD79" s="1010"/>
      <c r="APE79" s="968"/>
      <c r="APF79" s="943"/>
      <c r="APG79" s="944"/>
      <c r="APH79" s="1131"/>
      <c r="API79" s="1131"/>
      <c r="APJ79" s="1131"/>
      <c r="APK79" s="1131"/>
      <c r="APL79" s="1131"/>
      <c r="APM79" s="1131"/>
      <c r="APN79" s="1131"/>
      <c r="APO79" s="1131"/>
      <c r="APP79" s="1131"/>
      <c r="APQ79" s="946"/>
      <c r="APR79" s="947"/>
      <c r="APS79" s="265"/>
      <c r="APT79" s="265"/>
      <c r="AQU79" s="1574"/>
      <c r="AQV79" s="1575"/>
      <c r="AQW79" s="1595"/>
      <c r="AQX79" s="1596"/>
      <c r="AQY79" s="1596"/>
      <c r="AQZ79" s="1596"/>
      <c r="ARA79" s="1596"/>
      <c r="ARB79" s="1596"/>
      <c r="ARC79" s="1054"/>
      <c r="ARD79" s="951"/>
      <c r="ARE79" s="969"/>
      <c r="ARF79" s="1010"/>
      <c r="ARG79" s="968"/>
      <c r="ARH79" s="943"/>
      <c r="ARI79" s="944"/>
      <c r="ARJ79" s="1131"/>
      <c r="ARK79" s="1131"/>
      <c r="ARL79" s="1131"/>
      <c r="ARM79" s="1131"/>
      <c r="ARN79" s="1131"/>
      <c r="ARO79" s="1131"/>
      <c r="ARP79" s="1131"/>
      <c r="ARQ79" s="1131"/>
      <c r="ARR79" s="1131"/>
      <c r="ARS79" s="946"/>
      <c r="ART79" s="947"/>
      <c r="ARU79" s="265"/>
      <c r="ARV79" s="265"/>
      <c r="ASW79" s="1574"/>
      <c r="ASX79" s="1575"/>
      <c r="ASY79" s="1595"/>
      <c r="ASZ79" s="1596"/>
      <c r="ATA79" s="1596"/>
      <c r="ATB79" s="1596"/>
      <c r="ATC79" s="1596"/>
      <c r="ATD79" s="1596"/>
      <c r="ATE79" s="1054"/>
      <c r="ATF79" s="951"/>
      <c r="ATG79" s="969"/>
      <c r="ATH79" s="1010"/>
      <c r="ATI79" s="968"/>
      <c r="ATJ79" s="943"/>
      <c r="ATK79" s="944"/>
      <c r="ATL79" s="1131"/>
      <c r="ATM79" s="1131"/>
      <c r="ATN79" s="1131"/>
      <c r="ATO79" s="1131"/>
      <c r="ATP79" s="1131"/>
      <c r="ATQ79" s="1131"/>
      <c r="ATR79" s="1131"/>
      <c r="ATS79" s="1131"/>
      <c r="ATT79" s="1131"/>
      <c r="ATU79" s="946"/>
      <c r="ATV79" s="947"/>
      <c r="ATW79" s="265"/>
      <c r="ATX79" s="265"/>
      <c r="AUI79" s="1574"/>
      <c r="AUJ79" s="1575"/>
      <c r="AUK79" s="1656"/>
      <c r="AUL79" s="1657"/>
      <c r="AUM79" s="1657"/>
      <c r="AUN79" s="1657"/>
      <c r="AUO79" s="1657"/>
      <c r="AUP79" s="1657"/>
      <c r="AUQ79" s="1151"/>
      <c r="AUR79" s="1148"/>
      <c r="AUS79" s="1149"/>
      <c r="AUT79" s="979"/>
      <c r="AUU79" s="947"/>
      <c r="AUV79" s="943"/>
      <c r="AUW79" s="944"/>
      <c r="AUX79" s="945"/>
      <c r="AUY79" s="945"/>
      <c r="AUZ79" s="945"/>
      <c r="AVA79" s="945"/>
      <c r="AVB79" s="945"/>
      <c r="AVC79" s="945"/>
      <c r="AVD79" s="945"/>
      <c r="AVE79" s="945"/>
      <c r="AVF79" s="945"/>
      <c r="AVG79" s="946"/>
      <c r="AVH79" s="947"/>
      <c r="AVR79" s="515"/>
      <c r="AVS79" s="515"/>
      <c r="AVT79" s="1081"/>
      <c r="AVU79" s="515"/>
      <c r="AVV79" s="1082"/>
      <c r="AVW79" s="1083"/>
      <c r="AVX79" s="1083"/>
      <c r="AVY79" s="1083"/>
      <c r="AVZ79" s="1083"/>
      <c r="AWA79" s="1084"/>
      <c r="AWB79" s="1085"/>
      <c r="AWC79" s="1084"/>
      <c r="AWD79" s="1084"/>
      <c r="AWE79" s="1084"/>
      <c r="AWF79" s="1086"/>
      <c r="AWG79" s="1088"/>
      <c r="AWH79" s="1083"/>
      <c r="AWI79" s="1083"/>
      <c r="AWJ79" s="515"/>
      <c r="AWK79" s="515"/>
      <c r="AWL79" s="515"/>
      <c r="AWM79" s="515"/>
      <c r="AWN79" s="515"/>
      <c r="AWO79" s="515"/>
      <c r="AWP79" s="515"/>
      <c r="AWQ79" s="1089"/>
      <c r="AWR79" s="1089"/>
      <c r="AWS79" s="1089"/>
      <c r="AWT79" s="1089"/>
      <c r="AWU79" s="515"/>
      <c r="AWV79" s="515"/>
      <c r="AWW79" s="515"/>
      <c r="AWX79" s="515"/>
      <c r="AWY79" s="515"/>
      <c r="AWZ79" s="626"/>
      <c r="AXA79" s="515"/>
      <c r="AXB79" s="515"/>
      <c r="AXE79" s="265"/>
      <c r="AXF79" s="265"/>
      <c r="AXQ79" s="574"/>
      <c r="AXR79" s="576"/>
      <c r="AXS79" s="1650"/>
      <c r="AXT79" s="1650"/>
      <c r="AXU79" s="1650"/>
      <c r="AXV79" s="1650"/>
      <c r="AXW79" s="1650"/>
      <c r="AXX79" s="1650"/>
      <c r="AXY79" s="1650"/>
      <c r="AXZ79" s="1650"/>
      <c r="AYA79" s="1651"/>
      <c r="AYB79" s="577"/>
      <c r="AYC79" s="243"/>
      <c r="AYD79" s="574"/>
      <c r="AYE79" s="578"/>
      <c r="AYF79" s="1652"/>
      <c r="AYG79" s="1650"/>
      <c r="AYH79" s="1650"/>
      <c r="AYI79" s="1650"/>
      <c r="AYJ79" s="1650"/>
      <c r="AYK79" s="1650"/>
      <c r="AYL79" s="1650"/>
      <c r="AYM79" s="1650"/>
      <c r="AYN79" s="1651"/>
      <c r="AYO79" s="579"/>
      <c r="AYP79" s="243"/>
      <c r="AYQ79" s="747"/>
      <c r="AYR79" s="255"/>
      <c r="AYS79" s="255"/>
      <c r="AYU79" s="1759"/>
      <c r="AYV79" s="1664"/>
      <c r="AYW79" s="247"/>
      <c r="AYX79" s="1759"/>
      <c r="AYY79" s="1664"/>
      <c r="AYZ79" s="226"/>
      <c r="AZA79" s="226"/>
      <c r="AZB79" s="226"/>
      <c r="AZC79" s="1637"/>
      <c r="AZD79" s="1638"/>
      <c r="AZE79" s="1638"/>
      <c r="AZF79" s="782"/>
      <c r="AZK79" s="1574"/>
      <c r="AZL79" s="1575"/>
      <c r="AZM79" s="1595"/>
      <c r="AZN79" s="1596"/>
      <c r="AZO79" s="1596"/>
      <c r="AZP79" s="1596"/>
      <c r="AZQ79" s="1596"/>
      <c r="AZR79" s="1596"/>
      <c r="AZS79" s="1054"/>
      <c r="AZT79" s="951"/>
      <c r="AZU79" s="969"/>
      <c r="AZV79" s="1010"/>
      <c r="AZW79" s="968"/>
      <c r="AZX79" s="943"/>
      <c r="AZY79" s="944"/>
      <c r="AZZ79" s="1131"/>
      <c r="BAA79" s="1131"/>
      <c r="BAB79" s="1131"/>
      <c r="BAC79" s="1131"/>
      <c r="BAD79" s="1131"/>
      <c r="BAE79" s="1131"/>
      <c r="BAF79" s="1131"/>
      <c r="BAG79" s="1131"/>
      <c r="BAH79" s="1131"/>
      <c r="BAI79" s="946"/>
      <c r="BAJ79" s="947"/>
      <c r="BAK79" s="265"/>
      <c r="BAL79" s="265"/>
      <c r="BAO79" s="244"/>
      <c r="BAP79" s="244"/>
      <c r="BAQ79" s="747"/>
      <c r="BAR79" s="747"/>
      <c r="BAS79" s="244"/>
      <c r="BAT79" s="244"/>
      <c r="BBM79" s="1574"/>
      <c r="BBN79" s="1575"/>
      <c r="BBO79" s="1595"/>
      <c r="BBP79" s="1596"/>
      <c r="BBQ79" s="1596"/>
      <c r="BBR79" s="1596"/>
      <c r="BBS79" s="1596"/>
      <c r="BBT79" s="1596"/>
      <c r="BBU79" s="1054"/>
      <c r="BBV79" s="951"/>
      <c r="BBW79" s="969"/>
      <c r="BBX79" s="1010"/>
      <c r="BBY79" s="968"/>
      <c r="BBZ79" s="943"/>
      <c r="BCA79" s="944"/>
      <c r="BCB79" s="1131"/>
      <c r="BCC79" s="1131"/>
      <c r="BCD79" s="1131"/>
      <c r="BCE79" s="1131"/>
      <c r="BCF79" s="1131"/>
      <c r="BCG79" s="1131"/>
      <c r="BCH79" s="1131"/>
      <c r="BCI79" s="1131"/>
      <c r="BCJ79" s="1131"/>
      <c r="BCK79" s="946"/>
      <c r="BCL79" s="947"/>
      <c r="BCM79" s="265"/>
      <c r="BCN79" s="265"/>
      <c r="BDO79" s="1574"/>
      <c r="BDP79" s="1575"/>
      <c r="BDQ79" s="1595"/>
      <c r="BDR79" s="1596"/>
      <c r="BDS79" s="1596"/>
      <c r="BDT79" s="1596"/>
      <c r="BDU79" s="1596"/>
      <c r="BDV79" s="1596"/>
      <c r="BDW79" s="1054"/>
      <c r="BDX79" s="951"/>
      <c r="BDY79" s="969"/>
      <c r="BDZ79" s="1010"/>
      <c r="BEA79" s="968"/>
      <c r="BEB79" s="943"/>
      <c r="BEC79" s="944"/>
      <c r="BED79" s="1131"/>
      <c r="BEE79" s="1131"/>
      <c r="BEF79" s="1131"/>
      <c r="BEG79" s="1131"/>
      <c r="BEH79" s="1131"/>
      <c r="BEI79" s="1131"/>
      <c r="BEJ79" s="1131"/>
      <c r="BEK79" s="1131"/>
      <c r="BEL79" s="1131"/>
      <c r="BEM79" s="946"/>
      <c r="BEN79" s="947"/>
      <c r="BEO79" s="265"/>
      <c r="BEP79" s="265"/>
      <c r="BFQ79" s="1574"/>
      <c r="BFR79" s="1575"/>
      <c r="BFS79" s="1595"/>
      <c r="BFT79" s="1596"/>
      <c r="BFU79" s="1596"/>
      <c r="BFV79" s="1596"/>
      <c r="BFW79" s="1596"/>
      <c r="BFX79" s="1596"/>
      <c r="BFY79" s="1054"/>
      <c r="BFZ79" s="951"/>
      <c r="BGA79" s="969"/>
      <c r="BGB79" s="1010"/>
      <c r="BGC79" s="968"/>
      <c r="BGD79" s="943"/>
      <c r="BGE79" s="944"/>
      <c r="BGF79" s="1131"/>
      <c r="BGG79" s="1131"/>
      <c r="BGH79" s="1131"/>
      <c r="BGI79" s="1131"/>
      <c r="BGJ79" s="1131"/>
      <c r="BGK79" s="1131"/>
      <c r="BGL79" s="1131"/>
      <c r="BGM79" s="1131"/>
      <c r="BGN79" s="1131"/>
      <c r="BGO79" s="946"/>
      <c r="BGP79" s="947"/>
      <c r="BGQ79" s="265"/>
      <c r="BGR79" s="265"/>
      <c r="BHS79" s="1574"/>
      <c r="BHT79" s="1575"/>
      <c r="BHU79" s="1595"/>
      <c r="BHV79" s="1596"/>
      <c r="BHW79" s="1596"/>
      <c r="BHX79" s="1596"/>
      <c r="BHY79" s="1596"/>
      <c r="BHZ79" s="1596"/>
      <c r="BIA79" s="1054"/>
      <c r="BIB79" s="951"/>
      <c r="BIC79" s="969"/>
      <c r="BID79" s="1010"/>
      <c r="BIE79" s="968"/>
      <c r="BIF79" s="943"/>
      <c r="BIG79" s="944"/>
      <c r="BIH79" s="1131"/>
      <c r="BII79" s="1131"/>
      <c r="BIJ79" s="1131"/>
      <c r="BIK79" s="1131"/>
      <c r="BIL79" s="1131"/>
      <c r="BIM79" s="1131"/>
      <c r="BIN79" s="1131"/>
      <c r="BIO79" s="1131"/>
      <c r="BIP79" s="1131"/>
      <c r="BIQ79" s="946"/>
      <c r="BIR79" s="947"/>
      <c r="BIS79" s="265"/>
      <c r="BIT79" s="265"/>
      <c r="BJU79" s="1574"/>
      <c r="BJV79" s="1575"/>
      <c r="BJW79" s="1595"/>
      <c r="BJX79" s="1596"/>
      <c r="BJY79" s="1596"/>
      <c r="BJZ79" s="1596"/>
      <c r="BKA79" s="1596"/>
      <c r="BKB79" s="1596"/>
      <c r="BKC79" s="1054"/>
      <c r="BKD79" s="951"/>
      <c r="BKE79" s="969"/>
      <c r="BKF79" s="1010"/>
      <c r="BKG79" s="968"/>
      <c r="BKH79" s="943"/>
      <c r="BKI79" s="944"/>
      <c r="BKJ79" s="1131"/>
      <c r="BKK79" s="1131"/>
      <c r="BKL79" s="1131"/>
      <c r="BKM79" s="1131"/>
      <c r="BKN79" s="1131"/>
      <c r="BKO79" s="1131"/>
      <c r="BKP79" s="1131"/>
      <c r="BKQ79" s="1131"/>
      <c r="BKR79" s="1131"/>
      <c r="BKS79" s="946"/>
      <c r="BKT79" s="947"/>
      <c r="BKU79" s="265"/>
      <c r="BKV79" s="265"/>
      <c r="BLW79" s="1574"/>
      <c r="BLX79" s="1575"/>
      <c r="BLY79" s="1595"/>
      <c r="BLZ79" s="1596"/>
      <c r="BMA79" s="1596"/>
      <c r="BMB79" s="1596"/>
      <c r="BMC79" s="1596"/>
      <c r="BMD79" s="1596"/>
      <c r="BME79" s="1054"/>
      <c r="BMF79" s="951"/>
      <c r="BMG79" s="969"/>
      <c r="BMH79" s="1010"/>
      <c r="BMI79" s="968"/>
      <c r="BMJ79" s="943"/>
      <c r="BMK79" s="944"/>
      <c r="BML79" s="1131"/>
      <c r="BMM79" s="1131"/>
      <c r="BMN79" s="1131"/>
      <c r="BMO79" s="1131"/>
      <c r="BMP79" s="1131"/>
      <c r="BMQ79" s="1131"/>
      <c r="BMR79" s="1131"/>
      <c r="BMS79" s="1131"/>
      <c r="BMT79" s="1131"/>
      <c r="BMU79" s="946"/>
      <c r="BMV79" s="947"/>
      <c r="BMW79" s="265"/>
      <c r="BMX79" s="265"/>
      <c r="BNY79" s="1574"/>
      <c r="BNZ79" s="1575"/>
      <c r="BOA79" s="1595"/>
      <c r="BOB79" s="1596"/>
      <c r="BOC79" s="1596"/>
      <c r="BOD79" s="1596"/>
      <c r="BOE79" s="1596"/>
      <c r="BOF79" s="1596"/>
      <c r="BOG79" s="1054"/>
      <c r="BOH79" s="951"/>
      <c r="BOI79" s="969"/>
      <c r="BOJ79" s="1010"/>
      <c r="BOK79" s="968"/>
      <c r="BOL79" s="943"/>
      <c r="BOM79" s="944"/>
      <c r="BON79" s="1131"/>
      <c r="BOO79" s="1131"/>
      <c r="BOP79" s="1131"/>
      <c r="BOQ79" s="1131"/>
      <c r="BOR79" s="1131"/>
      <c r="BOS79" s="1131"/>
      <c r="BOT79" s="1131"/>
      <c r="BOU79" s="1131"/>
      <c r="BOV79" s="1131"/>
      <c r="BOW79" s="946"/>
      <c r="BOX79" s="947"/>
      <c r="BOY79" s="265"/>
      <c r="BOZ79" s="265"/>
      <c r="BQA79" s="1574"/>
      <c r="BQB79" s="1575"/>
      <c r="BQC79" s="1595"/>
      <c r="BQD79" s="1596"/>
      <c r="BQE79" s="1596"/>
      <c r="BQF79" s="1596"/>
      <c r="BQG79" s="1596"/>
      <c r="BQH79" s="1596"/>
      <c r="BQI79" s="1054"/>
      <c r="BQJ79" s="951"/>
      <c r="BQK79" s="969"/>
      <c r="BQL79" s="1010"/>
      <c r="BQM79" s="968"/>
      <c r="BQN79" s="943"/>
      <c r="BQO79" s="944"/>
      <c r="BQP79" s="1131"/>
      <c r="BQQ79" s="1131"/>
      <c r="BQR79" s="1131"/>
      <c r="BQS79" s="1131"/>
      <c r="BQT79" s="1131"/>
      <c r="BQU79" s="1131"/>
      <c r="BQV79" s="1131"/>
      <c r="BQW79" s="1131"/>
      <c r="BQX79" s="1131"/>
      <c r="BQY79" s="946"/>
      <c r="BQZ79" s="947"/>
      <c r="BRA79" s="265"/>
      <c r="BRB79" s="265"/>
      <c r="BSC79" s="1574"/>
      <c r="BSD79" s="1575"/>
      <c r="BSE79" s="1595"/>
      <c r="BSF79" s="1596"/>
      <c r="BSG79" s="1596"/>
      <c r="BSH79" s="1596"/>
      <c r="BSI79" s="1596"/>
      <c r="BSJ79" s="1596"/>
      <c r="BSK79" s="1054"/>
      <c r="BSL79" s="951"/>
      <c r="BSM79" s="969"/>
      <c r="BSN79" s="1010"/>
      <c r="BSO79" s="968"/>
      <c r="BSP79" s="943"/>
      <c r="BSQ79" s="944"/>
      <c r="BSR79" s="1131"/>
      <c r="BSS79" s="1131"/>
      <c r="BST79" s="1131"/>
      <c r="BSU79" s="1131"/>
      <c r="BSV79" s="1131"/>
      <c r="BSW79" s="1131"/>
      <c r="BSX79" s="1131"/>
      <c r="BSY79" s="1131"/>
      <c r="BSZ79" s="1131"/>
      <c r="BTA79" s="946"/>
      <c r="BTB79" s="947"/>
      <c r="BTC79" s="265"/>
      <c r="BTD79" s="265"/>
      <c r="BUE79" s="1574"/>
      <c r="BUF79" s="1575"/>
      <c r="BUG79" s="1595"/>
      <c r="BUH79" s="1596"/>
      <c r="BUI79" s="1596"/>
      <c r="BUJ79" s="1596"/>
      <c r="BUK79" s="1596"/>
      <c r="BUL79" s="1596"/>
      <c r="BUM79" s="1054"/>
      <c r="BUN79" s="951"/>
      <c r="BUO79" s="969"/>
      <c r="BUP79" s="1010"/>
      <c r="BUQ79" s="968"/>
      <c r="BUR79" s="943"/>
      <c r="BUS79" s="944"/>
      <c r="BUT79" s="1131"/>
      <c r="BUU79" s="1131"/>
      <c r="BUV79" s="1131"/>
      <c r="BUW79" s="1131"/>
      <c r="BUX79" s="1131"/>
      <c r="BUY79" s="1131"/>
      <c r="BUZ79" s="1131"/>
      <c r="BVA79" s="1131"/>
      <c r="BVB79" s="1131"/>
      <c r="BVC79" s="946"/>
      <c r="BVD79" s="947"/>
      <c r="BVE79" s="265"/>
      <c r="BVF79" s="265"/>
      <c r="BWG79" s="1574"/>
      <c r="BWH79" s="1575"/>
      <c r="BWI79" s="1595"/>
      <c r="BWJ79" s="1596"/>
      <c r="BWK79" s="1596"/>
      <c r="BWL79" s="1596"/>
      <c r="BWM79" s="1596"/>
      <c r="BWN79" s="1596"/>
      <c r="BWO79" s="1054"/>
      <c r="BWP79" s="951"/>
      <c r="BWQ79" s="969"/>
      <c r="BWR79" s="1010"/>
      <c r="BWS79" s="968"/>
      <c r="BWT79" s="943"/>
      <c r="BWU79" s="944"/>
      <c r="BWV79" s="1131"/>
      <c r="BWW79" s="1131"/>
      <c r="BWX79" s="1131"/>
      <c r="BWY79" s="1131"/>
      <c r="BWZ79" s="1131"/>
      <c r="BXA79" s="1131"/>
      <c r="BXB79" s="1131"/>
      <c r="BXC79" s="1131"/>
      <c r="BXD79" s="1131"/>
      <c r="BXE79" s="946"/>
      <c r="BXF79" s="947"/>
      <c r="BXG79" s="265"/>
      <c r="BXH79" s="265"/>
      <c r="BYI79" s="1574"/>
      <c r="BYJ79" s="1575"/>
      <c r="BYK79" s="1595"/>
      <c r="BYL79" s="1596"/>
      <c r="BYM79" s="1596"/>
      <c r="BYN79" s="1596"/>
      <c r="BYO79" s="1596"/>
      <c r="BYP79" s="1596"/>
      <c r="BYQ79" s="1054"/>
      <c r="BYR79" s="951"/>
      <c r="BYS79" s="969"/>
      <c r="BYT79" s="1010"/>
      <c r="BYU79" s="968"/>
      <c r="BYV79" s="943"/>
      <c r="BYW79" s="944"/>
      <c r="BYX79" s="1131"/>
      <c r="BYY79" s="1131"/>
      <c r="BYZ79" s="1131"/>
      <c r="BZA79" s="1131"/>
      <c r="BZB79" s="1131"/>
      <c r="BZC79" s="1131"/>
      <c r="BZD79" s="1131"/>
      <c r="BZE79" s="1131"/>
      <c r="BZF79" s="1131"/>
      <c r="BZG79" s="946"/>
      <c r="BZH79" s="947"/>
      <c r="BZI79" s="265"/>
      <c r="BZJ79" s="265"/>
      <c r="CAK79" s="1574"/>
      <c r="CAL79" s="1575"/>
      <c r="CAM79" s="1595"/>
      <c r="CAN79" s="1596"/>
      <c r="CAO79" s="1596"/>
      <c r="CAP79" s="1596"/>
      <c r="CAQ79" s="1596"/>
      <c r="CAR79" s="1596"/>
      <c r="CAS79" s="1054"/>
      <c r="CAT79" s="951"/>
      <c r="CAU79" s="969"/>
      <c r="CAV79" s="1010"/>
      <c r="CAW79" s="968"/>
      <c r="CAX79" s="943"/>
      <c r="CAY79" s="944"/>
      <c r="CAZ79" s="1131"/>
      <c r="CBA79" s="1131"/>
      <c r="CBB79" s="1131"/>
      <c r="CBC79" s="1131"/>
      <c r="CBD79" s="1131"/>
      <c r="CBE79" s="1131"/>
      <c r="CBF79" s="1131"/>
      <c r="CBG79" s="1131"/>
      <c r="CBH79" s="1131"/>
      <c r="CBI79" s="946"/>
      <c r="CBJ79" s="947"/>
      <c r="CBK79" s="265"/>
      <c r="CBL79" s="265"/>
      <c r="CCM79" s="1574"/>
      <c r="CCN79" s="1575"/>
      <c r="CCO79" s="1595"/>
      <c r="CCP79" s="1596"/>
      <c r="CCQ79" s="1596"/>
      <c r="CCR79" s="1596"/>
      <c r="CCS79" s="1596"/>
      <c r="CCT79" s="1596"/>
      <c r="CCU79" s="1054"/>
      <c r="CCV79" s="951"/>
      <c r="CCW79" s="969"/>
      <c r="CCX79" s="1010"/>
      <c r="CCY79" s="968"/>
      <c r="CCZ79" s="943"/>
      <c r="CDA79" s="944"/>
      <c r="CDB79" s="1131"/>
      <c r="CDC79" s="1131"/>
      <c r="CDD79" s="1131"/>
      <c r="CDE79" s="1131"/>
      <c r="CDF79" s="1131"/>
      <c r="CDG79" s="1131"/>
      <c r="CDH79" s="1131"/>
      <c r="CDI79" s="1131"/>
      <c r="CDJ79" s="1131"/>
      <c r="CDK79" s="946"/>
      <c r="CDL79" s="947"/>
      <c r="CDM79" s="265"/>
      <c r="CDN79" s="265"/>
      <c r="CEO79" s="1574"/>
      <c r="CEP79" s="1575"/>
      <c r="CEQ79" s="1595"/>
      <c r="CER79" s="1596"/>
      <c r="CES79" s="1596"/>
      <c r="CET79" s="1596"/>
      <c r="CEU79" s="1596"/>
      <c r="CEV79" s="1596"/>
      <c r="CEW79" s="1054"/>
      <c r="CEX79" s="951"/>
      <c r="CEY79" s="969"/>
      <c r="CEZ79" s="1010"/>
      <c r="CFA79" s="968"/>
      <c r="CFB79" s="943"/>
      <c r="CFC79" s="944"/>
      <c r="CFD79" s="1131"/>
      <c r="CFE79" s="1131"/>
      <c r="CFF79" s="1131"/>
      <c r="CFG79" s="1131"/>
      <c r="CFH79" s="1131"/>
      <c r="CFI79" s="1131"/>
      <c r="CFJ79" s="1131"/>
      <c r="CFK79" s="1131"/>
      <c r="CFL79" s="1131"/>
      <c r="CFM79" s="946"/>
      <c r="CFN79" s="947"/>
      <c r="CFO79" s="265"/>
      <c r="CFP79" s="265"/>
      <c r="CGQ79" s="1574"/>
      <c r="CGR79" s="1575"/>
      <c r="CGS79" s="1595"/>
      <c r="CGT79" s="1596"/>
      <c r="CGU79" s="1596"/>
      <c r="CGV79" s="1596"/>
      <c r="CGW79" s="1596"/>
      <c r="CGX79" s="1596"/>
      <c r="CGY79" s="1054"/>
      <c r="CGZ79" s="951"/>
      <c r="CHA79" s="969"/>
      <c r="CHB79" s="1010"/>
      <c r="CHC79" s="968"/>
      <c r="CHD79" s="943"/>
      <c r="CHE79" s="944"/>
      <c r="CHF79" s="1131"/>
      <c r="CHG79" s="1131"/>
      <c r="CHH79" s="1131"/>
      <c r="CHI79" s="1131"/>
      <c r="CHJ79" s="1131"/>
      <c r="CHK79" s="1131"/>
      <c r="CHL79" s="1131"/>
      <c r="CHM79" s="1131"/>
      <c r="CHN79" s="1131"/>
      <c r="CHO79" s="946"/>
      <c r="CHP79" s="947"/>
      <c r="CHQ79" s="265"/>
      <c r="CHR79" s="265"/>
      <c r="CIS79" s="1574"/>
      <c r="CIT79" s="1575"/>
      <c r="CIU79" s="1595"/>
      <c r="CIV79" s="1596"/>
      <c r="CIW79" s="1596"/>
      <c r="CIX79" s="1596"/>
      <c r="CIY79" s="1596"/>
      <c r="CIZ79" s="1596"/>
      <c r="CJA79" s="1054"/>
      <c r="CJB79" s="951"/>
      <c r="CJC79" s="969"/>
      <c r="CJD79" s="1010"/>
      <c r="CJE79" s="968"/>
      <c r="CJF79" s="943"/>
      <c r="CJG79" s="944"/>
      <c r="CJH79" s="1131"/>
      <c r="CJI79" s="1131"/>
      <c r="CJJ79" s="1131"/>
      <c r="CJK79" s="1131"/>
      <c r="CJL79" s="1131"/>
      <c r="CJM79" s="1131"/>
      <c r="CJN79" s="1131"/>
      <c r="CJO79" s="1131"/>
      <c r="CJP79" s="1131"/>
      <c r="CJQ79" s="946"/>
      <c r="CJR79" s="947"/>
      <c r="CJS79" s="265"/>
      <c r="CJT79" s="265"/>
      <c r="CKU79" s="1574"/>
      <c r="CKV79" s="1575"/>
      <c r="CKW79" s="1595"/>
      <c r="CKX79" s="1596"/>
      <c r="CKY79" s="1596"/>
      <c r="CKZ79" s="1596"/>
      <c r="CLA79" s="1596"/>
      <c r="CLB79" s="1596"/>
      <c r="CLC79" s="1054"/>
      <c r="CLD79" s="951"/>
      <c r="CLE79" s="969"/>
      <c r="CLF79" s="1010"/>
      <c r="CLG79" s="968"/>
      <c r="CLH79" s="943"/>
      <c r="CLI79" s="944"/>
      <c r="CLJ79" s="1131"/>
      <c r="CLK79" s="1131"/>
      <c r="CLL79" s="1131"/>
      <c r="CLM79" s="1131"/>
      <c r="CLN79" s="1131"/>
      <c r="CLO79" s="1131"/>
      <c r="CLP79" s="1131"/>
      <c r="CLQ79" s="1131"/>
      <c r="CLR79" s="1131"/>
      <c r="CLS79" s="946"/>
      <c r="CLT79" s="947"/>
      <c r="CLU79" s="265"/>
      <c r="CLV79" s="265"/>
      <c r="CMW79" s="1574"/>
      <c r="CMX79" s="1575"/>
      <c r="CMY79" s="1595"/>
      <c r="CMZ79" s="1596"/>
      <c r="CNA79" s="1596"/>
      <c r="CNB79" s="1596"/>
      <c r="CNC79" s="1596"/>
      <c r="CND79" s="1596"/>
      <c r="CNE79" s="1054"/>
      <c r="CNF79" s="951"/>
      <c r="CNG79" s="969"/>
      <c r="CNH79" s="1010"/>
      <c r="CNI79" s="968"/>
      <c r="CNJ79" s="943"/>
      <c r="CNK79" s="944"/>
      <c r="CNL79" s="1131"/>
      <c r="CNM79" s="1131"/>
      <c r="CNN79" s="1131"/>
      <c r="CNO79" s="1131"/>
      <c r="CNP79" s="1131"/>
      <c r="CNQ79" s="1131"/>
      <c r="CNR79" s="1131"/>
      <c r="CNS79" s="1131"/>
      <c r="CNT79" s="1131"/>
      <c r="CNU79" s="946"/>
      <c r="CNV79" s="947"/>
      <c r="CNW79" s="265"/>
      <c r="CNX79" s="265"/>
      <c r="COY79" s="1574"/>
      <c r="COZ79" s="1575"/>
      <c r="CPA79" s="1595"/>
      <c r="CPB79" s="1596"/>
      <c r="CPC79" s="1596"/>
      <c r="CPD79" s="1596"/>
      <c r="CPE79" s="1596"/>
      <c r="CPF79" s="1596"/>
      <c r="CPG79" s="1054"/>
      <c r="CPH79" s="951"/>
      <c r="CPI79" s="969"/>
      <c r="CPJ79" s="1010"/>
      <c r="CPK79" s="968"/>
      <c r="CPL79" s="943"/>
      <c r="CPM79" s="944"/>
      <c r="CPN79" s="1131"/>
      <c r="CPO79" s="1131"/>
      <c r="CPP79" s="1131"/>
      <c r="CPQ79" s="1131"/>
      <c r="CPR79" s="1131"/>
      <c r="CPS79" s="1131"/>
      <c r="CPT79" s="1131"/>
      <c r="CPU79" s="1131"/>
      <c r="CPV79" s="1131"/>
      <c r="CPW79" s="946"/>
      <c r="CPX79" s="947"/>
      <c r="CPY79" s="265"/>
      <c r="CPZ79" s="265"/>
      <c r="CRA79" s="1574"/>
      <c r="CRB79" s="1575"/>
      <c r="CRC79" s="1595"/>
      <c r="CRD79" s="1596"/>
      <c r="CRE79" s="1596"/>
      <c r="CRF79" s="1596"/>
      <c r="CRG79" s="1596"/>
      <c r="CRH79" s="1596"/>
      <c r="CRI79" s="1054"/>
      <c r="CRJ79" s="951"/>
      <c r="CRK79" s="969"/>
      <c r="CRL79" s="1010"/>
      <c r="CRM79" s="968"/>
      <c r="CRN79" s="943"/>
      <c r="CRO79" s="944"/>
      <c r="CRP79" s="1131"/>
      <c r="CRQ79" s="1131"/>
      <c r="CRR79" s="1131"/>
      <c r="CRS79" s="1131"/>
      <c r="CRT79" s="1131"/>
      <c r="CRU79" s="1131"/>
      <c r="CRV79" s="1131"/>
      <c r="CRW79" s="1131"/>
      <c r="CRX79" s="1131"/>
      <c r="CRY79" s="946"/>
      <c r="CRZ79" s="947"/>
      <c r="CSA79" s="265"/>
      <c r="CSB79" s="265"/>
      <c r="CTC79" s="1574"/>
      <c r="CTD79" s="1575"/>
      <c r="CTE79" s="1595"/>
      <c r="CTF79" s="1596"/>
      <c r="CTG79" s="1596"/>
      <c r="CTH79" s="1596"/>
      <c r="CTI79" s="1596"/>
      <c r="CTJ79" s="1596"/>
      <c r="CTK79" s="1054"/>
      <c r="CTL79" s="951"/>
      <c r="CTM79" s="969"/>
      <c r="CTN79" s="1010"/>
      <c r="CTO79" s="968"/>
      <c r="CTP79" s="943"/>
      <c r="CTQ79" s="944"/>
      <c r="CTR79" s="1131"/>
      <c r="CTS79" s="1131"/>
      <c r="CTT79" s="1131"/>
      <c r="CTU79" s="1131"/>
      <c r="CTV79" s="1131"/>
      <c r="CTW79" s="1131"/>
      <c r="CTX79" s="1131"/>
      <c r="CTY79" s="1131"/>
      <c r="CTZ79" s="1131"/>
      <c r="CUA79" s="946"/>
      <c r="CUB79" s="947"/>
      <c r="CUC79" s="265"/>
      <c r="CUD79" s="265"/>
      <c r="CVK79" s="574"/>
      <c r="CVL79" s="576"/>
      <c r="CVM79" s="597"/>
      <c r="CVN79" s="575"/>
      <c r="CVO79" s="575"/>
      <c r="CVP79" s="575"/>
      <c r="CVQ79" s="575"/>
      <c r="CVR79" s="575"/>
      <c r="CVS79" s="575"/>
      <c r="CVT79" s="575"/>
      <c r="CVU79" s="576"/>
      <c r="CVV79" s="577"/>
      <c r="CVW79" s="243"/>
      <c r="CVX79" s="574"/>
      <c r="CVY79" s="578"/>
      <c r="CVZ79" s="556"/>
      <c r="CWA79" s="556"/>
      <c r="CWB79" s="556"/>
      <c r="CWC79" s="556"/>
      <c r="CWD79" s="556"/>
      <c r="CWE79" s="556"/>
      <c r="CWF79" s="556"/>
      <c r="CWG79" s="556"/>
      <c r="CWH79" s="556"/>
      <c r="CWI79" s="579"/>
      <c r="CWJ79" s="243"/>
      <c r="CWK79" s="1574"/>
      <c r="CWL79" s="1575"/>
      <c r="CWM79" s="1595"/>
      <c r="CWN79" s="1596"/>
      <c r="CWO79" s="1596"/>
      <c r="CWP79" s="1596"/>
      <c r="CWQ79" s="1596"/>
      <c r="CWR79" s="1596"/>
      <c r="CWS79" s="1054"/>
      <c r="CWT79" s="951"/>
      <c r="CWU79" s="969"/>
      <c r="CWV79" s="1010"/>
      <c r="CWW79" s="968"/>
      <c r="CWX79" s="943"/>
      <c r="CWY79" s="944"/>
      <c r="CWZ79" s="1131"/>
      <c r="CXA79" s="1131"/>
      <c r="CXB79" s="1131"/>
      <c r="CXC79" s="1131"/>
      <c r="CXD79" s="1131"/>
      <c r="CXE79" s="1131"/>
      <c r="CXF79" s="1131"/>
      <c r="CXG79" s="1131"/>
      <c r="CXH79" s="1131"/>
      <c r="CXI79" s="946"/>
      <c r="CXJ79" s="947"/>
      <c r="CZI79" s="574"/>
      <c r="CZJ79" s="576"/>
      <c r="CZK79" s="597"/>
      <c r="CZL79" s="575"/>
      <c r="CZM79" s="575"/>
      <c r="CZN79" s="575"/>
      <c r="CZO79" s="575"/>
      <c r="CZP79" s="575"/>
      <c r="CZQ79" s="575"/>
      <c r="CZR79" s="575"/>
      <c r="CZS79" s="576"/>
      <c r="CZT79" s="577"/>
      <c r="CZU79" s="243"/>
      <c r="CZV79" s="574"/>
      <c r="CZW79" s="578"/>
      <c r="CZX79" s="1127"/>
      <c r="CZY79" s="1127"/>
      <c r="CZZ79" s="1127"/>
      <c r="DAA79" s="1127"/>
      <c r="DAB79" s="1127"/>
      <c r="DAC79" s="1127"/>
      <c r="DAD79" s="1127"/>
      <c r="DAE79" s="1127"/>
      <c r="DAF79" s="1127"/>
      <c r="DAG79" s="579"/>
      <c r="DAH79" s="243"/>
      <c r="DAI79" s="1574"/>
      <c r="DAJ79" s="1575"/>
      <c r="DAK79" s="1595"/>
      <c r="DAL79" s="1596"/>
      <c r="DAM79" s="1596"/>
      <c r="DAN79" s="1596"/>
      <c r="DAO79" s="1596"/>
      <c r="DAP79" s="1596"/>
      <c r="DAQ79" s="1054"/>
      <c r="DAR79" s="951"/>
      <c r="DAS79" s="969"/>
      <c r="DAT79" s="1010"/>
      <c r="DAU79" s="968"/>
      <c r="DAV79" s="943"/>
      <c r="DAW79" s="944"/>
      <c r="DAX79" s="945"/>
      <c r="DAY79" s="945"/>
      <c r="DAZ79" s="945"/>
      <c r="DBA79" s="945"/>
      <c r="DBB79" s="945"/>
      <c r="DBC79" s="945"/>
      <c r="DBD79" s="945"/>
      <c r="DBE79" s="945"/>
      <c r="DBF79" s="945"/>
      <c r="DBG79" s="946"/>
      <c r="DBH79" s="947"/>
      <c r="DBI79" s="265"/>
      <c r="DBJ79" s="265"/>
      <c r="DBK79" s="244"/>
      <c r="DBL79" s="244"/>
      <c r="DBM79" s="244"/>
      <c r="DBN79" s="244"/>
      <c r="DBO79" s="244"/>
      <c r="DBP79" s="244"/>
      <c r="DBQ79" s="244"/>
      <c r="DBR79" s="244"/>
      <c r="DCQ79" s="574"/>
      <c r="DCR79" s="576"/>
      <c r="DCS79" s="597"/>
      <c r="DCT79" s="575"/>
      <c r="DCU79" s="575"/>
      <c r="DCV79" s="575"/>
      <c r="DCW79" s="575"/>
      <c r="DCX79" s="575"/>
      <c r="DCY79" s="575"/>
      <c r="DCZ79" s="575"/>
      <c r="DDA79" s="576"/>
      <c r="DDB79" s="577"/>
      <c r="DDC79" s="243"/>
      <c r="DDD79" s="574"/>
      <c r="DDE79" s="578"/>
      <c r="DDF79" s="1127"/>
      <c r="DDG79" s="1127"/>
      <c r="DDH79" s="1127"/>
      <c r="DDI79" s="1127"/>
      <c r="DDJ79" s="1127"/>
      <c r="DDK79" s="1127"/>
      <c r="DDL79" s="1127"/>
      <c r="DDM79" s="1127"/>
      <c r="DDN79" s="1127"/>
      <c r="DDO79" s="579"/>
      <c r="DDP79" s="243"/>
      <c r="DDQ79" s="1574"/>
      <c r="DDR79" s="1575"/>
      <c r="DDS79" s="1595"/>
      <c r="DDT79" s="1596"/>
      <c r="DDU79" s="1596"/>
      <c r="DDV79" s="1596"/>
      <c r="DDW79" s="1596"/>
      <c r="DDX79" s="1596"/>
      <c r="DDY79" s="1054"/>
      <c r="DDZ79" s="951"/>
      <c r="DEA79" s="969"/>
      <c r="DEB79" s="1010"/>
      <c r="DEC79" s="968"/>
      <c r="DED79" s="943"/>
      <c r="DEE79" s="944"/>
      <c r="DEF79" s="1131"/>
      <c r="DEG79" s="1131"/>
      <c r="DEH79" s="1131"/>
      <c r="DEI79" s="1131"/>
      <c r="DEJ79" s="1131"/>
      <c r="DEK79" s="1131"/>
      <c r="DEL79" s="1131"/>
      <c r="DEM79" s="1131"/>
      <c r="DEN79" s="1131"/>
      <c r="DEO79" s="946"/>
      <c r="DEP79" s="947"/>
      <c r="DEQ79" s="265"/>
      <c r="DER79" s="265"/>
      <c r="DES79" s="244"/>
      <c r="DET79" s="244"/>
      <c r="DEU79" s="244"/>
      <c r="DEV79" s="244"/>
      <c r="DEW79" s="244"/>
      <c r="DEX79" s="244"/>
      <c r="DEY79" s="244"/>
      <c r="DEZ79" s="244"/>
      <c r="DFY79" s="574"/>
      <c r="DFZ79" s="576"/>
      <c r="DGA79" s="597"/>
      <c r="DGB79" s="575"/>
      <c r="DGC79" s="575"/>
      <c r="DGD79" s="575"/>
      <c r="DGE79" s="575"/>
      <c r="DGF79" s="575"/>
      <c r="DGG79" s="575"/>
      <c r="DGH79" s="575"/>
      <c r="DGI79" s="576"/>
      <c r="DGJ79" s="577"/>
      <c r="DGK79" s="243"/>
      <c r="DGL79" s="574"/>
      <c r="DGM79" s="578"/>
      <c r="DGN79" s="1127"/>
      <c r="DGO79" s="1127"/>
      <c r="DGP79" s="1127"/>
      <c r="DGQ79" s="1127"/>
      <c r="DGR79" s="1127"/>
      <c r="DGS79" s="1127"/>
      <c r="DGT79" s="1127"/>
      <c r="DGU79" s="1127"/>
      <c r="DGV79" s="1127"/>
      <c r="DGW79" s="579"/>
      <c r="DGX79" s="243"/>
      <c r="DGY79" s="1574"/>
      <c r="DGZ79" s="1575"/>
      <c r="DHA79" s="1595"/>
      <c r="DHB79" s="1596"/>
      <c r="DHC79" s="1596"/>
      <c r="DHD79" s="1596"/>
      <c r="DHE79" s="1596"/>
      <c r="DHF79" s="1596"/>
      <c r="DHG79" s="1054"/>
      <c r="DHH79" s="951"/>
      <c r="DHI79" s="969"/>
      <c r="DHJ79" s="1010"/>
      <c r="DHK79" s="968"/>
      <c r="DHL79" s="943"/>
      <c r="DHM79" s="944"/>
      <c r="DHN79" s="1131"/>
      <c r="DHO79" s="1131"/>
      <c r="DHP79" s="1131"/>
      <c r="DHQ79" s="1131"/>
      <c r="DHR79" s="1131"/>
      <c r="DHS79" s="1131"/>
      <c r="DHT79" s="1131"/>
      <c r="DHU79" s="1131"/>
      <c r="DHV79" s="1131"/>
      <c r="DHW79" s="946"/>
      <c r="DHX79" s="947"/>
      <c r="DHY79" s="265"/>
      <c r="DHZ79" s="265"/>
      <c r="DIA79" s="244"/>
      <c r="DIB79" s="244"/>
      <c r="DIC79" s="244"/>
      <c r="DID79" s="244"/>
      <c r="DIE79" s="244"/>
      <c r="DIF79" s="244"/>
      <c r="DIG79" s="244"/>
      <c r="DIH79" s="244"/>
      <c r="DJG79" s="574"/>
      <c r="DJH79" s="576"/>
      <c r="DJI79" s="597"/>
      <c r="DJJ79" s="575"/>
      <c r="DJK79" s="575"/>
      <c r="DJL79" s="575"/>
      <c r="DJM79" s="575"/>
      <c r="DJN79" s="575"/>
      <c r="DJO79" s="575"/>
      <c r="DJP79" s="575"/>
      <c r="DJQ79" s="576"/>
      <c r="DJR79" s="577"/>
      <c r="DJS79" s="243"/>
      <c r="DJT79" s="574"/>
      <c r="DJU79" s="578"/>
      <c r="DJV79" s="1127"/>
      <c r="DJW79" s="1127"/>
      <c r="DJX79" s="1127"/>
      <c r="DJY79" s="1127"/>
      <c r="DJZ79" s="1127"/>
      <c r="DKA79" s="1127"/>
      <c r="DKB79" s="1127"/>
      <c r="DKC79" s="1127"/>
      <c r="DKD79" s="1127"/>
      <c r="DKE79" s="579"/>
      <c r="DKF79" s="243"/>
      <c r="DKG79" s="1574"/>
      <c r="DKH79" s="1575"/>
      <c r="DKI79" s="1595"/>
      <c r="DKJ79" s="1596"/>
      <c r="DKK79" s="1596"/>
      <c r="DKL79" s="1596"/>
      <c r="DKM79" s="1596"/>
      <c r="DKN79" s="1596"/>
      <c r="DKO79" s="1054"/>
      <c r="DKP79" s="951"/>
      <c r="DKQ79" s="969"/>
      <c r="DKR79" s="1010"/>
      <c r="DKS79" s="968"/>
      <c r="DKT79" s="943"/>
      <c r="DKU79" s="944"/>
      <c r="DKV79" s="1131"/>
      <c r="DKW79" s="1131"/>
      <c r="DKX79" s="1131"/>
      <c r="DKY79" s="1131"/>
      <c r="DKZ79" s="1131"/>
      <c r="DLA79" s="1131"/>
      <c r="DLB79" s="1131"/>
      <c r="DLC79" s="1131"/>
      <c r="DLD79" s="1131"/>
      <c r="DLE79" s="946"/>
      <c r="DLF79" s="947"/>
      <c r="DLG79" s="265"/>
      <c r="DLH79" s="265"/>
      <c r="DLI79" s="244"/>
      <c r="DLJ79" s="244"/>
      <c r="DLK79" s="244"/>
      <c r="DLL79" s="244"/>
      <c r="DLM79" s="244"/>
      <c r="DLN79" s="244"/>
      <c r="DLO79" s="244"/>
      <c r="DLP79" s="244"/>
      <c r="DMO79" s="574"/>
      <c r="DMP79" s="576"/>
      <c r="DMQ79" s="597"/>
      <c r="DMR79" s="575"/>
      <c r="DMS79" s="575"/>
      <c r="DMT79" s="575"/>
      <c r="DMU79" s="575"/>
      <c r="DMV79" s="575"/>
      <c r="DMW79" s="575"/>
      <c r="DMX79" s="575"/>
      <c r="DMY79" s="576"/>
      <c r="DMZ79" s="577"/>
      <c r="DNA79" s="243"/>
      <c r="DNB79" s="574"/>
      <c r="DNC79" s="578"/>
      <c r="DND79" s="556"/>
      <c r="DNE79" s="556"/>
      <c r="DNF79" s="556"/>
      <c r="DNG79" s="556"/>
      <c r="DNH79" s="556"/>
      <c r="DNI79" s="556"/>
      <c r="DNJ79" s="556"/>
      <c r="DNK79" s="556"/>
      <c r="DNL79" s="556"/>
      <c r="DNM79" s="579"/>
      <c r="DNN79" s="243"/>
      <c r="DNO79" s="1574"/>
      <c r="DNP79" s="1575"/>
      <c r="DNQ79" s="1595"/>
      <c r="DNR79" s="1596"/>
      <c r="DNS79" s="1596"/>
      <c r="DNT79" s="1596"/>
      <c r="DNU79" s="1596"/>
      <c r="DNV79" s="1596"/>
      <c r="DNW79" s="1054"/>
      <c r="DNX79" s="951"/>
      <c r="DNY79" s="969"/>
      <c r="DNZ79" s="1010"/>
      <c r="DOA79" s="968"/>
      <c r="DOB79" s="943"/>
      <c r="DOC79" s="944"/>
      <c r="DOD79" s="1131"/>
      <c r="DOE79" s="1131"/>
      <c r="DOF79" s="1131"/>
      <c r="DOG79" s="1131"/>
      <c r="DOH79" s="1131"/>
      <c r="DOI79" s="1131"/>
      <c r="DOJ79" s="1131"/>
      <c r="DOK79" s="1131"/>
      <c r="DOL79" s="1131"/>
      <c r="DOM79" s="946"/>
      <c r="DON79" s="947"/>
      <c r="DOO79" s="265"/>
      <c r="DOP79" s="265"/>
      <c r="DOQ79" s="244"/>
      <c r="DOR79" s="244"/>
      <c r="DOS79" s="244"/>
      <c r="DOT79" s="244"/>
      <c r="DOU79" s="244"/>
      <c r="DOV79" s="244"/>
      <c r="DOW79" s="244"/>
      <c r="DOX79" s="244"/>
      <c r="DOZ79" s="792"/>
      <c r="DPA79" s="792"/>
      <c r="DPB79" s="792"/>
      <c r="DPC79" s="792"/>
      <c r="DPD79" s="792"/>
      <c r="DPE79" s="792"/>
      <c r="DPF79" s="792"/>
      <c r="DPG79" s="792"/>
      <c r="DPH79" s="792"/>
      <c r="DPI79" s="792"/>
      <c r="DPJ79" s="792"/>
      <c r="DPK79" s="792"/>
      <c r="DPL79" s="792"/>
      <c r="DPM79" s="792"/>
      <c r="DPN79" s="792"/>
      <c r="DPO79" s="792"/>
      <c r="DPP79" s="792"/>
      <c r="DPQ79" s="792"/>
      <c r="DPR79" s="792"/>
      <c r="DPS79" s="792"/>
      <c r="DPT79" s="792"/>
      <c r="DPU79" s="792"/>
      <c r="DPV79" s="792"/>
      <c r="DPW79" s="792"/>
      <c r="DPX79" s="792"/>
      <c r="DPY79" s="792"/>
      <c r="DPZ79" s="792"/>
      <c r="DQA79" s="792"/>
      <c r="DQB79" s="792"/>
      <c r="DQC79" s="792"/>
      <c r="DQW79" s="235"/>
      <c r="DQX79" s="235"/>
      <c r="DQY79" s="235"/>
      <c r="DQZ79" s="235"/>
      <c r="DRA79" s="265"/>
      <c r="DRB79" s="265"/>
      <c r="DRC79" s="235"/>
      <c r="DRD79" s="235"/>
      <c r="DRE79" s="235"/>
      <c r="DRF79" s="235"/>
      <c r="DRG79" s="235"/>
      <c r="DRH79" s="235"/>
      <c r="DRI79" s="235"/>
      <c r="DRJ79" s="235"/>
      <c r="DRK79" s="235"/>
      <c r="DRL79" s="235"/>
      <c r="DRM79" s="1574"/>
      <c r="DRN79" s="1575"/>
      <c r="DRO79" s="1595"/>
      <c r="DRP79" s="1596"/>
      <c r="DRQ79" s="1596"/>
      <c r="DRR79" s="1596"/>
      <c r="DRS79" s="1596"/>
      <c r="DRT79" s="1596"/>
      <c r="DRU79" s="1054"/>
      <c r="DRV79" s="951"/>
      <c r="DRW79" s="969"/>
      <c r="DRX79" s="1010"/>
      <c r="DRY79" s="968"/>
      <c r="DRZ79" s="943"/>
      <c r="DSA79" s="944"/>
      <c r="DSB79" s="945"/>
      <c r="DSC79" s="945"/>
      <c r="DSD79" s="945"/>
      <c r="DSE79" s="945"/>
      <c r="DSF79" s="945"/>
      <c r="DSG79" s="945"/>
      <c r="DSH79" s="945"/>
      <c r="DSI79" s="945"/>
      <c r="DSJ79" s="945"/>
      <c r="DSK79" s="946"/>
      <c r="DSL79" s="947"/>
      <c r="DSM79" s="574"/>
      <c r="DSN79" s="576"/>
      <c r="DSO79" s="597"/>
      <c r="DSP79" s="575"/>
      <c r="DSQ79" s="575"/>
      <c r="DSR79" s="575"/>
      <c r="DSS79" s="575"/>
      <c r="DST79" s="575"/>
      <c r="DSU79" s="575"/>
      <c r="DSV79" s="575"/>
      <c r="DSW79" s="576"/>
      <c r="DSX79" s="577"/>
      <c r="DSY79" s="243"/>
      <c r="DSZ79" s="574"/>
      <c r="DTA79" s="578"/>
      <c r="DTB79" s="556"/>
      <c r="DTC79" s="556"/>
      <c r="DTD79" s="556"/>
      <c r="DTE79" s="556"/>
      <c r="DTF79" s="556"/>
      <c r="DTG79" s="556"/>
      <c r="DTH79" s="556"/>
      <c r="DTI79" s="556"/>
      <c r="DTJ79" s="556"/>
      <c r="DTK79" s="579"/>
      <c r="DTL79" s="243"/>
      <c r="DTM79" s="574"/>
      <c r="DTN79" s="576"/>
      <c r="DTO79" s="597"/>
      <c r="DTP79" s="575"/>
      <c r="DTQ79" s="575"/>
      <c r="DTR79" s="575"/>
      <c r="DTS79" s="575"/>
      <c r="DTT79" s="575"/>
      <c r="DTU79" s="575"/>
      <c r="DTV79" s="575"/>
      <c r="DTW79" s="576"/>
      <c r="DTX79" s="577"/>
      <c r="DTY79" s="243"/>
      <c r="DTZ79" s="812"/>
      <c r="DUA79" s="244"/>
      <c r="DUN79" s="813"/>
      <c r="DUO79" s="813"/>
      <c r="DUP79" s="813"/>
      <c r="DUQ79" s="813"/>
      <c r="DUR79" s="813"/>
      <c r="DUS79" s="813"/>
      <c r="DUT79" s="813"/>
      <c r="DUU79" s="813"/>
      <c r="DWT79" s="1160"/>
      <c r="DWU79" s="1160"/>
      <c r="DWV79" s="1160"/>
      <c r="DWW79" s="1160"/>
      <c r="DWX79" s="1160"/>
      <c r="DWY79" s="1160"/>
      <c r="DWZ79" s="1160"/>
      <c r="DXA79" s="1160"/>
      <c r="DXB79" s="1160"/>
      <c r="DXC79" s="1161"/>
      <c r="DXD79" s="1161"/>
      <c r="DXE79" s="1161"/>
      <c r="DXF79" s="1161"/>
      <c r="DXG79" s="1155"/>
      <c r="DXH79" s="574"/>
      <c r="DXI79" s="576"/>
      <c r="DXJ79" s="597"/>
      <c r="DXK79" s="575"/>
      <c r="DXL79" s="575"/>
      <c r="DXM79" s="575"/>
      <c r="DXN79" s="575"/>
      <c r="DXO79" s="575"/>
      <c r="DXP79" s="575"/>
      <c r="DXQ79" s="575"/>
      <c r="DXR79" s="576"/>
      <c r="DXS79" s="577"/>
      <c r="DXT79" s="243"/>
      <c r="DXU79" s="574"/>
      <c r="DXV79" s="578"/>
      <c r="DXW79" s="556"/>
      <c r="DXX79" s="556"/>
      <c r="DXY79" s="556"/>
      <c r="DXZ79" s="556"/>
      <c r="DYA79" s="556"/>
      <c r="DYB79" s="556"/>
      <c r="DYC79" s="556"/>
      <c r="DYD79" s="556"/>
      <c r="DYE79" s="556"/>
      <c r="DYF79" s="579"/>
      <c r="DYG79" s="243"/>
      <c r="DYH79" s="1574"/>
      <c r="DYI79" s="1575"/>
      <c r="DYJ79" s="1595"/>
      <c r="DYK79" s="1596"/>
      <c r="DYL79" s="1596"/>
      <c r="DYM79" s="1596"/>
      <c r="DYN79" s="1596"/>
      <c r="DYO79" s="1596"/>
      <c r="DYP79" s="1054"/>
      <c r="DYQ79" s="951"/>
      <c r="DYR79" s="969"/>
      <c r="DYS79" s="1010"/>
      <c r="DYT79" s="968"/>
      <c r="DYU79" s="943"/>
      <c r="DYV79" s="944"/>
      <c r="DYW79" s="945"/>
      <c r="DYX79" s="945"/>
      <c r="DYY79" s="945"/>
      <c r="DYZ79" s="945"/>
      <c r="DZA79" s="945"/>
      <c r="DZB79" s="945"/>
      <c r="DZC79" s="945"/>
      <c r="DZD79" s="945"/>
      <c r="DZE79" s="945"/>
      <c r="DZF79" s="946"/>
      <c r="DZG79" s="947"/>
      <c r="DZH79" s="265"/>
      <c r="DZI79" s="265"/>
      <c r="DZJ79" s="244"/>
      <c r="DZK79" s="244"/>
      <c r="DZL79" s="244"/>
      <c r="DZM79" s="244"/>
      <c r="DZN79" s="244"/>
      <c r="DZO79" s="244"/>
      <c r="DZP79" s="244"/>
      <c r="DZQ79" s="244"/>
      <c r="EBF79" s="574"/>
      <c r="EBG79" s="576"/>
      <c r="EBH79" s="597"/>
      <c r="EBI79" s="575"/>
      <c r="EBJ79" s="575"/>
      <c r="EBK79" s="575"/>
      <c r="EBL79" s="575"/>
      <c r="EBM79" s="575"/>
      <c r="EBN79" s="575"/>
      <c r="EBO79" s="575"/>
      <c r="EBP79" s="576"/>
      <c r="EBQ79" s="577"/>
      <c r="EBR79" s="243"/>
      <c r="EBS79" s="574"/>
      <c r="EBT79" s="578"/>
      <c r="EBU79" s="556"/>
      <c r="EBV79" s="556"/>
      <c r="EBW79" s="556"/>
      <c r="EBX79" s="556"/>
      <c r="EBY79" s="556"/>
      <c r="EBZ79" s="556"/>
      <c r="ECA79" s="556"/>
      <c r="ECB79" s="556"/>
      <c r="ECC79" s="556"/>
      <c r="ECD79" s="579"/>
      <c r="ECE79" s="243"/>
      <c r="ECF79" s="1574"/>
      <c r="ECG79" s="1575"/>
      <c r="ECH79" s="1595"/>
      <c r="ECI79" s="1596"/>
      <c r="ECJ79" s="1596"/>
      <c r="ECK79" s="1596"/>
      <c r="ECL79" s="1596"/>
      <c r="ECM79" s="1596"/>
      <c r="ECN79" s="1054"/>
      <c r="ECO79" s="951"/>
      <c r="ECP79" s="969"/>
      <c r="ECQ79" s="1010"/>
      <c r="ECR79" s="968"/>
      <c r="ECS79" s="943"/>
      <c r="ECT79" s="944"/>
      <c r="ECU79" s="1131"/>
      <c r="ECV79" s="1131"/>
      <c r="ECW79" s="1131"/>
      <c r="ECX79" s="1131"/>
      <c r="ECY79" s="1131"/>
      <c r="ECZ79" s="1131"/>
      <c r="EDA79" s="1131"/>
      <c r="EDB79" s="1131"/>
      <c r="EDC79" s="1131"/>
      <c r="EDD79" s="946"/>
      <c r="EDE79" s="947"/>
      <c r="EDF79" s="574"/>
      <c r="EDG79" s="576"/>
      <c r="EDH79" s="597"/>
      <c r="EDI79" s="575"/>
      <c r="EDJ79" s="575"/>
      <c r="EDK79" s="575"/>
      <c r="EDL79" s="575"/>
      <c r="EDM79" s="575"/>
      <c r="EDN79" s="575"/>
      <c r="EDO79" s="575"/>
      <c r="EDP79" s="576"/>
      <c r="EDQ79" s="577"/>
      <c r="EDR79" s="243"/>
      <c r="EDS79" s="574"/>
      <c r="EDT79" s="578"/>
      <c r="EDU79" s="556"/>
      <c r="EDV79" s="556"/>
      <c r="EDW79" s="556"/>
      <c r="EDX79" s="556"/>
      <c r="EDY79" s="556"/>
      <c r="EDZ79" s="556"/>
      <c r="EEA79" s="556"/>
      <c r="EEB79" s="556"/>
      <c r="EEC79" s="556"/>
      <c r="EED79" s="579"/>
      <c r="EEE79" s="243"/>
      <c r="EEF79" s="574"/>
      <c r="EEG79" s="576"/>
      <c r="EEH79" s="597"/>
      <c r="EEI79" s="575"/>
      <c r="EEJ79" s="575"/>
      <c r="EEK79" s="575"/>
      <c r="EEL79" s="575"/>
      <c r="EEM79" s="575"/>
      <c r="EEN79" s="575"/>
      <c r="EEO79" s="575"/>
      <c r="EEP79" s="576"/>
      <c r="EEQ79" s="577"/>
      <c r="EER79" s="243"/>
      <c r="EES79" s="265"/>
      <c r="EET79" s="265"/>
      <c r="EEU79" s="265"/>
      <c r="EEV79" s="265"/>
      <c r="EEW79" s="265"/>
      <c r="EEX79" s="265"/>
      <c r="EEY79" s="265"/>
      <c r="EEZ79" s="265"/>
      <c r="EFA79" s="265"/>
      <c r="EFB79" s="265"/>
      <c r="EFC79" s="265"/>
      <c r="EFD79" s="265"/>
      <c r="EFE79" s="265"/>
      <c r="EFF79" s="265"/>
      <c r="EFG79" s="265"/>
      <c r="EFH79" s="265"/>
      <c r="EFI79" s="265"/>
      <c r="EFJ79" s="265"/>
      <c r="EFK79" s="265"/>
      <c r="EFL79" s="265"/>
      <c r="EFM79" s="265"/>
      <c r="EFN79" s="265"/>
      <c r="EFO79" s="265"/>
      <c r="EFP79" s="265"/>
      <c r="EFQ79" s="265"/>
      <c r="EFR79" s="265"/>
      <c r="EFS79" s="265"/>
      <c r="EFT79" s="265"/>
      <c r="EFU79" s="265"/>
      <c r="EFV79" s="265"/>
      <c r="EFW79" s="265"/>
      <c r="EFX79" s="265"/>
      <c r="EFY79" s="265"/>
      <c r="EFZ79" s="265"/>
      <c r="EGA79" s="265"/>
      <c r="EGB79" s="265"/>
      <c r="EGC79" s="265"/>
      <c r="EGD79" s="265"/>
      <c r="EGE79" s="265"/>
      <c r="EGF79" s="265"/>
      <c r="EGG79" s="265"/>
      <c r="EGH79" s="265"/>
      <c r="EGI79" s="265"/>
      <c r="EGJ79" s="265"/>
      <c r="EGK79" s="265"/>
      <c r="EGL79" s="265"/>
      <c r="EGM79" s="265"/>
      <c r="EGN79" s="265"/>
      <c r="EGO79" s="265"/>
      <c r="EGP79" s="265"/>
      <c r="EGQ79" s="265"/>
      <c r="EHH79" s="235"/>
      <c r="EHI79" s="235"/>
      <c r="EHJ79" s="235"/>
      <c r="EHK79" s="235"/>
      <c r="EHL79" s="265"/>
      <c r="EHM79" s="265"/>
      <c r="EHN79" s="235"/>
      <c r="EHO79" s="235"/>
      <c r="EHP79" s="235"/>
      <c r="EHQ79" s="235"/>
      <c r="EHR79" s="235"/>
      <c r="EHS79" s="235"/>
      <c r="EHT79" s="235"/>
      <c r="EHU79" s="235"/>
      <c r="EHV79" s="235"/>
      <c r="EHW79" s="235"/>
      <c r="EHX79" s="1574"/>
      <c r="EHY79" s="1575"/>
      <c r="EHZ79" s="1595"/>
      <c r="EIA79" s="1596"/>
      <c r="EIB79" s="1596"/>
      <c r="EIC79" s="1596"/>
      <c r="EID79" s="1596"/>
      <c r="EIE79" s="1596"/>
      <c r="EIF79" s="1054"/>
      <c r="EIG79" s="951"/>
      <c r="EIH79" s="969"/>
      <c r="EII79" s="1010"/>
      <c r="EIJ79" s="968"/>
      <c r="EIK79" s="943"/>
      <c r="EIL79" s="944"/>
      <c r="EIM79" s="1131"/>
      <c r="EIN79" s="1131"/>
      <c r="EIO79" s="1131"/>
      <c r="EIP79" s="1131"/>
      <c r="EIQ79" s="1131"/>
      <c r="EIR79" s="1131"/>
      <c r="EIS79" s="1131"/>
      <c r="EIT79" s="1131"/>
      <c r="EIU79" s="1131"/>
      <c r="EIV79" s="946"/>
      <c r="EIW79" s="947"/>
      <c r="EIX79" s="574"/>
      <c r="EIY79" s="576"/>
      <c r="EIZ79" s="597"/>
      <c r="EJA79" s="575"/>
      <c r="EJB79" s="575"/>
      <c r="EJC79" s="575"/>
      <c r="EJD79" s="575"/>
      <c r="EJE79" s="575"/>
      <c r="EJF79" s="575"/>
      <c r="EJG79" s="575"/>
      <c r="EJH79" s="576"/>
      <c r="EJI79" s="577"/>
      <c r="EJJ79" s="243"/>
      <c r="EJK79" s="574"/>
      <c r="EJL79" s="578"/>
      <c r="EJM79" s="556"/>
      <c r="EJN79" s="556"/>
      <c r="EJO79" s="556"/>
      <c r="EJP79" s="556"/>
      <c r="EJQ79" s="556"/>
      <c r="EJR79" s="556"/>
      <c r="EJS79" s="556"/>
      <c r="EJT79" s="556"/>
      <c r="EJU79" s="556"/>
      <c r="EJV79" s="579"/>
      <c r="EJW79" s="243"/>
      <c r="EJX79" s="574"/>
      <c r="EJY79" s="576"/>
      <c r="EJZ79" s="597"/>
      <c r="EKA79" s="575"/>
      <c r="EKB79" s="575"/>
      <c r="EKC79" s="575"/>
      <c r="EKD79" s="575"/>
      <c r="EKE79" s="575"/>
      <c r="EKF79" s="575"/>
      <c r="EKG79" s="575"/>
      <c r="EKH79" s="576"/>
      <c r="EKI79" s="577"/>
      <c r="EKJ79" s="243"/>
      <c r="ELA79" s="244"/>
      <c r="ELB79" s="244"/>
      <c r="EMM79" s="574"/>
      <c r="EMN79" s="576"/>
      <c r="EMO79" s="597"/>
      <c r="EMP79" s="575"/>
      <c r="EMQ79" s="575"/>
      <c r="EMR79" s="575"/>
      <c r="EMS79" s="575"/>
      <c r="EMT79" s="575"/>
      <c r="EMU79" s="575"/>
      <c r="EMV79" s="575"/>
      <c r="EMW79" s="576"/>
      <c r="EMX79" s="577"/>
      <c r="EMY79" s="243"/>
      <c r="EMZ79" s="574"/>
      <c r="ENA79" s="578"/>
      <c r="ENB79" s="556"/>
      <c r="ENC79" s="556"/>
      <c r="END79" s="556"/>
      <c r="ENE79" s="556"/>
      <c r="ENF79" s="556"/>
      <c r="ENG79" s="1038"/>
      <c r="ENH79" s="1038"/>
      <c r="ENI79" s="1038"/>
      <c r="ENJ79" s="1038"/>
      <c r="ENK79" s="1039"/>
      <c r="ENL79" s="1040"/>
      <c r="ENM79" s="1574"/>
      <c r="ENN79" s="1575"/>
      <c r="ENO79" s="1595"/>
      <c r="ENP79" s="1596"/>
      <c r="ENQ79" s="1596"/>
      <c r="ENR79" s="1596"/>
      <c r="ENS79" s="1596"/>
      <c r="ENT79" s="1596"/>
      <c r="ENU79" s="1054"/>
      <c r="ENV79" s="951"/>
      <c r="ENW79" s="969"/>
      <c r="ENX79" s="1010"/>
      <c r="ENY79" s="968"/>
      <c r="ENZ79" s="943"/>
      <c r="EOA79" s="944"/>
      <c r="EOB79" s="1131"/>
      <c r="EOC79" s="1131"/>
      <c r="EOD79" s="1131"/>
      <c r="EOE79" s="1131"/>
      <c r="EOF79" s="1131"/>
      <c r="EOG79" s="1131"/>
      <c r="EOH79" s="1131"/>
      <c r="EOI79" s="1131"/>
      <c r="EOJ79" s="1131"/>
      <c r="EOK79" s="946"/>
      <c r="EOL79" s="947"/>
      <c r="EOM79" s="265"/>
      <c r="EON79" s="265"/>
      <c r="EOO79" s="244"/>
      <c r="EOP79" s="244"/>
      <c r="EOQ79" s="244"/>
      <c r="EOR79" s="244"/>
      <c r="EOS79" s="244"/>
      <c r="EOT79" s="244"/>
      <c r="EOU79" s="244"/>
      <c r="EOV79" s="244"/>
      <c r="EOX79" s="792"/>
      <c r="EOY79" s="792"/>
      <c r="EOZ79" s="792"/>
      <c r="EPA79" s="792"/>
      <c r="EPB79" s="792"/>
      <c r="EPC79" s="792"/>
      <c r="EPD79" s="792"/>
      <c r="EPE79" s="792"/>
      <c r="EPF79" s="792"/>
      <c r="EPG79" s="792"/>
      <c r="EPH79" s="792"/>
      <c r="EPI79" s="792"/>
      <c r="EPJ79" s="792"/>
      <c r="EPK79" s="792"/>
      <c r="EPL79" s="792"/>
      <c r="EPM79" s="792"/>
      <c r="EPN79" s="792"/>
      <c r="EPS79" s="265"/>
      <c r="EPT79" s="265"/>
      <c r="EQE79" s="1574"/>
      <c r="EQF79" s="1575"/>
      <c r="EQG79" s="1595"/>
      <c r="EQH79" s="1596"/>
      <c r="EQI79" s="1596"/>
      <c r="EQJ79" s="1596"/>
      <c r="EQK79" s="1596"/>
      <c r="EQL79" s="1596"/>
      <c r="EQM79" s="1054"/>
      <c r="EQN79" s="951"/>
      <c r="EQO79" s="969"/>
      <c r="EQP79" s="1010"/>
      <c r="EQQ79" s="968"/>
      <c r="EQR79" s="943"/>
      <c r="EQS79" s="944"/>
      <c r="EQT79" s="1131"/>
      <c r="EQU79" s="1131"/>
      <c r="EQV79" s="1131"/>
      <c r="EQW79" s="1131"/>
      <c r="EQX79" s="1131"/>
      <c r="EQY79" s="1131"/>
      <c r="EQZ79" s="1131"/>
      <c r="ERA79" s="1131"/>
      <c r="ERB79" s="1131"/>
      <c r="ERC79" s="946"/>
      <c r="ERD79" s="947"/>
      <c r="ERE79" s="265"/>
      <c r="ERF79" s="265"/>
      <c r="ERU79" s="247"/>
      <c r="ERV79" s="1664"/>
      <c r="ERW79" s="1664"/>
      <c r="ERX79" s="249"/>
      <c r="ETA79" s="1518"/>
      <c r="ETB79" s="1518"/>
      <c r="ETC79" s="1518"/>
      <c r="ETD79" s="1518"/>
      <c r="ETE79" s="1518"/>
      <c r="ETF79" s="1518"/>
    </row>
    <row r="80" spans="1:3906" s="241" customFormat="1" ht="15" customHeight="1" thickBot="1">
      <c r="B80" s="1518"/>
      <c r="C80" s="1518"/>
      <c r="D80" s="1518"/>
      <c r="E80" s="1518"/>
      <c r="F80" s="1518"/>
      <c r="G80" s="1518"/>
      <c r="J80" s="1310"/>
      <c r="K80" s="1310"/>
      <c r="L80" s="1310"/>
      <c r="M80" s="1310"/>
      <c r="N80" s="1310"/>
      <c r="O80" s="1310"/>
      <c r="P80" s="1310"/>
      <c r="Q80" s="1310"/>
      <c r="R80" s="1310"/>
      <c r="S80" s="1310"/>
      <c r="T80" s="1310"/>
      <c r="U80" s="1310"/>
      <c r="V80" s="1310"/>
      <c r="W80" s="1310"/>
      <c r="X80" s="1310"/>
      <c r="Y80" s="1310"/>
      <c r="Z80" s="1310"/>
      <c r="AA80" s="1310"/>
      <c r="AD80" s="1664"/>
      <c r="AE80" s="1664"/>
      <c r="AF80" s="816"/>
      <c r="BA80" s="1574"/>
      <c r="BB80" s="1575"/>
      <c r="BC80" s="1597"/>
      <c r="BD80" s="1598"/>
      <c r="BE80" s="1598"/>
      <c r="BF80" s="1596"/>
      <c r="BG80" s="1596"/>
      <c r="BH80" s="1596"/>
      <c r="BI80" s="1054"/>
      <c r="BJ80" s="951"/>
      <c r="BK80" s="969"/>
      <c r="BL80" s="979"/>
      <c r="BM80" s="947"/>
      <c r="BN80" s="943"/>
      <c r="BO80" s="944"/>
      <c r="BP80" s="945"/>
      <c r="BQ80" s="945"/>
      <c r="BR80" s="945"/>
      <c r="BS80" s="945"/>
      <c r="BT80" s="945"/>
      <c r="BU80" s="945"/>
      <c r="BV80" s="945"/>
      <c r="BW80" s="945"/>
      <c r="BX80" s="945"/>
      <c r="BY80" s="946"/>
      <c r="BZ80" s="947"/>
      <c r="CA80" s="265"/>
      <c r="CB80" s="265"/>
      <c r="CM80" s="1574"/>
      <c r="CN80" s="1575"/>
      <c r="CO80" s="1597"/>
      <c r="CP80" s="1598"/>
      <c r="CQ80" s="1598"/>
      <c r="CR80" s="1596"/>
      <c r="CS80" s="1596"/>
      <c r="CT80" s="1596"/>
      <c r="CU80" s="1054"/>
      <c r="CV80" s="951"/>
      <c r="CW80" s="969"/>
      <c r="CX80" s="979"/>
      <c r="CY80" s="947"/>
      <c r="CZ80" s="943"/>
      <c r="DA80" s="944"/>
      <c r="DB80" s="945"/>
      <c r="DC80" s="945"/>
      <c r="DD80" s="945"/>
      <c r="DE80" s="945"/>
      <c r="DF80" s="945"/>
      <c r="DG80" s="945"/>
      <c r="DH80" s="945"/>
      <c r="DI80" s="945"/>
      <c r="DJ80" s="945"/>
      <c r="DK80" s="946"/>
      <c r="DL80" s="947"/>
      <c r="DM80" s="265"/>
      <c r="DN80" s="265"/>
      <c r="EO80" s="1574"/>
      <c r="EP80" s="1575"/>
      <c r="EQ80" s="1597"/>
      <c r="ER80" s="1598"/>
      <c r="ES80" s="1598"/>
      <c r="ET80" s="1596"/>
      <c r="EU80" s="1596"/>
      <c r="EV80" s="1596"/>
      <c r="EW80" s="1054"/>
      <c r="EX80" s="951"/>
      <c r="EY80" s="969"/>
      <c r="EZ80" s="979"/>
      <c r="FA80" s="947"/>
      <c r="FB80" s="943"/>
      <c r="FC80" s="944"/>
      <c r="FD80" s="1131"/>
      <c r="FE80" s="1131"/>
      <c r="FF80" s="1131"/>
      <c r="FG80" s="1131"/>
      <c r="FH80" s="1131"/>
      <c r="FI80" s="1131"/>
      <c r="FJ80" s="1131"/>
      <c r="FK80" s="1131"/>
      <c r="FL80" s="1131"/>
      <c r="FM80" s="946"/>
      <c r="FN80" s="947"/>
      <c r="FO80" s="265"/>
      <c r="FP80" s="265"/>
      <c r="GQ80" s="1574"/>
      <c r="GR80" s="1575"/>
      <c r="GS80" s="1597"/>
      <c r="GT80" s="1598"/>
      <c r="GU80" s="1598"/>
      <c r="GV80" s="1596"/>
      <c r="GW80" s="1596"/>
      <c r="GX80" s="1596"/>
      <c r="GY80" s="1054"/>
      <c r="GZ80" s="951"/>
      <c r="HA80" s="969"/>
      <c r="HB80" s="979"/>
      <c r="HC80" s="947"/>
      <c r="HD80" s="943"/>
      <c r="HE80" s="944"/>
      <c r="HF80" s="1131"/>
      <c r="HG80" s="1131"/>
      <c r="HH80" s="1131"/>
      <c r="HI80" s="1131"/>
      <c r="HJ80" s="1131"/>
      <c r="HK80" s="1131"/>
      <c r="HL80" s="1131"/>
      <c r="HM80" s="1131"/>
      <c r="HN80" s="1131"/>
      <c r="HO80" s="946"/>
      <c r="HP80" s="947"/>
      <c r="HQ80" s="265"/>
      <c r="HR80" s="265"/>
      <c r="IS80" s="1574"/>
      <c r="IT80" s="1575"/>
      <c r="IU80" s="1597"/>
      <c r="IV80" s="1598"/>
      <c r="IW80" s="1598"/>
      <c r="IX80" s="1596"/>
      <c r="IY80" s="1596"/>
      <c r="IZ80" s="1596"/>
      <c r="JA80" s="1054"/>
      <c r="JB80" s="951"/>
      <c r="JC80" s="969"/>
      <c r="JD80" s="979"/>
      <c r="JE80" s="947"/>
      <c r="JF80" s="943"/>
      <c r="JG80" s="944"/>
      <c r="JH80" s="1131"/>
      <c r="JI80" s="1131"/>
      <c r="JJ80" s="1131"/>
      <c r="JK80" s="1131"/>
      <c r="JL80" s="1131"/>
      <c r="JM80" s="1131"/>
      <c r="JN80" s="1131"/>
      <c r="JO80" s="1131"/>
      <c r="JP80" s="1131"/>
      <c r="JQ80" s="946"/>
      <c r="JR80" s="947"/>
      <c r="JS80" s="265"/>
      <c r="JT80" s="265"/>
      <c r="KU80" s="1574"/>
      <c r="KV80" s="1575"/>
      <c r="KW80" s="1597"/>
      <c r="KX80" s="1598"/>
      <c r="KY80" s="1598"/>
      <c r="KZ80" s="1596"/>
      <c r="LA80" s="1596"/>
      <c r="LB80" s="1596"/>
      <c r="LC80" s="1054"/>
      <c r="LD80" s="951"/>
      <c r="LE80" s="969"/>
      <c r="LF80" s="979"/>
      <c r="LG80" s="947"/>
      <c r="LH80" s="943"/>
      <c r="LI80" s="944"/>
      <c r="LJ80" s="1131"/>
      <c r="LK80" s="1131"/>
      <c r="LL80" s="1131"/>
      <c r="LM80" s="1131"/>
      <c r="LN80" s="1131"/>
      <c r="LO80" s="1131"/>
      <c r="LP80" s="1131"/>
      <c r="LQ80" s="1131"/>
      <c r="LR80" s="1131"/>
      <c r="LS80" s="946"/>
      <c r="LT80" s="947"/>
      <c r="LU80" s="265"/>
      <c r="LV80" s="265"/>
      <c r="MW80" s="1574"/>
      <c r="MX80" s="1575"/>
      <c r="MY80" s="1597"/>
      <c r="MZ80" s="1598"/>
      <c r="NA80" s="1598"/>
      <c r="NB80" s="1596"/>
      <c r="NC80" s="1596"/>
      <c r="ND80" s="1596"/>
      <c r="NE80" s="1054"/>
      <c r="NF80" s="951"/>
      <c r="NG80" s="969"/>
      <c r="NH80" s="979"/>
      <c r="NI80" s="947"/>
      <c r="NJ80" s="943"/>
      <c r="NK80" s="944"/>
      <c r="NL80" s="1131"/>
      <c r="NM80" s="1131"/>
      <c r="NN80" s="1131"/>
      <c r="NO80" s="1131"/>
      <c r="NP80" s="1131"/>
      <c r="NQ80" s="1131"/>
      <c r="NR80" s="1131"/>
      <c r="NS80" s="1131"/>
      <c r="NT80" s="1131"/>
      <c r="NU80" s="946"/>
      <c r="NV80" s="947"/>
      <c r="NW80" s="265"/>
      <c r="NX80" s="265"/>
      <c r="OI80" s="1574"/>
      <c r="OJ80" s="1575"/>
      <c r="OK80" s="1662"/>
      <c r="OL80" s="1663"/>
      <c r="OM80" s="1663"/>
      <c r="ON80" s="1661"/>
      <c r="OO80" s="1661"/>
      <c r="OP80" s="1661"/>
      <c r="OQ80" s="1054"/>
      <c r="OR80" s="951"/>
      <c r="OS80" s="969"/>
      <c r="OT80" s="979"/>
      <c r="OU80" s="947"/>
      <c r="OV80" s="943"/>
      <c r="OW80" s="944"/>
      <c r="OX80" s="1131"/>
      <c r="OY80" s="1131"/>
      <c r="OZ80" s="1131"/>
      <c r="PA80" s="1131"/>
      <c r="PB80" s="945"/>
      <c r="PC80" s="945"/>
      <c r="PD80" s="945"/>
      <c r="PE80" s="945"/>
      <c r="PF80" s="945"/>
      <c r="PG80" s="946"/>
      <c r="PH80" s="947"/>
      <c r="PI80" s="265"/>
      <c r="PJ80" s="265"/>
      <c r="PU80" s="1574"/>
      <c r="PV80" s="1575"/>
      <c r="PW80" s="1597"/>
      <c r="PX80" s="1598"/>
      <c r="PY80" s="1598"/>
      <c r="PZ80" s="1596"/>
      <c r="QA80" s="1596"/>
      <c r="QB80" s="1596"/>
      <c r="QC80" s="1054"/>
      <c r="QD80" s="951"/>
      <c r="QE80" s="969"/>
      <c r="QF80" s="979"/>
      <c r="QG80" s="947"/>
      <c r="QH80" s="943"/>
      <c r="QI80" s="944"/>
      <c r="QJ80" s="1131"/>
      <c r="QK80" s="1131"/>
      <c r="QL80" s="1131"/>
      <c r="QM80" s="1131"/>
      <c r="QN80" s="1131"/>
      <c r="QO80" s="1131"/>
      <c r="QP80" s="1131"/>
      <c r="QQ80" s="1131"/>
      <c r="QR80" s="1131"/>
      <c r="QS80" s="946"/>
      <c r="QT80" s="947"/>
      <c r="QU80" s="265"/>
      <c r="QV80" s="265"/>
      <c r="RW80" s="1574"/>
      <c r="RX80" s="1575"/>
      <c r="RY80" s="1597"/>
      <c r="RZ80" s="1598"/>
      <c r="SA80" s="1598"/>
      <c r="SB80" s="1596"/>
      <c r="SC80" s="1596"/>
      <c r="SD80" s="1596"/>
      <c r="SE80" s="1054"/>
      <c r="SF80" s="951"/>
      <c r="SG80" s="969"/>
      <c r="SH80" s="979"/>
      <c r="SI80" s="947"/>
      <c r="SJ80" s="943"/>
      <c r="SK80" s="944"/>
      <c r="SL80" s="1131"/>
      <c r="SM80" s="1131"/>
      <c r="SN80" s="1131"/>
      <c r="SO80" s="1131"/>
      <c r="SP80" s="1131"/>
      <c r="SQ80" s="1131"/>
      <c r="SR80" s="1131"/>
      <c r="SS80" s="1131"/>
      <c r="ST80" s="1131"/>
      <c r="SU80" s="946"/>
      <c r="SV80" s="947"/>
      <c r="SW80" s="265"/>
      <c r="SX80" s="265"/>
      <c r="TY80" s="1574"/>
      <c r="TZ80" s="1575"/>
      <c r="UA80" s="1597"/>
      <c r="UB80" s="1598"/>
      <c r="UC80" s="1598"/>
      <c r="UD80" s="1596"/>
      <c r="UE80" s="1596"/>
      <c r="UF80" s="1596"/>
      <c r="UG80" s="1054"/>
      <c r="UH80" s="951"/>
      <c r="UI80" s="969"/>
      <c r="UJ80" s="979"/>
      <c r="UK80" s="947"/>
      <c r="UL80" s="943"/>
      <c r="UM80" s="944"/>
      <c r="UN80" s="1131"/>
      <c r="UO80" s="1131"/>
      <c r="UP80" s="1131"/>
      <c r="UQ80" s="1131"/>
      <c r="UR80" s="1131"/>
      <c r="US80" s="1131"/>
      <c r="UT80" s="1131"/>
      <c r="UU80" s="1131"/>
      <c r="UV80" s="1131"/>
      <c r="UW80" s="946"/>
      <c r="UX80" s="947"/>
      <c r="UY80" s="265"/>
      <c r="UZ80" s="265"/>
      <c r="WA80" s="1574"/>
      <c r="WB80" s="1575"/>
      <c r="WC80" s="1597"/>
      <c r="WD80" s="1598"/>
      <c r="WE80" s="1598"/>
      <c r="WF80" s="1596"/>
      <c r="WG80" s="1596"/>
      <c r="WH80" s="1596"/>
      <c r="WI80" s="1054"/>
      <c r="WJ80" s="951"/>
      <c r="WK80" s="969"/>
      <c r="WL80" s="979"/>
      <c r="WM80" s="947"/>
      <c r="WN80" s="943"/>
      <c r="WO80" s="944"/>
      <c r="WP80" s="1131"/>
      <c r="WQ80" s="1131"/>
      <c r="WR80" s="1131"/>
      <c r="WS80" s="1131"/>
      <c r="WT80" s="1131"/>
      <c r="WU80" s="1131"/>
      <c r="WV80" s="1131"/>
      <c r="WW80" s="1131"/>
      <c r="WX80" s="1131"/>
      <c r="WY80" s="946"/>
      <c r="WZ80" s="947"/>
      <c r="XA80" s="265"/>
      <c r="XB80" s="265"/>
      <c r="YC80" s="1574"/>
      <c r="YD80" s="1575"/>
      <c r="YE80" s="1597"/>
      <c r="YF80" s="1598"/>
      <c r="YG80" s="1598"/>
      <c r="YH80" s="1596"/>
      <c r="YI80" s="1596"/>
      <c r="YJ80" s="1596"/>
      <c r="YK80" s="1054"/>
      <c r="YL80" s="951"/>
      <c r="YM80" s="969"/>
      <c r="YN80" s="979"/>
      <c r="YO80" s="947"/>
      <c r="YP80" s="943"/>
      <c r="YQ80" s="944"/>
      <c r="YR80" s="1131"/>
      <c r="YS80" s="1131"/>
      <c r="YT80" s="1131"/>
      <c r="YU80" s="1131"/>
      <c r="YV80" s="1131"/>
      <c r="YW80" s="1131"/>
      <c r="YX80" s="1131"/>
      <c r="YY80" s="1131"/>
      <c r="YZ80" s="1131"/>
      <c r="ZA80" s="946"/>
      <c r="ZB80" s="947"/>
      <c r="ZC80" s="265"/>
      <c r="ZD80" s="265"/>
      <c r="AAE80" s="1574"/>
      <c r="AAF80" s="1575"/>
      <c r="AAG80" s="1597"/>
      <c r="AAH80" s="1598"/>
      <c r="AAI80" s="1598"/>
      <c r="AAJ80" s="1596"/>
      <c r="AAK80" s="1596"/>
      <c r="AAL80" s="1596"/>
      <c r="AAM80" s="1054"/>
      <c r="AAN80" s="951"/>
      <c r="AAO80" s="969"/>
      <c r="AAP80" s="979"/>
      <c r="AAQ80" s="947"/>
      <c r="AAR80" s="943"/>
      <c r="AAS80" s="944"/>
      <c r="AAT80" s="1131"/>
      <c r="AAU80" s="1131"/>
      <c r="AAV80" s="1131"/>
      <c r="AAW80" s="1131"/>
      <c r="AAX80" s="1131"/>
      <c r="AAY80" s="1131"/>
      <c r="AAZ80" s="1131"/>
      <c r="ABA80" s="1131"/>
      <c r="ABB80" s="1131"/>
      <c r="ABC80" s="946"/>
      <c r="ABD80" s="947"/>
      <c r="ABE80" s="265"/>
      <c r="ABF80" s="265"/>
      <c r="ACG80" s="1574"/>
      <c r="ACH80" s="1575"/>
      <c r="ACI80" s="1597"/>
      <c r="ACJ80" s="1598"/>
      <c r="ACK80" s="1598"/>
      <c r="ACL80" s="1596"/>
      <c r="ACM80" s="1596"/>
      <c r="ACN80" s="1596"/>
      <c r="ACO80" s="1054"/>
      <c r="ACP80" s="951"/>
      <c r="ACQ80" s="969"/>
      <c r="ACR80" s="979"/>
      <c r="ACS80" s="947"/>
      <c r="ACT80" s="943"/>
      <c r="ACU80" s="944"/>
      <c r="ACV80" s="1131"/>
      <c r="ACW80" s="1131"/>
      <c r="ACX80" s="1131"/>
      <c r="ACY80" s="1131"/>
      <c r="ACZ80" s="1131"/>
      <c r="ADA80" s="1131"/>
      <c r="ADB80" s="1131"/>
      <c r="ADC80" s="1131"/>
      <c r="ADD80" s="1131"/>
      <c r="ADE80" s="946"/>
      <c r="ADF80" s="947"/>
      <c r="ADG80" s="265"/>
      <c r="ADH80" s="265"/>
      <c r="AEI80" s="1574"/>
      <c r="AEJ80" s="1575"/>
      <c r="AEK80" s="1597"/>
      <c r="AEL80" s="1598"/>
      <c r="AEM80" s="1598"/>
      <c r="AEN80" s="1596"/>
      <c r="AEO80" s="1596"/>
      <c r="AEP80" s="1596"/>
      <c r="AEQ80" s="1054"/>
      <c r="AER80" s="951"/>
      <c r="AES80" s="969"/>
      <c r="AET80" s="979"/>
      <c r="AEU80" s="947"/>
      <c r="AEV80" s="943"/>
      <c r="AEW80" s="944"/>
      <c r="AEX80" s="1131"/>
      <c r="AEY80" s="1131"/>
      <c r="AEZ80" s="1131"/>
      <c r="AFA80" s="1131"/>
      <c r="AFB80" s="1131"/>
      <c r="AFC80" s="1131"/>
      <c r="AFD80" s="1131"/>
      <c r="AFE80" s="1131"/>
      <c r="AFF80" s="1131"/>
      <c r="AFG80" s="946"/>
      <c r="AFH80" s="947"/>
      <c r="AFI80" s="265"/>
      <c r="AFJ80" s="265"/>
      <c r="AGK80" s="1574"/>
      <c r="AGL80" s="1575"/>
      <c r="AGM80" s="1597"/>
      <c r="AGN80" s="1598"/>
      <c r="AGO80" s="1598"/>
      <c r="AGP80" s="1596"/>
      <c r="AGQ80" s="1596"/>
      <c r="AGR80" s="1596"/>
      <c r="AGS80" s="1054"/>
      <c r="AGT80" s="951"/>
      <c r="AGU80" s="969"/>
      <c r="AGV80" s="979"/>
      <c r="AGW80" s="947"/>
      <c r="AGX80" s="943"/>
      <c r="AGY80" s="944"/>
      <c r="AGZ80" s="1131"/>
      <c r="AHA80" s="1131"/>
      <c r="AHB80" s="1131"/>
      <c r="AHC80" s="1131"/>
      <c r="AHD80" s="1131"/>
      <c r="AHE80" s="1131"/>
      <c r="AHF80" s="1131"/>
      <c r="AHG80" s="1131"/>
      <c r="AHH80" s="1131"/>
      <c r="AHI80" s="946"/>
      <c r="AHJ80" s="947"/>
      <c r="AHK80" s="265"/>
      <c r="AHL80" s="265"/>
      <c r="AIM80" s="1574"/>
      <c r="AIN80" s="1575"/>
      <c r="AIO80" s="1597"/>
      <c r="AIP80" s="1598"/>
      <c r="AIQ80" s="1598"/>
      <c r="AIR80" s="1596"/>
      <c r="AIS80" s="1596"/>
      <c r="AIT80" s="1596"/>
      <c r="AIU80" s="1054"/>
      <c r="AIV80" s="951"/>
      <c r="AIW80" s="969"/>
      <c r="AIX80" s="979"/>
      <c r="AIY80" s="947"/>
      <c r="AIZ80" s="943"/>
      <c r="AJA80" s="944"/>
      <c r="AJB80" s="1131"/>
      <c r="AJC80" s="1131"/>
      <c r="AJD80" s="1131"/>
      <c r="AJE80" s="1131"/>
      <c r="AJF80" s="1131"/>
      <c r="AJG80" s="1131"/>
      <c r="AJH80" s="1131"/>
      <c r="AJI80" s="1131"/>
      <c r="AJJ80" s="1131"/>
      <c r="AJK80" s="946"/>
      <c r="AJL80" s="947"/>
      <c r="AJM80" s="265"/>
      <c r="AJN80" s="265"/>
      <c r="AKO80" s="1574"/>
      <c r="AKP80" s="1575"/>
      <c r="AKQ80" s="1597"/>
      <c r="AKR80" s="1598"/>
      <c r="AKS80" s="1598"/>
      <c r="AKT80" s="1596"/>
      <c r="AKU80" s="1596"/>
      <c r="AKV80" s="1596"/>
      <c r="AKW80" s="1054"/>
      <c r="AKX80" s="951"/>
      <c r="AKY80" s="969"/>
      <c r="AKZ80" s="979"/>
      <c r="ALA80" s="947"/>
      <c r="ALB80" s="943"/>
      <c r="ALC80" s="944"/>
      <c r="ALD80" s="1131"/>
      <c r="ALE80" s="1131"/>
      <c r="ALF80" s="1131"/>
      <c r="ALG80" s="1131"/>
      <c r="ALH80" s="1131"/>
      <c r="ALI80" s="1131"/>
      <c r="ALJ80" s="1131"/>
      <c r="ALK80" s="1131"/>
      <c r="ALL80" s="1131"/>
      <c r="ALM80" s="946"/>
      <c r="ALN80" s="947"/>
      <c r="ALO80" s="265"/>
      <c r="ALP80" s="265"/>
      <c r="AMQ80" s="1574"/>
      <c r="AMR80" s="1575"/>
      <c r="AMS80" s="1597"/>
      <c r="AMT80" s="1598"/>
      <c r="AMU80" s="1598"/>
      <c r="AMV80" s="1596"/>
      <c r="AMW80" s="1596"/>
      <c r="AMX80" s="1596"/>
      <c r="AMY80" s="1054"/>
      <c r="AMZ80" s="951"/>
      <c r="ANA80" s="969"/>
      <c r="ANB80" s="979"/>
      <c r="ANC80" s="947"/>
      <c r="AND80" s="943"/>
      <c r="ANE80" s="944"/>
      <c r="ANF80" s="1131"/>
      <c r="ANG80" s="1131"/>
      <c r="ANH80" s="1131"/>
      <c r="ANI80" s="1131"/>
      <c r="ANJ80" s="1131"/>
      <c r="ANK80" s="1131"/>
      <c r="ANL80" s="1131"/>
      <c r="ANM80" s="1131"/>
      <c r="ANN80" s="1131"/>
      <c r="ANO80" s="946"/>
      <c r="ANP80" s="947"/>
      <c r="ANQ80" s="265"/>
      <c r="ANR80" s="265"/>
      <c r="AOS80" s="1574"/>
      <c r="AOT80" s="1575"/>
      <c r="AOU80" s="1597"/>
      <c r="AOV80" s="1598"/>
      <c r="AOW80" s="1598"/>
      <c r="AOX80" s="1596"/>
      <c r="AOY80" s="1596"/>
      <c r="AOZ80" s="1596"/>
      <c r="APA80" s="1054"/>
      <c r="APB80" s="951"/>
      <c r="APC80" s="969"/>
      <c r="APD80" s="979"/>
      <c r="APE80" s="947"/>
      <c r="APF80" s="943"/>
      <c r="APG80" s="944"/>
      <c r="APH80" s="1131"/>
      <c r="API80" s="1131"/>
      <c r="APJ80" s="1131"/>
      <c r="APK80" s="1131"/>
      <c r="APL80" s="1131"/>
      <c r="APM80" s="1131"/>
      <c r="APN80" s="1131"/>
      <c r="APO80" s="1131"/>
      <c r="APP80" s="1131"/>
      <c r="APQ80" s="946"/>
      <c r="APR80" s="947"/>
      <c r="APS80" s="265"/>
      <c r="APT80" s="265"/>
      <c r="AQU80" s="1574"/>
      <c r="AQV80" s="1575"/>
      <c r="AQW80" s="1597"/>
      <c r="AQX80" s="1598"/>
      <c r="AQY80" s="1598"/>
      <c r="AQZ80" s="1596"/>
      <c r="ARA80" s="1596"/>
      <c r="ARB80" s="1596"/>
      <c r="ARC80" s="1054"/>
      <c r="ARD80" s="951"/>
      <c r="ARE80" s="969"/>
      <c r="ARF80" s="979"/>
      <c r="ARG80" s="947"/>
      <c r="ARH80" s="943"/>
      <c r="ARI80" s="944"/>
      <c r="ARJ80" s="1131"/>
      <c r="ARK80" s="1131"/>
      <c r="ARL80" s="1131"/>
      <c r="ARM80" s="1131"/>
      <c r="ARN80" s="1131"/>
      <c r="ARO80" s="1131"/>
      <c r="ARP80" s="1131"/>
      <c r="ARQ80" s="1131"/>
      <c r="ARR80" s="1131"/>
      <c r="ARS80" s="946"/>
      <c r="ART80" s="947"/>
      <c r="ARU80" s="265"/>
      <c r="ARV80" s="265"/>
      <c r="ASW80" s="1574"/>
      <c r="ASX80" s="1575"/>
      <c r="ASY80" s="1597"/>
      <c r="ASZ80" s="1598"/>
      <c r="ATA80" s="1598"/>
      <c r="ATB80" s="1596"/>
      <c r="ATC80" s="1596"/>
      <c r="ATD80" s="1596"/>
      <c r="ATE80" s="1054"/>
      <c r="ATF80" s="951"/>
      <c r="ATG80" s="969"/>
      <c r="ATH80" s="979"/>
      <c r="ATI80" s="947"/>
      <c r="ATJ80" s="943"/>
      <c r="ATK80" s="944"/>
      <c r="ATL80" s="1131"/>
      <c r="ATM80" s="1131"/>
      <c r="ATN80" s="1131"/>
      <c r="ATO80" s="1131"/>
      <c r="ATP80" s="1131"/>
      <c r="ATQ80" s="1131"/>
      <c r="ATR80" s="1131"/>
      <c r="ATS80" s="1131"/>
      <c r="ATT80" s="1131"/>
      <c r="ATU80" s="946"/>
      <c r="ATV80" s="947"/>
      <c r="ATW80" s="265"/>
      <c r="ATX80" s="265"/>
      <c r="AUI80" s="1574"/>
      <c r="AUJ80" s="1575"/>
      <c r="AUK80" s="1656"/>
      <c r="AUL80" s="1657"/>
      <c r="AUM80" s="1657"/>
      <c r="AUN80" s="1657"/>
      <c r="AUO80" s="1657"/>
      <c r="AUP80" s="1657"/>
      <c r="AUQ80" s="1151"/>
      <c r="AUR80" s="1148"/>
      <c r="AUS80" s="1149"/>
      <c r="AUT80" s="979"/>
      <c r="AUU80" s="947"/>
      <c r="AUV80" s="943"/>
      <c r="AUW80" s="944"/>
      <c r="AUX80" s="945"/>
      <c r="AUY80" s="945"/>
      <c r="AUZ80" s="945"/>
      <c r="AVA80" s="945"/>
      <c r="AVB80" s="945"/>
      <c r="AVC80" s="945"/>
      <c r="AVD80" s="945"/>
      <c r="AVE80" s="945"/>
      <c r="AVF80" s="945"/>
      <c r="AVG80" s="946"/>
      <c r="AVH80" s="947"/>
      <c r="AVQ80" s="252"/>
      <c r="AVT80" s="743"/>
      <c r="AVV80" s="514"/>
      <c r="AWB80" s="743"/>
      <c r="AWQ80" s="869"/>
      <c r="AWR80" s="869"/>
      <c r="AWS80" s="869"/>
      <c r="AWT80" s="869"/>
      <c r="AWZ80" s="514"/>
      <c r="AXC80" s="512"/>
      <c r="AXD80" s="235"/>
      <c r="AXE80" s="235"/>
      <c r="AXF80" s="265"/>
      <c r="AXG80" s="265"/>
      <c r="AXH80" s="235"/>
      <c r="AXI80" s="235"/>
      <c r="AXJ80" s="235"/>
      <c r="AXQ80" s="574"/>
      <c r="AXR80" s="576"/>
      <c r="AXS80" s="1650"/>
      <c r="AXT80" s="1650"/>
      <c r="AXU80" s="1650"/>
      <c r="AXV80" s="1650"/>
      <c r="AXW80" s="1650"/>
      <c r="AXX80" s="1650"/>
      <c r="AXY80" s="1650"/>
      <c r="AXZ80" s="1650"/>
      <c r="AYA80" s="1651"/>
      <c r="AYB80" s="577"/>
      <c r="AYC80" s="243"/>
      <c r="AYD80" s="574"/>
      <c r="AYE80" s="578"/>
      <c r="AYF80" s="1652"/>
      <c r="AYG80" s="1650"/>
      <c r="AYH80" s="1650"/>
      <c r="AYI80" s="1650"/>
      <c r="AYJ80" s="1650"/>
      <c r="AYK80" s="1650"/>
      <c r="AYL80" s="1650"/>
      <c r="AYM80" s="1650"/>
      <c r="AYN80" s="1651"/>
      <c r="AYO80" s="579"/>
      <c r="AYP80" s="243"/>
      <c r="AYQ80" s="747"/>
      <c r="AYR80" s="255"/>
      <c r="AYS80" s="255"/>
      <c r="AYU80" s="1759"/>
      <c r="AYV80" s="1664"/>
      <c r="AYW80" s="247"/>
      <c r="AYX80" s="1759"/>
      <c r="AYY80" s="1664"/>
      <c r="AYZ80" s="226"/>
      <c r="AZA80" s="226"/>
      <c r="AZB80" s="226"/>
      <c r="AZC80" s="781"/>
      <c r="AZD80" s="782"/>
      <c r="AZE80" s="782"/>
      <c r="AZF80" s="782"/>
      <c r="AZK80" s="1574"/>
      <c r="AZL80" s="1575"/>
      <c r="AZM80" s="1597"/>
      <c r="AZN80" s="1598"/>
      <c r="AZO80" s="1598"/>
      <c r="AZP80" s="1596"/>
      <c r="AZQ80" s="1596"/>
      <c r="AZR80" s="1596"/>
      <c r="AZS80" s="1054"/>
      <c r="AZT80" s="951"/>
      <c r="AZU80" s="969"/>
      <c r="AZV80" s="979"/>
      <c r="AZW80" s="947"/>
      <c r="AZX80" s="943"/>
      <c r="AZY80" s="944"/>
      <c r="AZZ80" s="1131"/>
      <c r="BAA80" s="1131"/>
      <c r="BAB80" s="1131"/>
      <c r="BAC80" s="1131"/>
      <c r="BAD80" s="1131"/>
      <c r="BAE80" s="1131"/>
      <c r="BAF80" s="1131"/>
      <c r="BAG80" s="1131"/>
      <c r="BAH80" s="1131"/>
      <c r="BAI80" s="946"/>
      <c r="BAJ80" s="947"/>
      <c r="BAK80" s="265"/>
      <c r="BAL80" s="265"/>
      <c r="BAO80" s="244"/>
      <c r="BAP80" s="244"/>
      <c r="BAQ80" s="244"/>
      <c r="BAR80" s="244"/>
      <c r="BAS80" s="244"/>
      <c r="BAT80" s="244"/>
      <c r="BBM80" s="1574"/>
      <c r="BBN80" s="1575"/>
      <c r="BBO80" s="1597"/>
      <c r="BBP80" s="1598"/>
      <c r="BBQ80" s="1598"/>
      <c r="BBR80" s="1596"/>
      <c r="BBS80" s="1596"/>
      <c r="BBT80" s="1596"/>
      <c r="BBU80" s="1054"/>
      <c r="BBV80" s="951"/>
      <c r="BBW80" s="969"/>
      <c r="BBX80" s="979"/>
      <c r="BBY80" s="947"/>
      <c r="BBZ80" s="943"/>
      <c r="BCA80" s="944"/>
      <c r="BCB80" s="1131"/>
      <c r="BCC80" s="1131"/>
      <c r="BCD80" s="1131"/>
      <c r="BCE80" s="1131"/>
      <c r="BCF80" s="1131"/>
      <c r="BCG80" s="1131"/>
      <c r="BCH80" s="1131"/>
      <c r="BCI80" s="1131"/>
      <c r="BCJ80" s="1131"/>
      <c r="BCK80" s="946"/>
      <c r="BCL80" s="947"/>
      <c r="BCM80" s="265"/>
      <c r="BCN80" s="265"/>
      <c r="BDO80" s="1574"/>
      <c r="BDP80" s="1575"/>
      <c r="BDQ80" s="1597"/>
      <c r="BDR80" s="1598"/>
      <c r="BDS80" s="1598"/>
      <c r="BDT80" s="1596"/>
      <c r="BDU80" s="1596"/>
      <c r="BDV80" s="1596"/>
      <c r="BDW80" s="1054"/>
      <c r="BDX80" s="951"/>
      <c r="BDY80" s="969"/>
      <c r="BDZ80" s="979"/>
      <c r="BEA80" s="947"/>
      <c r="BEB80" s="943"/>
      <c r="BEC80" s="944"/>
      <c r="BED80" s="1131"/>
      <c r="BEE80" s="1131"/>
      <c r="BEF80" s="1131"/>
      <c r="BEG80" s="1131"/>
      <c r="BEH80" s="1131"/>
      <c r="BEI80" s="1131"/>
      <c r="BEJ80" s="1131"/>
      <c r="BEK80" s="1131"/>
      <c r="BEL80" s="1131"/>
      <c r="BEM80" s="946"/>
      <c r="BEN80" s="947"/>
      <c r="BEO80" s="265"/>
      <c r="BEP80" s="265"/>
      <c r="BFQ80" s="1574"/>
      <c r="BFR80" s="1575"/>
      <c r="BFS80" s="1597"/>
      <c r="BFT80" s="1598"/>
      <c r="BFU80" s="1598"/>
      <c r="BFV80" s="1596"/>
      <c r="BFW80" s="1596"/>
      <c r="BFX80" s="1596"/>
      <c r="BFY80" s="1054"/>
      <c r="BFZ80" s="951"/>
      <c r="BGA80" s="969"/>
      <c r="BGB80" s="979"/>
      <c r="BGC80" s="947"/>
      <c r="BGD80" s="943"/>
      <c r="BGE80" s="944"/>
      <c r="BGF80" s="1131"/>
      <c r="BGG80" s="1131"/>
      <c r="BGH80" s="1131"/>
      <c r="BGI80" s="1131"/>
      <c r="BGJ80" s="1131"/>
      <c r="BGK80" s="1131"/>
      <c r="BGL80" s="1131"/>
      <c r="BGM80" s="1131"/>
      <c r="BGN80" s="1131"/>
      <c r="BGO80" s="946"/>
      <c r="BGP80" s="947"/>
      <c r="BGQ80" s="265"/>
      <c r="BGR80" s="265"/>
      <c r="BHS80" s="1574"/>
      <c r="BHT80" s="1575"/>
      <c r="BHU80" s="1597"/>
      <c r="BHV80" s="1598"/>
      <c r="BHW80" s="1598"/>
      <c r="BHX80" s="1596"/>
      <c r="BHY80" s="1596"/>
      <c r="BHZ80" s="1596"/>
      <c r="BIA80" s="1054"/>
      <c r="BIB80" s="951"/>
      <c r="BIC80" s="969"/>
      <c r="BID80" s="979"/>
      <c r="BIE80" s="947"/>
      <c r="BIF80" s="943"/>
      <c r="BIG80" s="944"/>
      <c r="BIH80" s="1131"/>
      <c r="BII80" s="1131"/>
      <c r="BIJ80" s="1131"/>
      <c r="BIK80" s="1131"/>
      <c r="BIL80" s="1131"/>
      <c r="BIM80" s="1131"/>
      <c r="BIN80" s="1131"/>
      <c r="BIO80" s="1131"/>
      <c r="BIP80" s="1131"/>
      <c r="BIQ80" s="946"/>
      <c r="BIR80" s="947"/>
      <c r="BIS80" s="265"/>
      <c r="BIT80" s="265"/>
      <c r="BJU80" s="1574"/>
      <c r="BJV80" s="1575"/>
      <c r="BJW80" s="1597"/>
      <c r="BJX80" s="1598"/>
      <c r="BJY80" s="1598"/>
      <c r="BJZ80" s="1596"/>
      <c r="BKA80" s="1596"/>
      <c r="BKB80" s="1596"/>
      <c r="BKC80" s="1054"/>
      <c r="BKD80" s="951"/>
      <c r="BKE80" s="969"/>
      <c r="BKF80" s="979"/>
      <c r="BKG80" s="947"/>
      <c r="BKH80" s="943"/>
      <c r="BKI80" s="944"/>
      <c r="BKJ80" s="1131"/>
      <c r="BKK80" s="1131"/>
      <c r="BKL80" s="1131"/>
      <c r="BKM80" s="1131"/>
      <c r="BKN80" s="1131"/>
      <c r="BKO80" s="1131"/>
      <c r="BKP80" s="1131"/>
      <c r="BKQ80" s="1131"/>
      <c r="BKR80" s="1131"/>
      <c r="BKS80" s="946"/>
      <c r="BKT80" s="947"/>
      <c r="BKU80" s="265"/>
      <c r="BKV80" s="265"/>
      <c r="BLW80" s="1574"/>
      <c r="BLX80" s="1575"/>
      <c r="BLY80" s="1597"/>
      <c r="BLZ80" s="1598"/>
      <c r="BMA80" s="1598"/>
      <c r="BMB80" s="1596"/>
      <c r="BMC80" s="1596"/>
      <c r="BMD80" s="1596"/>
      <c r="BME80" s="1054"/>
      <c r="BMF80" s="951"/>
      <c r="BMG80" s="969"/>
      <c r="BMH80" s="979"/>
      <c r="BMI80" s="947"/>
      <c r="BMJ80" s="943"/>
      <c r="BMK80" s="944"/>
      <c r="BML80" s="1131"/>
      <c r="BMM80" s="1131"/>
      <c r="BMN80" s="1131"/>
      <c r="BMO80" s="1131"/>
      <c r="BMP80" s="1131"/>
      <c r="BMQ80" s="1131"/>
      <c r="BMR80" s="1131"/>
      <c r="BMS80" s="1131"/>
      <c r="BMT80" s="1131"/>
      <c r="BMU80" s="946"/>
      <c r="BMV80" s="947"/>
      <c r="BMW80" s="265"/>
      <c r="BMX80" s="265"/>
      <c r="BNY80" s="1574"/>
      <c r="BNZ80" s="1575"/>
      <c r="BOA80" s="1597"/>
      <c r="BOB80" s="1598"/>
      <c r="BOC80" s="1598"/>
      <c r="BOD80" s="1596"/>
      <c r="BOE80" s="1596"/>
      <c r="BOF80" s="1596"/>
      <c r="BOG80" s="1054"/>
      <c r="BOH80" s="951"/>
      <c r="BOI80" s="969"/>
      <c r="BOJ80" s="979"/>
      <c r="BOK80" s="947"/>
      <c r="BOL80" s="943"/>
      <c r="BOM80" s="944"/>
      <c r="BON80" s="1131"/>
      <c r="BOO80" s="1131"/>
      <c r="BOP80" s="1131"/>
      <c r="BOQ80" s="1131"/>
      <c r="BOR80" s="1131"/>
      <c r="BOS80" s="1131"/>
      <c r="BOT80" s="1131"/>
      <c r="BOU80" s="1131"/>
      <c r="BOV80" s="1131"/>
      <c r="BOW80" s="946"/>
      <c r="BOX80" s="947"/>
      <c r="BOY80" s="265"/>
      <c r="BOZ80" s="265"/>
      <c r="BQA80" s="1574"/>
      <c r="BQB80" s="1575"/>
      <c r="BQC80" s="1597"/>
      <c r="BQD80" s="1598"/>
      <c r="BQE80" s="1598"/>
      <c r="BQF80" s="1596"/>
      <c r="BQG80" s="1596"/>
      <c r="BQH80" s="1596"/>
      <c r="BQI80" s="1054"/>
      <c r="BQJ80" s="951"/>
      <c r="BQK80" s="969"/>
      <c r="BQL80" s="979"/>
      <c r="BQM80" s="947"/>
      <c r="BQN80" s="943"/>
      <c r="BQO80" s="944"/>
      <c r="BQP80" s="1131"/>
      <c r="BQQ80" s="1131"/>
      <c r="BQR80" s="1131"/>
      <c r="BQS80" s="1131"/>
      <c r="BQT80" s="1131"/>
      <c r="BQU80" s="1131"/>
      <c r="BQV80" s="1131"/>
      <c r="BQW80" s="1131"/>
      <c r="BQX80" s="1131"/>
      <c r="BQY80" s="946"/>
      <c r="BQZ80" s="947"/>
      <c r="BRA80" s="265"/>
      <c r="BRB80" s="265"/>
      <c r="BSC80" s="1574"/>
      <c r="BSD80" s="1575"/>
      <c r="BSE80" s="1597"/>
      <c r="BSF80" s="1598"/>
      <c r="BSG80" s="1598"/>
      <c r="BSH80" s="1596"/>
      <c r="BSI80" s="1596"/>
      <c r="BSJ80" s="1596"/>
      <c r="BSK80" s="1054"/>
      <c r="BSL80" s="951"/>
      <c r="BSM80" s="969"/>
      <c r="BSN80" s="979"/>
      <c r="BSO80" s="947"/>
      <c r="BSP80" s="943"/>
      <c r="BSQ80" s="944"/>
      <c r="BSR80" s="1131"/>
      <c r="BSS80" s="1131"/>
      <c r="BST80" s="1131"/>
      <c r="BSU80" s="1131"/>
      <c r="BSV80" s="1131"/>
      <c r="BSW80" s="1131"/>
      <c r="BSX80" s="1131"/>
      <c r="BSY80" s="1131"/>
      <c r="BSZ80" s="1131"/>
      <c r="BTA80" s="946"/>
      <c r="BTB80" s="947"/>
      <c r="BTC80" s="265"/>
      <c r="BTD80" s="265"/>
      <c r="BUE80" s="1574"/>
      <c r="BUF80" s="1575"/>
      <c r="BUG80" s="1597"/>
      <c r="BUH80" s="1598"/>
      <c r="BUI80" s="1598"/>
      <c r="BUJ80" s="1596"/>
      <c r="BUK80" s="1596"/>
      <c r="BUL80" s="1596"/>
      <c r="BUM80" s="1054"/>
      <c r="BUN80" s="951"/>
      <c r="BUO80" s="969"/>
      <c r="BUP80" s="979"/>
      <c r="BUQ80" s="947"/>
      <c r="BUR80" s="943"/>
      <c r="BUS80" s="944"/>
      <c r="BUT80" s="1131"/>
      <c r="BUU80" s="1131"/>
      <c r="BUV80" s="1131"/>
      <c r="BUW80" s="1131"/>
      <c r="BUX80" s="1131"/>
      <c r="BUY80" s="1131"/>
      <c r="BUZ80" s="1131"/>
      <c r="BVA80" s="1131"/>
      <c r="BVB80" s="1131"/>
      <c r="BVC80" s="946"/>
      <c r="BVD80" s="947"/>
      <c r="BVE80" s="265"/>
      <c r="BVF80" s="265"/>
      <c r="BWG80" s="1574"/>
      <c r="BWH80" s="1575"/>
      <c r="BWI80" s="1597"/>
      <c r="BWJ80" s="1598"/>
      <c r="BWK80" s="1598"/>
      <c r="BWL80" s="1596"/>
      <c r="BWM80" s="1596"/>
      <c r="BWN80" s="1596"/>
      <c r="BWO80" s="1054"/>
      <c r="BWP80" s="951"/>
      <c r="BWQ80" s="969"/>
      <c r="BWR80" s="979"/>
      <c r="BWS80" s="947"/>
      <c r="BWT80" s="943"/>
      <c r="BWU80" s="944"/>
      <c r="BWV80" s="1131"/>
      <c r="BWW80" s="1131"/>
      <c r="BWX80" s="1131"/>
      <c r="BWY80" s="1131"/>
      <c r="BWZ80" s="1131"/>
      <c r="BXA80" s="1131"/>
      <c r="BXB80" s="1131"/>
      <c r="BXC80" s="1131"/>
      <c r="BXD80" s="1131"/>
      <c r="BXE80" s="946"/>
      <c r="BXF80" s="947"/>
      <c r="BXG80" s="265"/>
      <c r="BXH80" s="265"/>
      <c r="BYI80" s="1574"/>
      <c r="BYJ80" s="1575"/>
      <c r="BYK80" s="1597"/>
      <c r="BYL80" s="1598"/>
      <c r="BYM80" s="1598"/>
      <c r="BYN80" s="1596"/>
      <c r="BYO80" s="1596"/>
      <c r="BYP80" s="1596"/>
      <c r="BYQ80" s="1054"/>
      <c r="BYR80" s="951"/>
      <c r="BYS80" s="969"/>
      <c r="BYT80" s="979"/>
      <c r="BYU80" s="947"/>
      <c r="BYV80" s="943"/>
      <c r="BYW80" s="944"/>
      <c r="BYX80" s="1131"/>
      <c r="BYY80" s="1131"/>
      <c r="BYZ80" s="1131"/>
      <c r="BZA80" s="1131"/>
      <c r="BZB80" s="1131"/>
      <c r="BZC80" s="1131"/>
      <c r="BZD80" s="1131"/>
      <c r="BZE80" s="1131"/>
      <c r="BZF80" s="1131"/>
      <c r="BZG80" s="946"/>
      <c r="BZH80" s="947"/>
      <c r="BZI80" s="265"/>
      <c r="BZJ80" s="265"/>
      <c r="CAK80" s="1574"/>
      <c r="CAL80" s="1575"/>
      <c r="CAM80" s="1597"/>
      <c r="CAN80" s="1598"/>
      <c r="CAO80" s="1598"/>
      <c r="CAP80" s="1596"/>
      <c r="CAQ80" s="1596"/>
      <c r="CAR80" s="1596"/>
      <c r="CAS80" s="1054"/>
      <c r="CAT80" s="951"/>
      <c r="CAU80" s="969"/>
      <c r="CAV80" s="979"/>
      <c r="CAW80" s="947"/>
      <c r="CAX80" s="943"/>
      <c r="CAY80" s="944"/>
      <c r="CAZ80" s="1131"/>
      <c r="CBA80" s="1131"/>
      <c r="CBB80" s="1131"/>
      <c r="CBC80" s="1131"/>
      <c r="CBD80" s="1131"/>
      <c r="CBE80" s="1131"/>
      <c r="CBF80" s="1131"/>
      <c r="CBG80" s="1131"/>
      <c r="CBH80" s="1131"/>
      <c r="CBI80" s="946"/>
      <c r="CBJ80" s="947"/>
      <c r="CBK80" s="265"/>
      <c r="CBL80" s="265"/>
      <c r="CCM80" s="1574"/>
      <c r="CCN80" s="1575"/>
      <c r="CCO80" s="1597"/>
      <c r="CCP80" s="1598"/>
      <c r="CCQ80" s="1598"/>
      <c r="CCR80" s="1596"/>
      <c r="CCS80" s="1596"/>
      <c r="CCT80" s="1596"/>
      <c r="CCU80" s="1054"/>
      <c r="CCV80" s="951"/>
      <c r="CCW80" s="969"/>
      <c r="CCX80" s="979"/>
      <c r="CCY80" s="947"/>
      <c r="CCZ80" s="943"/>
      <c r="CDA80" s="944"/>
      <c r="CDB80" s="1131"/>
      <c r="CDC80" s="1131"/>
      <c r="CDD80" s="1131"/>
      <c r="CDE80" s="1131"/>
      <c r="CDF80" s="1131"/>
      <c r="CDG80" s="1131"/>
      <c r="CDH80" s="1131"/>
      <c r="CDI80" s="1131"/>
      <c r="CDJ80" s="1131"/>
      <c r="CDK80" s="946"/>
      <c r="CDL80" s="947"/>
      <c r="CDM80" s="265"/>
      <c r="CDN80" s="265"/>
      <c r="CEO80" s="1574"/>
      <c r="CEP80" s="1575"/>
      <c r="CEQ80" s="1597"/>
      <c r="CER80" s="1598"/>
      <c r="CES80" s="1598"/>
      <c r="CET80" s="1596"/>
      <c r="CEU80" s="1596"/>
      <c r="CEV80" s="1596"/>
      <c r="CEW80" s="1054"/>
      <c r="CEX80" s="951"/>
      <c r="CEY80" s="969"/>
      <c r="CEZ80" s="979"/>
      <c r="CFA80" s="947"/>
      <c r="CFB80" s="943"/>
      <c r="CFC80" s="944"/>
      <c r="CFD80" s="1131"/>
      <c r="CFE80" s="1131"/>
      <c r="CFF80" s="1131"/>
      <c r="CFG80" s="1131"/>
      <c r="CFH80" s="1131"/>
      <c r="CFI80" s="1131"/>
      <c r="CFJ80" s="1131"/>
      <c r="CFK80" s="1131"/>
      <c r="CFL80" s="1131"/>
      <c r="CFM80" s="946"/>
      <c r="CFN80" s="947"/>
      <c r="CFO80" s="265"/>
      <c r="CFP80" s="265"/>
      <c r="CGQ80" s="1574"/>
      <c r="CGR80" s="1575"/>
      <c r="CGS80" s="1597"/>
      <c r="CGT80" s="1598"/>
      <c r="CGU80" s="1598"/>
      <c r="CGV80" s="1596"/>
      <c r="CGW80" s="1596"/>
      <c r="CGX80" s="1596"/>
      <c r="CGY80" s="1054"/>
      <c r="CGZ80" s="951"/>
      <c r="CHA80" s="969"/>
      <c r="CHB80" s="979"/>
      <c r="CHC80" s="947"/>
      <c r="CHD80" s="943"/>
      <c r="CHE80" s="944"/>
      <c r="CHF80" s="1131"/>
      <c r="CHG80" s="1131"/>
      <c r="CHH80" s="1131"/>
      <c r="CHI80" s="1131"/>
      <c r="CHJ80" s="1131"/>
      <c r="CHK80" s="1131"/>
      <c r="CHL80" s="1131"/>
      <c r="CHM80" s="1131"/>
      <c r="CHN80" s="1131"/>
      <c r="CHO80" s="946"/>
      <c r="CHP80" s="947"/>
      <c r="CHQ80" s="265"/>
      <c r="CHR80" s="265"/>
      <c r="CIS80" s="1574"/>
      <c r="CIT80" s="1575"/>
      <c r="CIU80" s="1597"/>
      <c r="CIV80" s="1598"/>
      <c r="CIW80" s="1598"/>
      <c r="CIX80" s="1596"/>
      <c r="CIY80" s="1596"/>
      <c r="CIZ80" s="1596"/>
      <c r="CJA80" s="1054"/>
      <c r="CJB80" s="951"/>
      <c r="CJC80" s="969"/>
      <c r="CJD80" s="979"/>
      <c r="CJE80" s="947"/>
      <c r="CJF80" s="943"/>
      <c r="CJG80" s="944"/>
      <c r="CJH80" s="1131"/>
      <c r="CJI80" s="1131"/>
      <c r="CJJ80" s="1131"/>
      <c r="CJK80" s="1131"/>
      <c r="CJL80" s="1131"/>
      <c r="CJM80" s="1131"/>
      <c r="CJN80" s="1131"/>
      <c r="CJO80" s="1131"/>
      <c r="CJP80" s="1131"/>
      <c r="CJQ80" s="946"/>
      <c r="CJR80" s="947"/>
      <c r="CJS80" s="265"/>
      <c r="CJT80" s="265"/>
      <c r="CKU80" s="1574"/>
      <c r="CKV80" s="1575"/>
      <c r="CKW80" s="1597"/>
      <c r="CKX80" s="1598"/>
      <c r="CKY80" s="1598"/>
      <c r="CKZ80" s="1596"/>
      <c r="CLA80" s="1596"/>
      <c r="CLB80" s="1596"/>
      <c r="CLC80" s="1054"/>
      <c r="CLD80" s="951"/>
      <c r="CLE80" s="969"/>
      <c r="CLF80" s="979"/>
      <c r="CLG80" s="947"/>
      <c r="CLH80" s="943"/>
      <c r="CLI80" s="944"/>
      <c r="CLJ80" s="1131"/>
      <c r="CLK80" s="1131"/>
      <c r="CLL80" s="1131"/>
      <c r="CLM80" s="1131"/>
      <c r="CLN80" s="1131"/>
      <c r="CLO80" s="1131"/>
      <c r="CLP80" s="1131"/>
      <c r="CLQ80" s="1131"/>
      <c r="CLR80" s="1131"/>
      <c r="CLS80" s="946"/>
      <c r="CLT80" s="947"/>
      <c r="CLU80" s="265"/>
      <c r="CLV80" s="265"/>
      <c r="CMW80" s="1574"/>
      <c r="CMX80" s="1575"/>
      <c r="CMY80" s="1597"/>
      <c r="CMZ80" s="1598"/>
      <c r="CNA80" s="1598"/>
      <c r="CNB80" s="1596"/>
      <c r="CNC80" s="1596"/>
      <c r="CND80" s="1596"/>
      <c r="CNE80" s="1054"/>
      <c r="CNF80" s="951"/>
      <c r="CNG80" s="969"/>
      <c r="CNH80" s="979"/>
      <c r="CNI80" s="947"/>
      <c r="CNJ80" s="943"/>
      <c r="CNK80" s="944"/>
      <c r="CNL80" s="1131"/>
      <c r="CNM80" s="1131"/>
      <c r="CNN80" s="1131"/>
      <c r="CNO80" s="1131"/>
      <c r="CNP80" s="1131"/>
      <c r="CNQ80" s="1131"/>
      <c r="CNR80" s="1131"/>
      <c r="CNS80" s="1131"/>
      <c r="CNT80" s="1131"/>
      <c r="CNU80" s="946"/>
      <c r="CNV80" s="947"/>
      <c r="CNW80" s="265"/>
      <c r="CNX80" s="265"/>
      <c r="COY80" s="1574"/>
      <c r="COZ80" s="1575"/>
      <c r="CPA80" s="1597"/>
      <c r="CPB80" s="1598"/>
      <c r="CPC80" s="1598"/>
      <c r="CPD80" s="1596"/>
      <c r="CPE80" s="1596"/>
      <c r="CPF80" s="1596"/>
      <c r="CPG80" s="1054"/>
      <c r="CPH80" s="951"/>
      <c r="CPI80" s="969"/>
      <c r="CPJ80" s="979"/>
      <c r="CPK80" s="947"/>
      <c r="CPL80" s="943"/>
      <c r="CPM80" s="944"/>
      <c r="CPN80" s="1131"/>
      <c r="CPO80" s="1131"/>
      <c r="CPP80" s="1131"/>
      <c r="CPQ80" s="1131"/>
      <c r="CPR80" s="1131"/>
      <c r="CPS80" s="1131"/>
      <c r="CPT80" s="1131"/>
      <c r="CPU80" s="1131"/>
      <c r="CPV80" s="1131"/>
      <c r="CPW80" s="946"/>
      <c r="CPX80" s="947"/>
      <c r="CPY80" s="265"/>
      <c r="CPZ80" s="265"/>
      <c r="CRA80" s="1574"/>
      <c r="CRB80" s="1575"/>
      <c r="CRC80" s="1597"/>
      <c r="CRD80" s="1598"/>
      <c r="CRE80" s="1598"/>
      <c r="CRF80" s="1596"/>
      <c r="CRG80" s="1596"/>
      <c r="CRH80" s="1596"/>
      <c r="CRI80" s="1054"/>
      <c r="CRJ80" s="951"/>
      <c r="CRK80" s="969"/>
      <c r="CRL80" s="979"/>
      <c r="CRM80" s="947"/>
      <c r="CRN80" s="943"/>
      <c r="CRO80" s="944"/>
      <c r="CRP80" s="1131"/>
      <c r="CRQ80" s="1131"/>
      <c r="CRR80" s="1131"/>
      <c r="CRS80" s="1131"/>
      <c r="CRT80" s="1131"/>
      <c r="CRU80" s="1131"/>
      <c r="CRV80" s="1131"/>
      <c r="CRW80" s="1131"/>
      <c r="CRX80" s="1131"/>
      <c r="CRY80" s="946"/>
      <c r="CRZ80" s="947"/>
      <c r="CSA80" s="265"/>
      <c r="CSB80" s="265"/>
      <c r="CTC80" s="1574"/>
      <c r="CTD80" s="1575"/>
      <c r="CTE80" s="1597"/>
      <c r="CTF80" s="1598"/>
      <c r="CTG80" s="1598"/>
      <c r="CTH80" s="1596"/>
      <c r="CTI80" s="1596"/>
      <c r="CTJ80" s="1596"/>
      <c r="CTK80" s="1054"/>
      <c r="CTL80" s="951"/>
      <c r="CTM80" s="969"/>
      <c r="CTN80" s="979"/>
      <c r="CTO80" s="947"/>
      <c r="CTP80" s="943"/>
      <c r="CTQ80" s="944"/>
      <c r="CTR80" s="1131"/>
      <c r="CTS80" s="1131"/>
      <c r="CTT80" s="1131"/>
      <c r="CTU80" s="1131"/>
      <c r="CTV80" s="1131"/>
      <c r="CTW80" s="1131"/>
      <c r="CTX80" s="1131"/>
      <c r="CTY80" s="1131"/>
      <c r="CTZ80" s="1131"/>
      <c r="CUA80" s="946"/>
      <c r="CUB80" s="947"/>
      <c r="CUC80" s="265"/>
      <c r="CUD80" s="265"/>
      <c r="CVK80" s="574"/>
      <c r="CVL80" s="576"/>
      <c r="CVM80" s="597"/>
      <c r="CVN80" s="575"/>
      <c r="CVO80" s="575"/>
      <c r="CVP80" s="575"/>
      <c r="CVQ80" s="575"/>
      <c r="CVR80" s="575"/>
      <c r="CVS80" s="575"/>
      <c r="CVT80" s="575"/>
      <c r="CVU80" s="576"/>
      <c r="CVV80" s="577"/>
      <c r="CVW80" s="243"/>
      <c r="CVX80" s="574"/>
      <c r="CVY80" s="578"/>
      <c r="CVZ80" s="556"/>
      <c r="CWA80" s="556"/>
      <c r="CWB80" s="556"/>
      <c r="CWC80" s="556"/>
      <c r="CWD80" s="556"/>
      <c r="CWE80" s="556"/>
      <c r="CWF80" s="556"/>
      <c r="CWG80" s="556"/>
      <c r="CWH80" s="556"/>
      <c r="CWI80" s="579"/>
      <c r="CWJ80" s="243"/>
      <c r="CWK80" s="1574"/>
      <c r="CWL80" s="1575"/>
      <c r="CWM80" s="1597"/>
      <c r="CWN80" s="1598"/>
      <c r="CWO80" s="1598"/>
      <c r="CWP80" s="1596"/>
      <c r="CWQ80" s="1596"/>
      <c r="CWR80" s="1596"/>
      <c r="CWS80" s="1054"/>
      <c r="CWT80" s="951"/>
      <c r="CWU80" s="969"/>
      <c r="CWV80" s="979"/>
      <c r="CWW80" s="947"/>
      <c r="CWX80" s="943"/>
      <c r="CWY80" s="944"/>
      <c r="CWZ80" s="1131"/>
      <c r="CXA80" s="1131"/>
      <c r="CXB80" s="1131"/>
      <c r="CXC80" s="1131"/>
      <c r="CXD80" s="1131"/>
      <c r="CXE80" s="1131"/>
      <c r="CXF80" s="1131"/>
      <c r="CXG80" s="1131"/>
      <c r="CXH80" s="1131"/>
      <c r="CXI80" s="946"/>
      <c r="CXJ80" s="947"/>
      <c r="CZI80" s="574"/>
      <c r="CZJ80" s="576"/>
      <c r="CZK80" s="597"/>
      <c r="CZL80" s="575"/>
      <c r="CZM80" s="575"/>
      <c r="CZN80" s="575"/>
      <c r="CZO80" s="575"/>
      <c r="CZP80" s="575"/>
      <c r="CZQ80" s="575"/>
      <c r="CZR80" s="575"/>
      <c r="CZS80" s="576"/>
      <c r="CZT80" s="577"/>
      <c r="CZU80" s="243"/>
      <c r="CZV80" s="574"/>
      <c r="CZW80" s="578"/>
      <c r="CZX80" s="1127"/>
      <c r="CZY80" s="1127"/>
      <c r="CZZ80" s="1127"/>
      <c r="DAA80" s="1127"/>
      <c r="DAB80" s="1127"/>
      <c r="DAC80" s="1127"/>
      <c r="DAD80" s="1127"/>
      <c r="DAE80" s="1127"/>
      <c r="DAF80" s="1127"/>
      <c r="DAG80" s="579"/>
      <c r="DAH80" s="243"/>
      <c r="DAI80" s="1574"/>
      <c r="DAJ80" s="1575"/>
      <c r="DAK80" s="1597"/>
      <c r="DAL80" s="1598"/>
      <c r="DAM80" s="1598"/>
      <c r="DAN80" s="1596"/>
      <c r="DAO80" s="1596"/>
      <c r="DAP80" s="1596"/>
      <c r="DAQ80" s="1054"/>
      <c r="DAR80" s="951"/>
      <c r="DAS80" s="969"/>
      <c r="DAT80" s="979"/>
      <c r="DAU80" s="947"/>
      <c r="DAV80" s="943"/>
      <c r="DAW80" s="944"/>
      <c r="DAX80" s="945"/>
      <c r="DAY80" s="945"/>
      <c r="DAZ80" s="945"/>
      <c r="DBA80" s="945"/>
      <c r="DBB80" s="945"/>
      <c r="DBC80" s="945"/>
      <c r="DBD80" s="945"/>
      <c r="DBE80" s="945"/>
      <c r="DBF80" s="945"/>
      <c r="DBG80" s="946"/>
      <c r="DBH80" s="947"/>
      <c r="DBI80" s="265"/>
      <c r="DBJ80" s="265"/>
      <c r="DBK80" s="244"/>
      <c r="DBL80" s="244"/>
      <c r="DBM80" s="244"/>
      <c r="DBN80" s="244"/>
      <c r="DBO80" s="244"/>
      <c r="DBP80" s="244"/>
      <c r="DBQ80" s="244"/>
      <c r="DBR80" s="244"/>
      <c r="DCQ80" s="574"/>
      <c r="DCR80" s="576"/>
      <c r="DCS80" s="597"/>
      <c r="DCT80" s="575"/>
      <c r="DCU80" s="575"/>
      <c r="DCV80" s="575"/>
      <c r="DCW80" s="575"/>
      <c r="DCX80" s="575"/>
      <c r="DCY80" s="575"/>
      <c r="DCZ80" s="575"/>
      <c r="DDA80" s="576"/>
      <c r="DDB80" s="577"/>
      <c r="DDC80" s="243"/>
      <c r="DDD80" s="574"/>
      <c r="DDE80" s="578"/>
      <c r="DDF80" s="1127"/>
      <c r="DDG80" s="1127"/>
      <c r="DDH80" s="1127"/>
      <c r="DDI80" s="1127"/>
      <c r="DDJ80" s="1127"/>
      <c r="DDK80" s="1127"/>
      <c r="DDL80" s="1127"/>
      <c r="DDM80" s="1127"/>
      <c r="DDN80" s="1127"/>
      <c r="DDO80" s="579"/>
      <c r="DDP80" s="243"/>
      <c r="DDQ80" s="1574"/>
      <c r="DDR80" s="1575"/>
      <c r="DDS80" s="1597"/>
      <c r="DDT80" s="1598"/>
      <c r="DDU80" s="1598"/>
      <c r="DDV80" s="1596"/>
      <c r="DDW80" s="1596"/>
      <c r="DDX80" s="1596"/>
      <c r="DDY80" s="1054"/>
      <c r="DDZ80" s="951"/>
      <c r="DEA80" s="969"/>
      <c r="DEB80" s="979"/>
      <c r="DEC80" s="947"/>
      <c r="DED80" s="943"/>
      <c r="DEE80" s="944"/>
      <c r="DEF80" s="1131"/>
      <c r="DEG80" s="1131"/>
      <c r="DEH80" s="1131"/>
      <c r="DEI80" s="1131"/>
      <c r="DEJ80" s="1131"/>
      <c r="DEK80" s="1131"/>
      <c r="DEL80" s="1131"/>
      <c r="DEM80" s="1131"/>
      <c r="DEN80" s="1131"/>
      <c r="DEO80" s="946"/>
      <c r="DEP80" s="947"/>
      <c r="DEQ80" s="265"/>
      <c r="DER80" s="265"/>
      <c r="DES80" s="244"/>
      <c r="DET80" s="244"/>
      <c r="DEU80" s="244"/>
      <c r="DEV80" s="244"/>
      <c r="DEW80" s="244"/>
      <c r="DEX80" s="244"/>
      <c r="DEY80" s="244"/>
      <c r="DEZ80" s="244"/>
      <c r="DFY80" s="574"/>
      <c r="DFZ80" s="576"/>
      <c r="DGA80" s="597"/>
      <c r="DGB80" s="575"/>
      <c r="DGC80" s="575"/>
      <c r="DGD80" s="575"/>
      <c r="DGE80" s="575"/>
      <c r="DGF80" s="575"/>
      <c r="DGG80" s="575"/>
      <c r="DGH80" s="575"/>
      <c r="DGI80" s="576"/>
      <c r="DGJ80" s="577"/>
      <c r="DGK80" s="243"/>
      <c r="DGL80" s="574"/>
      <c r="DGM80" s="578"/>
      <c r="DGN80" s="1127"/>
      <c r="DGO80" s="1127"/>
      <c r="DGP80" s="1127"/>
      <c r="DGQ80" s="1127"/>
      <c r="DGR80" s="1127"/>
      <c r="DGS80" s="1127"/>
      <c r="DGT80" s="1127"/>
      <c r="DGU80" s="1127"/>
      <c r="DGV80" s="1127"/>
      <c r="DGW80" s="579"/>
      <c r="DGX80" s="243"/>
      <c r="DGY80" s="1574"/>
      <c r="DGZ80" s="1575"/>
      <c r="DHA80" s="1597"/>
      <c r="DHB80" s="1598"/>
      <c r="DHC80" s="1598"/>
      <c r="DHD80" s="1596"/>
      <c r="DHE80" s="1596"/>
      <c r="DHF80" s="1596"/>
      <c r="DHG80" s="1054"/>
      <c r="DHH80" s="951"/>
      <c r="DHI80" s="969"/>
      <c r="DHJ80" s="979"/>
      <c r="DHK80" s="947"/>
      <c r="DHL80" s="943"/>
      <c r="DHM80" s="944"/>
      <c r="DHN80" s="1131"/>
      <c r="DHO80" s="1131"/>
      <c r="DHP80" s="1131"/>
      <c r="DHQ80" s="1131"/>
      <c r="DHR80" s="1131"/>
      <c r="DHS80" s="1131"/>
      <c r="DHT80" s="1131"/>
      <c r="DHU80" s="1131"/>
      <c r="DHV80" s="1131"/>
      <c r="DHW80" s="946"/>
      <c r="DHX80" s="947"/>
      <c r="DHY80" s="265"/>
      <c r="DHZ80" s="265"/>
      <c r="DIA80" s="244"/>
      <c r="DIB80" s="244"/>
      <c r="DIC80" s="244"/>
      <c r="DID80" s="244"/>
      <c r="DIE80" s="244"/>
      <c r="DIF80" s="244"/>
      <c r="DIG80" s="244"/>
      <c r="DIH80" s="244"/>
      <c r="DJG80" s="574"/>
      <c r="DJH80" s="576"/>
      <c r="DJI80" s="597"/>
      <c r="DJJ80" s="575"/>
      <c r="DJK80" s="575"/>
      <c r="DJL80" s="575"/>
      <c r="DJM80" s="575"/>
      <c r="DJN80" s="575"/>
      <c r="DJO80" s="575"/>
      <c r="DJP80" s="575"/>
      <c r="DJQ80" s="576"/>
      <c r="DJR80" s="577"/>
      <c r="DJS80" s="243"/>
      <c r="DJT80" s="574"/>
      <c r="DJU80" s="578"/>
      <c r="DJV80" s="1127"/>
      <c r="DJW80" s="1127"/>
      <c r="DJX80" s="1127"/>
      <c r="DJY80" s="1127"/>
      <c r="DJZ80" s="1127"/>
      <c r="DKA80" s="1127"/>
      <c r="DKB80" s="1127"/>
      <c r="DKC80" s="1127"/>
      <c r="DKD80" s="1127"/>
      <c r="DKE80" s="579"/>
      <c r="DKF80" s="243"/>
      <c r="DKG80" s="1574"/>
      <c r="DKH80" s="1575"/>
      <c r="DKI80" s="1597"/>
      <c r="DKJ80" s="1598"/>
      <c r="DKK80" s="1598"/>
      <c r="DKL80" s="1596"/>
      <c r="DKM80" s="1596"/>
      <c r="DKN80" s="1596"/>
      <c r="DKO80" s="1054"/>
      <c r="DKP80" s="951"/>
      <c r="DKQ80" s="969"/>
      <c r="DKR80" s="979"/>
      <c r="DKS80" s="947"/>
      <c r="DKT80" s="943"/>
      <c r="DKU80" s="944"/>
      <c r="DKV80" s="1131"/>
      <c r="DKW80" s="1131"/>
      <c r="DKX80" s="1131"/>
      <c r="DKY80" s="1131"/>
      <c r="DKZ80" s="1131"/>
      <c r="DLA80" s="1131"/>
      <c r="DLB80" s="1131"/>
      <c r="DLC80" s="1131"/>
      <c r="DLD80" s="1131"/>
      <c r="DLE80" s="946"/>
      <c r="DLF80" s="947"/>
      <c r="DLG80" s="265"/>
      <c r="DLH80" s="265"/>
      <c r="DLI80" s="244"/>
      <c r="DLJ80" s="244"/>
      <c r="DLK80" s="244"/>
      <c r="DLL80" s="244"/>
      <c r="DLM80" s="244"/>
      <c r="DLN80" s="244"/>
      <c r="DLO80" s="244"/>
      <c r="DLP80" s="244"/>
      <c r="DMO80" s="574"/>
      <c r="DMP80" s="576"/>
      <c r="DMQ80" s="597"/>
      <c r="DMR80" s="575"/>
      <c r="DMS80" s="575"/>
      <c r="DMT80" s="575"/>
      <c r="DMU80" s="575"/>
      <c r="DMV80" s="575"/>
      <c r="DMW80" s="575"/>
      <c r="DMX80" s="575"/>
      <c r="DMY80" s="576"/>
      <c r="DMZ80" s="577"/>
      <c r="DNA80" s="243"/>
      <c r="DNB80" s="574"/>
      <c r="DNC80" s="578"/>
      <c r="DND80" s="556"/>
      <c r="DNE80" s="556"/>
      <c r="DNF80" s="556"/>
      <c r="DNG80" s="556"/>
      <c r="DNH80" s="556"/>
      <c r="DNI80" s="556"/>
      <c r="DNJ80" s="556"/>
      <c r="DNK80" s="556"/>
      <c r="DNL80" s="556"/>
      <c r="DNM80" s="579"/>
      <c r="DNN80" s="243"/>
      <c r="DNO80" s="1574"/>
      <c r="DNP80" s="1575"/>
      <c r="DNQ80" s="1597"/>
      <c r="DNR80" s="1598"/>
      <c r="DNS80" s="1598"/>
      <c r="DNT80" s="1596"/>
      <c r="DNU80" s="1596"/>
      <c r="DNV80" s="1596"/>
      <c r="DNW80" s="1054"/>
      <c r="DNX80" s="951"/>
      <c r="DNY80" s="969"/>
      <c r="DNZ80" s="979"/>
      <c r="DOA80" s="947"/>
      <c r="DOB80" s="943"/>
      <c r="DOC80" s="944"/>
      <c r="DOD80" s="1131"/>
      <c r="DOE80" s="1131"/>
      <c r="DOF80" s="1131"/>
      <c r="DOG80" s="1131"/>
      <c r="DOH80" s="1131"/>
      <c r="DOI80" s="1131"/>
      <c r="DOJ80" s="1131"/>
      <c r="DOK80" s="1131"/>
      <c r="DOL80" s="1131"/>
      <c r="DOM80" s="946"/>
      <c r="DON80" s="947"/>
      <c r="DOO80" s="265"/>
      <c r="DOP80" s="265"/>
      <c r="DOQ80" s="244"/>
      <c r="DOR80" s="244"/>
      <c r="DOS80" s="244"/>
      <c r="DOT80" s="244"/>
      <c r="DOU80" s="244"/>
      <c r="DOV80" s="244"/>
      <c r="DOW80" s="244"/>
      <c r="DOX80" s="244"/>
      <c r="DOZ80" s="792"/>
      <c r="DPA80" s="792"/>
      <c r="DPB80" s="792"/>
      <c r="DPC80" s="792"/>
      <c r="DPD80" s="792"/>
      <c r="DPE80" s="792"/>
      <c r="DPF80" s="792"/>
      <c r="DPG80" s="792"/>
      <c r="DPH80" s="792"/>
      <c r="DPI80" s="792"/>
      <c r="DPJ80" s="792"/>
      <c r="DPK80" s="792"/>
      <c r="DPL80" s="792"/>
      <c r="DPM80" s="792"/>
      <c r="DPN80" s="792"/>
      <c r="DPO80" s="792"/>
      <c r="DPP80" s="792"/>
      <c r="DPQ80" s="792"/>
      <c r="DPR80" s="792"/>
      <c r="DPS80" s="792"/>
      <c r="DPT80" s="792"/>
      <c r="DPU80" s="792"/>
      <c r="DPV80" s="792"/>
      <c r="DPW80" s="792"/>
      <c r="DPX80" s="792"/>
      <c r="DPY80" s="792"/>
      <c r="DPZ80" s="792"/>
      <c r="DQA80" s="792"/>
      <c r="DQB80" s="792"/>
      <c r="DQC80" s="792"/>
      <c r="DQW80" s="235"/>
      <c r="DQX80" s="235"/>
      <c r="DQY80" s="235"/>
      <c r="DQZ80" s="235"/>
      <c r="DRA80" s="265"/>
      <c r="DRB80" s="265"/>
      <c r="DRC80" s="235"/>
      <c r="DRD80" s="235"/>
      <c r="DRE80" s="235"/>
      <c r="DRF80" s="235"/>
      <c r="DRG80" s="235"/>
      <c r="DRH80" s="235"/>
      <c r="DRI80" s="235"/>
      <c r="DRJ80" s="235"/>
      <c r="DRK80" s="235"/>
      <c r="DRL80" s="235"/>
      <c r="DRM80" s="1574"/>
      <c r="DRN80" s="1575"/>
      <c r="DRO80" s="1597"/>
      <c r="DRP80" s="1598"/>
      <c r="DRQ80" s="1598"/>
      <c r="DRR80" s="1596"/>
      <c r="DRS80" s="1596"/>
      <c r="DRT80" s="1596"/>
      <c r="DRU80" s="1054"/>
      <c r="DRV80" s="951"/>
      <c r="DRW80" s="969"/>
      <c r="DRX80" s="979"/>
      <c r="DRY80" s="947"/>
      <c r="DRZ80" s="943"/>
      <c r="DSA80" s="944"/>
      <c r="DSB80" s="945"/>
      <c r="DSC80" s="945"/>
      <c r="DSD80" s="945"/>
      <c r="DSE80" s="945"/>
      <c r="DSF80" s="945"/>
      <c r="DSG80" s="945"/>
      <c r="DSH80" s="945"/>
      <c r="DSI80" s="945"/>
      <c r="DSJ80" s="945"/>
      <c r="DSK80" s="946"/>
      <c r="DSL80" s="947"/>
      <c r="DSM80" s="574"/>
      <c r="DSN80" s="576"/>
      <c r="DSO80" s="597"/>
      <c r="DSP80" s="575"/>
      <c r="DSQ80" s="575"/>
      <c r="DSR80" s="575"/>
      <c r="DSS80" s="575"/>
      <c r="DST80" s="575"/>
      <c r="DSU80" s="575"/>
      <c r="DSV80" s="575"/>
      <c r="DSW80" s="576"/>
      <c r="DSX80" s="577"/>
      <c r="DSY80" s="243"/>
      <c r="DSZ80" s="574"/>
      <c r="DTA80" s="578"/>
      <c r="DTB80" s="556"/>
      <c r="DTC80" s="556"/>
      <c r="DTD80" s="556"/>
      <c r="DTE80" s="556"/>
      <c r="DTF80" s="556"/>
      <c r="DTG80" s="556"/>
      <c r="DTH80" s="556"/>
      <c r="DTI80" s="556"/>
      <c r="DTK80" s="579"/>
      <c r="DTL80" s="243"/>
      <c r="DTM80" s="574"/>
      <c r="DTN80" s="576"/>
      <c r="DTO80" s="597"/>
      <c r="DTP80" s="575"/>
      <c r="DTQ80" s="575"/>
      <c r="DTR80" s="575"/>
      <c r="DTS80" s="575"/>
      <c r="DTT80" s="575"/>
      <c r="DTU80" s="575"/>
      <c r="DTV80" s="575"/>
      <c r="DTW80" s="576"/>
      <c r="DTX80" s="577"/>
      <c r="DTY80" s="243"/>
      <c r="DTZ80" s="812"/>
      <c r="DUA80" s="244"/>
      <c r="DUN80" s="813"/>
      <c r="DUO80" s="813"/>
      <c r="DUP80" s="813"/>
      <c r="DUQ80" s="813"/>
      <c r="DUR80" s="813"/>
      <c r="DUS80" s="813"/>
      <c r="DUT80" s="813"/>
      <c r="DUU80" s="813"/>
      <c r="DWT80" s="1160"/>
      <c r="DWU80" s="1160"/>
      <c r="DWV80" s="1160"/>
      <c r="DWW80" s="1160"/>
      <c r="DWX80" s="1160"/>
      <c r="DWY80" s="1160"/>
      <c r="DWZ80" s="1160"/>
      <c r="DXA80" s="1160"/>
      <c r="DXB80" s="1160"/>
      <c r="DXC80" s="1161"/>
      <c r="DXD80" s="1161"/>
      <c r="DXE80" s="1161"/>
      <c r="DXF80" s="1161"/>
      <c r="DXG80" s="1155"/>
      <c r="DXH80" s="574"/>
      <c r="DXI80" s="576"/>
      <c r="DXJ80" s="597"/>
      <c r="DXK80" s="575"/>
      <c r="DXL80" s="575"/>
      <c r="DXM80" s="575"/>
      <c r="DXN80" s="575"/>
      <c r="DXO80" s="575"/>
      <c r="DXP80" s="575"/>
      <c r="DXQ80" s="575"/>
      <c r="DXR80" s="576"/>
      <c r="DXS80" s="577"/>
      <c r="DXT80" s="243"/>
      <c r="DXU80" s="574"/>
      <c r="DXV80" s="578"/>
      <c r="DXW80" s="556"/>
      <c r="DXX80" s="556"/>
      <c r="DXY80" s="556"/>
      <c r="DXZ80" s="556"/>
      <c r="DYA80" s="556"/>
      <c r="DYB80" s="556"/>
      <c r="DYC80" s="556"/>
      <c r="DYD80" s="556"/>
      <c r="DYE80" s="556"/>
      <c r="DYF80" s="579"/>
      <c r="DYG80" s="243"/>
      <c r="DYH80" s="1574"/>
      <c r="DYI80" s="1575"/>
      <c r="DYJ80" s="1597"/>
      <c r="DYK80" s="1598"/>
      <c r="DYL80" s="1598"/>
      <c r="DYM80" s="1596"/>
      <c r="DYN80" s="1596"/>
      <c r="DYO80" s="1596"/>
      <c r="DYP80" s="1054"/>
      <c r="DYQ80" s="951"/>
      <c r="DYR80" s="969"/>
      <c r="DYS80" s="979"/>
      <c r="DYT80" s="947"/>
      <c r="DYU80" s="943"/>
      <c r="DYV80" s="944"/>
      <c r="DYW80" s="945"/>
      <c r="DYX80" s="945"/>
      <c r="DYY80" s="945"/>
      <c r="DYZ80" s="945"/>
      <c r="DZA80" s="945"/>
      <c r="DZB80" s="945"/>
      <c r="DZC80" s="945"/>
      <c r="DZD80" s="945"/>
      <c r="DZE80" s="945"/>
      <c r="DZF80" s="946"/>
      <c r="DZG80" s="947"/>
      <c r="DZH80" s="265"/>
      <c r="DZI80" s="265"/>
      <c r="DZJ80" s="244"/>
      <c r="DZK80" s="244"/>
      <c r="DZL80" s="244"/>
      <c r="DZM80" s="244"/>
      <c r="DZN80" s="244"/>
      <c r="DZO80" s="244"/>
      <c r="DZP80" s="244"/>
      <c r="DZQ80" s="244"/>
      <c r="EBF80" s="574"/>
      <c r="EBG80" s="576"/>
      <c r="EBH80" s="597"/>
      <c r="EBI80" s="575"/>
      <c r="EBJ80" s="575"/>
      <c r="EBK80" s="575"/>
      <c r="EBL80" s="575"/>
      <c r="EBM80" s="575"/>
      <c r="EBN80" s="575"/>
      <c r="EBO80" s="575"/>
      <c r="EBP80" s="576"/>
      <c r="EBQ80" s="577"/>
      <c r="EBR80" s="243"/>
      <c r="EBS80" s="574"/>
      <c r="EBT80" s="578"/>
      <c r="EBU80" s="556"/>
      <c r="EBV80" s="556"/>
      <c r="EBW80" s="556"/>
      <c r="EBX80" s="556"/>
      <c r="EBY80" s="556"/>
      <c r="EBZ80" s="556"/>
      <c r="ECA80" s="556"/>
      <c r="ECB80" s="556"/>
      <c r="ECC80" s="556"/>
      <c r="ECD80" s="579"/>
      <c r="ECE80" s="243"/>
      <c r="ECF80" s="1574"/>
      <c r="ECG80" s="1575"/>
      <c r="ECH80" s="1597"/>
      <c r="ECI80" s="1598"/>
      <c r="ECJ80" s="1598"/>
      <c r="ECK80" s="1596"/>
      <c r="ECL80" s="1596"/>
      <c r="ECM80" s="1596"/>
      <c r="ECN80" s="1054"/>
      <c r="ECO80" s="951"/>
      <c r="ECP80" s="969"/>
      <c r="ECQ80" s="979"/>
      <c r="ECR80" s="947"/>
      <c r="ECS80" s="943"/>
      <c r="ECT80" s="944"/>
      <c r="ECU80" s="1131"/>
      <c r="ECV80" s="1131"/>
      <c r="ECW80" s="1131"/>
      <c r="ECX80" s="1131"/>
      <c r="ECY80" s="1131"/>
      <c r="ECZ80" s="1131"/>
      <c r="EDA80" s="1131"/>
      <c r="EDB80" s="1131"/>
      <c r="EDC80" s="1131"/>
      <c r="EDD80" s="946"/>
      <c r="EDE80" s="947"/>
      <c r="EDF80" s="574"/>
      <c r="EDG80" s="576"/>
      <c r="EDH80" s="597"/>
      <c r="EDI80" s="575"/>
      <c r="EDJ80" s="575"/>
      <c r="EDK80" s="575"/>
      <c r="EDL80" s="575"/>
      <c r="EDM80" s="575"/>
      <c r="EDN80" s="575"/>
      <c r="EDO80" s="575"/>
      <c r="EDP80" s="576"/>
      <c r="EDQ80" s="577"/>
      <c r="EDR80" s="243"/>
      <c r="EDS80" s="574"/>
      <c r="EDT80" s="578"/>
      <c r="EDU80" s="556"/>
      <c r="EDV80" s="556"/>
      <c r="EDW80" s="556"/>
      <c r="EDX80" s="556"/>
      <c r="EDY80" s="556"/>
      <c r="EDZ80" s="556"/>
      <c r="EEA80" s="556"/>
      <c r="EEB80" s="556"/>
      <c r="EEC80" s="556"/>
      <c r="EED80" s="579"/>
      <c r="EEE80" s="243"/>
      <c r="EEF80" s="574"/>
      <c r="EEG80" s="576"/>
      <c r="EEH80" s="597"/>
      <c r="EEI80" s="575"/>
      <c r="EEJ80" s="575"/>
      <c r="EEK80" s="575"/>
      <c r="EEL80" s="575"/>
      <c r="EEM80" s="575"/>
      <c r="EEN80" s="575"/>
      <c r="EEO80" s="575"/>
      <c r="EEP80" s="576"/>
      <c r="EEQ80" s="577"/>
      <c r="EER80" s="243"/>
      <c r="EES80" s="265"/>
      <c r="EET80" s="265"/>
      <c r="EEU80" s="265"/>
      <c r="EEV80" s="265"/>
      <c r="EEW80" s="265"/>
      <c r="EEX80" s="265"/>
      <c r="EEY80" s="265"/>
      <c r="EEZ80" s="265"/>
      <c r="EFA80" s="265"/>
      <c r="EFB80" s="265"/>
      <c r="EFC80" s="265"/>
      <c r="EFD80" s="265"/>
      <c r="EFE80" s="265"/>
      <c r="EFF80" s="265"/>
      <c r="EFG80" s="265"/>
      <c r="EFH80" s="265"/>
      <c r="EFI80" s="265"/>
      <c r="EFJ80" s="265"/>
      <c r="EFK80" s="265"/>
      <c r="EFL80" s="265"/>
      <c r="EFM80" s="265"/>
      <c r="EFN80" s="265"/>
      <c r="EFO80" s="265"/>
      <c r="EFP80" s="265"/>
      <c r="EFQ80" s="265"/>
      <c r="EFR80" s="265"/>
      <c r="EFS80" s="265"/>
      <c r="EFT80" s="265"/>
      <c r="EFU80" s="265"/>
      <c r="EFV80" s="265"/>
      <c r="EFW80" s="265"/>
      <c r="EFX80" s="265"/>
      <c r="EFY80" s="265"/>
      <c r="EFZ80" s="265"/>
      <c r="EGA80" s="265"/>
      <c r="EGB80" s="265"/>
      <c r="EGC80" s="265"/>
      <c r="EGD80" s="265"/>
      <c r="EGE80" s="265"/>
      <c r="EGF80" s="265"/>
      <c r="EGG80" s="265"/>
      <c r="EGH80" s="265"/>
      <c r="EGI80" s="265"/>
      <c r="EGJ80" s="265"/>
      <c r="EGK80" s="265"/>
      <c r="EGL80" s="265"/>
      <c r="EGM80" s="265"/>
      <c r="EGN80" s="265"/>
      <c r="EGO80" s="265"/>
      <c r="EGP80" s="265"/>
      <c r="EGQ80" s="265"/>
      <c r="EHH80" s="235"/>
      <c r="EHI80" s="235"/>
      <c r="EHJ80" s="235"/>
      <c r="EHK80" s="235"/>
      <c r="EHL80" s="265"/>
      <c r="EHM80" s="265"/>
      <c r="EHN80" s="235"/>
      <c r="EHO80" s="235"/>
      <c r="EHP80" s="235"/>
      <c r="EHQ80" s="235"/>
      <c r="EHR80" s="235"/>
      <c r="EHS80" s="235"/>
      <c r="EHT80" s="235"/>
      <c r="EHU80" s="235"/>
      <c r="EHV80" s="235"/>
      <c r="EHW80" s="235"/>
      <c r="EHX80" s="1574"/>
      <c r="EHY80" s="1575"/>
      <c r="EHZ80" s="1597"/>
      <c r="EIA80" s="1598"/>
      <c r="EIB80" s="1598"/>
      <c r="EIC80" s="1596"/>
      <c r="EID80" s="1596"/>
      <c r="EIE80" s="1596"/>
      <c r="EIF80" s="1054"/>
      <c r="EIG80" s="951"/>
      <c r="EIH80" s="969"/>
      <c r="EII80" s="979"/>
      <c r="EIJ80" s="947"/>
      <c r="EIK80" s="943"/>
      <c r="EIL80" s="944"/>
      <c r="EIM80" s="1131"/>
      <c r="EIN80" s="1131"/>
      <c r="EIO80" s="1131"/>
      <c r="EIP80" s="1131"/>
      <c r="EIQ80" s="1131"/>
      <c r="EIR80" s="1131"/>
      <c r="EIS80" s="1131"/>
      <c r="EIT80" s="1131"/>
      <c r="EIU80" s="1131"/>
      <c r="EIV80" s="946"/>
      <c r="EIW80" s="947"/>
      <c r="EIX80" s="574"/>
      <c r="EIY80" s="576"/>
      <c r="EIZ80" s="597"/>
      <c r="EJA80" s="575"/>
      <c r="EJB80" s="575"/>
      <c r="EJC80" s="575"/>
      <c r="EJD80" s="575"/>
      <c r="EJE80" s="575"/>
      <c r="EJF80" s="575"/>
      <c r="EJG80" s="575"/>
      <c r="EJH80" s="576"/>
      <c r="EJI80" s="577"/>
      <c r="EJJ80" s="243"/>
      <c r="EJK80" s="574"/>
      <c r="EJL80" s="578"/>
      <c r="EJM80" s="556"/>
      <c r="EJN80" s="556"/>
      <c r="EJO80" s="556"/>
      <c r="EJP80" s="556"/>
      <c r="EJQ80" s="556"/>
      <c r="EJR80" s="556"/>
      <c r="EJS80" s="556"/>
      <c r="EJT80" s="556"/>
      <c r="EJV80" s="579"/>
      <c r="EJW80" s="243"/>
      <c r="EJX80" s="574"/>
      <c r="EJY80" s="576"/>
      <c r="EJZ80" s="597"/>
      <c r="EKA80" s="575"/>
      <c r="EKB80" s="575"/>
      <c r="EKC80" s="575"/>
      <c r="EKD80" s="575"/>
      <c r="EKE80" s="575"/>
      <c r="EKF80" s="575"/>
      <c r="EKG80" s="575"/>
      <c r="EKH80" s="576"/>
      <c r="EKI80" s="577"/>
      <c r="EKJ80" s="243"/>
      <c r="ELA80" s="244"/>
      <c r="ELB80" s="244"/>
      <c r="EMM80" s="574"/>
      <c r="EMN80" s="576"/>
      <c r="EMO80" s="597"/>
      <c r="EMP80" s="575"/>
      <c r="EMQ80" s="575"/>
      <c r="EMR80" s="575"/>
      <c r="EMS80" s="575"/>
      <c r="EMT80" s="575"/>
      <c r="EMU80" s="575"/>
      <c r="EMV80" s="575"/>
      <c r="EMW80" s="576"/>
      <c r="EMX80" s="577"/>
      <c r="EMY80" s="243"/>
      <c r="EMZ80" s="574"/>
      <c r="ENA80" s="578"/>
      <c r="ENB80" s="556"/>
      <c r="ENC80" s="556"/>
      <c r="END80" s="556"/>
      <c r="ENE80" s="556"/>
      <c r="ENF80" s="556"/>
      <c r="ENG80" s="1038"/>
      <c r="ENH80" s="1038"/>
      <c r="ENI80" s="1038"/>
      <c r="ENJ80" s="1038"/>
      <c r="ENK80" s="1039"/>
      <c r="ENL80" s="1040"/>
      <c r="ENM80" s="1574"/>
      <c r="ENN80" s="1575"/>
      <c r="ENO80" s="1597"/>
      <c r="ENP80" s="1598"/>
      <c r="ENQ80" s="1598"/>
      <c r="ENR80" s="1596"/>
      <c r="ENS80" s="1596"/>
      <c r="ENT80" s="1596"/>
      <c r="ENU80" s="1054"/>
      <c r="ENV80" s="951"/>
      <c r="ENW80" s="969"/>
      <c r="ENX80" s="979"/>
      <c r="ENY80" s="947"/>
      <c r="ENZ80" s="943"/>
      <c r="EOA80" s="944"/>
      <c r="EOB80" s="1131"/>
      <c r="EOC80" s="1131"/>
      <c r="EOD80" s="1131"/>
      <c r="EOE80" s="1131"/>
      <c r="EOF80" s="1131"/>
      <c r="EOG80" s="1131"/>
      <c r="EOH80" s="1131"/>
      <c r="EOI80" s="1131"/>
      <c r="EOJ80" s="1131"/>
      <c r="EOK80" s="946"/>
      <c r="EOL80" s="947"/>
      <c r="EOM80" s="265"/>
      <c r="EON80" s="265"/>
      <c r="EOO80" s="244"/>
      <c r="EOP80" s="244"/>
      <c r="EOQ80" s="244"/>
      <c r="EOR80" s="244"/>
      <c r="EOS80" s="244"/>
      <c r="EOT80" s="244"/>
      <c r="EOU80" s="244"/>
      <c r="EOV80" s="244"/>
      <c r="EOX80" s="792"/>
      <c r="EOY80" s="792"/>
      <c r="EOZ80" s="792"/>
      <c r="EPA80" s="792"/>
      <c r="EPB80" s="792"/>
      <c r="EPC80" s="792"/>
      <c r="EPD80" s="792"/>
      <c r="EPE80" s="792"/>
      <c r="EPF80" s="792"/>
      <c r="EPG80" s="792"/>
      <c r="EPH80" s="792"/>
      <c r="EPI80" s="792"/>
      <c r="EPJ80" s="792"/>
      <c r="EPK80" s="792"/>
      <c r="EPL80" s="792"/>
      <c r="EPM80" s="792"/>
      <c r="EPN80" s="792"/>
      <c r="EPS80" s="265"/>
      <c r="EPT80" s="265"/>
      <c r="EQE80" s="1574"/>
      <c r="EQF80" s="1575"/>
      <c r="EQG80" s="1597"/>
      <c r="EQH80" s="1598"/>
      <c r="EQI80" s="1598"/>
      <c r="EQJ80" s="1596"/>
      <c r="EQK80" s="1596"/>
      <c r="EQL80" s="1596"/>
      <c r="EQM80" s="1054"/>
      <c r="EQN80" s="951"/>
      <c r="EQO80" s="969"/>
      <c r="EQP80" s="979"/>
      <c r="EQQ80" s="947"/>
      <c r="EQR80" s="943"/>
      <c r="EQS80" s="944"/>
      <c r="EQT80" s="1131"/>
      <c r="EQU80" s="1131"/>
      <c r="EQV80" s="1131"/>
      <c r="EQW80" s="1131"/>
      <c r="EQX80" s="1131"/>
      <c r="EQY80" s="1131"/>
      <c r="EQZ80" s="1131"/>
      <c r="ERA80" s="1131"/>
      <c r="ERB80" s="1131"/>
      <c r="ERC80" s="946"/>
      <c r="ERD80" s="947"/>
      <c r="ERE80" s="265"/>
      <c r="ERF80" s="265"/>
      <c r="ERU80" s="247"/>
      <c r="ERV80" s="1664"/>
      <c r="ERW80" s="1664"/>
      <c r="ERX80" s="249"/>
      <c r="ETA80" s="1518"/>
      <c r="ETB80" s="1518"/>
      <c r="ETC80" s="1518"/>
      <c r="ETD80" s="1518"/>
      <c r="ETE80" s="1518"/>
      <c r="ETF80" s="1518"/>
    </row>
    <row r="81" spans="1:3906" s="241" customFormat="1" ht="15" customHeight="1">
      <c r="B81" s="1518"/>
      <c r="C81" s="1518"/>
      <c r="D81" s="1518"/>
      <c r="E81" s="1518"/>
      <c r="F81" s="1518"/>
      <c r="G81" s="1518"/>
      <c r="J81" s="1310"/>
      <c r="K81" s="1310"/>
      <c r="L81" s="1310"/>
      <c r="M81" s="1310"/>
      <c r="N81" s="1310"/>
      <c r="O81" s="1310"/>
      <c r="P81" s="1310"/>
      <c r="Q81" s="1310"/>
      <c r="R81" s="1310"/>
      <c r="S81" s="1310"/>
      <c r="T81" s="1310"/>
      <c r="U81" s="1310"/>
      <c r="V81" s="1310"/>
      <c r="W81" s="1310"/>
      <c r="X81" s="1310"/>
      <c r="Y81" s="1310"/>
      <c r="Z81" s="1310"/>
      <c r="AA81" s="1310"/>
      <c r="AD81" s="1664"/>
      <c r="AE81" s="1664"/>
      <c r="AF81" s="816"/>
      <c r="BA81" s="943"/>
      <c r="BB81" s="969"/>
      <c r="BC81" s="970"/>
      <c r="BD81" s="970"/>
      <c r="BE81" s="971"/>
      <c r="BF81" s="979"/>
      <c r="BG81" s="945"/>
      <c r="BH81" s="945"/>
      <c r="BI81" s="979"/>
      <c r="BJ81" s="945"/>
      <c r="BK81" s="945"/>
      <c r="BL81" s="979"/>
      <c r="BM81" s="947"/>
      <c r="BN81" s="943"/>
      <c r="BO81" s="944"/>
      <c r="BP81" s="948"/>
      <c r="BQ81" s="949"/>
      <c r="BR81" s="950"/>
      <c r="BS81" s="951"/>
      <c r="BT81" s="951"/>
      <c r="BU81" s="951"/>
      <c r="BV81" s="948"/>
      <c r="BW81" s="949"/>
      <c r="BX81" s="949"/>
      <c r="BY81" s="946"/>
      <c r="BZ81" s="947"/>
      <c r="CA81" s="265"/>
      <c r="CB81" s="265"/>
      <c r="CM81" s="943"/>
      <c r="CN81" s="969"/>
      <c r="CO81" s="970"/>
      <c r="CP81" s="970"/>
      <c r="CQ81" s="971"/>
      <c r="CR81" s="979"/>
      <c r="CS81" s="945"/>
      <c r="CT81" s="945"/>
      <c r="CU81" s="979"/>
      <c r="CV81" s="945"/>
      <c r="CW81" s="945"/>
      <c r="CX81" s="979"/>
      <c r="CY81" s="947"/>
      <c r="CZ81" s="943"/>
      <c r="DA81" s="944"/>
      <c r="DB81" s="948"/>
      <c r="DC81" s="949"/>
      <c r="DD81" s="950"/>
      <c r="DE81" s="951"/>
      <c r="DF81" s="951"/>
      <c r="DG81" s="951"/>
      <c r="DH81" s="948"/>
      <c r="DI81" s="949"/>
      <c r="DJ81" s="950"/>
      <c r="DK81" s="946"/>
      <c r="DL81" s="947"/>
      <c r="DM81" s="265"/>
      <c r="DN81" s="265"/>
      <c r="EO81" s="943"/>
      <c r="EP81" s="969"/>
      <c r="EQ81" s="970"/>
      <c r="ER81" s="970"/>
      <c r="ES81" s="971"/>
      <c r="ET81" s="979"/>
      <c r="EU81" s="1131"/>
      <c r="EV81" s="1131"/>
      <c r="EW81" s="979"/>
      <c r="EX81" s="1131"/>
      <c r="EY81" s="1131"/>
      <c r="EZ81" s="979"/>
      <c r="FA81" s="947"/>
      <c r="FB81" s="943"/>
      <c r="FC81" s="944"/>
      <c r="FD81" s="948"/>
      <c r="FE81" s="949"/>
      <c r="FF81" s="950"/>
      <c r="FG81" s="951"/>
      <c r="FH81" s="951"/>
      <c r="FI81" s="951"/>
      <c r="FJ81" s="948"/>
      <c r="FK81" s="949"/>
      <c r="FL81" s="950"/>
      <c r="FM81" s="946"/>
      <c r="FN81" s="947"/>
      <c r="FO81" s="265"/>
      <c r="FP81" s="265"/>
      <c r="GQ81" s="943"/>
      <c r="GR81" s="969"/>
      <c r="GS81" s="970"/>
      <c r="GT81" s="970"/>
      <c r="GU81" s="971"/>
      <c r="GV81" s="979"/>
      <c r="GW81" s="1131"/>
      <c r="GX81" s="1131"/>
      <c r="GY81" s="979"/>
      <c r="GZ81" s="1131"/>
      <c r="HA81" s="1131"/>
      <c r="HB81" s="979"/>
      <c r="HC81" s="947"/>
      <c r="HD81" s="943"/>
      <c r="HE81" s="944"/>
      <c r="HF81" s="948"/>
      <c r="HG81" s="949"/>
      <c r="HH81" s="950"/>
      <c r="HI81" s="951"/>
      <c r="HJ81" s="951"/>
      <c r="HK81" s="951"/>
      <c r="HL81" s="948"/>
      <c r="HM81" s="949"/>
      <c r="HN81" s="950"/>
      <c r="HO81" s="946"/>
      <c r="HP81" s="947"/>
      <c r="HQ81" s="265"/>
      <c r="HR81" s="265"/>
      <c r="IS81" s="943"/>
      <c r="IT81" s="969"/>
      <c r="IU81" s="970"/>
      <c r="IV81" s="970"/>
      <c r="IW81" s="971"/>
      <c r="IX81" s="979"/>
      <c r="IY81" s="1131"/>
      <c r="IZ81" s="1131"/>
      <c r="JA81" s="979"/>
      <c r="JB81" s="1131"/>
      <c r="JC81" s="1131"/>
      <c r="JD81" s="979"/>
      <c r="JE81" s="947"/>
      <c r="JF81" s="943"/>
      <c r="JG81" s="944"/>
      <c r="JH81" s="948"/>
      <c r="JI81" s="949"/>
      <c r="JJ81" s="950"/>
      <c r="JK81" s="951"/>
      <c r="JL81" s="951"/>
      <c r="JM81" s="951"/>
      <c r="JN81" s="948"/>
      <c r="JO81" s="949"/>
      <c r="JP81" s="950"/>
      <c r="JQ81" s="946"/>
      <c r="JR81" s="947"/>
      <c r="JS81" s="265"/>
      <c r="JT81" s="265"/>
      <c r="KU81" s="943"/>
      <c r="KV81" s="969"/>
      <c r="KW81" s="970"/>
      <c r="KX81" s="970"/>
      <c r="KY81" s="971"/>
      <c r="KZ81" s="979"/>
      <c r="LA81" s="1131"/>
      <c r="LB81" s="1131"/>
      <c r="LC81" s="979"/>
      <c r="LD81" s="1131"/>
      <c r="LE81" s="1131"/>
      <c r="LF81" s="979"/>
      <c r="LG81" s="947"/>
      <c r="LH81" s="943"/>
      <c r="LI81" s="944"/>
      <c r="LJ81" s="948"/>
      <c r="LK81" s="949"/>
      <c r="LL81" s="950"/>
      <c r="LM81" s="951"/>
      <c r="LN81" s="951"/>
      <c r="LO81" s="951"/>
      <c r="LP81" s="948"/>
      <c r="LQ81" s="949"/>
      <c r="LR81" s="950"/>
      <c r="LS81" s="946"/>
      <c r="LT81" s="947"/>
      <c r="LU81" s="265"/>
      <c r="LV81" s="265"/>
      <c r="MW81" s="943"/>
      <c r="MX81" s="969"/>
      <c r="MY81" s="970"/>
      <c r="MZ81" s="970"/>
      <c r="NA81" s="971"/>
      <c r="NB81" s="979"/>
      <c r="NC81" s="1131"/>
      <c r="ND81" s="1131"/>
      <c r="NE81" s="979"/>
      <c r="NF81" s="1131"/>
      <c r="NG81" s="1131"/>
      <c r="NH81" s="979"/>
      <c r="NI81" s="947"/>
      <c r="NJ81" s="943"/>
      <c r="NK81" s="944"/>
      <c r="NL81" s="948"/>
      <c r="NM81" s="949"/>
      <c r="NN81" s="950"/>
      <c r="NO81" s="951"/>
      <c r="NP81" s="951"/>
      <c r="NQ81" s="951"/>
      <c r="NR81" s="948"/>
      <c r="NS81" s="949"/>
      <c r="NT81" s="950"/>
      <c r="NU81" s="946"/>
      <c r="NV81" s="947"/>
      <c r="NW81" s="265"/>
      <c r="NX81" s="265"/>
      <c r="OI81" s="943"/>
      <c r="OJ81" s="969"/>
      <c r="OK81" s="970"/>
      <c r="OL81" s="970"/>
      <c r="OM81" s="971"/>
      <c r="ON81" s="979"/>
      <c r="OO81" s="1131"/>
      <c r="OP81" s="1131"/>
      <c r="OQ81" s="979"/>
      <c r="OR81" s="1131"/>
      <c r="OS81" s="1131"/>
      <c r="OT81" s="979"/>
      <c r="OU81" s="947"/>
      <c r="OV81" s="943"/>
      <c r="OW81" s="944"/>
      <c r="OX81" s="948"/>
      <c r="OY81" s="949"/>
      <c r="OZ81" s="950"/>
      <c r="PA81" s="951"/>
      <c r="PB81" s="951"/>
      <c r="PC81" s="951"/>
      <c r="PD81" s="948"/>
      <c r="PE81" s="949"/>
      <c r="PF81" s="950"/>
      <c r="PG81" s="946"/>
      <c r="PH81" s="947"/>
      <c r="PI81" s="265"/>
      <c r="PJ81" s="265"/>
      <c r="PU81" s="943"/>
      <c r="PV81" s="969"/>
      <c r="PW81" s="970"/>
      <c r="PX81" s="970"/>
      <c r="PY81" s="971"/>
      <c r="PZ81" s="979"/>
      <c r="QA81" s="1131"/>
      <c r="QB81" s="1131"/>
      <c r="QC81" s="979"/>
      <c r="QD81" s="1131"/>
      <c r="QE81" s="1131"/>
      <c r="QF81" s="979"/>
      <c r="QG81" s="947"/>
      <c r="QH81" s="943"/>
      <c r="QI81" s="944"/>
      <c r="QJ81" s="948"/>
      <c r="QK81" s="949"/>
      <c r="QL81" s="950"/>
      <c r="QM81" s="951"/>
      <c r="QN81" s="951"/>
      <c r="QO81" s="951"/>
      <c r="QP81" s="948"/>
      <c r="QQ81" s="949"/>
      <c r="QR81" s="950"/>
      <c r="QS81" s="946"/>
      <c r="QT81" s="947"/>
      <c r="QU81" s="265"/>
      <c r="QV81" s="265"/>
      <c r="RW81" s="943"/>
      <c r="RX81" s="969"/>
      <c r="RY81" s="970"/>
      <c r="RZ81" s="970"/>
      <c r="SA81" s="971"/>
      <c r="SB81" s="979"/>
      <c r="SC81" s="1131"/>
      <c r="SD81" s="1131"/>
      <c r="SE81" s="979"/>
      <c r="SF81" s="1131"/>
      <c r="SG81" s="1131"/>
      <c r="SH81" s="979"/>
      <c r="SI81" s="947"/>
      <c r="SJ81" s="943"/>
      <c r="SK81" s="944"/>
      <c r="SL81" s="948"/>
      <c r="SM81" s="949"/>
      <c r="SN81" s="950"/>
      <c r="SO81" s="951"/>
      <c r="SP81" s="951"/>
      <c r="SQ81" s="951"/>
      <c r="SR81" s="948"/>
      <c r="SS81" s="949"/>
      <c r="ST81" s="950"/>
      <c r="SU81" s="946"/>
      <c r="SV81" s="947"/>
      <c r="SW81" s="265"/>
      <c r="SX81" s="265"/>
      <c r="TY81" s="943"/>
      <c r="TZ81" s="969"/>
      <c r="UA81" s="970"/>
      <c r="UB81" s="970"/>
      <c r="UC81" s="971"/>
      <c r="UD81" s="979"/>
      <c r="UE81" s="1131"/>
      <c r="UF81" s="1131"/>
      <c r="UG81" s="979"/>
      <c r="UH81" s="1131"/>
      <c r="UI81" s="1131"/>
      <c r="UJ81" s="979"/>
      <c r="UK81" s="947"/>
      <c r="UL81" s="943"/>
      <c r="UM81" s="944"/>
      <c r="UN81" s="948"/>
      <c r="UO81" s="949"/>
      <c r="UP81" s="950"/>
      <c r="UQ81" s="951"/>
      <c r="UR81" s="951"/>
      <c r="US81" s="951"/>
      <c r="UT81" s="948"/>
      <c r="UU81" s="949"/>
      <c r="UV81" s="950"/>
      <c r="UW81" s="946"/>
      <c r="UX81" s="947"/>
      <c r="UY81" s="265"/>
      <c r="UZ81" s="265"/>
      <c r="WA81" s="943"/>
      <c r="WB81" s="969"/>
      <c r="WC81" s="970"/>
      <c r="WD81" s="970"/>
      <c r="WE81" s="971"/>
      <c r="WF81" s="979"/>
      <c r="WG81" s="1131"/>
      <c r="WH81" s="1131"/>
      <c r="WI81" s="979"/>
      <c r="WJ81" s="1131"/>
      <c r="WK81" s="1131"/>
      <c r="WL81" s="979"/>
      <c r="WM81" s="947"/>
      <c r="WN81" s="943"/>
      <c r="WO81" s="944"/>
      <c r="WP81" s="948"/>
      <c r="WQ81" s="949"/>
      <c r="WR81" s="950"/>
      <c r="WS81" s="951"/>
      <c r="WT81" s="951"/>
      <c r="WU81" s="951"/>
      <c r="WV81" s="948"/>
      <c r="WW81" s="949"/>
      <c r="WX81" s="950"/>
      <c r="WY81" s="946"/>
      <c r="WZ81" s="947"/>
      <c r="XA81" s="265"/>
      <c r="XB81" s="265"/>
      <c r="YC81" s="943"/>
      <c r="YD81" s="969"/>
      <c r="YE81" s="970"/>
      <c r="YF81" s="970"/>
      <c r="YG81" s="971"/>
      <c r="YH81" s="979"/>
      <c r="YI81" s="1131"/>
      <c r="YJ81" s="1131"/>
      <c r="YK81" s="979"/>
      <c r="YL81" s="1131"/>
      <c r="YM81" s="1131"/>
      <c r="YN81" s="979"/>
      <c r="YO81" s="947"/>
      <c r="YP81" s="943"/>
      <c r="YQ81" s="944"/>
      <c r="YR81" s="948"/>
      <c r="YS81" s="949"/>
      <c r="YT81" s="950"/>
      <c r="YU81" s="951"/>
      <c r="YV81" s="951"/>
      <c r="YW81" s="951"/>
      <c r="YX81" s="948"/>
      <c r="YY81" s="949"/>
      <c r="YZ81" s="950"/>
      <c r="ZA81" s="946"/>
      <c r="ZB81" s="947"/>
      <c r="ZC81" s="265"/>
      <c r="ZD81" s="265"/>
      <c r="AAE81" s="943"/>
      <c r="AAF81" s="969"/>
      <c r="AAG81" s="970"/>
      <c r="AAH81" s="970"/>
      <c r="AAI81" s="971"/>
      <c r="AAJ81" s="979"/>
      <c r="AAK81" s="1131"/>
      <c r="AAL81" s="1131"/>
      <c r="AAM81" s="979"/>
      <c r="AAN81" s="1131"/>
      <c r="AAO81" s="1131"/>
      <c r="AAP81" s="979"/>
      <c r="AAQ81" s="947"/>
      <c r="AAR81" s="943"/>
      <c r="AAS81" s="944"/>
      <c r="AAT81" s="948"/>
      <c r="AAU81" s="949"/>
      <c r="AAV81" s="950"/>
      <c r="AAW81" s="951"/>
      <c r="AAX81" s="951"/>
      <c r="AAY81" s="951"/>
      <c r="AAZ81" s="948"/>
      <c r="ABA81" s="949"/>
      <c r="ABB81" s="950"/>
      <c r="ABC81" s="946"/>
      <c r="ABD81" s="947"/>
      <c r="ABE81" s="265"/>
      <c r="ABF81" s="265"/>
      <c r="ACG81" s="943"/>
      <c r="ACH81" s="969"/>
      <c r="ACI81" s="970"/>
      <c r="ACJ81" s="970"/>
      <c r="ACK81" s="971"/>
      <c r="ACL81" s="979"/>
      <c r="ACM81" s="1131"/>
      <c r="ACN81" s="1131"/>
      <c r="ACO81" s="979"/>
      <c r="ACP81" s="1131"/>
      <c r="ACQ81" s="1131"/>
      <c r="ACR81" s="979"/>
      <c r="ACS81" s="947"/>
      <c r="ACT81" s="943"/>
      <c r="ACU81" s="944"/>
      <c r="ACV81" s="948"/>
      <c r="ACW81" s="949"/>
      <c r="ACX81" s="950"/>
      <c r="ACY81" s="951"/>
      <c r="ACZ81" s="951"/>
      <c r="ADA81" s="951"/>
      <c r="ADB81" s="948"/>
      <c r="ADC81" s="949"/>
      <c r="ADD81" s="950"/>
      <c r="ADE81" s="946"/>
      <c r="ADF81" s="947"/>
      <c r="ADG81" s="265"/>
      <c r="ADH81" s="265"/>
      <c r="AEI81" s="943"/>
      <c r="AEJ81" s="969"/>
      <c r="AEK81" s="970"/>
      <c r="AEL81" s="970"/>
      <c r="AEM81" s="971"/>
      <c r="AEN81" s="979"/>
      <c r="AEO81" s="1131"/>
      <c r="AEP81" s="1131"/>
      <c r="AEQ81" s="979"/>
      <c r="AER81" s="1131"/>
      <c r="AES81" s="1131"/>
      <c r="AET81" s="979"/>
      <c r="AEU81" s="947"/>
      <c r="AEV81" s="943"/>
      <c r="AEW81" s="944"/>
      <c r="AEX81" s="948"/>
      <c r="AEY81" s="949"/>
      <c r="AEZ81" s="950"/>
      <c r="AFA81" s="951"/>
      <c r="AFB81" s="951"/>
      <c r="AFC81" s="951"/>
      <c r="AFD81" s="948"/>
      <c r="AFE81" s="949"/>
      <c r="AFF81" s="950"/>
      <c r="AFG81" s="946"/>
      <c r="AFH81" s="947"/>
      <c r="AFI81" s="265"/>
      <c r="AFJ81" s="265"/>
      <c r="AGK81" s="943"/>
      <c r="AGL81" s="969"/>
      <c r="AGM81" s="970"/>
      <c r="AGN81" s="970"/>
      <c r="AGO81" s="971"/>
      <c r="AGP81" s="979"/>
      <c r="AGQ81" s="1131"/>
      <c r="AGR81" s="1131"/>
      <c r="AGS81" s="979"/>
      <c r="AGT81" s="1131"/>
      <c r="AGU81" s="1131"/>
      <c r="AGV81" s="979"/>
      <c r="AGW81" s="947"/>
      <c r="AGX81" s="943"/>
      <c r="AGY81" s="944"/>
      <c r="AGZ81" s="948"/>
      <c r="AHA81" s="949"/>
      <c r="AHB81" s="950"/>
      <c r="AHC81" s="951"/>
      <c r="AHD81" s="951"/>
      <c r="AHE81" s="951"/>
      <c r="AHF81" s="948"/>
      <c r="AHG81" s="949"/>
      <c r="AHH81" s="950"/>
      <c r="AHI81" s="946"/>
      <c r="AHJ81" s="947"/>
      <c r="AHK81" s="265"/>
      <c r="AHL81" s="265"/>
      <c r="AIM81" s="943"/>
      <c r="AIN81" s="969"/>
      <c r="AIO81" s="970"/>
      <c r="AIP81" s="970"/>
      <c r="AIQ81" s="971"/>
      <c r="AIR81" s="979"/>
      <c r="AIS81" s="1131"/>
      <c r="AIT81" s="1131"/>
      <c r="AIU81" s="979"/>
      <c r="AIV81" s="1131"/>
      <c r="AIW81" s="1131"/>
      <c r="AIX81" s="979"/>
      <c r="AIY81" s="947"/>
      <c r="AIZ81" s="943"/>
      <c r="AJA81" s="944"/>
      <c r="AJB81" s="948"/>
      <c r="AJC81" s="949"/>
      <c r="AJD81" s="950"/>
      <c r="AJE81" s="951"/>
      <c r="AJF81" s="951"/>
      <c r="AJG81" s="951"/>
      <c r="AJH81" s="948"/>
      <c r="AJI81" s="949"/>
      <c r="AJJ81" s="950"/>
      <c r="AJK81" s="946"/>
      <c r="AJL81" s="947"/>
      <c r="AJM81" s="265"/>
      <c r="AJN81" s="265"/>
      <c r="AKO81" s="943"/>
      <c r="AKP81" s="969"/>
      <c r="AKQ81" s="970"/>
      <c r="AKR81" s="970"/>
      <c r="AKS81" s="971"/>
      <c r="AKT81" s="979"/>
      <c r="AKU81" s="1131"/>
      <c r="AKV81" s="1131"/>
      <c r="AKW81" s="979"/>
      <c r="AKX81" s="1131"/>
      <c r="AKY81" s="1131"/>
      <c r="AKZ81" s="979"/>
      <c r="ALA81" s="947"/>
      <c r="ALB81" s="943"/>
      <c r="ALC81" s="944"/>
      <c r="ALD81" s="948"/>
      <c r="ALE81" s="949"/>
      <c r="ALF81" s="950"/>
      <c r="ALG81" s="951"/>
      <c r="ALH81" s="951"/>
      <c r="ALI81" s="951"/>
      <c r="ALJ81" s="948"/>
      <c r="ALK81" s="949"/>
      <c r="ALL81" s="950"/>
      <c r="ALM81" s="946"/>
      <c r="ALN81" s="947"/>
      <c r="ALO81" s="265"/>
      <c r="ALP81" s="265"/>
      <c r="AMQ81" s="943"/>
      <c r="AMR81" s="969"/>
      <c r="AMS81" s="970"/>
      <c r="AMT81" s="970"/>
      <c r="AMU81" s="971"/>
      <c r="AMV81" s="979"/>
      <c r="AMW81" s="1131"/>
      <c r="AMX81" s="1131"/>
      <c r="AMY81" s="979"/>
      <c r="AMZ81" s="1131"/>
      <c r="ANA81" s="1131"/>
      <c r="ANB81" s="979"/>
      <c r="ANC81" s="947"/>
      <c r="AND81" s="943"/>
      <c r="ANE81" s="944"/>
      <c r="ANF81" s="948"/>
      <c r="ANG81" s="949"/>
      <c r="ANH81" s="950"/>
      <c r="ANI81" s="951"/>
      <c r="ANJ81" s="951"/>
      <c r="ANK81" s="951"/>
      <c r="ANL81" s="948"/>
      <c r="ANM81" s="949"/>
      <c r="ANN81" s="950"/>
      <c r="ANO81" s="946"/>
      <c r="ANP81" s="947"/>
      <c r="ANQ81" s="265"/>
      <c r="ANR81" s="265"/>
      <c r="AOS81" s="943"/>
      <c r="AOT81" s="969"/>
      <c r="AOU81" s="970"/>
      <c r="AOV81" s="970"/>
      <c r="AOW81" s="971"/>
      <c r="AOX81" s="979"/>
      <c r="AOY81" s="1131"/>
      <c r="AOZ81" s="1131"/>
      <c r="APA81" s="979"/>
      <c r="APB81" s="1131"/>
      <c r="APC81" s="1131"/>
      <c r="APD81" s="979"/>
      <c r="APE81" s="947"/>
      <c r="APF81" s="943"/>
      <c r="APG81" s="944"/>
      <c r="APH81" s="948"/>
      <c r="API81" s="949"/>
      <c r="APJ81" s="950"/>
      <c r="APK81" s="951"/>
      <c r="APL81" s="951"/>
      <c r="APM81" s="951"/>
      <c r="APN81" s="948"/>
      <c r="APO81" s="949"/>
      <c r="APP81" s="950"/>
      <c r="APQ81" s="946"/>
      <c r="APR81" s="947"/>
      <c r="APS81" s="265"/>
      <c r="APT81" s="265"/>
      <c r="AQU81" s="943"/>
      <c r="AQV81" s="969"/>
      <c r="AQW81" s="970"/>
      <c r="AQX81" s="970"/>
      <c r="AQY81" s="971"/>
      <c r="AQZ81" s="979"/>
      <c r="ARA81" s="1131"/>
      <c r="ARB81" s="1131"/>
      <c r="ARC81" s="979"/>
      <c r="ARD81" s="1131"/>
      <c r="ARE81" s="1131"/>
      <c r="ARF81" s="979"/>
      <c r="ARG81" s="947"/>
      <c r="ARH81" s="943"/>
      <c r="ARI81" s="944"/>
      <c r="ARJ81" s="948"/>
      <c r="ARK81" s="949"/>
      <c r="ARL81" s="950"/>
      <c r="ARM81" s="951"/>
      <c r="ARN81" s="951"/>
      <c r="ARO81" s="951"/>
      <c r="ARP81" s="948"/>
      <c r="ARQ81" s="949"/>
      <c r="ARR81" s="950"/>
      <c r="ARS81" s="946"/>
      <c r="ART81" s="947"/>
      <c r="ARU81" s="265"/>
      <c r="ARV81" s="265"/>
      <c r="ASW81" s="943"/>
      <c r="ASX81" s="969"/>
      <c r="ASY81" s="970"/>
      <c r="ASZ81" s="970"/>
      <c r="ATA81" s="971"/>
      <c r="ATB81" s="979"/>
      <c r="ATC81" s="1131"/>
      <c r="ATD81" s="1131"/>
      <c r="ATE81" s="979"/>
      <c r="ATF81" s="1131"/>
      <c r="ATG81" s="1131"/>
      <c r="ATH81" s="979"/>
      <c r="ATI81" s="947"/>
      <c r="ATJ81" s="943"/>
      <c r="ATK81" s="944"/>
      <c r="ATL81" s="948"/>
      <c r="ATM81" s="949"/>
      <c r="ATN81" s="950"/>
      <c r="ATO81" s="951"/>
      <c r="ATP81" s="951"/>
      <c r="ATQ81" s="951"/>
      <c r="ATR81" s="948"/>
      <c r="ATS81" s="949"/>
      <c r="ATT81" s="950"/>
      <c r="ATU81" s="946"/>
      <c r="ATV81" s="947"/>
      <c r="ATW81" s="265"/>
      <c r="ATX81" s="265"/>
      <c r="AUI81" s="943"/>
      <c r="AUJ81" s="969"/>
      <c r="AUK81" s="970"/>
      <c r="AUL81" s="970"/>
      <c r="AUM81" s="971"/>
      <c r="AUN81" s="979"/>
      <c r="AUO81" s="1131"/>
      <c r="AUP81" s="1131"/>
      <c r="AUQ81" s="979"/>
      <c r="AUR81" s="1131"/>
      <c r="AUS81" s="1131"/>
      <c r="AUT81" s="979"/>
      <c r="AUU81" s="947"/>
      <c r="AUV81" s="943"/>
      <c r="AUW81" s="944"/>
      <c r="AUX81" s="948"/>
      <c r="AUY81" s="949"/>
      <c r="AUZ81" s="950"/>
      <c r="AVA81" s="951"/>
      <c r="AVB81" s="951"/>
      <c r="AVC81" s="951"/>
      <c r="AVD81" s="948"/>
      <c r="AVE81" s="949"/>
      <c r="AVF81" s="950"/>
      <c r="AVG81" s="946"/>
      <c r="AVH81" s="947"/>
      <c r="AVQ81" s="252"/>
      <c r="AVT81" s="743"/>
      <c r="AVV81" s="514"/>
      <c r="AVZ81" s="870"/>
      <c r="AWB81" s="743"/>
      <c r="AWP81" s="1639" t="str">
        <f>Table!$BY$97</f>
        <v>PRLDL-P001</v>
      </c>
      <c r="AWQ81" s="1640"/>
      <c r="AWR81" s="1640"/>
      <c r="AWS81" s="1640"/>
      <c r="AWT81" s="1640"/>
      <c r="AWU81" s="1641"/>
      <c r="AWZ81" s="514"/>
      <c r="AXA81" s="244"/>
      <c r="AXB81" s="244"/>
      <c r="AXC81" s="512"/>
      <c r="AXD81" s="235"/>
      <c r="AXE81" s="235"/>
      <c r="AXF81" s="265"/>
      <c r="AXG81" s="265"/>
      <c r="AXH81" s="235"/>
      <c r="AXI81" s="235"/>
      <c r="AXJ81" s="235"/>
      <c r="AXQ81" s="574"/>
      <c r="AXR81" s="576"/>
      <c r="AXS81" s="580"/>
      <c r="AXT81" s="580"/>
      <c r="AXU81" s="581"/>
      <c r="AXV81" s="577"/>
      <c r="AXW81" s="556"/>
      <c r="AXX81" s="274"/>
      <c r="AXY81" s="772"/>
      <c r="AXZ81" s="581"/>
      <c r="AYA81" s="242"/>
      <c r="AYB81" s="577"/>
      <c r="AYC81" s="243"/>
      <c r="AYD81" s="574"/>
      <c r="AYE81" s="578"/>
      <c r="AYF81" s="583"/>
      <c r="AYG81" s="584"/>
      <c r="AYH81" s="585"/>
      <c r="AYI81" s="575"/>
      <c r="AYJ81" s="575"/>
      <c r="AYK81" s="575"/>
      <c r="AYL81" s="583"/>
      <c r="AYM81" s="584"/>
      <c r="AYN81" s="585"/>
      <c r="AYO81" s="579"/>
      <c r="AYP81" s="243"/>
      <c r="AYQ81" s="747"/>
      <c r="AYR81" s="255"/>
      <c r="AYS81" s="255"/>
      <c r="AYU81" s="1759"/>
      <c r="AYV81" s="1664"/>
      <c r="AYW81" s="247"/>
      <c r="AYX81" s="1759"/>
      <c r="AYY81" s="1664"/>
      <c r="AYZ81" s="226"/>
      <c r="AZA81" s="226"/>
      <c r="AZB81" s="226"/>
      <c r="AZC81" s="746"/>
      <c r="AZD81" s="747"/>
      <c r="AZE81" s="226"/>
      <c r="AZK81" s="943"/>
      <c r="AZL81" s="969"/>
      <c r="AZM81" s="970"/>
      <c r="AZN81" s="970"/>
      <c r="AZO81" s="971"/>
      <c r="AZP81" s="979"/>
      <c r="AZQ81" s="1131"/>
      <c r="AZR81" s="1131"/>
      <c r="AZS81" s="979"/>
      <c r="AZT81" s="1131"/>
      <c r="AZU81" s="1131"/>
      <c r="AZV81" s="979"/>
      <c r="AZW81" s="947"/>
      <c r="AZX81" s="943"/>
      <c r="AZY81" s="944"/>
      <c r="AZZ81" s="948"/>
      <c r="BAA81" s="949"/>
      <c r="BAB81" s="950"/>
      <c r="BAC81" s="951"/>
      <c r="BAD81" s="951"/>
      <c r="BAE81" s="951"/>
      <c r="BAF81" s="948"/>
      <c r="BAG81" s="949"/>
      <c r="BAH81" s="950"/>
      <c r="BAI81" s="946"/>
      <c r="BAJ81" s="947"/>
      <c r="BAK81" s="265"/>
      <c r="BAL81" s="265"/>
      <c r="BAO81" s="244"/>
      <c r="BAP81" s="244"/>
      <c r="BAQ81" s="244"/>
      <c r="BAR81" s="244"/>
      <c r="BAS81" s="244"/>
      <c r="BAT81" s="244"/>
      <c r="BBM81" s="943"/>
      <c r="BBN81" s="969"/>
      <c r="BBO81" s="970"/>
      <c r="BBP81" s="970"/>
      <c r="BBQ81" s="971"/>
      <c r="BBR81" s="979"/>
      <c r="BBS81" s="1131"/>
      <c r="BBT81" s="1131"/>
      <c r="BBU81" s="979"/>
      <c r="BBV81" s="1131"/>
      <c r="BBW81" s="1131"/>
      <c r="BBX81" s="979"/>
      <c r="BBY81" s="947"/>
      <c r="BBZ81" s="943"/>
      <c r="BCA81" s="944"/>
      <c r="BCB81" s="948"/>
      <c r="BCC81" s="949"/>
      <c r="BCD81" s="950"/>
      <c r="BCE81" s="951"/>
      <c r="BCF81" s="951"/>
      <c r="BCG81" s="951"/>
      <c r="BCH81" s="948"/>
      <c r="BCI81" s="949"/>
      <c r="BCJ81" s="950"/>
      <c r="BCK81" s="946"/>
      <c r="BCL81" s="947"/>
      <c r="BCM81" s="265"/>
      <c r="BCN81" s="265"/>
      <c r="BDO81" s="943"/>
      <c r="BDP81" s="969"/>
      <c r="BDQ81" s="970"/>
      <c r="BDR81" s="970"/>
      <c r="BDS81" s="971"/>
      <c r="BDT81" s="979"/>
      <c r="BDU81" s="1131"/>
      <c r="BDV81" s="1131"/>
      <c r="BDW81" s="979"/>
      <c r="BDX81" s="1131"/>
      <c r="BDY81" s="1131"/>
      <c r="BDZ81" s="979"/>
      <c r="BEA81" s="947"/>
      <c r="BEB81" s="943"/>
      <c r="BEC81" s="944"/>
      <c r="BED81" s="948"/>
      <c r="BEE81" s="949"/>
      <c r="BEF81" s="950"/>
      <c r="BEG81" s="951"/>
      <c r="BEH81" s="951"/>
      <c r="BEI81" s="951"/>
      <c r="BEJ81" s="948"/>
      <c r="BEK81" s="949"/>
      <c r="BEL81" s="950"/>
      <c r="BEM81" s="946"/>
      <c r="BEN81" s="947"/>
      <c r="BEO81" s="265"/>
      <c r="BEP81" s="265"/>
      <c r="BFQ81" s="943"/>
      <c r="BFR81" s="969"/>
      <c r="BFS81" s="970"/>
      <c r="BFT81" s="970"/>
      <c r="BFU81" s="971"/>
      <c r="BFV81" s="979"/>
      <c r="BFW81" s="1131"/>
      <c r="BFX81" s="1131"/>
      <c r="BFY81" s="979"/>
      <c r="BFZ81" s="1131"/>
      <c r="BGA81" s="1131"/>
      <c r="BGB81" s="979"/>
      <c r="BGC81" s="947"/>
      <c r="BGD81" s="943"/>
      <c r="BGE81" s="944"/>
      <c r="BGF81" s="948"/>
      <c r="BGG81" s="949"/>
      <c r="BGH81" s="950"/>
      <c r="BGI81" s="951"/>
      <c r="BGJ81" s="951"/>
      <c r="BGK81" s="951"/>
      <c r="BGL81" s="948"/>
      <c r="BGM81" s="949"/>
      <c r="BGN81" s="950"/>
      <c r="BGO81" s="946"/>
      <c r="BGP81" s="947"/>
      <c r="BGQ81" s="265"/>
      <c r="BGR81" s="265"/>
      <c r="BHS81" s="943"/>
      <c r="BHT81" s="969"/>
      <c r="BHU81" s="970"/>
      <c r="BHV81" s="970"/>
      <c r="BHW81" s="971"/>
      <c r="BHX81" s="979"/>
      <c r="BHY81" s="1131"/>
      <c r="BHZ81" s="1131"/>
      <c r="BIA81" s="979"/>
      <c r="BIB81" s="1131"/>
      <c r="BIC81" s="1131"/>
      <c r="BID81" s="979"/>
      <c r="BIE81" s="947"/>
      <c r="BIF81" s="943"/>
      <c r="BIG81" s="944"/>
      <c r="BIH81" s="948"/>
      <c r="BII81" s="949"/>
      <c r="BIJ81" s="950"/>
      <c r="BIK81" s="951"/>
      <c r="BIL81" s="951"/>
      <c r="BIM81" s="951"/>
      <c r="BIN81" s="948"/>
      <c r="BIO81" s="949"/>
      <c r="BIP81" s="950"/>
      <c r="BIQ81" s="946"/>
      <c r="BIR81" s="947"/>
      <c r="BIS81" s="265"/>
      <c r="BIT81" s="265"/>
      <c r="BJU81" s="943"/>
      <c r="BJV81" s="969"/>
      <c r="BJW81" s="970"/>
      <c r="BJX81" s="970"/>
      <c r="BJY81" s="971"/>
      <c r="BJZ81" s="979"/>
      <c r="BKA81" s="1131"/>
      <c r="BKB81" s="1131"/>
      <c r="BKC81" s="979"/>
      <c r="BKD81" s="1131"/>
      <c r="BKE81" s="1131"/>
      <c r="BKF81" s="979"/>
      <c r="BKG81" s="947"/>
      <c r="BKH81" s="943"/>
      <c r="BKI81" s="944"/>
      <c r="BKJ81" s="948"/>
      <c r="BKK81" s="949"/>
      <c r="BKL81" s="950"/>
      <c r="BKM81" s="951"/>
      <c r="BKN81" s="951"/>
      <c r="BKO81" s="951"/>
      <c r="BKP81" s="948"/>
      <c r="BKQ81" s="949"/>
      <c r="BKR81" s="950"/>
      <c r="BKS81" s="946"/>
      <c r="BKT81" s="947"/>
      <c r="BKU81" s="265"/>
      <c r="BKV81" s="265"/>
      <c r="BLW81" s="943"/>
      <c r="BLX81" s="969"/>
      <c r="BLY81" s="970"/>
      <c r="BLZ81" s="970"/>
      <c r="BMA81" s="971"/>
      <c r="BMB81" s="979"/>
      <c r="BMC81" s="1131"/>
      <c r="BMD81" s="1131"/>
      <c r="BME81" s="979"/>
      <c r="BMF81" s="1131"/>
      <c r="BMG81" s="1131"/>
      <c r="BMH81" s="979"/>
      <c r="BMI81" s="947"/>
      <c r="BMJ81" s="943"/>
      <c r="BMK81" s="944"/>
      <c r="BML81" s="948"/>
      <c r="BMM81" s="949"/>
      <c r="BMN81" s="950"/>
      <c r="BMO81" s="951"/>
      <c r="BMP81" s="951"/>
      <c r="BMQ81" s="951"/>
      <c r="BMR81" s="948"/>
      <c r="BMS81" s="949"/>
      <c r="BMT81" s="950"/>
      <c r="BMU81" s="946"/>
      <c r="BMV81" s="947"/>
      <c r="BMW81" s="265"/>
      <c r="BMX81" s="265"/>
      <c r="BNY81" s="943"/>
      <c r="BNZ81" s="969"/>
      <c r="BOA81" s="970"/>
      <c r="BOB81" s="970"/>
      <c r="BOC81" s="971"/>
      <c r="BOD81" s="979"/>
      <c r="BOE81" s="1131"/>
      <c r="BOF81" s="1131"/>
      <c r="BOG81" s="979"/>
      <c r="BOH81" s="1131"/>
      <c r="BOI81" s="1131"/>
      <c r="BOJ81" s="979"/>
      <c r="BOK81" s="947"/>
      <c r="BOL81" s="943"/>
      <c r="BOM81" s="944"/>
      <c r="BON81" s="948"/>
      <c r="BOO81" s="949"/>
      <c r="BOP81" s="950"/>
      <c r="BOQ81" s="951"/>
      <c r="BOR81" s="951"/>
      <c r="BOS81" s="951"/>
      <c r="BOT81" s="948"/>
      <c r="BOU81" s="949"/>
      <c r="BOV81" s="950"/>
      <c r="BOW81" s="946"/>
      <c r="BOX81" s="947"/>
      <c r="BOY81" s="265"/>
      <c r="BOZ81" s="265"/>
      <c r="BQA81" s="943"/>
      <c r="BQB81" s="969"/>
      <c r="BQC81" s="970"/>
      <c r="BQD81" s="970"/>
      <c r="BQE81" s="971"/>
      <c r="BQF81" s="979"/>
      <c r="BQG81" s="1131"/>
      <c r="BQH81" s="1131"/>
      <c r="BQI81" s="979"/>
      <c r="BQJ81" s="1131"/>
      <c r="BQK81" s="1131"/>
      <c r="BQL81" s="979"/>
      <c r="BQM81" s="947"/>
      <c r="BQN81" s="943"/>
      <c r="BQO81" s="944"/>
      <c r="BQP81" s="948"/>
      <c r="BQQ81" s="949"/>
      <c r="BQR81" s="950"/>
      <c r="BQS81" s="951"/>
      <c r="BQT81" s="951"/>
      <c r="BQU81" s="951"/>
      <c r="BQV81" s="948"/>
      <c r="BQW81" s="949"/>
      <c r="BQX81" s="950"/>
      <c r="BQY81" s="946"/>
      <c r="BQZ81" s="947"/>
      <c r="BRA81" s="265"/>
      <c r="BRB81" s="265"/>
      <c r="BSC81" s="943"/>
      <c r="BSD81" s="969"/>
      <c r="BSE81" s="970"/>
      <c r="BSF81" s="970"/>
      <c r="BSG81" s="971"/>
      <c r="BSH81" s="979"/>
      <c r="BSI81" s="1131"/>
      <c r="BSJ81" s="1131"/>
      <c r="BSK81" s="979"/>
      <c r="BSL81" s="1131"/>
      <c r="BSM81" s="1131"/>
      <c r="BSN81" s="979"/>
      <c r="BSO81" s="947"/>
      <c r="BSP81" s="943"/>
      <c r="BSQ81" s="944"/>
      <c r="BSR81" s="948"/>
      <c r="BSS81" s="949"/>
      <c r="BST81" s="950"/>
      <c r="BSU81" s="951"/>
      <c r="BSV81" s="951"/>
      <c r="BSW81" s="951"/>
      <c r="BSX81" s="948"/>
      <c r="BSY81" s="949"/>
      <c r="BSZ81" s="950"/>
      <c r="BTA81" s="946"/>
      <c r="BTB81" s="947"/>
      <c r="BTC81" s="265"/>
      <c r="BTD81" s="265"/>
      <c r="BUE81" s="943"/>
      <c r="BUF81" s="969"/>
      <c r="BUG81" s="970"/>
      <c r="BUH81" s="970"/>
      <c r="BUI81" s="971"/>
      <c r="BUJ81" s="979"/>
      <c r="BUK81" s="1131"/>
      <c r="BUL81" s="1131"/>
      <c r="BUM81" s="979"/>
      <c r="BUN81" s="1131"/>
      <c r="BUO81" s="1131"/>
      <c r="BUP81" s="979"/>
      <c r="BUQ81" s="947"/>
      <c r="BUR81" s="943"/>
      <c r="BUS81" s="944"/>
      <c r="BUT81" s="948"/>
      <c r="BUU81" s="949"/>
      <c r="BUV81" s="950"/>
      <c r="BUW81" s="951"/>
      <c r="BUX81" s="951"/>
      <c r="BUY81" s="951"/>
      <c r="BUZ81" s="948"/>
      <c r="BVA81" s="949"/>
      <c r="BVB81" s="950"/>
      <c r="BVC81" s="946"/>
      <c r="BVD81" s="947"/>
      <c r="BVE81" s="265"/>
      <c r="BVF81" s="265"/>
      <c r="BWG81" s="943"/>
      <c r="BWH81" s="969"/>
      <c r="BWI81" s="970"/>
      <c r="BWJ81" s="970"/>
      <c r="BWK81" s="971"/>
      <c r="BWL81" s="979"/>
      <c r="BWM81" s="1131"/>
      <c r="BWN81" s="1131"/>
      <c r="BWO81" s="979"/>
      <c r="BWP81" s="1131"/>
      <c r="BWQ81" s="1131"/>
      <c r="BWR81" s="979"/>
      <c r="BWS81" s="947"/>
      <c r="BWT81" s="943"/>
      <c r="BWU81" s="944"/>
      <c r="BWV81" s="948"/>
      <c r="BWW81" s="949"/>
      <c r="BWX81" s="950"/>
      <c r="BWY81" s="951"/>
      <c r="BWZ81" s="951"/>
      <c r="BXA81" s="951"/>
      <c r="BXB81" s="948"/>
      <c r="BXC81" s="949"/>
      <c r="BXD81" s="950"/>
      <c r="BXE81" s="946"/>
      <c r="BXF81" s="947"/>
      <c r="BXG81" s="265"/>
      <c r="BXH81" s="265"/>
      <c r="BYI81" s="943"/>
      <c r="BYJ81" s="969"/>
      <c r="BYK81" s="970"/>
      <c r="BYL81" s="970"/>
      <c r="BYM81" s="971"/>
      <c r="BYN81" s="979"/>
      <c r="BYO81" s="1131"/>
      <c r="BYP81" s="1131"/>
      <c r="BYQ81" s="979"/>
      <c r="BYR81" s="1131"/>
      <c r="BYS81" s="1131"/>
      <c r="BYT81" s="979"/>
      <c r="BYU81" s="947"/>
      <c r="BYV81" s="943"/>
      <c r="BYW81" s="944"/>
      <c r="BYX81" s="948"/>
      <c r="BYY81" s="949"/>
      <c r="BYZ81" s="950"/>
      <c r="BZA81" s="951"/>
      <c r="BZB81" s="951"/>
      <c r="BZC81" s="951"/>
      <c r="BZD81" s="948"/>
      <c r="BZE81" s="949"/>
      <c r="BZF81" s="950"/>
      <c r="BZG81" s="946"/>
      <c r="BZH81" s="947"/>
      <c r="BZI81" s="265"/>
      <c r="BZJ81" s="265"/>
      <c r="CAK81" s="943"/>
      <c r="CAL81" s="969"/>
      <c r="CAM81" s="970"/>
      <c r="CAN81" s="970"/>
      <c r="CAO81" s="971"/>
      <c r="CAP81" s="979"/>
      <c r="CAQ81" s="1131"/>
      <c r="CAR81" s="1131"/>
      <c r="CAS81" s="979"/>
      <c r="CAT81" s="1131"/>
      <c r="CAU81" s="1131"/>
      <c r="CAV81" s="979"/>
      <c r="CAW81" s="947"/>
      <c r="CAX81" s="943"/>
      <c r="CAY81" s="944"/>
      <c r="CAZ81" s="948"/>
      <c r="CBA81" s="949"/>
      <c r="CBB81" s="950"/>
      <c r="CBC81" s="951"/>
      <c r="CBD81" s="951"/>
      <c r="CBE81" s="951"/>
      <c r="CBF81" s="948"/>
      <c r="CBG81" s="949"/>
      <c r="CBH81" s="950"/>
      <c r="CBI81" s="946"/>
      <c r="CBJ81" s="947"/>
      <c r="CBK81" s="265"/>
      <c r="CBL81" s="265"/>
      <c r="CCM81" s="943"/>
      <c r="CCN81" s="969"/>
      <c r="CCO81" s="970"/>
      <c r="CCP81" s="970"/>
      <c r="CCQ81" s="971"/>
      <c r="CCR81" s="979"/>
      <c r="CCS81" s="1131"/>
      <c r="CCT81" s="1131"/>
      <c r="CCU81" s="979"/>
      <c r="CCV81" s="1131"/>
      <c r="CCW81" s="1131"/>
      <c r="CCX81" s="979"/>
      <c r="CCY81" s="947"/>
      <c r="CCZ81" s="943"/>
      <c r="CDA81" s="944"/>
      <c r="CDB81" s="948"/>
      <c r="CDC81" s="949"/>
      <c r="CDD81" s="950"/>
      <c r="CDE81" s="951"/>
      <c r="CDF81" s="951"/>
      <c r="CDG81" s="951"/>
      <c r="CDH81" s="948"/>
      <c r="CDI81" s="949"/>
      <c r="CDJ81" s="950"/>
      <c r="CDK81" s="946"/>
      <c r="CDL81" s="947"/>
      <c r="CDM81" s="265"/>
      <c r="CDN81" s="265"/>
      <c r="CEO81" s="943"/>
      <c r="CEP81" s="969"/>
      <c r="CEQ81" s="970"/>
      <c r="CER81" s="970"/>
      <c r="CES81" s="971"/>
      <c r="CET81" s="979"/>
      <c r="CEU81" s="1131"/>
      <c r="CEV81" s="1131"/>
      <c r="CEW81" s="979"/>
      <c r="CEX81" s="1131"/>
      <c r="CEY81" s="1131"/>
      <c r="CEZ81" s="979"/>
      <c r="CFA81" s="947"/>
      <c r="CFB81" s="943"/>
      <c r="CFC81" s="944"/>
      <c r="CFD81" s="948"/>
      <c r="CFE81" s="949"/>
      <c r="CFF81" s="950"/>
      <c r="CFG81" s="951"/>
      <c r="CFH81" s="951"/>
      <c r="CFI81" s="951"/>
      <c r="CFJ81" s="948"/>
      <c r="CFK81" s="949"/>
      <c r="CFL81" s="950"/>
      <c r="CFM81" s="946"/>
      <c r="CFN81" s="947"/>
      <c r="CFO81" s="265"/>
      <c r="CFP81" s="265"/>
      <c r="CGQ81" s="943"/>
      <c r="CGR81" s="969"/>
      <c r="CGS81" s="970"/>
      <c r="CGT81" s="970"/>
      <c r="CGU81" s="971"/>
      <c r="CGV81" s="979"/>
      <c r="CGW81" s="1131"/>
      <c r="CGX81" s="1131"/>
      <c r="CGY81" s="979"/>
      <c r="CGZ81" s="1131"/>
      <c r="CHA81" s="1131"/>
      <c r="CHB81" s="979"/>
      <c r="CHC81" s="947"/>
      <c r="CHD81" s="943"/>
      <c r="CHE81" s="944"/>
      <c r="CHF81" s="948"/>
      <c r="CHG81" s="949"/>
      <c r="CHH81" s="950"/>
      <c r="CHI81" s="951"/>
      <c r="CHJ81" s="951"/>
      <c r="CHK81" s="951"/>
      <c r="CHL81" s="948"/>
      <c r="CHM81" s="949"/>
      <c r="CHN81" s="950"/>
      <c r="CHO81" s="946"/>
      <c r="CHP81" s="947"/>
      <c r="CHQ81" s="265"/>
      <c r="CHR81" s="265"/>
      <c r="CIS81" s="943"/>
      <c r="CIT81" s="969"/>
      <c r="CIU81" s="970"/>
      <c r="CIV81" s="970"/>
      <c r="CIW81" s="971"/>
      <c r="CIX81" s="979"/>
      <c r="CIY81" s="1131"/>
      <c r="CIZ81" s="1131"/>
      <c r="CJA81" s="979"/>
      <c r="CJB81" s="1131"/>
      <c r="CJC81" s="1131"/>
      <c r="CJD81" s="979"/>
      <c r="CJE81" s="947"/>
      <c r="CJF81" s="943"/>
      <c r="CJG81" s="944"/>
      <c r="CJH81" s="948"/>
      <c r="CJI81" s="949"/>
      <c r="CJJ81" s="950"/>
      <c r="CJK81" s="951"/>
      <c r="CJL81" s="951"/>
      <c r="CJM81" s="951"/>
      <c r="CJN81" s="948"/>
      <c r="CJO81" s="949"/>
      <c r="CJP81" s="950"/>
      <c r="CJQ81" s="946"/>
      <c r="CJR81" s="947"/>
      <c r="CJS81" s="265"/>
      <c r="CJT81" s="265"/>
      <c r="CKU81" s="943"/>
      <c r="CKV81" s="969"/>
      <c r="CKW81" s="970"/>
      <c r="CKX81" s="970"/>
      <c r="CKY81" s="971"/>
      <c r="CKZ81" s="979"/>
      <c r="CLA81" s="1131"/>
      <c r="CLB81" s="1131"/>
      <c r="CLC81" s="979"/>
      <c r="CLD81" s="1131"/>
      <c r="CLE81" s="1131"/>
      <c r="CLF81" s="979"/>
      <c r="CLG81" s="947"/>
      <c r="CLH81" s="943"/>
      <c r="CLI81" s="944"/>
      <c r="CLJ81" s="948"/>
      <c r="CLK81" s="949"/>
      <c r="CLL81" s="950"/>
      <c r="CLM81" s="951"/>
      <c r="CLN81" s="951"/>
      <c r="CLO81" s="951"/>
      <c r="CLP81" s="948"/>
      <c r="CLQ81" s="949"/>
      <c r="CLR81" s="950"/>
      <c r="CLS81" s="946"/>
      <c r="CLT81" s="947"/>
      <c r="CLU81" s="265"/>
      <c r="CLV81" s="265"/>
      <c r="CMW81" s="943"/>
      <c r="CMX81" s="969"/>
      <c r="CMY81" s="970"/>
      <c r="CMZ81" s="970"/>
      <c r="CNA81" s="971"/>
      <c r="CNB81" s="979"/>
      <c r="CNC81" s="1131"/>
      <c r="CND81" s="1131"/>
      <c r="CNE81" s="979"/>
      <c r="CNF81" s="1131"/>
      <c r="CNG81" s="1131"/>
      <c r="CNH81" s="979"/>
      <c r="CNI81" s="947"/>
      <c r="CNJ81" s="943"/>
      <c r="CNK81" s="944"/>
      <c r="CNL81" s="948"/>
      <c r="CNM81" s="949"/>
      <c r="CNN81" s="950"/>
      <c r="CNO81" s="951"/>
      <c r="CNP81" s="951"/>
      <c r="CNQ81" s="951"/>
      <c r="CNR81" s="948"/>
      <c r="CNS81" s="949"/>
      <c r="CNT81" s="950"/>
      <c r="CNU81" s="946"/>
      <c r="CNV81" s="947"/>
      <c r="CNW81" s="265"/>
      <c r="CNX81" s="265"/>
      <c r="COY81" s="943"/>
      <c r="COZ81" s="969"/>
      <c r="CPA81" s="970"/>
      <c r="CPB81" s="970"/>
      <c r="CPC81" s="971"/>
      <c r="CPD81" s="979"/>
      <c r="CPE81" s="1131"/>
      <c r="CPF81" s="1131"/>
      <c r="CPG81" s="979"/>
      <c r="CPH81" s="1131"/>
      <c r="CPI81" s="1131"/>
      <c r="CPJ81" s="979"/>
      <c r="CPK81" s="947"/>
      <c r="CPL81" s="943"/>
      <c r="CPM81" s="944"/>
      <c r="CPN81" s="948"/>
      <c r="CPO81" s="949"/>
      <c r="CPP81" s="950"/>
      <c r="CPQ81" s="951"/>
      <c r="CPR81" s="951"/>
      <c r="CPS81" s="951"/>
      <c r="CPT81" s="948"/>
      <c r="CPU81" s="949"/>
      <c r="CPV81" s="950"/>
      <c r="CPW81" s="946"/>
      <c r="CPX81" s="947"/>
      <c r="CPY81" s="265"/>
      <c r="CPZ81" s="265"/>
      <c r="CRA81" s="943"/>
      <c r="CRB81" s="969"/>
      <c r="CRC81" s="970"/>
      <c r="CRD81" s="970"/>
      <c r="CRE81" s="971"/>
      <c r="CRF81" s="979"/>
      <c r="CRG81" s="1131"/>
      <c r="CRH81" s="1131"/>
      <c r="CRI81" s="979"/>
      <c r="CRJ81" s="1131"/>
      <c r="CRK81" s="1131"/>
      <c r="CRL81" s="979"/>
      <c r="CRM81" s="947"/>
      <c r="CRN81" s="943"/>
      <c r="CRO81" s="944"/>
      <c r="CRP81" s="948"/>
      <c r="CRQ81" s="949"/>
      <c r="CRR81" s="950"/>
      <c r="CRS81" s="951"/>
      <c r="CRT81" s="951"/>
      <c r="CRU81" s="951"/>
      <c r="CRV81" s="948"/>
      <c r="CRW81" s="949"/>
      <c r="CRX81" s="950"/>
      <c r="CRY81" s="946"/>
      <c r="CRZ81" s="947"/>
      <c r="CSA81" s="265"/>
      <c r="CSB81" s="265"/>
      <c r="CTC81" s="943"/>
      <c r="CTD81" s="969"/>
      <c r="CTE81" s="970"/>
      <c r="CTF81" s="970"/>
      <c r="CTG81" s="971"/>
      <c r="CTH81" s="979"/>
      <c r="CTI81" s="1131"/>
      <c r="CTJ81" s="1131"/>
      <c r="CTK81" s="979"/>
      <c r="CTL81" s="1131"/>
      <c r="CTM81" s="1131"/>
      <c r="CTN81" s="979"/>
      <c r="CTO81" s="947"/>
      <c r="CTP81" s="943"/>
      <c r="CTQ81" s="944"/>
      <c r="CTR81" s="948"/>
      <c r="CTS81" s="949"/>
      <c r="CTT81" s="950"/>
      <c r="CTU81" s="951"/>
      <c r="CTV81" s="951"/>
      <c r="CTW81" s="951"/>
      <c r="CTX81" s="948"/>
      <c r="CTY81" s="949"/>
      <c r="CTZ81" s="950"/>
      <c r="CUA81" s="946"/>
      <c r="CUB81" s="947"/>
      <c r="CUC81" s="265"/>
      <c r="CUD81" s="265"/>
      <c r="CVK81" s="574"/>
      <c r="CVL81" s="576"/>
      <c r="CVM81" s="580"/>
      <c r="CVN81" s="580"/>
      <c r="CVO81" s="581"/>
      <c r="CVP81" s="577"/>
      <c r="CVQ81" s="556"/>
      <c r="CVR81" s="274"/>
      <c r="CVS81" s="772"/>
      <c r="CVT81" s="581"/>
      <c r="CVU81" s="242"/>
      <c r="CVV81" s="577"/>
      <c r="CVW81" s="243"/>
      <c r="CVX81" s="574"/>
      <c r="CVY81" s="578"/>
      <c r="CVZ81" s="583"/>
      <c r="CWA81" s="584"/>
      <c r="CWB81" s="585"/>
      <c r="CWC81" s="575"/>
      <c r="CWD81" s="575"/>
      <c r="CWE81" s="575"/>
      <c r="CWF81" s="583"/>
      <c r="CWG81" s="584"/>
      <c r="CWH81" s="585"/>
      <c r="CWI81" s="579"/>
      <c r="CWJ81" s="243"/>
      <c r="CWK81" s="943"/>
      <c r="CWL81" s="969"/>
      <c r="CWM81" s="970"/>
      <c r="CWN81" s="970"/>
      <c r="CWO81" s="971"/>
      <c r="CWP81" s="979"/>
      <c r="CWQ81" s="1131"/>
      <c r="CWR81" s="1131"/>
      <c r="CWS81" s="979"/>
      <c r="CWT81" s="1131"/>
      <c r="CWU81" s="1131"/>
      <c r="CWV81" s="979"/>
      <c r="CWW81" s="947"/>
      <c r="CWX81" s="943"/>
      <c r="CWY81" s="944"/>
      <c r="CWZ81" s="948"/>
      <c r="CXA81" s="949"/>
      <c r="CXB81" s="950"/>
      <c r="CXC81" s="951"/>
      <c r="CXD81" s="951"/>
      <c r="CXE81" s="951"/>
      <c r="CXF81" s="948"/>
      <c r="CXG81" s="949"/>
      <c r="CXH81" s="950"/>
      <c r="CXI81" s="946"/>
      <c r="CXJ81" s="947"/>
      <c r="CZI81" s="574"/>
      <c r="CZJ81" s="576"/>
      <c r="CZK81" s="580"/>
      <c r="CZL81" s="580"/>
      <c r="CZM81" s="581"/>
      <c r="CZN81" s="577"/>
      <c r="CZO81" s="1127"/>
      <c r="CZP81" s="274"/>
      <c r="CZQ81" s="772"/>
      <c r="CZR81" s="581"/>
      <c r="CZS81" s="242"/>
      <c r="CZT81" s="577"/>
      <c r="CZU81" s="243"/>
      <c r="CZV81" s="574"/>
      <c r="CZW81" s="578"/>
      <c r="CZX81" s="583"/>
      <c r="CZY81" s="584"/>
      <c r="CZZ81" s="585"/>
      <c r="DAA81" s="575"/>
      <c r="DAB81" s="575"/>
      <c r="DAC81" s="575"/>
      <c r="DAD81" s="583"/>
      <c r="DAE81" s="584"/>
      <c r="DAF81" s="585"/>
      <c r="DAG81" s="579"/>
      <c r="DAH81" s="243"/>
      <c r="DAI81" s="943"/>
      <c r="DAJ81" s="969"/>
      <c r="DAK81" s="970"/>
      <c r="DAL81" s="970"/>
      <c r="DAM81" s="971"/>
      <c r="DAN81" s="979"/>
      <c r="DAO81" s="1131"/>
      <c r="DAP81" s="1131"/>
      <c r="DAQ81" s="979"/>
      <c r="DAR81" s="1131"/>
      <c r="DAS81" s="1131"/>
      <c r="DAT81" s="979"/>
      <c r="DAU81" s="947"/>
      <c r="DAV81" s="943"/>
      <c r="DAW81" s="944"/>
      <c r="DAX81" s="948"/>
      <c r="DAY81" s="949"/>
      <c r="DAZ81" s="950"/>
      <c r="DBA81" s="951"/>
      <c r="DBB81" s="951"/>
      <c r="DBC81" s="951"/>
      <c r="DBD81" s="948"/>
      <c r="DBE81" s="949"/>
      <c r="DBF81" s="950"/>
      <c r="DBG81" s="946"/>
      <c r="DBH81" s="947"/>
      <c r="DBI81" s="265"/>
      <c r="DBJ81" s="265"/>
      <c r="DBK81" s="244"/>
      <c r="DBL81" s="244"/>
      <c r="DBM81" s="244"/>
      <c r="DBN81" s="244"/>
      <c r="DBO81" s="244"/>
      <c r="DBP81" s="244"/>
      <c r="DBQ81" s="244"/>
      <c r="DBR81" s="244"/>
      <c r="DCQ81" s="574"/>
      <c r="DCR81" s="576"/>
      <c r="DCS81" s="580"/>
      <c r="DCT81" s="580"/>
      <c r="DCU81" s="581"/>
      <c r="DCV81" s="577"/>
      <c r="DCW81" s="1127"/>
      <c r="DCX81" s="274"/>
      <c r="DCY81" s="772"/>
      <c r="DCZ81" s="581"/>
      <c r="DDA81" s="242"/>
      <c r="DDB81" s="577"/>
      <c r="DDC81" s="243"/>
      <c r="DDD81" s="574"/>
      <c r="DDE81" s="578"/>
      <c r="DDF81" s="583"/>
      <c r="DDG81" s="584"/>
      <c r="DDH81" s="585"/>
      <c r="DDI81" s="575"/>
      <c r="DDJ81" s="575"/>
      <c r="DDK81" s="575"/>
      <c r="DDL81" s="583"/>
      <c r="DDM81" s="584"/>
      <c r="DDN81" s="585"/>
      <c r="DDO81" s="579"/>
      <c r="DDP81" s="243"/>
      <c r="DDQ81" s="943"/>
      <c r="DDR81" s="969"/>
      <c r="DDS81" s="970"/>
      <c r="DDT81" s="970"/>
      <c r="DDU81" s="971"/>
      <c r="DDV81" s="979"/>
      <c r="DDW81" s="1131"/>
      <c r="DDX81" s="1131"/>
      <c r="DDY81" s="979"/>
      <c r="DDZ81" s="1131"/>
      <c r="DEA81" s="1131"/>
      <c r="DEB81" s="979"/>
      <c r="DEC81" s="947"/>
      <c r="DED81" s="943"/>
      <c r="DEE81" s="944"/>
      <c r="DEF81" s="948"/>
      <c r="DEG81" s="949"/>
      <c r="DEH81" s="950"/>
      <c r="DEI81" s="951"/>
      <c r="DEJ81" s="951"/>
      <c r="DEK81" s="951"/>
      <c r="DEL81" s="948"/>
      <c r="DEM81" s="949"/>
      <c r="DEN81" s="950"/>
      <c r="DEO81" s="946"/>
      <c r="DEP81" s="947"/>
      <c r="DEQ81" s="265"/>
      <c r="DER81" s="265"/>
      <c r="DES81" s="244"/>
      <c r="DET81" s="244"/>
      <c r="DEU81" s="244"/>
      <c r="DEV81" s="244"/>
      <c r="DEW81" s="244"/>
      <c r="DEX81" s="244"/>
      <c r="DEY81" s="244"/>
      <c r="DEZ81" s="244"/>
      <c r="DFY81" s="574"/>
      <c r="DFZ81" s="576"/>
      <c r="DGA81" s="580"/>
      <c r="DGB81" s="580"/>
      <c r="DGC81" s="581"/>
      <c r="DGD81" s="577"/>
      <c r="DGE81" s="1127"/>
      <c r="DGF81" s="274"/>
      <c r="DGG81" s="772"/>
      <c r="DGH81" s="581"/>
      <c r="DGI81" s="242"/>
      <c r="DGJ81" s="577"/>
      <c r="DGK81" s="243"/>
      <c r="DGL81" s="574"/>
      <c r="DGM81" s="578"/>
      <c r="DGN81" s="583"/>
      <c r="DGO81" s="584"/>
      <c r="DGP81" s="585"/>
      <c r="DGQ81" s="575"/>
      <c r="DGR81" s="575"/>
      <c r="DGS81" s="575"/>
      <c r="DGT81" s="583"/>
      <c r="DGU81" s="584"/>
      <c r="DGV81" s="585"/>
      <c r="DGW81" s="579"/>
      <c r="DGX81" s="243"/>
      <c r="DGY81" s="943"/>
      <c r="DGZ81" s="969"/>
      <c r="DHA81" s="970"/>
      <c r="DHB81" s="970"/>
      <c r="DHC81" s="971"/>
      <c r="DHD81" s="979"/>
      <c r="DHE81" s="1131"/>
      <c r="DHF81" s="1131"/>
      <c r="DHG81" s="979"/>
      <c r="DHH81" s="1131"/>
      <c r="DHI81" s="1131"/>
      <c r="DHJ81" s="979"/>
      <c r="DHK81" s="947"/>
      <c r="DHL81" s="943"/>
      <c r="DHM81" s="944"/>
      <c r="DHN81" s="948"/>
      <c r="DHO81" s="949"/>
      <c r="DHP81" s="950"/>
      <c r="DHQ81" s="951"/>
      <c r="DHR81" s="951"/>
      <c r="DHS81" s="951"/>
      <c r="DHT81" s="948"/>
      <c r="DHU81" s="949"/>
      <c r="DHV81" s="950"/>
      <c r="DHW81" s="946"/>
      <c r="DHX81" s="947"/>
      <c r="DHY81" s="265"/>
      <c r="DHZ81" s="265"/>
      <c r="DIA81" s="244"/>
      <c r="DIB81" s="244"/>
      <c r="DIC81" s="244"/>
      <c r="DID81" s="244"/>
      <c r="DIE81" s="244"/>
      <c r="DIF81" s="244"/>
      <c r="DIG81" s="244"/>
      <c r="DIH81" s="244"/>
      <c r="DJG81" s="574"/>
      <c r="DJH81" s="576"/>
      <c r="DJI81" s="580"/>
      <c r="DJJ81" s="580"/>
      <c r="DJK81" s="581"/>
      <c r="DJL81" s="577"/>
      <c r="DJM81" s="1127"/>
      <c r="DJN81" s="274"/>
      <c r="DJO81" s="772"/>
      <c r="DJP81" s="581"/>
      <c r="DJQ81" s="242"/>
      <c r="DJR81" s="577"/>
      <c r="DJS81" s="243"/>
      <c r="DJT81" s="574"/>
      <c r="DJU81" s="578"/>
      <c r="DJV81" s="583"/>
      <c r="DJW81" s="584"/>
      <c r="DJX81" s="585"/>
      <c r="DJY81" s="575"/>
      <c r="DJZ81" s="575"/>
      <c r="DKA81" s="575"/>
      <c r="DKB81" s="583"/>
      <c r="DKC81" s="584"/>
      <c r="DKD81" s="585"/>
      <c r="DKE81" s="579"/>
      <c r="DKF81" s="243"/>
      <c r="DKG81" s="943"/>
      <c r="DKH81" s="969"/>
      <c r="DKI81" s="970"/>
      <c r="DKJ81" s="970"/>
      <c r="DKK81" s="971"/>
      <c r="DKL81" s="979"/>
      <c r="DKM81" s="1131"/>
      <c r="DKN81" s="1131"/>
      <c r="DKO81" s="979"/>
      <c r="DKP81" s="1131"/>
      <c r="DKQ81" s="1131"/>
      <c r="DKR81" s="979"/>
      <c r="DKS81" s="947"/>
      <c r="DKT81" s="943"/>
      <c r="DKU81" s="944"/>
      <c r="DKV81" s="948"/>
      <c r="DKW81" s="949"/>
      <c r="DKX81" s="950"/>
      <c r="DKY81" s="951"/>
      <c r="DKZ81" s="951"/>
      <c r="DLA81" s="951"/>
      <c r="DLB81" s="948"/>
      <c r="DLC81" s="949"/>
      <c r="DLD81" s="950"/>
      <c r="DLE81" s="946"/>
      <c r="DLF81" s="947"/>
      <c r="DLG81" s="265"/>
      <c r="DLH81" s="265"/>
      <c r="DLI81" s="244"/>
      <c r="DLJ81" s="244"/>
      <c r="DLK81" s="244"/>
      <c r="DLL81" s="244"/>
      <c r="DLM81" s="244"/>
      <c r="DLN81" s="244"/>
      <c r="DLO81" s="244"/>
      <c r="DLP81" s="244"/>
      <c r="DMO81" s="574"/>
      <c r="DMP81" s="576"/>
      <c r="DMQ81" s="580"/>
      <c r="DMR81" s="580"/>
      <c r="DMS81" s="581"/>
      <c r="DMT81" s="577"/>
      <c r="DMU81" s="556"/>
      <c r="DMV81" s="274"/>
      <c r="DMW81" s="772"/>
      <c r="DMX81" s="581"/>
      <c r="DMY81" s="242"/>
      <c r="DMZ81" s="577"/>
      <c r="DNA81" s="243"/>
      <c r="DNB81" s="574"/>
      <c r="DNC81" s="578"/>
      <c r="DND81" s="583"/>
      <c r="DNE81" s="584"/>
      <c r="DNF81" s="585"/>
      <c r="DNG81" s="575"/>
      <c r="DNH81" s="575"/>
      <c r="DNI81" s="575"/>
      <c r="DNJ81" s="583"/>
      <c r="DNK81" s="584"/>
      <c r="DNL81" s="585"/>
      <c r="DNM81" s="579"/>
      <c r="DNN81" s="243"/>
      <c r="DNO81" s="943"/>
      <c r="DNP81" s="969"/>
      <c r="DNQ81" s="970"/>
      <c r="DNR81" s="970"/>
      <c r="DNS81" s="971"/>
      <c r="DNT81" s="979"/>
      <c r="DNU81" s="1131"/>
      <c r="DNV81" s="1131"/>
      <c r="DNW81" s="979"/>
      <c r="DNX81" s="1131"/>
      <c r="DNY81" s="1131"/>
      <c r="DNZ81" s="979"/>
      <c r="DOA81" s="947"/>
      <c r="DOB81" s="943"/>
      <c r="DOC81" s="944"/>
      <c r="DOD81" s="948"/>
      <c r="DOE81" s="949"/>
      <c r="DOF81" s="950"/>
      <c r="DOG81" s="951"/>
      <c r="DOH81" s="951"/>
      <c r="DOI81" s="951"/>
      <c r="DOJ81" s="948"/>
      <c r="DOK81" s="949"/>
      <c r="DOL81" s="950"/>
      <c r="DOM81" s="946"/>
      <c r="DON81" s="947"/>
      <c r="DOO81" s="265"/>
      <c r="DOP81" s="265"/>
      <c r="DOQ81" s="244"/>
      <c r="DOR81" s="244"/>
      <c r="DOS81" s="244"/>
      <c r="DOT81" s="244"/>
      <c r="DOU81" s="244"/>
      <c r="DOV81" s="244"/>
      <c r="DOW81" s="244"/>
      <c r="DOX81" s="244"/>
      <c r="DQW81" s="235"/>
      <c r="DQX81" s="235"/>
      <c r="DQY81" s="235"/>
      <c r="DQZ81" s="235"/>
      <c r="DRA81" s="265"/>
      <c r="DRB81" s="265"/>
      <c r="DRC81" s="235"/>
      <c r="DRD81" s="235"/>
      <c r="DRE81" s="235"/>
      <c r="DRF81" s="235"/>
      <c r="DRG81" s="235"/>
      <c r="DRH81" s="235"/>
      <c r="DRI81" s="235"/>
      <c r="DRJ81" s="235"/>
      <c r="DRK81" s="235"/>
      <c r="DRL81" s="235"/>
      <c r="DRM81" s="943"/>
      <c r="DRN81" s="969"/>
      <c r="DRO81" s="970"/>
      <c r="DRP81" s="970"/>
      <c r="DRQ81" s="971"/>
      <c r="DRR81" s="979"/>
      <c r="DRS81" s="1131"/>
      <c r="DRT81" s="1131"/>
      <c r="DRU81" s="979"/>
      <c r="DRV81" s="1131"/>
      <c r="DRW81" s="1131"/>
      <c r="DRX81" s="979"/>
      <c r="DRY81" s="947"/>
      <c r="DRZ81" s="943"/>
      <c r="DSA81" s="944"/>
      <c r="DSB81" s="948"/>
      <c r="DSC81" s="949"/>
      <c r="DSD81" s="950"/>
      <c r="DSE81" s="951"/>
      <c r="DSF81" s="951"/>
      <c r="DSG81" s="951"/>
      <c r="DSH81" s="948"/>
      <c r="DSI81" s="949"/>
      <c r="DSJ81" s="950"/>
      <c r="DSK81" s="946"/>
      <c r="DSL81" s="947"/>
      <c r="DSM81" s="574"/>
      <c r="DSN81" s="576"/>
      <c r="DSO81" s="580"/>
      <c r="DSP81" s="580"/>
      <c r="DSQ81" s="581"/>
      <c r="DSR81" s="577"/>
      <c r="DSS81" s="556"/>
      <c r="DST81" s="274"/>
      <c r="DSU81" s="772"/>
      <c r="DSV81" s="581"/>
      <c r="DSW81" s="242"/>
      <c r="DSX81" s="577"/>
      <c r="DSY81" s="243"/>
      <c r="DSZ81" s="574"/>
      <c r="DTA81" s="578"/>
      <c r="DTB81" s="583"/>
      <c r="DTC81" s="584"/>
      <c r="DTD81" s="585"/>
      <c r="DTE81" s="575"/>
      <c r="DTF81" s="575"/>
      <c r="DTG81" s="575"/>
      <c r="DTH81" s="583"/>
      <c r="DTI81" s="584"/>
      <c r="DTJ81" s="585"/>
      <c r="DTK81" s="579"/>
      <c r="DTL81" s="243"/>
      <c r="DTM81" s="574"/>
      <c r="DTN81" s="576"/>
      <c r="DTO81" s="580"/>
      <c r="DTP81" s="580"/>
      <c r="DTQ81" s="581"/>
      <c r="DTR81" s="577"/>
      <c r="DTS81" s="556"/>
      <c r="DTT81" s="274"/>
      <c r="DTU81" s="772"/>
      <c r="DTV81" s="581"/>
      <c r="DTW81" s="242"/>
      <c r="DTX81" s="577"/>
      <c r="DTY81" s="243"/>
      <c r="DTZ81" s="812"/>
      <c r="DUA81" s="244"/>
      <c r="DUB81" s="244"/>
      <c r="DUC81" s="244"/>
      <c r="DUD81" s="244"/>
      <c r="DUE81" s="244"/>
      <c r="DUF81" s="244"/>
      <c r="DUG81" s="244"/>
      <c r="DUH81" s="244"/>
      <c r="DUI81" s="244"/>
      <c r="DUJ81" s="244"/>
      <c r="DUN81" s="813"/>
      <c r="DUO81" s="813"/>
      <c r="DUP81" s="813"/>
      <c r="DUQ81" s="813"/>
      <c r="DUR81" s="813"/>
      <c r="DUS81" s="813"/>
      <c r="DUT81" s="813"/>
      <c r="DUU81" s="813"/>
      <c r="DWT81" s="1160"/>
      <c r="DWU81" s="1160"/>
      <c r="DWV81" s="1160"/>
      <c r="DWW81" s="1160"/>
      <c r="DWX81" s="1159"/>
      <c r="DWY81" s="1159"/>
      <c r="DWZ81" s="1161"/>
      <c r="DXA81" s="1160"/>
      <c r="DXB81" s="1160"/>
      <c r="DXC81" s="1160"/>
      <c r="DXD81" s="1160"/>
      <c r="DXE81" s="1160"/>
      <c r="DXF81" s="1160"/>
      <c r="DXG81" s="1163"/>
      <c r="DXH81" s="574"/>
      <c r="DXI81" s="576"/>
      <c r="DXJ81" s="580"/>
      <c r="DXK81" s="580"/>
      <c r="DXL81" s="581"/>
      <c r="DXM81" s="577"/>
      <c r="DXN81" s="556"/>
      <c r="DXO81" s="274"/>
      <c r="DXP81" s="772"/>
      <c r="DXQ81" s="581"/>
      <c r="DXR81" s="242"/>
      <c r="DXS81" s="577"/>
      <c r="DXT81" s="243"/>
      <c r="DXU81" s="574"/>
      <c r="DXV81" s="578"/>
      <c r="DXW81" s="583"/>
      <c r="DXX81" s="584"/>
      <c r="DXY81" s="585"/>
      <c r="DXZ81" s="575"/>
      <c r="DYA81" s="575"/>
      <c r="DYB81" s="575"/>
      <c r="DYC81" s="583"/>
      <c r="DYD81" s="584"/>
      <c r="DYE81" s="585"/>
      <c r="DYF81" s="579"/>
      <c r="DYG81" s="243"/>
      <c r="DYH81" s="943"/>
      <c r="DYI81" s="969"/>
      <c r="DYJ81" s="970"/>
      <c r="DYK81" s="970"/>
      <c r="DYL81" s="971"/>
      <c r="DYM81" s="979"/>
      <c r="DYN81" s="1131"/>
      <c r="DYO81" s="1131"/>
      <c r="DYP81" s="979"/>
      <c r="DYQ81" s="1131"/>
      <c r="DYR81" s="1131"/>
      <c r="DYS81" s="979"/>
      <c r="DYT81" s="947"/>
      <c r="DYU81" s="943"/>
      <c r="DYV81" s="944"/>
      <c r="DYW81" s="948"/>
      <c r="DYX81" s="949"/>
      <c r="DYY81" s="950"/>
      <c r="DYZ81" s="951"/>
      <c r="DZA81" s="951"/>
      <c r="DZB81" s="951"/>
      <c r="DZC81" s="948"/>
      <c r="DZD81" s="949"/>
      <c r="DZE81" s="950"/>
      <c r="DZF81" s="946"/>
      <c r="DZG81" s="947"/>
      <c r="DZH81" s="265"/>
      <c r="DZI81" s="265"/>
      <c r="DZJ81" s="244"/>
      <c r="DZK81" s="244"/>
      <c r="DZL81" s="244"/>
      <c r="DZM81" s="244"/>
      <c r="DZN81" s="244"/>
      <c r="DZO81" s="244"/>
      <c r="DZP81" s="244"/>
      <c r="DZQ81" s="244"/>
      <c r="EBF81" s="574"/>
      <c r="EBG81" s="576"/>
      <c r="EBH81" s="580"/>
      <c r="EBI81" s="580"/>
      <c r="EBJ81" s="581"/>
      <c r="EBK81" s="577"/>
      <c r="EBL81" s="556"/>
      <c r="EBM81" s="274"/>
      <c r="EBN81" s="772"/>
      <c r="EBO81" s="581"/>
      <c r="EBP81" s="242"/>
      <c r="EBQ81" s="577"/>
      <c r="EBR81" s="243"/>
      <c r="EBS81" s="574"/>
      <c r="EBT81" s="578"/>
      <c r="EBU81" s="583"/>
      <c r="EBV81" s="584"/>
      <c r="EBW81" s="585"/>
      <c r="EBX81" s="575"/>
      <c r="EBY81" s="575"/>
      <c r="EBZ81" s="575"/>
      <c r="ECA81" s="583"/>
      <c r="ECB81" s="584"/>
      <c r="ECC81" s="585"/>
      <c r="ECD81" s="579"/>
      <c r="ECE81" s="243"/>
      <c r="ECF81" s="943"/>
      <c r="ECG81" s="969"/>
      <c r="ECH81" s="970"/>
      <c r="ECI81" s="970"/>
      <c r="ECJ81" s="971"/>
      <c r="ECK81" s="979"/>
      <c r="ECL81" s="1131"/>
      <c r="ECM81" s="1131"/>
      <c r="ECN81" s="979"/>
      <c r="ECO81" s="1131"/>
      <c r="ECP81" s="1131"/>
      <c r="ECQ81" s="979"/>
      <c r="ECR81" s="947"/>
      <c r="ECS81" s="943"/>
      <c r="ECT81" s="944"/>
      <c r="ECU81" s="948"/>
      <c r="ECV81" s="949"/>
      <c r="ECW81" s="950"/>
      <c r="ECX81" s="951"/>
      <c r="ECY81" s="951"/>
      <c r="ECZ81" s="951"/>
      <c r="EDA81" s="948"/>
      <c r="EDB81" s="949"/>
      <c r="EDC81" s="950"/>
      <c r="EDD81" s="946"/>
      <c r="EDE81" s="947"/>
      <c r="EDF81" s="574"/>
      <c r="EDG81" s="576"/>
      <c r="EDH81" s="580"/>
      <c r="EDI81" s="580"/>
      <c r="EDJ81" s="581"/>
      <c r="EDK81" s="577"/>
      <c r="EDL81" s="556"/>
      <c r="EDM81" s="274"/>
      <c r="EDN81" s="772"/>
      <c r="EDO81" s="581"/>
      <c r="EDP81" s="242"/>
      <c r="EDQ81" s="577"/>
      <c r="EDR81" s="243"/>
      <c r="EDS81" s="574"/>
      <c r="EDT81" s="578"/>
      <c r="EDU81" s="583"/>
      <c r="EDV81" s="584"/>
      <c r="EDW81" s="585"/>
      <c r="EDX81" s="575"/>
      <c r="EDY81" s="575"/>
      <c r="EDZ81" s="575"/>
      <c r="EEA81" s="583"/>
      <c r="EEB81" s="584"/>
      <c r="EEC81" s="585"/>
      <c r="EED81" s="579"/>
      <c r="EEE81" s="243"/>
      <c r="EEF81" s="574"/>
      <c r="EEG81" s="576"/>
      <c r="EEH81" s="580"/>
      <c r="EEI81" s="580"/>
      <c r="EEJ81" s="581"/>
      <c r="EEK81" s="577"/>
      <c r="EEL81" s="556"/>
      <c r="EEM81" s="274"/>
      <c r="EEN81" s="772"/>
      <c r="EEO81" s="581"/>
      <c r="EEP81" s="242"/>
      <c r="EEQ81" s="577"/>
      <c r="EER81" s="243"/>
      <c r="EES81" s="265"/>
      <c r="EET81" s="265"/>
      <c r="EEU81" s="265"/>
      <c r="EEV81" s="265"/>
      <c r="EEW81" s="265"/>
      <c r="EEX81" s="265"/>
      <c r="EEY81" s="265"/>
      <c r="EEZ81" s="265"/>
      <c r="EFA81" s="265"/>
      <c r="EFB81" s="265"/>
      <c r="EFC81" s="265"/>
      <c r="EFD81" s="265"/>
      <c r="EFE81" s="265"/>
      <c r="EFF81" s="265"/>
      <c r="EFG81" s="265"/>
      <c r="EFH81" s="265"/>
      <c r="EFI81" s="265"/>
      <c r="EFJ81" s="265"/>
      <c r="EFK81" s="265"/>
      <c r="EFL81" s="265"/>
      <c r="EFM81" s="265"/>
      <c r="EFN81" s="265"/>
      <c r="EFO81" s="265"/>
      <c r="EFP81" s="265"/>
      <c r="EFQ81" s="265"/>
      <c r="EFR81" s="265"/>
      <c r="EFS81" s="265"/>
      <c r="EFT81" s="265"/>
      <c r="EFU81" s="265"/>
      <c r="EFV81" s="265"/>
      <c r="EFW81" s="265"/>
      <c r="EFX81" s="265"/>
      <c r="EFY81" s="265"/>
      <c r="EFZ81" s="265"/>
      <c r="EGA81" s="265"/>
      <c r="EGB81" s="265"/>
      <c r="EGC81" s="265"/>
      <c r="EGD81" s="265"/>
      <c r="EGE81" s="265"/>
      <c r="EGF81" s="265"/>
      <c r="EGG81" s="265"/>
      <c r="EGH81" s="265"/>
      <c r="EGI81" s="265"/>
      <c r="EGJ81" s="265"/>
      <c r="EGK81" s="265"/>
      <c r="EGL81" s="265"/>
      <c r="EGM81" s="265"/>
      <c r="EGN81" s="265"/>
      <c r="EGO81" s="265"/>
      <c r="EGP81" s="265"/>
      <c r="EGQ81" s="265"/>
      <c r="EHH81" s="235"/>
      <c r="EHI81" s="235"/>
      <c r="EHJ81" s="235"/>
      <c r="EHK81" s="235"/>
      <c r="EHL81" s="265"/>
      <c r="EHM81" s="265"/>
      <c r="EHN81" s="235"/>
      <c r="EHO81" s="235"/>
      <c r="EHP81" s="235"/>
      <c r="EHQ81" s="235"/>
      <c r="EHR81" s="235"/>
      <c r="EHS81" s="235"/>
      <c r="EHT81" s="235"/>
      <c r="EHU81" s="235"/>
      <c r="EHV81" s="235"/>
      <c r="EHW81" s="235"/>
      <c r="EHX81" s="943"/>
      <c r="EHY81" s="969"/>
      <c r="EHZ81" s="970"/>
      <c r="EIA81" s="970"/>
      <c r="EIB81" s="971"/>
      <c r="EIC81" s="979"/>
      <c r="EID81" s="1131"/>
      <c r="EIE81" s="1131"/>
      <c r="EIF81" s="979"/>
      <c r="EIG81" s="1131"/>
      <c r="EIH81" s="1131"/>
      <c r="EII81" s="979"/>
      <c r="EIJ81" s="947"/>
      <c r="EIK81" s="943"/>
      <c r="EIL81" s="944"/>
      <c r="EIM81" s="948"/>
      <c r="EIN81" s="949"/>
      <c r="EIO81" s="950"/>
      <c r="EIP81" s="951"/>
      <c r="EIQ81" s="951"/>
      <c r="EIR81" s="951"/>
      <c r="EIS81" s="948"/>
      <c r="EIT81" s="949"/>
      <c r="EIU81" s="950"/>
      <c r="EIV81" s="946"/>
      <c r="EIW81" s="947"/>
      <c r="EIX81" s="574"/>
      <c r="EIY81" s="576"/>
      <c r="EIZ81" s="580"/>
      <c r="EJA81" s="580"/>
      <c r="EJB81" s="581"/>
      <c r="EJC81" s="577"/>
      <c r="EJD81" s="556"/>
      <c r="EJE81" s="274"/>
      <c r="EJF81" s="772"/>
      <c r="EJG81" s="581"/>
      <c r="EJH81" s="242"/>
      <c r="EJI81" s="577"/>
      <c r="EJJ81" s="243"/>
      <c r="EJK81" s="574"/>
      <c r="EJL81" s="578"/>
      <c r="EJM81" s="583"/>
      <c r="EJN81" s="584"/>
      <c r="EJO81" s="585"/>
      <c r="EJP81" s="575"/>
      <c r="EJQ81" s="575"/>
      <c r="EJR81" s="575"/>
      <c r="EJS81" s="583"/>
      <c r="EJT81" s="584"/>
      <c r="EJU81" s="585"/>
      <c r="EJV81" s="579"/>
      <c r="EJW81" s="243"/>
      <c r="EJX81" s="574"/>
      <c r="EJY81" s="576"/>
      <c r="EJZ81" s="580"/>
      <c r="EKA81" s="580"/>
      <c r="EKB81" s="581"/>
      <c r="EKC81" s="577"/>
      <c r="EKD81" s="556"/>
      <c r="EKE81" s="274"/>
      <c r="EKF81" s="772"/>
      <c r="EKG81" s="581"/>
      <c r="EKH81" s="242"/>
      <c r="EKI81" s="577"/>
      <c r="EKJ81" s="243"/>
      <c r="ELA81" s="244"/>
      <c r="ELB81" s="244"/>
      <c r="ELC81" s="244"/>
      <c r="ELD81" s="244"/>
      <c r="ELE81" s="244"/>
      <c r="ELF81" s="244"/>
      <c r="ELG81" s="244"/>
      <c r="ELH81" s="244"/>
      <c r="ELI81" s="244"/>
      <c r="ELJ81" s="244"/>
      <c r="ELK81" s="244"/>
      <c r="EMM81" s="574"/>
      <c r="EMN81" s="576"/>
      <c r="EMO81" s="580"/>
      <c r="EMP81" s="580"/>
      <c r="EMQ81" s="581"/>
      <c r="EMR81" s="577"/>
      <c r="EMS81" s="556"/>
      <c r="EMT81" s="274"/>
      <c r="EMU81" s="772"/>
      <c r="EMV81" s="581"/>
      <c r="EMW81" s="242"/>
      <c r="EMX81" s="577"/>
      <c r="EMY81" s="243"/>
      <c r="EMZ81" s="574"/>
      <c r="ENA81" s="578"/>
      <c r="ENB81" s="583"/>
      <c r="ENC81" s="584"/>
      <c r="END81" s="585"/>
      <c r="ENE81" s="575"/>
      <c r="ENF81" s="575"/>
      <c r="ENG81" s="1041"/>
      <c r="ENH81" s="1042"/>
      <c r="ENI81" s="1043"/>
      <c r="ENJ81" s="1044"/>
      <c r="ENK81" s="1039"/>
      <c r="ENL81" s="1040"/>
      <c r="ENM81" s="943"/>
      <c r="ENN81" s="969"/>
      <c r="ENO81" s="970"/>
      <c r="ENP81" s="970"/>
      <c r="ENQ81" s="971"/>
      <c r="ENR81" s="979"/>
      <c r="ENS81" s="1131"/>
      <c r="ENT81" s="1131"/>
      <c r="ENU81" s="979"/>
      <c r="ENV81" s="1131"/>
      <c r="ENW81" s="1131"/>
      <c r="ENX81" s="979"/>
      <c r="ENY81" s="947"/>
      <c r="ENZ81" s="943"/>
      <c r="EOA81" s="944"/>
      <c r="EOB81" s="948"/>
      <c r="EOC81" s="949"/>
      <c r="EOD81" s="950"/>
      <c r="EOE81" s="951"/>
      <c r="EOF81" s="951"/>
      <c r="EOG81" s="951"/>
      <c r="EOH81" s="948"/>
      <c r="EOI81" s="949"/>
      <c r="EOJ81" s="950"/>
      <c r="EOK81" s="946"/>
      <c r="EOL81" s="947"/>
      <c r="EOM81" s="265"/>
      <c r="EON81" s="265"/>
      <c r="EOO81" s="244"/>
      <c r="EOP81" s="244"/>
      <c r="EOQ81" s="244"/>
      <c r="EOR81" s="244"/>
      <c r="EOS81" s="244"/>
      <c r="EOT81" s="244"/>
      <c r="EOU81" s="244"/>
      <c r="EOV81" s="244"/>
      <c r="EPO81" s="244"/>
      <c r="EPP81" s="244"/>
      <c r="EPS81" s="265"/>
      <c r="EPT81" s="265"/>
      <c r="EQE81" s="943"/>
      <c r="EQF81" s="969"/>
      <c r="EQG81" s="970"/>
      <c r="EQH81" s="970"/>
      <c r="EQI81" s="971"/>
      <c r="EQJ81" s="979"/>
      <c r="EQK81" s="1131"/>
      <c r="EQL81" s="1131"/>
      <c r="EQM81" s="979"/>
      <c r="EQN81" s="1131"/>
      <c r="EQO81" s="1131"/>
      <c r="EQP81" s="979"/>
      <c r="EQQ81" s="947"/>
      <c r="EQR81" s="943"/>
      <c r="EQS81" s="944"/>
      <c r="EQT81" s="948"/>
      <c r="EQU81" s="949"/>
      <c r="EQV81" s="950"/>
      <c r="EQW81" s="951"/>
      <c r="EQX81" s="951"/>
      <c r="EQY81" s="951"/>
      <c r="EQZ81" s="948"/>
      <c r="ERA81" s="949"/>
      <c r="ERB81" s="950"/>
      <c r="ERC81" s="946"/>
      <c r="ERD81" s="947"/>
      <c r="ERE81" s="265"/>
      <c r="ERF81" s="265"/>
      <c r="ERU81" s="247"/>
      <c r="ERV81" s="1664"/>
      <c r="ERW81" s="1664"/>
      <c r="ERX81" s="249"/>
      <c r="ETA81" s="1518"/>
      <c r="ETB81" s="1518"/>
      <c r="ETC81" s="1518"/>
      <c r="ETD81" s="1518"/>
      <c r="ETE81" s="1518"/>
      <c r="ETF81" s="1518"/>
    </row>
    <row r="82" spans="1:3906" ht="15" customHeight="1">
      <c r="B82" s="1518"/>
      <c r="C82" s="1518"/>
      <c r="D82" s="1518"/>
      <c r="E82" s="1518"/>
      <c r="F82" s="1518"/>
      <c r="G82" s="1518"/>
      <c r="J82" s="1310"/>
      <c r="K82" s="1310"/>
      <c r="L82" s="1310"/>
      <c r="M82" s="1310"/>
      <c r="N82" s="1310"/>
      <c r="O82" s="1310"/>
      <c r="P82" s="1310"/>
      <c r="Q82" s="1310"/>
      <c r="R82" s="1310"/>
      <c r="S82" s="1310"/>
      <c r="T82" s="1310"/>
      <c r="U82" s="1310"/>
      <c r="V82" s="1310"/>
      <c r="W82" s="1310"/>
      <c r="X82" s="1310"/>
      <c r="Y82" s="1310"/>
      <c r="Z82" s="1310"/>
      <c r="AA82" s="1310"/>
      <c r="AD82" s="1664"/>
      <c r="AE82" s="1664"/>
      <c r="AF82" s="413"/>
      <c r="BA82" s="952"/>
      <c r="BB82" s="972"/>
      <c r="BC82" s="953"/>
      <c r="BD82" s="953"/>
      <c r="BE82" s="956"/>
      <c r="BF82" s="973"/>
      <c r="BG82" s="956"/>
      <c r="BH82" s="974"/>
      <c r="BI82" s="956"/>
      <c r="BJ82" s="956"/>
      <c r="BK82" s="974"/>
      <c r="BL82" s="975"/>
      <c r="BM82" s="958"/>
      <c r="BN82" s="952"/>
      <c r="BO82" s="953"/>
      <c r="BP82" s="954"/>
      <c r="BQ82" s="953"/>
      <c r="BR82" s="955"/>
      <c r="BS82" s="956"/>
      <c r="BT82" s="956"/>
      <c r="BU82" s="956"/>
      <c r="BV82" s="957"/>
      <c r="BW82" s="956"/>
      <c r="BX82" s="1011"/>
      <c r="BY82" s="1056"/>
      <c r="BZ82" s="958"/>
      <c r="CA82" s="265"/>
      <c r="CB82" s="265"/>
      <c r="CM82" s="952"/>
      <c r="CN82" s="972"/>
      <c r="CO82" s="953"/>
      <c r="CP82" s="953"/>
      <c r="CQ82" s="956"/>
      <c r="CR82" s="973"/>
      <c r="CS82" s="956"/>
      <c r="CT82" s="974"/>
      <c r="CU82" s="956"/>
      <c r="CV82" s="956"/>
      <c r="CW82" s="974"/>
      <c r="CX82" s="975"/>
      <c r="CY82" s="958"/>
      <c r="CZ82" s="952"/>
      <c r="DA82" s="953"/>
      <c r="DB82" s="954"/>
      <c r="DC82" s="953"/>
      <c r="DD82" s="955"/>
      <c r="DE82" s="956"/>
      <c r="DF82" s="956"/>
      <c r="DG82" s="956"/>
      <c r="DH82" s="957"/>
      <c r="DI82" s="956"/>
      <c r="DJ82" s="955"/>
      <c r="DK82" s="957"/>
      <c r="DL82" s="958"/>
      <c r="DM82" s="265"/>
      <c r="DN82" s="265"/>
      <c r="EE82" s="1124"/>
      <c r="EF82" s="1124"/>
      <c r="EG82" s="1124"/>
      <c r="EH82" s="1124"/>
      <c r="EI82" s="1124"/>
      <c r="EJ82" s="1124"/>
      <c r="EK82" s="1124"/>
      <c r="EL82" s="1124"/>
      <c r="EM82" s="1124"/>
      <c r="EN82" s="1124"/>
      <c r="EO82" s="952"/>
      <c r="EP82" s="972"/>
      <c r="EQ82" s="953"/>
      <c r="ER82" s="953"/>
      <c r="ES82" s="956"/>
      <c r="ET82" s="973"/>
      <c r="EU82" s="956"/>
      <c r="EV82" s="974"/>
      <c r="EW82" s="956"/>
      <c r="EX82" s="956"/>
      <c r="EY82" s="974"/>
      <c r="EZ82" s="975"/>
      <c r="FA82" s="958"/>
      <c r="FB82" s="952"/>
      <c r="FC82" s="953"/>
      <c r="FD82" s="954"/>
      <c r="FE82" s="953"/>
      <c r="FF82" s="955"/>
      <c r="FG82" s="956"/>
      <c r="FH82" s="956"/>
      <c r="FI82" s="956"/>
      <c r="FJ82" s="957"/>
      <c r="FK82" s="956"/>
      <c r="FL82" s="955"/>
      <c r="FM82" s="957"/>
      <c r="FN82" s="958"/>
      <c r="FO82" s="265"/>
      <c r="FP82" s="265"/>
      <c r="FQ82" s="1124"/>
      <c r="FR82" s="1124"/>
      <c r="FS82" s="1124"/>
      <c r="FT82" s="1124"/>
      <c r="FU82" s="1124"/>
      <c r="FV82" s="1124"/>
      <c r="FW82" s="1124"/>
      <c r="FX82" s="1124"/>
      <c r="FY82" s="1124"/>
      <c r="FZ82" s="1124"/>
      <c r="GA82" s="1124"/>
      <c r="GB82" s="1124"/>
      <c r="GC82" s="1124"/>
      <c r="GD82" s="1124"/>
      <c r="GE82" s="1124"/>
      <c r="GF82" s="1124"/>
      <c r="GG82" s="1124"/>
      <c r="GH82" s="1124"/>
      <c r="GI82" s="1124"/>
      <c r="GJ82" s="1124"/>
      <c r="GK82" s="1124"/>
      <c r="GL82" s="1124"/>
      <c r="GM82" s="1124"/>
      <c r="GN82" s="1124"/>
      <c r="GO82" s="1124"/>
      <c r="GP82" s="1124"/>
      <c r="GQ82" s="952"/>
      <c r="GR82" s="972"/>
      <c r="GS82" s="953"/>
      <c r="GT82" s="953"/>
      <c r="GU82" s="956"/>
      <c r="GV82" s="973"/>
      <c r="GW82" s="956"/>
      <c r="GX82" s="974"/>
      <c r="GY82" s="956"/>
      <c r="GZ82" s="956"/>
      <c r="HA82" s="974"/>
      <c r="HB82" s="975"/>
      <c r="HC82" s="958"/>
      <c r="HD82" s="952"/>
      <c r="HE82" s="953"/>
      <c r="HF82" s="954"/>
      <c r="HG82" s="953"/>
      <c r="HH82" s="955"/>
      <c r="HI82" s="956"/>
      <c r="HJ82" s="956"/>
      <c r="HK82" s="956"/>
      <c r="HL82" s="957"/>
      <c r="HM82" s="956"/>
      <c r="HN82" s="955"/>
      <c r="HO82" s="957"/>
      <c r="HP82" s="958"/>
      <c r="HQ82" s="265"/>
      <c r="HR82" s="265"/>
      <c r="HS82" s="1124"/>
      <c r="HT82" s="1124"/>
      <c r="HU82" s="1124"/>
      <c r="HV82" s="1124"/>
      <c r="HW82" s="1124"/>
      <c r="HX82" s="1124"/>
      <c r="HY82" s="1124"/>
      <c r="HZ82" s="1124"/>
      <c r="IA82" s="1124"/>
      <c r="IB82" s="1124"/>
      <c r="IC82" s="1124"/>
      <c r="ID82" s="1124"/>
      <c r="IE82" s="1124"/>
      <c r="IF82" s="1124"/>
      <c r="IG82" s="1124"/>
      <c r="IH82" s="1124"/>
      <c r="II82" s="1124"/>
      <c r="IJ82" s="1124"/>
      <c r="IK82" s="1124"/>
      <c r="IL82" s="1124"/>
      <c r="IM82" s="1124"/>
      <c r="IN82" s="1124"/>
      <c r="IO82" s="1124"/>
      <c r="IP82" s="1124"/>
      <c r="IQ82" s="1124"/>
      <c r="IR82" s="1124"/>
      <c r="IS82" s="952"/>
      <c r="IT82" s="972"/>
      <c r="IU82" s="953"/>
      <c r="IV82" s="953"/>
      <c r="IW82" s="956"/>
      <c r="IX82" s="973"/>
      <c r="IY82" s="956"/>
      <c r="IZ82" s="974"/>
      <c r="JA82" s="956"/>
      <c r="JB82" s="956"/>
      <c r="JC82" s="974"/>
      <c r="JD82" s="975"/>
      <c r="JE82" s="958"/>
      <c r="JF82" s="952"/>
      <c r="JG82" s="953"/>
      <c r="JH82" s="954"/>
      <c r="JI82" s="953"/>
      <c r="JJ82" s="955"/>
      <c r="JK82" s="956"/>
      <c r="JL82" s="956"/>
      <c r="JM82" s="956"/>
      <c r="JN82" s="957"/>
      <c r="JO82" s="956"/>
      <c r="JP82" s="955"/>
      <c r="JQ82" s="957"/>
      <c r="JR82" s="958"/>
      <c r="JS82" s="265"/>
      <c r="JT82" s="265"/>
      <c r="JU82" s="1124"/>
      <c r="JV82" s="1124"/>
      <c r="JW82" s="1124"/>
      <c r="JX82" s="1124"/>
      <c r="JY82" s="1124"/>
      <c r="JZ82" s="1124"/>
      <c r="KA82" s="1124"/>
      <c r="KB82" s="1124"/>
      <c r="KC82" s="1124"/>
      <c r="KD82" s="1124"/>
      <c r="KE82" s="1124"/>
      <c r="KF82" s="1124"/>
      <c r="KG82" s="1124"/>
      <c r="KH82" s="1124"/>
      <c r="KI82" s="1124"/>
      <c r="KJ82" s="1124"/>
      <c r="KK82" s="1124"/>
      <c r="KL82" s="1124"/>
      <c r="KM82" s="1124"/>
      <c r="KN82" s="1124"/>
      <c r="KO82" s="1124"/>
      <c r="KP82" s="1124"/>
      <c r="KQ82" s="1124"/>
      <c r="KR82" s="1124"/>
      <c r="KS82" s="1124"/>
      <c r="KT82" s="1124"/>
      <c r="KU82" s="952"/>
      <c r="KV82" s="972"/>
      <c r="KW82" s="953"/>
      <c r="KX82" s="953"/>
      <c r="KY82" s="956"/>
      <c r="KZ82" s="973"/>
      <c r="LA82" s="956"/>
      <c r="LB82" s="974"/>
      <c r="LC82" s="956"/>
      <c r="LD82" s="956"/>
      <c r="LE82" s="974"/>
      <c r="LF82" s="975"/>
      <c r="LG82" s="958"/>
      <c r="LH82" s="952"/>
      <c r="LI82" s="953"/>
      <c r="LJ82" s="954"/>
      <c r="LK82" s="953"/>
      <c r="LL82" s="955"/>
      <c r="LM82" s="956"/>
      <c r="LN82" s="956"/>
      <c r="LO82" s="956"/>
      <c r="LP82" s="957"/>
      <c r="LQ82" s="956"/>
      <c r="LR82" s="955"/>
      <c r="LS82" s="957"/>
      <c r="LT82" s="958"/>
      <c r="LU82" s="265"/>
      <c r="LV82" s="265"/>
      <c r="LW82" s="1124"/>
      <c r="LX82" s="1124"/>
      <c r="LY82" s="1124"/>
      <c r="LZ82" s="1124"/>
      <c r="MA82" s="1124"/>
      <c r="MB82" s="1124"/>
      <c r="MC82" s="1124"/>
      <c r="MD82" s="1124"/>
      <c r="ME82" s="1124"/>
      <c r="MF82" s="1124"/>
      <c r="MG82" s="1124"/>
      <c r="MH82" s="1124"/>
      <c r="MI82" s="1124"/>
      <c r="MJ82" s="1124"/>
      <c r="MK82" s="1124"/>
      <c r="ML82" s="1124"/>
      <c r="MM82" s="1124"/>
      <c r="MN82" s="1124"/>
      <c r="MO82" s="1124"/>
      <c r="MP82" s="1124"/>
      <c r="MQ82" s="1124"/>
      <c r="MR82" s="1124"/>
      <c r="MS82" s="1124"/>
      <c r="MT82" s="1124"/>
      <c r="MU82" s="1124"/>
      <c r="MV82" s="1124"/>
      <c r="MW82" s="952"/>
      <c r="MX82" s="972"/>
      <c r="MY82" s="953"/>
      <c r="MZ82" s="953"/>
      <c r="NA82" s="956"/>
      <c r="NB82" s="973"/>
      <c r="NC82" s="956"/>
      <c r="ND82" s="974"/>
      <c r="NE82" s="956"/>
      <c r="NF82" s="956"/>
      <c r="NG82" s="974"/>
      <c r="NH82" s="975"/>
      <c r="NI82" s="958"/>
      <c r="NJ82" s="952"/>
      <c r="NK82" s="953"/>
      <c r="NL82" s="954"/>
      <c r="NM82" s="953"/>
      <c r="NN82" s="955"/>
      <c r="NO82" s="956"/>
      <c r="NP82" s="956"/>
      <c r="NQ82" s="956"/>
      <c r="NR82" s="957"/>
      <c r="NS82" s="956"/>
      <c r="NT82" s="955"/>
      <c r="NU82" s="957"/>
      <c r="NV82" s="958"/>
      <c r="NW82" s="265"/>
      <c r="NX82" s="265"/>
      <c r="NY82" s="1124"/>
      <c r="NZ82" s="1124"/>
      <c r="OA82" s="1124"/>
      <c r="OB82" s="1124"/>
      <c r="OC82" s="1124"/>
      <c r="OD82" s="1124"/>
      <c r="OE82" s="1124"/>
      <c r="OF82" s="1124"/>
      <c r="OG82" s="1124"/>
      <c r="OH82" s="1124"/>
      <c r="OI82" s="952"/>
      <c r="OJ82" s="972"/>
      <c r="OK82" s="953"/>
      <c r="OL82" s="953"/>
      <c r="OM82" s="956"/>
      <c r="ON82" s="973"/>
      <c r="OO82" s="956"/>
      <c r="OP82" s="974"/>
      <c r="OQ82" s="956"/>
      <c r="OR82" s="956"/>
      <c r="OS82" s="974"/>
      <c r="OT82" s="975"/>
      <c r="OU82" s="958"/>
      <c r="OV82" s="952"/>
      <c r="OW82" s="953"/>
      <c r="OX82" s="954"/>
      <c r="OY82" s="953"/>
      <c r="OZ82" s="955"/>
      <c r="PA82" s="956"/>
      <c r="PB82" s="956"/>
      <c r="PC82" s="956"/>
      <c r="PD82" s="957"/>
      <c r="PE82" s="956"/>
      <c r="PF82" s="955"/>
      <c r="PG82" s="957"/>
      <c r="PH82" s="958"/>
      <c r="PI82" s="265"/>
      <c r="PJ82" s="265"/>
      <c r="PM82" s="1124"/>
      <c r="PN82" s="1124"/>
      <c r="PO82" s="1124"/>
      <c r="PP82" s="1124"/>
      <c r="PQ82" s="1124"/>
      <c r="PR82" s="1124"/>
      <c r="PS82" s="1124"/>
      <c r="PT82" s="1124"/>
      <c r="PU82" s="952"/>
      <c r="PV82" s="972"/>
      <c r="PW82" s="953"/>
      <c r="PX82" s="953"/>
      <c r="PY82" s="956"/>
      <c r="PZ82" s="973"/>
      <c r="QA82" s="956"/>
      <c r="QB82" s="974"/>
      <c r="QC82" s="956"/>
      <c r="QD82" s="956"/>
      <c r="QE82" s="974"/>
      <c r="QF82" s="975"/>
      <c r="QG82" s="958"/>
      <c r="QH82" s="952"/>
      <c r="QI82" s="953"/>
      <c r="QJ82" s="954"/>
      <c r="QK82" s="953"/>
      <c r="QL82" s="955"/>
      <c r="QM82" s="956"/>
      <c r="QN82" s="956"/>
      <c r="QO82" s="956"/>
      <c r="QP82" s="957"/>
      <c r="QQ82" s="956"/>
      <c r="QR82" s="955"/>
      <c r="QS82" s="957"/>
      <c r="QT82" s="958"/>
      <c r="QU82" s="265"/>
      <c r="QV82" s="265"/>
      <c r="QW82" s="1124"/>
      <c r="QX82" s="1124"/>
      <c r="QY82" s="1124"/>
      <c r="QZ82" s="1124"/>
      <c r="RA82" s="1124"/>
      <c r="RB82" s="1124"/>
      <c r="RC82" s="1124"/>
      <c r="RD82" s="1124"/>
      <c r="RE82" s="1124"/>
      <c r="RF82" s="1124"/>
      <c r="RG82" s="1124"/>
      <c r="RH82" s="1124"/>
      <c r="RI82" s="1124"/>
      <c r="RJ82" s="1124"/>
      <c r="RK82" s="1124"/>
      <c r="RL82" s="1124"/>
      <c r="RM82" s="1124"/>
      <c r="RN82" s="1124"/>
      <c r="RO82" s="1124"/>
      <c r="RP82" s="1124"/>
      <c r="RQ82" s="1124"/>
      <c r="RR82" s="1124"/>
      <c r="RS82" s="1124"/>
      <c r="RT82" s="1124"/>
      <c r="RU82" s="1124"/>
      <c r="RV82" s="1124"/>
      <c r="RW82" s="952"/>
      <c r="RX82" s="972"/>
      <c r="RY82" s="953"/>
      <c r="RZ82" s="953"/>
      <c r="SA82" s="956"/>
      <c r="SB82" s="973"/>
      <c r="SC82" s="956"/>
      <c r="SD82" s="974"/>
      <c r="SE82" s="956"/>
      <c r="SF82" s="956"/>
      <c r="SG82" s="974"/>
      <c r="SH82" s="975"/>
      <c r="SI82" s="958"/>
      <c r="SJ82" s="952"/>
      <c r="SK82" s="953"/>
      <c r="SL82" s="954"/>
      <c r="SM82" s="953"/>
      <c r="SN82" s="955"/>
      <c r="SO82" s="956"/>
      <c r="SP82" s="956"/>
      <c r="SQ82" s="956"/>
      <c r="SR82" s="957"/>
      <c r="SS82" s="956"/>
      <c r="ST82" s="955"/>
      <c r="SU82" s="957"/>
      <c r="SV82" s="958"/>
      <c r="SW82" s="265"/>
      <c r="SX82" s="265"/>
      <c r="SY82" s="1124"/>
      <c r="SZ82" s="1124"/>
      <c r="TA82" s="1124"/>
      <c r="TB82" s="1124"/>
      <c r="TC82" s="1124"/>
      <c r="TD82" s="1124"/>
      <c r="TE82" s="1124"/>
      <c r="TF82" s="1124"/>
      <c r="TG82" s="1124"/>
      <c r="TH82" s="1124"/>
      <c r="TI82" s="1124"/>
      <c r="TJ82" s="1124"/>
      <c r="TK82" s="1124"/>
      <c r="TL82" s="1124"/>
      <c r="TM82" s="1124"/>
      <c r="TN82" s="1124"/>
      <c r="TO82" s="1124"/>
      <c r="TP82" s="1124"/>
      <c r="TQ82" s="1124"/>
      <c r="TR82" s="1124"/>
      <c r="TS82" s="1124"/>
      <c r="TT82" s="1124"/>
      <c r="TU82" s="1124"/>
      <c r="TV82" s="1124"/>
      <c r="TW82" s="1124"/>
      <c r="TX82" s="1124"/>
      <c r="TY82" s="952"/>
      <c r="TZ82" s="972"/>
      <c r="UA82" s="953"/>
      <c r="UB82" s="953"/>
      <c r="UC82" s="956"/>
      <c r="UD82" s="973"/>
      <c r="UE82" s="956"/>
      <c r="UF82" s="974"/>
      <c r="UG82" s="956"/>
      <c r="UH82" s="956"/>
      <c r="UI82" s="974"/>
      <c r="UJ82" s="975"/>
      <c r="UK82" s="958"/>
      <c r="UL82" s="952"/>
      <c r="UM82" s="953"/>
      <c r="UN82" s="954"/>
      <c r="UO82" s="953"/>
      <c r="UP82" s="955"/>
      <c r="UQ82" s="956"/>
      <c r="UR82" s="956"/>
      <c r="US82" s="956"/>
      <c r="UT82" s="957"/>
      <c r="UU82" s="956"/>
      <c r="UV82" s="955"/>
      <c r="UW82" s="957"/>
      <c r="UX82" s="958"/>
      <c r="UY82" s="265"/>
      <c r="UZ82" s="265"/>
      <c r="VA82" s="1124"/>
      <c r="VB82" s="1124"/>
      <c r="VC82" s="1124"/>
      <c r="VD82" s="1124"/>
      <c r="VE82" s="1124"/>
      <c r="VF82" s="1124"/>
      <c r="VG82" s="1124"/>
      <c r="VH82" s="1124"/>
      <c r="VI82" s="1124"/>
      <c r="VJ82" s="1124"/>
      <c r="VK82" s="1124"/>
      <c r="VL82" s="1124"/>
      <c r="VM82" s="1124"/>
      <c r="VN82" s="1124"/>
      <c r="VO82" s="1124"/>
      <c r="VP82" s="1124"/>
      <c r="VQ82" s="1124"/>
      <c r="VR82" s="1124"/>
      <c r="VS82" s="1124"/>
      <c r="VT82" s="1124"/>
      <c r="VU82" s="1124"/>
      <c r="VV82" s="1124"/>
      <c r="VW82" s="1124"/>
      <c r="VX82" s="1124"/>
      <c r="VY82" s="1124"/>
      <c r="VZ82" s="1124"/>
      <c r="WA82" s="952"/>
      <c r="WB82" s="972"/>
      <c r="WC82" s="953"/>
      <c r="WD82" s="953"/>
      <c r="WE82" s="956"/>
      <c r="WF82" s="973"/>
      <c r="WG82" s="956"/>
      <c r="WH82" s="974"/>
      <c r="WI82" s="956"/>
      <c r="WJ82" s="956"/>
      <c r="WK82" s="974"/>
      <c r="WL82" s="975"/>
      <c r="WM82" s="958"/>
      <c r="WN82" s="952"/>
      <c r="WO82" s="953"/>
      <c r="WP82" s="954"/>
      <c r="WQ82" s="953"/>
      <c r="WR82" s="955"/>
      <c r="WS82" s="956"/>
      <c r="WT82" s="956"/>
      <c r="WU82" s="956"/>
      <c r="WV82" s="957"/>
      <c r="WW82" s="956"/>
      <c r="WX82" s="955"/>
      <c r="WY82" s="957"/>
      <c r="WZ82" s="958"/>
      <c r="XA82" s="265"/>
      <c r="XB82" s="265"/>
      <c r="XC82" s="1124"/>
      <c r="XD82" s="1124"/>
      <c r="XE82" s="1124"/>
      <c r="XF82" s="1124"/>
      <c r="XG82" s="1124"/>
      <c r="XH82" s="1124"/>
      <c r="XI82" s="1124"/>
      <c r="XJ82" s="1124"/>
      <c r="XK82" s="1124"/>
      <c r="XL82" s="1124"/>
      <c r="XM82" s="1124"/>
      <c r="XN82" s="1124"/>
      <c r="XO82" s="1124"/>
      <c r="XP82" s="1124"/>
      <c r="XQ82" s="1124"/>
      <c r="XR82" s="1124"/>
      <c r="XS82" s="1124"/>
      <c r="XT82" s="1124"/>
      <c r="XU82" s="1124"/>
      <c r="XV82" s="1124"/>
      <c r="XW82" s="1124"/>
      <c r="XX82" s="1124"/>
      <c r="XY82" s="1124"/>
      <c r="XZ82" s="1124"/>
      <c r="YA82" s="1124"/>
      <c r="YB82" s="1124"/>
      <c r="YC82" s="952"/>
      <c r="YD82" s="972"/>
      <c r="YE82" s="953"/>
      <c r="YF82" s="953"/>
      <c r="YG82" s="956"/>
      <c r="YH82" s="973"/>
      <c r="YI82" s="956"/>
      <c r="YJ82" s="974"/>
      <c r="YK82" s="956"/>
      <c r="YL82" s="956"/>
      <c r="YM82" s="974"/>
      <c r="YN82" s="975"/>
      <c r="YO82" s="958"/>
      <c r="YP82" s="952"/>
      <c r="YQ82" s="953"/>
      <c r="YR82" s="954"/>
      <c r="YS82" s="953"/>
      <c r="YT82" s="955"/>
      <c r="YU82" s="956"/>
      <c r="YV82" s="956"/>
      <c r="YW82" s="956"/>
      <c r="YX82" s="957"/>
      <c r="YY82" s="956"/>
      <c r="YZ82" s="955"/>
      <c r="ZA82" s="957"/>
      <c r="ZB82" s="958"/>
      <c r="ZC82" s="265"/>
      <c r="ZD82" s="265"/>
      <c r="ZE82" s="1124"/>
      <c r="ZF82" s="1124"/>
      <c r="ZG82" s="1124"/>
      <c r="ZH82" s="1124"/>
      <c r="ZI82" s="1124"/>
      <c r="ZJ82" s="1124"/>
      <c r="ZK82" s="1124"/>
      <c r="ZL82" s="1124"/>
      <c r="ZM82" s="1124"/>
      <c r="ZN82" s="1124"/>
      <c r="ZO82" s="1124"/>
      <c r="ZP82" s="1124"/>
      <c r="ZQ82" s="1124"/>
      <c r="ZR82" s="1124"/>
      <c r="ZS82" s="1124"/>
      <c r="ZT82" s="1124"/>
      <c r="ZU82" s="1124"/>
      <c r="ZV82" s="1124"/>
      <c r="ZW82" s="1124"/>
      <c r="ZX82" s="1124"/>
      <c r="ZY82" s="1124"/>
      <c r="ZZ82" s="1124"/>
      <c r="AAA82" s="1124"/>
      <c r="AAB82" s="1124"/>
      <c r="AAC82" s="1124"/>
      <c r="AAD82" s="1124"/>
      <c r="AAE82" s="952"/>
      <c r="AAF82" s="972"/>
      <c r="AAG82" s="953"/>
      <c r="AAH82" s="953"/>
      <c r="AAI82" s="956"/>
      <c r="AAJ82" s="973"/>
      <c r="AAK82" s="956"/>
      <c r="AAL82" s="974"/>
      <c r="AAM82" s="956"/>
      <c r="AAN82" s="956"/>
      <c r="AAO82" s="974"/>
      <c r="AAP82" s="975"/>
      <c r="AAQ82" s="958"/>
      <c r="AAR82" s="952"/>
      <c r="AAS82" s="953"/>
      <c r="AAT82" s="954"/>
      <c r="AAU82" s="953"/>
      <c r="AAV82" s="955"/>
      <c r="AAW82" s="956"/>
      <c r="AAX82" s="956"/>
      <c r="AAY82" s="956"/>
      <c r="AAZ82" s="957"/>
      <c r="ABA82" s="956"/>
      <c r="ABB82" s="955"/>
      <c r="ABC82" s="957"/>
      <c r="ABD82" s="958"/>
      <c r="ABE82" s="265"/>
      <c r="ABF82" s="265"/>
      <c r="ABG82" s="1124"/>
      <c r="ABH82" s="1124"/>
      <c r="ABI82" s="1124"/>
      <c r="ABJ82" s="1124"/>
      <c r="ABK82" s="1124"/>
      <c r="ABL82" s="1124"/>
      <c r="ABM82" s="1124"/>
      <c r="ABN82" s="1124"/>
      <c r="ABO82" s="1124"/>
      <c r="ABP82" s="1124"/>
      <c r="ABQ82" s="1124"/>
      <c r="ABR82" s="1124"/>
      <c r="ABS82" s="1124"/>
      <c r="ABT82" s="1124"/>
      <c r="ABU82" s="1124"/>
      <c r="ABV82" s="1124"/>
      <c r="ABW82" s="1124"/>
      <c r="ABX82" s="1124"/>
      <c r="ABY82" s="1124"/>
      <c r="ABZ82" s="1124"/>
      <c r="ACA82" s="1124"/>
      <c r="ACB82" s="1124"/>
      <c r="ACC82" s="1124"/>
      <c r="ACD82" s="1124"/>
      <c r="ACE82" s="1124"/>
      <c r="ACF82" s="1124"/>
      <c r="ACG82" s="952"/>
      <c r="ACH82" s="972"/>
      <c r="ACI82" s="953"/>
      <c r="ACJ82" s="953"/>
      <c r="ACK82" s="956"/>
      <c r="ACL82" s="973"/>
      <c r="ACM82" s="956"/>
      <c r="ACN82" s="974"/>
      <c r="ACO82" s="956"/>
      <c r="ACP82" s="956"/>
      <c r="ACQ82" s="974"/>
      <c r="ACR82" s="975"/>
      <c r="ACS82" s="958"/>
      <c r="ACT82" s="952"/>
      <c r="ACU82" s="953"/>
      <c r="ACV82" s="954"/>
      <c r="ACW82" s="953"/>
      <c r="ACX82" s="955"/>
      <c r="ACY82" s="956"/>
      <c r="ACZ82" s="956"/>
      <c r="ADA82" s="956"/>
      <c r="ADB82" s="957"/>
      <c r="ADC82" s="956"/>
      <c r="ADD82" s="955"/>
      <c r="ADE82" s="957"/>
      <c r="ADF82" s="958"/>
      <c r="ADG82" s="265"/>
      <c r="ADH82" s="265"/>
      <c r="ADI82" s="1124"/>
      <c r="ADJ82" s="1124"/>
      <c r="ADK82" s="1124"/>
      <c r="ADL82" s="1124"/>
      <c r="ADM82" s="1124"/>
      <c r="ADN82" s="1124"/>
      <c r="ADO82" s="1124"/>
      <c r="ADP82" s="1124"/>
      <c r="ADQ82" s="1124"/>
      <c r="ADR82" s="1124"/>
      <c r="ADS82" s="1124"/>
      <c r="ADT82" s="1124"/>
      <c r="ADU82" s="1124"/>
      <c r="ADV82" s="1124"/>
      <c r="ADW82" s="1124"/>
      <c r="ADX82" s="1124"/>
      <c r="ADY82" s="1124"/>
      <c r="ADZ82" s="1124"/>
      <c r="AEA82" s="1124"/>
      <c r="AEB82" s="1124"/>
      <c r="AEC82" s="1124"/>
      <c r="AED82" s="1124"/>
      <c r="AEE82" s="1124"/>
      <c r="AEF82" s="1124"/>
      <c r="AEG82" s="1124"/>
      <c r="AEH82" s="1124"/>
      <c r="AEI82" s="952"/>
      <c r="AEJ82" s="972"/>
      <c r="AEK82" s="953"/>
      <c r="AEL82" s="953"/>
      <c r="AEM82" s="956"/>
      <c r="AEN82" s="973"/>
      <c r="AEO82" s="956"/>
      <c r="AEP82" s="974"/>
      <c r="AEQ82" s="956"/>
      <c r="AER82" s="956"/>
      <c r="AES82" s="974"/>
      <c r="AET82" s="975"/>
      <c r="AEU82" s="958"/>
      <c r="AEV82" s="952"/>
      <c r="AEW82" s="953"/>
      <c r="AEX82" s="954"/>
      <c r="AEY82" s="953"/>
      <c r="AEZ82" s="955"/>
      <c r="AFA82" s="956"/>
      <c r="AFB82" s="956"/>
      <c r="AFC82" s="956"/>
      <c r="AFD82" s="957"/>
      <c r="AFE82" s="956"/>
      <c r="AFF82" s="955"/>
      <c r="AFG82" s="957"/>
      <c r="AFH82" s="958"/>
      <c r="AFI82" s="265"/>
      <c r="AFJ82" s="265"/>
      <c r="AFK82" s="1124"/>
      <c r="AFL82" s="1124"/>
      <c r="AFM82" s="1124"/>
      <c r="AFN82" s="1124"/>
      <c r="AFO82" s="1124"/>
      <c r="AFP82" s="1124"/>
      <c r="AFQ82" s="1124"/>
      <c r="AFR82" s="1124"/>
      <c r="AFS82" s="1124"/>
      <c r="AFT82" s="1124"/>
      <c r="AFU82" s="1124"/>
      <c r="AFV82" s="1124"/>
      <c r="AFW82" s="1124"/>
      <c r="AFX82" s="1124"/>
      <c r="AFY82" s="1124"/>
      <c r="AFZ82" s="1124"/>
      <c r="AGA82" s="1124"/>
      <c r="AGB82" s="1124"/>
      <c r="AGC82" s="1124"/>
      <c r="AGD82" s="1124"/>
      <c r="AGE82" s="1124"/>
      <c r="AGF82" s="1124"/>
      <c r="AGG82" s="1124"/>
      <c r="AGH82" s="1124"/>
      <c r="AGI82" s="1124"/>
      <c r="AGJ82" s="1124"/>
      <c r="AGK82" s="952"/>
      <c r="AGL82" s="972"/>
      <c r="AGM82" s="953"/>
      <c r="AGN82" s="953"/>
      <c r="AGO82" s="956"/>
      <c r="AGP82" s="973"/>
      <c r="AGQ82" s="956"/>
      <c r="AGR82" s="974"/>
      <c r="AGS82" s="956"/>
      <c r="AGT82" s="956"/>
      <c r="AGU82" s="974"/>
      <c r="AGV82" s="975"/>
      <c r="AGW82" s="958"/>
      <c r="AGX82" s="952"/>
      <c r="AGY82" s="953"/>
      <c r="AGZ82" s="954"/>
      <c r="AHA82" s="953"/>
      <c r="AHB82" s="955"/>
      <c r="AHC82" s="956"/>
      <c r="AHD82" s="956"/>
      <c r="AHE82" s="956"/>
      <c r="AHF82" s="957"/>
      <c r="AHG82" s="956"/>
      <c r="AHH82" s="955"/>
      <c r="AHI82" s="957"/>
      <c r="AHJ82" s="958"/>
      <c r="AHK82" s="265"/>
      <c r="AHL82" s="265"/>
      <c r="AHM82" s="1124"/>
      <c r="AHN82" s="1124"/>
      <c r="AHO82" s="1124"/>
      <c r="AHP82" s="1124"/>
      <c r="AHQ82" s="1124"/>
      <c r="AHR82" s="1124"/>
      <c r="AHS82" s="1124"/>
      <c r="AHT82" s="1124"/>
      <c r="AHU82" s="1124"/>
      <c r="AHV82" s="1124"/>
      <c r="AHW82" s="1124"/>
      <c r="AHX82" s="1124"/>
      <c r="AHY82" s="1124"/>
      <c r="AHZ82" s="1124"/>
      <c r="AIA82" s="1124"/>
      <c r="AIB82" s="1124"/>
      <c r="AIC82" s="1124"/>
      <c r="AID82" s="1124"/>
      <c r="AIE82" s="1124"/>
      <c r="AIF82" s="1124"/>
      <c r="AIG82" s="1124"/>
      <c r="AIH82" s="1124"/>
      <c r="AII82" s="1124"/>
      <c r="AIJ82" s="1124"/>
      <c r="AIK82" s="1124"/>
      <c r="AIL82" s="1124"/>
      <c r="AIM82" s="952"/>
      <c r="AIN82" s="972"/>
      <c r="AIO82" s="953"/>
      <c r="AIP82" s="953"/>
      <c r="AIQ82" s="956"/>
      <c r="AIR82" s="973"/>
      <c r="AIS82" s="956"/>
      <c r="AIT82" s="974"/>
      <c r="AIU82" s="956"/>
      <c r="AIV82" s="956"/>
      <c r="AIW82" s="974"/>
      <c r="AIX82" s="975"/>
      <c r="AIY82" s="958"/>
      <c r="AIZ82" s="952"/>
      <c r="AJA82" s="953"/>
      <c r="AJB82" s="954"/>
      <c r="AJC82" s="953"/>
      <c r="AJD82" s="955"/>
      <c r="AJE82" s="956"/>
      <c r="AJF82" s="956"/>
      <c r="AJG82" s="956"/>
      <c r="AJH82" s="957"/>
      <c r="AJI82" s="956"/>
      <c r="AJJ82" s="955"/>
      <c r="AJK82" s="957"/>
      <c r="AJL82" s="958"/>
      <c r="AJM82" s="265"/>
      <c r="AJN82" s="265"/>
      <c r="AJO82" s="1124"/>
      <c r="AJP82" s="1124"/>
      <c r="AJQ82" s="1124"/>
      <c r="AJR82" s="1124"/>
      <c r="AJS82" s="1124"/>
      <c r="AJT82" s="1124"/>
      <c r="AJU82" s="1124"/>
      <c r="AJV82" s="1124"/>
      <c r="AJW82" s="1124"/>
      <c r="AJX82" s="1124"/>
      <c r="AJY82" s="1124"/>
      <c r="AJZ82" s="1124"/>
      <c r="AKA82" s="1124"/>
      <c r="AKB82" s="1124"/>
      <c r="AKC82" s="1124"/>
      <c r="AKD82" s="1124"/>
      <c r="AKE82" s="1124"/>
      <c r="AKF82" s="1124"/>
      <c r="AKG82" s="1124"/>
      <c r="AKH82" s="1124"/>
      <c r="AKI82" s="1124"/>
      <c r="AKJ82" s="1124"/>
      <c r="AKK82" s="1124"/>
      <c r="AKL82" s="1124"/>
      <c r="AKM82" s="1124"/>
      <c r="AKN82" s="1124"/>
      <c r="AKO82" s="952"/>
      <c r="AKP82" s="972"/>
      <c r="AKQ82" s="953"/>
      <c r="AKR82" s="953"/>
      <c r="AKS82" s="956"/>
      <c r="AKT82" s="973"/>
      <c r="AKU82" s="956"/>
      <c r="AKV82" s="974"/>
      <c r="AKW82" s="956"/>
      <c r="AKX82" s="956"/>
      <c r="AKY82" s="974"/>
      <c r="AKZ82" s="975"/>
      <c r="ALA82" s="958"/>
      <c r="ALB82" s="952"/>
      <c r="ALC82" s="953"/>
      <c r="ALD82" s="954"/>
      <c r="ALE82" s="953"/>
      <c r="ALF82" s="955"/>
      <c r="ALG82" s="956"/>
      <c r="ALH82" s="956"/>
      <c r="ALI82" s="956"/>
      <c r="ALJ82" s="957"/>
      <c r="ALK82" s="956"/>
      <c r="ALL82" s="955"/>
      <c r="ALM82" s="957"/>
      <c r="ALN82" s="958"/>
      <c r="ALO82" s="265"/>
      <c r="ALP82" s="265"/>
      <c r="ALQ82" s="1124"/>
      <c r="ALR82" s="1124"/>
      <c r="ALS82" s="1124"/>
      <c r="ALT82" s="1124"/>
      <c r="ALU82" s="1124"/>
      <c r="ALV82" s="1124"/>
      <c r="ALW82" s="1124"/>
      <c r="ALX82" s="1124"/>
      <c r="ALY82" s="1124"/>
      <c r="ALZ82" s="1124"/>
      <c r="AMA82" s="1124"/>
      <c r="AMB82" s="1124"/>
      <c r="AMC82" s="1124"/>
      <c r="AMD82" s="1124"/>
      <c r="AME82" s="1124"/>
      <c r="AMF82" s="1124"/>
      <c r="AMG82" s="1124"/>
      <c r="AMH82" s="1124"/>
      <c r="AMI82" s="1124"/>
      <c r="AMJ82" s="1124"/>
      <c r="AMK82" s="1124"/>
      <c r="AML82" s="1124"/>
      <c r="AMM82" s="1124"/>
      <c r="AMN82" s="1124"/>
      <c r="AMO82" s="1124"/>
      <c r="AMP82" s="1124"/>
      <c r="AMQ82" s="952"/>
      <c r="AMR82" s="972"/>
      <c r="AMS82" s="953"/>
      <c r="AMT82" s="953"/>
      <c r="AMU82" s="956"/>
      <c r="AMV82" s="973"/>
      <c r="AMW82" s="956"/>
      <c r="AMX82" s="974"/>
      <c r="AMY82" s="956"/>
      <c r="AMZ82" s="956"/>
      <c r="ANA82" s="974"/>
      <c r="ANB82" s="975"/>
      <c r="ANC82" s="958"/>
      <c r="AND82" s="952"/>
      <c r="ANE82" s="953"/>
      <c r="ANF82" s="954"/>
      <c r="ANG82" s="953"/>
      <c r="ANH82" s="955"/>
      <c r="ANI82" s="956"/>
      <c r="ANJ82" s="956"/>
      <c r="ANK82" s="956"/>
      <c r="ANL82" s="957"/>
      <c r="ANM82" s="956"/>
      <c r="ANN82" s="955"/>
      <c r="ANO82" s="957"/>
      <c r="ANP82" s="958"/>
      <c r="ANQ82" s="265"/>
      <c r="ANR82" s="265"/>
      <c r="ANS82" s="1124"/>
      <c r="ANT82" s="1124"/>
      <c r="ANU82" s="1124"/>
      <c r="ANV82" s="1124"/>
      <c r="ANW82" s="1124"/>
      <c r="ANX82" s="1124"/>
      <c r="ANY82" s="1124"/>
      <c r="ANZ82" s="1124"/>
      <c r="AOA82" s="1124"/>
      <c r="AOB82" s="1124"/>
      <c r="AOC82" s="1124"/>
      <c r="AOD82" s="1124"/>
      <c r="AOE82" s="1124"/>
      <c r="AOF82" s="1124"/>
      <c r="AOG82" s="1124"/>
      <c r="AOH82" s="1124"/>
      <c r="AOI82" s="1124"/>
      <c r="AOJ82" s="1124"/>
      <c r="AOK82" s="1124"/>
      <c r="AOL82" s="1124"/>
      <c r="AOM82" s="1124"/>
      <c r="AON82" s="1124"/>
      <c r="AOO82" s="1124"/>
      <c r="AOP82" s="1124"/>
      <c r="AOQ82" s="1124"/>
      <c r="AOR82" s="1124"/>
      <c r="AOS82" s="952"/>
      <c r="AOT82" s="972"/>
      <c r="AOU82" s="953"/>
      <c r="AOV82" s="953"/>
      <c r="AOW82" s="956"/>
      <c r="AOX82" s="973"/>
      <c r="AOY82" s="956"/>
      <c r="AOZ82" s="974"/>
      <c r="APA82" s="956"/>
      <c r="APB82" s="956"/>
      <c r="APC82" s="974"/>
      <c r="APD82" s="975"/>
      <c r="APE82" s="958"/>
      <c r="APF82" s="952"/>
      <c r="APG82" s="953"/>
      <c r="APH82" s="954"/>
      <c r="API82" s="953"/>
      <c r="APJ82" s="955"/>
      <c r="APK82" s="956"/>
      <c r="APL82" s="956"/>
      <c r="APM82" s="956"/>
      <c r="APN82" s="957"/>
      <c r="APO82" s="956"/>
      <c r="APP82" s="955"/>
      <c r="APQ82" s="957"/>
      <c r="APR82" s="958"/>
      <c r="APS82" s="265"/>
      <c r="APT82" s="265"/>
      <c r="APU82" s="1124"/>
      <c r="APV82" s="1124"/>
      <c r="APW82" s="1124"/>
      <c r="APX82" s="1124"/>
      <c r="APY82" s="1124"/>
      <c r="APZ82" s="1124"/>
      <c r="AQA82" s="1124"/>
      <c r="AQB82" s="1124"/>
      <c r="AQC82" s="1124"/>
      <c r="AQD82" s="1124"/>
      <c r="AQE82" s="1124"/>
      <c r="AQF82" s="1124"/>
      <c r="AQG82" s="1124"/>
      <c r="AQH82" s="1124"/>
      <c r="AQI82" s="1124"/>
      <c r="AQJ82" s="1124"/>
      <c r="AQK82" s="1124"/>
      <c r="AQL82" s="1124"/>
      <c r="AQM82" s="1124"/>
      <c r="AQN82" s="1124"/>
      <c r="AQO82" s="1124"/>
      <c r="AQP82" s="1124"/>
      <c r="AQQ82" s="1124"/>
      <c r="AQR82" s="1124"/>
      <c r="AQS82" s="1124"/>
      <c r="AQT82" s="1124"/>
      <c r="AQU82" s="952"/>
      <c r="AQV82" s="972"/>
      <c r="AQW82" s="953"/>
      <c r="AQX82" s="953"/>
      <c r="AQY82" s="956"/>
      <c r="AQZ82" s="973"/>
      <c r="ARA82" s="956"/>
      <c r="ARB82" s="974"/>
      <c r="ARC82" s="956"/>
      <c r="ARD82" s="956"/>
      <c r="ARE82" s="974"/>
      <c r="ARF82" s="975"/>
      <c r="ARG82" s="958"/>
      <c r="ARH82" s="952"/>
      <c r="ARI82" s="953"/>
      <c r="ARJ82" s="954"/>
      <c r="ARK82" s="953"/>
      <c r="ARL82" s="955"/>
      <c r="ARM82" s="956"/>
      <c r="ARN82" s="956"/>
      <c r="ARO82" s="956"/>
      <c r="ARP82" s="957"/>
      <c r="ARQ82" s="956"/>
      <c r="ARR82" s="955"/>
      <c r="ARS82" s="957"/>
      <c r="ART82" s="958"/>
      <c r="ARU82" s="265"/>
      <c r="ARV82" s="265"/>
      <c r="ARW82" s="1124"/>
      <c r="ARX82" s="1124"/>
      <c r="ARY82" s="1124"/>
      <c r="ARZ82" s="1124"/>
      <c r="ASA82" s="1124"/>
      <c r="ASB82" s="1124"/>
      <c r="ASC82" s="1124"/>
      <c r="ASD82" s="1124"/>
      <c r="ASE82" s="1124"/>
      <c r="ASF82" s="1124"/>
      <c r="ASG82" s="1124"/>
      <c r="ASH82" s="1124"/>
      <c r="ASI82" s="1124"/>
      <c r="ASJ82" s="1124"/>
      <c r="ASK82" s="1124"/>
      <c r="ASL82" s="1124"/>
      <c r="ASM82" s="1124"/>
      <c r="ASN82" s="1124"/>
      <c r="ASO82" s="1124"/>
      <c r="ASP82" s="1124"/>
      <c r="ASQ82" s="1124"/>
      <c r="ASR82" s="1124"/>
      <c r="ASS82" s="1124"/>
      <c r="AST82" s="1124"/>
      <c r="ASU82" s="1124"/>
      <c r="ASV82" s="1124"/>
      <c r="ASW82" s="952"/>
      <c r="ASX82" s="972"/>
      <c r="ASY82" s="953"/>
      <c r="ASZ82" s="953"/>
      <c r="ATA82" s="956"/>
      <c r="ATB82" s="973"/>
      <c r="ATC82" s="956"/>
      <c r="ATD82" s="974"/>
      <c r="ATE82" s="956"/>
      <c r="ATF82" s="956"/>
      <c r="ATG82" s="974"/>
      <c r="ATH82" s="975"/>
      <c r="ATI82" s="958"/>
      <c r="ATJ82" s="952"/>
      <c r="ATK82" s="953"/>
      <c r="ATL82" s="954"/>
      <c r="ATM82" s="953"/>
      <c r="ATN82" s="955"/>
      <c r="ATO82" s="956"/>
      <c r="ATP82" s="956"/>
      <c r="ATQ82" s="956"/>
      <c r="ATR82" s="957"/>
      <c r="ATS82" s="956"/>
      <c r="ATT82" s="955"/>
      <c r="ATU82" s="957"/>
      <c r="ATV82" s="958"/>
      <c r="ATW82" s="265"/>
      <c r="ATX82" s="265"/>
      <c r="ATY82" s="1124"/>
      <c r="ATZ82" s="1124"/>
      <c r="AUA82" s="1124"/>
      <c r="AUB82" s="1124"/>
      <c r="AUC82" s="1124"/>
      <c r="AUD82" s="1124"/>
      <c r="AUE82" s="1124"/>
      <c r="AUF82" s="1124"/>
      <c r="AUG82" s="1124"/>
      <c r="AUH82" s="1124"/>
      <c r="AUI82" s="952"/>
      <c r="AUJ82" s="972"/>
      <c r="AUK82" s="953"/>
      <c r="AUL82" s="953"/>
      <c r="AUM82" s="956"/>
      <c r="AUN82" s="973"/>
      <c r="AUO82" s="956"/>
      <c r="AUP82" s="974"/>
      <c r="AUQ82" s="956"/>
      <c r="AUR82" s="956"/>
      <c r="AUS82" s="974"/>
      <c r="AUT82" s="975"/>
      <c r="AUU82" s="958"/>
      <c r="AUV82" s="952"/>
      <c r="AUW82" s="953"/>
      <c r="AUX82" s="954"/>
      <c r="AUY82" s="953"/>
      <c r="AUZ82" s="955"/>
      <c r="AVA82" s="956"/>
      <c r="AVB82" s="956"/>
      <c r="AVC82" s="956"/>
      <c r="AVD82" s="957"/>
      <c r="AVE82" s="956"/>
      <c r="AVF82" s="955"/>
      <c r="AVG82" s="957"/>
      <c r="AVH82" s="958"/>
      <c r="AVQ82" s="238"/>
      <c r="AVT82" s="266"/>
      <c r="AVV82" s="412"/>
      <c r="AVY82" s="265"/>
      <c r="AVZ82" s="870"/>
      <c r="AWB82" s="266"/>
      <c r="AWD82" s="1214"/>
      <c r="AWE82" s="1214"/>
      <c r="AWF82" s="1214"/>
      <c r="AWG82" s="1214"/>
      <c r="AWH82" s="1214"/>
      <c r="AWI82" s="1214"/>
      <c r="AWJ82" s="1214"/>
      <c r="AWO82" s="265"/>
      <c r="AWP82" s="1642"/>
      <c r="AWQ82" s="1643"/>
      <c r="AWR82" s="1643"/>
      <c r="AWS82" s="1643"/>
      <c r="AWT82" s="1643"/>
      <c r="AWU82" s="1644"/>
      <c r="AWV82" s="265"/>
      <c r="AWZ82" s="412"/>
      <c r="AXC82" s="237"/>
      <c r="AXF82" s="265"/>
      <c r="AXG82" s="265"/>
      <c r="AXQ82" s="573"/>
      <c r="AXR82" s="586"/>
      <c r="AXS82" s="274"/>
      <c r="AXT82" s="274"/>
      <c r="AXU82" s="268"/>
      <c r="AXV82" s="587"/>
      <c r="AXW82" s="268"/>
      <c r="AXX82" s="274"/>
      <c r="AXY82" s="802"/>
      <c r="AXZ82" s="268"/>
      <c r="AYA82" s="434"/>
      <c r="AYB82" s="587"/>
      <c r="AYC82" s="276"/>
      <c r="AYD82" s="573"/>
      <c r="AYE82" s="274"/>
      <c r="AYF82" s="588"/>
      <c r="AYG82" s="274"/>
      <c r="AYH82" s="275"/>
      <c r="AYI82" s="268"/>
      <c r="AYJ82" s="268"/>
      <c r="AYK82" s="268"/>
      <c r="AYL82" s="589"/>
      <c r="AYM82" s="268"/>
      <c r="AYN82" s="275"/>
      <c r="AYO82" s="589"/>
      <c r="AYP82" s="276"/>
      <c r="AYQ82" s="747"/>
      <c r="AYR82" s="278"/>
      <c r="AYS82" s="278"/>
      <c r="AYU82" s="1759"/>
      <c r="AYV82" s="1664"/>
      <c r="AYW82" s="271"/>
      <c r="AYX82" s="1759"/>
      <c r="AYY82" s="1664"/>
      <c r="AYZ82" s="1636" t="s">
        <v>610</v>
      </c>
      <c r="AZA82" s="1636"/>
      <c r="AZB82" s="1636"/>
      <c r="AZC82" s="1636"/>
      <c r="AZD82" s="1636"/>
      <c r="AZE82" s="1636"/>
      <c r="AZK82" s="952"/>
      <c r="AZL82" s="972"/>
      <c r="AZM82" s="953"/>
      <c r="AZN82" s="953"/>
      <c r="AZO82" s="956"/>
      <c r="AZP82" s="973"/>
      <c r="AZQ82" s="956"/>
      <c r="AZR82" s="974"/>
      <c r="AZS82" s="956"/>
      <c r="AZT82" s="956"/>
      <c r="AZU82" s="974"/>
      <c r="AZV82" s="975"/>
      <c r="AZW82" s="958"/>
      <c r="AZX82" s="952"/>
      <c r="AZY82" s="953"/>
      <c r="AZZ82" s="954"/>
      <c r="BAA82" s="953"/>
      <c r="BAB82" s="955"/>
      <c r="BAC82" s="956"/>
      <c r="BAD82" s="956"/>
      <c r="BAE82" s="956"/>
      <c r="BAF82" s="957"/>
      <c r="BAG82" s="956"/>
      <c r="BAH82" s="955"/>
      <c r="BAI82" s="957"/>
      <c r="BAJ82" s="958"/>
      <c r="BAK82" s="265"/>
      <c r="BAL82" s="265"/>
      <c r="BAM82" s="1124"/>
      <c r="BAN82" s="1124"/>
      <c r="BAO82" s="265"/>
      <c r="BAP82" s="265"/>
      <c r="BAQ82" s="265"/>
      <c r="BAR82" s="265"/>
      <c r="BAS82" s="265"/>
      <c r="BAT82" s="265"/>
      <c r="BAW82" s="1124"/>
      <c r="BAX82" s="1124"/>
      <c r="BAY82" s="1124"/>
      <c r="BAZ82" s="1124"/>
      <c r="BBA82" s="1124"/>
      <c r="BBB82" s="1124"/>
      <c r="BBC82" s="1124"/>
      <c r="BBD82" s="1124"/>
      <c r="BBE82" s="1124"/>
      <c r="BBF82" s="1124"/>
      <c r="BBG82" s="1124"/>
      <c r="BBH82" s="1124"/>
      <c r="BBI82" s="1124"/>
      <c r="BBJ82" s="1124"/>
      <c r="BBK82" s="1124"/>
      <c r="BBL82" s="1124"/>
      <c r="BBM82" s="952"/>
      <c r="BBN82" s="972"/>
      <c r="BBO82" s="953"/>
      <c r="BBP82" s="953"/>
      <c r="BBQ82" s="956"/>
      <c r="BBR82" s="973"/>
      <c r="BBS82" s="956"/>
      <c r="BBT82" s="974"/>
      <c r="BBU82" s="956"/>
      <c r="BBV82" s="956"/>
      <c r="BBW82" s="974"/>
      <c r="BBX82" s="975"/>
      <c r="BBY82" s="958"/>
      <c r="BBZ82" s="952"/>
      <c r="BCA82" s="953"/>
      <c r="BCB82" s="954"/>
      <c r="BCC82" s="953"/>
      <c r="BCD82" s="955"/>
      <c r="BCE82" s="956"/>
      <c r="BCF82" s="956"/>
      <c r="BCG82" s="956"/>
      <c r="BCH82" s="957"/>
      <c r="BCI82" s="956"/>
      <c r="BCJ82" s="955"/>
      <c r="BCK82" s="957"/>
      <c r="BCL82" s="958"/>
      <c r="BCM82" s="265"/>
      <c r="BCN82" s="265"/>
      <c r="BCO82" s="1124"/>
      <c r="BCP82" s="1124"/>
      <c r="BCQ82" s="1124"/>
      <c r="BCR82" s="1124"/>
      <c r="BCS82" s="1124"/>
      <c r="BCT82" s="1124"/>
      <c r="BCU82" s="1124"/>
      <c r="BCV82" s="1124"/>
      <c r="BCW82" s="1124"/>
      <c r="BCX82" s="1124"/>
      <c r="BCY82" s="1124"/>
      <c r="BCZ82" s="1124"/>
      <c r="BDA82" s="1124"/>
      <c r="BDB82" s="1124"/>
      <c r="BDC82" s="1124"/>
      <c r="BDD82" s="1124"/>
      <c r="BDE82" s="1124"/>
      <c r="BDF82" s="1124"/>
      <c r="BDG82" s="1124"/>
      <c r="BDH82" s="1124"/>
      <c r="BDI82" s="1124"/>
      <c r="BDJ82" s="1124"/>
      <c r="BDK82" s="1124"/>
      <c r="BDL82" s="1124"/>
      <c r="BDM82" s="1124"/>
      <c r="BDN82" s="1124"/>
      <c r="BDO82" s="952"/>
      <c r="BDP82" s="972"/>
      <c r="BDQ82" s="953"/>
      <c r="BDR82" s="953"/>
      <c r="BDS82" s="956"/>
      <c r="BDT82" s="973"/>
      <c r="BDU82" s="956"/>
      <c r="BDV82" s="974"/>
      <c r="BDW82" s="956"/>
      <c r="BDX82" s="956"/>
      <c r="BDY82" s="974"/>
      <c r="BDZ82" s="975"/>
      <c r="BEA82" s="958"/>
      <c r="BEB82" s="952"/>
      <c r="BEC82" s="953"/>
      <c r="BED82" s="954"/>
      <c r="BEE82" s="953"/>
      <c r="BEF82" s="955"/>
      <c r="BEG82" s="956"/>
      <c r="BEH82" s="956"/>
      <c r="BEI82" s="956"/>
      <c r="BEJ82" s="957"/>
      <c r="BEK82" s="956"/>
      <c r="BEL82" s="955"/>
      <c r="BEM82" s="957"/>
      <c r="BEN82" s="958"/>
      <c r="BEO82" s="265"/>
      <c r="BEP82" s="265"/>
      <c r="BEQ82" s="1124"/>
      <c r="BER82" s="1124"/>
      <c r="BES82" s="1124"/>
      <c r="BET82" s="1124"/>
      <c r="BEU82" s="1124"/>
      <c r="BEV82" s="1124"/>
      <c r="BEW82" s="1124"/>
      <c r="BEX82" s="1124"/>
      <c r="BEY82" s="1124"/>
      <c r="BEZ82" s="1124"/>
      <c r="BFA82" s="1124"/>
      <c r="BFB82" s="1124"/>
      <c r="BFC82" s="1124"/>
      <c r="BFD82" s="1124"/>
      <c r="BFE82" s="1124"/>
      <c r="BFF82" s="1124"/>
      <c r="BFG82" s="1124"/>
      <c r="BFH82" s="1124"/>
      <c r="BFI82" s="1124"/>
      <c r="BFJ82" s="1124"/>
      <c r="BFK82" s="1124"/>
      <c r="BFL82" s="1124"/>
      <c r="BFM82" s="1124"/>
      <c r="BFN82" s="1124"/>
      <c r="BFO82" s="1124"/>
      <c r="BFP82" s="1124"/>
      <c r="BFQ82" s="952"/>
      <c r="BFR82" s="972"/>
      <c r="BFS82" s="953"/>
      <c r="BFT82" s="953"/>
      <c r="BFU82" s="956"/>
      <c r="BFV82" s="973"/>
      <c r="BFW82" s="956"/>
      <c r="BFX82" s="974"/>
      <c r="BFY82" s="956"/>
      <c r="BFZ82" s="956"/>
      <c r="BGA82" s="974"/>
      <c r="BGB82" s="975"/>
      <c r="BGC82" s="958"/>
      <c r="BGD82" s="952"/>
      <c r="BGE82" s="953"/>
      <c r="BGF82" s="954"/>
      <c r="BGG82" s="953"/>
      <c r="BGH82" s="955"/>
      <c r="BGI82" s="956"/>
      <c r="BGJ82" s="956"/>
      <c r="BGK82" s="956"/>
      <c r="BGL82" s="957"/>
      <c r="BGM82" s="956"/>
      <c r="BGN82" s="955"/>
      <c r="BGO82" s="957"/>
      <c r="BGP82" s="958"/>
      <c r="BGQ82" s="265"/>
      <c r="BGR82" s="265"/>
      <c r="BGS82" s="1124"/>
      <c r="BGT82" s="1124"/>
      <c r="BGU82" s="1124"/>
      <c r="BGV82" s="1124"/>
      <c r="BGW82" s="1124"/>
      <c r="BGX82" s="1124"/>
      <c r="BGY82" s="1124"/>
      <c r="BGZ82" s="1124"/>
      <c r="BHA82" s="1124"/>
      <c r="BHB82" s="1124"/>
      <c r="BHC82" s="1124"/>
      <c r="BHD82" s="1124"/>
      <c r="BHE82" s="1124"/>
      <c r="BHF82" s="1124"/>
      <c r="BHG82" s="1124"/>
      <c r="BHH82" s="1124"/>
      <c r="BHI82" s="1124"/>
      <c r="BHJ82" s="1124"/>
      <c r="BHK82" s="1124"/>
      <c r="BHL82" s="1124"/>
      <c r="BHM82" s="1124"/>
      <c r="BHN82" s="1124"/>
      <c r="BHO82" s="1124"/>
      <c r="BHP82" s="1124"/>
      <c r="BHQ82" s="1124"/>
      <c r="BHR82" s="1124"/>
      <c r="BHS82" s="952"/>
      <c r="BHT82" s="972"/>
      <c r="BHU82" s="953"/>
      <c r="BHV82" s="953"/>
      <c r="BHW82" s="956"/>
      <c r="BHX82" s="973"/>
      <c r="BHY82" s="956"/>
      <c r="BHZ82" s="974"/>
      <c r="BIA82" s="956"/>
      <c r="BIB82" s="956"/>
      <c r="BIC82" s="974"/>
      <c r="BID82" s="975"/>
      <c r="BIE82" s="958"/>
      <c r="BIF82" s="952"/>
      <c r="BIG82" s="953"/>
      <c r="BIH82" s="954"/>
      <c r="BII82" s="953"/>
      <c r="BIJ82" s="955"/>
      <c r="BIK82" s="956"/>
      <c r="BIL82" s="956"/>
      <c r="BIM82" s="956"/>
      <c r="BIN82" s="957"/>
      <c r="BIO82" s="956"/>
      <c r="BIP82" s="955"/>
      <c r="BIQ82" s="957"/>
      <c r="BIR82" s="958"/>
      <c r="BIS82" s="265"/>
      <c r="BIT82" s="265"/>
      <c r="BIU82" s="1124"/>
      <c r="BIV82" s="1124"/>
      <c r="BIW82" s="1124"/>
      <c r="BIX82" s="1124"/>
      <c r="BIY82" s="1124"/>
      <c r="BIZ82" s="1124"/>
      <c r="BJA82" s="1124"/>
      <c r="BJB82" s="1124"/>
      <c r="BJC82" s="1124"/>
      <c r="BJD82" s="1124"/>
      <c r="BJE82" s="1124"/>
      <c r="BJF82" s="1124"/>
      <c r="BJG82" s="1124"/>
      <c r="BJH82" s="1124"/>
      <c r="BJI82" s="1124"/>
      <c r="BJJ82" s="1124"/>
      <c r="BJK82" s="1124"/>
      <c r="BJL82" s="1124"/>
      <c r="BJM82" s="1124"/>
      <c r="BJN82" s="1124"/>
      <c r="BJO82" s="1124"/>
      <c r="BJP82" s="1124"/>
      <c r="BJQ82" s="1124"/>
      <c r="BJR82" s="1124"/>
      <c r="BJS82" s="1124"/>
      <c r="BJT82" s="1124"/>
      <c r="BJU82" s="952"/>
      <c r="BJV82" s="972"/>
      <c r="BJW82" s="953"/>
      <c r="BJX82" s="953"/>
      <c r="BJY82" s="956"/>
      <c r="BJZ82" s="973"/>
      <c r="BKA82" s="956"/>
      <c r="BKB82" s="974"/>
      <c r="BKC82" s="956"/>
      <c r="BKD82" s="956"/>
      <c r="BKE82" s="974"/>
      <c r="BKF82" s="975"/>
      <c r="BKG82" s="958"/>
      <c r="BKH82" s="952"/>
      <c r="BKI82" s="953"/>
      <c r="BKJ82" s="954"/>
      <c r="BKK82" s="953"/>
      <c r="BKL82" s="955"/>
      <c r="BKM82" s="956"/>
      <c r="BKN82" s="956"/>
      <c r="BKO82" s="956"/>
      <c r="BKP82" s="957"/>
      <c r="BKQ82" s="956"/>
      <c r="BKR82" s="955"/>
      <c r="BKS82" s="957"/>
      <c r="BKT82" s="958"/>
      <c r="BKU82" s="265"/>
      <c r="BKV82" s="265"/>
      <c r="BKW82" s="1124"/>
      <c r="BKX82" s="1124"/>
      <c r="BKY82" s="1124"/>
      <c r="BKZ82" s="1124"/>
      <c r="BLA82" s="1124"/>
      <c r="BLB82" s="1124"/>
      <c r="BLC82" s="1124"/>
      <c r="BLD82" s="1124"/>
      <c r="BLE82" s="1124"/>
      <c r="BLF82" s="1124"/>
      <c r="BLG82" s="1124"/>
      <c r="BLH82" s="1124"/>
      <c r="BLI82" s="1124"/>
      <c r="BLJ82" s="1124"/>
      <c r="BLK82" s="1124"/>
      <c r="BLL82" s="1124"/>
      <c r="BLM82" s="1124"/>
      <c r="BLN82" s="1124"/>
      <c r="BLO82" s="1124"/>
      <c r="BLP82" s="1124"/>
      <c r="BLQ82" s="1124"/>
      <c r="BLR82" s="1124"/>
      <c r="BLS82" s="1124"/>
      <c r="BLT82" s="1124"/>
      <c r="BLU82" s="1124"/>
      <c r="BLV82" s="1124"/>
      <c r="BLW82" s="952"/>
      <c r="BLX82" s="972"/>
      <c r="BLY82" s="953"/>
      <c r="BLZ82" s="953"/>
      <c r="BMA82" s="956"/>
      <c r="BMB82" s="973"/>
      <c r="BMC82" s="956"/>
      <c r="BMD82" s="974"/>
      <c r="BME82" s="956"/>
      <c r="BMF82" s="956"/>
      <c r="BMG82" s="974"/>
      <c r="BMH82" s="975"/>
      <c r="BMI82" s="958"/>
      <c r="BMJ82" s="952"/>
      <c r="BMK82" s="953"/>
      <c r="BML82" s="954"/>
      <c r="BMM82" s="953"/>
      <c r="BMN82" s="955"/>
      <c r="BMO82" s="956"/>
      <c r="BMP82" s="956"/>
      <c r="BMQ82" s="956"/>
      <c r="BMR82" s="957"/>
      <c r="BMS82" s="956"/>
      <c r="BMT82" s="955"/>
      <c r="BMU82" s="957"/>
      <c r="BMV82" s="958"/>
      <c r="BMW82" s="265"/>
      <c r="BMX82" s="265"/>
      <c r="BMY82" s="1124"/>
      <c r="BMZ82" s="1124"/>
      <c r="BNA82" s="1124"/>
      <c r="BNB82" s="1124"/>
      <c r="BNC82" s="1124"/>
      <c r="BND82" s="1124"/>
      <c r="BNE82" s="1124"/>
      <c r="BNF82" s="1124"/>
      <c r="BNG82" s="1124"/>
      <c r="BNH82" s="1124"/>
      <c r="BNI82" s="1124"/>
      <c r="BNJ82" s="1124"/>
      <c r="BNK82" s="1124"/>
      <c r="BNL82" s="1124"/>
      <c r="BNM82" s="1124"/>
      <c r="BNN82" s="1124"/>
      <c r="BNO82" s="1124"/>
      <c r="BNP82" s="1124"/>
      <c r="BNQ82" s="1124"/>
      <c r="BNR82" s="1124"/>
      <c r="BNS82" s="1124"/>
      <c r="BNT82" s="1124"/>
      <c r="BNU82" s="1124"/>
      <c r="BNV82" s="1124"/>
      <c r="BNW82" s="1124"/>
      <c r="BNX82" s="1124"/>
      <c r="BNY82" s="952"/>
      <c r="BNZ82" s="972"/>
      <c r="BOA82" s="953"/>
      <c r="BOB82" s="953"/>
      <c r="BOC82" s="956"/>
      <c r="BOD82" s="973"/>
      <c r="BOE82" s="956"/>
      <c r="BOF82" s="974"/>
      <c r="BOG82" s="956"/>
      <c r="BOH82" s="956"/>
      <c r="BOI82" s="974"/>
      <c r="BOJ82" s="975"/>
      <c r="BOK82" s="958"/>
      <c r="BOL82" s="952"/>
      <c r="BOM82" s="953"/>
      <c r="BON82" s="954"/>
      <c r="BOO82" s="953"/>
      <c r="BOP82" s="955"/>
      <c r="BOQ82" s="956"/>
      <c r="BOR82" s="956"/>
      <c r="BOS82" s="956"/>
      <c r="BOT82" s="957"/>
      <c r="BOU82" s="956"/>
      <c r="BOV82" s="955"/>
      <c r="BOW82" s="957"/>
      <c r="BOX82" s="958"/>
      <c r="BOY82" s="265"/>
      <c r="BOZ82" s="265"/>
      <c r="BPA82" s="1124"/>
      <c r="BPB82" s="1124"/>
      <c r="BPC82" s="1124"/>
      <c r="BPD82" s="1124"/>
      <c r="BPE82" s="1124"/>
      <c r="BPF82" s="1124"/>
      <c r="BPG82" s="1124"/>
      <c r="BPH82" s="1124"/>
      <c r="BPI82" s="1124"/>
      <c r="BPJ82" s="1124"/>
      <c r="BPK82" s="1124"/>
      <c r="BPL82" s="1124"/>
      <c r="BPM82" s="1124"/>
      <c r="BPN82" s="1124"/>
      <c r="BPO82" s="1124"/>
      <c r="BPP82" s="1124"/>
      <c r="BPQ82" s="1124"/>
      <c r="BPR82" s="1124"/>
      <c r="BPS82" s="1124"/>
      <c r="BPT82" s="1124"/>
      <c r="BPU82" s="1124"/>
      <c r="BPV82" s="1124"/>
      <c r="BPW82" s="1124"/>
      <c r="BPX82" s="1124"/>
      <c r="BPY82" s="1124"/>
      <c r="BPZ82" s="1124"/>
      <c r="BQA82" s="952"/>
      <c r="BQB82" s="972"/>
      <c r="BQC82" s="953"/>
      <c r="BQD82" s="953"/>
      <c r="BQE82" s="956"/>
      <c r="BQF82" s="973"/>
      <c r="BQG82" s="956"/>
      <c r="BQH82" s="974"/>
      <c r="BQI82" s="956"/>
      <c r="BQJ82" s="956"/>
      <c r="BQK82" s="974"/>
      <c r="BQL82" s="975"/>
      <c r="BQM82" s="958"/>
      <c r="BQN82" s="952"/>
      <c r="BQO82" s="953"/>
      <c r="BQP82" s="954"/>
      <c r="BQQ82" s="953"/>
      <c r="BQR82" s="955"/>
      <c r="BQS82" s="956"/>
      <c r="BQT82" s="956"/>
      <c r="BQU82" s="956"/>
      <c r="BQV82" s="957"/>
      <c r="BQW82" s="956"/>
      <c r="BQX82" s="955"/>
      <c r="BQY82" s="957"/>
      <c r="BQZ82" s="958"/>
      <c r="BRA82" s="265"/>
      <c r="BRB82" s="265"/>
      <c r="BRC82" s="1124"/>
      <c r="BRD82" s="1124"/>
      <c r="BRE82" s="1124"/>
      <c r="BRF82" s="1124"/>
      <c r="BRG82" s="1124"/>
      <c r="BRH82" s="1124"/>
      <c r="BRI82" s="1124"/>
      <c r="BRJ82" s="1124"/>
      <c r="BRK82" s="1124"/>
      <c r="BRL82" s="1124"/>
      <c r="BRM82" s="1124"/>
      <c r="BRN82" s="1124"/>
      <c r="BRO82" s="1124"/>
      <c r="BRP82" s="1124"/>
      <c r="BRQ82" s="1124"/>
      <c r="BRR82" s="1124"/>
      <c r="BRS82" s="1124"/>
      <c r="BRT82" s="1124"/>
      <c r="BRU82" s="1124"/>
      <c r="BRV82" s="1124"/>
      <c r="BRW82" s="1124"/>
      <c r="BRX82" s="1124"/>
      <c r="BRY82" s="1124"/>
      <c r="BRZ82" s="1124"/>
      <c r="BSA82" s="1124"/>
      <c r="BSB82" s="1124"/>
      <c r="BSC82" s="952"/>
      <c r="BSD82" s="972"/>
      <c r="BSE82" s="953"/>
      <c r="BSF82" s="953"/>
      <c r="BSG82" s="956"/>
      <c r="BSH82" s="973"/>
      <c r="BSI82" s="956"/>
      <c r="BSJ82" s="974"/>
      <c r="BSK82" s="956"/>
      <c r="BSL82" s="956"/>
      <c r="BSM82" s="974"/>
      <c r="BSN82" s="975"/>
      <c r="BSO82" s="958"/>
      <c r="BSP82" s="952"/>
      <c r="BSQ82" s="953"/>
      <c r="BSR82" s="954"/>
      <c r="BSS82" s="953"/>
      <c r="BST82" s="955"/>
      <c r="BSU82" s="956"/>
      <c r="BSV82" s="956"/>
      <c r="BSW82" s="956"/>
      <c r="BSX82" s="957"/>
      <c r="BSY82" s="956"/>
      <c r="BSZ82" s="955"/>
      <c r="BTA82" s="957"/>
      <c r="BTB82" s="958"/>
      <c r="BTC82" s="265"/>
      <c r="BTD82" s="265"/>
      <c r="BTE82" s="1124"/>
      <c r="BTF82" s="1124"/>
      <c r="BTG82" s="1124"/>
      <c r="BTH82" s="1124"/>
      <c r="BTI82" s="1124"/>
      <c r="BTJ82" s="1124"/>
      <c r="BTK82" s="1124"/>
      <c r="BTL82" s="1124"/>
      <c r="BTM82" s="1124"/>
      <c r="BTN82" s="1124"/>
      <c r="BTO82" s="1124"/>
      <c r="BTP82" s="1124"/>
      <c r="BTQ82" s="1124"/>
      <c r="BTR82" s="1124"/>
      <c r="BTS82" s="1124"/>
      <c r="BTT82" s="1124"/>
      <c r="BTU82" s="1124"/>
      <c r="BTV82" s="1124"/>
      <c r="BTW82" s="1124"/>
      <c r="BTX82" s="1124"/>
      <c r="BTY82" s="1124"/>
      <c r="BTZ82" s="1124"/>
      <c r="BUA82" s="1124"/>
      <c r="BUB82" s="1124"/>
      <c r="BUC82" s="1124"/>
      <c r="BUD82" s="1124"/>
      <c r="BUE82" s="952"/>
      <c r="BUF82" s="972"/>
      <c r="BUG82" s="953"/>
      <c r="BUH82" s="953"/>
      <c r="BUI82" s="956"/>
      <c r="BUJ82" s="973"/>
      <c r="BUK82" s="956"/>
      <c r="BUL82" s="974"/>
      <c r="BUM82" s="956"/>
      <c r="BUN82" s="956"/>
      <c r="BUO82" s="974"/>
      <c r="BUP82" s="975"/>
      <c r="BUQ82" s="958"/>
      <c r="BUR82" s="952"/>
      <c r="BUS82" s="953"/>
      <c r="BUT82" s="954"/>
      <c r="BUU82" s="953"/>
      <c r="BUV82" s="955"/>
      <c r="BUW82" s="956"/>
      <c r="BUX82" s="956"/>
      <c r="BUY82" s="956"/>
      <c r="BUZ82" s="957"/>
      <c r="BVA82" s="956"/>
      <c r="BVB82" s="955"/>
      <c r="BVC82" s="957"/>
      <c r="BVD82" s="958"/>
      <c r="BVE82" s="265"/>
      <c r="BVF82" s="265"/>
      <c r="BVG82" s="1124"/>
      <c r="BVH82" s="1124"/>
      <c r="BVI82" s="1124"/>
      <c r="BVJ82" s="1124"/>
      <c r="BVK82" s="1124"/>
      <c r="BVL82" s="1124"/>
      <c r="BVM82" s="1124"/>
      <c r="BVN82" s="1124"/>
      <c r="BVO82" s="1124"/>
      <c r="BVP82" s="1124"/>
      <c r="BVQ82" s="1124"/>
      <c r="BVR82" s="1124"/>
      <c r="BVS82" s="1124"/>
      <c r="BVT82" s="1124"/>
      <c r="BVU82" s="1124"/>
      <c r="BVV82" s="1124"/>
      <c r="BVW82" s="1124"/>
      <c r="BVX82" s="1124"/>
      <c r="BVY82" s="1124"/>
      <c r="BVZ82" s="1124"/>
      <c r="BWA82" s="1124"/>
      <c r="BWB82" s="1124"/>
      <c r="BWC82" s="1124"/>
      <c r="BWD82" s="1124"/>
      <c r="BWE82" s="1124"/>
      <c r="BWF82" s="1124"/>
      <c r="BWG82" s="952"/>
      <c r="BWH82" s="972"/>
      <c r="BWI82" s="953"/>
      <c r="BWJ82" s="953"/>
      <c r="BWK82" s="956"/>
      <c r="BWL82" s="973"/>
      <c r="BWM82" s="956"/>
      <c r="BWN82" s="974"/>
      <c r="BWO82" s="956"/>
      <c r="BWP82" s="956"/>
      <c r="BWQ82" s="974"/>
      <c r="BWR82" s="975"/>
      <c r="BWS82" s="958"/>
      <c r="BWT82" s="952"/>
      <c r="BWU82" s="953"/>
      <c r="BWV82" s="954"/>
      <c r="BWW82" s="953"/>
      <c r="BWX82" s="955"/>
      <c r="BWY82" s="956"/>
      <c r="BWZ82" s="956"/>
      <c r="BXA82" s="956"/>
      <c r="BXB82" s="957"/>
      <c r="BXC82" s="956"/>
      <c r="BXD82" s="955"/>
      <c r="BXE82" s="957"/>
      <c r="BXF82" s="958"/>
      <c r="BXG82" s="265"/>
      <c r="BXH82" s="265"/>
      <c r="BXI82" s="1124"/>
      <c r="BXJ82" s="1124"/>
      <c r="BXK82" s="1124"/>
      <c r="BXL82" s="1124"/>
      <c r="BXM82" s="1124"/>
      <c r="BXN82" s="1124"/>
      <c r="BXO82" s="1124"/>
      <c r="BXP82" s="1124"/>
      <c r="BXQ82" s="1124"/>
      <c r="BXR82" s="1124"/>
      <c r="BXS82" s="1124"/>
      <c r="BXT82" s="1124"/>
      <c r="BXU82" s="1124"/>
      <c r="BXV82" s="1124"/>
      <c r="BXW82" s="1124"/>
      <c r="BXX82" s="1124"/>
      <c r="BXY82" s="1124"/>
      <c r="BXZ82" s="1124"/>
      <c r="BYA82" s="1124"/>
      <c r="BYB82" s="1124"/>
      <c r="BYC82" s="1124"/>
      <c r="BYD82" s="1124"/>
      <c r="BYE82" s="1124"/>
      <c r="BYF82" s="1124"/>
      <c r="BYG82" s="1124"/>
      <c r="BYH82" s="1124"/>
      <c r="BYI82" s="952"/>
      <c r="BYJ82" s="972"/>
      <c r="BYK82" s="953"/>
      <c r="BYL82" s="953"/>
      <c r="BYM82" s="956"/>
      <c r="BYN82" s="973"/>
      <c r="BYO82" s="956"/>
      <c r="BYP82" s="974"/>
      <c r="BYQ82" s="956"/>
      <c r="BYR82" s="956"/>
      <c r="BYS82" s="974"/>
      <c r="BYT82" s="975"/>
      <c r="BYU82" s="958"/>
      <c r="BYV82" s="952"/>
      <c r="BYW82" s="953"/>
      <c r="BYX82" s="954"/>
      <c r="BYY82" s="953"/>
      <c r="BYZ82" s="955"/>
      <c r="BZA82" s="956"/>
      <c r="BZB82" s="956"/>
      <c r="BZC82" s="956"/>
      <c r="BZD82" s="957"/>
      <c r="BZE82" s="956"/>
      <c r="BZF82" s="955"/>
      <c r="BZG82" s="957"/>
      <c r="BZH82" s="958"/>
      <c r="BZI82" s="265"/>
      <c r="BZJ82" s="265"/>
      <c r="BZK82" s="1124"/>
      <c r="BZL82" s="1124"/>
      <c r="BZM82" s="1124"/>
      <c r="BZN82" s="1124"/>
      <c r="BZO82" s="1124"/>
      <c r="BZP82" s="1124"/>
      <c r="BZQ82" s="1124"/>
      <c r="BZR82" s="1124"/>
      <c r="BZS82" s="1124"/>
      <c r="BZT82" s="1124"/>
      <c r="BZU82" s="1124"/>
      <c r="BZV82" s="1124"/>
      <c r="BZW82" s="1124"/>
      <c r="BZX82" s="1124"/>
      <c r="BZY82" s="1124"/>
      <c r="BZZ82" s="1124"/>
      <c r="CAA82" s="1124"/>
      <c r="CAB82" s="1124"/>
      <c r="CAC82" s="1124"/>
      <c r="CAD82" s="1124"/>
      <c r="CAE82" s="1124"/>
      <c r="CAF82" s="1124"/>
      <c r="CAG82" s="1124"/>
      <c r="CAH82" s="1124"/>
      <c r="CAI82" s="1124"/>
      <c r="CAJ82" s="1124"/>
      <c r="CAK82" s="952"/>
      <c r="CAL82" s="972"/>
      <c r="CAM82" s="953"/>
      <c r="CAN82" s="953"/>
      <c r="CAO82" s="956"/>
      <c r="CAP82" s="973"/>
      <c r="CAQ82" s="956"/>
      <c r="CAR82" s="974"/>
      <c r="CAS82" s="956"/>
      <c r="CAT82" s="956"/>
      <c r="CAU82" s="974"/>
      <c r="CAV82" s="975"/>
      <c r="CAW82" s="958"/>
      <c r="CAX82" s="952"/>
      <c r="CAY82" s="953"/>
      <c r="CAZ82" s="954"/>
      <c r="CBA82" s="953"/>
      <c r="CBB82" s="955"/>
      <c r="CBC82" s="956"/>
      <c r="CBD82" s="956"/>
      <c r="CBE82" s="956"/>
      <c r="CBF82" s="957"/>
      <c r="CBG82" s="956"/>
      <c r="CBH82" s="955"/>
      <c r="CBI82" s="957"/>
      <c r="CBJ82" s="958"/>
      <c r="CBK82" s="265"/>
      <c r="CBL82" s="265"/>
      <c r="CBM82" s="1124"/>
      <c r="CBN82" s="1124"/>
      <c r="CBO82" s="1124"/>
      <c r="CBP82" s="1124"/>
      <c r="CBQ82" s="1124"/>
      <c r="CBR82" s="1124"/>
      <c r="CBS82" s="1124"/>
      <c r="CBT82" s="1124"/>
      <c r="CBU82" s="1124"/>
      <c r="CBV82" s="1124"/>
      <c r="CBW82" s="1124"/>
      <c r="CBX82" s="1124"/>
      <c r="CBY82" s="1124"/>
      <c r="CBZ82" s="1124"/>
      <c r="CCA82" s="1124"/>
      <c r="CCB82" s="1124"/>
      <c r="CCC82" s="1124"/>
      <c r="CCD82" s="1124"/>
      <c r="CCE82" s="1124"/>
      <c r="CCF82" s="1124"/>
      <c r="CCG82" s="1124"/>
      <c r="CCH82" s="1124"/>
      <c r="CCI82" s="1124"/>
      <c r="CCJ82" s="1124"/>
      <c r="CCK82" s="1124"/>
      <c r="CCL82" s="1124"/>
      <c r="CCM82" s="952"/>
      <c r="CCN82" s="972"/>
      <c r="CCO82" s="953"/>
      <c r="CCP82" s="953"/>
      <c r="CCQ82" s="956"/>
      <c r="CCR82" s="973"/>
      <c r="CCS82" s="956"/>
      <c r="CCT82" s="974"/>
      <c r="CCU82" s="956"/>
      <c r="CCV82" s="956"/>
      <c r="CCW82" s="974"/>
      <c r="CCX82" s="975"/>
      <c r="CCY82" s="958"/>
      <c r="CCZ82" s="952"/>
      <c r="CDA82" s="953"/>
      <c r="CDB82" s="954"/>
      <c r="CDC82" s="953"/>
      <c r="CDD82" s="955"/>
      <c r="CDE82" s="956"/>
      <c r="CDF82" s="956"/>
      <c r="CDG82" s="956"/>
      <c r="CDH82" s="957"/>
      <c r="CDI82" s="956"/>
      <c r="CDJ82" s="955"/>
      <c r="CDK82" s="957"/>
      <c r="CDL82" s="958"/>
      <c r="CDM82" s="265"/>
      <c r="CDN82" s="265"/>
      <c r="CDO82" s="1124"/>
      <c r="CDP82" s="1124"/>
      <c r="CDQ82" s="1124"/>
      <c r="CDR82" s="1124"/>
      <c r="CDS82" s="1124"/>
      <c r="CDT82" s="1124"/>
      <c r="CDU82" s="1124"/>
      <c r="CDV82" s="1124"/>
      <c r="CDW82" s="1124"/>
      <c r="CDX82" s="1124"/>
      <c r="CDY82" s="1124"/>
      <c r="CDZ82" s="1124"/>
      <c r="CEA82" s="1124"/>
      <c r="CEB82" s="1124"/>
      <c r="CEC82" s="1124"/>
      <c r="CED82" s="1124"/>
      <c r="CEE82" s="1124"/>
      <c r="CEF82" s="1124"/>
      <c r="CEG82" s="1124"/>
      <c r="CEH82" s="1124"/>
      <c r="CEI82" s="1124"/>
      <c r="CEJ82" s="1124"/>
      <c r="CEK82" s="1124"/>
      <c r="CEL82" s="1124"/>
      <c r="CEM82" s="1124"/>
      <c r="CEN82" s="1124"/>
      <c r="CEO82" s="952"/>
      <c r="CEP82" s="972"/>
      <c r="CEQ82" s="953"/>
      <c r="CER82" s="953"/>
      <c r="CES82" s="956"/>
      <c r="CET82" s="973"/>
      <c r="CEU82" s="956"/>
      <c r="CEV82" s="974"/>
      <c r="CEW82" s="956"/>
      <c r="CEX82" s="956"/>
      <c r="CEY82" s="974"/>
      <c r="CEZ82" s="975"/>
      <c r="CFA82" s="958"/>
      <c r="CFB82" s="952"/>
      <c r="CFC82" s="953"/>
      <c r="CFD82" s="954"/>
      <c r="CFE82" s="953"/>
      <c r="CFF82" s="955"/>
      <c r="CFG82" s="956"/>
      <c r="CFH82" s="956"/>
      <c r="CFI82" s="956"/>
      <c r="CFJ82" s="957"/>
      <c r="CFK82" s="956"/>
      <c r="CFL82" s="955"/>
      <c r="CFM82" s="957"/>
      <c r="CFN82" s="958"/>
      <c r="CFO82" s="265"/>
      <c r="CFP82" s="265"/>
      <c r="CFQ82" s="1124"/>
      <c r="CFR82" s="1124"/>
      <c r="CFS82" s="1124"/>
      <c r="CFT82" s="1124"/>
      <c r="CFU82" s="1124"/>
      <c r="CFV82" s="1124"/>
      <c r="CFW82" s="1124"/>
      <c r="CFX82" s="1124"/>
      <c r="CFY82" s="1124"/>
      <c r="CFZ82" s="1124"/>
      <c r="CGA82" s="1124"/>
      <c r="CGB82" s="1124"/>
      <c r="CGC82" s="1124"/>
      <c r="CGD82" s="1124"/>
      <c r="CGE82" s="1124"/>
      <c r="CGF82" s="1124"/>
      <c r="CGG82" s="1124"/>
      <c r="CGH82" s="1124"/>
      <c r="CGI82" s="1124"/>
      <c r="CGJ82" s="1124"/>
      <c r="CGK82" s="1124"/>
      <c r="CGL82" s="1124"/>
      <c r="CGM82" s="1124"/>
      <c r="CGN82" s="1124"/>
      <c r="CGO82" s="1124"/>
      <c r="CGP82" s="1124"/>
      <c r="CGQ82" s="952"/>
      <c r="CGR82" s="972"/>
      <c r="CGS82" s="953"/>
      <c r="CGT82" s="953"/>
      <c r="CGU82" s="956"/>
      <c r="CGV82" s="973"/>
      <c r="CGW82" s="956"/>
      <c r="CGX82" s="974"/>
      <c r="CGY82" s="956"/>
      <c r="CGZ82" s="956"/>
      <c r="CHA82" s="974"/>
      <c r="CHB82" s="975"/>
      <c r="CHC82" s="958"/>
      <c r="CHD82" s="952"/>
      <c r="CHE82" s="953"/>
      <c r="CHF82" s="954"/>
      <c r="CHG82" s="953"/>
      <c r="CHH82" s="955"/>
      <c r="CHI82" s="956"/>
      <c r="CHJ82" s="956"/>
      <c r="CHK82" s="956"/>
      <c r="CHL82" s="957"/>
      <c r="CHM82" s="956"/>
      <c r="CHN82" s="955"/>
      <c r="CHO82" s="957"/>
      <c r="CHP82" s="958"/>
      <c r="CHQ82" s="265"/>
      <c r="CHR82" s="265"/>
      <c r="CHS82" s="1124"/>
      <c r="CHT82" s="1124"/>
      <c r="CHU82" s="1124"/>
      <c r="CHV82" s="1124"/>
      <c r="CHW82" s="1124"/>
      <c r="CHX82" s="1124"/>
      <c r="CHY82" s="1124"/>
      <c r="CHZ82" s="1124"/>
      <c r="CIA82" s="1124"/>
      <c r="CIB82" s="1124"/>
      <c r="CIC82" s="1124"/>
      <c r="CID82" s="1124"/>
      <c r="CIE82" s="1124"/>
      <c r="CIF82" s="1124"/>
      <c r="CIG82" s="1124"/>
      <c r="CIH82" s="1124"/>
      <c r="CII82" s="1124"/>
      <c r="CIJ82" s="1124"/>
      <c r="CIK82" s="1124"/>
      <c r="CIL82" s="1124"/>
      <c r="CIM82" s="1124"/>
      <c r="CIN82" s="1124"/>
      <c r="CIO82" s="1124"/>
      <c r="CIP82" s="1124"/>
      <c r="CIQ82" s="1124"/>
      <c r="CIR82" s="1124"/>
      <c r="CIS82" s="952"/>
      <c r="CIT82" s="972"/>
      <c r="CIU82" s="953"/>
      <c r="CIV82" s="953"/>
      <c r="CIW82" s="956"/>
      <c r="CIX82" s="973"/>
      <c r="CIY82" s="956"/>
      <c r="CIZ82" s="974"/>
      <c r="CJA82" s="956"/>
      <c r="CJB82" s="956"/>
      <c r="CJC82" s="974"/>
      <c r="CJD82" s="975"/>
      <c r="CJE82" s="958"/>
      <c r="CJF82" s="952"/>
      <c r="CJG82" s="953"/>
      <c r="CJH82" s="954"/>
      <c r="CJI82" s="953"/>
      <c r="CJJ82" s="955"/>
      <c r="CJK82" s="956"/>
      <c r="CJL82" s="956"/>
      <c r="CJM82" s="956"/>
      <c r="CJN82" s="957"/>
      <c r="CJO82" s="956"/>
      <c r="CJP82" s="955"/>
      <c r="CJQ82" s="957"/>
      <c r="CJR82" s="958"/>
      <c r="CJS82" s="265"/>
      <c r="CJT82" s="265"/>
      <c r="CJU82" s="1124"/>
      <c r="CJV82" s="1124"/>
      <c r="CJW82" s="1124"/>
      <c r="CJX82" s="1124"/>
      <c r="CJY82" s="1124"/>
      <c r="CJZ82" s="1124"/>
      <c r="CKA82" s="1124"/>
      <c r="CKB82" s="1124"/>
      <c r="CKC82" s="1124"/>
      <c r="CKD82" s="1124"/>
      <c r="CKE82" s="1124"/>
      <c r="CKF82" s="1124"/>
      <c r="CKG82" s="1124"/>
      <c r="CKH82" s="1124"/>
      <c r="CKI82" s="1124"/>
      <c r="CKJ82" s="1124"/>
      <c r="CKK82" s="1124"/>
      <c r="CKL82" s="1124"/>
      <c r="CKM82" s="1124"/>
      <c r="CKN82" s="1124"/>
      <c r="CKO82" s="1124"/>
      <c r="CKP82" s="1124"/>
      <c r="CKQ82" s="1124"/>
      <c r="CKR82" s="1124"/>
      <c r="CKS82" s="1124"/>
      <c r="CKT82" s="1124"/>
      <c r="CKU82" s="952"/>
      <c r="CKV82" s="972"/>
      <c r="CKW82" s="953"/>
      <c r="CKX82" s="953"/>
      <c r="CKY82" s="956"/>
      <c r="CKZ82" s="973"/>
      <c r="CLA82" s="956"/>
      <c r="CLB82" s="974"/>
      <c r="CLC82" s="956"/>
      <c r="CLD82" s="956"/>
      <c r="CLE82" s="974"/>
      <c r="CLF82" s="975"/>
      <c r="CLG82" s="958"/>
      <c r="CLH82" s="952"/>
      <c r="CLI82" s="953"/>
      <c r="CLJ82" s="954"/>
      <c r="CLK82" s="953"/>
      <c r="CLL82" s="955"/>
      <c r="CLM82" s="956"/>
      <c r="CLN82" s="956"/>
      <c r="CLO82" s="956"/>
      <c r="CLP82" s="957"/>
      <c r="CLQ82" s="956"/>
      <c r="CLR82" s="955"/>
      <c r="CLS82" s="957"/>
      <c r="CLT82" s="958"/>
      <c r="CLU82" s="265"/>
      <c r="CLV82" s="265"/>
      <c r="CLW82" s="1124"/>
      <c r="CLX82" s="1124"/>
      <c r="CLY82" s="1124"/>
      <c r="CLZ82" s="1124"/>
      <c r="CMA82" s="1124"/>
      <c r="CMB82" s="1124"/>
      <c r="CMC82" s="1124"/>
      <c r="CMD82" s="1124"/>
      <c r="CME82" s="1124"/>
      <c r="CMF82" s="1124"/>
      <c r="CMG82" s="1124"/>
      <c r="CMH82" s="1124"/>
      <c r="CMI82" s="1124"/>
      <c r="CMJ82" s="1124"/>
      <c r="CMK82" s="1124"/>
      <c r="CML82" s="1124"/>
      <c r="CMM82" s="1124"/>
      <c r="CMN82" s="1124"/>
      <c r="CMO82" s="1124"/>
      <c r="CMP82" s="1124"/>
      <c r="CMQ82" s="1124"/>
      <c r="CMR82" s="1124"/>
      <c r="CMS82" s="1124"/>
      <c r="CMT82" s="1124"/>
      <c r="CMU82" s="1124"/>
      <c r="CMV82" s="1124"/>
      <c r="CMW82" s="952"/>
      <c r="CMX82" s="972"/>
      <c r="CMY82" s="953"/>
      <c r="CMZ82" s="953"/>
      <c r="CNA82" s="956"/>
      <c r="CNB82" s="973"/>
      <c r="CNC82" s="956"/>
      <c r="CND82" s="974"/>
      <c r="CNE82" s="956"/>
      <c r="CNF82" s="956"/>
      <c r="CNG82" s="974"/>
      <c r="CNH82" s="975"/>
      <c r="CNI82" s="958"/>
      <c r="CNJ82" s="952"/>
      <c r="CNK82" s="953"/>
      <c r="CNL82" s="954"/>
      <c r="CNM82" s="953"/>
      <c r="CNN82" s="955"/>
      <c r="CNO82" s="956"/>
      <c r="CNP82" s="956"/>
      <c r="CNQ82" s="956"/>
      <c r="CNR82" s="957"/>
      <c r="CNS82" s="956"/>
      <c r="CNT82" s="955"/>
      <c r="CNU82" s="957"/>
      <c r="CNV82" s="958"/>
      <c r="CNW82" s="265"/>
      <c r="CNX82" s="265"/>
      <c r="CNY82" s="1124"/>
      <c r="CNZ82" s="1124"/>
      <c r="COA82" s="1124"/>
      <c r="COB82" s="1124"/>
      <c r="COC82" s="1124"/>
      <c r="COD82" s="1124"/>
      <c r="COE82" s="1124"/>
      <c r="COF82" s="1124"/>
      <c r="COG82" s="1124"/>
      <c r="COH82" s="1124"/>
      <c r="COI82" s="1124"/>
      <c r="COJ82" s="1124"/>
      <c r="COK82" s="1124"/>
      <c r="COL82" s="1124"/>
      <c r="COM82" s="1124"/>
      <c r="CON82" s="1124"/>
      <c r="COO82" s="1124"/>
      <c r="COP82" s="1124"/>
      <c r="COQ82" s="1124"/>
      <c r="COR82" s="1124"/>
      <c r="COS82" s="1124"/>
      <c r="COT82" s="1124"/>
      <c r="COU82" s="1124"/>
      <c r="COV82" s="1124"/>
      <c r="COW82" s="1124"/>
      <c r="COX82" s="1124"/>
      <c r="COY82" s="952"/>
      <c r="COZ82" s="972"/>
      <c r="CPA82" s="953"/>
      <c r="CPB82" s="953"/>
      <c r="CPC82" s="956"/>
      <c r="CPD82" s="973"/>
      <c r="CPE82" s="956"/>
      <c r="CPF82" s="974"/>
      <c r="CPG82" s="956"/>
      <c r="CPH82" s="956"/>
      <c r="CPI82" s="974"/>
      <c r="CPJ82" s="975"/>
      <c r="CPK82" s="958"/>
      <c r="CPL82" s="952"/>
      <c r="CPM82" s="953"/>
      <c r="CPN82" s="954"/>
      <c r="CPO82" s="953"/>
      <c r="CPP82" s="955"/>
      <c r="CPQ82" s="956"/>
      <c r="CPR82" s="956"/>
      <c r="CPS82" s="956"/>
      <c r="CPT82" s="957"/>
      <c r="CPU82" s="956"/>
      <c r="CPV82" s="955"/>
      <c r="CPW82" s="957"/>
      <c r="CPX82" s="958"/>
      <c r="CPY82" s="265"/>
      <c r="CPZ82" s="265"/>
      <c r="CQA82" s="1124"/>
      <c r="CQB82" s="1124"/>
      <c r="CQC82" s="1124"/>
      <c r="CQD82" s="1124"/>
      <c r="CQE82" s="1124"/>
      <c r="CQF82" s="1124"/>
      <c r="CQG82" s="1124"/>
      <c r="CQH82" s="1124"/>
      <c r="CQI82" s="1124"/>
      <c r="CQJ82" s="1124"/>
      <c r="CQK82" s="1124"/>
      <c r="CQL82" s="1124"/>
      <c r="CQM82" s="1124"/>
      <c r="CQN82" s="1124"/>
      <c r="CQO82" s="1124"/>
      <c r="CQP82" s="1124"/>
      <c r="CQQ82" s="1124"/>
      <c r="CQR82" s="1124"/>
      <c r="CQS82" s="1124"/>
      <c r="CQT82" s="1124"/>
      <c r="CQU82" s="1124"/>
      <c r="CQV82" s="1124"/>
      <c r="CQW82" s="1124"/>
      <c r="CQX82" s="1124"/>
      <c r="CQY82" s="1124"/>
      <c r="CQZ82" s="1124"/>
      <c r="CRA82" s="952"/>
      <c r="CRB82" s="972"/>
      <c r="CRC82" s="953"/>
      <c r="CRD82" s="953"/>
      <c r="CRE82" s="956"/>
      <c r="CRF82" s="973"/>
      <c r="CRG82" s="956"/>
      <c r="CRH82" s="974"/>
      <c r="CRI82" s="956"/>
      <c r="CRJ82" s="956"/>
      <c r="CRK82" s="974"/>
      <c r="CRL82" s="975"/>
      <c r="CRM82" s="958"/>
      <c r="CRN82" s="952"/>
      <c r="CRO82" s="953"/>
      <c r="CRP82" s="954"/>
      <c r="CRQ82" s="953"/>
      <c r="CRR82" s="955"/>
      <c r="CRS82" s="956"/>
      <c r="CRT82" s="956"/>
      <c r="CRU82" s="956"/>
      <c r="CRV82" s="957"/>
      <c r="CRW82" s="956"/>
      <c r="CRX82" s="955"/>
      <c r="CRY82" s="957"/>
      <c r="CRZ82" s="958"/>
      <c r="CSA82" s="265"/>
      <c r="CSB82" s="265"/>
      <c r="CSC82" s="1124"/>
      <c r="CSD82" s="1124"/>
      <c r="CSE82" s="1124"/>
      <c r="CSF82" s="1124"/>
      <c r="CSG82" s="1124"/>
      <c r="CSH82" s="1124"/>
      <c r="CSI82" s="1124"/>
      <c r="CSJ82" s="1124"/>
      <c r="CSK82" s="1124"/>
      <c r="CSL82" s="1124"/>
      <c r="CSM82" s="1124"/>
      <c r="CSN82" s="1124"/>
      <c r="CSO82" s="1124"/>
      <c r="CSP82" s="1124"/>
      <c r="CSQ82" s="1124"/>
      <c r="CSR82" s="1124"/>
      <c r="CSS82" s="1124"/>
      <c r="CST82" s="1124"/>
      <c r="CSU82" s="1124"/>
      <c r="CSV82" s="1124"/>
      <c r="CSW82" s="1124"/>
      <c r="CSX82" s="1124"/>
      <c r="CSY82" s="1124"/>
      <c r="CSZ82" s="1124"/>
      <c r="CTA82" s="1124"/>
      <c r="CTB82" s="1124"/>
      <c r="CTC82" s="952"/>
      <c r="CTD82" s="972"/>
      <c r="CTE82" s="953"/>
      <c r="CTF82" s="953"/>
      <c r="CTG82" s="956"/>
      <c r="CTH82" s="973"/>
      <c r="CTI82" s="956"/>
      <c r="CTJ82" s="974"/>
      <c r="CTK82" s="956"/>
      <c r="CTL82" s="956"/>
      <c r="CTM82" s="974"/>
      <c r="CTN82" s="975"/>
      <c r="CTO82" s="958"/>
      <c r="CTP82" s="952"/>
      <c r="CTQ82" s="953"/>
      <c r="CTR82" s="954"/>
      <c r="CTS82" s="953"/>
      <c r="CTT82" s="955"/>
      <c r="CTU82" s="956"/>
      <c r="CTV82" s="956"/>
      <c r="CTW82" s="956"/>
      <c r="CTX82" s="957"/>
      <c r="CTY82" s="956"/>
      <c r="CTZ82" s="955"/>
      <c r="CUA82" s="957"/>
      <c r="CUB82" s="958"/>
      <c r="CUC82" s="265"/>
      <c r="CUD82" s="265"/>
      <c r="CUE82" s="1124"/>
      <c r="CUF82" s="1124"/>
      <c r="CUG82" s="1124"/>
      <c r="CUH82" s="1124"/>
      <c r="CUI82" s="1124"/>
      <c r="CUJ82" s="1124"/>
      <c r="CUK82" s="1124"/>
      <c r="CUL82" s="1124"/>
      <c r="CUM82" s="1124"/>
      <c r="CUN82" s="1124"/>
      <c r="CVK82" s="573"/>
      <c r="CVL82" s="586"/>
      <c r="CVM82" s="274"/>
      <c r="CVN82" s="274"/>
      <c r="CVO82" s="268"/>
      <c r="CVP82" s="587"/>
      <c r="CVQ82" s="268"/>
      <c r="CVR82" s="274"/>
      <c r="CVS82" s="802"/>
      <c r="CVT82" s="268"/>
      <c r="CVU82" s="434"/>
      <c r="CVV82" s="587"/>
      <c r="CVW82" s="276"/>
      <c r="CVX82" s="573"/>
      <c r="CVY82" s="274"/>
      <c r="CVZ82" s="588"/>
      <c r="CWA82" s="274"/>
      <c r="CWB82" s="275"/>
      <c r="CWC82" s="268"/>
      <c r="CWD82" s="268"/>
      <c r="CWE82" s="268"/>
      <c r="CWF82" s="589"/>
      <c r="CWG82" s="268"/>
      <c r="CWH82" s="275"/>
      <c r="CWI82" s="589"/>
      <c r="CWJ82" s="276"/>
      <c r="CWK82" s="952"/>
      <c r="CWL82" s="972"/>
      <c r="CWM82" s="953"/>
      <c r="CWN82" s="953"/>
      <c r="CWO82" s="956"/>
      <c r="CWP82" s="973"/>
      <c r="CWQ82" s="956"/>
      <c r="CWR82" s="974"/>
      <c r="CWS82" s="956"/>
      <c r="CWT82" s="956"/>
      <c r="CWU82" s="974"/>
      <c r="CWV82" s="975"/>
      <c r="CWW82" s="958"/>
      <c r="CWX82" s="952"/>
      <c r="CWY82" s="953"/>
      <c r="CWZ82" s="954"/>
      <c r="CXA82" s="953"/>
      <c r="CXB82" s="955"/>
      <c r="CXC82" s="956"/>
      <c r="CXD82" s="956"/>
      <c r="CXE82" s="956"/>
      <c r="CXF82" s="957"/>
      <c r="CXG82" s="956"/>
      <c r="CXH82" s="955"/>
      <c r="CXI82" s="957"/>
      <c r="CXJ82" s="958"/>
      <c r="CZI82" s="573"/>
      <c r="CZJ82" s="586"/>
      <c r="CZK82" s="274"/>
      <c r="CZL82" s="274"/>
      <c r="CZM82" s="1129"/>
      <c r="CZN82" s="587"/>
      <c r="CZO82" s="1129"/>
      <c r="CZP82" s="274"/>
      <c r="CZQ82" s="802"/>
      <c r="CZR82" s="1129"/>
      <c r="CZS82" s="434"/>
      <c r="CZT82" s="587"/>
      <c r="CZU82" s="276"/>
      <c r="CZV82" s="573"/>
      <c r="CZW82" s="274"/>
      <c r="CZX82" s="588"/>
      <c r="CZY82" s="274"/>
      <c r="CZZ82" s="275"/>
      <c r="DAA82" s="1129"/>
      <c r="DAB82" s="1129"/>
      <c r="DAC82" s="1129"/>
      <c r="DAD82" s="589"/>
      <c r="DAE82" s="1129"/>
      <c r="DAF82" s="275"/>
      <c r="DAG82" s="589"/>
      <c r="DAH82" s="276"/>
      <c r="DAI82" s="952"/>
      <c r="DAJ82" s="972"/>
      <c r="DAK82" s="953"/>
      <c r="DAL82" s="953"/>
      <c r="DAM82" s="956"/>
      <c r="DAN82" s="973"/>
      <c r="DAO82" s="956"/>
      <c r="DAP82" s="974"/>
      <c r="DAQ82" s="956"/>
      <c r="DAR82" s="956"/>
      <c r="DAS82" s="974"/>
      <c r="DAT82" s="975"/>
      <c r="DAU82" s="958"/>
      <c r="DAV82" s="952"/>
      <c r="DAW82" s="953"/>
      <c r="DAX82" s="954"/>
      <c r="DAY82" s="953"/>
      <c r="DAZ82" s="955"/>
      <c r="DBA82" s="956"/>
      <c r="DBB82" s="956"/>
      <c r="DBC82" s="956"/>
      <c r="DBD82" s="957"/>
      <c r="DBE82" s="956"/>
      <c r="DBF82" s="955"/>
      <c r="DBG82" s="957"/>
      <c r="DBH82" s="958"/>
      <c r="DBI82" s="265"/>
      <c r="DBJ82" s="265"/>
      <c r="DBK82" s="265"/>
      <c r="DBL82" s="265"/>
      <c r="DBM82" s="265"/>
      <c r="DBN82" s="265"/>
      <c r="DBO82" s="265"/>
      <c r="DBP82" s="265"/>
      <c r="DBQ82" s="265"/>
      <c r="DBR82" s="265"/>
      <c r="DBU82" s="1124"/>
      <c r="DBV82" s="1124"/>
      <c r="DBW82" s="1124"/>
      <c r="DBX82" s="1124"/>
      <c r="DBY82" s="1124"/>
      <c r="DBZ82" s="1124"/>
      <c r="DCA82" s="1124"/>
      <c r="DCB82" s="1124"/>
      <c r="DCC82" s="1124"/>
      <c r="DCD82" s="1124"/>
      <c r="DCE82" s="1124"/>
      <c r="DCF82" s="1124"/>
      <c r="DCG82" s="1124"/>
      <c r="DCH82" s="1124"/>
      <c r="DCI82" s="1124"/>
      <c r="DCJ82" s="1124"/>
      <c r="DCK82" s="1124"/>
      <c r="DCL82" s="1124"/>
      <c r="DCM82" s="1124"/>
      <c r="DCN82" s="1124"/>
      <c r="DCO82" s="1124"/>
      <c r="DCP82" s="1124"/>
      <c r="DCQ82" s="573"/>
      <c r="DCR82" s="586"/>
      <c r="DCS82" s="274"/>
      <c r="DCT82" s="274"/>
      <c r="DCU82" s="1129"/>
      <c r="DCV82" s="587"/>
      <c r="DCW82" s="1129"/>
      <c r="DCX82" s="274"/>
      <c r="DCY82" s="802"/>
      <c r="DCZ82" s="1129"/>
      <c r="DDA82" s="434"/>
      <c r="DDB82" s="587"/>
      <c r="DDC82" s="276"/>
      <c r="DDD82" s="573"/>
      <c r="DDE82" s="274"/>
      <c r="DDF82" s="588"/>
      <c r="DDG82" s="274"/>
      <c r="DDH82" s="275"/>
      <c r="DDI82" s="1129"/>
      <c r="DDJ82" s="1129"/>
      <c r="DDK82" s="1129"/>
      <c r="DDL82" s="589"/>
      <c r="DDM82" s="1129"/>
      <c r="DDN82" s="275"/>
      <c r="DDO82" s="589"/>
      <c r="DDP82" s="276"/>
      <c r="DDQ82" s="952"/>
      <c r="DDR82" s="972"/>
      <c r="DDS82" s="953"/>
      <c r="DDT82" s="953"/>
      <c r="DDU82" s="956"/>
      <c r="DDV82" s="973"/>
      <c r="DDW82" s="956"/>
      <c r="DDX82" s="974"/>
      <c r="DDY82" s="956"/>
      <c r="DDZ82" s="956"/>
      <c r="DEA82" s="974"/>
      <c r="DEB82" s="975"/>
      <c r="DEC82" s="958"/>
      <c r="DED82" s="952"/>
      <c r="DEE82" s="953"/>
      <c r="DEF82" s="954"/>
      <c r="DEG82" s="953"/>
      <c r="DEH82" s="955"/>
      <c r="DEI82" s="956"/>
      <c r="DEJ82" s="956"/>
      <c r="DEK82" s="956"/>
      <c r="DEL82" s="957"/>
      <c r="DEM82" s="956"/>
      <c r="DEN82" s="955"/>
      <c r="DEO82" s="957"/>
      <c r="DEP82" s="958"/>
      <c r="DEQ82" s="265"/>
      <c r="DER82" s="265"/>
      <c r="DES82" s="265"/>
      <c r="DET82" s="265"/>
      <c r="DEU82" s="265"/>
      <c r="DEV82" s="265"/>
      <c r="DEW82" s="265"/>
      <c r="DEX82" s="265"/>
      <c r="DEY82" s="265"/>
      <c r="DEZ82" s="265"/>
      <c r="DFA82" s="1124"/>
      <c r="DFB82" s="1124"/>
      <c r="DFC82" s="1124"/>
      <c r="DFD82" s="1124"/>
      <c r="DFE82" s="1124"/>
      <c r="DFF82" s="1124"/>
      <c r="DFG82" s="1124"/>
      <c r="DFH82" s="1124"/>
      <c r="DFI82" s="1124"/>
      <c r="DFJ82" s="1124"/>
      <c r="DFK82" s="1124"/>
      <c r="DFL82" s="1124"/>
      <c r="DFM82" s="1124"/>
      <c r="DFN82" s="1124"/>
      <c r="DFO82" s="1124"/>
      <c r="DFP82" s="1124"/>
      <c r="DFQ82" s="1124"/>
      <c r="DFR82" s="1124"/>
      <c r="DFS82" s="1124"/>
      <c r="DFT82" s="1124"/>
      <c r="DFU82" s="1124"/>
      <c r="DFV82" s="1124"/>
      <c r="DFW82" s="1124"/>
      <c r="DFX82" s="1124"/>
      <c r="DFY82" s="573"/>
      <c r="DFZ82" s="586"/>
      <c r="DGA82" s="274"/>
      <c r="DGB82" s="274"/>
      <c r="DGC82" s="1129"/>
      <c r="DGD82" s="587"/>
      <c r="DGE82" s="1129"/>
      <c r="DGF82" s="274"/>
      <c r="DGG82" s="802"/>
      <c r="DGH82" s="1129"/>
      <c r="DGI82" s="434"/>
      <c r="DGJ82" s="587"/>
      <c r="DGK82" s="276"/>
      <c r="DGL82" s="573"/>
      <c r="DGM82" s="274"/>
      <c r="DGN82" s="588"/>
      <c r="DGO82" s="274"/>
      <c r="DGP82" s="275"/>
      <c r="DGQ82" s="1129"/>
      <c r="DGR82" s="1129"/>
      <c r="DGS82" s="1129"/>
      <c r="DGT82" s="589"/>
      <c r="DGU82" s="1129"/>
      <c r="DGV82" s="275"/>
      <c r="DGW82" s="589"/>
      <c r="DGX82" s="276"/>
      <c r="DGY82" s="952"/>
      <c r="DGZ82" s="972"/>
      <c r="DHA82" s="953"/>
      <c r="DHB82" s="953"/>
      <c r="DHC82" s="956"/>
      <c r="DHD82" s="973"/>
      <c r="DHE82" s="956"/>
      <c r="DHF82" s="974"/>
      <c r="DHG82" s="956"/>
      <c r="DHH82" s="956"/>
      <c r="DHI82" s="974"/>
      <c r="DHJ82" s="975"/>
      <c r="DHK82" s="958"/>
      <c r="DHL82" s="952"/>
      <c r="DHM82" s="953"/>
      <c r="DHN82" s="954"/>
      <c r="DHO82" s="953"/>
      <c r="DHP82" s="955"/>
      <c r="DHQ82" s="956"/>
      <c r="DHR82" s="956"/>
      <c r="DHS82" s="956"/>
      <c r="DHT82" s="957"/>
      <c r="DHU82" s="956"/>
      <c r="DHV82" s="955"/>
      <c r="DHW82" s="957"/>
      <c r="DHX82" s="958"/>
      <c r="DHY82" s="265"/>
      <c r="DHZ82" s="265"/>
      <c r="DIA82" s="265"/>
      <c r="DIB82" s="265"/>
      <c r="DIC82" s="265"/>
      <c r="DID82" s="265"/>
      <c r="DIE82" s="265"/>
      <c r="DIF82" s="265"/>
      <c r="DIG82" s="265"/>
      <c r="DIH82" s="265"/>
      <c r="DII82" s="1124"/>
      <c r="DIJ82" s="1124"/>
      <c r="DIK82" s="1124"/>
      <c r="DIL82" s="1124"/>
      <c r="DIM82" s="1124"/>
      <c r="DIN82" s="1124"/>
      <c r="DIO82" s="1124"/>
      <c r="DIP82" s="1124"/>
      <c r="DIQ82" s="1124"/>
      <c r="DIR82" s="1124"/>
      <c r="DIS82" s="1124"/>
      <c r="DIT82" s="1124"/>
      <c r="DIU82" s="1124"/>
      <c r="DIV82" s="1124"/>
      <c r="DIW82" s="1124"/>
      <c r="DIX82" s="1124"/>
      <c r="DIY82" s="1124"/>
      <c r="DIZ82" s="1124"/>
      <c r="DJA82" s="1124"/>
      <c r="DJB82" s="1124"/>
      <c r="DJC82" s="1124"/>
      <c r="DJD82" s="1124"/>
      <c r="DJE82" s="1124"/>
      <c r="DJF82" s="1124"/>
      <c r="DJG82" s="573"/>
      <c r="DJH82" s="586"/>
      <c r="DJI82" s="274"/>
      <c r="DJJ82" s="274"/>
      <c r="DJK82" s="1129"/>
      <c r="DJL82" s="587"/>
      <c r="DJM82" s="1129"/>
      <c r="DJN82" s="274"/>
      <c r="DJO82" s="802"/>
      <c r="DJP82" s="1129"/>
      <c r="DJQ82" s="434"/>
      <c r="DJR82" s="587"/>
      <c r="DJS82" s="276"/>
      <c r="DJT82" s="573"/>
      <c r="DJU82" s="274"/>
      <c r="DJV82" s="588"/>
      <c r="DJW82" s="274"/>
      <c r="DJX82" s="275"/>
      <c r="DJY82" s="1129"/>
      <c r="DJZ82" s="1129"/>
      <c r="DKA82" s="1129"/>
      <c r="DKB82" s="589"/>
      <c r="DKC82" s="1129"/>
      <c r="DKD82" s="275"/>
      <c r="DKE82" s="589"/>
      <c r="DKF82" s="276"/>
      <c r="DKG82" s="952"/>
      <c r="DKH82" s="972"/>
      <c r="DKI82" s="953"/>
      <c r="DKJ82" s="953"/>
      <c r="DKK82" s="956"/>
      <c r="DKL82" s="973"/>
      <c r="DKM82" s="956"/>
      <c r="DKN82" s="974"/>
      <c r="DKO82" s="956"/>
      <c r="DKP82" s="956"/>
      <c r="DKQ82" s="974"/>
      <c r="DKR82" s="975"/>
      <c r="DKS82" s="958"/>
      <c r="DKT82" s="952"/>
      <c r="DKU82" s="953"/>
      <c r="DKV82" s="954"/>
      <c r="DKW82" s="953"/>
      <c r="DKX82" s="955"/>
      <c r="DKY82" s="956"/>
      <c r="DKZ82" s="956"/>
      <c r="DLA82" s="956"/>
      <c r="DLB82" s="957"/>
      <c r="DLC82" s="956"/>
      <c r="DLD82" s="955"/>
      <c r="DLE82" s="957"/>
      <c r="DLF82" s="958"/>
      <c r="DLG82" s="265"/>
      <c r="DLH82" s="265"/>
      <c r="DLI82" s="265"/>
      <c r="DLJ82" s="265"/>
      <c r="DLK82" s="265"/>
      <c r="DLL82" s="265"/>
      <c r="DLM82" s="265"/>
      <c r="DLN82" s="265"/>
      <c r="DLO82" s="265"/>
      <c r="DLP82" s="265"/>
      <c r="DLQ82" s="1124"/>
      <c r="DLR82" s="1124"/>
      <c r="DMO82" s="573"/>
      <c r="DMP82" s="586"/>
      <c r="DMQ82" s="274"/>
      <c r="DMR82" s="274"/>
      <c r="DMS82" s="268"/>
      <c r="DMT82" s="587"/>
      <c r="DMU82" s="268"/>
      <c r="DMV82" s="274"/>
      <c r="DMW82" s="802"/>
      <c r="DMX82" s="268"/>
      <c r="DMY82" s="434"/>
      <c r="DMZ82" s="587"/>
      <c r="DNA82" s="276"/>
      <c r="DNB82" s="573"/>
      <c r="DNC82" s="274"/>
      <c r="DND82" s="588"/>
      <c r="DNE82" s="274"/>
      <c r="DNF82" s="275"/>
      <c r="DNG82" s="268"/>
      <c r="DNH82" s="268"/>
      <c r="DNI82" s="268"/>
      <c r="DNJ82" s="589"/>
      <c r="DNK82" s="268"/>
      <c r="DNL82" s="275"/>
      <c r="DNM82" s="589"/>
      <c r="DNN82" s="276"/>
      <c r="DNO82" s="952"/>
      <c r="DNP82" s="972"/>
      <c r="DNQ82" s="953"/>
      <c r="DNR82" s="953"/>
      <c r="DNS82" s="956"/>
      <c r="DNT82" s="973"/>
      <c r="DNU82" s="956"/>
      <c r="DNV82" s="974"/>
      <c r="DNW82" s="956"/>
      <c r="DNX82" s="956"/>
      <c r="DNY82" s="974"/>
      <c r="DNZ82" s="975"/>
      <c r="DOA82" s="958"/>
      <c r="DOB82" s="952"/>
      <c r="DOC82" s="953"/>
      <c r="DOD82" s="954"/>
      <c r="DOE82" s="953"/>
      <c r="DOF82" s="955"/>
      <c r="DOG82" s="956"/>
      <c r="DOH82" s="956"/>
      <c r="DOI82" s="956"/>
      <c r="DOJ82" s="957"/>
      <c r="DOK82" s="956"/>
      <c r="DOL82" s="955"/>
      <c r="DOM82" s="957"/>
      <c r="DON82" s="958"/>
      <c r="DOO82" s="265"/>
      <c r="DOP82" s="265"/>
      <c r="DOQ82" s="265"/>
      <c r="DOR82" s="265"/>
      <c r="DOS82" s="265"/>
      <c r="DOT82" s="265"/>
      <c r="DRA82" s="265"/>
      <c r="DRB82" s="265"/>
      <c r="DRM82" s="952"/>
      <c r="DRN82" s="972"/>
      <c r="DRO82" s="953"/>
      <c r="DRP82" s="953"/>
      <c r="DRQ82" s="956"/>
      <c r="DRR82" s="973"/>
      <c r="DRS82" s="956"/>
      <c r="DRT82" s="974"/>
      <c r="DRU82" s="956"/>
      <c r="DRV82" s="956"/>
      <c r="DRW82" s="974"/>
      <c r="DRX82" s="975"/>
      <c r="DRY82" s="958"/>
      <c r="DRZ82" s="952"/>
      <c r="DSA82" s="953"/>
      <c r="DSB82" s="954"/>
      <c r="DSC82" s="953"/>
      <c r="DSD82" s="955"/>
      <c r="DSE82" s="956"/>
      <c r="DSF82" s="956"/>
      <c r="DSG82" s="956"/>
      <c r="DSH82" s="957"/>
      <c r="DSI82" s="956"/>
      <c r="DSJ82" s="955"/>
      <c r="DSK82" s="957"/>
      <c r="DSL82" s="958"/>
      <c r="DSM82" s="573"/>
      <c r="DSN82" s="586"/>
      <c r="DSO82" s="274"/>
      <c r="DSP82" s="274"/>
      <c r="DSQ82" s="268"/>
      <c r="DSR82" s="587"/>
      <c r="DSS82" s="268"/>
      <c r="DST82" s="274"/>
      <c r="DSU82" s="802"/>
      <c r="DSV82" s="268"/>
      <c r="DSW82" s="434"/>
      <c r="DSX82" s="587"/>
      <c r="DSY82" s="276"/>
      <c r="DSZ82" s="573"/>
      <c r="DTA82" s="274"/>
      <c r="DTB82" s="588"/>
      <c r="DTC82" s="274"/>
      <c r="DTD82" s="275"/>
      <c r="DTE82" s="268"/>
      <c r="DTF82" s="268"/>
      <c r="DTG82" s="268"/>
      <c r="DTH82" s="589"/>
      <c r="DTI82" s="268"/>
      <c r="DTJ82" s="275"/>
      <c r="DTK82" s="589"/>
      <c r="DTL82" s="276"/>
      <c r="DTM82" s="573"/>
      <c r="DTN82" s="586"/>
      <c r="DTO82" s="274"/>
      <c r="DTP82" s="274"/>
      <c r="DTQ82" s="268"/>
      <c r="DTR82" s="587"/>
      <c r="DTS82" s="268"/>
      <c r="DTT82" s="274"/>
      <c r="DTU82" s="802"/>
      <c r="DTV82" s="268"/>
      <c r="DTW82" s="434"/>
      <c r="DTX82" s="587"/>
      <c r="DTY82" s="276"/>
      <c r="DTZ82" s="264"/>
      <c r="DUA82" s="265"/>
      <c r="DUB82" s="265"/>
      <c r="DUC82" s="265"/>
      <c r="DUN82" s="813"/>
      <c r="DUO82" s="813"/>
      <c r="DUP82" s="813"/>
      <c r="DUQ82" s="813"/>
      <c r="DUR82" s="813"/>
      <c r="DUS82" s="813"/>
      <c r="DUT82" s="813"/>
      <c r="DUU82" s="813"/>
      <c r="DWT82" s="1159"/>
      <c r="DWU82" s="1159"/>
      <c r="DWV82" s="1159"/>
      <c r="DWW82" s="1159"/>
      <c r="DWX82" s="1159"/>
      <c r="DWY82" s="1159"/>
      <c r="DWZ82" s="1175"/>
      <c r="DXA82" s="1159"/>
      <c r="DXB82" s="1159"/>
      <c r="DXC82" s="1159"/>
      <c r="DXD82" s="1159"/>
      <c r="DXE82" s="1175"/>
      <c r="DXF82" s="1175"/>
      <c r="DXG82" s="1162"/>
      <c r="DXH82" s="573"/>
      <c r="DXI82" s="586"/>
      <c r="DXJ82" s="274"/>
      <c r="DXK82" s="274"/>
      <c r="DXL82" s="268"/>
      <c r="DXM82" s="587"/>
      <c r="DXN82" s="268"/>
      <c r="DXO82" s="274"/>
      <c r="DXP82" s="802"/>
      <c r="DXQ82" s="268"/>
      <c r="DXR82" s="434"/>
      <c r="DXS82" s="587"/>
      <c r="DXT82" s="276"/>
      <c r="DXU82" s="573"/>
      <c r="DXV82" s="274"/>
      <c r="DXW82" s="588"/>
      <c r="DXX82" s="274"/>
      <c r="DXY82" s="275"/>
      <c r="DXZ82" s="268"/>
      <c r="DYA82" s="268"/>
      <c r="DYB82" s="268"/>
      <c r="DYC82" s="589"/>
      <c r="DYD82" s="268"/>
      <c r="DYE82" s="275"/>
      <c r="DYF82" s="589"/>
      <c r="DYG82" s="276"/>
      <c r="DYH82" s="952"/>
      <c r="DYI82" s="972"/>
      <c r="DYJ82" s="953"/>
      <c r="DYK82" s="953"/>
      <c r="DYL82" s="956"/>
      <c r="DYM82" s="973"/>
      <c r="DYN82" s="956"/>
      <c r="DYO82" s="974"/>
      <c r="DYP82" s="956"/>
      <c r="DYQ82" s="956"/>
      <c r="DYR82" s="974"/>
      <c r="DYS82" s="975"/>
      <c r="DYT82" s="958"/>
      <c r="DYU82" s="952"/>
      <c r="DYV82" s="953"/>
      <c r="DYW82" s="954"/>
      <c r="DYX82" s="953"/>
      <c r="DYY82" s="955"/>
      <c r="DYZ82" s="956"/>
      <c r="DZA82" s="956"/>
      <c r="DZB82" s="956"/>
      <c r="DZC82" s="957"/>
      <c r="DZD82" s="956"/>
      <c r="DZE82" s="955"/>
      <c r="DZF82" s="957"/>
      <c r="DZG82" s="958"/>
      <c r="DZH82" s="265"/>
      <c r="DZI82" s="265"/>
      <c r="DZJ82" s="265"/>
      <c r="DZK82" s="265"/>
      <c r="DZL82" s="265"/>
      <c r="DZM82" s="265"/>
      <c r="DZN82" s="265"/>
      <c r="DZO82" s="265"/>
      <c r="DZP82" s="265"/>
      <c r="DZQ82" s="265"/>
      <c r="EBF82" s="573"/>
      <c r="EBG82" s="586"/>
      <c r="EBH82" s="274"/>
      <c r="EBI82" s="274"/>
      <c r="EBJ82" s="268"/>
      <c r="EBK82" s="587"/>
      <c r="EBL82" s="268"/>
      <c r="EBM82" s="274"/>
      <c r="EBN82" s="802"/>
      <c r="EBO82" s="268"/>
      <c r="EBP82" s="434"/>
      <c r="EBQ82" s="587"/>
      <c r="EBR82" s="276"/>
      <c r="EBS82" s="573"/>
      <c r="EBT82" s="274"/>
      <c r="EBU82" s="588"/>
      <c r="EBV82" s="274"/>
      <c r="EBW82" s="275"/>
      <c r="EBX82" s="268"/>
      <c r="EBY82" s="268"/>
      <c r="EBZ82" s="268"/>
      <c r="ECA82" s="589"/>
      <c r="ECB82" s="268"/>
      <c r="ECC82" s="275"/>
      <c r="ECD82" s="589"/>
      <c r="ECE82" s="276"/>
      <c r="ECF82" s="952"/>
      <c r="ECG82" s="972"/>
      <c r="ECH82" s="953"/>
      <c r="ECI82" s="953"/>
      <c r="ECJ82" s="956"/>
      <c r="ECK82" s="973"/>
      <c r="ECL82" s="956"/>
      <c r="ECM82" s="974"/>
      <c r="ECN82" s="956"/>
      <c r="ECO82" s="956"/>
      <c r="ECP82" s="974"/>
      <c r="ECQ82" s="975"/>
      <c r="ECR82" s="958"/>
      <c r="ECS82" s="952"/>
      <c r="ECT82" s="953"/>
      <c r="ECU82" s="954"/>
      <c r="ECV82" s="953"/>
      <c r="ECW82" s="955"/>
      <c r="ECX82" s="956"/>
      <c r="ECY82" s="956"/>
      <c r="ECZ82" s="956"/>
      <c r="EDA82" s="957"/>
      <c r="EDB82" s="956"/>
      <c r="EDC82" s="955"/>
      <c r="EDD82" s="957"/>
      <c r="EDE82" s="958"/>
      <c r="EDF82" s="573"/>
      <c r="EDG82" s="586"/>
      <c r="EDH82" s="274"/>
      <c r="EDI82" s="274"/>
      <c r="EDJ82" s="268"/>
      <c r="EDK82" s="587"/>
      <c r="EDL82" s="268"/>
      <c r="EDM82" s="274"/>
      <c r="EDN82" s="802"/>
      <c r="EDO82" s="268"/>
      <c r="EDP82" s="434"/>
      <c r="EDQ82" s="587"/>
      <c r="EDR82" s="276"/>
      <c r="EDS82" s="573"/>
      <c r="EDT82" s="274"/>
      <c r="EDU82" s="588"/>
      <c r="EDV82" s="274"/>
      <c r="EDW82" s="275"/>
      <c r="EDX82" s="268"/>
      <c r="EDY82" s="268"/>
      <c r="EDZ82" s="268"/>
      <c r="EEA82" s="589"/>
      <c r="EEB82" s="268"/>
      <c r="EEC82" s="275"/>
      <c r="EED82" s="589"/>
      <c r="EEE82" s="276"/>
      <c r="EEF82" s="573"/>
      <c r="EEG82" s="586"/>
      <c r="EEH82" s="274"/>
      <c r="EEI82" s="274"/>
      <c r="EEJ82" s="268"/>
      <c r="EEK82" s="587"/>
      <c r="EEL82" s="268"/>
      <c r="EEM82" s="274"/>
      <c r="EEN82" s="802"/>
      <c r="EEO82" s="268"/>
      <c r="EEP82" s="434"/>
      <c r="EEQ82" s="587"/>
      <c r="EER82" s="276"/>
      <c r="EHL82" s="265"/>
      <c r="EHM82" s="265"/>
      <c r="EHX82" s="952"/>
      <c r="EHY82" s="972"/>
      <c r="EHZ82" s="953"/>
      <c r="EIA82" s="953"/>
      <c r="EIB82" s="956"/>
      <c r="EIC82" s="973"/>
      <c r="EID82" s="956"/>
      <c r="EIE82" s="974"/>
      <c r="EIF82" s="956"/>
      <c r="EIG82" s="956"/>
      <c r="EIH82" s="974"/>
      <c r="EII82" s="975"/>
      <c r="EIJ82" s="958"/>
      <c r="EIK82" s="952"/>
      <c r="EIL82" s="953"/>
      <c r="EIM82" s="954"/>
      <c r="EIN82" s="953"/>
      <c r="EIO82" s="955"/>
      <c r="EIP82" s="956"/>
      <c r="EIQ82" s="956"/>
      <c r="EIR82" s="956"/>
      <c r="EIS82" s="957"/>
      <c r="EIT82" s="956"/>
      <c r="EIU82" s="955"/>
      <c r="EIV82" s="957"/>
      <c r="EIW82" s="958"/>
      <c r="EIX82" s="573"/>
      <c r="EIY82" s="586"/>
      <c r="EIZ82" s="274"/>
      <c r="EJA82" s="274"/>
      <c r="EJB82" s="268"/>
      <c r="EJC82" s="587"/>
      <c r="EJD82" s="268"/>
      <c r="EJE82" s="274"/>
      <c r="EJF82" s="802"/>
      <c r="EJG82" s="268"/>
      <c r="EJH82" s="434"/>
      <c r="EJI82" s="587"/>
      <c r="EJJ82" s="276"/>
      <c r="EJK82" s="573"/>
      <c r="EJL82" s="274"/>
      <c r="EJM82" s="588"/>
      <c r="EJN82" s="274"/>
      <c r="EJO82" s="275"/>
      <c r="EJP82" s="268"/>
      <c r="EJQ82" s="268"/>
      <c r="EJR82" s="268"/>
      <c r="EJS82" s="589"/>
      <c r="EJT82" s="268"/>
      <c r="EJU82" s="275"/>
      <c r="EJV82" s="589"/>
      <c r="EJW82" s="276"/>
      <c r="EJX82" s="573"/>
      <c r="EJY82" s="586"/>
      <c r="EJZ82" s="274"/>
      <c r="EKA82" s="274"/>
      <c r="EKB82" s="268"/>
      <c r="EKC82" s="587"/>
      <c r="EKD82" s="268"/>
      <c r="EKE82" s="274"/>
      <c r="EKF82" s="802"/>
      <c r="EKG82" s="268"/>
      <c r="EKH82" s="434"/>
      <c r="EKI82" s="587"/>
      <c r="EKJ82" s="276"/>
      <c r="ELA82" s="265"/>
      <c r="ELB82" s="265"/>
      <c r="ELC82" s="265"/>
      <c r="ELD82" s="265"/>
      <c r="EMM82" s="573"/>
      <c r="EMN82" s="586"/>
      <c r="EMO82" s="274"/>
      <c r="EMP82" s="274"/>
      <c r="EMQ82" s="268"/>
      <c r="EMR82" s="587"/>
      <c r="EMS82" s="268"/>
      <c r="EMT82" s="274"/>
      <c r="EMU82" s="802"/>
      <c r="EMV82" s="268"/>
      <c r="EMW82" s="434"/>
      <c r="EMX82" s="587"/>
      <c r="EMY82" s="276"/>
      <c r="EMZ82" s="573"/>
      <c r="ENA82" s="274"/>
      <c r="ENB82" s="588"/>
      <c r="ENC82" s="274"/>
      <c r="END82" s="275"/>
      <c r="ENE82" s="268"/>
      <c r="ENF82" s="268"/>
      <c r="ENG82" s="1045"/>
      <c r="ENH82" s="1046"/>
      <c r="ENI82" s="1045"/>
      <c r="ENJ82" s="1047"/>
      <c r="ENK82" s="1046"/>
      <c r="ENL82" s="1048"/>
      <c r="ENM82" s="952"/>
      <c r="ENN82" s="972"/>
      <c r="ENO82" s="953"/>
      <c r="ENP82" s="953"/>
      <c r="ENQ82" s="956"/>
      <c r="ENR82" s="973"/>
      <c r="ENS82" s="956"/>
      <c r="ENT82" s="974"/>
      <c r="ENU82" s="956"/>
      <c r="ENV82" s="956"/>
      <c r="ENW82" s="974"/>
      <c r="ENX82" s="975"/>
      <c r="ENY82" s="958"/>
      <c r="ENZ82" s="952"/>
      <c r="EOA82" s="953"/>
      <c r="EOB82" s="954"/>
      <c r="EOC82" s="953"/>
      <c r="EOD82" s="955"/>
      <c r="EOE82" s="956"/>
      <c r="EOF82" s="956"/>
      <c r="EOG82" s="956"/>
      <c r="EOH82" s="957"/>
      <c r="EOI82" s="956"/>
      <c r="EOJ82" s="955"/>
      <c r="EOK82" s="957"/>
      <c r="EOL82" s="958"/>
      <c r="EOM82" s="265"/>
      <c r="EON82" s="265"/>
      <c r="EOO82" s="265"/>
      <c r="EOP82" s="265"/>
      <c r="EOQ82" s="265"/>
      <c r="EOR82" s="265"/>
      <c r="EPS82" s="265"/>
      <c r="EPT82" s="265"/>
      <c r="EQE82" s="952"/>
      <c r="EQF82" s="972"/>
      <c r="EQG82" s="953"/>
      <c r="EQH82" s="953"/>
      <c r="EQI82" s="956"/>
      <c r="EQJ82" s="973"/>
      <c r="EQK82" s="956"/>
      <c r="EQL82" s="974"/>
      <c r="EQM82" s="956"/>
      <c r="EQN82" s="956"/>
      <c r="EQO82" s="974"/>
      <c r="EQP82" s="975"/>
      <c r="EQQ82" s="958"/>
      <c r="EQR82" s="952"/>
      <c r="EQS82" s="953"/>
      <c r="EQT82" s="954"/>
      <c r="EQU82" s="953"/>
      <c r="EQV82" s="955"/>
      <c r="EQW82" s="956"/>
      <c r="EQX82" s="956"/>
      <c r="EQY82" s="956"/>
      <c r="EQZ82" s="957"/>
      <c r="ERA82" s="956"/>
      <c r="ERB82" s="955"/>
      <c r="ERC82" s="957"/>
      <c r="ERD82" s="958"/>
      <c r="ERE82" s="265"/>
      <c r="ERF82" s="265"/>
      <c r="ERG82" s="1124"/>
      <c r="ERH82" s="1124"/>
      <c r="ERI82" s="1124"/>
      <c r="ERJ82" s="1124"/>
      <c r="ERK82" s="1124"/>
      <c r="ERL82" s="1124"/>
      <c r="ERM82" s="1124"/>
      <c r="ERN82" s="1124"/>
      <c r="ERO82" s="1124"/>
      <c r="ERP82" s="1124"/>
      <c r="ERU82" s="271"/>
      <c r="ERV82" s="1664"/>
      <c r="ERW82" s="1664"/>
      <c r="ERX82" s="227"/>
      <c r="ETA82" s="1518"/>
      <c r="ETB82" s="1518"/>
      <c r="ETC82" s="1518"/>
      <c r="ETD82" s="1518"/>
      <c r="ETE82" s="1518"/>
      <c r="ETF82" s="1518"/>
    </row>
    <row r="83" spans="1:3906" ht="15" customHeight="1">
      <c r="B83" s="1518"/>
      <c r="C83" s="1518"/>
      <c r="D83" s="1518"/>
      <c r="E83" s="1518"/>
      <c r="F83" s="1518"/>
      <c r="G83" s="1518"/>
      <c r="J83" s="1310"/>
      <c r="K83" s="1310"/>
      <c r="L83" s="1310"/>
      <c r="M83" s="1310"/>
      <c r="N83" s="1310"/>
      <c r="O83" s="1310"/>
      <c r="P83" s="1310"/>
      <c r="Q83" s="1310"/>
      <c r="R83" s="1310"/>
      <c r="S83" s="1310"/>
      <c r="T83" s="1310"/>
      <c r="U83" s="1310"/>
      <c r="V83" s="1310"/>
      <c r="W83" s="1310"/>
      <c r="X83" s="1310"/>
      <c r="Y83" s="1310"/>
      <c r="Z83" s="1310"/>
      <c r="AA83" s="1310"/>
      <c r="AD83" s="1664"/>
      <c r="AE83" s="1664"/>
      <c r="AF83" s="413"/>
      <c r="BA83" s="952"/>
      <c r="BB83" s="1409" t="str">
        <f>Dev!$CZ$57</f>
        <v>c</v>
      </c>
      <c r="BC83" s="1410"/>
      <c r="BD83" s="953"/>
      <c r="BE83" s="1409" t="str">
        <f>Dev!$DC$57</f>
        <v>d</v>
      </c>
      <c r="BF83" s="1410"/>
      <c r="BG83" s="956"/>
      <c r="BH83" s="1409" t="str">
        <f>Dev!$DF$57</f>
        <v>e</v>
      </c>
      <c r="BI83" s="1410"/>
      <c r="BJ83" s="956"/>
      <c r="BK83" s="1409" t="str">
        <f>Dev!$DI$57</f>
        <v>f</v>
      </c>
      <c r="BL83" s="1410"/>
      <c r="BM83" s="958"/>
      <c r="BN83" s="952"/>
      <c r="BO83" s="1415" t="str">
        <f>Dev!$EM$57</f>
        <v>i</v>
      </c>
      <c r="BP83" s="1416"/>
      <c r="BQ83" s="953"/>
      <c r="BR83" s="1415" t="str">
        <f>Dev!$EP$57</f>
        <v>j</v>
      </c>
      <c r="BS83" s="1416"/>
      <c r="BT83" s="956"/>
      <c r="BU83" s="1415" t="str">
        <f>Dev!$ES$57</f>
        <v>k</v>
      </c>
      <c r="BV83" s="1416"/>
      <c r="BW83" s="956"/>
      <c r="BX83" s="1415" t="str">
        <f>Dev!$EV$57</f>
        <v>l</v>
      </c>
      <c r="BY83" s="1416"/>
      <c r="BZ83" s="958"/>
      <c r="CA83" s="265"/>
      <c r="CB83" s="265"/>
      <c r="CM83" s="952"/>
      <c r="CN83" s="1409" t="str">
        <f>Dev!$CZ$57</f>
        <v>c</v>
      </c>
      <c r="CO83" s="1410"/>
      <c r="CP83" s="953"/>
      <c r="CQ83" s="1409" t="str">
        <f>Dev!$DC$57</f>
        <v>d</v>
      </c>
      <c r="CR83" s="1410"/>
      <c r="CS83" s="956"/>
      <c r="CT83" s="1409" t="str">
        <f>Dev!$DF$57</f>
        <v>e</v>
      </c>
      <c r="CU83" s="1410"/>
      <c r="CV83" s="956"/>
      <c r="CW83" s="1409" t="str">
        <f>Dev!$DI$57</f>
        <v>f</v>
      </c>
      <c r="CX83" s="1410"/>
      <c r="CY83" s="958"/>
      <c r="CZ83" s="952"/>
      <c r="DA83" s="1415" t="str">
        <f>Dev!$EM$57</f>
        <v>i</v>
      </c>
      <c r="DB83" s="1416"/>
      <c r="DC83" s="953"/>
      <c r="DD83" s="1415" t="str">
        <f>Dev!$EP$57</f>
        <v>j</v>
      </c>
      <c r="DE83" s="1416"/>
      <c r="DF83" s="956"/>
      <c r="DG83" s="1415" t="str">
        <f>Dev!$ES$57</f>
        <v>k</v>
      </c>
      <c r="DH83" s="1416"/>
      <c r="DI83" s="956"/>
      <c r="DJ83" s="1415" t="str">
        <f>Dev!$EV$57</f>
        <v>l</v>
      </c>
      <c r="DK83" s="1416"/>
      <c r="DL83" s="958"/>
      <c r="DM83" s="265"/>
      <c r="DN83" s="265"/>
      <c r="EE83" s="1124"/>
      <c r="EF83" s="1124"/>
      <c r="EG83" s="1124"/>
      <c r="EH83" s="1124"/>
      <c r="EI83" s="1124"/>
      <c r="EJ83" s="1124"/>
      <c r="EK83" s="1124"/>
      <c r="EL83" s="1124"/>
      <c r="EM83" s="1124"/>
      <c r="EN83" s="1124"/>
      <c r="EO83" s="952"/>
      <c r="EP83" s="1409" t="str">
        <f>Dev!$CZ$57</f>
        <v>c</v>
      </c>
      <c r="EQ83" s="1410"/>
      <c r="ER83" s="953"/>
      <c r="ES83" s="1409" t="str">
        <f>Dev!$DC$57</f>
        <v>d</v>
      </c>
      <c r="ET83" s="1410"/>
      <c r="EU83" s="956"/>
      <c r="EV83" s="1409" t="str">
        <f>Dev!$DF$57</f>
        <v>e</v>
      </c>
      <c r="EW83" s="1410"/>
      <c r="EX83" s="956"/>
      <c r="EY83" s="1409" t="str">
        <f>Dev!$DI$57</f>
        <v>f</v>
      </c>
      <c r="EZ83" s="1410"/>
      <c r="FA83" s="958"/>
      <c r="FB83" s="952"/>
      <c r="FC83" s="1415" t="str">
        <f>Dev!$EM$57</f>
        <v>i</v>
      </c>
      <c r="FD83" s="1416"/>
      <c r="FE83" s="953"/>
      <c r="FF83" s="1415" t="str">
        <f>Dev!$EP$57</f>
        <v>j</v>
      </c>
      <c r="FG83" s="1416"/>
      <c r="FH83" s="956"/>
      <c r="FI83" s="1415" t="str">
        <f>Dev!$ES$57</f>
        <v>k</v>
      </c>
      <c r="FJ83" s="1416"/>
      <c r="FK83" s="956"/>
      <c r="FL83" s="1415" t="str">
        <f>Dev!$EV$57</f>
        <v>l</v>
      </c>
      <c r="FM83" s="1416"/>
      <c r="FN83" s="958"/>
      <c r="FO83" s="265"/>
      <c r="FP83" s="265"/>
      <c r="FQ83" s="1124"/>
      <c r="FR83" s="1124"/>
      <c r="FS83" s="1124"/>
      <c r="FT83" s="1124"/>
      <c r="FU83" s="1124"/>
      <c r="FV83" s="1124"/>
      <c r="FW83" s="1124"/>
      <c r="FX83" s="1124"/>
      <c r="FY83" s="1124"/>
      <c r="FZ83" s="1124"/>
      <c r="GA83" s="1124"/>
      <c r="GB83" s="1124"/>
      <c r="GC83" s="1124"/>
      <c r="GD83" s="1124"/>
      <c r="GE83" s="1124"/>
      <c r="GF83" s="1124"/>
      <c r="GG83" s="1124"/>
      <c r="GH83" s="1124"/>
      <c r="GI83" s="1124"/>
      <c r="GJ83" s="1124"/>
      <c r="GK83" s="1124"/>
      <c r="GL83" s="1124"/>
      <c r="GM83" s="1124"/>
      <c r="GN83" s="1124"/>
      <c r="GO83" s="1124"/>
      <c r="GP83" s="1124"/>
      <c r="GQ83" s="952"/>
      <c r="GR83" s="1409" t="str">
        <f>Dev!$CZ$57</f>
        <v>c</v>
      </c>
      <c r="GS83" s="1410"/>
      <c r="GT83" s="953"/>
      <c r="GU83" s="1409" t="str">
        <f>Dev!$DC$57</f>
        <v>d</v>
      </c>
      <c r="GV83" s="1410"/>
      <c r="GW83" s="956"/>
      <c r="GX83" s="1409" t="str">
        <f>Dev!$DF$57</f>
        <v>e</v>
      </c>
      <c r="GY83" s="1410"/>
      <c r="GZ83" s="956"/>
      <c r="HA83" s="1409" t="str">
        <f>Dev!$DI$57</f>
        <v>f</v>
      </c>
      <c r="HB83" s="1410"/>
      <c r="HC83" s="958"/>
      <c r="HD83" s="952"/>
      <c r="HE83" s="1415" t="str">
        <f>Dev!$EM$57</f>
        <v>i</v>
      </c>
      <c r="HF83" s="1416"/>
      <c r="HG83" s="953"/>
      <c r="HH83" s="1415" t="str">
        <f>Dev!$EP$57</f>
        <v>j</v>
      </c>
      <c r="HI83" s="1416"/>
      <c r="HJ83" s="956"/>
      <c r="HK83" s="1415" t="str">
        <f>Dev!$ES$57</f>
        <v>k</v>
      </c>
      <c r="HL83" s="1416"/>
      <c r="HM83" s="956"/>
      <c r="HN83" s="1415" t="str">
        <f>Dev!$EV$57</f>
        <v>l</v>
      </c>
      <c r="HO83" s="1416"/>
      <c r="HP83" s="958"/>
      <c r="HQ83" s="265"/>
      <c r="HR83" s="265"/>
      <c r="HS83" s="1124"/>
      <c r="HT83" s="1124"/>
      <c r="HU83" s="1124"/>
      <c r="HV83" s="1124"/>
      <c r="HW83" s="1124"/>
      <c r="HX83" s="1124"/>
      <c r="HY83" s="1124"/>
      <c r="HZ83" s="1124"/>
      <c r="IA83" s="1124"/>
      <c r="IB83" s="1124"/>
      <c r="IC83" s="1124"/>
      <c r="ID83" s="1124"/>
      <c r="IE83" s="1124"/>
      <c r="IF83" s="1124"/>
      <c r="IG83" s="1124"/>
      <c r="IH83" s="1124"/>
      <c r="II83" s="1124"/>
      <c r="IJ83" s="1124"/>
      <c r="IK83" s="1124"/>
      <c r="IL83" s="1124"/>
      <c r="IM83" s="1124"/>
      <c r="IN83" s="1124"/>
      <c r="IO83" s="1124"/>
      <c r="IP83" s="1124"/>
      <c r="IQ83" s="1124"/>
      <c r="IR83" s="1124"/>
      <c r="IS83" s="952"/>
      <c r="IT83" s="1409" t="str">
        <f>Dev!$CZ$57</f>
        <v>c</v>
      </c>
      <c r="IU83" s="1410"/>
      <c r="IV83" s="953"/>
      <c r="IW83" s="1409" t="str">
        <f>Dev!$DC$57</f>
        <v>d</v>
      </c>
      <c r="IX83" s="1410"/>
      <c r="IY83" s="956"/>
      <c r="IZ83" s="1409" t="str">
        <f>Dev!$DF$57</f>
        <v>e</v>
      </c>
      <c r="JA83" s="1410"/>
      <c r="JB83" s="956"/>
      <c r="JC83" s="1409" t="str">
        <f>Dev!$DI$57</f>
        <v>f</v>
      </c>
      <c r="JD83" s="1410"/>
      <c r="JE83" s="958"/>
      <c r="JF83" s="952"/>
      <c r="JG83" s="1415" t="str">
        <f>Dev!$EM$57</f>
        <v>i</v>
      </c>
      <c r="JH83" s="1416"/>
      <c r="JI83" s="953"/>
      <c r="JJ83" s="1415" t="str">
        <f>Dev!$EP$57</f>
        <v>j</v>
      </c>
      <c r="JK83" s="1416"/>
      <c r="JL83" s="956"/>
      <c r="JM83" s="1415" t="str">
        <f>Dev!$ES$57</f>
        <v>k</v>
      </c>
      <c r="JN83" s="1416"/>
      <c r="JO83" s="956"/>
      <c r="JP83" s="1415" t="str">
        <f>Dev!$EV$57</f>
        <v>l</v>
      </c>
      <c r="JQ83" s="1416"/>
      <c r="JR83" s="958"/>
      <c r="JS83" s="265"/>
      <c r="JT83" s="265"/>
      <c r="JU83" s="1124"/>
      <c r="JV83" s="1124"/>
      <c r="JW83" s="1124"/>
      <c r="JX83" s="1124"/>
      <c r="JY83" s="1124"/>
      <c r="JZ83" s="1124"/>
      <c r="KA83" s="1124"/>
      <c r="KB83" s="1124"/>
      <c r="KC83" s="1124"/>
      <c r="KD83" s="1124"/>
      <c r="KE83" s="1124"/>
      <c r="KF83" s="1124"/>
      <c r="KG83" s="1124"/>
      <c r="KH83" s="1124"/>
      <c r="KI83" s="1124"/>
      <c r="KJ83" s="1124"/>
      <c r="KK83" s="1124"/>
      <c r="KL83" s="1124"/>
      <c r="KM83" s="1124"/>
      <c r="KN83" s="1124"/>
      <c r="KO83" s="1124"/>
      <c r="KP83" s="1124"/>
      <c r="KQ83" s="1124"/>
      <c r="KR83" s="1124"/>
      <c r="KS83" s="1124"/>
      <c r="KT83" s="1124"/>
      <c r="KU83" s="952"/>
      <c r="KV83" s="1409" t="str">
        <f>Dev!$CZ$57</f>
        <v>c</v>
      </c>
      <c r="KW83" s="1410"/>
      <c r="KX83" s="953"/>
      <c r="KY83" s="1409" t="str">
        <f>Dev!$DC$57</f>
        <v>d</v>
      </c>
      <c r="KZ83" s="1410"/>
      <c r="LA83" s="956"/>
      <c r="LB83" s="1409" t="str">
        <f>Dev!$DF$57</f>
        <v>e</v>
      </c>
      <c r="LC83" s="1410"/>
      <c r="LD83" s="956"/>
      <c r="LE83" s="1409" t="str">
        <f>Dev!$DI$57</f>
        <v>f</v>
      </c>
      <c r="LF83" s="1410"/>
      <c r="LG83" s="958"/>
      <c r="LH83" s="952"/>
      <c r="LI83" s="1415" t="str">
        <f>Dev!$EM$57</f>
        <v>i</v>
      </c>
      <c r="LJ83" s="1416"/>
      <c r="LK83" s="953"/>
      <c r="LL83" s="1415" t="str">
        <f>Dev!$EP$57</f>
        <v>j</v>
      </c>
      <c r="LM83" s="1416"/>
      <c r="LN83" s="956"/>
      <c r="LO83" s="1415" t="str">
        <f>Dev!$ES$57</f>
        <v>k</v>
      </c>
      <c r="LP83" s="1416"/>
      <c r="LQ83" s="956"/>
      <c r="LR83" s="1415" t="str">
        <f>Dev!$EV$57</f>
        <v>l</v>
      </c>
      <c r="LS83" s="1416"/>
      <c r="LT83" s="958"/>
      <c r="LU83" s="265"/>
      <c r="LV83" s="265"/>
      <c r="LW83" s="1124"/>
      <c r="LX83" s="1124"/>
      <c r="LY83" s="1124"/>
      <c r="LZ83" s="1124"/>
      <c r="MA83" s="1124"/>
      <c r="MB83" s="1124"/>
      <c r="MC83" s="1124"/>
      <c r="MD83" s="1124"/>
      <c r="ME83" s="1124"/>
      <c r="MF83" s="1124"/>
      <c r="MG83" s="1124"/>
      <c r="MH83" s="1124"/>
      <c r="MI83" s="1124"/>
      <c r="MJ83" s="1124"/>
      <c r="MK83" s="1124"/>
      <c r="ML83" s="1124"/>
      <c r="MM83" s="1124"/>
      <c r="MN83" s="1124"/>
      <c r="MO83" s="1124"/>
      <c r="MP83" s="1124"/>
      <c r="MQ83" s="1124"/>
      <c r="MR83" s="1124"/>
      <c r="MS83" s="1124"/>
      <c r="MT83" s="1124"/>
      <c r="MU83" s="1124"/>
      <c r="MV83" s="1124"/>
      <c r="MW83" s="952"/>
      <c r="MX83" s="1409" t="str">
        <f>Dev!$CZ$57</f>
        <v>c</v>
      </c>
      <c r="MY83" s="1410"/>
      <c r="MZ83" s="953"/>
      <c r="NA83" s="1409" t="str">
        <f>Dev!$DC$57</f>
        <v>d</v>
      </c>
      <c r="NB83" s="1410"/>
      <c r="NC83" s="956"/>
      <c r="ND83" s="1409" t="str">
        <f>Dev!$DF$57</f>
        <v>e</v>
      </c>
      <c r="NE83" s="1410"/>
      <c r="NF83" s="956"/>
      <c r="NG83" s="1409" t="str">
        <f>Dev!$DI$57</f>
        <v>f</v>
      </c>
      <c r="NH83" s="1410"/>
      <c r="NI83" s="958"/>
      <c r="NJ83" s="952"/>
      <c r="NK83" s="1415" t="str">
        <f>Dev!$EM$57</f>
        <v>i</v>
      </c>
      <c r="NL83" s="1416"/>
      <c r="NM83" s="953"/>
      <c r="NN83" s="1415" t="str">
        <f>Dev!$EP$57</f>
        <v>j</v>
      </c>
      <c r="NO83" s="1416"/>
      <c r="NP83" s="956"/>
      <c r="NQ83" s="1415" t="str">
        <f>Dev!$ES$57</f>
        <v>k</v>
      </c>
      <c r="NR83" s="1416"/>
      <c r="NS83" s="956"/>
      <c r="NT83" s="1415" t="str">
        <f>Dev!$EV$57</f>
        <v>l</v>
      </c>
      <c r="NU83" s="1416"/>
      <c r="NV83" s="958"/>
      <c r="NW83" s="265"/>
      <c r="NX83" s="265"/>
      <c r="NY83" s="1124"/>
      <c r="NZ83" s="1124"/>
      <c r="OA83" s="1124"/>
      <c r="OB83" s="1124"/>
      <c r="OC83" s="1124"/>
      <c r="OD83" s="1124"/>
      <c r="OE83" s="1124"/>
      <c r="OF83" s="1124"/>
      <c r="OG83" s="1124"/>
      <c r="OH83" s="1124"/>
      <c r="OI83" s="952"/>
      <c r="OJ83" s="1409" t="str">
        <f>Dev!$CZ$57</f>
        <v>c</v>
      </c>
      <c r="OK83" s="1410"/>
      <c r="OL83" s="953"/>
      <c r="OM83" s="1409" t="str">
        <f>Dev!$DC$57</f>
        <v>d</v>
      </c>
      <c r="ON83" s="1410"/>
      <c r="OO83" s="956"/>
      <c r="OP83" s="1409" t="str">
        <f>Dev!$DF$57</f>
        <v>e</v>
      </c>
      <c r="OQ83" s="1410"/>
      <c r="OR83" s="956"/>
      <c r="OS83" s="1409" t="str">
        <f>Dev!$DI$57</f>
        <v>f</v>
      </c>
      <c r="OT83" s="1410"/>
      <c r="OU83" s="958"/>
      <c r="OV83" s="952"/>
      <c r="OW83" s="1415" t="str">
        <f>Dev!$EM$57</f>
        <v>i</v>
      </c>
      <c r="OX83" s="1416"/>
      <c r="OY83" s="953"/>
      <c r="OZ83" s="1415" t="str">
        <f>Dev!$EP$57</f>
        <v>j</v>
      </c>
      <c r="PA83" s="1416"/>
      <c r="PB83" s="956"/>
      <c r="PC83" s="1415" t="str">
        <f>Dev!$ES$57</f>
        <v>k</v>
      </c>
      <c r="PD83" s="1416"/>
      <c r="PE83" s="956"/>
      <c r="PF83" s="1415" t="str">
        <f>Dev!$EV$57</f>
        <v>l</v>
      </c>
      <c r="PG83" s="1416"/>
      <c r="PH83" s="958"/>
      <c r="PI83" s="265"/>
      <c r="PJ83" s="265"/>
      <c r="PM83" s="1124"/>
      <c r="PN83" s="1124"/>
      <c r="PO83" s="1124"/>
      <c r="PP83" s="1124"/>
      <c r="PQ83" s="1124"/>
      <c r="PR83" s="1124"/>
      <c r="PS83" s="1124"/>
      <c r="PT83" s="1124"/>
      <c r="PU83" s="952"/>
      <c r="PV83" s="1409" t="str">
        <f>Dev!$CZ$57</f>
        <v>c</v>
      </c>
      <c r="PW83" s="1410"/>
      <c r="PX83" s="953"/>
      <c r="PY83" s="1409" t="str">
        <f>Dev!$DC$57</f>
        <v>d</v>
      </c>
      <c r="PZ83" s="1410"/>
      <c r="QA83" s="956"/>
      <c r="QB83" s="1409" t="str">
        <f>Dev!$DF$57</f>
        <v>e</v>
      </c>
      <c r="QC83" s="1410"/>
      <c r="QD83" s="956"/>
      <c r="QE83" s="1409" t="str">
        <f>Dev!$DI$57</f>
        <v>f</v>
      </c>
      <c r="QF83" s="1410"/>
      <c r="QG83" s="958"/>
      <c r="QH83" s="952"/>
      <c r="QI83" s="1415" t="str">
        <f>Dev!$EM$57</f>
        <v>i</v>
      </c>
      <c r="QJ83" s="1416"/>
      <c r="QK83" s="953"/>
      <c r="QL83" s="1415" t="str">
        <f>Dev!$EP$57</f>
        <v>j</v>
      </c>
      <c r="QM83" s="1416"/>
      <c r="QN83" s="956"/>
      <c r="QO83" s="1415" t="str">
        <f>Dev!$ES$57</f>
        <v>k</v>
      </c>
      <c r="QP83" s="1416"/>
      <c r="QQ83" s="956"/>
      <c r="QR83" s="1415" t="str">
        <f>Dev!$EV$57</f>
        <v>l</v>
      </c>
      <c r="QS83" s="1416"/>
      <c r="QT83" s="958"/>
      <c r="QU83" s="265"/>
      <c r="QV83" s="265"/>
      <c r="QW83" s="1124"/>
      <c r="QX83" s="1124"/>
      <c r="QY83" s="1124"/>
      <c r="QZ83" s="1124"/>
      <c r="RA83" s="1124"/>
      <c r="RB83" s="1124"/>
      <c r="RC83" s="1124"/>
      <c r="RD83" s="1124"/>
      <c r="RE83" s="1124"/>
      <c r="RF83" s="1124"/>
      <c r="RG83" s="1124"/>
      <c r="RH83" s="1124"/>
      <c r="RI83" s="1124"/>
      <c r="RJ83" s="1124"/>
      <c r="RK83" s="1124"/>
      <c r="RL83" s="1124"/>
      <c r="RM83" s="1124"/>
      <c r="RN83" s="1124"/>
      <c r="RO83" s="1124"/>
      <c r="RP83" s="1124"/>
      <c r="RQ83" s="1124"/>
      <c r="RR83" s="1124"/>
      <c r="RS83" s="1124"/>
      <c r="RT83" s="1124"/>
      <c r="RU83" s="1124"/>
      <c r="RV83" s="1124"/>
      <c r="RW83" s="952"/>
      <c r="RX83" s="1409" t="str">
        <f>Dev!$CZ$57</f>
        <v>c</v>
      </c>
      <c r="RY83" s="1410"/>
      <c r="RZ83" s="953"/>
      <c r="SA83" s="1409" t="str">
        <f>Dev!$DC$57</f>
        <v>d</v>
      </c>
      <c r="SB83" s="1410"/>
      <c r="SC83" s="956"/>
      <c r="SD83" s="1409" t="str">
        <f>Dev!$DF$57</f>
        <v>e</v>
      </c>
      <c r="SE83" s="1410"/>
      <c r="SF83" s="956"/>
      <c r="SG83" s="1409" t="str">
        <f>Dev!$DI$57</f>
        <v>f</v>
      </c>
      <c r="SH83" s="1410"/>
      <c r="SI83" s="958"/>
      <c r="SJ83" s="952"/>
      <c r="SK83" s="1415" t="str">
        <f>Dev!$EM$57</f>
        <v>i</v>
      </c>
      <c r="SL83" s="1416"/>
      <c r="SM83" s="953"/>
      <c r="SN83" s="1415" t="str">
        <f>Dev!$EP$57</f>
        <v>j</v>
      </c>
      <c r="SO83" s="1416"/>
      <c r="SP83" s="956"/>
      <c r="SQ83" s="1415" t="str">
        <f>Dev!$ES$57</f>
        <v>k</v>
      </c>
      <c r="SR83" s="1416"/>
      <c r="SS83" s="956"/>
      <c r="ST83" s="1415" t="str">
        <f>Dev!$EV$57</f>
        <v>l</v>
      </c>
      <c r="SU83" s="1416"/>
      <c r="SV83" s="958"/>
      <c r="SW83" s="265"/>
      <c r="SX83" s="265"/>
      <c r="SY83" s="1124"/>
      <c r="SZ83" s="1124"/>
      <c r="TA83" s="1124"/>
      <c r="TB83" s="1124"/>
      <c r="TC83" s="1124"/>
      <c r="TD83" s="1124"/>
      <c r="TE83" s="1124"/>
      <c r="TF83" s="1124"/>
      <c r="TG83" s="1124"/>
      <c r="TH83" s="1124"/>
      <c r="TI83" s="1124"/>
      <c r="TJ83" s="1124"/>
      <c r="TK83" s="1124"/>
      <c r="TL83" s="1124"/>
      <c r="TM83" s="1124"/>
      <c r="TN83" s="1124"/>
      <c r="TO83" s="1124"/>
      <c r="TP83" s="1124"/>
      <c r="TQ83" s="1124"/>
      <c r="TR83" s="1124"/>
      <c r="TS83" s="1124"/>
      <c r="TT83" s="1124"/>
      <c r="TU83" s="1124"/>
      <c r="TV83" s="1124"/>
      <c r="TW83" s="1124"/>
      <c r="TX83" s="1124"/>
      <c r="TY83" s="952"/>
      <c r="TZ83" s="1409" t="str">
        <f>Dev!$CZ$57</f>
        <v>c</v>
      </c>
      <c r="UA83" s="1410"/>
      <c r="UB83" s="953"/>
      <c r="UC83" s="1409" t="str">
        <f>Dev!$DC$57</f>
        <v>d</v>
      </c>
      <c r="UD83" s="1410"/>
      <c r="UE83" s="956"/>
      <c r="UF83" s="1409" t="str">
        <f>Dev!$DF$57</f>
        <v>e</v>
      </c>
      <c r="UG83" s="1410"/>
      <c r="UH83" s="956"/>
      <c r="UI83" s="1409" t="str">
        <f>Dev!$DI$57</f>
        <v>f</v>
      </c>
      <c r="UJ83" s="1410"/>
      <c r="UK83" s="958"/>
      <c r="UL83" s="952"/>
      <c r="UM83" s="1415" t="str">
        <f>Dev!$EM$57</f>
        <v>i</v>
      </c>
      <c r="UN83" s="1416"/>
      <c r="UO83" s="953"/>
      <c r="UP83" s="1415" t="str">
        <f>Dev!$EP$57</f>
        <v>j</v>
      </c>
      <c r="UQ83" s="1416"/>
      <c r="UR83" s="956"/>
      <c r="US83" s="1415" t="str">
        <f>Dev!$ES$57</f>
        <v>k</v>
      </c>
      <c r="UT83" s="1416"/>
      <c r="UU83" s="956"/>
      <c r="UV83" s="1415" t="str">
        <f>Dev!$EV$57</f>
        <v>l</v>
      </c>
      <c r="UW83" s="1416"/>
      <c r="UX83" s="958"/>
      <c r="UY83" s="265"/>
      <c r="UZ83" s="265"/>
      <c r="VA83" s="1124"/>
      <c r="VB83" s="1124"/>
      <c r="VC83" s="1124"/>
      <c r="VD83" s="1124"/>
      <c r="VE83" s="1124"/>
      <c r="VF83" s="1124"/>
      <c r="VG83" s="1124"/>
      <c r="VH83" s="1124"/>
      <c r="VI83" s="1124"/>
      <c r="VJ83" s="1124"/>
      <c r="VK83" s="1124"/>
      <c r="VL83" s="1124"/>
      <c r="VM83" s="1124"/>
      <c r="VN83" s="1124"/>
      <c r="VO83" s="1124"/>
      <c r="VP83" s="1124"/>
      <c r="VQ83" s="1124"/>
      <c r="VR83" s="1124"/>
      <c r="VS83" s="1124"/>
      <c r="VT83" s="1124"/>
      <c r="VU83" s="1124"/>
      <c r="VV83" s="1124"/>
      <c r="VW83" s="1124"/>
      <c r="VX83" s="1124"/>
      <c r="VY83" s="1124"/>
      <c r="VZ83" s="1124"/>
      <c r="WA83" s="952"/>
      <c r="WB83" s="1409" t="str">
        <f>Dev!$CZ$57</f>
        <v>c</v>
      </c>
      <c r="WC83" s="1410"/>
      <c r="WD83" s="953"/>
      <c r="WE83" s="1409" t="str">
        <f>Dev!$DC$57</f>
        <v>d</v>
      </c>
      <c r="WF83" s="1410"/>
      <c r="WG83" s="956"/>
      <c r="WH83" s="1409" t="str">
        <f>Dev!$DF$57</f>
        <v>e</v>
      </c>
      <c r="WI83" s="1410"/>
      <c r="WJ83" s="956"/>
      <c r="WK83" s="1409" t="str">
        <f>Dev!$DI$57</f>
        <v>f</v>
      </c>
      <c r="WL83" s="1410"/>
      <c r="WM83" s="958"/>
      <c r="WN83" s="952"/>
      <c r="WO83" s="1415" t="str">
        <f>Dev!$EM$57</f>
        <v>i</v>
      </c>
      <c r="WP83" s="1416"/>
      <c r="WQ83" s="953"/>
      <c r="WR83" s="1415" t="str">
        <f>Dev!$EP$57</f>
        <v>j</v>
      </c>
      <c r="WS83" s="1416"/>
      <c r="WT83" s="956"/>
      <c r="WU83" s="1415" t="str">
        <f>Dev!$ES$57</f>
        <v>k</v>
      </c>
      <c r="WV83" s="1416"/>
      <c r="WW83" s="956"/>
      <c r="WX83" s="1415" t="str">
        <f>Dev!$EV$57</f>
        <v>l</v>
      </c>
      <c r="WY83" s="1416"/>
      <c r="WZ83" s="958"/>
      <c r="XA83" s="265"/>
      <c r="XB83" s="265"/>
      <c r="XC83" s="1124"/>
      <c r="XD83" s="1124"/>
      <c r="XE83" s="1124"/>
      <c r="XF83" s="1124"/>
      <c r="XG83" s="1124"/>
      <c r="XH83" s="1124"/>
      <c r="XI83" s="1124"/>
      <c r="XJ83" s="1124"/>
      <c r="XK83" s="1124"/>
      <c r="XL83" s="1124"/>
      <c r="XM83" s="1124"/>
      <c r="XN83" s="1124"/>
      <c r="XO83" s="1124"/>
      <c r="XP83" s="1124"/>
      <c r="XQ83" s="1124"/>
      <c r="XR83" s="1124"/>
      <c r="XS83" s="1124"/>
      <c r="XT83" s="1124"/>
      <c r="XU83" s="1124"/>
      <c r="XV83" s="1124"/>
      <c r="XW83" s="1124"/>
      <c r="XX83" s="1124"/>
      <c r="XY83" s="1124"/>
      <c r="XZ83" s="1124"/>
      <c r="YA83" s="1124"/>
      <c r="YB83" s="1124"/>
      <c r="YC83" s="952"/>
      <c r="YD83" s="1409" t="str">
        <f>Dev!$CZ$57</f>
        <v>c</v>
      </c>
      <c r="YE83" s="1410"/>
      <c r="YF83" s="953"/>
      <c r="YG83" s="1409" t="str">
        <f>Dev!$DC$57</f>
        <v>d</v>
      </c>
      <c r="YH83" s="1410"/>
      <c r="YI83" s="956"/>
      <c r="YJ83" s="1409" t="str">
        <f>Dev!$DF$57</f>
        <v>e</v>
      </c>
      <c r="YK83" s="1410"/>
      <c r="YL83" s="956"/>
      <c r="YM83" s="1409" t="str">
        <f>Dev!$DI$57</f>
        <v>f</v>
      </c>
      <c r="YN83" s="1410"/>
      <c r="YO83" s="958"/>
      <c r="YP83" s="952"/>
      <c r="YQ83" s="1415" t="str">
        <f>Dev!$EM$57</f>
        <v>i</v>
      </c>
      <c r="YR83" s="1416"/>
      <c r="YS83" s="953"/>
      <c r="YT83" s="1415" t="str">
        <f>Dev!$EP$57</f>
        <v>j</v>
      </c>
      <c r="YU83" s="1416"/>
      <c r="YV83" s="956"/>
      <c r="YW83" s="1415" t="str">
        <f>Dev!$ES$57</f>
        <v>k</v>
      </c>
      <c r="YX83" s="1416"/>
      <c r="YY83" s="956"/>
      <c r="YZ83" s="1415" t="str">
        <f>Dev!$EV$57</f>
        <v>l</v>
      </c>
      <c r="ZA83" s="1416"/>
      <c r="ZB83" s="958"/>
      <c r="ZC83" s="265"/>
      <c r="ZD83" s="265"/>
      <c r="ZE83" s="1124"/>
      <c r="ZF83" s="1124"/>
      <c r="ZG83" s="1124"/>
      <c r="ZH83" s="1124"/>
      <c r="ZI83" s="1124"/>
      <c r="ZJ83" s="1124"/>
      <c r="ZK83" s="1124"/>
      <c r="ZL83" s="1124"/>
      <c r="ZM83" s="1124"/>
      <c r="ZN83" s="1124"/>
      <c r="ZO83" s="1124"/>
      <c r="ZP83" s="1124"/>
      <c r="ZQ83" s="1124"/>
      <c r="ZR83" s="1124"/>
      <c r="ZS83" s="1124"/>
      <c r="ZT83" s="1124"/>
      <c r="ZU83" s="1124"/>
      <c r="ZV83" s="1124"/>
      <c r="ZW83" s="1124"/>
      <c r="ZX83" s="1124"/>
      <c r="ZY83" s="1124"/>
      <c r="ZZ83" s="1124"/>
      <c r="AAA83" s="1124"/>
      <c r="AAB83" s="1124"/>
      <c r="AAC83" s="1124"/>
      <c r="AAD83" s="1124"/>
      <c r="AAE83" s="952"/>
      <c r="AAF83" s="1409" t="str">
        <f>Dev!$CZ$57</f>
        <v>c</v>
      </c>
      <c r="AAG83" s="1410"/>
      <c r="AAH83" s="953"/>
      <c r="AAI83" s="1409" t="str">
        <f>Dev!$DC$57</f>
        <v>d</v>
      </c>
      <c r="AAJ83" s="1410"/>
      <c r="AAK83" s="956"/>
      <c r="AAL83" s="1409" t="str">
        <f>Dev!$DF$57</f>
        <v>e</v>
      </c>
      <c r="AAM83" s="1410"/>
      <c r="AAN83" s="956"/>
      <c r="AAO83" s="1409" t="str">
        <f>Dev!$DI$57</f>
        <v>f</v>
      </c>
      <c r="AAP83" s="1410"/>
      <c r="AAQ83" s="958"/>
      <c r="AAR83" s="952"/>
      <c r="AAS83" s="1415" t="str">
        <f>Dev!$EM$57</f>
        <v>i</v>
      </c>
      <c r="AAT83" s="1416"/>
      <c r="AAU83" s="953"/>
      <c r="AAV83" s="1415" t="str">
        <f>Dev!$EP$57</f>
        <v>j</v>
      </c>
      <c r="AAW83" s="1416"/>
      <c r="AAX83" s="956"/>
      <c r="AAY83" s="1415" t="str">
        <f>Dev!$ES$57</f>
        <v>k</v>
      </c>
      <c r="AAZ83" s="1416"/>
      <c r="ABA83" s="956"/>
      <c r="ABB83" s="1415" t="str">
        <f>Dev!$EV$57</f>
        <v>l</v>
      </c>
      <c r="ABC83" s="1416"/>
      <c r="ABD83" s="958"/>
      <c r="ABE83" s="265"/>
      <c r="ABF83" s="265"/>
      <c r="ABG83" s="1124"/>
      <c r="ABH83" s="1124"/>
      <c r="ABI83" s="1124"/>
      <c r="ABJ83" s="1124"/>
      <c r="ABK83" s="1124"/>
      <c r="ABL83" s="1124"/>
      <c r="ABM83" s="1124"/>
      <c r="ABN83" s="1124"/>
      <c r="ABO83" s="1124"/>
      <c r="ABP83" s="1124"/>
      <c r="ABQ83" s="1124"/>
      <c r="ABR83" s="1124"/>
      <c r="ABS83" s="1124"/>
      <c r="ABT83" s="1124"/>
      <c r="ABU83" s="1124"/>
      <c r="ABV83" s="1124"/>
      <c r="ABW83" s="1124"/>
      <c r="ABX83" s="1124"/>
      <c r="ABY83" s="1124"/>
      <c r="ABZ83" s="1124"/>
      <c r="ACA83" s="1124"/>
      <c r="ACB83" s="1124"/>
      <c r="ACC83" s="1124"/>
      <c r="ACD83" s="1124"/>
      <c r="ACE83" s="1124"/>
      <c r="ACF83" s="1124"/>
      <c r="ACG83" s="952"/>
      <c r="ACH83" s="1409" t="str">
        <f>Dev!$CZ$57</f>
        <v>c</v>
      </c>
      <c r="ACI83" s="1410"/>
      <c r="ACJ83" s="953"/>
      <c r="ACK83" s="1409" t="str">
        <f>Dev!$DC$57</f>
        <v>d</v>
      </c>
      <c r="ACL83" s="1410"/>
      <c r="ACM83" s="956"/>
      <c r="ACN83" s="1409" t="str">
        <f>Dev!$DF$57</f>
        <v>e</v>
      </c>
      <c r="ACO83" s="1410"/>
      <c r="ACP83" s="956"/>
      <c r="ACQ83" s="1409" t="str">
        <f>Dev!$DI$57</f>
        <v>f</v>
      </c>
      <c r="ACR83" s="1410"/>
      <c r="ACS83" s="958"/>
      <c r="ACT83" s="952"/>
      <c r="ACU83" s="1415" t="str">
        <f>Dev!$EM$57</f>
        <v>i</v>
      </c>
      <c r="ACV83" s="1416"/>
      <c r="ACW83" s="953"/>
      <c r="ACX83" s="1415" t="str">
        <f>Dev!$EP$57</f>
        <v>j</v>
      </c>
      <c r="ACY83" s="1416"/>
      <c r="ACZ83" s="956"/>
      <c r="ADA83" s="1415" t="str">
        <f>Dev!$ES$57</f>
        <v>k</v>
      </c>
      <c r="ADB83" s="1416"/>
      <c r="ADC83" s="956"/>
      <c r="ADD83" s="1415" t="str">
        <f>Dev!$EV$57</f>
        <v>l</v>
      </c>
      <c r="ADE83" s="1416"/>
      <c r="ADF83" s="958"/>
      <c r="ADG83" s="265"/>
      <c r="ADH83" s="265"/>
      <c r="ADI83" s="1124"/>
      <c r="ADJ83" s="1124"/>
      <c r="ADK83" s="1124"/>
      <c r="ADL83" s="1124"/>
      <c r="ADM83" s="1124"/>
      <c r="ADN83" s="1124"/>
      <c r="ADO83" s="1124"/>
      <c r="ADP83" s="1124"/>
      <c r="ADQ83" s="1124"/>
      <c r="ADR83" s="1124"/>
      <c r="ADS83" s="1124"/>
      <c r="ADT83" s="1124"/>
      <c r="ADU83" s="1124"/>
      <c r="ADV83" s="1124"/>
      <c r="ADW83" s="1124"/>
      <c r="ADX83" s="1124"/>
      <c r="ADY83" s="1124"/>
      <c r="ADZ83" s="1124"/>
      <c r="AEA83" s="1124"/>
      <c r="AEB83" s="1124"/>
      <c r="AEC83" s="1124"/>
      <c r="AED83" s="1124"/>
      <c r="AEE83" s="1124"/>
      <c r="AEF83" s="1124"/>
      <c r="AEG83" s="1124"/>
      <c r="AEH83" s="1124"/>
      <c r="AEI83" s="952"/>
      <c r="AEJ83" s="1409" t="str">
        <f>Dev!$CZ$57</f>
        <v>c</v>
      </c>
      <c r="AEK83" s="1410"/>
      <c r="AEL83" s="953"/>
      <c r="AEM83" s="1409" t="str">
        <f>Dev!$DC$57</f>
        <v>d</v>
      </c>
      <c r="AEN83" s="1410"/>
      <c r="AEO83" s="956"/>
      <c r="AEP83" s="1409" t="str">
        <f>Dev!$DF$57</f>
        <v>e</v>
      </c>
      <c r="AEQ83" s="1410"/>
      <c r="AER83" s="956"/>
      <c r="AES83" s="1409" t="str">
        <f>Dev!$DI$57</f>
        <v>f</v>
      </c>
      <c r="AET83" s="1410"/>
      <c r="AEU83" s="958"/>
      <c r="AEV83" s="952"/>
      <c r="AEW83" s="1415" t="str">
        <f>Dev!$EM$57</f>
        <v>i</v>
      </c>
      <c r="AEX83" s="1416"/>
      <c r="AEY83" s="953"/>
      <c r="AEZ83" s="1415" t="str">
        <f>Dev!$EP$57</f>
        <v>j</v>
      </c>
      <c r="AFA83" s="1416"/>
      <c r="AFB83" s="956"/>
      <c r="AFC83" s="1415" t="str">
        <f>Dev!$ES$57</f>
        <v>k</v>
      </c>
      <c r="AFD83" s="1416"/>
      <c r="AFE83" s="956"/>
      <c r="AFF83" s="1415" t="str">
        <f>Dev!$EV$57</f>
        <v>l</v>
      </c>
      <c r="AFG83" s="1416"/>
      <c r="AFH83" s="958"/>
      <c r="AFI83" s="265"/>
      <c r="AFJ83" s="265"/>
      <c r="AFK83" s="1124"/>
      <c r="AFL83" s="1124"/>
      <c r="AFM83" s="1124"/>
      <c r="AFN83" s="1124"/>
      <c r="AFO83" s="1124"/>
      <c r="AFP83" s="1124"/>
      <c r="AFQ83" s="1124"/>
      <c r="AFR83" s="1124"/>
      <c r="AFS83" s="1124"/>
      <c r="AFT83" s="1124"/>
      <c r="AFU83" s="1124"/>
      <c r="AFV83" s="1124"/>
      <c r="AFW83" s="1124"/>
      <c r="AFX83" s="1124"/>
      <c r="AFY83" s="1124"/>
      <c r="AFZ83" s="1124"/>
      <c r="AGA83" s="1124"/>
      <c r="AGB83" s="1124"/>
      <c r="AGC83" s="1124"/>
      <c r="AGD83" s="1124"/>
      <c r="AGE83" s="1124"/>
      <c r="AGF83" s="1124"/>
      <c r="AGG83" s="1124"/>
      <c r="AGH83" s="1124"/>
      <c r="AGI83" s="1124"/>
      <c r="AGJ83" s="1124"/>
      <c r="AGK83" s="952"/>
      <c r="AGL83" s="1409" t="str">
        <f>Dev!$CZ$57</f>
        <v>c</v>
      </c>
      <c r="AGM83" s="1410"/>
      <c r="AGN83" s="953"/>
      <c r="AGO83" s="1409" t="str">
        <f>Dev!$DC$57</f>
        <v>d</v>
      </c>
      <c r="AGP83" s="1410"/>
      <c r="AGQ83" s="956"/>
      <c r="AGR83" s="1409" t="str">
        <f>Dev!$DF$57</f>
        <v>e</v>
      </c>
      <c r="AGS83" s="1410"/>
      <c r="AGT83" s="956"/>
      <c r="AGU83" s="1409" t="str">
        <f>Dev!$DI$57</f>
        <v>f</v>
      </c>
      <c r="AGV83" s="1410"/>
      <c r="AGW83" s="958"/>
      <c r="AGX83" s="952"/>
      <c r="AGY83" s="1415" t="str">
        <f>Dev!$EM$57</f>
        <v>i</v>
      </c>
      <c r="AGZ83" s="1416"/>
      <c r="AHA83" s="953"/>
      <c r="AHB83" s="1415" t="str">
        <f>Dev!$EP$57</f>
        <v>j</v>
      </c>
      <c r="AHC83" s="1416"/>
      <c r="AHD83" s="956"/>
      <c r="AHE83" s="1415" t="str">
        <f>Dev!$ES$57</f>
        <v>k</v>
      </c>
      <c r="AHF83" s="1416"/>
      <c r="AHG83" s="956"/>
      <c r="AHH83" s="1415" t="str">
        <f>Dev!$EV$57</f>
        <v>l</v>
      </c>
      <c r="AHI83" s="1416"/>
      <c r="AHJ83" s="958"/>
      <c r="AHK83" s="265"/>
      <c r="AHL83" s="265"/>
      <c r="AHM83" s="1124"/>
      <c r="AHN83" s="1124"/>
      <c r="AHO83" s="1124"/>
      <c r="AHP83" s="1124"/>
      <c r="AHQ83" s="1124"/>
      <c r="AHR83" s="1124"/>
      <c r="AHS83" s="1124"/>
      <c r="AHT83" s="1124"/>
      <c r="AHU83" s="1124"/>
      <c r="AHV83" s="1124"/>
      <c r="AHW83" s="1124"/>
      <c r="AHX83" s="1124"/>
      <c r="AHY83" s="1124"/>
      <c r="AHZ83" s="1124"/>
      <c r="AIA83" s="1124"/>
      <c r="AIB83" s="1124"/>
      <c r="AIC83" s="1124"/>
      <c r="AID83" s="1124"/>
      <c r="AIE83" s="1124"/>
      <c r="AIF83" s="1124"/>
      <c r="AIG83" s="1124"/>
      <c r="AIH83" s="1124"/>
      <c r="AII83" s="1124"/>
      <c r="AIJ83" s="1124"/>
      <c r="AIK83" s="1124"/>
      <c r="AIL83" s="1124"/>
      <c r="AIM83" s="952"/>
      <c r="AIN83" s="1409" t="str">
        <f>Dev!$CZ$57</f>
        <v>c</v>
      </c>
      <c r="AIO83" s="1410"/>
      <c r="AIP83" s="953"/>
      <c r="AIQ83" s="1409" t="str">
        <f>Dev!$DC$57</f>
        <v>d</v>
      </c>
      <c r="AIR83" s="1410"/>
      <c r="AIS83" s="956"/>
      <c r="AIT83" s="1409" t="str">
        <f>Dev!$DF$57</f>
        <v>e</v>
      </c>
      <c r="AIU83" s="1410"/>
      <c r="AIV83" s="956"/>
      <c r="AIW83" s="1409" t="str">
        <f>Dev!$DI$57</f>
        <v>f</v>
      </c>
      <c r="AIX83" s="1410"/>
      <c r="AIY83" s="958"/>
      <c r="AIZ83" s="952"/>
      <c r="AJA83" s="1415" t="str">
        <f>Dev!$EM$57</f>
        <v>i</v>
      </c>
      <c r="AJB83" s="1416"/>
      <c r="AJC83" s="953"/>
      <c r="AJD83" s="1415" t="str">
        <f>Dev!$EP$57</f>
        <v>j</v>
      </c>
      <c r="AJE83" s="1416"/>
      <c r="AJF83" s="956"/>
      <c r="AJG83" s="1415" t="str">
        <f>Dev!$ES$57</f>
        <v>k</v>
      </c>
      <c r="AJH83" s="1416"/>
      <c r="AJI83" s="956"/>
      <c r="AJJ83" s="1415" t="str">
        <f>Dev!$EV$57</f>
        <v>l</v>
      </c>
      <c r="AJK83" s="1416"/>
      <c r="AJL83" s="958"/>
      <c r="AJM83" s="265"/>
      <c r="AJN83" s="265"/>
      <c r="AJO83" s="1124"/>
      <c r="AJP83" s="1124"/>
      <c r="AJQ83" s="1124"/>
      <c r="AJR83" s="1124"/>
      <c r="AJS83" s="1124"/>
      <c r="AJT83" s="1124"/>
      <c r="AJU83" s="1124"/>
      <c r="AJV83" s="1124"/>
      <c r="AJW83" s="1124"/>
      <c r="AJX83" s="1124"/>
      <c r="AJY83" s="1124"/>
      <c r="AJZ83" s="1124"/>
      <c r="AKA83" s="1124"/>
      <c r="AKB83" s="1124"/>
      <c r="AKC83" s="1124"/>
      <c r="AKD83" s="1124"/>
      <c r="AKE83" s="1124"/>
      <c r="AKF83" s="1124"/>
      <c r="AKG83" s="1124"/>
      <c r="AKH83" s="1124"/>
      <c r="AKI83" s="1124"/>
      <c r="AKJ83" s="1124"/>
      <c r="AKK83" s="1124"/>
      <c r="AKL83" s="1124"/>
      <c r="AKM83" s="1124"/>
      <c r="AKN83" s="1124"/>
      <c r="AKO83" s="952"/>
      <c r="AKP83" s="1409" t="str">
        <f>Dev!$CZ$57</f>
        <v>c</v>
      </c>
      <c r="AKQ83" s="1410"/>
      <c r="AKR83" s="953"/>
      <c r="AKS83" s="1409" t="str">
        <f>Dev!$DC$57</f>
        <v>d</v>
      </c>
      <c r="AKT83" s="1410"/>
      <c r="AKU83" s="956"/>
      <c r="AKV83" s="1409" t="str">
        <f>Dev!$DF$57</f>
        <v>e</v>
      </c>
      <c r="AKW83" s="1410"/>
      <c r="AKX83" s="956"/>
      <c r="AKY83" s="1409" t="str">
        <f>Dev!$DI$57</f>
        <v>f</v>
      </c>
      <c r="AKZ83" s="1410"/>
      <c r="ALA83" s="958"/>
      <c r="ALB83" s="952"/>
      <c r="ALC83" s="1415" t="str">
        <f>Dev!$EM$57</f>
        <v>i</v>
      </c>
      <c r="ALD83" s="1416"/>
      <c r="ALE83" s="953"/>
      <c r="ALF83" s="1415" t="str">
        <f>Dev!$EP$57</f>
        <v>j</v>
      </c>
      <c r="ALG83" s="1416"/>
      <c r="ALH83" s="956"/>
      <c r="ALI83" s="1415" t="str">
        <f>Dev!$ES$57</f>
        <v>k</v>
      </c>
      <c r="ALJ83" s="1416"/>
      <c r="ALK83" s="956"/>
      <c r="ALL83" s="1415" t="str">
        <f>Dev!$EV$57</f>
        <v>l</v>
      </c>
      <c r="ALM83" s="1416"/>
      <c r="ALN83" s="958"/>
      <c r="ALO83" s="265"/>
      <c r="ALP83" s="265"/>
      <c r="ALQ83" s="1124"/>
      <c r="ALR83" s="1124"/>
      <c r="ALS83" s="1124"/>
      <c r="ALT83" s="1124"/>
      <c r="ALU83" s="1124"/>
      <c r="ALV83" s="1124"/>
      <c r="ALW83" s="1124"/>
      <c r="ALX83" s="1124"/>
      <c r="ALY83" s="1124"/>
      <c r="ALZ83" s="1124"/>
      <c r="AMA83" s="1124"/>
      <c r="AMB83" s="1124"/>
      <c r="AMC83" s="1124"/>
      <c r="AMD83" s="1124"/>
      <c r="AME83" s="1124"/>
      <c r="AMF83" s="1124"/>
      <c r="AMG83" s="1124"/>
      <c r="AMH83" s="1124"/>
      <c r="AMI83" s="1124"/>
      <c r="AMJ83" s="1124"/>
      <c r="AMK83" s="1124"/>
      <c r="AML83" s="1124"/>
      <c r="AMM83" s="1124"/>
      <c r="AMN83" s="1124"/>
      <c r="AMO83" s="1124"/>
      <c r="AMP83" s="1124"/>
      <c r="AMQ83" s="952"/>
      <c r="AMR83" s="1409" t="str">
        <f>Dev!$CZ$57</f>
        <v>c</v>
      </c>
      <c r="AMS83" s="1410"/>
      <c r="AMT83" s="953"/>
      <c r="AMU83" s="1409" t="str">
        <f>Dev!$DC$57</f>
        <v>d</v>
      </c>
      <c r="AMV83" s="1410"/>
      <c r="AMW83" s="956"/>
      <c r="AMX83" s="1409" t="str">
        <f>Dev!$DF$57</f>
        <v>e</v>
      </c>
      <c r="AMY83" s="1410"/>
      <c r="AMZ83" s="956"/>
      <c r="ANA83" s="1409" t="str">
        <f>Dev!$DI$57</f>
        <v>f</v>
      </c>
      <c r="ANB83" s="1410"/>
      <c r="ANC83" s="958"/>
      <c r="AND83" s="952"/>
      <c r="ANE83" s="1415" t="str">
        <f>Dev!$EM$57</f>
        <v>i</v>
      </c>
      <c r="ANF83" s="1416"/>
      <c r="ANG83" s="953"/>
      <c r="ANH83" s="1415" t="str">
        <f>Dev!$EP$57</f>
        <v>j</v>
      </c>
      <c r="ANI83" s="1416"/>
      <c r="ANJ83" s="956"/>
      <c r="ANK83" s="1415" t="str">
        <f>Dev!$ES$57</f>
        <v>k</v>
      </c>
      <c r="ANL83" s="1416"/>
      <c r="ANM83" s="956"/>
      <c r="ANN83" s="1415" t="str">
        <f>Dev!$EV$57</f>
        <v>l</v>
      </c>
      <c r="ANO83" s="1416"/>
      <c r="ANP83" s="958"/>
      <c r="ANQ83" s="265"/>
      <c r="ANR83" s="265"/>
      <c r="ANS83" s="1124"/>
      <c r="ANT83" s="1124"/>
      <c r="ANU83" s="1124"/>
      <c r="ANV83" s="1124"/>
      <c r="ANW83" s="1124"/>
      <c r="ANX83" s="1124"/>
      <c r="ANY83" s="1124"/>
      <c r="ANZ83" s="1124"/>
      <c r="AOA83" s="1124"/>
      <c r="AOB83" s="1124"/>
      <c r="AOC83" s="1124"/>
      <c r="AOD83" s="1124"/>
      <c r="AOE83" s="1124"/>
      <c r="AOF83" s="1124"/>
      <c r="AOG83" s="1124"/>
      <c r="AOH83" s="1124"/>
      <c r="AOI83" s="1124"/>
      <c r="AOJ83" s="1124"/>
      <c r="AOK83" s="1124"/>
      <c r="AOL83" s="1124"/>
      <c r="AOM83" s="1124"/>
      <c r="AON83" s="1124"/>
      <c r="AOO83" s="1124"/>
      <c r="AOP83" s="1124"/>
      <c r="AOQ83" s="1124"/>
      <c r="AOR83" s="1124"/>
      <c r="AOS83" s="952"/>
      <c r="AOT83" s="1409" t="str">
        <f>Dev!$CZ$57</f>
        <v>c</v>
      </c>
      <c r="AOU83" s="1410"/>
      <c r="AOV83" s="953"/>
      <c r="AOW83" s="1409" t="str">
        <f>Dev!$DC$57</f>
        <v>d</v>
      </c>
      <c r="AOX83" s="1410"/>
      <c r="AOY83" s="956"/>
      <c r="AOZ83" s="1409" t="str">
        <f>Dev!$DF$57</f>
        <v>e</v>
      </c>
      <c r="APA83" s="1410"/>
      <c r="APB83" s="956"/>
      <c r="APC83" s="1409" t="str">
        <f>Dev!$DI$57</f>
        <v>f</v>
      </c>
      <c r="APD83" s="1410"/>
      <c r="APE83" s="958"/>
      <c r="APF83" s="952"/>
      <c r="APG83" s="1415" t="str">
        <f>Dev!$EM$57</f>
        <v>i</v>
      </c>
      <c r="APH83" s="1416"/>
      <c r="API83" s="953"/>
      <c r="APJ83" s="1415" t="str">
        <f>Dev!$EP$57</f>
        <v>j</v>
      </c>
      <c r="APK83" s="1416"/>
      <c r="APL83" s="956"/>
      <c r="APM83" s="1415" t="str">
        <f>Dev!$ES$57</f>
        <v>k</v>
      </c>
      <c r="APN83" s="1416"/>
      <c r="APO83" s="956"/>
      <c r="APP83" s="1415" t="str">
        <f>Dev!$EV$57</f>
        <v>l</v>
      </c>
      <c r="APQ83" s="1416"/>
      <c r="APR83" s="958"/>
      <c r="APS83" s="265"/>
      <c r="APT83" s="265"/>
      <c r="APU83" s="1124"/>
      <c r="APV83" s="1124"/>
      <c r="APW83" s="1124"/>
      <c r="APX83" s="1124"/>
      <c r="APY83" s="1124"/>
      <c r="APZ83" s="1124"/>
      <c r="AQA83" s="1124"/>
      <c r="AQB83" s="1124"/>
      <c r="AQC83" s="1124"/>
      <c r="AQD83" s="1124"/>
      <c r="AQE83" s="1124"/>
      <c r="AQF83" s="1124"/>
      <c r="AQG83" s="1124"/>
      <c r="AQH83" s="1124"/>
      <c r="AQI83" s="1124"/>
      <c r="AQJ83" s="1124"/>
      <c r="AQK83" s="1124"/>
      <c r="AQL83" s="1124"/>
      <c r="AQM83" s="1124"/>
      <c r="AQN83" s="1124"/>
      <c r="AQO83" s="1124"/>
      <c r="AQP83" s="1124"/>
      <c r="AQQ83" s="1124"/>
      <c r="AQR83" s="1124"/>
      <c r="AQS83" s="1124"/>
      <c r="AQT83" s="1124"/>
      <c r="AQU83" s="952"/>
      <c r="AQV83" s="1409" t="str">
        <f>Dev!$CZ$57</f>
        <v>c</v>
      </c>
      <c r="AQW83" s="1410"/>
      <c r="AQX83" s="953"/>
      <c r="AQY83" s="1409" t="str">
        <f>Dev!$DC$57</f>
        <v>d</v>
      </c>
      <c r="AQZ83" s="1410"/>
      <c r="ARA83" s="956"/>
      <c r="ARB83" s="1409" t="str">
        <f>Dev!$DF$57</f>
        <v>e</v>
      </c>
      <c r="ARC83" s="1410"/>
      <c r="ARD83" s="956"/>
      <c r="ARE83" s="1409" t="str">
        <f>Dev!$DI$57</f>
        <v>f</v>
      </c>
      <c r="ARF83" s="1410"/>
      <c r="ARG83" s="958"/>
      <c r="ARH83" s="952"/>
      <c r="ARI83" s="1415" t="str">
        <f>Dev!$EM$57</f>
        <v>i</v>
      </c>
      <c r="ARJ83" s="1416"/>
      <c r="ARK83" s="953"/>
      <c r="ARL83" s="1415" t="str">
        <f>Dev!$EP$57</f>
        <v>j</v>
      </c>
      <c r="ARM83" s="1416"/>
      <c r="ARN83" s="956"/>
      <c r="ARO83" s="1415" t="str">
        <f>Dev!$ES$57</f>
        <v>k</v>
      </c>
      <c r="ARP83" s="1416"/>
      <c r="ARQ83" s="956"/>
      <c r="ARR83" s="1415" t="str">
        <f>Dev!$EV$57</f>
        <v>l</v>
      </c>
      <c r="ARS83" s="1416"/>
      <c r="ART83" s="958"/>
      <c r="ARU83" s="265"/>
      <c r="ARV83" s="265"/>
      <c r="ARW83" s="1124"/>
      <c r="ARX83" s="1124"/>
      <c r="ARY83" s="1124"/>
      <c r="ARZ83" s="1124"/>
      <c r="ASA83" s="1124"/>
      <c r="ASB83" s="1124"/>
      <c r="ASC83" s="1124"/>
      <c r="ASD83" s="1124"/>
      <c r="ASE83" s="1124"/>
      <c r="ASF83" s="1124"/>
      <c r="ASG83" s="1124"/>
      <c r="ASH83" s="1124"/>
      <c r="ASI83" s="1124"/>
      <c r="ASJ83" s="1124"/>
      <c r="ASK83" s="1124"/>
      <c r="ASL83" s="1124"/>
      <c r="ASM83" s="1124"/>
      <c r="ASN83" s="1124"/>
      <c r="ASO83" s="1124"/>
      <c r="ASP83" s="1124"/>
      <c r="ASQ83" s="1124"/>
      <c r="ASR83" s="1124"/>
      <c r="ASS83" s="1124"/>
      <c r="AST83" s="1124"/>
      <c r="ASU83" s="1124"/>
      <c r="ASV83" s="1124"/>
      <c r="ASW83" s="952"/>
      <c r="ASX83" s="1409" t="str">
        <f>Dev!$CZ$57</f>
        <v>c</v>
      </c>
      <c r="ASY83" s="1410"/>
      <c r="ASZ83" s="953"/>
      <c r="ATA83" s="1409" t="str">
        <f>Dev!$DC$57</f>
        <v>d</v>
      </c>
      <c r="ATB83" s="1410"/>
      <c r="ATC83" s="956"/>
      <c r="ATD83" s="1409" t="str">
        <f>Dev!$DF$57</f>
        <v>e</v>
      </c>
      <c r="ATE83" s="1410"/>
      <c r="ATF83" s="956"/>
      <c r="ATG83" s="1409" t="str">
        <f>Dev!$DI$57</f>
        <v>f</v>
      </c>
      <c r="ATH83" s="1410"/>
      <c r="ATI83" s="958"/>
      <c r="ATJ83" s="952"/>
      <c r="ATK83" s="1415" t="str">
        <f>Dev!$EM$57</f>
        <v>i</v>
      </c>
      <c r="ATL83" s="1416"/>
      <c r="ATM83" s="953"/>
      <c r="ATN83" s="1415" t="str">
        <f>Dev!$EP$57</f>
        <v>j</v>
      </c>
      <c r="ATO83" s="1416"/>
      <c r="ATP83" s="956"/>
      <c r="ATQ83" s="1415" t="str">
        <f>Dev!$ES$57</f>
        <v>k</v>
      </c>
      <c r="ATR83" s="1416"/>
      <c r="ATS83" s="956"/>
      <c r="ATT83" s="1415" t="str">
        <f>Dev!$EV$57</f>
        <v>l</v>
      </c>
      <c r="ATU83" s="1416"/>
      <c r="ATV83" s="958"/>
      <c r="ATW83" s="265"/>
      <c r="ATX83" s="265"/>
      <c r="ATY83" s="1124"/>
      <c r="ATZ83" s="1124"/>
      <c r="AUA83" s="1124"/>
      <c r="AUB83" s="1124"/>
      <c r="AUC83" s="1124"/>
      <c r="AUD83" s="1124"/>
      <c r="AUE83" s="1124"/>
      <c r="AUF83" s="1124"/>
      <c r="AUG83" s="1124"/>
      <c r="AUH83" s="1124"/>
      <c r="AUI83" s="952"/>
      <c r="AUJ83" s="1409" t="str">
        <f>Dev!$CZ$57</f>
        <v>c</v>
      </c>
      <c r="AUK83" s="1410"/>
      <c r="AUL83" s="953"/>
      <c r="AUM83" s="1409" t="str">
        <f>Dev!$DC$57</f>
        <v>d</v>
      </c>
      <c r="AUN83" s="1410"/>
      <c r="AUO83" s="956"/>
      <c r="AUP83" s="1409" t="str">
        <f>Dev!$DF$57</f>
        <v>e</v>
      </c>
      <c r="AUQ83" s="1410"/>
      <c r="AUR83" s="956"/>
      <c r="AUS83" s="1409" t="str">
        <f>Dev!$DI$57</f>
        <v>f</v>
      </c>
      <c r="AUT83" s="1410"/>
      <c r="AUU83" s="958"/>
      <c r="AUV83" s="952"/>
      <c r="AUW83" s="1415" t="str">
        <f>Dev!$EM$57</f>
        <v>i</v>
      </c>
      <c r="AUX83" s="1416"/>
      <c r="AUY83" s="953"/>
      <c r="AUZ83" s="1415" t="str">
        <f>Dev!$EP$57</f>
        <v>j</v>
      </c>
      <c r="AVA83" s="1416"/>
      <c r="AVB83" s="956"/>
      <c r="AVC83" s="1415" t="str">
        <f>Dev!$ES$57</f>
        <v>k</v>
      </c>
      <c r="AVD83" s="1416"/>
      <c r="AVE83" s="956"/>
      <c r="AVF83" s="1415" t="str">
        <f>Dev!$EV$57</f>
        <v>l</v>
      </c>
      <c r="AVG83" s="1416"/>
      <c r="AVH83" s="958"/>
      <c r="AVQ83" s="238"/>
      <c r="AVT83" s="266"/>
      <c r="AVV83" s="412"/>
      <c r="AVY83" s="265"/>
      <c r="AVZ83" s="870"/>
      <c r="AWA83" s="870"/>
      <c r="AWB83" s="1071"/>
      <c r="AWC83" s="870"/>
      <c r="AWD83" s="1214"/>
      <c r="AWE83" s="1214"/>
      <c r="AWF83" s="1214"/>
      <c r="AWG83" s="1214"/>
      <c r="AWH83" s="1214"/>
      <c r="AWI83" s="1214"/>
      <c r="AWJ83" s="1214"/>
      <c r="AWO83" s="265"/>
      <c r="AWP83" s="1642"/>
      <c r="AWQ83" s="1643"/>
      <c r="AWR83" s="1643"/>
      <c r="AWS83" s="1643"/>
      <c r="AWT83" s="1643"/>
      <c r="AWU83" s="1644"/>
      <c r="AWV83" s="265"/>
      <c r="AWZ83" s="412"/>
      <c r="AXB83" s="265"/>
      <c r="AXC83" s="1090"/>
      <c r="AXD83" s="1415" t="str">
        <f>Dev!$ES$57</f>
        <v>k</v>
      </c>
      <c r="AXE83" s="1416"/>
      <c r="AXF83" s="265"/>
      <c r="AXG83" s="1415" t="str">
        <f>Dev!$EV$57</f>
        <v>l</v>
      </c>
      <c r="AXH83" s="1416"/>
      <c r="AXJ83" s="1409" t="str">
        <f>Dev!$DC$57</f>
        <v>d</v>
      </c>
      <c r="AXK83" s="1410"/>
      <c r="AXM83" s="1409" t="str">
        <f>Dev!$DI$57</f>
        <v>f</v>
      </c>
      <c r="AXN83" s="1410"/>
      <c r="AXQ83" s="573"/>
      <c r="AXR83" s="1409" t="str">
        <f>Dev!$DM$57</f>
        <v>o</v>
      </c>
      <c r="AXS83" s="1410"/>
      <c r="AXT83" s="274"/>
      <c r="AXU83" s="1409" t="str">
        <f>Dev!$DP$57</f>
        <v>p</v>
      </c>
      <c r="AXV83" s="1410"/>
      <c r="AXW83" s="268"/>
      <c r="AXX83" s="1409" t="str">
        <f>Dev!$DS$57</f>
        <v>q</v>
      </c>
      <c r="AXY83" s="1410"/>
      <c r="AXZ83" s="268"/>
      <c r="AYA83" s="1409" t="str">
        <f>Dev!$DV$57</f>
        <v>r</v>
      </c>
      <c r="AYB83" s="1410"/>
      <c r="AYC83" s="276"/>
      <c r="AYD83" s="573"/>
      <c r="AYE83" s="1415" t="str">
        <f>Dev!$EZ$57</f>
        <v>u</v>
      </c>
      <c r="AYF83" s="1416"/>
      <c r="AYG83" s="274"/>
      <c r="AYH83" s="1415" t="str">
        <f>Dev!$FC$57</f>
        <v>v</v>
      </c>
      <c r="AYI83" s="1416"/>
      <c r="AYJ83" s="268"/>
      <c r="AYK83" s="1415" t="str">
        <f>Dev!$FF$57</f>
        <v>w</v>
      </c>
      <c r="AYL83" s="1416"/>
      <c r="AYM83" s="268"/>
      <c r="AYN83" s="1415" t="str">
        <f>Dev!$FI$57</f>
        <v>x</v>
      </c>
      <c r="AYO83" s="1416"/>
      <c r="AYP83" s="276"/>
      <c r="AYQ83" s="747"/>
      <c r="AYR83" s="278"/>
      <c r="AYS83" s="278"/>
      <c r="AYU83" s="1759"/>
      <c r="AYV83" s="1664"/>
      <c r="AYW83" s="271"/>
      <c r="AYX83" s="1759"/>
      <c r="AYY83" s="1664"/>
      <c r="AYZ83" s="1636"/>
      <c r="AZA83" s="1636"/>
      <c r="AZB83" s="1636"/>
      <c r="AZC83" s="1636"/>
      <c r="AZD83" s="1636"/>
      <c r="AZE83" s="1636"/>
      <c r="AZK83" s="952"/>
      <c r="AZL83" s="1409" t="str">
        <f>Dev!$CZ$57</f>
        <v>c</v>
      </c>
      <c r="AZM83" s="1410"/>
      <c r="AZN83" s="953"/>
      <c r="AZO83" s="1409" t="str">
        <f>Dev!$DC$57</f>
        <v>d</v>
      </c>
      <c r="AZP83" s="1410"/>
      <c r="AZQ83" s="956"/>
      <c r="AZR83" s="1409" t="str">
        <f>Dev!$DF$57</f>
        <v>e</v>
      </c>
      <c r="AZS83" s="1410"/>
      <c r="AZT83" s="956"/>
      <c r="AZU83" s="1409" t="str">
        <f>Dev!$DI$57</f>
        <v>f</v>
      </c>
      <c r="AZV83" s="1410"/>
      <c r="AZW83" s="958"/>
      <c r="AZX83" s="952"/>
      <c r="AZY83" s="1415" t="str">
        <f>Dev!$EM$57</f>
        <v>i</v>
      </c>
      <c r="AZZ83" s="1416"/>
      <c r="BAA83" s="953"/>
      <c r="BAB83" s="1415" t="str">
        <f>Dev!$EP$57</f>
        <v>j</v>
      </c>
      <c r="BAC83" s="1416"/>
      <c r="BAD83" s="956"/>
      <c r="BAE83" s="1415" t="str">
        <f>Dev!$ES$57</f>
        <v>k</v>
      </c>
      <c r="BAF83" s="1416"/>
      <c r="BAG83" s="956"/>
      <c r="BAH83" s="1415" t="str">
        <f>Dev!$EV$57</f>
        <v>l</v>
      </c>
      <c r="BAI83" s="1416"/>
      <c r="BAJ83" s="958"/>
      <c r="BAK83" s="265"/>
      <c r="BAL83" s="265"/>
      <c r="BAM83" s="1124"/>
      <c r="BAN83" s="1124"/>
      <c r="BAO83" s="265"/>
      <c r="BAP83" s="265"/>
      <c r="BAQ83" s="265"/>
      <c r="BAR83" s="265"/>
      <c r="BAS83" s="265"/>
      <c r="BAT83" s="265"/>
      <c r="BAW83" s="1124"/>
      <c r="BAX83" s="1124"/>
      <c r="BAY83" s="1124"/>
      <c r="BAZ83" s="1124"/>
      <c r="BBA83" s="1124"/>
      <c r="BBB83" s="1124"/>
      <c r="BBC83" s="1124"/>
      <c r="BBD83" s="1124"/>
      <c r="BBE83" s="1124"/>
      <c r="BBF83" s="1124"/>
      <c r="BBG83" s="1124"/>
      <c r="BBH83" s="1124"/>
      <c r="BBI83" s="1124"/>
      <c r="BBJ83" s="1124"/>
      <c r="BBK83" s="1124"/>
      <c r="BBL83" s="1124"/>
      <c r="BBM83" s="952"/>
      <c r="BBN83" s="1409" t="str">
        <f>Dev!$CZ$57</f>
        <v>c</v>
      </c>
      <c r="BBO83" s="1410"/>
      <c r="BBP83" s="953"/>
      <c r="BBQ83" s="1409" t="str">
        <f>Dev!$DC$57</f>
        <v>d</v>
      </c>
      <c r="BBR83" s="1410"/>
      <c r="BBS83" s="956"/>
      <c r="BBT83" s="1409" t="str">
        <f>Dev!$DF$57</f>
        <v>e</v>
      </c>
      <c r="BBU83" s="1410"/>
      <c r="BBV83" s="956"/>
      <c r="BBW83" s="1409" t="str">
        <f>Dev!$DI$57</f>
        <v>f</v>
      </c>
      <c r="BBX83" s="1410"/>
      <c r="BBY83" s="958"/>
      <c r="BBZ83" s="952"/>
      <c r="BCA83" s="1415" t="str">
        <f>Dev!$EM$57</f>
        <v>i</v>
      </c>
      <c r="BCB83" s="1416"/>
      <c r="BCC83" s="953"/>
      <c r="BCD83" s="1415" t="str">
        <f>Dev!$EP$57</f>
        <v>j</v>
      </c>
      <c r="BCE83" s="1416"/>
      <c r="BCF83" s="956"/>
      <c r="BCG83" s="1415" t="str">
        <f>Dev!$ES$57</f>
        <v>k</v>
      </c>
      <c r="BCH83" s="1416"/>
      <c r="BCI83" s="956"/>
      <c r="BCJ83" s="1415" t="str">
        <f>Dev!$EV$57</f>
        <v>l</v>
      </c>
      <c r="BCK83" s="1416"/>
      <c r="BCL83" s="958"/>
      <c r="BCM83" s="265"/>
      <c r="BCN83" s="265"/>
      <c r="BCO83" s="1124"/>
      <c r="BCP83" s="1124"/>
      <c r="BCQ83" s="1124"/>
      <c r="BCR83" s="1124"/>
      <c r="BCS83" s="1124"/>
      <c r="BCT83" s="1124"/>
      <c r="BCU83" s="1124"/>
      <c r="BCV83" s="1124"/>
      <c r="BCW83" s="1124"/>
      <c r="BCX83" s="1124"/>
      <c r="BCY83" s="1124"/>
      <c r="BCZ83" s="1124"/>
      <c r="BDA83" s="1124"/>
      <c r="BDB83" s="1124"/>
      <c r="BDC83" s="1124"/>
      <c r="BDD83" s="1124"/>
      <c r="BDE83" s="1124"/>
      <c r="BDF83" s="1124"/>
      <c r="BDG83" s="1124"/>
      <c r="BDH83" s="1124"/>
      <c r="BDI83" s="1124"/>
      <c r="BDJ83" s="1124"/>
      <c r="BDK83" s="1124"/>
      <c r="BDL83" s="1124"/>
      <c r="BDM83" s="1124"/>
      <c r="BDN83" s="1124"/>
      <c r="BDO83" s="952"/>
      <c r="BDP83" s="1409" t="str">
        <f>Dev!$CZ$57</f>
        <v>c</v>
      </c>
      <c r="BDQ83" s="1410"/>
      <c r="BDR83" s="953"/>
      <c r="BDS83" s="1409" t="str">
        <f>Dev!$DC$57</f>
        <v>d</v>
      </c>
      <c r="BDT83" s="1410"/>
      <c r="BDU83" s="956"/>
      <c r="BDV83" s="1409" t="str">
        <f>Dev!$DF$57</f>
        <v>e</v>
      </c>
      <c r="BDW83" s="1410"/>
      <c r="BDX83" s="956"/>
      <c r="BDY83" s="1409" t="str">
        <f>Dev!$DI$57</f>
        <v>f</v>
      </c>
      <c r="BDZ83" s="1410"/>
      <c r="BEA83" s="958"/>
      <c r="BEB83" s="952"/>
      <c r="BEC83" s="1415" t="str">
        <f>Dev!$EM$57</f>
        <v>i</v>
      </c>
      <c r="BED83" s="1416"/>
      <c r="BEE83" s="953"/>
      <c r="BEF83" s="1415" t="str">
        <f>Dev!$EP$57</f>
        <v>j</v>
      </c>
      <c r="BEG83" s="1416"/>
      <c r="BEH83" s="956"/>
      <c r="BEI83" s="1415" t="str">
        <f>Dev!$ES$57</f>
        <v>k</v>
      </c>
      <c r="BEJ83" s="1416"/>
      <c r="BEK83" s="956"/>
      <c r="BEL83" s="1415" t="str">
        <f>Dev!$EV$57</f>
        <v>l</v>
      </c>
      <c r="BEM83" s="1416"/>
      <c r="BEN83" s="958"/>
      <c r="BEO83" s="265"/>
      <c r="BEP83" s="265"/>
      <c r="BEQ83" s="1124"/>
      <c r="BER83" s="1124"/>
      <c r="BES83" s="1124"/>
      <c r="BET83" s="1124"/>
      <c r="BEU83" s="1124"/>
      <c r="BEV83" s="1124"/>
      <c r="BEW83" s="1124"/>
      <c r="BEX83" s="1124"/>
      <c r="BEY83" s="1124"/>
      <c r="BEZ83" s="1124"/>
      <c r="BFA83" s="1124"/>
      <c r="BFB83" s="1124"/>
      <c r="BFC83" s="1124"/>
      <c r="BFD83" s="1124"/>
      <c r="BFE83" s="1124"/>
      <c r="BFF83" s="1124"/>
      <c r="BFG83" s="1124"/>
      <c r="BFH83" s="1124"/>
      <c r="BFI83" s="1124"/>
      <c r="BFJ83" s="1124"/>
      <c r="BFK83" s="1124"/>
      <c r="BFL83" s="1124"/>
      <c r="BFM83" s="1124"/>
      <c r="BFN83" s="1124"/>
      <c r="BFO83" s="1124"/>
      <c r="BFP83" s="1124"/>
      <c r="BFQ83" s="952"/>
      <c r="BFR83" s="1409" t="str">
        <f>Dev!$CZ$57</f>
        <v>c</v>
      </c>
      <c r="BFS83" s="1410"/>
      <c r="BFT83" s="953"/>
      <c r="BFU83" s="1409" t="str">
        <f>Dev!$DC$57</f>
        <v>d</v>
      </c>
      <c r="BFV83" s="1410"/>
      <c r="BFW83" s="956"/>
      <c r="BFX83" s="1409" t="str">
        <f>Dev!$DF$57</f>
        <v>e</v>
      </c>
      <c r="BFY83" s="1410"/>
      <c r="BFZ83" s="956"/>
      <c r="BGA83" s="1409" t="str">
        <f>Dev!$DI$57</f>
        <v>f</v>
      </c>
      <c r="BGB83" s="1410"/>
      <c r="BGC83" s="958"/>
      <c r="BGD83" s="952"/>
      <c r="BGE83" s="1415" t="str">
        <f>Dev!$EM$57</f>
        <v>i</v>
      </c>
      <c r="BGF83" s="1416"/>
      <c r="BGG83" s="953"/>
      <c r="BGH83" s="1415" t="str">
        <f>Dev!$EP$57</f>
        <v>j</v>
      </c>
      <c r="BGI83" s="1416"/>
      <c r="BGJ83" s="956"/>
      <c r="BGK83" s="1415" t="str">
        <f>Dev!$ES$57</f>
        <v>k</v>
      </c>
      <c r="BGL83" s="1416"/>
      <c r="BGM83" s="956"/>
      <c r="BGN83" s="1415" t="str">
        <f>Dev!$EV$57</f>
        <v>l</v>
      </c>
      <c r="BGO83" s="1416"/>
      <c r="BGP83" s="958"/>
      <c r="BGQ83" s="265"/>
      <c r="BGR83" s="265"/>
      <c r="BGS83" s="1124"/>
      <c r="BGT83" s="1124"/>
      <c r="BGU83" s="1124"/>
      <c r="BGV83" s="1124"/>
      <c r="BGW83" s="1124"/>
      <c r="BGX83" s="1124"/>
      <c r="BGY83" s="1124"/>
      <c r="BGZ83" s="1124"/>
      <c r="BHA83" s="1124"/>
      <c r="BHB83" s="1124"/>
      <c r="BHC83" s="1124"/>
      <c r="BHD83" s="1124"/>
      <c r="BHE83" s="1124"/>
      <c r="BHF83" s="1124"/>
      <c r="BHG83" s="1124"/>
      <c r="BHH83" s="1124"/>
      <c r="BHI83" s="1124"/>
      <c r="BHJ83" s="1124"/>
      <c r="BHK83" s="1124"/>
      <c r="BHL83" s="1124"/>
      <c r="BHM83" s="1124"/>
      <c r="BHN83" s="1124"/>
      <c r="BHO83" s="1124"/>
      <c r="BHP83" s="1124"/>
      <c r="BHQ83" s="1124"/>
      <c r="BHR83" s="1124"/>
      <c r="BHS83" s="952"/>
      <c r="BHT83" s="1409" t="str">
        <f>Dev!$CZ$57</f>
        <v>c</v>
      </c>
      <c r="BHU83" s="1410"/>
      <c r="BHV83" s="953"/>
      <c r="BHW83" s="1409" t="str">
        <f>Dev!$DC$57</f>
        <v>d</v>
      </c>
      <c r="BHX83" s="1410"/>
      <c r="BHY83" s="956"/>
      <c r="BHZ83" s="1409" t="str">
        <f>Dev!$DF$57</f>
        <v>e</v>
      </c>
      <c r="BIA83" s="1410"/>
      <c r="BIB83" s="956"/>
      <c r="BIC83" s="1409" t="str">
        <f>Dev!$DI$57</f>
        <v>f</v>
      </c>
      <c r="BID83" s="1410"/>
      <c r="BIE83" s="958"/>
      <c r="BIF83" s="952"/>
      <c r="BIG83" s="1415" t="str">
        <f>Dev!$EM$57</f>
        <v>i</v>
      </c>
      <c r="BIH83" s="1416"/>
      <c r="BII83" s="953"/>
      <c r="BIJ83" s="1415" t="str">
        <f>Dev!$EP$57</f>
        <v>j</v>
      </c>
      <c r="BIK83" s="1416"/>
      <c r="BIL83" s="956"/>
      <c r="BIM83" s="1415" t="str">
        <f>Dev!$ES$57</f>
        <v>k</v>
      </c>
      <c r="BIN83" s="1416"/>
      <c r="BIO83" s="956"/>
      <c r="BIP83" s="1415" t="str">
        <f>Dev!$EV$57</f>
        <v>l</v>
      </c>
      <c r="BIQ83" s="1416"/>
      <c r="BIR83" s="958"/>
      <c r="BIS83" s="265"/>
      <c r="BIT83" s="265"/>
      <c r="BIU83" s="1124"/>
      <c r="BIV83" s="1124"/>
      <c r="BIW83" s="1124"/>
      <c r="BIX83" s="1124"/>
      <c r="BIY83" s="1124"/>
      <c r="BIZ83" s="1124"/>
      <c r="BJA83" s="1124"/>
      <c r="BJB83" s="1124"/>
      <c r="BJC83" s="1124"/>
      <c r="BJD83" s="1124"/>
      <c r="BJE83" s="1124"/>
      <c r="BJF83" s="1124"/>
      <c r="BJG83" s="1124"/>
      <c r="BJH83" s="1124"/>
      <c r="BJI83" s="1124"/>
      <c r="BJJ83" s="1124"/>
      <c r="BJK83" s="1124"/>
      <c r="BJL83" s="1124"/>
      <c r="BJM83" s="1124"/>
      <c r="BJN83" s="1124"/>
      <c r="BJO83" s="1124"/>
      <c r="BJP83" s="1124"/>
      <c r="BJQ83" s="1124"/>
      <c r="BJR83" s="1124"/>
      <c r="BJS83" s="1124"/>
      <c r="BJT83" s="1124"/>
      <c r="BJU83" s="952"/>
      <c r="BJV83" s="1409" t="str">
        <f>Dev!$CZ$57</f>
        <v>c</v>
      </c>
      <c r="BJW83" s="1410"/>
      <c r="BJX83" s="953"/>
      <c r="BJY83" s="1409" t="str">
        <f>Dev!$DC$57</f>
        <v>d</v>
      </c>
      <c r="BJZ83" s="1410"/>
      <c r="BKA83" s="956"/>
      <c r="BKB83" s="1409" t="str">
        <f>Dev!$DF$57</f>
        <v>e</v>
      </c>
      <c r="BKC83" s="1410"/>
      <c r="BKD83" s="956"/>
      <c r="BKE83" s="1409" t="str">
        <f>Dev!$DI$57</f>
        <v>f</v>
      </c>
      <c r="BKF83" s="1410"/>
      <c r="BKG83" s="958"/>
      <c r="BKH83" s="952"/>
      <c r="BKI83" s="1415" t="str">
        <f>Dev!$EM$57</f>
        <v>i</v>
      </c>
      <c r="BKJ83" s="1416"/>
      <c r="BKK83" s="953"/>
      <c r="BKL83" s="1415" t="str">
        <f>Dev!$EP$57</f>
        <v>j</v>
      </c>
      <c r="BKM83" s="1416"/>
      <c r="BKN83" s="956"/>
      <c r="BKO83" s="1415" t="str">
        <f>Dev!$ES$57</f>
        <v>k</v>
      </c>
      <c r="BKP83" s="1416"/>
      <c r="BKQ83" s="956"/>
      <c r="BKR83" s="1415" t="str">
        <f>Dev!$EV$57</f>
        <v>l</v>
      </c>
      <c r="BKS83" s="1416"/>
      <c r="BKT83" s="958"/>
      <c r="BKU83" s="265"/>
      <c r="BKV83" s="265"/>
      <c r="BKW83" s="1124"/>
      <c r="BKX83" s="1124"/>
      <c r="BKY83" s="1124"/>
      <c r="BKZ83" s="1124"/>
      <c r="BLA83" s="1124"/>
      <c r="BLB83" s="1124"/>
      <c r="BLC83" s="1124"/>
      <c r="BLD83" s="1124"/>
      <c r="BLE83" s="1124"/>
      <c r="BLF83" s="1124"/>
      <c r="BLG83" s="1124"/>
      <c r="BLH83" s="1124"/>
      <c r="BLI83" s="1124"/>
      <c r="BLJ83" s="1124"/>
      <c r="BLK83" s="1124"/>
      <c r="BLL83" s="1124"/>
      <c r="BLM83" s="1124"/>
      <c r="BLN83" s="1124"/>
      <c r="BLO83" s="1124"/>
      <c r="BLP83" s="1124"/>
      <c r="BLQ83" s="1124"/>
      <c r="BLR83" s="1124"/>
      <c r="BLS83" s="1124"/>
      <c r="BLT83" s="1124"/>
      <c r="BLU83" s="1124"/>
      <c r="BLV83" s="1124"/>
      <c r="BLW83" s="952"/>
      <c r="BLX83" s="1409" t="str">
        <f>Dev!$CZ$57</f>
        <v>c</v>
      </c>
      <c r="BLY83" s="1410"/>
      <c r="BLZ83" s="953"/>
      <c r="BMA83" s="1409" t="str">
        <f>Dev!$DC$57</f>
        <v>d</v>
      </c>
      <c r="BMB83" s="1410"/>
      <c r="BMC83" s="956"/>
      <c r="BMD83" s="1409" t="str">
        <f>Dev!$DF$57</f>
        <v>e</v>
      </c>
      <c r="BME83" s="1410"/>
      <c r="BMF83" s="956"/>
      <c r="BMG83" s="1409" t="str">
        <f>Dev!$DI$57</f>
        <v>f</v>
      </c>
      <c r="BMH83" s="1410"/>
      <c r="BMI83" s="958"/>
      <c r="BMJ83" s="952"/>
      <c r="BMK83" s="1415" t="str">
        <f>Dev!$EM$57</f>
        <v>i</v>
      </c>
      <c r="BML83" s="1416"/>
      <c r="BMM83" s="953"/>
      <c r="BMN83" s="1415" t="str">
        <f>Dev!$EP$57</f>
        <v>j</v>
      </c>
      <c r="BMO83" s="1416"/>
      <c r="BMP83" s="956"/>
      <c r="BMQ83" s="1415" t="str">
        <f>Dev!$ES$57</f>
        <v>k</v>
      </c>
      <c r="BMR83" s="1416"/>
      <c r="BMS83" s="956"/>
      <c r="BMT83" s="1415" t="str">
        <f>Dev!$EV$57</f>
        <v>l</v>
      </c>
      <c r="BMU83" s="1416"/>
      <c r="BMV83" s="958"/>
      <c r="BMW83" s="265"/>
      <c r="BMX83" s="265"/>
      <c r="BMY83" s="1124"/>
      <c r="BMZ83" s="1124"/>
      <c r="BNA83" s="1124"/>
      <c r="BNB83" s="1124"/>
      <c r="BNC83" s="1124"/>
      <c r="BND83" s="1124"/>
      <c r="BNE83" s="1124"/>
      <c r="BNF83" s="1124"/>
      <c r="BNG83" s="1124"/>
      <c r="BNH83" s="1124"/>
      <c r="BNI83" s="1124"/>
      <c r="BNJ83" s="1124"/>
      <c r="BNK83" s="1124"/>
      <c r="BNL83" s="1124"/>
      <c r="BNM83" s="1124"/>
      <c r="BNN83" s="1124"/>
      <c r="BNO83" s="1124"/>
      <c r="BNP83" s="1124"/>
      <c r="BNQ83" s="1124"/>
      <c r="BNR83" s="1124"/>
      <c r="BNS83" s="1124"/>
      <c r="BNT83" s="1124"/>
      <c r="BNU83" s="1124"/>
      <c r="BNV83" s="1124"/>
      <c r="BNW83" s="1124"/>
      <c r="BNX83" s="1124"/>
      <c r="BNY83" s="952"/>
      <c r="BNZ83" s="1409" t="str">
        <f>Dev!$CZ$57</f>
        <v>c</v>
      </c>
      <c r="BOA83" s="1410"/>
      <c r="BOB83" s="953"/>
      <c r="BOC83" s="1409" t="str">
        <f>Dev!$DC$57</f>
        <v>d</v>
      </c>
      <c r="BOD83" s="1410"/>
      <c r="BOE83" s="956"/>
      <c r="BOF83" s="1409" t="str">
        <f>Dev!$DF$57</f>
        <v>e</v>
      </c>
      <c r="BOG83" s="1410"/>
      <c r="BOH83" s="956"/>
      <c r="BOI83" s="1409" t="str">
        <f>Dev!$DI$57</f>
        <v>f</v>
      </c>
      <c r="BOJ83" s="1410"/>
      <c r="BOK83" s="958"/>
      <c r="BOL83" s="952"/>
      <c r="BOM83" s="1415" t="str">
        <f>Dev!$EM$57</f>
        <v>i</v>
      </c>
      <c r="BON83" s="1416"/>
      <c r="BOO83" s="953"/>
      <c r="BOP83" s="1415" t="str">
        <f>Dev!$EP$57</f>
        <v>j</v>
      </c>
      <c r="BOQ83" s="1416"/>
      <c r="BOR83" s="956"/>
      <c r="BOS83" s="1415" t="str">
        <f>Dev!$ES$57</f>
        <v>k</v>
      </c>
      <c r="BOT83" s="1416"/>
      <c r="BOU83" s="956"/>
      <c r="BOV83" s="1415" t="str">
        <f>Dev!$EV$57</f>
        <v>l</v>
      </c>
      <c r="BOW83" s="1416"/>
      <c r="BOX83" s="958"/>
      <c r="BOY83" s="265"/>
      <c r="BOZ83" s="265"/>
      <c r="BPA83" s="1124"/>
      <c r="BPB83" s="1124"/>
      <c r="BPC83" s="1124"/>
      <c r="BPD83" s="1124"/>
      <c r="BPE83" s="1124"/>
      <c r="BPF83" s="1124"/>
      <c r="BPG83" s="1124"/>
      <c r="BPH83" s="1124"/>
      <c r="BPI83" s="1124"/>
      <c r="BPJ83" s="1124"/>
      <c r="BPK83" s="1124"/>
      <c r="BPL83" s="1124"/>
      <c r="BPM83" s="1124"/>
      <c r="BPN83" s="1124"/>
      <c r="BPO83" s="1124"/>
      <c r="BPP83" s="1124"/>
      <c r="BPQ83" s="1124"/>
      <c r="BPR83" s="1124"/>
      <c r="BPS83" s="1124"/>
      <c r="BPT83" s="1124"/>
      <c r="BPU83" s="1124"/>
      <c r="BPV83" s="1124"/>
      <c r="BPW83" s="1124"/>
      <c r="BPX83" s="1124"/>
      <c r="BPY83" s="1124"/>
      <c r="BPZ83" s="1124"/>
      <c r="BQA83" s="952"/>
      <c r="BQB83" s="1409" t="str">
        <f>Dev!$CZ$57</f>
        <v>c</v>
      </c>
      <c r="BQC83" s="1410"/>
      <c r="BQD83" s="953"/>
      <c r="BQE83" s="1409" t="str">
        <f>Dev!$DC$57</f>
        <v>d</v>
      </c>
      <c r="BQF83" s="1410"/>
      <c r="BQG83" s="956"/>
      <c r="BQH83" s="1409" t="str">
        <f>Dev!$DF$57</f>
        <v>e</v>
      </c>
      <c r="BQI83" s="1410"/>
      <c r="BQJ83" s="956"/>
      <c r="BQK83" s="1409" t="str">
        <f>Dev!$DI$57</f>
        <v>f</v>
      </c>
      <c r="BQL83" s="1410"/>
      <c r="BQM83" s="958"/>
      <c r="BQN83" s="952"/>
      <c r="BQO83" s="1415" t="str">
        <f>Dev!$EM$57</f>
        <v>i</v>
      </c>
      <c r="BQP83" s="1416"/>
      <c r="BQQ83" s="953"/>
      <c r="BQR83" s="1415" t="str">
        <f>Dev!$EP$57</f>
        <v>j</v>
      </c>
      <c r="BQS83" s="1416"/>
      <c r="BQT83" s="956"/>
      <c r="BQU83" s="1415" t="str">
        <f>Dev!$ES$57</f>
        <v>k</v>
      </c>
      <c r="BQV83" s="1416"/>
      <c r="BQW83" s="956"/>
      <c r="BQX83" s="1415" t="str">
        <f>Dev!$EV$57</f>
        <v>l</v>
      </c>
      <c r="BQY83" s="1416"/>
      <c r="BQZ83" s="958"/>
      <c r="BRA83" s="265"/>
      <c r="BRB83" s="265"/>
      <c r="BRC83" s="1124"/>
      <c r="BRD83" s="1124"/>
      <c r="BRE83" s="1124"/>
      <c r="BRF83" s="1124"/>
      <c r="BRG83" s="1124"/>
      <c r="BRH83" s="1124"/>
      <c r="BRI83" s="1124"/>
      <c r="BRJ83" s="1124"/>
      <c r="BRK83" s="1124"/>
      <c r="BRL83" s="1124"/>
      <c r="BRM83" s="1124"/>
      <c r="BRN83" s="1124"/>
      <c r="BRO83" s="1124"/>
      <c r="BRP83" s="1124"/>
      <c r="BRQ83" s="1124"/>
      <c r="BRR83" s="1124"/>
      <c r="BRS83" s="1124"/>
      <c r="BRT83" s="1124"/>
      <c r="BRU83" s="1124"/>
      <c r="BRV83" s="1124"/>
      <c r="BRW83" s="1124"/>
      <c r="BRX83" s="1124"/>
      <c r="BRY83" s="1124"/>
      <c r="BRZ83" s="1124"/>
      <c r="BSA83" s="1124"/>
      <c r="BSB83" s="1124"/>
      <c r="BSC83" s="952"/>
      <c r="BSD83" s="1409" t="str">
        <f>Dev!$CZ$57</f>
        <v>c</v>
      </c>
      <c r="BSE83" s="1410"/>
      <c r="BSF83" s="953"/>
      <c r="BSG83" s="1409" t="str">
        <f>Dev!$DC$57</f>
        <v>d</v>
      </c>
      <c r="BSH83" s="1410"/>
      <c r="BSI83" s="956"/>
      <c r="BSJ83" s="1409" t="str">
        <f>Dev!$DF$57</f>
        <v>e</v>
      </c>
      <c r="BSK83" s="1410"/>
      <c r="BSL83" s="956"/>
      <c r="BSM83" s="1409" t="str">
        <f>Dev!$DI$57</f>
        <v>f</v>
      </c>
      <c r="BSN83" s="1410"/>
      <c r="BSO83" s="958"/>
      <c r="BSP83" s="952"/>
      <c r="BSQ83" s="1415" t="str">
        <f>Dev!$EM$57</f>
        <v>i</v>
      </c>
      <c r="BSR83" s="1416"/>
      <c r="BSS83" s="953"/>
      <c r="BST83" s="1415" t="str">
        <f>Dev!$EP$57</f>
        <v>j</v>
      </c>
      <c r="BSU83" s="1416"/>
      <c r="BSV83" s="956"/>
      <c r="BSW83" s="1415" t="str">
        <f>Dev!$ES$57</f>
        <v>k</v>
      </c>
      <c r="BSX83" s="1416"/>
      <c r="BSY83" s="956"/>
      <c r="BSZ83" s="1415" t="str">
        <f>Dev!$EV$57</f>
        <v>l</v>
      </c>
      <c r="BTA83" s="1416"/>
      <c r="BTB83" s="958"/>
      <c r="BTC83" s="265"/>
      <c r="BTD83" s="265"/>
      <c r="BTE83" s="1124"/>
      <c r="BTF83" s="1124"/>
      <c r="BTG83" s="1124"/>
      <c r="BTH83" s="1124"/>
      <c r="BTI83" s="1124"/>
      <c r="BTJ83" s="1124"/>
      <c r="BTK83" s="1124"/>
      <c r="BTL83" s="1124"/>
      <c r="BTM83" s="1124"/>
      <c r="BTN83" s="1124"/>
      <c r="BTO83" s="1124"/>
      <c r="BTP83" s="1124"/>
      <c r="BTQ83" s="1124"/>
      <c r="BTR83" s="1124"/>
      <c r="BTS83" s="1124"/>
      <c r="BTT83" s="1124"/>
      <c r="BTU83" s="1124"/>
      <c r="BTV83" s="1124"/>
      <c r="BTW83" s="1124"/>
      <c r="BTX83" s="1124"/>
      <c r="BTY83" s="1124"/>
      <c r="BTZ83" s="1124"/>
      <c r="BUA83" s="1124"/>
      <c r="BUB83" s="1124"/>
      <c r="BUC83" s="1124"/>
      <c r="BUD83" s="1124"/>
      <c r="BUE83" s="952"/>
      <c r="BUF83" s="1409" t="str">
        <f>Dev!$CZ$57</f>
        <v>c</v>
      </c>
      <c r="BUG83" s="1410"/>
      <c r="BUH83" s="953"/>
      <c r="BUI83" s="1409" t="str">
        <f>Dev!$DC$57</f>
        <v>d</v>
      </c>
      <c r="BUJ83" s="1410"/>
      <c r="BUK83" s="956"/>
      <c r="BUL83" s="1409" t="str">
        <f>Dev!$DF$57</f>
        <v>e</v>
      </c>
      <c r="BUM83" s="1410"/>
      <c r="BUN83" s="956"/>
      <c r="BUO83" s="1409" t="str">
        <f>Dev!$DI$57</f>
        <v>f</v>
      </c>
      <c r="BUP83" s="1410"/>
      <c r="BUQ83" s="958"/>
      <c r="BUR83" s="952"/>
      <c r="BUS83" s="1415" t="str">
        <f>Dev!$EM$57</f>
        <v>i</v>
      </c>
      <c r="BUT83" s="1416"/>
      <c r="BUU83" s="953"/>
      <c r="BUV83" s="1415" t="str">
        <f>Dev!$EP$57</f>
        <v>j</v>
      </c>
      <c r="BUW83" s="1416"/>
      <c r="BUX83" s="956"/>
      <c r="BUY83" s="1415" t="str">
        <f>Dev!$ES$57</f>
        <v>k</v>
      </c>
      <c r="BUZ83" s="1416"/>
      <c r="BVA83" s="956"/>
      <c r="BVB83" s="1415" t="str">
        <f>Dev!$EV$57</f>
        <v>l</v>
      </c>
      <c r="BVC83" s="1416"/>
      <c r="BVD83" s="958"/>
      <c r="BVE83" s="265"/>
      <c r="BVF83" s="265"/>
      <c r="BVG83" s="1124"/>
      <c r="BVH83" s="1124"/>
      <c r="BVI83" s="1124"/>
      <c r="BVJ83" s="1124"/>
      <c r="BVK83" s="1124"/>
      <c r="BVL83" s="1124"/>
      <c r="BVM83" s="1124"/>
      <c r="BVN83" s="1124"/>
      <c r="BVO83" s="1124"/>
      <c r="BVP83" s="1124"/>
      <c r="BVQ83" s="1124"/>
      <c r="BVR83" s="1124"/>
      <c r="BVS83" s="1124"/>
      <c r="BVT83" s="1124"/>
      <c r="BVU83" s="1124"/>
      <c r="BVV83" s="1124"/>
      <c r="BVW83" s="1124"/>
      <c r="BVX83" s="1124"/>
      <c r="BVY83" s="1124"/>
      <c r="BVZ83" s="1124"/>
      <c r="BWA83" s="1124"/>
      <c r="BWB83" s="1124"/>
      <c r="BWC83" s="1124"/>
      <c r="BWD83" s="1124"/>
      <c r="BWE83" s="1124"/>
      <c r="BWF83" s="1124"/>
      <c r="BWG83" s="952"/>
      <c r="BWH83" s="1409" t="str">
        <f>Dev!$CZ$57</f>
        <v>c</v>
      </c>
      <c r="BWI83" s="1410"/>
      <c r="BWJ83" s="953"/>
      <c r="BWK83" s="1409" t="str">
        <f>Dev!$DC$57</f>
        <v>d</v>
      </c>
      <c r="BWL83" s="1410"/>
      <c r="BWM83" s="956"/>
      <c r="BWN83" s="1409" t="str">
        <f>Dev!$DF$57</f>
        <v>e</v>
      </c>
      <c r="BWO83" s="1410"/>
      <c r="BWP83" s="956"/>
      <c r="BWQ83" s="1409" t="str">
        <f>Dev!$DI$57</f>
        <v>f</v>
      </c>
      <c r="BWR83" s="1410"/>
      <c r="BWS83" s="958"/>
      <c r="BWT83" s="952"/>
      <c r="BWU83" s="1415" t="str">
        <f>Dev!$EM$57</f>
        <v>i</v>
      </c>
      <c r="BWV83" s="1416"/>
      <c r="BWW83" s="953"/>
      <c r="BWX83" s="1415" t="str">
        <f>Dev!$EP$57</f>
        <v>j</v>
      </c>
      <c r="BWY83" s="1416"/>
      <c r="BWZ83" s="956"/>
      <c r="BXA83" s="1415" t="str">
        <f>Dev!$ES$57</f>
        <v>k</v>
      </c>
      <c r="BXB83" s="1416"/>
      <c r="BXC83" s="956"/>
      <c r="BXD83" s="1415" t="str">
        <f>Dev!$EV$57</f>
        <v>l</v>
      </c>
      <c r="BXE83" s="1416"/>
      <c r="BXF83" s="958"/>
      <c r="BXG83" s="265"/>
      <c r="BXH83" s="265"/>
      <c r="BXI83" s="1124"/>
      <c r="BXJ83" s="1124"/>
      <c r="BXK83" s="1124"/>
      <c r="BXL83" s="1124"/>
      <c r="BXM83" s="1124"/>
      <c r="BXN83" s="1124"/>
      <c r="BXO83" s="1124"/>
      <c r="BXP83" s="1124"/>
      <c r="BXQ83" s="1124"/>
      <c r="BXR83" s="1124"/>
      <c r="BXS83" s="1124"/>
      <c r="BXT83" s="1124"/>
      <c r="BXU83" s="1124"/>
      <c r="BXV83" s="1124"/>
      <c r="BXW83" s="1124"/>
      <c r="BXX83" s="1124"/>
      <c r="BXY83" s="1124"/>
      <c r="BXZ83" s="1124"/>
      <c r="BYA83" s="1124"/>
      <c r="BYB83" s="1124"/>
      <c r="BYC83" s="1124"/>
      <c r="BYD83" s="1124"/>
      <c r="BYE83" s="1124"/>
      <c r="BYF83" s="1124"/>
      <c r="BYG83" s="1124"/>
      <c r="BYH83" s="1124"/>
      <c r="BYI83" s="952"/>
      <c r="BYJ83" s="1409" t="str">
        <f>Dev!$CZ$57</f>
        <v>c</v>
      </c>
      <c r="BYK83" s="1410"/>
      <c r="BYL83" s="953"/>
      <c r="BYM83" s="1409" t="str">
        <f>Dev!$DC$57</f>
        <v>d</v>
      </c>
      <c r="BYN83" s="1410"/>
      <c r="BYO83" s="956"/>
      <c r="BYP83" s="1409" t="str">
        <f>Dev!$DF$57</f>
        <v>e</v>
      </c>
      <c r="BYQ83" s="1410"/>
      <c r="BYR83" s="956"/>
      <c r="BYS83" s="1409" t="str">
        <f>Dev!$DI$57</f>
        <v>f</v>
      </c>
      <c r="BYT83" s="1410"/>
      <c r="BYU83" s="958"/>
      <c r="BYV83" s="952"/>
      <c r="BYW83" s="1415" t="str">
        <f>Dev!$EM$57</f>
        <v>i</v>
      </c>
      <c r="BYX83" s="1416"/>
      <c r="BYY83" s="953"/>
      <c r="BYZ83" s="1415" t="str">
        <f>Dev!$EP$57</f>
        <v>j</v>
      </c>
      <c r="BZA83" s="1416"/>
      <c r="BZB83" s="956"/>
      <c r="BZC83" s="1415" t="str">
        <f>Dev!$ES$57</f>
        <v>k</v>
      </c>
      <c r="BZD83" s="1416"/>
      <c r="BZE83" s="956"/>
      <c r="BZF83" s="1415" t="str">
        <f>Dev!$EV$57</f>
        <v>l</v>
      </c>
      <c r="BZG83" s="1416"/>
      <c r="BZH83" s="958"/>
      <c r="BZI83" s="265"/>
      <c r="BZJ83" s="265"/>
      <c r="BZK83" s="1124"/>
      <c r="BZL83" s="1124"/>
      <c r="BZM83" s="1124"/>
      <c r="BZN83" s="1124"/>
      <c r="BZO83" s="1124"/>
      <c r="BZP83" s="1124"/>
      <c r="BZQ83" s="1124"/>
      <c r="BZR83" s="1124"/>
      <c r="BZS83" s="1124"/>
      <c r="BZT83" s="1124"/>
      <c r="BZU83" s="1124"/>
      <c r="BZV83" s="1124"/>
      <c r="BZW83" s="1124"/>
      <c r="BZX83" s="1124"/>
      <c r="BZY83" s="1124"/>
      <c r="BZZ83" s="1124"/>
      <c r="CAA83" s="1124"/>
      <c r="CAB83" s="1124"/>
      <c r="CAC83" s="1124"/>
      <c r="CAD83" s="1124"/>
      <c r="CAE83" s="1124"/>
      <c r="CAF83" s="1124"/>
      <c r="CAG83" s="1124"/>
      <c r="CAH83" s="1124"/>
      <c r="CAI83" s="1124"/>
      <c r="CAJ83" s="1124"/>
      <c r="CAK83" s="952"/>
      <c r="CAL83" s="1409" t="str">
        <f>Dev!$CZ$57</f>
        <v>c</v>
      </c>
      <c r="CAM83" s="1410"/>
      <c r="CAN83" s="953"/>
      <c r="CAO83" s="1409" t="str">
        <f>Dev!$DC$57</f>
        <v>d</v>
      </c>
      <c r="CAP83" s="1410"/>
      <c r="CAQ83" s="956"/>
      <c r="CAR83" s="1409" t="str">
        <f>Dev!$DF$57</f>
        <v>e</v>
      </c>
      <c r="CAS83" s="1410"/>
      <c r="CAT83" s="956"/>
      <c r="CAU83" s="1409" t="str">
        <f>Dev!$DI$57</f>
        <v>f</v>
      </c>
      <c r="CAV83" s="1410"/>
      <c r="CAW83" s="958"/>
      <c r="CAX83" s="952"/>
      <c r="CAY83" s="1415" t="str">
        <f>Dev!$EM$57</f>
        <v>i</v>
      </c>
      <c r="CAZ83" s="1416"/>
      <c r="CBA83" s="953"/>
      <c r="CBB83" s="1415" t="str">
        <f>Dev!$EP$57</f>
        <v>j</v>
      </c>
      <c r="CBC83" s="1416"/>
      <c r="CBD83" s="956"/>
      <c r="CBE83" s="1415" t="str">
        <f>Dev!$ES$57</f>
        <v>k</v>
      </c>
      <c r="CBF83" s="1416"/>
      <c r="CBG83" s="956"/>
      <c r="CBH83" s="1415" t="str">
        <f>Dev!$EV$57</f>
        <v>l</v>
      </c>
      <c r="CBI83" s="1416"/>
      <c r="CBJ83" s="958"/>
      <c r="CBK83" s="265"/>
      <c r="CBL83" s="265"/>
      <c r="CBM83" s="1124"/>
      <c r="CBN83" s="1124"/>
      <c r="CBO83" s="1124"/>
      <c r="CBP83" s="1124"/>
      <c r="CBQ83" s="1124"/>
      <c r="CBR83" s="1124"/>
      <c r="CBS83" s="1124"/>
      <c r="CBT83" s="1124"/>
      <c r="CBU83" s="1124"/>
      <c r="CBV83" s="1124"/>
      <c r="CBW83" s="1124"/>
      <c r="CBX83" s="1124"/>
      <c r="CBY83" s="1124"/>
      <c r="CBZ83" s="1124"/>
      <c r="CCA83" s="1124"/>
      <c r="CCB83" s="1124"/>
      <c r="CCC83" s="1124"/>
      <c r="CCD83" s="1124"/>
      <c r="CCE83" s="1124"/>
      <c r="CCF83" s="1124"/>
      <c r="CCG83" s="1124"/>
      <c r="CCH83" s="1124"/>
      <c r="CCI83" s="1124"/>
      <c r="CCJ83" s="1124"/>
      <c r="CCK83" s="1124"/>
      <c r="CCL83" s="1124"/>
      <c r="CCM83" s="952"/>
      <c r="CCN83" s="1409" t="str">
        <f>Dev!$CZ$57</f>
        <v>c</v>
      </c>
      <c r="CCO83" s="1410"/>
      <c r="CCP83" s="953"/>
      <c r="CCQ83" s="1409" t="str">
        <f>Dev!$DC$57</f>
        <v>d</v>
      </c>
      <c r="CCR83" s="1410"/>
      <c r="CCS83" s="956"/>
      <c r="CCT83" s="1409" t="str">
        <f>Dev!$DF$57</f>
        <v>e</v>
      </c>
      <c r="CCU83" s="1410"/>
      <c r="CCV83" s="956"/>
      <c r="CCW83" s="1409" t="str">
        <f>Dev!$DI$57</f>
        <v>f</v>
      </c>
      <c r="CCX83" s="1410"/>
      <c r="CCY83" s="958"/>
      <c r="CCZ83" s="952"/>
      <c r="CDA83" s="1415" t="str">
        <f>Dev!$EM$57</f>
        <v>i</v>
      </c>
      <c r="CDB83" s="1416"/>
      <c r="CDC83" s="953"/>
      <c r="CDD83" s="1415" t="str">
        <f>Dev!$EP$57</f>
        <v>j</v>
      </c>
      <c r="CDE83" s="1416"/>
      <c r="CDF83" s="956"/>
      <c r="CDG83" s="1415" t="str">
        <f>Dev!$ES$57</f>
        <v>k</v>
      </c>
      <c r="CDH83" s="1416"/>
      <c r="CDI83" s="956"/>
      <c r="CDJ83" s="1415" t="str">
        <f>Dev!$EV$57</f>
        <v>l</v>
      </c>
      <c r="CDK83" s="1416"/>
      <c r="CDL83" s="958"/>
      <c r="CDM83" s="265"/>
      <c r="CDN83" s="265"/>
      <c r="CDO83" s="1124"/>
      <c r="CDP83" s="1124"/>
      <c r="CDQ83" s="1124"/>
      <c r="CDR83" s="1124"/>
      <c r="CDS83" s="1124"/>
      <c r="CDT83" s="1124"/>
      <c r="CDU83" s="1124"/>
      <c r="CDV83" s="1124"/>
      <c r="CDW83" s="1124"/>
      <c r="CDX83" s="1124"/>
      <c r="CDY83" s="1124"/>
      <c r="CDZ83" s="1124"/>
      <c r="CEA83" s="1124"/>
      <c r="CEB83" s="1124"/>
      <c r="CEC83" s="1124"/>
      <c r="CED83" s="1124"/>
      <c r="CEE83" s="1124"/>
      <c r="CEF83" s="1124"/>
      <c r="CEG83" s="1124"/>
      <c r="CEH83" s="1124"/>
      <c r="CEI83" s="1124"/>
      <c r="CEJ83" s="1124"/>
      <c r="CEK83" s="1124"/>
      <c r="CEL83" s="1124"/>
      <c r="CEM83" s="1124"/>
      <c r="CEN83" s="1124"/>
      <c r="CEO83" s="952"/>
      <c r="CEP83" s="1409" t="str">
        <f>Dev!$CZ$57</f>
        <v>c</v>
      </c>
      <c r="CEQ83" s="1410"/>
      <c r="CER83" s="953"/>
      <c r="CES83" s="1409" t="str">
        <f>Dev!$DC$57</f>
        <v>d</v>
      </c>
      <c r="CET83" s="1410"/>
      <c r="CEU83" s="956"/>
      <c r="CEV83" s="1409" t="str">
        <f>Dev!$DF$57</f>
        <v>e</v>
      </c>
      <c r="CEW83" s="1410"/>
      <c r="CEX83" s="956"/>
      <c r="CEY83" s="1409" t="str">
        <f>Dev!$DI$57</f>
        <v>f</v>
      </c>
      <c r="CEZ83" s="1410"/>
      <c r="CFA83" s="958"/>
      <c r="CFB83" s="952"/>
      <c r="CFC83" s="1415" t="str">
        <f>Dev!$EM$57</f>
        <v>i</v>
      </c>
      <c r="CFD83" s="1416"/>
      <c r="CFE83" s="953"/>
      <c r="CFF83" s="1415" t="str">
        <f>Dev!$EP$57</f>
        <v>j</v>
      </c>
      <c r="CFG83" s="1416"/>
      <c r="CFH83" s="956"/>
      <c r="CFI83" s="1415" t="str">
        <f>Dev!$ES$57</f>
        <v>k</v>
      </c>
      <c r="CFJ83" s="1416"/>
      <c r="CFK83" s="956"/>
      <c r="CFL83" s="1415" t="str">
        <f>Dev!$EV$57</f>
        <v>l</v>
      </c>
      <c r="CFM83" s="1416"/>
      <c r="CFN83" s="958"/>
      <c r="CFO83" s="265"/>
      <c r="CFP83" s="265"/>
      <c r="CFQ83" s="1124"/>
      <c r="CFR83" s="1124"/>
      <c r="CFS83" s="1124"/>
      <c r="CFT83" s="1124"/>
      <c r="CFU83" s="1124"/>
      <c r="CFV83" s="1124"/>
      <c r="CFW83" s="1124"/>
      <c r="CFX83" s="1124"/>
      <c r="CFY83" s="1124"/>
      <c r="CFZ83" s="1124"/>
      <c r="CGA83" s="1124"/>
      <c r="CGB83" s="1124"/>
      <c r="CGC83" s="1124"/>
      <c r="CGD83" s="1124"/>
      <c r="CGE83" s="1124"/>
      <c r="CGF83" s="1124"/>
      <c r="CGG83" s="1124"/>
      <c r="CGH83" s="1124"/>
      <c r="CGI83" s="1124"/>
      <c r="CGJ83" s="1124"/>
      <c r="CGK83" s="1124"/>
      <c r="CGL83" s="1124"/>
      <c r="CGM83" s="1124"/>
      <c r="CGN83" s="1124"/>
      <c r="CGO83" s="1124"/>
      <c r="CGP83" s="1124"/>
      <c r="CGQ83" s="952"/>
      <c r="CGR83" s="1409" t="str">
        <f>Dev!$CZ$57</f>
        <v>c</v>
      </c>
      <c r="CGS83" s="1410"/>
      <c r="CGT83" s="953"/>
      <c r="CGU83" s="1409" t="str">
        <f>Dev!$DC$57</f>
        <v>d</v>
      </c>
      <c r="CGV83" s="1410"/>
      <c r="CGW83" s="956"/>
      <c r="CGX83" s="1409" t="str">
        <f>Dev!$DF$57</f>
        <v>e</v>
      </c>
      <c r="CGY83" s="1410"/>
      <c r="CGZ83" s="956"/>
      <c r="CHA83" s="1409" t="str">
        <f>Dev!$DI$57</f>
        <v>f</v>
      </c>
      <c r="CHB83" s="1410"/>
      <c r="CHC83" s="958"/>
      <c r="CHD83" s="952"/>
      <c r="CHE83" s="1415" t="str">
        <f>Dev!$EM$57</f>
        <v>i</v>
      </c>
      <c r="CHF83" s="1416"/>
      <c r="CHG83" s="953"/>
      <c r="CHH83" s="1415" t="str">
        <f>Dev!$EP$57</f>
        <v>j</v>
      </c>
      <c r="CHI83" s="1416"/>
      <c r="CHJ83" s="956"/>
      <c r="CHK83" s="1415" t="str">
        <f>Dev!$ES$57</f>
        <v>k</v>
      </c>
      <c r="CHL83" s="1416"/>
      <c r="CHM83" s="956"/>
      <c r="CHN83" s="1415" t="str">
        <f>Dev!$EV$57</f>
        <v>l</v>
      </c>
      <c r="CHO83" s="1416"/>
      <c r="CHP83" s="958"/>
      <c r="CHQ83" s="265"/>
      <c r="CHR83" s="265"/>
      <c r="CHS83" s="1124"/>
      <c r="CHT83" s="1124"/>
      <c r="CHU83" s="1124"/>
      <c r="CHV83" s="1124"/>
      <c r="CHW83" s="1124"/>
      <c r="CHX83" s="1124"/>
      <c r="CHY83" s="1124"/>
      <c r="CHZ83" s="1124"/>
      <c r="CIA83" s="1124"/>
      <c r="CIB83" s="1124"/>
      <c r="CIC83" s="1124"/>
      <c r="CID83" s="1124"/>
      <c r="CIE83" s="1124"/>
      <c r="CIF83" s="1124"/>
      <c r="CIG83" s="1124"/>
      <c r="CIH83" s="1124"/>
      <c r="CII83" s="1124"/>
      <c r="CIJ83" s="1124"/>
      <c r="CIK83" s="1124"/>
      <c r="CIL83" s="1124"/>
      <c r="CIM83" s="1124"/>
      <c r="CIN83" s="1124"/>
      <c r="CIO83" s="1124"/>
      <c r="CIP83" s="1124"/>
      <c r="CIQ83" s="1124"/>
      <c r="CIR83" s="1124"/>
      <c r="CIS83" s="952"/>
      <c r="CIT83" s="1409" t="str">
        <f>Dev!$CZ$57</f>
        <v>c</v>
      </c>
      <c r="CIU83" s="1410"/>
      <c r="CIV83" s="953"/>
      <c r="CIW83" s="1409" t="str">
        <f>Dev!$DC$57</f>
        <v>d</v>
      </c>
      <c r="CIX83" s="1410"/>
      <c r="CIY83" s="956"/>
      <c r="CIZ83" s="1409" t="str">
        <f>Dev!$DF$57</f>
        <v>e</v>
      </c>
      <c r="CJA83" s="1410"/>
      <c r="CJB83" s="956"/>
      <c r="CJC83" s="1409" t="str">
        <f>Dev!$DI$57</f>
        <v>f</v>
      </c>
      <c r="CJD83" s="1410"/>
      <c r="CJE83" s="958"/>
      <c r="CJF83" s="952"/>
      <c r="CJG83" s="1415" t="str">
        <f>Dev!$EM$57</f>
        <v>i</v>
      </c>
      <c r="CJH83" s="1416"/>
      <c r="CJI83" s="953"/>
      <c r="CJJ83" s="1415" t="str">
        <f>Dev!$EP$57</f>
        <v>j</v>
      </c>
      <c r="CJK83" s="1416"/>
      <c r="CJL83" s="956"/>
      <c r="CJM83" s="1415" t="str">
        <f>Dev!$ES$57</f>
        <v>k</v>
      </c>
      <c r="CJN83" s="1416"/>
      <c r="CJO83" s="956"/>
      <c r="CJP83" s="1415" t="str">
        <f>Dev!$EV$57</f>
        <v>l</v>
      </c>
      <c r="CJQ83" s="1416"/>
      <c r="CJR83" s="958"/>
      <c r="CJS83" s="265"/>
      <c r="CJT83" s="265"/>
      <c r="CJU83" s="1124"/>
      <c r="CJV83" s="1124"/>
      <c r="CJW83" s="1124"/>
      <c r="CJX83" s="1124"/>
      <c r="CJY83" s="1124"/>
      <c r="CJZ83" s="1124"/>
      <c r="CKA83" s="1124"/>
      <c r="CKB83" s="1124"/>
      <c r="CKC83" s="1124"/>
      <c r="CKD83" s="1124"/>
      <c r="CKE83" s="1124"/>
      <c r="CKF83" s="1124"/>
      <c r="CKG83" s="1124"/>
      <c r="CKH83" s="1124"/>
      <c r="CKI83" s="1124"/>
      <c r="CKJ83" s="1124"/>
      <c r="CKK83" s="1124"/>
      <c r="CKL83" s="1124"/>
      <c r="CKM83" s="1124"/>
      <c r="CKN83" s="1124"/>
      <c r="CKO83" s="1124"/>
      <c r="CKP83" s="1124"/>
      <c r="CKQ83" s="1124"/>
      <c r="CKR83" s="1124"/>
      <c r="CKS83" s="1124"/>
      <c r="CKT83" s="1124"/>
      <c r="CKU83" s="952"/>
      <c r="CKV83" s="1409" t="str">
        <f>Dev!$CZ$57</f>
        <v>c</v>
      </c>
      <c r="CKW83" s="1410"/>
      <c r="CKX83" s="953"/>
      <c r="CKY83" s="1409" t="str">
        <f>Dev!$DC$57</f>
        <v>d</v>
      </c>
      <c r="CKZ83" s="1410"/>
      <c r="CLA83" s="956"/>
      <c r="CLB83" s="1409" t="str">
        <f>Dev!$DF$57</f>
        <v>e</v>
      </c>
      <c r="CLC83" s="1410"/>
      <c r="CLD83" s="956"/>
      <c r="CLE83" s="1409" t="str">
        <f>Dev!$DI$57</f>
        <v>f</v>
      </c>
      <c r="CLF83" s="1410"/>
      <c r="CLG83" s="958"/>
      <c r="CLH83" s="952"/>
      <c r="CLI83" s="1415" t="str">
        <f>Dev!$EM$57</f>
        <v>i</v>
      </c>
      <c r="CLJ83" s="1416"/>
      <c r="CLK83" s="953"/>
      <c r="CLL83" s="1415" t="str">
        <f>Dev!$EP$57</f>
        <v>j</v>
      </c>
      <c r="CLM83" s="1416"/>
      <c r="CLN83" s="956"/>
      <c r="CLO83" s="1415" t="str">
        <f>Dev!$ES$57</f>
        <v>k</v>
      </c>
      <c r="CLP83" s="1416"/>
      <c r="CLQ83" s="956"/>
      <c r="CLR83" s="1415" t="str">
        <f>Dev!$EV$57</f>
        <v>l</v>
      </c>
      <c r="CLS83" s="1416"/>
      <c r="CLT83" s="958"/>
      <c r="CLU83" s="265"/>
      <c r="CLV83" s="265"/>
      <c r="CLW83" s="1124"/>
      <c r="CLX83" s="1124"/>
      <c r="CLY83" s="1124"/>
      <c r="CLZ83" s="1124"/>
      <c r="CMA83" s="1124"/>
      <c r="CMB83" s="1124"/>
      <c r="CMC83" s="1124"/>
      <c r="CMD83" s="1124"/>
      <c r="CME83" s="1124"/>
      <c r="CMF83" s="1124"/>
      <c r="CMG83" s="1124"/>
      <c r="CMH83" s="1124"/>
      <c r="CMI83" s="1124"/>
      <c r="CMJ83" s="1124"/>
      <c r="CMK83" s="1124"/>
      <c r="CML83" s="1124"/>
      <c r="CMM83" s="1124"/>
      <c r="CMN83" s="1124"/>
      <c r="CMO83" s="1124"/>
      <c r="CMP83" s="1124"/>
      <c r="CMQ83" s="1124"/>
      <c r="CMR83" s="1124"/>
      <c r="CMS83" s="1124"/>
      <c r="CMT83" s="1124"/>
      <c r="CMU83" s="1124"/>
      <c r="CMV83" s="1124"/>
      <c r="CMW83" s="952"/>
      <c r="CMX83" s="1409" t="str">
        <f>Dev!$CZ$57</f>
        <v>c</v>
      </c>
      <c r="CMY83" s="1410"/>
      <c r="CMZ83" s="953"/>
      <c r="CNA83" s="1409" t="str">
        <f>Dev!$DC$57</f>
        <v>d</v>
      </c>
      <c r="CNB83" s="1410"/>
      <c r="CNC83" s="956"/>
      <c r="CND83" s="1409" t="str">
        <f>Dev!$DF$57</f>
        <v>e</v>
      </c>
      <c r="CNE83" s="1410"/>
      <c r="CNF83" s="956"/>
      <c r="CNG83" s="1409" t="str">
        <f>Dev!$DI$57</f>
        <v>f</v>
      </c>
      <c r="CNH83" s="1410"/>
      <c r="CNI83" s="958"/>
      <c r="CNJ83" s="952"/>
      <c r="CNK83" s="1415" t="str">
        <f>Dev!$EM$57</f>
        <v>i</v>
      </c>
      <c r="CNL83" s="1416"/>
      <c r="CNM83" s="953"/>
      <c r="CNN83" s="1415" t="str">
        <f>Dev!$EP$57</f>
        <v>j</v>
      </c>
      <c r="CNO83" s="1416"/>
      <c r="CNP83" s="956"/>
      <c r="CNQ83" s="1415" t="str">
        <f>Dev!$ES$57</f>
        <v>k</v>
      </c>
      <c r="CNR83" s="1416"/>
      <c r="CNS83" s="956"/>
      <c r="CNT83" s="1415" t="str">
        <f>Dev!$EV$57</f>
        <v>l</v>
      </c>
      <c r="CNU83" s="1416"/>
      <c r="CNV83" s="958"/>
      <c r="CNW83" s="265"/>
      <c r="CNX83" s="265"/>
      <c r="CNY83" s="1124"/>
      <c r="CNZ83" s="1124"/>
      <c r="COA83" s="1124"/>
      <c r="COB83" s="1124"/>
      <c r="COC83" s="1124"/>
      <c r="COD83" s="1124"/>
      <c r="COE83" s="1124"/>
      <c r="COF83" s="1124"/>
      <c r="COG83" s="1124"/>
      <c r="COH83" s="1124"/>
      <c r="COI83" s="1124"/>
      <c r="COJ83" s="1124"/>
      <c r="COK83" s="1124"/>
      <c r="COL83" s="1124"/>
      <c r="COM83" s="1124"/>
      <c r="CON83" s="1124"/>
      <c r="COO83" s="1124"/>
      <c r="COP83" s="1124"/>
      <c r="COQ83" s="1124"/>
      <c r="COR83" s="1124"/>
      <c r="COS83" s="1124"/>
      <c r="COT83" s="1124"/>
      <c r="COU83" s="1124"/>
      <c r="COV83" s="1124"/>
      <c r="COW83" s="1124"/>
      <c r="COX83" s="1124"/>
      <c r="COY83" s="952"/>
      <c r="COZ83" s="1409" t="str">
        <f>Dev!$CZ$57</f>
        <v>c</v>
      </c>
      <c r="CPA83" s="1410"/>
      <c r="CPB83" s="953"/>
      <c r="CPC83" s="1409" t="str">
        <f>Dev!$DC$57</f>
        <v>d</v>
      </c>
      <c r="CPD83" s="1410"/>
      <c r="CPE83" s="956"/>
      <c r="CPF83" s="1409" t="str">
        <f>Dev!$DF$57</f>
        <v>e</v>
      </c>
      <c r="CPG83" s="1410"/>
      <c r="CPH83" s="956"/>
      <c r="CPI83" s="1409" t="str">
        <f>Dev!$DI$57</f>
        <v>f</v>
      </c>
      <c r="CPJ83" s="1410"/>
      <c r="CPK83" s="958"/>
      <c r="CPL83" s="952"/>
      <c r="CPM83" s="1415" t="str">
        <f>Dev!$EM$57</f>
        <v>i</v>
      </c>
      <c r="CPN83" s="1416"/>
      <c r="CPO83" s="953"/>
      <c r="CPP83" s="1415" t="str">
        <f>Dev!$EP$57</f>
        <v>j</v>
      </c>
      <c r="CPQ83" s="1416"/>
      <c r="CPR83" s="956"/>
      <c r="CPS83" s="1415" t="str">
        <f>Dev!$ES$57</f>
        <v>k</v>
      </c>
      <c r="CPT83" s="1416"/>
      <c r="CPU83" s="956"/>
      <c r="CPV83" s="1415" t="str">
        <f>Dev!$EV$57</f>
        <v>l</v>
      </c>
      <c r="CPW83" s="1416"/>
      <c r="CPX83" s="958"/>
      <c r="CPY83" s="265"/>
      <c r="CPZ83" s="265"/>
      <c r="CQA83" s="1124"/>
      <c r="CQB83" s="1124"/>
      <c r="CQC83" s="1124"/>
      <c r="CQD83" s="1124"/>
      <c r="CQE83" s="1124"/>
      <c r="CQF83" s="1124"/>
      <c r="CQG83" s="1124"/>
      <c r="CQH83" s="1124"/>
      <c r="CQI83" s="1124"/>
      <c r="CQJ83" s="1124"/>
      <c r="CQK83" s="1124"/>
      <c r="CQL83" s="1124"/>
      <c r="CQM83" s="1124"/>
      <c r="CQN83" s="1124"/>
      <c r="CQO83" s="1124"/>
      <c r="CQP83" s="1124"/>
      <c r="CQQ83" s="1124"/>
      <c r="CQR83" s="1124"/>
      <c r="CQS83" s="1124"/>
      <c r="CQT83" s="1124"/>
      <c r="CQU83" s="1124"/>
      <c r="CQV83" s="1124"/>
      <c r="CQW83" s="1124"/>
      <c r="CQX83" s="1124"/>
      <c r="CQY83" s="1124"/>
      <c r="CQZ83" s="1124"/>
      <c r="CRA83" s="952"/>
      <c r="CRB83" s="1409" t="str">
        <f>Dev!$CZ$57</f>
        <v>c</v>
      </c>
      <c r="CRC83" s="1410"/>
      <c r="CRD83" s="953"/>
      <c r="CRE83" s="1409" t="str">
        <f>Dev!$DC$57</f>
        <v>d</v>
      </c>
      <c r="CRF83" s="1410"/>
      <c r="CRG83" s="956"/>
      <c r="CRH83" s="1409" t="str">
        <f>Dev!$DF$57</f>
        <v>e</v>
      </c>
      <c r="CRI83" s="1410"/>
      <c r="CRJ83" s="956"/>
      <c r="CRK83" s="1409" t="str">
        <f>Dev!$DI$57</f>
        <v>f</v>
      </c>
      <c r="CRL83" s="1410"/>
      <c r="CRM83" s="958"/>
      <c r="CRN83" s="952"/>
      <c r="CRO83" s="1415" t="str">
        <f>Dev!$EM$57</f>
        <v>i</v>
      </c>
      <c r="CRP83" s="1416"/>
      <c r="CRQ83" s="953"/>
      <c r="CRR83" s="1415" t="str">
        <f>Dev!$EP$57</f>
        <v>j</v>
      </c>
      <c r="CRS83" s="1416"/>
      <c r="CRT83" s="956"/>
      <c r="CRU83" s="1415" t="str">
        <f>Dev!$ES$57</f>
        <v>k</v>
      </c>
      <c r="CRV83" s="1416"/>
      <c r="CRW83" s="956"/>
      <c r="CRX83" s="1415" t="str">
        <f>Dev!$EV$57</f>
        <v>l</v>
      </c>
      <c r="CRY83" s="1416"/>
      <c r="CRZ83" s="958"/>
      <c r="CSA83" s="265"/>
      <c r="CSB83" s="265"/>
      <c r="CSC83" s="1124"/>
      <c r="CSD83" s="1124"/>
      <c r="CSE83" s="1124"/>
      <c r="CSF83" s="1124"/>
      <c r="CSG83" s="1124"/>
      <c r="CSH83" s="1124"/>
      <c r="CSI83" s="1124"/>
      <c r="CSJ83" s="1124"/>
      <c r="CSK83" s="1124"/>
      <c r="CSL83" s="1124"/>
      <c r="CSM83" s="1124"/>
      <c r="CSN83" s="1124"/>
      <c r="CSO83" s="1124"/>
      <c r="CSP83" s="1124"/>
      <c r="CSQ83" s="1124"/>
      <c r="CSR83" s="1124"/>
      <c r="CSS83" s="1124"/>
      <c r="CST83" s="1124"/>
      <c r="CSU83" s="1124"/>
      <c r="CSV83" s="1124"/>
      <c r="CSW83" s="1124"/>
      <c r="CSX83" s="1124"/>
      <c r="CSY83" s="1124"/>
      <c r="CSZ83" s="1124"/>
      <c r="CTA83" s="1124"/>
      <c r="CTB83" s="1124"/>
      <c r="CTC83" s="952"/>
      <c r="CTD83" s="1409" t="str">
        <f>Dev!$CZ$57</f>
        <v>c</v>
      </c>
      <c r="CTE83" s="1410"/>
      <c r="CTF83" s="953"/>
      <c r="CTG83" s="1409" t="str">
        <f>Dev!$DC$57</f>
        <v>d</v>
      </c>
      <c r="CTH83" s="1410"/>
      <c r="CTI83" s="956"/>
      <c r="CTJ83" s="1409" t="str">
        <f>Dev!$DF$57</f>
        <v>e</v>
      </c>
      <c r="CTK83" s="1410"/>
      <c r="CTL83" s="956"/>
      <c r="CTM83" s="1409" t="str">
        <f>Dev!$DI$57</f>
        <v>f</v>
      </c>
      <c r="CTN83" s="1410"/>
      <c r="CTO83" s="958"/>
      <c r="CTP83" s="952"/>
      <c r="CTQ83" s="1415" t="str">
        <f>Dev!$EM$57</f>
        <v>i</v>
      </c>
      <c r="CTR83" s="1416"/>
      <c r="CTS83" s="953"/>
      <c r="CTT83" s="1415" t="str">
        <f>Dev!$EP$57</f>
        <v>j</v>
      </c>
      <c r="CTU83" s="1416"/>
      <c r="CTV83" s="956"/>
      <c r="CTW83" s="1415" t="str">
        <f>Dev!$ES$57</f>
        <v>k</v>
      </c>
      <c r="CTX83" s="1416"/>
      <c r="CTY83" s="956"/>
      <c r="CTZ83" s="1415" t="str">
        <f>Dev!$EV$57</f>
        <v>l</v>
      </c>
      <c r="CUA83" s="1416"/>
      <c r="CUB83" s="958"/>
      <c r="CUC83" s="265"/>
      <c r="CUD83" s="265"/>
      <c r="CUE83" s="1124"/>
      <c r="CUF83" s="1124"/>
      <c r="CUG83" s="1124"/>
      <c r="CUH83" s="1124"/>
      <c r="CUI83" s="1124"/>
      <c r="CUJ83" s="1124"/>
      <c r="CUK83" s="1124"/>
      <c r="CUL83" s="1124"/>
      <c r="CUM83" s="1124"/>
      <c r="CUN83" s="1124"/>
      <c r="CVK83" s="573"/>
      <c r="CVL83" s="1409" t="str">
        <f>Dev!$DM$57</f>
        <v>o</v>
      </c>
      <c r="CVM83" s="1410"/>
      <c r="CVN83" s="274"/>
      <c r="CVO83" s="1409" t="str">
        <f>Dev!$DP$57</f>
        <v>p</v>
      </c>
      <c r="CVP83" s="1410"/>
      <c r="CVQ83" s="268"/>
      <c r="CVR83" s="1409" t="str">
        <f>Dev!$DS$57</f>
        <v>q</v>
      </c>
      <c r="CVS83" s="1410"/>
      <c r="CVT83" s="268"/>
      <c r="CVU83" s="1409" t="str">
        <f>Dev!$DV$57</f>
        <v>r</v>
      </c>
      <c r="CVV83" s="1410"/>
      <c r="CVW83" s="276"/>
      <c r="CVX83" s="573"/>
      <c r="CVY83" s="1415" t="str">
        <f>Dev!$EZ$57</f>
        <v>u</v>
      </c>
      <c r="CVZ83" s="1416"/>
      <c r="CWA83" s="274"/>
      <c r="CWB83" s="1415" t="str">
        <f>Dev!$FC$57</f>
        <v>v</v>
      </c>
      <c r="CWC83" s="1416"/>
      <c r="CWD83" s="268"/>
      <c r="CWE83" s="1415" t="str">
        <f>Dev!$FF$57</f>
        <v>w</v>
      </c>
      <c r="CWF83" s="1416"/>
      <c r="CWG83" s="268"/>
      <c r="CWH83" s="1415" t="str">
        <f>Dev!$FI$57</f>
        <v>x</v>
      </c>
      <c r="CWI83" s="1416"/>
      <c r="CWJ83" s="276"/>
      <c r="CWK83" s="952"/>
      <c r="CWL83" s="1409" t="str">
        <f>Dev!$CZ$57</f>
        <v>c</v>
      </c>
      <c r="CWM83" s="1410"/>
      <c r="CWN83" s="953"/>
      <c r="CWO83" s="1409" t="str">
        <f>Dev!$DC$57</f>
        <v>d</v>
      </c>
      <c r="CWP83" s="1410"/>
      <c r="CWQ83" s="956"/>
      <c r="CWR83" s="1409" t="str">
        <f>Dev!$DF$57</f>
        <v>e</v>
      </c>
      <c r="CWS83" s="1410"/>
      <c r="CWT83" s="956"/>
      <c r="CWU83" s="1409" t="str">
        <f>Dev!$DI$57</f>
        <v>f</v>
      </c>
      <c r="CWV83" s="1410"/>
      <c r="CWW83" s="958"/>
      <c r="CWX83" s="952"/>
      <c r="CWY83" s="1415" t="str">
        <f>Dev!$EM$57</f>
        <v>i</v>
      </c>
      <c r="CWZ83" s="1416"/>
      <c r="CXA83" s="953"/>
      <c r="CXB83" s="1415" t="str">
        <f>Dev!$EP$57</f>
        <v>j</v>
      </c>
      <c r="CXC83" s="1416"/>
      <c r="CXD83" s="956"/>
      <c r="CXE83" s="1415" t="str">
        <f>Dev!$ES$57</f>
        <v>k</v>
      </c>
      <c r="CXF83" s="1416"/>
      <c r="CXG83" s="956"/>
      <c r="CXH83" s="1415" t="str">
        <f>Dev!$EV$57</f>
        <v>l</v>
      </c>
      <c r="CXI83" s="1416"/>
      <c r="CXJ83" s="958"/>
      <c r="CXL83" s="1409" t="str">
        <f>Dev!$DV$57</f>
        <v>r</v>
      </c>
      <c r="CXM83" s="1410"/>
      <c r="CXN83" s="227"/>
      <c r="CXO83" s="1415" t="str">
        <f>Dev!$FI$57</f>
        <v>x</v>
      </c>
      <c r="CXP83" s="1416"/>
      <c r="CZI83" s="573"/>
      <c r="CZJ83" s="1409" t="str">
        <f>Dev!$DM$57</f>
        <v>o</v>
      </c>
      <c r="CZK83" s="1410"/>
      <c r="CZL83" s="274"/>
      <c r="CZM83" s="1409" t="str">
        <f>Dev!$DP$57</f>
        <v>p</v>
      </c>
      <c r="CZN83" s="1410"/>
      <c r="CZO83" s="1129"/>
      <c r="CZP83" s="1409" t="str">
        <f>Dev!$DS$57</f>
        <v>q</v>
      </c>
      <c r="CZQ83" s="1410"/>
      <c r="CZR83" s="1129"/>
      <c r="CZS83" s="1409" t="str">
        <f>Dev!$DV$57</f>
        <v>r</v>
      </c>
      <c r="CZT83" s="1410"/>
      <c r="CZU83" s="276"/>
      <c r="CZV83" s="573"/>
      <c r="CZW83" s="1415" t="str">
        <f>Dev!$EZ$57</f>
        <v>u</v>
      </c>
      <c r="CZX83" s="1416"/>
      <c r="CZY83" s="274"/>
      <c r="CZZ83" s="1415" t="str">
        <f>Dev!$FC$57</f>
        <v>v</v>
      </c>
      <c r="DAA83" s="1416"/>
      <c r="DAB83" s="1129"/>
      <c r="DAC83" s="1415" t="str">
        <f>Dev!$FF$57</f>
        <v>w</v>
      </c>
      <c r="DAD83" s="1416"/>
      <c r="DAE83" s="1129"/>
      <c r="DAF83" s="1415" t="str">
        <f>Dev!$FI$57</f>
        <v>x</v>
      </c>
      <c r="DAG83" s="1416"/>
      <c r="DAH83" s="276"/>
      <c r="DAI83" s="952"/>
      <c r="DAJ83" s="1409" t="str">
        <f>Dev!$CZ$57</f>
        <v>c</v>
      </c>
      <c r="DAK83" s="1410"/>
      <c r="DAL83" s="953"/>
      <c r="DAM83" s="1409" t="str">
        <f>Dev!$DC$57</f>
        <v>d</v>
      </c>
      <c r="DAN83" s="1410"/>
      <c r="DAO83" s="956"/>
      <c r="DAP83" s="1409" t="str">
        <f>Dev!$DF$57</f>
        <v>e</v>
      </c>
      <c r="DAQ83" s="1410"/>
      <c r="DAR83" s="956"/>
      <c r="DAS83" s="1409" t="str">
        <f>Dev!$DI$57</f>
        <v>f</v>
      </c>
      <c r="DAT83" s="1410"/>
      <c r="DAU83" s="958"/>
      <c r="DAV83" s="952"/>
      <c r="DAW83" s="1415" t="str">
        <f>Dev!$EM$57</f>
        <v>i</v>
      </c>
      <c r="DAX83" s="1416"/>
      <c r="DAY83" s="953"/>
      <c r="DAZ83" s="1415" t="str">
        <f>Dev!$EP$57</f>
        <v>j</v>
      </c>
      <c r="DBA83" s="1416"/>
      <c r="DBB83" s="956"/>
      <c r="DBC83" s="1415" t="str">
        <f>Dev!$ES$57</f>
        <v>k</v>
      </c>
      <c r="DBD83" s="1416"/>
      <c r="DBE83" s="956"/>
      <c r="DBF83" s="1415" t="str">
        <f>Dev!$EV$57</f>
        <v>l</v>
      </c>
      <c r="DBG83" s="1416"/>
      <c r="DBH83" s="958"/>
      <c r="DBI83" s="265"/>
      <c r="DBJ83" s="265"/>
      <c r="DBK83" s="265"/>
      <c r="DBL83" s="265"/>
      <c r="DBM83" s="265"/>
      <c r="DBN83" s="265"/>
      <c r="DBO83" s="265"/>
      <c r="DBP83" s="265"/>
      <c r="DBQ83" s="265"/>
      <c r="DBR83" s="265"/>
      <c r="DBU83" s="1124"/>
      <c r="DBV83" s="1124"/>
      <c r="DBW83" s="1124"/>
      <c r="DBX83" s="1124"/>
      <c r="DBY83" s="1124"/>
      <c r="DBZ83" s="1124"/>
      <c r="DCA83" s="1124"/>
      <c r="DCB83" s="1124"/>
      <c r="DCC83" s="1124"/>
      <c r="DCD83" s="1124"/>
      <c r="DCE83" s="1124"/>
      <c r="DCF83" s="1124"/>
      <c r="DCG83" s="1124"/>
      <c r="DCH83" s="1124"/>
      <c r="DCI83" s="1124"/>
      <c r="DCJ83" s="1124"/>
      <c r="DCK83" s="1124"/>
      <c r="DCL83" s="1124"/>
      <c r="DCM83" s="1124"/>
      <c r="DCN83" s="1124"/>
      <c r="DCO83" s="1124"/>
      <c r="DCP83" s="1124"/>
      <c r="DCQ83" s="573"/>
      <c r="DCR83" s="1409" t="str">
        <f>Dev!$DM$57</f>
        <v>o</v>
      </c>
      <c r="DCS83" s="1410"/>
      <c r="DCT83" s="274"/>
      <c r="DCU83" s="1409" t="str">
        <f>Dev!$DP$57</f>
        <v>p</v>
      </c>
      <c r="DCV83" s="1410"/>
      <c r="DCW83" s="1129"/>
      <c r="DCX83" s="1409" t="str">
        <f>Dev!$DS$57</f>
        <v>q</v>
      </c>
      <c r="DCY83" s="1410"/>
      <c r="DCZ83" s="1129"/>
      <c r="DDA83" s="1409" t="str">
        <f>Dev!$DV$57</f>
        <v>r</v>
      </c>
      <c r="DDB83" s="1410"/>
      <c r="DDC83" s="276"/>
      <c r="DDD83" s="573"/>
      <c r="DDE83" s="1415" t="str">
        <f>Dev!$EZ$57</f>
        <v>u</v>
      </c>
      <c r="DDF83" s="1416"/>
      <c r="DDG83" s="274"/>
      <c r="DDH83" s="1415" t="str">
        <f>Dev!$FC$57</f>
        <v>v</v>
      </c>
      <c r="DDI83" s="1416"/>
      <c r="DDJ83" s="1129"/>
      <c r="DDK83" s="1415" t="str">
        <f>Dev!$FF$57</f>
        <v>w</v>
      </c>
      <c r="DDL83" s="1416"/>
      <c r="DDM83" s="1129"/>
      <c r="DDN83" s="1415" t="str">
        <f>Dev!$FI$57</f>
        <v>x</v>
      </c>
      <c r="DDO83" s="1416"/>
      <c r="DDP83" s="276"/>
      <c r="DDQ83" s="952"/>
      <c r="DDR83" s="1409" t="str">
        <f>Dev!$CZ$57</f>
        <v>c</v>
      </c>
      <c r="DDS83" s="1410"/>
      <c r="DDT83" s="953"/>
      <c r="DDU83" s="1409" t="str">
        <f>Dev!$DC$57</f>
        <v>d</v>
      </c>
      <c r="DDV83" s="1410"/>
      <c r="DDW83" s="956"/>
      <c r="DDX83" s="1409" t="str">
        <f>Dev!$DF$57</f>
        <v>e</v>
      </c>
      <c r="DDY83" s="1410"/>
      <c r="DDZ83" s="956"/>
      <c r="DEA83" s="1409" t="str">
        <f>Dev!$DI$57</f>
        <v>f</v>
      </c>
      <c r="DEB83" s="1410"/>
      <c r="DEC83" s="958"/>
      <c r="DED83" s="952"/>
      <c r="DEE83" s="1415" t="str">
        <f>Dev!$EM$57</f>
        <v>i</v>
      </c>
      <c r="DEF83" s="1416"/>
      <c r="DEG83" s="953"/>
      <c r="DEH83" s="1415" t="str">
        <f>Dev!$EP$57</f>
        <v>j</v>
      </c>
      <c r="DEI83" s="1416"/>
      <c r="DEJ83" s="956"/>
      <c r="DEK83" s="1415" t="str">
        <f>Dev!$ES$57</f>
        <v>k</v>
      </c>
      <c r="DEL83" s="1416"/>
      <c r="DEM83" s="956"/>
      <c r="DEN83" s="1415" t="str">
        <f>Dev!$EV$57</f>
        <v>l</v>
      </c>
      <c r="DEO83" s="1416"/>
      <c r="DEP83" s="958"/>
      <c r="DEQ83" s="265"/>
      <c r="DER83" s="265"/>
      <c r="DES83" s="265"/>
      <c r="DET83" s="265"/>
      <c r="DEU83" s="265"/>
      <c r="DEV83" s="265"/>
      <c r="DEW83" s="265"/>
      <c r="DEX83" s="265"/>
      <c r="DEY83" s="265"/>
      <c r="DEZ83" s="265"/>
      <c r="DFA83" s="1124"/>
      <c r="DFB83" s="1124"/>
      <c r="DFC83" s="1124"/>
      <c r="DFD83" s="1124"/>
      <c r="DFE83" s="1124"/>
      <c r="DFF83" s="1124"/>
      <c r="DFG83" s="1124"/>
      <c r="DFH83" s="1124"/>
      <c r="DFI83" s="1124"/>
      <c r="DFJ83" s="1124"/>
      <c r="DFK83" s="1124"/>
      <c r="DFL83" s="1124"/>
      <c r="DFM83" s="1124"/>
      <c r="DFN83" s="1124"/>
      <c r="DFO83" s="1124"/>
      <c r="DFP83" s="1124"/>
      <c r="DFQ83" s="1124"/>
      <c r="DFR83" s="1124"/>
      <c r="DFS83" s="1124"/>
      <c r="DFT83" s="1124"/>
      <c r="DFU83" s="1124"/>
      <c r="DFV83" s="1124"/>
      <c r="DFW83" s="1124"/>
      <c r="DFX83" s="1124"/>
      <c r="DFY83" s="573"/>
      <c r="DFZ83" s="1409" t="str">
        <f>Dev!$DM$57</f>
        <v>o</v>
      </c>
      <c r="DGA83" s="1410"/>
      <c r="DGB83" s="274"/>
      <c r="DGC83" s="1409" t="str">
        <f>Dev!$DP$57</f>
        <v>p</v>
      </c>
      <c r="DGD83" s="1410"/>
      <c r="DGE83" s="1129"/>
      <c r="DGF83" s="1409" t="str">
        <f>Dev!$DS$57</f>
        <v>q</v>
      </c>
      <c r="DGG83" s="1410"/>
      <c r="DGH83" s="1129"/>
      <c r="DGI83" s="1409" t="str">
        <f>Dev!$DV$57</f>
        <v>r</v>
      </c>
      <c r="DGJ83" s="1410"/>
      <c r="DGK83" s="276"/>
      <c r="DGL83" s="573"/>
      <c r="DGM83" s="1415" t="str">
        <f>Dev!$EZ$57</f>
        <v>u</v>
      </c>
      <c r="DGN83" s="1416"/>
      <c r="DGO83" s="274"/>
      <c r="DGP83" s="1415" t="str">
        <f>Dev!$FC$57</f>
        <v>v</v>
      </c>
      <c r="DGQ83" s="1416"/>
      <c r="DGR83" s="1129"/>
      <c r="DGS83" s="1415" t="str">
        <f>Dev!$FF$57</f>
        <v>w</v>
      </c>
      <c r="DGT83" s="1416"/>
      <c r="DGU83" s="1129"/>
      <c r="DGV83" s="1415" t="str">
        <f>Dev!$FI$57</f>
        <v>x</v>
      </c>
      <c r="DGW83" s="1416"/>
      <c r="DGX83" s="276"/>
      <c r="DGY83" s="952"/>
      <c r="DGZ83" s="1409" t="str">
        <f>Dev!$CZ$57</f>
        <v>c</v>
      </c>
      <c r="DHA83" s="1410"/>
      <c r="DHB83" s="953"/>
      <c r="DHC83" s="1409" t="str">
        <f>Dev!$DC$57</f>
        <v>d</v>
      </c>
      <c r="DHD83" s="1410"/>
      <c r="DHE83" s="956"/>
      <c r="DHF83" s="1409" t="str">
        <f>Dev!$DF$57</f>
        <v>e</v>
      </c>
      <c r="DHG83" s="1410"/>
      <c r="DHH83" s="956"/>
      <c r="DHI83" s="1409" t="str">
        <f>Dev!$DI$57</f>
        <v>f</v>
      </c>
      <c r="DHJ83" s="1410"/>
      <c r="DHK83" s="958"/>
      <c r="DHL83" s="952"/>
      <c r="DHM83" s="1415" t="str">
        <f>Dev!$EM$57</f>
        <v>i</v>
      </c>
      <c r="DHN83" s="1416"/>
      <c r="DHO83" s="953"/>
      <c r="DHP83" s="1415" t="str">
        <f>Dev!$EP$57</f>
        <v>j</v>
      </c>
      <c r="DHQ83" s="1416"/>
      <c r="DHR83" s="956"/>
      <c r="DHS83" s="1415" t="str">
        <f>Dev!$ES$57</f>
        <v>k</v>
      </c>
      <c r="DHT83" s="1416"/>
      <c r="DHU83" s="956"/>
      <c r="DHV83" s="1415" t="str">
        <f>Dev!$EV$57</f>
        <v>l</v>
      </c>
      <c r="DHW83" s="1416"/>
      <c r="DHX83" s="958"/>
      <c r="DHY83" s="265"/>
      <c r="DHZ83" s="265"/>
      <c r="DIA83" s="265"/>
      <c r="DIB83" s="265"/>
      <c r="DIC83" s="265"/>
      <c r="DID83" s="265"/>
      <c r="DIE83" s="265"/>
      <c r="DIF83" s="265"/>
      <c r="DIG83" s="265"/>
      <c r="DIH83" s="265"/>
      <c r="DII83" s="1124"/>
      <c r="DIJ83" s="1124"/>
      <c r="DIK83" s="1124"/>
      <c r="DIL83" s="1124"/>
      <c r="DIM83" s="1124"/>
      <c r="DIN83" s="1124"/>
      <c r="DIO83" s="1124"/>
      <c r="DIP83" s="1124"/>
      <c r="DIQ83" s="1124"/>
      <c r="DIR83" s="1124"/>
      <c r="DIS83" s="1124"/>
      <c r="DIT83" s="1124"/>
      <c r="DIU83" s="1124"/>
      <c r="DIV83" s="1124"/>
      <c r="DIW83" s="1124"/>
      <c r="DIX83" s="1124"/>
      <c r="DIY83" s="1124"/>
      <c r="DIZ83" s="1124"/>
      <c r="DJA83" s="1124"/>
      <c r="DJB83" s="1124"/>
      <c r="DJC83" s="1124"/>
      <c r="DJD83" s="1124"/>
      <c r="DJE83" s="1124"/>
      <c r="DJF83" s="1124"/>
      <c r="DJG83" s="573"/>
      <c r="DJH83" s="1409" t="str">
        <f>Dev!$DM$57</f>
        <v>o</v>
      </c>
      <c r="DJI83" s="1410"/>
      <c r="DJJ83" s="274"/>
      <c r="DJK83" s="1409" t="str">
        <f>Dev!$DP$57</f>
        <v>p</v>
      </c>
      <c r="DJL83" s="1410"/>
      <c r="DJM83" s="1129"/>
      <c r="DJN83" s="1409" t="str">
        <f>Dev!$DS$57</f>
        <v>q</v>
      </c>
      <c r="DJO83" s="1410"/>
      <c r="DJP83" s="1129"/>
      <c r="DJQ83" s="1409" t="str">
        <f>Dev!$DV$57</f>
        <v>r</v>
      </c>
      <c r="DJR83" s="1410"/>
      <c r="DJS83" s="276"/>
      <c r="DJT83" s="573"/>
      <c r="DJU83" s="1415" t="str">
        <f>Dev!$EZ$57</f>
        <v>u</v>
      </c>
      <c r="DJV83" s="1416"/>
      <c r="DJW83" s="274"/>
      <c r="DJX83" s="1415" t="str">
        <f>Dev!$FC$57</f>
        <v>v</v>
      </c>
      <c r="DJY83" s="1416"/>
      <c r="DJZ83" s="1129"/>
      <c r="DKA83" s="1415" t="str">
        <f>Dev!$FF$57</f>
        <v>w</v>
      </c>
      <c r="DKB83" s="1416"/>
      <c r="DKC83" s="1129"/>
      <c r="DKD83" s="1415" t="str">
        <f>Dev!$FI$57</f>
        <v>x</v>
      </c>
      <c r="DKE83" s="1416"/>
      <c r="DKF83" s="276"/>
      <c r="DKG83" s="952"/>
      <c r="DKH83" s="1409" t="str">
        <f>Dev!$CZ$57</f>
        <v>c</v>
      </c>
      <c r="DKI83" s="1410"/>
      <c r="DKJ83" s="953"/>
      <c r="DKK83" s="1409" t="str">
        <f>Dev!$DC$57</f>
        <v>d</v>
      </c>
      <c r="DKL83" s="1410"/>
      <c r="DKM83" s="956"/>
      <c r="DKN83" s="1409" t="str">
        <f>Dev!$DF$57</f>
        <v>e</v>
      </c>
      <c r="DKO83" s="1410"/>
      <c r="DKP83" s="956"/>
      <c r="DKQ83" s="1409" t="str">
        <f>Dev!$DI$57</f>
        <v>f</v>
      </c>
      <c r="DKR83" s="1410"/>
      <c r="DKS83" s="958"/>
      <c r="DKT83" s="952"/>
      <c r="DKU83" s="1415" t="str">
        <f>Dev!$EM$57</f>
        <v>i</v>
      </c>
      <c r="DKV83" s="1416"/>
      <c r="DKW83" s="953"/>
      <c r="DKX83" s="1415" t="str">
        <f>Dev!$EP$57</f>
        <v>j</v>
      </c>
      <c r="DKY83" s="1416"/>
      <c r="DKZ83" s="956"/>
      <c r="DLA83" s="1415" t="str">
        <f>Dev!$ES$57</f>
        <v>k</v>
      </c>
      <c r="DLB83" s="1416"/>
      <c r="DLC83" s="956"/>
      <c r="DLD83" s="1415" t="str">
        <f>Dev!$EV$57</f>
        <v>l</v>
      </c>
      <c r="DLE83" s="1416"/>
      <c r="DLF83" s="958"/>
      <c r="DLG83" s="265"/>
      <c r="DLH83" s="265"/>
      <c r="DLI83" s="265"/>
      <c r="DLJ83" s="265"/>
      <c r="DLK83" s="265"/>
      <c r="DLL83" s="265"/>
      <c r="DLM83" s="265"/>
      <c r="DLN83" s="265"/>
      <c r="DLO83" s="265"/>
      <c r="DLP83" s="265"/>
      <c r="DLQ83" s="1124"/>
      <c r="DLR83" s="1124"/>
      <c r="DMO83" s="573"/>
      <c r="DMP83" s="1409" t="str">
        <f>Dev!$DM$57</f>
        <v>o</v>
      </c>
      <c r="DMQ83" s="1410"/>
      <c r="DMR83" s="274"/>
      <c r="DMS83" s="1409" t="str">
        <f>Dev!$DP$57</f>
        <v>p</v>
      </c>
      <c r="DMT83" s="1410"/>
      <c r="DMU83" s="268"/>
      <c r="DMV83" s="1409" t="str">
        <f>Dev!$DS$57</f>
        <v>q</v>
      </c>
      <c r="DMW83" s="1410"/>
      <c r="DMX83" s="268"/>
      <c r="DMY83" s="1409" t="str">
        <f>Dev!$DV$57</f>
        <v>r</v>
      </c>
      <c r="DMZ83" s="1410"/>
      <c r="DNA83" s="276"/>
      <c r="DNB83" s="573"/>
      <c r="DNC83" s="1415" t="str">
        <f>Dev!$EZ$57</f>
        <v>u</v>
      </c>
      <c r="DND83" s="1416"/>
      <c r="DNE83" s="274"/>
      <c r="DNF83" s="1415" t="str">
        <f>Dev!$FC$57</f>
        <v>v</v>
      </c>
      <c r="DNG83" s="1416"/>
      <c r="DNH83" s="268"/>
      <c r="DNI83" s="1415" t="str">
        <f>Dev!$FF$57</f>
        <v>w</v>
      </c>
      <c r="DNJ83" s="1416"/>
      <c r="DNK83" s="268"/>
      <c r="DNL83" s="1415" t="str">
        <f>Dev!$FI$57</f>
        <v>x</v>
      </c>
      <c r="DNM83" s="1416"/>
      <c r="DNN83" s="276"/>
      <c r="DNO83" s="952"/>
      <c r="DNP83" s="1409" t="str">
        <f>Dev!$CZ$57</f>
        <v>c</v>
      </c>
      <c r="DNQ83" s="1410"/>
      <c r="DNR83" s="953"/>
      <c r="DNS83" s="1409" t="str">
        <f>Dev!$DC$57</f>
        <v>d</v>
      </c>
      <c r="DNT83" s="1410"/>
      <c r="DNU83" s="956"/>
      <c r="DNV83" s="1409" t="str">
        <f>Dev!$DF$57</f>
        <v>e</v>
      </c>
      <c r="DNW83" s="1410"/>
      <c r="DNX83" s="956"/>
      <c r="DNY83" s="1409" t="str">
        <f>Dev!$DI$57</f>
        <v>f</v>
      </c>
      <c r="DNZ83" s="1410"/>
      <c r="DOA83" s="958"/>
      <c r="DOB83" s="952"/>
      <c r="DOC83" s="1415" t="str">
        <f>Dev!$EM$57</f>
        <v>i</v>
      </c>
      <c r="DOD83" s="1416"/>
      <c r="DOE83" s="953"/>
      <c r="DOF83" s="1415" t="str">
        <f>Dev!$EP$57</f>
        <v>j</v>
      </c>
      <c r="DOG83" s="1416"/>
      <c r="DOH83" s="956"/>
      <c r="DOI83" s="1415" t="str">
        <f>Dev!$ES$57</f>
        <v>k</v>
      </c>
      <c r="DOJ83" s="1416"/>
      <c r="DOK83" s="956"/>
      <c r="DOL83" s="1415" t="str">
        <f>Dev!$EV$57</f>
        <v>l</v>
      </c>
      <c r="DOM83" s="1416"/>
      <c r="DON83" s="958"/>
      <c r="DOO83" s="265"/>
      <c r="DOP83" s="1409" t="str">
        <f>Dev!$DS$57</f>
        <v>q</v>
      </c>
      <c r="DOQ83" s="1410"/>
      <c r="DOR83" s="227"/>
      <c r="DOS83" s="1409" t="str">
        <f>Dev!$DV$57</f>
        <v>r</v>
      </c>
      <c r="DOT83" s="1410"/>
      <c r="DOV83" s="1415" t="str">
        <f>Dev!$FF$57</f>
        <v>w</v>
      </c>
      <c r="DOW83" s="1416"/>
      <c r="DOY83" s="1415" t="str">
        <f>Dev!$FI$57</f>
        <v>x</v>
      </c>
      <c r="DOZ83" s="1416"/>
      <c r="DRA83" s="265"/>
      <c r="DRB83" s="265"/>
      <c r="DRG83" s="1409" t="str">
        <f>Dev!$DM$57</f>
        <v>o</v>
      </c>
      <c r="DRH83" s="1410"/>
      <c r="DRJ83" s="1415" t="str">
        <f>Dev!$EZ$57</f>
        <v>u</v>
      </c>
      <c r="DRK83" s="1416"/>
      <c r="DRM83" s="952"/>
      <c r="DRN83" s="1409" t="str">
        <f>Dev!$CZ$57</f>
        <v>c</v>
      </c>
      <c r="DRO83" s="1410"/>
      <c r="DRP83" s="953"/>
      <c r="DRQ83" s="1409" t="str">
        <f>Dev!$DC$57</f>
        <v>d</v>
      </c>
      <c r="DRR83" s="1410"/>
      <c r="DRS83" s="956"/>
      <c r="DRT83" s="1409" t="str">
        <f>Dev!$DF$57</f>
        <v>e</v>
      </c>
      <c r="DRU83" s="1410"/>
      <c r="DRV83" s="956"/>
      <c r="DRW83" s="1409" t="str">
        <f>Dev!$DI$57</f>
        <v>f</v>
      </c>
      <c r="DRX83" s="1410"/>
      <c r="DRY83" s="958"/>
      <c r="DRZ83" s="952"/>
      <c r="DSA83" s="1415" t="str">
        <f>Dev!$EM$57</f>
        <v>i</v>
      </c>
      <c r="DSB83" s="1416"/>
      <c r="DSC83" s="953"/>
      <c r="DSD83" s="1415" t="str">
        <f>Dev!$EP$57</f>
        <v>j</v>
      </c>
      <c r="DSE83" s="1416"/>
      <c r="DSF83" s="956"/>
      <c r="DSG83" s="1415" t="str">
        <f>Dev!$ES$57</f>
        <v>k</v>
      </c>
      <c r="DSH83" s="1416"/>
      <c r="DSI83" s="956"/>
      <c r="DSJ83" s="1415" t="str">
        <f>Dev!$EV$57</f>
        <v>l</v>
      </c>
      <c r="DSK83" s="1416"/>
      <c r="DSL83" s="958"/>
      <c r="DSM83" s="573"/>
      <c r="DSN83" s="1409" t="str">
        <f>Dev!$DM$57</f>
        <v>o</v>
      </c>
      <c r="DSO83" s="1410"/>
      <c r="DSP83" s="274"/>
      <c r="DSQ83" s="1409" t="str">
        <f>Dev!$DP$57</f>
        <v>p</v>
      </c>
      <c r="DSR83" s="1410"/>
      <c r="DSS83" s="268"/>
      <c r="DST83" s="1409" t="str">
        <f>Dev!$DS$57</f>
        <v>q</v>
      </c>
      <c r="DSU83" s="1410"/>
      <c r="DSV83" s="268"/>
      <c r="DSW83" s="1409" t="str">
        <f>Dev!$DV$57</f>
        <v>r</v>
      </c>
      <c r="DSX83" s="1410"/>
      <c r="DSY83" s="276"/>
      <c r="DSZ83" s="573"/>
      <c r="DTA83" s="1415" t="str">
        <f>Dev!$EZ$57</f>
        <v>u</v>
      </c>
      <c r="DTB83" s="1416"/>
      <c r="DTC83" s="274"/>
      <c r="DTD83" s="1415" t="str">
        <f>Dev!$FC$57</f>
        <v>v</v>
      </c>
      <c r="DTE83" s="1416"/>
      <c r="DTF83" s="268"/>
      <c r="DTG83" s="1415" t="str">
        <f>Dev!$FF$57</f>
        <v>w</v>
      </c>
      <c r="DTH83" s="1416"/>
      <c r="DTI83" s="268"/>
      <c r="DTJ83" s="1415" t="str">
        <f>Dev!$FI$57</f>
        <v>x</v>
      </c>
      <c r="DTK83" s="1416"/>
      <c r="DTL83" s="276"/>
      <c r="DTM83" s="573"/>
      <c r="DTN83" s="1409" t="str">
        <f>Dev!$DZ$57</f>
        <v>ac</v>
      </c>
      <c r="DTO83" s="1410"/>
      <c r="DTP83" s="274"/>
      <c r="DTQ83" s="1409" t="str">
        <f>Dev!$EC$57</f>
        <v>ad</v>
      </c>
      <c r="DTR83" s="1410"/>
      <c r="DTS83" s="268"/>
      <c r="DTT83" s="1409" t="str">
        <f>Dev!$EF$57</f>
        <v>ae</v>
      </c>
      <c r="DTU83" s="1410"/>
      <c r="DTV83" s="268"/>
      <c r="DTW83" s="1409" t="str">
        <f>Dev!$EI$57</f>
        <v>af</v>
      </c>
      <c r="DTX83" s="1410"/>
      <c r="DTY83" s="276"/>
      <c r="DTZ83" s="264"/>
      <c r="DUA83" s="265"/>
      <c r="DUB83" s="265"/>
      <c r="DUC83" s="265"/>
      <c r="DUD83" s="265"/>
      <c r="DUE83" s="265"/>
      <c r="DUG83" s="265"/>
      <c r="DUH83" s="265"/>
      <c r="DUJ83" s="265"/>
      <c r="DUK83" s="265"/>
      <c r="DWT83" s="1159"/>
      <c r="DWU83" s="1159"/>
      <c r="DWV83" s="1159"/>
      <c r="DWW83" s="1159"/>
      <c r="DWX83" s="1159"/>
      <c r="DWY83" s="1159"/>
      <c r="DWZ83" s="1175"/>
      <c r="DXA83" s="1159"/>
      <c r="DXB83" s="1159"/>
      <c r="DXC83" s="1159"/>
      <c r="DXD83" s="1159"/>
      <c r="DXE83" s="1159"/>
      <c r="DXF83" s="1159"/>
      <c r="DXG83" s="1162"/>
      <c r="DXH83" s="573"/>
      <c r="DXI83" s="1409" t="str">
        <f>Dev!$DM$57</f>
        <v>o</v>
      </c>
      <c r="DXJ83" s="1410"/>
      <c r="DXK83" s="274"/>
      <c r="DXL83" s="1409" t="str">
        <f>Dev!$DP$57</f>
        <v>p</v>
      </c>
      <c r="DXM83" s="1410"/>
      <c r="DXN83" s="268"/>
      <c r="DXO83" s="1409" t="str">
        <f>Dev!$DS$57</f>
        <v>q</v>
      </c>
      <c r="DXP83" s="1410"/>
      <c r="DXQ83" s="268"/>
      <c r="DXR83" s="1409" t="str">
        <f>Dev!$DV$57</f>
        <v>r</v>
      </c>
      <c r="DXS83" s="1410"/>
      <c r="DXT83" s="276"/>
      <c r="DXU83" s="573"/>
      <c r="DXV83" s="1415" t="str">
        <f>Dev!$EZ$57</f>
        <v>u</v>
      </c>
      <c r="DXW83" s="1416"/>
      <c r="DXX83" s="274"/>
      <c r="DXY83" s="1415" t="str">
        <f>Dev!$FC$57</f>
        <v>v</v>
      </c>
      <c r="DXZ83" s="1416"/>
      <c r="DYA83" s="268"/>
      <c r="DYB83" s="1415" t="str">
        <f>Dev!$FF$57</f>
        <v>w</v>
      </c>
      <c r="DYC83" s="1416"/>
      <c r="DYD83" s="268"/>
      <c r="DYE83" s="1415" t="str">
        <f>Dev!$FI$57</f>
        <v>x</v>
      </c>
      <c r="DYF83" s="1416"/>
      <c r="DYG83" s="276"/>
      <c r="DYH83" s="952"/>
      <c r="DYI83" s="1409" t="str">
        <f>Dev!$CZ$57</f>
        <v>c</v>
      </c>
      <c r="DYJ83" s="1410"/>
      <c r="DYK83" s="953"/>
      <c r="DYL83" s="1409" t="str">
        <f>Dev!$DC$57</f>
        <v>d</v>
      </c>
      <c r="DYM83" s="1410"/>
      <c r="DYN83" s="956"/>
      <c r="DYO83" s="1409" t="str">
        <f>Dev!$DF$57</f>
        <v>e</v>
      </c>
      <c r="DYP83" s="1410"/>
      <c r="DYQ83" s="956"/>
      <c r="DYR83" s="1409" t="str">
        <f>Dev!$DI$57</f>
        <v>f</v>
      </c>
      <c r="DYS83" s="1410"/>
      <c r="DYT83" s="958"/>
      <c r="DYU83" s="952"/>
      <c r="DYV83" s="1415" t="str">
        <f>Dev!$EM$57</f>
        <v>i</v>
      </c>
      <c r="DYW83" s="1416"/>
      <c r="DYX83" s="953"/>
      <c r="DYY83" s="1415" t="str">
        <f>Dev!$EP$57</f>
        <v>j</v>
      </c>
      <c r="DYZ83" s="1416"/>
      <c r="DZA83" s="956"/>
      <c r="DZB83" s="1415" t="str">
        <f>Dev!$ES$57</f>
        <v>k</v>
      </c>
      <c r="DZC83" s="1416"/>
      <c r="DZD83" s="956"/>
      <c r="DZE83" s="1415" t="str">
        <f>Dev!$EV$57</f>
        <v>l</v>
      </c>
      <c r="DZF83" s="1416"/>
      <c r="DZG83" s="958"/>
      <c r="DZH83" s="265"/>
      <c r="DZI83" s="265"/>
      <c r="DZJ83" s="265"/>
      <c r="DZK83" s="265"/>
      <c r="DZL83" s="265"/>
      <c r="DZM83" s="265"/>
      <c r="DZN83" s="265"/>
      <c r="DZO83" s="265"/>
      <c r="DZP83" s="265"/>
      <c r="DZQ83" s="265"/>
      <c r="EBF83" s="573"/>
      <c r="EBG83" s="1409" t="str">
        <f>Dev!$DM$57</f>
        <v>o</v>
      </c>
      <c r="EBH83" s="1410"/>
      <c r="EBI83" s="274"/>
      <c r="EBJ83" s="1409" t="str">
        <f>Dev!$DP$57</f>
        <v>p</v>
      </c>
      <c r="EBK83" s="1410"/>
      <c r="EBL83" s="268"/>
      <c r="EBM83" s="1409" t="str">
        <f>Dev!$DS$57</f>
        <v>q</v>
      </c>
      <c r="EBN83" s="1410"/>
      <c r="EBO83" s="268"/>
      <c r="EBP83" s="1409" t="str">
        <f>Dev!$DV$57</f>
        <v>r</v>
      </c>
      <c r="EBQ83" s="1410"/>
      <c r="EBR83" s="276"/>
      <c r="EBS83" s="573"/>
      <c r="EBT83" s="1415" t="str">
        <f>Dev!$EZ$57</f>
        <v>u</v>
      </c>
      <c r="EBU83" s="1416"/>
      <c r="EBV83" s="274"/>
      <c r="EBW83" s="1415" t="str">
        <f>Dev!$FC$57</f>
        <v>v</v>
      </c>
      <c r="EBX83" s="1416"/>
      <c r="EBY83" s="268"/>
      <c r="EBZ83" s="1415" t="str">
        <f>Dev!$FF$57</f>
        <v>w</v>
      </c>
      <c r="ECA83" s="1416"/>
      <c r="ECB83" s="268"/>
      <c r="ECC83" s="1415" t="str">
        <f>Dev!$FI$57</f>
        <v>x</v>
      </c>
      <c r="ECD83" s="1416"/>
      <c r="ECE83" s="276"/>
      <c r="ECF83" s="952"/>
      <c r="ECG83" s="1409" t="str">
        <f>Dev!$CZ$57</f>
        <v>c</v>
      </c>
      <c r="ECH83" s="1410"/>
      <c r="ECI83" s="953"/>
      <c r="ECJ83" s="1409" t="str">
        <f>Dev!$DC$57</f>
        <v>d</v>
      </c>
      <c r="ECK83" s="1410"/>
      <c r="ECL83" s="956"/>
      <c r="ECM83" s="1409" t="str">
        <f>Dev!$DF$57</f>
        <v>e</v>
      </c>
      <c r="ECN83" s="1410"/>
      <c r="ECO83" s="956"/>
      <c r="ECP83" s="1409" t="str">
        <f>Dev!$DI$57</f>
        <v>f</v>
      </c>
      <c r="ECQ83" s="1410"/>
      <c r="ECR83" s="958"/>
      <c r="ECS83" s="952"/>
      <c r="ECT83" s="1415" t="str">
        <f>Dev!$EM$57</f>
        <v>i</v>
      </c>
      <c r="ECU83" s="1416"/>
      <c r="ECV83" s="953"/>
      <c r="ECW83" s="1415" t="str">
        <f>Dev!$EP$57</f>
        <v>j</v>
      </c>
      <c r="ECX83" s="1416"/>
      <c r="ECY83" s="956"/>
      <c r="ECZ83" s="1415" t="str">
        <f>Dev!$ES$57</f>
        <v>k</v>
      </c>
      <c r="EDA83" s="1416"/>
      <c r="EDB83" s="956"/>
      <c r="EDC83" s="1415" t="str">
        <f>Dev!$EV$57</f>
        <v>l</v>
      </c>
      <c r="EDD83" s="1416"/>
      <c r="EDE83" s="958"/>
      <c r="EDF83" s="573"/>
      <c r="EDG83" s="1409" t="str">
        <f>Dev!$DZ$57</f>
        <v>ac</v>
      </c>
      <c r="EDH83" s="1410"/>
      <c r="EDI83" s="274"/>
      <c r="EDJ83" s="1409" t="str">
        <f>Dev!$EC$57</f>
        <v>ad</v>
      </c>
      <c r="EDK83" s="1410"/>
      <c r="EDL83" s="268"/>
      <c r="EDM83" s="1409" t="str">
        <f>Dev!$EF$57</f>
        <v>ae</v>
      </c>
      <c r="EDN83" s="1410"/>
      <c r="EDO83" s="268"/>
      <c r="EDP83" s="1409" t="str">
        <f>Dev!$EI$57</f>
        <v>af</v>
      </c>
      <c r="EDQ83" s="1410"/>
      <c r="EDR83" s="276"/>
      <c r="EDS83" s="573"/>
      <c r="EDT83" s="1415" t="str">
        <f>Dev!FM57</f>
        <v>ai</v>
      </c>
      <c r="EDU83" s="1416"/>
      <c r="EDV83" s="274"/>
      <c r="EDW83" s="1415" t="str">
        <f>Dev!$FP$57</f>
        <v>aj</v>
      </c>
      <c r="EDX83" s="1416"/>
      <c r="EDY83" s="268"/>
      <c r="EDZ83" s="1415" t="str">
        <f>Dev!$FS$57</f>
        <v>ak</v>
      </c>
      <c r="EEA83" s="1416"/>
      <c r="EEB83" s="268"/>
      <c r="EEC83" s="1415" t="str">
        <f>Dev!$FV$57</f>
        <v>al</v>
      </c>
      <c r="EED83" s="1416"/>
      <c r="EEE83" s="276"/>
      <c r="EEF83" s="573"/>
      <c r="EEG83" s="1409" t="str">
        <f>Dev!$FZ$57</f>
        <v>ao</v>
      </c>
      <c r="EEH83" s="1410"/>
      <c r="EEI83" s="274"/>
      <c r="EEJ83" s="1409" t="str">
        <f>Dev!$GC$57</f>
        <v>ap</v>
      </c>
      <c r="EEK83" s="1410"/>
      <c r="EEL83" s="268"/>
      <c r="EEM83" s="1409" t="str">
        <f>Dev!$GF$57</f>
        <v>aq</v>
      </c>
      <c r="EEN83" s="1410"/>
      <c r="EEO83" s="268"/>
      <c r="EEP83" s="1409" t="str">
        <f>Dev!$GI$57</f>
        <v>ar</v>
      </c>
      <c r="EEQ83" s="1410"/>
      <c r="EER83" s="276"/>
      <c r="EHL83" s="265"/>
      <c r="EHM83" s="265"/>
      <c r="EHR83" s="1409" t="str">
        <f>Dev!$DM$57</f>
        <v>o</v>
      </c>
      <c r="EHS83" s="1410"/>
      <c r="EHU83" s="1415" t="str">
        <f>Dev!$EZ$57</f>
        <v>u</v>
      </c>
      <c r="EHV83" s="1416"/>
      <c r="EHX83" s="952"/>
      <c r="EHY83" s="1409" t="str">
        <f>Dev!$CZ$57</f>
        <v>c</v>
      </c>
      <c r="EHZ83" s="1410"/>
      <c r="EIA83" s="953"/>
      <c r="EIB83" s="1409" t="str">
        <f>Dev!$DC$57</f>
        <v>d</v>
      </c>
      <c r="EIC83" s="1410"/>
      <c r="EID83" s="956"/>
      <c r="EIE83" s="1409" t="str">
        <f>Dev!$DF$57</f>
        <v>e</v>
      </c>
      <c r="EIF83" s="1410"/>
      <c r="EIG83" s="956"/>
      <c r="EIH83" s="1409" t="str">
        <f>Dev!$DI$57</f>
        <v>f</v>
      </c>
      <c r="EII83" s="1410"/>
      <c r="EIJ83" s="958"/>
      <c r="EIK83" s="952"/>
      <c r="EIL83" s="1415" t="str">
        <f>Dev!$EM$57</f>
        <v>i</v>
      </c>
      <c r="EIM83" s="1416"/>
      <c r="EIN83" s="953"/>
      <c r="EIO83" s="1415" t="str">
        <f>Dev!$EP$57</f>
        <v>j</v>
      </c>
      <c r="EIP83" s="1416"/>
      <c r="EIQ83" s="956"/>
      <c r="EIR83" s="1415" t="str">
        <f>Dev!$ES$57</f>
        <v>k</v>
      </c>
      <c r="EIS83" s="1416"/>
      <c r="EIT83" s="956"/>
      <c r="EIU83" s="1415" t="str">
        <f>Dev!$EV$57</f>
        <v>l</v>
      </c>
      <c r="EIV83" s="1416"/>
      <c r="EIW83" s="958"/>
      <c r="EIX83" s="573"/>
      <c r="EIY83" s="1409" t="str">
        <f>Dev!$DM$57</f>
        <v>o</v>
      </c>
      <c r="EIZ83" s="1410"/>
      <c r="EJA83" s="274"/>
      <c r="EJB83" s="1409" t="str">
        <f>Dev!$DP$57</f>
        <v>p</v>
      </c>
      <c r="EJC83" s="1410"/>
      <c r="EJD83" s="268"/>
      <c r="EJE83" s="1409" t="str">
        <f>Dev!$DS$57</f>
        <v>q</v>
      </c>
      <c r="EJF83" s="1410"/>
      <c r="EJG83" s="268"/>
      <c r="EJH83" s="1409" t="str">
        <f>Dev!$DV$57</f>
        <v>r</v>
      </c>
      <c r="EJI83" s="1410"/>
      <c r="EJJ83" s="276"/>
      <c r="EJK83" s="573"/>
      <c r="EJL83" s="1415" t="str">
        <f>Dev!$EZ$57</f>
        <v>u</v>
      </c>
      <c r="EJM83" s="1416"/>
      <c r="EJN83" s="274"/>
      <c r="EJO83" s="1415" t="str">
        <f>Dev!$FC$57</f>
        <v>v</v>
      </c>
      <c r="EJP83" s="1416"/>
      <c r="EJQ83" s="268"/>
      <c r="EJR83" s="1415" t="str">
        <f>Dev!$FF$57</f>
        <v>w</v>
      </c>
      <c r="EJS83" s="1416"/>
      <c r="EJT83" s="268"/>
      <c r="EJU83" s="1415" t="str">
        <f>Dev!$FI$57</f>
        <v>x</v>
      </c>
      <c r="EJV83" s="1416"/>
      <c r="EJW83" s="276"/>
      <c r="EJX83" s="573"/>
      <c r="EJY83" s="1409" t="str">
        <f>Dev!$DZ$57</f>
        <v>ac</v>
      </c>
      <c r="EJZ83" s="1410"/>
      <c r="EKA83" s="274"/>
      <c r="EKB83" s="1409" t="str">
        <f>Dev!$EC$57</f>
        <v>ad</v>
      </c>
      <c r="EKC83" s="1410"/>
      <c r="EKD83" s="268"/>
      <c r="EKE83" s="1409" t="str">
        <f>Dev!$EF$57</f>
        <v>ae</v>
      </c>
      <c r="EKF83" s="1410"/>
      <c r="EKG83" s="268"/>
      <c r="EKH83" s="1409" t="str">
        <f>Dev!$EI$57</f>
        <v>af</v>
      </c>
      <c r="EKI83" s="1410"/>
      <c r="EKJ83" s="276"/>
      <c r="ELA83" s="265"/>
      <c r="ELB83" s="265"/>
      <c r="ELC83" s="265"/>
      <c r="ELD83" s="265"/>
      <c r="ELE83" s="265"/>
      <c r="ELF83" s="265"/>
      <c r="ELH83" s="265"/>
      <c r="ELI83" s="265"/>
      <c r="ELK83" s="265"/>
      <c r="ELL83" s="265"/>
      <c r="EMM83" s="573"/>
      <c r="EMN83" s="1409" t="str">
        <f>Dev!$DM$57</f>
        <v>o</v>
      </c>
      <c r="EMO83" s="1410"/>
      <c r="EMP83" s="274"/>
      <c r="EMQ83" s="1409" t="str">
        <f>Dev!$DP$57</f>
        <v>p</v>
      </c>
      <c r="EMR83" s="1410"/>
      <c r="EMS83" s="268"/>
      <c r="EMT83" s="1409" t="str">
        <f>Dev!$DS$57</f>
        <v>q</v>
      </c>
      <c r="EMU83" s="1410"/>
      <c r="EMV83" s="268"/>
      <c r="EMW83" s="1409" t="str">
        <f>Dev!$DV$57</f>
        <v>r</v>
      </c>
      <c r="EMX83" s="1410"/>
      <c r="EMY83" s="276"/>
      <c r="EMZ83" s="573"/>
      <c r="ENA83" s="1415" t="str">
        <f>Dev!$EZ$57</f>
        <v>u</v>
      </c>
      <c r="ENB83" s="1416"/>
      <c r="ENC83" s="274"/>
      <c r="END83" s="1415" t="str">
        <f>Dev!$FC$57</f>
        <v>v</v>
      </c>
      <c r="ENE83" s="1416"/>
      <c r="ENF83" s="268"/>
      <c r="ENG83" s="1415" t="str">
        <f>Dev!$FF$57</f>
        <v>w</v>
      </c>
      <c r="ENH83" s="1416"/>
      <c r="ENI83" s="268"/>
      <c r="ENJ83" s="1415" t="str">
        <f>Dev!$FI$57</f>
        <v>x</v>
      </c>
      <c r="ENK83" s="1416"/>
      <c r="ENL83" s="276"/>
      <c r="ENM83" s="952"/>
      <c r="ENN83" s="1409" t="str">
        <f>Dev!$CZ$57</f>
        <v>c</v>
      </c>
      <c r="ENO83" s="1410"/>
      <c r="ENP83" s="953"/>
      <c r="ENQ83" s="1409" t="str">
        <f>Dev!$DC$57</f>
        <v>d</v>
      </c>
      <c r="ENR83" s="1410"/>
      <c r="ENS83" s="956"/>
      <c r="ENT83" s="1409" t="str">
        <f>Dev!$DF$57</f>
        <v>e</v>
      </c>
      <c r="ENU83" s="1410"/>
      <c r="ENV83" s="956"/>
      <c r="ENW83" s="1409" t="str">
        <f>Dev!$DI$57</f>
        <v>f</v>
      </c>
      <c r="ENX83" s="1410"/>
      <c r="ENY83" s="958"/>
      <c r="ENZ83" s="952"/>
      <c r="EOA83" s="1415" t="str">
        <f>Dev!$EM$57</f>
        <v>i</v>
      </c>
      <c r="EOB83" s="1416"/>
      <c r="EOC83" s="953"/>
      <c r="EOD83" s="1415" t="str">
        <f>Dev!$EP$57</f>
        <v>j</v>
      </c>
      <c r="EOE83" s="1416"/>
      <c r="EOF83" s="956"/>
      <c r="EOG83" s="1415" t="str">
        <f>Dev!$ES$57</f>
        <v>k</v>
      </c>
      <c r="EOH83" s="1416"/>
      <c r="EOI83" s="956"/>
      <c r="EOJ83" s="1415" t="str">
        <f>Dev!$EV$57</f>
        <v>l</v>
      </c>
      <c r="EOK83" s="1416"/>
      <c r="EOL83" s="958"/>
      <c r="EOM83" s="265"/>
      <c r="EON83" s="1409" t="str">
        <f>Dev!$DV$57</f>
        <v>r</v>
      </c>
      <c r="EOO83" s="1410"/>
      <c r="EOP83" s="227"/>
      <c r="EOQ83" s="1415" t="str">
        <f>Dev!$FF$57</f>
        <v>w</v>
      </c>
      <c r="EOR83" s="1416"/>
      <c r="EOT83" s="265"/>
      <c r="EOU83" s="265"/>
      <c r="EOV83" s="265"/>
      <c r="EOW83" s="265"/>
      <c r="EOX83" s="265"/>
      <c r="EPP83" s="265"/>
      <c r="EPQ83" s="265"/>
      <c r="EPS83" s="265"/>
      <c r="EPT83" s="265"/>
      <c r="EQE83" s="952"/>
      <c r="EQF83" s="1409" t="str">
        <f>Dev!$CZ$57</f>
        <v>c</v>
      </c>
      <c r="EQG83" s="1410"/>
      <c r="EQH83" s="953"/>
      <c r="EQI83" s="1409" t="str">
        <f>Dev!$DC$57</f>
        <v>d</v>
      </c>
      <c r="EQJ83" s="1410"/>
      <c r="EQK83" s="956"/>
      <c r="EQL83" s="1409" t="str">
        <f>Dev!$DF$57</f>
        <v>e</v>
      </c>
      <c r="EQM83" s="1410"/>
      <c r="EQN83" s="956"/>
      <c r="EQO83" s="1409" t="str">
        <f>Dev!$DI$57</f>
        <v>f</v>
      </c>
      <c r="EQP83" s="1410"/>
      <c r="EQQ83" s="958"/>
      <c r="EQR83" s="952"/>
      <c r="EQS83" s="1415" t="str">
        <f>Dev!$EM$57</f>
        <v>i</v>
      </c>
      <c r="EQT83" s="1416"/>
      <c r="EQU83" s="953"/>
      <c r="EQV83" s="1415" t="str">
        <f>Dev!$EP$57</f>
        <v>j</v>
      </c>
      <c r="EQW83" s="1416"/>
      <c r="EQX83" s="956"/>
      <c r="EQY83" s="1415" t="str">
        <f>Dev!$ES$57</f>
        <v>k</v>
      </c>
      <c r="EQZ83" s="1416"/>
      <c r="ERA83" s="956"/>
      <c r="ERB83" s="1415" t="str">
        <f>Dev!$EV$57</f>
        <v>l</v>
      </c>
      <c r="ERC83" s="1416"/>
      <c r="ERD83" s="958"/>
      <c r="ERE83" s="265"/>
      <c r="ERF83" s="265"/>
      <c r="ERG83" s="1124"/>
      <c r="ERH83" s="1124"/>
      <c r="ERI83" s="1124"/>
      <c r="ERJ83" s="1124"/>
      <c r="ERK83" s="1124"/>
      <c r="ERL83" s="1124"/>
      <c r="ERM83" s="1124"/>
      <c r="ERN83" s="1124"/>
      <c r="ERO83" s="1124"/>
      <c r="ERP83" s="1124"/>
      <c r="ERU83" s="271"/>
      <c r="ERV83" s="1664"/>
      <c r="ERW83" s="1664"/>
      <c r="ERX83" s="227"/>
      <c r="ETA83" s="1518"/>
      <c r="ETB83" s="1518"/>
      <c r="ETC83" s="1518"/>
      <c r="ETD83" s="1518"/>
      <c r="ETE83" s="1518"/>
      <c r="ETF83" s="1518"/>
    </row>
    <row r="84" spans="1:3906" ht="15" customHeight="1">
      <c r="B84" s="1518"/>
      <c r="C84" s="1518"/>
      <c r="D84" s="1518"/>
      <c r="E84" s="1518"/>
      <c r="F84" s="1518"/>
      <c r="G84" s="1518"/>
      <c r="J84" s="1310"/>
      <c r="K84" s="1310"/>
      <c r="L84" s="1310"/>
      <c r="M84" s="1310"/>
      <c r="N84" s="1310"/>
      <c r="O84" s="1310"/>
      <c r="P84" s="1310"/>
      <c r="Q84" s="1310"/>
      <c r="R84" s="1310"/>
      <c r="S84" s="1310"/>
      <c r="T84" s="1310"/>
      <c r="U84" s="1310"/>
      <c r="V84" s="1310"/>
      <c r="W84" s="1310"/>
      <c r="X84" s="1310"/>
      <c r="Y84" s="1310"/>
      <c r="Z84" s="1310"/>
      <c r="AA84" s="1310"/>
      <c r="AD84" s="1664"/>
      <c r="AE84" s="1664"/>
      <c r="AF84" s="413"/>
      <c r="BA84" s="952"/>
      <c r="BB84" s="1411"/>
      <c r="BC84" s="1412"/>
      <c r="BD84" s="953"/>
      <c r="BE84" s="1411"/>
      <c r="BF84" s="1412"/>
      <c r="BG84" s="956"/>
      <c r="BH84" s="1411"/>
      <c r="BI84" s="1412"/>
      <c r="BJ84" s="956"/>
      <c r="BK84" s="1411"/>
      <c r="BL84" s="1412"/>
      <c r="BM84" s="958"/>
      <c r="BN84" s="952"/>
      <c r="BO84" s="1417"/>
      <c r="BP84" s="1418"/>
      <c r="BQ84" s="953"/>
      <c r="BR84" s="1417"/>
      <c r="BS84" s="1418"/>
      <c r="BT84" s="956"/>
      <c r="BU84" s="1417"/>
      <c r="BV84" s="1418"/>
      <c r="BW84" s="956"/>
      <c r="BX84" s="1417"/>
      <c r="BY84" s="1418"/>
      <c r="BZ84" s="958"/>
      <c r="CA84" s="265"/>
      <c r="CB84" s="265"/>
      <c r="CM84" s="952"/>
      <c r="CN84" s="1411"/>
      <c r="CO84" s="1412"/>
      <c r="CP84" s="953"/>
      <c r="CQ84" s="1411"/>
      <c r="CR84" s="1412"/>
      <c r="CS84" s="956"/>
      <c r="CT84" s="1411"/>
      <c r="CU84" s="1412"/>
      <c r="CV84" s="956"/>
      <c r="CW84" s="1411"/>
      <c r="CX84" s="1412"/>
      <c r="CY84" s="958"/>
      <c r="CZ84" s="952"/>
      <c r="DA84" s="1417"/>
      <c r="DB84" s="1418"/>
      <c r="DC84" s="953"/>
      <c r="DD84" s="1417"/>
      <c r="DE84" s="1418"/>
      <c r="DF84" s="956"/>
      <c r="DG84" s="1417"/>
      <c r="DH84" s="1418"/>
      <c r="DI84" s="956"/>
      <c r="DJ84" s="1417"/>
      <c r="DK84" s="1418"/>
      <c r="DL84" s="958"/>
      <c r="DM84" s="265"/>
      <c r="DN84" s="265"/>
      <c r="EE84" s="1124"/>
      <c r="EF84" s="1124"/>
      <c r="EG84" s="1124"/>
      <c r="EH84" s="1124"/>
      <c r="EI84" s="1124"/>
      <c r="EJ84" s="1124"/>
      <c r="EK84" s="1124"/>
      <c r="EL84" s="1124"/>
      <c r="EM84" s="1124"/>
      <c r="EN84" s="1124"/>
      <c r="EO84" s="952"/>
      <c r="EP84" s="1411"/>
      <c r="EQ84" s="1412"/>
      <c r="ER84" s="953"/>
      <c r="ES84" s="1411"/>
      <c r="ET84" s="1412"/>
      <c r="EU84" s="956"/>
      <c r="EV84" s="1411"/>
      <c r="EW84" s="1412"/>
      <c r="EX84" s="956"/>
      <c r="EY84" s="1411"/>
      <c r="EZ84" s="1412"/>
      <c r="FA84" s="958"/>
      <c r="FB84" s="952"/>
      <c r="FC84" s="1417"/>
      <c r="FD84" s="1418"/>
      <c r="FE84" s="953"/>
      <c r="FF84" s="1417"/>
      <c r="FG84" s="1418"/>
      <c r="FH84" s="956"/>
      <c r="FI84" s="1417"/>
      <c r="FJ84" s="1418"/>
      <c r="FK84" s="956"/>
      <c r="FL84" s="1417"/>
      <c r="FM84" s="1418"/>
      <c r="FN84" s="958"/>
      <c r="FO84" s="265"/>
      <c r="FP84" s="265"/>
      <c r="FQ84" s="1124"/>
      <c r="FR84" s="1124"/>
      <c r="FS84" s="1124"/>
      <c r="FT84" s="1124"/>
      <c r="FU84" s="1124"/>
      <c r="FV84" s="1124"/>
      <c r="FW84" s="1124"/>
      <c r="FX84" s="1124"/>
      <c r="FY84" s="1124"/>
      <c r="FZ84" s="1124"/>
      <c r="GA84" s="1124"/>
      <c r="GB84" s="1124"/>
      <c r="GC84" s="1124"/>
      <c r="GD84" s="1124"/>
      <c r="GE84" s="1124"/>
      <c r="GF84" s="1124"/>
      <c r="GG84" s="1124"/>
      <c r="GH84" s="1124"/>
      <c r="GI84" s="1124"/>
      <c r="GJ84" s="1124"/>
      <c r="GK84" s="1124"/>
      <c r="GL84" s="1124"/>
      <c r="GM84" s="1124"/>
      <c r="GN84" s="1124"/>
      <c r="GO84" s="1124"/>
      <c r="GP84" s="1124"/>
      <c r="GQ84" s="952"/>
      <c r="GR84" s="1411"/>
      <c r="GS84" s="1412"/>
      <c r="GT84" s="953"/>
      <c r="GU84" s="1411"/>
      <c r="GV84" s="1412"/>
      <c r="GW84" s="956"/>
      <c r="GX84" s="1411"/>
      <c r="GY84" s="1412"/>
      <c r="GZ84" s="956"/>
      <c r="HA84" s="1411"/>
      <c r="HB84" s="1412"/>
      <c r="HC84" s="958"/>
      <c r="HD84" s="952"/>
      <c r="HE84" s="1417"/>
      <c r="HF84" s="1418"/>
      <c r="HG84" s="953"/>
      <c r="HH84" s="1417"/>
      <c r="HI84" s="1418"/>
      <c r="HJ84" s="956"/>
      <c r="HK84" s="1417"/>
      <c r="HL84" s="1418"/>
      <c r="HM84" s="956"/>
      <c r="HN84" s="1417"/>
      <c r="HO84" s="1418"/>
      <c r="HP84" s="958"/>
      <c r="HQ84" s="265"/>
      <c r="HR84" s="265"/>
      <c r="HS84" s="1124"/>
      <c r="HT84" s="1124"/>
      <c r="HU84" s="1124"/>
      <c r="HV84" s="1124"/>
      <c r="HW84" s="1124"/>
      <c r="HX84" s="1124"/>
      <c r="HY84" s="1124"/>
      <c r="HZ84" s="1124"/>
      <c r="IA84" s="1124"/>
      <c r="IB84" s="1124"/>
      <c r="IC84" s="1124"/>
      <c r="ID84" s="1124"/>
      <c r="IE84" s="1124"/>
      <c r="IF84" s="1124"/>
      <c r="IG84" s="1124"/>
      <c r="IH84" s="1124"/>
      <c r="II84" s="1124"/>
      <c r="IJ84" s="1124"/>
      <c r="IK84" s="1124"/>
      <c r="IL84" s="1124"/>
      <c r="IM84" s="1124"/>
      <c r="IN84" s="1124"/>
      <c r="IO84" s="1124"/>
      <c r="IP84" s="1124"/>
      <c r="IQ84" s="1124"/>
      <c r="IR84" s="1124"/>
      <c r="IS84" s="952"/>
      <c r="IT84" s="1411"/>
      <c r="IU84" s="1412"/>
      <c r="IV84" s="953"/>
      <c r="IW84" s="1411"/>
      <c r="IX84" s="1412"/>
      <c r="IY84" s="956"/>
      <c r="IZ84" s="1411"/>
      <c r="JA84" s="1412"/>
      <c r="JB84" s="956"/>
      <c r="JC84" s="1411"/>
      <c r="JD84" s="1412"/>
      <c r="JE84" s="958"/>
      <c r="JF84" s="952"/>
      <c r="JG84" s="1417"/>
      <c r="JH84" s="1418"/>
      <c r="JI84" s="953"/>
      <c r="JJ84" s="1417"/>
      <c r="JK84" s="1418"/>
      <c r="JL84" s="956"/>
      <c r="JM84" s="1417"/>
      <c r="JN84" s="1418"/>
      <c r="JO84" s="956"/>
      <c r="JP84" s="1417"/>
      <c r="JQ84" s="1418"/>
      <c r="JR84" s="958"/>
      <c r="JS84" s="265"/>
      <c r="JT84" s="265"/>
      <c r="JU84" s="1124"/>
      <c r="JV84" s="1124"/>
      <c r="JW84" s="1124"/>
      <c r="JX84" s="1124"/>
      <c r="JY84" s="1124"/>
      <c r="JZ84" s="1124"/>
      <c r="KA84" s="1124"/>
      <c r="KB84" s="1124"/>
      <c r="KC84" s="1124"/>
      <c r="KD84" s="1124"/>
      <c r="KE84" s="1124"/>
      <c r="KF84" s="1124"/>
      <c r="KG84" s="1124"/>
      <c r="KH84" s="1124"/>
      <c r="KI84" s="1124"/>
      <c r="KJ84" s="1124"/>
      <c r="KK84" s="1124"/>
      <c r="KL84" s="1124"/>
      <c r="KM84" s="1124"/>
      <c r="KN84" s="1124"/>
      <c r="KO84" s="1124"/>
      <c r="KP84" s="1124"/>
      <c r="KQ84" s="1124"/>
      <c r="KR84" s="1124"/>
      <c r="KS84" s="1124"/>
      <c r="KT84" s="1124"/>
      <c r="KU84" s="952"/>
      <c r="KV84" s="1411"/>
      <c r="KW84" s="1412"/>
      <c r="KX84" s="953"/>
      <c r="KY84" s="1411"/>
      <c r="KZ84" s="1412"/>
      <c r="LA84" s="956"/>
      <c r="LB84" s="1411"/>
      <c r="LC84" s="1412"/>
      <c r="LD84" s="956"/>
      <c r="LE84" s="1411"/>
      <c r="LF84" s="1412"/>
      <c r="LG84" s="958"/>
      <c r="LH84" s="952"/>
      <c r="LI84" s="1417"/>
      <c r="LJ84" s="1418"/>
      <c r="LK84" s="953"/>
      <c r="LL84" s="1417"/>
      <c r="LM84" s="1418"/>
      <c r="LN84" s="956"/>
      <c r="LO84" s="1417"/>
      <c r="LP84" s="1418"/>
      <c r="LQ84" s="956"/>
      <c r="LR84" s="1417"/>
      <c r="LS84" s="1418"/>
      <c r="LT84" s="958"/>
      <c r="LU84" s="265"/>
      <c r="LV84" s="265"/>
      <c r="LW84" s="1124"/>
      <c r="LX84" s="1124"/>
      <c r="LY84" s="1124"/>
      <c r="LZ84" s="1124"/>
      <c r="MA84" s="1124"/>
      <c r="MB84" s="1124"/>
      <c r="MC84" s="1124"/>
      <c r="MD84" s="1124"/>
      <c r="ME84" s="1124"/>
      <c r="MF84" s="1124"/>
      <c r="MG84" s="1124"/>
      <c r="MH84" s="1124"/>
      <c r="MI84" s="1124"/>
      <c r="MJ84" s="1124"/>
      <c r="MK84" s="1124"/>
      <c r="ML84" s="1124"/>
      <c r="MM84" s="1124"/>
      <c r="MN84" s="1124"/>
      <c r="MO84" s="1124"/>
      <c r="MP84" s="1124"/>
      <c r="MQ84" s="1124"/>
      <c r="MR84" s="1124"/>
      <c r="MS84" s="1124"/>
      <c r="MT84" s="1124"/>
      <c r="MU84" s="1124"/>
      <c r="MV84" s="1124"/>
      <c r="MW84" s="952"/>
      <c r="MX84" s="1411"/>
      <c r="MY84" s="1412"/>
      <c r="MZ84" s="953"/>
      <c r="NA84" s="1411"/>
      <c r="NB84" s="1412"/>
      <c r="NC84" s="956"/>
      <c r="ND84" s="1411"/>
      <c r="NE84" s="1412"/>
      <c r="NF84" s="956"/>
      <c r="NG84" s="1411"/>
      <c r="NH84" s="1412"/>
      <c r="NI84" s="958"/>
      <c r="NJ84" s="952"/>
      <c r="NK84" s="1417"/>
      <c r="NL84" s="1418"/>
      <c r="NM84" s="953"/>
      <c r="NN84" s="1417"/>
      <c r="NO84" s="1418"/>
      <c r="NP84" s="956"/>
      <c r="NQ84" s="1417"/>
      <c r="NR84" s="1418"/>
      <c r="NS84" s="956"/>
      <c r="NT84" s="1417"/>
      <c r="NU84" s="1418"/>
      <c r="NV84" s="958"/>
      <c r="NW84" s="265"/>
      <c r="NX84" s="265"/>
      <c r="NY84" s="1124"/>
      <c r="NZ84" s="1124"/>
      <c r="OA84" s="1124"/>
      <c r="OB84" s="1124"/>
      <c r="OC84" s="1124"/>
      <c r="OD84" s="1124"/>
      <c r="OE84" s="1124"/>
      <c r="OF84" s="1124"/>
      <c r="OG84" s="1124"/>
      <c r="OH84" s="1124"/>
      <c r="OI84" s="952"/>
      <c r="OJ84" s="1411"/>
      <c r="OK84" s="1412"/>
      <c r="OL84" s="953"/>
      <c r="OM84" s="1411"/>
      <c r="ON84" s="1412"/>
      <c r="OO84" s="956"/>
      <c r="OP84" s="1411"/>
      <c r="OQ84" s="1412"/>
      <c r="OR84" s="956"/>
      <c r="OS84" s="1411"/>
      <c r="OT84" s="1412"/>
      <c r="OU84" s="958"/>
      <c r="OV84" s="952"/>
      <c r="OW84" s="1417"/>
      <c r="OX84" s="1418"/>
      <c r="OY84" s="953"/>
      <c r="OZ84" s="1417"/>
      <c r="PA84" s="1418"/>
      <c r="PB84" s="956"/>
      <c r="PC84" s="1417"/>
      <c r="PD84" s="1418"/>
      <c r="PE84" s="956"/>
      <c r="PF84" s="1417"/>
      <c r="PG84" s="1418"/>
      <c r="PH84" s="958"/>
      <c r="PI84" s="265"/>
      <c r="PJ84" s="265"/>
      <c r="PM84" s="1124"/>
      <c r="PN84" s="1124"/>
      <c r="PO84" s="1124"/>
      <c r="PP84" s="1124"/>
      <c r="PQ84" s="1124"/>
      <c r="PR84" s="1124"/>
      <c r="PS84" s="1124"/>
      <c r="PT84" s="1124"/>
      <c r="PU84" s="952"/>
      <c r="PV84" s="1411"/>
      <c r="PW84" s="1412"/>
      <c r="PX84" s="953"/>
      <c r="PY84" s="1411"/>
      <c r="PZ84" s="1412"/>
      <c r="QA84" s="956"/>
      <c r="QB84" s="1411"/>
      <c r="QC84" s="1412"/>
      <c r="QD84" s="956"/>
      <c r="QE84" s="1411"/>
      <c r="QF84" s="1412"/>
      <c r="QG84" s="958"/>
      <c r="QH84" s="952"/>
      <c r="QI84" s="1417"/>
      <c r="QJ84" s="1418"/>
      <c r="QK84" s="953"/>
      <c r="QL84" s="1417"/>
      <c r="QM84" s="1418"/>
      <c r="QN84" s="956"/>
      <c r="QO84" s="1417"/>
      <c r="QP84" s="1418"/>
      <c r="QQ84" s="956"/>
      <c r="QR84" s="1417"/>
      <c r="QS84" s="1418"/>
      <c r="QT84" s="958"/>
      <c r="QU84" s="265"/>
      <c r="QV84" s="265"/>
      <c r="QW84" s="1124"/>
      <c r="QX84" s="1124"/>
      <c r="QY84" s="1124"/>
      <c r="QZ84" s="1124"/>
      <c r="RA84" s="1124"/>
      <c r="RB84" s="1124"/>
      <c r="RC84" s="1124"/>
      <c r="RD84" s="1124"/>
      <c r="RE84" s="1124"/>
      <c r="RF84" s="1124"/>
      <c r="RG84" s="1124"/>
      <c r="RH84" s="1124"/>
      <c r="RI84" s="1124"/>
      <c r="RJ84" s="1124"/>
      <c r="RK84" s="1124"/>
      <c r="RL84" s="1124"/>
      <c r="RM84" s="1124"/>
      <c r="RN84" s="1124"/>
      <c r="RO84" s="1124"/>
      <c r="RP84" s="1124"/>
      <c r="RQ84" s="1124"/>
      <c r="RR84" s="1124"/>
      <c r="RS84" s="1124"/>
      <c r="RT84" s="1124"/>
      <c r="RU84" s="1124"/>
      <c r="RV84" s="1124"/>
      <c r="RW84" s="952"/>
      <c r="RX84" s="1411"/>
      <c r="RY84" s="1412"/>
      <c r="RZ84" s="953"/>
      <c r="SA84" s="1411"/>
      <c r="SB84" s="1412"/>
      <c r="SC84" s="956"/>
      <c r="SD84" s="1411"/>
      <c r="SE84" s="1412"/>
      <c r="SF84" s="956"/>
      <c r="SG84" s="1411"/>
      <c r="SH84" s="1412"/>
      <c r="SI84" s="958"/>
      <c r="SJ84" s="952"/>
      <c r="SK84" s="1417"/>
      <c r="SL84" s="1418"/>
      <c r="SM84" s="953"/>
      <c r="SN84" s="1417"/>
      <c r="SO84" s="1418"/>
      <c r="SP84" s="956"/>
      <c r="SQ84" s="1417"/>
      <c r="SR84" s="1418"/>
      <c r="SS84" s="956"/>
      <c r="ST84" s="1417"/>
      <c r="SU84" s="1418"/>
      <c r="SV84" s="958"/>
      <c r="SW84" s="265"/>
      <c r="SX84" s="265"/>
      <c r="SY84" s="1124"/>
      <c r="SZ84" s="1124"/>
      <c r="TA84" s="1124"/>
      <c r="TB84" s="1124"/>
      <c r="TC84" s="1124"/>
      <c r="TD84" s="1124"/>
      <c r="TE84" s="1124"/>
      <c r="TF84" s="1124"/>
      <c r="TG84" s="1124"/>
      <c r="TH84" s="1124"/>
      <c r="TI84" s="1124"/>
      <c r="TJ84" s="1124"/>
      <c r="TK84" s="1124"/>
      <c r="TL84" s="1124"/>
      <c r="TM84" s="1124"/>
      <c r="TN84" s="1124"/>
      <c r="TO84" s="1124"/>
      <c r="TP84" s="1124"/>
      <c r="TQ84" s="1124"/>
      <c r="TR84" s="1124"/>
      <c r="TS84" s="1124"/>
      <c r="TT84" s="1124"/>
      <c r="TU84" s="1124"/>
      <c r="TV84" s="1124"/>
      <c r="TW84" s="1124"/>
      <c r="TX84" s="1124"/>
      <c r="TY84" s="952"/>
      <c r="TZ84" s="1411"/>
      <c r="UA84" s="1412"/>
      <c r="UB84" s="953"/>
      <c r="UC84" s="1411"/>
      <c r="UD84" s="1412"/>
      <c r="UE84" s="956"/>
      <c r="UF84" s="1411"/>
      <c r="UG84" s="1412"/>
      <c r="UH84" s="956"/>
      <c r="UI84" s="1411"/>
      <c r="UJ84" s="1412"/>
      <c r="UK84" s="958"/>
      <c r="UL84" s="952"/>
      <c r="UM84" s="1417"/>
      <c r="UN84" s="1418"/>
      <c r="UO84" s="953"/>
      <c r="UP84" s="1417"/>
      <c r="UQ84" s="1418"/>
      <c r="UR84" s="956"/>
      <c r="US84" s="1417"/>
      <c r="UT84" s="1418"/>
      <c r="UU84" s="956"/>
      <c r="UV84" s="1417"/>
      <c r="UW84" s="1418"/>
      <c r="UX84" s="958"/>
      <c r="UY84" s="265"/>
      <c r="UZ84" s="265"/>
      <c r="VA84" s="1124"/>
      <c r="VB84" s="1124"/>
      <c r="VC84" s="1124"/>
      <c r="VD84" s="1124"/>
      <c r="VE84" s="1124"/>
      <c r="VF84" s="1124"/>
      <c r="VG84" s="1124"/>
      <c r="VH84" s="1124"/>
      <c r="VI84" s="1124"/>
      <c r="VJ84" s="1124"/>
      <c r="VK84" s="1124"/>
      <c r="VL84" s="1124"/>
      <c r="VM84" s="1124"/>
      <c r="VN84" s="1124"/>
      <c r="VO84" s="1124"/>
      <c r="VP84" s="1124"/>
      <c r="VQ84" s="1124"/>
      <c r="VR84" s="1124"/>
      <c r="VS84" s="1124"/>
      <c r="VT84" s="1124"/>
      <c r="VU84" s="1124"/>
      <c r="VV84" s="1124"/>
      <c r="VW84" s="1124"/>
      <c r="VX84" s="1124"/>
      <c r="VY84" s="1124"/>
      <c r="VZ84" s="1124"/>
      <c r="WA84" s="952"/>
      <c r="WB84" s="1411"/>
      <c r="WC84" s="1412"/>
      <c r="WD84" s="953"/>
      <c r="WE84" s="1411"/>
      <c r="WF84" s="1412"/>
      <c r="WG84" s="956"/>
      <c r="WH84" s="1411"/>
      <c r="WI84" s="1412"/>
      <c r="WJ84" s="956"/>
      <c r="WK84" s="1411"/>
      <c r="WL84" s="1412"/>
      <c r="WM84" s="958"/>
      <c r="WN84" s="952"/>
      <c r="WO84" s="1417"/>
      <c r="WP84" s="1418"/>
      <c r="WQ84" s="953"/>
      <c r="WR84" s="1417"/>
      <c r="WS84" s="1418"/>
      <c r="WT84" s="956"/>
      <c r="WU84" s="1417"/>
      <c r="WV84" s="1418"/>
      <c r="WW84" s="956"/>
      <c r="WX84" s="1417"/>
      <c r="WY84" s="1418"/>
      <c r="WZ84" s="958"/>
      <c r="XA84" s="265"/>
      <c r="XB84" s="265"/>
      <c r="XC84" s="1124"/>
      <c r="XD84" s="1124"/>
      <c r="XE84" s="1124"/>
      <c r="XF84" s="1124"/>
      <c r="XG84" s="1124"/>
      <c r="XH84" s="1124"/>
      <c r="XI84" s="1124"/>
      <c r="XJ84" s="1124"/>
      <c r="XK84" s="1124"/>
      <c r="XL84" s="1124"/>
      <c r="XM84" s="1124"/>
      <c r="XN84" s="1124"/>
      <c r="XO84" s="1124"/>
      <c r="XP84" s="1124"/>
      <c r="XQ84" s="1124"/>
      <c r="XR84" s="1124"/>
      <c r="XS84" s="1124"/>
      <c r="XT84" s="1124"/>
      <c r="XU84" s="1124"/>
      <c r="XV84" s="1124"/>
      <c r="XW84" s="1124"/>
      <c r="XX84" s="1124"/>
      <c r="XY84" s="1124"/>
      <c r="XZ84" s="1124"/>
      <c r="YA84" s="1124"/>
      <c r="YB84" s="1124"/>
      <c r="YC84" s="952"/>
      <c r="YD84" s="1411"/>
      <c r="YE84" s="1412"/>
      <c r="YF84" s="953"/>
      <c r="YG84" s="1411"/>
      <c r="YH84" s="1412"/>
      <c r="YI84" s="956"/>
      <c r="YJ84" s="1411"/>
      <c r="YK84" s="1412"/>
      <c r="YL84" s="956"/>
      <c r="YM84" s="1411"/>
      <c r="YN84" s="1412"/>
      <c r="YO84" s="958"/>
      <c r="YP84" s="952"/>
      <c r="YQ84" s="1417"/>
      <c r="YR84" s="1418"/>
      <c r="YS84" s="953"/>
      <c r="YT84" s="1417"/>
      <c r="YU84" s="1418"/>
      <c r="YV84" s="956"/>
      <c r="YW84" s="1417"/>
      <c r="YX84" s="1418"/>
      <c r="YY84" s="956"/>
      <c r="YZ84" s="1417"/>
      <c r="ZA84" s="1418"/>
      <c r="ZB84" s="958"/>
      <c r="ZC84" s="265"/>
      <c r="ZD84" s="265"/>
      <c r="ZE84" s="1124"/>
      <c r="ZF84" s="1124"/>
      <c r="ZG84" s="1124"/>
      <c r="ZH84" s="1124"/>
      <c r="ZI84" s="1124"/>
      <c r="ZJ84" s="1124"/>
      <c r="ZK84" s="1124"/>
      <c r="ZL84" s="1124"/>
      <c r="ZM84" s="1124"/>
      <c r="ZN84" s="1124"/>
      <c r="ZO84" s="1124"/>
      <c r="ZP84" s="1124"/>
      <c r="ZQ84" s="1124"/>
      <c r="ZR84" s="1124"/>
      <c r="ZS84" s="1124"/>
      <c r="ZT84" s="1124"/>
      <c r="ZU84" s="1124"/>
      <c r="ZV84" s="1124"/>
      <c r="ZW84" s="1124"/>
      <c r="ZX84" s="1124"/>
      <c r="ZY84" s="1124"/>
      <c r="ZZ84" s="1124"/>
      <c r="AAA84" s="1124"/>
      <c r="AAB84" s="1124"/>
      <c r="AAC84" s="1124"/>
      <c r="AAD84" s="1124"/>
      <c r="AAE84" s="952"/>
      <c r="AAF84" s="1411"/>
      <c r="AAG84" s="1412"/>
      <c r="AAH84" s="953"/>
      <c r="AAI84" s="1411"/>
      <c r="AAJ84" s="1412"/>
      <c r="AAK84" s="956"/>
      <c r="AAL84" s="1411"/>
      <c r="AAM84" s="1412"/>
      <c r="AAN84" s="956"/>
      <c r="AAO84" s="1411"/>
      <c r="AAP84" s="1412"/>
      <c r="AAQ84" s="958"/>
      <c r="AAR84" s="952"/>
      <c r="AAS84" s="1417"/>
      <c r="AAT84" s="1418"/>
      <c r="AAU84" s="953"/>
      <c r="AAV84" s="1417"/>
      <c r="AAW84" s="1418"/>
      <c r="AAX84" s="956"/>
      <c r="AAY84" s="1417"/>
      <c r="AAZ84" s="1418"/>
      <c r="ABA84" s="956"/>
      <c r="ABB84" s="1417"/>
      <c r="ABC84" s="1418"/>
      <c r="ABD84" s="958"/>
      <c r="ABE84" s="265"/>
      <c r="ABF84" s="265"/>
      <c r="ABG84" s="1124"/>
      <c r="ABH84" s="1124"/>
      <c r="ABI84" s="1124"/>
      <c r="ABJ84" s="1124"/>
      <c r="ABK84" s="1124"/>
      <c r="ABL84" s="1124"/>
      <c r="ABM84" s="1124"/>
      <c r="ABN84" s="1124"/>
      <c r="ABO84" s="1124"/>
      <c r="ABP84" s="1124"/>
      <c r="ABQ84" s="1124"/>
      <c r="ABR84" s="1124"/>
      <c r="ABS84" s="1124"/>
      <c r="ABT84" s="1124"/>
      <c r="ABU84" s="1124"/>
      <c r="ABV84" s="1124"/>
      <c r="ABW84" s="1124"/>
      <c r="ABX84" s="1124"/>
      <c r="ABY84" s="1124"/>
      <c r="ABZ84" s="1124"/>
      <c r="ACA84" s="1124"/>
      <c r="ACB84" s="1124"/>
      <c r="ACC84" s="1124"/>
      <c r="ACD84" s="1124"/>
      <c r="ACE84" s="1124"/>
      <c r="ACF84" s="1124"/>
      <c r="ACG84" s="952"/>
      <c r="ACH84" s="1411"/>
      <c r="ACI84" s="1412"/>
      <c r="ACJ84" s="953"/>
      <c r="ACK84" s="1411"/>
      <c r="ACL84" s="1412"/>
      <c r="ACM84" s="956"/>
      <c r="ACN84" s="1411"/>
      <c r="ACO84" s="1412"/>
      <c r="ACP84" s="956"/>
      <c r="ACQ84" s="1411"/>
      <c r="ACR84" s="1412"/>
      <c r="ACS84" s="958"/>
      <c r="ACT84" s="952"/>
      <c r="ACU84" s="1417"/>
      <c r="ACV84" s="1418"/>
      <c r="ACW84" s="953"/>
      <c r="ACX84" s="1417"/>
      <c r="ACY84" s="1418"/>
      <c r="ACZ84" s="956"/>
      <c r="ADA84" s="1417"/>
      <c r="ADB84" s="1418"/>
      <c r="ADC84" s="956"/>
      <c r="ADD84" s="1417"/>
      <c r="ADE84" s="1418"/>
      <c r="ADF84" s="958"/>
      <c r="ADG84" s="265"/>
      <c r="ADH84" s="265"/>
      <c r="ADI84" s="1124"/>
      <c r="ADJ84" s="1124"/>
      <c r="ADK84" s="1124"/>
      <c r="ADL84" s="1124"/>
      <c r="ADM84" s="1124"/>
      <c r="ADN84" s="1124"/>
      <c r="ADO84" s="1124"/>
      <c r="ADP84" s="1124"/>
      <c r="ADQ84" s="1124"/>
      <c r="ADR84" s="1124"/>
      <c r="ADS84" s="1124"/>
      <c r="ADT84" s="1124"/>
      <c r="ADU84" s="1124"/>
      <c r="ADV84" s="1124"/>
      <c r="ADW84" s="1124"/>
      <c r="ADX84" s="1124"/>
      <c r="ADY84" s="1124"/>
      <c r="ADZ84" s="1124"/>
      <c r="AEA84" s="1124"/>
      <c r="AEB84" s="1124"/>
      <c r="AEC84" s="1124"/>
      <c r="AED84" s="1124"/>
      <c r="AEE84" s="1124"/>
      <c r="AEF84" s="1124"/>
      <c r="AEG84" s="1124"/>
      <c r="AEH84" s="1124"/>
      <c r="AEI84" s="952"/>
      <c r="AEJ84" s="1411"/>
      <c r="AEK84" s="1412"/>
      <c r="AEL84" s="953"/>
      <c r="AEM84" s="1411"/>
      <c r="AEN84" s="1412"/>
      <c r="AEO84" s="956"/>
      <c r="AEP84" s="1411"/>
      <c r="AEQ84" s="1412"/>
      <c r="AER84" s="956"/>
      <c r="AES84" s="1411"/>
      <c r="AET84" s="1412"/>
      <c r="AEU84" s="958"/>
      <c r="AEV84" s="952"/>
      <c r="AEW84" s="1417"/>
      <c r="AEX84" s="1418"/>
      <c r="AEY84" s="953"/>
      <c r="AEZ84" s="1417"/>
      <c r="AFA84" s="1418"/>
      <c r="AFB84" s="956"/>
      <c r="AFC84" s="1417"/>
      <c r="AFD84" s="1418"/>
      <c r="AFE84" s="956"/>
      <c r="AFF84" s="1417"/>
      <c r="AFG84" s="1418"/>
      <c r="AFH84" s="958"/>
      <c r="AFI84" s="265"/>
      <c r="AFJ84" s="265"/>
      <c r="AFK84" s="1124"/>
      <c r="AFL84" s="1124"/>
      <c r="AFM84" s="1124"/>
      <c r="AFN84" s="1124"/>
      <c r="AFO84" s="1124"/>
      <c r="AFP84" s="1124"/>
      <c r="AFQ84" s="1124"/>
      <c r="AFR84" s="1124"/>
      <c r="AFS84" s="1124"/>
      <c r="AFT84" s="1124"/>
      <c r="AFU84" s="1124"/>
      <c r="AFV84" s="1124"/>
      <c r="AFW84" s="1124"/>
      <c r="AFX84" s="1124"/>
      <c r="AFY84" s="1124"/>
      <c r="AFZ84" s="1124"/>
      <c r="AGA84" s="1124"/>
      <c r="AGB84" s="1124"/>
      <c r="AGC84" s="1124"/>
      <c r="AGD84" s="1124"/>
      <c r="AGE84" s="1124"/>
      <c r="AGF84" s="1124"/>
      <c r="AGG84" s="1124"/>
      <c r="AGH84" s="1124"/>
      <c r="AGI84" s="1124"/>
      <c r="AGJ84" s="1124"/>
      <c r="AGK84" s="952"/>
      <c r="AGL84" s="1411"/>
      <c r="AGM84" s="1412"/>
      <c r="AGN84" s="953"/>
      <c r="AGO84" s="1411"/>
      <c r="AGP84" s="1412"/>
      <c r="AGQ84" s="956"/>
      <c r="AGR84" s="1411"/>
      <c r="AGS84" s="1412"/>
      <c r="AGT84" s="956"/>
      <c r="AGU84" s="1411"/>
      <c r="AGV84" s="1412"/>
      <c r="AGW84" s="958"/>
      <c r="AGX84" s="952"/>
      <c r="AGY84" s="1417"/>
      <c r="AGZ84" s="1418"/>
      <c r="AHA84" s="953"/>
      <c r="AHB84" s="1417"/>
      <c r="AHC84" s="1418"/>
      <c r="AHD84" s="956"/>
      <c r="AHE84" s="1417"/>
      <c r="AHF84" s="1418"/>
      <c r="AHG84" s="956"/>
      <c r="AHH84" s="1417"/>
      <c r="AHI84" s="1418"/>
      <c r="AHJ84" s="958"/>
      <c r="AHK84" s="265"/>
      <c r="AHL84" s="265"/>
      <c r="AHM84" s="1124"/>
      <c r="AHN84" s="1124"/>
      <c r="AHO84" s="1124"/>
      <c r="AHP84" s="1124"/>
      <c r="AHQ84" s="1124"/>
      <c r="AHR84" s="1124"/>
      <c r="AHS84" s="1124"/>
      <c r="AHT84" s="1124"/>
      <c r="AHU84" s="1124"/>
      <c r="AHV84" s="1124"/>
      <c r="AHW84" s="1124"/>
      <c r="AHX84" s="1124"/>
      <c r="AHY84" s="1124"/>
      <c r="AHZ84" s="1124"/>
      <c r="AIA84" s="1124"/>
      <c r="AIB84" s="1124"/>
      <c r="AIC84" s="1124"/>
      <c r="AID84" s="1124"/>
      <c r="AIE84" s="1124"/>
      <c r="AIF84" s="1124"/>
      <c r="AIG84" s="1124"/>
      <c r="AIH84" s="1124"/>
      <c r="AII84" s="1124"/>
      <c r="AIJ84" s="1124"/>
      <c r="AIK84" s="1124"/>
      <c r="AIL84" s="1124"/>
      <c r="AIM84" s="952"/>
      <c r="AIN84" s="1411"/>
      <c r="AIO84" s="1412"/>
      <c r="AIP84" s="953"/>
      <c r="AIQ84" s="1411"/>
      <c r="AIR84" s="1412"/>
      <c r="AIS84" s="956"/>
      <c r="AIT84" s="1411"/>
      <c r="AIU84" s="1412"/>
      <c r="AIV84" s="956"/>
      <c r="AIW84" s="1411"/>
      <c r="AIX84" s="1412"/>
      <c r="AIY84" s="958"/>
      <c r="AIZ84" s="952"/>
      <c r="AJA84" s="1417"/>
      <c r="AJB84" s="1418"/>
      <c r="AJC84" s="953"/>
      <c r="AJD84" s="1417"/>
      <c r="AJE84" s="1418"/>
      <c r="AJF84" s="956"/>
      <c r="AJG84" s="1417"/>
      <c r="AJH84" s="1418"/>
      <c r="AJI84" s="956"/>
      <c r="AJJ84" s="1417"/>
      <c r="AJK84" s="1418"/>
      <c r="AJL84" s="958"/>
      <c r="AJM84" s="265"/>
      <c r="AJN84" s="265"/>
      <c r="AJO84" s="1124"/>
      <c r="AJP84" s="1124"/>
      <c r="AJQ84" s="1124"/>
      <c r="AJR84" s="1124"/>
      <c r="AJS84" s="1124"/>
      <c r="AJT84" s="1124"/>
      <c r="AJU84" s="1124"/>
      <c r="AJV84" s="1124"/>
      <c r="AJW84" s="1124"/>
      <c r="AJX84" s="1124"/>
      <c r="AJY84" s="1124"/>
      <c r="AJZ84" s="1124"/>
      <c r="AKA84" s="1124"/>
      <c r="AKB84" s="1124"/>
      <c r="AKC84" s="1124"/>
      <c r="AKD84" s="1124"/>
      <c r="AKE84" s="1124"/>
      <c r="AKF84" s="1124"/>
      <c r="AKG84" s="1124"/>
      <c r="AKH84" s="1124"/>
      <c r="AKI84" s="1124"/>
      <c r="AKJ84" s="1124"/>
      <c r="AKK84" s="1124"/>
      <c r="AKL84" s="1124"/>
      <c r="AKM84" s="1124"/>
      <c r="AKN84" s="1124"/>
      <c r="AKO84" s="952"/>
      <c r="AKP84" s="1411"/>
      <c r="AKQ84" s="1412"/>
      <c r="AKR84" s="953"/>
      <c r="AKS84" s="1411"/>
      <c r="AKT84" s="1412"/>
      <c r="AKU84" s="956"/>
      <c r="AKV84" s="1411"/>
      <c r="AKW84" s="1412"/>
      <c r="AKX84" s="956"/>
      <c r="AKY84" s="1411"/>
      <c r="AKZ84" s="1412"/>
      <c r="ALA84" s="958"/>
      <c r="ALB84" s="952"/>
      <c r="ALC84" s="1417"/>
      <c r="ALD84" s="1418"/>
      <c r="ALE84" s="953"/>
      <c r="ALF84" s="1417"/>
      <c r="ALG84" s="1418"/>
      <c r="ALH84" s="956"/>
      <c r="ALI84" s="1417"/>
      <c r="ALJ84" s="1418"/>
      <c r="ALK84" s="956"/>
      <c r="ALL84" s="1417"/>
      <c r="ALM84" s="1418"/>
      <c r="ALN84" s="958"/>
      <c r="ALO84" s="265"/>
      <c r="ALP84" s="265"/>
      <c r="ALQ84" s="1124"/>
      <c r="ALR84" s="1124"/>
      <c r="ALS84" s="1124"/>
      <c r="ALT84" s="1124"/>
      <c r="ALU84" s="1124"/>
      <c r="ALV84" s="1124"/>
      <c r="ALW84" s="1124"/>
      <c r="ALX84" s="1124"/>
      <c r="ALY84" s="1124"/>
      <c r="ALZ84" s="1124"/>
      <c r="AMA84" s="1124"/>
      <c r="AMB84" s="1124"/>
      <c r="AMC84" s="1124"/>
      <c r="AMD84" s="1124"/>
      <c r="AME84" s="1124"/>
      <c r="AMF84" s="1124"/>
      <c r="AMG84" s="1124"/>
      <c r="AMH84" s="1124"/>
      <c r="AMI84" s="1124"/>
      <c r="AMJ84" s="1124"/>
      <c r="AMK84" s="1124"/>
      <c r="AML84" s="1124"/>
      <c r="AMM84" s="1124"/>
      <c r="AMN84" s="1124"/>
      <c r="AMO84" s="1124"/>
      <c r="AMP84" s="1124"/>
      <c r="AMQ84" s="952"/>
      <c r="AMR84" s="1411"/>
      <c r="AMS84" s="1412"/>
      <c r="AMT84" s="953"/>
      <c r="AMU84" s="1411"/>
      <c r="AMV84" s="1412"/>
      <c r="AMW84" s="956"/>
      <c r="AMX84" s="1411"/>
      <c r="AMY84" s="1412"/>
      <c r="AMZ84" s="956"/>
      <c r="ANA84" s="1411"/>
      <c r="ANB84" s="1412"/>
      <c r="ANC84" s="958"/>
      <c r="AND84" s="952"/>
      <c r="ANE84" s="1417"/>
      <c r="ANF84" s="1418"/>
      <c r="ANG84" s="953"/>
      <c r="ANH84" s="1417"/>
      <c r="ANI84" s="1418"/>
      <c r="ANJ84" s="956"/>
      <c r="ANK84" s="1417"/>
      <c r="ANL84" s="1418"/>
      <c r="ANM84" s="956"/>
      <c r="ANN84" s="1417"/>
      <c r="ANO84" s="1418"/>
      <c r="ANP84" s="958"/>
      <c r="ANQ84" s="265"/>
      <c r="ANR84" s="265"/>
      <c r="ANS84" s="1124"/>
      <c r="ANT84" s="1124"/>
      <c r="ANU84" s="1124"/>
      <c r="ANV84" s="1124"/>
      <c r="ANW84" s="1124"/>
      <c r="ANX84" s="1124"/>
      <c r="ANY84" s="1124"/>
      <c r="ANZ84" s="1124"/>
      <c r="AOA84" s="1124"/>
      <c r="AOB84" s="1124"/>
      <c r="AOC84" s="1124"/>
      <c r="AOD84" s="1124"/>
      <c r="AOE84" s="1124"/>
      <c r="AOF84" s="1124"/>
      <c r="AOG84" s="1124"/>
      <c r="AOH84" s="1124"/>
      <c r="AOI84" s="1124"/>
      <c r="AOJ84" s="1124"/>
      <c r="AOK84" s="1124"/>
      <c r="AOL84" s="1124"/>
      <c r="AOM84" s="1124"/>
      <c r="AON84" s="1124"/>
      <c r="AOO84" s="1124"/>
      <c r="AOP84" s="1124"/>
      <c r="AOQ84" s="1124"/>
      <c r="AOR84" s="1124"/>
      <c r="AOS84" s="952"/>
      <c r="AOT84" s="1411"/>
      <c r="AOU84" s="1412"/>
      <c r="AOV84" s="953"/>
      <c r="AOW84" s="1411"/>
      <c r="AOX84" s="1412"/>
      <c r="AOY84" s="956"/>
      <c r="AOZ84" s="1411"/>
      <c r="APA84" s="1412"/>
      <c r="APB84" s="956"/>
      <c r="APC84" s="1411"/>
      <c r="APD84" s="1412"/>
      <c r="APE84" s="958"/>
      <c r="APF84" s="952"/>
      <c r="APG84" s="1417"/>
      <c r="APH84" s="1418"/>
      <c r="API84" s="953"/>
      <c r="APJ84" s="1417"/>
      <c r="APK84" s="1418"/>
      <c r="APL84" s="956"/>
      <c r="APM84" s="1417"/>
      <c r="APN84" s="1418"/>
      <c r="APO84" s="956"/>
      <c r="APP84" s="1417"/>
      <c r="APQ84" s="1418"/>
      <c r="APR84" s="958"/>
      <c r="APS84" s="265"/>
      <c r="APT84" s="265"/>
      <c r="APU84" s="1124"/>
      <c r="APV84" s="1124"/>
      <c r="APW84" s="1124"/>
      <c r="APX84" s="1124"/>
      <c r="APY84" s="1124"/>
      <c r="APZ84" s="1124"/>
      <c r="AQA84" s="1124"/>
      <c r="AQB84" s="1124"/>
      <c r="AQC84" s="1124"/>
      <c r="AQD84" s="1124"/>
      <c r="AQE84" s="1124"/>
      <c r="AQF84" s="1124"/>
      <c r="AQG84" s="1124"/>
      <c r="AQH84" s="1124"/>
      <c r="AQI84" s="1124"/>
      <c r="AQJ84" s="1124"/>
      <c r="AQK84" s="1124"/>
      <c r="AQL84" s="1124"/>
      <c r="AQM84" s="1124"/>
      <c r="AQN84" s="1124"/>
      <c r="AQO84" s="1124"/>
      <c r="AQP84" s="1124"/>
      <c r="AQQ84" s="1124"/>
      <c r="AQR84" s="1124"/>
      <c r="AQS84" s="1124"/>
      <c r="AQT84" s="1124"/>
      <c r="AQU84" s="952"/>
      <c r="AQV84" s="1411"/>
      <c r="AQW84" s="1412"/>
      <c r="AQX84" s="953"/>
      <c r="AQY84" s="1411"/>
      <c r="AQZ84" s="1412"/>
      <c r="ARA84" s="956"/>
      <c r="ARB84" s="1411"/>
      <c r="ARC84" s="1412"/>
      <c r="ARD84" s="956"/>
      <c r="ARE84" s="1411"/>
      <c r="ARF84" s="1412"/>
      <c r="ARG84" s="958"/>
      <c r="ARH84" s="952"/>
      <c r="ARI84" s="1417"/>
      <c r="ARJ84" s="1418"/>
      <c r="ARK84" s="953"/>
      <c r="ARL84" s="1417"/>
      <c r="ARM84" s="1418"/>
      <c r="ARN84" s="956"/>
      <c r="ARO84" s="1417"/>
      <c r="ARP84" s="1418"/>
      <c r="ARQ84" s="956"/>
      <c r="ARR84" s="1417"/>
      <c r="ARS84" s="1418"/>
      <c r="ART84" s="958"/>
      <c r="ARU84" s="265"/>
      <c r="ARV84" s="265"/>
      <c r="ARW84" s="1124"/>
      <c r="ARX84" s="1124"/>
      <c r="ARY84" s="1124"/>
      <c r="ARZ84" s="1124"/>
      <c r="ASA84" s="1124"/>
      <c r="ASB84" s="1124"/>
      <c r="ASC84" s="1124"/>
      <c r="ASD84" s="1124"/>
      <c r="ASE84" s="1124"/>
      <c r="ASF84" s="1124"/>
      <c r="ASG84" s="1124"/>
      <c r="ASH84" s="1124"/>
      <c r="ASI84" s="1124"/>
      <c r="ASJ84" s="1124"/>
      <c r="ASK84" s="1124"/>
      <c r="ASL84" s="1124"/>
      <c r="ASM84" s="1124"/>
      <c r="ASN84" s="1124"/>
      <c r="ASO84" s="1124"/>
      <c r="ASP84" s="1124"/>
      <c r="ASQ84" s="1124"/>
      <c r="ASR84" s="1124"/>
      <c r="ASS84" s="1124"/>
      <c r="AST84" s="1124"/>
      <c r="ASU84" s="1124"/>
      <c r="ASV84" s="1124"/>
      <c r="ASW84" s="952"/>
      <c r="ASX84" s="1411"/>
      <c r="ASY84" s="1412"/>
      <c r="ASZ84" s="953"/>
      <c r="ATA84" s="1411"/>
      <c r="ATB84" s="1412"/>
      <c r="ATC84" s="956"/>
      <c r="ATD84" s="1411"/>
      <c r="ATE84" s="1412"/>
      <c r="ATF84" s="956"/>
      <c r="ATG84" s="1411"/>
      <c r="ATH84" s="1412"/>
      <c r="ATI84" s="958"/>
      <c r="ATJ84" s="952"/>
      <c r="ATK84" s="1417"/>
      <c r="ATL84" s="1418"/>
      <c r="ATM84" s="953"/>
      <c r="ATN84" s="1417"/>
      <c r="ATO84" s="1418"/>
      <c r="ATP84" s="956"/>
      <c r="ATQ84" s="1417"/>
      <c r="ATR84" s="1418"/>
      <c r="ATS84" s="956"/>
      <c r="ATT84" s="1417"/>
      <c r="ATU84" s="1418"/>
      <c r="ATV84" s="958"/>
      <c r="ATW84" s="265"/>
      <c r="ATX84" s="265"/>
      <c r="ATY84" s="1124"/>
      <c r="ATZ84" s="1124"/>
      <c r="AUA84" s="1124"/>
      <c r="AUB84" s="1124"/>
      <c r="AUC84" s="1124"/>
      <c r="AUD84" s="1124"/>
      <c r="AUE84" s="1124"/>
      <c r="AUF84" s="1124"/>
      <c r="AUG84" s="1124"/>
      <c r="AUH84" s="1124"/>
      <c r="AUI84" s="952"/>
      <c r="AUJ84" s="1411"/>
      <c r="AUK84" s="1412"/>
      <c r="AUL84" s="953"/>
      <c r="AUM84" s="1411"/>
      <c r="AUN84" s="1412"/>
      <c r="AUO84" s="956"/>
      <c r="AUP84" s="1411"/>
      <c r="AUQ84" s="1412"/>
      <c r="AUR84" s="956"/>
      <c r="AUS84" s="1411"/>
      <c r="AUT84" s="1412"/>
      <c r="AUU84" s="958"/>
      <c r="AUV84" s="952"/>
      <c r="AUW84" s="1417"/>
      <c r="AUX84" s="1418"/>
      <c r="AUY84" s="953"/>
      <c r="AUZ84" s="1417"/>
      <c r="AVA84" s="1418"/>
      <c r="AVB84" s="956"/>
      <c r="AVC84" s="1417"/>
      <c r="AVD84" s="1418"/>
      <c r="AVE84" s="956"/>
      <c r="AVF84" s="1417"/>
      <c r="AVG84" s="1418"/>
      <c r="AVH84" s="958"/>
      <c r="AVQ84" s="238"/>
      <c r="AVT84" s="266"/>
      <c r="AVV84" s="412"/>
      <c r="AVY84" s="265"/>
      <c r="AVZ84" s="870"/>
      <c r="AWA84" s="870"/>
      <c r="AWB84" s="1071"/>
      <c r="AWC84" s="870"/>
      <c r="AWD84" s="1214"/>
      <c r="AWE84" s="1214"/>
      <c r="AWF84" s="1214"/>
      <c r="AWG84" s="1214"/>
      <c r="AWH84" s="1214"/>
      <c r="AWI84" s="1214"/>
      <c r="AWJ84" s="1214"/>
      <c r="AWO84" s="265"/>
      <c r="AWP84" s="1642"/>
      <c r="AWQ84" s="1643"/>
      <c r="AWR84" s="1643"/>
      <c r="AWS84" s="1643"/>
      <c r="AWT84" s="1643"/>
      <c r="AWU84" s="1644"/>
      <c r="AWV84" s="265"/>
      <c r="AWZ84" s="412"/>
      <c r="AXB84" s="265"/>
      <c r="AXC84" s="1090"/>
      <c r="AXD84" s="1417"/>
      <c r="AXE84" s="1418"/>
      <c r="AXF84" s="265"/>
      <c r="AXG84" s="1417"/>
      <c r="AXH84" s="1418"/>
      <c r="AXJ84" s="1411"/>
      <c r="AXK84" s="1412"/>
      <c r="AXM84" s="1411"/>
      <c r="AXN84" s="1412"/>
      <c r="AXQ84" s="573"/>
      <c r="AXR84" s="1411"/>
      <c r="AXS84" s="1412"/>
      <c r="AXT84" s="274"/>
      <c r="AXU84" s="1411"/>
      <c r="AXV84" s="1412"/>
      <c r="AXW84" s="268"/>
      <c r="AXX84" s="1411"/>
      <c r="AXY84" s="1412"/>
      <c r="AXZ84" s="268"/>
      <c r="AYA84" s="1411"/>
      <c r="AYB84" s="1412"/>
      <c r="AYC84" s="276"/>
      <c r="AYD84" s="573"/>
      <c r="AYE84" s="1417"/>
      <c r="AYF84" s="1418"/>
      <c r="AYG84" s="274"/>
      <c r="AYH84" s="1417"/>
      <c r="AYI84" s="1418"/>
      <c r="AYJ84" s="268"/>
      <c r="AYK84" s="1417"/>
      <c r="AYL84" s="1418"/>
      <c r="AYM84" s="268"/>
      <c r="AYN84" s="1417"/>
      <c r="AYO84" s="1418"/>
      <c r="AYP84" s="276"/>
      <c r="AYQ84" s="747"/>
      <c r="AYR84" s="278"/>
      <c r="AYS84" s="278"/>
      <c r="AYU84" s="1759"/>
      <c r="AYV84" s="1664"/>
      <c r="AYW84" s="271"/>
      <c r="AYX84" s="1759"/>
      <c r="AYY84" s="1664"/>
      <c r="AYZ84" s="1636"/>
      <c r="AZA84" s="1636"/>
      <c r="AZB84" s="1636"/>
      <c r="AZC84" s="1636"/>
      <c r="AZD84" s="1636"/>
      <c r="AZE84" s="1636"/>
      <c r="AZK84" s="952"/>
      <c r="AZL84" s="1411"/>
      <c r="AZM84" s="1412"/>
      <c r="AZN84" s="953"/>
      <c r="AZO84" s="1411"/>
      <c r="AZP84" s="1412"/>
      <c r="AZQ84" s="956"/>
      <c r="AZR84" s="1411"/>
      <c r="AZS84" s="1412"/>
      <c r="AZT84" s="956"/>
      <c r="AZU84" s="1411"/>
      <c r="AZV84" s="1412"/>
      <c r="AZW84" s="958"/>
      <c r="AZX84" s="952"/>
      <c r="AZY84" s="1417"/>
      <c r="AZZ84" s="1418"/>
      <c r="BAA84" s="953"/>
      <c r="BAB84" s="1417"/>
      <c r="BAC84" s="1418"/>
      <c r="BAD84" s="956"/>
      <c r="BAE84" s="1417"/>
      <c r="BAF84" s="1418"/>
      <c r="BAG84" s="956"/>
      <c r="BAH84" s="1417"/>
      <c r="BAI84" s="1418"/>
      <c r="BAJ84" s="958"/>
      <c r="BAK84" s="265"/>
      <c r="BAL84" s="265"/>
      <c r="BAM84" s="1124"/>
      <c r="BAN84" s="1124"/>
      <c r="BAO84" s="265"/>
      <c r="BAP84" s="265"/>
      <c r="BAQ84" s="265"/>
      <c r="BAR84" s="265"/>
      <c r="BAS84" s="265"/>
      <c r="BAT84" s="265"/>
      <c r="BAW84" s="1124"/>
      <c r="BAX84" s="1124"/>
      <c r="BAY84" s="1124"/>
      <c r="BAZ84" s="1124"/>
      <c r="BBA84" s="1124"/>
      <c r="BBB84" s="1124"/>
      <c r="BBC84" s="1124"/>
      <c r="BBD84" s="1124"/>
      <c r="BBE84" s="1124"/>
      <c r="BBF84" s="1124"/>
      <c r="BBG84" s="1124"/>
      <c r="BBH84" s="1124"/>
      <c r="BBI84" s="1124"/>
      <c r="BBJ84" s="1124"/>
      <c r="BBK84" s="1124"/>
      <c r="BBL84" s="1124"/>
      <c r="BBM84" s="952"/>
      <c r="BBN84" s="1411"/>
      <c r="BBO84" s="1412"/>
      <c r="BBP84" s="953"/>
      <c r="BBQ84" s="1411"/>
      <c r="BBR84" s="1412"/>
      <c r="BBS84" s="956"/>
      <c r="BBT84" s="1411"/>
      <c r="BBU84" s="1412"/>
      <c r="BBV84" s="956"/>
      <c r="BBW84" s="1411"/>
      <c r="BBX84" s="1412"/>
      <c r="BBY84" s="958"/>
      <c r="BBZ84" s="952"/>
      <c r="BCA84" s="1417"/>
      <c r="BCB84" s="1418"/>
      <c r="BCC84" s="953"/>
      <c r="BCD84" s="1417"/>
      <c r="BCE84" s="1418"/>
      <c r="BCF84" s="956"/>
      <c r="BCG84" s="1417"/>
      <c r="BCH84" s="1418"/>
      <c r="BCI84" s="956"/>
      <c r="BCJ84" s="1417"/>
      <c r="BCK84" s="1418"/>
      <c r="BCL84" s="958"/>
      <c r="BCM84" s="265"/>
      <c r="BCN84" s="265"/>
      <c r="BCO84" s="1124"/>
      <c r="BCP84" s="1124"/>
      <c r="BCQ84" s="1124"/>
      <c r="BCR84" s="1124"/>
      <c r="BCS84" s="1124"/>
      <c r="BCT84" s="1124"/>
      <c r="BCU84" s="1124"/>
      <c r="BCV84" s="1124"/>
      <c r="BCW84" s="1124"/>
      <c r="BCX84" s="1124"/>
      <c r="BCY84" s="1124"/>
      <c r="BCZ84" s="1124"/>
      <c r="BDA84" s="1124"/>
      <c r="BDB84" s="1124"/>
      <c r="BDC84" s="1124"/>
      <c r="BDD84" s="1124"/>
      <c r="BDE84" s="1124"/>
      <c r="BDF84" s="1124"/>
      <c r="BDG84" s="1124"/>
      <c r="BDH84" s="1124"/>
      <c r="BDI84" s="1124"/>
      <c r="BDJ84" s="1124"/>
      <c r="BDK84" s="1124"/>
      <c r="BDL84" s="1124"/>
      <c r="BDM84" s="1124"/>
      <c r="BDN84" s="1124"/>
      <c r="BDO84" s="952"/>
      <c r="BDP84" s="1411"/>
      <c r="BDQ84" s="1412"/>
      <c r="BDR84" s="953"/>
      <c r="BDS84" s="1411"/>
      <c r="BDT84" s="1412"/>
      <c r="BDU84" s="956"/>
      <c r="BDV84" s="1411"/>
      <c r="BDW84" s="1412"/>
      <c r="BDX84" s="956"/>
      <c r="BDY84" s="1411"/>
      <c r="BDZ84" s="1412"/>
      <c r="BEA84" s="958"/>
      <c r="BEB84" s="952"/>
      <c r="BEC84" s="1417"/>
      <c r="BED84" s="1418"/>
      <c r="BEE84" s="953"/>
      <c r="BEF84" s="1417"/>
      <c r="BEG84" s="1418"/>
      <c r="BEH84" s="956"/>
      <c r="BEI84" s="1417"/>
      <c r="BEJ84" s="1418"/>
      <c r="BEK84" s="956"/>
      <c r="BEL84" s="1417"/>
      <c r="BEM84" s="1418"/>
      <c r="BEN84" s="958"/>
      <c r="BEO84" s="265"/>
      <c r="BEP84" s="265"/>
      <c r="BEQ84" s="1124"/>
      <c r="BER84" s="1124"/>
      <c r="BES84" s="1124"/>
      <c r="BET84" s="1124"/>
      <c r="BEU84" s="1124"/>
      <c r="BEV84" s="1124"/>
      <c r="BEW84" s="1124"/>
      <c r="BEX84" s="1124"/>
      <c r="BEY84" s="1124"/>
      <c r="BEZ84" s="1124"/>
      <c r="BFA84" s="1124"/>
      <c r="BFB84" s="1124"/>
      <c r="BFC84" s="1124"/>
      <c r="BFD84" s="1124"/>
      <c r="BFE84" s="1124"/>
      <c r="BFF84" s="1124"/>
      <c r="BFG84" s="1124"/>
      <c r="BFH84" s="1124"/>
      <c r="BFI84" s="1124"/>
      <c r="BFJ84" s="1124"/>
      <c r="BFK84" s="1124"/>
      <c r="BFL84" s="1124"/>
      <c r="BFM84" s="1124"/>
      <c r="BFN84" s="1124"/>
      <c r="BFO84" s="1124"/>
      <c r="BFP84" s="1124"/>
      <c r="BFQ84" s="952"/>
      <c r="BFR84" s="1411"/>
      <c r="BFS84" s="1412"/>
      <c r="BFT84" s="953"/>
      <c r="BFU84" s="1411"/>
      <c r="BFV84" s="1412"/>
      <c r="BFW84" s="956"/>
      <c r="BFX84" s="1411"/>
      <c r="BFY84" s="1412"/>
      <c r="BFZ84" s="956"/>
      <c r="BGA84" s="1411"/>
      <c r="BGB84" s="1412"/>
      <c r="BGC84" s="958"/>
      <c r="BGD84" s="952"/>
      <c r="BGE84" s="1417"/>
      <c r="BGF84" s="1418"/>
      <c r="BGG84" s="953"/>
      <c r="BGH84" s="1417"/>
      <c r="BGI84" s="1418"/>
      <c r="BGJ84" s="956"/>
      <c r="BGK84" s="1417"/>
      <c r="BGL84" s="1418"/>
      <c r="BGM84" s="956"/>
      <c r="BGN84" s="1417"/>
      <c r="BGO84" s="1418"/>
      <c r="BGP84" s="958"/>
      <c r="BGQ84" s="265"/>
      <c r="BGR84" s="265"/>
      <c r="BGS84" s="1124"/>
      <c r="BGT84" s="1124"/>
      <c r="BGU84" s="1124"/>
      <c r="BGV84" s="1124"/>
      <c r="BGW84" s="1124"/>
      <c r="BGX84" s="1124"/>
      <c r="BGY84" s="1124"/>
      <c r="BGZ84" s="1124"/>
      <c r="BHA84" s="1124"/>
      <c r="BHB84" s="1124"/>
      <c r="BHC84" s="1124"/>
      <c r="BHD84" s="1124"/>
      <c r="BHE84" s="1124"/>
      <c r="BHF84" s="1124"/>
      <c r="BHG84" s="1124"/>
      <c r="BHH84" s="1124"/>
      <c r="BHI84" s="1124"/>
      <c r="BHJ84" s="1124"/>
      <c r="BHK84" s="1124"/>
      <c r="BHL84" s="1124"/>
      <c r="BHM84" s="1124"/>
      <c r="BHN84" s="1124"/>
      <c r="BHO84" s="1124"/>
      <c r="BHP84" s="1124"/>
      <c r="BHQ84" s="1124"/>
      <c r="BHR84" s="1124"/>
      <c r="BHS84" s="952"/>
      <c r="BHT84" s="1411"/>
      <c r="BHU84" s="1412"/>
      <c r="BHV84" s="953"/>
      <c r="BHW84" s="1411"/>
      <c r="BHX84" s="1412"/>
      <c r="BHY84" s="956"/>
      <c r="BHZ84" s="1411"/>
      <c r="BIA84" s="1412"/>
      <c r="BIB84" s="956"/>
      <c r="BIC84" s="1411"/>
      <c r="BID84" s="1412"/>
      <c r="BIE84" s="958"/>
      <c r="BIF84" s="952"/>
      <c r="BIG84" s="1417"/>
      <c r="BIH84" s="1418"/>
      <c r="BII84" s="953"/>
      <c r="BIJ84" s="1417"/>
      <c r="BIK84" s="1418"/>
      <c r="BIL84" s="956"/>
      <c r="BIM84" s="1417"/>
      <c r="BIN84" s="1418"/>
      <c r="BIO84" s="956"/>
      <c r="BIP84" s="1417"/>
      <c r="BIQ84" s="1418"/>
      <c r="BIR84" s="958"/>
      <c r="BIS84" s="265"/>
      <c r="BIT84" s="265"/>
      <c r="BIU84" s="1124"/>
      <c r="BIV84" s="1124"/>
      <c r="BIW84" s="1124"/>
      <c r="BIX84" s="1124"/>
      <c r="BIY84" s="1124"/>
      <c r="BIZ84" s="1124"/>
      <c r="BJA84" s="1124"/>
      <c r="BJB84" s="1124"/>
      <c r="BJC84" s="1124"/>
      <c r="BJD84" s="1124"/>
      <c r="BJE84" s="1124"/>
      <c r="BJF84" s="1124"/>
      <c r="BJG84" s="1124"/>
      <c r="BJH84" s="1124"/>
      <c r="BJI84" s="1124"/>
      <c r="BJJ84" s="1124"/>
      <c r="BJK84" s="1124"/>
      <c r="BJL84" s="1124"/>
      <c r="BJM84" s="1124"/>
      <c r="BJN84" s="1124"/>
      <c r="BJO84" s="1124"/>
      <c r="BJP84" s="1124"/>
      <c r="BJQ84" s="1124"/>
      <c r="BJR84" s="1124"/>
      <c r="BJS84" s="1124"/>
      <c r="BJT84" s="1124"/>
      <c r="BJU84" s="952"/>
      <c r="BJV84" s="1411"/>
      <c r="BJW84" s="1412"/>
      <c r="BJX84" s="953"/>
      <c r="BJY84" s="1411"/>
      <c r="BJZ84" s="1412"/>
      <c r="BKA84" s="956"/>
      <c r="BKB84" s="1411"/>
      <c r="BKC84" s="1412"/>
      <c r="BKD84" s="956"/>
      <c r="BKE84" s="1411"/>
      <c r="BKF84" s="1412"/>
      <c r="BKG84" s="958"/>
      <c r="BKH84" s="952"/>
      <c r="BKI84" s="1417"/>
      <c r="BKJ84" s="1418"/>
      <c r="BKK84" s="953"/>
      <c r="BKL84" s="1417"/>
      <c r="BKM84" s="1418"/>
      <c r="BKN84" s="956"/>
      <c r="BKO84" s="1417"/>
      <c r="BKP84" s="1418"/>
      <c r="BKQ84" s="956"/>
      <c r="BKR84" s="1417"/>
      <c r="BKS84" s="1418"/>
      <c r="BKT84" s="958"/>
      <c r="BKU84" s="265"/>
      <c r="BKV84" s="265"/>
      <c r="BKW84" s="1124"/>
      <c r="BKX84" s="1124"/>
      <c r="BKY84" s="1124"/>
      <c r="BKZ84" s="1124"/>
      <c r="BLA84" s="1124"/>
      <c r="BLB84" s="1124"/>
      <c r="BLC84" s="1124"/>
      <c r="BLD84" s="1124"/>
      <c r="BLE84" s="1124"/>
      <c r="BLF84" s="1124"/>
      <c r="BLG84" s="1124"/>
      <c r="BLH84" s="1124"/>
      <c r="BLI84" s="1124"/>
      <c r="BLJ84" s="1124"/>
      <c r="BLK84" s="1124"/>
      <c r="BLL84" s="1124"/>
      <c r="BLM84" s="1124"/>
      <c r="BLN84" s="1124"/>
      <c r="BLO84" s="1124"/>
      <c r="BLP84" s="1124"/>
      <c r="BLQ84" s="1124"/>
      <c r="BLR84" s="1124"/>
      <c r="BLS84" s="1124"/>
      <c r="BLT84" s="1124"/>
      <c r="BLU84" s="1124"/>
      <c r="BLV84" s="1124"/>
      <c r="BLW84" s="952"/>
      <c r="BLX84" s="1411"/>
      <c r="BLY84" s="1412"/>
      <c r="BLZ84" s="953"/>
      <c r="BMA84" s="1411"/>
      <c r="BMB84" s="1412"/>
      <c r="BMC84" s="956"/>
      <c r="BMD84" s="1411"/>
      <c r="BME84" s="1412"/>
      <c r="BMF84" s="956"/>
      <c r="BMG84" s="1411"/>
      <c r="BMH84" s="1412"/>
      <c r="BMI84" s="958"/>
      <c r="BMJ84" s="952"/>
      <c r="BMK84" s="1417"/>
      <c r="BML84" s="1418"/>
      <c r="BMM84" s="953"/>
      <c r="BMN84" s="1417"/>
      <c r="BMO84" s="1418"/>
      <c r="BMP84" s="956"/>
      <c r="BMQ84" s="1417"/>
      <c r="BMR84" s="1418"/>
      <c r="BMS84" s="956"/>
      <c r="BMT84" s="1417"/>
      <c r="BMU84" s="1418"/>
      <c r="BMV84" s="958"/>
      <c r="BMW84" s="265"/>
      <c r="BMX84" s="265"/>
      <c r="BMY84" s="1124"/>
      <c r="BMZ84" s="1124"/>
      <c r="BNA84" s="1124"/>
      <c r="BNB84" s="1124"/>
      <c r="BNC84" s="1124"/>
      <c r="BND84" s="1124"/>
      <c r="BNE84" s="1124"/>
      <c r="BNF84" s="1124"/>
      <c r="BNG84" s="1124"/>
      <c r="BNH84" s="1124"/>
      <c r="BNI84" s="1124"/>
      <c r="BNJ84" s="1124"/>
      <c r="BNK84" s="1124"/>
      <c r="BNL84" s="1124"/>
      <c r="BNM84" s="1124"/>
      <c r="BNN84" s="1124"/>
      <c r="BNO84" s="1124"/>
      <c r="BNP84" s="1124"/>
      <c r="BNQ84" s="1124"/>
      <c r="BNR84" s="1124"/>
      <c r="BNS84" s="1124"/>
      <c r="BNT84" s="1124"/>
      <c r="BNU84" s="1124"/>
      <c r="BNV84" s="1124"/>
      <c r="BNW84" s="1124"/>
      <c r="BNX84" s="1124"/>
      <c r="BNY84" s="952"/>
      <c r="BNZ84" s="1411"/>
      <c r="BOA84" s="1412"/>
      <c r="BOB84" s="953"/>
      <c r="BOC84" s="1411"/>
      <c r="BOD84" s="1412"/>
      <c r="BOE84" s="956"/>
      <c r="BOF84" s="1411"/>
      <c r="BOG84" s="1412"/>
      <c r="BOH84" s="956"/>
      <c r="BOI84" s="1411"/>
      <c r="BOJ84" s="1412"/>
      <c r="BOK84" s="958"/>
      <c r="BOL84" s="952"/>
      <c r="BOM84" s="1417"/>
      <c r="BON84" s="1418"/>
      <c r="BOO84" s="953"/>
      <c r="BOP84" s="1417"/>
      <c r="BOQ84" s="1418"/>
      <c r="BOR84" s="956"/>
      <c r="BOS84" s="1417"/>
      <c r="BOT84" s="1418"/>
      <c r="BOU84" s="956"/>
      <c r="BOV84" s="1417"/>
      <c r="BOW84" s="1418"/>
      <c r="BOX84" s="958"/>
      <c r="BOY84" s="265"/>
      <c r="BOZ84" s="265"/>
      <c r="BPA84" s="1124"/>
      <c r="BPB84" s="1124"/>
      <c r="BPC84" s="1124"/>
      <c r="BPD84" s="1124"/>
      <c r="BPE84" s="1124"/>
      <c r="BPF84" s="1124"/>
      <c r="BPG84" s="1124"/>
      <c r="BPH84" s="1124"/>
      <c r="BPI84" s="1124"/>
      <c r="BPJ84" s="1124"/>
      <c r="BPK84" s="1124"/>
      <c r="BPL84" s="1124"/>
      <c r="BPM84" s="1124"/>
      <c r="BPN84" s="1124"/>
      <c r="BPO84" s="1124"/>
      <c r="BPP84" s="1124"/>
      <c r="BPQ84" s="1124"/>
      <c r="BPR84" s="1124"/>
      <c r="BPS84" s="1124"/>
      <c r="BPT84" s="1124"/>
      <c r="BPU84" s="1124"/>
      <c r="BPV84" s="1124"/>
      <c r="BPW84" s="1124"/>
      <c r="BPX84" s="1124"/>
      <c r="BPY84" s="1124"/>
      <c r="BPZ84" s="1124"/>
      <c r="BQA84" s="952"/>
      <c r="BQB84" s="1411"/>
      <c r="BQC84" s="1412"/>
      <c r="BQD84" s="953"/>
      <c r="BQE84" s="1411"/>
      <c r="BQF84" s="1412"/>
      <c r="BQG84" s="956"/>
      <c r="BQH84" s="1411"/>
      <c r="BQI84" s="1412"/>
      <c r="BQJ84" s="956"/>
      <c r="BQK84" s="1411"/>
      <c r="BQL84" s="1412"/>
      <c r="BQM84" s="958"/>
      <c r="BQN84" s="952"/>
      <c r="BQO84" s="1417"/>
      <c r="BQP84" s="1418"/>
      <c r="BQQ84" s="953"/>
      <c r="BQR84" s="1417"/>
      <c r="BQS84" s="1418"/>
      <c r="BQT84" s="956"/>
      <c r="BQU84" s="1417"/>
      <c r="BQV84" s="1418"/>
      <c r="BQW84" s="956"/>
      <c r="BQX84" s="1417"/>
      <c r="BQY84" s="1418"/>
      <c r="BQZ84" s="958"/>
      <c r="BRA84" s="265"/>
      <c r="BRB84" s="265"/>
      <c r="BRC84" s="1124"/>
      <c r="BRD84" s="1124"/>
      <c r="BRE84" s="1124"/>
      <c r="BRF84" s="1124"/>
      <c r="BRG84" s="1124"/>
      <c r="BRH84" s="1124"/>
      <c r="BRI84" s="1124"/>
      <c r="BRJ84" s="1124"/>
      <c r="BRK84" s="1124"/>
      <c r="BRL84" s="1124"/>
      <c r="BRM84" s="1124"/>
      <c r="BRN84" s="1124"/>
      <c r="BRO84" s="1124"/>
      <c r="BRP84" s="1124"/>
      <c r="BRQ84" s="1124"/>
      <c r="BRR84" s="1124"/>
      <c r="BRS84" s="1124"/>
      <c r="BRT84" s="1124"/>
      <c r="BRU84" s="1124"/>
      <c r="BRV84" s="1124"/>
      <c r="BRW84" s="1124"/>
      <c r="BRX84" s="1124"/>
      <c r="BRY84" s="1124"/>
      <c r="BRZ84" s="1124"/>
      <c r="BSA84" s="1124"/>
      <c r="BSB84" s="1124"/>
      <c r="BSC84" s="952"/>
      <c r="BSD84" s="1411"/>
      <c r="BSE84" s="1412"/>
      <c r="BSF84" s="953"/>
      <c r="BSG84" s="1411"/>
      <c r="BSH84" s="1412"/>
      <c r="BSI84" s="956"/>
      <c r="BSJ84" s="1411"/>
      <c r="BSK84" s="1412"/>
      <c r="BSL84" s="956"/>
      <c r="BSM84" s="1411"/>
      <c r="BSN84" s="1412"/>
      <c r="BSO84" s="958"/>
      <c r="BSP84" s="952"/>
      <c r="BSQ84" s="1417"/>
      <c r="BSR84" s="1418"/>
      <c r="BSS84" s="953"/>
      <c r="BST84" s="1417"/>
      <c r="BSU84" s="1418"/>
      <c r="BSV84" s="956"/>
      <c r="BSW84" s="1417"/>
      <c r="BSX84" s="1418"/>
      <c r="BSY84" s="956"/>
      <c r="BSZ84" s="1417"/>
      <c r="BTA84" s="1418"/>
      <c r="BTB84" s="958"/>
      <c r="BTC84" s="265"/>
      <c r="BTD84" s="265"/>
      <c r="BTE84" s="1124"/>
      <c r="BTF84" s="1124"/>
      <c r="BTG84" s="1124"/>
      <c r="BTH84" s="1124"/>
      <c r="BTI84" s="1124"/>
      <c r="BTJ84" s="1124"/>
      <c r="BTK84" s="1124"/>
      <c r="BTL84" s="1124"/>
      <c r="BTM84" s="1124"/>
      <c r="BTN84" s="1124"/>
      <c r="BTO84" s="1124"/>
      <c r="BTP84" s="1124"/>
      <c r="BTQ84" s="1124"/>
      <c r="BTR84" s="1124"/>
      <c r="BTS84" s="1124"/>
      <c r="BTT84" s="1124"/>
      <c r="BTU84" s="1124"/>
      <c r="BTV84" s="1124"/>
      <c r="BTW84" s="1124"/>
      <c r="BTX84" s="1124"/>
      <c r="BTY84" s="1124"/>
      <c r="BTZ84" s="1124"/>
      <c r="BUA84" s="1124"/>
      <c r="BUB84" s="1124"/>
      <c r="BUC84" s="1124"/>
      <c r="BUD84" s="1124"/>
      <c r="BUE84" s="952"/>
      <c r="BUF84" s="1411"/>
      <c r="BUG84" s="1412"/>
      <c r="BUH84" s="953"/>
      <c r="BUI84" s="1411"/>
      <c r="BUJ84" s="1412"/>
      <c r="BUK84" s="956"/>
      <c r="BUL84" s="1411"/>
      <c r="BUM84" s="1412"/>
      <c r="BUN84" s="956"/>
      <c r="BUO84" s="1411"/>
      <c r="BUP84" s="1412"/>
      <c r="BUQ84" s="958"/>
      <c r="BUR84" s="952"/>
      <c r="BUS84" s="1417"/>
      <c r="BUT84" s="1418"/>
      <c r="BUU84" s="953"/>
      <c r="BUV84" s="1417"/>
      <c r="BUW84" s="1418"/>
      <c r="BUX84" s="956"/>
      <c r="BUY84" s="1417"/>
      <c r="BUZ84" s="1418"/>
      <c r="BVA84" s="956"/>
      <c r="BVB84" s="1417"/>
      <c r="BVC84" s="1418"/>
      <c r="BVD84" s="958"/>
      <c r="BVE84" s="265"/>
      <c r="BVF84" s="265"/>
      <c r="BVG84" s="1124"/>
      <c r="BVH84" s="1124"/>
      <c r="BVI84" s="1124"/>
      <c r="BVJ84" s="1124"/>
      <c r="BVK84" s="1124"/>
      <c r="BVL84" s="1124"/>
      <c r="BVM84" s="1124"/>
      <c r="BVN84" s="1124"/>
      <c r="BVO84" s="1124"/>
      <c r="BVP84" s="1124"/>
      <c r="BVQ84" s="1124"/>
      <c r="BVR84" s="1124"/>
      <c r="BVS84" s="1124"/>
      <c r="BVT84" s="1124"/>
      <c r="BVU84" s="1124"/>
      <c r="BVV84" s="1124"/>
      <c r="BVW84" s="1124"/>
      <c r="BVX84" s="1124"/>
      <c r="BVY84" s="1124"/>
      <c r="BVZ84" s="1124"/>
      <c r="BWA84" s="1124"/>
      <c r="BWB84" s="1124"/>
      <c r="BWC84" s="1124"/>
      <c r="BWD84" s="1124"/>
      <c r="BWE84" s="1124"/>
      <c r="BWF84" s="1124"/>
      <c r="BWG84" s="952"/>
      <c r="BWH84" s="1411"/>
      <c r="BWI84" s="1412"/>
      <c r="BWJ84" s="953"/>
      <c r="BWK84" s="1411"/>
      <c r="BWL84" s="1412"/>
      <c r="BWM84" s="956"/>
      <c r="BWN84" s="1411"/>
      <c r="BWO84" s="1412"/>
      <c r="BWP84" s="956"/>
      <c r="BWQ84" s="1411"/>
      <c r="BWR84" s="1412"/>
      <c r="BWS84" s="958"/>
      <c r="BWT84" s="952"/>
      <c r="BWU84" s="1417"/>
      <c r="BWV84" s="1418"/>
      <c r="BWW84" s="953"/>
      <c r="BWX84" s="1417"/>
      <c r="BWY84" s="1418"/>
      <c r="BWZ84" s="956"/>
      <c r="BXA84" s="1417"/>
      <c r="BXB84" s="1418"/>
      <c r="BXC84" s="956"/>
      <c r="BXD84" s="1417"/>
      <c r="BXE84" s="1418"/>
      <c r="BXF84" s="958"/>
      <c r="BXG84" s="265"/>
      <c r="BXH84" s="265"/>
      <c r="BXI84" s="1124"/>
      <c r="BXJ84" s="1124"/>
      <c r="BXK84" s="1124"/>
      <c r="BXL84" s="1124"/>
      <c r="BXM84" s="1124"/>
      <c r="BXN84" s="1124"/>
      <c r="BXO84" s="1124"/>
      <c r="BXP84" s="1124"/>
      <c r="BXQ84" s="1124"/>
      <c r="BXR84" s="1124"/>
      <c r="BXS84" s="1124"/>
      <c r="BXT84" s="1124"/>
      <c r="BXU84" s="1124"/>
      <c r="BXV84" s="1124"/>
      <c r="BXW84" s="1124"/>
      <c r="BXX84" s="1124"/>
      <c r="BXY84" s="1124"/>
      <c r="BXZ84" s="1124"/>
      <c r="BYA84" s="1124"/>
      <c r="BYB84" s="1124"/>
      <c r="BYC84" s="1124"/>
      <c r="BYD84" s="1124"/>
      <c r="BYE84" s="1124"/>
      <c r="BYF84" s="1124"/>
      <c r="BYG84" s="1124"/>
      <c r="BYH84" s="1124"/>
      <c r="BYI84" s="952"/>
      <c r="BYJ84" s="1411"/>
      <c r="BYK84" s="1412"/>
      <c r="BYL84" s="953"/>
      <c r="BYM84" s="1411"/>
      <c r="BYN84" s="1412"/>
      <c r="BYO84" s="956"/>
      <c r="BYP84" s="1411"/>
      <c r="BYQ84" s="1412"/>
      <c r="BYR84" s="956"/>
      <c r="BYS84" s="1411"/>
      <c r="BYT84" s="1412"/>
      <c r="BYU84" s="958"/>
      <c r="BYV84" s="952"/>
      <c r="BYW84" s="1417"/>
      <c r="BYX84" s="1418"/>
      <c r="BYY84" s="953"/>
      <c r="BYZ84" s="1417"/>
      <c r="BZA84" s="1418"/>
      <c r="BZB84" s="956"/>
      <c r="BZC84" s="1417"/>
      <c r="BZD84" s="1418"/>
      <c r="BZE84" s="956"/>
      <c r="BZF84" s="1417"/>
      <c r="BZG84" s="1418"/>
      <c r="BZH84" s="958"/>
      <c r="BZI84" s="265"/>
      <c r="BZJ84" s="265"/>
      <c r="BZK84" s="1124"/>
      <c r="BZL84" s="1124"/>
      <c r="BZM84" s="1124"/>
      <c r="BZN84" s="1124"/>
      <c r="BZO84" s="1124"/>
      <c r="BZP84" s="1124"/>
      <c r="BZQ84" s="1124"/>
      <c r="BZR84" s="1124"/>
      <c r="BZS84" s="1124"/>
      <c r="BZT84" s="1124"/>
      <c r="BZU84" s="1124"/>
      <c r="BZV84" s="1124"/>
      <c r="BZW84" s="1124"/>
      <c r="BZX84" s="1124"/>
      <c r="BZY84" s="1124"/>
      <c r="BZZ84" s="1124"/>
      <c r="CAA84" s="1124"/>
      <c r="CAB84" s="1124"/>
      <c r="CAC84" s="1124"/>
      <c r="CAD84" s="1124"/>
      <c r="CAE84" s="1124"/>
      <c r="CAF84" s="1124"/>
      <c r="CAG84" s="1124"/>
      <c r="CAH84" s="1124"/>
      <c r="CAI84" s="1124"/>
      <c r="CAJ84" s="1124"/>
      <c r="CAK84" s="952"/>
      <c r="CAL84" s="1411"/>
      <c r="CAM84" s="1412"/>
      <c r="CAN84" s="953"/>
      <c r="CAO84" s="1411"/>
      <c r="CAP84" s="1412"/>
      <c r="CAQ84" s="956"/>
      <c r="CAR84" s="1411"/>
      <c r="CAS84" s="1412"/>
      <c r="CAT84" s="956"/>
      <c r="CAU84" s="1411"/>
      <c r="CAV84" s="1412"/>
      <c r="CAW84" s="958"/>
      <c r="CAX84" s="952"/>
      <c r="CAY84" s="1417"/>
      <c r="CAZ84" s="1418"/>
      <c r="CBA84" s="953"/>
      <c r="CBB84" s="1417"/>
      <c r="CBC84" s="1418"/>
      <c r="CBD84" s="956"/>
      <c r="CBE84" s="1417"/>
      <c r="CBF84" s="1418"/>
      <c r="CBG84" s="956"/>
      <c r="CBH84" s="1417"/>
      <c r="CBI84" s="1418"/>
      <c r="CBJ84" s="958"/>
      <c r="CBK84" s="265"/>
      <c r="CBL84" s="265"/>
      <c r="CBM84" s="1124"/>
      <c r="CBN84" s="1124"/>
      <c r="CBO84" s="1124"/>
      <c r="CBP84" s="1124"/>
      <c r="CBQ84" s="1124"/>
      <c r="CBR84" s="1124"/>
      <c r="CBS84" s="1124"/>
      <c r="CBT84" s="1124"/>
      <c r="CBU84" s="1124"/>
      <c r="CBV84" s="1124"/>
      <c r="CBW84" s="1124"/>
      <c r="CBX84" s="1124"/>
      <c r="CBY84" s="1124"/>
      <c r="CBZ84" s="1124"/>
      <c r="CCA84" s="1124"/>
      <c r="CCB84" s="1124"/>
      <c r="CCC84" s="1124"/>
      <c r="CCD84" s="1124"/>
      <c r="CCE84" s="1124"/>
      <c r="CCF84" s="1124"/>
      <c r="CCG84" s="1124"/>
      <c r="CCH84" s="1124"/>
      <c r="CCI84" s="1124"/>
      <c r="CCJ84" s="1124"/>
      <c r="CCK84" s="1124"/>
      <c r="CCL84" s="1124"/>
      <c r="CCM84" s="952"/>
      <c r="CCN84" s="1411"/>
      <c r="CCO84" s="1412"/>
      <c r="CCP84" s="953"/>
      <c r="CCQ84" s="1411"/>
      <c r="CCR84" s="1412"/>
      <c r="CCS84" s="956"/>
      <c r="CCT84" s="1411"/>
      <c r="CCU84" s="1412"/>
      <c r="CCV84" s="956"/>
      <c r="CCW84" s="1411"/>
      <c r="CCX84" s="1412"/>
      <c r="CCY84" s="958"/>
      <c r="CCZ84" s="952"/>
      <c r="CDA84" s="1417"/>
      <c r="CDB84" s="1418"/>
      <c r="CDC84" s="953"/>
      <c r="CDD84" s="1417"/>
      <c r="CDE84" s="1418"/>
      <c r="CDF84" s="956"/>
      <c r="CDG84" s="1417"/>
      <c r="CDH84" s="1418"/>
      <c r="CDI84" s="956"/>
      <c r="CDJ84" s="1417"/>
      <c r="CDK84" s="1418"/>
      <c r="CDL84" s="958"/>
      <c r="CDM84" s="265"/>
      <c r="CDN84" s="265"/>
      <c r="CDO84" s="1124"/>
      <c r="CDP84" s="1124"/>
      <c r="CDQ84" s="1124"/>
      <c r="CDR84" s="1124"/>
      <c r="CDS84" s="1124"/>
      <c r="CDT84" s="1124"/>
      <c r="CDU84" s="1124"/>
      <c r="CDV84" s="1124"/>
      <c r="CDW84" s="1124"/>
      <c r="CDX84" s="1124"/>
      <c r="CDY84" s="1124"/>
      <c r="CDZ84" s="1124"/>
      <c r="CEA84" s="1124"/>
      <c r="CEB84" s="1124"/>
      <c r="CEC84" s="1124"/>
      <c r="CED84" s="1124"/>
      <c r="CEE84" s="1124"/>
      <c r="CEF84" s="1124"/>
      <c r="CEG84" s="1124"/>
      <c r="CEH84" s="1124"/>
      <c r="CEI84" s="1124"/>
      <c r="CEJ84" s="1124"/>
      <c r="CEK84" s="1124"/>
      <c r="CEL84" s="1124"/>
      <c r="CEM84" s="1124"/>
      <c r="CEN84" s="1124"/>
      <c r="CEO84" s="952"/>
      <c r="CEP84" s="1411"/>
      <c r="CEQ84" s="1412"/>
      <c r="CER84" s="953"/>
      <c r="CES84" s="1411"/>
      <c r="CET84" s="1412"/>
      <c r="CEU84" s="956"/>
      <c r="CEV84" s="1411"/>
      <c r="CEW84" s="1412"/>
      <c r="CEX84" s="956"/>
      <c r="CEY84" s="1411"/>
      <c r="CEZ84" s="1412"/>
      <c r="CFA84" s="958"/>
      <c r="CFB84" s="952"/>
      <c r="CFC84" s="1417"/>
      <c r="CFD84" s="1418"/>
      <c r="CFE84" s="953"/>
      <c r="CFF84" s="1417"/>
      <c r="CFG84" s="1418"/>
      <c r="CFH84" s="956"/>
      <c r="CFI84" s="1417"/>
      <c r="CFJ84" s="1418"/>
      <c r="CFK84" s="956"/>
      <c r="CFL84" s="1417"/>
      <c r="CFM84" s="1418"/>
      <c r="CFN84" s="958"/>
      <c r="CFO84" s="265"/>
      <c r="CFP84" s="265"/>
      <c r="CFQ84" s="1124"/>
      <c r="CFR84" s="1124"/>
      <c r="CFS84" s="1124"/>
      <c r="CFT84" s="1124"/>
      <c r="CFU84" s="1124"/>
      <c r="CFV84" s="1124"/>
      <c r="CFW84" s="1124"/>
      <c r="CFX84" s="1124"/>
      <c r="CFY84" s="1124"/>
      <c r="CFZ84" s="1124"/>
      <c r="CGA84" s="1124"/>
      <c r="CGB84" s="1124"/>
      <c r="CGC84" s="1124"/>
      <c r="CGD84" s="1124"/>
      <c r="CGE84" s="1124"/>
      <c r="CGF84" s="1124"/>
      <c r="CGG84" s="1124"/>
      <c r="CGH84" s="1124"/>
      <c r="CGI84" s="1124"/>
      <c r="CGJ84" s="1124"/>
      <c r="CGK84" s="1124"/>
      <c r="CGL84" s="1124"/>
      <c r="CGM84" s="1124"/>
      <c r="CGN84" s="1124"/>
      <c r="CGO84" s="1124"/>
      <c r="CGP84" s="1124"/>
      <c r="CGQ84" s="952"/>
      <c r="CGR84" s="1411"/>
      <c r="CGS84" s="1412"/>
      <c r="CGT84" s="953"/>
      <c r="CGU84" s="1411"/>
      <c r="CGV84" s="1412"/>
      <c r="CGW84" s="956"/>
      <c r="CGX84" s="1411"/>
      <c r="CGY84" s="1412"/>
      <c r="CGZ84" s="956"/>
      <c r="CHA84" s="1411"/>
      <c r="CHB84" s="1412"/>
      <c r="CHC84" s="958"/>
      <c r="CHD84" s="952"/>
      <c r="CHE84" s="1417"/>
      <c r="CHF84" s="1418"/>
      <c r="CHG84" s="953"/>
      <c r="CHH84" s="1417"/>
      <c r="CHI84" s="1418"/>
      <c r="CHJ84" s="956"/>
      <c r="CHK84" s="1417"/>
      <c r="CHL84" s="1418"/>
      <c r="CHM84" s="956"/>
      <c r="CHN84" s="1417"/>
      <c r="CHO84" s="1418"/>
      <c r="CHP84" s="958"/>
      <c r="CHQ84" s="265"/>
      <c r="CHR84" s="265"/>
      <c r="CHS84" s="1124"/>
      <c r="CHT84" s="1124"/>
      <c r="CHU84" s="1124"/>
      <c r="CHV84" s="1124"/>
      <c r="CHW84" s="1124"/>
      <c r="CHX84" s="1124"/>
      <c r="CHY84" s="1124"/>
      <c r="CHZ84" s="1124"/>
      <c r="CIA84" s="1124"/>
      <c r="CIB84" s="1124"/>
      <c r="CIC84" s="1124"/>
      <c r="CID84" s="1124"/>
      <c r="CIE84" s="1124"/>
      <c r="CIF84" s="1124"/>
      <c r="CIG84" s="1124"/>
      <c r="CIH84" s="1124"/>
      <c r="CII84" s="1124"/>
      <c r="CIJ84" s="1124"/>
      <c r="CIK84" s="1124"/>
      <c r="CIL84" s="1124"/>
      <c r="CIM84" s="1124"/>
      <c r="CIN84" s="1124"/>
      <c r="CIO84" s="1124"/>
      <c r="CIP84" s="1124"/>
      <c r="CIQ84" s="1124"/>
      <c r="CIR84" s="1124"/>
      <c r="CIS84" s="952"/>
      <c r="CIT84" s="1411"/>
      <c r="CIU84" s="1412"/>
      <c r="CIV84" s="953"/>
      <c r="CIW84" s="1411"/>
      <c r="CIX84" s="1412"/>
      <c r="CIY84" s="956"/>
      <c r="CIZ84" s="1411"/>
      <c r="CJA84" s="1412"/>
      <c r="CJB84" s="956"/>
      <c r="CJC84" s="1411"/>
      <c r="CJD84" s="1412"/>
      <c r="CJE84" s="958"/>
      <c r="CJF84" s="952"/>
      <c r="CJG84" s="1417"/>
      <c r="CJH84" s="1418"/>
      <c r="CJI84" s="953"/>
      <c r="CJJ84" s="1417"/>
      <c r="CJK84" s="1418"/>
      <c r="CJL84" s="956"/>
      <c r="CJM84" s="1417"/>
      <c r="CJN84" s="1418"/>
      <c r="CJO84" s="956"/>
      <c r="CJP84" s="1417"/>
      <c r="CJQ84" s="1418"/>
      <c r="CJR84" s="958"/>
      <c r="CJS84" s="265"/>
      <c r="CJT84" s="265"/>
      <c r="CJU84" s="1124"/>
      <c r="CJV84" s="1124"/>
      <c r="CJW84" s="1124"/>
      <c r="CJX84" s="1124"/>
      <c r="CJY84" s="1124"/>
      <c r="CJZ84" s="1124"/>
      <c r="CKA84" s="1124"/>
      <c r="CKB84" s="1124"/>
      <c r="CKC84" s="1124"/>
      <c r="CKD84" s="1124"/>
      <c r="CKE84" s="1124"/>
      <c r="CKF84" s="1124"/>
      <c r="CKG84" s="1124"/>
      <c r="CKH84" s="1124"/>
      <c r="CKI84" s="1124"/>
      <c r="CKJ84" s="1124"/>
      <c r="CKK84" s="1124"/>
      <c r="CKL84" s="1124"/>
      <c r="CKM84" s="1124"/>
      <c r="CKN84" s="1124"/>
      <c r="CKO84" s="1124"/>
      <c r="CKP84" s="1124"/>
      <c r="CKQ84" s="1124"/>
      <c r="CKR84" s="1124"/>
      <c r="CKS84" s="1124"/>
      <c r="CKT84" s="1124"/>
      <c r="CKU84" s="952"/>
      <c r="CKV84" s="1411"/>
      <c r="CKW84" s="1412"/>
      <c r="CKX84" s="953"/>
      <c r="CKY84" s="1411"/>
      <c r="CKZ84" s="1412"/>
      <c r="CLA84" s="956"/>
      <c r="CLB84" s="1411"/>
      <c r="CLC84" s="1412"/>
      <c r="CLD84" s="956"/>
      <c r="CLE84" s="1411"/>
      <c r="CLF84" s="1412"/>
      <c r="CLG84" s="958"/>
      <c r="CLH84" s="952"/>
      <c r="CLI84" s="1417"/>
      <c r="CLJ84" s="1418"/>
      <c r="CLK84" s="953"/>
      <c r="CLL84" s="1417"/>
      <c r="CLM84" s="1418"/>
      <c r="CLN84" s="956"/>
      <c r="CLO84" s="1417"/>
      <c r="CLP84" s="1418"/>
      <c r="CLQ84" s="956"/>
      <c r="CLR84" s="1417"/>
      <c r="CLS84" s="1418"/>
      <c r="CLT84" s="958"/>
      <c r="CLU84" s="265"/>
      <c r="CLV84" s="265"/>
      <c r="CLW84" s="1124"/>
      <c r="CLX84" s="1124"/>
      <c r="CLY84" s="1124"/>
      <c r="CLZ84" s="1124"/>
      <c r="CMA84" s="1124"/>
      <c r="CMB84" s="1124"/>
      <c r="CMC84" s="1124"/>
      <c r="CMD84" s="1124"/>
      <c r="CME84" s="1124"/>
      <c r="CMF84" s="1124"/>
      <c r="CMG84" s="1124"/>
      <c r="CMH84" s="1124"/>
      <c r="CMI84" s="1124"/>
      <c r="CMJ84" s="1124"/>
      <c r="CMK84" s="1124"/>
      <c r="CML84" s="1124"/>
      <c r="CMM84" s="1124"/>
      <c r="CMN84" s="1124"/>
      <c r="CMO84" s="1124"/>
      <c r="CMP84" s="1124"/>
      <c r="CMQ84" s="1124"/>
      <c r="CMR84" s="1124"/>
      <c r="CMS84" s="1124"/>
      <c r="CMT84" s="1124"/>
      <c r="CMU84" s="1124"/>
      <c r="CMV84" s="1124"/>
      <c r="CMW84" s="952"/>
      <c r="CMX84" s="1411"/>
      <c r="CMY84" s="1412"/>
      <c r="CMZ84" s="953"/>
      <c r="CNA84" s="1411"/>
      <c r="CNB84" s="1412"/>
      <c r="CNC84" s="956"/>
      <c r="CND84" s="1411"/>
      <c r="CNE84" s="1412"/>
      <c r="CNF84" s="956"/>
      <c r="CNG84" s="1411"/>
      <c r="CNH84" s="1412"/>
      <c r="CNI84" s="958"/>
      <c r="CNJ84" s="952"/>
      <c r="CNK84" s="1417"/>
      <c r="CNL84" s="1418"/>
      <c r="CNM84" s="953"/>
      <c r="CNN84" s="1417"/>
      <c r="CNO84" s="1418"/>
      <c r="CNP84" s="956"/>
      <c r="CNQ84" s="1417"/>
      <c r="CNR84" s="1418"/>
      <c r="CNS84" s="956"/>
      <c r="CNT84" s="1417"/>
      <c r="CNU84" s="1418"/>
      <c r="CNV84" s="958"/>
      <c r="CNW84" s="265"/>
      <c r="CNX84" s="265"/>
      <c r="CNY84" s="1124"/>
      <c r="CNZ84" s="1124"/>
      <c r="COA84" s="1124"/>
      <c r="COB84" s="1124"/>
      <c r="COC84" s="1124"/>
      <c r="COD84" s="1124"/>
      <c r="COE84" s="1124"/>
      <c r="COF84" s="1124"/>
      <c r="COG84" s="1124"/>
      <c r="COH84" s="1124"/>
      <c r="COI84" s="1124"/>
      <c r="COJ84" s="1124"/>
      <c r="COK84" s="1124"/>
      <c r="COL84" s="1124"/>
      <c r="COM84" s="1124"/>
      <c r="CON84" s="1124"/>
      <c r="COO84" s="1124"/>
      <c r="COP84" s="1124"/>
      <c r="COQ84" s="1124"/>
      <c r="COR84" s="1124"/>
      <c r="COS84" s="1124"/>
      <c r="COT84" s="1124"/>
      <c r="COU84" s="1124"/>
      <c r="COV84" s="1124"/>
      <c r="COW84" s="1124"/>
      <c r="COX84" s="1124"/>
      <c r="COY84" s="952"/>
      <c r="COZ84" s="1411"/>
      <c r="CPA84" s="1412"/>
      <c r="CPB84" s="953"/>
      <c r="CPC84" s="1411"/>
      <c r="CPD84" s="1412"/>
      <c r="CPE84" s="956"/>
      <c r="CPF84" s="1411"/>
      <c r="CPG84" s="1412"/>
      <c r="CPH84" s="956"/>
      <c r="CPI84" s="1411"/>
      <c r="CPJ84" s="1412"/>
      <c r="CPK84" s="958"/>
      <c r="CPL84" s="952"/>
      <c r="CPM84" s="1417"/>
      <c r="CPN84" s="1418"/>
      <c r="CPO84" s="953"/>
      <c r="CPP84" s="1417"/>
      <c r="CPQ84" s="1418"/>
      <c r="CPR84" s="956"/>
      <c r="CPS84" s="1417"/>
      <c r="CPT84" s="1418"/>
      <c r="CPU84" s="956"/>
      <c r="CPV84" s="1417"/>
      <c r="CPW84" s="1418"/>
      <c r="CPX84" s="958"/>
      <c r="CPY84" s="265"/>
      <c r="CPZ84" s="265"/>
      <c r="CQA84" s="1124"/>
      <c r="CQB84" s="1124"/>
      <c r="CQC84" s="1124"/>
      <c r="CQD84" s="1124"/>
      <c r="CQE84" s="1124"/>
      <c r="CQF84" s="1124"/>
      <c r="CQG84" s="1124"/>
      <c r="CQH84" s="1124"/>
      <c r="CQI84" s="1124"/>
      <c r="CQJ84" s="1124"/>
      <c r="CQK84" s="1124"/>
      <c r="CQL84" s="1124"/>
      <c r="CQM84" s="1124"/>
      <c r="CQN84" s="1124"/>
      <c r="CQO84" s="1124"/>
      <c r="CQP84" s="1124"/>
      <c r="CQQ84" s="1124"/>
      <c r="CQR84" s="1124"/>
      <c r="CQS84" s="1124"/>
      <c r="CQT84" s="1124"/>
      <c r="CQU84" s="1124"/>
      <c r="CQV84" s="1124"/>
      <c r="CQW84" s="1124"/>
      <c r="CQX84" s="1124"/>
      <c r="CQY84" s="1124"/>
      <c r="CQZ84" s="1124"/>
      <c r="CRA84" s="952"/>
      <c r="CRB84" s="1411"/>
      <c r="CRC84" s="1412"/>
      <c r="CRD84" s="953"/>
      <c r="CRE84" s="1411"/>
      <c r="CRF84" s="1412"/>
      <c r="CRG84" s="956"/>
      <c r="CRH84" s="1411"/>
      <c r="CRI84" s="1412"/>
      <c r="CRJ84" s="956"/>
      <c r="CRK84" s="1411"/>
      <c r="CRL84" s="1412"/>
      <c r="CRM84" s="958"/>
      <c r="CRN84" s="952"/>
      <c r="CRO84" s="1417"/>
      <c r="CRP84" s="1418"/>
      <c r="CRQ84" s="953"/>
      <c r="CRR84" s="1417"/>
      <c r="CRS84" s="1418"/>
      <c r="CRT84" s="956"/>
      <c r="CRU84" s="1417"/>
      <c r="CRV84" s="1418"/>
      <c r="CRW84" s="956"/>
      <c r="CRX84" s="1417"/>
      <c r="CRY84" s="1418"/>
      <c r="CRZ84" s="958"/>
      <c r="CSA84" s="265"/>
      <c r="CSB84" s="265"/>
      <c r="CSC84" s="1124"/>
      <c r="CSD84" s="1124"/>
      <c r="CSE84" s="1124"/>
      <c r="CSF84" s="1124"/>
      <c r="CSG84" s="1124"/>
      <c r="CSH84" s="1124"/>
      <c r="CSI84" s="1124"/>
      <c r="CSJ84" s="1124"/>
      <c r="CSK84" s="1124"/>
      <c r="CSL84" s="1124"/>
      <c r="CSM84" s="1124"/>
      <c r="CSN84" s="1124"/>
      <c r="CSO84" s="1124"/>
      <c r="CSP84" s="1124"/>
      <c r="CSQ84" s="1124"/>
      <c r="CSR84" s="1124"/>
      <c r="CSS84" s="1124"/>
      <c r="CST84" s="1124"/>
      <c r="CSU84" s="1124"/>
      <c r="CSV84" s="1124"/>
      <c r="CSW84" s="1124"/>
      <c r="CSX84" s="1124"/>
      <c r="CSY84" s="1124"/>
      <c r="CSZ84" s="1124"/>
      <c r="CTA84" s="1124"/>
      <c r="CTB84" s="1124"/>
      <c r="CTC84" s="952"/>
      <c r="CTD84" s="1411"/>
      <c r="CTE84" s="1412"/>
      <c r="CTF84" s="953"/>
      <c r="CTG84" s="1411"/>
      <c r="CTH84" s="1412"/>
      <c r="CTI84" s="956"/>
      <c r="CTJ84" s="1411"/>
      <c r="CTK84" s="1412"/>
      <c r="CTL84" s="956"/>
      <c r="CTM84" s="1411"/>
      <c r="CTN84" s="1412"/>
      <c r="CTO84" s="958"/>
      <c r="CTP84" s="952"/>
      <c r="CTQ84" s="1417"/>
      <c r="CTR84" s="1418"/>
      <c r="CTS84" s="953"/>
      <c r="CTT84" s="1417"/>
      <c r="CTU84" s="1418"/>
      <c r="CTV84" s="956"/>
      <c r="CTW84" s="1417"/>
      <c r="CTX84" s="1418"/>
      <c r="CTY84" s="956"/>
      <c r="CTZ84" s="1417"/>
      <c r="CUA84" s="1418"/>
      <c r="CUB84" s="958"/>
      <c r="CUC84" s="265"/>
      <c r="CUD84" s="265"/>
      <c r="CUE84" s="1124"/>
      <c r="CUF84" s="1124"/>
      <c r="CUG84" s="1124"/>
      <c r="CUH84" s="1124"/>
      <c r="CUI84" s="1124"/>
      <c r="CUJ84" s="1124"/>
      <c r="CUK84" s="1124"/>
      <c r="CUL84" s="1124"/>
      <c r="CUM84" s="1124"/>
      <c r="CUN84" s="1124"/>
      <c r="CVK84" s="573"/>
      <c r="CVL84" s="1411"/>
      <c r="CVM84" s="1412"/>
      <c r="CVN84" s="274"/>
      <c r="CVO84" s="1411"/>
      <c r="CVP84" s="1412"/>
      <c r="CVQ84" s="268"/>
      <c r="CVR84" s="1411"/>
      <c r="CVS84" s="1412"/>
      <c r="CVT84" s="268"/>
      <c r="CVU84" s="1411"/>
      <c r="CVV84" s="1412"/>
      <c r="CVW84" s="276"/>
      <c r="CVX84" s="573"/>
      <c r="CVY84" s="1417"/>
      <c r="CVZ84" s="1418"/>
      <c r="CWA84" s="274"/>
      <c r="CWB84" s="1417"/>
      <c r="CWC84" s="1418"/>
      <c r="CWD84" s="268"/>
      <c r="CWE84" s="1417"/>
      <c r="CWF84" s="1418"/>
      <c r="CWG84" s="268"/>
      <c r="CWH84" s="1417"/>
      <c r="CWI84" s="1418"/>
      <c r="CWJ84" s="276"/>
      <c r="CWK84" s="952"/>
      <c r="CWL84" s="1411"/>
      <c r="CWM84" s="1412"/>
      <c r="CWN84" s="953"/>
      <c r="CWO84" s="1411"/>
      <c r="CWP84" s="1412"/>
      <c r="CWQ84" s="956"/>
      <c r="CWR84" s="1411"/>
      <c r="CWS84" s="1412"/>
      <c r="CWT84" s="956"/>
      <c r="CWU84" s="1411"/>
      <c r="CWV84" s="1412"/>
      <c r="CWW84" s="958"/>
      <c r="CWX84" s="952"/>
      <c r="CWY84" s="1417"/>
      <c r="CWZ84" s="1418"/>
      <c r="CXA84" s="953"/>
      <c r="CXB84" s="1417"/>
      <c r="CXC84" s="1418"/>
      <c r="CXD84" s="956"/>
      <c r="CXE84" s="1417"/>
      <c r="CXF84" s="1418"/>
      <c r="CXG84" s="956"/>
      <c r="CXH84" s="1417"/>
      <c r="CXI84" s="1418"/>
      <c r="CXJ84" s="958"/>
      <c r="CXL84" s="1411"/>
      <c r="CXM84" s="1412"/>
      <c r="CXN84" s="227"/>
      <c r="CXO84" s="1417"/>
      <c r="CXP84" s="1418"/>
      <c r="CZI84" s="573"/>
      <c r="CZJ84" s="1411"/>
      <c r="CZK84" s="1412"/>
      <c r="CZL84" s="274"/>
      <c r="CZM84" s="1411"/>
      <c r="CZN84" s="1412"/>
      <c r="CZO84" s="1129"/>
      <c r="CZP84" s="1411"/>
      <c r="CZQ84" s="1412"/>
      <c r="CZR84" s="1129"/>
      <c r="CZS84" s="1411"/>
      <c r="CZT84" s="1412"/>
      <c r="CZU84" s="276"/>
      <c r="CZV84" s="573"/>
      <c r="CZW84" s="1417"/>
      <c r="CZX84" s="1418"/>
      <c r="CZY84" s="274"/>
      <c r="CZZ84" s="1417"/>
      <c r="DAA84" s="1418"/>
      <c r="DAB84" s="1129"/>
      <c r="DAC84" s="1417"/>
      <c r="DAD84" s="1418"/>
      <c r="DAE84" s="1129"/>
      <c r="DAF84" s="1417"/>
      <c r="DAG84" s="1418"/>
      <c r="DAH84" s="276"/>
      <c r="DAI84" s="952"/>
      <c r="DAJ84" s="1411"/>
      <c r="DAK84" s="1412"/>
      <c r="DAL84" s="953"/>
      <c r="DAM84" s="1411"/>
      <c r="DAN84" s="1412"/>
      <c r="DAO84" s="956"/>
      <c r="DAP84" s="1411"/>
      <c r="DAQ84" s="1412"/>
      <c r="DAR84" s="956"/>
      <c r="DAS84" s="1411"/>
      <c r="DAT84" s="1412"/>
      <c r="DAU84" s="958"/>
      <c r="DAV84" s="952"/>
      <c r="DAW84" s="1417"/>
      <c r="DAX84" s="1418"/>
      <c r="DAY84" s="953"/>
      <c r="DAZ84" s="1417"/>
      <c r="DBA84" s="1418"/>
      <c r="DBB84" s="956"/>
      <c r="DBC84" s="1417"/>
      <c r="DBD84" s="1418"/>
      <c r="DBE84" s="956"/>
      <c r="DBF84" s="1417"/>
      <c r="DBG84" s="1418"/>
      <c r="DBH84" s="958"/>
      <c r="DBI84" s="265"/>
      <c r="DBJ84" s="265"/>
      <c r="DBK84" s="265"/>
      <c r="DBL84" s="265"/>
      <c r="DBM84" s="265"/>
      <c r="DBN84" s="265"/>
      <c r="DBO84" s="265"/>
      <c r="DBP84" s="265"/>
      <c r="DBQ84" s="265"/>
      <c r="DBR84" s="265"/>
      <c r="DBU84" s="1124"/>
      <c r="DBV84" s="1124"/>
      <c r="DBW84" s="1124"/>
      <c r="DBX84" s="1124"/>
      <c r="DBY84" s="1124"/>
      <c r="DBZ84" s="1124"/>
      <c r="DCA84" s="1124"/>
      <c r="DCB84" s="1124"/>
      <c r="DCC84" s="1124"/>
      <c r="DCD84" s="1124"/>
      <c r="DCE84" s="1124"/>
      <c r="DCF84" s="1124"/>
      <c r="DCG84" s="1124"/>
      <c r="DCH84" s="1124"/>
      <c r="DCI84" s="1124"/>
      <c r="DCJ84" s="1124"/>
      <c r="DCK84" s="1124"/>
      <c r="DCL84" s="1124"/>
      <c r="DCM84" s="1124"/>
      <c r="DCN84" s="1124"/>
      <c r="DCO84" s="1124"/>
      <c r="DCP84" s="1124"/>
      <c r="DCQ84" s="573"/>
      <c r="DCR84" s="1411"/>
      <c r="DCS84" s="1412"/>
      <c r="DCT84" s="274"/>
      <c r="DCU84" s="1411"/>
      <c r="DCV84" s="1412"/>
      <c r="DCW84" s="1129"/>
      <c r="DCX84" s="1411"/>
      <c r="DCY84" s="1412"/>
      <c r="DCZ84" s="1129"/>
      <c r="DDA84" s="1411"/>
      <c r="DDB84" s="1412"/>
      <c r="DDC84" s="276"/>
      <c r="DDD84" s="573"/>
      <c r="DDE84" s="1417"/>
      <c r="DDF84" s="1418"/>
      <c r="DDG84" s="274"/>
      <c r="DDH84" s="1417"/>
      <c r="DDI84" s="1418"/>
      <c r="DDJ84" s="1129"/>
      <c r="DDK84" s="1417"/>
      <c r="DDL84" s="1418"/>
      <c r="DDM84" s="1129"/>
      <c r="DDN84" s="1417"/>
      <c r="DDO84" s="1418"/>
      <c r="DDP84" s="276"/>
      <c r="DDQ84" s="952"/>
      <c r="DDR84" s="1411"/>
      <c r="DDS84" s="1412"/>
      <c r="DDT84" s="953"/>
      <c r="DDU84" s="1411"/>
      <c r="DDV84" s="1412"/>
      <c r="DDW84" s="956"/>
      <c r="DDX84" s="1411"/>
      <c r="DDY84" s="1412"/>
      <c r="DDZ84" s="956"/>
      <c r="DEA84" s="1411"/>
      <c r="DEB84" s="1412"/>
      <c r="DEC84" s="958"/>
      <c r="DED84" s="952"/>
      <c r="DEE84" s="1417"/>
      <c r="DEF84" s="1418"/>
      <c r="DEG84" s="953"/>
      <c r="DEH84" s="1417"/>
      <c r="DEI84" s="1418"/>
      <c r="DEJ84" s="956"/>
      <c r="DEK84" s="1417"/>
      <c r="DEL84" s="1418"/>
      <c r="DEM84" s="956"/>
      <c r="DEN84" s="1417"/>
      <c r="DEO84" s="1418"/>
      <c r="DEP84" s="958"/>
      <c r="DEQ84" s="265"/>
      <c r="DER84" s="265"/>
      <c r="DES84" s="265"/>
      <c r="DET84" s="265"/>
      <c r="DEU84" s="265"/>
      <c r="DEV84" s="265"/>
      <c r="DEW84" s="265"/>
      <c r="DEX84" s="265"/>
      <c r="DEY84" s="265"/>
      <c r="DEZ84" s="265"/>
      <c r="DFA84" s="1124"/>
      <c r="DFB84" s="1124"/>
      <c r="DFC84" s="1124"/>
      <c r="DFD84" s="1124"/>
      <c r="DFE84" s="1124"/>
      <c r="DFF84" s="1124"/>
      <c r="DFG84" s="1124"/>
      <c r="DFH84" s="1124"/>
      <c r="DFI84" s="1124"/>
      <c r="DFJ84" s="1124"/>
      <c r="DFK84" s="1124"/>
      <c r="DFL84" s="1124"/>
      <c r="DFM84" s="1124"/>
      <c r="DFN84" s="1124"/>
      <c r="DFO84" s="1124"/>
      <c r="DFP84" s="1124"/>
      <c r="DFQ84" s="1124"/>
      <c r="DFR84" s="1124"/>
      <c r="DFS84" s="1124"/>
      <c r="DFT84" s="1124"/>
      <c r="DFU84" s="1124"/>
      <c r="DFV84" s="1124"/>
      <c r="DFW84" s="1124"/>
      <c r="DFX84" s="1124"/>
      <c r="DFY84" s="573"/>
      <c r="DFZ84" s="1411"/>
      <c r="DGA84" s="1412"/>
      <c r="DGB84" s="274"/>
      <c r="DGC84" s="1411"/>
      <c r="DGD84" s="1412"/>
      <c r="DGE84" s="1129"/>
      <c r="DGF84" s="1411"/>
      <c r="DGG84" s="1412"/>
      <c r="DGH84" s="1129"/>
      <c r="DGI84" s="1411"/>
      <c r="DGJ84" s="1412"/>
      <c r="DGK84" s="276"/>
      <c r="DGL84" s="573"/>
      <c r="DGM84" s="1417"/>
      <c r="DGN84" s="1418"/>
      <c r="DGO84" s="274"/>
      <c r="DGP84" s="1417"/>
      <c r="DGQ84" s="1418"/>
      <c r="DGR84" s="1129"/>
      <c r="DGS84" s="1417"/>
      <c r="DGT84" s="1418"/>
      <c r="DGU84" s="1129"/>
      <c r="DGV84" s="1417"/>
      <c r="DGW84" s="1418"/>
      <c r="DGX84" s="276"/>
      <c r="DGY84" s="952"/>
      <c r="DGZ84" s="1411"/>
      <c r="DHA84" s="1412"/>
      <c r="DHB84" s="953"/>
      <c r="DHC84" s="1411"/>
      <c r="DHD84" s="1412"/>
      <c r="DHE84" s="956"/>
      <c r="DHF84" s="1411"/>
      <c r="DHG84" s="1412"/>
      <c r="DHH84" s="956"/>
      <c r="DHI84" s="1411"/>
      <c r="DHJ84" s="1412"/>
      <c r="DHK84" s="958"/>
      <c r="DHL84" s="952"/>
      <c r="DHM84" s="1417"/>
      <c r="DHN84" s="1418"/>
      <c r="DHO84" s="953"/>
      <c r="DHP84" s="1417"/>
      <c r="DHQ84" s="1418"/>
      <c r="DHR84" s="956"/>
      <c r="DHS84" s="1417"/>
      <c r="DHT84" s="1418"/>
      <c r="DHU84" s="956"/>
      <c r="DHV84" s="1417"/>
      <c r="DHW84" s="1418"/>
      <c r="DHX84" s="958"/>
      <c r="DHY84" s="265"/>
      <c r="DHZ84" s="265"/>
      <c r="DIA84" s="265"/>
      <c r="DIB84" s="265"/>
      <c r="DIC84" s="265"/>
      <c r="DID84" s="265"/>
      <c r="DIE84" s="265"/>
      <c r="DIF84" s="265"/>
      <c r="DIG84" s="265"/>
      <c r="DIH84" s="265"/>
      <c r="DII84" s="1124"/>
      <c r="DIJ84" s="1124"/>
      <c r="DIK84" s="1124"/>
      <c r="DIL84" s="1124"/>
      <c r="DIM84" s="1124"/>
      <c r="DIN84" s="1124"/>
      <c r="DIO84" s="1124"/>
      <c r="DIP84" s="1124"/>
      <c r="DIQ84" s="1124"/>
      <c r="DIR84" s="1124"/>
      <c r="DIS84" s="1124"/>
      <c r="DIT84" s="1124"/>
      <c r="DIU84" s="1124"/>
      <c r="DIV84" s="1124"/>
      <c r="DIW84" s="1124"/>
      <c r="DIX84" s="1124"/>
      <c r="DIY84" s="1124"/>
      <c r="DIZ84" s="1124"/>
      <c r="DJA84" s="1124"/>
      <c r="DJB84" s="1124"/>
      <c r="DJC84" s="1124"/>
      <c r="DJD84" s="1124"/>
      <c r="DJE84" s="1124"/>
      <c r="DJF84" s="1124"/>
      <c r="DJG84" s="573"/>
      <c r="DJH84" s="1411"/>
      <c r="DJI84" s="1412"/>
      <c r="DJJ84" s="274"/>
      <c r="DJK84" s="1411"/>
      <c r="DJL84" s="1412"/>
      <c r="DJM84" s="1129"/>
      <c r="DJN84" s="1411"/>
      <c r="DJO84" s="1412"/>
      <c r="DJP84" s="1129"/>
      <c r="DJQ84" s="1411"/>
      <c r="DJR84" s="1412"/>
      <c r="DJS84" s="276"/>
      <c r="DJT84" s="573"/>
      <c r="DJU84" s="1417"/>
      <c r="DJV84" s="1418"/>
      <c r="DJW84" s="274"/>
      <c r="DJX84" s="1417"/>
      <c r="DJY84" s="1418"/>
      <c r="DJZ84" s="1129"/>
      <c r="DKA84" s="1417"/>
      <c r="DKB84" s="1418"/>
      <c r="DKC84" s="1129"/>
      <c r="DKD84" s="1417"/>
      <c r="DKE84" s="1418"/>
      <c r="DKF84" s="276"/>
      <c r="DKG84" s="952"/>
      <c r="DKH84" s="1411"/>
      <c r="DKI84" s="1412"/>
      <c r="DKJ84" s="953"/>
      <c r="DKK84" s="1411"/>
      <c r="DKL84" s="1412"/>
      <c r="DKM84" s="956"/>
      <c r="DKN84" s="1411"/>
      <c r="DKO84" s="1412"/>
      <c r="DKP84" s="956"/>
      <c r="DKQ84" s="1411"/>
      <c r="DKR84" s="1412"/>
      <c r="DKS84" s="958"/>
      <c r="DKT84" s="952"/>
      <c r="DKU84" s="1417"/>
      <c r="DKV84" s="1418"/>
      <c r="DKW84" s="953"/>
      <c r="DKX84" s="1417"/>
      <c r="DKY84" s="1418"/>
      <c r="DKZ84" s="956"/>
      <c r="DLA84" s="1417"/>
      <c r="DLB84" s="1418"/>
      <c r="DLC84" s="956"/>
      <c r="DLD84" s="1417"/>
      <c r="DLE84" s="1418"/>
      <c r="DLF84" s="958"/>
      <c r="DLG84" s="265"/>
      <c r="DLH84" s="265"/>
      <c r="DLI84" s="265"/>
      <c r="DLJ84" s="265"/>
      <c r="DLK84" s="265"/>
      <c r="DLL84" s="265"/>
      <c r="DLM84" s="265"/>
      <c r="DLN84" s="265"/>
      <c r="DLO84" s="265"/>
      <c r="DLP84" s="265"/>
      <c r="DLQ84" s="1124"/>
      <c r="DLR84" s="1124"/>
      <c r="DMO84" s="573"/>
      <c r="DMP84" s="1411"/>
      <c r="DMQ84" s="1412"/>
      <c r="DMR84" s="274"/>
      <c r="DMS84" s="1411"/>
      <c r="DMT84" s="1412"/>
      <c r="DMU84" s="268"/>
      <c r="DMV84" s="1411"/>
      <c r="DMW84" s="1412"/>
      <c r="DMX84" s="268"/>
      <c r="DMY84" s="1411"/>
      <c r="DMZ84" s="1412"/>
      <c r="DNA84" s="276"/>
      <c r="DNB84" s="573"/>
      <c r="DNC84" s="1417"/>
      <c r="DND84" s="1418"/>
      <c r="DNE84" s="274"/>
      <c r="DNF84" s="1417"/>
      <c r="DNG84" s="1418"/>
      <c r="DNH84" s="268"/>
      <c r="DNI84" s="1417"/>
      <c r="DNJ84" s="1418"/>
      <c r="DNK84" s="268"/>
      <c r="DNL84" s="1417"/>
      <c r="DNM84" s="1418"/>
      <c r="DNN84" s="276"/>
      <c r="DNO84" s="952"/>
      <c r="DNP84" s="1411"/>
      <c r="DNQ84" s="1412"/>
      <c r="DNR84" s="953"/>
      <c r="DNS84" s="1411"/>
      <c r="DNT84" s="1412"/>
      <c r="DNU84" s="956"/>
      <c r="DNV84" s="1411"/>
      <c r="DNW84" s="1412"/>
      <c r="DNX84" s="956"/>
      <c r="DNY84" s="1411"/>
      <c r="DNZ84" s="1412"/>
      <c r="DOA84" s="958"/>
      <c r="DOB84" s="952"/>
      <c r="DOC84" s="1417"/>
      <c r="DOD84" s="1418"/>
      <c r="DOE84" s="953"/>
      <c r="DOF84" s="1417"/>
      <c r="DOG84" s="1418"/>
      <c r="DOH84" s="956"/>
      <c r="DOI84" s="1417"/>
      <c r="DOJ84" s="1418"/>
      <c r="DOK84" s="956"/>
      <c r="DOL84" s="1417"/>
      <c r="DOM84" s="1418"/>
      <c r="DON84" s="958"/>
      <c r="DOO84" s="265"/>
      <c r="DOP84" s="1411"/>
      <c r="DOQ84" s="1412"/>
      <c r="DOR84" s="227"/>
      <c r="DOS84" s="1411"/>
      <c r="DOT84" s="1412"/>
      <c r="DOV84" s="1417"/>
      <c r="DOW84" s="1418"/>
      <c r="DOY84" s="1417"/>
      <c r="DOZ84" s="1418"/>
      <c r="DQX84" s="265"/>
      <c r="DQY84" s="265"/>
      <c r="DRA84" s="265"/>
      <c r="DRB84" s="265"/>
      <c r="DRG84" s="1411"/>
      <c r="DRH84" s="1412"/>
      <c r="DRJ84" s="1417"/>
      <c r="DRK84" s="1418"/>
      <c r="DRM84" s="952"/>
      <c r="DRN84" s="1411"/>
      <c r="DRO84" s="1412"/>
      <c r="DRP84" s="953"/>
      <c r="DRQ84" s="1411"/>
      <c r="DRR84" s="1412"/>
      <c r="DRS84" s="956"/>
      <c r="DRT84" s="1411"/>
      <c r="DRU84" s="1412"/>
      <c r="DRV84" s="956"/>
      <c r="DRW84" s="1411"/>
      <c r="DRX84" s="1412"/>
      <c r="DRY84" s="958"/>
      <c r="DRZ84" s="952"/>
      <c r="DSA84" s="1417"/>
      <c r="DSB84" s="1418"/>
      <c r="DSC84" s="953"/>
      <c r="DSD84" s="1417"/>
      <c r="DSE84" s="1418"/>
      <c r="DSF84" s="956"/>
      <c r="DSG84" s="1417"/>
      <c r="DSH84" s="1418"/>
      <c r="DSI84" s="956"/>
      <c r="DSJ84" s="1417"/>
      <c r="DSK84" s="1418"/>
      <c r="DSL84" s="958"/>
      <c r="DSM84" s="573"/>
      <c r="DSN84" s="1411"/>
      <c r="DSO84" s="1412"/>
      <c r="DSP84" s="274"/>
      <c r="DSQ84" s="1411"/>
      <c r="DSR84" s="1412"/>
      <c r="DSS84" s="268"/>
      <c r="DST84" s="1411"/>
      <c r="DSU84" s="1412"/>
      <c r="DSV84" s="268"/>
      <c r="DSW84" s="1411"/>
      <c r="DSX84" s="1412"/>
      <c r="DSY84" s="276"/>
      <c r="DSZ84" s="573"/>
      <c r="DTA84" s="1417"/>
      <c r="DTB84" s="1418"/>
      <c r="DTC84" s="274"/>
      <c r="DTD84" s="1417"/>
      <c r="DTE84" s="1418"/>
      <c r="DTF84" s="268"/>
      <c r="DTG84" s="1417"/>
      <c r="DTH84" s="1418"/>
      <c r="DTI84" s="268"/>
      <c r="DTJ84" s="1417"/>
      <c r="DTK84" s="1418"/>
      <c r="DTL84" s="276"/>
      <c r="DTM84" s="573"/>
      <c r="DTN84" s="1411"/>
      <c r="DTO84" s="1412"/>
      <c r="DTP84" s="274"/>
      <c r="DTQ84" s="1411"/>
      <c r="DTR84" s="1412"/>
      <c r="DTS84" s="268"/>
      <c r="DTT84" s="1411"/>
      <c r="DTU84" s="1412"/>
      <c r="DTV84" s="268"/>
      <c r="DTW84" s="1411"/>
      <c r="DTX84" s="1412"/>
      <c r="DTY84" s="276"/>
      <c r="DTZ84" s="264"/>
      <c r="DUA84" s="265"/>
      <c r="DUB84" s="265"/>
      <c r="DUC84" s="265"/>
      <c r="DUD84" s="265"/>
      <c r="DUE84" s="265"/>
      <c r="DUG84" s="265"/>
      <c r="DUH84" s="265"/>
      <c r="DUJ84" s="265"/>
      <c r="DUK84" s="265"/>
      <c r="DVF84" s="226"/>
      <c r="DVG84" s="226"/>
      <c r="DVH84" s="226"/>
      <c r="DVI84" s="226"/>
      <c r="DVJ84" s="226"/>
      <c r="DVK84" s="226"/>
      <c r="DVL84" s="226"/>
      <c r="DVM84" s="226"/>
      <c r="DVN84" s="226"/>
      <c r="DVO84" s="226"/>
      <c r="DVP84" s="226"/>
      <c r="DVQ84" s="226"/>
      <c r="DVR84" s="226"/>
      <c r="DVS84" s="226"/>
      <c r="DVT84" s="226"/>
      <c r="DVU84" s="226"/>
      <c r="DVV84" s="226"/>
      <c r="DVW84" s="226"/>
      <c r="DVX84" s="226"/>
      <c r="DVY84" s="226"/>
      <c r="DVZ84" s="226"/>
      <c r="DWA84" s="226"/>
      <c r="DWB84" s="226"/>
      <c r="DWC84" s="226"/>
      <c r="DWD84" s="226"/>
      <c r="DWE84" s="226"/>
      <c r="DWF84" s="226"/>
      <c r="DWG84" s="226"/>
      <c r="DWH84" s="226"/>
      <c r="DWI84" s="226"/>
      <c r="DWJ84" s="226"/>
      <c r="DWK84" s="226"/>
      <c r="DWL84" s="226"/>
      <c r="DWM84" s="226"/>
      <c r="DWN84" s="226"/>
      <c r="DWO84" s="226"/>
      <c r="DWP84" s="226"/>
      <c r="DWQ84" s="226"/>
      <c r="DWR84" s="226"/>
      <c r="DWS84" s="226"/>
      <c r="DWT84" s="1159"/>
      <c r="DWU84" s="1159"/>
      <c r="DWV84" s="1159"/>
      <c r="DWW84" s="1159"/>
      <c r="DWX84" s="1159"/>
      <c r="DWY84" s="1159"/>
      <c r="DWZ84" s="1175"/>
      <c r="DXA84" s="1159"/>
      <c r="DXB84" s="1159"/>
      <c r="DXC84" s="1159"/>
      <c r="DXD84" s="1159"/>
      <c r="DXE84" s="1159"/>
      <c r="DXF84" s="1159"/>
      <c r="DXG84" s="1162"/>
      <c r="DXH84" s="573"/>
      <c r="DXI84" s="1411"/>
      <c r="DXJ84" s="1412"/>
      <c r="DXK84" s="274"/>
      <c r="DXL84" s="1411"/>
      <c r="DXM84" s="1412"/>
      <c r="DXN84" s="268"/>
      <c r="DXO84" s="1411"/>
      <c r="DXP84" s="1412"/>
      <c r="DXQ84" s="268"/>
      <c r="DXR84" s="1411"/>
      <c r="DXS84" s="1412"/>
      <c r="DXT84" s="276"/>
      <c r="DXU84" s="573"/>
      <c r="DXV84" s="1417"/>
      <c r="DXW84" s="1418"/>
      <c r="DXX84" s="274"/>
      <c r="DXY84" s="1417"/>
      <c r="DXZ84" s="1418"/>
      <c r="DYA84" s="268"/>
      <c r="DYB84" s="1417"/>
      <c r="DYC84" s="1418"/>
      <c r="DYD84" s="268"/>
      <c r="DYE84" s="1417"/>
      <c r="DYF84" s="1418"/>
      <c r="DYG84" s="276"/>
      <c r="DYH84" s="952"/>
      <c r="DYI84" s="1411"/>
      <c r="DYJ84" s="1412"/>
      <c r="DYK84" s="953"/>
      <c r="DYL84" s="1411"/>
      <c r="DYM84" s="1412"/>
      <c r="DYN84" s="956"/>
      <c r="DYO84" s="1411"/>
      <c r="DYP84" s="1412"/>
      <c r="DYQ84" s="956"/>
      <c r="DYR84" s="1411"/>
      <c r="DYS84" s="1412"/>
      <c r="DYT84" s="958"/>
      <c r="DYU84" s="952"/>
      <c r="DYV84" s="1417"/>
      <c r="DYW84" s="1418"/>
      <c r="DYX84" s="953"/>
      <c r="DYY84" s="1417"/>
      <c r="DYZ84" s="1418"/>
      <c r="DZA84" s="956"/>
      <c r="DZB84" s="1417"/>
      <c r="DZC84" s="1418"/>
      <c r="DZD84" s="956"/>
      <c r="DZE84" s="1417"/>
      <c r="DZF84" s="1418"/>
      <c r="DZG84" s="958"/>
      <c r="DZH84" s="265"/>
      <c r="DZI84" s="265"/>
      <c r="DZJ84" s="265"/>
      <c r="DZK84" s="265"/>
      <c r="DZL84" s="265"/>
      <c r="DZM84" s="265"/>
      <c r="DZN84" s="265"/>
      <c r="DZO84" s="265"/>
      <c r="DZP84" s="265"/>
      <c r="DZQ84" s="265"/>
      <c r="DZT84" s="226"/>
      <c r="DZU84" s="226"/>
      <c r="DZV84" s="226"/>
      <c r="DZW84" s="226"/>
      <c r="DZX84" s="226"/>
      <c r="DZY84" s="226"/>
      <c r="DZZ84" s="226"/>
      <c r="EAA84" s="226"/>
      <c r="EAB84" s="226"/>
      <c r="EAC84" s="226"/>
      <c r="EAD84" s="226"/>
      <c r="EAE84" s="226"/>
      <c r="EAF84" s="226"/>
      <c r="EAG84" s="226"/>
      <c r="EAH84" s="226"/>
      <c r="EAI84" s="226"/>
      <c r="EAJ84" s="226"/>
      <c r="EAK84" s="226"/>
      <c r="EAL84" s="226"/>
      <c r="EAM84" s="226"/>
      <c r="EAN84" s="226"/>
      <c r="EAO84" s="226"/>
      <c r="EAP84" s="226"/>
      <c r="EAQ84" s="226"/>
      <c r="EAR84" s="226"/>
      <c r="EAS84" s="226"/>
      <c r="EAT84" s="226"/>
      <c r="EAU84" s="226"/>
      <c r="EAV84" s="226"/>
      <c r="EAW84" s="226"/>
      <c r="EAX84" s="226"/>
      <c r="EAY84" s="226"/>
      <c r="EAZ84" s="226"/>
      <c r="EBA84" s="226"/>
      <c r="EBB84" s="226"/>
      <c r="EBC84" s="226"/>
      <c r="EBD84" s="226"/>
      <c r="EBE84" s="226"/>
      <c r="EBF84" s="573"/>
      <c r="EBG84" s="1411"/>
      <c r="EBH84" s="1412"/>
      <c r="EBI84" s="274"/>
      <c r="EBJ84" s="1411"/>
      <c r="EBK84" s="1412"/>
      <c r="EBL84" s="268"/>
      <c r="EBM84" s="1411"/>
      <c r="EBN84" s="1412"/>
      <c r="EBO84" s="268"/>
      <c r="EBP84" s="1411"/>
      <c r="EBQ84" s="1412"/>
      <c r="EBR84" s="276"/>
      <c r="EBS84" s="573"/>
      <c r="EBT84" s="1417"/>
      <c r="EBU84" s="1418"/>
      <c r="EBV84" s="274"/>
      <c r="EBW84" s="1417"/>
      <c r="EBX84" s="1418"/>
      <c r="EBY84" s="268"/>
      <c r="EBZ84" s="1417"/>
      <c r="ECA84" s="1418"/>
      <c r="ECB84" s="268"/>
      <c r="ECC84" s="1417"/>
      <c r="ECD84" s="1418"/>
      <c r="ECE84" s="276"/>
      <c r="ECF84" s="952"/>
      <c r="ECG84" s="1411"/>
      <c r="ECH84" s="1412"/>
      <c r="ECI84" s="953"/>
      <c r="ECJ84" s="1411"/>
      <c r="ECK84" s="1412"/>
      <c r="ECL84" s="956"/>
      <c r="ECM84" s="1411"/>
      <c r="ECN84" s="1412"/>
      <c r="ECO84" s="956"/>
      <c r="ECP84" s="1411"/>
      <c r="ECQ84" s="1412"/>
      <c r="ECR84" s="958"/>
      <c r="ECS84" s="952"/>
      <c r="ECT84" s="1417"/>
      <c r="ECU84" s="1418"/>
      <c r="ECV84" s="953"/>
      <c r="ECW84" s="1417"/>
      <c r="ECX84" s="1418"/>
      <c r="ECY84" s="956"/>
      <c r="ECZ84" s="1417"/>
      <c r="EDA84" s="1418"/>
      <c r="EDB84" s="956"/>
      <c r="EDC84" s="1417"/>
      <c r="EDD84" s="1418"/>
      <c r="EDE84" s="958"/>
      <c r="EDF84" s="573"/>
      <c r="EDG84" s="1411"/>
      <c r="EDH84" s="1412"/>
      <c r="EDI84" s="274"/>
      <c r="EDJ84" s="1411"/>
      <c r="EDK84" s="1412"/>
      <c r="EDL84" s="268"/>
      <c r="EDM84" s="1411"/>
      <c r="EDN84" s="1412"/>
      <c r="EDO84" s="268"/>
      <c r="EDP84" s="1411"/>
      <c r="EDQ84" s="1412"/>
      <c r="EDR84" s="276"/>
      <c r="EDS84" s="573"/>
      <c r="EDT84" s="1417"/>
      <c r="EDU84" s="1418"/>
      <c r="EDV84" s="274"/>
      <c r="EDW84" s="1417"/>
      <c r="EDX84" s="1418"/>
      <c r="EDY84" s="268"/>
      <c r="EDZ84" s="1417"/>
      <c r="EEA84" s="1418"/>
      <c r="EEB84" s="268"/>
      <c r="EEC84" s="1417"/>
      <c r="EED84" s="1418"/>
      <c r="EEE84" s="276"/>
      <c r="EEF84" s="573"/>
      <c r="EEG84" s="1411"/>
      <c r="EEH84" s="1412"/>
      <c r="EEI84" s="274"/>
      <c r="EEJ84" s="1411"/>
      <c r="EEK84" s="1412"/>
      <c r="EEL84" s="268"/>
      <c r="EEM84" s="1411"/>
      <c r="EEN84" s="1412"/>
      <c r="EEO84" s="268"/>
      <c r="EEP84" s="1411"/>
      <c r="EEQ84" s="1412"/>
      <c r="EER84" s="276"/>
      <c r="EES84" s="226"/>
      <c r="EET84" s="226"/>
      <c r="EEU84" s="226"/>
      <c r="EEV84" s="226"/>
      <c r="EEW84" s="226"/>
      <c r="EEX84" s="226"/>
      <c r="EEY84" s="226"/>
      <c r="EEZ84" s="226"/>
      <c r="EFA84" s="226"/>
      <c r="EFB84" s="226"/>
      <c r="EFC84" s="226"/>
      <c r="EFD84" s="226"/>
      <c r="EFE84" s="226"/>
      <c r="EFF84" s="226"/>
      <c r="EFG84" s="226"/>
      <c r="EFH84" s="226"/>
      <c r="EFI84" s="226"/>
      <c r="EFJ84" s="226"/>
      <c r="EFK84" s="226"/>
      <c r="EFL84" s="226"/>
      <c r="EFM84" s="226"/>
      <c r="EFN84" s="226"/>
      <c r="EFO84" s="226"/>
      <c r="EFP84" s="226"/>
      <c r="EFQ84" s="226"/>
      <c r="EFR84" s="226"/>
      <c r="EFS84" s="226"/>
      <c r="EFT84" s="226"/>
      <c r="EFU84" s="226"/>
      <c r="EFV84" s="226"/>
      <c r="EFW84" s="226"/>
      <c r="EFX84" s="226"/>
      <c r="EFY84" s="226"/>
      <c r="EFZ84" s="226"/>
      <c r="EGA84" s="226"/>
      <c r="EGB84" s="226"/>
      <c r="EGC84" s="226"/>
      <c r="EGD84" s="226"/>
      <c r="EGE84" s="226"/>
      <c r="EGF84" s="226"/>
      <c r="EGG84" s="226"/>
      <c r="EGH84" s="226"/>
      <c r="EGI84" s="226"/>
      <c r="EGJ84" s="226"/>
      <c r="EGK84" s="226"/>
      <c r="EGL84" s="226"/>
      <c r="EGM84" s="226"/>
      <c r="EGN84" s="226"/>
      <c r="EGO84" s="226"/>
      <c r="EGP84" s="226"/>
      <c r="EGQ84" s="226"/>
      <c r="EGR84" s="265"/>
      <c r="EGS84" s="265"/>
      <c r="EGT84" s="265"/>
      <c r="EGU84" s="265"/>
      <c r="EGV84" s="265"/>
      <c r="EGW84" s="265"/>
      <c r="EGX84" s="265"/>
      <c r="EGY84" s="265"/>
      <c r="EHI84" s="265"/>
      <c r="EHJ84" s="265"/>
      <c r="EHL84" s="265"/>
      <c r="EHM84" s="265"/>
      <c r="EHR84" s="1411"/>
      <c r="EHS84" s="1412"/>
      <c r="EHU84" s="1417"/>
      <c r="EHV84" s="1418"/>
      <c r="EHX84" s="952"/>
      <c r="EHY84" s="1411"/>
      <c r="EHZ84" s="1412"/>
      <c r="EIA84" s="953"/>
      <c r="EIB84" s="1411"/>
      <c r="EIC84" s="1412"/>
      <c r="EID84" s="956"/>
      <c r="EIE84" s="1411"/>
      <c r="EIF84" s="1412"/>
      <c r="EIG84" s="956"/>
      <c r="EIH84" s="1411"/>
      <c r="EII84" s="1412"/>
      <c r="EIJ84" s="958"/>
      <c r="EIK84" s="952"/>
      <c r="EIL84" s="1417"/>
      <c r="EIM84" s="1418"/>
      <c r="EIN84" s="953"/>
      <c r="EIO84" s="1417"/>
      <c r="EIP84" s="1418"/>
      <c r="EIQ84" s="956"/>
      <c r="EIR84" s="1417"/>
      <c r="EIS84" s="1418"/>
      <c r="EIT84" s="956"/>
      <c r="EIU84" s="1417"/>
      <c r="EIV84" s="1418"/>
      <c r="EIW84" s="958"/>
      <c r="EIX84" s="573"/>
      <c r="EIY84" s="1411"/>
      <c r="EIZ84" s="1412"/>
      <c r="EJA84" s="274"/>
      <c r="EJB84" s="1411"/>
      <c r="EJC84" s="1412"/>
      <c r="EJD84" s="268"/>
      <c r="EJE84" s="1411"/>
      <c r="EJF84" s="1412"/>
      <c r="EJG84" s="268"/>
      <c r="EJH84" s="1411"/>
      <c r="EJI84" s="1412"/>
      <c r="EJJ84" s="276"/>
      <c r="EJK84" s="573"/>
      <c r="EJL84" s="1417"/>
      <c r="EJM84" s="1418"/>
      <c r="EJN84" s="274"/>
      <c r="EJO84" s="1417"/>
      <c r="EJP84" s="1418"/>
      <c r="EJQ84" s="268"/>
      <c r="EJR84" s="1417"/>
      <c r="EJS84" s="1418"/>
      <c r="EJT84" s="268"/>
      <c r="EJU84" s="1417"/>
      <c r="EJV84" s="1418"/>
      <c r="EJW84" s="276"/>
      <c r="EJX84" s="573"/>
      <c r="EJY84" s="1411"/>
      <c r="EJZ84" s="1412"/>
      <c r="EKA84" s="274"/>
      <c r="EKB84" s="1411"/>
      <c r="EKC84" s="1412"/>
      <c r="EKD84" s="268"/>
      <c r="EKE84" s="1411"/>
      <c r="EKF84" s="1412"/>
      <c r="EKG84" s="268"/>
      <c r="EKH84" s="1411"/>
      <c r="EKI84" s="1412"/>
      <c r="EKJ84" s="276"/>
      <c r="ELA84" s="265"/>
      <c r="ELB84" s="265"/>
      <c r="ELC84" s="265"/>
      <c r="ELD84" s="265"/>
      <c r="ELE84" s="265"/>
      <c r="ELF84" s="265"/>
      <c r="ELH84" s="265"/>
      <c r="ELI84" s="265"/>
      <c r="ELK84" s="265"/>
      <c r="ELL84" s="265"/>
      <c r="EMM84" s="573"/>
      <c r="EMN84" s="1411"/>
      <c r="EMO84" s="1412"/>
      <c r="EMP84" s="274"/>
      <c r="EMQ84" s="1411"/>
      <c r="EMR84" s="1412"/>
      <c r="EMS84" s="268"/>
      <c r="EMT84" s="1411"/>
      <c r="EMU84" s="1412"/>
      <c r="EMV84" s="268"/>
      <c r="EMW84" s="1411"/>
      <c r="EMX84" s="1412"/>
      <c r="EMY84" s="276"/>
      <c r="EMZ84" s="573"/>
      <c r="ENA84" s="1417"/>
      <c r="ENB84" s="1418"/>
      <c r="ENC84" s="274"/>
      <c r="END84" s="1417"/>
      <c r="ENE84" s="1418"/>
      <c r="ENF84" s="268"/>
      <c r="ENG84" s="1417"/>
      <c r="ENH84" s="1418"/>
      <c r="ENI84" s="268"/>
      <c r="ENJ84" s="1417"/>
      <c r="ENK84" s="1418"/>
      <c r="ENL84" s="276"/>
      <c r="ENM84" s="952"/>
      <c r="ENN84" s="1411"/>
      <c r="ENO84" s="1412"/>
      <c r="ENP84" s="953"/>
      <c r="ENQ84" s="1411"/>
      <c r="ENR84" s="1412"/>
      <c r="ENS84" s="956"/>
      <c r="ENT84" s="1411"/>
      <c r="ENU84" s="1412"/>
      <c r="ENV84" s="956"/>
      <c r="ENW84" s="1411"/>
      <c r="ENX84" s="1412"/>
      <c r="ENY84" s="958"/>
      <c r="ENZ84" s="952"/>
      <c r="EOA84" s="1417"/>
      <c r="EOB84" s="1418"/>
      <c r="EOC84" s="953"/>
      <c r="EOD84" s="1417"/>
      <c r="EOE84" s="1418"/>
      <c r="EOF84" s="956"/>
      <c r="EOG84" s="1417"/>
      <c r="EOH84" s="1418"/>
      <c r="EOI84" s="956"/>
      <c r="EOJ84" s="1417"/>
      <c r="EOK84" s="1418"/>
      <c r="EOL84" s="958"/>
      <c r="EOM84" s="265"/>
      <c r="EON84" s="1411"/>
      <c r="EOO84" s="1412"/>
      <c r="EOP84" s="227"/>
      <c r="EOQ84" s="1417"/>
      <c r="EOR84" s="1418"/>
      <c r="EOT84" s="265"/>
      <c r="EOU84" s="265"/>
      <c r="EOV84" s="265"/>
      <c r="EOW84" s="265"/>
      <c r="EOX84" s="265"/>
      <c r="EPP84" s="265"/>
      <c r="EPQ84" s="265"/>
      <c r="EPS84" s="265"/>
      <c r="EPT84" s="265"/>
      <c r="EQE84" s="952"/>
      <c r="EQF84" s="1411"/>
      <c r="EQG84" s="1412"/>
      <c r="EQH84" s="953"/>
      <c r="EQI84" s="1411"/>
      <c r="EQJ84" s="1412"/>
      <c r="EQK84" s="956"/>
      <c r="EQL84" s="1411"/>
      <c r="EQM84" s="1412"/>
      <c r="EQN84" s="956"/>
      <c r="EQO84" s="1411"/>
      <c r="EQP84" s="1412"/>
      <c r="EQQ84" s="958"/>
      <c r="EQR84" s="952"/>
      <c r="EQS84" s="1417"/>
      <c r="EQT84" s="1418"/>
      <c r="EQU84" s="953"/>
      <c r="EQV84" s="1417"/>
      <c r="EQW84" s="1418"/>
      <c r="EQX84" s="956"/>
      <c r="EQY84" s="1417"/>
      <c r="EQZ84" s="1418"/>
      <c r="ERA84" s="956"/>
      <c r="ERB84" s="1417"/>
      <c r="ERC84" s="1418"/>
      <c r="ERD84" s="958"/>
      <c r="ERE84" s="265"/>
      <c r="ERF84" s="265"/>
      <c r="ERG84" s="1124"/>
      <c r="ERH84" s="1124"/>
      <c r="ERI84" s="1124"/>
      <c r="ERJ84" s="1124"/>
      <c r="ERK84" s="1124"/>
      <c r="ERL84" s="1124"/>
      <c r="ERM84" s="1124"/>
      <c r="ERN84" s="1124"/>
      <c r="ERO84" s="1124"/>
      <c r="ERP84" s="1124"/>
      <c r="ERU84" s="271"/>
      <c r="ERV84" s="1664"/>
      <c r="ERW84" s="1664"/>
      <c r="ERX84" s="227"/>
      <c r="ETA84" s="1518"/>
      <c r="ETB84" s="1518"/>
      <c r="ETC84" s="1518"/>
      <c r="ETD84" s="1518"/>
      <c r="ETE84" s="1518"/>
      <c r="ETF84" s="1518"/>
    </row>
    <row r="85" spans="1:3906" ht="15" customHeight="1" thickBot="1">
      <c r="B85" s="1518"/>
      <c r="C85" s="1518"/>
      <c r="D85" s="1518"/>
      <c r="E85" s="1518"/>
      <c r="F85" s="1518"/>
      <c r="G85" s="1518"/>
      <c r="J85" s="1310"/>
      <c r="K85" s="1310"/>
      <c r="L85" s="1310"/>
      <c r="M85" s="1310"/>
      <c r="N85" s="1310"/>
      <c r="O85" s="1310"/>
      <c r="P85" s="1310"/>
      <c r="Q85" s="1310"/>
      <c r="R85" s="1310"/>
      <c r="S85" s="1310"/>
      <c r="T85" s="1310"/>
      <c r="U85" s="1310"/>
      <c r="V85" s="1310"/>
      <c r="W85" s="1310"/>
      <c r="X85" s="1310"/>
      <c r="Y85" s="1310"/>
      <c r="Z85" s="1310"/>
      <c r="AA85" s="1310"/>
      <c r="AD85" s="1664"/>
      <c r="AE85" s="1664"/>
      <c r="AF85" s="413"/>
      <c r="BA85" s="960"/>
      <c r="BB85" s="1413"/>
      <c r="BC85" s="1414"/>
      <c r="BD85" s="966"/>
      <c r="BE85" s="1413"/>
      <c r="BF85" s="1414"/>
      <c r="BG85" s="965"/>
      <c r="BH85" s="1413"/>
      <c r="BI85" s="1414"/>
      <c r="BJ85" s="965"/>
      <c r="BK85" s="1413"/>
      <c r="BL85" s="1414"/>
      <c r="BM85" s="964"/>
      <c r="BN85" s="960"/>
      <c r="BO85" s="1419"/>
      <c r="BP85" s="1420"/>
      <c r="BQ85" s="966"/>
      <c r="BR85" s="1419"/>
      <c r="BS85" s="1420"/>
      <c r="BT85" s="965"/>
      <c r="BU85" s="1419"/>
      <c r="BV85" s="1420"/>
      <c r="BW85" s="965"/>
      <c r="BX85" s="1419"/>
      <c r="BY85" s="1420"/>
      <c r="BZ85" s="964"/>
      <c r="CA85" s="265"/>
      <c r="CB85" s="265"/>
      <c r="CM85" s="960"/>
      <c r="CN85" s="1413"/>
      <c r="CO85" s="1414"/>
      <c r="CP85" s="966"/>
      <c r="CQ85" s="1413"/>
      <c r="CR85" s="1414"/>
      <c r="CS85" s="965"/>
      <c r="CT85" s="1413"/>
      <c r="CU85" s="1414"/>
      <c r="CV85" s="965"/>
      <c r="CW85" s="1413"/>
      <c r="CX85" s="1414"/>
      <c r="CY85" s="964"/>
      <c r="CZ85" s="960"/>
      <c r="DA85" s="1419"/>
      <c r="DB85" s="1420"/>
      <c r="DC85" s="966"/>
      <c r="DD85" s="1419"/>
      <c r="DE85" s="1420"/>
      <c r="DF85" s="965"/>
      <c r="DG85" s="1419"/>
      <c r="DH85" s="1420"/>
      <c r="DI85" s="965"/>
      <c r="DJ85" s="1419"/>
      <c r="DK85" s="1420"/>
      <c r="DL85" s="964"/>
      <c r="DM85" s="265"/>
      <c r="DN85" s="265"/>
      <c r="EE85" s="1124"/>
      <c r="EF85" s="1124"/>
      <c r="EG85" s="1124"/>
      <c r="EH85" s="1124"/>
      <c r="EI85" s="1124"/>
      <c r="EJ85" s="1124"/>
      <c r="EK85" s="1124"/>
      <c r="EL85" s="1124"/>
      <c r="EM85" s="1124"/>
      <c r="EN85" s="1124"/>
      <c r="EO85" s="960"/>
      <c r="EP85" s="1413"/>
      <c r="EQ85" s="1414"/>
      <c r="ER85" s="966"/>
      <c r="ES85" s="1413"/>
      <c r="ET85" s="1414"/>
      <c r="EU85" s="965"/>
      <c r="EV85" s="1413"/>
      <c r="EW85" s="1414"/>
      <c r="EX85" s="965"/>
      <c r="EY85" s="1413"/>
      <c r="EZ85" s="1414"/>
      <c r="FA85" s="964"/>
      <c r="FB85" s="960"/>
      <c r="FC85" s="1419"/>
      <c r="FD85" s="1420"/>
      <c r="FE85" s="966"/>
      <c r="FF85" s="1419"/>
      <c r="FG85" s="1420"/>
      <c r="FH85" s="965"/>
      <c r="FI85" s="1419"/>
      <c r="FJ85" s="1420"/>
      <c r="FK85" s="965"/>
      <c r="FL85" s="1419"/>
      <c r="FM85" s="1420"/>
      <c r="FN85" s="964"/>
      <c r="FO85" s="265"/>
      <c r="FP85" s="265"/>
      <c r="FQ85" s="1124"/>
      <c r="FR85" s="1124"/>
      <c r="FS85" s="1124"/>
      <c r="FT85" s="1124"/>
      <c r="FU85" s="1124"/>
      <c r="FV85" s="1124"/>
      <c r="FW85" s="1124"/>
      <c r="FX85" s="1124"/>
      <c r="FY85" s="1124"/>
      <c r="FZ85" s="1124"/>
      <c r="GA85" s="1124"/>
      <c r="GB85" s="1124"/>
      <c r="GC85" s="1124"/>
      <c r="GD85" s="1124"/>
      <c r="GE85" s="1124"/>
      <c r="GF85" s="1124"/>
      <c r="GG85" s="1124"/>
      <c r="GH85" s="1124"/>
      <c r="GI85" s="1124"/>
      <c r="GJ85" s="1124"/>
      <c r="GK85" s="1124"/>
      <c r="GL85" s="1124"/>
      <c r="GM85" s="1124"/>
      <c r="GN85" s="1124"/>
      <c r="GO85" s="1124"/>
      <c r="GP85" s="1124"/>
      <c r="GQ85" s="960"/>
      <c r="GR85" s="1413"/>
      <c r="GS85" s="1414"/>
      <c r="GT85" s="966"/>
      <c r="GU85" s="1413"/>
      <c r="GV85" s="1414"/>
      <c r="GW85" s="965"/>
      <c r="GX85" s="1413"/>
      <c r="GY85" s="1414"/>
      <c r="GZ85" s="965"/>
      <c r="HA85" s="1413"/>
      <c r="HB85" s="1414"/>
      <c r="HC85" s="964"/>
      <c r="HD85" s="960"/>
      <c r="HE85" s="1419"/>
      <c r="HF85" s="1420"/>
      <c r="HG85" s="966"/>
      <c r="HH85" s="1419"/>
      <c r="HI85" s="1420"/>
      <c r="HJ85" s="965"/>
      <c r="HK85" s="1419"/>
      <c r="HL85" s="1420"/>
      <c r="HM85" s="965"/>
      <c r="HN85" s="1419"/>
      <c r="HO85" s="1420"/>
      <c r="HP85" s="964"/>
      <c r="HQ85" s="265"/>
      <c r="HR85" s="265"/>
      <c r="HS85" s="1124"/>
      <c r="HT85" s="1124"/>
      <c r="HU85" s="1124"/>
      <c r="HV85" s="1124"/>
      <c r="HW85" s="1124"/>
      <c r="HX85" s="1124"/>
      <c r="HY85" s="1124"/>
      <c r="HZ85" s="1124"/>
      <c r="IA85" s="1124"/>
      <c r="IB85" s="1124"/>
      <c r="IC85" s="1124"/>
      <c r="ID85" s="1124"/>
      <c r="IE85" s="1124"/>
      <c r="IF85" s="1124"/>
      <c r="IG85" s="1124"/>
      <c r="IH85" s="1124"/>
      <c r="II85" s="1124"/>
      <c r="IJ85" s="1124"/>
      <c r="IK85" s="1124"/>
      <c r="IL85" s="1124"/>
      <c r="IM85" s="1124"/>
      <c r="IN85" s="1124"/>
      <c r="IO85" s="1124"/>
      <c r="IP85" s="1124"/>
      <c r="IQ85" s="1124"/>
      <c r="IR85" s="1124"/>
      <c r="IS85" s="960"/>
      <c r="IT85" s="1413"/>
      <c r="IU85" s="1414"/>
      <c r="IV85" s="966"/>
      <c r="IW85" s="1413"/>
      <c r="IX85" s="1414"/>
      <c r="IY85" s="965"/>
      <c r="IZ85" s="1413"/>
      <c r="JA85" s="1414"/>
      <c r="JB85" s="965"/>
      <c r="JC85" s="1413"/>
      <c r="JD85" s="1414"/>
      <c r="JE85" s="964"/>
      <c r="JF85" s="960"/>
      <c r="JG85" s="1419"/>
      <c r="JH85" s="1420"/>
      <c r="JI85" s="966"/>
      <c r="JJ85" s="1419"/>
      <c r="JK85" s="1420"/>
      <c r="JL85" s="965"/>
      <c r="JM85" s="1419"/>
      <c r="JN85" s="1420"/>
      <c r="JO85" s="965"/>
      <c r="JP85" s="1419"/>
      <c r="JQ85" s="1420"/>
      <c r="JR85" s="964"/>
      <c r="JS85" s="265"/>
      <c r="JT85" s="265"/>
      <c r="JU85" s="1124"/>
      <c r="JV85" s="1124"/>
      <c r="JW85" s="1124"/>
      <c r="JX85" s="1124"/>
      <c r="JY85" s="1124"/>
      <c r="JZ85" s="1124"/>
      <c r="KA85" s="1124"/>
      <c r="KB85" s="1124"/>
      <c r="KC85" s="1124"/>
      <c r="KD85" s="1124"/>
      <c r="KE85" s="1124"/>
      <c r="KF85" s="1124"/>
      <c r="KG85" s="1124"/>
      <c r="KH85" s="1124"/>
      <c r="KI85" s="1124"/>
      <c r="KJ85" s="1124"/>
      <c r="KK85" s="1124"/>
      <c r="KL85" s="1124"/>
      <c r="KM85" s="1124"/>
      <c r="KN85" s="1124"/>
      <c r="KO85" s="1124"/>
      <c r="KP85" s="1124"/>
      <c r="KQ85" s="1124"/>
      <c r="KR85" s="1124"/>
      <c r="KS85" s="1124"/>
      <c r="KT85" s="1124"/>
      <c r="KU85" s="960"/>
      <c r="KV85" s="1413"/>
      <c r="KW85" s="1414"/>
      <c r="KX85" s="966"/>
      <c r="KY85" s="1413"/>
      <c r="KZ85" s="1414"/>
      <c r="LA85" s="965"/>
      <c r="LB85" s="1413"/>
      <c r="LC85" s="1414"/>
      <c r="LD85" s="965"/>
      <c r="LE85" s="1413"/>
      <c r="LF85" s="1414"/>
      <c r="LG85" s="964"/>
      <c r="LH85" s="960"/>
      <c r="LI85" s="1419"/>
      <c r="LJ85" s="1420"/>
      <c r="LK85" s="966"/>
      <c r="LL85" s="1419"/>
      <c r="LM85" s="1420"/>
      <c r="LN85" s="965"/>
      <c r="LO85" s="1419"/>
      <c r="LP85" s="1420"/>
      <c r="LQ85" s="965"/>
      <c r="LR85" s="1419"/>
      <c r="LS85" s="1420"/>
      <c r="LT85" s="964"/>
      <c r="LU85" s="265"/>
      <c r="LV85" s="265"/>
      <c r="LW85" s="1124"/>
      <c r="LX85" s="1124"/>
      <c r="LY85" s="1124"/>
      <c r="LZ85" s="1124"/>
      <c r="MA85" s="1124"/>
      <c r="MB85" s="1124"/>
      <c r="MC85" s="1124"/>
      <c r="MD85" s="1124"/>
      <c r="ME85" s="1124"/>
      <c r="MF85" s="1124"/>
      <c r="MG85" s="1124"/>
      <c r="MH85" s="1124"/>
      <c r="MI85" s="1124"/>
      <c r="MJ85" s="1124"/>
      <c r="MK85" s="1124"/>
      <c r="ML85" s="1124"/>
      <c r="MM85" s="1124"/>
      <c r="MN85" s="1124"/>
      <c r="MO85" s="1124"/>
      <c r="MP85" s="1124"/>
      <c r="MQ85" s="1124"/>
      <c r="MR85" s="1124"/>
      <c r="MS85" s="1124"/>
      <c r="MT85" s="1124"/>
      <c r="MU85" s="1124"/>
      <c r="MV85" s="1124"/>
      <c r="MW85" s="960"/>
      <c r="MX85" s="1413"/>
      <c r="MY85" s="1414"/>
      <c r="MZ85" s="966"/>
      <c r="NA85" s="1413"/>
      <c r="NB85" s="1414"/>
      <c r="NC85" s="965"/>
      <c r="ND85" s="1413"/>
      <c r="NE85" s="1414"/>
      <c r="NF85" s="965"/>
      <c r="NG85" s="1413"/>
      <c r="NH85" s="1414"/>
      <c r="NI85" s="964"/>
      <c r="NJ85" s="960"/>
      <c r="NK85" s="1419"/>
      <c r="NL85" s="1420"/>
      <c r="NM85" s="966"/>
      <c r="NN85" s="1419"/>
      <c r="NO85" s="1420"/>
      <c r="NP85" s="965"/>
      <c r="NQ85" s="1419"/>
      <c r="NR85" s="1420"/>
      <c r="NS85" s="965"/>
      <c r="NT85" s="1419"/>
      <c r="NU85" s="1420"/>
      <c r="NV85" s="964"/>
      <c r="NW85" s="265"/>
      <c r="NX85" s="265"/>
      <c r="NY85" s="1124"/>
      <c r="NZ85" s="1124"/>
      <c r="OA85" s="1124"/>
      <c r="OB85" s="1124"/>
      <c r="OC85" s="1124"/>
      <c r="OD85" s="1124"/>
      <c r="OE85" s="1124"/>
      <c r="OF85" s="1124"/>
      <c r="OG85" s="1124"/>
      <c r="OH85" s="1124"/>
      <c r="OI85" s="960"/>
      <c r="OJ85" s="1413"/>
      <c r="OK85" s="1414"/>
      <c r="OL85" s="966"/>
      <c r="OM85" s="1413"/>
      <c r="ON85" s="1414"/>
      <c r="OO85" s="965"/>
      <c r="OP85" s="1413"/>
      <c r="OQ85" s="1414"/>
      <c r="OR85" s="965"/>
      <c r="OS85" s="1413"/>
      <c r="OT85" s="1414"/>
      <c r="OU85" s="964"/>
      <c r="OV85" s="960"/>
      <c r="OW85" s="1419"/>
      <c r="OX85" s="1420"/>
      <c r="OY85" s="966"/>
      <c r="OZ85" s="1419"/>
      <c r="PA85" s="1420"/>
      <c r="PB85" s="965"/>
      <c r="PC85" s="1419"/>
      <c r="PD85" s="1420"/>
      <c r="PE85" s="965"/>
      <c r="PF85" s="1419"/>
      <c r="PG85" s="1420"/>
      <c r="PH85" s="964"/>
      <c r="PI85" s="265"/>
      <c r="PJ85" s="265"/>
      <c r="PM85" s="1124"/>
      <c r="PN85" s="1124"/>
      <c r="PO85" s="1124"/>
      <c r="PP85" s="1124"/>
      <c r="PQ85" s="1124"/>
      <c r="PR85" s="1124"/>
      <c r="PS85" s="1124"/>
      <c r="PT85" s="1124"/>
      <c r="PU85" s="960"/>
      <c r="PV85" s="1413"/>
      <c r="PW85" s="1414"/>
      <c r="PX85" s="966"/>
      <c r="PY85" s="1413"/>
      <c r="PZ85" s="1414"/>
      <c r="QA85" s="965"/>
      <c r="QB85" s="1413"/>
      <c r="QC85" s="1414"/>
      <c r="QD85" s="965"/>
      <c r="QE85" s="1413"/>
      <c r="QF85" s="1414"/>
      <c r="QG85" s="964"/>
      <c r="QH85" s="960"/>
      <c r="QI85" s="1419"/>
      <c r="QJ85" s="1420"/>
      <c r="QK85" s="966"/>
      <c r="QL85" s="1419"/>
      <c r="QM85" s="1420"/>
      <c r="QN85" s="965"/>
      <c r="QO85" s="1419"/>
      <c r="QP85" s="1420"/>
      <c r="QQ85" s="965"/>
      <c r="QR85" s="1419"/>
      <c r="QS85" s="1420"/>
      <c r="QT85" s="964"/>
      <c r="QU85" s="265"/>
      <c r="QV85" s="265"/>
      <c r="QW85" s="1124"/>
      <c r="QX85" s="1124"/>
      <c r="QY85" s="1124"/>
      <c r="QZ85" s="1124"/>
      <c r="RA85" s="1124"/>
      <c r="RB85" s="1124"/>
      <c r="RC85" s="1124"/>
      <c r="RD85" s="1124"/>
      <c r="RE85" s="1124"/>
      <c r="RF85" s="1124"/>
      <c r="RG85" s="1124"/>
      <c r="RH85" s="1124"/>
      <c r="RI85" s="1124"/>
      <c r="RJ85" s="1124"/>
      <c r="RK85" s="1124"/>
      <c r="RL85" s="1124"/>
      <c r="RM85" s="1124"/>
      <c r="RN85" s="1124"/>
      <c r="RO85" s="1124"/>
      <c r="RP85" s="1124"/>
      <c r="RQ85" s="1124"/>
      <c r="RR85" s="1124"/>
      <c r="RS85" s="1124"/>
      <c r="RT85" s="1124"/>
      <c r="RU85" s="1124"/>
      <c r="RV85" s="1124"/>
      <c r="RW85" s="960"/>
      <c r="RX85" s="1413"/>
      <c r="RY85" s="1414"/>
      <c r="RZ85" s="966"/>
      <c r="SA85" s="1413"/>
      <c r="SB85" s="1414"/>
      <c r="SC85" s="965"/>
      <c r="SD85" s="1413"/>
      <c r="SE85" s="1414"/>
      <c r="SF85" s="965"/>
      <c r="SG85" s="1413"/>
      <c r="SH85" s="1414"/>
      <c r="SI85" s="964"/>
      <c r="SJ85" s="960"/>
      <c r="SK85" s="1419"/>
      <c r="SL85" s="1420"/>
      <c r="SM85" s="966"/>
      <c r="SN85" s="1419"/>
      <c r="SO85" s="1420"/>
      <c r="SP85" s="965"/>
      <c r="SQ85" s="1419"/>
      <c r="SR85" s="1420"/>
      <c r="SS85" s="965"/>
      <c r="ST85" s="1419"/>
      <c r="SU85" s="1420"/>
      <c r="SV85" s="964"/>
      <c r="SW85" s="265"/>
      <c r="SX85" s="265"/>
      <c r="SY85" s="1124"/>
      <c r="SZ85" s="1124"/>
      <c r="TA85" s="1124"/>
      <c r="TB85" s="1124"/>
      <c r="TC85" s="1124"/>
      <c r="TD85" s="1124"/>
      <c r="TE85" s="1124"/>
      <c r="TF85" s="1124"/>
      <c r="TG85" s="1124"/>
      <c r="TH85" s="1124"/>
      <c r="TI85" s="1124"/>
      <c r="TJ85" s="1124"/>
      <c r="TK85" s="1124"/>
      <c r="TL85" s="1124"/>
      <c r="TM85" s="1124"/>
      <c r="TN85" s="1124"/>
      <c r="TO85" s="1124"/>
      <c r="TP85" s="1124"/>
      <c r="TQ85" s="1124"/>
      <c r="TR85" s="1124"/>
      <c r="TS85" s="1124"/>
      <c r="TT85" s="1124"/>
      <c r="TU85" s="1124"/>
      <c r="TV85" s="1124"/>
      <c r="TW85" s="1124"/>
      <c r="TX85" s="1124"/>
      <c r="TY85" s="960"/>
      <c r="TZ85" s="1413"/>
      <c r="UA85" s="1414"/>
      <c r="UB85" s="966"/>
      <c r="UC85" s="1413"/>
      <c r="UD85" s="1414"/>
      <c r="UE85" s="965"/>
      <c r="UF85" s="1413"/>
      <c r="UG85" s="1414"/>
      <c r="UH85" s="965"/>
      <c r="UI85" s="1413"/>
      <c r="UJ85" s="1414"/>
      <c r="UK85" s="964"/>
      <c r="UL85" s="960"/>
      <c r="UM85" s="1419"/>
      <c r="UN85" s="1420"/>
      <c r="UO85" s="966"/>
      <c r="UP85" s="1419"/>
      <c r="UQ85" s="1420"/>
      <c r="UR85" s="965"/>
      <c r="US85" s="1419"/>
      <c r="UT85" s="1420"/>
      <c r="UU85" s="965"/>
      <c r="UV85" s="1419"/>
      <c r="UW85" s="1420"/>
      <c r="UX85" s="964"/>
      <c r="UY85" s="265"/>
      <c r="UZ85" s="265"/>
      <c r="VA85" s="1124"/>
      <c r="VB85" s="1124"/>
      <c r="VC85" s="1124"/>
      <c r="VD85" s="1124"/>
      <c r="VE85" s="1124"/>
      <c r="VF85" s="1124"/>
      <c r="VG85" s="1124"/>
      <c r="VH85" s="1124"/>
      <c r="VI85" s="1124"/>
      <c r="VJ85" s="1124"/>
      <c r="VK85" s="1124"/>
      <c r="VL85" s="1124"/>
      <c r="VM85" s="1124"/>
      <c r="VN85" s="1124"/>
      <c r="VO85" s="1124"/>
      <c r="VP85" s="1124"/>
      <c r="VQ85" s="1124"/>
      <c r="VR85" s="1124"/>
      <c r="VS85" s="1124"/>
      <c r="VT85" s="1124"/>
      <c r="VU85" s="1124"/>
      <c r="VV85" s="1124"/>
      <c r="VW85" s="1124"/>
      <c r="VX85" s="1124"/>
      <c r="VY85" s="1124"/>
      <c r="VZ85" s="1124"/>
      <c r="WA85" s="960"/>
      <c r="WB85" s="1413"/>
      <c r="WC85" s="1414"/>
      <c r="WD85" s="966"/>
      <c r="WE85" s="1413"/>
      <c r="WF85" s="1414"/>
      <c r="WG85" s="965"/>
      <c r="WH85" s="1413"/>
      <c r="WI85" s="1414"/>
      <c r="WJ85" s="965"/>
      <c r="WK85" s="1413"/>
      <c r="WL85" s="1414"/>
      <c r="WM85" s="964"/>
      <c r="WN85" s="960"/>
      <c r="WO85" s="1419"/>
      <c r="WP85" s="1420"/>
      <c r="WQ85" s="966"/>
      <c r="WR85" s="1419"/>
      <c r="WS85" s="1420"/>
      <c r="WT85" s="965"/>
      <c r="WU85" s="1419"/>
      <c r="WV85" s="1420"/>
      <c r="WW85" s="965"/>
      <c r="WX85" s="1419"/>
      <c r="WY85" s="1420"/>
      <c r="WZ85" s="964"/>
      <c r="XA85" s="265"/>
      <c r="XB85" s="265"/>
      <c r="XC85" s="1124"/>
      <c r="XD85" s="1124"/>
      <c r="XE85" s="1124"/>
      <c r="XF85" s="1124"/>
      <c r="XG85" s="1124"/>
      <c r="XH85" s="1124"/>
      <c r="XI85" s="1124"/>
      <c r="XJ85" s="1124"/>
      <c r="XK85" s="1124"/>
      <c r="XL85" s="1124"/>
      <c r="XM85" s="1124"/>
      <c r="XN85" s="1124"/>
      <c r="XO85" s="1124"/>
      <c r="XP85" s="1124"/>
      <c r="XQ85" s="1124"/>
      <c r="XR85" s="1124"/>
      <c r="XS85" s="1124"/>
      <c r="XT85" s="1124"/>
      <c r="XU85" s="1124"/>
      <c r="XV85" s="1124"/>
      <c r="XW85" s="1124"/>
      <c r="XX85" s="1124"/>
      <c r="XY85" s="1124"/>
      <c r="XZ85" s="1124"/>
      <c r="YA85" s="1124"/>
      <c r="YB85" s="1124"/>
      <c r="YC85" s="960"/>
      <c r="YD85" s="1413"/>
      <c r="YE85" s="1414"/>
      <c r="YF85" s="966"/>
      <c r="YG85" s="1413"/>
      <c r="YH85" s="1414"/>
      <c r="YI85" s="965"/>
      <c r="YJ85" s="1413"/>
      <c r="YK85" s="1414"/>
      <c r="YL85" s="965"/>
      <c r="YM85" s="1413"/>
      <c r="YN85" s="1414"/>
      <c r="YO85" s="964"/>
      <c r="YP85" s="960"/>
      <c r="YQ85" s="1419"/>
      <c r="YR85" s="1420"/>
      <c r="YS85" s="966"/>
      <c r="YT85" s="1419"/>
      <c r="YU85" s="1420"/>
      <c r="YV85" s="965"/>
      <c r="YW85" s="1419"/>
      <c r="YX85" s="1420"/>
      <c r="YY85" s="965"/>
      <c r="YZ85" s="1419"/>
      <c r="ZA85" s="1420"/>
      <c r="ZB85" s="964"/>
      <c r="ZC85" s="265"/>
      <c r="ZD85" s="265"/>
      <c r="ZE85" s="1124"/>
      <c r="ZF85" s="1124"/>
      <c r="ZG85" s="1124"/>
      <c r="ZH85" s="1124"/>
      <c r="ZI85" s="1124"/>
      <c r="ZJ85" s="1124"/>
      <c r="ZK85" s="1124"/>
      <c r="ZL85" s="1124"/>
      <c r="ZM85" s="1124"/>
      <c r="ZN85" s="1124"/>
      <c r="ZO85" s="1124"/>
      <c r="ZP85" s="1124"/>
      <c r="ZQ85" s="1124"/>
      <c r="ZR85" s="1124"/>
      <c r="ZS85" s="1124"/>
      <c r="ZT85" s="1124"/>
      <c r="ZU85" s="1124"/>
      <c r="ZV85" s="1124"/>
      <c r="ZW85" s="1124"/>
      <c r="ZX85" s="1124"/>
      <c r="ZY85" s="1124"/>
      <c r="ZZ85" s="1124"/>
      <c r="AAA85" s="1124"/>
      <c r="AAB85" s="1124"/>
      <c r="AAC85" s="1124"/>
      <c r="AAD85" s="1124"/>
      <c r="AAE85" s="960"/>
      <c r="AAF85" s="1413"/>
      <c r="AAG85" s="1414"/>
      <c r="AAH85" s="966"/>
      <c r="AAI85" s="1413"/>
      <c r="AAJ85" s="1414"/>
      <c r="AAK85" s="965"/>
      <c r="AAL85" s="1413"/>
      <c r="AAM85" s="1414"/>
      <c r="AAN85" s="965"/>
      <c r="AAO85" s="1413"/>
      <c r="AAP85" s="1414"/>
      <c r="AAQ85" s="964"/>
      <c r="AAR85" s="960"/>
      <c r="AAS85" s="1419"/>
      <c r="AAT85" s="1420"/>
      <c r="AAU85" s="966"/>
      <c r="AAV85" s="1419"/>
      <c r="AAW85" s="1420"/>
      <c r="AAX85" s="965"/>
      <c r="AAY85" s="1419"/>
      <c r="AAZ85" s="1420"/>
      <c r="ABA85" s="965"/>
      <c r="ABB85" s="1419"/>
      <c r="ABC85" s="1420"/>
      <c r="ABD85" s="964"/>
      <c r="ABE85" s="265"/>
      <c r="ABF85" s="265"/>
      <c r="ABG85" s="1124"/>
      <c r="ABH85" s="1124"/>
      <c r="ABI85" s="1124"/>
      <c r="ABJ85" s="1124"/>
      <c r="ABK85" s="1124"/>
      <c r="ABL85" s="1124"/>
      <c r="ABM85" s="1124"/>
      <c r="ABN85" s="1124"/>
      <c r="ABO85" s="1124"/>
      <c r="ABP85" s="1124"/>
      <c r="ABQ85" s="1124"/>
      <c r="ABR85" s="1124"/>
      <c r="ABS85" s="1124"/>
      <c r="ABT85" s="1124"/>
      <c r="ABU85" s="1124"/>
      <c r="ABV85" s="1124"/>
      <c r="ABW85" s="1124"/>
      <c r="ABX85" s="1124"/>
      <c r="ABY85" s="1124"/>
      <c r="ABZ85" s="1124"/>
      <c r="ACA85" s="1124"/>
      <c r="ACB85" s="1124"/>
      <c r="ACC85" s="1124"/>
      <c r="ACD85" s="1124"/>
      <c r="ACE85" s="1124"/>
      <c r="ACF85" s="1124"/>
      <c r="ACG85" s="960"/>
      <c r="ACH85" s="1413"/>
      <c r="ACI85" s="1414"/>
      <c r="ACJ85" s="966"/>
      <c r="ACK85" s="1413"/>
      <c r="ACL85" s="1414"/>
      <c r="ACM85" s="965"/>
      <c r="ACN85" s="1413"/>
      <c r="ACO85" s="1414"/>
      <c r="ACP85" s="965"/>
      <c r="ACQ85" s="1413"/>
      <c r="ACR85" s="1414"/>
      <c r="ACS85" s="964"/>
      <c r="ACT85" s="960"/>
      <c r="ACU85" s="1419"/>
      <c r="ACV85" s="1420"/>
      <c r="ACW85" s="966"/>
      <c r="ACX85" s="1419"/>
      <c r="ACY85" s="1420"/>
      <c r="ACZ85" s="965"/>
      <c r="ADA85" s="1419"/>
      <c r="ADB85" s="1420"/>
      <c r="ADC85" s="965"/>
      <c r="ADD85" s="1419"/>
      <c r="ADE85" s="1420"/>
      <c r="ADF85" s="964"/>
      <c r="ADG85" s="265"/>
      <c r="ADH85" s="265"/>
      <c r="ADI85" s="1124"/>
      <c r="ADJ85" s="1124"/>
      <c r="ADK85" s="1124"/>
      <c r="ADL85" s="1124"/>
      <c r="ADM85" s="1124"/>
      <c r="ADN85" s="1124"/>
      <c r="ADO85" s="1124"/>
      <c r="ADP85" s="1124"/>
      <c r="ADQ85" s="1124"/>
      <c r="ADR85" s="1124"/>
      <c r="ADS85" s="1124"/>
      <c r="ADT85" s="1124"/>
      <c r="ADU85" s="1124"/>
      <c r="ADV85" s="1124"/>
      <c r="ADW85" s="1124"/>
      <c r="ADX85" s="1124"/>
      <c r="ADY85" s="1124"/>
      <c r="ADZ85" s="1124"/>
      <c r="AEA85" s="1124"/>
      <c r="AEB85" s="1124"/>
      <c r="AEC85" s="1124"/>
      <c r="AED85" s="1124"/>
      <c r="AEE85" s="1124"/>
      <c r="AEF85" s="1124"/>
      <c r="AEG85" s="1124"/>
      <c r="AEH85" s="1124"/>
      <c r="AEI85" s="960"/>
      <c r="AEJ85" s="1413"/>
      <c r="AEK85" s="1414"/>
      <c r="AEL85" s="966"/>
      <c r="AEM85" s="1413"/>
      <c r="AEN85" s="1414"/>
      <c r="AEO85" s="965"/>
      <c r="AEP85" s="1413"/>
      <c r="AEQ85" s="1414"/>
      <c r="AER85" s="965"/>
      <c r="AES85" s="1413"/>
      <c r="AET85" s="1414"/>
      <c r="AEU85" s="964"/>
      <c r="AEV85" s="960"/>
      <c r="AEW85" s="1419"/>
      <c r="AEX85" s="1420"/>
      <c r="AEY85" s="966"/>
      <c r="AEZ85" s="1419"/>
      <c r="AFA85" s="1420"/>
      <c r="AFB85" s="965"/>
      <c r="AFC85" s="1419"/>
      <c r="AFD85" s="1420"/>
      <c r="AFE85" s="965"/>
      <c r="AFF85" s="1419"/>
      <c r="AFG85" s="1420"/>
      <c r="AFH85" s="964"/>
      <c r="AFI85" s="265"/>
      <c r="AFJ85" s="265"/>
      <c r="AFK85" s="1124"/>
      <c r="AFL85" s="1124"/>
      <c r="AFM85" s="1124"/>
      <c r="AFN85" s="1124"/>
      <c r="AFO85" s="1124"/>
      <c r="AFP85" s="1124"/>
      <c r="AFQ85" s="1124"/>
      <c r="AFR85" s="1124"/>
      <c r="AFS85" s="1124"/>
      <c r="AFT85" s="1124"/>
      <c r="AFU85" s="1124"/>
      <c r="AFV85" s="1124"/>
      <c r="AFW85" s="1124"/>
      <c r="AFX85" s="1124"/>
      <c r="AFY85" s="1124"/>
      <c r="AFZ85" s="1124"/>
      <c r="AGA85" s="1124"/>
      <c r="AGB85" s="1124"/>
      <c r="AGC85" s="1124"/>
      <c r="AGD85" s="1124"/>
      <c r="AGE85" s="1124"/>
      <c r="AGF85" s="1124"/>
      <c r="AGG85" s="1124"/>
      <c r="AGH85" s="1124"/>
      <c r="AGI85" s="1124"/>
      <c r="AGJ85" s="1124"/>
      <c r="AGK85" s="960"/>
      <c r="AGL85" s="1413"/>
      <c r="AGM85" s="1414"/>
      <c r="AGN85" s="966"/>
      <c r="AGO85" s="1413"/>
      <c r="AGP85" s="1414"/>
      <c r="AGQ85" s="965"/>
      <c r="AGR85" s="1413"/>
      <c r="AGS85" s="1414"/>
      <c r="AGT85" s="965"/>
      <c r="AGU85" s="1413"/>
      <c r="AGV85" s="1414"/>
      <c r="AGW85" s="964"/>
      <c r="AGX85" s="960"/>
      <c r="AGY85" s="1419"/>
      <c r="AGZ85" s="1420"/>
      <c r="AHA85" s="966"/>
      <c r="AHB85" s="1419"/>
      <c r="AHC85" s="1420"/>
      <c r="AHD85" s="965"/>
      <c r="AHE85" s="1419"/>
      <c r="AHF85" s="1420"/>
      <c r="AHG85" s="965"/>
      <c r="AHH85" s="1419"/>
      <c r="AHI85" s="1420"/>
      <c r="AHJ85" s="964"/>
      <c r="AHK85" s="265"/>
      <c r="AHL85" s="265"/>
      <c r="AHM85" s="1124"/>
      <c r="AHN85" s="1124"/>
      <c r="AHO85" s="1124"/>
      <c r="AHP85" s="1124"/>
      <c r="AHQ85" s="1124"/>
      <c r="AHR85" s="1124"/>
      <c r="AHS85" s="1124"/>
      <c r="AHT85" s="1124"/>
      <c r="AHU85" s="1124"/>
      <c r="AHV85" s="1124"/>
      <c r="AHW85" s="1124"/>
      <c r="AHX85" s="1124"/>
      <c r="AHY85" s="1124"/>
      <c r="AHZ85" s="1124"/>
      <c r="AIA85" s="1124"/>
      <c r="AIB85" s="1124"/>
      <c r="AIC85" s="1124"/>
      <c r="AID85" s="1124"/>
      <c r="AIE85" s="1124"/>
      <c r="AIF85" s="1124"/>
      <c r="AIG85" s="1124"/>
      <c r="AIH85" s="1124"/>
      <c r="AII85" s="1124"/>
      <c r="AIJ85" s="1124"/>
      <c r="AIK85" s="1124"/>
      <c r="AIL85" s="1124"/>
      <c r="AIM85" s="960"/>
      <c r="AIN85" s="1413"/>
      <c r="AIO85" s="1414"/>
      <c r="AIP85" s="966"/>
      <c r="AIQ85" s="1413"/>
      <c r="AIR85" s="1414"/>
      <c r="AIS85" s="965"/>
      <c r="AIT85" s="1413"/>
      <c r="AIU85" s="1414"/>
      <c r="AIV85" s="965"/>
      <c r="AIW85" s="1413"/>
      <c r="AIX85" s="1414"/>
      <c r="AIY85" s="964"/>
      <c r="AIZ85" s="960"/>
      <c r="AJA85" s="1419"/>
      <c r="AJB85" s="1420"/>
      <c r="AJC85" s="966"/>
      <c r="AJD85" s="1419"/>
      <c r="AJE85" s="1420"/>
      <c r="AJF85" s="965"/>
      <c r="AJG85" s="1419"/>
      <c r="AJH85" s="1420"/>
      <c r="AJI85" s="965"/>
      <c r="AJJ85" s="1419"/>
      <c r="AJK85" s="1420"/>
      <c r="AJL85" s="964"/>
      <c r="AJM85" s="265"/>
      <c r="AJN85" s="265"/>
      <c r="AJO85" s="1124"/>
      <c r="AJP85" s="1124"/>
      <c r="AJQ85" s="1124"/>
      <c r="AJR85" s="1124"/>
      <c r="AJS85" s="1124"/>
      <c r="AJT85" s="1124"/>
      <c r="AJU85" s="1124"/>
      <c r="AJV85" s="1124"/>
      <c r="AJW85" s="1124"/>
      <c r="AJX85" s="1124"/>
      <c r="AJY85" s="1124"/>
      <c r="AJZ85" s="1124"/>
      <c r="AKA85" s="1124"/>
      <c r="AKB85" s="1124"/>
      <c r="AKC85" s="1124"/>
      <c r="AKD85" s="1124"/>
      <c r="AKE85" s="1124"/>
      <c r="AKF85" s="1124"/>
      <c r="AKG85" s="1124"/>
      <c r="AKH85" s="1124"/>
      <c r="AKI85" s="1124"/>
      <c r="AKJ85" s="1124"/>
      <c r="AKK85" s="1124"/>
      <c r="AKL85" s="1124"/>
      <c r="AKM85" s="1124"/>
      <c r="AKN85" s="1124"/>
      <c r="AKO85" s="960"/>
      <c r="AKP85" s="1413"/>
      <c r="AKQ85" s="1414"/>
      <c r="AKR85" s="966"/>
      <c r="AKS85" s="1413"/>
      <c r="AKT85" s="1414"/>
      <c r="AKU85" s="965"/>
      <c r="AKV85" s="1413"/>
      <c r="AKW85" s="1414"/>
      <c r="AKX85" s="965"/>
      <c r="AKY85" s="1413"/>
      <c r="AKZ85" s="1414"/>
      <c r="ALA85" s="964"/>
      <c r="ALB85" s="960"/>
      <c r="ALC85" s="1419"/>
      <c r="ALD85" s="1420"/>
      <c r="ALE85" s="966"/>
      <c r="ALF85" s="1419"/>
      <c r="ALG85" s="1420"/>
      <c r="ALH85" s="965"/>
      <c r="ALI85" s="1419"/>
      <c r="ALJ85" s="1420"/>
      <c r="ALK85" s="965"/>
      <c r="ALL85" s="1419"/>
      <c r="ALM85" s="1420"/>
      <c r="ALN85" s="964"/>
      <c r="ALO85" s="265"/>
      <c r="ALP85" s="265"/>
      <c r="ALQ85" s="1124"/>
      <c r="ALR85" s="1124"/>
      <c r="ALS85" s="1124"/>
      <c r="ALT85" s="1124"/>
      <c r="ALU85" s="1124"/>
      <c r="ALV85" s="1124"/>
      <c r="ALW85" s="1124"/>
      <c r="ALX85" s="1124"/>
      <c r="ALY85" s="1124"/>
      <c r="ALZ85" s="1124"/>
      <c r="AMA85" s="1124"/>
      <c r="AMB85" s="1124"/>
      <c r="AMC85" s="1124"/>
      <c r="AMD85" s="1124"/>
      <c r="AME85" s="1124"/>
      <c r="AMF85" s="1124"/>
      <c r="AMG85" s="1124"/>
      <c r="AMH85" s="1124"/>
      <c r="AMI85" s="1124"/>
      <c r="AMJ85" s="1124"/>
      <c r="AMK85" s="1124"/>
      <c r="AML85" s="1124"/>
      <c r="AMM85" s="1124"/>
      <c r="AMN85" s="1124"/>
      <c r="AMO85" s="1124"/>
      <c r="AMP85" s="1124"/>
      <c r="AMQ85" s="960"/>
      <c r="AMR85" s="1413"/>
      <c r="AMS85" s="1414"/>
      <c r="AMT85" s="966"/>
      <c r="AMU85" s="1413"/>
      <c r="AMV85" s="1414"/>
      <c r="AMW85" s="965"/>
      <c r="AMX85" s="1413"/>
      <c r="AMY85" s="1414"/>
      <c r="AMZ85" s="965"/>
      <c r="ANA85" s="1413"/>
      <c r="ANB85" s="1414"/>
      <c r="ANC85" s="964"/>
      <c r="AND85" s="960"/>
      <c r="ANE85" s="1419"/>
      <c r="ANF85" s="1420"/>
      <c r="ANG85" s="966"/>
      <c r="ANH85" s="1419"/>
      <c r="ANI85" s="1420"/>
      <c r="ANJ85" s="965"/>
      <c r="ANK85" s="1419"/>
      <c r="ANL85" s="1420"/>
      <c r="ANM85" s="965"/>
      <c r="ANN85" s="1419"/>
      <c r="ANO85" s="1420"/>
      <c r="ANP85" s="964"/>
      <c r="ANQ85" s="265"/>
      <c r="ANR85" s="265"/>
      <c r="ANS85" s="1124"/>
      <c r="ANT85" s="1124"/>
      <c r="ANU85" s="1124"/>
      <c r="ANV85" s="1124"/>
      <c r="ANW85" s="1124"/>
      <c r="ANX85" s="1124"/>
      <c r="ANY85" s="1124"/>
      <c r="ANZ85" s="1124"/>
      <c r="AOA85" s="1124"/>
      <c r="AOB85" s="1124"/>
      <c r="AOC85" s="1124"/>
      <c r="AOD85" s="1124"/>
      <c r="AOE85" s="1124"/>
      <c r="AOF85" s="1124"/>
      <c r="AOG85" s="1124"/>
      <c r="AOH85" s="1124"/>
      <c r="AOI85" s="1124"/>
      <c r="AOJ85" s="1124"/>
      <c r="AOK85" s="1124"/>
      <c r="AOL85" s="1124"/>
      <c r="AOM85" s="1124"/>
      <c r="AON85" s="1124"/>
      <c r="AOO85" s="1124"/>
      <c r="AOP85" s="1124"/>
      <c r="AOQ85" s="1124"/>
      <c r="AOR85" s="1124"/>
      <c r="AOS85" s="960"/>
      <c r="AOT85" s="1413"/>
      <c r="AOU85" s="1414"/>
      <c r="AOV85" s="966"/>
      <c r="AOW85" s="1413"/>
      <c r="AOX85" s="1414"/>
      <c r="AOY85" s="965"/>
      <c r="AOZ85" s="1413"/>
      <c r="APA85" s="1414"/>
      <c r="APB85" s="965"/>
      <c r="APC85" s="1413"/>
      <c r="APD85" s="1414"/>
      <c r="APE85" s="964"/>
      <c r="APF85" s="960"/>
      <c r="APG85" s="1419"/>
      <c r="APH85" s="1420"/>
      <c r="API85" s="966"/>
      <c r="APJ85" s="1419"/>
      <c r="APK85" s="1420"/>
      <c r="APL85" s="965"/>
      <c r="APM85" s="1419"/>
      <c r="APN85" s="1420"/>
      <c r="APO85" s="965"/>
      <c r="APP85" s="1419"/>
      <c r="APQ85" s="1420"/>
      <c r="APR85" s="964"/>
      <c r="APS85" s="265"/>
      <c r="APT85" s="265"/>
      <c r="APU85" s="1124"/>
      <c r="APV85" s="1124"/>
      <c r="APW85" s="1124"/>
      <c r="APX85" s="1124"/>
      <c r="APY85" s="1124"/>
      <c r="APZ85" s="1124"/>
      <c r="AQA85" s="1124"/>
      <c r="AQB85" s="1124"/>
      <c r="AQC85" s="1124"/>
      <c r="AQD85" s="1124"/>
      <c r="AQE85" s="1124"/>
      <c r="AQF85" s="1124"/>
      <c r="AQG85" s="1124"/>
      <c r="AQH85" s="1124"/>
      <c r="AQI85" s="1124"/>
      <c r="AQJ85" s="1124"/>
      <c r="AQK85" s="1124"/>
      <c r="AQL85" s="1124"/>
      <c r="AQM85" s="1124"/>
      <c r="AQN85" s="1124"/>
      <c r="AQO85" s="1124"/>
      <c r="AQP85" s="1124"/>
      <c r="AQQ85" s="1124"/>
      <c r="AQR85" s="1124"/>
      <c r="AQS85" s="1124"/>
      <c r="AQT85" s="1124"/>
      <c r="AQU85" s="960"/>
      <c r="AQV85" s="1413"/>
      <c r="AQW85" s="1414"/>
      <c r="AQX85" s="966"/>
      <c r="AQY85" s="1413"/>
      <c r="AQZ85" s="1414"/>
      <c r="ARA85" s="965"/>
      <c r="ARB85" s="1413"/>
      <c r="ARC85" s="1414"/>
      <c r="ARD85" s="965"/>
      <c r="ARE85" s="1413"/>
      <c r="ARF85" s="1414"/>
      <c r="ARG85" s="964"/>
      <c r="ARH85" s="960"/>
      <c r="ARI85" s="1419"/>
      <c r="ARJ85" s="1420"/>
      <c r="ARK85" s="966"/>
      <c r="ARL85" s="1419"/>
      <c r="ARM85" s="1420"/>
      <c r="ARN85" s="965"/>
      <c r="ARO85" s="1419"/>
      <c r="ARP85" s="1420"/>
      <c r="ARQ85" s="965"/>
      <c r="ARR85" s="1419"/>
      <c r="ARS85" s="1420"/>
      <c r="ART85" s="964"/>
      <c r="ARU85" s="265"/>
      <c r="ARV85" s="265"/>
      <c r="ARW85" s="1124"/>
      <c r="ARX85" s="1124"/>
      <c r="ARY85" s="1124"/>
      <c r="ARZ85" s="1124"/>
      <c r="ASA85" s="1124"/>
      <c r="ASB85" s="1124"/>
      <c r="ASC85" s="1124"/>
      <c r="ASD85" s="1124"/>
      <c r="ASE85" s="1124"/>
      <c r="ASF85" s="1124"/>
      <c r="ASG85" s="1124"/>
      <c r="ASH85" s="1124"/>
      <c r="ASI85" s="1124"/>
      <c r="ASJ85" s="1124"/>
      <c r="ASK85" s="1124"/>
      <c r="ASL85" s="1124"/>
      <c r="ASM85" s="1124"/>
      <c r="ASN85" s="1124"/>
      <c r="ASO85" s="1124"/>
      <c r="ASP85" s="1124"/>
      <c r="ASQ85" s="1124"/>
      <c r="ASR85" s="1124"/>
      <c r="ASS85" s="1124"/>
      <c r="AST85" s="1124"/>
      <c r="ASU85" s="1124"/>
      <c r="ASV85" s="1124"/>
      <c r="ASW85" s="960"/>
      <c r="ASX85" s="1413"/>
      <c r="ASY85" s="1414"/>
      <c r="ASZ85" s="966"/>
      <c r="ATA85" s="1413"/>
      <c r="ATB85" s="1414"/>
      <c r="ATC85" s="965"/>
      <c r="ATD85" s="1413"/>
      <c r="ATE85" s="1414"/>
      <c r="ATF85" s="965"/>
      <c r="ATG85" s="1413"/>
      <c r="ATH85" s="1414"/>
      <c r="ATI85" s="964"/>
      <c r="ATJ85" s="960"/>
      <c r="ATK85" s="1419"/>
      <c r="ATL85" s="1420"/>
      <c r="ATM85" s="966"/>
      <c r="ATN85" s="1419"/>
      <c r="ATO85" s="1420"/>
      <c r="ATP85" s="965"/>
      <c r="ATQ85" s="1419"/>
      <c r="ATR85" s="1420"/>
      <c r="ATS85" s="965"/>
      <c r="ATT85" s="1419"/>
      <c r="ATU85" s="1420"/>
      <c r="ATV85" s="964"/>
      <c r="ATW85" s="265"/>
      <c r="ATX85" s="265"/>
      <c r="ATY85" s="1124"/>
      <c r="ATZ85" s="1124"/>
      <c r="AUA85" s="1124"/>
      <c r="AUB85" s="1124"/>
      <c r="AUC85" s="1124"/>
      <c r="AUD85" s="1124"/>
      <c r="AUE85" s="1124"/>
      <c r="AUF85" s="1124"/>
      <c r="AUG85" s="1124"/>
      <c r="AUH85" s="1124"/>
      <c r="AUI85" s="960"/>
      <c r="AUJ85" s="1413"/>
      <c r="AUK85" s="1414"/>
      <c r="AUL85" s="966"/>
      <c r="AUM85" s="1413"/>
      <c r="AUN85" s="1414"/>
      <c r="AUO85" s="965"/>
      <c r="AUP85" s="1413"/>
      <c r="AUQ85" s="1414"/>
      <c r="AUR85" s="965"/>
      <c r="AUS85" s="1413"/>
      <c r="AUT85" s="1414"/>
      <c r="AUU85" s="964"/>
      <c r="AUV85" s="960"/>
      <c r="AUW85" s="1419"/>
      <c r="AUX85" s="1420"/>
      <c r="AUY85" s="966"/>
      <c r="AUZ85" s="1419"/>
      <c r="AVA85" s="1420"/>
      <c r="AVB85" s="965"/>
      <c r="AVC85" s="1419"/>
      <c r="AVD85" s="1420"/>
      <c r="AVE85" s="965"/>
      <c r="AVF85" s="1419"/>
      <c r="AVG85" s="1420"/>
      <c r="AVH85" s="964"/>
      <c r="AVQ85" s="238"/>
      <c r="AVT85" s="266"/>
      <c r="AVV85" s="412"/>
      <c r="AVY85" s="265"/>
      <c r="AVZ85" s="870"/>
      <c r="AWA85" s="870"/>
      <c r="AWB85" s="870"/>
      <c r="AWC85" s="883"/>
      <c r="AWD85" s="1214"/>
      <c r="AWE85" s="1214"/>
      <c r="AWF85" s="1214"/>
      <c r="AWG85" s="1214"/>
      <c r="AWH85" s="1214"/>
      <c r="AWI85" s="1214"/>
      <c r="AWJ85" s="1214"/>
      <c r="AWO85" s="265"/>
      <c r="AWP85" s="1642"/>
      <c r="AWQ85" s="1643"/>
      <c r="AWR85" s="1643"/>
      <c r="AWS85" s="1643"/>
      <c r="AWT85" s="1643"/>
      <c r="AWU85" s="1644"/>
      <c r="AWV85" s="265"/>
      <c r="AWZ85" s="412"/>
      <c r="AXB85" s="265"/>
      <c r="AXC85" s="1090"/>
      <c r="AXD85" s="1419"/>
      <c r="AXE85" s="1420"/>
      <c r="AXF85" s="265"/>
      <c r="AXG85" s="1419"/>
      <c r="AXH85" s="1420"/>
      <c r="AXJ85" s="1413"/>
      <c r="AXK85" s="1414"/>
      <c r="AXM85" s="1413"/>
      <c r="AXN85" s="1414"/>
      <c r="AXQ85" s="590"/>
      <c r="AXR85" s="1413"/>
      <c r="AXS85" s="1414"/>
      <c r="AXT85" s="591"/>
      <c r="AXU85" s="1413"/>
      <c r="AXV85" s="1414"/>
      <c r="AXW85" s="280"/>
      <c r="AXX85" s="1413"/>
      <c r="AXY85" s="1414"/>
      <c r="AXZ85" s="280"/>
      <c r="AYA85" s="1413"/>
      <c r="AYB85" s="1414"/>
      <c r="AYC85" s="281"/>
      <c r="AYD85" s="590"/>
      <c r="AYE85" s="1419"/>
      <c r="AYF85" s="1420"/>
      <c r="AYG85" s="591"/>
      <c r="AYH85" s="1419"/>
      <c r="AYI85" s="1420"/>
      <c r="AYJ85" s="280"/>
      <c r="AYK85" s="1419"/>
      <c r="AYL85" s="1420"/>
      <c r="AYM85" s="280"/>
      <c r="AYN85" s="1419"/>
      <c r="AYO85" s="1420"/>
      <c r="AYP85" s="281"/>
      <c r="AYQ85" s="747"/>
      <c r="AYR85" s="278"/>
      <c r="AYS85" s="278"/>
      <c r="AYU85" s="1759"/>
      <c r="AYV85" s="1664"/>
      <c r="AYW85" s="271"/>
      <c r="AYX85" s="1759"/>
      <c r="AYY85" s="1664"/>
      <c r="AYZ85" s="1636"/>
      <c r="AZA85" s="1636"/>
      <c r="AZB85" s="1636"/>
      <c r="AZC85" s="1636"/>
      <c r="AZD85" s="1636"/>
      <c r="AZE85" s="1636"/>
      <c r="AZK85" s="960"/>
      <c r="AZL85" s="1413"/>
      <c r="AZM85" s="1414"/>
      <c r="AZN85" s="966"/>
      <c r="AZO85" s="1413"/>
      <c r="AZP85" s="1414"/>
      <c r="AZQ85" s="965"/>
      <c r="AZR85" s="1413"/>
      <c r="AZS85" s="1414"/>
      <c r="AZT85" s="965"/>
      <c r="AZU85" s="1413"/>
      <c r="AZV85" s="1414"/>
      <c r="AZW85" s="964"/>
      <c r="AZX85" s="960"/>
      <c r="AZY85" s="1419"/>
      <c r="AZZ85" s="1420"/>
      <c r="BAA85" s="966"/>
      <c r="BAB85" s="1419"/>
      <c r="BAC85" s="1420"/>
      <c r="BAD85" s="965"/>
      <c r="BAE85" s="1419"/>
      <c r="BAF85" s="1420"/>
      <c r="BAG85" s="965"/>
      <c r="BAH85" s="1419"/>
      <c r="BAI85" s="1420"/>
      <c r="BAJ85" s="964"/>
      <c r="BAK85" s="265"/>
      <c r="BAL85" s="265"/>
      <c r="BAM85" s="1124"/>
      <c r="BAN85" s="1124"/>
      <c r="BAO85" s="265"/>
      <c r="BAP85" s="265"/>
      <c r="BAQ85" s="265"/>
      <c r="BAR85" s="265"/>
      <c r="BAS85" s="265"/>
      <c r="BAT85" s="265"/>
      <c r="BAW85" s="1124"/>
      <c r="BAX85" s="1124"/>
      <c r="BAY85" s="1124"/>
      <c r="BAZ85" s="1124"/>
      <c r="BBA85" s="1124"/>
      <c r="BBB85" s="1124"/>
      <c r="BBC85" s="1124"/>
      <c r="BBD85" s="1124"/>
      <c r="BBE85" s="1124"/>
      <c r="BBF85" s="1124"/>
      <c r="BBG85" s="1124"/>
      <c r="BBH85" s="1124"/>
      <c r="BBI85" s="1124"/>
      <c r="BBJ85" s="1124"/>
      <c r="BBK85" s="1124"/>
      <c r="BBL85" s="1124"/>
      <c r="BBM85" s="960"/>
      <c r="BBN85" s="1413"/>
      <c r="BBO85" s="1414"/>
      <c r="BBP85" s="966"/>
      <c r="BBQ85" s="1413"/>
      <c r="BBR85" s="1414"/>
      <c r="BBS85" s="965"/>
      <c r="BBT85" s="1413"/>
      <c r="BBU85" s="1414"/>
      <c r="BBV85" s="965"/>
      <c r="BBW85" s="1413"/>
      <c r="BBX85" s="1414"/>
      <c r="BBY85" s="964"/>
      <c r="BBZ85" s="960"/>
      <c r="BCA85" s="1419"/>
      <c r="BCB85" s="1420"/>
      <c r="BCC85" s="966"/>
      <c r="BCD85" s="1419"/>
      <c r="BCE85" s="1420"/>
      <c r="BCF85" s="965"/>
      <c r="BCG85" s="1419"/>
      <c r="BCH85" s="1420"/>
      <c r="BCI85" s="965"/>
      <c r="BCJ85" s="1419"/>
      <c r="BCK85" s="1420"/>
      <c r="BCL85" s="964"/>
      <c r="BCM85" s="265"/>
      <c r="BCN85" s="265"/>
      <c r="BCO85" s="1124"/>
      <c r="BCP85" s="1124"/>
      <c r="BCQ85" s="1124"/>
      <c r="BCR85" s="1124"/>
      <c r="BCS85" s="1124"/>
      <c r="BCT85" s="1124"/>
      <c r="BCU85" s="1124"/>
      <c r="BCV85" s="1124"/>
      <c r="BCW85" s="1124"/>
      <c r="BCX85" s="1124"/>
      <c r="BCY85" s="1124"/>
      <c r="BCZ85" s="1124"/>
      <c r="BDA85" s="1124"/>
      <c r="BDB85" s="1124"/>
      <c r="BDC85" s="1124"/>
      <c r="BDD85" s="1124"/>
      <c r="BDE85" s="1124"/>
      <c r="BDF85" s="1124"/>
      <c r="BDG85" s="1124"/>
      <c r="BDH85" s="1124"/>
      <c r="BDI85" s="1124"/>
      <c r="BDJ85" s="1124"/>
      <c r="BDK85" s="1124"/>
      <c r="BDL85" s="1124"/>
      <c r="BDM85" s="1124"/>
      <c r="BDN85" s="1124"/>
      <c r="BDO85" s="960"/>
      <c r="BDP85" s="1413"/>
      <c r="BDQ85" s="1414"/>
      <c r="BDR85" s="966"/>
      <c r="BDS85" s="1413"/>
      <c r="BDT85" s="1414"/>
      <c r="BDU85" s="965"/>
      <c r="BDV85" s="1413"/>
      <c r="BDW85" s="1414"/>
      <c r="BDX85" s="965"/>
      <c r="BDY85" s="1413"/>
      <c r="BDZ85" s="1414"/>
      <c r="BEA85" s="964"/>
      <c r="BEB85" s="960"/>
      <c r="BEC85" s="1419"/>
      <c r="BED85" s="1420"/>
      <c r="BEE85" s="966"/>
      <c r="BEF85" s="1419"/>
      <c r="BEG85" s="1420"/>
      <c r="BEH85" s="965"/>
      <c r="BEI85" s="1419"/>
      <c r="BEJ85" s="1420"/>
      <c r="BEK85" s="965"/>
      <c r="BEL85" s="1419"/>
      <c r="BEM85" s="1420"/>
      <c r="BEN85" s="964"/>
      <c r="BEO85" s="265"/>
      <c r="BEP85" s="265"/>
      <c r="BEQ85" s="1124"/>
      <c r="BER85" s="1124"/>
      <c r="BES85" s="1124"/>
      <c r="BET85" s="1124"/>
      <c r="BEU85" s="1124"/>
      <c r="BEV85" s="1124"/>
      <c r="BEW85" s="1124"/>
      <c r="BEX85" s="1124"/>
      <c r="BEY85" s="1124"/>
      <c r="BEZ85" s="1124"/>
      <c r="BFA85" s="1124"/>
      <c r="BFB85" s="1124"/>
      <c r="BFC85" s="1124"/>
      <c r="BFD85" s="1124"/>
      <c r="BFE85" s="1124"/>
      <c r="BFF85" s="1124"/>
      <c r="BFG85" s="1124"/>
      <c r="BFH85" s="1124"/>
      <c r="BFI85" s="1124"/>
      <c r="BFJ85" s="1124"/>
      <c r="BFK85" s="1124"/>
      <c r="BFL85" s="1124"/>
      <c r="BFM85" s="1124"/>
      <c r="BFN85" s="1124"/>
      <c r="BFO85" s="1124"/>
      <c r="BFP85" s="1124"/>
      <c r="BFQ85" s="960"/>
      <c r="BFR85" s="1413"/>
      <c r="BFS85" s="1414"/>
      <c r="BFT85" s="966"/>
      <c r="BFU85" s="1413"/>
      <c r="BFV85" s="1414"/>
      <c r="BFW85" s="965"/>
      <c r="BFX85" s="1413"/>
      <c r="BFY85" s="1414"/>
      <c r="BFZ85" s="965"/>
      <c r="BGA85" s="1413"/>
      <c r="BGB85" s="1414"/>
      <c r="BGC85" s="964"/>
      <c r="BGD85" s="960"/>
      <c r="BGE85" s="1419"/>
      <c r="BGF85" s="1420"/>
      <c r="BGG85" s="966"/>
      <c r="BGH85" s="1419"/>
      <c r="BGI85" s="1420"/>
      <c r="BGJ85" s="965"/>
      <c r="BGK85" s="1419"/>
      <c r="BGL85" s="1420"/>
      <c r="BGM85" s="965"/>
      <c r="BGN85" s="1419"/>
      <c r="BGO85" s="1420"/>
      <c r="BGP85" s="964"/>
      <c r="BGQ85" s="265"/>
      <c r="BGR85" s="265"/>
      <c r="BGS85" s="1124"/>
      <c r="BGT85" s="1124"/>
      <c r="BGU85" s="1124"/>
      <c r="BGV85" s="1124"/>
      <c r="BGW85" s="1124"/>
      <c r="BGX85" s="1124"/>
      <c r="BGY85" s="1124"/>
      <c r="BGZ85" s="1124"/>
      <c r="BHA85" s="1124"/>
      <c r="BHB85" s="1124"/>
      <c r="BHC85" s="1124"/>
      <c r="BHD85" s="1124"/>
      <c r="BHE85" s="1124"/>
      <c r="BHF85" s="1124"/>
      <c r="BHG85" s="1124"/>
      <c r="BHH85" s="1124"/>
      <c r="BHI85" s="1124"/>
      <c r="BHJ85" s="1124"/>
      <c r="BHK85" s="1124"/>
      <c r="BHL85" s="1124"/>
      <c r="BHM85" s="1124"/>
      <c r="BHN85" s="1124"/>
      <c r="BHO85" s="1124"/>
      <c r="BHP85" s="1124"/>
      <c r="BHQ85" s="1124"/>
      <c r="BHR85" s="1124"/>
      <c r="BHS85" s="960"/>
      <c r="BHT85" s="1413"/>
      <c r="BHU85" s="1414"/>
      <c r="BHV85" s="966"/>
      <c r="BHW85" s="1413"/>
      <c r="BHX85" s="1414"/>
      <c r="BHY85" s="965"/>
      <c r="BHZ85" s="1413"/>
      <c r="BIA85" s="1414"/>
      <c r="BIB85" s="965"/>
      <c r="BIC85" s="1413"/>
      <c r="BID85" s="1414"/>
      <c r="BIE85" s="964"/>
      <c r="BIF85" s="960"/>
      <c r="BIG85" s="1419"/>
      <c r="BIH85" s="1420"/>
      <c r="BII85" s="966"/>
      <c r="BIJ85" s="1419"/>
      <c r="BIK85" s="1420"/>
      <c r="BIL85" s="965"/>
      <c r="BIM85" s="1419"/>
      <c r="BIN85" s="1420"/>
      <c r="BIO85" s="965"/>
      <c r="BIP85" s="1419"/>
      <c r="BIQ85" s="1420"/>
      <c r="BIR85" s="964"/>
      <c r="BIS85" s="265"/>
      <c r="BIT85" s="265"/>
      <c r="BIU85" s="1124"/>
      <c r="BIV85" s="1124"/>
      <c r="BIW85" s="1124"/>
      <c r="BIX85" s="1124"/>
      <c r="BIY85" s="1124"/>
      <c r="BIZ85" s="1124"/>
      <c r="BJA85" s="1124"/>
      <c r="BJB85" s="1124"/>
      <c r="BJC85" s="1124"/>
      <c r="BJD85" s="1124"/>
      <c r="BJE85" s="1124"/>
      <c r="BJF85" s="1124"/>
      <c r="BJG85" s="1124"/>
      <c r="BJH85" s="1124"/>
      <c r="BJI85" s="1124"/>
      <c r="BJJ85" s="1124"/>
      <c r="BJK85" s="1124"/>
      <c r="BJL85" s="1124"/>
      <c r="BJM85" s="1124"/>
      <c r="BJN85" s="1124"/>
      <c r="BJO85" s="1124"/>
      <c r="BJP85" s="1124"/>
      <c r="BJQ85" s="1124"/>
      <c r="BJR85" s="1124"/>
      <c r="BJS85" s="1124"/>
      <c r="BJT85" s="1124"/>
      <c r="BJU85" s="960"/>
      <c r="BJV85" s="1413"/>
      <c r="BJW85" s="1414"/>
      <c r="BJX85" s="966"/>
      <c r="BJY85" s="1413"/>
      <c r="BJZ85" s="1414"/>
      <c r="BKA85" s="965"/>
      <c r="BKB85" s="1413"/>
      <c r="BKC85" s="1414"/>
      <c r="BKD85" s="965"/>
      <c r="BKE85" s="1413"/>
      <c r="BKF85" s="1414"/>
      <c r="BKG85" s="964"/>
      <c r="BKH85" s="960"/>
      <c r="BKI85" s="1419"/>
      <c r="BKJ85" s="1420"/>
      <c r="BKK85" s="966"/>
      <c r="BKL85" s="1419"/>
      <c r="BKM85" s="1420"/>
      <c r="BKN85" s="965"/>
      <c r="BKO85" s="1419"/>
      <c r="BKP85" s="1420"/>
      <c r="BKQ85" s="965"/>
      <c r="BKR85" s="1419"/>
      <c r="BKS85" s="1420"/>
      <c r="BKT85" s="964"/>
      <c r="BKU85" s="265"/>
      <c r="BKV85" s="265"/>
      <c r="BKW85" s="1124"/>
      <c r="BKX85" s="1124"/>
      <c r="BKY85" s="1124"/>
      <c r="BKZ85" s="1124"/>
      <c r="BLA85" s="1124"/>
      <c r="BLB85" s="1124"/>
      <c r="BLC85" s="1124"/>
      <c r="BLD85" s="1124"/>
      <c r="BLE85" s="1124"/>
      <c r="BLF85" s="1124"/>
      <c r="BLG85" s="1124"/>
      <c r="BLH85" s="1124"/>
      <c r="BLI85" s="1124"/>
      <c r="BLJ85" s="1124"/>
      <c r="BLK85" s="1124"/>
      <c r="BLL85" s="1124"/>
      <c r="BLM85" s="1124"/>
      <c r="BLN85" s="1124"/>
      <c r="BLO85" s="1124"/>
      <c r="BLP85" s="1124"/>
      <c r="BLQ85" s="1124"/>
      <c r="BLR85" s="1124"/>
      <c r="BLS85" s="1124"/>
      <c r="BLT85" s="1124"/>
      <c r="BLU85" s="1124"/>
      <c r="BLV85" s="1124"/>
      <c r="BLW85" s="960"/>
      <c r="BLX85" s="1413"/>
      <c r="BLY85" s="1414"/>
      <c r="BLZ85" s="966"/>
      <c r="BMA85" s="1413"/>
      <c r="BMB85" s="1414"/>
      <c r="BMC85" s="965"/>
      <c r="BMD85" s="1413"/>
      <c r="BME85" s="1414"/>
      <c r="BMF85" s="965"/>
      <c r="BMG85" s="1413"/>
      <c r="BMH85" s="1414"/>
      <c r="BMI85" s="964"/>
      <c r="BMJ85" s="960"/>
      <c r="BMK85" s="1419"/>
      <c r="BML85" s="1420"/>
      <c r="BMM85" s="966"/>
      <c r="BMN85" s="1419"/>
      <c r="BMO85" s="1420"/>
      <c r="BMP85" s="965"/>
      <c r="BMQ85" s="1419"/>
      <c r="BMR85" s="1420"/>
      <c r="BMS85" s="965"/>
      <c r="BMT85" s="1419"/>
      <c r="BMU85" s="1420"/>
      <c r="BMV85" s="964"/>
      <c r="BMW85" s="265"/>
      <c r="BMX85" s="265"/>
      <c r="BMY85" s="1124"/>
      <c r="BMZ85" s="1124"/>
      <c r="BNA85" s="1124"/>
      <c r="BNB85" s="1124"/>
      <c r="BNC85" s="1124"/>
      <c r="BND85" s="1124"/>
      <c r="BNE85" s="1124"/>
      <c r="BNF85" s="1124"/>
      <c r="BNG85" s="1124"/>
      <c r="BNH85" s="1124"/>
      <c r="BNI85" s="1124"/>
      <c r="BNJ85" s="1124"/>
      <c r="BNK85" s="1124"/>
      <c r="BNL85" s="1124"/>
      <c r="BNM85" s="1124"/>
      <c r="BNN85" s="1124"/>
      <c r="BNO85" s="1124"/>
      <c r="BNP85" s="1124"/>
      <c r="BNQ85" s="1124"/>
      <c r="BNR85" s="1124"/>
      <c r="BNS85" s="1124"/>
      <c r="BNT85" s="1124"/>
      <c r="BNU85" s="1124"/>
      <c r="BNV85" s="1124"/>
      <c r="BNW85" s="1124"/>
      <c r="BNX85" s="1124"/>
      <c r="BNY85" s="960"/>
      <c r="BNZ85" s="1413"/>
      <c r="BOA85" s="1414"/>
      <c r="BOB85" s="966"/>
      <c r="BOC85" s="1413"/>
      <c r="BOD85" s="1414"/>
      <c r="BOE85" s="965"/>
      <c r="BOF85" s="1413"/>
      <c r="BOG85" s="1414"/>
      <c r="BOH85" s="965"/>
      <c r="BOI85" s="1413"/>
      <c r="BOJ85" s="1414"/>
      <c r="BOK85" s="964"/>
      <c r="BOL85" s="960"/>
      <c r="BOM85" s="1419"/>
      <c r="BON85" s="1420"/>
      <c r="BOO85" s="966"/>
      <c r="BOP85" s="1419"/>
      <c r="BOQ85" s="1420"/>
      <c r="BOR85" s="965"/>
      <c r="BOS85" s="1419"/>
      <c r="BOT85" s="1420"/>
      <c r="BOU85" s="965"/>
      <c r="BOV85" s="1419"/>
      <c r="BOW85" s="1420"/>
      <c r="BOX85" s="964"/>
      <c r="BOY85" s="265"/>
      <c r="BOZ85" s="265"/>
      <c r="BPA85" s="1124"/>
      <c r="BPB85" s="1124"/>
      <c r="BPC85" s="1124"/>
      <c r="BPD85" s="1124"/>
      <c r="BPE85" s="1124"/>
      <c r="BPF85" s="1124"/>
      <c r="BPG85" s="1124"/>
      <c r="BPH85" s="1124"/>
      <c r="BPI85" s="1124"/>
      <c r="BPJ85" s="1124"/>
      <c r="BPK85" s="1124"/>
      <c r="BPL85" s="1124"/>
      <c r="BPM85" s="1124"/>
      <c r="BPN85" s="1124"/>
      <c r="BPO85" s="1124"/>
      <c r="BPP85" s="1124"/>
      <c r="BPQ85" s="1124"/>
      <c r="BPR85" s="1124"/>
      <c r="BPS85" s="1124"/>
      <c r="BPT85" s="1124"/>
      <c r="BPU85" s="1124"/>
      <c r="BPV85" s="1124"/>
      <c r="BPW85" s="1124"/>
      <c r="BPX85" s="1124"/>
      <c r="BPY85" s="1124"/>
      <c r="BPZ85" s="1124"/>
      <c r="BQA85" s="960"/>
      <c r="BQB85" s="1413"/>
      <c r="BQC85" s="1414"/>
      <c r="BQD85" s="966"/>
      <c r="BQE85" s="1413"/>
      <c r="BQF85" s="1414"/>
      <c r="BQG85" s="965"/>
      <c r="BQH85" s="1413"/>
      <c r="BQI85" s="1414"/>
      <c r="BQJ85" s="965"/>
      <c r="BQK85" s="1413"/>
      <c r="BQL85" s="1414"/>
      <c r="BQM85" s="964"/>
      <c r="BQN85" s="960"/>
      <c r="BQO85" s="1419"/>
      <c r="BQP85" s="1420"/>
      <c r="BQQ85" s="966"/>
      <c r="BQR85" s="1419"/>
      <c r="BQS85" s="1420"/>
      <c r="BQT85" s="965"/>
      <c r="BQU85" s="1419"/>
      <c r="BQV85" s="1420"/>
      <c r="BQW85" s="965"/>
      <c r="BQX85" s="1419"/>
      <c r="BQY85" s="1420"/>
      <c r="BQZ85" s="964"/>
      <c r="BRA85" s="265"/>
      <c r="BRB85" s="265"/>
      <c r="BRC85" s="1124"/>
      <c r="BRD85" s="1124"/>
      <c r="BRE85" s="1124"/>
      <c r="BRF85" s="1124"/>
      <c r="BRG85" s="1124"/>
      <c r="BRH85" s="1124"/>
      <c r="BRI85" s="1124"/>
      <c r="BRJ85" s="1124"/>
      <c r="BRK85" s="1124"/>
      <c r="BRL85" s="1124"/>
      <c r="BRM85" s="1124"/>
      <c r="BRN85" s="1124"/>
      <c r="BRO85" s="1124"/>
      <c r="BRP85" s="1124"/>
      <c r="BRQ85" s="1124"/>
      <c r="BRR85" s="1124"/>
      <c r="BRS85" s="1124"/>
      <c r="BRT85" s="1124"/>
      <c r="BRU85" s="1124"/>
      <c r="BRV85" s="1124"/>
      <c r="BRW85" s="1124"/>
      <c r="BRX85" s="1124"/>
      <c r="BRY85" s="1124"/>
      <c r="BRZ85" s="1124"/>
      <c r="BSA85" s="1124"/>
      <c r="BSB85" s="1124"/>
      <c r="BSC85" s="960"/>
      <c r="BSD85" s="1413"/>
      <c r="BSE85" s="1414"/>
      <c r="BSF85" s="966"/>
      <c r="BSG85" s="1413"/>
      <c r="BSH85" s="1414"/>
      <c r="BSI85" s="965"/>
      <c r="BSJ85" s="1413"/>
      <c r="BSK85" s="1414"/>
      <c r="BSL85" s="965"/>
      <c r="BSM85" s="1413"/>
      <c r="BSN85" s="1414"/>
      <c r="BSO85" s="964"/>
      <c r="BSP85" s="960"/>
      <c r="BSQ85" s="1419"/>
      <c r="BSR85" s="1420"/>
      <c r="BSS85" s="966"/>
      <c r="BST85" s="1419"/>
      <c r="BSU85" s="1420"/>
      <c r="BSV85" s="965"/>
      <c r="BSW85" s="1419"/>
      <c r="BSX85" s="1420"/>
      <c r="BSY85" s="965"/>
      <c r="BSZ85" s="1419"/>
      <c r="BTA85" s="1420"/>
      <c r="BTB85" s="964"/>
      <c r="BTC85" s="265"/>
      <c r="BTD85" s="265"/>
      <c r="BTE85" s="1124"/>
      <c r="BTF85" s="1124"/>
      <c r="BTG85" s="1124"/>
      <c r="BTH85" s="1124"/>
      <c r="BTI85" s="1124"/>
      <c r="BTJ85" s="1124"/>
      <c r="BTK85" s="1124"/>
      <c r="BTL85" s="1124"/>
      <c r="BTM85" s="1124"/>
      <c r="BTN85" s="1124"/>
      <c r="BTO85" s="1124"/>
      <c r="BTP85" s="1124"/>
      <c r="BTQ85" s="1124"/>
      <c r="BTR85" s="1124"/>
      <c r="BTS85" s="1124"/>
      <c r="BTT85" s="1124"/>
      <c r="BTU85" s="1124"/>
      <c r="BTV85" s="1124"/>
      <c r="BTW85" s="1124"/>
      <c r="BTX85" s="1124"/>
      <c r="BTY85" s="1124"/>
      <c r="BTZ85" s="1124"/>
      <c r="BUA85" s="1124"/>
      <c r="BUB85" s="1124"/>
      <c r="BUC85" s="1124"/>
      <c r="BUD85" s="1124"/>
      <c r="BUE85" s="960"/>
      <c r="BUF85" s="1413"/>
      <c r="BUG85" s="1414"/>
      <c r="BUH85" s="966"/>
      <c r="BUI85" s="1413"/>
      <c r="BUJ85" s="1414"/>
      <c r="BUK85" s="965"/>
      <c r="BUL85" s="1413"/>
      <c r="BUM85" s="1414"/>
      <c r="BUN85" s="965"/>
      <c r="BUO85" s="1413"/>
      <c r="BUP85" s="1414"/>
      <c r="BUQ85" s="964"/>
      <c r="BUR85" s="960"/>
      <c r="BUS85" s="1419"/>
      <c r="BUT85" s="1420"/>
      <c r="BUU85" s="966"/>
      <c r="BUV85" s="1419"/>
      <c r="BUW85" s="1420"/>
      <c r="BUX85" s="965"/>
      <c r="BUY85" s="1419"/>
      <c r="BUZ85" s="1420"/>
      <c r="BVA85" s="965"/>
      <c r="BVB85" s="1419"/>
      <c r="BVC85" s="1420"/>
      <c r="BVD85" s="964"/>
      <c r="BVE85" s="265"/>
      <c r="BVF85" s="265"/>
      <c r="BVG85" s="1124"/>
      <c r="BVH85" s="1124"/>
      <c r="BVI85" s="1124"/>
      <c r="BVJ85" s="1124"/>
      <c r="BVK85" s="1124"/>
      <c r="BVL85" s="1124"/>
      <c r="BVM85" s="1124"/>
      <c r="BVN85" s="1124"/>
      <c r="BVO85" s="1124"/>
      <c r="BVP85" s="1124"/>
      <c r="BVQ85" s="1124"/>
      <c r="BVR85" s="1124"/>
      <c r="BVS85" s="1124"/>
      <c r="BVT85" s="1124"/>
      <c r="BVU85" s="1124"/>
      <c r="BVV85" s="1124"/>
      <c r="BVW85" s="1124"/>
      <c r="BVX85" s="1124"/>
      <c r="BVY85" s="1124"/>
      <c r="BVZ85" s="1124"/>
      <c r="BWA85" s="1124"/>
      <c r="BWB85" s="1124"/>
      <c r="BWC85" s="1124"/>
      <c r="BWD85" s="1124"/>
      <c r="BWE85" s="1124"/>
      <c r="BWF85" s="1124"/>
      <c r="BWG85" s="960"/>
      <c r="BWH85" s="1413"/>
      <c r="BWI85" s="1414"/>
      <c r="BWJ85" s="966"/>
      <c r="BWK85" s="1413"/>
      <c r="BWL85" s="1414"/>
      <c r="BWM85" s="965"/>
      <c r="BWN85" s="1413"/>
      <c r="BWO85" s="1414"/>
      <c r="BWP85" s="965"/>
      <c r="BWQ85" s="1413"/>
      <c r="BWR85" s="1414"/>
      <c r="BWS85" s="964"/>
      <c r="BWT85" s="960"/>
      <c r="BWU85" s="1419"/>
      <c r="BWV85" s="1420"/>
      <c r="BWW85" s="966"/>
      <c r="BWX85" s="1419"/>
      <c r="BWY85" s="1420"/>
      <c r="BWZ85" s="965"/>
      <c r="BXA85" s="1419"/>
      <c r="BXB85" s="1420"/>
      <c r="BXC85" s="965"/>
      <c r="BXD85" s="1419"/>
      <c r="BXE85" s="1420"/>
      <c r="BXF85" s="964"/>
      <c r="BXG85" s="265"/>
      <c r="BXH85" s="265"/>
      <c r="BXI85" s="1124"/>
      <c r="BXJ85" s="1124"/>
      <c r="BXK85" s="1124"/>
      <c r="BXL85" s="1124"/>
      <c r="BXM85" s="1124"/>
      <c r="BXN85" s="1124"/>
      <c r="BXO85" s="1124"/>
      <c r="BXP85" s="1124"/>
      <c r="BXQ85" s="1124"/>
      <c r="BXR85" s="1124"/>
      <c r="BXS85" s="1124"/>
      <c r="BXT85" s="1124"/>
      <c r="BXU85" s="1124"/>
      <c r="BXV85" s="1124"/>
      <c r="BXW85" s="1124"/>
      <c r="BXX85" s="1124"/>
      <c r="BXY85" s="1124"/>
      <c r="BXZ85" s="1124"/>
      <c r="BYA85" s="1124"/>
      <c r="BYB85" s="1124"/>
      <c r="BYC85" s="1124"/>
      <c r="BYD85" s="1124"/>
      <c r="BYE85" s="1124"/>
      <c r="BYF85" s="1124"/>
      <c r="BYG85" s="1124"/>
      <c r="BYH85" s="1124"/>
      <c r="BYI85" s="960"/>
      <c r="BYJ85" s="1413"/>
      <c r="BYK85" s="1414"/>
      <c r="BYL85" s="966"/>
      <c r="BYM85" s="1413"/>
      <c r="BYN85" s="1414"/>
      <c r="BYO85" s="965"/>
      <c r="BYP85" s="1413"/>
      <c r="BYQ85" s="1414"/>
      <c r="BYR85" s="965"/>
      <c r="BYS85" s="1413"/>
      <c r="BYT85" s="1414"/>
      <c r="BYU85" s="964"/>
      <c r="BYV85" s="960"/>
      <c r="BYW85" s="1419"/>
      <c r="BYX85" s="1420"/>
      <c r="BYY85" s="966"/>
      <c r="BYZ85" s="1419"/>
      <c r="BZA85" s="1420"/>
      <c r="BZB85" s="965"/>
      <c r="BZC85" s="1419"/>
      <c r="BZD85" s="1420"/>
      <c r="BZE85" s="965"/>
      <c r="BZF85" s="1419"/>
      <c r="BZG85" s="1420"/>
      <c r="BZH85" s="964"/>
      <c r="BZI85" s="265"/>
      <c r="BZJ85" s="265"/>
      <c r="BZK85" s="1124"/>
      <c r="BZL85" s="1124"/>
      <c r="BZM85" s="1124"/>
      <c r="BZN85" s="1124"/>
      <c r="BZO85" s="1124"/>
      <c r="BZP85" s="1124"/>
      <c r="BZQ85" s="1124"/>
      <c r="BZR85" s="1124"/>
      <c r="BZS85" s="1124"/>
      <c r="BZT85" s="1124"/>
      <c r="BZU85" s="1124"/>
      <c r="BZV85" s="1124"/>
      <c r="BZW85" s="1124"/>
      <c r="BZX85" s="1124"/>
      <c r="BZY85" s="1124"/>
      <c r="BZZ85" s="1124"/>
      <c r="CAA85" s="1124"/>
      <c r="CAB85" s="1124"/>
      <c r="CAC85" s="1124"/>
      <c r="CAD85" s="1124"/>
      <c r="CAE85" s="1124"/>
      <c r="CAF85" s="1124"/>
      <c r="CAG85" s="1124"/>
      <c r="CAH85" s="1124"/>
      <c r="CAI85" s="1124"/>
      <c r="CAJ85" s="1124"/>
      <c r="CAK85" s="960"/>
      <c r="CAL85" s="1413"/>
      <c r="CAM85" s="1414"/>
      <c r="CAN85" s="966"/>
      <c r="CAO85" s="1413"/>
      <c r="CAP85" s="1414"/>
      <c r="CAQ85" s="965"/>
      <c r="CAR85" s="1413"/>
      <c r="CAS85" s="1414"/>
      <c r="CAT85" s="965"/>
      <c r="CAU85" s="1413"/>
      <c r="CAV85" s="1414"/>
      <c r="CAW85" s="964"/>
      <c r="CAX85" s="960"/>
      <c r="CAY85" s="1419"/>
      <c r="CAZ85" s="1420"/>
      <c r="CBA85" s="966"/>
      <c r="CBB85" s="1419"/>
      <c r="CBC85" s="1420"/>
      <c r="CBD85" s="965"/>
      <c r="CBE85" s="1419"/>
      <c r="CBF85" s="1420"/>
      <c r="CBG85" s="965"/>
      <c r="CBH85" s="1419"/>
      <c r="CBI85" s="1420"/>
      <c r="CBJ85" s="964"/>
      <c r="CBK85" s="265"/>
      <c r="CBL85" s="265"/>
      <c r="CBM85" s="1124"/>
      <c r="CBN85" s="1124"/>
      <c r="CBO85" s="1124"/>
      <c r="CBP85" s="1124"/>
      <c r="CBQ85" s="1124"/>
      <c r="CBR85" s="1124"/>
      <c r="CBS85" s="1124"/>
      <c r="CBT85" s="1124"/>
      <c r="CBU85" s="1124"/>
      <c r="CBV85" s="1124"/>
      <c r="CBW85" s="1124"/>
      <c r="CBX85" s="1124"/>
      <c r="CBY85" s="1124"/>
      <c r="CBZ85" s="1124"/>
      <c r="CCA85" s="1124"/>
      <c r="CCB85" s="1124"/>
      <c r="CCC85" s="1124"/>
      <c r="CCD85" s="1124"/>
      <c r="CCE85" s="1124"/>
      <c r="CCF85" s="1124"/>
      <c r="CCG85" s="1124"/>
      <c r="CCH85" s="1124"/>
      <c r="CCI85" s="1124"/>
      <c r="CCJ85" s="1124"/>
      <c r="CCK85" s="1124"/>
      <c r="CCL85" s="1124"/>
      <c r="CCM85" s="960"/>
      <c r="CCN85" s="1413"/>
      <c r="CCO85" s="1414"/>
      <c r="CCP85" s="966"/>
      <c r="CCQ85" s="1413"/>
      <c r="CCR85" s="1414"/>
      <c r="CCS85" s="965"/>
      <c r="CCT85" s="1413"/>
      <c r="CCU85" s="1414"/>
      <c r="CCV85" s="965"/>
      <c r="CCW85" s="1413"/>
      <c r="CCX85" s="1414"/>
      <c r="CCY85" s="964"/>
      <c r="CCZ85" s="960"/>
      <c r="CDA85" s="1419"/>
      <c r="CDB85" s="1420"/>
      <c r="CDC85" s="966"/>
      <c r="CDD85" s="1419"/>
      <c r="CDE85" s="1420"/>
      <c r="CDF85" s="965"/>
      <c r="CDG85" s="1419"/>
      <c r="CDH85" s="1420"/>
      <c r="CDI85" s="965"/>
      <c r="CDJ85" s="1419"/>
      <c r="CDK85" s="1420"/>
      <c r="CDL85" s="964"/>
      <c r="CDM85" s="265"/>
      <c r="CDN85" s="265"/>
      <c r="CDO85" s="1124"/>
      <c r="CDP85" s="1124"/>
      <c r="CDQ85" s="1124"/>
      <c r="CDR85" s="1124"/>
      <c r="CDS85" s="1124"/>
      <c r="CDT85" s="1124"/>
      <c r="CDU85" s="1124"/>
      <c r="CDV85" s="1124"/>
      <c r="CDW85" s="1124"/>
      <c r="CDX85" s="1124"/>
      <c r="CDY85" s="1124"/>
      <c r="CDZ85" s="1124"/>
      <c r="CEA85" s="1124"/>
      <c r="CEB85" s="1124"/>
      <c r="CEC85" s="1124"/>
      <c r="CED85" s="1124"/>
      <c r="CEE85" s="1124"/>
      <c r="CEF85" s="1124"/>
      <c r="CEG85" s="1124"/>
      <c r="CEH85" s="1124"/>
      <c r="CEI85" s="1124"/>
      <c r="CEJ85" s="1124"/>
      <c r="CEK85" s="1124"/>
      <c r="CEL85" s="1124"/>
      <c r="CEM85" s="1124"/>
      <c r="CEN85" s="1124"/>
      <c r="CEO85" s="960"/>
      <c r="CEP85" s="1413"/>
      <c r="CEQ85" s="1414"/>
      <c r="CER85" s="966"/>
      <c r="CES85" s="1413"/>
      <c r="CET85" s="1414"/>
      <c r="CEU85" s="965"/>
      <c r="CEV85" s="1413"/>
      <c r="CEW85" s="1414"/>
      <c r="CEX85" s="965"/>
      <c r="CEY85" s="1413"/>
      <c r="CEZ85" s="1414"/>
      <c r="CFA85" s="964"/>
      <c r="CFB85" s="960"/>
      <c r="CFC85" s="1419"/>
      <c r="CFD85" s="1420"/>
      <c r="CFE85" s="966"/>
      <c r="CFF85" s="1419"/>
      <c r="CFG85" s="1420"/>
      <c r="CFH85" s="965"/>
      <c r="CFI85" s="1419"/>
      <c r="CFJ85" s="1420"/>
      <c r="CFK85" s="965"/>
      <c r="CFL85" s="1419"/>
      <c r="CFM85" s="1420"/>
      <c r="CFN85" s="964"/>
      <c r="CFO85" s="265"/>
      <c r="CFP85" s="265"/>
      <c r="CFQ85" s="1124"/>
      <c r="CFR85" s="1124"/>
      <c r="CFS85" s="1124"/>
      <c r="CFT85" s="1124"/>
      <c r="CFU85" s="1124"/>
      <c r="CFV85" s="1124"/>
      <c r="CFW85" s="1124"/>
      <c r="CFX85" s="1124"/>
      <c r="CFY85" s="1124"/>
      <c r="CFZ85" s="1124"/>
      <c r="CGA85" s="1124"/>
      <c r="CGB85" s="1124"/>
      <c r="CGC85" s="1124"/>
      <c r="CGD85" s="1124"/>
      <c r="CGE85" s="1124"/>
      <c r="CGF85" s="1124"/>
      <c r="CGG85" s="1124"/>
      <c r="CGH85" s="1124"/>
      <c r="CGI85" s="1124"/>
      <c r="CGJ85" s="1124"/>
      <c r="CGK85" s="1124"/>
      <c r="CGL85" s="1124"/>
      <c r="CGM85" s="1124"/>
      <c r="CGN85" s="1124"/>
      <c r="CGO85" s="1124"/>
      <c r="CGP85" s="1124"/>
      <c r="CGQ85" s="960"/>
      <c r="CGR85" s="1413"/>
      <c r="CGS85" s="1414"/>
      <c r="CGT85" s="966"/>
      <c r="CGU85" s="1413"/>
      <c r="CGV85" s="1414"/>
      <c r="CGW85" s="965"/>
      <c r="CGX85" s="1413"/>
      <c r="CGY85" s="1414"/>
      <c r="CGZ85" s="965"/>
      <c r="CHA85" s="1413"/>
      <c r="CHB85" s="1414"/>
      <c r="CHC85" s="964"/>
      <c r="CHD85" s="960"/>
      <c r="CHE85" s="1419"/>
      <c r="CHF85" s="1420"/>
      <c r="CHG85" s="966"/>
      <c r="CHH85" s="1419"/>
      <c r="CHI85" s="1420"/>
      <c r="CHJ85" s="965"/>
      <c r="CHK85" s="1419"/>
      <c r="CHL85" s="1420"/>
      <c r="CHM85" s="965"/>
      <c r="CHN85" s="1419"/>
      <c r="CHO85" s="1420"/>
      <c r="CHP85" s="964"/>
      <c r="CHQ85" s="265"/>
      <c r="CHR85" s="265"/>
      <c r="CHS85" s="1124"/>
      <c r="CHT85" s="1124"/>
      <c r="CHU85" s="1124"/>
      <c r="CHV85" s="1124"/>
      <c r="CHW85" s="1124"/>
      <c r="CHX85" s="1124"/>
      <c r="CHY85" s="1124"/>
      <c r="CHZ85" s="1124"/>
      <c r="CIA85" s="1124"/>
      <c r="CIB85" s="1124"/>
      <c r="CIC85" s="1124"/>
      <c r="CID85" s="1124"/>
      <c r="CIE85" s="1124"/>
      <c r="CIF85" s="1124"/>
      <c r="CIG85" s="1124"/>
      <c r="CIH85" s="1124"/>
      <c r="CII85" s="1124"/>
      <c r="CIJ85" s="1124"/>
      <c r="CIK85" s="1124"/>
      <c r="CIL85" s="1124"/>
      <c r="CIM85" s="1124"/>
      <c r="CIN85" s="1124"/>
      <c r="CIO85" s="1124"/>
      <c r="CIP85" s="1124"/>
      <c r="CIQ85" s="1124"/>
      <c r="CIR85" s="1124"/>
      <c r="CIS85" s="960"/>
      <c r="CIT85" s="1413"/>
      <c r="CIU85" s="1414"/>
      <c r="CIV85" s="966"/>
      <c r="CIW85" s="1413"/>
      <c r="CIX85" s="1414"/>
      <c r="CIY85" s="965"/>
      <c r="CIZ85" s="1413"/>
      <c r="CJA85" s="1414"/>
      <c r="CJB85" s="965"/>
      <c r="CJC85" s="1413"/>
      <c r="CJD85" s="1414"/>
      <c r="CJE85" s="964"/>
      <c r="CJF85" s="960"/>
      <c r="CJG85" s="1419"/>
      <c r="CJH85" s="1420"/>
      <c r="CJI85" s="966"/>
      <c r="CJJ85" s="1419"/>
      <c r="CJK85" s="1420"/>
      <c r="CJL85" s="965"/>
      <c r="CJM85" s="1419"/>
      <c r="CJN85" s="1420"/>
      <c r="CJO85" s="965"/>
      <c r="CJP85" s="1419"/>
      <c r="CJQ85" s="1420"/>
      <c r="CJR85" s="964"/>
      <c r="CJS85" s="265"/>
      <c r="CJT85" s="265"/>
      <c r="CJU85" s="1124"/>
      <c r="CJV85" s="1124"/>
      <c r="CJW85" s="1124"/>
      <c r="CJX85" s="1124"/>
      <c r="CJY85" s="1124"/>
      <c r="CJZ85" s="1124"/>
      <c r="CKA85" s="1124"/>
      <c r="CKB85" s="1124"/>
      <c r="CKC85" s="1124"/>
      <c r="CKD85" s="1124"/>
      <c r="CKE85" s="1124"/>
      <c r="CKF85" s="1124"/>
      <c r="CKG85" s="1124"/>
      <c r="CKH85" s="1124"/>
      <c r="CKI85" s="1124"/>
      <c r="CKJ85" s="1124"/>
      <c r="CKK85" s="1124"/>
      <c r="CKL85" s="1124"/>
      <c r="CKM85" s="1124"/>
      <c r="CKN85" s="1124"/>
      <c r="CKO85" s="1124"/>
      <c r="CKP85" s="1124"/>
      <c r="CKQ85" s="1124"/>
      <c r="CKR85" s="1124"/>
      <c r="CKS85" s="1124"/>
      <c r="CKT85" s="1124"/>
      <c r="CKU85" s="960"/>
      <c r="CKV85" s="1413"/>
      <c r="CKW85" s="1414"/>
      <c r="CKX85" s="966"/>
      <c r="CKY85" s="1413"/>
      <c r="CKZ85" s="1414"/>
      <c r="CLA85" s="965"/>
      <c r="CLB85" s="1413"/>
      <c r="CLC85" s="1414"/>
      <c r="CLD85" s="965"/>
      <c r="CLE85" s="1413"/>
      <c r="CLF85" s="1414"/>
      <c r="CLG85" s="964"/>
      <c r="CLH85" s="960"/>
      <c r="CLI85" s="1419"/>
      <c r="CLJ85" s="1420"/>
      <c r="CLK85" s="966"/>
      <c r="CLL85" s="1419"/>
      <c r="CLM85" s="1420"/>
      <c r="CLN85" s="965"/>
      <c r="CLO85" s="1419"/>
      <c r="CLP85" s="1420"/>
      <c r="CLQ85" s="965"/>
      <c r="CLR85" s="1419"/>
      <c r="CLS85" s="1420"/>
      <c r="CLT85" s="964"/>
      <c r="CLU85" s="265"/>
      <c r="CLV85" s="265"/>
      <c r="CLW85" s="1124"/>
      <c r="CLX85" s="1124"/>
      <c r="CLY85" s="1124"/>
      <c r="CLZ85" s="1124"/>
      <c r="CMA85" s="1124"/>
      <c r="CMB85" s="1124"/>
      <c r="CMC85" s="1124"/>
      <c r="CMD85" s="1124"/>
      <c r="CME85" s="1124"/>
      <c r="CMF85" s="1124"/>
      <c r="CMG85" s="1124"/>
      <c r="CMH85" s="1124"/>
      <c r="CMI85" s="1124"/>
      <c r="CMJ85" s="1124"/>
      <c r="CMK85" s="1124"/>
      <c r="CML85" s="1124"/>
      <c r="CMM85" s="1124"/>
      <c r="CMN85" s="1124"/>
      <c r="CMO85" s="1124"/>
      <c r="CMP85" s="1124"/>
      <c r="CMQ85" s="1124"/>
      <c r="CMR85" s="1124"/>
      <c r="CMS85" s="1124"/>
      <c r="CMT85" s="1124"/>
      <c r="CMU85" s="1124"/>
      <c r="CMV85" s="1124"/>
      <c r="CMW85" s="960"/>
      <c r="CMX85" s="1413"/>
      <c r="CMY85" s="1414"/>
      <c r="CMZ85" s="966"/>
      <c r="CNA85" s="1413"/>
      <c r="CNB85" s="1414"/>
      <c r="CNC85" s="965"/>
      <c r="CND85" s="1413"/>
      <c r="CNE85" s="1414"/>
      <c r="CNF85" s="965"/>
      <c r="CNG85" s="1413"/>
      <c r="CNH85" s="1414"/>
      <c r="CNI85" s="964"/>
      <c r="CNJ85" s="960"/>
      <c r="CNK85" s="1419"/>
      <c r="CNL85" s="1420"/>
      <c r="CNM85" s="966"/>
      <c r="CNN85" s="1419"/>
      <c r="CNO85" s="1420"/>
      <c r="CNP85" s="965"/>
      <c r="CNQ85" s="1419"/>
      <c r="CNR85" s="1420"/>
      <c r="CNS85" s="965"/>
      <c r="CNT85" s="1419"/>
      <c r="CNU85" s="1420"/>
      <c r="CNV85" s="964"/>
      <c r="CNW85" s="265"/>
      <c r="CNX85" s="265"/>
      <c r="CNY85" s="1124"/>
      <c r="CNZ85" s="1124"/>
      <c r="COA85" s="1124"/>
      <c r="COB85" s="1124"/>
      <c r="COC85" s="1124"/>
      <c r="COD85" s="1124"/>
      <c r="COE85" s="1124"/>
      <c r="COF85" s="1124"/>
      <c r="COG85" s="1124"/>
      <c r="COH85" s="1124"/>
      <c r="COI85" s="1124"/>
      <c r="COJ85" s="1124"/>
      <c r="COK85" s="1124"/>
      <c r="COL85" s="1124"/>
      <c r="COM85" s="1124"/>
      <c r="CON85" s="1124"/>
      <c r="COO85" s="1124"/>
      <c r="COP85" s="1124"/>
      <c r="COQ85" s="1124"/>
      <c r="COR85" s="1124"/>
      <c r="COS85" s="1124"/>
      <c r="COT85" s="1124"/>
      <c r="COU85" s="1124"/>
      <c r="COV85" s="1124"/>
      <c r="COW85" s="1124"/>
      <c r="COX85" s="1124"/>
      <c r="COY85" s="960"/>
      <c r="COZ85" s="1413"/>
      <c r="CPA85" s="1414"/>
      <c r="CPB85" s="966"/>
      <c r="CPC85" s="1413"/>
      <c r="CPD85" s="1414"/>
      <c r="CPE85" s="965"/>
      <c r="CPF85" s="1413"/>
      <c r="CPG85" s="1414"/>
      <c r="CPH85" s="965"/>
      <c r="CPI85" s="1413"/>
      <c r="CPJ85" s="1414"/>
      <c r="CPK85" s="964"/>
      <c r="CPL85" s="960"/>
      <c r="CPM85" s="1419"/>
      <c r="CPN85" s="1420"/>
      <c r="CPO85" s="966"/>
      <c r="CPP85" s="1419"/>
      <c r="CPQ85" s="1420"/>
      <c r="CPR85" s="965"/>
      <c r="CPS85" s="1419"/>
      <c r="CPT85" s="1420"/>
      <c r="CPU85" s="965"/>
      <c r="CPV85" s="1419"/>
      <c r="CPW85" s="1420"/>
      <c r="CPX85" s="964"/>
      <c r="CPY85" s="265"/>
      <c r="CPZ85" s="265"/>
      <c r="CQA85" s="1124"/>
      <c r="CQB85" s="1124"/>
      <c r="CQC85" s="1124"/>
      <c r="CQD85" s="1124"/>
      <c r="CQE85" s="1124"/>
      <c r="CQF85" s="1124"/>
      <c r="CQG85" s="1124"/>
      <c r="CQH85" s="1124"/>
      <c r="CQI85" s="1124"/>
      <c r="CQJ85" s="1124"/>
      <c r="CQK85" s="1124"/>
      <c r="CQL85" s="1124"/>
      <c r="CQM85" s="1124"/>
      <c r="CQN85" s="1124"/>
      <c r="CQO85" s="1124"/>
      <c r="CQP85" s="1124"/>
      <c r="CQQ85" s="1124"/>
      <c r="CQR85" s="1124"/>
      <c r="CQS85" s="1124"/>
      <c r="CQT85" s="1124"/>
      <c r="CQU85" s="1124"/>
      <c r="CQV85" s="1124"/>
      <c r="CQW85" s="1124"/>
      <c r="CQX85" s="1124"/>
      <c r="CQY85" s="1124"/>
      <c r="CQZ85" s="1124"/>
      <c r="CRA85" s="960"/>
      <c r="CRB85" s="1413"/>
      <c r="CRC85" s="1414"/>
      <c r="CRD85" s="966"/>
      <c r="CRE85" s="1413"/>
      <c r="CRF85" s="1414"/>
      <c r="CRG85" s="965"/>
      <c r="CRH85" s="1413"/>
      <c r="CRI85" s="1414"/>
      <c r="CRJ85" s="965"/>
      <c r="CRK85" s="1413"/>
      <c r="CRL85" s="1414"/>
      <c r="CRM85" s="964"/>
      <c r="CRN85" s="960"/>
      <c r="CRO85" s="1419"/>
      <c r="CRP85" s="1420"/>
      <c r="CRQ85" s="966"/>
      <c r="CRR85" s="1419"/>
      <c r="CRS85" s="1420"/>
      <c r="CRT85" s="965"/>
      <c r="CRU85" s="1419"/>
      <c r="CRV85" s="1420"/>
      <c r="CRW85" s="965"/>
      <c r="CRX85" s="1419"/>
      <c r="CRY85" s="1420"/>
      <c r="CRZ85" s="964"/>
      <c r="CSA85" s="265"/>
      <c r="CSB85" s="265"/>
      <c r="CSC85" s="1124"/>
      <c r="CSD85" s="1124"/>
      <c r="CSE85" s="1124"/>
      <c r="CSF85" s="1124"/>
      <c r="CSG85" s="1124"/>
      <c r="CSH85" s="1124"/>
      <c r="CSI85" s="1124"/>
      <c r="CSJ85" s="1124"/>
      <c r="CSK85" s="1124"/>
      <c r="CSL85" s="1124"/>
      <c r="CSM85" s="1124"/>
      <c r="CSN85" s="1124"/>
      <c r="CSO85" s="1124"/>
      <c r="CSP85" s="1124"/>
      <c r="CSQ85" s="1124"/>
      <c r="CSR85" s="1124"/>
      <c r="CSS85" s="1124"/>
      <c r="CST85" s="1124"/>
      <c r="CSU85" s="1124"/>
      <c r="CSV85" s="1124"/>
      <c r="CSW85" s="1124"/>
      <c r="CSX85" s="1124"/>
      <c r="CSY85" s="1124"/>
      <c r="CSZ85" s="1124"/>
      <c r="CTA85" s="1124"/>
      <c r="CTB85" s="1124"/>
      <c r="CTC85" s="960"/>
      <c r="CTD85" s="1413"/>
      <c r="CTE85" s="1414"/>
      <c r="CTF85" s="966"/>
      <c r="CTG85" s="1413"/>
      <c r="CTH85" s="1414"/>
      <c r="CTI85" s="965"/>
      <c r="CTJ85" s="1413"/>
      <c r="CTK85" s="1414"/>
      <c r="CTL85" s="965"/>
      <c r="CTM85" s="1413"/>
      <c r="CTN85" s="1414"/>
      <c r="CTO85" s="964"/>
      <c r="CTP85" s="960"/>
      <c r="CTQ85" s="1419"/>
      <c r="CTR85" s="1420"/>
      <c r="CTS85" s="966"/>
      <c r="CTT85" s="1419"/>
      <c r="CTU85" s="1420"/>
      <c r="CTV85" s="965"/>
      <c r="CTW85" s="1419"/>
      <c r="CTX85" s="1420"/>
      <c r="CTY85" s="965"/>
      <c r="CTZ85" s="1419"/>
      <c r="CUA85" s="1420"/>
      <c r="CUB85" s="964"/>
      <c r="CUC85" s="265"/>
      <c r="CUD85" s="265"/>
      <c r="CUE85" s="1124"/>
      <c r="CUF85" s="1124"/>
      <c r="CUG85" s="1124"/>
      <c r="CUH85" s="1124"/>
      <c r="CUI85" s="1124"/>
      <c r="CUJ85" s="1124"/>
      <c r="CUK85" s="1124"/>
      <c r="CUL85" s="1124"/>
      <c r="CUM85" s="1124"/>
      <c r="CUN85" s="1124"/>
      <c r="CVK85" s="590"/>
      <c r="CVL85" s="1413"/>
      <c r="CVM85" s="1414"/>
      <c r="CVN85" s="591"/>
      <c r="CVO85" s="1413"/>
      <c r="CVP85" s="1414"/>
      <c r="CVQ85" s="280"/>
      <c r="CVR85" s="1413"/>
      <c r="CVS85" s="1414"/>
      <c r="CVT85" s="280"/>
      <c r="CVU85" s="1413"/>
      <c r="CVV85" s="1414"/>
      <c r="CVW85" s="281"/>
      <c r="CVX85" s="590"/>
      <c r="CVY85" s="1419"/>
      <c r="CVZ85" s="1420"/>
      <c r="CWA85" s="591"/>
      <c r="CWB85" s="1419"/>
      <c r="CWC85" s="1420"/>
      <c r="CWD85" s="280"/>
      <c r="CWE85" s="1419"/>
      <c r="CWF85" s="1420"/>
      <c r="CWG85" s="280"/>
      <c r="CWH85" s="1419"/>
      <c r="CWI85" s="1420"/>
      <c r="CWJ85" s="281"/>
      <c r="CWK85" s="960"/>
      <c r="CWL85" s="1413"/>
      <c r="CWM85" s="1414"/>
      <c r="CWN85" s="966"/>
      <c r="CWO85" s="1413"/>
      <c r="CWP85" s="1414"/>
      <c r="CWQ85" s="965"/>
      <c r="CWR85" s="1413"/>
      <c r="CWS85" s="1414"/>
      <c r="CWT85" s="965"/>
      <c r="CWU85" s="1413"/>
      <c r="CWV85" s="1414"/>
      <c r="CWW85" s="964"/>
      <c r="CWX85" s="960"/>
      <c r="CWY85" s="1419"/>
      <c r="CWZ85" s="1420"/>
      <c r="CXA85" s="966"/>
      <c r="CXB85" s="1419"/>
      <c r="CXC85" s="1420"/>
      <c r="CXD85" s="965"/>
      <c r="CXE85" s="1419"/>
      <c r="CXF85" s="1420"/>
      <c r="CXG85" s="965"/>
      <c r="CXH85" s="1419"/>
      <c r="CXI85" s="1420"/>
      <c r="CXJ85" s="964"/>
      <c r="CXL85" s="1413"/>
      <c r="CXM85" s="1414"/>
      <c r="CXO85" s="1419"/>
      <c r="CXP85" s="1420"/>
      <c r="CZI85" s="590"/>
      <c r="CZJ85" s="1413"/>
      <c r="CZK85" s="1414"/>
      <c r="CZL85" s="591"/>
      <c r="CZM85" s="1413"/>
      <c r="CZN85" s="1414"/>
      <c r="CZO85" s="280"/>
      <c r="CZP85" s="1413"/>
      <c r="CZQ85" s="1414"/>
      <c r="CZR85" s="280"/>
      <c r="CZS85" s="1413"/>
      <c r="CZT85" s="1414"/>
      <c r="CZU85" s="281"/>
      <c r="CZV85" s="590"/>
      <c r="CZW85" s="1419"/>
      <c r="CZX85" s="1420"/>
      <c r="CZY85" s="591"/>
      <c r="CZZ85" s="1419"/>
      <c r="DAA85" s="1420"/>
      <c r="DAB85" s="280"/>
      <c r="DAC85" s="1419"/>
      <c r="DAD85" s="1420"/>
      <c r="DAE85" s="280"/>
      <c r="DAF85" s="1419"/>
      <c r="DAG85" s="1420"/>
      <c r="DAH85" s="281"/>
      <c r="DAI85" s="960"/>
      <c r="DAJ85" s="1413"/>
      <c r="DAK85" s="1414"/>
      <c r="DAL85" s="966"/>
      <c r="DAM85" s="1413"/>
      <c r="DAN85" s="1414"/>
      <c r="DAO85" s="965"/>
      <c r="DAP85" s="1413"/>
      <c r="DAQ85" s="1414"/>
      <c r="DAR85" s="965"/>
      <c r="DAS85" s="1413"/>
      <c r="DAT85" s="1414"/>
      <c r="DAU85" s="964"/>
      <c r="DAV85" s="960"/>
      <c r="DAW85" s="1419"/>
      <c r="DAX85" s="1420"/>
      <c r="DAY85" s="966"/>
      <c r="DAZ85" s="1419"/>
      <c r="DBA85" s="1420"/>
      <c r="DBB85" s="965"/>
      <c r="DBC85" s="1419"/>
      <c r="DBD85" s="1420"/>
      <c r="DBE85" s="965"/>
      <c r="DBF85" s="1419"/>
      <c r="DBG85" s="1420"/>
      <c r="DBH85" s="964"/>
      <c r="DBI85" s="265"/>
      <c r="DBJ85" s="265"/>
      <c r="DBK85" s="265"/>
      <c r="DBL85" s="265"/>
      <c r="DBM85" s="265"/>
      <c r="DBN85" s="265"/>
      <c r="DBO85" s="265"/>
      <c r="DBP85" s="265"/>
      <c r="DBQ85" s="265"/>
      <c r="DBR85" s="265"/>
      <c r="DBU85" s="1124"/>
      <c r="DBV85" s="1124"/>
      <c r="DBW85" s="1124"/>
      <c r="DBX85" s="1124"/>
      <c r="DBY85" s="1124"/>
      <c r="DBZ85" s="1124"/>
      <c r="DCA85" s="1124"/>
      <c r="DCB85" s="1124"/>
      <c r="DCC85" s="1124"/>
      <c r="DCD85" s="1124"/>
      <c r="DCE85" s="1124"/>
      <c r="DCF85" s="1124"/>
      <c r="DCG85" s="1124"/>
      <c r="DCH85" s="1124"/>
      <c r="DCI85" s="1124"/>
      <c r="DCJ85" s="1124"/>
      <c r="DCK85" s="1124"/>
      <c r="DCL85" s="1124"/>
      <c r="DCM85" s="1124"/>
      <c r="DCN85" s="1124"/>
      <c r="DCO85" s="1124"/>
      <c r="DCP85" s="1124"/>
      <c r="DCQ85" s="590"/>
      <c r="DCR85" s="1413"/>
      <c r="DCS85" s="1414"/>
      <c r="DCT85" s="591"/>
      <c r="DCU85" s="1413"/>
      <c r="DCV85" s="1414"/>
      <c r="DCW85" s="280"/>
      <c r="DCX85" s="1413"/>
      <c r="DCY85" s="1414"/>
      <c r="DCZ85" s="280"/>
      <c r="DDA85" s="1413"/>
      <c r="DDB85" s="1414"/>
      <c r="DDC85" s="281"/>
      <c r="DDD85" s="590"/>
      <c r="DDE85" s="1419"/>
      <c r="DDF85" s="1420"/>
      <c r="DDG85" s="591"/>
      <c r="DDH85" s="1419"/>
      <c r="DDI85" s="1420"/>
      <c r="DDJ85" s="280"/>
      <c r="DDK85" s="1419"/>
      <c r="DDL85" s="1420"/>
      <c r="DDM85" s="280"/>
      <c r="DDN85" s="1419"/>
      <c r="DDO85" s="1420"/>
      <c r="DDP85" s="281"/>
      <c r="DDQ85" s="960"/>
      <c r="DDR85" s="1413"/>
      <c r="DDS85" s="1414"/>
      <c r="DDT85" s="966"/>
      <c r="DDU85" s="1413"/>
      <c r="DDV85" s="1414"/>
      <c r="DDW85" s="965"/>
      <c r="DDX85" s="1413"/>
      <c r="DDY85" s="1414"/>
      <c r="DDZ85" s="965"/>
      <c r="DEA85" s="1413"/>
      <c r="DEB85" s="1414"/>
      <c r="DEC85" s="964"/>
      <c r="DED85" s="960"/>
      <c r="DEE85" s="1419"/>
      <c r="DEF85" s="1420"/>
      <c r="DEG85" s="966"/>
      <c r="DEH85" s="1419"/>
      <c r="DEI85" s="1420"/>
      <c r="DEJ85" s="965"/>
      <c r="DEK85" s="1419"/>
      <c r="DEL85" s="1420"/>
      <c r="DEM85" s="965"/>
      <c r="DEN85" s="1419"/>
      <c r="DEO85" s="1420"/>
      <c r="DEP85" s="964"/>
      <c r="DEQ85" s="265"/>
      <c r="DER85" s="265"/>
      <c r="DES85" s="265"/>
      <c r="DET85" s="265"/>
      <c r="DEU85" s="265"/>
      <c r="DEV85" s="265"/>
      <c r="DEW85" s="265"/>
      <c r="DEX85" s="265"/>
      <c r="DEY85" s="265"/>
      <c r="DEZ85" s="265"/>
      <c r="DFA85" s="1124"/>
      <c r="DFB85" s="1124"/>
      <c r="DFC85" s="1124"/>
      <c r="DFD85" s="1124"/>
      <c r="DFE85" s="1124"/>
      <c r="DFF85" s="1124"/>
      <c r="DFG85" s="1124"/>
      <c r="DFH85" s="1124"/>
      <c r="DFI85" s="1124"/>
      <c r="DFJ85" s="1124"/>
      <c r="DFK85" s="1124"/>
      <c r="DFL85" s="1124"/>
      <c r="DFM85" s="1124"/>
      <c r="DFN85" s="1124"/>
      <c r="DFO85" s="1124"/>
      <c r="DFP85" s="1124"/>
      <c r="DFQ85" s="1124"/>
      <c r="DFR85" s="1124"/>
      <c r="DFS85" s="1124"/>
      <c r="DFT85" s="1124"/>
      <c r="DFU85" s="1124"/>
      <c r="DFV85" s="1124"/>
      <c r="DFW85" s="1124"/>
      <c r="DFX85" s="1124"/>
      <c r="DFY85" s="590"/>
      <c r="DFZ85" s="1413"/>
      <c r="DGA85" s="1414"/>
      <c r="DGB85" s="591"/>
      <c r="DGC85" s="1413"/>
      <c r="DGD85" s="1414"/>
      <c r="DGE85" s="280"/>
      <c r="DGF85" s="1413"/>
      <c r="DGG85" s="1414"/>
      <c r="DGH85" s="280"/>
      <c r="DGI85" s="1413"/>
      <c r="DGJ85" s="1414"/>
      <c r="DGK85" s="281"/>
      <c r="DGL85" s="590"/>
      <c r="DGM85" s="1419"/>
      <c r="DGN85" s="1420"/>
      <c r="DGO85" s="591"/>
      <c r="DGP85" s="1419"/>
      <c r="DGQ85" s="1420"/>
      <c r="DGR85" s="280"/>
      <c r="DGS85" s="1419"/>
      <c r="DGT85" s="1420"/>
      <c r="DGU85" s="280"/>
      <c r="DGV85" s="1419"/>
      <c r="DGW85" s="1420"/>
      <c r="DGX85" s="281"/>
      <c r="DGY85" s="960"/>
      <c r="DGZ85" s="1413"/>
      <c r="DHA85" s="1414"/>
      <c r="DHB85" s="966"/>
      <c r="DHC85" s="1413"/>
      <c r="DHD85" s="1414"/>
      <c r="DHE85" s="965"/>
      <c r="DHF85" s="1413"/>
      <c r="DHG85" s="1414"/>
      <c r="DHH85" s="965"/>
      <c r="DHI85" s="1413"/>
      <c r="DHJ85" s="1414"/>
      <c r="DHK85" s="964"/>
      <c r="DHL85" s="960"/>
      <c r="DHM85" s="1419"/>
      <c r="DHN85" s="1420"/>
      <c r="DHO85" s="966"/>
      <c r="DHP85" s="1419"/>
      <c r="DHQ85" s="1420"/>
      <c r="DHR85" s="965"/>
      <c r="DHS85" s="1419"/>
      <c r="DHT85" s="1420"/>
      <c r="DHU85" s="965"/>
      <c r="DHV85" s="1419"/>
      <c r="DHW85" s="1420"/>
      <c r="DHX85" s="964"/>
      <c r="DHY85" s="265"/>
      <c r="DHZ85" s="265"/>
      <c r="DIA85" s="265"/>
      <c r="DIB85" s="265"/>
      <c r="DIC85" s="265"/>
      <c r="DID85" s="265"/>
      <c r="DIE85" s="265"/>
      <c r="DIF85" s="265"/>
      <c r="DIG85" s="265"/>
      <c r="DIH85" s="265"/>
      <c r="DII85" s="1124"/>
      <c r="DIJ85" s="1124"/>
      <c r="DIK85" s="1124"/>
      <c r="DIL85" s="1124"/>
      <c r="DIM85" s="1124"/>
      <c r="DIN85" s="1124"/>
      <c r="DIO85" s="1124"/>
      <c r="DIP85" s="1124"/>
      <c r="DIQ85" s="1124"/>
      <c r="DIR85" s="1124"/>
      <c r="DIS85" s="1124"/>
      <c r="DIT85" s="1124"/>
      <c r="DIU85" s="1124"/>
      <c r="DIV85" s="1124"/>
      <c r="DIW85" s="1124"/>
      <c r="DIX85" s="1124"/>
      <c r="DIY85" s="1124"/>
      <c r="DIZ85" s="1124"/>
      <c r="DJA85" s="1124"/>
      <c r="DJB85" s="1124"/>
      <c r="DJC85" s="1124"/>
      <c r="DJD85" s="1124"/>
      <c r="DJE85" s="1124"/>
      <c r="DJF85" s="1124"/>
      <c r="DJG85" s="590"/>
      <c r="DJH85" s="1413"/>
      <c r="DJI85" s="1414"/>
      <c r="DJJ85" s="591"/>
      <c r="DJK85" s="1413"/>
      <c r="DJL85" s="1414"/>
      <c r="DJM85" s="280"/>
      <c r="DJN85" s="1413"/>
      <c r="DJO85" s="1414"/>
      <c r="DJP85" s="280"/>
      <c r="DJQ85" s="1413"/>
      <c r="DJR85" s="1414"/>
      <c r="DJS85" s="281"/>
      <c r="DJT85" s="590"/>
      <c r="DJU85" s="1419"/>
      <c r="DJV85" s="1420"/>
      <c r="DJW85" s="591"/>
      <c r="DJX85" s="1419"/>
      <c r="DJY85" s="1420"/>
      <c r="DJZ85" s="280"/>
      <c r="DKA85" s="1419"/>
      <c r="DKB85" s="1420"/>
      <c r="DKC85" s="280"/>
      <c r="DKD85" s="1419"/>
      <c r="DKE85" s="1420"/>
      <c r="DKF85" s="281"/>
      <c r="DKG85" s="960"/>
      <c r="DKH85" s="1413"/>
      <c r="DKI85" s="1414"/>
      <c r="DKJ85" s="966"/>
      <c r="DKK85" s="1413"/>
      <c r="DKL85" s="1414"/>
      <c r="DKM85" s="965"/>
      <c r="DKN85" s="1413"/>
      <c r="DKO85" s="1414"/>
      <c r="DKP85" s="965"/>
      <c r="DKQ85" s="1413"/>
      <c r="DKR85" s="1414"/>
      <c r="DKS85" s="964"/>
      <c r="DKT85" s="960"/>
      <c r="DKU85" s="1419"/>
      <c r="DKV85" s="1420"/>
      <c r="DKW85" s="966"/>
      <c r="DKX85" s="1419"/>
      <c r="DKY85" s="1420"/>
      <c r="DKZ85" s="965"/>
      <c r="DLA85" s="1419"/>
      <c r="DLB85" s="1420"/>
      <c r="DLC85" s="965"/>
      <c r="DLD85" s="1419"/>
      <c r="DLE85" s="1420"/>
      <c r="DLF85" s="964"/>
      <c r="DLG85" s="265"/>
      <c r="DLH85" s="265"/>
      <c r="DLI85" s="265"/>
      <c r="DLJ85" s="265"/>
      <c r="DLK85" s="265"/>
      <c r="DLL85" s="265"/>
      <c r="DLM85" s="265"/>
      <c r="DLN85" s="265"/>
      <c r="DLO85" s="265"/>
      <c r="DLP85" s="265"/>
      <c r="DLQ85" s="1124"/>
      <c r="DLR85" s="1124"/>
      <c r="DMO85" s="590"/>
      <c r="DMP85" s="1413"/>
      <c r="DMQ85" s="1414"/>
      <c r="DMR85" s="591"/>
      <c r="DMS85" s="1413"/>
      <c r="DMT85" s="1414"/>
      <c r="DMU85" s="280"/>
      <c r="DMV85" s="1413"/>
      <c r="DMW85" s="1414"/>
      <c r="DMX85" s="280"/>
      <c r="DMY85" s="1413"/>
      <c r="DMZ85" s="1414"/>
      <c r="DNA85" s="281"/>
      <c r="DNB85" s="590"/>
      <c r="DNC85" s="1419"/>
      <c r="DND85" s="1420"/>
      <c r="DNE85" s="591"/>
      <c r="DNF85" s="1419"/>
      <c r="DNG85" s="1420"/>
      <c r="DNH85" s="280"/>
      <c r="DNI85" s="1419"/>
      <c r="DNJ85" s="1420"/>
      <c r="DNK85" s="280"/>
      <c r="DNL85" s="1419"/>
      <c r="DNM85" s="1420"/>
      <c r="DNN85" s="281"/>
      <c r="DNO85" s="960"/>
      <c r="DNP85" s="1413"/>
      <c r="DNQ85" s="1414"/>
      <c r="DNR85" s="966"/>
      <c r="DNS85" s="1413"/>
      <c r="DNT85" s="1414"/>
      <c r="DNU85" s="965"/>
      <c r="DNV85" s="1413"/>
      <c r="DNW85" s="1414"/>
      <c r="DNX85" s="965"/>
      <c r="DNY85" s="1413"/>
      <c r="DNZ85" s="1414"/>
      <c r="DOA85" s="964"/>
      <c r="DOB85" s="960"/>
      <c r="DOC85" s="1419"/>
      <c r="DOD85" s="1420"/>
      <c r="DOE85" s="966"/>
      <c r="DOF85" s="1419"/>
      <c r="DOG85" s="1420"/>
      <c r="DOH85" s="965"/>
      <c r="DOI85" s="1419"/>
      <c r="DOJ85" s="1420"/>
      <c r="DOK85" s="965"/>
      <c r="DOL85" s="1419"/>
      <c r="DOM85" s="1420"/>
      <c r="DON85" s="964"/>
      <c r="DOO85" s="265"/>
      <c r="DOP85" s="1413"/>
      <c r="DOQ85" s="1414"/>
      <c r="DOS85" s="1413"/>
      <c r="DOT85" s="1414"/>
      <c r="DOV85" s="1419"/>
      <c r="DOW85" s="1420"/>
      <c r="DOY85" s="1419"/>
      <c r="DOZ85" s="1420"/>
      <c r="DQX85" s="265"/>
      <c r="DQY85" s="265"/>
      <c r="DRA85" s="265"/>
      <c r="DRB85" s="265"/>
      <c r="DRG85" s="1413"/>
      <c r="DRH85" s="1414"/>
      <c r="DRJ85" s="1419"/>
      <c r="DRK85" s="1420"/>
      <c r="DRM85" s="960"/>
      <c r="DRN85" s="1413"/>
      <c r="DRO85" s="1414"/>
      <c r="DRP85" s="966"/>
      <c r="DRQ85" s="1413"/>
      <c r="DRR85" s="1414"/>
      <c r="DRS85" s="965"/>
      <c r="DRT85" s="1413"/>
      <c r="DRU85" s="1414"/>
      <c r="DRV85" s="965"/>
      <c r="DRW85" s="1413"/>
      <c r="DRX85" s="1414"/>
      <c r="DRY85" s="964"/>
      <c r="DRZ85" s="960"/>
      <c r="DSA85" s="1419"/>
      <c r="DSB85" s="1420"/>
      <c r="DSC85" s="966"/>
      <c r="DSD85" s="1419"/>
      <c r="DSE85" s="1420"/>
      <c r="DSF85" s="965"/>
      <c r="DSG85" s="1419"/>
      <c r="DSH85" s="1420"/>
      <c r="DSI85" s="965"/>
      <c r="DSJ85" s="1419"/>
      <c r="DSK85" s="1420"/>
      <c r="DSL85" s="964"/>
      <c r="DSM85" s="590"/>
      <c r="DSN85" s="1413"/>
      <c r="DSO85" s="1414"/>
      <c r="DSP85" s="591"/>
      <c r="DSQ85" s="1413"/>
      <c r="DSR85" s="1414"/>
      <c r="DSS85" s="280"/>
      <c r="DST85" s="1413"/>
      <c r="DSU85" s="1414"/>
      <c r="DSV85" s="280"/>
      <c r="DSW85" s="1413"/>
      <c r="DSX85" s="1414"/>
      <c r="DSY85" s="281"/>
      <c r="DSZ85" s="590"/>
      <c r="DTA85" s="1419"/>
      <c r="DTB85" s="1420"/>
      <c r="DTC85" s="591"/>
      <c r="DTD85" s="1419"/>
      <c r="DTE85" s="1420"/>
      <c r="DTF85" s="280"/>
      <c r="DTG85" s="1419"/>
      <c r="DTH85" s="1420"/>
      <c r="DTI85" s="280"/>
      <c r="DTJ85" s="1419"/>
      <c r="DTK85" s="1420"/>
      <c r="DTL85" s="281"/>
      <c r="DTM85" s="590"/>
      <c r="DTN85" s="1413"/>
      <c r="DTO85" s="1414"/>
      <c r="DTP85" s="591"/>
      <c r="DTQ85" s="1413"/>
      <c r="DTR85" s="1414"/>
      <c r="DTS85" s="280"/>
      <c r="DTT85" s="1413"/>
      <c r="DTU85" s="1414"/>
      <c r="DTV85" s="280"/>
      <c r="DTW85" s="1413"/>
      <c r="DTX85" s="1414"/>
      <c r="DTY85" s="281"/>
      <c r="DTZ85" s="264"/>
      <c r="DUA85" s="265"/>
      <c r="DUB85" s="265"/>
      <c r="DUC85" s="265"/>
      <c r="DUD85" s="265"/>
      <c r="DUE85" s="265"/>
      <c r="DUG85" s="265"/>
      <c r="DUH85" s="265"/>
      <c r="DUJ85" s="265"/>
      <c r="DUK85" s="265"/>
      <c r="DVF85" s="226"/>
      <c r="DVG85" s="226"/>
      <c r="DVH85" s="226"/>
      <c r="DVI85" s="226"/>
      <c r="DVJ85" s="226"/>
      <c r="DVK85" s="226"/>
      <c r="DVL85" s="226"/>
      <c r="DVM85" s="226"/>
      <c r="DVN85" s="226"/>
      <c r="DVO85" s="226"/>
      <c r="DVP85" s="226"/>
      <c r="DVQ85" s="226"/>
      <c r="DVR85" s="226"/>
      <c r="DVS85" s="226"/>
      <c r="DVT85" s="226"/>
      <c r="DVU85" s="226"/>
      <c r="DVV85" s="226"/>
      <c r="DVW85" s="226"/>
      <c r="DVX85" s="226"/>
      <c r="DVY85" s="226"/>
      <c r="DVZ85" s="226"/>
      <c r="DWA85" s="226"/>
      <c r="DWB85" s="226"/>
      <c r="DWC85" s="226"/>
      <c r="DWD85" s="226"/>
      <c r="DWE85" s="226"/>
      <c r="DWF85" s="226"/>
      <c r="DWG85" s="226"/>
      <c r="DWH85" s="226"/>
      <c r="DWI85" s="226"/>
      <c r="DWJ85" s="226"/>
      <c r="DWK85" s="226"/>
      <c r="DWL85" s="226"/>
      <c r="DWM85" s="226"/>
      <c r="DWN85" s="226"/>
      <c r="DWO85" s="226"/>
      <c r="DWP85" s="226"/>
      <c r="DWQ85" s="226"/>
      <c r="DWR85" s="226"/>
      <c r="DWS85" s="226"/>
      <c r="DWT85" s="1159"/>
      <c r="DWU85" s="1159"/>
      <c r="DWV85" s="1159"/>
      <c r="DWW85" s="1159"/>
      <c r="DWX85" s="1159"/>
      <c r="DWY85" s="1159"/>
      <c r="DWZ85" s="1175"/>
      <c r="DXA85" s="1159"/>
      <c r="DXB85" s="1159"/>
      <c r="DXC85" s="1159"/>
      <c r="DXD85" s="1159"/>
      <c r="DXE85" s="1159"/>
      <c r="DXF85" s="1159"/>
      <c r="DXG85" s="1162"/>
      <c r="DXH85" s="590"/>
      <c r="DXI85" s="1413"/>
      <c r="DXJ85" s="1414"/>
      <c r="DXK85" s="591"/>
      <c r="DXL85" s="1413"/>
      <c r="DXM85" s="1414"/>
      <c r="DXN85" s="280"/>
      <c r="DXO85" s="1413"/>
      <c r="DXP85" s="1414"/>
      <c r="DXQ85" s="280"/>
      <c r="DXR85" s="1413"/>
      <c r="DXS85" s="1414"/>
      <c r="DXT85" s="281"/>
      <c r="DXU85" s="590"/>
      <c r="DXV85" s="1419"/>
      <c r="DXW85" s="1420"/>
      <c r="DXX85" s="591"/>
      <c r="DXY85" s="1419"/>
      <c r="DXZ85" s="1420"/>
      <c r="DYA85" s="280"/>
      <c r="DYB85" s="1419"/>
      <c r="DYC85" s="1420"/>
      <c r="DYD85" s="280"/>
      <c r="DYE85" s="1419"/>
      <c r="DYF85" s="1420"/>
      <c r="DYG85" s="281"/>
      <c r="DYH85" s="960"/>
      <c r="DYI85" s="1413"/>
      <c r="DYJ85" s="1414"/>
      <c r="DYK85" s="966"/>
      <c r="DYL85" s="1413"/>
      <c r="DYM85" s="1414"/>
      <c r="DYN85" s="965"/>
      <c r="DYO85" s="1413"/>
      <c r="DYP85" s="1414"/>
      <c r="DYQ85" s="965"/>
      <c r="DYR85" s="1413"/>
      <c r="DYS85" s="1414"/>
      <c r="DYT85" s="964"/>
      <c r="DYU85" s="960"/>
      <c r="DYV85" s="1419"/>
      <c r="DYW85" s="1420"/>
      <c r="DYX85" s="966"/>
      <c r="DYY85" s="1419"/>
      <c r="DYZ85" s="1420"/>
      <c r="DZA85" s="965"/>
      <c r="DZB85" s="1419"/>
      <c r="DZC85" s="1420"/>
      <c r="DZD85" s="965"/>
      <c r="DZE85" s="1419"/>
      <c r="DZF85" s="1420"/>
      <c r="DZG85" s="964"/>
      <c r="DZH85" s="265"/>
      <c r="DZI85" s="265"/>
      <c r="DZJ85" s="265"/>
      <c r="DZK85" s="265"/>
      <c r="DZL85" s="265"/>
      <c r="DZM85" s="265"/>
      <c r="DZN85" s="265"/>
      <c r="DZO85" s="265"/>
      <c r="DZP85" s="265"/>
      <c r="DZQ85" s="265"/>
      <c r="DZT85" s="226"/>
      <c r="DZU85" s="226"/>
      <c r="DZV85" s="226"/>
      <c r="DZW85" s="226"/>
      <c r="DZX85" s="226"/>
      <c r="DZY85" s="226"/>
      <c r="DZZ85" s="226"/>
      <c r="EAA85" s="226"/>
      <c r="EAB85" s="226"/>
      <c r="EAC85" s="226"/>
      <c r="EAD85" s="226"/>
      <c r="EAE85" s="226"/>
      <c r="EAF85" s="226"/>
      <c r="EAG85" s="226"/>
      <c r="EAH85" s="226"/>
      <c r="EAI85" s="226"/>
      <c r="EAJ85" s="226"/>
      <c r="EAK85" s="226"/>
      <c r="EAL85" s="226"/>
      <c r="EAM85" s="226"/>
      <c r="EAN85" s="226"/>
      <c r="EAO85" s="226"/>
      <c r="EAP85" s="226"/>
      <c r="EAQ85" s="226"/>
      <c r="EAR85" s="226"/>
      <c r="EAS85" s="226"/>
      <c r="EAT85" s="226"/>
      <c r="EAU85" s="226"/>
      <c r="EAV85" s="226"/>
      <c r="EAW85" s="226"/>
      <c r="EAX85" s="226"/>
      <c r="EAY85" s="226"/>
      <c r="EAZ85" s="226"/>
      <c r="EBA85" s="226"/>
      <c r="EBB85" s="226"/>
      <c r="EBC85" s="226"/>
      <c r="EBD85" s="226"/>
      <c r="EBE85" s="226"/>
      <c r="EBF85" s="590"/>
      <c r="EBG85" s="1413"/>
      <c r="EBH85" s="1414"/>
      <c r="EBI85" s="591"/>
      <c r="EBJ85" s="1413"/>
      <c r="EBK85" s="1414"/>
      <c r="EBL85" s="280"/>
      <c r="EBM85" s="1413"/>
      <c r="EBN85" s="1414"/>
      <c r="EBO85" s="280"/>
      <c r="EBP85" s="1413"/>
      <c r="EBQ85" s="1414"/>
      <c r="EBR85" s="281"/>
      <c r="EBS85" s="590"/>
      <c r="EBT85" s="1419"/>
      <c r="EBU85" s="1420"/>
      <c r="EBV85" s="591"/>
      <c r="EBW85" s="1419"/>
      <c r="EBX85" s="1420"/>
      <c r="EBY85" s="280"/>
      <c r="EBZ85" s="1419"/>
      <c r="ECA85" s="1420"/>
      <c r="ECB85" s="280"/>
      <c r="ECC85" s="1419"/>
      <c r="ECD85" s="1420"/>
      <c r="ECE85" s="281"/>
      <c r="ECF85" s="960"/>
      <c r="ECG85" s="1413"/>
      <c r="ECH85" s="1414"/>
      <c r="ECI85" s="966"/>
      <c r="ECJ85" s="1413"/>
      <c r="ECK85" s="1414"/>
      <c r="ECL85" s="965"/>
      <c r="ECM85" s="1413"/>
      <c r="ECN85" s="1414"/>
      <c r="ECO85" s="965"/>
      <c r="ECP85" s="1413"/>
      <c r="ECQ85" s="1414"/>
      <c r="ECR85" s="964"/>
      <c r="ECS85" s="960"/>
      <c r="ECT85" s="1419"/>
      <c r="ECU85" s="1420"/>
      <c r="ECV85" s="966"/>
      <c r="ECW85" s="1419"/>
      <c r="ECX85" s="1420"/>
      <c r="ECY85" s="965"/>
      <c r="ECZ85" s="1419"/>
      <c r="EDA85" s="1420"/>
      <c r="EDB85" s="965"/>
      <c r="EDC85" s="1419"/>
      <c r="EDD85" s="1420"/>
      <c r="EDE85" s="964"/>
      <c r="EDF85" s="590"/>
      <c r="EDG85" s="1413"/>
      <c r="EDH85" s="1414"/>
      <c r="EDI85" s="591"/>
      <c r="EDJ85" s="1413"/>
      <c r="EDK85" s="1414"/>
      <c r="EDL85" s="280"/>
      <c r="EDM85" s="1413"/>
      <c r="EDN85" s="1414"/>
      <c r="EDO85" s="280"/>
      <c r="EDP85" s="1413"/>
      <c r="EDQ85" s="1414"/>
      <c r="EDR85" s="281"/>
      <c r="EDS85" s="590"/>
      <c r="EDT85" s="1419"/>
      <c r="EDU85" s="1420"/>
      <c r="EDV85" s="591"/>
      <c r="EDW85" s="1419"/>
      <c r="EDX85" s="1420"/>
      <c r="EDY85" s="280"/>
      <c r="EDZ85" s="1419"/>
      <c r="EEA85" s="1420"/>
      <c r="EEB85" s="280"/>
      <c r="EEC85" s="1419"/>
      <c r="EED85" s="1420"/>
      <c r="EEE85" s="281"/>
      <c r="EEF85" s="590"/>
      <c r="EEG85" s="1413"/>
      <c r="EEH85" s="1414"/>
      <c r="EEI85" s="591"/>
      <c r="EEJ85" s="1413"/>
      <c r="EEK85" s="1414"/>
      <c r="EEL85" s="280"/>
      <c r="EEM85" s="1413"/>
      <c r="EEN85" s="1414"/>
      <c r="EEO85" s="280"/>
      <c r="EEP85" s="1413"/>
      <c r="EEQ85" s="1414"/>
      <c r="EER85" s="281"/>
      <c r="EES85" s="226"/>
      <c r="EET85" s="226"/>
      <c r="EEU85" s="226"/>
      <c r="EEV85" s="226"/>
      <c r="EEW85" s="226"/>
      <c r="EEX85" s="226"/>
      <c r="EEY85" s="226"/>
      <c r="EEZ85" s="226"/>
      <c r="EFA85" s="226"/>
      <c r="EFB85" s="226"/>
      <c r="EFC85" s="226"/>
      <c r="EFD85" s="226"/>
      <c r="EFE85" s="226"/>
      <c r="EFF85" s="226"/>
      <c r="EFG85" s="226"/>
      <c r="EFH85" s="226"/>
      <c r="EFI85" s="226"/>
      <c r="EFJ85" s="226"/>
      <c r="EFK85" s="226"/>
      <c r="EFL85" s="226"/>
      <c r="EFM85" s="226"/>
      <c r="EFN85" s="226"/>
      <c r="EFO85" s="226"/>
      <c r="EFP85" s="226"/>
      <c r="EFQ85" s="226"/>
      <c r="EFR85" s="226"/>
      <c r="EFS85" s="226"/>
      <c r="EFT85" s="226"/>
      <c r="EFU85" s="226"/>
      <c r="EFV85" s="226"/>
      <c r="EFW85" s="226"/>
      <c r="EFX85" s="226"/>
      <c r="EFY85" s="226"/>
      <c r="EFZ85" s="226"/>
      <c r="EGA85" s="226"/>
      <c r="EGB85" s="226"/>
      <c r="EGC85" s="226"/>
      <c r="EGD85" s="226"/>
      <c r="EGE85" s="226"/>
      <c r="EGF85" s="226"/>
      <c r="EGG85" s="226"/>
      <c r="EGH85" s="226"/>
      <c r="EGI85" s="226"/>
      <c r="EGJ85" s="226"/>
      <c r="EGK85" s="226"/>
      <c r="EGL85" s="226"/>
      <c r="EGM85" s="226"/>
      <c r="EGN85" s="226"/>
      <c r="EGO85" s="226"/>
      <c r="EGP85" s="226"/>
      <c r="EGQ85" s="226"/>
      <c r="EGR85" s="265"/>
      <c r="EGS85" s="265"/>
      <c r="EGT85" s="265"/>
      <c r="EGU85" s="265"/>
      <c r="EGV85" s="265"/>
      <c r="EGW85" s="265"/>
      <c r="EGX85" s="265"/>
      <c r="EGY85" s="265"/>
      <c r="EHI85" s="265"/>
      <c r="EHJ85" s="265"/>
      <c r="EHL85" s="265"/>
      <c r="EHM85" s="265"/>
      <c r="EHR85" s="1413"/>
      <c r="EHS85" s="1414"/>
      <c r="EHU85" s="1419"/>
      <c r="EHV85" s="1420"/>
      <c r="EHX85" s="960"/>
      <c r="EHY85" s="1413"/>
      <c r="EHZ85" s="1414"/>
      <c r="EIA85" s="966"/>
      <c r="EIB85" s="1413"/>
      <c r="EIC85" s="1414"/>
      <c r="EID85" s="965"/>
      <c r="EIE85" s="1413"/>
      <c r="EIF85" s="1414"/>
      <c r="EIG85" s="965"/>
      <c r="EIH85" s="1413"/>
      <c r="EII85" s="1414"/>
      <c r="EIJ85" s="964"/>
      <c r="EIK85" s="960"/>
      <c r="EIL85" s="1419"/>
      <c r="EIM85" s="1420"/>
      <c r="EIN85" s="966"/>
      <c r="EIO85" s="1419"/>
      <c r="EIP85" s="1420"/>
      <c r="EIQ85" s="965"/>
      <c r="EIR85" s="1419"/>
      <c r="EIS85" s="1420"/>
      <c r="EIT85" s="965"/>
      <c r="EIU85" s="1419"/>
      <c r="EIV85" s="1420"/>
      <c r="EIW85" s="964"/>
      <c r="EIX85" s="590"/>
      <c r="EIY85" s="1413"/>
      <c r="EIZ85" s="1414"/>
      <c r="EJA85" s="591"/>
      <c r="EJB85" s="1413"/>
      <c r="EJC85" s="1414"/>
      <c r="EJD85" s="280"/>
      <c r="EJE85" s="1413"/>
      <c r="EJF85" s="1414"/>
      <c r="EJG85" s="280"/>
      <c r="EJH85" s="1413"/>
      <c r="EJI85" s="1414"/>
      <c r="EJJ85" s="281"/>
      <c r="EJK85" s="590"/>
      <c r="EJL85" s="1419"/>
      <c r="EJM85" s="1420"/>
      <c r="EJN85" s="591"/>
      <c r="EJO85" s="1419"/>
      <c r="EJP85" s="1420"/>
      <c r="EJQ85" s="280"/>
      <c r="EJR85" s="1419"/>
      <c r="EJS85" s="1420"/>
      <c r="EJT85" s="280"/>
      <c r="EJU85" s="1419"/>
      <c r="EJV85" s="1420"/>
      <c r="EJW85" s="281"/>
      <c r="EJX85" s="590"/>
      <c r="EJY85" s="1413"/>
      <c r="EJZ85" s="1414"/>
      <c r="EKA85" s="591"/>
      <c r="EKB85" s="1413"/>
      <c r="EKC85" s="1414"/>
      <c r="EKD85" s="280"/>
      <c r="EKE85" s="1413"/>
      <c r="EKF85" s="1414"/>
      <c r="EKG85" s="280"/>
      <c r="EKH85" s="1413"/>
      <c r="EKI85" s="1414"/>
      <c r="EKJ85" s="281"/>
      <c r="ELA85" s="265"/>
      <c r="ELB85" s="265"/>
      <c r="ELC85" s="265"/>
      <c r="ELD85" s="265"/>
      <c r="ELE85" s="265"/>
      <c r="ELF85" s="265"/>
      <c r="ELH85" s="265"/>
      <c r="ELI85" s="265"/>
      <c r="ELK85" s="265"/>
      <c r="ELL85" s="265"/>
      <c r="EMM85" s="590"/>
      <c r="EMN85" s="1413"/>
      <c r="EMO85" s="1414"/>
      <c r="EMP85" s="591"/>
      <c r="EMQ85" s="1413"/>
      <c r="EMR85" s="1414"/>
      <c r="EMS85" s="280"/>
      <c r="EMT85" s="1413"/>
      <c r="EMU85" s="1414"/>
      <c r="EMV85" s="280"/>
      <c r="EMW85" s="1413"/>
      <c r="EMX85" s="1414"/>
      <c r="EMY85" s="281"/>
      <c r="EMZ85" s="590"/>
      <c r="ENA85" s="1419"/>
      <c r="ENB85" s="1420"/>
      <c r="ENC85" s="591"/>
      <c r="END85" s="1419"/>
      <c r="ENE85" s="1420"/>
      <c r="ENF85" s="280"/>
      <c r="ENG85" s="1419"/>
      <c r="ENH85" s="1420"/>
      <c r="ENI85" s="280"/>
      <c r="ENJ85" s="1419"/>
      <c r="ENK85" s="1420"/>
      <c r="ENL85" s="281"/>
      <c r="ENM85" s="960"/>
      <c r="ENN85" s="1413"/>
      <c r="ENO85" s="1414"/>
      <c r="ENP85" s="966"/>
      <c r="ENQ85" s="1413"/>
      <c r="ENR85" s="1414"/>
      <c r="ENS85" s="965"/>
      <c r="ENT85" s="1413"/>
      <c r="ENU85" s="1414"/>
      <c r="ENV85" s="965"/>
      <c r="ENW85" s="1413"/>
      <c r="ENX85" s="1414"/>
      <c r="ENY85" s="964"/>
      <c r="ENZ85" s="960"/>
      <c r="EOA85" s="1419"/>
      <c r="EOB85" s="1420"/>
      <c r="EOC85" s="966"/>
      <c r="EOD85" s="1419"/>
      <c r="EOE85" s="1420"/>
      <c r="EOF85" s="965"/>
      <c r="EOG85" s="1419"/>
      <c r="EOH85" s="1420"/>
      <c r="EOI85" s="965"/>
      <c r="EOJ85" s="1419"/>
      <c r="EOK85" s="1420"/>
      <c r="EOL85" s="964"/>
      <c r="EOM85" s="265"/>
      <c r="EON85" s="1413"/>
      <c r="EOO85" s="1414"/>
      <c r="EOQ85" s="1419"/>
      <c r="EOR85" s="1420"/>
      <c r="EOT85" s="265"/>
      <c r="EOU85" s="265"/>
      <c r="EOV85" s="265"/>
      <c r="EOW85" s="265"/>
      <c r="EOX85" s="265"/>
      <c r="EPP85" s="265"/>
      <c r="EPQ85" s="265"/>
      <c r="EPS85" s="265"/>
      <c r="EPT85" s="265"/>
      <c r="EQE85" s="960"/>
      <c r="EQF85" s="1413"/>
      <c r="EQG85" s="1414"/>
      <c r="EQH85" s="966"/>
      <c r="EQI85" s="1413"/>
      <c r="EQJ85" s="1414"/>
      <c r="EQK85" s="965"/>
      <c r="EQL85" s="1413"/>
      <c r="EQM85" s="1414"/>
      <c r="EQN85" s="965"/>
      <c r="EQO85" s="1413"/>
      <c r="EQP85" s="1414"/>
      <c r="EQQ85" s="964"/>
      <c r="EQR85" s="960"/>
      <c r="EQS85" s="1419"/>
      <c r="EQT85" s="1420"/>
      <c r="EQU85" s="966"/>
      <c r="EQV85" s="1419"/>
      <c r="EQW85" s="1420"/>
      <c r="EQX85" s="965"/>
      <c r="EQY85" s="1419"/>
      <c r="EQZ85" s="1420"/>
      <c r="ERA85" s="965"/>
      <c r="ERB85" s="1419"/>
      <c r="ERC85" s="1420"/>
      <c r="ERD85" s="964"/>
      <c r="ERE85" s="265"/>
      <c r="ERF85" s="265"/>
      <c r="ERG85" s="1124"/>
      <c r="ERH85" s="1124"/>
      <c r="ERI85" s="1124"/>
      <c r="ERJ85" s="1124"/>
      <c r="ERK85" s="1124"/>
      <c r="ERL85" s="1124"/>
      <c r="ERM85" s="1124"/>
      <c r="ERN85" s="1124"/>
      <c r="ERO85" s="1124"/>
      <c r="ERP85" s="1124"/>
      <c r="ERU85" s="271"/>
      <c r="ERV85" s="1664"/>
      <c r="ERW85" s="1664"/>
      <c r="ERX85" s="227"/>
      <c r="ETA85" s="1518"/>
      <c r="ETB85" s="1518"/>
      <c r="ETC85" s="1518"/>
      <c r="ETD85" s="1518"/>
      <c r="ETE85" s="1518"/>
      <c r="ETF85" s="1518"/>
    </row>
    <row r="86" spans="1:3906" s="241" customFormat="1" ht="15" customHeight="1">
      <c r="B86" s="1518"/>
      <c r="C86" s="1518"/>
      <c r="D86" s="1518"/>
      <c r="E86" s="1518"/>
      <c r="F86" s="1518"/>
      <c r="G86" s="1518"/>
      <c r="J86" s="1310"/>
      <c r="K86" s="1310"/>
      <c r="L86" s="1310"/>
      <c r="M86" s="1310"/>
      <c r="N86" s="1310"/>
      <c r="O86" s="1310"/>
      <c r="P86" s="1310"/>
      <c r="Q86" s="1310"/>
      <c r="R86" s="1310"/>
      <c r="S86" s="1310"/>
      <c r="T86" s="1310"/>
      <c r="U86" s="1310"/>
      <c r="V86" s="1310"/>
      <c r="W86" s="1310"/>
      <c r="X86" s="1310"/>
      <c r="Y86" s="1310"/>
      <c r="Z86" s="1310"/>
      <c r="AA86" s="1310"/>
      <c r="AD86" s="1664"/>
      <c r="AE86" s="1664"/>
      <c r="AF86" s="816"/>
      <c r="BA86" s="326"/>
      <c r="BB86" s="504"/>
      <c r="BE86" s="1587" t="s">
        <v>639</v>
      </c>
      <c r="BF86" s="1587"/>
      <c r="BI86" s="505"/>
      <c r="BJ86" s="326"/>
      <c r="BK86" s="326"/>
      <c r="BL86" s="505"/>
      <c r="BM86" s="326"/>
      <c r="BN86" s="326"/>
      <c r="BO86" s="503"/>
      <c r="BP86" s="326"/>
      <c r="BQ86" s="326"/>
      <c r="BR86" s="503"/>
      <c r="BS86" s="326"/>
      <c r="BT86" s="326"/>
      <c r="BU86" s="503"/>
      <c r="BV86" s="326"/>
      <c r="BX86" s="1587" t="s">
        <v>639</v>
      </c>
      <c r="BY86" s="1587"/>
      <c r="CM86" s="326"/>
      <c r="CN86" s="504"/>
      <c r="CR86" s="505"/>
      <c r="CS86" s="326"/>
      <c r="CT86" s="504"/>
      <c r="CU86" s="505"/>
      <c r="CV86" s="326"/>
      <c r="CW86" s="326"/>
      <c r="CX86" s="505"/>
      <c r="CY86" s="326"/>
      <c r="CZ86" s="326"/>
      <c r="DA86" s="503"/>
      <c r="DB86" s="326"/>
      <c r="DC86" s="326"/>
      <c r="DD86" s="503"/>
      <c r="DE86" s="326"/>
      <c r="DF86" s="326"/>
      <c r="DG86" s="503"/>
      <c r="DH86" s="326"/>
      <c r="DI86" s="326"/>
      <c r="DJ86" s="503"/>
      <c r="DK86" s="326"/>
      <c r="EO86" s="326"/>
      <c r="EP86" s="504"/>
      <c r="ET86" s="505"/>
      <c r="EU86" s="326"/>
      <c r="EV86" s="504"/>
      <c r="EW86" s="505"/>
      <c r="EX86" s="326"/>
      <c r="EY86" s="326"/>
      <c r="EZ86" s="505"/>
      <c r="FA86" s="326"/>
      <c r="FB86" s="326"/>
      <c r="FC86" s="503"/>
      <c r="FD86" s="326"/>
      <c r="FE86" s="326"/>
      <c r="FF86" s="503"/>
      <c r="FG86" s="326"/>
      <c r="FH86" s="326"/>
      <c r="FI86" s="503"/>
      <c r="FJ86" s="326"/>
      <c r="FK86" s="326"/>
      <c r="FL86" s="503"/>
      <c r="FM86" s="326"/>
      <c r="GQ86" s="326"/>
      <c r="GR86" s="504"/>
      <c r="GV86" s="505"/>
      <c r="GW86" s="326"/>
      <c r="GX86" s="504"/>
      <c r="GY86" s="505"/>
      <c r="GZ86" s="326"/>
      <c r="HA86" s="326"/>
      <c r="HB86" s="505"/>
      <c r="HC86" s="326"/>
      <c r="HD86" s="326"/>
      <c r="HE86" s="503"/>
      <c r="HF86" s="326"/>
      <c r="HG86" s="326"/>
      <c r="HH86" s="503"/>
      <c r="HI86" s="326"/>
      <c r="HJ86" s="326"/>
      <c r="HK86" s="503"/>
      <c r="HL86" s="326"/>
      <c r="HM86" s="326"/>
      <c r="HN86" s="503"/>
      <c r="HO86" s="326"/>
      <c r="IS86" s="326"/>
      <c r="IT86" s="504"/>
      <c r="IX86" s="505"/>
      <c r="IY86" s="326"/>
      <c r="IZ86" s="504"/>
      <c r="JA86" s="505"/>
      <c r="JB86" s="326"/>
      <c r="JC86" s="326"/>
      <c r="JD86" s="505"/>
      <c r="JE86" s="326"/>
      <c r="JF86" s="326"/>
      <c r="JG86" s="503"/>
      <c r="JH86" s="326"/>
      <c r="JI86" s="326"/>
      <c r="JJ86" s="503"/>
      <c r="JK86" s="326"/>
      <c r="JL86" s="326"/>
      <c r="JM86" s="503"/>
      <c r="JN86" s="326"/>
      <c r="JO86" s="326"/>
      <c r="JP86" s="503"/>
      <c r="JQ86" s="326"/>
      <c r="KU86" s="326"/>
      <c r="KV86" s="504"/>
      <c r="KZ86" s="505"/>
      <c r="LA86" s="326"/>
      <c r="LB86" s="504"/>
      <c r="LC86" s="505"/>
      <c r="LD86" s="326"/>
      <c r="LE86" s="326"/>
      <c r="LF86" s="505"/>
      <c r="LG86" s="326"/>
      <c r="LH86" s="326"/>
      <c r="LI86" s="503"/>
      <c r="LJ86" s="326"/>
      <c r="LK86" s="326"/>
      <c r="LL86" s="503"/>
      <c r="LM86" s="326"/>
      <c r="LN86" s="326"/>
      <c r="LO86" s="503"/>
      <c r="LP86" s="326"/>
      <c r="LQ86" s="326"/>
      <c r="LR86" s="503"/>
      <c r="LS86" s="326"/>
      <c r="MW86" s="326"/>
      <c r="MX86" s="504"/>
      <c r="NB86" s="505"/>
      <c r="NC86" s="326"/>
      <c r="ND86" s="504"/>
      <c r="NE86" s="505"/>
      <c r="NF86" s="326"/>
      <c r="NG86" s="326"/>
      <c r="NH86" s="505"/>
      <c r="NI86" s="326"/>
      <c r="NJ86" s="326"/>
      <c r="NK86" s="503"/>
      <c r="NL86" s="326"/>
      <c r="NM86" s="326"/>
      <c r="NN86" s="503"/>
      <c r="NO86" s="326"/>
      <c r="NP86" s="326"/>
      <c r="NQ86" s="503"/>
      <c r="NR86" s="326"/>
      <c r="NS86" s="326"/>
      <c r="NT86" s="503"/>
      <c r="NU86" s="326"/>
      <c r="OJ86" s="1587" t="s">
        <v>639</v>
      </c>
      <c r="OK86" s="1587"/>
      <c r="OM86" s="1587" t="s">
        <v>639</v>
      </c>
      <c r="ON86" s="1587"/>
      <c r="OO86" s="326"/>
      <c r="OP86" s="1167"/>
      <c r="OQ86" s="476"/>
      <c r="OS86" s="504"/>
      <c r="OX86" s="506"/>
      <c r="OY86" s="326"/>
      <c r="OZ86" s="503"/>
      <c r="PA86" s="326"/>
      <c r="PB86" s="326"/>
      <c r="PC86" s="1587" t="s">
        <v>639</v>
      </c>
      <c r="PD86" s="1587"/>
      <c r="PF86" s="1587" t="s">
        <v>639</v>
      </c>
      <c r="PG86" s="1587"/>
      <c r="PU86" s="326"/>
      <c r="PV86" s="504"/>
      <c r="PZ86" s="505"/>
      <c r="QA86" s="326"/>
      <c r="QB86" s="504"/>
      <c r="QC86" s="505"/>
      <c r="QD86" s="326"/>
      <c r="QE86" s="326"/>
      <c r="QF86" s="505"/>
      <c r="QG86" s="326"/>
      <c r="QH86" s="326"/>
      <c r="QI86" s="503"/>
      <c r="QJ86" s="326"/>
      <c r="QK86" s="326"/>
      <c r="QL86" s="503"/>
      <c r="QM86" s="326"/>
      <c r="QN86" s="326"/>
      <c r="QO86" s="503"/>
      <c r="QP86" s="326"/>
      <c r="QQ86" s="326"/>
      <c r="QR86" s="503"/>
      <c r="QS86" s="326"/>
      <c r="RW86" s="326"/>
      <c r="RX86" s="504"/>
      <c r="SB86" s="505"/>
      <c r="SC86" s="326"/>
      <c r="SD86" s="504"/>
      <c r="SE86" s="505"/>
      <c r="SF86" s="326"/>
      <c r="SG86" s="326"/>
      <c r="SH86" s="505"/>
      <c r="SI86" s="326"/>
      <c r="SJ86" s="326"/>
      <c r="SK86" s="503"/>
      <c r="SL86" s="326"/>
      <c r="SM86" s="326"/>
      <c r="SN86" s="503"/>
      <c r="SO86" s="326"/>
      <c r="SP86" s="326"/>
      <c r="SQ86" s="503"/>
      <c r="SR86" s="326"/>
      <c r="SS86" s="326"/>
      <c r="ST86" s="503"/>
      <c r="SU86" s="326"/>
      <c r="TY86" s="326"/>
      <c r="TZ86" s="504"/>
      <c r="UD86" s="505"/>
      <c r="UE86" s="326"/>
      <c r="UF86" s="504"/>
      <c r="UG86" s="505"/>
      <c r="UH86" s="326"/>
      <c r="UI86" s="326"/>
      <c r="UJ86" s="505"/>
      <c r="UK86" s="326"/>
      <c r="UL86" s="326"/>
      <c r="UM86" s="503"/>
      <c r="UN86" s="326"/>
      <c r="UO86" s="326"/>
      <c r="UP86" s="503"/>
      <c r="UQ86" s="326"/>
      <c r="UR86" s="326"/>
      <c r="US86" s="503"/>
      <c r="UT86" s="326"/>
      <c r="UU86" s="326"/>
      <c r="UV86" s="503"/>
      <c r="UW86" s="326"/>
      <c r="WA86" s="326"/>
      <c r="WB86" s="504"/>
      <c r="WF86" s="505"/>
      <c r="WG86" s="326"/>
      <c r="WH86" s="504"/>
      <c r="WI86" s="505"/>
      <c r="WJ86" s="326"/>
      <c r="WK86" s="326"/>
      <c r="WL86" s="505"/>
      <c r="WM86" s="326"/>
      <c r="WN86" s="326"/>
      <c r="WO86" s="503"/>
      <c r="WP86" s="326"/>
      <c r="WQ86" s="326"/>
      <c r="WR86" s="503"/>
      <c r="WS86" s="326"/>
      <c r="WT86" s="326"/>
      <c r="WU86" s="503"/>
      <c r="WV86" s="326"/>
      <c r="WW86" s="326"/>
      <c r="WX86" s="503"/>
      <c r="WY86" s="326"/>
      <c r="YC86" s="326"/>
      <c r="YD86" s="504"/>
      <c r="YH86" s="505"/>
      <c r="YI86" s="326"/>
      <c r="YJ86" s="504"/>
      <c r="YK86" s="505"/>
      <c r="YL86" s="326"/>
      <c r="YM86" s="326"/>
      <c r="YN86" s="505"/>
      <c r="YO86" s="326"/>
      <c r="YP86" s="326"/>
      <c r="YQ86" s="503"/>
      <c r="YR86" s="326"/>
      <c r="YS86" s="326"/>
      <c r="YT86" s="503"/>
      <c r="YU86" s="326"/>
      <c r="YV86" s="326"/>
      <c r="YW86" s="503"/>
      <c r="YX86" s="326"/>
      <c r="YY86" s="326"/>
      <c r="YZ86" s="503"/>
      <c r="ZA86" s="326"/>
      <c r="AAE86" s="326"/>
      <c r="AAF86" s="504"/>
      <c r="AAJ86" s="505"/>
      <c r="AAK86" s="326"/>
      <c r="AAL86" s="504"/>
      <c r="AAM86" s="505"/>
      <c r="AAN86" s="326"/>
      <c r="AAO86" s="326"/>
      <c r="AAP86" s="505"/>
      <c r="AAQ86" s="326"/>
      <c r="AAR86" s="326"/>
      <c r="AAS86" s="503"/>
      <c r="AAT86" s="326"/>
      <c r="AAU86" s="326"/>
      <c r="AAV86" s="503"/>
      <c r="AAW86" s="326"/>
      <c r="AAX86" s="326"/>
      <c r="AAY86" s="503"/>
      <c r="AAZ86" s="326"/>
      <c r="ABA86" s="326"/>
      <c r="ABB86" s="503"/>
      <c r="ABC86" s="326"/>
      <c r="ACG86" s="326"/>
      <c r="ACH86" s="504"/>
      <c r="ACL86" s="505"/>
      <c r="ACM86" s="326"/>
      <c r="ACN86" s="504"/>
      <c r="ACO86" s="505"/>
      <c r="ACP86" s="326"/>
      <c r="ACQ86" s="326"/>
      <c r="ACR86" s="505"/>
      <c r="ACS86" s="326"/>
      <c r="ACT86" s="326"/>
      <c r="ACU86" s="503"/>
      <c r="ACV86" s="326"/>
      <c r="ACW86" s="326"/>
      <c r="ACX86" s="503"/>
      <c r="ACY86" s="326"/>
      <c r="ACZ86" s="326"/>
      <c r="ADA86" s="503"/>
      <c r="ADB86" s="326"/>
      <c r="ADC86" s="326"/>
      <c r="ADD86" s="503"/>
      <c r="ADE86" s="326"/>
      <c r="AEI86" s="326"/>
      <c r="AEJ86" s="504"/>
      <c r="AEN86" s="505"/>
      <c r="AEO86" s="326"/>
      <c r="AEP86" s="504"/>
      <c r="AEQ86" s="505"/>
      <c r="AER86" s="326"/>
      <c r="AES86" s="326"/>
      <c r="AET86" s="505"/>
      <c r="AEU86" s="326"/>
      <c r="AEV86" s="326"/>
      <c r="AEW86" s="503"/>
      <c r="AEX86" s="326"/>
      <c r="AEY86" s="326"/>
      <c r="AEZ86" s="503"/>
      <c r="AFA86" s="326"/>
      <c r="AFB86" s="326"/>
      <c r="AFC86" s="503"/>
      <c r="AFD86" s="326"/>
      <c r="AFE86" s="326"/>
      <c r="AFF86" s="503"/>
      <c r="AFG86" s="326"/>
      <c r="AGK86" s="326"/>
      <c r="AGL86" s="504"/>
      <c r="AGP86" s="505"/>
      <c r="AGQ86" s="326"/>
      <c r="AGR86" s="504"/>
      <c r="AGS86" s="505"/>
      <c r="AGT86" s="326"/>
      <c r="AGU86" s="326"/>
      <c r="AGV86" s="505"/>
      <c r="AGW86" s="326"/>
      <c r="AGX86" s="326"/>
      <c r="AGY86" s="503"/>
      <c r="AGZ86" s="326"/>
      <c r="AHA86" s="326"/>
      <c r="AHB86" s="503"/>
      <c r="AHC86" s="326"/>
      <c r="AHD86" s="326"/>
      <c r="AHE86" s="503"/>
      <c r="AHF86" s="326"/>
      <c r="AHG86" s="326"/>
      <c r="AHH86" s="503"/>
      <c r="AHI86" s="326"/>
      <c r="AIM86" s="326"/>
      <c r="AIN86" s="504"/>
      <c r="AIR86" s="505"/>
      <c r="AIS86" s="326"/>
      <c r="AIT86" s="504"/>
      <c r="AIU86" s="505"/>
      <c r="AIV86" s="326"/>
      <c r="AIW86" s="326"/>
      <c r="AIX86" s="505"/>
      <c r="AIY86" s="326"/>
      <c r="AIZ86" s="326"/>
      <c r="AJA86" s="503"/>
      <c r="AJB86" s="326"/>
      <c r="AJC86" s="326"/>
      <c r="AJD86" s="503"/>
      <c r="AJE86" s="326"/>
      <c r="AJF86" s="326"/>
      <c r="AJG86" s="503"/>
      <c r="AJH86" s="326"/>
      <c r="AJI86" s="326"/>
      <c r="AJJ86" s="503"/>
      <c r="AJK86" s="326"/>
      <c r="AKO86" s="326"/>
      <c r="AKP86" s="504"/>
      <c r="AKT86" s="505"/>
      <c r="AKU86" s="326"/>
      <c r="AKV86" s="504"/>
      <c r="AKW86" s="505"/>
      <c r="AKX86" s="326"/>
      <c r="AKY86" s="326"/>
      <c r="AKZ86" s="505"/>
      <c r="ALA86" s="326"/>
      <c r="ALB86" s="326"/>
      <c r="ALC86" s="503"/>
      <c r="ALD86" s="326"/>
      <c r="ALE86" s="326"/>
      <c r="ALF86" s="503"/>
      <c r="ALG86" s="326"/>
      <c r="ALH86" s="326"/>
      <c r="ALI86" s="503"/>
      <c r="ALJ86" s="326"/>
      <c r="ALK86" s="326"/>
      <c r="ALL86" s="503"/>
      <c r="ALM86" s="326"/>
      <c r="AMQ86" s="326"/>
      <c r="AMR86" s="504"/>
      <c r="AMV86" s="505"/>
      <c r="AMW86" s="326"/>
      <c r="AMX86" s="504"/>
      <c r="AMY86" s="505"/>
      <c r="AMZ86" s="326"/>
      <c r="ANA86" s="326"/>
      <c r="ANB86" s="505"/>
      <c r="ANC86" s="326"/>
      <c r="AND86" s="326"/>
      <c r="ANE86" s="503"/>
      <c r="ANF86" s="326"/>
      <c r="ANG86" s="326"/>
      <c r="ANH86" s="503"/>
      <c r="ANI86" s="326"/>
      <c r="ANJ86" s="326"/>
      <c r="ANK86" s="503"/>
      <c r="ANL86" s="326"/>
      <c r="ANM86" s="326"/>
      <c r="ANN86" s="503"/>
      <c r="ANO86" s="326"/>
      <c r="AOS86" s="326"/>
      <c r="AOT86" s="504"/>
      <c r="AOX86" s="505"/>
      <c r="AOY86" s="326"/>
      <c r="AOZ86" s="504"/>
      <c r="APA86" s="505"/>
      <c r="APB86" s="326"/>
      <c r="APC86" s="326"/>
      <c r="APD86" s="505"/>
      <c r="APE86" s="326"/>
      <c r="APF86" s="326"/>
      <c r="APG86" s="503"/>
      <c r="APH86" s="326"/>
      <c r="API86" s="326"/>
      <c r="APJ86" s="503"/>
      <c r="APK86" s="326"/>
      <c r="APL86" s="326"/>
      <c r="APM86" s="503"/>
      <c r="APN86" s="326"/>
      <c r="APO86" s="326"/>
      <c r="APP86" s="503"/>
      <c r="APQ86" s="326"/>
      <c r="AQU86" s="326"/>
      <c r="AQV86" s="504"/>
      <c r="AQZ86" s="505"/>
      <c r="ARA86" s="326"/>
      <c r="ARB86" s="504"/>
      <c r="ARC86" s="505"/>
      <c r="ARD86" s="326"/>
      <c r="ARE86" s="326"/>
      <c r="ARF86" s="505"/>
      <c r="ARG86" s="326"/>
      <c r="ARH86" s="326"/>
      <c r="ARI86" s="503"/>
      <c r="ARJ86" s="326"/>
      <c r="ARK86" s="326"/>
      <c r="ARL86" s="503"/>
      <c r="ARM86" s="326"/>
      <c r="ARN86" s="326"/>
      <c r="ARO86" s="503"/>
      <c r="ARP86" s="326"/>
      <c r="ARQ86" s="326"/>
      <c r="ARR86" s="503"/>
      <c r="ARS86" s="326"/>
      <c r="ASW86" s="326"/>
      <c r="ASX86" s="504"/>
      <c r="ATB86" s="505"/>
      <c r="ATC86" s="326"/>
      <c r="ATD86" s="504"/>
      <c r="ATE86" s="505"/>
      <c r="ATF86" s="326"/>
      <c r="ATG86" s="326"/>
      <c r="ATH86" s="505"/>
      <c r="ATI86" s="326"/>
      <c r="ATJ86" s="326"/>
      <c r="ATK86" s="503"/>
      <c r="ATL86" s="326"/>
      <c r="ATM86" s="326"/>
      <c r="ATN86" s="503"/>
      <c r="ATO86" s="326"/>
      <c r="ATP86" s="326"/>
      <c r="ATQ86" s="503"/>
      <c r="ATR86" s="326"/>
      <c r="ATS86" s="326"/>
      <c r="ATT86" s="503"/>
      <c r="ATU86" s="326"/>
      <c r="AUJ86" s="326"/>
      <c r="AUK86" s="505"/>
      <c r="AUL86" s="326"/>
      <c r="AUM86" s="326"/>
      <c r="AUN86" s="505"/>
      <c r="AUO86" s="326"/>
      <c r="AUP86" s="326"/>
      <c r="AUQ86" s="505"/>
      <c r="AUR86" s="326"/>
      <c r="AUS86" s="326"/>
      <c r="AUT86" s="505"/>
      <c r="AUU86" s="326"/>
      <c r="AUV86" s="326"/>
      <c r="AUW86" s="326"/>
      <c r="AUX86" s="506"/>
      <c r="AUY86" s="1173"/>
      <c r="AUZ86" s="1173"/>
      <c r="AVA86" s="287"/>
      <c r="AVB86" s="1173"/>
      <c r="AVC86" s="503"/>
      <c r="AVD86" s="326"/>
      <c r="AVE86" s="1173"/>
      <c r="AVF86" s="503"/>
      <c r="AVG86" s="326"/>
      <c r="AVQ86" s="252"/>
      <c r="AVT86" s="743"/>
      <c r="AVV86" s="514"/>
      <c r="AVY86" s="244"/>
      <c r="AVZ86" s="870"/>
      <c r="AWA86" s="870"/>
      <c r="AWB86" s="870"/>
      <c r="AWC86" s="883"/>
      <c r="AWD86" s="870"/>
      <c r="AWE86" s="870"/>
      <c r="AWF86" s="244"/>
      <c r="AWO86" s="244"/>
      <c r="AWP86" s="1642"/>
      <c r="AWQ86" s="1643"/>
      <c r="AWR86" s="1643"/>
      <c r="AWS86" s="1643"/>
      <c r="AWT86" s="1643"/>
      <c r="AWU86" s="1644"/>
      <c r="AWV86" s="244"/>
      <c r="AWZ86" s="514"/>
      <c r="AXB86" s="1073"/>
      <c r="AXC86" s="981"/>
      <c r="AXD86" s="265"/>
      <c r="AXE86" s="237"/>
      <c r="AXF86" s="265"/>
      <c r="AXG86" s="265"/>
      <c r="AXH86" s="237"/>
      <c r="AXI86" s="235"/>
      <c r="AXJ86" s="265"/>
      <c r="AXK86" s="790"/>
      <c r="AXL86" s="1073"/>
      <c r="AXM86" s="1073"/>
      <c r="AXN86" s="790"/>
      <c r="AXO86" s="1073"/>
      <c r="AXP86" s="1073"/>
      <c r="AXQ86" s="1074"/>
      <c r="AXR86" s="1074"/>
      <c r="AXS86" s="505"/>
      <c r="AXT86" s="326"/>
      <c r="AXV86" s="505"/>
      <c r="AXW86" s="326"/>
      <c r="AXX86" s="1587" t="s">
        <v>639</v>
      </c>
      <c r="AXY86" s="1587"/>
      <c r="AXZ86" s="326"/>
      <c r="AYA86" s="1587" t="s">
        <v>639</v>
      </c>
      <c r="AYB86" s="1587"/>
      <c r="AYC86" s="326"/>
      <c r="AYD86" s="326"/>
      <c r="AYE86" s="503"/>
      <c r="AYF86" s="326"/>
      <c r="AYG86" s="326"/>
      <c r="AYH86" s="326"/>
      <c r="AYI86" s="506"/>
      <c r="AYJ86" s="326"/>
      <c r="AYK86" s="1587" t="s">
        <v>639</v>
      </c>
      <c r="AYL86" s="1587"/>
      <c r="AYM86" s="326"/>
      <c r="AYN86" s="1587" t="s">
        <v>639</v>
      </c>
      <c r="AYO86" s="1587"/>
      <c r="AYP86" s="747"/>
      <c r="AYQ86" s="747"/>
      <c r="AYR86" s="255"/>
      <c r="AYS86" s="255"/>
      <c r="AYT86" s="247"/>
      <c r="AYU86" s="747"/>
      <c r="AYV86" s="747"/>
      <c r="AYW86" s="247"/>
      <c r="AZK86" s="326"/>
      <c r="AZL86" s="504"/>
      <c r="AZP86" s="505"/>
      <c r="AZQ86" s="326"/>
      <c r="AZR86" s="504"/>
      <c r="AZS86" s="505"/>
      <c r="AZT86" s="326"/>
      <c r="AZU86" s="326"/>
      <c r="AZV86" s="505"/>
      <c r="AZW86" s="326"/>
      <c r="AZX86" s="326"/>
      <c r="AZY86" s="503"/>
      <c r="AZZ86" s="326"/>
      <c r="BAA86" s="326"/>
      <c r="BAB86" s="503"/>
      <c r="BAC86" s="326"/>
      <c r="BAD86" s="326"/>
      <c r="BAE86" s="503"/>
      <c r="BAF86" s="326"/>
      <c r="BAG86" s="326"/>
      <c r="BAH86" s="503"/>
      <c r="BAI86" s="326"/>
      <c r="BBM86" s="326"/>
      <c r="BBN86" s="504"/>
      <c r="BBR86" s="505"/>
      <c r="BBS86" s="326"/>
      <c r="BBT86" s="504"/>
      <c r="BBU86" s="505"/>
      <c r="BBV86" s="326"/>
      <c r="BBW86" s="326"/>
      <c r="BBX86" s="505"/>
      <c r="BBY86" s="326"/>
      <c r="BBZ86" s="326"/>
      <c r="BCA86" s="503"/>
      <c r="BCB86" s="326"/>
      <c r="BCC86" s="326"/>
      <c r="BCD86" s="503"/>
      <c r="BCE86" s="326"/>
      <c r="BCF86" s="326"/>
      <c r="BCG86" s="503"/>
      <c r="BCH86" s="326"/>
      <c r="BCI86" s="326"/>
      <c r="BCJ86" s="503"/>
      <c r="BCK86" s="326"/>
      <c r="BDO86" s="326"/>
      <c r="BDP86" s="504"/>
      <c r="BDT86" s="505"/>
      <c r="BDU86" s="326"/>
      <c r="BDV86" s="504"/>
      <c r="BDW86" s="505"/>
      <c r="BDX86" s="326"/>
      <c r="BDY86" s="326"/>
      <c r="BDZ86" s="505"/>
      <c r="BEA86" s="326"/>
      <c r="BEB86" s="326"/>
      <c r="BEC86" s="503"/>
      <c r="BED86" s="326"/>
      <c r="BEE86" s="326"/>
      <c r="BEF86" s="503"/>
      <c r="BEG86" s="326"/>
      <c r="BEH86" s="326"/>
      <c r="BEI86" s="503"/>
      <c r="BEJ86" s="326"/>
      <c r="BEK86" s="326"/>
      <c r="BEL86" s="503"/>
      <c r="BEM86" s="326"/>
      <c r="BFQ86" s="326"/>
      <c r="BFR86" s="504"/>
      <c r="BFV86" s="505"/>
      <c r="BFW86" s="326"/>
      <c r="BFX86" s="504"/>
      <c r="BFY86" s="505"/>
      <c r="BFZ86" s="326"/>
      <c r="BGA86" s="326"/>
      <c r="BGB86" s="505"/>
      <c r="BGC86" s="326"/>
      <c r="BGD86" s="326"/>
      <c r="BGE86" s="503"/>
      <c r="BGF86" s="326"/>
      <c r="BGG86" s="326"/>
      <c r="BGH86" s="503"/>
      <c r="BGI86" s="326"/>
      <c r="BGJ86" s="326"/>
      <c r="BGK86" s="503"/>
      <c r="BGL86" s="326"/>
      <c r="BGM86" s="326"/>
      <c r="BGN86" s="503"/>
      <c r="BGO86" s="326"/>
      <c r="BHS86" s="326"/>
      <c r="BHT86" s="504"/>
      <c r="BHX86" s="505"/>
      <c r="BHY86" s="326"/>
      <c r="BHZ86" s="504"/>
      <c r="BIA86" s="505"/>
      <c r="BIB86" s="326"/>
      <c r="BIC86" s="326"/>
      <c r="BID86" s="505"/>
      <c r="BIE86" s="326"/>
      <c r="BIF86" s="326"/>
      <c r="BIG86" s="503"/>
      <c r="BIH86" s="326"/>
      <c r="BII86" s="326"/>
      <c r="BIJ86" s="503"/>
      <c r="BIK86" s="326"/>
      <c r="BIL86" s="326"/>
      <c r="BIM86" s="503"/>
      <c r="BIN86" s="326"/>
      <c r="BIO86" s="326"/>
      <c r="BIP86" s="503"/>
      <c r="BIQ86" s="326"/>
      <c r="BJU86" s="326"/>
      <c r="BJV86" s="504"/>
      <c r="BJZ86" s="505"/>
      <c r="BKA86" s="326"/>
      <c r="BKB86" s="504"/>
      <c r="BKC86" s="505"/>
      <c r="BKD86" s="326"/>
      <c r="BKE86" s="326"/>
      <c r="BKF86" s="505"/>
      <c r="BKG86" s="326"/>
      <c r="BKH86" s="326"/>
      <c r="BKI86" s="503"/>
      <c r="BKJ86" s="326"/>
      <c r="BKK86" s="326"/>
      <c r="BKL86" s="503"/>
      <c r="BKM86" s="326"/>
      <c r="BKN86" s="326"/>
      <c r="BKO86" s="503"/>
      <c r="BKP86" s="326"/>
      <c r="BKQ86" s="326"/>
      <c r="BKR86" s="503"/>
      <c r="BKS86" s="326"/>
      <c r="BLW86" s="326"/>
      <c r="BLX86" s="504"/>
      <c r="BMB86" s="505"/>
      <c r="BMC86" s="326"/>
      <c r="BMD86" s="504"/>
      <c r="BME86" s="505"/>
      <c r="BMF86" s="326"/>
      <c r="BMG86" s="326"/>
      <c r="BMH86" s="505"/>
      <c r="BMI86" s="326"/>
      <c r="BMJ86" s="326"/>
      <c r="BMK86" s="503"/>
      <c r="BML86" s="326"/>
      <c r="BMM86" s="326"/>
      <c r="BMN86" s="503"/>
      <c r="BMO86" s="326"/>
      <c r="BMP86" s="326"/>
      <c r="BMQ86" s="503"/>
      <c r="BMR86" s="326"/>
      <c r="BMS86" s="326"/>
      <c r="BMT86" s="503"/>
      <c r="BMU86" s="326"/>
      <c r="BNY86" s="326"/>
      <c r="BNZ86" s="504"/>
      <c r="BOD86" s="505"/>
      <c r="BOE86" s="326"/>
      <c r="BOF86" s="504"/>
      <c r="BOG86" s="505"/>
      <c r="BOH86" s="326"/>
      <c r="BOI86" s="326"/>
      <c r="BOJ86" s="505"/>
      <c r="BOK86" s="326"/>
      <c r="BOL86" s="326"/>
      <c r="BOM86" s="503"/>
      <c r="BON86" s="326"/>
      <c r="BOO86" s="326"/>
      <c r="BOP86" s="503"/>
      <c r="BOQ86" s="326"/>
      <c r="BOR86" s="326"/>
      <c r="BOS86" s="503"/>
      <c r="BOT86" s="326"/>
      <c r="BOU86" s="326"/>
      <c r="BOV86" s="503"/>
      <c r="BOW86" s="326"/>
      <c r="BQA86" s="326"/>
      <c r="BQB86" s="504"/>
      <c r="BQF86" s="505"/>
      <c r="BQG86" s="326"/>
      <c r="BQH86" s="504"/>
      <c r="BQI86" s="505"/>
      <c r="BQJ86" s="326"/>
      <c r="BQK86" s="326"/>
      <c r="BQL86" s="505"/>
      <c r="BQM86" s="326"/>
      <c r="BQN86" s="326"/>
      <c r="BQO86" s="503"/>
      <c r="BQP86" s="326"/>
      <c r="BQQ86" s="326"/>
      <c r="BQR86" s="503"/>
      <c r="BQS86" s="326"/>
      <c r="BQT86" s="326"/>
      <c r="BQU86" s="503"/>
      <c r="BQV86" s="326"/>
      <c r="BQW86" s="326"/>
      <c r="BQX86" s="503"/>
      <c r="BQY86" s="326"/>
      <c r="BSC86" s="326"/>
      <c r="BSD86" s="504"/>
      <c r="BSH86" s="505"/>
      <c r="BSI86" s="326"/>
      <c r="BSJ86" s="504"/>
      <c r="BSK86" s="505"/>
      <c r="BSL86" s="326"/>
      <c r="BSM86" s="326"/>
      <c r="BSN86" s="505"/>
      <c r="BSO86" s="326"/>
      <c r="BSP86" s="326"/>
      <c r="BSQ86" s="503"/>
      <c r="BSR86" s="326"/>
      <c r="BSS86" s="326"/>
      <c r="BST86" s="503"/>
      <c r="BSU86" s="326"/>
      <c r="BSV86" s="326"/>
      <c r="BSW86" s="503"/>
      <c r="BSX86" s="326"/>
      <c r="BSY86" s="326"/>
      <c r="BSZ86" s="503"/>
      <c r="BTA86" s="326"/>
      <c r="BUE86" s="326"/>
      <c r="BUF86" s="504"/>
      <c r="BUJ86" s="505"/>
      <c r="BUK86" s="326"/>
      <c r="BUL86" s="504"/>
      <c r="BUM86" s="505"/>
      <c r="BUN86" s="326"/>
      <c r="BUO86" s="326"/>
      <c r="BUP86" s="505"/>
      <c r="BUQ86" s="326"/>
      <c r="BUR86" s="326"/>
      <c r="BUS86" s="503"/>
      <c r="BUT86" s="326"/>
      <c r="BUU86" s="326"/>
      <c r="BUV86" s="503"/>
      <c r="BUW86" s="326"/>
      <c r="BUX86" s="326"/>
      <c r="BUY86" s="503"/>
      <c r="BUZ86" s="326"/>
      <c r="BVA86" s="326"/>
      <c r="BVB86" s="503"/>
      <c r="BVC86" s="326"/>
      <c r="BWG86" s="326"/>
      <c r="BWH86" s="504"/>
      <c r="BWL86" s="505"/>
      <c r="BWM86" s="326"/>
      <c r="BWN86" s="504"/>
      <c r="BWO86" s="505"/>
      <c r="BWP86" s="326"/>
      <c r="BWQ86" s="326"/>
      <c r="BWR86" s="505"/>
      <c r="BWS86" s="326"/>
      <c r="BWT86" s="326"/>
      <c r="BWU86" s="503"/>
      <c r="BWV86" s="326"/>
      <c r="BWW86" s="326"/>
      <c r="BWX86" s="503"/>
      <c r="BWY86" s="326"/>
      <c r="BWZ86" s="326"/>
      <c r="BXA86" s="503"/>
      <c r="BXB86" s="326"/>
      <c r="BXC86" s="326"/>
      <c r="BXD86" s="503"/>
      <c r="BXE86" s="326"/>
      <c r="BYI86" s="326"/>
      <c r="BYJ86" s="504"/>
      <c r="BYN86" s="505"/>
      <c r="BYO86" s="326"/>
      <c r="BYP86" s="504"/>
      <c r="BYQ86" s="505"/>
      <c r="BYR86" s="326"/>
      <c r="BYS86" s="326"/>
      <c r="BYT86" s="505"/>
      <c r="BYU86" s="326"/>
      <c r="BYV86" s="326"/>
      <c r="BYW86" s="503"/>
      <c r="BYX86" s="326"/>
      <c r="BYY86" s="326"/>
      <c r="BYZ86" s="503"/>
      <c r="BZA86" s="326"/>
      <c r="BZB86" s="326"/>
      <c r="BZC86" s="503"/>
      <c r="BZD86" s="326"/>
      <c r="BZE86" s="326"/>
      <c r="BZF86" s="503"/>
      <c r="BZG86" s="326"/>
      <c r="CAK86" s="326"/>
      <c r="CAL86" s="504"/>
      <c r="CAP86" s="505"/>
      <c r="CAQ86" s="326"/>
      <c r="CAR86" s="504"/>
      <c r="CAS86" s="505"/>
      <c r="CAT86" s="326"/>
      <c r="CAU86" s="326"/>
      <c r="CAV86" s="505"/>
      <c r="CAW86" s="326"/>
      <c r="CAX86" s="326"/>
      <c r="CAY86" s="503"/>
      <c r="CAZ86" s="326"/>
      <c r="CBA86" s="326"/>
      <c r="CBB86" s="503"/>
      <c r="CBC86" s="326"/>
      <c r="CBD86" s="326"/>
      <c r="CBE86" s="503"/>
      <c r="CBF86" s="326"/>
      <c r="CBG86" s="326"/>
      <c r="CBH86" s="503"/>
      <c r="CBI86" s="326"/>
      <c r="CCM86" s="326"/>
      <c r="CCN86" s="504"/>
      <c r="CCR86" s="505"/>
      <c r="CCS86" s="326"/>
      <c r="CCT86" s="504"/>
      <c r="CCU86" s="505"/>
      <c r="CCV86" s="326"/>
      <c r="CCW86" s="326"/>
      <c r="CCX86" s="505"/>
      <c r="CCY86" s="326"/>
      <c r="CCZ86" s="326"/>
      <c r="CDA86" s="503"/>
      <c r="CDB86" s="326"/>
      <c r="CDC86" s="326"/>
      <c r="CDD86" s="503"/>
      <c r="CDE86" s="326"/>
      <c r="CDF86" s="326"/>
      <c r="CDG86" s="503"/>
      <c r="CDH86" s="326"/>
      <c r="CDI86" s="326"/>
      <c r="CDJ86" s="503"/>
      <c r="CDK86" s="326"/>
      <c r="CEO86" s="326"/>
      <c r="CEP86" s="504"/>
      <c r="CET86" s="505"/>
      <c r="CEU86" s="326"/>
      <c r="CEV86" s="504"/>
      <c r="CEW86" s="505"/>
      <c r="CEX86" s="326"/>
      <c r="CEY86" s="326"/>
      <c r="CEZ86" s="505"/>
      <c r="CFA86" s="326"/>
      <c r="CFB86" s="326"/>
      <c r="CFC86" s="503"/>
      <c r="CFD86" s="326"/>
      <c r="CFE86" s="326"/>
      <c r="CFF86" s="503"/>
      <c r="CFG86" s="326"/>
      <c r="CFH86" s="326"/>
      <c r="CFI86" s="503"/>
      <c r="CFJ86" s="326"/>
      <c r="CFK86" s="326"/>
      <c r="CFL86" s="503"/>
      <c r="CFM86" s="326"/>
      <c r="CGQ86" s="326"/>
      <c r="CGR86" s="504"/>
      <c r="CGV86" s="505"/>
      <c r="CGW86" s="326"/>
      <c r="CGX86" s="504"/>
      <c r="CGY86" s="505"/>
      <c r="CGZ86" s="326"/>
      <c r="CHA86" s="326"/>
      <c r="CHB86" s="505"/>
      <c r="CHC86" s="326"/>
      <c r="CHD86" s="326"/>
      <c r="CHE86" s="503"/>
      <c r="CHF86" s="326"/>
      <c r="CHG86" s="326"/>
      <c r="CHH86" s="503"/>
      <c r="CHI86" s="326"/>
      <c r="CHJ86" s="326"/>
      <c r="CHK86" s="503"/>
      <c r="CHL86" s="326"/>
      <c r="CHM86" s="326"/>
      <c r="CHN86" s="503"/>
      <c r="CHO86" s="326"/>
      <c r="CIS86" s="326"/>
      <c r="CIT86" s="504"/>
      <c r="CIX86" s="505"/>
      <c r="CIY86" s="326"/>
      <c r="CIZ86" s="504"/>
      <c r="CJA86" s="505"/>
      <c r="CJB86" s="326"/>
      <c r="CJC86" s="326"/>
      <c r="CJD86" s="505"/>
      <c r="CJE86" s="326"/>
      <c r="CJF86" s="326"/>
      <c r="CJG86" s="503"/>
      <c r="CJH86" s="326"/>
      <c r="CJI86" s="326"/>
      <c r="CJJ86" s="503"/>
      <c r="CJK86" s="326"/>
      <c r="CJL86" s="326"/>
      <c r="CJM86" s="503"/>
      <c r="CJN86" s="326"/>
      <c r="CJO86" s="326"/>
      <c r="CJP86" s="503"/>
      <c r="CJQ86" s="326"/>
      <c r="CKU86" s="326"/>
      <c r="CKV86" s="504"/>
      <c r="CKZ86" s="505"/>
      <c r="CLA86" s="326"/>
      <c r="CLB86" s="504"/>
      <c r="CLC86" s="505"/>
      <c r="CLD86" s="326"/>
      <c r="CLE86" s="326"/>
      <c r="CLF86" s="505"/>
      <c r="CLG86" s="326"/>
      <c r="CLH86" s="326"/>
      <c r="CLI86" s="503"/>
      <c r="CLJ86" s="326"/>
      <c r="CLK86" s="326"/>
      <c r="CLL86" s="503"/>
      <c r="CLM86" s="326"/>
      <c r="CLN86" s="326"/>
      <c r="CLO86" s="503"/>
      <c r="CLP86" s="326"/>
      <c r="CLQ86" s="326"/>
      <c r="CLR86" s="503"/>
      <c r="CLS86" s="326"/>
      <c r="CMW86" s="326"/>
      <c r="CMX86" s="504"/>
      <c r="CNB86" s="505"/>
      <c r="CNC86" s="326"/>
      <c r="CND86" s="504"/>
      <c r="CNE86" s="505"/>
      <c r="CNF86" s="326"/>
      <c r="CNG86" s="326"/>
      <c r="CNH86" s="505"/>
      <c r="CNI86" s="326"/>
      <c r="CNJ86" s="326"/>
      <c r="CNK86" s="503"/>
      <c r="CNL86" s="326"/>
      <c r="CNM86" s="326"/>
      <c r="CNN86" s="503"/>
      <c r="CNO86" s="326"/>
      <c r="CNP86" s="326"/>
      <c r="CNQ86" s="503"/>
      <c r="CNR86" s="326"/>
      <c r="CNS86" s="326"/>
      <c r="CNT86" s="503"/>
      <c r="CNU86" s="326"/>
      <c r="COY86" s="326"/>
      <c r="COZ86" s="504"/>
      <c r="CPD86" s="505"/>
      <c r="CPE86" s="326"/>
      <c r="CPF86" s="504"/>
      <c r="CPG86" s="505"/>
      <c r="CPH86" s="326"/>
      <c r="CPI86" s="326"/>
      <c r="CPJ86" s="505"/>
      <c r="CPK86" s="326"/>
      <c r="CPL86" s="326"/>
      <c r="CPM86" s="503"/>
      <c r="CPN86" s="326"/>
      <c r="CPO86" s="326"/>
      <c r="CPP86" s="503"/>
      <c r="CPQ86" s="326"/>
      <c r="CPR86" s="326"/>
      <c r="CPS86" s="503"/>
      <c r="CPT86" s="326"/>
      <c r="CPU86" s="326"/>
      <c r="CPV86" s="503"/>
      <c r="CPW86" s="326"/>
      <c r="CRA86" s="326"/>
      <c r="CRB86" s="504"/>
      <c r="CRF86" s="505"/>
      <c r="CRG86" s="326"/>
      <c r="CRH86" s="504"/>
      <c r="CRI86" s="505"/>
      <c r="CRJ86" s="326"/>
      <c r="CRK86" s="326"/>
      <c r="CRL86" s="505"/>
      <c r="CRM86" s="326"/>
      <c r="CRN86" s="326"/>
      <c r="CRO86" s="503"/>
      <c r="CRP86" s="326"/>
      <c r="CRQ86" s="326"/>
      <c r="CRR86" s="503"/>
      <c r="CRS86" s="326"/>
      <c r="CRT86" s="326"/>
      <c r="CRU86" s="503"/>
      <c r="CRV86" s="326"/>
      <c r="CRW86" s="326"/>
      <c r="CRX86" s="503"/>
      <c r="CRY86" s="326"/>
      <c r="CTC86" s="326"/>
      <c r="CTD86" s="504"/>
      <c r="CTH86" s="505"/>
      <c r="CTI86" s="326"/>
      <c r="CTJ86" s="504"/>
      <c r="CTK86" s="505"/>
      <c r="CTL86" s="326"/>
      <c r="CTM86" s="326"/>
      <c r="CTN86" s="505"/>
      <c r="CTO86" s="326"/>
      <c r="CTP86" s="326"/>
      <c r="CTQ86" s="503"/>
      <c r="CTR86" s="326"/>
      <c r="CTS86" s="326"/>
      <c r="CTT86" s="503"/>
      <c r="CTU86" s="326"/>
      <c r="CTV86" s="326"/>
      <c r="CTW86" s="503"/>
      <c r="CTX86" s="326"/>
      <c r="CTY86" s="326"/>
      <c r="CTZ86" s="503"/>
      <c r="CUA86" s="326"/>
      <c r="CVL86" s="250"/>
      <c r="CVM86" s="326"/>
      <c r="CVN86" s="326"/>
      <c r="CVO86" s="326"/>
      <c r="CVP86" s="505"/>
      <c r="CVQ86" s="326"/>
      <c r="CVR86" s="1587" t="s">
        <v>639</v>
      </c>
      <c r="CVS86" s="1587"/>
      <c r="CVT86" s="326"/>
      <c r="CVU86" s="504"/>
      <c r="CVV86" s="326"/>
      <c r="CVW86" s="326"/>
      <c r="CVX86" s="326"/>
      <c r="CVY86" s="503"/>
      <c r="CVZ86" s="326"/>
      <c r="CWA86" s="326"/>
      <c r="CWB86" s="503"/>
      <c r="CWE86" s="1587" t="s">
        <v>639</v>
      </c>
      <c r="CWF86" s="1587"/>
      <c r="CWH86" s="503"/>
      <c r="CWJ86" s="326"/>
      <c r="CWK86" s="326"/>
      <c r="CWL86" s="504"/>
      <c r="CWP86" s="505"/>
      <c r="CWQ86" s="326"/>
      <c r="CWR86" s="504"/>
      <c r="CWS86" s="505"/>
      <c r="CWT86" s="326"/>
      <c r="CWU86" s="326"/>
      <c r="CWV86" s="505"/>
      <c r="CWW86" s="326"/>
      <c r="CWX86" s="326"/>
      <c r="CWY86" s="503"/>
      <c r="CWZ86" s="326"/>
      <c r="CXA86" s="326"/>
      <c r="CXB86" s="503"/>
      <c r="CXC86" s="326"/>
      <c r="CXD86" s="326"/>
      <c r="CXE86" s="503"/>
      <c r="CXF86" s="326"/>
      <c r="CXG86" s="326"/>
      <c r="CXH86" s="503"/>
      <c r="CXI86" s="326"/>
      <c r="CXM86" s="514"/>
      <c r="CXP86" s="512"/>
      <c r="CXQ86" s="235"/>
      <c r="CXT86" s="235"/>
      <c r="CZK86" s="505"/>
      <c r="CZL86" s="326"/>
      <c r="CZM86" s="326"/>
      <c r="CZN86" s="505"/>
      <c r="CZO86" s="326"/>
      <c r="CZP86" s="1587" t="s">
        <v>639</v>
      </c>
      <c r="CZQ86" s="1587"/>
      <c r="CZR86" s="326"/>
      <c r="CZS86" s="1587" t="s">
        <v>639</v>
      </c>
      <c r="CZT86" s="1587"/>
      <c r="CZU86" s="326"/>
      <c r="CZV86" s="326"/>
      <c r="CZW86" s="326"/>
      <c r="CZX86" s="506"/>
      <c r="CZY86" s="326"/>
      <c r="CZZ86" s="326"/>
      <c r="DAA86" s="506"/>
      <c r="DAB86" s="326"/>
      <c r="DAC86" s="1587" t="s">
        <v>639</v>
      </c>
      <c r="DAD86" s="1587"/>
      <c r="DAE86" s="326"/>
      <c r="DAF86" s="1587" t="s">
        <v>639</v>
      </c>
      <c r="DAG86" s="1587"/>
      <c r="DAI86" s="326"/>
      <c r="DAJ86" s="504"/>
      <c r="DAN86" s="505"/>
      <c r="DAO86" s="326"/>
      <c r="DAP86" s="504"/>
      <c r="DAQ86" s="505"/>
      <c r="DAR86" s="326"/>
      <c r="DAS86" s="326"/>
      <c r="DAT86" s="505"/>
      <c r="DAU86" s="326"/>
      <c r="DAV86" s="326"/>
      <c r="DAW86" s="503"/>
      <c r="DAX86" s="326"/>
      <c r="DAY86" s="326"/>
      <c r="DAZ86" s="503"/>
      <c r="DBA86" s="326"/>
      <c r="DBB86" s="326"/>
      <c r="DBC86" s="503"/>
      <c r="DBD86" s="326"/>
      <c r="DBE86" s="326"/>
      <c r="DBF86" s="503"/>
      <c r="DBG86" s="326"/>
      <c r="DCS86" s="505"/>
      <c r="DCT86" s="326"/>
      <c r="DCU86" s="326"/>
      <c r="DCV86" s="505"/>
      <c r="DCW86" s="326"/>
      <c r="DCX86" s="1587" t="s">
        <v>639</v>
      </c>
      <c r="DCY86" s="1587"/>
      <c r="DCZ86" s="326"/>
      <c r="DDA86" s="1587" t="s">
        <v>639</v>
      </c>
      <c r="DDB86" s="1587"/>
      <c r="DDC86" s="326"/>
      <c r="DDD86" s="326"/>
      <c r="DDE86" s="326"/>
      <c r="DDF86" s="506"/>
      <c r="DDG86" s="326"/>
      <c r="DDH86" s="326"/>
      <c r="DDI86" s="506"/>
      <c r="DDJ86" s="326"/>
      <c r="DDK86" s="1587" t="s">
        <v>639</v>
      </c>
      <c r="DDL86" s="1587"/>
      <c r="DDM86" s="326"/>
      <c r="DDN86" s="1587" t="s">
        <v>639</v>
      </c>
      <c r="DDO86" s="1587"/>
      <c r="DDQ86" s="326"/>
      <c r="DDR86" s="504"/>
      <c r="DDV86" s="505"/>
      <c r="DDW86" s="326"/>
      <c r="DDX86" s="504"/>
      <c r="DDY86" s="505"/>
      <c r="DDZ86" s="326"/>
      <c r="DEA86" s="326"/>
      <c r="DEB86" s="505"/>
      <c r="DEC86" s="326"/>
      <c r="DED86" s="326"/>
      <c r="DEE86" s="503"/>
      <c r="DEF86" s="326"/>
      <c r="DEG86" s="326"/>
      <c r="DEH86" s="503"/>
      <c r="DEI86" s="326"/>
      <c r="DEJ86" s="326"/>
      <c r="DEK86" s="503"/>
      <c r="DEL86" s="326"/>
      <c r="DEM86" s="326"/>
      <c r="DEN86" s="503"/>
      <c r="DEO86" s="326"/>
      <c r="DGA86" s="505"/>
      <c r="DGB86" s="326"/>
      <c r="DGC86" s="326"/>
      <c r="DGD86" s="505"/>
      <c r="DGE86" s="326"/>
      <c r="DGF86" s="1587" t="s">
        <v>639</v>
      </c>
      <c r="DGG86" s="1587"/>
      <c r="DGH86" s="326"/>
      <c r="DGI86" s="1587" t="s">
        <v>639</v>
      </c>
      <c r="DGJ86" s="1587"/>
      <c r="DGK86" s="326"/>
      <c r="DGL86" s="326"/>
      <c r="DGM86" s="326"/>
      <c r="DGN86" s="506"/>
      <c r="DGO86" s="326"/>
      <c r="DGP86" s="326"/>
      <c r="DGQ86" s="506"/>
      <c r="DGR86" s="326"/>
      <c r="DGS86" s="1587" t="s">
        <v>639</v>
      </c>
      <c r="DGT86" s="1587"/>
      <c r="DGU86" s="326"/>
      <c r="DGV86" s="1587" t="s">
        <v>639</v>
      </c>
      <c r="DGW86" s="1587"/>
      <c r="DGY86" s="326"/>
      <c r="DGZ86" s="504"/>
      <c r="DHD86" s="505"/>
      <c r="DHE86" s="326"/>
      <c r="DHF86" s="504"/>
      <c r="DHG86" s="505"/>
      <c r="DHH86" s="326"/>
      <c r="DHI86" s="326"/>
      <c r="DHJ86" s="505"/>
      <c r="DHK86" s="326"/>
      <c r="DHL86" s="326"/>
      <c r="DHM86" s="503"/>
      <c r="DHN86" s="326"/>
      <c r="DHO86" s="326"/>
      <c r="DHP86" s="503"/>
      <c r="DHQ86" s="326"/>
      <c r="DHR86" s="326"/>
      <c r="DHS86" s="503"/>
      <c r="DHT86" s="326"/>
      <c r="DHU86" s="326"/>
      <c r="DHV86" s="503"/>
      <c r="DHW86" s="326"/>
      <c r="DJI86" s="505"/>
      <c r="DJJ86" s="326"/>
      <c r="DJK86" s="326"/>
      <c r="DJL86" s="505"/>
      <c r="DJM86" s="326"/>
      <c r="DJN86" s="1587" t="s">
        <v>639</v>
      </c>
      <c r="DJO86" s="1587"/>
      <c r="DJP86" s="326"/>
      <c r="DJQ86" s="1587" t="s">
        <v>639</v>
      </c>
      <c r="DJR86" s="1587"/>
      <c r="DJS86" s="326"/>
      <c r="DJT86" s="326"/>
      <c r="DJU86" s="326"/>
      <c r="DJV86" s="506"/>
      <c r="DJW86" s="326"/>
      <c r="DJX86" s="326"/>
      <c r="DJY86" s="506"/>
      <c r="DJZ86" s="326"/>
      <c r="DKA86" s="1587" t="s">
        <v>639</v>
      </c>
      <c r="DKB86" s="1587"/>
      <c r="DKC86" s="326"/>
      <c r="DKD86" s="1587" t="s">
        <v>639</v>
      </c>
      <c r="DKE86" s="1587"/>
      <c r="DKG86" s="326"/>
      <c r="DKH86" s="504"/>
      <c r="DKL86" s="505"/>
      <c r="DKM86" s="326"/>
      <c r="DKN86" s="504"/>
      <c r="DKO86" s="505"/>
      <c r="DKP86" s="326"/>
      <c r="DKQ86" s="326"/>
      <c r="DKR86" s="505"/>
      <c r="DKS86" s="326"/>
      <c r="DKT86" s="326"/>
      <c r="DKU86" s="503"/>
      <c r="DKV86" s="326"/>
      <c r="DKW86" s="326"/>
      <c r="DKX86" s="503"/>
      <c r="DKY86" s="326"/>
      <c r="DKZ86" s="326"/>
      <c r="DLA86" s="503"/>
      <c r="DLB86" s="326"/>
      <c r="DLC86" s="326"/>
      <c r="DLD86" s="503"/>
      <c r="DLE86" s="326"/>
      <c r="DMQ86" s="505"/>
      <c r="DMR86" s="326"/>
      <c r="DMS86" s="326"/>
      <c r="DMT86" s="505"/>
      <c r="DMU86" s="326"/>
      <c r="DMV86" s="326"/>
      <c r="DMW86" s="505"/>
      <c r="DMX86" s="326"/>
      <c r="DMY86" s="504"/>
      <c r="DMZ86" s="326"/>
      <c r="DNA86" s="326"/>
      <c r="DNB86" s="326"/>
      <c r="DNC86" s="326"/>
      <c r="DND86" s="506"/>
      <c r="DNE86" s="326"/>
      <c r="DNF86" s="326"/>
      <c r="DNG86" s="506"/>
      <c r="DNH86" s="326"/>
      <c r="DNI86" s="326"/>
      <c r="DNJ86" s="506"/>
      <c r="DNK86" s="326"/>
      <c r="DNL86" s="503"/>
      <c r="DNO86" s="326"/>
      <c r="DNP86" s="504"/>
      <c r="DNT86" s="505"/>
      <c r="DNU86" s="326"/>
      <c r="DNV86" s="504"/>
      <c r="DNW86" s="505"/>
      <c r="DNX86" s="326"/>
      <c r="DNY86" s="326"/>
      <c r="DNZ86" s="505"/>
      <c r="DOA86" s="326"/>
      <c r="DOB86" s="326"/>
      <c r="DOC86" s="503"/>
      <c r="DOD86" s="326"/>
      <c r="DOE86" s="326"/>
      <c r="DOF86" s="503"/>
      <c r="DOG86" s="326"/>
      <c r="DOH86" s="326"/>
      <c r="DOI86" s="503"/>
      <c r="DOJ86" s="326"/>
      <c r="DOK86" s="326"/>
      <c r="DOL86" s="503"/>
      <c r="DOM86" s="326"/>
      <c r="DOQ86" s="514"/>
      <c r="DOT86" s="514"/>
      <c r="DOW86" s="512"/>
      <c r="DOZ86" s="512"/>
      <c r="DQX86" s="265"/>
      <c r="DQY86" s="265"/>
      <c r="DRA86" s="265"/>
      <c r="DRB86" s="265"/>
      <c r="DRH86" s="514"/>
      <c r="DRK86" s="512"/>
      <c r="DRM86" s="326"/>
      <c r="DRN86" s="504"/>
      <c r="DRR86" s="505"/>
      <c r="DRS86" s="326"/>
      <c r="DRT86" s="504"/>
      <c r="DRU86" s="326"/>
      <c r="DRV86" s="326"/>
      <c r="DRW86" s="326"/>
      <c r="DRX86" s="505"/>
      <c r="DRY86" s="326"/>
      <c r="DRZ86" s="326"/>
      <c r="DSA86" s="503"/>
      <c r="DSB86" s="326"/>
      <c r="DSC86" s="326"/>
      <c r="DSD86" s="503"/>
      <c r="DSE86" s="326"/>
      <c r="DSF86" s="326"/>
      <c r="DSG86" s="503"/>
      <c r="DSH86" s="326"/>
      <c r="DSI86" s="326"/>
      <c r="DSJ86" s="503"/>
      <c r="DSK86" s="326"/>
      <c r="DSN86" s="326"/>
      <c r="DSO86" s="505"/>
      <c r="DSQ86" s="1604" t="s">
        <v>639</v>
      </c>
      <c r="DSR86" s="1604"/>
      <c r="DST86" s="1604" t="s">
        <v>639</v>
      </c>
      <c r="DSU86" s="1604"/>
      <c r="DSX86" s="505"/>
      <c r="DSY86" s="226"/>
      <c r="DSZ86" s="226"/>
      <c r="DTA86" s="326"/>
      <c r="DTB86" s="506"/>
      <c r="DTE86" s="506"/>
      <c r="DTH86" s="506"/>
      <c r="DTI86" s="326"/>
      <c r="DTJ86" s="326"/>
      <c r="DTK86" s="506"/>
      <c r="DTL86" s="326"/>
      <c r="DTM86" s="326"/>
      <c r="DTN86" s="326"/>
      <c r="DTO86" s="505"/>
      <c r="DTP86" s="326"/>
      <c r="DTQ86" s="1603" t="s">
        <v>639</v>
      </c>
      <c r="DTR86" s="1603"/>
      <c r="DTS86" s="326"/>
      <c r="DTT86" s="1603" t="s">
        <v>639</v>
      </c>
      <c r="DTU86" s="1603"/>
      <c r="DTV86" s="326"/>
      <c r="DTW86" s="326"/>
      <c r="DTX86" s="505"/>
      <c r="DTY86" s="326"/>
      <c r="DVF86" s="226"/>
      <c r="DVG86" s="226"/>
      <c r="DVH86" s="226"/>
      <c r="DVI86" s="226"/>
      <c r="DVJ86" s="226"/>
      <c r="DVK86" s="226"/>
      <c r="DVL86" s="226"/>
      <c r="DVM86" s="226"/>
      <c r="DVN86" s="226"/>
      <c r="DVO86" s="226"/>
      <c r="DVP86" s="226"/>
      <c r="DVQ86" s="226"/>
      <c r="DVR86" s="226"/>
      <c r="DVS86" s="226"/>
      <c r="DVT86" s="226"/>
      <c r="DVU86" s="226"/>
      <c r="DVV86" s="226"/>
      <c r="DVW86" s="226"/>
      <c r="DVX86" s="226"/>
      <c r="DVY86" s="226"/>
      <c r="DVZ86" s="226"/>
      <c r="DWA86" s="226"/>
      <c r="DWB86" s="226"/>
      <c r="DWC86" s="226"/>
      <c r="DWD86" s="226"/>
      <c r="DWE86" s="226"/>
      <c r="DWF86" s="226"/>
      <c r="DWG86" s="226"/>
      <c r="DWH86" s="226"/>
      <c r="DWI86" s="226"/>
      <c r="DWJ86" s="226"/>
      <c r="DWK86" s="226"/>
      <c r="DWL86" s="226"/>
      <c r="DWM86" s="226"/>
      <c r="DWN86" s="226"/>
      <c r="DWO86" s="226"/>
      <c r="DWP86" s="226"/>
      <c r="DWQ86" s="226"/>
      <c r="DWR86" s="226"/>
      <c r="DWS86" s="226"/>
      <c r="DWT86" s="1143"/>
      <c r="DWU86" s="1143"/>
      <c r="DWV86" s="1143"/>
      <c r="DWW86" s="1143"/>
      <c r="DWX86" s="1159"/>
      <c r="DWY86" s="1159"/>
      <c r="DWZ86" s="1156"/>
      <c r="DXA86" s="1156"/>
      <c r="DXB86" s="1175"/>
      <c r="DXC86" s="1175"/>
      <c r="DXD86" s="1175"/>
      <c r="DXE86" s="1159"/>
      <c r="DXF86" s="1159"/>
      <c r="DXG86" s="1157"/>
      <c r="DXH86" s="286"/>
      <c r="DXI86" s="288"/>
      <c r="DXJ86" s="286"/>
      <c r="DXK86" s="286"/>
      <c r="DXL86" s="288"/>
      <c r="DXM86" s="286"/>
      <c r="DXN86" s="286"/>
      <c r="DXO86" s="288"/>
      <c r="DXP86" s="286"/>
      <c r="DXQ86" s="286"/>
      <c r="DXR86" s="504"/>
      <c r="DXV86" s="503"/>
      <c r="DXY86" s="503"/>
      <c r="DYB86" s="503"/>
      <c r="DYE86" s="503"/>
      <c r="DYH86" s="326"/>
      <c r="DYI86" s="504"/>
      <c r="DYM86" s="505"/>
      <c r="DYN86" s="326"/>
      <c r="DYO86" s="326"/>
      <c r="DYP86" s="505"/>
      <c r="DYQ86" s="326"/>
      <c r="DYR86" s="326"/>
      <c r="DYS86" s="505"/>
      <c r="DYT86" s="326"/>
      <c r="DYU86" s="326"/>
      <c r="DYV86" s="503"/>
      <c r="DYW86" s="326"/>
      <c r="DYX86" s="326"/>
      <c r="DYY86" s="503"/>
      <c r="DYZ86" s="326"/>
      <c r="DZA86" s="326"/>
      <c r="DZB86" s="503"/>
      <c r="DZC86" s="326"/>
      <c r="DZD86" s="326"/>
      <c r="DZE86" s="503"/>
      <c r="DZF86" s="326"/>
      <c r="DZT86" s="226"/>
      <c r="DZU86" s="226"/>
      <c r="DZV86" s="226"/>
      <c r="DZW86" s="226"/>
      <c r="DZX86" s="226"/>
      <c r="DZY86" s="226"/>
      <c r="DZZ86" s="226"/>
      <c r="EAA86" s="226"/>
      <c r="EAB86" s="226"/>
      <c r="EAC86" s="226"/>
      <c r="EAD86" s="226"/>
      <c r="EAE86" s="226"/>
      <c r="EAF86" s="226"/>
      <c r="EAG86" s="226"/>
      <c r="EAH86" s="226"/>
      <c r="EAI86" s="226"/>
      <c r="EAJ86" s="226"/>
      <c r="EAK86" s="226"/>
      <c r="EAL86" s="226"/>
      <c r="EAM86" s="226"/>
      <c r="EAN86" s="226"/>
      <c r="EAO86" s="226"/>
      <c r="EAP86" s="226"/>
      <c r="EAQ86" s="226"/>
      <c r="EAR86" s="226"/>
      <c r="EAS86" s="226"/>
      <c r="EAT86" s="226"/>
      <c r="EAU86" s="226"/>
      <c r="EAV86" s="226"/>
      <c r="EAW86" s="226"/>
      <c r="EAX86" s="226"/>
      <c r="EAY86" s="226"/>
      <c r="EAZ86" s="235"/>
      <c r="EBA86" s="235"/>
      <c r="EBB86" s="235"/>
      <c r="EBC86" s="235"/>
      <c r="EBD86" s="235"/>
      <c r="EBE86" s="235"/>
      <c r="EBF86" s="286"/>
      <c r="EBG86" s="326"/>
      <c r="EBH86" s="505"/>
      <c r="EBI86" s="286"/>
      <c r="EBJ86" s="1604" t="s">
        <v>639</v>
      </c>
      <c r="EBK86" s="1604"/>
      <c r="EBL86" s="286"/>
      <c r="EBM86" s="288"/>
      <c r="EBN86" s="286"/>
      <c r="EBO86" s="286"/>
      <c r="EBP86" s="504"/>
      <c r="EBT86" s="326"/>
      <c r="EBU86" s="506"/>
      <c r="EBV86" s="326"/>
      <c r="EBW86" s="1604" t="s">
        <v>639</v>
      </c>
      <c r="EBX86" s="1604"/>
      <c r="EBZ86" s="503"/>
      <c r="ECC86" s="503"/>
      <c r="ECF86" s="326"/>
      <c r="ECG86" s="504"/>
      <c r="ECK86" s="505"/>
      <c r="ECL86" s="326"/>
      <c r="ECM86" s="326"/>
      <c r="ECN86" s="505"/>
      <c r="ECO86" s="326"/>
      <c r="ECP86" s="326"/>
      <c r="ECQ86" s="505"/>
      <c r="ECR86" s="326"/>
      <c r="ECS86" s="326"/>
      <c r="ECT86" s="503"/>
      <c r="ECU86" s="326"/>
      <c r="ECV86" s="326"/>
      <c r="ECW86" s="503"/>
      <c r="ECX86" s="326"/>
      <c r="ECY86" s="326"/>
      <c r="ECZ86" s="503"/>
      <c r="EDA86" s="326"/>
      <c r="EDB86" s="326"/>
      <c r="EDC86" s="503"/>
      <c r="EDD86" s="326"/>
      <c r="EDH86" s="505"/>
      <c r="EDI86" s="326"/>
      <c r="EDJ86" s="1603" t="s">
        <v>639</v>
      </c>
      <c r="EDK86" s="1603"/>
      <c r="EDL86" s="326"/>
      <c r="EDM86" s="1603" t="s">
        <v>639</v>
      </c>
      <c r="EDN86" s="1603"/>
      <c r="EDO86" s="326"/>
      <c r="EDP86" s="326"/>
      <c r="EDQ86" s="505"/>
      <c r="EDR86" s="304"/>
      <c r="EDS86" s="304"/>
      <c r="EDT86" s="304"/>
      <c r="EDU86" s="506"/>
      <c r="EDV86" s="326"/>
      <c r="EDW86" s="326"/>
      <c r="EDX86" s="506"/>
      <c r="EDY86" s="326"/>
      <c r="EDZ86" s="304"/>
      <c r="EEA86" s="809"/>
      <c r="EEB86" s="304"/>
      <c r="EEC86" s="304"/>
      <c r="EED86" s="809"/>
      <c r="EEE86" s="304"/>
      <c r="EEF86" s="304"/>
      <c r="EEG86" s="304"/>
      <c r="EEH86" s="989"/>
      <c r="EEI86" s="304"/>
      <c r="EEJ86" s="1603" t="s">
        <v>639</v>
      </c>
      <c r="EEK86" s="1603"/>
      <c r="EEL86" s="304"/>
      <c r="EEM86" s="1603" t="s">
        <v>639</v>
      </c>
      <c r="EEN86" s="1603"/>
      <c r="EEO86" s="304"/>
      <c r="EEP86" s="226"/>
      <c r="EEQ86" s="989"/>
      <c r="EER86" s="226"/>
      <c r="EES86" s="226"/>
      <c r="EET86" s="226"/>
      <c r="EEU86" s="226"/>
      <c r="EEV86" s="226"/>
      <c r="EEW86" s="226"/>
      <c r="EEX86" s="226"/>
      <c r="EEY86" s="226"/>
      <c r="EEZ86" s="226"/>
      <c r="EFA86" s="226"/>
      <c r="EFB86" s="226"/>
      <c r="EFC86" s="226"/>
      <c r="EFD86" s="226"/>
      <c r="EFE86" s="226"/>
      <c r="EFF86" s="226"/>
      <c r="EFG86" s="226"/>
      <c r="EFH86" s="226"/>
      <c r="EFI86" s="226"/>
      <c r="EFJ86" s="226"/>
      <c r="EFK86" s="226"/>
      <c r="EFL86" s="226"/>
      <c r="EFM86" s="226"/>
      <c r="EFN86" s="226"/>
      <c r="EFO86" s="226"/>
      <c r="EFP86" s="226"/>
      <c r="EFQ86" s="226"/>
      <c r="EFR86" s="226"/>
      <c r="EFS86" s="226"/>
      <c r="EFT86" s="226"/>
      <c r="EFU86" s="226"/>
      <c r="EFV86" s="226"/>
      <c r="EFW86" s="226"/>
      <c r="EFX86" s="226"/>
      <c r="EFY86" s="226"/>
      <c r="EFZ86" s="226"/>
      <c r="EGA86" s="226"/>
      <c r="EGB86" s="226"/>
      <c r="EGC86" s="226"/>
      <c r="EGD86" s="226"/>
      <c r="EGE86" s="226"/>
      <c r="EGF86" s="226"/>
      <c r="EGG86" s="226"/>
      <c r="EGH86" s="226"/>
      <c r="EGI86" s="226"/>
      <c r="EGJ86" s="226"/>
      <c r="EGK86" s="226"/>
      <c r="EGL86" s="226"/>
      <c r="EGM86" s="226"/>
      <c r="EGN86" s="226"/>
      <c r="EGO86" s="226"/>
      <c r="EGP86" s="226"/>
      <c r="EGQ86" s="226"/>
      <c r="EGR86" s="265"/>
      <c r="EGS86" s="265"/>
      <c r="EGT86" s="265"/>
      <c r="EGU86" s="265"/>
      <c r="EGV86" s="265"/>
      <c r="EGW86" s="265"/>
      <c r="EGX86" s="265"/>
      <c r="EGY86" s="265"/>
      <c r="EHI86" s="265"/>
      <c r="EHJ86" s="265"/>
      <c r="EHL86" s="265"/>
      <c r="EHM86" s="265"/>
      <c r="EHS86" s="514"/>
      <c r="EHV86" s="512"/>
      <c r="EHX86" s="326"/>
      <c r="EHY86" s="504"/>
      <c r="EIC86" s="505"/>
      <c r="EID86" s="326"/>
      <c r="EIE86" s="326"/>
      <c r="EIF86" s="505"/>
      <c r="EIG86" s="326"/>
      <c r="EIH86" s="326"/>
      <c r="EII86" s="505"/>
      <c r="EIJ86" s="326"/>
      <c r="EIK86" s="326"/>
      <c r="EIL86" s="503"/>
      <c r="EIM86" s="326"/>
      <c r="EIN86" s="326"/>
      <c r="EIO86" s="503"/>
      <c r="EIP86" s="326"/>
      <c r="EIQ86" s="326"/>
      <c r="EIR86" s="503"/>
      <c r="EIS86" s="326"/>
      <c r="EIT86" s="326"/>
      <c r="EIU86" s="503"/>
      <c r="EIV86" s="326"/>
      <c r="EIY86" s="326"/>
      <c r="EIZ86" s="505"/>
      <c r="EJB86" s="1603" t="s">
        <v>639</v>
      </c>
      <c r="EJC86" s="1603"/>
      <c r="EJE86" s="1603" t="s">
        <v>639</v>
      </c>
      <c r="EJF86" s="1603"/>
      <c r="EJI86" s="505"/>
      <c r="EJJ86" s="326"/>
      <c r="EJK86" s="304"/>
      <c r="EJL86" s="326"/>
      <c r="EJM86" s="506"/>
      <c r="EJN86" s="304"/>
      <c r="EJO86" s="304"/>
      <c r="EJP86" s="809"/>
      <c r="EJQ86" s="304"/>
      <c r="EJR86" s="811"/>
      <c r="EJS86" s="304"/>
      <c r="EJT86" s="304"/>
      <c r="EJU86" s="304"/>
      <c r="EJV86" s="809"/>
      <c r="EJW86" s="304"/>
      <c r="EJX86" s="304"/>
      <c r="EJY86" s="810"/>
      <c r="EJZ86" s="304"/>
      <c r="EKA86" s="304"/>
      <c r="EKB86" s="226"/>
      <c r="EKC86" s="231"/>
      <c r="EKD86" s="226"/>
      <c r="EKE86" s="1603" t="s">
        <v>639</v>
      </c>
      <c r="EKF86" s="1603"/>
      <c r="EKG86" s="226"/>
      <c r="EKH86" s="810"/>
      <c r="EKI86" s="226"/>
      <c r="EKJ86" s="226"/>
      <c r="ELA86" s="226"/>
      <c r="ELB86" s="226"/>
      <c r="ELC86" s="226"/>
      <c r="ELD86" s="226"/>
      <c r="ELE86" s="226"/>
      <c r="ELF86" s="226"/>
      <c r="ELG86" s="226"/>
      <c r="ELH86" s="226"/>
      <c r="ELI86" s="226"/>
      <c r="ELJ86" s="226"/>
      <c r="ELK86" s="226"/>
      <c r="ELL86" s="226"/>
      <c r="ELM86" s="226"/>
      <c r="EMO86" s="505"/>
      <c r="EMP86" s="326"/>
      <c r="EMQ86" s="1603" t="s">
        <v>639</v>
      </c>
      <c r="EMR86" s="1603"/>
      <c r="EMS86" s="326"/>
      <c r="EMT86" s="1603" t="s">
        <v>639</v>
      </c>
      <c r="EMU86" s="1603"/>
      <c r="EMV86" s="326"/>
      <c r="EMW86" s="504"/>
      <c r="EMX86" s="326"/>
      <c r="EMY86" s="326"/>
      <c r="EMZ86" s="326"/>
      <c r="ENA86" s="326"/>
      <c r="ENB86" s="506"/>
      <c r="ENC86" s="326"/>
      <c r="END86" s="326"/>
      <c r="ENE86" s="506"/>
      <c r="ENF86" s="326"/>
      <c r="ENG86" s="326"/>
      <c r="ENH86" s="506"/>
      <c r="ENI86" s="982"/>
      <c r="ENJ86" s="1587" t="s">
        <v>639</v>
      </c>
      <c r="ENK86" s="1587"/>
      <c r="ENM86" s="326"/>
      <c r="ENN86" s="504"/>
      <c r="ENR86" s="505"/>
      <c r="ENS86" s="326"/>
      <c r="ENT86" s="504"/>
      <c r="ENU86" s="326"/>
      <c r="ENV86" s="326"/>
      <c r="ENW86" s="326"/>
      <c r="ENX86" s="505"/>
      <c r="ENY86" s="326"/>
      <c r="ENZ86" s="326"/>
      <c r="EOA86" s="503"/>
      <c r="EOB86" s="326"/>
      <c r="EOC86" s="326"/>
      <c r="EOD86" s="503"/>
      <c r="EOE86" s="326"/>
      <c r="EOF86" s="326"/>
      <c r="EOG86" s="503"/>
      <c r="EOH86" s="326"/>
      <c r="EOI86" s="326"/>
      <c r="EOJ86" s="503"/>
      <c r="EOK86" s="326"/>
      <c r="EOO86" s="514"/>
      <c r="EOR86" s="512"/>
      <c r="EQE86" s="326"/>
      <c r="EQF86" s="504"/>
      <c r="EQJ86" s="505"/>
      <c r="EQK86" s="326"/>
      <c r="EQL86" s="504"/>
      <c r="EQM86" s="505"/>
      <c r="EQN86" s="326"/>
      <c r="EQO86" s="326"/>
      <c r="EQP86" s="505"/>
      <c r="EQQ86" s="326"/>
      <c r="EQR86" s="326"/>
      <c r="EQS86" s="503"/>
      <c r="EQT86" s="326"/>
      <c r="EQU86" s="326"/>
      <c r="EQV86" s="503"/>
      <c r="EQW86" s="326"/>
      <c r="EQX86" s="326"/>
      <c r="EQY86" s="503"/>
      <c r="EQZ86" s="326"/>
      <c r="ERA86" s="326"/>
      <c r="ERB86" s="503"/>
      <c r="ERC86" s="326"/>
      <c r="ERU86" s="247"/>
      <c r="ERV86" s="1664"/>
      <c r="ERW86" s="1664"/>
      <c r="ERX86" s="249"/>
      <c r="ETA86" s="1518"/>
      <c r="ETB86" s="1518"/>
      <c r="ETC86" s="1518"/>
      <c r="ETD86" s="1518"/>
      <c r="ETE86" s="1518"/>
      <c r="ETF86" s="1518"/>
    </row>
    <row r="87" spans="1:3906" s="241" customFormat="1" ht="15" customHeight="1">
      <c r="B87" s="1518"/>
      <c r="C87" s="1518"/>
      <c r="D87" s="1518"/>
      <c r="E87" s="1518"/>
      <c r="F87" s="1518"/>
      <c r="G87" s="1518"/>
      <c r="J87" s="1310"/>
      <c r="K87" s="1310"/>
      <c r="L87" s="1310"/>
      <c r="M87" s="1310"/>
      <c r="N87" s="1310"/>
      <c r="O87" s="1310"/>
      <c r="P87" s="1310"/>
      <c r="Q87" s="1310"/>
      <c r="R87" s="1310"/>
      <c r="S87" s="1310"/>
      <c r="T87" s="1310"/>
      <c r="U87" s="1310"/>
      <c r="V87" s="1310"/>
      <c r="W87" s="1310"/>
      <c r="X87" s="1310"/>
      <c r="Y87" s="1310"/>
      <c r="Z87" s="1310"/>
      <c r="AA87" s="1310"/>
      <c r="AD87" s="1664"/>
      <c r="AE87" s="1664"/>
      <c r="AF87" s="816"/>
      <c r="AZ87" s="507"/>
      <c r="BA87" s="507"/>
      <c r="BB87" s="508"/>
      <c r="BE87" s="1516"/>
      <c r="BF87" s="1516"/>
      <c r="BI87" s="514"/>
      <c r="BL87" s="514"/>
      <c r="BO87" s="252"/>
      <c r="BR87" s="252"/>
      <c r="BU87" s="252"/>
      <c r="BX87" s="1516"/>
      <c r="BY87" s="1516"/>
      <c r="CL87" s="507"/>
      <c r="CM87" s="507"/>
      <c r="CN87" s="508"/>
      <c r="CR87" s="514"/>
      <c r="CS87" s="1133"/>
      <c r="CT87" s="250"/>
      <c r="CU87" s="514"/>
      <c r="CV87" s="1133"/>
      <c r="CW87" s="1133"/>
      <c r="CX87" s="514"/>
      <c r="CY87" s="1133"/>
      <c r="CZ87" s="1133"/>
      <c r="DA87" s="252"/>
      <c r="DB87" s="1133"/>
      <c r="DC87" s="1133"/>
      <c r="DD87" s="252"/>
      <c r="DE87" s="1133"/>
      <c r="DF87" s="1133"/>
      <c r="DG87" s="252"/>
      <c r="DH87" s="1133"/>
      <c r="DI87" s="1133"/>
      <c r="DJ87" s="252"/>
      <c r="DK87" s="1133"/>
      <c r="EN87" s="507"/>
      <c r="EO87" s="507"/>
      <c r="EP87" s="508"/>
      <c r="ET87" s="514"/>
      <c r="EU87" s="1133"/>
      <c r="EV87" s="250"/>
      <c r="EW87" s="514"/>
      <c r="EX87" s="1133"/>
      <c r="EY87" s="1133"/>
      <c r="EZ87" s="514"/>
      <c r="FA87" s="1133"/>
      <c r="FB87" s="1133"/>
      <c r="FC87" s="252"/>
      <c r="FD87" s="1133"/>
      <c r="FE87" s="1133"/>
      <c r="FF87" s="252"/>
      <c r="FG87" s="1133"/>
      <c r="FH87" s="1133"/>
      <c r="FI87" s="252"/>
      <c r="FJ87" s="1133"/>
      <c r="FK87" s="1133"/>
      <c r="FL87" s="252"/>
      <c r="FM87" s="1133"/>
      <c r="GP87" s="507"/>
      <c r="GQ87" s="507"/>
      <c r="GR87" s="508"/>
      <c r="GV87" s="514"/>
      <c r="GW87" s="1133"/>
      <c r="GX87" s="250"/>
      <c r="GY87" s="514"/>
      <c r="GZ87" s="1133"/>
      <c r="HA87" s="1133"/>
      <c r="HB87" s="514"/>
      <c r="HC87" s="1133"/>
      <c r="HD87" s="1133"/>
      <c r="HE87" s="252"/>
      <c r="HF87" s="1133"/>
      <c r="HG87" s="1133"/>
      <c r="HH87" s="252"/>
      <c r="HI87" s="1133"/>
      <c r="HJ87" s="1133"/>
      <c r="HK87" s="252"/>
      <c r="HL87" s="1133"/>
      <c r="HM87" s="1133"/>
      <c r="HN87" s="252"/>
      <c r="HO87" s="1133"/>
      <c r="IR87" s="507"/>
      <c r="IS87" s="507"/>
      <c r="IT87" s="508"/>
      <c r="IX87" s="514"/>
      <c r="IY87" s="1133"/>
      <c r="IZ87" s="250"/>
      <c r="JA87" s="514"/>
      <c r="JB87" s="1133"/>
      <c r="JC87" s="1133"/>
      <c r="JD87" s="514"/>
      <c r="JE87" s="1133"/>
      <c r="JF87" s="1133"/>
      <c r="JG87" s="252"/>
      <c r="JH87" s="1133"/>
      <c r="JI87" s="1133"/>
      <c r="JJ87" s="252"/>
      <c r="JK87" s="1133"/>
      <c r="JL87" s="1133"/>
      <c r="JM87" s="252"/>
      <c r="JN87" s="1133"/>
      <c r="JO87" s="1133"/>
      <c r="JP87" s="252"/>
      <c r="JQ87" s="1133"/>
      <c r="KT87" s="507"/>
      <c r="KU87" s="507"/>
      <c r="KV87" s="508"/>
      <c r="KZ87" s="514"/>
      <c r="LA87" s="1133"/>
      <c r="LB87" s="250"/>
      <c r="LC87" s="514"/>
      <c r="LD87" s="1133"/>
      <c r="LE87" s="1133"/>
      <c r="LF87" s="514"/>
      <c r="LG87" s="1133"/>
      <c r="LH87" s="1133"/>
      <c r="LI87" s="252"/>
      <c r="LJ87" s="1133"/>
      <c r="LK87" s="1133"/>
      <c r="LL87" s="252"/>
      <c r="LM87" s="1133"/>
      <c r="LN87" s="1133"/>
      <c r="LO87" s="252"/>
      <c r="LP87" s="1133"/>
      <c r="LQ87" s="1133"/>
      <c r="LR87" s="252"/>
      <c r="LS87" s="1133"/>
      <c r="MV87" s="507"/>
      <c r="MW87" s="507"/>
      <c r="MX87" s="508"/>
      <c r="NB87" s="514"/>
      <c r="NC87" s="1133"/>
      <c r="ND87" s="250"/>
      <c r="NE87" s="514"/>
      <c r="NF87" s="1133"/>
      <c r="NG87" s="1133"/>
      <c r="NH87" s="514"/>
      <c r="NI87" s="1133"/>
      <c r="NJ87" s="1133"/>
      <c r="NK87" s="252"/>
      <c r="NL87" s="1133"/>
      <c r="NM87" s="1133"/>
      <c r="NN87" s="252"/>
      <c r="NO87" s="1133"/>
      <c r="NP87" s="1133"/>
      <c r="NQ87" s="252"/>
      <c r="NR87" s="1133"/>
      <c r="NS87" s="1133"/>
      <c r="NT87" s="252"/>
      <c r="NU87" s="1133"/>
      <c r="OJ87" s="1516"/>
      <c r="OK87" s="1516"/>
      <c r="OM87" s="1516"/>
      <c r="ON87" s="1516"/>
      <c r="OO87" s="1133"/>
      <c r="OP87" s="1007"/>
      <c r="OQ87" s="265"/>
      <c r="OS87" s="250"/>
      <c r="OX87" s="512"/>
      <c r="OZ87" s="252"/>
      <c r="PC87" s="1516"/>
      <c r="PD87" s="1516"/>
      <c r="PF87" s="1516"/>
      <c r="PG87" s="1516"/>
      <c r="PT87" s="507"/>
      <c r="PU87" s="507"/>
      <c r="PV87" s="508"/>
      <c r="PZ87" s="514"/>
      <c r="QA87" s="1133"/>
      <c r="QB87" s="250"/>
      <c r="QC87" s="514"/>
      <c r="QD87" s="1133"/>
      <c r="QE87" s="1133"/>
      <c r="QF87" s="514"/>
      <c r="QG87" s="1133"/>
      <c r="QH87" s="1133"/>
      <c r="QI87" s="252"/>
      <c r="QJ87" s="1133"/>
      <c r="QK87" s="1133"/>
      <c r="QL87" s="252"/>
      <c r="QM87" s="1133"/>
      <c r="QN87" s="1133"/>
      <c r="QO87" s="252"/>
      <c r="QP87" s="1133"/>
      <c r="QQ87" s="1133"/>
      <c r="QR87" s="252"/>
      <c r="QS87" s="1133"/>
      <c r="RV87" s="507"/>
      <c r="RW87" s="507"/>
      <c r="RX87" s="508"/>
      <c r="SB87" s="514"/>
      <c r="SC87" s="1133"/>
      <c r="SD87" s="250"/>
      <c r="SE87" s="514"/>
      <c r="SF87" s="1133"/>
      <c r="SG87" s="1133"/>
      <c r="SH87" s="514"/>
      <c r="SI87" s="1133"/>
      <c r="SJ87" s="1133"/>
      <c r="SK87" s="252"/>
      <c r="SL87" s="1133"/>
      <c r="SM87" s="1133"/>
      <c r="SN87" s="252"/>
      <c r="SO87" s="1133"/>
      <c r="SP87" s="1133"/>
      <c r="SQ87" s="252"/>
      <c r="SR87" s="1133"/>
      <c r="SS87" s="1133"/>
      <c r="ST87" s="252"/>
      <c r="SU87" s="1133"/>
      <c r="TX87" s="507"/>
      <c r="TY87" s="507"/>
      <c r="TZ87" s="508"/>
      <c r="UD87" s="514"/>
      <c r="UE87" s="1133"/>
      <c r="UF87" s="250"/>
      <c r="UG87" s="514"/>
      <c r="UH87" s="1133"/>
      <c r="UI87" s="1133"/>
      <c r="UJ87" s="514"/>
      <c r="UK87" s="1133"/>
      <c r="UL87" s="1133"/>
      <c r="UM87" s="252"/>
      <c r="UN87" s="1133"/>
      <c r="UO87" s="1133"/>
      <c r="UP87" s="252"/>
      <c r="UQ87" s="1133"/>
      <c r="UR87" s="1133"/>
      <c r="US87" s="252"/>
      <c r="UT87" s="1133"/>
      <c r="UU87" s="1133"/>
      <c r="UV87" s="252"/>
      <c r="UW87" s="1133"/>
      <c r="VZ87" s="507"/>
      <c r="WA87" s="507"/>
      <c r="WB87" s="508"/>
      <c r="WF87" s="514"/>
      <c r="WG87" s="1133"/>
      <c r="WH87" s="250"/>
      <c r="WI87" s="514"/>
      <c r="WJ87" s="1133"/>
      <c r="WK87" s="1133"/>
      <c r="WL87" s="514"/>
      <c r="WM87" s="1133"/>
      <c r="WN87" s="1133"/>
      <c r="WO87" s="252"/>
      <c r="WP87" s="1133"/>
      <c r="WQ87" s="1133"/>
      <c r="WR87" s="252"/>
      <c r="WS87" s="1133"/>
      <c r="WT87" s="1133"/>
      <c r="WU87" s="252"/>
      <c r="WV87" s="1133"/>
      <c r="WW87" s="1133"/>
      <c r="WX87" s="252"/>
      <c r="WY87" s="1133"/>
      <c r="YB87" s="507"/>
      <c r="YC87" s="507"/>
      <c r="YD87" s="508"/>
      <c r="YH87" s="514"/>
      <c r="YI87" s="1133"/>
      <c r="YJ87" s="250"/>
      <c r="YK87" s="514"/>
      <c r="YL87" s="1133"/>
      <c r="YM87" s="1133"/>
      <c r="YN87" s="514"/>
      <c r="YO87" s="1133"/>
      <c r="YP87" s="1133"/>
      <c r="YQ87" s="252"/>
      <c r="YR87" s="1133"/>
      <c r="YS87" s="1133"/>
      <c r="YT87" s="252"/>
      <c r="YU87" s="1133"/>
      <c r="YV87" s="1133"/>
      <c r="YW87" s="252"/>
      <c r="YX87" s="1133"/>
      <c r="YY87" s="1133"/>
      <c r="YZ87" s="252"/>
      <c r="ZA87" s="1133"/>
      <c r="AAD87" s="507"/>
      <c r="AAE87" s="507"/>
      <c r="AAF87" s="508"/>
      <c r="AAJ87" s="514"/>
      <c r="AAK87" s="1133"/>
      <c r="AAL87" s="250"/>
      <c r="AAM87" s="514"/>
      <c r="AAN87" s="1133"/>
      <c r="AAO87" s="1133"/>
      <c r="AAP87" s="514"/>
      <c r="AAQ87" s="1133"/>
      <c r="AAR87" s="1133"/>
      <c r="AAS87" s="252"/>
      <c r="AAT87" s="1133"/>
      <c r="AAU87" s="1133"/>
      <c r="AAV87" s="252"/>
      <c r="AAW87" s="1133"/>
      <c r="AAX87" s="1133"/>
      <c r="AAY87" s="252"/>
      <c r="AAZ87" s="1133"/>
      <c r="ABA87" s="1133"/>
      <c r="ABB87" s="252"/>
      <c r="ABC87" s="1133"/>
      <c r="ACF87" s="507"/>
      <c r="ACG87" s="507"/>
      <c r="ACH87" s="508"/>
      <c r="ACL87" s="514"/>
      <c r="ACM87" s="1133"/>
      <c r="ACN87" s="250"/>
      <c r="ACO87" s="514"/>
      <c r="ACP87" s="1133"/>
      <c r="ACQ87" s="1133"/>
      <c r="ACR87" s="514"/>
      <c r="ACS87" s="1133"/>
      <c r="ACT87" s="1133"/>
      <c r="ACU87" s="252"/>
      <c r="ACV87" s="1133"/>
      <c r="ACW87" s="1133"/>
      <c r="ACX87" s="252"/>
      <c r="ACY87" s="1133"/>
      <c r="ACZ87" s="1133"/>
      <c r="ADA87" s="252"/>
      <c r="ADB87" s="1133"/>
      <c r="ADC87" s="1133"/>
      <c r="ADD87" s="252"/>
      <c r="ADE87" s="1133"/>
      <c r="AEH87" s="507"/>
      <c r="AEI87" s="507"/>
      <c r="AEJ87" s="508"/>
      <c r="AEN87" s="514"/>
      <c r="AEO87" s="1133"/>
      <c r="AEP87" s="250"/>
      <c r="AEQ87" s="514"/>
      <c r="AER87" s="1133"/>
      <c r="AES87" s="1133"/>
      <c r="AET87" s="514"/>
      <c r="AEU87" s="1133"/>
      <c r="AEV87" s="1133"/>
      <c r="AEW87" s="252"/>
      <c r="AEX87" s="1133"/>
      <c r="AEY87" s="1133"/>
      <c r="AEZ87" s="252"/>
      <c r="AFA87" s="1133"/>
      <c r="AFB87" s="1133"/>
      <c r="AFC87" s="252"/>
      <c r="AFD87" s="1133"/>
      <c r="AFE87" s="1133"/>
      <c r="AFF87" s="252"/>
      <c r="AFG87" s="1133"/>
      <c r="AGJ87" s="507"/>
      <c r="AGK87" s="507"/>
      <c r="AGL87" s="508"/>
      <c r="AGP87" s="514"/>
      <c r="AGQ87" s="1133"/>
      <c r="AGR87" s="250"/>
      <c r="AGS87" s="514"/>
      <c r="AGT87" s="1133"/>
      <c r="AGU87" s="1133"/>
      <c r="AGV87" s="514"/>
      <c r="AGW87" s="1133"/>
      <c r="AGX87" s="1133"/>
      <c r="AGY87" s="252"/>
      <c r="AGZ87" s="1133"/>
      <c r="AHA87" s="1133"/>
      <c r="AHB87" s="252"/>
      <c r="AHC87" s="1133"/>
      <c r="AHD87" s="1133"/>
      <c r="AHE87" s="252"/>
      <c r="AHF87" s="1133"/>
      <c r="AHG87" s="1133"/>
      <c r="AHH87" s="252"/>
      <c r="AHI87" s="1133"/>
      <c r="AIL87" s="507"/>
      <c r="AIM87" s="507"/>
      <c r="AIN87" s="508"/>
      <c r="AIR87" s="514"/>
      <c r="AIS87" s="1133"/>
      <c r="AIT87" s="250"/>
      <c r="AIU87" s="514"/>
      <c r="AIV87" s="1133"/>
      <c r="AIW87" s="1133"/>
      <c r="AIX87" s="514"/>
      <c r="AIY87" s="1133"/>
      <c r="AIZ87" s="1133"/>
      <c r="AJA87" s="252"/>
      <c r="AJB87" s="1133"/>
      <c r="AJC87" s="1133"/>
      <c r="AJD87" s="252"/>
      <c r="AJE87" s="1133"/>
      <c r="AJF87" s="1133"/>
      <c r="AJG87" s="252"/>
      <c r="AJH87" s="1133"/>
      <c r="AJI87" s="1133"/>
      <c r="AJJ87" s="252"/>
      <c r="AJK87" s="1133"/>
      <c r="AKN87" s="507"/>
      <c r="AKO87" s="507"/>
      <c r="AKP87" s="508"/>
      <c r="AKT87" s="514"/>
      <c r="AKU87" s="1133"/>
      <c r="AKV87" s="250"/>
      <c r="AKW87" s="514"/>
      <c r="AKX87" s="1133"/>
      <c r="AKY87" s="1133"/>
      <c r="AKZ87" s="514"/>
      <c r="ALA87" s="1133"/>
      <c r="ALB87" s="1133"/>
      <c r="ALC87" s="252"/>
      <c r="ALD87" s="1133"/>
      <c r="ALE87" s="1133"/>
      <c r="ALF87" s="252"/>
      <c r="ALG87" s="1133"/>
      <c r="ALH87" s="1133"/>
      <c r="ALI87" s="252"/>
      <c r="ALJ87" s="1133"/>
      <c r="ALK87" s="1133"/>
      <c r="ALL87" s="252"/>
      <c r="ALM87" s="1133"/>
      <c r="AMP87" s="507"/>
      <c r="AMQ87" s="507"/>
      <c r="AMR87" s="508"/>
      <c r="AMV87" s="514"/>
      <c r="AMW87" s="1133"/>
      <c r="AMX87" s="250"/>
      <c r="AMY87" s="514"/>
      <c r="AMZ87" s="1133"/>
      <c r="ANA87" s="1133"/>
      <c r="ANB87" s="514"/>
      <c r="ANC87" s="1133"/>
      <c r="AND87" s="1133"/>
      <c r="ANE87" s="252"/>
      <c r="ANF87" s="1133"/>
      <c r="ANG87" s="1133"/>
      <c r="ANH87" s="252"/>
      <c r="ANI87" s="1133"/>
      <c r="ANJ87" s="1133"/>
      <c r="ANK87" s="252"/>
      <c r="ANL87" s="1133"/>
      <c r="ANM87" s="1133"/>
      <c r="ANN87" s="252"/>
      <c r="ANO87" s="1133"/>
      <c r="AOR87" s="507"/>
      <c r="AOS87" s="507"/>
      <c r="AOT87" s="508"/>
      <c r="AOX87" s="514"/>
      <c r="AOY87" s="1133"/>
      <c r="AOZ87" s="250"/>
      <c r="APA87" s="514"/>
      <c r="APB87" s="1133"/>
      <c r="APC87" s="1133"/>
      <c r="APD87" s="514"/>
      <c r="APE87" s="1133"/>
      <c r="APF87" s="1133"/>
      <c r="APG87" s="252"/>
      <c r="APH87" s="1133"/>
      <c r="API87" s="1133"/>
      <c r="APJ87" s="252"/>
      <c r="APK87" s="1133"/>
      <c r="APL87" s="1133"/>
      <c r="APM87" s="252"/>
      <c r="APN87" s="1133"/>
      <c r="APO87" s="1133"/>
      <c r="APP87" s="252"/>
      <c r="APQ87" s="1133"/>
      <c r="AQT87" s="507"/>
      <c r="AQU87" s="507"/>
      <c r="AQV87" s="508"/>
      <c r="AQZ87" s="514"/>
      <c r="ARA87" s="1133"/>
      <c r="ARB87" s="250"/>
      <c r="ARC87" s="514"/>
      <c r="ARD87" s="1133"/>
      <c r="ARE87" s="1133"/>
      <c r="ARF87" s="514"/>
      <c r="ARG87" s="1133"/>
      <c r="ARH87" s="1133"/>
      <c r="ARI87" s="252"/>
      <c r="ARJ87" s="1133"/>
      <c r="ARK87" s="1133"/>
      <c r="ARL87" s="252"/>
      <c r="ARM87" s="1133"/>
      <c r="ARN87" s="1133"/>
      <c r="ARO87" s="252"/>
      <c r="ARP87" s="1133"/>
      <c r="ARQ87" s="1133"/>
      <c r="ARR87" s="252"/>
      <c r="ARS87" s="1133"/>
      <c r="ASV87" s="507"/>
      <c r="ASW87" s="507"/>
      <c r="ASX87" s="508"/>
      <c r="ATB87" s="514"/>
      <c r="ATC87" s="1133"/>
      <c r="ATD87" s="250"/>
      <c r="ATE87" s="514"/>
      <c r="ATF87" s="1133"/>
      <c r="ATG87" s="1133"/>
      <c r="ATH87" s="514"/>
      <c r="ATI87" s="1133"/>
      <c r="ATJ87" s="1133"/>
      <c r="ATK87" s="252"/>
      <c r="ATL87" s="1133"/>
      <c r="ATM87" s="1133"/>
      <c r="ATN87" s="252"/>
      <c r="ATO87" s="1133"/>
      <c r="ATP87" s="1133"/>
      <c r="ATQ87" s="252"/>
      <c r="ATR87" s="1133"/>
      <c r="ATS87" s="1133"/>
      <c r="ATT87" s="252"/>
      <c r="ATU87" s="1133"/>
      <c r="AUJ87" s="1179"/>
      <c r="AUK87" s="514"/>
      <c r="AUL87" s="1133"/>
      <c r="AUM87" s="1133"/>
      <c r="AUN87" s="514"/>
      <c r="AUO87" s="1133"/>
      <c r="AUP87" s="250"/>
      <c r="AUQ87" s="1133"/>
      <c r="AUR87" s="1133"/>
      <c r="AUS87" s="1133"/>
      <c r="AUT87" s="514"/>
      <c r="AUU87" s="1133"/>
      <c r="AUV87" s="1133"/>
      <c r="AUW87" s="1133"/>
      <c r="AUX87" s="512"/>
      <c r="AUY87" s="1179"/>
      <c r="AUZ87" s="1179"/>
      <c r="AVA87" s="237"/>
      <c r="AVB87" s="1179"/>
      <c r="AVC87" s="252"/>
      <c r="AVD87" s="1133"/>
      <c r="AVE87" s="1179"/>
      <c r="AVF87" s="252"/>
      <c r="AVG87" s="1133"/>
      <c r="AVQ87" s="252"/>
      <c r="AVT87" s="743"/>
      <c r="AVV87" s="514"/>
      <c r="AVY87" s="244"/>
      <c r="AVZ87" s="870"/>
      <c r="AWA87" s="870"/>
      <c r="AWB87" s="870"/>
      <c r="AWC87" s="883"/>
      <c r="AWD87" s="870"/>
      <c r="AWE87" s="870"/>
      <c r="AWF87" s="244"/>
      <c r="AWO87" s="244"/>
      <c r="AWP87" s="1642"/>
      <c r="AWQ87" s="1643"/>
      <c r="AWR87" s="1643"/>
      <c r="AWS87" s="1643"/>
      <c r="AWT87" s="1643"/>
      <c r="AWU87" s="1644"/>
      <c r="AWV87" s="244"/>
      <c r="AWZ87" s="514"/>
      <c r="AXB87" s="1073"/>
      <c r="AXC87" s="981"/>
      <c r="AXD87" s="235"/>
      <c r="AXE87" s="237"/>
      <c r="AXF87" s="265"/>
      <c r="AXG87" s="265"/>
      <c r="AXH87" s="237"/>
      <c r="AXI87" s="235"/>
      <c r="AXJ87" s="235"/>
      <c r="AXK87" s="790"/>
      <c r="AXL87" s="1073"/>
      <c r="AXM87" s="1073"/>
      <c r="AXN87" s="790"/>
      <c r="AXO87" s="1073"/>
      <c r="AXP87" s="1073"/>
      <c r="AXQ87" s="1073"/>
      <c r="AXR87" s="1073"/>
      <c r="AXS87" s="514"/>
      <c r="AXV87" s="514"/>
      <c r="AXX87" s="1516"/>
      <c r="AXY87" s="1516"/>
      <c r="AYA87" s="1516"/>
      <c r="AYB87" s="1516"/>
      <c r="AYE87" s="252"/>
      <c r="AYI87" s="512"/>
      <c r="AYK87" s="1516"/>
      <c r="AYL87" s="1516"/>
      <c r="AYN87" s="1516"/>
      <c r="AYO87" s="1516"/>
      <c r="AYP87" s="747"/>
      <c r="AYQ87" s="747"/>
      <c r="AYR87" s="255"/>
      <c r="AYS87" s="255"/>
      <c r="AYT87" s="247"/>
      <c r="AYU87" s="747"/>
      <c r="AYV87" s="747"/>
      <c r="AYW87" s="247"/>
      <c r="AZJ87" s="507"/>
      <c r="AZK87" s="507"/>
      <c r="AZL87" s="508"/>
      <c r="AZP87" s="514"/>
      <c r="AZQ87" s="1133"/>
      <c r="AZR87" s="250"/>
      <c r="AZS87" s="514"/>
      <c r="AZT87" s="1133"/>
      <c r="AZU87" s="1133"/>
      <c r="AZV87" s="514"/>
      <c r="AZW87" s="1133"/>
      <c r="AZX87" s="1133"/>
      <c r="AZY87" s="252"/>
      <c r="AZZ87" s="1133"/>
      <c r="BAA87" s="1133"/>
      <c r="BAB87" s="252"/>
      <c r="BAC87" s="1133"/>
      <c r="BAD87" s="1133"/>
      <c r="BAE87" s="252"/>
      <c r="BAF87" s="1133"/>
      <c r="BAG87" s="1133"/>
      <c r="BAH87" s="252"/>
      <c r="BAI87" s="1133"/>
      <c r="BBL87" s="507"/>
      <c r="BBM87" s="507"/>
      <c r="BBN87" s="508"/>
      <c r="BBR87" s="514"/>
      <c r="BBS87" s="1133"/>
      <c r="BBT87" s="250"/>
      <c r="BBU87" s="514"/>
      <c r="BBV87" s="1133"/>
      <c r="BBW87" s="1133"/>
      <c r="BBX87" s="514"/>
      <c r="BBY87" s="1133"/>
      <c r="BBZ87" s="1133"/>
      <c r="BCA87" s="252"/>
      <c r="BCB87" s="1133"/>
      <c r="BCC87" s="1133"/>
      <c r="BCD87" s="252"/>
      <c r="BCE87" s="1133"/>
      <c r="BCF87" s="1133"/>
      <c r="BCG87" s="252"/>
      <c r="BCH87" s="1133"/>
      <c r="BCI87" s="1133"/>
      <c r="BCJ87" s="252"/>
      <c r="BCK87" s="1133"/>
      <c r="BDN87" s="507"/>
      <c r="BDO87" s="507"/>
      <c r="BDP87" s="508"/>
      <c r="BDT87" s="514"/>
      <c r="BDU87" s="1133"/>
      <c r="BDV87" s="250"/>
      <c r="BDW87" s="514"/>
      <c r="BDX87" s="1133"/>
      <c r="BDY87" s="1133"/>
      <c r="BDZ87" s="514"/>
      <c r="BEA87" s="1133"/>
      <c r="BEB87" s="1133"/>
      <c r="BEC87" s="252"/>
      <c r="BED87" s="1133"/>
      <c r="BEE87" s="1133"/>
      <c r="BEF87" s="252"/>
      <c r="BEG87" s="1133"/>
      <c r="BEH87" s="1133"/>
      <c r="BEI87" s="252"/>
      <c r="BEJ87" s="1133"/>
      <c r="BEK87" s="1133"/>
      <c r="BEL87" s="252"/>
      <c r="BEM87" s="1133"/>
      <c r="BFP87" s="507"/>
      <c r="BFQ87" s="507"/>
      <c r="BFR87" s="508"/>
      <c r="BFV87" s="514"/>
      <c r="BFW87" s="1133"/>
      <c r="BFX87" s="250"/>
      <c r="BFY87" s="514"/>
      <c r="BFZ87" s="1133"/>
      <c r="BGA87" s="1133"/>
      <c r="BGB87" s="514"/>
      <c r="BGC87" s="1133"/>
      <c r="BGD87" s="1133"/>
      <c r="BGE87" s="252"/>
      <c r="BGF87" s="1133"/>
      <c r="BGG87" s="1133"/>
      <c r="BGH87" s="252"/>
      <c r="BGI87" s="1133"/>
      <c r="BGJ87" s="1133"/>
      <c r="BGK87" s="252"/>
      <c r="BGL87" s="1133"/>
      <c r="BGM87" s="1133"/>
      <c r="BGN87" s="252"/>
      <c r="BGO87" s="1133"/>
      <c r="BHR87" s="507"/>
      <c r="BHS87" s="507"/>
      <c r="BHT87" s="508"/>
      <c r="BHX87" s="514"/>
      <c r="BHY87" s="1133"/>
      <c r="BHZ87" s="250"/>
      <c r="BIA87" s="514"/>
      <c r="BIB87" s="1133"/>
      <c r="BIC87" s="1133"/>
      <c r="BID87" s="514"/>
      <c r="BIE87" s="1133"/>
      <c r="BIF87" s="1133"/>
      <c r="BIG87" s="252"/>
      <c r="BIH87" s="1133"/>
      <c r="BII87" s="1133"/>
      <c r="BIJ87" s="252"/>
      <c r="BIK87" s="1133"/>
      <c r="BIL87" s="1133"/>
      <c r="BIM87" s="252"/>
      <c r="BIN87" s="1133"/>
      <c r="BIO87" s="1133"/>
      <c r="BIP87" s="252"/>
      <c r="BIQ87" s="1133"/>
      <c r="BJT87" s="507"/>
      <c r="BJU87" s="507"/>
      <c r="BJV87" s="508"/>
      <c r="BJZ87" s="514"/>
      <c r="BKA87" s="1133"/>
      <c r="BKB87" s="250"/>
      <c r="BKC87" s="514"/>
      <c r="BKD87" s="1133"/>
      <c r="BKE87" s="1133"/>
      <c r="BKF87" s="514"/>
      <c r="BKG87" s="1133"/>
      <c r="BKH87" s="1133"/>
      <c r="BKI87" s="252"/>
      <c r="BKJ87" s="1133"/>
      <c r="BKK87" s="1133"/>
      <c r="BKL87" s="252"/>
      <c r="BKM87" s="1133"/>
      <c r="BKN87" s="1133"/>
      <c r="BKO87" s="252"/>
      <c r="BKP87" s="1133"/>
      <c r="BKQ87" s="1133"/>
      <c r="BKR87" s="252"/>
      <c r="BKS87" s="1133"/>
      <c r="BLV87" s="507"/>
      <c r="BLW87" s="507"/>
      <c r="BLX87" s="508"/>
      <c r="BMB87" s="514"/>
      <c r="BMC87" s="1133"/>
      <c r="BMD87" s="250"/>
      <c r="BME87" s="514"/>
      <c r="BMF87" s="1133"/>
      <c r="BMG87" s="1133"/>
      <c r="BMH87" s="514"/>
      <c r="BMI87" s="1133"/>
      <c r="BMJ87" s="1133"/>
      <c r="BMK87" s="252"/>
      <c r="BML87" s="1133"/>
      <c r="BMM87" s="1133"/>
      <c r="BMN87" s="252"/>
      <c r="BMO87" s="1133"/>
      <c r="BMP87" s="1133"/>
      <c r="BMQ87" s="252"/>
      <c r="BMR87" s="1133"/>
      <c r="BMS87" s="1133"/>
      <c r="BMT87" s="252"/>
      <c r="BMU87" s="1133"/>
      <c r="BNX87" s="507"/>
      <c r="BNY87" s="507"/>
      <c r="BNZ87" s="508"/>
      <c r="BOD87" s="514"/>
      <c r="BOE87" s="1133"/>
      <c r="BOF87" s="250"/>
      <c r="BOG87" s="514"/>
      <c r="BOH87" s="1133"/>
      <c r="BOI87" s="1133"/>
      <c r="BOJ87" s="514"/>
      <c r="BOK87" s="1133"/>
      <c r="BOL87" s="1133"/>
      <c r="BOM87" s="252"/>
      <c r="BON87" s="1133"/>
      <c r="BOO87" s="1133"/>
      <c r="BOP87" s="252"/>
      <c r="BOQ87" s="1133"/>
      <c r="BOR87" s="1133"/>
      <c r="BOS87" s="252"/>
      <c r="BOT87" s="1133"/>
      <c r="BOU87" s="1133"/>
      <c r="BOV87" s="252"/>
      <c r="BOW87" s="1133"/>
      <c r="BPZ87" s="507"/>
      <c r="BQA87" s="507"/>
      <c r="BQB87" s="508"/>
      <c r="BQF87" s="514"/>
      <c r="BQG87" s="1133"/>
      <c r="BQH87" s="250"/>
      <c r="BQI87" s="514"/>
      <c r="BQJ87" s="1133"/>
      <c r="BQK87" s="1133"/>
      <c r="BQL87" s="514"/>
      <c r="BQM87" s="1133"/>
      <c r="BQN87" s="1133"/>
      <c r="BQO87" s="252"/>
      <c r="BQP87" s="1133"/>
      <c r="BQQ87" s="1133"/>
      <c r="BQR87" s="252"/>
      <c r="BQS87" s="1133"/>
      <c r="BQT87" s="1133"/>
      <c r="BQU87" s="252"/>
      <c r="BQV87" s="1133"/>
      <c r="BQW87" s="1133"/>
      <c r="BQX87" s="252"/>
      <c r="BQY87" s="1133"/>
      <c r="BSB87" s="507"/>
      <c r="BSC87" s="507"/>
      <c r="BSD87" s="508"/>
      <c r="BSH87" s="514"/>
      <c r="BSI87" s="1133"/>
      <c r="BSJ87" s="250"/>
      <c r="BSK87" s="514"/>
      <c r="BSL87" s="1133"/>
      <c r="BSM87" s="1133"/>
      <c r="BSN87" s="514"/>
      <c r="BSO87" s="1133"/>
      <c r="BSP87" s="1133"/>
      <c r="BSQ87" s="252"/>
      <c r="BSR87" s="1133"/>
      <c r="BSS87" s="1133"/>
      <c r="BST87" s="252"/>
      <c r="BSU87" s="1133"/>
      <c r="BSV87" s="1133"/>
      <c r="BSW87" s="252"/>
      <c r="BSX87" s="1133"/>
      <c r="BSY87" s="1133"/>
      <c r="BSZ87" s="252"/>
      <c r="BTA87" s="1133"/>
      <c r="BUD87" s="507"/>
      <c r="BUE87" s="507"/>
      <c r="BUF87" s="508"/>
      <c r="BUJ87" s="514"/>
      <c r="BUK87" s="1133"/>
      <c r="BUL87" s="250"/>
      <c r="BUM87" s="514"/>
      <c r="BUN87" s="1133"/>
      <c r="BUO87" s="1133"/>
      <c r="BUP87" s="514"/>
      <c r="BUQ87" s="1133"/>
      <c r="BUR87" s="1133"/>
      <c r="BUS87" s="252"/>
      <c r="BUT87" s="1133"/>
      <c r="BUU87" s="1133"/>
      <c r="BUV87" s="252"/>
      <c r="BUW87" s="1133"/>
      <c r="BUX87" s="1133"/>
      <c r="BUY87" s="252"/>
      <c r="BUZ87" s="1133"/>
      <c r="BVA87" s="1133"/>
      <c r="BVB87" s="252"/>
      <c r="BVC87" s="1133"/>
      <c r="BWF87" s="507"/>
      <c r="BWG87" s="507"/>
      <c r="BWH87" s="508"/>
      <c r="BWL87" s="514"/>
      <c r="BWM87" s="1133"/>
      <c r="BWN87" s="250"/>
      <c r="BWO87" s="514"/>
      <c r="BWP87" s="1133"/>
      <c r="BWQ87" s="1133"/>
      <c r="BWR87" s="514"/>
      <c r="BWS87" s="1133"/>
      <c r="BWT87" s="1133"/>
      <c r="BWU87" s="252"/>
      <c r="BWV87" s="1133"/>
      <c r="BWW87" s="1133"/>
      <c r="BWX87" s="252"/>
      <c r="BWY87" s="1133"/>
      <c r="BWZ87" s="1133"/>
      <c r="BXA87" s="252"/>
      <c r="BXB87" s="1133"/>
      <c r="BXC87" s="1133"/>
      <c r="BXD87" s="252"/>
      <c r="BXE87" s="1133"/>
      <c r="BYH87" s="507"/>
      <c r="BYI87" s="507"/>
      <c r="BYJ87" s="508"/>
      <c r="BYN87" s="514"/>
      <c r="BYO87" s="1133"/>
      <c r="BYP87" s="250"/>
      <c r="BYQ87" s="514"/>
      <c r="BYR87" s="1133"/>
      <c r="BYS87" s="1133"/>
      <c r="BYT87" s="514"/>
      <c r="BYU87" s="1133"/>
      <c r="BYV87" s="1133"/>
      <c r="BYW87" s="252"/>
      <c r="BYX87" s="1133"/>
      <c r="BYY87" s="1133"/>
      <c r="BYZ87" s="252"/>
      <c r="BZA87" s="1133"/>
      <c r="BZB87" s="1133"/>
      <c r="BZC87" s="252"/>
      <c r="BZD87" s="1133"/>
      <c r="BZE87" s="1133"/>
      <c r="BZF87" s="252"/>
      <c r="BZG87" s="1133"/>
      <c r="CAJ87" s="507"/>
      <c r="CAK87" s="507"/>
      <c r="CAL87" s="508"/>
      <c r="CAP87" s="514"/>
      <c r="CAQ87" s="1133"/>
      <c r="CAR87" s="250"/>
      <c r="CAS87" s="514"/>
      <c r="CAT87" s="1133"/>
      <c r="CAU87" s="1133"/>
      <c r="CAV87" s="514"/>
      <c r="CAW87" s="1133"/>
      <c r="CAX87" s="1133"/>
      <c r="CAY87" s="252"/>
      <c r="CAZ87" s="1133"/>
      <c r="CBA87" s="1133"/>
      <c r="CBB87" s="252"/>
      <c r="CBC87" s="1133"/>
      <c r="CBD87" s="1133"/>
      <c r="CBE87" s="252"/>
      <c r="CBF87" s="1133"/>
      <c r="CBG87" s="1133"/>
      <c r="CBH87" s="252"/>
      <c r="CBI87" s="1133"/>
      <c r="CCL87" s="507"/>
      <c r="CCM87" s="507"/>
      <c r="CCN87" s="508"/>
      <c r="CCR87" s="514"/>
      <c r="CCS87" s="1133"/>
      <c r="CCT87" s="250"/>
      <c r="CCU87" s="514"/>
      <c r="CCV87" s="1133"/>
      <c r="CCW87" s="1133"/>
      <c r="CCX87" s="514"/>
      <c r="CCY87" s="1133"/>
      <c r="CCZ87" s="1133"/>
      <c r="CDA87" s="252"/>
      <c r="CDB87" s="1133"/>
      <c r="CDC87" s="1133"/>
      <c r="CDD87" s="252"/>
      <c r="CDE87" s="1133"/>
      <c r="CDF87" s="1133"/>
      <c r="CDG87" s="252"/>
      <c r="CDH87" s="1133"/>
      <c r="CDI87" s="1133"/>
      <c r="CDJ87" s="252"/>
      <c r="CDK87" s="1133"/>
      <c r="CEN87" s="507"/>
      <c r="CEO87" s="507"/>
      <c r="CEP87" s="508"/>
      <c r="CET87" s="514"/>
      <c r="CEU87" s="1133"/>
      <c r="CEV87" s="250"/>
      <c r="CEW87" s="514"/>
      <c r="CEX87" s="1133"/>
      <c r="CEY87" s="1133"/>
      <c r="CEZ87" s="514"/>
      <c r="CFA87" s="1133"/>
      <c r="CFB87" s="1133"/>
      <c r="CFC87" s="252"/>
      <c r="CFD87" s="1133"/>
      <c r="CFE87" s="1133"/>
      <c r="CFF87" s="252"/>
      <c r="CFG87" s="1133"/>
      <c r="CFH87" s="1133"/>
      <c r="CFI87" s="252"/>
      <c r="CFJ87" s="1133"/>
      <c r="CFK87" s="1133"/>
      <c r="CFL87" s="252"/>
      <c r="CFM87" s="1133"/>
      <c r="CGP87" s="507"/>
      <c r="CGQ87" s="507"/>
      <c r="CGR87" s="508"/>
      <c r="CGV87" s="514"/>
      <c r="CGW87" s="1133"/>
      <c r="CGX87" s="250"/>
      <c r="CGY87" s="514"/>
      <c r="CGZ87" s="1133"/>
      <c r="CHA87" s="1133"/>
      <c r="CHB87" s="514"/>
      <c r="CHC87" s="1133"/>
      <c r="CHD87" s="1133"/>
      <c r="CHE87" s="252"/>
      <c r="CHF87" s="1133"/>
      <c r="CHG87" s="1133"/>
      <c r="CHH87" s="252"/>
      <c r="CHI87" s="1133"/>
      <c r="CHJ87" s="1133"/>
      <c r="CHK87" s="252"/>
      <c r="CHL87" s="1133"/>
      <c r="CHM87" s="1133"/>
      <c r="CHN87" s="252"/>
      <c r="CHO87" s="1133"/>
      <c r="CIR87" s="507"/>
      <c r="CIS87" s="507"/>
      <c r="CIT87" s="508"/>
      <c r="CIX87" s="514"/>
      <c r="CIY87" s="1133"/>
      <c r="CIZ87" s="250"/>
      <c r="CJA87" s="514"/>
      <c r="CJB87" s="1133"/>
      <c r="CJC87" s="1133"/>
      <c r="CJD87" s="514"/>
      <c r="CJE87" s="1133"/>
      <c r="CJF87" s="1133"/>
      <c r="CJG87" s="252"/>
      <c r="CJH87" s="1133"/>
      <c r="CJI87" s="1133"/>
      <c r="CJJ87" s="252"/>
      <c r="CJK87" s="1133"/>
      <c r="CJL87" s="1133"/>
      <c r="CJM87" s="252"/>
      <c r="CJN87" s="1133"/>
      <c r="CJO87" s="1133"/>
      <c r="CJP87" s="252"/>
      <c r="CJQ87" s="1133"/>
      <c r="CKT87" s="507"/>
      <c r="CKU87" s="507"/>
      <c r="CKV87" s="508"/>
      <c r="CKZ87" s="514"/>
      <c r="CLA87" s="1133"/>
      <c r="CLB87" s="250"/>
      <c r="CLC87" s="514"/>
      <c r="CLD87" s="1133"/>
      <c r="CLE87" s="1133"/>
      <c r="CLF87" s="514"/>
      <c r="CLG87" s="1133"/>
      <c r="CLH87" s="1133"/>
      <c r="CLI87" s="252"/>
      <c r="CLJ87" s="1133"/>
      <c r="CLK87" s="1133"/>
      <c r="CLL87" s="252"/>
      <c r="CLM87" s="1133"/>
      <c r="CLN87" s="1133"/>
      <c r="CLO87" s="252"/>
      <c r="CLP87" s="1133"/>
      <c r="CLQ87" s="1133"/>
      <c r="CLR87" s="252"/>
      <c r="CLS87" s="1133"/>
      <c r="CMV87" s="507"/>
      <c r="CMW87" s="507"/>
      <c r="CMX87" s="508"/>
      <c r="CNB87" s="514"/>
      <c r="CNC87" s="1133"/>
      <c r="CND87" s="250"/>
      <c r="CNE87" s="514"/>
      <c r="CNF87" s="1133"/>
      <c r="CNG87" s="1133"/>
      <c r="CNH87" s="514"/>
      <c r="CNI87" s="1133"/>
      <c r="CNJ87" s="1133"/>
      <c r="CNK87" s="252"/>
      <c r="CNL87" s="1133"/>
      <c r="CNM87" s="1133"/>
      <c r="CNN87" s="252"/>
      <c r="CNO87" s="1133"/>
      <c r="CNP87" s="1133"/>
      <c r="CNQ87" s="252"/>
      <c r="CNR87" s="1133"/>
      <c r="CNS87" s="1133"/>
      <c r="CNT87" s="252"/>
      <c r="CNU87" s="1133"/>
      <c r="COX87" s="507"/>
      <c r="COY87" s="507"/>
      <c r="COZ87" s="508"/>
      <c r="CPD87" s="514"/>
      <c r="CPE87" s="1133"/>
      <c r="CPF87" s="250"/>
      <c r="CPG87" s="514"/>
      <c r="CPH87" s="1133"/>
      <c r="CPI87" s="1133"/>
      <c r="CPJ87" s="514"/>
      <c r="CPK87" s="1133"/>
      <c r="CPL87" s="1133"/>
      <c r="CPM87" s="252"/>
      <c r="CPN87" s="1133"/>
      <c r="CPO87" s="1133"/>
      <c r="CPP87" s="252"/>
      <c r="CPQ87" s="1133"/>
      <c r="CPR87" s="1133"/>
      <c r="CPS87" s="252"/>
      <c r="CPT87" s="1133"/>
      <c r="CPU87" s="1133"/>
      <c r="CPV87" s="252"/>
      <c r="CPW87" s="1133"/>
      <c r="CQZ87" s="507"/>
      <c r="CRA87" s="507"/>
      <c r="CRB87" s="508"/>
      <c r="CRF87" s="514"/>
      <c r="CRG87" s="1133"/>
      <c r="CRH87" s="250"/>
      <c r="CRI87" s="514"/>
      <c r="CRJ87" s="1133"/>
      <c r="CRK87" s="1133"/>
      <c r="CRL87" s="514"/>
      <c r="CRM87" s="1133"/>
      <c r="CRN87" s="1133"/>
      <c r="CRO87" s="252"/>
      <c r="CRP87" s="1133"/>
      <c r="CRQ87" s="1133"/>
      <c r="CRR87" s="252"/>
      <c r="CRS87" s="1133"/>
      <c r="CRT87" s="1133"/>
      <c r="CRU87" s="252"/>
      <c r="CRV87" s="1133"/>
      <c r="CRW87" s="1133"/>
      <c r="CRX87" s="252"/>
      <c r="CRY87" s="1133"/>
      <c r="CTB87" s="507"/>
      <c r="CTC87" s="507"/>
      <c r="CTD87" s="508"/>
      <c r="CTH87" s="514"/>
      <c r="CTI87" s="1133"/>
      <c r="CTJ87" s="250"/>
      <c r="CTK87" s="514"/>
      <c r="CTL87" s="1133"/>
      <c r="CTM87" s="1133"/>
      <c r="CTN87" s="514"/>
      <c r="CTO87" s="1133"/>
      <c r="CTP87" s="1133"/>
      <c r="CTQ87" s="252"/>
      <c r="CTR87" s="1133"/>
      <c r="CTS87" s="1133"/>
      <c r="CTT87" s="252"/>
      <c r="CTU87" s="1133"/>
      <c r="CTV87" s="1133"/>
      <c r="CTW87" s="252"/>
      <c r="CTX87" s="1133"/>
      <c r="CTY87" s="1133"/>
      <c r="CTZ87" s="252"/>
      <c r="CUA87" s="1133"/>
      <c r="CVB87" s="507"/>
      <c r="CVC87" s="507"/>
      <c r="CVD87" s="507"/>
      <c r="CVE87" s="507"/>
      <c r="CVF87" s="507"/>
      <c r="CVG87" s="507"/>
      <c r="CVH87" s="507"/>
      <c r="CVI87" s="507"/>
      <c r="CVJ87" s="507"/>
      <c r="CVK87" s="507"/>
      <c r="CVL87" s="508"/>
      <c r="CVP87" s="509"/>
      <c r="CVQ87" s="507"/>
      <c r="CVR87" s="1516"/>
      <c r="CVS87" s="1516"/>
      <c r="CVU87" s="250"/>
      <c r="CVY87" s="252"/>
      <c r="CWB87" s="252"/>
      <c r="CWE87" s="1516"/>
      <c r="CWF87" s="1516"/>
      <c r="CWH87" s="252"/>
      <c r="CWL87" s="250"/>
      <c r="CWP87" s="514"/>
      <c r="CWQ87" s="1133"/>
      <c r="CWR87" s="250"/>
      <c r="CWS87" s="514"/>
      <c r="CWT87" s="1133"/>
      <c r="CWU87" s="1133"/>
      <c r="CWV87" s="514"/>
      <c r="CWW87" s="1133"/>
      <c r="CWX87" s="1133"/>
      <c r="CWY87" s="252"/>
      <c r="CWZ87" s="1133"/>
      <c r="CXA87" s="1133"/>
      <c r="CXB87" s="252"/>
      <c r="CXC87" s="1133"/>
      <c r="CXD87" s="1133"/>
      <c r="CXE87" s="252"/>
      <c r="CXF87" s="1133"/>
      <c r="CXG87" s="1133"/>
      <c r="CXH87" s="252"/>
      <c r="CXI87" s="1133"/>
      <c r="CXM87" s="514"/>
      <c r="CXP87" s="512"/>
      <c r="CYZ87" s="507"/>
      <c r="CZA87" s="507"/>
      <c r="CZB87" s="507"/>
      <c r="CZC87" s="507"/>
      <c r="CZD87" s="507"/>
      <c r="CZE87" s="507"/>
      <c r="CZF87" s="507"/>
      <c r="CZG87" s="507"/>
      <c r="CZH87" s="507"/>
      <c r="CZI87" s="507"/>
      <c r="CZJ87" s="507"/>
      <c r="CZK87" s="514"/>
      <c r="CZL87" s="1133"/>
      <c r="CZM87" s="1133"/>
      <c r="CZN87" s="514"/>
      <c r="CZO87" s="1133"/>
      <c r="CZP87" s="1516"/>
      <c r="CZQ87" s="1516"/>
      <c r="CZR87" s="1133"/>
      <c r="CZS87" s="1516"/>
      <c r="CZT87" s="1516"/>
      <c r="CZU87" s="1133"/>
      <c r="CZV87" s="1133"/>
      <c r="CZW87" s="1133"/>
      <c r="CZX87" s="512"/>
      <c r="CZY87" s="1133"/>
      <c r="CZZ87" s="1133"/>
      <c r="DAA87" s="512"/>
      <c r="DAB87" s="1133"/>
      <c r="DAC87" s="1516"/>
      <c r="DAD87" s="1516"/>
      <c r="DAE87" s="1133"/>
      <c r="DAF87" s="1516"/>
      <c r="DAG87" s="1516"/>
      <c r="DAJ87" s="250"/>
      <c r="DAN87" s="514"/>
      <c r="DAO87" s="1133"/>
      <c r="DAP87" s="250"/>
      <c r="DAQ87" s="514"/>
      <c r="DAR87" s="1133"/>
      <c r="DAS87" s="1133"/>
      <c r="DAT87" s="514"/>
      <c r="DAU87" s="1133"/>
      <c r="DAW87" s="252"/>
      <c r="DAZ87" s="252"/>
      <c r="DBC87" s="252"/>
      <c r="DBF87" s="252"/>
      <c r="DCH87" s="507"/>
      <c r="DCI87" s="507"/>
      <c r="DCJ87" s="507"/>
      <c r="DCK87" s="507"/>
      <c r="DCL87" s="507"/>
      <c r="DCM87" s="507"/>
      <c r="DCN87" s="507"/>
      <c r="DCO87" s="507"/>
      <c r="DCP87" s="507"/>
      <c r="DCQ87" s="507"/>
      <c r="DCR87" s="507"/>
      <c r="DCS87" s="514"/>
      <c r="DCT87" s="1133"/>
      <c r="DCU87" s="1133"/>
      <c r="DCV87" s="514"/>
      <c r="DCW87" s="1133"/>
      <c r="DCX87" s="1516"/>
      <c r="DCY87" s="1516"/>
      <c r="DCZ87" s="1133"/>
      <c r="DDA87" s="1516"/>
      <c r="DDB87" s="1516"/>
      <c r="DDC87" s="1133"/>
      <c r="DDD87" s="1133"/>
      <c r="DDE87" s="1133"/>
      <c r="DDF87" s="512"/>
      <c r="DDG87" s="1133"/>
      <c r="DDH87" s="1133"/>
      <c r="DDI87" s="512"/>
      <c r="DDJ87" s="1133"/>
      <c r="DDK87" s="1516"/>
      <c r="DDL87" s="1516"/>
      <c r="DDM87" s="1133"/>
      <c r="DDN87" s="1516"/>
      <c r="DDO87" s="1516"/>
      <c r="DDR87" s="250"/>
      <c r="DDV87" s="514"/>
      <c r="DDW87" s="1133"/>
      <c r="DDX87" s="250"/>
      <c r="DDY87" s="514"/>
      <c r="DDZ87" s="1133"/>
      <c r="DEA87" s="1133"/>
      <c r="DEB87" s="514"/>
      <c r="DEC87" s="1133"/>
      <c r="DEE87" s="252"/>
      <c r="DEH87" s="252"/>
      <c r="DEK87" s="252"/>
      <c r="DEN87" s="252"/>
      <c r="DFP87" s="507"/>
      <c r="DFQ87" s="507"/>
      <c r="DFR87" s="507"/>
      <c r="DFS87" s="507"/>
      <c r="DFT87" s="507"/>
      <c r="DFU87" s="507"/>
      <c r="DFV87" s="507"/>
      <c r="DFW87" s="507"/>
      <c r="DFX87" s="507"/>
      <c r="DFY87" s="507"/>
      <c r="DFZ87" s="507"/>
      <c r="DGA87" s="514"/>
      <c r="DGB87" s="1133"/>
      <c r="DGC87" s="1133"/>
      <c r="DGD87" s="514"/>
      <c r="DGE87" s="1133"/>
      <c r="DGF87" s="1516"/>
      <c r="DGG87" s="1516"/>
      <c r="DGH87" s="1133"/>
      <c r="DGI87" s="1516"/>
      <c r="DGJ87" s="1516"/>
      <c r="DGK87" s="1133"/>
      <c r="DGL87" s="1133"/>
      <c r="DGM87" s="1133"/>
      <c r="DGN87" s="512"/>
      <c r="DGO87" s="1133"/>
      <c r="DGP87" s="1133"/>
      <c r="DGQ87" s="512"/>
      <c r="DGR87" s="1133"/>
      <c r="DGS87" s="1516"/>
      <c r="DGT87" s="1516"/>
      <c r="DGU87" s="1133"/>
      <c r="DGV87" s="1516"/>
      <c r="DGW87" s="1516"/>
      <c r="DGZ87" s="250"/>
      <c r="DHD87" s="514"/>
      <c r="DHE87" s="1133"/>
      <c r="DHF87" s="250"/>
      <c r="DHG87" s="514"/>
      <c r="DHH87" s="1133"/>
      <c r="DHI87" s="1133"/>
      <c r="DHJ87" s="514"/>
      <c r="DHK87" s="1133"/>
      <c r="DHM87" s="252"/>
      <c r="DHP87" s="252"/>
      <c r="DHS87" s="252"/>
      <c r="DHV87" s="252"/>
      <c r="DIX87" s="507"/>
      <c r="DIY87" s="507"/>
      <c r="DIZ87" s="507"/>
      <c r="DJA87" s="507"/>
      <c r="DJB87" s="507"/>
      <c r="DJC87" s="507"/>
      <c r="DJD87" s="507"/>
      <c r="DJE87" s="507"/>
      <c r="DJF87" s="507"/>
      <c r="DJG87" s="507"/>
      <c r="DJH87" s="507"/>
      <c r="DJI87" s="514"/>
      <c r="DJJ87" s="1133"/>
      <c r="DJK87" s="1133"/>
      <c r="DJL87" s="514"/>
      <c r="DJM87" s="1133"/>
      <c r="DJN87" s="1516"/>
      <c r="DJO87" s="1516"/>
      <c r="DJP87" s="1133"/>
      <c r="DJQ87" s="1516"/>
      <c r="DJR87" s="1516"/>
      <c r="DJS87" s="1133"/>
      <c r="DJT87" s="1133"/>
      <c r="DJU87" s="1133"/>
      <c r="DJV87" s="512"/>
      <c r="DJW87" s="1133"/>
      <c r="DJX87" s="1133"/>
      <c r="DJY87" s="512"/>
      <c r="DJZ87" s="1133"/>
      <c r="DKA87" s="1516"/>
      <c r="DKB87" s="1516"/>
      <c r="DKC87" s="1133"/>
      <c r="DKD87" s="1516"/>
      <c r="DKE87" s="1516"/>
      <c r="DKH87" s="250"/>
      <c r="DKL87" s="514"/>
      <c r="DKM87" s="1133"/>
      <c r="DKN87" s="250"/>
      <c r="DKO87" s="514"/>
      <c r="DKP87" s="1133"/>
      <c r="DKQ87" s="1133"/>
      <c r="DKR87" s="514"/>
      <c r="DKS87" s="1133"/>
      <c r="DKU87" s="252"/>
      <c r="DKX87" s="252"/>
      <c r="DLA87" s="252"/>
      <c r="DLD87" s="252"/>
      <c r="DMF87" s="507"/>
      <c r="DMG87" s="507"/>
      <c r="DMH87" s="507"/>
      <c r="DMI87" s="507"/>
      <c r="DMJ87" s="507"/>
      <c r="DMK87" s="507"/>
      <c r="DML87" s="507"/>
      <c r="DMM87" s="507"/>
      <c r="DMN87" s="507"/>
      <c r="DMO87" s="507"/>
      <c r="DMP87" s="507"/>
      <c r="DMQ87" s="514"/>
      <c r="DMT87" s="514"/>
      <c r="DMW87" s="514"/>
      <c r="DMY87" s="250"/>
      <c r="DND87" s="512"/>
      <c r="DNG87" s="512"/>
      <c r="DNJ87" s="512"/>
      <c r="DNL87" s="252"/>
      <c r="DNP87" s="250"/>
      <c r="DNT87" s="514"/>
      <c r="DNU87" s="1133"/>
      <c r="DNV87" s="250"/>
      <c r="DNW87" s="514"/>
      <c r="DNX87" s="1133"/>
      <c r="DNY87" s="1133"/>
      <c r="DNZ87" s="514"/>
      <c r="DOA87" s="1133"/>
      <c r="DOC87" s="252"/>
      <c r="DOF87" s="252"/>
      <c r="DOI87" s="252"/>
      <c r="DOL87" s="252"/>
      <c r="DOQ87" s="514"/>
      <c r="DOT87" s="514"/>
      <c r="DOW87" s="512"/>
      <c r="DOZ87" s="512"/>
      <c r="DRA87" s="265"/>
      <c r="DRB87" s="265"/>
      <c r="DRH87" s="514"/>
      <c r="DRK87" s="512"/>
      <c r="DRN87" s="250"/>
      <c r="DRR87" s="509"/>
      <c r="DRS87" s="507"/>
      <c r="DRT87" s="508"/>
      <c r="DRU87" s="507"/>
      <c r="DRV87" s="507"/>
      <c r="DRW87" s="507"/>
      <c r="DRX87" s="509"/>
      <c r="DRY87" s="507"/>
      <c r="DRZ87" s="507"/>
      <c r="DSA87" s="510"/>
      <c r="DSB87" s="507"/>
      <c r="DSC87" s="507"/>
      <c r="DSD87" s="510"/>
      <c r="DSE87" s="507"/>
      <c r="DSF87" s="507"/>
      <c r="DSG87" s="510"/>
      <c r="DSH87" s="507"/>
      <c r="DSI87" s="507"/>
      <c r="DSJ87" s="510"/>
      <c r="DSK87" s="507"/>
      <c r="DSO87" s="514"/>
      <c r="DSQ87" s="1604"/>
      <c r="DSR87" s="1604"/>
      <c r="DST87" s="1604"/>
      <c r="DSU87" s="1604"/>
      <c r="DSX87" s="514"/>
      <c r="DSY87" s="226"/>
      <c r="DSZ87" s="226"/>
      <c r="DTB87" s="512"/>
      <c r="DTE87" s="512"/>
      <c r="DTH87" s="512"/>
      <c r="DTK87" s="625"/>
      <c r="DTL87" s="515"/>
      <c r="DTM87" s="515"/>
      <c r="DTN87" s="515"/>
      <c r="DTO87" s="626"/>
      <c r="DTP87" s="515"/>
      <c r="DTQ87" s="1745"/>
      <c r="DTR87" s="1745"/>
      <c r="DTS87" s="515"/>
      <c r="DTT87" s="1745"/>
      <c r="DTU87" s="1745"/>
      <c r="DTV87" s="515"/>
      <c r="DTW87" s="515"/>
      <c r="DTX87" s="626"/>
      <c r="DTY87" s="515"/>
      <c r="DTZ87" s="515"/>
      <c r="DUA87" s="515"/>
      <c r="DUB87" s="515"/>
      <c r="DUC87" s="515"/>
      <c r="DUD87" s="515"/>
      <c r="DUE87" s="515"/>
      <c r="DUF87" s="515"/>
      <c r="DUG87" s="515"/>
      <c r="DUH87" s="515"/>
      <c r="DUI87" s="515"/>
      <c r="DUJ87" s="515"/>
      <c r="DUK87" s="515"/>
      <c r="DUL87" s="515"/>
      <c r="DUM87" s="515"/>
      <c r="DUN87" s="515"/>
      <c r="DUO87" s="515"/>
      <c r="DUP87" s="515"/>
      <c r="DUQ87" s="515"/>
      <c r="DUR87" s="515"/>
      <c r="DUS87" s="515"/>
      <c r="DUT87" s="515"/>
      <c r="DUU87" s="515"/>
      <c r="DUV87" s="515"/>
      <c r="DUW87" s="515"/>
      <c r="DUX87" s="515"/>
      <c r="DUY87" s="515"/>
      <c r="DUZ87" s="515"/>
      <c r="DVA87" s="515"/>
      <c r="DVB87" s="515"/>
      <c r="DVC87" s="515"/>
      <c r="DVF87" s="226"/>
      <c r="DVG87" s="226"/>
      <c r="DVH87" s="226"/>
      <c r="DVI87" s="226"/>
      <c r="DVJ87" s="226"/>
      <c r="DVK87" s="226"/>
      <c r="DVL87" s="226"/>
      <c r="DVM87" s="226"/>
      <c r="DVN87" s="226"/>
      <c r="DVO87" s="226"/>
      <c r="DVP87" s="226"/>
      <c r="DVQ87" s="226"/>
      <c r="DVR87" s="226"/>
      <c r="DVS87" s="568"/>
      <c r="DVT87" s="568"/>
      <c r="DVU87" s="568"/>
      <c r="DVV87" s="568"/>
      <c r="DVW87" s="568"/>
      <c r="DVX87" s="568"/>
      <c r="DVY87" s="568"/>
      <c r="DVZ87" s="568"/>
      <c r="DWA87" s="568"/>
      <c r="DWB87" s="568"/>
      <c r="DWC87" s="568"/>
      <c r="DWD87" s="568"/>
      <c r="DWE87" s="568"/>
      <c r="DWF87" s="568"/>
      <c r="DWG87" s="568"/>
      <c r="DWH87" s="568"/>
      <c r="DWI87" s="568"/>
      <c r="DWJ87" s="568"/>
      <c r="DWK87" s="568"/>
      <c r="DWL87" s="568"/>
      <c r="DWM87" s="568"/>
      <c r="DWN87" s="568"/>
      <c r="DWO87" s="568"/>
      <c r="DWP87" s="568"/>
      <c r="DWQ87" s="568"/>
      <c r="DWR87" s="568"/>
      <c r="DWS87" s="568"/>
      <c r="DWT87" s="1270"/>
      <c r="DWU87" s="1270"/>
      <c r="DWV87" s="1270"/>
      <c r="DWW87" s="1270"/>
      <c r="DWX87" s="1271"/>
      <c r="DWY87" s="1271"/>
      <c r="DWZ87" s="1270"/>
      <c r="DXA87" s="1270"/>
      <c r="DXB87" s="1272"/>
      <c r="DXC87" s="1272"/>
      <c r="DXD87" s="1272"/>
      <c r="DXE87" s="1271"/>
      <c r="DXF87" s="1271"/>
      <c r="DXG87" s="1272"/>
      <c r="DXH87" s="289"/>
      <c r="DXI87" s="290"/>
      <c r="DXJ87" s="235"/>
      <c r="DXK87" s="235"/>
      <c r="DXL87" s="236"/>
      <c r="DXM87" s="235"/>
      <c r="DXN87" s="235"/>
      <c r="DXO87" s="236"/>
      <c r="DXP87" s="235"/>
      <c r="DXQ87" s="235"/>
      <c r="DXR87" s="250"/>
      <c r="DXV87" s="252"/>
      <c r="DXY87" s="252"/>
      <c r="DYB87" s="252"/>
      <c r="DYE87" s="252"/>
      <c r="DYI87" s="250"/>
      <c r="DYM87" s="514"/>
      <c r="DYN87" s="1133"/>
      <c r="DYO87" s="250"/>
      <c r="DYP87" s="1133"/>
      <c r="DYQ87" s="1133"/>
      <c r="DYR87" s="1133"/>
      <c r="DYS87" s="514"/>
      <c r="DYT87" s="1133"/>
      <c r="DYU87" s="1133"/>
      <c r="DYV87" s="252"/>
      <c r="DYW87" s="1133"/>
      <c r="DYX87" s="1133"/>
      <c r="DYY87" s="252"/>
      <c r="DYZ87" s="1133"/>
      <c r="DZA87" s="1133"/>
      <c r="DZB87" s="252"/>
      <c r="DZC87" s="1133"/>
      <c r="DZD87" s="1133"/>
      <c r="DZE87" s="252"/>
      <c r="DZF87" s="1133"/>
      <c r="DZT87" s="226"/>
      <c r="DZU87" s="226"/>
      <c r="DZV87" s="226"/>
      <c r="DZW87" s="226"/>
      <c r="DZX87" s="226"/>
      <c r="DZY87" s="226"/>
      <c r="DZZ87" s="226"/>
      <c r="EAA87" s="226"/>
      <c r="EAB87" s="226"/>
      <c r="EAC87" s="226"/>
      <c r="EAD87" s="226"/>
      <c r="EAE87" s="226"/>
      <c r="EAF87" s="226"/>
      <c r="EAG87" s="568"/>
      <c r="EAH87" s="568"/>
      <c r="EAI87" s="568"/>
      <c r="EAJ87" s="568"/>
      <c r="EAK87" s="568"/>
      <c r="EAL87" s="568"/>
      <c r="EAM87" s="568"/>
      <c r="EAN87" s="568"/>
      <c r="EAO87" s="568"/>
      <c r="EAP87" s="568"/>
      <c r="EAQ87" s="568"/>
      <c r="EAR87" s="568"/>
      <c r="EAS87" s="568"/>
      <c r="EAT87" s="568"/>
      <c r="EAU87" s="568"/>
      <c r="EAV87" s="568"/>
      <c r="EAW87" s="568"/>
      <c r="EAX87" s="568"/>
      <c r="EAY87" s="568"/>
      <c r="EAZ87" s="289"/>
      <c r="EBA87" s="289"/>
      <c r="EBB87" s="289"/>
      <c r="EBC87" s="289"/>
      <c r="EBD87" s="289"/>
      <c r="EBE87" s="289"/>
      <c r="EBF87" s="289"/>
      <c r="EBG87" s="508"/>
      <c r="EBH87" s="514"/>
      <c r="EBI87" s="235"/>
      <c r="EBJ87" s="1604"/>
      <c r="EBK87" s="1604"/>
      <c r="EBL87" s="235"/>
      <c r="EBM87" s="236"/>
      <c r="EBN87" s="235"/>
      <c r="EBO87" s="235"/>
      <c r="EBP87" s="250"/>
      <c r="EBU87" s="512"/>
      <c r="EBW87" s="1604"/>
      <c r="EBX87" s="1604"/>
      <c r="EBZ87" s="252"/>
      <c r="ECC87" s="252"/>
      <c r="ECG87" s="250"/>
      <c r="ECK87" s="514"/>
      <c r="ECL87" s="1133"/>
      <c r="ECM87" s="250"/>
      <c r="ECN87" s="1133"/>
      <c r="ECO87" s="1133"/>
      <c r="ECP87" s="1133"/>
      <c r="ECQ87" s="514"/>
      <c r="ECR87" s="1133"/>
      <c r="ECS87" s="1133"/>
      <c r="ECT87" s="252"/>
      <c r="ECU87" s="1133"/>
      <c r="ECV87" s="1133"/>
      <c r="ECW87" s="252"/>
      <c r="ECX87" s="1133"/>
      <c r="ECY87" s="1133"/>
      <c r="ECZ87" s="252"/>
      <c r="EDA87" s="1133"/>
      <c r="EDB87" s="1133"/>
      <c r="EDC87" s="252"/>
      <c r="EDD87" s="1133"/>
      <c r="EDH87" s="514"/>
      <c r="EDJ87" s="1604"/>
      <c r="EDK87" s="1604"/>
      <c r="EDM87" s="1604"/>
      <c r="EDN87" s="1604"/>
      <c r="EDQ87" s="514"/>
      <c r="EDR87" s="226"/>
      <c r="EDS87" s="226"/>
      <c r="EDT87" s="226"/>
      <c r="EDU87" s="512"/>
      <c r="EDX87" s="512"/>
      <c r="EDZ87" s="226"/>
      <c r="EEA87" s="232"/>
      <c r="EEB87" s="226"/>
      <c r="EEC87" s="226"/>
      <c r="EED87" s="232"/>
      <c r="EEE87" s="226"/>
      <c r="EEF87" s="226"/>
      <c r="EEG87" s="226"/>
      <c r="EEH87" s="231"/>
      <c r="EEI87" s="226"/>
      <c r="EEJ87" s="1604"/>
      <c r="EEK87" s="1604"/>
      <c r="EEL87" s="226"/>
      <c r="EEM87" s="1604"/>
      <c r="EEN87" s="1604"/>
      <c r="EEO87" s="226"/>
      <c r="EEP87" s="226"/>
      <c r="EEQ87" s="679"/>
      <c r="EER87" s="226"/>
      <c r="EES87" s="226"/>
      <c r="EET87" s="226"/>
      <c r="EEU87" s="226"/>
      <c r="EEV87" s="226"/>
      <c r="EEW87" s="226"/>
      <c r="EEX87" s="226"/>
      <c r="EEY87" s="226"/>
      <c r="EEZ87" s="226"/>
      <c r="EFA87" s="226"/>
      <c r="EFB87" s="226"/>
      <c r="EFC87" s="226"/>
      <c r="EFD87" s="226"/>
      <c r="EFE87" s="226"/>
      <c r="EFF87" s="226"/>
      <c r="EFG87" s="226"/>
      <c r="EFH87" s="226"/>
      <c r="EFI87" s="226"/>
      <c r="EFJ87" s="226"/>
      <c r="EFK87" s="226"/>
      <c r="EFL87" s="226"/>
      <c r="EFM87" s="226"/>
      <c r="EFN87" s="226"/>
      <c r="EFO87" s="226"/>
      <c r="EFP87" s="226"/>
      <c r="EFQ87" s="226"/>
      <c r="EFR87" s="226"/>
      <c r="EFS87" s="226"/>
      <c r="EFT87" s="226"/>
      <c r="EFU87" s="226"/>
      <c r="EFV87" s="226"/>
      <c r="EFW87" s="226"/>
      <c r="EFX87" s="226"/>
      <c r="EFY87" s="226"/>
      <c r="EFZ87" s="226"/>
      <c r="EGA87" s="226"/>
      <c r="EGB87" s="226"/>
      <c r="EGC87" s="226"/>
      <c r="EGD87" s="226"/>
      <c r="EGE87" s="226"/>
      <c r="EGF87" s="226"/>
      <c r="EGG87" s="226"/>
      <c r="EGH87" s="226"/>
      <c r="EGI87" s="226"/>
      <c r="EGJ87" s="226"/>
      <c r="EGK87" s="226"/>
      <c r="EGL87" s="226"/>
      <c r="EGM87" s="226"/>
      <c r="EGN87" s="226"/>
      <c r="EGO87" s="226"/>
      <c r="EGP87" s="226"/>
      <c r="EGQ87" s="226"/>
      <c r="EGR87" s="265"/>
      <c r="EGS87" s="265"/>
      <c r="EGT87" s="265"/>
      <c r="EGU87" s="265"/>
      <c r="EGV87" s="265"/>
      <c r="EGW87" s="265"/>
      <c r="EGX87" s="265"/>
      <c r="EGY87" s="265"/>
      <c r="EHL87" s="265"/>
      <c r="EHM87" s="265"/>
      <c r="EHS87" s="514"/>
      <c r="EHV87" s="512"/>
      <c r="EHY87" s="250"/>
      <c r="EIC87" s="514"/>
      <c r="EID87" s="1133"/>
      <c r="EIE87" s="250"/>
      <c r="EIF87" s="1133"/>
      <c r="EIG87" s="1133"/>
      <c r="EIH87" s="1133"/>
      <c r="EII87" s="514"/>
      <c r="EIJ87" s="1133"/>
      <c r="EIK87" s="1133"/>
      <c r="EIL87" s="252"/>
      <c r="EIM87" s="1133"/>
      <c r="EIN87" s="1133"/>
      <c r="EIO87" s="252"/>
      <c r="EIP87" s="1133"/>
      <c r="EIQ87" s="1133"/>
      <c r="EIR87" s="252"/>
      <c r="EIS87" s="1133"/>
      <c r="EIT87" s="1133"/>
      <c r="EIU87" s="252"/>
      <c r="EIV87" s="1133"/>
      <c r="EIZ87" s="514"/>
      <c r="EJB87" s="1604"/>
      <c r="EJC87" s="1604"/>
      <c r="EJE87" s="1604"/>
      <c r="EJF87" s="1604"/>
      <c r="EJI87" s="514"/>
      <c r="EJK87" s="226"/>
      <c r="EJM87" s="512"/>
      <c r="EJN87" s="226"/>
      <c r="EJO87" s="226"/>
      <c r="EJP87" s="232"/>
      <c r="EJQ87" s="226"/>
      <c r="EJR87" s="234"/>
      <c r="EJS87" s="226"/>
      <c r="EJT87" s="226"/>
      <c r="EJU87" s="226"/>
      <c r="EJV87" s="232"/>
      <c r="EJW87" s="1134"/>
      <c r="EJX87" s="1134"/>
      <c r="EJY87" s="233"/>
      <c r="EJZ87" s="1134"/>
      <c r="EKA87" s="1134"/>
      <c r="EKB87" s="1134"/>
      <c r="EKC87" s="231"/>
      <c r="EKD87" s="226"/>
      <c r="EKE87" s="1604"/>
      <c r="EKF87" s="1604"/>
      <c r="EKG87" s="226"/>
      <c r="EKH87" s="233"/>
      <c r="EKI87" s="1134"/>
      <c r="EKJ87" s="1134"/>
      <c r="ELA87" s="226"/>
      <c r="ELB87" s="226"/>
      <c r="ELC87" s="226"/>
      <c r="ELD87" s="226"/>
      <c r="ELE87" s="226"/>
      <c r="ELF87" s="226"/>
      <c r="ELG87" s="226"/>
      <c r="ELH87" s="226"/>
      <c r="ELI87" s="226"/>
      <c r="ELJ87" s="226"/>
      <c r="ELK87" s="226"/>
      <c r="ELL87" s="226"/>
      <c r="ELM87" s="226"/>
      <c r="EMO87" s="514"/>
      <c r="EMQ87" s="1604"/>
      <c r="EMR87" s="1604"/>
      <c r="EMT87" s="1604"/>
      <c r="EMU87" s="1604"/>
      <c r="EMW87" s="250"/>
      <c r="ENB87" s="512"/>
      <c r="ENE87" s="512"/>
      <c r="ENH87" s="512"/>
      <c r="ENI87" s="244"/>
      <c r="ENJ87" s="1516"/>
      <c r="ENK87" s="1516"/>
      <c r="ENN87" s="250"/>
      <c r="ENR87" s="509"/>
      <c r="ENS87" s="507"/>
      <c r="ENT87" s="508"/>
      <c r="ENU87" s="507"/>
      <c r="ENV87" s="507"/>
      <c r="ENW87" s="507"/>
      <c r="ENX87" s="509"/>
      <c r="ENY87" s="507"/>
      <c r="ENZ87" s="507"/>
      <c r="EOA87" s="510"/>
      <c r="EOB87" s="507"/>
      <c r="EOC87" s="507"/>
      <c r="EOD87" s="510"/>
      <c r="EOE87" s="507"/>
      <c r="EOF87" s="507"/>
      <c r="EOG87" s="510"/>
      <c r="EOH87" s="507"/>
      <c r="EOI87" s="507"/>
      <c r="EOJ87" s="510"/>
      <c r="EOK87" s="507"/>
      <c r="EOO87" s="514"/>
      <c r="EOR87" s="512"/>
      <c r="EQD87" s="507"/>
      <c r="EQE87" s="507"/>
      <c r="EQF87" s="508"/>
      <c r="EQJ87" s="514"/>
      <c r="EQK87" s="1133"/>
      <c r="EQL87" s="250"/>
      <c r="EQM87" s="514"/>
      <c r="EQN87" s="1133"/>
      <c r="EQO87" s="1133"/>
      <c r="EQP87" s="514"/>
      <c r="EQQ87" s="1133"/>
      <c r="EQR87" s="1133"/>
      <c r="EQS87" s="252"/>
      <c r="EQT87" s="1133"/>
      <c r="EQU87" s="1133"/>
      <c r="EQV87" s="252"/>
      <c r="EQW87" s="1133"/>
      <c r="EQX87" s="1133"/>
      <c r="EQY87" s="252"/>
      <c r="EQZ87" s="1133"/>
      <c r="ERA87" s="1133"/>
      <c r="ERB87" s="252"/>
      <c r="ERC87" s="1133"/>
      <c r="ERU87" s="247"/>
      <c r="ERV87" s="1664"/>
      <c r="ERW87" s="1664"/>
      <c r="ERX87" s="249"/>
      <c r="ETA87" s="1518"/>
      <c r="ETB87" s="1518"/>
      <c r="ETC87" s="1518"/>
      <c r="ETD87" s="1518"/>
      <c r="ETE87" s="1518"/>
      <c r="ETF87" s="1518"/>
    </row>
    <row r="88" spans="1:3906" s="241" customFormat="1" ht="15" customHeight="1" thickBot="1">
      <c r="B88" s="1518"/>
      <c r="C88" s="1518"/>
      <c r="D88" s="1518"/>
      <c r="E88" s="1518"/>
      <c r="F88" s="1518"/>
      <c r="G88" s="1518"/>
      <c r="J88" s="1310"/>
      <c r="K88" s="1310"/>
      <c r="L88" s="1310"/>
      <c r="M88" s="1310"/>
      <c r="N88" s="1310"/>
      <c r="O88" s="1310"/>
      <c r="P88" s="1310"/>
      <c r="Q88" s="1310"/>
      <c r="R88" s="1310"/>
      <c r="S88" s="1310"/>
      <c r="T88" s="1310"/>
      <c r="U88" s="1310"/>
      <c r="V88" s="1310"/>
      <c r="W88" s="1310"/>
      <c r="X88" s="1310"/>
      <c r="Y88" s="1310"/>
      <c r="Z88" s="1310"/>
      <c r="AA88" s="1310"/>
      <c r="AD88" s="1664"/>
      <c r="AE88" s="1664"/>
      <c r="AF88" s="816"/>
      <c r="AX88" s="562"/>
      <c r="AY88" s="511"/>
      <c r="AZ88" s="511"/>
      <c r="BF88" s="562"/>
      <c r="BG88" s="511"/>
      <c r="BH88" s="511"/>
      <c r="BL88" s="514"/>
      <c r="BO88" s="252"/>
      <c r="BP88" s="249"/>
      <c r="BQ88" s="249"/>
      <c r="BR88" s="252"/>
      <c r="BU88" s="252"/>
      <c r="CJ88" s="562"/>
      <c r="CK88" s="511"/>
      <c r="CL88" s="511"/>
      <c r="CR88" s="514"/>
      <c r="CS88" s="1133"/>
      <c r="CT88" s="250"/>
      <c r="CU88" s="1133"/>
      <c r="CV88" s="1133"/>
      <c r="CW88" s="1133"/>
      <c r="CX88" s="514"/>
      <c r="CY88" s="1133"/>
      <c r="CZ88" s="1133"/>
      <c r="DA88" s="252"/>
      <c r="DB88" s="1136"/>
      <c r="DC88" s="1136"/>
      <c r="DD88" s="252"/>
      <c r="DE88" s="1133"/>
      <c r="DF88" s="1133"/>
      <c r="DG88" s="252"/>
      <c r="DH88" s="1133"/>
      <c r="DI88" s="1133"/>
      <c r="DJ88" s="1133"/>
      <c r="DK88" s="519"/>
      <c r="DL88" s="519"/>
      <c r="DM88" s="519"/>
      <c r="DN88" s="519"/>
      <c r="DO88" s="519"/>
      <c r="DP88" s="567"/>
      <c r="EL88" s="562"/>
      <c r="EM88" s="511"/>
      <c r="EN88" s="511"/>
      <c r="ET88" s="514"/>
      <c r="EU88" s="1133"/>
      <c r="EV88" s="250"/>
      <c r="EW88" s="1133"/>
      <c r="EX88" s="1133"/>
      <c r="EY88" s="1133"/>
      <c r="EZ88" s="514"/>
      <c r="FA88" s="1133"/>
      <c r="FB88" s="1133"/>
      <c r="FC88" s="252"/>
      <c r="FD88" s="1136"/>
      <c r="FE88" s="1136"/>
      <c r="FF88" s="252"/>
      <c r="FG88" s="1133"/>
      <c r="FH88" s="1133"/>
      <c r="FI88" s="252"/>
      <c r="FJ88" s="1133"/>
      <c r="FK88" s="1133"/>
      <c r="FL88" s="1133"/>
      <c r="FM88" s="519"/>
      <c r="FN88" s="519"/>
      <c r="FO88" s="519"/>
      <c r="FP88" s="519"/>
      <c r="FQ88" s="519"/>
      <c r="FR88" s="567"/>
      <c r="GN88" s="562"/>
      <c r="GO88" s="511"/>
      <c r="GP88" s="511"/>
      <c r="GV88" s="514"/>
      <c r="GW88" s="1133"/>
      <c r="GX88" s="250"/>
      <c r="GY88" s="1133"/>
      <c r="GZ88" s="1133"/>
      <c r="HA88" s="1133"/>
      <c r="HB88" s="514"/>
      <c r="HC88" s="1133"/>
      <c r="HD88" s="1133"/>
      <c r="HE88" s="252"/>
      <c r="HF88" s="1136"/>
      <c r="HG88" s="1136"/>
      <c r="HH88" s="252"/>
      <c r="HI88" s="1133"/>
      <c r="HJ88" s="1133"/>
      <c r="HK88" s="252"/>
      <c r="HL88" s="1133"/>
      <c r="HM88" s="1133"/>
      <c r="HN88" s="1133"/>
      <c r="HO88" s="519"/>
      <c r="HP88" s="519"/>
      <c r="HQ88" s="519"/>
      <c r="HR88" s="519"/>
      <c r="HS88" s="519"/>
      <c r="HT88" s="567"/>
      <c r="IP88" s="562"/>
      <c r="IQ88" s="511"/>
      <c r="IR88" s="511"/>
      <c r="IX88" s="514"/>
      <c r="IY88" s="1133"/>
      <c r="IZ88" s="250"/>
      <c r="JA88" s="1133"/>
      <c r="JB88" s="1133"/>
      <c r="JC88" s="1133"/>
      <c r="JD88" s="514"/>
      <c r="JE88" s="1133"/>
      <c r="JF88" s="1133"/>
      <c r="JG88" s="252"/>
      <c r="JH88" s="1136"/>
      <c r="JI88" s="1136"/>
      <c r="JJ88" s="252"/>
      <c r="JK88" s="1133"/>
      <c r="JL88" s="1133"/>
      <c r="JM88" s="252"/>
      <c r="JN88" s="1133"/>
      <c r="JO88" s="1133"/>
      <c r="JP88" s="1133"/>
      <c r="JQ88" s="519"/>
      <c r="JR88" s="519"/>
      <c r="JS88" s="519"/>
      <c r="JT88" s="519"/>
      <c r="JU88" s="519"/>
      <c r="JV88" s="567"/>
      <c r="KR88" s="562"/>
      <c r="KS88" s="511"/>
      <c r="KT88" s="511"/>
      <c r="KZ88" s="514"/>
      <c r="LA88" s="1133"/>
      <c r="LB88" s="250"/>
      <c r="LC88" s="1133"/>
      <c r="LD88" s="1133"/>
      <c r="LE88" s="1133"/>
      <c r="LF88" s="514"/>
      <c r="LG88" s="1133"/>
      <c r="LH88" s="1133"/>
      <c r="LI88" s="252"/>
      <c r="LJ88" s="1136"/>
      <c r="LK88" s="1136"/>
      <c r="LL88" s="252"/>
      <c r="LM88" s="1133"/>
      <c r="LN88" s="1133"/>
      <c r="LO88" s="252"/>
      <c r="LP88" s="1133"/>
      <c r="LQ88" s="1133"/>
      <c r="LR88" s="1133"/>
      <c r="LS88" s="519"/>
      <c r="LT88" s="519"/>
      <c r="LU88" s="519"/>
      <c r="LV88" s="519"/>
      <c r="LW88" s="519"/>
      <c r="LX88" s="567"/>
      <c r="MT88" s="562"/>
      <c r="MU88" s="511"/>
      <c r="MV88" s="511"/>
      <c r="NB88" s="514"/>
      <c r="NC88" s="1133"/>
      <c r="ND88" s="250"/>
      <c r="NE88" s="1133"/>
      <c r="NF88" s="1133"/>
      <c r="NG88" s="1133"/>
      <c r="NH88" s="514"/>
      <c r="NI88" s="1133"/>
      <c r="NJ88" s="1133"/>
      <c r="NK88" s="252"/>
      <c r="NL88" s="1136"/>
      <c r="NM88" s="1136"/>
      <c r="NN88" s="252"/>
      <c r="NO88" s="1133"/>
      <c r="NP88" s="1133"/>
      <c r="NQ88" s="252"/>
      <c r="NR88" s="1133"/>
      <c r="NS88" s="1133"/>
      <c r="NT88" s="1133"/>
      <c r="NU88" s="519"/>
      <c r="NV88" s="519"/>
      <c r="NW88" s="519"/>
      <c r="NX88" s="519"/>
      <c r="NY88" s="519"/>
      <c r="NZ88" s="567"/>
      <c r="ON88" s="1133"/>
      <c r="OO88" s="1133"/>
      <c r="OP88" s="250"/>
      <c r="OS88" s="250"/>
      <c r="OX88" s="617"/>
      <c r="OY88" s="249"/>
      <c r="OZ88" s="252"/>
      <c r="PR88" s="562"/>
      <c r="PS88" s="511"/>
      <c r="PT88" s="511"/>
      <c r="PZ88" s="514"/>
      <c r="QA88" s="1133"/>
      <c r="QB88" s="250"/>
      <c r="QC88" s="1133"/>
      <c r="QD88" s="1133"/>
      <c r="QE88" s="1133"/>
      <c r="QF88" s="514"/>
      <c r="QG88" s="1133"/>
      <c r="QH88" s="1133"/>
      <c r="QI88" s="252"/>
      <c r="QJ88" s="1136"/>
      <c r="QK88" s="1136"/>
      <c r="QL88" s="252"/>
      <c r="QM88" s="1133"/>
      <c r="QN88" s="1133"/>
      <c r="QO88" s="252"/>
      <c r="QP88" s="1133"/>
      <c r="QQ88" s="1133"/>
      <c r="QR88" s="1133"/>
      <c r="QS88" s="519"/>
      <c r="QT88" s="519"/>
      <c r="QU88" s="519"/>
      <c r="QV88" s="519"/>
      <c r="QW88" s="519"/>
      <c r="QX88" s="567"/>
      <c r="RT88" s="562"/>
      <c r="RU88" s="511"/>
      <c r="RV88" s="511"/>
      <c r="SB88" s="514"/>
      <c r="SC88" s="1133"/>
      <c r="SD88" s="250"/>
      <c r="SE88" s="1133"/>
      <c r="SF88" s="1133"/>
      <c r="SG88" s="1133"/>
      <c r="SH88" s="514"/>
      <c r="SI88" s="1133"/>
      <c r="SJ88" s="1133"/>
      <c r="SK88" s="252"/>
      <c r="SL88" s="1136"/>
      <c r="SM88" s="1136"/>
      <c r="SN88" s="252"/>
      <c r="SO88" s="1133"/>
      <c r="SP88" s="1133"/>
      <c r="SQ88" s="252"/>
      <c r="SR88" s="1133"/>
      <c r="SS88" s="1133"/>
      <c r="ST88" s="1133"/>
      <c r="SU88" s="519"/>
      <c r="SV88" s="519"/>
      <c r="SW88" s="519"/>
      <c r="SX88" s="519"/>
      <c r="SY88" s="519"/>
      <c r="SZ88" s="567"/>
      <c r="TV88" s="562"/>
      <c r="TW88" s="511"/>
      <c r="TX88" s="511"/>
      <c r="UD88" s="514"/>
      <c r="UE88" s="1133"/>
      <c r="UF88" s="250"/>
      <c r="UG88" s="1133"/>
      <c r="UH88" s="1133"/>
      <c r="UI88" s="1133"/>
      <c r="UJ88" s="514"/>
      <c r="UK88" s="1133"/>
      <c r="UL88" s="1133"/>
      <c r="UM88" s="252"/>
      <c r="UN88" s="1136"/>
      <c r="UO88" s="1136"/>
      <c r="UP88" s="252"/>
      <c r="UQ88" s="1133"/>
      <c r="UR88" s="1133"/>
      <c r="US88" s="252"/>
      <c r="UT88" s="1133"/>
      <c r="UU88" s="1133"/>
      <c r="UV88" s="1133"/>
      <c r="UW88" s="519"/>
      <c r="UX88" s="519"/>
      <c r="UY88" s="519"/>
      <c r="UZ88" s="519"/>
      <c r="VA88" s="519"/>
      <c r="VB88" s="567"/>
      <c r="VX88" s="562"/>
      <c r="VY88" s="511"/>
      <c r="VZ88" s="511"/>
      <c r="WF88" s="514"/>
      <c r="WG88" s="1133"/>
      <c r="WH88" s="250"/>
      <c r="WI88" s="1133"/>
      <c r="WJ88" s="1133"/>
      <c r="WK88" s="1133"/>
      <c r="WL88" s="514"/>
      <c r="WM88" s="1133"/>
      <c r="WN88" s="1133"/>
      <c r="WO88" s="252"/>
      <c r="WP88" s="1136"/>
      <c r="WQ88" s="1136"/>
      <c r="WR88" s="252"/>
      <c r="WS88" s="1133"/>
      <c r="WT88" s="1133"/>
      <c r="WU88" s="252"/>
      <c r="WV88" s="1133"/>
      <c r="WW88" s="1133"/>
      <c r="WX88" s="1133"/>
      <c r="WY88" s="519"/>
      <c r="WZ88" s="519"/>
      <c r="XA88" s="519"/>
      <c r="XB88" s="519"/>
      <c r="XC88" s="519"/>
      <c r="XD88" s="567"/>
      <c r="XZ88" s="562"/>
      <c r="YA88" s="511"/>
      <c r="YB88" s="511"/>
      <c r="YH88" s="514"/>
      <c r="YI88" s="1133"/>
      <c r="YJ88" s="250"/>
      <c r="YK88" s="1133"/>
      <c r="YL88" s="1133"/>
      <c r="YM88" s="1133"/>
      <c r="YN88" s="514"/>
      <c r="YO88" s="1133"/>
      <c r="YP88" s="1133"/>
      <c r="YQ88" s="252"/>
      <c r="YR88" s="1136"/>
      <c r="YS88" s="1136"/>
      <c r="YT88" s="252"/>
      <c r="YU88" s="1133"/>
      <c r="YV88" s="1133"/>
      <c r="YW88" s="252"/>
      <c r="YX88" s="1133"/>
      <c r="YY88" s="1133"/>
      <c r="YZ88" s="1133"/>
      <c r="ZA88" s="519"/>
      <c r="ZB88" s="519"/>
      <c r="ZC88" s="519"/>
      <c r="ZD88" s="519"/>
      <c r="ZE88" s="519"/>
      <c r="ZF88" s="567"/>
      <c r="AAB88" s="562"/>
      <c r="AAC88" s="511"/>
      <c r="AAD88" s="511"/>
      <c r="AAJ88" s="514"/>
      <c r="AAK88" s="1133"/>
      <c r="AAL88" s="250"/>
      <c r="AAM88" s="1133"/>
      <c r="AAN88" s="1133"/>
      <c r="AAO88" s="1133"/>
      <c r="AAP88" s="514"/>
      <c r="AAQ88" s="1133"/>
      <c r="AAR88" s="1133"/>
      <c r="AAS88" s="252"/>
      <c r="AAT88" s="1136"/>
      <c r="AAU88" s="1136"/>
      <c r="AAV88" s="252"/>
      <c r="AAW88" s="1133"/>
      <c r="AAX88" s="1133"/>
      <c r="AAY88" s="252"/>
      <c r="AAZ88" s="1133"/>
      <c r="ABA88" s="1133"/>
      <c r="ABB88" s="1133"/>
      <c r="ABC88" s="519"/>
      <c r="ABD88" s="519"/>
      <c r="ABE88" s="519"/>
      <c r="ABF88" s="519"/>
      <c r="ABG88" s="519"/>
      <c r="ABH88" s="567"/>
      <c r="ACD88" s="562"/>
      <c r="ACE88" s="511"/>
      <c r="ACF88" s="511"/>
      <c r="ACL88" s="514"/>
      <c r="ACM88" s="1133"/>
      <c r="ACN88" s="250"/>
      <c r="ACO88" s="1133"/>
      <c r="ACP88" s="1133"/>
      <c r="ACQ88" s="1133"/>
      <c r="ACR88" s="514"/>
      <c r="ACS88" s="1133"/>
      <c r="ACT88" s="1133"/>
      <c r="ACU88" s="252"/>
      <c r="ACV88" s="1136"/>
      <c r="ACW88" s="1136"/>
      <c r="ACX88" s="252"/>
      <c r="ACY88" s="1133"/>
      <c r="ACZ88" s="1133"/>
      <c r="ADA88" s="252"/>
      <c r="ADB88" s="1133"/>
      <c r="ADC88" s="1133"/>
      <c r="ADD88" s="1133"/>
      <c r="ADE88" s="519"/>
      <c r="ADF88" s="519"/>
      <c r="ADG88" s="519"/>
      <c r="ADH88" s="519"/>
      <c r="ADI88" s="519"/>
      <c r="ADJ88" s="567"/>
      <c r="AEF88" s="562"/>
      <c r="AEG88" s="511"/>
      <c r="AEH88" s="511"/>
      <c r="AEN88" s="514"/>
      <c r="AEO88" s="1133"/>
      <c r="AEP88" s="250"/>
      <c r="AEQ88" s="1133"/>
      <c r="AER88" s="1133"/>
      <c r="AES88" s="1133"/>
      <c r="AET88" s="514"/>
      <c r="AEU88" s="1133"/>
      <c r="AEV88" s="1133"/>
      <c r="AEW88" s="252"/>
      <c r="AEX88" s="1136"/>
      <c r="AEY88" s="1136"/>
      <c r="AEZ88" s="252"/>
      <c r="AFA88" s="1133"/>
      <c r="AFB88" s="1133"/>
      <c r="AFC88" s="252"/>
      <c r="AFD88" s="1133"/>
      <c r="AFE88" s="1133"/>
      <c r="AFF88" s="1133"/>
      <c r="AFG88" s="519"/>
      <c r="AFH88" s="519"/>
      <c r="AFI88" s="519"/>
      <c r="AFJ88" s="519"/>
      <c r="AFK88" s="519"/>
      <c r="AFL88" s="567"/>
      <c r="AGH88" s="562"/>
      <c r="AGI88" s="511"/>
      <c r="AGJ88" s="511"/>
      <c r="AGP88" s="514"/>
      <c r="AGQ88" s="1133"/>
      <c r="AGR88" s="250"/>
      <c r="AGS88" s="1133"/>
      <c r="AGT88" s="1133"/>
      <c r="AGU88" s="1133"/>
      <c r="AGV88" s="514"/>
      <c r="AGW88" s="1133"/>
      <c r="AGX88" s="1133"/>
      <c r="AGY88" s="252"/>
      <c r="AGZ88" s="1136"/>
      <c r="AHA88" s="1136"/>
      <c r="AHB88" s="252"/>
      <c r="AHC88" s="1133"/>
      <c r="AHD88" s="1133"/>
      <c r="AHE88" s="252"/>
      <c r="AHF88" s="1133"/>
      <c r="AHG88" s="1133"/>
      <c r="AHH88" s="1133"/>
      <c r="AHI88" s="519"/>
      <c r="AHJ88" s="519"/>
      <c r="AHK88" s="519"/>
      <c r="AHL88" s="519"/>
      <c r="AHM88" s="519"/>
      <c r="AHN88" s="567"/>
      <c r="AIJ88" s="562"/>
      <c r="AIK88" s="511"/>
      <c r="AIL88" s="511"/>
      <c r="AIR88" s="514"/>
      <c r="AIS88" s="1133"/>
      <c r="AIT88" s="250"/>
      <c r="AIU88" s="1133"/>
      <c r="AIV88" s="1133"/>
      <c r="AIW88" s="1133"/>
      <c r="AIX88" s="514"/>
      <c r="AIY88" s="1133"/>
      <c r="AIZ88" s="1133"/>
      <c r="AJA88" s="252"/>
      <c r="AJB88" s="1136"/>
      <c r="AJC88" s="1136"/>
      <c r="AJD88" s="252"/>
      <c r="AJE88" s="1133"/>
      <c r="AJF88" s="1133"/>
      <c r="AJG88" s="252"/>
      <c r="AJH88" s="1133"/>
      <c r="AJI88" s="1133"/>
      <c r="AJJ88" s="1133"/>
      <c r="AJK88" s="519"/>
      <c r="AJL88" s="519"/>
      <c r="AJM88" s="519"/>
      <c r="AJN88" s="519"/>
      <c r="AJO88" s="519"/>
      <c r="AJP88" s="567"/>
      <c r="AKL88" s="562"/>
      <c r="AKM88" s="511"/>
      <c r="AKN88" s="511"/>
      <c r="AKT88" s="514"/>
      <c r="AKU88" s="1133"/>
      <c r="AKV88" s="250"/>
      <c r="AKW88" s="1133"/>
      <c r="AKX88" s="1133"/>
      <c r="AKY88" s="1133"/>
      <c r="AKZ88" s="514"/>
      <c r="ALA88" s="1133"/>
      <c r="ALB88" s="1133"/>
      <c r="ALC88" s="252"/>
      <c r="ALD88" s="1136"/>
      <c r="ALE88" s="1136"/>
      <c r="ALF88" s="252"/>
      <c r="ALG88" s="1133"/>
      <c r="ALH88" s="1133"/>
      <c r="ALI88" s="252"/>
      <c r="ALJ88" s="1133"/>
      <c r="ALK88" s="1133"/>
      <c r="ALL88" s="1133"/>
      <c r="ALM88" s="519"/>
      <c r="ALN88" s="519"/>
      <c r="ALO88" s="519"/>
      <c r="ALP88" s="519"/>
      <c r="ALQ88" s="519"/>
      <c r="ALR88" s="567"/>
      <c r="AMN88" s="562"/>
      <c r="AMO88" s="511"/>
      <c r="AMP88" s="511"/>
      <c r="AMV88" s="514"/>
      <c r="AMW88" s="1133"/>
      <c r="AMX88" s="250"/>
      <c r="AMY88" s="1133"/>
      <c r="AMZ88" s="1133"/>
      <c r="ANA88" s="1133"/>
      <c r="ANB88" s="514"/>
      <c r="ANC88" s="1133"/>
      <c r="AND88" s="1133"/>
      <c r="ANE88" s="252"/>
      <c r="ANF88" s="1136"/>
      <c r="ANG88" s="1136"/>
      <c r="ANH88" s="252"/>
      <c r="ANI88" s="1133"/>
      <c r="ANJ88" s="1133"/>
      <c r="ANK88" s="252"/>
      <c r="ANL88" s="1133"/>
      <c r="ANM88" s="1133"/>
      <c r="ANN88" s="1133"/>
      <c r="ANO88" s="519"/>
      <c r="ANP88" s="519"/>
      <c r="ANQ88" s="519"/>
      <c r="ANR88" s="519"/>
      <c r="ANS88" s="519"/>
      <c r="ANT88" s="567"/>
      <c r="AOP88" s="562"/>
      <c r="AOQ88" s="511"/>
      <c r="AOR88" s="511"/>
      <c r="AOX88" s="514"/>
      <c r="AOY88" s="1133"/>
      <c r="AOZ88" s="250"/>
      <c r="APA88" s="1133"/>
      <c r="APB88" s="1133"/>
      <c r="APC88" s="1133"/>
      <c r="APD88" s="514"/>
      <c r="APE88" s="1133"/>
      <c r="APF88" s="1133"/>
      <c r="APG88" s="252"/>
      <c r="APH88" s="1136"/>
      <c r="API88" s="1136"/>
      <c r="APJ88" s="252"/>
      <c r="APK88" s="1133"/>
      <c r="APL88" s="1133"/>
      <c r="APM88" s="252"/>
      <c r="APN88" s="1133"/>
      <c r="APO88" s="1133"/>
      <c r="APP88" s="1133"/>
      <c r="APQ88" s="519"/>
      <c r="APR88" s="519"/>
      <c r="APS88" s="519"/>
      <c r="APT88" s="519"/>
      <c r="APU88" s="519"/>
      <c r="APV88" s="567"/>
      <c r="AQR88" s="562"/>
      <c r="AQS88" s="511"/>
      <c r="AQT88" s="511"/>
      <c r="AQZ88" s="514"/>
      <c r="ARA88" s="1133"/>
      <c r="ARB88" s="250"/>
      <c r="ARC88" s="1133"/>
      <c r="ARD88" s="1133"/>
      <c r="ARE88" s="1133"/>
      <c r="ARF88" s="514"/>
      <c r="ARG88" s="1133"/>
      <c r="ARH88" s="1133"/>
      <c r="ARI88" s="252"/>
      <c r="ARJ88" s="1136"/>
      <c r="ARK88" s="1136"/>
      <c r="ARL88" s="252"/>
      <c r="ARM88" s="1133"/>
      <c r="ARN88" s="1133"/>
      <c r="ARO88" s="252"/>
      <c r="ARP88" s="1133"/>
      <c r="ARQ88" s="1133"/>
      <c r="ARR88" s="1133"/>
      <c r="ARS88" s="519"/>
      <c r="ART88" s="519"/>
      <c r="ARU88" s="519"/>
      <c r="ARV88" s="519"/>
      <c r="ARW88" s="519"/>
      <c r="ARX88" s="567"/>
      <c r="AST88" s="562"/>
      <c r="ASU88" s="511"/>
      <c r="ASV88" s="511"/>
      <c r="ATB88" s="514"/>
      <c r="ATC88" s="1133"/>
      <c r="ATD88" s="250"/>
      <c r="ATE88" s="1133"/>
      <c r="ATF88" s="1133"/>
      <c r="ATG88" s="1133"/>
      <c r="ATH88" s="514"/>
      <c r="ATI88" s="1133"/>
      <c r="ATJ88" s="1133"/>
      <c r="ATK88" s="252"/>
      <c r="ATL88" s="1136"/>
      <c r="ATM88" s="1136"/>
      <c r="ATN88" s="252"/>
      <c r="ATO88" s="1133"/>
      <c r="ATP88" s="1133"/>
      <c r="ATQ88" s="252"/>
      <c r="ATR88" s="1133"/>
      <c r="ATS88" s="1133"/>
      <c r="ATT88" s="1133"/>
      <c r="ATU88" s="519"/>
      <c r="ATV88" s="519"/>
      <c r="ATW88" s="519"/>
      <c r="ATX88" s="519"/>
      <c r="ATY88" s="519"/>
      <c r="ATZ88" s="567"/>
      <c r="AUJ88" s="1133"/>
      <c r="AUK88" s="514"/>
      <c r="AUL88" s="1133"/>
      <c r="AUM88" s="1408" t="s">
        <v>843</v>
      </c>
      <c r="AUN88" s="1408"/>
      <c r="AUO88" s="1133"/>
      <c r="AUP88" s="1205"/>
      <c r="AUQ88" s="1207"/>
      <c r="AUR88" s="1133"/>
      <c r="AUS88" s="1408" t="s">
        <v>843</v>
      </c>
      <c r="AUT88" s="1408"/>
      <c r="AUU88" s="1133"/>
      <c r="AUV88" s="1133"/>
      <c r="AUW88" s="1133"/>
      <c r="AUX88" s="512"/>
      <c r="AUY88" s="1179"/>
      <c r="AUZ88" s="1179"/>
      <c r="AVA88" s="237"/>
      <c r="AVB88" s="1179"/>
      <c r="AVC88" s="1408" t="s">
        <v>843</v>
      </c>
      <c r="AVD88" s="1408"/>
      <c r="AVE88" s="1179"/>
      <c r="AVF88" s="1408" t="s">
        <v>843</v>
      </c>
      <c r="AVG88" s="1408"/>
      <c r="AVQ88" s="252"/>
      <c r="AVT88" s="743"/>
      <c r="AVV88" s="514"/>
      <c r="AVZ88" s="870"/>
      <c r="AWA88" s="871"/>
      <c r="AWB88" s="871"/>
      <c r="AWC88" s="884"/>
      <c r="AWD88" s="871"/>
      <c r="AWE88" s="870"/>
      <c r="AWP88" s="1645"/>
      <c r="AWQ88" s="1646"/>
      <c r="AWR88" s="1646"/>
      <c r="AWS88" s="1646"/>
      <c r="AWT88" s="1646"/>
      <c r="AWU88" s="1647"/>
      <c r="AWZ88" s="514"/>
      <c r="AXB88" s="1073"/>
      <c r="AXC88" s="981"/>
      <c r="AXD88" s="235"/>
      <c r="AXE88" s="237"/>
      <c r="AXF88" s="265"/>
      <c r="AXG88" s="265"/>
      <c r="AXH88" s="237"/>
      <c r="AXI88" s="235"/>
      <c r="AXJ88" s="235"/>
      <c r="AXK88" s="790"/>
      <c r="AXL88" s="1073"/>
      <c r="AXM88" s="1073"/>
      <c r="AXN88" s="790"/>
      <c r="AXO88" s="1073"/>
      <c r="AXP88" s="1073"/>
      <c r="AXQ88" s="1073"/>
      <c r="AXR88" s="1073"/>
      <c r="AXS88" s="514"/>
      <c r="AXV88" s="514"/>
      <c r="AXX88" s="887"/>
      <c r="AXY88" s="887"/>
      <c r="AYA88" s="255"/>
      <c r="AYB88" s="255"/>
      <c r="AYE88" s="252"/>
      <c r="AYI88" s="512"/>
      <c r="AYK88" s="747"/>
      <c r="AYL88" s="747"/>
      <c r="AYP88" s="747"/>
      <c r="AYQ88" s="747"/>
      <c r="AYR88" s="255"/>
      <c r="AYS88" s="255"/>
      <c r="AYT88" s="247"/>
      <c r="AYU88" s="747"/>
      <c r="AYV88" s="747"/>
      <c r="AYW88" s="247"/>
      <c r="AZH88" s="562"/>
      <c r="AZI88" s="511"/>
      <c r="AZJ88" s="511"/>
      <c r="AZP88" s="514"/>
      <c r="AZQ88" s="1133"/>
      <c r="AZR88" s="250"/>
      <c r="AZS88" s="1133"/>
      <c r="AZT88" s="1133"/>
      <c r="AZU88" s="1133"/>
      <c r="AZV88" s="514"/>
      <c r="AZW88" s="1133"/>
      <c r="AZX88" s="1133"/>
      <c r="AZY88" s="252"/>
      <c r="AZZ88" s="1136"/>
      <c r="BAA88" s="1136"/>
      <c r="BAB88" s="252"/>
      <c r="BAC88" s="1133"/>
      <c r="BAD88" s="1133"/>
      <c r="BAE88" s="252"/>
      <c r="BAF88" s="1133"/>
      <c r="BAG88" s="1133"/>
      <c r="BAH88" s="1133"/>
      <c r="BAI88" s="519"/>
      <c r="BAJ88" s="519"/>
      <c r="BAK88" s="519"/>
      <c r="BAL88" s="519"/>
      <c r="BAM88" s="519"/>
      <c r="BAN88" s="567"/>
      <c r="BBJ88" s="562"/>
      <c r="BBK88" s="511"/>
      <c r="BBL88" s="511"/>
      <c r="BBR88" s="514"/>
      <c r="BBS88" s="1133"/>
      <c r="BBT88" s="250"/>
      <c r="BBU88" s="1133"/>
      <c r="BBV88" s="1133"/>
      <c r="BBW88" s="1133"/>
      <c r="BBX88" s="514"/>
      <c r="BBY88" s="1133"/>
      <c r="BBZ88" s="1133"/>
      <c r="BCA88" s="252"/>
      <c r="BCB88" s="1136"/>
      <c r="BCC88" s="1136"/>
      <c r="BCD88" s="252"/>
      <c r="BCE88" s="1133"/>
      <c r="BCF88" s="1133"/>
      <c r="BCG88" s="252"/>
      <c r="BCH88" s="1133"/>
      <c r="BCI88" s="1133"/>
      <c r="BCJ88" s="1133"/>
      <c r="BCK88" s="519"/>
      <c r="BCL88" s="519"/>
      <c r="BCM88" s="519"/>
      <c r="BCN88" s="519"/>
      <c r="BCO88" s="519"/>
      <c r="BCP88" s="567"/>
      <c r="BDL88" s="562"/>
      <c r="BDM88" s="511"/>
      <c r="BDN88" s="511"/>
      <c r="BDT88" s="514"/>
      <c r="BDU88" s="1133"/>
      <c r="BDV88" s="250"/>
      <c r="BDW88" s="1133"/>
      <c r="BDX88" s="1133"/>
      <c r="BDY88" s="1133"/>
      <c r="BDZ88" s="514"/>
      <c r="BEA88" s="1133"/>
      <c r="BEB88" s="1133"/>
      <c r="BEC88" s="252"/>
      <c r="BED88" s="1136"/>
      <c r="BEE88" s="1136"/>
      <c r="BEF88" s="252"/>
      <c r="BEG88" s="1133"/>
      <c r="BEH88" s="1133"/>
      <c r="BEI88" s="252"/>
      <c r="BEJ88" s="1133"/>
      <c r="BEK88" s="1133"/>
      <c r="BEL88" s="1133"/>
      <c r="BEM88" s="519"/>
      <c r="BEN88" s="519"/>
      <c r="BEO88" s="519"/>
      <c r="BEP88" s="519"/>
      <c r="BEQ88" s="519"/>
      <c r="BER88" s="567"/>
      <c r="BFN88" s="562"/>
      <c r="BFO88" s="511"/>
      <c r="BFP88" s="511"/>
      <c r="BFV88" s="514"/>
      <c r="BFW88" s="1133"/>
      <c r="BFX88" s="250"/>
      <c r="BFY88" s="1133"/>
      <c r="BFZ88" s="1133"/>
      <c r="BGA88" s="1133"/>
      <c r="BGB88" s="514"/>
      <c r="BGC88" s="1133"/>
      <c r="BGD88" s="1133"/>
      <c r="BGE88" s="252"/>
      <c r="BGF88" s="1136"/>
      <c r="BGG88" s="1136"/>
      <c r="BGH88" s="252"/>
      <c r="BGI88" s="1133"/>
      <c r="BGJ88" s="1133"/>
      <c r="BGK88" s="252"/>
      <c r="BGL88" s="1133"/>
      <c r="BGM88" s="1133"/>
      <c r="BGN88" s="1133"/>
      <c r="BGO88" s="519"/>
      <c r="BGP88" s="519"/>
      <c r="BGQ88" s="519"/>
      <c r="BGR88" s="519"/>
      <c r="BGS88" s="519"/>
      <c r="BGT88" s="567"/>
      <c r="BHP88" s="562"/>
      <c r="BHQ88" s="511"/>
      <c r="BHR88" s="511"/>
      <c r="BHX88" s="514"/>
      <c r="BHY88" s="1133"/>
      <c r="BHZ88" s="250"/>
      <c r="BIA88" s="1133"/>
      <c r="BIB88" s="1133"/>
      <c r="BIC88" s="1133"/>
      <c r="BID88" s="514"/>
      <c r="BIE88" s="1133"/>
      <c r="BIF88" s="1133"/>
      <c r="BIG88" s="252"/>
      <c r="BIH88" s="1136"/>
      <c r="BII88" s="1136"/>
      <c r="BIJ88" s="252"/>
      <c r="BIK88" s="1133"/>
      <c r="BIL88" s="1133"/>
      <c r="BIM88" s="252"/>
      <c r="BIN88" s="1133"/>
      <c r="BIO88" s="1133"/>
      <c r="BIP88" s="1133"/>
      <c r="BIQ88" s="519"/>
      <c r="BIR88" s="519"/>
      <c r="BIS88" s="519"/>
      <c r="BIT88" s="519"/>
      <c r="BIU88" s="519"/>
      <c r="BIV88" s="567"/>
      <c r="BJR88" s="562"/>
      <c r="BJS88" s="511"/>
      <c r="BJT88" s="511"/>
      <c r="BJZ88" s="514"/>
      <c r="BKA88" s="1133"/>
      <c r="BKB88" s="250"/>
      <c r="BKC88" s="1133"/>
      <c r="BKD88" s="1133"/>
      <c r="BKE88" s="1133"/>
      <c r="BKF88" s="514"/>
      <c r="BKG88" s="1133"/>
      <c r="BKH88" s="1133"/>
      <c r="BKI88" s="252"/>
      <c r="BKJ88" s="1136"/>
      <c r="BKK88" s="1136"/>
      <c r="BKL88" s="252"/>
      <c r="BKM88" s="1133"/>
      <c r="BKN88" s="1133"/>
      <c r="BKO88" s="252"/>
      <c r="BKP88" s="1133"/>
      <c r="BKQ88" s="1133"/>
      <c r="BKR88" s="1133"/>
      <c r="BKS88" s="519"/>
      <c r="BKT88" s="519"/>
      <c r="BKU88" s="519"/>
      <c r="BKV88" s="519"/>
      <c r="BKW88" s="519"/>
      <c r="BKX88" s="567"/>
      <c r="BLT88" s="562"/>
      <c r="BLU88" s="511"/>
      <c r="BLV88" s="511"/>
      <c r="BMB88" s="514"/>
      <c r="BMC88" s="1133"/>
      <c r="BMD88" s="250"/>
      <c r="BME88" s="1133"/>
      <c r="BMF88" s="1133"/>
      <c r="BMG88" s="1133"/>
      <c r="BMH88" s="514"/>
      <c r="BMI88" s="1133"/>
      <c r="BMJ88" s="1133"/>
      <c r="BMK88" s="252"/>
      <c r="BML88" s="1136"/>
      <c r="BMM88" s="1136"/>
      <c r="BMN88" s="252"/>
      <c r="BMO88" s="1133"/>
      <c r="BMP88" s="1133"/>
      <c r="BMQ88" s="252"/>
      <c r="BMR88" s="1133"/>
      <c r="BMS88" s="1133"/>
      <c r="BMT88" s="1133"/>
      <c r="BMU88" s="519"/>
      <c r="BMV88" s="519"/>
      <c r="BMW88" s="519"/>
      <c r="BMX88" s="519"/>
      <c r="BMY88" s="519"/>
      <c r="BMZ88" s="567"/>
      <c r="BNV88" s="562"/>
      <c r="BNW88" s="511"/>
      <c r="BNX88" s="511"/>
      <c r="BOD88" s="514"/>
      <c r="BOE88" s="1133"/>
      <c r="BOF88" s="250"/>
      <c r="BOG88" s="1133"/>
      <c r="BOH88" s="1133"/>
      <c r="BOI88" s="1133"/>
      <c r="BOJ88" s="514"/>
      <c r="BOK88" s="1133"/>
      <c r="BOL88" s="1133"/>
      <c r="BOM88" s="252"/>
      <c r="BON88" s="1136"/>
      <c r="BOO88" s="1136"/>
      <c r="BOP88" s="252"/>
      <c r="BOQ88" s="1133"/>
      <c r="BOR88" s="1133"/>
      <c r="BOS88" s="252"/>
      <c r="BOT88" s="1133"/>
      <c r="BOU88" s="1133"/>
      <c r="BOV88" s="1133"/>
      <c r="BOW88" s="519"/>
      <c r="BOX88" s="519"/>
      <c r="BOY88" s="519"/>
      <c r="BOZ88" s="519"/>
      <c r="BPA88" s="519"/>
      <c r="BPB88" s="567"/>
      <c r="BPX88" s="562"/>
      <c r="BPY88" s="511"/>
      <c r="BPZ88" s="511"/>
      <c r="BQF88" s="514"/>
      <c r="BQG88" s="1133"/>
      <c r="BQH88" s="250"/>
      <c r="BQI88" s="1133"/>
      <c r="BQJ88" s="1133"/>
      <c r="BQK88" s="1133"/>
      <c r="BQL88" s="514"/>
      <c r="BQM88" s="1133"/>
      <c r="BQN88" s="1133"/>
      <c r="BQO88" s="252"/>
      <c r="BQP88" s="1136"/>
      <c r="BQQ88" s="1136"/>
      <c r="BQR88" s="252"/>
      <c r="BQS88" s="1133"/>
      <c r="BQT88" s="1133"/>
      <c r="BQU88" s="252"/>
      <c r="BQV88" s="1133"/>
      <c r="BQW88" s="1133"/>
      <c r="BQX88" s="1133"/>
      <c r="BQY88" s="519"/>
      <c r="BQZ88" s="519"/>
      <c r="BRA88" s="519"/>
      <c r="BRB88" s="519"/>
      <c r="BRC88" s="519"/>
      <c r="BRD88" s="567"/>
      <c r="BRZ88" s="562"/>
      <c r="BSA88" s="511"/>
      <c r="BSB88" s="511"/>
      <c r="BSH88" s="514"/>
      <c r="BSI88" s="1133"/>
      <c r="BSJ88" s="250"/>
      <c r="BSK88" s="1133"/>
      <c r="BSL88" s="1133"/>
      <c r="BSM88" s="1133"/>
      <c r="BSN88" s="514"/>
      <c r="BSO88" s="1133"/>
      <c r="BSP88" s="1133"/>
      <c r="BSQ88" s="252"/>
      <c r="BSR88" s="1136"/>
      <c r="BSS88" s="1136"/>
      <c r="BST88" s="252"/>
      <c r="BSU88" s="1133"/>
      <c r="BSV88" s="1133"/>
      <c r="BSW88" s="252"/>
      <c r="BSX88" s="1133"/>
      <c r="BSY88" s="1133"/>
      <c r="BSZ88" s="1133"/>
      <c r="BTA88" s="519"/>
      <c r="BTB88" s="519"/>
      <c r="BTC88" s="519"/>
      <c r="BTD88" s="519"/>
      <c r="BTE88" s="519"/>
      <c r="BTF88" s="567"/>
      <c r="BUB88" s="562"/>
      <c r="BUC88" s="511"/>
      <c r="BUD88" s="511"/>
      <c r="BUJ88" s="514"/>
      <c r="BUK88" s="1133"/>
      <c r="BUL88" s="250"/>
      <c r="BUM88" s="1133"/>
      <c r="BUN88" s="1133"/>
      <c r="BUO88" s="1133"/>
      <c r="BUP88" s="514"/>
      <c r="BUQ88" s="1133"/>
      <c r="BUR88" s="1133"/>
      <c r="BUS88" s="252"/>
      <c r="BUT88" s="1136"/>
      <c r="BUU88" s="1136"/>
      <c r="BUV88" s="252"/>
      <c r="BUW88" s="1133"/>
      <c r="BUX88" s="1133"/>
      <c r="BUY88" s="252"/>
      <c r="BUZ88" s="1133"/>
      <c r="BVA88" s="1133"/>
      <c r="BVB88" s="1133"/>
      <c r="BVC88" s="519"/>
      <c r="BVD88" s="519"/>
      <c r="BVE88" s="519"/>
      <c r="BVF88" s="519"/>
      <c r="BVG88" s="519"/>
      <c r="BVH88" s="567"/>
      <c r="BWD88" s="562"/>
      <c r="BWE88" s="511"/>
      <c r="BWF88" s="511"/>
      <c r="BWL88" s="514"/>
      <c r="BWM88" s="1133"/>
      <c r="BWN88" s="250"/>
      <c r="BWO88" s="1133"/>
      <c r="BWP88" s="1133"/>
      <c r="BWQ88" s="1133"/>
      <c r="BWR88" s="514"/>
      <c r="BWS88" s="1133"/>
      <c r="BWT88" s="1133"/>
      <c r="BWU88" s="252"/>
      <c r="BWV88" s="1136"/>
      <c r="BWW88" s="1136"/>
      <c r="BWX88" s="252"/>
      <c r="BWY88" s="1133"/>
      <c r="BWZ88" s="1133"/>
      <c r="BXA88" s="252"/>
      <c r="BXB88" s="1133"/>
      <c r="BXC88" s="1133"/>
      <c r="BXD88" s="1133"/>
      <c r="BXE88" s="519"/>
      <c r="BXF88" s="519"/>
      <c r="BXG88" s="519"/>
      <c r="BXH88" s="519"/>
      <c r="BXI88" s="519"/>
      <c r="BXJ88" s="567"/>
      <c r="BYF88" s="562"/>
      <c r="BYG88" s="511"/>
      <c r="BYH88" s="511"/>
      <c r="BYN88" s="514"/>
      <c r="BYO88" s="1133"/>
      <c r="BYP88" s="250"/>
      <c r="BYQ88" s="1133"/>
      <c r="BYR88" s="1133"/>
      <c r="BYS88" s="1133"/>
      <c r="BYT88" s="514"/>
      <c r="BYU88" s="1133"/>
      <c r="BYV88" s="1133"/>
      <c r="BYW88" s="252"/>
      <c r="BYX88" s="1136"/>
      <c r="BYY88" s="1136"/>
      <c r="BYZ88" s="252"/>
      <c r="BZA88" s="1133"/>
      <c r="BZB88" s="1133"/>
      <c r="BZC88" s="252"/>
      <c r="BZD88" s="1133"/>
      <c r="BZE88" s="1133"/>
      <c r="BZF88" s="1133"/>
      <c r="BZG88" s="519"/>
      <c r="BZH88" s="519"/>
      <c r="BZI88" s="519"/>
      <c r="BZJ88" s="519"/>
      <c r="BZK88" s="519"/>
      <c r="BZL88" s="567"/>
      <c r="CAH88" s="562"/>
      <c r="CAI88" s="511"/>
      <c r="CAJ88" s="511"/>
      <c r="CAP88" s="514"/>
      <c r="CAQ88" s="1133"/>
      <c r="CAR88" s="250"/>
      <c r="CAS88" s="1133"/>
      <c r="CAT88" s="1133"/>
      <c r="CAU88" s="1133"/>
      <c r="CAV88" s="514"/>
      <c r="CAW88" s="1133"/>
      <c r="CAX88" s="1133"/>
      <c r="CAY88" s="252"/>
      <c r="CAZ88" s="1136"/>
      <c r="CBA88" s="1136"/>
      <c r="CBB88" s="252"/>
      <c r="CBC88" s="1133"/>
      <c r="CBD88" s="1133"/>
      <c r="CBE88" s="252"/>
      <c r="CBF88" s="1133"/>
      <c r="CBG88" s="1133"/>
      <c r="CBH88" s="1133"/>
      <c r="CBI88" s="519"/>
      <c r="CBJ88" s="519"/>
      <c r="CBK88" s="519"/>
      <c r="CBL88" s="519"/>
      <c r="CBM88" s="519"/>
      <c r="CBN88" s="567"/>
      <c r="CCJ88" s="562"/>
      <c r="CCK88" s="511"/>
      <c r="CCL88" s="511"/>
      <c r="CCR88" s="514"/>
      <c r="CCS88" s="1133"/>
      <c r="CCT88" s="250"/>
      <c r="CCU88" s="1133"/>
      <c r="CCV88" s="1133"/>
      <c r="CCW88" s="1133"/>
      <c r="CCX88" s="514"/>
      <c r="CCY88" s="1133"/>
      <c r="CCZ88" s="1133"/>
      <c r="CDA88" s="252"/>
      <c r="CDB88" s="1136"/>
      <c r="CDC88" s="1136"/>
      <c r="CDD88" s="252"/>
      <c r="CDE88" s="1133"/>
      <c r="CDF88" s="1133"/>
      <c r="CDG88" s="252"/>
      <c r="CDH88" s="1133"/>
      <c r="CDI88" s="1133"/>
      <c r="CDJ88" s="1133"/>
      <c r="CDK88" s="519"/>
      <c r="CDL88" s="519"/>
      <c r="CDM88" s="519"/>
      <c r="CDN88" s="519"/>
      <c r="CDO88" s="519"/>
      <c r="CDP88" s="567"/>
      <c r="CEL88" s="562"/>
      <c r="CEM88" s="511"/>
      <c r="CEN88" s="511"/>
      <c r="CET88" s="514"/>
      <c r="CEU88" s="1133"/>
      <c r="CEV88" s="250"/>
      <c r="CEW88" s="1133"/>
      <c r="CEX88" s="1133"/>
      <c r="CEY88" s="1133"/>
      <c r="CEZ88" s="514"/>
      <c r="CFA88" s="1133"/>
      <c r="CFB88" s="1133"/>
      <c r="CFC88" s="252"/>
      <c r="CFD88" s="1136"/>
      <c r="CFE88" s="1136"/>
      <c r="CFF88" s="252"/>
      <c r="CFG88" s="1133"/>
      <c r="CFH88" s="1133"/>
      <c r="CFI88" s="252"/>
      <c r="CFJ88" s="1133"/>
      <c r="CFK88" s="1133"/>
      <c r="CFL88" s="1133"/>
      <c r="CFM88" s="519"/>
      <c r="CFN88" s="519"/>
      <c r="CFO88" s="519"/>
      <c r="CFP88" s="519"/>
      <c r="CFQ88" s="519"/>
      <c r="CFR88" s="567"/>
      <c r="CGN88" s="562"/>
      <c r="CGO88" s="511"/>
      <c r="CGP88" s="511"/>
      <c r="CGV88" s="514"/>
      <c r="CGW88" s="1133"/>
      <c r="CGX88" s="250"/>
      <c r="CGY88" s="1133"/>
      <c r="CGZ88" s="1133"/>
      <c r="CHA88" s="1133"/>
      <c r="CHB88" s="514"/>
      <c r="CHC88" s="1133"/>
      <c r="CHD88" s="1133"/>
      <c r="CHE88" s="252"/>
      <c r="CHF88" s="1136"/>
      <c r="CHG88" s="1136"/>
      <c r="CHH88" s="252"/>
      <c r="CHI88" s="1133"/>
      <c r="CHJ88" s="1133"/>
      <c r="CHK88" s="252"/>
      <c r="CHL88" s="1133"/>
      <c r="CHM88" s="1133"/>
      <c r="CHN88" s="1133"/>
      <c r="CHO88" s="519"/>
      <c r="CHP88" s="519"/>
      <c r="CHQ88" s="519"/>
      <c r="CHR88" s="519"/>
      <c r="CHS88" s="519"/>
      <c r="CHT88" s="567"/>
      <c r="CIP88" s="562"/>
      <c r="CIQ88" s="511"/>
      <c r="CIR88" s="511"/>
      <c r="CIX88" s="514"/>
      <c r="CIY88" s="1133"/>
      <c r="CIZ88" s="250"/>
      <c r="CJA88" s="1133"/>
      <c r="CJB88" s="1133"/>
      <c r="CJC88" s="1133"/>
      <c r="CJD88" s="514"/>
      <c r="CJE88" s="1133"/>
      <c r="CJF88" s="1133"/>
      <c r="CJG88" s="252"/>
      <c r="CJH88" s="1136"/>
      <c r="CJI88" s="1136"/>
      <c r="CJJ88" s="252"/>
      <c r="CJK88" s="1133"/>
      <c r="CJL88" s="1133"/>
      <c r="CJM88" s="252"/>
      <c r="CJN88" s="1133"/>
      <c r="CJO88" s="1133"/>
      <c r="CJP88" s="1133"/>
      <c r="CJQ88" s="519"/>
      <c r="CJR88" s="519"/>
      <c r="CJS88" s="519"/>
      <c r="CJT88" s="519"/>
      <c r="CJU88" s="519"/>
      <c r="CJV88" s="567"/>
      <c r="CKR88" s="562"/>
      <c r="CKS88" s="511"/>
      <c r="CKT88" s="511"/>
      <c r="CKZ88" s="514"/>
      <c r="CLA88" s="1133"/>
      <c r="CLB88" s="250"/>
      <c r="CLC88" s="1133"/>
      <c r="CLD88" s="1133"/>
      <c r="CLE88" s="1133"/>
      <c r="CLF88" s="514"/>
      <c r="CLG88" s="1133"/>
      <c r="CLH88" s="1133"/>
      <c r="CLI88" s="252"/>
      <c r="CLJ88" s="1136"/>
      <c r="CLK88" s="1136"/>
      <c r="CLL88" s="252"/>
      <c r="CLM88" s="1133"/>
      <c r="CLN88" s="1133"/>
      <c r="CLO88" s="252"/>
      <c r="CLP88" s="1133"/>
      <c r="CLQ88" s="1133"/>
      <c r="CLR88" s="1133"/>
      <c r="CLS88" s="519"/>
      <c r="CLT88" s="519"/>
      <c r="CLU88" s="519"/>
      <c r="CLV88" s="519"/>
      <c r="CLW88" s="519"/>
      <c r="CLX88" s="567"/>
      <c r="CMT88" s="562"/>
      <c r="CMU88" s="511"/>
      <c r="CMV88" s="511"/>
      <c r="CNB88" s="514"/>
      <c r="CNC88" s="1133"/>
      <c r="CND88" s="250"/>
      <c r="CNE88" s="1133"/>
      <c r="CNF88" s="1133"/>
      <c r="CNG88" s="1133"/>
      <c r="CNH88" s="514"/>
      <c r="CNI88" s="1133"/>
      <c r="CNJ88" s="1133"/>
      <c r="CNK88" s="252"/>
      <c r="CNL88" s="1136"/>
      <c r="CNM88" s="1136"/>
      <c r="CNN88" s="252"/>
      <c r="CNO88" s="1133"/>
      <c r="CNP88" s="1133"/>
      <c r="CNQ88" s="252"/>
      <c r="CNR88" s="1133"/>
      <c r="CNS88" s="1133"/>
      <c r="CNT88" s="1133"/>
      <c r="CNU88" s="519"/>
      <c r="CNV88" s="519"/>
      <c r="CNW88" s="519"/>
      <c r="CNX88" s="519"/>
      <c r="CNY88" s="519"/>
      <c r="CNZ88" s="567"/>
      <c r="COV88" s="562"/>
      <c r="COW88" s="511"/>
      <c r="COX88" s="511"/>
      <c r="CPD88" s="514"/>
      <c r="CPE88" s="1133"/>
      <c r="CPF88" s="250"/>
      <c r="CPG88" s="1133"/>
      <c r="CPH88" s="1133"/>
      <c r="CPI88" s="1133"/>
      <c r="CPJ88" s="514"/>
      <c r="CPK88" s="1133"/>
      <c r="CPL88" s="1133"/>
      <c r="CPM88" s="252"/>
      <c r="CPN88" s="1136"/>
      <c r="CPO88" s="1136"/>
      <c r="CPP88" s="252"/>
      <c r="CPQ88" s="1133"/>
      <c r="CPR88" s="1133"/>
      <c r="CPS88" s="252"/>
      <c r="CPT88" s="1133"/>
      <c r="CPU88" s="1133"/>
      <c r="CPV88" s="1133"/>
      <c r="CPW88" s="519"/>
      <c r="CPX88" s="519"/>
      <c r="CPY88" s="519"/>
      <c r="CPZ88" s="519"/>
      <c r="CQA88" s="519"/>
      <c r="CQB88" s="567"/>
      <c r="CQX88" s="562"/>
      <c r="CQY88" s="511"/>
      <c r="CQZ88" s="511"/>
      <c r="CRF88" s="514"/>
      <c r="CRG88" s="1133"/>
      <c r="CRH88" s="250"/>
      <c r="CRI88" s="1133"/>
      <c r="CRJ88" s="1133"/>
      <c r="CRK88" s="1133"/>
      <c r="CRL88" s="514"/>
      <c r="CRM88" s="1133"/>
      <c r="CRN88" s="1133"/>
      <c r="CRO88" s="252"/>
      <c r="CRP88" s="1136"/>
      <c r="CRQ88" s="1136"/>
      <c r="CRR88" s="252"/>
      <c r="CRS88" s="1133"/>
      <c r="CRT88" s="1133"/>
      <c r="CRU88" s="252"/>
      <c r="CRV88" s="1133"/>
      <c r="CRW88" s="1133"/>
      <c r="CRX88" s="1133"/>
      <c r="CRY88" s="519"/>
      <c r="CRZ88" s="519"/>
      <c r="CSA88" s="519"/>
      <c r="CSB88" s="519"/>
      <c r="CSC88" s="519"/>
      <c r="CSD88" s="567"/>
      <c r="CSZ88" s="562"/>
      <c r="CTA88" s="511"/>
      <c r="CTB88" s="511"/>
      <c r="CTH88" s="514"/>
      <c r="CTI88" s="1133"/>
      <c r="CTJ88" s="250"/>
      <c r="CTK88" s="1133"/>
      <c r="CTL88" s="1133"/>
      <c r="CTM88" s="1133"/>
      <c r="CTN88" s="514"/>
      <c r="CTO88" s="1133"/>
      <c r="CTP88" s="1133"/>
      <c r="CTQ88" s="252"/>
      <c r="CTR88" s="1136"/>
      <c r="CTS88" s="1136"/>
      <c r="CTT88" s="252"/>
      <c r="CTU88" s="1133"/>
      <c r="CTV88" s="1133"/>
      <c r="CTW88" s="252"/>
      <c r="CTX88" s="1133"/>
      <c r="CTY88" s="1133"/>
      <c r="CTZ88" s="1133"/>
      <c r="CUA88" s="519"/>
      <c r="CUB88" s="519"/>
      <c r="CUC88" s="519"/>
      <c r="CUD88" s="519"/>
      <c r="CUE88" s="519"/>
      <c r="CUF88" s="567"/>
      <c r="CVA88" s="250"/>
      <c r="CVQ88" s="250"/>
      <c r="CVU88" s="1630" t="s">
        <v>843</v>
      </c>
      <c r="CVV88" s="1630"/>
      <c r="CVY88" s="252"/>
      <c r="CWB88" s="252"/>
      <c r="CWH88" s="1630" t="s">
        <v>843</v>
      </c>
      <c r="CWI88" s="1630"/>
      <c r="CWL88" s="250"/>
      <c r="CWP88" s="514"/>
      <c r="CWQ88" s="1133"/>
      <c r="CWR88" s="250"/>
      <c r="CWS88" s="1133"/>
      <c r="CWT88" s="1133"/>
      <c r="CWU88" s="1133"/>
      <c r="CWV88" s="514"/>
      <c r="CWW88" s="1133"/>
      <c r="CWX88" s="1133"/>
      <c r="CWY88" s="252"/>
      <c r="CWZ88" s="1136"/>
      <c r="CXA88" s="1136"/>
      <c r="CXB88" s="252"/>
      <c r="CXC88" s="1133"/>
      <c r="CXD88" s="1133"/>
      <c r="CXE88" s="252"/>
      <c r="CXF88" s="1133"/>
      <c r="CXG88" s="1133"/>
      <c r="CXH88" s="1133"/>
      <c r="CXI88" s="512"/>
      <c r="CXJ88" s="1133"/>
      <c r="CXM88" s="514"/>
      <c r="CXP88" s="519"/>
      <c r="CXQ88" s="519"/>
      <c r="CXR88" s="519"/>
      <c r="CXS88" s="519"/>
      <c r="CXT88" s="519"/>
      <c r="CXU88" s="519"/>
      <c r="CXV88" s="519"/>
      <c r="CXW88" s="519"/>
      <c r="CXX88" s="519"/>
      <c r="CXY88" s="519"/>
      <c r="CXZ88" s="519"/>
      <c r="CYA88" s="519"/>
      <c r="CYB88" s="519"/>
      <c r="CYC88" s="519"/>
      <c r="CYD88" s="567"/>
      <c r="CYY88" s="250"/>
      <c r="CZN88" s="514"/>
      <c r="CZO88" s="1133"/>
      <c r="CZP88" s="1133"/>
      <c r="CZQ88" s="1133"/>
      <c r="CZR88" s="1133"/>
      <c r="CZS88" s="1133"/>
      <c r="CZT88" s="1133"/>
      <c r="CZU88" s="1133"/>
      <c r="CZV88" s="1133"/>
      <c r="CZW88" s="1133"/>
      <c r="CZX88" s="512"/>
      <c r="CZY88" s="1133"/>
      <c r="CZZ88" s="1133"/>
      <c r="DAA88" s="512"/>
      <c r="DAB88" s="1133"/>
      <c r="DAC88" s="1133"/>
      <c r="DAD88" s="1133"/>
      <c r="DAE88" s="1133"/>
      <c r="DAF88" s="1133"/>
      <c r="DAJ88" s="250"/>
      <c r="DAN88" s="514"/>
      <c r="DAO88" s="1133"/>
      <c r="DAP88" s="250"/>
      <c r="DAQ88" s="1133"/>
      <c r="DAR88" s="1133"/>
      <c r="DAS88" s="1133"/>
      <c r="DAT88" s="514"/>
      <c r="DAU88" s="1133"/>
      <c r="DAW88" s="252"/>
      <c r="DAX88" s="249"/>
      <c r="DAY88" s="249"/>
      <c r="DAZ88" s="252"/>
      <c r="DBC88" s="252"/>
      <c r="DBG88" s="519"/>
      <c r="DBH88" s="519"/>
      <c r="DBI88" s="519"/>
      <c r="DBJ88" s="519"/>
      <c r="DBK88" s="519"/>
      <c r="DBL88" s="567"/>
      <c r="DCG88" s="250"/>
      <c r="DCV88" s="514"/>
      <c r="DCW88" s="1133"/>
      <c r="DCX88" s="1133"/>
      <c r="DCY88" s="1133"/>
      <c r="DCZ88" s="1133"/>
      <c r="DDA88" s="1133"/>
      <c r="DDB88" s="1133"/>
      <c r="DDC88" s="1133"/>
      <c r="DDD88" s="1133"/>
      <c r="DDE88" s="1133"/>
      <c r="DDF88" s="512"/>
      <c r="DDG88" s="1133"/>
      <c r="DDH88" s="1133"/>
      <c r="DDI88" s="512"/>
      <c r="DDJ88" s="1133"/>
      <c r="DDK88" s="1133"/>
      <c r="DDL88" s="1133"/>
      <c r="DDM88" s="1133"/>
      <c r="DDN88" s="1133"/>
      <c r="DDR88" s="250"/>
      <c r="DDV88" s="514"/>
      <c r="DDW88" s="1133"/>
      <c r="DDX88" s="250"/>
      <c r="DDY88" s="1133"/>
      <c r="DDZ88" s="1133"/>
      <c r="DEA88" s="1133"/>
      <c r="DEB88" s="514"/>
      <c r="DEC88" s="1133"/>
      <c r="DEE88" s="252"/>
      <c r="DEF88" s="249"/>
      <c r="DEG88" s="249"/>
      <c r="DEH88" s="252"/>
      <c r="DEK88" s="252"/>
      <c r="DEO88" s="519"/>
      <c r="DEP88" s="519"/>
      <c r="DEQ88" s="519"/>
      <c r="DER88" s="519"/>
      <c r="DES88" s="519"/>
      <c r="DET88" s="567"/>
      <c r="DFO88" s="250"/>
      <c r="DGD88" s="514"/>
      <c r="DGE88" s="1133"/>
      <c r="DGF88" s="1133"/>
      <c r="DGG88" s="1133"/>
      <c r="DGH88" s="1133"/>
      <c r="DGI88" s="1133"/>
      <c r="DGJ88" s="1133"/>
      <c r="DGK88" s="1133"/>
      <c r="DGL88" s="1133"/>
      <c r="DGM88" s="1133"/>
      <c r="DGN88" s="512"/>
      <c r="DGO88" s="1133"/>
      <c r="DGP88" s="1133"/>
      <c r="DGQ88" s="512"/>
      <c r="DGR88" s="1133"/>
      <c r="DGS88" s="1133"/>
      <c r="DGT88" s="1133"/>
      <c r="DGU88" s="1133"/>
      <c r="DGV88" s="1133"/>
      <c r="DGZ88" s="250"/>
      <c r="DHD88" s="514"/>
      <c r="DHE88" s="1133"/>
      <c r="DHF88" s="250"/>
      <c r="DHG88" s="1133"/>
      <c r="DHH88" s="1133"/>
      <c r="DHI88" s="1133"/>
      <c r="DHJ88" s="514"/>
      <c r="DHK88" s="1133"/>
      <c r="DHM88" s="252"/>
      <c r="DHN88" s="249"/>
      <c r="DHO88" s="249"/>
      <c r="DHP88" s="252"/>
      <c r="DHS88" s="252"/>
      <c r="DHW88" s="519"/>
      <c r="DHX88" s="519"/>
      <c r="DHY88" s="519"/>
      <c r="DHZ88" s="519"/>
      <c r="DIA88" s="519"/>
      <c r="DIB88" s="567"/>
      <c r="DIW88" s="250"/>
      <c r="DJL88" s="514"/>
      <c r="DJM88" s="1133"/>
      <c r="DJN88" s="1133"/>
      <c r="DJO88" s="1133"/>
      <c r="DJP88" s="1133"/>
      <c r="DJQ88" s="1133"/>
      <c r="DJR88" s="1133"/>
      <c r="DJS88" s="1133"/>
      <c r="DJT88" s="1133"/>
      <c r="DJU88" s="1133"/>
      <c r="DJV88" s="512"/>
      <c r="DJW88" s="1133"/>
      <c r="DJX88" s="1133"/>
      <c r="DJY88" s="512"/>
      <c r="DJZ88" s="1133"/>
      <c r="DKA88" s="1133"/>
      <c r="DKB88" s="1133"/>
      <c r="DKC88" s="1133"/>
      <c r="DKD88" s="1133"/>
      <c r="DKH88" s="250"/>
      <c r="DKL88" s="514"/>
      <c r="DKM88" s="1133"/>
      <c r="DKN88" s="250"/>
      <c r="DKO88" s="1133"/>
      <c r="DKP88" s="1133"/>
      <c r="DKQ88" s="1133"/>
      <c r="DKR88" s="514"/>
      <c r="DKS88" s="1133"/>
      <c r="DKU88" s="252"/>
      <c r="DKV88" s="249"/>
      <c r="DKW88" s="249"/>
      <c r="DKX88" s="252"/>
      <c r="DLA88" s="252"/>
      <c r="DLE88" s="519"/>
      <c r="DLF88" s="519"/>
      <c r="DLG88" s="519"/>
      <c r="DLH88" s="519"/>
      <c r="DLI88" s="519"/>
      <c r="DLJ88" s="567"/>
      <c r="DME88" s="250"/>
      <c r="DMT88" s="514"/>
      <c r="DMV88" s="1630" t="s">
        <v>843</v>
      </c>
      <c r="DMW88" s="1630"/>
      <c r="DMY88" s="1630" t="s">
        <v>843</v>
      </c>
      <c r="DMZ88" s="1630"/>
      <c r="DND88" s="512"/>
      <c r="DNG88" s="512"/>
      <c r="DNI88" s="1630" t="s">
        <v>843</v>
      </c>
      <c r="DNJ88" s="1630"/>
      <c r="DNL88" s="1630" t="s">
        <v>843</v>
      </c>
      <c r="DNM88" s="1630"/>
      <c r="DNP88" s="250"/>
      <c r="DNT88" s="514"/>
      <c r="DNU88" s="1133"/>
      <c r="DNV88" s="250"/>
      <c r="DNW88" s="1133"/>
      <c r="DNX88" s="1133"/>
      <c r="DNY88" s="1133"/>
      <c r="DNZ88" s="514"/>
      <c r="DOA88" s="1133"/>
      <c r="DOC88" s="252"/>
      <c r="DOD88" s="249"/>
      <c r="DOE88" s="249"/>
      <c r="DOF88" s="252"/>
      <c r="DOI88" s="252"/>
      <c r="DOM88" s="512"/>
      <c r="DON88" s="1133"/>
      <c r="DOQ88" s="514"/>
      <c r="DOT88" s="790"/>
      <c r="DOW88" s="512"/>
      <c r="DOZ88" s="519"/>
      <c r="DPA88" s="519"/>
      <c r="DPB88" s="519"/>
      <c r="DPC88" s="519"/>
      <c r="DPD88" s="519"/>
      <c r="DPE88" s="519"/>
      <c r="DPF88" s="519"/>
      <c r="DPG88" s="519"/>
      <c r="DPH88" s="519"/>
      <c r="DPI88" s="519"/>
      <c r="DPJ88" s="519"/>
      <c r="DPK88" s="519"/>
      <c r="DPL88" s="519"/>
      <c r="DPM88" s="519"/>
      <c r="DPN88" s="519"/>
      <c r="DPO88" s="519"/>
      <c r="DPP88" s="519"/>
      <c r="DPQ88" s="519"/>
      <c r="DPR88" s="519"/>
      <c r="DPS88" s="519"/>
      <c r="DPT88" s="519"/>
      <c r="DPU88" s="519"/>
      <c r="DPV88" s="519"/>
      <c r="DPW88" s="519"/>
      <c r="DPX88" s="567"/>
      <c r="DQT88" s="562"/>
      <c r="DQU88" s="511"/>
      <c r="DQV88" s="511"/>
      <c r="DQW88" s="511"/>
      <c r="DQX88" s="511"/>
      <c r="DQY88" s="511"/>
      <c r="DQZ88" s="511"/>
      <c r="DRA88" s="1261"/>
      <c r="DRB88" s="1261"/>
      <c r="DRC88" s="511"/>
      <c r="DRD88" s="511"/>
      <c r="DRE88" s="511"/>
      <c r="DRF88" s="511"/>
      <c r="DRG88" s="511"/>
      <c r="DRH88" s="1260"/>
      <c r="DRJ88" s="252"/>
      <c r="DRN88" s="250"/>
      <c r="DRR88" s="1133"/>
      <c r="DRS88" s="1133"/>
      <c r="DRT88" s="250"/>
      <c r="DRU88" s="511"/>
      <c r="DRX88" s="514"/>
      <c r="DSA88" s="252"/>
      <c r="DSB88" s="249"/>
      <c r="DSC88" s="249"/>
      <c r="DSD88" s="252"/>
      <c r="DSG88" s="252"/>
      <c r="DSJ88" s="252"/>
      <c r="DSK88" s="250"/>
      <c r="DSN88" s="1630" t="s">
        <v>843</v>
      </c>
      <c r="DSO88" s="1630"/>
      <c r="DSX88" s="514"/>
      <c r="DSY88" s="226"/>
      <c r="DSZ88" s="226"/>
      <c r="DTA88" s="1630" t="s">
        <v>843</v>
      </c>
      <c r="DTB88" s="1630"/>
      <c r="DTE88" s="512"/>
      <c r="DTH88" s="512"/>
      <c r="DTO88" s="514"/>
      <c r="DTX88" s="514"/>
      <c r="DVC88" s="567"/>
      <c r="DVF88" s="235"/>
      <c r="DVG88" s="235"/>
      <c r="DVH88" s="235"/>
      <c r="DVI88" s="235"/>
      <c r="DVJ88" s="235"/>
      <c r="DVK88" s="235"/>
      <c r="DVL88" s="235"/>
      <c r="DVM88" s="235"/>
      <c r="DVN88" s="1195"/>
      <c r="DVO88" s="1195"/>
      <c r="DVP88" s="1195"/>
      <c r="DVQ88" s="1195"/>
      <c r="DVR88" s="1194"/>
      <c r="DVS88" s="1195"/>
      <c r="DVT88" s="1195"/>
      <c r="DVU88" s="1195"/>
      <c r="DVV88" s="1195"/>
      <c r="DVW88" s="1195"/>
      <c r="DVX88" s="1195"/>
      <c r="DVY88" s="1195"/>
      <c r="DVZ88" s="1195"/>
      <c r="DWA88" s="1195"/>
      <c r="DWB88" s="1195"/>
      <c r="DWC88" s="1195"/>
      <c r="DWD88" s="1195"/>
      <c r="DWE88" s="1195"/>
      <c r="DWF88" s="1195"/>
      <c r="DWG88" s="1195"/>
      <c r="DWH88" s="1195"/>
      <c r="DWI88" s="1195"/>
      <c r="DWJ88" s="1195"/>
      <c r="DWK88" s="1195"/>
      <c r="DWL88" s="1195"/>
      <c r="DWM88" s="1195"/>
      <c r="DWN88" s="1195"/>
      <c r="DWO88" s="1195"/>
      <c r="DWP88" s="1195"/>
      <c r="DWQ88" s="1195"/>
      <c r="DWR88" s="1195"/>
      <c r="DWS88" s="1195"/>
      <c r="DWT88" s="1195"/>
      <c r="DWU88" s="1195"/>
      <c r="DWV88" s="1195"/>
      <c r="DWW88" s="1195"/>
      <c r="DWX88" s="1195"/>
      <c r="DWY88" s="1195"/>
      <c r="DWZ88" s="1195"/>
      <c r="DXA88" s="1195"/>
      <c r="DXB88" s="1195"/>
      <c r="DXC88" s="1195"/>
      <c r="DXD88" s="1195"/>
      <c r="DXE88" s="1195"/>
      <c r="DXF88" s="1195"/>
      <c r="DXG88" s="1195"/>
      <c r="DXH88" s="1195"/>
      <c r="DXI88" s="1195"/>
      <c r="DXJ88" s="1195"/>
      <c r="DXK88" s="1195"/>
      <c r="DXL88" s="1194"/>
      <c r="DXM88" s="1195"/>
      <c r="DXN88" s="1195"/>
      <c r="DXO88" s="1194"/>
      <c r="DXP88" s="1195"/>
      <c r="DXQ88" s="1195"/>
      <c r="DXR88" s="250"/>
      <c r="DXS88" s="1133"/>
      <c r="DXT88" s="1133"/>
      <c r="DXU88" s="1133"/>
      <c r="DXV88" s="252"/>
      <c r="DXW88" s="1133"/>
      <c r="DXX88" s="1133"/>
      <c r="DXY88" s="252"/>
      <c r="DXZ88" s="1133"/>
      <c r="DYA88" s="1133"/>
      <c r="DYB88" s="252"/>
      <c r="DYC88" s="1133"/>
      <c r="DYD88" s="1133"/>
      <c r="DYE88" s="252"/>
      <c r="DYI88" s="250"/>
      <c r="DYM88" s="514"/>
      <c r="DYN88" s="1133"/>
      <c r="DYO88" s="250"/>
      <c r="DYP88" s="1133"/>
      <c r="DYQ88" s="1133"/>
      <c r="DYR88" s="1133"/>
      <c r="DYS88" s="514"/>
      <c r="DYT88" s="1133"/>
      <c r="DYU88" s="1133"/>
      <c r="DYV88" s="252"/>
      <c r="DYW88" s="1136"/>
      <c r="DYX88" s="1136"/>
      <c r="DYY88" s="252"/>
      <c r="DYZ88" s="1133"/>
      <c r="DZA88" s="1133"/>
      <c r="DZB88" s="252"/>
      <c r="DZC88" s="1133"/>
      <c r="DZD88" s="1133"/>
      <c r="DZE88" s="1133"/>
      <c r="DZF88" s="519"/>
      <c r="DZG88" s="519"/>
      <c r="DZH88" s="519"/>
      <c r="DZI88" s="519"/>
      <c r="DZJ88" s="519"/>
      <c r="DZK88" s="567"/>
      <c r="DZT88" s="235"/>
      <c r="DZU88" s="235"/>
      <c r="DZV88" s="235"/>
      <c r="DZW88" s="235"/>
      <c r="DZX88" s="235"/>
      <c r="DZY88" s="1195"/>
      <c r="DZZ88" s="1195"/>
      <c r="EAA88" s="1195"/>
      <c r="EAB88" s="1195"/>
      <c r="EAC88" s="1195"/>
      <c r="EAD88" s="1195"/>
      <c r="EAE88" s="1195"/>
      <c r="EAF88" s="1194"/>
      <c r="EAG88" s="1195"/>
      <c r="EAH88" s="1195"/>
      <c r="EAI88" s="1195"/>
      <c r="EAJ88" s="1195"/>
      <c r="EAK88" s="1195"/>
      <c r="EAL88" s="1195"/>
      <c r="EAM88" s="1195"/>
      <c r="EAN88" s="1195"/>
      <c r="EAO88" s="1195"/>
      <c r="EAP88" s="1195"/>
      <c r="EAQ88" s="1195"/>
      <c r="EAR88" s="1195"/>
      <c r="EAS88" s="1195"/>
      <c r="EAT88" s="1195"/>
      <c r="EAU88" s="1195"/>
      <c r="EAV88" s="1195"/>
      <c r="EAW88" s="1195"/>
      <c r="EAX88" s="1195"/>
      <c r="EAY88" s="1195"/>
      <c r="EAZ88" s="1195"/>
      <c r="EBA88" s="1195"/>
      <c r="EBB88" s="1195"/>
      <c r="EBC88" s="1195"/>
      <c r="EBD88" s="1195"/>
      <c r="EBE88" s="1195"/>
      <c r="EBF88" s="1195"/>
      <c r="EBG88" s="1207"/>
      <c r="EBH88" s="1207"/>
      <c r="EBI88" s="1195"/>
      <c r="EBJ88" s="1195"/>
      <c r="EBK88" s="1195"/>
      <c r="EBL88" s="1195"/>
      <c r="EBM88" s="1195"/>
      <c r="EBN88" s="1192"/>
      <c r="EBO88" s="1195"/>
      <c r="EBP88" s="250"/>
      <c r="EBQ88" s="1133"/>
      <c r="EBR88" s="1133"/>
      <c r="EBS88" s="1133"/>
      <c r="EBT88" s="1037"/>
      <c r="EBU88" s="1207"/>
      <c r="EBV88" s="1133"/>
      <c r="EBW88" s="1133"/>
      <c r="EBX88" s="1133"/>
      <c r="EBY88" s="1133"/>
      <c r="EBZ88" s="252"/>
      <c r="ECA88" s="1133"/>
      <c r="ECB88" s="1133"/>
      <c r="ECC88" s="252"/>
      <c r="ECD88" s="1133"/>
      <c r="ECG88" s="250"/>
      <c r="ECK88" s="514"/>
      <c r="ECL88" s="1133"/>
      <c r="ECM88" s="250"/>
      <c r="ECN88" s="1133"/>
      <c r="ECO88" s="1133"/>
      <c r="ECP88" s="1133"/>
      <c r="ECQ88" s="514"/>
      <c r="ECR88" s="1133"/>
      <c r="ECS88" s="1133"/>
      <c r="ECT88" s="252"/>
      <c r="ECU88" s="1136"/>
      <c r="ECV88" s="1136"/>
      <c r="ECW88" s="252"/>
      <c r="ECX88" s="1133"/>
      <c r="ECY88" s="1133"/>
      <c r="ECZ88" s="252"/>
      <c r="EDA88" s="1133"/>
      <c r="EDB88" s="1133"/>
      <c r="EDC88" s="1133"/>
      <c r="EDD88" s="512"/>
      <c r="EDE88" s="1133"/>
      <c r="EDH88" s="514"/>
      <c r="EDQ88" s="514"/>
      <c r="EDR88" s="235"/>
      <c r="EDS88" s="235"/>
      <c r="EDT88" s="235"/>
      <c r="EDU88" s="237"/>
      <c r="EDV88" s="235"/>
      <c r="EDW88" s="235"/>
      <c r="EDX88" s="237"/>
      <c r="EDY88" s="235"/>
      <c r="EDZ88" s="235"/>
      <c r="EEA88" s="237"/>
      <c r="EEB88" s="235"/>
      <c r="EEC88" s="235"/>
      <c r="EED88" s="237"/>
      <c r="EEE88" s="235"/>
      <c r="EEF88" s="235"/>
      <c r="EEG88" s="235"/>
      <c r="EEH88" s="412"/>
      <c r="EEI88" s="235"/>
      <c r="EEJ88" s="235"/>
      <c r="EEK88" s="235"/>
      <c r="EEL88" s="235"/>
      <c r="EEM88" s="235"/>
      <c r="EEN88" s="235"/>
      <c r="EEO88" s="235"/>
      <c r="EEP88" s="235"/>
      <c r="EEQ88" s="294"/>
      <c r="EER88" s="294"/>
      <c r="EES88" s="294"/>
      <c r="EET88" s="294"/>
      <c r="EEU88" s="294"/>
      <c r="EEV88" s="294"/>
      <c r="EEW88" s="294"/>
      <c r="EEX88" s="294"/>
      <c r="EEY88" s="294"/>
      <c r="EEZ88" s="294"/>
      <c r="EFA88" s="294"/>
      <c r="EFB88" s="294"/>
      <c r="EFC88" s="294"/>
      <c r="EFD88" s="294"/>
      <c r="EFE88" s="294"/>
      <c r="EFF88" s="294"/>
      <c r="EFG88" s="294"/>
      <c r="EFH88" s="294"/>
      <c r="EFI88" s="294"/>
      <c r="EFJ88" s="294"/>
      <c r="EFK88" s="294"/>
      <c r="EFL88" s="294"/>
      <c r="EFM88" s="294"/>
      <c r="EFN88" s="294"/>
      <c r="EFO88" s="294"/>
      <c r="EFP88" s="294"/>
      <c r="EFQ88" s="294"/>
      <c r="EFR88" s="294"/>
      <c r="EFS88" s="294"/>
      <c r="EFT88" s="294"/>
      <c r="EFU88" s="294"/>
      <c r="EFV88" s="294"/>
      <c r="EFW88" s="294"/>
      <c r="EFX88" s="294"/>
      <c r="EFY88" s="294"/>
      <c r="EFZ88" s="294"/>
      <c r="EGA88" s="294"/>
      <c r="EGB88" s="294"/>
      <c r="EGC88" s="294"/>
      <c r="EGD88" s="294"/>
      <c r="EGE88" s="294"/>
      <c r="EGF88" s="294"/>
      <c r="EGG88" s="294"/>
      <c r="EGH88" s="294"/>
      <c r="EGI88" s="295"/>
      <c r="EGJ88" s="235"/>
      <c r="EGK88" s="235"/>
      <c r="EGL88" s="235"/>
      <c r="EGM88" s="235"/>
      <c r="EGN88" s="235"/>
      <c r="EGO88" s="235"/>
      <c r="EGP88" s="235"/>
      <c r="EGQ88" s="235"/>
      <c r="EGR88" s="265"/>
      <c r="EGS88" s="265"/>
      <c r="EGT88" s="265"/>
      <c r="EGU88" s="265"/>
      <c r="EGV88" s="265"/>
      <c r="EGW88" s="265"/>
      <c r="EGX88" s="265"/>
      <c r="EGY88" s="265"/>
      <c r="EHE88" s="562"/>
      <c r="EHF88" s="511"/>
      <c r="EHG88" s="511"/>
      <c r="EHH88" s="511"/>
      <c r="EHI88" s="511"/>
      <c r="EHJ88" s="511"/>
      <c r="EHK88" s="511"/>
      <c r="EHL88" s="1261"/>
      <c r="EHM88" s="1261"/>
      <c r="EHN88" s="511"/>
      <c r="EHO88" s="511"/>
      <c r="EHP88" s="511"/>
      <c r="EHQ88" s="511"/>
      <c r="EHR88" s="511"/>
      <c r="EHS88" s="1260"/>
      <c r="EHU88" s="252"/>
      <c r="EHY88" s="250"/>
      <c r="EIC88" s="514"/>
      <c r="EID88" s="1133"/>
      <c r="EIE88" s="250"/>
      <c r="EIF88" s="1133"/>
      <c r="EIG88" s="1133"/>
      <c r="EIH88" s="1133"/>
      <c r="EII88" s="514"/>
      <c r="EIJ88" s="1133"/>
      <c r="EIK88" s="1133"/>
      <c r="EIL88" s="252"/>
      <c r="EIM88" s="1136"/>
      <c r="EIN88" s="1136"/>
      <c r="EIO88" s="252"/>
      <c r="EIP88" s="1133"/>
      <c r="EIQ88" s="1133"/>
      <c r="EIR88" s="252"/>
      <c r="EIS88" s="1133"/>
      <c r="EIT88" s="1133"/>
      <c r="EIU88" s="1133"/>
      <c r="EIV88" s="512"/>
      <c r="EIW88" s="1133"/>
      <c r="EIY88" s="1630" t="s">
        <v>843</v>
      </c>
      <c r="EIZ88" s="1630"/>
      <c r="EJI88" s="514"/>
      <c r="EJK88" s="226"/>
      <c r="EJL88" s="1630" t="s">
        <v>843</v>
      </c>
      <c r="EJM88" s="1630"/>
      <c r="EJN88" s="226"/>
      <c r="EJO88" s="226"/>
      <c r="EJP88" s="232"/>
      <c r="EJQ88" s="226"/>
      <c r="EJR88" s="234"/>
      <c r="EJS88" s="1134"/>
      <c r="EJT88" s="1134"/>
      <c r="EJU88" s="234"/>
      <c r="EJV88" s="1134"/>
      <c r="EJW88" s="1134"/>
      <c r="EJX88" s="1134"/>
      <c r="EJY88" s="233"/>
      <c r="EJZ88" s="1134"/>
      <c r="EKA88" s="1134"/>
      <c r="EKB88" s="233"/>
      <c r="EKC88" s="1134"/>
      <c r="EKD88" s="1134"/>
      <c r="EKE88" s="1134"/>
      <c r="EKF88" s="1134"/>
      <c r="EKG88" s="1134"/>
      <c r="EKH88" s="1134"/>
      <c r="EKI88" s="593"/>
      <c r="EKJ88" s="593"/>
      <c r="EKK88" s="511"/>
      <c r="EKL88" s="511"/>
      <c r="EKM88" s="511"/>
      <c r="EKN88" s="511"/>
      <c r="EKO88" s="511"/>
      <c r="EKP88" s="511"/>
      <c r="EKQ88" s="511"/>
      <c r="EKR88" s="511"/>
      <c r="EKS88" s="511"/>
      <c r="EKT88" s="511"/>
      <c r="EKU88" s="511"/>
      <c r="EKV88" s="511"/>
      <c r="EKW88" s="511"/>
      <c r="EKX88" s="511"/>
      <c r="EKY88" s="511"/>
      <c r="EKZ88" s="511"/>
      <c r="ELA88" s="593"/>
      <c r="ELB88" s="593"/>
      <c r="ELC88" s="593"/>
      <c r="ELD88" s="593"/>
      <c r="ELE88" s="593"/>
      <c r="ELF88" s="593"/>
      <c r="ELG88" s="680"/>
      <c r="ELH88" s="1134"/>
      <c r="ELI88" s="1134"/>
      <c r="ELJ88" s="1134"/>
      <c r="ELK88" s="1134"/>
      <c r="ELL88" s="1134"/>
      <c r="ELM88" s="1134"/>
      <c r="ELN88" s="1133"/>
      <c r="ELO88" s="1133"/>
      <c r="ELP88" s="1133"/>
      <c r="ELQ88" s="1133"/>
      <c r="ELR88" s="1133"/>
      <c r="ELS88" s="1133"/>
      <c r="ELT88" s="1133"/>
      <c r="ELU88" s="1133"/>
      <c r="ELV88" s="1133"/>
      <c r="ELW88" s="1133"/>
      <c r="ELX88" s="1133"/>
      <c r="ELY88" s="1133"/>
      <c r="EMO88" s="514"/>
      <c r="EMT88" s="980"/>
      <c r="EMU88" s="980"/>
      <c r="EMW88" s="1630" t="s">
        <v>843</v>
      </c>
      <c r="EMX88" s="1630"/>
      <c r="ENB88" s="512"/>
      <c r="END88" s="1037"/>
      <c r="ENE88" s="980"/>
      <c r="ENG88" s="1630" t="s">
        <v>843</v>
      </c>
      <c r="ENH88" s="1630"/>
      <c r="ENI88" s="244"/>
      <c r="ENJ88" s="244"/>
      <c r="ENK88" s="244"/>
      <c r="ENN88" s="250"/>
      <c r="ENR88" s="1133"/>
      <c r="ENS88" s="1133"/>
      <c r="ENT88" s="250"/>
      <c r="ENU88" s="511"/>
      <c r="ENX88" s="514"/>
      <c r="EOA88" s="252"/>
      <c r="EOB88" s="249"/>
      <c r="EOC88" s="249"/>
      <c r="EOD88" s="252"/>
      <c r="EOG88" s="252"/>
      <c r="EOJ88" s="252"/>
      <c r="EOK88" s="250"/>
      <c r="EOO88" s="514"/>
      <c r="EOR88" s="1289"/>
      <c r="EOS88" s="519"/>
      <c r="EOT88" s="519"/>
      <c r="EOU88" s="519"/>
      <c r="EOV88" s="519"/>
      <c r="EOW88" s="519"/>
      <c r="EOX88" s="519"/>
      <c r="EOY88" s="519"/>
      <c r="EOZ88" s="519"/>
      <c r="EPA88" s="519"/>
      <c r="EPB88" s="519"/>
      <c r="EPC88" s="519"/>
      <c r="EPD88" s="519"/>
      <c r="EPE88" s="519"/>
      <c r="EPF88" s="567"/>
      <c r="EQB88" s="562"/>
      <c r="EQC88" s="511"/>
      <c r="EQD88" s="511"/>
      <c r="EQJ88" s="514"/>
      <c r="EQK88" s="1133"/>
      <c r="EQL88" s="250"/>
      <c r="EQM88" s="1133"/>
      <c r="EQN88" s="1133"/>
      <c r="EQO88" s="1133"/>
      <c r="EQP88" s="514"/>
      <c r="EQQ88" s="1133"/>
      <c r="EQR88" s="1133"/>
      <c r="EQS88" s="252"/>
      <c r="EQT88" s="1136"/>
      <c r="EQU88" s="1136"/>
      <c r="EQV88" s="252"/>
      <c r="EQW88" s="1133"/>
      <c r="EQX88" s="1133"/>
      <c r="EQY88" s="252"/>
      <c r="EQZ88" s="1133"/>
      <c r="ERA88" s="1133"/>
      <c r="ERB88" s="1133"/>
      <c r="ERC88" s="519"/>
      <c r="ERD88" s="519"/>
      <c r="ERE88" s="519"/>
      <c r="ERF88" s="519"/>
      <c r="ERG88" s="519"/>
      <c r="ERH88" s="567"/>
      <c r="ERU88" s="247"/>
      <c r="ERV88" s="1664"/>
      <c r="ERW88" s="1664"/>
      <c r="ERX88" s="249"/>
      <c r="ETA88" s="1518"/>
      <c r="ETB88" s="1518"/>
      <c r="ETC88" s="1518"/>
      <c r="ETD88" s="1518"/>
      <c r="ETE88" s="1518"/>
      <c r="ETF88" s="1518"/>
    </row>
    <row r="89" spans="1:3906" s="241" customFormat="1" ht="15" customHeight="1">
      <c r="B89" s="1518"/>
      <c r="C89" s="1518"/>
      <c r="D89" s="1518"/>
      <c r="E89" s="1518"/>
      <c r="F89" s="1518"/>
      <c r="G89" s="1518"/>
      <c r="J89" s="1310"/>
      <c r="K89" s="1310"/>
      <c r="L89" s="1310"/>
      <c r="M89" s="1310"/>
      <c r="N89" s="1310"/>
      <c r="O89" s="1310"/>
      <c r="P89" s="1310"/>
      <c r="Q89" s="1310"/>
      <c r="R89" s="1310"/>
      <c r="S89" s="1310"/>
      <c r="T89" s="1310"/>
      <c r="U89" s="1310"/>
      <c r="V89" s="1310"/>
      <c r="W89" s="1310"/>
      <c r="X89" s="1310"/>
      <c r="Y89" s="1310"/>
      <c r="Z89" s="1310"/>
      <c r="AA89" s="1310"/>
      <c r="AD89" s="1664"/>
      <c r="AE89" s="1664"/>
      <c r="AF89" s="816"/>
      <c r="AX89" s="514"/>
      <c r="BF89" s="514"/>
      <c r="BL89" s="514"/>
      <c r="BN89" s="515"/>
      <c r="BO89" s="517"/>
      <c r="BP89" s="249"/>
      <c r="BQ89" s="249"/>
      <c r="BR89" s="252"/>
      <c r="BU89" s="252"/>
      <c r="CJ89" s="514"/>
      <c r="CR89" s="514"/>
      <c r="CS89" s="1133"/>
      <c r="CT89" s="250"/>
      <c r="CU89" s="1133"/>
      <c r="CV89" s="1133"/>
      <c r="CW89" s="1133"/>
      <c r="CX89" s="514"/>
      <c r="CY89" s="1133"/>
      <c r="CZ89" s="1133"/>
      <c r="DA89" s="252"/>
      <c r="DB89" s="1136"/>
      <c r="DC89" s="1136"/>
      <c r="DD89" s="252"/>
      <c r="DE89" s="1133"/>
      <c r="DF89" s="1133"/>
      <c r="DG89" s="252"/>
      <c r="DH89" s="1133"/>
      <c r="DI89" s="1133"/>
      <c r="DJ89" s="1133"/>
      <c r="DK89" s="1133"/>
      <c r="DL89" s="1133"/>
      <c r="DM89" s="1133"/>
      <c r="DN89" s="1133"/>
      <c r="DO89" s="1133"/>
      <c r="DP89" s="252"/>
      <c r="EL89" s="514"/>
      <c r="ET89" s="514"/>
      <c r="EU89" s="1133"/>
      <c r="EV89" s="250"/>
      <c r="EW89" s="1133"/>
      <c r="EX89" s="1133"/>
      <c r="EY89" s="1133"/>
      <c r="EZ89" s="514"/>
      <c r="FA89" s="1133"/>
      <c r="FB89" s="1133"/>
      <c r="FC89" s="252"/>
      <c r="FD89" s="1136"/>
      <c r="FE89" s="1136"/>
      <c r="FF89" s="252"/>
      <c r="FG89" s="1133"/>
      <c r="FH89" s="1133"/>
      <c r="FI89" s="252"/>
      <c r="FJ89" s="1133"/>
      <c r="FK89" s="1133"/>
      <c r="FL89" s="1133"/>
      <c r="FM89" s="1133"/>
      <c r="FN89" s="1133"/>
      <c r="FO89" s="1133"/>
      <c r="FP89" s="1133"/>
      <c r="FQ89" s="1133"/>
      <c r="FR89" s="252"/>
      <c r="GN89" s="514"/>
      <c r="GV89" s="514"/>
      <c r="GW89" s="1133"/>
      <c r="GX89" s="250"/>
      <c r="GY89" s="1133"/>
      <c r="GZ89" s="1133"/>
      <c r="HA89" s="1133"/>
      <c r="HB89" s="514"/>
      <c r="HC89" s="1133"/>
      <c r="HD89" s="1133"/>
      <c r="HE89" s="252"/>
      <c r="HF89" s="1136"/>
      <c r="HG89" s="1136"/>
      <c r="HH89" s="252"/>
      <c r="HI89" s="1133"/>
      <c r="HJ89" s="1133"/>
      <c r="HK89" s="252"/>
      <c r="HL89" s="1133"/>
      <c r="HM89" s="1133"/>
      <c r="HN89" s="1133"/>
      <c r="HO89" s="1133"/>
      <c r="HP89" s="1133"/>
      <c r="HQ89" s="1133"/>
      <c r="HR89" s="1133"/>
      <c r="HS89" s="1133"/>
      <c r="HT89" s="252"/>
      <c r="IP89" s="514"/>
      <c r="IX89" s="514"/>
      <c r="IY89" s="1133"/>
      <c r="IZ89" s="250"/>
      <c r="JA89" s="1133"/>
      <c r="JB89" s="1133"/>
      <c r="JC89" s="1133"/>
      <c r="JD89" s="514"/>
      <c r="JE89" s="1133"/>
      <c r="JF89" s="1133"/>
      <c r="JG89" s="252"/>
      <c r="JH89" s="1136"/>
      <c r="JI89" s="1136"/>
      <c r="JJ89" s="252"/>
      <c r="JK89" s="1133"/>
      <c r="JL89" s="1133"/>
      <c r="JM89" s="252"/>
      <c r="JN89" s="1133"/>
      <c r="JO89" s="1133"/>
      <c r="JP89" s="1133"/>
      <c r="JQ89" s="1133"/>
      <c r="JR89" s="1133"/>
      <c r="JS89" s="1133"/>
      <c r="JT89" s="1133"/>
      <c r="JU89" s="1133"/>
      <c r="JV89" s="252"/>
      <c r="KR89" s="514"/>
      <c r="KZ89" s="514"/>
      <c r="LA89" s="1133"/>
      <c r="LB89" s="250"/>
      <c r="LC89" s="1133"/>
      <c r="LD89" s="1133"/>
      <c r="LE89" s="1133"/>
      <c r="LF89" s="514"/>
      <c r="LG89" s="1133"/>
      <c r="LH89" s="1133"/>
      <c r="LI89" s="252"/>
      <c r="LJ89" s="1136"/>
      <c r="LK89" s="1136"/>
      <c r="LL89" s="252"/>
      <c r="LM89" s="1133"/>
      <c r="LN89" s="1133"/>
      <c r="LO89" s="252"/>
      <c r="LP89" s="1133"/>
      <c r="LQ89" s="1133"/>
      <c r="LR89" s="1133"/>
      <c r="LS89" s="1133"/>
      <c r="LT89" s="1133"/>
      <c r="LU89" s="1133"/>
      <c r="LV89" s="1133"/>
      <c r="LW89" s="1133"/>
      <c r="LX89" s="252"/>
      <c r="MT89" s="514"/>
      <c r="NB89" s="514"/>
      <c r="NC89" s="1133"/>
      <c r="ND89" s="250"/>
      <c r="NE89" s="1133"/>
      <c r="NF89" s="1133"/>
      <c r="NG89" s="1133"/>
      <c r="NH89" s="514"/>
      <c r="NI89" s="1133"/>
      <c r="NJ89" s="1133"/>
      <c r="NK89" s="252"/>
      <c r="NL89" s="1136"/>
      <c r="NM89" s="1136"/>
      <c r="NN89" s="252"/>
      <c r="NO89" s="1133"/>
      <c r="NP89" s="1133"/>
      <c r="NQ89" s="252"/>
      <c r="NR89" s="1133"/>
      <c r="NS89" s="1133"/>
      <c r="NT89" s="1133"/>
      <c r="NU89" s="1133"/>
      <c r="NV89" s="1133"/>
      <c r="NW89" s="1133"/>
      <c r="NX89" s="1133"/>
      <c r="NY89" s="1133"/>
      <c r="NZ89" s="252"/>
      <c r="ON89" s="1133"/>
      <c r="OO89" s="1133"/>
      <c r="OP89" s="250"/>
      <c r="OS89" s="250"/>
      <c r="OX89" s="618"/>
      <c r="OY89" s="619"/>
      <c r="OZ89" s="517"/>
      <c r="PA89" s="515"/>
      <c r="PB89" s="515"/>
      <c r="PC89" s="515"/>
      <c r="PR89" s="514"/>
      <c r="PZ89" s="514"/>
      <c r="QA89" s="1133"/>
      <c r="QB89" s="250"/>
      <c r="QC89" s="1133"/>
      <c r="QD89" s="1133"/>
      <c r="QE89" s="1133"/>
      <c r="QF89" s="514"/>
      <c r="QG89" s="1133"/>
      <c r="QH89" s="1133"/>
      <c r="QI89" s="252"/>
      <c r="QJ89" s="1136"/>
      <c r="QK89" s="1136"/>
      <c r="QL89" s="252"/>
      <c r="QM89" s="1133"/>
      <c r="QN89" s="1133"/>
      <c r="QO89" s="252"/>
      <c r="QP89" s="1133"/>
      <c r="QQ89" s="1133"/>
      <c r="QR89" s="1133"/>
      <c r="QS89" s="1133"/>
      <c r="QT89" s="1133"/>
      <c r="QU89" s="1133"/>
      <c r="QV89" s="1133"/>
      <c r="QW89" s="1133"/>
      <c r="QX89" s="252"/>
      <c r="RT89" s="514"/>
      <c r="SB89" s="514"/>
      <c r="SC89" s="1133"/>
      <c r="SD89" s="250"/>
      <c r="SE89" s="1133"/>
      <c r="SF89" s="1133"/>
      <c r="SG89" s="1133"/>
      <c r="SH89" s="514"/>
      <c r="SI89" s="1133"/>
      <c r="SJ89" s="1133"/>
      <c r="SK89" s="252"/>
      <c r="SL89" s="1136"/>
      <c r="SM89" s="1136"/>
      <c r="SN89" s="252"/>
      <c r="SO89" s="1133"/>
      <c r="SP89" s="1133"/>
      <c r="SQ89" s="252"/>
      <c r="SR89" s="1133"/>
      <c r="SS89" s="1133"/>
      <c r="ST89" s="1133"/>
      <c r="SU89" s="1133"/>
      <c r="SV89" s="1133"/>
      <c r="SW89" s="1133"/>
      <c r="SX89" s="1133"/>
      <c r="SY89" s="1133"/>
      <c r="SZ89" s="252"/>
      <c r="TV89" s="514"/>
      <c r="UD89" s="514"/>
      <c r="UE89" s="1133"/>
      <c r="UF89" s="250"/>
      <c r="UG89" s="1133"/>
      <c r="UH89" s="1133"/>
      <c r="UI89" s="1133"/>
      <c r="UJ89" s="514"/>
      <c r="UK89" s="1133"/>
      <c r="UL89" s="1133"/>
      <c r="UM89" s="252"/>
      <c r="UN89" s="1136"/>
      <c r="UO89" s="1136"/>
      <c r="UP89" s="252"/>
      <c r="UQ89" s="1133"/>
      <c r="UR89" s="1133"/>
      <c r="US89" s="252"/>
      <c r="UT89" s="1133"/>
      <c r="UU89" s="1133"/>
      <c r="UV89" s="1133"/>
      <c r="UW89" s="1133"/>
      <c r="UX89" s="1133"/>
      <c r="UY89" s="1133"/>
      <c r="UZ89" s="1133"/>
      <c r="VA89" s="1133"/>
      <c r="VB89" s="252"/>
      <c r="VX89" s="514"/>
      <c r="WF89" s="514"/>
      <c r="WG89" s="1133"/>
      <c r="WH89" s="250"/>
      <c r="WI89" s="1133"/>
      <c r="WJ89" s="1133"/>
      <c r="WK89" s="1133"/>
      <c r="WL89" s="514"/>
      <c r="WM89" s="1133"/>
      <c r="WN89" s="1133"/>
      <c r="WO89" s="252"/>
      <c r="WP89" s="1136"/>
      <c r="WQ89" s="1136"/>
      <c r="WR89" s="252"/>
      <c r="WS89" s="1133"/>
      <c r="WT89" s="1133"/>
      <c r="WU89" s="252"/>
      <c r="WV89" s="1133"/>
      <c r="WW89" s="1133"/>
      <c r="WX89" s="1133"/>
      <c r="WY89" s="1133"/>
      <c r="WZ89" s="1133"/>
      <c r="XA89" s="1133"/>
      <c r="XB89" s="1133"/>
      <c r="XC89" s="1133"/>
      <c r="XD89" s="252"/>
      <c r="XZ89" s="514"/>
      <c r="YH89" s="514"/>
      <c r="YI89" s="1133"/>
      <c r="YJ89" s="250"/>
      <c r="YK89" s="1133"/>
      <c r="YL89" s="1133"/>
      <c r="YM89" s="1133"/>
      <c r="YN89" s="514"/>
      <c r="YO89" s="1133"/>
      <c r="YP89" s="1133"/>
      <c r="YQ89" s="252"/>
      <c r="YR89" s="1136"/>
      <c r="YS89" s="1136"/>
      <c r="YT89" s="252"/>
      <c r="YU89" s="1133"/>
      <c r="YV89" s="1133"/>
      <c r="YW89" s="252"/>
      <c r="YX89" s="1133"/>
      <c r="YY89" s="1133"/>
      <c r="YZ89" s="1133"/>
      <c r="ZA89" s="1133"/>
      <c r="ZB89" s="1133"/>
      <c r="ZC89" s="1133"/>
      <c r="ZD89" s="1133"/>
      <c r="ZE89" s="1133"/>
      <c r="ZF89" s="252"/>
      <c r="AAB89" s="514"/>
      <c r="AAJ89" s="514"/>
      <c r="AAK89" s="1133"/>
      <c r="AAL89" s="250"/>
      <c r="AAM89" s="1133"/>
      <c r="AAN89" s="1133"/>
      <c r="AAO89" s="1133"/>
      <c r="AAP89" s="514"/>
      <c r="AAQ89" s="1133"/>
      <c r="AAR89" s="1133"/>
      <c r="AAS89" s="252"/>
      <c r="AAT89" s="1136"/>
      <c r="AAU89" s="1136"/>
      <c r="AAV89" s="252"/>
      <c r="AAW89" s="1133"/>
      <c r="AAX89" s="1133"/>
      <c r="AAY89" s="252"/>
      <c r="AAZ89" s="1133"/>
      <c r="ABA89" s="1133"/>
      <c r="ABB89" s="1133"/>
      <c r="ABC89" s="1133"/>
      <c r="ABD89" s="1133"/>
      <c r="ABE89" s="1133"/>
      <c r="ABF89" s="1133"/>
      <c r="ABG89" s="1133"/>
      <c r="ABH89" s="252"/>
      <c r="ACD89" s="514"/>
      <c r="ACL89" s="514"/>
      <c r="ACM89" s="1133"/>
      <c r="ACN89" s="250"/>
      <c r="ACO89" s="1133"/>
      <c r="ACP89" s="1133"/>
      <c r="ACQ89" s="1133"/>
      <c r="ACR89" s="514"/>
      <c r="ACS89" s="1133"/>
      <c r="ACT89" s="1133"/>
      <c r="ACU89" s="252"/>
      <c r="ACV89" s="1136"/>
      <c r="ACW89" s="1136"/>
      <c r="ACX89" s="252"/>
      <c r="ACY89" s="1133"/>
      <c r="ACZ89" s="1133"/>
      <c r="ADA89" s="252"/>
      <c r="ADB89" s="1133"/>
      <c r="ADC89" s="1133"/>
      <c r="ADD89" s="1133"/>
      <c r="ADE89" s="1133"/>
      <c r="ADF89" s="1133"/>
      <c r="ADG89" s="1133"/>
      <c r="ADH89" s="1133"/>
      <c r="ADI89" s="1133"/>
      <c r="ADJ89" s="252"/>
      <c r="AEF89" s="514"/>
      <c r="AEN89" s="514"/>
      <c r="AEO89" s="1133"/>
      <c r="AEP89" s="250"/>
      <c r="AEQ89" s="1133"/>
      <c r="AER89" s="1133"/>
      <c r="AES89" s="1133"/>
      <c r="AET89" s="514"/>
      <c r="AEU89" s="1133"/>
      <c r="AEV89" s="1133"/>
      <c r="AEW89" s="252"/>
      <c r="AEX89" s="1136"/>
      <c r="AEY89" s="1136"/>
      <c r="AEZ89" s="252"/>
      <c r="AFA89" s="1133"/>
      <c r="AFB89" s="1133"/>
      <c r="AFC89" s="252"/>
      <c r="AFD89" s="1133"/>
      <c r="AFE89" s="1133"/>
      <c r="AFF89" s="1133"/>
      <c r="AFG89" s="1133"/>
      <c r="AFH89" s="1133"/>
      <c r="AFI89" s="1133"/>
      <c r="AFJ89" s="1133"/>
      <c r="AFK89" s="1133"/>
      <c r="AFL89" s="252"/>
      <c r="AGH89" s="514"/>
      <c r="AGP89" s="514"/>
      <c r="AGQ89" s="1133"/>
      <c r="AGR89" s="250"/>
      <c r="AGS89" s="1133"/>
      <c r="AGT89" s="1133"/>
      <c r="AGU89" s="1133"/>
      <c r="AGV89" s="514"/>
      <c r="AGW89" s="1133"/>
      <c r="AGX89" s="1133"/>
      <c r="AGY89" s="252"/>
      <c r="AGZ89" s="1136"/>
      <c r="AHA89" s="1136"/>
      <c r="AHB89" s="252"/>
      <c r="AHC89" s="1133"/>
      <c r="AHD89" s="1133"/>
      <c r="AHE89" s="252"/>
      <c r="AHF89" s="1133"/>
      <c r="AHG89" s="1133"/>
      <c r="AHH89" s="1133"/>
      <c r="AHI89" s="1133"/>
      <c r="AHJ89" s="1133"/>
      <c r="AHK89" s="1133"/>
      <c r="AHL89" s="1133"/>
      <c r="AHM89" s="1133"/>
      <c r="AHN89" s="252"/>
      <c r="AIJ89" s="514"/>
      <c r="AIR89" s="514"/>
      <c r="AIS89" s="1133"/>
      <c r="AIT89" s="250"/>
      <c r="AIU89" s="1133"/>
      <c r="AIV89" s="1133"/>
      <c r="AIW89" s="1133"/>
      <c r="AIX89" s="514"/>
      <c r="AIY89" s="1133"/>
      <c r="AIZ89" s="1133"/>
      <c r="AJA89" s="252"/>
      <c r="AJB89" s="1136"/>
      <c r="AJC89" s="1136"/>
      <c r="AJD89" s="252"/>
      <c r="AJE89" s="1133"/>
      <c r="AJF89" s="1133"/>
      <c r="AJG89" s="252"/>
      <c r="AJH89" s="1133"/>
      <c r="AJI89" s="1133"/>
      <c r="AJJ89" s="1133"/>
      <c r="AJK89" s="1133"/>
      <c r="AJL89" s="1133"/>
      <c r="AJM89" s="1133"/>
      <c r="AJN89" s="1133"/>
      <c r="AJO89" s="1133"/>
      <c r="AJP89" s="252"/>
      <c r="AKL89" s="514"/>
      <c r="AKT89" s="514"/>
      <c r="AKU89" s="1133"/>
      <c r="AKV89" s="250"/>
      <c r="AKW89" s="1133"/>
      <c r="AKX89" s="1133"/>
      <c r="AKY89" s="1133"/>
      <c r="AKZ89" s="514"/>
      <c r="ALA89" s="1133"/>
      <c r="ALB89" s="1133"/>
      <c r="ALC89" s="252"/>
      <c r="ALD89" s="1136"/>
      <c r="ALE89" s="1136"/>
      <c r="ALF89" s="252"/>
      <c r="ALG89" s="1133"/>
      <c r="ALH89" s="1133"/>
      <c r="ALI89" s="252"/>
      <c r="ALJ89" s="1133"/>
      <c r="ALK89" s="1133"/>
      <c r="ALL89" s="1133"/>
      <c r="ALM89" s="1133"/>
      <c r="ALN89" s="1133"/>
      <c r="ALO89" s="1133"/>
      <c r="ALP89" s="1133"/>
      <c r="ALQ89" s="1133"/>
      <c r="ALR89" s="252"/>
      <c r="AMN89" s="514"/>
      <c r="AMV89" s="514"/>
      <c r="AMW89" s="1133"/>
      <c r="AMX89" s="250"/>
      <c r="AMY89" s="1133"/>
      <c r="AMZ89" s="1133"/>
      <c r="ANA89" s="1133"/>
      <c r="ANB89" s="514"/>
      <c r="ANC89" s="1133"/>
      <c r="AND89" s="1133"/>
      <c r="ANE89" s="252"/>
      <c r="ANF89" s="1136"/>
      <c r="ANG89" s="1136"/>
      <c r="ANH89" s="252"/>
      <c r="ANI89" s="1133"/>
      <c r="ANJ89" s="1133"/>
      <c r="ANK89" s="252"/>
      <c r="ANL89" s="1133"/>
      <c r="ANM89" s="1133"/>
      <c r="ANN89" s="1133"/>
      <c r="ANO89" s="1133"/>
      <c r="ANP89" s="1133"/>
      <c r="ANQ89" s="1133"/>
      <c r="ANR89" s="1133"/>
      <c r="ANS89" s="1133"/>
      <c r="ANT89" s="252"/>
      <c r="AOP89" s="514"/>
      <c r="AOX89" s="514"/>
      <c r="AOY89" s="1133"/>
      <c r="AOZ89" s="250"/>
      <c r="APA89" s="1133"/>
      <c r="APB89" s="1133"/>
      <c r="APC89" s="1133"/>
      <c r="APD89" s="514"/>
      <c r="APE89" s="1133"/>
      <c r="APF89" s="1133"/>
      <c r="APG89" s="252"/>
      <c r="APH89" s="1136"/>
      <c r="API89" s="1136"/>
      <c r="APJ89" s="252"/>
      <c r="APK89" s="1133"/>
      <c r="APL89" s="1133"/>
      <c r="APM89" s="252"/>
      <c r="APN89" s="1133"/>
      <c r="APO89" s="1133"/>
      <c r="APP89" s="1133"/>
      <c r="APQ89" s="1133"/>
      <c r="APR89" s="1133"/>
      <c r="APS89" s="1133"/>
      <c r="APT89" s="1133"/>
      <c r="APU89" s="1133"/>
      <c r="APV89" s="252"/>
      <c r="AQR89" s="514"/>
      <c r="AQZ89" s="514"/>
      <c r="ARA89" s="1133"/>
      <c r="ARB89" s="250"/>
      <c r="ARC89" s="1133"/>
      <c r="ARD89" s="1133"/>
      <c r="ARE89" s="1133"/>
      <c r="ARF89" s="514"/>
      <c r="ARG89" s="1133"/>
      <c r="ARH89" s="1133"/>
      <c r="ARI89" s="252"/>
      <c r="ARJ89" s="1136"/>
      <c r="ARK89" s="1136"/>
      <c r="ARL89" s="252"/>
      <c r="ARM89" s="1133"/>
      <c r="ARN89" s="1133"/>
      <c r="ARO89" s="252"/>
      <c r="ARP89" s="1133"/>
      <c r="ARQ89" s="1133"/>
      <c r="ARR89" s="1133"/>
      <c r="ARS89" s="1133"/>
      <c r="ART89" s="1133"/>
      <c r="ARU89" s="1133"/>
      <c r="ARV89" s="1133"/>
      <c r="ARW89" s="1133"/>
      <c r="ARX89" s="252"/>
      <c r="AST89" s="514"/>
      <c r="ATB89" s="514"/>
      <c r="ATC89" s="1133"/>
      <c r="ATD89" s="250"/>
      <c r="ATE89" s="1133"/>
      <c r="ATF89" s="1133"/>
      <c r="ATG89" s="1133"/>
      <c r="ATH89" s="514"/>
      <c r="ATI89" s="1133"/>
      <c r="ATJ89" s="1133"/>
      <c r="ATK89" s="252"/>
      <c r="ATL89" s="1136"/>
      <c r="ATM89" s="1136"/>
      <c r="ATN89" s="252"/>
      <c r="ATO89" s="1133"/>
      <c r="ATP89" s="1133"/>
      <c r="ATQ89" s="252"/>
      <c r="ATR89" s="1133"/>
      <c r="ATS89" s="1133"/>
      <c r="ATT89" s="1133"/>
      <c r="ATU89" s="1133"/>
      <c r="ATV89" s="1133"/>
      <c r="ATW89" s="1133"/>
      <c r="ATX89" s="1133"/>
      <c r="ATY89" s="1133"/>
      <c r="ATZ89" s="252"/>
      <c r="AUJ89" s="1133"/>
      <c r="AUK89" s="514"/>
      <c r="AUL89" s="1133"/>
      <c r="AUM89" s="1408"/>
      <c r="AUN89" s="1408"/>
      <c r="AUO89" s="1133"/>
      <c r="AUP89" s="1205"/>
      <c r="AUQ89" s="1207"/>
      <c r="AUR89" s="1133"/>
      <c r="AUS89" s="1408"/>
      <c r="AUT89" s="1408"/>
      <c r="AUU89" s="1133"/>
      <c r="AUV89" s="1133"/>
      <c r="AUW89" s="1133"/>
      <c r="AUX89" s="512"/>
      <c r="AUY89" s="1179"/>
      <c r="AUZ89" s="1179"/>
      <c r="AVA89" s="237"/>
      <c r="AVB89" s="1179"/>
      <c r="AVC89" s="1408"/>
      <c r="AVD89" s="1408"/>
      <c r="AVE89" s="1179"/>
      <c r="AVF89" s="1408"/>
      <c r="AVG89" s="1408"/>
      <c r="AVQ89" s="252"/>
      <c r="AVT89" s="743"/>
      <c r="AVV89" s="514"/>
      <c r="AVZ89" s="245"/>
      <c r="AWA89" s="1710"/>
      <c r="AWB89" s="1710"/>
      <c r="AWC89" s="1710"/>
      <c r="AWD89" s="1710"/>
      <c r="AWE89" s="246"/>
      <c r="AWP89" s="245"/>
      <c r="AWQ89" s="1710"/>
      <c r="AWR89" s="1710"/>
      <c r="AWS89" s="1710"/>
      <c r="AWT89" s="1710"/>
      <c r="AWU89" s="246"/>
      <c r="AWZ89" s="514"/>
      <c r="AXB89" s="1073"/>
      <c r="AXC89" s="981"/>
      <c r="AXD89" s="235"/>
      <c r="AXE89" s="237"/>
      <c r="AXF89" s="265"/>
      <c r="AXG89" s="265"/>
      <c r="AXH89" s="237"/>
      <c r="AXI89" s="235"/>
      <c r="AXJ89" s="235"/>
      <c r="AXK89" s="790"/>
      <c r="AXL89" s="1073"/>
      <c r="AXM89" s="1073"/>
      <c r="AXN89" s="790"/>
      <c r="AXO89" s="1073"/>
      <c r="AXP89" s="1073"/>
      <c r="AXQ89" s="1073"/>
      <c r="AXR89" s="1073"/>
      <c r="AXS89" s="514"/>
      <c r="AXV89" s="514"/>
      <c r="AXX89" s="887"/>
      <c r="AXY89" s="887"/>
      <c r="AYA89" s="518"/>
      <c r="AYE89" s="252"/>
      <c r="AYI89" s="512"/>
      <c r="AYK89" s="747"/>
      <c r="AYL89" s="747"/>
      <c r="AYP89" s="747"/>
      <c r="AYQ89" s="747"/>
      <c r="AYT89" s="247"/>
      <c r="AYU89" s="747"/>
      <c r="AYV89" s="747"/>
      <c r="AYW89" s="247"/>
      <c r="AZH89" s="514"/>
      <c r="AZP89" s="514"/>
      <c r="AZQ89" s="1133"/>
      <c r="AZR89" s="250"/>
      <c r="AZS89" s="1133"/>
      <c r="AZT89" s="1133"/>
      <c r="AZU89" s="1133"/>
      <c r="AZV89" s="514"/>
      <c r="AZW89" s="1133"/>
      <c r="AZX89" s="1133"/>
      <c r="AZY89" s="252"/>
      <c r="AZZ89" s="1136"/>
      <c r="BAA89" s="1136"/>
      <c r="BAB89" s="252"/>
      <c r="BAC89" s="1133"/>
      <c r="BAD89" s="1133"/>
      <c r="BAE89" s="252"/>
      <c r="BAF89" s="1133"/>
      <c r="BAG89" s="1133"/>
      <c r="BAH89" s="1133"/>
      <c r="BAI89" s="1133"/>
      <c r="BAJ89" s="1133"/>
      <c r="BAK89" s="1133"/>
      <c r="BAL89" s="1133"/>
      <c r="BAM89" s="1133"/>
      <c r="BAN89" s="252"/>
      <c r="BBJ89" s="514"/>
      <c r="BBR89" s="514"/>
      <c r="BBS89" s="1133"/>
      <c r="BBT89" s="250"/>
      <c r="BBU89" s="1133"/>
      <c r="BBV89" s="1133"/>
      <c r="BBW89" s="1133"/>
      <c r="BBX89" s="514"/>
      <c r="BBY89" s="1133"/>
      <c r="BBZ89" s="1133"/>
      <c r="BCA89" s="252"/>
      <c r="BCB89" s="1136"/>
      <c r="BCC89" s="1136"/>
      <c r="BCD89" s="252"/>
      <c r="BCE89" s="1133"/>
      <c r="BCF89" s="1133"/>
      <c r="BCG89" s="252"/>
      <c r="BCH89" s="1133"/>
      <c r="BCI89" s="1133"/>
      <c r="BCJ89" s="1133"/>
      <c r="BCK89" s="1133"/>
      <c r="BCL89" s="1133"/>
      <c r="BCM89" s="1133"/>
      <c r="BCN89" s="1133"/>
      <c r="BCO89" s="1133"/>
      <c r="BCP89" s="252"/>
      <c r="BDL89" s="514"/>
      <c r="BDT89" s="514"/>
      <c r="BDU89" s="1133"/>
      <c r="BDV89" s="250"/>
      <c r="BDW89" s="1133"/>
      <c r="BDX89" s="1133"/>
      <c r="BDY89" s="1133"/>
      <c r="BDZ89" s="514"/>
      <c r="BEA89" s="1133"/>
      <c r="BEB89" s="1133"/>
      <c r="BEC89" s="252"/>
      <c r="BED89" s="1136"/>
      <c r="BEE89" s="1136"/>
      <c r="BEF89" s="252"/>
      <c r="BEG89" s="1133"/>
      <c r="BEH89" s="1133"/>
      <c r="BEI89" s="252"/>
      <c r="BEJ89" s="1133"/>
      <c r="BEK89" s="1133"/>
      <c r="BEL89" s="1133"/>
      <c r="BEM89" s="1133"/>
      <c r="BEN89" s="1133"/>
      <c r="BEO89" s="1133"/>
      <c r="BEP89" s="1133"/>
      <c r="BEQ89" s="1133"/>
      <c r="BER89" s="252"/>
      <c r="BFN89" s="514"/>
      <c r="BFV89" s="514"/>
      <c r="BFW89" s="1133"/>
      <c r="BFX89" s="250"/>
      <c r="BFY89" s="1133"/>
      <c r="BFZ89" s="1133"/>
      <c r="BGA89" s="1133"/>
      <c r="BGB89" s="514"/>
      <c r="BGC89" s="1133"/>
      <c r="BGD89" s="1133"/>
      <c r="BGE89" s="252"/>
      <c r="BGF89" s="1136"/>
      <c r="BGG89" s="1136"/>
      <c r="BGH89" s="252"/>
      <c r="BGI89" s="1133"/>
      <c r="BGJ89" s="1133"/>
      <c r="BGK89" s="252"/>
      <c r="BGL89" s="1133"/>
      <c r="BGM89" s="1133"/>
      <c r="BGN89" s="1133"/>
      <c r="BGO89" s="1133"/>
      <c r="BGP89" s="1133"/>
      <c r="BGQ89" s="1133"/>
      <c r="BGR89" s="1133"/>
      <c r="BGS89" s="1133"/>
      <c r="BGT89" s="252"/>
      <c r="BHP89" s="514"/>
      <c r="BHX89" s="514"/>
      <c r="BHY89" s="1133"/>
      <c r="BHZ89" s="250"/>
      <c r="BIA89" s="1133"/>
      <c r="BIB89" s="1133"/>
      <c r="BIC89" s="1133"/>
      <c r="BID89" s="514"/>
      <c r="BIE89" s="1133"/>
      <c r="BIF89" s="1133"/>
      <c r="BIG89" s="252"/>
      <c r="BIH89" s="1136"/>
      <c r="BII89" s="1136"/>
      <c r="BIJ89" s="252"/>
      <c r="BIK89" s="1133"/>
      <c r="BIL89" s="1133"/>
      <c r="BIM89" s="252"/>
      <c r="BIN89" s="1133"/>
      <c r="BIO89" s="1133"/>
      <c r="BIP89" s="1133"/>
      <c r="BIQ89" s="1133"/>
      <c r="BIR89" s="1133"/>
      <c r="BIS89" s="1133"/>
      <c r="BIT89" s="1133"/>
      <c r="BIU89" s="1133"/>
      <c r="BIV89" s="252"/>
      <c r="BJR89" s="514"/>
      <c r="BJZ89" s="514"/>
      <c r="BKA89" s="1133"/>
      <c r="BKB89" s="250"/>
      <c r="BKC89" s="1133"/>
      <c r="BKD89" s="1133"/>
      <c r="BKE89" s="1133"/>
      <c r="BKF89" s="514"/>
      <c r="BKG89" s="1133"/>
      <c r="BKH89" s="1133"/>
      <c r="BKI89" s="252"/>
      <c r="BKJ89" s="1136"/>
      <c r="BKK89" s="1136"/>
      <c r="BKL89" s="252"/>
      <c r="BKM89" s="1133"/>
      <c r="BKN89" s="1133"/>
      <c r="BKO89" s="252"/>
      <c r="BKP89" s="1133"/>
      <c r="BKQ89" s="1133"/>
      <c r="BKR89" s="1133"/>
      <c r="BKS89" s="1133"/>
      <c r="BKT89" s="1133"/>
      <c r="BKU89" s="1133"/>
      <c r="BKV89" s="1133"/>
      <c r="BKW89" s="1133"/>
      <c r="BKX89" s="252"/>
      <c r="BLT89" s="514"/>
      <c r="BMB89" s="514"/>
      <c r="BMC89" s="1133"/>
      <c r="BMD89" s="250"/>
      <c r="BME89" s="1133"/>
      <c r="BMF89" s="1133"/>
      <c r="BMG89" s="1133"/>
      <c r="BMH89" s="514"/>
      <c r="BMI89" s="1133"/>
      <c r="BMJ89" s="1133"/>
      <c r="BMK89" s="252"/>
      <c r="BML89" s="1136"/>
      <c r="BMM89" s="1136"/>
      <c r="BMN89" s="252"/>
      <c r="BMO89" s="1133"/>
      <c r="BMP89" s="1133"/>
      <c r="BMQ89" s="252"/>
      <c r="BMR89" s="1133"/>
      <c r="BMS89" s="1133"/>
      <c r="BMT89" s="1133"/>
      <c r="BMU89" s="1133"/>
      <c r="BMV89" s="1133"/>
      <c r="BMW89" s="1133"/>
      <c r="BMX89" s="1133"/>
      <c r="BMY89" s="1133"/>
      <c r="BMZ89" s="252"/>
      <c r="BNV89" s="514"/>
      <c r="BOD89" s="514"/>
      <c r="BOE89" s="1133"/>
      <c r="BOF89" s="250"/>
      <c r="BOG89" s="1133"/>
      <c r="BOH89" s="1133"/>
      <c r="BOI89" s="1133"/>
      <c r="BOJ89" s="514"/>
      <c r="BOK89" s="1133"/>
      <c r="BOL89" s="1133"/>
      <c r="BOM89" s="252"/>
      <c r="BON89" s="1136"/>
      <c r="BOO89" s="1136"/>
      <c r="BOP89" s="252"/>
      <c r="BOQ89" s="1133"/>
      <c r="BOR89" s="1133"/>
      <c r="BOS89" s="252"/>
      <c r="BOT89" s="1133"/>
      <c r="BOU89" s="1133"/>
      <c r="BOV89" s="1133"/>
      <c r="BOW89" s="1133"/>
      <c r="BOX89" s="1133"/>
      <c r="BOY89" s="1133"/>
      <c r="BOZ89" s="1133"/>
      <c r="BPA89" s="1133"/>
      <c r="BPB89" s="252"/>
      <c r="BPX89" s="514"/>
      <c r="BQF89" s="514"/>
      <c r="BQG89" s="1133"/>
      <c r="BQH89" s="250"/>
      <c r="BQI89" s="1133"/>
      <c r="BQJ89" s="1133"/>
      <c r="BQK89" s="1133"/>
      <c r="BQL89" s="514"/>
      <c r="BQM89" s="1133"/>
      <c r="BQN89" s="1133"/>
      <c r="BQO89" s="252"/>
      <c r="BQP89" s="1136"/>
      <c r="BQQ89" s="1136"/>
      <c r="BQR89" s="252"/>
      <c r="BQS89" s="1133"/>
      <c r="BQT89" s="1133"/>
      <c r="BQU89" s="252"/>
      <c r="BQV89" s="1133"/>
      <c r="BQW89" s="1133"/>
      <c r="BQX89" s="1133"/>
      <c r="BQY89" s="1133"/>
      <c r="BQZ89" s="1133"/>
      <c r="BRA89" s="1133"/>
      <c r="BRB89" s="1133"/>
      <c r="BRC89" s="1133"/>
      <c r="BRD89" s="252"/>
      <c r="BRZ89" s="514"/>
      <c r="BSH89" s="514"/>
      <c r="BSI89" s="1133"/>
      <c r="BSJ89" s="250"/>
      <c r="BSK89" s="1133"/>
      <c r="BSL89" s="1133"/>
      <c r="BSM89" s="1133"/>
      <c r="BSN89" s="514"/>
      <c r="BSO89" s="1133"/>
      <c r="BSP89" s="1133"/>
      <c r="BSQ89" s="252"/>
      <c r="BSR89" s="1136"/>
      <c r="BSS89" s="1136"/>
      <c r="BST89" s="252"/>
      <c r="BSU89" s="1133"/>
      <c r="BSV89" s="1133"/>
      <c r="BSW89" s="252"/>
      <c r="BSX89" s="1133"/>
      <c r="BSY89" s="1133"/>
      <c r="BSZ89" s="1133"/>
      <c r="BTA89" s="1133"/>
      <c r="BTB89" s="1133"/>
      <c r="BTC89" s="1133"/>
      <c r="BTD89" s="1133"/>
      <c r="BTE89" s="1133"/>
      <c r="BTF89" s="252"/>
      <c r="BUB89" s="514"/>
      <c r="BUJ89" s="514"/>
      <c r="BUK89" s="1133"/>
      <c r="BUL89" s="250"/>
      <c r="BUM89" s="1133"/>
      <c r="BUN89" s="1133"/>
      <c r="BUO89" s="1133"/>
      <c r="BUP89" s="514"/>
      <c r="BUQ89" s="1133"/>
      <c r="BUR89" s="1133"/>
      <c r="BUS89" s="252"/>
      <c r="BUT89" s="1136"/>
      <c r="BUU89" s="1136"/>
      <c r="BUV89" s="252"/>
      <c r="BUW89" s="1133"/>
      <c r="BUX89" s="1133"/>
      <c r="BUY89" s="252"/>
      <c r="BUZ89" s="1133"/>
      <c r="BVA89" s="1133"/>
      <c r="BVB89" s="1133"/>
      <c r="BVC89" s="1133"/>
      <c r="BVD89" s="1133"/>
      <c r="BVE89" s="1133"/>
      <c r="BVF89" s="1133"/>
      <c r="BVG89" s="1133"/>
      <c r="BVH89" s="252"/>
      <c r="BWD89" s="514"/>
      <c r="BWL89" s="514"/>
      <c r="BWM89" s="1133"/>
      <c r="BWN89" s="250"/>
      <c r="BWO89" s="1133"/>
      <c r="BWP89" s="1133"/>
      <c r="BWQ89" s="1133"/>
      <c r="BWR89" s="514"/>
      <c r="BWS89" s="1133"/>
      <c r="BWT89" s="1133"/>
      <c r="BWU89" s="252"/>
      <c r="BWV89" s="1136"/>
      <c r="BWW89" s="1136"/>
      <c r="BWX89" s="252"/>
      <c r="BWY89" s="1133"/>
      <c r="BWZ89" s="1133"/>
      <c r="BXA89" s="252"/>
      <c r="BXB89" s="1133"/>
      <c r="BXC89" s="1133"/>
      <c r="BXD89" s="1133"/>
      <c r="BXE89" s="1133"/>
      <c r="BXF89" s="1133"/>
      <c r="BXG89" s="1133"/>
      <c r="BXH89" s="1133"/>
      <c r="BXI89" s="1133"/>
      <c r="BXJ89" s="252"/>
      <c r="BYF89" s="514"/>
      <c r="BYN89" s="514"/>
      <c r="BYO89" s="1133"/>
      <c r="BYP89" s="250"/>
      <c r="BYQ89" s="1133"/>
      <c r="BYR89" s="1133"/>
      <c r="BYS89" s="1133"/>
      <c r="BYT89" s="514"/>
      <c r="BYU89" s="1133"/>
      <c r="BYV89" s="1133"/>
      <c r="BYW89" s="252"/>
      <c r="BYX89" s="1136"/>
      <c r="BYY89" s="1136"/>
      <c r="BYZ89" s="252"/>
      <c r="BZA89" s="1133"/>
      <c r="BZB89" s="1133"/>
      <c r="BZC89" s="252"/>
      <c r="BZD89" s="1133"/>
      <c r="BZE89" s="1133"/>
      <c r="BZF89" s="1133"/>
      <c r="BZG89" s="1133"/>
      <c r="BZH89" s="1133"/>
      <c r="BZI89" s="1133"/>
      <c r="BZJ89" s="1133"/>
      <c r="BZK89" s="1133"/>
      <c r="BZL89" s="252"/>
      <c r="CAH89" s="514"/>
      <c r="CAP89" s="514"/>
      <c r="CAQ89" s="1133"/>
      <c r="CAR89" s="250"/>
      <c r="CAS89" s="1133"/>
      <c r="CAT89" s="1133"/>
      <c r="CAU89" s="1133"/>
      <c r="CAV89" s="514"/>
      <c r="CAW89" s="1133"/>
      <c r="CAX89" s="1133"/>
      <c r="CAY89" s="252"/>
      <c r="CAZ89" s="1136"/>
      <c r="CBA89" s="1136"/>
      <c r="CBB89" s="252"/>
      <c r="CBC89" s="1133"/>
      <c r="CBD89" s="1133"/>
      <c r="CBE89" s="252"/>
      <c r="CBF89" s="1133"/>
      <c r="CBG89" s="1133"/>
      <c r="CBH89" s="1133"/>
      <c r="CBI89" s="1133"/>
      <c r="CBJ89" s="1133"/>
      <c r="CBK89" s="1133"/>
      <c r="CBL89" s="1133"/>
      <c r="CBM89" s="1133"/>
      <c r="CBN89" s="252"/>
      <c r="CCJ89" s="514"/>
      <c r="CCR89" s="514"/>
      <c r="CCS89" s="1133"/>
      <c r="CCT89" s="250"/>
      <c r="CCU89" s="1133"/>
      <c r="CCV89" s="1133"/>
      <c r="CCW89" s="1133"/>
      <c r="CCX89" s="514"/>
      <c r="CCY89" s="1133"/>
      <c r="CCZ89" s="1133"/>
      <c r="CDA89" s="252"/>
      <c r="CDB89" s="1136"/>
      <c r="CDC89" s="1136"/>
      <c r="CDD89" s="252"/>
      <c r="CDE89" s="1133"/>
      <c r="CDF89" s="1133"/>
      <c r="CDG89" s="252"/>
      <c r="CDH89" s="1133"/>
      <c r="CDI89" s="1133"/>
      <c r="CDJ89" s="1133"/>
      <c r="CDK89" s="1133"/>
      <c r="CDL89" s="1133"/>
      <c r="CDM89" s="1133"/>
      <c r="CDN89" s="1133"/>
      <c r="CDO89" s="1133"/>
      <c r="CDP89" s="252"/>
      <c r="CEL89" s="514"/>
      <c r="CET89" s="514"/>
      <c r="CEU89" s="1133"/>
      <c r="CEV89" s="250"/>
      <c r="CEW89" s="1133"/>
      <c r="CEX89" s="1133"/>
      <c r="CEY89" s="1133"/>
      <c r="CEZ89" s="514"/>
      <c r="CFA89" s="1133"/>
      <c r="CFB89" s="1133"/>
      <c r="CFC89" s="252"/>
      <c r="CFD89" s="1136"/>
      <c r="CFE89" s="1136"/>
      <c r="CFF89" s="252"/>
      <c r="CFG89" s="1133"/>
      <c r="CFH89" s="1133"/>
      <c r="CFI89" s="252"/>
      <c r="CFJ89" s="1133"/>
      <c r="CFK89" s="1133"/>
      <c r="CFL89" s="1133"/>
      <c r="CFM89" s="1133"/>
      <c r="CFN89" s="1133"/>
      <c r="CFO89" s="1133"/>
      <c r="CFP89" s="1133"/>
      <c r="CFQ89" s="1133"/>
      <c r="CFR89" s="252"/>
      <c r="CGN89" s="514"/>
      <c r="CGV89" s="514"/>
      <c r="CGW89" s="1133"/>
      <c r="CGX89" s="250"/>
      <c r="CGY89" s="1133"/>
      <c r="CGZ89" s="1133"/>
      <c r="CHA89" s="1133"/>
      <c r="CHB89" s="514"/>
      <c r="CHC89" s="1133"/>
      <c r="CHD89" s="1133"/>
      <c r="CHE89" s="252"/>
      <c r="CHF89" s="1136"/>
      <c r="CHG89" s="1136"/>
      <c r="CHH89" s="252"/>
      <c r="CHI89" s="1133"/>
      <c r="CHJ89" s="1133"/>
      <c r="CHK89" s="252"/>
      <c r="CHL89" s="1133"/>
      <c r="CHM89" s="1133"/>
      <c r="CHN89" s="1133"/>
      <c r="CHO89" s="1133"/>
      <c r="CHP89" s="1133"/>
      <c r="CHQ89" s="1133"/>
      <c r="CHR89" s="1133"/>
      <c r="CHS89" s="1133"/>
      <c r="CHT89" s="252"/>
      <c r="CIP89" s="514"/>
      <c r="CIX89" s="514"/>
      <c r="CIY89" s="1133"/>
      <c r="CIZ89" s="250"/>
      <c r="CJA89" s="1133"/>
      <c r="CJB89" s="1133"/>
      <c r="CJC89" s="1133"/>
      <c r="CJD89" s="514"/>
      <c r="CJE89" s="1133"/>
      <c r="CJF89" s="1133"/>
      <c r="CJG89" s="252"/>
      <c r="CJH89" s="1136"/>
      <c r="CJI89" s="1136"/>
      <c r="CJJ89" s="252"/>
      <c r="CJK89" s="1133"/>
      <c r="CJL89" s="1133"/>
      <c r="CJM89" s="252"/>
      <c r="CJN89" s="1133"/>
      <c r="CJO89" s="1133"/>
      <c r="CJP89" s="1133"/>
      <c r="CJQ89" s="1133"/>
      <c r="CJR89" s="1133"/>
      <c r="CJS89" s="1133"/>
      <c r="CJT89" s="1133"/>
      <c r="CJU89" s="1133"/>
      <c r="CJV89" s="252"/>
      <c r="CKR89" s="514"/>
      <c r="CKZ89" s="514"/>
      <c r="CLA89" s="1133"/>
      <c r="CLB89" s="250"/>
      <c r="CLC89" s="1133"/>
      <c r="CLD89" s="1133"/>
      <c r="CLE89" s="1133"/>
      <c r="CLF89" s="514"/>
      <c r="CLG89" s="1133"/>
      <c r="CLH89" s="1133"/>
      <c r="CLI89" s="252"/>
      <c r="CLJ89" s="1136"/>
      <c r="CLK89" s="1136"/>
      <c r="CLL89" s="252"/>
      <c r="CLM89" s="1133"/>
      <c r="CLN89" s="1133"/>
      <c r="CLO89" s="252"/>
      <c r="CLP89" s="1133"/>
      <c r="CLQ89" s="1133"/>
      <c r="CLR89" s="1133"/>
      <c r="CLS89" s="1133"/>
      <c r="CLT89" s="1133"/>
      <c r="CLU89" s="1133"/>
      <c r="CLV89" s="1133"/>
      <c r="CLW89" s="1133"/>
      <c r="CLX89" s="252"/>
      <c r="CMT89" s="514"/>
      <c r="CNB89" s="514"/>
      <c r="CNC89" s="1133"/>
      <c r="CND89" s="250"/>
      <c r="CNE89" s="1133"/>
      <c r="CNF89" s="1133"/>
      <c r="CNG89" s="1133"/>
      <c r="CNH89" s="514"/>
      <c r="CNI89" s="1133"/>
      <c r="CNJ89" s="1133"/>
      <c r="CNK89" s="252"/>
      <c r="CNL89" s="1136"/>
      <c r="CNM89" s="1136"/>
      <c r="CNN89" s="252"/>
      <c r="CNO89" s="1133"/>
      <c r="CNP89" s="1133"/>
      <c r="CNQ89" s="252"/>
      <c r="CNR89" s="1133"/>
      <c r="CNS89" s="1133"/>
      <c r="CNT89" s="1133"/>
      <c r="CNU89" s="1133"/>
      <c r="CNV89" s="1133"/>
      <c r="CNW89" s="1133"/>
      <c r="CNX89" s="1133"/>
      <c r="CNY89" s="1133"/>
      <c r="CNZ89" s="252"/>
      <c r="COV89" s="514"/>
      <c r="CPD89" s="514"/>
      <c r="CPE89" s="1133"/>
      <c r="CPF89" s="250"/>
      <c r="CPG89" s="1133"/>
      <c r="CPH89" s="1133"/>
      <c r="CPI89" s="1133"/>
      <c r="CPJ89" s="514"/>
      <c r="CPK89" s="1133"/>
      <c r="CPL89" s="1133"/>
      <c r="CPM89" s="252"/>
      <c r="CPN89" s="1136"/>
      <c r="CPO89" s="1136"/>
      <c r="CPP89" s="252"/>
      <c r="CPQ89" s="1133"/>
      <c r="CPR89" s="1133"/>
      <c r="CPS89" s="252"/>
      <c r="CPT89" s="1133"/>
      <c r="CPU89" s="1133"/>
      <c r="CPV89" s="1133"/>
      <c r="CPW89" s="1133"/>
      <c r="CPX89" s="1133"/>
      <c r="CPY89" s="1133"/>
      <c r="CPZ89" s="1133"/>
      <c r="CQA89" s="1133"/>
      <c r="CQB89" s="252"/>
      <c r="CQX89" s="514"/>
      <c r="CRF89" s="514"/>
      <c r="CRG89" s="1133"/>
      <c r="CRH89" s="250"/>
      <c r="CRI89" s="1133"/>
      <c r="CRJ89" s="1133"/>
      <c r="CRK89" s="1133"/>
      <c r="CRL89" s="514"/>
      <c r="CRM89" s="1133"/>
      <c r="CRN89" s="1133"/>
      <c r="CRO89" s="252"/>
      <c r="CRP89" s="1136"/>
      <c r="CRQ89" s="1136"/>
      <c r="CRR89" s="252"/>
      <c r="CRS89" s="1133"/>
      <c r="CRT89" s="1133"/>
      <c r="CRU89" s="252"/>
      <c r="CRV89" s="1133"/>
      <c r="CRW89" s="1133"/>
      <c r="CRX89" s="1133"/>
      <c r="CRY89" s="1133"/>
      <c r="CRZ89" s="1133"/>
      <c r="CSA89" s="1133"/>
      <c r="CSB89" s="1133"/>
      <c r="CSC89" s="1133"/>
      <c r="CSD89" s="252"/>
      <c r="CSZ89" s="514"/>
      <c r="CTH89" s="514"/>
      <c r="CTI89" s="1133"/>
      <c r="CTJ89" s="250"/>
      <c r="CTK89" s="1133"/>
      <c r="CTL89" s="1133"/>
      <c r="CTM89" s="1133"/>
      <c r="CTN89" s="514"/>
      <c r="CTO89" s="1133"/>
      <c r="CTP89" s="1133"/>
      <c r="CTQ89" s="252"/>
      <c r="CTR89" s="1136"/>
      <c r="CTS89" s="1136"/>
      <c r="CTT89" s="252"/>
      <c r="CTU89" s="1133"/>
      <c r="CTV89" s="1133"/>
      <c r="CTW89" s="252"/>
      <c r="CTX89" s="1133"/>
      <c r="CTY89" s="1133"/>
      <c r="CTZ89" s="1133"/>
      <c r="CUA89" s="1133"/>
      <c r="CUB89" s="1133"/>
      <c r="CUC89" s="1133"/>
      <c r="CUD89" s="1133"/>
      <c r="CUE89" s="1133"/>
      <c r="CUF89" s="252"/>
      <c r="CVA89" s="250"/>
      <c r="CVQ89" s="250"/>
      <c r="CVU89" s="1630"/>
      <c r="CVV89" s="1630"/>
      <c r="CVY89" s="252"/>
      <c r="CWB89" s="252"/>
      <c r="CWH89" s="1630"/>
      <c r="CWI89" s="1630"/>
      <c r="CWL89" s="250"/>
      <c r="CWP89" s="514"/>
      <c r="CWQ89" s="1133"/>
      <c r="CWR89" s="250"/>
      <c r="CWS89" s="1133"/>
      <c r="CWT89" s="1133"/>
      <c r="CWU89" s="1133"/>
      <c r="CWV89" s="514"/>
      <c r="CWW89" s="1133"/>
      <c r="CWX89" s="1133"/>
      <c r="CWY89" s="252"/>
      <c r="CWZ89" s="1136"/>
      <c r="CXA89" s="1136"/>
      <c r="CXB89" s="252"/>
      <c r="CXC89" s="1133"/>
      <c r="CXD89" s="1133"/>
      <c r="CXE89" s="252"/>
      <c r="CXF89" s="1133"/>
      <c r="CXG89" s="1133"/>
      <c r="CXH89" s="1133"/>
      <c r="CXI89" s="512"/>
      <c r="CXJ89" s="1133"/>
      <c r="CXM89" s="509"/>
      <c r="CXN89" s="507"/>
      <c r="CXO89" s="507"/>
      <c r="CXP89" s="507"/>
      <c r="CXQ89" s="507"/>
      <c r="CXR89" s="507"/>
      <c r="CXS89" s="507"/>
      <c r="CXT89" s="507"/>
      <c r="CXU89" s="507"/>
      <c r="CXV89" s="507"/>
      <c r="CXW89" s="507"/>
      <c r="CXX89" s="507"/>
      <c r="CXY89" s="507"/>
      <c r="CYD89" s="252"/>
      <c r="CYY89" s="250"/>
      <c r="CZN89" s="509"/>
      <c r="CZO89" s="507"/>
      <c r="CZP89" s="1133"/>
      <c r="CZQ89" s="1133"/>
      <c r="CZR89" s="1133"/>
      <c r="CZS89" s="1133"/>
      <c r="CZT89" s="1133"/>
      <c r="CZU89" s="1133"/>
      <c r="CZV89" s="1133"/>
      <c r="CZW89" s="1133"/>
      <c r="CZX89" s="512"/>
      <c r="CZY89" s="1133"/>
      <c r="CZZ89" s="1133"/>
      <c r="DAA89" s="512"/>
      <c r="DAB89" s="1133"/>
      <c r="DAC89" s="1133"/>
      <c r="DAD89" s="1133"/>
      <c r="DAE89" s="1133"/>
      <c r="DAF89" s="1133"/>
      <c r="DAJ89" s="250"/>
      <c r="DAN89" s="514"/>
      <c r="DAO89" s="1133"/>
      <c r="DAP89" s="250"/>
      <c r="DAQ89" s="1133"/>
      <c r="DAR89" s="1133"/>
      <c r="DAS89" s="1133"/>
      <c r="DAT89" s="514"/>
      <c r="DAU89" s="1133"/>
      <c r="DAV89" s="507"/>
      <c r="DAW89" s="510"/>
      <c r="DAX89" s="624"/>
      <c r="DAY89" s="624"/>
      <c r="DAZ89" s="510"/>
      <c r="DBA89" s="507"/>
      <c r="DBB89" s="507"/>
      <c r="DBC89" s="510"/>
      <c r="DBD89" s="507"/>
      <c r="DBE89" s="507"/>
      <c r="DBF89" s="507"/>
      <c r="DBG89" s="507"/>
      <c r="DBL89" s="252"/>
      <c r="DCG89" s="250"/>
      <c r="DCV89" s="509"/>
      <c r="DCW89" s="507"/>
      <c r="DCX89" s="1133"/>
      <c r="DCY89" s="1133"/>
      <c r="DCZ89" s="1133"/>
      <c r="DDA89" s="1133"/>
      <c r="DDB89" s="1133"/>
      <c r="DDC89" s="1133"/>
      <c r="DDD89" s="1133"/>
      <c r="DDE89" s="1133"/>
      <c r="DDF89" s="512"/>
      <c r="DDG89" s="1133"/>
      <c r="DDH89" s="1133"/>
      <c r="DDI89" s="512"/>
      <c r="DDJ89" s="1133"/>
      <c r="DDK89" s="1133"/>
      <c r="DDL89" s="1133"/>
      <c r="DDM89" s="1133"/>
      <c r="DDN89" s="1133"/>
      <c r="DDR89" s="250"/>
      <c r="DDV89" s="514"/>
      <c r="DDW89" s="1133"/>
      <c r="DDX89" s="250"/>
      <c r="DDY89" s="1133"/>
      <c r="DDZ89" s="1133"/>
      <c r="DEA89" s="1133"/>
      <c r="DEB89" s="514"/>
      <c r="DEC89" s="1133"/>
      <c r="DED89" s="507"/>
      <c r="DEE89" s="510"/>
      <c r="DEF89" s="624"/>
      <c r="DEG89" s="624"/>
      <c r="DEH89" s="510"/>
      <c r="DEI89" s="507"/>
      <c r="DEJ89" s="507"/>
      <c r="DEK89" s="510"/>
      <c r="DEL89" s="507"/>
      <c r="DEM89" s="507"/>
      <c r="DEN89" s="507"/>
      <c r="DEO89" s="507"/>
      <c r="DET89" s="252"/>
      <c r="DFO89" s="250"/>
      <c r="DGD89" s="509"/>
      <c r="DGE89" s="507"/>
      <c r="DGF89" s="1133"/>
      <c r="DGG89" s="1133"/>
      <c r="DGH89" s="1133"/>
      <c r="DGI89" s="1133"/>
      <c r="DGJ89" s="1133"/>
      <c r="DGK89" s="1133"/>
      <c r="DGL89" s="1133"/>
      <c r="DGM89" s="1133"/>
      <c r="DGN89" s="512"/>
      <c r="DGO89" s="1133"/>
      <c r="DGP89" s="1133"/>
      <c r="DGQ89" s="512"/>
      <c r="DGR89" s="1133"/>
      <c r="DGS89" s="1133"/>
      <c r="DGT89" s="1133"/>
      <c r="DGU89" s="1133"/>
      <c r="DGV89" s="1133"/>
      <c r="DGZ89" s="250"/>
      <c r="DHD89" s="514"/>
      <c r="DHE89" s="1133"/>
      <c r="DHF89" s="250"/>
      <c r="DHG89" s="1133"/>
      <c r="DHH89" s="1133"/>
      <c r="DHI89" s="1133"/>
      <c r="DHJ89" s="514"/>
      <c r="DHK89" s="1133"/>
      <c r="DHL89" s="507"/>
      <c r="DHM89" s="510"/>
      <c r="DHN89" s="624"/>
      <c r="DHO89" s="624"/>
      <c r="DHP89" s="510"/>
      <c r="DHQ89" s="507"/>
      <c r="DHR89" s="507"/>
      <c r="DHS89" s="510"/>
      <c r="DHT89" s="507"/>
      <c r="DHU89" s="507"/>
      <c r="DHV89" s="507"/>
      <c r="DHW89" s="507"/>
      <c r="DIB89" s="252"/>
      <c r="DIW89" s="250"/>
      <c r="DJL89" s="509"/>
      <c r="DJM89" s="507"/>
      <c r="DJN89" s="1133"/>
      <c r="DJO89" s="1133"/>
      <c r="DJP89" s="1133"/>
      <c r="DJQ89" s="1133"/>
      <c r="DJR89" s="1133"/>
      <c r="DJS89" s="1133"/>
      <c r="DJT89" s="1133"/>
      <c r="DJU89" s="1133"/>
      <c r="DJV89" s="512"/>
      <c r="DJW89" s="1133"/>
      <c r="DJX89" s="1133"/>
      <c r="DJY89" s="512"/>
      <c r="DJZ89" s="1133"/>
      <c r="DKA89" s="1133"/>
      <c r="DKB89" s="1133"/>
      <c r="DKC89" s="1133"/>
      <c r="DKD89" s="1133"/>
      <c r="DKH89" s="250"/>
      <c r="DKL89" s="514"/>
      <c r="DKM89" s="1133"/>
      <c r="DKN89" s="250"/>
      <c r="DKO89" s="1133"/>
      <c r="DKP89" s="1133"/>
      <c r="DKQ89" s="1133"/>
      <c r="DKR89" s="514"/>
      <c r="DKS89" s="1133"/>
      <c r="DKT89" s="507"/>
      <c r="DKU89" s="510"/>
      <c r="DKV89" s="624"/>
      <c r="DKW89" s="624"/>
      <c r="DKX89" s="510"/>
      <c r="DKY89" s="507"/>
      <c r="DKZ89" s="507"/>
      <c r="DLA89" s="510"/>
      <c r="DLB89" s="507"/>
      <c r="DLC89" s="507"/>
      <c r="DLD89" s="507"/>
      <c r="DLE89" s="507"/>
      <c r="DLJ89" s="252"/>
      <c r="DME89" s="250"/>
      <c r="DMT89" s="514"/>
      <c r="DMV89" s="1630"/>
      <c r="DMW89" s="1630"/>
      <c r="DMY89" s="1630"/>
      <c r="DMZ89" s="1630"/>
      <c r="DND89" s="512"/>
      <c r="DNG89" s="512"/>
      <c r="DNI89" s="1630"/>
      <c r="DNJ89" s="1630"/>
      <c r="DNL89" s="1630"/>
      <c r="DNM89" s="1630"/>
      <c r="DNP89" s="250"/>
      <c r="DNT89" s="514"/>
      <c r="DNU89" s="1133"/>
      <c r="DNV89" s="250"/>
      <c r="DNW89" s="1133"/>
      <c r="DNX89" s="1133"/>
      <c r="DNY89" s="1133"/>
      <c r="DNZ89" s="514"/>
      <c r="DOA89" s="1133"/>
      <c r="DOB89" s="507"/>
      <c r="DOC89" s="510"/>
      <c r="DOD89" s="624"/>
      <c r="DOE89" s="624"/>
      <c r="DOF89" s="510"/>
      <c r="DOG89" s="507"/>
      <c r="DOH89" s="507"/>
      <c r="DOI89" s="510"/>
      <c r="DOJ89" s="507"/>
      <c r="DOK89" s="507"/>
      <c r="DOL89" s="507"/>
      <c r="DOM89" s="1153"/>
      <c r="DON89" s="1133"/>
      <c r="DOQ89" s="514"/>
      <c r="DOT89" s="790"/>
      <c r="DOW89" s="512"/>
      <c r="DPX89" s="252"/>
      <c r="DQT89" s="514"/>
      <c r="DQU89" s="1133"/>
      <c r="DQV89" s="1133"/>
      <c r="DQW89" s="1133"/>
      <c r="DQX89" s="1133"/>
      <c r="DQY89" s="1133"/>
      <c r="DQZ89" s="1133"/>
      <c r="DRA89" s="1138"/>
      <c r="DRB89" s="1138"/>
      <c r="DRC89" s="1133"/>
      <c r="DRD89" s="1133"/>
      <c r="DRE89" s="1133"/>
      <c r="DRF89" s="1133"/>
      <c r="DRG89" s="1133"/>
      <c r="DRJ89" s="252"/>
      <c r="DRN89" s="250"/>
      <c r="DRR89" s="1133"/>
      <c r="DRS89" s="1133"/>
      <c r="DRT89" s="250"/>
      <c r="DRX89" s="514"/>
      <c r="DSA89" s="252"/>
      <c r="DSB89" s="249"/>
      <c r="DSC89" s="249"/>
      <c r="DSD89" s="252"/>
      <c r="DSG89" s="252"/>
      <c r="DSJ89" s="252"/>
      <c r="DSK89" s="250"/>
      <c r="DSN89" s="1630"/>
      <c r="DSO89" s="1630"/>
      <c r="DSX89" s="514"/>
      <c r="DSY89" s="226"/>
      <c r="DSZ89" s="226"/>
      <c r="DTA89" s="1630"/>
      <c r="DTB89" s="1630"/>
      <c r="DTE89" s="512"/>
      <c r="DTH89" s="625"/>
      <c r="DTI89" s="515"/>
      <c r="DTJ89" s="515"/>
      <c r="DTK89" s="515"/>
      <c r="DTL89" s="515"/>
      <c r="DTM89" s="515"/>
      <c r="DTN89" s="515"/>
      <c r="DTO89" s="626"/>
      <c r="DTP89" s="515"/>
      <c r="DTQ89" s="515"/>
      <c r="DTR89" s="515"/>
      <c r="DTS89" s="515"/>
      <c r="DTT89" s="515"/>
      <c r="DTU89" s="515"/>
      <c r="DTV89" s="515"/>
      <c r="DTW89" s="515"/>
      <c r="DTX89" s="626"/>
      <c r="DTY89" s="515"/>
      <c r="DTZ89" s="515"/>
      <c r="DUA89" s="515"/>
      <c r="DUB89" s="515"/>
      <c r="DUC89" s="515"/>
      <c r="DUD89" s="515"/>
      <c r="DUE89" s="515"/>
      <c r="DUF89" s="515"/>
      <c r="DVC89" s="252"/>
      <c r="DVF89" s="235"/>
      <c r="DVG89" s="235"/>
      <c r="DVH89" s="235"/>
      <c r="DVI89" s="235"/>
      <c r="DVJ89" s="235"/>
      <c r="DVK89" s="235"/>
      <c r="DVL89" s="235"/>
      <c r="DVM89" s="235"/>
      <c r="DVN89" s="1195"/>
      <c r="DVO89" s="1195"/>
      <c r="DVP89" s="1195"/>
      <c r="DVQ89" s="1195"/>
      <c r="DVR89" s="1194"/>
      <c r="DVS89" s="1195"/>
      <c r="DVT89" s="1195"/>
      <c r="DVU89" s="1195"/>
      <c r="DVV89" s="1195"/>
      <c r="DVW89" s="1195"/>
      <c r="DVX89" s="1195"/>
      <c r="DVY89" s="1195"/>
      <c r="DVZ89" s="1195"/>
      <c r="DWA89" s="1195"/>
      <c r="DWB89" s="1195"/>
      <c r="DWC89" s="1195"/>
      <c r="DWD89" s="1195"/>
      <c r="DWE89" s="1195"/>
      <c r="DWF89" s="1195"/>
      <c r="DWG89" s="1195"/>
      <c r="DWH89" s="1195"/>
      <c r="DWI89" s="289"/>
      <c r="DWJ89" s="289"/>
      <c r="DWK89" s="289"/>
      <c r="DWL89" s="289"/>
      <c r="DWM89" s="289"/>
      <c r="DWN89" s="289"/>
      <c r="DWO89" s="289"/>
      <c r="DWP89" s="289"/>
      <c r="DWQ89" s="289"/>
      <c r="DWR89" s="289"/>
      <c r="DWS89" s="289"/>
      <c r="DWT89" s="289"/>
      <c r="DWU89" s="289"/>
      <c r="DWV89" s="289"/>
      <c r="DWW89" s="289"/>
      <c r="DWX89" s="289"/>
      <c r="DWY89" s="289"/>
      <c r="DWZ89" s="289"/>
      <c r="DXA89" s="289"/>
      <c r="DXB89" s="289"/>
      <c r="DXC89" s="289"/>
      <c r="DXD89" s="289"/>
      <c r="DXE89" s="289"/>
      <c r="DXF89" s="289"/>
      <c r="DXG89" s="289"/>
      <c r="DXH89" s="289"/>
      <c r="DXI89" s="289"/>
      <c r="DXJ89" s="289"/>
      <c r="DXK89" s="289"/>
      <c r="DXL89" s="290"/>
      <c r="DXM89" s="1195"/>
      <c r="DXN89" s="1195"/>
      <c r="DXO89" s="1194"/>
      <c r="DXP89" s="1195"/>
      <c r="DXQ89" s="1195"/>
      <c r="DXR89" s="250"/>
      <c r="DXS89" s="1133"/>
      <c r="DXT89" s="1133"/>
      <c r="DXU89" s="1133"/>
      <c r="DXV89" s="252"/>
      <c r="DXW89" s="1133"/>
      <c r="DXX89" s="1133"/>
      <c r="DXY89" s="252"/>
      <c r="DXZ89" s="1133"/>
      <c r="DYA89" s="1133"/>
      <c r="DYB89" s="252"/>
      <c r="DYC89" s="1133"/>
      <c r="DYD89" s="1133"/>
      <c r="DYE89" s="252"/>
      <c r="DYI89" s="250"/>
      <c r="DYM89" s="509"/>
      <c r="DYN89" s="507"/>
      <c r="DYO89" s="508"/>
      <c r="DYP89" s="507"/>
      <c r="DYQ89" s="507"/>
      <c r="DYR89" s="507"/>
      <c r="DYS89" s="509"/>
      <c r="DYT89" s="507"/>
      <c r="DYU89" s="507"/>
      <c r="DYV89" s="510"/>
      <c r="DYW89" s="624"/>
      <c r="DYX89" s="624"/>
      <c r="DYY89" s="510"/>
      <c r="DYZ89" s="507"/>
      <c r="DZA89" s="507"/>
      <c r="DZB89" s="510"/>
      <c r="DZC89" s="507"/>
      <c r="DZD89" s="507"/>
      <c r="DZE89" s="1133"/>
      <c r="DZF89" s="1133"/>
      <c r="DZG89" s="1133"/>
      <c r="DZH89" s="1133"/>
      <c r="DZI89" s="1133"/>
      <c r="DZJ89" s="1133"/>
      <c r="DZK89" s="252"/>
      <c r="DZT89" s="235"/>
      <c r="DZU89" s="235"/>
      <c r="DZV89" s="235"/>
      <c r="DZW89" s="235"/>
      <c r="DZX89" s="235"/>
      <c r="DZY89" s="1195"/>
      <c r="DZZ89" s="1195"/>
      <c r="EAA89" s="1195"/>
      <c r="EAB89" s="1195"/>
      <c r="EAC89" s="1195"/>
      <c r="EAD89" s="1195"/>
      <c r="EAE89" s="1195"/>
      <c r="EAF89" s="1194"/>
      <c r="EAG89" s="1195"/>
      <c r="EAH89" s="1195"/>
      <c r="EAI89" s="1195"/>
      <c r="EAJ89" s="1195"/>
      <c r="EAK89" s="1195"/>
      <c r="EAL89" s="1195"/>
      <c r="EAM89" s="1195"/>
      <c r="EAN89" s="1195"/>
      <c r="EAO89" s="1195"/>
      <c r="EAP89" s="1195"/>
      <c r="EAQ89" s="1195"/>
      <c r="EAR89" s="1195"/>
      <c r="EAS89" s="1195"/>
      <c r="EAT89" s="1195"/>
      <c r="EAU89" s="1195"/>
      <c r="EAV89" s="1195"/>
      <c r="EAW89" s="289"/>
      <c r="EAX89" s="289"/>
      <c r="EAY89" s="289"/>
      <c r="EAZ89" s="289"/>
      <c r="EBA89" s="289"/>
      <c r="EBB89" s="289"/>
      <c r="EBC89" s="289"/>
      <c r="EBD89" s="289"/>
      <c r="EBE89" s="289"/>
      <c r="EBF89" s="289"/>
      <c r="EBG89" s="1269"/>
      <c r="EBH89" s="1269"/>
      <c r="EBI89" s="289"/>
      <c r="EBJ89" s="289"/>
      <c r="EBK89" s="289"/>
      <c r="EBL89" s="289"/>
      <c r="EBM89" s="290"/>
      <c r="EBN89" s="1192"/>
      <c r="EBO89" s="1195"/>
      <c r="EBP89" s="250"/>
      <c r="EBQ89" s="1133"/>
      <c r="EBR89" s="1133"/>
      <c r="EBS89" s="1133"/>
      <c r="EBT89" s="1037"/>
      <c r="EBU89" s="1207"/>
      <c r="EBV89" s="1133"/>
      <c r="EBW89" s="1133"/>
      <c r="EBX89" s="1133"/>
      <c r="EBY89" s="1133"/>
      <c r="EBZ89" s="252"/>
      <c r="ECA89" s="1133"/>
      <c r="ECB89" s="1133"/>
      <c r="ECC89" s="252"/>
      <c r="ECD89" s="1133"/>
      <c r="ECG89" s="250"/>
      <c r="ECK89" s="509"/>
      <c r="ECL89" s="507"/>
      <c r="ECM89" s="508"/>
      <c r="ECN89" s="507"/>
      <c r="ECO89" s="507"/>
      <c r="ECP89" s="507"/>
      <c r="ECQ89" s="509"/>
      <c r="ECR89" s="507"/>
      <c r="ECS89" s="507"/>
      <c r="ECT89" s="510"/>
      <c r="ECU89" s="624"/>
      <c r="ECV89" s="624"/>
      <c r="ECW89" s="510"/>
      <c r="ECX89" s="507"/>
      <c r="ECY89" s="507"/>
      <c r="ECZ89" s="510"/>
      <c r="EDA89" s="507"/>
      <c r="EDB89" s="507"/>
      <c r="EDC89" s="1133"/>
      <c r="EDD89" s="512"/>
      <c r="EDE89" s="1133"/>
      <c r="EDH89" s="514"/>
      <c r="EDQ89" s="514"/>
      <c r="EDR89" s="235"/>
      <c r="EDS89" s="235"/>
      <c r="EDT89" s="235"/>
      <c r="EDU89" s="237"/>
      <c r="EDV89" s="235"/>
      <c r="EDW89" s="235"/>
      <c r="EDX89" s="237"/>
      <c r="EDY89" s="235"/>
      <c r="EDZ89" s="235"/>
      <c r="EEA89" s="237"/>
      <c r="EEB89" s="235"/>
      <c r="EEC89" s="235"/>
      <c r="EED89" s="237"/>
      <c r="EEE89" s="235"/>
      <c r="EEF89" s="235"/>
      <c r="EEG89" s="235"/>
      <c r="EEH89" s="291"/>
      <c r="EEI89" s="289"/>
      <c r="EEJ89" s="289"/>
      <c r="EEK89" s="289"/>
      <c r="EEL89" s="289"/>
      <c r="EEM89" s="289"/>
      <c r="EEN89" s="289"/>
      <c r="EEO89" s="289"/>
      <c r="EEP89" s="289"/>
      <c r="EEQ89" s="289"/>
      <c r="EER89" s="289"/>
      <c r="EES89" s="289"/>
      <c r="EET89" s="289"/>
      <c r="EEU89" s="289"/>
      <c r="EEV89" s="289"/>
      <c r="EEW89" s="289"/>
      <c r="EEX89" s="289"/>
      <c r="EEY89" s="289"/>
      <c r="EEZ89" s="289"/>
      <c r="EFA89" s="289"/>
      <c r="EFB89" s="289"/>
      <c r="EFC89" s="289"/>
      <c r="EFD89" s="289"/>
      <c r="EFE89" s="289"/>
      <c r="EFF89" s="289"/>
      <c r="EFG89" s="289"/>
      <c r="EFH89" s="289"/>
      <c r="EFI89" s="289"/>
      <c r="EFJ89" s="289"/>
      <c r="EFK89" s="289"/>
      <c r="EFL89" s="289"/>
      <c r="EFM89" s="289"/>
      <c r="EFN89" s="235"/>
      <c r="EFO89" s="235"/>
      <c r="EFP89" s="235"/>
      <c r="EFQ89" s="235"/>
      <c r="EFR89" s="235"/>
      <c r="EFS89" s="235"/>
      <c r="EFT89" s="235"/>
      <c r="EFU89" s="235"/>
      <c r="EFV89" s="235"/>
      <c r="EFW89" s="235"/>
      <c r="EFX89" s="235"/>
      <c r="EFY89" s="235"/>
      <c r="EFZ89" s="235"/>
      <c r="EGA89" s="235"/>
      <c r="EGB89" s="235"/>
      <c r="EGC89" s="235"/>
      <c r="EGD89" s="235"/>
      <c r="EGE89" s="235"/>
      <c r="EGF89" s="235"/>
      <c r="EGG89" s="235"/>
      <c r="EGH89" s="235"/>
      <c r="EGI89" s="236"/>
      <c r="EGJ89" s="235"/>
      <c r="EGK89" s="235"/>
      <c r="EGL89" s="235"/>
      <c r="EGM89" s="235"/>
      <c r="EGN89" s="235"/>
      <c r="EGO89" s="235"/>
      <c r="EGP89" s="235"/>
      <c r="EGQ89" s="235"/>
      <c r="EGR89" s="265"/>
      <c r="EGS89" s="265"/>
      <c r="EGT89" s="265"/>
      <c r="EGU89" s="265"/>
      <c r="EGV89" s="265"/>
      <c r="EGW89" s="265"/>
      <c r="EGX89" s="265"/>
      <c r="EGY89" s="265"/>
      <c r="EHE89" s="514"/>
      <c r="EHF89" s="1133"/>
      <c r="EHG89" s="1133"/>
      <c r="EHH89" s="1133"/>
      <c r="EHI89" s="1133"/>
      <c r="EHJ89" s="1133"/>
      <c r="EHK89" s="1133"/>
      <c r="EHL89" s="1138"/>
      <c r="EHM89" s="1138"/>
      <c r="EHN89" s="1133"/>
      <c r="EHO89" s="1133"/>
      <c r="EHP89" s="1133"/>
      <c r="EHQ89" s="1133"/>
      <c r="EHR89" s="1133"/>
      <c r="EHU89" s="252"/>
      <c r="EHY89" s="250"/>
      <c r="EIC89" s="509"/>
      <c r="EID89" s="507"/>
      <c r="EIE89" s="508"/>
      <c r="EIF89" s="507"/>
      <c r="EIG89" s="507"/>
      <c r="EIH89" s="507"/>
      <c r="EII89" s="509"/>
      <c r="EIJ89" s="507"/>
      <c r="EIK89" s="507"/>
      <c r="EIL89" s="510"/>
      <c r="EIM89" s="624"/>
      <c r="EIN89" s="624"/>
      <c r="EIO89" s="510"/>
      <c r="EIP89" s="507"/>
      <c r="EIQ89" s="507"/>
      <c r="EIR89" s="510"/>
      <c r="EIS89" s="507"/>
      <c r="EIT89" s="507"/>
      <c r="EIU89" s="1133"/>
      <c r="EIV89" s="512"/>
      <c r="EIW89" s="1133"/>
      <c r="EIY89" s="1630"/>
      <c r="EIZ89" s="1630"/>
      <c r="EJI89" s="514"/>
      <c r="EJK89" s="226"/>
      <c r="EJL89" s="1630"/>
      <c r="EJM89" s="1630"/>
      <c r="EJN89" s="226"/>
      <c r="EJO89" s="226"/>
      <c r="EJP89" s="232"/>
      <c r="EJQ89" s="226"/>
      <c r="EJR89" s="234"/>
      <c r="EJS89" s="1134"/>
      <c r="EJT89" s="1134"/>
      <c r="EJU89" s="234"/>
      <c r="EJV89" s="1134"/>
      <c r="EJW89" s="1134"/>
      <c r="EJX89" s="1134"/>
      <c r="EJY89" s="233"/>
      <c r="EJZ89" s="1134"/>
      <c r="EKA89" s="1134"/>
      <c r="EKB89" s="233"/>
      <c r="EKC89" s="679"/>
      <c r="EKD89" s="568"/>
      <c r="EKE89" s="568"/>
      <c r="EKF89" s="568"/>
      <c r="EKG89" s="568"/>
      <c r="EKH89" s="568"/>
      <c r="EKI89" s="568"/>
      <c r="EKJ89" s="568"/>
      <c r="EKK89" s="507"/>
      <c r="EKL89" s="507"/>
      <c r="EKM89" s="507"/>
      <c r="EKN89" s="507"/>
      <c r="EKO89" s="507"/>
      <c r="EKP89" s="507"/>
      <c r="EKQ89" s="507"/>
      <c r="EKR89" s="507"/>
      <c r="EKS89" s="507"/>
      <c r="EKT89" s="507"/>
      <c r="EKU89" s="507"/>
      <c r="EKV89" s="507"/>
      <c r="EKW89" s="507"/>
      <c r="EKX89" s="507"/>
      <c r="EKY89" s="507"/>
      <c r="EKZ89" s="507"/>
      <c r="ELA89" s="568"/>
      <c r="ELB89" s="568"/>
      <c r="ELC89" s="568"/>
      <c r="ELD89" s="568"/>
      <c r="ELE89" s="568"/>
      <c r="ELF89" s="568"/>
      <c r="ELG89" s="594"/>
      <c r="ELH89" s="568"/>
      <c r="ELI89" s="568"/>
      <c r="ELJ89" s="568"/>
      <c r="ELK89" s="568"/>
      <c r="ELL89" s="568"/>
      <c r="ELM89" s="568"/>
      <c r="ELN89" s="507"/>
      <c r="ELO89" s="507"/>
      <c r="ELP89" s="507"/>
      <c r="ELQ89" s="507"/>
      <c r="ELR89" s="507"/>
      <c r="ELS89" s="507"/>
      <c r="ELT89" s="507"/>
      <c r="ELU89" s="507"/>
      <c r="ELV89" s="507"/>
      <c r="ELW89" s="507"/>
      <c r="ELX89" s="507"/>
      <c r="ELY89" s="1133"/>
      <c r="EMO89" s="509"/>
      <c r="EMP89" s="507"/>
      <c r="EMQ89" s="507"/>
      <c r="EMT89" s="980"/>
      <c r="EMU89" s="980"/>
      <c r="EMW89" s="1630"/>
      <c r="EMX89" s="1630"/>
      <c r="ENB89" s="512"/>
      <c r="END89" s="1037"/>
      <c r="ENE89" s="980"/>
      <c r="ENG89" s="1630"/>
      <c r="ENH89" s="1630"/>
      <c r="ENI89" s="244"/>
      <c r="ENJ89" s="244"/>
      <c r="ENK89" s="244"/>
      <c r="ENN89" s="250"/>
      <c r="ENR89" s="1133"/>
      <c r="ENS89" s="1133"/>
      <c r="ENT89" s="250"/>
      <c r="ENX89" s="514"/>
      <c r="EOA89" s="252"/>
      <c r="EOB89" s="249"/>
      <c r="EOC89" s="249"/>
      <c r="EOD89" s="252"/>
      <c r="EOG89" s="252"/>
      <c r="EOJ89" s="252"/>
      <c r="EOK89" s="250"/>
      <c r="EOO89" s="514"/>
      <c r="EOR89" s="1260"/>
      <c r="EOS89" s="1133"/>
      <c r="EOT89" s="1133"/>
      <c r="EOU89" s="1133"/>
      <c r="EOV89" s="1133"/>
      <c r="EOW89" s="1133"/>
      <c r="EOX89" s="1133"/>
      <c r="EOY89" s="1133"/>
      <c r="EOZ89" s="1133"/>
      <c r="EPA89" s="1133"/>
      <c r="EPB89" s="1133"/>
      <c r="EPC89" s="1133"/>
      <c r="EPD89" s="1133"/>
      <c r="EPE89" s="1133"/>
      <c r="EPF89" s="252"/>
      <c r="EQB89" s="514"/>
      <c r="EQJ89" s="514"/>
      <c r="EQK89" s="1133"/>
      <c r="EQL89" s="250"/>
      <c r="EQM89" s="1133"/>
      <c r="EQN89" s="1133"/>
      <c r="EQO89" s="1133"/>
      <c r="EQP89" s="514"/>
      <c r="EQQ89" s="1133"/>
      <c r="EQR89" s="1133"/>
      <c r="EQS89" s="252"/>
      <c r="EQT89" s="1136"/>
      <c r="EQU89" s="1136"/>
      <c r="EQV89" s="252"/>
      <c r="EQW89" s="1133"/>
      <c r="EQX89" s="1133"/>
      <c r="EQY89" s="252"/>
      <c r="EQZ89" s="1133"/>
      <c r="ERA89" s="1133"/>
      <c r="ERB89" s="1133"/>
      <c r="ERC89" s="1133"/>
      <c r="ERD89" s="1133"/>
      <c r="ERE89" s="1133"/>
      <c r="ERF89" s="1133"/>
      <c r="ERG89" s="1133"/>
      <c r="ERH89" s="252"/>
      <c r="ERU89" s="247"/>
      <c r="ERV89" s="1664"/>
      <c r="ERW89" s="1664"/>
      <c r="ERX89" s="249"/>
      <c r="ETA89" s="1518"/>
      <c r="ETB89" s="1518"/>
      <c r="ETC89" s="1518"/>
      <c r="ETD89" s="1518"/>
      <c r="ETE89" s="1518"/>
      <c r="ETF89" s="1518"/>
    </row>
    <row r="90" spans="1:3906" s="241" customFormat="1" ht="15" customHeight="1">
      <c r="B90" s="1518"/>
      <c r="C90" s="1518"/>
      <c r="D90" s="1518"/>
      <c r="E90" s="1518"/>
      <c r="F90" s="1518"/>
      <c r="G90" s="1518"/>
      <c r="J90" s="1310"/>
      <c r="K90" s="1310"/>
      <c r="L90" s="1310"/>
      <c r="M90" s="1310"/>
      <c r="N90" s="1310"/>
      <c r="O90" s="1310"/>
      <c r="P90" s="1310"/>
      <c r="Q90" s="1310"/>
      <c r="R90" s="1310"/>
      <c r="S90" s="1310"/>
      <c r="T90" s="1310"/>
      <c r="U90" s="1310"/>
      <c r="V90" s="1310"/>
      <c r="W90" s="1310"/>
      <c r="X90" s="1310"/>
      <c r="Y90" s="1310"/>
      <c r="Z90" s="1310"/>
      <c r="AA90" s="1310"/>
      <c r="AD90" s="1664"/>
      <c r="AE90" s="1664"/>
      <c r="AF90" s="816"/>
      <c r="AS90" s="565"/>
      <c r="AT90" s="519"/>
      <c r="AU90" s="519"/>
      <c r="AV90" s="519"/>
      <c r="AW90" s="519"/>
      <c r="AX90" s="566"/>
      <c r="AY90" s="519"/>
      <c r="AZ90" s="519"/>
      <c r="BA90" s="519"/>
      <c r="BB90" s="519"/>
      <c r="BC90" s="519"/>
      <c r="BD90" s="519"/>
      <c r="BE90" s="519"/>
      <c r="BF90" s="566"/>
      <c r="BG90" s="519"/>
      <c r="BH90" s="519"/>
      <c r="BI90" s="519"/>
      <c r="BJ90" s="519"/>
      <c r="BK90" s="519"/>
      <c r="BL90" s="566"/>
      <c r="BM90" s="519"/>
      <c r="BP90" s="249"/>
      <c r="BQ90" s="249"/>
      <c r="BR90" s="252"/>
      <c r="BU90" s="252"/>
      <c r="CE90" s="1133"/>
      <c r="CF90" s="1133"/>
      <c r="CG90" s="1133"/>
      <c r="CH90" s="1133"/>
      <c r="CI90" s="1133"/>
      <c r="CJ90" s="514"/>
      <c r="CK90" s="1133"/>
      <c r="CL90" s="1133"/>
      <c r="CM90" s="1133"/>
      <c r="CN90" s="1133"/>
      <c r="CO90" s="1133"/>
      <c r="CP90" s="1133"/>
      <c r="CQ90" s="1133"/>
      <c r="CR90" s="511"/>
      <c r="CS90" s="511"/>
      <c r="CT90" s="513"/>
      <c r="CU90" s="511"/>
      <c r="CV90" s="511"/>
      <c r="CW90" s="511"/>
      <c r="CX90" s="562"/>
      <c r="CY90" s="511"/>
      <c r="CZ90" s="511"/>
      <c r="DA90" s="1107"/>
      <c r="DB90" s="1137"/>
      <c r="DC90" s="1137"/>
      <c r="DD90" s="1107"/>
      <c r="DE90" s="511"/>
      <c r="DF90" s="511"/>
      <c r="DG90" s="1107"/>
      <c r="DH90" s="511"/>
      <c r="DI90" s="511"/>
      <c r="DJ90" s="511"/>
      <c r="DK90" s="513"/>
      <c r="DP90" s="252"/>
      <c r="EG90" s="1133"/>
      <c r="EH90" s="1133"/>
      <c r="EI90" s="1133"/>
      <c r="EJ90" s="1133"/>
      <c r="EK90" s="1133"/>
      <c r="EL90" s="514"/>
      <c r="EM90" s="1133"/>
      <c r="EN90" s="1133"/>
      <c r="EO90" s="1133"/>
      <c r="EP90" s="1133"/>
      <c r="EQ90" s="1133"/>
      <c r="ER90" s="1133"/>
      <c r="ES90" s="1133"/>
      <c r="ET90" s="511"/>
      <c r="EU90" s="511"/>
      <c r="EV90" s="513"/>
      <c r="EW90" s="511"/>
      <c r="EX90" s="511"/>
      <c r="EY90" s="511"/>
      <c r="EZ90" s="562"/>
      <c r="FA90" s="511"/>
      <c r="FB90" s="511"/>
      <c r="FC90" s="1107"/>
      <c r="FD90" s="1137"/>
      <c r="FE90" s="1137"/>
      <c r="FF90" s="1107"/>
      <c r="FG90" s="511"/>
      <c r="FH90" s="511"/>
      <c r="FI90" s="1107"/>
      <c r="FJ90" s="511"/>
      <c r="FK90" s="511"/>
      <c r="FL90" s="511"/>
      <c r="FM90" s="513"/>
      <c r="FR90" s="252"/>
      <c r="GI90" s="1133"/>
      <c r="GJ90" s="1133"/>
      <c r="GK90" s="1133"/>
      <c r="GL90" s="1133"/>
      <c r="GM90" s="1133"/>
      <c r="GN90" s="514"/>
      <c r="GO90" s="1133"/>
      <c r="GP90" s="1133"/>
      <c r="GQ90" s="1133"/>
      <c r="GR90" s="1133"/>
      <c r="GS90" s="1133"/>
      <c r="GT90" s="1133"/>
      <c r="GU90" s="1133"/>
      <c r="GV90" s="511"/>
      <c r="GW90" s="511"/>
      <c r="GX90" s="513"/>
      <c r="GY90" s="511"/>
      <c r="GZ90" s="511"/>
      <c r="HA90" s="511"/>
      <c r="HB90" s="562"/>
      <c r="HC90" s="511"/>
      <c r="HD90" s="511"/>
      <c r="HE90" s="1107"/>
      <c r="HF90" s="1137"/>
      <c r="HG90" s="1137"/>
      <c r="HH90" s="1107"/>
      <c r="HI90" s="511"/>
      <c r="HJ90" s="511"/>
      <c r="HK90" s="1107"/>
      <c r="HL90" s="511"/>
      <c r="HM90" s="511"/>
      <c r="HN90" s="511"/>
      <c r="HO90" s="513"/>
      <c r="HT90" s="252"/>
      <c r="IK90" s="1133"/>
      <c r="IL90" s="1133"/>
      <c r="IM90" s="1133"/>
      <c r="IN90" s="1133"/>
      <c r="IO90" s="1133"/>
      <c r="IP90" s="514"/>
      <c r="IQ90" s="1133"/>
      <c r="IR90" s="1133"/>
      <c r="IS90" s="1133"/>
      <c r="IT90" s="1133"/>
      <c r="IU90" s="1133"/>
      <c r="IV90" s="1133"/>
      <c r="IW90" s="1133"/>
      <c r="IX90" s="511"/>
      <c r="IY90" s="511"/>
      <c r="IZ90" s="513"/>
      <c r="JA90" s="511"/>
      <c r="JB90" s="511"/>
      <c r="JC90" s="511"/>
      <c r="JD90" s="562"/>
      <c r="JE90" s="511"/>
      <c r="JF90" s="511"/>
      <c r="JG90" s="1107"/>
      <c r="JH90" s="1137"/>
      <c r="JI90" s="1137"/>
      <c r="JJ90" s="1107"/>
      <c r="JK90" s="511"/>
      <c r="JL90" s="511"/>
      <c r="JM90" s="1107"/>
      <c r="JN90" s="511"/>
      <c r="JO90" s="511"/>
      <c r="JP90" s="511"/>
      <c r="JQ90" s="513"/>
      <c r="JV90" s="252"/>
      <c r="KM90" s="1133"/>
      <c r="KN90" s="1133"/>
      <c r="KO90" s="1133"/>
      <c r="KP90" s="1133"/>
      <c r="KQ90" s="1133"/>
      <c r="KR90" s="514"/>
      <c r="KS90" s="1133"/>
      <c r="KT90" s="1133"/>
      <c r="KU90" s="1133"/>
      <c r="KV90" s="1133"/>
      <c r="KW90" s="1133"/>
      <c r="KX90" s="1133"/>
      <c r="KY90" s="1133"/>
      <c r="KZ90" s="511"/>
      <c r="LA90" s="511"/>
      <c r="LB90" s="513"/>
      <c r="LC90" s="511"/>
      <c r="LD90" s="511"/>
      <c r="LE90" s="511"/>
      <c r="LF90" s="562"/>
      <c r="LG90" s="511"/>
      <c r="LH90" s="511"/>
      <c r="LI90" s="1107"/>
      <c r="LJ90" s="1137"/>
      <c r="LK90" s="1137"/>
      <c r="LL90" s="1107"/>
      <c r="LM90" s="511"/>
      <c r="LN90" s="511"/>
      <c r="LO90" s="1107"/>
      <c r="LP90" s="511"/>
      <c r="LQ90" s="511"/>
      <c r="LR90" s="511"/>
      <c r="LS90" s="513"/>
      <c r="LX90" s="252"/>
      <c r="MO90" s="1133"/>
      <c r="MP90" s="1133"/>
      <c r="MQ90" s="1133"/>
      <c r="MR90" s="1133"/>
      <c r="MS90" s="1133"/>
      <c r="MT90" s="514"/>
      <c r="MU90" s="1133"/>
      <c r="MV90" s="1133"/>
      <c r="MW90" s="1133"/>
      <c r="MX90" s="1133"/>
      <c r="MY90" s="1133"/>
      <c r="MZ90" s="1133"/>
      <c r="NA90" s="1133"/>
      <c r="NB90" s="511"/>
      <c r="NC90" s="511"/>
      <c r="ND90" s="513"/>
      <c r="NE90" s="511"/>
      <c r="NF90" s="511"/>
      <c r="NG90" s="511"/>
      <c r="NH90" s="562"/>
      <c r="NI90" s="511"/>
      <c r="NJ90" s="511"/>
      <c r="NK90" s="1107"/>
      <c r="NL90" s="1137"/>
      <c r="NM90" s="1137"/>
      <c r="NN90" s="1107"/>
      <c r="NO90" s="511"/>
      <c r="NP90" s="511"/>
      <c r="NQ90" s="1107"/>
      <c r="NR90" s="511"/>
      <c r="NS90" s="511"/>
      <c r="NT90" s="511"/>
      <c r="NU90" s="513"/>
      <c r="NZ90" s="252"/>
      <c r="ON90" s="1133"/>
      <c r="OO90" s="1133"/>
      <c r="OP90" s="250"/>
      <c r="OS90" s="250"/>
      <c r="OX90" s="249"/>
      <c r="OY90" s="249"/>
      <c r="OZ90" s="252"/>
      <c r="PC90" s="252"/>
      <c r="PM90" s="1133"/>
      <c r="PN90" s="1133"/>
      <c r="PO90" s="1133"/>
      <c r="PP90" s="1133"/>
      <c r="PQ90" s="1133"/>
      <c r="PR90" s="514"/>
      <c r="PS90" s="1133"/>
      <c r="PT90" s="1133"/>
      <c r="PU90" s="1133"/>
      <c r="PV90" s="1133"/>
      <c r="PW90" s="1133"/>
      <c r="PX90" s="1133"/>
      <c r="PY90" s="1133"/>
      <c r="PZ90" s="511"/>
      <c r="QA90" s="511"/>
      <c r="QB90" s="513"/>
      <c r="QC90" s="511"/>
      <c r="QD90" s="511"/>
      <c r="QE90" s="511"/>
      <c r="QF90" s="562"/>
      <c r="QG90" s="511"/>
      <c r="QH90" s="511"/>
      <c r="QI90" s="1107"/>
      <c r="QJ90" s="1137"/>
      <c r="QK90" s="1137"/>
      <c r="QL90" s="1107"/>
      <c r="QM90" s="511"/>
      <c r="QN90" s="511"/>
      <c r="QO90" s="1107"/>
      <c r="QP90" s="511"/>
      <c r="QQ90" s="511"/>
      <c r="QR90" s="511"/>
      <c r="QS90" s="513"/>
      <c r="QX90" s="252"/>
      <c r="RO90" s="1133"/>
      <c r="RP90" s="1133"/>
      <c r="RQ90" s="1133"/>
      <c r="RR90" s="1133"/>
      <c r="RS90" s="1133"/>
      <c r="RT90" s="514"/>
      <c r="RU90" s="1133"/>
      <c r="RV90" s="1133"/>
      <c r="RW90" s="1133"/>
      <c r="RX90" s="1133"/>
      <c r="RY90" s="1133"/>
      <c r="RZ90" s="1133"/>
      <c r="SA90" s="1133"/>
      <c r="SB90" s="511"/>
      <c r="SC90" s="511"/>
      <c r="SD90" s="513"/>
      <c r="SE90" s="511"/>
      <c r="SF90" s="511"/>
      <c r="SG90" s="511"/>
      <c r="SH90" s="562"/>
      <c r="SI90" s="511"/>
      <c r="SJ90" s="511"/>
      <c r="SK90" s="1107"/>
      <c r="SL90" s="1137"/>
      <c r="SM90" s="1137"/>
      <c r="SN90" s="1107"/>
      <c r="SO90" s="511"/>
      <c r="SP90" s="511"/>
      <c r="SQ90" s="1107"/>
      <c r="SR90" s="511"/>
      <c r="SS90" s="511"/>
      <c r="ST90" s="511"/>
      <c r="SU90" s="513"/>
      <c r="SZ90" s="252"/>
      <c r="TQ90" s="1133"/>
      <c r="TR90" s="1133"/>
      <c r="TS90" s="1133"/>
      <c r="TT90" s="1133"/>
      <c r="TU90" s="1133"/>
      <c r="TV90" s="514"/>
      <c r="TW90" s="1133"/>
      <c r="TX90" s="1133"/>
      <c r="TY90" s="1133"/>
      <c r="TZ90" s="1133"/>
      <c r="UA90" s="1133"/>
      <c r="UB90" s="1133"/>
      <c r="UC90" s="1133"/>
      <c r="UD90" s="511"/>
      <c r="UE90" s="511"/>
      <c r="UF90" s="513"/>
      <c r="UG90" s="511"/>
      <c r="UH90" s="511"/>
      <c r="UI90" s="511"/>
      <c r="UJ90" s="562"/>
      <c r="UK90" s="511"/>
      <c r="UL90" s="511"/>
      <c r="UM90" s="1107"/>
      <c r="UN90" s="1137"/>
      <c r="UO90" s="1137"/>
      <c r="UP90" s="1107"/>
      <c r="UQ90" s="511"/>
      <c r="UR90" s="511"/>
      <c r="US90" s="1107"/>
      <c r="UT90" s="511"/>
      <c r="UU90" s="511"/>
      <c r="UV90" s="511"/>
      <c r="UW90" s="513"/>
      <c r="VB90" s="252"/>
      <c r="VS90" s="1133"/>
      <c r="VT90" s="1133"/>
      <c r="VU90" s="1133"/>
      <c r="VV90" s="1133"/>
      <c r="VW90" s="1133"/>
      <c r="VX90" s="514"/>
      <c r="VY90" s="1133"/>
      <c r="VZ90" s="1133"/>
      <c r="WA90" s="1133"/>
      <c r="WB90" s="1133"/>
      <c r="WC90" s="1133"/>
      <c r="WD90" s="1133"/>
      <c r="WE90" s="1133"/>
      <c r="WF90" s="511"/>
      <c r="WG90" s="511"/>
      <c r="WH90" s="513"/>
      <c r="WI90" s="511"/>
      <c r="WJ90" s="511"/>
      <c r="WK90" s="511"/>
      <c r="WL90" s="562"/>
      <c r="WM90" s="511"/>
      <c r="WN90" s="511"/>
      <c r="WO90" s="1107"/>
      <c r="WP90" s="1137"/>
      <c r="WQ90" s="1137"/>
      <c r="WR90" s="1107"/>
      <c r="WS90" s="511"/>
      <c r="WT90" s="511"/>
      <c r="WU90" s="1107"/>
      <c r="WV90" s="511"/>
      <c r="WW90" s="511"/>
      <c r="WX90" s="511"/>
      <c r="WY90" s="513"/>
      <c r="XD90" s="252"/>
      <c r="XU90" s="1133"/>
      <c r="XV90" s="1133"/>
      <c r="XW90" s="1133"/>
      <c r="XX90" s="1133"/>
      <c r="XY90" s="1133"/>
      <c r="XZ90" s="514"/>
      <c r="YA90" s="1133"/>
      <c r="YB90" s="1133"/>
      <c r="YC90" s="1133"/>
      <c r="YD90" s="1133"/>
      <c r="YE90" s="1133"/>
      <c r="YF90" s="1133"/>
      <c r="YG90" s="1133"/>
      <c r="YH90" s="511"/>
      <c r="YI90" s="511"/>
      <c r="YJ90" s="513"/>
      <c r="YK90" s="511"/>
      <c r="YL90" s="511"/>
      <c r="YM90" s="511"/>
      <c r="YN90" s="562"/>
      <c r="YO90" s="511"/>
      <c r="YP90" s="511"/>
      <c r="YQ90" s="1107"/>
      <c r="YR90" s="1137"/>
      <c r="YS90" s="1137"/>
      <c r="YT90" s="1107"/>
      <c r="YU90" s="511"/>
      <c r="YV90" s="511"/>
      <c r="YW90" s="1107"/>
      <c r="YX90" s="511"/>
      <c r="YY90" s="511"/>
      <c r="YZ90" s="511"/>
      <c r="ZA90" s="513"/>
      <c r="ZF90" s="252"/>
      <c r="ZW90" s="1133"/>
      <c r="ZX90" s="1133"/>
      <c r="ZY90" s="1133"/>
      <c r="ZZ90" s="1133"/>
      <c r="AAA90" s="1133"/>
      <c r="AAB90" s="514"/>
      <c r="AAC90" s="1133"/>
      <c r="AAD90" s="1133"/>
      <c r="AAE90" s="1133"/>
      <c r="AAF90" s="1133"/>
      <c r="AAG90" s="1133"/>
      <c r="AAH90" s="1133"/>
      <c r="AAI90" s="1133"/>
      <c r="AAJ90" s="511"/>
      <c r="AAK90" s="511"/>
      <c r="AAL90" s="513"/>
      <c r="AAM90" s="511"/>
      <c r="AAN90" s="511"/>
      <c r="AAO90" s="511"/>
      <c r="AAP90" s="562"/>
      <c r="AAQ90" s="511"/>
      <c r="AAR90" s="511"/>
      <c r="AAS90" s="1107"/>
      <c r="AAT90" s="1137"/>
      <c r="AAU90" s="1137"/>
      <c r="AAV90" s="1107"/>
      <c r="AAW90" s="511"/>
      <c r="AAX90" s="511"/>
      <c r="AAY90" s="1107"/>
      <c r="AAZ90" s="511"/>
      <c r="ABA90" s="511"/>
      <c r="ABB90" s="511"/>
      <c r="ABC90" s="513"/>
      <c r="ABH90" s="252"/>
      <c r="ABY90" s="1133"/>
      <c r="ABZ90" s="1133"/>
      <c r="ACA90" s="1133"/>
      <c r="ACB90" s="1133"/>
      <c r="ACC90" s="1133"/>
      <c r="ACD90" s="514"/>
      <c r="ACE90" s="1133"/>
      <c r="ACF90" s="1133"/>
      <c r="ACG90" s="1133"/>
      <c r="ACH90" s="1133"/>
      <c r="ACI90" s="1133"/>
      <c r="ACJ90" s="1133"/>
      <c r="ACK90" s="1133"/>
      <c r="ACL90" s="511"/>
      <c r="ACM90" s="511"/>
      <c r="ACN90" s="513"/>
      <c r="ACO90" s="511"/>
      <c r="ACP90" s="511"/>
      <c r="ACQ90" s="511"/>
      <c r="ACR90" s="562"/>
      <c r="ACS90" s="511"/>
      <c r="ACT90" s="511"/>
      <c r="ACU90" s="1107"/>
      <c r="ACV90" s="1137"/>
      <c r="ACW90" s="1137"/>
      <c r="ACX90" s="1107"/>
      <c r="ACY90" s="511"/>
      <c r="ACZ90" s="511"/>
      <c r="ADA90" s="1107"/>
      <c r="ADB90" s="511"/>
      <c r="ADC90" s="511"/>
      <c r="ADD90" s="511"/>
      <c r="ADE90" s="513"/>
      <c r="ADJ90" s="252"/>
      <c r="AEA90" s="1133"/>
      <c r="AEB90" s="1133"/>
      <c r="AEC90" s="1133"/>
      <c r="AED90" s="1133"/>
      <c r="AEE90" s="1133"/>
      <c r="AEF90" s="514"/>
      <c r="AEG90" s="1133"/>
      <c r="AEH90" s="1133"/>
      <c r="AEI90" s="1133"/>
      <c r="AEJ90" s="1133"/>
      <c r="AEK90" s="1133"/>
      <c r="AEL90" s="1133"/>
      <c r="AEM90" s="1133"/>
      <c r="AEN90" s="511"/>
      <c r="AEO90" s="511"/>
      <c r="AEP90" s="513"/>
      <c r="AEQ90" s="511"/>
      <c r="AER90" s="511"/>
      <c r="AES90" s="511"/>
      <c r="AET90" s="562"/>
      <c r="AEU90" s="511"/>
      <c r="AEV90" s="511"/>
      <c r="AEW90" s="1107"/>
      <c r="AEX90" s="1137"/>
      <c r="AEY90" s="1137"/>
      <c r="AEZ90" s="1107"/>
      <c r="AFA90" s="511"/>
      <c r="AFB90" s="511"/>
      <c r="AFC90" s="1107"/>
      <c r="AFD90" s="511"/>
      <c r="AFE90" s="511"/>
      <c r="AFF90" s="511"/>
      <c r="AFG90" s="513"/>
      <c r="AFL90" s="252"/>
      <c r="AGC90" s="1133"/>
      <c r="AGD90" s="1133"/>
      <c r="AGE90" s="1133"/>
      <c r="AGF90" s="1133"/>
      <c r="AGG90" s="1133"/>
      <c r="AGH90" s="514"/>
      <c r="AGI90" s="1133"/>
      <c r="AGJ90" s="1133"/>
      <c r="AGK90" s="1133"/>
      <c r="AGL90" s="1133"/>
      <c r="AGM90" s="1133"/>
      <c r="AGN90" s="1133"/>
      <c r="AGO90" s="1133"/>
      <c r="AGP90" s="511"/>
      <c r="AGQ90" s="511"/>
      <c r="AGR90" s="513"/>
      <c r="AGS90" s="511"/>
      <c r="AGT90" s="511"/>
      <c r="AGU90" s="511"/>
      <c r="AGV90" s="562"/>
      <c r="AGW90" s="511"/>
      <c r="AGX90" s="511"/>
      <c r="AGY90" s="1107"/>
      <c r="AGZ90" s="1137"/>
      <c r="AHA90" s="1137"/>
      <c r="AHB90" s="1107"/>
      <c r="AHC90" s="511"/>
      <c r="AHD90" s="511"/>
      <c r="AHE90" s="1107"/>
      <c r="AHF90" s="511"/>
      <c r="AHG90" s="511"/>
      <c r="AHH90" s="511"/>
      <c r="AHI90" s="513"/>
      <c r="AHN90" s="252"/>
      <c r="AIE90" s="1133"/>
      <c r="AIF90" s="1133"/>
      <c r="AIG90" s="1133"/>
      <c r="AIH90" s="1133"/>
      <c r="AII90" s="1133"/>
      <c r="AIJ90" s="514"/>
      <c r="AIK90" s="1133"/>
      <c r="AIL90" s="1133"/>
      <c r="AIM90" s="1133"/>
      <c r="AIN90" s="1133"/>
      <c r="AIO90" s="1133"/>
      <c r="AIP90" s="1133"/>
      <c r="AIQ90" s="1133"/>
      <c r="AIR90" s="511"/>
      <c r="AIS90" s="511"/>
      <c r="AIT90" s="513"/>
      <c r="AIU90" s="511"/>
      <c r="AIV90" s="511"/>
      <c r="AIW90" s="511"/>
      <c r="AIX90" s="562"/>
      <c r="AIY90" s="511"/>
      <c r="AIZ90" s="511"/>
      <c r="AJA90" s="1107"/>
      <c r="AJB90" s="1137"/>
      <c r="AJC90" s="1137"/>
      <c r="AJD90" s="1107"/>
      <c r="AJE90" s="511"/>
      <c r="AJF90" s="511"/>
      <c r="AJG90" s="1107"/>
      <c r="AJH90" s="511"/>
      <c r="AJI90" s="511"/>
      <c r="AJJ90" s="511"/>
      <c r="AJK90" s="513"/>
      <c r="AJP90" s="252"/>
      <c r="AKG90" s="1133"/>
      <c r="AKH90" s="1133"/>
      <c r="AKI90" s="1133"/>
      <c r="AKJ90" s="1133"/>
      <c r="AKK90" s="1133"/>
      <c r="AKL90" s="514"/>
      <c r="AKM90" s="1133"/>
      <c r="AKN90" s="1133"/>
      <c r="AKO90" s="1133"/>
      <c r="AKP90" s="1133"/>
      <c r="AKQ90" s="1133"/>
      <c r="AKR90" s="1133"/>
      <c r="AKS90" s="1133"/>
      <c r="AKT90" s="511"/>
      <c r="AKU90" s="511"/>
      <c r="AKV90" s="513"/>
      <c r="AKW90" s="511"/>
      <c r="AKX90" s="511"/>
      <c r="AKY90" s="511"/>
      <c r="AKZ90" s="562"/>
      <c r="ALA90" s="511"/>
      <c r="ALB90" s="511"/>
      <c r="ALC90" s="1107"/>
      <c r="ALD90" s="1137"/>
      <c r="ALE90" s="1137"/>
      <c r="ALF90" s="1107"/>
      <c r="ALG90" s="511"/>
      <c r="ALH90" s="511"/>
      <c r="ALI90" s="1107"/>
      <c r="ALJ90" s="511"/>
      <c r="ALK90" s="511"/>
      <c r="ALL90" s="511"/>
      <c r="ALM90" s="513"/>
      <c r="ALR90" s="252"/>
      <c r="AMI90" s="1133"/>
      <c r="AMJ90" s="1133"/>
      <c r="AMK90" s="1133"/>
      <c r="AML90" s="1133"/>
      <c r="AMM90" s="1133"/>
      <c r="AMN90" s="514"/>
      <c r="AMO90" s="1133"/>
      <c r="AMP90" s="1133"/>
      <c r="AMQ90" s="1133"/>
      <c r="AMR90" s="1133"/>
      <c r="AMS90" s="1133"/>
      <c r="AMT90" s="1133"/>
      <c r="AMU90" s="1133"/>
      <c r="AMV90" s="511"/>
      <c r="AMW90" s="511"/>
      <c r="AMX90" s="513"/>
      <c r="AMY90" s="511"/>
      <c r="AMZ90" s="511"/>
      <c r="ANA90" s="511"/>
      <c r="ANB90" s="562"/>
      <c r="ANC90" s="511"/>
      <c r="AND90" s="511"/>
      <c r="ANE90" s="1107"/>
      <c r="ANF90" s="1137"/>
      <c r="ANG90" s="1137"/>
      <c r="ANH90" s="1107"/>
      <c r="ANI90" s="511"/>
      <c r="ANJ90" s="511"/>
      <c r="ANK90" s="1107"/>
      <c r="ANL90" s="511"/>
      <c r="ANM90" s="511"/>
      <c r="ANN90" s="511"/>
      <c r="ANO90" s="513"/>
      <c r="ANT90" s="252"/>
      <c r="AOK90" s="1133"/>
      <c r="AOL90" s="1133"/>
      <c r="AOM90" s="1133"/>
      <c r="AON90" s="1133"/>
      <c r="AOO90" s="1133"/>
      <c r="AOP90" s="514"/>
      <c r="AOQ90" s="1133"/>
      <c r="AOR90" s="1133"/>
      <c r="AOS90" s="1133"/>
      <c r="AOT90" s="1133"/>
      <c r="AOU90" s="1133"/>
      <c r="AOV90" s="1133"/>
      <c r="AOW90" s="1133"/>
      <c r="AOX90" s="511"/>
      <c r="AOY90" s="511"/>
      <c r="AOZ90" s="513"/>
      <c r="APA90" s="511"/>
      <c r="APB90" s="511"/>
      <c r="APC90" s="511"/>
      <c r="APD90" s="562"/>
      <c r="APE90" s="511"/>
      <c r="APF90" s="511"/>
      <c r="APG90" s="1107"/>
      <c r="APH90" s="1137"/>
      <c r="API90" s="1137"/>
      <c r="APJ90" s="1107"/>
      <c r="APK90" s="511"/>
      <c r="APL90" s="511"/>
      <c r="APM90" s="1107"/>
      <c r="APN90" s="511"/>
      <c r="APO90" s="511"/>
      <c r="APP90" s="511"/>
      <c r="APQ90" s="513"/>
      <c r="APV90" s="252"/>
      <c r="AQM90" s="1133"/>
      <c r="AQN90" s="1133"/>
      <c r="AQO90" s="1133"/>
      <c r="AQP90" s="1133"/>
      <c r="AQQ90" s="1133"/>
      <c r="AQR90" s="514"/>
      <c r="AQS90" s="1133"/>
      <c r="AQT90" s="1133"/>
      <c r="AQU90" s="1133"/>
      <c r="AQV90" s="1133"/>
      <c r="AQW90" s="1133"/>
      <c r="AQX90" s="1133"/>
      <c r="AQY90" s="1133"/>
      <c r="AQZ90" s="511"/>
      <c r="ARA90" s="511"/>
      <c r="ARB90" s="513"/>
      <c r="ARC90" s="511"/>
      <c r="ARD90" s="511"/>
      <c r="ARE90" s="511"/>
      <c r="ARF90" s="562"/>
      <c r="ARG90" s="511"/>
      <c r="ARH90" s="511"/>
      <c r="ARI90" s="1107"/>
      <c r="ARJ90" s="1137"/>
      <c r="ARK90" s="1137"/>
      <c r="ARL90" s="1107"/>
      <c r="ARM90" s="511"/>
      <c r="ARN90" s="511"/>
      <c r="ARO90" s="1107"/>
      <c r="ARP90" s="511"/>
      <c r="ARQ90" s="511"/>
      <c r="ARR90" s="511"/>
      <c r="ARS90" s="513"/>
      <c r="ARX90" s="252"/>
      <c r="ASO90" s="1133"/>
      <c r="ASP90" s="1133"/>
      <c r="ASQ90" s="1133"/>
      <c r="ASR90" s="1133"/>
      <c r="ASS90" s="1133"/>
      <c r="AST90" s="514"/>
      <c r="ASU90" s="1133"/>
      <c r="ASV90" s="1133"/>
      <c r="ASW90" s="1133"/>
      <c r="ASX90" s="1133"/>
      <c r="ASY90" s="1133"/>
      <c r="ASZ90" s="1133"/>
      <c r="ATA90" s="1133"/>
      <c r="ATB90" s="511"/>
      <c r="ATC90" s="511"/>
      <c r="ATD90" s="513"/>
      <c r="ATE90" s="511"/>
      <c r="ATF90" s="511"/>
      <c r="ATG90" s="511"/>
      <c r="ATH90" s="562"/>
      <c r="ATI90" s="511"/>
      <c r="ATJ90" s="511"/>
      <c r="ATK90" s="1107"/>
      <c r="ATL90" s="1137"/>
      <c r="ATM90" s="1137"/>
      <c r="ATN90" s="1107"/>
      <c r="ATO90" s="511"/>
      <c r="ATP90" s="511"/>
      <c r="ATQ90" s="1107"/>
      <c r="ATR90" s="511"/>
      <c r="ATS90" s="511"/>
      <c r="ATT90" s="511"/>
      <c r="ATU90" s="513"/>
      <c r="ATZ90" s="252"/>
      <c r="AUJ90" s="1133"/>
      <c r="AUK90" s="514"/>
      <c r="AUL90" s="1133"/>
      <c r="AUM90" s="1133"/>
      <c r="AUN90" s="1133"/>
      <c r="AUO90" s="1133"/>
      <c r="AUP90" s="250"/>
      <c r="AUQ90" s="1133"/>
      <c r="AUR90" s="1133"/>
      <c r="AUS90" s="1133"/>
      <c r="AUT90" s="1133"/>
      <c r="AUU90" s="1133"/>
      <c r="AUV90" s="1133"/>
      <c r="AUW90" s="1133"/>
      <c r="AUX90" s="512"/>
      <c r="AUY90" s="1179"/>
      <c r="AUZ90" s="1179"/>
      <c r="AVA90" s="237"/>
      <c r="AVB90" s="1179"/>
      <c r="AVC90" s="1179"/>
      <c r="AVD90" s="1179"/>
      <c r="AVE90" s="1179"/>
      <c r="AVF90" s="1133"/>
      <c r="AVG90" s="1133"/>
      <c r="AVQ90" s="252"/>
      <c r="AVT90" s="743"/>
      <c r="AVV90" s="514"/>
      <c r="AVZ90" s="245"/>
      <c r="AWA90" s="1710"/>
      <c r="AWB90" s="1710"/>
      <c r="AWC90" s="1710"/>
      <c r="AWD90" s="1710"/>
      <c r="AWE90" s="246"/>
      <c r="AWP90" s="245"/>
      <c r="AWQ90" s="1710"/>
      <c r="AWR90" s="1710"/>
      <c r="AWS90" s="1710"/>
      <c r="AWT90" s="1710"/>
      <c r="AWU90" s="246"/>
      <c r="AWZ90" s="514"/>
      <c r="AXB90" s="1073"/>
      <c r="AXC90" s="981"/>
      <c r="AXD90" s="235"/>
      <c r="AXE90" s="237"/>
      <c r="AXF90" s="265"/>
      <c r="AXG90" s="265"/>
      <c r="AXH90" s="237"/>
      <c r="AXI90" s="235"/>
      <c r="AXJ90" s="235"/>
      <c r="AXK90" s="790"/>
      <c r="AXL90" s="1073"/>
      <c r="AXM90" s="1073"/>
      <c r="AXN90" s="790"/>
      <c r="AXO90" s="1073"/>
      <c r="AXP90" s="1073"/>
      <c r="AXQ90" s="1073"/>
      <c r="AXR90" s="1073"/>
      <c r="AXS90" s="514"/>
      <c r="AXV90" s="511"/>
      <c r="AXW90" s="511"/>
      <c r="AXX90" s="1097"/>
      <c r="AXY90" s="1097"/>
      <c r="AXZ90" s="511"/>
      <c r="AYA90" s="511"/>
      <c r="AYB90" s="511"/>
      <c r="AYC90" s="511"/>
      <c r="AYD90" s="511"/>
      <c r="AYE90" s="1107"/>
      <c r="AYF90" s="511"/>
      <c r="AYG90" s="511"/>
      <c r="AYH90" s="511"/>
      <c r="AYI90" s="791"/>
      <c r="AYJ90" s="511"/>
      <c r="AYK90" s="1108"/>
      <c r="AYL90" s="770"/>
      <c r="AYP90" s="747"/>
      <c r="AYQ90" s="747"/>
      <c r="AYT90" s="247"/>
      <c r="AYU90" s="747"/>
      <c r="AYV90" s="747"/>
      <c r="AYW90" s="247"/>
      <c r="AZC90" s="1133"/>
      <c r="AZD90" s="1133"/>
      <c r="AZE90" s="1133"/>
      <c r="AZF90" s="1133"/>
      <c r="AZG90" s="1133"/>
      <c r="AZH90" s="514"/>
      <c r="AZI90" s="1133"/>
      <c r="AZJ90" s="1133"/>
      <c r="AZK90" s="1133"/>
      <c r="AZL90" s="1133"/>
      <c r="AZM90" s="1133"/>
      <c r="AZN90" s="1133"/>
      <c r="AZO90" s="1133"/>
      <c r="AZP90" s="511"/>
      <c r="AZQ90" s="511"/>
      <c r="AZR90" s="513"/>
      <c r="AZS90" s="511"/>
      <c r="AZT90" s="511"/>
      <c r="AZU90" s="511"/>
      <c r="AZV90" s="562"/>
      <c r="AZW90" s="511"/>
      <c r="AZX90" s="511"/>
      <c r="AZY90" s="1107"/>
      <c r="AZZ90" s="1137"/>
      <c r="BAA90" s="1137"/>
      <c r="BAB90" s="1107"/>
      <c r="BAC90" s="511"/>
      <c r="BAD90" s="511"/>
      <c r="BAE90" s="1107"/>
      <c r="BAF90" s="511"/>
      <c r="BAG90" s="511"/>
      <c r="BAH90" s="511"/>
      <c r="BAI90" s="513"/>
      <c r="BAN90" s="252"/>
      <c r="BBE90" s="1133"/>
      <c r="BBF90" s="1133"/>
      <c r="BBG90" s="1133"/>
      <c r="BBH90" s="1133"/>
      <c r="BBI90" s="1133"/>
      <c r="BBJ90" s="514"/>
      <c r="BBK90" s="1133"/>
      <c r="BBL90" s="1133"/>
      <c r="BBM90" s="1133"/>
      <c r="BBN90" s="1133"/>
      <c r="BBO90" s="1133"/>
      <c r="BBP90" s="1133"/>
      <c r="BBQ90" s="1133"/>
      <c r="BBR90" s="511"/>
      <c r="BBS90" s="511"/>
      <c r="BBT90" s="513"/>
      <c r="BBU90" s="511"/>
      <c r="BBV90" s="511"/>
      <c r="BBW90" s="511"/>
      <c r="BBX90" s="562"/>
      <c r="BBY90" s="511"/>
      <c r="BBZ90" s="511"/>
      <c r="BCA90" s="1107"/>
      <c r="BCB90" s="1137"/>
      <c r="BCC90" s="1137"/>
      <c r="BCD90" s="1107"/>
      <c r="BCE90" s="511"/>
      <c r="BCF90" s="511"/>
      <c r="BCG90" s="1107"/>
      <c r="BCH90" s="511"/>
      <c r="BCI90" s="511"/>
      <c r="BCJ90" s="511"/>
      <c r="BCK90" s="513"/>
      <c r="BCP90" s="252"/>
      <c r="BDG90" s="1133"/>
      <c r="BDH90" s="1133"/>
      <c r="BDI90" s="1133"/>
      <c r="BDJ90" s="1133"/>
      <c r="BDK90" s="1133"/>
      <c r="BDL90" s="514"/>
      <c r="BDM90" s="1133"/>
      <c r="BDN90" s="1133"/>
      <c r="BDO90" s="1133"/>
      <c r="BDP90" s="1133"/>
      <c r="BDQ90" s="1133"/>
      <c r="BDR90" s="1133"/>
      <c r="BDS90" s="1133"/>
      <c r="BDT90" s="511"/>
      <c r="BDU90" s="511"/>
      <c r="BDV90" s="513"/>
      <c r="BDW90" s="511"/>
      <c r="BDX90" s="511"/>
      <c r="BDY90" s="511"/>
      <c r="BDZ90" s="562"/>
      <c r="BEA90" s="511"/>
      <c r="BEB90" s="511"/>
      <c r="BEC90" s="1107"/>
      <c r="BED90" s="1137"/>
      <c r="BEE90" s="1137"/>
      <c r="BEF90" s="1107"/>
      <c r="BEG90" s="511"/>
      <c r="BEH90" s="511"/>
      <c r="BEI90" s="1107"/>
      <c r="BEJ90" s="511"/>
      <c r="BEK90" s="511"/>
      <c r="BEL90" s="511"/>
      <c r="BEM90" s="513"/>
      <c r="BER90" s="252"/>
      <c r="BFI90" s="1133"/>
      <c r="BFJ90" s="1133"/>
      <c r="BFK90" s="1133"/>
      <c r="BFL90" s="1133"/>
      <c r="BFM90" s="1133"/>
      <c r="BFN90" s="514"/>
      <c r="BFO90" s="1133"/>
      <c r="BFP90" s="1133"/>
      <c r="BFQ90" s="1133"/>
      <c r="BFR90" s="1133"/>
      <c r="BFS90" s="1133"/>
      <c r="BFT90" s="1133"/>
      <c r="BFU90" s="1133"/>
      <c r="BFV90" s="511"/>
      <c r="BFW90" s="511"/>
      <c r="BFX90" s="513"/>
      <c r="BFY90" s="511"/>
      <c r="BFZ90" s="511"/>
      <c r="BGA90" s="511"/>
      <c r="BGB90" s="562"/>
      <c r="BGC90" s="511"/>
      <c r="BGD90" s="511"/>
      <c r="BGE90" s="1107"/>
      <c r="BGF90" s="1137"/>
      <c r="BGG90" s="1137"/>
      <c r="BGH90" s="1107"/>
      <c r="BGI90" s="511"/>
      <c r="BGJ90" s="511"/>
      <c r="BGK90" s="1107"/>
      <c r="BGL90" s="511"/>
      <c r="BGM90" s="511"/>
      <c r="BGN90" s="511"/>
      <c r="BGO90" s="513"/>
      <c r="BGT90" s="252"/>
      <c r="BHK90" s="1133"/>
      <c r="BHL90" s="1133"/>
      <c r="BHM90" s="1133"/>
      <c r="BHN90" s="1133"/>
      <c r="BHO90" s="1133"/>
      <c r="BHP90" s="514"/>
      <c r="BHQ90" s="1133"/>
      <c r="BHR90" s="1133"/>
      <c r="BHS90" s="1133"/>
      <c r="BHT90" s="1133"/>
      <c r="BHU90" s="1133"/>
      <c r="BHV90" s="1133"/>
      <c r="BHW90" s="1133"/>
      <c r="BHX90" s="511"/>
      <c r="BHY90" s="511"/>
      <c r="BHZ90" s="513"/>
      <c r="BIA90" s="511"/>
      <c r="BIB90" s="511"/>
      <c r="BIC90" s="511"/>
      <c r="BID90" s="562"/>
      <c r="BIE90" s="511"/>
      <c r="BIF90" s="511"/>
      <c r="BIG90" s="1107"/>
      <c r="BIH90" s="1137"/>
      <c r="BII90" s="1137"/>
      <c r="BIJ90" s="1107"/>
      <c r="BIK90" s="511"/>
      <c r="BIL90" s="511"/>
      <c r="BIM90" s="1107"/>
      <c r="BIN90" s="511"/>
      <c r="BIO90" s="511"/>
      <c r="BIP90" s="511"/>
      <c r="BIQ90" s="513"/>
      <c r="BIV90" s="252"/>
      <c r="BJM90" s="1133"/>
      <c r="BJN90" s="1133"/>
      <c r="BJO90" s="1133"/>
      <c r="BJP90" s="1133"/>
      <c r="BJQ90" s="1133"/>
      <c r="BJR90" s="514"/>
      <c r="BJS90" s="1133"/>
      <c r="BJT90" s="1133"/>
      <c r="BJU90" s="1133"/>
      <c r="BJV90" s="1133"/>
      <c r="BJW90" s="1133"/>
      <c r="BJX90" s="1133"/>
      <c r="BJY90" s="1133"/>
      <c r="BJZ90" s="511"/>
      <c r="BKA90" s="511"/>
      <c r="BKB90" s="513"/>
      <c r="BKC90" s="511"/>
      <c r="BKD90" s="511"/>
      <c r="BKE90" s="511"/>
      <c r="BKF90" s="562"/>
      <c r="BKG90" s="511"/>
      <c r="BKH90" s="511"/>
      <c r="BKI90" s="1107"/>
      <c r="BKJ90" s="1137"/>
      <c r="BKK90" s="1137"/>
      <c r="BKL90" s="1107"/>
      <c r="BKM90" s="511"/>
      <c r="BKN90" s="511"/>
      <c r="BKO90" s="1107"/>
      <c r="BKP90" s="511"/>
      <c r="BKQ90" s="511"/>
      <c r="BKR90" s="511"/>
      <c r="BKS90" s="513"/>
      <c r="BKX90" s="252"/>
      <c r="BLO90" s="1133"/>
      <c r="BLP90" s="1133"/>
      <c r="BLQ90" s="1133"/>
      <c r="BLR90" s="1133"/>
      <c r="BLS90" s="1133"/>
      <c r="BLT90" s="514"/>
      <c r="BLU90" s="1133"/>
      <c r="BLV90" s="1133"/>
      <c r="BLW90" s="1133"/>
      <c r="BLX90" s="1133"/>
      <c r="BLY90" s="1133"/>
      <c r="BLZ90" s="1133"/>
      <c r="BMA90" s="1133"/>
      <c r="BMB90" s="511"/>
      <c r="BMC90" s="511"/>
      <c r="BMD90" s="513"/>
      <c r="BME90" s="511"/>
      <c r="BMF90" s="511"/>
      <c r="BMG90" s="511"/>
      <c r="BMH90" s="562"/>
      <c r="BMI90" s="511"/>
      <c r="BMJ90" s="511"/>
      <c r="BMK90" s="1107"/>
      <c r="BML90" s="1137"/>
      <c r="BMM90" s="1137"/>
      <c r="BMN90" s="1107"/>
      <c r="BMO90" s="511"/>
      <c r="BMP90" s="511"/>
      <c r="BMQ90" s="1107"/>
      <c r="BMR90" s="511"/>
      <c r="BMS90" s="511"/>
      <c r="BMT90" s="511"/>
      <c r="BMU90" s="513"/>
      <c r="BMZ90" s="252"/>
      <c r="BNQ90" s="1133"/>
      <c r="BNR90" s="1133"/>
      <c r="BNS90" s="1133"/>
      <c r="BNT90" s="1133"/>
      <c r="BNU90" s="1133"/>
      <c r="BNV90" s="514"/>
      <c r="BNW90" s="1133"/>
      <c r="BNX90" s="1133"/>
      <c r="BNY90" s="1133"/>
      <c r="BNZ90" s="1133"/>
      <c r="BOA90" s="1133"/>
      <c r="BOB90" s="1133"/>
      <c r="BOC90" s="1133"/>
      <c r="BOD90" s="511"/>
      <c r="BOE90" s="511"/>
      <c r="BOF90" s="513"/>
      <c r="BOG90" s="511"/>
      <c r="BOH90" s="511"/>
      <c r="BOI90" s="511"/>
      <c r="BOJ90" s="562"/>
      <c r="BOK90" s="511"/>
      <c r="BOL90" s="511"/>
      <c r="BOM90" s="1107"/>
      <c r="BON90" s="1137"/>
      <c r="BOO90" s="1137"/>
      <c r="BOP90" s="1107"/>
      <c r="BOQ90" s="511"/>
      <c r="BOR90" s="511"/>
      <c r="BOS90" s="1107"/>
      <c r="BOT90" s="511"/>
      <c r="BOU90" s="511"/>
      <c r="BOV90" s="511"/>
      <c r="BOW90" s="513"/>
      <c r="BPB90" s="252"/>
      <c r="BPS90" s="1133"/>
      <c r="BPT90" s="1133"/>
      <c r="BPU90" s="1133"/>
      <c r="BPV90" s="1133"/>
      <c r="BPW90" s="1133"/>
      <c r="BPX90" s="514"/>
      <c r="BPY90" s="1133"/>
      <c r="BPZ90" s="1133"/>
      <c r="BQA90" s="1133"/>
      <c r="BQB90" s="1133"/>
      <c r="BQC90" s="1133"/>
      <c r="BQD90" s="1133"/>
      <c r="BQE90" s="1133"/>
      <c r="BQF90" s="511"/>
      <c r="BQG90" s="511"/>
      <c r="BQH90" s="513"/>
      <c r="BQI90" s="511"/>
      <c r="BQJ90" s="511"/>
      <c r="BQK90" s="511"/>
      <c r="BQL90" s="562"/>
      <c r="BQM90" s="511"/>
      <c r="BQN90" s="511"/>
      <c r="BQO90" s="1107"/>
      <c r="BQP90" s="1137"/>
      <c r="BQQ90" s="1137"/>
      <c r="BQR90" s="1107"/>
      <c r="BQS90" s="511"/>
      <c r="BQT90" s="511"/>
      <c r="BQU90" s="1107"/>
      <c r="BQV90" s="511"/>
      <c r="BQW90" s="511"/>
      <c r="BQX90" s="511"/>
      <c r="BQY90" s="513"/>
      <c r="BRD90" s="252"/>
      <c r="BRU90" s="1133"/>
      <c r="BRV90" s="1133"/>
      <c r="BRW90" s="1133"/>
      <c r="BRX90" s="1133"/>
      <c r="BRY90" s="1133"/>
      <c r="BRZ90" s="514"/>
      <c r="BSA90" s="1133"/>
      <c r="BSB90" s="1133"/>
      <c r="BSC90" s="1133"/>
      <c r="BSD90" s="1133"/>
      <c r="BSE90" s="1133"/>
      <c r="BSF90" s="1133"/>
      <c r="BSG90" s="1133"/>
      <c r="BSH90" s="511"/>
      <c r="BSI90" s="511"/>
      <c r="BSJ90" s="513"/>
      <c r="BSK90" s="511"/>
      <c r="BSL90" s="511"/>
      <c r="BSM90" s="511"/>
      <c r="BSN90" s="562"/>
      <c r="BSO90" s="511"/>
      <c r="BSP90" s="511"/>
      <c r="BSQ90" s="1107"/>
      <c r="BSR90" s="1137"/>
      <c r="BSS90" s="1137"/>
      <c r="BST90" s="1107"/>
      <c r="BSU90" s="511"/>
      <c r="BSV90" s="511"/>
      <c r="BSW90" s="1107"/>
      <c r="BSX90" s="511"/>
      <c r="BSY90" s="511"/>
      <c r="BSZ90" s="511"/>
      <c r="BTA90" s="513"/>
      <c r="BTF90" s="252"/>
      <c r="BTW90" s="1133"/>
      <c r="BTX90" s="1133"/>
      <c r="BTY90" s="1133"/>
      <c r="BTZ90" s="1133"/>
      <c r="BUA90" s="1133"/>
      <c r="BUB90" s="514"/>
      <c r="BUC90" s="1133"/>
      <c r="BUD90" s="1133"/>
      <c r="BUE90" s="1133"/>
      <c r="BUF90" s="1133"/>
      <c r="BUG90" s="1133"/>
      <c r="BUH90" s="1133"/>
      <c r="BUI90" s="1133"/>
      <c r="BUJ90" s="511"/>
      <c r="BUK90" s="511"/>
      <c r="BUL90" s="513"/>
      <c r="BUM90" s="511"/>
      <c r="BUN90" s="511"/>
      <c r="BUO90" s="511"/>
      <c r="BUP90" s="562"/>
      <c r="BUQ90" s="511"/>
      <c r="BUR90" s="511"/>
      <c r="BUS90" s="1107"/>
      <c r="BUT90" s="1137"/>
      <c r="BUU90" s="1137"/>
      <c r="BUV90" s="1107"/>
      <c r="BUW90" s="511"/>
      <c r="BUX90" s="511"/>
      <c r="BUY90" s="1107"/>
      <c r="BUZ90" s="511"/>
      <c r="BVA90" s="511"/>
      <c r="BVB90" s="511"/>
      <c r="BVC90" s="513"/>
      <c r="BVH90" s="252"/>
      <c r="BVY90" s="1133"/>
      <c r="BVZ90" s="1133"/>
      <c r="BWA90" s="1133"/>
      <c r="BWB90" s="1133"/>
      <c r="BWC90" s="1133"/>
      <c r="BWD90" s="514"/>
      <c r="BWE90" s="1133"/>
      <c r="BWF90" s="1133"/>
      <c r="BWG90" s="1133"/>
      <c r="BWH90" s="1133"/>
      <c r="BWI90" s="1133"/>
      <c r="BWJ90" s="1133"/>
      <c r="BWK90" s="1133"/>
      <c r="BWL90" s="511"/>
      <c r="BWM90" s="511"/>
      <c r="BWN90" s="513"/>
      <c r="BWO90" s="511"/>
      <c r="BWP90" s="511"/>
      <c r="BWQ90" s="511"/>
      <c r="BWR90" s="562"/>
      <c r="BWS90" s="511"/>
      <c r="BWT90" s="511"/>
      <c r="BWU90" s="1107"/>
      <c r="BWV90" s="1137"/>
      <c r="BWW90" s="1137"/>
      <c r="BWX90" s="1107"/>
      <c r="BWY90" s="511"/>
      <c r="BWZ90" s="511"/>
      <c r="BXA90" s="1107"/>
      <c r="BXB90" s="511"/>
      <c r="BXC90" s="511"/>
      <c r="BXD90" s="511"/>
      <c r="BXE90" s="513"/>
      <c r="BXJ90" s="252"/>
      <c r="BYA90" s="1133"/>
      <c r="BYB90" s="1133"/>
      <c r="BYC90" s="1133"/>
      <c r="BYD90" s="1133"/>
      <c r="BYE90" s="1133"/>
      <c r="BYF90" s="514"/>
      <c r="BYG90" s="1133"/>
      <c r="BYH90" s="1133"/>
      <c r="BYI90" s="1133"/>
      <c r="BYJ90" s="1133"/>
      <c r="BYK90" s="1133"/>
      <c r="BYL90" s="1133"/>
      <c r="BYM90" s="1133"/>
      <c r="BYN90" s="511"/>
      <c r="BYO90" s="511"/>
      <c r="BYP90" s="513"/>
      <c r="BYQ90" s="511"/>
      <c r="BYR90" s="511"/>
      <c r="BYS90" s="511"/>
      <c r="BYT90" s="562"/>
      <c r="BYU90" s="511"/>
      <c r="BYV90" s="511"/>
      <c r="BYW90" s="1107"/>
      <c r="BYX90" s="1137"/>
      <c r="BYY90" s="1137"/>
      <c r="BYZ90" s="1107"/>
      <c r="BZA90" s="511"/>
      <c r="BZB90" s="511"/>
      <c r="BZC90" s="1107"/>
      <c r="BZD90" s="511"/>
      <c r="BZE90" s="511"/>
      <c r="BZF90" s="511"/>
      <c r="BZG90" s="513"/>
      <c r="BZL90" s="252"/>
      <c r="CAC90" s="1133"/>
      <c r="CAD90" s="1133"/>
      <c r="CAE90" s="1133"/>
      <c r="CAF90" s="1133"/>
      <c r="CAG90" s="1133"/>
      <c r="CAH90" s="514"/>
      <c r="CAI90" s="1133"/>
      <c r="CAJ90" s="1133"/>
      <c r="CAK90" s="1133"/>
      <c r="CAL90" s="1133"/>
      <c r="CAM90" s="1133"/>
      <c r="CAN90" s="1133"/>
      <c r="CAO90" s="1133"/>
      <c r="CAP90" s="511"/>
      <c r="CAQ90" s="511"/>
      <c r="CAR90" s="513"/>
      <c r="CAS90" s="511"/>
      <c r="CAT90" s="511"/>
      <c r="CAU90" s="511"/>
      <c r="CAV90" s="562"/>
      <c r="CAW90" s="511"/>
      <c r="CAX90" s="511"/>
      <c r="CAY90" s="1107"/>
      <c r="CAZ90" s="1137"/>
      <c r="CBA90" s="1137"/>
      <c r="CBB90" s="1107"/>
      <c r="CBC90" s="511"/>
      <c r="CBD90" s="511"/>
      <c r="CBE90" s="1107"/>
      <c r="CBF90" s="511"/>
      <c r="CBG90" s="511"/>
      <c r="CBH90" s="511"/>
      <c r="CBI90" s="513"/>
      <c r="CBN90" s="252"/>
      <c r="CCE90" s="1133"/>
      <c r="CCF90" s="1133"/>
      <c r="CCG90" s="1133"/>
      <c r="CCH90" s="1133"/>
      <c r="CCI90" s="1133"/>
      <c r="CCJ90" s="514"/>
      <c r="CCK90" s="1133"/>
      <c r="CCL90" s="1133"/>
      <c r="CCM90" s="1133"/>
      <c r="CCN90" s="1133"/>
      <c r="CCO90" s="1133"/>
      <c r="CCP90" s="1133"/>
      <c r="CCQ90" s="1133"/>
      <c r="CCR90" s="511"/>
      <c r="CCS90" s="511"/>
      <c r="CCT90" s="513"/>
      <c r="CCU90" s="511"/>
      <c r="CCV90" s="511"/>
      <c r="CCW90" s="511"/>
      <c r="CCX90" s="562"/>
      <c r="CCY90" s="511"/>
      <c r="CCZ90" s="511"/>
      <c r="CDA90" s="1107"/>
      <c r="CDB90" s="1137"/>
      <c r="CDC90" s="1137"/>
      <c r="CDD90" s="1107"/>
      <c r="CDE90" s="511"/>
      <c r="CDF90" s="511"/>
      <c r="CDG90" s="1107"/>
      <c r="CDH90" s="511"/>
      <c r="CDI90" s="511"/>
      <c r="CDJ90" s="511"/>
      <c r="CDK90" s="513"/>
      <c r="CDP90" s="252"/>
      <c r="CEG90" s="1133"/>
      <c r="CEH90" s="1133"/>
      <c r="CEI90" s="1133"/>
      <c r="CEJ90" s="1133"/>
      <c r="CEK90" s="1133"/>
      <c r="CEL90" s="514"/>
      <c r="CEM90" s="1133"/>
      <c r="CEN90" s="1133"/>
      <c r="CEO90" s="1133"/>
      <c r="CEP90" s="1133"/>
      <c r="CEQ90" s="1133"/>
      <c r="CER90" s="1133"/>
      <c r="CES90" s="1133"/>
      <c r="CET90" s="511"/>
      <c r="CEU90" s="511"/>
      <c r="CEV90" s="513"/>
      <c r="CEW90" s="511"/>
      <c r="CEX90" s="511"/>
      <c r="CEY90" s="511"/>
      <c r="CEZ90" s="562"/>
      <c r="CFA90" s="511"/>
      <c r="CFB90" s="511"/>
      <c r="CFC90" s="1107"/>
      <c r="CFD90" s="1137"/>
      <c r="CFE90" s="1137"/>
      <c r="CFF90" s="1107"/>
      <c r="CFG90" s="511"/>
      <c r="CFH90" s="511"/>
      <c r="CFI90" s="1107"/>
      <c r="CFJ90" s="511"/>
      <c r="CFK90" s="511"/>
      <c r="CFL90" s="511"/>
      <c r="CFM90" s="513"/>
      <c r="CFR90" s="252"/>
      <c r="CGI90" s="1133"/>
      <c r="CGJ90" s="1133"/>
      <c r="CGK90" s="1133"/>
      <c r="CGL90" s="1133"/>
      <c r="CGM90" s="1133"/>
      <c r="CGN90" s="514"/>
      <c r="CGO90" s="1133"/>
      <c r="CGP90" s="1133"/>
      <c r="CGQ90" s="1133"/>
      <c r="CGR90" s="1133"/>
      <c r="CGS90" s="1133"/>
      <c r="CGT90" s="1133"/>
      <c r="CGU90" s="1133"/>
      <c r="CGV90" s="511"/>
      <c r="CGW90" s="511"/>
      <c r="CGX90" s="513"/>
      <c r="CGY90" s="511"/>
      <c r="CGZ90" s="511"/>
      <c r="CHA90" s="511"/>
      <c r="CHB90" s="562"/>
      <c r="CHC90" s="511"/>
      <c r="CHD90" s="511"/>
      <c r="CHE90" s="1107"/>
      <c r="CHF90" s="1137"/>
      <c r="CHG90" s="1137"/>
      <c r="CHH90" s="1107"/>
      <c r="CHI90" s="511"/>
      <c r="CHJ90" s="511"/>
      <c r="CHK90" s="1107"/>
      <c r="CHL90" s="511"/>
      <c r="CHM90" s="511"/>
      <c r="CHN90" s="511"/>
      <c r="CHO90" s="513"/>
      <c r="CHT90" s="252"/>
      <c r="CIK90" s="1133"/>
      <c r="CIL90" s="1133"/>
      <c r="CIM90" s="1133"/>
      <c r="CIN90" s="1133"/>
      <c r="CIO90" s="1133"/>
      <c r="CIP90" s="514"/>
      <c r="CIQ90" s="1133"/>
      <c r="CIR90" s="1133"/>
      <c r="CIS90" s="1133"/>
      <c r="CIT90" s="1133"/>
      <c r="CIU90" s="1133"/>
      <c r="CIV90" s="1133"/>
      <c r="CIW90" s="1133"/>
      <c r="CIX90" s="511"/>
      <c r="CIY90" s="511"/>
      <c r="CIZ90" s="513"/>
      <c r="CJA90" s="511"/>
      <c r="CJB90" s="511"/>
      <c r="CJC90" s="511"/>
      <c r="CJD90" s="562"/>
      <c r="CJE90" s="511"/>
      <c r="CJF90" s="511"/>
      <c r="CJG90" s="1107"/>
      <c r="CJH90" s="1137"/>
      <c r="CJI90" s="1137"/>
      <c r="CJJ90" s="1107"/>
      <c r="CJK90" s="511"/>
      <c r="CJL90" s="511"/>
      <c r="CJM90" s="1107"/>
      <c r="CJN90" s="511"/>
      <c r="CJO90" s="511"/>
      <c r="CJP90" s="511"/>
      <c r="CJQ90" s="513"/>
      <c r="CJV90" s="252"/>
      <c r="CKM90" s="1133"/>
      <c r="CKN90" s="1133"/>
      <c r="CKO90" s="1133"/>
      <c r="CKP90" s="1133"/>
      <c r="CKQ90" s="1133"/>
      <c r="CKR90" s="514"/>
      <c r="CKS90" s="1133"/>
      <c r="CKT90" s="1133"/>
      <c r="CKU90" s="1133"/>
      <c r="CKV90" s="1133"/>
      <c r="CKW90" s="1133"/>
      <c r="CKX90" s="1133"/>
      <c r="CKY90" s="1133"/>
      <c r="CKZ90" s="511"/>
      <c r="CLA90" s="511"/>
      <c r="CLB90" s="513"/>
      <c r="CLC90" s="511"/>
      <c r="CLD90" s="511"/>
      <c r="CLE90" s="511"/>
      <c r="CLF90" s="562"/>
      <c r="CLG90" s="511"/>
      <c r="CLH90" s="511"/>
      <c r="CLI90" s="1107"/>
      <c r="CLJ90" s="1137"/>
      <c r="CLK90" s="1137"/>
      <c r="CLL90" s="1107"/>
      <c r="CLM90" s="511"/>
      <c r="CLN90" s="511"/>
      <c r="CLO90" s="1107"/>
      <c r="CLP90" s="511"/>
      <c r="CLQ90" s="511"/>
      <c r="CLR90" s="511"/>
      <c r="CLS90" s="513"/>
      <c r="CLX90" s="252"/>
      <c r="CMO90" s="1133"/>
      <c r="CMP90" s="1133"/>
      <c r="CMQ90" s="1133"/>
      <c r="CMR90" s="1133"/>
      <c r="CMS90" s="1133"/>
      <c r="CMT90" s="514"/>
      <c r="CMU90" s="1133"/>
      <c r="CMV90" s="1133"/>
      <c r="CMW90" s="1133"/>
      <c r="CMX90" s="1133"/>
      <c r="CMY90" s="1133"/>
      <c r="CMZ90" s="1133"/>
      <c r="CNA90" s="1133"/>
      <c r="CNB90" s="511"/>
      <c r="CNC90" s="511"/>
      <c r="CND90" s="513"/>
      <c r="CNE90" s="511"/>
      <c r="CNF90" s="511"/>
      <c r="CNG90" s="511"/>
      <c r="CNH90" s="562"/>
      <c r="CNI90" s="511"/>
      <c r="CNJ90" s="511"/>
      <c r="CNK90" s="1107"/>
      <c r="CNL90" s="1137"/>
      <c r="CNM90" s="1137"/>
      <c r="CNN90" s="1107"/>
      <c r="CNO90" s="511"/>
      <c r="CNP90" s="511"/>
      <c r="CNQ90" s="1107"/>
      <c r="CNR90" s="511"/>
      <c r="CNS90" s="511"/>
      <c r="CNT90" s="511"/>
      <c r="CNU90" s="513"/>
      <c r="CNZ90" s="252"/>
      <c r="COQ90" s="1133"/>
      <c r="COR90" s="1133"/>
      <c r="COS90" s="1133"/>
      <c r="COT90" s="1133"/>
      <c r="COU90" s="1133"/>
      <c r="COV90" s="514"/>
      <c r="COW90" s="1133"/>
      <c r="COX90" s="1133"/>
      <c r="COY90" s="1133"/>
      <c r="COZ90" s="1133"/>
      <c r="CPA90" s="1133"/>
      <c r="CPB90" s="1133"/>
      <c r="CPC90" s="1133"/>
      <c r="CPD90" s="511"/>
      <c r="CPE90" s="511"/>
      <c r="CPF90" s="513"/>
      <c r="CPG90" s="511"/>
      <c r="CPH90" s="511"/>
      <c r="CPI90" s="511"/>
      <c r="CPJ90" s="562"/>
      <c r="CPK90" s="511"/>
      <c r="CPL90" s="511"/>
      <c r="CPM90" s="1107"/>
      <c r="CPN90" s="1137"/>
      <c r="CPO90" s="1137"/>
      <c r="CPP90" s="1107"/>
      <c r="CPQ90" s="511"/>
      <c r="CPR90" s="511"/>
      <c r="CPS90" s="1107"/>
      <c r="CPT90" s="511"/>
      <c r="CPU90" s="511"/>
      <c r="CPV90" s="511"/>
      <c r="CPW90" s="513"/>
      <c r="CQB90" s="252"/>
      <c r="CQS90" s="1133"/>
      <c r="CQT90" s="1133"/>
      <c r="CQU90" s="1133"/>
      <c r="CQV90" s="1133"/>
      <c r="CQW90" s="1133"/>
      <c r="CQX90" s="514"/>
      <c r="CQY90" s="1133"/>
      <c r="CQZ90" s="1133"/>
      <c r="CRA90" s="1133"/>
      <c r="CRB90" s="1133"/>
      <c r="CRC90" s="1133"/>
      <c r="CRD90" s="1133"/>
      <c r="CRE90" s="1133"/>
      <c r="CRF90" s="511"/>
      <c r="CRG90" s="511"/>
      <c r="CRH90" s="513"/>
      <c r="CRI90" s="511"/>
      <c r="CRJ90" s="511"/>
      <c r="CRK90" s="511"/>
      <c r="CRL90" s="562"/>
      <c r="CRM90" s="511"/>
      <c r="CRN90" s="511"/>
      <c r="CRO90" s="1107"/>
      <c r="CRP90" s="1137"/>
      <c r="CRQ90" s="1137"/>
      <c r="CRR90" s="1107"/>
      <c r="CRS90" s="511"/>
      <c r="CRT90" s="511"/>
      <c r="CRU90" s="1107"/>
      <c r="CRV90" s="511"/>
      <c r="CRW90" s="511"/>
      <c r="CRX90" s="511"/>
      <c r="CRY90" s="513"/>
      <c r="CSD90" s="252"/>
      <c r="CSU90" s="1133"/>
      <c r="CSV90" s="1133"/>
      <c r="CSW90" s="1133"/>
      <c r="CSX90" s="1133"/>
      <c r="CSY90" s="1133"/>
      <c r="CSZ90" s="514"/>
      <c r="CTA90" s="1133"/>
      <c r="CTB90" s="1133"/>
      <c r="CTC90" s="1133"/>
      <c r="CTD90" s="1133"/>
      <c r="CTE90" s="1133"/>
      <c r="CTF90" s="1133"/>
      <c r="CTG90" s="1133"/>
      <c r="CTH90" s="511"/>
      <c r="CTI90" s="511"/>
      <c r="CTJ90" s="513"/>
      <c r="CTK90" s="511"/>
      <c r="CTL90" s="511"/>
      <c r="CTM90" s="511"/>
      <c r="CTN90" s="562"/>
      <c r="CTO90" s="511"/>
      <c r="CTP90" s="511"/>
      <c r="CTQ90" s="1107"/>
      <c r="CTR90" s="1137"/>
      <c r="CTS90" s="1137"/>
      <c r="CTT90" s="1107"/>
      <c r="CTU90" s="511"/>
      <c r="CTV90" s="511"/>
      <c r="CTW90" s="1107"/>
      <c r="CTX90" s="511"/>
      <c r="CTY90" s="511"/>
      <c r="CTZ90" s="511"/>
      <c r="CUA90" s="513"/>
      <c r="CUF90" s="252"/>
      <c r="CVA90" s="250"/>
      <c r="CVQ90" s="250"/>
      <c r="CVY90" s="252"/>
      <c r="CWB90" s="252"/>
      <c r="CWL90" s="250"/>
      <c r="CWO90" s="1133"/>
      <c r="CWP90" s="511"/>
      <c r="CWQ90" s="511"/>
      <c r="CWR90" s="513"/>
      <c r="CWS90" s="511"/>
      <c r="CWT90" s="511"/>
      <c r="CWU90" s="511"/>
      <c r="CWV90" s="562"/>
      <c r="CWW90" s="511"/>
      <c r="CWX90" s="511"/>
      <c r="CWY90" s="1107"/>
      <c r="CWZ90" s="1137"/>
      <c r="CXA90" s="1137"/>
      <c r="CXB90" s="1107"/>
      <c r="CXC90" s="511"/>
      <c r="CXD90" s="511"/>
      <c r="CXE90" s="1107"/>
      <c r="CXF90" s="511"/>
      <c r="CXG90" s="511"/>
      <c r="CXH90" s="511"/>
      <c r="CXI90" s="1152"/>
      <c r="CXJ90" s="1133"/>
      <c r="CXY90" s="250"/>
      <c r="CYD90" s="252"/>
      <c r="CYY90" s="250"/>
      <c r="CZO90" s="250"/>
      <c r="CZX90" s="512"/>
      <c r="CZY90" s="1133"/>
      <c r="CZZ90" s="1133"/>
      <c r="DAA90" s="512"/>
      <c r="DAB90" s="1133"/>
      <c r="DAC90" s="1133"/>
      <c r="DAD90" s="1133"/>
      <c r="DAE90" s="1133"/>
      <c r="DAF90" s="1133"/>
      <c r="DAJ90" s="250"/>
      <c r="DAM90" s="1133"/>
      <c r="DAN90" s="511"/>
      <c r="DAO90" s="511"/>
      <c r="DAP90" s="513"/>
      <c r="DAQ90" s="511"/>
      <c r="DAR90" s="511"/>
      <c r="DAS90" s="511"/>
      <c r="DAT90" s="562"/>
      <c r="DAU90" s="511"/>
      <c r="DAW90" s="252"/>
      <c r="DAX90" s="249"/>
      <c r="DAY90" s="249"/>
      <c r="DAZ90" s="252"/>
      <c r="DBC90" s="252"/>
      <c r="DBG90" s="250"/>
      <c r="DBH90" s="514"/>
      <c r="DBL90" s="252"/>
      <c r="DCG90" s="250"/>
      <c r="DCW90" s="250"/>
      <c r="DDF90" s="512"/>
      <c r="DDG90" s="1133"/>
      <c r="DDH90" s="1133"/>
      <c r="DDI90" s="512"/>
      <c r="DDJ90" s="1133"/>
      <c r="DDK90" s="1133"/>
      <c r="DDL90" s="1133"/>
      <c r="DDM90" s="1133"/>
      <c r="DDN90" s="1133"/>
      <c r="DDR90" s="250"/>
      <c r="DDU90" s="1133"/>
      <c r="DDV90" s="511"/>
      <c r="DDW90" s="511"/>
      <c r="DDX90" s="513"/>
      <c r="DDY90" s="511"/>
      <c r="DDZ90" s="511"/>
      <c r="DEA90" s="511"/>
      <c r="DEB90" s="562"/>
      <c r="DEC90" s="511"/>
      <c r="DEE90" s="252"/>
      <c r="DEF90" s="249"/>
      <c r="DEG90" s="249"/>
      <c r="DEH90" s="252"/>
      <c r="DEK90" s="252"/>
      <c r="DEO90" s="250"/>
      <c r="DEP90" s="514"/>
      <c r="DET90" s="252"/>
      <c r="DFO90" s="250"/>
      <c r="DGE90" s="250"/>
      <c r="DGN90" s="512"/>
      <c r="DGO90" s="1133"/>
      <c r="DGP90" s="1133"/>
      <c r="DGQ90" s="512"/>
      <c r="DGR90" s="1133"/>
      <c r="DGS90" s="1133"/>
      <c r="DGT90" s="1133"/>
      <c r="DGU90" s="1133"/>
      <c r="DGV90" s="1133"/>
      <c r="DGZ90" s="250"/>
      <c r="DHC90" s="1133"/>
      <c r="DHD90" s="511"/>
      <c r="DHE90" s="511"/>
      <c r="DHF90" s="513"/>
      <c r="DHG90" s="511"/>
      <c r="DHH90" s="511"/>
      <c r="DHI90" s="511"/>
      <c r="DHJ90" s="562"/>
      <c r="DHK90" s="511"/>
      <c r="DHM90" s="252"/>
      <c r="DHN90" s="249"/>
      <c r="DHO90" s="249"/>
      <c r="DHP90" s="252"/>
      <c r="DHS90" s="252"/>
      <c r="DHW90" s="250"/>
      <c r="DHX90" s="514"/>
      <c r="DIB90" s="252"/>
      <c r="DIW90" s="250"/>
      <c r="DJM90" s="250"/>
      <c r="DJV90" s="512"/>
      <c r="DJW90" s="1133"/>
      <c r="DJX90" s="1133"/>
      <c r="DJY90" s="512"/>
      <c r="DJZ90" s="1133"/>
      <c r="DKA90" s="1133"/>
      <c r="DKB90" s="1133"/>
      <c r="DKC90" s="1133"/>
      <c r="DKD90" s="1133"/>
      <c r="DKH90" s="250"/>
      <c r="DKK90" s="1133"/>
      <c r="DKL90" s="511"/>
      <c r="DKM90" s="511"/>
      <c r="DKN90" s="513"/>
      <c r="DKO90" s="511"/>
      <c r="DKP90" s="511"/>
      <c r="DKQ90" s="511"/>
      <c r="DKR90" s="562"/>
      <c r="DKS90" s="511"/>
      <c r="DKU90" s="252"/>
      <c r="DKV90" s="249"/>
      <c r="DKW90" s="249"/>
      <c r="DKX90" s="252"/>
      <c r="DLA90" s="252"/>
      <c r="DLE90" s="250"/>
      <c r="DLF90" s="514"/>
      <c r="DLJ90" s="252"/>
      <c r="DME90" s="250"/>
      <c r="DMT90" s="511"/>
      <c r="DMU90" s="513"/>
      <c r="DND90" s="512"/>
      <c r="DNG90" s="512"/>
      <c r="DNP90" s="250"/>
      <c r="DNS90" s="1133"/>
      <c r="DNT90" s="511"/>
      <c r="DNU90" s="511"/>
      <c r="DNV90" s="513"/>
      <c r="DNW90" s="511"/>
      <c r="DNX90" s="511"/>
      <c r="DNY90" s="511"/>
      <c r="DNZ90" s="562"/>
      <c r="DOA90" s="511"/>
      <c r="DOC90" s="252"/>
      <c r="DOD90" s="249"/>
      <c r="DOE90" s="249"/>
      <c r="DOF90" s="252"/>
      <c r="DOI90" s="252"/>
      <c r="DOM90" s="803"/>
      <c r="DON90" s="514"/>
      <c r="DOQ90" s="514"/>
      <c r="DOT90" s="514"/>
      <c r="DOU90" s="1133"/>
      <c r="DOV90" s="1133"/>
      <c r="DOW90" s="519"/>
      <c r="DOX90" s="519"/>
      <c r="DOY90" s="519"/>
      <c r="DOZ90" s="519"/>
      <c r="DPA90" s="519"/>
      <c r="DPB90" s="519"/>
      <c r="DPC90" s="519"/>
      <c r="DPD90" s="519"/>
      <c r="DPE90" s="519"/>
      <c r="DPF90" s="519"/>
      <c r="DPG90" s="519"/>
      <c r="DPH90" s="567"/>
      <c r="DPI90" s="1133"/>
      <c r="DPJ90" s="1133"/>
      <c r="DPK90" s="1133"/>
      <c r="DPL90" s="1133"/>
      <c r="DPM90" s="1133"/>
      <c r="DPN90" s="1133"/>
      <c r="DPO90" s="1133"/>
      <c r="DPP90" s="1133"/>
      <c r="DPQ90" s="1133"/>
      <c r="DPR90" s="1133"/>
      <c r="DPS90" s="1133"/>
      <c r="DPX90" s="252"/>
      <c r="DQO90" s="565"/>
      <c r="DQP90" s="519"/>
      <c r="DQQ90" s="519"/>
      <c r="DQR90" s="519"/>
      <c r="DQS90" s="519"/>
      <c r="DQT90" s="566"/>
      <c r="DQU90" s="519"/>
      <c r="DQV90" s="519"/>
      <c r="DQW90" s="519"/>
      <c r="DQX90" s="519"/>
      <c r="DQY90" s="519"/>
      <c r="DQZ90" s="519"/>
      <c r="DRA90" s="1257"/>
      <c r="DRB90" s="1257"/>
      <c r="DRC90" s="519"/>
      <c r="DRD90" s="519"/>
      <c r="DRE90" s="519"/>
      <c r="DRF90" s="519"/>
      <c r="DRG90" s="519"/>
      <c r="DRH90" s="519"/>
      <c r="DRI90" s="519"/>
      <c r="DRJ90" s="519"/>
      <c r="DRN90" s="250"/>
      <c r="DRR90" s="1133"/>
      <c r="DRS90" s="1133"/>
      <c r="DRT90" s="250"/>
      <c r="DRX90" s="514"/>
      <c r="DSA90" s="252"/>
      <c r="DSB90" s="249"/>
      <c r="DSC90" s="249"/>
      <c r="DSD90" s="252"/>
      <c r="DSG90" s="252"/>
      <c r="DSK90" s="803"/>
      <c r="DSX90" s="514"/>
      <c r="DSY90" s="226"/>
      <c r="DTE90" s="512"/>
      <c r="DTO90" s="514"/>
      <c r="DTX90" s="514"/>
      <c r="DUF90" s="567"/>
      <c r="DVC90" s="252"/>
      <c r="DVF90" s="235"/>
      <c r="DVG90" s="235"/>
      <c r="DVH90" s="235"/>
      <c r="DVI90" s="235"/>
      <c r="DVJ90" s="235"/>
      <c r="DVK90" s="235"/>
      <c r="DVL90" s="235"/>
      <c r="DVM90" s="235"/>
      <c r="DVN90" s="1195"/>
      <c r="DVO90" s="1195"/>
      <c r="DVP90" s="1195"/>
      <c r="DVQ90" s="1195"/>
      <c r="DVR90" s="1194"/>
      <c r="DVS90" s="1195"/>
      <c r="DVT90" s="1195"/>
      <c r="DVU90" s="1195"/>
      <c r="DVV90" s="1195"/>
      <c r="DVW90" s="1195"/>
      <c r="DVX90" s="1195"/>
      <c r="DVY90" s="1195"/>
      <c r="DVZ90" s="1195"/>
      <c r="DWA90" s="1195"/>
      <c r="DWB90" s="1195"/>
      <c r="DWC90" s="1195"/>
      <c r="DWD90" s="1195"/>
      <c r="DWE90" s="1195"/>
      <c r="DWF90" s="1195"/>
      <c r="DWG90" s="1195"/>
      <c r="DWH90" s="1194"/>
      <c r="DWI90" s="1195"/>
      <c r="DWJ90" s="1195"/>
      <c r="DWK90" s="1195"/>
      <c r="DWL90" s="1195"/>
      <c r="DWM90" s="1195"/>
      <c r="DWN90" s="1195"/>
      <c r="DWO90" s="1195"/>
      <c r="DWP90" s="1195"/>
      <c r="DWQ90" s="1195"/>
      <c r="DWR90" s="1195"/>
      <c r="DWS90" s="1195"/>
      <c r="DWT90" s="1195"/>
      <c r="DWU90" s="1195"/>
      <c r="DWV90" s="1195"/>
      <c r="DWW90" s="1195"/>
      <c r="DWX90" s="1195"/>
      <c r="DWY90" s="1195"/>
      <c r="DWZ90" s="1195"/>
      <c r="DXA90" s="1195"/>
      <c r="DXB90" s="1195"/>
      <c r="DXC90" s="1195"/>
      <c r="DXD90" s="1195"/>
      <c r="DXE90" s="1195"/>
      <c r="DXF90" s="1195"/>
      <c r="DXG90" s="1195"/>
      <c r="DXH90" s="1195"/>
      <c r="DXI90" s="1195"/>
      <c r="DXJ90" s="1195"/>
      <c r="DXK90" s="1195"/>
      <c r="DXL90" s="1195"/>
      <c r="DXM90" s="1195"/>
      <c r="DXN90" s="1195"/>
      <c r="DXO90" s="1194"/>
      <c r="DXP90" s="1195"/>
      <c r="DXQ90" s="1195"/>
      <c r="DXR90" s="250"/>
      <c r="DXS90" s="1133"/>
      <c r="DXT90" s="1133"/>
      <c r="DXU90" s="1133"/>
      <c r="DXV90" s="252"/>
      <c r="DXW90" s="1133"/>
      <c r="DXX90" s="1133"/>
      <c r="DXY90" s="252"/>
      <c r="DXZ90" s="1133"/>
      <c r="DYA90" s="1133"/>
      <c r="DYB90" s="252"/>
      <c r="DYC90" s="1133"/>
      <c r="DYD90" s="1133"/>
      <c r="DYE90" s="252"/>
      <c r="DYI90" s="250"/>
      <c r="DYM90" s="1133"/>
      <c r="DYN90" s="1133"/>
      <c r="DYO90" s="250"/>
      <c r="DYS90" s="514"/>
      <c r="DYV90" s="252"/>
      <c r="DYW90" s="249"/>
      <c r="DYX90" s="249"/>
      <c r="DYY90" s="252"/>
      <c r="DZB90" s="252"/>
      <c r="DZE90" s="511"/>
      <c r="DZF90" s="513"/>
      <c r="DZK90" s="252"/>
      <c r="DZT90" s="235"/>
      <c r="DZU90" s="235"/>
      <c r="DZV90" s="235"/>
      <c r="DZW90" s="235"/>
      <c r="DZX90" s="235"/>
      <c r="DZY90" s="1195"/>
      <c r="DZZ90" s="1195"/>
      <c r="EAA90" s="1195"/>
      <c r="EAB90" s="1195"/>
      <c r="EAC90" s="1195"/>
      <c r="EAD90" s="1195"/>
      <c r="EAE90" s="1195"/>
      <c r="EAF90" s="1194"/>
      <c r="EAG90" s="1195"/>
      <c r="EAH90" s="1195"/>
      <c r="EAI90" s="1195"/>
      <c r="EAJ90" s="1195"/>
      <c r="EAK90" s="1195"/>
      <c r="EAL90" s="1195"/>
      <c r="EAM90" s="1195"/>
      <c r="EAN90" s="1195"/>
      <c r="EAO90" s="1195"/>
      <c r="EAP90" s="1195"/>
      <c r="EAQ90" s="1195"/>
      <c r="EAR90" s="1195"/>
      <c r="EAS90" s="1195"/>
      <c r="EAT90" s="1195"/>
      <c r="EAU90" s="1195"/>
      <c r="EAV90" s="1194"/>
      <c r="EAW90" s="1195"/>
      <c r="EAX90" s="1195"/>
      <c r="EAY90" s="1195"/>
      <c r="EAZ90" s="1195"/>
      <c r="EBA90" s="1195"/>
      <c r="EBB90" s="1195"/>
      <c r="EBC90" s="1195"/>
      <c r="EBD90" s="1195"/>
      <c r="EBE90" s="1195"/>
      <c r="EBF90" s="1195"/>
      <c r="EBG90" s="1195"/>
      <c r="EBH90" s="1195"/>
      <c r="EBI90" s="1195"/>
      <c r="EBJ90" s="1195"/>
      <c r="EBK90" s="1195"/>
      <c r="EBL90" s="1195"/>
      <c r="EBM90" s="1195"/>
      <c r="EBN90" s="1195"/>
      <c r="EBO90" s="1195"/>
      <c r="EBP90" s="250"/>
      <c r="EBQ90" s="1133"/>
      <c r="EBR90" s="1133"/>
      <c r="EBS90" s="1133"/>
      <c r="EBT90" s="252"/>
      <c r="EBU90" s="1133"/>
      <c r="EBV90" s="1133"/>
      <c r="EBW90" s="1133"/>
      <c r="EBX90" s="1133"/>
      <c r="EBY90" s="1133"/>
      <c r="EBZ90" s="252"/>
      <c r="ECA90" s="1133"/>
      <c r="ECB90" s="1133"/>
      <c r="ECC90" s="252"/>
      <c r="ECD90" s="1133"/>
      <c r="ECG90" s="250"/>
      <c r="ECK90" s="1133"/>
      <c r="ECL90" s="1133"/>
      <c r="ECM90" s="250"/>
      <c r="ECQ90" s="514"/>
      <c r="ECT90" s="252"/>
      <c r="ECU90" s="249"/>
      <c r="ECV90" s="249"/>
      <c r="ECW90" s="252"/>
      <c r="ECZ90" s="252"/>
      <c r="EDC90" s="511"/>
      <c r="EDD90" s="1152"/>
      <c r="EDE90" s="1133"/>
      <c r="EDH90" s="514"/>
      <c r="EDQ90" s="514"/>
      <c r="EDR90" s="235"/>
      <c r="EDS90" s="235"/>
      <c r="EDT90" s="235"/>
      <c r="EDU90" s="237"/>
      <c r="EDV90" s="235"/>
      <c r="EDW90" s="235"/>
      <c r="EDX90" s="237"/>
      <c r="EDY90" s="235"/>
      <c r="EDZ90" s="235"/>
      <c r="EEA90" s="237"/>
      <c r="EEB90" s="235"/>
      <c r="EEC90" s="235"/>
      <c r="EED90" s="237"/>
      <c r="EEE90" s="235"/>
      <c r="EEF90" s="235"/>
      <c r="EEG90" s="235"/>
      <c r="EEH90" s="235"/>
      <c r="EEI90" s="235"/>
      <c r="EEJ90" s="235"/>
      <c r="EEK90" s="235"/>
      <c r="EEL90" s="235"/>
      <c r="EEM90" s="235"/>
      <c r="EEN90" s="235"/>
      <c r="EEO90" s="235"/>
      <c r="EEP90" s="235"/>
      <c r="EEQ90" s="235"/>
      <c r="EER90" s="235"/>
      <c r="EES90" s="235"/>
      <c r="EET90" s="235"/>
      <c r="EEU90" s="235"/>
      <c r="EEV90" s="235"/>
      <c r="EEW90" s="235"/>
      <c r="EEX90" s="235"/>
      <c r="EEY90" s="235"/>
      <c r="EEZ90" s="235"/>
      <c r="EFA90" s="235"/>
      <c r="EFB90" s="235"/>
      <c r="EFC90" s="235"/>
      <c r="EFD90" s="235"/>
      <c r="EFE90" s="235"/>
      <c r="EFF90" s="235"/>
      <c r="EFG90" s="235"/>
      <c r="EFH90" s="235"/>
      <c r="EFI90" s="235"/>
      <c r="EFJ90" s="235"/>
      <c r="EFK90" s="235"/>
      <c r="EFL90" s="235"/>
      <c r="EFM90" s="235"/>
      <c r="EFN90" s="294"/>
      <c r="EFO90" s="294"/>
      <c r="EFP90" s="294"/>
      <c r="EFQ90" s="294"/>
      <c r="EFR90" s="295"/>
      <c r="EFS90" s="235"/>
      <c r="EFT90" s="235"/>
      <c r="EFU90" s="235"/>
      <c r="EFV90" s="235"/>
      <c r="EFW90" s="235"/>
      <c r="EFX90" s="235"/>
      <c r="EFY90" s="235"/>
      <c r="EFZ90" s="235"/>
      <c r="EGA90" s="235"/>
      <c r="EGB90" s="235"/>
      <c r="EGC90" s="235"/>
      <c r="EGD90" s="235"/>
      <c r="EGE90" s="235"/>
      <c r="EGF90" s="235"/>
      <c r="EGG90" s="235"/>
      <c r="EGH90" s="235"/>
      <c r="EGI90" s="236"/>
      <c r="EGJ90" s="235"/>
      <c r="EGK90" s="235"/>
      <c r="EGL90" s="235"/>
      <c r="EGM90" s="235"/>
      <c r="EGN90" s="235"/>
      <c r="EGO90" s="235"/>
      <c r="EGP90" s="235"/>
      <c r="EGQ90" s="235"/>
      <c r="EGR90" s="265"/>
      <c r="EGS90" s="265"/>
      <c r="EGT90" s="265"/>
      <c r="EGU90" s="265"/>
      <c r="EGV90" s="265"/>
      <c r="EGW90" s="265"/>
      <c r="EGX90" s="265"/>
      <c r="EGY90" s="265"/>
      <c r="EHE90" s="514"/>
      <c r="EHF90" s="1133"/>
      <c r="EHG90" s="1133"/>
      <c r="EHH90" s="1133"/>
      <c r="EHI90" s="1133"/>
      <c r="EHJ90" s="1133"/>
      <c r="EHK90" s="1133"/>
      <c r="EHL90" s="1138"/>
      <c r="EHM90" s="1138"/>
      <c r="EHN90" s="1133"/>
      <c r="EHO90" s="1133"/>
      <c r="EHP90" s="1133"/>
      <c r="EHQ90" s="1133"/>
      <c r="EHR90" s="1133"/>
      <c r="EHU90" s="252"/>
      <c r="EHY90" s="250"/>
      <c r="EIC90" s="1133"/>
      <c r="EID90" s="1133"/>
      <c r="EIE90" s="250"/>
      <c r="EII90" s="514"/>
      <c r="EIL90" s="252"/>
      <c r="EIM90" s="249"/>
      <c r="EIN90" s="249"/>
      <c r="EIO90" s="252"/>
      <c r="EIR90" s="252"/>
      <c r="EIU90" s="511"/>
      <c r="EIV90" s="1152"/>
      <c r="EIW90" s="1133"/>
      <c r="EJI90" s="514"/>
      <c r="EJK90" s="226"/>
      <c r="EJL90" s="226"/>
      <c r="EJM90" s="226"/>
      <c r="EJN90" s="226"/>
      <c r="EJO90" s="226"/>
      <c r="EJP90" s="232"/>
      <c r="EJQ90" s="226"/>
      <c r="EJR90" s="234"/>
      <c r="EJS90" s="1134"/>
      <c r="EJT90" s="1134"/>
      <c r="EJU90" s="234"/>
      <c r="EJV90" s="1134"/>
      <c r="EJW90" s="1134"/>
      <c r="EJX90" s="1134"/>
      <c r="EJY90" s="233"/>
      <c r="EJZ90" s="1134"/>
      <c r="EKA90" s="1134"/>
      <c r="EKB90" s="1134"/>
      <c r="EKC90" s="1134"/>
      <c r="EKD90" s="1134"/>
      <c r="EKE90" s="1134"/>
      <c r="EKF90" s="1134"/>
      <c r="EKG90" s="1134"/>
      <c r="EKH90" s="1134"/>
      <c r="EKI90" s="1134"/>
      <c r="EKJ90" s="1134"/>
      <c r="EKK90" s="1133"/>
      <c r="EKL90" s="1133"/>
      <c r="EKM90" s="1133"/>
      <c r="EKN90" s="1133"/>
      <c r="EKO90" s="1133"/>
      <c r="EKP90" s="1133"/>
      <c r="EKQ90" s="1133"/>
      <c r="EKR90" s="1133"/>
      <c r="EKS90" s="1133"/>
      <c r="EKT90" s="1133"/>
      <c r="EKU90" s="1133"/>
      <c r="EKV90" s="1133"/>
      <c r="EKW90" s="1133"/>
      <c r="EKX90" s="1133"/>
      <c r="EKY90" s="1133"/>
      <c r="EKZ90" s="1133"/>
      <c r="ELA90" s="1134"/>
      <c r="ELB90" s="1134"/>
      <c r="ELC90" s="1134"/>
      <c r="ELD90" s="1134"/>
      <c r="ELE90" s="1134"/>
      <c r="ELF90" s="1134"/>
      <c r="ELG90" s="233"/>
      <c r="ELH90" s="1134"/>
      <c r="ELI90" s="1134"/>
      <c r="ELJ90" s="1134"/>
      <c r="ELK90" s="1134"/>
      <c r="ELL90" s="1134"/>
      <c r="ELM90" s="1134"/>
      <c r="ELN90" s="1133"/>
      <c r="ELO90" s="1133"/>
      <c r="ELP90" s="1133"/>
      <c r="ELQ90" s="1133"/>
      <c r="ELR90" s="1133"/>
      <c r="ELS90" s="1133"/>
      <c r="ELT90" s="1133"/>
      <c r="ELU90" s="1133"/>
      <c r="ELV90" s="1133"/>
      <c r="ELW90" s="1133"/>
      <c r="ELX90" s="513"/>
      <c r="ELY90" s="1133"/>
      <c r="EMR90" s="511"/>
      <c r="EMS90" s="513"/>
      <c r="ENB90" s="512"/>
      <c r="END90" s="252"/>
      <c r="ENN90" s="250"/>
      <c r="ENR90" s="1133"/>
      <c r="ENS90" s="1133"/>
      <c r="ENT90" s="250"/>
      <c r="ENX90" s="514"/>
      <c r="EOA90" s="252"/>
      <c r="EOB90" s="249"/>
      <c r="EOC90" s="249"/>
      <c r="EOD90" s="252"/>
      <c r="EOG90" s="252"/>
      <c r="EOK90" s="803"/>
      <c r="EOO90" s="511"/>
      <c r="EOP90" s="511"/>
      <c r="EOQ90" s="511"/>
      <c r="EOR90" s="511"/>
      <c r="EOS90" s="511"/>
      <c r="EOT90" s="511"/>
      <c r="EOU90" s="511"/>
      <c r="EOV90" s="511"/>
      <c r="EOW90" s="511"/>
      <c r="EOX90" s="511"/>
      <c r="EOY90" s="511"/>
      <c r="EOZ90" s="511"/>
      <c r="EPA90" s="513"/>
      <c r="EPB90" s="1133"/>
      <c r="EPC90" s="1133"/>
      <c r="EPD90" s="1133"/>
      <c r="EPE90" s="1133"/>
      <c r="EPF90" s="252"/>
      <c r="EPW90" s="1133"/>
      <c r="EPX90" s="1133"/>
      <c r="EPY90" s="1133"/>
      <c r="EPZ90" s="1133"/>
      <c r="EQA90" s="1133"/>
      <c r="EQB90" s="514"/>
      <c r="EQC90" s="1133"/>
      <c r="EQD90" s="1133"/>
      <c r="EQE90" s="1133"/>
      <c r="EQF90" s="1133"/>
      <c r="EQG90" s="1133"/>
      <c r="EQH90" s="1133"/>
      <c r="EQI90" s="1133"/>
      <c r="EQJ90" s="511"/>
      <c r="EQK90" s="511"/>
      <c r="EQL90" s="513"/>
      <c r="EQM90" s="511"/>
      <c r="EQN90" s="511"/>
      <c r="EQO90" s="511"/>
      <c r="EQP90" s="562"/>
      <c r="EQQ90" s="511"/>
      <c r="EQR90" s="511"/>
      <c r="EQS90" s="1107"/>
      <c r="EQT90" s="1137"/>
      <c r="EQU90" s="1137"/>
      <c r="EQV90" s="1107"/>
      <c r="EQW90" s="511"/>
      <c r="EQX90" s="511"/>
      <c r="EQY90" s="1107"/>
      <c r="EQZ90" s="511"/>
      <c r="ERA90" s="511"/>
      <c r="ERB90" s="511"/>
      <c r="ERC90" s="513"/>
      <c r="ERH90" s="252"/>
      <c r="ERU90" s="247"/>
      <c r="ERV90" s="1664"/>
      <c r="ERW90" s="1664"/>
      <c r="ERX90" s="249"/>
      <c r="ETA90" s="1518"/>
      <c r="ETB90" s="1518"/>
      <c r="ETC90" s="1518"/>
      <c r="ETD90" s="1518"/>
      <c r="ETE90" s="1518"/>
      <c r="ETF90" s="1518"/>
    </row>
    <row r="91" spans="1:3906" s="241" customFormat="1" ht="15" customHeight="1">
      <c r="B91" s="1518"/>
      <c r="C91" s="1518"/>
      <c r="D91" s="1518"/>
      <c r="E91" s="1518"/>
      <c r="F91" s="1518"/>
      <c r="G91" s="1518"/>
      <c r="J91" s="1310"/>
      <c r="K91" s="1310"/>
      <c r="L91" s="1310"/>
      <c r="M91" s="1310"/>
      <c r="N91" s="1310"/>
      <c r="O91" s="1310"/>
      <c r="P91" s="1310"/>
      <c r="Q91" s="1310"/>
      <c r="R91" s="1310"/>
      <c r="S91" s="1310"/>
      <c r="T91" s="1310"/>
      <c r="U91" s="1310"/>
      <c r="V91" s="1310"/>
      <c r="W91" s="1310"/>
      <c r="X91" s="1310"/>
      <c r="Y91" s="1310"/>
      <c r="Z91" s="1310"/>
      <c r="AA91" s="1310"/>
      <c r="AD91" s="1664"/>
      <c r="AE91" s="1664"/>
      <c r="AF91" s="816"/>
      <c r="AS91" s="512"/>
      <c r="AX91" s="514"/>
      <c r="BF91" s="514"/>
      <c r="BL91" s="514"/>
      <c r="BR91" s="251"/>
      <c r="BU91" s="252"/>
      <c r="CE91" s="515"/>
      <c r="CF91" s="515"/>
      <c r="CG91" s="515"/>
      <c r="CH91" s="515"/>
      <c r="CI91" s="515"/>
      <c r="CJ91" s="621"/>
      <c r="CK91" s="515"/>
      <c r="CL91" s="515"/>
      <c r="CM91" s="515"/>
      <c r="CN91" s="515"/>
      <c r="CO91" s="515"/>
      <c r="CP91" s="515"/>
      <c r="CQ91" s="515"/>
      <c r="CR91" s="515"/>
      <c r="CS91" s="515"/>
      <c r="CT91" s="516"/>
      <c r="CU91" s="515"/>
      <c r="CV91" s="515"/>
      <c r="CW91" s="515"/>
      <c r="CX91" s="626"/>
      <c r="CY91" s="515"/>
      <c r="CZ91" s="515"/>
      <c r="DA91" s="517"/>
      <c r="DB91" s="1133"/>
      <c r="DC91" s="1133"/>
      <c r="DD91" s="251"/>
      <c r="DE91" s="1133"/>
      <c r="DF91" s="1133"/>
      <c r="DG91" s="252"/>
      <c r="DH91" s="1133"/>
      <c r="DI91" s="1133"/>
      <c r="DJ91" s="1133"/>
      <c r="DK91" s="250"/>
      <c r="DP91" s="252"/>
      <c r="EG91" s="515"/>
      <c r="EH91" s="515"/>
      <c r="EI91" s="515"/>
      <c r="EJ91" s="515"/>
      <c r="EK91" s="515"/>
      <c r="EL91" s="621"/>
      <c r="EM91" s="515"/>
      <c r="EN91" s="515"/>
      <c r="EO91" s="515"/>
      <c r="EP91" s="515"/>
      <c r="EQ91" s="515"/>
      <c r="ER91" s="515"/>
      <c r="ES91" s="515"/>
      <c r="ET91" s="515"/>
      <c r="EU91" s="515"/>
      <c r="EV91" s="516"/>
      <c r="EW91" s="515"/>
      <c r="EX91" s="515"/>
      <c r="EY91" s="515"/>
      <c r="EZ91" s="626"/>
      <c r="FA91" s="515"/>
      <c r="FB91" s="515"/>
      <c r="FC91" s="517"/>
      <c r="FD91" s="1133"/>
      <c r="FE91" s="1133"/>
      <c r="FF91" s="251"/>
      <c r="FG91" s="1133"/>
      <c r="FH91" s="1133"/>
      <c r="FI91" s="252"/>
      <c r="FJ91" s="1133"/>
      <c r="FK91" s="1133"/>
      <c r="FL91" s="1133"/>
      <c r="FM91" s="250"/>
      <c r="FR91" s="252"/>
      <c r="GI91" s="515"/>
      <c r="GJ91" s="515"/>
      <c r="GK91" s="515"/>
      <c r="GL91" s="515"/>
      <c r="GM91" s="515"/>
      <c r="GN91" s="621"/>
      <c r="GO91" s="515"/>
      <c r="GP91" s="515"/>
      <c r="GQ91" s="515"/>
      <c r="GR91" s="515"/>
      <c r="GS91" s="515"/>
      <c r="GT91" s="515"/>
      <c r="GU91" s="515"/>
      <c r="GV91" s="515"/>
      <c r="GW91" s="515"/>
      <c r="GX91" s="516"/>
      <c r="GY91" s="515"/>
      <c r="GZ91" s="515"/>
      <c r="HA91" s="515"/>
      <c r="HB91" s="626"/>
      <c r="HC91" s="515"/>
      <c r="HD91" s="515"/>
      <c r="HE91" s="517"/>
      <c r="HF91" s="1133"/>
      <c r="HG91" s="1133"/>
      <c r="HH91" s="251"/>
      <c r="HI91" s="1133"/>
      <c r="HJ91" s="1133"/>
      <c r="HK91" s="252"/>
      <c r="HL91" s="1133"/>
      <c r="HM91" s="1133"/>
      <c r="HN91" s="1133"/>
      <c r="HO91" s="250"/>
      <c r="HT91" s="252"/>
      <c r="IK91" s="515"/>
      <c r="IL91" s="515"/>
      <c r="IM91" s="515"/>
      <c r="IN91" s="515"/>
      <c r="IO91" s="515"/>
      <c r="IP91" s="621"/>
      <c r="IQ91" s="515"/>
      <c r="IR91" s="515"/>
      <c r="IS91" s="515"/>
      <c r="IT91" s="515"/>
      <c r="IU91" s="515"/>
      <c r="IV91" s="515"/>
      <c r="IW91" s="515"/>
      <c r="IX91" s="515"/>
      <c r="IY91" s="515"/>
      <c r="IZ91" s="516"/>
      <c r="JA91" s="515"/>
      <c r="JB91" s="515"/>
      <c r="JC91" s="515"/>
      <c r="JD91" s="626"/>
      <c r="JE91" s="515"/>
      <c r="JF91" s="515"/>
      <c r="JG91" s="517"/>
      <c r="JH91" s="1133"/>
      <c r="JI91" s="1133"/>
      <c r="JJ91" s="251"/>
      <c r="JK91" s="1133"/>
      <c r="JL91" s="1133"/>
      <c r="JM91" s="252"/>
      <c r="JN91" s="1133"/>
      <c r="JO91" s="1133"/>
      <c r="JP91" s="1133"/>
      <c r="JQ91" s="250"/>
      <c r="JV91" s="252"/>
      <c r="KM91" s="515"/>
      <c r="KN91" s="515"/>
      <c r="KO91" s="515"/>
      <c r="KP91" s="515"/>
      <c r="KQ91" s="515"/>
      <c r="KR91" s="621"/>
      <c r="KS91" s="515"/>
      <c r="KT91" s="515"/>
      <c r="KU91" s="515"/>
      <c r="KV91" s="515"/>
      <c r="KW91" s="515"/>
      <c r="KX91" s="515"/>
      <c r="KY91" s="515"/>
      <c r="KZ91" s="515"/>
      <c r="LA91" s="515"/>
      <c r="LB91" s="516"/>
      <c r="LC91" s="515"/>
      <c r="LD91" s="515"/>
      <c r="LE91" s="515"/>
      <c r="LF91" s="626"/>
      <c r="LG91" s="515"/>
      <c r="LH91" s="515"/>
      <c r="LI91" s="517"/>
      <c r="LJ91" s="1133"/>
      <c r="LK91" s="1133"/>
      <c r="LL91" s="251"/>
      <c r="LM91" s="1133"/>
      <c r="LN91" s="1133"/>
      <c r="LO91" s="252"/>
      <c r="LP91" s="1133"/>
      <c r="LQ91" s="1133"/>
      <c r="LR91" s="1133"/>
      <c r="LS91" s="250"/>
      <c r="LX91" s="252"/>
      <c r="MO91" s="515"/>
      <c r="MP91" s="515"/>
      <c r="MQ91" s="515"/>
      <c r="MR91" s="515"/>
      <c r="MS91" s="515"/>
      <c r="MT91" s="621"/>
      <c r="MU91" s="515"/>
      <c r="MV91" s="515"/>
      <c r="MW91" s="515"/>
      <c r="MX91" s="515"/>
      <c r="MY91" s="515"/>
      <c r="MZ91" s="515"/>
      <c r="NA91" s="515"/>
      <c r="NB91" s="515"/>
      <c r="NC91" s="515"/>
      <c r="ND91" s="516"/>
      <c r="NE91" s="515"/>
      <c r="NF91" s="515"/>
      <c r="NG91" s="515"/>
      <c r="NH91" s="626"/>
      <c r="NI91" s="515"/>
      <c r="NJ91" s="515"/>
      <c r="NK91" s="517"/>
      <c r="NL91" s="1133"/>
      <c r="NM91" s="1133"/>
      <c r="NN91" s="251"/>
      <c r="NO91" s="1133"/>
      <c r="NP91" s="1133"/>
      <c r="NQ91" s="252"/>
      <c r="NR91" s="1133"/>
      <c r="NS91" s="1133"/>
      <c r="NT91" s="1133"/>
      <c r="NU91" s="250"/>
      <c r="NZ91" s="252"/>
      <c r="ON91" s="1133"/>
      <c r="OO91" s="1133"/>
      <c r="OP91" s="250"/>
      <c r="OS91" s="250"/>
      <c r="OX91" s="249"/>
      <c r="OY91" s="249"/>
      <c r="OZ91" s="252"/>
      <c r="PC91" s="252"/>
      <c r="PM91" s="515"/>
      <c r="PN91" s="515"/>
      <c r="PO91" s="515"/>
      <c r="PP91" s="515"/>
      <c r="PQ91" s="515"/>
      <c r="PR91" s="621"/>
      <c r="PS91" s="515"/>
      <c r="PT91" s="515"/>
      <c r="PU91" s="515"/>
      <c r="PV91" s="515"/>
      <c r="PW91" s="515"/>
      <c r="PX91" s="515"/>
      <c r="PY91" s="515"/>
      <c r="PZ91" s="515"/>
      <c r="QA91" s="515"/>
      <c r="QB91" s="516"/>
      <c r="QC91" s="515"/>
      <c r="QD91" s="515"/>
      <c r="QE91" s="515"/>
      <c r="QF91" s="626"/>
      <c r="QG91" s="515"/>
      <c r="QH91" s="515"/>
      <c r="QI91" s="517"/>
      <c r="QJ91" s="1133"/>
      <c r="QK91" s="1133"/>
      <c r="QL91" s="251"/>
      <c r="QM91" s="1133"/>
      <c r="QN91" s="1133"/>
      <c r="QO91" s="252"/>
      <c r="QP91" s="1133"/>
      <c r="QQ91" s="1133"/>
      <c r="QR91" s="1133"/>
      <c r="QS91" s="250"/>
      <c r="QX91" s="252"/>
      <c r="RO91" s="515"/>
      <c r="RP91" s="515"/>
      <c r="RQ91" s="515"/>
      <c r="RR91" s="515"/>
      <c r="RS91" s="515"/>
      <c r="RT91" s="621"/>
      <c r="RU91" s="515"/>
      <c r="RV91" s="515"/>
      <c r="RW91" s="515"/>
      <c r="RX91" s="515"/>
      <c r="RY91" s="515"/>
      <c r="RZ91" s="515"/>
      <c r="SA91" s="515"/>
      <c r="SB91" s="515"/>
      <c r="SC91" s="515"/>
      <c r="SD91" s="516"/>
      <c r="SE91" s="515"/>
      <c r="SF91" s="515"/>
      <c r="SG91" s="515"/>
      <c r="SH91" s="626"/>
      <c r="SI91" s="515"/>
      <c r="SJ91" s="515"/>
      <c r="SK91" s="517"/>
      <c r="SL91" s="1133"/>
      <c r="SM91" s="1133"/>
      <c r="SN91" s="251"/>
      <c r="SO91" s="1133"/>
      <c r="SP91" s="1133"/>
      <c r="SQ91" s="252"/>
      <c r="SR91" s="1133"/>
      <c r="SS91" s="1133"/>
      <c r="ST91" s="1133"/>
      <c r="SU91" s="250"/>
      <c r="SZ91" s="252"/>
      <c r="TQ91" s="515"/>
      <c r="TR91" s="515"/>
      <c r="TS91" s="515"/>
      <c r="TT91" s="515"/>
      <c r="TU91" s="515"/>
      <c r="TV91" s="621"/>
      <c r="TW91" s="515"/>
      <c r="TX91" s="515"/>
      <c r="TY91" s="515"/>
      <c r="TZ91" s="515"/>
      <c r="UA91" s="515"/>
      <c r="UB91" s="515"/>
      <c r="UC91" s="515"/>
      <c r="UD91" s="515"/>
      <c r="UE91" s="515"/>
      <c r="UF91" s="516"/>
      <c r="UG91" s="515"/>
      <c r="UH91" s="515"/>
      <c r="UI91" s="515"/>
      <c r="UJ91" s="626"/>
      <c r="UK91" s="515"/>
      <c r="UL91" s="515"/>
      <c r="UM91" s="517"/>
      <c r="UN91" s="1133"/>
      <c r="UO91" s="1133"/>
      <c r="UP91" s="251"/>
      <c r="UQ91" s="1133"/>
      <c r="UR91" s="1133"/>
      <c r="US91" s="252"/>
      <c r="UT91" s="1133"/>
      <c r="UU91" s="1133"/>
      <c r="UV91" s="1133"/>
      <c r="UW91" s="250"/>
      <c r="VB91" s="252"/>
      <c r="VS91" s="515"/>
      <c r="VT91" s="515"/>
      <c r="VU91" s="515"/>
      <c r="VV91" s="515"/>
      <c r="VW91" s="515"/>
      <c r="VX91" s="621"/>
      <c r="VY91" s="515"/>
      <c r="VZ91" s="515"/>
      <c r="WA91" s="515"/>
      <c r="WB91" s="515"/>
      <c r="WC91" s="515"/>
      <c r="WD91" s="515"/>
      <c r="WE91" s="515"/>
      <c r="WF91" s="515"/>
      <c r="WG91" s="515"/>
      <c r="WH91" s="516"/>
      <c r="WI91" s="515"/>
      <c r="WJ91" s="515"/>
      <c r="WK91" s="515"/>
      <c r="WL91" s="626"/>
      <c r="WM91" s="515"/>
      <c r="WN91" s="515"/>
      <c r="WO91" s="517"/>
      <c r="WP91" s="1133"/>
      <c r="WQ91" s="1133"/>
      <c r="WR91" s="251"/>
      <c r="WS91" s="1133"/>
      <c r="WT91" s="1133"/>
      <c r="WU91" s="252"/>
      <c r="WV91" s="1133"/>
      <c r="WW91" s="1133"/>
      <c r="WX91" s="1133"/>
      <c r="WY91" s="250"/>
      <c r="XD91" s="252"/>
      <c r="XU91" s="515"/>
      <c r="XV91" s="515"/>
      <c r="XW91" s="515"/>
      <c r="XX91" s="515"/>
      <c r="XY91" s="515"/>
      <c r="XZ91" s="621"/>
      <c r="YA91" s="515"/>
      <c r="YB91" s="515"/>
      <c r="YC91" s="515"/>
      <c r="YD91" s="515"/>
      <c r="YE91" s="515"/>
      <c r="YF91" s="515"/>
      <c r="YG91" s="515"/>
      <c r="YH91" s="515"/>
      <c r="YI91" s="515"/>
      <c r="YJ91" s="516"/>
      <c r="YK91" s="515"/>
      <c r="YL91" s="515"/>
      <c r="YM91" s="515"/>
      <c r="YN91" s="626"/>
      <c r="YO91" s="515"/>
      <c r="YP91" s="515"/>
      <c r="YQ91" s="517"/>
      <c r="YR91" s="1133"/>
      <c r="YS91" s="1133"/>
      <c r="YT91" s="251"/>
      <c r="YU91" s="1133"/>
      <c r="YV91" s="1133"/>
      <c r="YW91" s="252"/>
      <c r="YX91" s="1133"/>
      <c r="YY91" s="1133"/>
      <c r="YZ91" s="1133"/>
      <c r="ZA91" s="250"/>
      <c r="ZF91" s="252"/>
      <c r="ZW91" s="515"/>
      <c r="ZX91" s="515"/>
      <c r="ZY91" s="515"/>
      <c r="ZZ91" s="515"/>
      <c r="AAA91" s="515"/>
      <c r="AAB91" s="621"/>
      <c r="AAC91" s="515"/>
      <c r="AAD91" s="515"/>
      <c r="AAE91" s="515"/>
      <c r="AAF91" s="515"/>
      <c r="AAG91" s="515"/>
      <c r="AAH91" s="515"/>
      <c r="AAI91" s="515"/>
      <c r="AAJ91" s="515"/>
      <c r="AAK91" s="515"/>
      <c r="AAL91" s="516"/>
      <c r="AAM91" s="515"/>
      <c r="AAN91" s="515"/>
      <c r="AAO91" s="515"/>
      <c r="AAP91" s="626"/>
      <c r="AAQ91" s="515"/>
      <c r="AAR91" s="515"/>
      <c r="AAS91" s="517"/>
      <c r="AAT91" s="1133"/>
      <c r="AAU91" s="1133"/>
      <c r="AAV91" s="251"/>
      <c r="AAW91" s="1133"/>
      <c r="AAX91" s="1133"/>
      <c r="AAY91" s="252"/>
      <c r="AAZ91" s="1133"/>
      <c r="ABA91" s="1133"/>
      <c r="ABB91" s="1133"/>
      <c r="ABC91" s="250"/>
      <c r="ABH91" s="252"/>
      <c r="ABY91" s="515"/>
      <c r="ABZ91" s="515"/>
      <c r="ACA91" s="515"/>
      <c r="ACB91" s="515"/>
      <c r="ACC91" s="515"/>
      <c r="ACD91" s="621"/>
      <c r="ACE91" s="515"/>
      <c r="ACF91" s="515"/>
      <c r="ACG91" s="515"/>
      <c r="ACH91" s="515"/>
      <c r="ACI91" s="515"/>
      <c r="ACJ91" s="515"/>
      <c r="ACK91" s="515"/>
      <c r="ACL91" s="515"/>
      <c r="ACM91" s="515"/>
      <c r="ACN91" s="516"/>
      <c r="ACO91" s="515"/>
      <c r="ACP91" s="515"/>
      <c r="ACQ91" s="515"/>
      <c r="ACR91" s="626"/>
      <c r="ACS91" s="515"/>
      <c r="ACT91" s="515"/>
      <c r="ACU91" s="517"/>
      <c r="ACV91" s="1133"/>
      <c r="ACW91" s="1133"/>
      <c r="ACX91" s="251"/>
      <c r="ACY91" s="1133"/>
      <c r="ACZ91" s="1133"/>
      <c r="ADA91" s="252"/>
      <c r="ADB91" s="1133"/>
      <c r="ADC91" s="1133"/>
      <c r="ADD91" s="1133"/>
      <c r="ADE91" s="250"/>
      <c r="ADJ91" s="252"/>
      <c r="AEA91" s="515"/>
      <c r="AEB91" s="515"/>
      <c r="AEC91" s="515"/>
      <c r="AED91" s="515"/>
      <c r="AEE91" s="515"/>
      <c r="AEF91" s="621"/>
      <c r="AEG91" s="515"/>
      <c r="AEH91" s="515"/>
      <c r="AEI91" s="515"/>
      <c r="AEJ91" s="515"/>
      <c r="AEK91" s="515"/>
      <c r="AEL91" s="515"/>
      <c r="AEM91" s="515"/>
      <c r="AEN91" s="515"/>
      <c r="AEO91" s="515"/>
      <c r="AEP91" s="516"/>
      <c r="AEQ91" s="515"/>
      <c r="AER91" s="515"/>
      <c r="AES91" s="515"/>
      <c r="AET91" s="626"/>
      <c r="AEU91" s="515"/>
      <c r="AEV91" s="515"/>
      <c r="AEW91" s="517"/>
      <c r="AEX91" s="1133"/>
      <c r="AEY91" s="1133"/>
      <c r="AEZ91" s="251"/>
      <c r="AFA91" s="1133"/>
      <c r="AFB91" s="1133"/>
      <c r="AFC91" s="252"/>
      <c r="AFD91" s="1133"/>
      <c r="AFE91" s="1133"/>
      <c r="AFF91" s="1133"/>
      <c r="AFG91" s="250"/>
      <c r="AFL91" s="252"/>
      <c r="AGC91" s="515"/>
      <c r="AGD91" s="515"/>
      <c r="AGE91" s="515"/>
      <c r="AGF91" s="515"/>
      <c r="AGG91" s="515"/>
      <c r="AGH91" s="621"/>
      <c r="AGI91" s="515"/>
      <c r="AGJ91" s="515"/>
      <c r="AGK91" s="515"/>
      <c r="AGL91" s="515"/>
      <c r="AGM91" s="515"/>
      <c r="AGN91" s="515"/>
      <c r="AGO91" s="515"/>
      <c r="AGP91" s="515"/>
      <c r="AGQ91" s="515"/>
      <c r="AGR91" s="516"/>
      <c r="AGS91" s="515"/>
      <c r="AGT91" s="515"/>
      <c r="AGU91" s="515"/>
      <c r="AGV91" s="626"/>
      <c r="AGW91" s="515"/>
      <c r="AGX91" s="515"/>
      <c r="AGY91" s="517"/>
      <c r="AGZ91" s="1133"/>
      <c r="AHA91" s="1133"/>
      <c r="AHB91" s="251"/>
      <c r="AHC91" s="1133"/>
      <c r="AHD91" s="1133"/>
      <c r="AHE91" s="252"/>
      <c r="AHF91" s="1133"/>
      <c r="AHG91" s="1133"/>
      <c r="AHH91" s="1133"/>
      <c r="AHI91" s="250"/>
      <c r="AHN91" s="252"/>
      <c r="AIE91" s="515"/>
      <c r="AIF91" s="515"/>
      <c r="AIG91" s="515"/>
      <c r="AIH91" s="515"/>
      <c r="AII91" s="515"/>
      <c r="AIJ91" s="621"/>
      <c r="AIK91" s="515"/>
      <c r="AIL91" s="515"/>
      <c r="AIM91" s="515"/>
      <c r="AIN91" s="515"/>
      <c r="AIO91" s="515"/>
      <c r="AIP91" s="515"/>
      <c r="AIQ91" s="515"/>
      <c r="AIR91" s="515"/>
      <c r="AIS91" s="515"/>
      <c r="AIT91" s="516"/>
      <c r="AIU91" s="515"/>
      <c r="AIV91" s="515"/>
      <c r="AIW91" s="515"/>
      <c r="AIX91" s="626"/>
      <c r="AIY91" s="515"/>
      <c r="AIZ91" s="515"/>
      <c r="AJA91" s="517"/>
      <c r="AJB91" s="1133"/>
      <c r="AJC91" s="1133"/>
      <c r="AJD91" s="251"/>
      <c r="AJE91" s="1133"/>
      <c r="AJF91" s="1133"/>
      <c r="AJG91" s="252"/>
      <c r="AJH91" s="1133"/>
      <c r="AJI91" s="1133"/>
      <c r="AJJ91" s="1133"/>
      <c r="AJK91" s="250"/>
      <c r="AJP91" s="252"/>
      <c r="AKG91" s="515"/>
      <c r="AKH91" s="515"/>
      <c r="AKI91" s="515"/>
      <c r="AKJ91" s="515"/>
      <c r="AKK91" s="515"/>
      <c r="AKL91" s="621"/>
      <c r="AKM91" s="515"/>
      <c r="AKN91" s="515"/>
      <c r="AKO91" s="515"/>
      <c r="AKP91" s="515"/>
      <c r="AKQ91" s="515"/>
      <c r="AKR91" s="515"/>
      <c r="AKS91" s="515"/>
      <c r="AKT91" s="515"/>
      <c r="AKU91" s="515"/>
      <c r="AKV91" s="516"/>
      <c r="AKW91" s="515"/>
      <c r="AKX91" s="515"/>
      <c r="AKY91" s="515"/>
      <c r="AKZ91" s="626"/>
      <c r="ALA91" s="515"/>
      <c r="ALB91" s="515"/>
      <c r="ALC91" s="517"/>
      <c r="ALD91" s="1133"/>
      <c r="ALE91" s="1133"/>
      <c r="ALF91" s="251"/>
      <c r="ALG91" s="1133"/>
      <c r="ALH91" s="1133"/>
      <c r="ALI91" s="252"/>
      <c r="ALJ91" s="1133"/>
      <c r="ALK91" s="1133"/>
      <c r="ALL91" s="1133"/>
      <c r="ALM91" s="250"/>
      <c r="ALR91" s="252"/>
      <c r="AMI91" s="515"/>
      <c r="AMJ91" s="515"/>
      <c r="AMK91" s="515"/>
      <c r="AML91" s="515"/>
      <c r="AMM91" s="515"/>
      <c r="AMN91" s="621"/>
      <c r="AMO91" s="515"/>
      <c r="AMP91" s="515"/>
      <c r="AMQ91" s="515"/>
      <c r="AMR91" s="515"/>
      <c r="AMS91" s="515"/>
      <c r="AMT91" s="515"/>
      <c r="AMU91" s="515"/>
      <c r="AMV91" s="515"/>
      <c r="AMW91" s="515"/>
      <c r="AMX91" s="516"/>
      <c r="AMY91" s="515"/>
      <c r="AMZ91" s="515"/>
      <c r="ANA91" s="515"/>
      <c r="ANB91" s="626"/>
      <c r="ANC91" s="515"/>
      <c r="AND91" s="515"/>
      <c r="ANE91" s="517"/>
      <c r="ANF91" s="1133"/>
      <c r="ANG91" s="1133"/>
      <c r="ANH91" s="251"/>
      <c r="ANI91" s="1133"/>
      <c r="ANJ91" s="1133"/>
      <c r="ANK91" s="252"/>
      <c r="ANL91" s="1133"/>
      <c r="ANM91" s="1133"/>
      <c r="ANN91" s="1133"/>
      <c r="ANO91" s="250"/>
      <c r="ANT91" s="252"/>
      <c r="AOK91" s="515"/>
      <c r="AOL91" s="515"/>
      <c r="AOM91" s="515"/>
      <c r="AON91" s="515"/>
      <c r="AOO91" s="515"/>
      <c r="AOP91" s="621"/>
      <c r="AOQ91" s="515"/>
      <c r="AOR91" s="515"/>
      <c r="AOS91" s="515"/>
      <c r="AOT91" s="515"/>
      <c r="AOU91" s="515"/>
      <c r="AOV91" s="515"/>
      <c r="AOW91" s="515"/>
      <c r="AOX91" s="515"/>
      <c r="AOY91" s="515"/>
      <c r="AOZ91" s="516"/>
      <c r="APA91" s="515"/>
      <c r="APB91" s="515"/>
      <c r="APC91" s="515"/>
      <c r="APD91" s="626"/>
      <c r="APE91" s="515"/>
      <c r="APF91" s="515"/>
      <c r="APG91" s="517"/>
      <c r="APH91" s="1133"/>
      <c r="API91" s="1133"/>
      <c r="APJ91" s="251"/>
      <c r="APK91" s="1133"/>
      <c r="APL91" s="1133"/>
      <c r="APM91" s="252"/>
      <c r="APN91" s="1133"/>
      <c r="APO91" s="1133"/>
      <c r="APP91" s="1133"/>
      <c r="APQ91" s="250"/>
      <c r="APV91" s="252"/>
      <c r="AQM91" s="515"/>
      <c r="AQN91" s="515"/>
      <c r="AQO91" s="515"/>
      <c r="AQP91" s="515"/>
      <c r="AQQ91" s="515"/>
      <c r="AQR91" s="621"/>
      <c r="AQS91" s="515"/>
      <c r="AQT91" s="515"/>
      <c r="AQU91" s="515"/>
      <c r="AQV91" s="515"/>
      <c r="AQW91" s="515"/>
      <c r="AQX91" s="515"/>
      <c r="AQY91" s="515"/>
      <c r="AQZ91" s="515"/>
      <c r="ARA91" s="515"/>
      <c r="ARB91" s="516"/>
      <c r="ARC91" s="515"/>
      <c r="ARD91" s="515"/>
      <c r="ARE91" s="515"/>
      <c r="ARF91" s="626"/>
      <c r="ARG91" s="515"/>
      <c r="ARH91" s="515"/>
      <c r="ARI91" s="517"/>
      <c r="ARJ91" s="1133"/>
      <c r="ARK91" s="1133"/>
      <c r="ARL91" s="251"/>
      <c r="ARM91" s="1133"/>
      <c r="ARN91" s="1133"/>
      <c r="ARO91" s="252"/>
      <c r="ARP91" s="1133"/>
      <c r="ARQ91" s="1133"/>
      <c r="ARR91" s="1133"/>
      <c r="ARS91" s="250"/>
      <c r="ARX91" s="252"/>
      <c r="ASO91" s="515"/>
      <c r="ASP91" s="515"/>
      <c r="ASQ91" s="515"/>
      <c r="ASR91" s="515"/>
      <c r="ASS91" s="515"/>
      <c r="AST91" s="621"/>
      <c r="ASU91" s="515"/>
      <c r="ASV91" s="515"/>
      <c r="ASW91" s="515"/>
      <c r="ASX91" s="515"/>
      <c r="ASY91" s="515"/>
      <c r="ASZ91" s="515"/>
      <c r="ATA91" s="515"/>
      <c r="ATB91" s="515"/>
      <c r="ATC91" s="515"/>
      <c r="ATD91" s="516"/>
      <c r="ATE91" s="515"/>
      <c r="ATF91" s="515"/>
      <c r="ATG91" s="515"/>
      <c r="ATH91" s="626"/>
      <c r="ATI91" s="515"/>
      <c r="ATJ91" s="515"/>
      <c r="ATK91" s="517"/>
      <c r="ATL91" s="1133"/>
      <c r="ATM91" s="1133"/>
      <c r="ATN91" s="251"/>
      <c r="ATO91" s="1133"/>
      <c r="ATP91" s="1133"/>
      <c r="ATQ91" s="252"/>
      <c r="ATR91" s="1133"/>
      <c r="ATS91" s="1133"/>
      <c r="ATT91" s="1133"/>
      <c r="ATU91" s="250"/>
      <c r="ATZ91" s="252"/>
      <c r="AUJ91" s="1133"/>
      <c r="AUK91" s="514"/>
      <c r="AUL91" s="1133"/>
      <c r="AUM91" s="1133"/>
      <c r="AUN91" s="1133"/>
      <c r="AUO91" s="1133"/>
      <c r="AUP91" s="250"/>
      <c r="AUQ91" s="1133"/>
      <c r="AUR91" s="1133"/>
      <c r="AUS91" s="1133"/>
      <c r="AUT91" s="1133"/>
      <c r="AUU91" s="1133"/>
      <c r="AUV91" s="1133"/>
      <c r="AUW91" s="1133"/>
      <c r="AUX91" s="512"/>
      <c r="AUY91" s="1133"/>
      <c r="AUZ91" s="1133"/>
      <c r="AVA91" s="512"/>
      <c r="AVB91" s="1133"/>
      <c r="AVC91" s="1133"/>
      <c r="AVD91" s="502"/>
      <c r="AVE91" s="502"/>
      <c r="AVF91" s="502"/>
      <c r="AVG91" s="502"/>
      <c r="AVH91" s="502"/>
      <c r="AVI91" s="502"/>
      <c r="AVJ91" s="502"/>
      <c r="AVK91" s="502"/>
      <c r="AVL91" s="502"/>
      <c r="AVM91" s="502"/>
      <c r="AVN91" s="502"/>
      <c r="AVO91" s="502"/>
      <c r="AVP91" s="502"/>
      <c r="AVQ91" s="1087"/>
      <c r="AVR91" s="502"/>
      <c r="AVS91" s="502"/>
      <c r="AVT91" s="744"/>
      <c r="AVV91" s="514"/>
      <c r="AVZ91" s="245"/>
      <c r="AWA91" s="1710"/>
      <c r="AWB91" s="1710"/>
      <c r="AWC91" s="1710"/>
      <c r="AWD91" s="1710"/>
      <c r="AWE91" s="246"/>
      <c r="AWP91" s="245"/>
      <c r="AWQ91" s="1710"/>
      <c r="AWR91" s="1710"/>
      <c r="AWS91" s="1710"/>
      <c r="AWT91" s="1710"/>
      <c r="AWU91" s="246"/>
      <c r="AWZ91" s="514"/>
      <c r="AXB91" s="1073"/>
      <c r="AXC91" s="981"/>
      <c r="AXD91" s="1073"/>
      <c r="AXE91" s="981"/>
      <c r="AXF91" s="1073"/>
      <c r="AXG91" s="1073"/>
      <c r="AXH91" s="981"/>
      <c r="AXI91" s="1073"/>
      <c r="AXJ91" s="1073"/>
      <c r="AXK91" s="790"/>
      <c r="AXL91" s="1073"/>
      <c r="AXM91" s="1073"/>
      <c r="AXN91" s="790"/>
      <c r="AXO91" s="1073"/>
      <c r="AXP91" s="1073"/>
      <c r="AXQ91" s="1073"/>
      <c r="AXR91" s="1073"/>
      <c r="AXS91" s="514"/>
      <c r="AXX91" s="887"/>
      <c r="AXY91" s="887"/>
      <c r="AYE91" s="252"/>
      <c r="AYI91" s="512"/>
      <c r="AYK91" s="747"/>
      <c r="AYL91" s="771"/>
      <c r="AYP91" s="747"/>
      <c r="AYQ91" s="747"/>
      <c r="AYT91" s="247"/>
      <c r="AYU91" s="747"/>
      <c r="AYV91" s="747"/>
      <c r="AYW91" s="247"/>
      <c r="AZC91" s="515"/>
      <c r="AZD91" s="515"/>
      <c r="AZE91" s="515"/>
      <c r="AZF91" s="515"/>
      <c r="AZG91" s="515"/>
      <c r="AZH91" s="626"/>
      <c r="AZI91" s="515"/>
      <c r="AZJ91" s="515"/>
      <c r="AZK91" s="515"/>
      <c r="AZL91" s="515"/>
      <c r="AZM91" s="515"/>
      <c r="AZN91" s="515"/>
      <c r="AZO91" s="515"/>
      <c r="AZP91" s="515"/>
      <c r="AZQ91" s="515"/>
      <c r="AZR91" s="516"/>
      <c r="AZS91" s="515"/>
      <c r="AZT91" s="515"/>
      <c r="AZU91" s="515"/>
      <c r="AZV91" s="626"/>
      <c r="AZW91" s="515"/>
      <c r="AZX91" s="515"/>
      <c r="AZY91" s="517"/>
      <c r="AZZ91" s="1133"/>
      <c r="BAA91" s="1133"/>
      <c r="BAB91" s="251"/>
      <c r="BAC91" s="1133"/>
      <c r="BAD91" s="1133"/>
      <c r="BAE91" s="252"/>
      <c r="BAF91" s="1133"/>
      <c r="BAG91" s="1133"/>
      <c r="BAH91" s="1133"/>
      <c r="BAI91" s="250"/>
      <c r="BAN91" s="252"/>
      <c r="BBE91" s="515"/>
      <c r="BBF91" s="515"/>
      <c r="BBG91" s="515"/>
      <c r="BBH91" s="515"/>
      <c r="BBI91" s="515"/>
      <c r="BBJ91" s="621"/>
      <c r="BBK91" s="515"/>
      <c r="BBL91" s="515"/>
      <c r="BBM91" s="515"/>
      <c r="BBN91" s="515"/>
      <c r="BBO91" s="515"/>
      <c r="BBP91" s="515"/>
      <c r="BBQ91" s="515"/>
      <c r="BBR91" s="515"/>
      <c r="BBS91" s="515"/>
      <c r="BBT91" s="516"/>
      <c r="BBU91" s="515"/>
      <c r="BBV91" s="515"/>
      <c r="BBW91" s="515"/>
      <c r="BBX91" s="626"/>
      <c r="BBY91" s="515"/>
      <c r="BBZ91" s="515"/>
      <c r="BCA91" s="517"/>
      <c r="BCB91" s="1133"/>
      <c r="BCC91" s="1133"/>
      <c r="BCD91" s="251"/>
      <c r="BCE91" s="1133"/>
      <c r="BCF91" s="1133"/>
      <c r="BCG91" s="252"/>
      <c r="BCH91" s="1133"/>
      <c r="BCI91" s="1133"/>
      <c r="BCJ91" s="1133"/>
      <c r="BCK91" s="250"/>
      <c r="BCP91" s="252"/>
      <c r="BDG91" s="515"/>
      <c r="BDH91" s="515"/>
      <c r="BDI91" s="515"/>
      <c r="BDJ91" s="515"/>
      <c r="BDK91" s="515"/>
      <c r="BDL91" s="621"/>
      <c r="BDM91" s="515"/>
      <c r="BDN91" s="515"/>
      <c r="BDO91" s="515"/>
      <c r="BDP91" s="515"/>
      <c r="BDQ91" s="515"/>
      <c r="BDR91" s="515"/>
      <c r="BDS91" s="515"/>
      <c r="BDT91" s="515"/>
      <c r="BDU91" s="515"/>
      <c r="BDV91" s="516"/>
      <c r="BDW91" s="515"/>
      <c r="BDX91" s="515"/>
      <c r="BDY91" s="515"/>
      <c r="BDZ91" s="626"/>
      <c r="BEA91" s="515"/>
      <c r="BEB91" s="515"/>
      <c r="BEC91" s="517"/>
      <c r="BED91" s="1133"/>
      <c r="BEE91" s="1133"/>
      <c r="BEF91" s="251"/>
      <c r="BEG91" s="1133"/>
      <c r="BEH91" s="1133"/>
      <c r="BEI91" s="252"/>
      <c r="BEJ91" s="1133"/>
      <c r="BEK91" s="1133"/>
      <c r="BEL91" s="1133"/>
      <c r="BEM91" s="250"/>
      <c r="BER91" s="252"/>
      <c r="BFI91" s="515"/>
      <c r="BFJ91" s="515"/>
      <c r="BFK91" s="515"/>
      <c r="BFL91" s="515"/>
      <c r="BFM91" s="515"/>
      <c r="BFN91" s="621"/>
      <c r="BFO91" s="515"/>
      <c r="BFP91" s="515"/>
      <c r="BFQ91" s="515"/>
      <c r="BFR91" s="515"/>
      <c r="BFS91" s="515"/>
      <c r="BFT91" s="515"/>
      <c r="BFU91" s="515"/>
      <c r="BFV91" s="515"/>
      <c r="BFW91" s="515"/>
      <c r="BFX91" s="516"/>
      <c r="BFY91" s="515"/>
      <c r="BFZ91" s="515"/>
      <c r="BGA91" s="515"/>
      <c r="BGB91" s="626"/>
      <c r="BGC91" s="515"/>
      <c r="BGD91" s="515"/>
      <c r="BGE91" s="517"/>
      <c r="BGF91" s="1133"/>
      <c r="BGG91" s="1133"/>
      <c r="BGH91" s="251"/>
      <c r="BGI91" s="1133"/>
      <c r="BGJ91" s="1133"/>
      <c r="BGK91" s="252"/>
      <c r="BGL91" s="1133"/>
      <c r="BGM91" s="1133"/>
      <c r="BGN91" s="1133"/>
      <c r="BGO91" s="250"/>
      <c r="BGT91" s="252"/>
      <c r="BHK91" s="515"/>
      <c r="BHL91" s="515"/>
      <c r="BHM91" s="515"/>
      <c r="BHN91" s="515"/>
      <c r="BHO91" s="515"/>
      <c r="BHP91" s="621"/>
      <c r="BHQ91" s="515"/>
      <c r="BHR91" s="515"/>
      <c r="BHS91" s="515"/>
      <c r="BHT91" s="515"/>
      <c r="BHU91" s="515"/>
      <c r="BHV91" s="515"/>
      <c r="BHW91" s="515"/>
      <c r="BHX91" s="515"/>
      <c r="BHY91" s="515"/>
      <c r="BHZ91" s="516"/>
      <c r="BIA91" s="515"/>
      <c r="BIB91" s="515"/>
      <c r="BIC91" s="515"/>
      <c r="BID91" s="626"/>
      <c r="BIE91" s="515"/>
      <c r="BIF91" s="515"/>
      <c r="BIG91" s="517"/>
      <c r="BIH91" s="1133"/>
      <c r="BII91" s="1133"/>
      <c r="BIJ91" s="251"/>
      <c r="BIK91" s="1133"/>
      <c r="BIL91" s="1133"/>
      <c r="BIM91" s="252"/>
      <c r="BIN91" s="1133"/>
      <c r="BIO91" s="1133"/>
      <c r="BIP91" s="1133"/>
      <c r="BIQ91" s="250"/>
      <c r="BIV91" s="252"/>
      <c r="BJM91" s="515"/>
      <c r="BJN91" s="515"/>
      <c r="BJO91" s="515"/>
      <c r="BJP91" s="515"/>
      <c r="BJQ91" s="515"/>
      <c r="BJR91" s="621"/>
      <c r="BJS91" s="515"/>
      <c r="BJT91" s="515"/>
      <c r="BJU91" s="515"/>
      <c r="BJV91" s="515"/>
      <c r="BJW91" s="515"/>
      <c r="BJX91" s="515"/>
      <c r="BJY91" s="515"/>
      <c r="BJZ91" s="515"/>
      <c r="BKA91" s="515"/>
      <c r="BKB91" s="516"/>
      <c r="BKC91" s="515"/>
      <c r="BKD91" s="515"/>
      <c r="BKE91" s="515"/>
      <c r="BKF91" s="626"/>
      <c r="BKG91" s="515"/>
      <c r="BKH91" s="515"/>
      <c r="BKI91" s="517"/>
      <c r="BKJ91" s="1133"/>
      <c r="BKK91" s="1133"/>
      <c r="BKL91" s="251"/>
      <c r="BKM91" s="1133"/>
      <c r="BKN91" s="1133"/>
      <c r="BKO91" s="252"/>
      <c r="BKP91" s="1133"/>
      <c r="BKQ91" s="1133"/>
      <c r="BKR91" s="1133"/>
      <c r="BKS91" s="250"/>
      <c r="BKX91" s="252"/>
      <c r="BLO91" s="515"/>
      <c r="BLP91" s="515"/>
      <c r="BLQ91" s="515"/>
      <c r="BLR91" s="515"/>
      <c r="BLS91" s="515"/>
      <c r="BLT91" s="621"/>
      <c r="BLU91" s="515"/>
      <c r="BLV91" s="515"/>
      <c r="BLW91" s="515"/>
      <c r="BLX91" s="515"/>
      <c r="BLY91" s="515"/>
      <c r="BLZ91" s="515"/>
      <c r="BMA91" s="515"/>
      <c r="BMB91" s="515"/>
      <c r="BMC91" s="515"/>
      <c r="BMD91" s="516"/>
      <c r="BME91" s="515"/>
      <c r="BMF91" s="515"/>
      <c r="BMG91" s="515"/>
      <c r="BMH91" s="626"/>
      <c r="BMI91" s="515"/>
      <c r="BMJ91" s="515"/>
      <c r="BMK91" s="517"/>
      <c r="BML91" s="1133"/>
      <c r="BMM91" s="1133"/>
      <c r="BMN91" s="251"/>
      <c r="BMO91" s="1133"/>
      <c r="BMP91" s="1133"/>
      <c r="BMQ91" s="252"/>
      <c r="BMR91" s="1133"/>
      <c r="BMS91" s="1133"/>
      <c r="BMT91" s="1133"/>
      <c r="BMU91" s="250"/>
      <c r="BMZ91" s="252"/>
      <c r="BNQ91" s="515"/>
      <c r="BNR91" s="515"/>
      <c r="BNS91" s="515"/>
      <c r="BNT91" s="515"/>
      <c r="BNU91" s="515"/>
      <c r="BNV91" s="621"/>
      <c r="BNW91" s="515"/>
      <c r="BNX91" s="515"/>
      <c r="BNY91" s="515"/>
      <c r="BNZ91" s="515"/>
      <c r="BOA91" s="515"/>
      <c r="BOB91" s="515"/>
      <c r="BOC91" s="515"/>
      <c r="BOD91" s="515"/>
      <c r="BOE91" s="515"/>
      <c r="BOF91" s="516"/>
      <c r="BOG91" s="515"/>
      <c r="BOH91" s="515"/>
      <c r="BOI91" s="515"/>
      <c r="BOJ91" s="626"/>
      <c r="BOK91" s="515"/>
      <c r="BOL91" s="515"/>
      <c r="BOM91" s="517"/>
      <c r="BON91" s="1133"/>
      <c r="BOO91" s="1133"/>
      <c r="BOP91" s="251"/>
      <c r="BOQ91" s="1133"/>
      <c r="BOR91" s="1133"/>
      <c r="BOS91" s="252"/>
      <c r="BOT91" s="1133"/>
      <c r="BOU91" s="1133"/>
      <c r="BOV91" s="1133"/>
      <c r="BOW91" s="250"/>
      <c r="BPB91" s="252"/>
      <c r="BPS91" s="515"/>
      <c r="BPT91" s="515"/>
      <c r="BPU91" s="515"/>
      <c r="BPV91" s="515"/>
      <c r="BPW91" s="515"/>
      <c r="BPX91" s="621"/>
      <c r="BPY91" s="515"/>
      <c r="BPZ91" s="515"/>
      <c r="BQA91" s="515"/>
      <c r="BQB91" s="515"/>
      <c r="BQC91" s="515"/>
      <c r="BQD91" s="515"/>
      <c r="BQE91" s="515"/>
      <c r="BQF91" s="515"/>
      <c r="BQG91" s="515"/>
      <c r="BQH91" s="516"/>
      <c r="BQI91" s="515"/>
      <c r="BQJ91" s="515"/>
      <c r="BQK91" s="515"/>
      <c r="BQL91" s="626"/>
      <c r="BQM91" s="515"/>
      <c r="BQN91" s="515"/>
      <c r="BQO91" s="517"/>
      <c r="BQP91" s="1133"/>
      <c r="BQQ91" s="1133"/>
      <c r="BQR91" s="251"/>
      <c r="BQS91" s="1133"/>
      <c r="BQT91" s="1133"/>
      <c r="BQU91" s="252"/>
      <c r="BQV91" s="1133"/>
      <c r="BQW91" s="1133"/>
      <c r="BQX91" s="1133"/>
      <c r="BQY91" s="250"/>
      <c r="BRD91" s="252"/>
      <c r="BRU91" s="515"/>
      <c r="BRV91" s="515"/>
      <c r="BRW91" s="515"/>
      <c r="BRX91" s="515"/>
      <c r="BRY91" s="515"/>
      <c r="BRZ91" s="621"/>
      <c r="BSA91" s="515"/>
      <c r="BSB91" s="515"/>
      <c r="BSC91" s="515"/>
      <c r="BSD91" s="515"/>
      <c r="BSE91" s="515"/>
      <c r="BSF91" s="515"/>
      <c r="BSG91" s="515"/>
      <c r="BSH91" s="515"/>
      <c r="BSI91" s="515"/>
      <c r="BSJ91" s="516"/>
      <c r="BSK91" s="515"/>
      <c r="BSL91" s="515"/>
      <c r="BSM91" s="515"/>
      <c r="BSN91" s="626"/>
      <c r="BSO91" s="515"/>
      <c r="BSP91" s="515"/>
      <c r="BSQ91" s="517"/>
      <c r="BSR91" s="1133"/>
      <c r="BSS91" s="1133"/>
      <c r="BST91" s="251"/>
      <c r="BSU91" s="1133"/>
      <c r="BSV91" s="1133"/>
      <c r="BSW91" s="252"/>
      <c r="BSX91" s="1133"/>
      <c r="BSY91" s="1133"/>
      <c r="BSZ91" s="1133"/>
      <c r="BTA91" s="250"/>
      <c r="BTF91" s="252"/>
      <c r="BTW91" s="515"/>
      <c r="BTX91" s="515"/>
      <c r="BTY91" s="515"/>
      <c r="BTZ91" s="515"/>
      <c r="BUA91" s="515"/>
      <c r="BUB91" s="621"/>
      <c r="BUC91" s="515"/>
      <c r="BUD91" s="515"/>
      <c r="BUE91" s="515"/>
      <c r="BUF91" s="515"/>
      <c r="BUG91" s="515"/>
      <c r="BUH91" s="515"/>
      <c r="BUI91" s="515"/>
      <c r="BUJ91" s="515"/>
      <c r="BUK91" s="515"/>
      <c r="BUL91" s="516"/>
      <c r="BUM91" s="515"/>
      <c r="BUN91" s="515"/>
      <c r="BUO91" s="515"/>
      <c r="BUP91" s="626"/>
      <c r="BUQ91" s="515"/>
      <c r="BUR91" s="515"/>
      <c r="BUS91" s="517"/>
      <c r="BUT91" s="1133"/>
      <c r="BUU91" s="1133"/>
      <c r="BUV91" s="251"/>
      <c r="BUW91" s="1133"/>
      <c r="BUX91" s="1133"/>
      <c r="BUY91" s="252"/>
      <c r="BUZ91" s="1133"/>
      <c r="BVA91" s="1133"/>
      <c r="BVB91" s="1133"/>
      <c r="BVC91" s="250"/>
      <c r="BVH91" s="252"/>
      <c r="BVY91" s="515"/>
      <c r="BVZ91" s="515"/>
      <c r="BWA91" s="515"/>
      <c r="BWB91" s="515"/>
      <c r="BWC91" s="515"/>
      <c r="BWD91" s="621"/>
      <c r="BWE91" s="515"/>
      <c r="BWF91" s="515"/>
      <c r="BWG91" s="515"/>
      <c r="BWH91" s="515"/>
      <c r="BWI91" s="515"/>
      <c r="BWJ91" s="515"/>
      <c r="BWK91" s="515"/>
      <c r="BWL91" s="515"/>
      <c r="BWM91" s="515"/>
      <c r="BWN91" s="516"/>
      <c r="BWO91" s="515"/>
      <c r="BWP91" s="515"/>
      <c r="BWQ91" s="515"/>
      <c r="BWR91" s="626"/>
      <c r="BWS91" s="515"/>
      <c r="BWT91" s="515"/>
      <c r="BWU91" s="517"/>
      <c r="BWV91" s="1133"/>
      <c r="BWW91" s="1133"/>
      <c r="BWX91" s="251"/>
      <c r="BWY91" s="1133"/>
      <c r="BWZ91" s="1133"/>
      <c r="BXA91" s="252"/>
      <c r="BXB91" s="1133"/>
      <c r="BXC91" s="1133"/>
      <c r="BXD91" s="1133"/>
      <c r="BXE91" s="250"/>
      <c r="BXJ91" s="252"/>
      <c r="BYA91" s="515"/>
      <c r="BYB91" s="515"/>
      <c r="BYC91" s="515"/>
      <c r="BYD91" s="515"/>
      <c r="BYE91" s="515"/>
      <c r="BYF91" s="621"/>
      <c r="BYG91" s="515"/>
      <c r="BYH91" s="515"/>
      <c r="BYI91" s="515"/>
      <c r="BYJ91" s="515"/>
      <c r="BYK91" s="515"/>
      <c r="BYL91" s="515"/>
      <c r="BYM91" s="515"/>
      <c r="BYN91" s="515"/>
      <c r="BYO91" s="515"/>
      <c r="BYP91" s="516"/>
      <c r="BYQ91" s="515"/>
      <c r="BYR91" s="515"/>
      <c r="BYS91" s="515"/>
      <c r="BYT91" s="626"/>
      <c r="BYU91" s="515"/>
      <c r="BYV91" s="515"/>
      <c r="BYW91" s="517"/>
      <c r="BYX91" s="1133"/>
      <c r="BYY91" s="1133"/>
      <c r="BYZ91" s="251"/>
      <c r="BZA91" s="1133"/>
      <c r="BZB91" s="1133"/>
      <c r="BZC91" s="252"/>
      <c r="BZD91" s="1133"/>
      <c r="BZE91" s="1133"/>
      <c r="BZF91" s="1133"/>
      <c r="BZG91" s="250"/>
      <c r="BZL91" s="252"/>
      <c r="CAC91" s="515"/>
      <c r="CAD91" s="515"/>
      <c r="CAE91" s="515"/>
      <c r="CAF91" s="515"/>
      <c r="CAG91" s="515"/>
      <c r="CAH91" s="621"/>
      <c r="CAI91" s="515"/>
      <c r="CAJ91" s="515"/>
      <c r="CAK91" s="515"/>
      <c r="CAL91" s="515"/>
      <c r="CAM91" s="515"/>
      <c r="CAN91" s="515"/>
      <c r="CAO91" s="515"/>
      <c r="CAP91" s="515"/>
      <c r="CAQ91" s="515"/>
      <c r="CAR91" s="516"/>
      <c r="CAS91" s="515"/>
      <c r="CAT91" s="515"/>
      <c r="CAU91" s="515"/>
      <c r="CAV91" s="626"/>
      <c r="CAW91" s="515"/>
      <c r="CAX91" s="515"/>
      <c r="CAY91" s="517"/>
      <c r="CAZ91" s="1133"/>
      <c r="CBA91" s="1133"/>
      <c r="CBB91" s="251"/>
      <c r="CBC91" s="1133"/>
      <c r="CBD91" s="1133"/>
      <c r="CBE91" s="252"/>
      <c r="CBF91" s="1133"/>
      <c r="CBG91" s="1133"/>
      <c r="CBH91" s="1133"/>
      <c r="CBI91" s="250"/>
      <c r="CBN91" s="252"/>
      <c r="CCE91" s="515"/>
      <c r="CCF91" s="515"/>
      <c r="CCG91" s="515"/>
      <c r="CCH91" s="515"/>
      <c r="CCI91" s="515"/>
      <c r="CCJ91" s="621"/>
      <c r="CCK91" s="515"/>
      <c r="CCL91" s="515"/>
      <c r="CCM91" s="515"/>
      <c r="CCN91" s="515"/>
      <c r="CCO91" s="515"/>
      <c r="CCP91" s="515"/>
      <c r="CCQ91" s="515"/>
      <c r="CCR91" s="515"/>
      <c r="CCS91" s="515"/>
      <c r="CCT91" s="516"/>
      <c r="CCU91" s="515"/>
      <c r="CCV91" s="515"/>
      <c r="CCW91" s="515"/>
      <c r="CCX91" s="626"/>
      <c r="CCY91" s="515"/>
      <c r="CCZ91" s="515"/>
      <c r="CDA91" s="517"/>
      <c r="CDB91" s="1133"/>
      <c r="CDC91" s="1133"/>
      <c r="CDD91" s="251"/>
      <c r="CDE91" s="1133"/>
      <c r="CDF91" s="1133"/>
      <c r="CDG91" s="252"/>
      <c r="CDH91" s="1133"/>
      <c r="CDI91" s="1133"/>
      <c r="CDJ91" s="1133"/>
      <c r="CDK91" s="250"/>
      <c r="CDP91" s="252"/>
      <c r="CEG91" s="515"/>
      <c r="CEH91" s="515"/>
      <c r="CEI91" s="515"/>
      <c r="CEJ91" s="515"/>
      <c r="CEK91" s="515"/>
      <c r="CEL91" s="621"/>
      <c r="CEM91" s="515"/>
      <c r="CEN91" s="515"/>
      <c r="CEO91" s="515"/>
      <c r="CEP91" s="515"/>
      <c r="CEQ91" s="515"/>
      <c r="CER91" s="515"/>
      <c r="CES91" s="515"/>
      <c r="CET91" s="515"/>
      <c r="CEU91" s="515"/>
      <c r="CEV91" s="516"/>
      <c r="CEW91" s="515"/>
      <c r="CEX91" s="515"/>
      <c r="CEY91" s="515"/>
      <c r="CEZ91" s="626"/>
      <c r="CFA91" s="515"/>
      <c r="CFB91" s="515"/>
      <c r="CFC91" s="517"/>
      <c r="CFD91" s="1133"/>
      <c r="CFE91" s="1133"/>
      <c r="CFF91" s="251"/>
      <c r="CFG91" s="1133"/>
      <c r="CFH91" s="1133"/>
      <c r="CFI91" s="252"/>
      <c r="CFJ91" s="1133"/>
      <c r="CFK91" s="1133"/>
      <c r="CFL91" s="1133"/>
      <c r="CFM91" s="250"/>
      <c r="CFR91" s="252"/>
      <c r="CGI91" s="515"/>
      <c r="CGJ91" s="515"/>
      <c r="CGK91" s="515"/>
      <c r="CGL91" s="515"/>
      <c r="CGM91" s="515"/>
      <c r="CGN91" s="621"/>
      <c r="CGO91" s="515"/>
      <c r="CGP91" s="515"/>
      <c r="CGQ91" s="515"/>
      <c r="CGR91" s="515"/>
      <c r="CGS91" s="515"/>
      <c r="CGT91" s="515"/>
      <c r="CGU91" s="515"/>
      <c r="CGV91" s="515"/>
      <c r="CGW91" s="515"/>
      <c r="CGX91" s="516"/>
      <c r="CGY91" s="515"/>
      <c r="CGZ91" s="515"/>
      <c r="CHA91" s="515"/>
      <c r="CHB91" s="626"/>
      <c r="CHC91" s="515"/>
      <c r="CHD91" s="515"/>
      <c r="CHE91" s="517"/>
      <c r="CHF91" s="1133"/>
      <c r="CHG91" s="1133"/>
      <c r="CHH91" s="251"/>
      <c r="CHI91" s="1133"/>
      <c r="CHJ91" s="1133"/>
      <c r="CHK91" s="252"/>
      <c r="CHL91" s="1133"/>
      <c r="CHM91" s="1133"/>
      <c r="CHN91" s="1133"/>
      <c r="CHO91" s="250"/>
      <c r="CHT91" s="252"/>
      <c r="CIK91" s="515"/>
      <c r="CIL91" s="515"/>
      <c r="CIM91" s="515"/>
      <c r="CIN91" s="515"/>
      <c r="CIO91" s="515"/>
      <c r="CIP91" s="621"/>
      <c r="CIQ91" s="515"/>
      <c r="CIR91" s="515"/>
      <c r="CIS91" s="515"/>
      <c r="CIT91" s="515"/>
      <c r="CIU91" s="515"/>
      <c r="CIV91" s="515"/>
      <c r="CIW91" s="515"/>
      <c r="CIX91" s="515"/>
      <c r="CIY91" s="515"/>
      <c r="CIZ91" s="516"/>
      <c r="CJA91" s="515"/>
      <c r="CJB91" s="515"/>
      <c r="CJC91" s="515"/>
      <c r="CJD91" s="626"/>
      <c r="CJE91" s="515"/>
      <c r="CJF91" s="515"/>
      <c r="CJG91" s="517"/>
      <c r="CJH91" s="1133"/>
      <c r="CJI91" s="1133"/>
      <c r="CJJ91" s="251"/>
      <c r="CJK91" s="1133"/>
      <c r="CJL91" s="1133"/>
      <c r="CJM91" s="252"/>
      <c r="CJN91" s="1133"/>
      <c r="CJO91" s="1133"/>
      <c r="CJP91" s="1133"/>
      <c r="CJQ91" s="250"/>
      <c r="CJV91" s="252"/>
      <c r="CKM91" s="515"/>
      <c r="CKN91" s="515"/>
      <c r="CKO91" s="515"/>
      <c r="CKP91" s="515"/>
      <c r="CKQ91" s="515"/>
      <c r="CKR91" s="621"/>
      <c r="CKS91" s="515"/>
      <c r="CKT91" s="515"/>
      <c r="CKU91" s="515"/>
      <c r="CKV91" s="515"/>
      <c r="CKW91" s="515"/>
      <c r="CKX91" s="515"/>
      <c r="CKY91" s="515"/>
      <c r="CKZ91" s="515"/>
      <c r="CLA91" s="515"/>
      <c r="CLB91" s="516"/>
      <c r="CLC91" s="515"/>
      <c r="CLD91" s="515"/>
      <c r="CLE91" s="515"/>
      <c r="CLF91" s="626"/>
      <c r="CLG91" s="515"/>
      <c r="CLH91" s="515"/>
      <c r="CLI91" s="517"/>
      <c r="CLJ91" s="1133"/>
      <c r="CLK91" s="1133"/>
      <c r="CLL91" s="251"/>
      <c r="CLM91" s="1133"/>
      <c r="CLN91" s="1133"/>
      <c r="CLO91" s="252"/>
      <c r="CLP91" s="1133"/>
      <c r="CLQ91" s="1133"/>
      <c r="CLR91" s="1133"/>
      <c r="CLS91" s="250"/>
      <c r="CLX91" s="252"/>
      <c r="CMO91" s="515"/>
      <c r="CMP91" s="515"/>
      <c r="CMQ91" s="515"/>
      <c r="CMR91" s="515"/>
      <c r="CMS91" s="515"/>
      <c r="CMT91" s="621"/>
      <c r="CMU91" s="515"/>
      <c r="CMV91" s="515"/>
      <c r="CMW91" s="515"/>
      <c r="CMX91" s="515"/>
      <c r="CMY91" s="515"/>
      <c r="CMZ91" s="515"/>
      <c r="CNA91" s="515"/>
      <c r="CNB91" s="515"/>
      <c r="CNC91" s="515"/>
      <c r="CND91" s="516"/>
      <c r="CNE91" s="515"/>
      <c r="CNF91" s="515"/>
      <c r="CNG91" s="515"/>
      <c r="CNH91" s="626"/>
      <c r="CNI91" s="515"/>
      <c r="CNJ91" s="515"/>
      <c r="CNK91" s="517"/>
      <c r="CNL91" s="1133"/>
      <c r="CNM91" s="1133"/>
      <c r="CNN91" s="251"/>
      <c r="CNO91" s="1133"/>
      <c r="CNP91" s="1133"/>
      <c r="CNQ91" s="252"/>
      <c r="CNR91" s="1133"/>
      <c r="CNS91" s="1133"/>
      <c r="CNT91" s="1133"/>
      <c r="CNU91" s="250"/>
      <c r="CNZ91" s="252"/>
      <c r="COQ91" s="515"/>
      <c r="COR91" s="515"/>
      <c r="COS91" s="515"/>
      <c r="COT91" s="515"/>
      <c r="COU91" s="515"/>
      <c r="COV91" s="621"/>
      <c r="COW91" s="515"/>
      <c r="COX91" s="515"/>
      <c r="COY91" s="515"/>
      <c r="COZ91" s="515"/>
      <c r="CPA91" s="515"/>
      <c r="CPB91" s="515"/>
      <c r="CPC91" s="515"/>
      <c r="CPD91" s="515"/>
      <c r="CPE91" s="515"/>
      <c r="CPF91" s="516"/>
      <c r="CPG91" s="515"/>
      <c r="CPH91" s="515"/>
      <c r="CPI91" s="515"/>
      <c r="CPJ91" s="626"/>
      <c r="CPK91" s="515"/>
      <c r="CPL91" s="515"/>
      <c r="CPM91" s="517"/>
      <c r="CPN91" s="1133"/>
      <c r="CPO91" s="1133"/>
      <c r="CPP91" s="251"/>
      <c r="CPQ91" s="1133"/>
      <c r="CPR91" s="1133"/>
      <c r="CPS91" s="252"/>
      <c r="CPT91" s="1133"/>
      <c r="CPU91" s="1133"/>
      <c r="CPV91" s="1133"/>
      <c r="CPW91" s="250"/>
      <c r="CQB91" s="252"/>
      <c r="CQS91" s="515"/>
      <c r="CQT91" s="515"/>
      <c r="CQU91" s="515"/>
      <c r="CQV91" s="515"/>
      <c r="CQW91" s="515"/>
      <c r="CQX91" s="621"/>
      <c r="CQY91" s="515"/>
      <c r="CQZ91" s="515"/>
      <c r="CRA91" s="515"/>
      <c r="CRB91" s="515"/>
      <c r="CRC91" s="515"/>
      <c r="CRD91" s="515"/>
      <c r="CRE91" s="515"/>
      <c r="CRF91" s="515"/>
      <c r="CRG91" s="515"/>
      <c r="CRH91" s="516"/>
      <c r="CRI91" s="515"/>
      <c r="CRJ91" s="515"/>
      <c r="CRK91" s="515"/>
      <c r="CRL91" s="626"/>
      <c r="CRM91" s="515"/>
      <c r="CRN91" s="515"/>
      <c r="CRO91" s="517"/>
      <c r="CRP91" s="1133"/>
      <c r="CRQ91" s="1133"/>
      <c r="CRR91" s="251"/>
      <c r="CRS91" s="1133"/>
      <c r="CRT91" s="1133"/>
      <c r="CRU91" s="252"/>
      <c r="CRV91" s="1133"/>
      <c r="CRW91" s="1133"/>
      <c r="CRX91" s="1133"/>
      <c r="CRY91" s="250"/>
      <c r="CSD91" s="252"/>
      <c r="CSU91" s="515"/>
      <c r="CSV91" s="515"/>
      <c r="CSW91" s="515"/>
      <c r="CSX91" s="515"/>
      <c r="CSY91" s="515"/>
      <c r="CSZ91" s="621"/>
      <c r="CTA91" s="515"/>
      <c r="CTB91" s="515"/>
      <c r="CTC91" s="515"/>
      <c r="CTD91" s="515"/>
      <c r="CTE91" s="515"/>
      <c r="CTF91" s="515"/>
      <c r="CTG91" s="515"/>
      <c r="CTH91" s="515"/>
      <c r="CTI91" s="515"/>
      <c r="CTJ91" s="516"/>
      <c r="CTK91" s="515"/>
      <c r="CTL91" s="515"/>
      <c r="CTM91" s="515"/>
      <c r="CTN91" s="626"/>
      <c r="CTO91" s="515"/>
      <c r="CTP91" s="515"/>
      <c r="CTQ91" s="517"/>
      <c r="CTR91" s="1133"/>
      <c r="CTS91" s="1133"/>
      <c r="CTT91" s="251"/>
      <c r="CTU91" s="1133"/>
      <c r="CTV91" s="1133"/>
      <c r="CTW91" s="252"/>
      <c r="CTX91" s="1133"/>
      <c r="CTY91" s="1133"/>
      <c r="CTZ91" s="1133"/>
      <c r="CUA91" s="250"/>
      <c r="CUF91" s="252"/>
      <c r="CUW91" s="515"/>
      <c r="CUX91" s="515"/>
      <c r="CUY91" s="515"/>
      <c r="CUZ91" s="515"/>
      <c r="CVA91" s="516"/>
      <c r="CVB91" s="515"/>
      <c r="CVC91" s="515"/>
      <c r="CVD91" s="515"/>
      <c r="CVE91" s="515"/>
      <c r="CVF91" s="515"/>
      <c r="CVG91" s="515"/>
      <c r="CVH91" s="515"/>
      <c r="CVI91" s="515"/>
      <c r="CVJ91" s="515"/>
      <c r="CVK91" s="515"/>
      <c r="CVL91" s="515"/>
      <c r="CVM91" s="515"/>
      <c r="CVN91" s="515"/>
      <c r="CVO91" s="515"/>
      <c r="CVP91" s="515"/>
      <c r="CVQ91" s="516"/>
      <c r="CVR91" s="515"/>
      <c r="CVS91" s="515"/>
      <c r="CVT91" s="515"/>
      <c r="CVU91" s="515"/>
      <c r="CVV91" s="515"/>
      <c r="CVW91" s="515"/>
      <c r="CVX91" s="515"/>
      <c r="CVY91" s="517"/>
      <c r="CWB91" s="252"/>
      <c r="CWG91" s="507"/>
      <c r="CWH91" s="507"/>
      <c r="CWI91" s="507"/>
      <c r="CWJ91" s="507"/>
      <c r="CWK91" s="507"/>
      <c r="CWL91" s="508"/>
      <c r="CWO91" s="1133"/>
      <c r="CWP91" s="1133"/>
      <c r="CWQ91" s="1133"/>
      <c r="CWR91" s="250"/>
      <c r="CWS91" s="1133"/>
      <c r="CWT91" s="1133"/>
      <c r="CWU91" s="1133"/>
      <c r="CWV91" s="514"/>
      <c r="CWW91" s="1133"/>
      <c r="CWX91" s="1133"/>
      <c r="CWY91" s="252"/>
      <c r="CWZ91" s="1133"/>
      <c r="CXA91" s="1133"/>
      <c r="CXB91" s="251"/>
      <c r="CXC91" s="1133"/>
      <c r="CXD91" s="1133"/>
      <c r="CXE91" s="252"/>
      <c r="CXF91" s="1133"/>
      <c r="CXG91" s="1133"/>
      <c r="CXH91" s="1133"/>
      <c r="CXI91" s="803"/>
      <c r="CXJ91" s="1133"/>
      <c r="CXY91" s="250"/>
      <c r="CYD91" s="252"/>
      <c r="CYU91" s="515"/>
      <c r="CYV91" s="515"/>
      <c r="CYW91" s="515"/>
      <c r="CYX91" s="515"/>
      <c r="CYY91" s="516"/>
      <c r="CYZ91" s="515"/>
      <c r="CZA91" s="515"/>
      <c r="CZB91" s="515"/>
      <c r="CZC91" s="515"/>
      <c r="CZD91" s="515"/>
      <c r="CZE91" s="515"/>
      <c r="CZF91" s="515"/>
      <c r="CZG91" s="515"/>
      <c r="CZH91" s="515"/>
      <c r="CZI91" s="515"/>
      <c r="CZJ91" s="515"/>
      <c r="CZK91" s="515"/>
      <c r="CZL91" s="515"/>
      <c r="CZM91" s="515"/>
      <c r="CZN91" s="515"/>
      <c r="CZO91" s="516"/>
      <c r="CZP91" s="515"/>
      <c r="CZQ91" s="515"/>
      <c r="CZR91" s="515"/>
      <c r="CZS91" s="515"/>
      <c r="CZT91" s="515"/>
      <c r="CZU91" s="515"/>
      <c r="CZV91" s="515"/>
      <c r="CZW91" s="515"/>
      <c r="CZX91" s="512"/>
      <c r="CZY91" s="1133"/>
      <c r="CZZ91" s="1133"/>
      <c r="DAA91" s="512"/>
      <c r="DAB91" s="1133"/>
      <c r="DAC91" s="1133"/>
      <c r="DAD91" s="1133"/>
      <c r="DAE91" s="1133"/>
      <c r="DAF91" s="1133"/>
      <c r="DAI91" s="1133"/>
      <c r="DAJ91" s="250"/>
      <c r="DAM91" s="1133"/>
      <c r="DAN91" s="1133"/>
      <c r="DAO91" s="1133"/>
      <c r="DAP91" s="250"/>
      <c r="DAQ91" s="1133"/>
      <c r="DAR91" s="1133"/>
      <c r="DAS91" s="1133"/>
      <c r="DAT91" s="514"/>
      <c r="DAU91" s="1133"/>
      <c r="DAW91" s="252"/>
      <c r="DAZ91" s="251"/>
      <c r="DBC91" s="252"/>
      <c r="DBG91" s="250"/>
      <c r="DBL91" s="252"/>
      <c r="DCC91" s="515"/>
      <c r="DCD91" s="515"/>
      <c r="DCE91" s="515"/>
      <c r="DCF91" s="515"/>
      <c r="DCG91" s="516"/>
      <c r="DCH91" s="515"/>
      <c r="DCI91" s="515"/>
      <c r="DCJ91" s="515"/>
      <c r="DCK91" s="515"/>
      <c r="DCL91" s="515"/>
      <c r="DCM91" s="515"/>
      <c r="DCN91" s="515"/>
      <c r="DCO91" s="515"/>
      <c r="DCP91" s="515"/>
      <c r="DCQ91" s="515"/>
      <c r="DCR91" s="515"/>
      <c r="DCS91" s="515"/>
      <c r="DCT91" s="515"/>
      <c r="DCU91" s="515"/>
      <c r="DCV91" s="515"/>
      <c r="DCW91" s="516"/>
      <c r="DCX91" s="515"/>
      <c r="DCY91" s="515"/>
      <c r="DCZ91" s="515"/>
      <c r="DDA91" s="515"/>
      <c r="DDB91" s="515"/>
      <c r="DDC91" s="515"/>
      <c r="DDD91" s="515"/>
      <c r="DDE91" s="515"/>
      <c r="DDF91" s="512"/>
      <c r="DDG91" s="1133"/>
      <c r="DDH91" s="1133"/>
      <c r="DDI91" s="512"/>
      <c r="DDJ91" s="1133"/>
      <c r="DDK91" s="1133"/>
      <c r="DDL91" s="1133"/>
      <c r="DDM91" s="1133"/>
      <c r="DDN91" s="1133"/>
      <c r="DDQ91" s="1133"/>
      <c r="DDR91" s="250"/>
      <c r="DDU91" s="1133"/>
      <c r="DDV91" s="1133"/>
      <c r="DDW91" s="1133"/>
      <c r="DDX91" s="250"/>
      <c r="DDY91" s="1133"/>
      <c r="DDZ91" s="1133"/>
      <c r="DEA91" s="1133"/>
      <c r="DEB91" s="514"/>
      <c r="DEC91" s="1133"/>
      <c r="DEE91" s="252"/>
      <c r="DEH91" s="251"/>
      <c r="DEK91" s="252"/>
      <c r="DEO91" s="250"/>
      <c r="DET91" s="252"/>
      <c r="DFK91" s="515"/>
      <c r="DFL91" s="515"/>
      <c r="DFM91" s="515"/>
      <c r="DFN91" s="515"/>
      <c r="DFO91" s="516"/>
      <c r="DFP91" s="515"/>
      <c r="DFQ91" s="515"/>
      <c r="DFR91" s="515"/>
      <c r="DFS91" s="515"/>
      <c r="DFT91" s="515"/>
      <c r="DFU91" s="515"/>
      <c r="DFV91" s="515"/>
      <c r="DFW91" s="515"/>
      <c r="DFX91" s="515"/>
      <c r="DFY91" s="515"/>
      <c r="DFZ91" s="515"/>
      <c r="DGA91" s="515"/>
      <c r="DGB91" s="515"/>
      <c r="DGC91" s="515"/>
      <c r="DGD91" s="515"/>
      <c r="DGE91" s="516"/>
      <c r="DGF91" s="515"/>
      <c r="DGG91" s="515"/>
      <c r="DGH91" s="515"/>
      <c r="DGI91" s="515"/>
      <c r="DGJ91" s="515"/>
      <c r="DGK91" s="515"/>
      <c r="DGL91" s="515"/>
      <c r="DGM91" s="515"/>
      <c r="DGN91" s="512"/>
      <c r="DGO91" s="1133"/>
      <c r="DGP91" s="1133"/>
      <c r="DGQ91" s="512"/>
      <c r="DGR91" s="1133"/>
      <c r="DGS91" s="1133"/>
      <c r="DGT91" s="1133"/>
      <c r="DGU91" s="1133"/>
      <c r="DGV91" s="1133"/>
      <c r="DGY91" s="1133"/>
      <c r="DGZ91" s="250"/>
      <c r="DHC91" s="1133"/>
      <c r="DHD91" s="1133"/>
      <c r="DHE91" s="1133"/>
      <c r="DHF91" s="250"/>
      <c r="DHG91" s="1133"/>
      <c r="DHH91" s="1133"/>
      <c r="DHI91" s="1133"/>
      <c r="DHJ91" s="514"/>
      <c r="DHK91" s="1133"/>
      <c r="DHM91" s="252"/>
      <c r="DHP91" s="251"/>
      <c r="DHS91" s="252"/>
      <c r="DHW91" s="250"/>
      <c r="DIB91" s="252"/>
      <c r="DIS91" s="515"/>
      <c r="DIT91" s="515"/>
      <c r="DIU91" s="515"/>
      <c r="DIV91" s="515"/>
      <c r="DIW91" s="516"/>
      <c r="DIX91" s="515"/>
      <c r="DIY91" s="515"/>
      <c r="DIZ91" s="515"/>
      <c r="DJA91" s="515"/>
      <c r="DJB91" s="515"/>
      <c r="DJC91" s="515"/>
      <c r="DJD91" s="515"/>
      <c r="DJE91" s="515"/>
      <c r="DJF91" s="515"/>
      <c r="DJG91" s="515"/>
      <c r="DJH91" s="515"/>
      <c r="DJI91" s="515"/>
      <c r="DJJ91" s="515"/>
      <c r="DJK91" s="515"/>
      <c r="DJL91" s="515"/>
      <c r="DJM91" s="516"/>
      <c r="DJN91" s="515"/>
      <c r="DJO91" s="515"/>
      <c r="DJP91" s="515"/>
      <c r="DJQ91" s="515"/>
      <c r="DJR91" s="515"/>
      <c r="DJS91" s="515"/>
      <c r="DJT91" s="515"/>
      <c r="DJU91" s="515"/>
      <c r="DJV91" s="512"/>
      <c r="DJW91" s="1133"/>
      <c r="DJX91" s="1133"/>
      <c r="DJY91" s="512"/>
      <c r="DJZ91" s="1133"/>
      <c r="DKA91" s="1133"/>
      <c r="DKB91" s="1133"/>
      <c r="DKC91" s="1133"/>
      <c r="DKD91" s="1133"/>
      <c r="DKG91" s="1133"/>
      <c r="DKH91" s="250"/>
      <c r="DKK91" s="1133"/>
      <c r="DKL91" s="1133"/>
      <c r="DKM91" s="1133"/>
      <c r="DKN91" s="250"/>
      <c r="DKO91" s="1133"/>
      <c r="DKP91" s="1133"/>
      <c r="DKQ91" s="1133"/>
      <c r="DKR91" s="514"/>
      <c r="DKS91" s="1133"/>
      <c r="DKU91" s="252"/>
      <c r="DKX91" s="251"/>
      <c r="DLA91" s="252"/>
      <c r="DLE91" s="250"/>
      <c r="DLJ91" s="252"/>
      <c r="DMA91" s="515"/>
      <c r="DMB91" s="515"/>
      <c r="DMC91" s="515"/>
      <c r="DMD91" s="515"/>
      <c r="DME91" s="516"/>
      <c r="DMF91" s="515"/>
      <c r="DMG91" s="515"/>
      <c r="DMH91" s="515"/>
      <c r="DMI91" s="515"/>
      <c r="DMJ91" s="515"/>
      <c r="DMK91" s="515"/>
      <c r="DML91" s="515"/>
      <c r="DMM91" s="515"/>
      <c r="DMN91" s="515"/>
      <c r="DMO91" s="515"/>
      <c r="DMP91" s="515"/>
      <c r="DMQ91" s="515"/>
      <c r="DMR91" s="515"/>
      <c r="DMS91" s="515"/>
      <c r="DMT91" s="515"/>
      <c r="DMU91" s="516"/>
      <c r="DMV91" s="515"/>
      <c r="DMW91" s="515"/>
      <c r="DMX91" s="515"/>
      <c r="DMY91" s="515"/>
      <c r="DMZ91" s="515"/>
      <c r="DNA91" s="515"/>
      <c r="DNB91" s="515"/>
      <c r="DNC91" s="515"/>
      <c r="DND91" s="512"/>
      <c r="DNG91" s="512"/>
      <c r="DNL91" s="507"/>
      <c r="DNM91" s="507"/>
      <c r="DNN91" s="507"/>
      <c r="DNO91" s="1133"/>
      <c r="DNP91" s="250"/>
      <c r="DNS91" s="1133"/>
      <c r="DNT91" s="1133"/>
      <c r="DNU91" s="1133"/>
      <c r="DNV91" s="250"/>
      <c r="DNW91" s="1133"/>
      <c r="DNX91" s="1133"/>
      <c r="DNY91" s="1133"/>
      <c r="DNZ91" s="514"/>
      <c r="DOA91" s="1133"/>
      <c r="DOC91" s="252"/>
      <c r="DOF91" s="251"/>
      <c r="DOI91" s="252"/>
      <c r="DOM91" s="803"/>
      <c r="DON91" s="1133"/>
      <c r="DOQ91" s="514"/>
      <c r="DOT91" s="509"/>
      <c r="DOU91" s="507"/>
      <c r="DOV91" s="507"/>
      <c r="DOW91" s="507"/>
      <c r="DOX91" s="507"/>
      <c r="DOY91" s="507"/>
      <c r="DOZ91" s="507"/>
      <c r="DPA91" s="507"/>
      <c r="DPB91" s="507"/>
      <c r="DPC91" s="507"/>
      <c r="DPD91" s="507"/>
      <c r="DPE91" s="507"/>
      <c r="DPF91" s="507"/>
      <c r="DPG91" s="507"/>
      <c r="DPH91" s="510"/>
      <c r="DPI91" s="507"/>
      <c r="DPJ91" s="507"/>
      <c r="DPK91" s="507"/>
      <c r="DPL91" s="507"/>
      <c r="DPM91" s="507"/>
      <c r="DPN91" s="507"/>
      <c r="DPO91" s="507"/>
      <c r="DPP91" s="507"/>
      <c r="DPQ91" s="507"/>
      <c r="DPR91" s="507"/>
      <c r="DPS91" s="507"/>
      <c r="DPX91" s="252"/>
      <c r="DQO91" s="512"/>
      <c r="DQP91" s="1133"/>
      <c r="DQQ91" s="1133"/>
      <c r="DQR91" s="1133"/>
      <c r="DQS91" s="1133"/>
      <c r="DQT91" s="514"/>
      <c r="DQU91" s="1133"/>
      <c r="DQV91" s="1133"/>
      <c r="DQW91" s="1258"/>
      <c r="DQX91" s="1258"/>
      <c r="DQY91" s="1133"/>
      <c r="DQZ91" s="1133"/>
      <c r="DRA91" s="1138"/>
      <c r="DRB91" s="1138"/>
      <c r="DRC91" s="1133"/>
      <c r="DRD91" s="1133"/>
      <c r="DRE91" s="1133"/>
      <c r="DRF91" s="1133"/>
      <c r="DRG91" s="1133"/>
      <c r="DRH91" s="1133"/>
      <c r="DRI91" s="1133"/>
      <c r="DRJ91" s="1133"/>
      <c r="DRN91" s="250"/>
      <c r="DRR91" s="1133"/>
      <c r="DRS91" s="1133"/>
      <c r="DRT91" s="250"/>
      <c r="DRX91" s="514"/>
      <c r="DSA91" s="252"/>
      <c r="DSD91" s="251"/>
      <c r="DSG91" s="252"/>
      <c r="DSK91" s="803"/>
      <c r="DSX91" s="514"/>
      <c r="DSY91" s="226"/>
      <c r="DTE91" s="512"/>
      <c r="DTO91" s="514"/>
      <c r="DTX91" s="514"/>
      <c r="DUF91" s="252"/>
      <c r="DVC91" s="252"/>
      <c r="DVF91" s="235"/>
      <c r="DVG91" s="235"/>
      <c r="DVH91" s="235"/>
      <c r="DVI91" s="235"/>
      <c r="DVJ91" s="235"/>
      <c r="DVK91" s="235"/>
      <c r="DVL91" s="235"/>
      <c r="DVM91" s="235"/>
      <c r="DVN91" s="1195"/>
      <c r="DVO91" s="1195"/>
      <c r="DVP91" s="1195"/>
      <c r="DVQ91" s="1195"/>
      <c r="DVR91" s="1194"/>
      <c r="DVS91" s="1195"/>
      <c r="DVT91" s="1195"/>
      <c r="DVU91" s="1195"/>
      <c r="DVV91" s="1195"/>
      <c r="DVW91" s="1195"/>
      <c r="DVX91" s="1195"/>
      <c r="DVY91" s="1195"/>
      <c r="DVZ91" s="1195"/>
      <c r="DWA91" s="1195"/>
      <c r="DWB91" s="1195"/>
      <c r="DWC91" s="1195"/>
      <c r="DWD91" s="1195"/>
      <c r="DWE91" s="1195"/>
      <c r="DWF91" s="1195"/>
      <c r="DWG91" s="1195"/>
      <c r="DWH91" s="1194"/>
      <c r="DWI91" s="1195"/>
      <c r="DWJ91" s="1195"/>
      <c r="DWK91" s="1195"/>
      <c r="DWL91" s="1195"/>
      <c r="DWM91" s="1195"/>
      <c r="DWN91" s="1195"/>
      <c r="DWO91" s="1195"/>
      <c r="DWP91" s="1195"/>
      <c r="DWQ91" s="1195"/>
      <c r="DWR91" s="1195"/>
      <c r="DWS91" s="1195"/>
      <c r="DWT91" s="1195"/>
      <c r="DWU91" s="1195"/>
      <c r="DWV91" s="1195"/>
      <c r="DWW91" s="1195"/>
      <c r="DWX91" s="1195"/>
      <c r="DWY91" s="289"/>
      <c r="DWZ91" s="289"/>
      <c r="DXA91" s="289"/>
      <c r="DXB91" s="289"/>
      <c r="DXC91" s="289"/>
      <c r="DXD91" s="289"/>
      <c r="DXE91" s="289"/>
      <c r="DXF91" s="289"/>
      <c r="DXG91" s="289"/>
      <c r="DXH91" s="289"/>
      <c r="DXI91" s="289"/>
      <c r="DXJ91" s="289"/>
      <c r="DXK91" s="289"/>
      <c r="DXL91" s="289"/>
      <c r="DXM91" s="289"/>
      <c r="DXN91" s="289"/>
      <c r="DXO91" s="290"/>
      <c r="DXP91" s="1195"/>
      <c r="DXQ91" s="1195"/>
      <c r="DXR91" s="250"/>
      <c r="DXS91" s="1133"/>
      <c r="DXT91" s="1133"/>
      <c r="DXU91" s="1133"/>
      <c r="DXV91" s="252"/>
      <c r="DXW91" s="1133"/>
      <c r="DXX91" s="1133"/>
      <c r="DXY91" s="252"/>
      <c r="DXZ91" s="1133"/>
      <c r="DYA91" s="1133"/>
      <c r="DYB91" s="252"/>
      <c r="DYC91" s="1133"/>
      <c r="DYD91" s="1133"/>
      <c r="DYE91" s="252"/>
      <c r="DYI91" s="250"/>
      <c r="DYM91" s="1133"/>
      <c r="DYN91" s="1133"/>
      <c r="DYO91" s="250"/>
      <c r="DYS91" s="514"/>
      <c r="DYV91" s="252"/>
      <c r="DYY91" s="251"/>
      <c r="DZB91" s="252"/>
      <c r="DZF91" s="250"/>
      <c r="DZK91" s="252"/>
      <c r="DZT91" s="235"/>
      <c r="DZU91" s="235"/>
      <c r="DZV91" s="235"/>
      <c r="DZW91" s="235"/>
      <c r="DZX91" s="235"/>
      <c r="DZY91" s="1195"/>
      <c r="DZZ91" s="1195"/>
      <c r="EAA91" s="1195"/>
      <c r="EAB91" s="1195"/>
      <c r="EAC91" s="1195"/>
      <c r="EAD91" s="1195"/>
      <c r="EAE91" s="1195"/>
      <c r="EAF91" s="1194"/>
      <c r="EAG91" s="1195"/>
      <c r="EAH91" s="1195"/>
      <c r="EAI91" s="1195"/>
      <c r="EAJ91" s="1195"/>
      <c r="EAK91" s="1195"/>
      <c r="EAL91" s="1195"/>
      <c r="EAM91" s="1195"/>
      <c r="EAN91" s="1195"/>
      <c r="EAO91" s="1195"/>
      <c r="EAP91" s="1195"/>
      <c r="EAQ91" s="1195"/>
      <c r="EAR91" s="1195"/>
      <c r="EAS91" s="1195"/>
      <c r="EAT91" s="1195"/>
      <c r="EAU91" s="1195"/>
      <c r="EAV91" s="1194"/>
      <c r="EAW91" s="1195"/>
      <c r="EAX91" s="1195"/>
      <c r="EAY91" s="1195"/>
      <c r="EAZ91" s="1195"/>
      <c r="EBA91" s="1195"/>
      <c r="EBB91" s="1195"/>
      <c r="EBC91" s="1195"/>
      <c r="EBD91" s="1195"/>
      <c r="EBE91" s="1195"/>
      <c r="EBF91" s="1195"/>
      <c r="EBG91" s="1195"/>
      <c r="EBH91" s="1195"/>
      <c r="EBI91" s="1195"/>
      <c r="EBJ91" s="1195"/>
      <c r="EBK91" s="1195"/>
      <c r="EBL91" s="1195"/>
      <c r="EBM91" s="289"/>
      <c r="EBN91" s="289"/>
      <c r="EBO91" s="289"/>
      <c r="EBP91" s="508"/>
      <c r="EBQ91" s="1133"/>
      <c r="EBR91" s="1133"/>
      <c r="EBS91" s="1133"/>
      <c r="EBT91" s="252"/>
      <c r="EBU91" s="1133"/>
      <c r="EBV91" s="1133"/>
      <c r="EBW91" s="1133"/>
      <c r="EBX91" s="1133"/>
      <c r="EBY91" s="1133"/>
      <c r="EBZ91" s="252"/>
      <c r="ECA91" s="1133"/>
      <c r="ECB91" s="1133"/>
      <c r="ECC91" s="252"/>
      <c r="ECD91" s="1133"/>
      <c r="ECG91" s="250"/>
      <c r="ECK91" s="1133"/>
      <c r="ECL91" s="1133"/>
      <c r="ECM91" s="250"/>
      <c r="ECQ91" s="514"/>
      <c r="ECT91" s="252"/>
      <c r="ECW91" s="251"/>
      <c r="ECZ91" s="252"/>
      <c r="EDD91" s="803"/>
      <c r="EDE91" s="1133"/>
      <c r="EDH91" s="514"/>
      <c r="EDQ91" s="514"/>
      <c r="EDR91" s="235"/>
      <c r="EDS91" s="235"/>
      <c r="EDT91" s="235"/>
      <c r="EDU91" s="237"/>
      <c r="EDV91" s="235"/>
      <c r="EDW91" s="235"/>
      <c r="EDX91" s="237"/>
      <c r="EDY91" s="235"/>
      <c r="EDZ91" s="235"/>
      <c r="EEA91" s="237"/>
      <c r="EEB91" s="235"/>
      <c r="EEC91" s="235"/>
      <c r="EED91" s="237"/>
      <c r="EEE91" s="235"/>
      <c r="EEF91" s="235"/>
      <c r="EEG91" s="235"/>
      <c r="EEH91" s="235"/>
      <c r="EEI91" s="235"/>
      <c r="EEJ91" s="235"/>
      <c r="EEK91" s="235"/>
      <c r="EEL91" s="235"/>
      <c r="EEM91" s="235"/>
      <c r="EEN91" s="235"/>
      <c r="EEO91" s="235"/>
      <c r="EEP91" s="235"/>
      <c r="EEQ91" s="235"/>
      <c r="EER91" s="235"/>
      <c r="EES91" s="235"/>
      <c r="EET91" s="235"/>
      <c r="EEU91" s="235"/>
      <c r="EEV91" s="235"/>
      <c r="EEW91" s="235"/>
      <c r="EEX91" s="235"/>
      <c r="EEY91" s="235"/>
      <c r="EEZ91" s="235"/>
      <c r="EFA91" s="235"/>
      <c r="EFB91" s="235"/>
      <c r="EFC91" s="235"/>
      <c r="EFD91" s="235"/>
      <c r="EFE91" s="235"/>
      <c r="EFF91" s="235"/>
      <c r="EFG91" s="235"/>
      <c r="EFH91" s="235"/>
      <c r="EFI91" s="235"/>
      <c r="EFJ91" s="235"/>
      <c r="EFK91" s="235"/>
      <c r="EFL91" s="235"/>
      <c r="EFM91" s="235"/>
      <c r="EFN91" s="235"/>
      <c r="EFO91" s="235"/>
      <c r="EFP91" s="235"/>
      <c r="EFQ91" s="235"/>
      <c r="EFR91" s="236"/>
      <c r="EFS91" s="235"/>
      <c r="EFT91" s="235"/>
      <c r="EFU91" s="235"/>
      <c r="EFV91" s="235"/>
      <c r="EFW91" s="235"/>
      <c r="EFX91" s="235"/>
      <c r="EFY91" s="235"/>
      <c r="EFZ91" s="235"/>
      <c r="EGA91" s="235"/>
      <c r="EGB91" s="235"/>
      <c r="EGC91" s="235"/>
      <c r="EGD91" s="235"/>
      <c r="EGE91" s="235"/>
      <c r="EGF91" s="235"/>
      <c r="EGG91" s="235"/>
      <c r="EGH91" s="235"/>
      <c r="EGI91" s="236"/>
      <c r="EGJ91" s="235"/>
      <c r="EGK91" s="235"/>
      <c r="EGL91" s="235"/>
      <c r="EGM91" s="235"/>
      <c r="EGN91" s="235"/>
      <c r="EGO91" s="235"/>
      <c r="EGP91" s="235"/>
      <c r="EGQ91" s="235"/>
      <c r="EGR91" s="265"/>
      <c r="EGS91" s="265"/>
      <c r="EGT91" s="265"/>
      <c r="EGU91" s="265"/>
      <c r="EGV91" s="265"/>
      <c r="EGW91" s="265"/>
      <c r="EGX91" s="265"/>
      <c r="EGY91" s="265"/>
      <c r="EGZ91" s="565"/>
      <c r="EHA91" s="519"/>
      <c r="EHB91" s="519"/>
      <c r="EHC91" s="519"/>
      <c r="EHD91" s="519"/>
      <c r="EHE91" s="566"/>
      <c r="EHF91" s="519"/>
      <c r="EHG91" s="519"/>
      <c r="EHH91" s="1277"/>
      <c r="EHI91" s="1277"/>
      <c r="EHJ91" s="519"/>
      <c r="EHK91" s="519"/>
      <c r="EHL91" s="1257"/>
      <c r="EHM91" s="1257"/>
      <c r="EHN91" s="519"/>
      <c r="EHO91" s="519"/>
      <c r="EHP91" s="519"/>
      <c r="EHQ91" s="519"/>
      <c r="EHR91" s="519"/>
      <c r="EHS91" s="519"/>
      <c r="EHT91" s="519"/>
      <c r="EHU91" s="519"/>
      <c r="EHY91" s="250"/>
      <c r="EIC91" s="1133"/>
      <c r="EID91" s="1133"/>
      <c r="EIE91" s="250"/>
      <c r="EII91" s="514"/>
      <c r="EIL91" s="252"/>
      <c r="EIO91" s="251"/>
      <c r="EIR91" s="252"/>
      <c r="EIV91" s="803"/>
      <c r="EIW91" s="1133"/>
      <c r="EJI91" s="514"/>
      <c r="EJK91" s="226"/>
      <c r="EJL91" s="226"/>
      <c r="EJM91" s="226"/>
      <c r="EJN91" s="226"/>
      <c r="EJO91" s="226"/>
      <c r="EJP91" s="232"/>
      <c r="EJQ91" s="226"/>
      <c r="EJR91" s="234"/>
      <c r="EJS91" s="1134"/>
      <c r="EJT91" s="1134"/>
      <c r="EJU91" s="234"/>
      <c r="EJV91" s="1134"/>
      <c r="EJW91" s="1134"/>
      <c r="EJX91" s="1134"/>
      <c r="EJY91" s="233"/>
      <c r="EJZ91" s="679"/>
      <c r="EKA91" s="568"/>
      <c r="EKB91" s="1134"/>
      <c r="EKC91" s="1134"/>
      <c r="EKD91" s="1134"/>
      <c r="EKE91" s="1134"/>
      <c r="EKF91" s="1134"/>
      <c r="EKG91" s="1134"/>
      <c r="EKH91" s="1134"/>
      <c r="EKI91" s="1134"/>
      <c r="EKJ91" s="1134"/>
      <c r="EKK91" s="1133"/>
      <c r="EKL91" s="1133"/>
      <c r="EKM91" s="1133"/>
      <c r="EKN91" s="1133"/>
      <c r="EKO91" s="1133"/>
      <c r="EKP91" s="1133"/>
      <c r="EKQ91" s="1133"/>
      <c r="EKR91" s="1133"/>
      <c r="EKS91" s="1133"/>
      <c r="EKT91" s="1133"/>
      <c r="EKU91" s="1133"/>
      <c r="EKV91" s="1133"/>
      <c r="EKW91" s="1133"/>
      <c r="EKX91" s="1133"/>
      <c r="EKY91" s="1133"/>
      <c r="EKZ91" s="1133"/>
      <c r="ELA91" s="1134"/>
      <c r="ELB91" s="1134"/>
      <c r="ELC91" s="1134"/>
      <c r="ELD91" s="1134"/>
      <c r="ELE91" s="1134"/>
      <c r="ELF91" s="1134"/>
      <c r="ELG91" s="233"/>
      <c r="ELH91" s="1134"/>
      <c r="ELI91" s="1134"/>
      <c r="ELJ91" s="1134"/>
      <c r="ELK91" s="1134"/>
      <c r="ELL91" s="1134"/>
      <c r="ELM91" s="1134"/>
      <c r="ELN91" s="1133"/>
      <c r="ELO91" s="1133"/>
      <c r="ELP91" s="1133"/>
      <c r="ELQ91" s="1133"/>
      <c r="ELR91" s="1133"/>
      <c r="ELS91" s="1133"/>
      <c r="ELT91" s="1133"/>
      <c r="ELU91" s="1133"/>
      <c r="ELV91" s="1133"/>
      <c r="ELW91" s="1133"/>
      <c r="ELX91" s="250"/>
      <c r="ELY91" s="1133"/>
      <c r="EMS91" s="250"/>
      <c r="ENB91" s="512"/>
      <c r="END91" s="252"/>
      <c r="ENJ91" s="1133"/>
      <c r="ENK91" s="1133"/>
      <c r="ENL91" s="1133"/>
      <c r="ENN91" s="250"/>
      <c r="ENR91" s="1133"/>
      <c r="ENS91" s="1133"/>
      <c r="ENT91" s="250"/>
      <c r="ENX91" s="514"/>
      <c r="EOA91" s="252"/>
      <c r="EOD91" s="251"/>
      <c r="EOG91" s="252"/>
      <c r="EOK91" s="803"/>
      <c r="EOO91" s="1133"/>
      <c r="EOP91" s="1133"/>
      <c r="EOQ91" s="1133"/>
      <c r="EOR91" s="1133"/>
      <c r="EOS91" s="1133"/>
      <c r="EOT91" s="1133"/>
      <c r="EOU91" s="1133"/>
      <c r="EOV91" s="1133"/>
      <c r="EOW91" s="1133"/>
      <c r="EOX91" s="1133"/>
      <c r="EOY91" s="1133"/>
      <c r="EOZ91" s="1133"/>
      <c r="EPA91" s="250"/>
      <c r="EPB91" s="1133"/>
      <c r="EPC91" s="1133"/>
      <c r="EPD91" s="1133"/>
      <c r="EPE91" s="1133"/>
      <c r="EPF91" s="252"/>
      <c r="EPW91" s="515"/>
      <c r="EPX91" s="515"/>
      <c r="EPY91" s="515"/>
      <c r="EPZ91" s="515"/>
      <c r="EQA91" s="515"/>
      <c r="EQB91" s="626"/>
      <c r="EQC91" s="515"/>
      <c r="EQD91" s="515"/>
      <c r="EQE91" s="515"/>
      <c r="EQF91" s="515"/>
      <c r="EQG91" s="515"/>
      <c r="EQH91" s="515"/>
      <c r="EQI91" s="515"/>
      <c r="EQJ91" s="515"/>
      <c r="EQK91" s="515"/>
      <c r="EQL91" s="516"/>
      <c r="EQM91" s="515"/>
      <c r="EQN91" s="515"/>
      <c r="EQO91" s="515"/>
      <c r="EQP91" s="626"/>
      <c r="EQQ91" s="515"/>
      <c r="EQR91" s="515"/>
      <c r="EQS91" s="517"/>
      <c r="EQT91" s="1133"/>
      <c r="EQU91" s="1133"/>
      <c r="EQV91" s="251"/>
      <c r="EQW91" s="1133"/>
      <c r="EQX91" s="1133"/>
      <c r="EQY91" s="252"/>
      <c r="EQZ91" s="1133"/>
      <c r="ERA91" s="1133"/>
      <c r="ERB91" s="1133"/>
      <c r="ERC91" s="250"/>
      <c r="ERH91" s="252"/>
      <c r="ERU91" s="247"/>
      <c r="ERV91" s="1664"/>
      <c r="ERW91" s="1664"/>
      <c r="ERX91" s="249"/>
      <c r="ETA91" s="1518"/>
      <c r="ETB91" s="1518"/>
      <c r="ETC91" s="1518"/>
      <c r="ETD91" s="1518"/>
      <c r="ETE91" s="1518"/>
      <c r="ETF91" s="1518"/>
    </row>
    <row r="92" spans="1:3906" ht="15" customHeight="1" thickBot="1">
      <c r="B92" s="1518"/>
      <c r="C92" s="1518"/>
      <c r="D92" s="1518"/>
      <c r="E92" s="1518"/>
      <c r="F92" s="1518"/>
      <c r="G92" s="1518"/>
      <c r="J92" s="1310"/>
      <c r="K92" s="1310"/>
      <c r="L92" s="1310"/>
      <c r="M92" s="1310"/>
      <c r="N92" s="1310"/>
      <c r="O92" s="1310"/>
      <c r="P92" s="1310"/>
      <c r="Q92" s="1310"/>
      <c r="R92" s="1310"/>
      <c r="S92" s="1310"/>
      <c r="T92" s="1310"/>
      <c r="U92" s="1310"/>
      <c r="V92" s="1310"/>
      <c r="W92" s="1310"/>
      <c r="X92" s="1310"/>
      <c r="Y92" s="1310"/>
      <c r="Z92" s="1310"/>
      <c r="AA92" s="1310"/>
      <c r="AD92" s="1664"/>
      <c r="AE92" s="1664"/>
      <c r="AF92" s="413"/>
      <c r="AS92" s="237"/>
      <c r="AX92" s="412"/>
      <c r="BF92" s="412"/>
      <c r="BL92" s="412"/>
      <c r="BR92" s="239"/>
      <c r="BU92" s="238"/>
      <c r="CE92" s="237"/>
      <c r="CJ92" s="412"/>
      <c r="CR92" s="1132"/>
      <c r="CS92" s="1132"/>
      <c r="CT92" s="236"/>
      <c r="CX92" s="412"/>
      <c r="DD92" s="239"/>
      <c r="DG92" s="238"/>
      <c r="DK92" s="236"/>
      <c r="DP92" s="238"/>
      <c r="EE92" s="1124"/>
      <c r="EF92" s="1124"/>
      <c r="EG92" s="237"/>
      <c r="EH92" s="1124"/>
      <c r="EI92" s="1124"/>
      <c r="EJ92" s="1124"/>
      <c r="EK92" s="1124"/>
      <c r="EL92" s="412"/>
      <c r="EM92" s="1124"/>
      <c r="EN92" s="1124"/>
      <c r="EO92" s="1124"/>
      <c r="EP92" s="1124"/>
      <c r="EQ92" s="1124"/>
      <c r="ER92" s="1124"/>
      <c r="ES92" s="1124"/>
      <c r="ET92" s="1132"/>
      <c r="EU92" s="1132"/>
      <c r="EV92" s="236"/>
      <c r="EW92" s="1124"/>
      <c r="EX92" s="1124"/>
      <c r="EY92" s="1124"/>
      <c r="EZ92" s="412"/>
      <c r="FA92" s="1124"/>
      <c r="FB92" s="1124"/>
      <c r="FC92" s="1124"/>
      <c r="FD92" s="1124"/>
      <c r="FE92" s="1124"/>
      <c r="FF92" s="239"/>
      <c r="FG92" s="1124"/>
      <c r="FH92" s="1124"/>
      <c r="FI92" s="238"/>
      <c r="FJ92" s="1124"/>
      <c r="FK92" s="1124"/>
      <c r="FL92" s="1124"/>
      <c r="FM92" s="236"/>
      <c r="FN92" s="1124"/>
      <c r="FO92" s="1124"/>
      <c r="FP92" s="1124"/>
      <c r="FQ92" s="1124"/>
      <c r="FR92" s="238"/>
      <c r="FS92" s="1124"/>
      <c r="FT92" s="1124"/>
      <c r="FU92" s="1124"/>
      <c r="FV92" s="1124"/>
      <c r="FW92" s="1124"/>
      <c r="FX92" s="1124"/>
      <c r="FY92" s="1124"/>
      <c r="FZ92" s="1124"/>
      <c r="GA92" s="1124"/>
      <c r="GB92" s="1124"/>
      <c r="GC92" s="1124"/>
      <c r="GD92" s="1124"/>
      <c r="GE92" s="1124"/>
      <c r="GF92" s="1124"/>
      <c r="GG92" s="1124"/>
      <c r="GH92" s="1124"/>
      <c r="GI92" s="237"/>
      <c r="GJ92" s="1124"/>
      <c r="GK92" s="1124"/>
      <c r="GL92" s="1124"/>
      <c r="GM92" s="1124"/>
      <c r="GN92" s="412"/>
      <c r="GO92" s="1124"/>
      <c r="GP92" s="1124"/>
      <c r="GQ92" s="1124"/>
      <c r="GR92" s="1124"/>
      <c r="GS92" s="1124"/>
      <c r="GT92" s="1124"/>
      <c r="GU92" s="1124"/>
      <c r="GV92" s="1132"/>
      <c r="GW92" s="1132"/>
      <c r="GX92" s="236"/>
      <c r="GY92" s="1124"/>
      <c r="GZ92" s="1124"/>
      <c r="HA92" s="1124"/>
      <c r="HB92" s="412"/>
      <c r="HC92" s="1124"/>
      <c r="HD92" s="1124"/>
      <c r="HE92" s="1124"/>
      <c r="HF92" s="1124"/>
      <c r="HG92" s="1124"/>
      <c r="HH92" s="239"/>
      <c r="HI92" s="1124"/>
      <c r="HJ92" s="1124"/>
      <c r="HK92" s="238"/>
      <c r="HL92" s="1124"/>
      <c r="HM92" s="1124"/>
      <c r="HN92" s="1124"/>
      <c r="HO92" s="236"/>
      <c r="HP92" s="1124"/>
      <c r="HQ92" s="1124"/>
      <c r="HR92" s="1124"/>
      <c r="HS92" s="1124"/>
      <c r="HT92" s="238"/>
      <c r="HU92" s="1124"/>
      <c r="HV92" s="1124"/>
      <c r="HW92" s="1124"/>
      <c r="HX92" s="1124"/>
      <c r="HY92" s="1124"/>
      <c r="HZ92" s="1124"/>
      <c r="IA92" s="1124"/>
      <c r="IB92" s="1124"/>
      <c r="IC92" s="1124"/>
      <c r="ID92" s="1124"/>
      <c r="IE92" s="1124"/>
      <c r="IF92" s="1124"/>
      <c r="IG92" s="1124"/>
      <c r="IH92" s="1124"/>
      <c r="II92" s="1124"/>
      <c r="IJ92" s="1124"/>
      <c r="IK92" s="237"/>
      <c r="IL92" s="1124"/>
      <c r="IM92" s="1124"/>
      <c r="IN92" s="1124"/>
      <c r="IO92" s="1124"/>
      <c r="IP92" s="412"/>
      <c r="IQ92" s="1124"/>
      <c r="IR92" s="1124"/>
      <c r="IS92" s="1124"/>
      <c r="IT92" s="1124"/>
      <c r="IU92" s="1124"/>
      <c r="IV92" s="1124"/>
      <c r="IW92" s="1124"/>
      <c r="IX92" s="1132"/>
      <c r="IY92" s="1132"/>
      <c r="IZ92" s="236"/>
      <c r="JA92" s="1124"/>
      <c r="JB92" s="1124"/>
      <c r="JC92" s="1124"/>
      <c r="JD92" s="412"/>
      <c r="JE92" s="1124"/>
      <c r="JF92" s="1124"/>
      <c r="JG92" s="1124"/>
      <c r="JH92" s="1124"/>
      <c r="JI92" s="1124"/>
      <c r="JJ92" s="239"/>
      <c r="JK92" s="1124"/>
      <c r="JL92" s="1124"/>
      <c r="JM92" s="238"/>
      <c r="JN92" s="1124"/>
      <c r="JO92" s="1124"/>
      <c r="JP92" s="1124"/>
      <c r="JQ92" s="236"/>
      <c r="JR92" s="1124"/>
      <c r="JS92" s="1124"/>
      <c r="JT92" s="1124"/>
      <c r="JU92" s="1124"/>
      <c r="JV92" s="238"/>
      <c r="JW92" s="1124"/>
      <c r="JX92" s="1124"/>
      <c r="JY92" s="1124"/>
      <c r="JZ92" s="1124"/>
      <c r="KA92" s="1124"/>
      <c r="KB92" s="1124"/>
      <c r="KC92" s="1124"/>
      <c r="KD92" s="1124"/>
      <c r="KE92" s="1124"/>
      <c r="KF92" s="1124"/>
      <c r="KG92" s="1124"/>
      <c r="KH92" s="1124"/>
      <c r="KI92" s="1124"/>
      <c r="KJ92" s="1124"/>
      <c r="KK92" s="1124"/>
      <c r="KL92" s="1124"/>
      <c r="KM92" s="237"/>
      <c r="KN92" s="1124"/>
      <c r="KO92" s="1124"/>
      <c r="KP92" s="1124"/>
      <c r="KQ92" s="1124"/>
      <c r="KR92" s="412"/>
      <c r="KS92" s="1124"/>
      <c r="KT92" s="1124"/>
      <c r="KU92" s="1124"/>
      <c r="KV92" s="1124"/>
      <c r="KW92" s="1124"/>
      <c r="KX92" s="1124"/>
      <c r="KY92" s="1124"/>
      <c r="KZ92" s="1132"/>
      <c r="LA92" s="1132"/>
      <c r="LB92" s="236"/>
      <c r="LC92" s="1124"/>
      <c r="LD92" s="1124"/>
      <c r="LE92" s="1124"/>
      <c r="LF92" s="412"/>
      <c r="LG92" s="1124"/>
      <c r="LH92" s="1124"/>
      <c r="LI92" s="1124"/>
      <c r="LJ92" s="1124"/>
      <c r="LK92" s="1124"/>
      <c r="LL92" s="239"/>
      <c r="LM92" s="1124"/>
      <c r="LN92" s="1124"/>
      <c r="LO92" s="238"/>
      <c r="LP92" s="1124"/>
      <c r="LQ92" s="1124"/>
      <c r="LR92" s="1124"/>
      <c r="LS92" s="236"/>
      <c r="LT92" s="1124"/>
      <c r="LU92" s="1124"/>
      <c r="LV92" s="1124"/>
      <c r="LW92" s="1124"/>
      <c r="LX92" s="238"/>
      <c r="LY92" s="1124"/>
      <c r="LZ92" s="1124"/>
      <c r="MA92" s="1124"/>
      <c r="MB92" s="1124"/>
      <c r="MC92" s="1124"/>
      <c r="MD92" s="1124"/>
      <c r="ME92" s="1124"/>
      <c r="MF92" s="1124"/>
      <c r="MG92" s="1124"/>
      <c r="MH92" s="1124"/>
      <c r="MI92" s="1124"/>
      <c r="MJ92" s="1124"/>
      <c r="MK92" s="1124"/>
      <c r="ML92" s="1124"/>
      <c r="MM92" s="1124"/>
      <c r="MN92" s="1124"/>
      <c r="MO92" s="237"/>
      <c r="MP92" s="1124"/>
      <c r="MQ92" s="1124"/>
      <c r="MR92" s="1124"/>
      <c r="MS92" s="1124"/>
      <c r="MT92" s="412"/>
      <c r="MU92" s="1124"/>
      <c r="MV92" s="1124"/>
      <c r="MW92" s="1124"/>
      <c r="MX92" s="1124"/>
      <c r="MY92" s="1124"/>
      <c r="MZ92" s="1124"/>
      <c r="NA92" s="1124"/>
      <c r="NB92" s="1132"/>
      <c r="NC92" s="1132"/>
      <c r="ND92" s="236"/>
      <c r="NE92" s="1124"/>
      <c r="NF92" s="1124"/>
      <c r="NG92" s="1124"/>
      <c r="NH92" s="412"/>
      <c r="NI92" s="1124"/>
      <c r="NJ92" s="1124"/>
      <c r="NK92" s="1124"/>
      <c r="NL92" s="1124"/>
      <c r="NM92" s="1124"/>
      <c r="NN92" s="239"/>
      <c r="NO92" s="1124"/>
      <c r="NP92" s="1124"/>
      <c r="NQ92" s="238"/>
      <c r="NR92" s="1124"/>
      <c r="NS92" s="1124"/>
      <c r="NT92" s="1124"/>
      <c r="NU92" s="236"/>
      <c r="NV92" s="1124"/>
      <c r="NW92" s="1124"/>
      <c r="NX92" s="1124"/>
      <c r="NY92" s="1124"/>
      <c r="NZ92" s="238"/>
      <c r="OA92" s="1124"/>
      <c r="OB92" s="1124"/>
      <c r="OC92" s="1124"/>
      <c r="OD92" s="1124"/>
      <c r="OE92" s="1124"/>
      <c r="OF92" s="1124"/>
      <c r="OG92" s="1124"/>
      <c r="OH92" s="1124"/>
      <c r="ON92" s="1165"/>
      <c r="OO92" s="1165"/>
      <c r="OP92" s="1166"/>
      <c r="OQ92" s="1165"/>
      <c r="OR92" s="1165"/>
      <c r="OS92" s="1166"/>
      <c r="OX92" s="227"/>
      <c r="OY92" s="227"/>
      <c r="OZ92" s="238"/>
      <c r="PC92" s="238"/>
      <c r="PM92" s="237"/>
      <c r="PN92" s="1124"/>
      <c r="PO92" s="1124"/>
      <c r="PP92" s="1124"/>
      <c r="PQ92" s="1124"/>
      <c r="PR92" s="412"/>
      <c r="PS92" s="1124"/>
      <c r="PT92" s="1124"/>
      <c r="PU92" s="1124"/>
      <c r="PV92" s="1124"/>
      <c r="PW92" s="1124"/>
      <c r="PX92" s="1124"/>
      <c r="PY92" s="1124"/>
      <c r="PZ92" s="1132"/>
      <c r="QA92" s="1132"/>
      <c r="QB92" s="236"/>
      <c r="QC92" s="1124"/>
      <c r="QD92" s="1124"/>
      <c r="QE92" s="1124"/>
      <c r="QF92" s="412"/>
      <c r="QG92" s="1124"/>
      <c r="QH92" s="1124"/>
      <c r="QI92" s="1124"/>
      <c r="QJ92" s="1124"/>
      <c r="QK92" s="1124"/>
      <c r="QL92" s="239"/>
      <c r="QM92" s="1124"/>
      <c r="QN92" s="1124"/>
      <c r="QO92" s="238"/>
      <c r="QP92" s="1124"/>
      <c r="QQ92" s="1124"/>
      <c r="QR92" s="1124"/>
      <c r="QS92" s="236"/>
      <c r="QT92" s="1124"/>
      <c r="QU92" s="1124"/>
      <c r="QV92" s="1124"/>
      <c r="QW92" s="1124"/>
      <c r="QX92" s="238"/>
      <c r="QY92" s="1124"/>
      <c r="QZ92" s="1124"/>
      <c r="RA92" s="1124"/>
      <c r="RB92" s="1124"/>
      <c r="RC92" s="1124"/>
      <c r="RD92" s="1124"/>
      <c r="RE92" s="1124"/>
      <c r="RF92" s="1124"/>
      <c r="RG92" s="1124"/>
      <c r="RH92" s="1124"/>
      <c r="RI92" s="1124"/>
      <c r="RJ92" s="1124"/>
      <c r="RK92" s="1124"/>
      <c r="RL92" s="1124"/>
      <c r="RM92" s="1124"/>
      <c r="RN92" s="1124"/>
      <c r="RO92" s="237"/>
      <c r="RP92" s="1124"/>
      <c r="RQ92" s="1124"/>
      <c r="RR92" s="1124"/>
      <c r="RS92" s="1124"/>
      <c r="RT92" s="412"/>
      <c r="RU92" s="1124"/>
      <c r="RV92" s="1124"/>
      <c r="RW92" s="1124"/>
      <c r="RX92" s="1124"/>
      <c r="RY92" s="1124"/>
      <c r="RZ92" s="1124"/>
      <c r="SA92" s="1124"/>
      <c r="SB92" s="1132"/>
      <c r="SC92" s="1132"/>
      <c r="SD92" s="236"/>
      <c r="SE92" s="1124"/>
      <c r="SF92" s="1124"/>
      <c r="SG92" s="1124"/>
      <c r="SH92" s="412"/>
      <c r="SI92" s="1124"/>
      <c r="SJ92" s="1124"/>
      <c r="SK92" s="1124"/>
      <c r="SL92" s="1124"/>
      <c r="SM92" s="1124"/>
      <c r="SN92" s="239"/>
      <c r="SO92" s="1124"/>
      <c r="SP92" s="1124"/>
      <c r="SQ92" s="238"/>
      <c r="SR92" s="1124"/>
      <c r="SS92" s="1124"/>
      <c r="ST92" s="1124"/>
      <c r="SU92" s="236"/>
      <c r="SV92" s="1124"/>
      <c r="SW92" s="1124"/>
      <c r="SX92" s="1124"/>
      <c r="SY92" s="1124"/>
      <c r="SZ92" s="238"/>
      <c r="TA92" s="1124"/>
      <c r="TB92" s="1124"/>
      <c r="TC92" s="1124"/>
      <c r="TD92" s="1124"/>
      <c r="TE92" s="1124"/>
      <c r="TF92" s="1124"/>
      <c r="TG92" s="1124"/>
      <c r="TH92" s="1124"/>
      <c r="TI92" s="1124"/>
      <c r="TJ92" s="1124"/>
      <c r="TK92" s="1124"/>
      <c r="TL92" s="1124"/>
      <c r="TM92" s="1124"/>
      <c r="TN92" s="1124"/>
      <c r="TO92" s="1124"/>
      <c r="TP92" s="1124"/>
      <c r="TQ92" s="237"/>
      <c r="TR92" s="1124"/>
      <c r="TS92" s="1124"/>
      <c r="TT92" s="1124"/>
      <c r="TU92" s="1124"/>
      <c r="TV92" s="412"/>
      <c r="TW92" s="1124"/>
      <c r="TX92" s="1124"/>
      <c r="TY92" s="1124"/>
      <c r="TZ92" s="1124"/>
      <c r="UA92" s="1124"/>
      <c r="UB92" s="1124"/>
      <c r="UC92" s="1124"/>
      <c r="UD92" s="1132"/>
      <c r="UE92" s="1132"/>
      <c r="UF92" s="236"/>
      <c r="UG92" s="1124"/>
      <c r="UH92" s="1124"/>
      <c r="UI92" s="1124"/>
      <c r="UJ92" s="412"/>
      <c r="UK92" s="1124"/>
      <c r="UL92" s="1124"/>
      <c r="UM92" s="1124"/>
      <c r="UN92" s="1124"/>
      <c r="UO92" s="1124"/>
      <c r="UP92" s="239"/>
      <c r="UQ92" s="1124"/>
      <c r="UR92" s="1124"/>
      <c r="US92" s="238"/>
      <c r="UT92" s="1124"/>
      <c r="UU92" s="1124"/>
      <c r="UV92" s="1124"/>
      <c r="UW92" s="236"/>
      <c r="UX92" s="1124"/>
      <c r="UY92" s="1124"/>
      <c r="UZ92" s="1124"/>
      <c r="VA92" s="1124"/>
      <c r="VB92" s="238"/>
      <c r="VC92" s="1124"/>
      <c r="VD92" s="1124"/>
      <c r="VE92" s="1124"/>
      <c r="VF92" s="1124"/>
      <c r="VG92" s="1124"/>
      <c r="VH92" s="1124"/>
      <c r="VI92" s="1124"/>
      <c r="VJ92" s="1124"/>
      <c r="VK92" s="1124"/>
      <c r="VL92" s="1124"/>
      <c r="VM92" s="1124"/>
      <c r="VN92" s="1124"/>
      <c r="VO92" s="1124"/>
      <c r="VP92" s="1124"/>
      <c r="VQ92" s="1124"/>
      <c r="VR92" s="1124"/>
      <c r="VS92" s="237"/>
      <c r="VT92" s="1124"/>
      <c r="VU92" s="1124"/>
      <c r="VV92" s="1124"/>
      <c r="VW92" s="1124"/>
      <c r="VX92" s="412"/>
      <c r="VY92" s="1124"/>
      <c r="VZ92" s="1124"/>
      <c r="WA92" s="1124"/>
      <c r="WB92" s="1124"/>
      <c r="WC92" s="1124"/>
      <c r="WD92" s="1124"/>
      <c r="WE92" s="1124"/>
      <c r="WF92" s="1132"/>
      <c r="WG92" s="1132"/>
      <c r="WH92" s="236"/>
      <c r="WI92" s="1124"/>
      <c r="WJ92" s="1124"/>
      <c r="WK92" s="1124"/>
      <c r="WL92" s="412"/>
      <c r="WM92" s="1124"/>
      <c r="WN92" s="1124"/>
      <c r="WO92" s="1124"/>
      <c r="WP92" s="1124"/>
      <c r="WQ92" s="1124"/>
      <c r="WR92" s="239"/>
      <c r="WS92" s="1124"/>
      <c r="WT92" s="1124"/>
      <c r="WU92" s="238"/>
      <c r="WV92" s="1124"/>
      <c r="WW92" s="1124"/>
      <c r="WX92" s="1124"/>
      <c r="WY92" s="236"/>
      <c r="WZ92" s="1124"/>
      <c r="XA92" s="1124"/>
      <c r="XB92" s="1124"/>
      <c r="XC92" s="1124"/>
      <c r="XD92" s="238"/>
      <c r="XE92" s="1124"/>
      <c r="XF92" s="1124"/>
      <c r="XG92" s="1124"/>
      <c r="XH92" s="1124"/>
      <c r="XI92" s="1124"/>
      <c r="XJ92" s="1124"/>
      <c r="XK92" s="1124"/>
      <c r="XL92" s="1124"/>
      <c r="XM92" s="1124"/>
      <c r="XN92" s="1124"/>
      <c r="XO92" s="1124"/>
      <c r="XP92" s="1124"/>
      <c r="XQ92" s="1124"/>
      <c r="XR92" s="1124"/>
      <c r="XS92" s="1124"/>
      <c r="XT92" s="1124"/>
      <c r="XU92" s="237"/>
      <c r="XV92" s="1124"/>
      <c r="XW92" s="1124"/>
      <c r="XX92" s="1124"/>
      <c r="XY92" s="1124"/>
      <c r="XZ92" s="412"/>
      <c r="YA92" s="1124"/>
      <c r="YB92" s="1124"/>
      <c r="YC92" s="1124"/>
      <c r="YD92" s="1124"/>
      <c r="YE92" s="1124"/>
      <c r="YF92" s="1124"/>
      <c r="YG92" s="1124"/>
      <c r="YH92" s="1132"/>
      <c r="YI92" s="1132"/>
      <c r="YJ92" s="236"/>
      <c r="YK92" s="1124"/>
      <c r="YL92" s="1124"/>
      <c r="YM92" s="1124"/>
      <c r="YN92" s="412"/>
      <c r="YO92" s="1124"/>
      <c r="YP92" s="1124"/>
      <c r="YQ92" s="1124"/>
      <c r="YR92" s="1124"/>
      <c r="YS92" s="1124"/>
      <c r="YT92" s="239"/>
      <c r="YU92" s="1124"/>
      <c r="YV92" s="1124"/>
      <c r="YW92" s="238"/>
      <c r="YX92" s="1124"/>
      <c r="YY92" s="1124"/>
      <c r="YZ92" s="1124"/>
      <c r="ZA92" s="236"/>
      <c r="ZB92" s="1124"/>
      <c r="ZC92" s="1124"/>
      <c r="ZD92" s="1124"/>
      <c r="ZE92" s="1124"/>
      <c r="ZF92" s="238"/>
      <c r="ZG92" s="1124"/>
      <c r="ZH92" s="1124"/>
      <c r="ZI92" s="1124"/>
      <c r="ZJ92" s="1124"/>
      <c r="ZK92" s="1124"/>
      <c r="ZL92" s="1124"/>
      <c r="ZM92" s="1124"/>
      <c r="ZN92" s="1124"/>
      <c r="ZO92" s="1124"/>
      <c r="ZP92" s="1124"/>
      <c r="ZQ92" s="1124"/>
      <c r="ZR92" s="1124"/>
      <c r="ZS92" s="1124"/>
      <c r="ZT92" s="1124"/>
      <c r="ZU92" s="1124"/>
      <c r="ZV92" s="1124"/>
      <c r="ZW92" s="237"/>
      <c r="ZX92" s="1124"/>
      <c r="ZY92" s="1124"/>
      <c r="ZZ92" s="1124"/>
      <c r="AAA92" s="1124"/>
      <c r="AAB92" s="412"/>
      <c r="AAC92" s="1124"/>
      <c r="AAD92" s="1124"/>
      <c r="AAE92" s="1124"/>
      <c r="AAF92" s="1124"/>
      <c r="AAG92" s="1124"/>
      <c r="AAH92" s="1124"/>
      <c r="AAI92" s="1124"/>
      <c r="AAJ92" s="1132"/>
      <c r="AAK92" s="1132"/>
      <c r="AAL92" s="236"/>
      <c r="AAM92" s="1124"/>
      <c r="AAN92" s="1124"/>
      <c r="AAO92" s="1124"/>
      <c r="AAP92" s="412"/>
      <c r="AAQ92" s="1124"/>
      <c r="AAR92" s="1124"/>
      <c r="AAS92" s="1124"/>
      <c r="AAT92" s="1124"/>
      <c r="AAU92" s="1124"/>
      <c r="AAV92" s="239"/>
      <c r="AAW92" s="1124"/>
      <c r="AAX92" s="1124"/>
      <c r="AAY92" s="238"/>
      <c r="AAZ92" s="1124"/>
      <c r="ABA92" s="1124"/>
      <c r="ABB92" s="1124"/>
      <c r="ABC92" s="236"/>
      <c r="ABD92" s="1124"/>
      <c r="ABE92" s="1124"/>
      <c r="ABF92" s="1124"/>
      <c r="ABG92" s="1124"/>
      <c r="ABH92" s="238"/>
      <c r="ABI92" s="1124"/>
      <c r="ABJ92" s="1124"/>
      <c r="ABK92" s="1124"/>
      <c r="ABL92" s="1124"/>
      <c r="ABM92" s="1124"/>
      <c r="ABN92" s="1124"/>
      <c r="ABO92" s="1124"/>
      <c r="ABP92" s="1124"/>
      <c r="ABQ92" s="1124"/>
      <c r="ABR92" s="1124"/>
      <c r="ABS92" s="1124"/>
      <c r="ABT92" s="1124"/>
      <c r="ABU92" s="1124"/>
      <c r="ABV92" s="1124"/>
      <c r="ABW92" s="1124"/>
      <c r="ABX92" s="1124"/>
      <c r="ABY92" s="237"/>
      <c r="ABZ92" s="1124"/>
      <c r="ACA92" s="1124"/>
      <c r="ACB92" s="1124"/>
      <c r="ACC92" s="1124"/>
      <c r="ACD92" s="412"/>
      <c r="ACE92" s="1124"/>
      <c r="ACF92" s="1124"/>
      <c r="ACG92" s="1124"/>
      <c r="ACH92" s="1124"/>
      <c r="ACI92" s="1124"/>
      <c r="ACJ92" s="1124"/>
      <c r="ACK92" s="1124"/>
      <c r="ACL92" s="1132"/>
      <c r="ACM92" s="1132"/>
      <c r="ACN92" s="236"/>
      <c r="ACO92" s="1124"/>
      <c r="ACP92" s="1124"/>
      <c r="ACQ92" s="1124"/>
      <c r="ACR92" s="412"/>
      <c r="ACS92" s="1124"/>
      <c r="ACT92" s="1124"/>
      <c r="ACU92" s="1124"/>
      <c r="ACV92" s="1124"/>
      <c r="ACW92" s="1124"/>
      <c r="ACX92" s="239"/>
      <c r="ACY92" s="1124"/>
      <c r="ACZ92" s="1124"/>
      <c r="ADA92" s="238"/>
      <c r="ADB92" s="1124"/>
      <c r="ADC92" s="1124"/>
      <c r="ADD92" s="1124"/>
      <c r="ADE92" s="236"/>
      <c r="ADF92" s="1124"/>
      <c r="ADG92" s="1124"/>
      <c r="ADH92" s="1124"/>
      <c r="ADI92" s="1124"/>
      <c r="ADJ92" s="238"/>
      <c r="ADK92" s="1124"/>
      <c r="ADL92" s="1124"/>
      <c r="ADM92" s="1124"/>
      <c r="ADN92" s="1124"/>
      <c r="ADO92" s="1124"/>
      <c r="ADP92" s="1124"/>
      <c r="ADQ92" s="1124"/>
      <c r="ADR92" s="1124"/>
      <c r="ADS92" s="1124"/>
      <c r="ADT92" s="1124"/>
      <c r="ADU92" s="1124"/>
      <c r="ADV92" s="1124"/>
      <c r="ADW92" s="1124"/>
      <c r="ADX92" s="1124"/>
      <c r="ADY92" s="1124"/>
      <c r="ADZ92" s="1124"/>
      <c r="AEA92" s="237"/>
      <c r="AEB92" s="1124"/>
      <c r="AEC92" s="1124"/>
      <c r="AED92" s="1124"/>
      <c r="AEE92" s="1124"/>
      <c r="AEF92" s="412"/>
      <c r="AEG92" s="1124"/>
      <c r="AEH92" s="1124"/>
      <c r="AEI92" s="1124"/>
      <c r="AEJ92" s="1124"/>
      <c r="AEK92" s="1124"/>
      <c r="AEL92" s="1124"/>
      <c r="AEM92" s="1124"/>
      <c r="AEN92" s="1132"/>
      <c r="AEO92" s="1132"/>
      <c r="AEP92" s="236"/>
      <c r="AEQ92" s="1124"/>
      <c r="AER92" s="1124"/>
      <c r="AES92" s="1124"/>
      <c r="AET92" s="412"/>
      <c r="AEU92" s="1124"/>
      <c r="AEV92" s="1124"/>
      <c r="AEW92" s="1124"/>
      <c r="AEX92" s="1124"/>
      <c r="AEY92" s="1124"/>
      <c r="AEZ92" s="239"/>
      <c r="AFA92" s="1124"/>
      <c r="AFB92" s="1124"/>
      <c r="AFC92" s="238"/>
      <c r="AFD92" s="1124"/>
      <c r="AFE92" s="1124"/>
      <c r="AFF92" s="1124"/>
      <c r="AFG92" s="236"/>
      <c r="AFH92" s="1124"/>
      <c r="AFI92" s="1124"/>
      <c r="AFJ92" s="1124"/>
      <c r="AFK92" s="1124"/>
      <c r="AFL92" s="238"/>
      <c r="AFM92" s="1124"/>
      <c r="AFN92" s="1124"/>
      <c r="AFO92" s="1124"/>
      <c r="AFP92" s="1124"/>
      <c r="AFQ92" s="1124"/>
      <c r="AFR92" s="1124"/>
      <c r="AFS92" s="1124"/>
      <c r="AFT92" s="1124"/>
      <c r="AFU92" s="1124"/>
      <c r="AFV92" s="1124"/>
      <c r="AFW92" s="1124"/>
      <c r="AFX92" s="1124"/>
      <c r="AFY92" s="1124"/>
      <c r="AFZ92" s="1124"/>
      <c r="AGA92" s="1124"/>
      <c r="AGB92" s="1124"/>
      <c r="AGC92" s="237"/>
      <c r="AGD92" s="1124"/>
      <c r="AGE92" s="1124"/>
      <c r="AGF92" s="1124"/>
      <c r="AGG92" s="1124"/>
      <c r="AGH92" s="412"/>
      <c r="AGI92" s="1124"/>
      <c r="AGJ92" s="1124"/>
      <c r="AGK92" s="1124"/>
      <c r="AGL92" s="1124"/>
      <c r="AGM92" s="1124"/>
      <c r="AGN92" s="1124"/>
      <c r="AGO92" s="1124"/>
      <c r="AGP92" s="1132"/>
      <c r="AGQ92" s="1132"/>
      <c r="AGR92" s="236"/>
      <c r="AGS92" s="1124"/>
      <c r="AGT92" s="1124"/>
      <c r="AGU92" s="1124"/>
      <c r="AGV92" s="412"/>
      <c r="AGW92" s="1124"/>
      <c r="AGX92" s="1124"/>
      <c r="AGY92" s="1124"/>
      <c r="AGZ92" s="1124"/>
      <c r="AHA92" s="1124"/>
      <c r="AHB92" s="239"/>
      <c r="AHC92" s="1124"/>
      <c r="AHD92" s="1124"/>
      <c r="AHE92" s="238"/>
      <c r="AHF92" s="1124"/>
      <c r="AHG92" s="1124"/>
      <c r="AHH92" s="1124"/>
      <c r="AHI92" s="236"/>
      <c r="AHJ92" s="1124"/>
      <c r="AHK92" s="1124"/>
      <c r="AHL92" s="1124"/>
      <c r="AHM92" s="1124"/>
      <c r="AHN92" s="238"/>
      <c r="AHO92" s="1124"/>
      <c r="AHP92" s="1124"/>
      <c r="AHQ92" s="1124"/>
      <c r="AHR92" s="1124"/>
      <c r="AHS92" s="1124"/>
      <c r="AHT92" s="1124"/>
      <c r="AHU92" s="1124"/>
      <c r="AHV92" s="1124"/>
      <c r="AHW92" s="1124"/>
      <c r="AHX92" s="1124"/>
      <c r="AHY92" s="1124"/>
      <c r="AHZ92" s="1124"/>
      <c r="AIA92" s="1124"/>
      <c r="AIB92" s="1124"/>
      <c r="AIC92" s="1124"/>
      <c r="AID92" s="1124"/>
      <c r="AIE92" s="237"/>
      <c r="AIF92" s="1124"/>
      <c r="AIG92" s="1124"/>
      <c r="AIH92" s="1124"/>
      <c r="AII92" s="1124"/>
      <c r="AIJ92" s="412"/>
      <c r="AIK92" s="1124"/>
      <c r="AIL92" s="1124"/>
      <c r="AIM92" s="1124"/>
      <c r="AIN92" s="1124"/>
      <c r="AIO92" s="1124"/>
      <c r="AIP92" s="1124"/>
      <c r="AIQ92" s="1124"/>
      <c r="AIR92" s="1132"/>
      <c r="AIS92" s="1132"/>
      <c r="AIT92" s="236"/>
      <c r="AIU92" s="1124"/>
      <c r="AIV92" s="1124"/>
      <c r="AIW92" s="1124"/>
      <c r="AIX92" s="412"/>
      <c r="AIY92" s="1124"/>
      <c r="AIZ92" s="1124"/>
      <c r="AJA92" s="1124"/>
      <c r="AJB92" s="1124"/>
      <c r="AJC92" s="1124"/>
      <c r="AJD92" s="239"/>
      <c r="AJE92" s="1124"/>
      <c r="AJF92" s="1124"/>
      <c r="AJG92" s="238"/>
      <c r="AJH92" s="1124"/>
      <c r="AJI92" s="1124"/>
      <c r="AJJ92" s="1124"/>
      <c r="AJK92" s="236"/>
      <c r="AJL92" s="1124"/>
      <c r="AJM92" s="1124"/>
      <c r="AJN92" s="1124"/>
      <c r="AJO92" s="1124"/>
      <c r="AJP92" s="238"/>
      <c r="AJQ92" s="1124"/>
      <c r="AJR92" s="1124"/>
      <c r="AJS92" s="1124"/>
      <c r="AJT92" s="1124"/>
      <c r="AJU92" s="1124"/>
      <c r="AJV92" s="1124"/>
      <c r="AJW92" s="1124"/>
      <c r="AJX92" s="1124"/>
      <c r="AJY92" s="1124"/>
      <c r="AJZ92" s="1124"/>
      <c r="AKA92" s="1124"/>
      <c r="AKB92" s="1124"/>
      <c r="AKC92" s="1124"/>
      <c r="AKD92" s="1124"/>
      <c r="AKE92" s="1124"/>
      <c r="AKF92" s="1124"/>
      <c r="AKG92" s="237"/>
      <c r="AKH92" s="1124"/>
      <c r="AKI92" s="1124"/>
      <c r="AKJ92" s="1124"/>
      <c r="AKK92" s="1124"/>
      <c r="AKL92" s="412"/>
      <c r="AKM92" s="1124"/>
      <c r="AKN92" s="1124"/>
      <c r="AKO92" s="1124"/>
      <c r="AKP92" s="1124"/>
      <c r="AKQ92" s="1124"/>
      <c r="AKR92" s="1124"/>
      <c r="AKS92" s="1124"/>
      <c r="AKT92" s="1132"/>
      <c r="AKU92" s="1132"/>
      <c r="AKV92" s="236"/>
      <c r="AKW92" s="1124"/>
      <c r="AKX92" s="1124"/>
      <c r="AKY92" s="1124"/>
      <c r="AKZ92" s="412"/>
      <c r="ALA92" s="1124"/>
      <c r="ALB92" s="1124"/>
      <c r="ALC92" s="1124"/>
      <c r="ALD92" s="1124"/>
      <c r="ALE92" s="1124"/>
      <c r="ALF92" s="239"/>
      <c r="ALG92" s="1124"/>
      <c r="ALH92" s="1124"/>
      <c r="ALI92" s="238"/>
      <c r="ALJ92" s="1124"/>
      <c r="ALK92" s="1124"/>
      <c r="ALL92" s="1124"/>
      <c r="ALM92" s="236"/>
      <c r="ALN92" s="1124"/>
      <c r="ALO92" s="1124"/>
      <c r="ALP92" s="1124"/>
      <c r="ALQ92" s="1124"/>
      <c r="ALR92" s="238"/>
      <c r="ALS92" s="1124"/>
      <c r="ALT92" s="1124"/>
      <c r="ALU92" s="1124"/>
      <c r="ALV92" s="1124"/>
      <c r="ALW92" s="1124"/>
      <c r="ALX92" s="1124"/>
      <c r="ALY92" s="1124"/>
      <c r="ALZ92" s="1124"/>
      <c r="AMA92" s="1124"/>
      <c r="AMB92" s="1124"/>
      <c r="AMC92" s="1124"/>
      <c r="AMD92" s="1124"/>
      <c r="AME92" s="1124"/>
      <c r="AMF92" s="1124"/>
      <c r="AMG92" s="1124"/>
      <c r="AMH92" s="1124"/>
      <c r="AMI92" s="237"/>
      <c r="AMJ92" s="1124"/>
      <c r="AMK92" s="1124"/>
      <c r="AML92" s="1124"/>
      <c r="AMM92" s="1124"/>
      <c r="AMN92" s="412"/>
      <c r="AMO92" s="1124"/>
      <c r="AMP92" s="1124"/>
      <c r="AMQ92" s="1124"/>
      <c r="AMR92" s="1124"/>
      <c r="AMS92" s="1124"/>
      <c r="AMT92" s="1124"/>
      <c r="AMU92" s="1124"/>
      <c r="AMV92" s="1132"/>
      <c r="AMW92" s="1132"/>
      <c r="AMX92" s="236"/>
      <c r="AMY92" s="1124"/>
      <c r="AMZ92" s="1124"/>
      <c r="ANA92" s="1124"/>
      <c r="ANB92" s="412"/>
      <c r="ANC92" s="1124"/>
      <c r="AND92" s="1124"/>
      <c r="ANE92" s="1124"/>
      <c r="ANF92" s="1124"/>
      <c r="ANG92" s="1124"/>
      <c r="ANH92" s="239"/>
      <c r="ANI92" s="1124"/>
      <c r="ANJ92" s="1124"/>
      <c r="ANK92" s="238"/>
      <c r="ANL92" s="1124"/>
      <c r="ANM92" s="1124"/>
      <c r="ANN92" s="1124"/>
      <c r="ANO92" s="236"/>
      <c r="ANP92" s="1124"/>
      <c r="ANQ92" s="1124"/>
      <c r="ANR92" s="1124"/>
      <c r="ANS92" s="1124"/>
      <c r="ANT92" s="238"/>
      <c r="ANU92" s="1124"/>
      <c r="ANV92" s="1124"/>
      <c r="ANW92" s="1124"/>
      <c r="ANX92" s="1124"/>
      <c r="ANY92" s="1124"/>
      <c r="ANZ92" s="1124"/>
      <c r="AOA92" s="1124"/>
      <c r="AOB92" s="1124"/>
      <c r="AOC92" s="1124"/>
      <c r="AOD92" s="1124"/>
      <c r="AOE92" s="1124"/>
      <c r="AOF92" s="1124"/>
      <c r="AOG92" s="1124"/>
      <c r="AOH92" s="1124"/>
      <c r="AOI92" s="1124"/>
      <c r="AOJ92" s="1124"/>
      <c r="AOK92" s="237"/>
      <c r="AOL92" s="1124"/>
      <c r="AOM92" s="1124"/>
      <c r="AON92" s="1124"/>
      <c r="AOO92" s="1124"/>
      <c r="AOP92" s="412"/>
      <c r="AOQ92" s="1124"/>
      <c r="AOR92" s="1124"/>
      <c r="AOS92" s="1124"/>
      <c r="AOT92" s="1124"/>
      <c r="AOU92" s="1124"/>
      <c r="AOV92" s="1124"/>
      <c r="AOW92" s="1124"/>
      <c r="AOX92" s="1132"/>
      <c r="AOY92" s="1132"/>
      <c r="AOZ92" s="236"/>
      <c r="APA92" s="1124"/>
      <c r="APB92" s="1124"/>
      <c r="APC92" s="1124"/>
      <c r="APD92" s="412"/>
      <c r="APE92" s="1124"/>
      <c r="APF92" s="1124"/>
      <c r="APG92" s="1124"/>
      <c r="APH92" s="1124"/>
      <c r="API92" s="1124"/>
      <c r="APJ92" s="239"/>
      <c r="APK92" s="1124"/>
      <c r="APL92" s="1124"/>
      <c r="APM92" s="238"/>
      <c r="APN92" s="1124"/>
      <c r="APO92" s="1124"/>
      <c r="APP92" s="1124"/>
      <c r="APQ92" s="236"/>
      <c r="APR92" s="1124"/>
      <c r="APS92" s="1124"/>
      <c r="APT92" s="1124"/>
      <c r="APU92" s="1124"/>
      <c r="APV92" s="238"/>
      <c r="APW92" s="1124"/>
      <c r="APX92" s="1124"/>
      <c r="APY92" s="1124"/>
      <c r="APZ92" s="1124"/>
      <c r="AQA92" s="1124"/>
      <c r="AQB92" s="1124"/>
      <c r="AQC92" s="1124"/>
      <c r="AQD92" s="1124"/>
      <c r="AQE92" s="1124"/>
      <c r="AQF92" s="1124"/>
      <c r="AQG92" s="1124"/>
      <c r="AQH92" s="1124"/>
      <c r="AQI92" s="1124"/>
      <c r="AQJ92" s="1124"/>
      <c r="AQK92" s="1124"/>
      <c r="AQL92" s="1124"/>
      <c r="AQM92" s="237"/>
      <c r="AQN92" s="1124"/>
      <c r="AQO92" s="1124"/>
      <c r="AQP92" s="1124"/>
      <c r="AQQ92" s="1124"/>
      <c r="AQR92" s="412"/>
      <c r="AQS92" s="1124"/>
      <c r="AQT92" s="1124"/>
      <c r="AQU92" s="1124"/>
      <c r="AQV92" s="1124"/>
      <c r="AQW92" s="1124"/>
      <c r="AQX92" s="1124"/>
      <c r="AQY92" s="1124"/>
      <c r="AQZ92" s="1132"/>
      <c r="ARA92" s="1132"/>
      <c r="ARB92" s="236"/>
      <c r="ARC92" s="1124"/>
      <c r="ARD92" s="1124"/>
      <c r="ARE92" s="1124"/>
      <c r="ARF92" s="412"/>
      <c r="ARG92" s="1124"/>
      <c r="ARH92" s="1124"/>
      <c r="ARI92" s="1124"/>
      <c r="ARJ92" s="1124"/>
      <c r="ARK92" s="1124"/>
      <c r="ARL92" s="239"/>
      <c r="ARM92" s="1124"/>
      <c r="ARN92" s="1124"/>
      <c r="ARO92" s="238"/>
      <c r="ARP92" s="1124"/>
      <c r="ARQ92" s="1124"/>
      <c r="ARR92" s="1124"/>
      <c r="ARS92" s="236"/>
      <c r="ART92" s="1124"/>
      <c r="ARU92" s="1124"/>
      <c r="ARV92" s="1124"/>
      <c r="ARW92" s="1124"/>
      <c r="ARX92" s="238"/>
      <c r="ARY92" s="1124"/>
      <c r="ARZ92" s="1124"/>
      <c r="ASA92" s="1124"/>
      <c r="ASB92" s="1124"/>
      <c r="ASC92" s="1124"/>
      <c r="ASD92" s="1124"/>
      <c r="ASE92" s="1124"/>
      <c r="ASF92" s="1124"/>
      <c r="ASG92" s="1124"/>
      <c r="ASH92" s="1124"/>
      <c r="ASI92" s="1124"/>
      <c r="ASJ92" s="1124"/>
      <c r="ASK92" s="1124"/>
      <c r="ASL92" s="1124"/>
      <c r="ASM92" s="1124"/>
      <c r="ASN92" s="1124"/>
      <c r="ASO92" s="237"/>
      <c r="ASP92" s="1124"/>
      <c r="ASQ92" s="1124"/>
      <c r="ASR92" s="1124"/>
      <c r="ASS92" s="1124"/>
      <c r="AST92" s="412"/>
      <c r="ASU92" s="1124"/>
      <c r="ASV92" s="1124"/>
      <c r="ASW92" s="1124"/>
      <c r="ASX92" s="1124"/>
      <c r="ASY92" s="1124"/>
      <c r="ASZ92" s="1124"/>
      <c r="ATA92" s="1124"/>
      <c r="ATB92" s="1132"/>
      <c r="ATC92" s="1132"/>
      <c r="ATD92" s="236"/>
      <c r="ATE92" s="1124"/>
      <c r="ATF92" s="1124"/>
      <c r="ATG92" s="1124"/>
      <c r="ATH92" s="412"/>
      <c r="ATI92" s="1124"/>
      <c r="ATJ92" s="1124"/>
      <c r="ATK92" s="1124"/>
      <c r="ATL92" s="1124"/>
      <c r="ATM92" s="1124"/>
      <c r="ATN92" s="239"/>
      <c r="ATO92" s="1124"/>
      <c r="ATP92" s="1124"/>
      <c r="ATQ92" s="238"/>
      <c r="ATR92" s="1124"/>
      <c r="ATS92" s="1124"/>
      <c r="ATT92" s="1124"/>
      <c r="ATU92" s="236"/>
      <c r="ATV92" s="1124"/>
      <c r="ATW92" s="1124"/>
      <c r="ATX92" s="1124"/>
      <c r="ATY92" s="1124"/>
      <c r="ATZ92" s="238"/>
      <c r="AUA92" s="1124"/>
      <c r="AUB92" s="1124"/>
      <c r="AUC92" s="1124"/>
      <c r="AUD92" s="1124"/>
      <c r="AUE92" s="1124"/>
      <c r="AUF92" s="1124"/>
      <c r="AUG92" s="1124"/>
      <c r="AUH92" s="1124"/>
      <c r="AUJ92" s="1179"/>
      <c r="AUK92" s="1192"/>
      <c r="AUL92" s="1179"/>
      <c r="AUM92" s="1179"/>
      <c r="AUN92" s="1179"/>
      <c r="AUO92" s="1159"/>
      <c r="AUP92" s="1206"/>
      <c r="AUQ92" s="1159"/>
      <c r="AUR92" s="1159"/>
      <c r="AUS92" s="1159"/>
      <c r="AUT92" s="1159"/>
      <c r="AUU92" s="1159"/>
      <c r="AUV92" s="1159"/>
      <c r="AUW92" s="1179"/>
      <c r="AUX92" s="237"/>
      <c r="AUY92" s="1179"/>
      <c r="AUZ92" s="1179"/>
      <c r="AVA92" s="682"/>
      <c r="AVB92" s="1135"/>
      <c r="AVC92" s="1179"/>
      <c r="AVD92" s="267"/>
      <c r="AVE92" s="1179"/>
      <c r="AVF92" s="1179"/>
      <c r="AVG92" s="1179"/>
      <c r="AVQ92" s="238"/>
      <c r="AVV92" s="412"/>
      <c r="AVW92" s="374"/>
      <c r="AVX92" s="374"/>
      <c r="AVY92" s="374"/>
      <c r="AVZ92" s="462"/>
      <c r="AWA92" s="1710"/>
      <c r="AWB92" s="1710"/>
      <c r="AWC92" s="1710"/>
      <c r="AWD92" s="1710"/>
      <c r="AWE92" s="363"/>
      <c r="AWF92" s="374"/>
      <c r="AWM92" s="374"/>
      <c r="AWN92" s="374"/>
      <c r="AWO92" s="374"/>
      <c r="AWP92" s="462"/>
      <c r="AWQ92" s="1710"/>
      <c r="AWR92" s="1710"/>
      <c r="AWS92" s="1710"/>
      <c r="AWT92" s="1710"/>
      <c r="AWU92" s="363"/>
      <c r="AWV92" s="374"/>
      <c r="AWZ92" s="412"/>
      <c r="AXB92" s="1058"/>
      <c r="AXC92" s="1075"/>
      <c r="AXD92" s="1058"/>
      <c r="AXE92" s="1075"/>
      <c r="AXF92" s="1058"/>
      <c r="AXG92" s="1058"/>
      <c r="AXH92" s="1075"/>
      <c r="AXI92" s="1058"/>
      <c r="AXJ92" s="1058"/>
      <c r="AXK92" s="1076"/>
      <c r="AXL92" s="1058"/>
      <c r="AXM92" s="1058"/>
      <c r="AXN92" s="1076"/>
      <c r="AXO92" s="1058"/>
      <c r="AXP92" s="1058"/>
      <c r="AXQ92" s="1058"/>
      <c r="AXR92" s="1058"/>
      <c r="AXS92" s="412"/>
      <c r="AXX92" s="887"/>
      <c r="AXY92" s="887"/>
      <c r="AYE92" s="238"/>
      <c r="AYI92" s="237"/>
      <c r="AYK92" s="747"/>
      <c r="AYL92" s="771"/>
      <c r="AYP92" s="747"/>
      <c r="AYQ92" s="747"/>
      <c r="AYT92" s="271"/>
      <c r="AYU92" s="747"/>
      <c r="AYV92" s="747"/>
      <c r="AYW92" s="271"/>
      <c r="AZC92" s="237"/>
      <c r="AZH92" s="412"/>
      <c r="AZK92" s="1124"/>
      <c r="AZL92" s="1124"/>
      <c r="AZM92" s="1124"/>
      <c r="AZN92" s="1124"/>
      <c r="AZO92" s="1124"/>
      <c r="AZP92" s="1132"/>
      <c r="AZQ92" s="1132"/>
      <c r="AZR92" s="236"/>
      <c r="AZS92" s="1124"/>
      <c r="AZT92" s="1124"/>
      <c r="AZU92" s="1124"/>
      <c r="AZV92" s="412"/>
      <c r="AZW92" s="1124"/>
      <c r="AZX92" s="1124"/>
      <c r="AZY92" s="1124"/>
      <c r="AZZ92" s="1124"/>
      <c r="BAA92" s="1124"/>
      <c r="BAB92" s="239"/>
      <c r="BAC92" s="1124"/>
      <c r="BAD92" s="1124"/>
      <c r="BAE92" s="238"/>
      <c r="BAF92" s="1124"/>
      <c r="BAG92" s="1124"/>
      <c r="BAH92" s="1124"/>
      <c r="BAI92" s="236"/>
      <c r="BAJ92" s="1124"/>
      <c r="BAK92" s="1124"/>
      <c r="BAL92" s="1124"/>
      <c r="BAM92" s="1124"/>
      <c r="BAN92" s="238"/>
      <c r="BAW92" s="1124"/>
      <c r="BAX92" s="1124"/>
      <c r="BAY92" s="1124"/>
      <c r="BAZ92" s="1124"/>
      <c r="BBA92" s="1124"/>
      <c r="BBB92" s="1124"/>
      <c r="BBC92" s="1124"/>
      <c r="BBD92" s="1124"/>
      <c r="BBE92" s="237"/>
      <c r="BBF92" s="1124"/>
      <c r="BBG92" s="1124"/>
      <c r="BBH92" s="1124"/>
      <c r="BBI92" s="1124"/>
      <c r="BBJ92" s="412"/>
      <c r="BBK92" s="1124"/>
      <c r="BBL92" s="1124"/>
      <c r="BBM92" s="1124"/>
      <c r="BBN92" s="1124"/>
      <c r="BBO92" s="1124"/>
      <c r="BBP92" s="1124"/>
      <c r="BBQ92" s="1124"/>
      <c r="BBR92" s="1132"/>
      <c r="BBS92" s="1132"/>
      <c r="BBT92" s="236"/>
      <c r="BBU92" s="1124"/>
      <c r="BBV92" s="1124"/>
      <c r="BBW92" s="1124"/>
      <c r="BBX92" s="412"/>
      <c r="BBY92" s="1124"/>
      <c r="BBZ92" s="1124"/>
      <c r="BCA92" s="1124"/>
      <c r="BCB92" s="1124"/>
      <c r="BCC92" s="1124"/>
      <c r="BCD92" s="239"/>
      <c r="BCE92" s="1124"/>
      <c r="BCF92" s="1124"/>
      <c r="BCG92" s="238"/>
      <c r="BCH92" s="1124"/>
      <c r="BCI92" s="1124"/>
      <c r="BCJ92" s="1124"/>
      <c r="BCK92" s="236"/>
      <c r="BCL92" s="1124"/>
      <c r="BCM92" s="1124"/>
      <c r="BCN92" s="1124"/>
      <c r="BCO92" s="1124"/>
      <c r="BCP92" s="238"/>
      <c r="BCQ92" s="1124"/>
      <c r="BCR92" s="1124"/>
      <c r="BCS92" s="1124"/>
      <c r="BCT92" s="1124"/>
      <c r="BCU92" s="1124"/>
      <c r="BCV92" s="1124"/>
      <c r="BCW92" s="1124"/>
      <c r="BCX92" s="1124"/>
      <c r="BCY92" s="1124"/>
      <c r="BCZ92" s="1124"/>
      <c r="BDA92" s="1124"/>
      <c r="BDB92" s="1124"/>
      <c r="BDC92" s="1124"/>
      <c r="BDD92" s="1124"/>
      <c r="BDE92" s="1124"/>
      <c r="BDF92" s="1124"/>
      <c r="BDG92" s="237"/>
      <c r="BDH92" s="1124"/>
      <c r="BDI92" s="1124"/>
      <c r="BDJ92" s="1124"/>
      <c r="BDK92" s="1124"/>
      <c r="BDL92" s="412"/>
      <c r="BDM92" s="1124"/>
      <c r="BDN92" s="1124"/>
      <c r="BDO92" s="1124"/>
      <c r="BDP92" s="1124"/>
      <c r="BDQ92" s="1124"/>
      <c r="BDR92" s="1124"/>
      <c r="BDS92" s="1124"/>
      <c r="BDT92" s="1132"/>
      <c r="BDU92" s="1132"/>
      <c r="BDV92" s="236"/>
      <c r="BDW92" s="1124"/>
      <c r="BDX92" s="1124"/>
      <c r="BDY92" s="1124"/>
      <c r="BDZ92" s="412"/>
      <c r="BEA92" s="1124"/>
      <c r="BEB92" s="1124"/>
      <c r="BEC92" s="1124"/>
      <c r="BED92" s="1124"/>
      <c r="BEE92" s="1124"/>
      <c r="BEF92" s="239"/>
      <c r="BEG92" s="1124"/>
      <c r="BEH92" s="1124"/>
      <c r="BEI92" s="238"/>
      <c r="BEJ92" s="1124"/>
      <c r="BEK92" s="1124"/>
      <c r="BEL92" s="1124"/>
      <c r="BEM92" s="236"/>
      <c r="BEN92" s="1124"/>
      <c r="BEO92" s="1124"/>
      <c r="BEP92" s="1124"/>
      <c r="BEQ92" s="1124"/>
      <c r="BER92" s="238"/>
      <c r="BES92" s="1124"/>
      <c r="BET92" s="1124"/>
      <c r="BEU92" s="1124"/>
      <c r="BEV92" s="1124"/>
      <c r="BEW92" s="1124"/>
      <c r="BEX92" s="1124"/>
      <c r="BEY92" s="1124"/>
      <c r="BEZ92" s="1124"/>
      <c r="BFA92" s="1124"/>
      <c r="BFB92" s="1124"/>
      <c r="BFC92" s="1124"/>
      <c r="BFD92" s="1124"/>
      <c r="BFE92" s="1124"/>
      <c r="BFF92" s="1124"/>
      <c r="BFG92" s="1124"/>
      <c r="BFH92" s="1124"/>
      <c r="BFI92" s="237"/>
      <c r="BFJ92" s="1124"/>
      <c r="BFK92" s="1124"/>
      <c r="BFL92" s="1124"/>
      <c r="BFM92" s="1124"/>
      <c r="BFN92" s="412"/>
      <c r="BFO92" s="1124"/>
      <c r="BFP92" s="1124"/>
      <c r="BFQ92" s="1124"/>
      <c r="BFR92" s="1124"/>
      <c r="BFS92" s="1124"/>
      <c r="BFT92" s="1124"/>
      <c r="BFU92" s="1124"/>
      <c r="BFV92" s="1132"/>
      <c r="BFW92" s="1132"/>
      <c r="BFX92" s="236"/>
      <c r="BFY92" s="1124"/>
      <c r="BFZ92" s="1124"/>
      <c r="BGA92" s="1124"/>
      <c r="BGB92" s="412"/>
      <c r="BGC92" s="1124"/>
      <c r="BGD92" s="1124"/>
      <c r="BGE92" s="1124"/>
      <c r="BGF92" s="1124"/>
      <c r="BGG92" s="1124"/>
      <c r="BGH92" s="239"/>
      <c r="BGI92" s="1124"/>
      <c r="BGJ92" s="1124"/>
      <c r="BGK92" s="238"/>
      <c r="BGL92" s="1124"/>
      <c r="BGM92" s="1124"/>
      <c r="BGN92" s="1124"/>
      <c r="BGO92" s="236"/>
      <c r="BGP92" s="1124"/>
      <c r="BGQ92" s="1124"/>
      <c r="BGR92" s="1124"/>
      <c r="BGS92" s="1124"/>
      <c r="BGT92" s="238"/>
      <c r="BGU92" s="1124"/>
      <c r="BGV92" s="1124"/>
      <c r="BGW92" s="1124"/>
      <c r="BGX92" s="1124"/>
      <c r="BGY92" s="1124"/>
      <c r="BGZ92" s="1124"/>
      <c r="BHA92" s="1124"/>
      <c r="BHB92" s="1124"/>
      <c r="BHC92" s="1124"/>
      <c r="BHD92" s="1124"/>
      <c r="BHE92" s="1124"/>
      <c r="BHF92" s="1124"/>
      <c r="BHG92" s="1124"/>
      <c r="BHH92" s="1124"/>
      <c r="BHI92" s="1124"/>
      <c r="BHJ92" s="1124"/>
      <c r="BHK92" s="237"/>
      <c r="BHL92" s="1124"/>
      <c r="BHM92" s="1124"/>
      <c r="BHN92" s="1124"/>
      <c r="BHO92" s="1124"/>
      <c r="BHP92" s="412"/>
      <c r="BHQ92" s="1124"/>
      <c r="BHR92" s="1124"/>
      <c r="BHS92" s="1124"/>
      <c r="BHT92" s="1124"/>
      <c r="BHU92" s="1124"/>
      <c r="BHV92" s="1124"/>
      <c r="BHW92" s="1124"/>
      <c r="BHX92" s="1132"/>
      <c r="BHY92" s="1132"/>
      <c r="BHZ92" s="236"/>
      <c r="BIA92" s="1124"/>
      <c r="BIB92" s="1124"/>
      <c r="BIC92" s="1124"/>
      <c r="BID92" s="412"/>
      <c r="BIE92" s="1124"/>
      <c r="BIF92" s="1124"/>
      <c r="BIG92" s="1124"/>
      <c r="BIH92" s="1124"/>
      <c r="BII92" s="1124"/>
      <c r="BIJ92" s="239"/>
      <c r="BIK92" s="1124"/>
      <c r="BIL92" s="1124"/>
      <c r="BIM92" s="238"/>
      <c r="BIN92" s="1124"/>
      <c r="BIO92" s="1124"/>
      <c r="BIP92" s="1124"/>
      <c r="BIQ92" s="236"/>
      <c r="BIR92" s="1124"/>
      <c r="BIS92" s="1124"/>
      <c r="BIT92" s="1124"/>
      <c r="BIU92" s="1124"/>
      <c r="BIV92" s="238"/>
      <c r="BIW92" s="1124"/>
      <c r="BIX92" s="1124"/>
      <c r="BIY92" s="1124"/>
      <c r="BIZ92" s="1124"/>
      <c r="BJA92" s="1124"/>
      <c r="BJB92" s="1124"/>
      <c r="BJC92" s="1124"/>
      <c r="BJD92" s="1124"/>
      <c r="BJE92" s="1124"/>
      <c r="BJF92" s="1124"/>
      <c r="BJG92" s="1124"/>
      <c r="BJH92" s="1124"/>
      <c r="BJI92" s="1124"/>
      <c r="BJJ92" s="1124"/>
      <c r="BJK92" s="1124"/>
      <c r="BJL92" s="1124"/>
      <c r="BJM92" s="237"/>
      <c r="BJN92" s="1124"/>
      <c r="BJO92" s="1124"/>
      <c r="BJP92" s="1124"/>
      <c r="BJQ92" s="1124"/>
      <c r="BJR92" s="412"/>
      <c r="BJS92" s="1124"/>
      <c r="BJT92" s="1124"/>
      <c r="BJU92" s="1124"/>
      <c r="BJV92" s="1124"/>
      <c r="BJW92" s="1124"/>
      <c r="BJX92" s="1124"/>
      <c r="BJY92" s="1124"/>
      <c r="BJZ92" s="1132"/>
      <c r="BKA92" s="1132"/>
      <c r="BKB92" s="236"/>
      <c r="BKC92" s="1124"/>
      <c r="BKD92" s="1124"/>
      <c r="BKE92" s="1124"/>
      <c r="BKF92" s="412"/>
      <c r="BKG92" s="1124"/>
      <c r="BKH92" s="1124"/>
      <c r="BKI92" s="1124"/>
      <c r="BKJ92" s="1124"/>
      <c r="BKK92" s="1124"/>
      <c r="BKL92" s="239"/>
      <c r="BKM92" s="1124"/>
      <c r="BKN92" s="1124"/>
      <c r="BKO92" s="238"/>
      <c r="BKP92" s="1124"/>
      <c r="BKQ92" s="1124"/>
      <c r="BKR92" s="1124"/>
      <c r="BKS92" s="236"/>
      <c r="BKT92" s="1124"/>
      <c r="BKU92" s="1124"/>
      <c r="BKV92" s="1124"/>
      <c r="BKW92" s="1124"/>
      <c r="BKX92" s="238"/>
      <c r="BKY92" s="1124"/>
      <c r="BKZ92" s="1124"/>
      <c r="BLA92" s="1124"/>
      <c r="BLB92" s="1124"/>
      <c r="BLC92" s="1124"/>
      <c r="BLD92" s="1124"/>
      <c r="BLE92" s="1124"/>
      <c r="BLF92" s="1124"/>
      <c r="BLG92" s="1124"/>
      <c r="BLH92" s="1124"/>
      <c r="BLI92" s="1124"/>
      <c r="BLJ92" s="1124"/>
      <c r="BLK92" s="1124"/>
      <c r="BLL92" s="1124"/>
      <c r="BLM92" s="1124"/>
      <c r="BLN92" s="1124"/>
      <c r="BLO92" s="237"/>
      <c r="BLP92" s="1124"/>
      <c r="BLQ92" s="1124"/>
      <c r="BLR92" s="1124"/>
      <c r="BLS92" s="1124"/>
      <c r="BLT92" s="412"/>
      <c r="BLU92" s="1124"/>
      <c r="BLV92" s="1124"/>
      <c r="BLW92" s="1124"/>
      <c r="BLX92" s="1124"/>
      <c r="BLY92" s="1124"/>
      <c r="BLZ92" s="1124"/>
      <c r="BMA92" s="1124"/>
      <c r="BMB92" s="1132"/>
      <c r="BMC92" s="1132"/>
      <c r="BMD92" s="236"/>
      <c r="BME92" s="1124"/>
      <c r="BMF92" s="1124"/>
      <c r="BMG92" s="1124"/>
      <c r="BMH92" s="412"/>
      <c r="BMI92" s="1124"/>
      <c r="BMJ92" s="1124"/>
      <c r="BMK92" s="1124"/>
      <c r="BML92" s="1124"/>
      <c r="BMM92" s="1124"/>
      <c r="BMN92" s="239"/>
      <c r="BMO92" s="1124"/>
      <c r="BMP92" s="1124"/>
      <c r="BMQ92" s="238"/>
      <c r="BMR92" s="1124"/>
      <c r="BMS92" s="1124"/>
      <c r="BMT92" s="1124"/>
      <c r="BMU92" s="236"/>
      <c r="BMV92" s="1124"/>
      <c r="BMW92" s="1124"/>
      <c r="BMX92" s="1124"/>
      <c r="BMY92" s="1124"/>
      <c r="BMZ92" s="238"/>
      <c r="BNA92" s="1124"/>
      <c r="BNB92" s="1124"/>
      <c r="BNC92" s="1124"/>
      <c r="BND92" s="1124"/>
      <c r="BNE92" s="1124"/>
      <c r="BNF92" s="1124"/>
      <c r="BNG92" s="1124"/>
      <c r="BNH92" s="1124"/>
      <c r="BNI92" s="1124"/>
      <c r="BNJ92" s="1124"/>
      <c r="BNK92" s="1124"/>
      <c r="BNL92" s="1124"/>
      <c r="BNM92" s="1124"/>
      <c r="BNN92" s="1124"/>
      <c r="BNO92" s="1124"/>
      <c r="BNP92" s="1124"/>
      <c r="BNQ92" s="237"/>
      <c r="BNR92" s="1124"/>
      <c r="BNS92" s="1124"/>
      <c r="BNT92" s="1124"/>
      <c r="BNU92" s="1124"/>
      <c r="BNV92" s="412"/>
      <c r="BNW92" s="1124"/>
      <c r="BNX92" s="1124"/>
      <c r="BNY92" s="1124"/>
      <c r="BNZ92" s="1124"/>
      <c r="BOA92" s="1124"/>
      <c r="BOB92" s="1124"/>
      <c r="BOC92" s="1124"/>
      <c r="BOD92" s="1132"/>
      <c r="BOE92" s="1132"/>
      <c r="BOF92" s="236"/>
      <c r="BOG92" s="1124"/>
      <c r="BOH92" s="1124"/>
      <c r="BOI92" s="1124"/>
      <c r="BOJ92" s="412"/>
      <c r="BOK92" s="1124"/>
      <c r="BOL92" s="1124"/>
      <c r="BOM92" s="1124"/>
      <c r="BON92" s="1124"/>
      <c r="BOO92" s="1124"/>
      <c r="BOP92" s="239"/>
      <c r="BOQ92" s="1124"/>
      <c r="BOR92" s="1124"/>
      <c r="BOS92" s="238"/>
      <c r="BOT92" s="1124"/>
      <c r="BOU92" s="1124"/>
      <c r="BOV92" s="1124"/>
      <c r="BOW92" s="236"/>
      <c r="BOX92" s="1124"/>
      <c r="BOY92" s="1124"/>
      <c r="BOZ92" s="1124"/>
      <c r="BPA92" s="1124"/>
      <c r="BPB92" s="238"/>
      <c r="BPC92" s="1124"/>
      <c r="BPD92" s="1124"/>
      <c r="BPE92" s="1124"/>
      <c r="BPF92" s="1124"/>
      <c r="BPG92" s="1124"/>
      <c r="BPH92" s="1124"/>
      <c r="BPI92" s="1124"/>
      <c r="BPJ92" s="1124"/>
      <c r="BPK92" s="1124"/>
      <c r="BPL92" s="1124"/>
      <c r="BPM92" s="1124"/>
      <c r="BPN92" s="1124"/>
      <c r="BPO92" s="1124"/>
      <c r="BPP92" s="1124"/>
      <c r="BPQ92" s="1124"/>
      <c r="BPR92" s="1124"/>
      <c r="BPS92" s="237"/>
      <c r="BPT92" s="1124"/>
      <c r="BPU92" s="1124"/>
      <c r="BPV92" s="1124"/>
      <c r="BPW92" s="1124"/>
      <c r="BPX92" s="412"/>
      <c r="BPY92" s="1124"/>
      <c r="BPZ92" s="1124"/>
      <c r="BQA92" s="1124"/>
      <c r="BQB92" s="1124"/>
      <c r="BQC92" s="1124"/>
      <c r="BQD92" s="1124"/>
      <c r="BQE92" s="1124"/>
      <c r="BQF92" s="1132"/>
      <c r="BQG92" s="1132"/>
      <c r="BQH92" s="236"/>
      <c r="BQI92" s="1124"/>
      <c r="BQJ92" s="1124"/>
      <c r="BQK92" s="1124"/>
      <c r="BQL92" s="412"/>
      <c r="BQM92" s="1124"/>
      <c r="BQN92" s="1124"/>
      <c r="BQO92" s="1124"/>
      <c r="BQP92" s="1124"/>
      <c r="BQQ92" s="1124"/>
      <c r="BQR92" s="239"/>
      <c r="BQS92" s="1124"/>
      <c r="BQT92" s="1124"/>
      <c r="BQU92" s="238"/>
      <c r="BQV92" s="1124"/>
      <c r="BQW92" s="1124"/>
      <c r="BQX92" s="1124"/>
      <c r="BQY92" s="236"/>
      <c r="BQZ92" s="1124"/>
      <c r="BRA92" s="1124"/>
      <c r="BRB92" s="1124"/>
      <c r="BRC92" s="1124"/>
      <c r="BRD92" s="238"/>
      <c r="BRE92" s="1124"/>
      <c r="BRF92" s="1124"/>
      <c r="BRG92" s="1124"/>
      <c r="BRH92" s="1124"/>
      <c r="BRI92" s="1124"/>
      <c r="BRJ92" s="1124"/>
      <c r="BRK92" s="1124"/>
      <c r="BRL92" s="1124"/>
      <c r="BRM92" s="1124"/>
      <c r="BRN92" s="1124"/>
      <c r="BRO92" s="1124"/>
      <c r="BRP92" s="1124"/>
      <c r="BRQ92" s="1124"/>
      <c r="BRR92" s="1124"/>
      <c r="BRS92" s="1124"/>
      <c r="BRT92" s="1124"/>
      <c r="BRU92" s="237"/>
      <c r="BRV92" s="1124"/>
      <c r="BRW92" s="1124"/>
      <c r="BRX92" s="1124"/>
      <c r="BRY92" s="1124"/>
      <c r="BRZ92" s="412"/>
      <c r="BSA92" s="1124"/>
      <c r="BSB92" s="1124"/>
      <c r="BSC92" s="1124"/>
      <c r="BSD92" s="1124"/>
      <c r="BSE92" s="1124"/>
      <c r="BSF92" s="1124"/>
      <c r="BSG92" s="1124"/>
      <c r="BSH92" s="1132"/>
      <c r="BSI92" s="1132"/>
      <c r="BSJ92" s="236"/>
      <c r="BSK92" s="1124"/>
      <c r="BSL92" s="1124"/>
      <c r="BSM92" s="1124"/>
      <c r="BSN92" s="412"/>
      <c r="BSO92" s="1124"/>
      <c r="BSP92" s="1124"/>
      <c r="BSQ92" s="1124"/>
      <c r="BSR92" s="1124"/>
      <c r="BSS92" s="1124"/>
      <c r="BST92" s="239"/>
      <c r="BSU92" s="1124"/>
      <c r="BSV92" s="1124"/>
      <c r="BSW92" s="238"/>
      <c r="BSX92" s="1124"/>
      <c r="BSY92" s="1124"/>
      <c r="BSZ92" s="1124"/>
      <c r="BTA92" s="236"/>
      <c r="BTB92" s="1124"/>
      <c r="BTC92" s="1124"/>
      <c r="BTD92" s="1124"/>
      <c r="BTE92" s="1124"/>
      <c r="BTF92" s="238"/>
      <c r="BTG92" s="1124"/>
      <c r="BTH92" s="1124"/>
      <c r="BTI92" s="1124"/>
      <c r="BTJ92" s="1124"/>
      <c r="BTK92" s="1124"/>
      <c r="BTL92" s="1124"/>
      <c r="BTM92" s="1124"/>
      <c r="BTN92" s="1124"/>
      <c r="BTO92" s="1124"/>
      <c r="BTP92" s="1124"/>
      <c r="BTQ92" s="1124"/>
      <c r="BTR92" s="1124"/>
      <c r="BTS92" s="1124"/>
      <c r="BTT92" s="1124"/>
      <c r="BTU92" s="1124"/>
      <c r="BTV92" s="1124"/>
      <c r="BTW92" s="237"/>
      <c r="BTX92" s="1124"/>
      <c r="BTY92" s="1124"/>
      <c r="BTZ92" s="1124"/>
      <c r="BUA92" s="1124"/>
      <c r="BUB92" s="412"/>
      <c r="BUC92" s="1124"/>
      <c r="BUD92" s="1124"/>
      <c r="BUE92" s="1124"/>
      <c r="BUF92" s="1124"/>
      <c r="BUG92" s="1124"/>
      <c r="BUH92" s="1124"/>
      <c r="BUI92" s="1124"/>
      <c r="BUJ92" s="1132"/>
      <c r="BUK92" s="1132"/>
      <c r="BUL92" s="236"/>
      <c r="BUM92" s="1124"/>
      <c r="BUN92" s="1124"/>
      <c r="BUO92" s="1124"/>
      <c r="BUP92" s="412"/>
      <c r="BUQ92" s="1124"/>
      <c r="BUR92" s="1124"/>
      <c r="BUS92" s="1124"/>
      <c r="BUT92" s="1124"/>
      <c r="BUU92" s="1124"/>
      <c r="BUV92" s="239"/>
      <c r="BUW92" s="1124"/>
      <c r="BUX92" s="1124"/>
      <c r="BUY92" s="238"/>
      <c r="BUZ92" s="1124"/>
      <c r="BVA92" s="1124"/>
      <c r="BVB92" s="1124"/>
      <c r="BVC92" s="236"/>
      <c r="BVD92" s="1124"/>
      <c r="BVE92" s="1124"/>
      <c r="BVF92" s="1124"/>
      <c r="BVG92" s="1124"/>
      <c r="BVH92" s="238"/>
      <c r="BVI92" s="1124"/>
      <c r="BVJ92" s="1124"/>
      <c r="BVK92" s="1124"/>
      <c r="BVL92" s="1124"/>
      <c r="BVM92" s="1124"/>
      <c r="BVN92" s="1124"/>
      <c r="BVO92" s="1124"/>
      <c r="BVP92" s="1124"/>
      <c r="BVQ92" s="1124"/>
      <c r="BVR92" s="1124"/>
      <c r="BVS92" s="1124"/>
      <c r="BVT92" s="1124"/>
      <c r="BVU92" s="1124"/>
      <c r="BVV92" s="1124"/>
      <c r="BVW92" s="1124"/>
      <c r="BVX92" s="1124"/>
      <c r="BVY92" s="237"/>
      <c r="BVZ92" s="1124"/>
      <c r="BWA92" s="1124"/>
      <c r="BWB92" s="1124"/>
      <c r="BWC92" s="1124"/>
      <c r="BWD92" s="412"/>
      <c r="BWE92" s="1124"/>
      <c r="BWF92" s="1124"/>
      <c r="BWG92" s="1124"/>
      <c r="BWH92" s="1124"/>
      <c r="BWI92" s="1124"/>
      <c r="BWJ92" s="1124"/>
      <c r="BWK92" s="1124"/>
      <c r="BWL92" s="1132"/>
      <c r="BWM92" s="1132"/>
      <c r="BWN92" s="236"/>
      <c r="BWO92" s="1124"/>
      <c r="BWP92" s="1124"/>
      <c r="BWQ92" s="1124"/>
      <c r="BWR92" s="412"/>
      <c r="BWS92" s="1124"/>
      <c r="BWT92" s="1124"/>
      <c r="BWU92" s="1124"/>
      <c r="BWV92" s="1124"/>
      <c r="BWW92" s="1124"/>
      <c r="BWX92" s="239"/>
      <c r="BWY92" s="1124"/>
      <c r="BWZ92" s="1124"/>
      <c r="BXA92" s="238"/>
      <c r="BXB92" s="1124"/>
      <c r="BXC92" s="1124"/>
      <c r="BXD92" s="1124"/>
      <c r="BXE92" s="236"/>
      <c r="BXF92" s="1124"/>
      <c r="BXG92" s="1124"/>
      <c r="BXH92" s="1124"/>
      <c r="BXI92" s="1124"/>
      <c r="BXJ92" s="238"/>
      <c r="BXK92" s="1124"/>
      <c r="BXL92" s="1124"/>
      <c r="BXM92" s="1124"/>
      <c r="BXN92" s="1124"/>
      <c r="BXO92" s="1124"/>
      <c r="BXP92" s="1124"/>
      <c r="BXQ92" s="1124"/>
      <c r="BXR92" s="1124"/>
      <c r="BXS92" s="1124"/>
      <c r="BXT92" s="1124"/>
      <c r="BXU92" s="1124"/>
      <c r="BXV92" s="1124"/>
      <c r="BXW92" s="1124"/>
      <c r="BXX92" s="1124"/>
      <c r="BXY92" s="1124"/>
      <c r="BXZ92" s="1124"/>
      <c r="BYA92" s="237"/>
      <c r="BYB92" s="1124"/>
      <c r="BYC92" s="1124"/>
      <c r="BYD92" s="1124"/>
      <c r="BYE92" s="1124"/>
      <c r="BYF92" s="412"/>
      <c r="BYG92" s="1124"/>
      <c r="BYH92" s="1124"/>
      <c r="BYI92" s="1124"/>
      <c r="BYJ92" s="1124"/>
      <c r="BYK92" s="1124"/>
      <c r="BYL92" s="1124"/>
      <c r="BYM92" s="1124"/>
      <c r="BYN92" s="1132"/>
      <c r="BYO92" s="1132"/>
      <c r="BYP92" s="236"/>
      <c r="BYQ92" s="1124"/>
      <c r="BYR92" s="1124"/>
      <c r="BYS92" s="1124"/>
      <c r="BYT92" s="412"/>
      <c r="BYU92" s="1124"/>
      <c r="BYV92" s="1124"/>
      <c r="BYW92" s="1124"/>
      <c r="BYX92" s="1124"/>
      <c r="BYY92" s="1124"/>
      <c r="BYZ92" s="239"/>
      <c r="BZA92" s="1124"/>
      <c r="BZB92" s="1124"/>
      <c r="BZC92" s="238"/>
      <c r="BZD92" s="1124"/>
      <c r="BZE92" s="1124"/>
      <c r="BZF92" s="1124"/>
      <c r="BZG92" s="236"/>
      <c r="BZH92" s="1124"/>
      <c r="BZI92" s="1124"/>
      <c r="BZJ92" s="1124"/>
      <c r="BZK92" s="1124"/>
      <c r="BZL92" s="238"/>
      <c r="BZM92" s="1124"/>
      <c r="BZN92" s="1124"/>
      <c r="BZO92" s="1124"/>
      <c r="BZP92" s="1124"/>
      <c r="BZQ92" s="1124"/>
      <c r="BZR92" s="1124"/>
      <c r="BZS92" s="1124"/>
      <c r="BZT92" s="1124"/>
      <c r="BZU92" s="1124"/>
      <c r="BZV92" s="1124"/>
      <c r="BZW92" s="1124"/>
      <c r="BZX92" s="1124"/>
      <c r="BZY92" s="1124"/>
      <c r="BZZ92" s="1124"/>
      <c r="CAA92" s="1124"/>
      <c r="CAB92" s="1124"/>
      <c r="CAC92" s="237"/>
      <c r="CAD92" s="1124"/>
      <c r="CAE92" s="1124"/>
      <c r="CAF92" s="1124"/>
      <c r="CAG92" s="1124"/>
      <c r="CAH92" s="412"/>
      <c r="CAI92" s="1124"/>
      <c r="CAJ92" s="1124"/>
      <c r="CAK92" s="1124"/>
      <c r="CAL92" s="1124"/>
      <c r="CAM92" s="1124"/>
      <c r="CAN92" s="1124"/>
      <c r="CAO92" s="1124"/>
      <c r="CAP92" s="1132"/>
      <c r="CAQ92" s="1132"/>
      <c r="CAR92" s="236"/>
      <c r="CAS92" s="1124"/>
      <c r="CAT92" s="1124"/>
      <c r="CAU92" s="1124"/>
      <c r="CAV92" s="412"/>
      <c r="CAW92" s="1124"/>
      <c r="CAX92" s="1124"/>
      <c r="CAY92" s="1124"/>
      <c r="CAZ92" s="1124"/>
      <c r="CBA92" s="1124"/>
      <c r="CBB92" s="239"/>
      <c r="CBC92" s="1124"/>
      <c r="CBD92" s="1124"/>
      <c r="CBE92" s="238"/>
      <c r="CBF92" s="1124"/>
      <c r="CBG92" s="1124"/>
      <c r="CBH92" s="1124"/>
      <c r="CBI92" s="236"/>
      <c r="CBJ92" s="1124"/>
      <c r="CBK92" s="1124"/>
      <c r="CBL92" s="1124"/>
      <c r="CBM92" s="1124"/>
      <c r="CBN92" s="238"/>
      <c r="CBO92" s="1124"/>
      <c r="CBP92" s="1124"/>
      <c r="CBQ92" s="1124"/>
      <c r="CBR92" s="1124"/>
      <c r="CBS92" s="1124"/>
      <c r="CBT92" s="1124"/>
      <c r="CBU92" s="1124"/>
      <c r="CBV92" s="1124"/>
      <c r="CBW92" s="1124"/>
      <c r="CBX92" s="1124"/>
      <c r="CBY92" s="1124"/>
      <c r="CBZ92" s="1124"/>
      <c r="CCA92" s="1124"/>
      <c r="CCB92" s="1124"/>
      <c r="CCC92" s="1124"/>
      <c r="CCD92" s="1124"/>
      <c r="CCE92" s="237"/>
      <c r="CCF92" s="1124"/>
      <c r="CCG92" s="1124"/>
      <c r="CCH92" s="1124"/>
      <c r="CCI92" s="1124"/>
      <c r="CCJ92" s="412"/>
      <c r="CCK92" s="1124"/>
      <c r="CCL92" s="1124"/>
      <c r="CCM92" s="1124"/>
      <c r="CCN92" s="1124"/>
      <c r="CCO92" s="1124"/>
      <c r="CCP92" s="1124"/>
      <c r="CCQ92" s="1124"/>
      <c r="CCR92" s="1132"/>
      <c r="CCS92" s="1132"/>
      <c r="CCT92" s="236"/>
      <c r="CCU92" s="1124"/>
      <c r="CCV92" s="1124"/>
      <c r="CCW92" s="1124"/>
      <c r="CCX92" s="412"/>
      <c r="CCY92" s="1124"/>
      <c r="CCZ92" s="1124"/>
      <c r="CDA92" s="1124"/>
      <c r="CDB92" s="1124"/>
      <c r="CDC92" s="1124"/>
      <c r="CDD92" s="239"/>
      <c r="CDE92" s="1124"/>
      <c r="CDF92" s="1124"/>
      <c r="CDG92" s="238"/>
      <c r="CDH92" s="1124"/>
      <c r="CDI92" s="1124"/>
      <c r="CDJ92" s="1124"/>
      <c r="CDK92" s="236"/>
      <c r="CDL92" s="1124"/>
      <c r="CDM92" s="1124"/>
      <c r="CDN92" s="1124"/>
      <c r="CDO92" s="1124"/>
      <c r="CDP92" s="238"/>
      <c r="CDQ92" s="1124"/>
      <c r="CDR92" s="1124"/>
      <c r="CDS92" s="1124"/>
      <c r="CDT92" s="1124"/>
      <c r="CDU92" s="1124"/>
      <c r="CDV92" s="1124"/>
      <c r="CDW92" s="1124"/>
      <c r="CDX92" s="1124"/>
      <c r="CDY92" s="1124"/>
      <c r="CDZ92" s="1124"/>
      <c r="CEA92" s="1124"/>
      <c r="CEB92" s="1124"/>
      <c r="CEC92" s="1124"/>
      <c r="CED92" s="1124"/>
      <c r="CEE92" s="1124"/>
      <c r="CEF92" s="1124"/>
      <c r="CEG92" s="237"/>
      <c r="CEH92" s="1124"/>
      <c r="CEI92" s="1124"/>
      <c r="CEJ92" s="1124"/>
      <c r="CEK92" s="1124"/>
      <c r="CEL92" s="412"/>
      <c r="CEM92" s="1124"/>
      <c r="CEN92" s="1124"/>
      <c r="CEO92" s="1124"/>
      <c r="CEP92" s="1124"/>
      <c r="CEQ92" s="1124"/>
      <c r="CER92" s="1124"/>
      <c r="CES92" s="1124"/>
      <c r="CET92" s="1132"/>
      <c r="CEU92" s="1132"/>
      <c r="CEV92" s="236"/>
      <c r="CEW92" s="1124"/>
      <c r="CEX92" s="1124"/>
      <c r="CEY92" s="1124"/>
      <c r="CEZ92" s="412"/>
      <c r="CFA92" s="1124"/>
      <c r="CFB92" s="1124"/>
      <c r="CFC92" s="1124"/>
      <c r="CFD92" s="1124"/>
      <c r="CFE92" s="1124"/>
      <c r="CFF92" s="239"/>
      <c r="CFG92" s="1124"/>
      <c r="CFH92" s="1124"/>
      <c r="CFI92" s="238"/>
      <c r="CFJ92" s="1124"/>
      <c r="CFK92" s="1124"/>
      <c r="CFL92" s="1124"/>
      <c r="CFM92" s="236"/>
      <c r="CFN92" s="1124"/>
      <c r="CFO92" s="1124"/>
      <c r="CFP92" s="1124"/>
      <c r="CFQ92" s="1124"/>
      <c r="CFR92" s="238"/>
      <c r="CFS92" s="1124"/>
      <c r="CFT92" s="1124"/>
      <c r="CFU92" s="1124"/>
      <c r="CFV92" s="1124"/>
      <c r="CFW92" s="1124"/>
      <c r="CFX92" s="1124"/>
      <c r="CFY92" s="1124"/>
      <c r="CFZ92" s="1124"/>
      <c r="CGA92" s="1124"/>
      <c r="CGB92" s="1124"/>
      <c r="CGC92" s="1124"/>
      <c r="CGD92" s="1124"/>
      <c r="CGE92" s="1124"/>
      <c r="CGF92" s="1124"/>
      <c r="CGG92" s="1124"/>
      <c r="CGH92" s="1124"/>
      <c r="CGI92" s="237"/>
      <c r="CGJ92" s="1124"/>
      <c r="CGK92" s="1124"/>
      <c r="CGL92" s="1124"/>
      <c r="CGM92" s="1124"/>
      <c r="CGN92" s="412"/>
      <c r="CGO92" s="1124"/>
      <c r="CGP92" s="1124"/>
      <c r="CGQ92" s="1124"/>
      <c r="CGR92" s="1124"/>
      <c r="CGS92" s="1124"/>
      <c r="CGT92" s="1124"/>
      <c r="CGU92" s="1124"/>
      <c r="CGV92" s="1132"/>
      <c r="CGW92" s="1132"/>
      <c r="CGX92" s="236"/>
      <c r="CGY92" s="1124"/>
      <c r="CGZ92" s="1124"/>
      <c r="CHA92" s="1124"/>
      <c r="CHB92" s="412"/>
      <c r="CHC92" s="1124"/>
      <c r="CHD92" s="1124"/>
      <c r="CHE92" s="1124"/>
      <c r="CHF92" s="1124"/>
      <c r="CHG92" s="1124"/>
      <c r="CHH92" s="239"/>
      <c r="CHI92" s="1124"/>
      <c r="CHJ92" s="1124"/>
      <c r="CHK92" s="238"/>
      <c r="CHL92" s="1124"/>
      <c r="CHM92" s="1124"/>
      <c r="CHN92" s="1124"/>
      <c r="CHO92" s="236"/>
      <c r="CHP92" s="1124"/>
      <c r="CHQ92" s="1124"/>
      <c r="CHR92" s="1124"/>
      <c r="CHS92" s="1124"/>
      <c r="CHT92" s="238"/>
      <c r="CHU92" s="1124"/>
      <c r="CHV92" s="1124"/>
      <c r="CHW92" s="1124"/>
      <c r="CHX92" s="1124"/>
      <c r="CHY92" s="1124"/>
      <c r="CHZ92" s="1124"/>
      <c r="CIA92" s="1124"/>
      <c r="CIB92" s="1124"/>
      <c r="CIC92" s="1124"/>
      <c r="CID92" s="1124"/>
      <c r="CIE92" s="1124"/>
      <c r="CIF92" s="1124"/>
      <c r="CIG92" s="1124"/>
      <c r="CIH92" s="1124"/>
      <c r="CII92" s="1124"/>
      <c r="CIJ92" s="1124"/>
      <c r="CIK92" s="237"/>
      <c r="CIL92" s="1124"/>
      <c r="CIM92" s="1124"/>
      <c r="CIN92" s="1124"/>
      <c r="CIO92" s="1124"/>
      <c r="CIP92" s="412"/>
      <c r="CIQ92" s="1124"/>
      <c r="CIR92" s="1124"/>
      <c r="CIS92" s="1124"/>
      <c r="CIT92" s="1124"/>
      <c r="CIU92" s="1124"/>
      <c r="CIV92" s="1124"/>
      <c r="CIW92" s="1124"/>
      <c r="CIX92" s="1132"/>
      <c r="CIY92" s="1132"/>
      <c r="CIZ92" s="236"/>
      <c r="CJA92" s="1124"/>
      <c r="CJB92" s="1124"/>
      <c r="CJC92" s="1124"/>
      <c r="CJD92" s="412"/>
      <c r="CJE92" s="1124"/>
      <c r="CJF92" s="1124"/>
      <c r="CJG92" s="1124"/>
      <c r="CJH92" s="1124"/>
      <c r="CJI92" s="1124"/>
      <c r="CJJ92" s="239"/>
      <c r="CJK92" s="1124"/>
      <c r="CJL92" s="1124"/>
      <c r="CJM92" s="238"/>
      <c r="CJN92" s="1124"/>
      <c r="CJO92" s="1124"/>
      <c r="CJP92" s="1124"/>
      <c r="CJQ92" s="236"/>
      <c r="CJR92" s="1124"/>
      <c r="CJS92" s="1124"/>
      <c r="CJT92" s="1124"/>
      <c r="CJU92" s="1124"/>
      <c r="CJV92" s="238"/>
      <c r="CJW92" s="1124"/>
      <c r="CJX92" s="1124"/>
      <c r="CJY92" s="1124"/>
      <c r="CJZ92" s="1124"/>
      <c r="CKA92" s="1124"/>
      <c r="CKB92" s="1124"/>
      <c r="CKC92" s="1124"/>
      <c r="CKD92" s="1124"/>
      <c r="CKE92" s="1124"/>
      <c r="CKF92" s="1124"/>
      <c r="CKG92" s="1124"/>
      <c r="CKH92" s="1124"/>
      <c r="CKI92" s="1124"/>
      <c r="CKJ92" s="1124"/>
      <c r="CKK92" s="1124"/>
      <c r="CKL92" s="1124"/>
      <c r="CKM92" s="237"/>
      <c r="CKN92" s="1124"/>
      <c r="CKO92" s="1124"/>
      <c r="CKP92" s="1124"/>
      <c r="CKQ92" s="1124"/>
      <c r="CKR92" s="412"/>
      <c r="CKS92" s="1124"/>
      <c r="CKT92" s="1124"/>
      <c r="CKU92" s="1124"/>
      <c r="CKV92" s="1124"/>
      <c r="CKW92" s="1124"/>
      <c r="CKX92" s="1124"/>
      <c r="CKY92" s="1124"/>
      <c r="CKZ92" s="1132"/>
      <c r="CLA92" s="1132"/>
      <c r="CLB92" s="236"/>
      <c r="CLC92" s="1124"/>
      <c r="CLD92" s="1124"/>
      <c r="CLE92" s="1124"/>
      <c r="CLF92" s="412"/>
      <c r="CLG92" s="1124"/>
      <c r="CLH92" s="1124"/>
      <c r="CLI92" s="1124"/>
      <c r="CLJ92" s="1124"/>
      <c r="CLK92" s="1124"/>
      <c r="CLL92" s="239"/>
      <c r="CLM92" s="1124"/>
      <c r="CLN92" s="1124"/>
      <c r="CLO92" s="238"/>
      <c r="CLP92" s="1124"/>
      <c r="CLQ92" s="1124"/>
      <c r="CLR92" s="1124"/>
      <c r="CLS92" s="236"/>
      <c r="CLT92" s="1124"/>
      <c r="CLU92" s="1124"/>
      <c r="CLV92" s="1124"/>
      <c r="CLW92" s="1124"/>
      <c r="CLX92" s="238"/>
      <c r="CLY92" s="1124"/>
      <c r="CLZ92" s="1124"/>
      <c r="CMA92" s="1124"/>
      <c r="CMB92" s="1124"/>
      <c r="CMC92" s="1124"/>
      <c r="CMD92" s="1124"/>
      <c r="CME92" s="1124"/>
      <c r="CMF92" s="1124"/>
      <c r="CMG92" s="1124"/>
      <c r="CMH92" s="1124"/>
      <c r="CMI92" s="1124"/>
      <c r="CMJ92" s="1124"/>
      <c r="CMK92" s="1124"/>
      <c r="CML92" s="1124"/>
      <c r="CMM92" s="1124"/>
      <c r="CMN92" s="1124"/>
      <c r="CMO92" s="237"/>
      <c r="CMP92" s="1124"/>
      <c r="CMQ92" s="1124"/>
      <c r="CMR92" s="1124"/>
      <c r="CMS92" s="1124"/>
      <c r="CMT92" s="412"/>
      <c r="CMU92" s="1124"/>
      <c r="CMV92" s="1124"/>
      <c r="CMW92" s="1124"/>
      <c r="CMX92" s="1124"/>
      <c r="CMY92" s="1124"/>
      <c r="CMZ92" s="1124"/>
      <c r="CNA92" s="1124"/>
      <c r="CNB92" s="1132"/>
      <c r="CNC92" s="1132"/>
      <c r="CND92" s="236"/>
      <c r="CNE92" s="1124"/>
      <c r="CNF92" s="1124"/>
      <c r="CNG92" s="1124"/>
      <c r="CNH92" s="412"/>
      <c r="CNI92" s="1124"/>
      <c r="CNJ92" s="1124"/>
      <c r="CNK92" s="1124"/>
      <c r="CNL92" s="1124"/>
      <c r="CNM92" s="1124"/>
      <c r="CNN92" s="239"/>
      <c r="CNO92" s="1124"/>
      <c r="CNP92" s="1124"/>
      <c r="CNQ92" s="238"/>
      <c r="CNR92" s="1124"/>
      <c r="CNS92" s="1124"/>
      <c r="CNT92" s="1124"/>
      <c r="CNU92" s="236"/>
      <c r="CNV92" s="1124"/>
      <c r="CNW92" s="1124"/>
      <c r="CNX92" s="1124"/>
      <c r="CNY92" s="1124"/>
      <c r="CNZ92" s="238"/>
      <c r="COA92" s="1124"/>
      <c r="COB92" s="1124"/>
      <c r="COC92" s="1124"/>
      <c r="COD92" s="1124"/>
      <c r="COE92" s="1124"/>
      <c r="COF92" s="1124"/>
      <c r="COG92" s="1124"/>
      <c r="COH92" s="1124"/>
      <c r="COI92" s="1124"/>
      <c r="COJ92" s="1124"/>
      <c r="COK92" s="1124"/>
      <c r="COL92" s="1124"/>
      <c r="COM92" s="1124"/>
      <c r="CON92" s="1124"/>
      <c r="COO92" s="1124"/>
      <c r="COP92" s="1124"/>
      <c r="COQ92" s="237"/>
      <c r="COR92" s="1124"/>
      <c r="COS92" s="1124"/>
      <c r="COT92" s="1124"/>
      <c r="COU92" s="1124"/>
      <c r="COV92" s="412"/>
      <c r="COW92" s="1124"/>
      <c r="COX92" s="1124"/>
      <c r="COY92" s="1124"/>
      <c r="COZ92" s="1124"/>
      <c r="CPA92" s="1124"/>
      <c r="CPB92" s="1124"/>
      <c r="CPC92" s="1124"/>
      <c r="CPD92" s="1132"/>
      <c r="CPE92" s="1132"/>
      <c r="CPF92" s="236"/>
      <c r="CPG92" s="1124"/>
      <c r="CPH92" s="1124"/>
      <c r="CPI92" s="1124"/>
      <c r="CPJ92" s="412"/>
      <c r="CPK92" s="1124"/>
      <c r="CPL92" s="1124"/>
      <c r="CPM92" s="1124"/>
      <c r="CPN92" s="1124"/>
      <c r="CPO92" s="1124"/>
      <c r="CPP92" s="239"/>
      <c r="CPQ92" s="1124"/>
      <c r="CPR92" s="1124"/>
      <c r="CPS92" s="238"/>
      <c r="CPT92" s="1124"/>
      <c r="CPU92" s="1124"/>
      <c r="CPV92" s="1124"/>
      <c r="CPW92" s="236"/>
      <c r="CPX92" s="1124"/>
      <c r="CPY92" s="1124"/>
      <c r="CPZ92" s="1124"/>
      <c r="CQA92" s="1124"/>
      <c r="CQB92" s="238"/>
      <c r="CQC92" s="1124"/>
      <c r="CQD92" s="1124"/>
      <c r="CQE92" s="1124"/>
      <c r="CQF92" s="1124"/>
      <c r="CQG92" s="1124"/>
      <c r="CQH92" s="1124"/>
      <c r="CQI92" s="1124"/>
      <c r="CQJ92" s="1124"/>
      <c r="CQK92" s="1124"/>
      <c r="CQL92" s="1124"/>
      <c r="CQM92" s="1124"/>
      <c r="CQN92" s="1124"/>
      <c r="CQO92" s="1124"/>
      <c r="CQP92" s="1124"/>
      <c r="CQQ92" s="1124"/>
      <c r="CQR92" s="1124"/>
      <c r="CQS92" s="237"/>
      <c r="CQT92" s="1124"/>
      <c r="CQU92" s="1124"/>
      <c r="CQV92" s="1124"/>
      <c r="CQW92" s="1124"/>
      <c r="CQX92" s="412"/>
      <c r="CQY92" s="1124"/>
      <c r="CQZ92" s="1124"/>
      <c r="CRA92" s="1124"/>
      <c r="CRB92" s="1124"/>
      <c r="CRC92" s="1124"/>
      <c r="CRD92" s="1124"/>
      <c r="CRE92" s="1124"/>
      <c r="CRF92" s="1132"/>
      <c r="CRG92" s="1132"/>
      <c r="CRH92" s="236"/>
      <c r="CRI92" s="1124"/>
      <c r="CRJ92" s="1124"/>
      <c r="CRK92" s="1124"/>
      <c r="CRL92" s="412"/>
      <c r="CRM92" s="1124"/>
      <c r="CRN92" s="1124"/>
      <c r="CRO92" s="1124"/>
      <c r="CRP92" s="1124"/>
      <c r="CRQ92" s="1124"/>
      <c r="CRR92" s="239"/>
      <c r="CRS92" s="1124"/>
      <c r="CRT92" s="1124"/>
      <c r="CRU92" s="238"/>
      <c r="CRV92" s="1124"/>
      <c r="CRW92" s="1124"/>
      <c r="CRX92" s="1124"/>
      <c r="CRY92" s="236"/>
      <c r="CRZ92" s="1124"/>
      <c r="CSA92" s="1124"/>
      <c r="CSB92" s="1124"/>
      <c r="CSC92" s="1124"/>
      <c r="CSD92" s="238"/>
      <c r="CSE92" s="1124"/>
      <c r="CSF92" s="1124"/>
      <c r="CSG92" s="1124"/>
      <c r="CSH92" s="1124"/>
      <c r="CSI92" s="1124"/>
      <c r="CSJ92" s="1124"/>
      <c r="CSK92" s="1124"/>
      <c r="CSL92" s="1124"/>
      <c r="CSM92" s="1124"/>
      <c r="CSN92" s="1124"/>
      <c r="CSO92" s="1124"/>
      <c r="CSP92" s="1124"/>
      <c r="CSQ92" s="1124"/>
      <c r="CSR92" s="1124"/>
      <c r="CSS92" s="1124"/>
      <c r="CST92" s="1124"/>
      <c r="CSU92" s="237"/>
      <c r="CSV92" s="1124"/>
      <c r="CSW92" s="1124"/>
      <c r="CSX92" s="1124"/>
      <c r="CSY92" s="1124"/>
      <c r="CSZ92" s="412"/>
      <c r="CTA92" s="1124"/>
      <c r="CTB92" s="1124"/>
      <c r="CTC92" s="1124"/>
      <c r="CTD92" s="1124"/>
      <c r="CTE92" s="1124"/>
      <c r="CTF92" s="1124"/>
      <c r="CTG92" s="1124"/>
      <c r="CTH92" s="1132"/>
      <c r="CTI92" s="1132"/>
      <c r="CTJ92" s="236"/>
      <c r="CTK92" s="1124"/>
      <c r="CTL92" s="1124"/>
      <c r="CTM92" s="1124"/>
      <c r="CTN92" s="412"/>
      <c r="CTO92" s="1124"/>
      <c r="CTP92" s="1124"/>
      <c r="CTQ92" s="1124"/>
      <c r="CTR92" s="1124"/>
      <c r="CTS92" s="1124"/>
      <c r="CTT92" s="239"/>
      <c r="CTU92" s="1124"/>
      <c r="CTV92" s="1124"/>
      <c r="CTW92" s="238"/>
      <c r="CTX92" s="1124"/>
      <c r="CTY92" s="1124"/>
      <c r="CTZ92" s="1124"/>
      <c r="CUA92" s="236"/>
      <c r="CUB92" s="1124"/>
      <c r="CUC92" s="1124"/>
      <c r="CUD92" s="1124"/>
      <c r="CUE92" s="1124"/>
      <c r="CUF92" s="238"/>
      <c r="CUG92" s="1124"/>
      <c r="CUH92" s="1124"/>
      <c r="CUI92" s="1124"/>
      <c r="CUJ92" s="1124"/>
      <c r="CUK92" s="1124"/>
      <c r="CUL92" s="1124"/>
      <c r="CUM92" s="1124"/>
      <c r="CUN92" s="1124"/>
      <c r="CUV92" s="238"/>
      <c r="CVA92" s="236"/>
      <c r="CVQ92" s="236"/>
      <c r="CWB92" s="238"/>
      <c r="CWG92" s="412"/>
      <c r="CWO92" s="1132"/>
      <c r="CWP92" s="1132"/>
      <c r="CWQ92" s="1132"/>
      <c r="CWR92" s="236"/>
      <c r="CWS92" s="1132"/>
      <c r="CWT92" s="1132"/>
      <c r="CWU92" s="1132"/>
      <c r="CWV92" s="412"/>
      <c r="CWW92" s="1132"/>
      <c r="CWX92" s="1132"/>
      <c r="CWY92" s="238"/>
      <c r="CWZ92" s="1124"/>
      <c r="CXA92" s="1124"/>
      <c r="CXB92" s="239"/>
      <c r="CXC92" s="1124"/>
      <c r="CXD92" s="1124"/>
      <c r="CXE92" s="238"/>
      <c r="CXF92" s="1124"/>
      <c r="CXG92" s="1124"/>
      <c r="CXH92" s="1124"/>
      <c r="CXI92" s="804"/>
      <c r="CXJ92" s="1132"/>
      <c r="CXY92" s="236"/>
      <c r="CYD92" s="238"/>
      <c r="CYT92" s="238"/>
      <c r="CYY92" s="236"/>
      <c r="CZO92" s="236"/>
      <c r="DAA92" s="237"/>
      <c r="DAB92" s="1132"/>
      <c r="DAC92" s="1132"/>
      <c r="DAD92" s="1132"/>
      <c r="DAE92" s="1132"/>
      <c r="DAF92" s="1132"/>
      <c r="DAI92" s="1132"/>
      <c r="DAJ92" s="236"/>
      <c r="DAK92" s="1124"/>
      <c r="DAL92" s="1124"/>
      <c r="DAM92" s="1132"/>
      <c r="DAN92" s="1132"/>
      <c r="DAO92" s="1132"/>
      <c r="DAP92" s="236"/>
      <c r="DAQ92" s="1132"/>
      <c r="DAR92" s="1132"/>
      <c r="DAS92" s="1132"/>
      <c r="DAT92" s="412"/>
      <c r="DAU92" s="1132"/>
      <c r="DAW92" s="238"/>
      <c r="DAZ92" s="239"/>
      <c r="DBC92" s="238"/>
      <c r="DBG92" s="236"/>
      <c r="DBL92" s="238"/>
      <c r="DBU92" s="1124"/>
      <c r="DBV92" s="1124"/>
      <c r="DBW92" s="1124"/>
      <c r="DBX92" s="1124"/>
      <c r="DBY92" s="1124"/>
      <c r="DBZ92" s="1124"/>
      <c r="DCA92" s="1124"/>
      <c r="DCB92" s="238"/>
      <c r="DCC92" s="1124"/>
      <c r="DCD92" s="1124"/>
      <c r="DCE92" s="1124"/>
      <c r="DCF92" s="1124"/>
      <c r="DCG92" s="236"/>
      <c r="DCH92" s="1124"/>
      <c r="DCI92" s="1124"/>
      <c r="DCJ92" s="1124"/>
      <c r="DCK92" s="1124"/>
      <c r="DCL92" s="1124"/>
      <c r="DCM92" s="1124"/>
      <c r="DCN92" s="1124"/>
      <c r="DCO92" s="1124"/>
      <c r="DCP92" s="1124"/>
      <c r="DCQ92" s="1124"/>
      <c r="DCR92" s="1124"/>
      <c r="DCS92" s="1124"/>
      <c r="DCT92" s="1124"/>
      <c r="DCU92" s="1124"/>
      <c r="DCV92" s="1124"/>
      <c r="DCW92" s="236"/>
      <c r="DCX92" s="1124"/>
      <c r="DCY92" s="1124"/>
      <c r="DCZ92" s="1124"/>
      <c r="DDA92" s="1124"/>
      <c r="DDB92" s="1124"/>
      <c r="DDC92" s="1124"/>
      <c r="DDD92" s="1124"/>
      <c r="DDE92" s="1124"/>
      <c r="DDF92" s="1124"/>
      <c r="DDG92" s="1124"/>
      <c r="DDH92" s="1124"/>
      <c r="DDI92" s="237"/>
      <c r="DDJ92" s="1132"/>
      <c r="DDK92" s="1132"/>
      <c r="DDL92" s="1132"/>
      <c r="DDM92" s="1132"/>
      <c r="DDN92" s="1132"/>
      <c r="DDO92" s="1124"/>
      <c r="DDP92" s="1124"/>
      <c r="DDQ92" s="1132"/>
      <c r="DDR92" s="236"/>
      <c r="DDS92" s="1124"/>
      <c r="DDT92" s="1124"/>
      <c r="DDU92" s="1132"/>
      <c r="DDV92" s="1132"/>
      <c r="DDW92" s="1132"/>
      <c r="DDX92" s="236"/>
      <c r="DDY92" s="1132"/>
      <c r="DDZ92" s="1132"/>
      <c r="DEA92" s="1132"/>
      <c r="DEB92" s="412"/>
      <c r="DEC92" s="1132"/>
      <c r="DED92" s="1124"/>
      <c r="DEE92" s="238"/>
      <c r="DEF92" s="1124"/>
      <c r="DEG92" s="1124"/>
      <c r="DEH92" s="239"/>
      <c r="DEI92" s="1124"/>
      <c r="DEJ92" s="1124"/>
      <c r="DEK92" s="238"/>
      <c r="DEL92" s="1124"/>
      <c r="DEM92" s="1124"/>
      <c r="DEN92" s="1124"/>
      <c r="DEO92" s="236"/>
      <c r="DEP92" s="1124"/>
      <c r="DEQ92" s="1124"/>
      <c r="DER92" s="1124"/>
      <c r="DES92" s="1124"/>
      <c r="DET92" s="238"/>
      <c r="DEU92" s="1124"/>
      <c r="DEV92" s="1124"/>
      <c r="DEW92" s="1124"/>
      <c r="DEX92" s="1124"/>
      <c r="DEY92" s="1124"/>
      <c r="DEZ92" s="1124"/>
      <c r="DFA92" s="1124"/>
      <c r="DFB92" s="1124"/>
      <c r="DFC92" s="1124"/>
      <c r="DFD92" s="1124"/>
      <c r="DFE92" s="1124"/>
      <c r="DFF92" s="1124"/>
      <c r="DFG92" s="1124"/>
      <c r="DFH92" s="1124"/>
      <c r="DFI92" s="1124"/>
      <c r="DFJ92" s="238"/>
      <c r="DFK92" s="1124"/>
      <c r="DFL92" s="1124"/>
      <c r="DFM92" s="1124"/>
      <c r="DFN92" s="1124"/>
      <c r="DFO92" s="236"/>
      <c r="DFP92" s="1124"/>
      <c r="DFQ92" s="1124"/>
      <c r="DFR92" s="1124"/>
      <c r="DFS92" s="1124"/>
      <c r="DFT92" s="1124"/>
      <c r="DFU92" s="1124"/>
      <c r="DFV92" s="1124"/>
      <c r="DFW92" s="1124"/>
      <c r="DFX92" s="1124"/>
      <c r="DFY92" s="1124"/>
      <c r="DFZ92" s="1124"/>
      <c r="DGA92" s="1124"/>
      <c r="DGB92" s="1124"/>
      <c r="DGC92" s="1124"/>
      <c r="DGD92" s="1124"/>
      <c r="DGE92" s="236"/>
      <c r="DGF92" s="1124"/>
      <c r="DGG92" s="1124"/>
      <c r="DGH92" s="1124"/>
      <c r="DGI92" s="1124"/>
      <c r="DGJ92" s="1124"/>
      <c r="DGK92" s="1124"/>
      <c r="DGL92" s="1124"/>
      <c r="DGM92" s="1124"/>
      <c r="DGN92" s="1124"/>
      <c r="DGO92" s="1124"/>
      <c r="DGP92" s="1124"/>
      <c r="DGQ92" s="237"/>
      <c r="DGR92" s="1132"/>
      <c r="DGS92" s="1132"/>
      <c r="DGT92" s="1132"/>
      <c r="DGU92" s="1132"/>
      <c r="DGV92" s="1132"/>
      <c r="DGW92" s="1124"/>
      <c r="DGX92" s="1124"/>
      <c r="DGY92" s="1132"/>
      <c r="DGZ92" s="236"/>
      <c r="DHA92" s="1124"/>
      <c r="DHB92" s="1124"/>
      <c r="DHC92" s="1132"/>
      <c r="DHD92" s="1132"/>
      <c r="DHE92" s="1132"/>
      <c r="DHF92" s="236"/>
      <c r="DHG92" s="1132"/>
      <c r="DHH92" s="1132"/>
      <c r="DHI92" s="1132"/>
      <c r="DHJ92" s="412"/>
      <c r="DHK92" s="1132"/>
      <c r="DHL92" s="1124"/>
      <c r="DHM92" s="238"/>
      <c r="DHN92" s="1124"/>
      <c r="DHO92" s="1124"/>
      <c r="DHP92" s="239"/>
      <c r="DHQ92" s="1124"/>
      <c r="DHR92" s="1124"/>
      <c r="DHS92" s="238"/>
      <c r="DHT92" s="1124"/>
      <c r="DHU92" s="1124"/>
      <c r="DHV92" s="1124"/>
      <c r="DHW92" s="236"/>
      <c r="DHX92" s="1124"/>
      <c r="DHY92" s="1124"/>
      <c r="DHZ92" s="1124"/>
      <c r="DIA92" s="1124"/>
      <c r="DIB92" s="238"/>
      <c r="DIC92" s="1124"/>
      <c r="DID92" s="1124"/>
      <c r="DIE92" s="1124"/>
      <c r="DIF92" s="1124"/>
      <c r="DIG92" s="1124"/>
      <c r="DIH92" s="1124"/>
      <c r="DII92" s="1124"/>
      <c r="DIJ92" s="1124"/>
      <c r="DIK92" s="1124"/>
      <c r="DIL92" s="1124"/>
      <c r="DIM92" s="1124"/>
      <c r="DIN92" s="1124"/>
      <c r="DIO92" s="1124"/>
      <c r="DIP92" s="1124"/>
      <c r="DIQ92" s="1124"/>
      <c r="DIR92" s="238"/>
      <c r="DIS92" s="1124"/>
      <c r="DIT92" s="1124"/>
      <c r="DIU92" s="1124"/>
      <c r="DIV92" s="1124"/>
      <c r="DIW92" s="236"/>
      <c r="DIX92" s="1124"/>
      <c r="DIY92" s="1124"/>
      <c r="DIZ92" s="1124"/>
      <c r="DJA92" s="1124"/>
      <c r="DJB92" s="1124"/>
      <c r="DJC92" s="1124"/>
      <c r="DJD92" s="1124"/>
      <c r="DJE92" s="1124"/>
      <c r="DJF92" s="1124"/>
      <c r="DJG92" s="1124"/>
      <c r="DJH92" s="1124"/>
      <c r="DJI92" s="1124"/>
      <c r="DJJ92" s="1124"/>
      <c r="DJK92" s="1124"/>
      <c r="DJL92" s="1124"/>
      <c r="DJM92" s="236"/>
      <c r="DJN92" s="1124"/>
      <c r="DJO92" s="1124"/>
      <c r="DJP92" s="1124"/>
      <c r="DJQ92" s="1124"/>
      <c r="DJR92" s="1124"/>
      <c r="DJS92" s="1124"/>
      <c r="DJT92" s="1124"/>
      <c r="DJU92" s="1124"/>
      <c r="DJV92" s="1124"/>
      <c r="DJW92" s="1124"/>
      <c r="DJX92" s="1124"/>
      <c r="DJY92" s="237"/>
      <c r="DJZ92" s="1132"/>
      <c r="DKA92" s="1132"/>
      <c r="DKB92" s="1132"/>
      <c r="DKC92" s="1132"/>
      <c r="DKD92" s="1132"/>
      <c r="DKE92" s="1124"/>
      <c r="DKF92" s="1124"/>
      <c r="DKG92" s="1132"/>
      <c r="DKH92" s="236"/>
      <c r="DKI92" s="1124"/>
      <c r="DKJ92" s="1124"/>
      <c r="DKK92" s="1132"/>
      <c r="DKL92" s="1132"/>
      <c r="DKM92" s="1132"/>
      <c r="DKN92" s="236"/>
      <c r="DKO92" s="1132"/>
      <c r="DKP92" s="1132"/>
      <c r="DKQ92" s="1132"/>
      <c r="DKR92" s="412"/>
      <c r="DKS92" s="1132"/>
      <c r="DKT92" s="1124"/>
      <c r="DKU92" s="238"/>
      <c r="DKV92" s="1124"/>
      <c r="DKW92" s="1124"/>
      <c r="DKX92" s="239"/>
      <c r="DKY92" s="1124"/>
      <c r="DKZ92" s="1124"/>
      <c r="DLA92" s="238"/>
      <c r="DLB92" s="1124"/>
      <c r="DLC92" s="1124"/>
      <c r="DLD92" s="1124"/>
      <c r="DLE92" s="236"/>
      <c r="DLF92" s="1124"/>
      <c r="DLG92" s="1124"/>
      <c r="DLH92" s="1124"/>
      <c r="DLI92" s="1124"/>
      <c r="DLJ92" s="238"/>
      <c r="DLK92" s="1124"/>
      <c r="DLL92" s="1124"/>
      <c r="DLM92" s="1124"/>
      <c r="DLN92" s="1124"/>
      <c r="DLO92" s="1124"/>
      <c r="DLP92" s="1124"/>
      <c r="DLQ92" s="1124"/>
      <c r="DLR92" s="1124"/>
      <c r="DLZ92" s="238"/>
      <c r="DME92" s="236"/>
      <c r="DMT92" s="1195"/>
      <c r="DMU92" s="1194"/>
      <c r="DNG92" s="237"/>
      <c r="DNL92" s="412"/>
      <c r="DNO92" s="294"/>
      <c r="DNP92" s="294"/>
      <c r="DNQ92" s="1124"/>
      <c r="DNR92" s="1124"/>
      <c r="DNS92" s="1132"/>
      <c r="DNT92" s="1132"/>
      <c r="DNU92" s="1132"/>
      <c r="DNV92" s="236"/>
      <c r="DNW92" s="1132"/>
      <c r="DNX92" s="1132"/>
      <c r="DNY92" s="1132"/>
      <c r="DNZ92" s="412"/>
      <c r="DOA92" s="1132"/>
      <c r="DOB92" s="1124"/>
      <c r="DOC92" s="238"/>
      <c r="DOD92" s="1124"/>
      <c r="DOE92" s="1124"/>
      <c r="DOF92" s="239"/>
      <c r="DOG92" s="1124"/>
      <c r="DOH92" s="1124"/>
      <c r="DOI92" s="238"/>
      <c r="DOJ92" s="1124"/>
      <c r="DOK92" s="1124"/>
      <c r="DOL92" s="1124"/>
      <c r="DOM92" s="804"/>
      <c r="DON92" s="1132"/>
      <c r="DOQ92" s="412"/>
      <c r="DOY92" s="227"/>
      <c r="DOZ92" s="227"/>
      <c r="DPA92" s="227"/>
      <c r="DPD92" s="227"/>
      <c r="DPE92" s="227"/>
      <c r="DPF92" s="227"/>
      <c r="DPH92" s="1193"/>
      <c r="DPS92" s="236"/>
      <c r="DPX92" s="238"/>
      <c r="DQO92" s="237"/>
      <c r="DQP92" s="1179"/>
      <c r="DQQ92" s="1179"/>
      <c r="DQR92" s="1179"/>
      <c r="DQS92" s="1179"/>
      <c r="DQT92" s="1192"/>
      <c r="DQU92" s="1179"/>
      <c r="DQV92" s="1179"/>
      <c r="DQW92" s="1179"/>
      <c r="DQX92" s="1179"/>
      <c r="DQY92" s="1179"/>
      <c r="DQZ92" s="1179"/>
      <c r="DRA92" s="1138"/>
      <c r="DRB92" s="1138"/>
      <c r="DRC92" s="1179"/>
      <c r="DRD92" s="1179"/>
      <c r="DRE92" s="1179"/>
      <c r="DRF92" s="1179"/>
      <c r="DRG92" s="1179"/>
      <c r="DRH92" s="1179"/>
      <c r="DRI92" s="1179"/>
      <c r="DRJ92" s="630"/>
      <c r="DRK92" s="1177"/>
      <c r="DRL92" s="1177"/>
      <c r="DRM92" s="1177"/>
      <c r="DRN92" s="1177"/>
      <c r="DRR92" s="1132"/>
      <c r="DRS92" s="1132"/>
      <c r="DRT92" s="236"/>
      <c r="DRX92" s="412"/>
      <c r="DSA92" s="238"/>
      <c r="DSD92" s="239"/>
      <c r="DSG92" s="238"/>
      <c r="DSK92" s="798"/>
      <c r="DSL92" s="301"/>
      <c r="DSM92" s="301"/>
      <c r="DSN92" s="301"/>
      <c r="DSO92" s="301"/>
      <c r="DSP92" s="553"/>
      <c r="DSX92" s="412"/>
      <c r="DSY92" s="226"/>
      <c r="DTE92" s="237"/>
      <c r="DTO92" s="412"/>
      <c r="DTX92" s="412"/>
      <c r="DUF92" s="238"/>
      <c r="DVC92" s="238"/>
      <c r="DVN92" s="1195"/>
      <c r="DVO92" s="1195"/>
      <c r="DVP92" s="1195"/>
      <c r="DVQ92" s="1195"/>
      <c r="DVR92" s="1194"/>
      <c r="DVS92" s="1195"/>
      <c r="DVT92" s="1195"/>
      <c r="DVU92" s="1195"/>
      <c r="DVV92" s="1195"/>
      <c r="DVW92" s="1195"/>
      <c r="DVX92" s="1195"/>
      <c r="DVY92" s="1195"/>
      <c r="DVZ92" s="1195"/>
      <c r="DWA92" s="1195"/>
      <c r="DWB92" s="1195"/>
      <c r="DWC92" s="1195"/>
      <c r="DWD92" s="1195"/>
      <c r="DWE92" s="1195"/>
      <c r="DWF92" s="1195"/>
      <c r="DWG92" s="1195"/>
      <c r="DWH92" s="1194"/>
      <c r="DWI92" s="1195"/>
      <c r="DWJ92" s="1195"/>
      <c r="DWK92" s="1195"/>
      <c r="DWL92" s="1195"/>
      <c r="DWM92" s="1195"/>
      <c r="DWN92" s="1195"/>
      <c r="DWO92" s="1195"/>
      <c r="DWP92" s="1195"/>
      <c r="DWQ92" s="1195"/>
      <c r="DWR92" s="1195"/>
      <c r="DWS92" s="1195"/>
      <c r="DWT92" s="1195"/>
      <c r="DWU92" s="1195"/>
      <c r="DWV92" s="1195"/>
      <c r="DWW92" s="1195"/>
      <c r="DWX92" s="1194"/>
      <c r="DWY92" s="1195"/>
      <c r="DWZ92" s="1195"/>
      <c r="DXA92" s="1195"/>
      <c r="DXB92" s="1195"/>
      <c r="DXC92" s="1195"/>
      <c r="DXD92" s="1195"/>
      <c r="DXE92" s="1195"/>
      <c r="DXF92" s="1195"/>
      <c r="DXG92" s="1195"/>
      <c r="DXH92" s="1195"/>
      <c r="DXI92" s="1195"/>
      <c r="DXJ92" s="1195"/>
      <c r="DXK92" s="1195"/>
      <c r="DXL92" s="1195"/>
      <c r="DXM92" s="1195"/>
      <c r="DXN92" s="1195"/>
      <c r="DXO92" s="1195"/>
      <c r="DXP92" s="1195"/>
      <c r="DXQ92" s="1195"/>
      <c r="DXR92" s="1194"/>
      <c r="DXS92" s="1195"/>
      <c r="DXT92" s="1195"/>
      <c r="DXU92" s="1195"/>
      <c r="DXV92" s="1193"/>
      <c r="DXW92" s="1195"/>
      <c r="DXX92" s="1195"/>
      <c r="DXY92" s="1193"/>
      <c r="DXZ92" s="1195"/>
      <c r="DYA92" s="1195"/>
      <c r="DYB92" s="1193"/>
      <c r="DYC92" s="1195"/>
      <c r="DYD92" s="1195"/>
      <c r="DYE92" s="1193"/>
      <c r="DYI92" s="236"/>
      <c r="DYM92" s="1132"/>
      <c r="DYN92" s="1132"/>
      <c r="DYO92" s="236"/>
      <c r="DYS92" s="412"/>
      <c r="DYV92" s="238"/>
      <c r="DYY92" s="239"/>
      <c r="DZB92" s="238"/>
      <c r="DZF92" s="236"/>
      <c r="DZK92" s="238"/>
      <c r="DZY92" s="1195"/>
      <c r="DZZ92" s="1195"/>
      <c r="EAA92" s="1195"/>
      <c r="EAB92" s="1195"/>
      <c r="EAC92" s="1195"/>
      <c r="EAD92" s="1195"/>
      <c r="EAE92" s="1195"/>
      <c r="EAF92" s="1194"/>
      <c r="EAG92" s="1195"/>
      <c r="EAH92" s="1195"/>
      <c r="EAI92" s="1195"/>
      <c r="EAJ92" s="1195"/>
      <c r="EAK92" s="1195"/>
      <c r="EAL92" s="1195"/>
      <c r="EAM92" s="1195"/>
      <c r="EAN92" s="1195"/>
      <c r="EAO92" s="1195"/>
      <c r="EAP92" s="1195"/>
      <c r="EAQ92" s="1195"/>
      <c r="EAR92" s="1195"/>
      <c r="EAS92" s="1195"/>
      <c r="EAT92" s="1195"/>
      <c r="EAU92" s="1195"/>
      <c r="EAV92" s="1194"/>
      <c r="EAW92" s="1195"/>
      <c r="EAX92" s="1195"/>
      <c r="EAY92" s="1195"/>
      <c r="EAZ92" s="1195"/>
      <c r="EBA92" s="1195"/>
      <c r="EBB92" s="1195"/>
      <c r="EBC92" s="1195"/>
      <c r="EBD92" s="1195"/>
      <c r="EBE92" s="1195"/>
      <c r="EBF92" s="1195"/>
      <c r="EBG92" s="1195"/>
      <c r="EBH92" s="1195"/>
      <c r="EBI92" s="1195"/>
      <c r="EBJ92" s="1195"/>
      <c r="EBK92" s="1195"/>
      <c r="EBL92" s="1194"/>
      <c r="EBM92" s="1195"/>
      <c r="EBN92" s="1195"/>
      <c r="EBO92" s="1195"/>
      <c r="EBP92" s="1195"/>
      <c r="EBQ92" s="1195"/>
      <c r="EBR92" s="1195"/>
      <c r="EBS92" s="1195"/>
      <c r="EBT92" s="1193"/>
      <c r="EBU92" s="1195"/>
      <c r="EBV92" s="1195"/>
      <c r="EBW92" s="1195"/>
      <c r="EBX92" s="1195"/>
      <c r="EBY92" s="1195"/>
      <c r="EBZ92" s="1193"/>
      <c r="ECA92" s="1195"/>
      <c r="ECB92" s="1195"/>
      <c r="ECC92" s="1193"/>
      <c r="ECD92" s="1195"/>
      <c r="ECF92" s="1124"/>
      <c r="ECG92" s="236"/>
      <c r="ECH92" s="1124"/>
      <c r="ECI92" s="1124"/>
      <c r="ECJ92" s="1124"/>
      <c r="ECK92" s="1132"/>
      <c r="ECL92" s="1132"/>
      <c r="ECM92" s="236"/>
      <c r="ECN92" s="1124"/>
      <c r="ECO92" s="1124"/>
      <c r="ECP92" s="1124"/>
      <c r="ECQ92" s="412"/>
      <c r="ECR92" s="1124"/>
      <c r="ECS92" s="1124"/>
      <c r="ECT92" s="238"/>
      <c r="ECU92" s="1124"/>
      <c r="ECV92" s="1124"/>
      <c r="ECW92" s="239"/>
      <c r="ECX92" s="1124"/>
      <c r="ECY92" s="1124"/>
      <c r="ECZ92" s="238"/>
      <c r="EDA92" s="1124"/>
      <c r="EDB92" s="1124"/>
      <c r="EDC92" s="1124"/>
      <c r="EDD92" s="804"/>
      <c r="EDE92" s="1132"/>
      <c r="EDH92" s="412"/>
      <c r="EDQ92" s="412"/>
      <c r="EDT92" s="227"/>
      <c r="EDU92" s="232"/>
      <c r="EDV92" s="226"/>
      <c r="EDW92" s="226"/>
      <c r="EDX92" s="682"/>
      <c r="EDY92" s="227"/>
      <c r="EDZ92" s="226"/>
      <c r="EEA92" s="232"/>
      <c r="EEB92" s="226"/>
      <c r="EEC92" s="227"/>
      <c r="EED92" s="552"/>
      <c r="EEE92" s="547"/>
      <c r="EEF92" s="547"/>
      <c r="EEG92" s="547"/>
      <c r="EEH92" s="547"/>
      <c r="EEI92" s="547"/>
      <c r="EEJ92" s="547"/>
      <c r="EEK92" s="547"/>
      <c r="EEL92" s="547"/>
      <c r="EEM92" s="547"/>
      <c r="EEN92" s="547"/>
      <c r="EEO92" s="547"/>
      <c r="EEP92" s="547"/>
      <c r="EEQ92" s="547"/>
      <c r="EER92" s="547"/>
      <c r="EES92" s="547"/>
      <c r="EET92" s="547"/>
      <c r="EEU92" s="547"/>
      <c r="EEV92" s="547"/>
      <c r="EEW92" s="547"/>
      <c r="EEX92" s="547"/>
      <c r="EEY92" s="547"/>
      <c r="EEZ92" s="547"/>
      <c r="EFA92" s="547"/>
      <c r="EFB92" s="547"/>
      <c r="EFC92" s="547"/>
      <c r="EFD92" s="547"/>
      <c r="EFE92" s="547"/>
      <c r="EFF92" s="547"/>
      <c r="EFG92" s="547"/>
      <c r="EFH92" s="547"/>
      <c r="EFI92" s="547"/>
      <c r="EFJ92" s="547"/>
      <c r="EFK92" s="547"/>
      <c r="EFL92" s="547"/>
      <c r="EFM92" s="547"/>
      <c r="EFN92" s="547"/>
      <c r="EFO92" s="547"/>
      <c r="EFP92" s="547"/>
      <c r="EFQ92" s="547"/>
      <c r="EFR92" s="801"/>
      <c r="EFS92" s="547"/>
      <c r="EFT92" s="547"/>
      <c r="EFU92" s="547"/>
      <c r="EFV92" s="547"/>
      <c r="EFW92" s="547"/>
      <c r="EFX92" s="547"/>
      <c r="EFY92" s="547"/>
      <c r="EFZ92" s="547"/>
      <c r="EGA92" s="547"/>
      <c r="EGB92" s="547"/>
      <c r="EGC92" s="547"/>
      <c r="EGD92" s="547"/>
      <c r="EGE92" s="547"/>
      <c r="EGF92" s="547"/>
      <c r="EGG92" s="547"/>
      <c r="EGH92" s="547"/>
      <c r="EGI92" s="801"/>
      <c r="EGJ92" s="547"/>
      <c r="EGK92" s="547"/>
      <c r="EGL92" s="547"/>
      <c r="EGM92" s="547"/>
      <c r="EGN92" s="547"/>
      <c r="EGO92" s="548"/>
      <c r="EGP92" s="226"/>
      <c r="EGZ92" s="237"/>
      <c r="EHA92" s="1195"/>
      <c r="EHB92" s="1195"/>
      <c r="EHC92" s="1195"/>
      <c r="EHD92" s="1195"/>
      <c r="EHE92" s="1192"/>
      <c r="EHF92" s="1195"/>
      <c r="EHG92" s="1195"/>
      <c r="EHH92" s="1195"/>
      <c r="EHI92" s="1195"/>
      <c r="EHJ92" s="1195"/>
      <c r="EHK92" s="1195"/>
      <c r="EHL92" s="1138"/>
      <c r="EHM92" s="1138"/>
      <c r="EHN92" s="1195"/>
      <c r="EHO92" s="1195"/>
      <c r="EHP92" s="1195"/>
      <c r="EHQ92" s="1195"/>
      <c r="EHR92" s="1195"/>
      <c r="EHS92" s="1195"/>
      <c r="EHT92" s="1195"/>
      <c r="EHU92" s="1195"/>
      <c r="EHX92" s="1124"/>
      <c r="EHY92" s="236"/>
      <c r="EHZ92" s="1124"/>
      <c r="EIA92" s="1124"/>
      <c r="EIB92" s="1124"/>
      <c r="EIC92" s="1132"/>
      <c r="EID92" s="1132"/>
      <c r="EIE92" s="236"/>
      <c r="EIF92" s="1124"/>
      <c r="EIG92" s="1124"/>
      <c r="EIH92" s="1124"/>
      <c r="EII92" s="412"/>
      <c r="EIJ92" s="1124"/>
      <c r="EIK92" s="1124"/>
      <c r="EIL92" s="238"/>
      <c r="EIM92" s="1124"/>
      <c r="EIN92" s="1124"/>
      <c r="EIO92" s="239"/>
      <c r="EIP92" s="1124"/>
      <c r="EIQ92" s="1124"/>
      <c r="EIR92" s="238"/>
      <c r="EIS92" s="1124"/>
      <c r="EIT92" s="1124"/>
      <c r="EIU92" s="1124"/>
      <c r="EIV92" s="798"/>
      <c r="EIW92" s="301"/>
      <c r="EIX92" s="301"/>
      <c r="EIY92" s="301"/>
      <c r="EIZ92" s="301"/>
      <c r="EJA92" s="553"/>
      <c r="EJI92" s="1177"/>
      <c r="EJJ92" s="1177"/>
      <c r="EJK92" s="593"/>
      <c r="EJL92" s="680"/>
      <c r="EJM92" s="226"/>
      <c r="EJN92" s="226"/>
      <c r="EJO92" s="226"/>
      <c r="EJP92" s="232"/>
      <c r="EJQ92" s="1134"/>
      <c r="EJR92" s="234"/>
      <c r="EJS92" s="1134"/>
      <c r="EJT92" s="1134"/>
      <c r="EJU92" s="234"/>
      <c r="EJV92" s="1134"/>
      <c r="EJW92" s="1134"/>
      <c r="EJX92" s="1134"/>
      <c r="EJY92" s="1134"/>
      <c r="EJZ92" s="1134"/>
      <c r="EKA92" s="233"/>
      <c r="EKB92" s="1134"/>
      <c r="EKC92" s="1134"/>
      <c r="EKD92" s="1134"/>
      <c r="EKE92" s="1134"/>
      <c r="EKF92" s="1134"/>
      <c r="EKG92" s="1134"/>
      <c r="EKH92" s="1134"/>
      <c r="EKI92" s="1134"/>
      <c r="EKJ92" s="1134"/>
      <c r="EKK92" s="1195"/>
      <c r="EKL92" s="1195"/>
      <c r="EKM92" s="1195"/>
      <c r="EKN92" s="1195"/>
      <c r="EKO92" s="1195"/>
      <c r="EKP92" s="1195"/>
      <c r="EKQ92" s="1195"/>
      <c r="EKR92" s="1195"/>
      <c r="EKS92" s="1195"/>
      <c r="EKT92" s="1195"/>
      <c r="EKU92" s="1195"/>
      <c r="EKV92" s="1195"/>
      <c r="EKW92" s="1195"/>
      <c r="EKX92" s="1195"/>
      <c r="EKY92" s="1195"/>
      <c r="EKZ92" s="1195"/>
      <c r="ELA92" s="1134"/>
      <c r="ELB92" s="1134"/>
      <c r="ELC92" s="1134"/>
      <c r="ELD92" s="1134"/>
      <c r="ELE92" s="1134"/>
      <c r="ELF92" s="1134"/>
      <c r="ELG92" s="233"/>
      <c r="ELH92" s="1134"/>
      <c r="ELI92" s="1134"/>
      <c r="ELJ92" s="1134"/>
      <c r="ELK92" s="1134"/>
      <c r="ELL92" s="1134"/>
      <c r="ELM92" s="1134"/>
      <c r="ELN92" s="1195"/>
      <c r="ELO92" s="1195"/>
      <c r="ELP92" s="1195"/>
      <c r="ELQ92" s="1195"/>
      <c r="ELR92" s="1195"/>
      <c r="ELS92" s="1195"/>
      <c r="ELT92" s="1195"/>
      <c r="ELU92" s="1195"/>
      <c r="ELV92" s="1195"/>
      <c r="ELW92" s="1195"/>
      <c r="ELX92" s="1194"/>
      <c r="ELY92" s="1195"/>
      <c r="EME92" s="426"/>
      <c r="EMF92" s="301"/>
      <c r="EMG92" s="301"/>
      <c r="EMH92" s="301"/>
      <c r="EMI92" s="301"/>
      <c r="EMJ92" s="301"/>
      <c r="EMK92" s="301"/>
      <c r="EML92" s="301"/>
      <c r="EMM92" s="301"/>
      <c r="EMN92" s="301"/>
      <c r="EMO92" s="301"/>
      <c r="EMP92" s="301"/>
      <c r="EMQ92" s="301"/>
      <c r="EMR92" s="301"/>
      <c r="EMS92" s="798"/>
      <c r="EMT92" s="301"/>
      <c r="EMU92" s="301"/>
      <c r="EMV92" s="301"/>
      <c r="EMW92" s="301"/>
      <c r="EMX92" s="301"/>
      <c r="EMY92" s="301"/>
      <c r="EMZ92" s="301"/>
      <c r="ENA92" s="301"/>
      <c r="ENB92" s="1195"/>
      <c r="ENC92" s="1195"/>
      <c r="END92" s="1193"/>
      <c r="ENJ92" s="1132"/>
      <c r="ENK92" s="1132"/>
      <c r="ENL92" s="1132"/>
      <c r="ENM92" s="1124"/>
      <c r="ENN92" s="236"/>
      <c r="ENO92" s="1124"/>
      <c r="ENP92" s="1124"/>
      <c r="ENQ92" s="1124"/>
      <c r="ENR92" s="1132"/>
      <c r="ENS92" s="1132"/>
      <c r="ENT92" s="236"/>
      <c r="ENU92" s="1124"/>
      <c r="ENV92" s="1124"/>
      <c r="ENW92" s="1124"/>
      <c r="ENX92" s="412"/>
      <c r="ENY92" s="1124"/>
      <c r="ENZ92" s="1124"/>
      <c r="EOA92" s="238"/>
      <c r="EOB92" s="1124"/>
      <c r="EOC92" s="1124"/>
      <c r="EOD92" s="239"/>
      <c r="EOE92" s="1124"/>
      <c r="EOF92" s="1124"/>
      <c r="EOG92" s="238"/>
      <c r="EOH92" s="1124"/>
      <c r="EOI92" s="1124"/>
      <c r="EOJ92" s="1124"/>
      <c r="EOK92" s="804"/>
      <c r="EOL92" s="1132"/>
      <c r="EOM92" s="1132"/>
      <c r="EON92" s="1124"/>
      <c r="EOO92" s="1195"/>
      <c r="EOP92" s="1195"/>
      <c r="EOQ92" s="1195"/>
      <c r="EOR92" s="1195"/>
      <c r="EOS92" s="1195"/>
      <c r="EOT92" s="1195"/>
      <c r="EOU92" s="1195"/>
      <c r="EOV92" s="1195"/>
      <c r="EOW92" s="1135"/>
      <c r="EOX92" s="1135"/>
      <c r="EOY92" s="1135"/>
      <c r="EOZ92" s="1195"/>
      <c r="EPA92" s="1194"/>
      <c r="EPB92" s="227"/>
      <c r="EPC92" s="227"/>
      <c r="EPD92" s="227"/>
      <c r="EPF92" s="1193"/>
      <c r="EPW92" s="237"/>
      <c r="EQB92" s="412"/>
      <c r="EQE92" s="1124"/>
      <c r="EQF92" s="1124"/>
      <c r="EQG92" s="1124"/>
      <c r="EQH92" s="1124"/>
      <c r="EQI92" s="1124"/>
      <c r="EQJ92" s="1132"/>
      <c r="EQK92" s="1132"/>
      <c r="EQL92" s="236"/>
      <c r="EQM92" s="1124"/>
      <c r="EQN92" s="1124"/>
      <c r="EQO92" s="1124"/>
      <c r="EQP92" s="412"/>
      <c r="EQQ92" s="1124"/>
      <c r="EQR92" s="1124"/>
      <c r="EQS92" s="1124"/>
      <c r="EQT92" s="1124"/>
      <c r="EQU92" s="1124"/>
      <c r="EQV92" s="239"/>
      <c r="EQW92" s="1124"/>
      <c r="EQX92" s="1124"/>
      <c r="EQY92" s="238"/>
      <c r="EQZ92" s="1124"/>
      <c r="ERA92" s="1124"/>
      <c r="ERB92" s="1124"/>
      <c r="ERC92" s="236"/>
      <c r="ERD92" s="1124"/>
      <c r="ERE92" s="1124"/>
      <c r="ERF92" s="1124"/>
      <c r="ERG92" s="1124"/>
      <c r="ERH92" s="238"/>
      <c r="ERI92" s="1124"/>
      <c r="ERJ92" s="1124"/>
      <c r="ERK92" s="1124"/>
      <c r="ERL92" s="1124"/>
      <c r="ERM92" s="1124"/>
      <c r="ERN92" s="1124"/>
      <c r="ERO92" s="1124"/>
      <c r="ERP92" s="1124"/>
      <c r="ERU92" s="271"/>
      <c r="ERV92" s="1664"/>
      <c r="ERW92" s="1664"/>
      <c r="ERX92" s="227"/>
      <c r="ETA92" s="1518"/>
      <c r="ETB92" s="1518"/>
      <c r="ETC92" s="1518"/>
      <c r="ETD92" s="1518"/>
      <c r="ETE92" s="1518"/>
      <c r="ETF92" s="1518"/>
    </row>
    <row r="93" spans="1:3906" ht="15" customHeight="1">
      <c r="B93" s="1518"/>
      <c r="C93" s="1518"/>
      <c r="D93" s="1518"/>
      <c r="E93" s="1518"/>
      <c r="F93" s="1518"/>
      <c r="G93" s="1518"/>
      <c r="J93" s="1310"/>
      <c r="K93" s="1310"/>
      <c r="L93" s="1310"/>
      <c r="M93" s="1310"/>
      <c r="N93" s="1310"/>
      <c r="O93" s="1310"/>
      <c r="P93" s="1310"/>
      <c r="Q93" s="1310"/>
      <c r="R93" s="1310"/>
      <c r="S93" s="1310"/>
      <c r="T93" s="1310"/>
      <c r="U93" s="1310"/>
      <c r="V93" s="1310"/>
      <c r="W93" s="1310"/>
      <c r="X93" s="1310"/>
      <c r="Y93" s="1310"/>
      <c r="Z93" s="1310"/>
      <c r="AA93" s="1310"/>
      <c r="AD93" s="1664"/>
      <c r="AE93" s="1664"/>
      <c r="AF93" s="413"/>
      <c r="AR93" s="238"/>
      <c r="AX93" s="412"/>
      <c r="BE93" s="236"/>
      <c r="BL93" s="412"/>
      <c r="BQ93" s="227"/>
      <c r="BR93" s="239"/>
      <c r="BU93" s="238"/>
      <c r="CD93" s="238"/>
      <c r="CJ93" s="412"/>
      <c r="CQ93" s="1132"/>
      <c r="CR93" s="1132"/>
      <c r="CS93" s="1132"/>
      <c r="CT93" s="236"/>
      <c r="CX93" s="412"/>
      <c r="DC93" s="227"/>
      <c r="DD93" s="239"/>
      <c r="DG93" s="238"/>
      <c r="DK93" s="236"/>
      <c r="DP93" s="238"/>
      <c r="EE93" s="1124"/>
      <c r="EF93" s="238"/>
      <c r="EG93" s="1124"/>
      <c r="EH93" s="1124"/>
      <c r="EI93" s="1124"/>
      <c r="EJ93" s="1124"/>
      <c r="EK93" s="1124"/>
      <c r="EL93" s="412"/>
      <c r="EM93" s="1124"/>
      <c r="EN93" s="1124"/>
      <c r="EO93" s="1124"/>
      <c r="EP93" s="1124"/>
      <c r="EQ93" s="1124"/>
      <c r="ER93" s="1124"/>
      <c r="ES93" s="1132"/>
      <c r="ET93" s="1132"/>
      <c r="EU93" s="1132"/>
      <c r="EV93" s="236"/>
      <c r="EW93" s="1124"/>
      <c r="EX93" s="1124"/>
      <c r="EY93" s="1124"/>
      <c r="EZ93" s="412"/>
      <c r="FA93" s="1124"/>
      <c r="FB93" s="1124"/>
      <c r="FC93" s="1124"/>
      <c r="FD93" s="1124"/>
      <c r="FE93" s="227"/>
      <c r="FF93" s="239"/>
      <c r="FG93" s="1124"/>
      <c r="FH93" s="1124"/>
      <c r="FI93" s="238"/>
      <c r="FJ93" s="1124"/>
      <c r="FK93" s="1124"/>
      <c r="FL93" s="1124"/>
      <c r="FM93" s="236"/>
      <c r="FN93" s="1124"/>
      <c r="FO93" s="1124"/>
      <c r="FP93" s="1124"/>
      <c r="FQ93" s="1124"/>
      <c r="FR93" s="238"/>
      <c r="FS93" s="1124"/>
      <c r="FT93" s="1124"/>
      <c r="FU93" s="1124"/>
      <c r="FV93" s="1124"/>
      <c r="FW93" s="1124"/>
      <c r="FX93" s="1124"/>
      <c r="FY93" s="1124"/>
      <c r="FZ93" s="1124"/>
      <c r="GA93" s="1124"/>
      <c r="GB93" s="1124"/>
      <c r="GC93" s="1124"/>
      <c r="GD93" s="1124"/>
      <c r="GE93" s="1124"/>
      <c r="GF93" s="1124"/>
      <c r="GG93" s="1124"/>
      <c r="GH93" s="238"/>
      <c r="GI93" s="1124"/>
      <c r="GJ93" s="1124"/>
      <c r="GK93" s="1124"/>
      <c r="GL93" s="1124"/>
      <c r="GM93" s="1124"/>
      <c r="GN93" s="412"/>
      <c r="GO93" s="1124"/>
      <c r="GP93" s="1124"/>
      <c r="GQ93" s="1124"/>
      <c r="GR93" s="1124"/>
      <c r="GS93" s="1124"/>
      <c r="GT93" s="1124"/>
      <c r="GU93" s="1132"/>
      <c r="GV93" s="1132"/>
      <c r="GW93" s="1132"/>
      <c r="GX93" s="236"/>
      <c r="GY93" s="1124"/>
      <c r="GZ93" s="1124"/>
      <c r="HA93" s="1124"/>
      <c r="HB93" s="412"/>
      <c r="HC93" s="1124"/>
      <c r="HD93" s="1124"/>
      <c r="HE93" s="1124"/>
      <c r="HF93" s="1124"/>
      <c r="HG93" s="227"/>
      <c r="HH93" s="239"/>
      <c r="HI93" s="1124"/>
      <c r="HJ93" s="1124"/>
      <c r="HK93" s="238"/>
      <c r="HL93" s="1124"/>
      <c r="HM93" s="1124"/>
      <c r="HN93" s="1124"/>
      <c r="HO93" s="236"/>
      <c r="HP93" s="1124"/>
      <c r="HQ93" s="1124"/>
      <c r="HR93" s="1124"/>
      <c r="HS93" s="1124"/>
      <c r="HT93" s="238"/>
      <c r="HU93" s="1124"/>
      <c r="HV93" s="1124"/>
      <c r="HW93" s="1124"/>
      <c r="HX93" s="1124"/>
      <c r="HY93" s="1124"/>
      <c r="HZ93" s="1124"/>
      <c r="IA93" s="1124"/>
      <c r="IB93" s="1124"/>
      <c r="IC93" s="1124"/>
      <c r="ID93" s="1124"/>
      <c r="IE93" s="1124"/>
      <c r="IF93" s="1124"/>
      <c r="IG93" s="1124"/>
      <c r="IH93" s="1124"/>
      <c r="II93" s="1124"/>
      <c r="IJ93" s="238"/>
      <c r="IK93" s="1124"/>
      <c r="IL93" s="1124"/>
      <c r="IM93" s="1124"/>
      <c r="IN93" s="1124"/>
      <c r="IO93" s="1124"/>
      <c r="IP93" s="412"/>
      <c r="IQ93" s="1124"/>
      <c r="IR93" s="1124"/>
      <c r="IS93" s="1124"/>
      <c r="IT93" s="1124"/>
      <c r="IU93" s="1124"/>
      <c r="IV93" s="1124"/>
      <c r="IW93" s="1132"/>
      <c r="IX93" s="1132"/>
      <c r="IY93" s="1132"/>
      <c r="IZ93" s="236"/>
      <c r="JA93" s="1124"/>
      <c r="JB93" s="1124"/>
      <c r="JC93" s="1124"/>
      <c r="JD93" s="412"/>
      <c r="JE93" s="1124"/>
      <c r="JF93" s="1124"/>
      <c r="JG93" s="1124"/>
      <c r="JH93" s="1124"/>
      <c r="JI93" s="227"/>
      <c r="JJ93" s="239"/>
      <c r="JK93" s="1124"/>
      <c r="JL93" s="1124"/>
      <c r="JM93" s="238"/>
      <c r="JN93" s="1124"/>
      <c r="JO93" s="1124"/>
      <c r="JP93" s="1124"/>
      <c r="JQ93" s="236"/>
      <c r="JR93" s="1124"/>
      <c r="JS93" s="1124"/>
      <c r="JT93" s="1124"/>
      <c r="JU93" s="1124"/>
      <c r="JV93" s="238"/>
      <c r="JW93" s="1124"/>
      <c r="JX93" s="1124"/>
      <c r="JY93" s="1124"/>
      <c r="JZ93" s="1124"/>
      <c r="KA93" s="1124"/>
      <c r="KB93" s="1124"/>
      <c r="KC93" s="1124"/>
      <c r="KD93" s="1124"/>
      <c r="KE93" s="1124"/>
      <c r="KF93" s="1124"/>
      <c r="KG93" s="1124"/>
      <c r="KH93" s="1124"/>
      <c r="KI93" s="1124"/>
      <c r="KJ93" s="1124"/>
      <c r="KK93" s="1124"/>
      <c r="KL93" s="238"/>
      <c r="KM93" s="1124"/>
      <c r="KN93" s="1124"/>
      <c r="KO93" s="1124"/>
      <c r="KP93" s="1124"/>
      <c r="KQ93" s="1124"/>
      <c r="KR93" s="412"/>
      <c r="KS93" s="1377" t="s">
        <v>1168</v>
      </c>
      <c r="KT93" s="1377"/>
      <c r="KU93" s="1377"/>
      <c r="KV93" s="1377"/>
      <c r="KW93" s="1377"/>
      <c r="KX93" s="1377"/>
      <c r="KY93" s="1377"/>
      <c r="KZ93" s="1377"/>
      <c r="LA93" s="1377"/>
      <c r="LB93" s="236"/>
      <c r="LC93" s="1124"/>
      <c r="LD93" s="1124"/>
      <c r="LE93" s="1124"/>
      <c r="LF93" s="412"/>
      <c r="LG93" s="1124"/>
      <c r="LH93" s="1124"/>
      <c r="LI93" s="1124"/>
      <c r="LJ93" s="1124"/>
      <c r="LK93" s="227"/>
      <c r="LL93" s="239"/>
      <c r="LM93" s="1124"/>
      <c r="LN93" s="1124"/>
      <c r="LO93" s="238"/>
      <c r="LP93" s="1124"/>
      <c r="LQ93" s="1124"/>
      <c r="LR93" s="1124"/>
      <c r="LS93" s="236"/>
      <c r="LT93" s="1124"/>
      <c r="LU93" s="1124"/>
      <c r="LV93" s="1124"/>
      <c r="LW93" s="1124"/>
      <c r="LX93" s="238"/>
      <c r="LY93" s="1124"/>
      <c r="LZ93" s="1124"/>
      <c r="MA93" s="1124"/>
      <c r="MB93" s="1124"/>
      <c r="MC93" s="1124"/>
      <c r="MD93" s="1124"/>
      <c r="ME93" s="1124"/>
      <c r="MF93" s="1124"/>
      <c r="MG93" s="1124"/>
      <c r="MH93" s="1124"/>
      <c r="MI93" s="1124"/>
      <c r="MJ93" s="1124"/>
      <c r="MK93" s="1124"/>
      <c r="ML93" s="1124"/>
      <c r="MM93" s="1124"/>
      <c r="MN93" s="238"/>
      <c r="MO93" s="1124"/>
      <c r="MP93" s="1124"/>
      <c r="MQ93" s="1124"/>
      <c r="MR93" s="1124"/>
      <c r="MS93" s="1124"/>
      <c r="MT93" s="412"/>
      <c r="MU93" s="1377" t="s">
        <v>1168</v>
      </c>
      <c r="MV93" s="1377"/>
      <c r="MW93" s="1377"/>
      <c r="MX93" s="1377"/>
      <c r="MY93" s="1377"/>
      <c r="MZ93" s="1377"/>
      <c r="NA93" s="1377"/>
      <c r="NB93" s="1377"/>
      <c r="NC93" s="1377"/>
      <c r="ND93" s="236"/>
      <c r="NE93" s="1124"/>
      <c r="NF93" s="1124"/>
      <c r="NG93" s="1124"/>
      <c r="NH93" s="412"/>
      <c r="NI93" s="1124"/>
      <c r="NJ93" s="1124"/>
      <c r="NK93" s="1124"/>
      <c r="NL93" s="1124"/>
      <c r="NM93" s="227"/>
      <c r="NN93" s="239"/>
      <c r="NO93" s="1124"/>
      <c r="NP93" s="1124"/>
      <c r="NQ93" s="238"/>
      <c r="NR93" s="1124"/>
      <c r="NS93" s="1124"/>
      <c r="NT93" s="1124"/>
      <c r="NU93" s="236"/>
      <c r="NV93" s="1124"/>
      <c r="NW93" s="1124"/>
      <c r="NX93" s="1124"/>
      <c r="NY93" s="1124"/>
      <c r="NZ93" s="238"/>
      <c r="OA93" s="1124"/>
      <c r="OB93" s="1124"/>
      <c r="OC93" s="1124"/>
      <c r="OD93" s="1124"/>
      <c r="OE93" s="1124"/>
      <c r="OF93" s="1124"/>
      <c r="OG93" s="1124"/>
      <c r="OH93" s="1124"/>
      <c r="ON93" s="1165"/>
      <c r="OO93" s="1165"/>
      <c r="OP93" s="1166"/>
      <c r="OQ93" s="1165"/>
      <c r="OR93" s="1165"/>
      <c r="OS93" s="1166"/>
      <c r="OX93" s="227"/>
      <c r="OY93" s="227"/>
      <c r="OZ93" s="238"/>
      <c r="PC93" s="238"/>
      <c r="PL93" s="238"/>
      <c r="PM93" s="1124"/>
      <c r="PN93" s="1124"/>
      <c r="PO93" s="1124"/>
      <c r="PP93" s="1124"/>
      <c r="PQ93" s="1124"/>
      <c r="PR93" s="412"/>
      <c r="PS93" s="1124"/>
      <c r="PT93" s="1124"/>
      <c r="PU93" s="1124"/>
      <c r="PV93" s="1124"/>
      <c r="PW93" s="1124"/>
      <c r="PX93" s="1124"/>
      <c r="PY93" s="1132"/>
      <c r="PZ93" s="1132"/>
      <c r="QA93" s="1132"/>
      <c r="QB93" s="236"/>
      <c r="QC93" s="1124"/>
      <c r="QD93" s="1124"/>
      <c r="QE93" s="1124"/>
      <c r="QF93" s="412"/>
      <c r="QG93" s="1124"/>
      <c r="QH93" s="1124"/>
      <c r="QI93" s="1124"/>
      <c r="QJ93" s="1124"/>
      <c r="QK93" s="227"/>
      <c r="QL93" s="239"/>
      <c r="QM93" s="1124"/>
      <c r="QN93" s="1124"/>
      <c r="QO93" s="238"/>
      <c r="QP93" s="1124"/>
      <c r="QQ93" s="1124"/>
      <c r="QR93" s="1124"/>
      <c r="QS93" s="236"/>
      <c r="QT93" s="1124"/>
      <c r="QU93" s="1124"/>
      <c r="QV93" s="1124"/>
      <c r="QW93" s="1124"/>
      <c r="QX93" s="238"/>
      <c r="QY93" s="1124"/>
      <c r="QZ93" s="1124"/>
      <c r="RA93" s="1124"/>
      <c r="RB93" s="1124"/>
      <c r="RC93" s="1124"/>
      <c r="RD93" s="1124"/>
      <c r="RE93" s="1124"/>
      <c r="RF93" s="1124"/>
      <c r="RG93" s="1124"/>
      <c r="RH93" s="1124"/>
      <c r="RI93" s="1124"/>
      <c r="RJ93" s="1124"/>
      <c r="RK93" s="1124"/>
      <c r="RL93" s="1124"/>
      <c r="RM93" s="1124"/>
      <c r="RN93" s="238"/>
      <c r="RO93" s="1124"/>
      <c r="RP93" s="1124"/>
      <c r="RQ93" s="1124"/>
      <c r="RR93" s="1124"/>
      <c r="RS93" s="1124"/>
      <c r="RT93" s="412"/>
      <c r="RU93" s="1124"/>
      <c r="RV93" s="1124"/>
      <c r="RW93" s="1124"/>
      <c r="RX93" s="1124"/>
      <c r="RY93" s="1124"/>
      <c r="RZ93" s="1124"/>
      <c r="SA93" s="1132"/>
      <c r="SB93" s="1132"/>
      <c r="SC93" s="1132"/>
      <c r="SD93" s="236"/>
      <c r="SE93" s="1124"/>
      <c r="SF93" s="1124"/>
      <c r="SG93" s="1124"/>
      <c r="SH93" s="412"/>
      <c r="SI93" s="1124"/>
      <c r="SJ93" s="1124"/>
      <c r="SK93" s="1124"/>
      <c r="SL93" s="1124"/>
      <c r="SM93" s="227"/>
      <c r="SN93" s="239"/>
      <c r="SO93" s="1124"/>
      <c r="SP93" s="1124"/>
      <c r="SQ93" s="238"/>
      <c r="SR93" s="1124"/>
      <c r="SS93" s="1124"/>
      <c r="ST93" s="1124"/>
      <c r="SU93" s="236"/>
      <c r="SV93" s="1124"/>
      <c r="SW93" s="1124"/>
      <c r="SX93" s="1124"/>
      <c r="SY93" s="1124"/>
      <c r="SZ93" s="238"/>
      <c r="TA93" s="1124"/>
      <c r="TB93" s="1124"/>
      <c r="TC93" s="1124"/>
      <c r="TD93" s="1124"/>
      <c r="TE93" s="1124"/>
      <c r="TF93" s="1124"/>
      <c r="TG93" s="1124"/>
      <c r="TH93" s="1124"/>
      <c r="TI93" s="1124"/>
      <c r="TJ93" s="1124"/>
      <c r="TK93" s="1124"/>
      <c r="TL93" s="1124"/>
      <c r="TM93" s="1124"/>
      <c r="TN93" s="1124"/>
      <c r="TO93" s="1124"/>
      <c r="TP93" s="238"/>
      <c r="TQ93" s="1124"/>
      <c r="TR93" s="1124"/>
      <c r="TS93" s="1124"/>
      <c r="TT93" s="1124"/>
      <c r="TU93" s="1124"/>
      <c r="TV93" s="412"/>
      <c r="TW93" s="1124"/>
      <c r="TX93" s="1124"/>
      <c r="TY93" s="1124"/>
      <c r="TZ93" s="1124"/>
      <c r="UA93" s="1124"/>
      <c r="UB93" s="1124"/>
      <c r="UC93" s="1132"/>
      <c r="UD93" s="1132"/>
      <c r="UE93" s="1132"/>
      <c r="UF93" s="236"/>
      <c r="UG93" s="1124"/>
      <c r="UH93" s="1124"/>
      <c r="UI93" s="1124"/>
      <c r="UJ93" s="412"/>
      <c r="UK93" s="1124"/>
      <c r="UL93" s="1124"/>
      <c r="UM93" s="1124"/>
      <c r="UN93" s="1124"/>
      <c r="UO93" s="227"/>
      <c r="UP93" s="239"/>
      <c r="UQ93" s="1124"/>
      <c r="UR93" s="1124"/>
      <c r="US93" s="238"/>
      <c r="UT93" s="1124"/>
      <c r="UU93" s="1124"/>
      <c r="UV93" s="1124"/>
      <c r="UW93" s="236"/>
      <c r="UX93" s="1124"/>
      <c r="UY93" s="1124"/>
      <c r="UZ93" s="1124"/>
      <c r="VA93" s="1124"/>
      <c r="VB93" s="238"/>
      <c r="VC93" s="1124"/>
      <c r="VD93" s="1124"/>
      <c r="VE93" s="1124"/>
      <c r="VF93" s="1124"/>
      <c r="VG93" s="1124"/>
      <c r="VH93" s="1124"/>
      <c r="VI93" s="1124"/>
      <c r="VJ93" s="1124"/>
      <c r="VK93" s="1124"/>
      <c r="VL93" s="1124"/>
      <c r="VM93" s="1124"/>
      <c r="VN93" s="1124"/>
      <c r="VO93" s="1124"/>
      <c r="VP93" s="1124"/>
      <c r="VQ93" s="1124"/>
      <c r="VR93" s="238"/>
      <c r="VS93" s="1124"/>
      <c r="VT93" s="1124"/>
      <c r="VU93" s="1124"/>
      <c r="VV93" s="1124"/>
      <c r="VW93" s="1124"/>
      <c r="VX93" s="412"/>
      <c r="VY93" s="1124"/>
      <c r="VZ93" s="1124"/>
      <c r="WA93" s="1124"/>
      <c r="WB93" s="1124"/>
      <c r="WC93" s="1124"/>
      <c r="WD93" s="1124"/>
      <c r="WE93" s="1132"/>
      <c r="WF93" s="1132"/>
      <c r="WG93" s="1132"/>
      <c r="WH93" s="236"/>
      <c r="WI93" s="1124"/>
      <c r="WJ93" s="1124"/>
      <c r="WK93" s="1124"/>
      <c r="WL93" s="412"/>
      <c r="WM93" s="1124"/>
      <c r="WN93" s="1124"/>
      <c r="WO93" s="1124"/>
      <c r="WP93" s="1124"/>
      <c r="WQ93" s="227"/>
      <c r="WR93" s="239"/>
      <c r="WS93" s="1124"/>
      <c r="WT93" s="1124"/>
      <c r="WU93" s="238"/>
      <c r="WV93" s="1124"/>
      <c r="WW93" s="1124"/>
      <c r="WX93" s="1124"/>
      <c r="WY93" s="236"/>
      <c r="WZ93" s="1124"/>
      <c r="XA93" s="1124"/>
      <c r="XB93" s="1124"/>
      <c r="XC93" s="1124"/>
      <c r="XD93" s="238"/>
      <c r="XE93" s="1124"/>
      <c r="XF93" s="1124"/>
      <c r="XG93" s="1124"/>
      <c r="XH93" s="1124"/>
      <c r="XI93" s="1124"/>
      <c r="XJ93" s="1124"/>
      <c r="XK93" s="1124"/>
      <c r="XL93" s="1124"/>
      <c r="XM93" s="1124"/>
      <c r="XN93" s="1124"/>
      <c r="XO93" s="1124"/>
      <c r="XP93" s="1124"/>
      <c r="XQ93" s="1124"/>
      <c r="XR93" s="1124"/>
      <c r="XS93" s="1124"/>
      <c r="XT93" s="238"/>
      <c r="XU93" s="1124"/>
      <c r="XV93" s="1124"/>
      <c r="XW93" s="1124"/>
      <c r="XX93" s="1124"/>
      <c r="XY93" s="1124"/>
      <c r="XZ93" s="412"/>
      <c r="YA93" s="1124"/>
      <c r="YB93" s="1124"/>
      <c r="YC93" s="1124"/>
      <c r="YD93" s="1124"/>
      <c r="YE93" s="1124"/>
      <c r="YF93" s="1124"/>
      <c r="YG93" s="1132"/>
      <c r="YH93" s="1132"/>
      <c r="YI93" s="1132"/>
      <c r="YJ93" s="236"/>
      <c r="YK93" s="1124"/>
      <c r="YL93" s="1124"/>
      <c r="YM93" s="1124"/>
      <c r="YN93" s="412"/>
      <c r="YO93" s="1124"/>
      <c r="YP93" s="1124"/>
      <c r="YQ93" s="1124"/>
      <c r="YR93" s="1124"/>
      <c r="YS93" s="227"/>
      <c r="YT93" s="239"/>
      <c r="YU93" s="1124"/>
      <c r="YV93" s="1124"/>
      <c r="YW93" s="238"/>
      <c r="YX93" s="1124"/>
      <c r="YY93" s="1124"/>
      <c r="YZ93" s="1124"/>
      <c r="ZA93" s="236"/>
      <c r="ZB93" s="1124"/>
      <c r="ZC93" s="1124"/>
      <c r="ZD93" s="1124"/>
      <c r="ZE93" s="1124"/>
      <c r="ZF93" s="238"/>
      <c r="ZG93" s="1124"/>
      <c r="ZH93" s="1124"/>
      <c r="ZI93" s="1124"/>
      <c r="ZJ93" s="1124"/>
      <c r="ZK93" s="1124"/>
      <c r="ZL93" s="1124"/>
      <c r="ZM93" s="1124"/>
      <c r="ZN93" s="1124"/>
      <c r="ZO93" s="1124"/>
      <c r="ZP93" s="1124"/>
      <c r="ZQ93" s="1124"/>
      <c r="ZR93" s="1124"/>
      <c r="ZS93" s="1124"/>
      <c r="ZT93" s="1124"/>
      <c r="ZU93" s="1124"/>
      <c r="ZV93" s="238"/>
      <c r="ZW93" s="1124"/>
      <c r="ZX93" s="1124"/>
      <c r="ZY93" s="1124"/>
      <c r="ZZ93" s="1124"/>
      <c r="AAA93" s="1124"/>
      <c r="AAB93" s="412"/>
      <c r="AAC93" s="1124"/>
      <c r="AAD93" s="1124"/>
      <c r="AAE93" s="1124"/>
      <c r="AAF93" s="1124"/>
      <c r="AAG93" s="1124"/>
      <c r="AAH93" s="1124"/>
      <c r="AAI93" s="1132"/>
      <c r="AAJ93" s="1132"/>
      <c r="AAK93" s="1132"/>
      <c r="AAL93" s="236"/>
      <c r="AAM93" s="1124"/>
      <c r="AAN93" s="1124"/>
      <c r="AAO93" s="1124"/>
      <c r="AAP93" s="412"/>
      <c r="AAQ93" s="1124"/>
      <c r="AAR93" s="1124"/>
      <c r="AAS93" s="1124"/>
      <c r="AAT93" s="1124"/>
      <c r="AAU93" s="227"/>
      <c r="AAV93" s="239"/>
      <c r="AAW93" s="1124"/>
      <c r="AAX93" s="1124"/>
      <c r="AAY93" s="238"/>
      <c r="AAZ93" s="1124"/>
      <c r="ABA93" s="1124"/>
      <c r="ABB93" s="1124"/>
      <c r="ABC93" s="236"/>
      <c r="ABD93" s="1124"/>
      <c r="ABE93" s="1124"/>
      <c r="ABF93" s="1124"/>
      <c r="ABG93" s="1124"/>
      <c r="ABH93" s="238"/>
      <c r="ABI93" s="1124"/>
      <c r="ABJ93" s="1124"/>
      <c r="ABK93" s="1124"/>
      <c r="ABL93" s="1124"/>
      <c r="ABM93" s="1124"/>
      <c r="ABN93" s="1124"/>
      <c r="ABO93" s="1124"/>
      <c r="ABP93" s="1124"/>
      <c r="ABQ93" s="1124"/>
      <c r="ABR93" s="1124"/>
      <c r="ABS93" s="1124"/>
      <c r="ABT93" s="1124"/>
      <c r="ABU93" s="1124"/>
      <c r="ABV93" s="1124"/>
      <c r="ABW93" s="1124"/>
      <c r="ABX93" s="238"/>
      <c r="ABY93" s="1124"/>
      <c r="ABZ93" s="1124"/>
      <c r="ACA93" s="1124"/>
      <c r="ACB93" s="1124"/>
      <c r="ACC93" s="1124"/>
      <c r="ACD93" s="412"/>
      <c r="ACE93" s="1124"/>
      <c r="ACF93" s="1124"/>
      <c r="ACG93" s="1124"/>
      <c r="ACH93" s="1124"/>
      <c r="ACI93" s="1124"/>
      <c r="ACJ93" s="1124"/>
      <c r="ACK93" s="1132"/>
      <c r="ACL93" s="1132"/>
      <c r="ACM93" s="1132"/>
      <c r="ACN93" s="236"/>
      <c r="ACO93" s="1124"/>
      <c r="ACP93" s="1124"/>
      <c r="ACQ93" s="1124"/>
      <c r="ACR93" s="412"/>
      <c r="ACS93" s="1124"/>
      <c r="ACT93" s="1124"/>
      <c r="ACU93" s="1124"/>
      <c r="ACV93" s="1124"/>
      <c r="ACW93" s="227"/>
      <c r="ACX93" s="239"/>
      <c r="ACY93" s="1124"/>
      <c r="ACZ93" s="1124"/>
      <c r="ADA93" s="238"/>
      <c r="ADB93" s="1124"/>
      <c r="ADC93" s="1124"/>
      <c r="ADD93" s="1124"/>
      <c r="ADE93" s="236"/>
      <c r="ADF93" s="1124"/>
      <c r="ADG93" s="1124"/>
      <c r="ADH93" s="1124"/>
      <c r="ADI93" s="1124"/>
      <c r="ADJ93" s="238"/>
      <c r="ADK93" s="1124"/>
      <c r="ADL93" s="1124"/>
      <c r="ADM93" s="1124"/>
      <c r="ADN93" s="1124"/>
      <c r="ADO93" s="1124"/>
      <c r="ADP93" s="1124"/>
      <c r="ADQ93" s="1124"/>
      <c r="ADR93" s="1124"/>
      <c r="ADS93" s="1124"/>
      <c r="ADT93" s="1124"/>
      <c r="ADU93" s="1124"/>
      <c r="ADV93" s="1124"/>
      <c r="ADW93" s="1124"/>
      <c r="ADX93" s="1124"/>
      <c r="ADY93" s="1124"/>
      <c r="ADZ93" s="238"/>
      <c r="AEA93" s="1124"/>
      <c r="AEB93" s="1124"/>
      <c r="AEC93" s="1124"/>
      <c r="AED93" s="1124"/>
      <c r="AEE93" s="1124"/>
      <c r="AEF93" s="412"/>
      <c r="AEG93" s="1124"/>
      <c r="AEH93" s="1124"/>
      <c r="AEI93" s="1124"/>
      <c r="AEJ93" s="1124"/>
      <c r="AEK93" s="1124"/>
      <c r="AEL93" s="1124"/>
      <c r="AEM93" s="1132"/>
      <c r="AEN93" s="1132"/>
      <c r="AEO93" s="1132"/>
      <c r="AEP93" s="236"/>
      <c r="AEQ93" s="1124"/>
      <c r="AER93" s="1124"/>
      <c r="AES93" s="1124"/>
      <c r="AET93" s="412"/>
      <c r="AEU93" s="1124"/>
      <c r="AEV93" s="1124"/>
      <c r="AEW93" s="1124"/>
      <c r="AEX93" s="1124"/>
      <c r="AEY93" s="227"/>
      <c r="AEZ93" s="239"/>
      <c r="AFA93" s="1124"/>
      <c r="AFB93" s="1124"/>
      <c r="AFC93" s="238"/>
      <c r="AFD93" s="1124"/>
      <c r="AFE93" s="1124"/>
      <c r="AFF93" s="1124"/>
      <c r="AFG93" s="236"/>
      <c r="AFH93" s="1124"/>
      <c r="AFI93" s="1124"/>
      <c r="AFJ93" s="1124"/>
      <c r="AFK93" s="1124"/>
      <c r="AFL93" s="238"/>
      <c r="AFM93" s="1124"/>
      <c r="AFN93" s="1124"/>
      <c r="AFO93" s="1124"/>
      <c r="AFP93" s="1124"/>
      <c r="AFQ93" s="1124"/>
      <c r="AFR93" s="1124"/>
      <c r="AFS93" s="1124"/>
      <c r="AFT93" s="1124"/>
      <c r="AFU93" s="1124"/>
      <c r="AFV93" s="1124"/>
      <c r="AFW93" s="1124"/>
      <c r="AFX93" s="1124"/>
      <c r="AFY93" s="1124"/>
      <c r="AFZ93" s="1124"/>
      <c r="AGA93" s="1124"/>
      <c r="AGB93" s="238"/>
      <c r="AGC93" s="1124"/>
      <c r="AGD93" s="1124"/>
      <c r="AGE93" s="1124"/>
      <c r="AGF93" s="1124"/>
      <c r="AGG93" s="1124"/>
      <c r="AGH93" s="412"/>
      <c r="AGI93" s="1124"/>
      <c r="AGJ93" s="1124"/>
      <c r="AGK93" s="1124"/>
      <c r="AGL93" s="1124"/>
      <c r="AGM93" s="1124"/>
      <c r="AGN93" s="1124"/>
      <c r="AGO93" s="1132"/>
      <c r="AGP93" s="1132"/>
      <c r="AGQ93" s="1132"/>
      <c r="AGR93" s="236"/>
      <c r="AGS93" s="1124"/>
      <c r="AGT93" s="1124"/>
      <c r="AGU93" s="1124"/>
      <c r="AGV93" s="412"/>
      <c r="AGW93" s="1124"/>
      <c r="AGX93" s="1124"/>
      <c r="AGY93" s="1124"/>
      <c r="AGZ93" s="1124"/>
      <c r="AHA93" s="227"/>
      <c r="AHB93" s="239"/>
      <c r="AHC93" s="1124"/>
      <c r="AHD93" s="1124"/>
      <c r="AHE93" s="238"/>
      <c r="AHF93" s="1124"/>
      <c r="AHG93" s="1124"/>
      <c r="AHH93" s="1124"/>
      <c r="AHI93" s="236"/>
      <c r="AHJ93" s="1124"/>
      <c r="AHK93" s="1124"/>
      <c r="AHL93" s="1124"/>
      <c r="AHM93" s="1124"/>
      <c r="AHN93" s="238"/>
      <c r="AHO93" s="1124"/>
      <c r="AHP93" s="1124"/>
      <c r="AHQ93" s="1124"/>
      <c r="AHR93" s="1124"/>
      <c r="AHS93" s="1124"/>
      <c r="AHT93" s="1124"/>
      <c r="AHU93" s="1124"/>
      <c r="AHV93" s="1124"/>
      <c r="AHW93" s="1124"/>
      <c r="AHX93" s="1124"/>
      <c r="AHY93" s="1124"/>
      <c r="AHZ93" s="1124"/>
      <c r="AIA93" s="1124"/>
      <c r="AIB93" s="1124"/>
      <c r="AIC93" s="1124"/>
      <c r="AID93" s="238"/>
      <c r="AIE93" s="1124"/>
      <c r="AIF93" s="1124"/>
      <c r="AIG93" s="1124"/>
      <c r="AIH93" s="1124"/>
      <c r="AII93" s="1124"/>
      <c r="AIJ93" s="412"/>
      <c r="AIK93" s="1124"/>
      <c r="AIL93" s="1124"/>
      <c r="AIM93" s="1124"/>
      <c r="AIN93" s="1124"/>
      <c r="AIO93" s="1124"/>
      <c r="AIP93" s="1124"/>
      <c r="AIQ93" s="1132"/>
      <c r="AIR93" s="1132"/>
      <c r="AIS93" s="1132"/>
      <c r="AIT93" s="236"/>
      <c r="AIU93" s="1124"/>
      <c r="AIV93" s="1124"/>
      <c r="AIW93" s="1124"/>
      <c r="AIX93" s="412"/>
      <c r="AIY93" s="1124"/>
      <c r="AIZ93" s="1124"/>
      <c r="AJA93" s="1124"/>
      <c r="AJB93" s="1124"/>
      <c r="AJC93" s="227"/>
      <c r="AJD93" s="239"/>
      <c r="AJE93" s="1124"/>
      <c r="AJF93" s="1124"/>
      <c r="AJG93" s="238"/>
      <c r="AJH93" s="1124"/>
      <c r="AJI93" s="1124"/>
      <c r="AJJ93" s="1124"/>
      <c r="AJK93" s="236"/>
      <c r="AJL93" s="1124"/>
      <c r="AJM93" s="1124"/>
      <c r="AJN93" s="1124"/>
      <c r="AJO93" s="1124"/>
      <c r="AJP93" s="238"/>
      <c r="AJQ93" s="1124"/>
      <c r="AJR93" s="1124"/>
      <c r="AJS93" s="1124"/>
      <c r="AJT93" s="1124"/>
      <c r="AJU93" s="1124"/>
      <c r="AJV93" s="1124"/>
      <c r="AJW93" s="1124"/>
      <c r="AJX93" s="1124"/>
      <c r="AJY93" s="1124"/>
      <c r="AJZ93" s="1124"/>
      <c r="AKA93" s="1124"/>
      <c r="AKB93" s="1124"/>
      <c r="AKC93" s="1124"/>
      <c r="AKD93" s="1124"/>
      <c r="AKE93" s="1124"/>
      <c r="AKF93" s="238"/>
      <c r="AKG93" s="1124"/>
      <c r="AKH93" s="1124"/>
      <c r="AKI93" s="1124"/>
      <c r="AKJ93" s="1124"/>
      <c r="AKK93" s="1124"/>
      <c r="AKL93" s="412"/>
      <c r="AKM93" s="1124"/>
      <c r="AKN93" s="1124"/>
      <c r="AKO93" s="1124"/>
      <c r="AKP93" s="1124"/>
      <c r="AKQ93" s="1124"/>
      <c r="AKR93" s="1124"/>
      <c r="AKS93" s="1132"/>
      <c r="AKT93" s="1132"/>
      <c r="AKU93" s="1132"/>
      <c r="AKV93" s="236"/>
      <c r="AKW93" s="1124"/>
      <c r="AKX93" s="1124"/>
      <c r="AKY93" s="1124"/>
      <c r="AKZ93" s="412"/>
      <c r="ALA93" s="1124"/>
      <c r="ALB93" s="1124"/>
      <c r="ALC93" s="1124"/>
      <c r="ALD93" s="1124"/>
      <c r="ALE93" s="227"/>
      <c r="ALF93" s="239"/>
      <c r="ALG93" s="1124"/>
      <c r="ALH93" s="1124"/>
      <c r="ALI93" s="238"/>
      <c r="ALJ93" s="1124"/>
      <c r="ALK93" s="1124"/>
      <c r="ALL93" s="1124"/>
      <c r="ALM93" s="236"/>
      <c r="ALN93" s="1124"/>
      <c r="ALO93" s="1124"/>
      <c r="ALP93" s="1124"/>
      <c r="ALQ93" s="1124"/>
      <c r="ALR93" s="238"/>
      <c r="ALS93" s="1124"/>
      <c r="ALT93" s="1124"/>
      <c r="ALU93" s="1124"/>
      <c r="ALV93" s="1124"/>
      <c r="ALW93" s="1124"/>
      <c r="ALX93" s="1124"/>
      <c r="ALY93" s="1124"/>
      <c r="ALZ93" s="1124"/>
      <c r="AMA93" s="1124"/>
      <c r="AMB93" s="1124"/>
      <c r="AMC93" s="1124"/>
      <c r="AMD93" s="1124"/>
      <c r="AME93" s="1124"/>
      <c r="AMF93" s="1124"/>
      <c r="AMG93" s="1124"/>
      <c r="AMH93" s="238"/>
      <c r="AMI93" s="1124"/>
      <c r="AMJ93" s="1124"/>
      <c r="AMK93" s="1124"/>
      <c r="AML93" s="1124"/>
      <c r="AMM93" s="1124"/>
      <c r="AMN93" s="412"/>
      <c r="AMO93" s="1124"/>
      <c r="AMP93" s="1124"/>
      <c r="AMQ93" s="1124"/>
      <c r="AMR93" s="1124"/>
      <c r="AMS93" s="1124"/>
      <c r="AMT93" s="1124"/>
      <c r="AMU93" s="1132"/>
      <c r="AMV93" s="1132"/>
      <c r="AMW93" s="1132"/>
      <c r="AMX93" s="236"/>
      <c r="AMY93" s="1124"/>
      <c r="AMZ93" s="1124"/>
      <c r="ANA93" s="1124"/>
      <c r="ANB93" s="412"/>
      <c r="ANC93" s="1124"/>
      <c r="AND93" s="1124"/>
      <c r="ANE93" s="1124"/>
      <c r="ANF93" s="1124"/>
      <c r="ANG93" s="227"/>
      <c r="ANH93" s="239"/>
      <c r="ANI93" s="1124"/>
      <c r="ANJ93" s="1124"/>
      <c r="ANK93" s="238"/>
      <c r="ANL93" s="1124"/>
      <c r="ANM93" s="1124"/>
      <c r="ANN93" s="1124"/>
      <c r="ANO93" s="236"/>
      <c r="ANP93" s="1124"/>
      <c r="ANQ93" s="1124"/>
      <c r="ANR93" s="1124"/>
      <c r="ANS93" s="1124"/>
      <c r="ANT93" s="238"/>
      <c r="ANU93" s="1124"/>
      <c r="ANV93" s="1124"/>
      <c r="ANW93" s="1124"/>
      <c r="ANX93" s="1124"/>
      <c r="ANY93" s="1124"/>
      <c r="ANZ93" s="1124"/>
      <c r="AOA93" s="1124"/>
      <c r="AOB93" s="1124"/>
      <c r="AOC93" s="1124"/>
      <c r="AOD93" s="1124"/>
      <c r="AOE93" s="1124"/>
      <c r="AOF93" s="1124"/>
      <c r="AOG93" s="1124"/>
      <c r="AOH93" s="1124"/>
      <c r="AOI93" s="1124"/>
      <c r="AOJ93" s="238"/>
      <c r="AOK93" s="1124"/>
      <c r="AOL93" s="1124"/>
      <c r="AOM93" s="1124"/>
      <c r="AON93" s="1124"/>
      <c r="AOO93" s="1124"/>
      <c r="AOP93" s="412"/>
      <c r="AOQ93" s="1124"/>
      <c r="AOR93" s="1124"/>
      <c r="AOS93" s="1124"/>
      <c r="AOT93" s="1124"/>
      <c r="AOU93" s="1124"/>
      <c r="AOV93" s="1124"/>
      <c r="AOW93" s="1132"/>
      <c r="AOX93" s="1132"/>
      <c r="AOY93" s="1132"/>
      <c r="AOZ93" s="236"/>
      <c r="APA93" s="1124"/>
      <c r="APB93" s="1124"/>
      <c r="APC93" s="1124"/>
      <c r="APD93" s="412"/>
      <c r="APE93" s="1124"/>
      <c r="APF93" s="1124"/>
      <c r="APG93" s="1124"/>
      <c r="APH93" s="1124"/>
      <c r="API93" s="227"/>
      <c r="APJ93" s="239"/>
      <c r="APK93" s="1124"/>
      <c r="APL93" s="1124"/>
      <c r="APM93" s="238"/>
      <c r="APN93" s="1124"/>
      <c r="APO93" s="1124"/>
      <c r="APP93" s="1124"/>
      <c r="APQ93" s="236"/>
      <c r="APR93" s="1124"/>
      <c r="APS93" s="1124"/>
      <c r="APT93" s="1124"/>
      <c r="APU93" s="1124"/>
      <c r="APV93" s="238"/>
      <c r="APW93" s="1124"/>
      <c r="APX93" s="1124"/>
      <c r="APY93" s="1124"/>
      <c r="APZ93" s="1124"/>
      <c r="AQA93" s="1124"/>
      <c r="AQB93" s="1124"/>
      <c r="AQC93" s="1124"/>
      <c r="AQD93" s="1124"/>
      <c r="AQE93" s="1124"/>
      <c r="AQF93" s="1124"/>
      <c r="AQG93" s="1124"/>
      <c r="AQH93" s="1124"/>
      <c r="AQI93" s="1124"/>
      <c r="AQJ93" s="1124"/>
      <c r="AQK93" s="1124"/>
      <c r="AQL93" s="238"/>
      <c r="AQM93" s="1124"/>
      <c r="AQN93" s="1124"/>
      <c r="AQO93" s="1124"/>
      <c r="AQP93" s="1124"/>
      <c r="AQQ93" s="1124"/>
      <c r="AQR93" s="412"/>
      <c r="AQS93" s="1124"/>
      <c r="AQT93" s="1124"/>
      <c r="AQU93" s="1124"/>
      <c r="AQV93" s="1124"/>
      <c r="AQW93" s="1124"/>
      <c r="AQX93" s="1124"/>
      <c r="AQY93" s="1132"/>
      <c r="AQZ93" s="1132"/>
      <c r="ARA93" s="1132"/>
      <c r="ARB93" s="236"/>
      <c r="ARC93" s="1124"/>
      <c r="ARD93" s="1124"/>
      <c r="ARE93" s="1124"/>
      <c r="ARF93" s="412"/>
      <c r="ARG93" s="1124"/>
      <c r="ARH93" s="1124"/>
      <c r="ARI93" s="1124"/>
      <c r="ARJ93" s="1124"/>
      <c r="ARK93" s="227"/>
      <c r="ARL93" s="239"/>
      <c r="ARM93" s="1124"/>
      <c r="ARN93" s="1124"/>
      <c r="ARO93" s="238"/>
      <c r="ARP93" s="1124"/>
      <c r="ARQ93" s="1124"/>
      <c r="ARR93" s="1124"/>
      <c r="ARS93" s="236"/>
      <c r="ART93" s="1124"/>
      <c r="ARU93" s="1124"/>
      <c r="ARV93" s="1124"/>
      <c r="ARW93" s="1124"/>
      <c r="ARX93" s="238"/>
      <c r="ARY93" s="1124"/>
      <c r="ARZ93" s="1124"/>
      <c r="ASA93" s="1124"/>
      <c r="ASB93" s="1124"/>
      <c r="ASC93" s="1124"/>
      <c r="ASD93" s="1124"/>
      <c r="ASE93" s="1124"/>
      <c r="ASF93" s="1124"/>
      <c r="ASG93" s="1124"/>
      <c r="ASH93" s="1124"/>
      <c r="ASI93" s="1124"/>
      <c r="ASJ93" s="1124"/>
      <c r="ASK93" s="1124"/>
      <c r="ASL93" s="1124"/>
      <c r="ASM93" s="1124"/>
      <c r="ASN93" s="238"/>
      <c r="ASO93" s="1124"/>
      <c r="ASP93" s="1124"/>
      <c r="ASQ93" s="1124"/>
      <c r="ASR93" s="1124"/>
      <c r="ASS93" s="1124"/>
      <c r="AST93" s="412"/>
      <c r="ASU93" s="1124"/>
      <c r="ASV93" s="1124"/>
      <c r="ASW93" s="1124"/>
      <c r="ASX93" s="1124"/>
      <c r="ASY93" s="1124"/>
      <c r="ASZ93" s="1124"/>
      <c r="ATA93" s="1132"/>
      <c r="ATB93" s="1132"/>
      <c r="ATC93" s="1132"/>
      <c r="ATD93" s="236"/>
      <c r="ATE93" s="1124"/>
      <c r="ATF93" s="1124"/>
      <c r="ATG93" s="1124"/>
      <c r="ATH93" s="412"/>
      <c r="ATI93" s="1124"/>
      <c r="ATJ93" s="1124"/>
      <c r="ATK93" s="1124"/>
      <c r="ATL93" s="1124"/>
      <c r="ATM93" s="227"/>
      <c r="ATN93" s="239"/>
      <c r="ATO93" s="1124"/>
      <c r="ATP93" s="1124"/>
      <c r="ATQ93" s="238"/>
      <c r="ATR93" s="1124"/>
      <c r="ATS93" s="1124"/>
      <c r="ATT93" s="1124"/>
      <c r="ATU93" s="236"/>
      <c r="ATV93" s="1124"/>
      <c r="ATW93" s="1124"/>
      <c r="ATX93" s="1124"/>
      <c r="ATY93" s="1124"/>
      <c r="ATZ93" s="238"/>
      <c r="AUA93" s="1124"/>
      <c r="AUB93" s="1124"/>
      <c r="AUC93" s="1124"/>
      <c r="AUD93" s="1124"/>
      <c r="AUE93" s="1124"/>
      <c r="AUF93" s="1124"/>
      <c r="AUG93" s="1124"/>
      <c r="AUH93" s="1124"/>
      <c r="AUJ93" s="1179"/>
      <c r="AUK93" s="1192"/>
      <c r="AUL93" s="1179"/>
      <c r="AUM93" s="1179"/>
      <c r="AUN93" s="1179"/>
      <c r="AUO93" s="1159"/>
      <c r="AUP93" s="1206"/>
      <c r="AUQ93" s="1159"/>
      <c r="AUR93" s="1159"/>
      <c r="AUS93" s="1159"/>
      <c r="AUT93" s="1159"/>
      <c r="AUU93" s="1159"/>
      <c r="AUV93" s="1159"/>
      <c r="AUW93" s="1179"/>
      <c r="AUX93" s="237"/>
      <c r="AUY93" s="1179"/>
      <c r="AUZ93" s="1179"/>
      <c r="AVA93" s="682"/>
      <c r="AVB93" s="1135"/>
      <c r="AVC93" s="1179"/>
      <c r="AVD93" s="267"/>
      <c r="AVE93" s="1179"/>
      <c r="AVF93" s="1179"/>
      <c r="AVG93" s="1179"/>
      <c r="AVQ93" s="238"/>
      <c r="AVV93" s="412"/>
      <c r="AVW93" s="1247"/>
      <c r="AVX93" s="443"/>
      <c r="AVY93" s="442"/>
      <c r="AVZ93" s="442"/>
      <c r="AWA93" s="442"/>
      <c r="AWB93" s="442"/>
      <c r="AWC93" s="442"/>
      <c r="AWD93" s="442"/>
      <c r="AWE93" s="442"/>
      <c r="AWF93" s="442"/>
      <c r="AWG93" s="443"/>
      <c r="AWH93" s="443"/>
      <c r="AWI93" s="443"/>
      <c r="AWJ93" s="443"/>
      <c r="AWK93" s="443"/>
      <c r="AWL93" s="443"/>
      <c r="AWM93" s="443"/>
      <c r="AWN93" s="443"/>
      <c r="AWO93" s="442"/>
      <c r="AWP93" s="442"/>
      <c r="AWQ93" s="442"/>
      <c r="AWR93" s="442"/>
      <c r="AWS93" s="442"/>
      <c r="AWT93" s="442"/>
      <c r="AWU93" s="442"/>
      <c r="AWV93" s="442"/>
      <c r="AWW93" s="443"/>
      <c r="AWX93" s="443"/>
      <c r="AWY93" s="270"/>
      <c r="AWZ93" s="412"/>
      <c r="AXB93" s="1058"/>
      <c r="AXC93" s="1075"/>
      <c r="AXD93" s="1058"/>
      <c r="AXE93" s="1075"/>
      <c r="AXF93" s="1058"/>
      <c r="AXG93" s="1058"/>
      <c r="AXH93" s="1075"/>
      <c r="AXI93" s="1058"/>
      <c r="AXJ93" s="1058"/>
      <c r="AXK93" s="1076"/>
      <c r="AXL93" s="1058"/>
      <c r="AXM93" s="1058"/>
      <c r="AXN93" s="1076"/>
      <c r="AXO93" s="1058"/>
      <c r="AXP93" s="1058"/>
      <c r="AXQ93" s="1058"/>
      <c r="AXR93" s="1058"/>
      <c r="AXS93" s="412"/>
      <c r="AXX93" s="887"/>
      <c r="AXY93" s="887"/>
      <c r="AYE93" s="238"/>
      <c r="AYI93" s="237"/>
      <c r="AYK93" s="747"/>
      <c r="AYL93" s="771"/>
      <c r="AYP93" s="747"/>
      <c r="AYQ93" s="747"/>
      <c r="AYT93" s="271"/>
      <c r="AYW93" s="271"/>
      <c r="AZB93" s="238"/>
      <c r="AZH93" s="412"/>
      <c r="AZK93" s="1124"/>
      <c r="AZL93" s="1124"/>
      <c r="AZM93" s="1124"/>
      <c r="AZN93" s="1124"/>
      <c r="AZO93" s="1132"/>
      <c r="AZP93" s="1132"/>
      <c r="AZQ93" s="1132"/>
      <c r="AZR93" s="236"/>
      <c r="AZS93" s="1124"/>
      <c r="AZT93" s="1124"/>
      <c r="AZU93" s="1124"/>
      <c r="AZV93" s="412"/>
      <c r="AZW93" s="1124"/>
      <c r="AZX93" s="1124"/>
      <c r="AZY93" s="1124"/>
      <c r="AZZ93" s="1124"/>
      <c r="BAA93" s="227"/>
      <c r="BAB93" s="239"/>
      <c r="BAC93" s="1124"/>
      <c r="BAD93" s="1124"/>
      <c r="BAE93" s="238"/>
      <c r="BAF93" s="1124"/>
      <c r="BAG93" s="1124"/>
      <c r="BAH93" s="1124"/>
      <c r="BAI93" s="236"/>
      <c r="BAJ93" s="1124"/>
      <c r="BAK93" s="1124"/>
      <c r="BAL93" s="1124"/>
      <c r="BAM93" s="1124"/>
      <c r="BAN93" s="238"/>
      <c r="BAW93" s="1124"/>
      <c r="BAX93" s="1124"/>
      <c r="BAY93" s="1124"/>
      <c r="BAZ93" s="1124"/>
      <c r="BBA93" s="1124"/>
      <c r="BBB93" s="1124"/>
      <c r="BBC93" s="1124"/>
      <c r="BBD93" s="238"/>
      <c r="BBE93" s="1124"/>
      <c r="BBF93" s="1124"/>
      <c r="BBG93" s="1124"/>
      <c r="BBH93" s="1124"/>
      <c r="BBI93" s="1124"/>
      <c r="BBJ93" s="412"/>
      <c r="BBK93" s="1124"/>
      <c r="BBL93" s="1124"/>
      <c r="BBM93" s="1124"/>
      <c r="BBN93" s="1124"/>
      <c r="BBO93" s="1124"/>
      <c r="BBP93" s="1124"/>
      <c r="BBQ93" s="1132"/>
      <c r="BBR93" s="1132"/>
      <c r="BBS93" s="1132"/>
      <c r="BBT93" s="236"/>
      <c r="BBU93" s="1124"/>
      <c r="BBV93" s="1124"/>
      <c r="BBW93" s="1124"/>
      <c r="BBX93" s="412"/>
      <c r="BBY93" s="1124"/>
      <c r="BBZ93" s="1124"/>
      <c r="BCA93" s="1124"/>
      <c r="BCB93" s="1124"/>
      <c r="BCC93" s="227"/>
      <c r="BCD93" s="239"/>
      <c r="BCE93" s="1124"/>
      <c r="BCF93" s="1124"/>
      <c r="BCG93" s="238"/>
      <c r="BCH93" s="1124"/>
      <c r="BCI93" s="1124"/>
      <c r="BCJ93" s="1124"/>
      <c r="BCK93" s="236"/>
      <c r="BCL93" s="1124"/>
      <c r="BCM93" s="1124"/>
      <c r="BCN93" s="1124"/>
      <c r="BCO93" s="1124"/>
      <c r="BCP93" s="238"/>
      <c r="BCQ93" s="1124"/>
      <c r="BCR93" s="1124"/>
      <c r="BCS93" s="1124"/>
      <c r="BCT93" s="1124"/>
      <c r="BCU93" s="1124"/>
      <c r="BCV93" s="1124"/>
      <c r="BCW93" s="1124"/>
      <c r="BCX93" s="1124"/>
      <c r="BCY93" s="1124"/>
      <c r="BCZ93" s="1124"/>
      <c r="BDA93" s="1124"/>
      <c r="BDB93" s="1124"/>
      <c r="BDC93" s="1124"/>
      <c r="BDD93" s="1124"/>
      <c r="BDE93" s="1124"/>
      <c r="BDF93" s="238"/>
      <c r="BDG93" s="1124"/>
      <c r="BDH93" s="1124"/>
      <c r="BDI93" s="1124"/>
      <c r="BDJ93" s="1124"/>
      <c r="BDK93" s="1124"/>
      <c r="BDL93" s="412"/>
      <c r="BDM93" s="1124"/>
      <c r="BDN93" s="1124"/>
      <c r="BDO93" s="1124"/>
      <c r="BDP93" s="1124"/>
      <c r="BDQ93" s="1124"/>
      <c r="BDR93" s="1124"/>
      <c r="BDS93" s="1132"/>
      <c r="BDT93" s="1132"/>
      <c r="BDU93" s="1132"/>
      <c r="BDV93" s="236"/>
      <c r="BDW93" s="1124"/>
      <c r="BDX93" s="1124"/>
      <c r="BDY93" s="1124"/>
      <c r="BDZ93" s="412"/>
      <c r="BEA93" s="1124"/>
      <c r="BEB93" s="1124"/>
      <c r="BEC93" s="1124"/>
      <c r="BED93" s="1124"/>
      <c r="BEE93" s="227"/>
      <c r="BEF93" s="239"/>
      <c r="BEG93" s="1124"/>
      <c r="BEH93" s="1124"/>
      <c r="BEI93" s="238"/>
      <c r="BEJ93" s="1124"/>
      <c r="BEK93" s="1124"/>
      <c r="BEL93" s="1124"/>
      <c r="BEM93" s="236"/>
      <c r="BEN93" s="1124"/>
      <c r="BEO93" s="1124"/>
      <c r="BEP93" s="1124"/>
      <c r="BEQ93" s="1124"/>
      <c r="BER93" s="238"/>
      <c r="BES93" s="1124"/>
      <c r="BET93" s="1124"/>
      <c r="BEU93" s="1124"/>
      <c r="BEV93" s="1124"/>
      <c r="BEW93" s="1124"/>
      <c r="BEX93" s="1124"/>
      <c r="BEY93" s="1124"/>
      <c r="BEZ93" s="1124"/>
      <c r="BFA93" s="1124"/>
      <c r="BFB93" s="1124"/>
      <c r="BFC93" s="1124"/>
      <c r="BFD93" s="1124"/>
      <c r="BFE93" s="1124"/>
      <c r="BFF93" s="1124"/>
      <c r="BFG93" s="1124"/>
      <c r="BFH93" s="238"/>
      <c r="BFI93" s="1124"/>
      <c r="BFJ93" s="1124"/>
      <c r="BFK93" s="1124"/>
      <c r="BFL93" s="1124"/>
      <c r="BFM93" s="1124"/>
      <c r="BFN93" s="412"/>
      <c r="BFO93" s="1124"/>
      <c r="BFP93" s="1124"/>
      <c r="BFQ93" s="1124"/>
      <c r="BFR93" s="1124"/>
      <c r="BFS93" s="1124"/>
      <c r="BFT93" s="1124"/>
      <c r="BFU93" s="1132"/>
      <c r="BFV93" s="1132"/>
      <c r="BFW93" s="1132"/>
      <c r="BFX93" s="236"/>
      <c r="BFY93" s="1124"/>
      <c r="BFZ93" s="1124"/>
      <c r="BGA93" s="1124"/>
      <c r="BGB93" s="412"/>
      <c r="BGC93" s="1124"/>
      <c r="BGD93" s="1124"/>
      <c r="BGE93" s="1124"/>
      <c r="BGF93" s="1124"/>
      <c r="BGG93" s="227"/>
      <c r="BGH93" s="239"/>
      <c r="BGI93" s="1124"/>
      <c r="BGJ93" s="1124"/>
      <c r="BGK93" s="238"/>
      <c r="BGL93" s="1124"/>
      <c r="BGM93" s="1124"/>
      <c r="BGN93" s="1124"/>
      <c r="BGO93" s="236"/>
      <c r="BGP93" s="1124"/>
      <c r="BGQ93" s="1124"/>
      <c r="BGR93" s="1124"/>
      <c r="BGS93" s="1124"/>
      <c r="BGT93" s="238"/>
      <c r="BGU93" s="1124"/>
      <c r="BGV93" s="1124"/>
      <c r="BGW93" s="1124"/>
      <c r="BGX93" s="1124"/>
      <c r="BGY93" s="1124"/>
      <c r="BGZ93" s="1124"/>
      <c r="BHA93" s="1124"/>
      <c r="BHB93" s="1124"/>
      <c r="BHC93" s="1124"/>
      <c r="BHD93" s="1124"/>
      <c r="BHE93" s="1124"/>
      <c r="BHF93" s="1124"/>
      <c r="BHG93" s="1124"/>
      <c r="BHH93" s="1124"/>
      <c r="BHI93" s="1124"/>
      <c r="BHJ93" s="238"/>
      <c r="BHK93" s="1124"/>
      <c r="BHL93" s="1124"/>
      <c r="BHM93" s="1124"/>
      <c r="BHN93" s="1124"/>
      <c r="BHO93" s="1124"/>
      <c r="BHP93" s="412"/>
      <c r="BHQ93" s="1124"/>
      <c r="BHR93" s="1124"/>
      <c r="BHS93" s="1124"/>
      <c r="BHT93" s="1124"/>
      <c r="BHU93" s="1124"/>
      <c r="BHV93" s="1124"/>
      <c r="BHW93" s="1132"/>
      <c r="BHX93" s="1132"/>
      <c r="BHY93" s="1132"/>
      <c r="BHZ93" s="236"/>
      <c r="BIA93" s="1124"/>
      <c r="BIB93" s="1124"/>
      <c r="BIC93" s="1124"/>
      <c r="BID93" s="412"/>
      <c r="BIE93" s="1124"/>
      <c r="BIF93" s="1124"/>
      <c r="BIG93" s="1124"/>
      <c r="BIH93" s="1124"/>
      <c r="BII93" s="227"/>
      <c r="BIJ93" s="239"/>
      <c r="BIK93" s="1124"/>
      <c r="BIL93" s="1124"/>
      <c r="BIM93" s="238"/>
      <c r="BIN93" s="1124"/>
      <c r="BIO93" s="1124"/>
      <c r="BIP93" s="1124"/>
      <c r="BIQ93" s="236"/>
      <c r="BIR93" s="1124"/>
      <c r="BIS93" s="1124"/>
      <c r="BIT93" s="1124"/>
      <c r="BIU93" s="1124"/>
      <c r="BIV93" s="238"/>
      <c r="BIW93" s="1124"/>
      <c r="BIX93" s="1124"/>
      <c r="BIY93" s="1124"/>
      <c r="BIZ93" s="1124"/>
      <c r="BJA93" s="1124"/>
      <c r="BJB93" s="1124"/>
      <c r="BJC93" s="1124"/>
      <c r="BJD93" s="1124"/>
      <c r="BJE93" s="1124"/>
      <c r="BJF93" s="1124"/>
      <c r="BJG93" s="1124"/>
      <c r="BJH93" s="1124"/>
      <c r="BJI93" s="1124"/>
      <c r="BJJ93" s="1124"/>
      <c r="BJK93" s="1124"/>
      <c r="BJL93" s="238"/>
      <c r="BJM93" s="1124"/>
      <c r="BJN93" s="1124"/>
      <c r="BJO93" s="1124"/>
      <c r="BJP93" s="1124"/>
      <c r="BJQ93" s="1124"/>
      <c r="BJR93" s="412"/>
      <c r="BJS93" s="1124"/>
      <c r="BJT93" s="1124"/>
      <c r="BJU93" s="1124"/>
      <c r="BJV93" s="1124"/>
      <c r="BJW93" s="1124"/>
      <c r="BJX93" s="1124"/>
      <c r="BJY93" s="1132"/>
      <c r="BJZ93" s="1132"/>
      <c r="BKA93" s="1132"/>
      <c r="BKB93" s="236"/>
      <c r="BKC93" s="1124"/>
      <c r="BKD93" s="1124"/>
      <c r="BKE93" s="1124"/>
      <c r="BKF93" s="412"/>
      <c r="BKG93" s="1124"/>
      <c r="BKH93" s="1124"/>
      <c r="BKI93" s="1124"/>
      <c r="BKJ93" s="1124"/>
      <c r="BKK93" s="227"/>
      <c r="BKL93" s="239"/>
      <c r="BKM93" s="1124"/>
      <c r="BKN93" s="1124"/>
      <c r="BKO93" s="238"/>
      <c r="BKP93" s="1124"/>
      <c r="BKQ93" s="1124"/>
      <c r="BKR93" s="1124"/>
      <c r="BKS93" s="236"/>
      <c r="BKT93" s="1124"/>
      <c r="BKU93" s="1124"/>
      <c r="BKV93" s="1124"/>
      <c r="BKW93" s="1124"/>
      <c r="BKX93" s="238"/>
      <c r="BKY93" s="1124"/>
      <c r="BKZ93" s="1124"/>
      <c r="BLA93" s="1124"/>
      <c r="BLB93" s="1124"/>
      <c r="BLC93" s="1124"/>
      <c r="BLD93" s="1124"/>
      <c r="BLE93" s="1124"/>
      <c r="BLF93" s="1124"/>
      <c r="BLG93" s="1124"/>
      <c r="BLH93" s="1124"/>
      <c r="BLI93" s="1124"/>
      <c r="BLJ93" s="1124"/>
      <c r="BLK93" s="1124"/>
      <c r="BLL93" s="1124"/>
      <c r="BLM93" s="1124"/>
      <c r="BLN93" s="238"/>
      <c r="BLO93" s="1124"/>
      <c r="BLP93" s="1124"/>
      <c r="BLQ93" s="1124"/>
      <c r="BLR93" s="1124"/>
      <c r="BLS93" s="1124"/>
      <c r="BLT93" s="412"/>
      <c r="BLU93" s="1124"/>
      <c r="BLV93" s="1124"/>
      <c r="BLW93" s="1124"/>
      <c r="BLX93" s="1124"/>
      <c r="BLY93" s="1124"/>
      <c r="BLZ93" s="1124"/>
      <c r="BMA93" s="1132"/>
      <c r="BMB93" s="1132"/>
      <c r="BMC93" s="1132"/>
      <c r="BMD93" s="236"/>
      <c r="BME93" s="1124"/>
      <c r="BMF93" s="1124"/>
      <c r="BMG93" s="1124"/>
      <c r="BMH93" s="412"/>
      <c r="BMI93" s="1124"/>
      <c r="BMJ93" s="1124"/>
      <c r="BMK93" s="1124"/>
      <c r="BML93" s="1124"/>
      <c r="BMM93" s="227"/>
      <c r="BMN93" s="239"/>
      <c r="BMO93" s="1124"/>
      <c r="BMP93" s="1124"/>
      <c r="BMQ93" s="238"/>
      <c r="BMR93" s="1124"/>
      <c r="BMS93" s="1124"/>
      <c r="BMT93" s="1124"/>
      <c r="BMU93" s="236"/>
      <c r="BMV93" s="1124"/>
      <c r="BMW93" s="1124"/>
      <c r="BMX93" s="1124"/>
      <c r="BMY93" s="1124"/>
      <c r="BMZ93" s="238"/>
      <c r="BNA93" s="1124"/>
      <c r="BNB93" s="1124"/>
      <c r="BNC93" s="1124"/>
      <c r="BND93" s="1124"/>
      <c r="BNE93" s="1124"/>
      <c r="BNF93" s="1124"/>
      <c r="BNG93" s="1124"/>
      <c r="BNH93" s="1124"/>
      <c r="BNI93" s="1124"/>
      <c r="BNJ93" s="1124"/>
      <c r="BNK93" s="1124"/>
      <c r="BNL93" s="1124"/>
      <c r="BNM93" s="1124"/>
      <c r="BNN93" s="1124"/>
      <c r="BNO93" s="1124"/>
      <c r="BNP93" s="238"/>
      <c r="BNQ93" s="1124"/>
      <c r="BNR93" s="1124"/>
      <c r="BNS93" s="1124"/>
      <c r="BNT93" s="1124"/>
      <c r="BNU93" s="1124"/>
      <c r="BNV93" s="412"/>
      <c r="BNW93" s="1124"/>
      <c r="BNX93" s="1124"/>
      <c r="BNY93" s="1124"/>
      <c r="BNZ93" s="1124"/>
      <c r="BOA93" s="1124"/>
      <c r="BOB93" s="1124"/>
      <c r="BOC93" s="1132"/>
      <c r="BOD93" s="1132"/>
      <c r="BOE93" s="1132"/>
      <c r="BOF93" s="236"/>
      <c r="BOG93" s="1124"/>
      <c r="BOH93" s="1124"/>
      <c r="BOI93" s="1124"/>
      <c r="BOJ93" s="412"/>
      <c r="BOK93" s="1124"/>
      <c r="BOL93" s="1124"/>
      <c r="BOM93" s="1124"/>
      <c r="BON93" s="1124"/>
      <c r="BOO93" s="227"/>
      <c r="BOP93" s="239"/>
      <c r="BOQ93" s="1124"/>
      <c r="BOR93" s="1124"/>
      <c r="BOS93" s="238"/>
      <c r="BOT93" s="1124"/>
      <c r="BOU93" s="1124"/>
      <c r="BOV93" s="1124"/>
      <c r="BOW93" s="236"/>
      <c r="BOX93" s="1124"/>
      <c r="BOY93" s="1124"/>
      <c r="BOZ93" s="1124"/>
      <c r="BPA93" s="1124"/>
      <c r="BPB93" s="238"/>
      <c r="BPC93" s="1124"/>
      <c r="BPD93" s="1124"/>
      <c r="BPE93" s="1124"/>
      <c r="BPF93" s="1124"/>
      <c r="BPG93" s="1124"/>
      <c r="BPH93" s="1124"/>
      <c r="BPI93" s="1124"/>
      <c r="BPJ93" s="1124"/>
      <c r="BPK93" s="1124"/>
      <c r="BPL93" s="1124"/>
      <c r="BPM93" s="1124"/>
      <c r="BPN93" s="1124"/>
      <c r="BPO93" s="1124"/>
      <c r="BPP93" s="1124"/>
      <c r="BPQ93" s="1124"/>
      <c r="BPR93" s="238"/>
      <c r="BPS93" s="1124"/>
      <c r="BPT93" s="1124"/>
      <c r="BPU93" s="1124"/>
      <c r="BPV93" s="1124"/>
      <c r="BPW93" s="1124"/>
      <c r="BPX93" s="412"/>
      <c r="BPY93" s="1124"/>
      <c r="BPZ93" s="1124"/>
      <c r="BQA93" s="1124"/>
      <c r="BQB93" s="1124"/>
      <c r="BQC93" s="1124"/>
      <c r="BQD93" s="1124"/>
      <c r="BQE93" s="1132"/>
      <c r="BQF93" s="1132"/>
      <c r="BQG93" s="1132"/>
      <c r="BQH93" s="236"/>
      <c r="BQI93" s="1124"/>
      <c r="BQJ93" s="1124"/>
      <c r="BQK93" s="1124"/>
      <c r="BQL93" s="412"/>
      <c r="BQM93" s="1124"/>
      <c r="BQN93" s="1124"/>
      <c r="BQO93" s="1124"/>
      <c r="BQP93" s="1124"/>
      <c r="BQQ93" s="227"/>
      <c r="BQR93" s="239"/>
      <c r="BQS93" s="1124"/>
      <c r="BQT93" s="1124"/>
      <c r="BQU93" s="238"/>
      <c r="BQV93" s="1124"/>
      <c r="BQW93" s="1124"/>
      <c r="BQX93" s="1124"/>
      <c r="BQY93" s="236"/>
      <c r="BQZ93" s="1124"/>
      <c r="BRA93" s="1124"/>
      <c r="BRB93" s="1124"/>
      <c r="BRC93" s="1124"/>
      <c r="BRD93" s="238"/>
      <c r="BRE93" s="1124"/>
      <c r="BRF93" s="1124"/>
      <c r="BRG93" s="1124"/>
      <c r="BRH93" s="1124"/>
      <c r="BRI93" s="1124"/>
      <c r="BRJ93" s="1124"/>
      <c r="BRK93" s="1124"/>
      <c r="BRL93" s="1124"/>
      <c r="BRM93" s="1124"/>
      <c r="BRN93" s="1124"/>
      <c r="BRO93" s="1124"/>
      <c r="BRP93" s="1124"/>
      <c r="BRQ93" s="1124"/>
      <c r="BRR93" s="1124"/>
      <c r="BRS93" s="1124"/>
      <c r="BRT93" s="238"/>
      <c r="BRU93" s="1124"/>
      <c r="BRV93" s="1124"/>
      <c r="BRW93" s="1124"/>
      <c r="BRX93" s="1124"/>
      <c r="BRY93" s="1124"/>
      <c r="BRZ93" s="412"/>
      <c r="BSA93" s="1124"/>
      <c r="BSB93" s="1124"/>
      <c r="BSC93" s="1124"/>
      <c r="BSD93" s="1124"/>
      <c r="BSE93" s="1124"/>
      <c r="BSF93" s="1124"/>
      <c r="BSG93" s="1132"/>
      <c r="BSH93" s="1132"/>
      <c r="BSI93" s="1132"/>
      <c r="BSJ93" s="236"/>
      <c r="BSK93" s="1124"/>
      <c r="BSL93" s="1124"/>
      <c r="BSM93" s="1124"/>
      <c r="BSN93" s="412"/>
      <c r="BSO93" s="1124"/>
      <c r="BSP93" s="1124"/>
      <c r="BSQ93" s="1124"/>
      <c r="BSR93" s="1124"/>
      <c r="BSS93" s="227"/>
      <c r="BST93" s="239"/>
      <c r="BSU93" s="1124"/>
      <c r="BSV93" s="1124"/>
      <c r="BSW93" s="238"/>
      <c r="BSX93" s="1124"/>
      <c r="BSY93" s="1124"/>
      <c r="BSZ93" s="1124"/>
      <c r="BTA93" s="236"/>
      <c r="BTB93" s="1124"/>
      <c r="BTC93" s="1124"/>
      <c r="BTD93" s="1124"/>
      <c r="BTE93" s="1124"/>
      <c r="BTF93" s="238"/>
      <c r="BTG93" s="1124"/>
      <c r="BTH93" s="1124"/>
      <c r="BTI93" s="1124"/>
      <c r="BTJ93" s="1124"/>
      <c r="BTK93" s="1124"/>
      <c r="BTL93" s="1124"/>
      <c r="BTM93" s="1124"/>
      <c r="BTN93" s="1124"/>
      <c r="BTO93" s="1124"/>
      <c r="BTP93" s="1124"/>
      <c r="BTQ93" s="1124"/>
      <c r="BTR93" s="1124"/>
      <c r="BTS93" s="1124"/>
      <c r="BTT93" s="1124"/>
      <c r="BTU93" s="1124"/>
      <c r="BTV93" s="238"/>
      <c r="BTW93" s="1124"/>
      <c r="BTX93" s="1124"/>
      <c r="BTY93" s="1124"/>
      <c r="BTZ93" s="1124"/>
      <c r="BUA93" s="1124"/>
      <c r="BUB93" s="412"/>
      <c r="BUC93" s="1124"/>
      <c r="BUD93" s="1124"/>
      <c r="BUE93" s="1124"/>
      <c r="BUF93" s="1124"/>
      <c r="BUG93" s="1124"/>
      <c r="BUH93" s="1124"/>
      <c r="BUI93" s="1132"/>
      <c r="BUJ93" s="1132"/>
      <c r="BUK93" s="1132"/>
      <c r="BUL93" s="236"/>
      <c r="BUM93" s="1124"/>
      <c r="BUN93" s="1124"/>
      <c r="BUO93" s="1124"/>
      <c r="BUP93" s="412"/>
      <c r="BUQ93" s="1124"/>
      <c r="BUR93" s="1124"/>
      <c r="BUS93" s="1124"/>
      <c r="BUT93" s="1124"/>
      <c r="BUU93" s="227"/>
      <c r="BUV93" s="239"/>
      <c r="BUW93" s="1124"/>
      <c r="BUX93" s="1124"/>
      <c r="BUY93" s="238"/>
      <c r="BUZ93" s="1124"/>
      <c r="BVA93" s="1124"/>
      <c r="BVB93" s="1124"/>
      <c r="BVC93" s="236"/>
      <c r="BVD93" s="1124"/>
      <c r="BVE93" s="1124"/>
      <c r="BVF93" s="1124"/>
      <c r="BVG93" s="1124"/>
      <c r="BVH93" s="238"/>
      <c r="BVI93" s="1124"/>
      <c r="BVJ93" s="1124"/>
      <c r="BVK93" s="1124"/>
      <c r="BVL93" s="1124"/>
      <c r="BVM93" s="1124"/>
      <c r="BVN93" s="1124"/>
      <c r="BVO93" s="1124"/>
      <c r="BVP93" s="1124"/>
      <c r="BVQ93" s="1124"/>
      <c r="BVR93" s="1124"/>
      <c r="BVS93" s="1124"/>
      <c r="BVT93" s="1124"/>
      <c r="BVU93" s="1124"/>
      <c r="BVV93" s="1124"/>
      <c r="BVW93" s="1124"/>
      <c r="BVX93" s="238"/>
      <c r="BVY93" s="1124"/>
      <c r="BVZ93" s="1124"/>
      <c r="BWA93" s="1124"/>
      <c r="BWB93" s="1124"/>
      <c r="BWC93" s="1124"/>
      <c r="BWD93" s="412"/>
      <c r="BWE93" s="1124"/>
      <c r="BWF93" s="1124"/>
      <c r="BWG93" s="1124"/>
      <c r="BWH93" s="1124"/>
      <c r="BWI93" s="1124"/>
      <c r="BWJ93" s="1124"/>
      <c r="BWK93" s="1132"/>
      <c r="BWL93" s="1132"/>
      <c r="BWM93" s="1132"/>
      <c r="BWN93" s="236"/>
      <c r="BWO93" s="1124"/>
      <c r="BWP93" s="1124"/>
      <c r="BWQ93" s="1124"/>
      <c r="BWR93" s="412"/>
      <c r="BWS93" s="1124"/>
      <c r="BWT93" s="1124"/>
      <c r="BWU93" s="1124"/>
      <c r="BWV93" s="1124"/>
      <c r="BWW93" s="227"/>
      <c r="BWX93" s="239"/>
      <c r="BWY93" s="1124"/>
      <c r="BWZ93" s="1124"/>
      <c r="BXA93" s="238"/>
      <c r="BXB93" s="1124"/>
      <c r="BXC93" s="1124"/>
      <c r="BXD93" s="1124"/>
      <c r="BXE93" s="236"/>
      <c r="BXF93" s="1124"/>
      <c r="BXG93" s="1124"/>
      <c r="BXH93" s="1124"/>
      <c r="BXI93" s="1124"/>
      <c r="BXJ93" s="238"/>
      <c r="BXK93" s="1124"/>
      <c r="BXL93" s="1124"/>
      <c r="BXM93" s="1124"/>
      <c r="BXN93" s="1124"/>
      <c r="BXO93" s="1124"/>
      <c r="BXP93" s="1124"/>
      <c r="BXQ93" s="1124"/>
      <c r="BXR93" s="1124"/>
      <c r="BXS93" s="1124"/>
      <c r="BXT93" s="1124"/>
      <c r="BXU93" s="1124"/>
      <c r="BXV93" s="1124"/>
      <c r="BXW93" s="1124"/>
      <c r="BXX93" s="1124"/>
      <c r="BXY93" s="1124"/>
      <c r="BXZ93" s="238"/>
      <c r="BYA93" s="1124"/>
      <c r="BYB93" s="1124"/>
      <c r="BYC93" s="1124"/>
      <c r="BYD93" s="1124"/>
      <c r="BYE93" s="1124"/>
      <c r="BYF93" s="412"/>
      <c r="BYG93" s="1124"/>
      <c r="BYH93" s="1124"/>
      <c r="BYI93" s="1124"/>
      <c r="BYJ93" s="1124"/>
      <c r="BYK93" s="1124"/>
      <c r="BYL93" s="1124"/>
      <c r="BYM93" s="1132"/>
      <c r="BYN93" s="1132"/>
      <c r="BYO93" s="1132"/>
      <c r="BYP93" s="236"/>
      <c r="BYQ93" s="1124"/>
      <c r="BYR93" s="1124"/>
      <c r="BYS93" s="1124"/>
      <c r="BYT93" s="412"/>
      <c r="BYU93" s="1124"/>
      <c r="BYV93" s="1124"/>
      <c r="BYW93" s="1124"/>
      <c r="BYX93" s="1124"/>
      <c r="BYY93" s="227"/>
      <c r="BYZ93" s="239"/>
      <c r="BZA93" s="1124"/>
      <c r="BZB93" s="1124"/>
      <c r="BZC93" s="238"/>
      <c r="BZD93" s="1124"/>
      <c r="BZE93" s="1124"/>
      <c r="BZF93" s="1124"/>
      <c r="BZG93" s="236"/>
      <c r="BZH93" s="1124"/>
      <c r="BZI93" s="1124"/>
      <c r="BZJ93" s="1124"/>
      <c r="BZK93" s="1124"/>
      <c r="BZL93" s="238"/>
      <c r="BZM93" s="1124"/>
      <c r="BZN93" s="1124"/>
      <c r="BZO93" s="1124"/>
      <c r="BZP93" s="1124"/>
      <c r="BZQ93" s="1124"/>
      <c r="BZR93" s="1124"/>
      <c r="BZS93" s="1124"/>
      <c r="BZT93" s="1124"/>
      <c r="BZU93" s="1124"/>
      <c r="BZV93" s="1124"/>
      <c r="BZW93" s="1124"/>
      <c r="BZX93" s="1124"/>
      <c r="BZY93" s="1124"/>
      <c r="BZZ93" s="1124"/>
      <c r="CAA93" s="1124"/>
      <c r="CAB93" s="238"/>
      <c r="CAC93" s="1124"/>
      <c r="CAD93" s="1124"/>
      <c r="CAE93" s="1124"/>
      <c r="CAF93" s="1124"/>
      <c r="CAG93" s="1124"/>
      <c r="CAH93" s="412"/>
      <c r="CAI93" s="1124"/>
      <c r="CAJ93" s="1124"/>
      <c r="CAK93" s="1124"/>
      <c r="CAL93" s="1124"/>
      <c r="CAM93" s="1124"/>
      <c r="CAN93" s="1124"/>
      <c r="CAO93" s="1132"/>
      <c r="CAP93" s="1132"/>
      <c r="CAQ93" s="1132"/>
      <c r="CAR93" s="236"/>
      <c r="CAS93" s="1124"/>
      <c r="CAT93" s="1124"/>
      <c r="CAU93" s="1124"/>
      <c r="CAV93" s="412"/>
      <c r="CAW93" s="1124"/>
      <c r="CAX93" s="1124"/>
      <c r="CAY93" s="1124"/>
      <c r="CAZ93" s="1124"/>
      <c r="CBA93" s="227"/>
      <c r="CBB93" s="239"/>
      <c r="CBC93" s="1124"/>
      <c r="CBD93" s="1124"/>
      <c r="CBE93" s="238"/>
      <c r="CBF93" s="1124"/>
      <c r="CBG93" s="1124"/>
      <c r="CBH93" s="1124"/>
      <c r="CBI93" s="236"/>
      <c r="CBJ93" s="1124"/>
      <c r="CBK93" s="1124"/>
      <c r="CBL93" s="1124"/>
      <c r="CBM93" s="1124"/>
      <c r="CBN93" s="238"/>
      <c r="CBO93" s="1124"/>
      <c r="CBP93" s="1124"/>
      <c r="CBQ93" s="1124"/>
      <c r="CBR93" s="1124"/>
      <c r="CBS93" s="1124"/>
      <c r="CBT93" s="1124"/>
      <c r="CBU93" s="1124"/>
      <c r="CBV93" s="1124"/>
      <c r="CBW93" s="1124"/>
      <c r="CBX93" s="1124"/>
      <c r="CBY93" s="1124"/>
      <c r="CBZ93" s="1124"/>
      <c r="CCA93" s="1124"/>
      <c r="CCB93" s="1124"/>
      <c r="CCC93" s="1124"/>
      <c r="CCD93" s="238"/>
      <c r="CCE93" s="1124"/>
      <c r="CCF93" s="1124"/>
      <c r="CCG93" s="1124"/>
      <c r="CCH93" s="1124"/>
      <c r="CCI93" s="1124"/>
      <c r="CCJ93" s="412"/>
      <c r="CCK93" s="1124"/>
      <c r="CCL93" s="1124"/>
      <c r="CCM93" s="1124"/>
      <c r="CCN93" s="1124"/>
      <c r="CCO93" s="1124"/>
      <c r="CCP93" s="1124"/>
      <c r="CCQ93" s="1132"/>
      <c r="CCR93" s="1132"/>
      <c r="CCS93" s="1132"/>
      <c r="CCT93" s="236"/>
      <c r="CCU93" s="1124"/>
      <c r="CCV93" s="1124"/>
      <c r="CCW93" s="1124"/>
      <c r="CCX93" s="412"/>
      <c r="CCY93" s="1124"/>
      <c r="CCZ93" s="1124"/>
      <c r="CDA93" s="1124"/>
      <c r="CDB93" s="1124"/>
      <c r="CDC93" s="227"/>
      <c r="CDD93" s="239"/>
      <c r="CDE93" s="1124"/>
      <c r="CDF93" s="1124"/>
      <c r="CDG93" s="238"/>
      <c r="CDH93" s="1124"/>
      <c r="CDI93" s="1124"/>
      <c r="CDJ93" s="1124"/>
      <c r="CDK93" s="236"/>
      <c r="CDL93" s="1124"/>
      <c r="CDM93" s="1124"/>
      <c r="CDN93" s="1124"/>
      <c r="CDO93" s="1124"/>
      <c r="CDP93" s="238"/>
      <c r="CDQ93" s="1124"/>
      <c r="CDR93" s="1124"/>
      <c r="CDS93" s="1124"/>
      <c r="CDT93" s="1124"/>
      <c r="CDU93" s="1124"/>
      <c r="CDV93" s="1124"/>
      <c r="CDW93" s="1124"/>
      <c r="CDX93" s="1124"/>
      <c r="CDY93" s="1124"/>
      <c r="CDZ93" s="1124"/>
      <c r="CEA93" s="1124"/>
      <c r="CEB93" s="1124"/>
      <c r="CEC93" s="1124"/>
      <c r="CED93" s="1124"/>
      <c r="CEE93" s="1124"/>
      <c r="CEF93" s="238"/>
      <c r="CEG93" s="1124"/>
      <c r="CEH93" s="1124"/>
      <c r="CEI93" s="1124"/>
      <c r="CEJ93" s="1124"/>
      <c r="CEK93" s="1124"/>
      <c r="CEL93" s="412"/>
      <c r="CEM93" s="1124"/>
      <c r="CEN93" s="1124"/>
      <c r="CEO93" s="1124"/>
      <c r="CEP93" s="1124"/>
      <c r="CEQ93" s="1124"/>
      <c r="CER93" s="1124"/>
      <c r="CES93" s="1132"/>
      <c r="CET93" s="1132"/>
      <c r="CEU93" s="1132"/>
      <c r="CEV93" s="236"/>
      <c r="CEW93" s="1124"/>
      <c r="CEX93" s="1124"/>
      <c r="CEY93" s="1124"/>
      <c r="CEZ93" s="412"/>
      <c r="CFA93" s="1124"/>
      <c r="CFB93" s="1124"/>
      <c r="CFC93" s="1124"/>
      <c r="CFD93" s="1124"/>
      <c r="CFE93" s="227"/>
      <c r="CFF93" s="239"/>
      <c r="CFG93" s="1124"/>
      <c r="CFH93" s="1124"/>
      <c r="CFI93" s="238"/>
      <c r="CFJ93" s="1124"/>
      <c r="CFK93" s="1124"/>
      <c r="CFL93" s="1124"/>
      <c r="CFM93" s="236"/>
      <c r="CFN93" s="1124"/>
      <c r="CFO93" s="1124"/>
      <c r="CFP93" s="1124"/>
      <c r="CFQ93" s="1124"/>
      <c r="CFR93" s="238"/>
      <c r="CFS93" s="1124"/>
      <c r="CFT93" s="1124"/>
      <c r="CFU93" s="1124"/>
      <c r="CFV93" s="1124"/>
      <c r="CFW93" s="1124"/>
      <c r="CFX93" s="1124"/>
      <c r="CFY93" s="1124"/>
      <c r="CFZ93" s="1124"/>
      <c r="CGA93" s="1124"/>
      <c r="CGB93" s="1124"/>
      <c r="CGC93" s="1124"/>
      <c r="CGD93" s="1124"/>
      <c r="CGE93" s="1124"/>
      <c r="CGF93" s="1124"/>
      <c r="CGG93" s="1124"/>
      <c r="CGH93" s="238"/>
      <c r="CGI93" s="1124"/>
      <c r="CGJ93" s="1124"/>
      <c r="CGK93" s="1124"/>
      <c r="CGL93" s="1124"/>
      <c r="CGM93" s="1124"/>
      <c r="CGN93" s="412"/>
      <c r="CGO93" s="1124"/>
      <c r="CGP93" s="1124"/>
      <c r="CGQ93" s="1124"/>
      <c r="CGR93" s="1124"/>
      <c r="CGS93" s="1124"/>
      <c r="CGT93" s="1124"/>
      <c r="CGU93" s="1132"/>
      <c r="CGV93" s="1132"/>
      <c r="CGW93" s="1132"/>
      <c r="CGX93" s="236"/>
      <c r="CGY93" s="1124"/>
      <c r="CGZ93" s="1124"/>
      <c r="CHA93" s="1124"/>
      <c r="CHB93" s="412"/>
      <c r="CHC93" s="1124"/>
      <c r="CHD93" s="1124"/>
      <c r="CHE93" s="1124"/>
      <c r="CHF93" s="1124"/>
      <c r="CHG93" s="227"/>
      <c r="CHH93" s="239"/>
      <c r="CHI93" s="1124"/>
      <c r="CHJ93" s="1124"/>
      <c r="CHK93" s="238"/>
      <c r="CHL93" s="1124"/>
      <c r="CHM93" s="1124"/>
      <c r="CHN93" s="1124"/>
      <c r="CHO93" s="236"/>
      <c r="CHP93" s="1124"/>
      <c r="CHQ93" s="1124"/>
      <c r="CHR93" s="1124"/>
      <c r="CHS93" s="1124"/>
      <c r="CHT93" s="238"/>
      <c r="CHU93" s="1124"/>
      <c r="CHV93" s="1124"/>
      <c r="CHW93" s="1124"/>
      <c r="CHX93" s="1124"/>
      <c r="CHY93" s="1124"/>
      <c r="CHZ93" s="1124"/>
      <c r="CIA93" s="1124"/>
      <c r="CIB93" s="1124"/>
      <c r="CIC93" s="1124"/>
      <c r="CID93" s="1124"/>
      <c r="CIE93" s="1124"/>
      <c r="CIF93" s="1124"/>
      <c r="CIG93" s="1124"/>
      <c r="CIH93" s="1124"/>
      <c r="CII93" s="1124"/>
      <c r="CIJ93" s="238"/>
      <c r="CIK93" s="1124"/>
      <c r="CIL93" s="1124"/>
      <c r="CIM93" s="1124"/>
      <c r="CIN93" s="1124"/>
      <c r="CIO93" s="1124"/>
      <c r="CIP93" s="412"/>
      <c r="CIQ93" s="1124"/>
      <c r="CIR93" s="1124"/>
      <c r="CIS93" s="1124"/>
      <c r="CIT93" s="1124"/>
      <c r="CIU93" s="1124"/>
      <c r="CIV93" s="1124"/>
      <c r="CIW93" s="1132"/>
      <c r="CIX93" s="1132"/>
      <c r="CIY93" s="1132"/>
      <c r="CIZ93" s="236"/>
      <c r="CJA93" s="1124"/>
      <c r="CJB93" s="1124"/>
      <c r="CJC93" s="1124"/>
      <c r="CJD93" s="412"/>
      <c r="CJE93" s="1124"/>
      <c r="CJF93" s="1124"/>
      <c r="CJG93" s="1124"/>
      <c r="CJH93" s="1124"/>
      <c r="CJI93" s="227"/>
      <c r="CJJ93" s="239"/>
      <c r="CJK93" s="1124"/>
      <c r="CJL93" s="1124"/>
      <c r="CJM93" s="238"/>
      <c r="CJN93" s="1124"/>
      <c r="CJO93" s="1124"/>
      <c r="CJP93" s="1124"/>
      <c r="CJQ93" s="236"/>
      <c r="CJR93" s="1124"/>
      <c r="CJS93" s="1124"/>
      <c r="CJT93" s="1124"/>
      <c r="CJU93" s="1124"/>
      <c r="CJV93" s="238"/>
      <c r="CJW93" s="1124"/>
      <c r="CJX93" s="1124"/>
      <c r="CJY93" s="1124"/>
      <c r="CJZ93" s="1124"/>
      <c r="CKA93" s="1124"/>
      <c r="CKB93" s="1124"/>
      <c r="CKC93" s="1124"/>
      <c r="CKD93" s="1124"/>
      <c r="CKE93" s="1124"/>
      <c r="CKF93" s="1124"/>
      <c r="CKG93" s="1124"/>
      <c r="CKH93" s="1124"/>
      <c r="CKI93" s="1124"/>
      <c r="CKJ93" s="1124"/>
      <c r="CKK93" s="1124"/>
      <c r="CKL93" s="238"/>
      <c r="CKM93" s="1124"/>
      <c r="CKN93" s="1124"/>
      <c r="CKO93" s="1124"/>
      <c r="CKP93" s="1124"/>
      <c r="CKQ93" s="1124"/>
      <c r="CKR93" s="412"/>
      <c r="CKS93" s="1124"/>
      <c r="CKT93" s="1124"/>
      <c r="CKU93" s="1124"/>
      <c r="CKV93" s="1124"/>
      <c r="CKW93" s="1124"/>
      <c r="CKX93" s="1124"/>
      <c r="CKY93" s="1132"/>
      <c r="CKZ93" s="1132"/>
      <c r="CLA93" s="1132"/>
      <c r="CLB93" s="236"/>
      <c r="CLC93" s="1124"/>
      <c r="CLD93" s="1124"/>
      <c r="CLE93" s="1124"/>
      <c r="CLF93" s="412"/>
      <c r="CLG93" s="1124"/>
      <c r="CLH93" s="1124"/>
      <c r="CLI93" s="1124"/>
      <c r="CLJ93" s="1124"/>
      <c r="CLK93" s="227"/>
      <c r="CLL93" s="239"/>
      <c r="CLM93" s="1124"/>
      <c r="CLN93" s="1124"/>
      <c r="CLO93" s="238"/>
      <c r="CLP93" s="1124"/>
      <c r="CLQ93" s="1124"/>
      <c r="CLR93" s="1124"/>
      <c r="CLS93" s="236"/>
      <c r="CLT93" s="1124"/>
      <c r="CLU93" s="1124"/>
      <c r="CLV93" s="1124"/>
      <c r="CLW93" s="1124"/>
      <c r="CLX93" s="238"/>
      <c r="CLY93" s="1124"/>
      <c r="CLZ93" s="1124"/>
      <c r="CMA93" s="1124"/>
      <c r="CMB93" s="1124"/>
      <c r="CMC93" s="1124"/>
      <c r="CMD93" s="1124"/>
      <c r="CME93" s="1124"/>
      <c r="CMF93" s="1124"/>
      <c r="CMG93" s="1124"/>
      <c r="CMH93" s="1124"/>
      <c r="CMI93" s="1124"/>
      <c r="CMJ93" s="1124"/>
      <c r="CMK93" s="1124"/>
      <c r="CML93" s="1124"/>
      <c r="CMM93" s="1124"/>
      <c r="CMN93" s="238"/>
      <c r="CMO93" s="1124"/>
      <c r="CMP93" s="1124"/>
      <c r="CMQ93" s="1124"/>
      <c r="CMR93" s="1124"/>
      <c r="CMS93" s="1124"/>
      <c r="CMT93" s="412"/>
      <c r="CMU93" s="1124"/>
      <c r="CMV93" s="1124"/>
      <c r="CMW93" s="1124"/>
      <c r="CMX93" s="1124"/>
      <c r="CMY93" s="1124"/>
      <c r="CMZ93" s="1124"/>
      <c r="CNA93" s="1132"/>
      <c r="CNB93" s="1132"/>
      <c r="CNC93" s="1132"/>
      <c r="CND93" s="236"/>
      <c r="CNE93" s="1124"/>
      <c r="CNF93" s="1124"/>
      <c r="CNG93" s="1124"/>
      <c r="CNH93" s="412"/>
      <c r="CNI93" s="1124"/>
      <c r="CNJ93" s="1124"/>
      <c r="CNK93" s="1124"/>
      <c r="CNL93" s="1124"/>
      <c r="CNM93" s="227"/>
      <c r="CNN93" s="239"/>
      <c r="CNO93" s="1124"/>
      <c r="CNP93" s="1124"/>
      <c r="CNQ93" s="238"/>
      <c r="CNR93" s="1124"/>
      <c r="CNS93" s="1124"/>
      <c r="CNT93" s="1124"/>
      <c r="CNU93" s="236"/>
      <c r="CNV93" s="1124"/>
      <c r="CNW93" s="1124"/>
      <c r="CNX93" s="1124"/>
      <c r="CNY93" s="1124"/>
      <c r="CNZ93" s="238"/>
      <c r="COA93" s="1124"/>
      <c r="COB93" s="1124"/>
      <c r="COC93" s="1124"/>
      <c r="COD93" s="1124"/>
      <c r="COE93" s="1124"/>
      <c r="COF93" s="1124"/>
      <c r="COG93" s="1124"/>
      <c r="COH93" s="1124"/>
      <c r="COI93" s="1124"/>
      <c r="COJ93" s="1124"/>
      <c r="COK93" s="1124"/>
      <c r="COL93" s="1124"/>
      <c r="COM93" s="1124"/>
      <c r="CON93" s="1124"/>
      <c r="COO93" s="1124"/>
      <c r="COP93" s="238"/>
      <c r="COQ93" s="1124"/>
      <c r="COR93" s="1124"/>
      <c r="COS93" s="1124"/>
      <c r="COT93" s="1124"/>
      <c r="COU93" s="1124"/>
      <c r="COV93" s="412"/>
      <c r="COW93" s="1124"/>
      <c r="COX93" s="1124"/>
      <c r="COY93" s="1124"/>
      <c r="COZ93" s="1124"/>
      <c r="CPA93" s="1124"/>
      <c r="CPB93" s="1124"/>
      <c r="CPC93" s="1132"/>
      <c r="CPD93" s="1132"/>
      <c r="CPE93" s="1132"/>
      <c r="CPF93" s="236"/>
      <c r="CPG93" s="1124"/>
      <c r="CPH93" s="1124"/>
      <c r="CPI93" s="1124"/>
      <c r="CPJ93" s="412"/>
      <c r="CPK93" s="1124"/>
      <c r="CPL93" s="1124"/>
      <c r="CPM93" s="1124"/>
      <c r="CPN93" s="1124"/>
      <c r="CPO93" s="227"/>
      <c r="CPP93" s="239"/>
      <c r="CPQ93" s="1124"/>
      <c r="CPR93" s="1124"/>
      <c r="CPS93" s="238"/>
      <c r="CPT93" s="1124"/>
      <c r="CPU93" s="1124"/>
      <c r="CPV93" s="1124"/>
      <c r="CPW93" s="236"/>
      <c r="CPX93" s="1124"/>
      <c r="CPY93" s="1124"/>
      <c r="CPZ93" s="1124"/>
      <c r="CQA93" s="1124"/>
      <c r="CQB93" s="238"/>
      <c r="CQC93" s="1124"/>
      <c r="CQD93" s="1124"/>
      <c r="CQE93" s="1124"/>
      <c r="CQF93" s="1124"/>
      <c r="CQG93" s="1124"/>
      <c r="CQH93" s="1124"/>
      <c r="CQI93" s="1124"/>
      <c r="CQJ93" s="1124"/>
      <c r="CQK93" s="1124"/>
      <c r="CQL93" s="1124"/>
      <c r="CQM93" s="1124"/>
      <c r="CQN93" s="1124"/>
      <c r="CQO93" s="1124"/>
      <c r="CQP93" s="1124"/>
      <c r="CQQ93" s="1124"/>
      <c r="CQR93" s="238"/>
      <c r="CQS93" s="1124"/>
      <c r="CQT93" s="1124"/>
      <c r="CQU93" s="1124"/>
      <c r="CQV93" s="1124"/>
      <c r="CQW93" s="1124"/>
      <c r="CQX93" s="412"/>
      <c r="CQY93" s="1124"/>
      <c r="CQZ93" s="1124"/>
      <c r="CRA93" s="1124"/>
      <c r="CRB93" s="1124"/>
      <c r="CRC93" s="1124"/>
      <c r="CRD93" s="1124"/>
      <c r="CRE93" s="1132"/>
      <c r="CRF93" s="1132"/>
      <c r="CRG93" s="1132"/>
      <c r="CRH93" s="236"/>
      <c r="CRI93" s="1124"/>
      <c r="CRJ93" s="1124"/>
      <c r="CRK93" s="1124"/>
      <c r="CRL93" s="412"/>
      <c r="CRM93" s="1124"/>
      <c r="CRN93" s="1124"/>
      <c r="CRO93" s="1124"/>
      <c r="CRP93" s="1124"/>
      <c r="CRQ93" s="227"/>
      <c r="CRR93" s="239"/>
      <c r="CRS93" s="1124"/>
      <c r="CRT93" s="1124"/>
      <c r="CRU93" s="238"/>
      <c r="CRV93" s="1124"/>
      <c r="CRW93" s="1124"/>
      <c r="CRX93" s="1124"/>
      <c r="CRY93" s="236"/>
      <c r="CRZ93" s="1124"/>
      <c r="CSA93" s="1124"/>
      <c r="CSB93" s="1124"/>
      <c r="CSC93" s="1124"/>
      <c r="CSD93" s="238"/>
      <c r="CSE93" s="1124"/>
      <c r="CSF93" s="1124"/>
      <c r="CSG93" s="1124"/>
      <c r="CSH93" s="1124"/>
      <c r="CSI93" s="1124"/>
      <c r="CSJ93" s="1124"/>
      <c r="CSK93" s="1124"/>
      <c r="CSL93" s="1124"/>
      <c r="CSM93" s="1124"/>
      <c r="CSN93" s="1124"/>
      <c r="CSO93" s="1124"/>
      <c r="CSP93" s="1124"/>
      <c r="CSQ93" s="1124"/>
      <c r="CSR93" s="1124"/>
      <c r="CSS93" s="1124"/>
      <c r="CST93" s="238"/>
      <c r="CSU93" s="1124"/>
      <c r="CSV93" s="1124"/>
      <c r="CSW93" s="1124"/>
      <c r="CSX93" s="1124"/>
      <c r="CSY93" s="1124"/>
      <c r="CSZ93" s="412"/>
      <c r="CTA93" s="1124"/>
      <c r="CTB93" s="1124"/>
      <c r="CTC93" s="1124"/>
      <c r="CTD93" s="1124"/>
      <c r="CTE93" s="1124"/>
      <c r="CTF93" s="1124"/>
      <c r="CTG93" s="1132"/>
      <c r="CTH93" s="1132"/>
      <c r="CTI93" s="1132"/>
      <c r="CTJ93" s="236"/>
      <c r="CTK93" s="1124"/>
      <c r="CTL93" s="1124"/>
      <c r="CTM93" s="1124"/>
      <c r="CTN93" s="412"/>
      <c r="CTO93" s="1124"/>
      <c r="CTP93" s="1124"/>
      <c r="CTQ93" s="1124"/>
      <c r="CTR93" s="1124"/>
      <c r="CTS93" s="227"/>
      <c r="CTT93" s="239"/>
      <c r="CTU93" s="1124"/>
      <c r="CTV93" s="1124"/>
      <c r="CTW93" s="238"/>
      <c r="CTX93" s="1124"/>
      <c r="CTY93" s="1124"/>
      <c r="CTZ93" s="1124"/>
      <c r="CUA93" s="236"/>
      <c r="CUB93" s="1124"/>
      <c r="CUC93" s="1124"/>
      <c r="CUD93" s="1124"/>
      <c r="CUE93" s="1124"/>
      <c r="CUF93" s="238"/>
      <c r="CUG93" s="1124"/>
      <c r="CUH93" s="1124"/>
      <c r="CUI93" s="1124"/>
      <c r="CUJ93" s="1124"/>
      <c r="CUK93" s="1124"/>
      <c r="CUL93" s="1124"/>
      <c r="CUM93" s="1124"/>
      <c r="CUN93" s="1124"/>
      <c r="CUV93" s="238"/>
      <c r="CVA93" s="236"/>
      <c r="CVM93" s="296"/>
      <c r="CVN93" s="296"/>
      <c r="CVO93" s="296"/>
      <c r="CVP93" s="296"/>
      <c r="CVQ93" s="297"/>
      <c r="CVR93" s="296"/>
      <c r="CVS93" s="296"/>
      <c r="CVT93" s="296"/>
      <c r="CVU93" s="296"/>
      <c r="CVV93" s="296"/>
      <c r="CVW93" s="296"/>
      <c r="CVX93" s="296"/>
      <c r="CVY93" s="296"/>
      <c r="CVZ93" s="296"/>
      <c r="CWA93" s="296"/>
      <c r="CWB93" s="298"/>
      <c r="CWG93" s="412"/>
      <c r="CWO93" s="1132"/>
      <c r="CWP93" s="1132"/>
      <c r="CWQ93" s="1132"/>
      <c r="CWR93" s="236"/>
      <c r="CWS93" s="1132"/>
      <c r="CWT93" s="1132"/>
      <c r="CWU93" s="1132"/>
      <c r="CWV93" s="412"/>
      <c r="CWW93" s="1132"/>
      <c r="CWX93" s="1132"/>
      <c r="CWY93" s="238"/>
      <c r="CWZ93" s="1124"/>
      <c r="CXA93" s="227"/>
      <c r="CXB93" s="239"/>
      <c r="CXC93" s="1124"/>
      <c r="CXD93" s="1124"/>
      <c r="CXE93" s="238"/>
      <c r="CXF93" s="1124"/>
      <c r="CXG93" s="1124"/>
      <c r="CXH93" s="1124"/>
      <c r="CXI93" s="806"/>
      <c r="CXJ93" s="296"/>
      <c r="CXK93" s="296"/>
      <c r="CXL93" s="296"/>
      <c r="CXM93" s="296"/>
      <c r="CXN93" s="296"/>
      <c r="CXY93" s="236"/>
      <c r="CYD93" s="238"/>
      <c r="CYT93" s="238"/>
      <c r="CYY93" s="236"/>
      <c r="CZK93" s="296"/>
      <c r="CZL93" s="296"/>
      <c r="CZM93" s="296"/>
      <c r="CZN93" s="296"/>
      <c r="CZO93" s="297"/>
      <c r="CZP93" s="296"/>
      <c r="CZQ93" s="296"/>
      <c r="CZR93" s="296"/>
      <c r="CZS93" s="296"/>
      <c r="CZT93" s="296"/>
      <c r="CZU93" s="296"/>
      <c r="CZV93" s="296"/>
      <c r="CZW93" s="296"/>
      <c r="CZX93" s="296"/>
      <c r="CZY93" s="296"/>
      <c r="CZZ93" s="296"/>
      <c r="DAA93" s="237"/>
      <c r="DAB93" s="1132"/>
      <c r="DAC93" s="1132"/>
      <c r="DAD93" s="1132"/>
      <c r="DAE93" s="1132"/>
      <c r="DAF93" s="1132"/>
      <c r="DAI93" s="1132"/>
      <c r="DAJ93" s="236"/>
      <c r="DAK93" s="1124"/>
      <c r="DAL93" s="1124"/>
      <c r="DAM93" s="1132"/>
      <c r="DAN93" s="1132"/>
      <c r="DAO93" s="1132"/>
      <c r="DAP93" s="236"/>
      <c r="DAQ93" s="1132"/>
      <c r="DAR93" s="1132"/>
      <c r="DAS93" s="1132"/>
      <c r="DAT93" s="412"/>
      <c r="DAU93" s="1132"/>
      <c r="DAW93" s="238"/>
      <c r="DAY93" s="227"/>
      <c r="DAZ93" s="239"/>
      <c r="DBC93" s="238"/>
      <c r="DBG93" s="236"/>
      <c r="DBL93" s="238"/>
      <c r="DBU93" s="1124"/>
      <c r="DBV93" s="1124"/>
      <c r="DBW93" s="1124"/>
      <c r="DBX93" s="1124"/>
      <c r="DBY93" s="1124"/>
      <c r="DBZ93" s="1124"/>
      <c r="DCA93" s="1124"/>
      <c r="DCB93" s="238"/>
      <c r="DCC93" s="1124"/>
      <c r="DCD93" s="1124"/>
      <c r="DCE93" s="1124"/>
      <c r="DCF93" s="1124"/>
      <c r="DCG93" s="236"/>
      <c r="DCH93" s="1124"/>
      <c r="DCI93" s="1124"/>
      <c r="DCJ93" s="1124"/>
      <c r="DCK93" s="1124"/>
      <c r="DCL93" s="1124"/>
      <c r="DCM93" s="1124"/>
      <c r="DCN93" s="1124"/>
      <c r="DCO93" s="1124"/>
      <c r="DCP93" s="1124"/>
      <c r="DCQ93" s="1124"/>
      <c r="DCR93" s="1124"/>
      <c r="DCS93" s="296"/>
      <c r="DCT93" s="296"/>
      <c r="DCU93" s="296"/>
      <c r="DCV93" s="296"/>
      <c r="DCW93" s="297"/>
      <c r="DCX93" s="296"/>
      <c r="DCY93" s="296"/>
      <c r="DCZ93" s="296"/>
      <c r="DDA93" s="296"/>
      <c r="DDB93" s="296"/>
      <c r="DDC93" s="296"/>
      <c r="DDD93" s="296"/>
      <c r="DDE93" s="296"/>
      <c r="DDF93" s="296"/>
      <c r="DDG93" s="296"/>
      <c r="DDH93" s="296"/>
      <c r="DDI93" s="237"/>
      <c r="DDJ93" s="1132"/>
      <c r="DDK93" s="1132"/>
      <c r="DDL93" s="1132"/>
      <c r="DDM93" s="1132"/>
      <c r="DDN93" s="1132"/>
      <c r="DDO93" s="1124"/>
      <c r="DDP93" s="1124"/>
      <c r="DDQ93" s="1132"/>
      <c r="DDR93" s="236"/>
      <c r="DDS93" s="1124"/>
      <c r="DDT93" s="1124"/>
      <c r="DDU93" s="1132"/>
      <c r="DDV93" s="1132"/>
      <c r="DDW93" s="1132"/>
      <c r="DDX93" s="236"/>
      <c r="DDY93" s="1132"/>
      <c r="DDZ93" s="1132"/>
      <c r="DEA93" s="1132"/>
      <c r="DEB93" s="412"/>
      <c r="DEC93" s="1132"/>
      <c r="DED93" s="1124"/>
      <c r="DEE93" s="238"/>
      <c r="DEF93" s="1124"/>
      <c r="DEG93" s="227"/>
      <c r="DEH93" s="239"/>
      <c r="DEI93" s="1124"/>
      <c r="DEJ93" s="1124"/>
      <c r="DEK93" s="238"/>
      <c r="DEL93" s="1124"/>
      <c r="DEM93" s="1124"/>
      <c r="DEN93" s="1124"/>
      <c r="DEO93" s="236"/>
      <c r="DEP93" s="1124"/>
      <c r="DEQ93" s="1124"/>
      <c r="DER93" s="1124"/>
      <c r="DES93" s="1124"/>
      <c r="DET93" s="238"/>
      <c r="DEU93" s="1124"/>
      <c r="DEV93" s="1124"/>
      <c r="DEW93" s="1124"/>
      <c r="DEX93" s="1124"/>
      <c r="DEY93" s="1124"/>
      <c r="DEZ93" s="1124"/>
      <c r="DFA93" s="1124"/>
      <c r="DFB93" s="1124"/>
      <c r="DFC93" s="1124"/>
      <c r="DFD93" s="1124"/>
      <c r="DFE93" s="1124"/>
      <c r="DFF93" s="1124"/>
      <c r="DFG93" s="1124"/>
      <c r="DFH93" s="1124"/>
      <c r="DFI93" s="1124"/>
      <c r="DFJ93" s="238"/>
      <c r="DFK93" s="1124"/>
      <c r="DFL93" s="1124"/>
      <c r="DFM93" s="1124"/>
      <c r="DFN93" s="1124"/>
      <c r="DFO93" s="236"/>
      <c r="DFP93" s="1124"/>
      <c r="DFQ93" s="1124"/>
      <c r="DFR93" s="1124"/>
      <c r="DFS93" s="1124"/>
      <c r="DFT93" s="1124"/>
      <c r="DFU93" s="1124"/>
      <c r="DFV93" s="1124"/>
      <c r="DFW93" s="1124"/>
      <c r="DFX93" s="1124"/>
      <c r="DFY93" s="1124"/>
      <c r="DFZ93" s="1124"/>
      <c r="DGA93" s="296"/>
      <c r="DGB93" s="296"/>
      <c r="DGC93" s="296"/>
      <c r="DGD93" s="296"/>
      <c r="DGE93" s="297"/>
      <c r="DGF93" s="296"/>
      <c r="DGG93" s="296"/>
      <c r="DGH93" s="296"/>
      <c r="DGI93" s="296"/>
      <c r="DGJ93" s="296"/>
      <c r="DGK93" s="296"/>
      <c r="DGL93" s="296"/>
      <c r="DGM93" s="296"/>
      <c r="DGN93" s="296"/>
      <c r="DGO93" s="296"/>
      <c r="DGP93" s="296"/>
      <c r="DGQ93" s="237"/>
      <c r="DGR93" s="1132"/>
      <c r="DGS93" s="1132"/>
      <c r="DGT93" s="1132"/>
      <c r="DGU93" s="1132"/>
      <c r="DGV93" s="1132"/>
      <c r="DGW93" s="1124"/>
      <c r="DGX93" s="1124"/>
      <c r="DGY93" s="1132"/>
      <c r="DGZ93" s="236"/>
      <c r="DHA93" s="1124"/>
      <c r="DHB93" s="1124"/>
      <c r="DHC93" s="1132"/>
      <c r="DHD93" s="1132"/>
      <c r="DHE93" s="1132"/>
      <c r="DHF93" s="236"/>
      <c r="DHG93" s="1132"/>
      <c r="DHH93" s="1132"/>
      <c r="DHI93" s="1132"/>
      <c r="DHJ93" s="412"/>
      <c r="DHK93" s="1132"/>
      <c r="DHL93" s="1124"/>
      <c r="DHM93" s="238"/>
      <c r="DHN93" s="1124"/>
      <c r="DHO93" s="227"/>
      <c r="DHP93" s="239"/>
      <c r="DHQ93" s="1124"/>
      <c r="DHR93" s="1124"/>
      <c r="DHS93" s="238"/>
      <c r="DHT93" s="1124"/>
      <c r="DHU93" s="1124"/>
      <c r="DHV93" s="1124"/>
      <c r="DHW93" s="236"/>
      <c r="DHX93" s="1124"/>
      <c r="DHY93" s="1124"/>
      <c r="DHZ93" s="1124"/>
      <c r="DIA93" s="1124"/>
      <c r="DIB93" s="238"/>
      <c r="DIC93" s="1124"/>
      <c r="DID93" s="1124"/>
      <c r="DIE93" s="1124"/>
      <c r="DIF93" s="1124"/>
      <c r="DIG93" s="1124"/>
      <c r="DIH93" s="1124"/>
      <c r="DII93" s="1124"/>
      <c r="DIJ93" s="1124"/>
      <c r="DIK93" s="1124"/>
      <c r="DIL93" s="1124"/>
      <c r="DIM93" s="1124"/>
      <c r="DIN93" s="1124"/>
      <c r="DIO93" s="1124"/>
      <c r="DIP93" s="1124"/>
      <c r="DIQ93" s="1124"/>
      <c r="DIR93" s="238"/>
      <c r="DIS93" s="1124"/>
      <c r="DIT93" s="1124"/>
      <c r="DIU93" s="1124"/>
      <c r="DIV93" s="1124"/>
      <c r="DIW93" s="236"/>
      <c r="DIX93" s="1124"/>
      <c r="DIY93" s="1124"/>
      <c r="DIZ93" s="1124"/>
      <c r="DJA93" s="1124"/>
      <c r="DJB93" s="1124"/>
      <c r="DJC93" s="1124"/>
      <c r="DJD93" s="1124"/>
      <c r="DJE93" s="1124"/>
      <c r="DJF93" s="1124"/>
      <c r="DJG93" s="1124"/>
      <c r="DJH93" s="1124"/>
      <c r="DJI93" s="296"/>
      <c r="DJJ93" s="296"/>
      <c r="DJK93" s="296"/>
      <c r="DJL93" s="296"/>
      <c r="DJM93" s="297"/>
      <c r="DJN93" s="296"/>
      <c r="DJO93" s="296"/>
      <c r="DJP93" s="296"/>
      <c r="DJQ93" s="296"/>
      <c r="DJR93" s="296"/>
      <c r="DJS93" s="296"/>
      <c r="DJT93" s="296"/>
      <c r="DJU93" s="296"/>
      <c r="DJV93" s="296"/>
      <c r="DJW93" s="296"/>
      <c r="DJX93" s="296"/>
      <c r="DJY93" s="237"/>
      <c r="DJZ93" s="1132"/>
      <c r="DKA93" s="1132"/>
      <c r="DKB93" s="1132"/>
      <c r="DKC93" s="1132"/>
      <c r="DKD93" s="1132"/>
      <c r="DKE93" s="1124"/>
      <c r="DKF93" s="1124"/>
      <c r="DKG93" s="1132"/>
      <c r="DKH93" s="236"/>
      <c r="DKI93" s="1124"/>
      <c r="DKJ93" s="1124"/>
      <c r="DKK93" s="1132"/>
      <c r="DKL93" s="1132"/>
      <c r="DKM93" s="1132"/>
      <c r="DKN93" s="236"/>
      <c r="DKO93" s="1132"/>
      <c r="DKP93" s="1132"/>
      <c r="DKQ93" s="1132"/>
      <c r="DKR93" s="412"/>
      <c r="DKS93" s="1132"/>
      <c r="DKT93" s="1124"/>
      <c r="DKU93" s="238"/>
      <c r="DKV93" s="1124"/>
      <c r="DKW93" s="227"/>
      <c r="DKX93" s="239"/>
      <c r="DKY93" s="1124"/>
      <c r="DKZ93" s="1124"/>
      <c r="DLA93" s="238"/>
      <c r="DLB93" s="1124"/>
      <c r="DLC93" s="1124"/>
      <c r="DLD93" s="1124"/>
      <c r="DLE93" s="236"/>
      <c r="DLF93" s="1124"/>
      <c r="DLG93" s="1124"/>
      <c r="DLH93" s="1124"/>
      <c r="DLI93" s="1124"/>
      <c r="DLJ93" s="238"/>
      <c r="DLK93" s="1124"/>
      <c r="DLL93" s="1124"/>
      <c r="DLM93" s="1124"/>
      <c r="DLN93" s="1124"/>
      <c r="DLO93" s="1124"/>
      <c r="DLP93" s="1124"/>
      <c r="DLQ93" s="1124"/>
      <c r="DLR93" s="1124"/>
      <c r="DLZ93" s="238"/>
      <c r="DME93" s="236"/>
      <c r="DMQ93" s="296"/>
      <c r="DMR93" s="296"/>
      <c r="DMS93" s="296"/>
      <c r="DMT93" s="296"/>
      <c r="DMU93" s="297"/>
      <c r="DMV93" s="296"/>
      <c r="DMW93" s="296"/>
      <c r="DMX93" s="296"/>
      <c r="DMY93" s="296"/>
      <c r="DMZ93" s="296"/>
      <c r="DNA93" s="296"/>
      <c r="DNB93" s="296"/>
      <c r="DNC93" s="296"/>
      <c r="DND93" s="296"/>
      <c r="DNE93" s="296"/>
      <c r="DNF93" s="296"/>
      <c r="DNG93" s="237"/>
      <c r="DNL93" s="412"/>
      <c r="DNO93" s="1132"/>
      <c r="DNP93" s="1132"/>
      <c r="DNQ93" s="1124"/>
      <c r="DNR93" s="1124"/>
      <c r="DNS93" s="1132"/>
      <c r="DNT93" s="1132"/>
      <c r="DNU93" s="1132"/>
      <c r="DNV93" s="236"/>
      <c r="DNW93" s="1132"/>
      <c r="DNX93" s="1132"/>
      <c r="DNY93" s="1132"/>
      <c r="DNZ93" s="412"/>
      <c r="DOA93" s="1132"/>
      <c r="DOB93" s="1124"/>
      <c r="DOC93" s="238"/>
      <c r="DOD93" s="1124"/>
      <c r="DOE93" s="227"/>
      <c r="DOF93" s="239"/>
      <c r="DOG93" s="1124"/>
      <c r="DOH93" s="1124"/>
      <c r="DOI93" s="238"/>
      <c r="DOJ93" s="1124"/>
      <c r="DOK93" s="1124"/>
      <c r="DOL93" s="1124"/>
      <c r="DOM93" s="804"/>
      <c r="DON93" s="1132"/>
      <c r="DOQ93" s="291"/>
      <c r="DOR93" s="289"/>
      <c r="DOS93" s="289"/>
      <c r="DOT93" s="289"/>
      <c r="DOU93" s="289"/>
      <c r="DOV93" s="289"/>
      <c r="DOW93" s="289"/>
      <c r="DOX93" s="289"/>
      <c r="DOY93" s="739"/>
      <c r="DOZ93" s="739"/>
      <c r="DPA93" s="739"/>
      <c r="DPB93" s="289"/>
      <c r="DPC93" s="289"/>
      <c r="DPD93" s="227"/>
      <c r="DPE93" s="227"/>
      <c r="DPF93" s="227"/>
      <c r="DPH93" s="238"/>
      <c r="DPS93" s="236"/>
      <c r="DPX93" s="238"/>
      <c r="DQO93" s="237"/>
      <c r="DQP93" s="1179"/>
      <c r="DQQ93" s="1179"/>
      <c r="DQR93" s="1179"/>
      <c r="DQS93" s="1179"/>
      <c r="DQT93" s="1192"/>
      <c r="DQU93" s="1179"/>
      <c r="DQV93" s="1179"/>
      <c r="DQW93" s="1179"/>
      <c r="DQX93" s="1138"/>
      <c r="DQY93" s="1138"/>
      <c r="DQZ93" s="1179"/>
      <c r="DRA93" s="1138"/>
      <c r="DRB93" s="1138"/>
      <c r="DRC93" s="1179"/>
      <c r="DRD93" s="1179"/>
      <c r="DRE93" s="1179"/>
      <c r="DRF93" s="1179"/>
      <c r="DRG93" s="1179"/>
      <c r="DRH93" s="1179"/>
      <c r="DRI93" s="1179"/>
      <c r="DRJ93" s="1192"/>
      <c r="DRK93" s="1195"/>
      <c r="DRL93" s="1195"/>
      <c r="DRM93" s="1195"/>
      <c r="DRN93" s="1195"/>
      <c r="DRQ93" s="1132"/>
      <c r="DRR93" s="1132"/>
      <c r="DRS93" s="1132"/>
      <c r="DRT93" s="236"/>
      <c r="DRW93" s="236"/>
      <c r="DSA93" s="238"/>
      <c r="DSD93" s="238"/>
      <c r="DSG93" s="238"/>
      <c r="DSK93" s="236"/>
      <c r="DSP93" s="238"/>
      <c r="DSX93" s="412"/>
      <c r="DTE93" s="237"/>
      <c r="DTO93" s="412"/>
      <c r="DTX93" s="412"/>
      <c r="DUF93" s="238"/>
      <c r="DVC93" s="238"/>
      <c r="DVN93" s="1195"/>
      <c r="DVO93" s="1195"/>
      <c r="DVP93" s="1195"/>
      <c r="DVQ93" s="1195"/>
      <c r="DVR93" s="1194"/>
      <c r="DVS93" s="1195"/>
      <c r="DVT93" s="1195"/>
      <c r="DVU93" s="1195"/>
      <c r="DVV93" s="1195"/>
      <c r="DVW93" s="1195"/>
      <c r="DVX93" s="1195"/>
      <c r="DVY93" s="1195"/>
      <c r="DVZ93" s="1195"/>
      <c r="DWA93" s="1195"/>
      <c r="DWB93" s="1195"/>
      <c r="DWC93" s="1195"/>
      <c r="DWD93" s="1195"/>
      <c r="DWE93" s="1195"/>
      <c r="DWF93" s="1195"/>
      <c r="DWG93" s="1195"/>
      <c r="DWH93" s="1194"/>
      <c r="DWI93" s="1195"/>
      <c r="DWJ93" s="1195"/>
      <c r="DWK93" s="1195"/>
      <c r="DWL93" s="1195"/>
      <c r="DWM93" s="1195"/>
      <c r="DWN93" s="1195"/>
      <c r="DWO93" s="1195"/>
      <c r="DWP93" s="1195"/>
      <c r="DWQ93" s="1195"/>
      <c r="DWR93" s="1195"/>
      <c r="DWS93" s="1195"/>
      <c r="DWT93" s="1195"/>
      <c r="DWU93" s="1195"/>
      <c r="DWV93" s="1195"/>
      <c r="DWW93" s="1195"/>
      <c r="DWX93" s="1194"/>
      <c r="DWY93" s="1195"/>
      <c r="DWZ93" s="1195"/>
      <c r="DXA93" s="1195"/>
      <c r="DXB93" s="1195"/>
      <c r="DXC93" s="1195"/>
      <c r="DXD93" s="1195"/>
      <c r="DXE93" s="1195"/>
      <c r="DXF93" s="1195"/>
      <c r="DXG93" s="1195"/>
      <c r="DXH93" s="1195"/>
      <c r="DXI93" s="1195"/>
      <c r="DXJ93" s="1195"/>
      <c r="DXK93" s="1195"/>
      <c r="DXL93" s="1195"/>
      <c r="DXM93" s="1195"/>
      <c r="DXN93" s="1195"/>
      <c r="DXO93" s="289"/>
      <c r="DXP93" s="289"/>
      <c r="DXQ93" s="289"/>
      <c r="DXR93" s="290"/>
      <c r="DXS93" s="1195"/>
      <c r="DXT93" s="1195"/>
      <c r="DXU93" s="1195"/>
      <c r="DXV93" s="1193"/>
      <c r="DXW93" s="1195"/>
      <c r="DXX93" s="1195"/>
      <c r="DXY93" s="1193"/>
      <c r="DXZ93" s="1195"/>
      <c r="DYA93" s="1195"/>
      <c r="DYB93" s="1193"/>
      <c r="DYC93" s="1195"/>
      <c r="DYD93" s="1195"/>
      <c r="DYE93" s="1193"/>
      <c r="DYI93" s="236"/>
      <c r="DYL93" s="1132"/>
      <c r="DYM93" s="1132"/>
      <c r="DYN93" s="1132"/>
      <c r="DYO93" s="236"/>
      <c r="DYS93" s="412"/>
      <c r="DYV93" s="238"/>
      <c r="DYX93" s="227"/>
      <c r="DYY93" s="239"/>
      <c r="DZB93" s="238"/>
      <c r="DZF93" s="236"/>
      <c r="DZK93" s="238"/>
      <c r="DZY93" s="1195"/>
      <c r="DZZ93" s="1195"/>
      <c r="EAA93" s="1195"/>
      <c r="EAB93" s="296"/>
      <c r="EAC93" s="296"/>
      <c r="EAD93" s="296"/>
      <c r="EAE93" s="296"/>
      <c r="EAF93" s="297"/>
      <c r="EAG93" s="296"/>
      <c r="EAH93" s="296"/>
      <c r="EAI93" s="296"/>
      <c r="EAJ93" s="296"/>
      <c r="EAK93" s="296"/>
      <c r="EAL93" s="296"/>
      <c r="EAM93" s="296"/>
      <c r="EAN93" s="296"/>
      <c r="EAO93" s="296"/>
      <c r="EAP93" s="296"/>
      <c r="EAQ93" s="296"/>
      <c r="EAR93" s="296"/>
      <c r="EAS93" s="296"/>
      <c r="EAT93" s="296"/>
      <c r="EAU93" s="296"/>
      <c r="EAV93" s="297"/>
      <c r="EAW93" s="296"/>
      <c r="EAX93" s="296"/>
      <c r="EAY93" s="296"/>
      <c r="EAZ93" s="296"/>
      <c r="EBA93" s="296"/>
      <c r="EBB93" s="296"/>
      <c r="EBC93" s="296"/>
      <c r="EBD93" s="296"/>
      <c r="EBE93" s="296"/>
      <c r="EBF93" s="296"/>
      <c r="EBG93" s="296"/>
      <c r="EBH93" s="296"/>
      <c r="EBI93" s="296"/>
      <c r="EBJ93" s="296"/>
      <c r="EBK93" s="296"/>
      <c r="EBL93" s="297"/>
      <c r="EBM93" s="296"/>
      <c r="EBN93" s="296"/>
      <c r="EBO93" s="296"/>
      <c r="EBP93" s="296"/>
      <c r="EBQ93" s="296"/>
      <c r="EBR93" s="296"/>
      <c r="EBS93" s="296"/>
      <c r="EBT93" s="298"/>
      <c r="EBU93" s="1195"/>
      <c r="EBV93" s="1195"/>
      <c r="EBW93" s="1195"/>
      <c r="EBX93" s="1195"/>
      <c r="EBY93" s="1195"/>
      <c r="EBZ93" s="1193"/>
      <c r="ECA93" s="1195"/>
      <c r="ECB93" s="1195"/>
      <c r="ECC93" s="1193"/>
      <c r="ECD93" s="1195"/>
      <c r="ECF93" s="1124"/>
      <c r="ECG93" s="236"/>
      <c r="ECH93" s="1124"/>
      <c r="ECI93" s="1124"/>
      <c r="ECJ93" s="1132"/>
      <c r="ECK93" s="1132"/>
      <c r="ECL93" s="1132"/>
      <c r="ECM93" s="236"/>
      <c r="ECN93" s="1124"/>
      <c r="ECO93" s="1124"/>
      <c r="ECP93" s="1124"/>
      <c r="ECQ93" s="412"/>
      <c r="ECR93" s="1124"/>
      <c r="ECS93" s="1124"/>
      <c r="ECT93" s="238"/>
      <c r="ECU93" s="1124"/>
      <c r="ECV93" s="227"/>
      <c r="ECW93" s="239"/>
      <c r="ECX93" s="1124"/>
      <c r="ECY93" s="1124"/>
      <c r="ECZ93" s="238"/>
      <c r="EDA93" s="1124"/>
      <c r="EDB93" s="1124"/>
      <c r="EDC93" s="1124"/>
      <c r="EDD93" s="804"/>
      <c r="EDE93" s="1132"/>
      <c r="EDH93" s="412"/>
      <c r="EDQ93" s="412"/>
      <c r="EDT93" s="227"/>
      <c r="EDU93" s="232"/>
      <c r="EDV93" s="226"/>
      <c r="EDW93" s="226"/>
      <c r="EDX93" s="682"/>
      <c r="EDY93" s="227"/>
      <c r="EDZ93" s="226"/>
      <c r="EEA93" s="232"/>
      <c r="EEB93" s="226"/>
      <c r="EEC93" s="227"/>
      <c r="EED93" s="227"/>
      <c r="EEE93" s="226"/>
      <c r="EEF93" s="226"/>
      <c r="EEG93" s="226"/>
      <c r="EEH93" s="226"/>
      <c r="EEI93" s="226"/>
      <c r="EEJ93" s="226"/>
      <c r="EEK93" s="226"/>
      <c r="EEL93" s="226"/>
      <c r="EEM93" s="226"/>
      <c r="EEN93" s="226"/>
      <c r="EEO93" s="226"/>
      <c r="EEP93" s="226"/>
      <c r="EEQ93" s="226"/>
      <c r="EER93" s="226"/>
      <c r="EES93" s="226"/>
      <c r="EET93" s="226"/>
      <c r="EEU93" s="226"/>
      <c r="EEV93" s="226"/>
      <c r="EEW93" s="226"/>
      <c r="EEX93" s="226"/>
      <c r="EEY93" s="226"/>
      <c r="EEZ93" s="226"/>
      <c r="EFA93" s="226"/>
      <c r="EFB93" s="226"/>
      <c r="EFC93" s="226"/>
      <c r="EFD93" s="226"/>
      <c r="EFE93" s="226"/>
      <c r="EFF93" s="226"/>
      <c r="EFG93" s="226"/>
      <c r="EFH93" s="226"/>
      <c r="EFI93" s="226"/>
      <c r="EFJ93" s="226"/>
      <c r="EFK93" s="226"/>
      <c r="EFL93" s="226"/>
      <c r="EFM93" s="226"/>
      <c r="EFN93" s="226"/>
      <c r="EFO93" s="226"/>
      <c r="EFP93" s="226"/>
      <c r="EFQ93" s="226"/>
      <c r="EFR93" s="233"/>
      <c r="EFS93" s="226"/>
      <c r="EFT93" s="226"/>
      <c r="EFU93" s="226"/>
      <c r="EFV93" s="226"/>
      <c r="EFW93" s="226"/>
      <c r="EFX93" s="226"/>
      <c r="EFY93" s="226"/>
      <c r="EFZ93" s="226"/>
      <c r="EGA93" s="226"/>
      <c r="EGB93" s="226"/>
      <c r="EGC93" s="226"/>
      <c r="EGD93" s="226"/>
      <c r="EGE93" s="226"/>
      <c r="EGF93" s="226"/>
      <c r="EGG93" s="226"/>
      <c r="EGH93" s="226"/>
      <c r="EGI93" s="233"/>
      <c r="EGJ93" s="226"/>
      <c r="EGK93" s="226"/>
      <c r="EGL93" s="226"/>
      <c r="EGM93" s="226"/>
      <c r="EGN93" s="226"/>
      <c r="EGO93" s="234"/>
      <c r="EGP93" s="226"/>
      <c r="EGZ93" s="237"/>
      <c r="EHA93" s="1195"/>
      <c r="EHB93" s="1195"/>
      <c r="EHC93" s="1195"/>
      <c r="EHD93" s="1195"/>
      <c r="EHE93" s="1192"/>
      <c r="EHF93" s="1195"/>
      <c r="EHG93" s="1195"/>
      <c r="EHH93" s="1195"/>
      <c r="EHI93" s="1138"/>
      <c r="EHJ93" s="1138"/>
      <c r="EHK93" s="1195"/>
      <c r="EHL93" s="1138"/>
      <c r="EHM93" s="1138"/>
      <c r="EHN93" s="1195"/>
      <c r="EHO93" s="1195"/>
      <c r="EHP93" s="1195"/>
      <c r="EHQ93" s="1195"/>
      <c r="EHR93" s="1195"/>
      <c r="EHS93" s="1195"/>
      <c r="EHT93" s="1195"/>
      <c r="EHU93" s="1195"/>
      <c r="EHX93" s="1124"/>
      <c r="EHY93" s="236"/>
      <c r="EHZ93" s="1124"/>
      <c r="EIA93" s="1124"/>
      <c r="EIB93" s="1132"/>
      <c r="EIC93" s="1132"/>
      <c r="EID93" s="1132"/>
      <c r="EIE93" s="236"/>
      <c r="EIF93" s="1124"/>
      <c r="EIG93" s="1124"/>
      <c r="EIH93" s="1124"/>
      <c r="EII93" s="412"/>
      <c r="EIJ93" s="1124"/>
      <c r="EIK93" s="1124"/>
      <c r="EIL93" s="238"/>
      <c r="EIM93" s="1124"/>
      <c r="EIN93" s="227"/>
      <c r="EIO93" s="239"/>
      <c r="EIP93" s="1124"/>
      <c r="EIQ93" s="1124"/>
      <c r="EIR93" s="238"/>
      <c r="EIS93" s="1124"/>
      <c r="EIT93" s="1124"/>
      <c r="EIU93" s="1124"/>
      <c r="EIV93" s="236"/>
      <c r="EIW93" s="1132"/>
      <c r="EIX93" s="1132"/>
      <c r="EJA93" s="238"/>
      <c r="EJI93" s="1195"/>
      <c r="EJJ93" s="1195"/>
      <c r="EJK93" s="1195"/>
      <c r="EJL93" s="1194"/>
      <c r="EJO93" s="1193"/>
      <c r="EJP93" s="237"/>
      <c r="EJQ93" s="1195"/>
      <c r="EJR93" s="1193"/>
      <c r="EJS93" s="1195"/>
      <c r="EJT93" s="1195"/>
      <c r="EJU93" s="1193"/>
      <c r="EJV93" s="554"/>
      <c r="EJW93" s="296"/>
      <c r="EJX93" s="296"/>
      <c r="EJY93" s="296"/>
      <c r="EJZ93" s="296"/>
      <c r="EKA93" s="297"/>
      <c r="EKB93" s="296"/>
      <c r="EKC93" s="296"/>
      <c r="EKD93" s="296"/>
      <c r="EKE93" s="296"/>
      <c r="EKF93" s="296"/>
      <c r="EKG93" s="296"/>
      <c r="EKH93" s="296"/>
      <c r="EKI93" s="296"/>
      <c r="EKJ93" s="296"/>
      <c r="EKK93" s="296"/>
      <c r="EKL93" s="296"/>
      <c r="EKM93" s="296"/>
      <c r="EKN93" s="296"/>
      <c r="EKO93" s="296"/>
      <c r="EKP93" s="296"/>
      <c r="EKQ93" s="296"/>
      <c r="EKR93" s="296"/>
      <c r="EKS93" s="296"/>
      <c r="EKT93" s="296"/>
      <c r="EKU93" s="296"/>
      <c r="EKV93" s="296"/>
      <c r="EKW93" s="296"/>
      <c r="EKX93" s="296"/>
      <c r="EKY93" s="1195"/>
      <c r="EKZ93" s="1195"/>
      <c r="ELA93" s="1195"/>
      <c r="ELB93" s="1195"/>
      <c r="ELC93" s="1195"/>
      <c r="ELD93" s="1195"/>
      <c r="ELE93" s="1195"/>
      <c r="ELF93" s="1195"/>
      <c r="ELG93" s="1194"/>
      <c r="ELH93" s="1195"/>
      <c r="ELI93" s="1195"/>
      <c r="ELJ93" s="1195"/>
      <c r="ELK93" s="1195"/>
      <c r="ELL93" s="1195"/>
      <c r="ELM93" s="1195"/>
      <c r="ELN93" s="1195"/>
      <c r="ELO93" s="1195"/>
      <c r="ELP93" s="1195"/>
      <c r="ELQ93" s="1195"/>
      <c r="ELR93" s="1195"/>
      <c r="ELS93" s="1195"/>
      <c r="ELT93" s="1195"/>
      <c r="ELU93" s="1195"/>
      <c r="ELV93" s="1195"/>
      <c r="ELW93" s="1195"/>
      <c r="ELX93" s="1194"/>
      <c r="ELY93" s="1195"/>
      <c r="EME93" s="237"/>
      <c r="EMF93" s="1195"/>
      <c r="EMG93" s="1195"/>
      <c r="EMH93" s="1195"/>
      <c r="EMI93" s="1195"/>
      <c r="EMJ93" s="1195"/>
      <c r="EMK93" s="1195"/>
      <c r="EML93" s="1195"/>
      <c r="EMM93" s="1195"/>
      <c r="EMN93" s="1195"/>
      <c r="EMO93" s="296"/>
      <c r="EMP93" s="296"/>
      <c r="EMQ93" s="296"/>
      <c r="EMR93" s="296"/>
      <c r="EMS93" s="297"/>
      <c r="EMT93" s="296"/>
      <c r="EMU93" s="296"/>
      <c r="EMV93" s="296"/>
      <c r="EMW93" s="296"/>
      <c r="EMX93" s="296"/>
      <c r="EMY93" s="296"/>
      <c r="EMZ93" s="296"/>
      <c r="ENA93" s="296"/>
      <c r="ENB93" s="296"/>
      <c r="ENC93" s="296"/>
      <c r="END93" s="298"/>
      <c r="ENJ93" s="1132"/>
      <c r="ENK93" s="1132"/>
      <c r="ENL93" s="1132"/>
      <c r="ENM93" s="1124"/>
      <c r="ENN93" s="236"/>
      <c r="ENO93" s="1124"/>
      <c r="ENP93" s="1124"/>
      <c r="ENQ93" s="1132"/>
      <c r="ENR93" s="1132"/>
      <c r="ENS93" s="1132"/>
      <c r="ENT93" s="236"/>
      <c r="ENU93" s="1124"/>
      <c r="ENV93" s="1124"/>
      <c r="ENW93" s="236"/>
      <c r="ENX93" s="1124"/>
      <c r="ENY93" s="1124"/>
      <c r="ENZ93" s="1124"/>
      <c r="EOA93" s="238"/>
      <c r="EOB93" s="1124"/>
      <c r="EOC93" s="1124"/>
      <c r="EOD93" s="238"/>
      <c r="EOE93" s="1124"/>
      <c r="EOF93" s="1124"/>
      <c r="EOG93" s="238"/>
      <c r="EOH93" s="1124"/>
      <c r="EOI93" s="1124"/>
      <c r="EOJ93" s="1124"/>
      <c r="EOK93" s="804"/>
      <c r="EOL93" s="1132"/>
      <c r="EOM93" s="1132"/>
      <c r="EON93" s="1124"/>
      <c r="EOO93" s="1195"/>
      <c r="EOP93" s="1195"/>
      <c r="EOQ93" s="1195"/>
      <c r="EOR93" s="1195"/>
      <c r="EOS93" s="1195"/>
      <c r="EOT93" s="1195"/>
      <c r="EOU93" s="1195"/>
      <c r="EOV93" s="1195"/>
      <c r="EOW93" s="1135"/>
      <c r="EOX93" s="1135"/>
      <c r="EOY93" s="1135"/>
      <c r="EOZ93" s="1195"/>
      <c r="EPA93" s="1194"/>
      <c r="EPB93" s="227"/>
      <c r="EPC93" s="227"/>
      <c r="EPD93" s="227"/>
      <c r="EPF93" s="238"/>
      <c r="EPV93" s="238"/>
      <c r="EQB93" s="412"/>
      <c r="EQE93" s="1124"/>
      <c r="EQF93" s="1124"/>
      <c r="EQG93" s="1124"/>
      <c r="EQH93" s="1124"/>
      <c r="EQI93" s="1132"/>
      <c r="EQJ93" s="1132"/>
      <c r="EQK93" s="1132"/>
      <c r="EQL93" s="236"/>
      <c r="EQM93" s="1124"/>
      <c r="EQN93" s="1124"/>
      <c r="EQO93" s="1124"/>
      <c r="EQP93" s="412"/>
      <c r="EQQ93" s="1124"/>
      <c r="EQR93" s="1124"/>
      <c r="EQS93" s="1124"/>
      <c r="EQT93" s="1124"/>
      <c r="EQU93" s="227"/>
      <c r="EQV93" s="239"/>
      <c r="EQW93" s="1124"/>
      <c r="EQX93" s="1124"/>
      <c r="EQY93" s="238"/>
      <c r="EQZ93" s="1124"/>
      <c r="ERA93" s="1124"/>
      <c r="ERB93" s="1124"/>
      <c r="ERC93" s="236"/>
      <c r="ERD93" s="1124"/>
      <c r="ERE93" s="1124"/>
      <c r="ERF93" s="1124"/>
      <c r="ERG93" s="1124"/>
      <c r="ERH93" s="238"/>
      <c r="ERI93" s="1124"/>
      <c r="ERJ93" s="1124"/>
      <c r="ERK93" s="1124"/>
      <c r="ERL93" s="1124"/>
      <c r="ERM93" s="1124"/>
      <c r="ERN93" s="1124"/>
      <c r="ERO93" s="1124"/>
      <c r="ERP93" s="1124"/>
      <c r="ERU93" s="271"/>
      <c r="ERV93" s="1664"/>
      <c r="ERW93" s="1664"/>
      <c r="ERX93" s="227"/>
      <c r="ETA93" s="1518"/>
      <c r="ETB93" s="1518"/>
      <c r="ETC93" s="1518"/>
      <c r="ETD93" s="1518"/>
      <c r="ETE93" s="1518"/>
      <c r="ETF93" s="1518"/>
    </row>
    <row r="94" spans="1:3906" s="226" customFormat="1" ht="15" customHeight="1">
      <c r="A94" s="1264"/>
      <c r="B94" s="1518"/>
      <c r="C94" s="1518"/>
      <c r="D94" s="1518"/>
      <c r="E94" s="1518"/>
      <c r="F94" s="1518"/>
      <c r="G94" s="1518"/>
      <c r="J94" s="1310"/>
      <c r="K94" s="1310"/>
      <c r="L94" s="1310"/>
      <c r="M94" s="1310"/>
      <c r="N94" s="1310"/>
      <c r="O94" s="1310"/>
      <c r="P94" s="1310"/>
      <c r="Q94" s="1310"/>
      <c r="R94" s="1310"/>
      <c r="S94" s="1310"/>
      <c r="T94" s="1310"/>
      <c r="U94" s="1310"/>
      <c r="V94" s="1310"/>
      <c r="W94" s="1310"/>
      <c r="X94" s="1310"/>
      <c r="Y94" s="1310"/>
      <c r="Z94" s="1310"/>
      <c r="AA94" s="1310"/>
      <c r="AD94" s="1664"/>
      <c r="AE94" s="1664"/>
      <c r="AF94" s="780"/>
      <c r="AQ94" s="227"/>
      <c r="AR94" s="239"/>
      <c r="AV94" s="227"/>
      <c r="AW94" s="227"/>
      <c r="AX94" s="231"/>
      <c r="BD94" s="227"/>
      <c r="BE94" s="240"/>
      <c r="BG94" s="227"/>
      <c r="BH94" s="227"/>
      <c r="BL94" s="231"/>
      <c r="BQ94" s="227"/>
      <c r="BR94" s="239"/>
      <c r="BT94" s="227"/>
      <c r="BU94" s="239"/>
      <c r="CC94" s="227"/>
      <c r="CD94" s="239"/>
      <c r="CH94" s="227"/>
      <c r="CI94" s="227"/>
      <c r="CJ94" s="231"/>
      <c r="CP94" s="227"/>
      <c r="CQ94" s="1135"/>
      <c r="CR94" s="1134"/>
      <c r="CS94" s="1135"/>
      <c r="CT94" s="240"/>
      <c r="CX94" s="231"/>
      <c r="DC94" s="227"/>
      <c r="DD94" s="239"/>
      <c r="DF94" s="227"/>
      <c r="DG94" s="239"/>
      <c r="DJ94" s="227"/>
      <c r="DK94" s="240"/>
      <c r="DO94" s="227"/>
      <c r="DP94" s="239"/>
      <c r="EE94" s="227"/>
      <c r="EF94" s="239"/>
      <c r="EG94" s="1122"/>
      <c r="EH94" s="1122"/>
      <c r="EI94" s="1122"/>
      <c r="EJ94" s="227"/>
      <c r="EK94" s="227"/>
      <c r="EL94" s="231"/>
      <c r="EM94" s="1122"/>
      <c r="EN94" s="1122"/>
      <c r="EO94" s="1122"/>
      <c r="EP94" s="1122"/>
      <c r="EQ94" s="1122"/>
      <c r="ER94" s="227"/>
      <c r="ES94" s="1135"/>
      <c r="ET94" s="1134"/>
      <c r="EU94" s="1135"/>
      <c r="EV94" s="240"/>
      <c r="EW94" s="1122"/>
      <c r="EX94" s="1122"/>
      <c r="EY94" s="1122"/>
      <c r="EZ94" s="231"/>
      <c r="FA94" s="1122"/>
      <c r="FB94" s="1122"/>
      <c r="FC94" s="1122"/>
      <c r="FD94" s="1122"/>
      <c r="FE94" s="227"/>
      <c r="FF94" s="239"/>
      <c r="FG94" s="1122"/>
      <c r="FH94" s="227"/>
      <c r="FI94" s="239"/>
      <c r="FJ94" s="1122"/>
      <c r="FK94" s="1122"/>
      <c r="FL94" s="227"/>
      <c r="FM94" s="240"/>
      <c r="FN94" s="1122"/>
      <c r="FO94" s="1122"/>
      <c r="FP94" s="1122"/>
      <c r="FQ94" s="227"/>
      <c r="FR94" s="239"/>
      <c r="FS94" s="1122"/>
      <c r="FT94" s="1122"/>
      <c r="FU94" s="1122"/>
      <c r="FV94" s="1122"/>
      <c r="FW94" s="1122"/>
      <c r="FX94" s="1122"/>
      <c r="FY94" s="1122"/>
      <c r="FZ94" s="1122"/>
      <c r="GA94" s="1122"/>
      <c r="GB94" s="1122"/>
      <c r="GC94" s="1122"/>
      <c r="GD94" s="1122"/>
      <c r="GE94" s="1122"/>
      <c r="GF94" s="1122"/>
      <c r="GG94" s="227"/>
      <c r="GH94" s="239"/>
      <c r="GI94" s="1122"/>
      <c r="GJ94" s="1122"/>
      <c r="GK94" s="1122"/>
      <c r="GL94" s="227"/>
      <c r="GM94" s="227"/>
      <c r="GN94" s="231"/>
      <c r="GO94" s="1377" t="s">
        <v>1168</v>
      </c>
      <c r="GP94" s="1377"/>
      <c r="GQ94" s="1377"/>
      <c r="GR94" s="1377"/>
      <c r="GS94" s="1377"/>
      <c r="GT94" s="1377"/>
      <c r="GU94" s="1377"/>
      <c r="GV94" s="1377"/>
      <c r="GW94" s="1377"/>
      <c r="GX94" s="240"/>
      <c r="GY94" s="1122"/>
      <c r="GZ94" s="1122"/>
      <c r="HA94" s="1122"/>
      <c r="HB94" s="231"/>
      <c r="HC94" s="1122"/>
      <c r="HD94" s="1122"/>
      <c r="HE94" s="1122"/>
      <c r="HF94" s="1122"/>
      <c r="HG94" s="227"/>
      <c r="HH94" s="239"/>
      <c r="HI94" s="1122"/>
      <c r="HJ94" s="227"/>
      <c r="HK94" s="239"/>
      <c r="HL94" s="1122"/>
      <c r="HM94" s="1122"/>
      <c r="HN94" s="227"/>
      <c r="HO94" s="240"/>
      <c r="HP94" s="1122"/>
      <c r="HQ94" s="1122"/>
      <c r="HR94" s="1122"/>
      <c r="HS94" s="227"/>
      <c r="HT94" s="239"/>
      <c r="HU94" s="1122"/>
      <c r="HV94" s="1122"/>
      <c r="HW94" s="1122"/>
      <c r="HX94" s="1122"/>
      <c r="HY94" s="1122"/>
      <c r="HZ94" s="1122"/>
      <c r="IA94" s="1122"/>
      <c r="IB94" s="1122"/>
      <c r="IC94" s="1122"/>
      <c r="ID94" s="1122"/>
      <c r="IE94" s="1122"/>
      <c r="IF94" s="1122"/>
      <c r="IG94" s="1122"/>
      <c r="IH94" s="1122"/>
      <c r="II94" s="227"/>
      <c r="IJ94" s="239"/>
      <c r="IK94" s="1122"/>
      <c r="IL94" s="1122"/>
      <c r="IM94" s="1122"/>
      <c r="IN94" s="227"/>
      <c r="IO94" s="227"/>
      <c r="IP94" s="231"/>
      <c r="IQ94" s="1377" t="s">
        <v>1168</v>
      </c>
      <c r="IR94" s="1377"/>
      <c r="IS94" s="1377"/>
      <c r="IT94" s="1377"/>
      <c r="IU94" s="1377"/>
      <c r="IV94" s="1377"/>
      <c r="IW94" s="1377"/>
      <c r="IX94" s="1377"/>
      <c r="IY94" s="1377"/>
      <c r="IZ94" s="240"/>
      <c r="JA94" s="1122"/>
      <c r="JB94" s="1122"/>
      <c r="JC94" s="1122"/>
      <c r="JD94" s="231"/>
      <c r="JE94" s="1122"/>
      <c r="JF94" s="1122"/>
      <c r="JG94" s="1122"/>
      <c r="JH94" s="1122"/>
      <c r="JI94" s="227"/>
      <c r="JJ94" s="239"/>
      <c r="JK94" s="1122"/>
      <c r="JL94" s="227"/>
      <c r="JM94" s="239"/>
      <c r="JN94" s="1122"/>
      <c r="JO94" s="1122"/>
      <c r="JP94" s="227"/>
      <c r="JQ94" s="240"/>
      <c r="JR94" s="1122"/>
      <c r="JS94" s="1122"/>
      <c r="JT94" s="1122"/>
      <c r="JU94" s="227"/>
      <c r="JV94" s="239"/>
      <c r="JW94" s="1122"/>
      <c r="JX94" s="1122"/>
      <c r="JY94" s="1122"/>
      <c r="JZ94" s="1122"/>
      <c r="KA94" s="1122"/>
      <c r="KB94" s="1122"/>
      <c r="KC94" s="1122"/>
      <c r="KD94" s="1122"/>
      <c r="KE94" s="1122"/>
      <c r="KF94" s="1122"/>
      <c r="KG94" s="1122"/>
      <c r="KH94" s="1122"/>
      <c r="KI94" s="1122"/>
      <c r="KJ94" s="1122"/>
      <c r="KK94" s="227"/>
      <c r="KL94" s="239"/>
      <c r="KM94" s="1122"/>
      <c r="KN94" s="1122"/>
      <c r="KO94" s="1122"/>
      <c r="KP94" s="227"/>
      <c r="KQ94" s="227"/>
      <c r="KR94" s="231"/>
      <c r="KS94" s="1377"/>
      <c r="KT94" s="1377"/>
      <c r="KU94" s="1377"/>
      <c r="KV94" s="1377"/>
      <c r="KW94" s="1377"/>
      <c r="KX94" s="1377"/>
      <c r="KY94" s="1377"/>
      <c r="KZ94" s="1377"/>
      <c r="LA94" s="1377"/>
      <c r="LB94" s="240"/>
      <c r="LC94" s="1122"/>
      <c r="LD94" s="1122"/>
      <c r="LE94" s="1122"/>
      <c r="LF94" s="231"/>
      <c r="LG94" s="1122"/>
      <c r="LH94" s="1122"/>
      <c r="LI94" s="1122"/>
      <c r="LJ94" s="1122"/>
      <c r="LK94" s="227"/>
      <c r="LL94" s="239"/>
      <c r="LM94" s="1122"/>
      <c r="LN94" s="227"/>
      <c r="LO94" s="239"/>
      <c r="LP94" s="1122"/>
      <c r="LQ94" s="1122"/>
      <c r="LR94" s="227"/>
      <c r="LS94" s="240"/>
      <c r="LT94" s="1122"/>
      <c r="LU94" s="1122"/>
      <c r="LV94" s="1122"/>
      <c r="LW94" s="227"/>
      <c r="LX94" s="239"/>
      <c r="LY94" s="1122"/>
      <c r="LZ94" s="1122"/>
      <c r="MA94" s="1122"/>
      <c r="MB94" s="1122"/>
      <c r="MC94" s="1122"/>
      <c r="MD94" s="1122"/>
      <c r="ME94" s="1122"/>
      <c r="MF94" s="1122"/>
      <c r="MG94" s="1122"/>
      <c r="MH94" s="1122"/>
      <c r="MI94" s="1122"/>
      <c r="MJ94" s="1122"/>
      <c r="MK94" s="1122"/>
      <c r="ML94" s="1122"/>
      <c r="MM94" s="227"/>
      <c r="MN94" s="239"/>
      <c r="MO94" s="1122"/>
      <c r="MP94" s="1122"/>
      <c r="MQ94" s="1122"/>
      <c r="MR94" s="227"/>
      <c r="MS94" s="227"/>
      <c r="MT94" s="231"/>
      <c r="MU94" s="1377"/>
      <c r="MV94" s="1377"/>
      <c r="MW94" s="1377"/>
      <c r="MX94" s="1377"/>
      <c r="MY94" s="1377"/>
      <c r="MZ94" s="1377"/>
      <c r="NA94" s="1377"/>
      <c r="NB94" s="1377"/>
      <c r="NC94" s="1377"/>
      <c r="ND94" s="240"/>
      <c r="NE94" s="1122"/>
      <c r="NF94" s="1122"/>
      <c r="NG94" s="1122"/>
      <c r="NH94" s="231"/>
      <c r="NI94" s="1122"/>
      <c r="NJ94" s="1122"/>
      <c r="NK94" s="1122"/>
      <c r="NL94" s="1122"/>
      <c r="NM94" s="227"/>
      <c r="NN94" s="239"/>
      <c r="NO94" s="1122"/>
      <c r="NP94" s="227"/>
      <c r="NQ94" s="239"/>
      <c r="NR94" s="1122"/>
      <c r="NS94" s="1122"/>
      <c r="NT94" s="227"/>
      <c r="NU94" s="240"/>
      <c r="NV94" s="1122"/>
      <c r="NW94" s="1122"/>
      <c r="NX94" s="1122"/>
      <c r="NY94" s="227"/>
      <c r="NZ94" s="239"/>
      <c r="OA94" s="1122"/>
      <c r="OB94" s="1122"/>
      <c r="OC94" s="1122"/>
      <c r="OD94" s="1122"/>
      <c r="OE94" s="1122"/>
      <c r="OF94" s="1122"/>
      <c r="OG94" s="1122"/>
      <c r="OH94" s="1122"/>
      <c r="OL94" s="227"/>
      <c r="OM94" s="1135"/>
      <c r="ON94" s="1165"/>
      <c r="OO94" s="1165"/>
      <c r="OP94" s="1166"/>
      <c r="OQ94" s="1165"/>
      <c r="OR94" s="1165"/>
      <c r="OS94" s="1166"/>
      <c r="OU94" s="227"/>
      <c r="OV94" s="227"/>
      <c r="OX94" s="227"/>
      <c r="OY94" s="227"/>
      <c r="OZ94" s="234"/>
      <c r="PA94" s="227"/>
      <c r="PB94" s="227"/>
      <c r="PC94" s="234"/>
      <c r="PK94" s="227"/>
      <c r="PL94" s="239"/>
      <c r="PM94" s="1122"/>
      <c r="PN94" s="1122"/>
      <c r="PO94" s="1122"/>
      <c r="PP94" s="227"/>
      <c r="PQ94" s="227"/>
      <c r="PR94" s="231"/>
      <c r="PS94" s="1122"/>
      <c r="PT94" s="1122"/>
      <c r="PU94" s="1122"/>
      <c r="PV94" s="1122"/>
      <c r="PW94" s="1122"/>
      <c r="PX94" s="227"/>
      <c r="PY94" s="1135"/>
      <c r="PZ94" s="1134"/>
      <c r="QA94" s="1135"/>
      <c r="QB94" s="240"/>
      <c r="QC94" s="1122"/>
      <c r="QD94" s="1122"/>
      <c r="QE94" s="1122"/>
      <c r="QF94" s="231"/>
      <c r="QG94" s="1122"/>
      <c r="QH94" s="1122"/>
      <c r="QI94" s="1122"/>
      <c r="QJ94" s="1122"/>
      <c r="QK94" s="227"/>
      <c r="QL94" s="239"/>
      <c r="QM94" s="1122"/>
      <c r="QN94" s="227"/>
      <c r="QO94" s="239"/>
      <c r="QP94" s="1122"/>
      <c r="QQ94" s="1122"/>
      <c r="QR94" s="227"/>
      <c r="QS94" s="240"/>
      <c r="QT94" s="1122"/>
      <c r="QU94" s="1122"/>
      <c r="QV94" s="1122"/>
      <c r="QW94" s="227"/>
      <c r="QX94" s="239"/>
      <c r="QY94" s="1122"/>
      <c r="QZ94" s="1122"/>
      <c r="RA94" s="1122"/>
      <c r="RB94" s="1122"/>
      <c r="RC94" s="1122"/>
      <c r="RD94" s="1122"/>
      <c r="RE94" s="1122"/>
      <c r="RF94" s="1122"/>
      <c r="RG94" s="1122"/>
      <c r="RH94" s="1122"/>
      <c r="RI94" s="1122"/>
      <c r="RJ94" s="1122"/>
      <c r="RK94" s="1122"/>
      <c r="RL94" s="1122"/>
      <c r="RM94" s="227"/>
      <c r="RN94" s="239"/>
      <c r="RO94" s="1122"/>
      <c r="RP94" s="1122"/>
      <c r="RQ94" s="1122"/>
      <c r="RR94" s="227"/>
      <c r="RS94" s="227"/>
      <c r="RT94" s="231"/>
      <c r="RU94" s="1122"/>
      <c r="RV94" s="1122"/>
      <c r="RW94" s="1122"/>
      <c r="RX94" s="1122"/>
      <c r="RY94" s="1122"/>
      <c r="RZ94" s="227"/>
      <c r="SA94" s="1135"/>
      <c r="SB94" s="1134"/>
      <c r="SC94" s="1135"/>
      <c r="SD94" s="240"/>
      <c r="SE94" s="1122"/>
      <c r="SF94" s="1122"/>
      <c r="SG94" s="1122"/>
      <c r="SH94" s="231"/>
      <c r="SI94" s="1122"/>
      <c r="SJ94" s="1122"/>
      <c r="SK94" s="1122"/>
      <c r="SL94" s="1122"/>
      <c r="SM94" s="227"/>
      <c r="SN94" s="239"/>
      <c r="SO94" s="1122"/>
      <c r="SP94" s="227"/>
      <c r="SQ94" s="239"/>
      <c r="SR94" s="1122"/>
      <c r="SS94" s="1122"/>
      <c r="ST94" s="227"/>
      <c r="SU94" s="240"/>
      <c r="SV94" s="1122"/>
      <c r="SW94" s="1122"/>
      <c r="SX94" s="1122"/>
      <c r="SY94" s="227"/>
      <c r="SZ94" s="239"/>
      <c r="TA94" s="1122"/>
      <c r="TB94" s="1122"/>
      <c r="TC94" s="1122"/>
      <c r="TD94" s="1122"/>
      <c r="TE94" s="1122"/>
      <c r="TF94" s="1122"/>
      <c r="TG94" s="1122"/>
      <c r="TH94" s="1122"/>
      <c r="TI94" s="1122"/>
      <c r="TJ94" s="1122"/>
      <c r="TK94" s="1122"/>
      <c r="TL94" s="1122"/>
      <c r="TM94" s="1122"/>
      <c r="TN94" s="1122"/>
      <c r="TO94" s="227"/>
      <c r="TP94" s="239"/>
      <c r="TQ94" s="1122"/>
      <c r="TR94" s="1122"/>
      <c r="TS94" s="1122"/>
      <c r="TT94" s="227"/>
      <c r="TU94" s="227"/>
      <c r="TV94" s="231"/>
      <c r="TW94" s="1122"/>
      <c r="TX94" s="1122"/>
      <c r="TY94" s="1122"/>
      <c r="TZ94" s="1122"/>
      <c r="UA94" s="1122"/>
      <c r="UB94" s="227"/>
      <c r="UC94" s="1135"/>
      <c r="UD94" s="1134"/>
      <c r="UE94" s="1135"/>
      <c r="UF94" s="240"/>
      <c r="UG94" s="1122"/>
      <c r="UH94" s="1122"/>
      <c r="UI94" s="1122"/>
      <c r="UJ94" s="231"/>
      <c r="UK94" s="1122"/>
      <c r="UL94" s="1122"/>
      <c r="UM94" s="1122"/>
      <c r="UN94" s="1122"/>
      <c r="UO94" s="227"/>
      <c r="UP94" s="239"/>
      <c r="UQ94" s="1122"/>
      <c r="UR94" s="227"/>
      <c r="US94" s="239"/>
      <c r="UT94" s="1122"/>
      <c r="UU94" s="1122"/>
      <c r="UV94" s="227"/>
      <c r="UW94" s="240"/>
      <c r="UX94" s="1122"/>
      <c r="UY94" s="1122"/>
      <c r="UZ94" s="1122"/>
      <c r="VA94" s="227"/>
      <c r="VB94" s="239"/>
      <c r="VC94" s="1122"/>
      <c r="VD94" s="1122"/>
      <c r="VE94" s="1122"/>
      <c r="VF94" s="1122"/>
      <c r="VG94" s="1122"/>
      <c r="VH94" s="1122"/>
      <c r="VI94" s="1122"/>
      <c r="VJ94" s="1122"/>
      <c r="VK94" s="1122"/>
      <c r="VL94" s="1122"/>
      <c r="VM94" s="1122"/>
      <c r="VN94" s="1122"/>
      <c r="VO94" s="1122"/>
      <c r="VP94" s="1122"/>
      <c r="VQ94" s="227"/>
      <c r="VR94" s="239"/>
      <c r="VS94" s="1122"/>
      <c r="VT94" s="1122"/>
      <c r="VU94" s="1122"/>
      <c r="VV94" s="227"/>
      <c r="VW94" s="227"/>
      <c r="VX94" s="231"/>
      <c r="VY94" s="1122"/>
      <c r="VZ94" s="1122"/>
      <c r="WA94" s="1122"/>
      <c r="WB94" s="1122"/>
      <c r="WC94" s="1122"/>
      <c r="WD94" s="227"/>
      <c r="WE94" s="1135"/>
      <c r="WF94" s="1134"/>
      <c r="WG94" s="1135"/>
      <c r="WH94" s="240"/>
      <c r="WI94" s="1122"/>
      <c r="WJ94" s="1122"/>
      <c r="WK94" s="1122"/>
      <c r="WL94" s="231"/>
      <c r="WM94" s="1122"/>
      <c r="WN94" s="1122"/>
      <c r="WO94" s="1122"/>
      <c r="WP94" s="1122"/>
      <c r="WQ94" s="227"/>
      <c r="WR94" s="239"/>
      <c r="WS94" s="1122"/>
      <c r="WT94" s="227"/>
      <c r="WU94" s="239"/>
      <c r="WV94" s="1122"/>
      <c r="WW94" s="1122"/>
      <c r="WX94" s="227"/>
      <c r="WY94" s="240"/>
      <c r="WZ94" s="1122"/>
      <c r="XA94" s="1122"/>
      <c r="XB94" s="1122"/>
      <c r="XC94" s="227"/>
      <c r="XD94" s="239"/>
      <c r="XE94" s="1122"/>
      <c r="XF94" s="1122"/>
      <c r="XG94" s="1122"/>
      <c r="XH94" s="1122"/>
      <c r="XI94" s="1122"/>
      <c r="XJ94" s="1122"/>
      <c r="XK94" s="1122"/>
      <c r="XL94" s="1122"/>
      <c r="XM94" s="1122"/>
      <c r="XN94" s="1122"/>
      <c r="XO94" s="1122"/>
      <c r="XP94" s="1122"/>
      <c r="XQ94" s="1122"/>
      <c r="XR94" s="1122"/>
      <c r="XS94" s="227"/>
      <c r="XT94" s="239"/>
      <c r="XU94" s="1122"/>
      <c r="XV94" s="1122"/>
      <c r="XW94" s="1122"/>
      <c r="XX94" s="227"/>
      <c r="XY94" s="227"/>
      <c r="XZ94" s="231"/>
      <c r="YA94" s="1122"/>
      <c r="YB94" s="1122"/>
      <c r="YC94" s="1122"/>
      <c r="YD94" s="1122"/>
      <c r="YE94" s="1122"/>
      <c r="YF94" s="227"/>
      <c r="YG94" s="1135"/>
      <c r="YH94" s="1134"/>
      <c r="YI94" s="1135"/>
      <c r="YJ94" s="240"/>
      <c r="YK94" s="1122"/>
      <c r="YL94" s="1122"/>
      <c r="YM94" s="1122"/>
      <c r="YN94" s="231"/>
      <c r="YO94" s="1122"/>
      <c r="YP94" s="1122"/>
      <c r="YQ94" s="1122"/>
      <c r="YR94" s="1122"/>
      <c r="YS94" s="227"/>
      <c r="YT94" s="239"/>
      <c r="YU94" s="1122"/>
      <c r="YV94" s="227"/>
      <c r="YW94" s="239"/>
      <c r="YX94" s="1122"/>
      <c r="YY94" s="1122"/>
      <c r="YZ94" s="227"/>
      <c r="ZA94" s="240"/>
      <c r="ZB94" s="1122"/>
      <c r="ZC94" s="1122"/>
      <c r="ZD94" s="1122"/>
      <c r="ZE94" s="227"/>
      <c r="ZF94" s="239"/>
      <c r="ZG94" s="1122"/>
      <c r="ZH94" s="1122"/>
      <c r="ZI94" s="1122"/>
      <c r="ZJ94" s="1122"/>
      <c r="ZK94" s="1122"/>
      <c r="ZL94" s="1122"/>
      <c r="ZM94" s="1122"/>
      <c r="ZN94" s="1122"/>
      <c r="ZO94" s="1122"/>
      <c r="ZP94" s="1122"/>
      <c r="ZQ94" s="1122"/>
      <c r="ZR94" s="1122"/>
      <c r="ZS94" s="1122"/>
      <c r="ZT94" s="1122"/>
      <c r="ZU94" s="227"/>
      <c r="ZV94" s="239"/>
      <c r="ZW94" s="1122"/>
      <c r="ZX94" s="1122"/>
      <c r="ZY94" s="1122"/>
      <c r="ZZ94" s="227"/>
      <c r="AAA94" s="227"/>
      <c r="AAB94" s="231"/>
      <c r="AAC94" s="1122"/>
      <c r="AAD94" s="1122"/>
      <c r="AAE94" s="1122"/>
      <c r="AAF94" s="1122"/>
      <c r="AAG94" s="1122"/>
      <c r="AAH94" s="227"/>
      <c r="AAI94" s="1135"/>
      <c r="AAJ94" s="1134"/>
      <c r="AAK94" s="1135"/>
      <c r="AAL94" s="240"/>
      <c r="AAM94" s="1122"/>
      <c r="AAN94" s="1122"/>
      <c r="AAO94" s="1122"/>
      <c r="AAP94" s="231"/>
      <c r="AAQ94" s="1122"/>
      <c r="AAR94" s="1122"/>
      <c r="AAS94" s="1122"/>
      <c r="AAT94" s="1122"/>
      <c r="AAU94" s="227"/>
      <c r="AAV94" s="239"/>
      <c r="AAW94" s="1122"/>
      <c r="AAX94" s="227"/>
      <c r="AAY94" s="239"/>
      <c r="AAZ94" s="1122"/>
      <c r="ABA94" s="1122"/>
      <c r="ABB94" s="227"/>
      <c r="ABC94" s="240"/>
      <c r="ABD94" s="1122"/>
      <c r="ABE94" s="1122"/>
      <c r="ABF94" s="1122"/>
      <c r="ABG94" s="227"/>
      <c r="ABH94" s="239"/>
      <c r="ABI94" s="1122"/>
      <c r="ABJ94" s="1122"/>
      <c r="ABK94" s="1122"/>
      <c r="ABL94" s="1122"/>
      <c r="ABM94" s="1122"/>
      <c r="ABN94" s="1122"/>
      <c r="ABO94" s="1122"/>
      <c r="ABP94" s="1122"/>
      <c r="ABQ94" s="1122"/>
      <c r="ABR94" s="1122"/>
      <c r="ABS94" s="1122"/>
      <c r="ABT94" s="1122"/>
      <c r="ABU94" s="1122"/>
      <c r="ABV94" s="1122"/>
      <c r="ABW94" s="227"/>
      <c r="ABX94" s="239"/>
      <c r="ABY94" s="1122"/>
      <c r="ABZ94" s="1122"/>
      <c r="ACA94" s="1122"/>
      <c r="ACB94" s="227"/>
      <c r="ACC94" s="227"/>
      <c r="ACD94" s="231"/>
      <c r="ACE94" s="1122"/>
      <c r="ACF94" s="1122"/>
      <c r="ACG94" s="1122"/>
      <c r="ACH94" s="1122"/>
      <c r="ACI94" s="1122"/>
      <c r="ACJ94" s="227"/>
      <c r="ACK94" s="1135"/>
      <c r="ACL94" s="1134"/>
      <c r="ACM94" s="1135"/>
      <c r="ACN94" s="240"/>
      <c r="ACO94" s="1122"/>
      <c r="ACP94" s="1122"/>
      <c r="ACQ94" s="1122"/>
      <c r="ACR94" s="231"/>
      <c r="ACS94" s="1122"/>
      <c r="ACT94" s="1122"/>
      <c r="ACU94" s="1122"/>
      <c r="ACV94" s="1122"/>
      <c r="ACW94" s="227"/>
      <c r="ACX94" s="239"/>
      <c r="ACY94" s="1122"/>
      <c r="ACZ94" s="227"/>
      <c r="ADA94" s="239"/>
      <c r="ADB94" s="1122"/>
      <c r="ADC94" s="1122"/>
      <c r="ADD94" s="227"/>
      <c r="ADE94" s="240"/>
      <c r="ADF94" s="1122"/>
      <c r="ADG94" s="1122"/>
      <c r="ADH94" s="1122"/>
      <c r="ADI94" s="227"/>
      <c r="ADJ94" s="239"/>
      <c r="ADK94" s="1122"/>
      <c r="ADL94" s="1122"/>
      <c r="ADM94" s="1122"/>
      <c r="ADN94" s="1122"/>
      <c r="ADO94" s="1122"/>
      <c r="ADP94" s="1122"/>
      <c r="ADQ94" s="1122"/>
      <c r="ADR94" s="1122"/>
      <c r="ADS94" s="1122"/>
      <c r="ADT94" s="1122"/>
      <c r="ADU94" s="1122"/>
      <c r="ADV94" s="1122"/>
      <c r="ADW94" s="1122"/>
      <c r="ADX94" s="1122"/>
      <c r="ADY94" s="227"/>
      <c r="ADZ94" s="239"/>
      <c r="AEA94" s="1122"/>
      <c r="AEB94" s="1122"/>
      <c r="AEC94" s="1122"/>
      <c r="AED94" s="227"/>
      <c r="AEE94" s="227"/>
      <c r="AEF94" s="231"/>
      <c r="AEG94" s="1122"/>
      <c r="AEH94" s="1122"/>
      <c r="AEI94" s="1122"/>
      <c r="AEJ94" s="1122"/>
      <c r="AEK94" s="1122"/>
      <c r="AEL94" s="227"/>
      <c r="AEM94" s="1135"/>
      <c r="AEN94" s="1134"/>
      <c r="AEO94" s="1135"/>
      <c r="AEP94" s="240"/>
      <c r="AEQ94" s="1122"/>
      <c r="AER94" s="1122"/>
      <c r="AES94" s="1122"/>
      <c r="AET94" s="231"/>
      <c r="AEU94" s="1122"/>
      <c r="AEV94" s="1122"/>
      <c r="AEW94" s="1122"/>
      <c r="AEX94" s="1122"/>
      <c r="AEY94" s="227"/>
      <c r="AEZ94" s="239"/>
      <c r="AFA94" s="1122"/>
      <c r="AFB94" s="227"/>
      <c r="AFC94" s="239"/>
      <c r="AFD94" s="1122"/>
      <c r="AFE94" s="1122"/>
      <c r="AFF94" s="227"/>
      <c r="AFG94" s="240"/>
      <c r="AFH94" s="1122"/>
      <c r="AFI94" s="1122"/>
      <c r="AFJ94" s="1122"/>
      <c r="AFK94" s="227"/>
      <c r="AFL94" s="239"/>
      <c r="AFM94" s="1122"/>
      <c r="AFN94" s="1122"/>
      <c r="AFO94" s="1122"/>
      <c r="AFP94" s="1122"/>
      <c r="AFQ94" s="1122"/>
      <c r="AFR94" s="1122"/>
      <c r="AFS94" s="1122"/>
      <c r="AFT94" s="1122"/>
      <c r="AFU94" s="1122"/>
      <c r="AFV94" s="1122"/>
      <c r="AFW94" s="1122"/>
      <c r="AFX94" s="1122"/>
      <c r="AFY94" s="1122"/>
      <c r="AFZ94" s="1122"/>
      <c r="AGA94" s="227"/>
      <c r="AGB94" s="239"/>
      <c r="AGC94" s="1122"/>
      <c r="AGD94" s="1122"/>
      <c r="AGE94" s="1122"/>
      <c r="AGF94" s="227"/>
      <c r="AGG94" s="227"/>
      <c r="AGH94" s="231"/>
      <c r="AGI94" s="1122"/>
      <c r="AGJ94" s="1122"/>
      <c r="AGK94" s="1122"/>
      <c r="AGL94" s="1122"/>
      <c r="AGM94" s="1122"/>
      <c r="AGN94" s="227"/>
      <c r="AGO94" s="1135"/>
      <c r="AGP94" s="1134"/>
      <c r="AGQ94" s="1135"/>
      <c r="AGR94" s="240"/>
      <c r="AGS94" s="1122"/>
      <c r="AGT94" s="1122"/>
      <c r="AGU94" s="1122"/>
      <c r="AGV94" s="231"/>
      <c r="AGW94" s="1122"/>
      <c r="AGX94" s="1122"/>
      <c r="AGY94" s="1122"/>
      <c r="AGZ94" s="1122"/>
      <c r="AHA94" s="227"/>
      <c r="AHB94" s="239"/>
      <c r="AHC94" s="1122"/>
      <c r="AHD94" s="227"/>
      <c r="AHE94" s="239"/>
      <c r="AHF94" s="1122"/>
      <c r="AHG94" s="1122"/>
      <c r="AHH94" s="227"/>
      <c r="AHI94" s="240"/>
      <c r="AHJ94" s="1122"/>
      <c r="AHK94" s="1122"/>
      <c r="AHL94" s="1122"/>
      <c r="AHM94" s="227"/>
      <c r="AHN94" s="239"/>
      <c r="AHO94" s="1122"/>
      <c r="AHP94" s="1122"/>
      <c r="AHQ94" s="1122"/>
      <c r="AHR94" s="1122"/>
      <c r="AHS94" s="1122"/>
      <c r="AHT94" s="1122"/>
      <c r="AHU94" s="1122"/>
      <c r="AHV94" s="1122"/>
      <c r="AHW94" s="1122"/>
      <c r="AHX94" s="1122"/>
      <c r="AHY94" s="1122"/>
      <c r="AHZ94" s="1122"/>
      <c r="AIA94" s="1122"/>
      <c r="AIB94" s="1122"/>
      <c r="AIC94" s="227"/>
      <c r="AID94" s="239"/>
      <c r="AIE94" s="1122"/>
      <c r="AIF94" s="1122"/>
      <c r="AIG94" s="1122"/>
      <c r="AIH94" s="227"/>
      <c r="AII94" s="227"/>
      <c r="AIJ94" s="231"/>
      <c r="AIK94" s="1122"/>
      <c r="AIL94" s="1122"/>
      <c r="AIM94" s="1122"/>
      <c r="AIN94" s="1122"/>
      <c r="AIO94" s="1122"/>
      <c r="AIP94" s="227"/>
      <c r="AIQ94" s="1135"/>
      <c r="AIR94" s="1134"/>
      <c r="AIS94" s="1135"/>
      <c r="AIT94" s="240"/>
      <c r="AIU94" s="1122"/>
      <c r="AIV94" s="1122"/>
      <c r="AIW94" s="1122"/>
      <c r="AIX94" s="231"/>
      <c r="AIY94" s="1122"/>
      <c r="AIZ94" s="1122"/>
      <c r="AJA94" s="1122"/>
      <c r="AJB94" s="1122"/>
      <c r="AJC94" s="227"/>
      <c r="AJD94" s="239"/>
      <c r="AJE94" s="1122"/>
      <c r="AJF94" s="227"/>
      <c r="AJG94" s="239"/>
      <c r="AJH94" s="1122"/>
      <c r="AJI94" s="1122"/>
      <c r="AJJ94" s="227"/>
      <c r="AJK94" s="240"/>
      <c r="AJL94" s="1122"/>
      <c r="AJM94" s="1122"/>
      <c r="AJN94" s="1122"/>
      <c r="AJO94" s="227"/>
      <c r="AJP94" s="239"/>
      <c r="AJQ94" s="1122"/>
      <c r="AJR94" s="1122"/>
      <c r="AJS94" s="1122"/>
      <c r="AJT94" s="1122"/>
      <c r="AJU94" s="1122"/>
      <c r="AJV94" s="1122"/>
      <c r="AJW94" s="1122"/>
      <c r="AJX94" s="1122"/>
      <c r="AJY94" s="1122"/>
      <c r="AJZ94" s="1122"/>
      <c r="AKA94" s="1122"/>
      <c r="AKB94" s="1122"/>
      <c r="AKC94" s="1122"/>
      <c r="AKD94" s="1122"/>
      <c r="AKE94" s="227"/>
      <c r="AKF94" s="239"/>
      <c r="AKG94" s="1122"/>
      <c r="AKH94" s="1122"/>
      <c r="AKI94" s="1122"/>
      <c r="AKJ94" s="227"/>
      <c r="AKK94" s="227"/>
      <c r="AKL94" s="231"/>
      <c r="AKM94" s="1122"/>
      <c r="AKN94" s="1122"/>
      <c r="AKO94" s="1122"/>
      <c r="AKP94" s="1122"/>
      <c r="AKQ94" s="1122"/>
      <c r="AKR94" s="227"/>
      <c r="AKS94" s="1135"/>
      <c r="AKT94" s="1134"/>
      <c r="AKU94" s="1135"/>
      <c r="AKV94" s="240"/>
      <c r="AKW94" s="1122"/>
      <c r="AKX94" s="1122"/>
      <c r="AKY94" s="1122"/>
      <c r="AKZ94" s="231"/>
      <c r="ALA94" s="1122"/>
      <c r="ALB94" s="1122"/>
      <c r="ALC94" s="1122"/>
      <c r="ALD94" s="1122"/>
      <c r="ALE94" s="227"/>
      <c r="ALF94" s="239"/>
      <c r="ALG94" s="1122"/>
      <c r="ALH94" s="227"/>
      <c r="ALI94" s="239"/>
      <c r="ALJ94" s="1122"/>
      <c r="ALK94" s="1122"/>
      <c r="ALL94" s="227"/>
      <c r="ALM94" s="240"/>
      <c r="ALN94" s="1122"/>
      <c r="ALO94" s="1122"/>
      <c r="ALP94" s="1122"/>
      <c r="ALQ94" s="227"/>
      <c r="ALR94" s="239"/>
      <c r="ALS94" s="1122"/>
      <c r="ALT94" s="1122"/>
      <c r="ALU94" s="1122"/>
      <c r="ALV94" s="1122"/>
      <c r="ALW94" s="1122"/>
      <c r="ALX94" s="1122"/>
      <c r="ALY94" s="1122"/>
      <c r="ALZ94" s="1122"/>
      <c r="AMA94" s="1122"/>
      <c r="AMB94" s="1122"/>
      <c r="AMC94" s="1122"/>
      <c r="AMD94" s="1122"/>
      <c r="AME94" s="1122"/>
      <c r="AMF94" s="1122"/>
      <c r="AMG94" s="227"/>
      <c r="AMH94" s="239"/>
      <c r="AMI94" s="1122"/>
      <c r="AMJ94" s="1122"/>
      <c r="AMK94" s="1122"/>
      <c r="AML94" s="227"/>
      <c r="AMM94" s="227"/>
      <c r="AMN94" s="231"/>
      <c r="AMO94" s="1122"/>
      <c r="AMP94" s="1122"/>
      <c r="AMQ94" s="1122"/>
      <c r="AMR94" s="1122"/>
      <c r="AMS94" s="1122"/>
      <c r="AMT94" s="227"/>
      <c r="AMU94" s="1135"/>
      <c r="AMV94" s="1134"/>
      <c r="AMW94" s="1135"/>
      <c r="AMX94" s="240"/>
      <c r="AMY94" s="1122"/>
      <c r="AMZ94" s="1122"/>
      <c r="ANA94" s="1122"/>
      <c r="ANB94" s="231"/>
      <c r="ANC94" s="1122"/>
      <c r="AND94" s="1122"/>
      <c r="ANE94" s="1122"/>
      <c r="ANF94" s="1122"/>
      <c r="ANG94" s="227"/>
      <c r="ANH94" s="239"/>
      <c r="ANI94" s="1122"/>
      <c r="ANJ94" s="227"/>
      <c r="ANK94" s="239"/>
      <c r="ANL94" s="1122"/>
      <c r="ANM94" s="1122"/>
      <c r="ANN94" s="227"/>
      <c r="ANO94" s="240"/>
      <c r="ANP94" s="1122"/>
      <c r="ANQ94" s="1122"/>
      <c r="ANR94" s="1122"/>
      <c r="ANS94" s="227"/>
      <c r="ANT94" s="239"/>
      <c r="ANU94" s="1122"/>
      <c r="ANV94" s="1122"/>
      <c r="ANW94" s="1122"/>
      <c r="ANX94" s="1122"/>
      <c r="ANY94" s="1122"/>
      <c r="ANZ94" s="1122"/>
      <c r="AOA94" s="1122"/>
      <c r="AOB94" s="1122"/>
      <c r="AOC94" s="1122"/>
      <c r="AOD94" s="1122"/>
      <c r="AOE94" s="1122"/>
      <c r="AOF94" s="1122"/>
      <c r="AOG94" s="1122"/>
      <c r="AOH94" s="1122"/>
      <c r="AOI94" s="227"/>
      <c r="AOJ94" s="239"/>
      <c r="AOK94" s="1122"/>
      <c r="AOL94" s="1122"/>
      <c r="AOM94" s="1122"/>
      <c r="AON94" s="227"/>
      <c r="AOO94" s="227"/>
      <c r="AOP94" s="231"/>
      <c r="AOQ94" s="1122"/>
      <c r="AOR94" s="1122"/>
      <c r="AOS94" s="1122"/>
      <c r="AOT94" s="1122"/>
      <c r="AOU94" s="1122"/>
      <c r="AOV94" s="227"/>
      <c r="AOW94" s="1135"/>
      <c r="AOX94" s="1134"/>
      <c r="AOY94" s="1135"/>
      <c r="AOZ94" s="240"/>
      <c r="APA94" s="1122"/>
      <c r="APB94" s="1122"/>
      <c r="APC94" s="1122"/>
      <c r="APD94" s="231"/>
      <c r="APE94" s="1122"/>
      <c r="APF94" s="1122"/>
      <c r="APG94" s="1122"/>
      <c r="APH94" s="1122"/>
      <c r="API94" s="227"/>
      <c r="APJ94" s="239"/>
      <c r="APK94" s="1122"/>
      <c r="APL94" s="227"/>
      <c r="APM94" s="239"/>
      <c r="APN94" s="1122"/>
      <c r="APO94" s="1122"/>
      <c r="APP94" s="227"/>
      <c r="APQ94" s="240"/>
      <c r="APR94" s="1122"/>
      <c r="APS94" s="1122"/>
      <c r="APT94" s="1122"/>
      <c r="APU94" s="227"/>
      <c r="APV94" s="239"/>
      <c r="APW94" s="1122"/>
      <c r="APX94" s="1122"/>
      <c r="APY94" s="1122"/>
      <c r="APZ94" s="1122"/>
      <c r="AQA94" s="1122"/>
      <c r="AQB94" s="1122"/>
      <c r="AQC94" s="1122"/>
      <c r="AQD94" s="1122"/>
      <c r="AQE94" s="1122"/>
      <c r="AQF94" s="1122"/>
      <c r="AQG94" s="1122"/>
      <c r="AQH94" s="1122"/>
      <c r="AQI94" s="1122"/>
      <c r="AQJ94" s="1122"/>
      <c r="AQK94" s="227"/>
      <c r="AQL94" s="239"/>
      <c r="AQM94" s="1122"/>
      <c r="AQN94" s="1122"/>
      <c r="AQO94" s="1122"/>
      <c r="AQP94" s="227"/>
      <c r="AQQ94" s="227"/>
      <c r="AQR94" s="231"/>
      <c r="AQS94" s="1122"/>
      <c r="AQT94" s="1122"/>
      <c r="AQU94" s="1122"/>
      <c r="AQV94" s="1122"/>
      <c r="AQW94" s="1122"/>
      <c r="AQX94" s="227"/>
      <c r="AQY94" s="1135"/>
      <c r="AQZ94" s="1134"/>
      <c r="ARA94" s="1135"/>
      <c r="ARB94" s="240"/>
      <c r="ARC94" s="1122"/>
      <c r="ARD94" s="1122"/>
      <c r="ARE94" s="1122"/>
      <c r="ARF94" s="231"/>
      <c r="ARG94" s="1122"/>
      <c r="ARH94" s="1122"/>
      <c r="ARI94" s="1122"/>
      <c r="ARJ94" s="1122"/>
      <c r="ARK94" s="227"/>
      <c r="ARL94" s="239"/>
      <c r="ARM94" s="1122"/>
      <c r="ARN94" s="227"/>
      <c r="ARO94" s="239"/>
      <c r="ARP94" s="1122"/>
      <c r="ARQ94" s="1122"/>
      <c r="ARR94" s="227"/>
      <c r="ARS94" s="240"/>
      <c r="ART94" s="1122"/>
      <c r="ARU94" s="1122"/>
      <c r="ARV94" s="1122"/>
      <c r="ARW94" s="227"/>
      <c r="ARX94" s="239"/>
      <c r="ARY94" s="1122"/>
      <c r="ARZ94" s="1122"/>
      <c r="ASA94" s="1122"/>
      <c r="ASB94" s="1122"/>
      <c r="ASC94" s="1122"/>
      <c r="ASD94" s="1122"/>
      <c r="ASE94" s="1122"/>
      <c r="ASF94" s="1122"/>
      <c r="ASG94" s="1122"/>
      <c r="ASH94" s="1122"/>
      <c r="ASI94" s="1122"/>
      <c r="ASJ94" s="1122"/>
      <c r="ASK94" s="1122"/>
      <c r="ASL94" s="1122"/>
      <c r="ASM94" s="227"/>
      <c r="ASN94" s="239"/>
      <c r="ASO94" s="1122"/>
      <c r="ASP94" s="1122"/>
      <c r="ASQ94" s="1122"/>
      <c r="ASR94" s="227"/>
      <c r="ASS94" s="227"/>
      <c r="AST94" s="231"/>
      <c r="ASU94" s="1122"/>
      <c r="ASV94" s="1122"/>
      <c r="ASW94" s="1122"/>
      <c r="ASX94" s="1122"/>
      <c r="ASY94" s="1122"/>
      <c r="ASZ94" s="227"/>
      <c r="ATA94" s="1135"/>
      <c r="ATB94" s="1134"/>
      <c r="ATC94" s="1135"/>
      <c r="ATD94" s="240"/>
      <c r="ATE94" s="1122"/>
      <c r="ATF94" s="1122"/>
      <c r="ATG94" s="1122"/>
      <c r="ATH94" s="231"/>
      <c r="ATI94" s="1122"/>
      <c r="ATJ94" s="1122"/>
      <c r="ATK94" s="1122"/>
      <c r="ATL94" s="1122"/>
      <c r="ATM94" s="227"/>
      <c r="ATN94" s="239"/>
      <c r="ATO94" s="1122"/>
      <c r="ATP94" s="227"/>
      <c r="ATQ94" s="239"/>
      <c r="ATR94" s="1122"/>
      <c r="ATS94" s="1122"/>
      <c r="ATT94" s="227"/>
      <c r="ATU94" s="240"/>
      <c r="ATV94" s="1122"/>
      <c r="ATW94" s="1122"/>
      <c r="ATX94" s="1122"/>
      <c r="ATY94" s="227"/>
      <c r="ATZ94" s="239"/>
      <c r="AUA94" s="1122"/>
      <c r="AUB94" s="1122"/>
      <c r="AUC94" s="1122"/>
      <c r="AUD94" s="1122"/>
      <c r="AUE94" s="1122"/>
      <c r="AUF94" s="1122"/>
      <c r="AUG94" s="1122"/>
      <c r="AUH94" s="1122"/>
      <c r="AUJ94" s="1134"/>
      <c r="AUK94" s="231"/>
      <c r="AUL94" s="1134"/>
      <c r="AUM94" s="1134"/>
      <c r="AUN94" s="1134"/>
      <c r="AUO94" s="1159"/>
      <c r="AUP94" s="1206"/>
      <c r="AUQ94" s="1159"/>
      <c r="AUR94" s="1159"/>
      <c r="AUS94" s="1159"/>
      <c r="AUT94" s="1159"/>
      <c r="AUU94" s="1159"/>
      <c r="AUV94" s="1159"/>
      <c r="AUW94" s="1134"/>
      <c r="AUX94" s="232"/>
      <c r="AUY94" s="1134"/>
      <c r="AUZ94" s="1134"/>
      <c r="AVA94" s="682"/>
      <c r="AVB94" s="1135"/>
      <c r="AVC94" s="1134"/>
      <c r="AVD94" s="229"/>
      <c r="AVE94" s="1134"/>
      <c r="AVF94" s="1134"/>
      <c r="AVG94" s="1134"/>
      <c r="AVQ94" s="234"/>
      <c r="AVV94" s="231"/>
      <c r="AVW94" s="878"/>
      <c r="AVX94" s="1249"/>
      <c r="AVY94" s="1249"/>
      <c r="AVZ94" s="1249"/>
      <c r="AWA94" s="1248"/>
      <c r="AWB94" s="1248"/>
      <c r="AWC94" s="1248"/>
      <c r="AWD94" s="1248"/>
      <c r="AWE94" s="1248"/>
      <c r="AWF94" s="1248"/>
      <c r="AWG94" s="1249"/>
      <c r="AWH94" s="1249"/>
      <c r="AWI94" s="1249"/>
      <c r="AWJ94" s="1249"/>
      <c r="AWK94" s="1249"/>
      <c r="AWL94" s="1249"/>
      <c r="AWM94" s="1249"/>
      <c r="AWN94" s="1249"/>
      <c r="AWO94" s="1249"/>
      <c r="AWP94" s="1249"/>
      <c r="AWQ94" s="1249"/>
      <c r="AWR94" s="1249"/>
      <c r="AWS94" s="1249"/>
      <c r="AWT94" s="1249"/>
      <c r="AWU94" s="1249"/>
      <c r="AWV94" s="1249"/>
      <c r="AWW94" s="1249"/>
      <c r="AWX94" s="283"/>
      <c r="AWZ94" s="231"/>
      <c r="AXB94" s="1057"/>
      <c r="AXC94" s="1091"/>
      <c r="AXD94" s="1077"/>
      <c r="AXE94" s="1103"/>
      <c r="AXF94" s="1057"/>
      <c r="AXG94" s="1057"/>
      <c r="AXH94" s="1103"/>
      <c r="AXI94" s="1057"/>
      <c r="AXJ94" s="1057"/>
      <c r="AXK94" s="1078"/>
      <c r="AXL94" s="1077"/>
      <c r="AXM94" s="1077"/>
      <c r="AXN94" s="1078"/>
      <c r="AXO94" s="1057"/>
      <c r="AXP94" s="1057"/>
      <c r="AXQ94" s="1057"/>
      <c r="AXR94" s="1057"/>
      <c r="AXS94" s="231"/>
      <c r="AXX94" s="887"/>
      <c r="AXY94" s="887"/>
      <c r="AYE94" s="234"/>
      <c r="AYI94" s="549"/>
      <c r="AYJ94" s="550"/>
      <c r="AYK94" s="1098"/>
      <c r="AYL94" s="1109"/>
      <c r="AYM94" s="550"/>
      <c r="AYN94" s="550"/>
      <c r="AYP94" s="747"/>
      <c r="AYQ94" s="747"/>
      <c r="AYT94" s="230"/>
      <c r="AYW94" s="230"/>
      <c r="AZA94" s="227"/>
      <c r="AZB94" s="239"/>
      <c r="AZF94" s="227"/>
      <c r="AZG94" s="227"/>
      <c r="AZH94" s="231"/>
      <c r="AZK94" s="1122"/>
      <c r="AZL94" s="1122"/>
      <c r="AZM94" s="1122"/>
      <c r="AZN94" s="227"/>
      <c r="AZO94" s="1135"/>
      <c r="AZP94" s="1134"/>
      <c r="AZQ94" s="1135"/>
      <c r="AZR94" s="240"/>
      <c r="AZS94" s="1122"/>
      <c r="AZT94" s="1122"/>
      <c r="AZU94" s="1122"/>
      <c r="AZV94" s="231"/>
      <c r="AZW94" s="1122"/>
      <c r="AZX94" s="1122"/>
      <c r="AZY94" s="1122"/>
      <c r="AZZ94" s="1122"/>
      <c r="BAA94" s="227"/>
      <c r="BAB94" s="239"/>
      <c r="BAC94" s="1122"/>
      <c r="BAD94" s="227"/>
      <c r="BAE94" s="239"/>
      <c r="BAF94" s="1122"/>
      <c r="BAG94" s="1122"/>
      <c r="BAH94" s="227"/>
      <c r="BAI94" s="240"/>
      <c r="BAJ94" s="1122"/>
      <c r="BAK94" s="1122"/>
      <c r="BAL94" s="1122"/>
      <c r="BAM94" s="227"/>
      <c r="BAN94" s="239"/>
      <c r="BAW94" s="1122"/>
      <c r="BAX94" s="1122"/>
      <c r="BAY94" s="1122"/>
      <c r="BAZ94" s="1122"/>
      <c r="BBA94" s="1122"/>
      <c r="BBB94" s="1122"/>
      <c r="BBC94" s="227"/>
      <c r="BBD94" s="239"/>
      <c r="BBE94" s="1122"/>
      <c r="BBF94" s="1122"/>
      <c r="BBG94" s="1122"/>
      <c r="BBH94" s="227"/>
      <c r="BBI94" s="227"/>
      <c r="BBJ94" s="231"/>
      <c r="BBK94" s="1122"/>
      <c r="BBL94" s="1122"/>
      <c r="BBM94" s="1122"/>
      <c r="BBN94" s="1122"/>
      <c r="BBO94" s="1122"/>
      <c r="BBP94" s="227"/>
      <c r="BBQ94" s="1135"/>
      <c r="BBR94" s="1134"/>
      <c r="BBS94" s="1135"/>
      <c r="BBT94" s="240"/>
      <c r="BBU94" s="1122"/>
      <c r="BBV94" s="1122"/>
      <c r="BBW94" s="1122"/>
      <c r="BBX94" s="231"/>
      <c r="BBY94" s="1122"/>
      <c r="BBZ94" s="1122"/>
      <c r="BCA94" s="1122"/>
      <c r="BCB94" s="1122"/>
      <c r="BCC94" s="227"/>
      <c r="BCD94" s="239"/>
      <c r="BCE94" s="1122"/>
      <c r="BCF94" s="227"/>
      <c r="BCG94" s="239"/>
      <c r="BCH94" s="1122"/>
      <c r="BCI94" s="1122"/>
      <c r="BCJ94" s="227"/>
      <c r="BCK94" s="240"/>
      <c r="BCL94" s="1122"/>
      <c r="BCM94" s="1122"/>
      <c r="BCN94" s="1122"/>
      <c r="BCO94" s="227"/>
      <c r="BCP94" s="239"/>
      <c r="BCQ94" s="1122"/>
      <c r="BCR94" s="1122"/>
      <c r="BCS94" s="1122"/>
      <c r="BCT94" s="1122"/>
      <c r="BCU94" s="1122"/>
      <c r="BCV94" s="1122"/>
      <c r="BCW94" s="1122"/>
      <c r="BCX94" s="1122"/>
      <c r="BCY94" s="1122"/>
      <c r="BCZ94" s="1122"/>
      <c r="BDA94" s="1122"/>
      <c r="BDB94" s="1122"/>
      <c r="BDC94" s="1122"/>
      <c r="BDD94" s="1122"/>
      <c r="BDE94" s="227"/>
      <c r="BDF94" s="239"/>
      <c r="BDG94" s="1122"/>
      <c r="BDH94" s="1122"/>
      <c r="BDI94" s="1122"/>
      <c r="BDJ94" s="227"/>
      <c r="BDK94" s="227"/>
      <c r="BDL94" s="231"/>
      <c r="BDM94" s="1122"/>
      <c r="BDN94" s="1122"/>
      <c r="BDO94" s="1122"/>
      <c r="BDP94" s="1122"/>
      <c r="BDQ94" s="1122"/>
      <c r="BDR94" s="227"/>
      <c r="BDS94" s="1135"/>
      <c r="BDT94" s="1134"/>
      <c r="BDU94" s="1135"/>
      <c r="BDV94" s="240"/>
      <c r="BDW94" s="1122"/>
      <c r="BDX94" s="1122"/>
      <c r="BDY94" s="1122"/>
      <c r="BDZ94" s="231"/>
      <c r="BEA94" s="1122"/>
      <c r="BEB94" s="1122"/>
      <c r="BEC94" s="1122"/>
      <c r="BED94" s="1122"/>
      <c r="BEE94" s="227"/>
      <c r="BEF94" s="239"/>
      <c r="BEG94" s="1122"/>
      <c r="BEH94" s="227"/>
      <c r="BEI94" s="239"/>
      <c r="BEJ94" s="1122"/>
      <c r="BEK94" s="1122"/>
      <c r="BEL94" s="227"/>
      <c r="BEM94" s="240"/>
      <c r="BEN94" s="1122"/>
      <c r="BEO94" s="1122"/>
      <c r="BEP94" s="1122"/>
      <c r="BEQ94" s="227"/>
      <c r="BER94" s="239"/>
      <c r="BES94" s="1122"/>
      <c r="BET94" s="1122"/>
      <c r="BEU94" s="1122"/>
      <c r="BEV94" s="1122"/>
      <c r="BEW94" s="1122"/>
      <c r="BEX94" s="1122"/>
      <c r="BEY94" s="1122"/>
      <c r="BEZ94" s="1122"/>
      <c r="BFA94" s="1122"/>
      <c r="BFB94" s="1122"/>
      <c r="BFC94" s="1122"/>
      <c r="BFD94" s="1122"/>
      <c r="BFE94" s="1122"/>
      <c r="BFF94" s="1122"/>
      <c r="BFG94" s="227"/>
      <c r="BFH94" s="239"/>
      <c r="BFI94" s="1122"/>
      <c r="BFJ94" s="1122"/>
      <c r="BFK94" s="1122"/>
      <c r="BFL94" s="227"/>
      <c r="BFM94" s="227"/>
      <c r="BFN94" s="231"/>
      <c r="BFO94" s="1122"/>
      <c r="BFP94" s="1122"/>
      <c r="BFQ94" s="1122"/>
      <c r="BFR94" s="1122"/>
      <c r="BFS94" s="1122"/>
      <c r="BFT94" s="227"/>
      <c r="BFU94" s="1135"/>
      <c r="BFV94" s="1134"/>
      <c r="BFW94" s="1135"/>
      <c r="BFX94" s="240"/>
      <c r="BFY94" s="1122"/>
      <c r="BFZ94" s="1122"/>
      <c r="BGA94" s="1122"/>
      <c r="BGB94" s="231"/>
      <c r="BGC94" s="1122"/>
      <c r="BGD94" s="1122"/>
      <c r="BGE94" s="1122"/>
      <c r="BGF94" s="1122"/>
      <c r="BGG94" s="227"/>
      <c r="BGH94" s="239"/>
      <c r="BGI94" s="1122"/>
      <c r="BGJ94" s="227"/>
      <c r="BGK94" s="239"/>
      <c r="BGL94" s="1122"/>
      <c r="BGM94" s="1122"/>
      <c r="BGN94" s="227"/>
      <c r="BGO94" s="240"/>
      <c r="BGP94" s="1122"/>
      <c r="BGQ94" s="1122"/>
      <c r="BGR94" s="1122"/>
      <c r="BGS94" s="227"/>
      <c r="BGT94" s="239"/>
      <c r="BGU94" s="1122"/>
      <c r="BGV94" s="1122"/>
      <c r="BGW94" s="1122"/>
      <c r="BGX94" s="1122"/>
      <c r="BGY94" s="1122"/>
      <c r="BGZ94" s="1122"/>
      <c r="BHA94" s="1122"/>
      <c r="BHB94" s="1122"/>
      <c r="BHC94" s="1122"/>
      <c r="BHD94" s="1122"/>
      <c r="BHE94" s="1122"/>
      <c r="BHF94" s="1122"/>
      <c r="BHG94" s="1122"/>
      <c r="BHH94" s="1122"/>
      <c r="BHI94" s="227"/>
      <c r="BHJ94" s="239"/>
      <c r="BHK94" s="1122"/>
      <c r="BHL94" s="1122"/>
      <c r="BHM94" s="1122"/>
      <c r="BHN94" s="227"/>
      <c r="BHO94" s="227"/>
      <c r="BHP94" s="231"/>
      <c r="BHQ94" s="1122"/>
      <c r="BHR94" s="1122"/>
      <c r="BHS94" s="1122"/>
      <c r="BHT94" s="1122"/>
      <c r="BHU94" s="1122"/>
      <c r="BHV94" s="227"/>
      <c r="BHW94" s="1135"/>
      <c r="BHX94" s="1134"/>
      <c r="BHY94" s="1135"/>
      <c r="BHZ94" s="240"/>
      <c r="BIA94" s="1122"/>
      <c r="BIB94" s="1122"/>
      <c r="BIC94" s="1122"/>
      <c r="BID94" s="231"/>
      <c r="BIE94" s="1122"/>
      <c r="BIF94" s="1122"/>
      <c r="BIG94" s="1122"/>
      <c r="BIH94" s="1122"/>
      <c r="BII94" s="227"/>
      <c r="BIJ94" s="239"/>
      <c r="BIK94" s="1122"/>
      <c r="BIL94" s="227"/>
      <c r="BIM94" s="239"/>
      <c r="BIN94" s="1122"/>
      <c r="BIO94" s="1122"/>
      <c r="BIP94" s="227"/>
      <c r="BIQ94" s="240"/>
      <c r="BIR94" s="1122"/>
      <c r="BIS94" s="1122"/>
      <c r="BIT94" s="1122"/>
      <c r="BIU94" s="227"/>
      <c r="BIV94" s="239"/>
      <c r="BIW94" s="1122"/>
      <c r="BIX94" s="1122"/>
      <c r="BIY94" s="1122"/>
      <c r="BIZ94" s="1122"/>
      <c r="BJA94" s="1122"/>
      <c r="BJB94" s="1122"/>
      <c r="BJC94" s="1122"/>
      <c r="BJD94" s="1122"/>
      <c r="BJE94" s="1122"/>
      <c r="BJF94" s="1122"/>
      <c r="BJG94" s="1122"/>
      <c r="BJH94" s="1122"/>
      <c r="BJI94" s="1122"/>
      <c r="BJJ94" s="1122"/>
      <c r="BJK94" s="227"/>
      <c r="BJL94" s="239"/>
      <c r="BJM94" s="1122"/>
      <c r="BJN94" s="1122"/>
      <c r="BJO94" s="1122"/>
      <c r="BJP94" s="227"/>
      <c r="BJQ94" s="227"/>
      <c r="BJR94" s="231"/>
      <c r="BJS94" s="1122"/>
      <c r="BJT94" s="1122"/>
      <c r="BJU94" s="1122"/>
      <c r="BJV94" s="1122"/>
      <c r="BJW94" s="1122"/>
      <c r="BJX94" s="227"/>
      <c r="BJY94" s="1135"/>
      <c r="BJZ94" s="1134"/>
      <c r="BKA94" s="1135"/>
      <c r="BKB94" s="240"/>
      <c r="BKC94" s="1122"/>
      <c r="BKD94" s="1122"/>
      <c r="BKE94" s="1122"/>
      <c r="BKF94" s="231"/>
      <c r="BKG94" s="1122"/>
      <c r="BKH94" s="1122"/>
      <c r="BKI94" s="1122"/>
      <c r="BKJ94" s="1122"/>
      <c r="BKK94" s="227"/>
      <c r="BKL94" s="239"/>
      <c r="BKM94" s="1122"/>
      <c r="BKN94" s="227"/>
      <c r="BKO94" s="239"/>
      <c r="BKP94" s="1122"/>
      <c r="BKQ94" s="1122"/>
      <c r="BKR94" s="227"/>
      <c r="BKS94" s="240"/>
      <c r="BKT94" s="1122"/>
      <c r="BKU94" s="1122"/>
      <c r="BKV94" s="1122"/>
      <c r="BKW94" s="227"/>
      <c r="BKX94" s="239"/>
      <c r="BKY94" s="1122"/>
      <c r="BKZ94" s="1122"/>
      <c r="BLA94" s="1122"/>
      <c r="BLB94" s="1122"/>
      <c r="BLC94" s="1122"/>
      <c r="BLD94" s="1122"/>
      <c r="BLE94" s="1122"/>
      <c r="BLF94" s="1122"/>
      <c r="BLG94" s="1122"/>
      <c r="BLH94" s="1122"/>
      <c r="BLI94" s="1122"/>
      <c r="BLJ94" s="1122"/>
      <c r="BLK94" s="1122"/>
      <c r="BLL94" s="1122"/>
      <c r="BLM94" s="227"/>
      <c r="BLN94" s="239"/>
      <c r="BLO94" s="1122"/>
      <c r="BLP94" s="1122"/>
      <c r="BLQ94" s="1122"/>
      <c r="BLR94" s="227"/>
      <c r="BLS94" s="227"/>
      <c r="BLT94" s="231"/>
      <c r="BLU94" s="1122"/>
      <c r="BLV94" s="1122"/>
      <c r="BLW94" s="1122"/>
      <c r="BLX94" s="1122"/>
      <c r="BLY94" s="1122"/>
      <c r="BLZ94" s="227"/>
      <c r="BMA94" s="1135"/>
      <c r="BMB94" s="1134"/>
      <c r="BMC94" s="1135"/>
      <c r="BMD94" s="240"/>
      <c r="BME94" s="1122"/>
      <c r="BMF94" s="1122"/>
      <c r="BMG94" s="1122"/>
      <c r="BMH94" s="231"/>
      <c r="BMI94" s="1122"/>
      <c r="BMJ94" s="1122"/>
      <c r="BMK94" s="1122"/>
      <c r="BML94" s="1122"/>
      <c r="BMM94" s="227"/>
      <c r="BMN94" s="239"/>
      <c r="BMO94" s="1122"/>
      <c r="BMP94" s="227"/>
      <c r="BMQ94" s="239"/>
      <c r="BMR94" s="1122"/>
      <c r="BMS94" s="1122"/>
      <c r="BMT94" s="227"/>
      <c r="BMU94" s="240"/>
      <c r="BMV94" s="1122"/>
      <c r="BMW94" s="1122"/>
      <c r="BMX94" s="1122"/>
      <c r="BMY94" s="227"/>
      <c r="BMZ94" s="239"/>
      <c r="BNA94" s="1122"/>
      <c r="BNB94" s="1122"/>
      <c r="BNC94" s="1122"/>
      <c r="BND94" s="1122"/>
      <c r="BNE94" s="1122"/>
      <c r="BNF94" s="1122"/>
      <c r="BNG94" s="1122"/>
      <c r="BNH94" s="1122"/>
      <c r="BNI94" s="1122"/>
      <c r="BNJ94" s="1122"/>
      <c r="BNK94" s="1122"/>
      <c r="BNL94" s="1122"/>
      <c r="BNM94" s="1122"/>
      <c r="BNN94" s="1122"/>
      <c r="BNO94" s="227"/>
      <c r="BNP94" s="239"/>
      <c r="BNQ94" s="1122"/>
      <c r="BNR94" s="1122"/>
      <c r="BNS94" s="1122"/>
      <c r="BNT94" s="227"/>
      <c r="BNU94" s="227"/>
      <c r="BNV94" s="231"/>
      <c r="BNW94" s="1122"/>
      <c r="BNX94" s="1122"/>
      <c r="BNY94" s="1122"/>
      <c r="BNZ94" s="1122"/>
      <c r="BOA94" s="1122"/>
      <c r="BOB94" s="227"/>
      <c r="BOC94" s="1135"/>
      <c r="BOD94" s="1134"/>
      <c r="BOE94" s="1135"/>
      <c r="BOF94" s="240"/>
      <c r="BOG94" s="1122"/>
      <c r="BOH94" s="1122"/>
      <c r="BOI94" s="1122"/>
      <c r="BOJ94" s="231"/>
      <c r="BOK94" s="1122"/>
      <c r="BOL94" s="1122"/>
      <c r="BOM94" s="1122"/>
      <c r="BON94" s="1122"/>
      <c r="BOO94" s="227"/>
      <c r="BOP94" s="239"/>
      <c r="BOQ94" s="1122"/>
      <c r="BOR94" s="227"/>
      <c r="BOS94" s="239"/>
      <c r="BOT94" s="1122"/>
      <c r="BOU94" s="1122"/>
      <c r="BOV94" s="227"/>
      <c r="BOW94" s="240"/>
      <c r="BOX94" s="1122"/>
      <c r="BOY94" s="1122"/>
      <c r="BOZ94" s="1122"/>
      <c r="BPA94" s="227"/>
      <c r="BPB94" s="239"/>
      <c r="BPC94" s="1122"/>
      <c r="BPD94" s="1122"/>
      <c r="BPE94" s="1122"/>
      <c r="BPF94" s="1122"/>
      <c r="BPG94" s="1122"/>
      <c r="BPH94" s="1122"/>
      <c r="BPI94" s="1122"/>
      <c r="BPJ94" s="1122"/>
      <c r="BPK94" s="1122"/>
      <c r="BPL94" s="1122"/>
      <c r="BPM94" s="1122"/>
      <c r="BPN94" s="1122"/>
      <c r="BPO94" s="1122"/>
      <c r="BPP94" s="1122"/>
      <c r="BPQ94" s="227"/>
      <c r="BPR94" s="239"/>
      <c r="BPS94" s="1122"/>
      <c r="BPT94" s="1122"/>
      <c r="BPU94" s="1122"/>
      <c r="BPV94" s="227"/>
      <c r="BPW94" s="227"/>
      <c r="BPX94" s="231"/>
      <c r="BPY94" s="1122"/>
      <c r="BPZ94" s="1122"/>
      <c r="BQA94" s="1122"/>
      <c r="BQB94" s="1122"/>
      <c r="BQC94" s="1122"/>
      <c r="BQD94" s="227"/>
      <c r="BQE94" s="1135"/>
      <c r="BQF94" s="1134"/>
      <c r="BQG94" s="1135"/>
      <c r="BQH94" s="240"/>
      <c r="BQI94" s="1122"/>
      <c r="BQJ94" s="1122"/>
      <c r="BQK94" s="1122"/>
      <c r="BQL94" s="231"/>
      <c r="BQM94" s="1122"/>
      <c r="BQN94" s="1122"/>
      <c r="BQO94" s="1122"/>
      <c r="BQP94" s="1122"/>
      <c r="BQQ94" s="227"/>
      <c r="BQR94" s="239"/>
      <c r="BQS94" s="1122"/>
      <c r="BQT94" s="227"/>
      <c r="BQU94" s="239"/>
      <c r="BQV94" s="1122"/>
      <c r="BQW94" s="1122"/>
      <c r="BQX94" s="227"/>
      <c r="BQY94" s="240"/>
      <c r="BQZ94" s="1122"/>
      <c r="BRA94" s="1122"/>
      <c r="BRB94" s="1122"/>
      <c r="BRC94" s="227"/>
      <c r="BRD94" s="239"/>
      <c r="BRE94" s="1122"/>
      <c r="BRF94" s="1122"/>
      <c r="BRG94" s="1122"/>
      <c r="BRH94" s="1122"/>
      <c r="BRI94" s="1122"/>
      <c r="BRJ94" s="1122"/>
      <c r="BRK94" s="1122"/>
      <c r="BRL94" s="1122"/>
      <c r="BRM94" s="1122"/>
      <c r="BRN94" s="1122"/>
      <c r="BRO94" s="1122"/>
      <c r="BRP94" s="1122"/>
      <c r="BRQ94" s="1122"/>
      <c r="BRR94" s="1122"/>
      <c r="BRS94" s="227"/>
      <c r="BRT94" s="239"/>
      <c r="BRU94" s="1122"/>
      <c r="BRV94" s="1122"/>
      <c r="BRW94" s="1122"/>
      <c r="BRX94" s="227"/>
      <c r="BRY94" s="227"/>
      <c r="BRZ94" s="231"/>
      <c r="BSA94" s="1122"/>
      <c r="BSB94" s="1122"/>
      <c r="BSC94" s="1122"/>
      <c r="BSD94" s="1122"/>
      <c r="BSE94" s="1122"/>
      <c r="BSF94" s="227"/>
      <c r="BSG94" s="1135"/>
      <c r="BSH94" s="1134"/>
      <c r="BSI94" s="1135"/>
      <c r="BSJ94" s="240"/>
      <c r="BSK94" s="1122"/>
      <c r="BSL94" s="1122"/>
      <c r="BSM94" s="1122"/>
      <c r="BSN94" s="231"/>
      <c r="BSO94" s="1122"/>
      <c r="BSP94" s="1122"/>
      <c r="BSQ94" s="1122"/>
      <c r="BSR94" s="1122"/>
      <c r="BSS94" s="227"/>
      <c r="BST94" s="239"/>
      <c r="BSU94" s="1122"/>
      <c r="BSV94" s="227"/>
      <c r="BSW94" s="239"/>
      <c r="BSX94" s="1122"/>
      <c r="BSY94" s="1122"/>
      <c r="BSZ94" s="227"/>
      <c r="BTA94" s="240"/>
      <c r="BTB94" s="1122"/>
      <c r="BTC94" s="1122"/>
      <c r="BTD94" s="1122"/>
      <c r="BTE94" s="227"/>
      <c r="BTF94" s="239"/>
      <c r="BTG94" s="1122"/>
      <c r="BTH94" s="1122"/>
      <c r="BTI94" s="1122"/>
      <c r="BTJ94" s="1122"/>
      <c r="BTK94" s="1122"/>
      <c r="BTL94" s="1122"/>
      <c r="BTM94" s="1122"/>
      <c r="BTN94" s="1122"/>
      <c r="BTO94" s="1122"/>
      <c r="BTP94" s="1122"/>
      <c r="BTQ94" s="1122"/>
      <c r="BTR94" s="1122"/>
      <c r="BTS94" s="1122"/>
      <c r="BTT94" s="1122"/>
      <c r="BTU94" s="227"/>
      <c r="BTV94" s="239"/>
      <c r="BTW94" s="1122"/>
      <c r="BTX94" s="1122"/>
      <c r="BTY94" s="1122"/>
      <c r="BTZ94" s="227"/>
      <c r="BUA94" s="227"/>
      <c r="BUB94" s="231"/>
      <c r="BUC94" s="1122"/>
      <c r="BUD94" s="1122"/>
      <c r="BUE94" s="1122"/>
      <c r="BUF94" s="1122"/>
      <c r="BUG94" s="1122"/>
      <c r="BUH94" s="227"/>
      <c r="BUI94" s="1135"/>
      <c r="BUJ94" s="1134"/>
      <c r="BUK94" s="1135"/>
      <c r="BUL94" s="240"/>
      <c r="BUM94" s="1122"/>
      <c r="BUN94" s="1122"/>
      <c r="BUO94" s="1122"/>
      <c r="BUP94" s="231"/>
      <c r="BUQ94" s="1122"/>
      <c r="BUR94" s="1122"/>
      <c r="BUS94" s="1122"/>
      <c r="BUT94" s="1122"/>
      <c r="BUU94" s="227"/>
      <c r="BUV94" s="239"/>
      <c r="BUW94" s="1122"/>
      <c r="BUX94" s="227"/>
      <c r="BUY94" s="239"/>
      <c r="BUZ94" s="1122"/>
      <c r="BVA94" s="1122"/>
      <c r="BVB94" s="227"/>
      <c r="BVC94" s="240"/>
      <c r="BVD94" s="1122"/>
      <c r="BVE94" s="1122"/>
      <c r="BVF94" s="1122"/>
      <c r="BVG94" s="227"/>
      <c r="BVH94" s="239"/>
      <c r="BVI94" s="1122"/>
      <c r="BVJ94" s="1122"/>
      <c r="BVK94" s="1122"/>
      <c r="BVL94" s="1122"/>
      <c r="BVM94" s="1122"/>
      <c r="BVN94" s="1122"/>
      <c r="BVO94" s="1122"/>
      <c r="BVP94" s="1122"/>
      <c r="BVQ94" s="1122"/>
      <c r="BVR94" s="1122"/>
      <c r="BVS94" s="1122"/>
      <c r="BVT94" s="1122"/>
      <c r="BVU94" s="1122"/>
      <c r="BVV94" s="1122"/>
      <c r="BVW94" s="227"/>
      <c r="BVX94" s="239"/>
      <c r="BVY94" s="1122"/>
      <c r="BVZ94" s="1122"/>
      <c r="BWA94" s="1122"/>
      <c r="BWB94" s="227"/>
      <c r="BWC94" s="227"/>
      <c r="BWD94" s="231"/>
      <c r="BWE94" s="1122"/>
      <c r="BWF94" s="1122"/>
      <c r="BWG94" s="1122"/>
      <c r="BWH94" s="1122"/>
      <c r="BWI94" s="1122"/>
      <c r="BWJ94" s="227"/>
      <c r="BWK94" s="1135"/>
      <c r="BWL94" s="1134"/>
      <c r="BWM94" s="1135"/>
      <c r="BWN94" s="240"/>
      <c r="BWO94" s="1122"/>
      <c r="BWP94" s="1122"/>
      <c r="BWQ94" s="1122"/>
      <c r="BWR94" s="231"/>
      <c r="BWS94" s="1122"/>
      <c r="BWT94" s="1122"/>
      <c r="BWU94" s="1122"/>
      <c r="BWV94" s="1122"/>
      <c r="BWW94" s="227"/>
      <c r="BWX94" s="239"/>
      <c r="BWY94" s="1122"/>
      <c r="BWZ94" s="227"/>
      <c r="BXA94" s="239"/>
      <c r="BXB94" s="1122"/>
      <c r="BXC94" s="1122"/>
      <c r="BXD94" s="227"/>
      <c r="BXE94" s="240"/>
      <c r="BXF94" s="1122"/>
      <c r="BXG94" s="1122"/>
      <c r="BXH94" s="1122"/>
      <c r="BXI94" s="227"/>
      <c r="BXJ94" s="239"/>
      <c r="BXK94" s="1122"/>
      <c r="BXL94" s="1122"/>
      <c r="BXM94" s="1122"/>
      <c r="BXN94" s="1122"/>
      <c r="BXO94" s="1122"/>
      <c r="BXP94" s="1122"/>
      <c r="BXQ94" s="1122"/>
      <c r="BXR94" s="1122"/>
      <c r="BXS94" s="1122"/>
      <c r="BXT94" s="1122"/>
      <c r="BXU94" s="1122"/>
      <c r="BXV94" s="1122"/>
      <c r="BXW94" s="1122"/>
      <c r="BXX94" s="1122"/>
      <c r="BXY94" s="227"/>
      <c r="BXZ94" s="239"/>
      <c r="BYA94" s="1122"/>
      <c r="BYB94" s="1122"/>
      <c r="BYC94" s="1122"/>
      <c r="BYD94" s="227"/>
      <c r="BYE94" s="227"/>
      <c r="BYF94" s="231"/>
      <c r="BYG94" s="1122"/>
      <c r="BYH94" s="1122"/>
      <c r="BYI94" s="1122"/>
      <c r="BYJ94" s="1122"/>
      <c r="BYK94" s="1122"/>
      <c r="BYL94" s="227"/>
      <c r="BYM94" s="1135"/>
      <c r="BYN94" s="1134"/>
      <c r="BYO94" s="1135"/>
      <c r="BYP94" s="240"/>
      <c r="BYQ94" s="1122"/>
      <c r="BYR94" s="1122"/>
      <c r="BYS94" s="1122"/>
      <c r="BYT94" s="231"/>
      <c r="BYU94" s="1122"/>
      <c r="BYV94" s="1122"/>
      <c r="BYW94" s="1122"/>
      <c r="BYX94" s="1122"/>
      <c r="BYY94" s="227"/>
      <c r="BYZ94" s="239"/>
      <c r="BZA94" s="1122"/>
      <c r="BZB94" s="227"/>
      <c r="BZC94" s="239"/>
      <c r="BZD94" s="1122"/>
      <c r="BZE94" s="1122"/>
      <c r="BZF94" s="227"/>
      <c r="BZG94" s="240"/>
      <c r="BZH94" s="1122"/>
      <c r="BZI94" s="1122"/>
      <c r="BZJ94" s="1122"/>
      <c r="BZK94" s="227"/>
      <c r="BZL94" s="239"/>
      <c r="BZM94" s="1122"/>
      <c r="BZN94" s="1122"/>
      <c r="BZO94" s="1122"/>
      <c r="BZP94" s="1122"/>
      <c r="BZQ94" s="1122"/>
      <c r="BZR94" s="1122"/>
      <c r="BZS94" s="1122"/>
      <c r="BZT94" s="1122"/>
      <c r="BZU94" s="1122"/>
      <c r="BZV94" s="1122"/>
      <c r="BZW94" s="1122"/>
      <c r="BZX94" s="1122"/>
      <c r="BZY94" s="1122"/>
      <c r="BZZ94" s="1122"/>
      <c r="CAA94" s="227"/>
      <c r="CAB94" s="239"/>
      <c r="CAC94" s="1122"/>
      <c r="CAD94" s="1122"/>
      <c r="CAE94" s="1122"/>
      <c r="CAF94" s="227"/>
      <c r="CAG94" s="227"/>
      <c r="CAH94" s="231"/>
      <c r="CAI94" s="1122"/>
      <c r="CAJ94" s="1122"/>
      <c r="CAK94" s="1122"/>
      <c r="CAL94" s="1122"/>
      <c r="CAM94" s="1122"/>
      <c r="CAN94" s="227"/>
      <c r="CAO94" s="1135"/>
      <c r="CAP94" s="1134"/>
      <c r="CAQ94" s="1135"/>
      <c r="CAR94" s="240"/>
      <c r="CAS94" s="1122"/>
      <c r="CAT94" s="1122"/>
      <c r="CAU94" s="1122"/>
      <c r="CAV94" s="231"/>
      <c r="CAW94" s="1122"/>
      <c r="CAX94" s="1122"/>
      <c r="CAY94" s="1122"/>
      <c r="CAZ94" s="1122"/>
      <c r="CBA94" s="227"/>
      <c r="CBB94" s="239"/>
      <c r="CBC94" s="1122"/>
      <c r="CBD94" s="227"/>
      <c r="CBE94" s="239"/>
      <c r="CBF94" s="1122"/>
      <c r="CBG94" s="1122"/>
      <c r="CBH94" s="227"/>
      <c r="CBI94" s="240"/>
      <c r="CBJ94" s="1122"/>
      <c r="CBK94" s="1122"/>
      <c r="CBL94" s="1122"/>
      <c r="CBM94" s="227"/>
      <c r="CBN94" s="239"/>
      <c r="CBO94" s="1122"/>
      <c r="CBP94" s="1122"/>
      <c r="CBQ94" s="1122"/>
      <c r="CBR94" s="1122"/>
      <c r="CBS94" s="1122"/>
      <c r="CBT94" s="1122"/>
      <c r="CBU94" s="1122"/>
      <c r="CBV94" s="1122"/>
      <c r="CBW94" s="1122"/>
      <c r="CBX94" s="1122"/>
      <c r="CBY94" s="1122"/>
      <c r="CBZ94" s="1122"/>
      <c r="CCA94" s="1122"/>
      <c r="CCB94" s="1122"/>
      <c r="CCC94" s="227"/>
      <c r="CCD94" s="239"/>
      <c r="CCE94" s="1122"/>
      <c r="CCF94" s="1122"/>
      <c r="CCG94" s="1122"/>
      <c r="CCH94" s="227"/>
      <c r="CCI94" s="227"/>
      <c r="CCJ94" s="231"/>
      <c r="CCK94" s="1122"/>
      <c r="CCL94" s="1122"/>
      <c r="CCM94" s="1122"/>
      <c r="CCN94" s="1122"/>
      <c r="CCO94" s="1122"/>
      <c r="CCP94" s="227"/>
      <c r="CCQ94" s="1135"/>
      <c r="CCR94" s="1134"/>
      <c r="CCS94" s="1135"/>
      <c r="CCT94" s="240"/>
      <c r="CCU94" s="1122"/>
      <c r="CCV94" s="1122"/>
      <c r="CCW94" s="1122"/>
      <c r="CCX94" s="231"/>
      <c r="CCY94" s="1122"/>
      <c r="CCZ94" s="1122"/>
      <c r="CDA94" s="1122"/>
      <c r="CDB94" s="1122"/>
      <c r="CDC94" s="227"/>
      <c r="CDD94" s="239"/>
      <c r="CDE94" s="1122"/>
      <c r="CDF94" s="227"/>
      <c r="CDG94" s="239"/>
      <c r="CDH94" s="1122"/>
      <c r="CDI94" s="1122"/>
      <c r="CDJ94" s="227"/>
      <c r="CDK94" s="240"/>
      <c r="CDL94" s="1122"/>
      <c r="CDM94" s="1122"/>
      <c r="CDN94" s="1122"/>
      <c r="CDO94" s="227"/>
      <c r="CDP94" s="239"/>
      <c r="CDQ94" s="1122"/>
      <c r="CDR94" s="1122"/>
      <c r="CDS94" s="1122"/>
      <c r="CDT94" s="1122"/>
      <c r="CDU94" s="1122"/>
      <c r="CDV94" s="1122"/>
      <c r="CDW94" s="1122"/>
      <c r="CDX94" s="1122"/>
      <c r="CDY94" s="1122"/>
      <c r="CDZ94" s="1122"/>
      <c r="CEA94" s="1122"/>
      <c r="CEB94" s="1122"/>
      <c r="CEC94" s="1122"/>
      <c r="CED94" s="1122"/>
      <c r="CEE94" s="227"/>
      <c r="CEF94" s="239"/>
      <c r="CEG94" s="1122"/>
      <c r="CEH94" s="1122"/>
      <c r="CEI94" s="1122"/>
      <c r="CEJ94" s="227"/>
      <c r="CEK94" s="227"/>
      <c r="CEL94" s="231"/>
      <c r="CEM94" s="1122"/>
      <c r="CEN94" s="1122"/>
      <c r="CEO94" s="1122"/>
      <c r="CEP94" s="1122"/>
      <c r="CEQ94" s="1122"/>
      <c r="CER94" s="227"/>
      <c r="CES94" s="1135"/>
      <c r="CET94" s="1134"/>
      <c r="CEU94" s="1135"/>
      <c r="CEV94" s="240"/>
      <c r="CEW94" s="1122"/>
      <c r="CEX94" s="1122"/>
      <c r="CEY94" s="1122"/>
      <c r="CEZ94" s="231"/>
      <c r="CFA94" s="1122"/>
      <c r="CFB94" s="1122"/>
      <c r="CFC94" s="1122"/>
      <c r="CFD94" s="1122"/>
      <c r="CFE94" s="227"/>
      <c r="CFF94" s="239"/>
      <c r="CFG94" s="1122"/>
      <c r="CFH94" s="227"/>
      <c r="CFI94" s="239"/>
      <c r="CFJ94" s="1122"/>
      <c r="CFK94" s="1122"/>
      <c r="CFL94" s="227"/>
      <c r="CFM94" s="240"/>
      <c r="CFN94" s="1122"/>
      <c r="CFO94" s="1122"/>
      <c r="CFP94" s="1122"/>
      <c r="CFQ94" s="227"/>
      <c r="CFR94" s="239"/>
      <c r="CFS94" s="1122"/>
      <c r="CFT94" s="1122"/>
      <c r="CFU94" s="1122"/>
      <c r="CFV94" s="1122"/>
      <c r="CFW94" s="1122"/>
      <c r="CFX94" s="1122"/>
      <c r="CFY94" s="1122"/>
      <c r="CFZ94" s="1122"/>
      <c r="CGA94" s="1122"/>
      <c r="CGB94" s="1122"/>
      <c r="CGC94" s="1122"/>
      <c r="CGD94" s="1122"/>
      <c r="CGE94" s="1122"/>
      <c r="CGF94" s="1122"/>
      <c r="CGG94" s="227"/>
      <c r="CGH94" s="239"/>
      <c r="CGI94" s="1122"/>
      <c r="CGJ94" s="1122"/>
      <c r="CGK94" s="1122"/>
      <c r="CGL94" s="227"/>
      <c r="CGM94" s="227"/>
      <c r="CGN94" s="231"/>
      <c r="CGO94" s="1122"/>
      <c r="CGP94" s="1122"/>
      <c r="CGQ94" s="1122"/>
      <c r="CGR94" s="1122"/>
      <c r="CGS94" s="1122"/>
      <c r="CGT94" s="227"/>
      <c r="CGU94" s="1135"/>
      <c r="CGV94" s="1134"/>
      <c r="CGW94" s="1135"/>
      <c r="CGX94" s="240"/>
      <c r="CGY94" s="1122"/>
      <c r="CGZ94" s="1122"/>
      <c r="CHA94" s="1122"/>
      <c r="CHB94" s="231"/>
      <c r="CHC94" s="1122"/>
      <c r="CHD94" s="1122"/>
      <c r="CHE94" s="1122"/>
      <c r="CHF94" s="1122"/>
      <c r="CHG94" s="227"/>
      <c r="CHH94" s="239"/>
      <c r="CHI94" s="1122"/>
      <c r="CHJ94" s="227"/>
      <c r="CHK94" s="239"/>
      <c r="CHL94" s="1122"/>
      <c r="CHM94" s="1122"/>
      <c r="CHN94" s="227"/>
      <c r="CHO94" s="240"/>
      <c r="CHP94" s="1122"/>
      <c r="CHQ94" s="1122"/>
      <c r="CHR94" s="1122"/>
      <c r="CHS94" s="227"/>
      <c r="CHT94" s="239"/>
      <c r="CHU94" s="1122"/>
      <c r="CHV94" s="1122"/>
      <c r="CHW94" s="1122"/>
      <c r="CHX94" s="1122"/>
      <c r="CHY94" s="1122"/>
      <c r="CHZ94" s="1122"/>
      <c r="CIA94" s="1122"/>
      <c r="CIB94" s="1122"/>
      <c r="CIC94" s="1122"/>
      <c r="CID94" s="1122"/>
      <c r="CIE94" s="1122"/>
      <c r="CIF94" s="1122"/>
      <c r="CIG94" s="1122"/>
      <c r="CIH94" s="1122"/>
      <c r="CII94" s="227"/>
      <c r="CIJ94" s="239"/>
      <c r="CIK94" s="1122"/>
      <c r="CIL94" s="1122"/>
      <c r="CIM94" s="1122"/>
      <c r="CIN94" s="227"/>
      <c r="CIO94" s="227"/>
      <c r="CIP94" s="231"/>
      <c r="CIQ94" s="1122"/>
      <c r="CIR94" s="1122"/>
      <c r="CIS94" s="1122"/>
      <c r="CIT94" s="1122"/>
      <c r="CIU94" s="1122"/>
      <c r="CIV94" s="227"/>
      <c r="CIW94" s="1135"/>
      <c r="CIX94" s="1134"/>
      <c r="CIY94" s="1135"/>
      <c r="CIZ94" s="240"/>
      <c r="CJA94" s="1122"/>
      <c r="CJB94" s="1122"/>
      <c r="CJC94" s="1122"/>
      <c r="CJD94" s="231"/>
      <c r="CJE94" s="1122"/>
      <c r="CJF94" s="1122"/>
      <c r="CJG94" s="1122"/>
      <c r="CJH94" s="1122"/>
      <c r="CJI94" s="227"/>
      <c r="CJJ94" s="239"/>
      <c r="CJK94" s="1122"/>
      <c r="CJL94" s="227"/>
      <c r="CJM94" s="239"/>
      <c r="CJN94" s="1122"/>
      <c r="CJO94" s="1122"/>
      <c r="CJP94" s="227"/>
      <c r="CJQ94" s="240"/>
      <c r="CJR94" s="1122"/>
      <c r="CJS94" s="1122"/>
      <c r="CJT94" s="1122"/>
      <c r="CJU94" s="227"/>
      <c r="CJV94" s="239"/>
      <c r="CJW94" s="1122"/>
      <c r="CJX94" s="1122"/>
      <c r="CJY94" s="1122"/>
      <c r="CJZ94" s="1122"/>
      <c r="CKA94" s="1122"/>
      <c r="CKB94" s="1122"/>
      <c r="CKC94" s="1122"/>
      <c r="CKD94" s="1122"/>
      <c r="CKE94" s="1122"/>
      <c r="CKF94" s="1122"/>
      <c r="CKG94" s="1122"/>
      <c r="CKH94" s="1122"/>
      <c r="CKI94" s="1122"/>
      <c r="CKJ94" s="1122"/>
      <c r="CKK94" s="227"/>
      <c r="CKL94" s="239"/>
      <c r="CKM94" s="1122"/>
      <c r="CKN94" s="1122"/>
      <c r="CKO94" s="1122"/>
      <c r="CKP94" s="227"/>
      <c r="CKQ94" s="227"/>
      <c r="CKR94" s="231"/>
      <c r="CKS94" s="1122"/>
      <c r="CKT94" s="1122"/>
      <c r="CKU94" s="1122"/>
      <c r="CKV94" s="1122"/>
      <c r="CKW94" s="1122"/>
      <c r="CKX94" s="227"/>
      <c r="CKY94" s="1135"/>
      <c r="CKZ94" s="1134"/>
      <c r="CLA94" s="1135"/>
      <c r="CLB94" s="240"/>
      <c r="CLC94" s="1122"/>
      <c r="CLD94" s="1122"/>
      <c r="CLE94" s="1122"/>
      <c r="CLF94" s="231"/>
      <c r="CLG94" s="1122"/>
      <c r="CLH94" s="1122"/>
      <c r="CLI94" s="1122"/>
      <c r="CLJ94" s="1122"/>
      <c r="CLK94" s="227"/>
      <c r="CLL94" s="239"/>
      <c r="CLM94" s="1122"/>
      <c r="CLN94" s="227"/>
      <c r="CLO94" s="239"/>
      <c r="CLP94" s="1122"/>
      <c r="CLQ94" s="1122"/>
      <c r="CLR94" s="227"/>
      <c r="CLS94" s="240"/>
      <c r="CLT94" s="1122"/>
      <c r="CLU94" s="1122"/>
      <c r="CLV94" s="1122"/>
      <c r="CLW94" s="227"/>
      <c r="CLX94" s="239"/>
      <c r="CLY94" s="1122"/>
      <c r="CLZ94" s="1122"/>
      <c r="CMA94" s="1122"/>
      <c r="CMB94" s="1122"/>
      <c r="CMC94" s="1122"/>
      <c r="CMD94" s="1122"/>
      <c r="CME94" s="1122"/>
      <c r="CMF94" s="1122"/>
      <c r="CMG94" s="1122"/>
      <c r="CMH94" s="1122"/>
      <c r="CMI94" s="1122"/>
      <c r="CMJ94" s="1122"/>
      <c r="CMK94" s="1122"/>
      <c r="CML94" s="1122"/>
      <c r="CMM94" s="227"/>
      <c r="CMN94" s="239"/>
      <c r="CMO94" s="1122"/>
      <c r="CMP94" s="1122"/>
      <c r="CMQ94" s="1122"/>
      <c r="CMR94" s="227"/>
      <c r="CMS94" s="227"/>
      <c r="CMT94" s="231"/>
      <c r="CMU94" s="1122"/>
      <c r="CMV94" s="1122"/>
      <c r="CMW94" s="1122"/>
      <c r="CMX94" s="1122"/>
      <c r="CMY94" s="1122"/>
      <c r="CMZ94" s="227"/>
      <c r="CNA94" s="1135"/>
      <c r="CNB94" s="1134"/>
      <c r="CNC94" s="1135"/>
      <c r="CND94" s="240"/>
      <c r="CNE94" s="1122"/>
      <c r="CNF94" s="1122"/>
      <c r="CNG94" s="1122"/>
      <c r="CNH94" s="231"/>
      <c r="CNI94" s="1122"/>
      <c r="CNJ94" s="1122"/>
      <c r="CNK94" s="1122"/>
      <c r="CNL94" s="1122"/>
      <c r="CNM94" s="227"/>
      <c r="CNN94" s="239"/>
      <c r="CNO94" s="1122"/>
      <c r="CNP94" s="227"/>
      <c r="CNQ94" s="239"/>
      <c r="CNR94" s="1122"/>
      <c r="CNS94" s="1122"/>
      <c r="CNT94" s="227"/>
      <c r="CNU94" s="240"/>
      <c r="CNV94" s="1122"/>
      <c r="CNW94" s="1122"/>
      <c r="CNX94" s="1122"/>
      <c r="CNY94" s="227"/>
      <c r="CNZ94" s="239"/>
      <c r="COA94" s="1122"/>
      <c r="COB94" s="1122"/>
      <c r="COC94" s="1122"/>
      <c r="COD94" s="1122"/>
      <c r="COE94" s="1122"/>
      <c r="COF94" s="1122"/>
      <c r="COG94" s="1122"/>
      <c r="COH94" s="1122"/>
      <c r="COI94" s="1122"/>
      <c r="COJ94" s="1122"/>
      <c r="COK94" s="1122"/>
      <c r="COL94" s="1122"/>
      <c r="COM94" s="1122"/>
      <c r="CON94" s="1122"/>
      <c r="COO94" s="227"/>
      <c r="COP94" s="239"/>
      <c r="COQ94" s="1122"/>
      <c r="COR94" s="1122"/>
      <c r="COS94" s="1122"/>
      <c r="COT94" s="227"/>
      <c r="COU94" s="227"/>
      <c r="COV94" s="231"/>
      <c r="COW94" s="1122"/>
      <c r="COX94" s="1122"/>
      <c r="COY94" s="1122"/>
      <c r="COZ94" s="1122"/>
      <c r="CPA94" s="1122"/>
      <c r="CPB94" s="227"/>
      <c r="CPC94" s="1135"/>
      <c r="CPD94" s="1134"/>
      <c r="CPE94" s="1135"/>
      <c r="CPF94" s="240"/>
      <c r="CPG94" s="1122"/>
      <c r="CPH94" s="1122"/>
      <c r="CPI94" s="1122"/>
      <c r="CPJ94" s="231"/>
      <c r="CPK94" s="1122"/>
      <c r="CPL94" s="1122"/>
      <c r="CPM94" s="1122"/>
      <c r="CPN94" s="1122"/>
      <c r="CPO94" s="227"/>
      <c r="CPP94" s="239"/>
      <c r="CPQ94" s="1122"/>
      <c r="CPR94" s="227"/>
      <c r="CPS94" s="239"/>
      <c r="CPT94" s="1122"/>
      <c r="CPU94" s="1122"/>
      <c r="CPV94" s="227"/>
      <c r="CPW94" s="240"/>
      <c r="CPX94" s="1122"/>
      <c r="CPY94" s="1122"/>
      <c r="CPZ94" s="1122"/>
      <c r="CQA94" s="227"/>
      <c r="CQB94" s="239"/>
      <c r="CQC94" s="1122"/>
      <c r="CQD94" s="1122"/>
      <c r="CQE94" s="1122"/>
      <c r="CQF94" s="1122"/>
      <c r="CQG94" s="1122"/>
      <c r="CQH94" s="1122"/>
      <c r="CQI94" s="1122"/>
      <c r="CQJ94" s="1122"/>
      <c r="CQK94" s="1122"/>
      <c r="CQL94" s="1122"/>
      <c r="CQM94" s="1122"/>
      <c r="CQN94" s="1122"/>
      <c r="CQO94" s="1122"/>
      <c r="CQP94" s="1122"/>
      <c r="CQQ94" s="227"/>
      <c r="CQR94" s="239"/>
      <c r="CQS94" s="1122"/>
      <c r="CQT94" s="1122"/>
      <c r="CQU94" s="1122"/>
      <c r="CQV94" s="227"/>
      <c r="CQW94" s="227"/>
      <c r="CQX94" s="231"/>
      <c r="CQY94" s="1122"/>
      <c r="CQZ94" s="1122"/>
      <c r="CRA94" s="1122"/>
      <c r="CRB94" s="1122"/>
      <c r="CRC94" s="1122"/>
      <c r="CRD94" s="227"/>
      <c r="CRE94" s="1135"/>
      <c r="CRF94" s="1134"/>
      <c r="CRG94" s="1135"/>
      <c r="CRH94" s="240"/>
      <c r="CRI94" s="1122"/>
      <c r="CRJ94" s="1122"/>
      <c r="CRK94" s="1122"/>
      <c r="CRL94" s="231"/>
      <c r="CRM94" s="1122"/>
      <c r="CRN94" s="1122"/>
      <c r="CRO94" s="1122"/>
      <c r="CRP94" s="1122"/>
      <c r="CRQ94" s="227"/>
      <c r="CRR94" s="239"/>
      <c r="CRS94" s="1122"/>
      <c r="CRT94" s="227"/>
      <c r="CRU94" s="239"/>
      <c r="CRV94" s="1122"/>
      <c r="CRW94" s="1122"/>
      <c r="CRX94" s="227"/>
      <c r="CRY94" s="240"/>
      <c r="CRZ94" s="1122"/>
      <c r="CSA94" s="1122"/>
      <c r="CSB94" s="1122"/>
      <c r="CSC94" s="227"/>
      <c r="CSD94" s="239"/>
      <c r="CSE94" s="1122"/>
      <c r="CSF94" s="1122"/>
      <c r="CSG94" s="1122"/>
      <c r="CSH94" s="1122"/>
      <c r="CSI94" s="1122"/>
      <c r="CSJ94" s="1122"/>
      <c r="CSK94" s="1122"/>
      <c r="CSL94" s="1122"/>
      <c r="CSM94" s="1122"/>
      <c r="CSN94" s="1122"/>
      <c r="CSO94" s="1122"/>
      <c r="CSP94" s="1122"/>
      <c r="CSQ94" s="1122"/>
      <c r="CSR94" s="1122"/>
      <c r="CSS94" s="227"/>
      <c r="CST94" s="239"/>
      <c r="CSU94" s="1122"/>
      <c r="CSV94" s="1122"/>
      <c r="CSW94" s="1122"/>
      <c r="CSX94" s="227"/>
      <c r="CSY94" s="227"/>
      <c r="CSZ94" s="231"/>
      <c r="CTA94" s="1122"/>
      <c r="CTB94" s="1122"/>
      <c r="CTC94" s="1122"/>
      <c r="CTD94" s="1122"/>
      <c r="CTE94" s="1122"/>
      <c r="CTF94" s="227"/>
      <c r="CTG94" s="1135"/>
      <c r="CTH94" s="1134"/>
      <c r="CTI94" s="1135"/>
      <c r="CTJ94" s="240"/>
      <c r="CTK94" s="1122"/>
      <c r="CTL94" s="1122"/>
      <c r="CTM94" s="1122"/>
      <c r="CTN94" s="231"/>
      <c r="CTO94" s="1122"/>
      <c r="CTP94" s="1122"/>
      <c r="CTQ94" s="1122"/>
      <c r="CTR94" s="1122"/>
      <c r="CTS94" s="227"/>
      <c r="CTT94" s="239"/>
      <c r="CTU94" s="1122"/>
      <c r="CTV94" s="227"/>
      <c r="CTW94" s="239"/>
      <c r="CTX94" s="1122"/>
      <c r="CTY94" s="1122"/>
      <c r="CTZ94" s="227"/>
      <c r="CUA94" s="240"/>
      <c r="CUB94" s="1122"/>
      <c r="CUC94" s="1122"/>
      <c r="CUD94" s="1122"/>
      <c r="CUE94" s="227"/>
      <c r="CUF94" s="239"/>
      <c r="CUG94" s="1122"/>
      <c r="CUH94" s="1122"/>
      <c r="CUI94" s="1122"/>
      <c r="CUJ94" s="1122"/>
      <c r="CUK94" s="1122"/>
      <c r="CUL94" s="1122"/>
      <c r="CUM94" s="1122"/>
      <c r="CUN94" s="1122"/>
      <c r="CUP94" s="227"/>
      <c r="CUQ94" s="227"/>
      <c r="CUU94" s="1529" t="str">
        <f ca="1">INDIRECT(ADDRESS(CUO194,Dev!$CO$68,,,Table!$A$1))</f>
        <v>PRLTEC-L091</v>
      </c>
      <c r="CUV94" s="1531"/>
      <c r="CUZ94" s="1529" t="str">
        <f ca="1">INDIRECT(ADDRESS(CUO194,Dev!$CT$68,,,Table!$A$1))</f>
        <v>PRLEHC-L091</v>
      </c>
      <c r="CVA94" s="1530"/>
      <c r="CVF94" s="1529"/>
      <c r="CVG94" s="1529"/>
      <c r="CVK94" s="1529" t="str">
        <f ca="1">INDIRECT(ADDRESS(CVE194,Dev!$CO$68,,,Table!$A$1))</f>
        <v>PRLTEC-L092</v>
      </c>
      <c r="CVL94" s="1531"/>
      <c r="CVP94" s="1529" t="str">
        <f ca="1">INDIRECT(ADDRESS(CVE194,Dev!$CT$68,,,Table!$A$1))</f>
        <v>PRLEHC-L092</v>
      </c>
      <c r="CVQ94" s="1530"/>
      <c r="CVV94" s="227"/>
      <c r="CVW94" s="227"/>
      <c r="CWA94" s="227"/>
      <c r="CWB94" s="227"/>
      <c r="CWE94" s="623"/>
      <c r="CWF94" s="623"/>
      <c r="CWG94" s="231"/>
      <c r="CWN94" s="227"/>
      <c r="CWO94" s="1135"/>
      <c r="CWP94" s="1134"/>
      <c r="CWQ94" s="1135"/>
      <c r="CWR94" s="240"/>
      <c r="CWS94" s="1134"/>
      <c r="CWT94" s="1134"/>
      <c r="CWU94" s="1134"/>
      <c r="CWV94" s="231"/>
      <c r="CWW94" s="1134"/>
      <c r="CWX94" s="1134"/>
      <c r="CWY94" s="234"/>
      <c r="CWZ94" s="1122"/>
      <c r="CXA94" s="227"/>
      <c r="CXB94" s="239"/>
      <c r="CXC94" s="1122"/>
      <c r="CXD94" s="227"/>
      <c r="CXE94" s="239"/>
      <c r="CXF94" s="1122"/>
      <c r="CXG94" s="1122"/>
      <c r="CXH94" s="227"/>
      <c r="CXI94" s="240"/>
      <c r="CXJ94" s="1122"/>
      <c r="CXM94" s="227"/>
      <c r="CXN94" s="239"/>
      <c r="CXR94" s="227"/>
      <c r="CXS94" s="227"/>
      <c r="CXX94" s="1529" t="str">
        <f ca="1">INDIRECT(ADDRESS(CXW194,Dev!$CT$68,,,Table!$A$1))</f>
        <v>PRLEHC-L095</v>
      </c>
      <c r="CXY94" s="1530"/>
      <c r="CYC94" s="1529" t="str">
        <f ca="1">INDIRECT(ADDRESS(CXW194,Dev!$CO$68,,,Table!$A$1))</f>
        <v>PRLTEC-L095</v>
      </c>
      <c r="CYD94" s="1531"/>
      <c r="CYH94" s="227"/>
      <c r="CYI94" s="227"/>
      <c r="CYJ94" s="1171"/>
      <c r="CYK94" s="1171"/>
      <c r="CYL94" s="1171"/>
      <c r="CYM94" s="1171"/>
      <c r="CYN94" s="227"/>
      <c r="CYO94" s="227"/>
      <c r="CYS94" s="1529" t="str">
        <f ca="1">INDIRECT(ADDRESS(CYM194,Dev!$CO$68,,,Table!$A$1))</f>
        <v>PRLTEC-L096</v>
      </c>
      <c r="CYT94" s="1531"/>
      <c r="CYX94" s="1529" t="str">
        <f ca="1">INDIRECT(ADDRESS(CYM194,Dev!$CT$68,,,Table!$A$1))</f>
        <v>PRLEHC-L096</v>
      </c>
      <c r="CYY94" s="1530"/>
      <c r="CZD94" s="227"/>
      <c r="CZE94" s="227"/>
      <c r="CZI94" s="1529" t="str">
        <f ca="1">INDIRECT(ADDRESS(CZC194,Dev!$CO$68,,,Table!$A$1))</f>
        <v>PRLTEC-L097</v>
      </c>
      <c r="CZJ94" s="1531"/>
      <c r="CZN94" s="1529" t="str">
        <f ca="1">INDIRECT(ADDRESS(CZC194,Dev!$CT$68,,,Table!$A$1))</f>
        <v>PRLEHC-L097</v>
      </c>
      <c r="CZO94" s="1530"/>
      <c r="CZY94" s="552"/>
      <c r="CZZ94" s="552"/>
      <c r="DAD94" s="1135"/>
      <c r="DAE94" s="1135"/>
      <c r="DAI94" s="1134"/>
      <c r="DAJ94" s="233"/>
      <c r="DAK94" s="1122"/>
      <c r="DAL94" s="227"/>
      <c r="DAM94" s="1135"/>
      <c r="DAN94" s="1134"/>
      <c r="DAO94" s="1135"/>
      <c r="DAP94" s="240"/>
      <c r="DAQ94" s="1134"/>
      <c r="DAR94" s="1134"/>
      <c r="DAS94" s="1134"/>
      <c r="DAT94" s="231"/>
      <c r="DAU94" s="1134"/>
      <c r="DAW94" s="234"/>
      <c r="DAY94" s="227"/>
      <c r="DAZ94" s="239"/>
      <c r="DBB94" s="227"/>
      <c r="DBC94" s="239"/>
      <c r="DBF94" s="227"/>
      <c r="DBG94" s="240"/>
      <c r="DBK94" s="227"/>
      <c r="DBL94" s="239"/>
      <c r="DBU94" s="1122"/>
      <c r="DBV94" s="227"/>
      <c r="DBW94" s="227"/>
      <c r="DBX94" s="1122"/>
      <c r="DBY94" s="1122"/>
      <c r="DBZ94" s="1122"/>
      <c r="DCA94" s="1529" t="str">
        <f ca="1">INDIRECT(ADDRESS(DBU194,Dev!$CO$68,,,Table!$A$1))</f>
        <v>PRLTEC-L100</v>
      </c>
      <c r="DCB94" s="1531"/>
      <c r="DCC94" s="1122"/>
      <c r="DCD94" s="1122"/>
      <c r="DCE94" s="1122"/>
      <c r="DCF94" s="1529" t="str">
        <f ca="1">INDIRECT(ADDRESS(DBU194,Dev!$CT$68,,,Table!$A$1))</f>
        <v>PRLEHC-L100</v>
      </c>
      <c r="DCG94" s="1530"/>
      <c r="DCH94" s="1122"/>
      <c r="DCI94" s="1122"/>
      <c r="DCJ94" s="1122"/>
      <c r="DCK94" s="1122"/>
      <c r="DCL94" s="227"/>
      <c r="DCM94" s="227"/>
      <c r="DCN94" s="1122"/>
      <c r="DCO94" s="1122"/>
      <c r="DCP94" s="1122"/>
      <c r="DCQ94" s="1529" t="str">
        <f ca="1">INDIRECT(ADDRESS(DCK194,Dev!$CO$68,,,Table!$A$1))</f>
        <v>PRLTEC-L101</v>
      </c>
      <c r="DCR94" s="1531"/>
      <c r="DCS94" s="1122"/>
      <c r="DCT94" s="1122"/>
      <c r="DCU94" s="1122"/>
      <c r="DCV94" s="1529" t="str">
        <f ca="1">INDIRECT(ADDRESS(DCK194,Dev!$CT$68,,,Table!$A$1))</f>
        <v>PRLEHC-L101</v>
      </c>
      <c r="DCW94" s="1530"/>
      <c r="DCX94" s="1122"/>
      <c r="DCY94" s="1122"/>
      <c r="DCZ94" s="1122"/>
      <c r="DDA94" s="1122"/>
      <c r="DDB94" s="1122"/>
      <c r="DDC94" s="1122"/>
      <c r="DDD94" s="1122"/>
      <c r="DDE94" s="1122"/>
      <c r="DDF94" s="1122"/>
      <c r="DDG94" s="227"/>
      <c r="DDH94" s="227"/>
      <c r="DDI94" s="1122"/>
      <c r="DDJ94" s="1122"/>
      <c r="DDK94" s="1122"/>
      <c r="DDL94" s="1135"/>
      <c r="DDM94" s="1135"/>
      <c r="DDN94" s="1122"/>
      <c r="DDO94" s="1122"/>
      <c r="DDP94" s="1122"/>
      <c r="DDQ94" s="1134"/>
      <c r="DDR94" s="233"/>
      <c r="DDS94" s="1122"/>
      <c r="DDT94" s="227"/>
      <c r="DDU94" s="1135"/>
      <c r="DDV94" s="1134"/>
      <c r="DDW94" s="1135"/>
      <c r="DDX94" s="240"/>
      <c r="DDY94" s="1134"/>
      <c r="DDZ94" s="1134"/>
      <c r="DEA94" s="1134"/>
      <c r="DEB94" s="231"/>
      <c r="DEC94" s="1134"/>
      <c r="DED94" s="1122"/>
      <c r="DEE94" s="234"/>
      <c r="DEF94" s="1122"/>
      <c r="DEG94" s="227"/>
      <c r="DEH94" s="239"/>
      <c r="DEI94" s="1122"/>
      <c r="DEJ94" s="227"/>
      <c r="DEK94" s="239"/>
      <c r="DEL94" s="1122"/>
      <c r="DEM94" s="1122"/>
      <c r="DEN94" s="227"/>
      <c r="DEO94" s="240"/>
      <c r="DEP94" s="1122"/>
      <c r="DEQ94" s="1122"/>
      <c r="DER94" s="1122"/>
      <c r="DES94" s="227"/>
      <c r="DET94" s="239"/>
      <c r="DEU94" s="1122"/>
      <c r="DEV94" s="1122"/>
      <c r="DEW94" s="1122"/>
      <c r="DEX94" s="1122"/>
      <c r="DEY94" s="1122"/>
      <c r="DEZ94" s="1122"/>
      <c r="DFA94" s="1122"/>
      <c r="DFB94" s="1122"/>
      <c r="DFC94" s="1122"/>
      <c r="DFD94" s="1529"/>
      <c r="DFE94" s="1529"/>
      <c r="DFF94" s="1122"/>
      <c r="DFG94" s="1122"/>
      <c r="DFH94" s="1122"/>
      <c r="DFI94" s="1529" t="str">
        <f ca="1">INDIRECT(ADDRESS(DFC194,Dev!$CO$68,,,Table!$A$1))</f>
        <v>PRLTEC-L104</v>
      </c>
      <c r="DFJ94" s="1531"/>
      <c r="DFK94" s="1122"/>
      <c r="DFL94" s="1122"/>
      <c r="DFM94" s="1122"/>
      <c r="DFN94" s="1529" t="str">
        <f ca="1">INDIRECT(ADDRESS(DFC194,Dev!$CT$68,,,Table!$A$1))</f>
        <v>PRLEHC-L104</v>
      </c>
      <c r="DFO94" s="1530"/>
      <c r="DFP94" s="1122"/>
      <c r="DFQ94" s="1122"/>
      <c r="DFR94" s="1122"/>
      <c r="DFS94" s="1122"/>
      <c r="DFT94" s="1529"/>
      <c r="DFU94" s="1529"/>
      <c r="DFV94" s="1122"/>
      <c r="DFW94" s="1122"/>
      <c r="DFX94" s="1122"/>
      <c r="DFY94" s="1529" t="str">
        <f ca="1">INDIRECT(ADDRESS(DFS194,Dev!$CO$68,,,Table!$A$1))</f>
        <v>PRLTEC-L105</v>
      </c>
      <c r="DFZ94" s="1531"/>
      <c r="DGA94" s="1122"/>
      <c r="DGB94" s="1122"/>
      <c r="DGC94" s="1122"/>
      <c r="DGD94" s="1529" t="str">
        <f ca="1">INDIRECT(ADDRESS(DFS194,Dev!$CT$68,,,Table!$A$1))</f>
        <v>PRLEHC-L105</v>
      </c>
      <c r="DGE94" s="1530"/>
      <c r="DGF94" s="1122"/>
      <c r="DGG94" s="1122"/>
      <c r="DGH94" s="1122"/>
      <c r="DGI94" s="1122"/>
      <c r="DGJ94" s="1122"/>
      <c r="DGK94" s="1122"/>
      <c r="DGL94" s="1122"/>
      <c r="DGM94" s="1122"/>
      <c r="DGN94" s="1122"/>
      <c r="DGO94" s="227"/>
      <c r="DGP94" s="227"/>
      <c r="DGQ94" s="1122"/>
      <c r="DGR94" s="1122"/>
      <c r="DGS94" s="1122"/>
      <c r="DGT94" s="1135"/>
      <c r="DGU94" s="1135"/>
      <c r="DGV94" s="1122"/>
      <c r="DGW94" s="1122"/>
      <c r="DGX94" s="1122"/>
      <c r="DGY94" s="1134"/>
      <c r="DGZ94" s="233"/>
      <c r="DHA94" s="1122"/>
      <c r="DHB94" s="227"/>
      <c r="DHC94" s="1135"/>
      <c r="DHD94" s="1134"/>
      <c r="DHE94" s="1135"/>
      <c r="DHF94" s="240"/>
      <c r="DHG94" s="1134"/>
      <c r="DHH94" s="1134"/>
      <c r="DHI94" s="1134"/>
      <c r="DHJ94" s="231"/>
      <c r="DHK94" s="1134"/>
      <c r="DHL94" s="1122"/>
      <c r="DHM94" s="234"/>
      <c r="DHN94" s="1122"/>
      <c r="DHO94" s="227"/>
      <c r="DHP94" s="239"/>
      <c r="DHQ94" s="1122"/>
      <c r="DHR94" s="227"/>
      <c r="DHS94" s="239"/>
      <c r="DHT94" s="1122"/>
      <c r="DHU94" s="1122"/>
      <c r="DHV94" s="227"/>
      <c r="DHW94" s="240"/>
      <c r="DHX94" s="1122"/>
      <c r="DHY94" s="1122"/>
      <c r="DHZ94" s="1122"/>
      <c r="DIA94" s="227"/>
      <c r="DIB94" s="239"/>
      <c r="DIC94" s="1122"/>
      <c r="DID94" s="1122"/>
      <c r="DIE94" s="1122"/>
      <c r="DIF94" s="1122"/>
      <c r="DIG94" s="1122"/>
      <c r="DIH94" s="1122"/>
      <c r="DII94" s="1122"/>
      <c r="DIJ94" s="1122"/>
      <c r="DIK94" s="1122"/>
      <c r="DIL94" s="227"/>
      <c r="DIM94" s="227"/>
      <c r="DIN94" s="1122"/>
      <c r="DIO94" s="1122"/>
      <c r="DIP94" s="1122"/>
      <c r="DIQ94" s="1529" t="str">
        <f ca="1">INDIRECT(ADDRESS(DIK194,Dev!$CO$68,,,Table!$A$1))</f>
        <v>PRLTEC-L108</v>
      </c>
      <c r="DIR94" s="1531"/>
      <c r="DIS94" s="1122"/>
      <c r="DIT94" s="1122"/>
      <c r="DIU94" s="1122"/>
      <c r="DIV94" s="1529" t="str">
        <f ca="1">INDIRECT(ADDRESS(DIK194,Dev!$CT$68,,,Table!$A$1))</f>
        <v>PRLEHC-L108</v>
      </c>
      <c r="DIW94" s="1530"/>
      <c r="DIX94" s="1122"/>
      <c r="DIY94" s="1122"/>
      <c r="DIZ94" s="1122"/>
      <c r="DJA94" s="1122"/>
      <c r="DJB94" s="227"/>
      <c r="DJC94" s="227"/>
      <c r="DJD94" s="1122"/>
      <c r="DJE94" s="1122"/>
      <c r="DJF94" s="1122"/>
      <c r="DJG94" s="1529" t="str">
        <f ca="1">INDIRECT(ADDRESS(DJA194,Dev!$CO$68,,,Table!$A$1))</f>
        <v>PRLTEC-L109</v>
      </c>
      <c r="DJH94" s="1531"/>
      <c r="DJI94" s="1122"/>
      <c r="DJJ94" s="1122"/>
      <c r="DJK94" s="1122"/>
      <c r="DJL94" s="1529" t="str">
        <f ca="1">INDIRECT(ADDRESS(DJA194,Dev!$CT$68,,,Table!$A$1))</f>
        <v>PRLEHC-L109</v>
      </c>
      <c r="DJM94" s="1530"/>
      <c r="DJN94" s="1122"/>
      <c r="DJO94" s="1122"/>
      <c r="DJP94" s="1122"/>
      <c r="DJQ94" s="1122"/>
      <c r="DJR94" s="1122"/>
      <c r="DJS94" s="1122"/>
      <c r="DJT94" s="1122"/>
      <c r="DJU94" s="1122"/>
      <c r="DJV94" s="1122"/>
      <c r="DJW94" s="227"/>
      <c r="DJX94" s="227"/>
      <c r="DJY94" s="1122"/>
      <c r="DJZ94" s="1122"/>
      <c r="DKA94" s="1122"/>
      <c r="DKB94" s="1135"/>
      <c r="DKC94" s="1135"/>
      <c r="DKD94" s="1122"/>
      <c r="DKE94" s="1122"/>
      <c r="DKF94" s="1122"/>
      <c r="DKG94" s="1134"/>
      <c r="DKH94" s="233"/>
      <c r="DKI94" s="1122"/>
      <c r="DKJ94" s="227"/>
      <c r="DKK94" s="1135"/>
      <c r="DKL94" s="1134"/>
      <c r="DKM94" s="1135"/>
      <c r="DKN94" s="240"/>
      <c r="DKO94" s="1134"/>
      <c r="DKP94" s="1134"/>
      <c r="DKQ94" s="1134"/>
      <c r="DKR94" s="231"/>
      <c r="DKS94" s="1134"/>
      <c r="DKT94" s="1122"/>
      <c r="DKU94" s="234"/>
      <c r="DKV94" s="1122"/>
      <c r="DKW94" s="227"/>
      <c r="DKX94" s="239"/>
      <c r="DKY94" s="1122"/>
      <c r="DKZ94" s="227"/>
      <c r="DLA94" s="239"/>
      <c r="DLB94" s="1122"/>
      <c r="DLC94" s="1122"/>
      <c r="DLD94" s="227"/>
      <c r="DLE94" s="240"/>
      <c r="DLF94" s="1122"/>
      <c r="DLG94" s="1122"/>
      <c r="DLH94" s="1122"/>
      <c r="DLI94" s="227"/>
      <c r="DLJ94" s="239"/>
      <c r="DLK94" s="1122"/>
      <c r="DLL94" s="1122"/>
      <c r="DLM94" s="1122"/>
      <c r="DLN94" s="1122"/>
      <c r="DLO94" s="1122"/>
      <c r="DLP94" s="1122"/>
      <c r="DLQ94" s="1122"/>
      <c r="DLR94" s="1122"/>
      <c r="DLT94" s="227"/>
      <c r="DLU94" s="227"/>
      <c r="DLY94" s="1529" t="str">
        <f ca="1">INDIRECT(ADDRESS(DLS194,Dev!$CO$68,,,Table!$A$1))</f>
        <v>PRLTEC-L112</v>
      </c>
      <c r="DLZ94" s="1531"/>
      <c r="DMD94" s="1529" t="str">
        <f ca="1">INDIRECT(ADDRESS(DLS194,Dev!$CT$68,,,Table!$A$1))</f>
        <v>PRLEHC-L112</v>
      </c>
      <c r="DME94" s="1530"/>
      <c r="DMJ94" s="227"/>
      <c r="DMK94" s="227"/>
      <c r="DMO94" s="1529" t="str">
        <f ca="1">INDIRECT(ADDRESS(DMI194,Dev!$CO$68,,,Table!$A$1))</f>
        <v>PRLTEC-L113</v>
      </c>
      <c r="DMP94" s="1531"/>
      <c r="DMT94" s="1711" t="str">
        <f ca="1">INDIRECT(ADDRESS(DMI194,Dev!$CT$68,,,Table!$A$1))</f>
        <v>PRLEHC-L113</v>
      </c>
      <c r="DMU94" s="1712"/>
      <c r="DNE94" s="227"/>
      <c r="DNF94" s="227"/>
      <c r="DNJ94" s="227"/>
      <c r="DNK94" s="227"/>
      <c r="DNL94" s="231"/>
      <c r="DNO94" s="1134"/>
      <c r="DNP94" s="1134"/>
      <c r="DNQ94" s="1122"/>
      <c r="DNR94" s="227"/>
      <c r="DNS94" s="1135"/>
      <c r="DNT94" s="1134"/>
      <c r="DNU94" s="1135"/>
      <c r="DNV94" s="240"/>
      <c r="DNW94" s="1134"/>
      <c r="DNX94" s="1134"/>
      <c r="DNY94" s="1134"/>
      <c r="DNZ94" s="231"/>
      <c r="DOA94" s="1134"/>
      <c r="DOB94" s="1122"/>
      <c r="DOC94" s="234"/>
      <c r="DOD94" s="1122"/>
      <c r="DOE94" s="227"/>
      <c r="DOF94" s="239"/>
      <c r="DOG94" s="1122"/>
      <c r="DOH94" s="227"/>
      <c r="DOI94" s="239"/>
      <c r="DOJ94" s="1122"/>
      <c r="DOK94" s="1122"/>
      <c r="DOL94" s="227"/>
      <c r="DOM94" s="805"/>
      <c r="DON94" s="1134"/>
      <c r="DOQ94" s="227"/>
      <c r="DOR94" s="227"/>
      <c r="DOY94" s="235"/>
      <c r="DOZ94" s="235"/>
      <c r="DPA94" s="235"/>
      <c r="DPB94" s="1529" t="str">
        <f ca="1">INDIRECT(ADDRESS(DPA194,Dev!$CT$68,,,Table!$A$1))</f>
        <v>PRLEHC-L116</v>
      </c>
      <c r="DPC94" s="1530"/>
      <c r="DPD94" s="235"/>
      <c r="DPE94" s="235"/>
      <c r="DPF94" s="235"/>
      <c r="DPG94" s="1529" t="str">
        <f ca="1">INDIRECT(ADDRESS(DPA194,Dev!$CO$68,,,Table!$A$1))</f>
        <v>PRLTEC-L116</v>
      </c>
      <c r="DPH94" s="1531"/>
      <c r="DPI94" s="227"/>
      <c r="DPJ94" s="227"/>
      <c r="DPK94" s="227"/>
      <c r="DPL94" s="227"/>
      <c r="DPM94" s="227"/>
      <c r="DPN94" s="227"/>
      <c r="DPO94" s="227"/>
      <c r="DPP94" s="227"/>
      <c r="DPQ94" s="227"/>
      <c r="DPR94" s="1529" t="str">
        <f ca="1">INDIRECT(ADDRESS(DPQ194,Dev!$CT$68,,,Table!$A$1))</f>
        <v>PRLEHC-L117</v>
      </c>
      <c r="DPS94" s="1530"/>
      <c r="DPT94" s="227"/>
      <c r="DPU94" s="227"/>
      <c r="DPV94" s="227"/>
      <c r="DPW94" s="1529" t="str">
        <f ca="1">INDIRECT(ADDRESS(DPQ194,Dev!$CO$68,,,Table!$A$1))</f>
        <v>PRLTEC-L117</v>
      </c>
      <c r="DPX94" s="1531"/>
      <c r="DPZ94" s="227"/>
      <c r="DQA94" s="227"/>
      <c r="DQB94" s="227"/>
      <c r="DQC94" s="227"/>
      <c r="DQD94" s="227"/>
      <c r="DQE94" s="227"/>
      <c r="DQF94" s="227"/>
      <c r="DQG94" s="235"/>
      <c r="DQH94" s="235"/>
      <c r="DQI94" s="235"/>
      <c r="DQJ94" s="235"/>
      <c r="DQK94" s="235"/>
      <c r="DQL94" s="235"/>
      <c r="DQM94" s="1529" t="str">
        <f ca="1">INDIRECT(ADDRESS(DQG194,Dev!$CO$68,,,Table!$A$1))</f>
        <v>PRLTEC-L118</v>
      </c>
      <c r="DQN94" s="1531"/>
      <c r="DQO94" s="237"/>
      <c r="DQP94" s="1179"/>
      <c r="DQQ94" s="1179"/>
      <c r="DQR94" s="1529" t="str">
        <f ca="1">INDIRECT(ADDRESS(DQG194,Dev!$CT$68,,,Table!$A$1))</f>
        <v>PRLEHC-L118</v>
      </c>
      <c r="DQS94" s="1530"/>
      <c r="DQT94" s="1192"/>
      <c r="DQU94" s="1179"/>
      <c r="DQV94" s="1179"/>
      <c r="DQW94" s="1179"/>
      <c r="DQX94" s="1138"/>
      <c r="DQY94" s="1138"/>
      <c r="DQZ94" s="1179"/>
      <c r="DRA94" s="1138"/>
      <c r="DRB94" s="1138"/>
      <c r="DRC94" s="1179"/>
      <c r="DRD94" s="1179"/>
      <c r="DRE94" s="1179"/>
      <c r="DRF94" s="1179"/>
      <c r="DRG94" s="1179"/>
      <c r="DRH94" s="1179"/>
      <c r="DRI94" s="1179"/>
      <c r="DRJ94" s="1192"/>
      <c r="DRK94" s="1195"/>
      <c r="DRL94" s="1195"/>
      <c r="DRM94" s="1134"/>
      <c r="DRN94" s="1134"/>
      <c r="DRQ94" s="1134"/>
      <c r="DRR94" s="1134"/>
      <c r="DRS94" s="1134"/>
      <c r="DRT94" s="233"/>
      <c r="DRW94" s="233"/>
      <c r="DSA94" s="234"/>
      <c r="DSD94" s="234"/>
      <c r="DSG94" s="234"/>
      <c r="DSK94" s="233"/>
      <c r="DSP94" s="234"/>
      <c r="DSX94" s="231"/>
      <c r="DTE94" s="232"/>
      <c r="DTO94" s="231"/>
      <c r="DTX94" s="231"/>
      <c r="DUF94" s="234"/>
      <c r="DVC94" s="234"/>
      <c r="DVG94" s="227"/>
      <c r="DVH94" s="227"/>
      <c r="DVN94" s="1134"/>
      <c r="DVO94" s="1134"/>
      <c r="DVP94" s="1134"/>
      <c r="DVQ94" s="1134"/>
      <c r="DVR94" s="233"/>
      <c r="DVS94" s="1134"/>
      <c r="DVT94" s="1134"/>
      <c r="DVU94" s="1134"/>
      <c r="DVV94" s="1134"/>
      <c r="DVW94" s="1135"/>
      <c r="DVX94" s="1135"/>
      <c r="DVY94" s="1134"/>
      <c r="DVZ94" s="1134"/>
      <c r="DWA94" s="1134"/>
      <c r="DWB94" s="1134"/>
      <c r="DWC94" s="1134"/>
      <c r="DWD94" s="1134"/>
      <c r="DWE94" s="1134"/>
      <c r="DWF94" s="1134"/>
      <c r="DWG94" s="1135"/>
      <c r="DWH94" s="240"/>
      <c r="DWI94" s="1134"/>
      <c r="DWJ94" s="1134"/>
      <c r="DWK94" s="1134"/>
      <c r="DWL94" s="1134"/>
      <c r="DWM94" s="1135"/>
      <c r="DWN94" s="1135"/>
      <c r="DWO94" s="1134"/>
      <c r="DWP94" s="1134"/>
      <c r="DWQ94" s="1134"/>
      <c r="DWR94" s="1134"/>
      <c r="DWS94" s="1134"/>
      <c r="DWT94" s="1134"/>
      <c r="DWU94" s="1134"/>
      <c r="DWV94" s="1134"/>
      <c r="DWW94" s="1135"/>
      <c r="DWX94" s="240"/>
      <c r="DWY94" s="1134"/>
      <c r="DWZ94" s="1134"/>
      <c r="DXA94" s="1134"/>
      <c r="DXB94" s="1134"/>
      <c r="DXC94" s="1135"/>
      <c r="DXD94" s="1135"/>
      <c r="DXE94" s="1134"/>
      <c r="DXF94" s="1134"/>
      <c r="DXG94" s="1134"/>
      <c r="DXH94" s="1135"/>
      <c r="DXI94" s="1135"/>
      <c r="DXJ94" s="1134"/>
      <c r="DXK94" s="1134"/>
      <c r="DXL94" s="1134"/>
      <c r="DXM94" s="1135"/>
      <c r="DXN94" s="240"/>
      <c r="DXO94" s="1134"/>
      <c r="DXP94" s="1134"/>
      <c r="DXQ94" s="1134"/>
      <c r="DXR94" s="1134"/>
      <c r="DXS94" s="1134"/>
      <c r="DXT94" s="1134"/>
      <c r="DXU94" s="1134"/>
      <c r="DXV94" s="234"/>
      <c r="DXW94" s="1134"/>
      <c r="DXX94" s="1135"/>
      <c r="DXY94" s="239"/>
      <c r="DXZ94" s="1134"/>
      <c r="DYA94" s="1134"/>
      <c r="DYB94" s="234"/>
      <c r="DYC94" s="1135"/>
      <c r="DYD94" s="1135"/>
      <c r="DYE94" s="234"/>
      <c r="DYI94" s="233"/>
      <c r="DYK94" s="227"/>
      <c r="DYL94" s="1135"/>
      <c r="DYM94" s="1134"/>
      <c r="DYN94" s="1135"/>
      <c r="DYO94" s="240"/>
      <c r="DYS94" s="231"/>
      <c r="DYV94" s="234"/>
      <c r="DYX94" s="227"/>
      <c r="DYY94" s="239"/>
      <c r="DZA94" s="227"/>
      <c r="DZB94" s="239"/>
      <c r="DZE94" s="227"/>
      <c r="DZF94" s="240"/>
      <c r="DZJ94" s="227"/>
      <c r="DZK94" s="239"/>
      <c r="DZU94" s="227"/>
      <c r="DZV94" s="227"/>
      <c r="DZY94" s="1134"/>
      <c r="DZZ94" s="1135"/>
      <c r="EAA94" s="1135"/>
      <c r="EAB94" s="800"/>
      <c r="EAC94" s="1134"/>
      <c r="EAD94" s="1134"/>
      <c r="EAE94" s="1135"/>
      <c r="EAF94" s="240"/>
      <c r="EAG94" s="1134"/>
      <c r="EAH94" s="1134"/>
      <c r="EAI94" s="1134"/>
      <c r="EAJ94" s="1134"/>
      <c r="EAK94" s="1135"/>
      <c r="EAL94" s="1135"/>
      <c r="EAM94" s="1134"/>
      <c r="EAN94" s="1134"/>
      <c r="EAO94" s="1134"/>
      <c r="EAP94" s="1135"/>
      <c r="EAQ94" s="1135"/>
      <c r="EAR94" s="1134"/>
      <c r="EAS94" s="1134"/>
      <c r="EAT94" s="1134"/>
      <c r="EAU94" s="1135"/>
      <c r="EAV94" s="240"/>
      <c r="EAW94" s="1134"/>
      <c r="EAX94" s="1134"/>
      <c r="EAY94" s="1134"/>
      <c r="EAZ94" s="1134"/>
      <c r="EBA94" s="1135"/>
      <c r="EBB94" s="1135"/>
      <c r="EBC94" s="1134"/>
      <c r="EBD94" s="1134"/>
      <c r="EBE94" s="1134"/>
      <c r="EBF94" s="1135"/>
      <c r="EBG94" s="1135"/>
      <c r="EBH94" s="1134"/>
      <c r="EBI94" s="1134"/>
      <c r="EBJ94" s="1134"/>
      <c r="EBK94" s="1135"/>
      <c r="EBL94" s="240"/>
      <c r="EBM94" s="1134"/>
      <c r="EBN94" s="1134"/>
      <c r="EBO94" s="1134"/>
      <c r="EBP94" s="1134"/>
      <c r="EBQ94" s="1134"/>
      <c r="EBR94" s="1134"/>
      <c r="EBS94" s="1134"/>
      <c r="EBT94" s="1134"/>
      <c r="EBU94" s="1134"/>
      <c r="EBV94" s="1135"/>
      <c r="EBW94" s="1135"/>
      <c r="EBX94" s="1134"/>
      <c r="EBY94" s="1134"/>
      <c r="EBZ94" s="234"/>
      <c r="ECA94" s="1135"/>
      <c r="ECB94" s="1135"/>
      <c r="ECC94" s="234"/>
      <c r="ECD94" s="1134"/>
      <c r="ECF94" s="1122"/>
      <c r="ECG94" s="233"/>
      <c r="ECH94" s="1122"/>
      <c r="ECI94" s="227"/>
      <c r="ECJ94" s="1135"/>
      <c r="ECK94" s="1134"/>
      <c r="ECL94" s="1135"/>
      <c r="ECM94" s="240"/>
      <c r="ECN94" s="1122"/>
      <c r="ECO94" s="1122"/>
      <c r="ECP94" s="1122"/>
      <c r="ECQ94" s="231"/>
      <c r="ECR94" s="1122"/>
      <c r="ECS94" s="1122"/>
      <c r="ECT94" s="234"/>
      <c r="ECU94" s="1122"/>
      <c r="ECV94" s="227"/>
      <c r="ECW94" s="239"/>
      <c r="ECX94" s="1122"/>
      <c r="ECY94" s="227"/>
      <c r="ECZ94" s="239"/>
      <c r="EDA94" s="1122"/>
      <c r="EDB94" s="1122"/>
      <c r="EDC94" s="227"/>
      <c r="EDD94" s="805"/>
      <c r="EDE94" s="1134"/>
      <c r="EDH94" s="563"/>
      <c r="EDI94" s="227"/>
      <c r="EDQ94" s="231"/>
      <c r="EDS94" s="227"/>
      <c r="EDT94" s="227"/>
      <c r="EDU94" s="232"/>
      <c r="EDX94" s="682"/>
      <c r="EDY94" s="227"/>
      <c r="EEA94" s="547"/>
      <c r="EEB94" s="547"/>
      <c r="EEC94" s="552"/>
      <c r="EED94" s="552"/>
      <c r="EEE94" s="547"/>
      <c r="EEF94" s="547"/>
      <c r="EEG94" s="547"/>
      <c r="EEH94" s="547"/>
      <c r="EEI94" s="547"/>
      <c r="EEJ94" s="547"/>
      <c r="EEK94" s="547"/>
      <c r="EEL94" s="547"/>
      <c r="EEM94" s="547"/>
      <c r="EEN94" s="547"/>
      <c r="EEO94" s="547"/>
      <c r="EEP94" s="547"/>
      <c r="EEQ94" s="547"/>
      <c r="EER94" s="547"/>
      <c r="EES94" s="547"/>
      <c r="EET94" s="547"/>
      <c r="EEU94" s="547"/>
      <c r="EEV94" s="547"/>
      <c r="EEW94" s="547"/>
      <c r="EEX94" s="547"/>
      <c r="EEY94" s="547"/>
      <c r="EEZ94" s="547"/>
      <c r="EFA94" s="547"/>
      <c r="EFB94" s="547"/>
      <c r="EFC94" s="547"/>
      <c r="EFD94" s="547"/>
      <c r="EFE94" s="547"/>
      <c r="EFF94" s="548"/>
      <c r="EFR94" s="233"/>
      <c r="EGI94" s="233"/>
      <c r="EGO94" s="234"/>
      <c r="EGR94" s="235"/>
      <c r="EGS94" s="235"/>
      <c r="EGT94" s="235"/>
      <c r="EGU94" s="235"/>
      <c r="EGV94" s="235"/>
      <c r="EGW94" s="235"/>
      <c r="EGX94" s="235"/>
      <c r="EGY94" s="235"/>
      <c r="EGZ94" s="237"/>
      <c r="EHA94" s="1195"/>
      <c r="EHB94" s="1195"/>
      <c r="EHC94" s="1195"/>
      <c r="EHD94" s="1195"/>
      <c r="EHE94" s="1192"/>
      <c r="EHF94" s="1195"/>
      <c r="EHG94" s="1195"/>
      <c r="EHH94" s="1195"/>
      <c r="EHI94" s="1138"/>
      <c r="EHJ94" s="1138"/>
      <c r="EHK94" s="1195"/>
      <c r="EHL94" s="1138"/>
      <c r="EHM94" s="1138"/>
      <c r="EHN94" s="1195"/>
      <c r="EHO94" s="1195"/>
      <c r="EHP94" s="1195"/>
      <c r="EHQ94" s="1195"/>
      <c r="EHR94" s="1195"/>
      <c r="EHS94" s="1195"/>
      <c r="EHT94" s="1195"/>
      <c r="EHU94" s="1195"/>
      <c r="EHV94" s="235"/>
      <c r="EHW94" s="235"/>
      <c r="EHX94" s="1122"/>
      <c r="EHY94" s="233"/>
      <c r="EHZ94" s="1122"/>
      <c r="EIA94" s="227"/>
      <c r="EIB94" s="1135"/>
      <c r="EIC94" s="1134"/>
      <c r="EID94" s="1135"/>
      <c r="EIE94" s="240"/>
      <c r="EIF94" s="1122"/>
      <c r="EIG94" s="1122"/>
      <c r="EIH94" s="1122"/>
      <c r="EII94" s="231"/>
      <c r="EIJ94" s="1122"/>
      <c r="EIK94" s="1122"/>
      <c r="EIL94" s="234"/>
      <c r="EIM94" s="1122"/>
      <c r="EIN94" s="227"/>
      <c r="EIO94" s="239"/>
      <c r="EIP94" s="1122"/>
      <c r="EIQ94" s="227"/>
      <c r="EIR94" s="239"/>
      <c r="EIS94" s="1122"/>
      <c r="EIT94" s="1122"/>
      <c r="EIU94" s="227"/>
      <c r="EIV94" s="240"/>
      <c r="EIW94" s="1134"/>
      <c r="EIX94" s="1134"/>
      <c r="EJA94" s="234"/>
      <c r="EJI94" s="1134"/>
      <c r="EJJ94" s="1134"/>
      <c r="EJK94" s="1134"/>
      <c r="EJL94" s="233"/>
      <c r="EJO94" s="234"/>
      <c r="EJP94" s="232"/>
      <c r="EJQ94" s="1134"/>
      <c r="EJR94" s="234"/>
      <c r="EJS94" s="1134"/>
      <c r="EJT94" s="1134"/>
      <c r="EJU94" s="1134"/>
      <c r="EJV94" s="1134"/>
      <c r="EJW94" s="1134"/>
      <c r="EJX94" s="1134"/>
      <c r="EJY94" s="1134"/>
      <c r="EJZ94" s="1134"/>
      <c r="EKA94" s="233"/>
      <c r="EKB94" s="1134"/>
      <c r="EKC94" s="1134"/>
      <c r="EKD94" s="1134"/>
      <c r="EKE94" s="1134"/>
      <c r="EKF94" s="1134"/>
      <c r="EKG94" s="1134"/>
      <c r="EKH94" s="1134"/>
      <c r="EKI94" s="1134"/>
      <c r="EKJ94" s="1134"/>
      <c r="EKK94" s="1134"/>
      <c r="EKL94" s="1134"/>
      <c r="EKM94" s="1134"/>
      <c r="EKN94" s="1134"/>
      <c r="EKO94" s="1134"/>
      <c r="EKP94" s="1134"/>
      <c r="EKQ94" s="1134"/>
      <c r="EKR94" s="1134"/>
      <c r="EKS94" s="1134"/>
      <c r="EKT94" s="1134"/>
      <c r="EKU94" s="1134"/>
      <c r="EKV94" s="1134"/>
      <c r="EKW94" s="1134"/>
      <c r="EKX94" s="548"/>
      <c r="EKY94" s="1134"/>
      <c r="EKZ94" s="1134"/>
      <c r="ELA94" s="1134"/>
      <c r="ELB94" s="1134"/>
      <c r="ELC94" s="1134"/>
      <c r="ELD94" s="1134"/>
      <c r="ELE94" s="1134"/>
      <c r="ELF94" s="1134"/>
      <c r="ELG94" s="233"/>
      <c r="ELH94" s="1134"/>
      <c r="ELI94" s="1134"/>
      <c r="ELJ94" s="1134"/>
      <c r="ELK94" s="1134"/>
      <c r="ELL94" s="1134"/>
      <c r="ELM94" s="1134"/>
      <c r="ELN94" s="1134"/>
      <c r="ELO94" s="1134"/>
      <c r="ELP94" s="1134"/>
      <c r="ELQ94" s="1134"/>
      <c r="ELR94" s="1134"/>
      <c r="ELS94" s="1134"/>
      <c r="ELT94" s="1134"/>
      <c r="ELU94" s="1134"/>
      <c r="ELV94" s="1134"/>
      <c r="ELW94" s="1134"/>
      <c r="ELX94" s="233"/>
      <c r="ELY94" s="1134"/>
      <c r="EME94" s="232"/>
      <c r="EMF94" s="1134"/>
      <c r="EMG94" s="1134"/>
      <c r="EMH94" s="1135"/>
      <c r="EMI94" s="1135"/>
      <c r="EMJ94" s="1134"/>
      <c r="EMK94" s="1134"/>
      <c r="EML94" s="1134"/>
      <c r="EMM94" s="1532" t="str">
        <f ca="1">INDIRECT(ADDRESS(EMG194,Dev!$CO$68,,,Table!$A$1))</f>
        <v>PRLTEC-L137</v>
      </c>
      <c r="EMN94" s="1531"/>
      <c r="EMO94" s="1259"/>
      <c r="EMP94" s="1259"/>
      <c r="EMQ94" s="1259"/>
      <c r="EMR94" s="1532" t="str">
        <f ca="1">INDIRECT(ADDRESS(EMG194,Dev!$CT$68,,,Table!$A$1))</f>
        <v>PRLEHC-L137</v>
      </c>
      <c r="EMS94" s="1530"/>
      <c r="EMT94" s="1134"/>
      <c r="EMU94" s="1134"/>
      <c r="EMV94" s="1134"/>
      <c r="EMW94" s="1134"/>
      <c r="EMX94" s="1134"/>
      <c r="EMY94" s="1134"/>
      <c r="EMZ94" s="1134"/>
      <c r="ENA94" s="1134"/>
      <c r="ENB94" s="1134"/>
      <c r="ENC94" s="1135"/>
      <c r="END94" s="1135"/>
      <c r="ENH94" s="227"/>
      <c r="ENI94" s="227"/>
      <c r="ENJ94" s="1134"/>
      <c r="ENK94" s="1134"/>
      <c r="ENL94" s="1134"/>
      <c r="ENM94" s="1122"/>
      <c r="ENN94" s="233"/>
      <c r="ENO94" s="1122"/>
      <c r="ENP94" s="1122"/>
      <c r="ENQ94" s="1134"/>
      <c r="ENR94" s="1134"/>
      <c r="ENS94" s="1134"/>
      <c r="ENT94" s="233"/>
      <c r="ENU94" s="1122"/>
      <c r="ENV94" s="1122"/>
      <c r="ENW94" s="233"/>
      <c r="ENX94" s="1122"/>
      <c r="ENY94" s="1122"/>
      <c r="ENZ94" s="1122"/>
      <c r="EOA94" s="234"/>
      <c r="EOB94" s="1122"/>
      <c r="EOC94" s="1122"/>
      <c r="EOD94" s="234"/>
      <c r="EOE94" s="1122"/>
      <c r="EOF94" s="1122"/>
      <c r="EOG94" s="234"/>
      <c r="EOH94" s="1122"/>
      <c r="EOI94" s="1122"/>
      <c r="EOJ94" s="1122"/>
      <c r="EOK94" s="1164"/>
      <c r="EOL94" s="1134"/>
      <c r="EOM94" s="1134"/>
      <c r="EON94" s="1122"/>
      <c r="EOO94" s="227"/>
      <c r="EOP94" s="227"/>
      <c r="EOW94" s="235"/>
      <c r="EOX94" s="235"/>
      <c r="EOY94" s="235"/>
      <c r="EOZ94" s="1529" t="str">
        <f ca="1">INDIRECT(ADDRESS(EOY194,Dev!$CT$68,,,Table!$A$1))</f>
        <v>PRLEHC-L140</v>
      </c>
      <c r="EPA94" s="1530"/>
      <c r="EPB94" s="227"/>
      <c r="EPC94" s="227"/>
      <c r="EPD94" s="227"/>
      <c r="EPE94" s="1529" t="str">
        <f ca="1">INDIRECT(ADDRESS(EOY194,Dev!$CO$68,,,Table!$A$1))</f>
        <v>PRLTEC-L140</v>
      </c>
      <c r="EPF94" s="1531"/>
      <c r="EPG94" s="227"/>
      <c r="EPH94" s="227"/>
      <c r="EPI94" s="227"/>
      <c r="EPJ94" s="227"/>
      <c r="EPK94" s="227"/>
      <c r="EPL94" s="227"/>
      <c r="EPM94" s="227"/>
      <c r="EPN94" s="227"/>
      <c r="EPU94" s="227"/>
      <c r="EPV94" s="239"/>
      <c r="EPZ94" s="227"/>
      <c r="EQA94" s="227"/>
      <c r="EQB94" s="231"/>
      <c r="EQE94" s="1122"/>
      <c r="EQF94" s="1122"/>
      <c r="EQG94" s="1122"/>
      <c r="EQH94" s="227"/>
      <c r="EQI94" s="1135"/>
      <c r="EQJ94" s="1134"/>
      <c r="EQK94" s="1135"/>
      <c r="EQL94" s="240"/>
      <c r="EQM94" s="1122"/>
      <c r="EQN94" s="1122"/>
      <c r="EQO94" s="1122"/>
      <c r="EQP94" s="231"/>
      <c r="EQQ94" s="1122"/>
      <c r="EQR94" s="1122"/>
      <c r="EQS94" s="1122"/>
      <c r="EQT94" s="1122"/>
      <c r="EQU94" s="227"/>
      <c r="EQV94" s="239"/>
      <c r="EQW94" s="1122"/>
      <c r="EQX94" s="227"/>
      <c r="EQY94" s="239"/>
      <c r="EQZ94" s="1122"/>
      <c r="ERA94" s="1122"/>
      <c r="ERB94" s="227"/>
      <c r="ERC94" s="240"/>
      <c r="ERD94" s="1122"/>
      <c r="ERE94" s="1122"/>
      <c r="ERF94" s="1122"/>
      <c r="ERG94" s="227"/>
      <c r="ERH94" s="239"/>
      <c r="ERI94" s="1122"/>
      <c r="ERJ94" s="1122"/>
      <c r="ERK94" s="1122"/>
      <c r="ERL94" s="1122"/>
      <c r="ERM94" s="1122"/>
      <c r="ERN94" s="1122"/>
      <c r="ERO94" s="1122"/>
      <c r="ERP94" s="1122"/>
      <c r="ERU94" s="230"/>
      <c r="ERV94" s="1664"/>
      <c r="ERW94" s="1664"/>
      <c r="ERX94" s="227"/>
      <c r="ETA94" s="1518"/>
      <c r="ETB94" s="1518"/>
      <c r="ETC94" s="1518"/>
      <c r="ETD94" s="1518"/>
      <c r="ETE94" s="1518"/>
      <c r="ETF94" s="1518"/>
    </row>
    <row r="95" spans="1:3906" s="226" customFormat="1" ht="15" customHeight="1">
      <c r="A95" s="1264"/>
      <c r="B95" s="1518"/>
      <c r="C95" s="1518"/>
      <c r="D95" s="1518"/>
      <c r="E95" s="1518"/>
      <c r="F95" s="1518"/>
      <c r="G95" s="1518"/>
      <c r="J95" s="1310"/>
      <c r="K95" s="1310"/>
      <c r="L95" s="1310"/>
      <c r="M95" s="1310"/>
      <c r="N95" s="1310"/>
      <c r="O95" s="1310"/>
      <c r="P95" s="1310"/>
      <c r="Q95" s="1310"/>
      <c r="R95" s="1310"/>
      <c r="S95" s="1310"/>
      <c r="T95" s="1310"/>
      <c r="U95" s="1310"/>
      <c r="V95" s="1310"/>
      <c r="W95" s="1310"/>
      <c r="X95" s="1310"/>
      <c r="Y95" s="1310"/>
      <c r="Z95" s="1310"/>
      <c r="AA95" s="1310"/>
      <c r="AD95" s="1664"/>
      <c r="AE95" s="1664"/>
      <c r="AF95" s="780"/>
      <c r="AQ95" s="227"/>
      <c r="AR95" s="239"/>
      <c r="AV95" s="227"/>
      <c r="AW95" s="227"/>
      <c r="AX95" s="231"/>
      <c r="BD95" s="227"/>
      <c r="BE95" s="240"/>
      <c r="BG95" s="227"/>
      <c r="BH95" s="227"/>
      <c r="BL95" s="231"/>
      <c r="BQ95" s="227"/>
      <c r="BR95" s="239"/>
      <c r="BT95" s="227"/>
      <c r="BU95" s="239"/>
      <c r="CC95" s="227"/>
      <c r="CD95" s="239"/>
      <c r="CH95" s="227"/>
      <c r="CI95" s="227"/>
      <c r="CJ95" s="231"/>
      <c r="CP95" s="227"/>
      <c r="CQ95" s="1135"/>
      <c r="CR95" s="1134"/>
      <c r="CS95" s="1135"/>
      <c r="CT95" s="240"/>
      <c r="CX95" s="231"/>
      <c r="DC95" s="227"/>
      <c r="DD95" s="239"/>
      <c r="DF95" s="227"/>
      <c r="DG95" s="239"/>
      <c r="DJ95" s="227"/>
      <c r="DK95" s="240"/>
      <c r="DO95" s="227"/>
      <c r="DP95" s="239"/>
      <c r="EE95" s="227"/>
      <c r="EF95" s="239"/>
      <c r="EG95" s="1122"/>
      <c r="EH95" s="1122"/>
      <c r="EI95" s="1122"/>
      <c r="EJ95" s="227"/>
      <c r="EK95" s="227"/>
      <c r="EL95" s="231"/>
      <c r="EM95" s="1122"/>
      <c r="EN95" s="1122"/>
      <c r="EO95" s="1122"/>
      <c r="EP95" s="1122"/>
      <c r="EQ95" s="1122"/>
      <c r="ER95" s="227"/>
      <c r="ES95" s="1135"/>
      <c r="ET95" s="1134"/>
      <c r="EU95" s="1135"/>
      <c r="EV95" s="240"/>
      <c r="EW95" s="1122"/>
      <c r="EX95" s="1122"/>
      <c r="EY95" s="1122"/>
      <c r="EZ95" s="231"/>
      <c r="FA95" s="1122"/>
      <c r="FB95" s="1122"/>
      <c r="FC95" s="1122"/>
      <c r="FD95" s="1122"/>
      <c r="FE95" s="227"/>
      <c r="FF95" s="239"/>
      <c r="FG95" s="1122"/>
      <c r="FH95" s="227"/>
      <c r="FI95" s="239"/>
      <c r="FJ95" s="1122"/>
      <c r="FK95" s="1122"/>
      <c r="FL95" s="227"/>
      <c r="FM95" s="240"/>
      <c r="FN95" s="1122"/>
      <c r="FO95" s="1122"/>
      <c r="FP95" s="1122"/>
      <c r="FQ95" s="227"/>
      <c r="FR95" s="239"/>
      <c r="FS95" s="1122"/>
      <c r="FT95" s="1122"/>
      <c r="FU95" s="1122"/>
      <c r="FV95" s="1122"/>
      <c r="FW95" s="1122"/>
      <c r="FX95" s="1122"/>
      <c r="FY95" s="1122"/>
      <c r="FZ95" s="1122"/>
      <c r="GA95" s="1122"/>
      <c r="GB95" s="1122"/>
      <c r="GC95" s="1122"/>
      <c r="GD95" s="1122"/>
      <c r="GE95" s="1122"/>
      <c r="GF95" s="1122"/>
      <c r="GG95" s="227"/>
      <c r="GH95" s="239"/>
      <c r="GI95" s="1122"/>
      <c r="GJ95" s="1122"/>
      <c r="GK95" s="1122"/>
      <c r="GL95" s="227"/>
      <c r="GM95" s="227"/>
      <c r="GN95" s="231"/>
      <c r="GO95" s="1377"/>
      <c r="GP95" s="1377"/>
      <c r="GQ95" s="1377"/>
      <c r="GR95" s="1377"/>
      <c r="GS95" s="1377"/>
      <c r="GT95" s="1377"/>
      <c r="GU95" s="1377"/>
      <c r="GV95" s="1377"/>
      <c r="GW95" s="1377"/>
      <c r="GX95" s="240"/>
      <c r="GY95" s="1122"/>
      <c r="GZ95" s="1122"/>
      <c r="HA95" s="1122"/>
      <c r="HB95" s="231"/>
      <c r="HC95" s="1122"/>
      <c r="HD95" s="1122"/>
      <c r="HE95" s="1122"/>
      <c r="HF95" s="1122"/>
      <c r="HG95" s="227"/>
      <c r="HH95" s="239"/>
      <c r="HI95" s="1122"/>
      <c r="HJ95" s="227"/>
      <c r="HK95" s="239"/>
      <c r="HL95" s="1122"/>
      <c r="HM95" s="1122"/>
      <c r="HN95" s="227"/>
      <c r="HO95" s="240"/>
      <c r="HP95" s="1122"/>
      <c r="HQ95" s="1122"/>
      <c r="HR95" s="1122"/>
      <c r="HS95" s="227"/>
      <c r="HT95" s="239"/>
      <c r="HU95" s="1122"/>
      <c r="HV95" s="1122"/>
      <c r="HW95" s="1122"/>
      <c r="HX95" s="1122"/>
      <c r="HY95" s="1122"/>
      <c r="HZ95" s="1122"/>
      <c r="IA95" s="1122"/>
      <c r="IB95" s="1122"/>
      <c r="IC95" s="1122"/>
      <c r="ID95" s="1122"/>
      <c r="IE95" s="1122"/>
      <c r="IF95" s="1122"/>
      <c r="IG95" s="1122"/>
      <c r="IH95" s="1122"/>
      <c r="II95" s="227"/>
      <c r="IJ95" s="239"/>
      <c r="IK95" s="1122"/>
      <c r="IL95" s="1122"/>
      <c r="IM95" s="1122"/>
      <c r="IN95" s="227"/>
      <c r="IO95" s="227"/>
      <c r="IP95" s="231"/>
      <c r="IQ95" s="1377"/>
      <c r="IR95" s="1377"/>
      <c r="IS95" s="1377"/>
      <c r="IT95" s="1377"/>
      <c r="IU95" s="1377"/>
      <c r="IV95" s="1377"/>
      <c r="IW95" s="1377"/>
      <c r="IX95" s="1377"/>
      <c r="IY95" s="1377"/>
      <c r="IZ95" s="240"/>
      <c r="JA95" s="1122"/>
      <c r="JB95" s="1122"/>
      <c r="JC95" s="1122"/>
      <c r="JD95" s="231"/>
      <c r="JE95" s="1122"/>
      <c r="JF95" s="1122"/>
      <c r="JG95" s="1122"/>
      <c r="JH95" s="1122"/>
      <c r="JI95" s="227"/>
      <c r="JJ95" s="239"/>
      <c r="JK95" s="1122"/>
      <c r="JL95" s="227"/>
      <c r="JM95" s="239"/>
      <c r="JN95" s="1122"/>
      <c r="JO95" s="1122"/>
      <c r="JP95" s="227"/>
      <c r="JQ95" s="240"/>
      <c r="JR95" s="1122"/>
      <c r="JS95" s="1122"/>
      <c r="JT95" s="1122"/>
      <c r="JU95" s="227"/>
      <c r="JV95" s="239"/>
      <c r="JW95" s="1122"/>
      <c r="JX95" s="1122"/>
      <c r="JY95" s="1122"/>
      <c r="JZ95" s="1122"/>
      <c r="KA95" s="1122"/>
      <c r="KB95" s="1122"/>
      <c r="KC95" s="1122"/>
      <c r="KD95" s="1122"/>
      <c r="KE95" s="1122"/>
      <c r="KF95" s="1122"/>
      <c r="KG95" s="1122"/>
      <c r="KH95" s="1122"/>
      <c r="KI95" s="1122"/>
      <c r="KJ95" s="1122"/>
      <c r="KK95" s="227"/>
      <c r="KL95" s="239"/>
      <c r="KM95" s="1122"/>
      <c r="KN95" s="1122"/>
      <c r="KO95" s="1122"/>
      <c r="KP95" s="227"/>
      <c r="KQ95" s="227"/>
      <c r="KR95" s="231"/>
      <c r="KS95" s="1377"/>
      <c r="KT95" s="1377"/>
      <c r="KU95" s="1377"/>
      <c r="KV95" s="1377"/>
      <c r="KW95" s="1377"/>
      <c r="KX95" s="1377"/>
      <c r="KY95" s="1377"/>
      <c r="KZ95" s="1377"/>
      <c r="LA95" s="1377"/>
      <c r="LB95" s="240"/>
      <c r="LC95" s="1122"/>
      <c r="LD95" s="1122"/>
      <c r="LE95" s="1122"/>
      <c r="LF95" s="231"/>
      <c r="LG95" s="1122"/>
      <c r="LH95" s="1122"/>
      <c r="LI95" s="1122"/>
      <c r="LJ95" s="1122"/>
      <c r="LK95" s="227"/>
      <c r="LL95" s="239"/>
      <c r="LM95" s="1122"/>
      <c r="LN95" s="227"/>
      <c r="LO95" s="239"/>
      <c r="LP95" s="1122"/>
      <c r="LQ95" s="1122"/>
      <c r="LR95" s="227"/>
      <c r="LS95" s="240"/>
      <c r="LT95" s="1122"/>
      <c r="LU95" s="1122"/>
      <c r="LV95" s="1122"/>
      <c r="LW95" s="227"/>
      <c r="LX95" s="239"/>
      <c r="LY95" s="1122"/>
      <c r="LZ95" s="1122"/>
      <c r="MA95" s="1122"/>
      <c r="MB95" s="1122"/>
      <c r="MC95" s="1122"/>
      <c r="MD95" s="1122"/>
      <c r="ME95" s="1122"/>
      <c r="MF95" s="1122"/>
      <c r="MG95" s="1122"/>
      <c r="MH95" s="1122"/>
      <c r="MI95" s="1122"/>
      <c r="MJ95" s="1122"/>
      <c r="MK95" s="1122"/>
      <c r="ML95" s="1122"/>
      <c r="MM95" s="227"/>
      <c r="MN95" s="239"/>
      <c r="MO95" s="1122"/>
      <c r="MP95" s="1122"/>
      <c r="MQ95" s="1122"/>
      <c r="MR95" s="227"/>
      <c r="MS95" s="227"/>
      <c r="MT95" s="231"/>
      <c r="MU95" s="1377"/>
      <c r="MV95" s="1377"/>
      <c r="MW95" s="1377"/>
      <c r="MX95" s="1377"/>
      <c r="MY95" s="1377"/>
      <c r="MZ95" s="1377"/>
      <c r="NA95" s="1377"/>
      <c r="NB95" s="1377"/>
      <c r="NC95" s="1377"/>
      <c r="ND95" s="240"/>
      <c r="NE95" s="1122"/>
      <c r="NF95" s="1122"/>
      <c r="NG95" s="1122"/>
      <c r="NH95" s="231"/>
      <c r="NI95" s="1122"/>
      <c r="NJ95" s="1122"/>
      <c r="NK95" s="1122"/>
      <c r="NL95" s="1122"/>
      <c r="NM95" s="227"/>
      <c r="NN95" s="239"/>
      <c r="NO95" s="1122"/>
      <c r="NP95" s="227"/>
      <c r="NQ95" s="239"/>
      <c r="NR95" s="1122"/>
      <c r="NS95" s="1122"/>
      <c r="NT95" s="227"/>
      <c r="NU95" s="240"/>
      <c r="NV95" s="1122"/>
      <c r="NW95" s="1122"/>
      <c r="NX95" s="1122"/>
      <c r="NY95" s="227"/>
      <c r="NZ95" s="239"/>
      <c r="OA95" s="1122"/>
      <c r="OB95" s="1122"/>
      <c r="OC95" s="1122"/>
      <c r="OD95" s="1122"/>
      <c r="OE95" s="1122"/>
      <c r="OF95" s="1122"/>
      <c r="OG95" s="1122"/>
      <c r="OH95" s="1377" t="s">
        <v>1167</v>
      </c>
      <c r="OI95" s="1377"/>
      <c r="OJ95" s="1377"/>
      <c r="OK95" s="1377"/>
      <c r="OL95" s="1377"/>
      <c r="OM95" s="1377"/>
      <c r="ON95" s="1377"/>
      <c r="OO95" s="1377"/>
      <c r="OP95" s="1166"/>
      <c r="OQ95" s="1165"/>
      <c r="OR95" s="1165"/>
      <c r="OS95" s="1166"/>
      <c r="OU95" s="227"/>
      <c r="OV95" s="227"/>
      <c r="OX95" s="227"/>
      <c r="OY95" s="227"/>
      <c r="OZ95" s="234"/>
      <c r="PA95" s="227"/>
      <c r="PB95" s="227"/>
      <c r="PC95" s="234"/>
      <c r="PK95" s="227"/>
      <c r="PL95" s="239"/>
      <c r="PM95" s="1122"/>
      <c r="PN95" s="1122"/>
      <c r="PO95" s="1122"/>
      <c r="PP95" s="227"/>
      <c r="PQ95" s="227"/>
      <c r="PR95" s="231"/>
      <c r="PS95" s="1122"/>
      <c r="PT95" s="1122"/>
      <c r="PU95" s="1122"/>
      <c r="PV95" s="1122"/>
      <c r="PW95" s="1122"/>
      <c r="PX95" s="227"/>
      <c r="PY95" s="1135"/>
      <c r="PZ95" s="1134"/>
      <c r="QA95" s="1135"/>
      <c r="QB95" s="240"/>
      <c r="QC95" s="1122"/>
      <c r="QD95" s="1122"/>
      <c r="QE95" s="1122"/>
      <c r="QF95" s="231"/>
      <c r="QG95" s="1122"/>
      <c r="QH95" s="1122"/>
      <c r="QI95" s="1122"/>
      <c r="QJ95" s="1122"/>
      <c r="QK95" s="227"/>
      <c r="QL95" s="239"/>
      <c r="QM95" s="1122"/>
      <c r="QN95" s="227"/>
      <c r="QO95" s="239"/>
      <c r="QP95" s="1122"/>
      <c r="QQ95" s="1122"/>
      <c r="QR95" s="227"/>
      <c r="QS95" s="240"/>
      <c r="QT95" s="1122"/>
      <c r="QU95" s="1122"/>
      <c r="QV95" s="1122"/>
      <c r="QW95" s="227"/>
      <c r="QX95" s="239"/>
      <c r="QY95" s="1122"/>
      <c r="QZ95" s="1122"/>
      <c r="RA95" s="1122"/>
      <c r="RB95" s="1122"/>
      <c r="RC95" s="1122"/>
      <c r="RD95" s="1122"/>
      <c r="RE95" s="1122"/>
      <c r="RF95" s="1122"/>
      <c r="RG95" s="1122"/>
      <c r="RH95" s="1122"/>
      <c r="RI95" s="1122"/>
      <c r="RJ95" s="1122"/>
      <c r="RK95" s="1122"/>
      <c r="RL95" s="1122"/>
      <c r="RM95" s="227"/>
      <c r="RN95" s="239"/>
      <c r="RO95" s="1122"/>
      <c r="RP95" s="1122"/>
      <c r="RQ95" s="1122"/>
      <c r="RR95" s="227"/>
      <c r="RS95" s="227"/>
      <c r="RT95" s="231"/>
      <c r="RU95" s="1122"/>
      <c r="RV95" s="1122"/>
      <c r="RW95" s="1122"/>
      <c r="RX95" s="1122"/>
      <c r="RY95" s="1122"/>
      <c r="RZ95" s="227"/>
      <c r="SA95" s="1135"/>
      <c r="SB95" s="1134"/>
      <c r="SC95" s="1135"/>
      <c r="SD95" s="240"/>
      <c r="SE95" s="1122"/>
      <c r="SF95" s="1122"/>
      <c r="SG95" s="1122"/>
      <c r="SH95" s="231"/>
      <c r="SI95" s="1122"/>
      <c r="SJ95" s="1122"/>
      <c r="SK95" s="1122"/>
      <c r="SL95" s="1122"/>
      <c r="SM95" s="227"/>
      <c r="SN95" s="239"/>
      <c r="SO95" s="1122"/>
      <c r="SP95" s="227"/>
      <c r="SQ95" s="239"/>
      <c r="SR95" s="1122"/>
      <c r="SS95" s="1122"/>
      <c r="ST95" s="227"/>
      <c r="SU95" s="240"/>
      <c r="SV95" s="1122"/>
      <c r="SW95" s="1122"/>
      <c r="SX95" s="1122"/>
      <c r="SY95" s="227"/>
      <c r="SZ95" s="239"/>
      <c r="TA95" s="1122"/>
      <c r="TB95" s="1122"/>
      <c r="TC95" s="1122"/>
      <c r="TD95" s="1122"/>
      <c r="TE95" s="1122"/>
      <c r="TF95" s="1122"/>
      <c r="TG95" s="1122"/>
      <c r="TH95" s="1122"/>
      <c r="TI95" s="1122"/>
      <c r="TJ95" s="1122"/>
      <c r="TK95" s="1122"/>
      <c r="TL95" s="1122"/>
      <c r="TM95" s="1122"/>
      <c r="TN95" s="1122"/>
      <c r="TO95" s="227"/>
      <c r="TP95" s="239"/>
      <c r="TQ95" s="1122"/>
      <c r="TR95" s="1122"/>
      <c r="TS95" s="1122"/>
      <c r="TT95" s="227"/>
      <c r="TU95" s="227"/>
      <c r="TV95" s="231"/>
      <c r="TW95" s="1122"/>
      <c r="TX95" s="1122"/>
      <c r="TY95" s="1122"/>
      <c r="TZ95" s="1122"/>
      <c r="UA95" s="1122"/>
      <c r="UB95" s="227"/>
      <c r="UC95" s="1135"/>
      <c r="UD95" s="1134"/>
      <c r="UE95" s="1135"/>
      <c r="UF95" s="240"/>
      <c r="UG95" s="1122"/>
      <c r="UH95" s="1122"/>
      <c r="UI95" s="1122"/>
      <c r="UJ95" s="231"/>
      <c r="UK95" s="1122"/>
      <c r="UL95" s="1122"/>
      <c r="UM95" s="1122"/>
      <c r="UN95" s="1122"/>
      <c r="UO95" s="227"/>
      <c r="UP95" s="239"/>
      <c r="UQ95" s="1122"/>
      <c r="UR95" s="227"/>
      <c r="US95" s="239"/>
      <c r="UT95" s="1122"/>
      <c r="UU95" s="1122"/>
      <c r="UV95" s="227"/>
      <c r="UW95" s="240"/>
      <c r="UX95" s="1122"/>
      <c r="UY95" s="1122"/>
      <c r="UZ95" s="1122"/>
      <c r="VA95" s="227"/>
      <c r="VB95" s="239"/>
      <c r="VC95" s="1122"/>
      <c r="VD95" s="1122"/>
      <c r="VE95" s="1122"/>
      <c r="VF95" s="1122"/>
      <c r="VG95" s="1122"/>
      <c r="VH95" s="1122"/>
      <c r="VI95" s="1122"/>
      <c r="VJ95" s="1122"/>
      <c r="VK95" s="1122"/>
      <c r="VL95" s="1122"/>
      <c r="VM95" s="1122"/>
      <c r="VN95" s="1122"/>
      <c r="VO95" s="1122"/>
      <c r="VP95" s="1122"/>
      <c r="VQ95" s="227"/>
      <c r="VR95" s="239"/>
      <c r="VS95" s="1122"/>
      <c r="VT95" s="1122"/>
      <c r="VU95" s="1122"/>
      <c r="VV95" s="227"/>
      <c r="VW95" s="227"/>
      <c r="VX95" s="231"/>
      <c r="VY95" s="1122"/>
      <c r="VZ95" s="1122"/>
      <c r="WA95" s="1122"/>
      <c r="WB95" s="1122"/>
      <c r="WC95" s="1122"/>
      <c r="WD95" s="227"/>
      <c r="WE95" s="1135"/>
      <c r="WF95" s="1134"/>
      <c r="WG95" s="1135"/>
      <c r="WH95" s="240"/>
      <c r="WI95" s="1122"/>
      <c r="WJ95" s="1122"/>
      <c r="WK95" s="1122"/>
      <c r="WL95" s="231"/>
      <c r="WM95" s="1122"/>
      <c r="WN95" s="1122"/>
      <c r="WO95" s="1122"/>
      <c r="WP95" s="1122"/>
      <c r="WQ95" s="227"/>
      <c r="WR95" s="239"/>
      <c r="WS95" s="1122"/>
      <c r="WT95" s="227"/>
      <c r="WU95" s="239"/>
      <c r="WV95" s="1122"/>
      <c r="WW95" s="1122"/>
      <c r="WX95" s="227"/>
      <c r="WY95" s="240"/>
      <c r="WZ95" s="1122"/>
      <c r="XA95" s="1122"/>
      <c r="XB95" s="1122"/>
      <c r="XC95" s="227"/>
      <c r="XD95" s="239"/>
      <c r="XE95" s="1122"/>
      <c r="XF95" s="1122"/>
      <c r="XG95" s="1122"/>
      <c r="XH95" s="1122"/>
      <c r="XI95" s="1122"/>
      <c r="XJ95" s="1122"/>
      <c r="XK95" s="1122"/>
      <c r="XL95" s="1122"/>
      <c r="XM95" s="1122"/>
      <c r="XN95" s="1122"/>
      <c r="XO95" s="1122"/>
      <c r="XP95" s="1122"/>
      <c r="XQ95" s="1122"/>
      <c r="XR95" s="1122"/>
      <c r="XS95" s="227"/>
      <c r="XT95" s="239"/>
      <c r="XU95" s="1122"/>
      <c r="XV95" s="1122"/>
      <c r="XW95" s="1122"/>
      <c r="XX95" s="227"/>
      <c r="XY95" s="227"/>
      <c r="XZ95" s="231"/>
      <c r="YA95" s="1122"/>
      <c r="YB95" s="1122"/>
      <c r="YC95" s="1122"/>
      <c r="YD95" s="1122"/>
      <c r="YE95" s="1122"/>
      <c r="YF95" s="227"/>
      <c r="YG95" s="1135"/>
      <c r="YH95" s="1134"/>
      <c r="YI95" s="1135"/>
      <c r="YJ95" s="240"/>
      <c r="YK95" s="1122"/>
      <c r="YL95" s="1122"/>
      <c r="YM95" s="1122"/>
      <c r="YN95" s="231"/>
      <c r="YO95" s="1122"/>
      <c r="YP95" s="1122"/>
      <c r="YQ95" s="1122"/>
      <c r="YR95" s="1122"/>
      <c r="YS95" s="227"/>
      <c r="YT95" s="239"/>
      <c r="YU95" s="1122"/>
      <c r="YV95" s="227"/>
      <c r="YW95" s="239"/>
      <c r="YX95" s="1122"/>
      <c r="YY95" s="1122"/>
      <c r="YZ95" s="227"/>
      <c r="ZA95" s="240"/>
      <c r="ZB95" s="1122"/>
      <c r="ZC95" s="1122"/>
      <c r="ZD95" s="1122"/>
      <c r="ZE95" s="227"/>
      <c r="ZF95" s="239"/>
      <c r="ZG95" s="1122"/>
      <c r="ZH95" s="1122"/>
      <c r="ZI95" s="1122"/>
      <c r="ZJ95" s="1122"/>
      <c r="ZK95" s="1122"/>
      <c r="ZL95" s="1122"/>
      <c r="ZM95" s="1122"/>
      <c r="ZN95" s="1122"/>
      <c r="ZO95" s="1122"/>
      <c r="ZP95" s="1122"/>
      <c r="ZQ95" s="1122"/>
      <c r="ZR95" s="1122"/>
      <c r="ZS95" s="1122"/>
      <c r="ZT95" s="1122"/>
      <c r="ZU95" s="227"/>
      <c r="ZV95" s="239"/>
      <c r="ZW95" s="1122"/>
      <c r="ZX95" s="1122"/>
      <c r="ZY95" s="1122"/>
      <c r="ZZ95" s="227"/>
      <c r="AAA95" s="227"/>
      <c r="AAB95" s="231"/>
      <c r="AAC95" s="1122"/>
      <c r="AAD95" s="1122"/>
      <c r="AAE95" s="1122"/>
      <c r="AAF95" s="1122"/>
      <c r="AAG95" s="1122"/>
      <c r="AAH95" s="227"/>
      <c r="AAI95" s="1135"/>
      <c r="AAJ95" s="1134"/>
      <c r="AAK95" s="1135"/>
      <c r="AAL95" s="240"/>
      <c r="AAM95" s="1122"/>
      <c r="AAN95" s="1122"/>
      <c r="AAO95" s="1122"/>
      <c r="AAP95" s="231"/>
      <c r="AAQ95" s="1122"/>
      <c r="AAR95" s="1122"/>
      <c r="AAS95" s="1122"/>
      <c r="AAT95" s="1122"/>
      <c r="AAU95" s="227"/>
      <c r="AAV95" s="239"/>
      <c r="AAW95" s="1122"/>
      <c r="AAX95" s="227"/>
      <c r="AAY95" s="239"/>
      <c r="AAZ95" s="1122"/>
      <c r="ABA95" s="1122"/>
      <c r="ABB95" s="227"/>
      <c r="ABC95" s="240"/>
      <c r="ABD95" s="1122"/>
      <c r="ABE95" s="1122"/>
      <c r="ABF95" s="1122"/>
      <c r="ABG95" s="227"/>
      <c r="ABH95" s="239"/>
      <c r="ABI95" s="1122"/>
      <c r="ABJ95" s="1122"/>
      <c r="ABK95" s="1122"/>
      <c r="ABL95" s="1122"/>
      <c r="ABM95" s="1122"/>
      <c r="ABN95" s="1122"/>
      <c r="ABO95" s="1122"/>
      <c r="ABP95" s="1122"/>
      <c r="ABQ95" s="1122"/>
      <c r="ABR95" s="1122"/>
      <c r="ABS95" s="1122"/>
      <c r="ABT95" s="1122"/>
      <c r="ABU95" s="1122"/>
      <c r="ABV95" s="1122"/>
      <c r="ABW95" s="227"/>
      <c r="ABX95" s="239"/>
      <c r="ABY95" s="1122"/>
      <c r="ABZ95" s="1122"/>
      <c r="ACA95" s="1122"/>
      <c r="ACB95" s="227"/>
      <c r="ACC95" s="227"/>
      <c r="ACD95" s="231"/>
      <c r="ACE95" s="1122"/>
      <c r="ACF95" s="1122"/>
      <c r="ACG95" s="1122"/>
      <c r="ACH95" s="1122"/>
      <c r="ACI95" s="1122"/>
      <c r="ACJ95" s="227"/>
      <c r="ACK95" s="1135"/>
      <c r="ACL95" s="1134"/>
      <c r="ACM95" s="1135"/>
      <c r="ACN95" s="240"/>
      <c r="ACO95" s="1122"/>
      <c r="ACP95" s="1122"/>
      <c r="ACQ95" s="1122"/>
      <c r="ACR95" s="231"/>
      <c r="ACS95" s="1122"/>
      <c r="ACT95" s="1122"/>
      <c r="ACU95" s="1122"/>
      <c r="ACV95" s="1122"/>
      <c r="ACW95" s="227"/>
      <c r="ACX95" s="239"/>
      <c r="ACY95" s="1122"/>
      <c r="ACZ95" s="227"/>
      <c r="ADA95" s="239"/>
      <c r="ADB95" s="1122"/>
      <c r="ADC95" s="1122"/>
      <c r="ADD95" s="227"/>
      <c r="ADE95" s="240"/>
      <c r="ADF95" s="1122"/>
      <c r="ADG95" s="1122"/>
      <c r="ADH95" s="1122"/>
      <c r="ADI95" s="227"/>
      <c r="ADJ95" s="239"/>
      <c r="ADK95" s="1122"/>
      <c r="ADL95" s="1122"/>
      <c r="ADM95" s="1122"/>
      <c r="ADN95" s="1122"/>
      <c r="ADO95" s="1122"/>
      <c r="ADP95" s="1122"/>
      <c r="ADQ95" s="1122"/>
      <c r="ADR95" s="1122"/>
      <c r="ADS95" s="1122"/>
      <c r="ADT95" s="1122"/>
      <c r="ADU95" s="1122"/>
      <c r="ADV95" s="1122"/>
      <c r="ADW95" s="1122"/>
      <c r="ADX95" s="1122"/>
      <c r="ADY95" s="227"/>
      <c r="ADZ95" s="239"/>
      <c r="AEA95" s="1122"/>
      <c r="AEB95" s="1122"/>
      <c r="AEC95" s="1122"/>
      <c r="AED95" s="227"/>
      <c r="AEE95" s="227"/>
      <c r="AEF95" s="231"/>
      <c r="AEG95" s="1122"/>
      <c r="AEH95" s="1122"/>
      <c r="AEI95" s="1122"/>
      <c r="AEJ95" s="1122"/>
      <c r="AEK95" s="1122"/>
      <c r="AEL95" s="227"/>
      <c r="AEM95" s="1135"/>
      <c r="AEN95" s="1134"/>
      <c r="AEO95" s="1135"/>
      <c r="AEP95" s="240"/>
      <c r="AEQ95" s="1122"/>
      <c r="AER95" s="1122"/>
      <c r="AES95" s="1122"/>
      <c r="AET95" s="231"/>
      <c r="AEU95" s="1122"/>
      <c r="AEV95" s="1122"/>
      <c r="AEW95" s="1122"/>
      <c r="AEX95" s="1122"/>
      <c r="AEY95" s="227"/>
      <c r="AEZ95" s="239"/>
      <c r="AFA95" s="1122"/>
      <c r="AFB95" s="227"/>
      <c r="AFC95" s="239"/>
      <c r="AFD95" s="1122"/>
      <c r="AFE95" s="1122"/>
      <c r="AFF95" s="227"/>
      <c r="AFG95" s="240"/>
      <c r="AFH95" s="1122"/>
      <c r="AFI95" s="1122"/>
      <c r="AFJ95" s="1122"/>
      <c r="AFK95" s="227"/>
      <c r="AFL95" s="239"/>
      <c r="AFM95" s="1122"/>
      <c r="AFN95" s="1122"/>
      <c r="AFO95" s="1122"/>
      <c r="AFP95" s="1122"/>
      <c r="AFQ95" s="1122"/>
      <c r="AFR95" s="1122"/>
      <c r="AFS95" s="1122"/>
      <c r="AFT95" s="1122"/>
      <c r="AFU95" s="1122"/>
      <c r="AFV95" s="1122"/>
      <c r="AFW95" s="1122"/>
      <c r="AFX95" s="1122"/>
      <c r="AFY95" s="1122"/>
      <c r="AFZ95" s="1122"/>
      <c r="AGA95" s="227"/>
      <c r="AGB95" s="239"/>
      <c r="AGC95" s="1122"/>
      <c r="AGD95" s="1122"/>
      <c r="AGE95" s="1122"/>
      <c r="AGF95" s="227"/>
      <c r="AGG95" s="227"/>
      <c r="AGH95" s="231"/>
      <c r="AGI95" s="1122"/>
      <c r="AGJ95" s="1122"/>
      <c r="AGK95" s="1122"/>
      <c r="AGL95" s="1122"/>
      <c r="AGM95" s="1122"/>
      <c r="AGN95" s="227"/>
      <c r="AGO95" s="1135"/>
      <c r="AGP95" s="1134"/>
      <c r="AGQ95" s="1135"/>
      <c r="AGR95" s="240"/>
      <c r="AGS95" s="1122"/>
      <c r="AGT95" s="1122"/>
      <c r="AGU95" s="1122"/>
      <c r="AGV95" s="231"/>
      <c r="AGW95" s="1122"/>
      <c r="AGX95" s="1122"/>
      <c r="AGY95" s="1122"/>
      <c r="AGZ95" s="1122"/>
      <c r="AHA95" s="227"/>
      <c r="AHB95" s="239"/>
      <c r="AHC95" s="1122"/>
      <c r="AHD95" s="227"/>
      <c r="AHE95" s="239"/>
      <c r="AHF95" s="1122"/>
      <c r="AHG95" s="1122"/>
      <c r="AHH95" s="227"/>
      <c r="AHI95" s="240"/>
      <c r="AHJ95" s="1122"/>
      <c r="AHK95" s="1122"/>
      <c r="AHL95" s="1122"/>
      <c r="AHM95" s="227"/>
      <c r="AHN95" s="239"/>
      <c r="AHO95" s="1122"/>
      <c r="AHP95" s="1122"/>
      <c r="AHQ95" s="1122"/>
      <c r="AHR95" s="1122"/>
      <c r="AHS95" s="1122"/>
      <c r="AHT95" s="1122"/>
      <c r="AHU95" s="1122"/>
      <c r="AHV95" s="1122"/>
      <c r="AHW95" s="1122"/>
      <c r="AHX95" s="1122"/>
      <c r="AHY95" s="1122"/>
      <c r="AHZ95" s="1122"/>
      <c r="AIA95" s="1122"/>
      <c r="AIB95" s="1122"/>
      <c r="AIC95" s="227"/>
      <c r="AID95" s="239"/>
      <c r="AIE95" s="1122"/>
      <c r="AIF95" s="1122"/>
      <c r="AIG95" s="1122"/>
      <c r="AIH95" s="227"/>
      <c r="AII95" s="227"/>
      <c r="AIJ95" s="231"/>
      <c r="AIK95" s="1122"/>
      <c r="AIL95" s="1122"/>
      <c r="AIM95" s="1122"/>
      <c r="AIN95" s="1122"/>
      <c r="AIO95" s="1122"/>
      <c r="AIP95" s="227"/>
      <c r="AIQ95" s="1135"/>
      <c r="AIR95" s="1134"/>
      <c r="AIS95" s="1135"/>
      <c r="AIT95" s="240"/>
      <c r="AIU95" s="1122"/>
      <c r="AIV95" s="1122"/>
      <c r="AIW95" s="1122"/>
      <c r="AIX95" s="231"/>
      <c r="AIY95" s="1122"/>
      <c r="AIZ95" s="1122"/>
      <c r="AJA95" s="1122"/>
      <c r="AJB95" s="1122"/>
      <c r="AJC95" s="227"/>
      <c r="AJD95" s="239"/>
      <c r="AJE95" s="1122"/>
      <c r="AJF95" s="227"/>
      <c r="AJG95" s="239"/>
      <c r="AJH95" s="1122"/>
      <c r="AJI95" s="1122"/>
      <c r="AJJ95" s="227"/>
      <c r="AJK95" s="240"/>
      <c r="AJL95" s="1122"/>
      <c r="AJM95" s="1122"/>
      <c r="AJN95" s="1122"/>
      <c r="AJO95" s="227"/>
      <c r="AJP95" s="239"/>
      <c r="AJQ95" s="1122"/>
      <c r="AJR95" s="1122"/>
      <c r="AJS95" s="1122"/>
      <c r="AJT95" s="1122"/>
      <c r="AJU95" s="1122"/>
      <c r="AJV95" s="1122"/>
      <c r="AJW95" s="1122"/>
      <c r="AJX95" s="1122"/>
      <c r="AJY95" s="1122"/>
      <c r="AJZ95" s="1122"/>
      <c r="AKA95" s="1122"/>
      <c r="AKB95" s="1122"/>
      <c r="AKC95" s="1122"/>
      <c r="AKD95" s="1122"/>
      <c r="AKE95" s="227"/>
      <c r="AKF95" s="239"/>
      <c r="AKG95" s="1122"/>
      <c r="AKH95" s="1122"/>
      <c r="AKI95" s="1122"/>
      <c r="AKJ95" s="227"/>
      <c r="AKK95" s="227"/>
      <c r="AKL95" s="231"/>
      <c r="AKM95" s="1122"/>
      <c r="AKN95" s="1122"/>
      <c r="AKO95" s="1122"/>
      <c r="AKP95" s="1122"/>
      <c r="AKQ95" s="1122"/>
      <c r="AKR95" s="227"/>
      <c r="AKS95" s="1135"/>
      <c r="AKT95" s="1134"/>
      <c r="AKU95" s="1135"/>
      <c r="AKV95" s="240"/>
      <c r="AKW95" s="1122"/>
      <c r="AKX95" s="1122"/>
      <c r="AKY95" s="1122"/>
      <c r="AKZ95" s="231"/>
      <c r="ALA95" s="1122"/>
      <c r="ALB95" s="1122"/>
      <c r="ALC95" s="1122"/>
      <c r="ALD95" s="1122"/>
      <c r="ALE95" s="227"/>
      <c r="ALF95" s="239"/>
      <c r="ALG95" s="1122"/>
      <c r="ALH95" s="227"/>
      <c r="ALI95" s="239"/>
      <c r="ALJ95" s="1122"/>
      <c r="ALK95" s="1122"/>
      <c r="ALL95" s="227"/>
      <c r="ALM95" s="240"/>
      <c r="ALN95" s="1122"/>
      <c r="ALO95" s="1122"/>
      <c r="ALP95" s="1122"/>
      <c r="ALQ95" s="227"/>
      <c r="ALR95" s="239"/>
      <c r="ALS95" s="1122"/>
      <c r="ALT95" s="1122"/>
      <c r="ALU95" s="1122"/>
      <c r="ALV95" s="1122"/>
      <c r="ALW95" s="1122"/>
      <c r="ALX95" s="1122"/>
      <c r="ALY95" s="1122"/>
      <c r="ALZ95" s="1122"/>
      <c r="AMA95" s="1122"/>
      <c r="AMB95" s="1122"/>
      <c r="AMC95" s="1122"/>
      <c r="AMD95" s="1122"/>
      <c r="AME95" s="1122"/>
      <c r="AMF95" s="1122"/>
      <c r="AMG95" s="227"/>
      <c r="AMH95" s="239"/>
      <c r="AMI95" s="1122"/>
      <c r="AMJ95" s="1122"/>
      <c r="AMK95" s="1122"/>
      <c r="AML95" s="227"/>
      <c r="AMM95" s="227"/>
      <c r="AMN95" s="231"/>
      <c r="AMO95" s="1122"/>
      <c r="AMP95" s="1122"/>
      <c r="AMQ95" s="1122"/>
      <c r="AMR95" s="1122"/>
      <c r="AMS95" s="1122"/>
      <c r="AMT95" s="227"/>
      <c r="AMU95" s="1135"/>
      <c r="AMV95" s="1134"/>
      <c r="AMW95" s="1135"/>
      <c r="AMX95" s="240"/>
      <c r="AMY95" s="1122"/>
      <c r="AMZ95" s="1122"/>
      <c r="ANA95" s="1122"/>
      <c r="ANB95" s="231"/>
      <c r="ANC95" s="1122"/>
      <c r="AND95" s="1122"/>
      <c r="ANE95" s="1122"/>
      <c r="ANF95" s="1122"/>
      <c r="ANG95" s="227"/>
      <c r="ANH95" s="239"/>
      <c r="ANI95" s="1122"/>
      <c r="ANJ95" s="227"/>
      <c r="ANK95" s="239"/>
      <c r="ANL95" s="1122"/>
      <c r="ANM95" s="1122"/>
      <c r="ANN95" s="227"/>
      <c r="ANO95" s="240"/>
      <c r="ANP95" s="1122"/>
      <c r="ANQ95" s="1122"/>
      <c r="ANR95" s="1122"/>
      <c r="ANS95" s="227"/>
      <c r="ANT95" s="239"/>
      <c r="ANU95" s="1122"/>
      <c r="ANV95" s="1122"/>
      <c r="ANW95" s="1122"/>
      <c r="ANX95" s="1122"/>
      <c r="ANY95" s="1122"/>
      <c r="ANZ95" s="1122"/>
      <c r="AOA95" s="1122"/>
      <c r="AOB95" s="1122"/>
      <c r="AOC95" s="1122"/>
      <c r="AOD95" s="1122"/>
      <c r="AOE95" s="1122"/>
      <c r="AOF95" s="1122"/>
      <c r="AOG95" s="1122"/>
      <c r="AOH95" s="1122"/>
      <c r="AOI95" s="227"/>
      <c r="AOJ95" s="239"/>
      <c r="AOK95" s="1122"/>
      <c r="AOL95" s="1122"/>
      <c r="AOM95" s="1122"/>
      <c r="AON95" s="227"/>
      <c r="AOO95" s="227"/>
      <c r="AOP95" s="231"/>
      <c r="AOQ95" s="1122"/>
      <c r="AOR95" s="1122"/>
      <c r="AOS95" s="1122"/>
      <c r="AOT95" s="1122"/>
      <c r="AOU95" s="1122"/>
      <c r="AOV95" s="227"/>
      <c r="AOW95" s="1135"/>
      <c r="AOX95" s="1134"/>
      <c r="AOY95" s="1135"/>
      <c r="AOZ95" s="240"/>
      <c r="APA95" s="1122"/>
      <c r="APB95" s="1122"/>
      <c r="APC95" s="1122"/>
      <c r="APD95" s="231"/>
      <c r="APE95" s="1122"/>
      <c r="APF95" s="1122"/>
      <c r="APG95" s="1122"/>
      <c r="APH95" s="1122"/>
      <c r="API95" s="227"/>
      <c r="APJ95" s="239"/>
      <c r="APK95" s="1122"/>
      <c r="APL95" s="227"/>
      <c r="APM95" s="239"/>
      <c r="APN95" s="1122"/>
      <c r="APO95" s="1122"/>
      <c r="APP95" s="227"/>
      <c r="APQ95" s="240"/>
      <c r="APR95" s="1122"/>
      <c r="APS95" s="1122"/>
      <c r="APT95" s="1122"/>
      <c r="APU95" s="227"/>
      <c r="APV95" s="239"/>
      <c r="APW95" s="1122"/>
      <c r="APX95" s="1122"/>
      <c r="APY95" s="1122"/>
      <c r="APZ95" s="1122"/>
      <c r="AQA95" s="1122"/>
      <c r="AQB95" s="1122"/>
      <c r="AQC95" s="1122"/>
      <c r="AQD95" s="1122"/>
      <c r="AQE95" s="1122"/>
      <c r="AQF95" s="1122"/>
      <c r="AQG95" s="1122"/>
      <c r="AQH95" s="1122"/>
      <c r="AQI95" s="1122"/>
      <c r="AQJ95" s="1122"/>
      <c r="AQK95" s="227"/>
      <c r="AQL95" s="239"/>
      <c r="AQM95" s="1122"/>
      <c r="AQN95" s="1122"/>
      <c r="AQO95" s="1122"/>
      <c r="AQP95" s="227"/>
      <c r="AQQ95" s="227"/>
      <c r="AQR95" s="231"/>
      <c r="AQS95" s="1122"/>
      <c r="AQT95" s="1122"/>
      <c r="AQU95" s="1122"/>
      <c r="AQV95" s="1122"/>
      <c r="AQW95" s="1122"/>
      <c r="AQX95" s="227"/>
      <c r="AQY95" s="1135"/>
      <c r="AQZ95" s="1134"/>
      <c r="ARA95" s="1135"/>
      <c r="ARB95" s="240"/>
      <c r="ARC95" s="1122"/>
      <c r="ARD95" s="1122"/>
      <c r="ARE95" s="1122"/>
      <c r="ARF95" s="231"/>
      <c r="ARG95" s="1122"/>
      <c r="ARH95" s="1122"/>
      <c r="ARI95" s="1122"/>
      <c r="ARJ95" s="1122"/>
      <c r="ARK95" s="227"/>
      <c r="ARL95" s="239"/>
      <c r="ARM95" s="1122"/>
      <c r="ARN95" s="227"/>
      <c r="ARO95" s="239"/>
      <c r="ARP95" s="1122"/>
      <c r="ARQ95" s="1122"/>
      <c r="ARR95" s="227"/>
      <c r="ARS95" s="240"/>
      <c r="ART95" s="1122"/>
      <c r="ARU95" s="1122"/>
      <c r="ARV95" s="1122"/>
      <c r="ARW95" s="227"/>
      <c r="ARX95" s="239"/>
      <c r="ARY95" s="1122"/>
      <c r="ARZ95" s="1122"/>
      <c r="ASA95" s="1122"/>
      <c r="ASB95" s="1122"/>
      <c r="ASC95" s="1122"/>
      <c r="ASD95" s="1122"/>
      <c r="ASE95" s="1122"/>
      <c r="ASF95" s="1122"/>
      <c r="ASG95" s="1122"/>
      <c r="ASH95" s="1122"/>
      <c r="ASI95" s="1122"/>
      <c r="ASJ95" s="1122"/>
      <c r="ASK95" s="1122"/>
      <c r="ASL95" s="1122"/>
      <c r="ASM95" s="227"/>
      <c r="ASN95" s="239"/>
      <c r="ASO95" s="1122"/>
      <c r="ASP95" s="1122"/>
      <c r="ASQ95" s="1122"/>
      <c r="ASR95" s="227"/>
      <c r="ASS95" s="227"/>
      <c r="AST95" s="231"/>
      <c r="ASU95" s="1122"/>
      <c r="ASV95" s="1122"/>
      <c r="ASW95" s="1122"/>
      <c r="ASX95" s="1122"/>
      <c r="ASY95" s="1122"/>
      <c r="ASZ95" s="227"/>
      <c r="ATA95" s="1135"/>
      <c r="ATB95" s="1134"/>
      <c r="ATC95" s="1135"/>
      <c r="ATD95" s="240"/>
      <c r="ATE95" s="1122"/>
      <c r="ATF95" s="1122"/>
      <c r="ATG95" s="1122"/>
      <c r="ATH95" s="231"/>
      <c r="ATI95" s="1122"/>
      <c r="ATJ95" s="1122"/>
      <c r="ATK95" s="1122"/>
      <c r="ATL95" s="1122"/>
      <c r="ATM95" s="227"/>
      <c r="ATN95" s="239"/>
      <c r="ATO95" s="1122"/>
      <c r="ATP95" s="227"/>
      <c r="ATQ95" s="239"/>
      <c r="ATR95" s="1122"/>
      <c r="ATS95" s="1122"/>
      <c r="ATT95" s="227"/>
      <c r="ATU95" s="240"/>
      <c r="ATV95" s="1122"/>
      <c r="ATW95" s="1122"/>
      <c r="ATX95" s="1122"/>
      <c r="ATY95" s="227"/>
      <c r="ATZ95" s="239"/>
      <c r="AUA95" s="1122"/>
      <c r="AUB95" s="1122"/>
      <c r="AUC95" s="1122"/>
      <c r="AUD95" s="1122"/>
      <c r="AUE95" s="1122"/>
      <c r="AUF95" s="1122"/>
      <c r="AUG95" s="1122"/>
      <c r="AUH95" s="1122"/>
      <c r="AUJ95" s="1134"/>
      <c r="AUK95" s="231"/>
      <c r="AUL95" s="1134"/>
      <c r="AUM95" s="1134"/>
      <c r="AUN95" s="1134"/>
      <c r="AUO95" s="1159"/>
      <c r="AUP95" s="1206"/>
      <c r="AUQ95" s="1159"/>
      <c r="AUR95" s="1159"/>
      <c r="AUS95" s="1159"/>
      <c r="AUT95" s="1159"/>
      <c r="AUU95" s="1159"/>
      <c r="AUV95" s="1159"/>
      <c r="AUW95" s="1134"/>
      <c r="AUX95" s="232"/>
      <c r="AUY95" s="1134"/>
      <c r="AUZ95" s="1134"/>
      <c r="AVA95" s="682"/>
      <c r="AVB95" s="1135"/>
      <c r="AVC95" s="1134"/>
      <c r="AVD95" s="229"/>
      <c r="AVE95" s="1134"/>
      <c r="AVF95" s="1134"/>
      <c r="AVG95" s="1134"/>
      <c r="AVQ95" s="234"/>
      <c r="AVV95" s="231"/>
      <c r="AVW95" s="1676" t="str">
        <f>Table!$BY$85</f>
        <v>PRLEH-P001a</v>
      </c>
      <c r="AVX95" s="1677"/>
      <c r="AVY95" s="1677"/>
      <c r="AVZ95" s="1678"/>
      <c r="AWA95" s="1248"/>
      <c r="AWB95" s="1248"/>
      <c r="AWC95" s="1248"/>
      <c r="AWD95" s="1248"/>
      <c r="AWE95" s="1248"/>
      <c r="AWF95" s="1248"/>
      <c r="AWG95" s="1249"/>
      <c r="AWH95" s="1249"/>
      <c r="AWI95" s="1249"/>
      <c r="AWJ95" s="1249"/>
      <c r="AWK95" s="1249"/>
      <c r="AWL95" s="1249"/>
      <c r="AWM95" s="1249"/>
      <c r="AWN95" s="1249"/>
      <c r="AWO95" s="1249"/>
      <c r="AWP95" s="1249"/>
      <c r="AWQ95" s="1249"/>
      <c r="AWR95" s="1249"/>
      <c r="AWS95" s="1249"/>
      <c r="AWT95" s="1249"/>
      <c r="AWU95" s="1750" t="str">
        <f>Table!$BY$87</f>
        <v>PRLEH-P001b</v>
      </c>
      <c r="AWV95" s="1677"/>
      <c r="AWW95" s="1677"/>
      <c r="AWX95" s="1751"/>
      <c r="AWY95" s="1134"/>
      <c r="AWZ95" s="231"/>
      <c r="AXB95" s="1057"/>
      <c r="AXC95" s="1091"/>
      <c r="AXD95" s="1077"/>
      <c r="AXE95" s="1103"/>
      <c r="AXF95" s="1057"/>
      <c r="AXG95" s="1057"/>
      <c r="AXH95" s="1103"/>
      <c r="AXI95" s="1057"/>
      <c r="AXJ95" s="1057"/>
      <c r="AXK95" s="1078"/>
      <c r="AXL95" s="1077"/>
      <c r="AXM95" s="1077"/>
      <c r="AXN95" s="1080"/>
      <c r="AXO95" s="1079"/>
      <c r="AXP95" s="1079"/>
      <c r="AXQ95" s="1079"/>
      <c r="AXR95" s="1079"/>
      <c r="AXS95" s="679"/>
      <c r="AXT95" s="568"/>
      <c r="AXU95" s="568"/>
      <c r="AXV95" s="568"/>
      <c r="AXW95" s="568"/>
      <c r="AXX95" s="1102"/>
      <c r="AXY95" s="1105"/>
      <c r="AXZ95" s="1106"/>
      <c r="AYA95" s="1106"/>
      <c r="AYB95" s="547"/>
      <c r="AYC95" s="547"/>
      <c r="AYD95" s="547"/>
      <c r="AYE95" s="547"/>
      <c r="AYK95" s="747"/>
      <c r="AYL95" s="771"/>
      <c r="AYO95" s="547"/>
      <c r="AYP95" s="748"/>
      <c r="AYQ95" s="748"/>
      <c r="AYR95" s="548"/>
      <c r="AYT95" s="230"/>
      <c r="AYW95" s="230"/>
      <c r="AZA95" s="227"/>
      <c r="AZB95" s="239"/>
      <c r="AZF95" s="227"/>
      <c r="AZG95" s="227"/>
      <c r="AZH95" s="231"/>
      <c r="AZK95" s="1122"/>
      <c r="AZL95" s="1122"/>
      <c r="AZM95" s="1122"/>
      <c r="AZN95" s="227"/>
      <c r="AZO95" s="1135"/>
      <c r="AZP95" s="1134"/>
      <c r="AZQ95" s="1135"/>
      <c r="AZR95" s="240"/>
      <c r="AZS95" s="1122"/>
      <c r="AZT95" s="1122"/>
      <c r="AZU95" s="1122"/>
      <c r="AZV95" s="231"/>
      <c r="AZW95" s="1122"/>
      <c r="AZX95" s="1122"/>
      <c r="AZY95" s="1122"/>
      <c r="AZZ95" s="1122"/>
      <c r="BAA95" s="227"/>
      <c r="BAB95" s="239"/>
      <c r="BAC95" s="1122"/>
      <c r="BAD95" s="227"/>
      <c r="BAE95" s="239"/>
      <c r="BAF95" s="1122"/>
      <c r="BAG95" s="1122"/>
      <c r="BAH95" s="227"/>
      <c r="BAI95" s="240"/>
      <c r="BAJ95" s="1122"/>
      <c r="BAK95" s="1122"/>
      <c r="BAL95" s="1122"/>
      <c r="BAM95" s="227"/>
      <c r="BAN95" s="239"/>
      <c r="BAW95" s="1122"/>
      <c r="BAX95" s="1122"/>
      <c r="BAY95" s="1122"/>
      <c r="BAZ95" s="1122"/>
      <c r="BBA95" s="1122"/>
      <c r="BBB95" s="1122"/>
      <c r="BBC95" s="227"/>
      <c r="BBD95" s="239"/>
      <c r="BBE95" s="1122"/>
      <c r="BBF95" s="1122"/>
      <c r="BBG95" s="1122"/>
      <c r="BBH95" s="227"/>
      <c r="BBI95" s="227"/>
      <c r="BBJ95" s="231"/>
      <c r="BBK95" s="1122"/>
      <c r="BBL95" s="1122"/>
      <c r="BBM95" s="1122"/>
      <c r="BBN95" s="1122"/>
      <c r="BBO95" s="1122"/>
      <c r="BBP95" s="227"/>
      <c r="BBQ95" s="1135"/>
      <c r="BBR95" s="1134"/>
      <c r="BBS95" s="1135"/>
      <c r="BBT95" s="240"/>
      <c r="BBU95" s="1122"/>
      <c r="BBV95" s="1122"/>
      <c r="BBW95" s="1122"/>
      <c r="BBX95" s="231"/>
      <c r="BBY95" s="1122"/>
      <c r="BBZ95" s="1122"/>
      <c r="BCA95" s="1122"/>
      <c r="BCB95" s="1122"/>
      <c r="BCC95" s="227"/>
      <c r="BCD95" s="239"/>
      <c r="BCE95" s="1122"/>
      <c r="BCF95" s="227"/>
      <c r="BCG95" s="239"/>
      <c r="BCH95" s="1122"/>
      <c r="BCI95" s="1122"/>
      <c r="BCJ95" s="227"/>
      <c r="BCK95" s="240"/>
      <c r="BCL95" s="1122"/>
      <c r="BCM95" s="1122"/>
      <c r="BCN95" s="1122"/>
      <c r="BCO95" s="227"/>
      <c r="BCP95" s="239"/>
      <c r="BCQ95" s="1122"/>
      <c r="BCR95" s="1122"/>
      <c r="BCS95" s="1122"/>
      <c r="BCT95" s="1122"/>
      <c r="BCU95" s="1122"/>
      <c r="BCV95" s="1122"/>
      <c r="BCW95" s="1122"/>
      <c r="BCX95" s="1122"/>
      <c r="BCY95" s="1122"/>
      <c r="BCZ95" s="1122"/>
      <c r="BDA95" s="1122"/>
      <c r="BDB95" s="1122"/>
      <c r="BDC95" s="1122"/>
      <c r="BDD95" s="1122"/>
      <c r="BDE95" s="227"/>
      <c r="BDF95" s="239"/>
      <c r="BDG95" s="1122"/>
      <c r="BDH95" s="1122"/>
      <c r="BDI95" s="1122"/>
      <c r="BDJ95" s="227"/>
      <c r="BDK95" s="227"/>
      <c r="BDL95" s="231"/>
      <c r="BDM95" s="1122"/>
      <c r="BDN95" s="1122"/>
      <c r="BDO95" s="1122"/>
      <c r="BDP95" s="1122"/>
      <c r="BDQ95" s="1122"/>
      <c r="BDR95" s="227"/>
      <c r="BDS95" s="1135"/>
      <c r="BDT95" s="1134"/>
      <c r="BDU95" s="1135"/>
      <c r="BDV95" s="240"/>
      <c r="BDW95" s="1122"/>
      <c r="BDX95" s="1122"/>
      <c r="BDY95" s="1122"/>
      <c r="BDZ95" s="231"/>
      <c r="BEA95" s="1122"/>
      <c r="BEB95" s="1122"/>
      <c r="BEC95" s="1122"/>
      <c r="BED95" s="1122"/>
      <c r="BEE95" s="227"/>
      <c r="BEF95" s="239"/>
      <c r="BEG95" s="1122"/>
      <c r="BEH95" s="227"/>
      <c r="BEI95" s="239"/>
      <c r="BEJ95" s="1122"/>
      <c r="BEK95" s="1122"/>
      <c r="BEL95" s="227"/>
      <c r="BEM95" s="240"/>
      <c r="BEN95" s="1122"/>
      <c r="BEO95" s="1122"/>
      <c r="BEP95" s="1122"/>
      <c r="BEQ95" s="227"/>
      <c r="BER95" s="239"/>
      <c r="BES95" s="1122"/>
      <c r="BET95" s="1122"/>
      <c r="BEU95" s="1122"/>
      <c r="BEV95" s="1122"/>
      <c r="BEW95" s="1122"/>
      <c r="BEX95" s="1122"/>
      <c r="BEY95" s="1122"/>
      <c r="BEZ95" s="1122"/>
      <c r="BFA95" s="1122"/>
      <c r="BFB95" s="1122"/>
      <c r="BFC95" s="1122"/>
      <c r="BFD95" s="1122"/>
      <c r="BFE95" s="1122"/>
      <c r="BFF95" s="1122"/>
      <c r="BFG95" s="227"/>
      <c r="BFH95" s="239"/>
      <c r="BFI95" s="1122"/>
      <c r="BFJ95" s="1122"/>
      <c r="BFK95" s="1122"/>
      <c r="BFL95" s="227"/>
      <c r="BFM95" s="227"/>
      <c r="BFN95" s="231"/>
      <c r="BFO95" s="1122"/>
      <c r="BFP95" s="1122"/>
      <c r="BFQ95" s="1122"/>
      <c r="BFR95" s="1122"/>
      <c r="BFS95" s="1122"/>
      <c r="BFT95" s="227"/>
      <c r="BFU95" s="1135"/>
      <c r="BFV95" s="1134"/>
      <c r="BFW95" s="1135"/>
      <c r="BFX95" s="240"/>
      <c r="BFY95" s="1122"/>
      <c r="BFZ95" s="1122"/>
      <c r="BGA95" s="1122"/>
      <c r="BGB95" s="231"/>
      <c r="BGC95" s="1122"/>
      <c r="BGD95" s="1122"/>
      <c r="BGE95" s="1122"/>
      <c r="BGF95" s="1122"/>
      <c r="BGG95" s="227"/>
      <c r="BGH95" s="239"/>
      <c r="BGI95" s="1122"/>
      <c r="BGJ95" s="227"/>
      <c r="BGK95" s="239"/>
      <c r="BGL95" s="1122"/>
      <c r="BGM95" s="1122"/>
      <c r="BGN95" s="227"/>
      <c r="BGO95" s="240"/>
      <c r="BGP95" s="1122"/>
      <c r="BGQ95" s="1122"/>
      <c r="BGR95" s="1122"/>
      <c r="BGS95" s="227"/>
      <c r="BGT95" s="239"/>
      <c r="BGU95" s="1122"/>
      <c r="BGV95" s="1122"/>
      <c r="BGW95" s="1122"/>
      <c r="BGX95" s="1122"/>
      <c r="BGY95" s="1122"/>
      <c r="BGZ95" s="1122"/>
      <c r="BHA95" s="1122"/>
      <c r="BHB95" s="1122"/>
      <c r="BHC95" s="1122"/>
      <c r="BHD95" s="1122"/>
      <c r="BHE95" s="1122"/>
      <c r="BHF95" s="1122"/>
      <c r="BHG95" s="1122"/>
      <c r="BHH95" s="1122"/>
      <c r="BHI95" s="227"/>
      <c r="BHJ95" s="239"/>
      <c r="BHK95" s="1122"/>
      <c r="BHL95" s="1122"/>
      <c r="BHM95" s="1122"/>
      <c r="BHN95" s="227"/>
      <c r="BHO95" s="227"/>
      <c r="BHP95" s="231"/>
      <c r="BHQ95" s="1122"/>
      <c r="BHR95" s="1122"/>
      <c r="BHS95" s="1122"/>
      <c r="BHT95" s="1122"/>
      <c r="BHU95" s="1122"/>
      <c r="BHV95" s="227"/>
      <c r="BHW95" s="1135"/>
      <c r="BHX95" s="1134"/>
      <c r="BHY95" s="1135"/>
      <c r="BHZ95" s="240"/>
      <c r="BIA95" s="1122"/>
      <c r="BIB95" s="1122"/>
      <c r="BIC95" s="1122"/>
      <c r="BID95" s="231"/>
      <c r="BIE95" s="1122"/>
      <c r="BIF95" s="1122"/>
      <c r="BIG95" s="1122"/>
      <c r="BIH95" s="1122"/>
      <c r="BII95" s="227"/>
      <c r="BIJ95" s="239"/>
      <c r="BIK95" s="1122"/>
      <c r="BIL95" s="227"/>
      <c r="BIM95" s="239"/>
      <c r="BIN95" s="1122"/>
      <c r="BIO95" s="1122"/>
      <c r="BIP95" s="227"/>
      <c r="BIQ95" s="240"/>
      <c r="BIR95" s="1122"/>
      <c r="BIS95" s="1122"/>
      <c r="BIT95" s="1122"/>
      <c r="BIU95" s="227"/>
      <c r="BIV95" s="239"/>
      <c r="BIW95" s="1122"/>
      <c r="BIX95" s="1122"/>
      <c r="BIY95" s="1122"/>
      <c r="BIZ95" s="1122"/>
      <c r="BJA95" s="1122"/>
      <c r="BJB95" s="1122"/>
      <c r="BJC95" s="1122"/>
      <c r="BJD95" s="1122"/>
      <c r="BJE95" s="1122"/>
      <c r="BJF95" s="1122"/>
      <c r="BJG95" s="1122"/>
      <c r="BJH95" s="1122"/>
      <c r="BJI95" s="1122"/>
      <c r="BJJ95" s="1122"/>
      <c r="BJK95" s="227"/>
      <c r="BJL95" s="239"/>
      <c r="BJM95" s="1122"/>
      <c r="BJN95" s="1122"/>
      <c r="BJO95" s="1122"/>
      <c r="BJP95" s="227"/>
      <c r="BJQ95" s="227"/>
      <c r="BJR95" s="231"/>
      <c r="BJS95" s="1122"/>
      <c r="BJT95" s="1122"/>
      <c r="BJU95" s="1122"/>
      <c r="BJV95" s="1122"/>
      <c r="BJW95" s="1122"/>
      <c r="BJX95" s="227"/>
      <c r="BJY95" s="1135"/>
      <c r="BJZ95" s="1134"/>
      <c r="BKA95" s="1135"/>
      <c r="BKB95" s="240"/>
      <c r="BKC95" s="1122"/>
      <c r="BKD95" s="1122"/>
      <c r="BKE95" s="1122"/>
      <c r="BKF95" s="231"/>
      <c r="BKG95" s="1122"/>
      <c r="BKH95" s="1122"/>
      <c r="BKI95" s="1122"/>
      <c r="BKJ95" s="1122"/>
      <c r="BKK95" s="227"/>
      <c r="BKL95" s="239"/>
      <c r="BKM95" s="1122"/>
      <c r="BKN95" s="227"/>
      <c r="BKO95" s="239"/>
      <c r="BKP95" s="1122"/>
      <c r="BKQ95" s="1122"/>
      <c r="BKR95" s="227"/>
      <c r="BKS95" s="240"/>
      <c r="BKT95" s="1122"/>
      <c r="BKU95" s="1122"/>
      <c r="BKV95" s="1122"/>
      <c r="BKW95" s="227"/>
      <c r="BKX95" s="239"/>
      <c r="BKY95" s="1122"/>
      <c r="BKZ95" s="1122"/>
      <c r="BLA95" s="1122"/>
      <c r="BLB95" s="1122"/>
      <c r="BLC95" s="1122"/>
      <c r="BLD95" s="1122"/>
      <c r="BLE95" s="1122"/>
      <c r="BLF95" s="1122"/>
      <c r="BLG95" s="1122"/>
      <c r="BLH95" s="1122"/>
      <c r="BLI95" s="1122"/>
      <c r="BLJ95" s="1122"/>
      <c r="BLK95" s="1122"/>
      <c r="BLL95" s="1122"/>
      <c r="BLM95" s="227"/>
      <c r="BLN95" s="239"/>
      <c r="BLO95" s="1122"/>
      <c r="BLP95" s="1122"/>
      <c r="BLQ95" s="1122"/>
      <c r="BLR95" s="227"/>
      <c r="BLS95" s="227"/>
      <c r="BLT95" s="231"/>
      <c r="BLU95" s="1122"/>
      <c r="BLV95" s="1122"/>
      <c r="BLW95" s="1122"/>
      <c r="BLX95" s="1122"/>
      <c r="BLY95" s="1122"/>
      <c r="BLZ95" s="227"/>
      <c r="BMA95" s="1135"/>
      <c r="BMB95" s="1134"/>
      <c r="BMC95" s="1135"/>
      <c r="BMD95" s="240"/>
      <c r="BME95" s="1122"/>
      <c r="BMF95" s="1122"/>
      <c r="BMG95" s="1122"/>
      <c r="BMH95" s="231"/>
      <c r="BMI95" s="1122"/>
      <c r="BMJ95" s="1122"/>
      <c r="BMK95" s="1122"/>
      <c r="BML95" s="1122"/>
      <c r="BMM95" s="227"/>
      <c r="BMN95" s="239"/>
      <c r="BMO95" s="1122"/>
      <c r="BMP95" s="227"/>
      <c r="BMQ95" s="239"/>
      <c r="BMR95" s="1122"/>
      <c r="BMS95" s="1122"/>
      <c r="BMT95" s="227"/>
      <c r="BMU95" s="240"/>
      <c r="BMV95" s="1122"/>
      <c r="BMW95" s="1122"/>
      <c r="BMX95" s="1122"/>
      <c r="BMY95" s="227"/>
      <c r="BMZ95" s="239"/>
      <c r="BNA95" s="1122"/>
      <c r="BNB95" s="1122"/>
      <c r="BNC95" s="1122"/>
      <c r="BND95" s="1122"/>
      <c r="BNE95" s="1122"/>
      <c r="BNF95" s="1122"/>
      <c r="BNG95" s="1122"/>
      <c r="BNH95" s="1122"/>
      <c r="BNI95" s="1122"/>
      <c r="BNJ95" s="1122"/>
      <c r="BNK95" s="1122"/>
      <c r="BNL95" s="1122"/>
      <c r="BNM95" s="1122"/>
      <c r="BNN95" s="1122"/>
      <c r="BNO95" s="227"/>
      <c r="BNP95" s="239"/>
      <c r="BNQ95" s="1122"/>
      <c r="BNR95" s="1122"/>
      <c r="BNS95" s="1122"/>
      <c r="BNT95" s="227"/>
      <c r="BNU95" s="227"/>
      <c r="BNV95" s="231"/>
      <c r="BNW95" s="1122"/>
      <c r="BNX95" s="1122"/>
      <c r="BNY95" s="1122"/>
      <c r="BNZ95" s="1122"/>
      <c r="BOA95" s="1122"/>
      <c r="BOB95" s="227"/>
      <c r="BOC95" s="1135"/>
      <c r="BOD95" s="1134"/>
      <c r="BOE95" s="1135"/>
      <c r="BOF95" s="240"/>
      <c r="BOG95" s="1122"/>
      <c r="BOH95" s="1122"/>
      <c r="BOI95" s="1122"/>
      <c r="BOJ95" s="231"/>
      <c r="BOK95" s="1122"/>
      <c r="BOL95" s="1122"/>
      <c r="BOM95" s="1122"/>
      <c r="BON95" s="1122"/>
      <c r="BOO95" s="227"/>
      <c r="BOP95" s="239"/>
      <c r="BOQ95" s="1122"/>
      <c r="BOR95" s="227"/>
      <c r="BOS95" s="239"/>
      <c r="BOT95" s="1122"/>
      <c r="BOU95" s="1122"/>
      <c r="BOV95" s="227"/>
      <c r="BOW95" s="240"/>
      <c r="BOX95" s="1122"/>
      <c r="BOY95" s="1122"/>
      <c r="BOZ95" s="1122"/>
      <c r="BPA95" s="227"/>
      <c r="BPB95" s="239"/>
      <c r="BPC95" s="1122"/>
      <c r="BPD95" s="1122"/>
      <c r="BPE95" s="1122"/>
      <c r="BPF95" s="1122"/>
      <c r="BPG95" s="1122"/>
      <c r="BPH95" s="1122"/>
      <c r="BPI95" s="1122"/>
      <c r="BPJ95" s="1122"/>
      <c r="BPK95" s="1122"/>
      <c r="BPL95" s="1122"/>
      <c r="BPM95" s="1122"/>
      <c r="BPN95" s="1122"/>
      <c r="BPO95" s="1122"/>
      <c r="BPP95" s="1122"/>
      <c r="BPQ95" s="227"/>
      <c r="BPR95" s="239"/>
      <c r="BPS95" s="1122"/>
      <c r="BPT95" s="1122"/>
      <c r="BPU95" s="1122"/>
      <c r="BPV95" s="227"/>
      <c r="BPW95" s="227"/>
      <c r="BPX95" s="231"/>
      <c r="BPY95" s="1122"/>
      <c r="BPZ95" s="1122"/>
      <c r="BQA95" s="1122"/>
      <c r="BQB95" s="1122"/>
      <c r="BQC95" s="1122"/>
      <c r="BQD95" s="227"/>
      <c r="BQE95" s="1135"/>
      <c r="BQF95" s="1134"/>
      <c r="BQG95" s="1135"/>
      <c r="BQH95" s="240"/>
      <c r="BQI95" s="1122"/>
      <c r="BQJ95" s="1122"/>
      <c r="BQK95" s="1122"/>
      <c r="BQL95" s="231"/>
      <c r="BQM95" s="1122"/>
      <c r="BQN95" s="1122"/>
      <c r="BQO95" s="1122"/>
      <c r="BQP95" s="1122"/>
      <c r="BQQ95" s="227"/>
      <c r="BQR95" s="239"/>
      <c r="BQS95" s="1122"/>
      <c r="BQT95" s="227"/>
      <c r="BQU95" s="239"/>
      <c r="BQV95" s="1122"/>
      <c r="BQW95" s="1122"/>
      <c r="BQX95" s="227"/>
      <c r="BQY95" s="240"/>
      <c r="BQZ95" s="1122"/>
      <c r="BRA95" s="1122"/>
      <c r="BRB95" s="1122"/>
      <c r="BRC95" s="227"/>
      <c r="BRD95" s="239"/>
      <c r="BRE95" s="1122"/>
      <c r="BRF95" s="1122"/>
      <c r="BRG95" s="1122"/>
      <c r="BRH95" s="1122"/>
      <c r="BRI95" s="1122"/>
      <c r="BRJ95" s="1122"/>
      <c r="BRK95" s="1122"/>
      <c r="BRL95" s="1122"/>
      <c r="BRM95" s="1122"/>
      <c r="BRN95" s="1122"/>
      <c r="BRO95" s="1122"/>
      <c r="BRP95" s="1122"/>
      <c r="BRQ95" s="1122"/>
      <c r="BRR95" s="1122"/>
      <c r="BRS95" s="227"/>
      <c r="BRT95" s="239"/>
      <c r="BRU95" s="1122"/>
      <c r="BRV95" s="1122"/>
      <c r="BRW95" s="1122"/>
      <c r="BRX95" s="227"/>
      <c r="BRY95" s="227"/>
      <c r="BRZ95" s="231"/>
      <c r="BSA95" s="1122"/>
      <c r="BSB95" s="1122"/>
      <c r="BSC95" s="1122"/>
      <c r="BSD95" s="1122"/>
      <c r="BSE95" s="1122"/>
      <c r="BSF95" s="227"/>
      <c r="BSG95" s="1135"/>
      <c r="BSH95" s="1134"/>
      <c r="BSI95" s="1135"/>
      <c r="BSJ95" s="240"/>
      <c r="BSK95" s="1122"/>
      <c r="BSL95" s="1122"/>
      <c r="BSM95" s="1122"/>
      <c r="BSN95" s="231"/>
      <c r="BSO95" s="1122"/>
      <c r="BSP95" s="1122"/>
      <c r="BSQ95" s="1122"/>
      <c r="BSR95" s="1122"/>
      <c r="BSS95" s="227"/>
      <c r="BST95" s="239"/>
      <c r="BSU95" s="1122"/>
      <c r="BSV95" s="227"/>
      <c r="BSW95" s="239"/>
      <c r="BSX95" s="1122"/>
      <c r="BSY95" s="1122"/>
      <c r="BSZ95" s="227"/>
      <c r="BTA95" s="240"/>
      <c r="BTB95" s="1122"/>
      <c r="BTC95" s="1122"/>
      <c r="BTD95" s="1122"/>
      <c r="BTE95" s="227"/>
      <c r="BTF95" s="239"/>
      <c r="BTG95" s="1122"/>
      <c r="BTH95" s="1122"/>
      <c r="BTI95" s="1122"/>
      <c r="BTJ95" s="1122"/>
      <c r="BTK95" s="1122"/>
      <c r="BTL95" s="1122"/>
      <c r="BTM95" s="1122"/>
      <c r="BTN95" s="1122"/>
      <c r="BTO95" s="1122"/>
      <c r="BTP95" s="1122"/>
      <c r="BTQ95" s="1122"/>
      <c r="BTR95" s="1122"/>
      <c r="BTS95" s="1122"/>
      <c r="BTT95" s="1122"/>
      <c r="BTU95" s="227"/>
      <c r="BTV95" s="239"/>
      <c r="BTW95" s="1122"/>
      <c r="BTX95" s="1122"/>
      <c r="BTY95" s="1122"/>
      <c r="BTZ95" s="227"/>
      <c r="BUA95" s="227"/>
      <c r="BUB95" s="231"/>
      <c r="BUC95" s="1122"/>
      <c r="BUD95" s="1122"/>
      <c r="BUE95" s="1122"/>
      <c r="BUF95" s="1122"/>
      <c r="BUG95" s="1122"/>
      <c r="BUH95" s="227"/>
      <c r="BUI95" s="1135"/>
      <c r="BUJ95" s="1134"/>
      <c r="BUK95" s="1135"/>
      <c r="BUL95" s="240"/>
      <c r="BUM95" s="1122"/>
      <c r="BUN95" s="1122"/>
      <c r="BUO95" s="1122"/>
      <c r="BUP95" s="231"/>
      <c r="BUQ95" s="1122"/>
      <c r="BUR95" s="1122"/>
      <c r="BUS95" s="1122"/>
      <c r="BUT95" s="1122"/>
      <c r="BUU95" s="227"/>
      <c r="BUV95" s="239"/>
      <c r="BUW95" s="1122"/>
      <c r="BUX95" s="227"/>
      <c r="BUY95" s="239"/>
      <c r="BUZ95" s="1122"/>
      <c r="BVA95" s="1122"/>
      <c r="BVB95" s="227"/>
      <c r="BVC95" s="240"/>
      <c r="BVD95" s="1122"/>
      <c r="BVE95" s="1122"/>
      <c r="BVF95" s="1122"/>
      <c r="BVG95" s="227"/>
      <c r="BVH95" s="239"/>
      <c r="BVI95" s="1122"/>
      <c r="BVJ95" s="1122"/>
      <c r="BVK95" s="1122"/>
      <c r="BVL95" s="1122"/>
      <c r="BVM95" s="1122"/>
      <c r="BVN95" s="1122"/>
      <c r="BVO95" s="1122"/>
      <c r="BVP95" s="1122"/>
      <c r="BVQ95" s="1122"/>
      <c r="BVR95" s="1122"/>
      <c r="BVS95" s="1122"/>
      <c r="BVT95" s="1122"/>
      <c r="BVU95" s="1122"/>
      <c r="BVV95" s="1122"/>
      <c r="BVW95" s="227"/>
      <c r="BVX95" s="239"/>
      <c r="BVY95" s="1122"/>
      <c r="BVZ95" s="1122"/>
      <c r="BWA95" s="1122"/>
      <c r="BWB95" s="227"/>
      <c r="BWC95" s="227"/>
      <c r="BWD95" s="231"/>
      <c r="BWE95" s="1122"/>
      <c r="BWF95" s="1122"/>
      <c r="BWG95" s="1122"/>
      <c r="BWH95" s="1122"/>
      <c r="BWI95" s="1122"/>
      <c r="BWJ95" s="227"/>
      <c r="BWK95" s="1135"/>
      <c r="BWL95" s="1134"/>
      <c r="BWM95" s="1135"/>
      <c r="BWN95" s="240"/>
      <c r="BWO95" s="1122"/>
      <c r="BWP95" s="1122"/>
      <c r="BWQ95" s="1122"/>
      <c r="BWR95" s="231"/>
      <c r="BWS95" s="1122"/>
      <c r="BWT95" s="1122"/>
      <c r="BWU95" s="1122"/>
      <c r="BWV95" s="1122"/>
      <c r="BWW95" s="227"/>
      <c r="BWX95" s="239"/>
      <c r="BWY95" s="1122"/>
      <c r="BWZ95" s="227"/>
      <c r="BXA95" s="239"/>
      <c r="BXB95" s="1122"/>
      <c r="BXC95" s="1122"/>
      <c r="BXD95" s="227"/>
      <c r="BXE95" s="240"/>
      <c r="BXF95" s="1122"/>
      <c r="BXG95" s="1122"/>
      <c r="BXH95" s="1122"/>
      <c r="BXI95" s="227"/>
      <c r="BXJ95" s="239"/>
      <c r="BXK95" s="1122"/>
      <c r="BXL95" s="1122"/>
      <c r="BXM95" s="1122"/>
      <c r="BXN95" s="1122"/>
      <c r="BXO95" s="1122"/>
      <c r="BXP95" s="1122"/>
      <c r="BXQ95" s="1122"/>
      <c r="BXR95" s="1122"/>
      <c r="BXS95" s="1122"/>
      <c r="BXT95" s="1122"/>
      <c r="BXU95" s="1122"/>
      <c r="BXV95" s="1122"/>
      <c r="BXW95" s="1122"/>
      <c r="BXX95" s="1122"/>
      <c r="BXY95" s="227"/>
      <c r="BXZ95" s="239"/>
      <c r="BYA95" s="1122"/>
      <c r="BYB95" s="1122"/>
      <c r="BYC95" s="1122"/>
      <c r="BYD95" s="227"/>
      <c r="BYE95" s="227"/>
      <c r="BYF95" s="231"/>
      <c r="BYG95" s="1122"/>
      <c r="BYH95" s="1122"/>
      <c r="BYI95" s="1122"/>
      <c r="BYJ95" s="1122"/>
      <c r="BYK95" s="1122"/>
      <c r="BYL95" s="227"/>
      <c r="BYM95" s="1135"/>
      <c r="BYN95" s="1134"/>
      <c r="BYO95" s="1135"/>
      <c r="BYP95" s="240"/>
      <c r="BYQ95" s="1122"/>
      <c r="BYR95" s="1122"/>
      <c r="BYS95" s="1122"/>
      <c r="BYT95" s="231"/>
      <c r="BYU95" s="1122"/>
      <c r="BYV95" s="1122"/>
      <c r="BYW95" s="1122"/>
      <c r="BYX95" s="1122"/>
      <c r="BYY95" s="227"/>
      <c r="BYZ95" s="239"/>
      <c r="BZA95" s="1122"/>
      <c r="BZB95" s="227"/>
      <c r="BZC95" s="239"/>
      <c r="BZD95" s="1122"/>
      <c r="BZE95" s="1122"/>
      <c r="BZF95" s="227"/>
      <c r="BZG95" s="240"/>
      <c r="BZH95" s="1122"/>
      <c r="BZI95" s="1122"/>
      <c r="BZJ95" s="1122"/>
      <c r="BZK95" s="227"/>
      <c r="BZL95" s="239"/>
      <c r="BZM95" s="1122"/>
      <c r="BZN95" s="1122"/>
      <c r="BZO95" s="1122"/>
      <c r="BZP95" s="1122"/>
      <c r="BZQ95" s="1122"/>
      <c r="BZR95" s="1122"/>
      <c r="BZS95" s="1122"/>
      <c r="BZT95" s="1122"/>
      <c r="BZU95" s="1122"/>
      <c r="BZV95" s="1122"/>
      <c r="BZW95" s="1122"/>
      <c r="BZX95" s="1122"/>
      <c r="BZY95" s="1122"/>
      <c r="BZZ95" s="1122"/>
      <c r="CAA95" s="227"/>
      <c r="CAB95" s="239"/>
      <c r="CAC95" s="1122"/>
      <c r="CAD95" s="1122"/>
      <c r="CAE95" s="1122"/>
      <c r="CAF95" s="227"/>
      <c r="CAG95" s="227"/>
      <c r="CAH95" s="231"/>
      <c r="CAI95" s="1122"/>
      <c r="CAJ95" s="1122"/>
      <c r="CAK95" s="1122"/>
      <c r="CAL95" s="1122"/>
      <c r="CAM95" s="1122"/>
      <c r="CAN95" s="227"/>
      <c r="CAO95" s="1135"/>
      <c r="CAP95" s="1134"/>
      <c r="CAQ95" s="1135"/>
      <c r="CAR95" s="240"/>
      <c r="CAS95" s="1122"/>
      <c r="CAT95" s="1122"/>
      <c r="CAU95" s="1122"/>
      <c r="CAV95" s="231"/>
      <c r="CAW95" s="1122"/>
      <c r="CAX95" s="1122"/>
      <c r="CAY95" s="1122"/>
      <c r="CAZ95" s="1122"/>
      <c r="CBA95" s="227"/>
      <c r="CBB95" s="239"/>
      <c r="CBC95" s="1122"/>
      <c r="CBD95" s="227"/>
      <c r="CBE95" s="239"/>
      <c r="CBF95" s="1122"/>
      <c r="CBG95" s="1122"/>
      <c r="CBH95" s="227"/>
      <c r="CBI95" s="240"/>
      <c r="CBJ95" s="1122"/>
      <c r="CBK95" s="1122"/>
      <c r="CBL95" s="1122"/>
      <c r="CBM95" s="227"/>
      <c r="CBN95" s="239"/>
      <c r="CBO95" s="1122"/>
      <c r="CBP95" s="1122"/>
      <c r="CBQ95" s="1122"/>
      <c r="CBR95" s="1122"/>
      <c r="CBS95" s="1122"/>
      <c r="CBT95" s="1122"/>
      <c r="CBU95" s="1122"/>
      <c r="CBV95" s="1122"/>
      <c r="CBW95" s="1122"/>
      <c r="CBX95" s="1122"/>
      <c r="CBY95" s="1122"/>
      <c r="CBZ95" s="1122"/>
      <c r="CCA95" s="1122"/>
      <c r="CCB95" s="1122"/>
      <c r="CCC95" s="227"/>
      <c r="CCD95" s="239"/>
      <c r="CCE95" s="1122"/>
      <c r="CCF95" s="1122"/>
      <c r="CCG95" s="1122"/>
      <c r="CCH95" s="227"/>
      <c r="CCI95" s="227"/>
      <c r="CCJ95" s="231"/>
      <c r="CCK95" s="1122"/>
      <c r="CCL95" s="1122"/>
      <c r="CCM95" s="1122"/>
      <c r="CCN95" s="1122"/>
      <c r="CCO95" s="1122"/>
      <c r="CCP95" s="227"/>
      <c r="CCQ95" s="1135"/>
      <c r="CCR95" s="1134"/>
      <c r="CCS95" s="1135"/>
      <c r="CCT95" s="240"/>
      <c r="CCU95" s="1122"/>
      <c r="CCV95" s="1122"/>
      <c r="CCW95" s="1122"/>
      <c r="CCX95" s="231"/>
      <c r="CCY95" s="1122"/>
      <c r="CCZ95" s="1122"/>
      <c r="CDA95" s="1122"/>
      <c r="CDB95" s="1122"/>
      <c r="CDC95" s="227"/>
      <c r="CDD95" s="239"/>
      <c r="CDE95" s="1122"/>
      <c r="CDF95" s="227"/>
      <c r="CDG95" s="239"/>
      <c r="CDH95" s="1122"/>
      <c r="CDI95" s="1122"/>
      <c r="CDJ95" s="227"/>
      <c r="CDK95" s="240"/>
      <c r="CDL95" s="1122"/>
      <c r="CDM95" s="1122"/>
      <c r="CDN95" s="1122"/>
      <c r="CDO95" s="227"/>
      <c r="CDP95" s="239"/>
      <c r="CDQ95" s="1122"/>
      <c r="CDR95" s="1122"/>
      <c r="CDS95" s="1122"/>
      <c r="CDT95" s="1122"/>
      <c r="CDU95" s="1122"/>
      <c r="CDV95" s="1122"/>
      <c r="CDW95" s="1122"/>
      <c r="CDX95" s="1122"/>
      <c r="CDY95" s="1122"/>
      <c r="CDZ95" s="1122"/>
      <c r="CEA95" s="1122"/>
      <c r="CEB95" s="1122"/>
      <c r="CEC95" s="1122"/>
      <c r="CED95" s="1122"/>
      <c r="CEE95" s="227"/>
      <c r="CEF95" s="239"/>
      <c r="CEG95" s="1122"/>
      <c r="CEH95" s="1122"/>
      <c r="CEI95" s="1122"/>
      <c r="CEJ95" s="227"/>
      <c r="CEK95" s="227"/>
      <c r="CEL95" s="231"/>
      <c r="CEM95" s="1122"/>
      <c r="CEN95" s="1122"/>
      <c r="CEO95" s="1122"/>
      <c r="CEP95" s="1122"/>
      <c r="CEQ95" s="1122"/>
      <c r="CER95" s="227"/>
      <c r="CES95" s="1135"/>
      <c r="CET95" s="1134"/>
      <c r="CEU95" s="1135"/>
      <c r="CEV95" s="240"/>
      <c r="CEW95" s="1122"/>
      <c r="CEX95" s="1122"/>
      <c r="CEY95" s="1122"/>
      <c r="CEZ95" s="231"/>
      <c r="CFA95" s="1122"/>
      <c r="CFB95" s="1122"/>
      <c r="CFC95" s="1122"/>
      <c r="CFD95" s="1122"/>
      <c r="CFE95" s="227"/>
      <c r="CFF95" s="239"/>
      <c r="CFG95" s="1122"/>
      <c r="CFH95" s="227"/>
      <c r="CFI95" s="239"/>
      <c r="CFJ95" s="1122"/>
      <c r="CFK95" s="1122"/>
      <c r="CFL95" s="227"/>
      <c r="CFM95" s="240"/>
      <c r="CFN95" s="1122"/>
      <c r="CFO95" s="1122"/>
      <c r="CFP95" s="1122"/>
      <c r="CFQ95" s="227"/>
      <c r="CFR95" s="239"/>
      <c r="CFS95" s="1122"/>
      <c r="CFT95" s="1122"/>
      <c r="CFU95" s="1122"/>
      <c r="CFV95" s="1122"/>
      <c r="CFW95" s="1122"/>
      <c r="CFX95" s="1122"/>
      <c r="CFY95" s="1122"/>
      <c r="CFZ95" s="1122"/>
      <c r="CGA95" s="1122"/>
      <c r="CGB95" s="1122"/>
      <c r="CGC95" s="1122"/>
      <c r="CGD95" s="1122"/>
      <c r="CGE95" s="1122"/>
      <c r="CGF95" s="1122"/>
      <c r="CGG95" s="227"/>
      <c r="CGH95" s="239"/>
      <c r="CGI95" s="1122"/>
      <c r="CGJ95" s="1122"/>
      <c r="CGK95" s="1122"/>
      <c r="CGL95" s="227"/>
      <c r="CGM95" s="227"/>
      <c r="CGN95" s="231"/>
      <c r="CGO95" s="1122"/>
      <c r="CGP95" s="1122"/>
      <c r="CGQ95" s="1122"/>
      <c r="CGR95" s="1122"/>
      <c r="CGS95" s="1122"/>
      <c r="CGT95" s="227"/>
      <c r="CGU95" s="1135"/>
      <c r="CGV95" s="1134"/>
      <c r="CGW95" s="1135"/>
      <c r="CGX95" s="240"/>
      <c r="CGY95" s="1122"/>
      <c r="CGZ95" s="1122"/>
      <c r="CHA95" s="1122"/>
      <c r="CHB95" s="231"/>
      <c r="CHC95" s="1122"/>
      <c r="CHD95" s="1122"/>
      <c r="CHE95" s="1122"/>
      <c r="CHF95" s="1122"/>
      <c r="CHG95" s="227"/>
      <c r="CHH95" s="239"/>
      <c r="CHI95" s="1122"/>
      <c r="CHJ95" s="227"/>
      <c r="CHK95" s="239"/>
      <c r="CHL95" s="1122"/>
      <c r="CHM95" s="1122"/>
      <c r="CHN95" s="227"/>
      <c r="CHO95" s="240"/>
      <c r="CHP95" s="1122"/>
      <c r="CHQ95" s="1122"/>
      <c r="CHR95" s="1122"/>
      <c r="CHS95" s="227"/>
      <c r="CHT95" s="239"/>
      <c r="CHU95" s="1122"/>
      <c r="CHV95" s="1122"/>
      <c r="CHW95" s="1122"/>
      <c r="CHX95" s="1122"/>
      <c r="CHY95" s="1122"/>
      <c r="CHZ95" s="1122"/>
      <c r="CIA95" s="1122"/>
      <c r="CIB95" s="1122"/>
      <c r="CIC95" s="1122"/>
      <c r="CID95" s="1122"/>
      <c r="CIE95" s="1122"/>
      <c r="CIF95" s="1122"/>
      <c r="CIG95" s="1122"/>
      <c r="CIH95" s="1122"/>
      <c r="CII95" s="227"/>
      <c r="CIJ95" s="239"/>
      <c r="CIK95" s="1122"/>
      <c r="CIL95" s="1122"/>
      <c r="CIM95" s="1122"/>
      <c r="CIN95" s="227"/>
      <c r="CIO95" s="227"/>
      <c r="CIP95" s="231"/>
      <c r="CIQ95" s="1122"/>
      <c r="CIR95" s="1122"/>
      <c r="CIS95" s="1122"/>
      <c r="CIT95" s="1122"/>
      <c r="CIU95" s="1122"/>
      <c r="CIV95" s="227"/>
      <c r="CIW95" s="1135"/>
      <c r="CIX95" s="1134"/>
      <c r="CIY95" s="1135"/>
      <c r="CIZ95" s="240"/>
      <c r="CJA95" s="1122"/>
      <c r="CJB95" s="1122"/>
      <c r="CJC95" s="1122"/>
      <c r="CJD95" s="231"/>
      <c r="CJE95" s="1122"/>
      <c r="CJF95" s="1122"/>
      <c r="CJG95" s="1122"/>
      <c r="CJH95" s="1122"/>
      <c r="CJI95" s="227"/>
      <c r="CJJ95" s="239"/>
      <c r="CJK95" s="1122"/>
      <c r="CJL95" s="227"/>
      <c r="CJM95" s="239"/>
      <c r="CJN95" s="1122"/>
      <c r="CJO95" s="1122"/>
      <c r="CJP95" s="227"/>
      <c r="CJQ95" s="240"/>
      <c r="CJR95" s="1122"/>
      <c r="CJS95" s="1122"/>
      <c r="CJT95" s="1122"/>
      <c r="CJU95" s="227"/>
      <c r="CJV95" s="239"/>
      <c r="CJW95" s="1122"/>
      <c r="CJX95" s="1122"/>
      <c r="CJY95" s="1122"/>
      <c r="CJZ95" s="1122"/>
      <c r="CKA95" s="1122"/>
      <c r="CKB95" s="1122"/>
      <c r="CKC95" s="1122"/>
      <c r="CKD95" s="1122"/>
      <c r="CKE95" s="1122"/>
      <c r="CKF95" s="1122"/>
      <c r="CKG95" s="1122"/>
      <c r="CKH95" s="1122"/>
      <c r="CKI95" s="1122"/>
      <c r="CKJ95" s="1122"/>
      <c r="CKK95" s="227"/>
      <c r="CKL95" s="239"/>
      <c r="CKM95" s="1122"/>
      <c r="CKN95" s="1122"/>
      <c r="CKO95" s="1122"/>
      <c r="CKP95" s="227"/>
      <c r="CKQ95" s="227"/>
      <c r="CKR95" s="231"/>
      <c r="CKS95" s="1122"/>
      <c r="CKT95" s="1122"/>
      <c r="CKU95" s="1122"/>
      <c r="CKV95" s="1122"/>
      <c r="CKW95" s="1122"/>
      <c r="CKX95" s="227"/>
      <c r="CKY95" s="1135"/>
      <c r="CKZ95" s="1134"/>
      <c r="CLA95" s="1135"/>
      <c r="CLB95" s="240"/>
      <c r="CLC95" s="1122"/>
      <c r="CLD95" s="1122"/>
      <c r="CLE95" s="1122"/>
      <c r="CLF95" s="231"/>
      <c r="CLG95" s="1122"/>
      <c r="CLH95" s="1122"/>
      <c r="CLI95" s="1122"/>
      <c r="CLJ95" s="1122"/>
      <c r="CLK95" s="227"/>
      <c r="CLL95" s="239"/>
      <c r="CLM95" s="1122"/>
      <c r="CLN95" s="227"/>
      <c r="CLO95" s="239"/>
      <c r="CLP95" s="1122"/>
      <c r="CLQ95" s="1122"/>
      <c r="CLR95" s="227"/>
      <c r="CLS95" s="240"/>
      <c r="CLT95" s="1122"/>
      <c r="CLU95" s="1122"/>
      <c r="CLV95" s="1122"/>
      <c r="CLW95" s="227"/>
      <c r="CLX95" s="239"/>
      <c r="CLY95" s="1122"/>
      <c r="CLZ95" s="1122"/>
      <c r="CMA95" s="1122"/>
      <c r="CMB95" s="1122"/>
      <c r="CMC95" s="1122"/>
      <c r="CMD95" s="1122"/>
      <c r="CME95" s="1122"/>
      <c r="CMF95" s="1122"/>
      <c r="CMG95" s="1122"/>
      <c r="CMH95" s="1122"/>
      <c r="CMI95" s="1122"/>
      <c r="CMJ95" s="1122"/>
      <c r="CMK95" s="1122"/>
      <c r="CML95" s="1122"/>
      <c r="CMM95" s="227"/>
      <c r="CMN95" s="239"/>
      <c r="CMO95" s="1122"/>
      <c r="CMP95" s="1122"/>
      <c r="CMQ95" s="1122"/>
      <c r="CMR95" s="227"/>
      <c r="CMS95" s="227"/>
      <c r="CMT95" s="231"/>
      <c r="CMU95" s="1122"/>
      <c r="CMV95" s="1122"/>
      <c r="CMW95" s="1122"/>
      <c r="CMX95" s="1122"/>
      <c r="CMY95" s="1122"/>
      <c r="CMZ95" s="227"/>
      <c r="CNA95" s="1135"/>
      <c r="CNB95" s="1134"/>
      <c r="CNC95" s="1135"/>
      <c r="CND95" s="240"/>
      <c r="CNE95" s="1122"/>
      <c r="CNF95" s="1122"/>
      <c r="CNG95" s="1122"/>
      <c r="CNH95" s="231"/>
      <c r="CNI95" s="1122"/>
      <c r="CNJ95" s="1122"/>
      <c r="CNK95" s="1122"/>
      <c r="CNL95" s="1122"/>
      <c r="CNM95" s="227"/>
      <c r="CNN95" s="239"/>
      <c r="CNO95" s="1122"/>
      <c r="CNP95" s="227"/>
      <c r="CNQ95" s="239"/>
      <c r="CNR95" s="1122"/>
      <c r="CNS95" s="1122"/>
      <c r="CNT95" s="227"/>
      <c r="CNU95" s="240"/>
      <c r="CNV95" s="1122"/>
      <c r="CNW95" s="1122"/>
      <c r="CNX95" s="1122"/>
      <c r="CNY95" s="227"/>
      <c r="CNZ95" s="239"/>
      <c r="COA95" s="1122"/>
      <c r="COB95" s="1122"/>
      <c r="COC95" s="1122"/>
      <c r="COD95" s="1122"/>
      <c r="COE95" s="1122"/>
      <c r="COF95" s="1122"/>
      <c r="COG95" s="1122"/>
      <c r="COH95" s="1122"/>
      <c r="COI95" s="1122"/>
      <c r="COJ95" s="1122"/>
      <c r="COK95" s="1122"/>
      <c r="COL95" s="1122"/>
      <c r="COM95" s="1122"/>
      <c r="CON95" s="1122"/>
      <c r="COO95" s="227"/>
      <c r="COP95" s="239"/>
      <c r="COQ95" s="1122"/>
      <c r="COR95" s="1122"/>
      <c r="COS95" s="1122"/>
      <c r="COT95" s="227"/>
      <c r="COU95" s="227"/>
      <c r="COV95" s="231"/>
      <c r="COW95" s="1122"/>
      <c r="COX95" s="1122"/>
      <c r="COY95" s="1122"/>
      <c r="COZ95" s="1122"/>
      <c r="CPA95" s="1122"/>
      <c r="CPB95" s="227"/>
      <c r="CPC95" s="1135"/>
      <c r="CPD95" s="1134"/>
      <c r="CPE95" s="1135"/>
      <c r="CPF95" s="240"/>
      <c r="CPG95" s="1122"/>
      <c r="CPH95" s="1122"/>
      <c r="CPI95" s="1122"/>
      <c r="CPJ95" s="231"/>
      <c r="CPK95" s="1122"/>
      <c r="CPL95" s="1122"/>
      <c r="CPM95" s="1122"/>
      <c r="CPN95" s="1122"/>
      <c r="CPO95" s="227"/>
      <c r="CPP95" s="239"/>
      <c r="CPQ95" s="1122"/>
      <c r="CPR95" s="227"/>
      <c r="CPS95" s="239"/>
      <c r="CPT95" s="1122"/>
      <c r="CPU95" s="1122"/>
      <c r="CPV95" s="227"/>
      <c r="CPW95" s="240"/>
      <c r="CPX95" s="1122"/>
      <c r="CPY95" s="1122"/>
      <c r="CPZ95" s="1122"/>
      <c r="CQA95" s="227"/>
      <c r="CQB95" s="239"/>
      <c r="CQC95" s="1122"/>
      <c r="CQD95" s="1122"/>
      <c r="CQE95" s="1122"/>
      <c r="CQF95" s="1122"/>
      <c r="CQG95" s="1122"/>
      <c r="CQH95" s="1122"/>
      <c r="CQI95" s="1122"/>
      <c r="CQJ95" s="1122"/>
      <c r="CQK95" s="1122"/>
      <c r="CQL95" s="1122"/>
      <c r="CQM95" s="1122"/>
      <c r="CQN95" s="1122"/>
      <c r="CQO95" s="1122"/>
      <c r="CQP95" s="1122"/>
      <c r="CQQ95" s="227"/>
      <c r="CQR95" s="239"/>
      <c r="CQS95" s="1122"/>
      <c r="CQT95" s="1122"/>
      <c r="CQU95" s="1122"/>
      <c r="CQV95" s="227"/>
      <c r="CQW95" s="227"/>
      <c r="CQX95" s="231"/>
      <c r="CQY95" s="1122"/>
      <c r="CQZ95" s="1122"/>
      <c r="CRA95" s="1122"/>
      <c r="CRB95" s="1122"/>
      <c r="CRC95" s="1122"/>
      <c r="CRD95" s="227"/>
      <c r="CRE95" s="1135"/>
      <c r="CRF95" s="1134"/>
      <c r="CRG95" s="1135"/>
      <c r="CRH95" s="240"/>
      <c r="CRI95" s="1122"/>
      <c r="CRJ95" s="1122"/>
      <c r="CRK95" s="1122"/>
      <c r="CRL95" s="231"/>
      <c r="CRM95" s="1122"/>
      <c r="CRN95" s="1122"/>
      <c r="CRO95" s="1122"/>
      <c r="CRP95" s="1122"/>
      <c r="CRQ95" s="227"/>
      <c r="CRR95" s="239"/>
      <c r="CRS95" s="1122"/>
      <c r="CRT95" s="227"/>
      <c r="CRU95" s="239"/>
      <c r="CRV95" s="1122"/>
      <c r="CRW95" s="1122"/>
      <c r="CRX95" s="227"/>
      <c r="CRY95" s="240"/>
      <c r="CRZ95" s="1122"/>
      <c r="CSA95" s="1122"/>
      <c r="CSB95" s="1122"/>
      <c r="CSC95" s="227"/>
      <c r="CSD95" s="239"/>
      <c r="CSE95" s="1122"/>
      <c r="CSF95" s="1122"/>
      <c r="CSG95" s="1122"/>
      <c r="CSH95" s="1122"/>
      <c r="CSI95" s="1122"/>
      <c r="CSJ95" s="1122"/>
      <c r="CSK95" s="1122"/>
      <c r="CSL95" s="1122"/>
      <c r="CSM95" s="1122"/>
      <c r="CSN95" s="1122"/>
      <c r="CSO95" s="1122"/>
      <c r="CSP95" s="1122"/>
      <c r="CSQ95" s="1122"/>
      <c r="CSR95" s="1122"/>
      <c r="CSS95" s="227"/>
      <c r="CST95" s="239"/>
      <c r="CSU95" s="1122"/>
      <c r="CSV95" s="1122"/>
      <c r="CSW95" s="1122"/>
      <c r="CSX95" s="227"/>
      <c r="CSY95" s="227"/>
      <c r="CSZ95" s="231"/>
      <c r="CTA95" s="1122"/>
      <c r="CTB95" s="1122"/>
      <c r="CTC95" s="1122"/>
      <c r="CTD95" s="1122"/>
      <c r="CTE95" s="1122"/>
      <c r="CTF95" s="227"/>
      <c r="CTG95" s="1135"/>
      <c r="CTH95" s="1134"/>
      <c r="CTI95" s="1135"/>
      <c r="CTJ95" s="240"/>
      <c r="CTK95" s="1122"/>
      <c r="CTL95" s="1122"/>
      <c r="CTM95" s="1122"/>
      <c r="CTN95" s="231"/>
      <c r="CTO95" s="1122"/>
      <c r="CTP95" s="1122"/>
      <c r="CTQ95" s="1122"/>
      <c r="CTR95" s="1122"/>
      <c r="CTS95" s="227"/>
      <c r="CTT95" s="239"/>
      <c r="CTU95" s="1122"/>
      <c r="CTV95" s="227"/>
      <c r="CTW95" s="239"/>
      <c r="CTX95" s="1122"/>
      <c r="CTY95" s="1122"/>
      <c r="CTZ95" s="227"/>
      <c r="CUA95" s="240"/>
      <c r="CUB95" s="1122"/>
      <c r="CUC95" s="1122"/>
      <c r="CUD95" s="1122"/>
      <c r="CUE95" s="227"/>
      <c r="CUF95" s="239"/>
      <c r="CUG95" s="1122"/>
      <c r="CUH95" s="1122"/>
      <c r="CUI95" s="1122"/>
      <c r="CUJ95" s="1122"/>
      <c r="CUK95" s="1122"/>
      <c r="CUL95" s="1122"/>
      <c r="CUM95" s="1122"/>
      <c r="CUN95" s="1122"/>
      <c r="CUP95" s="227"/>
      <c r="CUQ95" s="227"/>
      <c r="CUU95" s="1529"/>
      <c r="CUV95" s="1531"/>
      <c r="CUZ95" s="1529"/>
      <c r="CVA95" s="1530"/>
      <c r="CVF95" s="1529"/>
      <c r="CVG95" s="1529"/>
      <c r="CVK95" s="1529"/>
      <c r="CVL95" s="1531"/>
      <c r="CVP95" s="1529"/>
      <c r="CVQ95" s="1530"/>
      <c r="CVV95" s="227"/>
      <c r="CVW95" s="227"/>
      <c r="CWA95" s="227"/>
      <c r="CWB95" s="227"/>
      <c r="CWE95" s="623"/>
      <c r="CWF95" s="623"/>
      <c r="CWG95" s="231"/>
      <c r="CWN95" s="227"/>
      <c r="CWO95" s="1135"/>
      <c r="CWP95" s="1134"/>
      <c r="CWQ95" s="1135"/>
      <c r="CWR95" s="240"/>
      <c r="CWS95" s="1134"/>
      <c r="CWT95" s="1134"/>
      <c r="CWU95" s="1134"/>
      <c r="CWV95" s="231"/>
      <c r="CWW95" s="1134"/>
      <c r="CWX95" s="1134"/>
      <c r="CWY95" s="234"/>
      <c r="CWZ95" s="1122"/>
      <c r="CXA95" s="227"/>
      <c r="CXB95" s="239"/>
      <c r="CXC95" s="1122"/>
      <c r="CXD95" s="227"/>
      <c r="CXE95" s="239"/>
      <c r="CXF95" s="1122"/>
      <c r="CXG95" s="1122"/>
      <c r="CXH95" s="227"/>
      <c r="CXI95" s="240"/>
      <c r="CXJ95" s="1122"/>
      <c r="CXM95" s="227"/>
      <c r="CXN95" s="239"/>
      <c r="CXR95" s="227"/>
      <c r="CXS95" s="227"/>
      <c r="CXX95" s="1529"/>
      <c r="CXY95" s="1530"/>
      <c r="CYC95" s="1529"/>
      <c r="CYD95" s="1531"/>
      <c r="CYH95" s="227"/>
      <c r="CYI95" s="227"/>
      <c r="CYJ95" s="1171"/>
      <c r="CYK95" s="1171"/>
      <c r="CYL95" s="1171"/>
      <c r="CYM95" s="1171"/>
      <c r="CYN95" s="227"/>
      <c r="CYO95" s="227"/>
      <c r="CYS95" s="1529"/>
      <c r="CYT95" s="1531"/>
      <c r="CYX95" s="1529"/>
      <c r="CYY95" s="1530"/>
      <c r="CZD95" s="227"/>
      <c r="CZE95" s="227"/>
      <c r="CZI95" s="1529"/>
      <c r="CZJ95" s="1531"/>
      <c r="CZN95" s="1529"/>
      <c r="CZO95" s="1530"/>
      <c r="CZY95" s="227"/>
      <c r="CZZ95" s="227"/>
      <c r="DAA95" s="1134"/>
      <c r="DAB95" s="1134"/>
      <c r="DAC95" s="1134"/>
      <c r="DAD95" s="1135"/>
      <c r="DAE95" s="1135"/>
      <c r="DAF95" s="1134"/>
      <c r="DAG95" s="1134"/>
      <c r="DAH95" s="1134"/>
      <c r="DAI95" s="1134"/>
      <c r="DAJ95" s="233"/>
      <c r="DAK95" s="1122"/>
      <c r="DAL95" s="227"/>
      <c r="DAM95" s="1135"/>
      <c r="DAN95" s="1134"/>
      <c r="DAO95" s="1135"/>
      <c r="DAP95" s="240"/>
      <c r="DAQ95" s="1134"/>
      <c r="DAR95" s="1134"/>
      <c r="DAS95" s="1134"/>
      <c r="DAT95" s="231"/>
      <c r="DAU95" s="1134"/>
      <c r="DAV95" s="1134"/>
      <c r="DAW95" s="234"/>
      <c r="DAY95" s="227"/>
      <c r="DAZ95" s="239"/>
      <c r="DBB95" s="227"/>
      <c r="DBC95" s="239"/>
      <c r="DBF95" s="227"/>
      <c r="DBG95" s="240"/>
      <c r="DBK95" s="227"/>
      <c r="DBL95" s="239"/>
      <c r="DBU95" s="1122"/>
      <c r="DBV95" s="227"/>
      <c r="DBW95" s="227"/>
      <c r="DBX95" s="1122"/>
      <c r="DBY95" s="1122"/>
      <c r="DBZ95" s="1122"/>
      <c r="DCA95" s="1529"/>
      <c r="DCB95" s="1531"/>
      <c r="DCC95" s="1122"/>
      <c r="DCD95" s="1122"/>
      <c r="DCE95" s="1122"/>
      <c r="DCF95" s="1529"/>
      <c r="DCG95" s="1530"/>
      <c r="DCH95" s="1122"/>
      <c r="DCI95" s="1122"/>
      <c r="DCJ95" s="1122"/>
      <c r="DCK95" s="1122"/>
      <c r="DCL95" s="227"/>
      <c r="DCM95" s="227"/>
      <c r="DCN95" s="1122"/>
      <c r="DCO95" s="1122"/>
      <c r="DCP95" s="1122"/>
      <c r="DCQ95" s="1529"/>
      <c r="DCR95" s="1531"/>
      <c r="DCS95" s="1122"/>
      <c r="DCT95" s="1122"/>
      <c r="DCU95" s="1122"/>
      <c r="DCV95" s="1529"/>
      <c r="DCW95" s="1530"/>
      <c r="DCX95" s="1122"/>
      <c r="DCY95" s="1122"/>
      <c r="DCZ95" s="1122"/>
      <c r="DDA95" s="1122"/>
      <c r="DDB95" s="1122"/>
      <c r="DDC95" s="1122"/>
      <c r="DDD95" s="1122"/>
      <c r="DDE95" s="1122"/>
      <c r="DDF95" s="1122"/>
      <c r="DDG95" s="227"/>
      <c r="DDH95" s="227"/>
      <c r="DDI95" s="1134"/>
      <c r="DDJ95" s="1134"/>
      <c r="DDK95" s="1134"/>
      <c r="DDL95" s="1135"/>
      <c r="DDM95" s="1135"/>
      <c r="DDN95" s="1134"/>
      <c r="DDO95" s="1134"/>
      <c r="DDP95" s="1134"/>
      <c r="DDQ95" s="1134"/>
      <c r="DDR95" s="233"/>
      <c r="DDS95" s="1122"/>
      <c r="DDT95" s="227"/>
      <c r="DDU95" s="1135"/>
      <c r="DDV95" s="1134"/>
      <c r="DDW95" s="1135"/>
      <c r="DDX95" s="240"/>
      <c r="DDY95" s="1134"/>
      <c r="DDZ95" s="1134"/>
      <c r="DEA95" s="1134"/>
      <c r="DEB95" s="231"/>
      <c r="DEC95" s="1134"/>
      <c r="DED95" s="1134"/>
      <c r="DEE95" s="234"/>
      <c r="DEF95" s="1122"/>
      <c r="DEG95" s="227"/>
      <c r="DEH95" s="239"/>
      <c r="DEI95" s="1122"/>
      <c r="DEJ95" s="227"/>
      <c r="DEK95" s="239"/>
      <c r="DEL95" s="1122"/>
      <c r="DEM95" s="1122"/>
      <c r="DEN95" s="227"/>
      <c r="DEO95" s="240"/>
      <c r="DEP95" s="1122"/>
      <c r="DEQ95" s="1122"/>
      <c r="DER95" s="1122"/>
      <c r="DES95" s="227"/>
      <c r="DET95" s="239"/>
      <c r="DEU95" s="1122"/>
      <c r="DEV95" s="1122"/>
      <c r="DEW95" s="1122"/>
      <c r="DEX95" s="1122"/>
      <c r="DEY95" s="1122"/>
      <c r="DEZ95" s="1122"/>
      <c r="DFA95" s="1122"/>
      <c r="DFB95" s="1122"/>
      <c r="DFC95" s="1122"/>
      <c r="DFD95" s="1529"/>
      <c r="DFE95" s="1529"/>
      <c r="DFF95" s="1122"/>
      <c r="DFG95" s="1122"/>
      <c r="DFH95" s="1122"/>
      <c r="DFI95" s="1529"/>
      <c r="DFJ95" s="1531"/>
      <c r="DFK95" s="1122"/>
      <c r="DFL95" s="1122"/>
      <c r="DFM95" s="1122"/>
      <c r="DFN95" s="1529"/>
      <c r="DFO95" s="1530"/>
      <c r="DFP95" s="1122"/>
      <c r="DFQ95" s="1122"/>
      <c r="DFR95" s="1122"/>
      <c r="DFS95" s="1122"/>
      <c r="DFT95" s="1529"/>
      <c r="DFU95" s="1529"/>
      <c r="DFV95" s="1122"/>
      <c r="DFW95" s="1122"/>
      <c r="DFX95" s="1122"/>
      <c r="DFY95" s="1529"/>
      <c r="DFZ95" s="1531"/>
      <c r="DGA95" s="1122"/>
      <c r="DGB95" s="1122"/>
      <c r="DGC95" s="1122"/>
      <c r="DGD95" s="1529"/>
      <c r="DGE95" s="1530"/>
      <c r="DGF95" s="1122"/>
      <c r="DGG95" s="1122"/>
      <c r="DGH95" s="1122"/>
      <c r="DGI95" s="1122"/>
      <c r="DGJ95" s="1122"/>
      <c r="DGK95" s="1122"/>
      <c r="DGL95" s="1122"/>
      <c r="DGM95" s="1122"/>
      <c r="DGN95" s="1122"/>
      <c r="DGO95" s="227"/>
      <c r="DGP95" s="227"/>
      <c r="DGQ95" s="1134"/>
      <c r="DGR95" s="1134"/>
      <c r="DGS95" s="1134"/>
      <c r="DGT95" s="1135"/>
      <c r="DGU95" s="1135"/>
      <c r="DGV95" s="1134"/>
      <c r="DGW95" s="1134"/>
      <c r="DGX95" s="1134"/>
      <c r="DGY95" s="1134"/>
      <c r="DGZ95" s="233"/>
      <c r="DHA95" s="1122"/>
      <c r="DHB95" s="227"/>
      <c r="DHC95" s="1135"/>
      <c r="DHD95" s="1134"/>
      <c r="DHE95" s="1135"/>
      <c r="DHF95" s="240"/>
      <c r="DHG95" s="1134"/>
      <c r="DHH95" s="1134"/>
      <c r="DHI95" s="1134"/>
      <c r="DHJ95" s="231"/>
      <c r="DHK95" s="1134"/>
      <c r="DHL95" s="1134"/>
      <c r="DHM95" s="234"/>
      <c r="DHN95" s="1122"/>
      <c r="DHO95" s="227"/>
      <c r="DHP95" s="239"/>
      <c r="DHQ95" s="1122"/>
      <c r="DHR95" s="227"/>
      <c r="DHS95" s="239"/>
      <c r="DHT95" s="1122"/>
      <c r="DHU95" s="1122"/>
      <c r="DHV95" s="227"/>
      <c r="DHW95" s="240"/>
      <c r="DHX95" s="1122"/>
      <c r="DHY95" s="1122"/>
      <c r="DHZ95" s="1122"/>
      <c r="DIA95" s="227"/>
      <c r="DIB95" s="239"/>
      <c r="DIC95" s="1122"/>
      <c r="DID95" s="1122"/>
      <c r="DIE95" s="1122"/>
      <c r="DIF95" s="1122"/>
      <c r="DIG95" s="1122"/>
      <c r="DIH95" s="1122"/>
      <c r="DII95" s="1122"/>
      <c r="DIJ95" s="1122"/>
      <c r="DIK95" s="1122"/>
      <c r="DIL95" s="227"/>
      <c r="DIM95" s="227"/>
      <c r="DIN95" s="1122"/>
      <c r="DIO95" s="1122"/>
      <c r="DIP95" s="1122"/>
      <c r="DIQ95" s="1529"/>
      <c r="DIR95" s="1531"/>
      <c r="DIS95" s="1122"/>
      <c r="DIT95" s="1122"/>
      <c r="DIU95" s="1122"/>
      <c r="DIV95" s="1529"/>
      <c r="DIW95" s="1530"/>
      <c r="DIX95" s="1122"/>
      <c r="DIY95" s="1122"/>
      <c r="DIZ95" s="1122"/>
      <c r="DJA95" s="1122"/>
      <c r="DJB95" s="227"/>
      <c r="DJC95" s="227"/>
      <c r="DJD95" s="1122"/>
      <c r="DJE95" s="1122"/>
      <c r="DJF95" s="1122"/>
      <c r="DJG95" s="1529"/>
      <c r="DJH95" s="1531"/>
      <c r="DJI95" s="1122"/>
      <c r="DJJ95" s="1122"/>
      <c r="DJK95" s="1122"/>
      <c r="DJL95" s="1529"/>
      <c r="DJM95" s="1530"/>
      <c r="DJN95" s="1122"/>
      <c r="DJO95" s="1122"/>
      <c r="DJP95" s="1122"/>
      <c r="DJQ95" s="1122"/>
      <c r="DJR95" s="1122"/>
      <c r="DJS95" s="1122"/>
      <c r="DJT95" s="1122"/>
      <c r="DJU95" s="1122"/>
      <c r="DJV95" s="1122"/>
      <c r="DJW95" s="227"/>
      <c r="DJX95" s="227"/>
      <c r="DJY95" s="1134"/>
      <c r="DJZ95" s="1134"/>
      <c r="DKA95" s="1134"/>
      <c r="DKB95" s="1135"/>
      <c r="DKC95" s="1135"/>
      <c r="DKD95" s="1134"/>
      <c r="DKE95" s="1134"/>
      <c r="DKF95" s="1134"/>
      <c r="DKG95" s="1134"/>
      <c r="DKH95" s="233"/>
      <c r="DKI95" s="1122"/>
      <c r="DKJ95" s="227"/>
      <c r="DKK95" s="1135"/>
      <c r="DKL95" s="1134"/>
      <c r="DKM95" s="1135"/>
      <c r="DKN95" s="240"/>
      <c r="DKO95" s="1134"/>
      <c r="DKP95" s="1134"/>
      <c r="DKQ95" s="1134"/>
      <c r="DKR95" s="231"/>
      <c r="DKS95" s="1134"/>
      <c r="DKT95" s="1134"/>
      <c r="DKU95" s="234"/>
      <c r="DKV95" s="1122"/>
      <c r="DKW95" s="227"/>
      <c r="DKX95" s="239"/>
      <c r="DKY95" s="1122"/>
      <c r="DKZ95" s="227"/>
      <c r="DLA95" s="239"/>
      <c r="DLB95" s="1122"/>
      <c r="DLC95" s="1122"/>
      <c r="DLD95" s="227"/>
      <c r="DLE95" s="240"/>
      <c r="DLF95" s="1122"/>
      <c r="DLG95" s="1122"/>
      <c r="DLH95" s="1122"/>
      <c r="DLI95" s="227"/>
      <c r="DLJ95" s="239"/>
      <c r="DLK95" s="1122"/>
      <c r="DLL95" s="1122"/>
      <c r="DLM95" s="1122"/>
      <c r="DLN95" s="1122"/>
      <c r="DLO95" s="1122"/>
      <c r="DLP95" s="1122"/>
      <c r="DLQ95" s="1122"/>
      <c r="DLR95" s="1122"/>
      <c r="DLT95" s="227"/>
      <c r="DLU95" s="227"/>
      <c r="DLY95" s="1529"/>
      <c r="DLZ95" s="1531"/>
      <c r="DMD95" s="1529"/>
      <c r="DME95" s="1530"/>
      <c r="DMJ95" s="227"/>
      <c r="DMK95" s="227"/>
      <c r="DMO95" s="1529"/>
      <c r="DMP95" s="1531"/>
      <c r="DMT95" s="1532"/>
      <c r="DMU95" s="1530"/>
      <c r="DNE95" s="227"/>
      <c r="DNF95" s="227"/>
      <c r="DNG95" s="1134"/>
      <c r="DNH95" s="1134"/>
      <c r="DNI95" s="1134"/>
      <c r="DNJ95" s="1135"/>
      <c r="DNK95" s="1135"/>
      <c r="DNL95" s="231"/>
      <c r="DNM95" s="1134"/>
      <c r="DNN95" s="1134"/>
      <c r="DNO95" s="1134"/>
      <c r="DNP95" s="1134"/>
      <c r="DNQ95" s="1122"/>
      <c r="DNR95" s="227"/>
      <c r="DNS95" s="1135"/>
      <c r="DNT95" s="1134"/>
      <c r="DNU95" s="1135"/>
      <c r="DNV95" s="240"/>
      <c r="DNW95" s="1134"/>
      <c r="DNX95" s="1134"/>
      <c r="DNY95" s="1134"/>
      <c r="DNZ95" s="231"/>
      <c r="DOA95" s="1134"/>
      <c r="DOB95" s="1134"/>
      <c r="DOC95" s="234"/>
      <c r="DOD95" s="1122"/>
      <c r="DOE95" s="227"/>
      <c r="DOF95" s="239"/>
      <c r="DOG95" s="1122"/>
      <c r="DOH95" s="227"/>
      <c r="DOI95" s="239"/>
      <c r="DOJ95" s="1122"/>
      <c r="DOK95" s="1122"/>
      <c r="DOL95" s="227"/>
      <c r="DOM95" s="805"/>
      <c r="DON95" s="1134"/>
      <c r="DOQ95" s="227"/>
      <c r="DOR95" s="227"/>
      <c r="DPB95" s="1529"/>
      <c r="DPC95" s="1530"/>
      <c r="DPD95" s="227"/>
      <c r="DPE95" s="227"/>
      <c r="DPF95" s="227"/>
      <c r="DPG95" s="1529"/>
      <c r="DPH95" s="1531"/>
      <c r="DPI95" s="227"/>
      <c r="DPJ95" s="227"/>
      <c r="DPK95" s="227"/>
      <c r="DPL95" s="227"/>
      <c r="DPM95" s="227"/>
      <c r="DPN95" s="227"/>
      <c r="DPO95" s="227"/>
      <c r="DPP95" s="227"/>
      <c r="DPQ95" s="227"/>
      <c r="DPR95" s="1529"/>
      <c r="DPS95" s="1530"/>
      <c r="DPT95" s="227"/>
      <c r="DPU95" s="227"/>
      <c r="DPV95" s="227"/>
      <c r="DPW95" s="1529"/>
      <c r="DPX95" s="1531"/>
      <c r="DPZ95" s="227"/>
      <c r="DQA95" s="227"/>
      <c r="DQB95" s="227"/>
      <c r="DQC95" s="227"/>
      <c r="DQD95" s="227"/>
      <c r="DQE95" s="227"/>
      <c r="DQF95" s="227"/>
      <c r="DQG95" s="235"/>
      <c r="DQH95" s="235"/>
      <c r="DQI95" s="235"/>
      <c r="DQJ95" s="235"/>
      <c r="DQK95" s="235"/>
      <c r="DQL95" s="235"/>
      <c r="DQM95" s="1529"/>
      <c r="DQN95" s="1531"/>
      <c r="DQO95" s="237"/>
      <c r="DQP95" s="1179"/>
      <c r="DQQ95" s="1179"/>
      <c r="DQR95" s="1529"/>
      <c r="DQS95" s="1530"/>
      <c r="DQT95" s="1192"/>
      <c r="DQU95" s="1179"/>
      <c r="DQV95" s="1179"/>
      <c r="DQW95" s="1179"/>
      <c r="DQX95" s="1138"/>
      <c r="DQY95" s="1138"/>
      <c r="DQZ95" s="1179"/>
      <c r="DRA95" s="1138"/>
      <c r="DRB95" s="1138"/>
      <c r="DRC95" s="1179"/>
      <c r="DRD95" s="1179"/>
      <c r="DRE95" s="1179"/>
      <c r="DRF95" s="1134"/>
      <c r="DRG95" s="1134"/>
      <c r="DRH95" s="1134"/>
      <c r="DRI95" s="1134"/>
      <c r="DRJ95" s="231"/>
      <c r="DRK95" s="1195"/>
      <c r="DRL95" s="1195"/>
      <c r="DRM95" s="1134"/>
      <c r="DRN95" s="1134"/>
      <c r="DRQ95" s="1134"/>
      <c r="DRR95" s="1134"/>
      <c r="DRS95" s="1134"/>
      <c r="DRT95" s="233"/>
      <c r="DRW95" s="233"/>
      <c r="DSA95" s="234"/>
      <c r="DSD95" s="234"/>
      <c r="DSG95" s="234"/>
      <c r="DSK95" s="233"/>
      <c r="DSP95" s="234"/>
      <c r="DSX95" s="231"/>
      <c r="DTE95" s="232"/>
      <c r="DTO95" s="231"/>
      <c r="DTX95" s="231"/>
      <c r="DUF95" s="234"/>
      <c r="DVC95" s="234"/>
      <c r="DVG95" s="227"/>
      <c r="DVH95" s="227"/>
      <c r="DVN95" s="550"/>
      <c r="DVO95" s="550"/>
      <c r="DVP95" s="550"/>
      <c r="DVQ95" s="550"/>
      <c r="DVR95" s="635"/>
      <c r="DVS95" s="550"/>
      <c r="DVT95" s="550"/>
      <c r="DVU95" s="550"/>
      <c r="DVV95" s="550"/>
      <c r="DVW95" s="299"/>
      <c r="DVX95" s="299"/>
      <c r="DVY95" s="550"/>
      <c r="DVZ95" s="550"/>
      <c r="DWA95" s="550"/>
      <c r="DWB95" s="550"/>
      <c r="DWC95" s="550"/>
      <c r="DWD95" s="550"/>
      <c r="DWE95" s="550"/>
      <c r="DWF95" s="550"/>
      <c r="DWG95" s="299"/>
      <c r="DWH95" s="633"/>
      <c r="DWI95" s="550"/>
      <c r="DWJ95" s="550"/>
      <c r="DWK95" s="550"/>
      <c r="DWL95" s="550"/>
      <c r="DWM95" s="299"/>
      <c r="DWN95" s="299"/>
      <c r="DWO95" s="550"/>
      <c r="DWP95" s="550"/>
      <c r="DWQ95" s="550"/>
      <c r="DWR95" s="550"/>
      <c r="DWS95" s="550"/>
      <c r="DWT95" s="550"/>
      <c r="DWU95" s="550"/>
      <c r="DWV95" s="550"/>
      <c r="DWW95" s="299"/>
      <c r="DWX95" s="633"/>
      <c r="DWY95" s="550"/>
      <c r="DWZ95" s="550"/>
      <c r="DXA95" s="550"/>
      <c r="DXB95" s="550"/>
      <c r="DXC95" s="299"/>
      <c r="DXD95" s="299"/>
      <c r="DXE95" s="550"/>
      <c r="DXF95" s="550"/>
      <c r="DXG95" s="550"/>
      <c r="DXH95" s="299"/>
      <c r="DXI95" s="299"/>
      <c r="DXJ95" s="550"/>
      <c r="DXK95" s="550"/>
      <c r="DXL95" s="550"/>
      <c r="DXM95" s="299"/>
      <c r="DXN95" s="633"/>
      <c r="DXO95" s="550"/>
      <c r="DXP95" s="550"/>
      <c r="DXQ95" s="550"/>
      <c r="DXR95" s="550"/>
      <c r="DXS95" s="550"/>
      <c r="DXT95" s="550"/>
      <c r="DXU95" s="550"/>
      <c r="DXV95" s="551"/>
      <c r="DXW95" s="1134"/>
      <c r="DXX95" s="1135"/>
      <c r="DXY95" s="239"/>
      <c r="DXZ95" s="1134"/>
      <c r="DYA95" s="1134"/>
      <c r="DYB95" s="234"/>
      <c r="DYC95" s="1135"/>
      <c r="DYD95" s="1135"/>
      <c r="DYE95" s="234"/>
      <c r="DYI95" s="233"/>
      <c r="DYK95" s="227"/>
      <c r="DYL95" s="1135"/>
      <c r="DYM95" s="1134"/>
      <c r="DYN95" s="1135"/>
      <c r="DYO95" s="240"/>
      <c r="DYS95" s="231"/>
      <c r="DYV95" s="234"/>
      <c r="DYX95" s="227"/>
      <c r="DYY95" s="239"/>
      <c r="DZA95" s="227"/>
      <c r="DZB95" s="239"/>
      <c r="DZE95" s="227"/>
      <c r="DZF95" s="240"/>
      <c r="DZJ95" s="227"/>
      <c r="DZK95" s="239"/>
      <c r="DZU95" s="227"/>
      <c r="DZV95" s="227"/>
      <c r="DZY95" s="1134"/>
      <c r="DZZ95" s="1135"/>
      <c r="EAA95" s="239"/>
      <c r="EAB95" s="1134"/>
      <c r="EAC95" s="1134"/>
      <c r="EAD95" s="1134"/>
      <c r="EAE95" s="1135"/>
      <c r="EAF95" s="240"/>
      <c r="EAG95" s="1134"/>
      <c r="EAH95" s="1134"/>
      <c r="EAI95" s="1134"/>
      <c r="EAJ95" s="1134"/>
      <c r="EAK95" s="1135"/>
      <c r="EAL95" s="1135"/>
      <c r="EAM95" s="1134"/>
      <c r="EAN95" s="1134"/>
      <c r="EAO95" s="1134"/>
      <c r="EAP95" s="1135"/>
      <c r="EAQ95" s="1135"/>
      <c r="EAR95" s="550"/>
      <c r="EAS95" s="550"/>
      <c r="EAT95" s="550"/>
      <c r="EAU95" s="299"/>
      <c r="EAV95" s="633"/>
      <c r="EAW95" s="550"/>
      <c r="EAX95" s="550"/>
      <c r="EAY95" s="550"/>
      <c r="EAZ95" s="550"/>
      <c r="EBA95" s="299"/>
      <c r="EBB95" s="299"/>
      <c r="EBC95" s="550"/>
      <c r="EBD95" s="550"/>
      <c r="EBE95" s="550"/>
      <c r="EBF95" s="299"/>
      <c r="EBG95" s="299"/>
      <c r="EBH95" s="550"/>
      <c r="EBI95" s="550"/>
      <c r="EBJ95" s="550"/>
      <c r="EBK95" s="299"/>
      <c r="EBL95" s="633"/>
      <c r="EBM95" s="550"/>
      <c r="EBN95" s="550"/>
      <c r="EBO95" s="550"/>
      <c r="EBP95" s="550"/>
      <c r="EBQ95" s="550"/>
      <c r="EBR95" s="550"/>
      <c r="EBS95" s="550"/>
      <c r="EBT95" s="550"/>
      <c r="EBU95" s="550"/>
      <c r="EBV95" s="299"/>
      <c r="EBW95" s="299"/>
      <c r="EBX95" s="550"/>
      <c r="EBY95" s="550"/>
      <c r="EBZ95" s="551"/>
      <c r="ECA95" s="1135"/>
      <c r="ECB95" s="1135"/>
      <c r="ECC95" s="234"/>
      <c r="ECD95" s="1134"/>
      <c r="ECF95" s="1122"/>
      <c r="ECG95" s="233"/>
      <c r="ECH95" s="1122"/>
      <c r="ECI95" s="227"/>
      <c r="ECJ95" s="1135"/>
      <c r="ECK95" s="1134"/>
      <c r="ECL95" s="1135"/>
      <c r="ECM95" s="240"/>
      <c r="ECN95" s="1122"/>
      <c r="ECO95" s="1122"/>
      <c r="ECP95" s="1122"/>
      <c r="ECQ95" s="231"/>
      <c r="ECR95" s="1122"/>
      <c r="ECS95" s="1122"/>
      <c r="ECT95" s="234"/>
      <c r="ECU95" s="1122"/>
      <c r="ECV95" s="227"/>
      <c r="ECW95" s="239"/>
      <c r="ECX95" s="1122"/>
      <c r="ECY95" s="227"/>
      <c r="ECZ95" s="239"/>
      <c r="EDA95" s="1122"/>
      <c r="EDB95" s="1122"/>
      <c r="EDC95" s="227"/>
      <c r="EDD95" s="805"/>
      <c r="EDE95" s="1134"/>
      <c r="EDH95" s="563"/>
      <c r="EDI95" s="227"/>
      <c r="EDQ95" s="231"/>
      <c r="EDS95" s="227"/>
      <c r="EDT95" s="227"/>
      <c r="EDU95" s="232"/>
      <c r="EDX95" s="682"/>
      <c r="EDY95" s="227"/>
      <c r="EEC95" s="227"/>
      <c r="EED95" s="227"/>
      <c r="EFF95" s="234"/>
      <c r="EFR95" s="233"/>
      <c r="EGI95" s="233"/>
      <c r="EGO95" s="234"/>
      <c r="EGR95" s="235"/>
      <c r="EGS95" s="235"/>
      <c r="EGT95" s="235"/>
      <c r="EGU95" s="235"/>
      <c r="EGV95" s="235"/>
      <c r="EGW95" s="235"/>
      <c r="EGX95" s="235"/>
      <c r="EGY95" s="235"/>
      <c r="EGZ95" s="237"/>
      <c r="EHA95" s="1195"/>
      <c r="EHB95" s="1195"/>
      <c r="EHC95" s="1195"/>
      <c r="EHD95" s="1195"/>
      <c r="EHE95" s="1192"/>
      <c r="EHF95" s="1195"/>
      <c r="EHG95" s="1195"/>
      <c r="EHH95" s="1195"/>
      <c r="EHI95" s="1138"/>
      <c r="EHJ95" s="1138"/>
      <c r="EHK95" s="1195"/>
      <c r="EHL95" s="1138"/>
      <c r="EHM95" s="1138"/>
      <c r="EHN95" s="1195"/>
      <c r="EHO95" s="1195"/>
      <c r="EHP95" s="1195"/>
      <c r="EHQ95" s="1134"/>
      <c r="EHR95" s="1134"/>
      <c r="EHS95" s="1134"/>
      <c r="EHT95" s="1134"/>
      <c r="EHU95" s="1134"/>
      <c r="EHV95" s="235"/>
      <c r="EHW95" s="235"/>
      <c r="EHX95" s="1122"/>
      <c r="EHY95" s="233"/>
      <c r="EHZ95" s="1122"/>
      <c r="EIA95" s="227"/>
      <c r="EIB95" s="1135"/>
      <c r="EIC95" s="1134"/>
      <c r="EID95" s="1135"/>
      <c r="EIE95" s="240"/>
      <c r="EIF95" s="1122"/>
      <c r="EIG95" s="1122"/>
      <c r="EIH95" s="1122"/>
      <c r="EII95" s="231"/>
      <c r="EIJ95" s="1122"/>
      <c r="EIK95" s="1122"/>
      <c r="EIL95" s="234"/>
      <c r="EIM95" s="1122"/>
      <c r="EIN95" s="227"/>
      <c r="EIO95" s="239"/>
      <c r="EIP95" s="1122"/>
      <c r="EIQ95" s="227"/>
      <c r="EIR95" s="239"/>
      <c r="EIS95" s="1122"/>
      <c r="EIT95" s="1122"/>
      <c r="EIU95" s="227"/>
      <c r="EIV95" s="240"/>
      <c r="EIW95" s="1134"/>
      <c r="EIX95" s="1134"/>
      <c r="EJA95" s="234"/>
      <c r="EJI95" s="1134"/>
      <c r="EJJ95" s="1134"/>
      <c r="EJK95" s="1134"/>
      <c r="EJL95" s="233"/>
      <c r="EJO95" s="234"/>
      <c r="EJP95" s="232"/>
      <c r="EJQ95" s="1134"/>
      <c r="EJR95" s="234"/>
      <c r="EJS95" s="549"/>
      <c r="EJT95" s="550"/>
      <c r="EJU95" s="550"/>
      <c r="EJV95" s="550"/>
      <c r="EJW95" s="550"/>
      <c r="EJX95" s="550"/>
      <c r="EJY95" s="550"/>
      <c r="EJZ95" s="550"/>
      <c r="EKA95" s="635"/>
      <c r="EKB95" s="550"/>
      <c r="EKC95" s="550"/>
      <c r="EKD95" s="550"/>
      <c r="EKE95" s="550"/>
      <c r="EKF95" s="550"/>
      <c r="EKG95" s="550"/>
      <c r="EKH95" s="1134"/>
      <c r="EKI95" s="1134"/>
      <c r="EKJ95" s="1134"/>
      <c r="EKK95" s="1134"/>
      <c r="EKL95" s="1134"/>
      <c r="EKM95" s="1134"/>
      <c r="EKN95" s="1134"/>
      <c r="EKO95" s="1134"/>
      <c r="EKP95" s="1134"/>
      <c r="EKQ95" s="1134"/>
      <c r="EKR95" s="1134"/>
      <c r="EKS95" s="1134"/>
      <c r="EKT95" s="1134"/>
      <c r="EKU95" s="1134"/>
      <c r="EKV95" s="1134"/>
      <c r="EKW95" s="1134"/>
      <c r="EKX95" s="234"/>
      <c r="EKY95" s="1134"/>
      <c r="EKZ95" s="1134"/>
      <c r="ELA95" s="1134"/>
      <c r="ELB95" s="1134"/>
      <c r="ELC95" s="1134"/>
      <c r="ELD95" s="1134"/>
      <c r="ELE95" s="1134"/>
      <c r="ELF95" s="1134"/>
      <c r="ELG95" s="233"/>
      <c r="ELH95" s="1134"/>
      <c r="ELI95" s="1134"/>
      <c r="ELJ95" s="1134"/>
      <c r="ELK95" s="1134"/>
      <c r="ELL95" s="1134"/>
      <c r="ELM95" s="1134"/>
      <c r="ELN95" s="1134"/>
      <c r="ELO95" s="1134"/>
      <c r="ELP95" s="1134"/>
      <c r="ELQ95" s="1134"/>
      <c r="ELR95" s="1134"/>
      <c r="ELS95" s="1134"/>
      <c r="ELT95" s="1134"/>
      <c r="ELU95" s="1134"/>
      <c r="ELV95" s="1134"/>
      <c r="ELW95" s="1134"/>
      <c r="ELX95" s="233"/>
      <c r="ELY95" s="1134"/>
      <c r="EME95" s="232"/>
      <c r="EMF95" s="1134"/>
      <c r="EMG95" s="1134"/>
      <c r="EMH95" s="1135"/>
      <c r="EMI95" s="1135"/>
      <c r="EMJ95" s="1134"/>
      <c r="EMK95" s="1134"/>
      <c r="EML95" s="1134"/>
      <c r="EMM95" s="1532"/>
      <c r="EMN95" s="1531"/>
      <c r="EMO95" s="1259"/>
      <c r="EMP95" s="1259"/>
      <c r="EMQ95" s="1259"/>
      <c r="EMR95" s="1532"/>
      <c r="EMS95" s="1530"/>
      <c r="EMT95" s="1134"/>
      <c r="EMU95" s="1134"/>
      <c r="EMV95" s="1134"/>
      <c r="EMW95" s="1134"/>
      <c r="EMX95" s="1134"/>
      <c r="EMY95" s="1134"/>
      <c r="EMZ95" s="1134"/>
      <c r="ENA95" s="1134"/>
      <c r="ENB95" s="1134"/>
      <c r="ENC95" s="1135"/>
      <c r="END95" s="1135"/>
      <c r="ENH95" s="227"/>
      <c r="ENI95" s="227"/>
      <c r="ENJ95" s="1134"/>
      <c r="ENK95" s="1134"/>
      <c r="ENL95" s="1134"/>
      <c r="ENM95" s="1122"/>
      <c r="ENN95" s="233"/>
      <c r="ENO95" s="1122"/>
      <c r="ENP95" s="1122"/>
      <c r="ENQ95" s="1134"/>
      <c r="ENR95" s="1134"/>
      <c r="ENS95" s="1134"/>
      <c r="ENT95" s="233"/>
      <c r="ENU95" s="1122"/>
      <c r="ENV95" s="1122"/>
      <c r="ENW95" s="233"/>
      <c r="ENX95" s="1122"/>
      <c r="ENY95" s="1122"/>
      <c r="ENZ95" s="1122"/>
      <c r="EOA95" s="234"/>
      <c r="EOB95" s="1122"/>
      <c r="EOC95" s="1122"/>
      <c r="EOD95" s="234"/>
      <c r="EOE95" s="1122"/>
      <c r="EOF95" s="1122"/>
      <c r="EOG95" s="234"/>
      <c r="EOH95" s="1122"/>
      <c r="EOI95" s="1122"/>
      <c r="EOJ95" s="1122"/>
      <c r="EOK95" s="1164"/>
      <c r="EOL95" s="1134"/>
      <c r="EOM95" s="1134"/>
      <c r="EON95" s="1122"/>
      <c r="EOO95" s="227"/>
      <c r="EOP95" s="227"/>
      <c r="EOZ95" s="1529"/>
      <c r="EPA95" s="1530"/>
      <c r="EPB95" s="227"/>
      <c r="EPC95" s="227"/>
      <c r="EPD95" s="227"/>
      <c r="EPE95" s="1529"/>
      <c r="EPF95" s="1531"/>
      <c r="EPG95" s="227"/>
      <c r="EPH95" s="227"/>
      <c r="EPI95" s="227"/>
      <c r="EPJ95" s="227"/>
      <c r="EPK95" s="227"/>
      <c r="EPL95" s="227"/>
      <c r="EPM95" s="227"/>
      <c r="EPN95" s="227"/>
      <c r="EPU95" s="227"/>
      <c r="EPV95" s="239"/>
      <c r="EPZ95" s="227"/>
      <c r="EQA95" s="227"/>
      <c r="EQB95" s="231"/>
      <c r="EQE95" s="1122"/>
      <c r="EQF95" s="1122"/>
      <c r="EQG95" s="1122"/>
      <c r="EQH95" s="227"/>
      <c r="EQI95" s="1135"/>
      <c r="EQJ95" s="1134"/>
      <c r="EQK95" s="1135"/>
      <c r="EQL95" s="240"/>
      <c r="EQM95" s="1122"/>
      <c r="EQN95" s="1122"/>
      <c r="EQO95" s="1122"/>
      <c r="EQP95" s="231"/>
      <c r="EQQ95" s="1122"/>
      <c r="EQR95" s="1122"/>
      <c r="EQS95" s="1122"/>
      <c r="EQT95" s="1122"/>
      <c r="EQU95" s="227"/>
      <c r="EQV95" s="239"/>
      <c r="EQW95" s="1122"/>
      <c r="EQX95" s="227"/>
      <c r="EQY95" s="239"/>
      <c r="EQZ95" s="1122"/>
      <c r="ERA95" s="1122"/>
      <c r="ERB95" s="227"/>
      <c r="ERC95" s="240"/>
      <c r="ERD95" s="1122"/>
      <c r="ERE95" s="1122"/>
      <c r="ERF95" s="1122"/>
      <c r="ERG95" s="227"/>
      <c r="ERH95" s="239"/>
      <c r="ERI95" s="1122"/>
      <c r="ERJ95" s="1122"/>
      <c r="ERK95" s="1122"/>
      <c r="ERL95" s="1122"/>
      <c r="ERM95" s="1122"/>
      <c r="ERN95" s="1122"/>
      <c r="ERO95" s="1122"/>
      <c r="ERP95" s="1122"/>
      <c r="ERU95" s="230"/>
      <c r="ERV95" s="1664"/>
      <c r="ERW95" s="1664"/>
      <c r="ERX95" s="227"/>
      <c r="ETA95" s="1518"/>
      <c r="ETB95" s="1518"/>
      <c r="ETC95" s="1518"/>
      <c r="ETD95" s="1518"/>
      <c r="ETE95" s="1518"/>
      <c r="ETF95" s="1518"/>
    </row>
    <row r="96" spans="1:3906" s="226" customFormat="1" ht="15" customHeight="1">
      <c r="A96" s="1264"/>
      <c r="B96" s="1518"/>
      <c r="C96" s="1518"/>
      <c r="D96" s="1518"/>
      <c r="E96" s="1518"/>
      <c r="F96" s="1518"/>
      <c r="G96" s="1518"/>
      <c r="J96" s="1310"/>
      <c r="K96" s="1310"/>
      <c r="L96" s="1310"/>
      <c r="M96" s="1310"/>
      <c r="N96" s="1310"/>
      <c r="O96" s="1310"/>
      <c r="P96" s="1310"/>
      <c r="Q96" s="1310"/>
      <c r="R96" s="1310"/>
      <c r="S96" s="1310"/>
      <c r="T96" s="1310"/>
      <c r="U96" s="1310"/>
      <c r="V96" s="1310"/>
      <c r="W96" s="1310"/>
      <c r="X96" s="1310"/>
      <c r="Y96" s="1310"/>
      <c r="Z96" s="1310"/>
      <c r="AA96" s="1310"/>
      <c r="AD96" s="1664"/>
      <c r="AE96" s="1664"/>
      <c r="AF96" s="780"/>
      <c r="AQ96" s="227"/>
      <c r="AR96" s="239"/>
      <c r="AV96" s="227"/>
      <c r="AW96" s="227"/>
      <c r="AX96" s="231"/>
      <c r="BD96" s="227"/>
      <c r="BE96" s="240"/>
      <c r="BG96" s="227"/>
      <c r="BH96" s="227"/>
      <c r="BL96" s="231"/>
      <c r="BQ96" s="227"/>
      <c r="BR96" s="239"/>
      <c r="BT96" s="227"/>
      <c r="BU96" s="239"/>
      <c r="CC96" s="227"/>
      <c r="CD96" s="239"/>
      <c r="CH96" s="227"/>
      <c r="CI96" s="227"/>
      <c r="CJ96" s="231"/>
      <c r="CP96" s="227"/>
      <c r="CQ96" s="1135"/>
      <c r="CR96" s="1134"/>
      <c r="CS96" s="1135"/>
      <c r="CT96" s="240"/>
      <c r="CX96" s="231"/>
      <c r="DC96" s="227"/>
      <c r="DD96" s="239"/>
      <c r="DF96" s="227"/>
      <c r="DG96" s="239"/>
      <c r="DJ96" s="227"/>
      <c r="DK96" s="240"/>
      <c r="DO96" s="227"/>
      <c r="DP96" s="239"/>
      <c r="EE96" s="227"/>
      <c r="EF96" s="239"/>
      <c r="EG96" s="1122"/>
      <c r="EH96" s="1122"/>
      <c r="EI96" s="1122"/>
      <c r="EJ96" s="227"/>
      <c r="EK96" s="227"/>
      <c r="EL96" s="231"/>
      <c r="EM96" s="1122"/>
      <c r="EN96" s="1122"/>
      <c r="EO96" s="1122"/>
      <c r="EP96" s="1122"/>
      <c r="EQ96" s="1122"/>
      <c r="ER96" s="227"/>
      <c r="ES96" s="1135"/>
      <c r="ET96" s="1134"/>
      <c r="EU96" s="1135"/>
      <c r="EV96" s="240"/>
      <c r="EW96" s="1122"/>
      <c r="EX96" s="1122"/>
      <c r="EY96" s="1122"/>
      <c r="EZ96" s="231"/>
      <c r="FA96" s="1122"/>
      <c r="FB96" s="1122"/>
      <c r="FC96" s="1122"/>
      <c r="FD96" s="1122"/>
      <c r="FE96" s="227"/>
      <c r="FF96" s="239"/>
      <c r="FG96" s="1122"/>
      <c r="FH96" s="227"/>
      <c r="FI96" s="239"/>
      <c r="FJ96" s="1122"/>
      <c r="FK96" s="1122"/>
      <c r="FL96" s="227"/>
      <c r="FM96" s="240"/>
      <c r="FN96" s="1122"/>
      <c r="FO96" s="1122"/>
      <c r="FP96" s="1122"/>
      <c r="FQ96" s="227"/>
      <c r="FR96" s="239"/>
      <c r="FS96" s="1122"/>
      <c r="FT96" s="1122"/>
      <c r="FU96" s="1122"/>
      <c r="FV96" s="1122"/>
      <c r="FW96" s="1122"/>
      <c r="FX96" s="1122"/>
      <c r="FY96" s="1122"/>
      <c r="FZ96" s="1122"/>
      <c r="GA96" s="1122"/>
      <c r="GB96" s="1122"/>
      <c r="GC96" s="1122"/>
      <c r="GD96" s="1122"/>
      <c r="GE96" s="1122"/>
      <c r="GF96" s="1122"/>
      <c r="GG96" s="227"/>
      <c r="GH96" s="239"/>
      <c r="GI96" s="1122"/>
      <c r="GJ96" s="1122"/>
      <c r="GK96" s="1122"/>
      <c r="GL96" s="227"/>
      <c r="GM96" s="227"/>
      <c r="GN96" s="231"/>
      <c r="GO96" s="1377"/>
      <c r="GP96" s="1377"/>
      <c r="GQ96" s="1377"/>
      <c r="GR96" s="1377"/>
      <c r="GS96" s="1377"/>
      <c r="GT96" s="1377"/>
      <c r="GU96" s="1377"/>
      <c r="GV96" s="1377"/>
      <c r="GW96" s="1377"/>
      <c r="GX96" s="240"/>
      <c r="GY96" s="1122"/>
      <c r="GZ96" s="1122"/>
      <c r="HA96" s="1122"/>
      <c r="HB96" s="231"/>
      <c r="HC96" s="1122"/>
      <c r="HD96" s="1122"/>
      <c r="HE96" s="1122"/>
      <c r="HF96" s="1122"/>
      <c r="HG96" s="227"/>
      <c r="HH96" s="239"/>
      <c r="HI96" s="1122"/>
      <c r="HJ96" s="227"/>
      <c r="HK96" s="239"/>
      <c r="HL96" s="1122"/>
      <c r="HM96" s="1122"/>
      <c r="HN96" s="227"/>
      <c r="HO96" s="240"/>
      <c r="HP96" s="1122"/>
      <c r="HQ96" s="1122"/>
      <c r="HR96" s="1122"/>
      <c r="HS96" s="227"/>
      <c r="HT96" s="239"/>
      <c r="HU96" s="1122"/>
      <c r="HV96" s="1122"/>
      <c r="HW96" s="1122"/>
      <c r="HX96" s="1122"/>
      <c r="HY96" s="1122"/>
      <c r="HZ96" s="1122"/>
      <c r="IA96" s="1122"/>
      <c r="IB96" s="1122"/>
      <c r="IC96" s="1122"/>
      <c r="ID96" s="1122"/>
      <c r="IE96" s="1122"/>
      <c r="IF96" s="1122"/>
      <c r="IG96" s="1122"/>
      <c r="IH96" s="1122"/>
      <c r="II96" s="227"/>
      <c r="IJ96" s="239"/>
      <c r="IK96" s="1122"/>
      <c r="IL96" s="1122"/>
      <c r="IM96" s="1122"/>
      <c r="IN96" s="227"/>
      <c r="IO96" s="227"/>
      <c r="IP96" s="231"/>
      <c r="IQ96" s="1377"/>
      <c r="IR96" s="1377"/>
      <c r="IS96" s="1377"/>
      <c r="IT96" s="1377"/>
      <c r="IU96" s="1377"/>
      <c r="IV96" s="1377"/>
      <c r="IW96" s="1377"/>
      <c r="IX96" s="1377"/>
      <c r="IY96" s="1377"/>
      <c r="IZ96" s="240"/>
      <c r="JA96" s="1122"/>
      <c r="JB96" s="1122"/>
      <c r="JC96" s="1122"/>
      <c r="JD96" s="231"/>
      <c r="JE96" s="1122"/>
      <c r="JF96" s="1122"/>
      <c r="JG96" s="1122"/>
      <c r="JH96" s="1122"/>
      <c r="JI96" s="227"/>
      <c r="JJ96" s="239"/>
      <c r="JK96" s="1122"/>
      <c r="JL96" s="227"/>
      <c r="JM96" s="239"/>
      <c r="JN96" s="1122"/>
      <c r="JO96" s="1122"/>
      <c r="JP96" s="227"/>
      <c r="JQ96" s="240"/>
      <c r="JR96" s="1122"/>
      <c r="JS96" s="1122"/>
      <c r="JT96" s="1122"/>
      <c r="JU96" s="227"/>
      <c r="JV96" s="239"/>
      <c r="JW96" s="1122"/>
      <c r="JX96" s="1122"/>
      <c r="JY96" s="1122"/>
      <c r="JZ96" s="1122"/>
      <c r="KA96" s="1122"/>
      <c r="KB96" s="1122"/>
      <c r="KC96" s="1122"/>
      <c r="KD96" s="1122"/>
      <c r="KE96" s="1122"/>
      <c r="KF96" s="1122"/>
      <c r="KG96" s="1122"/>
      <c r="KH96" s="1122"/>
      <c r="KI96" s="1122"/>
      <c r="KJ96" s="1122"/>
      <c r="KK96" s="227"/>
      <c r="KL96" s="239"/>
      <c r="KM96" s="1122"/>
      <c r="KN96" s="1122"/>
      <c r="KO96" s="1122"/>
      <c r="KP96" s="227"/>
      <c r="KQ96" s="227"/>
      <c r="KR96" s="231"/>
      <c r="KS96" s="1377"/>
      <c r="KT96" s="1377"/>
      <c r="KU96" s="1377"/>
      <c r="KV96" s="1377"/>
      <c r="KW96" s="1377"/>
      <c r="KX96" s="1377"/>
      <c r="KY96" s="1377"/>
      <c r="KZ96" s="1377"/>
      <c r="LA96" s="1377"/>
      <c r="LB96" s="240"/>
      <c r="LC96" s="1122"/>
      <c r="LD96" s="1122"/>
      <c r="LE96" s="1122"/>
      <c r="LF96" s="231"/>
      <c r="LG96" s="1122"/>
      <c r="LH96" s="1122"/>
      <c r="LI96" s="1122"/>
      <c r="LJ96" s="1122"/>
      <c r="LK96" s="227"/>
      <c r="LL96" s="239"/>
      <c r="LM96" s="1122"/>
      <c r="LN96" s="227"/>
      <c r="LO96" s="239"/>
      <c r="LP96" s="1122"/>
      <c r="LQ96" s="1122"/>
      <c r="LR96" s="227"/>
      <c r="LS96" s="240"/>
      <c r="LT96" s="1122"/>
      <c r="LU96" s="1122"/>
      <c r="LV96" s="1122"/>
      <c r="LW96" s="227"/>
      <c r="LX96" s="239"/>
      <c r="LY96" s="1122"/>
      <c r="LZ96" s="1122"/>
      <c r="MA96" s="1122"/>
      <c r="MB96" s="1122"/>
      <c r="MC96" s="1122"/>
      <c r="MD96" s="1122"/>
      <c r="ME96" s="1122"/>
      <c r="MF96" s="1122"/>
      <c r="MG96" s="1122"/>
      <c r="MH96" s="1122"/>
      <c r="MI96" s="1122"/>
      <c r="MJ96" s="1122"/>
      <c r="MK96" s="1122"/>
      <c r="ML96" s="1122"/>
      <c r="MM96" s="227"/>
      <c r="MN96" s="239"/>
      <c r="MO96" s="1122"/>
      <c r="MP96" s="1122"/>
      <c r="MQ96" s="1122"/>
      <c r="MR96" s="227"/>
      <c r="MS96" s="227"/>
      <c r="MT96" s="231"/>
      <c r="MU96" s="1377"/>
      <c r="MV96" s="1377"/>
      <c r="MW96" s="1377"/>
      <c r="MX96" s="1377"/>
      <c r="MY96" s="1377"/>
      <c r="MZ96" s="1377"/>
      <c r="NA96" s="1377"/>
      <c r="NB96" s="1377"/>
      <c r="NC96" s="1377"/>
      <c r="ND96" s="240"/>
      <c r="NE96" s="1122"/>
      <c r="NF96" s="1122"/>
      <c r="NG96" s="1122"/>
      <c r="NH96" s="231"/>
      <c r="NI96" s="1122"/>
      <c r="NJ96" s="1122"/>
      <c r="NK96" s="1122"/>
      <c r="NL96" s="1122"/>
      <c r="NM96" s="227"/>
      <c r="NN96" s="239"/>
      <c r="NO96" s="1122"/>
      <c r="NP96" s="227"/>
      <c r="NQ96" s="239"/>
      <c r="NR96" s="1122"/>
      <c r="NS96" s="1122"/>
      <c r="NT96" s="227"/>
      <c r="NU96" s="240"/>
      <c r="NV96" s="1122"/>
      <c r="NW96" s="1122"/>
      <c r="NX96" s="1122"/>
      <c r="NY96" s="227"/>
      <c r="NZ96" s="239"/>
      <c r="OA96" s="1122"/>
      <c r="OB96" s="1122"/>
      <c r="OC96" s="1122"/>
      <c r="OD96" s="1122"/>
      <c r="OE96" s="1122"/>
      <c r="OF96" s="1122"/>
      <c r="OG96" s="1122"/>
      <c r="OH96" s="1377"/>
      <c r="OI96" s="1377"/>
      <c r="OJ96" s="1377"/>
      <c r="OK96" s="1377"/>
      <c r="OL96" s="1377"/>
      <c r="OM96" s="1377"/>
      <c r="ON96" s="1377"/>
      <c r="OO96" s="1377"/>
      <c r="OP96" s="1166"/>
      <c r="OQ96" s="1165"/>
      <c r="OR96" s="1165"/>
      <c r="OS96" s="1166"/>
      <c r="OU96" s="227"/>
      <c r="OV96" s="227"/>
      <c r="OX96" s="227"/>
      <c r="OY96" s="227"/>
      <c r="OZ96" s="234"/>
      <c r="PA96" s="227"/>
      <c r="PB96" s="227"/>
      <c r="PC96" s="234"/>
      <c r="PK96" s="227"/>
      <c r="PL96" s="239"/>
      <c r="PM96" s="1122"/>
      <c r="PN96" s="1122"/>
      <c r="PO96" s="1122"/>
      <c r="PP96" s="227"/>
      <c r="PQ96" s="227"/>
      <c r="PR96" s="231"/>
      <c r="PS96" s="1122"/>
      <c r="PT96" s="1122"/>
      <c r="PU96" s="1122"/>
      <c r="PV96" s="1122"/>
      <c r="PW96" s="1122"/>
      <c r="PX96" s="227"/>
      <c r="PY96" s="1135"/>
      <c r="PZ96" s="1134"/>
      <c r="QA96" s="1135"/>
      <c r="QB96" s="240"/>
      <c r="QC96" s="1122"/>
      <c r="QD96" s="1122"/>
      <c r="QE96" s="1122"/>
      <c r="QF96" s="231"/>
      <c r="QG96" s="1122"/>
      <c r="QH96" s="1122"/>
      <c r="QI96" s="1122"/>
      <c r="QJ96" s="1122"/>
      <c r="QK96" s="227"/>
      <c r="QL96" s="239"/>
      <c r="QM96" s="1122"/>
      <c r="QN96" s="227"/>
      <c r="QO96" s="239"/>
      <c r="QP96" s="1122"/>
      <c r="QQ96" s="1122"/>
      <c r="QR96" s="227"/>
      <c r="QS96" s="240"/>
      <c r="QT96" s="1122"/>
      <c r="QU96" s="1122"/>
      <c r="QV96" s="1122"/>
      <c r="QW96" s="227"/>
      <c r="QX96" s="239"/>
      <c r="QY96" s="1122"/>
      <c r="QZ96" s="1122"/>
      <c r="RA96" s="1122"/>
      <c r="RB96" s="1122"/>
      <c r="RC96" s="1122"/>
      <c r="RD96" s="1122"/>
      <c r="RE96" s="1122"/>
      <c r="RF96" s="1122"/>
      <c r="RG96" s="1122"/>
      <c r="RH96" s="1122"/>
      <c r="RI96" s="1122"/>
      <c r="RJ96" s="1122"/>
      <c r="RK96" s="1122"/>
      <c r="RL96" s="1122"/>
      <c r="RM96" s="227"/>
      <c r="RN96" s="239"/>
      <c r="RO96" s="1122"/>
      <c r="RP96" s="1122"/>
      <c r="RQ96" s="1122"/>
      <c r="RR96" s="227"/>
      <c r="RS96" s="227"/>
      <c r="RT96" s="231"/>
      <c r="RU96" s="1122"/>
      <c r="RV96" s="1122"/>
      <c r="RW96" s="1122"/>
      <c r="RX96" s="1122"/>
      <c r="RY96" s="1122"/>
      <c r="RZ96" s="227"/>
      <c r="SA96" s="1135"/>
      <c r="SB96" s="1134"/>
      <c r="SC96" s="1135"/>
      <c r="SD96" s="240"/>
      <c r="SE96" s="1122"/>
      <c r="SF96" s="1122"/>
      <c r="SG96" s="1122"/>
      <c r="SH96" s="231"/>
      <c r="SI96" s="1122"/>
      <c r="SJ96" s="1122"/>
      <c r="SK96" s="1122"/>
      <c r="SL96" s="1122"/>
      <c r="SM96" s="227"/>
      <c r="SN96" s="239"/>
      <c r="SO96" s="1122"/>
      <c r="SP96" s="227"/>
      <c r="SQ96" s="239"/>
      <c r="SR96" s="1122"/>
      <c r="SS96" s="1122"/>
      <c r="ST96" s="227"/>
      <c r="SU96" s="240"/>
      <c r="SV96" s="1122"/>
      <c r="SW96" s="1122"/>
      <c r="SX96" s="1122"/>
      <c r="SY96" s="227"/>
      <c r="SZ96" s="239"/>
      <c r="TA96" s="1122"/>
      <c r="TB96" s="1122"/>
      <c r="TC96" s="1122"/>
      <c r="TD96" s="1122"/>
      <c r="TE96" s="1122"/>
      <c r="TF96" s="1122"/>
      <c r="TG96" s="1122"/>
      <c r="TH96" s="1122"/>
      <c r="TI96" s="1122"/>
      <c r="TJ96" s="1122"/>
      <c r="TK96" s="1122"/>
      <c r="TL96" s="1122"/>
      <c r="TM96" s="1122"/>
      <c r="TN96" s="1122"/>
      <c r="TO96" s="227"/>
      <c r="TP96" s="239"/>
      <c r="TQ96" s="1122"/>
      <c r="TR96" s="1122"/>
      <c r="TS96" s="1122"/>
      <c r="TT96" s="227"/>
      <c r="TU96" s="227"/>
      <c r="TV96" s="231"/>
      <c r="TW96" s="1122"/>
      <c r="TX96" s="1122"/>
      <c r="TY96" s="1122"/>
      <c r="TZ96" s="1122"/>
      <c r="UA96" s="1122"/>
      <c r="UB96" s="227"/>
      <c r="UC96" s="1135"/>
      <c r="UD96" s="1134"/>
      <c r="UE96" s="1135"/>
      <c r="UF96" s="240"/>
      <c r="UG96" s="1122"/>
      <c r="UH96" s="1122"/>
      <c r="UI96" s="1122"/>
      <c r="UJ96" s="231"/>
      <c r="UK96" s="1122"/>
      <c r="UL96" s="1122"/>
      <c r="UM96" s="1122"/>
      <c r="UN96" s="1122"/>
      <c r="UO96" s="227"/>
      <c r="UP96" s="239"/>
      <c r="UQ96" s="1122"/>
      <c r="UR96" s="227"/>
      <c r="US96" s="239"/>
      <c r="UT96" s="1122"/>
      <c r="UU96" s="1122"/>
      <c r="UV96" s="227"/>
      <c r="UW96" s="240"/>
      <c r="UX96" s="1122"/>
      <c r="UY96" s="1122"/>
      <c r="UZ96" s="1122"/>
      <c r="VA96" s="227"/>
      <c r="VB96" s="239"/>
      <c r="VC96" s="1122"/>
      <c r="VD96" s="1122"/>
      <c r="VE96" s="1122"/>
      <c r="VF96" s="1122"/>
      <c r="VG96" s="1122"/>
      <c r="VH96" s="1122"/>
      <c r="VI96" s="1122"/>
      <c r="VJ96" s="1122"/>
      <c r="VK96" s="1122"/>
      <c r="VL96" s="1122"/>
      <c r="VM96" s="1122"/>
      <c r="VN96" s="1122"/>
      <c r="VO96" s="1122"/>
      <c r="VP96" s="1122"/>
      <c r="VQ96" s="227"/>
      <c r="VR96" s="239"/>
      <c r="VS96" s="1122"/>
      <c r="VT96" s="1122"/>
      <c r="VU96" s="1122"/>
      <c r="VV96" s="227"/>
      <c r="VW96" s="227"/>
      <c r="VX96" s="231"/>
      <c r="VY96" s="1122"/>
      <c r="VZ96" s="1122"/>
      <c r="WA96" s="1122"/>
      <c r="WB96" s="1122"/>
      <c r="WC96" s="1122"/>
      <c r="WD96" s="227"/>
      <c r="WE96" s="1135"/>
      <c r="WF96" s="1134"/>
      <c r="WG96" s="1135"/>
      <c r="WH96" s="240"/>
      <c r="WI96" s="1122"/>
      <c r="WJ96" s="1122"/>
      <c r="WK96" s="1122"/>
      <c r="WL96" s="231"/>
      <c r="WM96" s="1122"/>
      <c r="WN96" s="1122"/>
      <c r="WO96" s="1122"/>
      <c r="WP96" s="1122"/>
      <c r="WQ96" s="227"/>
      <c r="WR96" s="239"/>
      <c r="WS96" s="1122"/>
      <c r="WT96" s="227"/>
      <c r="WU96" s="239"/>
      <c r="WV96" s="1122"/>
      <c r="WW96" s="1122"/>
      <c r="WX96" s="227"/>
      <c r="WY96" s="240"/>
      <c r="WZ96" s="1122"/>
      <c r="XA96" s="1122"/>
      <c r="XB96" s="1122"/>
      <c r="XC96" s="227"/>
      <c r="XD96" s="239"/>
      <c r="XE96" s="1122"/>
      <c r="XF96" s="1122"/>
      <c r="XG96" s="1122"/>
      <c r="XH96" s="1122"/>
      <c r="XI96" s="1122"/>
      <c r="XJ96" s="1122"/>
      <c r="XK96" s="1122"/>
      <c r="XL96" s="1122"/>
      <c r="XM96" s="1122"/>
      <c r="XN96" s="1122"/>
      <c r="XO96" s="1122"/>
      <c r="XP96" s="1122"/>
      <c r="XQ96" s="1122"/>
      <c r="XR96" s="1122"/>
      <c r="XS96" s="227"/>
      <c r="XT96" s="239"/>
      <c r="XU96" s="1122"/>
      <c r="XV96" s="1122"/>
      <c r="XW96" s="1122"/>
      <c r="XX96" s="227"/>
      <c r="XY96" s="227"/>
      <c r="XZ96" s="231"/>
      <c r="YA96" s="1122"/>
      <c r="YB96" s="1122"/>
      <c r="YC96" s="1122"/>
      <c r="YD96" s="1122"/>
      <c r="YE96" s="1122"/>
      <c r="YF96" s="227"/>
      <c r="YG96" s="1135"/>
      <c r="YH96" s="1134"/>
      <c r="YI96" s="1135"/>
      <c r="YJ96" s="240"/>
      <c r="YK96" s="1122"/>
      <c r="YL96" s="1122"/>
      <c r="YM96" s="1122"/>
      <c r="YN96" s="231"/>
      <c r="YO96" s="1122"/>
      <c r="YP96" s="1122"/>
      <c r="YQ96" s="1122"/>
      <c r="YR96" s="1122"/>
      <c r="YS96" s="227"/>
      <c r="YT96" s="239"/>
      <c r="YU96" s="1122"/>
      <c r="YV96" s="227"/>
      <c r="YW96" s="239"/>
      <c r="YX96" s="1122"/>
      <c r="YY96" s="1122"/>
      <c r="YZ96" s="227"/>
      <c r="ZA96" s="240"/>
      <c r="ZB96" s="1122"/>
      <c r="ZC96" s="1122"/>
      <c r="ZD96" s="1122"/>
      <c r="ZE96" s="227"/>
      <c r="ZF96" s="239"/>
      <c r="ZG96" s="1122"/>
      <c r="ZH96" s="1122"/>
      <c r="ZI96" s="1122"/>
      <c r="ZJ96" s="1122"/>
      <c r="ZK96" s="1122"/>
      <c r="ZL96" s="1122"/>
      <c r="ZM96" s="1122"/>
      <c r="ZN96" s="1122"/>
      <c r="ZO96" s="1122"/>
      <c r="ZP96" s="1122"/>
      <c r="ZQ96" s="1122"/>
      <c r="ZR96" s="1122"/>
      <c r="ZS96" s="1122"/>
      <c r="ZT96" s="1122"/>
      <c r="ZU96" s="227"/>
      <c r="ZV96" s="239"/>
      <c r="ZW96" s="1122"/>
      <c r="ZX96" s="1122"/>
      <c r="ZY96" s="1122"/>
      <c r="ZZ96" s="227"/>
      <c r="AAA96" s="227"/>
      <c r="AAB96" s="231"/>
      <c r="AAC96" s="1122"/>
      <c r="AAD96" s="1122"/>
      <c r="AAE96" s="1122"/>
      <c r="AAF96" s="1122"/>
      <c r="AAG96" s="1122"/>
      <c r="AAH96" s="227"/>
      <c r="AAI96" s="1135"/>
      <c r="AAJ96" s="1134"/>
      <c r="AAK96" s="1135"/>
      <c r="AAL96" s="240"/>
      <c r="AAM96" s="1122"/>
      <c r="AAN96" s="1122"/>
      <c r="AAO96" s="1122"/>
      <c r="AAP96" s="231"/>
      <c r="AAQ96" s="1122"/>
      <c r="AAR96" s="1122"/>
      <c r="AAS96" s="1122"/>
      <c r="AAT96" s="1122"/>
      <c r="AAU96" s="227"/>
      <c r="AAV96" s="239"/>
      <c r="AAW96" s="1122"/>
      <c r="AAX96" s="227"/>
      <c r="AAY96" s="239"/>
      <c r="AAZ96" s="1122"/>
      <c r="ABA96" s="1122"/>
      <c r="ABB96" s="227"/>
      <c r="ABC96" s="240"/>
      <c r="ABD96" s="1122"/>
      <c r="ABE96" s="1122"/>
      <c r="ABF96" s="1122"/>
      <c r="ABG96" s="227"/>
      <c r="ABH96" s="239"/>
      <c r="ABI96" s="1122"/>
      <c r="ABJ96" s="1122"/>
      <c r="ABK96" s="1122"/>
      <c r="ABL96" s="1122"/>
      <c r="ABM96" s="1122"/>
      <c r="ABN96" s="1122"/>
      <c r="ABO96" s="1122"/>
      <c r="ABP96" s="1122"/>
      <c r="ABQ96" s="1122"/>
      <c r="ABR96" s="1122"/>
      <c r="ABS96" s="1122"/>
      <c r="ABT96" s="1122"/>
      <c r="ABU96" s="1122"/>
      <c r="ABV96" s="1122"/>
      <c r="ABW96" s="227"/>
      <c r="ABX96" s="239"/>
      <c r="ABY96" s="1122"/>
      <c r="ABZ96" s="1122"/>
      <c r="ACA96" s="1122"/>
      <c r="ACB96" s="227"/>
      <c r="ACC96" s="227"/>
      <c r="ACD96" s="231"/>
      <c r="ACE96" s="1122"/>
      <c r="ACF96" s="1122"/>
      <c r="ACG96" s="1122"/>
      <c r="ACH96" s="1122"/>
      <c r="ACI96" s="1122"/>
      <c r="ACJ96" s="227"/>
      <c r="ACK96" s="1135"/>
      <c r="ACL96" s="1134"/>
      <c r="ACM96" s="1135"/>
      <c r="ACN96" s="240"/>
      <c r="ACO96" s="1122"/>
      <c r="ACP96" s="1122"/>
      <c r="ACQ96" s="1122"/>
      <c r="ACR96" s="231"/>
      <c r="ACS96" s="1122"/>
      <c r="ACT96" s="1122"/>
      <c r="ACU96" s="1122"/>
      <c r="ACV96" s="1122"/>
      <c r="ACW96" s="227"/>
      <c r="ACX96" s="239"/>
      <c r="ACY96" s="1122"/>
      <c r="ACZ96" s="227"/>
      <c r="ADA96" s="239"/>
      <c r="ADB96" s="1122"/>
      <c r="ADC96" s="1122"/>
      <c r="ADD96" s="227"/>
      <c r="ADE96" s="240"/>
      <c r="ADF96" s="1122"/>
      <c r="ADG96" s="1122"/>
      <c r="ADH96" s="1122"/>
      <c r="ADI96" s="227"/>
      <c r="ADJ96" s="239"/>
      <c r="ADK96" s="1122"/>
      <c r="ADL96" s="1122"/>
      <c r="ADM96" s="1122"/>
      <c r="ADN96" s="1122"/>
      <c r="ADO96" s="1122"/>
      <c r="ADP96" s="1122"/>
      <c r="ADQ96" s="1122"/>
      <c r="ADR96" s="1122"/>
      <c r="ADS96" s="1122"/>
      <c r="ADT96" s="1122"/>
      <c r="ADU96" s="1122"/>
      <c r="ADV96" s="1122"/>
      <c r="ADW96" s="1122"/>
      <c r="ADX96" s="1122"/>
      <c r="ADY96" s="227"/>
      <c r="ADZ96" s="239"/>
      <c r="AEA96" s="1122"/>
      <c r="AEB96" s="1122"/>
      <c r="AEC96" s="1122"/>
      <c r="AED96" s="227"/>
      <c r="AEE96" s="227"/>
      <c r="AEF96" s="231"/>
      <c r="AEG96" s="1122"/>
      <c r="AEH96" s="1122"/>
      <c r="AEI96" s="1122"/>
      <c r="AEJ96" s="1122"/>
      <c r="AEK96" s="1122"/>
      <c r="AEL96" s="227"/>
      <c r="AEM96" s="1135"/>
      <c r="AEN96" s="1134"/>
      <c r="AEO96" s="1135"/>
      <c r="AEP96" s="240"/>
      <c r="AEQ96" s="1122"/>
      <c r="AER96" s="1122"/>
      <c r="AES96" s="1122"/>
      <c r="AET96" s="231"/>
      <c r="AEU96" s="1122"/>
      <c r="AEV96" s="1122"/>
      <c r="AEW96" s="1122"/>
      <c r="AEX96" s="1122"/>
      <c r="AEY96" s="227"/>
      <c r="AEZ96" s="239"/>
      <c r="AFA96" s="1122"/>
      <c r="AFB96" s="227"/>
      <c r="AFC96" s="239"/>
      <c r="AFD96" s="1122"/>
      <c r="AFE96" s="1122"/>
      <c r="AFF96" s="227"/>
      <c r="AFG96" s="240"/>
      <c r="AFH96" s="1122"/>
      <c r="AFI96" s="1122"/>
      <c r="AFJ96" s="1122"/>
      <c r="AFK96" s="227"/>
      <c r="AFL96" s="239"/>
      <c r="AFM96" s="1122"/>
      <c r="AFN96" s="1122"/>
      <c r="AFO96" s="1122"/>
      <c r="AFP96" s="1122"/>
      <c r="AFQ96" s="1122"/>
      <c r="AFR96" s="1122"/>
      <c r="AFS96" s="1122"/>
      <c r="AFT96" s="1122"/>
      <c r="AFU96" s="1122"/>
      <c r="AFV96" s="1122"/>
      <c r="AFW96" s="1122"/>
      <c r="AFX96" s="1122"/>
      <c r="AFY96" s="1122"/>
      <c r="AFZ96" s="1122"/>
      <c r="AGA96" s="227"/>
      <c r="AGB96" s="239"/>
      <c r="AGC96" s="1122"/>
      <c r="AGD96" s="1122"/>
      <c r="AGE96" s="1122"/>
      <c r="AGF96" s="227"/>
      <c r="AGG96" s="227"/>
      <c r="AGH96" s="231"/>
      <c r="AGI96" s="1122"/>
      <c r="AGJ96" s="1122"/>
      <c r="AGK96" s="1122"/>
      <c r="AGL96" s="1122"/>
      <c r="AGM96" s="1122"/>
      <c r="AGN96" s="227"/>
      <c r="AGO96" s="1135"/>
      <c r="AGP96" s="1134"/>
      <c r="AGQ96" s="1135"/>
      <c r="AGR96" s="240"/>
      <c r="AGS96" s="1122"/>
      <c r="AGT96" s="1122"/>
      <c r="AGU96" s="1122"/>
      <c r="AGV96" s="231"/>
      <c r="AGW96" s="1122"/>
      <c r="AGX96" s="1122"/>
      <c r="AGY96" s="1122"/>
      <c r="AGZ96" s="1122"/>
      <c r="AHA96" s="227"/>
      <c r="AHB96" s="239"/>
      <c r="AHC96" s="1122"/>
      <c r="AHD96" s="227"/>
      <c r="AHE96" s="239"/>
      <c r="AHF96" s="1122"/>
      <c r="AHG96" s="1122"/>
      <c r="AHH96" s="227"/>
      <c r="AHI96" s="240"/>
      <c r="AHJ96" s="1122"/>
      <c r="AHK96" s="1122"/>
      <c r="AHL96" s="1122"/>
      <c r="AHM96" s="227"/>
      <c r="AHN96" s="239"/>
      <c r="AHO96" s="1122"/>
      <c r="AHP96" s="1122"/>
      <c r="AHQ96" s="1122"/>
      <c r="AHR96" s="1122"/>
      <c r="AHS96" s="1122"/>
      <c r="AHT96" s="1122"/>
      <c r="AHU96" s="1122"/>
      <c r="AHV96" s="1122"/>
      <c r="AHW96" s="1122"/>
      <c r="AHX96" s="1122"/>
      <c r="AHY96" s="1122"/>
      <c r="AHZ96" s="1122"/>
      <c r="AIA96" s="1122"/>
      <c r="AIB96" s="1122"/>
      <c r="AIC96" s="227"/>
      <c r="AID96" s="239"/>
      <c r="AIE96" s="1122"/>
      <c r="AIF96" s="1122"/>
      <c r="AIG96" s="1122"/>
      <c r="AIH96" s="227"/>
      <c r="AII96" s="227"/>
      <c r="AIJ96" s="231"/>
      <c r="AIK96" s="1122"/>
      <c r="AIL96" s="1122"/>
      <c r="AIM96" s="1122"/>
      <c r="AIN96" s="1122"/>
      <c r="AIO96" s="1122"/>
      <c r="AIP96" s="227"/>
      <c r="AIQ96" s="1135"/>
      <c r="AIR96" s="1134"/>
      <c r="AIS96" s="1135"/>
      <c r="AIT96" s="240"/>
      <c r="AIU96" s="1122"/>
      <c r="AIV96" s="1122"/>
      <c r="AIW96" s="1122"/>
      <c r="AIX96" s="231"/>
      <c r="AIY96" s="1122"/>
      <c r="AIZ96" s="1122"/>
      <c r="AJA96" s="1122"/>
      <c r="AJB96" s="1122"/>
      <c r="AJC96" s="227"/>
      <c r="AJD96" s="239"/>
      <c r="AJE96" s="1122"/>
      <c r="AJF96" s="227"/>
      <c r="AJG96" s="239"/>
      <c r="AJH96" s="1122"/>
      <c r="AJI96" s="1122"/>
      <c r="AJJ96" s="227"/>
      <c r="AJK96" s="240"/>
      <c r="AJL96" s="1122"/>
      <c r="AJM96" s="1122"/>
      <c r="AJN96" s="1122"/>
      <c r="AJO96" s="227"/>
      <c r="AJP96" s="239"/>
      <c r="AJQ96" s="1122"/>
      <c r="AJR96" s="1122"/>
      <c r="AJS96" s="1122"/>
      <c r="AJT96" s="1122"/>
      <c r="AJU96" s="1122"/>
      <c r="AJV96" s="1122"/>
      <c r="AJW96" s="1122"/>
      <c r="AJX96" s="1122"/>
      <c r="AJY96" s="1122"/>
      <c r="AJZ96" s="1122"/>
      <c r="AKA96" s="1122"/>
      <c r="AKB96" s="1122"/>
      <c r="AKC96" s="1122"/>
      <c r="AKD96" s="1122"/>
      <c r="AKE96" s="227"/>
      <c r="AKF96" s="239"/>
      <c r="AKG96" s="1122"/>
      <c r="AKH96" s="1122"/>
      <c r="AKI96" s="1122"/>
      <c r="AKJ96" s="227"/>
      <c r="AKK96" s="227"/>
      <c r="AKL96" s="231"/>
      <c r="AKM96" s="1122"/>
      <c r="AKN96" s="1122"/>
      <c r="AKO96" s="1122"/>
      <c r="AKP96" s="1122"/>
      <c r="AKQ96" s="1122"/>
      <c r="AKR96" s="227"/>
      <c r="AKS96" s="1135"/>
      <c r="AKT96" s="1134"/>
      <c r="AKU96" s="1135"/>
      <c r="AKV96" s="240"/>
      <c r="AKW96" s="1122"/>
      <c r="AKX96" s="1122"/>
      <c r="AKY96" s="1122"/>
      <c r="AKZ96" s="231"/>
      <c r="ALA96" s="1122"/>
      <c r="ALB96" s="1122"/>
      <c r="ALC96" s="1122"/>
      <c r="ALD96" s="1122"/>
      <c r="ALE96" s="227"/>
      <c r="ALF96" s="239"/>
      <c r="ALG96" s="1122"/>
      <c r="ALH96" s="227"/>
      <c r="ALI96" s="239"/>
      <c r="ALJ96" s="1122"/>
      <c r="ALK96" s="1122"/>
      <c r="ALL96" s="227"/>
      <c r="ALM96" s="240"/>
      <c r="ALN96" s="1122"/>
      <c r="ALO96" s="1122"/>
      <c r="ALP96" s="1122"/>
      <c r="ALQ96" s="227"/>
      <c r="ALR96" s="239"/>
      <c r="ALS96" s="1122"/>
      <c r="ALT96" s="1122"/>
      <c r="ALU96" s="1122"/>
      <c r="ALV96" s="1122"/>
      <c r="ALW96" s="1122"/>
      <c r="ALX96" s="1122"/>
      <c r="ALY96" s="1122"/>
      <c r="ALZ96" s="1122"/>
      <c r="AMA96" s="1122"/>
      <c r="AMB96" s="1122"/>
      <c r="AMC96" s="1122"/>
      <c r="AMD96" s="1122"/>
      <c r="AME96" s="1122"/>
      <c r="AMF96" s="1122"/>
      <c r="AMG96" s="227"/>
      <c r="AMH96" s="239"/>
      <c r="AMI96" s="1122"/>
      <c r="AMJ96" s="1122"/>
      <c r="AMK96" s="1122"/>
      <c r="AML96" s="227"/>
      <c r="AMM96" s="227"/>
      <c r="AMN96" s="231"/>
      <c r="AMO96" s="1122"/>
      <c r="AMP96" s="1122"/>
      <c r="AMQ96" s="1122"/>
      <c r="AMR96" s="1122"/>
      <c r="AMS96" s="1122"/>
      <c r="AMT96" s="227"/>
      <c r="AMU96" s="1135"/>
      <c r="AMV96" s="1134"/>
      <c r="AMW96" s="1135"/>
      <c r="AMX96" s="240"/>
      <c r="AMY96" s="1122"/>
      <c r="AMZ96" s="1122"/>
      <c r="ANA96" s="1122"/>
      <c r="ANB96" s="231"/>
      <c r="ANC96" s="1122"/>
      <c r="AND96" s="1122"/>
      <c r="ANE96" s="1122"/>
      <c r="ANF96" s="1122"/>
      <c r="ANG96" s="227"/>
      <c r="ANH96" s="239"/>
      <c r="ANI96" s="1122"/>
      <c r="ANJ96" s="227"/>
      <c r="ANK96" s="239"/>
      <c r="ANL96" s="1122"/>
      <c r="ANM96" s="1122"/>
      <c r="ANN96" s="227"/>
      <c r="ANO96" s="240"/>
      <c r="ANP96" s="1122"/>
      <c r="ANQ96" s="1122"/>
      <c r="ANR96" s="1122"/>
      <c r="ANS96" s="227"/>
      <c r="ANT96" s="239"/>
      <c r="ANU96" s="1122"/>
      <c r="ANV96" s="1122"/>
      <c r="ANW96" s="1122"/>
      <c r="ANX96" s="1122"/>
      <c r="ANY96" s="1122"/>
      <c r="ANZ96" s="1122"/>
      <c r="AOA96" s="1122"/>
      <c r="AOB96" s="1122"/>
      <c r="AOC96" s="1122"/>
      <c r="AOD96" s="1122"/>
      <c r="AOE96" s="1122"/>
      <c r="AOF96" s="1122"/>
      <c r="AOG96" s="1122"/>
      <c r="AOH96" s="1122"/>
      <c r="AOI96" s="227"/>
      <c r="AOJ96" s="239"/>
      <c r="AOK96" s="1122"/>
      <c r="AOL96" s="1122"/>
      <c r="AOM96" s="1122"/>
      <c r="AON96" s="227"/>
      <c r="AOO96" s="227"/>
      <c r="AOP96" s="231"/>
      <c r="AOQ96" s="1122"/>
      <c r="AOR96" s="1122"/>
      <c r="AOS96" s="1122"/>
      <c r="AOT96" s="1122"/>
      <c r="AOU96" s="1122"/>
      <c r="AOV96" s="227"/>
      <c r="AOW96" s="1135"/>
      <c r="AOX96" s="1134"/>
      <c r="AOY96" s="1135"/>
      <c r="AOZ96" s="240"/>
      <c r="APA96" s="1122"/>
      <c r="APB96" s="1122"/>
      <c r="APC96" s="1122"/>
      <c r="APD96" s="231"/>
      <c r="APE96" s="1122"/>
      <c r="APF96" s="1122"/>
      <c r="APG96" s="1122"/>
      <c r="APH96" s="1122"/>
      <c r="API96" s="227"/>
      <c r="APJ96" s="239"/>
      <c r="APK96" s="1122"/>
      <c r="APL96" s="227"/>
      <c r="APM96" s="239"/>
      <c r="APN96" s="1122"/>
      <c r="APO96" s="1122"/>
      <c r="APP96" s="227"/>
      <c r="APQ96" s="240"/>
      <c r="APR96" s="1122"/>
      <c r="APS96" s="1122"/>
      <c r="APT96" s="1122"/>
      <c r="APU96" s="227"/>
      <c r="APV96" s="239"/>
      <c r="APW96" s="1122"/>
      <c r="APX96" s="1122"/>
      <c r="APY96" s="1122"/>
      <c r="APZ96" s="1122"/>
      <c r="AQA96" s="1122"/>
      <c r="AQB96" s="1122"/>
      <c r="AQC96" s="1122"/>
      <c r="AQD96" s="1122"/>
      <c r="AQE96" s="1122"/>
      <c r="AQF96" s="1122"/>
      <c r="AQG96" s="1122"/>
      <c r="AQH96" s="1122"/>
      <c r="AQI96" s="1122"/>
      <c r="AQJ96" s="1122"/>
      <c r="AQK96" s="227"/>
      <c r="AQL96" s="239"/>
      <c r="AQM96" s="1122"/>
      <c r="AQN96" s="1122"/>
      <c r="AQO96" s="1122"/>
      <c r="AQP96" s="227"/>
      <c r="AQQ96" s="227"/>
      <c r="AQR96" s="231"/>
      <c r="AQS96" s="1122"/>
      <c r="AQT96" s="1122"/>
      <c r="AQU96" s="1122"/>
      <c r="AQV96" s="1122"/>
      <c r="AQW96" s="1122"/>
      <c r="AQX96" s="227"/>
      <c r="AQY96" s="1135"/>
      <c r="AQZ96" s="1134"/>
      <c r="ARA96" s="1135"/>
      <c r="ARB96" s="240"/>
      <c r="ARC96" s="1122"/>
      <c r="ARD96" s="1122"/>
      <c r="ARE96" s="1122"/>
      <c r="ARF96" s="231"/>
      <c r="ARG96" s="1122"/>
      <c r="ARH96" s="1122"/>
      <c r="ARI96" s="1122"/>
      <c r="ARJ96" s="1122"/>
      <c r="ARK96" s="227"/>
      <c r="ARL96" s="239"/>
      <c r="ARM96" s="1122"/>
      <c r="ARN96" s="227"/>
      <c r="ARO96" s="239"/>
      <c r="ARP96" s="1122"/>
      <c r="ARQ96" s="1122"/>
      <c r="ARR96" s="227"/>
      <c r="ARS96" s="240"/>
      <c r="ART96" s="1122"/>
      <c r="ARU96" s="1122"/>
      <c r="ARV96" s="1122"/>
      <c r="ARW96" s="227"/>
      <c r="ARX96" s="239"/>
      <c r="ARY96" s="1122"/>
      <c r="ARZ96" s="1122"/>
      <c r="ASA96" s="1122"/>
      <c r="ASB96" s="1122"/>
      <c r="ASC96" s="1122"/>
      <c r="ASD96" s="1122"/>
      <c r="ASE96" s="1122"/>
      <c r="ASF96" s="1122"/>
      <c r="ASG96" s="1122"/>
      <c r="ASH96" s="1122"/>
      <c r="ASI96" s="1122"/>
      <c r="ASJ96" s="1122"/>
      <c r="ASK96" s="1122"/>
      <c r="ASL96" s="1122"/>
      <c r="ASM96" s="227"/>
      <c r="ASN96" s="239"/>
      <c r="ASO96" s="1122"/>
      <c r="ASP96" s="1122"/>
      <c r="ASQ96" s="1122"/>
      <c r="ASR96" s="227"/>
      <c r="ASS96" s="227"/>
      <c r="AST96" s="231"/>
      <c r="ASU96" s="1122"/>
      <c r="ASV96" s="1122"/>
      <c r="ASW96" s="1122"/>
      <c r="ASX96" s="1122"/>
      <c r="ASY96" s="1122"/>
      <c r="ASZ96" s="227"/>
      <c r="ATA96" s="1135"/>
      <c r="ATB96" s="1134"/>
      <c r="ATC96" s="1135"/>
      <c r="ATD96" s="240"/>
      <c r="ATE96" s="1122"/>
      <c r="ATF96" s="1122"/>
      <c r="ATG96" s="1122"/>
      <c r="ATH96" s="231"/>
      <c r="ATI96" s="1122"/>
      <c r="ATJ96" s="1122"/>
      <c r="ATK96" s="1122"/>
      <c r="ATL96" s="1122"/>
      <c r="ATM96" s="227"/>
      <c r="ATN96" s="239"/>
      <c r="ATO96" s="1122"/>
      <c r="ATP96" s="227"/>
      <c r="ATQ96" s="239"/>
      <c r="ATR96" s="1122"/>
      <c r="ATS96" s="1122"/>
      <c r="ATT96" s="227"/>
      <c r="ATU96" s="240"/>
      <c r="ATV96" s="1122"/>
      <c r="ATW96" s="1122"/>
      <c r="ATX96" s="1122"/>
      <c r="ATY96" s="227"/>
      <c r="ATZ96" s="239"/>
      <c r="AUA96" s="1122"/>
      <c r="AUB96" s="1122"/>
      <c r="AUC96" s="1122"/>
      <c r="AUD96" s="1122"/>
      <c r="AUE96" s="1122"/>
      <c r="AUF96" s="1122"/>
      <c r="AUG96" s="1122"/>
      <c r="AUH96" s="1122"/>
      <c r="AUJ96" s="1134"/>
      <c r="AUK96" s="231"/>
      <c r="AUL96" s="1134"/>
      <c r="AUM96" s="1134"/>
      <c r="AUN96" s="1134"/>
      <c r="AUO96" s="1159"/>
      <c r="AUP96" s="1206"/>
      <c r="AUQ96" s="1159"/>
      <c r="AUR96" s="1159"/>
      <c r="AUS96" s="1159"/>
      <c r="AUT96" s="1159"/>
      <c r="AUU96" s="1159"/>
      <c r="AUV96" s="1159"/>
      <c r="AUW96" s="1134"/>
      <c r="AUX96" s="232"/>
      <c r="AUY96" s="1134"/>
      <c r="AUZ96" s="1134"/>
      <c r="AVA96" s="682"/>
      <c r="AVB96" s="1135"/>
      <c r="AVC96" s="1134"/>
      <c r="AVD96" s="229"/>
      <c r="AVE96" s="1134"/>
      <c r="AVF96" s="1134"/>
      <c r="AVG96" s="1134"/>
      <c r="AVQ96" s="234"/>
      <c r="AVV96" s="1068"/>
      <c r="AVW96" s="1679"/>
      <c r="AVX96" s="1680"/>
      <c r="AVY96" s="1680"/>
      <c r="AVZ96" s="1567"/>
      <c r="AWA96" s="1248"/>
      <c r="AWB96" s="1248"/>
      <c r="AWC96" s="1248"/>
      <c r="AWD96" s="1248"/>
      <c r="AWE96" s="1248"/>
      <c r="AWF96" s="1248"/>
      <c r="AWG96" s="1249"/>
      <c r="AWH96" s="1249"/>
      <c r="AWI96" s="1249"/>
      <c r="AWJ96" s="1249"/>
      <c r="AWK96" s="1249"/>
      <c r="AWL96" s="1249"/>
      <c r="AWM96" s="1249"/>
      <c r="AWN96" s="1249"/>
      <c r="AWO96" s="1249"/>
      <c r="AWP96" s="1249"/>
      <c r="AWQ96" s="1249"/>
      <c r="AWR96" s="1249"/>
      <c r="AWS96" s="1249"/>
      <c r="AWT96" s="1249"/>
      <c r="AWU96" s="1565"/>
      <c r="AWV96" s="1680"/>
      <c r="AWW96" s="1680"/>
      <c r="AWX96" s="1752"/>
      <c r="AWY96" s="1251"/>
      <c r="AXC96" s="232"/>
      <c r="AXD96" s="227"/>
      <c r="AXE96" s="682"/>
      <c r="AXH96" s="682"/>
      <c r="AXK96" s="231"/>
      <c r="AXL96" s="227"/>
      <c r="AXM96" s="227"/>
      <c r="AXS96" s="231"/>
      <c r="AXX96" s="887"/>
      <c r="AXY96" s="1104"/>
      <c r="AYA96" s="233"/>
      <c r="AYB96" s="231"/>
      <c r="AYK96" s="747"/>
      <c r="AYL96" s="771"/>
      <c r="AYP96" s="747"/>
      <c r="AYQ96" s="747"/>
      <c r="AYR96" s="234"/>
      <c r="AYT96" s="230"/>
      <c r="AYW96" s="230"/>
      <c r="AZA96" s="227"/>
      <c r="AZB96" s="239"/>
      <c r="AZF96" s="227"/>
      <c r="AZG96" s="227"/>
      <c r="AZH96" s="231"/>
      <c r="AZK96" s="1122"/>
      <c r="AZL96" s="1122"/>
      <c r="AZM96" s="1122"/>
      <c r="AZN96" s="227"/>
      <c r="AZO96" s="1135"/>
      <c r="AZP96" s="1134"/>
      <c r="AZQ96" s="1135"/>
      <c r="AZR96" s="240"/>
      <c r="AZS96" s="1122"/>
      <c r="AZT96" s="1122"/>
      <c r="AZU96" s="1122"/>
      <c r="AZV96" s="231"/>
      <c r="AZW96" s="1122"/>
      <c r="AZX96" s="1122"/>
      <c r="AZY96" s="1122"/>
      <c r="AZZ96" s="1122"/>
      <c r="BAA96" s="227"/>
      <c r="BAB96" s="239"/>
      <c r="BAC96" s="1122"/>
      <c r="BAD96" s="227"/>
      <c r="BAE96" s="239"/>
      <c r="BAF96" s="1122"/>
      <c r="BAG96" s="1122"/>
      <c r="BAH96" s="227"/>
      <c r="BAI96" s="240"/>
      <c r="BAJ96" s="1122"/>
      <c r="BAK96" s="1122"/>
      <c r="BAL96" s="1122"/>
      <c r="BAM96" s="227"/>
      <c r="BAN96" s="239"/>
      <c r="BAW96" s="1122"/>
      <c r="BAX96" s="1122"/>
      <c r="BAY96" s="1122"/>
      <c r="BAZ96" s="1122"/>
      <c r="BBA96" s="1122"/>
      <c r="BBB96" s="1122"/>
      <c r="BBC96" s="227"/>
      <c r="BBD96" s="239"/>
      <c r="BBE96" s="1122"/>
      <c r="BBF96" s="1122"/>
      <c r="BBG96" s="1122"/>
      <c r="BBH96" s="227"/>
      <c r="BBI96" s="227"/>
      <c r="BBJ96" s="231"/>
      <c r="BBK96" s="1122"/>
      <c r="BBL96" s="1122"/>
      <c r="BBM96" s="1122"/>
      <c r="BBN96" s="1122"/>
      <c r="BBO96" s="1122"/>
      <c r="BBP96" s="227"/>
      <c r="BBQ96" s="1135"/>
      <c r="BBR96" s="1134"/>
      <c r="BBS96" s="1135"/>
      <c r="BBT96" s="240"/>
      <c r="BBU96" s="1122"/>
      <c r="BBV96" s="1122"/>
      <c r="BBW96" s="1122"/>
      <c r="BBX96" s="231"/>
      <c r="BBY96" s="1122"/>
      <c r="BBZ96" s="1122"/>
      <c r="BCA96" s="1122"/>
      <c r="BCB96" s="1122"/>
      <c r="BCC96" s="227"/>
      <c r="BCD96" s="239"/>
      <c r="BCE96" s="1122"/>
      <c r="BCF96" s="227"/>
      <c r="BCG96" s="239"/>
      <c r="BCH96" s="1122"/>
      <c r="BCI96" s="1122"/>
      <c r="BCJ96" s="227"/>
      <c r="BCK96" s="240"/>
      <c r="BCL96" s="1122"/>
      <c r="BCM96" s="1122"/>
      <c r="BCN96" s="1122"/>
      <c r="BCO96" s="227"/>
      <c r="BCP96" s="239"/>
      <c r="BCQ96" s="1122"/>
      <c r="BCR96" s="1122"/>
      <c r="BCS96" s="1122"/>
      <c r="BCT96" s="1122"/>
      <c r="BCU96" s="1122"/>
      <c r="BCV96" s="1122"/>
      <c r="BCW96" s="1122"/>
      <c r="BCX96" s="1122"/>
      <c r="BCY96" s="1122"/>
      <c r="BCZ96" s="1122"/>
      <c r="BDA96" s="1122"/>
      <c r="BDB96" s="1122"/>
      <c r="BDC96" s="1122"/>
      <c r="BDD96" s="1122"/>
      <c r="BDE96" s="227"/>
      <c r="BDF96" s="239"/>
      <c r="BDG96" s="1122"/>
      <c r="BDH96" s="1122"/>
      <c r="BDI96" s="1122"/>
      <c r="BDJ96" s="227"/>
      <c r="BDK96" s="227"/>
      <c r="BDL96" s="231"/>
      <c r="BDM96" s="1122"/>
      <c r="BDN96" s="1122"/>
      <c r="BDO96" s="1122"/>
      <c r="BDP96" s="1122"/>
      <c r="BDQ96" s="1122"/>
      <c r="BDR96" s="227"/>
      <c r="BDS96" s="1135"/>
      <c r="BDT96" s="1134"/>
      <c r="BDU96" s="1135"/>
      <c r="BDV96" s="240"/>
      <c r="BDW96" s="1122"/>
      <c r="BDX96" s="1122"/>
      <c r="BDY96" s="1122"/>
      <c r="BDZ96" s="231"/>
      <c r="BEA96" s="1122"/>
      <c r="BEB96" s="1122"/>
      <c r="BEC96" s="1122"/>
      <c r="BED96" s="1122"/>
      <c r="BEE96" s="227"/>
      <c r="BEF96" s="239"/>
      <c r="BEG96" s="1122"/>
      <c r="BEH96" s="227"/>
      <c r="BEI96" s="239"/>
      <c r="BEJ96" s="1122"/>
      <c r="BEK96" s="1122"/>
      <c r="BEL96" s="227"/>
      <c r="BEM96" s="240"/>
      <c r="BEN96" s="1122"/>
      <c r="BEO96" s="1122"/>
      <c r="BEP96" s="1122"/>
      <c r="BEQ96" s="227"/>
      <c r="BER96" s="239"/>
      <c r="BES96" s="1122"/>
      <c r="BET96" s="1122"/>
      <c r="BEU96" s="1122"/>
      <c r="BEV96" s="1122"/>
      <c r="BEW96" s="1122"/>
      <c r="BEX96" s="1122"/>
      <c r="BEY96" s="1122"/>
      <c r="BEZ96" s="1122"/>
      <c r="BFA96" s="1122"/>
      <c r="BFB96" s="1122"/>
      <c r="BFC96" s="1122"/>
      <c r="BFD96" s="1122"/>
      <c r="BFE96" s="1122"/>
      <c r="BFF96" s="1122"/>
      <c r="BFG96" s="227"/>
      <c r="BFH96" s="239"/>
      <c r="BFI96" s="1122"/>
      <c r="BFJ96" s="1122"/>
      <c r="BFK96" s="1122"/>
      <c r="BFL96" s="227"/>
      <c r="BFM96" s="227"/>
      <c r="BFN96" s="231"/>
      <c r="BFO96" s="1122"/>
      <c r="BFP96" s="1122"/>
      <c r="BFQ96" s="1122"/>
      <c r="BFR96" s="1122"/>
      <c r="BFS96" s="1122"/>
      <c r="BFT96" s="227"/>
      <c r="BFU96" s="1135"/>
      <c r="BFV96" s="1134"/>
      <c r="BFW96" s="1135"/>
      <c r="BFX96" s="240"/>
      <c r="BFY96" s="1122"/>
      <c r="BFZ96" s="1122"/>
      <c r="BGA96" s="1122"/>
      <c r="BGB96" s="231"/>
      <c r="BGC96" s="1122"/>
      <c r="BGD96" s="1122"/>
      <c r="BGE96" s="1122"/>
      <c r="BGF96" s="1122"/>
      <c r="BGG96" s="227"/>
      <c r="BGH96" s="239"/>
      <c r="BGI96" s="1122"/>
      <c r="BGJ96" s="227"/>
      <c r="BGK96" s="239"/>
      <c r="BGL96" s="1122"/>
      <c r="BGM96" s="1122"/>
      <c r="BGN96" s="227"/>
      <c r="BGO96" s="240"/>
      <c r="BGP96" s="1122"/>
      <c r="BGQ96" s="1122"/>
      <c r="BGR96" s="1122"/>
      <c r="BGS96" s="227"/>
      <c r="BGT96" s="239"/>
      <c r="BGU96" s="1122"/>
      <c r="BGV96" s="1122"/>
      <c r="BGW96" s="1122"/>
      <c r="BGX96" s="1122"/>
      <c r="BGY96" s="1122"/>
      <c r="BGZ96" s="1122"/>
      <c r="BHA96" s="1122"/>
      <c r="BHB96" s="1122"/>
      <c r="BHC96" s="1122"/>
      <c r="BHD96" s="1122"/>
      <c r="BHE96" s="1122"/>
      <c r="BHF96" s="1122"/>
      <c r="BHG96" s="1122"/>
      <c r="BHH96" s="1122"/>
      <c r="BHI96" s="227"/>
      <c r="BHJ96" s="239"/>
      <c r="BHK96" s="1122"/>
      <c r="BHL96" s="1122"/>
      <c r="BHM96" s="1122"/>
      <c r="BHN96" s="227"/>
      <c r="BHO96" s="227"/>
      <c r="BHP96" s="231"/>
      <c r="BHQ96" s="1122"/>
      <c r="BHR96" s="1122"/>
      <c r="BHS96" s="1122"/>
      <c r="BHT96" s="1122"/>
      <c r="BHU96" s="1122"/>
      <c r="BHV96" s="227"/>
      <c r="BHW96" s="1135"/>
      <c r="BHX96" s="1134"/>
      <c r="BHY96" s="1135"/>
      <c r="BHZ96" s="240"/>
      <c r="BIA96" s="1122"/>
      <c r="BIB96" s="1122"/>
      <c r="BIC96" s="1122"/>
      <c r="BID96" s="231"/>
      <c r="BIE96" s="1122"/>
      <c r="BIF96" s="1122"/>
      <c r="BIG96" s="1122"/>
      <c r="BIH96" s="1122"/>
      <c r="BII96" s="227"/>
      <c r="BIJ96" s="239"/>
      <c r="BIK96" s="1122"/>
      <c r="BIL96" s="227"/>
      <c r="BIM96" s="239"/>
      <c r="BIN96" s="1122"/>
      <c r="BIO96" s="1122"/>
      <c r="BIP96" s="227"/>
      <c r="BIQ96" s="240"/>
      <c r="BIR96" s="1122"/>
      <c r="BIS96" s="1122"/>
      <c r="BIT96" s="1122"/>
      <c r="BIU96" s="227"/>
      <c r="BIV96" s="239"/>
      <c r="BIW96" s="1122"/>
      <c r="BIX96" s="1122"/>
      <c r="BIY96" s="1122"/>
      <c r="BIZ96" s="1122"/>
      <c r="BJA96" s="1122"/>
      <c r="BJB96" s="1122"/>
      <c r="BJC96" s="1122"/>
      <c r="BJD96" s="1122"/>
      <c r="BJE96" s="1122"/>
      <c r="BJF96" s="1122"/>
      <c r="BJG96" s="1122"/>
      <c r="BJH96" s="1122"/>
      <c r="BJI96" s="1122"/>
      <c r="BJJ96" s="1122"/>
      <c r="BJK96" s="227"/>
      <c r="BJL96" s="239"/>
      <c r="BJM96" s="1122"/>
      <c r="BJN96" s="1122"/>
      <c r="BJO96" s="1122"/>
      <c r="BJP96" s="227"/>
      <c r="BJQ96" s="227"/>
      <c r="BJR96" s="231"/>
      <c r="BJS96" s="1122"/>
      <c r="BJT96" s="1122"/>
      <c r="BJU96" s="1122"/>
      <c r="BJV96" s="1122"/>
      <c r="BJW96" s="1122"/>
      <c r="BJX96" s="227"/>
      <c r="BJY96" s="1135"/>
      <c r="BJZ96" s="1134"/>
      <c r="BKA96" s="1135"/>
      <c r="BKB96" s="240"/>
      <c r="BKC96" s="1122"/>
      <c r="BKD96" s="1122"/>
      <c r="BKE96" s="1122"/>
      <c r="BKF96" s="231"/>
      <c r="BKG96" s="1122"/>
      <c r="BKH96" s="1122"/>
      <c r="BKI96" s="1122"/>
      <c r="BKJ96" s="1122"/>
      <c r="BKK96" s="227"/>
      <c r="BKL96" s="239"/>
      <c r="BKM96" s="1122"/>
      <c r="BKN96" s="227"/>
      <c r="BKO96" s="239"/>
      <c r="BKP96" s="1122"/>
      <c r="BKQ96" s="1122"/>
      <c r="BKR96" s="227"/>
      <c r="BKS96" s="240"/>
      <c r="BKT96" s="1122"/>
      <c r="BKU96" s="1122"/>
      <c r="BKV96" s="1122"/>
      <c r="BKW96" s="227"/>
      <c r="BKX96" s="239"/>
      <c r="BKY96" s="1122"/>
      <c r="BKZ96" s="1122"/>
      <c r="BLA96" s="1122"/>
      <c r="BLB96" s="1122"/>
      <c r="BLC96" s="1122"/>
      <c r="BLD96" s="1122"/>
      <c r="BLE96" s="1122"/>
      <c r="BLF96" s="1122"/>
      <c r="BLG96" s="1122"/>
      <c r="BLH96" s="1122"/>
      <c r="BLI96" s="1122"/>
      <c r="BLJ96" s="1122"/>
      <c r="BLK96" s="1122"/>
      <c r="BLL96" s="1122"/>
      <c r="BLM96" s="227"/>
      <c r="BLN96" s="239"/>
      <c r="BLO96" s="1122"/>
      <c r="BLP96" s="1122"/>
      <c r="BLQ96" s="1122"/>
      <c r="BLR96" s="227"/>
      <c r="BLS96" s="227"/>
      <c r="BLT96" s="231"/>
      <c r="BLU96" s="1122"/>
      <c r="BLV96" s="1122"/>
      <c r="BLW96" s="1122"/>
      <c r="BLX96" s="1122"/>
      <c r="BLY96" s="1122"/>
      <c r="BLZ96" s="227"/>
      <c r="BMA96" s="1135"/>
      <c r="BMB96" s="1134"/>
      <c r="BMC96" s="1135"/>
      <c r="BMD96" s="240"/>
      <c r="BME96" s="1122"/>
      <c r="BMF96" s="1122"/>
      <c r="BMG96" s="1122"/>
      <c r="BMH96" s="231"/>
      <c r="BMI96" s="1122"/>
      <c r="BMJ96" s="1122"/>
      <c r="BMK96" s="1122"/>
      <c r="BML96" s="1122"/>
      <c r="BMM96" s="227"/>
      <c r="BMN96" s="239"/>
      <c r="BMO96" s="1122"/>
      <c r="BMP96" s="227"/>
      <c r="BMQ96" s="239"/>
      <c r="BMR96" s="1122"/>
      <c r="BMS96" s="1122"/>
      <c r="BMT96" s="227"/>
      <c r="BMU96" s="240"/>
      <c r="BMV96" s="1122"/>
      <c r="BMW96" s="1122"/>
      <c r="BMX96" s="1122"/>
      <c r="BMY96" s="227"/>
      <c r="BMZ96" s="239"/>
      <c r="BNA96" s="1122"/>
      <c r="BNB96" s="1122"/>
      <c r="BNC96" s="1122"/>
      <c r="BND96" s="1122"/>
      <c r="BNE96" s="1122"/>
      <c r="BNF96" s="1122"/>
      <c r="BNG96" s="1122"/>
      <c r="BNH96" s="1122"/>
      <c r="BNI96" s="1122"/>
      <c r="BNJ96" s="1122"/>
      <c r="BNK96" s="1122"/>
      <c r="BNL96" s="1122"/>
      <c r="BNM96" s="1122"/>
      <c r="BNN96" s="1122"/>
      <c r="BNO96" s="227"/>
      <c r="BNP96" s="239"/>
      <c r="BNQ96" s="1122"/>
      <c r="BNR96" s="1122"/>
      <c r="BNS96" s="1122"/>
      <c r="BNT96" s="227"/>
      <c r="BNU96" s="227"/>
      <c r="BNV96" s="231"/>
      <c r="BNW96" s="1122"/>
      <c r="BNX96" s="1122"/>
      <c r="BNY96" s="1122"/>
      <c r="BNZ96" s="1122"/>
      <c r="BOA96" s="1122"/>
      <c r="BOB96" s="227"/>
      <c r="BOC96" s="1135"/>
      <c r="BOD96" s="1134"/>
      <c r="BOE96" s="1135"/>
      <c r="BOF96" s="240"/>
      <c r="BOG96" s="1122"/>
      <c r="BOH96" s="1122"/>
      <c r="BOI96" s="1122"/>
      <c r="BOJ96" s="231"/>
      <c r="BOK96" s="1122"/>
      <c r="BOL96" s="1122"/>
      <c r="BOM96" s="1122"/>
      <c r="BON96" s="1122"/>
      <c r="BOO96" s="227"/>
      <c r="BOP96" s="239"/>
      <c r="BOQ96" s="1122"/>
      <c r="BOR96" s="227"/>
      <c r="BOS96" s="239"/>
      <c r="BOT96" s="1122"/>
      <c r="BOU96" s="1122"/>
      <c r="BOV96" s="227"/>
      <c r="BOW96" s="240"/>
      <c r="BOX96" s="1122"/>
      <c r="BOY96" s="1122"/>
      <c r="BOZ96" s="1122"/>
      <c r="BPA96" s="227"/>
      <c r="BPB96" s="239"/>
      <c r="BPC96" s="1122"/>
      <c r="BPD96" s="1122"/>
      <c r="BPE96" s="1122"/>
      <c r="BPF96" s="1122"/>
      <c r="BPG96" s="1122"/>
      <c r="BPH96" s="1122"/>
      <c r="BPI96" s="1122"/>
      <c r="BPJ96" s="1122"/>
      <c r="BPK96" s="1122"/>
      <c r="BPL96" s="1122"/>
      <c r="BPM96" s="1122"/>
      <c r="BPN96" s="1122"/>
      <c r="BPO96" s="1122"/>
      <c r="BPP96" s="1122"/>
      <c r="BPQ96" s="227"/>
      <c r="BPR96" s="239"/>
      <c r="BPS96" s="1122"/>
      <c r="BPT96" s="1122"/>
      <c r="BPU96" s="1122"/>
      <c r="BPV96" s="227"/>
      <c r="BPW96" s="227"/>
      <c r="BPX96" s="231"/>
      <c r="BPY96" s="1122"/>
      <c r="BPZ96" s="1122"/>
      <c r="BQA96" s="1122"/>
      <c r="BQB96" s="1122"/>
      <c r="BQC96" s="1122"/>
      <c r="BQD96" s="227"/>
      <c r="BQE96" s="1135"/>
      <c r="BQF96" s="1134"/>
      <c r="BQG96" s="1135"/>
      <c r="BQH96" s="240"/>
      <c r="BQI96" s="1122"/>
      <c r="BQJ96" s="1122"/>
      <c r="BQK96" s="1122"/>
      <c r="BQL96" s="231"/>
      <c r="BQM96" s="1122"/>
      <c r="BQN96" s="1122"/>
      <c r="BQO96" s="1122"/>
      <c r="BQP96" s="1122"/>
      <c r="BQQ96" s="227"/>
      <c r="BQR96" s="239"/>
      <c r="BQS96" s="1122"/>
      <c r="BQT96" s="227"/>
      <c r="BQU96" s="239"/>
      <c r="BQV96" s="1122"/>
      <c r="BQW96" s="1122"/>
      <c r="BQX96" s="227"/>
      <c r="BQY96" s="240"/>
      <c r="BQZ96" s="1122"/>
      <c r="BRA96" s="1122"/>
      <c r="BRB96" s="1122"/>
      <c r="BRC96" s="227"/>
      <c r="BRD96" s="239"/>
      <c r="BRE96" s="1122"/>
      <c r="BRF96" s="1122"/>
      <c r="BRG96" s="1122"/>
      <c r="BRH96" s="1122"/>
      <c r="BRI96" s="1122"/>
      <c r="BRJ96" s="1122"/>
      <c r="BRK96" s="1122"/>
      <c r="BRL96" s="1122"/>
      <c r="BRM96" s="1122"/>
      <c r="BRN96" s="1122"/>
      <c r="BRO96" s="1122"/>
      <c r="BRP96" s="1122"/>
      <c r="BRQ96" s="1122"/>
      <c r="BRR96" s="1122"/>
      <c r="BRS96" s="227"/>
      <c r="BRT96" s="239"/>
      <c r="BRU96" s="1122"/>
      <c r="BRV96" s="1122"/>
      <c r="BRW96" s="1122"/>
      <c r="BRX96" s="227"/>
      <c r="BRY96" s="227"/>
      <c r="BRZ96" s="231"/>
      <c r="BSA96" s="1122"/>
      <c r="BSB96" s="1122"/>
      <c r="BSC96" s="1122"/>
      <c r="BSD96" s="1122"/>
      <c r="BSE96" s="1122"/>
      <c r="BSF96" s="227"/>
      <c r="BSG96" s="1135"/>
      <c r="BSH96" s="1134"/>
      <c r="BSI96" s="1135"/>
      <c r="BSJ96" s="240"/>
      <c r="BSK96" s="1122"/>
      <c r="BSL96" s="1122"/>
      <c r="BSM96" s="1122"/>
      <c r="BSN96" s="231"/>
      <c r="BSO96" s="1122"/>
      <c r="BSP96" s="1122"/>
      <c r="BSQ96" s="1122"/>
      <c r="BSR96" s="1122"/>
      <c r="BSS96" s="227"/>
      <c r="BST96" s="239"/>
      <c r="BSU96" s="1122"/>
      <c r="BSV96" s="227"/>
      <c r="BSW96" s="239"/>
      <c r="BSX96" s="1122"/>
      <c r="BSY96" s="1122"/>
      <c r="BSZ96" s="227"/>
      <c r="BTA96" s="240"/>
      <c r="BTB96" s="1122"/>
      <c r="BTC96" s="1122"/>
      <c r="BTD96" s="1122"/>
      <c r="BTE96" s="227"/>
      <c r="BTF96" s="239"/>
      <c r="BTG96" s="1122"/>
      <c r="BTH96" s="1122"/>
      <c r="BTI96" s="1122"/>
      <c r="BTJ96" s="1122"/>
      <c r="BTK96" s="1122"/>
      <c r="BTL96" s="1122"/>
      <c r="BTM96" s="1122"/>
      <c r="BTN96" s="1122"/>
      <c r="BTO96" s="1122"/>
      <c r="BTP96" s="1122"/>
      <c r="BTQ96" s="1122"/>
      <c r="BTR96" s="1122"/>
      <c r="BTS96" s="1122"/>
      <c r="BTT96" s="1122"/>
      <c r="BTU96" s="227"/>
      <c r="BTV96" s="239"/>
      <c r="BTW96" s="1122"/>
      <c r="BTX96" s="1122"/>
      <c r="BTY96" s="1122"/>
      <c r="BTZ96" s="227"/>
      <c r="BUA96" s="227"/>
      <c r="BUB96" s="231"/>
      <c r="BUC96" s="1122"/>
      <c r="BUD96" s="1122"/>
      <c r="BUE96" s="1122"/>
      <c r="BUF96" s="1122"/>
      <c r="BUG96" s="1122"/>
      <c r="BUH96" s="227"/>
      <c r="BUI96" s="1135"/>
      <c r="BUJ96" s="1134"/>
      <c r="BUK96" s="1135"/>
      <c r="BUL96" s="240"/>
      <c r="BUM96" s="1122"/>
      <c r="BUN96" s="1122"/>
      <c r="BUO96" s="1122"/>
      <c r="BUP96" s="231"/>
      <c r="BUQ96" s="1122"/>
      <c r="BUR96" s="1122"/>
      <c r="BUS96" s="1122"/>
      <c r="BUT96" s="1122"/>
      <c r="BUU96" s="227"/>
      <c r="BUV96" s="239"/>
      <c r="BUW96" s="1122"/>
      <c r="BUX96" s="227"/>
      <c r="BUY96" s="239"/>
      <c r="BUZ96" s="1122"/>
      <c r="BVA96" s="1122"/>
      <c r="BVB96" s="227"/>
      <c r="BVC96" s="240"/>
      <c r="BVD96" s="1122"/>
      <c r="BVE96" s="1122"/>
      <c r="BVF96" s="1122"/>
      <c r="BVG96" s="227"/>
      <c r="BVH96" s="239"/>
      <c r="BVI96" s="1122"/>
      <c r="BVJ96" s="1122"/>
      <c r="BVK96" s="1122"/>
      <c r="BVL96" s="1122"/>
      <c r="BVM96" s="1122"/>
      <c r="BVN96" s="1122"/>
      <c r="BVO96" s="1122"/>
      <c r="BVP96" s="1122"/>
      <c r="BVQ96" s="1122"/>
      <c r="BVR96" s="1122"/>
      <c r="BVS96" s="1122"/>
      <c r="BVT96" s="1122"/>
      <c r="BVU96" s="1122"/>
      <c r="BVV96" s="1122"/>
      <c r="BVW96" s="227"/>
      <c r="BVX96" s="239"/>
      <c r="BVY96" s="1122"/>
      <c r="BVZ96" s="1122"/>
      <c r="BWA96" s="1122"/>
      <c r="BWB96" s="227"/>
      <c r="BWC96" s="227"/>
      <c r="BWD96" s="231"/>
      <c r="BWE96" s="1122"/>
      <c r="BWF96" s="1122"/>
      <c r="BWG96" s="1122"/>
      <c r="BWH96" s="1122"/>
      <c r="BWI96" s="1122"/>
      <c r="BWJ96" s="227"/>
      <c r="BWK96" s="1135"/>
      <c r="BWL96" s="1134"/>
      <c r="BWM96" s="1135"/>
      <c r="BWN96" s="240"/>
      <c r="BWO96" s="1122"/>
      <c r="BWP96" s="1122"/>
      <c r="BWQ96" s="1122"/>
      <c r="BWR96" s="231"/>
      <c r="BWS96" s="1122"/>
      <c r="BWT96" s="1122"/>
      <c r="BWU96" s="1122"/>
      <c r="BWV96" s="1122"/>
      <c r="BWW96" s="227"/>
      <c r="BWX96" s="239"/>
      <c r="BWY96" s="1122"/>
      <c r="BWZ96" s="227"/>
      <c r="BXA96" s="239"/>
      <c r="BXB96" s="1122"/>
      <c r="BXC96" s="1122"/>
      <c r="BXD96" s="227"/>
      <c r="BXE96" s="240"/>
      <c r="BXF96" s="1122"/>
      <c r="BXG96" s="1122"/>
      <c r="BXH96" s="1122"/>
      <c r="BXI96" s="227"/>
      <c r="BXJ96" s="239"/>
      <c r="BXK96" s="1122"/>
      <c r="BXL96" s="1122"/>
      <c r="BXM96" s="1122"/>
      <c r="BXN96" s="1122"/>
      <c r="BXO96" s="1122"/>
      <c r="BXP96" s="1122"/>
      <c r="BXQ96" s="1122"/>
      <c r="BXR96" s="1122"/>
      <c r="BXS96" s="1122"/>
      <c r="BXT96" s="1122"/>
      <c r="BXU96" s="1122"/>
      <c r="BXV96" s="1122"/>
      <c r="BXW96" s="1122"/>
      <c r="BXX96" s="1122"/>
      <c r="BXY96" s="227"/>
      <c r="BXZ96" s="239"/>
      <c r="BYA96" s="1122"/>
      <c r="BYB96" s="1122"/>
      <c r="BYC96" s="1122"/>
      <c r="BYD96" s="227"/>
      <c r="BYE96" s="227"/>
      <c r="BYF96" s="231"/>
      <c r="BYG96" s="1122"/>
      <c r="BYH96" s="1122"/>
      <c r="BYI96" s="1122"/>
      <c r="BYJ96" s="1122"/>
      <c r="BYK96" s="1122"/>
      <c r="BYL96" s="227"/>
      <c r="BYM96" s="1135"/>
      <c r="BYN96" s="1134"/>
      <c r="BYO96" s="1135"/>
      <c r="BYP96" s="240"/>
      <c r="BYQ96" s="1122"/>
      <c r="BYR96" s="1122"/>
      <c r="BYS96" s="1122"/>
      <c r="BYT96" s="231"/>
      <c r="BYU96" s="1122"/>
      <c r="BYV96" s="1122"/>
      <c r="BYW96" s="1122"/>
      <c r="BYX96" s="1122"/>
      <c r="BYY96" s="227"/>
      <c r="BYZ96" s="239"/>
      <c r="BZA96" s="1122"/>
      <c r="BZB96" s="227"/>
      <c r="BZC96" s="239"/>
      <c r="BZD96" s="1122"/>
      <c r="BZE96" s="1122"/>
      <c r="BZF96" s="227"/>
      <c r="BZG96" s="240"/>
      <c r="BZH96" s="1122"/>
      <c r="BZI96" s="1122"/>
      <c r="BZJ96" s="1122"/>
      <c r="BZK96" s="227"/>
      <c r="BZL96" s="239"/>
      <c r="BZM96" s="1122"/>
      <c r="BZN96" s="1122"/>
      <c r="BZO96" s="1122"/>
      <c r="BZP96" s="1122"/>
      <c r="BZQ96" s="1122"/>
      <c r="BZR96" s="1122"/>
      <c r="BZS96" s="1122"/>
      <c r="BZT96" s="1122"/>
      <c r="BZU96" s="1122"/>
      <c r="BZV96" s="1122"/>
      <c r="BZW96" s="1122"/>
      <c r="BZX96" s="1122"/>
      <c r="BZY96" s="1122"/>
      <c r="BZZ96" s="1122"/>
      <c r="CAA96" s="227"/>
      <c r="CAB96" s="239"/>
      <c r="CAC96" s="1122"/>
      <c r="CAD96" s="1122"/>
      <c r="CAE96" s="1122"/>
      <c r="CAF96" s="227"/>
      <c r="CAG96" s="227"/>
      <c r="CAH96" s="231"/>
      <c r="CAI96" s="1122"/>
      <c r="CAJ96" s="1122"/>
      <c r="CAK96" s="1122"/>
      <c r="CAL96" s="1122"/>
      <c r="CAM96" s="1122"/>
      <c r="CAN96" s="227"/>
      <c r="CAO96" s="1135"/>
      <c r="CAP96" s="1134"/>
      <c r="CAQ96" s="1135"/>
      <c r="CAR96" s="240"/>
      <c r="CAS96" s="1122"/>
      <c r="CAT96" s="1122"/>
      <c r="CAU96" s="1122"/>
      <c r="CAV96" s="231"/>
      <c r="CAW96" s="1122"/>
      <c r="CAX96" s="1122"/>
      <c r="CAY96" s="1122"/>
      <c r="CAZ96" s="1122"/>
      <c r="CBA96" s="227"/>
      <c r="CBB96" s="239"/>
      <c r="CBC96" s="1122"/>
      <c r="CBD96" s="227"/>
      <c r="CBE96" s="239"/>
      <c r="CBF96" s="1122"/>
      <c r="CBG96" s="1122"/>
      <c r="CBH96" s="227"/>
      <c r="CBI96" s="240"/>
      <c r="CBJ96" s="1122"/>
      <c r="CBK96" s="1122"/>
      <c r="CBL96" s="1122"/>
      <c r="CBM96" s="227"/>
      <c r="CBN96" s="239"/>
      <c r="CBO96" s="1122"/>
      <c r="CBP96" s="1122"/>
      <c r="CBQ96" s="1122"/>
      <c r="CBR96" s="1122"/>
      <c r="CBS96" s="1122"/>
      <c r="CBT96" s="1122"/>
      <c r="CBU96" s="1122"/>
      <c r="CBV96" s="1122"/>
      <c r="CBW96" s="1122"/>
      <c r="CBX96" s="1122"/>
      <c r="CBY96" s="1122"/>
      <c r="CBZ96" s="1122"/>
      <c r="CCA96" s="1122"/>
      <c r="CCB96" s="1122"/>
      <c r="CCC96" s="227"/>
      <c r="CCD96" s="239"/>
      <c r="CCE96" s="1122"/>
      <c r="CCF96" s="1122"/>
      <c r="CCG96" s="1122"/>
      <c r="CCH96" s="227"/>
      <c r="CCI96" s="227"/>
      <c r="CCJ96" s="231"/>
      <c r="CCK96" s="1122"/>
      <c r="CCL96" s="1122"/>
      <c r="CCM96" s="1122"/>
      <c r="CCN96" s="1122"/>
      <c r="CCO96" s="1122"/>
      <c r="CCP96" s="227"/>
      <c r="CCQ96" s="1135"/>
      <c r="CCR96" s="1134"/>
      <c r="CCS96" s="1135"/>
      <c r="CCT96" s="240"/>
      <c r="CCU96" s="1122"/>
      <c r="CCV96" s="1122"/>
      <c r="CCW96" s="1122"/>
      <c r="CCX96" s="231"/>
      <c r="CCY96" s="1122"/>
      <c r="CCZ96" s="1122"/>
      <c r="CDA96" s="1122"/>
      <c r="CDB96" s="1122"/>
      <c r="CDC96" s="227"/>
      <c r="CDD96" s="239"/>
      <c r="CDE96" s="1122"/>
      <c r="CDF96" s="227"/>
      <c r="CDG96" s="239"/>
      <c r="CDH96" s="1122"/>
      <c r="CDI96" s="1122"/>
      <c r="CDJ96" s="227"/>
      <c r="CDK96" s="240"/>
      <c r="CDL96" s="1122"/>
      <c r="CDM96" s="1122"/>
      <c r="CDN96" s="1122"/>
      <c r="CDO96" s="227"/>
      <c r="CDP96" s="239"/>
      <c r="CDQ96" s="1122"/>
      <c r="CDR96" s="1122"/>
      <c r="CDS96" s="1122"/>
      <c r="CDT96" s="1122"/>
      <c r="CDU96" s="1122"/>
      <c r="CDV96" s="1122"/>
      <c r="CDW96" s="1122"/>
      <c r="CDX96" s="1122"/>
      <c r="CDY96" s="1122"/>
      <c r="CDZ96" s="1122"/>
      <c r="CEA96" s="1122"/>
      <c r="CEB96" s="1122"/>
      <c r="CEC96" s="1122"/>
      <c r="CED96" s="1122"/>
      <c r="CEE96" s="227"/>
      <c r="CEF96" s="239"/>
      <c r="CEG96" s="1122"/>
      <c r="CEH96" s="1122"/>
      <c r="CEI96" s="1122"/>
      <c r="CEJ96" s="227"/>
      <c r="CEK96" s="227"/>
      <c r="CEL96" s="231"/>
      <c r="CEM96" s="1122"/>
      <c r="CEN96" s="1122"/>
      <c r="CEO96" s="1122"/>
      <c r="CEP96" s="1122"/>
      <c r="CEQ96" s="1122"/>
      <c r="CER96" s="227"/>
      <c r="CES96" s="1135"/>
      <c r="CET96" s="1134"/>
      <c r="CEU96" s="1135"/>
      <c r="CEV96" s="240"/>
      <c r="CEW96" s="1122"/>
      <c r="CEX96" s="1122"/>
      <c r="CEY96" s="1122"/>
      <c r="CEZ96" s="231"/>
      <c r="CFA96" s="1122"/>
      <c r="CFB96" s="1122"/>
      <c r="CFC96" s="1122"/>
      <c r="CFD96" s="1122"/>
      <c r="CFE96" s="227"/>
      <c r="CFF96" s="239"/>
      <c r="CFG96" s="1122"/>
      <c r="CFH96" s="227"/>
      <c r="CFI96" s="239"/>
      <c r="CFJ96" s="1122"/>
      <c r="CFK96" s="1122"/>
      <c r="CFL96" s="227"/>
      <c r="CFM96" s="240"/>
      <c r="CFN96" s="1122"/>
      <c r="CFO96" s="1122"/>
      <c r="CFP96" s="1122"/>
      <c r="CFQ96" s="227"/>
      <c r="CFR96" s="239"/>
      <c r="CFS96" s="1122"/>
      <c r="CFT96" s="1122"/>
      <c r="CFU96" s="1122"/>
      <c r="CFV96" s="1122"/>
      <c r="CFW96" s="1122"/>
      <c r="CFX96" s="1122"/>
      <c r="CFY96" s="1122"/>
      <c r="CFZ96" s="1122"/>
      <c r="CGA96" s="1122"/>
      <c r="CGB96" s="1122"/>
      <c r="CGC96" s="1122"/>
      <c r="CGD96" s="1122"/>
      <c r="CGE96" s="1122"/>
      <c r="CGF96" s="1122"/>
      <c r="CGG96" s="227"/>
      <c r="CGH96" s="239"/>
      <c r="CGI96" s="1122"/>
      <c r="CGJ96" s="1122"/>
      <c r="CGK96" s="1122"/>
      <c r="CGL96" s="227"/>
      <c r="CGM96" s="227"/>
      <c r="CGN96" s="231"/>
      <c r="CGO96" s="1122"/>
      <c r="CGP96" s="1122"/>
      <c r="CGQ96" s="1122"/>
      <c r="CGR96" s="1122"/>
      <c r="CGS96" s="1122"/>
      <c r="CGT96" s="227"/>
      <c r="CGU96" s="1135"/>
      <c r="CGV96" s="1134"/>
      <c r="CGW96" s="1135"/>
      <c r="CGX96" s="240"/>
      <c r="CGY96" s="1122"/>
      <c r="CGZ96" s="1122"/>
      <c r="CHA96" s="1122"/>
      <c r="CHB96" s="231"/>
      <c r="CHC96" s="1122"/>
      <c r="CHD96" s="1122"/>
      <c r="CHE96" s="1122"/>
      <c r="CHF96" s="1122"/>
      <c r="CHG96" s="227"/>
      <c r="CHH96" s="239"/>
      <c r="CHI96" s="1122"/>
      <c r="CHJ96" s="227"/>
      <c r="CHK96" s="239"/>
      <c r="CHL96" s="1122"/>
      <c r="CHM96" s="1122"/>
      <c r="CHN96" s="227"/>
      <c r="CHO96" s="240"/>
      <c r="CHP96" s="1122"/>
      <c r="CHQ96" s="1122"/>
      <c r="CHR96" s="1122"/>
      <c r="CHS96" s="227"/>
      <c r="CHT96" s="239"/>
      <c r="CHU96" s="1122"/>
      <c r="CHV96" s="1122"/>
      <c r="CHW96" s="1122"/>
      <c r="CHX96" s="1122"/>
      <c r="CHY96" s="1122"/>
      <c r="CHZ96" s="1122"/>
      <c r="CIA96" s="1122"/>
      <c r="CIB96" s="1122"/>
      <c r="CIC96" s="1122"/>
      <c r="CID96" s="1122"/>
      <c r="CIE96" s="1122"/>
      <c r="CIF96" s="1122"/>
      <c r="CIG96" s="1122"/>
      <c r="CIH96" s="1122"/>
      <c r="CII96" s="227"/>
      <c r="CIJ96" s="239"/>
      <c r="CIK96" s="1122"/>
      <c r="CIL96" s="1122"/>
      <c r="CIM96" s="1122"/>
      <c r="CIN96" s="227"/>
      <c r="CIO96" s="227"/>
      <c r="CIP96" s="231"/>
      <c r="CIQ96" s="1122"/>
      <c r="CIR96" s="1122"/>
      <c r="CIS96" s="1122"/>
      <c r="CIT96" s="1122"/>
      <c r="CIU96" s="1122"/>
      <c r="CIV96" s="227"/>
      <c r="CIW96" s="1135"/>
      <c r="CIX96" s="1134"/>
      <c r="CIY96" s="1135"/>
      <c r="CIZ96" s="240"/>
      <c r="CJA96" s="1122"/>
      <c r="CJB96" s="1122"/>
      <c r="CJC96" s="1122"/>
      <c r="CJD96" s="231"/>
      <c r="CJE96" s="1122"/>
      <c r="CJF96" s="1122"/>
      <c r="CJG96" s="1122"/>
      <c r="CJH96" s="1122"/>
      <c r="CJI96" s="227"/>
      <c r="CJJ96" s="239"/>
      <c r="CJK96" s="1122"/>
      <c r="CJL96" s="227"/>
      <c r="CJM96" s="239"/>
      <c r="CJN96" s="1122"/>
      <c r="CJO96" s="1122"/>
      <c r="CJP96" s="227"/>
      <c r="CJQ96" s="240"/>
      <c r="CJR96" s="1122"/>
      <c r="CJS96" s="1122"/>
      <c r="CJT96" s="1122"/>
      <c r="CJU96" s="227"/>
      <c r="CJV96" s="239"/>
      <c r="CJW96" s="1122"/>
      <c r="CJX96" s="1122"/>
      <c r="CJY96" s="1122"/>
      <c r="CJZ96" s="1122"/>
      <c r="CKA96" s="1122"/>
      <c r="CKB96" s="1122"/>
      <c r="CKC96" s="1122"/>
      <c r="CKD96" s="1122"/>
      <c r="CKE96" s="1122"/>
      <c r="CKF96" s="1122"/>
      <c r="CKG96" s="1122"/>
      <c r="CKH96" s="1122"/>
      <c r="CKI96" s="1122"/>
      <c r="CKJ96" s="1122"/>
      <c r="CKK96" s="227"/>
      <c r="CKL96" s="239"/>
      <c r="CKM96" s="1122"/>
      <c r="CKN96" s="1122"/>
      <c r="CKO96" s="1122"/>
      <c r="CKP96" s="227"/>
      <c r="CKQ96" s="227"/>
      <c r="CKR96" s="231"/>
      <c r="CKS96" s="1122"/>
      <c r="CKT96" s="1122"/>
      <c r="CKU96" s="1122"/>
      <c r="CKV96" s="1122"/>
      <c r="CKW96" s="1122"/>
      <c r="CKX96" s="227"/>
      <c r="CKY96" s="1135"/>
      <c r="CKZ96" s="1134"/>
      <c r="CLA96" s="1135"/>
      <c r="CLB96" s="240"/>
      <c r="CLC96" s="1122"/>
      <c r="CLD96" s="1122"/>
      <c r="CLE96" s="1122"/>
      <c r="CLF96" s="231"/>
      <c r="CLG96" s="1122"/>
      <c r="CLH96" s="1122"/>
      <c r="CLI96" s="1122"/>
      <c r="CLJ96" s="1122"/>
      <c r="CLK96" s="227"/>
      <c r="CLL96" s="239"/>
      <c r="CLM96" s="1122"/>
      <c r="CLN96" s="227"/>
      <c r="CLO96" s="239"/>
      <c r="CLP96" s="1122"/>
      <c r="CLQ96" s="1122"/>
      <c r="CLR96" s="227"/>
      <c r="CLS96" s="240"/>
      <c r="CLT96" s="1122"/>
      <c r="CLU96" s="1122"/>
      <c r="CLV96" s="1122"/>
      <c r="CLW96" s="227"/>
      <c r="CLX96" s="239"/>
      <c r="CLY96" s="1122"/>
      <c r="CLZ96" s="1122"/>
      <c r="CMA96" s="1122"/>
      <c r="CMB96" s="1122"/>
      <c r="CMC96" s="1122"/>
      <c r="CMD96" s="1122"/>
      <c r="CME96" s="1122"/>
      <c r="CMF96" s="1122"/>
      <c r="CMG96" s="1122"/>
      <c r="CMH96" s="1122"/>
      <c r="CMI96" s="1122"/>
      <c r="CMJ96" s="1122"/>
      <c r="CMK96" s="1122"/>
      <c r="CML96" s="1122"/>
      <c r="CMM96" s="227"/>
      <c r="CMN96" s="239"/>
      <c r="CMO96" s="1122"/>
      <c r="CMP96" s="1122"/>
      <c r="CMQ96" s="1122"/>
      <c r="CMR96" s="227"/>
      <c r="CMS96" s="227"/>
      <c r="CMT96" s="231"/>
      <c r="CMU96" s="1122"/>
      <c r="CMV96" s="1122"/>
      <c r="CMW96" s="1122"/>
      <c r="CMX96" s="1122"/>
      <c r="CMY96" s="1122"/>
      <c r="CMZ96" s="227"/>
      <c r="CNA96" s="1135"/>
      <c r="CNB96" s="1134"/>
      <c r="CNC96" s="1135"/>
      <c r="CND96" s="240"/>
      <c r="CNE96" s="1122"/>
      <c r="CNF96" s="1122"/>
      <c r="CNG96" s="1122"/>
      <c r="CNH96" s="231"/>
      <c r="CNI96" s="1122"/>
      <c r="CNJ96" s="1122"/>
      <c r="CNK96" s="1122"/>
      <c r="CNL96" s="1122"/>
      <c r="CNM96" s="227"/>
      <c r="CNN96" s="239"/>
      <c r="CNO96" s="1122"/>
      <c r="CNP96" s="227"/>
      <c r="CNQ96" s="239"/>
      <c r="CNR96" s="1122"/>
      <c r="CNS96" s="1122"/>
      <c r="CNT96" s="227"/>
      <c r="CNU96" s="240"/>
      <c r="CNV96" s="1122"/>
      <c r="CNW96" s="1122"/>
      <c r="CNX96" s="1122"/>
      <c r="CNY96" s="227"/>
      <c r="CNZ96" s="239"/>
      <c r="COA96" s="1122"/>
      <c r="COB96" s="1122"/>
      <c r="COC96" s="1122"/>
      <c r="COD96" s="1122"/>
      <c r="COE96" s="1122"/>
      <c r="COF96" s="1122"/>
      <c r="COG96" s="1122"/>
      <c r="COH96" s="1122"/>
      <c r="COI96" s="1122"/>
      <c r="COJ96" s="1122"/>
      <c r="COK96" s="1122"/>
      <c r="COL96" s="1122"/>
      <c r="COM96" s="1122"/>
      <c r="CON96" s="1122"/>
      <c r="COO96" s="227"/>
      <c r="COP96" s="239"/>
      <c r="COQ96" s="1122"/>
      <c r="COR96" s="1122"/>
      <c r="COS96" s="1122"/>
      <c r="COT96" s="227"/>
      <c r="COU96" s="227"/>
      <c r="COV96" s="231"/>
      <c r="COW96" s="1122"/>
      <c r="COX96" s="1122"/>
      <c r="COY96" s="1122"/>
      <c r="COZ96" s="1122"/>
      <c r="CPA96" s="1122"/>
      <c r="CPB96" s="227"/>
      <c r="CPC96" s="1135"/>
      <c r="CPD96" s="1134"/>
      <c r="CPE96" s="1135"/>
      <c r="CPF96" s="240"/>
      <c r="CPG96" s="1122"/>
      <c r="CPH96" s="1122"/>
      <c r="CPI96" s="1122"/>
      <c r="CPJ96" s="231"/>
      <c r="CPK96" s="1122"/>
      <c r="CPL96" s="1122"/>
      <c r="CPM96" s="1122"/>
      <c r="CPN96" s="1122"/>
      <c r="CPO96" s="227"/>
      <c r="CPP96" s="239"/>
      <c r="CPQ96" s="1122"/>
      <c r="CPR96" s="227"/>
      <c r="CPS96" s="239"/>
      <c r="CPT96" s="1122"/>
      <c r="CPU96" s="1122"/>
      <c r="CPV96" s="227"/>
      <c r="CPW96" s="240"/>
      <c r="CPX96" s="1122"/>
      <c r="CPY96" s="1122"/>
      <c r="CPZ96" s="1122"/>
      <c r="CQA96" s="227"/>
      <c r="CQB96" s="239"/>
      <c r="CQC96" s="1122"/>
      <c r="CQD96" s="1122"/>
      <c r="CQE96" s="1122"/>
      <c r="CQF96" s="1122"/>
      <c r="CQG96" s="1122"/>
      <c r="CQH96" s="1122"/>
      <c r="CQI96" s="1122"/>
      <c r="CQJ96" s="1122"/>
      <c r="CQK96" s="1122"/>
      <c r="CQL96" s="1122"/>
      <c r="CQM96" s="1122"/>
      <c r="CQN96" s="1122"/>
      <c r="CQO96" s="1122"/>
      <c r="CQP96" s="1122"/>
      <c r="CQQ96" s="227"/>
      <c r="CQR96" s="239"/>
      <c r="CQS96" s="1122"/>
      <c r="CQT96" s="1122"/>
      <c r="CQU96" s="1122"/>
      <c r="CQV96" s="227"/>
      <c r="CQW96" s="227"/>
      <c r="CQX96" s="231"/>
      <c r="CQY96" s="1122"/>
      <c r="CQZ96" s="1122"/>
      <c r="CRA96" s="1122"/>
      <c r="CRB96" s="1122"/>
      <c r="CRC96" s="1122"/>
      <c r="CRD96" s="227"/>
      <c r="CRE96" s="1135"/>
      <c r="CRF96" s="1134"/>
      <c r="CRG96" s="1135"/>
      <c r="CRH96" s="240"/>
      <c r="CRI96" s="1122"/>
      <c r="CRJ96" s="1122"/>
      <c r="CRK96" s="1122"/>
      <c r="CRL96" s="231"/>
      <c r="CRM96" s="1122"/>
      <c r="CRN96" s="1122"/>
      <c r="CRO96" s="1122"/>
      <c r="CRP96" s="1122"/>
      <c r="CRQ96" s="227"/>
      <c r="CRR96" s="239"/>
      <c r="CRS96" s="1122"/>
      <c r="CRT96" s="227"/>
      <c r="CRU96" s="239"/>
      <c r="CRV96" s="1122"/>
      <c r="CRW96" s="1122"/>
      <c r="CRX96" s="227"/>
      <c r="CRY96" s="240"/>
      <c r="CRZ96" s="1122"/>
      <c r="CSA96" s="1122"/>
      <c r="CSB96" s="1122"/>
      <c r="CSC96" s="227"/>
      <c r="CSD96" s="239"/>
      <c r="CSE96" s="1122"/>
      <c r="CSF96" s="1122"/>
      <c r="CSG96" s="1122"/>
      <c r="CSH96" s="1122"/>
      <c r="CSI96" s="1122"/>
      <c r="CSJ96" s="1122"/>
      <c r="CSK96" s="1122"/>
      <c r="CSL96" s="1122"/>
      <c r="CSM96" s="1122"/>
      <c r="CSN96" s="1122"/>
      <c r="CSO96" s="1122"/>
      <c r="CSP96" s="1122"/>
      <c r="CSQ96" s="1122"/>
      <c r="CSR96" s="1122"/>
      <c r="CSS96" s="227"/>
      <c r="CST96" s="239"/>
      <c r="CSU96" s="1122"/>
      <c r="CSV96" s="1122"/>
      <c r="CSW96" s="1122"/>
      <c r="CSX96" s="227"/>
      <c r="CSY96" s="227"/>
      <c r="CSZ96" s="231"/>
      <c r="CTA96" s="1122"/>
      <c r="CTB96" s="1122"/>
      <c r="CTC96" s="1122"/>
      <c r="CTD96" s="1122"/>
      <c r="CTE96" s="1122"/>
      <c r="CTF96" s="227"/>
      <c r="CTG96" s="1135"/>
      <c r="CTH96" s="1134"/>
      <c r="CTI96" s="1135"/>
      <c r="CTJ96" s="240"/>
      <c r="CTK96" s="1122"/>
      <c r="CTL96" s="1122"/>
      <c r="CTM96" s="1122"/>
      <c r="CTN96" s="231"/>
      <c r="CTO96" s="1122"/>
      <c r="CTP96" s="1122"/>
      <c r="CTQ96" s="1122"/>
      <c r="CTR96" s="1122"/>
      <c r="CTS96" s="227"/>
      <c r="CTT96" s="239"/>
      <c r="CTU96" s="1122"/>
      <c r="CTV96" s="227"/>
      <c r="CTW96" s="239"/>
      <c r="CTX96" s="1122"/>
      <c r="CTY96" s="1122"/>
      <c r="CTZ96" s="227"/>
      <c r="CUA96" s="240"/>
      <c r="CUB96" s="1122"/>
      <c r="CUC96" s="1122"/>
      <c r="CUD96" s="1122"/>
      <c r="CUE96" s="227"/>
      <c r="CUF96" s="239"/>
      <c r="CUG96" s="1122"/>
      <c r="CUH96" s="1122"/>
      <c r="CUI96" s="1122"/>
      <c r="CUJ96" s="1122"/>
      <c r="CUK96" s="1122"/>
      <c r="CUL96" s="1122"/>
      <c r="CUM96" s="1122"/>
      <c r="CUN96" s="1122"/>
      <c r="CUP96" s="227"/>
      <c r="CUQ96" s="227"/>
      <c r="CUU96" s="1529"/>
      <c r="CUV96" s="1531"/>
      <c r="CUZ96" s="1529"/>
      <c r="CVA96" s="1530"/>
      <c r="CVF96" s="1529"/>
      <c r="CVG96" s="1529"/>
      <c r="CVK96" s="1529"/>
      <c r="CVL96" s="1531"/>
      <c r="CVP96" s="1529"/>
      <c r="CVQ96" s="1530"/>
      <c r="CVV96" s="227"/>
      <c r="CVW96" s="227"/>
      <c r="CWA96" s="227"/>
      <c r="CWB96" s="227"/>
      <c r="CWE96" s="623"/>
      <c r="CWF96" s="623"/>
      <c r="CWG96" s="231"/>
      <c r="CWN96" s="227"/>
      <c r="CWO96" s="1135"/>
      <c r="CWP96" s="1134"/>
      <c r="CWQ96" s="1135"/>
      <c r="CWR96" s="240"/>
      <c r="CWS96" s="1134"/>
      <c r="CWT96" s="1134"/>
      <c r="CWU96" s="1134"/>
      <c r="CWV96" s="231"/>
      <c r="CWW96" s="1134"/>
      <c r="CWX96" s="1134"/>
      <c r="CWY96" s="234"/>
      <c r="CWZ96" s="1122"/>
      <c r="CXA96" s="227"/>
      <c r="CXB96" s="239"/>
      <c r="CXC96" s="1122"/>
      <c r="CXD96" s="227"/>
      <c r="CXE96" s="239"/>
      <c r="CXF96" s="1122"/>
      <c r="CXG96" s="1122"/>
      <c r="CXH96" s="227"/>
      <c r="CXI96" s="240"/>
      <c r="CXJ96" s="1122"/>
      <c r="CXM96" s="227"/>
      <c r="CXN96" s="239"/>
      <c r="CXR96" s="227"/>
      <c r="CXS96" s="227"/>
      <c r="CXX96" s="1529"/>
      <c r="CXY96" s="1530"/>
      <c r="CYC96" s="1529"/>
      <c r="CYD96" s="1531"/>
      <c r="CYH96" s="227"/>
      <c r="CYI96" s="227"/>
      <c r="CYJ96" s="1171"/>
      <c r="CYK96" s="1171"/>
      <c r="CYL96" s="1171"/>
      <c r="CYM96" s="1171"/>
      <c r="CYN96" s="227"/>
      <c r="CYO96" s="227"/>
      <c r="CYS96" s="1529"/>
      <c r="CYT96" s="1531"/>
      <c r="CYX96" s="1529"/>
      <c r="CYY96" s="1530"/>
      <c r="CZD96" s="227"/>
      <c r="CZE96" s="227"/>
      <c r="CZI96" s="1529"/>
      <c r="CZJ96" s="1531"/>
      <c r="CZN96" s="1529"/>
      <c r="CZO96" s="1530"/>
      <c r="CZY96" s="227"/>
      <c r="CZZ96" s="227"/>
      <c r="DAA96" s="1134"/>
      <c r="DAB96" s="1134"/>
      <c r="DAC96" s="1134"/>
      <c r="DAD96" s="1135"/>
      <c r="DAE96" s="1135"/>
      <c r="DAF96" s="1134"/>
      <c r="DAG96" s="1134"/>
      <c r="DAH96" s="1134"/>
      <c r="DAI96" s="1134"/>
      <c r="DAJ96" s="233"/>
      <c r="DAK96" s="1134"/>
      <c r="DAL96" s="1135"/>
      <c r="DAM96" s="1135"/>
      <c r="DAN96" s="1134"/>
      <c r="DAO96" s="1135"/>
      <c r="DAP96" s="240"/>
      <c r="DAQ96" s="1134"/>
      <c r="DAR96" s="1134"/>
      <c r="DAS96" s="1134"/>
      <c r="DAT96" s="231"/>
      <c r="DAU96" s="1134"/>
      <c r="DAV96" s="1134"/>
      <c r="DAW96" s="234"/>
      <c r="DAY96" s="227"/>
      <c r="DAZ96" s="239"/>
      <c r="DBB96" s="227"/>
      <c r="DBC96" s="239"/>
      <c r="DBF96" s="227"/>
      <c r="DBG96" s="240"/>
      <c r="DBK96" s="227"/>
      <c r="DBL96" s="239"/>
      <c r="DBU96" s="1122"/>
      <c r="DBV96" s="227"/>
      <c r="DBW96" s="227"/>
      <c r="DBX96" s="1122"/>
      <c r="DBY96" s="1122"/>
      <c r="DBZ96" s="1122"/>
      <c r="DCA96" s="1529"/>
      <c r="DCB96" s="1531"/>
      <c r="DCC96" s="1122"/>
      <c r="DCD96" s="1122"/>
      <c r="DCE96" s="1122"/>
      <c r="DCF96" s="1529"/>
      <c r="DCG96" s="1530"/>
      <c r="DCH96" s="1122"/>
      <c r="DCI96" s="1122"/>
      <c r="DCJ96" s="1122"/>
      <c r="DCK96" s="1122"/>
      <c r="DCL96" s="227"/>
      <c r="DCM96" s="227"/>
      <c r="DCN96" s="1122"/>
      <c r="DCO96" s="1122"/>
      <c r="DCP96" s="1122"/>
      <c r="DCQ96" s="1529"/>
      <c r="DCR96" s="1531"/>
      <c r="DCS96" s="1122"/>
      <c r="DCT96" s="1122"/>
      <c r="DCU96" s="1122"/>
      <c r="DCV96" s="1529"/>
      <c r="DCW96" s="1530"/>
      <c r="DCX96" s="1122"/>
      <c r="DCY96" s="1122"/>
      <c r="DCZ96" s="1122"/>
      <c r="DDA96" s="1122"/>
      <c r="DDB96" s="1122"/>
      <c r="DDC96" s="1122"/>
      <c r="DDD96" s="1122"/>
      <c r="DDE96" s="1122"/>
      <c r="DDF96" s="1122"/>
      <c r="DDG96" s="227"/>
      <c r="DDH96" s="1135"/>
      <c r="DDI96" s="1134"/>
      <c r="DDJ96" s="1134"/>
      <c r="DDK96" s="1134"/>
      <c r="DDL96" s="1135"/>
      <c r="DDM96" s="1135"/>
      <c r="DDN96" s="1134"/>
      <c r="DDO96" s="1134"/>
      <c r="DDP96" s="1134"/>
      <c r="DDQ96" s="1134"/>
      <c r="DDR96" s="233"/>
      <c r="DDS96" s="1134"/>
      <c r="DDT96" s="1135"/>
      <c r="DDU96" s="1135"/>
      <c r="DDV96" s="1134"/>
      <c r="DDW96" s="1135"/>
      <c r="DDX96" s="240"/>
      <c r="DDY96" s="1134"/>
      <c r="DDZ96" s="1134"/>
      <c r="DEA96" s="1134"/>
      <c r="DEB96" s="231"/>
      <c r="DEC96" s="1134"/>
      <c r="DED96" s="1134"/>
      <c r="DEE96" s="234"/>
      <c r="DEF96" s="1122"/>
      <c r="DEG96" s="227"/>
      <c r="DEH96" s="239"/>
      <c r="DEI96" s="1122"/>
      <c r="DEJ96" s="227"/>
      <c r="DEK96" s="239"/>
      <c r="DEL96" s="1122"/>
      <c r="DEM96" s="1122"/>
      <c r="DEN96" s="227"/>
      <c r="DEO96" s="240"/>
      <c r="DEP96" s="1122"/>
      <c r="DEQ96" s="1122"/>
      <c r="DER96" s="1122"/>
      <c r="DES96" s="227"/>
      <c r="DET96" s="239"/>
      <c r="DEU96" s="1122"/>
      <c r="DEV96" s="1122"/>
      <c r="DEW96" s="1122"/>
      <c r="DEX96" s="1122"/>
      <c r="DEY96" s="1122"/>
      <c r="DEZ96" s="1122"/>
      <c r="DFA96" s="1122"/>
      <c r="DFB96" s="1122"/>
      <c r="DFC96" s="1122"/>
      <c r="DFD96" s="1529"/>
      <c r="DFE96" s="1529"/>
      <c r="DFF96" s="1122"/>
      <c r="DFG96" s="1122"/>
      <c r="DFH96" s="1122"/>
      <c r="DFI96" s="1529"/>
      <c r="DFJ96" s="1531"/>
      <c r="DFK96" s="1122"/>
      <c r="DFL96" s="1122"/>
      <c r="DFM96" s="1122"/>
      <c r="DFN96" s="1529"/>
      <c r="DFO96" s="1530"/>
      <c r="DFP96" s="1122"/>
      <c r="DFQ96" s="1122"/>
      <c r="DFR96" s="1122"/>
      <c r="DFS96" s="1122"/>
      <c r="DFT96" s="1529"/>
      <c r="DFU96" s="1529"/>
      <c r="DFV96" s="1122"/>
      <c r="DFW96" s="1122"/>
      <c r="DFX96" s="1122"/>
      <c r="DFY96" s="1529"/>
      <c r="DFZ96" s="1531"/>
      <c r="DGA96" s="1122"/>
      <c r="DGB96" s="1122"/>
      <c r="DGC96" s="1122"/>
      <c r="DGD96" s="1529"/>
      <c r="DGE96" s="1530"/>
      <c r="DGF96" s="1122"/>
      <c r="DGG96" s="1122"/>
      <c r="DGH96" s="1122"/>
      <c r="DGI96" s="1122"/>
      <c r="DGJ96" s="1122"/>
      <c r="DGK96" s="1122"/>
      <c r="DGL96" s="1122"/>
      <c r="DGM96" s="1122"/>
      <c r="DGN96" s="1122"/>
      <c r="DGO96" s="227"/>
      <c r="DGP96" s="1135"/>
      <c r="DGQ96" s="1134"/>
      <c r="DGR96" s="1134"/>
      <c r="DGS96" s="1134"/>
      <c r="DGT96" s="1135"/>
      <c r="DGU96" s="1135"/>
      <c r="DGV96" s="1134"/>
      <c r="DGW96" s="1134"/>
      <c r="DGX96" s="1134"/>
      <c r="DGY96" s="1134"/>
      <c r="DGZ96" s="233"/>
      <c r="DHA96" s="1134"/>
      <c r="DHB96" s="1135"/>
      <c r="DHC96" s="1135"/>
      <c r="DHD96" s="1134"/>
      <c r="DHE96" s="1135"/>
      <c r="DHF96" s="240"/>
      <c r="DHG96" s="1134"/>
      <c r="DHH96" s="1134"/>
      <c r="DHI96" s="1134"/>
      <c r="DHJ96" s="231"/>
      <c r="DHK96" s="1134"/>
      <c r="DHL96" s="1134"/>
      <c r="DHM96" s="234"/>
      <c r="DHN96" s="1122"/>
      <c r="DHO96" s="227"/>
      <c r="DHP96" s="239"/>
      <c r="DHQ96" s="1122"/>
      <c r="DHR96" s="227"/>
      <c r="DHS96" s="239"/>
      <c r="DHT96" s="1122"/>
      <c r="DHU96" s="1122"/>
      <c r="DHV96" s="227"/>
      <c r="DHW96" s="240"/>
      <c r="DHX96" s="1122"/>
      <c r="DHY96" s="1122"/>
      <c r="DHZ96" s="1122"/>
      <c r="DIA96" s="227"/>
      <c r="DIB96" s="239"/>
      <c r="DIC96" s="1122"/>
      <c r="DID96" s="1122"/>
      <c r="DIE96" s="1122"/>
      <c r="DIF96" s="1122"/>
      <c r="DIG96" s="1122"/>
      <c r="DIH96" s="1122"/>
      <c r="DII96" s="1122"/>
      <c r="DIJ96" s="1122"/>
      <c r="DIK96" s="1122"/>
      <c r="DIL96" s="227"/>
      <c r="DIM96" s="227"/>
      <c r="DIN96" s="1122"/>
      <c r="DIO96" s="1122"/>
      <c r="DIP96" s="1122"/>
      <c r="DIQ96" s="1529"/>
      <c r="DIR96" s="1531"/>
      <c r="DIS96" s="1122"/>
      <c r="DIT96" s="1122"/>
      <c r="DIU96" s="1122"/>
      <c r="DIV96" s="1529"/>
      <c r="DIW96" s="1530"/>
      <c r="DIX96" s="1122"/>
      <c r="DIY96" s="1122"/>
      <c r="DIZ96" s="1122"/>
      <c r="DJA96" s="1122"/>
      <c r="DJB96" s="227"/>
      <c r="DJC96" s="227"/>
      <c r="DJD96" s="1122"/>
      <c r="DJE96" s="1122"/>
      <c r="DJF96" s="1122"/>
      <c r="DJG96" s="1529"/>
      <c r="DJH96" s="1531"/>
      <c r="DJI96" s="1122"/>
      <c r="DJJ96" s="1122"/>
      <c r="DJK96" s="1122"/>
      <c r="DJL96" s="1529"/>
      <c r="DJM96" s="1530"/>
      <c r="DJN96" s="1122"/>
      <c r="DJO96" s="1122"/>
      <c r="DJP96" s="1122"/>
      <c r="DJQ96" s="1122"/>
      <c r="DJR96" s="1122"/>
      <c r="DJS96" s="1122"/>
      <c r="DJT96" s="1122"/>
      <c r="DJU96" s="1122"/>
      <c r="DJV96" s="1122"/>
      <c r="DJW96" s="227"/>
      <c r="DJX96" s="1135"/>
      <c r="DJY96" s="1134"/>
      <c r="DJZ96" s="1134"/>
      <c r="DKA96" s="1134"/>
      <c r="DKB96" s="1135"/>
      <c r="DKC96" s="1135"/>
      <c r="DKD96" s="1134"/>
      <c r="DKE96" s="1134"/>
      <c r="DKF96" s="1134"/>
      <c r="DKG96" s="1134"/>
      <c r="DKH96" s="233"/>
      <c r="DKI96" s="1134"/>
      <c r="DKJ96" s="1135"/>
      <c r="DKK96" s="1135"/>
      <c r="DKL96" s="1134"/>
      <c r="DKM96" s="1135"/>
      <c r="DKN96" s="240"/>
      <c r="DKO96" s="1134"/>
      <c r="DKP96" s="1134"/>
      <c r="DKQ96" s="1134"/>
      <c r="DKR96" s="231"/>
      <c r="DKS96" s="1134"/>
      <c r="DKT96" s="1134"/>
      <c r="DKU96" s="234"/>
      <c r="DKV96" s="1122"/>
      <c r="DKW96" s="227"/>
      <c r="DKX96" s="239"/>
      <c r="DKY96" s="1122"/>
      <c r="DKZ96" s="227"/>
      <c r="DLA96" s="239"/>
      <c r="DLB96" s="1122"/>
      <c r="DLC96" s="1122"/>
      <c r="DLD96" s="227"/>
      <c r="DLE96" s="240"/>
      <c r="DLF96" s="1122"/>
      <c r="DLG96" s="1122"/>
      <c r="DLH96" s="1122"/>
      <c r="DLI96" s="227"/>
      <c r="DLJ96" s="239"/>
      <c r="DLK96" s="1122"/>
      <c r="DLL96" s="1122"/>
      <c r="DLM96" s="1122"/>
      <c r="DLN96" s="1122"/>
      <c r="DLO96" s="1122"/>
      <c r="DLP96" s="1122"/>
      <c r="DLQ96" s="1122"/>
      <c r="DLR96" s="1122"/>
      <c r="DLT96" s="227"/>
      <c r="DLU96" s="227"/>
      <c r="DLY96" s="1529"/>
      <c r="DLZ96" s="1531"/>
      <c r="DMD96" s="1529"/>
      <c r="DME96" s="1530"/>
      <c r="DMJ96" s="227"/>
      <c r="DMK96" s="227"/>
      <c r="DMO96" s="1529"/>
      <c r="DMP96" s="1531"/>
      <c r="DMT96" s="1532"/>
      <c r="DMU96" s="1530"/>
      <c r="DNE96" s="227"/>
      <c r="DNF96" s="1135"/>
      <c r="DNG96" s="1134"/>
      <c r="DNH96" s="1134"/>
      <c r="DNI96" s="1134"/>
      <c r="DNJ96" s="1135"/>
      <c r="DNK96" s="1135"/>
      <c r="DNL96" s="231"/>
      <c r="DNM96" s="1134"/>
      <c r="DNN96" s="1134"/>
      <c r="DNO96" s="1134"/>
      <c r="DNP96" s="1134"/>
      <c r="DNQ96" s="1134"/>
      <c r="DNR96" s="1135"/>
      <c r="DNS96" s="1135"/>
      <c r="DNT96" s="1134"/>
      <c r="DNU96" s="1135"/>
      <c r="DNV96" s="240"/>
      <c r="DNW96" s="1134"/>
      <c r="DNX96" s="1134"/>
      <c r="DNY96" s="1134"/>
      <c r="DNZ96" s="231"/>
      <c r="DOA96" s="1134"/>
      <c r="DOB96" s="1134"/>
      <c r="DOC96" s="234"/>
      <c r="DOD96" s="1122"/>
      <c r="DOE96" s="227"/>
      <c r="DOF96" s="239"/>
      <c r="DOG96" s="1122"/>
      <c r="DOH96" s="227"/>
      <c r="DOI96" s="239"/>
      <c r="DOJ96" s="1122"/>
      <c r="DOK96" s="1122"/>
      <c r="DOL96" s="227"/>
      <c r="DOM96" s="805"/>
      <c r="DON96" s="1134"/>
      <c r="DOQ96" s="227"/>
      <c r="DOR96" s="227"/>
      <c r="DPB96" s="1529"/>
      <c r="DPC96" s="1530"/>
      <c r="DPD96" s="227"/>
      <c r="DPE96" s="227"/>
      <c r="DPF96" s="227"/>
      <c r="DPG96" s="1529"/>
      <c r="DPH96" s="1531"/>
      <c r="DPI96" s="227"/>
      <c r="DPJ96" s="227"/>
      <c r="DPK96" s="227"/>
      <c r="DPL96" s="227"/>
      <c r="DPM96" s="227"/>
      <c r="DPN96" s="227"/>
      <c r="DPO96" s="227"/>
      <c r="DPP96" s="227"/>
      <c r="DPQ96" s="227"/>
      <c r="DPR96" s="1529"/>
      <c r="DPS96" s="1530"/>
      <c r="DPT96" s="227"/>
      <c r="DPU96" s="227"/>
      <c r="DPV96" s="227"/>
      <c r="DPW96" s="1529"/>
      <c r="DPX96" s="1531"/>
      <c r="DPZ96" s="227"/>
      <c r="DQA96" s="227"/>
      <c r="DQB96" s="227"/>
      <c r="DQC96" s="227"/>
      <c r="DQD96" s="227"/>
      <c r="DQE96" s="227"/>
      <c r="DQF96" s="227"/>
      <c r="DQG96" s="235"/>
      <c r="DQH96" s="235"/>
      <c r="DQI96" s="235"/>
      <c r="DQJ96" s="235"/>
      <c r="DQK96" s="235"/>
      <c r="DQL96" s="235"/>
      <c r="DQM96" s="1529"/>
      <c r="DQN96" s="1531"/>
      <c r="DQO96" s="237"/>
      <c r="DQP96" s="1179"/>
      <c r="DQQ96" s="1179"/>
      <c r="DQR96" s="1529"/>
      <c r="DQS96" s="1530"/>
      <c r="DQT96" s="1192"/>
      <c r="DQU96" s="1179"/>
      <c r="DQV96" s="1179"/>
      <c r="DQW96" s="1133"/>
      <c r="DQX96" s="1133"/>
      <c r="DQY96" s="1133"/>
      <c r="DQZ96" s="1133"/>
      <c r="DRA96" s="1133"/>
      <c r="DRB96" s="1133"/>
      <c r="DRC96" s="1133"/>
      <c r="DRD96" s="1133"/>
      <c r="DRE96" s="1133"/>
      <c r="DRF96" s="1134"/>
      <c r="DRG96" s="1134"/>
      <c r="DRH96" s="1134"/>
      <c r="DRI96" s="1134"/>
      <c r="DRJ96" s="231"/>
      <c r="DRK96" s="1133"/>
      <c r="DRL96" s="1133"/>
      <c r="DRM96" s="1134"/>
      <c r="DRN96" s="1134"/>
      <c r="DRQ96" s="1134"/>
      <c r="DRR96" s="1134"/>
      <c r="DRS96" s="1134"/>
      <c r="DRT96" s="233"/>
      <c r="DRW96" s="233"/>
      <c r="DSA96" s="234"/>
      <c r="DSD96" s="234"/>
      <c r="DSG96" s="234"/>
      <c r="DSK96" s="233"/>
      <c r="DSP96" s="234"/>
      <c r="DSX96" s="231"/>
      <c r="DTE96" s="232"/>
      <c r="DTO96" s="231"/>
      <c r="DTX96" s="231"/>
      <c r="DUA96" s="235"/>
      <c r="DUB96" s="235"/>
      <c r="DUC96" s="235"/>
      <c r="DUD96" s="235"/>
      <c r="DUE96" s="235"/>
      <c r="DUF96" s="238"/>
      <c r="DUG96" s="235"/>
      <c r="DUH96" s="235"/>
      <c r="DUI96" s="235"/>
      <c r="DUJ96" s="235"/>
      <c r="DUK96" s="235"/>
      <c r="DUL96" s="235"/>
      <c r="DUM96" s="235"/>
      <c r="DUN96" s="235"/>
      <c r="DUO96" s="235"/>
      <c r="DUP96" s="235"/>
      <c r="DUQ96" s="235"/>
      <c r="DUR96" s="235"/>
      <c r="DUS96" s="235"/>
      <c r="DVC96" s="234"/>
      <c r="DVG96" s="227"/>
      <c r="DVH96" s="227"/>
      <c r="DVM96" s="234"/>
      <c r="DVN96" s="1134"/>
      <c r="DVO96" s="1134"/>
      <c r="DVP96" s="1134"/>
      <c r="DVQ96" s="1134"/>
      <c r="DVR96" s="233"/>
      <c r="DVS96" s="1134"/>
      <c r="DVT96" s="1134"/>
      <c r="DVU96" s="1134"/>
      <c r="DVV96" s="1134"/>
      <c r="DVW96" s="1135"/>
      <c r="DVX96" s="1135"/>
      <c r="DVY96" s="1134"/>
      <c r="DVZ96" s="1134"/>
      <c r="DWA96" s="1134"/>
      <c r="DWB96" s="1134"/>
      <c r="DWC96" s="1134"/>
      <c r="DWD96" s="1134"/>
      <c r="DWE96" s="1134"/>
      <c r="DWF96" s="1134"/>
      <c r="DWG96" s="1135"/>
      <c r="DWH96" s="240"/>
      <c r="DWI96" s="1134"/>
      <c r="DWJ96" s="1134"/>
      <c r="DWK96" s="1134"/>
      <c r="DWL96" s="1134"/>
      <c r="DWM96" s="1135"/>
      <c r="DWN96" s="1135"/>
      <c r="DWO96" s="1134"/>
      <c r="DWP96" s="1134"/>
      <c r="DWQ96" s="1134"/>
      <c r="DWR96" s="1134"/>
      <c r="DWS96" s="1134"/>
      <c r="DWT96" s="1134"/>
      <c r="DWU96" s="1134"/>
      <c r="DWV96" s="1134"/>
      <c r="DWW96" s="1135"/>
      <c r="DWX96" s="240"/>
      <c r="DWY96" s="1134"/>
      <c r="DWZ96" s="1134"/>
      <c r="DXA96" s="1134"/>
      <c r="DXB96" s="1134"/>
      <c r="DXC96" s="1135"/>
      <c r="DXD96" s="1135"/>
      <c r="DXE96" s="1134"/>
      <c r="DXF96" s="1134"/>
      <c r="DXG96" s="1134"/>
      <c r="DXH96" s="1135"/>
      <c r="DXI96" s="1135"/>
      <c r="DXJ96" s="1134"/>
      <c r="DXK96" s="1134"/>
      <c r="DXL96" s="1134"/>
      <c r="DXM96" s="1135"/>
      <c r="DXN96" s="240"/>
      <c r="DXO96" s="1134"/>
      <c r="DXP96" s="1134"/>
      <c r="DXQ96" s="1134"/>
      <c r="DXR96" s="1134"/>
      <c r="DXS96" s="1134"/>
      <c r="DXT96" s="1134"/>
      <c r="DXU96" s="1134"/>
      <c r="DXV96" s="1134"/>
      <c r="DXW96" s="1134"/>
      <c r="DXX96" s="1135"/>
      <c r="DXY96" s="239"/>
      <c r="DXZ96" s="1134"/>
      <c r="DYA96" s="1134"/>
      <c r="DYB96" s="234"/>
      <c r="DYC96" s="1135"/>
      <c r="DYD96" s="1135"/>
      <c r="DYE96" s="234"/>
      <c r="DYI96" s="233"/>
      <c r="DYK96" s="227"/>
      <c r="DYL96" s="1135"/>
      <c r="DYM96" s="1134"/>
      <c r="DYN96" s="1135"/>
      <c r="DYO96" s="240"/>
      <c r="DYS96" s="231"/>
      <c r="DYV96" s="234"/>
      <c r="DYX96" s="227"/>
      <c r="DYY96" s="239"/>
      <c r="DZA96" s="227"/>
      <c r="DZB96" s="239"/>
      <c r="DZE96" s="227"/>
      <c r="DZF96" s="240"/>
      <c r="DZJ96" s="227"/>
      <c r="DZK96" s="239"/>
      <c r="DZU96" s="227"/>
      <c r="DZV96" s="227"/>
      <c r="DZY96" s="1134"/>
      <c r="DZZ96" s="1135"/>
      <c r="EAA96" s="239"/>
      <c r="EAB96" s="1134"/>
      <c r="EAC96" s="1134"/>
      <c r="EAD96" s="1134"/>
      <c r="EAE96" s="1135"/>
      <c r="EAF96" s="240"/>
      <c r="EAG96" s="1134"/>
      <c r="EAH96" s="1134"/>
      <c r="EAI96" s="1134"/>
      <c r="EAJ96" s="1134"/>
      <c r="EAK96" s="1135"/>
      <c r="EAL96" s="1135"/>
      <c r="EAM96" s="1134"/>
      <c r="EAN96" s="1134"/>
      <c r="EAO96" s="1134"/>
      <c r="EAP96" s="1135"/>
      <c r="EAQ96" s="239"/>
      <c r="EAR96" s="1134"/>
      <c r="EAS96" s="1134"/>
      <c r="EAT96" s="1134"/>
      <c r="EAU96" s="1135"/>
      <c r="EAV96" s="240"/>
      <c r="EAW96" s="1134"/>
      <c r="EAX96" s="1134"/>
      <c r="EAY96" s="1134"/>
      <c r="EAZ96" s="1134"/>
      <c r="EBA96" s="1135"/>
      <c r="EBB96" s="1135"/>
      <c r="EBC96" s="1134"/>
      <c r="EBD96" s="1134"/>
      <c r="EBE96" s="1134"/>
      <c r="EBF96" s="1135"/>
      <c r="EBG96" s="1135"/>
      <c r="EBH96" s="1134"/>
      <c r="EBI96" s="1134"/>
      <c r="EBJ96" s="1134"/>
      <c r="EBK96" s="1135"/>
      <c r="EBL96" s="240"/>
      <c r="EBM96" s="1134"/>
      <c r="EBN96" s="1134"/>
      <c r="EBO96" s="1134"/>
      <c r="EBP96" s="1134"/>
      <c r="EBQ96" s="1134"/>
      <c r="EBR96" s="1134"/>
      <c r="EBS96" s="1134"/>
      <c r="EBT96" s="1134"/>
      <c r="EBU96" s="1134"/>
      <c r="EBV96" s="1135"/>
      <c r="EBW96" s="1135"/>
      <c r="EBX96" s="1134"/>
      <c r="EBY96" s="1134"/>
      <c r="EBZ96" s="1134"/>
      <c r="ECA96" s="1135"/>
      <c r="ECB96" s="1135"/>
      <c r="ECC96" s="234"/>
      <c r="ECD96" s="1134"/>
      <c r="ECF96" s="1122"/>
      <c r="ECG96" s="233"/>
      <c r="ECH96" s="1122"/>
      <c r="ECI96" s="227"/>
      <c r="ECJ96" s="1135"/>
      <c r="ECK96" s="1134"/>
      <c r="ECL96" s="1135"/>
      <c r="ECM96" s="240"/>
      <c r="ECN96" s="1122"/>
      <c r="ECO96" s="1122"/>
      <c r="ECP96" s="1122"/>
      <c r="ECQ96" s="231"/>
      <c r="ECR96" s="1122"/>
      <c r="ECS96" s="1122"/>
      <c r="ECT96" s="234"/>
      <c r="ECU96" s="1122"/>
      <c r="ECV96" s="227"/>
      <c r="ECW96" s="239"/>
      <c r="ECX96" s="1122"/>
      <c r="ECY96" s="227"/>
      <c r="ECZ96" s="239"/>
      <c r="EDA96" s="1122"/>
      <c r="EDB96" s="1122"/>
      <c r="EDC96" s="227"/>
      <c r="EDD96" s="805"/>
      <c r="EDE96" s="1134"/>
      <c r="EDH96" s="563"/>
      <c r="EDI96" s="227"/>
      <c r="EDQ96" s="231"/>
      <c r="EDS96" s="227"/>
      <c r="EDT96" s="227"/>
      <c r="EDU96" s="232"/>
      <c r="EDX96" s="552"/>
      <c r="EDY96" s="552"/>
      <c r="EDZ96" s="547"/>
      <c r="EEA96" s="547"/>
      <c r="EEB96" s="547"/>
      <c r="EEC96" s="552"/>
      <c r="EED96" s="552"/>
      <c r="EEE96" s="547"/>
      <c r="EEF96" s="547"/>
      <c r="EEG96" s="547"/>
      <c r="EEH96" s="547"/>
      <c r="EEI96" s="547"/>
      <c r="EEJ96" s="547"/>
      <c r="EEK96" s="547"/>
      <c r="EEL96" s="547"/>
      <c r="EEM96" s="547"/>
      <c r="EEN96" s="547"/>
      <c r="EEO96" s="548"/>
      <c r="EFF96" s="234"/>
      <c r="EFR96" s="233"/>
      <c r="EGI96" s="233"/>
      <c r="EGO96" s="234"/>
      <c r="EGR96" s="235"/>
      <c r="EGS96" s="235"/>
      <c r="EGT96" s="235"/>
      <c r="EGU96" s="235"/>
      <c r="EGV96" s="235"/>
      <c r="EGW96" s="235"/>
      <c r="EGX96" s="235"/>
      <c r="EGY96" s="235"/>
      <c r="EGZ96" s="237"/>
      <c r="EHA96" s="1195"/>
      <c r="EHB96" s="1195"/>
      <c r="EHC96" s="1195"/>
      <c r="EHD96" s="1195"/>
      <c r="EHE96" s="1192"/>
      <c r="EHF96" s="1195"/>
      <c r="EHG96" s="1195"/>
      <c r="EHH96" s="1133"/>
      <c r="EHI96" s="1133"/>
      <c r="EHJ96" s="1133"/>
      <c r="EHK96" s="1133"/>
      <c r="EHL96" s="1133"/>
      <c r="EHM96" s="1133"/>
      <c r="EHN96" s="1133"/>
      <c r="EHO96" s="1133"/>
      <c r="EHP96" s="1133"/>
      <c r="EHQ96" s="1134"/>
      <c r="EHR96" s="1134"/>
      <c r="EHS96" s="1134"/>
      <c r="EHT96" s="1134"/>
      <c r="EHU96" s="1134"/>
      <c r="EHV96" s="241"/>
      <c r="EHW96" s="241"/>
      <c r="EHX96" s="1122"/>
      <c r="EHY96" s="233"/>
      <c r="EHZ96" s="1122"/>
      <c r="EIA96" s="227"/>
      <c r="EIB96" s="1135"/>
      <c r="EIC96" s="1134"/>
      <c r="EID96" s="1135"/>
      <c r="EIE96" s="240"/>
      <c r="EIF96" s="1122"/>
      <c r="EIG96" s="1122"/>
      <c r="EIH96" s="1122"/>
      <c r="EII96" s="231"/>
      <c r="EIJ96" s="1122"/>
      <c r="EIK96" s="1122"/>
      <c r="EIL96" s="234"/>
      <c r="EIM96" s="1122"/>
      <c r="EIN96" s="227"/>
      <c r="EIO96" s="239"/>
      <c r="EIP96" s="1122"/>
      <c r="EIQ96" s="227"/>
      <c r="EIR96" s="239"/>
      <c r="EIS96" s="1122"/>
      <c r="EIT96" s="1122"/>
      <c r="EIU96" s="227"/>
      <c r="EIV96" s="240"/>
      <c r="EIW96" s="1134"/>
      <c r="EIX96" s="1134"/>
      <c r="EJA96" s="234"/>
      <c r="EJI96" s="1134"/>
      <c r="EJJ96" s="1134"/>
      <c r="EJK96" s="1134"/>
      <c r="EJL96" s="233"/>
      <c r="EJO96" s="234"/>
      <c r="EJP96" s="232"/>
      <c r="EJQ96" s="1134"/>
      <c r="EJS96" s="1134"/>
      <c r="EJT96" s="1134"/>
      <c r="EJU96" s="1134"/>
      <c r="EJV96" s="1134"/>
      <c r="EJW96" s="1134"/>
      <c r="EJX96" s="1134"/>
      <c r="EJY96" s="1134"/>
      <c r="EJZ96" s="1134"/>
      <c r="EKA96" s="233"/>
      <c r="EKB96" s="1134"/>
      <c r="EKC96" s="1134"/>
      <c r="EKD96" s="1134"/>
      <c r="EKE96" s="1134"/>
      <c r="EKF96" s="1134"/>
      <c r="EKG96" s="548"/>
      <c r="EKH96" s="1134"/>
      <c r="EKI96" s="1134"/>
      <c r="EKJ96" s="1134"/>
      <c r="EKK96" s="1134"/>
      <c r="EKL96" s="1134"/>
      <c r="EKM96" s="1134"/>
      <c r="EKN96" s="1134"/>
      <c r="EKO96" s="1134"/>
      <c r="EKP96" s="1134"/>
      <c r="EKQ96" s="1134"/>
      <c r="EKR96" s="1134"/>
      <c r="EKS96" s="1134"/>
      <c r="EKT96" s="1134"/>
      <c r="EKU96" s="1134"/>
      <c r="EKV96" s="1134"/>
      <c r="EKW96" s="1134"/>
      <c r="EKX96" s="234"/>
      <c r="EKY96" s="1134"/>
      <c r="EKZ96" s="1134"/>
      <c r="ELA96" s="1134"/>
      <c r="ELB96" s="1134"/>
      <c r="ELC96" s="1134"/>
      <c r="ELD96" s="1134"/>
      <c r="ELE96" s="1134"/>
      <c r="ELF96" s="1134"/>
      <c r="ELG96" s="233"/>
      <c r="ELH96" s="1134"/>
      <c r="ELI96" s="1134"/>
      <c r="ELJ96" s="1134"/>
      <c r="ELK96" s="1134"/>
      <c r="ELL96" s="1134"/>
      <c r="ELM96" s="1134"/>
      <c r="ELN96" s="1134"/>
      <c r="ELO96" s="1134"/>
      <c r="ELP96" s="1134"/>
      <c r="ELQ96" s="1134"/>
      <c r="ELR96" s="1134"/>
      <c r="ELS96" s="1134"/>
      <c r="ELT96" s="1134"/>
      <c r="ELU96" s="1134"/>
      <c r="ELV96" s="1134"/>
      <c r="ELW96" s="1134"/>
      <c r="ELX96" s="233"/>
      <c r="ELY96" s="1134"/>
      <c r="EME96" s="232"/>
      <c r="EMF96" s="1134"/>
      <c r="EMG96" s="1134"/>
      <c r="EMH96" s="1135"/>
      <c r="EMI96" s="1135"/>
      <c r="EMJ96" s="1134"/>
      <c r="EMK96" s="1134"/>
      <c r="EML96" s="1134"/>
      <c r="EMM96" s="1532"/>
      <c r="EMN96" s="1531"/>
      <c r="EMO96" s="1133"/>
      <c r="EMP96" s="1133"/>
      <c r="EMQ96" s="1133"/>
      <c r="EMR96" s="1532"/>
      <c r="EMS96" s="1530"/>
      <c r="EMT96" s="1134"/>
      <c r="EMU96" s="1134"/>
      <c r="EMV96" s="1134"/>
      <c r="EMW96" s="1134"/>
      <c r="EMX96" s="1134"/>
      <c r="EMY96" s="1134"/>
      <c r="EMZ96" s="1134"/>
      <c r="ENA96" s="1134"/>
      <c r="ENB96" s="1134"/>
      <c r="ENC96" s="1135"/>
      <c r="END96" s="1135"/>
      <c r="ENH96" s="227"/>
      <c r="ENI96" s="227"/>
      <c r="ENJ96" s="1134"/>
      <c r="ENK96" s="1134"/>
      <c r="ENL96" s="1134"/>
      <c r="ENM96" s="1122"/>
      <c r="ENN96" s="233"/>
      <c r="ENO96" s="1122"/>
      <c r="ENP96" s="1122"/>
      <c r="ENQ96" s="1134"/>
      <c r="ENR96" s="1134"/>
      <c r="ENS96" s="1134"/>
      <c r="ENT96" s="233"/>
      <c r="ENU96" s="1122"/>
      <c r="ENV96" s="1122"/>
      <c r="ENW96" s="233"/>
      <c r="ENX96" s="1122"/>
      <c r="ENY96" s="1122"/>
      <c r="ENZ96" s="1122"/>
      <c r="EOA96" s="234"/>
      <c r="EOB96" s="1122"/>
      <c r="EOC96" s="1122"/>
      <c r="EOD96" s="234"/>
      <c r="EOE96" s="1122"/>
      <c r="EOF96" s="1122"/>
      <c r="EOG96" s="234"/>
      <c r="EOH96" s="1122"/>
      <c r="EOI96" s="1122"/>
      <c r="EOJ96" s="1122"/>
      <c r="EOK96" s="1164"/>
      <c r="EOL96" s="1134"/>
      <c r="EOM96" s="1134"/>
      <c r="EON96" s="1122"/>
      <c r="EOO96" s="227"/>
      <c r="EOP96" s="227"/>
      <c r="EOZ96" s="1529"/>
      <c r="EPA96" s="1530"/>
      <c r="EPB96" s="227"/>
      <c r="EPC96" s="227"/>
      <c r="EPD96" s="227"/>
      <c r="EPE96" s="1529"/>
      <c r="EPF96" s="1531"/>
      <c r="EPG96" s="227"/>
      <c r="EPH96" s="227"/>
      <c r="EPI96" s="227"/>
      <c r="EPJ96" s="227"/>
      <c r="EPK96" s="227"/>
      <c r="EPL96" s="227"/>
      <c r="EPM96" s="227"/>
      <c r="EPN96" s="227"/>
      <c r="EPU96" s="227"/>
      <c r="EPV96" s="239"/>
      <c r="EPZ96" s="227"/>
      <c r="EQA96" s="227"/>
      <c r="EQB96" s="231"/>
      <c r="EQE96" s="1122"/>
      <c r="EQF96" s="1122"/>
      <c r="EQG96" s="1122"/>
      <c r="EQH96" s="227"/>
      <c r="EQI96" s="1135"/>
      <c r="EQJ96" s="1134"/>
      <c r="EQK96" s="1135"/>
      <c r="EQL96" s="240"/>
      <c r="EQM96" s="1122"/>
      <c r="EQN96" s="1122"/>
      <c r="EQO96" s="1122"/>
      <c r="EQP96" s="231"/>
      <c r="EQQ96" s="1122"/>
      <c r="EQR96" s="1122"/>
      <c r="EQS96" s="1122"/>
      <c r="EQT96" s="1122"/>
      <c r="EQU96" s="227"/>
      <c r="EQV96" s="239"/>
      <c r="EQW96" s="1122"/>
      <c r="EQX96" s="227"/>
      <c r="EQY96" s="239"/>
      <c r="EQZ96" s="1122"/>
      <c r="ERA96" s="1122"/>
      <c r="ERB96" s="227"/>
      <c r="ERC96" s="240"/>
      <c r="ERD96" s="1122"/>
      <c r="ERE96" s="1122"/>
      <c r="ERF96" s="1122"/>
      <c r="ERG96" s="227"/>
      <c r="ERH96" s="239"/>
      <c r="ERI96" s="1122"/>
      <c r="ERJ96" s="1122"/>
      <c r="ERK96" s="1122"/>
      <c r="ERL96" s="1122"/>
      <c r="ERM96" s="1122"/>
      <c r="ERN96" s="1122"/>
      <c r="ERO96" s="1122"/>
      <c r="ERP96" s="1122"/>
      <c r="ERU96" s="230"/>
      <c r="ERV96" s="1664"/>
      <c r="ERW96" s="1664"/>
      <c r="ERX96" s="227"/>
      <c r="ETA96" s="1518"/>
      <c r="ETB96" s="1518"/>
      <c r="ETC96" s="1518"/>
      <c r="ETD96" s="1518"/>
      <c r="ETE96" s="1518"/>
      <c r="ETF96" s="1518"/>
    </row>
    <row r="97" spans="1:3906" s="226" customFormat="1" ht="15" customHeight="1">
      <c r="A97" s="1264"/>
      <c r="B97" s="1518"/>
      <c r="C97" s="1518"/>
      <c r="D97" s="1518"/>
      <c r="E97" s="1518"/>
      <c r="F97" s="1518"/>
      <c r="G97" s="1518"/>
      <c r="J97" s="1310"/>
      <c r="K97" s="1310"/>
      <c r="L97" s="1310"/>
      <c r="M97" s="1310"/>
      <c r="N97" s="1310"/>
      <c r="O97" s="1310"/>
      <c r="P97" s="1310"/>
      <c r="Q97" s="1310"/>
      <c r="R97" s="1310"/>
      <c r="S97" s="1310"/>
      <c r="T97" s="1310"/>
      <c r="U97" s="1310"/>
      <c r="V97" s="1310"/>
      <c r="W97" s="1310"/>
      <c r="X97" s="1310"/>
      <c r="Y97" s="1310"/>
      <c r="Z97" s="1310"/>
      <c r="AA97" s="1310"/>
      <c r="AD97" s="1664"/>
      <c r="AE97" s="1664"/>
      <c r="AF97" s="780"/>
      <c r="AQ97" s="227"/>
      <c r="AR97" s="239"/>
      <c r="AV97" s="227"/>
      <c r="AW97" s="227"/>
      <c r="AX97" s="231"/>
      <c r="BD97" s="227"/>
      <c r="BE97" s="240"/>
      <c r="BG97" s="227"/>
      <c r="BH97" s="227"/>
      <c r="BL97" s="231"/>
      <c r="BQ97" s="227"/>
      <c r="BR97" s="239"/>
      <c r="BT97" s="227"/>
      <c r="BU97" s="239"/>
      <c r="CC97" s="227"/>
      <c r="CD97" s="239"/>
      <c r="CH97" s="227"/>
      <c r="CI97" s="227"/>
      <c r="CJ97" s="231"/>
      <c r="CP97" s="227"/>
      <c r="CQ97" s="1135"/>
      <c r="CR97" s="1134"/>
      <c r="CS97" s="1135"/>
      <c r="CT97" s="240"/>
      <c r="CX97" s="231"/>
      <c r="DC97" s="227"/>
      <c r="DD97" s="239"/>
      <c r="DF97" s="227"/>
      <c r="DG97" s="239"/>
      <c r="DJ97" s="227"/>
      <c r="DK97" s="240"/>
      <c r="DO97" s="227"/>
      <c r="DP97" s="239"/>
      <c r="EE97" s="227"/>
      <c r="EF97" s="239"/>
      <c r="EG97" s="1122"/>
      <c r="EH97" s="1122"/>
      <c r="EI97" s="1122"/>
      <c r="EJ97" s="227"/>
      <c r="EK97" s="227"/>
      <c r="EL97" s="231"/>
      <c r="EM97" s="1122"/>
      <c r="EN97" s="1122"/>
      <c r="EO97" s="1122"/>
      <c r="EP97" s="1122"/>
      <c r="EQ97" s="1122"/>
      <c r="ER97" s="227"/>
      <c r="ES97" s="1135"/>
      <c r="ET97" s="1134"/>
      <c r="EU97" s="1135"/>
      <c r="EV97" s="240"/>
      <c r="EW97" s="1122"/>
      <c r="EX97" s="1122"/>
      <c r="EY97" s="1122"/>
      <c r="EZ97" s="231"/>
      <c r="FA97" s="1122"/>
      <c r="FB97" s="1122"/>
      <c r="FC97" s="1122"/>
      <c r="FD97" s="1122"/>
      <c r="FE97" s="227"/>
      <c r="FF97" s="239"/>
      <c r="FG97" s="1122"/>
      <c r="FH97" s="227"/>
      <c r="FI97" s="239"/>
      <c r="FJ97" s="1122"/>
      <c r="FK97" s="1122"/>
      <c r="FL97" s="227"/>
      <c r="FM97" s="240"/>
      <c r="FN97" s="1122"/>
      <c r="FO97" s="1122"/>
      <c r="FP97" s="1122"/>
      <c r="FQ97" s="227"/>
      <c r="FR97" s="239"/>
      <c r="FS97" s="1122"/>
      <c r="FT97" s="1122"/>
      <c r="FU97" s="1122"/>
      <c r="FV97" s="1122"/>
      <c r="FW97" s="1122"/>
      <c r="FX97" s="1122"/>
      <c r="FY97" s="1122"/>
      <c r="FZ97" s="1122"/>
      <c r="GA97" s="1122"/>
      <c r="GB97" s="1122"/>
      <c r="GC97" s="1122"/>
      <c r="GD97" s="1122"/>
      <c r="GE97" s="1122"/>
      <c r="GF97" s="1122"/>
      <c r="GG97" s="227"/>
      <c r="GH97" s="239"/>
      <c r="GI97" s="1122"/>
      <c r="GJ97" s="1122"/>
      <c r="GK97" s="1122"/>
      <c r="GL97" s="227"/>
      <c r="GM97" s="227"/>
      <c r="GN97" s="231"/>
      <c r="GO97" s="1377"/>
      <c r="GP97" s="1377"/>
      <c r="GQ97" s="1377"/>
      <c r="GR97" s="1377"/>
      <c r="GS97" s="1377"/>
      <c r="GT97" s="1377"/>
      <c r="GU97" s="1377"/>
      <c r="GV97" s="1377"/>
      <c r="GW97" s="1377"/>
      <c r="GX97" s="240"/>
      <c r="GY97" s="1122"/>
      <c r="GZ97" s="1122"/>
      <c r="HA97" s="1122"/>
      <c r="HB97" s="231"/>
      <c r="HC97" s="1122"/>
      <c r="HD97" s="1122"/>
      <c r="HE97" s="1122"/>
      <c r="HF97" s="1122"/>
      <c r="HG97" s="227"/>
      <c r="HH97" s="239"/>
      <c r="HI97" s="1122"/>
      <c r="HJ97" s="227"/>
      <c r="HK97" s="239"/>
      <c r="HL97" s="1122"/>
      <c r="HM97" s="1122"/>
      <c r="HN97" s="227"/>
      <c r="HO97" s="240"/>
      <c r="HP97" s="1122"/>
      <c r="HQ97" s="1122"/>
      <c r="HR97" s="1122"/>
      <c r="HS97" s="227"/>
      <c r="HT97" s="239"/>
      <c r="HU97" s="1122"/>
      <c r="HV97" s="1122"/>
      <c r="HW97" s="1122"/>
      <c r="HX97" s="1122"/>
      <c r="HY97" s="1122"/>
      <c r="HZ97" s="1122"/>
      <c r="IA97" s="1122"/>
      <c r="IB97" s="1122"/>
      <c r="IC97" s="1122"/>
      <c r="ID97" s="1122"/>
      <c r="IE97" s="1122"/>
      <c r="IF97" s="1122"/>
      <c r="IG97" s="1122"/>
      <c r="IH97" s="1122"/>
      <c r="II97" s="227"/>
      <c r="IJ97" s="239"/>
      <c r="IK97" s="1122"/>
      <c r="IL97" s="1122"/>
      <c r="IM97" s="1122"/>
      <c r="IN97" s="227"/>
      <c r="IO97" s="227"/>
      <c r="IP97" s="231"/>
      <c r="IQ97" s="1377"/>
      <c r="IR97" s="1377"/>
      <c r="IS97" s="1377"/>
      <c r="IT97" s="1377"/>
      <c r="IU97" s="1377"/>
      <c r="IV97" s="1377"/>
      <c r="IW97" s="1377"/>
      <c r="IX97" s="1377"/>
      <c r="IY97" s="1377"/>
      <c r="IZ97" s="240"/>
      <c r="JA97" s="1122"/>
      <c r="JB97" s="1122"/>
      <c r="JC97" s="1122"/>
      <c r="JD97" s="231"/>
      <c r="JE97" s="1122"/>
      <c r="JF97" s="1122"/>
      <c r="JG97" s="1122"/>
      <c r="JH97" s="1122"/>
      <c r="JI97" s="227"/>
      <c r="JJ97" s="239"/>
      <c r="JK97" s="1122"/>
      <c r="JL97" s="227"/>
      <c r="JM97" s="239"/>
      <c r="JN97" s="1122"/>
      <c r="JO97" s="1122"/>
      <c r="JP97" s="227"/>
      <c r="JQ97" s="240"/>
      <c r="JR97" s="1122"/>
      <c r="JS97" s="1122"/>
      <c r="JT97" s="1122"/>
      <c r="JU97" s="227"/>
      <c r="JV97" s="239"/>
      <c r="JW97" s="1122"/>
      <c r="JX97" s="1122"/>
      <c r="JY97" s="1122"/>
      <c r="JZ97" s="1122"/>
      <c r="KA97" s="1122"/>
      <c r="KB97" s="1122"/>
      <c r="KC97" s="1122"/>
      <c r="KD97" s="1122"/>
      <c r="KE97" s="1122"/>
      <c r="KF97" s="1122"/>
      <c r="KG97" s="1122"/>
      <c r="KH97" s="1122"/>
      <c r="KI97" s="1122"/>
      <c r="KJ97" s="1122"/>
      <c r="KK97" s="227"/>
      <c r="KL97" s="239"/>
      <c r="KM97" s="1122"/>
      <c r="KN97" s="1122"/>
      <c r="KO97" s="1122"/>
      <c r="KP97" s="227"/>
      <c r="KQ97" s="227"/>
      <c r="KR97" s="231"/>
      <c r="KS97" s="1377"/>
      <c r="KT97" s="1377"/>
      <c r="KU97" s="1377"/>
      <c r="KV97" s="1377"/>
      <c r="KW97" s="1377"/>
      <c r="KX97" s="1377"/>
      <c r="KY97" s="1377"/>
      <c r="KZ97" s="1377"/>
      <c r="LA97" s="1377"/>
      <c r="LB97" s="240"/>
      <c r="LC97" s="1122"/>
      <c r="LD97" s="1122"/>
      <c r="LE97" s="1122"/>
      <c r="LF97" s="231"/>
      <c r="LG97" s="1122"/>
      <c r="LH97" s="1122"/>
      <c r="LI97" s="1122"/>
      <c r="LJ97" s="1122"/>
      <c r="LK97" s="227"/>
      <c r="LL97" s="239"/>
      <c r="LM97" s="1122"/>
      <c r="LN97" s="227"/>
      <c r="LO97" s="239"/>
      <c r="LP97" s="1122"/>
      <c r="LQ97" s="1122"/>
      <c r="LR97" s="227"/>
      <c r="LS97" s="240"/>
      <c r="LT97" s="1122"/>
      <c r="LU97" s="1122"/>
      <c r="LV97" s="1122"/>
      <c r="LW97" s="227"/>
      <c r="LX97" s="239"/>
      <c r="LY97" s="1122"/>
      <c r="LZ97" s="1122"/>
      <c r="MA97" s="1122"/>
      <c r="MB97" s="1122"/>
      <c r="MC97" s="1122"/>
      <c r="MD97" s="1122"/>
      <c r="ME97" s="1122"/>
      <c r="MF97" s="1122"/>
      <c r="MG97" s="1122"/>
      <c r="MH97" s="1122"/>
      <c r="MI97" s="1122"/>
      <c r="MJ97" s="1122"/>
      <c r="MK97" s="1122"/>
      <c r="ML97" s="1122"/>
      <c r="MM97" s="227"/>
      <c r="MN97" s="239"/>
      <c r="MO97" s="1122"/>
      <c r="MP97" s="1122"/>
      <c r="MQ97" s="1122"/>
      <c r="MR97" s="227"/>
      <c r="MS97" s="227"/>
      <c r="MT97" s="231"/>
      <c r="MU97" s="1377"/>
      <c r="MV97" s="1377"/>
      <c r="MW97" s="1377"/>
      <c r="MX97" s="1377"/>
      <c r="MY97" s="1377"/>
      <c r="MZ97" s="1377"/>
      <c r="NA97" s="1377"/>
      <c r="NB97" s="1377"/>
      <c r="NC97" s="1377"/>
      <c r="ND97" s="240"/>
      <c r="NE97" s="1122"/>
      <c r="NF97" s="1122"/>
      <c r="NG97" s="1122"/>
      <c r="NH97" s="231"/>
      <c r="NI97" s="1122"/>
      <c r="NJ97" s="1122"/>
      <c r="NK97" s="1122"/>
      <c r="NL97" s="1122"/>
      <c r="NM97" s="227"/>
      <c r="NN97" s="239"/>
      <c r="NO97" s="1122"/>
      <c r="NP97" s="227"/>
      <c r="NQ97" s="239"/>
      <c r="NR97" s="1122"/>
      <c r="NS97" s="1122"/>
      <c r="NT97" s="227"/>
      <c r="NU97" s="240"/>
      <c r="NV97" s="1122"/>
      <c r="NW97" s="1122"/>
      <c r="NX97" s="1122"/>
      <c r="NY97" s="227"/>
      <c r="NZ97" s="239"/>
      <c r="OA97" s="1122"/>
      <c r="OB97" s="1122"/>
      <c r="OC97" s="1122"/>
      <c r="OD97" s="1122"/>
      <c r="OE97" s="1122"/>
      <c r="OF97" s="1122"/>
      <c r="OG97" s="1122"/>
      <c r="OH97" s="1377"/>
      <c r="OI97" s="1377"/>
      <c r="OJ97" s="1377"/>
      <c r="OK97" s="1377"/>
      <c r="OL97" s="1377"/>
      <c r="OM97" s="1377"/>
      <c r="ON97" s="1377"/>
      <c r="OO97" s="1377"/>
      <c r="OP97" s="1166"/>
      <c r="OQ97" s="1165"/>
      <c r="OR97" s="1165"/>
      <c r="OS97" s="1166"/>
      <c r="OU97" s="227"/>
      <c r="OV97" s="227"/>
      <c r="OX97" s="227"/>
      <c r="OY97" s="227"/>
      <c r="OZ97" s="234"/>
      <c r="PA97" s="227"/>
      <c r="PB97" s="227"/>
      <c r="PC97" s="234"/>
      <c r="PK97" s="227"/>
      <c r="PL97" s="239"/>
      <c r="PM97" s="1122"/>
      <c r="PN97" s="1122"/>
      <c r="PO97" s="1122"/>
      <c r="PP97" s="227"/>
      <c r="PQ97" s="227"/>
      <c r="PR97" s="231"/>
      <c r="PS97" s="1122"/>
      <c r="PT97" s="1122"/>
      <c r="PU97" s="1122"/>
      <c r="PV97" s="1122"/>
      <c r="PW97" s="1122"/>
      <c r="PX97" s="227"/>
      <c r="PY97" s="1135"/>
      <c r="PZ97" s="1134"/>
      <c r="QA97" s="1135"/>
      <c r="QB97" s="240"/>
      <c r="QC97" s="1122"/>
      <c r="QD97" s="1122"/>
      <c r="QE97" s="1122"/>
      <c r="QF97" s="231"/>
      <c r="QG97" s="1122"/>
      <c r="QH97" s="1122"/>
      <c r="QI97" s="1122"/>
      <c r="QJ97" s="1122"/>
      <c r="QK97" s="227"/>
      <c r="QL97" s="239"/>
      <c r="QM97" s="1122"/>
      <c r="QN97" s="227"/>
      <c r="QO97" s="239"/>
      <c r="QP97" s="1122"/>
      <c r="QQ97" s="1122"/>
      <c r="QR97" s="227"/>
      <c r="QS97" s="240"/>
      <c r="QT97" s="1122"/>
      <c r="QU97" s="1122"/>
      <c r="QV97" s="1122"/>
      <c r="QW97" s="227"/>
      <c r="QX97" s="239"/>
      <c r="QY97" s="1122"/>
      <c r="QZ97" s="1122"/>
      <c r="RA97" s="1122"/>
      <c r="RB97" s="1122"/>
      <c r="RC97" s="1122"/>
      <c r="RD97" s="1122"/>
      <c r="RE97" s="1122"/>
      <c r="RF97" s="1122"/>
      <c r="RG97" s="1122"/>
      <c r="RH97" s="1122"/>
      <c r="RI97" s="1122"/>
      <c r="RJ97" s="1122"/>
      <c r="RK97" s="1122"/>
      <c r="RL97" s="1122"/>
      <c r="RM97" s="227"/>
      <c r="RN97" s="239"/>
      <c r="RO97" s="1122"/>
      <c r="RP97" s="1122"/>
      <c r="RQ97" s="1122"/>
      <c r="RR97" s="227"/>
      <c r="RS97" s="227"/>
      <c r="RT97" s="231"/>
      <c r="RU97" s="1122"/>
      <c r="RV97" s="1122"/>
      <c r="RW97" s="1122"/>
      <c r="RX97" s="1122"/>
      <c r="RY97" s="1122"/>
      <c r="RZ97" s="227"/>
      <c r="SA97" s="1135"/>
      <c r="SB97" s="1134"/>
      <c r="SC97" s="1135"/>
      <c r="SD97" s="240"/>
      <c r="SE97" s="1122"/>
      <c r="SF97" s="1122"/>
      <c r="SG97" s="1122"/>
      <c r="SH97" s="231"/>
      <c r="SI97" s="1122"/>
      <c r="SJ97" s="1122"/>
      <c r="SK97" s="1122"/>
      <c r="SL97" s="1122"/>
      <c r="SM97" s="227"/>
      <c r="SN97" s="239"/>
      <c r="SO97" s="1122"/>
      <c r="SP97" s="227"/>
      <c r="SQ97" s="239"/>
      <c r="SR97" s="1122"/>
      <c r="SS97" s="1122"/>
      <c r="ST97" s="227"/>
      <c r="SU97" s="240"/>
      <c r="SV97" s="1122"/>
      <c r="SW97" s="1122"/>
      <c r="SX97" s="1122"/>
      <c r="SY97" s="227"/>
      <c r="SZ97" s="239"/>
      <c r="TA97" s="1122"/>
      <c r="TB97" s="1122"/>
      <c r="TC97" s="1122"/>
      <c r="TD97" s="1122"/>
      <c r="TE97" s="1122"/>
      <c r="TF97" s="1122"/>
      <c r="TG97" s="1122"/>
      <c r="TH97" s="1122"/>
      <c r="TI97" s="1122"/>
      <c r="TJ97" s="1122"/>
      <c r="TK97" s="1122"/>
      <c r="TL97" s="1122"/>
      <c r="TM97" s="1122"/>
      <c r="TN97" s="1122"/>
      <c r="TO97" s="227"/>
      <c r="TP97" s="239"/>
      <c r="TQ97" s="1122"/>
      <c r="TR97" s="1122"/>
      <c r="TS97" s="1122"/>
      <c r="TT97" s="227"/>
      <c r="TU97" s="227"/>
      <c r="TV97" s="231"/>
      <c r="TW97" s="1122"/>
      <c r="TX97" s="1122"/>
      <c r="TY97" s="1122"/>
      <c r="TZ97" s="1122"/>
      <c r="UA97" s="1122"/>
      <c r="UB97" s="227"/>
      <c r="UC97" s="1135"/>
      <c r="UD97" s="1134"/>
      <c r="UE97" s="1135"/>
      <c r="UF97" s="240"/>
      <c r="UG97" s="1122"/>
      <c r="UH97" s="1122"/>
      <c r="UI97" s="1122"/>
      <c r="UJ97" s="231"/>
      <c r="UK97" s="1122"/>
      <c r="UL97" s="1122"/>
      <c r="UM97" s="1122"/>
      <c r="UN97" s="1122"/>
      <c r="UO97" s="227"/>
      <c r="UP97" s="239"/>
      <c r="UQ97" s="1122"/>
      <c r="UR97" s="227"/>
      <c r="US97" s="239"/>
      <c r="UT97" s="1122"/>
      <c r="UU97" s="1122"/>
      <c r="UV97" s="227"/>
      <c r="UW97" s="240"/>
      <c r="UX97" s="1122"/>
      <c r="UY97" s="1122"/>
      <c r="UZ97" s="1122"/>
      <c r="VA97" s="227"/>
      <c r="VB97" s="239"/>
      <c r="VC97" s="1122"/>
      <c r="VD97" s="1122"/>
      <c r="VE97" s="1122"/>
      <c r="VF97" s="1122"/>
      <c r="VG97" s="1122"/>
      <c r="VH97" s="1122"/>
      <c r="VI97" s="1122"/>
      <c r="VJ97" s="1122"/>
      <c r="VK97" s="1122"/>
      <c r="VL97" s="1122"/>
      <c r="VM97" s="1122"/>
      <c r="VN97" s="1122"/>
      <c r="VO97" s="1122"/>
      <c r="VP97" s="1122"/>
      <c r="VQ97" s="227"/>
      <c r="VR97" s="239"/>
      <c r="VS97" s="1122"/>
      <c r="VT97" s="1122"/>
      <c r="VU97" s="1122"/>
      <c r="VV97" s="227"/>
      <c r="VW97" s="227"/>
      <c r="VX97" s="231"/>
      <c r="VY97" s="1122"/>
      <c r="VZ97" s="1122"/>
      <c r="WA97" s="1122"/>
      <c r="WB97" s="1122"/>
      <c r="WC97" s="1122"/>
      <c r="WD97" s="227"/>
      <c r="WE97" s="1135"/>
      <c r="WF97" s="1134"/>
      <c r="WG97" s="1135"/>
      <c r="WH97" s="240"/>
      <c r="WI97" s="1122"/>
      <c r="WJ97" s="1122"/>
      <c r="WK97" s="1122"/>
      <c r="WL97" s="231"/>
      <c r="WM97" s="1122"/>
      <c r="WN97" s="1122"/>
      <c r="WO97" s="1122"/>
      <c r="WP97" s="1122"/>
      <c r="WQ97" s="227"/>
      <c r="WR97" s="239"/>
      <c r="WS97" s="1122"/>
      <c r="WT97" s="227"/>
      <c r="WU97" s="239"/>
      <c r="WV97" s="1122"/>
      <c r="WW97" s="1122"/>
      <c r="WX97" s="227"/>
      <c r="WY97" s="240"/>
      <c r="WZ97" s="1122"/>
      <c r="XA97" s="1122"/>
      <c r="XB97" s="1122"/>
      <c r="XC97" s="227"/>
      <c r="XD97" s="239"/>
      <c r="XE97" s="1122"/>
      <c r="XF97" s="1122"/>
      <c r="XG97" s="1122"/>
      <c r="XH97" s="1122"/>
      <c r="XI97" s="1122"/>
      <c r="XJ97" s="1122"/>
      <c r="XK97" s="1122"/>
      <c r="XL97" s="1122"/>
      <c r="XM97" s="1122"/>
      <c r="XN97" s="1122"/>
      <c r="XO97" s="1122"/>
      <c r="XP97" s="1122"/>
      <c r="XQ97" s="1122"/>
      <c r="XR97" s="1122"/>
      <c r="XS97" s="227"/>
      <c r="XT97" s="239"/>
      <c r="XU97" s="1122"/>
      <c r="XV97" s="1122"/>
      <c r="XW97" s="1122"/>
      <c r="XX97" s="227"/>
      <c r="XY97" s="227"/>
      <c r="XZ97" s="231"/>
      <c r="YA97" s="1122"/>
      <c r="YB97" s="1122"/>
      <c r="YC97" s="1122"/>
      <c r="YD97" s="1122"/>
      <c r="YE97" s="1122"/>
      <c r="YF97" s="227"/>
      <c r="YG97" s="1135"/>
      <c r="YH97" s="1134"/>
      <c r="YI97" s="1135"/>
      <c r="YJ97" s="240"/>
      <c r="YK97" s="1122"/>
      <c r="YL97" s="1122"/>
      <c r="YM97" s="1122"/>
      <c r="YN97" s="231"/>
      <c r="YO97" s="1122"/>
      <c r="YP97" s="1122"/>
      <c r="YQ97" s="1122"/>
      <c r="YR97" s="1122"/>
      <c r="YS97" s="227"/>
      <c r="YT97" s="239"/>
      <c r="YU97" s="1122"/>
      <c r="YV97" s="227"/>
      <c r="YW97" s="239"/>
      <c r="YX97" s="1122"/>
      <c r="YY97" s="1122"/>
      <c r="YZ97" s="227"/>
      <c r="ZA97" s="240"/>
      <c r="ZB97" s="1122"/>
      <c r="ZC97" s="1122"/>
      <c r="ZD97" s="1122"/>
      <c r="ZE97" s="227"/>
      <c r="ZF97" s="239"/>
      <c r="ZG97" s="1122"/>
      <c r="ZH97" s="1122"/>
      <c r="ZI97" s="1122"/>
      <c r="ZJ97" s="1122"/>
      <c r="ZK97" s="1122"/>
      <c r="ZL97" s="1122"/>
      <c r="ZM97" s="1122"/>
      <c r="ZN97" s="1122"/>
      <c r="ZO97" s="1122"/>
      <c r="ZP97" s="1122"/>
      <c r="ZQ97" s="1122"/>
      <c r="ZR97" s="1122"/>
      <c r="ZS97" s="1122"/>
      <c r="ZT97" s="1122"/>
      <c r="ZU97" s="227"/>
      <c r="ZV97" s="239"/>
      <c r="ZW97" s="1122"/>
      <c r="ZX97" s="1122"/>
      <c r="ZY97" s="1122"/>
      <c r="ZZ97" s="227"/>
      <c r="AAA97" s="227"/>
      <c r="AAB97" s="231"/>
      <c r="AAC97" s="1122"/>
      <c r="AAD97" s="1122"/>
      <c r="AAE97" s="1122"/>
      <c r="AAF97" s="1122"/>
      <c r="AAG97" s="1122"/>
      <c r="AAH97" s="227"/>
      <c r="AAI97" s="1135"/>
      <c r="AAJ97" s="1134"/>
      <c r="AAK97" s="1135"/>
      <c r="AAL97" s="240"/>
      <c r="AAM97" s="1122"/>
      <c r="AAN97" s="1122"/>
      <c r="AAO97" s="1122"/>
      <c r="AAP97" s="231"/>
      <c r="AAQ97" s="1122"/>
      <c r="AAR97" s="1122"/>
      <c r="AAS97" s="1122"/>
      <c r="AAT97" s="1122"/>
      <c r="AAU97" s="227"/>
      <c r="AAV97" s="239"/>
      <c r="AAW97" s="1122"/>
      <c r="AAX97" s="227"/>
      <c r="AAY97" s="239"/>
      <c r="AAZ97" s="1122"/>
      <c r="ABA97" s="1122"/>
      <c r="ABB97" s="227"/>
      <c r="ABC97" s="240"/>
      <c r="ABD97" s="1122"/>
      <c r="ABE97" s="1122"/>
      <c r="ABF97" s="1122"/>
      <c r="ABG97" s="227"/>
      <c r="ABH97" s="239"/>
      <c r="ABI97" s="1122"/>
      <c r="ABJ97" s="1122"/>
      <c r="ABK97" s="1122"/>
      <c r="ABL97" s="1122"/>
      <c r="ABM97" s="1122"/>
      <c r="ABN97" s="1122"/>
      <c r="ABO97" s="1122"/>
      <c r="ABP97" s="1122"/>
      <c r="ABQ97" s="1122"/>
      <c r="ABR97" s="1122"/>
      <c r="ABS97" s="1122"/>
      <c r="ABT97" s="1122"/>
      <c r="ABU97" s="1122"/>
      <c r="ABV97" s="1122"/>
      <c r="ABW97" s="227"/>
      <c r="ABX97" s="239"/>
      <c r="ABY97" s="1122"/>
      <c r="ABZ97" s="1122"/>
      <c r="ACA97" s="1122"/>
      <c r="ACB97" s="227"/>
      <c r="ACC97" s="227"/>
      <c r="ACD97" s="231"/>
      <c r="ACE97" s="1122"/>
      <c r="ACF97" s="1122"/>
      <c r="ACG97" s="1122"/>
      <c r="ACH97" s="1122"/>
      <c r="ACI97" s="1122"/>
      <c r="ACJ97" s="227"/>
      <c r="ACK97" s="1135"/>
      <c r="ACL97" s="1134"/>
      <c r="ACM97" s="1135"/>
      <c r="ACN97" s="240"/>
      <c r="ACO97" s="1122"/>
      <c r="ACP97" s="1122"/>
      <c r="ACQ97" s="1122"/>
      <c r="ACR97" s="231"/>
      <c r="ACS97" s="1122"/>
      <c r="ACT97" s="1122"/>
      <c r="ACU97" s="1122"/>
      <c r="ACV97" s="1122"/>
      <c r="ACW97" s="227"/>
      <c r="ACX97" s="239"/>
      <c r="ACY97" s="1122"/>
      <c r="ACZ97" s="227"/>
      <c r="ADA97" s="239"/>
      <c r="ADB97" s="1122"/>
      <c r="ADC97" s="1122"/>
      <c r="ADD97" s="227"/>
      <c r="ADE97" s="240"/>
      <c r="ADF97" s="1122"/>
      <c r="ADG97" s="1122"/>
      <c r="ADH97" s="1122"/>
      <c r="ADI97" s="227"/>
      <c r="ADJ97" s="239"/>
      <c r="ADK97" s="1122"/>
      <c r="ADL97" s="1122"/>
      <c r="ADM97" s="1122"/>
      <c r="ADN97" s="1122"/>
      <c r="ADO97" s="1122"/>
      <c r="ADP97" s="1122"/>
      <c r="ADQ97" s="1122"/>
      <c r="ADR97" s="1122"/>
      <c r="ADS97" s="1122"/>
      <c r="ADT97" s="1122"/>
      <c r="ADU97" s="1122"/>
      <c r="ADV97" s="1122"/>
      <c r="ADW97" s="1122"/>
      <c r="ADX97" s="1122"/>
      <c r="ADY97" s="227"/>
      <c r="ADZ97" s="239"/>
      <c r="AEA97" s="1122"/>
      <c r="AEB97" s="1122"/>
      <c r="AEC97" s="1122"/>
      <c r="AED97" s="227"/>
      <c r="AEE97" s="227"/>
      <c r="AEF97" s="231"/>
      <c r="AEG97" s="1122"/>
      <c r="AEH97" s="1122"/>
      <c r="AEI97" s="1122"/>
      <c r="AEJ97" s="1122"/>
      <c r="AEK97" s="1122"/>
      <c r="AEL97" s="227"/>
      <c r="AEM97" s="1135"/>
      <c r="AEN97" s="1134"/>
      <c r="AEO97" s="1135"/>
      <c r="AEP97" s="240"/>
      <c r="AEQ97" s="1122"/>
      <c r="AER97" s="1122"/>
      <c r="AES97" s="1122"/>
      <c r="AET97" s="231"/>
      <c r="AEU97" s="1122"/>
      <c r="AEV97" s="1122"/>
      <c r="AEW97" s="1122"/>
      <c r="AEX97" s="1122"/>
      <c r="AEY97" s="227"/>
      <c r="AEZ97" s="239"/>
      <c r="AFA97" s="1122"/>
      <c r="AFB97" s="227"/>
      <c r="AFC97" s="239"/>
      <c r="AFD97" s="1122"/>
      <c r="AFE97" s="1122"/>
      <c r="AFF97" s="227"/>
      <c r="AFG97" s="240"/>
      <c r="AFH97" s="1122"/>
      <c r="AFI97" s="1122"/>
      <c r="AFJ97" s="1122"/>
      <c r="AFK97" s="227"/>
      <c r="AFL97" s="239"/>
      <c r="AFM97" s="1122"/>
      <c r="AFN97" s="1122"/>
      <c r="AFO97" s="1122"/>
      <c r="AFP97" s="1122"/>
      <c r="AFQ97" s="1122"/>
      <c r="AFR97" s="1122"/>
      <c r="AFS97" s="1122"/>
      <c r="AFT97" s="1122"/>
      <c r="AFU97" s="1122"/>
      <c r="AFV97" s="1122"/>
      <c r="AFW97" s="1122"/>
      <c r="AFX97" s="1122"/>
      <c r="AFY97" s="1122"/>
      <c r="AFZ97" s="1122"/>
      <c r="AGA97" s="227"/>
      <c r="AGB97" s="239"/>
      <c r="AGC97" s="1122"/>
      <c r="AGD97" s="1122"/>
      <c r="AGE97" s="1122"/>
      <c r="AGF97" s="227"/>
      <c r="AGG97" s="227"/>
      <c r="AGH97" s="231"/>
      <c r="AGI97" s="1122"/>
      <c r="AGJ97" s="1122"/>
      <c r="AGK97" s="1122"/>
      <c r="AGL97" s="1122"/>
      <c r="AGM97" s="1122"/>
      <c r="AGN97" s="227"/>
      <c r="AGO97" s="1135"/>
      <c r="AGP97" s="1134"/>
      <c r="AGQ97" s="1135"/>
      <c r="AGR97" s="240"/>
      <c r="AGS97" s="1122"/>
      <c r="AGT97" s="1122"/>
      <c r="AGU97" s="1122"/>
      <c r="AGV97" s="231"/>
      <c r="AGW97" s="1122"/>
      <c r="AGX97" s="1122"/>
      <c r="AGY97" s="1122"/>
      <c r="AGZ97" s="1122"/>
      <c r="AHA97" s="227"/>
      <c r="AHB97" s="239"/>
      <c r="AHC97" s="1122"/>
      <c r="AHD97" s="227"/>
      <c r="AHE97" s="239"/>
      <c r="AHF97" s="1122"/>
      <c r="AHG97" s="1122"/>
      <c r="AHH97" s="227"/>
      <c r="AHI97" s="240"/>
      <c r="AHJ97" s="1122"/>
      <c r="AHK97" s="1122"/>
      <c r="AHL97" s="1122"/>
      <c r="AHM97" s="227"/>
      <c r="AHN97" s="239"/>
      <c r="AHO97" s="1122"/>
      <c r="AHP97" s="1122"/>
      <c r="AHQ97" s="1122"/>
      <c r="AHR97" s="1122"/>
      <c r="AHS97" s="1122"/>
      <c r="AHT97" s="1122"/>
      <c r="AHU97" s="1122"/>
      <c r="AHV97" s="1122"/>
      <c r="AHW97" s="1122"/>
      <c r="AHX97" s="1122"/>
      <c r="AHY97" s="1122"/>
      <c r="AHZ97" s="1122"/>
      <c r="AIA97" s="1122"/>
      <c r="AIB97" s="1122"/>
      <c r="AIC97" s="227"/>
      <c r="AID97" s="239"/>
      <c r="AIE97" s="1122"/>
      <c r="AIF97" s="1122"/>
      <c r="AIG97" s="1122"/>
      <c r="AIH97" s="227"/>
      <c r="AII97" s="227"/>
      <c r="AIJ97" s="231"/>
      <c r="AIK97" s="1122"/>
      <c r="AIL97" s="1122"/>
      <c r="AIM97" s="1122"/>
      <c r="AIN97" s="1122"/>
      <c r="AIO97" s="1122"/>
      <c r="AIP97" s="227"/>
      <c r="AIQ97" s="1135"/>
      <c r="AIR97" s="1134"/>
      <c r="AIS97" s="1135"/>
      <c r="AIT97" s="240"/>
      <c r="AIU97" s="1122"/>
      <c r="AIV97" s="1122"/>
      <c r="AIW97" s="1122"/>
      <c r="AIX97" s="231"/>
      <c r="AIY97" s="1122"/>
      <c r="AIZ97" s="1122"/>
      <c r="AJA97" s="1122"/>
      <c r="AJB97" s="1122"/>
      <c r="AJC97" s="227"/>
      <c r="AJD97" s="239"/>
      <c r="AJE97" s="1122"/>
      <c r="AJF97" s="227"/>
      <c r="AJG97" s="239"/>
      <c r="AJH97" s="1122"/>
      <c r="AJI97" s="1122"/>
      <c r="AJJ97" s="227"/>
      <c r="AJK97" s="240"/>
      <c r="AJL97" s="1122"/>
      <c r="AJM97" s="1122"/>
      <c r="AJN97" s="1122"/>
      <c r="AJO97" s="227"/>
      <c r="AJP97" s="239"/>
      <c r="AJQ97" s="1122"/>
      <c r="AJR97" s="1122"/>
      <c r="AJS97" s="1122"/>
      <c r="AJT97" s="1122"/>
      <c r="AJU97" s="1122"/>
      <c r="AJV97" s="1122"/>
      <c r="AJW97" s="1122"/>
      <c r="AJX97" s="1122"/>
      <c r="AJY97" s="1122"/>
      <c r="AJZ97" s="1122"/>
      <c r="AKA97" s="1122"/>
      <c r="AKB97" s="1122"/>
      <c r="AKC97" s="1122"/>
      <c r="AKD97" s="1122"/>
      <c r="AKE97" s="227"/>
      <c r="AKF97" s="239"/>
      <c r="AKG97" s="1122"/>
      <c r="AKH97" s="1122"/>
      <c r="AKI97" s="1122"/>
      <c r="AKJ97" s="227"/>
      <c r="AKK97" s="227"/>
      <c r="AKL97" s="231"/>
      <c r="AKM97" s="1122"/>
      <c r="AKN97" s="1122"/>
      <c r="AKO97" s="1122"/>
      <c r="AKP97" s="1122"/>
      <c r="AKQ97" s="1122"/>
      <c r="AKR97" s="227"/>
      <c r="AKS97" s="1135"/>
      <c r="AKT97" s="1134"/>
      <c r="AKU97" s="1135"/>
      <c r="AKV97" s="240"/>
      <c r="AKW97" s="1122"/>
      <c r="AKX97" s="1122"/>
      <c r="AKY97" s="1122"/>
      <c r="AKZ97" s="231"/>
      <c r="ALA97" s="1122"/>
      <c r="ALB97" s="1122"/>
      <c r="ALC97" s="1122"/>
      <c r="ALD97" s="1122"/>
      <c r="ALE97" s="227"/>
      <c r="ALF97" s="239"/>
      <c r="ALG97" s="1122"/>
      <c r="ALH97" s="227"/>
      <c r="ALI97" s="239"/>
      <c r="ALJ97" s="1122"/>
      <c r="ALK97" s="1122"/>
      <c r="ALL97" s="227"/>
      <c r="ALM97" s="240"/>
      <c r="ALN97" s="1122"/>
      <c r="ALO97" s="1122"/>
      <c r="ALP97" s="1122"/>
      <c r="ALQ97" s="227"/>
      <c r="ALR97" s="239"/>
      <c r="ALS97" s="1122"/>
      <c r="ALT97" s="1122"/>
      <c r="ALU97" s="1122"/>
      <c r="ALV97" s="1122"/>
      <c r="ALW97" s="1122"/>
      <c r="ALX97" s="1122"/>
      <c r="ALY97" s="1122"/>
      <c r="ALZ97" s="1122"/>
      <c r="AMA97" s="1122"/>
      <c r="AMB97" s="1122"/>
      <c r="AMC97" s="1122"/>
      <c r="AMD97" s="1122"/>
      <c r="AME97" s="1122"/>
      <c r="AMF97" s="1122"/>
      <c r="AMG97" s="227"/>
      <c r="AMH97" s="239"/>
      <c r="AMI97" s="1122"/>
      <c r="AMJ97" s="1122"/>
      <c r="AMK97" s="1122"/>
      <c r="AML97" s="227"/>
      <c r="AMM97" s="227"/>
      <c r="AMN97" s="231"/>
      <c r="AMO97" s="1122"/>
      <c r="AMP97" s="1122"/>
      <c r="AMQ97" s="1122"/>
      <c r="AMR97" s="1122"/>
      <c r="AMS97" s="1122"/>
      <c r="AMT97" s="227"/>
      <c r="AMU97" s="1135"/>
      <c r="AMV97" s="1134"/>
      <c r="AMW97" s="1135"/>
      <c r="AMX97" s="240"/>
      <c r="AMY97" s="1122"/>
      <c r="AMZ97" s="1122"/>
      <c r="ANA97" s="1122"/>
      <c r="ANB97" s="231"/>
      <c r="ANC97" s="1122"/>
      <c r="AND97" s="1122"/>
      <c r="ANE97" s="1122"/>
      <c r="ANF97" s="1122"/>
      <c r="ANG97" s="227"/>
      <c r="ANH97" s="239"/>
      <c r="ANI97" s="1122"/>
      <c r="ANJ97" s="227"/>
      <c r="ANK97" s="239"/>
      <c r="ANL97" s="1122"/>
      <c r="ANM97" s="1122"/>
      <c r="ANN97" s="227"/>
      <c r="ANO97" s="240"/>
      <c r="ANP97" s="1122"/>
      <c r="ANQ97" s="1122"/>
      <c r="ANR97" s="1122"/>
      <c r="ANS97" s="227"/>
      <c r="ANT97" s="239"/>
      <c r="ANU97" s="1122"/>
      <c r="ANV97" s="1122"/>
      <c r="ANW97" s="1122"/>
      <c r="ANX97" s="1122"/>
      <c r="ANY97" s="1122"/>
      <c r="ANZ97" s="1122"/>
      <c r="AOA97" s="1122"/>
      <c r="AOB97" s="1122"/>
      <c r="AOC97" s="1122"/>
      <c r="AOD97" s="1122"/>
      <c r="AOE97" s="1122"/>
      <c r="AOF97" s="1122"/>
      <c r="AOG97" s="1122"/>
      <c r="AOH97" s="1122"/>
      <c r="AOI97" s="227"/>
      <c r="AOJ97" s="239"/>
      <c r="AOK97" s="1122"/>
      <c r="AOL97" s="1122"/>
      <c r="AOM97" s="1122"/>
      <c r="AON97" s="227"/>
      <c r="AOO97" s="227"/>
      <c r="AOP97" s="231"/>
      <c r="AOQ97" s="1122"/>
      <c r="AOR97" s="1122"/>
      <c r="AOS97" s="1122"/>
      <c r="AOT97" s="1122"/>
      <c r="AOU97" s="1122"/>
      <c r="AOV97" s="227"/>
      <c r="AOW97" s="1135"/>
      <c r="AOX97" s="1134"/>
      <c r="AOY97" s="1135"/>
      <c r="AOZ97" s="240"/>
      <c r="APA97" s="1122"/>
      <c r="APB97" s="1122"/>
      <c r="APC97" s="1122"/>
      <c r="APD97" s="231"/>
      <c r="APE97" s="1122"/>
      <c r="APF97" s="1122"/>
      <c r="APG97" s="1122"/>
      <c r="APH97" s="1122"/>
      <c r="API97" s="227"/>
      <c r="APJ97" s="239"/>
      <c r="APK97" s="1122"/>
      <c r="APL97" s="227"/>
      <c r="APM97" s="239"/>
      <c r="APN97" s="1122"/>
      <c r="APO97" s="1122"/>
      <c r="APP97" s="227"/>
      <c r="APQ97" s="240"/>
      <c r="APR97" s="1122"/>
      <c r="APS97" s="1122"/>
      <c r="APT97" s="1122"/>
      <c r="APU97" s="227"/>
      <c r="APV97" s="239"/>
      <c r="APW97" s="1122"/>
      <c r="APX97" s="1122"/>
      <c r="APY97" s="1122"/>
      <c r="APZ97" s="1122"/>
      <c r="AQA97" s="1122"/>
      <c r="AQB97" s="1122"/>
      <c r="AQC97" s="1122"/>
      <c r="AQD97" s="1122"/>
      <c r="AQE97" s="1122"/>
      <c r="AQF97" s="1122"/>
      <c r="AQG97" s="1122"/>
      <c r="AQH97" s="1122"/>
      <c r="AQI97" s="1122"/>
      <c r="AQJ97" s="1122"/>
      <c r="AQK97" s="227"/>
      <c r="AQL97" s="239"/>
      <c r="AQM97" s="1122"/>
      <c r="AQN97" s="1122"/>
      <c r="AQO97" s="1122"/>
      <c r="AQP97" s="227"/>
      <c r="AQQ97" s="227"/>
      <c r="AQR97" s="231"/>
      <c r="AQS97" s="1122"/>
      <c r="AQT97" s="1122"/>
      <c r="AQU97" s="1122"/>
      <c r="AQV97" s="1122"/>
      <c r="AQW97" s="1122"/>
      <c r="AQX97" s="227"/>
      <c r="AQY97" s="1135"/>
      <c r="AQZ97" s="1134"/>
      <c r="ARA97" s="1135"/>
      <c r="ARB97" s="240"/>
      <c r="ARC97" s="1122"/>
      <c r="ARD97" s="1122"/>
      <c r="ARE97" s="1122"/>
      <c r="ARF97" s="231"/>
      <c r="ARG97" s="1122"/>
      <c r="ARH97" s="1122"/>
      <c r="ARI97" s="1122"/>
      <c r="ARJ97" s="1122"/>
      <c r="ARK97" s="227"/>
      <c r="ARL97" s="239"/>
      <c r="ARM97" s="1122"/>
      <c r="ARN97" s="227"/>
      <c r="ARO97" s="239"/>
      <c r="ARP97" s="1122"/>
      <c r="ARQ97" s="1122"/>
      <c r="ARR97" s="227"/>
      <c r="ARS97" s="240"/>
      <c r="ART97" s="1122"/>
      <c r="ARU97" s="1122"/>
      <c r="ARV97" s="1122"/>
      <c r="ARW97" s="227"/>
      <c r="ARX97" s="239"/>
      <c r="ARY97" s="1122"/>
      <c r="ARZ97" s="1122"/>
      <c r="ASA97" s="1122"/>
      <c r="ASB97" s="1122"/>
      <c r="ASC97" s="1122"/>
      <c r="ASD97" s="1122"/>
      <c r="ASE97" s="1122"/>
      <c r="ASF97" s="1122"/>
      <c r="ASG97" s="1122"/>
      <c r="ASH97" s="1122"/>
      <c r="ASI97" s="1122"/>
      <c r="ASJ97" s="1122"/>
      <c r="ASK97" s="1122"/>
      <c r="ASL97" s="1122"/>
      <c r="ASM97" s="227"/>
      <c r="ASN97" s="239"/>
      <c r="ASO97" s="1122"/>
      <c r="ASP97" s="1122"/>
      <c r="ASQ97" s="1122"/>
      <c r="ASR97" s="227"/>
      <c r="ASS97" s="227"/>
      <c r="AST97" s="231"/>
      <c r="ASU97" s="1122"/>
      <c r="ASV97" s="1122"/>
      <c r="ASW97" s="1122"/>
      <c r="ASX97" s="1122"/>
      <c r="ASY97" s="1122"/>
      <c r="ASZ97" s="227"/>
      <c r="ATA97" s="1135"/>
      <c r="ATB97" s="1134"/>
      <c r="ATC97" s="1135"/>
      <c r="ATD97" s="240"/>
      <c r="ATE97" s="1122"/>
      <c r="ATF97" s="1122"/>
      <c r="ATG97" s="1122"/>
      <c r="ATH97" s="231"/>
      <c r="ATI97" s="1122"/>
      <c r="ATJ97" s="1122"/>
      <c r="ATK97" s="1122"/>
      <c r="ATL97" s="1122"/>
      <c r="ATM97" s="227"/>
      <c r="ATN97" s="239"/>
      <c r="ATO97" s="1122"/>
      <c r="ATP97" s="227"/>
      <c r="ATQ97" s="239"/>
      <c r="ATR97" s="1122"/>
      <c r="ATS97" s="1122"/>
      <c r="ATT97" s="227"/>
      <c r="ATU97" s="240"/>
      <c r="ATV97" s="1122"/>
      <c r="ATW97" s="1122"/>
      <c r="ATX97" s="1122"/>
      <c r="ATY97" s="227"/>
      <c r="ATZ97" s="239"/>
      <c r="AUA97" s="1122"/>
      <c r="AUB97" s="1122"/>
      <c r="AUC97" s="1122"/>
      <c r="AUD97" s="1122"/>
      <c r="AUE97" s="1122"/>
      <c r="AUF97" s="1122"/>
      <c r="AUG97" s="1122"/>
      <c r="AUH97" s="1122"/>
      <c r="AUJ97" s="1134"/>
      <c r="AUK97" s="231"/>
      <c r="AUL97" s="1134"/>
      <c r="AUM97" s="1134"/>
      <c r="AUN97" s="1134"/>
      <c r="AUO97" s="1159"/>
      <c r="AUP97" s="1206"/>
      <c r="AUQ97" s="1159"/>
      <c r="AUR97" s="1159"/>
      <c r="AUS97" s="1159"/>
      <c r="AUT97" s="1159"/>
      <c r="AUU97" s="1159"/>
      <c r="AUV97" s="1159"/>
      <c r="AUW97" s="1134"/>
      <c r="AUX97" s="232"/>
      <c r="AUY97" s="1134"/>
      <c r="AUZ97" s="1134"/>
      <c r="AVA97" s="682"/>
      <c r="AVB97" s="1135"/>
      <c r="AVC97" s="1134"/>
      <c r="AVD97" s="229"/>
      <c r="AVE97" s="1134"/>
      <c r="AVF97" s="1134"/>
      <c r="AVG97" s="1134"/>
      <c r="AVQ97" s="234"/>
      <c r="AVV97" s="231"/>
      <c r="AVW97" s="1679"/>
      <c r="AVX97" s="1680"/>
      <c r="AVY97" s="1680"/>
      <c r="AVZ97" s="1567"/>
      <c r="AWA97" s="1248"/>
      <c r="AWB97" s="1248"/>
      <c r="AWC97" s="1248"/>
      <c r="AWD97" s="1248"/>
      <c r="AWE97" s="1248"/>
      <c r="AWF97" s="1248"/>
      <c r="AWG97" s="1249"/>
      <c r="AWH97" s="1249"/>
      <c r="AWI97" s="1249"/>
      <c r="AWJ97" s="1249"/>
      <c r="AWK97" s="1249"/>
      <c r="AWL97" s="1249"/>
      <c r="AWM97" s="1249"/>
      <c r="AWN97" s="1249"/>
      <c r="AWO97" s="1249"/>
      <c r="AWP97" s="1249"/>
      <c r="AWQ97" s="1249"/>
      <c r="AWR97" s="1249"/>
      <c r="AWS97" s="1249"/>
      <c r="AWT97" s="1249"/>
      <c r="AWU97" s="1565"/>
      <c r="AWV97" s="1680"/>
      <c r="AWW97" s="1680"/>
      <c r="AWX97" s="1752"/>
      <c r="AWY97" s="233"/>
      <c r="AXC97" s="232"/>
      <c r="AXD97" s="227"/>
      <c r="AXE97" s="682"/>
      <c r="AXH97" s="682"/>
      <c r="AXK97" s="679"/>
      <c r="AXL97" s="739"/>
      <c r="AXM97" s="739"/>
      <c r="AXS97" s="231"/>
      <c r="AXX97" s="887"/>
      <c r="AXY97" s="1104"/>
      <c r="AYA97" s="233"/>
      <c r="AYB97" s="231"/>
      <c r="AYK97" s="747"/>
      <c r="AYL97" s="771"/>
      <c r="AYP97" s="747"/>
      <c r="AYQ97" s="747"/>
      <c r="AYR97" s="234"/>
      <c r="AYT97" s="230"/>
      <c r="AYU97" s="747"/>
      <c r="AYV97" s="747"/>
      <c r="AYW97" s="230"/>
      <c r="AZA97" s="227"/>
      <c r="AZB97" s="239"/>
      <c r="AZF97" s="227"/>
      <c r="AZG97" s="227"/>
      <c r="AZH97" s="231"/>
      <c r="AZK97" s="1122"/>
      <c r="AZL97" s="1122"/>
      <c r="AZM97" s="1122"/>
      <c r="AZN97" s="227"/>
      <c r="AZO97" s="1135"/>
      <c r="AZP97" s="1134"/>
      <c r="AZQ97" s="1135"/>
      <c r="AZR97" s="240"/>
      <c r="AZS97" s="1122"/>
      <c r="AZT97" s="1122"/>
      <c r="AZU97" s="1122"/>
      <c r="AZV97" s="231"/>
      <c r="AZW97" s="1122"/>
      <c r="AZX97" s="1122"/>
      <c r="AZY97" s="1122"/>
      <c r="AZZ97" s="1122"/>
      <c r="BAA97" s="227"/>
      <c r="BAB97" s="239"/>
      <c r="BAC97" s="1122"/>
      <c r="BAD97" s="227"/>
      <c r="BAE97" s="239"/>
      <c r="BAF97" s="1122"/>
      <c r="BAG97" s="1122"/>
      <c r="BAH97" s="227"/>
      <c r="BAI97" s="240"/>
      <c r="BAJ97" s="1122"/>
      <c r="BAK97" s="1122"/>
      <c r="BAL97" s="1122"/>
      <c r="BAM97" s="227"/>
      <c r="BAN97" s="239"/>
      <c r="BAW97" s="1122"/>
      <c r="BAX97" s="1122"/>
      <c r="BAY97" s="1122"/>
      <c r="BAZ97" s="1122"/>
      <c r="BBA97" s="1122"/>
      <c r="BBB97" s="1122"/>
      <c r="BBC97" s="227"/>
      <c r="BBD97" s="239"/>
      <c r="BBE97" s="1122"/>
      <c r="BBF97" s="1122"/>
      <c r="BBG97" s="1122"/>
      <c r="BBH97" s="227"/>
      <c r="BBI97" s="227"/>
      <c r="BBJ97" s="231"/>
      <c r="BBK97" s="1122"/>
      <c r="BBL97" s="1122"/>
      <c r="BBM97" s="1122"/>
      <c r="BBN97" s="1122"/>
      <c r="BBO97" s="1122"/>
      <c r="BBP97" s="227"/>
      <c r="BBQ97" s="1135"/>
      <c r="BBR97" s="1134"/>
      <c r="BBS97" s="1135"/>
      <c r="BBT97" s="240"/>
      <c r="BBU97" s="1122"/>
      <c r="BBV97" s="1122"/>
      <c r="BBW97" s="1122"/>
      <c r="BBX97" s="231"/>
      <c r="BBY97" s="1122"/>
      <c r="BBZ97" s="1122"/>
      <c r="BCA97" s="1122"/>
      <c r="BCB97" s="1122"/>
      <c r="BCC97" s="227"/>
      <c r="BCD97" s="239"/>
      <c r="BCE97" s="1122"/>
      <c r="BCF97" s="227"/>
      <c r="BCG97" s="239"/>
      <c r="BCH97" s="1122"/>
      <c r="BCI97" s="1122"/>
      <c r="BCJ97" s="227"/>
      <c r="BCK97" s="240"/>
      <c r="BCL97" s="1122"/>
      <c r="BCM97" s="1122"/>
      <c r="BCN97" s="1122"/>
      <c r="BCO97" s="227"/>
      <c r="BCP97" s="239"/>
      <c r="BCQ97" s="1122"/>
      <c r="BCR97" s="1122"/>
      <c r="BCS97" s="1122"/>
      <c r="BCT97" s="1122"/>
      <c r="BCU97" s="1122"/>
      <c r="BCV97" s="1122"/>
      <c r="BCW97" s="1122"/>
      <c r="BCX97" s="1122"/>
      <c r="BCY97" s="1122"/>
      <c r="BCZ97" s="1122"/>
      <c r="BDA97" s="1122"/>
      <c r="BDB97" s="1122"/>
      <c r="BDC97" s="1122"/>
      <c r="BDD97" s="1122"/>
      <c r="BDE97" s="227"/>
      <c r="BDF97" s="239"/>
      <c r="BDG97" s="1122"/>
      <c r="BDH97" s="1122"/>
      <c r="BDI97" s="1122"/>
      <c r="BDJ97" s="227"/>
      <c r="BDK97" s="227"/>
      <c r="BDL97" s="231"/>
      <c r="BDM97" s="1122"/>
      <c r="BDN97" s="1122"/>
      <c r="BDO97" s="1122"/>
      <c r="BDP97" s="1122"/>
      <c r="BDQ97" s="1122"/>
      <c r="BDR97" s="227"/>
      <c r="BDS97" s="1135"/>
      <c r="BDT97" s="1134"/>
      <c r="BDU97" s="1135"/>
      <c r="BDV97" s="240"/>
      <c r="BDW97" s="1122"/>
      <c r="BDX97" s="1122"/>
      <c r="BDY97" s="1122"/>
      <c r="BDZ97" s="231"/>
      <c r="BEA97" s="1122"/>
      <c r="BEB97" s="1122"/>
      <c r="BEC97" s="1122"/>
      <c r="BED97" s="1122"/>
      <c r="BEE97" s="227"/>
      <c r="BEF97" s="239"/>
      <c r="BEG97" s="1122"/>
      <c r="BEH97" s="227"/>
      <c r="BEI97" s="239"/>
      <c r="BEJ97" s="1122"/>
      <c r="BEK97" s="1122"/>
      <c r="BEL97" s="227"/>
      <c r="BEM97" s="240"/>
      <c r="BEN97" s="1122"/>
      <c r="BEO97" s="1122"/>
      <c r="BEP97" s="1122"/>
      <c r="BEQ97" s="227"/>
      <c r="BER97" s="239"/>
      <c r="BES97" s="1122"/>
      <c r="BET97" s="1122"/>
      <c r="BEU97" s="1122"/>
      <c r="BEV97" s="1122"/>
      <c r="BEW97" s="1122"/>
      <c r="BEX97" s="1122"/>
      <c r="BEY97" s="1122"/>
      <c r="BEZ97" s="1122"/>
      <c r="BFA97" s="1122"/>
      <c r="BFB97" s="1122"/>
      <c r="BFC97" s="1122"/>
      <c r="BFD97" s="1122"/>
      <c r="BFE97" s="1122"/>
      <c r="BFF97" s="1122"/>
      <c r="BFG97" s="227"/>
      <c r="BFH97" s="239"/>
      <c r="BFI97" s="1122"/>
      <c r="BFJ97" s="1122"/>
      <c r="BFK97" s="1122"/>
      <c r="BFL97" s="227"/>
      <c r="BFM97" s="227"/>
      <c r="BFN97" s="231"/>
      <c r="BFO97" s="1122"/>
      <c r="BFP97" s="1122"/>
      <c r="BFQ97" s="1122"/>
      <c r="BFR97" s="1122"/>
      <c r="BFS97" s="1122"/>
      <c r="BFT97" s="227"/>
      <c r="BFU97" s="1135"/>
      <c r="BFV97" s="1134"/>
      <c r="BFW97" s="1135"/>
      <c r="BFX97" s="240"/>
      <c r="BFY97" s="1122"/>
      <c r="BFZ97" s="1122"/>
      <c r="BGA97" s="1122"/>
      <c r="BGB97" s="231"/>
      <c r="BGC97" s="1122"/>
      <c r="BGD97" s="1122"/>
      <c r="BGE97" s="1122"/>
      <c r="BGF97" s="1122"/>
      <c r="BGG97" s="227"/>
      <c r="BGH97" s="239"/>
      <c r="BGI97" s="1122"/>
      <c r="BGJ97" s="227"/>
      <c r="BGK97" s="239"/>
      <c r="BGL97" s="1122"/>
      <c r="BGM97" s="1122"/>
      <c r="BGN97" s="227"/>
      <c r="BGO97" s="240"/>
      <c r="BGP97" s="1122"/>
      <c r="BGQ97" s="1122"/>
      <c r="BGR97" s="1122"/>
      <c r="BGS97" s="227"/>
      <c r="BGT97" s="239"/>
      <c r="BGU97" s="1122"/>
      <c r="BGV97" s="1122"/>
      <c r="BGW97" s="1122"/>
      <c r="BGX97" s="1122"/>
      <c r="BGY97" s="1122"/>
      <c r="BGZ97" s="1122"/>
      <c r="BHA97" s="1122"/>
      <c r="BHB97" s="1122"/>
      <c r="BHC97" s="1122"/>
      <c r="BHD97" s="1122"/>
      <c r="BHE97" s="1122"/>
      <c r="BHF97" s="1122"/>
      <c r="BHG97" s="1122"/>
      <c r="BHH97" s="1122"/>
      <c r="BHI97" s="227"/>
      <c r="BHJ97" s="239"/>
      <c r="BHK97" s="1122"/>
      <c r="BHL97" s="1122"/>
      <c r="BHM97" s="1122"/>
      <c r="BHN97" s="227"/>
      <c r="BHO97" s="227"/>
      <c r="BHP97" s="231"/>
      <c r="BHQ97" s="1122"/>
      <c r="BHR97" s="1122"/>
      <c r="BHS97" s="1122"/>
      <c r="BHT97" s="1122"/>
      <c r="BHU97" s="1122"/>
      <c r="BHV97" s="227"/>
      <c r="BHW97" s="1135"/>
      <c r="BHX97" s="1134"/>
      <c r="BHY97" s="1135"/>
      <c r="BHZ97" s="240"/>
      <c r="BIA97" s="1122"/>
      <c r="BIB97" s="1122"/>
      <c r="BIC97" s="1122"/>
      <c r="BID97" s="231"/>
      <c r="BIE97" s="1122"/>
      <c r="BIF97" s="1122"/>
      <c r="BIG97" s="1122"/>
      <c r="BIH97" s="1122"/>
      <c r="BII97" s="227"/>
      <c r="BIJ97" s="239"/>
      <c r="BIK97" s="1122"/>
      <c r="BIL97" s="227"/>
      <c r="BIM97" s="239"/>
      <c r="BIN97" s="1122"/>
      <c r="BIO97" s="1122"/>
      <c r="BIP97" s="227"/>
      <c r="BIQ97" s="240"/>
      <c r="BIR97" s="1122"/>
      <c r="BIS97" s="1122"/>
      <c r="BIT97" s="1122"/>
      <c r="BIU97" s="227"/>
      <c r="BIV97" s="239"/>
      <c r="BIW97" s="1122"/>
      <c r="BIX97" s="1122"/>
      <c r="BIY97" s="1122"/>
      <c r="BIZ97" s="1122"/>
      <c r="BJA97" s="1122"/>
      <c r="BJB97" s="1122"/>
      <c r="BJC97" s="1122"/>
      <c r="BJD97" s="1122"/>
      <c r="BJE97" s="1122"/>
      <c r="BJF97" s="1122"/>
      <c r="BJG97" s="1122"/>
      <c r="BJH97" s="1122"/>
      <c r="BJI97" s="1122"/>
      <c r="BJJ97" s="1122"/>
      <c r="BJK97" s="227"/>
      <c r="BJL97" s="239"/>
      <c r="BJM97" s="1122"/>
      <c r="BJN97" s="1122"/>
      <c r="BJO97" s="1122"/>
      <c r="BJP97" s="227"/>
      <c r="BJQ97" s="227"/>
      <c r="BJR97" s="231"/>
      <c r="BJS97" s="1122"/>
      <c r="BJT97" s="1122"/>
      <c r="BJU97" s="1122"/>
      <c r="BJV97" s="1122"/>
      <c r="BJW97" s="1122"/>
      <c r="BJX97" s="227"/>
      <c r="BJY97" s="1135"/>
      <c r="BJZ97" s="1134"/>
      <c r="BKA97" s="1135"/>
      <c r="BKB97" s="240"/>
      <c r="BKC97" s="1122"/>
      <c r="BKD97" s="1122"/>
      <c r="BKE97" s="1122"/>
      <c r="BKF97" s="231"/>
      <c r="BKG97" s="1122"/>
      <c r="BKH97" s="1122"/>
      <c r="BKI97" s="1122"/>
      <c r="BKJ97" s="1122"/>
      <c r="BKK97" s="227"/>
      <c r="BKL97" s="239"/>
      <c r="BKM97" s="1122"/>
      <c r="BKN97" s="227"/>
      <c r="BKO97" s="239"/>
      <c r="BKP97" s="1122"/>
      <c r="BKQ97" s="1122"/>
      <c r="BKR97" s="227"/>
      <c r="BKS97" s="240"/>
      <c r="BKT97" s="1122"/>
      <c r="BKU97" s="1122"/>
      <c r="BKV97" s="1122"/>
      <c r="BKW97" s="227"/>
      <c r="BKX97" s="239"/>
      <c r="BKY97" s="1122"/>
      <c r="BKZ97" s="1122"/>
      <c r="BLA97" s="1122"/>
      <c r="BLB97" s="1122"/>
      <c r="BLC97" s="1122"/>
      <c r="BLD97" s="1122"/>
      <c r="BLE97" s="1122"/>
      <c r="BLF97" s="1122"/>
      <c r="BLG97" s="1122"/>
      <c r="BLH97" s="1122"/>
      <c r="BLI97" s="1122"/>
      <c r="BLJ97" s="1122"/>
      <c r="BLK97" s="1122"/>
      <c r="BLL97" s="1122"/>
      <c r="BLM97" s="227"/>
      <c r="BLN97" s="239"/>
      <c r="BLO97" s="1122"/>
      <c r="BLP97" s="1122"/>
      <c r="BLQ97" s="1122"/>
      <c r="BLR97" s="227"/>
      <c r="BLS97" s="227"/>
      <c r="BLT97" s="231"/>
      <c r="BLU97" s="1122"/>
      <c r="BLV97" s="1122"/>
      <c r="BLW97" s="1122"/>
      <c r="BLX97" s="1122"/>
      <c r="BLY97" s="1122"/>
      <c r="BLZ97" s="227"/>
      <c r="BMA97" s="1135"/>
      <c r="BMB97" s="1134"/>
      <c r="BMC97" s="1135"/>
      <c r="BMD97" s="240"/>
      <c r="BME97" s="1122"/>
      <c r="BMF97" s="1122"/>
      <c r="BMG97" s="1122"/>
      <c r="BMH97" s="231"/>
      <c r="BMI97" s="1122"/>
      <c r="BMJ97" s="1122"/>
      <c r="BMK97" s="1122"/>
      <c r="BML97" s="1122"/>
      <c r="BMM97" s="227"/>
      <c r="BMN97" s="239"/>
      <c r="BMO97" s="1122"/>
      <c r="BMP97" s="227"/>
      <c r="BMQ97" s="239"/>
      <c r="BMR97" s="1122"/>
      <c r="BMS97" s="1122"/>
      <c r="BMT97" s="227"/>
      <c r="BMU97" s="240"/>
      <c r="BMV97" s="1122"/>
      <c r="BMW97" s="1122"/>
      <c r="BMX97" s="1122"/>
      <c r="BMY97" s="227"/>
      <c r="BMZ97" s="239"/>
      <c r="BNA97" s="1122"/>
      <c r="BNB97" s="1122"/>
      <c r="BNC97" s="1122"/>
      <c r="BND97" s="1122"/>
      <c r="BNE97" s="1122"/>
      <c r="BNF97" s="1122"/>
      <c r="BNG97" s="1122"/>
      <c r="BNH97" s="1122"/>
      <c r="BNI97" s="1122"/>
      <c r="BNJ97" s="1122"/>
      <c r="BNK97" s="1122"/>
      <c r="BNL97" s="1122"/>
      <c r="BNM97" s="1122"/>
      <c r="BNN97" s="1122"/>
      <c r="BNO97" s="227"/>
      <c r="BNP97" s="239"/>
      <c r="BNQ97" s="1122"/>
      <c r="BNR97" s="1122"/>
      <c r="BNS97" s="1122"/>
      <c r="BNT97" s="227"/>
      <c r="BNU97" s="227"/>
      <c r="BNV97" s="231"/>
      <c r="BNW97" s="1122"/>
      <c r="BNX97" s="1122"/>
      <c r="BNY97" s="1122"/>
      <c r="BNZ97" s="1122"/>
      <c r="BOA97" s="1122"/>
      <c r="BOB97" s="227"/>
      <c r="BOC97" s="1135"/>
      <c r="BOD97" s="1134"/>
      <c r="BOE97" s="1135"/>
      <c r="BOF97" s="240"/>
      <c r="BOG97" s="1122"/>
      <c r="BOH97" s="1122"/>
      <c r="BOI97" s="1122"/>
      <c r="BOJ97" s="231"/>
      <c r="BOK97" s="1122"/>
      <c r="BOL97" s="1122"/>
      <c r="BOM97" s="1122"/>
      <c r="BON97" s="1122"/>
      <c r="BOO97" s="227"/>
      <c r="BOP97" s="239"/>
      <c r="BOQ97" s="1122"/>
      <c r="BOR97" s="227"/>
      <c r="BOS97" s="239"/>
      <c r="BOT97" s="1122"/>
      <c r="BOU97" s="1122"/>
      <c r="BOV97" s="227"/>
      <c r="BOW97" s="240"/>
      <c r="BOX97" s="1122"/>
      <c r="BOY97" s="1122"/>
      <c r="BOZ97" s="1122"/>
      <c r="BPA97" s="227"/>
      <c r="BPB97" s="239"/>
      <c r="BPC97" s="1122"/>
      <c r="BPD97" s="1122"/>
      <c r="BPE97" s="1122"/>
      <c r="BPF97" s="1122"/>
      <c r="BPG97" s="1122"/>
      <c r="BPH97" s="1122"/>
      <c r="BPI97" s="1122"/>
      <c r="BPJ97" s="1122"/>
      <c r="BPK97" s="1122"/>
      <c r="BPL97" s="1122"/>
      <c r="BPM97" s="1122"/>
      <c r="BPN97" s="1122"/>
      <c r="BPO97" s="1122"/>
      <c r="BPP97" s="1122"/>
      <c r="BPQ97" s="227"/>
      <c r="BPR97" s="239"/>
      <c r="BPS97" s="1122"/>
      <c r="BPT97" s="1122"/>
      <c r="BPU97" s="1122"/>
      <c r="BPV97" s="227"/>
      <c r="BPW97" s="227"/>
      <c r="BPX97" s="231"/>
      <c r="BPY97" s="1122"/>
      <c r="BPZ97" s="1122"/>
      <c r="BQA97" s="1122"/>
      <c r="BQB97" s="1122"/>
      <c r="BQC97" s="1122"/>
      <c r="BQD97" s="227"/>
      <c r="BQE97" s="1135"/>
      <c r="BQF97" s="1134"/>
      <c r="BQG97" s="1135"/>
      <c r="BQH97" s="240"/>
      <c r="BQI97" s="1122"/>
      <c r="BQJ97" s="1122"/>
      <c r="BQK97" s="1122"/>
      <c r="BQL97" s="231"/>
      <c r="BQM97" s="1122"/>
      <c r="BQN97" s="1122"/>
      <c r="BQO97" s="1122"/>
      <c r="BQP97" s="1122"/>
      <c r="BQQ97" s="227"/>
      <c r="BQR97" s="239"/>
      <c r="BQS97" s="1122"/>
      <c r="BQT97" s="227"/>
      <c r="BQU97" s="239"/>
      <c r="BQV97" s="1122"/>
      <c r="BQW97" s="1122"/>
      <c r="BQX97" s="227"/>
      <c r="BQY97" s="240"/>
      <c r="BQZ97" s="1122"/>
      <c r="BRA97" s="1122"/>
      <c r="BRB97" s="1122"/>
      <c r="BRC97" s="227"/>
      <c r="BRD97" s="239"/>
      <c r="BRE97" s="1122"/>
      <c r="BRF97" s="1122"/>
      <c r="BRG97" s="1122"/>
      <c r="BRH97" s="1122"/>
      <c r="BRI97" s="1122"/>
      <c r="BRJ97" s="1122"/>
      <c r="BRK97" s="1122"/>
      <c r="BRL97" s="1122"/>
      <c r="BRM97" s="1122"/>
      <c r="BRN97" s="1122"/>
      <c r="BRO97" s="1122"/>
      <c r="BRP97" s="1122"/>
      <c r="BRQ97" s="1122"/>
      <c r="BRR97" s="1122"/>
      <c r="BRS97" s="227"/>
      <c r="BRT97" s="239"/>
      <c r="BRU97" s="1122"/>
      <c r="BRV97" s="1122"/>
      <c r="BRW97" s="1122"/>
      <c r="BRX97" s="227"/>
      <c r="BRY97" s="227"/>
      <c r="BRZ97" s="231"/>
      <c r="BSA97" s="1122"/>
      <c r="BSB97" s="1122"/>
      <c r="BSC97" s="1122"/>
      <c r="BSD97" s="1122"/>
      <c r="BSE97" s="1122"/>
      <c r="BSF97" s="227"/>
      <c r="BSG97" s="1135"/>
      <c r="BSH97" s="1134"/>
      <c r="BSI97" s="1135"/>
      <c r="BSJ97" s="240"/>
      <c r="BSK97" s="1122"/>
      <c r="BSL97" s="1122"/>
      <c r="BSM97" s="1122"/>
      <c r="BSN97" s="231"/>
      <c r="BSO97" s="1122"/>
      <c r="BSP97" s="1122"/>
      <c r="BSQ97" s="1122"/>
      <c r="BSR97" s="1122"/>
      <c r="BSS97" s="227"/>
      <c r="BST97" s="239"/>
      <c r="BSU97" s="1122"/>
      <c r="BSV97" s="227"/>
      <c r="BSW97" s="239"/>
      <c r="BSX97" s="1122"/>
      <c r="BSY97" s="1122"/>
      <c r="BSZ97" s="227"/>
      <c r="BTA97" s="240"/>
      <c r="BTB97" s="1122"/>
      <c r="BTC97" s="1122"/>
      <c r="BTD97" s="1122"/>
      <c r="BTE97" s="227"/>
      <c r="BTF97" s="239"/>
      <c r="BTG97" s="1122"/>
      <c r="BTH97" s="1122"/>
      <c r="BTI97" s="1122"/>
      <c r="BTJ97" s="1122"/>
      <c r="BTK97" s="1122"/>
      <c r="BTL97" s="1122"/>
      <c r="BTM97" s="1122"/>
      <c r="BTN97" s="1122"/>
      <c r="BTO97" s="1122"/>
      <c r="BTP97" s="1122"/>
      <c r="BTQ97" s="1122"/>
      <c r="BTR97" s="1122"/>
      <c r="BTS97" s="1122"/>
      <c r="BTT97" s="1122"/>
      <c r="BTU97" s="227"/>
      <c r="BTV97" s="239"/>
      <c r="BTW97" s="1122"/>
      <c r="BTX97" s="1122"/>
      <c r="BTY97" s="1122"/>
      <c r="BTZ97" s="227"/>
      <c r="BUA97" s="227"/>
      <c r="BUB97" s="231"/>
      <c r="BUC97" s="1122"/>
      <c r="BUD97" s="1122"/>
      <c r="BUE97" s="1122"/>
      <c r="BUF97" s="1122"/>
      <c r="BUG97" s="1122"/>
      <c r="BUH97" s="227"/>
      <c r="BUI97" s="1135"/>
      <c r="BUJ97" s="1134"/>
      <c r="BUK97" s="1135"/>
      <c r="BUL97" s="240"/>
      <c r="BUM97" s="1122"/>
      <c r="BUN97" s="1122"/>
      <c r="BUO97" s="1122"/>
      <c r="BUP97" s="231"/>
      <c r="BUQ97" s="1122"/>
      <c r="BUR97" s="1122"/>
      <c r="BUS97" s="1122"/>
      <c r="BUT97" s="1122"/>
      <c r="BUU97" s="227"/>
      <c r="BUV97" s="239"/>
      <c r="BUW97" s="1122"/>
      <c r="BUX97" s="227"/>
      <c r="BUY97" s="239"/>
      <c r="BUZ97" s="1122"/>
      <c r="BVA97" s="1122"/>
      <c r="BVB97" s="227"/>
      <c r="BVC97" s="240"/>
      <c r="BVD97" s="1122"/>
      <c r="BVE97" s="1122"/>
      <c r="BVF97" s="1122"/>
      <c r="BVG97" s="227"/>
      <c r="BVH97" s="239"/>
      <c r="BVI97" s="1122"/>
      <c r="BVJ97" s="1122"/>
      <c r="BVK97" s="1122"/>
      <c r="BVL97" s="1122"/>
      <c r="BVM97" s="1122"/>
      <c r="BVN97" s="1122"/>
      <c r="BVO97" s="1122"/>
      <c r="BVP97" s="1122"/>
      <c r="BVQ97" s="1122"/>
      <c r="BVR97" s="1122"/>
      <c r="BVS97" s="1122"/>
      <c r="BVT97" s="1122"/>
      <c r="BVU97" s="1122"/>
      <c r="BVV97" s="1122"/>
      <c r="BVW97" s="227"/>
      <c r="BVX97" s="239"/>
      <c r="BVY97" s="1122"/>
      <c r="BVZ97" s="1122"/>
      <c r="BWA97" s="1122"/>
      <c r="BWB97" s="227"/>
      <c r="BWC97" s="227"/>
      <c r="BWD97" s="231"/>
      <c r="BWE97" s="1122"/>
      <c r="BWF97" s="1122"/>
      <c r="BWG97" s="1122"/>
      <c r="BWH97" s="1122"/>
      <c r="BWI97" s="1122"/>
      <c r="BWJ97" s="227"/>
      <c r="BWK97" s="1135"/>
      <c r="BWL97" s="1134"/>
      <c r="BWM97" s="1135"/>
      <c r="BWN97" s="240"/>
      <c r="BWO97" s="1122"/>
      <c r="BWP97" s="1122"/>
      <c r="BWQ97" s="1122"/>
      <c r="BWR97" s="231"/>
      <c r="BWS97" s="1122"/>
      <c r="BWT97" s="1122"/>
      <c r="BWU97" s="1122"/>
      <c r="BWV97" s="1122"/>
      <c r="BWW97" s="227"/>
      <c r="BWX97" s="239"/>
      <c r="BWY97" s="1122"/>
      <c r="BWZ97" s="227"/>
      <c r="BXA97" s="239"/>
      <c r="BXB97" s="1122"/>
      <c r="BXC97" s="1122"/>
      <c r="BXD97" s="227"/>
      <c r="BXE97" s="240"/>
      <c r="BXF97" s="1122"/>
      <c r="BXG97" s="1122"/>
      <c r="BXH97" s="1122"/>
      <c r="BXI97" s="227"/>
      <c r="BXJ97" s="239"/>
      <c r="BXK97" s="1122"/>
      <c r="BXL97" s="1122"/>
      <c r="BXM97" s="1122"/>
      <c r="BXN97" s="1122"/>
      <c r="BXO97" s="1122"/>
      <c r="BXP97" s="1122"/>
      <c r="BXQ97" s="1122"/>
      <c r="BXR97" s="1122"/>
      <c r="BXS97" s="1122"/>
      <c r="BXT97" s="1122"/>
      <c r="BXU97" s="1122"/>
      <c r="BXV97" s="1122"/>
      <c r="BXW97" s="1122"/>
      <c r="BXX97" s="1122"/>
      <c r="BXY97" s="227"/>
      <c r="BXZ97" s="239"/>
      <c r="BYA97" s="1122"/>
      <c r="BYB97" s="1122"/>
      <c r="BYC97" s="1122"/>
      <c r="BYD97" s="227"/>
      <c r="BYE97" s="227"/>
      <c r="BYF97" s="231"/>
      <c r="BYG97" s="1122"/>
      <c r="BYH97" s="1122"/>
      <c r="BYI97" s="1122"/>
      <c r="BYJ97" s="1122"/>
      <c r="BYK97" s="1122"/>
      <c r="BYL97" s="227"/>
      <c r="BYM97" s="1135"/>
      <c r="BYN97" s="1134"/>
      <c r="BYO97" s="1135"/>
      <c r="BYP97" s="240"/>
      <c r="BYQ97" s="1122"/>
      <c r="BYR97" s="1122"/>
      <c r="BYS97" s="1122"/>
      <c r="BYT97" s="231"/>
      <c r="BYU97" s="1122"/>
      <c r="BYV97" s="1122"/>
      <c r="BYW97" s="1122"/>
      <c r="BYX97" s="1122"/>
      <c r="BYY97" s="227"/>
      <c r="BYZ97" s="239"/>
      <c r="BZA97" s="1122"/>
      <c r="BZB97" s="227"/>
      <c r="BZC97" s="239"/>
      <c r="BZD97" s="1122"/>
      <c r="BZE97" s="1122"/>
      <c r="BZF97" s="227"/>
      <c r="BZG97" s="240"/>
      <c r="BZH97" s="1122"/>
      <c r="BZI97" s="1122"/>
      <c r="BZJ97" s="1122"/>
      <c r="BZK97" s="227"/>
      <c r="BZL97" s="239"/>
      <c r="BZM97" s="1122"/>
      <c r="BZN97" s="1122"/>
      <c r="BZO97" s="1122"/>
      <c r="BZP97" s="1122"/>
      <c r="BZQ97" s="1122"/>
      <c r="BZR97" s="1122"/>
      <c r="BZS97" s="1122"/>
      <c r="BZT97" s="1122"/>
      <c r="BZU97" s="1122"/>
      <c r="BZV97" s="1122"/>
      <c r="BZW97" s="1122"/>
      <c r="BZX97" s="1122"/>
      <c r="BZY97" s="1122"/>
      <c r="BZZ97" s="1122"/>
      <c r="CAA97" s="227"/>
      <c r="CAB97" s="239"/>
      <c r="CAC97" s="1122"/>
      <c r="CAD97" s="1122"/>
      <c r="CAE97" s="1122"/>
      <c r="CAF97" s="227"/>
      <c r="CAG97" s="227"/>
      <c r="CAH97" s="231"/>
      <c r="CAI97" s="1122"/>
      <c r="CAJ97" s="1122"/>
      <c r="CAK97" s="1122"/>
      <c r="CAL97" s="1122"/>
      <c r="CAM97" s="1122"/>
      <c r="CAN97" s="227"/>
      <c r="CAO97" s="1135"/>
      <c r="CAP97" s="1134"/>
      <c r="CAQ97" s="1135"/>
      <c r="CAR97" s="240"/>
      <c r="CAS97" s="1122"/>
      <c r="CAT97" s="1122"/>
      <c r="CAU97" s="1122"/>
      <c r="CAV97" s="231"/>
      <c r="CAW97" s="1122"/>
      <c r="CAX97" s="1122"/>
      <c r="CAY97" s="1122"/>
      <c r="CAZ97" s="1122"/>
      <c r="CBA97" s="227"/>
      <c r="CBB97" s="239"/>
      <c r="CBC97" s="1122"/>
      <c r="CBD97" s="227"/>
      <c r="CBE97" s="239"/>
      <c r="CBF97" s="1122"/>
      <c r="CBG97" s="1122"/>
      <c r="CBH97" s="227"/>
      <c r="CBI97" s="240"/>
      <c r="CBJ97" s="1122"/>
      <c r="CBK97" s="1122"/>
      <c r="CBL97" s="1122"/>
      <c r="CBM97" s="227"/>
      <c r="CBN97" s="239"/>
      <c r="CBO97" s="1122"/>
      <c r="CBP97" s="1122"/>
      <c r="CBQ97" s="1122"/>
      <c r="CBR97" s="1122"/>
      <c r="CBS97" s="1122"/>
      <c r="CBT97" s="1122"/>
      <c r="CBU97" s="1122"/>
      <c r="CBV97" s="1122"/>
      <c r="CBW97" s="1122"/>
      <c r="CBX97" s="1122"/>
      <c r="CBY97" s="1122"/>
      <c r="CBZ97" s="1122"/>
      <c r="CCA97" s="1122"/>
      <c r="CCB97" s="1122"/>
      <c r="CCC97" s="227"/>
      <c r="CCD97" s="239"/>
      <c r="CCE97" s="1122"/>
      <c r="CCF97" s="1122"/>
      <c r="CCG97" s="1122"/>
      <c r="CCH97" s="227"/>
      <c r="CCI97" s="227"/>
      <c r="CCJ97" s="231"/>
      <c r="CCK97" s="1122"/>
      <c r="CCL97" s="1122"/>
      <c r="CCM97" s="1122"/>
      <c r="CCN97" s="1122"/>
      <c r="CCO97" s="1122"/>
      <c r="CCP97" s="227"/>
      <c r="CCQ97" s="1135"/>
      <c r="CCR97" s="1134"/>
      <c r="CCS97" s="1135"/>
      <c r="CCT97" s="240"/>
      <c r="CCU97" s="1122"/>
      <c r="CCV97" s="1122"/>
      <c r="CCW97" s="1122"/>
      <c r="CCX97" s="231"/>
      <c r="CCY97" s="1122"/>
      <c r="CCZ97" s="1122"/>
      <c r="CDA97" s="1122"/>
      <c r="CDB97" s="1122"/>
      <c r="CDC97" s="227"/>
      <c r="CDD97" s="239"/>
      <c r="CDE97" s="1122"/>
      <c r="CDF97" s="227"/>
      <c r="CDG97" s="239"/>
      <c r="CDH97" s="1122"/>
      <c r="CDI97" s="1122"/>
      <c r="CDJ97" s="227"/>
      <c r="CDK97" s="240"/>
      <c r="CDL97" s="1122"/>
      <c r="CDM97" s="1122"/>
      <c r="CDN97" s="1122"/>
      <c r="CDO97" s="227"/>
      <c r="CDP97" s="239"/>
      <c r="CDQ97" s="1122"/>
      <c r="CDR97" s="1122"/>
      <c r="CDS97" s="1122"/>
      <c r="CDT97" s="1122"/>
      <c r="CDU97" s="1122"/>
      <c r="CDV97" s="1122"/>
      <c r="CDW97" s="1122"/>
      <c r="CDX97" s="1122"/>
      <c r="CDY97" s="1122"/>
      <c r="CDZ97" s="1122"/>
      <c r="CEA97" s="1122"/>
      <c r="CEB97" s="1122"/>
      <c r="CEC97" s="1122"/>
      <c r="CED97" s="1122"/>
      <c r="CEE97" s="227"/>
      <c r="CEF97" s="239"/>
      <c r="CEG97" s="1122"/>
      <c r="CEH97" s="1122"/>
      <c r="CEI97" s="1122"/>
      <c r="CEJ97" s="227"/>
      <c r="CEK97" s="227"/>
      <c r="CEL97" s="231"/>
      <c r="CEM97" s="1122"/>
      <c r="CEN97" s="1122"/>
      <c r="CEO97" s="1122"/>
      <c r="CEP97" s="1122"/>
      <c r="CEQ97" s="1122"/>
      <c r="CER97" s="227"/>
      <c r="CES97" s="1135"/>
      <c r="CET97" s="1134"/>
      <c r="CEU97" s="1135"/>
      <c r="CEV97" s="240"/>
      <c r="CEW97" s="1122"/>
      <c r="CEX97" s="1122"/>
      <c r="CEY97" s="1122"/>
      <c r="CEZ97" s="231"/>
      <c r="CFA97" s="1122"/>
      <c r="CFB97" s="1122"/>
      <c r="CFC97" s="1122"/>
      <c r="CFD97" s="1122"/>
      <c r="CFE97" s="227"/>
      <c r="CFF97" s="239"/>
      <c r="CFG97" s="1122"/>
      <c r="CFH97" s="227"/>
      <c r="CFI97" s="239"/>
      <c r="CFJ97" s="1122"/>
      <c r="CFK97" s="1122"/>
      <c r="CFL97" s="227"/>
      <c r="CFM97" s="240"/>
      <c r="CFN97" s="1122"/>
      <c r="CFO97" s="1122"/>
      <c r="CFP97" s="1122"/>
      <c r="CFQ97" s="227"/>
      <c r="CFR97" s="239"/>
      <c r="CFS97" s="1122"/>
      <c r="CFT97" s="1122"/>
      <c r="CFU97" s="1122"/>
      <c r="CFV97" s="1122"/>
      <c r="CFW97" s="1122"/>
      <c r="CFX97" s="1122"/>
      <c r="CFY97" s="1122"/>
      <c r="CFZ97" s="1122"/>
      <c r="CGA97" s="1122"/>
      <c r="CGB97" s="1122"/>
      <c r="CGC97" s="1122"/>
      <c r="CGD97" s="1122"/>
      <c r="CGE97" s="1122"/>
      <c r="CGF97" s="1122"/>
      <c r="CGG97" s="227"/>
      <c r="CGH97" s="239"/>
      <c r="CGI97" s="1122"/>
      <c r="CGJ97" s="1122"/>
      <c r="CGK97" s="1122"/>
      <c r="CGL97" s="227"/>
      <c r="CGM97" s="227"/>
      <c r="CGN97" s="231"/>
      <c r="CGO97" s="1122"/>
      <c r="CGP97" s="1122"/>
      <c r="CGQ97" s="1122"/>
      <c r="CGR97" s="1122"/>
      <c r="CGS97" s="1122"/>
      <c r="CGT97" s="227"/>
      <c r="CGU97" s="1135"/>
      <c r="CGV97" s="1134"/>
      <c r="CGW97" s="1135"/>
      <c r="CGX97" s="240"/>
      <c r="CGY97" s="1122"/>
      <c r="CGZ97" s="1122"/>
      <c r="CHA97" s="1122"/>
      <c r="CHB97" s="231"/>
      <c r="CHC97" s="1122"/>
      <c r="CHD97" s="1122"/>
      <c r="CHE97" s="1122"/>
      <c r="CHF97" s="1122"/>
      <c r="CHG97" s="227"/>
      <c r="CHH97" s="239"/>
      <c r="CHI97" s="1122"/>
      <c r="CHJ97" s="227"/>
      <c r="CHK97" s="239"/>
      <c r="CHL97" s="1122"/>
      <c r="CHM97" s="1122"/>
      <c r="CHN97" s="227"/>
      <c r="CHO97" s="240"/>
      <c r="CHP97" s="1122"/>
      <c r="CHQ97" s="1122"/>
      <c r="CHR97" s="1122"/>
      <c r="CHS97" s="227"/>
      <c r="CHT97" s="239"/>
      <c r="CHU97" s="1122"/>
      <c r="CHV97" s="1122"/>
      <c r="CHW97" s="1122"/>
      <c r="CHX97" s="1122"/>
      <c r="CHY97" s="1122"/>
      <c r="CHZ97" s="1122"/>
      <c r="CIA97" s="1122"/>
      <c r="CIB97" s="1122"/>
      <c r="CIC97" s="1122"/>
      <c r="CID97" s="1122"/>
      <c r="CIE97" s="1122"/>
      <c r="CIF97" s="1122"/>
      <c r="CIG97" s="1122"/>
      <c r="CIH97" s="1122"/>
      <c r="CII97" s="227"/>
      <c r="CIJ97" s="239"/>
      <c r="CIK97" s="1122"/>
      <c r="CIL97" s="1122"/>
      <c r="CIM97" s="1122"/>
      <c r="CIN97" s="227"/>
      <c r="CIO97" s="227"/>
      <c r="CIP97" s="231"/>
      <c r="CIQ97" s="1122"/>
      <c r="CIR97" s="1122"/>
      <c r="CIS97" s="1122"/>
      <c r="CIT97" s="1122"/>
      <c r="CIU97" s="1122"/>
      <c r="CIV97" s="227"/>
      <c r="CIW97" s="1135"/>
      <c r="CIX97" s="1134"/>
      <c r="CIY97" s="1135"/>
      <c r="CIZ97" s="240"/>
      <c r="CJA97" s="1122"/>
      <c r="CJB97" s="1122"/>
      <c r="CJC97" s="1122"/>
      <c r="CJD97" s="231"/>
      <c r="CJE97" s="1122"/>
      <c r="CJF97" s="1122"/>
      <c r="CJG97" s="1122"/>
      <c r="CJH97" s="1122"/>
      <c r="CJI97" s="227"/>
      <c r="CJJ97" s="239"/>
      <c r="CJK97" s="1122"/>
      <c r="CJL97" s="227"/>
      <c r="CJM97" s="239"/>
      <c r="CJN97" s="1122"/>
      <c r="CJO97" s="1122"/>
      <c r="CJP97" s="227"/>
      <c r="CJQ97" s="240"/>
      <c r="CJR97" s="1122"/>
      <c r="CJS97" s="1122"/>
      <c r="CJT97" s="1122"/>
      <c r="CJU97" s="227"/>
      <c r="CJV97" s="239"/>
      <c r="CJW97" s="1122"/>
      <c r="CJX97" s="1122"/>
      <c r="CJY97" s="1122"/>
      <c r="CJZ97" s="1122"/>
      <c r="CKA97" s="1122"/>
      <c r="CKB97" s="1122"/>
      <c r="CKC97" s="1122"/>
      <c r="CKD97" s="1122"/>
      <c r="CKE97" s="1122"/>
      <c r="CKF97" s="1122"/>
      <c r="CKG97" s="1122"/>
      <c r="CKH97" s="1122"/>
      <c r="CKI97" s="1122"/>
      <c r="CKJ97" s="1122"/>
      <c r="CKK97" s="227"/>
      <c r="CKL97" s="239"/>
      <c r="CKM97" s="1122"/>
      <c r="CKN97" s="1122"/>
      <c r="CKO97" s="1122"/>
      <c r="CKP97" s="227"/>
      <c r="CKQ97" s="227"/>
      <c r="CKR97" s="231"/>
      <c r="CKS97" s="1122"/>
      <c r="CKT97" s="1122"/>
      <c r="CKU97" s="1122"/>
      <c r="CKV97" s="1122"/>
      <c r="CKW97" s="1122"/>
      <c r="CKX97" s="227"/>
      <c r="CKY97" s="1135"/>
      <c r="CKZ97" s="1134"/>
      <c r="CLA97" s="1135"/>
      <c r="CLB97" s="240"/>
      <c r="CLC97" s="1122"/>
      <c r="CLD97" s="1122"/>
      <c r="CLE97" s="1122"/>
      <c r="CLF97" s="231"/>
      <c r="CLG97" s="1122"/>
      <c r="CLH97" s="1122"/>
      <c r="CLI97" s="1122"/>
      <c r="CLJ97" s="1122"/>
      <c r="CLK97" s="227"/>
      <c r="CLL97" s="239"/>
      <c r="CLM97" s="1122"/>
      <c r="CLN97" s="227"/>
      <c r="CLO97" s="239"/>
      <c r="CLP97" s="1122"/>
      <c r="CLQ97" s="1122"/>
      <c r="CLR97" s="227"/>
      <c r="CLS97" s="240"/>
      <c r="CLT97" s="1122"/>
      <c r="CLU97" s="1122"/>
      <c r="CLV97" s="1122"/>
      <c r="CLW97" s="227"/>
      <c r="CLX97" s="239"/>
      <c r="CLY97" s="1122"/>
      <c r="CLZ97" s="1122"/>
      <c r="CMA97" s="1122"/>
      <c r="CMB97" s="1122"/>
      <c r="CMC97" s="1122"/>
      <c r="CMD97" s="1122"/>
      <c r="CME97" s="1122"/>
      <c r="CMF97" s="1122"/>
      <c r="CMG97" s="1122"/>
      <c r="CMH97" s="1122"/>
      <c r="CMI97" s="1122"/>
      <c r="CMJ97" s="1122"/>
      <c r="CMK97" s="1122"/>
      <c r="CML97" s="1122"/>
      <c r="CMM97" s="227"/>
      <c r="CMN97" s="239"/>
      <c r="CMO97" s="1122"/>
      <c r="CMP97" s="1122"/>
      <c r="CMQ97" s="1122"/>
      <c r="CMR97" s="227"/>
      <c r="CMS97" s="227"/>
      <c r="CMT97" s="231"/>
      <c r="CMU97" s="1122"/>
      <c r="CMV97" s="1122"/>
      <c r="CMW97" s="1122"/>
      <c r="CMX97" s="1122"/>
      <c r="CMY97" s="1122"/>
      <c r="CMZ97" s="227"/>
      <c r="CNA97" s="1135"/>
      <c r="CNB97" s="1134"/>
      <c r="CNC97" s="1135"/>
      <c r="CND97" s="240"/>
      <c r="CNE97" s="1122"/>
      <c r="CNF97" s="1122"/>
      <c r="CNG97" s="1122"/>
      <c r="CNH97" s="231"/>
      <c r="CNI97" s="1122"/>
      <c r="CNJ97" s="1122"/>
      <c r="CNK97" s="1122"/>
      <c r="CNL97" s="1122"/>
      <c r="CNM97" s="227"/>
      <c r="CNN97" s="239"/>
      <c r="CNO97" s="1122"/>
      <c r="CNP97" s="227"/>
      <c r="CNQ97" s="239"/>
      <c r="CNR97" s="1122"/>
      <c r="CNS97" s="1122"/>
      <c r="CNT97" s="227"/>
      <c r="CNU97" s="240"/>
      <c r="CNV97" s="1122"/>
      <c r="CNW97" s="1122"/>
      <c r="CNX97" s="1122"/>
      <c r="CNY97" s="227"/>
      <c r="CNZ97" s="239"/>
      <c r="COA97" s="1122"/>
      <c r="COB97" s="1122"/>
      <c r="COC97" s="1122"/>
      <c r="COD97" s="1122"/>
      <c r="COE97" s="1122"/>
      <c r="COF97" s="1122"/>
      <c r="COG97" s="1122"/>
      <c r="COH97" s="1122"/>
      <c r="COI97" s="1122"/>
      <c r="COJ97" s="1122"/>
      <c r="COK97" s="1122"/>
      <c r="COL97" s="1122"/>
      <c r="COM97" s="1122"/>
      <c r="CON97" s="1122"/>
      <c r="COO97" s="227"/>
      <c r="COP97" s="239"/>
      <c r="COQ97" s="1122"/>
      <c r="COR97" s="1122"/>
      <c r="COS97" s="1122"/>
      <c r="COT97" s="227"/>
      <c r="COU97" s="227"/>
      <c r="COV97" s="231"/>
      <c r="COW97" s="1122"/>
      <c r="COX97" s="1122"/>
      <c r="COY97" s="1122"/>
      <c r="COZ97" s="1122"/>
      <c r="CPA97" s="1122"/>
      <c r="CPB97" s="227"/>
      <c r="CPC97" s="1135"/>
      <c r="CPD97" s="1134"/>
      <c r="CPE97" s="1135"/>
      <c r="CPF97" s="240"/>
      <c r="CPG97" s="1122"/>
      <c r="CPH97" s="1122"/>
      <c r="CPI97" s="1122"/>
      <c r="CPJ97" s="231"/>
      <c r="CPK97" s="1122"/>
      <c r="CPL97" s="1122"/>
      <c r="CPM97" s="1122"/>
      <c r="CPN97" s="1122"/>
      <c r="CPO97" s="227"/>
      <c r="CPP97" s="239"/>
      <c r="CPQ97" s="1122"/>
      <c r="CPR97" s="227"/>
      <c r="CPS97" s="239"/>
      <c r="CPT97" s="1122"/>
      <c r="CPU97" s="1122"/>
      <c r="CPV97" s="227"/>
      <c r="CPW97" s="240"/>
      <c r="CPX97" s="1122"/>
      <c r="CPY97" s="1122"/>
      <c r="CPZ97" s="1122"/>
      <c r="CQA97" s="227"/>
      <c r="CQB97" s="239"/>
      <c r="CQC97" s="1122"/>
      <c r="CQD97" s="1122"/>
      <c r="CQE97" s="1122"/>
      <c r="CQF97" s="1122"/>
      <c r="CQG97" s="1122"/>
      <c r="CQH97" s="1122"/>
      <c r="CQI97" s="1122"/>
      <c r="CQJ97" s="1122"/>
      <c r="CQK97" s="1122"/>
      <c r="CQL97" s="1122"/>
      <c r="CQM97" s="1122"/>
      <c r="CQN97" s="1122"/>
      <c r="CQO97" s="1122"/>
      <c r="CQP97" s="1122"/>
      <c r="CQQ97" s="227"/>
      <c r="CQR97" s="239"/>
      <c r="CQS97" s="1122"/>
      <c r="CQT97" s="1122"/>
      <c r="CQU97" s="1122"/>
      <c r="CQV97" s="227"/>
      <c r="CQW97" s="227"/>
      <c r="CQX97" s="231"/>
      <c r="CQY97" s="1122"/>
      <c r="CQZ97" s="1122"/>
      <c r="CRA97" s="1122"/>
      <c r="CRB97" s="1122"/>
      <c r="CRC97" s="1122"/>
      <c r="CRD97" s="227"/>
      <c r="CRE97" s="1135"/>
      <c r="CRF97" s="1134"/>
      <c r="CRG97" s="1135"/>
      <c r="CRH97" s="240"/>
      <c r="CRI97" s="1122"/>
      <c r="CRJ97" s="1122"/>
      <c r="CRK97" s="1122"/>
      <c r="CRL97" s="231"/>
      <c r="CRM97" s="1122"/>
      <c r="CRN97" s="1122"/>
      <c r="CRO97" s="1122"/>
      <c r="CRP97" s="1122"/>
      <c r="CRQ97" s="227"/>
      <c r="CRR97" s="239"/>
      <c r="CRS97" s="1122"/>
      <c r="CRT97" s="227"/>
      <c r="CRU97" s="239"/>
      <c r="CRV97" s="1122"/>
      <c r="CRW97" s="1122"/>
      <c r="CRX97" s="227"/>
      <c r="CRY97" s="240"/>
      <c r="CRZ97" s="1122"/>
      <c r="CSA97" s="1122"/>
      <c r="CSB97" s="1122"/>
      <c r="CSC97" s="227"/>
      <c r="CSD97" s="239"/>
      <c r="CSE97" s="1122"/>
      <c r="CSF97" s="1122"/>
      <c r="CSG97" s="1122"/>
      <c r="CSH97" s="1122"/>
      <c r="CSI97" s="1122"/>
      <c r="CSJ97" s="1122"/>
      <c r="CSK97" s="1122"/>
      <c r="CSL97" s="1122"/>
      <c r="CSM97" s="1122"/>
      <c r="CSN97" s="1122"/>
      <c r="CSO97" s="1122"/>
      <c r="CSP97" s="1122"/>
      <c r="CSQ97" s="1122"/>
      <c r="CSR97" s="1122"/>
      <c r="CSS97" s="227"/>
      <c r="CST97" s="239"/>
      <c r="CSU97" s="1122"/>
      <c r="CSV97" s="1122"/>
      <c r="CSW97" s="1122"/>
      <c r="CSX97" s="227"/>
      <c r="CSY97" s="227"/>
      <c r="CSZ97" s="231"/>
      <c r="CTA97" s="1122"/>
      <c r="CTB97" s="1122"/>
      <c r="CTC97" s="1122"/>
      <c r="CTD97" s="1122"/>
      <c r="CTE97" s="1122"/>
      <c r="CTF97" s="227"/>
      <c r="CTG97" s="1135"/>
      <c r="CTH97" s="1134"/>
      <c r="CTI97" s="1135"/>
      <c r="CTJ97" s="240"/>
      <c r="CTK97" s="1122"/>
      <c r="CTL97" s="1122"/>
      <c r="CTM97" s="1122"/>
      <c r="CTN97" s="231"/>
      <c r="CTO97" s="1122"/>
      <c r="CTP97" s="1122"/>
      <c r="CTQ97" s="1122"/>
      <c r="CTR97" s="1122"/>
      <c r="CTS97" s="227"/>
      <c r="CTT97" s="239"/>
      <c r="CTU97" s="1122"/>
      <c r="CTV97" s="227"/>
      <c r="CTW97" s="239"/>
      <c r="CTX97" s="1122"/>
      <c r="CTY97" s="1122"/>
      <c r="CTZ97" s="227"/>
      <c r="CUA97" s="240"/>
      <c r="CUB97" s="1122"/>
      <c r="CUC97" s="1122"/>
      <c r="CUD97" s="1122"/>
      <c r="CUE97" s="227"/>
      <c r="CUF97" s="239"/>
      <c r="CUG97" s="1122"/>
      <c r="CUH97" s="1122"/>
      <c r="CUI97" s="1122"/>
      <c r="CUJ97" s="1122"/>
      <c r="CUK97" s="1122"/>
      <c r="CUL97" s="1122"/>
      <c r="CUM97" s="1122"/>
      <c r="CUN97" s="1122"/>
      <c r="CUP97" s="227"/>
      <c r="CUQ97" s="227"/>
      <c r="CUU97" s="1529"/>
      <c r="CUV97" s="1531"/>
      <c r="CUZ97" s="1529"/>
      <c r="CVA97" s="1530"/>
      <c r="CVF97" s="1529"/>
      <c r="CVG97" s="1529"/>
      <c r="CVK97" s="1529"/>
      <c r="CVL97" s="1531"/>
      <c r="CVP97" s="1529"/>
      <c r="CVQ97" s="1530"/>
      <c r="CVV97" s="227"/>
      <c r="CVW97" s="227"/>
      <c r="CWA97" s="227"/>
      <c r="CWB97" s="227"/>
      <c r="CWC97" s="550"/>
      <c r="CWD97" s="550"/>
      <c r="CWE97" s="1006"/>
      <c r="CWF97" s="1006"/>
      <c r="CWG97" s="634"/>
      <c r="CWH97" s="550"/>
      <c r="CWI97" s="550"/>
      <c r="CWJ97" s="550"/>
      <c r="CWK97" s="550"/>
      <c r="CWL97" s="550"/>
      <c r="CWM97" s="550"/>
      <c r="CWN97" s="299"/>
      <c r="CWO97" s="299"/>
      <c r="CWP97" s="550"/>
      <c r="CWQ97" s="299"/>
      <c r="CWR97" s="633"/>
      <c r="CWS97" s="550"/>
      <c r="CWT97" s="550"/>
      <c r="CWU97" s="550"/>
      <c r="CWV97" s="634"/>
      <c r="CWW97" s="550"/>
      <c r="CWX97" s="550"/>
      <c r="CWY97" s="551"/>
      <c r="CWZ97" s="1122"/>
      <c r="CXA97" s="227"/>
      <c r="CXB97" s="239"/>
      <c r="CXC97" s="1122"/>
      <c r="CXD97" s="227"/>
      <c r="CXE97" s="239"/>
      <c r="CXF97" s="1122"/>
      <c r="CXG97" s="1122"/>
      <c r="CXH97" s="227"/>
      <c r="CXI97" s="240"/>
      <c r="CXJ97" s="1122"/>
      <c r="CXM97" s="227"/>
      <c r="CXN97" s="239"/>
      <c r="CXR97" s="227"/>
      <c r="CXS97" s="227"/>
      <c r="CXX97" s="1529"/>
      <c r="CXY97" s="1530"/>
      <c r="CYC97" s="1529"/>
      <c r="CYD97" s="1531"/>
      <c r="CYH97" s="227"/>
      <c r="CYI97" s="227"/>
      <c r="CYJ97" s="1171"/>
      <c r="CYK97" s="1171"/>
      <c r="CYL97" s="1171"/>
      <c r="CYM97" s="1171"/>
      <c r="CYN97" s="227"/>
      <c r="CYO97" s="227"/>
      <c r="CYS97" s="1529"/>
      <c r="CYT97" s="1531"/>
      <c r="CYX97" s="1529"/>
      <c r="CYY97" s="1530"/>
      <c r="CZD97" s="227"/>
      <c r="CZE97" s="227"/>
      <c r="CZI97" s="1529"/>
      <c r="CZJ97" s="1531"/>
      <c r="CZN97" s="1529"/>
      <c r="CZO97" s="1530"/>
      <c r="CZY97" s="227"/>
      <c r="CZZ97" s="227"/>
      <c r="DAA97" s="550"/>
      <c r="DAB97" s="550"/>
      <c r="DAC97" s="550"/>
      <c r="DAD97" s="299"/>
      <c r="DAE97" s="299"/>
      <c r="DAF97" s="550"/>
      <c r="DAG97" s="550"/>
      <c r="DAH97" s="550"/>
      <c r="DAI97" s="550"/>
      <c r="DAJ97" s="635"/>
      <c r="DAK97" s="550"/>
      <c r="DAL97" s="299"/>
      <c r="DAM97" s="299"/>
      <c r="DAN97" s="550"/>
      <c r="DAO97" s="299"/>
      <c r="DAP97" s="633"/>
      <c r="DAQ97" s="550"/>
      <c r="DAR97" s="550"/>
      <c r="DAS97" s="550"/>
      <c r="DAT97" s="634"/>
      <c r="DAU97" s="550"/>
      <c r="DAV97" s="550"/>
      <c r="DAW97" s="551"/>
      <c r="DAY97" s="227"/>
      <c r="DAZ97" s="239"/>
      <c r="DBB97" s="227"/>
      <c r="DBC97" s="239"/>
      <c r="DBF97" s="227"/>
      <c r="DBG97" s="240"/>
      <c r="DBK97" s="227"/>
      <c r="DBL97" s="239"/>
      <c r="DBU97" s="1122"/>
      <c r="DBV97" s="227"/>
      <c r="DBW97" s="227"/>
      <c r="DBX97" s="1122"/>
      <c r="DBY97" s="1122"/>
      <c r="DBZ97" s="1122"/>
      <c r="DCA97" s="1529"/>
      <c r="DCB97" s="1531"/>
      <c r="DCC97" s="1122"/>
      <c r="DCD97" s="1122"/>
      <c r="DCE97" s="1122"/>
      <c r="DCF97" s="1529"/>
      <c r="DCG97" s="1530"/>
      <c r="DCH97" s="1122"/>
      <c r="DCI97" s="1122"/>
      <c r="DCJ97" s="1122"/>
      <c r="DCK97" s="1122"/>
      <c r="DCL97" s="227"/>
      <c r="DCM97" s="227"/>
      <c r="DCN97" s="1122"/>
      <c r="DCO97" s="1122"/>
      <c r="DCP97" s="1122"/>
      <c r="DCQ97" s="1529"/>
      <c r="DCR97" s="1531"/>
      <c r="DCS97" s="1122"/>
      <c r="DCT97" s="1122"/>
      <c r="DCU97" s="1122"/>
      <c r="DCV97" s="1529"/>
      <c r="DCW97" s="1530"/>
      <c r="DCX97" s="1122"/>
      <c r="DCY97" s="1122"/>
      <c r="DCZ97" s="1122"/>
      <c r="DDA97" s="1122"/>
      <c r="DDB97" s="1122"/>
      <c r="DDC97" s="1122"/>
      <c r="DDD97" s="1122"/>
      <c r="DDE97" s="1122"/>
      <c r="DDF97" s="1122"/>
      <c r="DDG97" s="227"/>
      <c r="DDH97" s="1135"/>
      <c r="DDI97" s="550"/>
      <c r="DDJ97" s="550"/>
      <c r="DDK97" s="550"/>
      <c r="DDL97" s="299"/>
      <c r="DDM97" s="299"/>
      <c r="DDN97" s="550"/>
      <c r="DDO97" s="550"/>
      <c r="DDP97" s="550"/>
      <c r="DDQ97" s="550"/>
      <c r="DDR97" s="635"/>
      <c r="DDS97" s="550"/>
      <c r="DDT97" s="299"/>
      <c r="DDU97" s="299"/>
      <c r="DDV97" s="550"/>
      <c r="DDW97" s="299"/>
      <c r="DDX97" s="633"/>
      <c r="DDY97" s="550"/>
      <c r="DDZ97" s="550"/>
      <c r="DEA97" s="550"/>
      <c r="DEB97" s="634"/>
      <c r="DEC97" s="550"/>
      <c r="DED97" s="550"/>
      <c r="DEE97" s="551"/>
      <c r="DEF97" s="1122"/>
      <c r="DEG97" s="227"/>
      <c r="DEH97" s="239"/>
      <c r="DEI97" s="1122"/>
      <c r="DEJ97" s="227"/>
      <c r="DEK97" s="239"/>
      <c r="DEL97" s="1122"/>
      <c r="DEM97" s="1122"/>
      <c r="DEN97" s="227"/>
      <c r="DEO97" s="240"/>
      <c r="DEP97" s="1122"/>
      <c r="DEQ97" s="1122"/>
      <c r="DER97" s="1122"/>
      <c r="DES97" s="227"/>
      <c r="DET97" s="239"/>
      <c r="DEU97" s="1122"/>
      <c r="DEV97" s="1122"/>
      <c r="DEW97" s="1122"/>
      <c r="DEX97" s="1122"/>
      <c r="DEY97" s="1122"/>
      <c r="DEZ97" s="1122"/>
      <c r="DFA97" s="1122"/>
      <c r="DFB97" s="1122"/>
      <c r="DFC97" s="1122"/>
      <c r="DFD97" s="1529"/>
      <c r="DFE97" s="1529"/>
      <c r="DFF97" s="1122"/>
      <c r="DFG97" s="1122"/>
      <c r="DFH97" s="1122"/>
      <c r="DFI97" s="1529"/>
      <c r="DFJ97" s="1531"/>
      <c r="DFK97" s="1122"/>
      <c r="DFL97" s="1122"/>
      <c r="DFM97" s="1122"/>
      <c r="DFN97" s="1529"/>
      <c r="DFO97" s="1530"/>
      <c r="DFP97" s="1122"/>
      <c r="DFQ97" s="1122"/>
      <c r="DFR97" s="1122"/>
      <c r="DFS97" s="1122"/>
      <c r="DFT97" s="1529"/>
      <c r="DFU97" s="1529"/>
      <c r="DFV97" s="1122"/>
      <c r="DFW97" s="1122"/>
      <c r="DFX97" s="1122"/>
      <c r="DFY97" s="1529"/>
      <c r="DFZ97" s="1531"/>
      <c r="DGA97" s="1122"/>
      <c r="DGB97" s="1122"/>
      <c r="DGC97" s="1122"/>
      <c r="DGD97" s="1529"/>
      <c r="DGE97" s="1530"/>
      <c r="DGF97" s="1122"/>
      <c r="DGG97" s="1122"/>
      <c r="DGH97" s="1122"/>
      <c r="DGI97" s="1122"/>
      <c r="DGJ97" s="1122"/>
      <c r="DGK97" s="1122"/>
      <c r="DGL97" s="1122"/>
      <c r="DGM97" s="1122"/>
      <c r="DGN97" s="1122"/>
      <c r="DGO97" s="227"/>
      <c r="DGP97" s="1135"/>
      <c r="DGQ97" s="550"/>
      <c r="DGR97" s="550"/>
      <c r="DGS97" s="550"/>
      <c r="DGT97" s="299"/>
      <c r="DGU97" s="299"/>
      <c r="DGV97" s="550"/>
      <c r="DGW97" s="550"/>
      <c r="DGX97" s="550"/>
      <c r="DGY97" s="550"/>
      <c r="DGZ97" s="635"/>
      <c r="DHA97" s="550"/>
      <c r="DHB97" s="299"/>
      <c r="DHC97" s="299"/>
      <c r="DHD97" s="550"/>
      <c r="DHE97" s="299"/>
      <c r="DHF97" s="633"/>
      <c r="DHG97" s="550"/>
      <c r="DHH97" s="550"/>
      <c r="DHI97" s="550"/>
      <c r="DHJ97" s="634"/>
      <c r="DHK97" s="550"/>
      <c r="DHL97" s="550"/>
      <c r="DHM97" s="551"/>
      <c r="DHN97" s="1122"/>
      <c r="DHO97" s="227"/>
      <c r="DHP97" s="239"/>
      <c r="DHQ97" s="1122"/>
      <c r="DHR97" s="227"/>
      <c r="DHS97" s="239"/>
      <c r="DHT97" s="1122"/>
      <c r="DHU97" s="1122"/>
      <c r="DHV97" s="227"/>
      <c r="DHW97" s="240"/>
      <c r="DHX97" s="1122"/>
      <c r="DHY97" s="1122"/>
      <c r="DHZ97" s="1122"/>
      <c r="DIA97" s="227"/>
      <c r="DIB97" s="239"/>
      <c r="DIC97" s="1122"/>
      <c r="DID97" s="1122"/>
      <c r="DIE97" s="1122"/>
      <c r="DIF97" s="1122"/>
      <c r="DIG97" s="1122"/>
      <c r="DIH97" s="1122"/>
      <c r="DII97" s="1122"/>
      <c r="DIJ97" s="1122"/>
      <c r="DIK97" s="1122"/>
      <c r="DIL97" s="227"/>
      <c r="DIM97" s="227"/>
      <c r="DIN97" s="1122"/>
      <c r="DIO97" s="1122"/>
      <c r="DIP97" s="1122"/>
      <c r="DIQ97" s="1529"/>
      <c r="DIR97" s="1531"/>
      <c r="DIS97" s="1122"/>
      <c r="DIT97" s="1122"/>
      <c r="DIU97" s="1122"/>
      <c r="DIV97" s="1529"/>
      <c r="DIW97" s="1530"/>
      <c r="DIX97" s="1122"/>
      <c r="DIY97" s="1122"/>
      <c r="DIZ97" s="1122"/>
      <c r="DJA97" s="1122"/>
      <c r="DJB97" s="227"/>
      <c r="DJC97" s="227"/>
      <c r="DJD97" s="1122"/>
      <c r="DJE97" s="1122"/>
      <c r="DJF97" s="1122"/>
      <c r="DJG97" s="1529"/>
      <c r="DJH97" s="1531"/>
      <c r="DJI97" s="1122"/>
      <c r="DJJ97" s="1122"/>
      <c r="DJK97" s="1122"/>
      <c r="DJL97" s="1529"/>
      <c r="DJM97" s="1530"/>
      <c r="DJN97" s="1122"/>
      <c r="DJO97" s="1122"/>
      <c r="DJP97" s="1122"/>
      <c r="DJQ97" s="1122"/>
      <c r="DJR97" s="1122"/>
      <c r="DJS97" s="1122"/>
      <c r="DJT97" s="1122"/>
      <c r="DJU97" s="1122"/>
      <c r="DJV97" s="1122"/>
      <c r="DJW97" s="227"/>
      <c r="DJX97" s="1135"/>
      <c r="DJY97" s="550"/>
      <c r="DJZ97" s="550"/>
      <c r="DKA97" s="550"/>
      <c r="DKB97" s="299"/>
      <c r="DKC97" s="299"/>
      <c r="DKD97" s="550"/>
      <c r="DKE97" s="550"/>
      <c r="DKF97" s="550"/>
      <c r="DKG97" s="550"/>
      <c r="DKH97" s="635"/>
      <c r="DKI97" s="550"/>
      <c r="DKJ97" s="299"/>
      <c r="DKK97" s="299"/>
      <c r="DKL97" s="550"/>
      <c r="DKM97" s="299"/>
      <c r="DKN97" s="633"/>
      <c r="DKO97" s="550"/>
      <c r="DKP97" s="550"/>
      <c r="DKQ97" s="550"/>
      <c r="DKR97" s="634"/>
      <c r="DKS97" s="550"/>
      <c r="DKT97" s="550"/>
      <c r="DKU97" s="551"/>
      <c r="DKV97" s="1122"/>
      <c r="DKW97" s="227"/>
      <c r="DKX97" s="239"/>
      <c r="DKY97" s="1122"/>
      <c r="DKZ97" s="227"/>
      <c r="DLA97" s="239"/>
      <c r="DLB97" s="1122"/>
      <c r="DLC97" s="1122"/>
      <c r="DLD97" s="227"/>
      <c r="DLE97" s="240"/>
      <c r="DLF97" s="1122"/>
      <c r="DLG97" s="1122"/>
      <c r="DLH97" s="1122"/>
      <c r="DLI97" s="227"/>
      <c r="DLJ97" s="239"/>
      <c r="DLK97" s="1122"/>
      <c r="DLL97" s="1122"/>
      <c r="DLM97" s="1122"/>
      <c r="DLN97" s="1122"/>
      <c r="DLO97" s="1122"/>
      <c r="DLP97" s="1122"/>
      <c r="DLQ97" s="1122"/>
      <c r="DLR97" s="1122"/>
      <c r="DLT97" s="227"/>
      <c r="DLU97" s="227"/>
      <c r="DLY97" s="1529"/>
      <c r="DLZ97" s="1531"/>
      <c r="DMD97" s="1529"/>
      <c r="DME97" s="1530"/>
      <c r="DMJ97" s="227"/>
      <c r="DMK97" s="227"/>
      <c r="DMO97" s="1529"/>
      <c r="DMP97" s="1531"/>
      <c r="DMT97" s="1532"/>
      <c r="DMU97" s="1530"/>
      <c r="DNE97" s="227"/>
      <c r="DNF97" s="1135"/>
      <c r="DNG97" s="550"/>
      <c r="DNH97" s="550"/>
      <c r="DNI97" s="550"/>
      <c r="DNJ97" s="299"/>
      <c r="DNK97" s="299"/>
      <c r="DNL97" s="634"/>
      <c r="DNM97" s="550"/>
      <c r="DNN97" s="550"/>
      <c r="DNO97" s="550"/>
      <c r="DNP97" s="550"/>
      <c r="DNQ97" s="550"/>
      <c r="DNR97" s="299"/>
      <c r="DNS97" s="299"/>
      <c r="DNT97" s="550"/>
      <c r="DNU97" s="299"/>
      <c r="DNV97" s="633"/>
      <c r="DNW97" s="550"/>
      <c r="DNX97" s="550"/>
      <c r="DNY97" s="550"/>
      <c r="DNZ97" s="634"/>
      <c r="DOA97" s="550"/>
      <c r="DOB97" s="550"/>
      <c r="DOC97" s="551"/>
      <c r="DOD97" s="1122"/>
      <c r="DOE97" s="227"/>
      <c r="DOF97" s="239"/>
      <c r="DOG97" s="1122"/>
      <c r="DOH97" s="227"/>
      <c r="DOI97" s="239"/>
      <c r="DOJ97" s="1122"/>
      <c r="DOK97" s="1122"/>
      <c r="DOL97" s="227"/>
      <c r="DOM97" s="805"/>
      <c r="DON97" s="1134"/>
      <c r="DOQ97" s="227"/>
      <c r="DOR97" s="227"/>
      <c r="DPB97" s="1529"/>
      <c r="DPC97" s="1530"/>
      <c r="DPD97" s="227"/>
      <c r="DPE97" s="227"/>
      <c r="DPF97" s="227"/>
      <c r="DPG97" s="1529"/>
      <c r="DPH97" s="1531"/>
      <c r="DPI97" s="227"/>
      <c r="DPJ97" s="227"/>
      <c r="DPK97" s="227"/>
      <c r="DPL97" s="227"/>
      <c r="DPM97" s="227"/>
      <c r="DPN97" s="227"/>
      <c r="DPO97" s="227"/>
      <c r="DPP97" s="227"/>
      <c r="DPQ97" s="227"/>
      <c r="DPR97" s="1529"/>
      <c r="DPS97" s="1530"/>
      <c r="DPT97" s="227"/>
      <c r="DPU97" s="227"/>
      <c r="DPV97" s="227"/>
      <c r="DPW97" s="1529"/>
      <c r="DPX97" s="1531"/>
      <c r="DPZ97" s="227"/>
      <c r="DQA97" s="227"/>
      <c r="DQB97" s="227"/>
      <c r="DQC97" s="227"/>
      <c r="DQD97" s="227"/>
      <c r="DQE97" s="227"/>
      <c r="DQF97" s="227"/>
      <c r="DQG97" s="235"/>
      <c r="DQH97" s="235"/>
      <c r="DQI97" s="235"/>
      <c r="DQJ97" s="235"/>
      <c r="DQK97" s="235"/>
      <c r="DQL97" s="235"/>
      <c r="DQM97" s="1529"/>
      <c r="DQN97" s="1531"/>
      <c r="DQO97" s="237"/>
      <c r="DQP97" s="1179"/>
      <c r="DQQ97" s="1179"/>
      <c r="DQR97" s="1529"/>
      <c r="DQS97" s="1530"/>
      <c r="DQT97" s="1192"/>
      <c r="DQU97" s="1179"/>
      <c r="DQV97" s="1179"/>
      <c r="DQW97" s="1133"/>
      <c r="DQX97" s="1133"/>
      <c r="DQY97" s="1133"/>
      <c r="DQZ97" s="1133"/>
      <c r="DRA97" s="1133"/>
      <c r="DRB97" s="1133"/>
      <c r="DRC97" s="1133"/>
      <c r="DRD97" s="1133"/>
      <c r="DRE97" s="1133"/>
      <c r="DRF97" s="1134"/>
      <c r="DRG97" s="1134"/>
      <c r="DRH97" s="1134"/>
      <c r="DRI97" s="1134"/>
      <c r="DRJ97" s="231"/>
      <c r="DRK97" s="1133"/>
      <c r="DRL97" s="1133"/>
      <c r="DRM97" s="1134"/>
      <c r="DRN97" s="1134"/>
      <c r="DRQ97" s="1134"/>
      <c r="DRR97" s="1134"/>
      <c r="DRS97" s="1134"/>
      <c r="DRT97" s="233"/>
      <c r="DRW97" s="233"/>
      <c r="DSA97" s="234"/>
      <c r="DSD97" s="234"/>
      <c r="DSG97" s="234"/>
      <c r="DSK97" s="233"/>
      <c r="DSP97" s="234"/>
      <c r="DSX97" s="231"/>
      <c r="DTE97" s="232"/>
      <c r="DTO97" s="231"/>
      <c r="DTX97" s="231"/>
      <c r="DUA97" s="235"/>
      <c r="DUB97" s="235"/>
      <c r="DUC97" s="235"/>
      <c r="DUD97" s="235"/>
      <c r="DUE97" s="235"/>
      <c r="DUF97" s="238"/>
      <c r="DUG97" s="235"/>
      <c r="DUH97" s="235"/>
      <c r="DUI97" s="235"/>
      <c r="DUJ97" s="235"/>
      <c r="DUK97" s="235"/>
      <c r="DUL97" s="235"/>
      <c r="DUM97" s="235"/>
      <c r="DUN97" s="235"/>
      <c r="DUO97" s="235"/>
      <c r="DUP97" s="235"/>
      <c r="DUQ97" s="235"/>
      <c r="DUR97" s="235"/>
      <c r="DUS97" s="235"/>
      <c r="DVC97" s="234"/>
      <c r="DVG97" s="227"/>
      <c r="DVH97" s="227"/>
      <c r="DVM97" s="234"/>
      <c r="DVN97" s="1134"/>
      <c r="DVO97" s="1134"/>
      <c r="DVP97" s="1134"/>
      <c r="DVQ97" s="1134"/>
      <c r="DVR97" s="233"/>
      <c r="DVS97" s="1134"/>
      <c r="DVT97" s="1134"/>
      <c r="DVU97" s="1134"/>
      <c r="DVV97" s="1134"/>
      <c r="DVW97" s="1135"/>
      <c r="DVX97" s="1135"/>
      <c r="DVY97" s="1134"/>
      <c r="DVZ97" s="1134"/>
      <c r="DWA97" s="1134"/>
      <c r="DWB97" s="1134"/>
      <c r="DWC97" s="1134"/>
      <c r="DWD97" s="550"/>
      <c r="DWE97" s="550"/>
      <c r="DWF97" s="550"/>
      <c r="DWG97" s="299"/>
      <c r="DWH97" s="633"/>
      <c r="DWI97" s="550"/>
      <c r="DWJ97" s="550"/>
      <c r="DWK97" s="550"/>
      <c r="DWL97" s="550"/>
      <c r="DWM97" s="299"/>
      <c r="DWN97" s="299"/>
      <c r="DWO97" s="550"/>
      <c r="DWP97" s="550"/>
      <c r="DWQ97" s="550"/>
      <c r="DWR97" s="550"/>
      <c r="DWS97" s="550"/>
      <c r="DWT97" s="550"/>
      <c r="DWU97" s="550"/>
      <c r="DWV97" s="550"/>
      <c r="DWW97" s="299"/>
      <c r="DWX97" s="633"/>
      <c r="DWY97" s="550"/>
      <c r="DWZ97" s="550"/>
      <c r="DXA97" s="550"/>
      <c r="DXB97" s="550"/>
      <c r="DXC97" s="299"/>
      <c r="DXD97" s="299"/>
      <c r="DXE97" s="550"/>
      <c r="DXF97" s="550"/>
      <c r="DXG97" s="550"/>
      <c r="DXH97" s="299"/>
      <c r="DXI97" s="299"/>
      <c r="DXJ97" s="550"/>
      <c r="DXK97" s="550"/>
      <c r="DXL97" s="550"/>
      <c r="DXM97" s="299"/>
      <c r="DXN97" s="633"/>
      <c r="DXO97" s="550"/>
      <c r="DXP97" s="550"/>
      <c r="DXQ97" s="550"/>
      <c r="DXR97" s="550"/>
      <c r="DXS97" s="550"/>
      <c r="DXT97" s="550"/>
      <c r="DXU97" s="550"/>
      <c r="DXV97" s="550"/>
      <c r="DXW97" s="550"/>
      <c r="DXX97" s="299"/>
      <c r="DXY97" s="300"/>
      <c r="DXZ97" s="1134"/>
      <c r="DYA97" s="1134"/>
      <c r="DYB97" s="234"/>
      <c r="DYC97" s="1135"/>
      <c r="DYD97" s="1135"/>
      <c r="DYE97" s="234"/>
      <c r="DYI97" s="233"/>
      <c r="DYK97" s="227"/>
      <c r="DYL97" s="1135"/>
      <c r="DYM97" s="1134"/>
      <c r="DYN97" s="1135"/>
      <c r="DYO97" s="240"/>
      <c r="DYS97" s="231"/>
      <c r="DYV97" s="234"/>
      <c r="DYX97" s="227"/>
      <c r="DYY97" s="239"/>
      <c r="DZA97" s="227"/>
      <c r="DZB97" s="239"/>
      <c r="DZE97" s="227"/>
      <c r="DZF97" s="240"/>
      <c r="DZJ97" s="227"/>
      <c r="DZK97" s="239"/>
      <c r="DZU97" s="227"/>
      <c r="DZV97" s="227"/>
      <c r="DZY97" s="1134"/>
      <c r="DZZ97" s="1135"/>
      <c r="EAA97" s="239"/>
      <c r="EAB97" s="1134"/>
      <c r="EAC97" s="1134"/>
      <c r="EAD97" s="1134"/>
      <c r="EAE97" s="1135"/>
      <c r="EAF97" s="1135"/>
      <c r="EAG97" s="231"/>
      <c r="EAH97" s="1134"/>
      <c r="EAI97" s="1134"/>
      <c r="EAJ97" s="1134"/>
      <c r="EAK97" s="1135"/>
      <c r="EAL97" s="1135"/>
      <c r="EAM97" s="1134"/>
      <c r="EAN97" s="1134"/>
      <c r="EAO97" s="1134"/>
      <c r="EAP97" s="1135"/>
      <c r="EAQ97" s="239"/>
      <c r="EAR97" s="1134"/>
      <c r="EAS97" s="1134"/>
      <c r="EAT97" s="1134"/>
      <c r="EAU97" s="1135"/>
      <c r="EAV97" s="240"/>
      <c r="EAW97" s="1134"/>
      <c r="EAX97" s="1134"/>
      <c r="EAY97" s="1134"/>
      <c r="EAZ97" s="1134"/>
      <c r="EBA97" s="1135"/>
      <c r="EBB97" s="1135"/>
      <c r="EBC97" s="1134"/>
      <c r="EBD97" s="1134"/>
      <c r="EBE97" s="1134"/>
      <c r="EBF97" s="1135"/>
      <c r="EBG97" s="1135"/>
      <c r="EBH97" s="550"/>
      <c r="EBI97" s="550"/>
      <c r="EBJ97" s="550"/>
      <c r="EBK97" s="299"/>
      <c r="EBL97" s="633"/>
      <c r="EBM97" s="550"/>
      <c r="EBN97" s="550"/>
      <c r="EBO97" s="550"/>
      <c r="EBP97" s="550"/>
      <c r="EBQ97" s="550"/>
      <c r="EBR97" s="550"/>
      <c r="EBS97" s="550"/>
      <c r="EBT97" s="550"/>
      <c r="EBU97" s="550"/>
      <c r="EBV97" s="299"/>
      <c r="EBW97" s="299"/>
      <c r="EBX97" s="550"/>
      <c r="EBY97" s="550"/>
      <c r="EBZ97" s="550"/>
      <c r="ECA97" s="299"/>
      <c r="ECB97" s="299"/>
      <c r="ECC97" s="551"/>
      <c r="ECD97" s="1134"/>
      <c r="ECF97" s="1122"/>
      <c r="ECG97" s="233"/>
      <c r="ECH97" s="1122"/>
      <c r="ECI97" s="227"/>
      <c r="ECJ97" s="1135"/>
      <c r="ECK97" s="1134"/>
      <c r="ECL97" s="1135"/>
      <c r="ECM97" s="240"/>
      <c r="ECN97" s="1122"/>
      <c r="ECO97" s="1122"/>
      <c r="ECP97" s="1122"/>
      <c r="ECQ97" s="231"/>
      <c r="ECR97" s="1122"/>
      <c r="ECS97" s="1122"/>
      <c r="ECT97" s="234"/>
      <c r="ECU97" s="1122"/>
      <c r="ECV97" s="227"/>
      <c r="ECW97" s="239"/>
      <c r="ECX97" s="1122"/>
      <c r="ECY97" s="227"/>
      <c r="ECZ97" s="239"/>
      <c r="EDA97" s="1122"/>
      <c r="EDB97" s="1122"/>
      <c r="EDC97" s="227"/>
      <c r="EDD97" s="805"/>
      <c r="EDE97" s="1134"/>
      <c r="EDH97" s="563"/>
      <c r="EDI97" s="227"/>
      <c r="EDQ97" s="231"/>
      <c r="EDS97" s="227"/>
      <c r="EDU97" s="549"/>
      <c r="EDV97" s="550"/>
      <c r="EDW97" s="550"/>
      <c r="EDX97" s="550"/>
      <c r="EDY97" s="550"/>
      <c r="EEO97" s="234"/>
      <c r="EFF97" s="234"/>
      <c r="EFK97" s="248"/>
      <c r="EFL97" s="248"/>
      <c r="EFM97" s="248"/>
      <c r="EFN97" s="248"/>
      <c r="EFO97" s="248"/>
      <c r="EFP97" s="248"/>
      <c r="EFQ97" s="248"/>
      <c r="EFR97" s="796"/>
      <c r="EFS97" s="248"/>
      <c r="EFT97" s="248"/>
      <c r="EFU97" s="248"/>
      <c r="EFV97" s="248"/>
      <c r="EFW97" s="248"/>
      <c r="EFX97" s="248"/>
      <c r="EFY97" s="248"/>
      <c r="EFZ97" s="248"/>
      <c r="EGA97" s="248"/>
      <c r="EGB97" s="248"/>
      <c r="EGC97" s="248"/>
      <c r="EGD97" s="248"/>
      <c r="EGE97" s="248"/>
      <c r="EGF97" s="248"/>
      <c r="EGG97" s="248"/>
      <c r="EGH97" s="248"/>
      <c r="EGI97" s="796"/>
      <c r="EGJ97" s="248"/>
      <c r="EGK97" s="248"/>
      <c r="EGL97" s="248"/>
      <c r="EGM97" s="248"/>
      <c r="EGN97" s="248"/>
      <c r="EGO97" s="990"/>
      <c r="EGR97" s="235"/>
      <c r="EGS97" s="235"/>
      <c r="EGT97" s="235"/>
      <c r="EGU97" s="235"/>
      <c r="EGV97" s="235"/>
      <c r="EGW97" s="235"/>
      <c r="EGX97" s="235"/>
      <c r="EGY97" s="235"/>
      <c r="EGZ97" s="237"/>
      <c r="EHA97" s="1195"/>
      <c r="EHB97" s="1195"/>
      <c r="EHC97" s="1195"/>
      <c r="EHD97" s="1195"/>
      <c r="EHE97" s="1192"/>
      <c r="EHF97" s="1195"/>
      <c r="EHG97" s="1195"/>
      <c r="EHH97" s="1133"/>
      <c r="EHI97" s="1133"/>
      <c r="EHJ97" s="1133"/>
      <c r="EHK97" s="1133"/>
      <c r="EHL97" s="1133"/>
      <c r="EHM97" s="1133"/>
      <c r="EHN97" s="1133"/>
      <c r="EHO97" s="1133"/>
      <c r="EHP97" s="1133"/>
      <c r="EHQ97" s="1134"/>
      <c r="EHR97" s="1134"/>
      <c r="EHS97" s="1134"/>
      <c r="EHT97" s="1134"/>
      <c r="EHU97" s="1134"/>
      <c r="EHV97" s="241"/>
      <c r="EHW97" s="241"/>
      <c r="EHX97" s="1122"/>
      <c r="EHY97" s="233"/>
      <c r="EHZ97" s="1122"/>
      <c r="EIA97" s="227"/>
      <c r="EIB97" s="1135"/>
      <c r="EIC97" s="1134"/>
      <c r="EID97" s="1135"/>
      <c r="EIE97" s="240"/>
      <c r="EIF97" s="1122"/>
      <c r="EIG97" s="1122"/>
      <c r="EIH97" s="1122"/>
      <c r="EII97" s="231"/>
      <c r="EIJ97" s="1122"/>
      <c r="EIK97" s="1122"/>
      <c r="EIL97" s="234"/>
      <c r="EIM97" s="1122"/>
      <c r="EIN97" s="227"/>
      <c r="EIO97" s="239"/>
      <c r="EIP97" s="1122"/>
      <c r="EIQ97" s="227"/>
      <c r="EIR97" s="239"/>
      <c r="EIS97" s="1122"/>
      <c r="EIT97" s="1122"/>
      <c r="EIU97" s="227"/>
      <c r="EIV97" s="240"/>
      <c r="EIW97" s="1134"/>
      <c r="EIX97" s="1134"/>
      <c r="EJA97" s="234"/>
      <c r="EJI97" s="1134"/>
      <c r="EJJ97" s="1134"/>
      <c r="EJK97" s="1134"/>
      <c r="EJL97" s="233"/>
      <c r="EJO97" s="234"/>
      <c r="EJP97" s="549"/>
      <c r="EJQ97" s="550"/>
      <c r="EJS97" s="1134"/>
      <c r="EJT97" s="1134"/>
      <c r="EJU97" s="1134"/>
      <c r="EJV97" s="1134"/>
      <c r="EJW97" s="1134"/>
      <c r="EJX97" s="1134"/>
      <c r="EJY97" s="1134"/>
      <c r="EJZ97" s="1134"/>
      <c r="EKA97" s="233"/>
      <c r="EKB97" s="1134"/>
      <c r="EKC97" s="1134"/>
      <c r="EKD97" s="1134"/>
      <c r="EKE97" s="1134"/>
      <c r="EKF97" s="1134"/>
      <c r="EKG97" s="234"/>
      <c r="EKH97" s="1134"/>
      <c r="EKI97" s="1134"/>
      <c r="EKJ97" s="1134"/>
      <c r="EKK97" s="1134"/>
      <c r="EKL97" s="1134"/>
      <c r="EKM97" s="1134"/>
      <c r="EKN97" s="1134"/>
      <c r="EKO97" s="1134"/>
      <c r="EKP97" s="1134"/>
      <c r="EKQ97" s="1134"/>
      <c r="EKR97" s="1134"/>
      <c r="EKS97" s="1134"/>
      <c r="EKT97" s="1134"/>
      <c r="EKU97" s="1134"/>
      <c r="EKV97" s="1134"/>
      <c r="EKW97" s="1134"/>
      <c r="EKX97" s="234"/>
      <c r="EKY97" s="1134"/>
      <c r="EKZ97" s="1134"/>
      <c r="ELA97" s="1134"/>
      <c r="ELB97" s="1134"/>
      <c r="ELC97" s="1134"/>
      <c r="ELD97" s="1134"/>
      <c r="ELE97" s="1134"/>
      <c r="ELF97" s="1134"/>
      <c r="ELG97" s="233"/>
      <c r="ELH97" s="1134"/>
      <c r="ELI97" s="1134"/>
      <c r="ELJ97" s="1134"/>
      <c r="ELK97" s="1134"/>
      <c r="ELL97" s="1134"/>
      <c r="ELM97" s="1134"/>
      <c r="ELN97" s="1134"/>
      <c r="ELO97" s="1134"/>
      <c r="ELP97" s="1134"/>
      <c r="ELQ97" s="1134"/>
      <c r="ELR97" s="1134"/>
      <c r="ELS97" s="1134"/>
      <c r="ELT97" s="1134"/>
      <c r="ELU97" s="1134"/>
      <c r="ELV97" s="1134"/>
      <c r="ELW97" s="1134"/>
      <c r="ELX97" s="233"/>
      <c r="ELY97" s="1134"/>
      <c r="EME97" s="232"/>
      <c r="EMF97" s="1134"/>
      <c r="EMG97" s="1134"/>
      <c r="EMH97" s="1135"/>
      <c r="EMI97" s="1135"/>
      <c r="EMJ97" s="1134"/>
      <c r="EMK97" s="1134"/>
      <c r="EML97" s="1134"/>
      <c r="EMM97" s="1532"/>
      <c r="EMN97" s="1531"/>
      <c r="EMO97" s="1133"/>
      <c r="EMP97" s="1133"/>
      <c r="EMQ97" s="1133"/>
      <c r="EMR97" s="1532"/>
      <c r="EMS97" s="1530"/>
      <c r="EMT97" s="1134"/>
      <c r="EMU97" s="1134"/>
      <c r="EMV97" s="1134"/>
      <c r="EMW97" s="1134"/>
      <c r="EMX97" s="1134"/>
      <c r="EMY97" s="1134"/>
      <c r="EMZ97" s="1134"/>
      <c r="ENA97" s="1134"/>
      <c r="ENB97" s="1134"/>
      <c r="ENC97" s="1135"/>
      <c r="END97" s="1135"/>
      <c r="ENH97" s="227"/>
      <c r="ENI97" s="227"/>
      <c r="ENJ97" s="1134"/>
      <c r="ENK97" s="1134"/>
      <c r="ENL97" s="1134"/>
      <c r="ENM97" s="1122"/>
      <c r="ENN97" s="233"/>
      <c r="ENO97" s="1122"/>
      <c r="ENP97" s="1122"/>
      <c r="ENQ97" s="1134"/>
      <c r="ENR97" s="1134"/>
      <c r="ENS97" s="1134"/>
      <c r="ENT97" s="233"/>
      <c r="ENU97" s="1122"/>
      <c r="ENV97" s="1122"/>
      <c r="ENW97" s="233"/>
      <c r="ENX97" s="1122"/>
      <c r="ENY97" s="1122"/>
      <c r="ENZ97" s="1122"/>
      <c r="EOA97" s="234"/>
      <c r="EOB97" s="1122"/>
      <c r="EOC97" s="1122"/>
      <c r="EOD97" s="234"/>
      <c r="EOE97" s="1122"/>
      <c r="EOF97" s="1122"/>
      <c r="EOG97" s="234"/>
      <c r="EOH97" s="1122"/>
      <c r="EOI97" s="1122"/>
      <c r="EOJ97" s="1122"/>
      <c r="EOK97" s="1164"/>
      <c r="EOL97" s="1134"/>
      <c r="EOM97" s="1134"/>
      <c r="EON97" s="1122"/>
      <c r="EOO97" s="227"/>
      <c r="EOP97" s="227"/>
      <c r="EOZ97" s="1529"/>
      <c r="EPA97" s="1530"/>
      <c r="EPB97" s="227"/>
      <c r="EPC97" s="227"/>
      <c r="EPD97" s="227"/>
      <c r="EPE97" s="1529"/>
      <c r="EPF97" s="1531"/>
      <c r="EPG97" s="227"/>
      <c r="EPH97" s="227"/>
      <c r="EPI97" s="227"/>
      <c r="EPJ97" s="227"/>
      <c r="EPK97" s="227"/>
      <c r="EPL97" s="227"/>
      <c r="EPM97" s="227"/>
      <c r="EPN97" s="227"/>
      <c r="EPU97" s="227"/>
      <c r="EPV97" s="239"/>
      <c r="EPZ97" s="227"/>
      <c r="EQA97" s="227"/>
      <c r="EQB97" s="231"/>
      <c r="EQE97" s="1122"/>
      <c r="EQF97" s="1122"/>
      <c r="EQG97" s="1122"/>
      <c r="EQH97" s="227"/>
      <c r="EQI97" s="1135"/>
      <c r="EQJ97" s="1134"/>
      <c r="EQK97" s="1135"/>
      <c r="EQL97" s="240"/>
      <c r="EQM97" s="1122"/>
      <c r="EQN97" s="1122"/>
      <c r="EQO97" s="1122"/>
      <c r="EQP97" s="231"/>
      <c r="EQQ97" s="1122"/>
      <c r="EQR97" s="1122"/>
      <c r="EQS97" s="1122"/>
      <c r="EQT97" s="1122"/>
      <c r="EQU97" s="227"/>
      <c r="EQV97" s="239"/>
      <c r="EQW97" s="1122"/>
      <c r="EQX97" s="227"/>
      <c r="EQY97" s="239"/>
      <c r="EQZ97" s="1122"/>
      <c r="ERA97" s="1122"/>
      <c r="ERB97" s="227"/>
      <c r="ERC97" s="240"/>
      <c r="ERD97" s="1122"/>
      <c r="ERE97" s="1122"/>
      <c r="ERF97" s="1122"/>
      <c r="ERG97" s="227"/>
      <c r="ERH97" s="239"/>
      <c r="ERI97" s="1122"/>
      <c r="ERJ97" s="1122"/>
      <c r="ERK97" s="1122"/>
      <c r="ERL97" s="1122"/>
      <c r="ERM97" s="1122"/>
      <c r="ERN97" s="1122"/>
      <c r="ERO97" s="1122"/>
      <c r="ERP97" s="1122"/>
      <c r="ERU97" s="230"/>
      <c r="ERV97" s="1664"/>
      <c r="ERW97" s="1664"/>
      <c r="ERX97" s="227"/>
      <c r="ETA97" s="1518"/>
      <c r="ETB97" s="1518"/>
      <c r="ETC97" s="1518"/>
      <c r="ETD97" s="1518"/>
      <c r="ETE97" s="1518"/>
      <c r="ETF97" s="1518"/>
    </row>
    <row r="98" spans="1:3906" s="226" customFormat="1" ht="15" customHeight="1">
      <c r="A98" s="1264"/>
      <c r="B98" s="1518"/>
      <c r="C98" s="1518"/>
      <c r="D98" s="1518"/>
      <c r="E98" s="1518"/>
      <c r="F98" s="1518"/>
      <c r="G98" s="1518"/>
      <c r="J98" s="1310"/>
      <c r="K98" s="1310"/>
      <c r="L98" s="1310"/>
      <c r="M98" s="1310"/>
      <c r="N98" s="1310"/>
      <c r="O98" s="1310"/>
      <c r="P98" s="1310"/>
      <c r="Q98" s="1310"/>
      <c r="R98" s="1310"/>
      <c r="S98" s="1310"/>
      <c r="T98" s="1310"/>
      <c r="U98" s="1310"/>
      <c r="V98" s="1310"/>
      <c r="W98" s="1310"/>
      <c r="X98" s="1310"/>
      <c r="Y98" s="1310"/>
      <c r="Z98" s="1310"/>
      <c r="AA98" s="1310"/>
      <c r="AD98" s="1664"/>
      <c r="AE98" s="1664"/>
      <c r="AF98" s="780"/>
      <c r="AQ98" s="227"/>
      <c r="AR98" s="239"/>
      <c r="AV98" s="227"/>
      <c r="AW98" s="227"/>
      <c r="AX98" s="231"/>
      <c r="BD98" s="227"/>
      <c r="BE98" s="240"/>
      <c r="BG98" s="227"/>
      <c r="BH98" s="227"/>
      <c r="BL98" s="231"/>
      <c r="BQ98" s="227"/>
      <c r="BR98" s="239"/>
      <c r="BT98" s="227"/>
      <c r="BU98" s="239"/>
      <c r="CC98" s="227"/>
      <c r="CD98" s="239"/>
      <c r="CH98" s="227"/>
      <c r="CI98" s="227"/>
      <c r="CJ98" s="231"/>
      <c r="CP98" s="227"/>
      <c r="CQ98" s="1135"/>
      <c r="CR98" s="1134"/>
      <c r="CS98" s="1135"/>
      <c r="CT98" s="240"/>
      <c r="CX98" s="231"/>
      <c r="DC98" s="227"/>
      <c r="DD98" s="239"/>
      <c r="DF98" s="227"/>
      <c r="DG98" s="239"/>
      <c r="DJ98" s="227"/>
      <c r="DK98" s="240"/>
      <c r="DO98" s="227"/>
      <c r="DP98" s="239"/>
      <c r="EE98" s="227"/>
      <c r="EF98" s="239"/>
      <c r="EG98" s="1122"/>
      <c r="EH98" s="1122"/>
      <c r="EI98" s="1122"/>
      <c r="EJ98" s="227"/>
      <c r="EK98" s="227"/>
      <c r="EL98" s="231"/>
      <c r="EM98" s="1122"/>
      <c r="EN98" s="1122"/>
      <c r="EO98" s="1122"/>
      <c r="EP98" s="1122"/>
      <c r="EQ98" s="1122"/>
      <c r="ER98" s="227"/>
      <c r="ES98" s="1135"/>
      <c r="ET98" s="1134"/>
      <c r="EU98" s="1135"/>
      <c r="EV98" s="240"/>
      <c r="EW98" s="1122"/>
      <c r="EX98" s="1122"/>
      <c r="EY98" s="1122"/>
      <c r="EZ98" s="231"/>
      <c r="FA98" s="1122"/>
      <c r="FB98" s="1122"/>
      <c r="FC98" s="1122"/>
      <c r="FD98" s="1122"/>
      <c r="FE98" s="227"/>
      <c r="FF98" s="239"/>
      <c r="FG98" s="1122"/>
      <c r="FH98" s="227"/>
      <c r="FI98" s="239"/>
      <c r="FJ98" s="1122"/>
      <c r="FK98" s="1122"/>
      <c r="FL98" s="227"/>
      <c r="FM98" s="240"/>
      <c r="FN98" s="1122"/>
      <c r="FO98" s="1122"/>
      <c r="FP98" s="1122"/>
      <c r="FQ98" s="227"/>
      <c r="FR98" s="239"/>
      <c r="FS98" s="1122"/>
      <c r="FT98" s="1122"/>
      <c r="FU98" s="1122"/>
      <c r="FV98" s="1122"/>
      <c r="FW98" s="1122"/>
      <c r="FX98" s="1122"/>
      <c r="FY98" s="1122"/>
      <c r="FZ98" s="1122"/>
      <c r="GA98" s="1122"/>
      <c r="GB98" s="1122"/>
      <c r="GC98" s="1122"/>
      <c r="GD98" s="1122"/>
      <c r="GE98" s="1122"/>
      <c r="GF98" s="1122"/>
      <c r="GG98" s="227"/>
      <c r="GH98" s="239"/>
      <c r="GI98" s="1122"/>
      <c r="GJ98" s="1122"/>
      <c r="GK98" s="1122"/>
      <c r="GL98" s="227"/>
      <c r="GM98" s="227"/>
      <c r="GN98" s="231"/>
      <c r="GO98" s="1377"/>
      <c r="GP98" s="1377"/>
      <c r="GQ98" s="1377"/>
      <c r="GR98" s="1377"/>
      <c r="GS98" s="1377"/>
      <c r="GT98" s="1377"/>
      <c r="GU98" s="1377"/>
      <c r="GV98" s="1377"/>
      <c r="GW98" s="1377"/>
      <c r="GX98" s="240"/>
      <c r="GY98" s="1122"/>
      <c r="GZ98" s="1122"/>
      <c r="HA98" s="1122"/>
      <c r="HB98" s="231"/>
      <c r="HC98" s="1122"/>
      <c r="HD98" s="1122"/>
      <c r="HE98" s="1122"/>
      <c r="HF98" s="1122"/>
      <c r="HG98" s="227"/>
      <c r="HH98" s="239"/>
      <c r="HI98" s="1122"/>
      <c r="HJ98" s="227"/>
      <c r="HK98" s="239"/>
      <c r="HL98" s="1122"/>
      <c r="HM98" s="1122"/>
      <c r="HN98" s="227"/>
      <c r="HO98" s="240"/>
      <c r="HP98" s="1122"/>
      <c r="HQ98" s="1122"/>
      <c r="HR98" s="1122"/>
      <c r="HS98" s="227"/>
      <c r="HT98" s="239"/>
      <c r="HU98" s="1122"/>
      <c r="HV98" s="1122"/>
      <c r="HW98" s="1122"/>
      <c r="HX98" s="1122"/>
      <c r="HY98" s="1122"/>
      <c r="HZ98" s="1122"/>
      <c r="IA98" s="1122"/>
      <c r="IB98" s="1122"/>
      <c r="IC98" s="1122"/>
      <c r="ID98" s="1122"/>
      <c r="IE98" s="1122"/>
      <c r="IF98" s="1122"/>
      <c r="IG98" s="1122"/>
      <c r="IH98" s="1122"/>
      <c r="II98" s="227"/>
      <c r="IJ98" s="239"/>
      <c r="IK98" s="1122"/>
      <c r="IL98" s="1122"/>
      <c r="IM98" s="1122"/>
      <c r="IN98" s="227"/>
      <c r="IO98" s="227"/>
      <c r="IP98" s="231"/>
      <c r="IQ98" s="1377"/>
      <c r="IR98" s="1377"/>
      <c r="IS98" s="1377"/>
      <c r="IT98" s="1377"/>
      <c r="IU98" s="1377"/>
      <c r="IV98" s="1377"/>
      <c r="IW98" s="1377"/>
      <c r="IX98" s="1377"/>
      <c r="IY98" s="1377"/>
      <c r="IZ98" s="240"/>
      <c r="JA98" s="1122"/>
      <c r="JB98" s="1122"/>
      <c r="JC98" s="1122"/>
      <c r="JD98" s="231"/>
      <c r="JE98" s="1122"/>
      <c r="JF98" s="1122"/>
      <c r="JG98" s="1122"/>
      <c r="JH98" s="1122"/>
      <c r="JI98" s="227"/>
      <c r="JJ98" s="239"/>
      <c r="JK98" s="1122"/>
      <c r="JL98" s="227"/>
      <c r="JM98" s="239"/>
      <c r="JN98" s="1122"/>
      <c r="JO98" s="1122"/>
      <c r="JP98" s="227"/>
      <c r="JQ98" s="240"/>
      <c r="JR98" s="1122"/>
      <c r="JS98" s="1122"/>
      <c r="JT98" s="1122"/>
      <c r="JU98" s="227"/>
      <c r="JV98" s="239"/>
      <c r="JW98" s="1122"/>
      <c r="JX98" s="1122"/>
      <c r="JY98" s="1122"/>
      <c r="JZ98" s="1122"/>
      <c r="KA98" s="1122"/>
      <c r="KB98" s="1122"/>
      <c r="KC98" s="1122"/>
      <c r="KD98" s="1122"/>
      <c r="KE98" s="1122"/>
      <c r="KF98" s="1122"/>
      <c r="KG98" s="1122"/>
      <c r="KH98" s="1122"/>
      <c r="KI98" s="1122"/>
      <c r="KJ98" s="1122"/>
      <c r="KK98" s="227"/>
      <c r="KL98" s="239"/>
      <c r="KM98" s="1122"/>
      <c r="KN98" s="1122"/>
      <c r="KO98" s="1122"/>
      <c r="KP98" s="227"/>
      <c r="KQ98" s="227"/>
      <c r="KR98" s="231"/>
      <c r="KS98" s="1377"/>
      <c r="KT98" s="1377"/>
      <c r="KU98" s="1377"/>
      <c r="KV98" s="1377"/>
      <c r="KW98" s="1377"/>
      <c r="KX98" s="1377"/>
      <c r="KY98" s="1377"/>
      <c r="KZ98" s="1377"/>
      <c r="LA98" s="1377"/>
      <c r="LB98" s="240"/>
      <c r="LC98" s="1122"/>
      <c r="LD98" s="1122"/>
      <c r="LE98" s="1122"/>
      <c r="LF98" s="231"/>
      <c r="LG98" s="1122"/>
      <c r="LH98" s="1122"/>
      <c r="LI98" s="1122"/>
      <c r="LJ98" s="1122"/>
      <c r="LK98" s="227"/>
      <c r="LL98" s="239"/>
      <c r="LM98" s="1122"/>
      <c r="LN98" s="227"/>
      <c r="LO98" s="239"/>
      <c r="LP98" s="1122"/>
      <c r="LQ98" s="1122"/>
      <c r="LR98" s="227"/>
      <c r="LS98" s="240"/>
      <c r="LT98" s="1122"/>
      <c r="LU98" s="1122"/>
      <c r="LV98" s="1122"/>
      <c r="LW98" s="227"/>
      <c r="LX98" s="239"/>
      <c r="LY98" s="1122"/>
      <c r="LZ98" s="1122"/>
      <c r="MA98" s="1122"/>
      <c r="MB98" s="1122"/>
      <c r="MC98" s="1122"/>
      <c r="MD98" s="1122"/>
      <c r="ME98" s="1122"/>
      <c r="MF98" s="1122"/>
      <c r="MG98" s="1122"/>
      <c r="MH98" s="1122"/>
      <c r="MI98" s="1122"/>
      <c r="MJ98" s="1122"/>
      <c r="MK98" s="1122"/>
      <c r="ML98" s="1122"/>
      <c r="MM98" s="227"/>
      <c r="MN98" s="239"/>
      <c r="MO98" s="1122"/>
      <c r="MP98" s="1122"/>
      <c r="MQ98" s="1122"/>
      <c r="MR98" s="227"/>
      <c r="MS98" s="227"/>
      <c r="MT98" s="231"/>
      <c r="MU98" s="1377"/>
      <c r="MV98" s="1377"/>
      <c r="MW98" s="1377"/>
      <c r="MX98" s="1377"/>
      <c r="MY98" s="1377"/>
      <c r="MZ98" s="1377"/>
      <c r="NA98" s="1377"/>
      <c r="NB98" s="1377"/>
      <c r="NC98" s="1377"/>
      <c r="ND98" s="240"/>
      <c r="NE98" s="1122"/>
      <c r="NF98" s="1122"/>
      <c r="NG98" s="1122"/>
      <c r="NH98" s="231"/>
      <c r="NI98" s="1122"/>
      <c r="NJ98" s="1122"/>
      <c r="NK98" s="1122"/>
      <c r="NL98" s="1122"/>
      <c r="NM98" s="227"/>
      <c r="NN98" s="239"/>
      <c r="NO98" s="1122"/>
      <c r="NP98" s="227"/>
      <c r="NQ98" s="239"/>
      <c r="NR98" s="1122"/>
      <c r="NS98" s="1122"/>
      <c r="NT98" s="227"/>
      <c r="NU98" s="240"/>
      <c r="NV98" s="1122"/>
      <c r="NW98" s="1122"/>
      <c r="NX98" s="1122"/>
      <c r="NY98" s="227"/>
      <c r="NZ98" s="239"/>
      <c r="OA98" s="1122"/>
      <c r="OB98" s="1122"/>
      <c r="OC98" s="1122"/>
      <c r="OD98" s="1122"/>
      <c r="OE98" s="1122"/>
      <c r="OF98" s="1122"/>
      <c r="OG98" s="1122"/>
      <c r="OH98" s="1377"/>
      <c r="OI98" s="1377"/>
      <c r="OJ98" s="1377"/>
      <c r="OK98" s="1377"/>
      <c r="OL98" s="1377"/>
      <c r="OM98" s="1377"/>
      <c r="ON98" s="1377"/>
      <c r="OO98" s="1377"/>
      <c r="OP98" s="1166"/>
      <c r="OQ98" s="1165"/>
      <c r="OR98" s="1165"/>
      <c r="OS98" s="1166"/>
      <c r="OU98" s="227"/>
      <c r="OV98" s="227"/>
      <c r="OX98" s="227"/>
      <c r="OY98" s="227"/>
      <c r="OZ98" s="234"/>
      <c r="PA98" s="227"/>
      <c r="PB98" s="227"/>
      <c r="PC98" s="234"/>
      <c r="PK98" s="227"/>
      <c r="PL98" s="239"/>
      <c r="PM98" s="1122"/>
      <c r="PN98" s="1122"/>
      <c r="PO98" s="1122"/>
      <c r="PP98" s="227"/>
      <c r="PQ98" s="227"/>
      <c r="PR98" s="231"/>
      <c r="PS98" s="1122"/>
      <c r="PT98" s="1122"/>
      <c r="PU98" s="1122"/>
      <c r="PV98" s="1122"/>
      <c r="PW98" s="1122"/>
      <c r="PX98" s="227"/>
      <c r="PY98" s="1135"/>
      <c r="PZ98" s="1134"/>
      <c r="QA98" s="1135"/>
      <c r="QB98" s="240"/>
      <c r="QC98" s="1122"/>
      <c r="QD98" s="1122"/>
      <c r="QE98" s="1122"/>
      <c r="QF98" s="231"/>
      <c r="QG98" s="1122"/>
      <c r="QH98" s="1122"/>
      <c r="QI98" s="1122"/>
      <c r="QJ98" s="1122"/>
      <c r="QK98" s="227"/>
      <c r="QL98" s="239"/>
      <c r="QM98" s="1122"/>
      <c r="QN98" s="227"/>
      <c r="QO98" s="239"/>
      <c r="QP98" s="1122"/>
      <c r="QQ98" s="1122"/>
      <c r="QR98" s="227"/>
      <c r="QS98" s="240"/>
      <c r="QT98" s="1122"/>
      <c r="QU98" s="1122"/>
      <c r="QV98" s="1122"/>
      <c r="QW98" s="227"/>
      <c r="QX98" s="239"/>
      <c r="QY98" s="1122"/>
      <c r="QZ98" s="1122"/>
      <c r="RA98" s="1122"/>
      <c r="RB98" s="1122"/>
      <c r="RC98" s="1122"/>
      <c r="RD98" s="1122"/>
      <c r="RE98" s="1122"/>
      <c r="RF98" s="1122"/>
      <c r="RG98" s="1122"/>
      <c r="RH98" s="1122"/>
      <c r="RI98" s="1122"/>
      <c r="RJ98" s="1122"/>
      <c r="RK98" s="1122"/>
      <c r="RL98" s="1122"/>
      <c r="RM98" s="227"/>
      <c r="RN98" s="239"/>
      <c r="RO98" s="1122"/>
      <c r="RP98" s="1122"/>
      <c r="RQ98" s="1122"/>
      <c r="RR98" s="227"/>
      <c r="RS98" s="227"/>
      <c r="RT98" s="231"/>
      <c r="RU98" s="1122"/>
      <c r="RV98" s="1122"/>
      <c r="RW98" s="1122"/>
      <c r="RX98" s="1122"/>
      <c r="RY98" s="1122"/>
      <c r="RZ98" s="227"/>
      <c r="SA98" s="1135"/>
      <c r="SB98" s="1134"/>
      <c r="SC98" s="1135"/>
      <c r="SD98" s="240"/>
      <c r="SE98" s="1122"/>
      <c r="SF98" s="1122"/>
      <c r="SG98" s="1122"/>
      <c r="SH98" s="231"/>
      <c r="SI98" s="1122"/>
      <c r="SJ98" s="1122"/>
      <c r="SK98" s="1122"/>
      <c r="SL98" s="1122"/>
      <c r="SM98" s="227"/>
      <c r="SN98" s="239"/>
      <c r="SO98" s="1122"/>
      <c r="SP98" s="227"/>
      <c r="SQ98" s="239"/>
      <c r="SR98" s="1122"/>
      <c r="SS98" s="1122"/>
      <c r="ST98" s="227"/>
      <c r="SU98" s="240"/>
      <c r="SV98" s="1122"/>
      <c r="SW98" s="1122"/>
      <c r="SX98" s="1122"/>
      <c r="SY98" s="227"/>
      <c r="SZ98" s="239"/>
      <c r="TA98" s="1122"/>
      <c r="TB98" s="1122"/>
      <c r="TC98" s="1122"/>
      <c r="TD98" s="1122"/>
      <c r="TE98" s="1122"/>
      <c r="TF98" s="1122"/>
      <c r="TG98" s="1122"/>
      <c r="TH98" s="1122"/>
      <c r="TI98" s="1122"/>
      <c r="TJ98" s="1122"/>
      <c r="TK98" s="1122"/>
      <c r="TL98" s="1122"/>
      <c r="TM98" s="1122"/>
      <c r="TN98" s="1122"/>
      <c r="TO98" s="227"/>
      <c r="TP98" s="239"/>
      <c r="TQ98" s="1122"/>
      <c r="TR98" s="1122"/>
      <c r="TS98" s="1122"/>
      <c r="TT98" s="227"/>
      <c r="TU98" s="227"/>
      <c r="TV98" s="231"/>
      <c r="TW98" s="1122"/>
      <c r="TX98" s="1122"/>
      <c r="TY98" s="1122"/>
      <c r="TZ98" s="1122"/>
      <c r="UA98" s="1122"/>
      <c r="UB98" s="227"/>
      <c r="UC98" s="1135"/>
      <c r="UD98" s="1134"/>
      <c r="UE98" s="1135"/>
      <c r="UF98" s="240"/>
      <c r="UG98" s="1122"/>
      <c r="UH98" s="1122"/>
      <c r="UI98" s="1122"/>
      <c r="UJ98" s="231"/>
      <c r="UK98" s="1122"/>
      <c r="UL98" s="1122"/>
      <c r="UM98" s="1122"/>
      <c r="UN98" s="1122"/>
      <c r="UO98" s="227"/>
      <c r="UP98" s="239"/>
      <c r="UQ98" s="1122"/>
      <c r="UR98" s="227"/>
      <c r="US98" s="239"/>
      <c r="UT98" s="1122"/>
      <c r="UU98" s="1122"/>
      <c r="UV98" s="227"/>
      <c r="UW98" s="240"/>
      <c r="UX98" s="1122"/>
      <c r="UY98" s="1122"/>
      <c r="UZ98" s="1122"/>
      <c r="VA98" s="227"/>
      <c r="VB98" s="239"/>
      <c r="VC98" s="1122"/>
      <c r="VD98" s="1122"/>
      <c r="VE98" s="1122"/>
      <c r="VF98" s="1122"/>
      <c r="VG98" s="1122"/>
      <c r="VH98" s="1122"/>
      <c r="VI98" s="1122"/>
      <c r="VJ98" s="1122"/>
      <c r="VK98" s="1122"/>
      <c r="VL98" s="1122"/>
      <c r="VM98" s="1122"/>
      <c r="VN98" s="1122"/>
      <c r="VO98" s="1122"/>
      <c r="VP98" s="1122"/>
      <c r="VQ98" s="227"/>
      <c r="VR98" s="239"/>
      <c r="VS98" s="1122"/>
      <c r="VT98" s="1122"/>
      <c r="VU98" s="1122"/>
      <c r="VV98" s="227"/>
      <c r="VW98" s="227"/>
      <c r="VX98" s="231"/>
      <c r="VY98" s="1122"/>
      <c r="VZ98" s="1122"/>
      <c r="WA98" s="1122"/>
      <c r="WB98" s="1122"/>
      <c r="WC98" s="1122"/>
      <c r="WD98" s="227"/>
      <c r="WE98" s="1135"/>
      <c r="WF98" s="1134"/>
      <c r="WG98" s="1135"/>
      <c r="WH98" s="240"/>
      <c r="WI98" s="1122"/>
      <c r="WJ98" s="1122"/>
      <c r="WK98" s="1122"/>
      <c r="WL98" s="231"/>
      <c r="WM98" s="1122"/>
      <c r="WN98" s="1122"/>
      <c r="WO98" s="1122"/>
      <c r="WP98" s="1122"/>
      <c r="WQ98" s="227"/>
      <c r="WR98" s="239"/>
      <c r="WS98" s="1122"/>
      <c r="WT98" s="227"/>
      <c r="WU98" s="239"/>
      <c r="WV98" s="1122"/>
      <c r="WW98" s="1122"/>
      <c r="WX98" s="227"/>
      <c r="WY98" s="240"/>
      <c r="WZ98" s="1122"/>
      <c r="XA98" s="1122"/>
      <c r="XB98" s="1122"/>
      <c r="XC98" s="227"/>
      <c r="XD98" s="239"/>
      <c r="XE98" s="1122"/>
      <c r="XF98" s="1122"/>
      <c r="XG98" s="1122"/>
      <c r="XH98" s="1122"/>
      <c r="XI98" s="1122"/>
      <c r="XJ98" s="1122"/>
      <c r="XK98" s="1122"/>
      <c r="XL98" s="1122"/>
      <c r="XM98" s="1122"/>
      <c r="XN98" s="1122"/>
      <c r="XO98" s="1122"/>
      <c r="XP98" s="1122"/>
      <c r="XQ98" s="1122"/>
      <c r="XR98" s="1122"/>
      <c r="XS98" s="227"/>
      <c r="XT98" s="239"/>
      <c r="XU98" s="1122"/>
      <c r="XV98" s="1122"/>
      <c r="XW98" s="1122"/>
      <c r="XX98" s="227"/>
      <c r="XY98" s="227"/>
      <c r="XZ98" s="231"/>
      <c r="YA98" s="1122"/>
      <c r="YB98" s="1122"/>
      <c r="YC98" s="1122"/>
      <c r="YD98" s="1122"/>
      <c r="YE98" s="1122"/>
      <c r="YF98" s="227"/>
      <c r="YG98" s="1135"/>
      <c r="YH98" s="1134"/>
      <c r="YI98" s="1135"/>
      <c r="YJ98" s="240"/>
      <c r="YK98" s="1122"/>
      <c r="YL98" s="1122"/>
      <c r="YM98" s="1122"/>
      <c r="YN98" s="231"/>
      <c r="YO98" s="1122"/>
      <c r="YP98" s="1122"/>
      <c r="YQ98" s="1122"/>
      <c r="YR98" s="1122"/>
      <c r="YS98" s="227"/>
      <c r="YT98" s="239"/>
      <c r="YU98" s="1122"/>
      <c r="YV98" s="227"/>
      <c r="YW98" s="239"/>
      <c r="YX98" s="1122"/>
      <c r="YY98" s="1122"/>
      <c r="YZ98" s="227"/>
      <c r="ZA98" s="240"/>
      <c r="ZB98" s="1122"/>
      <c r="ZC98" s="1122"/>
      <c r="ZD98" s="1122"/>
      <c r="ZE98" s="227"/>
      <c r="ZF98" s="239"/>
      <c r="ZG98" s="1122"/>
      <c r="ZH98" s="1122"/>
      <c r="ZI98" s="1122"/>
      <c r="ZJ98" s="1122"/>
      <c r="ZK98" s="1122"/>
      <c r="ZL98" s="1122"/>
      <c r="ZM98" s="1122"/>
      <c r="ZN98" s="1122"/>
      <c r="ZO98" s="1122"/>
      <c r="ZP98" s="1122"/>
      <c r="ZQ98" s="1122"/>
      <c r="ZR98" s="1122"/>
      <c r="ZS98" s="1122"/>
      <c r="ZT98" s="1122"/>
      <c r="ZU98" s="227"/>
      <c r="ZV98" s="239"/>
      <c r="ZW98" s="1122"/>
      <c r="ZX98" s="1122"/>
      <c r="ZY98" s="1122"/>
      <c r="ZZ98" s="227"/>
      <c r="AAA98" s="227"/>
      <c r="AAB98" s="231"/>
      <c r="AAC98" s="1122"/>
      <c r="AAD98" s="1122"/>
      <c r="AAE98" s="1122"/>
      <c r="AAF98" s="1122"/>
      <c r="AAG98" s="1122"/>
      <c r="AAH98" s="227"/>
      <c r="AAI98" s="1135"/>
      <c r="AAJ98" s="1134"/>
      <c r="AAK98" s="1135"/>
      <c r="AAL98" s="240"/>
      <c r="AAM98" s="1122"/>
      <c r="AAN98" s="1122"/>
      <c r="AAO98" s="1122"/>
      <c r="AAP98" s="231"/>
      <c r="AAQ98" s="1122"/>
      <c r="AAR98" s="1122"/>
      <c r="AAS98" s="1122"/>
      <c r="AAT98" s="1122"/>
      <c r="AAU98" s="227"/>
      <c r="AAV98" s="239"/>
      <c r="AAW98" s="1122"/>
      <c r="AAX98" s="227"/>
      <c r="AAY98" s="239"/>
      <c r="AAZ98" s="1122"/>
      <c r="ABA98" s="1122"/>
      <c r="ABB98" s="227"/>
      <c r="ABC98" s="240"/>
      <c r="ABD98" s="1122"/>
      <c r="ABE98" s="1122"/>
      <c r="ABF98" s="1122"/>
      <c r="ABG98" s="227"/>
      <c r="ABH98" s="239"/>
      <c r="ABI98" s="1122"/>
      <c r="ABJ98" s="1122"/>
      <c r="ABK98" s="1122"/>
      <c r="ABL98" s="1122"/>
      <c r="ABM98" s="1122"/>
      <c r="ABN98" s="1122"/>
      <c r="ABO98" s="1122"/>
      <c r="ABP98" s="1122"/>
      <c r="ABQ98" s="1122"/>
      <c r="ABR98" s="1122"/>
      <c r="ABS98" s="1122"/>
      <c r="ABT98" s="1122"/>
      <c r="ABU98" s="1122"/>
      <c r="ABV98" s="1122"/>
      <c r="ABW98" s="227"/>
      <c r="ABX98" s="239"/>
      <c r="ABY98" s="1122"/>
      <c r="ABZ98" s="1122"/>
      <c r="ACA98" s="1122"/>
      <c r="ACB98" s="227"/>
      <c r="ACC98" s="227"/>
      <c r="ACD98" s="231"/>
      <c r="ACE98" s="1122"/>
      <c r="ACF98" s="1122"/>
      <c r="ACG98" s="1122"/>
      <c r="ACH98" s="1122"/>
      <c r="ACI98" s="1122"/>
      <c r="ACJ98" s="227"/>
      <c r="ACK98" s="1135"/>
      <c r="ACL98" s="1134"/>
      <c r="ACM98" s="1135"/>
      <c r="ACN98" s="240"/>
      <c r="ACO98" s="1122"/>
      <c r="ACP98" s="1122"/>
      <c r="ACQ98" s="1122"/>
      <c r="ACR98" s="231"/>
      <c r="ACS98" s="1122"/>
      <c r="ACT98" s="1122"/>
      <c r="ACU98" s="1122"/>
      <c r="ACV98" s="1122"/>
      <c r="ACW98" s="227"/>
      <c r="ACX98" s="239"/>
      <c r="ACY98" s="1122"/>
      <c r="ACZ98" s="227"/>
      <c r="ADA98" s="239"/>
      <c r="ADB98" s="1122"/>
      <c r="ADC98" s="1122"/>
      <c r="ADD98" s="227"/>
      <c r="ADE98" s="240"/>
      <c r="ADF98" s="1122"/>
      <c r="ADG98" s="1122"/>
      <c r="ADH98" s="1122"/>
      <c r="ADI98" s="227"/>
      <c r="ADJ98" s="239"/>
      <c r="ADK98" s="1122"/>
      <c r="ADL98" s="1122"/>
      <c r="ADM98" s="1122"/>
      <c r="ADN98" s="1122"/>
      <c r="ADO98" s="1122"/>
      <c r="ADP98" s="1122"/>
      <c r="ADQ98" s="1122"/>
      <c r="ADR98" s="1122"/>
      <c r="ADS98" s="1122"/>
      <c r="ADT98" s="1122"/>
      <c r="ADU98" s="1122"/>
      <c r="ADV98" s="1122"/>
      <c r="ADW98" s="1122"/>
      <c r="ADX98" s="1122"/>
      <c r="ADY98" s="227"/>
      <c r="ADZ98" s="239"/>
      <c r="AEA98" s="1122"/>
      <c r="AEB98" s="1122"/>
      <c r="AEC98" s="1122"/>
      <c r="AED98" s="227"/>
      <c r="AEE98" s="227"/>
      <c r="AEF98" s="231"/>
      <c r="AEG98" s="1122"/>
      <c r="AEH98" s="1122"/>
      <c r="AEI98" s="1122"/>
      <c r="AEJ98" s="1122"/>
      <c r="AEK98" s="1122"/>
      <c r="AEL98" s="227"/>
      <c r="AEM98" s="1135"/>
      <c r="AEN98" s="1134"/>
      <c r="AEO98" s="1135"/>
      <c r="AEP98" s="240"/>
      <c r="AEQ98" s="1122"/>
      <c r="AER98" s="1122"/>
      <c r="AES98" s="1122"/>
      <c r="AET98" s="231"/>
      <c r="AEU98" s="1122"/>
      <c r="AEV98" s="1122"/>
      <c r="AEW98" s="1122"/>
      <c r="AEX98" s="1122"/>
      <c r="AEY98" s="227"/>
      <c r="AEZ98" s="239"/>
      <c r="AFA98" s="1122"/>
      <c r="AFB98" s="227"/>
      <c r="AFC98" s="239"/>
      <c r="AFD98" s="1122"/>
      <c r="AFE98" s="1122"/>
      <c r="AFF98" s="227"/>
      <c r="AFG98" s="240"/>
      <c r="AFH98" s="1122"/>
      <c r="AFI98" s="1122"/>
      <c r="AFJ98" s="1122"/>
      <c r="AFK98" s="227"/>
      <c r="AFL98" s="239"/>
      <c r="AFM98" s="1122"/>
      <c r="AFN98" s="1122"/>
      <c r="AFO98" s="1122"/>
      <c r="AFP98" s="1122"/>
      <c r="AFQ98" s="1122"/>
      <c r="AFR98" s="1122"/>
      <c r="AFS98" s="1122"/>
      <c r="AFT98" s="1122"/>
      <c r="AFU98" s="1122"/>
      <c r="AFV98" s="1122"/>
      <c r="AFW98" s="1122"/>
      <c r="AFX98" s="1122"/>
      <c r="AFY98" s="1122"/>
      <c r="AFZ98" s="1122"/>
      <c r="AGA98" s="227"/>
      <c r="AGB98" s="239"/>
      <c r="AGC98" s="1122"/>
      <c r="AGD98" s="1122"/>
      <c r="AGE98" s="1122"/>
      <c r="AGF98" s="227"/>
      <c r="AGG98" s="227"/>
      <c r="AGH98" s="231"/>
      <c r="AGI98" s="1122"/>
      <c r="AGJ98" s="1122"/>
      <c r="AGK98" s="1122"/>
      <c r="AGL98" s="1122"/>
      <c r="AGM98" s="1122"/>
      <c r="AGN98" s="227"/>
      <c r="AGO98" s="1135"/>
      <c r="AGP98" s="1134"/>
      <c r="AGQ98" s="1135"/>
      <c r="AGR98" s="240"/>
      <c r="AGS98" s="1122"/>
      <c r="AGT98" s="1122"/>
      <c r="AGU98" s="1122"/>
      <c r="AGV98" s="231"/>
      <c r="AGW98" s="1122"/>
      <c r="AGX98" s="1122"/>
      <c r="AGY98" s="1122"/>
      <c r="AGZ98" s="1122"/>
      <c r="AHA98" s="227"/>
      <c r="AHB98" s="239"/>
      <c r="AHC98" s="1122"/>
      <c r="AHD98" s="227"/>
      <c r="AHE98" s="239"/>
      <c r="AHF98" s="1122"/>
      <c r="AHG98" s="1122"/>
      <c r="AHH98" s="227"/>
      <c r="AHI98" s="240"/>
      <c r="AHJ98" s="1122"/>
      <c r="AHK98" s="1122"/>
      <c r="AHL98" s="1122"/>
      <c r="AHM98" s="227"/>
      <c r="AHN98" s="239"/>
      <c r="AHO98" s="1122"/>
      <c r="AHP98" s="1122"/>
      <c r="AHQ98" s="1122"/>
      <c r="AHR98" s="1122"/>
      <c r="AHS98" s="1122"/>
      <c r="AHT98" s="1122"/>
      <c r="AHU98" s="1122"/>
      <c r="AHV98" s="1122"/>
      <c r="AHW98" s="1122"/>
      <c r="AHX98" s="1122"/>
      <c r="AHY98" s="1122"/>
      <c r="AHZ98" s="1122"/>
      <c r="AIA98" s="1122"/>
      <c r="AIB98" s="1122"/>
      <c r="AIC98" s="227"/>
      <c r="AID98" s="239"/>
      <c r="AIE98" s="1122"/>
      <c r="AIF98" s="1122"/>
      <c r="AIG98" s="1122"/>
      <c r="AIH98" s="227"/>
      <c r="AII98" s="227"/>
      <c r="AIJ98" s="231"/>
      <c r="AIK98" s="1122"/>
      <c r="AIL98" s="1122"/>
      <c r="AIM98" s="1122"/>
      <c r="AIN98" s="1122"/>
      <c r="AIO98" s="1122"/>
      <c r="AIP98" s="227"/>
      <c r="AIQ98" s="1135"/>
      <c r="AIR98" s="1134"/>
      <c r="AIS98" s="1135"/>
      <c r="AIT98" s="240"/>
      <c r="AIU98" s="1122"/>
      <c r="AIV98" s="1122"/>
      <c r="AIW98" s="1122"/>
      <c r="AIX98" s="231"/>
      <c r="AIY98" s="1122"/>
      <c r="AIZ98" s="1122"/>
      <c r="AJA98" s="1122"/>
      <c r="AJB98" s="1122"/>
      <c r="AJC98" s="227"/>
      <c r="AJD98" s="239"/>
      <c r="AJE98" s="1122"/>
      <c r="AJF98" s="227"/>
      <c r="AJG98" s="239"/>
      <c r="AJH98" s="1122"/>
      <c r="AJI98" s="1122"/>
      <c r="AJJ98" s="227"/>
      <c r="AJK98" s="240"/>
      <c r="AJL98" s="1122"/>
      <c r="AJM98" s="1122"/>
      <c r="AJN98" s="1122"/>
      <c r="AJO98" s="227"/>
      <c r="AJP98" s="239"/>
      <c r="AJQ98" s="1122"/>
      <c r="AJR98" s="1122"/>
      <c r="AJS98" s="1122"/>
      <c r="AJT98" s="1122"/>
      <c r="AJU98" s="1122"/>
      <c r="AJV98" s="1122"/>
      <c r="AJW98" s="1122"/>
      <c r="AJX98" s="1122"/>
      <c r="AJY98" s="1122"/>
      <c r="AJZ98" s="1122"/>
      <c r="AKA98" s="1122"/>
      <c r="AKB98" s="1122"/>
      <c r="AKC98" s="1122"/>
      <c r="AKD98" s="1122"/>
      <c r="AKE98" s="227"/>
      <c r="AKF98" s="239"/>
      <c r="AKG98" s="1122"/>
      <c r="AKH98" s="1122"/>
      <c r="AKI98" s="1122"/>
      <c r="AKJ98" s="227"/>
      <c r="AKK98" s="227"/>
      <c r="AKL98" s="231"/>
      <c r="AKM98" s="1122"/>
      <c r="AKN98" s="1122"/>
      <c r="AKO98" s="1122"/>
      <c r="AKP98" s="1122"/>
      <c r="AKQ98" s="1122"/>
      <c r="AKR98" s="227"/>
      <c r="AKS98" s="1135"/>
      <c r="AKT98" s="1134"/>
      <c r="AKU98" s="1135"/>
      <c r="AKV98" s="240"/>
      <c r="AKW98" s="1122"/>
      <c r="AKX98" s="1122"/>
      <c r="AKY98" s="1122"/>
      <c r="AKZ98" s="231"/>
      <c r="ALA98" s="1122"/>
      <c r="ALB98" s="1122"/>
      <c r="ALC98" s="1122"/>
      <c r="ALD98" s="1122"/>
      <c r="ALE98" s="227"/>
      <c r="ALF98" s="239"/>
      <c r="ALG98" s="1122"/>
      <c r="ALH98" s="227"/>
      <c r="ALI98" s="239"/>
      <c r="ALJ98" s="1122"/>
      <c r="ALK98" s="1122"/>
      <c r="ALL98" s="227"/>
      <c r="ALM98" s="240"/>
      <c r="ALN98" s="1122"/>
      <c r="ALO98" s="1122"/>
      <c r="ALP98" s="1122"/>
      <c r="ALQ98" s="227"/>
      <c r="ALR98" s="239"/>
      <c r="ALS98" s="1122"/>
      <c r="ALT98" s="1122"/>
      <c r="ALU98" s="1122"/>
      <c r="ALV98" s="1122"/>
      <c r="ALW98" s="1122"/>
      <c r="ALX98" s="1122"/>
      <c r="ALY98" s="1122"/>
      <c r="ALZ98" s="1122"/>
      <c r="AMA98" s="1122"/>
      <c r="AMB98" s="1122"/>
      <c r="AMC98" s="1122"/>
      <c r="AMD98" s="1122"/>
      <c r="AME98" s="1122"/>
      <c r="AMF98" s="1122"/>
      <c r="AMG98" s="227"/>
      <c r="AMH98" s="239"/>
      <c r="AMI98" s="1122"/>
      <c r="AMJ98" s="1122"/>
      <c r="AMK98" s="1122"/>
      <c r="AML98" s="227"/>
      <c r="AMM98" s="227"/>
      <c r="AMN98" s="231"/>
      <c r="AMO98" s="1122"/>
      <c r="AMP98" s="1122"/>
      <c r="AMQ98" s="1122"/>
      <c r="AMR98" s="1122"/>
      <c r="AMS98" s="1122"/>
      <c r="AMT98" s="227"/>
      <c r="AMU98" s="1135"/>
      <c r="AMV98" s="1134"/>
      <c r="AMW98" s="1135"/>
      <c r="AMX98" s="240"/>
      <c r="AMY98" s="1122"/>
      <c r="AMZ98" s="1122"/>
      <c r="ANA98" s="1122"/>
      <c r="ANB98" s="231"/>
      <c r="ANC98" s="1122"/>
      <c r="AND98" s="1122"/>
      <c r="ANE98" s="1122"/>
      <c r="ANF98" s="1122"/>
      <c r="ANG98" s="227"/>
      <c r="ANH98" s="239"/>
      <c r="ANI98" s="1122"/>
      <c r="ANJ98" s="227"/>
      <c r="ANK98" s="239"/>
      <c r="ANL98" s="1122"/>
      <c r="ANM98" s="1122"/>
      <c r="ANN98" s="227"/>
      <c r="ANO98" s="240"/>
      <c r="ANP98" s="1122"/>
      <c r="ANQ98" s="1122"/>
      <c r="ANR98" s="1122"/>
      <c r="ANS98" s="227"/>
      <c r="ANT98" s="239"/>
      <c r="ANU98" s="1122"/>
      <c r="ANV98" s="1122"/>
      <c r="ANW98" s="1122"/>
      <c r="ANX98" s="1122"/>
      <c r="ANY98" s="1122"/>
      <c r="ANZ98" s="1122"/>
      <c r="AOA98" s="1122"/>
      <c r="AOB98" s="1122"/>
      <c r="AOC98" s="1122"/>
      <c r="AOD98" s="1122"/>
      <c r="AOE98" s="1122"/>
      <c r="AOF98" s="1122"/>
      <c r="AOG98" s="1122"/>
      <c r="AOH98" s="1122"/>
      <c r="AOI98" s="227"/>
      <c r="AOJ98" s="239"/>
      <c r="AOK98" s="1122"/>
      <c r="AOL98" s="1122"/>
      <c r="AOM98" s="1122"/>
      <c r="AON98" s="227"/>
      <c r="AOO98" s="227"/>
      <c r="AOP98" s="231"/>
      <c r="AOQ98" s="1122"/>
      <c r="AOR98" s="1122"/>
      <c r="AOS98" s="1122"/>
      <c r="AOT98" s="1122"/>
      <c r="AOU98" s="1122"/>
      <c r="AOV98" s="227"/>
      <c r="AOW98" s="1135"/>
      <c r="AOX98" s="1134"/>
      <c r="AOY98" s="1135"/>
      <c r="AOZ98" s="240"/>
      <c r="APA98" s="1122"/>
      <c r="APB98" s="1122"/>
      <c r="APC98" s="1122"/>
      <c r="APD98" s="231"/>
      <c r="APE98" s="1122"/>
      <c r="APF98" s="1122"/>
      <c r="APG98" s="1122"/>
      <c r="APH98" s="1122"/>
      <c r="API98" s="227"/>
      <c r="APJ98" s="239"/>
      <c r="APK98" s="1122"/>
      <c r="APL98" s="227"/>
      <c r="APM98" s="239"/>
      <c r="APN98" s="1122"/>
      <c r="APO98" s="1122"/>
      <c r="APP98" s="227"/>
      <c r="APQ98" s="240"/>
      <c r="APR98" s="1122"/>
      <c r="APS98" s="1122"/>
      <c r="APT98" s="1122"/>
      <c r="APU98" s="227"/>
      <c r="APV98" s="239"/>
      <c r="APW98" s="1122"/>
      <c r="APX98" s="1122"/>
      <c r="APY98" s="1122"/>
      <c r="APZ98" s="1122"/>
      <c r="AQA98" s="1122"/>
      <c r="AQB98" s="1122"/>
      <c r="AQC98" s="1122"/>
      <c r="AQD98" s="1122"/>
      <c r="AQE98" s="1122"/>
      <c r="AQF98" s="1122"/>
      <c r="AQG98" s="1122"/>
      <c r="AQH98" s="1122"/>
      <c r="AQI98" s="1122"/>
      <c r="AQJ98" s="1122"/>
      <c r="AQK98" s="227"/>
      <c r="AQL98" s="239"/>
      <c r="AQM98" s="1122"/>
      <c r="AQN98" s="1122"/>
      <c r="AQO98" s="1122"/>
      <c r="AQP98" s="227"/>
      <c r="AQQ98" s="227"/>
      <c r="AQR98" s="231"/>
      <c r="AQS98" s="1122"/>
      <c r="AQT98" s="1122"/>
      <c r="AQU98" s="1122"/>
      <c r="AQV98" s="1122"/>
      <c r="AQW98" s="1122"/>
      <c r="AQX98" s="227"/>
      <c r="AQY98" s="1135"/>
      <c r="AQZ98" s="1134"/>
      <c r="ARA98" s="1135"/>
      <c r="ARB98" s="240"/>
      <c r="ARC98" s="1122"/>
      <c r="ARD98" s="1122"/>
      <c r="ARE98" s="1122"/>
      <c r="ARF98" s="231"/>
      <c r="ARG98" s="1122"/>
      <c r="ARH98" s="1122"/>
      <c r="ARI98" s="1122"/>
      <c r="ARJ98" s="1122"/>
      <c r="ARK98" s="227"/>
      <c r="ARL98" s="239"/>
      <c r="ARM98" s="1122"/>
      <c r="ARN98" s="227"/>
      <c r="ARO98" s="239"/>
      <c r="ARP98" s="1122"/>
      <c r="ARQ98" s="1122"/>
      <c r="ARR98" s="227"/>
      <c r="ARS98" s="240"/>
      <c r="ART98" s="1122"/>
      <c r="ARU98" s="1122"/>
      <c r="ARV98" s="1122"/>
      <c r="ARW98" s="227"/>
      <c r="ARX98" s="239"/>
      <c r="ARY98" s="1122"/>
      <c r="ARZ98" s="1122"/>
      <c r="ASA98" s="1122"/>
      <c r="ASB98" s="1122"/>
      <c r="ASC98" s="1122"/>
      <c r="ASD98" s="1122"/>
      <c r="ASE98" s="1122"/>
      <c r="ASF98" s="1122"/>
      <c r="ASG98" s="1122"/>
      <c r="ASH98" s="1122"/>
      <c r="ASI98" s="1122"/>
      <c r="ASJ98" s="1122"/>
      <c r="ASK98" s="1122"/>
      <c r="ASL98" s="1122"/>
      <c r="ASM98" s="227"/>
      <c r="ASN98" s="239"/>
      <c r="ASO98" s="1122"/>
      <c r="ASP98" s="1122"/>
      <c r="ASQ98" s="1122"/>
      <c r="ASR98" s="227"/>
      <c r="ASS98" s="227"/>
      <c r="AST98" s="231"/>
      <c r="ASU98" s="1122"/>
      <c r="ASV98" s="1122"/>
      <c r="ASW98" s="1122"/>
      <c r="ASX98" s="1122"/>
      <c r="ASY98" s="1122"/>
      <c r="ASZ98" s="227"/>
      <c r="ATA98" s="1135"/>
      <c r="ATB98" s="1134"/>
      <c r="ATC98" s="1135"/>
      <c r="ATD98" s="240"/>
      <c r="ATE98" s="1122"/>
      <c r="ATF98" s="1122"/>
      <c r="ATG98" s="1122"/>
      <c r="ATH98" s="231"/>
      <c r="ATI98" s="1122"/>
      <c r="ATJ98" s="1122"/>
      <c r="ATK98" s="1122"/>
      <c r="ATL98" s="1122"/>
      <c r="ATM98" s="227"/>
      <c r="ATN98" s="239"/>
      <c r="ATO98" s="1122"/>
      <c r="ATP98" s="227"/>
      <c r="ATQ98" s="239"/>
      <c r="ATR98" s="1122"/>
      <c r="ATS98" s="1122"/>
      <c r="ATT98" s="227"/>
      <c r="ATU98" s="240"/>
      <c r="ATV98" s="1122"/>
      <c r="ATW98" s="1122"/>
      <c r="ATX98" s="1122"/>
      <c r="ATY98" s="227"/>
      <c r="ATZ98" s="239"/>
      <c r="AUA98" s="1122"/>
      <c r="AUB98" s="1122"/>
      <c r="AUC98" s="1122"/>
      <c r="AUD98" s="1122"/>
      <c r="AUE98" s="1122"/>
      <c r="AUF98" s="1122"/>
      <c r="AUG98" s="1122"/>
      <c r="AUH98" s="1122"/>
      <c r="AUJ98" s="1134"/>
      <c r="AUK98" s="231"/>
      <c r="AUL98" s="1134"/>
      <c r="AUM98" s="1134"/>
      <c r="AUN98" s="1134"/>
      <c r="AUO98" s="1159"/>
      <c r="AUP98" s="1206"/>
      <c r="AUQ98" s="1159"/>
      <c r="AUR98" s="1159"/>
      <c r="AUS98" s="1159"/>
      <c r="AUT98" s="1159"/>
      <c r="AUU98" s="1159"/>
      <c r="AUV98" s="1159"/>
      <c r="AUW98" s="1134"/>
      <c r="AUX98" s="232"/>
      <c r="AUY98" s="1134"/>
      <c r="AUZ98" s="1134"/>
      <c r="AVA98" s="682"/>
      <c r="AVB98" s="1135"/>
      <c r="AVC98" s="1134"/>
      <c r="AVD98" s="229"/>
      <c r="AVE98" s="1134"/>
      <c r="AVF98" s="1134"/>
      <c r="AVG98" s="1134"/>
      <c r="AVQ98" s="234"/>
      <c r="AVV98" s="231"/>
      <c r="AVW98" s="1681"/>
      <c r="AVX98" s="1569"/>
      <c r="AVY98" s="1569"/>
      <c r="AVZ98" s="1570"/>
      <c r="AWA98" s="1248"/>
      <c r="AWB98" s="1248"/>
      <c r="AWC98" s="1249"/>
      <c r="AWD98" s="1249"/>
      <c r="AWE98" s="1249"/>
      <c r="AWF98" s="1249"/>
      <c r="AWG98" s="1248"/>
      <c r="AWH98" s="1249"/>
      <c r="AWI98" s="1249"/>
      <c r="AWJ98" s="1249"/>
      <c r="AWK98" s="1249"/>
      <c r="AWL98" s="1249"/>
      <c r="AWM98" s="1249"/>
      <c r="AWN98" s="1249"/>
      <c r="AWO98" s="1249"/>
      <c r="AWP98" s="1249"/>
      <c r="AWQ98" s="1249"/>
      <c r="AWR98" s="1249"/>
      <c r="AWS98" s="1249"/>
      <c r="AWT98" s="1249"/>
      <c r="AWU98" s="1568"/>
      <c r="AWV98" s="1569"/>
      <c r="AWW98" s="1569"/>
      <c r="AWX98" s="1753"/>
      <c r="AWY98" s="233"/>
      <c r="AXC98" s="232"/>
      <c r="AXD98" s="227"/>
      <c r="AXE98" s="682"/>
      <c r="AXH98" s="682"/>
      <c r="AXL98" s="227"/>
      <c r="AXM98" s="227"/>
      <c r="AXN98" s="231"/>
      <c r="AXS98" s="231"/>
      <c r="AXY98" s="232"/>
      <c r="AYB98" s="231"/>
      <c r="AYK98" s="747"/>
      <c r="AYL98" s="771"/>
      <c r="AYP98" s="747"/>
      <c r="AYQ98" s="747"/>
      <c r="AYR98" s="234"/>
      <c r="AYT98" s="230"/>
      <c r="AYU98" s="747"/>
      <c r="AYV98" s="747"/>
      <c r="AYW98" s="230"/>
      <c r="AZA98" s="227"/>
      <c r="AZB98" s="239"/>
      <c r="AZF98" s="227"/>
      <c r="AZG98" s="227"/>
      <c r="AZH98" s="231"/>
      <c r="AZK98" s="1122"/>
      <c r="AZL98" s="1122"/>
      <c r="AZM98" s="1122"/>
      <c r="AZN98" s="227"/>
      <c r="AZO98" s="1135"/>
      <c r="AZP98" s="1134"/>
      <c r="AZQ98" s="1135"/>
      <c r="AZR98" s="240"/>
      <c r="AZS98" s="1122"/>
      <c r="AZT98" s="1122"/>
      <c r="AZU98" s="1122"/>
      <c r="AZV98" s="231"/>
      <c r="AZW98" s="1122"/>
      <c r="AZX98" s="1122"/>
      <c r="AZY98" s="1122"/>
      <c r="AZZ98" s="1122"/>
      <c r="BAA98" s="227"/>
      <c r="BAB98" s="239"/>
      <c r="BAC98" s="1122"/>
      <c r="BAD98" s="227"/>
      <c r="BAE98" s="239"/>
      <c r="BAF98" s="1122"/>
      <c r="BAG98" s="1122"/>
      <c r="BAH98" s="227"/>
      <c r="BAI98" s="240"/>
      <c r="BAJ98" s="1122"/>
      <c r="BAK98" s="1122"/>
      <c r="BAL98" s="1122"/>
      <c r="BAM98" s="227"/>
      <c r="BAN98" s="239"/>
      <c r="BAW98" s="1122"/>
      <c r="BAX98" s="1122"/>
      <c r="BAY98" s="1122"/>
      <c r="BAZ98" s="1122"/>
      <c r="BBA98" s="1122"/>
      <c r="BBB98" s="1122"/>
      <c r="BBC98" s="227"/>
      <c r="BBD98" s="239"/>
      <c r="BBE98" s="1122"/>
      <c r="BBF98" s="1122"/>
      <c r="BBG98" s="1122"/>
      <c r="BBH98" s="227"/>
      <c r="BBI98" s="227"/>
      <c r="BBJ98" s="231"/>
      <c r="BBK98" s="1122"/>
      <c r="BBL98" s="1122"/>
      <c r="BBM98" s="1122"/>
      <c r="BBN98" s="1122"/>
      <c r="BBO98" s="1122"/>
      <c r="BBP98" s="227"/>
      <c r="BBQ98" s="1135"/>
      <c r="BBR98" s="1134"/>
      <c r="BBS98" s="1135"/>
      <c r="BBT98" s="240"/>
      <c r="BBU98" s="1122"/>
      <c r="BBV98" s="1122"/>
      <c r="BBW98" s="1122"/>
      <c r="BBX98" s="231"/>
      <c r="BBY98" s="1122"/>
      <c r="BBZ98" s="1122"/>
      <c r="BCA98" s="1122"/>
      <c r="BCB98" s="1122"/>
      <c r="BCC98" s="227"/>
      <c r="BCD98" s="239"/>
      <c r="BCE98" s="1122"/>
      <c r="BCF98" s="227"/>
      <c r="BCG98" s="239"/>
      <c r="BCH98" s="1122"/>
      <c r="BCI98" s="1122"/>
      <c r="BCJ98" s="227"/>
      <c r="BCK98" s="240"/>
      <c r="BCL98" s="1122"/>
      <c r="BCM98" s="1122"/>
      <c r="BCN98" s="1122"/>
      <c r="BCO98" s="227"/>
      <c r="BCP98" s="239"/>
      <c r="BCQ98" s="1122"/>
      <c r="BCR98" s="1122"/>
      <c r="BCS98" s="1122"/>
      <c r="BCT98" s="1122"/>
      <c r="BCU98" s="1122"/>
      <c r="BCV98" s="1122"/>
      <c r="BCW98" s="1122"/>
      <c r="BCX98" s="1122"/>
      <c r="BCY98" s="1122"/>
      <c r="BCZ98" s="1122"/>
      <c r="BDA98" s="1122"/>
      <c r="BDB98" s="1122"/>
      <c r="BDC98" s="1122"/>
      <c r="BDD98" s="1122"/>
      <c r="BDE98" s="227"/>
      <c r="BDF98" s="239"/>
      <c r="BDG98" s="1122"/>
      <c r="BDH98" s="1122"/>
      <c r="BDI98" s="1122"/>
      <c r="BDJ98" s="227"/>
      <c r="BDK98" s="227"/>
      <c r="BDL98" s="231"/>
      <c r="BDM98" s="1122"/>
      <c r="BDN98" s="1122"/>
      <c r="BDO98" s="1122"/>
      <c r="BDP98" s="1122"/>
      <c r="BDQ98" s="1122"/>
      <c r="BDR98" s="227"/>
      <c r="BDS98" s="1135"/>
      <c r="BDT98" s="1134"/>
      <c r="BDU98" s="1135"/>
      <c r="BDV98" s="240"/>
      <c r="BDW98" s="1122"/>
      <c r="BDX98" s="1122"/>
      <c r="BDY98" s="1122"/>
      <c r="BDZ98" s="231"/>
      <c r="BEA98" s="1122"/>
      <c r="BEB98" s="1122"/>
      <c r="BEC98" s="1122"/>
      <c r="BED98" s="1122"/>
      <c r="BEE98" s="227"/>
      <c r="BEF98" s="239"/>
      <c r="BEG98" s="1122"/>
      <c r="BEH98" s="227"/>
      <c r="BEI98" s="239"/>
      <c r="BEJ98" s="1122"/>
      <c r="BEK98" s="1122"/>
      <c r="BEL98" s="227"/>
      <c r="BEM98" s="240"/>
      <c r="BEN98" s="1122"/>
      <c r="BEO98" s="1122"/>
      <c r="BEP98" s="1122"/>
      <c r="BEQ98" s="227"/>
      <c r="BER98" s="239"/>
      <c r="BES98" s="1122"/>
      <c r="BET98" s="1122"/>
      <c r="BEU98" s="1122"/>
      <c r="BEV98" s="1122"/>
      <c r="BEW98" s="1122"/>
      <c r="BEX98" s="1122"/>
      <c r="BEY98" s="1122"/>
      <c r="BEZ98" s="1122"/>
      <c r="BFA98" s="1122"/>
      <c r="BFB98" s="1122"/>
      <c r="BFC98" s="1122"/>
      <c r="BFD98" s="1122"/>
      <c r="BFE98" s="1122"/>
      <c r="BFF98" s="1122"/>
      <c r="BFG98" s="227"/>
      <c r="BFH98" s="239"/>
      <c r="BFI98" s="1122"/>
      <c r="BFJ98" s="1122"/>
      <c r="BFK98" s="1122"/>
      <c r="BFL98" s="227"/>
      <c r="BFM98" s="227"/>
      <c r="BFN98" s="231"/>
      <c r="BFO98" s="1122"/>
      <c r="BFP98" s="1122"/>
      <c r="BFQ98" s="1122"/>
      <c r="BFR98" s="1122"/>
      <c r="BFS98" s="1122"/>
      <c r="BFT98" s="227"/>
      <c r="BFU98" s="1135"/>
      <c r="BFV98" s="1134"/>
      <c r="BFW98" s="1135"/>
      <c r="BFX98" s="240"/>
      <c r="BFY98" s="1122"/>
      <c r="BFZ98" s="1122"/>
      <c r="BGA98" s="1122"/>
      <c r="BGB98" s="231"/>
      <c r="BGC98" s="1122"/>
      <c r="BGD98" s="1122"/>
      <c r="BGE98" s="1122"/>
      <c r="BGF98" s="1122"/>
      <c r="BGG98" s="227"/>
      <c r="BGH98" s="239"/>
      <c r="BGI98" s="1122"/>
      <c r="BGJ98" s="227"/>
      <c r="BGK98" s="239"/>
      <c r="BGL98" s="1122"/>
      <c r="BGM98" s="1122"/>
      <c r="BGN98" s="227"/>
      <c r="BGO98" s="240"/>
      <c r="BGP98" s="1122"/>
      <c r="BGQ98" s="1122"/>
      <c r="BGR98" s="1122"/>
      <c r="BGS98" s="227"/>
      <c r="BGT98" s="239"/>
      <c r="BGU98" s="1122"/>
      <c r="BGV98" s="1122"/>
      <c r="BGW98" s="1122"/>
      <c r="BGX98" s="1122"/>
      <c r="BGY98" s="1122"/>
      <c r="BGZ98" s="1122"/>
      <c r="BHA98" s="1122"/>
      <c r="BHB98" s="1122"/>
      <c r="BHC98" s="1122"/>
      <c r="BHD98" s="1122"/>
      <c r="BHE98" s="1122"/>
      <c r="BHF98" s="1122"/>
      <c r="BHG98" s="1122"/>
      <c r="BHH98" s="1122"/>
      <c r="BHI98" s="227"/>
      <c r="BHJ98" s="239"/>
      <c r="BHK98" s="1122"/>
      <c r="BHL98" s="1122"/>
      <c r="BHM98" s="1122"/>
      <c r="BHN98" s="227"/>
      <c r="BHO98" s="227"/>
      <c r="BHP98" s="231"/>
      <c r="BHQ98" s="1122"/>
      <c r="BHR98" s="1122"/>
      <c r="BHS98" s="1122"/>
      <c r="BHT98" s="1122"/>
      <c r="BHU98" s="1122"/>
      <c r="BHV98" s="227"/>
      <c r="BHW98" s="1135"/>
      <c r="BHX98" s="1134"/>
      <c r="BHY98" s="1135"/>
      <c r="BHZ98" s="240"/>
      <c r="BIA98" s="1122"/>
      <c r="BIB98" s="1122"/>
      <c r="BIC98" s="1122"/>
      <c r="BID98" s="231"/>
      <c r="BIE98" s="1122"/>
      <c r="BIF98" s="1122"/>
      <c r="BIG98" s="1122"/>
      <c r="BIH98" s="1122"/>
      <c r="BII98" s="227"/>
      <c r="BIJ98" s="239"/>
      <c r="BIK98" s="1122"/>
      <c r="BIL98" s="227"/>
      <c r="BIM98" s="239"/>
      <c r="BIN98" s="1122"/>
      <c r="BIO98" s="1122"/>
      <c r="BIP98" s="227"/>
      <c r="BIQ98" s="240"/>
      <c r="BIR98" s="1122"/>
      <c r="BIS98" s="1122"/>
      <c r="BIT98" s="1122"/>
      <c r="BIU98" s="227"/>
      <c r="BIV98" s="239"/>
      <c r="BIW98" s="1122"/>
      <c r="BIX98" s="1122"/>
      <c r="BIY98" s="1122"/>
      <c r="BIZ98" s="1122"/>
      <c r="BJA98" s="1122"/>
      <c r="BJB98" s="1122"/>
      <c r="BJC98" s="1122"/>
      <c r="BJD98" s="1122"/>
      <c r="BJE98" s="1122"/>
      <c r="BJF98" s="1122"/>
      <c r="BJG98" s="1122"/>
      <c r="BJH98" s="1122"/>
      <c r="BJI98" s="1122"/>
      <c r="BJJ98" s="1122"/>
      <c r="BJK98" s="227"/>
      <c r="BJL98" s="239"/>
      <c r="BJM98" s="1122"/>
      <c r="BJN98" s="1122"/>
      <c r="BJO98" s="1122"/>
      <c r="BJP98" s="227"/>
      <c r="BJQ98" s="227"/>
      <c r="BJR98" s="231"/>
      <c r="BJS98" s="1122"/>
      <c r="BJT98" s="1122"/>
      <c r="BJU98" s="1122"/>
      <c r="BJV98" s="1122"/>
      <c r="BJW98" s="1122"/>
      <c r="BJX98" s="227"/>
      <c r="BJY98" s="1135"/>
      <c r="BJZ98" s="1134"/>
      <c r="BKA98" s="1135"/>
      <c r="BKB98" s="240"/>
      <c r="BKC98" s="1122"/>
      <c r="BKD98" s="1122"/>
      <c r="BKE98" s="1122"/>
      <c r="BKF98" s="231"/>
      <c r="BKG98" s="1122"/>
      <c r="BKH98" s="1122"/>
      <c r="BKI98" s="1122"/>
      <c r="BKJ98" s="1122"/>
      <c r="BKK98" s="227"/>
      <c r="BKL98" s="239"/>
      <c r="BKM98" s="1122"/>
      <c r="BKN98" s="227"/>
      <c r="BKO98" s="239"/>
      <c r="BKP98" s="1122"/>
      <c r="BKQ98" s="1122"/>
      <c r="BKR98" s="227"/>
      <c r="BKS98" s="240"/>
      <c r="BKT98" s="1122"/>
      <c r="BKU98" s="1122"/>
      <c r="BKV98" s="1122"/>
      <c r="BKW98" s="227"/>
      <c r="BKX98" s="239"/>
      <c r="BKY98" s="1122"/>
      <c r="BKZ98" s="1122"/>
      <c r="BLA98" s="1122"/>
      <c r="BLB98" s="1122"/>
      <c r="BLC98" s="1122"/>
      <c r="BLD98" s="1122"/>
      <c r="BLE98" s="1122"/>
      <c r="BLF98" s="1122"/>
      <c r="BLG98" s="1122"/>
      <c r="BLH98" s="1122"/>
      <c r="BLI98" s="1122"/>
      <c r="BLJ98" s="1122"/>
      <c r="BLK98" s="1122"/>
      <c r="BLL98" s="1122"/>
      <c r="BLM98" s="227"/>
      <c r="BLN98" s="239"/>
      <c r="BLO98" s="1122"/>
      <c r="BLP98" s="1122"/>
      <c r="BLQ98" s="1122"/>
      <c r="BLR98" s="227"/>
      <c r="BLS98" s="227"/>
      <c r="BLT98" s="231"/>
      <c r="BLU98" s="1122"/>
      <c r="BLV98" s="1122"/>
      <c r="BLW98" s="1122"/>
      <c r="BLX98" s="1122"/>
      <c r="BLY98" s="1122"/>
      <c r="BLZ98" s="227"/>
      <c r="BMA98" s="1135"/>
      <c r="BMB98" s="1134"/>
      <c r="BMC98" s="1135"/>
      <c r="BMD98" s="240"/>
      <c r="BME98" s="1122"/>
      <c r="BMF98" s="1122"/>
      <c r="BMG98" s="1122"/>
      <c r="BMH98" s="231"/>
      <c r="BMI98" s="1122"/>
      <c r="BMJ98" s="1122"/>
      <c r="BMK98" s="1122"/>
      <c r="BML98" s="1122"/>
      <c r="BMM98" s="227"/>
      <c r="BMN98" s="239"/>
      <c r="BMO98" s="1122"/>
      <c r="BMP98" s="227"/>
      <c r="BMQ98" s="239"/>
      <c r="BMR98" s="1122"/>
      <c r="BMS98" s="1122"/>
      <c r="BMT98" s="227"/>
      <c r="BMU98" s="240"/>
      <c r="BMV98" s="1122"/>
      <c r="BMW98" s="1122"/>
      <c r="BMX98" s="1122"/>
      <c r="BMY98" s="227"/>
      <c r="BMZ98" s="239"/>
      <c r="BNA98" s="1122"/>
      <c r="BNB98" s="1122"/>
      <c r="BNC98" s="1122"/>
      <c r="BND98" s="1122"/>
      <c r="BNE98" s="1122"/>
      <c r="BNF98" s="1122"/>
      <c r="BNG98" s="1122"/>
      <c r="BNH98" s="1122"/>
      <c r="BNI98" s="1122"/>
      <c r="BNJ98" s="1122"/>
      <c r="BNK98" s="1122"/>
      <c r="BNL98" s="1122"/>
      <c r="BNM98" s="1122"/>
      <c r="BNN98" s="1122"/>
      <c r="BNO98" s="227"/>
      <c r="BNP98" s="239"/>
      <c r="BNQ98" s="1122"/>
      <c r="BNR98" s="1122"/>
      <c r="BNS98" s="1122"/>
      <c r="BNT98" s="227"/>
      <c r="BNU98" s="227"/>
      <c r="BNV98" s="231"/>
      <c r="BNW98" s="1122"/>
      <c r="BNX98" s="1122"/>
      <c r="BNY98" s="1122"/>
      <c r="BNZ98" s="1122"/>
      <c r="BOA98" s="1122"/>
      <c r="BOB98" s="227"/>
      <c r="BOC98" s="1135"/>
      <c r="BOD98" s="1134"/>
      <c r="BOE98" s="1135"/>
      <c r="BOF98" s="240"/>
      <c r="BOG98" s="1122"/>
      <c r="BOH98" s="1122"/>
      <c r="BOI98" s="1122"/>
      <c r="BOJ98" s="231"/>
      <c r="BOK98" s="1122"/>
      <c r="BOL98" s="1122"/>
      <c r="BOM98" s="1122"/>
      <c r="BON98" s="1122"/>
      <c r="BOO98" s="227"/>
      <c r="BOP98" s="239"/>
      <c r="BOQ98" s="1122"/>
      <c r="BOR98" s="227"/>
      <c r="BOS98" s="239"/>
      <c r="BOT98" s="1122"/>
      <c r="BOU98" s="1122"/>
      <c r="BOV98" s="227"/>
      <c r="BOW98" s="240"/>
      <c r="BOX98" s="1122"/>
      <c r="BOY98" s="1122"/>
      <c r="BOZ98" s="1122"/>
      <c r="BPA98" s="227"/>
      <c r="BPB98" s="239"/>
      <c r="BPC98" s="1122"/>
      <c r="BPD98" s="1122"/>
      <c r="BPE98" s="1122"/>
      <c r="BPF98" s="1122"/>
      <c r="BPG98" s="1122"/>
      <c r="BPH98" s="1122"/>
      <c r="BPI98" s="1122"/>
      <c r="BPJ98" s="1122"/>
      <c r="BPK98" s="1122"/>
      <c r="BPL98" s="1122"/>
      <c r="BPM98" s="1122"/>
      <c r="BPN98" s="1122"/>
      <c r="BPO98" s="1122"/>
      <c r="BPP98" s="1122"/>
      <c r="BPQ98" s="227"/>
      <c r="BPR98" s="239"/>
      <c r="BPS98" s="1122"/>
      <c r="BPT98" s="1122"/>
      <c r="BPU98" s="1122"/>
      <c r="BPV98" s="227"/>
      <c r="BPW98" s="227"/>
      <c r="BPX98" s="231"/>
      <c r="BPY98" s="1122"/>
      <c r="BPZ98" s="1122"/>
      <c r="BQA98" s="1122"/>
      <c r="BQB98" s="1122"/>
      <c r="BQC98" s="1122"/>
      <c r="BQD98" s="227"/>
      <c r="BQE98" s="1135"/>
      <c r="BQF98" s="1134"/>
      <c r="BQG98" s="1135"/>
      <c r="BQH98" s="240"/>
      <c r="BQI98" s="1122"/>
      <c r="BQJ98" s="1122"/>
      <c r="BQK98" s="1122"/>
      <c r="BQL98" s="231"/>
      <c r="BQM98" s="1122"/>
      <c r="BQN98" s="1122"/>
      <c r="BQO98" s="1122"/>
      <c r="BQP98" s="1122"/>
      <c r="BQQ98" s="227"/>
      <c r="BQR98" s="239"/>
      <c r="BQS98" s="1122"/>
      <c r="BQT98" s="227"/>
      <c r="BQU98" s="239"/>
      <c r="BQV98" s="1122"/>
      <c r="BQW98" s="1122"/>
      <c r="BQX98" s="227"/>
      <c r="BQY98" s="240"/>
      <c r="BQZ98" s="1122"/>
      <c r="BRA98" s="1122"/>
      <c r="BRB98" s="1122"/>
      <c r="BRC98" s="227"/>
      <c r="BRD98" s="239"/>
      <c r="BRE98" s="1122"/>
      <c r="BRF98" s="1122"/>
      <c r="BRG98" s="1122"/>
      <c r="BRH98" s="1122"/>
      <c r="BRI98" s="1122"/>
      <c r="BRJ98" s="1122"/>
      <c r="BRK98" s="1122"/>
      <c r="BRL98" s="1122"/>
      <c r="BRM98" s="1122"/>
      <c r="BRN98" s="1122"/>
      <c r="BRO98" s="1122"/>
      <c r="BRP98" s="1122"/>
      <c r="BRQ98" s="1122"/>
      <c r="BRR98" s="1122"/>
      <c r="BRS98" s="227"/>
      <c r="BRT98" s="239"/>
      <c r="BRU98" s="1122"/>
      <c r="BRV98" s="1122"/>
      <c r="BRW98" s="1122"/>
      <c r="BRX98" s="227"/>
      <c r="BRY98" s="227"/>
      <c r="BRZ98" s="231"/>
      <c r="BSA98" s="1122"/>
      <c r="BSB98" s="1122"/>
      <c r="BSC98" s="1122"/>
      <c r="BSD98" s="1122"/>
      <c r="BSE98" s="1122"/>
      <c r="BSF98" s="227"/>
      <c r="BSG98" s="1135"/>
      <c r="BSH98" s="1134"/>
      <c r="BSI98" s="1135"/>
      <c r="BSJ98" s="240"/>
      <c r="BSK98" s="1122"/>
      <c r="BSL98" s="1122"/>
      <c r="BSM98" s="1122"/>
      <c r="BSN98" s="231"/>
      <c r="BSO98" s="1122"/>
      <c r="BSP98" s="1122"/>
      <c r="BSQ98" s="1122"/>
      <c r="BSR98" s="1122"/>
      <c r="BSS98" s="227"/>
      <c r="BST98" s="239"/>
      <c r="BSU98" s="1122"/>
      <c r="BSV98" s="227"/>
      <c r="BSW98" s="239"/>
      <c r="BSX98" s="1122"/>
      <c r="BSY98" s="1122"/>
      <c r="BSZ98" s="227"/>
      <c r="BTA98" s="240"/>
      <c r="BTB98" s="1122"/>
      <c r="BTC98" s="1122"/>
      <c r="BTD98" s="1122"/>
      <c r="BTE98" s="227"/>
      <c r="BTF98" s="239"/>
      <c r="BTG98" s="1122"/>
      <c r="BTH98" s="1122"/>
      <c r="BTI98" s="1122"/>
      <c r="BTJ98" s="1122"/>
      <c r="BTK98" s="1122"/>
      <c r="BTL98" s="1122"/>
      <c r="BTM98" s="1122"/>
      <c r="BTN98" s="1122"/>
      <c r="BTO98" s="1122"/>
      <c r="BTP98" s="1122"/>
      <c r="BTQ98" s="1122"/>
      <c r="BTR98" s="1122"/>
      <c r="BTS98" s="1122"/>
      <c r="BTT98" s="1122"/>
      <c r="BTU98" s="227"/>
      <c r="BTV98" s="239"/>
      <c r="BTW98" s="1122"/>
      <c r="BTX98" s="1122"/>
      <c r="BTY98" s="1122"/>
      <c r="BTZ98" s="227"/>
      <c r="BUA98" s="227"/>
      <c r="BUB98" s="231"/>
      <c r="BUC98" s="1122"/>
      <c r="BUD98" s="1122"/>
      <c r="BUE98" s="1122"/>
      <c r="BUF98" s="1122"/>
      <c r="BUG98" s="1122"/>
      <c r="BUH98" s="227"/>
      <c r="BUI98" s="1135"/>
      <c r="BUJ98" s="1134"/>
      <c r="BUK98" s="1135"/>
      <c r="BUL98" s="240"/>
      <c r="BUM98" s="1122"/>
      <c r="BUN98" s="1122"/>
      <c r="BUO98" s="1122"/>
      <c r="BUP98" s="231"/>
      <c r="BUQ98" s="1122"/>
      <c r="BUR98" s="1122"/>
      <c r="BUS98" s="1122"/>
      <c r="BUT98" s="1122"/>
      <c r="BUU98" s="227"/>
      <c r="BUV98" s="239"/>
      <c r="BUW98" s="1122"/>
      <c r="BUX98" s="227"/>
      <c r="BUY98" s="239"/>
      <c r="BUZ98" s="1122"/>
      <c r="BVA98" s="1122"/>
      <c r="BVB98" s="227"/>
      <c r="BVC98" s="240"/>
      <c r="BVD98" s="1122"/>
      <c r="BVE98" s="1122"/>
      <c r="BVF98" s="1122"/>
      <c r="BVG98" s="227"/>
      <c r="BVH98" s="239"/>
      <c r="BVI98" s="1122"/>
      <c r="BVJ98" s="1122"/>
      <c r="BVK98" s="1122"/>
      <c r="BVL98" s="1122"/>
      <c r="BVM98" s="1122"/>
      <c r="BVN98" s="1122"/>
      <c r="BVO98" s="1122"/>
      <c r="BVP98" s="1122"/>
      <c r="BVQ98" s="1122"/>
      <c r="BVR98" s="1122"/>
      <c r="BVS98" s="1122"/>
      <c r="BVT98" s="1122"/>
      <c r="BVU98" s="1122"/>
      <c r="BVV98" s="1122"/>
      <c r="BVW98" s="227"/>
      <c r="BVX98" s="239"/>
      <c r="BVY98" s="1122"/>
      <c r="BVZ98" s="1122"/>
      <c r="BWA98" s="1122"/>
      <c r="BWB98" s="227"/>
      <c r="BWC98" s="227"/>
      <c r="BWD98" s="231"/>
      <c r="BWE98" s="1122"/>
      <c r="BWF98" s="1122"/>
      <c r="BWG98" s="1122"/>
      <c r="BWH98" s="1122"/>
      <c r="BWI98" s="1122"/>
      <c r="BWJ98" s="227"/>
      <c r="BWK98" s="1135"/>
      <c r="BWL98" s="1134"/>
      <c r="BWM98" s="1135"/>
      <c r="BWN98" s="240"/>
      <c r="BWO98" s="1122"/>
      <c r="BWP98" s="1122"/>
      <c r="BWQ98" s="1122"/>
      <c r="BWR98" s="231"/>
      <c r="BWS98" s="1122"/>
      <c r="BWT98" s="1122"/>
      <c r="BWU98" s="1122"/>
      <c r="BWV98" s="1122"/>
      <c r="BWW98" s="227"/>
      <c r="BWX98" s="239"/>
      <c r="BWY98" s="1122"/>
      <c r="BWZ98" s="227"/>
      <c r="BXA98" s="239"/>
      <c r="BXB98" s="1122"/>
      <c r="BXC98" s="1122"/>
      <c r="BXD98" s="227"/>
      <c r="BXE98" s="240"/>
      <c r="BXF98" s="1122"/>
      <c r="BXG98" s="1122"/>
      <c r="BXH98" s="1122"/>
      <c r="BXI98" s="227"/>
      <c r="BXJ98" s="239"/>
      <c r="BXK98" s="1122"/>
      <c r="BXL98" s="1122"/>
      <c r="BXM98" s="1122"/>
      <c r="BXN98" s="1122"/>
      <c r="BXO98" s="1122"/>
      <c r="BXP98" s="1122"/>
      <c r="BXQ98" s="1122"/>
      <c r="BXR98" s="1122"/>
      <c r="BXS98" s="1122"/>
      <c r="BXT98" s="1122"/>
      <c r="BXU98" s="1122"/>
      <c r="BXV98" s="1122"/>
      <c r="BXW98" s="1122"/>
      <c r="BXX98" s="1122"/>
      <c r="BXY98" s="227"/>
      <c r="BXZ98" s="239"/>
      <c r="BYA98" s="1122"/>
      <c r="BYB98" s="1122"/>
      <c r="BYC98" s="1122"/>
      <c r="BYD98" s="227"/>
      <c r="BYE98" s="227"/>
      <c r="BYF98" s="231"/>
      <c r="BYG98" s="1122"/>
      <c r="BYH98" s="1122"/>
      <c r="BYI98" s="1122"/>
      <c r="BYJ98" s="1122"/>
      <c r="BYK98" s="1122"/>
      <c r="BYL98" s="227"/>
      <c r="BYM98" s="1135"/>
      <c r="BYN98" s="1134"/>
      <c r="BYO98" s="1135"/>
      <c r="BYP98" s="240"/>
      <c r="BYQ98" s="1122"/>
      <c r="BYR98" s="1122"/>
      <c r="BYS98" s="1122"/>
      <c r="BYT98" s="231"/>
      <c r="BYU98" s="1122"/>
      <c r="BYV98" s="1122"/>
      <c r="BYW98" s="1122"/>
      <c r="BYX98" s="1122"/>
      <c r="BYY98" s="227"/>
      <c r="BYZ98" s="239"/>
      <c r="BZA98" s="1122"/>
      <c r="BZB98" s="227"/>
      <c r="BZC98" s="239"/>
      <c r="BZD98" s="1122"/>
      <c r="BZE98" s="1122"/>
      <c r="BZF98" s="227"/>
      <c r="BZG98" s="240"/>
      <c r="BZH98" s="1122"/>
      <c r="BZI98" s="1122"/>
      <c r="BZJ98" s="1122"/>
      <c r="BZK98" s="227"/>
      <c r="BZL98" s="239"/>
      <c r="BZM98" s="1122"/>
      <c r="BZN98" s="1122"/>
      <c r="BZO98" s="1122"/>
      <c r="BZP98" s="1122"/>
      <c r="BZQ98" s="1122"/>
      <c r="BZR98" s="1122"/>
      <c r="BZS98" s="1122"/>
      <c r="BZT98" s="1122"/>
      <c r="BZU98" s="1122"/>
      <c r="BZV98" s="1122"/>
      <c r="BZW98" s="1122"/>
      <c r="BZX98" s="1122"/>
      <c r="BZY98" s="1122"/>
      <c r="BZZ98" s="1122"/>
      <c r="CAA98" s="227"/>
      <c r="CAB98" s="239"/>
      <c r="CAC98" s="1122"/>
      <c r="CAD98" s="1122"/>
      <c r="CAE98" s="1122"/>
      <c r="CAF98" s="227"/>
      <c r="CAG98" s="227"/>
      <c r="CAH98" s="231"/>
      <c r="CAI98" s="1122"/>
      <c r="CAJ98" s="1122"/>
      <c r="CAK98" s="1122"/>
      <c r="CAL98" s="1122"/>
      <c r="CAM98" s="1122"/>
      <c r="CAN98" s="227"/>
      <c r="CAO98" s="1135"/>
      <c r="CAP98" s="1134"/>
      <c r="CAQ98" s="1135"/>
      <c r="CAR98" s="240"/>
      <c r="CAS98" s="1122"/>
      <c r="CAT98" s="1122"/>
      <c r="CAU98" s="1122"/>
      <c r="CAV98" s="231"/>
      <c r="CAW98" s="1122"/>
      <c r="CAX98" s="1122"/>
      <c r="CAY98" s="1122"/>
      <c r="CAZ98" s="1122"/>
      <c r="CBA98" s="227"/>
      <c r="CBB98" s="239"/>
      <c r="CBC98" s="1122"/>
      <c r="CBD98" s="227"/>
      <c r="CBE98" s="239"/>
      <c r="CBF98" s="1122"/>
      <c r="CBG98" s="1122"/>
      <c r="CBH98" s="227"/>
      <c r="CBI98" s="240"/>
      <c r="CBJ98" s="1122"/>
      <c r="CBK98" s="1122"/>
      <c r="CBL98" s="1122"/>
      <c r="CBM98" s="227"/>
      <c r="CBN98" s="239"/>
      <c r="CBO98" s="1122"/>
      <c r="CBP98" s="1122"/>
      <c r="CBQ98" s="1122"/>
      <c r="CBR98" s="1122"/>
      <c r="CBS98" s="1122"/>
      <c r="CBT98" s="1122"/>
      <c r="CBU98" s="1122"/>
      <c r="CBV98" s="1122"/>
      <c r="CBW98" s="1122"/>
      <c r="CBX98" s="1122"/>
      <c r="CBY98" s="1122"/>
      <c r="CBZ98" s="1122"/>
      <c r="CCA98" s="1122"/>
      <c r="CCB98" s="1122"/>
      <c r="CCC98" s="227"/>
      <c r="CCD98" s="239"/>
      <c r="CCE98" s="1122"/>
      <c r="CCF98" s="1122"/>
      <c r="CCG98" s="1122"/>
      <c r="CCH98" s="227"/>
      <c r="CCI98" s="227"/>
      <c r="CCJ98" s="231"/>
      <c r="CCK98" s="1122"/>
      <c r="CCL98" s="1122"/>
      <c r="CCM98" s="1122"/>
      <c r="CCN98" s="1122"/>
      <c r="CCO98" s="1122"/>
      <c r="CCP98" s="227"/>
      <c r="CCQ98" s="1135"/>
      <c r="CCR98" s="1134"/>
      <c r="CCS98" s="1135"/>
      <c r="CCT98" s="240"/>
      <c r="CCU98" s="1122"/>
      <c r="CCV98" s="1122"/>
      <c r="CCW98" s="1122"/>
      <c r="CCX98" s="231"/>
      <c r="CCY98" s="1122"/>
      <c r="CCZ98" s="1122"/>
      <c r="CDA98" s="1122"/>
      <c r="CDB98" s="1122"/>
      <c r="CDC98" s="227"/>
      <c r="CDD98" s="239"/>
      <c r="CDE98" s="1122"/>
      <c r="CDF98" s="227"/>
      <c r="CDG98" s="239"/>
      <c r="CDH98" s="1122"/>
      <c r="CDI98" s="1122"/>
      <c r="CDJ98" s="227"/>
      <c r="CDK98" s="240"/>
      <c r="CDL98" s="1122"/>
      <c r="CDM98" s="1122"/>
      <c r="CDN98" s="1122"/>
      <c r="CDO98" s="227"/>
      <c r="CDP98" s="239"/>
      <c r="CDQ98" s="1122"/>
      <c r="CDR98" s="1122"/>
      <c r="CDS98" s="1122"/>
      <c r="CDT98" s="1122"/>
      <c r="CDU98" s="1122"/>
      <c r="CDV98" s="1122"/>
      <c r="CDW98" s="1122"/>
      <c r="CDX98" s="1122"/>
      <c r="CDY98" s="1122"/>
      <c r="CDZ98" s="1122"/>
      <c r="CEA98" s="1122"/>
      <c r="CEB98" s="1122"/>
      <c r="CEC98" s="1122"/>
      <c r="CED98" s="1122"/>
      <c r="CEE98" s="227"/>
      <c r="CEF98" s="239"/>
      <c r="CEG98" s="1122"/>
      <c r="CEH98" s="1122"/>
      <c r="CEI98" s="1122"/>
      <c r="CEJ98" s="227"/>
      <c r="CEK98" s="227"/>
      <c r="CEL98" s="231"/>
      <c r="CEM98" s="1122"/>
      <c r="CEN98" s="1122"/>
      <c r="CEO98" s="1122"/>
      <c r="CEP98" s="1122"/>
      <c r="CEQ98" s="1122"/>
      <c r="CER98" s="227"/>
      <c r="CES98" s="1135"/>
      <c r="CET98" s="1134"/>
      <c r="CEU98" s="1135"/>
      <c r="CEV98" s="240"/>
      <c r="CEW98" s="1122"/>
      <c r="CEX98" s="1122"/>
      <c r="CEY98" s="1122"/>
      <c r="CEZ98" s="231"/>
      <c r="CFA98" s="1122"/>
      <c r="CFB98" s="1122"/>
      <c r="CFC98" s="1122"/>
      <c r="CFD98" s="1122"/>
      <c r="CFE98" s="227"/>
      <c r="CFF98" s="239"/>
      <c r="CFG98" s="1122"/>
      <c r="CFH98" s="227"/>
      <c r="CFI98" s="239"/>
      <c r="CFJ98" s="1122"/>
      <c r="CFK98" s="1122"/>
      <c r="CFL98" s="227"/>
      <c r="CFM98" s="240"/>
      <c r="CFN98" s="1122"/>
      <c r="CFO98" s="1122"/>
      <c r="CFP98" s="1122"/>
      <c r="CFQ98" s="227"/>
      <c r="CFR98" s="239"/>
      <c r="CFS98" s="1122"/>
      <c r="CFT98" s="1122"/>
      <c r="CFU98" s="1122"/>
      <c r="CFV98" s="1122"/>
      <c r="CFW98" s="1122"/>
      <c r="CFX98" s="1122"/>
      <c r="CFY98" s="1122"/>
      <c r="CFZ98" s="1122"/>
      <c r="CGA98" s="1122"/>
      <c r="CGB98" s="1122"/>
      <c r="CGC98" s="1122"/>
      <c r="CGD98" s="1122"/>
      <c r="CGE98" s="1122"/>
      <c r="CGF98" s="1122"/>
      <c r="CGG98" s="227"/>
      <c r="CGH98" s="239"/>
      <c r="CGI98" s="1122"/>
      <c r="CGJ98" s="1122"/>
      <c r="CGK98" s="1122"/>
      <c r="CGL98" s="227"/>
      <c r="CGM98" s="227"/>
      <c r="CGN98" s="231"/>
      <c r="CGO98" s="1122"/>
      <c r="CGP98" s="1122"/>
      <c r="CGQ98" s="1122"/>
      <c r="CGR98" s="1122"/>
      <c r="CGS98" s="1122"/>
      <c r="CGT98" s="227"/>
      <c r="CGU98" s="1135"/>
      <c r="CGV98" s="1134"/>
      <c r="CGW98" s="1135"/>
      <c r="CGX98" s="240"/>
      <c r="CGY98" s="1122"/>
      <c r="CGZ98" s="1122"/>
      <c r="CHA98" s="1122"/>
      <c r="CHB98" s="231"/>
      <c r="CHC98" s="1122"/>
      <c r="CHD98" s="1122"/>
      <c r="CHE98" s="1122"/>
      <c r="CHF98" s="1122"/>
      <c r="CHG98" s="227"/>
      <c r="CHH98" s="239"/>
      <c r="CHI98" s="1122"/>
      <c r="CHJ98" s="227"/>
      <c r="CHK98" s="239"/>
      <c r="CHL98" s="1122"/>
      <c r="CHM98" s="1122"/>
      <c r="CHN98" s="227"/>
      <c r="CHO98" s="240"/>
      <c r="CHP98" s="1122"/>
      <c r="CHQ98" s="1122"/>
      <c r="CHR98" s="1122"/>
      <c r="CHS98" s="227"/>
      <c r="CHT98" s="239"/>
      <c r="CHU98" s="1122"/>
      <c r="CHV98" s="1122"/>
      <c r="CHW98" s="1122"/>
      <c r="CHX98" s="1122"/>
      <c r="CHY98" s="1122"/>
      <c r="CHZ98" s="1122"/>
      <c r="CIA98" s="1122"/>
      <c r="CIB98" s="1122"/>
      <c r="CIC98" s="1122"/>
      <c r="CID98" s="1122"/>
      <c r="CIE98" s="1122"/>
      <c r="CIF98" s="1122"/>
      <c r="CIG98" s="1122"/>
      <c r="CIH98" s="1122"/>
      <c r="CII98" s="227"/>
      <c r="CIJ98" s="239"/>
      <c r="CIK98" s="1122"/>
      <c r="CIL98" s="1122"/>
      <c r="CIM98" s="1122"/>
      <c r="CIN98" s="227"/>
      <c r="CIO98" s="227"/>
      <c r="CIP98" s="231"/>
      <c r="CIQ98" s="1122"/>
      <c r="CIR98" s="1122"/>
      <c r="CIS98" s="1122"/>
      <c r="CIT98" s="1122"/>
      <c r="CIU98" s="1122"/>
      <c r="CIV98" s="227"/>
      <c r="CIW98" s="1135"/>
      <c r="CIX98" s="1134"/>
      <c r="CIY98" s="1135"/>
      <c r="CIZ98" s="240"/>
      <c r="CJA98" s="1122"/>
      <c r="CJB98" s="1122"/>
      <c r="CJC98" s="1122"/>
      <c r="CJD98" s="231"/>
      <c r="CJE98" s="1122"/>
      <c r="CJF98" s="1122"/>
      <c r="CJG98" s="1122"/>
      <c r="CJH98" s="1122"/>
      <c r="CJI98" s="227"/>
      <c r="CJJ98" s="239"/>
      <c r="CJK98" s="1122"/>
      <c r="CJL98" s="227"/>
      <c r="CJM98" s="239"/>
      <c r="CJN98" s="1122"/>
      <c r="CJO98" s="1122"/>
      <c r="CJP98" s="227"/>
      <c r="CJQ98" s="240"/>
      <c r="CJR98" s="1122"/>
      <c r="CJS98" s="1122"/>
      <c r="CJT98" s="1122"/>
      <c r="CJU98" s="227"/>
      <c r="CJV98" s="239"/>
      <c r="CJW98" s="1122"/>
      <c r="CJX98" s="1122"/>
      <c r="CJY98" s="1122"/>
      <c r="CJZ98" s="1122"/>
      <c r="CKA98" s="1122"/>
      <c r="CKB98" s="1122"/>
      <c r="CKC98" s="1122"/>
      <c r="CKD98" s="1122"/>
      <c r="CKE98" s="1122"/>
      <c r="CKF98" s="1122"/>
      <c r="CKG98" s="1122"/>
      <c r="CKH98" s="1122"/>
      <c r="CKI98" s="1122"/>
      <c r="CKJ98" s="1122"/>
      <c r="CKK98" s="227"/>
      <c r="CKL98" s="239"/>
      <c r="CKM98" s="1122"/>
      <c r="CKN98" s="1122"/>
      <c r="CKO98" s="1122"/>
      <c r="CKP98" s="227"/>
      <c r="CKQ98" s="227"/>
      <c r="CKR98" s="231"/>
      <c r="CKS98" s="1122"/>
      <c r="CKT98" s="1122"/>
      <c r="CKU98" s="1122"/>
      <c r="CKV98" s="1122"/>
      <c r="CKW98" s="1122"/>
      <c r="CKX98" s="227"/>
      <c r="CKY98" s="1135"/>
      <c r="CKZ98" s="1134"/>
      <c r="CLA98" s="1135"/>
      <c r="CLB98" s="240"/>
      <c r="CLC98" s="1122"/>
      <c r="CLD98" s="1122"/>
      <c r="CLE98" s="1122"/>
      <c r="CLF98" s="231"/>
      <c r="CLG98" s="1122"/>
      <c r="CLH98" s="1122"/>
      <c r="CLI98" s="1122"/>
      <c r="CLJ98" s="1122"/>
      <c r="CLK98" s="227"/>
      <c r="CLL98" s="239"/>
      <c r="CLM98" s="1122"/>
      <c r="CLN98" s="227"/>
      <c r="CLO98" s="239"/>
      <c r="CLP98" s="1122"/>
      <c r="CLQ98" s="1122"/>
      <c r="CLR98" s="227"/>
      <c r="CLS98" s="240"/>
      <c r="CLT98" s="1122"/>
      <c r="CLU98" s="1122"/>
      <c r="CLV98" s="1122"/>
      <c r="CLW98" s="227"/>
      <c r="CLX98" s="239"/>
      <c r="CLY98" s="1122"/>
      <c r="CLZ98" s="1122"/>
      <c r="CMA98" s="1122"/>
      <c r="CMB98" s="1122"/>
      <c r="CMC98" s="1122"/>
      <c r="CMD98" s="1122"/>
      <c r="CME98" s="1122"/>
      <c r="CMF98" s="1122"/>
      <c r="CMG98" s="1122"/>
      <c r="CMH98" s="1122"/>
      <c r="CMI98" s="1122"/>
      <c r="CMJ98" s="1122"/>
      <c r="CMK98" s="1122"/>
      <c r="CML98" s="1122"/>
      <c r="CMM98" s="227"/>
      <c r="CMN98" s="239"/>
      <c r="CMO98" s="1122"/>
      <c r="CMP98" s="1122"/>
      <c r="CMQ98" s="1122"/>
      <c r="CMR98" s="227"/>
      <c r="CMS98" s="227"/>
      <c r="CMT98" s="231"/>
      <c r="CMU98" s="1122"/>
      <c r="CMV98" s="1122"/>
      <c r="CMW98" s="1122"/>
      <c r="CMX98" s="1122"/>
      <c r="CMY98" s="1122"/>
      <c r="CMZ98" s="227"/>
      <c r="CNA98" s="1135"/>
      <c r="CNB98" s="1134"/>
      <c r="CNC98" s="1135"/>
      <c r="CND98" s="240"/>
      <c r="CNE98" s="1122"/>
      <c r="CNF98" s="1122"/>
      <c r="CNG98" s="1122"/>
      <c r="CNH98" s="231"/>
      <c r="CNI98" s="1122"/>
      <c r="CNJ98" s="1122"/>
      <c r="CNK98" s="1122"/>
      <c r="CNL98" s="1122"/>
      <c r="CNM98" s="227"/>
      <c r="CNN98" s="239"/>
      <c r="CNO98" s="1122"/>
      <c r="CNP98" s="227"/>
      <c r="CNQ98" s="239"/>
      <c r="CNR98" s="1122"/>
      <c r="CNS98" s="1122"/>
      <c r="CNT98" s="227"/>
      <c r="CNU98" s="240"/>
      <c r="CNV98" s="1122"/>
      <c r="CNW98" s="1122"/>
      <c r="CNX98" s="1122"/>
      <c r="CNY98" s="227"/>
      <c r="CNZ98" s="239"/>
      <c r="COA98" s="1122"/>
      <c r="COB98" s="1122"/>
      <c r="COC98" s="1122"/>
      <c r="COD98" s="1122"/>
      <c r="COE98" s="1122"/>
      <c r="COF98" s="1122"/>
      <c r="COG98" s="1122"/>
      <c r="COH98" s="1122"/>
      <c r="COI98" s="1122"/>
      <c r="COJ98" s="1122"/>
      <c r="COK98" s="1122"/>
      <c r="COL98" s="1122"/>
      <c r="COM98" s="1122"/>
      <c r="CON98" s="1122"/>
      <c r="COO98" s="227"/>
      <c r="COP98" s="239"/>
      <c r="COQ98" s="1122"/>
      <c r="COR98" s="1122"/>
      <c r="COS98" s="1122"/>
      <c r="COT98" s="227"/>
      <c r="COU98" s="227"/>
      <c r="COV98" s="231"/>
      <c r="COW98" s="1122"/>
      <c r="COX98" s="1122"/>
      <c r="COY98" s="1122"/>
      <c r="COZ98" s="1122"/>
      <c r="CPA98" s="1122"/>
      <c r="CPB98" s="227"/>
      <c r="CPC98" s="1135"/>
      <c r="CPD98" s="1134"/>
      <c r="CPE98" s="1135"/>
      <c r="CPF98" s="240"/>
      <c r="CPG98" s="1122"/>
      <c r="CPH98" s="1122"/>
      <c r="CPI98" s="1122"/>
      <c r="CPJ98" s="231"/>
      <c r="CPK98" s="1122"/>
      <c r="CPL98" s="1122"/>
      <c r="CPM98" s="1122"/>
      <c r="CPN98" s="1122"/>
      <c r="CPO98" s="227"/>
      <c r="CPP98" s="239"/>
      <c r="CPQ98" s="1122"/>
      <c r="CPR98" s="227"/>
      <c r="CPS98" s="239"/>
      <c r="CPT98" s="1122"/>
      <c r="CPU98" s="1122"/>
      <c r="CPV98" s="227"/>
      <c r="CPW98" s="240"/>
      <c r="CPX98" s="1122"/>
      <c r="CPY98" s="1122"/>
      <c r="CPZ98" s="1122"/>
      <c r="CQA98" s="227"/>
      <c r="CQB98" s="239"/>
      <c r="CQC98" s="1122"/>
      <c r="CQD98" s="1122"/>
      <c r="CQE98" s="1122"/>
      <c r="CQF98" s="1122"/>
      <c r="CQG98" s="1122"/>
      <c r="CQH98" s="1122"/>
      <c r="CQI98" s="1122"/>
      <c r="CQJ98" s="1122"/>
      <c r="CQK98" s="1122"/>
      <c r="CQL98" s="1122"/>
      <c r="CQM98" s="1122"/>
      <c r="CQN98" s="1122"/>
      <c r="CQO98" s="1122"/>
      <c r="CQP98" s="1122"/>
      <c r="CQQ98" s="227"/>
      <c r="CQR98" s="239"/>
      <c r="CQS98" s="1122"/>
      <c r="CQT98" s="1122"/>
      <c r="CQU98" s="1122"/>
      <c r="CQV98" s="227"/>
      <c r="CQW98" s="227"/>
      <c r="CQX98" s="231"/>
      <c r="CQY98" s="1122"/>
      <c r="CQZ98" s="1122"/>
      <c r="CRA98" s="1122"/>
      <c r="CRB98" s="1122"/>
      <c r="CRC98" s="1122"/>
      <c r="CRD98" s="227"/>
      <c r="CRE98" s="1135"/>
      <c r="CRF98" s="1134"/>
      <c r="CRG98" s="1135"/>
      <c r="CRH98" s="240"/>
      <c r="CRI98" s="1122"/>
      <c r="CRJ98" s="1122"/>
      <c r="CRK98" s="1122"/>
      <c r="CRL98" s="231"/>
      <c r="CRM98" s="1122"/>
      <c r="CRN98" s="1122"/>
      <c r="CRO98" s="1122"/>
      <c r="CRP98" s="1122"/>
      <c r="CRQ98" s="227"/>
      <c r="CRR98" s="239"/>
      <c r="CRS98" s="1122"/>
      <c r="CRT98" s="227"/>
      <c r="CRU98" s="239"/>
      <c r="CRV98" s="1122"/>
      <c r="CRW98" s="1122"/>
      <c r="CRX98" s="227"/>
      <c r="CRY98" s="240"/>
      <c r="CRZ98" s="1122"/>
      <c r="CSA98" s="1122"/>
      <c r="CSB98" s="1122"/>
      <c r="CSC98" s="227"/>
      <c r="CSD98" s="239"/>
      <c r="CSE98" s="1122"/>
      <c r="CSF98" s="1122"/>
      <c r="CSG98" s="1122"/>
      <c r="CSH98" s="1122"/>
      <c r="CSI98" s="1122"/>
      <c r="CSJ98" s="1122"/>
      <c r="CSK98" s="1122"/>
      <c r="CSL98" s="1122"/>
      <c r="CSM98" s="1122"/>
      <c r="CSN98" s="1122"/>
      <c r="CSO98" s="1122"/>
      <c r="CSP98" s="1122"/>
      <c r="CSQ98" s="1122"/>
      <c r="CSR98" s="1122"/>
      <c r="CSS98" s="227"/>
      <c r="CST98" s="239"/>
      <c r="CSU98" s="1122"/>
      <c r="CSV98" s="1122"/>
      <c r="CSW98" s="1122"/>
      <c r="CSX98" s="227"/>
      <c r="CSY98" s="227"/>
      <c r="CSZ98" s="231"/>
      <c r="CTA98" s="1122"/>
      <c r="CTB98" s="1122"/>
      <c r="CTC98" s="1122"/>
      <c r="CTD98" s="1122"/>
      <c r="CTE98" s="1122"/>
      <c r="CTF98" s="227"/>
      <c r="CTG98" s="1135"/>
      <c r="CTH98" s="1134"/>
      <c r="CTI98" s="1135"/>
      <c r="CTJ98" s="240"/>
      <c r="CTK98" s="1122"/>
      <c r="CTL98" s="1122"/>
      <c r="CTM98" s="1122"/>
      <c r="CTN98" s="231"/>
      <c r="CTO98" s="1122"/>
      <c r="CTP98" s="1122"/>
      <c r="CTQ98" s="1122"/>
      <c r="CTR98" s="1122"/>
      <c r="CTS98" s="227"/>
      <c r="CTT98" s="239"/>
      <c r="CTU98" s="1122"/>
      <c r="CTV98" s="227"/>
      <c r="CTW98" s="239"/>
      <c r="CTX98" s="1122"/>
      <c r="CTY98" s="1122"/>
      <c r="CTZ98" s="227"/>
      <c r="CUA98" s="240"/>
      <c r="CUB98" s="1122"/>
      <c r="CUC98" s="1122"/>
      <c r="CUD98" s="1122"/>
      <c r="CUE98" s="227"/>
      <c r="CUF98" s="239"/>
      <c r="CUG98" s="1122"/>
      <c r="CUH98" s="1122"/>
      <c r="CUI98" s="1122"/>
      <c r="CUJ98" s="1122"/>
      <c r="CUK98" s="1122"/>
      <c r="CUL98" s="1122"/>
      <c r="CUM98" s="1122"/>
      <c r="CUN98" s="1122"/>
      <c r="CUP98" s="227"/>
      <c r="CUQ98" s="227"/>
      <c r="CUU98" s="1529"/>
      <c r="CUV98" s="1531"/>
      <c r="CUZ98" s="1529"/>
      <c r="CVA98" s="1530"/>
      <c r="CVF98" s="1529"/>
      <c r="CVG98" s="1529"/>
      <c r="CVK98" s="1529"/>
      <c r="CVL98" s="1531"/>
      <c r="CVP98" s="1529"/>
      <c r="CVQ98" s="1530"/>
      <c r="CVV98" s="227"/>
      <c r="CVW98" s="227"/>
      <c r="CWA98" s="227"/>
      <c r="CWB98" s="239"/>
      <c r="CWE98" s="623"/>
      <c r="CWF98" s="623"/>
      <c r="CWG98" s="231"/>
      <c r="CWN98" s="227"/>
      <c r="CWO98" s="1135"/>
      <c r="CWP98" s="1134"/>
      <c r="CWQ98" s="1135"/>
      <c r="CWR98" s="240"/>
      <c r="CWS98" s="1122"/>
      <c r="CWT98" s="1122"/>
      <c r="CWU98" s="1122"/>
      <c r="CWV98" s="231"/>
      <c r="CWW98" s="1122"/>
      <c r="CWX98" s="1122"/>
      <c r="CWY98" s="1122"/>
      <c r="CWZ98" s="1122"/>
      <c r="CXA98" s="227"/>
      <c r="CXB98" s="239"/>
      <c r="CXC98" s="1122"/>
      <c r="CXD98" s="227"/>
      <c r="CXE98" s="239"/>
      <c r="CXF98" s="1122"/>
      <c r="CXG98" s="1122"/>
      <c r="CXH98" s="227"/>
      <c r="CXI98" s="240"/>
      <c r="CXJ98" s="1122"/>
      <c r="CXM98" s="227"/>
      <c r="CXN98" s="239"/>
      <c r="CXR98" s="227"/>
      <c r="CXS98" s="227"/>
      <c r="CXX98" s="1529"/>
      <c r="CXY98" s="1530"/>
      <c r="CYC98" s="1529"/>
      <c r="CYD98" s="1531"/>
      <c r="CYH98" s="227"/>
      <c r="CYI98" s="227"/>
      <c r="CYJ98" s="1171"/>
      <c r="CYK98" s="1171"/>
      <c r="CYL98" s="1171"/>
      <c r="CYM98" s="1171"/>
      <c r="CYN98" s="227"/>
      <c r="CYO98" s="227"/>
      <c r="CYS98" s="1529"/>
      <c r="CYT98" s="1531"/>
      <c r="CYX98" s="1529"/>
      <c r="CYY98" s="1530"/>
      <c r="CZD98" s="227"/>
      <c r="CZE98" s="227"/>
      <c r="CZI98" s="1529"/>
      <c r="CZJ98" s="1531"/>
      <c r="CZN98" s="1529"/>
      <c r="CZO98" s="1530"/>
      <c r="CZY98" s="227"/>
      <c r="CZZ98" s="227"/>
      <c r="DAA98" s="800"/>
      <c r="DAD98" s="227"/>
      <c r="DAE98" s="227"/>
      <c r="DAI98" s="1134"/>
      <c r="DAJ98" s="233"/>
      <c r="DAK98" s="1122"/>
      <c r="DAL98" s="227"/>
      <c r="DAM98" s="1135"/>
      <c r="DAN98" s="1134"/>
      <c r="DAO98" s="1135"/>
      <c r="DAP98" s="240"/>
      <c r="DAQ98" s="1122"/>
      <c r="DAR98" s="1122"/>
      <c r="DAS98" s="1122"/>
      <c r="DAT98" s="231"/>
      <c r="DAU98" s="1122"/>
      <c r="DAY98" s="227"/>
      <c r="DAZ98" s="239"/>
      <c r="DBB98" s="227"/>
      <c r="DBC98" s="239"/>
      <c r="DBF98" s="227"/>
      <c r="DBG98" s="240"/>
      <c r="DBK98" s="227"/>
      <c r="DBL98" s="239"/>
      <c r="DBU98" s="1122"/>
      <c r="DBV98" s="227"/>
      <c r="DBW98" s="227"/>
      <c r="DBX98" s="1122"/>
      <c r="DBY98" s="1122"/>
      <c r="DBZ98" s="1122"/>
      <c r="DCA98" s="1529"/>
      <c r="DCB98" s="1531"/>
      <c r="DCC98" s="1122"/>
      <c r="DCD98" s="1122"/>
      <c r="DCE98" s="1122"/>
      <c r="DCF98" s="1529"/>
      <c r="DCG98" s="1530"/>
      <c r="DCH98" s="1122"/>
      <c r="DCI98" s="1122"/>
      <c r="DCJ98" s="1122"/>
      <c r="DCK98" s="1122"/>
      <c r="DCL98" s="227"/>
      <c r="DCM98" s="227"/>
      <c r="DCN98" s="1122"/>
      <c r="DCO98" s="1122"/>
      <c r="DCP98" s="1122"/>
      <c r="DCQ98" s="1529"/>
      <c r="DCR98" s="1531"/>
      <c r="DCS98" s="1122"/>
      <c r="DCT98" s="1122"/>
      <c r="DCU98" s="1122"/>
      <c r="DCV98" s="1529"/>
      <c r="DCW98" s="1530"/>
      <c r="DCX98" s="1122"/>
      <c r="DCY98" s="1122"/>
      <c r="DCZ98" s="1122"/>
      <c r="DDA98" s="1122"/>
      <c r="DDB98" s="1122"/>
      <c r="DDC98" s="1122"/>
      <c r="DDD98" s="1122"/>
      <c r="DDE98" s="1122"/>
      <c r="DDF98" s="1122"/>
      <c r="DDG98" s="227"/>
      <c r="DDH98" s="239"/>
      <c r="DDI98" s="1122"/>
      <c r="DDJ98" s="1122"/>
      <c r="DDK98" s="1122"/>
      <c r="DDL98" s="227"/>
      <c r="DDM98" s="227"/>
      <c r="DDN98" s="1122"/>
      <c r="DDO98" s="1122"/>
      <c r="DDP98" s="1122"/>
      <c r="DDQ98" s="1134"/>
      <c r="DDR98" s="233"/>
      <c r="DDS98" s="1122"/>
      <c r="DDT98" s="227"/>
      <c r="DDU98" s="1135"/>
      <c r="DDV98" s="1134"/>
      <c r="DDW98" s="1135"/>
      <c r="DDX98" s="240"/>
      <c r="DDY98" s="1122"/>
      <c r="DDZ98" s="1122"/>
      <c r="DEA98" s="1122"/>
      <c r="DEB98" s="231"/>
      <c r="DEC98" s="1122"/>
      <c r="DED98" s="1122"/>
      <c r="DEE98" s="1122"/>
      <c r="DEF98" s="1122"/>
      <c r="DEG98" s="227"/>
      <c r="DEH98" s="239"/>
      <c r="DEI98" s="1122"/>
      <c r="DEJ98" s="227"/>
      <c r="DEK98" s="239"/>
      <c r="DEL98" s="1122"/>
      <c r="DEM98" s="1122"/>
      <c r="DEN98" s="227"/>
      <c r="DEO98" s="240"/>
      <c r="DEP98" s="1122"/>
      <c r="DEQ98" s="1122"/>
      <c r="DER98" s="1122"/>
      <c r="DES98" s="227"/>
      <c r="DET98" s="239"/>
      <c r="DEU98" s="1122"/>
      <c r="DEV98" s="1122"/>
      <c r="DEW98" s="1122"/>
      <c r="DEX98" s="1122"/>
      <c r="DEY98" s="1122"/>
      <c r="DEZ98" s="1122"/>
      <c r="DFA98" s="1122"/>
      <c r="DFB98" s="1122"/>
      <c r="DFC98" s="1122"/>
      <c r="DFD98" s="1529"/>
      <c r="DFE98" s="1529"/>
      <c r="DFF98" s="1122"/>
      <c r="DFG98" s="1122"/>
      <c r="DFH98" s="1122"/>
      <c r="DFI98" s="1529"/>
      <c r="DFJ98" s="1531"/>
      <c r="DFK98" s="1122"/>
      <c r="DFL98" s="1122"/>
      <c r="DFM98" s="1122"/>
      <c r="DFN98" s="1529"/>
      <c r="DFO98" s="1530"/>
      <c r="DFP98" s="1122"/>
      <c r="DFQ98" s="1122"/>
      <c r="DFR98" s="1122"/>
      <c r="DFS98" s="1122"/>
      <c r="DFT98" s="1529"/>
      <c r="DFU98" s="1529"/>
      <c r="DFV98" s="1122"/>
      <c r="DFW98" s="1122"/>
      <c r="DFX98" s="1122"/>
      <c r="DFY98" s="1529"/>
      <c r="DFZ98" s="1531"/>
      <c r="DGA98" s="1122"/>
      <c r="DGB98" s="1122"/>
      <c r="DGC98" s="1122"/>
      <c r="DGD98" s="1529"/>
      <c r="DGE98" s="1530"/>
      <c r="DGF98" s="1122"/>
      <c r="DGG98" s="1122"/>
      <c r="DGH98" s="1122"/>
      <c r="DGI98" s="1122"/>
      <c r="DGJ98" s="1122"/>
      <c r="DGK98" s="1122"/>
      <c r="DGL98" s="1122"/>
      <c r="DGM98" s="1122"/>
      <c r="DGN98" s="1122"/>
      <c r="DGO98" s="227"/>
      <c r="DGP98" s="239"/>
      <c r="DGQ98" s="1122"/>
      <c r="DGR98" s="1122"/>
      <c r="DGS98" s="1122"/>
      <c r="DGT98" s="227"/>
      <c r="DGU98" s="227"/>
      <c r="DGV98" s="1122"/>
      <c r="DGW98" s="1122"/>
      <c r="DGX98" s="1122"/>
      <c r="DGY98" s="1134"/>
      <c r="DGZ98" s="233"/>
      <c r="DHA98" s="1122"/>
      <c r="DHB98" s="227"/>
      <c r="DHC98" s="1135"/>
      <c r="DHD98" s="1134"/>
      <c r="DHE98" s="1135"/>
      <c r="DHF98" s="240"/>
      <c r="DHG98" s="1122"/>
      <c r="DHH98" s="1122"/>
      <c r="DHI98" s="1122"/>
      <c r="DHJ98" s="231"/>
      <c r="DHK98" s="1122"/>
      <c r="DHL98" s="1122"/>
      <c r="DHM98" s="1122"/>
      <c r="DHN98" s="1122"/>
      <c r="DHO98" s="227"/>
      <c r="DHP98" s="239"/>
      <c r="DHQ98" s="1122"/>
      <c r="DHR98" s="227"/>
      <c r="DHS98" s="239"/>
      <c r="DHT98" s="1122"/>
      <c r="DHU98" s="1122"/>
      <c r="DHV98" s="227"/>
      <c r="DHW98" s="240"/>
      <c r="DHX98" s="1122"/>
      <c r="DHY98" s="1122"/>
      <c r="DHZ98" s="1122"/>
      <c r="DIA98" s="227"/>
      <c r="DIB98" s="239"/>
      <c r="DIC98" s="1122"/>
      <c r="DID98" s="1122"/>
      <c r="DIE98" s="1122"/>
      <c r="DIF98" s="1122"/>
      <c r="DIG98" s="1122"/>
      <c r="DIH98" s="1122"/>
      <c r="DII98" s="1122"/>
      <c r="DIJ98" s="1122"/>
      <c r="DIK98" s="1122"/>
      <c r="DIL98" s="227"/>
      <c r="DIM98" s="227"/>
      <c r="DIN98" s="1122"/>
      <c r="DIO98" s="1122"/>
      <c r="DIP98" s="1122"/>
      <c r="DIQ98" s="1529"/>
      <c r="DIR98" s="1531"/>
      <c r="DIS98" s="1122"/>
      <c r="DIT98" s="1122"/>
      <c r="DIU98" s="1122"/>
      <c r="DIV98" s="1529"/>
      <c r="DIW98" s="1530"/>
      <c r="DIX98" s="1122"/>
      <c r="DIY98" s="1122"/>
      <c r="DIZ98" s="1122"/>
      <c r="DJA98" s="1122"/>
      <c r="DJB98" s="227"/>
      <c r="DJC98" s="227"/>
      <c r="DJD98" s="1122"/>
      <c r="DJE98" s="1122"/>
      <c r="DJF98" s="1122"/>
      <c r="DJG98" s="1529"/>
      <c r="DJH98" s="1531"/>
      <c r="DJI98" s="1122"/>
      <c r="DJJ98" s="1122"/>
      <c r="DJK98" s="1122"/>
      <c r="DJL98" s="1529"/>
      <c r="DJM98" s="1530"/>
      <c r="DJN98" s="1122"/>
      <c r="DJO98" s="1122"/>
      <c r="DJP98" s="1122"/>
      <c r="DJQ98" s="1122"/>
      <c r="DJR98" s="1122"/>
      <c r="DJS98" s="1122"/>
      <c r="DJT98" s="1122"/>
      <c r="DJU98" s="1122"/>
      <c r="DJV98" s="1122"/>
      <c r="DJW98" s="227"/>
      <c r="DJX98" s="239"/>
      <c r="DJY98" s="1122"/>
      <c r="DJZ98" s="1122"/>
      <c r="DKA98" s="1122"/>
      <c r="DKB98" s="227"/>
      <c r="DKC98" s="227"/>
      <c r="DKD98" s="1122"/>
      <c r="DKE98" s="1122"/>
      <c r="DKF98" s="1122"/>
      <c r="DKG98" s="1134"/>
      <c r="DKH98" s="233"/>
      <c r="DKI98" s="1122"/>
      <c r="DKJ98" s="227"/>
      <c r="DKK98" s="1135"/>
      <c r="DKL98" s="1134"/>
      <c r="DKM98" s="1135"/>
      <c r="DKN98" s="240"/>
      <c r="DKO98" s="1122"/>
      <c r="DKP98" s="1122"/>
      <c r="DKQ98" s="1122"/>
      <c r="DKR98" s="231"/>
      <c r="DKS98" s="1122"/>
      <c r="DKT98" s="1122"/>
      <c r="DKU98" s="1122"/>
      <c r="DKV98" s="1122"/>
      <c r="DKW98" s="227"/>
      <c r="DKX98" s="239"/>
      <c r="DKY98" s="1122"/>
      <c r="DKZ98" s="227"/>
      <c r="DLA98" s="239"/>
      <c r="DLB98" s="1122"/>
      <c r="DLC98" s="1122"/>
      <c r="DLD98" s="227"/>
      <c r="DLE98" s="240"/>
      <c r="DLF98" s="1122"/>
      <c r="DLG98" s="1122"/>
      <c r="DLH98" s="1122"/>
      <c r="DLI98" s="227"/>
      <c r="DLJ98" s="239"/>
      <c r="DLK98" s="1122"/>
      <c r="DLL98" s="1122"/>
      <c r="DLM98" s="1122"/>
      <c r="DLN98" s="1122"/>
      <c r="DLO98" s="1122"/>
      <c r="DLP98" s="1122"/>
      <c r="DLQ98" s="1122"/>
      <c r="DLR98" s="1122"/>
      <c r="DLT98" s="227"/>
      <c r="DLU98" s="227"/>
      <c r="DLY98" s="1529"/>
      <c r="DLZ98" s="1531"/>
      <c r="DMD98" s="1529"/>
      <c r="DME98" s="1530"/>
      <c r="DMJ98" s="227"/>
      <c r="DMK98" s="227"/>
      <c r="DMO98" s="1529"/>
      <c r="DMP98" s="1531"/>
      <c r="DMT98" s="1532"/>
      <c r="DMU98" s="1530"/>
      <c r="DNE98" s="227"/>
      <c r="DNF98" s="239"/>
      <c r="DNJ98" s="227"/>
      <c r="DNK98" s="227"/>
      <c r="DNL98" s="231"/>
      <c r="DNO98" s="1134"/>
      <c r="DNP98" s="1134"/>
      <c r="DNQ98" s="1122"/>
      <c r="DNR98" s="227"/>
      <c r="DNS98" s="1135"/>
      <c r="DNT98" s="1134"/>
      <c r="DNU98" s="1135"/>
      <c r="DNV98" s="240"/>
      <c r="DNW98" s="1122"/>
      <c r="DNX98" s="1122"/>
      <c r="DNY98" s="1122"/>
      <c r="DNZ98" s="231"/>
      <c r="DOA98" s="1122"/>
      <c r="DOB98" s="1122"/>
      <c r="DOC98" s="1122"/>
      <c r="DOD98" s="1122"/>
      <c r="DOE98" s="227"/>
      <c r="DOF98" s="239"/>
      <c r="DOG98" s="1122"/>
      <c r="DOH98" s="227"/>
      <c r="DOI98" s="239"/>
      <c r="DOJ98" s="1122"/>
      <c r="DOK98" s="1122"/>
      <c r="DOL98" s="227"/>
      <c r="DOM98" s="805"/>
      <c r="DON98" s="1134"/>
      <c r="DOQ98" s="227"/>
      <c r="DOR98" s="227"/>
      <c r="DPB98" s="1529"/>
      <c r="DPC98" s="1530"/>
      <c r="DPD98" s="227"/>
      <c r="DPE98" s="227"/>
      <c r="DPF98" s="227"/>
      <c r="DPG98" s="1529"/>
      <c r="DPH98" s="1531"/>
      <c r="DPI98" s="227"/>
      <c r="DPJ98" s="227"/>
      <c r="DPK98" s="227"/>
      <c r="DPL98" s="227"/>
      <c r="DPM98" s="227"/>
      <c r="DPN98" s="227"/>
      <c r="DPO98" s="227"/>
      <c r="DPP98" s="227"/>
      <c r="DPQ98" s="227"/>
      <c r="DPR98" s="1529"/>
      <c r="DPS98" s="1530"/>
      <c r="DPT98" s="227"/>
      <c r="DPU98" s="227"/>
      <c r="DPV98" s="227"/>
      <c r="DPW98" s="1529"/>
      <c r="DPX98" s="1531"/>
      <c r="DPZ98" s="227"/>
      <c r="DQA98" s="227"/>
      <c r="DQB98" s="227"/>
      <c r="DQC98" s="227"/>
      <c r="DQD98" s="227"/>
      <c r="DQE98" s="227"/>
      <c r="DQF98" s="227"/>
      <c r="DQG98" s="235"/>
      <c r="DQH98" s="235"/>
      <c r="DQI98" s="235"/>
      <c r="DQJ98" s="235"/>
      <c r="DQK98" s="235"/>
      <c r="DQL98" s="235"/>
      <c r="DQM98" s="1529"/>
      <c r="DQN98" s="1531"/>
      <c r="DQO98" s="237"/>
      <c r="DQP98" s="1179"/>
      <c r="DQQ98" s="1179"/>
      <c r="DQR98" s="1529"/>
      <c r="DQS98" s="1530"/>
      <c r="DQT98" s="1192"/>
      <c r="DQU98" s="1179"/>
      <c r="DQV98" s="1179"/>
      <c r="DQW98" s="1133"/>
      <c r="DQX98" s="1133"/>
      <c r="DQY98" s="1133"/>
      <c r="DQZ98" s="1133"/>
      <c r="DRA98" s="1133"/>
      <c r="DRB98" s="1133"/>
      <c r="DRC98" s="1133"/>
      <c r="DRD98" s="1133"/>
      <c r="DRE98" s="1133"/>
      <c r="DRF98" s="1134"/>
      <c r="DRG98" s="1134"/>
      <c r="DRH98" s="1134"/>
      <c r="DRI98" s="1134"/>
      <c r="DRJ98" s="231"/>
      <c r="DRK98" s="1133"/>
      <c r="DRL98" s="1133"/>
      <c r="DRM98" s="1134"/>
      <c r="DRN98" s="1134"/>
      <c r="DRQ98" s="1134"/>
      <c r="DRR98" s="1134"/>
      <c r="DRS98" s="1134"/>
      <c r="DRT98" s="233"/>
      <c r="DRW98" s="233"/>
      <c r="DSA98" s="234"/>
      <c r="DSD98" s="234"/>
      <c r="DSG98" s="234"/>
      <c r="DSK98" s="233"/>
      <c r="DSP98" s="234"/>
      <c r="DSX98" s="231"/>
      <c r="DTE98" s="232"/>
      <c r="DTO98" s="231"/>
      <c r="DTX98" s="231"/>
      <c r="DUA98" s="235"/>
      <c r="DUB98" s="235"/>
      <c r="DUC98" s="235"/>
      <c r="DUD98" s="235"/>
      <c r="DUE98" s="235"/>
      <c r="DUF98" s="238"/>
      <c r="DUG98" s="235"/>
      <c r="DUH98" s="235"/>
      <c r="DUI98" s="235"/>
      <c r="DUJ98" s="235"/>
      <c r="DUK98" s="235"/>
      <c r="DUL98" s="235"/>
      <c r="DUM98" s="235"/>
      <c r="DUN98" s="235"/>
      <c r="DUO98" s="235"/>
      <c r="DUP98" s="235"/>
      <c r="DUQ98" s="235"/>
      <c r="DUR98" s="235"/>
      <c r="DUS98" s="235"/>
      <c r="DVC98" s="234"/>
      <c r="DVG98" s="227"/>
      <c r="DVH98" s="227"/>
      <c r="DVM98" s="234"/>
      <c r="DVN98" s="1134"/>
      <c r="DVO98" s="1134"/>
      <c r="DVP98" s="1134"/>
      <c r="DVQ98" s="1134"/>
      <c r="DVR98" s="233"/>
      <c r="DVS98" s="1134"/>
      <c r="DVT98" s="1134"/>
      <c r="DVU98" s="1134"/>
      <c r="DVV98" s="1134"/>
      <c r="DVW98" s="1135"/>
      <c r="DVX98" s="1135"/>
      <c r="DVY98" s="1134"/>
      <c r="DVZ98" s="1134"/>
      <c r="DWA98" s="1134"/>
      <c r="DWB98" s="1134"/>
      <c r="DWC98" s="234"/>
      <c r="DWD98" s="1134"/>
      <c r="DWE98" s="1134"/>
      <c r="DWF98" s="1134"/>
      <c r="DWG98" s="1135"/>
      <c r="DWH98" s="240"/>
      <c r="DWI98" s="1134"/>
      <c r="DWJ98" s="1134"/>
      <c r="DWK98" s="1134"/>
      <c r="DWL98" s="1134"/>
      <c r="DWM98" s="1135"/>
      <c r="DWN98" s="1135"/>
      <c r="DWO98" s="1134"/>
      <c r="DWP98" s="1134"/>
      <c r="DWQ98" s="1134"/>
      <c r="DWR98" s="1134"/>
      <c r="DWS98" s="1134"/>
      <c r="DWT98" s="1134"/>
      <c r="DWU98" s="1134"/>
      <c r="DWV98" s="1134"/>
      <c r="DWW98" s="1135"/>
      <c r="DWX98" s="240"/>
      <c r="DWY98" s="1134"/>
      <c r="DWZ98" s="1134"/>
      <c r="DXA98" s="1134"/>
      <c r="DXB98" s="1134"/>
      <c r="DXC98" s="1135"/>
      <c r="DXD98" s="1135"/>
      <c r="DXE98" s="1134"/>
      <c r="DXF98" s="1134"/>
      <c r="DXG98" s="1134"/>
      <c r="DXH98" s="1135"/>
      <c r="DXI98" s="1135"/>
      <c r="DXJ98" s="1134"/>
      <c r="DXK98" s="1134"/>
      <c r="DXL98" s="1134"/>
      <c r="DXM98" s="1135"/>
      <c r="DXN98" s="240"/>
      <c r="DXO98" s="1134"/>
      <c r="DXP98" s="1134"/>
      <c r="DXQ98" s="1134"/>
      <c r="DXR98" s="1134"/>
      <c r="DXS98" s="1134"/>
      <c r="DXT98" s="1134"/>
      <c r="DXU98" s="1134"/>
      <c r="DXV98" s="1134"/>
      <c r="DXW98" s="1134"/>
      <c r="DXX98" s="1135"/>
      <c r="DXY98" s="1135"/>
      <c r="DXZ98" s="1134"/>
      <c r="DYA98" s="1134"/>
      <c r="DYB98" s="234"/>
      <c r="DYC98" s="1135"/>
      <c r="DYD98" s="1135"/>
      <c r="DYE98" s="234"/>
      <c r="DYI98" s="233"/>
      <c r="DYK98" s="227"/>
      <c r="DYL98" s="1135"/>
      <c r="DYM98" s="1134"/>
      <c r="DYN98" s="1135"/>
      <c r="DYO98" s="240"/>
      <c r="DYS98" s="231"/>
      <c r="DYV98" s="234"/>
      <c r="DYX98" s="227"/>
      <c r="DYY98" s="239"/>
      <c r="DZA98" s="227"/>
      <c r="DZB98" s="239"/>
      <c r="DZE98" s="227"/>
      <c r="DZF98" s="240"/>
      <c r="DZJ98" s="227"/>
      <c r="DZK98" s="239"/>
      <c r="DZU98" s="227"/>
      <c r="DZV98" s="227"/>
      <c r="DZY98" s="1134"/>
      <c r="DZZ98" s="1135"/>
      <c r="EAA98" s="239"/>
      <c r="EAB98" s="1134"/>
      <c r="EAC98" s="1134"/>
      <c r="EAD98" s="1134"/>
      <c r="EAE98" s="1135"/>
      <c r="EAF98" s="1135"/>
      <c r="EAG98" s="231"/>
      <c r="EAH98" s="1134"/>
      <c r="EAI98" s="1134"/>
      <c r="EAJ98" s="1134"/>
      <c r="EAK98" s="1135"/>
      <c r="EAL98" s="1135"/>
      <c r="EAM98" s="1134"/>
      <c r="EAN98" s="1134"/>
      <c r="EAO98" s="1134"/>
      <c r="EAP98" s="1135"/>
      <c r="EAQ98" s="239"/>
      <c r="EAR98" s="1134"/>
      <c r="EAS98" s="1134"/>
      <c r="EAT98" s="1134"/>
      <c r="EAU98" s="1135"/>
      <c r="EAV98" s="240"/>
      <c r="EAW98" s="1134"/>
      <c r="EAX98" s="1134"/>
      <c r="EAY98" s="1134"/>
      <c r="EAZ98" s="1134"/>
      <c r="EBA98" s="1135"/>
      <c r="EBB98" s="1135"/>
      <c r="EBC98" s="1134"/>
      <c r="EBD98" s="1134"/>
      <c r="EBE98" s="1134"/>
      <c r="EBF98" s="1135"/>
      <c r="EBG98" s="239"/>
      <c r="EBH98" s="1134"/>
      <c r="EBI98" s="1134"/>
      <c r="EBJ98" s="1134"/>
      <c r="EBK98" s="1135"/>
      <c r="EBL98" s="240"/>
      <c r="EBM98" s="1134"/>
      <c r="EBN98" s="1134"/>
      <c r="EBO98" s="1134"/>
      <c r="EBP98" s="1134"/>
      <c r="EBQ98" s="1134"/>
      <c r="EBR98" s="1134"/>
      <c r="EBS98" s="1134"/>
      <c r="EBT98" s="1134"/>
      <c r="EBU98" s="1134"/>
      <c r="EBV98" s="1135"/>
      <c r="EBW98" s="1135"/>
      <c r="EBX98" s="1134"/>
      <c r="EBY98" s="1134"/>
      <c r="EBZ98" s="1134"/>
      <c r="ECA98" s="1135"/>
      <c r="ECB98" s="1135"/>
      <c r="ECC98" s="1134"/>
      <c r="ECD98" s="1134"/>
      <c r="ECF98" s="1122"/>
      <c r="ECG98" s="233"/>
      <c r="ECH98" s="1122"/>
      <c r="ECI98" s="227"/>
      <c r="ECJ98" s="1135"/>
      <c r="ECK98" s="1134"/>
      <c r="ECL98" s="1135"/>
      <c r="ECM98" s="240"/>
      <c r="ECN98" s="1122"/>
      <c r="ECO98" s="1122"/>
      <c r="ECP98" s="1122"/>
      <c r="ECQ98" s="231"/>
      <c r="ECR98" s="1122"/>
      <c r="ECS98" s="1122"/>
      <c r="ECT98" s="234"/>
      <c r="ECU98" s="1122"/>
      <c r="ECV98" s="227"/>
      <c r="ECW98" s="239"/>
      <c r="ECX98" s="1122"/>
      <c r="ECY98" s="227"/>
      <c r="ECZ98" s="239"/>
      <c r="EDA98" s="1122"/>
      <c r="EDB98" s="1122"/>
      <c r="EDC98" s="227"/>
      <c r="EDD98" s="805"/>
      <c r="EDE98" s="1134"/>
      <c r="EDH98" s="563"/>
      <c r="EDI98" s="227"/>
      <c r="EDQ98" s="231"/>
      <c r="EDS98" s="227"/>
      <c r="EDY98" s="548"/>
      <c r="EEO98" s="234"/>
      <c r="EFF98" s="234"/>
      <c r="EFK98" s="248"/>
      <c r="EFL98" s="248"/>
      <c r="EFM98" s="248"/>
      <c r="EFN98" s="248"/>
      <c r="EFO98" s="248"/>
      <c r="EFP98" s="248"/>
      <c r="EFQ98" s="248"/>
      <c r="EFR98" s="796"/>
      <c r="EFS98" s="248"/>
      <c r="EFT98" s="248"/>
      <c r="EFU98" s="248"/>
      <c r="EFV98" s="248"/>
      <c r="EFW98" s="248"/>
      <c r="EFX98" s="248"/>
      <c r="EFY98" s="248"/>
      <c r="EFZ98" s="248"/>
      <c r="EGA98" s="248"/>
      <c r="EGB98" s="248"/>
      <c r="EGC98" s="248"/>
      <c r="EGD98" s="248"/>
      <c r="EGE98" s="248"/>
      <c r="EGF98" s="248"/>
      <c r="EGG98" s="248"/>
      <c r="EGH98" s="248"/>
      <c r="EGI98" s="796"/>
      <c r="EGJ98" s="248"/>
      <c r="EGK98" s="248"/>
      <c r="EGL98" s="248"/>
      <c r="EGM98" s="248"/>
      <c r="EGN98" s="248"/>
      <c r="EGO98" s="990"/>
      <c r="EGR98" s="235"/>
      <c r="EGS98" s="235"/>
      <c r="EGT98" s="235"/>
      <c r="EGU98" s="235"/>
      <c r="EGV98" s="235"/>
      <c r="EGW98" s="235"/>
      <c r="EGX98" s="235"/>
      <c r="EGY98" s="235"/>
      <c r="EGZ98" s="237"/>
      <c r="EHA98" s="1195"/>
      <c r="EHB98" s="1195"/>
      <c r="EHC98" s="1195"/>
      <c r="EHD98" s="1195"/>
      <c r="EHE98" s="1192"/>
      <c r="EHF98" s="1195"/>
      <c r="EHG98" s="1195"/>
      <c r="EHH98" s="1133"/>
      <c r="EHI98" s="1133"/>
      <c r="EHJ98" s="1133"/>
      <c r="EHK98" s="1133"/>
      <c r="EHL98" s="1133"/>
      <c r="EHM98" s="1133"/>
      <c r="EHN98" s="1133"/>
      <c r="EHO98" s="1133"/>
      <c r="EHP98" s="1133"/>
      <c r="EHQ98" s="1134"/>
      <c r="EHR98" s="1134"/>
      <c r="EHS98" s="1134"/>
      <c r="EHT98" s="1134"/>
      <c r="EHU98" s="1134"/>
      <c r="EHV98" s="241"/>
      <c r="EHW98" s="241"/>
      <c r="EHX98" s="1122"/>
      <c r="EHY98" s="233"/>
      <c r="EHZ98" s="1122"/>
      <c r="EIA98" s="227"/>
      <c r="EIB98" s="1135"/>
      <c r="EIC98" s="1134"/>
      <c r="EID98" s="1135"/>
      <c r="EIE98" s="240"/>
      <c r="EIF98" s="1122"/>
      <c r="EIG98" s="1122"/>
      <c r="EIH98" s="1122"/>
      <c r="EII98" s="231"/>
      <c r="EIJ98" s="1122"/>
      <c r="EIK98" s="1122"/>
      <c r="EIL98" s="234"/>
      <c r="EIM98" s="1122"/>
      <c r="EIN98" s="227"/>
      <c r="EIO98" s="239"/>
      <c r="EIP98" s="1122"/>
      <c r="EIQ98" s="227"/>
      <c r="EIR98" s="239"/>
      <c r="EIS98" s="1122"/>
      <c r="EIT98" s="1122"/>
      <c r="EIU98" s="227"/>
      <c r="EIV98" s="240"/>
      <c r="EIW98" s="1134"/>
      <c r="EIX98" s="1134"/>
      <c r="EJA98" s="234"/>
      <c r="EJI98" s="1134"/>
      <c r="EJJ98" s="1134"/>
      <c r="EJK98" s="1134"/>
      <c r="EJL98" s="233"/>
      <c r="EJP98" s="1134"/>
      <c r="EJQ98" s="234"/>
      <c r="EJS98" s="1134"/>
      <c r="EJT98" s="1134"/>
      <c r="EJU98" s="1134"/>
      <c r="EJV98" s="1134"/>
      <c r="EJW98" s="1134"/>
      <c r="EJX98" s="1134"/>
      <c r="EJY98" s="1134"/>
      <c r="EJZ98" s="1134"/>
      <c r="EKA98" s="233"/>
      <c r="EKB98" s="1134"/>
      <c r="EKC98" s="1134"/>
      <c r="EKD98" s="1134"/>
      <c r="EKE98" s="1134"/>
      <c r="EKF98" s="1134"/>
      <c r="EKG98" s="234"/>
      <c r="EKH98" s="1134"/>
      <c r="EKI98" s="1134"/>
      <c r="EKJ98" s="1134"/>
      <c r="EKK98" s="1134"/>
      <c r="EKL98" s="1134"/>
      <c r="EKM98" s="1134"/>
      <c r="EKN98" s="1134"/>
      <c r="EKO98" s="1134"/>
      <c r="EKP98" s="1134"/>
      <c r="EKQ98" s="1134"/>
      <c r="EKR98" s="1134"/>
      <c r="EKS98" s="1134"/>
      <c r="EKT98" s="1134"/>
      <c r="EKU98" s="1134"/>
      <c r="EKV98" s="1134"/>
      <c r="EKW98" s="1134"/>
      <c r="EKX98" s="234"/>
      <c r="EKY98" s="1134"/>
      <c r="EKZ98" s="1134"/>
      <c r="ELA98" s="1134"/>
      <c r="ELB98" s="1134"/>
      <c r="ELC98" s="1134"/>
      <c r="ELD98" s="1134"/>
      <c r="ELE98" s="1134"/>
      <c r="ELF98" s="1134"/>
      <c r="ELG98" s="233"/>
      <c r="ELH98" s="1134"/>
      <c r="ELI98" s="1134"/>
      <c r="ELJ98" s="1134"/>
      <c r="ELK98" s="1134"/>
      <c r="ELL98" s="1134"/>
      <c r="ELM98" s="1134"/>
      <c r="ELN98" s="1134"/>
      <c r="ELO98" s="1134"/>
      <c r="ELP98" s="1134"/>
      <c r="ELQ98" s="1134"/>
      <c r="ELR98" s="1134"/>
      <c r="ELS98" s="1134"/>
      <c r="ELT98" s="1134"/>
      <c r="ELU98" s="1134"/>
      <c r="ELV98" s="1134"/>
      <c r="ELW98" s="1134"/>
      <c r="ELX98" s="233"/>
      <c r="ELY98" s="1134"/>
      <c r="EME98" s="232"/>
      <c r="EMF98" s="1134"/>
      <c r="EMG98" s="1134"/>
      <c r="EMH98" s="1135"/>
      <c r="EMI98" s="1135"/>
      <c r="EMJ98" s="1134"/>
      <c r="EMK98" s="1134"/>
      <c r="EML98" s="1134"/>
      <c r="EMM98" s="1532"/>
      <c r="EMN98" s="1531"/>
      <c r="EMO98" s="1133"/>
      <c r="EMP98" s="1133"/>
      <c r="EMQ98" s="1133"/>
      <c r="EMR98" s="1532"/>
      <c r="EMS98" s="1530"/>
      <c r="EMT98" s="1134"/>
      <c r="EMU98" s="1134"/>
      <c r="EMV98" s="1134"/>
      <c r="EMW98" s="1134"/>
      <c r="EMX98" s="1134"/>
      <c r="EMY98" s="1134"/>
      <c r="EMZ98" s="1134"/>
      <c r="ENA98" s="1134"/>
      <c r="ENB98" s="1134"/>
      <c r="ENC98" s="1135"/>
      <c r="END98" s="1135"/>
      <c r="ENH98" s="227"/>
      <c r="ENI98" s="227"/>
      <c r="ENJ98" s="1134"/>
      <c r="ENK98" s="1134"/>
      <c r="ENL98" s="1134"/>
      <c r="ENM98" s="1122"/>
      <c r="ENN98" s="233"/>
      <c r="ENO98" s="1122"/>
      <c r="ENP98" s="1122"/>
      <c r="ENQ98" s="1134"/>
      <c r="ENR98" s="1134"/>
      <c r="ENS98" s="1134"/>
      <c r="ENT98" s="233"/>
      <c r="ENU98" s="1122"/>
      <c r="ENV98" s="1122"/>
      <c r="ENW98" s="233"/>
      <c r="ENX98" s="1122"/>
      <c r="ENY98" s="1122"/>
      <c r="ENZ98" s="1122"/>
      <c r="EOA98" s="234"/>
      <c r="EOB98" s="1122"/>
      <c r="EOC98" s="1122"/>
      <c r="EOD98" s="234"/>
      <c r="EOE98" s="1122"/>
      <c r="EOF98" s="1122"/>
      <c r="EOG98" s="234"/>
      <c r="EOH98" s="1122"/>
      <c r="EOI98" s="1122"/>
      <c r="EOJ98" s="1122"/>
      <c r="EOK98" s="1164"/>
      <c r="EOL98" s="1134"/>
      <c r="EOM98" s="1134"/>
      <c r="EON98" s="1122"/>
      <c r="EOO98" s="227"/>
      <c r="EOP98" s="227"/>
      <c r="EOZ98" s="1529"/>
      <c r="EPA98" s="1530"/>
      <c r="EPB98" s="227"/>
      <c r="EPC98" s="227"/>
      <c r="EPD98" s="227"/>
      <c r="EPE98" s="1529"/>
      <c r="EPF98" s="1531"/>
      <c r="EPG98" s="227"/>
      <c r="EPH98" s="227"/>
      <c r="EPI98" s="227"/>
      <c r="EPJ98" s="227"/>
      <c r="EPK98" s="227"/>
      <c r="EPL98" s="227"/>
      <c r="EPM98" s="227"/>
      <c r="EPN98" s="227"/>
      <c r="EPU98" s="227"/>
      <c r="EPV98" s="239"/>
      <c r="EPZ98" s="227"/>
      <c r="EQA98" s="227"/>
      <c r="EQB98" s="231"/>
      <c r="EQE98" s="1122"/>
      <c r="EQF98" s="1122"/>
      <c r="EQG98" s="1122"/>
      <c r="EQH98" s="227"/>
      <c r="EQI98" s="1135"/>
      <c r="EQJ98" s="1134"/>
      <c r="EQK98" s="1135"/>
      <c r="EQL98" s="240"/>
      <c r="EQM98" s="1122"/>
      <c r="EQN98" s="1122"/>
      <c r="EQO98" s="1122"/>
      <c r="EQP98" s="231"/>
      <c r="EQQ98" s="1122"/>
      <c r="EQR98" s="1122"/>
      <c r="EQS98" s="1122"/>
      <c r="EQT98" s="1122"/>
      <c r="EQU98" s="227"/>
      <c r="EQV98" s="239"/>
      <c r="EQW98" s="1122"/>
      <c r="EQX98" s="227"/>
      <c r="EQY98" s="239"/>
      <c r="EQZ98" s="1122"/>
      <c r="ERA98" s="1122"/>
      <c r="ERB98" s="227"/>
      <c r="ERC98" s="240"/>
      <c r="ERD98" s="1122"/>
      <c r="ERE98" s="1122"/>
      <c r="ERF98" s="1122"/>
      <c r="ERG98" s="227"/>
      <c r="ERH98" s="239"/>
      <c r="ERI98" s="1122"/>
      <c r="ERJ98" s="1122"/>
      <c r="ERK98" s="1122"/>
      <c r="ERL98" s="1122"/>
      <c r="ERM98" s="1122"/>
      <c r="ERN98" s="1122"/>
      <c r="ERO98" s="1122"/>
      <c r="ERP98" s="1122"/>
      <c r="ERU98" s="230"/>
      <c r="ERV98" s="1664"/>
      <c r="ERW98" s="1664"/>
      <c r="ERX98" s="227"/>
      <c r="ETA98" s="1518"/>
      <c r="ETB98" s="1518"/>
      <c r="ETC98" s="1518"/>
      <c r="ETD98" s="1518"/>
      <c r="ETE98" s="1518"/>
      <c r="ETF98" s="1518"/>
    </row>
    <row r="99" spans="1:3906" s="226" customFormat="1" ht="15" customHeight="1">
      <c r="A99" s="1264"/>
      <c r="B99" s="1518"/>
      <c r="C99" s="1518"/>
      <c r="D99" s="1518"/>
      <c r="E99" s="1518"/>
      <c r="F99" s="1518"/>
      <c r="G99" s="1518"/>
      <c r="J99" s="1310"/>
      <c r="K99" s="1310"/>
      <c r="L99" s="1310"/>
      <c r="M99" s="1310"/>
      <c r="N99" s="1310"/>
      <c r="O99" s="1310"/>
      <c r="P99" s="1310"/>
      <c r="Q99" s="1310"/>
      <c r="R99" s="1310"/>
      <c r="S99" s="1310"/>
      <c r="T99" s="1310"/>
      <c r="U99" s="1310"/>
      <c r="V99" s="1310"/>
      <c r="W99" s="1310"/>
      <c r="X99" s="1310"/>
      <c r="Y99" s="1310"/>
      <c r="Z99" s="1310"/>
      <c r="AA99" s="1310"/>
      <c r="AD99" s="1664"/>
      <c r="AE99" s="1664"/>
      <c r="AF99" s="780"/>
      <c r="AQ99" s="227"/>
      <c r="AR99" s="239"/>
      <c r="AV99" s="227"/>
      <c r="AW99" s="227"/>
      <c r="AX99" s="231"/>
      <c r="BD99" s="227"/>
      <c r="BE99" s="240"/>
      <c r="BG99" s="227"/>
      <c r="BH99" s="227"/>
      <c r="BL99" s="231"/>
      <c r="BQ99" s="227"/>
      <c r="BR99" s="239"/>
      <c r="BT99" s="227"/>
      <c r="BU99" s="239"/>
      <c r="CC99" s="227"/>
      <c r="CD99" s="239"/>
      <c r="CH99" s="227"/>
      <c r="CI99" s="227"/>
      <c r="CJ99" s="231"/>
      <c r="CP99" s="227"/>
      <c r="CQ99" s="1135"/>
      <c r="CR99" s="1134"/>
      <c r="CS99" s="1135"/>
      <c r="CT99" s="240"/>
      <c r="CX99" s="231"/>
      <c r="DC99" s="227"/>
      <c r="DD99" s="239"/>
      <c r="DF99" s="227"/>
      <c r="DG99" s="239"/>
      <c r="DJ99" s="227"/>
      <c r="DK99" s="240"/>
      <c r="DO99" s="227"/>
      <c r="DP99" s="239"/>
      <c r="EE99" s="227"/>
      <c r="EF99" s="239"/>
      <c r="EG99" s="1122"/>
      <c r="EH99" s="1122"/>
      <c r="EI99" s="1122"/>
      <c r="EJ99" s="227"/>
      <c r="EK99" s="227"/>
      <c r="EL99" s="231"/>
      <c r="EM99" s="1122"/>
      <c r="EN99" s="1122"/>
      <c r="EO99" s="1122"/>
      <c r="EP99" s="1122"/>
      <c r="EQ99" s="1122"/>
      <c r="ER99" s="227"/>
      <c r="ES99" s="1135"/>
      <c r="ET99" s="1134"/>
      <c r="EU99" s="1135"/>
      <c r="EV99" s="240"/>
      <c r="EW99" s="1122"/>
      <c r="EX99" s="1122"/>
      <c r="EY99" s="1122"/>
      <c r="EZ99" s="231"/>
      <c r="FA99" s="1122"/>
      <c r="FB99" s="1122"/>
      <c r="FC99" s="1122"/>
      <c r="FD99" s="1122"/>
      <c r="FE99" s="227"/>
      <c r="FF99" s="239"/>
      <c r="FG99" s="1122"/>
      <c r="FH99" s="227"/>
      <c r="FI99" s="239"/>
      <c r="FJ99" s="1122"/>
      <c r="FK99" s="1122"/>
      <c r="FL99" s="227"/>
      <c r="FM99" s="240"/>
      <c r="FN99" s="1122"/>
      <c r="FO99" s="1122"/>
      <c r="FP99" s="1122"/>
      <c r="FQ99" s="227"/>
      <c r="FR99" s="239"/>
      <c r="FS99" s="1122"/>
      <c r="FT99" s="1122"/>
      <c r="FU99" s="1122"/>
      <c r="FV99" s="1122"/>
      <c r="FW99" s="1122"/>
      <c r="FX99" s="1122"/>
      <c r="FY99" s="1122"/>
      <c r="FZ99" s="1122"/>
      <c r="GA99" s="1122"/>
      <c r="GB99" s="1122"/>
      <c r="GC99" s="1122"/>
      <c r="GD99" s="1122"/>
      <c r="GE99" s="1122"/>
      <c r="GF99" s="1122"/>
      <c r="GG99" s="227"/>
      <c r="GH99" s="239"/>
      <c r="GI99" s="1122"/>
      <c r="GJ99" s="1122"/>
      <c r="GK99" s="1122"/>
      <c r="GL99" s="227"/>
      <c r="GM99" s="227"/>
      <c r="GN99" s="231"/>
      <c r="GO99" s="1377"/>
      <c r="GP99" s="1377"/>
      <c r="GQ99" s="1377"/>
      <c r="GR99" s="1377"/>
      <c r="GS99" s="1377"/>
      <c r="GT99" s="1377"/>
      <c r="GU99" s="1377"/>
      <c r="GV99" s="1377"/>
      <c r="GW99" s="1377"/>
      <c r="GX99" s="240"/>
      <c r="GY99" s="1122"/>
      <c r="GZ99" s="1122"/>
      <c r="HA99" s="1122"/>
      <c r="HB99" s="231"/>
      <c r="HC99" s="1122"/>
      <c r="HD99" s="1122"/>
      <c r="HE99" s="1122"/>
      <c r="HF99" s="1122"/>
      <c r="HG99" s="227"/>
      <c r="HH99" s="239"/>
      <c r="HI99" s="1122"/>
      <c r="HJ99" s="227"/>
      <c r="HK99" s="239"/>
      <c r="HL99" s="1122"/>
      <c r="HM99" s="1122"/>
      <c r="HN99" s="227"/>
      <c r="HO99" s="240"/>
      <c r="HP99" s="1122"/>
      <c r="HQ99" s="1122"/>
      <c r="HR99" s="1122"/>
      <c r="HS99" s="227"/>
      <c r="HT99" s="239"/>
      <c r="HU99" s="1122"/>
      <c r="HV99" s="1122"/>
      <c r="HW99" s="1122"/>
      <c r="HX99" s="1122"/>
      <c r="HY99" s="1122"/>
      <c r="HZ99" s="1122"/>
      <c r="IA99" s="1122"/>
      <c r="IB99" s="1122"/>
      <c r="IC99" s="1122"/>
      <c r="ID99" s="1122"/>
      <c r="IE99" s="1122"/>
      <c r="IF99" s="1122"/>
      <c r="IG99" s="1122"/>
      <c r="IH99" s="1122"/>
      <c r="II99" s="227"/>
      <c r="IJ99" s="239"/>
      <c r="IK99" s="1122"/>
      <c r="IL99" s="1122"/>
      <c r="IM99" s="1122"/>
      <c r="IN99" s="227"/>
      <c r="IO99" s="227"/>
      <c r="IP99" s="231"/>
      <c r="IQ99" s="1377"/>
      <c r="IR99" s="1377"/>
      <c r="IS99" s="1377"/>
      <c r="IT99" s="1377"/>
      <c r="IU99" s="1377"/>
      <c r="IV99" s="1377"/>
      <c r="IW99" s="1377"/>
      <c r="IX99" s="1377"/>
      <c r="IY99" s="1377"/>
      <c r="IZ99" s="240"/>
      <c r="JA99" s="1122"/>
      <c r="JB99" s="1122"/>
      <c r="JC99" s="1122"/>
      <c r="JD99" s="231"/>
      <c r="JE99" s="1122"/>
      <c r="JF99" s="1122"/>
      <c r="JG99" s="1122"/>
      <c r="JH99" s="1122"/>
      <c r="JI99" s="227"/>
      <c r="JJ99" s="239"/>
      <c r="JK99" s="1122"/>
      <c r="JL99" s="227"/>
      <c r="JM99" s="239"/>
      <c r="JN99" s="1122"/>
      <c r="JO99" s="1122"/>
      <c r="JP99" s="227"/>
      <c r="JQ99" s="240"/>
      <c r="JR99" s="1122"/>
      <c r="JS99" s="1122"/>
      <c r="JT99" s="1122"/>
      <c r="JU99" s="227"/>
      <c r="JV99" s="239"/>
      <c r="JW99" s="1122"/>
      <c r="JX99" s="1122"/>
      <c r="JY99" s="1122"/>
      <c r="JZ99" s="1122"/>
      <c r="KA99" s="1122"/>
      <c r="KB99" s="1122"/>
      <c r="KC99" s="1122"/>
      <c r="KD99" s="1122"/>
      <c r="KE99" s="1122"/>
      <c r="KF99" s="1122"/>
      <c r="KG99" s="1122"/>
      <c r="KH99" s="1122"/>
      <c r="KI99" s="1122"/>
      <c r="KJ99" s="1122"/>
      <c r="KK99" s="227"/>
      <c r="KL99" s="239"/>
      <c r="KM99" s="1122"/>
      <c r="KN99" s="1122"/>
      <c r="KO99" s="1122"/>
      <c r="KP99" s="227"/>
      <c r="KQ99" s="227"/>
      <c r="KR99" s="231"/>
      <c r="KS99" s="1377"/>
      <c r="KT99" s="1377"/>
      <c r="KU99" s="1377"/>
      <c r="KV99" s="1377"/>
      <c r="KW99" s="1377"/>
      <c r="KX99" s="1377"/>
      <c r="KY99" s="1377"/>
      <c r="KZ99" s="1377"/>
      <c r="LA99" s="1377"/>
      <c r="LB99" s="240"/>
      <c r="LC99" s="1122"/>
      <c r="LD99" s="1122"/>
      <c r="LE99" s="1122"/>
      <c r="LF99" s="231"/>
      <c r="LG99" s="1122"/>
      <c r="LH99" s="1122"/>
      <c r="LI99" s="1122"/>
      <c r="LJ99" s="1122"/>
      <c r="LK99" s="227"/>
      <c r="LL99" s="239"/>
      <c r="LM99" s="1122"/>
      <c r="LN99" s="227"/>
      <c r="LO99" s="239"/>
      <c r="LP99" s="1122"/>
      <c r="LQ99" s="1122"/>
      <c r="LR99" s="227"/>
      <c r="LS99" s="240"/>
      <c r="LT99" s="1122"/>
      <c r="LU99" s="1122"/>
      <c r="LV99" s="1122"/>
      <c r="LW99" s="227"/>
      <c r="LX99" s="239"/>
      <c r="LY99" s="1122"/>
      <c r="LZ99" s="1122"/>
      <c r="MA99" s="1122"/>
      <c r="MB99" s="1122"/>
      <c r="MC99" s="1122"/>
      <c r="MD99" s="1122"/>
      <c r="ME99" s="1122"/>
      <c r="MF99" s="1122"/>
      <c r="MG99" s="1122"/>
      <c r="MH99" s="1122"/>
      <c r="MI99" s="1122"/>
      <c r="MJ99" s="1122"/>
      <c r="MK99" s="1122"/>
      <c r="ML99" s="1122"/>
      <c r="MM99" s="227"/>
      <c r="MN99" s="239"/>
      <c r="MO99" s="1122"/>
      <c r="MP99" s="1122"/>
      <c r="MQ99" s="1122"/>
      <c r="MR99" s="227"/>
      <c r="MS99" s="227"/>
      <c r="MT99" s="231"/>
      <c r="MU99" s="1377"/>
      <c r="MV99" s="1377"/>
      <c r="MW99" s="1377"/>
      <c r="MX99" s="1377"/>
      <c r="MY99" s="1377"/>
      <c r="MZ99" s="1377"/>
      <c r="NA99" s="1377"/>
      <c r="NB99" s="1377"/>
      <c r="NC99" s="1377"/>
      <c r="ND99" s="240"/>
      <c r="NE99" s="1122"/>
      <c r="NF99" s="1122"/>
      <c r="NG99" s="1122"/>
      <c r="NH99" s="231"/>
      <c r="NI99" s="1122"/>
      <c r="NJ99" s="1122"/>
      <c r="NK99" s="1122"/>
      <c r="NL99" s="1122"/>
      <c r="NM99" s="227"/>
      <c r="NN99" s="239"/>
      <c r="NO99" s="1122"/>
      <c r="NP99" s="227"/>
      <c r="NQ99" s="239"/>
      <c r="NR99" s="1122"/>
      <c r="NS99" s="1122"/>
      <c r="NT99" s="227"/>
      <c r="NU99" s="240"/>
      <c r="NV99" s="1122"/>
      <c r="NW99" s="1122"/>
      <c r="NX99" s="1122"/>
      <c r="NY99" s="227"/>
      <c r="NZ99" s="239"/>
      <c r="OA99" s="1122"/>
      <c r="OB99" s="1122"/>
      <c r="OC99" s="1122"/>
      <c r="OD99" s="1122"/>
      <c r="OE99" s="1122"/>
      <c r="OF99" s="1122"/>
      <c r="OG99" s="1122"/>
      <c r="OH99" s="1377"/>
      <c r="OI99" s="1377"/>
      <c r="OJ99" s="1377"/>
      <c r="OK99" s="1377"/>
      <c r="OL99" s="1377"/>
      <c r="OM99" s="1377"/>
      <c r="ON99" s="1377"/>
      <c r="OO99" s="1377"/>
      <c r="OP99" s="1166"/>
      <c r="OQ99" s="1165"/>
      <c r="OR99" s="1165"/>
      <c r="OS99" s="1166"/>
      <c r="OU99" s="227"/>
      <c r="OV99" s="227"/>
      <c r="OX99" s="227"/>
      <c r="OY99" s="227"/>
      <c r="OZ99" s="234"/>
      <c r="PA99" s="227"/>
      <c r="PB99" s="227"/>
      <c r="PC99" s="234"/>
      <c r="PK99" s="227"/>
      <c r="PL99" s="239"/>
      <c r="PM99" s="1122"/>
      <c r="PN99" s="1122"/>
      <c r="PO99" s="1122"/>
      <c r="PP99" s="227"/>
      <c r="PQ99" s="227"/>
      <c r="PR99" s="231"/>
      <c r="PS99" s="1122"/>
      <c r="PT99" s="1122"/>
      <c r="PU99" s="1122"/>
      <c r="PV99" s="1122"/>
      <c r="PW99" s="1122"/>
      <c r="PX99" s="227"/>
      <c r="PY99" s="1135"/>
      <c r="PZ99" s="1134"/>
      <c r="QA99" s="1135"/>
      <c r="QB99" s="240"/>
      <c r="QC99" s="1122"/>
      <c r="QD99" s="1122"/>
      <c r="QE99" s="1122"/>
      <c r="QF99" s="231"/>
      <c r="QG99" s="1122"/>
      <c r="QH99" s="1122"/>
      <c r="QI99" s="1122"/>
      <c r="QJ99" s="1122"/>
      <c r="QK99" s="227"/>
      <c r="QL99" s="239"/>
      <c r="QM99" s="1122"/>
      <c r="QN99" s="227"/>
      <c r="QO99" s="239"/>
      <c r="QP99" s="1122"/>
      <c r="QQ99" s="1122"/>
      <c r="QR99" s="227"/>
      <c r="QS99" s="240"/>
      <c r="QT99" s="1122"/>
      <c r="QU99" s="1122"/>
      <c r="QV99" s="1122"/>
      <c r="QW99" s="227"/>
      <c r="QX99" s="239"/>
      <c r="QY99" s="1122"/>
      <c r="QZ99" s="1122"/>
      <c r="RA99" s="1122"/>
      <c r="RB99" s="1122"/>
      <c r="RC99" s="1122"/>
      <c r="RD99" s="1122"/>
      <c r="RE99" s="1122"/>
      <c r="RF99" s="1122"/>
      <c r="RG99" s="1122"/>
      <c r="RH99" s="1122"/>
      <c r="RI99" s="1122"/>
      <c r="RJ99" s="1122"/>
      <c r="RK99" s="1122"/>
      <c r="RL99" s="1122"/>
      <c r="RM99" s="227"/>
      <c r="RN99" s="239"/>
      <c r="RO99" s="1122"/>
      <c r="RP99" s="1122"/>
      <c r="RQ99" s="1122"/>
      <c r="RR99" s="227"/>
      <c r="RS99" s="227"/>
      <c r="RT99" s="231"/>
      <c r="RU99" s="1122"/>
      <c r="RV99" s="1122"/>
      <c r="RW99" s="1122"/>
      <c r="RX99" s="1122"/>
      <c r="RY99" s="1122"/>
      <c r="RZ99" s="227"/>
      <c r="SA99" s="1135"/>
      <c r="SB99" s="1134"/>
      <c r="SC99" s="1135"/>
      <c r="SD99" s="240"/>
      <c r="SE99" s="1122"/>
      <c r="SF99" s="1122"/>
      <c r="SG99" s="1122"/>
      <c r="SH99" s="231"/>
      <c r="SI99" s="1122"/>
      <c r="SJ99" s="1122"/>
      <c r="SK99" s="1122"/>
      <c r="SL99" s="1122"/>
      <c r="SM99" s="227"/>
      <c r="SN99" s="239"/>
      <c r="SO99" s="1122"/>
      <c r="SP99" s="227"/>
      <c r="SQ99" s="239"/>
      <c r="SR99" s="1122"/>
      <c r="SS99" s="1122"/>
      <c r="ST99" s="227"/>
      <c r="SU99" s="240"/>
      <c r="SV99" s="1122"/>
      <c r="SW99" s="1122"/>
      <c r="SX99" s="1122"/>
      <c r="SY99" s="227"/>
      <c r="SZ99" s="239"/>
      <c r="TA99" s="1122"/>
      <c r="TB99" s="1122"/>
      <c r="TC99" s="1122"/>
      <c r="TD99" s="1122"/>
      <c r="TE99" s="1122"/>
      <c r="TF99" s="1122"/>
      <c r="TG99" s="1122"/>
      <c r="TH99" s="1122"/>
      <c r="TI99" s="1122"/>
      <c r="TJ99" s="1122"/>
      <c r="TK99" s="1122"/>
      <c r="TL99" s="1122"/>
      <c r="TM99" s="1122"/>
      <c r="TN99" s="1122"/>
      <c r="TO99" s="227"/>
      <c r="TP99" s="239"/>
      <c r="TQ99" s="1122"/>
      <c r="TR99" s="1122"/>
      <c r="TS99" s="1122"/>
      <c r="TT99" s="227"/>
      <c r="TU99" s="227"/>
      <c r="TV99" s="231"/>
      <c r="TW99" s="1122"/>
      <c r="TX99" s="1122"/>
      <c r="TY99" s="1122"/>
      <c r="TZ99" s="1122"/>
      <c r="UA99" s="1122"/>
      <c r="UB99" s="227"/>
      <c r="UC99" s="1135"/>
      <c r="UD99" s="1134"/>
      <c r="UE99" s="1135"/>
      <c r="UF99" s="240"/>
      <c r="UG99" s="1122"/>
      <c r="UH99" s="1122"/>
      <c r="UI99" s="1122"/>
      <c r="UJ99" s="231"/>
      <c r="UK99" s="1122"/>
      <c r="UL99" s="1122"/>
      <c r="UM99" s="1122"/>
      <c r="UN99" s="1122"/>
      <c r="UO99" s="227"/>
      <c r="UP99" s="239"/>
      <c r="UQ99" s="1122"/>
      <c r="UR99" s="227"/>
      <c r="US99" s="239"/>
      <c r="UT99" s="1122"/>
      <c r="UU99" s="1122"/>
      <c r="UV99" s="227"/>
      <c r="UW99" s="240"/>
      <c r="UX99" s="1122"/>
      <c r="UY99" s="1122"/>
      <c r="UZ99" s="1122"/>
      <c r="VA99" s="227"/>
      <c r="VB99" s="239"/>
      <c r="VC99" s="1122"/>
      <c r="VD99" s="1122"/>
      <c r="VE99" s="1122"/>
      <c r="VF99" s="1122"/>
      <c r="VG99" s="1122"/>
      <c r="VH99" s="1122"/>
      <c r="VI99" s="1122"/>
      <c r="VJ99" s="1122"/>
      <c r="VK99" s="1122"/>
      <c r="VL99" s="1122"/>
      <c r="VM99" s="1122"/>
      <c r="VN99" s="1122"/>
      <c r="VO99" s="1122"/>
      <c r="VP99" s="1122"/>
      <c r="VQ99" s="227"/>
      <c r="VR99" s="239"/>
      <c r="VS99" s="1122"/>
      <c r="VT99" s="1122"/>
      <c r="VU99" s="1122"/>
      <c r="VV99" s="227"/>
      <c r="VW99" s="227"/>
      <c r="VX99" s="231"/>
      <c r="VY99" s="1122"/>
      <c r="VZ99" s="1122"/>
      <c r="WA99" s="1122"/>
      <c r="WB99" s="1122"/>
      <c r="WC99" s="1122"/>
      <c r="WD99" s="227"/>
      <c r="WE99" s="1135"/>
      <c r="WF99" s="1134"/>
      <c r="WG99" s="1135"/>
      <c r="WH99" s="240"/>
      <c r="WI99" s="1122"/>
      <c r="WJ99" s="1122"/>
      <c r="WK99" s="1122"/>
      <c r="WL99" s="231"/>
      <c r="WM99" s="1122"/>
      <c r="WN99" s="1122"/>
      <c r="WO99" s="1122"/>
      <c r="WP99" s="1122"/>
      <c r="WQ99" s="227"/>
      <c r="WR99" s="239"/>
      <c r="WS99" s="1122"/>
      <c r="WT99" s="227"/>
      <c r="WU99" s="239"/>
      <c r="WV99" s="1122"/>
      <c r="WW99" s="1122"/>
      <c r="WX99" s="227"/>
      <c r="WY99" s="240"/>
      <c r="WZ99" s="1122"/>
      <c r="XA99" s="1122"/>
      <c r="XB99" s="1122"/>
      <c r="XC99" s="227"/>
      <c r="XD99" s="239"/>
      <c r="XE99" s="1122"/>
      <c r="XF99" s="1122"/>
      <c r="XG99" s="1122"/>
      <c r="XH99" s="1122"/>
      <c r="XI99" s="1122"/>
      <c r="XJ99" s="1122"/>
      <c r="XK99" s="1122"/>
      <c r="XL99" s="1122"/>
      <c r="XM99" s="1122"/>
      <c r="XN99" s="1122"/>
      <c r="XO99" s="1122"/>
      <c r="XP99" s="1122"/>
      <c r="XQ99" s="1122"/>
      <c r="XR99" s="1122"/>
      <c r="XS99" s="227"/>
      <c r="XT99" s="239"/>
      <c r="XU99" s="1122"/>
      <c r="XV99" s="1122"/>
      <c r="XW99" s="1122"/>
      <c r="XX99" s="227"/>
      <c r="XY99" s="227"/>
      <c r="XZ99" s="231"/>
      <c r="YA99" s="1122"/>
      <c r="YB99" s="1122"/>
      <c r="YC99" s="1122"/>
      <c r="YD99" s="1122"/>
      <c r="YE99" s="1122"/>
      <c r="YF99" s="227"/>
      <c r="YG99" s="1135"/>
      <c r="YH99" s="1134"/>
      <c r="YI99" s="1135"/>
      <c r="YJ99" s="240"/>
      <c r="YK99" s="1122"/>
      <c r="YL99" s="1122"/>
      <c r="YM99" s="1122"/>
      <c r="YN99" s="231"/>
      <c r="YO99" s="1122"/>
      <c r="YP99" s="1122"/>
      <c r="YQ99" s="1122"/>
      <c r="YR99" s="1122"/>
      <c r="YS99" s="227"/>
      <c r="YT99" s="239"/>
      <c r="YU99" s="1122"/>
      <c r="YV99" s="227"/>
      <c r="YW99" s="239"/>
      <c r="YX99" s="1122"/>
      <c r="YY99" s="1122"/>
      <c r="YZ99" s="227"/>
      <c r="ZA99" s="240"/>
      <c r="ZB99" s="1122"/>
      <c r="ZC99" s="1122"/>
      <c r="ZD99" s="1122"/>
      <c r="ZE99" s="227"/>
      <c r="ZF99" s="239"/>
      <c r="ZG99" s="1122"/>
      <c r="ZH99" s="1122"/>
      <c r="ZI99" s="1122"/>
      <c r="ZJ99" s="1122"/>
      <c r="ZK99" s="1122"/>
      <c r="ZL99" s="1122"/>
      <c r="ZM99" s="1122"/>
      <c r="ZN99" s="1122"/>
      <c r="ZO99" s="1122"/>
      <c r="ZP99" s="1122"/>
      <c r="ZQ99" s="1122"/>
      <c r="ZR99" s="1122"/>
      <c r="ZS99" s="1122"/>
      <c r="ZT99" s="1122"/>
      <c r="ZU99" s="227"/>
      <c r="ZV99" s="239"/>
      <c r="ZW99" s="1122"/>
      <c r="ZX99" s="1122"/>
      <c r="ZY99" s="1122"/>
      <c r="ZZ99" s="227"/>
      <c r="AAA99" s="227"/>
      <c r="AAB99" s="231"/>
      <c r="AAC99" s="1122"/>
      <c r="AAD99" s="1122"/>
      <c r="AAE99" s="1122"/>
      <c r="AAF99" s="1122"/>
      <c r="AAG99" s="1122"/>
      <c r="AAH99" s="227"/>
      <c r="AAI99" s="1135"/>
      <c r="AAJ99" s="1134"/>
      <c r="AAK99" s="1135"/>
      <c r="AAL99" s="240"/>
      <c r="AAM99" s="1122"/>
      <c r="AAN99" s="1122"/>
      <c r="AAO99" s="1122"/>
      <c r="AAP99" s="231"/>
      <c r="AAQ99" s="1122"/>
      <c r="AAR99" s="1122"/>
      <c r="AAS99" s="1122"/>
      <c r="AAT99" s="1122"/>
      <c r="AAU99" s="227"/>
      <c r="AAV99" s="239"/>
      <c r="AAW99" s="1122"/>
      <c r="AAX99" s="227"/>
      <c r="AAY99" s="239"/>
      <c r="AAZ99" s="1122"/>
      <c r="ABA99" s="1122"/>
      <c r="ABB99" s="227"/>
      <c r="ABC99" s="240"/>
      <c r="ABD99" s="1122"/>
      <c r="ABE99" s="1122"/>
      <c r="ABF99" s="1122"/>
      <c r="ABG99" s="227"/>
      <c r="ABH99" s="239"/>
      <c r="ABI99" s="1122"/>
      <c r="ABJ99" s="1122"/>
      <c r="ABK99" s="1122"/>
      <c r="ABL99" s="1122"/>
      <c r="ABM99" s="1122"/>
      <c r="ABN99" s="1122"/>
      <c r="ABO99" s="1122"/>
      <c r="ABP99" s="1122"/>
      <c r="ABQ99" s="1122"/>
      <c r="ABR99" s="1122"/>
      <c r="ABS99" s="1122"/>
      <c r="ABT99" s="1122"/>
      <c r="ABU99" s="1122"/>
      <c r="ABV99" s="1122"/>
      <c r="ABW99" s="227"/>
      <c r="ABX99" s="239"/>
      <c r="ABY99" s="1122"/>
      <c r="ABZ99" s="1122"/>
      <c r="ACA99" s="1122"/>
      <c r="ACB99" s="227"/>
      <c r="ACC99" s="227"/>
      <c r="ACD99" s="231"/>
      <c r="ACE99" s="1122"/>
      <c r="ACF99" s="1122"/>
      <c r="ACG99" s="1122"/>
      <c r="ACH99" s="1122"/>
      <c r="ACI99" s="1122"/>
      <c r="ACJ99" s="227"/>
      <c r="ACK99" s="1135"/>
      <c r="ACL99" s="1134"/>
      <c r="ACM99" s="1135"/>
      <c r="ACN99" s="240"/>
      <c r="ACO99" s="1122"/>
      <c r="ACP99" s="1122"/>
      <c r="ACQ99" s="1122"/>
      <c r="ACR99" s="231"/>
      <c r="ACS99" s="1122"/>
      <c r="ACT99" s="1122"/>
      <c r="ACU99" s="1122"/>
      <c r="ACV99" s="1122"/>
      <c r="ACW99" s="227"/>
      <c r="ACX99" s="239"/>
      <c r="ACY99" s="1122"/>
      <c r="ACZ99" s="227"/>
      <c r="ADA99" s="239"/>
      <c r="ADB99" s="1122"/>
      <c r="ADC99" s="1122"/>
      <c r="ADD99" s="227"/>
      <c r="ADE99" s="240"/>
      <c r="ADF99" s="1122"/>
      <c r="ADG99" s="1122"/>
      <c r="ADH99" s="1122"/>
      <c r="ADI99" s="227"/>
      <c r="ADJ99" s="239"/>
      <c r="ADK99" s="1122"/>
      <c r="ADL99" s="1122"/>
      <c r="ADM99" s="1122"/>
      <c r="ADN99" s="1122"/>
      <c r="ADO99" s="1122"/>
      <c r="ADP99" s="1122"/>
      <c r="ADQ99" s="1122"/>
      <c r="ADR99" s="1122"/>
      <c r="ADS99" s="1122"/>
      <c r="ADT99" s="1122"/>
      <c r="ADU99" s="1122"/>
      <c r="ADV99" s="1122"/>
      <c r="ADW99" s="1122"/>
      <c r="ADX99" s="1122"/>
      <c r="ADY99" s="227"/>
      <c r="ADZ99" s="239"/>
      <c r="AEA99" s="1122"/>
      <c r="AEB99" s="1122"/>
      <c r="AEC99" s="1122"/>
      <c r="AED99" s="227"/>
      <c r="AEE99" s="227"/>
      <c r="AEF99" s="231"/>
      <c r="AEG99" s="1122"/>
      <c r="AEH99" s="1122"/>
      <c r="AEI99" s="1122"/>
      <c r="AEJ99" s="1122"/>
      <c r="AEK99" s="1122"/>
      <c r="AEL99" s="227"/>
      <c r="AEM99" s="1135"/>
      <c r="AEN99" s="1134"/>
      <c r="AEO99" s="1135"/>
      <c r="AEP99" s="240"/>
      <c r="AEQ99" s="1122"/>
      <c r="AER99" s="1122"/>
      <c r="AES99" s="1122"/>
      <c r="AET99" s="231"/>
      <c r="AEU99" s="1122"/>
      <c r="AEV99" s="1122"/>
      <c r="AEW99" s="1122"/>
      <c r="AEX99" s="1122"/>
      <c r="AEY99" s="227"/>
      <c r="AEZ99" s="239"/>
      <c r="AFA99" s="1122"/>
      <c r="AFB99" s="227"/>
      <c r="AFC99" s="239"/>
      <c r="AFD99" s="1122"/>
      <c r="AFE99" s="1122"/>
      <c r="AFF99" s="227"/>
      <c r="AFG99" s="240"/>
      <c r="AFH99" s="1122"/>
      <c r="AFI99" s="1122"/>
      <c r="AFJ99" s="1122"/>
      <c r="AFK99" s="227"/>
      <c r="AFL99" s="239"/>
      <c r="AFM99" s="1122"/>
      <c r="AFN99" s="1122"/>
      <c r="AFO99" s="1122"/>
      <c r="AFP99" s="1122"/>
      <c r="AFQ99" s="1122"/>
      <c r="AFR99" s="1122"/>
      <c r="AFS99" s="1122"/>
      <c r="AFT99" s="1122"/>
      <c r="AFU99" s="1122"/>
      <c r="AFV99" s="1122"/>
      <c r="AFW99" s="1122"/>
      <c r="AFX99" s="1122"/>
      <c r="AFY99" s="1122"/>
      <c r="AFZ99" s="1122"/>
      <c r="AGA99" s="227"/>
      <c r="AGB99" s="239"/>
      <c r="AGC99" s="1122"/>
      <c r="AGD99" s="1122"/>
      <c r="AGE99" s="1122"/>
      <c r="AGF99" s="227"/>
      <c r="AGG99" s="227"/>
      <c r="AGH99" s="231"/>
      <c r="AGI99" s="1122"/>
      <c r="AGJ99" s="1122"/>
      <c r="AGK99" s="1122"/>
      <c r="AGL99" s="1122"/>
      <c r="AGM99" s="1122"/>
      <c r="AGN99" s="227"/>
      <c r="AGO99" s="1135"/>
      <c r="AGP99" s="1134"/>
      <c r="AGQ99" s="1135"/>
      <c r="AGR99" s="240"/>
      <c r="AGS99" s="1122"/>
      <c r="AGT99" s="1122"/>
      <c r="AGU99" s="1122"/>
      <c r="AGV99" s="231"/>
      <c r="AGW99" s="1122"/>
      <c r="AGX99" s="1122"/>
      <c r="AGY99" s="1122"/>
      <c r="AGZ99" s="1122"/>
      <c r="AHA99" s="227"/>
      <c r="AHB99" s="239"/>
      <c r="AHC99" s="1122"/>
      <c r="AHD99" s="227"/>
      <c r="AHE99" s="239"/>
      <c r="AHF99" s="1122"/>
      <c r="AHG99" s="1122"/>
      <c r="AHH99" s="227"/>
      <c r="AHI99" s="240"/>
      <c r="AHJ99" s="1122"/>
      <c r="AHK99" s="1122"/>
      <c r="AHL99" s="1122"/>
      <c r="AHM99" s="227"/>
      <c r="AHN99" s="239"/>
      <c r="AHO99" s="1122"/>
      <c r="AHP99" s="1122"/>
      <c r="AHQ99" s="1122"/>
      <c r="AHR99" s="1122"/>
      <c r="AHS99" s="1122"/>
      <c r="AHT99" s="1122"/>
      <c r="AHU99" s="1122"/>
      <c r="AHV99" s="1122"/>
      <c r="AHW99" s="1122"/>
      <c r="AHX99" s="1122"/>
      <c r="AHY99" s="1122"/>
      <c r="AHZ99" s="1122"/>
      <c r="AIA99" s="1122"/>
      <c r="AIB99" s="1122"/>
      <c r="AIC99" s="227"/>
      <c r="AID99" s="239"/>
      <c r="AIE99" s="1122"/>
      <c r="AIF99" s="1122"/>
      <c r="AIG99" s="1122"/>
      <c r="AIH99" s="227"/>
      <c r="AII99" s="227"/>
      <c r="AIJ99" s="231"/>
      <c r="AIK99" s="1122"/>
      <c r="AIL99" s="1122"/>
      <c r="AIM99" s="1122"/>
      <c r="AIN99" s="1122"/>
      <c r="AIO99" s="1122"/>
      <c r="AIP99" s="227"/>
      <c r="AIQ99" s="1135"/>
      <c r="AIR99" s="1134"/>
      <c r="AIS99" s="1135"/>
      <c r="AIT99" s="240"/>
      <c r="AIU99" s="1122"/>
      <c r="AIV99" s="1122"/>
      <c r="AIW99" s="1122"/>
      <c r="AIX99" s="231"/>
      <c r="AIY99" s="1122"/>
      <c r="AIZ99" s="1122"/>
      <c r="AJA99" s="1122"/>
      <c r="AJB99" s="1122"/>
      <c r="AJC99" s="227"/>
      <c r="AJD99" s="239"/>
      <c r="AJE99" s="1122"/>
      <c r="AJF99" s="227"/>
      <c r="AJG99" s="239"/>
      <c r="AJH99" s="1122"/>
      <c r="AJI99" s="1122"/>
      <c r="AJJ99" s="227"/>
      <c r="AJK99" s="240"/>
      <c r="AJL99" s="1122"/>
      <c r="AJM99" s="1122"/>
      <c r="AJN99" s="1122"/>
      <c r="AJO99" s="227"/>
      <c r="AJP99" s="239"/>
      <c r="AJQ99" s="1122"/>
      <c r="AJR99" s="1122"/>
      <c r="AJS99" s="1122"/>
      <c r="AJT99" s="1122"/>
      <c r="AJU99" s="1122"/>
      <c r="AJV99" s="1122"/>
      <c r="AJW99" s="1122"/>
      <c r="AJX99" s="1122"/>
      <c r="AJY99" s="1122"/>
      <c r="AJZ99" s="1122"/>
      <c r="AKA99" s="1122"/>
      <c r="AKB99" s="1122"/>
      <c r="AKC99" s="1122"/>
      <c r="AKD99" s="1122"/>
      <c r="AKE99" s="227"/>
      <c r="AKF99" s="239"/>
      <c r="AKG99" s="1122"/>
      <c r="AKH99" s="1122"/>
      <c r="AKI99" s="1122"/>
      <c r="AKJ99" s="227"/>
      <c r="AKK99" s="227"/>
      <c r="AKL99" s="231"/>
      <c r="AKM99" s="1122"/>
      <c r="AKN99" s="1122"/>
      <c r="AKO99" s="1122"/>
      <c r="AKP99" s="1122"/>
      <c r="AKQ99" s="1122"/>
      <c r="AKR99" s="227"/>
      <c r="AKS99" s="1135"/>
      <c r="AKT99" s="1134"/>
      <c r="AKU99" s="1135"/>
      <c r="AKV99" s="240"/>
      <c r="AKW99" s="1122"/>
      <c r="AKX99" s="1122"/>
      <c r="AKY99" s="1122"/>
      <c r="AKZ99" s="231"/>
      <c r="ALA99" s="1122"/>
      <c r="ALB99" s="1122"/>
      <c r="ALC99" s="1122"/>
      <c r="ALD99" s="1122"/>
      <c r="ALE99" s="227"/>
      <c r="ALF99" s="239"/>
      <c r="ALG99" s="1122"/>
      <c r="ALH99" s="227"/>
      <c r="ALI99" s="239"/>
      <c r="ALJ99" s="1122"/>
      <c r="ALK99" s="1122"/>
      <c r="ALL99" s="227"/>
      <c r="ALM99" s="240"/>
      <c r="ALN99" s="1122"/>
      <c r="ALO99" s="1122"/>
      <c r="ALP99" s="1122"/>
      <c r="ALQ99" s="227"/>
      <c r="ALR99" s="239"/>
      <c r="ALS99" s="1122"/>
      <c r="ALT99" s="1122"/>
      <c r="ALU99" s="1122"/>
      <c r="ALV99" s="1122"/>
      <c r="ALW99" s="1122"/>
      <c r="ALX99" s="1122"/>
      <c r="ALY99" s="1122"/>
      <c r="ALZ99" s="1122"/>
      <c r="AMA99" s="1122"/>
      <c r="AMB99" s="1122"/>
      <c r="AMC99" s="1122"/>
      <c r="AMD99" s="1122"/>
      <c r="AME99" s="1122"/>
      <c r="AMF99" s="1122"/>
      <c r="AMG99" s="227"/>
      <c r="AMH99" s="239"/>
      <c r="AMI99" s="1122"/>
      <c r="AMJ99" s="1122"/>
      <c r="AMK99" s="1122"/>
      <c r="AML99" s="227"/>
      <c r="AMM99" s="227"/>
      <c r="AMN99" s="231"/>
      <c r="AMO99" s="1122"/>
      <c r="AMP99" s="1122"/>
      <c r="AMQ99" s="1122"/>
      <c r="AMR99" s="1122"/>
      <c r="AMS99" s="1122"/>
      <c r="AMT99" s="227"/>
      <c r="AMU99" s="1135"/>
      <c r="AMV99" s="1134"/>
      <c r="AMW99" s="1135"/>
      <c r="AMX99" s="240"/>
      <c r="AMY99" s="1122"/>
      <c r="AMZ99" s="1122"/>
      <c r="ANA99" s="1122"/>
      <c r="ANB99" s="231"/>
      <c r="ANC99" s="1122"/>
      <c r="AND99" s="1122"/>
      <c r="ANE99" s="1122"/>
      <c r="ANF99" s="1122"/>
      <c r="ANG99" s="227"/>
      <c r="ANH99" s="239"/>
      <c r="ANI99" s="1122"/>
      <c r="ANJ99" s="227"/>
      <c r="ANK99" s="239"/>
      <c r="ANL99" s="1122"/>
      <c r="ANM99" s="1122"/>
      <c r="ANN99" s="227"/>
      <c r="ANO99" s="240"/>
      <c r="ANP99" s="1122"/>
      <c r="ANQ99" s="1122"/>
      <c r="ANR99" s="1122"/>
      <c r="ANS99" s="227"/>
      <c r="ANT99" s="239"/>
      <c r="ANU99" s="1122"/>
      <c r="ANV99" s="1122"/>
      <c r="ANW99" s="1122"/>
      <c r="ANX99" s="1122"/>
      <c r="ANY99" s="1122"/>
      <c r="ANZ99" s="1122"/>
      <c r="AOA99" s="1122"/>
      <c r="AOB99" s="1122"/>
      <c r="AOC99" s="1122"/>
      <c r="AOD99" s="1122"/>
      <c r="AOE99" s="1122"/>
      <c r="AOF99" s="1122"/>
      <c r="AOG99" s="1122"/>
      <c r="AOH99" s="1122"/>
      <c r="AOI99" s="227"/>
      <c r="AOJ99" s="239"/>
      <c r="AOK99" s="1122"/>
      <c r="AOL99" s="1122"/>
      <c r="AOM99" s="1122"/>
      <c r="AON99" s="227"/>
      <c r="AOO99" s="227"/>
      <c r="AOP99" s="231"/>
      <c r="AOQ99" s="1122"/>
      <c r="AOR99" s="1122"/>
      <c r="AOS99" s="1122"/>
      <c r="AOT99" s="1122"/>
      <c r="AOU99" s="1122"/>
      <c r="AOV99" s="227"/>
      <c r="AOW99" s="1135"/>
      <c r="AOX99" s="1134"/>
      <c r="AOY99" s="1135"/>
      <c r="AOZ99" s="240"/>
      <c r="APA99" s="1122"/>
      <c r="APB99" s="1122"/>
      <c r="APC99" s="1122"/>
      <c r="APD99" s="231"/>
      <c r="APE99" s="1122"/>
      <c r="APF99" s="1122"/>
      <c r="APG99" s="1122"/>
      <c r="APH99" s="1122"/>
      <c r="API99" s="227"/>
      <c r="APJ99" s="239"/>
      <c r="APK99" s="1122"/>
      <c r="APL99" s="227"/>
      <c r="APM99" s="239"/>
      <c r="APN99" s="1122"/>
      <c r="APO99" s="1122"/>
      <c r="APP99" s="227"/>
      <c r="APQ99" s="240"/>
      <c r="APR99" s="1122"/>
      <c r="APS99" s="1122"/>
      <c r="APT99" s="1122"/>
      <c r="APU99" s="227"/>
      <c r="APV99" s="239"/>
      <c r="APW99" s="1122"/>
      <c r="APX99" s="1122"/>
      <c r="APY99" s="1122"/>
      <c r="APZ99" s="1122"/>
      <c r="AQA99" s="1122"/>
      <c r="AQB99" s="1122"/>
      <c r="AQC99" s="1122"/>
      <c r="AQD99" s="1122"/>
      <c r="AQE99" s="1122"/>
      <c r="AQF99" s="1122"/>
      <c r="AQG99" s="1122"/>
      <c r="AQH99" s="1122"/>
      <c r="AQI99" s="1122"/>
      <c r="AQJ99" s="1122"/>
      <c r="AQK99" s="227"/>
      <c r="AQL99" s="239"/>
      <c r="AQM99" s="1122"/>
      <c r="AQN99" s="1122"/>
      <c r="AQO99" s="1122"/>
      <c r="AQP99" s="227"/>
      <c r="AQQ99" s="227"/>
      <c r="AQR99" s="231"/>
      <c r="AQS99" s="1122"/>
      <c r="AQT99" s="1122"/>
      <c r="AQU99" s="1122"/>
      <c r="AQV99" s="1122"/>
      <c r="AQW99" s="1122"/>
      <c r="AQX99" s="227"/>
      <c r="AQY99" s="1135"/>
      <c r="AQZ99" s="1134"/>
      <c r="ARA99" s="1135"/>
      <c r="ARB99" s="240"/>
      <c r="ARC99" s="1122"/>
      <c r="ARD99" s="1122"/>
      <c r="ARE99" s="1122"/>
      <c r="ARF99" s="231"/>
      <c r="ARG99" s="1122"/>
      <c r="ARH99" s="1122"/>
      <c r="ARI99" s="1122"/>
      <c r="ARJ99" s="1122"/>
      <c r="ARK99" s="227"/>
      <c r="ARL99" s="239"/>
      <c r="ARM99" s="1122"/>
      <c r="ARN99" s="227"/>
      <c r="ARO99" s="239"/>
      <c r="ARP99" s="1122"/>
      <c r="ARQ99" s="1122"/>
      <c r="ARR99" s="227"/>
      <c r="ARS99" s="240"/>
      <c r="ART99" s="1122"/>
      <c r="ARU99" s="1122"/>
      <c r="ARV99" s="1122"/>
      <c r="ARW99" s="227"/>
      <c r="ARX99" s="239"/>
      <c r="ARY99" s="1122"/>
      <c r="ARZ99" s="1122"/>
      <c r="ASA99" s="1122"/>
      <c r="ASB99" s="1122"/>
      <c r="ASC99" s="1122"/>
      <c r="ASD99" s="1122"/>
      <c r="ASE99" s="1122"/>
      <c r="ASF99" s="1122"/>
      <c r="ASG99" s="1122"/>
      <c r="ASH99" s="1122"/>
      <c r="ASI99" s="1122"/>
      <c r="ASJ99" s="1122"/>
      <c r="ASK99" s="1122"/>
      <c r="ASL99" s="1122"/>
      <c r="ASM99" s="227"/>
      <c r="ASN99" s="239"/>
      <c r="ASO99" s="1122"/>
      <c r="ASP99" s="1122"/>
      <c r="ASQ99" s="1122"/>
      <c r="ASR99" s="227"/>
      <c r="ASS99" s="227"/>
      <c r="AST99" s="231"/>
      <c r="ASU99" s="1122"/>
      <c r="ASV99" s="1122"/>
      <c r="ASW99" s="1122"/>
      <c r="ASX99" s="1122"/>
      <c r="ASY99" s="1122"/>
      <c r="ASZ99" s="227"/>
      <c r="ATA99" s="1135"/>
      <c r="ATB99" s="1134"/>
      <c r="ATC99" s="1135"/>
      <c r="ATD99" s="240"/>
      <c r="ATE99" s="1122"/>
      <c r="ATF99" s="1122"/>
      <c r="ATG99" s="1122"/>
      <c r="ATH99" s="231"/>
      <c r="ATI99" s="1122"/>
      <c r="ATJ99" s="1122"/>
      <c r="ATK99" s="1122"/>
      <c r="ATL99" s="1122"/>
      <c r="ATM99" s="227"/>
      <c r="ATN99" s="239"/>
      <c r="ATO99" s="1122"/>
      <c r="ATP99" s="227"/>
      <c r="ATQ99" s="239"/>
      <c r="ATR99" s="1122"/>
      <c r="ATS99" s="1122"/>
      <c r="ATT99" s="227"/>
      <c r="ATU99" s="240"/>
      <c r="ATV99" s="1122"/>
      <c r="ATW99" s="1122"/>
      <c r="ATX99" s="1122"/>
      <c r="ATY99" s="227"/>
      <c r="ATZ99" s="239"/>
      <c r="AUA99" s="1122"/>
      <c r="AUB99" s="1122"/>
      <c r="AUC99" s="1122"/>
      <c r="AUD99" s="1122"/>
      <c r="AUE99" s="1122"/>
      <c r="AUF99" s="1122"/>
      <c r="AUG99" s="1122"/>
      <c r="AUH99" s="1122"/>
      <c r="AUJ99" s="1134"/>
      <c r="AUK99" s="231"/>
      <c r="AUL99" s="1134"/>
      <c r="AUM99" s="1134"/>
      <c r="AUN99" s="1134"/>
      <c r="AUO99" s="1159"/>
      <c r="AUP99" s="1206"/>
      <c r="AUQ99" s="1159"/>
      <c r="AUR99" s="1159"/>
      <c r="AUS99" s="1159"/>
      <c r="AUT99" s="1159"/>
      <c r="AUU99" s="1159"/>
      <c r="AUV99" s="1159"/>
      <c r="AUW99" s="1134"/>
      <c r="AUX99" s="232"/>
      <c r="AUY99" s="1134"/>
      <c r="AUZ99" s="1134"/>
      <c r="AVA99" s="682"/>
      <c r="AVB99" s="1135"/>
      <c r="AVC99" s="1134"/>
      <c r="AVD99" s="229"/>
      <c r="AVE99" s="1134"/>
      <c r="AVF99" s="1134"/>
      <c r="AVG99" s="1134"/>
      <c r="AVQ99" s="234"/>
      <c r="AVR99" s="1134"/>
      <c r="AVS99" s="1134"/>
      <c r="AVT99" s="1134"/>
      <c r="AVU99" s="1134"/>
      <c r="AVV99" s="231"/>
      <c r="AVW99" s="878"/>
      <c r="AVX99" s="1249"/>
      <c r="AVY99" s="1249"/>
      <c r="AVZ99" s="1249"/>
      <c r="AWA99" s="1248"/>
      <c r="AWB99" s="1248"/>
      <c r="AWC99" s="1249"/>
      <c r="AWD99" s="1249"/>
      <c r="AWE99" s="1249"/>
      <c r="AWF99" s="1249"/>
      <c r="AWG99" s="1248"/>
      <c r="AWH99" s="1249"/>
      <c r="AWI99" s="1249"/>
      <c r="AWJ99" s="1249"/>
      <c r="AWK99" s="1249"/>
      <c r="AWL99" s="1249"/>
      <c r="AWM99" s="1249"/>
      <c r="AWN99" s="1249"/>
      <c r="AWO99" s="1249"/>
      <c r="AWP99" s="1249"/>
      <c r="AWQ99" s="1249"/>
      <c r="AWR99" s="1249"/>
      <c r="AWS99" s="1249"/>
      <c r="AWT99" s="1249"/>
      <c r="AWU99" s="1249"/>
      <c r="AWV99" s="1249"/>
      <c r="AWW99" s="1249"/>
      <c r="AWX99" s="283"/>
      <c r="AWY99" s="233"/>
      <c r="AWZ99" s="1134"/>
      <c r="AXA99" s="1134"/>
      <c r="AXB99" s="1134"/>
      <c r="AXC99" s="232"/>
      <c r="AXD99" s="227"/>
      <c r="AXE99" s="682"/>
      <c r="AXH99" s="684"/>
      <c r="AXI99" s="550"/>
      <c r="AXJ99" s="550"/>
      <c r="AXK99" s="550"/>
      <c r="AXL99" s="299"/>
      <c r="AXM99" s="299"/>
      <c r="AXN99" s="634"/>
      <c r="AXO99" s="550"/>
      <c r="AXP99" s="550"/>
      <c r="AXQ99" s="550"/>
      <c r="AXR99" s="550"/>
      <c r="AXS99" s="634"/>
      <c r="AXT99" s="550"/>
      <c r="AXU99" s="550"/>
      <c r="AXV99" s="550"/>
      <c r="AXW99" s="550"/>
      <c r="AXX99" s="550"/>
      <c r="AXY99" s="549"/>
      <c r="AXZ99" s="550"/>
      <c r="AYA99" s="550"/>
      <c r="AYB99" s="634"/>
      <c r="AYC99" s="550"/>
      <c r="AYD99" s="550"/>
      <c r="AYE99" s="550"/>
      <c r="AYF99" s="550"/>
      <c r="AYG99" s="550"/>
      <c r="AYH99" s="550"/>
      <c r="AYK99" s="747"/>
      <c r="AYL99" s="771"/>
      <c r="AYP99" s="747"/>
      <c r="AYQ99" s="747"/>
      <c r="AYR99" s="234"/>
      <c r="AYT99" s="230"/>
      <c r="AYU99" s="747"/>
      <c r="AYV99" s="747"/>
      <c r="AYW99" s="230"/>
      <c r="AZA99" s="227"/>
      <c r="AZB99" s="239"/>
      <c r="AZF99" s="227"/>
      <c r="AZG99" s="227"/>
      <c r="AZH99" s="231"/>
      <c r="AZK99" s="1122"/>
      <c r="AZL99" s="1122"/>
      <c r="AZM99" s="1122"/>
      <c r="AZN99" s="227"/>
      <c r="AZO99" s="1135"/>
      <c r="AZP99" s="1134"/>
      <c r="AZQ99" s="1135"/>
      <c r="AZR99" s="240"/>
      <c r="AZS99" s="1122"/>
      <c r="AZT99" s="1122"/>
      <c r="AZU99" s="1122"/>
      <c r="AZV99" s="231"/>
      <c r="AZW99" s="1122"/>
      <c r="AZX99" s="1122"/>
      <c r="AZY99" s="1122"/>
      <c r="AZZ99" s="1122"/>
      <c r="BAA99" s="227"/>
      <c r="BAB99" s="239"/>
      <c r="BAC99" s="1122"/>
      <c r="BAD99" s="227"/>
      <c r="BAE99" s="239"/>
      <c r="BAF99" s="1122"/>
      <c r="BAG99" s="1122"/>
      <c r="BAH99" s="227"/>
      <c r="BAI99" s="240"/>
      <c r="BAJ99" s="1122"/>
      <c r="BAK99" s="1122"/>
      <c r="BAL99" s="1122"/>
      <c r="BAM99" s="227"/>
      <c r="BAN99" s="239"/>
      <c r="BAW99" s="1122"/>
      <c r="BAX99" s="1122"/>
      <c r="BAY99" s="1122"/>
      <c r="BAZ99" s="1122"/>
      <c r="BBA99" s="1122"/>
      <c r="BBB99" s="1122"/>
      <c r="BBC99" s="227"/>
      <c r="BBD99" s="239"/>
      <c r="BBE99" s="1122"/>
      <c r="BBF99" s="1122"/>
      <c r="BBG99" s="1122"/>
      <c r="BBH99" s="227"/>
      <c r="BBI99" s="227"/>
      <c r="BBJ99" s="231"/>
      <c r="BBK99" s="1122"/>
      <c r="BBL99" s="1122"/>
      <c r="BBM99" s="1122"/>
      <c r="BBN99" s="1122"/>
      <c r="BBO99" s="1122"/>
      <c r="BBP99" s="227"/>
      <c r="BBQ99" s="1135"/>
      <c r="BBR99" s="1134"/>
      <c r="BBS99" s="1135"/>
      <c r="BBT99" s="240"/>
      <c r="BBU99" s="1122"/>
      <c r="BBV99" s="1122"/>
      <c r="BBW99" s="1122"/>
      <c r="BBX99" s="231"/>
      <c r="BBY99" s="1122"/>
      <c r="BBZ99" s="1122"/>
      <c r="BCA99" s="1122"/>
      <c r="BCB99" s="1122"/>
      <c r="BCC99" s="227"/>
      <c r="BCD99" s="239"/>
      <c r="BCE99" s="1122"/>
      <c r="BCF99" s="227"/>
      <c r="BCG99" s="239"/>
      <c r="BCH99" s="1122"/>
      <c r="BCI99" s="1122"/>
      <c r="BCJ99" s="227"/>
      <c r="BCK99" s="240"/>
      <c r="BCL99" s="1122"/>
      <c r="BCM99" s="1122"/>
      <c r="BCN99" s="1122"/>
      <c r="BCO99" s="227"/>
      <c r="BCP99" s="239"/>
      <c r="BCQ99" s="1122"/>
      <c r="BCR99" s="1122"/>
      <c r="BCS99" s="1122"/>
      <c r="BCT99" s="1122"/>
      <c r="BCU99" s="1122"/>
      <c r="BCV99" s="1122"/>
      <c r="BCW99" s="1122"/>
      <c r="BCX99" s="1122"/>
      <c r="BCY99" s="1122"/>
      <c r="BCZ99" s="1122"/>
      <c r="BDA99" s="1122"/>
      <c r="BDB99" s="1122"/>
      <c r="BDC99" s="1122"/>
      <c r="BDD99" s="1122"/>
      <c r="BDE99" s="227"/>
      <c r="BDF99" s="239"/>
      <c r="BDG99" s="1122"/>
      <c r="BDH99" s="1122"/>
      <c r="BDI99" s="1122"/>
      <c r="BDJ99" s="227"/>
      <c r="BDK99" s="227"/>
      <c r="BDL99" s="231"/>
      <c r="BDM99" s="1122"/>
      <c r="BDN99" s="1122"/>
      <c r="BDO99" s="1122"/>
      <c r="BDP99" s="1122"/>
      <c r="BDQ99" s="1122"/>
      <c r="BDR99" s="227"/>
      <c r="BDS99" s="1135"/>
      <c r="BDT99" s="1134"/>
      <c r="BDU99" s="1135"/>
      <c r="BDV99" s="240"/>
      <c r="BDW99" s="1122"/>
      <c r="BDX99" s="1122"/>
      <c r="BDY99" s="1122"/>
      <c r="BDZ99" s="231"/>
      <c r="BEA99" s="1122"/>
      <c r="BEB99" s="1122"/>
      <c r="BEC99" s="1122"/>
      <c r="BED99" s="1122"/>
      <c r="BEE99" s="227"/>
      <c r="BEF99" s="239"/>
      <c r="BEG99" s="1122"/>
      <c r="BEH99" s="227"/>
      <c r="BEI99" s="239"/>
      <c r="BEJ99" s="1122"/>
      <c r="BEK99" s="1122"/>
      <c r="BEL99" s="227"/>
      <c r="BEM99" s="240"/>
      <c r="BEN99" s="1122"/>
      <c r="BEO99" s="1122"/>
      <c r="BEP99" s="1122"/>
      <c r="BEQ99" s="227"/>
      <c r="BER99" s="239"/>
      <c r="BES99" s="1122"/>
      <c r="BET99" s="1122"/>
      <c r="BEU99" s="1122"/>
      <c r="BEV99" s="1122"/>
      <c r="BEW99" s="1122"/>
      <c r="BEX99" s="1122"/>
      <c r="BEY99" s="1122"/>
      <c r="BEZ99" s="1122"/>
      <c r="BFA99" s="1122"/>
      <c r="BFB99" s="1122"/>
      <c r="BFC99" s="1122"/>
      <c r="BFD99" s="1122"/>
      <c r="BFE99" s="1122"/>
      <c r="BFF99" s="1122"/>
      <c r="BFG99" s="227"/>
      <c r="BFH99" s="239"/>
      <c r="BFI99" s="1122"/>
      <c r="BFJ99" s="1122"/>
      <c r="BFK99" s="1122"/>
      <c r="BFL99" s="227"/>
      <c r="BFM99" s="227"/>
      <c r="BFN99" s="231"/>
      <c r="BFO99" s="1122"/>
      <c r="BFP99" s="1122"/>
      <c r="BFQ99" s="1122"/>
      <c r="BFR99" s="1122"/>
      <c r="BFS99" s="1122"/>
      <c r="BFT99" s="227"/>
      <c r="BFU99" s="1135"/>
      <c r="BFV99" s="1134"/>
      <c r="BFW99" s="1135"/>
      <c r="BFX99" s="240"/>
      <c r="BFY99" s="1122"/>
      <c r="BFZ99" s="1122"/>
      <c r="BGA99" s="1122"/>
      <c r="BGB99" s="231"/>
      <c r="BGC99" s="1122"/>
      <c r="BGD99" s="1122"/>
      <c r="BGE99" s="1122"/>
      <c r="BGF99" s="1122"/>
      <c r="BGG99" s="227"/>
      <c r="BGH99" s="239"/>
      <c r="BGI99" s="1122"/>
      <c r="BGJ99" s="227"/>
      <c r="BGK99" s="239"/>
      <c r="BGL99" s="1122"/>
      <c r="BGM99" s="1122"/>
      <c r="BGN99" s="227"/>
      <c r="BGO99" s="240"/>
      <c r="BGP99" s="1122"/>
      <c r="BGQ99" s="1122"/>
      <c r="BGR99" s="1122"/>
      <c r="BGS99" s="227"/>
      <c r="BGT99" s="239"/>
      <c r="BGU99" s="1122"/>
      <c r="BGV99" s="1122"/>
      <c r="BGW99" s="1122"/>
      <c r="BGX99" s="1122"/>
      <c r="BGY99" s="1122"/>
      <c r="BGZ99" s="1122"/>
      <c r="BHA99" s="1122"/>
      <c r="BHB99" s="1122"/>
      <c r="BHC99" s="1122"/>
      <c r="BHD99" s="1122"/>
      <c r="BHE99" s="1122"/>
      <c r="BHF99" s="1122"/>
      <c r="BHG99" s="1122"/>
      <c r="BHH99" s="1122"/>
      <c r="BHI99" s="227"/>
      <c r="BHJ99" s="239"/>
      <c r="BHK99" s="1122"/>
      <c r="BHL99" s="1122"/>
      <c r="BHM99" s="1122"/>
      <c r="BHN99" s="227"/>
      <c r="BHO99" s="227"/>
      <c r="BHP99" s="231"/>
      <c r="BHQ99" s="1122"/>
      <c r="BHR99" s="1122"/>
      <c r="BHS99" s="1122"/>
      <c r="BHT99" s="1122"/>
      <c r="BHU99" s="1122"/>
      <c r="BHV99" s="227"/>
      <c r="BHW99" s="1135"/>
      <c r="BHX99" s="1134"/>
      <c r="BHY99" s="1135"/>
      <c r="BHZ99" s="240"/>
      <c r="BIA99" s="1122"/>
      <c r="BIB99" s="1122"/>
      <c r="BIC99" s="1122"/>
      <c r="BID99" s="231"/>
      <c r="BIE99" s="1122"/>
      <c r="BIF99" s="1122"/>
      <c r="BIG99" s="1122"/>
      <c r="BIH99" s="1122"/>
      <c r="BII99" s="227"/>
      <c r="BIJ99" s="239"/>
      <c r="BIK99" s="1122"/>
      <c r="BIL99" s="227"/>
      <c r="BIM99" s="239"/>
      <c r="BIN99" s="1122"/>
      <c r="BIO99" s="1122"/>
      <c r="BIP99" s="227"/>
      <c r="BIQ99" s="240"/>
      <c r="BIR99" s="1122"/>
      <c r="BIS99" s="1122"/>
      <c r="BIT99" s="1122"/>
      <c r="BIU99" s="227"/>
      <c r="BIV99" s="239"/>
      <c r="BIW99" s="1122"/>
      <c r="BIX99" s="1122"/>
      <c r="BIY99" s="1122"/>
      <c r="BIZ99" s="1122"/>
      <c r="BJA99" s="1122"/>
      <c r="BJB99" s="1122"/>
      <c r="BJC99" s="1122"/>
      <c r="BJD99" s="1122"/>
      <c r="BJE99" s="1122"/>
      <c r="BJF99" s="1122"/>
      <c r="BJG99" s="1122"/>
      <c r="BJH99" s="1122"/>
      <c r="BJI99" s="1122"/>
      <c r="BJJ99" s="1122"/>
      <c r="BJK99" s="227"/>
      <c r="BJL99" s="239"/>
      <c r="BJM99" s="1122"/>
      <c r="BJN99" s="1122"/>
      <c r="BJO99" s="1122"/>
      <c r="BJP99" s="227"/>
      <c r="BJQ99" s="227"/>
      <c r="BJR99" s="231"/>
      <c r="BJS99" s="1122"/>
      <c r="BJT99" s="1122"/>
      <c r="BJU99" s="1122"/>
      <c r="BJV99" s="1122"/>
      <c r="BJW99" s="1122"/>
      <c r="BJX99" s="227"/>
      <c r="BJY99" s="1135"/>
      <c r="BJZ99" s="1134"/>
      <c r="BKA99" s="1135"/>
      <c r="BKB99" s="240"/>
      <c r="BKC99" s="1122"/>
      <c r="BKD99" s="1122"/>
      <c r="BKE99" s="1122"/>
      <c r="BKF99" s="231"/>
      <c r="BKG99" s="1122"/>
      <c r="BKH99" s="1122"/>
      <c r="BKI99" s="1122"/>
      <c r="BKJ99" s="1122"/>
      <c r="BKK99" s="227"/>
      <c r="BKL99" s="239"/>
      <c r="BKM99" s="1122"/>
      <c r="BKN99" s="227"/>
      <c r="BKO99" s="239"/>
      <c r="BKP99" s="1122"/>
      <c r="BKQ99" s="1122"/>
      <c r="BKR99" s="227"/>
      <c r="BKS99" s="240"/>
      <c r="BKT99" s="1122"/>
      <c r="BKU99" s="1122"/>
      <c r="BKV99" s="1122"/>
      <c r="BKW99" s="227"/>
      <c r="BKX99" s="239"/>
      <c r="BKY99" s="1122"/>
      <c r="BKZ99" s="1122"/>
      <c r="BLA99" s="1122"/>
      <c r="BLB99" s="1122"/>
      <c r="BLC99" s="1122"/>
      <c r="BLD99" s="1122"/>
      <c r="BLE99" s="1122"/>
      <c r="BLF99" s="1122"/>
      <c r="BLG99" s="1122"/>
      <c r="BLH99" s="1122"/>
      <c r="BLI99" s="1122"/>
      <c r="BLJ99" s="1122"/>
      <c r="BLK99" s="1122"/>
      <c r="BLL99" s="1122"/>
      <c r="BLM99" s="227"/>
      <c r="BLN99" s="239"/>
      <c r="BLO99" s="1122"/>
      <c r="BLP99" s="1122"/>
      <c r="BLQ99" s="1122"/>
      <c r="BLR99" s="227"/>
      <c r="BLS99" s="227"/>
      <c r="BLT99" s="231"/>
      <c r="BLU99" s="1122"/>
      <c r="BLV99" s="1122"/>
      <c r="BLW99" s="1122"/>
      <c r="BLX99" s="1122"/>
      <c r="BLY99" s="1122"/>
      <c r="BLZ99" s="227"/>
      <c r="BMA99" s="1135"/>
      <c r="BMB99" s="1134"/>
      <c r="BMC99" s="1135"/>
      <c r="BMD99" s="240"/>
      <c r="BME99" s="1122"/>
      <c r="BMF99" s="1122"/>
      <c r="BMG99" s="1122"/>
      <c r="BMH99" s="231"/>
      <c r="BMI99" s="1122"/>
      <c r="BMJ99" s="1122"/>
      <c r="BMK99" s="1122"/>
      <c r="BML99" s="1122"/>
      <c r="BMM99" s="227"/>
      <c r="BMN99" s="239"/>
      <c r="BMO99" s="1122"/>
      <c r="BMP99" s="227"/>
      <c r="BMQ99" s="239"/>
      <c r="BMR99" s="1122"/>
      <c r="BMS99" s="1122"/>
      <c r="BMT99" s="227"/>
      <c r="BMU99" s="240"/>
      <c r="BMV99" s="1122"/>
      <c r="BMW99" s="1122"/>
      <c r="BMX99" s="1122"/>
      <c r="BMY99" s="227"/>
      <c r="BMZ99" s="239"/>
      <c r="BNA99" s="1122"/>
      <c r="BNB99" s="1122"/>
      <c r="BNC99" s="1122"/>
      <c r="BND99" s="1122"/>
      <c r="BNE99" s="1122"/>
      <c r="BNF99" s="1122"/>
      <c r="BNG99" s="1122"/>
      <c r="BNH99" s="1122"/>
      <c r="BNI99" s="1122"/>
      <c r="BNJ99" s="1122"/>
      <c r="BNK99" s="1122"/>
      <c r="BNL99" s="1122"/>
      <c r="BNM99" s="1122"/>
      <c r="BNN99" s="1122"/>
      <c r="BNO99" s="227"/>
      <c r="BNP99" s="239"/>
      <c r="BNQ99" s="1122"/>
      <c r="BNR99" s="1122"/>
      <c r="BNS99" s="1122"/>
      <c r="BNT99" s="227"/>
      <c r="BNU99" s="227"/>
      <c r="BNV99" s="231"/>
      <c r="BNW99" s="1122"/>
      <c r="BNX99" s="1122"/>
      <c r="BNY99" s="1122"/>
      <c r="BNZ99" s="1122"/>
      <c r="BOA99" s="1122"/>
      <c r="BOB99" s="227"/>
      <c r="BOC99" s="1135"/>
      <c r="BOD99" s="1134"/>
      <c r="BOE99" s="1135"/>
      <c r="BOF99" s="240"/>
      <c r="BOG99" s="1122"/>
      <c r="BOH99" s="1122"/>
      <c r="BOI99" s="1122"/>
      <c r="BOJ99" s="231"/>
      <c r="BOK99" s="1122"/>
      <c r="BOL99" s="1122"/>
      <c r="BOM99" s="1122"/>
      <c r="BON99" s="1122"/>
      <c r="BOO99" s="227"/>
      <c r="BOP99" s="239"/>
      <c r="BOQ99" s="1122"/>
      <c r="BOR99" s="227"/>
      <c r="BOS99" s="239"/>
      <c r="BOT99" s="1122"/>
      <c r="BOU99" s="1122"/>
      <c r="BOV99" s="227"/>
      <c r="BOW99" s="240"/>
      <c r="BOX99" s="1122"/>
      <c r="BOY99" s="1122"/>
      <c r="BOZ99" s="1122"/>
      <c r="BPA99" s="227"/>
      <c r="BPB99" s="239"/>
      <c r="BPC99" s="1122"/>
      <c r="BPD99" s="1122"/>
      <c r="BPE99" s="1122"/>
      <c r="BPF99" s="1122"/>
      <c r="BPG99" s="1122"/>
      <c r="BPH99" s="1122"/>
      <c r="BPI99" s="1122"/>
      <c r="BPJ99" s="1122"/>
      <c r="BPK99" s="1122"/>
      <c r="BPL99" s="1122"/>
      <c r="BPM99" s="1122"/>
      <c r="BPN99" s="1122"/>
      <c r="BPO99" s="1122"/>
      <c r="BPP99" s="1122"/>
      <c r="BPQ99" s="227"/>
      <c r="BPR99" s="239"/>
      <c r="BPS99" s="1122"/>
      <c r="BPT99" s="1122"/>
      <c r="BPU99" s="1122"/>
      <c r="BPV99" s="227"/>
      <c r="BPW99" s="227"/>
      <c r="BPX99" s="231"/>
      <c r="BPY99" s="1122"/>
      <c r="BPZ99" s="1122"/>
      <c r="BQA99" s="1122"/>
      <c r="BQB99" s="1122"/>
      <c r="BQC99" s="1122"/>
      <c r="BQD99" s="227"/>
      <c r="BQE99" s="1135"/>
      <c r="BQF99" s="1134"/>
      <c r="BQG99" s="1135"/>
      <c r="BQH99" s="240"/>
      <c r="BQI99" s="1122"/>
      <c r="BQJ99" s="1122"/>
      <c r="BQK99" s="1122"/>
      <c r="BQL99" s="231"/>
      <c r="BQM99" s="1122"/>
      <c r="BQN99" s="1122"/>
      <c r="BQO99" s="1122"/>
      <c r="BQP99" s="1122"/>
      <c r="BQQ99" s="227"/>
      <c r="BQR99" s="239"/>
      <c r="BQS99" s="1122"/>
      <c r="BQT99" s="227"/>
      <c r="BQU99" s="239"/>
      <c r="BQV99" s="1122"/>
      <c r="BQW99" s="1122"/>
      <c r="BQX99" s="227"/>
      <c r="BQY99" s="240"/>
      <c r="BQZ99" s="1122"/>
      <c r="BRA99" s="1122"/>
      <c r="BRB99" s="1122"/>
      <c r="BRC99" s="227"/>
      <c r="BRD99" s="239"/>
      <c r="BRE99" s="1122"/>
      <c r="BRF99" s="1122"/>
      <c r="BRG99" s="1122"/>
      <c r="BRH99" s="1122"/>
      <c r="BRI99" s="1122"/>
      <c r="BRJ99" s="1122"/>
      <c r="BRK99" s="1122"/>
      <c r="BRL99" s="1122"/>
      <c r="BRM99" s="1122"/>
      <c r="BRN99" s="1122"/>
      <c r="BRO99" s="1122"/>
      <c r="BRP99" s="1122"/>
      <c r="BRQ99" s="1122"/>
      <c r="BRR99" s="1122"/>
      <c r="BRS99" s="227"/>
      <c r="BRT99" s="239"/>
      <c r="BRU99" s="1122"/>
      <c r="BRV99" s="1122"/>
      <c r="BRW99" s="1122"/>
      <c r="BRX99" s="227"/>
      <c r="BRY99" s="227"/>
      <c r="BRZ99" s="231"/>
      <c r="BSA99" s="1122"/>
      <c r="BSB99" s="1122"/>
      <c r="BSC99" s="1122"/>
      <c r="BSD99" s="1122"/>
      <c r="BSE99" s="1122"/>
      <c r="BSF99" s="227"/>
      <c r="BSG99" s="1135"/>
      <c r="BSH99" s="1134"/>
      <c r="BSI99" s="1135"/>
      <c r="BSJ99" s="240"/>
      <c r="BSK99" s="1122"/>
      <c r="BSL99" s="1122"/>
      <c r="BSM99" s="1122"/>
      <c r="BSN99" s="231"/>
      <c r="BSO99" s="1122"/>
      <c r="BSP99" s="1122"/>
      <c r="BSQ99" s="1122"/>
      <c r="BSR99" s="1122"/>
      <c r="BSS99" s="227"/>
      <c r="BST99" s="239"/>
      <c r="BSU99" s="1122"/>
      <c r="BSV99" s="227"/>
      <c r="BSW99" s="239"/>
      <c r="BSX99" s="1122"/>
      <c r="BSY99" s="1122"/>
      <c r="BSZ99" s="227"/>
      <c r="BTA99" s="240"/>
      <c r="BTB99" s="1122"/>
      <c r="BTC99" s="1122"/>
      <c r="BTD99" s="1122"/>
      <c r="BTE99" s="227"/>
      <c r="BTF99" s="239"/>
      <c r="BTG99" s="1122"/>
      <c r="BTH99" s="1122"/>
      <c r="BTI99" s="1122"/>
      <c r="BTJ99" s="1122"/>
      <c r="BTK99" s="1122"/>
      <c r="BTL99" s="1122"/>
      <c r="BTM99" s="1122"/>
      <c r="BTN99" s="1122"/>
      <c r="BTO99" s="1122"/>
      <c r="BTP99" s="1122"/>
      <c r="BTQ99" s="1122"/>
      <c r="BTR99" s="1122"/>
      <c r="BTS99" s="1122"/>
      <c r="BTT99" s="1122"/>
      <c r="BTU99" s="227"/>
      <c r="BTV99" s="239"/>
      <c r="BTW99" s="1122"/>
      <c r="BTX99" s="1122"/>
      <c r="BTY99" s="1122"/>
      <c r="BTZ99" s="227"/>
      <c r="BUA99" s="227"/>
      <c r="BUB99" s="231"/>
      <c r="BUC99" s="1122"/>
      <c r="BUD99" s="1122"/>
      <c r="BUE99" s="1122"/>
      <c r="BUF99" s="1122"/>
      <c r="BUG99" s="1122"/>
      <c r="BUH99" s="227"/>
      <c r="BUI99" s="1135"/>
      <c r="BUJ99" s="1134"/>
      <c r="BUK99" s="1135"/>
      <c r="BUL99" s="240"/>
      <c r="BUM99" s="1122"/>
      <c r="BUN99" s="1122"/>
      <c r="BUO99" s="1122"/>
      <c r="BUP99" s="231"/>
      <c r="BUQ99" s="1122"/>
      <c r="BUR99" s="1122"/>
      <c r="BUS99" s="1122"/>
      <c r="BUT99" s="1122"/>
      <c r="BUU99" s="227"/>
      <c r="BUV99" s="239"/>
      <c r="BUW99" s="1122"/>
      <c r="BUX99" s="227"/>
      <c r="BUY99" s="239"/>
      <c r="BUZ99" s="1122"/>
      <c r="BVA99" s="1122"/>
      <c r="BVB99" s="227"/>
      <c r="BVC99" s="240"/>
      <c r="BVD99" s="1122"/>
      <c r="BVE99" s="1122"/>
      <c r="BVF99" s="1122"/>
      <c r="BVG99" s="227"/>
      <c r="BVH99" s="239"/>
      <c r="BVI99" s="1122"/>
      <c r="BVJ99" s="1122"/>
      <c r="BVK99" s="1122"/>
      <c r="BVL99" s="1122"/>
      <c r="BVM99" s="1122"/>
      <c r="BVN99" s="1122"/>
      <c r="BVO99" s="1122"/>
      <c r="BVP99" s="1122"/>
      <c r="BVQ99" s="1122"/>
      <c r="BVR99" s="1122"/>
      <c r="BVS99" s="1122"/>
      <c r="BVT99" s="1122"/>
      <c r="BVU99" s="1122"/>
      <c r="BVV99" s="1122"/>
      <c r="BVW99" s="227"/>
      <c r="BVX99" s="239"/>
      <c r="BVY99" s="1122"/>
      <c r="BVZ99" s="1122"/>
      <c r="BWA99" s="1122"/>
      <c r="BWB99" s="227"/>
      <c r="BWC99" s="227"/>
      <c r="BWD99" s="231"/>
      <c r="BWE99" s="1122"/>
      <c r="BWF99" s="1122"/>
      <c r="BWG99" s="1122"/>
      <c r="BWH99" s="1122"/>
      <c r="BWI99" s="1122"/>
      <c r="BWJ99" s="227"/>
      <c r="BWK99" s="1135"/>
      <c r="BWL99" s="1134"/>
      <c r="BWM99" s="1135"/>
      <c r="BWN99" s="240"/>
      <c r="BWO99" s="1122"/>
      <c r="BWP99" s="1122"/>
      <c r="BWQ99" s="1122"/>
      <c r="BWR99" s="231"/>
      <c r="BWS99" s="1122"/>
      <c r="BWT99" s="1122"/>
      <c r="BWU99" s="1122"/>
      <c r="BWV99" s="1122"/>
      <c r="BWW99" s="227"/>
      <c r="BWX99" s="239"/>
      <c r="BWY99" s="1122"/>
      <c r="BWZ99" s="227"/>
      <c r="BXA99" s="239"/>
      <c r="BXB99" s="1122"/>
      <c r="BXC99" s="1122"/>
      <c r="BXD99" s="227"/>
      <c r="BXE99" s="240"/>
      <c r="BXF99" s="1122"/>
      <c r="BXG99" s="1122"/>
      <c r="BXH99" s="1122"/>
      <c r="BXI99" s="227"/>
      <c r="BXJ99" s="239"/>
      <c r="BXK99" s="1122"/>
      <c r="BXL99" s="1122"/>
      <c r="BXM99" s="1122"/>
      <c r="BXN99" s="1122"/>
      <c r="BXO99" s="1122"/>
      <c r="BXP99" s="1122"/>
      <c r="BXQ99" s="1122"/>
      <c r="BXR99" s="1122"/>
      <c r="BXS99" s="1122"/>
      <c r="BXT99" s="1122"/>
      <c r="BXU99" s="1122"/>
      <c r="BXV99" s="1122"/>
      <c r="BXW99" s="1122"/>
      <c r="BXX99" s="1122"/>
      <c r="BXY99" s="227"/>
      <c r="BXZ99" s="239"/>
      <c r="BYA99" s="1122"/>
      <c r="BYB99" s="1122"/>
      <c r="BYC99" s="1122"/>
      <c r="BYD99" s="227"/>
      <c r="BYE99" s="227"/>
      <c r="BYF99" s="231"/>
      <c r="BYG99" s="1122"/>
      <c r="BYH99" s="1122"/>
      <c r="BYI99" s="1122"/>
      <c r="BYJ99" s="1122"/>
      <c r="BYK99" s="1122"/>
      <c r="BYL99" s="227"/>
      <c r="BYM99" s="1135"/>
      <c r="BYN99" s="1134"/>
      <c r="BYO99" s="1135"/>
      <c r="BYP99" s="240"/>
      <c r="BYQ99" s="1122"/>
      <c r="BYR99" s="1122"/>
      <c r="BYS99" s="1122"/>
      <c r="BYT99" s="231"/>
      <c r="BYU99" s="1122"/>
      <c r="BYV99" s="1122"/>
      <c r="BYW99" s="1122"/>
      <c r="BYX99" s="1122"/>
      <c r="BYY99" s="227"/>
      <c r="BYZ99" s="239"/>
      <c r="BZA99" s="1122"/>
      <c r="BZB99" s="227"/>
      <c r="BZC99" s="239"/>
      <c r="BZD99" s="1122"/>
      <c r="BZE99" s="1122"/>
      <c r="BZF99" s="227"/>
      <c r="BZG99" s="240"/>
      <c r="BZH99" s="1122"/>
      <c r="BZI99" s="1122"/>
      <c r="BZJ99" s="1122"/>
      <c r="BZK99" s="227"/>
      <c r="BZL99" s="239"/>
      <c r="BZM99" s="1122"/>
      <c r="BZN99" s="1122"/>
      <c r="BZO99" s="1122"/>
      <c r="BZP99" s="1122"/>
      <c r="BZQ99" s="1122"/>
      <c r="BZR99" s="1122"/>
      <c r="BZS99" s="1122"/>
      <c r="BZT99" s="1122"/>
      <c r="BZU99" s="1122"/>
      <c r="BZV99" s="1122"/>
      <c r="BZW99" s="1122"/>
      <c r="BZX99" s="1122"/>
      <c r="BZY99" s="1122"/>
      <c r="BZZ99" s="1122"/>
      <c r="CAA99" s="227"/>
      <c r="CAB99" s="239"/>
      <c r="CAC99" s="1122"/>
      <c r="CAD99" s="1122"/>
      <c r="CAE99" s="1122"/>
      <c r="CAF99" s="227"/>
      <c r="CAG99" s="227"/>
      <c r="CAH99" s="231"/>
      <c r="CAI99" s="1122"/>
      <c r="CAJ99" s="1122"/>
      <c r="CAK99" s="1122"/>
      <c r="CAL99" s="1122"/>
      <c r="CAM99" s="1122"/>
      <c r="CAN99" s="227"/>
      <c r="CAO99" s="1135"/>
      <c r="CAP99" s="1134"/>
      <c r="CAQ99" s="1135"/>
      <c r="CAR99" s="240"/>
      <c r="CAS99" s="1122"/>
      <c r="CAT99" s="1122"/>
      <c r="CAU99" s="1122"/>
      <c r="CAV99" s="231"/>
      <c r="CAW99" s="1122"/>
      <c r="CAX99" s="1122"/>
      <c r="CAY99" s="1122"/>
      <c r="CAZ99" s="1122"/>
      <c r="CBA99" s="227"/>
      <c r="CBB99" s="239"/>
      <c r="CBC99" s="1122"/>
      <c r="CBD99" s="227"/>
      <c r="CBE99" s="239"/>
      <c r="CBF99" s="1122"/>
      <c r="CBG99" s="1122"/>
      <c r="CBH99" s="227"/>
      <c r="CBI99" s="240"/>
      <c r="CBJ99" s="1122"/>
      <c r="CBK99" s="1122"/>
      <c r="CBL99" s="1122"/>
      <c r="CBM99" s="227"/>
      <c r="CBN99" s="239"/>
      <c r="CBO99" s="1122"/>
      <c r="CBP99" s="1122"/>
      <c r="CBQ99" s="1122"/>
      <c r="CBR99" s="1122"/>
      <c r="CBS99" s="1122"/>
      <c r="CBT99" s="1122"/>
      <c r="CBU99" s="1122"/>
      <c r="CBV99" s="1122"/>
      <c r="CBW99" s="1122"/>
      <c r="CBX99" s="1122"/>
      <c r="CBY99" s="1122"/>
      <c r="CBZ99" s="1122"/>
      <c r="CCA99" s="1122"/>
      <c r="CCB99" s="1122"/>
      <c r="CCC99" s="227"/>
      <c r="CCD99" s="239"/>
      <c r="CCE99" s="1122"/>
      <c r="CCF99" s="1122"/>
      <c r="CCG99" s="1122"/>
      <c r="CCH99" s="227"/>
      <c r="CCI99" s="227"/>
      <c r="CCJ99" s="231"/>
      <c r="CCK99" s="1122"/>
      <c r="CCL99" s="1122"/>
      <c r="CCM99" s="1122"/>
      <c r="CCN99" s="1122"/>
      <c r="CCO99" s="1122"/>
      <c r="CCP99" s="227"/>
      <c r="CCQ99" s="1135"/>
      <c r="CCR99" s="1134"/>
      <c r="CCS99" s="1135"/>
      <c r="CCT99" s="240"/>
      <c r="CCU99" s="1122"/>
      <c r="CCV99" s="1122"/>
      <c r="CCW99" s="1122"/>
      <c r="CCX99" s="231"/>
      <c r="CCY99" s="1122"/>
      <c r="CCZ99" s="1122"/>
      <c r="CDA99" s="1122"/>
      <c r="CDB99" s="1122"/>
      <c r="CDC99" s="227"/>
      <c r="CDD99" s="239"/>
      <c r="CDE99" s="1122"/>
      <c r="CDF99" s="227"/>
      <c r="CDG99" s="239"/>
      <c r="CDH99" s="1122"/>
      <c r="CDI99" s="1122"/>
      <c r="CDJ99" s="227"/>
      <c r="CDK99" s="240"/>
      <c r="CDL99" s="1122"/>
      <c r="CDM99" s="1122"/>
      <c r="CDN99" s="1122"/>
      <c r="CDO99" s="227"/>
      <c r="CDP99" s="239"/>
      <c r="CDQ99" s="1122"/>
      <c r="CDR99" s="1122"/>
      <c r="CDS99" s="1122"/>
      <c r="CDT99" s="1122"/>
      <c r="CDU99" s="1122"/>
      <c r="CDV99" s="1122"/>
      <c r="CDW99" s="1122"/>
      <c r="CDX99" s="1122"/>
      <c r="CDY99" s="1122"/>
      <c r="CDZ99" s="1122"/>
      <c r="CEA99" s="1122"/>
      <c r="CEB99" s="1122"/>
      <c r="CEC99" s="1122"/>
      <c r="CED99" s="1122"/>
      <c r="CEE99" s="227"/>
      <c r="CEF99" s="239"/>
      <c r="CEG99" s="1122"/>
      <c r="CEH99" s="1122"/>
      <c r="CEI99" s="1122"/>
      <c r="CEJ99" s="227"/>
      <c r="CEK99" s="227"/>
      <c r="CEL99" s="231"/>
      <c r="CEM99" s="1122"/>
      <c r="CEN99" s="1122"/>
      <c r="CEO99" s="1122"/>
      <c r="CEP99" s="1122"/>
      <c r="CEQ99" s="1122"/>
      <c r="CER99" s="227"/>
      <c r="CES99" s="1135"/>
      <c r="CET99" s="1134"/>
      <c r="CEU99" s="1135"/>
      <c r="CEV99" s="240"/>
      <c r="CEW99" s="1122"/>
      <c r="CEX99" s="1122"/>
      <c r="CEY99" s="1122"/>
      <c r="CEZ99" s="231"/>
      <c r="CFA99" s="1122"/>
      <c r="CFB99" s="1122"/>
      <c r="CFC99" s="1122"/>
      <c r="CFD99" s="1122"/>
      <c r="CFE99" s="227"/>
      <c r="CFF99" s="239"/>
      <c r="CFG99" s="1122"/>
      <c r="CFH99" s="227"/>
      <c r="CFI99" s="239"/>
      <c r="CFJ99" s="1122"/>
      <c r="CFK99" s="1122"/>
      <c r="CFL99" s="227"/>
      <c r="CFM99" s="240"/>
      <c r="CFN99" s="1122"/>
      <c r="CFO99" s="1122"/>
      <c r="CFP99" s="1122"/>
      <c r="CFQ99" s="227"/>
      <c r="CFR99" s="239"/>
      <c r="CFS99" s="1122"/>
      <c r="CFT99" s="1122"/>
      <c r="CFU99" s="1122"/>
      <c r="CFV99" s="1122"/>
      <c r="CFW99" s="1122"/>
      <c r="CFX99" s="1122"/>
      <c r="CFY99" s="1122"/>
      <c r="CFZ99" s="1122"/>
      <c r="CGA99" s="1122"/>
      <c r="CGB99" s="1122"/>
      <c r="CGC99" s="1122"/>
      <c r="CGD99" s="1122"/>
      <c r="CGE99" s="1122"/>
      <c r="CGF99" s="1122"/>
      <c r="CGG99" s="227"/>
      <c r="CGH99" s="239"/>
      <c r="CGI99" s="1122"/>
      <c r="CGJ99" s="1122"/>
      <c r="CGK99" s="1122"/>
      <c r="CGL99" s="227"/>
      <c r="CGM99" s="227"/>
      <c r="CGN99" s="231"/>
      <c r="CGO99" s="1122"/>
      <c r="CGP99" s="1122"/>
      <c r="CGQ99" s="1122"/>
      <c r="CGR99" s="1122"/>
      <c r="CGS99" s="1122"/>
      <c r="CGT99" s="227"/>
      <c r="CGU99" s="1135"/>
      <c r="CGV99" s="1134"/>
      <c r="CGW99" s="1135"/>
      <c r="CGX99" s="240"/>
      <c r="CGY99" s="1122"/>
      <c r="CGZ99" s="1122"/>
      <c r="CHA99" s="1122"/>
      <c r="CHB99" s="231"/>
      <c r="CHC99" s="1122"/>
      <c r="CHD99" s="1122"/>
      <c r="CHE99" s="1122"/>
      <c r="CHF99" s="1122"/>
      <c r="CHG99" s="227"/>
      <c r="CHH99" s="239"/>
      <c r="CHI99" s="1122"/>
      <c r="CHJ99" s="227"/>
      <c r="CHK99" s="239"/>
      <c r="CHL99" s="1122"/>
      <c r="CHM99" s="1122"/>
      <c r="CHN99" s="227"/>
      <c r="CHO99" s="240"/>
      <c r="CHP99" s="1122"/>
      <c r="CHQ99" s="1122"/>
      <c r="CHR99" s="1122"/>
      <c r="CHS99" s="227"/>
      <c r="CHT99" s="239"/>
      <c r="CHU99" s="1122"/>
      <c r="CHV99" s="1122"/>
      <c r="CHW99" s="1122"/>
      <c r="CHX99" s="1122"/>
      <c r="CHY99" s="1122"/>
      <c r="CHZ99" s="1122"/>
      <c r="CIA99" s="1122"/>
      <c r="CIB99" s="1122"/>
      <c r="CIC99" s="1122"/>
      <c r="CID99" s="1122"/>
      <c r="CIE99" s="1122"/>
      <c r="CIF99" s="1122"/>
      <c r="CIG99" s="1122"/>
      <c r="CIH99" s="1122"/>
      <c r="CII99" s="227"/>
      <c r="CIJ99" s="239"/>
      <c r="CIK99" s="1122"/>
      <c r="CIL99" s="1122"/>
      <c r="CIM99" s="1122"/>
      <c r="CIN99" s="227"/>
      <c r="CIO99" s="227"/>
      <c r="CIP99" s="231"/>
      <c r="CIQ99" s="1122"/>
      <c r="CIR99" s="1122"/>
      <c r="CIS99" s="1122"/>
      <c r="CIT99" s="1122"/>
      <c r="CIU99" s="1122"/>
      <c r="CIV99" s="227"/>
      <c r="CIW99" s="1135"/>
      <c r="CIX99" s="1134"/>
      <c r="CIY99" s="1135"/>
      <c r="CIZ99" s="240"/>
      <c r="CJA99" s="1122"/>
      <c r="CJB99" s="1122"/>
      <c r="CJC99" s="1122"/>
      <c r="CJD99" s="231"/>
      <c r="CJE99" s="1122"/>
      <c r="CJF99" s="1122"/>
      <c r="CJG99" s="1122"/>
      <c r="CJH99" s="1122"/>
      <c r="CJI99" s="227"/>
      <c r="CJJ99" s="239"/>
      <c r="CJK99" s="1122"/>
      <c r="CJL99" s="227"/>
      <c r="CJM99" s="239"/>
      <c r="CJN99" s="1122"/>
      <c r="CJO99" s="1122"/>
      <c r="CJP99" s="227"/>
      <c r="CJQ99" s="240"/>
      <c r="CJR99" s="1122"/>
      <c r="CJS99" s="1122"/>
      <c r="CJT99" s="1122"/>
      <c r="CJU99" s="227"/>
      <c r="CJV99" s="239"/>
      <c r="CJW99" s="1122"/>
      <c r="CJX99" s="1122"/>
      <c r="CJY99" s="1122"/>
      <c r="CJZ99" s="1122"/>
      <c r="CKA99" s="1122"/>
      <c r="CKB99" s="1122"/>
      <c r="CKC99" s="1122"/>
      <c r="CKD99" s="1122"/>
      <c r="CKE99" s="1122"/>
      <c r="CKF99" s="1122"/>
      <c r="CKG99" s="1122"/>
      <c r="CKH99" s="1122"/>
      <c r="CKI99" s="1122"/>
      <c r="CKJ99" s="1122"/>
      <c r="CKK99" s="227"/>
      <c r="CKL99" s="239"/>
      <c r="CKM99" s="1122"/>
      <c r="CKN99" s="1122"/>
      <c r="CKO99" s="1122"/>
      <c r="CKP99" s="227"/>
      <c r="CKQ99" s="227"/>
      <c r="CKR99" s="231"/>
      <c r="CKS99" s="1122"/>
      <c r="CKT99" s="1122"/>
      <c r="CKU99" s="1122"/>
      <c r="CKV99" s="1122"/>
      <c r="CKW99" s="1122"/>
      <c r="CKX99" s="227"/>
      <c r="CKY99" s="1135"/>
      <c r="CKZ99" s="1134"/>
      <c r="CLA99" s="1135"/>
      <c r="CLB99" s="240"/>
      <c r="CLC99" s="1122"/>
      <c r="CLD99" s="1122"/>
      <c r="CLE99" s="1122"/>
      <c r="CLF99" s="231"/>
      <c r="CLG99" s="1122"/>
      <c r="CLH99" s="1122"/>
      <c r="CLI99" s="1122"/>
      <c r="CLJ99" s="1122"/>
      <c r="CLK99" s="227"/>
      <c r="CLL99" s="239"/>
      <c r="CLM99" s="1122"/>
      <c r="CLN99" s="227"/>
      <c r="CLO99" s="239"/>
      <c r="CLP99" s="1122"/>
      <c r="CLQ99" s="1122"/>
      <c r="CLR99" s="227"/>
      <c r="CLS99" s="240"/>
      <c r="CLT99" s="1122"/>
      <c r="CLU99" s="1122"/>
      <c r="CLV99" s="1122"/>
      <c r="CLW99" s="227"/>
      <c r="CLX99" s="239"/>
      <c r="CLY99" s="1122"/>
      <c r="CLZ99" s="1122"/>
      <c r="CMA99" s="1122"/>
      <c r="CMB99" s="1122"/>
      <c r="CMC99" s="1122"/>
      <c r="CMD99" s="1122"/>
      <c r="CME99" s="1122"/>
      <c r="CMF99" s="1122"/>
      <c r="CMG99" s="1122"/>
      <c r="CMH99" s="1122"/>
      <c r="CMI99" s="1122"/>
      <c r="CMJ99" s="1122"/>
      <c r="CMK99" s="1122"/>
      <c r="CML99" s="1122"/>
      <c r="CMM99" s="227"/>
      <c r="CMN99" s="239"/>
      <c r="CMO99" s="1122"/>
      <c r="CMP99" s="1122"/>
      <c r="CMQ99" s="1122"/>
      <c r="CMR99" s="227"/>
      <c r="CMS99" s="227"/>
      <c r="CMT99" s="231"/>
      <c r="CMU99" s="1122"/>
      <c r="CMV99" s="1122"/>
      <c r="CMW99" s="1122"/>
      <c r="CMX99" s="1122"/>
      <c r="CMY99" s="1122"/>
      <c r="CMZ99" s="227"/>
      <c r="CNA99" s="1135"/>
      <c r="CNB99" s="1134"/>
      <c r="CNC99" s="1135"/>
      <c r="CND99" s="240"/>
      <c r="CNE99" s="1122"/>
      <c r="CNF99" s="1122"/>
      <c r="CNG99" s="1122"/>
      <c r="CNH99" s="231"/>
      <c r="CNI99" s="1122"/>
      <c r="CNJ99" s="1122"/>
      <c r="CNK99" s="1122"/>
      <c r="CNL99" s="1122"/>
      <c r="CNM99" s="227"/>
      <c r="CNN99" s="239"/>
      <c r="CNO99" s="1122"/>
      <c r="CNP99" s="227"/>
      <c r="CNQ99" s="239"/>
      <c r="CNR99" s="1122"/>
      <c r="CNS99" s="1122"/>
      <c r="CNT99" s="227"/>
      <c r="CNU99" s="240"/>
      <c r="CNV99" s="1122"/>
      <c r="CNW99" s="1122"/>
      <c r="CNX99" s="1122"/>
      <c r="CNY99" s="227"/>
      <c r="CNZ99" s="239"/>
      <c r="COA99" s="1122"/>
      <c r="COB99" s="1122"/>
      <c r="COC99" s="1122"/>
      <c r="COD99" s="1122"/>
      <c r="COE99" s="1122"/>
      <c r="COF99" s="1122"/>
      <c r="COG99" s="1122"/>
      <c r="COH99" s="1122"/>
      <c r="COI99" s="1122"/>
      <c r="COJ99" s="1122"/>
      <c r="COK99" s="1122"/>
      <c r="COL99" s="1122"/>
      <c r="COM99" s="1122"/>
      <c r="CON99" s="1122"/>
      <c r="COO99" s="227"/>
      <c r="COP99" s="239"/>
      <c r="COQ99" s="1122"/>
      <c r="COR99" s="1122"/>
      <c r="COS99" s="1122"/>
      <c r="COT99" s="227"/>
      <c r="COU99" s="227"/>
      <c r="COV99" s="231"/>
      <c r="COW99" s="1122"/>
      <c r="COX99" s="1122"/>
      <c r="COY99" s="1122"/>
      <c r="COZ99" s="1122"/>
      <c r="CPA99" s="1122"/>
      <c r="CPB99" s="227"/>
      <c r="CPC99" s="1135"/>
      <c r="CPD99" s="1134"/>
      <c r="CPE99" s="1135"/>
      <c r="CPF99" s="240"/>
      <c r="CPG99" s="1122"/>
      <c r="CPH99" s="1122"/>
      <c r="CPI99" s="1122"/>
      <c r="CPJ99" s="231"/>
      <c r="CPK99" s="1122"/>
      <c r="CPL99" s="1122"/>
      <c r="CPM99" s="1122"/>
      <c r="CPN99" s="1122"/>
      <c r="CPO99" s="227"/>
      <c r="CPP99" s="239"/>
      <c r="CPQ99" s="1122"/>
      <c r="CPR99" s="227"/>
      <c r="CPS99" s="239"/>
      <c r="CPT99" s="1122"/>
      <c r="CPU99" s="1122"/>
      <c r="CPV99" s="227"/>
      <c r="CPW99" s="240"/>
      <c r="CPX99" s="1122"/>
      <c r="CPY99" s="1122"/>
      <c r="CPZ99" s="1122"/>
      <c r="CQA99" s="227"/>
      <c r="CQB99" s="239"/>
      <c r="CQC99" s="1122"/>
      <c r="CQD99" s="1122"/>
      <c r="CQE99" s="1122"/>
      <c r="CQF99" s="1122"/>
      <c r="CQG99" s="1122"/>
      <c r="CQH99" s="1122"/>
      <c r="CQI99" s="1122"/>
      <c r="CQJ99" s="1122"/>
      <c r="CQK99" s="1122"/>
      <c r="CQL99" s="1122"/>
      <c r="CQM99" s="1122"/>
      <c r="CQN99" s="1122"/>
      <c r="CQO99" s="1122"/>
      <c r="CQP99" s="1122"/>
      <c r="CQQ99" s="227"/>
      <c r="CQR99" s="239"/>
      <c r="CQS99" s="1122"/>
      <c r="CQT99" s="1122"/>
      <c r="CQU99" s="1122"/>
      <c r="CQV99" s="227"/>
      <c r="CQW99" s="227"/>
      <c r="CQX99" s="231"/>
      <c r="CQY99" s="1122"/>
      <c r="CQZ99" s="1122"/>
      <c r="CRA99" s="1122"/>
      <c r="CRB99" s="1122"/>
      <c r="CRC99" s="1122"/>
      <c r="CRD99" s="227"/>
      <c r="CRE99" s="1135"/>
      <c r="CRF99" s="1134"/>
      <c r="CRG99" s="1135"/>
      <c r="CRH99" s="240"/>
      <c r="CRI99" s="1122"/>
      <c r="CRJ99" s="1122"/>
      <c r="CRK99" s="1122"/>
      <c r="CRL99" s="231"/>
      <c r="CRM99" s="1122"/>
      <c r="CRN99" s="1122"/>
      <c r="CRO99" s="1122"/>
      <c r="CRP99" s="1122"/>
      <c r="CRQ99" s="227"/>
      <c r="CRR99" s="239"/>
      <c r="CRS99" s="1122"/>
      <c r="CRT99" s="227"/>
      <c r="CRU99" s="239"/>
      <c r="CRV99" s="1122"/>
      <c r="CRW99" s="1122"/>
      <c r="CRX99" s="227"/>
      <c r="CRY99" s="240"/>
      <c r="CRZ99" s="1122"/>
      <c r="CSA99" s="1122"/>
      <c r="CSB99" s="1122"/>
      <c r="CSC99" s="227"/>
      <c r="CSD99" s="239"/>
      <c r="CSE99" s="1122"/>
      <c r="CSF99" s="1122"/>
      <c r="CSG99" s="1122"/>
      <c r="CSH99" s="1122"/>
      <c r="CSI99" s="1122"/>
      <c r="CSJ99" s="1122"/>
      <c r="CSK99" s="1122"/>
      <c r="CSL99" s="1122"/>
      <c r="CSM99" s="1122"/>
      <c r="CSN99" s="1122"/>
      <c r="CSO99" s="1122"/>
      <c r="CSP99" s="1122"/>
      <c r="CSQ99" s="1122"/>
      <c r="CSR99" s="1122"/>
      <c r="CSS99" s="227"/>
      <c r="CST99" s="239"/>
      <c r="CSU99" s="1122"/>
      <c r="CSV99" s="1122"/>
      <c r="CSW99" s="1122"/>
      <c r="CSX99" s="227"/>
      <c r="CSY99" s="227"/>
      <c r="CSZ99" s="231"/>
      <c r="CTA99" s="1122"/>
      <c r="CTB99" s="1122"/>
      <c r="CTC99" s="1122"/>
      <c r="CTD99" s="1122"/>
      <c r="CTE99" s="1122"/>
      <c r="CTF99" s="227"/>
      <c r="CTG99" s="1135"/>
      <c r="CTH99" s="1134"/>
      <c r="CTI99" s="1135"/>
      <c r="CTJ99" s="240"/>
      <c r="CTK99" s="1122"/>
      <c r="CTL99" s="1122"/>
      <c r="CTM99" s="1122"/>
      <c r="CTN99" s="231"/>
      <c r="CTO99" s="1122"/>
      <c r="CTP99" s="1122"/>
      <c r="CTQ99" s="1122"/>
      <c r="CTR99" s="1122"/>
      <c r="CTS99" s="227"/>
      <c r="CTT99" s="239"/>
      <c r="CTU99" s="1122"/>
      <c r="CTV99" s="227"/>
      <c r="CTW99" s="239"/>
      <c r="CTX99" s="1122"/>
      <c r="CTY99" s="1122"/>
      <c r="CTZ99" s="227"/>
      <c r="CUA99" s="240"/>
      <c r="CUB99" s="1122"/>
      <c r="CUC99" s="1122"/>
      <c r="CUD99" s="1122"/>
      <c r="CUE99" s="227"/>
      <c r="CUF99" s="239"/>
      <c r="CUG99" s="1122"/>
      <c r="CUH99" s="1122"/>
      <c r="CUI99" s="1122"/>
      <c r="CUJ99" s="1122"/>
      <c r="CUK99" s="1122"/>
      <c r="CUL99" s="1122"/>
      <c r="CUM99" s="1122"/>
      <c r="CUN99" s="1122"/>
      <c r="CUP99" s="227"/>
      <c r="CUQ99" s="227"/>
      <c r="CUU99" s="1529"/>
      <c r="CUV99" s="1531"/>
      <c r="CUZ99" s="1529"/>
      <c r="CVA99" s="1530"/>
      <c r="CVF99" s="1529"/>
      <c r="CVG99" s="1529"/>
      <c r="CVK99" s="1529"/>
      <c r="CVL99" s="1531"/>
      <c r="CVP99" s="1529"/>
      <c r="CVQ99" s="1530"/>
      <c r="CVV99" s="227"/>
      <c r="CVW99" s="227"/>
      <c r="CWA99" s="227"/>
      <c r="CWB99" s="239"/>
      <c r="CWE99" s="623"/>
      <c r="CWF99" s="623"/>
      <c r="CWG99" s="231"/>
      <c r="CWN99" s="227"/>
      <c r="CWO99" s="1135"/>
      <c r="CWP99" s="1134"/>
      <c r="CWQ99" s="1135"/>
      <c r="CWR99" s="240"/>
      <c r="CWS99" s="1122"/>
      <c r="CWT99" s="1122"/>
      <c r="CWU99" s="1122"/>
      <c r="CWV99" s="231"/>
      <c r="CWW99" s="1122"/>
      <c r="CWX99" s="1122"/>
      <c r="CWY99" s="1122"/>
      <c r="CWZ99" s="1122"/>
      <c r="CXA99" s="227"/>
      <c r="CXB99" s="239"/>
      <c r="CXC99" s="1122"/>
      <c r="CXD99" s="227"/>
      <c r="CXE99" s="239"/>
      <c r="CXF99" s="1122"/>
      <c r="CXG99" s="1122"/>
      <c r="CXH99" s="227"/>
      <c r="CXI99" s="240"/>
      <c r="CXJ99" s="1122"/>
      <c r="CXM99" s="227"/>
      <c r="CXN99" s="239"/>
      <c r="CXR99" s="227"/>
      <c r="CXS99" s="227"/>
      <c r="CXX99" s="1529"/>
      <c r="CXY99" s="1530"/>
      <c r="CYC99" s="1529"/>
      <c r="CYD99" s="1531"/>
      <c r="CYH99" s="227"/>
      <c r="CYI99" s="227"/>
      <c r="CYJ99" s="1171"/>
      <c r="CYK99" s="1171"/>
      <c r="CYL99" s="1171"/>
      <c r="CYM99" s="1171"/>
      <c r="CYN99" s="227"/>
      <c r="CYO99" s="227"/>
      <c r="CYS99" s="1529"/>
      <c r="CYT99" s="1531"/>
      <c r="CYX99" s="1529"/>
      <c r="CYY99" s="1530"/>
      <c r="CZD99" s="227"/>
      <c r="CZE99" s="227"/>
      <c r="CZI99" s="1529"/>
      <c r="CZJ99" s="1531"/>
      <c r="CZN99" s="1529"/>
      <c r="CZO99" s="1530"/>
      <c r="CZY99" s="227"/>
      <c r="CZZ99" s="227"/>
      <c r="DAA99" s="232"/>
      <c r="DAD99" s="227"/>
      <c r="DAE99" s="227"/>
      <c r="DAI99" s="1134"/>
      <c r="DAJ99" s="233"/>
      <c r="DAK99" s="1122"/>
      <c r="DAL99" s="227"/>
      <c r="DAM99" s="1135"/>
      <c r="DAN99" s="1134"/>
      <c r="DAO99" s="1135"/>
      <c r="DAP99" s="240"/>
      <c r="DAQ99" s="1122"/>
      <c r="DAR99" s="1122"/>
      <c r="DAS99" s="1122"/>
      <c r="DAT99" s="231"/>
      <c r="DAU99" s="1122"/>
      <c r="DAY99" s="227"/>
      <c r="DAZ99" s="239"/>
      <c r="DBB99" s="227"/>
      <c r="DBC99" s="239"/>
      <c r="DBF99" s="227"/>
      <c r="DBG99" s="240"/>
      <c r="DBK99" s="227"/>
      <c r="DBL99" s="239"/>
      <c r="DBU99" s="1122"/>
      <c r="DBV99" s="227"/>
      <c r="DBW99" s="227"/>
      <c r="DBX99" s="1122"/>
      <c r="DBY99" s="1122"/>
      <c r="DBZ99" s="1122"/>
      <c r="DCA99" s="1529"/>
      <c r="DCB99" s="1531"/>
      <c r="DCC99" s="1122"/>
      <c r="DCD99" s="1122"/>
      <c r="DCE99" s="1122"/>
      <c r="DCF99" s="1529"/>
      <c r="DCG99" s="1530"/>
      <c r="DCH99" s="1122"/>
      <c r="DCI99" s="1122"/>
      <c r="DCJ99" s="1122"/>
      <c r="DCK99" s="1122"/>
      <c r="DCL99" s="227"/>
      <c r="DCM99" s="227"/>
      <c r="DCN99" s="1122"/>
      <c r="DCO99" s="1122"/>
      <c r="DCP99" s="1122"/>
      <c r="DCQ99" s="1529"/>
      <c r="DCR99" s="1531"/>
      <c r="DCS99" s="1122"/>
      <c r="DCT99" s="1122"/>
      <c r="DCU99" s="1122"/>
      <c r="DCV99" s="1529"/>
      <c r="DCW99" s="1530"/>
      <c r="DCX99" s="1122"/>
      <c r="DCY99" s="1122"/>
      <c r="DCZ99" s="1122"/>
      <c r="DDA99" s="1122"/>
      <c r="DDB99" s="1122"/>
      <c r="DDC99" s="1122"/>
      <c r="DDD99" s="1122"/>
      <c r="DDE99" s="1122"/>
      <c r="DDF99" s="1122"/>
      <c r="DDG99" s="227"/>
      <c r="DDH99" s="239"/>
      <c r="DDI99" s="1122"/>
      <c r="DDJ99" s="1122"/>
      <c r="DDK99" s="1122"/>
      <c r="DDL99" s="227"/>
      <c r="DDM99" s="227"/>
      <c r="DDN99" s="1122"/>
      <c r="DDO99" s="1122"/>
      <c r="DDP99" s="1122"/>
      <c r="DDQ99" s="1134"/>
      <c r="DDR99" s="233"/>
      <c r="DDS99" s="1122"/>
      <c r="DDT99" s="227"/>
      <c r="DDU99" s="1135"/>
      <c r="DDV99" s="1134"/>
      <c r="DDW99" s="1135"/>
      <c r="DDX99" s="240"/>
      <c r="DDY99" s="1122"/>
      <c r="DDZ99" s="1122"/>
      <c r="DEA99" s="1122"/>
      <c r="DEB99" s="231"/>
      <c r="DEC99" s="1122"/>
      <c r="DED99" s="1122"/>
      <c r="DEE99" s="1122"/>
      <c r="DEF99" s="1122"/>
      <c r="DEG99" s="227"/>
      <c r="DEH99" s="239"/>
      <c r="DEI99" s="1122"/>
      <c r="DEJ99" s="227"/>
      <c r="DEK99" s="239"/>
      <c r="DEL99" s="1122"/>
      <c r="DEM99" s="1122"/>
      <c r="DEN99" s="227"/>
      <c r="DEO99" s="240"/>
      <c r="DEP99" s="1122"/>
      <c r="DEQ99" s="1122"/>
      <c r="DER99" s="1122"/>
      <c r="DES99" s="227"/>
      <c r="DET99" s="239"/>
      <c r="DEU99" s="1122"/>
      <c r="DEV99" s="1122"/>
      <c r="DEW99" s="1122"/>
      <c r="DEX99" s="1122"/>
      <c r="DEY99" s="1122"/>
      <c r="DEZ99" s="1122"/>
      <c r="DFA99" s="1122"/>
      <c r="DFB99" s="1122"/>
      <c r="DFC99" s="1122"/>
      <c r="DFD99" s="1529"/>
      <c r="DFE99" s="1529"/>
      <c r="DFF99" s="1122"/>
      <c r="DFG99" s="1122"/>
      <c r="DFH99" s="1122"/>
      <c r="DFI99" s="1529"/>
      <c r="DFJ99" s="1531"/>
      <c r="DFK99" s="1122"/>
      <c r="DFL99" s="1122"/>
      <c r="DFM99" s="1122"/>
      <c r="DFN99" s="1529"/>
      <c r="DFO99" s="1530"/>
      <c r="DFP99" s="1122"/>
      <c r="DFQ99" s="1122"/>
      <c r="DFR99" s="1122"/>
      <c r="DFS99" s="1122"/>
      <c r="DFT99" s="1529"/>
      <c r="DFU99" s="1529"/>
      <c r="DFV99" s="1122"/>
      <c r="DFW99" s="1122"/>
      <c r="DFX99" s="1122"/>
      <c r="DFY99" s="1529"/>
      <c r="DFZ99" s="1531"/>
      <c r="DGA99" s="1122"/>
      <c r="DGB99" s="1122"/>
      <c r="DGC99" s="1122"/>
      <c r="DGD99" s="1529"/>
      <c r="DGE99" s="1530"/>
      <c r="DGF99" s="1122"/>
      <c r="DGG99" s="1122"/>
      <c r="DGH99" s="1122"/>
      <c r="DGI99" s="1122"/>
      <c r="DGJ99" s="1122"/>
      <c r="DGK99" s="1122"/>
      <c r="DGL99" s="1122"/>
      <c r="DGM99" s="1122"/>
      <c r="DGN99" s="1122"/>
      <c r="DGO99" s="227"/>
      <c r="DGP99" s="239"/>
      <c r="DGQ99" s="1122"/>
      <c r="DGR99" s="1122"/>
      <c r="DGS99" s="1122"/>
      <c r="DGT99" s="227"/>
      <c r="DGU99" s="227"/>
      <c r="DGV99" s="1122"/>
      <c r="DGW99" s="1122"/>
      <c r="DGX99" s="1122"/>
      <c r="DGY99" s="1134"/>
      <c r="DGZ99" s="233"/>
      <c r="DHA99" s="1122"/>
      <c r="DHB99" s="227"/>
      <c r="DHC99" s="1135"/>
      <c r="DHD99" s="1134"/>
      <c r="DHE99" s="1135"/>
      <c r="DHF99" s="240"/>
      <c r="DHG99" s="1122"/>
      <c r="DHH99" s="1122"/>
      <c r="DHI99" s="1122"/>
      <c r="DHJ99" s="231"/>
      <c r="DHK99" s="1122"/>
      <c r="DHL99" s="1122"/>
      <c r="DHM99" s="1122"/>
      <c r="DHN99" s="1122"/>
      <c r="DHO99" s="227"/>
      <c r="DHP99" s="239"/>
      <c r="DHQ99" s="1122"/>
      <c r="DHR99" s="227"/>
      <c r="DHS99" s="239"/>
      <c r="DHT99" s="1122"/>
      <c r="DHU99" s="1122"/>
      <c r="DHV99" s="227"/>
      <c r="DHW99" s="240"/>
      <c r="DHX99" s="1122"/>
      <c r="DHY99" s="1122"/>
      <c r="DHZ99" s="1122"/>
      <c r="DIA99" s="227"/>
      <c r="DIB99" s="239"/>
      <c r="DIC99" s="1122"/>
      <c r="DID99" s="1122"/>
      <c r="DIE99" s="1122"/>
      <c r="DIF99" s="1122"/>
      <c r="DIG99" s="1122"/>
      <c r="DIH99" s="1122"/>
      <c r="DII99" s="1122"/>
      <c r="DIJ99" s="1122"/>
      <c r="DIK99" s="1122"/>
      <c r="DIL99" s="227"/>
      <c r="DIM99" s="227"/>
      <c r="DIN99" s="1122"/>
      <c r="DIO99" s="1122"/>
      <c r="DIP99" s="1122"/>
      <c r="DIQ99" s="1529"/>
      <c r="DIR99" s="1531"/>
      <c r="DIS99" s="1122"/>
      <c r="DIT99" s="1122"/>
      <c r="DIU99" s="1122"/>
      <c r="DIV99" s="1529"/>
      <c r="DIW99" s="1530"/>
      <c r="DIX99" s="1122"/>
      <c r="DIY99" s="1122"/>
      <c r="DIZ99" s="1122"/>
      <c r="DJA99" s="1122"/>
      <c r="DJB99" s="227"/>
      <c r="DJC99" s="227"/>
      <c r="DJD99" s="1122"/>
      <c r="DJE99" s="1122"/>
      <c r="DJF99" s="1122"/>
      <c r="DJG99" s="1529"/>
      <c r="DJH99" s="1531"/>
      <c r="DJI99" s="1122"/>
      <c r="DJJ99" s="1122"/>
      <c r="DJK99" s="1122"/>
      <c r="DJL99" s="1529"/>
      <c r="DJM99" s="1530"/>
      <c r="DJN99" s="1122"/>
      <c r="DJO99" s="1122"/>
      <c r="DJP99" s="1122"/>
      <c r="DJQ99" s="1122"/>
      <c r="DJR99" s="1122"/>
      <c r="DJS99" s="1122"/>
      <c r="DJT99" s="1122"/>
      <c r="DJU99" s="1122"/>
      <c r="DJV99" s="1122"/>
      <c r="DJW99" s="227"/>
      <c r="DJX99" s="239"/>
      <c r="DJY99" s="1122"/>
      <c r="DJZ99" s="1122"/>
      <c r="DKA99" s="1122"/>
      <c r="DKB99" s="227"/>
      <c r="DKC99" s="227"/>
      <c r="DKD99" s="1122"/>
      <c r="DKE99" s="1122"/>
      <c r="DKF99" s="1122"/>
      <c r="DKG99" s="1134"/>
      <c r="DKH99" s="233"/>
      <c r="DKI99" s="1122"/>
      <c r="DKJ99" s="227"/>
      <c r="DKK99" s="1135"/>
      <c r="DKL99" s="1134"/>
      <c r="DKM99" s="1135"/>
      <c r="DKN99" s="240"/>
      <c r="DKO99" s="1122"/>
      <c r="DKP99" s="1122"/>
      <c r="DKQ99" s="1122"/>
      <c r="DKR99" s="231"/>
      <c r="DKS99" s="1122"/>
      <c r="DKT99" s="1122"/>
      <c r="DKU99" s="1122"/>
      <c r="DKV99" s="1122"/>
      <c r="DKW99" s="227"/>
      <c r="DKX99" s="239"/>
      <c r="DKY99" s="1122"/>
      <c r="DKZ99" s="227"/>
      <c r="DLA99" s="239"/>
      <c r="DLB99" s="1122"/>
      <c r="DLC99" s="1122"/>
      <c r="DLD99" s="227"/>
      <c r="DLE99" s="240"/>
      <c r="DLF99" s="1122"/>
      <c r="DLG99" s="1122"/>
      <c r="DLH99" s="1122"/>
      <c r="DLI99" s="227"/>
      <c r="DLJ99" s="239"/>
      <c r="DLK99" s="1122"/>
      <c r="DLL99" s="1122"/>
      <c r="DLM99" s="1122"/>
      <c r="DLN99" s="1122"/>
      <c r="DLO99" s="1122"/>
      <c r="DLP99" s="1122"/>
      <c r="DLQ99" s="1122"/>
      <c r="DLR99" s="1122"/>
      <c r="DLT99" s="227"/>
      <c r="DLU99" s="227"/>
      <c r="DLY99" s="1529"/>
      <c r="DLZ99" s="1531"/>
      <c r="DMD99" s="1529"/>
      <c r="DME99" s="1530"/>
      <c r="DMJ99" s="227"/>
      <c r="DMK99" s="227"/>
      <c r="DMO99" s="1529"/>
      <c r="DMP99" s="1531"/>
      <c r="DMT99" s="1532"/>
      <c r="DMU99" s="1530"/>
      <c r="DNE99" s="227"/>
      <c r="DNF99" s="239"/>
      <c r="DNJ99" s="227"/>
      <c r="DNK99" s="227"/>
      <c r="DNL99" s="231"/>
      <c r="DNO99" s="1134"/>
      <c r="DNP99" s="1134"/>
      <c r="DNQ99" s="1122"/>
      <c r="DNR99" s="227"/>
      <c r="DNS99" s="1135"/>
      <c r="DNT99" s="1134"/>
      <c r="DNU99" s="1135"/>
      <c r="DNV99" s="240"/>
      <c r="DNW99" s="1122"/>
      <c r="DNX99" s="1122"/>
      <c r="DNY99" s="1122"/>
      <c r="DNZ99" s="231"/>
      <c r="DOA99" s="1122"/>
      <c r="DOB99" s="1122"/>
      <c r="DOC99" s="1122"/>
      <c r="DOD99" s="1122"/>
      <c r="DOE99" s="227"/>
      <c r="DOF99" s="239"/>
      <c r="DOG99" s="1122"/>
      <c r="DOH99" s="227"/>
      <c r="DOI99" s="239"/>
      <c r="DOJ99" s="1122"/>
      <c r="DOK99" s="1122"/>
      <c r="DOL99" s="227"/>
      <c r="DOM99" s="805"/>
      <c r="DON99" s="1134"/>
      <c r="DOQ99" s="227"/>
      <c r="DOR99" s="227"/>
      <c r="DPB99" s="1529"/>
      <c r="DPC99" s="1530"/>
      <c r="DPD99" s="227"/>
      <c r="DPE99" s="227"/>
      <c r="DPF99" s="227"/>
      <c r="DPG99" s="1529"/>
      <c r="DPH99" s="1531"/>
      <c r="DPI99" s="227"/>
      <c r="DPJ99" s="227"/>
      <c r="DPK99" s="227"/>
      <c r="DPL99" s="227"/>
      <c r="DPM99" s="227"/>
      <c r="DPN99" s="227"/>
      <c r="DPO99" s="227"/>
      <c r="DPP99" s="227"/>
      <c r="DPQ99" s="227"/>
      <c r="DPR99" s="1529"/>
      <c r="DPS99" s="1530"/>
      <c r="DPT99" s="227"/>
      <c r="DPU99" s="227"/>
      <c r="DPV99" s="227"/>
      <c r="DPW99" s="1529"/>
      <c r="DPX99" s="1531"/>
      <c r="DPZ99" s="227"/>
      <c r="DQA99" s="227"/>
      <c r="DQB99" s="227"/>
      <c r="DQC99" s="227"/>
      <c r="DQD99" s="227"/>
      <c r="DQE99" s="227"/>
      <c r="DQF99" s="227"/>
      <c r="DQG99" s="235"/>
      <c r="DQH99" s="235"/>
      <c r="DQI99" s="235"/>
      <c r="DQJ99" s="235"/>
      <c r="DQK99" s="235"/>
      <c r="DQL99" s="235"/>
      <c r="DQM99" s="1529"/>
      <c r="DQN99" s="1531"/>
      <c r="DQO99" s="237"/>
      <c r="DQP99" s="1179"/>
      <c r="DQQ99" s="1179"/>
      <c r="DQR99" s="1529"/>
      <c r="DQS99" s="1530"/>
      <c r="DQT99" s="1192"/>
      <c r="DQU99" s="1179"/>
      <c r="DQV99" s="1179"/>
      <c r="DQW99" s="1133"/>
      <c r="DQX99" s="1133"/>
      <c r="DQY99" s="1133"/>
      <c r="DQZ99" s="1133"/>
      <c r="DRA99" s="1133"/>
      <c r="DRB99" s="1133"/>
      <c r="DRC99" s="1133"/>
      <c r="DRD99" s="1133"/>
      <c r="DRE99" s="1133"/>
      <c r="DRF99" s="1134"/>
      <c r="DRG99" s="1134"/>
      <c r="DRH99" s="1134"/>
      <c r="DRI99" s="1134"/>
      <c r="DRJ99" s="231"/>
      <c r="DRK99" s="1133"/>
      <c r="DRL99" s="1133"/>
      <c r="DRM99" s="1134"/>
      <c r="DRN99" s="1134"/>
      <c r="DRQ99" s="1134"/>
      <c r="DRR99" s="1134"/>
      <c r="DRS99" s="1134"/>
      <c r="DRT99" s="233"/>
      <c r="DRW99" s="233"/>
      <c r="DSA99" s="234"/>
      <c r="DSD99" s="234"/>
      <c r="DSG99" s="234"/>
      <c r="DSK99" s="233"/>
      <c r="DSP99" s="234"/>
      <c r="DSX99" s="231"/>
      <c r="DTE99" s="232"/>
      <c r="DTO99" s="231"/>
      <c r="DTX99" s="231"/>
      <c r="DUA99" s="235"/>
      <c r="DUB99" s="235"/>
      <c r="DUC99" s="235"/>
      <c r="DUD99" s="235"/>
      <c r="DUE99" s="235"/>
      <c r="DUF99" s="238"/>
      <c r="DUG99" s="235"/>
      <c r="DUH99" s="235"/>
      <c r="DUI99" s="235"/>
      <c r="DUJ99" s="235"/>
      <c r="DUK99" s="235"/>
      <c r="DUL99" s="235"/>
      <c r="DUM99" s="235"/>
      <c r="DUN99" s="235"/>
      <c r="DUO99" s="235"/>
      <c r="DUP99" s="235"/>
      <c r="DUQ99" s="235"/>
      <c r="DUR99" s="235"/>
      <c r="DUS99" s="235"/>
      <c r="DVC99" s="234"/>
      <c r="DVG99" s="227"/>
      <c r="DVH99" s="227"/>
      <c r="DVM99" s="234"/>
      <c r="DVN99" s="1134"/>
      <c r="DVO99" s="1134"/>
      <c r="DVP99" s="1134"/>
      <c r="DVQ99" s="1134"/>
      <c r="DVR99" s="233"/>
      <c r="DVS99" s="1134"/>
      <c r="DVT99" s="1134"/>
      <c r="DVU99" s="1134"/>
      <c r="DVV99" s="1134"/>
      <c r="DVW99" s="1135"/>
      <c r="DVX99" s="1135"/>
      <c r="DVY99" s="1134"/>
      <c r="DVZ99" s="1134"/>
      <c r="DWA99" s="1134"/>
      <c r="DWB99" s="1134"/>
      <c r="DWC99" s="234"/>
      <c r="DWD99" s="1134"/>
      <c r="DWE99" s="1134"/>
      <c r="DWF99" s="1134"/>
      <c r="DWG99" s="1135"/>
      <c r="DWH99" s="240"/>
      <c r="DWI99" s="1134"/>
      <c r="DWJ99" s="1134"/>
      <c r="DWK99" s="1134"/>
      <c r="DWL99" s="1134"/>
      <c r="DWM99" s="1135"/>
      <c r="DWN99" s="1135"/>
      <c r="DWO99" s="1134"/>
      <c r="DWP99" s="1134"/>
      <c r="DWQ99" s="1134"/>
      <c r="DWR99" s="1134"/>
      <c r="DWS99" s="1134"/>
      <c r="DWT99" s="550"/>
      <c r="DWU99" s="550"/>
      <c r="DWV99" s="550"/>
      <c r="DWW99" s="299"/>
      <c r="DWX99" s="633"/>
      <c r="DWY99" s="550"/>
      <c r="DWZ99" s="550"/>
      <c r="DXA99" s="550"/>
      <c r="DXB99" s="550"/>
      <c r="DXC99" s="299"/>
      <c r="DXD99" s="299"/>
      <c r="DXE99" s="550"/>
      <c r="DXF99" s="550"/>
      <c r="DXG99" s="550"/>
      <c r="DXH99" s="299"/>
      <c r="DXI99" s="299"/>
      <c r="DXJ99" s="550"/>
      <c r="DXK99" s="550"/>
      <c r="DXL99" s="550"/>
      <c r="DXM99" s="299"/>
      <c r="DXN99" s="633"/>
      <c r="DXO99" s="550"/>
      <c r="DXP99" s="550"/>
      <c r="DXQ99" s="550"/>
      <c r="DXR99" s="550"/>
      <c r="DXS99" s="550"/>
      <c r="DXT99" s="550"/>
      <c r="DXU99" s="550"/>
      <c r="DXV99" s="550"/>
      <c r="DXW99" s="550"/>
      <c r="DXX99" s="299"/>
      <c r="DXY99" s="299"/>
      <c r="DXZ99" s="550"/>
      <c r="DYA99" s="550"/>
      <c r="DYB99" s="551"/>
      <c r="DYC99" s="1135"/>
      <c r="DYD99" s="1135"/>
      <c r="DYE99" s="234"/>
      <c r="DYI99" s="233"/>
      <c r="DYK99" s="227"/>
      <c r="DYL99" s="1135"/>
      <c r="DYM99" s="1134"/>
      <c r="DYN99" s="1135"/>
      <c r="DYO99" s="240"/>
      <c r="DYS99" s="231"/>
      <c r="DYV99" s="234"/>
      <c r="DYX99" s="227"/>
      <c r="DYY99" s="239"/>
      <c r="DZA99" s="227"/>
      <c r="DZB99" s="239"/>
      <c r="DZE99" s="227"/>
      <c r="DZF99" s="240"/>
      <c r="DZJ99" s="227"/>
      <c r="DZK99" s="239"/>
      <c r="DZU99" s="227"/>
      <c r="DZV99" s="227"/>
      <c r="DZY99" s="1134"/>
      <c r="DZZ99" s="1135"/>
      <c r="EAA99" s="239"/>
      <c r="EAB99" s="1134"/>
      <c r="EAC99" s="1134"/>
      <c r="EAD99" s="1134"/>
      <c r="EAE99" s="1135"/>
      <c r="EAF99" s="1135"/>
      <c r="EAG99" s="231"/>
      <c r="EAH99" s="1134"/>
      <c r="EAI99" s="1134"/>
      <c r="EAJ99" s="1134"/>
      <c r="EAK99" s="1135"/>
      <c r="EAL99" s="1135"/>
      <c r="EAM99" s="1134"/>
      <c r="EAN99" s="1134"/>
      <c r="EAO99" s="1134"/>
      <c r="EAP99" s="1135"/>
      <c r="EAQ99" s="239"/>
      <c r="EAR99" s="1134"/>
      <c r="EAS99" s="1134"/>
      <c r="EAT99" s="1134"/>
      <c r="EAU99" s="1135"/>
      <c r="EAV99" s="240"/>
      <c r="EAW99" s="1134"/>
      <c r="EAX99" s="1134"/>
      <c r="EAY99" s="1134"/>
      <c r="EAZ99" s="1134"/>
      <c r="EBA99" s="1135"/>
      <c r="EBB99" s="1135"/>
      <c r="EBC99" s="1134"/>
      <c r="EBD99" s="1134"/>
      <c r="EBE99" s="1134"/>
      <c r="EBF99" s="1135"/>
      <c r="EBG99" s="239"/>
      <c r="EBH99" s="1134"/>
      <c r="EBI99" s="1134"/>
      <c r="EBJ99" s="1134"/>
      <c r="EBK99" s="1135"/>
      <c r="EBL99" s="240"/>
      <c r="EBM99" s="1134"/>
      <c r="EBN99" s="1134"/>
      <c r="EBO99" s="1134"/>
      <c r="EBP99" s="1134"/>
      <c r="EBQ99" s="1134"/>
      <c r="EBR99" s="1134"/>
      <c r="EBS99" s="1134"/>
      <c r="EBT99" s="1134"/>
      <c r="EBU99" s="1134"/>
      <c r="EBV99" s="1134"/>
      <c r="EBW99" s="1134"/>
      <c r="EBX99" s="1134"/>
      <c r="EBY99" s="1134"/>
      <c r="EBZ99" s="1134"/>
      <c r="ECA99" s="1134"/>
      <c r="ECB99" s="1134"/>
      <c r="ECC99" s="1134"/>
      <c r="ECD99" s="1134"/>
      <c r="ECG99" s="233"/>
      <c r="ECM99" s="233"/>
      <c r="ECP99" s="233"/>
      <c r="ECT99" s="234"/>
      <c r="ECW99" s="234"/>
      <c r="ECZ99" s="234"/>
      <c r="EDC99" s="234"/>
      <c r="EDD99" s="1164"/>
      <c r="EDG99" s="233"/>
      <c r="EDP99" s="233"/>
      <c r="EDY99" s="234"/>
      <c r="EEO99" s="234"/>
      <c r="EFF99" s="234"/>
      <c r="EFK99" s="235"/>
      <c r="EFL99" s="235"/>
      <c r="EFM99" s="235"/>
      <c r="EFN99" s="235"/>
      <c r="EFO99" s="235"/>
      <c r="EFP99" s="235"/>
      <c r="EFQ99" s="235"/>
      <c r="EFR99" s="235"/>
      <c r="EFS99" s="412"/>
      <c r="EFT99" s="235"/>
      <c r="EFU99" s="235"/>
      <c r="EFV99" s="235"/>
      <c r="EFW99" s="235"/>
      <c r="EFX99" s="235"/>
      <c r="EFY99" s="235"/>
      <c r="EFZ99" s="235"/>
      <c r="EGA99" s="235"/>
      <c r="EGB99" s="235"/>
      <c r="EGC99" s="235"/>
      <c r="EGD99" s="235"/>
      <c r="EGE99" s="235"/>
      <c r="EGF99" s="235"/>
      <c r="EGG99" s="235"/>
      <c r="EGH99" s="235"/>
      <c r="EGI99" s="236"/>
      <c r="EGJ99" s="235"/>
      <c r="EGK99" s="235"/>
      <c r="EGL99" s="235"/>
      <c r="EGM99" s="235"/>
      <c r="EGN99" s="235"/>
      <c r="EGO99" s="238"/>
      <c r="EGP99" s="248"/>
      <c r="EGR99" s="235"/>
      <c r="EGS99" s="235"/>
      <c r="EGT99" s="235"/>
      <c r="EGU99" s="235"/>
      <c r="EGV99" s="235"/>
      <c r="EGW99" s="235"/>
      <c r="EGX99" s="235"/>
      <c r="EGY99" s="235"/>
      <c r="EGZ99" s="237"/>
      <c r="EHA99" s="1195"/>
      <c r="EHB99" s="1195"/>
      <c r="EHC99" s="1195"/>
      <c r="EHD99" s="1195"/>
      <c r="EHE99" s="1192"/>
      <c r="EHF99" s="1195"/>
      <c r="EHG99" s="1195"/>
      <c r="EHH99" s="1133"/>
      <c r="EHI99" s="1133"/>
      <c r="EHJ99" s="1133"/>
      <c r="EHK99" s="1133"/>
      <c r="EHL99" s="1133"/>
      <c r="EHM99" s="1133"/>
      <c r="EHN99" s="1133"/>
      <c r="EHO99" s="1133"/>
      <c r="EHP99" s="1133"/>
      <c r="EHQ99" s="1134"/>
      <c r="EHR99" s="1134"/>
      <c r="EHS99" s="1134"/>
      <c r="EHT99" s="1134"/>
      <c r="EHU99" s="1134"/>
      <c r="EHV99" s="241"/>
      <c r="EHW99" s="241"/>
      <c r="EHX99" s="1122"/>
      <c r="EHY99" s="233"/>
      <c r="EHZ99" s="1122"/>
      <c r="EIA99" s="227"/>
      <c r="EIB99" s="1135"/>
      <c r="EIC99" s="1134"/>
      <c r="EID99" s="1135"/>
      <c r="EIE99" s="240"/>
      <c r="EIF99" s="1122"/>
      <c r="EIG99" s="1122"/>
      <c r="EIH99" s="1122"/>
      <c r="EII99" s="231"/>
      <c r="EIJ99" s="1122"/>
      <c r="EIK99" s="1122"/>
      <c r="EIL99" s="234"/>
      <c r="EIM99" s="1122"/>
      <c r="EIN99" s="227"/>
      <c r="EIO99" s="239"/>
      <c r="EIP99" s="1122"/>
      <c r="EIQ99" s="227"/>
      <c r="EIR99" s="239"/>
      <c r="EIS99" s="1122"/>
      <c r="EIT99" s="1122"/>
      <c r="EIU99" s="227"/>
      <c r="EIV99" s="240"/>
      <c r="EIW99" s="1134"/>
      <c r="EIX99" s="1134"/>
      <c r="EJA99" s="234"/>
      <c r="EJI99" s="1134"/>
      <c r="EJJ99" s="1134"/>
      <c r="EJK99" s="1134"/>
      <c r="EJL99" s="233"/>
      <c r="EJP99" s="1134"/>
      <c r="EJQ99" s="234"/>
      <c r="EJS99" s="1134"/>
      <c r="EJT99" s="1134"/>
      <c r="EJU99" s="1134"/>
      <c r="EJV99" s="1134"/>
      <c r="EJW99" s="1134"/>
      <c r="EJX99" s="1134"/>
      <c r="EJY99" s="1134"/>
      <c r="EJZ99" s="1134"/>
      <c r="EKA99" s="233"/>
      <c r="EKB99" s="1134"/>
      <c r="EKC99" s="1134"/>
      <c r="EKD99" s="1134"/>
      <c r="EKE99" s="1134"/>
      <c r="EKF99" s="1134"/>
      <c r="EKG99" s="234"/>
      <c r="EKH99" s="1134"/>
      <c r="EKI99" s="1134"/>
      <c r="EKJ99" s="1134"/>
      <c r="EKK99" s="1134"/>
      <c r="EKL99" s="1134"/>
      <c r="EKM99" s="1134"/>
      <c r="EKN99" s="1134"/>
      <c r="EKO99" s="1134"/>
      <c r="EKP99" s="1134"/>
      <c r="EKQ99" s="1134"/>
      <c r="EKR99" s="1134"/>
      <c r="EKS99" s="1134"/>
      <c r="EKT99" s="1134"/>
      <c r="EKU99" s="1134"/>
      <c r="EKV99" s="1134"/>
      <c r="EKW99" s="1134"/>
      <c r="EKX99" s="234"/>
      <c r="EKY99" s="1134"/>
      <c r="EKZ99" s="1134"/>
      <c r="ELA99" s="1134"/>
      <c r="ELB99" s="1134"/>
      <c r="ELC99" s="1134"/>
      <c r="ELD99" s="1134"/>
      <c r="ELE99" s="1134"/>
      <c r="ELF99" s="1134"/>
      <c r="ELG99" s="233"/>
      <c r="ELH99" s="1134"/>
      <c r="ELI99" s="1134"/>
      <c r="ELJ99" s="1134"/>
      <c r="ELK99" s="1134"/>
      <c r="ELL99" s="1134"/>
      <c r="ELM99" s="1134"/>
      <c r="ELN99" s="1134"/>
      <c r="ELO99" s="1134"/>
      <c r="ELP99" s="1134"/>
      <c r="ELQ99" s="1134"/>
      <c r="ELR99" s="1134"/>
      <c r="ELS99" s="1134"/>
      <c r="ELT99" s="1134"/>
      <c r="ELU99" s="1134"/>
      <c r="ELV99" s="1134"/>
      <c r="ELW99" s="1134"/>
      <c r="ELX99" s="233"/>
      <c r="ELY99" s="1134"/>
      <c r="EMD99" s="234"/>
      <c r="EMH99" s="227"/>
      <c r="EMI99" s="227"/>
      <c r="EMM99" s="1532"/>
      <c r="EMN99" s="1531"/>
      <c r="EMO99" s="1263"/>
      <c r="EMP99" s="1263"/>
      <c r="EMQ99" s="1263"/>
      <c r="EMR99" s="1532"/>
      <c r="EMS99" s="1530"/>
      <c r="EMT99" s="1134"/>
      <c r="EMU99" s="1134"/>
      <c r="EMV99" s="1134"/>
      <c r="EMW99" s="1134"/>
      <c r="EMX99" s="1134"/>
      <c r="EMY99" s="1134"/>
      <c r="EMZ99" s="1134"/>
      <c r="ENA99" s="1134"/>
      <c r="ENB99" s="1134"/>
      <c r="ENC99" s="1135"/>
      <c r="END99" s="1135"/>
      <c r="ENH99" s="227"/>
      <c r="ENI99" s="227"/>
      <c r="ENJ99" s="1134"/>
      <c r="ENK99" s="1134"/>
      <c r="ENL99" s="1134"/>
      <c r="ENM99" s="1122"/>
      <c r="ENN99" s="233"/>
      <c r="ENO99" s="1122"/>
      <c r="ENP99" s="1122"/>
      <c r="ENQ99" s="1134"/>
      <c r="ENR99" s="1134"/>
      <c r="ENS99" s="1134"/>
      <c r="ENT99" s="233"/>
      <c r="ENU99" s="1122"/>
      <c r="ENV99" s="1122"/>
      <c r="ENW99" s="233"/>
      <c r="ENX99" s="1122"/>
      <c r="ENY99" s="1122"/>
      <c r="ENZ99" s="1122"/>
      <c r="EOA99" s="234"/>
      <c r="EOB99" s="1122"/>
      <c r="EOC99" s="1122"/>
      <c r="EOD99" s="234"/>
      <c r="EOE99" s="1122"/>
      <c r="EOF99" s="1122"/>
      <c r="EOG99" s="234"/>
      <c r="EOH99" s="1122"/>
      <c r="EOI99" s="1122"/>
      <c r="EOJ99" s="1122"/>
      <c r="EOK99" s="1164"/>
      <c r="EOL99" s="1134"/>
      <c r="EOM99" s="1134"/>
      <c r="EON99" s="1122"/>
      <c r="EOO99" s="227"/>
      <c r="EOP99" s="227"/>
      <c r="EOZ99" s="1529"/>
      <c r="EPA99" s="1530"/>
      <c r="EPB99" s="227"/>
      <c r="EPC99" s="227"/>
      <c r="EPD99" s="227"/>
      <c r="EPE99" s="1529"/>
      <c r="EPF99" s="1531"/>
      <c r="EPG99" s="227"/>
      <c r="EPH99" s="227"/>
      <c r="EPI99" s="227"/>
      <c r="EPJ99" s="227"/>
      <c r="EPK99" s="227"/>
      <c r="EPL99" s="227"/>
      <c r="EPM99" s="227"/>
      <c r="EPN99" s="227"/>
      <c r="EPU99" s="227"/>
      <c r="EPV99" s="239"/>
      <c r="EPZ99" s="227"/>
      <c r="EQA99" s="227"/>
      <c r="EQB99" s="231"/>
      <c r="EQE99" s="1122"/>
      <c r="EQF99" s="1122"/>
      <c r="EQG99" s="1122"/>
      <c r="EQH99" s="227"/>
      <c r="EQI99" s="1135"/>
      <c r="EQJ99" s="1134"/>
      <c r="EQK99" s="1135"/>
      <c r="EQL99" s="240"/>
      <c r="EQM99" s="1122"/>
      <c r="EQN99" s="1122"/>
      <c r="EQO99" s="1122"/>
      <c r="EQP99" s="231"/>
      <c r="EQQ99" s="1122"/>
      <c r="EQR99" s="1122"/>
      <c r="EQS99" s="1122"/>
      <c r="EQT99" s="1122"/>
      <c r="EQU99" s="227"/>
      <c r="EQV99" s="239"/>
      <c r="EQW99" s="1122"/>
      <c r="EQX99" s="227"/>
      <c r="EQY99" s="239"/>
      <c r="EQZ99" s="1122"/>
      <c r="ERA99" s="1122"/>
      <c r="ERB99" s="227"/>
      <c r="ERC99" s="240"/>
      <c r="ERD99" s="1122"/>
      <c r="ERE99" s="1122"/>
      <c r="ERF99" s="1122"/>
      <c r="ERG99" s="227"/>
      <c r="ERH99" s="239"/>
      <c r="ERI99" s="1122"/>
      <c r="ERJ99" s="1122"/>
      <c r="ERK99" s="1122"/>
      <c r="ERL99" s="1122"/>
      <c r="ERM99" s="1122"/>
      <c r="ERN99" s="1122"/>
      <c r="ERO99" s="1122"/>
      <c r="ERP99" s="1122"/>
      <c r="ERU99" s="230"/>
      <c r="ERV99" s="1664"/>
      <c r="ERW99" s="1664"/>
      <c r="ERX99" s="227"/>
      <c r="ETA99" s="1518"/>
      <c r="ETB99" s="1518"/>
      <c r="ETC99" s="1518"/>
      <c r="ETD99" s="1518"/>
      <c r="ETE99" s="1518"/>
      <c r="ETF99" s="1518"/>
    </row>
    <row r="100" spans="1:3906" s="226" customFormat="1" ht="15" customHeight="1">
      <c r="A100" s="1264"/>
      <c r="B100" s="1518"/>
      <c r="C100" s="1518"/>
      <c r="D100" s="1518"/>
      <c r="E100" s="1518"/>
      <c r="F100" s="1518"/>
      <c r="G100" s="1518"/>
      <c r="J100" s="1310"/>
      <c r="K100" s="1310"/>
      <c r="L100" s="1310"/>
      <c r="M100" s="1310"/>
      <c r="N100" s="1310"/>
      <c r="O100" s="1310"/>
      <c r="P100" s="1310"/>
      <c r="Q100" s="1310"/>
      <c r="R100" s="1310"/>
      <c r="S100" s="1310"/>
      <c r="T100" s="1310"/>
      <c r="U100" s="1310"/>
      <c r="V100" s="1310"/>
      <c r="W100" s="1310"/>
      <c r="X100" s="1310"/>
      <c r="Y100" s="1310"/>
      <c r="Z100" s="1310"/>
      <c r="AA100" s="1310"/>
      <c r="AD100" s="1664"/>
      <c r="AE100" s="1664"/>
      <c r="AF100" s="780"/>
      <c r="AQ100" s="227"/>
      <c r="AR100" s="239"/>
      <c r="AS100" s="232"/>
      <c r="AV100" s="227"/>
      <c r="AW100" s="227"/>
      <c r="AX100" s="231"/>
      <c r="BD100" s="227"/>
      <c r="BE100" s="240"/>
      <c r="BG100" s="227"/>
      <c r="BH100" s="227"/>
      <c r="BL100" s="231"/>
      <c r="BQ100" s="227"/>
      <c r="BR100" s="239"/>
      <c r="BT100" s="227"/>
      <c r="BU100" s="239"/>
      <c r="CC100" s="227"/>
      <c r="CD100" s="239"/>
      <c r="CE100" s="232"/>
      <c r="CH100" s="227"/>
      <c r="CI100" s="227"/>
      <c r="CJ100" s="231"/>
      <c r="CP100" s="227"/>
      <c r="CQ100" s="1135"/>
      <c r="CR100" s="1134"/>
      <c r="CS100" s="1135"/>
      <c r="CT100" s="240"/>
      <c r="CX100" s="231"/>
      <c r="DC100" s="227"/>
      <c r="DD100" s="239"/>
      <c r="DF100" s="227"/>
      <c r="DG100" s="239"/>
      <c r="DJ100" s="227"/>
      <c r="DK100" s="240"/>
      <c r="DO100" s="227"/>
      <c r="DP100" s="239"/>
      <c r="EE100" s="227"/>
      <c r="EF100" s="239"/>
      <c r="EG100" s="232"/>
      <c r="EH100" s="1122"/>
      <c r="EI100" s="1122"/>
      <c r="EJ100" s="227"/>
      <c r="EK100" s="227"/>
      <c r="EL100" s="231"/>
      <c r="EM100" s="1122"/>
      <c r="EN100" s="1122"/>
      <c r="EO100" s="1122"/>
      <c r="EP100" s="1122"/>
      <c r="EQ100" s="1122"/>
      <c r="ER100" s="227"/>
      <c r="ES100" s="1135"/>
      <c r="ET100" s="1134"/>
      <c r="EU100" s="1135"/>
      <c r="EV100" s="240"/>
      <c r="EW100" s="1122"/>
      <c r="EX100" s="1122"/>
      <c r="EY100" s="1122"/>
      <c r="EZ100" s="231"/>
      <c r="FA100" s="1122"/>
      <c r="FB100" s="1122"/>
      <c r="FC100" s="1122"/>
      <c r="FD100" s="1122"/>
      <c r="FE100" s="227"/>
      <c r="FF100" s="239"/>
      <c r="FG100" s="1122"/>
      <c r="FH100" s="227"/>
      <c r="FI100" s="239"/>
      <c r="FJ100" s="1122"/>
      <c r="FK100" s="1122"/>
      <c r="FL100" s="227"/>
      <c r="FM100" s="240"/>
      <c r="FN100" s="1122"/>
      <c r="FO100" s="1122"/>
      <c r="FP100" s="1122"/>
      <c r="FQ100" s="227"/>
      <c r="FR100" s="239"/>
      <c r="FS100" s="1122"/>
      <c r="FT100" s="1122"/>
      <c r="FU100" s="1122"/>
      <c r="FV100" s="1122"/>
      <c r="FW100" s="1122"/>
      <c r="FX100" s="1122"/>
      <c r="FY100" s="1122"/>
      <c r="FZ100" s="1122"/>
      <c r="GA100" s="1122"/>
      <c r="GB100" s="1122"/>
      <c r="GC100" s="1122"/>
      <c r="GD100" s="1122"/>
      <c r="GE100" s="1122"/>
      <c r="GF100" s="1122"/>
      <c r="GG100" s="227"/>
      <c r="GH100" s="239"/>
      <c r="GI100" s="232"/>
      <c r="GJ100" s="1122"/>
      <c r="GK100" s="1122"/>
      <c r="GL100" s="227"/>
      <c r="GM100" s="227"/>
      <c r="GN100" s="231"/>
      <c r="GO100" s="1377"/>
      <c r="GP100" s="1377"/>
      <c r="GQ100" s="1377"/>
      <c r="GR100" s="1377"/>
      <c r="GS100" s="1377"/>
      <c r="GT100" s="1377"/>
      <c r="GU100" s="1377"/>
      <c r="GV100" s="1377"/>
      <c r="GW100" s="1377"/>
      <c r="GX100" s="240"/>
      <c r="GY100" s="1122"/>
      <c r="GZ100" s="1122"/>
      <c r="HA100" s="1122"/>
      <c r="HB100" s="231"/>
      <c r="HC100" s="1122"/>
      <c r="HD100" s="1122"/>
      <c r="HE100" s="1122"/>
      <c r="HF100" s="1122"/>
      <c r="HG100" s="227"/>
      <c r="HH100" s="239"/>
      <c r="HI100" s="1122"/>
      <c r="HJ100" s="227"/>
      <c r="HK100" s="239"/>
      <c r="HL100" s="1122"/>
      <c r="HM100" s="1122"/>
      <c r="HN100" s="227"/>
      <c r="HO100" s="240"/>
      <c r="HP100" s="1122"/>
      <c r="HQ100" s="1122"/>
      <c r="HR100" s="1122"/>
      <c r="HS100" s="227"/>
      <c r="HT100" s="239"/>
      <c r="HU100" s="1122"/>
      <c r="HV100" s="1122"/>
      <c r="HW100" s="1122"/>
      <c r="HX100" s="1122"/>
      <c r="HY100" s="1122"/>
      <c r="HZ100" s="1122"/>
      <c r="IA100" s="1122"/>
      <c r="IB100" s="1122"/>
      <c r="IC100" s="1122"/>
      <c r="ID100" s="1122"/>
      <c r="IE100" s="1122"/>
      <c r="IF100" s="1122"/>
      <c r="IG100" s="1122"/>
      <c r="IH100" s="1122"/>
      <c r="II100" s="227"/>
      <c r="IJ100" s="239"/>
      <c r="IK100" s="232"/>
      <c r="IL100" s="1122"/>
      <c r="IM100" s="1122"/>
      <c r="IN100" s="227"/>
      <c r="IO100" s="227"/>
      <c r="IP100" s="231"/>
      <c r="IQ100" s="1377"/>
      <c r="IR100" s="1377"/>
      <c r="IS100" s="1377"/>
      <c r="IT100" s="1377"/>
      <c r="IU100" s="1377"/>
      <c r="IV100" s="1377"/>
      <c r="IW100" s="1377"/>
      <c r="IX100" s="1377"/>
      <c r="IY100" s="1377"/>
      <c r="IZ100" s="240"/>
      <c r="JA100" s="1122"/>
      <c r="JB100" s="1122"/>
      <c r="JC100" s="1122"/>
      <c r="JD100" s="231"/>
      <c r="JE100" s="1122"/>
      <c r="JF100" s="1122"/>
      <c r="JG100" s="1122"/>
      <c r="JH100" s="1122"/>
      <c r="JI100" s="227"/>
      <c r="JJ100" s="239"/>
      <c r="JK100" s="1122"/>
      <c r="JL100" s="227"/>
      <c r="JM100" s="239"/>
      <c r="JN100" s="1122"/>
      <c r="JO100" s="1122"/>
      <c r="JP100" s="227"/>
      <c r="JQ100" s="240"/>
      <c r="JR100" s="1122"/>
      <c r="JS100" s="1122"/>
      <c r="JT100" s="1122"/>
      <c r="JU100" s="227"/>
      <c r="JV100" s="239"/>
      <c r="JW100" s="1122"/>
      <c r="JX100" s="1122"/>
      <c r="JY100" s="1122"/>
      <c r="JZ100" s="1122"/>
      <c r="KA100" s="1122"/>
      <c r="KB100" s="1122"/>
      <c r="KC100" s="1122"/>
      <c r="KD100" s="1122"/>
      <c r="KE100" s="1122"/>
      <c r="KF100" s="1122"/>
      <c r="KG100" s="1122"/>
      <c r="KH100" s="1122"/>
      <c r="KI100" s="1122"/>
      <c r="KJ100" s="1122"/>
      <c r="KK100" s="227"/>
      <c r="KL100" s="239"/>
      <c r="KM100" s="232"/>
      <c r="KN100" s="1122"/>
      <c r="KO100" s="1122"/>
      <c r="KP100" s="227"/>
      <c r="KQ100" s="227"/>
      <c r="KR100" s="231"/>
      <c r="KS100" s="1377"/>
      <c r="KT100" s="1377"/>
      <c r="KU100" s="1377"/>
      <c r="KV100" s="1377"/>
      <c r="KW100" s="1377"/>
      <c r="KX100" s="1377"/>
      <c r="KY100" s="1377"/>
      <c r="KZ100" s="1377"/>
      <c r="LA100" s="1377"/>
      <c r="LB100" s="240"/>
      <c r="LC100" s="1122"/>
      <c r="LD100" s="1122"/>
      <c r="LE100" s="1122"/>
      <c r="LF100" s="231"/>
      <c r="LG100" s="1122"/>
      <c r="LH100" s="1122"/>
      <c r="LI100" s="1122"/>
      <c r="LJ100" s="1122"/>
      <c r="LK100" s="227"/>
      <c r="LL100" s="239"/>
      <c r="LM100" s="1122"/>
      <c r="LN100" s="227"/>
      <c r="LO100" s="239"/>
      <c r="LP100" s="1122"/>
      <c r="LQ100" s="1122"/>
      <c r="LR100" s="227"/>
      <c r="LS100" s="240"/>
      <c r="LT100" s="1122"/>
      <c r="LU100" s="1122"/>
      <c r="LV100" s="1122"/>
      <c r="LW100" s="227"/>
      <c r="LX100" s="239"/>
      <c r="LY100" s="1122"/>
      <c r="LZ100" s="1122"/>
      <c r="MA100" s="1122"/>
      <c r="MB100" s="1122"/>
      <c r="MC100" s="1122"/>
      <c r="MD100" s="1122"/>
      <c r="ME100" s="1122"/>
      <c r="MF100" s="1122"/>
      <c r="MG100" s="1122"/>
      <c r="MH100" s="1122"/>
      <c r="MI100" s="1122"/>
      <c r="MJ100" s="1122"/>
      <c r="MK100" s="1122"/>
      <c r="ML100" s="1122"/>
      <c r="MM100" s="227"/>
      <c r="MN100" s="239"/>
      <c r="MO100" s="232"/>
      <c r="MP100" s="1122"/>
      <c r="MQ100" s="1122"/>
      <c r="MR100" s="227"/>
      <c r="MS100" s="227"/>
      <c r="MT100" s="231"/>
      <c r="MU100" s="1377"/>
      <c r="MV100" s="1377"/>
      <c r="MW100" s="1377"/>
      <c r="MX100" s="1377"/>
      <c r="MY100" s="1377"/>
      <c r="MZ100" s="1377"/>
      <c r="NA100" s="1377"/>
      <c r="NB100" s="1377"/>
      <c r="NC100" s="1377"/>
      <c r="ND100" s="240"/>
      <c r="NE100" s="1122"/>
      <c r="NF100" s="1122"/>
      <c r="NG100" s="1122"/>
      <c r="NH100" s="231"/>
      <c r="NI100" s="1122"/>
      <c r="NJ100" s="1122"/>
      <c r="NK100" s="1122"/>
      <c r="NL100" s="1122"/>
      <c r="NM100" s="227"/>
      <c r="NN100" s="239"/>
      <c r="NO100" s="1122"/>
      <c r="NP100" s="227"/>
      <c r="NQ100" s="239"/>
      <c r="NR100" s="1122"/>
      <c r="NS100" s="1122"/>
      <c r="NT100" s="227"/>
      <c r="NU100" s="240"/>
      <c r="NV100" s="1122"/>
      <c r="NW100" s="1122"/>
      <c r="NX100" s="1122"/>
      <c r="NY100" s="227"/>
      <c r="NZ100" s="239"/>
      <c r="OA100" s="1122"/>
      <c r="OB100" s="1122"/>
      <c r="OC100" s="1122"/>
      <c r="OD100" s="1122"/>
      <c r="OE100" s="1122"/>
      <c r="OF100" s="1122"/>
      <c r="OG100" s="1122"/>
      <c r="OH100" s="1377"/>
      <c r="OI100" s="1377"/>
      <c r="OJ100" s="1377"/>
      <c r="OK100" s="1377"/>
      <c r="OL100" s="1377"/>
      <c r="OM100" s="1377"/>
      <c r="ON100" s="1377"/>
      <c r="OO100" s="1377"/>
      <c r="OP100" s="1166"/>
      <c r="OQ100" s="1165"/>
      <c r="OR100" s="1165"/>
      <c r="OS100" s="1166"/>
      <c r="OU100" s="227"/>
      <c r="OV100" s="227"/>
      <c r="OX100" s="227"/>
      <c r="OY100" s="227"/>
      <c r="OZ100" s="234"/>
      <c r="PA100" s="227"/>
      <c r="PB100" s="227"/>
      <c r="PC100" s="234"/>
      <c r="PK100" s="227"/>
      <c r="PL100" s="239"/>
      <c r="PM100" s="232"/>
      <c r="PN100" s="1122"/>
      <c r="PO100" s="1122"/>
      <c r="PP100" s="227"/>
      <c r="PQ100" s="227"/>
      <c r="PR100" s="231"/>
      <c r="PS100" s="1122"/>
      <c r="PT100" s="1122"/>
      <c r="PU100" s="1122"/>
      <c r="PV100" s="1122"/>
      <c r="PW100" s="1122"/>
      <c r="PX100" s="227"/>
      <c r="PY100" s="1135"/>
      <c r="PZ100" s="1134"/>
      <c r="QA100" s="1135"/>
      <c r="QB100" s="240"/>
      <c r="QC100" s="1122"/>
      <c r="QD100" s="1122"/>
      <c r="QE100" s="1122"/>
      <c r="QF100" s="231"/>
      <c r="QG100" s="1122"/>
      <c r="QH100" s="1122"/>
      <c r="QI100" s="1122"/>
      <c r="QJ100" s="1122"/>
      <c r="QK100" s="227"/>
      <c r="QL100" s="239"/>
      <c r="QM100" s="1122"/>
      <c r="QN100" s="227"/>
      <c r="QO100" s="239"/>
      <c r="QP100" s="1122"/>
      <c r="QQ100" s="1122"/>
      <c r="QR100" s="227"/>
      <c r="QS100" s="240"/>
      <c r="QT100" s="1122"/>
      <c r="QU100" s="1122"/>
      <c r="QV100" s="1122"/>
      <c r="QW100" s="227"/>
      <c r="QX100" s="239"/>
      <c r="QY100" s="1122"/>
      <c r="QZ100" s="1122"/>
      <c r="RA100" s="1122"/>
      <c r="RB100" s="1122"/>
      <c r="RC100" s="1122"/>
      <c r="RD100" s="1122"/>
      <c r="RE100" s="1122"/>
      <c r="RF100" s="1122"/>
      <c r="RG100" s="1122"/>
      <c r="RH100" s="1122"/>
      <c r="RI100" s="1122"/>
      <c r="RJ100" s="1122"/>
      <c r="RK100" s="1122"/>
      <c r="RL100" s="1122"/>
      <c r="RM100" s="227"/>
      <c r="RN100" s="239"/>
      <c r="RO100" s="232"/>
      <c r="RP100" s="1122"/>
      <c r="RQ100" s="1122"/>
      <c r="RR100" s="227"/>
      <c r="RS100" s="227"/>
      <c r="RT100" s="231"/>
      <c r="RU100" s="1122"/>
      <c r="RV100" s="1122"/>
      <c r="RW100" s="1122"/>
      <c r="RX100" s="1122"/>
      <c r="RY100" s="1122"/>
      <c r="RZ100" s="227"/>
      <c r="SA100" s="1135"/>
      <c r="SB100" s="1134"/>
      <c r="SC100" s="1135"/>
      <c r="SD100" s="240"/>
      <c r="SE100" s="1122"/>
      <c r="SF100" s="1122"/>
      <c r="SG100" s="1122"/>
      <c r="SH100" s="231"/>
      <c r="SI100" s="1122"/>
      <c r="SJ100" s="1122"/>
      <c r="SK100" s="1122"/>
      <c r="SL100" s="1122"/>
      <c r="SM100" s="227"/>
      <c r="SN100" s="239"/>
      <c r="SO100" s="1122"/>
      <c r="SP100" s="227"/>
      <c r="SQ100" s="239"/>
      <c r="SR100" s="1122"/>
      <c r="SS100" s="1122"/>
      <c r="ST100" s="227"/>
      <c r="SU100" s="240"/>
      <c r="SV100" s="1122"/>
      <c r="SW100" s="1122"/>
      <c r="SX100" s="1122"/>
      <c r="SY100" s="227"/>
      <c r="SZ100" s="239"/>
      <c r="TA100" s="1122"/>
      <c r="TB100" s="1122"/>
      <c r="TC100" s="1122"/>
      <c r="TD100" s="1122"/>
      <c r="TE100" s="1122"/>
      <c r="TF100" s="1122"/>
      <c r="TG100" s="1122"/>
      <c r="TH100" s="1122"/>
      <c r="TI100" s="1122"/>
      <c r="TJ100" s="1122"/>
      <c r="TK100" s="1122"/>
      <c r="TL100" s="1122"/>
      <c r="TM100" s="1122"/>
      <c r="TN100" s="1122"/>
      <c r="TO100" s="227"/>
      <c r="TP100" s="239"/>
      <c r="TQ100" s="232"/>
      <c r="TR100" s="1122"/>
      <c r="TS100" s="1122"/>
      <c r="TT100" s="227"/>
      <c r="TU100" s="227"/>
      <c r="TV100" s="231"/>
      <c r="TW100" s="1122"/>
      <c r="TX100" s="1122"/>
      <c r="TY100" s="1122"/>
      <c r="TZ100" s="1122"/>
      <c r="UA100" s="1122"/>
      <c r="UB100" s="227"/>
      <c r="UC100" s="1135"/>
      <c r="UD100" s="1134"/>
      <c r="UE100" s="1135"/>
      <c r="UF100" s="240"/>
      <c r="UG100" s="1122"/>
      <c r="UH100" s="1122"/>
      <c r="UI100" s="1122"/>
      <c r="UJ100" s="231"/>
      <c r="UK100" s="1122"/>
      <c r="UL100" s="1122"/>
      <c r="UM100" s="1122"/>
      <c r="UN100" s="1122"/>
      <c r="UO100" s="227"/>
      <c r="UP100" s="239"/>
      <c r="UQ100" s="1122"/>
      <c r="UR100" s="227"/>
      <c r="US100" s="239"/>
      <c r="UT100" s="1122"/>
      <c r="UU100" s="1122"/>
      <c r="UV100" s="227"/>
      <c r="UW100" s="240"/>
      <c r="UX100" s="1122"/>
      <c r="UY100" s="1122"/>
      <c r="UZ100" s="1122"/>
      <c r="VA100" s="227"/>
      <c r="VB100" s="239"/>
      <c r="VC100" s="1122"/>
      <c r="VD100" s="1122"/>
      <c r="VE100" s="1122"/>
      <c r="VF100" s="1122"/>
      <c r="VG100" s="1122"/>
      <c r="VH100" s="1122"/>
      <c r="VI100" s="1122"/>
      <c r="VJ100" s="1122"/>
      <c r="VK100" s="1122"/>
      <c r="VL100" s="1122"/>
      <c r="VM100" s="1122"/>
      <c r="VN100" s="1122"/>
      <c r="VO100" s="1122"/>
      <c r="VP100" s="1122"/>
      <c r="VQ100" s="227"/>
      <c r="VR100" s="239"/>
      <c r="VS100" s="232"/>
      <c r="VT100" s="1122"/>
      <c r="VU100" s="1122"/>
      <c r="VV100" s="227"/>
      <c r="VW100" s="227"/>
      <c r="VX100" s="231"/>
      <c r="VY100" s="1122"/>
      <c r="VZ100" s="1122"/>
      <c r="WA100" s="1122"/>
      <c r="WB100" s="1122"/>
      <c r="WC100" s="1122"/>
      <c r="WD100" s="227"/>
      <c r="WE100" s="1135"/>
      <c r="WF100" s="1134"/>
      <c r="WG100" s="1135"/>
      <c r="WH100" s="240"/>
      <c r="WI100" s="1122"/>
      <c r="WJ100" s="1122"/>
      <c r="WK100" s="1122"/>
      <c r="WL100" s="231"/>
      <c r="WM100" s="1122"/>
      <c r="WN100" s="1122"/>
      <c r="WO100" s="1122"/>
      <c r="WP100" s="1122"/>
      <c r="WQ100" s="227"/>
      <c r="WR100" s="239"/>
      <c r="WS100" s="1122"/>
      <c r="WT100" s="227"/>
      <c r="WU100" s="239"/>
      <c r="WV100" s="1122"/>
      <c r="WW100" s="1122"/>
      <c r="WX100" s="227"/>
      <c r="WY100" s="240"/>
      <c r="WZ100" s="1122"/>
      <c r="XA100" s="1122"/>
      <c r="XB100" s="1122"/>
      <c r="XC100" s="227"/>
      <c r="XD100" s="239"/>
      <c r="XE100" s="1122"/>
      <c r="XF100" s="1122"/>
      <c r="XG100" s="1122"/>
      <c r="XH100" s="1122"/>
      <c r="XI100" s="1122"/>
      <c r="XJ100" s="1122"/>
      <c r="XK100" s="1122"/>
      <c r="XL100" s="1122"/>
      <c r="XM100" s="1122"/>
      <c r="XN100" s="1122"/>
      <c r="XO100" s="1122"/>
      <c r="XP100" s="1122"/>
      <c r="XQ100" s="1122"/>
      <c r="XR100" s="1122"/>
      <c r="XS100" s="227"/>
      <c r="XT100" s="239"/>
      <c r="XU100" s="232"/>
      <c r="XV100" s="1122"/>
      <c r="XW100" s="1122"/>
      <c r="XX100" s="227"/>
      <c r="XY100" s="227"/>
      <c r="XZ100" s="231"/>
      <c r="YA100" s="1122"/>
      <c r="YB100" s="1122"/>
      <c r="YC100" s="1122"/>
      <c r="YD100" s="1122"/>
      <c r="YE100" s="1122"/>
      <c r="YF100" s="227"/>
      <c r="YG100" s="1135"/>
      <c r="YH100" s="1134"/>
      <c r="YI100" s="1135"/>
      <c r="YJ100" s="240"/>
      <c r="YK100" s="1122"/>
      <c r="YL100" s="1122"/>
      <c r="YM100" s="1122"/>
      <c r="YN100" s="231"/>
      <c r="YO100" s="1122"/>
      <c r="YP100" s="1122"/>
      <c r="YQ100" s="1122"/>
      <c r="YR100" s="1122"/>
      <c r="YS100" s="227"/>
      <c r="YT100" s="239"/>
      <c r="YU100" s="1122"/>
      <c r="YV100" s="227"/>
      <c r="YW100" s="239"/>
      <c r="YX100" s="1122"/>
      <c r="YY100" s="1122"/>
      <c r="YZ100" s="227"/>
      <c r="ZA100" s="240"/>
      <c r="ZB100" s="1122"/>
      <c r="ZC100" s="1122"/>
      <c r="ZD100" s="1122"/>
      <c r="ZE100" s="227"/>
      <c r="ZF100" s="239"/>
      <c r="ZG100" s="1122"/>
      <c r="ZH100" s="1122"/>
      <c r="ZI100" s="1122"/>
      <c r="ZJ100" s="1122"/>
      <c r="ZK100" s="1122"/>
      <c r="ZL100" s="1122"/>
      <c r="ZM100" s="1122"/>
      <c r="ZN100" s="1122"/>
      <c r="ZO100" s="1122"/>
      <c r="ZP100" s="1122"/>
      <c r="ZQ100" s="1122"/>
      <c r="ZR100" s="1122"/>
      <c r="ZS100" s="1122"/>
      <c r="ZT100" s="1122"/>
      <c r="ZU100" s="227"/>
      <c r="ZV100" s="239"/>
      <c r="ZW100" s="232"/>
      <c r="ZX100" s="1122"/>
      <c r="ZY100" s="1122"/>
      <c r="ZZ100" s="227"/>
      <c r="AAA100" s="227"/>
      <c r="AAB100" s="231"/>
      <c r="AAC100" s="1122"/>
      <c r="AAD100" s="1122"/>
      <c r="AAE100" s="1122"/>
      <c r="AAF100" s="1122"/>
      <c r="AAG100" s="1122"/>
      <c r="AAH100" s="227"/>
      <c r="AAI100" s="1135"/>
      <c r="AAJ100" s="1134"/>
      <c r="AAK100" s="1135"/>
      <c r="AAL100" s="240"/>
      <c r="AAM100" s="1122"/>
      <c r="AAN100" s="1122"/>
      <c r="AAO100" s="1122"/>
      <c r="AAP100" s="231"/>
      <c r="AAQ100" s="1122"/>
      <c r="AAR100" s="1122"/>
      <c r="AAS100" s="1122"/>
      <c r="AAT100" s="1122"/>
      <c r="AAU100" s="227"/>
      <c r="AAV100" s="239"/>
      <c r="AAW100" s="1122"/>
      <c r="AAX100" s="227"/>
      <c r="AAY100" s="239"/>
      <c r="AAZ100" s="1122"/>
      <c r="ABA100" s="1122"/>
      <c r="ABB100" s="227"/>
      <c r="ABC100" s="240"/>
      <c r="ABD100" s="1122"/>
      <c r="ABE100" s="1122"/>
      <c r="ABF100" s="1122"/>
      <c r="ABG100" s="227"/>
      <c r="ABH100" s="239"/>
      <c r="ABI100" s="1122"/>
      <c r="ABJ100" s="1122"/>
      <c r="ABK100" s="1122"/>
      <c r="ABL100" s="1122"/>
      <c r="ABM100" s="1122"/>
      <c r="ABN100" s="1122"/>
      <c r="ABO100" s="1122"/>
      <c r="ABP100" s="1122"/>
      <c r="ABQ100" s="1122"/>
      <c r="ABR100" s="1122"/>
      <c r="ABS100" s="1122"/>
      <c r="ABT100" s="1122"/>
      <c r="ABU100" s="1122"/>
      <c r="ABV100" s="1122"/>
      <c r="ABW100" s="227"/>
      <c r="ABX100" s="239"/>
      <c r="ABY100" s="232"/>
      <c r="ABZ100" s="1122"/>
      <c r="ACA100" s="1122"/>
      <c r="ACB100" s="227"/>
      <c r="ACC100" s="227"/>
      <c r="ACD100" s="231"/>
      <c r="ACE100" s="1122"/>
      <c r="ACF100" s="1122"/>
      <c r="ACG100" s="1122"/>
      <c r="ACH100" s="1122"/>
      <c r="ACI100" s="1122"/>
      <c r="ACJ100" s="227"/>
      <c r="ACK100" s="1135"/>
      <c r="ACL100" s="1134"/>
      <c r="ACM100" s="1135"/>
      <c r="ACN100" s="240"/>
      <c r="ACO100" s="1122"/>
      <c r="ACP100" s="1122"/>
      <c r="ACQ100" s="1122"/>
      <c r="ACR100" s="231"/>
      <c r="ACS100" s="1122"/>
      <c r="ACT100" s="1122"/>
      <c r="ACU100" s="1122"/>
      <c r="ACV100" s="1122"/>
      <c r="ACW100" s="227"/>
      <c r="ACX100" s="239"/>
      <c r="ACY100" s="1122"/>
      <c r="ACZ100" s="227"/>
      <c r="ADA100" s="239"/>
      <c r="ADB100" s="1122"/>
      <c r="ADC100" s="1122"/>
      <c r="ADD100" s="227"/>
      <c r="ADE100" s="240"/>
      <c r="ADF100" s="1122"/>
      <c r="ADG100" s="1122"/>
      <c r="ADH100" s="1122"/>
      <c r="ADI100" s="227"/>
      <c r="ADJ100" s="239"/>
      <c r="ADK100" s="1122"/>
      <c r="ADL100" s="1122"/>
      <c r="ADM100" s="1122"/>
      <c r="ADN100" s="1122"/>
      <c r="ADO100" s="1122"/>
      <c r="ADP100" s="1122"/>
      <c r="ADQ100" s="1122"/>
      <c r="ADR100" s="1122"/>
      <c r="ADS100" s="1122"/>
      <c r="ADT100" s="1122"/>
      <c r="ADU100" s="1122"/>
      <c r="ADV100" s="1122"/>
      <c r="ADW100" s="1122"/>
      <c r="ADX100" s="1122"/>
      <c r="ADY100" s="227"/>
      <c r="ADZ100" s="239"/>
      <c r="AEA100" s="232"/>
      <c r="AEB100" s="1122"/>
      <c r="AEC100" s="1122"/>
      <c r="AED100" s="227"/>
      <c r="AEE100" s="227"/>
      <c r="AEF100" s="231"/>
      <c r="AEG100" s="1122"/>
      <c r="AEH100" s="1122"/>
      <c r="AEI100" s="1122"/>
      <c r="AEJ100" s="1122"/>
      <c r="AEK100" s="1122"/>
      <c r="AEL100" s="227"/>
      <c r="AEM100" s="1135"/>
      <c r="AEN100" s="1134"/>
      <c r="AEO100" s="1135"/>
      <c r="AEP100" s="240"/>
      <c r="AEQ100" s="1122"/>
      <c r="AER100" s="1122"/>
      <c r="AES100" s="1122"/>
      <c r="AET100" s="231"/>
      <c r="AEU100" s="1122"/>
      <c r="AEV100" s="1122"/>
      <c r="AEW100" s="1122"/>
      <c r="AEX100" s="1122"/>
      <c r="AEY100" s="227"/>
      <c r="AEZ100" s="239"/>
      <c r="AFA100" s="1122"/>
      <c r="AFB100" s="227"/>
      <c r="AFC100" s="239"/>
      <c r="AFD100" s="1122"/>
      <c r="AFE100" s="1122"/>
      <c r="AFF100" s="227"/>
      <c r="AFG100" s="240"/>
      <c r="AFH100" s="1122"/>
      <c r="AFI100" s="1122"/>
      <c r="AFJ100" s="1122"/>
      <c r="AFK100" s="227"/>
      <c r="AFL100" s="239"/>
      <c r="AFM100" s="1122"/>
      <c r="AFN100" s="1122"/>
      <c r="AFO100" s="1122"/>
      <c r="AFP100" s="1122"/>
      <c r="AFQ100" s="1122"/>
      <c r="AFR100" s="1122"/>
      <c r="AFS100" s="1122"/>
      <c r="AFT100" s="1122"/>
      <c r="AFU100" s="1122"/>
      <c r="AFV100" s="1122"/>
      <c r="AFW100" s="1122"/>
      <c r="AFX100" s="1122"/>
      <c r="AFY100" s="1122"/>
      <c r="AFZ100" s="1122"/>
      <c r="AGA100" s="227"/>
      <c r="AGB100" s="239"/>
      <c r="AGC100" s="232"/>
      <c r="AGD100" s="1122"/>
      <c r="AGE100" s="1122"/>
      <c r="AGF100" s="227"/>
      <c r="AGG100" s="227"/>
      <c r="AGH100" s="231"/>
      <c r="AGI100" s="1122"/>
      <c r="AGJ100" s="1122"/>
      <c r="AGK100" s="1122"/>
      <c r="AGL100" s="1122"/>
      <c r="AGM100" s="1122"/>
      <c r="AGN100" s="227"/>
      <c r="AGO100" s="1135"/>
      <c r="AGP100" s="1134"/>
      <c r="AGQ100" s="1135"/>
      <c r="AGR100" s="240"/>
      <c r="AGS100" s="1122"/>
      <c r="AGT100" s="1122"/>
      <c r="AGU100" s="1122"/>
      <c r="AGV100" s="231"/>
      <c r="AGW100" s="1122"/>
      <c r="AGX100" s="1122"/>
      <c r="AGY100" s="1122"/>
      <c r="AGZ100" s="1122"/>
      <c r="AHA100" s="227"/>
      <c r="AHB100" s="239"/>
      <c r="AHC100" s="1122"/>
      <c r="AHD100" s="227"/>
      <c r="AHE100" s="239"/>
      <c r="AHF100" s="1122"/>
      <c r="AHG100" s="1122"/>
      <c r="AHH100" s="227"/>
      <c r="AHI100" s="240"/>
      <c r="AHJ100" s="1122"/>
      <c r="AHK100" s="1122"/>
      <c r="AHL100" s="1122"/>
      <c r="AHM100" s="227"/>
      <c r="AHN100" s="239"/>
      <c r="AHO100" s="1122"/>
      <c r="AHP100" s="1122"/>
      <c r="AHQ100" s="1122"/>
      <c r="AHR100" s="1122"/>
      <c r="AHS100" s="1122"/>
      <c r="AHT100" s="1122"/>
      <c r="AHU100" s="1122"/>
      <c r="AHV100" s="1122"/>
      <c r="AHW100" s="1122"/>
      <c r="AHX100" s="1122"/>
      <c r="AHY100" s="1122"/>
      <c r="AHZ100" s="1122"/>
      <c r="AIA100" s="1122"/>
      <c r="AIB100" s="1122"/>
      <c r="AIC100" s="227"/>
      <c r="AID100" s="239"/>
      <c r="AIE100" s="232"/>
      <c r="AIF100" s="1122"/>
      <c r="AIG100" s="1122"/>
      <c r="AIH100" s="227"/>
      <c r="AII100" s="227"/>
      <c r="AIJ100" s="231"/>
      <c r="AIK100" s="1122"/>
      <c r="AIL100" s="1122"/>
      <c r="AIM100" s="1122"/>
      <c r="AIN100" s="1122"/>
      <c r="AIO100" s="1122"/>
      <c r="AIP100" s="227"/>
      <c r="AIQ100" s="1135"/>
      <c r="AIR100" s="1134"/>
      <c r="AIS100" s="1135"/>
      <c r="AIT100" s="240"/>
      <c r="AIU100" s="1122"/>
      <c r="AIV100" s="1122"/>
      <c r="AIW100" s="1122"/>
      <c r="AIX100" s="231"/>
      <c r="AIY100" s="1122"/>
      <c r="AIZ100" s="1122"/>
      <c r="AJA100" s="1122"/>
      <c r="AJB100" s="1122"/>
      <c r="AJC100" s="227"/>
      <c r="AJD100" s="239"/>
      <c r="AJE100" s="1122"/>
      <c r="AJF100" s="227"/>
      <c r="AJG100" s="239"/>
      <c r="AJH100" s="1122"/>
      <c r="AJI100" s="1122"/>
      <c r="AJJ100" s="227"/>
      <c r="AJK100" s="240"/>
      <c r="AJL100" s="1122"/>
      <c r="AJM100" s="1122"/>
      <c r="AJN100" s="1122"/>
      <c r="AJO100" s="227"/>
      <c r="AJP100" s="239"/>
      <c r="AJQ100" s="1122"/>
      <c r="AJR100" s="1122"/>
      <c r="AJS100" s="1122"/>
      <c r="AJT100" s="1122"/>
      <c r="AJU100" s="1122"/>
      <c r="AJV100" s="1122"/>
      <c r="AJW100" s="1122"/>
      <c r="AJX100" s="1122"/>
      <c r="AJY100" s="1122"/>
      <c r="AJZ100" s="1122"/>
      <c r="AKA100" s="1122"/>
      <c r="AKB100" s="1122"/>
      <c r="AKC100" s="1122"/>
      <c r="AKD100" s="1122"/>
      <c r="AKE100" s="227"/>
      <c r="AKF100" s="239"/>
      <c r="AKG100" s="232"/>
      <c r="AKH100" s="1122"/>
      <c r="AKI100" s="1122"/>
      <c r="AKJ100" s="227"/>
      <c r="AKK100" s="227"/>
      <c r="AKL100" s="231"/>
      <c r="AKM100" s="1122"/>
      <c r="AKN100" s="1122"/>
      <c r="AKO100" s="1122"/>
      <c r="AKP100" s="1122"/>
      <c r="AKQ100" s="1122"/>
      <c r="AKR100" s="227"/>
      <c r="AKS100" s="1135"/>
      <c r="AKT100" s="1134"/>
      <c r="AKU100" s="1135"/>
      <c r="AKV100" s="240"/>
      <c r="AKW100" s="1122"/>
      <c r="AKX100" s="1122"/>
      <c r="AKY100" s="1122"/>
      <c r="AKZ100" s="231"/>
      <c r="ALA100" s="1122"/>
      <c r="ALB100" s="1122"/>
      <c r="ALC100" s="1122"/>
      <c r="ALD100" s="1122"/>
      <c r="ALE100" s="227"/>
      <c r="ALF100" s="239"/>
      <c r="ALG100" s="1122"/>
      <c r="ALH100" s="227"/>
      <c r="ALI100" s="239"/>
      <c r="ALJ100" s="1122"/>
      <c r="ALK100" s="1122"/>
      <c r="ALL100" s="227"/>
      <c r="ALM100" s="240"/>
      <c r="ALN100" s="1122"/>
      <c r="ALO100" s="1122"/>
      <c r="ALP100" s="1122"/>
      <c r="ALQ100" s="227"/>
      <c r="ALR100" s="239"/>
      <c r="ALS100" s="1122"/>
      <c r="ALT100" s="1122"/>
      <c r="ALU100" s="1122"/>
      <c r="ALV100" s="1122"/>
      <c r="ALW100" s="1122"/>
      <c r="ALX100" s="1122"/>
      <c r="ALY100" s="1122"/>
      <c r="ALZ100" s="1122"/>
      <c r="AMA100" s="1122"/>
      <c r="AMB100" s="1122"/>
      <c r="AMC100" s="1122"/>
      <c r="AMD100" s="1122"/>
      <c r="AME100" s="1122"/>
      <c r="AMF100" s="1122"/>
      <c r="AMG100" s="227"/>
      <c r="AMH100" s="239"/>
      <c r="AMI100" s="232"/>
      <c r="AMJ100" s="1122"/>
      <c r="AMK100" s="1122"/>
      <c r="AML100" s="227"/>
      <c r="AMM100" s="227"/>
      <c r="AMN100" s="231"/>
      <c r="AMO100" s="1122"/>
      <c r="AMP100" s="1122"/>
      <c r="AMQ100" s="1122"/>
      <c r="AMR100" s="1122"/>
      <c r="AMS100" s="1122"/>
      <c r="AMT100" s="227"/>
      <c r="AMU100" s="1135"/>
      <c r="AMV100" s="1134"/>
      <c r="AMW100" s="1135"/>
      <c r="AMX100" s="240"/>
      <c r="AMY100" s="1122"/>
      <c r="AMZ100" s="1122"/>
      <c r="ANA100" s="1122"/>
      <c r="ANB100" s="231"/>
      <c r="ANC100" s="1122"/>
      <c r="AND100" s="1122"/>
      <c r="ANE100" s="1122"/>
      <c r="ANF100" s="1122"/>
      <c r="ANG100" s="227"/>
      <c r="ANH100" s="239"/>
      <c r="ANI100" s="1122"/>
      <c r="ANJ100" s="227"/>
      <c r="ANK100" s="239"/>
      <c r="ANL100" s="1122"/>
      <c r="ANM100" s="1122"/>
      <c r="ANN100" s="227"/>
      <c r="ANO100" s="240"/>
      <c r="ANP100" s="1122"/>
      <c r="ANQ100" s="1122"/>
      <c r="ANR100" s="1122"/>
      <c r="ANS100" s="227"/>
      <c r="ANT100" s="239"/>
      <c r="ANU100" s="1122"/>
      <c r="ANV100" s="1122"/>
      <c r="ANW100" s="1122"/>
      <c r="ANX100" s="1122"/>
      <c r="ANY100" s="1122"/>
      <c r="ANZ100" s="1122"/>
      <c r="AOA100" s="1122"/>
      <c r="AOB100" s="1122"/>
      <c r="AOC100" s="1122"/>
      <c r="AOD100" s="1122"/>
      <c r="AOE100" s="1122"/>
      <c r="AOF100" s="1122"/>
      <c r="AOG100" s="1122"/>
      <c r="AOH100" s="1122"/>
      <c r="AOI100" s="227"/>
      <c r="AOJ100" s="239"/>
      <c r="AOK100" s="232"/>
      <c r="AOL100" s="1122"/>
      <c r="AOM100" s="1122"/>
      <c r="AON100" s="227"/>
      <c r="AOO100" s="227"/>
      <c r="AOP100" s="231"/>
      <c r="AOQ100" s="1122"/>
      <c r="AOR100" s="1122"/>
      <c r="AOS100" s="1122"/>
      <c r="AOT100" s="1122"/>
      <c r="AOU100" s="1122"/>
      <c r="AOV100" s="227"/>
      <c r="AOW100" s="1135"/>
      <c r="AOX100" s="1134"/>
      <c r="AOY100" s="1135"/>
      <c r="AOZ100" s="240"/>
      <c r="APA100" s="1122"/>
      <c r="APB100" s="1122"/>
      <c r="APC100" s="1122"/>
      <c r="APD100" s="231"/>
      <c r="APE100" s="1122"/>
      <c r="APF100" s="1122"/>
      <c r="APG100" s="1122"/>
      <c r="APH100" s="1122"/>
      <c r="API100" s="227"/>
      <c r="APJ100" s="239"/>
      <c r="APK100" s="1122"/>
      <c r="APL100" s="227"/>
      <c r="APM100" s="239"/>
      <c r="APN100" s="1122"/>
      <c r="APO100" s="1122"/>
      <c r="APP100" s="227"/>
      <c r="APQ100" s="240"/>
      <c r="APR100" s="1122"/>
      <c r="APS100" s="1122"/>
      <c r="APT100" s="1122"/>
      <c r="APU100" s="227"/>
      <c r="APV100" s="239"/>
      <c r="APW100" s="1122"/>
      <c r="APX100" s="1122"/>
      <c r="APY100" s="1122"/>
      <c r="APZ100" s="1122"/>
      <c r="AQA100" s="1122"/>
      <c r="AQB100" s="1122"/>
      <c r="AQC100" s="1122"/>
      <c r="AQD100" s="1122"/>
      <c r="AQE100" s="1122"/>
      <c r="AQF100" s="1122"/>
      <c r="AQG100" s="1122"/>
      <c r="AQH100" s="1122"/>
      <c r="AQI100" s="1122"/>
      <c r="AQJ100" s="1122"/>
      <c r="AQK100" s="227"/>
      <c r="AQL100" s="239"/>
      <c r="AQM100" s="232"/>
      <c r="AQN100" s="1122"/>
      <c r="AQO100" s="1122"/>
      <c r="AQP100" s="227"/>
      <c r="AQQ100" s="227"/>
      <c r="AQR100" s="231"/>
      <c r="AQS100" s="1122"/>
      <c r="AQT100" s="1122"/>
      <c r="AQU100" s="1122"/>
      <c r="AQV100" s="1122"/>
      <c r="AQW100" s="1122"/>
      <c r="AQX100" s="227"/>
      <c r="AQY100" s="1135"/>
      <c r="AQZ100" s="1134"/>
      <c r="ARA100" s="1135"/>
      <c r="ARB100" s="240"/>
      <c r="ARC100" s="1122"/>
      <c r="ARD100" s="1122"/>
      <c r="ARE100" s="1122"/>
      <c r="ARF100" s="231"/>
      <c r="ARG100" s="1122"/>
      <c r="ARH100" s="1122"/>
      <c r="ARI100" s="1122"/>
      <c r="ARJ100" s="1122"/>
      <c r="ARK100" s="227"/>
      <c r="ARL100" s="239"/>
      <c r="ARM100" s="1122"/>
      <c r="ARN100" s="227"/>
      <c r="ARO100" s="239"/>
      <c r="ARP100" s="1122"/>
      <c r="ARQ100" s="1122"/>
      <c r="ARR100" s="227"/>
      <c r="ARS100" s="240"/>
      <c r="ART100" s="1122"/>
      <c r="ARU100" s="1122"/>
      <c r="ARV100" s="1122"/>
      <c r="ARW100" s="227"/>
      <c r="ARX100" s="239"/>
      <c r="ARY100" s="1122"/>
      <c r="ARZ100" s="1122"/>
      <c r="ASA100" s="1122"/>
      <c r="ASB100" s="1122"/>
      <c r="ASC100" s="1122"/>
      <c r="ASD100" s="1122"/>
      <c r="ASE100" s="1122"/>
      <c r="ASF100" s="1122"/>
      <c r="ASG100" s="1122"/>
      <c r="ASH100" s="1122"/>
      <c r="ASI100" s="1122"/>
      <c r="ASJ100" s="1122"/>
      <c r="ASK100" s="1122"/>
      <c r="ASL100" s="1122"/>
      <c r="ASM100" s="227"/>
      <c r="ASN100" s="239"/>
      <c r="ASO100" s="232"/>
      <c r="ASP100" s="1122"/>
      <c r="ASQ100" s="1122"/>
      <c r="ASR100" s="227"/>
      <c r="ASS100" s="227"/>
      <c r="AST100" s="231"/>
      <c r="ASU100" s="1122"/>
      <c r="ASV100" s="1122"/>
      <c r="ASW100" s="1122"/>
      <c r="ASX100" s="1122"/>
      <c r="ASY100" s="1122"/>
      <c r="ASZ100" s="227"/>
      <c r="ATA100" s="1135"/>
      <c r="ATB100" s="1134"/>
      <c r="ATC100" s="1135"/>
      <c r="ATD100" s="240"/>
      <c r="ATE100" s="1122"/>
      <c r="ATF100" s="1122"/>
      <c r="ATG100" s="1122"/>
      <c r="ATH100" s="231"/>
      <c r="ATI100" s="1122"/>
      <c r="ATJ100" s="1122"/>
      <c r="ATK100" s="1122"/>
      <c r="ATL100" s="1122"/>
      <c r="ATM100" s="227"/>
      <c r="ATN100" s="239"/>
      <c r="ATO100" s="1122"/>
      <c r="ATP100" s="227"/>
      <c r="ATQ100" s="239"/>
      <c r="ATR100" s="1122"/>
      <c r="ATS100" s="1122"/>
      <c r="ATT100" s="227"/>
      <c r="ATU100" s="240"/>
      <c r="ATV100" s="1122"/>
      <c r="ATW100" s="1122"/>
      <c r="ATX100" s="1122"/>
      <c r="ATY100" s="227"/>
      <c r="ATZ100" s="239"/>
      <c r="AUA100" s="1122"/>
      <c r="AUB100" s="1122"/>
      <c r="AUC100" s="1122"/>
      <c r="AUD100" s="1122"/>
      <c r="AUE100" s="1122"/>
      <c r="AUF100" s="1122"/>
      <c r="AUG100" s="1122"/>
      <c r="AUH100" s="1122"/>
      <c r="AUJ100" s="1134"/>
      <c r="AUK100" s="231"/>
      <c r="AUL100" s="1134"/>
      <c r="AUM100" s="1134"/>
      <c r="AUN100" s="1134"/>
      <c r="AUO100" s="1159"/>
      <c r="AUP100" s="1206"/>
      <c r="AUQ100" s="1159"/>
      <c r="AUR100" s="1159"/>
      <c r="AUS100" s="1159"/>
      <c r="AUT100" s="1159"/>
      <c r="AUU100" s="1159"/>
      <c r="AUV100" s="1159"/>
      <c r="AUW100" s="1134"/>
      <c r="AUX100" s="232"/>
      <c r="AUY100" s="1134"/>
      <c r="AUZ100" s="1134"/>
      <c r="AVA100" s="682"/>
      <c r="AVB100" s="1135"/>
      <c r="AVC100" s="1134"/>
      <c r="AVD100" s="229"/>
      <c r="AVE100" s="1134"/>
      <c r="AVF100" s="1134"/>
      <c r="AVG100" s="1134"/>
      <c r="AVR100" s="232"/>
      <c r="AVS100" s="1134"/>
      <c r="AVT100" s="1134"/>
      <c r="AVU100" s="1134"/>
      <c r="AVV100" s="1067"/>
      <c r="AVW100" s="1682" t="str">
        <f>Table!$BY$89</f>
        <v>PRLTE-P001a</v>
      </c>
      <c r="AVX100" s="1683"/>
      <c r="AVY100" s="1683"/>
      <c r="AVZ100" s="1683"/>
      <c r="AWA100" s="1248"/>
      <c r="AWB100" s="1248"/>
      <c r="AWC100" s="1249"/>
      <c r="AWD100" s="1249"/>
      <c r="AWE100" s="1249"/>
      <c r="AWF100" s="1249"/>
      <c r="AWG100" s="1248"/>
      <c r="AWH100" s="1249"/>
      <c r="AWI100" s="1249"/>
      <c r="AWJ100" s="1249"/>
      <c r="AWK100" s="1249"/>
      <c r="AWL100" s="1249"/>
      <c r="AWM100" s="1249"/>
      <c r="AWN100" s="1249"/>
      <c r="AWO100" s="1249"/>
      <c r="AWP100" s="1249"/>
      <c r="AWQ100" s="1249"/>
      <c r="AWR100" s="1249"/>
      <c r="AWS100" s="1249"/>
      <c r="AWT100" s="1249"/>
      <c r="AWU100" s="1754" t="str">
        <f>Table!$BY$90</f>
        <v>PRLTE-P001b</v>
      </c>
      <c r="AWV100" s="1755"/>
      <c r="AWW100" s="1755"/>
      <c r="AWX100" s="1756"/>
      <c r="AWY100" s="1190"/>
      <c r="AWZ100" s="1134"/>
      <c r="AXA100" s="1134"/>
      <c r="AXB100" s="234"/>
      <c r="AXD100" s="227"/>
      <c r="AXE100" s="682"/>
      <c r="AXH100" s="227"/>
      <c r="AXL100" s="227"/>
      <c r="AXM100" s="227"/>
      <c r="AXN100" s="231"/>
      <c r="AXS100" s="231"/>
      <c r="AXY100" s="232"/>
      <c r="AYB100" s="231"/>
      <c r="AYH100" s="234"/>
      <c r="AYK100" s="747"/>
      <c r="AYL100" s="771"/>
      <c r="AYP100" s="747"/>
      <c r="AYQ100" s="747"/>
      <c r="AYR100" s="234"/>
      <c r="AYT100" s="230"/>
      <c r="AYU100" s="747"/>
      <c r="AYV100" s="747"/>
      <c r="AYW100" s="230"/>
      <c r="AZA100" s="227"/>
      <c r="AZB100" s="239"/>
      <c r="AZC100" s="232"/>
      <c r="AZF100" s="227"/>
      <c r="AZG100" s="227"/>
      <c r="AZH100" s="231"/>
      <c r="AZK100" s="1122"/>
      <c r="AZL100" s="1122"/>
      <c r="AZM100" s="1122"/>
      <c r="AZN100" s="227"/>
      <c r="AZO100" s="1135"/>
      <c r="AZP100" s="1134"/>
      <c r="AZQ100" s="1135"/>
      <c r="AZR100" s="240"/>
      <c r="AZS100" s="1122"/>
      <c r="AZT100" s="1122"/>
      <c r="AZU100" s="1122"/>
      <c r="AZV100" s="231"/>
      <c r="AZW100" s="1122"/>
      <c r="AZX100" s="1122"/>
      <c r="AZY100" s="1122"/>
      <c r="AZZ100" s="1122"/>
      <c r="BAA100" s="227"/>
      <c r="BAB100" s="239"/>
      <c r="BAC100" s="1122"/>
      <c r="BAD100" s="227"/>
      <c r="BAE100" s="239"/>
      <c r="BAF100" s="1122"/>
      <c r="BAG100" s="1122"/>
      <c r="BAH100" s="227"/>
      <c r="BAI100" s="240"/>
      <c r="BAJ100" s="1122"/>
      <c r="BAK100" s="1122"/>
      <c r="BAL100" s="1122"/>
      <c r="BAM100" s="227"/>
      <c r="BAN100" s="239"/>
      <c r="BAW100" s="1122"/>
      <c r="BAX100" s="1122"/>
      <c r="BAY100" s="1122"/>
      <c r="BAZ100" s="1122"/>
      <c r="BBA100" s="1122"/>
      <c r="BBB100" s="1122"/>
      <c r="BBC100" s="227"/>
      <c r="BBD100" s="239"/>
      <c r="BBE100" s="232"/>
      <c r="BBF100" s="1122"/>
      <c r="BBG100" s="1122"/>
      <c r="BBH100" s="227"/>
      <c r="BBI100" s="227"/>
      <c r="BBJ100" s="231"/>
      <c r="BBK100" s="1122"/>
      <c r="BBL100" s="1122"/>
      <c r="BBM100" s="1122"/>
      <c r="BBN100" s="1122"/>
      <c r="BBO100" s="1122"/>
      <c r="BBP100" s="227"/>
      <c r="BBQ100" s="1135"/>
      <c r="BBR100" s="1134"/>
      <c r="BBS100" s="1135"/>
      <c r="BBT100" s="240"/>
      <c r="BBU100" s="1122"/>
      <c r="BBV100" s="1122"/>
      <c r="BBW100" s="1122"/>
      <c r="BBX100" s="231"/>
      <c r="BBY100" s="1122"/>
      <c r="BBZ100" s="1122"/>
      <c r="BCA100" s="1122"/>
      <c r="BCB100" s="1122"/>
      <c r="BCC100" s="227"/>
      <c r="BCD100" s="239"/>
      <c r="BCE100" s="1122"/>
      <c r="BCF100" s="227"/>
      <c r="BCG100" s="239"/>
      <c r="BCH100" s="1122"/>
      <c r="BCI100" s="1122"/>
      <c r="BCJ100" s="227"/>
      <c r="BCK100" s="240"/>
      <c r="BCL100" s="1122"/>
      <c r="BCM100" s="1122"/>
      <c r="BCN100" s="1122"/>
      <c r="BCO100" s="227"/>
      <c r="BCP100" s="239"/>
      <c r="BCQ100" s="1122"/>
      <c r="BCR100" s="1122"/>
      <c r="BCS100" s="1122"/>
      <c r="BCT100" s="1122"/>
      <c r="BCU100" s="1122"/>
      <c r="BCV100" s="1122"/>
      <c r="BCW100" s="1122"/>
      <c r="BCX100" s="1122"/>
      <c r="BCY100" s="1122"/>
      <c r="BCZ100" s="1122"/>
      <c r="BDA100" s="1122"/>
      <c r="BDB100" s="1122"/>
      <c r="BDC100" s="1122"/>
      <c r="BDD100" s="1122"/>
      <c r="BDE100" s="227"/>
      <c r="BDF100" s="239"/>
      <c r="BDG100" s="232"/>
      <c r="BDH100" s="1122"/>
      <c r="BDI100" s="1122"/>
      <c r="BDJ100" s="227"/>
      <c r="BDK100" s="227"/>
      <c r="BDL100" s="231"/>
      <c r="BDM100" s="1122"/>
      <c r="BDN100" s="1122"/>
      <c r="BDO100" s="1122"/>
      <c r="BDP100" s="1122"/>
      <c r="BDQ100" s="1122"/>
      <c r="BDR100" s="227"/>
      <c r="BDS100" s="1135"/>
      <c r="BDT100" s="1134"/>
      <c r="BDU100" s="1135"/>
      <c r="BDV100" s="240"/>
      <c r="BDW100" s="1122"/>
      <c r="BDX100" s="1122"/>
      <c r="BDY100" s="1122"/>
      <c r="BDZ100" s="231"/>
      <c r="BEA100" s="1122"/>
      <c r="BEB100" s="1122"/>
      <c r="BEC100" s="1122"/>
      <c r="BED100" s="1122"/>
      <c r="BEE100" s="227"/>
      <c r="BEF100" s="239"/>
      <c r="BEG100" s="1122"/>
      <c r="BEH100" s="227"/>
      <c r="BEI100" s="239"/>
      <c r="BEJ100" s="1122"/>
      <c r="BEK100" s="1122"/>
      <c r="BEL100" s="227"/>
      <c r="BEM100" s="240"/>
      <c r="BEN100" s="1122"/>
      <c r="BEO100" s="1122"/>
      <c r="BEP100" s="1122"/>
      <c r="BEQ100" s="227"/>
      <c r="BER100" s="239"/>
      <c r="BES100" s="1122"/>
      <c r="BET100" s="1122"/>
      <c r="BEU100" s="1122"/>
      <c r="BEV100" s="1122"/>
      <c r="BEW100" s="1122"/>
      <c r="BEX100" s="1122"/>
      <c r="BEY100" s="1122"/>
      <c r="BEZ100" s="1122"/>
      <c r="BFA100" s="1122"/>
      <c r="BFB100" s="1122"/>
      <c r="BFC100" s="1122"/>
      <c r="BFD100" s="1122"/>
      <c r="BFE100" s="1122"/>
      <c r="BFF100" s="1122"/>
      <c r="BFG100" s="227"/>
      <c r="BFH100" s="239"/>
      <c r="BFI100" s="232"/>
      <c r="BFJ100" s="1122"/>
      <c r="BFK100" s="1122"/>
      <c r="BFL100" s="227"/>
      <c r="BFM100" s="227"/>
      <c r="BFN100" s="231"/>
      <c r="BFO100" s="1122"/>
      <c r="BFP100" s="1122"/>
      <c r="BFQ100" s="1122"/>
      <c r="BFR100" s="1122"/>
      <c r="BFS100" s="1122"/>
      <c r="BFT100" s="227"/>
      <c r="BFU100" s="1135"/>
      <c r="BFV100" s="1134"/>
      <c r="BFW100" s="1135"/>
      <c r="BFX100" s="240"/>
      <c r="BFY100" s="1122"/>
      <c r="BFZ100" s="1122"/>
      <c r="BGA100" s="1122"/>
      <c r="BGB100" s="231"/>
      <c r="BGC100" s="1122"/>
      <c r="BGD100" s="1122"/>
      <c r="BGE100" s="1122"/>
      <c r="BGF100" s="1122"/>
      <c r="BGG100" s="227"/>
      <c r="BGH100" s="239"/>
      <c r="BGI100" s="1122"/>
      <c r="BGJ100" s="227"/>
      <c r="BGK100" s="239"/>
      <c r="BGL100" s="1122"/>
      <c r="BGM100" s="1122"/>
      <c r="BGN100" s="227"/>
      <c r="BGO100" s="240"/>
      <c r="BGP100" s="1122"/>
      <c r="BGQ100" s="1122"/>
      <c r="BGR100" s="1122"/>
      <c r="BGS100" s="227"/>
      <c r="BGT100" s="239"/>
      <c r="BGU100" s="1122"/>
      <c r="BGV100" s="1122"/>
      <c r="BGW100" s="1122"/>
      <c r="BGX100" s="1122"/>
      <c r="BGY100" s="1122"/>
      <c r="BGZ100" s="1122"/>
      <c r="BHA100" s="1122"/>
      <c r="BHB100" s="1122"/>
      <c r="BHC100" s="1122"/>
      <c r="BHD100" s="1122"/>
      <c r="BHE100" s="1122"/>
      <c r="BHF100" s="1122"/>
      <c r="BHG100" s="1122"/>
      <c r="BHH100" s="1122"/>
      <c r="BHI100" s="227"/>
      <c r="BHJ100" s="239"/>
      <c r="BHK100" s="232"/>
      <c r="BHL100" s="1122"/>
      <c r="BHM100" s="1122"/>
      <c r="BHN100" s="227"/>
      <c r="BHO100" s="227"/>
      <c r="BHP100" s="231"/>
      <c r="BHQ100" s="1122"/>
      <c r="BHR100" s="1122"/>
      <c r="BHS100" s="1122"/>
      <c r="BHT100" s="1122"/>
      <c r="BHU100" s="1122"/>
      <c r="BHV100" s="227"/>
      <c r="BHW100" s="1135"/>
      <c r="BHX100" s="1134"/>
      <c r="BHY100" s="1135"/>
      <c r="BHZ100" s="240"/>
      <c r="BIA100" s="1122"/>
      <c r="BIB100" s="1122"/>
      <c r="BIC100" s="1122"/>
      <c r="BID100" s="231"/>
      <c r="BIE100" s="1122"/>
      <c r="BIF100" s="1122"/>
      <c r="BIG100" s="1122"/>
      <c r="BIH100" s="1122"/>
      <c r="BII100" s="227"/>
      <c r="BIJ100" s="239"/>
      <c r="BIK100" s="1122"/>
      <c r="BIL100" s="227"/>
      <c r="BIM100" s="239"/>
      <c r="BIN100" s="1122"/>
      <c r="BIO100" s="1122"/>
      <c r="BIP100" s="227"/>
      <c r="BIQ100" s="240"/>
      <c r="BIR100" s="1122"/>
      <c r="BIS100" s="1122"/>
      <c r="BIT100" s="1122"/>
      <c r="BIU100" s="227"/>
      <c r="BIV100" s="239"/>
      <c r="BIW100" s="1122"/>
      <c r="BIX100" s="1122"/>
      <c r="BIY100" s="1122"/>
      <c r="BIZ100" s="1122"/>
      <c r="BJA100" s="1122"/>
      <c r="BJB100" s="1122"/>
      <c r="BJC100" s="1122"/>
      <c r="BJD100" s="1122"/>
      <c r="BJE100" s="1122"/>
      <c r="BJF100" s="1122"/>
      <c r="BJG100" s="1122"/>
      <c r="BJH100" s="1122"/>
      <c r="BJI100" s="1122"/>
      <c r="BJJ100" s="1122"/>
      <c r="BJK100" s="227"/>
      <c r="BJL100" s="239"/>
      <c r="BJM100" s="232"/>
      <c r="BJN100" s="1122"/>
      <c r="BJO100" s="1122"/>
      <c r="BJP100" s="227"/>
      <c r="BJQ100" s="227"/>
      <c r="BJR100" s="231"/>
      <c r="BJS100" s="1122"/>
      <c r="BJT100" s="1122"/>
      <c r="BJU100" s="1122"/>
      <c r="BJV100" s="1122"/>
      <c r="BJW100" s="1122"/>
      <c r="BJX100" s="227"/>
      <c r="BJY100" s="1135"/>
      <c r="BJZ100" s="1134"/>
      <c r="BKA100" s="1135"/>
      <c r="BKB100" s="240"/>
      <c r="BKC100" s="1122"/>
      <c r="BKD100" s="1122"/>
      <c r="BKE100" s="1122"/>
      <c r="BKF100" s="231"/>
      <c r="BKG100" s="1122"/>
      <c r="BKH100" s="1122"/>
      <c r="BKI100" s="1122"/>
      <c r="BKJ100" s="1122"/>
      <c r="BKK100" s="227"/>
      <c r="BKL100" s="239"/>
      <c r="BKM100" s="1122"/>
      <c r="BKN100" s="227"/>
      <c r="BKO100" s="239"/>
      <c r="BKP100" s="1122"/>
      <c r="BKQ100" s="1122"/>
      <c r="BKR100" s="227"/>
      <c r="BKS100" s="240"/>
      <c r="BKT100" s="1122"/>
      <c r="BKU100" s="1122"/>
      <c r="BKV100" s="1122"/>
      <c r="BKW100" s="227"/>
      <c r="BKX100" s="239"/>
      <c r="BKY100" s="1122"/>
      <c r="BKZ100" s="1122"/>
      <c r="BLA100" s="1122"/>
      <c r="BLB100" s="1122"/>
      <c r="BLC100" s="1122"/>
      <c r="BLD100" s="1122"/>
      <c r="BLE100" s="1122"/>
      <c r="BLF100" s="1122"/>
      <c r="BLG100" s="1122"/>
      <c r="BLH100" s="1122"/>
      <c r="BLI100" s="1122"/>
      <c r="BLJ100" s="1122"/>
      <c r="BLK100" s="1122"/>
      <c r="BLL100" s="1122"/>
      <c r="BLM100" s="227"/>
      <c r="BLN100" s="239"/>
      <c r="BLO100" s="232"/>
      <c r="BLP100" s="1122"/>
      <c r="BLQ100" s="1122"/>
      <c r="BLR100" s="227"/>
      <c r="BLS100" s="227"/>
      <c r="BLT100" s="231"/>
      <c r="BLU100" s="1122"/>
      <c r="BLV100" s="1122"/>
      <c r="BLW100" s="1122"/>
      <c r="BLX100" s="1122"/>
      <c r="BLY100" s="1122"/>
      <c r="BLZ100" s="227"/>
      <c r="BMA100" s="1135"/>
      <c r="BMB100" s="1134"/>
      <c r="BMC100" s="1135"/>
      <c r="BMD100" s="240"/>
      <c r="BME100" s="1122"/>
      <c r="BMF100" s="1122"/>
      <c r="BMG100" s="1122"/>
      <c r="BMH100" s="231"/>
      <c r="BMI100" s="1122"/>
      <c r="BMJ100" s="1122"/>
      <c r="BMK100" s="1122"/>
      <c r="BML100" s="1122"/>
      <c r="BMM100" s="227"/>
      <c r="BMN100" s="239"/>
      <c r="BMO100" s="1122"/>
      <c r="BMP100" s="227"/>
      <c r="BMQ100" s="239"/>
      <c r="BMR100" s="1122"/>
      <c r="BMS100" s="1122"/>
      <c r="BMT100" s="227"/>
      <c r="BMU100" s="240"/>
      <c r="BMV100" s="1122"/>
      <c r="BMW100" s="1122"/>
      <c r="BMX100" s="1122"/>
      <c r="BMY100" s="227"/>
      <c r="BMZ100" s="239"/>
      <c r="BNA100" s="1122"/>
      <c r="BNB100" s="1122"/>
      <c r="BNC100" s="1122"/>
      <c r="BND100" s="1122"/>
      <c r="BNE100" s="1122"/>
      <c r="BNF100" s="1122"/>
      <c r="BNG100" s="1122"/>
      <c r="BNH100" s="1122"/>
      <c r="BNI100" s="1122"/>
      <c r="BNJ100" s="1122"/>
      <c r="BNK100" s="1122"/>
      <c r="BNL100" s="1122"/>
      <c r="BNM100" s="1122"/>
      <c r="BNN100" s="1122"/>
      <c r="BNO100" s="227"/>
      <c r="BNP100" s="239"/>
      <c r="BNQ100" s="232"/>
      <c r="BNR100" s="1122"/>
      <c r="BNS100" s="1122"/>
      <c r="BNT100" s="227"/>
      <c r="BNU100" s="227"/>
      <c r="BNV100" s="231"/>
      <c r="BNW100" s="1122"/>
      <c r="BNX100" s="1122"/>
      <c r="BNY100" s="1122"/>
      <c r="BNZ100" s="1122"/>
      <c r="BOA100" s="1122"/>
      <c r="BOB100" s="227"/>
      <c r="BOC100" s="1135"/>
      <c r="BOD100" s="1134"/>
      <c r="BOE100" s="1135"/>
      <c r="BOF100" s="240"/>
      <c r="BOG100" s="1122"/>
      <c r="BOH100" s="1122"/>
      <c r="BOI100" s="1122"/>
      <c r="BOJ100" s="231"/>
      <c r="BOK100" s="1122"/>
      <c r="BOL100" s="1122"/>
      <c r="BOM100" s="1122"/>
      <c r="BON100" s="1122"/>
      <c r="BOO100" s="227"/>
      <c r="BOP100" s="239"/>
      <c r="BOQ100" s="1122"/>
      <c r="BOR100" s="227"/>
      <c r="BOS100" s="239"/>
      <c r="BOT100" s="1122"/>
      <c r="BOU100" s="1122"/>
      <c r="BOV100" s="227"/>
      <c r="BOW100" s="240"/>
      <c r="BOX100" s="1122"/>
      <c r="BOY100" s="1122"/>
      <c r="BOZ100" s="1122"/>
      <c r="BPA100" s="227"/>
      <c r="BPB100" s="239"/>
      <c r="BPC100" s="1122"/>
      <c r="BPD100" s="1122"/>
      <c r="BPE100" s="1122"/>
      <c r="BPF100" s="1122"/>
      <c r="BPG100" s="1122"/>
      <c r="BPH100" s="1122"/>
      <c r="BPI100" s="1122"/>
      <c r="BPJ100" s="1122"/>
      <c r="BPK100" s="1122"/>
      <c r="BPL100" s="1122"/>
      <c r="BPM100" s="1122"/>
      <c r="BPN100" s="1122"/>
      <c r="BPO100" s="1122"/>
      <c r="BPP100" s="1122"/>
      <c r="BPQ100" s="227"/>
      <c r="BPR100" s="239"/>
      <c r="BPS100" s="232"/>
      <c r="BPT100" s="1122"/>
      <c r="BPU100" s="1122"/>
      <c r="BPV100" s="227"/>
      <c r="BPW100" s="227"/>
      <c r="BPX100" s="231"/>
      <c r="BPY100" s="1122"/>
      <c r="BPZ100" s="1122"/>
      <c r="BQA100" s="1122"/>
      <c r="BQB100" s="1122"/>
      <c r="BQC100" s="1122"/>
      <c r="BQD100" s="227"/>
      <c r="BQE100" s="1135"/>
      <c r="BQF100" s="1134"/>
      <c r="BQG100" s="1135"/>
      <c r="BQH100" s="240"/>
      <c r="BQI100" s="1122"/>
      <c r="BQJ100" s="1122"/>
      <c r="BQK100" s="1122"/>
      <c r="BQL100" s="231"/>
      <c r="BQM100" s="1122"/>
      <c r="BQN100" s="1122"/>
      <c r="BQO100" s="1122"/>
      <c r="BQP100" s="1122"/>
      <c r="BQQ100" s="227"/>
      <c r="BQR100" s="239"/>
      <c r="BQS100" s="1122"/>
      <c r="BQT100" s="227"/>
      <c r="BQU100" s="239"/>
      <c r="BQV100" s="1122"/>
      <c r="BQW100" s="1122"/>
      <c r="BQX100" s="227"/>
      <c r="BQY100" s="240"/>
      <c r="BQZ100" s="1122"/>
      <c r="BRA100" s="1122"/>
      <c r="BRB100" s="1122"/>
      <c r="BRC100" s="227"/>
      <c r="BRD100" s="239"/>
      <c r="BRE100" s="1122"/>
      <c r="BRF100" s="1122"/>
      <c r="BRG100" s="1122"/>
      <c r="BRH100" s="1122"/>
      <c r="BRI100" s="1122"/>
      <c r="BRJ100" s="1122"/>
      <c r="BRK100" s="1122"/>
      <c r="BRL100" s="1122"/>
      <c r="BRM100" s="1122"/>
      <c r="BRN100" s="1122"/>
      <c r="BRO100" s="1122"/>
      <c r="BRP100" s="1122"/>
      <c r="BRQ100" s="1122"/>
      <c r="BRR100" s="1122"/>
      <c r="BRS100" s="227"/>
      <c r="BRT100" s="239"/>
      <c r="BRU100" s="232"/>
      <c r="BRV100" s="1122"/>
      <c r="BRW100" s="1122"/>
      <c r="BRX100" s="227"/>
      <c r="BRY100" s="227"/>
      <c r="BRZ100" s="231"/>
      <c r="BSA100" s="1122"/>
      <c r="BSB100" s="1122"/>
      <c r="BSC100" s="1122"/>
      <c r="BSD100" s="1122"/>
      <c r="BSE100" s="1122"/>
      <c r="BSF100" s="227"/>
      <c r="BSG100" s="1135"/>
      <c r="BSH100" s="1134"/>
      <c r="BSI100" s="1135"/>
      <c r="BSJ100" s="240"/>
      <c r="BSK100" s="1122"/>
      <c r="BSL100" s="1122"/>
      <c r="BSM100" s="1122"/>
      <c r="BSN100" s="231"/>
      <c r="BSO100" s="1122"/>
      <c r="BSP100" s="1122"/>
      <c r="BSQ100" s="1122"/>
      <c r="BSR100" s="1122"/>
      <c r="BSS100" s="227"/>
      <c r="BST100" s="239"/>
      <c r="BSU100" s="1122"/>
      <c r="BSV100" s="227"/>
      <c r="BSW100" s="239"/>
      <c r="BSX100" s="1122"/>
      <c r="BSY100" s="1122"/>
      <c r="BSZ100" s="227"/>
      <c r="BTA100" s="240"/>
      <c r="BTB100" s="1122"/>
      <c r="BTC100" s="1122"/>
      <c r="BTD100" s="1122"/>
      <c r="BTE100" s="227"/>
      <c r="BTF100" s="239"/>
      <c r="BTG100" s="1122"/>
      <c r="BTH100" s="1122"/>
      <c r="BTI100" s="1122"/>
      <c r="BTJ100" s="1122"/>
      <c r="BTK100" s="1122"/>
      <c r="BTL100" s="1122"/>
      <c r="BTM100" s="1122"/>
      <c r="BTN100" s="1122"/>
      <c r="BTO100" s="1122"/>
      <c r="BTP100" s="1122"/>
      <c r="BTQ100" s="1122"/>
      <c r="BTR100" s="1122"/>
      <c r="BTS100" s="1122"/>
      <c r="BTT100" s="1122"/>
      <c r="BTU100" s="227"/>
      <c r="BTV100" s="239"/>
      <c r="BTW100" s="232"/>
      <c r="BTX100" s="1122"/>
      <c r="BTY100" s="1122"/>
      <c r="BTZ100" s="227"/>
      <c r="BUA100" s="227"/>
      <c r="BUB100" s="231"/>
      <c r="BUC100" s="1122"/>
      <c r="BUD100" s="1122"/>
      <c r="BUE100" s="1122"/>
      <c r="BUF100" s="1122"/>
      <c r="BUG100" s="1122"/>
      <c r="BUH100" s="227"/>
      <c r="BUI100" s="1135"/>
      <c r="BUJ100" s="1134"/>
      <c r="BUK100" s="1135"/>
      <c r="BUL100" s="240"/>
      <c r="BUM100" s="1122"/>
      <c r="BUN100" s="1122"/>
      <c r="BUO100" s="1122"/>
      <c r="BUP100" s="231"/>
      <c r="BUQ100" s="1122"/>
      <c r="BUR100" s="1122"/>
      <c r="BUS100" s="1122"/>
      <c r="BUT100" s="1122"/>
      <c r="BUU100" s="227"/>
      <c r="BUV100" s="239"/>
      <c r="BUW100" s="1122"/>
      <c r="BUX100" s="227"/>
      <c r="BUY100" s="239"/>
      <c r="BUZ100" s="1122"/>
      <c r="BVA100" s="1122"/>
      <c r="BVB100" s="227"/>
      <c r="BVC100" s="240"/>
      <c r="BVD100" s="1122"/>
      <c r="BVE100" s="1122"/>
      <c r="BVF100" s="1122"/>
      <c r="BVG100" s="227"/>
      <c r="BVH100" s="239"/>
      <c r="BVI100" s="1122"/>
      <c r="BVJ100" s="1122"/>
      <c r="BVK100" s="1122"/>
      <c r="BVL100" s="1122"/>
      <c r="BVM100" s="1122"/>
      <c r="BVN100" s="1122"/>
      <c r="BVO100" s="1122"/>
      <c r="BVP100" s="1122"/>
      <c r="BVQ100" s="1122"/>
      <c r="BVR100" s="1122"/>
      <c r="BVS100" s="1122"/>
      <c r="BVT100" s="1122"/>
      <c r="BVU100" s="1122"/>
      <c r="BVV100" s="1122"/>
      <c r="BVW100" s="227"/>
      <c r="BVX100" s="239"/>
      <c r="BVY100" s="232"/>
      <c r="BVZ100" s="1122"/>
      <c r="BWA100" s="1122"/>
      <c r="BWB100" s="227"/>
      <c r="BWC100" s="227"/>
      <c r="BWD100" s="231"/>
      <c r="BWE100" s="1122"/>
      <c r="BWF100" s="1122"/>
      <c r="BWG100" s="1122"/>
      <c r="BWH100" s="1122"/>
      <c r="BWI100" s="1122"/>
      <c r="BWJ100" s="227"/>
      <c r="BWK100" s="1135"/>
      <c r="BWL100" s="1134"/>
      <c r="BWM100" s="1135"/>
      <c r="BWN100" s="240"/>
      <c r="BWO100" s="1122"/>
      <c r="BWP100" s="1122"/>
      <c r="BWQ100" s="1122"/>
      <c r="BWR100" s="231"/>
      <c r="BWS100" s="1122"/>
      <c r="BWT100" s="1122"/>
      <c r="BWU100" s="1122"/>
      <c r="BWV100" s="1122"/>
      <c r="BWW100" s="227"/>
      <c r="BWX100" s="239"/>
      <c r="BWY100" s="1122"/>
      <c r="BWZ100" s="227"/>
      <c r="BXA100" s="239"/>
      <c r="BXB100" s="1122"/>
      <c r="BXC100" s="1122"/>
      <c r="BXD100" s="227"/>
      <c r="BXE100" s="240"/>
      <c r="BXF100" s="1122"/>
      <c r="BXG100" s="1122"/>
      <c r="BXH100" s="1122"/>
      <c r="BXI100" s="227"/>
      <c r="BXJ100" s="239"/>
      <c r="BXK100" s="1122"/>
      <c r="BXL100" s="1122"/>
      <c r="BXM100" s="1122"/>
      <c r="BXN100" s="1122"/>
      <c r="BXO100" s="1122"/>
      <c r="BXP100" s="1122"/>
      <c r="BXQ100" s="1122"/>
      <c r="BXR100" s="1122"/>
      <c r="BXS100" s="1122"/>
      <c r="BXT100" s="1122"/>
      <c r="BXU100" s="1122"/>
      <c r="BXV100" s="1122"/>
      <c r="BXW100" s="1122"/>
      <c r="BXX100" s="1122"/>
      <c r="BXY100" s="227"/>
      <c r="BXZ100" s="239"/>
      <c r="BYA100" s="232"/>
      <c r="BYB100" s="1122"/>
      <c r="BYC100" s="1122"/>
      <c r="BYD100" s="227"/>
      <c r="BYE100" s="227"/>
      <c r="BYF100" s="231"/>
      <c r="BYG100" s="1122"/>
      <c r="BYH100" s="1122"/>
      <c r="BYI100" s="1122"/>
      <c r="BYJ100" s="1122"/>
      <c r="BYK100" s="1122"/>
      <c r="BYL100" s="227"/>
      <c r="BYM100" s="1135"/>
      <c r="BYN100" s="1134"/>
      <c r="BYO100" s="1135"/>
      <c r="BYP100" s="240"/>
      <c r="BYQ100" s="1122"/>
      <c r="BYR100" s="1122"/>
      <c r="BYS100" s="1122"/>
      <c r="BYT100" s="231"/>
      <c r="BYU100" s="1122"/>
      <c r="BYV100" s="1122"/>
      <c r="BYW100" s="1122"/>
      <c r="BYX100" s="1122"/>
      <c r="BYY100" s="227"/>
      <c r="BYZ100" s="239"/>
      <c r="BZA100" s="1122"/>
      <c r="BZB100" s="227"/>
      <c r="BZC100" s="239"/>
      <c r="BZD100" s="1122"/>
      <c r="BZE100" s="1122"/>
      <c r="BZF100" s="227"/>
      <c r="BZG100" s="240"/>
      <c r="BZH100" s="1122"/>
      <c r="BZI100" s="1122"/>
      <c r="BZJ100" s="1122"/>
      <c r="BZK100" s="227"/>
      <c r="BZL100" s="239"/>
      <c r="BZM100" s="1122"/>
      <c r="BZN100" s="1122"/>
      <c r="BZO100" s="1122"/>
      <c r="BZP100" s="1122"/>
      <c r="BZQ100" s="1122"/>
      <c r="BZR100" s="1122"/>
      <c r="BZS100" s="1122"/>
      <c r="BZT100" s="1122"/>
      <c r="BZU100" s="1122"/>
      <c r="BZV100" s="1122"/>
      <c r="BZW100" s="1122"/>
      <c r="BZX100" s="1122"/>
      <c r="BZY100" s="1122"/>
      <c r="BZZ100" s="1122"/>
      <c r="CAA100" s="227"/>
      <c r="CAB100" s="239"/>
      <c r="CAC100" s="232"/>
      <c r="CAD100" s="1122"/>
      <c r="CAE100" s="1122"/>
      <c r="CAF100" s="227"/>
      <c r="CAG100" s="227"/>
      <c r="CAH100" s="231"/>
      <c r="CAI100" s="1122"/>
      <c r="CAJ100" s="1122"/>
      <c r="CAK100" s="1122"/>
      <c r="CAL100" s="1122"/>
      <c r="CAM100" s="1122"/>
      <c r="CAN100" s="227"/>
      <c r="CAO100" s="1135"/>
      <c r="CAP100" s="1134"/>
      <c r="CAQ100" s="1135"/>
      <c r="CAR100" s="240"/>
      <c r="CAS100" s="1122"/>
      <c r="CAT100" s="1122"/>
      <c r="CAU100" s="1122"/>
      <c r="CAV100" s="231"/>
      <c r="CAW100" s="1122"/>
      <c r="CAX100" s="1122"/>
      <c r="CAY100" s="1122"/>
      <c r="CAZ100" s="1122"/>
      <c r="CBA100" s="227"/>
      <c r="CBB100" s="239"/>
      <c r="CBC100" s="1122"/>
      <c r="CBD100" s="227"/>
      <c r="CBE100" s="239"/>
      <c r="CBF100" s="1122"/>
      <c r="CBG100" s="1122"/>
      <c r="CBH100" s="227"/>
      <c r="CBI100" s="240"/>
      <c r="CBJ100" s="1122"/>
      <c r="CBK100" s="1122"/>
      <c r="CBL100" s="1122"/>
      <c r="CBM100" s="227"/>
      <c r="CBN100" s="239"/>
      <c r="CBO100" s="1122"/>
      <c r="CBP100" s="1122"/>
      <c r="CBQ100" s="1122"/>
      <c r="CBR100" s="1122"/>
      <c r="CBS100" s="1122"/>
      <c r="CBT100" s="1122"/>
      <c r="CBU100" s="1122"/>
      <c r="CBV100" s="1122"/>
      <c r="CBW100" s="1122"/>
      <c r="CBX100" s="1122"/>
      <c r="CBY100" s="1122"/>
      <c r="CBZ100" s="1122"/>
      <c r="CCA100" s="1122"/>
      <c r="CCB100" s="1122"/>
      <c r="CCC100" s="227"/>
      <c r="CCD100" s="239"/>
      <c r="CCE100" s="232"/>
      <c r="CCF100" s="1122"/>
      <c r="CCG100" s="1122"/>
      <c r="CCH100" s="227"/>
      <c r="CCI100" s="227"/>
      <c r="CCJ100" s="231"/>
      <c r="CCK100" s="1122"/>
      <c r="CCL100" s="1122"/>
      <c r="CCM100" s="1122"/>
      <c r="CCN100" s="1122"/>
      <c r="CCO100" s="1122"/>
      <c r="CCP100" s="227"/>
      <c r="CCQ100" s="1135"/>
      <c r="CCR100" s="1134"/>
      <c r="CCS100" s="1135"/>
      <c r="CCT100" s="240"/>
      <c r="CCU100" s="1122"/>
      <c r="CCV100" s="1122"/>
      <c r="CCW100" s="1122"/>
      <c r="CCX100" s="231"/>
      <c r="CCY100" s="1122"/>
      <c r="CCZ100" s="1122"/>
      <c r="CDA100" s="1122"/>
      <c r="CDB100" s="1122"/>
      <c r="CDC100" s="227"/>
      <c r="CDD100" s="239"/>
      <c r="CDE100" s="1122"/>
      <c r="CDF100" s="227"/>
      <c r="CDG100" s="239"/>
      <c r="CDH100" s="1122"/>
      <c r="CDI100" s="1122"/>
      <c r="CDJ100" s="227"/>
      <c r="CDK100" s="240"/>
      <c r="CDL100" s="1122"/>
      <c r="CDM100" s="1122"/>
      <c r="CDN100" s="1122"/>
      <c r="CDO100" s="227"/>
      <c r="CDP100" s="239"/>
      <c r="CDQ100" s="1122"/>
      <c r="CDR100" s="1122"/>
      <c r="CDS100" s="1122"/>
      <c r="CDT100" s="1122"/>
      <c r="CDU100" s="1122"/>
      <c r="CDV100" s="1122"/>
      <c r="CDW100" s="1122"/>
      <c r="CDX100" s="1122"/>
      <c r="CDY100" s="1122"/>
      <c r="CDZ100" s="1122"/>
      <c r="CEA100" s="1122"/>
      <c r="CEB100" s="1122"/>
      <c r="CEC100" s="1122"/>
      <c r="CED100" s="1122"/>
      <c r="CEE100" s="227"/>
      <c r="CEF100" s="239"/>
      <c r="CEG100" s="232"/>
      <c r="CEH100" s="1122"/>
      <c r="CEI100" s="1122"/>
      <c r="CEJ100" s="227"/>
      <c r="CEK100" s="227"/>
      <c r="CEL100" s="231"/>
      <c r="CEM100" s="1122"/>
      <c r="CEN100" s="1122"/>
      <c r="CEO100" s="1122"/>
      <c r="CEP100" s="1122"/>
      <c r="CEQ100" s="1122"/>
      <c r="CER100" s="227"/>
      <c r="CES100" s="1135"/>
      <c r="CET100" s="1134"/>
      <c r="CEU100" s="1135"/>
      <c r="CEV100" s="240"/>
      <c r="CEW100" s="1122"/>
      <c r="CEX100" s="1122"/>
      <c r="CEY100" s="1122"/>
      <c r="CEZ100" s="231"/>
      <c r="CFA100" s="1122"/>
      <c r="CFB100" s="1122"/>
      <c r="CFC100" s="1122"/>
      <c r="CFD100" s="1122"/>
      <c r="CFE100" s="227"/>
      <c r="CFF100" s="239"/>
      <c r="CFG100" s="1122"/>
      <c r="CFH100" s="227"/>
      <c r="CFI100" s="239"/>
      <c r="CFJ100" s="1122"/>
      <c r="CFK100" s="1122"/>
      <c r="CFL100" s="227"/>
      <c r="CFM100" s="240"/>
      <c r="CFN100" s="1122"/>
      <c r="CFO100" s="1122"/>
      <c r="CFP100" s="1122"/>
      <c r="CFQ100" s="227"/>
      <c r="CFR100" s="239"/>
      <c r="CFS100" s="1122"/>
      <c r="CFT100" s="1122"/>
      <c r="CFU100" s="1122"/>
      <c r="CFV100" s="1122"/>
      <c r="CFW100" s="1122"/>
      <c r="CFX100" s="1122"/>
      <c r="CFY100" s="1122"/>
      <c r="CFZ100" s="1122"/>
      <c r="CGA100" s="1122"/>
      <c r="CGB100" s="1122"/>
      <c r="CGC100" s="1122"/>
      <c r="CGD100" s="1122"/>
      <c r="CGE100" s="1122"/>
      <c r="CGF100" s="1122"/>
      <c r="CGG100" s="227"/>
      <c r="CGH100" s="239"/>
      <c r="CGI100" s="232"/>
      <c r="CGJ100" s="1122"/>
      <c r="CGK100" s="1122"/>
      <c r="CGL100" s="227"/>
      <c r="CGM100" s="227"/>
      <c r="CGN100" s="231"/>
      <c r="CGO100" s="1122"/>
      <c r="CGP100" s="1122"/>
      <c r="CGQ100" s="1122"/>
      <c r="CGR100" s="1122"/>
      <c r="CGS100" s="1122"/>
      <c r="CGT100" s="227"/>
      <c r="CGU100" s="1135"/>
      <c r="CGV100" s="1134"/>
      <c r="CGW100" s="1135"/>
      <c r="CGX100" s="240"/>
      <c r="CGY100" s="1122"/>
      <c r="CGZ100" s="1122"/>
      <c r="CHA100" s="1122"/>
      <c r="CHB100" s="231"/>
      <c r="CHC100" s="1122"/>
      <c r="CHD100" s="1122"/>
      <c r="CHE100" s="1122"/>
      <c r="CHF100" s="1122"/>
      <c r="CHG100" s="227"/>
      <c r="CHH100" s="239"/>
      <c r="CHI100" s="1122"/>
      <c r="CHJ100" s="227"/>
      <c r="CHK100" s="239"/>
      <c r="CHL100" s="1122"/>
      <c r="CHM100" s="1122"/>
      <c r="CHN100" s="227"/>
      <c r="CHO100" s="240"/>
      <c r="CHP100" s="1122"/>
      <c r="CHQ100" s="1122"/>
      <c r="CHR100" s="1122"/>
      <c r="CHS100" s="227"/>
      <c r="CHT100" s="239"/>
      <c r="CHU100" s="1122"/>
      <c r="CHV100" s="1122"/>
      <c r="CHW100" s="1122"/>
      <c r="CHX100" s="1122"/>
      <c r="CHY100" s="1122"/>
      <c r="CHZ100" s="1122"/>
      <c r="CIA100" s="1122"/>
      <c r="CIB100" s="1122"/>
      <c r="CIC100" s="1122"/>
      <c r="CID100" s="1122"/>
      <c r="CIE100" s="1122"/>
      <c r="CIF100" s="1122"/>
      <c r="CIG100" s="1122"/>
      <c r="CIH100" s="1122"/>
      <c r="CII100" s="227"/>
      <c r="CIJ100" s="239"/>
      <c r="CIK100" s="232"/>
      <c r="CIL100" s="1122"/>
      <c r="CIM100" s="1122"/>
      <c r="CIN100" s="227"/>
      <c r="CIO100" s="227"/>
      <c r="CIP100" s="231"/>
      <c r="CIQ100" s="1122"/>
      <c r="CIR100" s="1122"/>
      <c r="CIS100" s="1122"/>
      <c r="CIT100" s="1122"/>
      <c r="CIU100" s="1122"/>
      <c r="CIV100" s="227"/>
      <c r="CIW100" s="1135"/>
      <c r="CIX100" s="1134"/>
      <c r="CIY100" s="1135"/>
      <c r="CIZ100" s="240"/>
      <c r="CJA100" s="1122"/>
      <c r="CJB100" s="1122"/>
      <c r="CJC100" s="1122"/>
      <c r="CJD100" s="231"/>
      <c r="CJE100" s="1122"/>
      <c r="CJF100" s="1122"/>
      <c r="CJG100" s="1122"/>
      <c r="CJH100" s="1122"/>
      <c r="CJI100" s="227"/>
      <c r="CJJ100" s="239"/>
      <c r="CJK100" s="1122"/>
      <c r="CJL100" s="227"/>
      <c r="CJM100" s="239"/>
      <c r="CJN100" s="1122"/>
      <c r="CJO100" s="1122"/>
      <c r="CJP100" s="227"/>
      <c r="CJQ100" s="240"/>
      <c r="CJR100" s="1122"/>
      <c r="CJS100" s="1122"/>
      <c r="CJT100" s="1122"/>
      <c r="CJU100" s="227"/>
      <c r="CJV100" s="239"/>
      <c r="CJW100" s="1122"/>
      <c r="CJX100" s="1122"/>
      <c r="CJY100" s="1122"/>
      <c r="CJZ100" s="1122"/>
      <c r="CKA100" s="1122"/>
      <c r="CKB100" s="1122"/>
      <c r="CKC100" s="1122"/>
      <c r="CKD100" s="1122"/>
      <c r="CKE100" s="1122"/>
      <c r="CKF100" s="1122"/>
      <c r="CKG100" s="1122"/>
      <c r="CKH100" s="1122"/>
      <c r="CKI100" s="1122"/>
      <c r="CKJ100" s="1122"/>
      <c r="CKK100" s="227"/>
      <c r="CKL100" s="239"/>
      <c r="CKM100" s="232"/>
      <c r="CKN100" s="1122"/>
      <c r="CKO100" s="1122"/>
      <c r="CKP100" s="227"/>
      <c r="CKQ100" s="227"/>
      <c r="CKR100" s="231"/>
      <c r="CKS100" s="1122"/>
      <c r="CKT100" s="1122"/>
      <c r="CKU100" s="1122"/>
      <c r="CKV100" s="1122"/>
      <c r="CKW100" s="1122"/>
      <c r="CKX100" s="227"/>
      <c r="CKY100" s="1135"/>
      <c r="CKZ100" s="1134"/>
      <c r="CLA100" s="1135"/>
      <c r="CLB100" s="240"/>
      <c r="CLC100" s="1122"/>
      <c r="CLD100" s="1122"/>
      <c r="CLE100" s="1122"/>
      <c r="CLF100" s="231"/>
      <c r="CLG100" s="1122"/>
      <c r="CLH100" s="1122"/>
      <c r="CLI100" s="1122"/>
      <c r="CLJ100" s="1122"/>
      <c r="CLK100" s="227"/>
      <c r="CLL100" s="239"/>
      <c r="CLM100" s="1122"/>
      <c r="CLN100" s="227"/>
      <c r="CLO100" s="239"/>
      <c r="CLP100" s="1122"/>
      <c r="CLQ100" s="1122"/>
      <c r="CLR100" s="227"/>
      <c r="CLS100" s="240"/>
      <c r="CLT100" s="1122"/>
      <c r="CLU100" s="1122"/>
      <c r="CLV100" s="1122"/>
      <c r="CLW100" s="227"/>
      <c r="CLX100" s="239"/>
      <c r="CLY100" s="1122"/>
      <c r="CLZ100" s="1122"/>
      <c r="CMA100" s="1122"/>
      <c r="CMB100" s="1122"/>
      <c r="CMC100" s="1122"/>
      <c r="CMD100" s="1122"/>
      <c r="CME100" s="1122"/>
      <c r="CMF100" s="1122"/>
      <c r="CMG100" s="1122"/>
      <c r="CMH100" s="1122"/>
      <c r="CMI100" s="1122"/>
      <c r="CMJ100" s="1122"/>
      <c r="CMK100" s="1122"/>
      <c r="CML100" s="1122"/>
      <c r="CMM100" s="227"/>
      <c r="CMN100" s="239"/>
      <c r="CMO100" s="232"/>
      <c r="CMP100" s="1122"/>
      <c r="CMQ100" s="1122"/>
      <c r="CMR100" s="227"/>
      <c r="CMS100" s="227"/>
      <c r="CMT100" s="231"/>
      <c r="CMU100" s="1122"/>
      <c r="CMV100" s="1122"/>
      <c r="CMW100" s="1122"/>
      <c r="CMX100" s="1122"/>
      <c r="CMY100" s="1122"/>
      <c r="CMZ100" s="227"/>
      <c r="CNA100" s="1135"/>
      <c r="CNB100" s="1134"/>
      <c r="CNC100" s="1135"/>
      <c r="CND100" s="240"/>
      <c r="CNE100" s="1122"/>
      <c r="CNF100" s="1122"/>
      <c r="CNG100" s="1122"/>
      <c r="CNH100" s="231"/>
      <c r="CNI100" s="1122"/>
      <c r="CNJ100" s="1122"/>
      <c r="CNK100" s="1122"/>
      <c r="CNL100" s="1122"/>
      <c r="CNM100" s="227"/>
      <c r="CNN100" s="239"/>
      <c r="CNO100" s="1122"/>
      <c r="CNP100" s="227"/>
      <c r="CNQ100" s="239"/>
      <c r="CNR100" s="1122"/>
      <c r="CNS100" s="1122"/>
      <c r="CNT100" s="227"/>
      <c r="CNU100" s="240"/>
      <c r="CNV100" s="1122"/>
      <c r="CNW100" s="1122"/>
      <c r="CNX100" s="1122"/>
      <c r="CNY100" s="227"/>
      <c r="CNZ100" s="239"/>
      <c r="COA100" s="1122"/>
      <c r="COB100" s="1122"/>
      <c r="COC100" s="1122"/>
      <c r="COD100" s="1122"/>
      <c r="COE100" s="1122"/>
      <c r="COF100" s="1122"/>
      <c r="COG100" s="1122"/>
      <c r="COH100" s="1122"/>
      <c r="COI100" s="1122"/>
      <c r="COJ100" s="1122"/>
      <c r="COK100" s="1122"/>
      <c r="COL100" s="1122"/>
      <c r="COM100" s="1122"/>
      <c r="CON100" s="1122"/>
      <c r="COO100" s="227"/>
      <c r="COP100" s="239"/>
      <c r="COQ100" s="232"/>
      <c r="COR100" s="1122"/>
      <c r="COS100" s="1122"/>
      <c r="COT100" s="227"/>
      <c r="COU100" s="227"/>
      <c r="COV100" s="231"/>
      <c r="COW100" s="1122"/>
      <c r="COX100" s="1122"/>
      <c r="COY100" s="1122"/>
      <c r="COZ100" s="1122"/>
      <c r="CPA100" s="1122"/>
      <c r="CPB100" s="227"/>
      <c r="CPC100" s="1135"/>
      <c r="CPD100" s="1134"/>
      <c r="CPE100" s="1135"/>
      <c r="CPF100" s="240"/>
      <c r="CPG100" s="1122"/>
      <c r="CPH100" s="1122"/>
      <c r="CPI100" s="1122"/>
      <c r="CPJ100" s="231"/>
      <c r="CPK100" s="1122"/>
      <c r="CPL100" s="1122"/>
      <c r="CPM100" s="1122"/>
      <c r="CPN100" s="1122"/>
      <c r="CPO100" s="227"/>
      <c r="CPP100" s="239"/>
      <c r="CPQ100" s="1122"/>
      <c r="CPR100" s="227"/>
      <c r="CPS100" s="239"/>
      <c r="CPT100" s="1122"/>
      <c r="CPU100" s="1122"/>
      <c r="CPV100" s="227"/>
      <c r="CPW100" s="240"/>
      <c r="CPX100" s="1122"/>
      <c r="CPY100" s="1122"/>
      <c r="CPZ100" s="1122"/>
      <c r="CQA100" s="227"/>
      <c r="CQB100" s="239"/>
      <c r="CQC100" s="1122"/>
      <c r="CQD100" s="1122"/>
      <c r="CQE100" s="1122"/>
      <c r="CQF100" s="1122"/>
      <c r="CQG100" s="1122"/>
      <c r="CQH100" s="1122"/>
      <c r="CQI100" s="1122"/>
      <c r="CQJ100" s="1122"/>
      <c r="CQK100" s="1122"/>
      <c r="CQL100" s="1122"/>
      <c r="CQM100" s="1122"/>
      <c r="CQN100" s="1122"/>
      <c r="CQO100" s="1122"/>
      <c r="CQP100" s="1122"/>
      <c r="CQQ100" s="227"/>
      <c r="CQR100" s="239"/>
      <c r="CQS100" s="232"/>
      <c r="CQT100" s="1122"/>
      <c r="CQU100" s="1122"/>
      <c r="CQV100" s="227"/>
      <c r="CQW100" s="227"/>
      <c r="CQX100" s="231"/>
      <c r="CQY100" s="1122"/>
      <c r="CQZ100" s="1122"/>
      <c r="CRA100" s="1122"/>
      <c r="CRB100" s="1122"/>
      <c r="CRC100" s="1122"/>
      <c r="CRD100" s="227"/>
      <c r="CRE100" s="1135"/>
      <c r="CRF100" s="1134"/>
      <c r="CRG100" s="1135"/>
      <c r="CRH100" s="240"/>
      <c r="CRI100" s="1122"/>
      <c r="CRJ100" s="1122"/>
      <c r="CRK100" s="1122"/>
      <c r="CRL100" s="231"/>
      <c r="CRM100" s="1122"/>
      <c r="CRN100" s="1122"/>
      <c r="CRO100" s="1122"/>
      <c r="CRP100" s="1122"/>
      <c r="CRQ100" s="227"/>
      <c r="CRR100" s="239"/>
      <c r="CRS100" s="1122"/>
      <c r="CRT100" s="227"/>
      <c r="CRU100" s="239"/>
      <c r="CRV100" s="1122"/>
      <c r="CRW100" s="1122"/>
      <c r="CRX100" s="227"/>
      <c r="CRY100" s="240"/>
      <c r="CRZ100" s="1122"/>
      <c r="CSA100" s="1122"/>
      <c r="CSB100" s="1122"/>
      <c r="CSC100" s="227"/>
      <c r="CSD100" s="239"/>
      <c r="CSE100" s="1122"/>
      <c r="CSF100" s="1122"/>
      <c r="CSG100" s="1122"/>
      <c r="CSH100" s="1122"/>
      <c r="CSI100" s="1122"/>
      <c r="CSJ100" s="1122"/>
      <c r="CSK100" s="1122"/>
      <c r="CSL100" s="1122"/>
      <c r="CSM100" s="1122"/>
      <c r="CSN100" s="1122"/>
      <c r="CSO100" s="1122"/>
      <c r="CSP100" s="1122"/>
      <c r="CSQ100" s="1122"/>
      <c r="CSR100" s="1122"/>
      <c r="CSS100" s="227"/>
      <c r="CST100" s="239"/>
      <c r="CSU100" s="232"/>
      <c r="CSV100" s="1122"/>
      <c r="CSW100" s="1122"/>
      <c r="CSX100" s="227"/>
      <c r="CSY100" s="227"/>
      <c r="CSZ100" s="231"/>
      <c r="CTA100" s="1122"/>
      <c r="CTB100" s="1122"/>
      <c r="CTC100" s="1122"/>
      <c r="CTD100" s="1122"/>
      <c r="CTE100" s="1122"/>
      <c r="CTF100" s="227"/>
      <c r="CTG100" s="1135"/>
      <c r="CTH100" s="1134"/>
      <c r="CTI100" s="1135"/>
      <c r="CTJ100" s="240"/>
      <c r="CTK100" s="1122"/>
      <c r="CTL100" s="1122"/>
      <c r="CTM100" s="1122"/>
      <c r="CTN100" s="231"/>
      <c r="CTO100" s="1122"/>
      <c r="CTP100" s="1122"/>
      <c r="CTQ100" s="1122"/>
      <c r="CTR100" s="1122"/>
      <c r="CTS100" s="227"/>
      <c r="CTT100" s="239"/>
      <c r="CTU100" s="1122"/>
      <c r="CTV100" s="227"/>
      <c r="CTW100" s="239"/>
      <c r="CTX100" s="1122"/>
      <c r="CTY100" s="1122"/>
      <c r="CTZ100" s="227"/>
      <c r="CUA100" s="240"/>
      <c r="CUB100" s="1122"/>
      <c r="CUC100" s="1122"/>
      <c r="CUD100" s="1122"/>
      <c r="CUE100" s="227"/>
      <c r="CUF100" s="239"/>
      <c r="CUG100" s="1122"/>
      <c r="CUH100" s="1122"/>
      <c r="CUI100" s="1122"/>
      <c r="CUJ100" s="1122"/>
      <c r="CUK100" s="1122"/>
      <c r="CUL100" s="1122"/>
      <c r="CUM100" s="1122"/>
      <c r="CUN100" s="1122"/>
      <c r="CUP100" s="227"/>
      <c r="CUQ100" s="227"/>
      <c r="CUU100" s="1529"/>
      <c r="CUV100" s="1531"/>
      <c r="CUZ100" s="1529"/>
      <c r="CVA100" s="1530"/>
      <c r="CVF100" s="1529"/>
      <c r="CVG100" s="1529"/>
      <c r="CVK100" s="1529"/>
      <c r="CVL100" s="1531"/>
      <c r="CVP100" s="1529"/>
      <c r="CVQ100" s="1530"/>
      <c r="CVV100" s="227"/>
      <c r="CVW100" s="227"/>
      <c r="CWA100" s="227"/>
      <c r="CWB100" s="239"/>
      <c r="CWE100" s="623"/>
      <c r="CWF100" s="623"/>
      <c r="CWG100" s="231"/>
      <c r="CWN100" s="227"/>
      <c r="CWO100" s="1135"/>
      <c r="CWP100" s="1134"/>
      <c r="CWQ100" s="1135"/>
      <c r="CWR100" s="240"/>
      <c r="CWS100" s="1122"/>
      <c r="CWT100" s="1122"/>
      <c r="CWU100" s="1122"/>
      <c r="CWV100" s="231"/>
      <c r="CWW100" s="1122"/>
      <c r="CWX100" s="1122"/>
      <c r="CWY100" s="1122"/>
      <c r="CWZ100" s="1122"/>
      <c r="CXA100" s="227"/>
      <c r="CXB100" s="239"/>
      <c r="CXC100" s="1122"/>
      <c r="CXD100" s="227"/>
      <c r="CXE100" s="239"/>
      <c r="CXF100" s="1122"/>
      <c r="CXG100" s="1122"/>
      <c r="CXH100" s="227"/>
      <c r="CXI100" s="240"/>
      <c r="CXJ100" s="1122"/>
      <c r="CXM100" s="227"/>
      <c r="CXN100" s="239"/>
      <c r="CXR100" s="227"/>
      <c r="CXS100" s="227"/>
      <c r="CXX100" s="1529"/>
      <c r="CXY100" s="1530"/>
      <c r="CYC100" s="1529"/>
      <c r="CYD100" s="1531"/>
      <c r="CYH100" s="227"/>
      <c r="CYI100" s="227"/>
      <c r="CYJ100" s="1171"/>
      <c r="CYK100" s="1171"/>
      <c r="CYL100" s="1171"/>
      <c r="CYM100" s="1171"/>
      <c r="CYN100" s="227"/>
      <c r="CYO100" s="227"/>
      <c r="CYS100" s="1529"/>
      <c r="CYT100" s="1531"/>
      <c r="CYX100" s="1529"/>
      <c r="CYY100" s="1530"/>
      <c r="CZD100" s="227"/>
      <c r="CZE100" s="227"/>
      <c r="CZI100" s="1529"/>
      <c r="CZJ100" s="1531"/>
      <c r="CZN100" s="1529"/>
      <c r="CZO100" s="1530"/>
      <c r="CZY100" s="227"/>
      <c r="CZZ100" s="227"/>
      <c r="DAA100" s="232"/>
      <c r="DAD100" s="227"/>
      <c r="DAE100" s="227"/>
      <c r="DAI100" s="1134"/>
      <c r="DAJ100" s="233"/>
      <c r="DAK100" s="1122"/>
      <c r="DAL100" s="227"/>
      <c r="DAM100" s="1135"/>
      <c r="DAN100" s="1134"/>
      <c r="DAO100" s="1135"/>
      <c r="DAP100" s="240"/>
      <c r="DAQ100" s="1122"/>
      <c r="DAR100" s="1122"/>
      <c r="DAS100" s="1122"/>
      <c r="DAT100" s="231"/>
      <c r="DAU100" s="1122"/>
      <c r="DAY100" s="227"/>
      <c r="DAZ100" s="239"/>
      <c r="DBB100" s="227"/>
      <c r="DBC100" s="239"/>
      <c r="DBF100" s="227"/>
      <c r="DBG100" s="240"/>
      <c r="DBK100" s="227"/>
      <c r="DBL100" s="239"/>
      <c r="DBU100" s="1122"/>
      <c r="DBV100" s="227"/>
      <c r="DBW100" s="227"/>
      <c r="DBX100" s="1122"/>
      <c r="DBY100" s="1122"/>
      <c r="DBZ100" s="1122"/>
      <c r="DCA100" s="1529"/>
      <c r="DCB100" s="1531"/>
      <c r="DCC100" s="1122"/>
      <c r="DCD100" s="1122"/>
      <c r="DCE100" s="1122"/>
      <c r="DCF100" s="1529"/>
      <c r="DCG100" s="1530"/>
      <c r="DCH100" s="1122"/>
      <c r="DCI100" s="1122"/>
      <c r="DCJ100" s="1122"/>
      <c r="DCK100" s="1122"/>
      <c r="DCL100" s="227"/>
      <c r="DCM100" s="227"/>
      <c r="DCN100" s="1122"/>
      <c r="DCO100" s="1122"/>
      <c r="DCP100" s="1122"/>
      <c r="DCQ100" s="1529"/>
      <c r="DCR100" s="1531"/>
      <c r="DCS100" s="1122"/>
      <c r="DCT100" s="1122"/>
      <c r="DCU100" s="1122"/>
      <c r="DCV100" s="1529"/>
      <c r="DCW100" s="1530"/>
      <c r="DCX100" s="1122"/>
      <c r="DCY100" s="1122"/>
      <c r="DCZ100" s="1122"/>
      <c r="DDA100" s="1122"/>
      <c r="DDB100" s="1122"/>
      <c r="DDC100" s="1122"/>
      <c r="DDD100" s="1122"/>
      <c r="DDE100" s="1122"/>
      <c r="DDF100" s="1122"/>
      <c r="DDG100" s="227"/>
      <c r="DDH100" s="239"/>
      <c r="DDI100" s="232"/>
      <c r="DDJ100" s="1122"/>
      <c r="DDK100" s="1122"/>
      <c r="DDL100" s="227"/>
      <c r="DDM100" s="227"/>
      <c r="DDN100" s="1122"/>
      <c r="DDO100" s="1122"/>
      <c r="DDP100" s="1122"/>
      <c r="DDQ100" s="1134"/>
      <c r="DDR100" s="233"/>
      <c r="DDS100" s="1122"/>
      <c r="DDT100" s="227"/>
      <c r="DDU100" s="1135"/>
      <c r="DDV100" s="1134"/>
      <c r="DDW100" s="1135"/>
      <c r="DDX100" s="240"/>
      <c r="DDY100" s="1122"/>
      <c r="DDZ100" s="1122"/>
      <c r="DEA100" s="1122"/>
      <c r="DEB100" s="231"/>
      <c r="DEC100" s="1122"/>
      <c r="DED100" s="1122"/>
      <c r="DEE100" s="1122"/>
      <c r="DEF100" s="1122"/>
      <c r="DEG100" s="227"/>
      <c r="DEH100" s="239"/>
      <c r="DEI100" s="1122"/>
      <c r="DEJ100" s="227"/>
      <c r="DEK100" s="239"/>
      <c r="DEL100" s="1122"/>
      <c r="DEM100" s="1122"/>
      <c r="DEN100" s="227"/>
      <c r="DEO100" s="240"/>
      <c r="DEP100" s="1122"/>
      <c r="DEQ100" s="1122"/>
      <c r="DER100" s="1122"/>
      <c r="DES100" s="227"/>
      <c r="DET100" s="239"/>
      <c r="DEU100" s="1122"/>
      <c r="DEV100" s="1122"/>
      <c r="DEW100" s="1122"/>
      <c r="DEX100" s="1122"/>
      <c r="DEY100" s="1122"/>
      <c r="DEZ100" s="1122"/>
      <c r="DFA100" s="1122"/>
      <c r="DFB100" s="1122"/>
      <c r="DFC100" s="1122"/>
      <c r="DFD100" s="1529"/>
      <c r="DFE100" s="1529"/>
      <c r="DFF100" s="1122"/>
      <c r="DFG100" s="1122"/>
      <c r="DFH100" s="1122"/>
      <c r="DFI100" s="1529"/>
      <c r="DFJ100" s="1531"/>
      <c r="DFK100" s="1122"/>
      <c r="DFL100" s="1122"/>
      <c r="DFM100" s="1122"/>
      <c r="DFN100" s="1529"/>
      <c r="DFO100" s="1530"/>
      <c r="DFP100" s="1122"/>
      <c r="DFQ100" s="1122"/>
      <c r="DFR100" s="1122"/>
      <c r="DFS100" s="1122"/>
      <c r="DFT100" s="1529"/>
      <c r="DFU100" s="1529"/>
      <c r="DFV100" s="1122"/>
      <c r="DFW100" s="1122"/>
      <c r="DFX100" s="1122"/>
      <c r="DFY100" s="1529"/>
      <c r="DFZ100" s="1531"/>
      <c r="DGA100" s="1122"/>
      <c r="DGB100" s="1122"/>
      <c r="DGC100" s="1122"/>
      <c r="DGD100" s="1529"/>
      <c r="DGE100" s="1530"/>
      <c r="DGF100" s="1122"/>
      <c r="DGG100" s="1122"/>
      <c r="DGH100" s="1122"/>
      <c r="DGI100" s="1122"/>
      <c r="DGJ100" s="1122"/>
      <c r="DGK100" s="1122"/>
      <c r="DGL100" s="1122"/>
      <c r="DGM100" s="1122"/>
      <c r="DGN100" s="1122"/>
      <c r="DGO100" s="227"/>
      <c r="DGP100" s="239"/>
      <c r="DGQ100" s="232"/>
      <c r="DGR100" s="1122"/>
      <c r="DGS100" s="1122"/>
      <c r="DGT100" s="227"/>
      <c r="DGU100" s="227"/>
      <c r="DGV100" s="1122"/>
      <c r="DGW100" s="1122"/>
      <c r="DGX100" s="1122"/>
      <c r="DGY100" s="1134"/>
      <c r="DGZ100" s="233"/>
      <c r="DHA100" s="1122"/>
      <c r="DHB100" s="227"/>
      <c r="DHC100" s="1135"/>
      <c r="DHD100" s="1134"/>
      <c r="DHE100" s="1135"/>
      <c r="DHF100" s="240"/>
      <c r="DHG100" s="1122"/>
      <c r="DHH100" s="1122"/>
      <c r="DHI100" s="1122"/>
      <c r="DHJ100" s="231"/>
      <c r="DHK100" s="1122"/>
      <c r="DHL100" s="1122"/>
      <c r="DHM100" s="1122"/>
      <c r="DHN100" s="1122"/>
      <c r="DHO100" s="227"/>
      <c r="DHP100" s="239"/>
      <c r="DHQ100" s="1122"/>
      <c r="DHR100" s="227"/>
      <c r="DHS100" s="239"/>
      <c r="DHT100" s="1122"/>
      <c r="DHU100" s="1122"/>
      <c r="DHV100" s="227"/>
      <c r="DHW100" s="240"/>
      <c r="DHX100" s="1122"/>
      <c r="DHY100" s="1122"/>
      <c r="DHZ100" s="1122"/>
      <c r="DIA100" s="227"/>
      <c r="DIB100" s="239"/>
      <c r="DIC100" s="1122"/>
      <c r="DID100" s="1122"/>
      <c r="DIE100" s="1122"/>
      <c r="DIF100" s="1122"/>
      <c r="DIG100" s="1122"/>
      <c r="DIH100" s="1122"/>
      <c r="DII100" s="1122"/>
      <c r="DIJ100" s="1122"/>
      <c r="DIK100" s="1122"/>
      <c r="DIL100" s="227"/>
      <c r="DIM100" s="227"/>
      <c r="DIN100" s="1122"/>
      <c r="DIO100" s="1122"/>
      <c r="DIP100" s="1122"/>
      <c r="DIQ100" s="1529"/>
      <c r="DIR100" s="1531"/>
      <c r="DIS100" s="1122"/>
      <c r="DIT100" s="1122"/>
      <c r="DIU100" s="1122"/>
      <c r="DIV100" s="1529"/>
      <c r="DIW100" s="1530"/>
      <c r="DIX100" s="1122"/>
      <c r="DIY100" s="1122"/>
      <c r="DIZ100" s="1122"/>
      <c r="DJA100" s="1122"/>
      <c r="DJB100" s="227"/>
      <c r="DJC100" s="227"/>
      <c r="DJD100" s="1122"/>
      <c r="DJE100" s="1122"/>
      <c r="DJF100" s="1122"/>
      <c r="DJG100" s="1529"/>
      <c r="DJH100" s="1531"/>
      <c r="DJI100" s="1122"/>
      <c r="DJJ100" s="1122"/>
      <c r="DJK100" s="1122"/>
      <c r="DJL100" s="1529"/>
      <c r="DJM100" s="1530"/>
      <c r="DJN100" s="1122"/>
      <c r="DJO100" s="1122"/>
      <c r="DJP100" s="1122"/>
      <c r="DJQ100" s="1122"/>
      <c r="DJR100" s="1122"/>
      <c r="DJS100" s="1122"/>
      <c r="DJT100" s="1122"/>
      <c r="DJU100" s="1122"/>
      <c r="DJV100" s="1122"/>
      <c r="DJW100" s="227"/>
      <c r="DJX100" s="239"/>
      <c r="DJY100" s="232"/>
      <c r="DJZ100" s="1122"/>
      <c r="DKA100" s="1122"/>
      <c r="DKB100" s="227"/>
      <c r="DKC100" s="227"/>
      <c r="DKD100" s="1122"/>
      <c r="DKE100" s="1122"/>
      <c r="DKF100" s="1122"/>
      <c r="DKG100" s="1134"/>
      <c r="DKH100" s="233"/>
      <c r="DKI100" s="1122"/>
      <c r="DKJ100" s="227"/>
      <c r="DKK100" s="1135"/>
      <c r="DKL100" s="1134"/>
      <c r="DKM100" s="1135"/>
      <c r="DKN100" s="240"/>
      <c r="DKO100" s="1122"/>
      <c r="DKP100" s="1122"/>
      <c r="DKQ100" s="1122"/>
      <c r="DKR100" s="231"/>
      <c r="DKS100" s="1122"/>
      <c r="DKT100" s="1122"/>
      <c r="DKU100" s="1122"/>
      <c r="DKV100" s="1122"/>
      <c r="DKW100" s="227"/>
      <c r="DKX100" s="239"/>
      <c r="DKY100" s="1122"/>
      <c r="DKZ100" s="227"/>
      <c r="DLA100" s="239"/>
      <c r="DLB100" s="1122"/>
      <c r="DLC100" s="1122"/>
      <c r="DLD100" s="227"/>
      <c r="DLE100" s="240"/>
      <c r="DLF100" s="1122"/>
      <c r="DLG100" s="1122"/>
      <c r="DLH100" s="1122"/>
      <c r="DLI100" s="227"/>
      <c r="DLJ100" s="239"/>
      <c r="DLK100" s="1122"/>
      <c r="DLL100" s="1122"/>
      <c r="DLM100" s="1122"/>
      <c r="DLN100" s="1122"/>
      <c r="DLO100" s="1122"/>
      <c r="DLP100" s="1122"/>
      <c r="DLQ100" s="1122"/>
      <c r="DLR100" s="1122"/>
      <c r="DLT100" s="227"/>
      <c r="DLU100" s="227"/>
      <c r="DLY100" s="1529"/>
      <c r="DLZ100" s="1531"/>
      <c r="DMD100" s="1529"/>
      <c r="DME100" s="1530"/>
      <c r="DMJ100" s="227"/>
      <c r="DMK100" s="227"/>
      <c r="DMO100" s="1529"/>
      <c r="DMP100" s="1531"/>
      <c r="DMT100" s="1532"/>
      <c r="DMU100" s="1530"/>
      <c r="DNE100" s="227"/>
      <c r="DNF100" s="239"/>
      <c r="DNG100" s="232"/>
      <c r="DNJ100" s="227"/>
      <c r="DNK100" s="227"/>
      <c r="DNL100" s="231"/>
      <c r="DNO100" s="1134"/>
      <c r="DNP100" s="1134"/>
      <c r="DNQ100" s="1122"/>
      <c r="DNR100" s="227"/>
      <c r="DNS100" s="1135"/>
      <c r="DNT100" s="1134"/>
      <c r="DNU100" s="1135"/>
      <c r="DNV100" s="240"/>
      <c r="DNW100" s="1122"/>
      <c r="DNX100" s="1122"/>
      <c r="DNY100" s="1122"/>
      <c r="DNZ100" s="231"/>
      <c r="DOA100" s="1122"/>
      <c r="DOB100" s="1122"/>
      <c r="DOC100" s="1122"/>
      <c r="DOD100" s="1122"/>
      <c r="DOE100" s="227"/>
      <c r="DOF100" s="239"/>
      <c r="DOG100" s="1122"/>
      <c r="DOH100" s="227"/>
      <c r="DOI100" s="239"/>
      <c r="DOJ100" s="1122"/>
      <c r="DOK100" s="1122"/>
      <c r="DOL100" s="227"/>
      <c r="DOM100" s="805"/>
      <c r="DON100" s="1134"/>
      <c r="DOQ100" s="227"/>
      <c r="DOR100" s="227"/>
      <c r="DPB100" s="1529"/>
      <c r="DPC100" s="1530"/>
      <c r="DPD100" s="227"/>
      <c r="DPE100" s="227"/>
      <c r="DPF100" s="227"/>
      <c r="DPG100" s="1529"/>
      <c r="DPH100" s="1531"/>
      <c r="DPI100" s="227"/>
      <c r="DPJ100" s="227"/>
      <c r="DPK100" s="227"/>
      <c r="DPL100" s="227"/>
      <c r="DPM100" s="227"/>
      <c r="DPN100" s="227"/>
      <c r="DPO100" s="227"/>
      <c r="DPP100" s="227"/>
      <c r="DPQ100" s="227"/>
      <c r="DPR100" s="1529"/>
      <c r="DPS100" s="1530"/>
      <c r="DPT100" s="227"/>
      <c r="DPU100" s="227"/>
      <c r="DPV100" s="227"/>
      <c r="DPW100" s="1529"/>
      <c r="DPX100" s="1531"/>
      <c r="DPZ100" s="227"/>
      <c r="DQA100" s="227"/>
      <c r="DQB100" s="227"/>
      <c r="DQC100" s="227"/>
      <c r="DQD100" s="227"/>
      <c r="DQE100" s="227"/>
      <c r="DQF100" s="227"/>
      <c r="DQH100" s="227"/>
      <c r="DQI100" s="227"/>
      <c r="DQM100" s="1529"/>
      <c r="DQN100" s="1531"/>
      <c r="DQO100" s="232"/>
      <c r="DQP100" s="1134"/>
      <c r="DQQ100" s="1134"/>
      <c r="DQR100" s="1529"/>
      <c r="DQS100" s="1530"/>
      <c r="DQT100" s="231"/>
      <c r="DQU100" s="1134"/>
      <c r="DQV100" s="1134"/>
      <c r="DQW100" s="1134"/>
      <c r="DQX100" s="1134"/>
      <c r="DQY100" s="1134"/>
      <c r="DQZ100" s="1134"/>
      <c r="DRA100" s="1134"/>
      <c r="DRB100" s="1134"/>
      <c r="DRC100" s="1135"/>
      <c r="DRD100" s="1135"/>
      <c r="DRE100" s="1134"/>
      <c r="DRF100" s="1134"/>
      <c r="DRG100" s="1134"/>
      <c r="DRH100" s="1135"/>
      <c r="DRI100" s="1135"/>
      <c r="DRJ100" s="231"/>
      <c r="DRK100" s="1134"/>
      <c r="DRL100" s="1134"/>
      <c r="DRM100" s="1134"/>
      <c r="DRN100" s="1134"/>
      <c r="DRP100" s="227"/>
      <c r="DRQ100" s="1135"/>
      <c r="DRR100" s="1134"/>
      <c r="DRS100" s="1135"/>
      <c r="DRT100" s="240"/>
      <c r="DRX100" s="231"/>
      <c r="DRY100" s="265"/>
      <c r="DRZ100" s="265"/>
      <c r="DSA100" s="234"/>
      <c r="DSB100" s="265"/>
      <c r="DSC100" s="227"/>
      <c r="DSD100" s="239"/>
      <c r="DSE100" s="265"/>
      <c r="DSF100" s="227"/>
      <c r="DSG100" s="239"/>
      <c r="DSJ100" s="227"/>
      <c r="DSK100" s="240"/>
      <c r="DSO100" s="227"/>
      <c r="DSP100" s="239"/>
      <c r="DSX100" s="231"/>
      <c r="DTE100" s="232"/>
      <c r="DTO100" s="231"/>
      <c r="DTX100" s="231"/>
      <c r="DUA100" s="235"/>
      <c r="DUB100" s="235"/>
      <c r="DUC100" s="235"/>
      <c r="DUD100" s="235"/>
      <c r="DUE100" s="235"/>
      <c r="DUF100" s="238"/>
      <c r="DUG100" s="235"/>
      <c r="DUH100" s="235"/>
      <c r="DUI100" s="235"/>
      <c r="DUJ100" s="235"/>
      <c r="DUK100" s="235"/>
      <c r="DUL100" s="235"/>
      <c r="DUM100" s="235"/>
      <c r="DUN100" s="235"/>
      <c r="DUO100" s="235"/>
      <c r="DUP100" s="235"/>
      <c r="DUQ100" s="235"/>
      <c r="DUR100" s="235"/>
      <c r="DUS100" s="235"/>
      <c r="DVC100" s="234"/>
      <c r="DVG100" s="227"/>
      <c r="DVH100" s="227"/>
      <c r="DVM100" s="234"/>
      <c r="DVN100" s="1134"/>
      <c r="DVO100" s="1134"/>
      <c r="DVP100" s="1134"/>
      <c r="DVQ100" s="1134"/>
      <c r="DVR100" s="233"/>
      <c r="DVS100" s="1134"/>
      <c r="DVT100" s="1134"/>
      <c r="DVU100" s="1134"/>
      <c r="DVV100" s="1134"/>
      <c r="DVW100" s="1135"/>
      <c r="DVX100" s="1135"/>
      <c r="DVY100" s="1134"/>
      <c r="DVZ100" s="1134"/>
      <c r="DWA100" s="1134"/>
      <c r="DWB100" s="1134"/>
      <c r="DWC100" s="234"/>
      <c r="DWD100" s="1134"/>
      <c r="DWE100" s="1134"/>
      <c r="DWF100" s="1134"/>
      <c r="DWG100" s="1135"/>
      <c r="DWH100" s="240"/>
      <c r="DWI100" s="1134"/>
      <c r="DWJ100" s="1134"/>
      <c r="DWK100" s="1134"/>
      <c r="DWL100" s="1134"/>
      <c r="DWM100" s="1135"/>
      <c r="DWN100" s="1135"/>
      <c r="DWO100" s="1134"/>
      <c r="DWP100" s="1134"/>
      <c r="DWQ100" s="1134"/>
      <c r="DWR100" s="1134"/>
      <c r="DWS100" s="234"/>
      <c r="DWT100" s="1134"/>
      <c r="DWU100" s="1134"/>
      <c r="DWV100" s="1134"/>
      <c r="DWW100" s="1135"/>
      <c r="DWX100" s="240"/>
      <c r="DWY100" s="1134"/>
      <c r="DWZ100" s="1134"/>
      <c r="DXA100" s="1134"/>
      <c r="DXB100" s="1134"/>
      <c r="DXC100" s="1135"/>
      <c r="DXD100" s="1135"/>
      <c r="DXE100" s="1134"/>
      <c r="DXF100" s="1134"/>
      <c r="DXG100" s="1134"/>
      <c r="DXH100" s="1135"/>
      <c r="DXI100" s="1135"/>
      <c r="DXJ100" s="1134"/>
      <c r="DXK100" s="1134"/>
      <c r="DXL100" s="1134"/>
      <c r="DXM100" s="1135"/>
      <c r="DXN100" s="240"/>
      <c r="DXO100" s="1134"/>
      <c r="DXP100" s="1134"/>
      <c r="DXQ100" s="1134"/>
      <c r="DXR100" s="1134"/>
      <c r="DXS100" s="1134"/>
      <c r="DXT100" s="1134"/>
      <c r="DXU100" s="1134"/>
      <c r="DXV100" s="1134"/>
      <c r="DXW100" s="1134"/>
      <c r="DXX100" s="1135"/>
      <c r="DXY100" s="1135"/>
      <c r="DXZ100" s="1134"/>
      <c r="DYA100" s="1134"/>
      <c r="DYB100" s="1134"/>
      <c r="DYC100" s="1135"/>
      <c r="DYD100" s="1135"/>
      <c r="DYE100" s="234"/>
      <c r="DYI100" s="233"/>
      <c r="DYK100" s="227"/>
      <c r="DYL100" s="1135"/>
      <c r="DYM100" s="1134"/>
      <c r="DYN100" s="1135"/>
      <c r="DYO100" s="240"/>
      <c r="DYS100" s="231"/>
      <c r="DYV100" s="234"/>
      <c r="DYX100" s="227"/>
      <c r="DYY100" s="239"/>
      <c r="DZA100" s="227"/>
      <c r="DZB100" s="239"/>
      <c r="DZE100" s="227"/>
      <c r="DZF100" s="240"/>
      <c r="DZJ100" s="227"/>
      <c r="DZK100" s="239"/>
      <c r="DZU100" s="227"/>
      <c r="DZV100" s="227"/>
      <c r="DZY100" s="1134"/>
      <c r="DZZ100" s="1135"/>
      <c r="EAA100" s="239"/>
      <c r="EAB100" s="1134"/>
      <c r="EAC100" s="1134"/>
      <c r="EAD100" s="1134"/>
      <c r="EAE100" s="1135"/>
      <c r="EAF100" s="1135"/>
      <c r="EAG100" s="231"/>
      <c r="EAH100" s="1134"/>
      <c r="EAI100" s="1134"/>
      <c r="EAJ100" s="1134"/>
      <c r="EAK100" s="1135"/>
      <c r="EAL100" s="1135"/>
      <c r="EAM100" s="1134"/>
      <c r="EAN100" s="1134"/>
      <c r="EAO100" s="1134"/>
      <c r="EAP100" s="1135"/>
      <c r="EAQ100" s="239"/>
      <c r="EAR100" s="1134"/>
      <c r="EAS100" s="1134"/>
      <c r="EAT100" s="1134"/>
      <c r="EAU100" s="1135"/>
      <c r="EAV100" s="240"/>
      <c r="EAW100" s="1134"/>
      <c r="EAX100" s="1134"/>
      <c r="EAY100" s="1134"/>
      <c r="EAZ100" s="1134"/>
      <c r="EBA100" s="1135"/>
      <c r="EBB100" s="1135"/>
      <c r="EBC100" s="1134"/>
      <c r="EBD100" s="1134"/>
      <c r="EBE100" s="1134"/>
      <c r="EBF100" s="1135"/>
      <c r="EBG100" s="239"/>
      <c r="EBH100" s="1134"/>
      <c r="EBI100" s="1134"/>
      <c r="EBJ100" s="1134"/>
      <c r="EBK100" s="1135"/>
      <c r="EBL100" s="240"/>
      <c r="EBM100" s="1134"/>
      <c r="EBN100" s="1134"/>
      <c r="EBO100" s="1134"/>
      <c r="EBP100" s="1134"/>
      <c r="EBQ100" s="1134"/>
      <c r="EBR100" s="1134"/>
      <c r="EBS100" s="1134"/>
      <c r="EBT100" s="1134"/>
      <c r="EBU100" s="1134"/>
      <c r="EBV100" s="1134"/>
      <c r="EBW100" s="1134"/>
      <c r="EBX100" s="1134"/>
      <c r="EBY100" s="1134"/>
      <c r="EBZ100" s="1134"/>
      <c r="ECA100" s="1134"/>
      <c r="ECB100" s="1134"/>
      <c r="ECC100" s="1134"/>
      <c r="ECD100" s="1134"/>
      <c r="ECG100" s="233"/>
      <c r="ECM100" s="233"/>
      <c r="ECP100" s="233"/>
      <c r="ECT100" s="234"/>
      <c r="ECW100" s="234"/>
      <c r="ECZ100" s="234"/>
      <c r="EDC100" s="234"/>
      <c r="EDD100" s="1164"/>
      <c r="EDG100" s="233"/>
      <c r="EDP100" s="1134"/>
      <c r="EDQ100" s="593"/>
      <c r="EDR100" s="593"/>
      <c r="EDS100" s="593"/>
      <c r="EDT100" s="593"/>
      <c r="EDU100" s="593"/>
      <c r="EDV100" s="593"/>
      <c r="EDW100" s="593"/>
      <c r="EDX100" s="593"/>
      <c r="EDY100" s="1278"/>
      <c r="EDZ100" s="593"/>
      <c r="EEA100" s="593"/>
      <c r="EEB100" s="593"/>
      <c r="EEC100" s="593"/>
      <c r="EED100" s="593"/>
      <c r="EEE100" s="593"/>
      <c r="EEF100" s="593"/>
      <c r="EEG100" s="593"/>
      <c r="EEH100" s="593"/>
      <c r="EEI100" s="680"/>
      <c r="EEO100" s="234"/>
      <c r="EFF100" s="234"/>
      <c r="EFK100" s="241"/>
      <c r="EFL100" s="241"/>
      <c r="EFM100" s="241"/>
      <c r="EFN100" s="241"/>
      <c r="EFO100" s="241"/>
      <c r="EFP100" s="241"/>
      <c r="EFQ100" s="241"/>
      <c r="EFR100" s="241"/>
      <c r="EFS100" s="514"/>
      <c r="EFT100" s="241"/>
      <c r="EFU100" s="241"/>
      <c r="EFV100" s="241"/>
      <c r="EFW100" s="241"/>
      <c r="EFX100" s="241"/>
      <c r="EFY100" s="241"/>
      <c r="EFZ100" s="241"/>
      <c r="EGA100" s="241"/>
      <c r="EGB100" s="241"/>
      <c r="EGC100" s="241"/>
      <c r="EGD100" s="241"/>
      <c r="EGE100" s="241"/>
      <c r="EGF100" s="241"/>
      <c r="EGG100" s="241"/>
      <c r="EGH100" s="241"/>
      <c r="EGI100" s="250"/>
      <c r="EGJ100" s="241"/>
      <c r="EGK100" s="241"/>
      <c r="EGL100" s="241"/>
      <c r="EGM100" s="241"/>
      <c r="EGN100" s="241"/>
      <c r="EGO100" s="252"/>
      <c r="EGP100" s="248"/>
      <c r="EGR100" s="235"/>
      <c r="EGS100" s="235"/>
      <c r="EGT100" s="235"/>
      <c r="EGU100" s="235"/>
      <c r="EGV100" s="235"/>
      <c r="EGW100" s="235"/>
      <c r="EGX100" s="235"/>
      <c r="EGY100" s="235"/>
      <c r="EGZ100" s="237"/>
      <c r="EHA100" s="1195"/>
      <c r="EHB100" s="1195"/>
      <c r="EHC100" s="1195"/>
      <c r="EHD100" s="1195"/>
      <c r="EHE100" s="1192"/>
      <c r="EHF100" s="1195"/>
      <c r="EHG100" s="1195"/>
      <c r="EHH100" s="1133"/>
      <c r="EHI100" s="1133"/>
      <c r="EHJ100" s="1133"/>
      <c r="EHK100" s="1133"/>
      <c r="EHL100" s="1133"/>
      <c r="EHM100" s="1133"/>
      <c r="EHN100" s="1133"/>
      <c r="EHO100" s="1133"/>
      <c r="EHP100" s="1133"/>
      <c r="EHQ100" s="1134"/>
      <c r="EHR100" s="1134"/>
      <c r="EHS100" s="1134"/>
      <c r="EHT100" s="1134"/>
      <c r="EHU100" s="1134"/>
      <c r="EHV100" s="241"/>
      <c r="EHW100" s="241"/>
      <c r="EHX100" s="1122"/>
      <c r="EHY100" s="233"/>
      <c r="EHZ100" s="1122"/>
      <c r="EIA100" s="227"/>
      <c r="EIB100" s="1135"/>
      <c r="EIC100" s="1134"/>
      <c r="EID100" s="1135"/>
      <c r="EIE100" s="240"/>
      <c r="EIF100" s="1122"/>
      <c r="EIG100" s="1122"/>
      <c r="EIH100" s="1122"/>
      <c r="EII100" s="231"/>
      <c r="EIJ100" s="1122"/>
      <c r="EIK100" s="1122"/>
      <c r="EIL100" s="234"/>
      <c r="EIM100" s="1122"/>
      <c r="EIN100" s="227"/>
      <c r="EIO100" s="239"/>
      <c r="EIP100" s="1122"/>
      <c r="EIQ100" s="227"/>
      <c r="EIR100" s="239"/>
      <c r="EIS100" s="1122"/>
      <c r="EIT100" s="1122"/>
      <c r="EIU100" s="227"/>
      <c r="EIV100" s="240"/>
      <c r="EIW100" s="1134"/>
      <c r="EIX100" s="1134"/>
      <c r="EJA100" s="234"/>
      <c r="EJI100" s="1134"/>
      <c r="EJJ100" s="1134"/>
      <c r="EJK100" s="1134"/>
      <c r="EJL100" s="233"/>
      <c r="EJP100" s="1134"/>
      <c r="EJQ100" s="234"/>
      <c r="EJS100" s="1134"/>
      <c r="EJT100" s="1134"/>
      <c r="EJU100" s="1134"/>
      <c r="EJV100" s="1134"/>
      <c r="EJW100" s="1134"/>
      <c r="EJX100" s="1134"/>
      <c r="EJY100" s="1134"/>
      <c r="EJZ100" s="1134"/>
      <c r="EKA100" s="233"/>
      <c r="EKB100" s="1134"/>
      <c r="EKC100" s="1134"/>
      <c r="EKD100" s="1134"/>
      <c r="EKE100" s="1134"/>
      <c r="EKF100" s="1134"/>
      <c r="EKG100" s="234"/>
      <c r="EKH100" s="1134"/>
      <c r="EKI100" s="1134"/>
      <c r="EKJ100" s="1134"/>
      <c r="EKK100" s="1134"/>
      <c r="EKL100" s="1134"/>
      <c r="EKM100" s="1134"/>
      <c r="EKN100" s="1134"/>
      <c r="EKO100" s="1134"/>
      <c r="EKP100" s="1134"/>
      <c r="EKQ100" s="1134"/>
      <c r="EKR100" s="1134"/>
      <c r="EKS100" s="1134"/>
      <c r="EKT100" s="1134"/>
      <c r="EKU100" s="1134"/>
      <c r="EKV100" s="1134"/>
      <c r="EKW100" s="1134"/>
      <c r="EKX100" s="234"/>
      <c r="EKY100" s="1134"/>
      <c r="EKZ100" s="1134"/>
      <c r="ELA100" s="1134"/>
      <c r="ELB100" s="1134"/>
      <c r="ELC100" s="1134"/>
      <c r="ELD100" s="1134"/>
      <c r="ELE100" s="1134"/>
      <c r="ELF100" s="1134"/>
      <c r="ELG100" s="233"/>
      <c r="ELH100" s="1134"/>
      <c r="ELI100" s="1134"/>
      <c r="ELJ100" s="1134"/>
      <c r="ELK100" s="1134"/>
      <c r="ELL100" s="1134"/>
      <c r="ELM100" s="1134"/>
      <c r="ELN100" s="1134"/>
      <c r="ELO100" s="1134"/>
      <c r="ELP100" s="1134"/>
      <c r="ELQ100" s="1134"/>
      <c r="ELR100" s="1134"/>
      <c r="ELS100" s="1134"/>
      <c r="ELT100" s="1134"/>
      <c r="ELU100" s="1134"/>
      <c r="ELV100" s="1134"/>
      <c r="ELW100" s="1134"/>
      <c r="ELX100" s="233"/>
      <c r="ELY100" s="1134"/>
      <c r="EMD100" s="234"/>
      <c r="EMH100" s="227"/>
      <c r="EMI100" s="227"/>
      <c r="EMM100" s="1532"/>
      <c r="EMN100" s="1531"/>
      <c r="EMO100" s="1263"/>
      <c r="EMP100" s="1263"/>
      <c r="EMQ100" s="1263"/>
      <c r="EMR100" s="1532"/>
      <c r="EMS100" s="1530"/>
      <c r="EMT100" s="1134"/>
      <c r="EMU100" s="1134"/>
      <c r="EMV100" s="1134"/>
      <c r="EMW100" s="1134"/>
      <c r="EMX100" s="1134"/>
      <c r="EMY100" s="1134"/>
      <c r="EMZ100" s="1134"/>
      <c r="ENA100" s="1134"/>
      <c r="ENB100" s="1134"/>
      <c r="ENC100" s="1135"/>
      <c r="END100" s="1135"/>
      <c r="ENH100" s="227"/>
      <c r="ENI100" s="227"/>
      <c r="ENJ100" s="1134"/>
      <c r="ENK100" s="1134"/>
      <c r="ENL100" s="1134"/>
      <c r="ENM100" s="1122"/>
      <c r="ENN100" s="233"/>
      <c r="ENO100" s="1122"/>
      <c r="ENP100" s="227"/>
      <c r="ENQ100" s="1135"/>
      <c r="ENR100" s="1134"/>
      <c r="ENS100" s="1135"/>
      <c r="ENT100" s="240"/>
      <c r="ENU100" s="1122"/>
      <c r="ENV100" s="1122"/>
      <c r="ENW100" s="1122"/>
      <c r="ENX100" s="231"/>
      <c r="ENY100" s="265"/>
      <c r="ENZ100" s="265"/>
      <c r="EOA100" s="234"/>
      <c r="EOB100" s="265"/>
      <c r="EOC100" s="227"/>
      <c r="EOD100" s="239"/>
      <c r="EOE100" s="265"/>
      <c r="EOF100" s="227"/>
      <c r="EOG100" s="239"/>
      <c r="EOH100" s="1122"/>
      <c r="EOI100" s="1122"/>
      <c r="EOJ100" s="227"/>
      <c r="EOK100" s="805"/>
      <c r="EOL100" s="1134"/>
      <c r="EOM100" s="1134"/>
      <c r="EON100" s="1122"/>
      <c r="EOO100" s="227"/>
      <c r="EOP100" s="227"/>
      <c r="EOZ100" s="1529"/>
      <c r="EPA100" s="1530"/>
      <c r="EPB100" s="227"/>
      <c r="EPC100" s="227"/>
      <c r="EPD100" s="227"/>
      <c r="EPE100" s="1529"/>
      <c r="EPF100" s="1531"/>
      <c r="EPG100" s="227"/>
      <c r="EPH100" s="227"/>
      <c r="EPI100" s="227"/>
      <c r="EPJ100" s="227"/>
      <c r="EPK100" s="227"/>
      <c r="EPL100" s="227"/>
      <c r="EPM100" s="227"/>
      <c r="EPN100" s="227"/>
      <c r="EPU100" s="227"/>
      <c r="EPV100" s="239"/>
      <c r="EPW100" s="232"/>
      <c r="EPZ100" s="227"/>
      <c r="EQA100" s="227"/>
      <c r="EQB100" s="231"/>
      <c r="EQE100" s="1122"/>
      <c r="EQF100" s="1122"/>
      <c r="EQG100" s="1122"/>
      <c r="EQH100" s="227"/>
      <c r="EQI100" s="1135"/>
      <c r="EQJ100" s="1134"/>
      <c r="EQK100" s="1135"/>
      <c r="EQL100" s="240"/>
      <c r="EQM100" s="1122"/>
      <c r="EQN100" s="1122"/>
      <c r="EQO100" s="1122"/>
      <c r="EQP100" s="231"/>
      <c r="EQQ100" s="1122"/>
      <c r="EQR100" s="1122"/>
      <c r="EQS100" s="1122"/>
      <c r="EQT100" s="1122"/>
      <c r="EQU100" s="227"/>
      <c r="EQV100" s="239"/>
      <c r="EQW100" s="1122"/>
      <c r="EQX100" s="227"/>
      <c r="EQY100" s="239"/>
      <c r="EQZ100" s="1122"/>
      <c r="ERA100" s="1122"/>
      <c r="ERB100" s="227"/>
      <c r="ERC100" s="240"/>
      <c r="ERD100" s="1122"/>
      <c r="ERE100" s="1122"/>
      <c r="ERF100" s="1122"/>
      <c r="ERG100" s="227"/>
      <c r="ERH100" s="239"/>
      <c r="ERI100" s="1122"/>
      <c r="ERJ100" s="1122"/>
      <c r="ERK100" s="1122"/>
      <c r="ERL100" s="1122"/>
      <c r="ERM100" s="1122"/>
      <c r="ERN100" s="1122"/>
      <c r="ERO100" s="1122"/>
      <c r="ERP100" s="1122"/>
      <c r="ERU100" s="230"/>
      <c r="ERV100" s="1664"/>
      <c r="ERW100" s="1664"/>
      <c r="ERX100" s="227"/>
      <c r="ETA100" s="1518"/>
      <c r="ETB100" s="1518"/>
      <c r="ETC100" s="1518"/>
      <c r="ETD100" s="1518"/>
      <c r="ETE100" s="1518"/>
      <c r="ETF100" s="1518"/>
    </row>
    <row r="101" spans="1:3906" s="226" customFormat="1" ht="15" customHeight="1">
      <c r="A101" s="1264"/>
      <c r="B101" s="1518"/>
      <c r="C101" s="1518"/>
      <c r="D101" s="1518"/>
      <c r="E101" s="1518"/>
      <c r="F101" s="1518"/>
      <c r="G101" s="1518"/>
      <c r="AD101" s="1664"/>
      <c r="AE101" s="1664"/>
      <c r="AF101" s="780"/>
      <c r="AQ101" s="227"/>
      <c r="AR101" s="239"/>
      <c r="AV101" s="227"/>
      <c r="AW101" s="227"/>
      <c r="AX101" s="231"/>
      <c r="BD101" s="227"/>
      <c r="BE101" s="240"/>
      <c r="BG101" s="227"/>
      <c r="BH101" s="227"/>
      <c r="BL101" s="231"/>
      <c r="BQ101" s="227"/>
      <c r="BR101" s="239"/>
      <c r="BT101" s="227"/>
      <c r="BU101" s="239"/>
      <c r="CC101" s="227"/>
      <c r="CD101" s="239"/>
      <c r="CH101" s="227"/>
      <c r="CI101" s="227"/>
      <c r="CJ101" s="231"/>
      <c r="CP101" s="227"/>
      <c r="CQ101" s="1135"/>
      <c r="CR101" s="1134"/>
      <c r="CS101" s="1135"/>
      <c r="CT101" s="240"/>
      <c r="CX101" s="231"/>
      <c r="DC101" s="227"/>
      <c r="DD101" s="239"/>
      <c r="DF101" s="227"/>
      <c r="DG101" s="239"/>
      <c r="DJ101" s="227"/>
      <c r="DK101" s="240"/>
      <c r="DO101" s="227"/>
      <c r="DP101" s="239"/>
      <c r="EE101" s="227"/>
      <c r="EF101" s="239"/>
      <c r="EG101" s="1122"/>
      <c r="EH101" s="1122"/>
      <c r="EI101" s="1122"/>
      <c r="EJ101" s="227"/>
      <c r="EK101" s="227"/>
      <c r="EL101" s="231"/>
      <c r="EM101" s="1122"/>
      <c r="EN101" s="1122"/>
      <c r="EO101" s="1122"/>
      <c r="EP101" s="1122"/>
      <c r="EQ101" s="1122"/>
      <c r="ER101" s="227"/>
      <c r="ES101" s="1135"/>
      <c r="ET101" s="1134"/>
      <c r="EU101" s="1135"/>
      <c r="EV101" s="240"/>
      <c r="EW101" s="1122"/>
      <c r="EX101" s="1122"/>
      <c r="EY101" s="1122"/>
      <c r="EZ101" s="231"/>
      <c r="FA101" s="1122"/>
      <c r="FB101" s="1122"/>
      <c r="FC101" s="1122"/>
      <c r="FD101" s="1122"/>
      <c r="FE101" s="227"/>
      <c r="FF101" s="239"/>
      <c r="FG101" s="1122"/>
      <c r="FH101" s="227"/>
      <c r="FI101" s="239"/>
      <c r="FJ101" s="1122"/>
      <c r="FK101" s="1122"/>
      <c r="FL101" s="227"/>
      <c r="FM101" s="240"/>
      <c r="FN101" s="1122"/>
      <c r="FO101" s="1122"/>
      <c r="FP101" s="1122"/>
      <c r="FQ101" s="227"/>
      <c r="FR101" s="239"/>
      <c r="FS101" s="1122"/>
      <c r="FT101" s="1122"/>
      <c r="FU101" s="1122"/>
      <c r="FV101" s="1122"/>
      <c r="FW101" s="1122"/>
      <c r="FX101" s="1122"/>
      <c r="FY101" s="1122"/>
      <c r="FZ101" s="1122"/>
      <c r="GA101" s="1122"/>
      <c r="GB101" s="1122"/>
      <c r="GC101" s="1122"/>
      <c r="GD101" s="1122"/>
      <c r="GE101" s="1122"/>
      <c r="GF101" s="1122"/>
      <c r="GG101" s="227"/>
      <c r="GH101" s="239"/>
      <c r="GI101" s="1122"/>
      <c r="GJ101" s="1122"/>
      <c r="GK101" s="1122"/>
      <c r="GL101" s="227"/>
      <c r="GM101" s="227"/>
      <c r="GN101" s="231"/>
      <c r="GO101" s="1377"/>
      <c r="GP101" s="1377"/>
      <c r="GQ101" s="1377"/>
      <c r="GR101" s="1377"/>
      <c r="GS101" s="1377"/>
      <c r="GT101" s="1377"/>
      <c r="GU101" s="1377"/>
      <c r="GV101" s="1377"/>
      <c r="GW101" s="1377"/>
      <c r="GX101" s="240"/>
      <c r="GY101" s="1122"/>
      <c r="GZ101" s="1122"/>
      <c r="HA101" s="1122"/>
      <c r="HB101" s="231"/>
      <c r="HC101" s="1122"/>
      <c r="HD101" s="1122"/>
      <c r="HE101" s="1122"/>
      <c r="HF101" s="1122"/>
      <c r="HG101" s="227"/>
      <c r="HH101" s="239"/>
      <c r="HI101" s="1122"/>
      <c r="HJ101" s="227"/>
      <c r="HK101" s="239"/>
      <c r="HL101" s="1122"/>
      <c r="HM101" s="1122"/>
      <c r="HN101" s="227"/>
      <c r="HO101" s="240"/>
      <c r="HP101" s="1122"/>
      <c r="HQ101" s="1122"/>
      <c r="HR101" s="1122"/>
      <c r="HS101" s="227"/>
      <c r="HT101" s="239"/>
      <c r="HU101" s="1122"/>
      <c r="HV101" s="1122"/>
      <c r="HW101" s="1122"/>
      <c r="HX101" s="1122"/>
      <c r="HY101" s="1122"/>
      <c r="HZ101" s="1122"/>
      <c r="IA101" s="1122"/>
      <c r="IB101" s="1122"/>
      <c r="IC101" s="1122"/>
      <c r="ID101" s="1122"/>
      <c r="IE101" s="1122"/>
      <c r="IF101" s="1122"/>
      <c r="IG101" s="1122"/>
      <c r="IH101" s="1122"/>
      <c r="II101" s="227"/>
      <c r="IJ101" s="239"/>
      <c r="IK101" s="1122"/>
      <c r="IL101" s="1122"/>
      <c r="IM101" s="1122"/>
      <c r="IN101" s="227"/>
      <c r="IO101" s="227"/>
      <c r="IP101" s="231"/>
      <c r="IQ101" s="1377"/>
      <c r="IR101" s="1377"/>
      <c r="IS101" s="1377"/>
      <c r="IT101" s="1377"/>
      <c r="IU101" s="1377"/>
      <c r="IV101" s="1377"/>
      <c r="IW101" s="1377"/>
      <c r="IX101" s="1377"/>
      <c r="IY101" s="1377"/>
      <c r="IZ101" s="240"/>
      <c r="JA101" s="1122"/>
      <c r="JB101" s="1122"/>
      <c r="JC101" s="1122"/>
      <c r="JD101" s="231"/>
      <c r="JE101" s="1122"/>
      <c r="JF101" s="1122"/>
      <c r="JG101" s="1122"/>
      <c r="JH101" s="1122"/>
      <c r="JI101" s="227"/>
      <c r="JJ101" s="239"/>
      <c r="JK101" s="1122"/>
      <c r="JL101" s="227"/>
      <c r="JM101" s="239"/>
      <c r="JN101" s="1122"/>
      <c r="JO101" s="1122"/>
      <c r="JP101" s="227"/>
      <c r="JQ101" s="240"/>
      <c r="JR101" s="1122"/>
      <c r="JS101" s="1122"/>
      <c r="JT101" s="1122"/>
      <c r="JU101" s="227"/>
      <c r="JV101" s="239"/>
      <c r="JW101" s="1122"/>
      <c r="JX101" s="1122"/>
      <c r="JY101" s="1122"/>
      <c r="JZ101" s="1122"/>
      <c r="KA101" s="1122"/>
      <c r="KB101" s="1122"/>
      <c r="KC101" s="1122"/>
      <c r="KD101" s="1122"/>
      <c r="KE101" s="1122"/>
      <c r="KF101" s="1122"/>
      <c r="KG101" s="1122"/>
      <c r="KH101" s="1122"/>
      <c r="KI101" s="1122"/>
      <c r="KJ101" s="1122"/>
      <c r="KK101" s="227"/>
      <c r="KL101" s="239"/>
      <c r="KM101" s="1122"/>
      <c r="KN101" s="1122"/>
      <c r="KO101" s="1122"/>
      <c r="KP101" s="227"/>
      <c r="KQ101" s="227"/>
      <c r="KR101" s="231"/>
      <c r="KS101" s="1122"/>
      <c r="KT101" s="1122"/>
      <c r="KU101" s="1122"/>
      <c r="KV101" s="1122"/>
      <c r="KW101" s="1122"/>
      <c r="KX101" s="227"/>
      <c r="KY101" s="1135"/>
      <c r="KZ101" s="1134"/>
      <c r="LA101" s="1135"/>
      <c r="LB101" s="240"/>
      <c r="LC101" s="1122"/>
      <c r="LD101" s="1122"/>
      <c r="LE101" s="1122"/>
      <c r="LF101" s="231"/>
      <c r="LG101" s="1122"/>
      <c r="LH101" s="1122"/>
      <c r="LI101" s="1122"/>
      <c r="LJ101" s="1122"/>
      <c r="LK101" s="227"/>
      <c r="LL101" s="239"/>
      <c r="LM101" s="1122"/>
      <c r="LN101" s="227"/>
      <c r="LO101" s="239"/>
      <c r="LP101" s="1122"/>
      <c r="LQ101" s="1122"/>
      <c r="LR101" s="227"/>
      <c r="LS101" s="240"/>
      <c r="LT101" s="1122"/>
      <c r="LU101" s="1122"/>
      <c r="LV101" s="1122"/>
      <c r="LW101" s="227"/>
      <c r="LX101" s="239"/>
      <c r="LY101" s="1122"/>
      <c r="LZ101" s="1122"/>
      <c r="MA101" s="1122"/>
      <c r="MB101" s="1122"/>
      <c r="MC101" s="1122"/>
      <c r="MD101" s="1122"/>
      <c r="ME101" s="1122"/>
      <c r="MF101" s="1122"/>
      <c r="MG101" s="1122"/>
      <c r="MH101" s="1122"/>
      <c r="MI101" s="1122"/>
      <c r="MJ101" s="1122"/>
      <c r="MK101" s="1122"/>
      <c r="ML101" s="1122"/>
      <c r="MM101" s="227"/>
      <c r="MN101" s="239"/>
      <c r="MO101" s="1122"/>
      <c r="MP101" s="1122"/>
      <c r="MQ101" s="1122"/>
      <c r="MR101" s="227"/>
      <c r="MS101" s="227"/>
      <c r="MT101" s="231"/>
      <c r="MU101" s="1122"/>
      <c r="MV101" s="1122"/>
      <c r="MW101" s="1122"/>
      <c r="MX101" s="1122"/>
      <c r="MY101" s="1122"/>
      <c r="MZ101" s="227"/>
      <c r="NA101" s="1135"/>
      <c r="NB101" s="1134"/>
      <c r="NC101" s="1135"/>
      <c r="ND101" s="240"/>
      <c r="NE101" s="1122"/>
      <c r="NF101" s="1122"/>
      <c r="NG101" s="1122"/>
      <c r="NH101" s="231"/>
      <c r="NI101" s="1122"/>
      <c r="NJ101" s="1122"/>
      <c r="NK101" s="1122"/>
      <c r="NL101" s="1122"/>
      <c r="NM101" s="227"/>
      <c r="NN101" s="239"/>
      <c r="NO101" s="1122"/>
      <c r="NP101" s="227"/>
      <c r="NQ101" s="239"/>
      <c r="NR101" s="1122"/>
      <c r="NS101" s="1122"/>
      <c r="NT101" s="227"/>
      <c r="NU101" s="240"/>
      <c r="NV101" s="1122"/>
      <c r="NW101" s="1122"/>
      <c r="NX101" s="1122"/>
      <c r="NY101" s="227"/>
      <c r="NZ101" s="239"/>
      <c r="OA101" s="1122"/>
      <c r="OB101" s="1122"/>
      <c r="OC101" s="1122"/>
      <c r="OD101" s="1122"/>
      <c r="OE101" s="1122"/>
      <c r="OF101" s="1122"/>
      <c r="OG101" s="1122"/>
      <c r="OH101" s="1377"/>
      <c r="OI101" s="1377"/>
      <c r="OJ101" s="1377"/>
      <c r="OK101" s="1377"/>
      <c r="OL101" s="1377"/>
      <c r="OM101" s="1377"/>
      <c r="ON101" s="1377"/>
      <c r="OO101" s="1377"/>
      <c r="OP101" s="1166"/>
      <c r="OQ101" s="1165"/>
      <c r="OR101" s="1165"/>
      <c r="OS101" s="1166"/>
      <c r="OU101" s="227"/>
      <c r="OV101" s="227"/>
      <c r="OX101" s="227"/>
      <c r="OY101" s="227"/>
      <c r="OZ101" s="234"/>
      <c r="PA101" s="227"/>
      <c r="PB101" s="227"/>
      <c r="PC101" s="234"/>
      <c r="PK101" s="227"/>
      <c r="PL101" s="239"/>
      <c r="PM101" s="1122"/>
      <c r="PN101" s="1122"/>
      <c r="PO101" s="1122"/>
      <c r="PP101" s="227"/>
      <c r="PQ101" s="227"/>
      <c r="PR101" s="231"/>
      <c r="PS101" s="1122"/>
      <c r="PT101" s="1122"/>
      <c r="PU101" s="1122"/>
      <c r="PV101" s="1122"/>
      <c r="PW101" s="1122"/>
      <c r="PX101" s="227"/>
      <c r="PY101" s="1135"/>
      <c r="PZ101" s="1134"/>
      <c r="QA101" s="1135"/>
      <c r="QB101" s="240"/>
      <c r="QC101" s="1122"/>
      <c r="QD101" s="1122"/>
      <c r="QE101" s="1122"/>
      <c r="QF101" s="231"/>
      <c r="QG101" s="1122"/>
      <c r="QH101" s="1122"/>
      <c r="QI101" s="1122"/>
      <c r="QJ101" s="1122"/>
      <c r="QK101" s="227"/>
      <c r="QL101" s="239"/>
      <c r="QM101" s="1122"/>
      <c r="QN101" s="227"/>
      <c r="QO101" s="239"/>
      <c r="QP101" s="1122"/>
      <c r="QQ101" s="1122"/>
      <c r="QR101" s="227"/>
      <c r="QS101" s="240"/>
      <c r="QT101" s="1122"/>
      <c r="QU101" s="1122"/>
      <c r="QV101" s="1122"/>
      <c r="QW101" s="227"/>
      <c r="QX101" s="239"/>
      <c r="QY101" s="1122"/>
      <c r="QZ101" s="1122"/>
      <c r="RA101" s="1122"/>
      <c r="RB101" s="1122"/>
      <c r="RC101" s="1122"/>
      <c r="RD101" s="1122"/>
      <c r="RE101" s="1122"/>
      <c r="RF101" s="1122"/>
      <c r="RG101" s="1122"/>
      <c r="RH101" s="1122"/>
      <c r="RI101" s="1122"/>
      <c r="RJ101" s="1122"/>
      <c r="RK101" s="1122"/>
      <c r="RL101" s="1122"/>
      <c r="RM101" s="227"/>
      <c r="RN101" s="239"/>
      <c r="RO101" s="1122"/>
      <c r="RP101" s="1122"/>
      <c r="RQ101" s="1122"/>
      <c r="RR101" s="227"/>
      <c r="RS101" s="227"/>
      <c r="RT101" s="231"/>
      <c r="RU101" s="1122"/>
      <c r="RV101" s="1122"/>
      <c r="RW101" s="1122"/>
      <c r="RX101" s="1122"/>
      <c r="RY101" s="1122"/>
      <c r="RZ101" s="227"/>
      <c r="SA101" s="1135"/>
      <c r="SB101" s="1134"/>
      <c r="SC101" s="1135"/>
      <c r="SD101" s="240"/>
      <c r="SE101" s="1122"/>
      <c r="SF101" s="1122"/>
      <c r="SG101" s="1122"/>
      <c r="SH101" s="231"/>
      <c r="SI101" s="1122"/>
      <c r="SJ101" s="1122"/>
      <c r="SK101" s="1122"/>
      <c r="SL101" s="1122"/>
      <c r="SM101" s="227"/>
      <c r="SN101" s="239"/>
      <c r="SO101" s="1122"/>
      <c r="SP101" s="227"/>
      <c r="SQ101" s="239"/>
      <c r="SR101" s="1122"/>
      <c r="SS101" s="1122"/>
      <c r="ST101" s="227"/>
      <c r="SU101" s="240"/>
      <c r="SV101" s="1122"/>
      <c r="SW101" s="1122"/>
      <c r="SX101" s="1122"/>
      <c r="SY101" s="227"/>
      <c r="SZ101" s="239"/>
      <c r="TA101" s="1122"/>
      <c r="TB101" s="1122"/>
      <c r="TC101" s="1122"/>
      <c r="TD101" s="1122"/>
      <c r="TE101" s="1122"/>
      <c r="TF101" s="1122"/>
      <c r="TG101" s="1122"/>
      <c r="TH101" s="1122"/>
      <c r="TI101" s="1122"/>
      <c r="TJ101" s="1122"/>
      <c r="TK101" s="1122"/>
      <c r="TL101" s="1122"/>
      <c r="TM101" s="1122"/>
      <c r="TN101" s="1122"/>
      <c r="TO101" s="227"/>
      <c r="TP101" s="239"/>
      <c r="TQ101" s="1122"/>
      <c r="TR101" s="1122"/>
      <c r="TS101" s="1122"/>
      <c r="TT101" s="227"/>
      <c r="TU101" s="227"/>
      <c r="TV101" s="231"/>
      <c r="TW101" s="1122"/>
      <c r="TX101" s="1122"/>
      <c r="TY101" s="1122"/>
      <c r="TZ101" s="1122"/>
      <c r="UA101" s="1122"/>
      <c r="UB101" s="227"/>
      <c r="UC101" s="1135"/>
      <c r="UD101" s="1134"/>
      <c r="UE101" s="1135"/>
      <c r="UF101" s="240"/>
      <c r="UG101" s="1122"/>
      <c r="UH101" s="1122"/>
      <c r="UI101" s="1122"/>
      <c r="UJ101" s="231"/>
      <c r="UK101" s="1122"/>
      <c r="UL101" s="1122"/>
      <c r="UM101" s="1122"/>
      <c r="UN101" s="1122"/>
      <c r="UO101" s="227"/>
      <c r="UP101" s="239"/>
      <c r="UQ101" s="1122"/>
      <c r="UR101" s="227"/>
      <c r="US101" s="239"/>
      <c r="UT101" s="1122"/>
      <c r="UU101" s="1122"/>
      <c r="UV101" s="227"/>
      <c r="UW101" s="240"/>
      <c r="UX101" s="1122"/>
      <c r="UY101" s="1122"/>
      <c r="UZ101" s="1122"/>
      <c r="VA101" s="227"/>
      <c r="VB101" s="239"/>
      <c r="VC101" s="1122"/>
      <c r="VD101" s="1122"/>
      <c r="VE101" s="1122"/>
      <c r="VF101" s="1122"/>
      <c r="VG101" s="1122"/>
      <c r="VH101" s="1122"/>
      <c r="VI101" s="1122"/>
      <c r="VJ101" s="1122"/>
      <c r="VK101" s="1122"/>
      <c r="VL101" s="1122"/>
      <c r="VM101" s="1122"/>
      <c r="VN101" s="1122"/>
      <c r="VO101" s="1122"/>
      <c r="VP101" s="1122"/>
      <c r="VQ101" s="227"/>
      <c r="VR101" s="239"/>
      <c r="VS101" s="1122"/>
      <c r="VT101" s="1122"/>
      <c r="VU101" s="1122"/>
      <c r="VV101" s="227"/>
      <c r="VW101" s="227"/>
      <c r="VX101" s="231"/>
      <c r="VY101" s="1122"/>
      <c r="VZ101" s="1122"/>
      <c r="WA101" s="1122"/>
      <c r="WB101" s="1122"/>
      <c r="WC101" s="1122"/>
      <c r="WD101" s="227"/>
      <c r="WE101" s="1135"/>
      <c r="WF101" s="1134"/>
      <c r="WG101" s="1135"/>
      <c r="WH101" s="240"/>
      <c r="WI101" s="1122"/>
      <c r="WJ101" s="1122"/>
      <c r="WK101" s="1122"/>
      <c r="WL101" s="231"/>
      <c r="WM101" s="1122"/>
      <c r="WN101" s="1122"/>
      <c r="WO101" s="1122"/>
      <c r="WP101" s="1122"/>
      <c r="WQ101" s="227"/>
      <c r="WR101" s="239"/>
      <c r="WS101" s="1122"/>
      <c r="WT101" s="227"/>
      <c r="WU101" s="239"/>
      <c r="WV101" s="1122"/>
      <c r="WW101" s="1122"/>
      <c r="WX101" s="227"/>
      <c r="WY101" s="240"/>
      <c r="WZ101" s="1122"/>
      <c r="XA101" s="1122"/>
      <c r="XB101" s="1122"/>
      <c r="XC101" s="227"/>
      <c r="XD101" s="239"/>
      <c r="XE101" s="1122"/>
      <c r="XF101" s="1122"/>
      <c r="XG101" s="1122"/>
      <c r="XH101" s="1122"/>
      <c r="XI101" s="1122"/>
      <c r="XJ101" s="1122"/>
      <c r="XK101" s="1122"/>
      <c r="XL101" s="1122"/>
      <c r="XM101" s="1122"/>
      <c r="XN101" s="1122"/>
      <c r="XO101" s="1122"/>
      <c r="XP101" s="1122"/>
      <c r="XQ101" s="1122"/>
      <c r="XR101" s="1122"/>
      <c r="XS101" s="227"/>
      <c r="XT101" s="239"/>
      <c r="XU101" s="1122"/>
      <c r="XV101" s="1122"/>
      <c r="XW101" s="1122"/>
      <c r="XX101" s="227"/>
      <c r="XY101" s="227"/>
      <c r="XZ101" s="231"/>
      <c r="YA101" s="1122"/>
      <c r="YB101" s="1122"/>
      <c r="YC101" s="1122"/>
      <c r="YD101" s="1122"/>
      <c r="YE101" s="1122"/>
      <c r="YF101" s="227"/>
      <c r="YG101" s="1135"/>
      <c r="YH101" s="1134"/>
      <c r="YI101" s="1135"/>
      <c r="YJ101" s="240"/>
      <c r="YK101" s="1122"/>
      <c r="YL101" s="1122"/>
      <c r="YM101" s="1122"/>
      <c r="YN101" s="231"/>
      <c r="YO101" s="1122"/>
      <c r="YP101" s="1122"/>
      <c r="YQ101" s="1122"/>
      <c r="YR101" s="1122"/>
      <c r="YS101" s="227"/>
      <c r="YT101" s="239"/>
      <c r="YU101" s="1122"/>
      <c r="YV101" s="227"/>
      <c r="YW101" s="239"/>
      <c r="YX101" s="1122"/>
      <c r="YY101" s="1122"/>
      <c r="YZ101" s="227"/>
      <c r="ZA101" s="240"/>
      <c r="ZB101" s="1122"/>
      <c r="ZC101" s="1122"/>
      <c r="ZD101" s="1122"/>
      <c r="ZE101" s="227"/>
      <c r="ZF101" s="239"/>
      <c r="ZG101" s="1122"/>
      <c r="ZH101" s="1122"/>
      <c r="ZI101" s="1122"/>
      <c r="ZJ101" s="1122"/>
      <c r="ZK101" s="1122"/>
      <c r="ZL101" s="1122"/>
      <c r="ZM101" s="1122"/>
      <c r="ZN101" s="1122"/>
      <c r="ZO101" s="1122"/>
      <c r="ZP101" s="1122"/>
      <c r="ZQ101" s="1122"/>
      <c r="ZR101" s="1122"/>
      <c r="ZS101" s="1122"/>
      <c r="ZT101" s="1122"/>
      <c r="ZU101" s="227"/>
      <c r="ZV101" s="239"/>
      <c r="ZW101" s="1122"/>
      <c r="ZX101" s="1122"/>
      <c r="ZY101" s="1122"/>
      <c r="ZZ101" s="227"/>
      <c r="AAA101" s="227"/>
      <c r="AAB101" s="231"/>
      <c r="AAC101" s="1122"/>
      <c r="AAD101" s="1122"/>
      <c r="AAE101" s="1122"/>
      <c r="AAF101" s="1122"/>
      <c r="AAG101" s="1122"/>
      <c r="AAH101" s="227"/>
      <c r="AAI101" s="1135"/>
      <c r="AAJ101" s="1134"/>
      <c r="AAK101" s="1135"/>
      <c r="AAL101" s="240"/>
      <c r="AAM101" s="1122"/>
      <c r="AAN101" s="1122"/>
      <c r="AAO101" s="1122"/>
      <c r="AAP101" s="231"/>
      <c r="AAQ101" s="1122"/>
      <c r="AAR101" s="1122"/>
      <c r="AAS101" s="1122"/>
      <c r="AAT101" s="1122"/>
      <c r="AAU101" s="227"/>
      <c r="AAV101" s="239"/>
      <c r="AAW101" s="1122"/>
      <c r="AAX101" s="227"/>
      <c r="AAY101" s="239"/>
      <c r="AAZ101" s="1122"/>
      <c r="ABA101" s="1122"/>
      <c r="ABB101" s="227"/>
      <c r="ABC101" s="240"/>
      <c r="ABD101" s="1122"/>
      <c r="ABE101" s="1122"/>
      <c r="ABF101" s="1122"/>
      <c r="ABG101" s="227"/>
      <c r="ABH101" s="239"/>
      <c r="ABI101" s="1122"/>
      <c r="ABJ101" s="1122"/>
      <c r="ABK101" s="1122"/>
      <c r="ABL101" s="1122"/>
      <c r="ABM101" s="1122"/>
      <c r="ABN101" s="1122"/>
      <c r="ABO101" s="1122"/>
      <c r="ABP101" s="1122"/>
      <c r="ABQ101" s="1122"/>
      <c r="ABR101" s="1122"/>
      <c r="ABS101" s="1122"/>
      <c r="ABT101" s="1122"/>
      <c r="ABU101" s="1122"/>
      <c r="ABV101" s="1122"/>
      <c r="ABW101" s="227"/>
      <c r="ABX101" s="239"/>
      <c r="ABY101" s="1122"/>
      <c r="ABZ101" s="1122"/>
      <c r="ACA101" s="1122"/>
      <c r="ACB101" s="227"/>
      <c r="ACC101" s="227"/>
      <c r="ACD101" s="231"/>
      <c r="ACE101" s="1122"/>
      <c r="ACF101" s="1122"/>
      <c r="ACG101" s="1122"/>
      <c r="ACH101" s="1122"/>
      <c r="ACI101" s="1122"/>
      <c r="ACJ101" s="227"/>
      <c r="ACK101" s="1135"/>
      <c r="ACL101" s="1134"/>
      <c r="ACM101" s="1135"/>
      <c r="ACN101" s="240"/>
      <c r="ACO101" s="1122"/>
      <c r="ACP101" s="1122"/>
      <c r="ACQ101" s="1122"/>
      <c r="ACR101" s="231"/>
      <c r="ACS101" s="1122"/>
      <c r="ACT101" s="1122"/>
      <c r="ACU101" s="1122"/>
      <c r="ACV101" s="1122"/>
      <c r="ACW101" s="227"/>
      <c r="ACX101" s="239"/>
      <c r="ACY101" s="1122"/>
      <c r="ACZ101" s="227"/>
      <c r="ADA101" s="239"/>
      <c r="ADB101" s="1122"/>
      <c r="ADC101" s="1122"/>
      <c r="ADD101" s="227"/>
      <c r="ADE101" s="240"/>
      <c r="ADF101" s="1122"/>
      <c r="ADG101" s="1122"/>
      <c r="ADH101" s="1122"/>
      <c r="ADI101" s="227"/>
      <c r="ADJ101" s="239"/>
      <c r="ADK101" s="1122"/>
      <c r="ADL101" s="1122"/>
      <c r="ADM101" s="1122"/>
      <c r="ADN101" s="1122"/>
      <c r="ADO101" s="1122"/>
      <c r="ADP101" s="1122"/>
      <c r="ADQ101" s="1122"/>
      <c r="ADR101" s="1122"/>
      <c r="ADS101" s="1122"/>
      <c r="ADT101" s="1122"/>
      <c r="ADU101" s="1122"/>
      <c r="ADV101" s="1122"/>
      <c r="ADW101" s="1122"/>
      <c r="ADX101" s="1122"/>
      <c r="ADY101" s="227"/>
      <c r="ADZ101" s="239"/>
      <c r="AEA101" s="1122"/>
      <c r="AEB101" s="1122"/>
      <c r="AEC101" s="1122"/>
      <c r="AED101" s="227"/>
      <c r="AEE101" s="227"/>
      <c r="AEF101" s="231"/>
      <c r="AEG101" s="1122"/>
      <c r="AEH101" s="1122"/>
      <c r="AEI101" s="1122"/>
      <c r="AEJ101" s="1122"/>
      <c r="AEK101" s="1122"/>
      <c r="AEL101" s="227"/>
      <c r="AEM101" s="1135"/>
      <c r="AEN101" s="1134"/>
      <c r="AEO101" s="1135"/>
      <c r="AEP101" s="240"/>
      <c r="AEQ101" s="1122"/>
      <c r="AER101" s="1122"/>
      <c r="AES101" s="1122"/>
      <c r="AET101" s="231"/>
      <c r="AEU101" s="1122"/>
      <c r="AEV101" s="1122"/>
      <c r="AEW101" s="1122"/>
      <c r="AEX101" s="1122"/>
      <c r="AEY101" s="227"/>
      <c r="AEZ101" s="239"/>
      <c r="AFA101" s="1122"/>
      <c r="AFB101" s="227"/>
      <c r="AFC101" s="239"/>
      <c r="AFD101" s="1122"/>
      <c r="AFE101" s="1122"/>
      <c r="AFF101" s="227"/>
      <c r="AFG101" s="240"/>
      <c r="AFH101" s="1122"/>
      <c r="AFI101" s="1122"/>
      <c r="AFJ101" s="1122"/>
      <c r="AFK101" s="227"/>
      <c r="AFL101" s="239"/>
      <c r="AFM101" s="1122"/>
      <c r="AFN101" s="1122"/>
      <c r="AFO101" s="1122"/>
      <c r="AFP101" s="1122"/>
      <c r="AFQ101" s="1122"/>
      <c r="AFR101" s="1122"/>
      <c r="AFS101" s="1122"/>
      <c r="AFT101" s="1122"/>
      <c r="AFU101" s="1122"/>
      <c r="AFV101" s="1122"/>
      <c r="AFW101" s="1122"/>
      <c r="AFX101" s="1122"/>
      <c r="AFY101" s="1122"/>
      <c r="AFZ101" s="1122"/>
      <c r="AGA101" s="227"/>
      <c r="AGB101" s="239"/>
      <c r="AGC101" s="1122"/>
      <c r="AGD101" s="1122"/>
      <c r="AGE101" s="1122"/>
      <c r="AGF101" s="227"/>
      <c r="AGG101" s="227"/>
      <c r="AGH101" s="231"/>
      <c r="AGI101" s="1122"/>
      <c r="AGJ101" s="1122"/>
      <c r="AGK101" s="1122"/>
      <c r="AGL101" s="1122"/>
      <c r="AGM101" s="1122"/>
      <c r="AGN101" s="227"/>
      <c r="AGO101" s="1135"/>
      <c r="AGP101" s="1134"/>
      <c r="AGQ101" s="1135"/>
      <c r="AGR101" s="240"/>
      <c r="AGS101" s="1122"/>
      <c r="AGT101" s="1122"/>
      <c r="AGU101" s="1122"/>
      <c r="AGV101" s="231"/>
      <c r="AGW101" s="1122"/>
      <c r="AGX101" s="1122"/>
      <c r="AGY101" s="1122"/>
      <c r="AGZ101" s="1122"/>
      <c r="AHA101" s="227"/>
      <c r="AHB101" s="239"/>
      <c r="AHC101" s="1122"/>
      <c r="AHD101" s="227"/>
      <c r="AHE101" s="239"/>
      <c r="AHF101" s="1122"/>
      <c r="AHG101" s="1122"/>
      <c r="AHH101" s="227"/>
      <c r="AHI101" s="240"/>
      <c r="AHJ101" s="1122"/>
      <c r="AHK101" s="1122"/>
      <c r="AHL101" s="1122"/>
      <c r="AHM101" s="227"/>
      <c r="AHN101" s="239"/>
      <c r="AHO101" s="1122"/>
      <c r="AHP101" s="1122"/>
      <c r="AHQ101" s="1122"/>
      <c r="AHR101" s="1122"/>
      <c r="AHS101" s="1122"/>
      <c r="AHT101" s="1122"/>
      <c r="AHU101" s="1122"/>
      <c r="AHV101" s="1122"/>
      <c r="AHW101" s="1122"/>
      <c r="AHX101" s="1122"/>
      <c r="AHY101" s="1122"/>
      <c r="AHZ101" s="1122"/>
      <c r="AIA101" s="1122"/>
      <c r="AIB101" s="1122"/>
      <c r="AIC101" s="227"/>
      <c r="AID101" s="239"/>
      <c r="AIE101" s="1122"/>
      <c r="AIF101" s="1122"/>
      <c r="AIG101" s="1122"/>
      <c r="AIH101" s="227"/>
      <c r="AII101" s="227"/>
      <c r="AIJ101" s="231"/>
      <c r="AIK101" s="1122"/>
      <c r="AIL101" s="1122"/>
      <c r="AIM101" s="1122"/>
      <c r="AIN101" s="1122"/>
      <c r="AIO101" s="1122"/>
      <c r="AIP101" s="227"/>
      <c r="AIQ101" s="1135"/>
      <c r="AIR101" s="1134"/>
      <c r="AIS101" s="1135"/>
      <c r="AIT101" s="240"/>
      <c r="AIU101" s="1122"/>
      <c r="AIV101" s="1122"/>
      <c r="AIW101" s="1122"/>
      <c r="AIX101" s="231"/>
      <c r="AIY101" s="1122"/>
      <c r="AIZ101" s="1122"/>
      <c r="AJA101" s="1122"/>
      <c r="AJB101" s="1122"/>
      <c r="AJC101" s="227"/>
      <c r="AJD101" s="239"/>
      <c r="AJE101" s="1122"/>
      <c r="AJF101" s="227"/>
      <c r="AJG101" s="239"/>
      <c r="AJH101" s="1122"/>
      <c r="AJI101" s="1122"/>
      <c r="AJJ101" s="227"/>
      <c r="AJK101" s="240"/>
      <c r="AJL101" s="1122"/>
      <c r="AJM101" s="1122"/>
      <c r="AJN101" s="1122"/>
      <c r="AJO101" s="227"/>
      <c r="AJP101" s="239"/>
      <c r="AJQ101" s="1122"/>
      <c r="AJR101" s="1122"/>
      <c r="AJS101" s="1122"/>
      <c r="AJT101" s="1122"/>
      <c r="AJU101" s="1122"/>
      <c r="AJV101" s="1122"/>
      <c r="AJW101" s="1122"/>
      <c r="AJX101" s="1122"/>
      <c r="AJY101" s="1122"/>
      <c r="AJZ101" s="1122"/>
      <c r="AKA101" s="1122"/>
      <c r="AKB101" s="1122"/>
      <c r="AKC101" s="1122"/>
      <c r="AKD101" s="1122"/>
      <c r="AKE101" s="227"/>
      <c r="AKF101" s="239"/>
      <c r="AKG101" s="1122"/>
      <c r="AKH101" s="1122"/>
      <c r="AKI101" s="1122"/>
      <c r="AKJ101" s="227"/>
      <c r="AKK101" s="227"/>
      <c r="AKL101" s="231"/>
      <c r="AKM101" s="1122"/>
      <c r="AKN101" s="1122"/>
      <c r="AKO101" s="1122"/>
      <c r="AKP101" s="1122"/>
      <c r="AKQ101" s="1122"/>
      <c r="AKR101" s="227"/>
      <c r="AKS101" s="1135"/>
      <c r="AKT101" s="1134"/>
      <c r="AKU101" s="1135"/>
      <c r="AKV101" s="240"/>
      <c r="AKW101" s="1122"/>
      <c r="AKX101" s="1122"/>
      <c r="AKY101" s="1122"/>
      <c r="AKZ101" s="231"/>
      <c r="ALA101" s="1122"/>
      <c r="ALB101" s="1122"/>
      <c r="ALC101" s="1122"/>
      <c r="ALD101" s="1122"/>
      <c r="ALE101" s="227"/>
      <c r="ALF101" s="239"/>
      <c r="ALG101" s="1122"/>
      <c r="ALH101" s="227"/>
      <c r="ALI101" s="239"/>
      <c r="ALJ101" s="1122"/>
      <c r="ALK101" s="1122"/>
      <c r="ALL101" s="227"/>
      <c r="ALM101" s="240"/>
      <c r="ALN101" s="1122"/>
      <c r="ALO101" s="1122"/>
      <c r="ALP101" s="1122"/>
      <c r="ALQ101" s="227"/>
      <c r="ALR101" s="239"/>
      <c r="ALS101" s="1122"/>
      <c r="ALT101" s="1122"/>
      <c r="ALU101" s="1122"/>
      <c r="ALV101" s="1122"/>
      <c r="ALW101" s="1122"/>
      <c r="ALX101" s="1122"/>
      <c r="ALY101" s="1122"/>
      <c r="ALZ101" s="1122"/>
      <c r="AMA101" s="1122"/>
      <c r="AMB101" s="1122"/>
      <c r="AMC101" s="1122"/>
      <c r="AMD101" s="1122"/>
      <c r="AME101" s="1122"/>
      <c r="AMF101" s="1122"/>
      <c r="AMG101" s="227"/>
      <c r="AMH101" s="239"/>
      <c r="AMI101" s="1122"/>
      <c r="AMJ101" s="1122"/>
      <c r="AMK101" s="1122"/>
      <c r="AML101" s="227"/>
      <c r="AMM101" s="227"/>
      <c r="AMN101" s="231"/>
      <c r="AMO101" s="1122"/>
      <c r="AMP101" s="1122"/>
      <c r="AMQ101" s="1122"/>
      <c r="AMR101" s="1122"/>
      <c r="AMS101" s="1122"/>
      <c r="AMT101" s="227"/>
      <c r="AMU101" s="1135"/>
      <c r="AMV101" s="1134"/>
      <c r="AMW101" s="1135"/>
      <c r="AMX101" s="240"/>
      <c r="AMY101" s="1122"/>
      <c r="AMZ101" s="1122"/>
      <c r="ANA101" s="1122"/>
      <c r="ANB101" s="231"/>
      <c r="ANC101" s="1122"/>
      <c r="AND101" s="1122"/>
      <c r="ANE101" s="1122"/>
      <c r="ANF101" s="1122"/>
      <c r="ANG101" s="227"/>
      <c r="ANH101" s="239"/>
      <c r="ANI101" s="1122"/>
      <c r="ANJ101" s="227"/>
      <c r="ANK101" s="239"/>
      <c r="ANL101" s="1122"/>
      <c r="ANM101" s="1122"/>
      <c r="ANN101" s="227"/>
      <c r="ANO101" s="240"/>
      <c r="ANP101" s="1122"/>
      <c r="ANQ101" s="1122"/>
      <c r="ANR101" s="1122"/>
      <c r="ANS101" s="227"/>
      <c r="ANT101" s="239"/>
      <c r="ANU101" s="1122"/>
      <c r="ANV101" s="1122"/>
      <c r="ANW101" s="1122"/>
      <c r="ANX101" s="1122"/>
      <c r="ANY101" s="1122"/>
      <c r="ANZ101" s="1122"/>
      <c r="AOA101" s="1122"/>
      <c r="AOB101" s="1122"/>
      <c r="AOC101" s="1122"/>
      <c r="AOD101" s="1122"/>
      <c r="AOE101" s="1122"/>
      <c r="AOF101" s="1122"/>
      <c r="AOG101" s="1122"/>
      <c r="AOH101" s="1122"/>
      <c r="AOI101" s="227"/>
      <c r="AOJ101" s="239"/>
      <c r="AOK101" s="1122"/>
      <c r="AOL101" s="1122"/>
      <c r="AOM101" s="1122"/>
      <c r="AON101" s="227"/>
      <c r="AOO101" s="227"/>
      <c r="AOP101" s="231"/>
      <c r="AOQ101" s="1122"/>
      <c r="AOR101" s="1122"/>
      <c r="AOS101" s="1122"/>
      <c r="AOT101" s="1122"/>
      <c r="AOU101" s="1122"/>
      <c r="AOV101" s="227"/>
      <c r="AOW101" s="1135"/>
      <c r="AOX101" s="1134"/>
      <c r="AOY101" s="1135"/>
      <c r="AOZ101" s="240"/>
      <c r="APA101" s="1122"/>
      <c r="APB101" s="1122"/>
      <c r="APC101" s="1122"/>
      <c r="APD101" s="231"/>
      <c r="APE101" s="1122"/>
      <c r="APF101" s="1122"/>
      <c r="APG101" s="1122"/>
      <c r="APH101" s="1122"/>
      <c r="API101" s="227"/>
      <c r="APJ101" s="239"/>
      <c r="APK101" s="1122"/>
      <c r="APL101" s="227"/>
      <c r="APM101" s="239"/>
      <c r="APN101" s="1122"/>
      <c r="APO101" s="1122"/>
      <c r="APP101" s="227"/>
      <c r="APQ101" s="240"/>
      <c r="APR101" s="1122"/>
      <c r="APS101" s="1122"/>
      <c r="APT101" s="1122"/>
      <c r="APU101" s="227"/>
      <c r="APV101" s="239"/>
      <c r="APW101" s="1122"/>
      <c r="APX101" s="1122"/>
      <c r="APY101" s="1122"/>
      <c r="APZ101" s="1122"/>
      <c r="AQA101" s="1122"/>
      <c r="AQB101" s="1122"/>
      <c r="AQC101" s="1122"/>
      <c r="AQD101" s="1122"/>
      <c r="AQE101" s="1122"/>
      <c r="AQF101" s="1122"/>
      <c r="AQG101" s="1122"/>
      <c r="AQH101" s="1122"/>
      <c r="AQI101" s="1122"/>
      <c r="AQJ101" s="1122"/>
      <c r="AQK101" s="227"/>
      <c r="AQL101" s="239"/>
      <c r="AQM101" s="1122"/>
      <c r="AQN101" s="1122"/>
      <c r="AQO101" s="1122"/>
      <c r="AQP101" s="227"/>
      <c r="AQQ101" s="227"/>
      <c r="AQR101" s="231"/>
      <c r="AQS101" s="1122"/>
      <c r="AQT101" s="1122"/>
      <c r="AQU101" s="1122"/>
      <c r="AQV101" s="1122"/>
      <c r="AQW101" s="1122"/>
      <c r="AQX101" s="227"/>
      <c r="AQY101" s="1135"/>
      <c r="AQZ101" s="1134"/>
      <c r="ARA101" s="1135"/>
      <c r="ARB101" s="240"/>
      <c r="ARC101" s="1122"/>
      <c r="ARD101" s="1122"/>
      <c r="ARE101" s="1122"/>
      <c r="ARF101" s="231"/>
      <c r="ARG101" s="1122"/>
      <c r="ARH101" s="1122"/>
      <c r="ARI101" s="1122"/>
      <c r="ARJ101" s="1122"/>
      <c r="ARK101" s="227"/>
      <c r="ARL101" s="239"/>
      <c r="ARM101" s="1122"/>
      <c r="ARN101" s="227"/>
      <c r="ARO101" s="239"/>
      <c r="ARP101" s="1122"/>
      <c r="ARQ101" s="1122"/>
      <c r="ARR101" s="227"/>
      <c r="ARS101" s="240"/>
      <c r="ART101" s="1122"/>
      <c r="ARU101" s="1122"/>
      <c r="ARV101" s="1122"/>
      <c r="ARW101" s="227"/>
      <c r="ARX101" s="239"/>
      <c r="ARY101" s="1122"/>
      <c r="ARZ101" s="1122"/>
      <c r="ASA101" s="1122"/>
      <c r="ASB101" s="1122"/>
      <c r="ASC101" s="1122"/>
      <c r="ASD101" s="1122"/>
      <c r="ASE101" s="1122"/>
      <c r="ASF101" s="1122"/>
      <c r="ASG101" s="1122"/>
      <c r="ASH101" s="1122"/>
      <c r="ASI101" s="1122"/>
      <c r="ASJ101" s="1122"/>
      <c r="ASK101" s="1122"/>
      <c r="ASL101" s="1122"/>
      <c r="ASM101" s="227"/>
      <c r="ASN101" s="239"/>
      <c r="ASO101" s="1122"/>
      <c r="ASP101" s="1122"/>
      <c r="ASQ101" s="1122"/>
      <c r="ASR101" s="227"/>
      <c r="ASS101" s="227"/>
      <c r="AST101" s="231"/>
      <c r="ASU101" s="1122"/>
      <c r="ASV101" s="1122"/>
      <c r="ASW101" s="1122"/>
      <c r="ASX101" s="1122"/>
      <c r="ASY101" s="1122"/>
      <c r="ASZ101" s="227"/>
      <c r="ATA101" s="1135"/>
      <c r="ATB101" s="1134"/>
      <c r="ATC101" s="1135"/>
      <c r="ATD101" s="240"/>
      <c r="ATE101" s="1122"/>
      <c r="ATF101" s="1122"/>
      <c r="ATG101" s="1122"/>
      <c r="ATH101" s="231"/>
      <c r="ATI101" s="1122"/>
      <c r="ATJ101" s="1122"/>
      <c r="ATK101" s="1122"/>
      <c r="ATL101" s="1122"/>
      <c r="ATM101" s="227"/>
      <c r="ATN101" s="239"/>
      <c r="ATO101" s="1122"/>
      <c r="ATP101" s="227"/>
      <c r="ATQ101" s="239"/>
      <c r="ATR101" s="1122"/>
      <c r="ATS101" s="1122"/>
      <c r="ATT101" s="227"/>
      <c r="ATU101" s="240"/>
      <c r="ATV101" s="1122"/>
      <c r="ATW101" s="1122"/>
      <c r="ATX101" s="1122"/>
      <c r="ATY101" s="227"/>
      <c r="ATZ101" s="239"/>
      <c r="AUA101" s="1122"/>
      <c r="AUB101" s="1122"/>
      <c r="AUC101" s="1122"/>
      <c r="AUD101" s="1122"/>
      <c r="AUE101" s="1122"/>
      <c r="AUF101" s="1122"/>
      <c r="AUG101" s="1122"/>
      <c r="AUH101" s="1122"/>
      <c r="AUJ101" s="1134"/>
      <c r="AUK101" s="231"/>
      <c r="AUL101" s="1134"/>
      <c r="AUM101" s="1134"/>
      <c r="AUN101" s="1134"/>
      <c r="AUO101" s="1159"/>
      <c r="AUP101" s="1206"/>
      <c r="AUQ101" s="1159"/>
      <c r="AUR101" s="1159"/>
      <c r="AUS101" s="1159"/>
      <c r="AUT101" s="1159"/>
      <c r="AUU101" s="1159"/>
      <c r="AUV101" s="1159"/>
      <c r="AUW101" s="1134"/>
      <c r="AUX101" s="232"/>
      <c r="AUY101" s="1134"/>
      <c r="AUZ101" s="1134"/>
      <c r="AVA101" s="682"/>
      <c r="AVB101" s="1135"/>
      <c r="AVC101" s="1134"/>
      <c r="AVD101" s="229"/>
      <c r="AVE101" s="1134"/>
      <c r="AVF101" s="1134"/>
      <c r="AVG101" s="1134"/>
      <c r="AVR101" s="549"/>
      <c r="AVS101" s="550"/>
      <c r="AVT101" s="550"/>
      <c r="AVU101" s="550"/>
      <c r="AVV101" s="1189"/>
      <c r="AVW101" s="1682"/>
      <c r="AVX101" s="1683"/>
      <c r="AVY101" s="1683"/>
      <c r="AVZ101" s="1683"/>
      <c r="AWA101" s="1248"/>
      <c r="AWB101" s="1248"/>
      <c r="AWC101" s="1249"/>
      <c r="AWD101" s="1249"/>
      <c r="AWE101" s="1249"/>
      <c r="AWF101" s="1249"/>
      <c r="AWG101" s="1248"/>
      <c r="AWH101" s="1249"/>
      <c r="AWI101" s="1249"/>
      <c r="AWJ101" s="1249"/>
      <c r="AWK101" s="1249"/>
      <c r="AWL101" s="1249"/>
      <c r="AWM101" s="1249"/>
      <c r="AWN101" s="1249"/>
      <c r="AWO101" s="1249"/>
      <c r="AWP101" s="1249"/>
      <c r="AWQ101" s="1249"/>
      <c r="AWR101" s="1249"/>
      <c r="AWS101" s="1249"/>
      <c r="AWT101" s="1249"/>
      <c r="AWU101" s="1543"/>
      <c r="AWV101" s="1683"/>
      <c r="AWW101" s="1683"/>
      <c r="AWX101" s="1757"/>
      <c r="AWY101" s="1191"/>
      <c r="AWZ101" s="550"/>
      <c r="AXA101" s="550"/>
      <c r="AXB101" s="551"/>
      <c r="AXD101" s="227"/>
      <c r="AXE101" s="684"/>
      <c r="AXF101" s="550"/>
      <c r="AXG101" s="550"/>
      <c r="AXH101" s="299"/>
      <c r="AXL101" s="227"/>
      <c r="AXM101" s="227"/>
      <c r="AXN101" s="231"/>
      <c r="AXS101" s="231"/>
      <c r="AXY101" s="232"/>
      <c r="AYA101" s="745"/>
      <c r="AYB101" s="1100"/>
      <c r="AYH101" s="1099"/>
      <c r="AYK101" s="747"/>
      <c r="AYL101" s="771"/>
      <c r="AYR101" s="234"/>
      <c r="AYT101" s="230"/>
      <c r="AYW101" s="230"/>
      <c r="AZA101" s="227"/>
      <c r="AZB101" s="239"/>
      <c r="AZF101" s="227"/>
      <c r="AZG101" s="227"/>
      <c r="AZH101" s="231"/>
      <c r="AZK101" s="1122"/>
      <c r="AZL101" s="1122"/>
      <c r="AZM101" s="1122"/>
      <c r="AZN101" s="227"/>
      <c r="AZO101" s="1135"/>
      <c r="AZP101" s="1134"/>
      <c r="AZQ101" s="1135"/>
      <c r="AZR101" s="240"/>
      <c r="AZS101" s="1122"/>
      <c r="AZT101" s="1122"/>
      <c r="AZU101" s="1122"/>
      <c r="AZV101" s="231"/>
      <c r="AZW101" s="1122"/>
      <c r="AZX101" s="1122"/>
      <c r="AZY101" s="1122"/>
      <c r="AZZ101" s="1122"/>
      <c r="BAA101" s="227"/>
      <c r="BAB101" s="239"/>
      <c r="BAC101" s="1122"/>
      <c r="BAD101" s="227"/>
      <c r="BAE101" s="239"/>
      <c r="BAF101" s="1122"/>
      <c r="BAG101" s="1122"/>
      <c r="BAH101" s="227"/>
      <c r="BAI101" s="240"/>
      <c r="BAJ101" s="1122"/>
      <c r="BAK101" s="1122"/>
      <c r="BAL101" s="1122"/>
      <c r="BAM101" s="227"/>
      <c r="BAN101" s="239"/>
      <c r="BAW101" s="1122"/>
      <c r="BAX101" s="1122"/>
      <c r="BAY101" s="1122"/>
      <c r="BAZ101" s="1122"/>
      <c r="BBA101" s="1122"/>
      <c r="BBB101" s="1122"/>
      <c r="BBC101" s="227"/>
      <c r="BBD101" s="239"/>
      <c r="BBE101" s="1122"/>
      <c r="BBF101" s="1122"/>
      <c r="BBG101" s="1122"/>
      <c r="BBH101" s="227"/>
      <c r="BBI101" s="227"/>
      <c r="BBJ101" s="231"/>
      <c r="BBK101" s="1122"/>
      <c r="BBL101" s="1122"/>
      <c r="BBM101" s="1122"/>
      <c r="BBN101" s="1122"/>
      <c r="BBO101" s="1122"/>
      <c r="BBP101" s="227"/>
      <c r="BBQ101" s="1135"/>
      <c r="BBR101" s="1134"/>
      <c r="BBS101" s="1135"/>
      <c r="BBT101" s="240"/>
      <c r="BBU101" s="1122"/>
      <c r="BBV101" s="1122"/>
      <c r="BBW101" s="1122"/>
      <c r="BBX101" s="231"/>
      <c r="BBY101" s="1122"/>
      <c r="BBZ101" s="1122"/>
      <c r="BCA101" s="1122"/>
      <c r="BCB101" s="1122"/>
      <c r="BCC101" s="227"/>
      <c r="BCD101" s="239"/>
      <c r="BCE101" s="1122"/>
      <c r="BCF101" s="227"/>
      <c r="BCG101" s="239"/>
      <c r="BCH101" s="1122"/>
      <c r="BCI101" s="1122"/>
      <c r="BCJ101" s="227"/>
      <c r="BCK101" s="240"/>
      <c r="BCL101" s="1122"/>
      <c r="BCM101" s="1122"/>
      <c r="BCN101" s="1122"/>
      <c r="BCO101" s="227"/>
      <c r="BCP101" s="239"/>
      <c r="BCQ101" s="1122"/>
      <c r="BCR101" s="1122"/>
      <c r="BCS101" s="1122"/>
      <c r="BCT101" s="1122"/>
      <c r="BCU101" s="1122"/>
      <c r="BCV101" s="1122"/>
      <c r="BCW101" s="1122"/>
      <c r="BCX101" s="1122"/>
      <c r="BCY101" s="1122"/>
      <c r="BCZ101" s="1122"/>
      <c r="BDA101" s="1122"/>
      <c r="BDB101" s="1122"/>
      <c r="BDC101" s="1122"/>
      <c r="BDD101" s="1122"/>
      <c r="BDE101" s="227"/>
      <c r="BDF101" s="239"/>
      <c r="BDG101" s="1122"/>
      <c r="BDH101" s="1122"/>
      <c r="BDI101" s="1122"/>
      <c r="BDJ101" s="227"/>
      <c r="BDK101" s="227"/>
      <c r="BDL101" s="231"/>
      <c r="BDM101" s="1122"/>
      <c r="BDN101" s="1122"/>
      <c r="BDO101" s="1122"/>
      <c r="BDP101" s="1122"/>
      <c r="BDQ101" s="1122"/>
      <c r="BDR101" s="227"/>
      <c r="BDS101" s="1135"/>
      <c r="BDT101" s="1134"/>
      <c r="BDU101" s="1135"/>
      <c r="BDV101" s="240"/>
      <c r="BDW101" s="1122"/>
      <c r="BDX101" s="1122"/>
      <c r="BDY101" s="1122"/>
      <c r="BDZ101" s="231"/>
      <c r="BEA101" s="1122"/>
      <c r="BEB101" s="1122"/>
      <c r="BEC101" s="1122"/>
      <c r="BED101" s="1122"/>
      <c r="BEE101" s="227"/>
      <c r="BEF101" s="239"/>
      <c r="BEG101" s="1122"/>
      <c r="BEH101" s="227"/>
      <c r="BEI101" s="239"/>
      <c r="BEJ101" s="1122"/>
      <c r="BEK101" s="1122"/>
      <c r="BEL101" s="227"/>
      <c r="BEM101" s="240"/>
      <c r="BEN101" s="1122"/>
      <c r="BEO101" s="1122"/>
      <c r="BEP101" s="1122"/>
      <c r="BEQ101" s="227"/>
      <c r="BER101" s="239"/>
      <c r="BES101" s="1122"/>
      <c r="BET101" s="1122"/>
      <c r="BEU101" s="1122"/>
      <c r="BEV101" s="1122"/>
      <c r="BEW101" s="1122"/>
      <c r="BEX101" s="1122"/>
      <c r="BEY101" s="1122"/>
      <c r="BEZ101" s="1122"/>
      <c r="BFA101" s="1122"/>
      <c r="BFB101" s="1122"/>
      <c r="BFC101" s="1122"/>
      <c r="BFD101" s="1122"/>
      <c r="BFE101" s="1122"/>
      <c r="BFF101" s="1122"/>
      <c r="BFG101" s="227"/>
      <c r="BFH101" s="239"/>
      <c r="BFI101" s="1122"/>
      <c r="BFJ101" s="1122"/>
      <c r="BFK101" s="1122"/>
      <c r="BFL101" s="227"/>
      <c r="BFM101" s="227"/>
      <c r="BFN101" s="231"/>
      <c r="BFO101" s="1122"/>
      <c r="BFP101" s="1122"/>
      <c r="BFQ101" s="1122"/>
      <c r="BFR101" s="1122"/>
      <c r="BFS101" s="1122"/>
      <c r="BFT101" s="227"/>
      <c r="BFU101" s="1135"/>
      <c r="BFV101" s="1134"/>
      <c r="BFW101" s="1135"/>
      <c r="BFX101" s="240"/>
      <c r="BFY101" s="1122"/>
      <c r="BFZ101" s="1122"/>
      <c r="BGA101" s="1122"/>
      <c r="BGB101" s="231"/>
      <c r="BGC101" s="1122"/>
      <c r="BGD101" s="1122"/>
      <c r="BGE101" s="1122"/>
      <c r="BGF101" s="1122"/>
      <c r="BGG101" s="227"/>
      <c r="BGH101" s="239"/>
      <c r="BGI101" s="1122"/>
      <c r="BGJ101" s="227"/>
      <c r="BGK101" s="239"/>
      <c r="BGL101" s="1122"/>
      <c r="BGM101" s="1122"/>
      <c r="BGN101" s="227"/>
      <c r="BGO101" s="240"/>
      <c r="BGP101" s="1122"/>
      <c r="BGQ101" s="1122"/>
      <c r="BGR101" s="1122"/>
      <c r="BGS101" s="227"/>
      <c r="BGT101" s="239"/>
      <c r="BGU101" s="1122"/>
      <c r="BGV101" s="1122"/>
      <c r="BGW101" s="1122"/>
      <c r="BGX101" s="1122"/>
      <c r="BGY101" s="1122"/>
      <c r="BGZ101" s="1122"/>
      <c r="BHA101" s="1122"/>
      <c r="BHB101" s="1122"/>
      <c r="BHC101" s="1122"/>
      <c r="BHD101" s="1122"/>
      <c r="BHE101" s="1122"/>
      <c r="BHF101" s="1122"/>
      <c r="BHG101" s="1122"/>
      <c r="BHH101" s="1122"/>
      <c r="BHI101" s="227"/>
      <c r="BHJ101" s="239"/>
      <c r="BHK101" s="1122"/>
      <c r="BHL101" s="1122"/>
      <c r="BHM101" s="1122"/>
      <c r="BHN101" s="227"/>
      <c r="BHO101" s="227"/>
      <c r="BHP101" s="231"/>
      <c r="BHQ101" s="1122"/>
      <c r="BHR101" s="1122"/>
      <c r="BHS101" s="1122"/>
      <c r="BHT101" s="1122"/>
      <c r="BHU101" s="1122"/>
      <c r="BHV101" s="227"/>
      <c r="BHW101" s="1135"/>
      <c r="BHX101" s="1134"/>
      <c r="BHY101" s="1135"/>
      <c r="BHZ101" s="240"/>
      <c r="BIA101" s="1122"/>
      <c r="BIB101" s="1122"/>
      <c r="BIC101" s="1122"/>
      <c r="BID101" s="231"/>
      <c r="BIE101" s="1122"/>
      <c r="BIF101" s="1122"/>
      <c r="BIG101" s="1122"/>
      <c r="BIH101" s="1122"/>
      <c r="BII101" s="227"/>
      <c r="BIJ101" s="239"/>
      <c r="BIK101" s="1122"/>
      <c r="BIL101" s="227"/>
      <c r="BIM101" s="239"/>
      <c r="BIN101" s="1122"/>
      <c r="BIO101" s="1122"/>
      <c r="BIP101" s="227"/>
      <c r="BIQ101" s="240"/>
      <c r="BIR101" s="1122"/>
      <c r="BIS101" s="1122"/>
      <c r="BIT101" s="1122"/>
      <c r="BIU101" s="227"/>
      <c r="BIV101" s="239"/>
      <c r="BIW101" s="1122"/>
      <c r="BIX101" s="1122"/>
      <c r="BIY101" s="1122"/>
      <c r="BIZ101" s="1122"/>
      <c r="BJA101" s="1122"/>
      <c r="BJB101" s="1122"/>
      <c r="BJC101" s="1122"/>
      <c r="BJD101" s="1122"/>
      <c r="BJE101" s="1122"/>
      <c r="BJF101" s="1122"/>
      <c r="BJG101" s="1122"/>
      <c r="BJH101" s="1122"/>
      <c r="BJI101" s="1122"/>
      <c r="BJJ101" s="1122"/>
      <c r="BJK101" s="227"/>
      <c r="BJL101" s="239"/>
      <c r="BJM101" s="1122"/>
      <c r="BJN101" s="1122"/>
      <c r="BJO101" s="1122"/>
      <c r="BJP101" s="227"/>
      <c r="BJQ101" s="227"/>
      <c r="BJR101" s="231"/>
      <c r="BJS101" s="1122"/>
      <c r="BJT101" s="1122"/>
      <c r="BJU101" s="1122"/>
      <c r="BJV101" s="1122"/>
      <c r="BJW101" s="1122"/>
      <c r="BJX101" s="227"/>
      <c r="BJY101" s="1135"/>
      <c r="BJZ101" s="1134"/>
      <c r="BKA101" s="1135"/>
      <c r="BKB101" s="240"/>
      <c r="BKC101" s="1122"/>
      <c r="BKD101" s="1122"/>
      <c r="BKE101" s="1122"/>
      <c r="BKF101" s="231"/>
      <c r="BKG101" s="1122"/>
      <c r="BKH101" s="1122"/>
      <c r="BKI101" s="1122"/>
      <c r="BKJ101" s="1122"/>
      <c r="BKK101" s="227"/>
      <c r="BKL101" s="239"/>
      <c r="BKM101" s="1122"/>
      <c r="BKN101" s="227"/>
      <c r="BKO101" s="239"/>
      <c r="BKP101" s="1122"/>
      <c r="BKQ101" s="1122"/>
      <c r="BKR101" s="227"/>
      <c r="BKS101" s="240"/>
      <c r="BKT101" s="1122"/>
      <c r="BKU101" s="1122"/>
      <c r="BKV101" s="1122"/>
      <c r="BKW101" s="227"/>
      <c r="BKX101" s="239"/>
      <c r="BKY101" s="1122"/>
      <c r="BKZ101" s="1122"/>
      <c r="BLA101" s="1122"/>
      <c r="BLB101" s="1122"/>
      <c r="BLC101" s="1122"/>
      <c r="BLD101" s="1122"/>
      <c r="BLE101" s="1122"/>
      <c r="BLF101" s="1122"/>
      <c r="BLG101" s="1122"/>
      <c r="BLH101" s="1122"/>
      <c r="BLI101" s="1122"/>
      <c r="BLJ101" s="1122"/>
      <c r="BLK101" s="1122"/>
      <c r="BLL101" s="1122"/>
      <c r="BLM101" s="227"/>
      <c r="BLN101" s="239"/>
      <c r="BLO101" s="1122"/>
      <c r="BLP101" s="1122"/>
      <c r="BLQ101" s="1122"/>
      <c r="BLR101" s="227"/>
      <c r="BLS101" s="227"/>
      <c r="BLT101" s="231"/>
      <c r="BLU101" s="1122"/>
      <c r="BLV101" s="1122"/>
      <c r="BLW101" s="1122"/>
      <c r="BLX101" s="1122"/>
      <c r="BLY101" s="1122"/>
      <c r="BLZ101" s="227"/>
      <c r="BMA101" s="1135"/>
      <c r="BMB101" s="1134"/>
      <c r="BMC101" s="1135"/>
      <c r="BMD101" s="240"/>
      <c r="BME101" s="1122"/>
      <c r="BMF101" s="1122"/>
      <c r="BMG101" s="1122"/>
      <c r="BMH101" s="231"/>
      <c r="BMI101" s="1122"/>
      <c r="BMJ101" s="1122"/>
      <c r="BMK101" s="1122"/>
      <c r="BML101" s="1122"/>
      <c r="BMM101" s="227"/>
      <c r="BMN101" s="239"/>
      <c r="BMO101" s="1122"/>
      <c r="BMP101" s="227"/>
      <c r="BMQ101" s="239"/>
      <c r="BMR101" s="1122"/>
      <c r="BMS101" s="1122"/>
      <c r="BMT101" s="227"/>
      <c r="BMU101" s="240"/>
      <c r="BMV101" s="1122"/>
      <c r="BMW101" s="1122"/>
      <c r="BMX101" s="1122"/>
      <c r="BMY101" s="227"/>
      <c r="BMZ101" s="239"/>
      <c r="BNA101" s="1122"/>
      <c r="BNB101" s="1122"/>
      <c r="BNC101" s="1122"/>
      <c r="BND101" s="1122"/>
      <c r="BNE101" s="1122"/>
      <c r="BNF101" s="1122"/>
      <c r="BNG101" s="1122"/>
      <c r="BNH101" s="1122"/>
      <c r="BNI101" s="1122"/>
      <c r="BNJ101" s="1122"/>
      <c r="BNK101" s="1122"/>
      <c r="BNL101" s="1122"/>
      <c r="BNM101" s="1122"/>
      <c r="BNN101" s="1122"/>
      <c r="BNO101" s="227"/>
      <c r="BNP101" s="239"/>
      <c r="BNQ101" s="1122"/>
      <c r="BNR101" s="1122"/>
      <c r="BNS101" s="1122"/>
      <c r="BNT101" s="227"/>
      <c r="BNU101" s="227"/>
      <c r="BNV101" s="231"/>
      <c r="BNW101" s="1122"/>
      <c r="BNX101" s="1122"/>
      <c r="BNY101" s="1122"/>
      <c r="BNZ101" s="1122"/>
      <c r="BOA101" s="1122"/>
      <c r="BOB101" s="227"/>
      <c r="BOC101" s="1135"/>
      <c r="BOD101" s="1134"/>
      <c r="BOE101" s="1135"/>
      <c r="BOF101" s="240"/>
      <c r="BOG101" s="1122"/>
      <c r="BOH101" s="1122"/>
      <c r="BOI101" s="1122"/>
      <c r="BOJ101" s="231"/>
      <c r="BOK101" s="1122"/>
      <c r="BOL101" s="1122"/>
      <c r="BOM101" s="1122"/>
      <c r="BON101" s="1122"/>
      <c r="BOO101" s="227"/>
      <c r="BOP101" s="239"/>
      <c r="BOQ101" s="1122"/>
      <c r="BOR101" s="227"/>
      <c r="BOS101" s="239"/>
      <c r="BOT101" s="1122"/>
      <c r="BOU101" s="1122"/>
      <c r="BOV101" s="227"/>
      <c r="BOW101" s="240"/>
      <c r="BOX101" s="1122"/>
      <c r="BOY101" s="1122"/>
      <c r="BOZ101" s="1122"/>
      <c r="BPA101" s="227"/>
      <c r="BPB101" s="239"/>
      <c r="BPC101" s="1122"/>
      <c r="BPD101" s="1122"/>
      <c r="BPE101" s="1122"/>
      <c r="BPF101" s="1122"/>
      <c r="BPG101" s="1122"/>
      <c r="BPH101" s="1122"/>
      <c r="BPI101" s="1122"/>
      <c r="BPJ101" s="1122"/>
      <c r="BPK101" s="1122"/>
      <c r="BPL101" s="1122"/>
      <c r="BPM101" s="1122"/>
      <c r="BPN101" s="1122"/>
      <c r="BPO101" s="1122"/>
      <c r="BPP101" s="1122"/>
      <c r="BPQ101" s="227"/>
      <c r="BPR101" s="239"/>
      <c r="BPS101" s="1122"/>
      <c r="BPT101" s="1122"/>
      <c r="BPU101" s="1122"/>
      <c r="BPV101" s="227"/>
      <c r="BPW101" s="227"/>
      <c r="BPX101" s="231"/>
      <c r="BPY101" s="1122"/>
      <c r="BPZ101" s="1122"/>
      <c r="BQA101" s="1122"/>
      <c r="BQB101" s="1122"/>
      <c r="BQC101" s="1122"/>
      <c r="BQD101" s="227"/>
      <c r="BQE101" s="1135"/>
      <c r="BQF101" s="1134"/>
      <c r="BQG101" s="1135"/>
      <c r="BQH101" s="240"/>
      <c r="BQI101" s="1122"/>
      <c r="BQJ101" s="1122"/>
      <c r="BQK101" s="1122"/>
      <c r="BQL101" s="231"/>
      <c r="BQM101" s="1122"/>
      <c r="BQN101" s="1122"/>
      <c r="BQO101" s="1122"/>
      <c r="BQP101" s="1122"/>
      <c r="BQQ101" s="227"/>
      <c r="BQR101" s="239"/>
      <c r="BQS101" s="1122"/>
      <c r="BQT101" s="227"/>
      <c r="BQU101" s="239"/>
      <c r="BQV101" s="1122"/>
      <c r="BQW101" s="1122"/>
      <c r="BQX101" s="227"/>
      <c r="BQY101" s="240"/>
      <c r="BQZ101" s="1122"/>
      <c r="BRA101" s="1122"/>
      <c r="BRB101" s="1122"/>
      <c r="BRC101" s="227"/>
      <c r="BRD101" s="239"/>
      <c r="BRE101" s="1122"/>
      <c r="BRF101" s="1122"/>
      <c r="BRG101" s="1122"/>
      <c r="BRH101" s="1122"/>
      <c r="BRI101" s="1122"/>
      <c r="BRJ101" s="1122"/>
      <c r="BRK101" s="1122"/>
      <c r="BRL101" s="1122"/>
      <c r="BRM101" s="1122"/>
      <c r="BRN101" s="1122"/>
      <c r="BRO101" s="1122"/>
      <c r="BRP101" s="1122"/>
      <c r="BRQ101" s="1122"/>
      <c r="BRR101" s="1122"/>
      <c r="BRS101" s="227"/>
      <c r="BRT101" s="239"/>
      <c r="BRU101" s="1122"/>
      <c r="BRV101" s="1122"/>
      <c r="BRW101" s="1122"/>
      <c r="BRX101" s="227"/>
      <c r="BRY101" s="227"/>
      <c r="BRZ101" s="231"/>
      <c r="BSA101" s="1122"/>
      <c r="BSB101" s="1122"/>
      <c r="BSC101" s="1122"/>
      <c r="BSD101" s="1122"/>
      <c r="BSE101" s="1122"/>
      <c r="BSF101" s="227"/>
      <c r="BSG101" s="1135"/>
      <c r="BSH101" s="1134"/>
      <c r="BSI101" s="1135"/>
      <c r="BSJ101" s="240"/>
      <c r="BSK101" s="1122"/>
      <c r="BSL101" s="1122"/>
      <c r="BSM101" s="1122"/>
      <c r="BSN101" s="231"/>
      <c r="BSO101" s="1122"/>
      <c r="BSP101" s="1122"/>
      <c r="BSQ101" s="1122"/>
      <c r="BSR101" s="1122"/>
      <c r="BSS101" s="227"/>
      <c r="BST101" s="239"/>
      <c r="BSU101" s="1122"/>
      <c r="BSV101" s="227"/>
      <c r="BSW101" s="239"/>
      <c r="BSX101" s="1122"/>
      <c r="BSY101" s="1122"/>
      <c r="BSZ101" s="227"/>
      <c r="BTA101" s="240"/>
      <c r="BTB101" s="1122"/>
      <c r="BTC101" s="1122"/>
      <c r="BTD101" s="1122"/>
      <c r="BTE101" s="227"/>
      <c r="BTF101" s="239"/>
      <c r="BTG101" s="1122"/>
      <c r="BTH101" s="1122"/>
      <c r="BTI101" s="1122"/>
      <c r="BTJ101" s="1122"/>
      <c r="BTK101" s="1122"/>
      <c r="BTL101" s="1122"/>
      <c r="BTM101" s="1122"/>
      <c r="BTN101" s="1122"/>
      <c r="BTO101" s="1122"/>
      <c r="BTP101" s="1122"/>
      <c r="BTQ101" s="1122"/>
      <c r="BTR101" s="1122"/>
      <c r="BTS101" s="1122"/>
      <c r="BTT101" s="1122"/>
      <c r="BTU101" s="227"/>
      <c r="BTV101" s="239"/>
      <c r="BTW101" s="1122"/>
      <c r="BTX101" s="1122"/>
      <c r="BTY101" s="1122"/>
      <c r="BTZ101" s="227"/>
      <c r="BUA101" s="227"/>
      <c r="BUB101" s="231"/>
      <c r="BUC101" s="1122"/>
      <c r="BUD101" s="1122"/>
      <c r="BUE101" s="1122"/>
      <c r="BUF101" s="1122"/>
      <c r="BUG101" s="1122"/>
      <c r="BUH101" s="227"/>
      <c r="BUI101" s="1135"/>
      <c r="BUJ101" s="1134"/>
      <c r="BUK101" s="1135"/>
      <c r="BUL101" s="240"/>
      <c r="BUM101" s="1122"/>
      <c r="BUN101" s="1122"/>
      <c r="BUO101" s="1122"/>
      <c r="BUP101" s="231"/>
      <c r="BUQ101" s="1122"/>
      <c r="BUR101" s="1122"/>
      <c r="BUS101" s="1122"/>
      <c r="BUT101" s="1122"/>
      <c r="BUU101" s="227"/>
      <c r="BUV101" s="239"/>
      <c r="BUW101" s="1122"/>
      <c r="BUX101" s="227"/>
      <c r="BUY101" s="239"/>
      <c r="BUZ101" s="1122"/>
      <c r="BVA101" s="1122"/>
      <c r="BVB101" s="227"/>
      <c r="BVC101" s="240"/>
      <c r="BVD101" s="1122"/>
      <c r="BVE101" s="1122"/>
      <c r="BVF101" s="1122"/>
      <c r="BVG101" s="227"/>
      <c r="BVH101" s="239"/>
      <c r="BVI101" s="1122"/>
      <c r="BVJ101" s="1122"/>
      <c r="BVK101" s="1122"/>
      <c r="BVL101" s="1122"/>
      <c r="BVM101" s="1122"/>
      <c r="BVN101" s="1122"/>
      <c r="BVO101" s="1122"/>
      <c r="BVP101" s="1122"/>
      <c r="BVQ101" s="1122"/>
      <c r="BVR101" s="1122"/>
      <c r="BVS101" s="1122"/>
      <c r="BVT101" s="1122"/>
      <c r="BVU101" s="1122"/>
      <c r="BVV101" s="1122"/>
      <c r="BVW101" s="227"/>
      <c r="BVX101" s="239"/>
      <c r="BVY101" s="1122"/>
      <c r="BVZ101" s="1122"/>
      <c r="BWA101" s="1122"/>
      <c r="BWB101" s="227"/>
      <c r="BWC101" s="227"/>
      <c r="BWD101" s="231"/>
      <c r="BWE101" s="1122"/>
      <c r="BWF101" s="1122"/>
      <c r="BWG101" s="1122"/>
      <c r="BWH101" s="1122"/>
      <c r="BWI101" s="1122"/>
      <c r="BWJ101" s="227"/>
      <c r="BWK101" s="1135"/>
      <c r="BWL101" s="1134"/>
      <c r="BWM101" s="1135"/>
      <c r="BWN101" s="240"/>
      <c r="BWO101" s="1122"/>
      <c r="BWP101" s="1122"/>
      <c r="BWQ101" s="1122"/>
      <c r="BWR101" s="231"/>
      <c r="BWS101" s="1122"/>
      <c r="BWT101" s="1122"/>
      <c r="BWU101" s="1122"/>
      <c r="BWV101" s="1122"/>
      <c r="BWW101" s="227"/>
      <c r="BWX101" s="239"/>
      <c r="BWY101" s="1122"/>
      <c r="BWZ101" s="227"/>
      <c r="BXA101" s="239"/>
      <c r="BXB101" s="1122"/>
      <c r="BXC101" s="1122"/>
      <c r="BXD101" s="227"/>
      <c r="BXE101" s="240"/>
      <c r="BXF101" s="1122"/>
      <c r="BXG101" s="1122"/>
      <c r="BXH101" s="1122"/>
      <c r="BXI101" s="227"/>
      <c r="BXJ101" s="239"/>
      <c r="BXK101" s="1122"/>
      <c r="BXL101" s="1122"/>
      <c r="BXM101" s="1122"/>
      <c r="BXN101" s="1122"/>
      <c r="BXO101" s="1122"/>
      <c r="BXP101" s="1122"/>
      <c r="BXQ101" s="1122"/>
      <c r="BXR101" s="1122"/>
      <c r="BXS101" s="1122"/>
      <c r="BXT101" s="1122"/>
      <c r="BXU101" s="1122"/>
      <c r="BXV101" s="1122"/>
      <c r="BXW101" s="1122"/>
      <c r="BXX101" s="1122"/>
      <c r="BXY101" s="227"/>
      <c r="BXZ101" s="239"/>
      <c r="BYA101" s="1122"/>
      <c r="BYB101" s="1122"/>
      <c r="BYC101" s="1122"/>
      <c r="BYD101" s="227"/>
      <c r="BYE101" s="227"/>
      <c r="BYF101" s="231"/>
      <c r="BYG101" s="1122"/>
      <c r="BYH101" s="1122"/>
      <c r="BYI101" s="1122"/>
      <c r="BYJ101" s="1122"/>
      <c r="BYK101" s="1122"/>
      <c r="BYL101" s="227"/>
      <c r="BYM101" s="1135"/>
      <c r="BYN101" s="1134"/>
      <c r="BYO101" s="1135"/>
      <c r="BYP101" s="240"/>
      <c r="BYQ101" s="1122"/>
      <c r="BYR101" s="1122"/>
      <c r="BYS101" s="1122"/>
      <c r="BYT101" s="231"/>
      <c r="BYU101" s="1122"/>
      <c r="BYV101" s="1122"/>
      <c r="BYW101" s="1122"/>
      <c r="BYX101" s="1122"/>
      <c r="BYY101" s="227"/>
      <c r="BYZ101" s="239"/>
      <c r="BZA101" s="1122"/>
      <c r="BZB101" s="227"/>
      <c r="BZC101" s="239"/>
      <c r="BZD101" s="1122"/>
      <c r="BZE101" s="1122"/>
      <c r="BZF101" s="227"/>
      <c r="BZG101" s="240"/>
      <c r="BZH101" s="1122"/>
      <c r="BZI101" s="1122"/>
      <c r="BZJ101" s="1122"/>
      <c r="BZK101" s="227"/>
      <c r="BZL101" s="239"/>
      <c r="BZM101" s="1122"/>
      <c r="BZN101" s="1122"/>
      <c r="BZO101" s="1122"/>
      <c r="BZP101" s="1122"/>
      <c r="BZQ101" s="1122"/>
      <c r="BZR101" s="1122"/>
      <c r="BZS101" s="1122"/>
      <c r="BZT101" s="1122"/>
      <c r="BZU101" s="1122"/>
      <c r="BZV101" s="1122"/>
      <c r="BZW101" s="1122"/>
      <c r="BZX101" s="1122"/>
      <c r="BZY101" s="1122"/>
      <c r="BZZ101" s="1122"/>
      <c r="CAA101" s="227"/>
      <c r="CAB101" s="239"/>
      <c r="CAC101" s="1122"/>
      <c r="CAD101" s="1122"/>
      <c r="CAE101" s="1122"/>
      <c r="CAF101" s="227"/>
      <c r="CAG101" s="227"/>
      <c r="CAH101" s="231"/>
      <c r="CAI101" s="1122"/>
      <c r="CAJ101" s="1122"/>
      <c r="CAK101" s="1122"/>
      <c r="CAL101" s="1122"/>
      <c r="CAM101" s="1122"/>
      <c r="CAN101" s="227"/>
      <c r="CAO101" s="1135"/>
      <c r="CAP101" s="1134"/>
      <c r="CAQ101" s="1135"/>
      <c r="CAR101" s="240"/>
      <c r="CAS101" s="1122"/>
      <c r="CAT101" s="1122"/>
      <c r="CAU101" s="1122"/>
      <c r="CAV101" s="231"/>
      <c r="CAW101" s="1122"/>
      <c r="CAX101" s="1122"/>
      <c r="CAY101" s="1122"/>
      <c r="CAZ101" s="1122"/>
      <c r="CBA101" s="227"/>
      <c r="CBB101" s="239"/>
      <c r="CBC101" s="1122"/>
      <c r="CBD101" s="227"/>
      <c r="CBE101" s="239"/>
      <c r="CBF101" s="1122"/>
      <c r="CBG101" s="1122"/>
      <c r="CBH101" s="227"/>
      <c r="CBI101" s="240"/>
      <c r="CBJ101" s="1122"/>
      <c r="CBK101" s="1122"/>
      <c r="CBL101" s="1122"/>
      <c r="CBM101" s="227"/>
      <c r="CBN101" s="239"/>
      <c r="CBO101" s="1122"/>
      <c r="CBP101" s="1122"/>
      <c r="CBQ101" s="1122"/>
      <c r="CBR101" s="1122"/>
      <c r="CBS101" s="1122"/>
      <c r="CBT101" s="1122"/>
      <c r="CBU101" s="1122"/>
      <c r="CBV101" s="1122"/>
      <c r="CBW101" s="1122"/>
      <c r="CBX101" s="1122"/>
      <c r="CBY101" s="1122"/>
      <c r="CBZ101" s="1122"/>
      <c r="CCA101" s="1122"/>
      <c r="CCB101" s="1122"/>
      <c r="CCC101" s="227"/>
      <c r="CCD101" s="239"/>
      <c r="CCE101" s="1122"/>
      <c r="CCF101" s="1122"/>
      <c r="CCG101" s="1122"/>
      <c r="CCH101" s="227"/>
      <c r="CCI101" s="227"/>
      <c r="CCJ101" s="231"/>
      <c r="CCK101" s="1122"/>
      <c r="CCL101" s="1122"/>
      <c r="CCM101" s="1122"/>
      <c r="CCN101" s="1122"/>
      <c r="CCO101" s="1122"/>
      <c r="CCP101" s="227"/>
      <c r="CCQ101" s="1135"/>
      <c r="CCR101" s="1134"/>
      <c r="CCS101" s="1135"/>
      <c r="CCT101" s="240"/>
      <c r="CCU101" s="1122"/>
      <c r="CCV101" s="1122"/>
      <c r="CCW101" s="1122"/>
      <c r="CCX101" s="231"/>
      <c r="CCY101" s="1122"/>
      <c r="CCZ101" s="1122"/>
      <c r="CDA101" s="1122"/>
      <c r="CDB101" s="1122"/>
      <c r="CDC101" s="227"/>
      <c r="CDD101" s="239"/>
      <c r="CDE101" s="1122"/>
      <c r="CDF101" s="227"/>
      <c r="CDG101" s="239"/>
      <c r="CDH101" s="1122"/>
      <c r="CDI101" s="1122"/>
      <c r="CDJ101" s="227"/>
      <c r="CDK101" s="240"/>
      <c r="CDL101" s="1122"/>
      <c r="CDM101" s="1122"/>
      <c r="CDN101" s="1122"/>
      <c r="CDO101" s="227"/>
      <c r="CDP101" s="239"/>
      <c r="CDQ101" s="1122"/>
      <c r="CDR101" s="1122"/>
      <c r="CDS101" s="1122"/>
      <c r="CDT101" s="1122"/>
      <c r="CDU101" s="1122"/>
      <c r="CDV101" s="1122"/>
      <c r="CDW101" s="1122"/>
      <c r="CDX101" s="1122"/>
      <c r="CDY101" s="1122"/>
      <c r="CDZ101" s="1122"/>
      <c r="CEA101" s="1122"/>
      <c r="CEB101" s="1122"/>
      <c r="CEC101" s="1122"/>
      <c r="CED101" s="1122"/>
      <c r="CEE101" s="227"/>
      <c r="CEF101" s="239"/>
      <c r="CEG101" s="1122"/>
      <c r="CEH101" s="1122"/>
      <c r="CEI101" s="1122"/>
      <c r="CEJ101" s="227"/>
      <c r="CEK101" s="227"/>
      <c r="CEL101" s="231"/>
      <c r="CEM101" s="1122"/>
      <c r="CEN101" s="1122"/>
      <c r="CEO101" s="1122"/>
      <c r="CEP101" s="1122"/>
      <c r="CEQ101" s="1122"/>
      <c r="CER101" s="227"/>
      <c r="CES101" s="1135"/>
      <c r="CET101" s="1134"/>
      <c r="CEU101" s="1135"/>
      <c r="CEV101" s="240"/>
      <c r="CEW101" s="1122"/>
      <c r="CEX101" s="1122"/>
      <c r="CEY101" s="1122"/>
      <c r="CEZ101" s="231"/>
      <c r="CFA101" s="1122"/>
      <c r="CFB101" s="1122"/>
      <c r="CFC101" s="1122"/>
      <c r="CFD101" s="1122"/>
      <c r="CFE101" s="227"/>
      <c r="CFF101" s="239"/>
      <c r="CFG101" s="1122"/>
      <c r="CFH101" s="227"/>
      <c r="CFI101" s="239"/>
      <c r="CFJ101" s="1122"/>
      <c r="CFK101" s="1122"/>
      <c r="CFL101" s="227"/>
      <c r="CFM101" s="240"/>
      <c r="CFN101" s="1122"/>
      <c r="CFO101" s="1122"/>
      <c r="CFP101" s="1122"/>
      <c r="CFQ101" s="227"/>
      <c r="CFR101" s="239"/>
      <c r="CFS101" s="1122"/>
      <c r="CFT101" s="1122"/>
      <c r="CFU101" s="1122"/>
      <c r="CFV101" s="1122"/>
      <c r="CFW101" s="1122"/>
      <c r="CFX101" s="1122"/>
      <c r="CFY101" s="1122"/>
      <c r="CFZ101" s="1122"/>
      <c r="CGA101" s="1122"/>
      <c r="CGB101" s="1122"/>
      <c r="CGC101" s="1122"/>
      <c r="CGD101" s="1122"/>
      <c r="CGE101" s="1122"/>
      <c r="CGF101" s="1122"/>
      <c r="CGG101" s="227"/>
      <c r="CGH101" s="239"/>
      <c r="CGI101" s="1122"/>
      <c r="CGJ101" s="1122"/>
      <c r="CGK101" s="1122"/>
      <c r="CGL101" s="227"/>
      <c r="CGM101" s="227"/>
      <c r="CGN101" s="231"/>
      <c r="CGO101" s="1122"/>
      <c r="CGP101" s="1122"/>
      <c r="CGQ101" s="1122"/>
      <c r="CGR101" s="1122"/>
      <c r="CGS101" s="1122"/>
      <c r="CGT101" s="227"/>
      <c r="CGU101" s="1135"/>
      <c r="CGV101" s="1134"/>
      <c r="CGW101" s="1135"/>
      <c r="CGX101" s="240"/>
      <c r="CGY101" s="1122"/>
      <c r="CGZ101" s="1122"/>
      <c r="CHA101" s="1122"/>
      <c r="CHB101" s="231"/>
      <c r="CHC101" s="1122"/>
      <c r="CHD101" s="1122"/>
      <c r="CHE101" s="1122"/>
      <c r="CHF101" s="1122"/>
      <c r="CHG101" s="227"/>
      <c r="CHH101" s="239"/>
      <c r="CHI101" s="1122"/>
      <c r="CHJ101" s="227"/>
      <c r="CHK101" s="239"/>
      <c r="CHL101" s="1122"/>
      <c r="CHM101" s="1122"/>
      <c r="CHN101" s="227"/>
      <c r="CHO101" s="240"/>
      <c r="CHP101" s="1122"/>
      <c r="CHQ101" s="1122"/>
      <c r="CHR101" s="1122"/>
      <c r="CHS101" s="227"/>
      <c r="CHT101" s="239"/>
      <c r="CHU101" s="1122"/>
      <c r="CHV101" s="1122"/>
      <c r="CHW101" s="1122"/>
      <c r="CHX101" s="1122"/>
      <c r="CHY101" s="1122"/>
      <c r="CHZ101" s="1122"/>
      <c r="CIA101" s="1122"/>
      <c r="CIB101" s="1122"/>
      <c r="CIC101" s="1122"/>
      <c r="CID101" s="1122"/>
      <c r="CIE101" s="1122"/>
      <c r="CIF101" s="1122"/>
      <c r="CIG101" s="1122"/>
      <c r="CIH101" s="1122"/>
      <c r="CII101" s="227"/>
      <c r="CIJ101" s="239"/>
      <c r="CIK101" s="1122"/>
      <c r="CIL101" s="1122"/>
      <c r="CIM101" s="1122"/>
      <c r="CIN101" s="227"/>
      <c r="CIO101" s="227"/>
      <c r="CIP101" s="231"/>
      <c r="CIQ101" s="1122"/>
      <c r="CIR101" s="1122"/>
      <c r="CIS101" s="1122"/>
      <c r="CIT101" s="1122"/>
      <c r="CIU101" s="1122"/>
      <c r="CIV101" s="227"/>
      <c r="CIW101" s="1135"/>
      <c r="CIX101" s="1134"/>
      <c r="CIY101" s="1135"/>
      <c r="CIZ101" s="240"/>
      <c r="CJA101" s="1122"/>
      <c r="CJB101" s="1122"/>
      <c r="CJC101" s="1122"/>
      <c r="CJD101" s="231"/>
      <c r="CJE101" s="1122"/>
      <c r="CJF101" s="1122"/>
      <c r="CJG101" s="1122"/>
      <c r="CJH101" s="1122"/>
      <c r="CJI101" s="227"/>
      <c r="CJJ101" s="239"/>
      <c r="CJK101" s="1122"/>
      <c r="CJL101" s="227"/>
      <c r="CJM101" s="239"/>
      <c r="CJN101" s="1122"/>
      <c r="CJO101" s="1122"/>
      <c r="CJP101" s="227"/>
      <c r="CJQ101" s="240"/>
      <c r="CJR101" s="1122"/>
      <c r="CJS101" s="1122"/>
      <c r="CJT101" s="1122"/>
      <c r="CJU101" s="227"/>
      <c r="CJV101" s="239"/>
      <c r="CJW101" s="1122"/>
      <c r="CJX101" s="1122"/>
      <c r="CJY101" s="1122"/>
      <c r="CJZ101" s="1122"/>
      <c r="CKA101" s="1122"/>
      <c r="CKB101" s="1122"/>
      <c r="CKC101" s="1122"/>
      <c r="CKD101" s="1122"/>
      <c r="CKE101" s="1122"/>
      <c r="CKF101" s="1122"/>
      <c r="CKG101" s="1122"/>
      <c r="CKH101" s="1122"/>
      <c r="CKI101" s="1122"/>
      <c r="CKJ101" s="1122"/>
      <c r="CKK101" s="227"/>
      <c r="CKL101" s="239"/>
      <c r="CKM101" s="1122"/>
      <c r="CKN101" s="1122"/>
      <c r="CKO101" s="1122"/>
      <c r="CKP101" s="227"/>
      <c r="CKQ101" s="227"/>
      <c r="CKR101" s="231"/>
      <c r="CKS101" s="1122"/>
      <c r="CKT101" s="1122"/>
      <c r="CKU101" s="1122"/>
      <c r="CKV101" s="1122"/>
      <c r="CKW101" s="1122"/>
      <c r="CKX101" s="227"/>
      <c r="CKY101" s="1135"/>
      <c r="CKZ101" s="1134"/>
      <c r="CLA101" s="1135"/>
      <c r="CLB101" s="240"/>
      <c r="CLC101" s="1122"/>
      <c r="CLD101" s="1122"/>
      <c r="CLE101" s="1122"/>
      <c r="CLF101" s="231"/>
      <c r="CLG101" s="1122"/>
      <c r="CLH101" s="1122"/>
      <c r="CLI101" s="1122"/>
      <c r="CLJ101" s="1122"/>
      <c r="CLK101" s="227"/>
      <c r="CLL101" s="239"/>
      <c r="CLM101" s="1122"/>
      <c r="CLN101" s="227"/>
      <c r="CLO101" s="239"/>
      <c r="CLP101" s="1122"/>
      <c r="CLQ101" s="1122"/>
      <c r="CLR101" s="227"/>
      <c r="CLS101" s="240"/>
      <c r="CLT101" s="1122"/>
      <c r="CLU101" s="1122"/>
      <c r="CLV101" s="1122"/>
      <c r="CLW101" s="227"/>
      <c r="CLX101" s="239"/>
      <c r="CLY101" s="1122"/>
      <c r="CLZ101" s="1122"/>
      <c r="CMA101" s="1122"/>
      <c r="CMB101" s="1122"/>
      <c r="CMC101" s="1122"/>
      <c r="CMD101" s="1122"/>
      <c r="CME101" s="1122"/>
      <c r="CMF101" s="1122"/>
      <c r="CMG101" s="1122"/>
      <c r="CMH101" s="1122"/>
      <c r="CMI101" s="1122"/>
      <c r="CMJ101" s="1122"/>
      <c r="CMK101" s="1122"/>
      <c r="CML101" s="1122"/>
      <c r="CMM101" s="227"/>
      <c r="CMN101" s="239"/>
      <c r="CMO101" s="1122"/>
      <c r="CMP101" s="1122"/>
      <c r="CMQ101" s="1122"/>
      <c r="CMR101" s="227"/>
      <c r="CMS101" s="227"/>
      <c r="CMT101" s="231"/>
      <c r="CMU101" s="1122"/>
      <c r="CMV101" s="1122"/>
      <c r="CMW101" s="1122"/>
      <c r="CMX101" s="1122"/>
      <c r="CMY101" s="1122"/>
      <c r="CMZ101" s="227"/>
      <c r="CNA101" s="1135"/>
      <c r="CNB101" s="1134"/>
      <c r="CNC101" s="1135"/>
      <c r="CND101" s="240"/>
      <c r="CNE101" s="1122"/>
      <c r="CNF101" s="1122"/>
      <c r="CNG101" s="1122"/>
      <c r="CNH101" s="231"/>
      <c r="CNI101" s="1122"/>
      <c r="CNJ101" s="1122"/>
      <c r="CNK101" s="1122"/>
      <c r="CNL101" s="1122"/>
      <c r="CNM101" s="227"/>
      <c r="CNN101" s="239"/>
      <c r="CNO101" s="1122"/>
      <c r="CNP101" s="227"/>
      <c r="CNQ101" s="239"/>
      <c r="CNR101" s="1122"/>
      <c r="CNS101" s="1122"/>
      <c r="CNT101" s="227"/>
      <c r="CNU101" s="240"/>
      <c r="CNV101" s="1122"/>
      <c r="CNW101" s="1122"/>
      <c r="CNX101" s="1122"/>
      <c r="CNY101" s="227"/>
      <c r="CNZ101" s="239"/>
      <c r="COA101" s="1122"/>
      <c r="COB101" s="1122"/>
      <c r="COC101" s="1122"/>
      <c r="COD101" s="1122"/>
      <c r="COE101" s="1122"/>
      <c r="COF101" s="1122"/>
      <c r="COG101" s="1122"/>
      <c r="COH101" s="1122"/>
      <c r="COI101" s="1122"/>
      <c r="COJ101" s="1122"/>
      <c r="COK101" s="1122"/>
      <c r="COL101" s="1122"/>
      <c r="COM101" s="1122"/>
      <c r="CON101" s="1122"/>
      <c r="COO101" s="227"/>
      <c r="COP101" s="239"/>
      <c r="COQ101" s="1122"/>
      <c r="COR101" s="1122"/>
      <c r="COS101" s="1122"/>
      <c r="COT101" s="227"/>
      <c r="COU101" s="227"/>
      <c r="COV101" s="231"/>
      <c r="COW101" s="1122"/>
      <c r="COX101" s="1122"/>
      <c r="COY101" s="1122"/>
      <c r="COZ101" s="1122"/>
      <c r="CPA101" s="1122"/>
      <c r="CPB101" s="227"/>
      <c r="CPC101" s="1135"/>
      <c r="CPD101" s="1134"/>
      <c r="CPE101" s="1135"/>
      <c r="CPF101" s="240"/>
      <c r="CPG101" s="1122"/>
      <c r="CPH101" s="1122"/>
      <c r="CPI101" s="1122"/>
      <c r="CPJ101" s="231"/>
      <c r="CPK101" s="1122"/>
      <c r="CPL101" s="1122"/>
      <c r="CPM101" s="1122"/>
      <c r="CPN101" s="1122"/>
      <c r="CPO101" s="227"/>
      <c r="CPP101" s="239"/>
      <c r="CPQ101" s="1122"/>
      <c r="CPR101" s="227"/>
      <c r="CPS101" s="239"/>
      <c r="CPT101" s="1122"/>
      <c r="CPU101" s="1122"/>
      <c r="CPV101" s="227"/>
      <c r="CPW101" s="240"/>
      <c r="CPX101" s="1122"/>
      <c r="CPY101" s="1122"/>
      <c r="CPZ101" s="1122"/>
      <c r="CQA101" s="227"/>
      <c r="CQB101" s="239"/>
      <c r="CQC101" s="1122"/>
      <c r="CQD101" s="1122"/>
      <c r="CQE101" s="1122"/>
      <c r="CQF101" s="1122"/>
      <c r="CQG101" s="1122"/>
      <c r="CQH101" s="1122"/>
      <c r="CQI101" s="1122"/>
      <c r="CQJ101" s="1122"/>
      <c r="CQK101" s="1122"/>
      <c r="CQL101" s="1122"/>
      <c r="CQM101" s="1122"/>
      <c r="CQN101" s="1122"/>
      <c r="CQO101" s="1122"/>
      <c r="CQP101" s="1122"/>
      <c r="CQQ101" s="227"/>
      <c r="CQR101" s="239"/>
      <c r="CQS101" s="1122"/>
      <c r="CQT101" s="1122"/>
      <c r="CQU101" s="1122"/>
      <c r="CQV101" s="227"/>
      <c r="CQW101" s="227"/>
      <c r="CQX101" s="231"/>
      <c r="CQY101" s="1122"/>
      <c r="CQZ101" s="1122"/>
      <c r="CRA101" s="1122"/>
      <c r="CRB101" s="1122"/>
      <c r="CRC101" s="1122"/>
      <c r="CRD101" s="227"/>
      <c r="CRE101" s="1135"/>
      <c r="CRF101" s="1134"/>
      <c r="CRG101" s="1135"/>
      <c r="CRH101" s="240"/>
      <c r="CRI101" s="1122"/>
      <c r="CRJ101" s="1122"/>
      <c r="CRK101" s="1122"/>
      <c r="CRL101" s="231"/>
      <c r="CRM101" s="1122"/>
      <c r="CRN101" s="1122"/>
      <c r="CRO101" s="1122"/>
      <c r="CRP101" s="1122"/>
      <c r="CRQ101" s="227"/>
      <c r="CRR101" s="239"/>
      <c r="CRS101" s="1122"/>
      <c r="CRT101" s="227"/>
      <c r="CRU101" s="239"/>
      <c r="CRV101" s="1122"/>
      <c r="CRW101" s="1122"/>
      <c r="CRX101" s="227"/>
      <c r="CRY101" s="240"/>
      <c r="CRZ101" s="1122"/>
      <c r="CSA101" s="1122"/>
      <c r="CSB101" s="1122"/>
      <c r="CSC101" s="227"/>
      <c r="CSD101" s="239"/>
      <c r="CSE101" s="1122"/>
      <c r="CSF101" s="1122"/>
      <c r="CSG101" s="1122"/>
      <c r="CSH101" s="1122"/>
      <c r="CSI101" s="1122"/>
      <c r="CSJ101" s="1122"/>
      <c r="CSK101" s="1122"/>
      <c r="CSL101" s="1122"/>
      <c r="CSM101" s="1122"/>
      <c r="CSN101" s="1122"/>
      <c r="CSO101" s="1122"/>
      <c r="CSP101" s="1122"/>
      <c r="CSQ101" s="1122"/>
      <c r="CSR101" s="1122"/>
      <c r="CSS101" s="227"/>
      <c r="CST101" s="239"/>
      <c r="CSU101" s="1122"/>
      <c r="CSV101" s="1122"/>
      <c r="CSW101" s="1122"/>
      <c r="CSX101" s="227"/>
      <c r="CSY101" s="227"/>
      <c r="CSZ101" s="231"/>
      <c r="CTA101" s="1122"/>
      <c r="CTB101" s="1122"/>
      <c r="CTC101" s="1122"/>
      <c r="CTD101" s="1122"/>
      <c r="CTE101" s="1122"/>
      <c r="CTF101" s="227"/>
      <c r="CTG101" s="1135"/>
      <c r="CTH101" s="1134"/>
      <c r="CTI101" s="1135"/>
      <c r="CTJ101" s="240"/>
      <c r="CTK101" s="1122"/>
      <c r="CTL101" s="1122"/>
      <c r="CTM101" s="1122"/>
      <c r="CTN101" s="231"/>
      <c r="CTO101" s="1122"/>
      <c r="CTP101" s="1122"/>
      <c r="CTQ101" s="1122"/>
      <c r="CTR101" s="1122"/>
      <c r="CTS101" s="227"/>
      <c r="CTT101" s="239"/>
      <c r="CTU101" s="1122"/>
      <c r="CTV101" s="227"/>
      <c r="CTW101" s="239"/>
      <c r="CTX101" s="1122"/>
      <c r="CTY101" s="1122"/>
      <c r="CTZ101" s="227"/>
      <c r="CUA101" s="240"/>
      <c r="CUB101" s="1122"/>
      <c r="CUC101" s="1122"/>
      <c r="CUD101" s="1122"/>
      <c r="CUE101" s="227"/>
      <c r="CUF101" s="239"/>
      <c r="CUG101" s="1122"/>
      <c r="CUH101" s="1122"/>
      <c r="CUI101" s="1122"/>
      <c r="CUJ101" s="1122"/>
      <c r="CUK101" s="1122"/>
      <c r="CUL101" s="1122"/>
      <c r="CUM101" s="1122"/>
      <c r="CUN101" s="1122"/>
      <c r="CUP101" s="227"/>
      <c r="CUQ101" s="227"/>
      <c r="CUU101" s="1529"/>
      <c r="CUV101" s="1531"/>
      <c r="CUZ101" s="1529"/>
      <c r="CVA101" s="1530"/>
      <c r="CVF101" s="1529"/>
      <c r="CVG101" s="1529"/>
      <c r="CVK101" s="1529"/>
      <c r="CVL101" s="1531"/>
      <c r="CVP101" s="1529"/>
      <c r="CVQ101" s="1530"/>
      <c r="CVV101" s="227"/>
      <c r="CVW101" s="227"/>
      <c r="CWA101" s="227"/>
      <c r="CWB101" s="239"/>
      <c r="CWE101" s="623"/>
      <c r="CWF101" s="623"/>
      <c r="CWG101" s="231"/>
      <c r="CWN101" s="227"/>
      <c r="CWO101" s="1135"/>
      <c r="CWP101" s="1134"/>
      <c r="CWQ101" s="1135"/>
      <c r="CWR101" s="240"/>
      <c r="CWS101" s="1122"/>
      <c r="CWT101" s="1122"/>
      <c r="CWU101" s="1122"/>
      <c r="CWV101" s="231"/>
      <c r="CWW101" s="1122"/>
      <c r="CWX101" s="1122"/>
      <c r="CWY101" s="1122"/>
      <c r="CWZ101" s="1122"/>
      <c r="CXA101" s="227"/>
      <c r="CXB101" s="239"/>
      <c r="CXC101" s="1122"/>
      <c r="CXD101" s="227"/>
      <c r="CXE101" s="239"/>
      <c r="CXF101" s="1122"/>
      <c r="CXG101" s="1122"/>
      <c r="CXH101" s="227"/>
      <c r="CXI101" s="240"/>
      <c r="CXJ101" s="1122"/>
      <c r="CXM101" s="227"/>
      <c r="CXN101" s="239"/>
      <c r="CXR101" s="227"/>
      <c r="CXS101" s="227"/>
      <c r="CXX101" s="1529"/>
      <c r="CXY101" s="1530"/>
      <c r="CYC101" s="1529"/>
      <c r="CYD101" s="1531"/>
      <c r="CYH101" s="227"/>
      <c r="CYI101" s="227"/>
      <c r="CYJ101" s="1171"/>
      <c r="CYK101" s="1171"/>
      <c r="CYL101" s="1171"/>
      <c r="CYM101" s="1171"/>
      <c r="CYN101" s="227"/>
      <c r="CYO101" s="227"/>
      <c r="CYS101" s="1529"/>
      <c r="CYT101" s="1531"/>
      <c r="CYX101" s="1529"/>
      <c r="CYY101" s="1530"/>
      <c r="CZD101" s="227"/>
      <c r="CZE101" s="227"/>
      <c r="CZI101" s="1529"/>
      <c r="CZJ101" s="1531"/>
      <c r="CZN101" s="1529"/>
      <c r="CZO101" s="1530"/>
      <c r="CZY101" s="227"/>
      <c r="CZZ101" s="227"/>
      <c r="DAA101" s="232"/>
      <c r="DAD101" s="227"/>
      <c r="DAE101" s="227"/>
      <c r="DAI101" s="1134"/>
      <c r="DAJ101" s="233"/>
      <c r="DAK101" s="1122"/>
      <c r="DAL101" s="227"/>
      <c r="DAM101" s="1135"/>
      <c r="DAN101" s="1134"/>
      <c r="DAO101" s="1135"/>
      <c r="DAP101" s="240"/>
      <c r="DAQ101" s="1122"/>
      <c r="DAR101" s="1122"/>
      <c r="DAS101" s="1122"/>
      <c r="DAT101" s="231"/>
      <c r="DAU101" s="1122"/>
      <c r="DAY101" s="227"/>
      <c r="DAZ101" s="239"/>
      <c r="DBB101" s="227"/>
      <c r="DBC101" s="239"/>
      <c r="DBF101" s="227"/>
      <c r="DBG101" s="240"/>
      <c r="DBK101" s="227"/>
      <c r="DBL101" s="239"/>
      <c r="DBU101" s="1122"/>
      <c r="DBV101" s="227"/>
      <c r="DBW101" s="227"/>
      <c r="DBX101" s="1122"/>
      <c r="DBY101" s="1122"/>
      <c r="DBZ101" s="1122"/>
      <c r="DCA101" s="1529"/>
      <c r="DCB101" s="1531"/>
      <c r="DCC101" s="1122"/>
      <c r="DCD101" s="1122"/>
      <c r="DCE101" s="1122"/>
      <c r="DCF101" s="1529"/>
      <c r="DCG101" s="1530"/>
      <c r="DCH101" s="1122"/>
      <c r="DCI101" s="1122"/>
      <c r="DCJ101" s="1122"/>
      <c r="DCK101" s="1122"/>
      <c r="DCL101" s="227"/>
      <c r="DCM101" s="227"/>
      <c r="DCN101" s="1122"/>
      <c r="DCO101" s="1122"/>
      <c r="DCP101" s="1122"/>
      <c r="DCQ101" s="1529"/>
      <c r="DCR101" s="1531"/>
      <c r="DCS101" s="1122"/>
      <c r="DCT101" s="1122"/>
      <c r="DCU101" s="1122"/>
      <c r="DCV101" s="1529"/>
      <c r="DCW101" s="1530"/>
      <c r="DCX101" s="1122"/>
      <c r="DCY101" s="1122"/>
      <c r="DCZ101" s="1122"/>
      <c r="DDA101" s="1122"/>
      <c r="DDB101" s="1122"/>
      <c r="DDC101" s="1122"/>
      <c r="DDD101" s="1122"/>
      <c r="DDE101" s="1122"/>
      <c r="DDF101" s="1122"/>
      <c r="DDG101" s="227"/>
      <c r="DDH101" s="239"/>
      <c r="DDI101" s="1122"/>
      <c r="DDJ101" s="1122"/>
      <c r="DDK101" s="1122"/>
      <c r="DDL101" s="227"/>
      <c r="DDM101" s="227"/>
      <c r="DDN101" s="1122"/>
      <c r="DDO101" s="1122"/>
      <c r="DDP101" s="1122"/>
      <c r="DDQ101" s="1134"/>
      <c r="DDR101" s="233"/>
      <c r="DDS101" s="1122"/>
      <c r="DDT101" s="227"/>
      <c r="DDU101" s="1135"/>
      <c r="DDV101" s="1134"/>
      <c r="DDW101" s="1135"/>
      <c r="DDX101" s="240"/>
      <c r="DDY101" s="1122"/>
      <c r="DDZ101" s="1122"/>
      <c r="DEA101" s="1122"/>
      <c r="DEB101" s="231"/>
      <c r="DEC101" s="1122"/>
      <c r="DED101" s="1122"/>
      <c r="DEE101" s="1122"/>
      <c r="DEF101" s="1122"/>
      <c r="DEG101" s="227"/>
      <c r="DEH101" s="239"/>
      <c r="DEI101" s="1122"/>
      <c r="DEJ101" s="227"/>
      <c r="DEK101" s="239"/>
      <c r="DEL101" s="1122"/>
      <c r="DEM101" s="1122"/>
      <c r="DEN101" s="227"/>
      <c r="DEO101" s="240"/>
      <c r="DEP101" s="1122"/>
      <c r="DEQ101" s="1122"/>
      <c r="DER101" s="1122"/>
      <c r="DES101" s="227"/>
      <c r="DET101" s="239"/>
      <c r="DEU101" s="1122"/>
      <c r="DEV101" s="1122"/>
      <c r="DEW101" s="1122"/>
      <c r="DEX101" s="1122"/>
      <c r="DEY101" s="1122"/>
      <c r="DEZ101" s="1122"/>
      <c r="DFA101" s="1122"/>
      <c r="DFB101" s="1122"/>
      <c r="DFC101" s="1122"/>
      <c r="DFD101" s="1529"/>
      <c r="DFE101" s="1529"/>
      <c r="DFF101" s="1122"/>
      <c r="DFG101" s="1122"/>
      <c r="DFH101" s="1122"/>
      <c r="DFI101" s="1529"/>
      <c r="DFJ101" s="1531"/>
      <c r="DFK101" s="1122"/>
      <c r="DFL101" s="1122"/>
      <c r="DFM101" s="1122"/>
      <c r="DFN101" s="1529"/>
      <c r="DFO101" s="1530"/>
      <c r="DFP101" s="1122"/>
      <c r="DFQ101" s="1122"/>
      <c r="DFR101" s="1122"/>
      <c r="DFS101" s="1122"/>
      <c r="DFT101" s="1529"/>
      <c r="DFU101" s="1529"/>
      <c r="DFV101" s="1122"/>
      <c r="DFW101" s="1122"/>
      <c r="DFX101" s="1122"/>
      <c r="DFY101" s="1529"/>
      <c r="DFZ101" s="1531"/>
      <c r="DGA101" s="1122"/>
      <c r="DGB101" s="1122"/>
      <c r="DGC101" s="1122"/>
      <c r="DGD101" s="1529"/>
      <c r="DGE101" s="1530"/>
      <c r="DGF101" s="1122"/>
      <c r="DGG101" s="1122"/>
      <c r="DGH101" s="1122"/>
      <c r="DGI101" s="1122"/>
      <c r="DGJ101" s="1122"/>
      <c r="DGK101" s="1122"/>
      <c r="DGL101" s="1122"/>
      <c r="DGM101" s="1122"/>
      <c r="DGN101" s="1122"/>
      <c r="DGO101" s="227"/>
      <c r="DGP101" s="239"/>
      <c r="DGQ101" s="1122"/>
      <c r="DGR101" s="1122"/>
      <c r="DGS101" s="1122"/>
      <c r="DGT101" s="227"/>
      <c r="DGU101" s="227"/>
      <c r="DGV101" s="1122"/>
      <c r="DGW101" s="1122"/>
      <c r="DGX101" s="1122"/>
      <c r="DGY101" s="1134"/>
      <c r="DGZ101" s="233"/>
      <c r="DHA101" s="1122"/>
      <c r="DHB101" s="227"/>
      <c r="DHC101" s="1135"/>
      <c r="DHD101" s="1134"/>
      <c r="DHE101" s="1135"/>
      <c r="DHF101" s="240"/>
      <c r="DHG101" s="1122"/>
      <c r="DHH101" s="1122"/>
      <c r="DHI101" s="1122"/>
      <c r="DHJ101" s="231"/>
      <c r="DHK101" s="1122"/>
      <c r="DHL101" s="1122"/>
      <c r="DHM101" s="1122"/>
      <c r="DHN101" s="1122"/>
      <c r="DHO101" s="227"/>
      <c r="DHP101" s="239"/>
      <c r="DHQ101" s="1122"/>
      <c r="DHR101" s="227"/>
      <c r="DHS101" s="239"/>
      <c r="DHT101" s="1122"/>
      <c r="DHU101" s="1122"/>
      <c r="DHV101" s="227"/>
      <c r="DHW101" s="240"/>
      <c r="DHX101" s="1122"/>
      <c r="DHY101" s="1122"/>
      <c r="DHZ101" s="1122"/>
      <c r="DIA101" s="227"/>
      <c r="DIB101" s="239"/>
      <c r="DIC101" s="1122"/>
      <c r="DID101" s="1122"/>
      <c r="DIE101" s="1122"/>
      <c r="DIF101" s="1122"/>
      <c r="DIG101" s="1122"/>
      <c r="DIH101" s="1122"/>
      <c r="DII101" s="1122"/>
      <c r="DIJ101" s="1122"/>
      <c r="DIK101" s="1122"/>
      <c r="DIL101" s="227"/>
      <c r="DIM101" s="227"/>
      <c r="DIN101" s="1122"/>
      <c r="DIO101" s="1122"/>
      <c r="DIP101" s="1122"/>
      <c r="DIQ101" s="1529"/>
      <c r="DIR101" s="1531"/>
      <c r="DIS101" s="1122"/>
      <c r="DIT101" s="1122"/>
      <c r="DIU101" s="1122"/>
      <c r="DIV101" s="1529"/>
      <c r="DIW101" s="1530"/>
      <c r="DIX101" s="1122"/>
      <c r="DIY101" s="1122"/>
      <c r="DIZ101" s="1122"/>
      <c r="DJA101" s="1122"/>
      <c r="DJB101" s="227"/>
      <c r="DJC101" s="227"/>
      <c r="DJD101" s="1122"/>
      <c r="DJE101" s="1122"/>
      <c r="DJF101" s="1122"/>
      <c r="DJG101" s="1529"/>
      <c r="DJH101" s="1531"/>
      <c r="DJI101" s="1122"/>
      <c r="DJJ101" s="1122"/>
      <c r="DJK101" s="1122"/>
      <c r="DJL101" s="1529"/>
      <c r="DJM101" s="1530"/>
      <c r="DJN101" s="1122"/>
      <c r="DJO101" s="1122"/>
      <c r="DJP101" s="1122"/>
      <c r="DJQ101" s="1122"/>
      <c r="DJR101" s="1122"/>
      <c r="DJS101" s="1122"/>
      <c r="DJT101" s="1122"/>
      <c r="DJU101" s="1122"/>
      <c r="DJV101" s="1122"/>
      <c r="DJW101" s="227"/>
      <c r="DJX101" s="239"/>
      <c r="DJY101" s="1122"/>
      <c r="DJZ101" s="1122"/>
      <c r="DKA101" s="1122"/>
      <c r="DKB101" s="227"/>
      <c r="DKC101" s="227"/>
      <c r="DKD101" s="1122"/>
      <c r="DKE101" s="1122"/>
      <c r="DKF101" s="1122"/>
      <c r="DKG101" s="1134"/>
      <c r="DKH101" s="233"/>
      <c r="DKI101" s="1122"/>
      <c r="DKJ101" s="227"/>
      <c r="DKK101" s="1135"/>
      <c r="DKL101" s="1134"/>
      <c r="DKM101" s="1135"/>
      <c r="DKN101" s="240"/>
      <c r="DKO101" s="1122"/>
      <c r="DKP101" s="1122"/>
      <c r="DKQ101" s="1122"/>
      <c r="DKR101" s="231"/>
      <c r="DKS101" s="1122"/>
      <c r="DKT101" s="1122"/>
      <c r="DKU101" s="1122"/>
      <c r="DKV101" s="1122"/>
      <c r="DKW101" s="227"/>
      <c r="DKX101" s="239"/>
      <c r="DKY101" s="1122"/>
      <c r="DKZ101" s="227"/>
      <c r="DLA101" s="239"/>
      <c r="DLB101" s="1122"/>
      <c r="DLC101" s="1122"/>
      <c r="DLD101" s="227"/>
      <c r="DLE101" s="240"/>
      <c r="DLF101" s="1122"/>
      <c r="DLG101" s="1122"/>
      <c r="DLH101" s="1122"/>
      <c r="DLI101" s="227"/>
      <c r="DLJ101" s="239"/>
      <c r="DLK101" s="1122"/>
      <c r="DLL101" s="1122"/>
      <c r="DLM101" s="1122"/>
      <c r="DLN101" s="1122"/>
      <c r="DLO101" s="1122"/>
      <c r="DLP101" s="1122"/>
      <c r="DLQ101" s="1122"/>
      <c r="DLR101" s="1122"/>
      <c r="DLT101" s="227"/>
      <c r="DLU101" s="227"/>
      <c r="DLY101" s="1529"/>
      <c r="DLZ101" s="1531"/>
      <c r="DMD101" s="1529"/>
      <c r="DME101" s="1530"/>
      <c r="DMJ101" s="227"/>
      <c r="DMK101" s="227"/>
      <c r="DMO101" s="1529"/>
      <c r="DMP101" s="1531"/>
      <c r="DMT101" s="1532"/>
      <c r="DMU101" s="1530"/>
      <c r="DNE101" s="227"/>
      <c r="DNF101" s="239"/>
      <c r="DNJ101" s="227"/>
      <c r="DNK101" s="227"/>
      <c r="DNL101" s="231"/>
      <c r="DNO101" s="1134"/>
      <c r="DNP101" s="1134"/>
      <c r="DNQ101" s="1122"/>
      <c r="DNR101" s="227"/>
      <c r="DNS101" s="1135"/>
      <c r="DNT101" s="1134"/>
      <c r="DNU101" s="1135"/>
      <c r="DNV101" s="240"/>
      <c r="DNW101" s="1122"/>
      <c r="DNX101" s="1122"/>
      <c r="DNY101" s="1122"/>
      <c r="DNZ101" s="231"/>
      <c r="DOA101" s="1122"/>
      <c r="DOB101" s="1122"/>
      <c r="DOC101" s="1122"/>
      <c r="DOD101" s="1122"/>
      <c r="DOE101" s="227"/>
      <c r="DOF101" s="239"/>
      <c r="DOG101" s="1122"/>
      <c r="DOH101" s="227"/>
      <c r="DOI101" s="239"/>
      <c r="DOJ101" s="1122"/>
      <c r="DOK101" s="1122"/>
      <c r="DOL101" s="227"/>
      <c r="DOM101" s="805"/>
      <c r="DON101" s="1134"/>
      <c r="DOQ101" s="227"/>
      <c r="DOR101" s="227"/>
      <c r="DPB101" s="1529"/>
      <c r="DPC101" s="1530"/>
      <c r="DPD101" s="227"/>
      <c r="DPE101" s="227"/>
      <c r="DPF101" s="227"/>
      <c r="DPG101" s="1529"/>
      <c r="DPH101" s="1531"/>
      <c r="DPI101" s="227"/>
      <c r="DPJ101" s="227"/>
      <c r="DPK101" s="227"/>
      <c r="DPL101" s="227"/>
      <c r="DPM101" s="227"/>
      <c r="DPN101" s="227"/>
      <c r="DPO101" s="227"/>
      <c r="DPP101" s="227"/>
      <c r="DPQ101" s="227"/>
      <c r="DPR101" s="1529"/>
      <c r="DPS101" s="1530"/>
      <c r="DPT101" s="227"/>
      <c r="DPU101" s="227"/>
      <c r="DPV101" s="227"/>
      <c r="DPW101" s="1529"/>
      <c r="DPX101" s="1531"/>
      <c r="DPZ101" s="227"/>
      <c r="DQA101" s="227"/>
      <c r="DQB101" s="227"/>
      <c r="DQC101" s="227"/>
      <c r="DQD101" s="227"/>
      <c r="DQE101" s="227"/>
      <c r="DQF101" s="227"/>
      <c r="DQH101" s="227"/>
      <c r="DQI101" s="227"/>
      <c r="DQM101" s="1529"/>
      <c r="DQN101" s="1531"/>
      <c r="DQO101" s="232"/>
      <c r="DQP101" s="1134"/>
      <c r="DQQ101" s="1134"/>
      <c r="DQR101" s="1529"/>
      <c r="DQS101" s="1530"/>
      <c r="DQT101" s="231"/>
      <c r="DQU101" s="1134"/>
      <c r="DQV101" s="1134"/>
      <c r="DQW101" s="1134"/>
      <c r="DQX101" s="1134"/>
      <c r="DQY101" s="1134"/>
      <c r="DQZ101" s="1134"/>
      <c r="DRA101" s="1134"/>
      <c r="DRB101" s="1134"/>
      <c r="DRC101" s="1135"/>
      <c r="DRD101" s="1135"/>
      <c r="DRE101" s="1134"/>
      <c r="DRF101" s="1134"/>
      <c r="DRG101" s="1134"/>
      <c r="DRH101" s="1135"/>
      <c r="DRI101" s="1135"/>
      <c r="DRJ101" s="231"/>
      <c r="DRK101" s="1134"/>
      <c r="DRL101" s="1134"/>
      <c r="DRM101" s="1134"/>
      <c r="DRN101" s="1134"/>
      <c r="DRP101" s="227"/>
      <c r="DRQ101" s="1135"/>
      <c r="DRR101" s="1134"/>
      <c r="DRS101" s="1135"/>
      <c r="DRT101" s="240"/>
      <c r="DRX101" s="231"/>
      <c r="DRY101" s="265"/>
      <c r="DRZ101" s="265"/>
      <c r="DSA101" s="234"/>
      <c r="DSB101" s="265"/>
      <c r="DSC101" s="227"/>
      <c r="DSD101" s="239"/>
      <c r="DSE101" s="265"/>
      <c r="DSF101" s="227"/>
      <c r="DSG101" s="239"/>
      <c r="DSJ101" s="227"/>
      <c r="DSK101" s="240"/>
      <c r="DSO101" s="227"/>
      <c r="DSP101" s="239"/>
      <c r="DSX101" s="231"/>
      <c r="DTE101" s="232"/>
      <c r="DTO101" s="231"/>
      <c r="DTX101" s="231"/>
      <c r="DUA101" s="235"/>
      <c r="DUB101" s="235"/>
      <c r="DUC101" s="235"/>
      <c r="DUD101" s="235"/>
      <c r="DUE101" s="235"/>
      <c r="DUF101" s="238"/>
      <c r="DUG101" s="235"/>
      <c r="DUH101" s="235"/>
      <c r="DUI101" s="235"/>
      <c r="DUJ101" s="235"/>
      <c r="DUK101" s="235"/>
      <c r="DUL101" s="235"/>
      <c r="DUM101" s="235"/>
      <c r="DUN101" s="235"/>
      <c r="DUO101" s="235"/>
      <c r="DUP101" s="235"/>
      <c r="DUQ101" s="235"/>
      <c r="DUR101" s="235"/>
      <c r="DUS101" s="235"/>
      <c r="DVC101" s="234"/>
      <c r="DVG101" s="227"/>
      <c r="DVH101" s="227"/>
      <c r="DVM101" s="234"/>
      <c r="DVN101" s="1134"/>
      <c r="DVO101" s="1134"/>
      <c r="DVP101" s="1134"/>
      <c r="DVQ101" s="1134"/>
      <c r="DVR101" s="233"/>
      <c r="DVS101" s="1134"/>
      <c r="DVT101" s="1134"/>
      <c r="DVU101" s="1134"/>
      <c r="DVV101" s="1134"/>
      <c r="DVW101" s="1135"/>
      <c r="DVX101" s="1135"/>
      <c r="DVY101" s="1134"/>
      <c r="DVZ101" s="1134"/>
      <c r="DWA101" s="1134"/>
      <c r="DWB101" s="1134"/>
      <c r="DWC101" s="234"/>
      <c r="DWD101" s="1134"/>
      <c r="DWE101" s="1134"/>
      <c r="DWF101" s="1134"/>
      <c r="DWG101" s="1135"/>
      <c r="DWH101" s="240"/>
      <c r="DWI101" s="1134"/>
      <c r="DWJ101" s="1134"/>
      <c r="DWK101" s="1134"/>
      <c r="DWL101" s="1134"/>
      <c r="DWM101" s="1135"/>
      <c r="DWN101" s="1135"/>
      <c r="DWO101" s="1134"/>
      <c r="DWP101" s="1134"/>
      <c r="DWQ101" s="1134"/>
      <c r="DWR101" s="1134"/>
      <c r="DWS101" s="234"/>
      <c r="DWT101" s="1134"/>
      <c r="DWU101" s="1134"/>
      <c r="DWV101" s="1134"/>
      <c r="DWW101" s="1135"/>
      <c r="DWX101" s="240"/>
      <c r="DWY101" s="1134"/>
      <c r="DWZ101" s="1134"/>
      <c r="DXA101" s="1134"/>
      <c r="DXB101" s="1134"/>
      <c r="DXC101" s="1135"/>
      <c r="DXD101" s="1135"/>
      <c r="DXE101" s="1134"/>
      <c r="DXF101" s="1134"/>
      <c r="DXG101" s="1134"/>
      <c r="DXH101" s="1135"/>
      <c r="DXI101" s="1135"/>
      <c r="DXJ101" s="550"/>
      <c r="DXK101" s="550"/>
      <c r="DXL101" s="550"/>
      <c r="DXM101" s="299"/>
      <c r="DXN101" s="633"/>
      <c r="DXO101" s="550"/>
      <c r="DXP101" s="550"/>
      <c r="DXQ101" s="550"/>
      <c r="DXR101" s="550"/>
      <c r="DXS101" s="550"/>
      <c r="DXT101" s="550"/>
      <c r="DXU101" s="550"/>
      <c r="DXV101" s="550"/>
      <c r="DXW101" s="550"/>
      <c r="DXX101" s="299"/>
      <c r="DXY101" s="299"/>
      <c r="DXZ101" s="550"/>
      <c r="DYA101" s="550"/>
      <c r="DYB101" s="550"/>
      <c r="DYC101" s="299"/>
      <c r="DYD101" s="299"/>
      <c r="DYE101" s="551"/>
      <c r="DYI101" s="233"/>
      <c r="DYK101" s="227"/>
      <c r="DYL101" s="1135"/>
      <c r="DYM101" s="1134"/>
      <c r="DYN101" s="1135"/>
      <c r="DYO101" s="240"/>
      <c r="DYS101" s="231"/>
      <c r="DYV101" s="234"/>
      <c r="DYX101" s="227"/>
      <c r="DYY101" s="239"/>
      <c r="DZA101" s="227"/>
      <c r="DZB101" s="239"/>
      <c r="DZE101" s="227"/>
      <c r="DZF101" s="240"/>
      <c r="DZJ101" s="227"/>
      <c r="DZK101" s="239"/>
      <c r="DZU101" s="227"/>
      <c r="DZV101" s="227"/>
      <c r="DZY101" s="1134"/>
      <c r="DZZ101" s="1135"/>
      <c r="EAA101" s="239"/>
      <c r="EAB101" s="1134"/>
      <c r="EAC101" s="1134"/>
      <c r="EAD101" s="1134"/>
      <c r="EAE101" s="1135"/>
      <c r="EAF101" s="1135"/>
      <c r="EAG101" s="231"/>
      <c r="EAH101" s="1134"/>
      <c r="EAI101" s="1134"/>
      <c r="EAJ101" s="1134"/>
      <c r="EAK101" s="1135"/>
      <c r="EAL101" s="1135"/>
      <c r="EAM101" s="1134"/>
      <c r="EAN101" s="1134"/>
      <c r="EAO101" s="1134"/>
      <c r="EAP101" s="1135"/>
      <c r="EAQ101" s="239"/>
      <c r="EAR101" s="1134"/>
      <c r="EAS101" s="1134"/>
      <c r="EAT101" s="1134"/>
      <c r="EAU101" s="1135"/>
      <c r="EAV101" s="240"/>
      <c r="EAW101" s="1134"/>
      <c r="EAX101" s="1134"/>
      <c r="EAY101" s="1134"/>
      <c r="EAZ101" s="1134"/>
      <c r="EBA101" s="1135"/>
      <c r="EBB101" s="1135"/>
      <c r="EBC101" s="1134"/>
      <c r="EBD101" s="1134"/>
      <c r="EBE101" s="1134"/>
      <c r="EBF101" s="1135"/>
      <c r="EBG101" s="239"/>
      <c r="EBH101" s="1134"/>
      <c r="EBI101" s="1134"/>
      <c r="EBJ101" s="1134"/>
      <c r="EBK101" s="1135"/>
      <c r="EBL101" s="240"/>
      <c r="EBM101" s="1134"/>
      <c r="EBN101" s="1134"/>
      <c r="EBO101" s="1134"/>
      <c r="EBP101" s="1134"/>
      <c r="EBQ101" s="1134"/>
      <c r="EBR101" s="1134"/>
      <c r="EBS101" s="1134"/>
      <c r="EBT101" s="1134"/>
      <c r="EBU101" s="1134"/>
      <c r="EBV101" s="1134"/>
      <c r="EBW101" s="1134"/>
      <c r="EBX101" s="1134"/>
      <c r="EBY101" s="1134"/>
      <c r="EBZ101" s="1134"/>
      <c r="ECA101" s="1134"/>
      <c r="ECB101" s="1134"/>
      <c r="ECC101" s="1134"/>
      <c r="ECD101" s="1134"/>
      <c r="ECG101" s="233"/>
      <c r="ECM101" s="233"/>
      <c r="ECP101" s="233"/>
      <c r="ECT101" s="234"/>
      <c r="ECW101" s="234"/>
      <c r="ECZ101" s="234"/>
      <c r="EDC101" s="234"/>
      <c r="EDD101" s="1164"/>
      <c r="EDG101" s="233"/>
      <c r="EDP101" s="1134"/>
      <c r="EDQ101" s="1134"/>
      <c r="EDR101" s="1134"/>
      <c r="EDS101" s="1134"/>
      <c r="EDT101" s="1134"/>
      <c r="EDU101" s="1134"/>
      <c r="EDV101" s="1134"/>
      <c r="EDW101" s="1134"/>
      <c r="EDX101" s="1134"/>
      <c r="EDY101" s="234"/>
      <c r="EDZ101" s="1134"/>
      <c r="EEA101" s="1134"/>
      <c r="EEB101" s="1134"/>
      <c r="EEC101" s="1134"/>
      <c r="EED101" s="1134"/>
      <c r="EEE101" s="1134"/>
      <c r="EEF101" s="1134"/>
      <c r="EEG101" s="1134"/>
      <c r="EEH101" s="1134"/>
      <c r="EEI101" s="233"/>
      <c r="EEO101" s="234"/>
      <c r="EFF101" s="234"/>
      <c r="EFK101" s="248"/>
      <c r="EFL101" s="248"/>
      <c r="EFM101" s="248"/>
      <c r="EFN101" s="248"/>
      <c r="EFO101" s="248"/>
      <c r="EFP101" s="248"/>
      <c r="EFQ101" s="248"/>
      <c r="EFR101" s="248"/>
      <c r="EFS101" s="797"/>
      <c r="EFT101" s="248"/>
      <c r="EFU101" s="248"/>
      <c r="EFV101" s="248"/>
      <c r="EFW101" s="248"/>
      <c r="EFX101" s="248"/>
      <c r="EFY101" s="248"/>
      <c r="EFZ101" s="248"/>
      <c r="EGA101" s="248"/>
      <c r="EGB101" s="248"/>
      <c r="EGC101" s="248"/>
      <c r="EGD101" s="248"/>
      <c r="EGE101" s="248"/>
      <c r="EGF101" s="248"/>
      <c r="EGG101" s="248"/>
      <c r="EGH101" s="248"/>
      <c r="EGI101" s="796"/>
      <c r="EGJ101" s="248"/>
      <c r="EGK101" s="248"/>
      <c r="EGL101" s="248"/>
      <c r="EGM101" s="248"/>
      <c r="EGN101" s="248"/>
      <c r="EGO101" s="990"/>
      <c r="EGP101" s="248"/>
      <c r="EGR101" s="235"/>
      <c r="EGS101" s="235"/>
      <c r="EGT101" s="235"/>
      <c r="EGU101" s="235"/>
      <c r="EGV101" s="235"/>
      <c r="EGW101" s="235"/>
      <c r="EGX101" s="235"/>
      <c r="EGY101" s="235"/>
      <c r="EGZ101" s="237"/>
      <c r="EHA101" s="1195"/>
      <c r="EHB101" s="1195"/>
      <c r="EHC101" s="1195"/>
      <c r="EHD101" s="1195"/>
      <c r="EHE101" s="1192"/>
      <c r="EHF101" s="1195"/>
      <c r="EHG101" s="1195"/>
      <c r="EHH101" s="1133"/>
      <c r="EHI101" s="1133"/>
      <c r="EHJ101" s="1133"/>
      <c r="EHK101" s="1133"/>
      <c r="EHL101" s="1133"/>
      <c r="EHM101" s="1133"/>
      <c r="EHN101" s="1133"/>
      <c r="EHO101" s="1133"/>
      <c r="EHP101" s="1133"/>
      <c r="EHQ101" s="1133"/>
      <c r="EHR101" s="1133"/>
      <c r="EHS101" s="1133"/>
      <c r="EHT101" s="1133"/>
      <c r="EHU101" s="1133"/>
      <c r="EHV101" s="241"/>
      <c r="EHW101" s="241"/>
      <c r="EHX101" s="1122"/>
      <c r="EHY101" s="233"/>
      <c r="EHZ101" s="1122"/>
      <c r="EIA101" s="227"/>
      <c r="EIB101" s="1135"/>
      <c r="EIC101" s="1134"/>
      <c r="EID101" s="1135"/>
      <c r="EIE101" s="240"/>
      <c r="EIF101" s="1122"/>
      <c r="EIG101" s="1122"/>
      <c r="EIH101" s="1122"/>
      <c r="EII101" s="231"/>
      <c r="EIJ101" s="1122"/>
      <c r="EIK101" s="1122"/>
      <c r="EIL101" s="234"/>
      <c r="EIM101" s="1122"/>
      <c r="EIN101" s="227"/>
      <c r="EIO101" s="239"/>
      <c r="EIP101" s="1122"/>
      <c r="EIQ101" s="227"/>
      <c r="EIR101" s="239"/>
      <c r="EIS101" s="1122"/>
      <c r="EIT101" s="1122"/>
      <c r="EIU101" s="227"/>
      <c r="EIV101" s="240"/>
      <c r="EIW101" s="1134"/>
      <c r="EIX101" s="1134"/>
      <c r="EJA101" s="234"/>
      <c r="EJI101" s="1134"/>
      <c r="EJJ101" s="1134"/>
      <c r="EJK101" s="1134"/>
      <c r="EJL101" s="233"/>
      <c r="EJP101" s="1134"/>
      <c r="EJQ101" s="234"/>
      <c r="EJS101" s="1134"/>
      <c r="EJT101" s="1134"/>
      <c r="EJU101" s="1134"/>
      <c r="EJV101" s="1134"/>
      <c r="EJW101" s="1134"/>
      <c r="EJX101" s="1134"/>
      <c r="EJY101" s="1134"/>
      <c r="EJZ101" s="1134"/>
      <c r="EKA101" s="233"/>
      <c r="EKB101" s="1134"/>
      <c r="EKC101" s="1134"/>
      <c r="EKD101" s="1134"/>
      <c r="EKE101" s="1134"/>
      <c r="EKF101" s="1134"/>
      <c r="EKG101" s="234"/>
      <c r="EKH101" s="1134"/>
      <c r="EKI101" s="1134"/>
      <c r="EKJ101" s="1134"/>
      <c r="EKK101" s="1134"/>
      <c r="EKL101" s="1134"/>
      <c r="EKM101" s="1134"/>
      <c r="EKN101" s="1134"/>
      <c r="EKO101" s="1134"/>
      <c r="EKP101" s="1134"/>
      <c r="EKQ101" s="1134"/>
      <c r="EKR101" s="1134"/>
      <c r="EKS101" s="1134"/>
      <c r="EKT101" s="1134"/>
      <c r="EKU101" s="1134"/>
      <c r="EKV101" s="1134"/>
      <c r="EKW101" s="1134"/>
      <c r="EKX101" s="234"/>
      <c r="EKY101" s="1134"/>
      <c r="EKZ101" s="1134"/>
      <c r="ELA101" s="1134"/>
      <c r="ELB101" s="1134"/>
      <c r="ELC101" s="1134"/>
      <c r="ELD101" s="1134"/>
      <c r="ELE101" s="1134"/>
      <c r="ELF101" s="1134"/>
      <c r="ELG101" s="233"/>
      <c r="ELH101" s="1134"/>
      <c r="ELI101" s="1134"/>
      <c r="ELJ101" s="1134"/>
      <c r="ELK101" s="1134"/>
      <c r="ELL101" s="1134"/>
      <c r="ELM101" s="1134"/>
      <c r="ELN101" s="1134"/>
      <c r="ELO101" s="1134"/>
      <c r="ELP101" s="1134"/>
      <c r="ELQ101" s="1134"/>
      <c r="ELR101" s="1134"/>
      <c r="ELS101" s="1134"/>
      <c r="ELT101" s="1134"/>
      <c r="ELU101" s="1134"/>
      <c r="ELV101" s="1134"/>
      <c r="ELW101" s="1134"/>
      <c r="ELX101" s="233"/>
      <c r="ELY101" s="1134"/>
      <c r="EMD101" s="234"/>
      <c r="EMH101" s="227"/>
      <c r="EMI101" s="227"/>
      <c r="EMM101" s="1532"/>
      <c r="EMN101" s="1531"/>
      <c r="EMO101" s="1263"/>
      <c r="EMP101" s="1263"/>
      <c r="EMQ101" s="1263"/>
      <c r="EMR101" s="1532"/>
      <c r="EMS101" s="1530"/>
      <c r="EMT101" s="1134"/>
      <c r="EMU101" s="1134"/>
      <c r="EMV101" s="1134"/>
      <c r="EMW101" s="1134"/>
      <c r="EMX101" s="1134"/>
      <c r="EMY101" s="1134"/>
      <c r="EMZ101" s="1134"/>
      <c r="ENA101" s="1134"/>
      <c r="ENB101" s="1134"/>
      <c r="ENC101" s="1135"/>
      <c r="END101" s="1135"/>
      <c r="ENH101" s="227"/>
      <c r="ENI101" s="227"/>
      <c r="ENJ101" s="1134"/>
      <c r="ENK101" s="1134"/>
      <c r="ENL101" s="1134"/>
      <c r="ENM101" s="1122"/>
      <c r="ENN101" s="233"/>
      <c r="ENO101" s="1122"/>
      <c r="ENP101" s="227"/>
      <c r="ENQ101" s="1135"/>
      <c r="ENR101" s="1134"/>
      <c r="ENS101" s="1135"/>
      <c r="ENT101" s="240"/>
      <c r="ENU101" s="1122"/>
      <c r="ENV101" s="1122"/>
      <c r="ENW101" s="1122"/>
      <c r="ENX101" s="231"/>
      <c r="ENY101" s="265"/>
      <c r="ENZ101" s="265"/>
      <c r="EOA101" s="234"/>
      <c r="EOB101" s="265"/>
      <c r="EOC101" s="227"/>
      <c r="EOD101" s="239"/>
      <c r="EOE101" s="265"/>
      <c r="EOF101" s="227"/>
      <c r="EOG101" s="239"/>
      <c r="EOH101" s="1122"/>
      <c r="EOI101" s="1122"/>
      <c r="EOJ101" s="227"/>
      <c r="EOK101" s="805"/>
      <c r="EOL101" s="1134"/>
      <c r="EOM101" s="1134"/>
      <c r="EON101" s="1122"/>
      <c r="EOO101" s="227"/>
      <c r="EOP101" s="227"/>
      <c r="EOZ101" s="1529"/>
      <c r="EPA101" s="1530"/>
      <c r="EPB101" s="227"/>
      <c r="EPC101" s="227"/>
      <c r="EPD101" s="227"/>
      <c r="EPE101" s="1529"/>
      <c r="EPF101" s="1531"/>
      <c r="EPG101" s="227"/>
      <c r="EPH101" s="227"/>
      <c r="EPI101" s="227"/>
      <c r="EPJ101" s="227"/>
      <c r="EPK101" s="227"/>
      <c r="EPL101" s="227"/>
      <c r="EPM101" s="227"/>
      <c r="EPN101" s="227"/>
      <c r="EPU101" s="227"/>
      <c r="EPV101" s="239"/>
      <c r="EPZ101" s="227"/>
      <c r="EQA101" s="227"/>
      <c r="EQB101" s="231"/>
      <c r="EQE101" s="1122"/>
      <c r="EQF101" s="1122"/>
      <c r="EQG101" s="1122"/>
      <c r="EQH101" s="227"/>
      <c r="EQI101" s="1135"/>
      <c r="EQJ101" s="1134"/>
      <c r="EQK101" s="1135"/>
      <c r="EQL101" s="240"/>
      <c r="EQM101" s="1122"/>
      <c r="EQN101" s="1122"/>
      <c r="EQO101" s="1122"/>
      <c r="EQP101" s="231"/>
      <c r="EQQ101" s="1122"/>
      <c r="EQR101" s="1122"/>
      <c r="EQS101" s="1122"/>
      <c r="EQT101" s="1122"/>
      <c r="EQU101" s="227"/>
      <c r="EQV101" s="239"/>
      <c r="EQW101" s="1122"/>
      <c r="EQX101" s="227"/>
      <c r="EQY101" s="239"/>
      <c r="EQZ101" s="1122"/>
      <c r="ERA101" s="1122"/>
      <c r="ERB101" s="227"/>
      <c r="ERC101" s="240"/>
      <c r="ERD101" s="1122"/>
      <c r="ERE101" s="1122"/>
      <c r="ERF101" s="1122"/>
      <c r="ERG101" s="227"/>
      <c r="ERH101" s="239"/>
      <c r="ERI101" s="1122"/>
      <c r="ERJ101" s="1122"/>
      <c r="ERK101" s="1122"/>
      <c r="ERL101" s="1122"/>
      <c r="ERM101" s="1122"/>
      <c r="ERN101" s="1122"/>
      <c r="ERO101" s="1122"/>
      <c r="ERP101" s="1122"/>
      <c r="ERU101" s="230"/>
      <c r="ERV101" s="1664"/>
      <c r="ERW101" s="1664"/>
      <c r="ERX101" s="227"/>
      <c r="ETA101" s="1518"/>
      <c r="ETB101" s="1518"/>
      <c r="ETC101" s="1518"/>
      <c r="ETD101" s="1518"/>
      <c r="ETE101" s="1518"/>
      <c r="ETF101" s="1518"/>
    </row>
    <row r="102" spans="1:3906" s="226" customFormat="1" ht="15" customHeight="1">
      <c r="A102" s="1264"/>
      <c r="B102" s="1518"/>
      <c r="C102" s="1518"/>
      <c r="D102" s="1518"/>
      <c r="E102" s="1518"/>
      <c r="F102" s="1518"/>
      <c r="G102" s="1518"/>
      <c r="AD102" s="1664"/>
      <c r="AE102" s="1664"/>
      <c r="AF102" s="780"/>
      <c r="AQ102" s="227"/>
      <c r="AR102" s="239"/>
      <c r="AV102" s="227"/>
      <c r="AW102" s="227"/>
      <c r="AX102" s="231"/>
      <c r="BD102" s="227"/>
      <c r="BE102" s="240"/>
      <c r="BG102" s="227"/>
      <c r="BH102" s="227"/>
      <c r="BL102" s="231"/>
      <c r="BQ102" s="227"/>
      <c r="BR102" s="239"/>
      <c r="BT102" s="227"/>
      <c r="BU102" s="239"/>
      <c r="CC102" s="227"/>
      <c r="CD102" s="239"/>
      <c r="CH102" s="227"/>
      <c r="CI102" s="227"/>
      <c r="CJ102" s="231"/>
      <c r="CP102" s="227"/>
      <c r="CQ102" s="1135"/>
      <c r="CR102" s="1134"/>
      <c r="CS102" s="1135"/>
      <c r="CT102" s="240"/>
      <c r="CX102" s="231"/>
      <c r="DC102" s="227"/>
      <c r="DD102" s="239"/>
      <c r="DF102" s="227"/>
      <c r="DG102" s="239"/>
      <c r="DJ102" s="227"/>
      <c r="DK102" s="240"/>
      <c r="DO102" s="227"/>
      <c r="DP102" s="239"/>
      <c r="EE102" s="227"/>
      <c r="EF102" s="239"/>
      <c r="EG102" s="1122"/>
      <c r="EH102" s="1122"/>
      <c r="EI102" s="1122"/>
      <c r="EJ102" s="227"/>
      <c r="EK102" s="227"/>
      <c r="EL102" s="231"/>
      <c r="EM102" s="1122"/>
      <c r="EN102" s="1122"/>
      <c r="EO102" s="1122"/>
      <c r="EP102" s="1122"/>
      <c r="EQ102" s="1122"/>
      <c r="ER102" s="227"/>
      <c r="ES102" s="1135"/>
      <c r="ET102" s="1134"/>
      <c r="EU102" s="1135"/>
      <c r="EV102" s="240"/>
      <c r="EW102" s="1122"/>
      <c r="EX102" s="1122"/>
      <c r="EY102" s="1122"/>
      <c r="EZ102" s="231"/>
      <c r="FA102" s="1122"/>
      <c r="FB102" s="1122"/>
      <c r="FC102" s="1122"/>
      <c r="FD102" s="1122"/>
      <c r="FE102" s="227"/>
      <c r="FF102" s="239"/>
      <c r="FG102" s="1122"/>
      <c r="FH102" s="227"/>
      <c r="FI102" s="239"/>
      <c r="FJ102" s="1122"/>
      <c r="FK102" s="1122"/>
      <c r="FL102" s="227"/>
      <c r="FM102" s="240"/>
      <c r="FN102" s="1122"/>
      <c r="FO102" s="1122"/>
      <c r="FP102" s="1122"/>
      <c r="FQ102" s="227"/>
      <c r="FR102" s="239"/>
      <c r="FS102" s="1122"/>
      <c r="FT102" s="1122"/>
      <c r="FU102" s="1122"/>
      <c r="FV102" s="1122"/>
      <c r="FW102" s="1122"/>
      <c r="FX102" s="1122"/>
      <c r="FY102" s="1122"/>
      <c r="FZ102" s="1122"/>
      <c r="GA102" s="1122"/>
      <c r="GB102" s="1122"/>
      <c r="GC102" s="1122"/>
      <c r="GD102" s="1122"/>
      <c r="GE102" s="1122"/>
      <c r="GF102" s="1122"/>
      <c r="GG102" s="227"/>
      <c r="GH102" s="239"/>
      <c r="GI102" s="1122"/>
      <c r="GJ102" s="1122"/>
      <c r="GK102" s="1122"/>
      <c r="GL102" s="227"/>
      <c r="GM102" s="227"/>
      <c r="GN102" s="231"/>
      <c r="GO102" s="1122"/>
      <c r="GP102" s="1122"/>
      <c r="GQ102" s="1122"/>
      <c r="GR102" s="1122"/>
      <c r="GS102" s="1122"/>
      <c r="GT102" s="227"/>
      <c r="GU102" s="1135"/>
      <c r="GV102" s="1134"/>
      <c r="GW102" s="1135"/>
      <c r="GX102" s="240"/>
      <c r="GY102" s="1122"/>
      <c r="GZ102" s="1122"/>
      <c r="HA102" s="1122"/>
      <c r="HB102" s="231"/>
      <c r="HC102" s="1122"/>
      <c r="HD102" s="1122"/>
      <c r="HE102" s="1122"/>
      <c r="HF102" s="1122"/>
      <c r="HG102" s="227"/>
      <c r="HH102" s="239"/>
      <c r="HI102" s="1122"/>
      <c r="HJ102" s="227"/>
      <c r="HK102" s="239"/>
      <c r="HL102" s="1122"/>
      <c r="HM102" s="1122"/>
      <c r="HN102" s="227"/>
      <c r="HO102" s="240"/>
      <c r="HP102" s="1122"/>
      <c r="HQ102" s="1122"/>
      <c r="HR102" s="1122"/>
      <c r="HS102" s="227"/>
      <c r="HT102" s="239"/>
      <c r="HU102" s="1122"/>
      <c r="HV102" s="1122"/>
      <c r="HW102" s="1122"/>
      <c r="HX102" s="1122"/>
      <c r="HY102" s="1122"/>
      <c r="HZ102" s="1122"/>
      <c r="IA102" s="1122"/>
      <c r="IB102" s="1122"/>
      <c r="IC102" s="1122"/>
      <c r="ID102" s="1122"/>
      <c r="IE102" s="1122"/>
      <c r="IF102" s="1122"/>
      <c r="IG102" s="1122"/>
      <c r="IH102" s="1122"/>
      <c r="II102" s="227"/>
      <c r="IJ102" s="239"/>
      <c r="IK102" s="1122"/>
      <c r="IL102" s="1122"/>
      <c r="IM102" s="1122"/>
      <c r="IN102" s="227"/>
      <c r="IO102" s="227"/>
      <c r="IP102" s="231"/>
      <c r="IQ102" s="1122"/>
      <c r="IR102" s="1122"/>
      <c r="IS102" s="1122"/>
      <c r="IT102" s="1122"/>
      <c r="IU102" s="1122"/>
      <c r="IV102" s="227"/>
      <c r="IW102" s="1135"/>
      <c r="IX102" s="1134"/>
      <c r="IY102" s="1135"/>
      <c r="IZ102" s="240"/>
      <c r="JA102" s="1122"/>
      <c r="JB102" s="1122"/>
      <c r="JC102" s="1122"/>
      <c r="JD102" s="231"/>
      <c r="JE102" s="1122"/>
      <c r="JF102" s="1122"/>
      <c r="JG102" s="1122"/>
      <c r="JH102" s="1122"/>
      <c r="JI102" s="227"/>
      <c r="JJ102" s="239"/>
      <c r="JK102" s="1122"/>
      <c r="JL102" s="227"/>
      <c r="JM102" s="239"/>
      <c r="JN102" s="1122"/>
      <c r="JO102" s="1122"/>
      <c r="JP102" s="227"/>
      <c r="JQ102" s="240"/>
      <c r="JR102" s="1122"/>
      <c r="JS102" s="1122"/>
      <c r="JT102" s="1122"/>
      <c r="JU102" s="227"/>
      <c r="JV102" s="239"/>
      <c r="JW102" s="1122"/>
      <c r="JX102" s="1122"/>
      <c r="JY102" s="1122"/>
      <c r="JZ102" s="1122"/>
      <c r="KA102" s="1122"/>
      <c r="KB102" s="1122"/>
      <c r="KC102" s="1122"/>
      <c r="KD102" s="1122"/>
      <c r="KE102" s="1122"/>
      <c r="KF102" s="1122"/>
      <c r="KG102" s="1122"/>
      <c r="KH102" s="1122"/>
      <c r="KI102" s="1122"/>
      <c r="KJ102" s="1122"/>
      <c r="KK102" s="227"/>
      <c r="KL102" s="239"/>
      <c r="KM102" s="1122"/>
      <c r="KN102" s="1122"/>
      <c r="KO102" s="1122"/>
      <c r="KP102" s="227"/>
      <c r="KQ102" s="227"/>
      <c r="KR102" s="231"/>
      <c r="KS102" s="1122"/>
      <c r="KT102" s="1122"/>
      <c r="KU102" s="1122"/>
      <c r="KV102" s="1122"/>
      <c r="KW102" s="1122"/>
      <c r="KX102" s="227"/>
      <c r="KY102" s="1135"/>
      <c r="KZ102" s="1134"/>
      <c r="LA102" s="1135"/>
      <c r="LB102" s="240"/>
      <c r="LC102" s="1122"/>
      <c r="LD102" s="1122"/>
      <c r="LE102" s="1122"/>
      <c r="LF102" s="231"/>
      <c r="LG102" s="1122"/>
      <c r="LH102" s="1122"/>
      <c r="LI102" s="1122"/>
      <c r="LJ102" s="1122"/>
      <c r="LK102" s="227"/>
      <c r="LL102" s="239"/>
      <c r="LM102" s="1122"/>
      <c r="LN102" s="227"/>
      <c r="LO102" s="239"/>
      <c r="LP102" s="1122"/>
      <c r="LQ102" s="1122"/>
      <c r="LR102" s="227"/>
      <c r="LS102" s="240"/>
      <c r="LT102" s="1122"/>
      <c r="LU102" s="1122"/>
      <c r="LV102" s="1122"/>
      <c r="LW102" s="227"/>
      <c r="LX102" s="239"/>
      <c r="LY102" s="1122"/>
      <c r="LZ102" s="1122"/>
      <c r="MA102" s="1122"/>
      <c r="MB102" s="1122"/>
      <c r="MC102" s="1122"/>
      <c r="MD102" s="1122"/>
      <c r="ME102" s="1122"/>
      <c r="MF102" s="1122"/>
      <c r="MG102" s="1122"/>
      <c r="MH102" s="1122"/>
      <c r="MI102" s="1122"/>
      <c r="MJ102" s="1122"/>
      <c r="MK102" s="1122"/>
      <c r="ML102" s="1122"/>
      <c r="MM102" s="227"/>
      <c r="MN102" s="239"/>
      <c r="MO102" s="1122"/>
      <c r="MP102" s="1122"/>
      <c r="MQ102" s="1122"/>
      <c r="MR102" s="227"/>
      <c r="MS102" s="227"/>
      <c r="MT102" s="231"/>
      <c r="MU102" s="1122"/>
      <c r="MV102" s="1122"/>
      <c r="MW102" s="1122"/>
      <c r="MX102" s="1122"/>
      <c r="MY102" s="1122"/>
      <c r="MZ102" s="227"/>
      <c r="NA102" s="1135"/>
      <c r="NB102" s="1134"/>
      <c r="NC102" s="1135"/>
      <c r="ND102" s="240"/>
      <c r="NE102" s="1122"/>
      <c r="NF102" s="1122"/>
      <c r="NG102" s="1122"/>
      <c r="NH102" s="231"/>
      <c r="NI102" s="1122"/>
      <c r="NJ102" s="1122"/>
      <c r="NK102" s="1122"/>
      <c r="NL102" s="1122"/>
      <c r="NM102" s="227"/>
      <c r="NN102" s="239"/>
      <c r="NO102" s="1122"/>
      <c r="NP102" s="227"/>
      <c r="NQ102" s="239"/>
      <c r="NR102" s="1122"/>
      <c r="NS102" s="1122"/>
      <c r="NT102" s="227"/>
      <c r="NU102" s="240"/>
      <c r="NV102" s="1122"/>
      <c r="NW102" s="1122"/>
      <c r="NX102" s="1122"/>
      <c r="NY102" s="227"/>
      <c r="NZ102" s="239"/>
      <c r="OA102" s="1122"/>
      <c r="OB102" s="1122"/>
      <c r="OC102" s="1122"/>
      <c r="OD102" s="1122"/>
      <c r="OE102" s="1122"/>
      <c r="OF102" s="1122"/>
      <c r="OG102" s="1122"/>
      <c r="OH102" s="1377"/>
      <c r="OI102" s="1377"/>
      <c r="OJ102" s="1377"/>
      <c r="OK102" s="1377"/>
      <c r="OL102" s="1377"/>
      <c r="OM102" s="1377"/>
      <c r="ON102" s="1377"/>
      <c r="OO102" s="1377"/>
      <c r="OP102" s="1166"/>
      <c r="OQ102" s="1165"/>
      <c r="OR102" s="1165"/>
      <c r="OS102" s="1166"/>
      <c r="OU102" s="227"/>
      <c r="OV102" s="227"/>
      <c r="OX102" s="227"/>
      <c r="OY102" s="227"/>
      <c r="OZ102" s="234"/>
      <c r="PA102" s="227"/>
      <c r="PB102" s="227"/>
      <c r="PC102" s="234"/>
      <c r="PK102" s="227"/>
      <c r="PL102" s="239"/>
      <c r="PM102" s="1122"/>
      <c r="PN102" s="1122"/>
      <c r="PO102" s="1122"/>
      <c r="PP102" s="227"/>
      <c r="PQ102" s="227"/>
      <c r="PR102" s="231"/>
      <c r="PS102" s="1122"/>
      <c r="PT102" s="1122"/>
      <c r="PU102" s="1122"/>
      <c r="PV102" s="1122"/>
      <c r="PW102" s="1122"/>
      <c r="PX102" s="227"/>
      <c r="PY102" s="1135"/>
      <c r="PZ102" s="1134"/>
      <c r="QA102" s="1135"/>
      <c r="QB102" s="240"/>
      <c r="QC102" s="1122"/>
      <c r="QD102" s="1122"/>
      <c r="QE102" s="1122"/>
      <c r="QF102" s="231"/>
      <c r="QG102" s="1122"/>
      <c r="QH102" s="1122"/>
      <c r="QI102" s="1122"/>
      <c r="QJ102" s="1122"/>
      <c r="QK102" s="227"/>
      <c r="QL102" s="239"/>
      <c r="QM102" s="1122"/>
      <c r="QN102" s="227"/>
      <c r="QO102" s="239"/>
      <c r="QP102" s="1122"/>
      <c r="QQ102" s="1122"/>
      <c r="QR102" s="227"/>
      <c r="QS102" s="240"/>
      <c r="QT102" s="1122"/>
      <c r="QU102" s="1122"/>
      <c r="QV102" s="1122"/>
      <c r="QW102" s="227"/>
      <c r="QX102" s="239"/>
      <c r="QY102" s="1122"/>
      <c r="QZ102" s="1122"/>
      <c r="RA102" s="1122"/>
      <c r="RB102" s="1122"/>
      <c r="RC102" s="1122"/>
      <c r="RD102" s="1122"/>
      <c r="RE102" s="1122"/>
      <c r="RF102" s="1122"/>
      <c r="RG102" s="1122"/>
      <c r="RH102" s="1122"/>
      <c r="RI102" s="1122"/>
      <c r="RJ102" s="1122"/>
      <c r="RK102" s="1122"/>
      <c r="RL102" s="1122"/>
      <c r="RM102" s="227"/>
      <c r="RN102" s="239"/>
      <c r="RO102" s="1122"/>
      <c r="RP102" s="1122"/>
      <c r="RQ102" s="1122"/>
      <c r="RR102" s="227"/>
      <c r="RS102" s="227"/>
      <c r="RT102" s="231"/>
      <c r="RU102" s="1122"/>
      <c r="RV102" s="1122"/>
      <c r="RW102" s="1122"/>
      <c r="RX102" s="1122"/>
      <c r="RY102" s="1122"/>
      <c r="RZ102" s="227"/>
      <c r="SA102" s="1135"/>
      <c r="SB102" s="1134"/>
      <c r="SC102" s="1135"/>
      <c r="SD102" s="240"/>
      <c r="SE102" s="1122"/>
      <c r="SF102" s="1122"/>
      <c r="SG102" s="1122"/>
      <c r="SH102" s="231"/>
      <c r="SI102" s="1122"/>
      <c r="SJ102" s="1122"/>
      <c r="SK102" s="1122"/>
      <c r="SL102" s="1122"/>
      <c r="SM102" s="227"/>
      <c r="SN102" s="239"/>
      <c r="SO102" s="1122"/>
      <c r="SP102" s="227"/>
      <c r="SQ102" s="239"/>
      <c r="SR102" s="1122"/>
      <c r="SS102" s="1122"/>
      <c r="ST102" s="227"/>
      <c r="SU102" s="240"/>
      <c r="SV102" s="1122"/>
      <c r="SW102" s="1122"/>
      <c r="SX102" s="1122"/>
      <c r="SY102" s="227"/>
      <c r="SZ102" s="239"/>
      <c r="TA102" s="1122"/>
      <c r="TB102" s="1122"/>
      <c r="TC102" s="1122"/>
      <c r="TD102" s="1122"/>
      <c r="TE102" s="1122"/>
      <c r="TF102" s="1122"/>
      <c r="TG102" s="1122"/>
      <c r="TH102" s="1122"/>
      <c r="TI102" s="1122"/>
      <c r="TJ102" s="1122"/>
      <c r="TK102" s="1122"/>
      <c r="TL102" s="1122"/>
      <c r="TM102" s="1122"/>
      <c r="TN102" s="1122"/>
      <c r="TO102" s="227"/>
      <c r="TP102" s="239"/>
      <c r="TQ102" s="1122"/>
      <c r="TR102" s="1122"/>
      <c r="TS102" s="1122"/>
      <c r="TT102" s="227"/>
      <c r="TU102" s="227"/>
      <c r="TV102" s="231"/>
      <c r="TW102" s="1122"/>
      <c r="TX102" s="1122"/>
      <c r="TY102" s="1122"/>
      <c r="TZ102" s="1122"/>
      <c r="UA102" s="1122"/>
      <c r="UB102" s="227"/>
      <c r="UC102" s="1135"/>
      <c r="UD102" s="1134"/>
      <c r="UE102" s="1135"/>
      <c r="UF102" s="240"/>
      <c r="UG102" s="1122"/>
      <c r="UH102" s="1122"/>
      <c r="UI102" s="1122"/>
      <c r="UJ102" s="231"/>
      <c r="UK102" s="1122"/>
      <c r="UL102" s="1122"/>
      <c r="UM102" s="1122"/>
      <c r="UN102" s="1122"/>
      <c r="UO102" s="227"/>
      <c r="UP102" s="239"/>
      <c r="UQ102" s="1122"/>
      <c r="UR102" s="227"/>
      <c r="US102" s="239"/>
      <c r="UT102" s="1122"/>
      <c r="UU102" s="1122"/>
      <c r="UV102" s="227"/>
      <c r="UW102" s="240"/>
      <c r="UX102" s="1122"/>
      <c r="UY102" s="1122"/>
      <c r="UZ102" s="1122"/>
      <c r="VA102" s="227"/>
      <c r="VB102" s="239"/>
      <c r="VC102" s="1122"/>
      <c r="VD102" s="1122"/>
      <c r="VE102" s="1122"/>
      <c r="VF102" s="1122"/>
      <c r="VG102" s="1122"/>
      <c r="VH102" s="1122"/>
      <c r="VI102" s="1122"/>
      <c r="VJ102" s="1122"/>
      <c r="VK102" s="1122"/>
      <c r="VL102" s="1122"/>
      <c r="VM102" s="1122"/>
      <c r="VN102" s="1122"/>
      <c r="VO102" s="1122"/>
      <c r="VP102" s="1122"/>
      <c r="VQ102" s="227"/>
      <c r="VR102" s="239"/>
      <c r="VS102" s="1122"/>
      <c r="VT102" s="1122"/>
      <c r="VU102" s="1122"/>
      <c r="VV102" s="227"/>
      <c r="VW102" s="227"/>
      <c r="VX102" s="231"/>
      <c r="VY102" s="1122"/>
      <c r="VZ102" s="1122"/>
      <c r="WA102" s="1122"/>
      <c r="WB102" s="1122"/>
      <c r="WC102" s="1122"/>
      <c r="WD102" s="227"/>
      <c r="WE102" s="1135"/>
      <c r="WF102" s="1134"/>
      <c r="WG102" s="1135"/>
      <c r="WH102" s="240"/>
      <c r="WI102" s="1122"/>
      <c r="WJ102" s="1122"/>
      <c r="WK102" s="1122"/>
      <c r="WL102" s="231"/>
      <c r="WM102" s="1122"/>
      <c r="WN102" s="1122"/>
      <c r="WO102" s="1122"/>
      <c r="WP102" s="1122"/>
      <c r="WQ102" s="227"/>
      <c r="WR102" s="239"/>
      <c r="WS102" s="1122"/>
      <c r="WT102" s="227"/>
      <c r="WU102" s="239"/>
      <c r="WV102" s="1122"/>
      <c r="WW102" s="1122"/>
      <c r="WX102" s="227"/>
      <c r="WY102" s="240"/>
      <c r="WZ102" s="1122"/>
      <c r="XA102" s="1122"/>
      <c r="XB102" s="1122"/>
      <c r="XC102" s="227"/>
      <c r="XD102" s="239"/>
      <c r="XE102" s="1122"/>
      <c r="XF102" s="1122"/>
      <c r="XG102" s="1122"/>
      <c r="XH102" s="1122"/>
      <c r="XI102" s="1122"/>
      <c r="XJ102" s="1122"/>
      <c r="XK102" s="1122"/>
      <c r="XL102" s="1122"/>
      <c r="XM102" s="1122"/>
      <c r="XN102" s="1122"/>
      <c r="XO102" s="1122"/>
      <c r="XP102" s="1122"/>
      <c r="XQ102" s="1122"/>
      <c r="XR102" s="1122"/>
      <c r="XS102" s="227"/>
      <c r="XT102" s="239"/>
      <c r="XU102" s="1122"/>
      <c r="XV102" s="1122"/>
      <c r="XW102" s="1122"/>
      <c r="XX102" s="227"/>
      <c r="XY102" s="227"/>
      <c r="XZ102" s="231"/>
      <c r="YA102" s="1122"/>
      <c r="YB102" s="1122"/>
      <c r="YC102" s="1122"/>
      <c r="YD102" s="1122"/>
      <c r="YE102" s="1122"/>
      <c r="YF102" s="227"/>
      <c r="YG102" s="1135"/>
      <c r="YH102" s="1134"/>
      <c r="YI102" s="1135"/>
      <c r="YJ102" s="240"/>
      <c r="YK102" s="1122"/>
      <c r="YL102" s="1122"/>
      <c r="YM102" s="1122"/>
      <c r="YN102" s="231"/>
      <c r="YO102" s="1122"/>
      <c r="YP102" s="1122"/>
      <c r="YQ102" s="1122"/>
      <c r="YR102" s="1122"/>
      <c r="YS102" s="227"/>
      <c r="YT102" s="239"/>
      <c r="YU102" s="1122"/>
      <c r="YV102" s="227"/>
      <c r="YW102" s="239"/>
      <c r="YX102" s="1122"/>
      <c r="YY102" s="1122"/>
      <c r="YZ102" s="227"/>
      <c r="ZA102" s="240"/>
      <c r="ZB102" s="1122"/>
      <c r="ZC102" s="1122"/>
      <c r="ZD102" s="1122"/>
      <c r="ZE102" s="227"/>
      <c r="ZF102" s="239"/>
      <c r="ZG102" s="1122"/>
      <c r="ZH102" s="1122"/>
      <c r="ZI102" s="1122"/>
      <c r="ZJ102" s="1122"/>
      <c r="ZK102" s="1122"/>
      <c r="ZL102" s="1122"/>
      <c r="ZM102" s="1122"/>
      <c r="ZN102" s="1122"/>
      <c r="ZO102" s="1122"/>
      <c r="ZP102" s="1122"/>
      <c r="ZQ102" s="1122"/>
      <c r="ZR102" s="1122"/>
      <c r="ZS102" s="1122"/>
      <c r="ZT102" s="1122"/>
      <c r="ZU102" s="227"/>
      <c r="ZV102" s="239"/>
      <c r="ZW102" s="1122"/>
      <c r="ZX102" s="1122"/>
      <c r="ZY102" s="1122"/>
      <c r="ZZ102" s="227"/>
      <c r="AAA102" s="227"/>
      <c r="AAB102" s="231"/>
      <c r="AAC102" s="1122"/>
      <c r="AAD102" s="1122"/>
      <c r="AAE102" s="1122"/>
      <c r="AAF102" s="1122"/>
      <c r="AAG102" s="1122"/>
      <c r="AAH102" s="227"/>
      <c r="AAI102" s="1135"/>
      <c r="AAJ102" s="1134"/>
      <c r="AAK102" s="1135"/>
      <c r="AAL102" s="240"/>
      <c r="AAM102" s="1122"/>
      <c r="AAN102" s="1122"/>
      <c r="AAO102" s="1122"/>
      <c r="AAP102" s="231"/>
      <c r="AAQ102" s="1122"/>
      <c r="AAR102" s="1122"/>
      <c r="AAS102" s="1122"/>
      <c r="AAT102" s="1122"/>
      <c r="AAU102" s="227"/>
      <c r="AAV102" s="239"/>
      <c r="AAW102" s="1122"/>
      <c r="AAX102" s="227"/>
      <c r="AAY102" s="239"/>
      <c r="AAZ102" s="1122"/>
      <c r="ABA102" s="1122"/>
      <c r="ABB102" s="227"/>
      <c r="ABC102" s="240"/>
      <c r="ABD102" s="1122"/>
      <c r="ABE102" s="1122"/>
      <c r="ABF102" s="1122"/>
      <c r="ABG102" s="227"/>
      <c r="ABH102" s="239"/>
      <c r="ABI102" s="1122"/>
      <c r="ABJ102" s="1122"/>
      <c r="ABK102" s="1122"/>
      <c r="ABL102" s="1122"/>
      <c r="ABM102" s="1122"/>
      <c r="ABN102" s="1122"/>
      <c r="ABO102" s="1122"/>
      <c r="ABP102" s="1122"/>
      <c r="ABQ102" s="1122"/>
      <c r="ABR102" s="1122"/>
      <c r="ABS102" s="1122"/>
      <c r="ABT102" s="1122"/>
      <c r="ABU102" s="1122"/>
      <c r="ABV102" s="1122"/>
      <c r="ABW102" s="227"/>
      <c r="ABX102" s="239"/>
      <c r="ABY102" s="1122"/>
      <c r="ABZ102" s="1122"/>
      <c r="ACA102" s="1122"/>
      <c r="ACB102" s="227"/>
      <c r="ACC102" s="227"/>
      <c r="ACD102" s="231"/>
      <c r="ACE102" s="1122"/>
      <c r="ACF102" s="1122"/>
      <c r="ACG102" s="1122"/>
      <c r="ACH102" s="1122"/>
      <c r="ACI102" s="1122"/>
      <c r="ACJ102" s="227"/>
      <c r="ACK102" s="1135"/>
      <c r="ACL102" s="1134"/>
      <c r="ACM102" s="1135"/>
      <c r="ACN102" s="240"/>
      <c r="ACO102" s="1122"/>
      <c r="ACP102" s="1122"/>
      <c r="ACQ102" s="1122"/>
      <c r="ACR102" s="231"/>
      <c r="ACS102" s="1122"/>
      <c r="ACT102" s="1122"/>
      <c r="ACU102" s="1122"/>
      <c r="ACV102" s="1122"/>
      <c r="ACW102" s="227"/>
      <c r="ACX102" s="239"/>
      <c r="ACY102" s="1122"/>
      <c r="ACZ102" s="227"/>
      <c r="ADA102" s="239"/>
      <c r="ADB102" s="1122"/>
      <c r="ADC102" s="1122"/>
      <c r="ADD102" s="227"/>
      <c r="ADE102" s="240"/>
      <c r="ADF102" s="1122"/>
      <c r="ADG102" s="1122"/>
      <c r="ADH102" s="1122"/>
      <c r="ADI102" s="227"/>
      <c r="ADJ102" s="239"/>
      <c r="ADK102" s="1122"/>
      <c r="ADL102" s="1122"/>
      <c r="ADM102" s="1122"/>
      <c r="ADN102" s="1122"/>
      <c r="ADO102" s="1122"/>
      <c r="ADP102" s="1122"/>
      <c r="ADQ102" s="1122"/>
      <c r="ADR102" s="1122"/>
      <c r="ADS102" s="1122"/>
      <c r="ADT102" s="1122"/>
      <c r="ADU102" s="1122"/>
      <c r="ADV102" s="1122"/>
      <c r="ADW102" s="1122"/>
      <c r="ADX102" s="1122"/>
      <c r="ADY102" s="227"/>
      <c r="ADZ102" s="239"/>
      <c r="AEA102" s="1122"/>
      <c r="AEB102" s="1122"/>
      <c r="AEC102" s="1122"/>
      <c r="AED102" s="227"/>
      <c r="AEE102" s="227"/>
      <c r="AEF102" s="231"/>
      <c r="AEG102" s="1122"/>
      <c r="AEH102" s="1122"/>
      <c r="AEI102" s="1122"/>
      <c r="AEJ102" s="1122"/>
      <c r="AEK102" s="1122"/>
      <c r="AEL102" s="227"/>
      <c r="AEM102" s="1135"/>
      <c r="AEN102" s="1134"/>
      <c r="AEO102" s="1135"/>
      <c r="AEP102" s="240"/>
      <c r="AEQ102" s="1122"/>
      <c r="AER102" s="1122"/>
      <c r="AES102" s="1122"/>
      <c r="AET102" s="231"/>
      <c r="AEU102" s="1122"/>
      <c r="AEV102" s="1122"/>
      <c r="AEW102" s="1122"/>
      <c r="AEX102" s="1122"/>
      <c r="AEY102" s="227"/>
      <c r="AEZ102" s="239"/>
      <c r="AFA102" s="1122"/>
      <c r="AFB102" s="227"/>
      <c r="AFC102" s="239"/>
      <c r="AFD102" s="1122"/>
      <c r="AFE102" s="1122"/>
      <c r="AFF102" s="227"/>
      <c r="AFG102" s="240"/>
      <c r="AFH102" s="1122"/>
      <c r="AFI102" s="1122"/>
      <c r="AFJ102" s="1122"/>
      <c r="AFK102" s="227"/>
      <c r="AFL102" s="239"/>
      <c r="AFM102" s="1122"/>
      <c r="AFN102" s="1122"/>
      <c r="AFO102" s="1122"/>
      <c r="AFP102" s="1122"/>
      <c r="AFQ102" s="1122"/>
      <c r="AFR102" s="1122"/>
      <c r="AFS102" s="1122"/>
      <c r="AFT102" s="1122"/>
      <c r="AFU102" s="1122"/>
      <c r="AFV102" s="1122"/>
      <c r="AFW102" s="1122"/>
      <c r="AFX102" s="1122"/>
      <c r="AFY102" s="1122"/>
      <c r="AFZ102" s="1122"/>
      <c r="AGA102" s="227"/>
      <c r="AGB102" s="239"/>
      <c r="AGC102" s="1122"/>
      <c r="AGD102" s="1122"/>
      <c r="AGE102" s="1122"/>
      <c r="AGF102" s="227"/>
      <c r="AGG102" s="227"/>
      <c r="AGH102" s="231"/>
      <c r="AGI102" s="1122"/>
      <c r="AGJ102" s="1122"/>
      <c r="AGK102" s="1122"/>
      <c r="AGL102" s="1122"/>
      <c r="AGM102" s="1122"/>
      <c r="AGN102" s="227"/>
      <c r="AGO102" s="1135"/>
      <c r="AGP102" s="1134"/>
      <c r="AGQ102" s="1135"/>
      <c r="AGR102" s="240"/>
      <c r="AGS102" s="1122"/>
      <c r="AGT102" s="1122"/>
      <c r="AGU102" s="1122"/>
      <c r="AGV102" s="231"/>
      <c r="AGW102" s="1122"/>
      <c r="AGX102" s="1122"/>
      <c r="AGY102" s="1122"/>
      <c r="AGZ102" s="1122"/>
      <c r="AHA102" s="227"/>
      <c r="AHB102" s="239"/>
      <c r="AHC102" s="1122"/>
      <c r="AHD102" s="227"/>
      <c r="AHE102" s="239"/>
      <c r="AHF102" s="1122"/>
      <c r="AHG102" s="1122"/>
      <c r="AHH102" s="227"/>
      <c r="AHI102" s="240"/>
      <c r="AHJ102" s="1122"/>
      <c r="AHK102" s="1122"/>
      <c r="AHL102" s="1122"/>
      <c r="AHM102" s="227"/>
      <c r="AHN102" s="239"/>
      <c r="AHO102" s="1122"/>
      <c r="AHP102" s="1122"/>
      <c r="AHQ102" s="1122"/>
      <c r="AHR102" s="1122"/>
      <c r="AHS102" s="1122"/>
      <c r="AHT102" s="1122"/>
      <c r="AHU102" s="1122"/>
      <c r="AHV102" s="1122"/>
      <c r="AHW102" s="1122"/>
      <c r="AHX102" s="1122"/>
      <c r="AHY102" s="1122"/>
      <c r="AHZ102" s="1122"/>
      <c r="AIA102" s="1122"/>
      <c r="AIB102" s="1122"/>
      <c r="AIC102" s="227"/>
      <c r="AID102" s="239"/>
      <c r="AIE102" s="1122"/>
      <c r="AIF102" s="1122"/>
      <c r="AIG102" s="1122"/>
      <c r="AIH102" s="227"/>
      <c r="AII102" s="227"/>
      <c r="AIJ102" s="231"/>
      <c r="AIK102" s="1122"/>
      <c r="AIL102" s="1122"/>
      <c r="AIM102" s="1122"/>
      <c r="AIN102" s="1122"/>
      <c r="AIO102" s="1122"/>
      <c r="AIP102" s="227"/>
      <c r="AIQ102" s="1135"/>
      <c r="AIR102" s="1134"/>
      <c r="AIS102" s="1135"/>
      <c r="AIT102" s="240"/>
      <c r="AIU102" s="1122"/>
      <c r="AIV102" s="1122"/>
      <c r="AIW102" s="1122"/>
      <c r="AIX102" s="231"/>
      <c r="AIY102" s="1122"/>
      <c r="AIZ102" s="1122"/>
      <c r="AJA102" s="1122"/>
      <c r="AJB102" s="1122"/>
      <c r="AJC102" s="227"/>
      <c r="AJD102" s="239"/>
      <c r="AJE102" s="1122"/>
      <c r="AJF102" s="227"/>
      <c r="AJG102" s="239"/>
      <c r="AJH102" s="1122"/>
      <c r="AJI102" s="1122"/>
      <c r="AJJ102" s="227"/>
      <c r="AJK102" s="240"/>
      <c r="AJL102" s="1122"/>
      <c r="AJM102" s="1122"/>
      <c r="AJN102" s="1122"/>
      <c r="AJO102" s="227"/>
      <c r="AJP102" s="239"/>
      <c r="AJQ102" s="1122"/>
      <c r="AJR102" s="1122"/>
      <c r="AJS102" s="1122"/>
      <c r="AJT102" s="1122"/>
      <c r="AJU102" s="1122"/>
      <c r="AJV102" s="1122"/>
      <c r="AJW102" s="1122"/>
      <c r="AJX102" s="1122"/>
      <c r="AJY102" s="1122"/>
      <c r="AJZ102" s="1122"/>
      <c r="AKA102" s="1122"/>
      <c r="AKB102" s="1122"/>
      <c r="AKC102" s="1122"/>
      <c r="AKD102" s="1122"/>
      <c r="AKE102" s="227"/>
      <c r="AKF102" s="239"/>
      <c r="AKG102" s="1122"/>
      <c r="AKH102" s="1122"/>
      <c r="AKI102" s="1122"/>
      <c r="AKJ102" s="227"/>
      <c r="AKK102" s="227"/>
      <c r="AKL102" s="231"/>
      <c r="AKM102" s="1122"/>
      <c r="AKN102" s="1122"/>
      <c r="AKO102" s="1122"/>
      <c r="AKP102" s="1122"/>
      <c r="AKQ102" s="1122"/>
      <c r="AKR102" s="227"/>
      <c r="AKS102" s="1135"/>
      <c r="AKT102" s="1134"/>
      <c r="AKU102" s="1135"/>
      <c r="AKV102" s="240"/>
      <c r="AKW102" s="1122"/>
      <c r="AKX102" s="1122"/>
      <c r="AKY102" s="1122"/>
      <c r="AKZ102" s="231"/>
      <c r="ALA102" s="1122"/>
      <c r="ALB102" s="1122"/>
      <c r="ALC102" s="1122"/>
      <c r="ALD102" s="1122"/>
      <c r="ALE102" s="227"/>
      <c r="ALF102" s="239"/>
      <c r="ALG102" s="1122"/>
      <c r="ALH102" s="227"/>
      <c r="ALI102" s="239"/>
      <c r="ALJ102" s="1122"/>
      <c r="ALK102" s="1122"/>
      <c r="ALL102" s="227"/>
      <c r="ALM102" s="240"/>
      <c r="ALN102" s="1122"/>
      <c r="ALO102" s="1122"/>
      <c r="ALP102" s="1122"/>
      <c r="ALQ102" s="227"/>
      <c r="ALR102" s="239"/>
      <c r="ALS102" s="1122"/>
      <c r="ALT102" s="1122"/>
      <c r="ALU102" s="1122"/>
      <c r="ALV102" s="1122"/>
      <c r="ALW102" s="1122"/>
      <c r="ALX102" s="1122"/>
      <c r="ALY102" s="1122"/>
      <c r="ALZ102" s="1122"/>
      <c r="AMA102" s="1122"/>
      <c r="AMB102" s="1122"/>
      <c r="AMC102" s="1122"/>
      <c r="AMD102" s="1122"/>
      <c r="AME102" s="1122"/>
      <c r="AMF102" s="1122"/>
      <c r="AMG102" s="227"/>
      <c r="AMH102" s="239"/>
      <c r="AMI102" s="1122"/>
      <c r="AMJ102" s="1122"/>
      <c r="AMK102" s="1122"/>
      <c r="AML102" s="227"/>
      <c r="AMM102" s="227"/>
      <c r="AMN102" s="231"/>
      <c r="AMO102" s="1122"/>
      <c r="AMP102" s="1122"/>
      <c r="AMQ102" s="1122"/>
      <c r="AMR102" s="1122"/>
      <c r="AMS102" s="1122"/>
      <c r="AMT102" s="227"/>
      <c r="AMU102" s="1135"/>
      <c r="AMV102" s="1134"/>
      <c r="AMW102" s="1135"/>
      <c r="AMX102" s="240"/>
      <c r="AMY102" s="1122"/>
      <c r="AMZ102" s="1122"/>
      <c r="ANA102" s="1122"/>
      <c r="ANB102" s="231"/>
      <c r="ANC102" s="1122"/>
      <c r="AND102" s="1122"/>
      <c r="ANE102" s="1122"/>
      <c r="ANF102" s="1122"/>
      <c r="ANG102" s="227"/>
      <c r="ANH102" s="239"/>
      <c r="ANI102" s="1122"/>
      <c r="ANJ102" s="227"/>
      <c r="ANK102" s="239"/>
      <c r="ANL102" s="1122"/>
      <c r="ANM102" s="1122"/>
      <c r="ANN102" s="227"/>
      <c r="ANO102" s="240"/>
      <c r="ANP102" s="1122"/>
      <c r="ANQ102" s="1122"/>
      <c r="ANR102" s="1122"/>
      <c r="ANS102" s="227"/>
      <c r="ANT102" s="239"/>
      <c r="ANU102" s="1122"/>
      <c r="ANV102" s="1122"/>
      <c r="ANW102" s="1122"/>
      <c r="ANX102" s="1122"/>
      <c r="ANY102" s="1122"/>
      <c r="ANZ102" s="1122"/>
      <c r="AOA102" s="1122"/>
      <c r="AOB102" s="1122"/>
      <c r="AOC102" s="1122"/>
      <c r="AOD102" s="1122"/>
      <c r="AOE102" s="1122"/>
      <c r="AOF102" s="1122"/>
      <c r="AOG102" s="1122"/>
      <c r="AOH102" s="1122"/>
      <c r="AOI102" s="227"/>
      <c r="AOJ102" s="239"/>
      <c r="AOK102" s="1122"/>
      <c r="AOL102" s="1122"/>
      <c r="AOM102" s="1122"/>
      <c r="AON102" s="227"/>
      <c r="AOO102" s="227"/>
      <c r="AOP102" s="231"/>
      <c r="AOQ102" s="1122"/>
      <c r="AOR102" s="1122"/>
      <c r="AOS102" s="1122"/>
      <c r="AOT102" s="1122"/>
      <c r="AOU102" s="1122"/>
      <c r="AOV102" s="227"/>
      <c r="AOW102" s="1135"/>
      <c r="AOX102" s="1134"/>
      <c r="AOY102" s="1135"/>
      <c r="AOZ102" s="240"/>
      <c r="APA102" s="1122"/>
      <c r="APB102" s="1122"/>
      <c r="APC102" s="1122"/>
      <c r="APD102" s="231"/>
      <c r="APE102" s="1122"/>
      <c r="APF102" s="1122"/>
      <c r="APG102" s="1122"/>
      <c r="APH102" s="1122"/>
      <c r="API102" s="227"/>
      <c r="APJ102" s="239"/>
      <c r="APK102" s="1122"/>
      <c r="APL102" s="227"/>
      <c r="APM102" s="239"/>
      <c r="APN102" s="1122"/>
      <c r="APO102" s="1122"/>
      <c r="APP102" s="227"/>
      <c r="APQ102" s="240"/>
      <c r="APR102" s="1122"/>
      <c r="APS102" s="1122"/>
      <c r="APT102" s="1122"/>
      <c r="APU102" s="227"/>
      <c r="APV102" s="239"/>
      <c r="APW102" s="1122"/>
      <c r="APX102" s="1122"/>
      <c r="APY102" s="1122"/>
      <c r="APZ102" s="1122"/>
      <c r="AQA102" s="1122"/>
      <c r="AQB102" s="1122"/>
      <c r="AQC102" s="1122"/>
      <c r="AQD102" s="1122"/>
      <c r="AQE102" s="1122"/>
      <c r="AQF102" s="1122"/>
      <c r="AQG102" s="1122"/>
      <c r="AQH102" s="1122"/>
      <c r="AQI102" s="1122"/>
      <c r="AQJ102" s="1122"/>
      <c r="AQK102" s="227"/>
      <c r="AQL102" s="239"/>
      <c r="AQM102" s="1122"/>
      <c r="AQN102" s="1122"/>
      <c r="AQO102" s="1122"/>
      <c r="AQP102" s="227"/>
      <c r="AQQ102" s="227"/>
      <c r="AQR102" s="231"/>
      <c r="AQS102" s="1122"/>
      <c r="AQT102" s="1122"/>
      <c r="AQU102" s="1122"/>
      <c r="AQV102" s="1122"/>
      <c r="AQW102" s="1122"/>
      <c r="AQX102" s="227"/>
      <c r="AQY102" s="1135"/>
      <c r="AQZ102" s="1134"/>
      <c r="ARA102" s="1135"/>
      <c r="ARB102" s="240"/>
      <c r="ARC102" s="1122"/>
      <c r="ARD102" s="1122"/>
      <c r="ARE102" s="1122"/>
      <c r="ARF102" s="231"/>
      <c r="ARG102" s="1122"/>
      <c r="ARH102" s="1122"/>
      <c r="ARI102" s="1122"/>
      <c r="ARJ102" s="1122"/>
      <c r="ARK102" s="227"/>
      <c r="ARL102" s="239"/>
      <c r="ARM102" s="1122"/>
      <c r="ARN102" s="227"/>
      <c r="ARO102" s="239"/>
      <c r="ARP102" s="1122"/>
      <c r="ARQ102" s="1122"/>
      <c r="ARR102" s="227"/>
      <c r="ARS102" s="240"/>
      <c r="ART102" s="1122"/>
      <c r="ARU102" s="1122"/>
      <c r="ARV102" s="1122"/>
      <c r="ARW102" s="227"/>
      <c r="ARX102" s="239"/>
      <c r="ARY102" s="1122"/>
      <c r="ARZ102" s="1122"/>
      <c r="ASA102" s="1122"/>
      <c r="ASB102" s="1122"/>
      <c r="ASC102" s="1122"/>
      <c r="ASD102" s="1122"/>
      <c r="ASE102" s="1122"/>
      <c r="ASF102" s="1122"/>
      <c r="ASG102" s="1122"/>
      <c r="ASH102" s="1122"/>
      <c r="ASI102" s="1122"/>
      <c r="ASJ102" s="1122"/>
      <c r="ASK102" s="1122"/>
      <c r="ASL102" s="1122"/>
      <c r="ASM102" s="227"/>
      <c r="ASN102" s="239"/>
      <c r="ASO102" s="1122"/>
      <c r="ASP102" s="1122"/>
      <c r="ASQ102" s="1122"/>
      <c r="ASR102" s="227"/>
      <c r="ASS102" s="227"/>
      <c r="AST102" s="231"/>
      <c r="ASU102" s="1122"/>
      <c r="ASV102" s="1122"/>
      <c r="ASW102" s="1122"/>
      <c r="ASX102" s="1122"/>
      <c r="ASY102" s="1122"/>
      <c r="ASZ102" s="227"/>
      <c r="ATA102" s="1135"/>
      <c r="ATB102" s="1134"/>
      <c r="ATC102" s="1135"/>
      <c r="ATD102" s="240"/>
      <c r="ATE102" s="1122"/>
      <c r="ATF102" s="1122"/>
      <c r="ATG102" s="1122"/>
      <c r="ATH102" s="231"/>
      <c r="ATI102" s="1122"/>
      <c r="ATJ102" s="1122"/>
      <c r="ATK102" s="1122"/>
      <c r="ATL102" s="1122"/>
      <c r="ATM102" s="227"/>
      <c r="ATN102" s="239"/>
      <c r="ATO102" s="1122"/>
      <c r="ATP102" s="227"/>
      <c r="ATQ102" s="239"/>
      <c r="ATR102" s="1122"/>
      <c r="ATS102" s="1122"/>
      <c r="ATT102" s="227"/>
      <c r="ATU102" s="240"/>
      <c r="ATV102" s="1122"/>
      <c r="ATW102" s="1122"/>
      <c r="ATX102" s="1122"/>
      <c r="ATY102" s="227"/>
      <c r="ATZ102" s="239"/>
      <c r="AUA102" s="1122"/>
      <c r="AUB102" s="1122"/>
      <c r="AUC102" s="1122"/>
      <c r="AUD102" s="1122"/>
      <c r="AUE102" s="1122"/>
      <c r="AUF102" s="1122"/>
      <c r="AUG102" s="1122"/>
      <c r="AUH102" s="1122"/>
      <c r="AUJ102" s="1134"/>
      <c r="AUK102" s="231"/>
      <c r="AUL102" s="1134"/>
      <c r="AUM102" s="1134"/>
      <c r="AUN102" s="1134"/>
      <c r="AUO102" s="1159"/>
      <c r="AUP102" s="1206"/>
      <c r="AUQ102" s="1159"/>
      <c r="AUR102" s="1159"/>
      <c r="AUS102" s="1159"/>
      <c r="AUT102" s="1159"/>
      <c r="AUU102" s="1159"/>
      <c r="AUV102" s="1159"/>
      <c r="AUW102" s="1134"/>
      <c r="AUX102" s="232"/>
      <c r="AUY102" s="1134"/>
      <c r="AUZ102" s="1134"/>
      <c r="AVA102" s="682"/>
      <c r="AVB102" s="1135"/>
      <c r="AVC102" s="1134"/>
      <c r="AVD102" s="229"/>
      <c r="AVE102" s="1134"/>
      <c r="AVF102" s="1134"/>
      <c r="AVG102" s="1134"/>
      <c r="AVV102" s="231"/>
      <c r="AVW102" s="1682"/>
      <c r="AVX102" s="1683"/>
      <c r="AVY102" s="1683"/>
      <c r="AVZ102" s="1683"/>
      <c r="AWA102" s="1249"/>
      <c r="AWB102" s="1249"/>
      <c r="AWC102" s="1249"/>
      <c r="AWD102" s="1249"/>
      <c r="AWE102" s="1249"/>
      <c r="AWF102" s="1249"/>
      <c r="AWG102" s="1249"/>
      <c r="AWH102" s="1249"/>
      <c r="AWI102" s="1249"/>
      <c r="AWJ102" s="1249"/>
      <c r="AWK102" s="1249"/>
      <c r="AWL102" s="1249"/>
      <c r="AWM102" s="1249"/>
      <c r="AWN102" s="1249"/>
      <c r="AWO102" s="1249"/>
      <c r="AWP102" s="1249"/>
      <c r="AWQ102" s="1249"/>
      <c r="AWR102" s="1249"/>
      <c r="AWS102" s="1249"/>
      <c r="AWT102" s="1249"/>
      <c r="AWU102" s="1543"/>
      <c r="AWV102" s="1683"/>
      <c r="AWW102" s="1683"/>
      <c r="AWX102" s="1757"/>
      <c r="AWY102" s="233"/>
      <c r="AXG102" s="227"/>
      <c r="AXH102" s="239"/>
      <c r="AXI102" s="232"/>
      <c r="AXL102" s="227"/>
      <c r="AXM102" s="227"/>
      <c r="AXN102" s="231"/>
      <c r="AXS102" s="231"/>
      <c r="AXY102" s="232"/>
      <c r="AYA102" s="745"/>
      <c r="AYB102" s="1100"/>
      <c r="AYH102" s="234"/>
      <c r="AYI102" s="745"/>
      <c r="AYJ102" s="745"/>
      <c r="AYL102" s="233"/>
      <c r="AYR102" s="234"/>
      <c r="AYT102" s="230"/>
      <c r="AYW102" s="230"/>
      <c r="AZA102" s="227"/>
      <c r="AZB102" s="239"/>
      <c r="AZF102" s="227"/>
      <c r="AZG102" s="227"/>
      <c r="AZH102" s="231"/>
      <c r="AZK102" s="1122"/>
      <c r="AZL102" s="1122"/>
      <c r="AZM102" s="1122"/>
      <c r="AZN102" s="227"/>
      <c r="AZO102" s="1135"/>
      <c r="AZP102" s="1134"/>
      <c r="AZQ102" s="1135"/>
      <c r="AZR102" s="240"/>
      <c r="AZS102" s="1122"/>
      <c r="AZT102" s="1122"/>
      <c r="AZU102" s="1122"/>
      <c r="AZV102" s="231"/>
      <c r="AZW102" s="1122"/>
      <c r="AZX102" s="1122"/>
      <c r="AZY102" s="1122"/>
      <c r="AZZ102" s="1122"/>
      <c r="BAA102" s="227"/>
      <c r="BAB102" s="239"/>
      <c r="BAC102" s="1122"/>
      <c r="BAD102" s="227"/>
      <c r="BAE102" s="239"/>
      <c r="BAF102" s="1122"/>
      <c r="BAG102" s="1122"/>
      <c r="BAH102" s="227"/>
      <c r="BAI102" s="240"/>
      <c r="BAJ102" s="1122"/>
      <c r="BAK102" s="1122"/>
      <c r="BAL102" s="1122"/>
      <c r="BAM102" s="227"/>
      <c r="BAN102" s="239"/>
      <c r="BAW102" s="1122"/>
      <c r="BAX102" s="1122"/>
      <c r="BAY102" s="1122"/>
      <c r="BAZ102" s="1122"/>
      <c r="BBA102" s="1122"/>
      <c r="BBB102" s="1122"/>
      <c r="BBC102" s="227"/>
      <c r="BBD102" s="239"/>
      <c r="BBE102" s="1122"/>
      <c r="BBF102" s="1122"/>
      <c r="BBG102" s="1122"/>
      <c r="BBH102" s="227"/>
      <c r="BBI102" s="227"/>
      <c r="BBJ102" s="231"/>
      <c r="BBK102" s="1122"/>
      <c r="BBL102" s="1122"/>
      <c r="BBM102" s="1122"/>
      <c r="BBN102" s="1122"/>
      <c r="BBO102" s="1122"/>
      <c r="BBP102" s="227"/>
      <c r="BBQ102" s="1135"/>
      <c r="BBR102" s="1134"/>
      <c r="BBS102" s="1135"/>
      <c r="BBT102" s="240"/>
      <c r="BBU102" s="1122"/>
      <c r="BBV102" s="1122"/>
      <c r="BBW102" s="1122"/>
      <c r="BBX102" s="231"/>
      <c r="BBY102" s="1122"/>
      <c r="BBZ102" s="1122"/>
      <c r="BCA102" s="1122"/>
      <c r="BCB102" s="1122"/>
      <c r="BCC102" s="227"/>
      <c r="BCD102" s="239"/>
      <c r="BCE102" s="1122"/>
      <c r="BCF102" s="227"/>
      <c r="BCG102" s="239"/>
      <c r="BCH102" s="1122"/>
      <c r="BCI102" s="1122"/>
      <c r="BCJ102" s="227"/>
      <c r="BCK102" s="240"/>
      <c r="BCL102" s="1122"/>
      <c r="BCM102" s="1122"/>
      <c r="BCN102" s="1122"/>
      <c r="BCO102" s="227"/>
      <c r="BCP102" s="239"/>
      <c r="BCQ102" s="1122"/>
      <c r="BCR102" s="1122"/>
      <c r="BCS102" s="1122"/>
      <c r="BCT102" s="1122"/>
      <c r="BCU102" s="1122"/>
      <c r="BCV102" s="1122"/>
      <c r="BCW102" s="1122"/>
      <c r="BCX102" s="1122"/>
      <c r="BCY102" s="1122"/>
      <c r="BCZ102" s="1122"/>
      <c r="BDA102" s="1122"/>
      <c r="BDB102" s="1122"/>
      <c r="BDC102" s="1122"/>
      <c r="BDD102" s="1122"/>
      <c r="BDE102" s="227"/>
      <c r="BDF102" s="239"/>
      <c r="BDG102" s="1122"/>
      <c r="BDH102" s="1122"/>
      <c r="BDI102" s="1122"/>
      <c r="BDJ102" s="227"/>
      <c r="BDK102" s="227"/>
      <c r="BDL102" s="231"/>
      <c r="BDM102" s="1122"/>
      <c r="BDN102" s="1122"/>
      <c r="BDO102" s="1122"/>
      <c r="BDP102" s="1122"/>
      <c r="BDQ102" s="1122"/>
      <c r="BDR102" s="227"/>
      <c r="BDS102" s="1135"/>
      <c r="BDT102" s="1134"/>
      <c r="BDU102" s="1135"/>
      <c r="BDV102" s="240"/>
      <c r="BDW102" s="1122"/>
      <c r="BDX102" s="1122"/>
      <c r="BDY102" s="1122"/>
      <c r="BDZ102" s="231"/>
      <c r="BEA102" s="1122"/>
      <c r="BEB102" s="1122"/>
      <c r="BEC102" s="1122"/>
      <c r="BED102" s="1122"/>
      <c r="BEE102" s="227"/>
      <c r="BEF102" s="239"/>
      <c r="BEG102" s="1122"/>
      <c r="BEH102" s="227"/>
      <c r="BEI102" s="239"/>
      <c r="BEJ102" s="1122"/>
      <c r="BEK102" s="1122"/>
      <c r="BEL102" s="227"/>
      <c r="BEM102" s="240"/>
      <c r="BEN102" s="1122"/>
      <c r="BEO102" s="1122"/>
      <c r="BEP102" s="1122"/>
      <c r="BEQ102" s="227"/>
      <c r="BER102" s="239"/>
      <c r="BES102" s="1122"/>
      <c r="BET102" s="1122"/>
      <c r="BEU102" s="1122"/>
      <c r="BEV102" s="1122"/>
      <c r="BEW102" s="1122"/>
      <c r="BEX102" s="1122"/>
      <c r="BEY102" s="1122"/>
      <c r="BEZ102" s="1122"/>
      <c r="BFA102" s="1122"/>
      <c r="BFB102" s="1122"/>
      <c r="BFC102" s="1122"/>
      <c r="BFD102" s="1122"/>
      <c r="BFE102" s="1122"/>
      <c r="BFF102" s="1122"/>
      <c r="BFG102" s="227"/>
      <c r="BFH102" s="239"/>
      <c r="BFI102" s="1122"/>
      <c r="BFJ102" s="1122"/>
      <c r="BFK102" s="1122"/>
      <c r="BFL102" s="227"/>
      <c r="BFM102" s="227"/>
      <c r="BFN102" s="231"/>
      <c r="BFO102" s="1122"/>
      <c r="BFP102" s="1122"/>
      <c r="BFQ102" s="1122"/>
      <c r="BFR102" s="1122"/>
      <c r="BFS102" s="1122"/>
      <c r="BFT102" s="227"/>
      <c r="BFU102" s="1135"/>
      <c r="BFV102" s="1134"/>
      <c r="BFW102" s="1135"/>
      <c r="BFX102" s="240"/>
      <c r="BFY102" s="1122"/>
      <c r="BFZ102" s="1122"/>
      <c r="BGA102" s="1122"/>
      <c r="BGB102" s="231"/>
      <c r="BGC102" s="1122"/>
      <c r="BGD102" s="1122"/>
      <c r="BGE102" s="1122"/>
      <c r="BGF102" s="1122"/>
      <c r="BGG102" s="227"/>
      <c r="BGH102" s="239"/>
      <c r="BGI102" s="1122"/>
      <c r="BGJ102" s="227"/>
      <c r="BGK102" s="239"/>
      <c r="BGL102" s="1122"/>
      <c r="BGM102" s="1122"/>
      <c r="BGN102" s="227"/>
      <c r="BGO102" s="240"/>
      <c r="BGP102" s="1122"/>
      <c r="BGQ102" s="1122"/>
      <c r="BGR102" s="1122"/>
      <c r="BGS102" s="227"/>
      <c r="BGT102" s="239"/>
      <c r="BGU102" s="1122"/>
      <c r="BGV102" s="1122"/>
      <c r="BGW102" s="1122"/>
      <c r="BGX102" s="1122"/>
      <c r="BGY102" s="1122"/>
      <c r="BGZ102" s="1122"/>
      <c r="BHA102" s="1122"/>
      <c r="BHB102" s="1122"/>
      <c r="BHC102" s="1122"/>
      <c r="BHD102" s="1122"/>
      <c r="BHE102" s="1122"/>
      <c r="BHF102" s="1122"/>
      <c r="BHG102" s="1122"/>
      <c r="BHH102" s="1122"/>
      <c r="BHI102" s="227"/>
      <c r="BHJ102" s="239"/>
      <c r="BHK102" s="1122"/>
      <c r="BHL102" s="1122"/>
      <c r="BHM102" s="1122"/>
      <c r="BHN102" s="227"/>
      <c r="BHO102" s="227"/>
      <c r="BHP102" s="231"/>
      <c r="BHQ102" s="1122"/>
      <c r="BHR102" s="1122"/>
      <c r="BHS102" s="1122"/>
      <c r="BHT102" s="1122"/>
      <c r="BHU102" s="1122"/>
      <c r="BHV102" s="227"/>
      <c r="BHW102" s="1135"/>
      <c r="BHX102" s="1134"/>
      <c r="BHY102" s="1135"/>
      <c r="BHZ102" s="240"/>
      <c r="BIA102" s="1122"/>
      <c r="BIB102" s="1122"/>
      <c r="BIC102" s="1122"/>
      <c r="BID102" s="231"/>
      <c r="BIE102" s="1122"/>
      <c r="BIF102" s="1122"/>
      <c r="BIG102" s="1122"/>
      <c r="BIH102" s="1122"/>
      <c r="BII102" s="227"/>
      <c r="BIJ102" s="239"/>
      <c r="BIK102" s="1122"/>
      <c r="BIL102" s="227"/>
      <c r="BIM102" s="239"/>
      <c r="BIN102" s="1122"/>
      <c r="BIO102" s="1122"/>
      <c r="BIP102" s="227"/>
      <c r="BIQ102" s="240"/>
      <c r="BIR102" s="1122"/>
      <c r="BIS102" s="1122"/>
      <c r="BIT102" s="1122"/>
      <c r="BIU102" s="227"/>
      <c r="BIV102" s="239"/>
      <c r="BIW102" s="1122"/>
      <c r="BIX102" s="1122"/>
      <c r="BIY102" s="1122"/>
      <c r="BIZ102" s="1122"/>
      <c r="BJA102" s="1122"/>
      <c r="BJB102" s="1122"/>
      <c r="BJC102" s="1122"/>
      <c r="BJD102" s="1122"/>
      <c r="BJE102" s="1122"/>
      <c r="BJF102" s="1122"/>
      <c r="BJG102" s="1122"/>
      <c r="BJH102" s="1122"/>
      <c r="BJI102" s="1122"/>
      <c r="BJJ102" s="1122"/>
      <c r="BJK102" s="227"/>
      <c r="BJL102" s="239"/>
      <c r="BJM102" s="1122"/>
      <c r="BJN102" s="1122"/>
      <c r="BJO102" s="1122"/>
      <c r="BJP102" s="227"/>
      <c r="BJQ102" s="227"/>
      <c r="BJR102" s="231"/>
      <c r="BJS102" s="1122"/>
      <c r="BJT102" s="1122"/>
      <c r="BJU102" s="1122"/>
      <c r="BJV102" s="1122"/>
      <c r="BJW102" s="1122"/>
      <c r="BJX102" s="227"/>
      <c r="BJY102" s="1135"/>
      <c r="BJZ102" s="1134"/>
      <c r="BKA102" s="1135"/>
      <c r="BKB102" s="240"/>
      <c r="BKC102" s="1122"/>
      <c r="BKD102" s="1122"/>
      <c r="BKE102" s="1122"/>
      <c r="BKF102" s="231"/>
      <c r="BKG102" s="1122"/>
      <c r="BKH102" s="1122"/>
      <c r="BKI102" s="1122"/>
      <c r="BKJ102" s="1122"/>
      <c r="BKK102" s="227"/>
      <c r="BKL102" s="239"/>
      <c r="BKM102" s="1122"/>
      <c r="BKN102" s="227"/>
      <c r="BKO102" s="239"/>
      <c r="BKP102" s="1122"/>
      <c r="BKQ102" s="1122"/>
      <c r="BKR102" s="227"/>
      <c r="BKS102" s="240"/>
      <c r="BKT102" s="1122"/>
      <c r="BKU102" s="1122"/>
      <c r="BKV102" s="1122"/>
      <c r="BKW102" s="227"/>
      <c r="BKX102" s="239"/>
      <c r="BKY102" s="1122"/>
      <c r="BKZ102" s="1122"/>
      <c r="BLA102" s="1122"/>
      <c r="BLB102" s="1122"/>
      <c r="BLC102" s="1122"/>
      <c r="BLD102" s="1122"/>
      <c r="BLE102" s="1122"/>
      <c r="BLF102" s="1122"/>
      <c r="BLG102" s="1122"/>
      <c r="BLH102" s="1122"/>
      <c r="BLI102" s="1122"/>
      <c r="BLJ102" s="1122"/>
      <c r="BLK102" s="1122"/>
      <c r="BLL102" s="1122"/>
      <c r="BLM102" s="227"/>
      <c r="BLN102" s="239"/>
      <c r="BLO102" s="1122"/>
      <c r="BLP102" s="1122"/>
      <c r="BLQ102" s="1122"/>
      <c r="BLR102" s="227"/>
      <c r="BLS102" s="227"/>
      <c r="BLT102" s="231"/>
      <c r="BLU102" s="1122"/>
      <c r="BLV102" s="1122"/>
      <c r="BLW102" s="1122"/>
      <c r="BLX102" s="1122"/>
      <c r="BLY102" s="1122"/>
      <c r="BLZ102" s="227"/>
      <c r="BMA102" s="1135"/>
      <c r="BMB102" s="1134"/>
      <c r="BMC102" s="1135"/>
      <c r="BMD102" s="240"/>
      <c r="BME102" s="1122"/>
      <c r="BMF102" s="1122"/>
      <c r="BMG102" s="1122"/>
      <c r="BMH102" s="231"/>
      <c r="BMI102" s="1122"/>
      <c r="BMJ102" s="1122"/>
      <c r="BMK102" s="1122"/>
      <c r="BML102" s="1122"/>
      <c r="BMM102" s="227"/>
      <c r="BMN102" s="239"/>
      <c r="BMO102" s="1122"/>
      <c r="BMP102" s="227"/>
      <c r="BMQ102" s="239"/>
      <c r="BMR102" s="1122"/>
      <c r="BMS102" s="1122"/>
      <c r="BMT102" s="227"/>
      <c r="BMU102" s="240"/>
      <c r="BMV102" s="1122"/>
      <c r="BMW102" s="1122"/>
      <c r="BMX102" s="1122"/>
      <c r="BMY102" s="227"/>
      <c r="BMZ102" s="239"/>
      <c r="BNA102" s="1122"/>
      <c r="BNB102" s="1122"/>
      <c r="BNC102" s="1122"/>
      <c r="BND102" s="1122"/>
      <c r="BNE102" s="1122"/>
      <c r="BNF102" s="1122"/>
      <c r="BNG102" s="1122"/>
      <c r="BNH102" s="1122"/>
      <c r="BNI102" s="1122"/>
      <c r="BNJ102" s="1122"/>
      <c r="BNK102" s="1122"/>
      <c r="BNL102" s="1122"/>
      <c r="BNM102" s="1122"/>
      <c r="BNN102" s="1122"/>
      <c r="BNO102" s="227"/>
      <c r="BNP102" s="239"/>
      <c r="BNQ102" s="1122"/>
      <c r="BNR102" s="1122"/>
      <c r="BNS102" s="1122"/>
      <c r="BNT102" s="227"/>
      <c r="BNU102" s="227"/>
      <c r="BNV102" s="231"/>
      <c r="BNW102" s="1122"/>
      <c r="BNX102" s="1122"/>
      <c r="BNY102" s="1122"/>
      <c r="BNZ102" s="1122"/>
      <c r="BOA102" s="1122"/>
      <c r="BOB102" s="227"/>
      <c r="BOC102" s="1135"/>
      <c r="BOD102" s="1134"/>
      <c r="BOE102" s="1135"/>
      <c r="BOF102" s="240"/>
      <c r="BOG102" s="1122"/>
      <c r="BOH102" s="1122"/>
      <c r="BOI102" s="1122"/>
      <c r="BOJ102" s="231"/>
      <c r="BOK102" s="1122"/>
      <c r="BOL102" s="1122"/>
      <c r="BOM102" s="1122"/>
      <c r="BON102" s="1122"/>
      <c r="BOO102" s="227"/>
      <c r="BOP102" s="239"/>
      <c r="BOQ102" s="1122"/>
      <c r="BOR102" s="227"/>
      <c r="BOS102" s="239"/>
      <c r="BOT102" s="1122"/>
      <c r="BOU102" s="1122"/>
      <c r="BOV102" s="227"/>
      <c r="BOW102" s="240"/>
      <c r="BOX102" s="1122"/>
      <c r="BOY102" s="1122"/>
      <c r="BOZ102" s="1122"/>
      <c r="BPA102" s="227"/>
      <c r="BPB102" s="239"/>
      <c r="BPC102" s="1122"/>
      <c r="BPD102" s="1122"/>
      <c r="BPE102" s="1122"/>
      <c r="BPF102" s="1122"/>
      <c r="BPG102" s="1122"/>
      <c r="BPH102" s="1122"/>
      <c r="BPI102" s="1122"/>
      <c r="BPJ102" s="1122"/>
      <c r="BPK102" s="1122"/>
      <c r="BPL102" s="1122"/>
      <c r="BPM102" s="1122"/>
      <c r="BPN102" s="1122"/>
      <c r="BPO102" s="1122"/>
      <c r="BPP102" s="1122"/>
      <c r="BPQ102" s="227"/>
      <c r="BPR102" s="239"/>
      <c r="BPS102" s="1122"/>
      <c r="BPT102" s="1122"/>
      <c r="BPU102" s="1122"/>
      <c r="BPV102" s="227"/>
      <c r="BPW102" s="227"/>
      <c r="BPX102" s="231"/>
      <c r="BPY102" s="1122"/>
      <c r="BPZ102" s="1122"/>
      <c r="BQA102" s="1122"/>
      <c r="BQB102" s="1122"/>
      <c r="BQC102" s="1122"/>
      <c r="BQD102" s="227"/>
      <c r="BQE102" s="1135"/>
      <c r="BQF102" s="1134"/>
      <c r="BQG102" s="1135"/>
      <c r="BQH102" s="240"/>
      <c r="BQI102" s="1122"/>
      <c r="BQJ102" s="1122"/>
      <c r="BQK102" s="1122"/>
      <c r="BQL102" s="231"/>
      <c r="BQM102" s="1122"/>
      <c r="BQN102" s="1122"/>
      <c r="BQO102" s="1122"/>
      <c r="BQP102" s="1122"/>
      <c r="BQQ102" s="227"/>
      <c r="BQR102" s="239"/>
      <c r="BQS102" s="1122"/>
      <c r="BQT102" s="227"/>
      <c r="BQU102" s="239"/>
      <c r="BQV102" s="1122"/>
      <c r="BQW102" s="1122"/>
      <c r="BQX102" s="227"/>
      <c r="BQY102" s="240"/>
      <c r="BQZ102" s="1122"/>
      <c r="BRA102" s="1122"/>
      <c r="BRB102" s="1122"/>
      <c r="BRC102" s="227"/>
      <c r="BRD102" s="239"/>
      <c r="BRE102" s="1122"/>
      <c r="BRF102" s="1122"/>
      <c r="BRG102" s="1122"/>
      <c r="BRH102" s="1122"/>
      <c r="BRI102" s="1122"/>
      <c r="BRJ102" s="1122"/>
      <c r="BRK102" s="1122"/>
      <c r="BRL102" s="1122"/>
      <c r="BRM102" s="1122"/>
      <c r="BRN102" s="1122"/>
      <c r="BRO102" s="1122"/>
      <c r="BRP102" s="1122"/>
      <c r="BRQ102" s="1122"/>
      <c r="BRR102" s="1122"/>
      <c r="BRS102" s="227"/>
      <c r="BRT102" s="239"/>
      <c r="BRU102" s="1122"/>
      <c r="BRV102" s="1122"/>
      <c r="BRW102" s="1122"/>
      <c r="BRX102" s="227"/>
      <c r="BRY102" s="227"/>
      <c r="BRZ102" s="231"/>
      <c r="BSA102" s="1122"/>
      <c r="BSB102" s="1122"/>
      <c r="BSC102" s="1122"/>
      <c r="BSD102" s="1122"/>
      <c r="BSE102" s="1122"/>
      <c r="BSF102" s="227"/>
      <c r="BSG102" s="1135"/>
      <c r="BSH102" s="1134"/>
      <c r="BSI102" s="1135"/>
      <c r="BSJ102" s="240"/>
      <c r="BSK102" s="1122"/>
      <c r="BSL102" s="1122"/>
      <c r="BSM102" s="1122"/>
      <c r="BSN102" s="231"/>
      <c r="BSO102" s="1122"/>
      <c r="BSP102" s="1122"/>
      <c r="BSQ102" s="1122"/>
      <c r="BSR102" s="1122"/>
      <c r="BSS102" s="227"/>
      <c r="BST102" s="239"/>
      <c r="BSU102" s="1122"/>
      <c r="BSV102" s="227"/>
      <c r="BSW102" s="239"/>
      <c r="BSX102" s="1122"/>
      <c r="BSY102" s="1122"/>
      <c r="BSZ102" s="227"/>
      <c r="BTA102" s="240"/>
      <c r="BTB102" s="1122"/>
      <c r="BTC102" s="1122"/>
      <c r="BTD102" s="1122"/>
      <c r="BTE102" s="227"/>
      <c r="BTF102" s="239"/>
      <c r="BTG102" s="1122"/>
      <c r="BTH102" s="1122"/>
      <c r="BTI102" s="1122"/>
      <c r="BTJ102" s="1122"/>
      <c r="BTK102" s="1122"/>
      <c r="BTL102" s="1122"/>
      <c r="BTM102" s="1122"/>
      <c r="BTN102" s="1122"/>
      <c r="BTO102" s="1122"/>
      <c r="BTP102" s="1122"/>
      <c r="BTQ102" s="1122"/>
      <c r="BTR102" s="1122"/>
      <c r="BTS102" s="1122"/>
      <c r="BTT102" s="1122"/>
      <c r="BTU102" s="227"/>
      <c r="BTV102" s="239"/>
      <c r="BTW102" s="1122"/>
      <c r="BTX102" s="1122"/>
      <c r="BTY102" s="1122"/>
      <c r="BTZ102" s="227"/>
      <c r="BUA102" s="227"/>
      <c r="BUB102" s="231"/>
      <c r="BUC102" s="1122"/>
      <c r="BUD102" s="1122"/>
      <c r="BUE102" s="1122"/>
      <c r="BUF102" s="1122"/>
      <c r="BUG102" s="1122"/>
      <c r="BUH102" s="227"/>
      <c r="BUI102" s="1135"/>
      <c r="BUJ102" s="1134"/>
      <c r="BUK102" s="1135"/>
      <c r="BUL102" s="240"/>
      <c r="BUM102" s="1122"/>
      <c r="BUN102" s="1122"/>
      <c r="BUO102" s="1122"/>
      <c r="BUP102" s="231"/>
      <c r="BUQ102" s="1122"/>
      <c r="BUR102" s="1122"/>
      <c r="BUS102" s="1122"/>
      <c r="BUT102" s="1122"/>
      <c r="BUU102" s="227"/>
      <c r="BUV102" s="239"/>
      <c r="BUW102" s="1122"/>
      <c r="BUX102" s="227"/>
      <c r="BUY102" s="239"/>
      <c r="BUZ102" s="1122"/>
      <c r="BVA102" s="1122"/>
      <c r="BVB102" s="227"/>
      <c r="BVC102" s="240"/>
      <c r="BVD102" s="1122"/>
      <c r="BVE102" s="1122"/>
      <c r="BVF102" s="1122"/>
      <c r="BVG102" s="227"/>
      <c r="BVH102" s="239"/>
      <c r="BVI102" s="1122"/>
      <c r="BVJ102" s="1122"/>
      <c r="BVK102" s="1122"/>
      <c r="BVL102" s="1122"/>
      <c r="BVM102" s="1122"/>
      <c r="BVN102" s="1122"/>
      <c r="BVO102" s="1122"/>
      <c r="BVP102" s="1122"/>
      <c r="BVQ102" s="1122"/>
      <c r="BVR102" s="1122"/>
      <c r="BVS102" s="1122"/>
      <c r="BVT102" s="1122"/>
      <c r="BVU102" s="1122"/>
      <c r="BVV102" s="1122"/>
      <c r="BVW102" s="227"/>
      <c r="BVX102" s="239"/>
      <c r="BVY102" s="1122"/>
      <c r="BVZ102" s="1122"/>
      <c r="BWA102" s="1122"/>
      <c r="BWB102" s="227"/>
      <c r="BWC102" s="227"/>
      <c r="BWD102" s="231"/>
      <c r="BWE102" s="1122"/>
      <c r="BWF102" s="1122"/>
      <c r="BWG102" s="1122"/>
      <c r="BWH102" s="1122"/>
      <c r="BWI102" s="1122"/>
      <c r="BWJ102" s="227"/>
      <c r="BWK102" s="1135"/>
      <c r="BWL102" s="1134"/>
      <c r="BWM102" s="1135"/>
      <c r="BWN102" s="240"/>
      <c r="BWO102" s="1122"/>
      <c r="BWP102" s="1122"/>
      <c r="BWQ102" s="1122"/>
      <c r="BWR102" s="231"/>
      <c r="BWS102" s="1122"/>
      <c r="BWT102" s="1122"/>
      <c r="BWU102" s="1122"/>
      <c r="BWV102" s="1122"/>
      <c r="BWW102" s="227"/>
      <c r="BWX102" s="239"/>
      <c r="BWY102" s="1122"/>
      <c r="BWZ102" s="227"/>
      <c r="BXA102" s="239"/>
      <c r="BXB102" s="1122"/>
      <c r="BXC102" s="1122"/>
      <c r="BXD102" s="227"/>
      <c r="BXE102" s="240"/>
      <c r="BXF102" s="1122"/>
      <c r="BXG102" s="1122"/>
      <c r="BXH102" s="1122"/>
      <c r="BXI102" s="227"/>
      <c r="BXJ102" s="239"/>
      <c r="BXK102" s="1122"/>
      <c r="BXL102" s="1122"/>
      <c r="BXM102" s="1122"/>
      <c r="BXN102" s="1122"/>
      <c r="BXO102" s="1122"/>
      <c r="BXP102" s="1122"/>
      <c r="BXQ102" s="1122"/>
      <c r="BXR102" s="1122"/>
      <c r="BXS102" s="1122"/>
      <c r="BXT102" s="1122"/>
      <c r="BXU102" s="1122"/>
      <c r="BXV102" s="1122"/>
      <c r="BXW102" s="1122"/>
      <c r="BXX102" s="1122"/>
      <c r="BXY102" s="227"/>
      <c r="BXZ102" s="239"/>
      <c r="BYA102" s="1122"/>
      <c r="BYB102" s="1122"/>
      <c r="BYC102" s="1122"/>
      <c r="BYD102" s="227"/>
      <c r="BYE102" s="227"/>
      <c r="BYF102" s="231"/>
      <c r="BYG102" s="1122"/>
      <c r="BYH102" s="1122"/>
      <c r="BYI102" s="1122"/>
      <c r="BYJ102" s="1122"/>
      <c r="BYK102" s="1122"/>
      <c r="BYL102" s="227"/>
      <c r="BYM102" s="1135"/>
      <c r="BYN102" s="1134"/>
      <c r="BYO102" s="1135"/>
      <c r="BYP102" s="240"/>
      <c r="BYQ102" s="1122"/>
      <c r="BYR102" s="1122"/>
      <c r="BYS102" s="1122"/>
      <c r="BYT102" s="231"/>
      <c r="BYU102" s="1122"/>
      <c r="BYV102" s="1122"/>
      <c r="BYW102" s="1122"/>
      <c r="BYX102" s="1122"/>
      <c r="BYY102" s="227"/>
      <c r="BYZ102" s="239"/>
      <c r="BZA102" s="1122"/>
      <c r="BZB102" s="227"/>
      <c r="BZC102" s="239"/>
      <c r="BZD102" s="1122"/>
      <c r="BZE102" s="1122"/>
      <c r="BZF102" s="227"/>
      <c r="BZG102" s="240"/>
      <c r="BZH102" s="1122"/>
      <c r="BZI102" s="1122"/>
      <c r="BZJ102" s="1122"/>
      <c r="BZK102" s="227"/>
      <c r="BZL102" s="239"/>
      <c r="BZM102" s="1122"/>
      <c r="BZN102" s="1122"/>
      <c r="BZO102" s="1122"/>
      <c r="BZP102" s="1122"/>
      <c r="BZQ102" s="1122"/>
      <c r="BZR102" s="1122"/>
      <c r="BZS102" s="1122"/>
      <c r="BZT102" s="1122"/>
      <c r="BZU102" s="1122"/>
      <c r="BZV102" s="1122"/>
      <c r="BZW102" s="1122"/>
      <c r="BZX102" s="1122"/>
      <c r="BZY102" s="1122"/>
      <c r="BZZ102" s="1122"/>
      <c r="CAA102" s="227"/>
      <c r="CAB102" s="239"/>
      <c r="CAC102" s="1122"/>
      <c r="CAD102" s="1122"/>
      <c r="CAE102" s="1122"/>
      <c r="CAF102" s="227"/>
      <c r="CAG102" s="227"/>
      <c r="CAH102" s="231"/>
      <c r="CAI102" s="1122"/>
      <c r="CAJ102" s="1122"/>
      <c r="CAK102" s="1122"/>
      <c r="CAL102" s="1122"/>
      <c r="CAM102" s="1122"/>
      <c r="CAN102" s="227"/>
      <c r="CAO102" s="1135"/>
      <c r="CAP102" s="1134"/>
      <c r="CAQ102" s="1135"/>
      <c r="CAR102" s="240"/>
      <c r="CAS102" s="1122"/>
      <c r="CAT102" s="1122"/>
      <c r="CAU102" s="1122"/>
      <c r="CAV102" s="231"/>
      <c r="CAW102" s="1122"/>
      <c r="CAX102" s="1122"/>
      <c r="CAY102" s="1122"/>
      <c r="CAZ102" s="1122"/>
      <c r="CBA102" s="227"/>
      <c r="CBB102" s="239"/>
      <c r="CBC102" s="1122"/>
      <c r="CBD102" s="227"/>
      <c r="CBE102" s="239"/>
      <c r="CBF102" s="1122"/>
      <c r="CBG102" s="1122"/>
      <c r="CBH102" s="227"/>
      <c r="CBI102" s="240"/>
      <c r="CBJ102" s="1122"/>
      <c r="CBK102" s="1122"/>
      <c r="CBL102" s="1122"/>
      <c r="CBM102" s="227"/>
      <c r="CBN102" s="239"/>
      <c r="CBO102" s="1122"/>
      <c r="CBP102" s="1122"/>
      <c r="CBQ102" s="1122"/>
      <c r="CBR102" s="1122"/>
      <c r="CBS102" s="1122"/>
      <c r="CBT102" s="1122"/>
      <c r="CBU102" s="1122"/>
      <c r="CBV102" s="1122"/>
      <c r="CBW102" s="1122"/>
      <c r="CBX102" s="1122"/>
      <c r="CBY102" s="1122"/>
      <c r="CBZ102" s="1122"/>
      <c r="CCA102" s="1122"/>
      <c r="CCB102" s="1122"/>
      <c r="CCC102" s="227"/>
      <c r="CCD102" s="239"/>
      <c r="CCE102" s="1122"/>
      <c r="CCF102" s="1122"/>
      <c r="CCG102" s="1122"/>
      <c r="CCH102" s="227"/>
      <c r="CCI102" s="227"/>
      <c r="CCJ102" s="231"/>
      <c r="CCK102" s="1122"/>
      <c r="CCL102" s="1122"/>
      <c r="CCM102" s="1122"/>
      <c r="CCN102" s="1122"/>
      <c r="CCO102" s="1122"/>
      <c r="CCP102" s="227"/>
      <c r="CCQ102" s="1135"/>
      <c r="CCR102" s="1134"/>
      <c r="CCS102" s="1135"/>
      <c r="CCT102" s="240"/>
      <c r="CCU102" s="1122"/>
      <c r="CCV102" s="1122"/>
      <c r="CCW102" s="1122"/>
      <c r="CCX102" s="231"/>
      <c r="CCY102" s="1122"/>
      <c r="CCZ102" s="1122"/>
      <c r="CDA102" s="1122"/>
      <c r="CDB102" s="1122"/>
      <c r="CDC102" s="227"/>
      <c r="CDD102" s="239"/>
      <c r="CDE102" s="1122"/>
      <c r="CDF102" s="227"/>
      <c r="CDG102" s="239"/>
      <c r="CDH102" s="1122"/>
      <c r="CDI102" s="1122"/>
      <c r="CDJ102" s="227"/>
      <c r="CDK102" s="240"/>
      <c r="CDL102" s="1122"/>
      <c r="CDM102" s="1122"/>
      <c r="CDN102" s="1122"/>
      <c r="CDO102" s="227"/>
      <c r="CDP102" s="239"/>
      <c r="CDQ102" s="1122"/>
      <c r="CDR102" s="1122"/>
      <c r="CDS102" s="1122"/>
      <c r="CDT102" s="1122"/>
      <c r="CDU102" s="1122"/>
      <c r="CDV102" s="1122"/>
      <c r="CDW102" s="1122"/>
      <c r="CDX102" s="1122"/>
      <c r="CDY102" s="1122"/>
      <c r="CDZ102" s="1122"/>
      <c r="CEA102" s="1122"/>
      <c r="CEB102" s="1122"/>
      <c r="CEC102" s="1122"/>
      <c r="CED102" s="1122"/>
      <c r="CEE102" s="227"/>
      <c r="CEF102" s="239"/>
      <c r="CEG102" s="1122"/>
      <c r="CEH102" s="1122"/>
      <c r="CEI102" s="1122"/>
      <c r="CEJ102" s="227"/>
      <c r="CEK102" s="227"/>
      <c r="CEL102" s="231"/>
      <c r="CEM102" s="1122"/>
      <c r="CEN102" s="1122"/>
      <c r="CEO102" s="1122"/>
      <c r="CEP102" s="1122"/>
      <c r="CEQ102" s="1122"/>
      <c r="CER102" s="227"/>
      <c r="CES102" s="1135"/>
      <c r="CET102" s="1134"/>
      <c r="CEU102" s="1135"/>
      <c r="CEV102" s="240"/>
      <c r="CEW102" s="1122"/>
      <c r="CEX102" s="1122"/>
      <c r="CEY102" s="1122"/>
      <c r="CEZ102" s="231"/>
      <c r="CFA102" s="1122"/>
      <c r="CFB102" s="1122"/>
      <c r="CFC102" s="1122"/>
      <c r="CFD102" s="1122"/>
      <c r="CFE102" s="227"/>
      <c r="CFF102" s="239"/>
      <c r="CFG102" s="1122"/>
      <c r="CFH102" s="227"/>
      <c r="CFI102" s="239"/>
      <c r="CFJ102" s="1122"/>
      <c r="CFK102" s="1122"/>
      <c r="CFL102" s="227"/>
      <c r="CFM102" s="240"/>
      <c r="CFN102" s="1122"/>
      <c r="CFO102" s="1122"/>
      <c r="CFP102" s="1122"/>
      <c r="CFQ102" s="227"/>
      <c r="CFR102" s="239"/>
      <c r="CFS102" s="1122"/>
      <c r="CFT102" s="1122"/>
      <c r="CFU102" s="1122"/>
      <c r="CFV102" s="1122"/>
      <c r="CFW102" s="1122"/>
      <c r="CFX102" s="1122"/>
      <c r="CFY102" s="1122"/>
      <c r="CFZ102" s="1122"/>
      <c r="CGA102" s="1122"/>
      <c r="CGB102" s="1122"/>
      <c r="CGC102" s="1122"/>
      <c r="CGD102" s="1122"/>
      <c r="CGE102" s="1122"/>
      <c r="CGF102" s="1122"/>
      <c r="CGG102" s="227"/>
      <c r="CGH102" s="239"/>
      <c r="CGI102" s="1122"/>
      <c r="CGJ102" s="1122"/>
      <c r="CGK102" s="1122"/>
      <c r="CGL102" s="227"/>
      <c r="CGM102" s="227"/>
      <c r="CGN102" s="231"/>
      <c r="CGO102" s="1122"/>
      <c r="CGP102" s="1122"/>
      <c r="CGQ102" s="1122"/>
      <c r="CGR102" s="1122"/>
      <c r="CGS102" s="1122"/>
      <c r="CGT102" s="227"/>
      <c r="CGU102" s="1135"/>
      <c r="CGV102" s="1134"/>
      <c r="CGW102" s="1135"/>
      <c r="CGX102" s="240"/>
      <c r="CGY102" s="1122"/>
      <c r="CGZ102" s="1122"/>
      <c r="CHA102" s="1122"/>
      <c r="CHB102" s="231"/>
      <c r="CHC102" s="1122"/>
      <c r="CHD102" s="1122"/>
      <c r="CHE102" s="1122"/>
      <c r="CHF102" s="1122"/>
      <c r="CHG102" s="227"/>
      <c r="CHH102" s="239"/>
      <c r="CHI102" s="1122"/>
      <c r="CHJ102" s="227"/>
      <c r="CHK102" s="239"/>
      <c r="CHL102" s="1122"/>
      <c r="CHM102" s="1122"/>
      <c r="CHN102" s="227"/>
      <c r="CHO102" s="240"/>
      <c r="CHP102" s="1122"/>
      <c r="CHQ102" s="1122"/>
      <c r="CHR102" s="1122"/>
      <c r="CHS102" s="227"/>
      <c r="CHT102" s="239"/>
      <c r="CHU102" s="1122"/>
      <c r="CHV102" s="1122"/>
      <c r="CHW102" s="1122"/>
      <c r="CHX102" s="1122"/>
      <c r="CHY102" s="1122"/>
      <c r="CHZ102" s="1122"/>
      <c r="CIA102" s="1122"/>
      <c r="CIB102" s="1122"/>
      <c r="CIC102" s="1122"/>
      <c r="CID102" s="1122"/>
      <c r="CIE102" s="1122"/>
      <c r="CIF102" s="1122"/>
      <c r="CIG102" s="1122"/>
      <c r="CIH102" s="1122"/>
      <c r="CII102" s="227"/>
      <c r="CIJ102" s="239"/>
      <c r="CIK102" s="1122"/>
      <c r="CIL102" s="1122"/>
      <c r="CIM102" s="1122"/>
      <c r="CIN102" s="227"/>
      <c r="CIO102" s="227"/>
      <c r="CIP102" s="231"/>
      <c r="CIQ102" s="1122"/>
      <c r="CIR102" s="1122"/>
      <c r="CIS102" s="1122"/>
      <c r="CIT102" s="1122"/>
      <c r="CIU102" s="1122"/>
      <c r="CIV102" s="227"/>
      <c r="CIW102" s="1135"/>
      <c r="CIX102" s="1134"/>
      <c r="CIY102" s="1135"/>
      <c r="CIZ102" s="240"/>
      <c r="CJA102" s="1122"/>
      <c r="CJB102" s="1122"/>
      <c r="CJC102" s="1122"/>
      <c r="CJD102" s="231"/>
      <c r="CJE102" s="1122"/>
      <c r="CJF102" s="1122"/>
      <c r="CJG102" s="1122"/>
      <c r="CJH102" s="1122"/>
      <c r="CJI102" s="227"/>
      <c r="CJJ102" s="239"/>
      <c r="CJK102" s="1122"/>
      <c r="CJL102" s="227"/>
      <c r="CJM102" s="239"/>
      <c r="CJN102" s="1122"/>
      <c r="CJO102" s="1122"/>
      <c r="CJP102" s="227"/>
      <c r="CJQ102" s="240"/>
      <c r="CJR102" s="1122"/>
      <c r="CJS102" s="1122"/>
      <c r="CJT102" s="1122"/>
      <c r="CJU102" s="227"/>
      <c r="CJV102" s="239"/>
      <c r="CJW102" s="1122"/>
      <c r="CJX102" s="1122"/>
      <c r="CJY102" s="1122"/>
      <c r="CJZ102" s="1122"/>
      <c r="CKA102" s="1122"/>
      <c r="CKB102" s="1122"/>
      <c r="CKC102" s="1122"/>
      <c r="CKD102" s="1122"/>
      <c r="CKE102" s="1122"/>
      <c r="CKF102" s="1122"/>
      <c r="CKG102" s="1122"/>
      <c r="CKH102" s="1122"/>
      <c r="CKI102" s="1122"/>
      <c r="CKJ102" s="1122"/>
      <c r="CKK102" s="227"/>
      <c r="CKL102" s="239"/>
      <c r="CKM102" s="1122"/>
      <c r="CKN102" s="1122"/>
      <c r="CKO102" s="1122"/>
      <c r="CKP102" s="227"/>
      <c r="CKQ102" s="227"/>
      <c r="CKR102" s="231"/>
      <c r="CKS102" s="1122"/>
      <c r="CKT102" s="1122"/>
      <c r="CKU102" s="1122"/>
      <c r="CKV102" s="1122"/>
      <c r="CKW102" s="1122"/>
      <c r="CKX102" s="227"/>
      <c r="CKY102" s="1135"/>
      <c r="CKZ102" s="1134"/>
      <c r="CLA102" s="1135"/>
      <c r="CLB102" s="240"/>
      <c r="CLC102" s="1122"/>
      <c r="CLD102" s="1122"/>
      <c r="CLE102" s="1122"/>
      <c r="CLF102" s="231"/>
      <c r="CLG102" s="1122"/>
      <c r="CLH102" s="1122"/>
      <c r="CLI102" s="1122"/>
      <c r="CLJ102" s="1122"/>
      <c r="CLK102" s="227"/>
      <c r="CLL102" s="239"/>
      <c r="CLM102" s="1122"/>
      <c r="CLN102" s="227"/>
      <c r="CLO102" s="239"/>
      <c r="CLP102" s="1122"/>
      <c r="CLQ102" s="1122"/>
      <c r="CLR102" s="227"/>
      <c r="CLS102" s="240"/>
      <c r="CLT102" s="1122"/>
      <c r="CLU102" s="1122"/>
      <c r="CLV102" s="1122"/>
      <c r="CLW102" s="227"/>
      <c r="CLX102" s="239"/>
      <c r="CLY102" s="1122"/>
      <c r="CLZ102" s="1122"/>
      <c r="CMA102" s="1122"/>
      <c r="CMB102" s="1122"/>
      <c r="CMC102" s="1122"/>
      <c r="CMD102" s="1122"/>
      <c r="CME102" s="1122"/>
      <c r="CMF102" s="1122"/>
      <c r="CMG102" s="1122"/>
      <c r="CMH102" s="1122"/>
      <c r="CMI102" s="1122"/>
      <c r="CMJ102" s="1122"/>
      <c r="CMK102" s="1122"/>
      <c r="CML102" s="1122"/>
      <c r="CMM102" s="227"/>
      <c r="CMN102" s="239"/>
      <c r="CMO102" s="1122"/>
      <c r="CMP102" s="1122"/>
      <c r="CMQ102" s="1122"/>
      <c r="CMR102" s="227"/>
      <c r="CMS102" s="227"/>
      <c r="CMT102" s="231"/>
      <c r="CMU102" s="1122"/>
      <c r="CMV102" s="1122"/>
      <c r="CMW102" s="1122"/>
      <c r="CMX102" s="1122"/>
      <c r="CMY102" s="1122"/>
      <c r="CMZ102" s="227"/>
      <c r="CNA102" s="1135"/>
      <c r="CNB102" s="1134"/>
      <c r="CNC102" s="1135"/>
      <c r="CND102" s="240"/>
      <c r="CNE102" s="1122"/>
      <c r="CNF102" s="1122"/>
      <c r="CNG102" s="1122"/>
      <c r="CNH102" s="231"/>
      <c r="CNI102" s="1122"/>
      <c r="CNJ102" s="1122"/>
      <c r="CNK102" s="1122"/>
      <c r="CNL102" s="1122"/>
      <c r="CNM102" s="227"/>
      <c r="CNN102" s="239"/>
      <c r="CNO102" s="1122"/>
      <c r="CNP102" s="227"/>
      <c r="CNQ102" s="239"/>
      <c r="CNR102" s="1122"/>
      <c r="CNS102" s="1122"/>
      <c r="CNT102" s="227"/>
      <c r="CNU102" s="240"/>
      <c r="CNV102" s="1122"/>
      <c r="CNW102" s="1122"/>
      <c r="CNX102" s="1122"/>
      <c r="CNY102" s="227"/>
      <c r="CNZ102" s="239"/>
      <c r="COA102" s="1122"/>
      <c r="COB102" s="1122"/>
      <c r="COC102" s="1122"/>
      <c r="COD102" s="1122"/>
      <c r="COE102" s="1122"/>
      <c r="COF102" s="1122"/>
      <c r="COG102" s="1122"/>
      <c r="COH102" s="1122"/>
      <c r="COI102" s="1122"/>
      <c r="COJ102" s="1122"/>
      <c r="COK102" s="1122"/>
      <c r="COL102" s="1122"/>
      <c r="COM102" s="1122"/>
      <c r="CON102" s="1122"/>
      <c r="COO102" s="227"/>
      <c r="COP102" s="239"/>
      <c r="COQ102" s="1122"/>
      <c r="COR102" s="1122"/>
      <c r="COS102" s="1122"/>
      <c r="COT102" s="227"/>
      <c r="COU102" s="227"/>
      <c r="COV102" s="231"/>
      <c r="COW102" s="1122"/>
      <c r="COX102" s="1122"/>
      <c r="COY102" s="1122"/>
      <c r="COZ102" s="1122"/>
      <c r="CPA102" s="1122"/>
      <c r="CPB102" s="227"/>
      <c r="CPC102" s="1135"/>
      <c r="CPD102" s="1134"/>
      <c r="CPE102" s="1135"/>
      <c r="CPF102" s="240"/>
      <c r="CPG102" s="1122"/>
      <c r="CPH102" s="1122"/>
      <c r="CPI102" s="1122"/>
      <c r="CPJ102" s="231"/>
      <c r="CPK102" s="1122"/>
      <c r="CPL102" s="1122"/>
      <c r="CPM102" s="1122"/>
      <c r="CPN102" s="1122"/>
      <c r="CPO102" s="227"/>
      <c r="CPP102" s="239"/>
      <c r="CPQ102" s="1122"/>
      <c r="CPR102" s="227"/>
      <c r="CPS102" s="239"/>
      <c r="CPT102" s="1122"/>
      <c r="CPU102" s="1122"/>
      <c r="CPV102" s="227"/>
      <c r="CPW102" s="240"/>
      <c r="CPX102" s="1122"/>
      <c r="CPY102" s="1122"/>
      <c r="CPZ102" s="1122"/>
      <c r="CQA102" s="227"/>
      <c r="CQB102" s="239"/>
      <c r="CQC102" s="1122"/>
      <c r="CQD102" s="1122"/>
      <c r="CQE102" s="1122"/>
      <c r="CQF102" s="1122"/>
      <c r="CQG102" s="1122"/>
      <c r="CQH102" s="1122"/>
      <c r="CQI102" s="1122"/>
      <c r="CQJ102" s="1122"/>
      <c r="CQK102" s="1122"/>
      <c r="CQL102" s="1122"/>
      <c r="CQM102" s="1122"/>
      <c r="CQN102" s="1122"/>
      <c r="CQO102" s="1122"/>
      <c r="CQP102" s="1122"/>
      <c r="CQQ102" s="227"/>
      <c r="CQR102" s="239"/>
      <c r="CQS102" s="1122"/>
      <c r="CQT102" s="1122"/>
      <c r="CQU102" s="1122"/>
      <c r="CQV102" s="227"/>
      <c r="CQW102" s="227"/>
      <c r="CQX102" s="231"/>
      <c r="CQY102" s="1122"/>
      <c r="CQZ102" s="1122"/>
      <c r="CRA102" s="1122"/>
      <c r="CRB102" s="1122"/>
      <c r="CRC102" s="1122"/>
      <c r="CRD102" s="227"/>
      <c r="CRE102" s="1135"/>
      <c r="CRF102" s="1134"/>
      <c r="CRG102" s="1135"/>
      <c r="CRH102" s="240"/>
      <c r="CRI102" s="1122"/>
      <c r="CRJ102" s="1122"/>
      <c r="CRK102" s="1122"/>
      <c r="CRL102" s="231"/>
      <c r="CRM102" s="1122"/>
      <c r="CRN102" s="1122"/>
      <c r="CRO102" s="1122"/>
      <c r="CRP102" s="1122"/>
      <c r="CRQ102" s="227"/>
      <c r="CRR102" s="239"/>
      <c r="CRS102" s="1122"/>
      <c r="CRT102" s="227"/>
      <c r="CRU102" s="239"/>
      <c r="CRV102" s="1122"/>
      <c r="CRW102" s="1122"/>
      <c r="CRX102" s="227"/>
      <c r="CRY102" s="240"/>
      <c r="CRZ102" s="1122"/>
      <c r="CSA102" s="1122"/>
      <c r="CSB102" s="1122"/>
      <c r="CSC102" s="227"/>
      <c r="CSD102" s="239"/>
      <c r="CSE102" s="1122"/>
      <c r="CSF102" s="1122"/>
      <c r="CSG102" s="1122"/>
      <c r="CSH102" s="1122"/>
      <c r="CSI102" s="1122"/>
      <c r="CSJ102" s="1122"/>
      <c r="CSK102" s="1122"/>
      <c r="CSL102" s="1122"/>
      <c r="CSM102" s="1122"/>
      <c r="CSN102" s="1122"/>
      <c r="CSO102" s="1122"/>
      <c r="CSP102" s="1122"/>
      <c r="CSQ102" s="1122"/>
      <c r="CSR102" s="1122"/>
      <c r="CSS102" s="227"/>
      <c r="CST102" s="239"/>
      <c r="CSU102" s="1122"/>
      <c r="CSV102" s="1122"/>
      <c r="CSW102" s="1122"/>
      <c r="CSX102" s="227"/>
      <c r="CSY102" s="227"/>
      <c r="CSZ102" s="231"/>
      <c r="CTA102" s="1122"/>
      <c r="CTB102" s="1122"/>
      <c r="CTC102" s="1122"/>
      <c r="CTD102" s="1122"/>
      <c r="CTE102" s="1122"/>
      <c r="CTF102" s="227"/>
      <c r="CTG102" s="1135"/>
      <c r="CTH102" s="1134"/>
      <c r="CTI102" s="1135"/>
      <c r="CTJ102" s="240"/>
      <c r="CTK102" s="1122"/>
      <c r="CTL102" s="1122"/>
      <c r="CTM102" s="1122"/>
      <c r="CTN102" s="231"/>
      <c r="CTO102" s="1122"/>
      <c r="CTP102" s="1122"/>
      <c r="CTQ102" s="1122"/>
      <c r="CTR102" s="1122"/>
      <c r="CTS102" s="227"/>
      <c r="CTT102" s="239"/>
      <c r="CTU102" s="1122"/>
      <c r="CTV102" s="227"/>
      <c r="CTW102" s="239"/>
      <c r="CTX102" s="1122"/>
      <c r="CTY102" s="1122"/>
      <c r="CTZ102" s="227"/>
      <c r="CUA102" s="240"/>
      <c r="CUB102" s="1122"/>
      <c r="CUC102" s="1122"/>
      <c r="CUD102" s="1122"/>
      <c r="CUE102" s="227"/>
      <c r="CUF102" s="239"/>
      <c r="CUG102" s="1122"/>
      <c r="CUH102" s="1122"/>
      <c r="CUI102" s="1122"/>
      <c r="CUJ102" s="1122"/>
      <c r="CUK102" s="1122"/>
      <c r="CUL102" s="1122"/>
      <c r="CUM102" s="1122"/>
      <c r="CUN102" s="1122"/>
      <c r="CUP102" s="227"/>
      <c r="CUQ102" s="227"/>
      <c r="CUU102" s="1529"/>
      <c r="CUV102" s="1531"/>
      <c r="CUZ102" s="1529"/>
      <c r="CVA102" s="1530"/>
      <c r="CVF102" s="1529"/>
      <c r="CVG102" s="1529"/>
      <c r="CVK102" s="1529"/>
      <c r="CVL102" s="1531"/>
      <c r="CVP102" s="1529"/>
      <c r="CVQ102" s="1530"/>
      <c r="CVV102" s="227"/>
      <c r="CVW102" s="227"/>
      <c r="CWA102" s="227"/>
      <c r="CWB102" s="239"/>
      <c r="CWE102" s="623"/>
      <c r="CWF102" s="623"/>
      <c r="CWG102" s="231"/>
      <c r="CWN102" s="227"/>
      <c r="CWO102" s="1135"/>
      <c r="CWP102" s="1134"/>
      <c r="CWQ102" s="1135"/>
      <c r="CWR102" s="240"/>
      <c r="CWS102" s="1122"/>
      <c r="CWT102" s="1122"/>
      <c r="CWU102" s="1122"/>
      <c r="CWV102" s="231"/>
      <c r="CWW102" s="1122"/>
      <c r="CWX102" s="1122"/>
      <c r="CWY102" s="1122"/>
      <c r="CWZ102" s="1122"/>
      <c r="CXA102" s="227"/>
      <c r="CXB102" s="239"/>
      <c r="CXC102" s="1122"/>
      <c r="CXD102" s="227"/>
      <c r="CXE102" s="239"/>
      <c r="CXF102" s="1122"/>
      <c r="CXG102" s="1122"/>
      <c r="CXH102" s="227"/>
      <c r="CXI102" s="240"/>
      <c r="CXJ102" s="1122"/>
      <c r="CXM102" s="227"/>
      <c r="CXN102" s="239"/>
      <c r="CXR102" s="227"/>
      <c r="CXS102" s="227"/>
      <c r="CXX102" s="1529"/>
      <c r="CXY102" s="1530"/>
      <c r="CYC102" s="1529"/>
      <c r="CYD102" s="1531"/>
      <c r="CYH102" s="227"/>
      <c r="CYI102" s="227"/>
      <c r="CYJ102" s="1171"/>
      <c r="CYK102" s="1171"/>
      <c r="CYL102" s="1171"/>
      <c r="CYM102" s="1171"/>
      <c r="CYN102" s="227"/>
      <c r="CYO102" s="227"/>
      <c r="CYS102" s="1529"/>
      <c r="CYT102" s="1531"/>
      <c r="CYX102" s="1529"/>
      <c r="CYY102" s="1530"/>
      <c r="CZD102" s="227"/>
      <c r="CZE102" s="227"/>
      <c r="CZI102" s="1529"/>
      <c r="CZJ102" s="1531"/>
      <c r="CZN102" s="1529"/>
      <c r="CZO102" s="1530"/>
      <c r="CZY102" s="227"/>
      <c r="CZZ102" s="227"/>
      <c r="DAA102" s="232"/>
      <c r="DAD102" s="227"/>
      <c r="DAE102" s="227"/>
      <c r="DAI102" s="1134"/>
      <c r="DAJ102" s="233"/>
      <c r="DAK102" s="1122"/>
      <c r="DAL102" s="227"/>
      <c r="DAM102" s="1135"/>
      <c r="DAN102" s="1134"/>
      <c r="DAO102" s="1135"/>
      <c r="DAP102" s="240"/>
      <c r="DAQ102" s="1122"/>
      <c r="DAR102" s="1122"/>
      <c r="DAS102" s="1122"/>
      <c r="DAT102" s="231"/>
      <c r="DAU102" s="1122"/>
      <c r="DAY102" s="227"/>
      <c r="DAZ102" s="239"/>
      <c r="DBB102" s="227"/>
      <c r="DBC102" s="239"/>
      <c r="DBF102" s="227"/>
      <c r="DBG102" s="240"/>
      <c r="DBK102" s="227"/>
      <c r="DBL102" s="239"/>
      <c r="DBU102" s="1122"/>
      <c r="DBV102" s="227"/>
      <c r="DBW102" s="227"/>
      <c r="DBX102" s="1122"/>
      <c r="DBY102" s="1122"/>
      <c r="DBZ102" s="1122"/>
      <c r="DCA102" s="1529"/>
      <c r="DCB102" s="1531"/>
      <c r="DCC102" s="1122"/>
      <c r="DCD102" s="1122"/>
      <c r="DCE102" s="1122"/>
      <c r="DCF102" s="1529"/>
      <c r="DCG102" s="1530"/>
      <c r="DCH102" s="1122"/>
      <c r="DCI102" s="1122"/>
      <c r="DCJ102" s="1122"/>
      <c r="DCK102" s="1122"/>
      <c r="DCL102" s="227"/>
      <c r="DCM102" s="227"/>
      <c r="DCN102" s="1122"/>
      <c r="DCO102" s="1122"/>
      <c r="DCP102" s="1122"/>
      <c r="DCQ102" s="1529"/>
      <c r="DCR102" s="1531"/>
      <c r="DCS102" s="1122"/>
      <c r="DCT102" s="1122"/>
      <c r="DCU102" s="1122"/>
      <c r="DCV102" s="1529"/>
      <c r="DCW102" s="1530"/>
      <c r="DCX102" s="1122"/>
      <c r="DCY102" s="1122"/>
      <c r="DCZ102" s="1122"/>
      <c r="DDA102" s="1122"/>
      <c r="DDB102" s="1122"/>
      <c r="DDC102" s="1122"/>
      <c r="DDD102" s="1122"/>
      <c r="DDE102" s="1122"/>
      <c r="DDF102" s="1122"/>
      <c r="DDG102" s="227"/>
      <c r="DDH102" s="239"/>
      <c r="DDI102" s="1122"/>
      <c r="DDJ102" s="1122"/>
      <c r="DDK102" s="1122"/>
      <c r="DDL102" s="227"/>
      <c r="DDM102" s="227"/>
      <c r="DDN102" s="1122"/>
      <c r="DDO102" s="1122"/>
      <c r="DDP102" s="1122"/>
      <c r="DDQ102" s="1134"/>
      <c r="DDR102" s="233"/>
      <c r="DDS102" s="1122"/>
      <c r="DDT102" s="227"/>
      <c r="DDU102" s="1135"/>
      <c r="DDV102" s="1134"/>
      <c r="DDW102" s="1135"/>
      <c r="DDX102" s="240"/>
      <c r="DDY102" s="1122"/>
      <c r="DDZ102" s="1122"/>
      <c r="DEA102" s="1122"/>
      <c r="DEB102" s="231"/>
      <c r="DEC102" s="1122"/>
      <c r="DED102" s="1122"/>
      <c r="DEE102" s="1122"/>
      <c r="DEF102" s="1122"/>
      <c r="DEG102" s="227"/>
      <c r="DEH102" s="239"/>
      <c r="DEI102" s="1122"/>
      <c r="DEJ102" s="227"/>
      <c r="DEK102" s="239"/>
      <c r="DEL102" s="1122"/>
      <c r="DEM102" s="1122"/>
      <c r="DEN102" s="227"/>
      <c r="DEO102" s="240"/>
      <c r="DEP102" s="1122"/>
      <c r="DEQ102" s="1122"/>
      <c r="DER102" s="1122"/>
      <c r="DES102" s="227"/>
      <c r="DET102" s="239"/>
      <c r="DEU102" s="1122"/>
      <c r="DEV102" s="1122"/>
      <c r="DEW102" s="1122"/>
      <c r="DEX102" s="1122"/>
      <c r="DEY102" s="1122"/>
      <c r="DEZ102" s="1122"/>
      <c r="DFA102" s="1122"/>
      <c r="DFB102" s="1122"/>
      <c r="DFC102" s="1122"/>
      <c r="DFD102" s="1529"/>
      <c r="DFE102" s="1529"/>
      <c r="DFF102" s="1122"/>
      <c r="DFG102" s="1122"/>
      <c r="DFH102" s="1122"/>
      <c r="DFI102" s="1529"/>
      <c r="DFJ102" s="1531"/>
      <c r="DFK102" s="1122"/>
      <c r="DFL102" s="1122"/>
      <c r="DFM102" s="1122"/>
      <c r="DFN102" s="1529"/>
      <c r="DFO102" s="1530"/>
      <c r="DFP102" s="1122"/>
      <c r="DFQ102" s="1122"/>
      <c r="DFR102" s="1122"/>
      <c r="DFS102" s="1122"/>
      <c r="DFT102" s="1529"/>
      <c r="DFU102" s="1529"/>
      <c r="DFV102" s="1122"/>
      <c r="DFW102" s="1122"/>
      <c r="DFX102" s="1122"/>
      <c r="DFY102" s="1529"/>
      <c r="DFZ102" s="1531"/>
      <c r="DGA102" s="1122"/>
      <c r="DGB102" s="1122"/>
      <c r="DGC102" s="1122"/>
      <c r="DGD102" s="1529"/>
      <c r="DGE102" s="1530"/>
      <c r="DGF102" s="1122"/>
      <c r="DGG102" s="1122"/>
      <c r="DGH102" s="1122"/>
      <c r="DGI102" s="1122"/>
      <c r="DGJ102" s="1122"/>
      <c r="DGK102" s="1122"/>
      <c r="DGL102" s="1122"/>
      <c r="DGM102" s="1122"/>
      <c r="DGN102" s="1122"/>
      <c r="DGO102" s="227"/>
      <c r="DGP102" s="239"/>
      <c r="DGQ102" s="1122"/>
      <c r="DGR102" s="1122"/>
      <c r="DGS102" s="1122"/>
      <c r="DGT102" s="227"/>
      <c r="DGU102" s="227"/>
      <c r="DGV102" s="1122"/>
      <c r="DGW102" s="1122"/>
      <c r="DGX102" s="1122"/>
      <c r="DGY102" s="1134"/>
      <c r="DGZ102" s="233"/>
      <c r="DHA102" s="1122"/>
      <c r="DHB102" s="227"/>
      <c r="DHC102" s="1135"/>
      <c r="DHD102" s="1134"/>
      <c r="DHE102" s="1135"/>
      <c r="DHF102" s="240"/>
      <c r="DHG102" s="1122"/>
      <c r="DHH102" s="1122"/>
      <c r="DHI102" s="1122"/>
      <c r="DHJ102" s="231"/>
      <c r="DHK102" s="1122"/>
      <c r="DHL102" s="1122"/>
      <c r="DHM102" s="1122"/>
      <c r="DHN102" s="1122"/>
      <c r="DHO102" s="227"/>
      <c r="DHP102" s="239"/>
      <c r="DHQ102" s="1122"/>
      <c r="DHR102" s="227"/>
      <c r="DHS102" s="239"/>
      <c r="DHT102" s="1122"/>
      <c r="DHU102" s="1122"/>
      <c r="DHV102" s="227"/>
      <c r="DHW102" s="240"/>
      <c r="DHX102" s="1122"/>
      <c r="DHY102" s="1122"/>
      <c r="DHZ102" s="1122"/>
      <c r="DIA102" s="227"/>
      <c r="DIB102" s="239"/>
      <c r="DIC102" s="1122"/>
      <c r="DID102" s="1122"/>
      <c r="DIE102" s="1122"/>
      <c r="DIF102" s="1122"/>
      <c r="DIG102" s="1122"/>
      <c r="DIH102" s="1122"/>
      <c r="DII102" s="1122"/>
      <c r="DIJ102" s="1122"/>
      <c r="DIK102" s="1122"/>
      <c r="DIL102" s="227"/>
      <c r="DIM102" s="227"/>
      <c r="DIN102" s="1122"/>
      <c r="DIO102" s="1122"/>
      <c r="DIP102" s="1122"/>
      <c r="DIQ102" s="1529"/>
      <c r="DIR102" s="1531"/>
      <c r="DIS102" s="1122"/>
      <c r="DIT102" s="1122"/>
      <c r="DIU102" s="1122"/>
      <c r="DIV102" s="1529"/>
      <c r="DIW102" s="1530"/>
      <c r="DIX102" s="1122"/>
      <c r="DIY102" s="1122"/>
      <c r="DIZ102" s="1122"/>
      <c r="DJA102" s="1122"/>
      <c r="DJB102" s="227"/>
      <c r="DJC102" s="227"/>
      <c r="DJD102" s="1122"/>
      <c r="DJE102" s="1122"/>
      <c r="DJF102" s="1122"/>
      <c r="DJG102" s="1529"/>
      <c r="DJH102" s="1531"/>
      <c r="DJI102" s="1122"/>
      <c r="DJJ102" s="1122"/>
      <c r="DJK102" s="1122"/>
      <c r="DJL102" s="1529"/>
      <c r="DJM102" s="1530"/>
      <c r="DJN102" s="1122"/>
      <c r="DJO102" s="1122"/>
      <c r="DJP102" s="1122"/>
      <c r="DJQ102" s="1122"/>
      <c r="DJR102" s="1122"/>
      <c r="DJS102" s="1122"/>
      <c r="DJT102" s="1122"/>
      <c r="DJU102" s="1122"/>
      <c r="DJV102" s="1122"/>
      <c r="DJW102" s="227"/>
      <c r="DJX102" s="239"/>
      <c r="DJY102" s="1122"/>
      <c r="DJZ102" s="1122"/>
      <c r="DKA102" s="1122"/>
      <c r="DKB102" s="227"/>
      <c r="DKC102" s="227"/>
      <c r="DKD102" s="1122"/>
      <c r="DKE102" s="1122"/>
      <c r="DKF102" s="1122"/>
      <c r="DKG102" s="1134"/>
      <c r="DKH102" s="233"/>
      <c r="DKI102" s="1122"/>
      <c r="DKJ102" s="227"/>
      <c r="DKK102" s="1135"/>
      <c r="DKL102" s="1134"/>
      <c r="DKM102" s="1135"/>
      <c r="DKN102" s="240"/>
      <c r="DKO102" s="1122"/>
      <c r="DKP102" s="1122"/>
      <c r="DKQ102" s="1122"/>
      <c r="DKR102" s="231"/>
      <c r="DKS102" s="1122"/>
      <c r="DKT102" s="1122"/>
      <c r="DKU102" s="1122"/>
      <c r="DKV102" s="1122"/>
      <c r="DKW102" s="227"/>
      <c r="DKX102" s="239"/>
      <c r="DKY102" s="1122"/>
      <c r="DKZ102" s="227"/>
      <c r="DLA102" s="239"/>
      <c r="DLB102" s="1122"/>
      <c r="DLC102" s="1122"/>
      <c r="DLD102" s="227"/>
      <c r="DLE102" s="240"/>
      <c r="DLF102" s="1122"/>
      <c r="DLG102" s="1122"/>
      <c r="DLH102" s="1122"/>
      <c r="DLI102" s="227"/>
      <c r="DLJ102" s="239"/>
      <c r="DLK102" s="1122"/>
      <c r="DLL102" s="1122"/>
      <c r="DLM102" s="1122"/>
      <c r="DLN102" s="1122"/>
      <c r="DLO102" s="1122"/>
      <c r="DLP102" s="1122"/>
      <c r="DLQ102" s="1122"/>
      <c r="DLR102" s="1122"/>
      <c r="DLT102" s="227"/>
      <c r="DLU102" s="227"/>
      <c r="DLY102" s="1529"/>
      <c r="DLZ102" s="1531"/>
      <c r="DMD102" s="1529"/>
      <c r="DME102" s="1530"/>
      <c r="DMJ102" s="227"/>
      <c r="DMK102" s="227"/>
      <c r="DMO102" s="1529"/>
      <c r="DMP102" s="1531"/>
      <c r="DMT102" s="1532"/>
      <c r="DMU102" s="1530"/>
      <c r="DNE102" s="227"/>
      <c r="DNF102" s="239"/>
      <c r="DNJ102" s="227"/>
      <c r="DNK102" s="227"/>
      <c r="DNL102" s="231"/>
      <c r="DNO102" s="1134"/>
      <c r="DNP102" s="1134"/>
      <c r="DNQ102" s="1122"/>
      <c r="DNR102" s="227"/>
      <c r="DNS102" s="1135"/>
      <c r="DNT102" s="1134"/>
      <c r="DNU102" s="1135"/>
      <c r="DNV102" s="240"/>
      <c r="DNW102" s="1122"/>
      <c r="DNX102" s="1122"/>
      <c r="DNY102" s="1122"/>
      <c r="DNZ102" s="231"/>
      <c r="DOA102" s="1122"/>
      <c r="DOB102" s="1122"/>
      <c r="DOC102" s="1122"/>
      <c r="DOD102" s="1122"/>
      <c r="DOE102" s="227"/>
      <c r="DOF102" s="239"/>
      <c r="DOG102" s="1122"/>
      <c r="DOH102" s="227"/>
      <c r="DOI102" s="239"/>
      <c r="DOJ102" s="1122"/>
      <c r="DOK102" s="1122"/>
      <c r="DOL102" s="227"/>
      <c r="DOM102" s="805"/>
      <c r="DON102" s="1134"/>
      <c r="DOQ102" s="227"/>
      <c r="DOR102" s="227"/>
      <c r="DPB102" s="1529"/>
      <c r="DPC102" s="1530"/>
      <c r="DPD102" s="227"/>
      <c r="DPE102" s="227"/>
      <c r="DPF102" s="227"/>
      <c r="DPG102" s="1529"/>
      <c r="DPH102" s="1531"/>
      <c r="DPI102" s="227"/>
      <c r="DPJ102" s="227"/>
      <c r="DPK102" s="227"/>
      <c r="DPL102" s="227"/>
      <c r="DPM102" s="227"/>
      <c r="DPN102" s="227"/>
      <c r="DPO102" s="227"/>
      <c r="DPP102" s="227"/>
      <c r="DPQ102" s="227"/>
      <c r="DPR102" s="1529"/>
      <c r="DPS102" s="1530"/>
      <c r="DPT102" s="227"/>
      <c r="DPU102" s="227"/>
      <c r="DPV102" s="227"/>
      <c r="DPW102" s="1529"/>
      <c r="DPX102" s="1531"/>
      <c r="DPZ102" s="227"/>
      <c r="DQA102" s="227"/>
      <c r="DQB102" s="227"/>
      <c r="DQC102" s="227"/>
      <c r="DQD102" s="227"/>
      <c r="DQE102" s="227"/>
      <c r="DQF102" s="227"/>
      <c r="DQG102" s="248"/>
      <c r="DQH102" s="227"/>
      <c r="DQI102" s="227"/>
      <c r="DQJ102" s="248"/>
      <c r="DQK102" s="248"/>
      <c r="DQL102" s="248"/>
      <c r="DQM102" s="1529"/>
      <c r="DQN102" s="1531"/>
      <c r="DQO102" s="799"/>
      <c r="DQP102" s="1259"/>
      <c r="DQQ102" s="1259"/>
      <c r="DQR102" s="1529"/>
      <c r="DQS102" s="1530"/>
      <c r="DQT102" s="797"/>
      <c r="DQU102" s="1259"/>
      <c r="DQV102" s="1259"/>
      <c r="DQW102" s="1134"/>
      <c r="DQX102" s="1134"/>
      <c r="DQY102" s="1134"/>
      <c r="DQZ102" s="1134"/>
      <c r="DRA102" s="1134"/>
      <c r="DRB102" s="1134"/>
      <c r="DRC102" s="1135"/>
      <c r="DRD102" s="1135"/>
      <c r="DRE102" s="1134"/>
      <c r="DRF102" s="1134"/>
      <c r="DRG102" s="1134"/>
      <c r="DRH102" s="1135"/>
      <c r="DRI102" s="1135"/>
      <c r="DRJ102" s="231"/>
      <c r="DRK102" s="1134"/>
      <c r="DRL102" s="1134"/>
      <c r="DRM102" s="1134"/>
      <c r="DRN102" s="1134"/>
      <c r="DRP102" s="227"/>
      <c r="DRQ102" s="1135"/>
      <c r="DRR102" s="1134"/>
      <c r="DRS102" s="1135"/>
      <c r="DRT102" s="240"/>
      <c r="DRX102" s="231"/>
      <c r="DRY102" s="265"/>
      <c r="DRZ102" s="265"/>
      <c r="DSA102" s="234"/>
      <c r="DSB102" s="265"/>
      <c r="DSC102" s="227"/>
      <c r="DSD102" s="239"/>
      <c r="DSE102" s="265"/>
      <c r="DSF102" s="227"/>
      <c r="DSG102" s="239"/>
      <c r="DSJ102" s="227"/>
      <c r="DSK102" s="240"/>
      <c r="DSO102" s="227"/>
      <c r="DSP102" s="239"/>
      <c r="DSX102" s="231"/>
      <c r="DTE102" s="232"/>
      <c r="DTO102" s="231"/>
      <c r="DTX102" s="679"/>
      <c r="DTY102" s="568"/>
      <c r="DTZ102" s="568"/>
      <c r="DUA102" s="289"/>
      <c r="DUB102" s="289"/>
      <c r="DUC102" s="289"/>
      <c r="DUD102" s="289"/>
      <c r="DUE102" s="289"/>
      <c r="DUF102" s="292"/>
      <c r="DUG102" s="289"/>
      <c r="DUH102" s="289"/>
      <c r="DUI102" s="289"/>
      <c r="DUJ102" s="289"/>
      <c r="DUK102" s="289"/>
      <c r="DUL102" s="289"/>
      <c r="DUM102" s="289"/>
      <c r="DUN102" s="289"/>
      <c r="DUO102" s="289"/>
      <c r="DUP102" s="289"/>
      <c r="DUQ102" s="289"/>
      <c r="DUR102" s="289"/>
      <c r="DUS102" s="289"/>
      <c r="DUT102" s="568"/>
      <c r="DUU102" s="568"/>
      <c r="DUV102" s="568"/>
      <c r="DUW102" s="568"/>
      <c r="DVC102" s="234"/>
      <c r="DVF102" s="248"/>
      <c r="DVG102" s="227"/>
      <c r="DVH102" s="227"/>
      <c r="DVI102" s="248"/>
      <c r="DVJ102" s="248"/>
      <c r="DVK102" s="248"/>
      <c r="DVN102" s="799"/>
      <c r="DVS102" s="797"/>
      <c r="DVT102" s="248"/>
      <c r="DVU102" s="248"/>
      <c r="DVV102" s="248"/>
      <c r="DVW102" s="227"/>
      <c r="DVX102" s="227"/>
      <c r="DVY102" s="1259"/>
      <c r="DVZ102" s="1259"/>
      <c r="DWA102" s="1259"/>
      <c r="DWD102" s="799"/>
      <c r="DWE102" s="1259"/>
      <c r="DWF102" s="1259"/>
      <c r="DWG102" s="1135"/>
      <c r="DWH102" s="1135"/>
      <c r="DWI102" s="797"/>
      <c r="DWJ102" s="1259"/>
      <c r="DWK102" s="1259"/>
      <c r="DWL102" s="1259"/>
      <c r="DWM102" s="1135"/>
      <c r="DWN102" s="1135"/>
      <c r="DWO102" s="1259"/>
      <c r="DWP102" s="1259"/>
      <c r="DWQ102" s="1259"/>
      <c r="DWR102" s="1134"/>
      <c r="DWS102" s="1134"/>
      <c r="DWT102" s="799"/>
      <c r="DWU102" s="1259"/>
      <c r="DWV102" s="1259"/>
      <c r="DWW102" s="1135"/>
      <c r="DWX102" s="1135"/>
      <c r="DWY102" s="797"/>
      <c r="DWZ102" s="1259"/>
      <c r="DXA102" s="1259"/>
      <c r="DXB102" s="1259"/>
      <c r="DXC102" s="1135"/>
      <c r="DXD102" s="1135"/>
      <c r="DXE102" s="1259"/>
      <c r="DXF102" s="1259"/>
      <c r="DXG102" s="1259"/>
      <c r="DXH102" s="1135"/>
      <c r="DXI102" s="1135"/>
      <c r="DXJ102" s="799"/>
      <c r="DXK102" s="1259"/>
      <c r="DXL102" s="1259"/>
      <c r="DXM102" s="1135"/>
      <c r="DXN102" s="1135"/>
      <c r="DXO102" s="797"/>
      <c r="DXP102" s="1259"/>
      <c r="DXQ102" s="1259"/>
      <c r="DXR102" s="1134"/>
      <c r="DXS102" s="1134"/>
      <c r="DXT102" s="1134"/>
      <c r="DXU102" s="1134"/>
      <c r="DXV102" s="1134"/>
      <c r="DXW102" s="1134"/>
      <c r="DXX102" s="1135"/>
      <c r="DXY102" s="1135"/>
      <c r="DXZ102" s="1134"/>
      <c r="DYA102" s="1134"/>
      <c r="DYB102" s="1134"/>
      <c r="DYC102" s="1135"/>
      <c r="DYD102" s="1135"/>
      <c r="DYE102" s="1134"/>
      <c r="DYI102" s="233"/>
      <c r="DYK102" s="227"/>
      <c r="DYL102" s="1135"/>
      <c r="DYM102" s="1134"/>
      <c r="DYN102" s="1135"/>
      <c r="DYO102" s="240"/>
      <c r="DYS102" s="231"/>
      <c r="DYV102" s="234"/>
      <c r="DYX102" s="227"/>
      <c r="DYY102" s="239"/>
      <c r="DZA102" s="227"/>
      <c r="DZB102" s="239"/>
      <c r="DZE102" s="227"/>
      <c r="DZF102" s="240"/>
      <c r="DZJ102" s="227"/>
      <c r="DZK102" s="239"/>
      <c r="DZT102" s="248"/>
      <c r="DZU102" s="227"/>
      <c r="DZV102" s="227"/>
      <c r="DZW102" s="248"/>
      <c r="DZX102" s="248"/>
      <c r="DZY102" s="1259"/>
      <c r="DZZ102" s="1135"/>
      <c r="EAA102" s="239"/>
      <c r="EAB102" s="1259"/>
      <c r="EAC102" s="1259"/>
      <c r="EAD102" s="1259"/>
      <c r="EAE102" s="1135"/>
      <c r="EAF102" s="1135"/>
      <c r="EAG102" s="797"/>
      <c r="EAH102" s="1259"/>
      <c r="EAI102" s="1259"/>
      <c r="EAJ102" s="1259"/>
      <c r="EAK102" s="1135"/>
      <c r="EAL102" s="1135"/>
      <c r="EAM102" s="1259"/>
      <c r="EAN102" s="1259"/>
      <c r="EAO102" s="1259"/>
      <c r="EAP102" s="1135"/>
      <c r="EAQ102" s="239"/>
      <c r="EAR102" s="1259"/>
      <c r="EAS102" s="1259"/>
      <c r="EAT102" s="1259"/>
      <c r="EAU102" s="1135"/>
      <c r="EAV102" s="240"/>
      <c r="EAW102" s="1259"/>
      <c r="EAX102" s="1259"/>
      <c r="EAY102" s="1259"/>
      <c r="EAZ102" s="1259"/>
      <c r="EBA102" s="1135"/>
      <c r="EBB102" s="1135"/>
      <c r="EBC102" s="1259"/>
      <c r="EBD102" s="1259"/>
      <c r="EBE102" s="1259"/>
      <c r="EBF102" s="1135"/>
      <c r="EBG102" s="239"/>
      <c r="EBH102" s="1259"/>
      <c r="EBI102" s="1259"/>
      <c r="EBJ102" s="1259"/>
      <c r="EBK102" s="1135"/>
      <c r="EBL102" s="1135"/>
      <c r="EBM102" s="797"/>
      <c r="EBN102" s="1259"/>
      <c r="EBO102" s="1259"/>
      <c r="EBP102" s="1134"/>
      <c r="EBQ102" s="1134"/>
      <c r="EBR102" s="1134"/>
      <c r="EBS102" s="1134"/>
      <c r="EBT102" s="1134"/>
      <c r="EBU102" s="1134"/>
      <c r="EBV102" s="1134"/>
      <c r="EBW102" s="1134"/>
      <c r="EBX102" s="1134"/>
      <c r="EBY102" s="1134"/>
      <c r="EBZ102" s="1134"/>
      <c r="ECA102" s="1134"/>
      <c r="ECB102" s="1134"/>
      <c r="ECC102" s="1134"/>
      <c r="ECD102" s="1134"/>
      <c r="ECG102" s="233"/>
      <c r="ECM102" s="233"/>
      <c r="ECP102" s="233"/>
      <c r="ECT102" s="234"/>
      <c r="ECW102" s="234"/>
      <c r="ECZ102" s="234"/>
      <c r="EDC102" s="234"/>
      <c r="EDD102" s="1164"/>
      <c r="EDG102" s="1134"/>
      <c r="EDH102" s="593"/>
      <c r="EDI102" s="593"/>
      <c r="EDJ102" s="593"/>
      <c r="EDK102" s="593"/>
      <c r="EDL102" s="593"/>
      <c r="EDM102" s="593"/>
      <c r="EDN102" s="593"/>
      <c r="EDO102" s="593"/>
      <c r="EDP102" s="593"/>
      <c r="EDQ102" s="593"/>
      <c r="EDR102" s="593"/>
      <c r="EDS102" s="593"/>
      <c r="EDT102" s="680"/>
      <c r="EDU102" s="1134"/>
      <c r="EDV102" s="1134"/>
      <c r="EDW102" s="1134"/>
      <c r="EDX102" s="1134"/>
      <c r="EDY102" s="234"/>
      <c r="EDZ102" s="1134"/>
      <c r="EEA102" s="1134"/>
      <c r="EEB102" s="1134"/>
      <c r="EEC102" s="1134"/>
      <c r="EED102" s="1134"/>
      <c r="EEE102" s="1134"/>
      <c r="EEF102" s="1134"/>
      <c r="EEG102" s="1134"/>
      <c r="EEH102" s="1134"/>
      <c r="EEI102" s="233"/>
      <c r="EEO102" s="234"/>
      <c r="EFF102" s="234"/>
      <c r="EFK102" s="248"/>
      <c r="EFL102" s="248"/>
      <c r="EFM102" s="248"/>
      <c r="EFN102" s="248"/>
      <c r="EFO102" s="248"/>
      <c r="EFP102" s="248"/>
      <c r="EFQ102" s="248"/>
      <c r="EFR102" s="248"/>
      <c r="EFS102" s="797"/>
      <c r="EFT102" s="248"/>
      <c r="EFU102" s="248"/>
      <c r="EFV102" s="248"/>
      <c r="EFW102" s="248"/>
      <c r="EFX102" s="248"/>
      <c r="EFY102" s="248"/>
      <c r="EFZ102" s="248"/>
      <c r="EGA102" s="248"/>
      <c r="EGB102" s="248"/>
      <c r="EGC102" s="248"/>
      <c r="EGD102" s="248"/>
      <c r="EGE102" s="248"/>
      <c r="EGF102" s="248"/>
      <c r="EGG102" s="248"/>
      <c r="EGH102" s="248"/>
      <c r="EGI102" s="796"/>
      <c r="EGJ102" s="248"/>
      <c r="EGK102" s="248"/>
      <c r="EGL102" s="248"/>
      <c r="EGM102" s="248"/>
      <c r="EGN102" s="248"/>
      <c r="EGO102" s="990"/>
      <c r="EGP102" s="248"/>
      <c r="EGQ102" s="248"/>
      <c r="EGR102" s="235"/>
      <c r="EGS102" s="235"/>
      <c r="EGT102" s="235"/>
      <c r="EGU102" s="235"/>
      <c r="EGV102" s="235"/>
      <c r="EGW102" s="235"/>
      <c r="EGX102" s="235"/>
      <c r="EGY102" s="235"/>
      <c r="EGZ102" s="237"/>
      <c r="EHA102" s="1195"/>
      <c r="EHB102" s="1195"/>
      <c r="EHC102" s="1195"/>
      <c r="EHD102" s="1195"/>
      <c r="EHE102" s="1192"/>
      <c r="EHF102" s="1195"/>
      <c r="EHG102" s="1195"/>
      <c r="EHH102" s="1195"/>
      <c r="EHI102" s="1195"/>
      <c r="EHJ102" s="1195"/>
      <c r="EHK102" s="1195"/>
      <c r="EHL102" s="1195"/>
      <c r="EHM102" s="1195"/>
      <c r="EHN102" s="1195"/>
      <c r="EHO102" s="1195"/>
      <c r="EHP102" s="1195"/>
      <c r="EHQ102" s="1195"/>
      <c r="EHR102" s="1195"/>
      <c r="EHS102" s="1195"/>
      <c r="EHT102" s="1195"/>
      <c r="EHU102" s="1195"/>
      <c r="EHV102" s="235"/>
      <c r="EHW102" s="235"/>
      <c r="EHX102" s="1122"/>
      <c r="EHY102" s="233"/>
      <c r="EHZ102" s="1122"/>
      <c r="EIA102" s="227"/>
      <c r="EIB102" s="1135"/>
      <c r="EIC102" s="1134"/>
      <c r="EID102" s="1135"/>
      <c r="EIE102" s="240"/>
      <c r="EIF102" s="1122"/>
      <c r="EIG102" s="1122"/>
      <c r="EIH102" s="1122"/>
      <c r="EII102" s="231"/>
      <c r="EIJ102" s="1122"/>
      <c r="EIK102" s="1122"/>
      <c r="EIL102" s="234"/>
      <c r="EIM102" s="1122"/>
      <c r="EIN102" s="227"/>
      <c r="EIO102" s="239"/>
      <c r="EIP102" s="1122"/>
      <c r="EIQ102" s="227"/>
      <c r="EIR102" s="239"/>
      <c r="EIS102" s="1122"/>
      <c r="EIT102" s="1122"/>
      <c r="EIU102" s="227"/>
      <c r="EIV102" s="240"/>
      <c r="EIW102" s="1134"/>
      <c r="EIX102" s="1134"/>
      <c r="EJA102" s="234"/>
      <c r="EJI102" s="1134"/>
      <c r="EJJ102" s="1134"/>
      <c r="EJK102" s="1134"/>
      <c r="EJL102" s="233"/>
      <c r="EJP102" s="1134"/>
      <c r="EJQ102" s="234"/>
      <c r="EJS102" s="1134"/>
      <c r="EJT102" s="1134"/>
      <c r="EJU102" s="1134"/>
      <c r="EJV102" s="1134"/>
      <c r="EJW102" s="1134"/>
      <c r="EJX102" s="1134"/>
      <c r="EJY102" s="1134"/>
      <c r="EJZ102" s="1134"/>
      <c r="EKA102" s="233"/>
      <c r="EKB102" s="1134"/>
      <c r="EKC102" s="1134"/>
      <c r="EKD102" s="1134"/>
      <c r="EKE102" s="1134"/>
      <c r="EKF102" s="1134"/>
      <c r="EKG102" s="234"/>
      <c r="EKH102" s="1134"/>
      <c r="EKI102" s="1134"/>
      <c r="EKJ102" s="1134"/>
      <c r="EKK102" s="1134"/>
      <c r="EKL102" s="1134"/>
      <c r="EKM102" s="1134"/>
      <c r="EKN102" s="1134"/>
      <c r="EKO102" s="1134"/>
      <c r="EKP102" s="1134"/>
      <c r="EKQ102" s="1134"/>
      <c r="EKR102" s="1134"/>
      <c r="EKS102" s="1134"/>
      <c r="EKT102" s="1134"/>
      <c r="EKU102" s="1134"/>
      <c r="EKV102" s="1134"/>
      <c r="EKW102" s="1134"/>
      <c r="EKX102" s="234"/>
      <c r="EKY102" s="1134"/>
      <c r="EKZ102" s="1134"/>
      <c r="ELA102" s="1134"/>
      <c r="ELB102" s="1134"/>
      <c r="ELC102" s="1134"/>
      <c r="ELD102" s="1134"/>
      <c r="ELE102" s="1134"/>
      <c r="ELF102" s="1134"/>
      <c r="ELG102" s="233"/>
      <c r="ELH102" s="1134"/>
      <c r="ELI102" s="1134"/>
      <c r="ELJ102" s="1134"/>
      <c r="ELK102" s="1134"/>
      <c r="ELL102" s="1134"/>
      <c r="ELM102" s="1134"/>
      <c r="ELN102" s="1134"/>
      <c r="ELO102" s="1134"/>
      <c r="ELP102" s="1134"/>
      <c r="ELQ102" s="1134"/>
      <c r="ELR102" s="1134"/>
      <c r="ELS102" s="1134"/>
      <c r="ELT102" s="1134"/>
      <c r="ELU102" s="1134"/>
      <c r="ELV102" s="1134"/>
      <c r="ELW102" s="1134"/>
      <c r="ELX102" s="233"/>
      <c r="ELY102" s="1134"/>
      <c r="EMD102" s="234"/>
      <c r="EMH102" s="227"/>
      <c r="EMI102" s="227"/>
      <c r="EMM102" s="1532"/>
      <c r="EMN102" s="1531"/>
      <c r="EMO102" s="241"/>
      <c r="EMP102" s="241"/>
      <c r="EMQ102" s="241"/>
      <c r="EMR102" s="1532"/>
      <c r="EMS102" s="1530"/>
      <c r="ENC102" s="227"/>
      <c r="END102" s="227"/>
      <c r="ENH102" s="227"/>
      <c r="ENI102" s="227"/>
      <c r="ENJ102" s="1134"/>
      <c r="ENK102" s="1134"/>
      <c r="ENL102" s="1134"/>
      <c r="ENM102" s="1122"/>
      <c r="ENN102" s="233"/>
      <c r="ENO102" s="1122"/>
      <c r="ENP102" s="227"/>
      <c r="ENQ102" s="1135"/>
      <c r="ENR102" s="1134"/>
      <c r="ENS102" s="1135"/>
      <c r="ENT102" s="240"/>
      <c r="ENU102" s="1122"/>
      <c r="ENV102" s="1122"/>
      <c r="ENW102" s="1122"/>
      <c r="ENX102" s="231"/>
      <c r="ENY102" s="265"/>
      <c r="ENZ102" s="265"/>
      <c r="EOA102" s="234"/>
      <c r="EOB102" s="265"/>
      <c r="EOC102" s="227"/>
      <c r="EOD102" s="239"/>
      <c r="EOE102" s="265"/>
      <c r="EOF102" s="227"/>
      <c r="EOG102" s="239"/>
      <c r="EOH102" s="1122"/>
      <c r="EOI102" s="1122"/>
      <c r="EOJ102" s="227"/>
      <c r="EOK102" s="805"/>
      <c r="EOL102" s="1134"/>
      <c r="EOM102" s="1134"/>
      <c r="EON102" s="1122"/>
      <c r="EOO102" s="227"/>
      <c r="EOP102" s="227"/>
      <c r="EOZ102" s="1529"/>
      <c r="EPA102" s="1530"/>
      <c r="EPB102" s="227"/>
      <c r="EPC102" s="227"/>
      <c r="EPD102" s="227"/>
      <c r="EPE102" s="1529"/>
      <c r="EPF102" s="1531"/>
      <c r="EPG102" s="227"/>
      <c r="EPH102" s="227"/>
      <c r="EPI102" s="227"/>
      <c r="EPJ102" s="227"/>
      <c r="EPK102" s="227"/>
      <c r="EPL102" s="227"/>
      <c r="EPM102" s="227"/>
      <c r="EPN102" s="227"/>
      <c r="EPU102" s="227"/>
      <c r="EPV102" s="239"/>
      <c r="EPZ102" s="227"/>
      <c r="EQA102" s="227"/>
      <c r="EQB102" s="231"/>
      <c r="EQE102" s="1122"/>
      <c r="EQF102" s="1122"/>
      <c r="EQG102" s="1122"/>
      <c r="EQH102" s="227"/>
      <c r="EQI102" s="1135"/>
      <c r="EQJ102" s="1134"/>
      <c r="EQK102" s="1135"/>
      <c r="EQL102" s="240"/>
      <c r="EQM102" s="1122"/>
      <c r="EQN102" s="1122"/>
      <c r="EQO102" s="1122"/>
      <c r="EQP102" s="231"/>
      <c r="EQQ102" s="1122"/>
      <c r="EQR102" s="1122"/>
      <c r="EQS102" s="1122"/>
      <c r="EQT102" s="1122"/>
      <c r="EQU102" s="227"/>
      <c r="EQV102" s="239"/>
      <c r="EQW102" s="1122"/>
      <c r="EQX102" s="227"/>
      <c r="EQY102" s="239"/>
      <c r="EQZ102" s="1122"/>
      <c r="ERA102" s="1122"/>
      <c r="ERB102" s="227"/>
      <c r="ERC102" s="240"/>
      <c r="ERD102" s="1122"/>
      <c r="ERE102" s="1122"/>
      <c r="ERF102" s="1122"/>
      <c r="ERG102" s="227"/>
      <c r="ERH102" s="239"/>
      <c r="ERI102" s="1122"/>
      <c r="ERJ102" s="1122"/>
      <c r="ERK102" s="1122"/>
      <c r="ERL102" s="1122"/>
      <c r="ERM102" s="1122"/>
      <c r="ERN102" s="1122"/>
      <c r="ERO102" s="1122"/>
      <c r="ERP102" s="1122"/>
      <c r="ERU102" s="230"/>
      <c r="ERV102" s="1664"/>
      <c r="ERW102" s="1664"/>
      <c r="ETA102" s="1518"/>
      <c r="ETB102" s="1518"/>
      <c r="ETC102" s="1518"/>
      <c r="ETD102" s="1518"/>
      <c r="ETE102" s="1518"/>
      <c r="ETF102" s="1518"/>
    </row>
    <row r="103" spans="1:3906" s="226" customFormat="1" ht="15" customHeight="1">
      <c r="A103" s="1264"/>
      <c r="B103" s="1518"/>
      <c r="C103" s="1518"/>
      <c r="D103" s="1518"/>
      <c r="E103" s="1518"/>
      <c r="F103" s="1518"/>
      <c r="G103" s="1518"/>
      <c r="O103" s="302"/>
      <c r="P103" s="302"/>
      <c r="Q103" s="302"/>
      <c r="R103" s="302"/>
      <c r="S103" s="302"/>
      <c r="T103" s="302"/>
      <c r="U103" s="302"/>
      <c r="V103" s="302"/>
      <c r="W103" s="302"/>
      <c r="X103" s="302"/>
      <c r="Y103" s="302"/>
      <c r="Z103" s="302"/>
      <c r="AD103" s="1664"/>
      <c r="AE103" s="1664"/>
      <c r="AF103" s="780"/>
      <c r="AQ103" s="227"/>
      <c r="AR103" s="239"/>
      <c r="AV103" s="227"/>
      <c r="AW103" s="227"/>
      <c r="AX103" s="231"/>
      <c r="BD103" s="227"/>
      <c r="BE103" s="240"/>
      <c r="BG103" s="227"/>
      <c r="BH103" s="227"/>
      <c r="BL103" s="231"/>
      <c r="BQ103" s="227"/>
      <c r="BR103" s="239"/>
      <c r="BT103" s="227"/>
      <c r="BU103" s="239"/>
      <c r="CC103" s="227"/>
      <c r="CD103" s="239"/>
      <c r="CH103" s="227"/>
      <c r="CI103" s="227"/>
      <c r="CJ103" s="231"/>
      <c r="CP103" s="227"/>
      <c r="CQ103" s="1135"/>
      <c r="CR103" s="1134"/>
      <c r="CS103" s="1135"/>
      <c r="CT103" s="240"/>
      <c r="CX103" s="231"/>
      <c r="DC103" s="227"/>
      <c r="DD103" s="239"/>
      <c r="DF103" s="227"/>
      <c r="DG103" s="239"/>
      <c r="DJ103" s="227"/>
      <c r="DK103" s="240"/>
      <c r="DO103" s="227"/>
      <c r="DP103" s="239"/>
      <c r="EE103" s="227"/>
      <c r="EF103" s="239"/>
      <c r="EG103" s="1122"/>
      <c r="EH103" s="1122"/>
      <c r="EI103" s="1122"/>
      <c r="EJ103" s="227"/>
      <c r="EK103" s="227"/>
      <c r="EL103" s="231"/>
      <c r="EM103" s="1122"/>
      <c r="EN103" s="1122"/>
      <c r="EO103" s="1122"/>
      <c r="EP103" s="1122"/>
      <c r="EQ103" s="1122"/>
      <c r="ER103" s="227"/>
      <c r="ES103" s="1135"/>
      <c r="ET103" s="1134"/>
      <c r="EU103" s="1135"/>
      <c r="EV103" s="240"/>
      <c r="EW103" s="1122"/>
      <c r="EX103" s="1122"/>
      <c r="EY103" s="1122"/>
      <c r="EZ103" s="231"/>
      <c r="FA103" s="1122"/>
      <c r="FB103" s="1122"/>
      <c r="FC103" s="1122"/>
      <c r="FD103" s="1122"/>
      <c r="FE103" s="227"/>
      <c r="FF103" s="239"/>
      <c r="FG103" s="1122"/>
      <c r="FH103" s="227"/>
      <c r="FI103" s="239"/>
      <c r="FJ103" s="1122"/>
      <c r="FK103" s="1122"/>
      <c r="FL103" s="227"/>
      <c r="FM103" s="240"/>
      <c r="FN103" s="1122"/>
      <c r="FO103" s="1122"/>
      <c r="FP103" s="1122"/>
      <c r="FQ103" s="227"/>
      <c r="FR103" s="239"/>
      <c r="FS103" s="1122"/>
      <c r="FT103" s="1122"/>
      <c r="FU103" s="1122"/>
      <c r="FV103" s="1122"/>
      <c r="FW103" s="1122"/>
      <c r="FX103" s="1122"/>
      <c r="FY103" s="1122"/>
      <c r="FZ103" s="1122"/>
      <c r="GA103" s="1122"/>
      <c r="GB103" s="1122"/>
      <c r="GC103" s="1122"/>
      <c r="GD103" s="1122"/>
      <c r="GE103" s="1122"/>
      <c r="GF103" s="1122"/>
      <c r="GG103" s="227"/>
      <c r="GH103" s="239"/>
      <c r="GI103" s="1122"/>
      <c r="GJ103" s="1122"/>
      <c r="GK103" s="1122"/>
      <c r="GL103" s="227"/>
      <c r="GM103" s="227"/>
      <c r="GN103" s="231"/>
      <c r="GO103" s="1122"/>
      <c r="GP103" s="1122"/>
      <c r="GQ103" s="1122"/>
      <c r="GR103" s="1122"/>
      <c r="GS103" s="1122"/>
      <c r="GT103" s="227"/>
      <c r="GU103" s="1135"/>
      <c r="GV103" s="1134"/>
      <c r="GW103" s="1135"/>
      <c r="GX103" s="240"/>
      <c r="GY103" s="1122"/>
      <c r="GZ103" s="1122"/>
      <c r="HA103" s="1122"/>
      <c r="HB103" s="231"/>
      <c r="HC103" s="1122"/>
      <c r="HD103" s="1122"/>
      <c r="HE103" s="1122"/>
      <c r="HF103" s="1122"/>
      <c r="HG103" s="227"/>
      <c r="HH103" s="239"/>
      <c r="HI103" s="1122"/>
      <c r="HJ103" s="227"/>
      <c r="HK103" s="239"/>
      <c r="HL103" s="1122"/>
      <c r="HM103" s="1122"/>
      <c r="HN103" s="227"/>
      <c r="HO103" s="240"/>
      <c r="HP103" s="1122"/>
      <c r="HQ103" s="1122"/>
      <c r="HR103" s="1122"/>
      <c r="HS103" s="227"/>
      <c r="HT103" s="239"/>
      <c r="HU103" s="1122"/>
      <c r="HV103" s="1122"/>
      <c r="HW103" s="1122"/>
      <c r="HX103" s="1122"/>
      <c r="HY103" s="1122"/>
      <c r="HZ103" s="1122"/>
      <c r="IA103" s="1122"/>
      <c r="IB103" s="1122"/>
      <c r="IC103" s="1122"/>
      <c r="ID103" s="1122"/>
      <c r="IE103" s="1122"/>
      <c r="IF103" s="1122"/>
      <c r="IG103" s="1122"/>
      <c r="IH103" s="1122"/>
      <c r="II103" s="227"/>
      <c r="IJ103" s="239"/>
      <c r="IK103" s="1122"/>
      <c r="IL103" s="1122"/>
      <c r="IM103" s="1122"/>
      <c r="IN103" s="227"/>
      <c r="IO103" s="227"/>
      <c r="IP103" s="231"/>
      <c r="IQ103" s="1122"/>
      <c r="IR103" s="1122"/>
      <c r="IS103" s="1122"/>
      <c r="IT103" s="1122"/>
      <c r="IU103" s="1122"/>
      <c r="IV103" s="227"/>
      <c r="IW103" s="1135"/>
      <c r="IX103" s="1134"/>
      <c r="IY103" s="1135"/>
      <c r="IZ103" s="240"/>
      <c r="JA103" s="1122"/>
      <c r="JB103" s="1122"/>
      <c r="JC103" s="1122"/>
      <c r="JD103" s="231"/>
      <c r="JE103" s="1122"/>
      <c r="JF103" s="1122"/>
      <c r="JG103" s="1122"/>
      <c r="JH103" s="1122"/>
      <c r="JI103" s="227"/>
      <c r="JJ103" s="239"/>
      <c r="JK103" s="1122"/>
      <c r="JL103" s="227"/>
      <c r="JM103" s="239"/>
      <c r="JN103" s="1122"/>
      <c r="JO103" s="1122"/>
      <c r="JP103" s="227"/>
      <c r="JQ103" s="240"/>
      <c r="JR103" s="1122"/>
      <c r="JS103" s="1122"/>
      <c r="JT103" s="1122"/>
      <c r="JU103" s="227"/>
      <c r="JV103" s="239"/>
      <c r="JW103" s="1122"/>
      <c r="JX103" s="1122"/>
      <c r="JY103" s="1122"/>
      <c r="JZ103" s="1122"/>
      <c r="KA103" s="1122"/>
      <c r="KB103" s="1122"/>
      <c r="KC103" s="1122"/>
      <c r="KD103" s="1122"/>
      <c r="KE103" s="1122"/>
      <c r="KF103" s="1122"/>
      <c r="KG103" s="1122"/>
      <c r="KH103" s="1122"/>
      <c r="KI103" s="1122"/>
      <c r="KJ103" s="1122"/>
      <c r="KK103" s="227"/>
      <c r="KL103" s="239"/>
      <c r="KM103" s="1122"/>
      <c r="KN103" s="1122"/>
      <c r="KO103" s="1122"/>
      <c r="KP103" s="227"/>
      <c r="KQ103" s="227"/>
      <c r="KR103" s="231"/>
      <c r="KS103" s="1122"/>
      <c r="KT103" s="1122"/>
      <c r="KU103" s="1122"/>
      <c r="KV103" s="1122"/>
      <c r="KW103" s="1122"/>
      <c r="KX103" s="227"/>
      <c r="KY103" s="1135"/>
      <c r="KZ103" s="1134"/>
      <c r="LA103" s="1135"/>
      <c r="LB103" s="240"/>
      <c r="LC103" s="1122"/>
      <c r="LD103" s="1122"/>
      <c r="LE103" s="1122"/>
      <c r="LF103" s="231"/>
      <c r="LG103" s="1122"/>
      <c r="LH103" s="1122"/>
      <c r="LI103" s="1122"/>
      <c r="LJ103" s="1122"/>
      <c r="LK103" s="227"/>
      <c r="LL103" s="239"/>
      <c r="LM103" s="1122"/>
      <c r="LN103" s="227"/>
      <c r="LO103" s="239"/>
      <c r="LP103" s="1122"/>
      <c r="LQ103" s="1122"/>
      <c r="LR103" s="227"/>
      <c r="LS103" s="240"/>
      <c r="LT103" s="1122"/>
      <c r="LU103" s="1122"/>
      <c r="LV103" s="1122"/>
      <c r="LW103" s="227"/>
      <c r="LX103" s="239"/>
      <c r="LY103" s="1122"/>
      <c r="LZ103" s="1122"/>
      <c r="MA103" s="1122"/>
      <c r="MB103" s="1122"/>
      <c r="MC103" s="1122"/>
      <c r="MD103" s="1122"/>
      <c r="ME103" s="1122"/>
      <c r="MF103" s="1122"/>
      <c r="MG103" s="1122"/>
      <c r="MH103" s="1122"/>
      <c r="MI103" s="1122"/>
      <c r="MJ103" s="1122"/>
      <c r="MK103" s="1122"/>
      <c r="ML103" s="1122"/>
      <c r="MM103" s="227"/>
      <c r="MN103" s="239"/>
      <c r="MO103" s="1122"/>
      <c r="MP103" s="1122"/>
      <c r="MQ103" s="1122"/>
      <c r="MR103" s="227"/>
      <c r="MS103" s="227"/>
      <c r="MT103" s="231"/>
      <c r="MU103" s="1122"/>
      <c r="MV103" s="1122"/>
      <c r="MW103" s="1122"/>
      <c r="MX103" s="1122"/>
      <c r="MY103" s="1122"/>
      <c r="MZ103" s="227"/>
      <c r="NA103" s="1135"/>
      <c r="NB103" s="1134"/>
      <c r="NC103" s="1135"/>
      <c r="ND103" s="240"/>
      <c r="NE103" s="1122"/>
      <c r="NF103" s="1122"/>
      <c r="NG103" s="1122"/>
      <c r="NH103" s="231"/>
      <c r="NI103" s="1122"/>
      <c r="NJ103" s="1122"/>
      <c r="NK103" s="1122"/>
      <c r="NL103" s="1122"/>
      <c r="NM103" s="227"/>
      <c r="NN103" s="239"/>
      <c r="NO103" s="1122"/>
      <c r="NP103" s="227"/>
      <c r="NQ103" s="239"/>
      <c r="NR103" s="1122"/>
      <c r="NS103" s="1122"/>
      <c r="NT103" s="227"/>
      <c r="NU103" s="240"/>
      <c r="NV103" s="1122"/>
      <c r="NW103" s="1122"/>
      <c r="NX103" s="1122"/>
      <c r="NY103" s="227"/>
      <c r="NZ103" s="239"/>
      <c r="OA103" s="1122"/>
      <c r="OB103" s="1122"/>
      <c r="OC103" s="1122"/>
      <c r="OD103" s="1122"/>
      <c r="OE103" s="1122"/>
      <c r="OF103" s="1122"/>
      <c r="OG103" s="1122"/>
      <c r="OH103" s="1377"/>
      <c r="OI103" s="1377"/>
      <c r="OJ103" s="1377"/>
      <c r="OK103" s="1377"/>
      <c r="OL103" s="1377"/>
      <c r="OM103" s="1377"/>
      <c r="ON103" s="1377"/>
      <c r="OO103" s="1377"/>
      <c r="OP103" s="1166"/>
      <c r="OQ103" s="1165"/>
      <c r="OR103" s="1165"/>
      <c r="OS103" s="1166"/>
      <c r="OU103" s="227"/>
      <c r="OV103" s="227"/>
      <c r="OX103" s="227"/>
      <c r="OY103" s="227"/>
      <c r="OZ103" s="234"/>
      <c r="PA103" s="227"/>
      <c r="PB103" s="227"/>
      <c r="PC103" s="234"/>
      <c r="PK103" s="227"/>
      <c r="PL103" s="239"/>
      <c r="PM103" s="1122"/>
      <c r="PN103" s="1122"/>
      <c r="PO103" s="1122"/>
      <c r="PP103" s="227"/>
      <c r="PQ103" s="227"/>
      <c r="PR103" s="231"/>
      <c r="PS103" s="1122"/>
      <c r="PT103" s="1122"/>
      <c r="PU103" s="1122"/>
      <c r="PV103" s="1122"/>
      <c r="PW103" s="1122"/>
      <c r="PX103" s="227"/>
      <c r="PY103" s="1135"/>
      <c r="PZ103" s="1134"/>
      <c r="QA103" s="1135"/>
      <c r="QB103" s="240"/>
      <c r="QC103" s="1122"/>
      <c r="QD103" s="1122"/>
      <c r="QE103" s="1122"/>
      <c r="QF103" s="231"/>
      <c r="QG103" s="1122"/>
      <c r="QH103" s="1122"/>
      <c r="QI103" s="1122"/>
      <c r="QJ103" s="1122"/>
      <c r="QK103" s="227"/>
      <c r="QL103" s="239"/>
      <c r="QM103" s="1122"/>
      <c r="QN103" s="227"/>
      <c r="QO103" s="239"/>
      <c r="QP103" s="1122"/>
      <c r="QQ103" s="1122"/>
      <c r="QR103" s="227"/>
      <c r="QS103" s="240"/>
      <c r="QT103" s="1122"/>
      <c r="QU103" s="1122"/>
      <c r="QV103" s="1122"/>
      <c r="QW103" s="227"/>
      <c r="QX103" s="239"/>
      <c r="QY103" s="1122"/>
      <c r="QZ103" s="1122"/>
      <c r="RA103" s="1122"/>
      <c r="RB103" s="1122"/>
      <c r="RC103" s="1122"/>
      <c r="RD103" s="1122"/>
      <c r="RE103" s="1122"/>
      <c r="RF103" s="1122"/>
      <c r="RG103" s="1122"/>
      <c r="RH103" s="1122"/>
      <c r="RI103" s="1122"/>
      <c r="RJ103" s="1122"/>
      <c r="RK103" s="1122"/>
      <c r="RL103" s="1122"/>
      <c r="RM103" s="227"/>
      <c r="RN103" s="239"/>
      <c r="RO103" s="1122"/>
      <c r="RP103" s="1122"/>
      <c r="RQ103" s="1122"/>
      <c r="RR103" s="227"/>
      <c r="RS103" s="227"/>
      <c r="RT103" s="231"/>
      <c r="RU103" s="1122"/>
      <c r="RV103" s="1122"/>
      <c r="RW103" s="1122"/>
      <c r="RX103" s="1122"/>
      <c r="RY103" s="1122"/>
      <c r="RZ103" s="227"/>
      <c r="SA103" s="1135"/>
      <c r="SB103" s="1134"/>
      <c r="SC103" s="1135"/>
      <c r="SD103" s="240"/>
      <c r="SE103" s="1122"/>
      <c r="SF103" s="1122"/>
      <c r="SG103" s="1122"/>
      <c r="SH103" s="231"/>
      <c r="SI103" s="1122"/>
      <c r="SJ103" s="1122"/>
      <c r="SK103" s="1122"/>
      <c r="SL103" s="1122"/>
      <c r="SM103" s="227"/>
      <c r="SN103" s="239"/>
      <c r="SO103" s="1122"/>
      <c r="SP103" s="227"/>
      <c r="SQ103" s="239"/>
      <c r="SR103" s="1122"/>
      <c r="SS103" s="1122"/>
      <c r="ST103" s="227"/>
      <c r="SU103" s="240"/>
      <c r="SV103" s="1122"/>
      <c r="SW103" s="1122"/>
      <c r="SX103" s="1122"/>
      <c r="SY103" s="227"/>
      <c r="SZ103" s="239"/>
      <c r="TA103" s="1122"/>
      <c r="TB103" s="1122"/>
      <c r="TC103" s="1122"/>
      <c r="TD103" s="1122"/>
      <c r="TE103" s="1122"/>
      <c r="TF103" s="1122"/>
      <c r="TG103" s="1122"/>
      <c r="TH103" s="1122"/>
      <c r="TI103" s="1122"/>
      <c r="TJ103" s="1122"/>
      <c r="TK103" s="1122"/>
      <c r="TL103" s="1122"/>
      <c r="TM103" s="1122"/>
      <c r="TN103" s="1122"/>
      <c r="TO103" s="227"/>
      <c r="TP103" s="239"/>
      <c r="TQ103" s="1122"/>
      <c r="TR103" s="1122"/>
      <c r="TS103" s="1122"/>
      <c r="TT103" s="227"/>
      <c r="TU103" s="227"/>
      <c r="TV103" s="231"/>
      <c r="TW103" s="1122"/>
      <c r="TX103" s="1122"/>
      <c r="TY103" s="1122"/>
      <c r="TZ103" s="1122"/>
      <c r="UA103" s="1122"/>
      <c r="UB103" s="227"/>
      <c r="UC103" s="1135"/>
      <c r="UD103" s="1134"/>
      <c r="UE103" s="1135"/>
      <c r="UF103" s="240"/>
      <c r="UG103" s="1122"/>
      <c r="UH103" s="1122"/>
      <c r="UI103" s="1122"/>
      <c r="UJ103" s="231"/>
      <c r="UK103" s="1122"/>
      <c r="UL103" s="1122"/>
      <c r="UM103" s="1122"/>
      <c r="UN103" s="1122"/>
      <c r="UO103" s="227"/>
      <c r="UP103" s="239"/>
      <c r="UQ103" s="1122"/>
      <c r="UR103" s="227"/>
      <c r="US103" s="239"/>
      <c r="UT103" s="1122"/>
      <c r="UU103" s="1122"/>
      <c r="UV103" s="227"/>
      <c r="UW103" s="240"/>
      <c r="UX103" s="1122"/>
      <c r="UY103" s="1122"/>
      <c r="UZ103" s="1122"/>
      <c r="VA103" s="227"/>
      <c r="VB103" s="239"/>
      <c r="VC103" s="1122"/>
      <c r="VD103" s="1122"/>
      <c r="VE103" s="1122"/>
      <c r="VF103" s="1122"/>
      <c r="VG103" s="1122"/>
      <c r="VH103" s="1122"/>
      <c r="VI103" s="1122"/>
      <c r="VJ103" s="1122"/>
      <c r="VK103" s="1122"/>
      <c r="VL103" s="1122"/>
      <c r="VM103" s="1122"/>
      <c r="VN103" s="1122"/>
      <c r="VO103" s="1122"/>
      <c r="VP103" s="1122"/>
      <c r="VQ103" s="227"/>
      <c r="VR103" s="239"/>
      <c r="VS103" s="1122"/>
      <c r="VT103" s="1122"/>
      <c r="VU103" s="1122"/>
      <c r="VV103" s="227"/>
      <c r="VW103" s="227"/>
      <c r="VX103" s="231"/>
      <c r="VY103" s="1122"/>
      <c r="VZ103" s="1122"/>
      <c r="WA103" s="1122"/>
      <c r="WB103" s="1122"/>
      <c r="WC103" s="1122"/>
      <c r="WD103" s="227"/>
      <c r="WE103" s="1135"/>
      <c r="WF103" s="1134"/>
      <c r="WG103" s="1135"/>
      <c r="WH103" s="240"/>
      <c r="WI103" s="1122"/>
      <c r="WJ103" s="1122"/>
      <c r="WK103" s="1122"/>
      <c r="WL103" s="231"/>
      <c r="WM103" s="1122"/>
      <c r="WN103" s="1122"/>
      <c r="WO103" s="1122"/>
      <c r="WP103" s="1122"/>
      <c r="WQ103" s="227"/>
      <c r="WR103" s="239"/>
      <c r="WS103" s="1122"/>
      <c r="WT103" s="227"/>
      <c r="WU103" s="239"/>
      <c r="WV103" s="1122"/>
      <c r="WW103" s="1122"/>
      <c r="WX103" s="227"/>
      <c r="WY103" s="240"/>
      <c r="WZ103" s="1122"/>
      <c r="XA103" s="1122"/>
      <c r="XB103" s="1122"/>
      <c r="XC103" s="227"/>
      <c r="XD103" s="239"/>
      <c r="XE103" s="1122"/>
      <c r="XF103" s="1122"/>
      <c r="XG103" s="1122"/>
      <c r="XH103" s="1122"/>
      <c r="XI103" s="1122"/>
      <c r="XJ103" s="1122"/>
      <c r="XK103" s="1122"/>
      <c r="XL103" s="1122"/>
      <c r="XM103" s="1122"/>
      <c r="XN103" s="1122"/>
      <c r="XO103" s="1122"/>
      <c r="XP103" s="1122"/>
      <c r="XQ103" s="1122"/>
      <c r="XR103" s="1122"/>
      <c r="XS103" s="227"/>
      <c r="XT103" s="239"/>
      <c r="XU103" s="1122"/>
      <c r="XV103" s="1122"/>
      <c r="XW103" s="1122"/>
      <c r="XX103" s="227"/>
      <c r="XY103" s="227"/>
      <c r="XZ103" s="231"/>
      <c r="YA103" s="1122"/>
      <c r="YB103" s="1122"/>
      <c r="YC103" s="1122"/>
      <c r="YD103" s="1122"/>
      <c r="YE103" s="1122"/>
      <c r="YF103" s="227"/>
      <c r="YG103" s="1135"/>
      <c r="YH103" s="1134"/>
      <c r="YI103" s="1135"/>
      <c r="YJ103" s="240"/>
      <c r="YK103" s="1122"/>
      <c r="YL103" s="1122"/>
      <c r="YM103" s="1122"/>
      <c r="YN103" s="231"/>
      <c r="YO103" s="1122"/>
      <c r="YP103" s="1122"/>
      <c r="YQ103" s="1122"/>
      <c r="YR103" s="1122"/>
      <c r="YS103" s="227"/>
      <c r="YT103" s="239"/>
      <c r="YU103" s="1122"/>
      <c r="YV103" s="227"/>
      <c r="YW103" s="239"/>
      <c r="YX103" s="1122"/>
      <c r="YY103" s="1122"/>
      <c r="YZ103" s="227"/>
      <c r="ZA103" s="240"/>
      <c r="ZB103" s="1122"/>
      <c r="ZC103" s="1122"/>
      <c r="ZD103" s="1122"/>
      <c r="ZE103" s="227"/>
      <c r="ZF103" s="239"/>
      <c r="ZG103" s="1122"/>
      <c r="ZH103" s="1122"/>
      <c r="ZI103" s="1122"/>
      <c r="ZJ103" s="1122"/>
      <c r="ZK103" s="1122"/>
      <c r="ZL103" s="1122"/>
      <c r="ZM103" s="1122"/>
      <c r="ZN103" s="1122"/>
      <c r="ZO103" s="1122"/>
      <c r="ZP103" s="1122"/>
      <c r="ZQ103" s="1122"/>
      <c r="ZR103" s="1122"/>
      <c r="ZS103" s="1122"/>
      <c r="ZT103" s="1122"/>
      <c r="ZU103" s="227"/>
      <c r="ZV103" s="239"/>
      <c r="ZW103" s="1122"/>
      <c r="ZX103" s="1122"/>
      <c r="ZY103" s="1122"/>
      <c r="ZZ103" s="227"/>
      <c r="AAA103" s="227"/>
      <c r="AAB103" s="231"/>
      <c r="AAC103" s="1122"/>
      <c r="AAD103" s="1122"/>
      <c r="AAE103" s="1122"/>
      <c r="AAF103" s="1122"/>
      <c r="AAG103" s="1122"/>
      <c r="AAH103" s="227"/>
      <c r="AAI103" s="1135"/>
      <c r="AAJ103" s="1134"/>
      <c r="AAK103" s="1135"/>
      <c r="AAL103" s="240"/>
      <c r="AAM103" s="1122"/>
      <c r="AAN103" s="1122"/>
      <c r="AAO103" s="1122"/>
      <c r="AAP103" s="231"/>
      <c r="AAQ103" s="1122"/>
      <c r="AAR103" s="1122"/>
      <c r="AAS103" s="1122"/>
      <c r="AAT103" s="1122"/>
      <c r="AAU103" s="227"/>
      <c r="AAV103" s="239"/>
      <c r="AAW103" s="1122"/>
      <c r="AAX103" s="227"/>
      <c r="AAY103" s="239"/>
      <c r="AAZ103" s="1122"/>
      <c r="ABA103" s="1122"/>
      <c r="ABB103" s="227"/>
      <c r="ABC103" s="240"/>
      <c r="ABD103" s="1122"/>
      <c r="ABE103" s="1122"/>
      <c r="ABF103" s="1122"/>
      <c r="ABG103" s="227"/>
      <c r="ABH103" s="239"/>
      <c r="ABI103" s="1122"/>
      <c r="ABJ103" s="1122"/>
      <c r="ABK103" s="1122"/>
      <c r="ABL103" s="1122"/>
      <c r="ABM103" s="1122"/>
      <c r="ABN103" s="1122"/>
      <c r="ABO103" s="1122"/>
      <c r="ABP103" s="1122"/>
      <c r="ABQ103" s="1122"/>
      <c r="ABR103" s="1122"/>
      <c r="ABS103" s="1122"/>
      <c r="ABT103" s="1122"/>
      <c r="ABU103" s="1122"/>
      <c r="ABV103" s="1122"/>
      <c r="ABW103" s="227"/>
      <c r="ABX103" s="239"/>
      <c r="ABY103" s="1122"/>
      <c r="ABZ103" s="1122"/>
      <c r="ACA103" s="1122"/>
      <c r="ACB103" s="227"/>
      <c r="ACC103" s="227"/>
      <c r="ACD103" s="231"/>
      <c r="ACE103" s="1122"/>
      <c r="ACF103" s="1122"/>
      <c r="ACG103" s="1122"/>
      <c r="ACH103" s="1122"/>
      <c r="ACI103" s="1122"/>
      <c r="ACJ103" s="227"/>
      <c r="ACK103" s="1135"/>
      <c r="ACL103" s="1134"/>
      <c r="ACM103" s="1135"/>
      <c r="ACN103" s="240"/>
      <c r="ACO103" s="1122"/>
      <c r="ACP103" s="1122"/>
      <c r="ACQ103" s="1122"/>
      <c r="ACR103" s="231"/>
      <c r="ACS103" s="1122"/>
      <c r="ACT103" s="1122"/>
      <c r="ACU103" s="1122"/>
      <c r="ACV103" s="1122"/>
      <c r="ACW103" s="227"/>
      <c r="ACX103" s="239"/>
      <c r="ACY103" s="1122"/>
      <c r="ACZ103" s="227"/>
      <c r="ADA103" s="239"/>
      <c r="ADB103" s="1122"/>
      <c r="ADC103" s="1122"/>
      <c r="ADD103" s="227"/>
      <c r="ADE103" s="240"/>
      <c r="ADF103" s="1122"/>
      <c r="ADG103" s="1122"/>
      <c r="ADH103" s="1122"/>
      <c r="ADI103" s="227"/>
      <c r="ADJ103" s="239"/>
      <c r="ADK103" s="1122"/>
      <c r="ADL103" s="1122"/>
      <c r="ADM103" s="1122"/>
      <c r="ADN103" s="1122"/>
      <c r="ADO103" s="1122"/>
      <c r="ADP103" s="1122"/>
      <c r="ADQ103" s="1122"/>
      <c r="ADR103" s="1122"/>
      <c r="ADS103" s="1122"/>
      <c r="ADT103" s="1122"/>
      <c r="ADU103" s="1122"/>
      <c r="ADV103" s="1122"/>
      <c r="ADW103" s="1122"/>
      <c r="ADX103" s="1122"/>
      <c r="ADY103" s="227"/>
      <c r="ADZ103" s="239"/>
      <c r="AEA103" s="1122"/>
      <c r="AEB103" s="1122"/>
      <c r="AEC103" s="1122"/>
      <c r="AED103" s="227"/>
      <c r="AEE103" s="227"/>
      <c r="AEF103" s="231"/>
      <c r="AEG103" s="1122"/>
      <c r="AEH103" s="1122"/>
      <c r="AEI103" s="1122"/>
      <c r="AEJ103" s="1122"/>
      <c r="AEK103" s="1122"/>
      <c r="AEL103" s="227"/>
      <c r="AEM103" s="1135"/>
      <c r="AEN103" s="1134"/>
      <c r="AEO103" s="1135"/>
      <c r="AEP103" s="240"/>
      <c r="AEQ103" s="1122"/>
      <c r="AER103" s="1122"/>
      <c r="AES103" s="1122"/>
      <c r="AET103" s="231"/>
      <c r="AEU103" s="1122"/>
      <c r="AEV103" s="1122"/>
      <c r="AEW103" s="1122"/>
      <c r="AEX103" s="1122"/>
      <c r="AEY103" s="227"/>
      <c r="AEZ103" s="239"/>
      <c r="AFA103" s="1122"/>
      <c r="AFB103" s="227"/>
      <c r="AFC103" s="239"/>
      <c r="AFD103" s="1122"/>
      <c r="AFE103" s="1122"/>
      <c r="AFF103" s="227"/>
      <c r="AFG103" s="240"/>
      <c r="AFH103" s="1122"/>
      <c r="AFI103" s="1122"/>
      <c r="AFJ103" s="1122"/>
      <c r="AFK103" s="227"/>
      <c r="AFL103" s="239"/>
      <c r="AFM103" s="1122"/>
      <c r="AFN103" s="1122"/>
      <c r="AFO103" s="1122"/>
      <c r="AFP103" s="1122"/>
      <c r="AFQ103" s="1122"/>
      <c r="AFR103" s="1122"/>
      <c r="AFS103" s="1122"/>
      <c r="AFT103" s="1122"/>
      <c r="AFU103" s="1122"/>
      <c r="AFV103" s="1122"/>
      <c r="AFW103" s="1122"/>
      <c r="AFX103" s="1122"/>
      <c r="AFY103" s="1122"/>
      <c r="AFZ103" s="1122"/>
      <c r="AGA103" s="227"/>
      <c r="AGB103" s="239"/>
      <c r="AGC103" s="1122"/>
      <c r="AGD103" s="1122"/>
      <c r="AGE103" s="1122"/>
      <c r="AGF103" s="227"/>
      <c r="AGG103" s="227"/>
      <c r="AGH103" s="231"/>
      <c r="AGI103" s="1122"/>
      <c r="AGJ103" s="1122"/>
      <c r="AGK103" s="1122"/>
      <c r="AGL103" s="1122"/>
      <c r="AGM103" s="1122"/>
      <c r="AGN103" s="227"/>
      <c r="AGO103" s="1135"/>
      <c r="AGP103" s="1134"/>
      <c r="AGQ103" s="1135"/>
      <c r="AGR103" s="240"/>
      <c r="AGS103" s="1122"/>
      <c r="AGT103" s="1122"/>
      <c r="AGU103" s="1122"/>
      <c r="AGV103" s="231"/>
      <c r="AGW103" s="1122"/>
      <c r="AGX103" s="1122"/>
      <c r="AGY103" s="1122"/>
      <c r="AGZ103" s="1122"/>
      <c r="AHA103" s="227"/>
      <c r="AHB103" s="239"/>
      <c r="AHC103" s="1122"/>
      <c r="AHD103" s="227"/>
      <c r="AHE103" s="239"/>
      <c r="AHF103" s="1122"/>
      <c r="AHG103" s="1122"/>
      <c r="AHH103" s="227"/>
      <c r="AHI103" s="240"/>
      <c r="AHJ103" s="1122"/>
      <c r="AHK103" s="1122"/>
      <c r="AHL103" s="1122"/>
      <c r="AHM103" s="227"/>
      <c r="AHN103" s="239"/>
      <c r="AHO103" s="1122"/>
      <c r="AHP103" s="1122"/>
      <c r="AHQ103" s="1122"/>
      <c r="AHR103" s="1122"/>
      <c r="AHS103" s="1122"/>
      <c r="AHT103" s="1122"/>
      <c r="AHU103" s="1122"/>
      <c r="AHV103" s="1122"/>
      <c r="AHW103" s="1122"/>
      <c r="AHX103" s="1122"/>
      <c r="AHY103" s="1122"/>
      <c r="AHZ103" s="1122"/>
      <c r="AIA103" s="1122"/>
      <c r="AIB103" s="1122"/>
      <c r="AIC103" s="227"/>
      <c r="AID103" s="239"/>
      <c r="AIE103" s="1122"/>
      <c r="AIF103" s="1122"/>
      <c r="AIG103" s="1122"/>
      <c r="AIH103" s="227"/>
      <c r="AII103" s="227"/>
      <c r="AIJ103" s="231"/>
      <c r="AIK103" s="1122"/>
      <c r="AIL103" s="1122"/>
      <c r="AIM103" s="1122"/>
      <c r="AIN103" s="1122"/>
      <c r="AIO103" s="1122"/>
      <c r="AIP103" s="227"/>
      <c r="AIQ103" s="1135"/>
      <c r="AIR103" s="1134"/>
      <c r="AIS103" s="1135"/>
      <c r="AIT103" s="240"/>
      <c r="AIU103" s="1122"/>
      <c r="AIV103" s="1122"/>
      <c r="AIW103" s="1122"/>
      <c r="AIX103" s="231"/>
      <c r="AIY103" s="1122"/>
      <c r="AIZ103" s="1122"/>
      <c r="AJA103" s="1122"/>
      <c r="AJB103" s="1122"/>
      <c r="AJC103" s="227"/>
      <c r="AJD103" s="239"/>
      <c r="AJE103" s="1122"/>
      <c r="AJF103" s="227"/>
      <c r="AJG103" s="239"/>
      <c r="AJH103" s="1122"/>
      <c r="AJI103" s="1122"/>
      <c r="AJJ103" s="227"/>
      <c r="AJK103" s="240"/>
      <c r="AJL103" s="1122"/>
      <c r="AJM103" s="1122"/>
      <c r="AJN103" s="1122"/>
      <c r="AJO103" s="227"/>
      <c r="AJP103" s="239"/>
      <c r="AJQ103" s="1122"/>
      <c r="AJR103" s="1122"/>
      <c r="AJS103" s="1122"/>
      <c r="AJT103" s="1122"/>
      <c r="AJU103" s="1122"/>
      <c r="AJV103" s="1122"/>
      <c r="AJW103" s="1122"/>
      <c r="AJX103" s="1122"/>
      <c r="AJY103" s="1122"/>
      <c r="AJZ103" s="1122"/>
      <c r="AKA103" s="1122"/>
      <c r="AKB103" s="1122"/>
      <c r="AKC103" s="1122"/>
      <c r="AKD103" s="1122"/>
      <c r="AKE103" s="227"/>
      <c r="AKF103" s="239"/>
      <c r="AKG103" s="1122"/>
      <c r="AKH103" s="1122"/>
      <c r="AKI103" s="1122"/>
      <c r="AKJ103" s="227"/>
      <c r="AKK103" s="227"/>
      <c r="AKL103" s="231"/>
      <c r="AKM103" s="1122"/>
      <c r="AKN103" s="1122"/>
      <c r="AKO103" s="1122"/>
      <c r="AKP103" s="1122"/>
      <c r="AKQ103" s="1122"/>
      <c r="AKR103" s="227"/>
      <c r="AKS103" s="1135"/>
      <c r="AKT103" s="1134"/>
      <c r="AKU103" s="1135"/>
      <c r="AKV103" s="240"/>
      <c r="AKW103" s="1122"/>
      <c r="AKX103" s="1122"/>
      <c r="AKY103" s="1122"/>
      <c r="AKZ103" s="231"/>
      <c r="ALA103" s="1122"/>
      <c r="ALB103" s="1122"/>
      <c r="ALC103" s="1122"/>
      <c r="ALD103" s="1122"/>
      <c r="ALE103" s="227"/>
      <c r="ALF103" s="239"/>
      <c r="ALG103" s="1122"/>
      <c r="ALH103" s="227"/>
      <c r="ALI103" s="239"/>
      <c r="ALJ103" s="1122"/>
      <c r="ALK103" s="1122"/>
      <c r="ALL103" s="227"/>
      <c r="ALM103" s="240"/>
      <c r="ALN103" s="1122"/>
      <c r="ALO103" s="1122"/>
      <c r="ALP103" s="1122"/>
      <c r="ALQ103" s="227"/>
      <c r="ALR103" s="239"/>
      <c r="ALS103" s="1122"/>
      <c r="ALT103" s="1122"/>
      <c r="ALU103" s="1122"/>
      <c r="ALV103" s="1122"/>
      <c r="ALW103" s="1122"/>
      <c r="ALX103" s="1122"/>
      <c r="ALY103" s="1122"/>
      <c r="ALZ103" s="1122"/>
      <c r="AMA103" s="1122"/>
      <c r="AMB103" s="1122"/>
      <c r="AMC103" s="1122"/>
      <c r="AMD103" s="1122"/>
      <c r="AME103" s="1122"/>
      <c r="AMF103" s="1122"/>
      <c r="AMG103" s="227"/>
      <c r="AMH103" s="239"/>
      <c r="AMI103" s="1122"/>
      <c r="AMJ103" s="1122"/>
      <c r="AMK103" s="1122"/>
      <c r="AML103" s="227"/>
      <c r="AMM103" s="227"/>
      <c r="AMN103" s="231"/>
      <c r="AMO103" s="1122"/>
      <c r="AMP103" s="1122"/>
      <c r="AMQ103" s="1122"/>
      <c r="AMR103" s="1122"/>
      <c r="AMS103" s="1122"/>
      <c r="AMT103" s="227"/>
      <c r="AMU103" s="1135"/>
      <c r="AMV103" s="1134"/>
      <c r="AMW103" s="1135"/>
      <c r="AMX103" s="240"/>
      <c r="AMY103" s="1122"/>
      <c r="AMZ103" s="1122"/>
      <c r="ANA103" s="1122"/>
      <c r="ANB103" s="231"/>
      <c r="ANC103" s="1122"/>
      <c r="AND103" s="1122"/>
      <c r="ANE103" s="1122"/>
      <c r="ANF103" s="1122"/>
      <c r="ANG103" s="227"/>
      <c r="ANH103" s="239"/>
      <c r="ANI103" s="1122"/>
      <c r="ANJ103" s="227"/>
      <c r="ANK103" s="239"/>
      <c r="ANL103" s="1122"/>
      <c r="ANM103" s="1122"/>
      <c r="ANN103" s="227"/>
      <c r="ANO103" s="240"/>
      <c r="ANP103" s="1122"/>
      <c r="ANQ103" s="1122"/>
      <c r="ANR103" s="1122"/>
      <c r="ANS103" s="227"/>
      <c r="ANT103" s="239"/>
      <c r="ANU103" s="1122"/>
      <c r="ANV103" s="1122"/>
      <c r="ANW103" s="1122"/>
      <c r="ANX103" s="1122"/>
      <c r="ANY103" s="1122"/>
      <c r="ANZ103" s="1122"/>
      <c r="AOA103" s="1122"/>
      <c r="AOB103" s="1122"/>
      <c r="AOC103" s="1122"/>
      <c r="AOD103" s="1122"/>
      <c r="AOE103" s="1122"/>
      <c r="AOF103" s="1122"/>
      <c r="AOG103" s="1122"/>
      <c r="AOH103" s="1122"/>
      <c r="AOI103" s="227"/>
      <c r="AOJ103" s="239"/>
      <c r="AOK103" s="1122"/>
      <c r="AOL103" s="1122"/>
      <c r="AOM103" s="1122"/>
      <c r="AON103" s="227"/>
      <c r="AOO103" s="227"/>
      <c r="AOP103" s="231"/>
      <c r="AOQ103" s="1122"/>
      <c r="AOR103" s="1122"/>
      <c r="AOS103" s="1122"/>
      <c r="AOT103" s="1122"/>
      <c r="AOU103" s="1122"/>
      <c r="AOV103" s="227"/>
      <c r="AOW103" s="1135"/>
      <c r="AOX103" s="1134"/>
      <c r="AOY103" s="1135"/>
      <c r="AOZ103" s="240"/>
      <c r="APA103" s="1122"/>
      <c r="APB103" s="1122"/>
      <c r="APC103" s="1122"/>
      <c r="APD103" s="231"/>
      <c r="APE103" s="1122"/>
      <c r="APF103" s="1122"/>
      <c r="APG103" s="1122"/>
      <c r="APH103" s="1122"/>
      <c r="API103" s="227"/>
      <c r="APJ103" s="239"/>
      <c r="APK103" s="1122"/>
      <c r="APL103" s="227"/>
      <c r="APM103" s="239"/>
      <c r="APN103" s="1122"/>
      <c r="APO103" s="1122"/>
      <c r="APP103" s="227"/>
      <c r="APQ103" s="240"/>
      <c r="APR103" s="1122"/>
      <c r="APS103" s="1122"/>
      <c r="APT103" s="1122"/>
      <c r="APU103" s="227"/>
      <c r="APV103" s="239"/>
      <c r="APW103" s="1122"/>
      <c r="APX103" s="1122"/>
      <c r="APY103" s="1122"/>
      <c r="APZ103" s="1122"/>
      <c r="AQA103" s="1122"/>
      <c r="AQB103" s="1122"/>
      <c r="AQC103" s="1122"/>
      <c r="AQD103" s="1122"/>
      <c r="AQE103" s="1122"/>
      <c r="AQF103" s="1122"/>
      <c r="AQG103" s="1122"/>
      <c r="AQH103" s="1122"/>
      <c r="AQI103" s="1122"/>
      <c r="AQJ103" s="1122"/>
      <c r="AQK103" s="227"/>
      <c r="AQL103" s="239"/>
      <c r="AQM103" s="1122"/>
      <c r="AQN103" s="1122"/>
      <c r="AQO103" s="1122"/>
      <c r="AQP103" s="227"/>
      <c r="AQQ103" s="227"/>
      <c r="AQR103" s="231"/>
      <c r="AQS103" s="1122"/>
      <c r="AQT103" s="1122"/>
      <c r="AQU103" s="1122"/>
      <c r="AQV103" s="1122"/>
      <c r="AQW103" s="1122"/>
      <c r="AQX103" s="227"/>
      <c r="AQY103" s="1135"/>
      <c r="AQZ103" s="1134"/>
      <c r="ARA103" s="1135"/>
      <c r="ARB103" s="240"/>
      <c r="ARC103" s="1122"/>
      <c r="ARD103" s="1122"/>
      <c r="ARE103" s="1122"/>
      <c r="ARF103" s="231"/>
      <c r="ARG103" s="1122"/>
      <c r="ARH103" s="1122"/>
      <c r="ARI103" s="1122"/>
      <c r="ARJ103" s="1122"/>
      <c r="ARK103" s="227"/>
      <c r="ARL103" s="239"/>
      <c r="ARM103" s="1122"/>
      <c r="ARN103" s="227"/>
      <c r="ARO103" s="239"/>
      <c r="ARP103" s="1122"/>
      <c r="ARQ103" s="1122"/>
      <c r="ARR103" s="227"/>
      <c r="ARS103" s="240"/>
      <c r="ART103" s="1122"/>
      <c r="ARU103" s="1122"/>
      <c r="ARV103" s="1122"/>
      <c r="ARW103" s="227"/>
      <c r="ARX103" s="239"/>
      <c r="ARY103" s="1122"/>
      <c r="ARZ103" s="1122"/>
      <c r="ASA103" s="1122"/>
      <c r="ASB103" s="1122"/>
      <c r="ASC103" s="1122"/>
      <c r="ASD103" s="1122"/>
      <c r="ASE103" s="1122"/>
      <c r="ASF103" s="1122"/>
      <c r="ASG103" s="1122"/>
      <c r="ASH103" s="1122"/>
      <c r="ASI103" s="1122"/>
      <c r="ASJ103" s="1122"/>
      <c r="ASK103" s="1122"/>
      <c r="ASL103" s="1122"/>
      <c r="ASM103" s="227"/>
      <c r="ASN103" s="239"/>
      <c r="ASO103" s="1122"/>
      <c r="ASP103" s="1122"/>
      <c r="ASQ103" s="1122"/>
      <c r="ASR103" s="227"/>
      <c r="ASS103" s="227"/>
      <c r="AST103" s="231"/>
      <c r="ASU103" s="1122"/>
      <c r="ASV103" s="1122"/>
      <c r="ASW103" s="1122"/>
      <c r="ASX103" s="1122"/>
      <c r="ASY103" s="1122"/>
      <c r="ASZ103" s="227"/>
      <c r="ATA103" s="1135"/>
      <c r="ATB103" s="1134"/>
      <c r="ATC103" s="1135"/>
      <c r="ATD103" s="240"/>
      <c r="ATE103" s="1122"/>
      <c r="ATF103" s="1122"/>
      <c r="ATG103" s="1122"/>
      <c r="ATH103" s="231"/>
      <c r="ATI103" s="1122"/>
      <c r="ATJ103" s="1122"/>
      <c r="ATK103" s="1122"/>
      <c r="ATL103" s="1122"/>
      <c r="ATM103" s="227"/>
      <c r="ATN103" s="239"/>
      <c r="ATO103" s="1122"/>
      <c r="ATP103" s="227"/>
      <c r="ATQ103" s="239"/>
      <c r="ATR103" s="1122"/>
      <c r="ATS103" s="1122"/>
      <c r="ATT103" s="227"/>
      <c r="ATU103" s="240"/>
      <c r="ATV103" s="1122"/>
      <c r="ATW103" s="1122"/>
      <c r="ATX103" s="1122"/>
      <c r="ATY103" s="227"/>
      <c r="ATZ103" s="239"/>
      <c r="AUA103" s="1122"/>
      <c r="AUB103" s="1122"/>
      <c r="AUC103" s="1122"/>
      <c r="AUD103" s="1122"/>
      <c r="AUE103" s="1122"/>
      <c r="AUF103" s="1122"/>
      <c r="AUG103" s="1122"/>
      <c r="AUH103" s="1122"/>
      <c r="AUJ103" s="1134"/>
      <c r="AUK103" s="231"/>
      <c r="AUL103" s="1134"/>
      <c r="AUM103" s="1134"/>
      <c r="AUN103" s="1134"/>
      <c r="AUO103" s="1134"/>
      <c r="AUP103" s="233"/>
      <c r="AUQ103" s="1134"/>
      <c r="AUR103" s="1134"/>
      <c r="AUS103" s="1134"/>
      <c r="AUT103" s="1134"/>
      <c r="AUU103" s="1134"/>
      <c r="AUV103" s="1134"/>
      <c r="AUW103" s="1134"/>
      <c r="AUX103" s="232"/>
      <c r="AUY103" s="1134"/>
      <c r="AUZ103" s="1134"/>
      <c r="AVA103" s="682"/>
      <c r="AVB103" s="1135"/>
      <c r="AVC103" s="1134"/>
      <c r="AVD103" s="229"/>
      <c r="AVE103" s="1134"/>
      <c r="AVF103" s="1134"/>
      <c r="AVG103" s="1134"/>
      <c r="AVV103" s="231"/>
      <c r="AVW103" s="1682"/>
      <c r="AVX103" s="1683"/>
      <c r="AVY103" s="1683"/>
      <c r="AVZ103" s="1683"/>
      <c r="AWA103" s="1248"/>
      <c r="AWB103" s="1248"/>
      <c r="AWC103" s="1248"/>
      <c r="AWD103" s="1248"/>
      <c r="AWE103" s="1248"/>
      <c r="AWF103" s="1248"/>
      <c r="AWG103" s="1248"/>
      <c r="AWH103" s="1248"/>
      <c r="AWI103" s="1248"/>
      <c r="AWJ103" s="1248"/>
      <c r="AWK103" s="1248"/>
      <c r="AWL103" s="1249"/>
      <c r="AWM103" s="1249"/>
      <c r="AWN103" s="1249"/>
      <c r="AWO103" s="1249"/>
      <c r="AWP103" s="1248"/>
      <c r="AWQ103" s="1248"/>
      <c r="AWR103" s="1248"/>
      <c r="AWS103" s="1248"/>
      <c r="AWT103" s="1248"/>
      <c r="AWU103" s="1546"/>
      <c r="AWV103" s="1547"/>
      <c r="AWW103" s="1547"/>
      <c r="AWX103" s="1758"/>
      <c r="AWY103" s="233"/>
      <c r="AXG103" s="227"/>
      <c r="AXH103" s="239"/>
      <c r="AXL103" s="227"/>
      <c r="AXM103" s="227"/>
      <c r="AXN103" s="231"/>
      <c r="AXS103" s="231"/>
      <c r="AXY103" s="232"/>
      <c r="AYB103" s="231"/>
      <c r="AYH103" s="234"/>
      <c r="AYL103" s="233"/>
      <c r="AYR103" s="234"/>
      <c r="AYT103" s="230"/>
      <c r="AYW103" s="230"/>
      <c r="AZA103" s="227"/>
      <c r="AZB103" s="239"/>
      <c r="AZF103" s="227"/>
      <c r="AZG103" s="227"/>
      <c r="AZH103" s="231"/>
      <c r="AZK103" s="1122"/>
      <c r="AZL103" s="1122"/>
      <c r="AZM103" s="1122"/>
      <c r="AZN103" s="227"/>
      <c r="AZO103" s="1135"/>
      <c r="AZP103" s="1134"/>
      <c r="AZQ103" s="1135"/>
      <c r="AZR103" s="240"/>
      <c r="AZS103" s="1122"/>
      <c r="AZT103" s="1122"/>
      <c r="AZU103" s="1122"/>
      <c r="AZV103" s="231"/>
      <c r="AZW103" s="1122"/>
      <c r="AZX103" s="1122"/>
      <c r="AZY103" s="1122"/>
      <c r="AZZ103" s="1122"/>
      <c r="BAA103" s="227"/>
      <c r="BAB103" s="239"/>
      <c r="BAC103" s="1122"/>
      <c r="BAD103" s="227"/>
      <c r="BAE103" s="239"/>
      <c r="BAF103" s="1122"/>
      <c r="BAG103" s="1122"/>
      <c r="BAH103" s="227"/>
      <c r="BAI103" s="240"/>
      <c r="BAJ103" s="1122"/>
      <c r="BAK103" s="1122"/>
      <c r="BAL103" s="1122"/>
      <c r="BAM103" s="227"/>
      <c r="BAN103" s="239"/>
      <c r="BAW103" s="1122"/>
      <c r="BAX103" s="1122"/>
      <c r="BAY103" s="1122"/>
      <c r="BAZ103" s="1122"/>
      <c r="BBA103" s="1122"/>
      <c r="BBB103" s="1122"/>
      <c r="BBC103" s="227"/>
      <c r="BBD103" s="239"/>
      <c r="BBE103" s="1122"/>
      <c r="BBF103" s="1122"/>
      <c r="BBG103" s="1122"/>
      <c r="BBH103" s="227"/>
      <c r="BBI103" s="227"/>
      <c r="BBJ103" s="231"/>
      <c r="BBK103" s="1122"/>
      <c r="BBL103" s="1122"/>
      <c r="BBM103" s="1122"/>
      <c r="BBN103" s="1122"/>
      <c r="BBO103" s="1122"/>
      <c r="BBP103" s="227"/>
      <c r="BBQ103" s="1135"/>
      <c r="BBR103" s="1134"/>
      <c r="BBS103" s="1135"/>
      <c r="BBT103" s="240"/>
      <c r="BBU103" s="1122"/>
      <c r="BBV103" s="1122"/>
      <c r="BBW103" s="1122"/>
      <c r="BBX103" s="231"/>
      <c r="BBY103" s="1122"/>
      <c r="BBZ103" s="1122"/>
      <c r="BCA103" s="1122"/>
      <c r="BCB103" s="1122"/>
      <c r="BCC103" s="227"/>
      <c r="BCD103" s="239"/>
      <c r="BCE103" s="1122"/>
      <c r="BCF103" s="227"/>
      <c r="BCG103" s="239"/>
      <c r="BCH103" s="1122"/>
      <c r="BCI103" s="1122"/>
      <c r="BCJ103" s="227"/>
      <c r="BCK103" s="240"/>
      <c r="BCL103" s="1122"/>
      <c r="BCM103" s="1122"/>
      <c r="BCN103" s="1122"/>
      <c r="BCO103" s="227"/>
      <c r="BCP103" s="239"/>
      <c r="BCQ103" s="1122"/>
      <c r="BCR103" s="1122"/>
      <c r="BCS103" s="1122"/>
      <c r="BCT103" s="1122"/>
      <c r="BCU103" s="1122"/>
      <c r="BCV103" s="1122"/>
      <c r="BCW103" s="1122"/>
      <c r="BCX103" s="1122"/>
      <c r="BCY103" s="1122"/>
      <c r="BCZ103" s="1122"/>
      <c r="BDA103" s="1122"/>
      <c r="BDB103" s="1122"/>
      <c r="BDC103" s="1122"/>
      <c r="BDD103" s="1122"/>
      <c r="BDE103" s="227"/>
      <c r="BDF103" s="239"/>
      <c r="BDG103" s="1122"/>
      <c r="BDH103" s="1122"/>
      <c r="BDI103" s="1122"/>
      <c r="BDJ103" s="227"/>
      <c r="BDK103" s="227"/>
      <c r="BDL103" s="231"/>
      <c r="BDM103" s="1122"/>
      <c r="BDN103" s="1122"/>
      <c r="BDO103" s="1122"/>
      <c r="BDP103" s="1122"/>
      <c r="BDQ103" s="1122"/>
      <c r="BDR103" s="227"/>
      <c r="BDS103" s="1135"/>
      <c r="BDT103" s="1134"/>
      <c r="BDU103" s="1135"/>
      <c r="BDV103" s="240"/>
      <c r="BDW103" s="1122"/>
      <c r="BDX103" s="1122"/>
      <c r="BDY103" s="1122"/>
      <c r="BDZ103" s="231"/>
      <c r="BEA103" s="1122"/>
      <c r="BEB103" s="1122"/>
      <c r="BEC103" s="1122"/>
      <c r="BED103" s="1122"/>
      <c r="BEE103" s="227"/>
      <c r="BEF103" s="239"/>
      <c r="BEG103" s="1122"/>
      <c r="BEH103" s="227"/>
      <c r="BEI103" s="239"/>
      <c r="BEJ103" s="1122"/>
      <c r="BEK103" s="1122"/>
      <c r="BEL103" s="227"/>
      <c r="BEM103" s="240"/>
      <c r="BEN103" s="1122"/>
      <c r="BEO103" s="1122"/>
      <c r="BEP103" s="1122"/>
      <c r="BEQ103" s="227"/>
      <c r="BER103" s="239"/>
      <c r="BES103" s="1122"/>
      <c r="BET103" s="1122"/>
      <c r="BEU103" s="1122"/>
      <c r="BEV103" s="1122"/>
      <c r="BEW103" s="1122"/>
      <c r="BEX103" s="1122"/>
      <c r="BEY103" s="1122"/>
      <c r="BEZ103" s="1122"/>
      <c r="BFA103" s="1122"/>
      <c r="BFB103" s="1122"/>
      <c r="BFC103" s="1122"/>
      <c r="BFD103" s="1122"/>
      <c r="BFE103" s="1122"/>
      <c r="BFF103" s="1122"/>
      <c r="BFG103" s="227"/>
      <c r="BFH103" s="239"/>
      <c r="BFI103" s="1122"/>
      <c r="BFJ103" s="1122"/>
      <c r="BFK103" s="1122"/>
      <c r="BFL103" s="227"/>
      <c r="BFM103" s="227"/>
      <c r="BFN103" s="231"/>
      <c r="BFO103" s="1122"/>
      <c r="BFP103" s="1122"/>
      <c r="BFQ103" s="1122"/>
      <c r="BFR103" s="1122"/>
      <c r="BFS103" s="1122"/>
      <c r="BFT103" s="227"/>
      <c r="BFU103" s="1135"/>
      <c r="BFV103" s="1134"/>
      <c r="BFW103" s="1135"/>
      <c r="BFX103" s="240"/>
      <c r="BFY103" s="1122"/>
      <c r="BFZ103" s="1122"/>
      <c r="BGA103" s="1122"/>
      <c r="BGB103" s="231"/>
      <c r="BGC103" s="1122"/>
      <c r="BGD103" s="1122"/>
      <c r="BGE103" s="1122"/>
      <c r="BGF103" s="1122"/>
      <c r="BGG103" s="227"/>
      <c r="BGH103" s="239"/>
      <c r="BGI103" s="1122"/>
      <c r="BGJ103" s="227"/>
      <c r="BGK103" s="239"/>
      <c r="BGL103" s="1122"/>
      <c r="BGM103" s="1122"/>
      <c r="BGN103" s="227"/>
      <c r="BGO103" s="240"/>
      <c r="BGP103" s="1122"/>
      <c r="BGQ103" s="1122"/>
      <c r="BGR103" s="1122"/>
      <c r="BGS103" s="227"/>
      <c r="BGT103" s="239"/>
      <c r="BGU103" s="1122"/>
      <c r="BGV103" s="1122"/>
      <c r="BGW103" s="1122"/>
      <c r="BGX103" s="1122"/>
      <c r="BGY103" s="1122"/>
      <c r="BGZ103" s="1122"/>
      <c r="BHA103" s="1122"/>
      <c r="BHB103" s="1122"/>
      <c r="BHC103" s="1122"/>
      <c r="BHD103" s="1122"/>
      <c r="BHE103" s="1122"/>
      <c r="BHF103" s="1122"/>
      <c r="BHG103" s="1122"/>
      <c r="BHH103" s="1122"/>
      <c r="BHI103" s="227"/>
      <c r="BHJ103" s="239"/>
      <c r="BHK103" s="1122"/>
      <c r="BHL103" s="1122"/>
      <c r="BHM103" s="1122"/>
      <c r="BHN103" s="227"/>
      <c r="BHO103" s="227"/>
      <c r="BHP103" s="231"/>
      <c r="BHQ103" s="1122"/>
      <c r="BHR103" s="1122"/>
      <c r="BHS103" s="1122"/>
      <c r="BHT103" s="1122"/>
      <c r="BHU103" s="1122"/>
      <c r="BHV103" s="227"/>
      <c r="BHW103" s="1135"/>
      <c r="BHX103" s="1134"/>
      <c r="BHY103" s="1135"/>
      <c r="BHZ103" s="240"/>
      <c r="BIA103" s="1122"/>
      <c r="BIB103" s="1122"/>
      <c r="BIC103" s="1122"/>
      <c r="BID103" s="231"/>
      <c r="BIE103" s="1122"/>
      <c r="BIF103" s="1122"/>
      <c r="BIG103" s="1122"/>
      <c r="BIH103" s="1122"/>
      <c r="BII103" s="227"/>
      <c r="BIJ103" s="239"/>
      <c r="BIK103" s="1122"/>
      <c r="BIL103" s="227"/>
      <c r="BIM103" s="239"/>
      <c r="BIN103" s="1122"/>
      <c r="BIO103" s="1122"/>
      <c r="BIP103" s="227"/>
      <c r="BIQ103" s="240"/>
      <c r="BIR103" s="1122"/>
      <c r="BIS103" s="1122"/>
      <c r="BIT103" s="1122"/>
      <c r="BIU103" s="227"/>
      <c r="BIV103" s="239"/>
      <c r="BIW103" s="1122"/>
      <c r="BIX103" s="1122"/>
      <c r="BIY103" s="1122"/>
      <c r="BIZ103" s="1122"/>
      <c r="BJA103" s="1122"/>
      <c r="BJB103" s="1122"/>
      <c r="BJC103" s="1122"/>
      <c r="BJD103" s="1122"/>
      <c r="BJE103" s="1122"/>
      <c r="BJF103" s="1122"/>
      <c r="BJG103" s="1122"/>
      <c r="BJH103" s="1122"/>
      <c r="BJI103" s="1122"/>
      <c r="BJJ103" s="1122"/>
      <c r="BJK103" s="227"/>
      <c r="BJL103" s="239"/>
      <c r="BJM103" s="1122"/>
      <c r="BJN103" s="1122"/>
      <c r="BJO103" s="1122"/>
      <c r="BJP103" s="227"/>
      <c r="BJQ103" s="227"/>
      <c r="BJR103" s="231"/>
      <c r="BJS103" s="1122"/>
      <c r="BJT103" s="1122"/>
      <c r="BJU103" s="1122"/>
      <c r="BJV103" s="1122"/>
      <c r="BJW103" s="1122"/>
      <c r="BJX103" s="227"/>
      <c r="BJY103" s="1135"/>
      <c r="BJZ103" s="1134"/>
      <c r="BKA103" s="1135"/>
      <c r="BKB103" s="240"/>
      <c r="BKC103" s="1122"/>
      <c r="BKD103" s="1122"/>
      <c r="BKE103" s="1122"/>
      <c r="BKF103" s="231"/>
      <c r="BKG103" s="1122"/>
      <c r="BKH103" s="1122"/>
      <c r="BKI103" s="1122"/>
      <c r="BKJ103" s="1122"/>
      <c r="BKK103" s="227"/>
      <c r="BKL103" s="239"/>
      <c r="BKM103" s="1122"/>
      <c r="BKN103" s="227"/>
      <c r="BKO103" s="239"/>
      <c r="BKP103" s="1122"/>
      <c r="BKQ103" s="1122"/>
      <c r="BKR103" s="227"/>
      <c r="BKS103" s="240"/>
      <c r="BKT103" s="1122"/>
      <c r="BKU103" s="1122"/>
      <c r="BKV103" s="1122"/>
      <c r="BKW103" s="227"/>
      <c r="BKX103" s="239"/>
      <c r="BKY103" s="1122"/>
      <c r="BKZ103" s="1122"/>
      <c r="BLA103" s="1122"/>
      <c r="BLB103" s="1122"/>
      <c r="BLC103" s="1122"/>
      <c r="BLD103" s="1122"/>
      <c r="BLE103" s="1122"/>
      <c r="BLF103" s="1122"/>
      <c r="BLG103" s="1122"/>
      <c r="BLH103" s="1122"/>
      <c r="BLI103" s="1122"/>
      <c r="BLJ103" s="1122"/>
      <c r="BLK103" s="1122"/>
      <c r="BLL103" s="1122"/>
      <c r="BLM103" s="227"/>
      <c r="BLN103" s="239"/>
      <c r="BLO103" s="1122"/>
      <c r="BLP103" s="1122"/>
      <c r="BLQ103" s="1122"/>
      <c r="BLR103" s="227"/>
      <c r="BLS103" s="227"/>
      <c r="BLT103" s="231"/>
      <c r="BLU103" s="1122"/>
      <c r="BLV103" s="1122"/>
      <c r="BLW103" s="1122"/>
      <c r="BLX103" s="1122"/>
      <c r="BLY103" s="1122"/>
      <c r="BLZ103" s="227"/>
      <c r="BMA103" s="1135"/>
      <c r="BMB103" s="1134"/>
      <c r="BMC103" s="1135"/>
      <c r="BMD103" s="240"/>
      <c r="BME103" s="1122"/>
      <c r="BMF103" s="1122"/>
      <c r="BMG103" s="1122"/>
      <c r="BMH103" s="231"/>
      <c r="BMI103" s="1122"/>
      <c r="BMJ103" s="1122"/>
      <c r="BMK103" s="1122"/>
      <c r="BML103" s="1122"/>
      <c r="BMM103" s="227"/>
      <c r="BMN103" s="239"/>
      <c r="BMO103" s="1122"/>
      <c r="BMP103" s="227"/>
      <c r="BMQ103" s="239"/>
      <c r="BMR103" s="1122"/>
      <c r="BMS103" s="1122"/>
      <c r="BMT103" s="227"/>
      <c r="BMU103" s="240"/>
      <c r="BMV103" s="1122"/>
      <c r="BMW103" s="1122"/>
      <c r="BMX103" s="1122"/>
      <c r="BMY103" s="227"/>
      <c r="BMZ103" s="239"/>
      <c r="BNA103" s="1122"/>
      <c r="BNB103" s="1122"/>
      <c r="BNC103" s="1122"/>
      <c r="BND103" s="1122"/>
      <c r="BNE103" s="1122"/>
      <c r="BNF103" s="1122"/>
      <c r="BNG103" s="1122"/>
      <c r="BNH103" s="1122"/>
      <c r="BNI103" s="1122"/>
      <c r="BNJ103" s="1122"/>
      <c r="BNK103" s="1122"/>
      <c r="BNL103" s="1122"/>
      <c r="BNM103" s="1122"/>
      <c r="BNN103" s="1122"/>
      <c r="BNO103" s="227"/>
      <c r="BNP103" s="239"/>
      <c r="BNQ103" s="1122"/>
      <c r="BNR103" s="1122"/>
      <c r="BNS103" s="1122"/>
      <c r="BNT103" s="227"/>
      <c r="BNU103" s="227"/>
      <c r="BNV103" s="231"/>
      <c r="BNW103" s="1122"/>
      <c r="BNX103" s="1122"/>
      <c r="BNY103" s="1122"/>
      <c r="BNZ103" s="1122"/>
      <c r="BOA103" s="1122"/>
      <c r="BOB103" s="227"/>
      <c r="BOC103" s="1135"/>
      <c r="BOD103" s="1134"/>
      <c r="BOE103" s="1135"/>
      <c r="BOF103" s="240"/>
      <c r="BOG103" s="1122"/>
      <c r="BOH103" s="1122"/>
      <c r="BOI103" s="1122"/>
      <c r="BOJ103" s="231"/>
      <c r="BOK103" s="1122"/>
      <c r="BOL103" s="1122"/>
      <c r="BOM103" s="1122"/>
      <c r="BON103" s="1122"/>
      <c r="BOO103" s="227"/>
      <c r="BOP103" s="239"/>
      <c r="BOQ103" s="1122"/>
      <c r="BOR103" s="227"/>
      <c r="BOS103" s="239"/>
      <c r="BOT103" s="1122"/>
      <c r="BOU103" s="1122"/>
      <c r="BOV103" s="227"/>
      <c r="BOW103" s="240"/>
      <c r="BOX103" s="1122"/>
      <c r="BOY103" s="1122"/>
      <c r="BOZ103" s="1122"/>
      <c r="BPA103" s="227"/>
      <c r="BPB103" s="239"/>
      <c r="BPC103" s="1122"/>
      <c r="BPD103" s="1122"/>
      <c r="BPE103" s="1122"/>
      <c r="BPF103" s="1122"/>
      <c r="BPG103" s="1122"/>
      <c r="BPH103" s="1122"/>
      <c r="BPI103" s="1122"/>
      <c r="BPJ103" s="1122"/>
      <c r="BPK103" s="1122"/>
      <c r="BPL103" s="1122"/>
      <c r="BPM103" s="1122"/>
      <c r="BPN103" s="1122"/>
      <c r="BPO103" s="1122"/>
      <c r="BPP103" s="1122"/>
      <c r="BPQ103" s="227"/>
      <c r="BPR103" s="239"/>
      <c r="BPS103" s="1122"/>
      <c r="BPT103" s="1122"/>
      <c r="BPU103" s="1122"/>
      <c r="BPV103" s="227"/>
      <c r="BPW103" s="227"/>
      <c r="BPX103" s="231"/>
      <c r="BPY103" s="1122"/>
      <c r="BPZ103" s="1122"/>
      <c r="BQA103" s="1122"/>
      <c r="BQB103" s="1122"/>
      <c r="BQC103" s="1122"/>
      <c r="BQD103" s="227"/>
      <c r="BQE103" s="1135"/>
      <c r="BQF103" s="1134"/>
      <c r="BQG103" s="1135"/>
      <c r="BQH103" s="240"/>
      <c r="BQI103" s="1122"/>
      <c r="BQJ103" s="1122"/>
      <c r="BQK103" s="1122"/>
      <c r="BQL103" s="231"/>
      <c r="BQM103" s="1122"/>
      <c r="BQN103" s="1122"/>
      <c r="BQO103" s="1122"/>
      <c r="BQP103" s="1122"/>
      <c r="BQQ103" s="227"/>
      <c r="BQR103" s="239"/>
      <c r="BQS103" s="1122"/>
      <c r="BQT103" s="227"/>
      <c r="BQU103" s="239"/>
      <c r="BQV103" s="1122"/>
      <c r="BQW103" s="1122"/>
      <c r="BQX103" s="227"/>
      <c r="BQY103" s="240"/>
      <c r="BQZ103" s="1122"/>
      <c r="BRA103" s="1122"/>
      <c r="BRB103" s="1122"/>
      <c r="BRC103" s="227"/>
      <c r="BRD103" s="239"/>
      <c r="BRE103" s="1122"/>
      <c r="BRF103" s="1122"/>
      <c r="BRG103" s="1122"/>
      <c r="BRH103" s="1122"/>
      <c r="BRI103" s="1122"/>
      <c r="BRJ103" s="1122"/>
      <c r="BRK103" s="1122"/>
      <c r="BRL103" s="1122"/>
      <c r="BRM103" s="1122"/>
      <c r="BRN103" s="1122"/>
      <c r="BRO103" s="1122"/>
      <c r="BRP103" s="1122"/>
      <c r="BRQ103" s="1122"/>
      <c r="BRR103" s="1122"/>
      <c r="BRS103" s="227"/>
      <c r="BRT103" s="239"/>
      <c r="BRU103" s="1122"/>
      <c r="BRV103" s="1122"/>
      <c r="BRW103" s="1122"/>
      <c r="BRX103" s="227"/>
      <c r="BRY103" s="227"/>
      <c r="BRZ103" s="231"/>
      <c r="BSA103" s="1122"/>
      <c r="BSB103" s="1122"/>
      <c r="BSC103" s="1122"/>
      <c r="BSD103" s="1122"/>
      <c r="BSE103" s="1122"/>
      <c r="BSF103" s="227"/>
      <c r="BSG103" s="1135"/>
      <c r="BSH103" s="1134"/>
      <c r="BSI103" s="1135"/>
      <c r="BSJ103" s="240"/>
      <c r="BSK103" s="1122"/>
      <c r="BSL103" s="1122"/>
      <c r="BSM103" s="1122"/>
      <c r="BSN103" s="231"/>
      <c r="BSO103" s="1122"/>
      <c r="BSP103" s="1122"/>
      <c r="BSQ103" s="1122"/>
      <c r="BSR103" s="1122"/>
      <c r="BSS103" s="227"/>
      <c r="BST103" s="239"/>
      <c r="BSU103" s="1122"/>
      <c r="BSV103" s="227"/>
      <c r="BSW103" s="239"/>
      <c r="BSX103" s="1122"/>
      <c r="BSY103" s="1122"/>
      <c r="BSZ103" s="227"/>
      <c r="BTA103" s="240"/>
      <c r="BTB103" s="1122"/>
      <c r="BTC103" s="1122"/>
      <c r="BTD103" s="1122"/>
      <c r="BTE103" s="227"/>
      <c r="BTF103" s="239"/>
      <c r="BTG103" s="1122"/>
      <c r="BTH103" s="1122"/>
      <c r="BTI103" s="1122"/>
      <c r="BTJ103" s="1122"/>
      <c r="BTK103" s="1122"/>
      <c r="BTL103" s="1122"/>
      <c r="BTM103" s="1122"/>
      <c r="BTN103" s="1122"/>
      <c r="BTO103" s="1122"/>
      <c r="BTP103" s="1122"/>
      <c r="BTQ103" s="1122"/>
      <c r="BTR103" s="1122"/>
      <c r="BTS103" s="1122"/>
      <c r="BTT103" s="1122"/>
      <c r="BTU103" s="227"/>
      <c r="BTV103" s="239"/>
      <c r="BTW103" s="1122"/>
      <c r="BTX103" s="1122"/>
      <c r="BTY103" s="1122"/>
      <c r="BTZ103" s="227"/>
      <c r="BUA103" s="227"/>
      <c r="BUB103" s="231"/>
      <c r="BUC103" s="1122"/>
      <c r="BUD103" s="1122"/>
      <c r="BUE103" s="1122"/>
      <c r="BUF103" s="1122"/>
      <c r="BUG103" s="1122"/>
      <c r="BUH103" s="227"/>
      <c r="BUI103" s="1135"/>
      <c r="BUJ103" s="1134"/>
      <c r="BUK103" s="1135"/>
      <c r="BUL103" s="240"/>
      <c r="BUM103" s="1122"/>
      <c r="BUN103" s="1122"/>
      <c r="BUO103" s="1122"/>
      <c r="BUP103" s="231"/>
      <c r="BUQ103" s="1122"/>
      <c r="BUR103" s="1122"/>
      <c r="BUS103" s="1122"/>
      <c r="BUT103" s="1122"/>
      <c r="BUU103" s="227"/>
      <c r="BUV103" s="239"/>
      <c r="BUW103" s="1122"/>
      <c r="BUX103" s="227"/>
      <c r="BUY103" s="239"/>
      <c r="BUZ103" s="1122"/>
      <c r="BVA103" s="1122"/>
      <c r="BVB103" s="227"/>
      <c r="BVC103" s="240"/>
      <c r="BVD103" s="1122"/>
      <c r="BVE103" s="1122"/>
      <c r="BVF103" s="1122"/>
      <c r="BVG103" s="227"/>
      <c r="BVH103" s="239"/>
      <c r="BVI103" s="1122"/>
      <c r="BVJ103" s="1122"/>
      <c r="BVK103" s="1122"/>
      <c r="BVL103" s="1122"/>
      <c r="BVM103" s="1122"/>
      <c r="BVN103" s="1122"/>
      <c r="BVO103" s="1122"/>
      <c r="BVP103" s="1122"/>
      <c r="BVQ103" s="1122"/>
      <c r="BVR103" s="1122"/>
      <c r="BVS103" s="1122"/>
      <c r="BVT103" s="1122"/>
      <c r="BVU103" s="1122"/>
      <c r="BVV103" s="1122"/>
      <c r="BVW103" s="227"/>
      <c r="BVX103" s="239"/>
      <c r="BVY103" s="1122"/>
      <c r="BVZ103" s="1122"/>
      <c r="BWA103" s="1122"/>
      <c r="BWB103" s="227"/>
      <c r="BWC103" s="227"/>
      <c r="BWD103" s="231"/>
      <c r="BWE103" s="1122"/>
      <c r="BWF103" s="1122"/>
      <c r="BWG103" s="1122"/>
      <c r="BWH103" s="1122"/>
      <c r="BWI103" s="1122"/>
      <c r="BWJ103" s="227"/>
      <c r="BWK103" s="1135"/>
      <c r="BWL103" s="1134"/>
      <c r="BWM103" s="1135"/>
      <c r="BWN103" s="240"/>
      <c r="BWO103" s="1122"/>
      <c r="BWP103" s="1122"/>
      <c r="BWQ103" s="1122"/>
      <c r="BWR103" s="231"/>
      <c r="BWS103" s="1122"/>
      <c r="BWT103" s="1122"/>
      <c r="BWU103" s="1122"/>
      <c r="BWV103" s="1122"/>
      <c r="BWW103" s="227"/>
      <c r="BWX103" s="239"/>
      <c r="BWY103" s="1122"/>
      <c r="BWZ103" s="227"/>
      <c r="BXA103" s="239"/>
      <c r="BXB103" s="1122"/>
      <c r="BXC103" s="1122"/>
      <c r="BXD103" s="227"/>
      <c r="BXE103" s="240"/>
      <c r="BXF103" s="1122"/>
      <c r="BXG103" s="1122"/>
      <c r="BXH103" s="1122"/>
      <c r="BXI103" s="227"/>
      <c r="BXJ103" s="239"/>
      <c r="BXK103" s="1122"/>
      <c r="BXL103" s="1122"/>
      <c r="BXM103" s="1122"/>
      <c r="BXN103" s="1122"/>
      <c r="BXO103" s="1122"/>
      <c r="BXP103" s="1122"/>
      <c r="BXQ103" s="1122"/>
      <c r="BXR103" s="1122"/>
      <c r="BXS103" s="1122"/>
      <c r="BXT103" s="1122"/>
      <c r="BXU103" s="1122"/>
      <c r="BXV103" s="1122"/>
      <c r="BXW103" s="1122"/>
      <c r="BXX103" s="1122"/>
      <c r="BXY103" s="227"/>
      <c r="BXZ103" s="239"/>
      <c r="BYA103" s="1122"/>
      <c r="BYB103" s="1122"/>
      <c r="BYC103" s="1122"/>
      <c r="BYD103" s="227"/>
      <c r="BYE103" s="227"/>
      <c r="BYF103" s="231"/>
      <c r="BYG103" s="1122"/>
      <c r="BYH103" s="1122"/>
      <c r="BYI103" s="1122"/>
      <c r="BYJ103" s="1122"/>
      <c r="BYK103" s="1122"/>
      <c r="BYL103" s="227"/>
      <c r="BYM103" s="1135"/>
      <c r="BYN103" s="1134"/>
      <c r="BYO103" s="1135"/>
      <c r="BYP103" s="240"/>
      <c r="BYQ103" s="1122"/>
      <c r="BYR103" s="1122"/>
      <c r="BYS103" s="1122"/>
      <c r="BYT103" s="231"/>
      <c r="BYU103" s="1122"/>
      <c r="BYV103" s="1122"/>
      <c r="BYW103" s="1122"/>
      <c r="BYX103" s="1122"/>
      <c r="BYY103" s="227"/>
      <c r="BYZ103" s="239"/>
      <c r="BZA103" s="1122"/>
      <c r="BZB103" s="227"/>
      <c r="BZC103" s="239"/>
      <c r="BZD103" s="1122"/>
      <c r="BZE103" s="1122"/>
      <c r="BZF103" s="227"/>
      <c r="BZG103" s="240"/>
      <c r="BZH103" s="1122"/>
      <c r="BZI103" s="1122"/>
      <c r="BZJ103" s="1122"/>
      <c r="BZK103" s="227"/>
      <c r="BZL103" s="239"/>
      <c r="BZM103" s="1122"/>
      <c r="BZN103" s="1122"/>
      <c r="BZO103" s="1122"/>
      <c r="BZP103" s="1122"/>
      <c r="BZQ103" s="1122"/>
      <c r="BZR103" s="1122"/>
      <c r="BZS103" s="1122"/>
      <c r="BZT103" s="1122"/>
      <c r="BZU103" s="1122"/>
      <c r="BZV103" s="1122"/>
      <c r="BZW103" s="1122"/>
      <c r="BZX103" s="1122"/>
      <c r="BZY103" s="1122"/>
      <c r="BZZ103" s="1122"/>
      <c r="CAA103" s="227"/>
      <c r="CAB103" s="239"/>
      <c r="CAC103" s="1122"/>
      <c r="CAD103" s="1122"/>
      <c r="CAE103" s="1122"/>
      <c r="CAF103" s="227"/>
      <c r="CAG103" s="227"/>
      <c r="CAH103" s="231"/>
      <c r="CAI103" s="1122"/>
      <c r="CAJ103" s="1122"/>
      <c r="CAK103" s="1122"/>
      <c r="CAL103" s="1122"/>
      <c r="CAM103" s="1122"/>
      <c r="CAN103" s="227"/>
      <c r="CAO103" s="1135"/>
      <c r="CAP103" s="1134"/>
      <c r="CAQ103" s="1135"/>
      <c r="CAR103" s="240"/>
      <c r="CAS103" s="1122"/>
      <c r="CAT103" s="1122"/>
      <c r="CAU103" s="1122"/>
      <c r="CAV103" s="231"/>
      <c r="CAW103" s="1122"/>
      <c r="CAX103" s="1122"/>
      <c r="CAY103" s="1122"/>
      <c r="CAZ103" s="1122"/>
      <c r="CBA103" s="227"/>
      <c r="CBB103" s="239"/>
      <c r="CBC103" s="1122"/>
      <c r="CBD103" s="227"/>
      <c r="CBE103" s="239"/>
      <c r="CBF103" s="1122"/>
      <c r="CBG103" s="1122"/>
      <c r="CBH103" s="227"/>
      <c r="CBI103" s="240"/>
      <c r="CBJ103" s="1122"/>
      <c r="CBK103" s="1122"/>
      <c r="CBL103" s="1122"/>
      <c r="CBM103" s="227"/>
      <c r="CBN103" s="239"/>
      <c r="CBO103" s="1122"/>
      <c r="CBP103" s="1122"/>
      <c r="CBQ103" s="1122"/>
      <c r="CBR103" s="1122"/>
      <c r="CBS103" s="1122"/>
      <c r="CBT103" s="1122"/>
      <c r="CBU103" s="1122"/>
      <c r="CBV103" s="1122"/>
      <c r="CBW103" s="1122"/>
      <c r="CBX103" s="1122"/>
      <c r="CBY103" s="1122"/>
      <c r="CBZ103" s="1122"/>
      <c r="CCA103" s="1122"/>
      <c r="CCB103" s="1122"/>
      <c r="CCC103" s="227"/>
      <c r="CCD103" s="239"/>
      <c r="CCE103" s="1122"/>
      <c r="CCF103" s="1122"/>
      <c r="CCG103" s="1122"/>
      <c r="CCH103" s="227"/>
      <c r="CCI103" s="227"/>
      <c r="CCJ103" s="231"/>
      <c r="CCK103" s="1122"/>
      <c r="CCL103" s="1122"/>
      <c r="CCM103" s="1122"/>
      <c r="CCN103" s="1122"/>
      <c r="CCO103" s="1122"/>
      <c r="CCP103" s="227"/>
      <c r="CCQ103" s="1135"/>
      <c r="CCR103" s="1134"/>
      <c r="CCS103" s="1135"/>
      <c r="CCT103" s="240"/>
      <c r="CCU103" s="1122"/>
      <c r="CCV103" s="1122"/>
      <c r="CCW103" s="1122"/>
      <c r="CCX103" s="231"/>
      <c r="CCY103" s="1122"/>
      <c r="CCZ103" s="1122"/>
      <c r="CDA103" s="1122"/>
      <c r="CDB103" s="1122"/>
      <c r="CDC103" s="227"/>
      <c r="CDD103" s="239"/>
      <c r="CDE103" s="1122"/>
      <c r="CDF103" s="227"/>
      <c r="CDG103" s="239"/>
      <c r="CDH103" s="1122"/>
      <c r="CDI103" s="1122"/>
      <c r="CDJ103" s="227"/>
      <c r="CDK103" s="240"/>
      <c r="CDL103" s="1122"/>
      <c r="CDM103" s="1122"/>
      <c r="CDN103" s="1122"/>
      <c r="CDO103" s="227"/>
      <c r="CDP103" s="239"/>
      <c r="CDQ103" s="1122"/>
      <c r="CDR103" s="1122"/>
      <c r="CDS103" s="1122"/>
      <c r="CDT103" s="1122"/>
      <c r="CDU103" s="1122"/>
      <c r="CDV103" s="1122"/>
      <c r="CDW103" s="1122"/>
      <c r="CDX103" s="1122"/>
      <c r="CDY103" s="1122"/>
      <c r="CDZ103" s="1122"/>
      <c r="CEA103" s="1122"/>
      <c r="CEB103" s="1122"/>
      <c r="CEC103" s="1122"/>
      <c r="CED103" s="1122"/>
      <c r="CEE103" s="227"/>
      <c r="CEF103" s="239"/>
      <c r="CEG103" s="1122"/>
      <c r="CEH103" s="1122"/>
      <c r="CEI103" s="1122"/>
      <c r="CEJ103" s="227"/>
      <c r="CEK103" s="227"/>
      <c r="CEL103" s="231"/>
      <c r="CEM103" s="1122"/>
      <c r="CEN103" s="1122"/>
      <c r="CEO103" s="1122"/>
      <c r="CEP103" s="1122"/>
      <c r="CEQ103" s="1122"/>
      <c r="CER103" s="227"/>
      <c r="CES103" s="1135"/>
      <c r="CET103" s="1134"/>
      <c r="CEU103" s="1135"/>
      <c r="CEV103" s="240"/>
      <c r="CEW103" s="1122"/>
      <c r="CEX103" s="1122"/>
      <c r="CEY103" s="1122"/>
      <c r="CEZ103" s="231"/>
      <c r="CFA103" s="1122"/>
      <c r="CFB103" s="1122"/>
      <c r="CFC103" s="1122"/>
      <c r="CFD103" s="1122"/>
      <c r="CFE103" s="227"/>
      <c r="CFF103" s="239"/>
      <c r="CFG103" s="1122"/>
      <c r="CFH103" s="227"/>
      <c r="CFI103" s="239"/>
      <c r="CFJ103" s="1122"/>
      <c r="CFK103" s="1122"/>
      <c r="CFL103" s="227"/>
      <c r="CFM103" s="240"/>
      <c r="CFN103" s="1122"/>
      <c r="CFO103" s="1122"/>
      <c r="CFP103" s="1122"/>
      <c r="CFQ103" s="227"/>
      <c r="CFR103" s="239"/>
      <c r="CFS103" s="1122"/>
      <c r="CFT103" s="1122"/>
      <c r="CFU103" s="1122"/>
      <c r="CFV103" s="1122"/>
      <c r="CFW103" s="1122"/>
      <c r="CFX103" s="1122"/>
      <c r="CFY103" s="1122"/>
      <c r="CFZ103" s="1122"/>
      <c r="CGA103" s="1122"/>
      <c r="CGB103" s="1122"/>
      <c r="CGC103" s="1122"/>
      <c r="CGD103" s="1122"/>
      <c r="CGE103" s="1122"/>
      <c r="CGF103" s="1122"/>
      <c r="CGG103" s="227"/>
      <c r="CGH103" s="239"/>
      <c r="CGI103" s="1122"/>
      <c r="CGJ103" s="1122"/>
      <c r="CGK103" s="1122"/>
      <c r="CGL103" s="227"/>
      <c r="CGM103" s="227"/>
      <c r="CGN103" s="231"/>
      <c r="CGO103" s="1122"/>
      <c r="CGP103" s="1122"/>
      <c r="CGQ103" s="1122"/>
      <c r="CGR103" s="1122"/>
      <c r="CGS103" s="1122"/>
      <c r="CGT103" s="227"/>
      <c r="CGU103" s="1135"/>
      <c r="CGV103" s="1134"/>
      <c r="CGW103" s="1135"/>
      <c r="CGX103" s="240"/>
      <c r="CGY103" s="1122"/>
      <c r="CGZ103" s="1122"/>
      <c r="CHA103" s="1122"/>
      <c r="CHB103" s="231"/>
      <c r="CHC103" s="1122"/>
      <c r="CHD103" s="1122"/>
      <c r="CHE103" s="1122"/>
      <c r="CHF103" s="1122"/>
      <c r="CHG103" s="227"/>
      <c r="CHH103" s="239"/>
      <c r="CHI103" s="1122"/>
      <c r="CHJ103" s="227"/>
      <c r="CHK103" s="239"/>
      <c r="CHL103" s="1122"/>
      <c r="CHM103" s="1122"/>
      <c r="CHN103" s="227"/>
      <c r="CHO103" s="240"/>
      <c r="CHP103" s="1122"/>
      <c r="CHQ103" s="1122"/>
      <c r="CHR103" s="1122"/>
      <c r="CHS103" s="227"/>
      <c r="CHT103" s="239"/>
      <c r="CHU103" s="1122"/>
      <c r="CHV103" s="1122"/>
      <c r="CHW103" s="1122"/>
      <c r="CHX103" s="1122"/>
      <c r="CHY103" s="1122"/>
      <c r="CHZ103" s="1122"/>
      <c r="CIA103" s="1122"/>
      <c r="CIB103" s="1122"/>
      <c r="CIC103" s="1122"/>
      <c r="CID103" s="1122"/>
      <c r="CIE103" s="1122"/>
      <c r="CIF103" s="1122"/>
      <c r="CIG103" s="1122"/>
      <c r="CIH103" s="1122"/>
      <c r="CII103" s="227"/>
      <c r="CIJ103" s="239"/>
      <c r="CIK103" s="1122"/>
      <c r="CIL103" s="1122"/>
      <c r="CIM103" s="1122"/>
      <c r="CIN103" s="227"/>
      <c r="CIO103" s="227"/>
      <c r="CIP103" s="231"/>
      <c r="CIQ103" s="1122"/>
      <c r="CIR103" s="1122"/>
      <c r="CIS103" s="1122"/>
      <c r="CIT103" s="1122"/>
      <c r="CIU103" s="1122"/>
      <c r="CIV103" s="227"/>
      <c r="CIW103" s="1135"/>
      <c r="CIX103" s="1134"/>
      <c r="CIY103" s="1135"/>
      <c r="CIZ103" s="240"/>
      <c r="CJA103" s="1122"/>
      <c r="CJB103" s="1122"/>
      <c r="CJC103" s="1122"/>
      <c r="CJD103" s="231"/>
      <c r="CJE103" s="1122"/>
      <c r="CJF103" s="1122"/>
      <c r="CJG103" s="1122"/>
      <c r="CJH103" s="1122"/>
      <c r="CJI103" s="227"/>
      <c r="CJJ103" s="239"/>
      <c r="CJK103" s="1122"/>
      <c r="CJL103" s="227"/>
      <c r="CJM103" s="239"/>
      <c r="CJN103" s="1122"/>
      <c r="CJO103" s="1122"/>
      <c r="CJP103" s="227"/>
      <c r="CJQ103" s="240"/>
      <c r="CJR103" s="1122"/>
      <c r="CJS103" s="1122"/>
      <c r="CJT103" s="1122"/>
      <c r="CJU103" s="227"/>
      <c r="CJV103" s="239"/>
      <c r="CJW103" s="1122"/>
      <c r="CJX103" s="1122"/>
      <c r="CJY103" s="1122"/>
      <c r="CJZ103" s="1122"/>
      <c r="CKA103" s="1122"/>
      <c r="CKB103" s="1122"/>
      <c r="CKC103" s="1122"/>
      <c r="CKD103" s="1122"/>
      <c r="CKE103" s="1122"/>
      <c r="CKF103" s="1122"/>
      <c r="CKG103" s="1122"/>
      <c r="CKH103" s="1122"/>
      <c r="CKI103" s="1122"/>
      <c r="CKJ103" s="1122"/>
      <c r="CKK103" s="227"/>
      <c r="CKL103" s="239"/>
      <c r="CKM103" s="1122"/>
      <c r="CKN103" s="1122"/>
      <c r="CKO103" s="1122"/>
      <c r="CKP103" s="227"/>
      <c r="CKQ103" s="227"/>
      <c r="CKR103" s="231"/>
      <c r="CKS103" s="1122"/>
      <c r="CKT103" s="1122"/>
      <c r="CKU103" s="1122"/>
      <c r="CKV103" s="1122"/>
      <c r="CKW103" s="1122"/>
      <c r="CKX103" s="227"/>
      <c r="CKY103" s="1135"/>
      <c r="CKZ103" s="1134"/>
      <c r="CLA103" s="1135"/>
      <c r="CLB103" s="240"/>
      <c r="CLC103" s="1122"/>
      <c r="CLD103" s="1122"/>
      <c r="CLE103" s="1122"/>
      <c r="CLF103" s="231"/>
      <c r="CLG103" s="1122"/>
      <c r="CLH103" s="1122"/>
      <c r="CLI103" s="1122"/>
      <c r="CLJ103" s="1122"/>
      <c r="CLK103" s="227"/>
      <c r="CLL103" s="239"/>
      <c r="CLM103" s="1122"/>
      <c r="CLN103" s="227"/>
      <c r="CLO103" s="239"/>
      <c r="CLP103" s="1122"/>
      <c r="CLQ103" s="1122"/>
      <c r="CLR103" s="227"/>
      <c r="CLS103" s="240"/>
      <c r="CLT103" s="1122"/>
      <c r="CLU103" s="1122"/>
      <c r="CLV103" s="1122"/>
      <c r="CLW103" s="227"/>
      <c r="CLX103" s="239"/>
      <c r="CLY103" s="1122"/>
      <c r="CLZ103" s="1122"/>
      <c r="CMA103" s="1122"/>
      <c r="CMB103" s="1122"/>
      <c r="CMC103" s="1122"/>
      <c r="CMD103" s="1122"/>
      <c r="CME103" s="1122"/>
      <c r="CMF103" s="1122"/>
      <c r="CMG103" s="1122"/>
      <c r="CMH103" s="1122"/>
      <c r="CMI103" s="1122"/>
      <c r="CMJ103" s="1122"/>
      <c r="CMK103" s="1122"/>
      <c r="CML103" s="1122"/>
      <c r="CMM103" s="227"/>
      <c r="CMN103" s="239"/>
      <c r="CMO103" s="1122"/>
      <c r="CMP103" s="1122"/>
      <c r="CMQ103" s="1122"/>
      <c r="CMR103" s="227"/>
      <c r="CMS103" s="227"/>
      <c r="CMT103" s="231"/>
      <c r="CMU103" s="1122"/>
      <c r="CMV103" s="1122"/>
      <c r="CMW103" s="1122"/>
      <c r="CMX103" s="1122"/>
      <c r="CMY103" s="1122"/>
      <c r="CMZ103" s="227"/>
      <c r="CNA103" s="1135"/>
      <c r="CNB103" s="1134"/>
      <c r="CNC103" s="1135"/>
      <c r="CND103" s="240"/>
      <c r="CNE103" s="1122"/>
      <c r="CNF103" s="1122"/>
      <c r="CNG103" s="1122"/>
      <c r="CNH103" s="231"/>
      <c r="CNI103" s="1122"/>
      <c r="CNJ103" s="1122"/>
      <c r="CNK103" s="1122"/>
      <c r="CNL103" s="1122"/>
      <c r="CNM103" s="227"/>
      <c r="CNN103" s="239"/>
      <c r="CNO103" s="1122"/>
      <c r="CNP103" s="227"/>
      <c r="CNQ103" s="239"/>
      <c r="CNR103" s="1122"/>
      <c r="CNS103" s="1122"/>
      <c r="CNT103" s="227"/>
      <c r="CNU103" s="240"/>
      <c r="CNV103" s="1122"/>
      <c r="CNW103" s="1122"/>
      <c r="CNX103" s="1122"/>
      <c r="CNY103" s="227"/>
      <c r="CNZ103" s="239"/>
      <c r="COA103" s="1122"/>
      <c r="COB103" s="1122"/>
      <c r="COC103" s="1122"/>
      <c r="COD103" s="1122"/>
      <c r="COE103" s="1122"/>
      <c r="COF103" s="1122"/>
      <c r="COG103" s="1122"/>
      <c r="COH103" s="1122"/>
      <c r="COI103" s="1122"/>
      <c r="COJ103" s="1122"/>
      <c r="COK103" s="1122"/>
      <c r="COL103" s="1122"/>
      <c r="COM103" s="1122"/>
      <c r="CON103" s="1122"/>
      <c r="COO103" s="227"/>
      <c r="COP103" s="239"/>
      <c r="COQ103" s="1122"/>
      <c r="COR103" s="1122"/>
      <c r="COS103" s="1122"/>
      <c r="COT103" s="227"/>
      <c r="COU103" s="227"/>
      <c r="COV103" s="231"/>
      <c r="COW103" s="1122"/>
      <c r="COX103" s="1122"/>
      <c r="COY103" s="1122"/>
      <c r="COZ103" s="1122"/>
      <c r="CPA103" s="1122"/>
      <c r="CPB103" s="227"/>
      <c r="CPC103" s="1135"/>
      <c r="CPD103" s="1134"/>
      <c r="CPE103" s="1135"/>
      <c r="CPF103" s="240"/>
      <c r="CPG103" s="1122"/>
      <c r="CPH103" s="1122"/>
      <c r="CPI103" s="1122"/>
      <c r="CPJ103" s="231"/>
      <c r="CPK103" s="1122"/>
      <c r="CPL103" s="1122"/>
      <c r="CPM103" s="1122"/>
      <c r="CPN103" s="1122"/>
      <c r="CPO103" s="227"/>
      <c r="CPP103" s="239"/>
      <c r="CPQ103" s="1122"/>
      <c r="CPR103" s="227"/>
      <c r="CPS103" s="239"/>
      <c r="CPT103" s="1122"/>
      <c r="CPU103" s="1122"/>
      <c r="CPV103" s="227"/>
      <c r="CPW103" s="240"/>
      <c r="CPX103" s="1122"/>
      <c r="CPY103" s="1122"/>
      <c r="CPZ103" s="1122"/>
      <c r="CQA103" s="227"/>
      <c r="CQB103" s="239"/>
      <c r="CQC103" s="1122"/>
      <c r="CQD103" s="1122"/>
      <c r="CQE103" s="1122"/>
      <c r="CQF103" s="1122"/>
      <c r="CQG103" s="1122"/>
      <c r="CQH103" s="1122"/>
      <c r="CQI103" s="1122"/>
      <c r="CQJ103" s="1122"/>
      <c r="CQK103" s="1122"/>
      <c r="CQL103" s="1122"/>
      <c r="CQM103" s="1122"/>
      <c r="CQN103" s="1122"/>
      <c r="CQO103" s="1122"/>
      <c r="CQP103" s="1122"/>
      <c r="CQQ103" s="227"/>
      <c r="CQR103" s="239"/>
      <c r="CQS103" s="1122"/>
      <c r="CQT103" s="1122"/>
      <c r="CQU103" s="1122"/>
      <c r="CQV103" s="227"/>
      <c r="CQW103" s="227"/>
      <c r="CQX103" s="231"/>
      <c r="CQY103" s="1122"/>
      <c r="CQZ103" s="1122"/>
      <c r="CRA103" s="1122"/>
      <c r="CRB103" s="1122"/>
      <c r="CRC103" s="1122"/>
      <c r="CRD103" s="227"/>
      <c r="CRE103" s="1135"/>
      <c r="CRF103" s="1134"/>
      <c r="CRG103" s="1135"/>
      <c r="CRH103" s="240"/>
      <c r="CRI103" s="1122"/>
      <c r="CRJ103" s="1122"/>
      <c r="CRK103" s="1122"/>
      <c r="CRL103" s="231"/>
      <c r="CRM103" s="1122"/>
      <c r="CRN103" s="1122"/>
      <c r="CRO103" s="1122"/>
      <c r="CRP103" s="1122"/>
      <c r="CRQ103" s="227"/>
      <c r="CRR103" s="239"/>
      <c r="CRS103" s="1122"/>
      <c r="CRT103" s="227"/>
      <c r="CRU103" s="239"/>
      <c r="CRV103" s="1122"/>
      <c r="CRW103" s="1122"/>
      <c r="CRX103" s="227"/>
      <c r="CRY103" s="240"/>
      <c r="CRZ103" s="1122"/>
      <c r="CSA103" s="1122"/>
      <c r="CSB103" s="1122"/>
      <c r="CSC103" s="227"/>
      <c r="CSD103" s="239"/>
      <c r="CSE103" s="1122"/>
      <c r="CSF103" s="1122"/>
      <c r="CSG103" s="1122"/>
      <c r="CSH103" s="1122"/>
      <c r="CSI103" s="1122"/>
      <c r="CSJ103" s="1122"/>
      <c r="CSK103" s="1122"/>
      <c r="CSL103" s="1122"/>
      <c r="CSM103" s="1122"/>
      <c r="CSN103" s="1122"/>
      <c r="CSO103" s="1122"/>
      <c r="CSP103" s="1122"/>
      <c r="CSQ103" s="1122"/>
      <c r="CSR103" s="1122"/>
      <c r="CSS103" s="227"/>
      <c r="CST103" s="239"/>
      <c r="CSU103" s="1122"/>
      <c r="CSV103" s="1122"/>
      <c r="CSW103" s="1122"/>
      <c r="CSX103" s="227"/>
      <c r="CSY103" s="227"/>
      <c r="CSZ103" s="231"/>
      <c r="CTA103" s="1122"/>
      <c r="CTB103" s="1122"/>
      <c r="CTC103" s="1122"/>
      <c r="CTD103" s="1122"/>
      <c r="CTE103" s="1122"/>
      <c r="CTF103" s="227"/>
      <c r="CTG103" s="1135"/>
      <c r="CTH103" s="1134"/>
      <c r="CTI103" s="1135"/>
      <c r="CTJ103" s="240"/>
      <c r="CTK103" s="1122"/>
      <c r="CTL103" s="1122"/>
      <c r="CTM103" s="1122"/>
      <c r="CTN103" s="231"/>
      <c r="CTO103" s="1122"/>
      <c r="CTP103" s="1122"/>
      <c r="CTQ103" s="1122"/>
      <c r="CTR103" s="1122"/>
      <c r="CTS103" s="227"/>
      <c r="CTT103" s="239"/>
      <c r="CTU103" s="1122"/>
      <c r="CTV103" s="227"/>
      <c r="CTW103" s="239"/>
      <c r="CTX103" s="1122"/>
      <c r="CTY103" s="1122"/>
      <c r="CTZ103" s="227"/>
      <c r="CUA103" s="240"/>
      <c r="CUB103" s="1122"/>
      <c r="CUC103" s="1122"/>
      <c r="CUD103" s="1122"/>
      <c r="CUE103" s="227"/>
      <c r="CUF103" s="239"/>
      <c r="CUG103" s="1122"/>
      <c r="CUH103" s="1122"/>
      <c r="CUI103" s="1122"/>
      <c r="CUJ103" s="1122"/>
      <c r="CUK103" s="1122"/>
      <c r="CUL103" s="1122"/>
      <c r="CUM103" s="1122"/>
      <c r="CUN103" s="1122"/>
      <c r="CUP103" s="227"/>
      <c r="CUQ103" s="227"/>
      <c r="CUU103" s="1529"/>
      <c r="CUV103" s="1531"/>
      <c r="CUZ103" s="1529"/>
      <c r="CVA103" s="1530"/>
      <c r="CVF103" s="1529"/>
      <c r="CVG103" s="1529"/>
      <c r="CVK103" s="1529"/>
      <c r="CVL103" s="1531"/>
      <c r="CVP103" s="1529"/>
      <c r="CVQ103" s="1530"/>
      <c r="CVV103" s="227"/>
      <c r="CVW103" s="227"/>
      <c r="CWA103" s="227"/>
      <c r="CWB103" s="239"/>
      <c r="CWE103" s="623"/>
      <c r="CWF103" s="623"/>
      <c r="CWG103" s="231"/>
      <c r="CWN103" s="227"/>
      <c r="CWO103" s="1135"/>
      <c r="CWP103" s="1134"/>
      <c r="CWQ103" s="1135"/>
      <c r="CWR103" s="240"/>
      <c r="CWS103" s="1122"/>
      <c r="CWT103" s="1122"/>
      <c r="CWU103" s="1122"/>
      <c r="CWV103" s="231"/>
      <c r="CWW103" s="1122"/>
      <c r="CWX103" s="1122"/>
      <c r="CWY103" s="1122"/>
      <c r="CWZ103" s="1122"/>
      <c r="CXA103" s="227"/>
      <c r="CXB103" s="239"/>
      <c r="CXC103" s="1122"/>
      <c r="CXD103" s="227"/>
      <c r="CXE103" s="239"/>
      <c r="CXF103" s="1122"/>
      <c r="CXG103" s="1122"/>
      <c r="CXH103" s="227"/>
      <c r="CXI103" s="240"/>
      <c r="CXJ103" s="1122"/>
      <c r="CXM103" s="227"/>
      <c r="CXN103" s="239"/>
      <c r="CXR103" s="227"/>
      <c r="CXS103" s="227"/>
      <c r="CXX103" s="1529"/>
      <c r="CXY103" s="1530"/>
      <c r="CYC103" s="1529"/>
      <c r="CYD103" s="1531"/>
      <c r="CYH103" s="227"/>
      <c r="CYI103" s="227"/>
      <c r="CYJ103" s="1171"/>
      <c r="CYK103" s="1171"/>
      <c r="CYL103" s="1171"/>
      <c r="CYM103" s="1171"/>
      <c r="CYN103" s="227"/>
      <c r="CYO103" s="227"/>
      <c r="CYS103" s="1529"/>
      <c r="CYT103" s="1531"/>
      <c r="CYX103" s="1529"/>
      <c r="CYY103" s="1530"/>
      <c r="CZD103" s="227"/>
      <c r="CZE103" s="227"/>
      <c r="CZI103" s="1529"/>
      <c r="CZJ103" s="1531"/>
      <c r="CZN103" s="1529"/>
      <c r="CZO103" s="1530"/>
      <c r="CZY103" s="227"/>
      <c r="CZZ103" s="227"/>
      <c r="DAA103" s="232"/>
      <c r="DAD103" s="227"/>
      <c r="DAE103" s="227"/>
      <c r="DAI103" s="1134"/>
      <c r="DAJ103" s="233"/>
      <c r="DAK103" s="1122"/>
      <c r="DAL103" s="227"/>
      <c r="DAM103" s="1135"/>
      <c r="DAN103" s="1134"/>
      <c r="DAO103" s="1135"/>
      <c r="DAP103" s="240"/>
      <c r="DAQ103" s="1122"/>
      <c r="DAR103" s="1122"/>
      <c r="DAS103" s="1122"/>
      <c r="DAT103" s="231"/>
      <c r="DAU103" s="1122"/>
      <c r="DAY103" s="227"/>
      <c r="DAZ103" s="239"/>
      <c r="DBB103" s="227"/>
      <c r="DBC103" s="239"/>
      <c r="DBF103" s="227"/>
      <c r="DBG103" s="240"/>
      <c r="DBK103" s="227"/>
      <c r="DBL103" s="239"/>
      <c r="DBU103" s="1122"/>
      <c r="DBV103" s="227"/>
      <c r="DBW103" s="227"/>
      <c r="DBX103" s="1122"/>
      <c r="DBY103" s="1122"/>
      <c r="DBZ103" s="1122"/>
      <c r="DCA103" s="1529"/>
      <c r="DCB103" s="1531"/>
      <c r="DCC103" s="1122"/>
      <c r="DCD103" s="1122"/>
      <c r="DCE103" s="1122"/>
      <c r="DCF103" s="1529"/>
      <c r="DCG103" s="1530"/>
      <c r="DCH103" s="1122"/>
      <c r="DCI103" s="1122"/>
      <c r="DCJ103" s="1122"/>
      <c r="DCK103" s="1122"/>
      <c r="DCL103" s="227"/>
      <c r="DCM103" s="227"/>
      <c r="DCN103" s="1122"/>
      <c r="DCO103" s="1122"/>
      <c r="DCP103" s="1122"/>
      <c r="DCQ103" s="1529"/>
      <c r="DCR103" s="1531"/>
      <c r="DCS103" s="1122"/>
      <c r="DCT103" s="1122"/>
      <c r="DCU103" s="1122"/>
      <c r="DCV103" s="1529"/>
      <c r="DCW103" s="1530"/>
      <c r="DCX103" s="1122"/>
      <c r="DCY103" s="1122"/>
      <c r="DCZ103" s="1122"/>
      <c r="DDA103" s="1122"/>
      <c r="DDB103" s="1122"/>
      <c r="DDC103" s="1122"/>
      <c r="DDD103" s="1122"/>
      <c r="DDE103" s="1122"/>
      <c r="DDF103" s="1122"/>
      <c r="DDG103" s="227"/>
      <c r="DDH103" s="239"/>
      <c r="DDI103" s="1122"/>
      <c r="DDJ103" s="1122"/>
      <c r="DDK103" s="1122"/>
      <c r="DDL103" s="227"/>
      <c r="DDM103" s="227"/>
      <c r="DDN103" s="1122"/>
      <c r="DDO103" s="1122"/>
      <c r="DDP103" s="1122"/>
      <c r="DDQ103" s="1134"/>
      <c r="DDR103" s="233"/>
      <c r="DDS103" s="1122"/>
      <c r="DDT103" s="227"/>
      <c r="DDU103" s="1135"/>
      <c r="DDV103" s="1134"/>
      <c r="DDW103" s="1135"/>
      <c r="DDX103" s="240"/>
      <c r="DDY103" s="1122"/>
      <c r="DDZ103" s="1122"/>
      <c r="DEA103" s="1122"/>
      <c r="DEB103" s="231"/>
      <c r="DEC103" s="1122"/>
      <c r="DED103" s="1122"/>
      <c r="DEE103" s="1122"/>
      <c r="DEF103" s="1122"/>
      <c r="DEG103" s="227"/>
      <c r="DEH103" s="239"/>
      <c r="DEI103" s="1122"/>
      <c r="DEJ103" s="227"/>
      <c r="DEK103" s="239"/>
      <c r="DEL103" s="1122"/>
      <c r="DEM103" s="1122"/>
      <c r="DEN103" s="227"/>
      <c r="DEO103" s="240"/>
      <c r="DEP103" s="1122"/>
      <c r="DEQ103" s="1122"/>
      <c r="DER103" s="1122"/>
      <c r="DES103" s="227"/>
      <c r="DET103" s="239"/>
      <c r="DEU103" s="1122"/>
      <c r="DEV103" s="1122"/>
      <c r="DEW103" s="1122"/>
      <c r="DEX103" s="1122"/>
      <c r="DEY103" s="1122"/>
      <c r="DEZ103" s="1122"/>
      <c r="DFA103" s="1122"/>
      <c r="DFB103" s="1122"/>
      <c r="DFC103" s="1122"/>
      <c r="DFD103" s="1529"/>
      <c r="DFE103" s="1529"/>
      <c r="DFF103" s="1122"/>
      <c r="DFG103" s="1122"/>
      <c r="DFH103" s="1122"/>
      <c r="DFI103" s="1529"/>
      <c r="DFJ103" s="1531"/>
      <c r="DFK103" s="1122"/>
      <c r="DFL103" s="1122"/>
      <c r="DFM103" s="1122"/>
      <c r="DFN103" s="1529"/>
      <c r="DFO103" s="1530"/>
      <c r="DFP103" s="1122"/>
      <c r="DFQ103" s="1122"/>
      <c r="DFR103" s="1122"/>
      <c r="DFS103" s="1122"/>
      <c r="DFT103" s="1529"/>
      <c r="DFU103" s="1529"/>
      <c r="DFV103" s="1122"/>
      <c r="DFW103" s="1122"/>
      <c r="DFX103" s="1122"/>
      <c r="DFY103" s="1529"/>
      <c r="DFZ103" s="1531"/>
      <c r="DGA103" s="1122"/>
      <c r="DGB103" s="1122"/>
      <c r="DGC103" s="1122"/>
      <c r="DGD103" s="1529"/>
      <c r="DGE103" s="1530"/>
      <c r="DGF103" s="1122"/>
      <c r="DGG103" s="1122"/>
      <c r="DGH103" s="1122"/>
      <c r="DGI103" s="1122"/>
      <c r="DGJ103" s="1122"/>
      <c r="DGK103" s="1122"/>
      <c r="DGL103" s="1122"/>
      <c r="DGM103" s="1122"/>
      <c r="DGN103" s="1122"/>
      <c r="DGO103" s="227"/>
      <c r="DGP103" s="239"/>
      <c r="DGQ103" s="1122"/>
      <c r="DGR103" s="1122"/>
      <c r="DGS103" s="1122"/>
      <c r="DGT103" s="227"/>
      <c r="DGU103" s="227"/>
      <c r="DGV103" s="1122"/>
      <c r="DGW103" s="1122"/>
      <c r="DGX103" s="1122"/>
      <c r="DGY103" s="1134"/>
      <c r="DGZ103" s="233"/>
      <c r="DHA103" s="1122"/>
      <c r="DHB103" s="227"/>
      <c r="DHC103" s="1135"/>
      <c r="DHD103" s="1134"/>
      <c r="DHE103" s="1135"/>
      <c r="DHF103" s="240"/>
      <c r="DHG103" s="1122"/>
      <c r="DHH103" s="1122"/>
      <c r="DHI103" s="1122"/>
      <c r="DHJ103" s="231"/>
      <c r="DHK103" s="1122"/>
      <c r="DHL103" s="1122"/>
      <c r="DHM103" s="1122"/>
      <c r="DHN103" s="1122"/>
      <c r="DHO103" s="227"/>
      <c r="DHP103" s="239"/>
      <c r="DHQ103" s="1122"/>
      <c r="DHR103" s="227"/>
      <c r="DHS103" s="239"/>
      <c r="DHT103" s="1122"/>
      <c r="DHU103" s="1122"/>
      <c r="DHV103" s="227"/>
      <c r="DHW103" s="240"/>
      <c r="DHX103" s="1122"/>
      <c r="DHY103" s="1122"/>
      <c r="DHZ103" s="1122"/>
      <c r="DIA103" s="227"/>
      <c r="DIB103" s="239"/>
      <c r="DIC103" s="1122"/>
      <c r="DID103" s="1122"/>
      <c r="DIE103" s="1122"/>
      <c r="DIF103" s="1122"/>
      <c r="DIG103" s="1122"/>
      <c r="DIH103" s="1122"/>
      <c r="DII103" s="1122"/>
      <c r="DIJ103" s="1122"/>
      <c r="DIK103" s="1122"/>
      <c r="DIL103" s="227"/>
      <c r="DIM103" s="227"/>
      <c r="DIN103" s="1122"/>
      <c r="DIO103" s="1122"/>
      <c r="DIP103" s="1122"/>
      <c r="DIQ103" s="1529"/>
      <c r="DIR103" s="1531"/>
      <c r="DIS103" s="1122"/>
      <c r="DIT103" s="1122"/>
      <c r="DIU103" s="1122"/>
      <c r="DIV103" s="1529"/>
      <c r="DIW103" s="1530"/>
      <c r="DIX103" s="1122"/>
      <c r="DIY103" s="1122"/>
      <c r="DIZ103" s="1122"/>
      <c r="DJA103" s="1122"/>
      <c r="DJB103" s="227"/>
      <c r="DJC103" s="227"/>
      <c r="DJD103" s="1122"/>
      <c r="DJE103" s="1122"/>
      <c r="DJF103" s="1122"/>
      <c r="DJG103" s="1529"/>
      <c r="DJH103" s="1531"/>
      <c r="DJI103" s="1122"/>
      <c r="DJJ103" s="1122"/>
      <c r="DJK103" s="1122"/>
      <c r="DJL103" s="1529"/>
      <c r="DJM103" s="1530"/>
      <c r="DJN103" s="1122"/>
      <c r="DJO103" s="1122"/>
      <c r="DJP103" s="1122"/>
      <c r="DJQ103" s="1122"/>
      <c r="DJR103" s="1122"/>
      <c r="DJS103" s="1122"/>
      <c r="DJT103" s="1122"/>
      <c r="DJU103" s="1122"/>
      <c r="DJV103" s="1122"/>
      <c r="DJW103" s="227"/>
      <c r="DJX103" s="239"/>
      <c r="DJY103" s="1122"/>
      <c r="DJZ103" s="1122"/>
      <c r="DKA103" s="1122"/>
      <c r="DKB103" s="227"/>
      <c r="DKC103" s="227"/>
      <c r="DKD103" s="1122"/>
      <c r="DKE103" s="1122"/>
      <c r="DKF103" s="1122"/>
      <c r="DKG103" s="1134"/>
      <c r="DKH103" s="233"/>
      <c r="DKI103" s="1122"/>
      <c r="DKJ103" s="227"/>
      <c r="DKK103" s="1135"/>
      <c r="DKL103" s="1134"/>
      <c r="DKM103" s="1135"/>
      <c r="DKN103" s="240"/>
      <c r="DKO103" s="1122"/>
      <c r="DKP103" s="1122"/>
      <c r="DKQ103" s="1122"/>
      <c r="DKR103" s="231"/>
      <c r="DKS103" s="1122"/>
      <c r="DKT103" s="1122"/>
      <c r="DKU103" s="1122"/>
      <c r="DKV103" s="1122"/>
      <c r="DKW103" s="227"/>
      <c r="DKX103" s="239"/>
      <c r="DKY103" s="1122"/>
      <c r="DKZ103" s="227"/>
      <c r="DLA103" s="239"/>
      <c r="DLB103" s="1122"/>
      <c r="DLC103" s="1122"/>
      <c r="DLD103" s="227"/>
      <c r="DLE103" s="240"/>
      <c r="DLF103" s="1122"/>
      <c r="DLG103" s="1122"/>
      <c r="DLH103" s="1122"/>
      <c r="DLI103" s="227"/>
      <c r="DLJ103" s="239"/>
      <c r="DLK103" s="1122"/>
      <c r="DLL103" s="1122"/>
      <c r="DLM103" s="1122"/>
      <c r="DLN103" s="1122"/>
      <c r="DLO103" s="1122"/>
      <c r="DLP103" s="1122"/>
      <c r="DLQ103" s="1122"/>
      <c r="DLR103" s="1122"/>
      <c r="DLT103" s="227"/>
      <c r="DLU103" s="227"/>
      <c r="DLY103" s="1529"/>
      <c r="DLZ103" s="1531"/>
      <c r="DMD103" s="1529"/>
      <c r="DME103" s="1530"/>
      <c r="DMJ103" s="227"/>
      <c r="DMK103" s="227"/>
      <c r="DMO103" s="1529"/>
      <c r="DMP103" s="1531"/>
      <c r="DMT103" s="1532"/>
      <c r="DMU103" s="1530"/>
      <c r="DNE103" s="227"/>
      <c r="DNF103" s="239"/>
      <c r="DNJ103" s="227"/>
      <c r="DNK103" s="227"/>
      <c r="DNL103" s="231"/>
      <c r="DNO103" s="1134"/>
      <c r="DNP103" s="1134"/>
      <c r="DNQ103" s="1122"/>
      <c r="DNR103" s="227"/>
      <c r="DNS103" s="1135"/>
      <c r="DNT103" s="1134"/>
      <c r="DNU103" s="1135"/>
      <c r="DNV103" s="240"/>
      <c r="DNW103" s="1122"/>
      <c r="DNX103" s="1122"/>
      <c r="DNY103" s="1122"/>
      <c r="DNZ103" s="231"/>
      <c r="DOA103" s="1122"/>
      <c r="DOB103" s="1122"/>
      <c r="DOC103" s="1122"/>
      <c r="DOD103" s="1122"/>
      <c r="DOE103" s="227"/>
      <c r="DOF103" s="239"/>
      <c r="DOG103" s="1122"/>
      <c r="DOH103" s="227"/>
      <c r="DOI103" s="239"/>
      <c r="DOJ103" s="1122"/>
      <c r="DOK103" s="1122"/>
      <c r="DOL103" s="227"/>
      <c r="DOM103" s="805"/>
      <c r="DON103" s="1134"/>
      <c r="DOQ103" s="227"/>
      <c r="DOR103" s="227"/>
      <c r="DPB103" s="1529"/>
      <c r="DPC103" s="1530"/>
      <c r="DPD103" s="227"/>
      <c r="DPE103" s="227"/>
      <c r="DPF103" s="227"/>
      <c r="DPG103" s="1529"/>
      <c r="DPH103" s="1531"/>
      <c r="DPI103" s="227"/>
      <c r="DPJ103" s="227"/>
      <c r="DPK103" s="227"/>
      <c r="DPL103" s="227"/>
      <c r="DPM103" s="227"/>
      <c r="DPN103" s="227"/>
      <c r="DPO103" s="227"/>
      <c r="DPP103" s="227"/>
      <c r="DPQ103" s="227"/>
      <c r="DPR103" s="1529"/>
      <c r="DPS103" s="1530"/>
      <c r="DPT103" s="227"/>
      <c r="DPU103" s="227"/>
      <c r="DPV103" s="227"/>
      <c r="DPW103" s="1529"/>
      <c r="DPX103" s="1531"/>
      <c r="DPZ103" s="227"/>
      <c r="DQA103" s="227"/>
      <c r="DQB103" s="227"/>
      <c r="DQC103" s="227"/>
      <c r="DQD103" s="227"/>
      <c r="DQE103" s="227"/>
      <c r="DQF103" s="227"/>
      <c r="DQG103" s="248"/>
      <c r="DQH103" s="227"/>
      <c r="DQI103" s="227"/>
      <c r="DQJ103" s="248"/>
      <c r="DQK103" s="248"/>
      <c r="DQL103" s="248"/>
      <c r="DQM103" s="1529"/>
      <c r="DQN103" s="1531"/>
      <c r="DQO103" s="799"/>
      <c r="DQP103" s="1259"/>
      <c r="DQQ103" s="1259"/>
      <c r="DQR103" s="1529"/>
      <c r="DQS103" s="1530"/>
      <c r="DQT103" s="1259"/>
      <c r="DQU103" s="1259"/>
      <c r="DQV103" s="1259"/>
      <c r="DQW103" s="1134"/>
      <c r="DQX103" s="1134"/>
      <c r="DQY103" s="1134"/>
      <c r="DQZ103" s="1134"/>
      <c r="DRA103" s="1134"/>
      <c r="DRB103" s="1134"/>
      <c r="DRC103" s="1135"/>
      <c r="DRD103" s="1135"/>
      <c r="DRE103" s="1134"/>
      <c r="DRF103" s="1134"/>
      <c r="DRG103" s="1134"/>
      <c r="DRH103" s="1135"/>
      <c r="DRI103" s="1135"/>
      <c r="DRJ103" s="231"/>
      <c r="DRK103" s="1134"/>
      <c r="DRL103" s="1134"/>
      <c r="DRM103" s="1134"/>
      <c r="DRN103" s="1134"/>
      <c r="DRP103" s="227"/>
      <c r="DRQ103" s="1135"/>
      <c r="DRR103" s="1134"/>
      <c r="DRS103" s="1135"/>
      <c r="DRT103" s="240"/>
      <c r="DRX103" s="231"/>
      <c r="DRY103" s="265"/>
      <c r="DRZ103" s="265"/>
      <c r="DSA103" s="234"/>
      <c r="DSB103" s="265"/>
      <c r="DSC103" s="227"/>
      <c r="DSD103" s="239"/>
      <c r="DSE103" s="265"/>
      <c r="DSF103" s="227"/>
      <c r="DSG103" s="239"/>
      <c r="DSJ103" s="227"/>
      <c r="DSK103" s="240"/>
      <c r="DSO103" s="227"/>
      <c r="DSP103" s="239"/>
      <c r="DSX103" s="231"/>
      <c r="DTE103" s="232"/>
      <c r="DTO103" s="231"/>
      <c r="DUA103" s="235"/>
      <c r="DUB103" s="235"/>
      <c r="DUC103" s="235"/>
      <c r="DUD103" s="235"/>
      <c r="DUE103" s="235"/>
      <c r="DUF103" s="238"/>
      <c r="DUG103" s="235"/>
      <c r="DUH103" s="235"/>
      <c r="DUI103" s="235"/>
      <c r="DUJ103" s="235"/>
      <c r="DUK103" s="235"/>
      <c r="DUL103" s="235"/>
      <c r="DUM103" s="235"/>
      <c r="DUN103" s="235"/>
      <c r="DUO103" s="235"/>
      <c r="DUP103" s="235"/>
      <c r="DUQ103" s="235"/>
      <c r="DUR103" s="235"/>
      <c r="DUS103" s="235"/>
      <c r="DUW103" s="680"/>
      <c r="DVC103" s="234"/>
      <c r="DVF103" s="248"/>
      <c r="DVG103" s="227"/>
      <c r="DVH103" s="227"/>
      <c r="DVI103" s="248"/>
      <c r="DVJ103" s="248"/>
      <c r="DVK103" s="248"/>
      <c r="DVN103" s="799"/>
      <c r="DVS103" s="797"/>
      <c r="DVT103" s="248"/>
      <c r="DVU103" s="248"/>
      <c r="DVV103" s="248"/>
      <c r="DVW103" s="227"/>
      <c r="DVX103" s="227"/>
      <c r="DVY103" s="1259"/>
      <c r="DVZ103" s="1259"/>
      <c r="DWA103" s="1259"/>
      <c r="DWD103" s="799"/>
      <c r="DWE103" s="1259"/>
      <c r="DWF103" s="1259"/>
      <c r="DWG103" s="1135"/>
      <c r="DWH103" s="1135"/>
      <c r="DWI103" s="797"/>
      <c r="DWJ103" s="1259"/>
      <c r="DWK103" s="1259"/>
      <c r="DWL103" s="1259"/>
      <c r="DWM103" s="1135"/>
      <c r="DWN103" s="1135"/>
      <c r="DWO103" s="1259"/>
      <c r="DWP103" s="1259"/>
      <c r="DWQ103" s="1259"/>
      <c r="DWR103" s="1134"/>
      <c r="DWS103" s="1134"/>
      <c r="DWT103" s="799"/>
      <c r="DWU103" s="1259"/>
      <c r="DWV103" s="1259"/>
      <c r="DWW103" s="1135"/>
      <c r="DWX103" s="1135"/>
      <c r="DWY103" s="797"/>
      <c r="DWZ103" s="1259"/>
      <c r="DXA103" s="1259"/>
      <c r="DXB103" s="1259"/>
      <c r="DXC103" s="1135"/>
      <c r="DXD103" s="1135"/>
      <c r="DXE103" s="1259"/>
      <c r="DXF103" s="1259"/>
      <c r="DXG103" s="1259"/>
      <c r="DXH103" s="1135"/>
      <c r="DXI103" s="1135"/>
      <c r="DXJ103" s="799"/>
      <c r="DXK103" s="1259"/>
      <c r="DXL103" s="1259"/>
      <c r="DXM103" s="1135"/>
      <c r="DXN103" s="1135"/>
      <c r="DXO103" s="797"/>
      <c r="DXP103" s="1259"/>
      <c r="DXQ103" s="1259"/>
      <c r="DXR103" s="1134"/>
      <c r="DXS103" s="1134"/>
      <c r="DXT103" s="1134"/>
      <c r="DXU103" s="1134"/>
      <c r="DXV103" s="1134"/>
      <c r="DXW103" s="1134"/>
      <c r="DXX103" s="1135"/>
      <c r="DXY103" s="1135"/>
      <c r="DXZ103" s="1134"/>
      <c r="DYA103" s="1134"/>
      <c r="DYB103" s="1134"/>
      <c r="DYC103" s="1135"/>
      <c r="DYD103" s="1135"/>
      <c r="DYE103" s="1134"/>
      <c r="DYI103" s="233"/>
      <c r="DYK103" s="227"/>
      <c r="DYL103" s="1135"/>
      <c r="DYM103" s="1134"/>
      <c r="DYN103" s="1135"/>
      <c r="DYO103" s="240"/>
      <c r="DYS103" s="231"/>
      <c r="DYV103" s="234"/>
      <c r="DYX103" s="227"/>
      <c r="DYY103" s="239"/>
      <c r="DZA103" s="227"/>
      <c r="DZB103" s="239"/>
      <c r="DZE103" s="227"/>
      <c r="DZF103" s="240"/>
      <c r="DZJ103" s="227"/>
      <c r="DZK103" s="239"/>
      <c r="DZT103" s="248"/>
      <c r="DZU103" s="227"/>
      <c r="DZV103" s="227"/>
      <c r="DZW103" s="248"/>
      <c r="DZX103" s="248"/>
      <c r="DZY103" s="1259"/>
      <c r="DZZ103" s="1135"/>
      <c r="EAA103" s="239"/>
      <c r="EAB103" s="1259"/>
      <c r="EAC103" s="1259"/>
      <c r="EAD103" s="1259"/>
      <c r="EAE103" s="1135"/>
      <c r="EAF103" s="1135"/>
      <c r="EAG103" s="797"/>
      <c r="EAH103" s="1259"/>
      <c r="EAI103" s="1259"/>
      <c r="EAJ103" s="1259"/>
      <c r="EAK103" s="1135"/>
      <c r="EAL103" s="1135"/>
      <c r="EAM103" s="1259"/>
      <c r="EAN103" s="1259"/>
      <c r="EAO103" s="1259"/>
      <c r="EAP103" s="1135"/>
      <c r="EAQ103" s="239"/>
      <c r="EAR103" s="1259"/>
      <c r="EAS103" s="1259"/>
      <c r="EAT103" s="1259"/>
      <c r="EAU103" s="1135"/>
      <c r="EAV103" s="240"/>
      <c r="EAW103" s="1259"/>
      <c r="EAX103" s="1259"/>
      <c r="EAY103" s="1259"/>
      <c r="EAZ103" s="1259"/>
      <c r="EBA103" s="1135"/>
      <c r="EBB103" s="1135"/>
      <c r="EBC103" s="1259"/>
      <c r="EBD103" s="1259"/>
      <c r="EBE103" s="1259"/>
      <c r="EBF103" s="1135"/>
      <c r="EBG103" s="239"/>
      <c r="EBH103" s="1259"/>
      <c r="EBI103" s="1259"/>
      <c r="EBJ103" s="1259"/>
      <c r="EBK103" s="1135"/>
      <c r="EBL103" s="1135"/>
      <c r="EBM103" s="797"/>
      <c r="EBN103" s="1259"/>
      <c r="EBO103" s="1259"/>
      <c r="EBP103" s="1134"/>
      <c r="EBQ103" s="1134"/>
      <c r="EBR103" s="1134"/>
      <c r="EBS103" s="1134"/>
      <c r="EBT103" s="1134"/>
      <c r="EBU103" s="1134"/>
      <c r="EBV103" s="1134"/>
      <c r="EBW103" s="1134"/>
      <c r="EBX103" s="1134"/>
      <c r="EBY103" s="1134"/>
      <c r="EBZ103" s="1134"/>
      <c r="ECA103" s="1134"/>
      <c r="ECB103" s="1134"/>
      <c r="ECC103" s="1134"/>
      <c r="ECD103" s="1134"/>
      <c r="ECG103" s="233"/>
      <c r="ECM103" s="233"/>
      <c r="ECP103" s="233"/>
      <c r="ECT103" s="234"/>
      <c r="ECW103" s="234"/>
      <c r="ECZ103" s="234"/>
      <c r="EDC103" s="234"/>
      <c r="EDD103" s="1164"/>
      <c r="EDG103" s="1134"/>
      <c r="EDH103" s="1134"/>
      <c r="EDI103" s="1134"/>
      <c r="EDJ103" s="1134"/>
      <c r="EDK103" s="1134"/>
      <c r="EDL103" s="1134"/>
      <c r="EDM103" s="1134"/>
      <c r="EDN103" s="1134"/>
      <c r="EDO103" s="1134"/>
      <c r="EDP103" s="1134"/>
      <c r="EDQ103" s="1134"/>
      <c r="EDR103" s="1134"/>
      <c r="EDS103" s="1134"/>
      <c r="EDT103" s="233"/>
      <c r="EDU103" s="1134"/>
      <c r="EDV103" s="1134"/>
      <c r="EDW103" s="1134"/>
      <c r="EDX103" s="1134"/>
      <c r="EDY103" s="234"/>
      <c r="EDZ103" s="1134"/>
      <c r="EEA103" s="1134"/>
      <c r="EEB103" s="1134"/>
      <c r="EEC103" s="1134"/>
      <c r="EED103" s="1134"/>
      <c r="EEE103" s="1134"/>
      <c r="EEF103" s="1134"/>
      <c r="EEG103" s="1134"/>
      <c r="EEH103" s="1134"/>
      <c r="EEI103" s="233"/>
      <c r="EEO103" s="234"/>
      <c r="EFF103" s="234"/>
      <c r="EFK103" s="241"/>
      <c r="EFL103" s="241"/>
      <c r="EFM103" s="241"/>
      <c r="EFN103" s="241"/>
      <c r="EFO103" s="241"/>
      <c r="EFP103" s="241"/>
      <c r="EFQ103" s="241"/>
      <c r="EFR103" s="241"/>
      <c r="EFS103" s="514"/>
      <c r="EFT103" s="241"/>
      <c r="EFU103" s="241"/>
      <c r="EFV103" s="241"/>
      <c r="EFW103" s="241"/>
      <c r="EFX103" s="241"/>
      <c r="EFY103" s="241"/>
      <c r="EFZ103" s="241"/>
      <c r="EGA103" s="241"/>
      <c r="EGB103" s="241"/>
      <c r="EGC103" s="241"/>
      <c r="EGD103" s="241"/>
      <c r="EGE103" s="241"/>
      <c r="EGF103" s="241"/>
      <c r="EGG103" s="241"/>
      <c r="EGH103" s="241"/>
      <c r="EGI103" s="250"/>
      <c r="EGJ103" s="241"/>
      <c r="EGK103" s="241"/>
      <c r="EGL103" s="241"/>
      <c r="EGM103" s="241"/>
      <c r="EGN103" s="241"/>
      <c r="EGO103" s="252"/>
      <c r="EGP103" s="241"/>
      <c r="EGQ103" s="248"/>
      <c r="EGR103" s="235"/>
      <c r="EGS103" s="235"/>
      <c r="EGT103" s="235"/>
      <c r="EGU103" s="235"/>
      <c r="EGV103" s="235"/>
      <c r="EGW103" s="235"/>
      <c r="EGX103" s="235"/>
      <c r="EGY103" s="235"/>
      <c r="EGZ103" s="237"/>
      <c r="EHA103" s="1195"/>
      <c r="EHB103" s="1195"/>
      <c r="EHC103" s="1195"/>
      <c r="EHD103" s="1195"/>
      <c r="EHE103" s="1192"/>
      <c r="EHF103" s="1195"/>
      <c r="EHG103" s="1195"/>
      <c r="EHH103" s="1195"/>
      <c r="EHI103" s="1195"/>
      <c r="EHJ103" s="1195"/>
      <c r="EHK103" s="1195"/>
      <c r="EHL103" s="1195"/>
      <c r="EHM103" s="1195"/>
      <c r="EHN103" s="1195"/>
      <c r="EHO103" s="1195"/>
      <c r="EHP103" s="1195"/>
      <c r="EHQ103" s="1195"/>
      <c r="EHR103" s="1195"/>
      <c r="EHS103" s="1195"/>
      <c r="EHT103" s="1195"/>
      <c r="EHU103" s="1195"/>
      <c r="EHV103" s="235"/>
      <c r="EHW103" s="235"/>
      <c r="EHX103" s="1122"/>
      <c r="EHY103" s="233"/>
      <c r="EHZ103" s="1122"/>
      <c r="EIA103" s="227"/>
      <c r="EIB103" s="1135"/>
      <c r="EIC103" s="1134"/>
      <c r="EID103" s="1135"/>
      <c r="EIE103" s="240"/>
      <c r="EIF103" s="1122"/>
      <c r="EIG103" s="1122"/>
      <c r="EIH103" s="1122"/>
      <c r="EII103" s="231"/>
      <c r="EIJ103" s="1122"/>
      <c r="EIK103" s="1122"/>
      <c r="EIL103" s="234"/>
      <c r="EIM103" s="1122"/>
      <c r="EIN103" s="227"/>
      <c r="EIO103" s="239"/>
      <c r="EIP103" s="1122"/>
      <c r="EIQ103" s="227"/>
      <c r="EIR103" s="239"/>
      <c r="EIS103" s="1122"/>
      <c r="EIT103" s="1122"/>
      <c r="EIU103" s="227"/>
      <c r="EIV103" s="240"/>
      <c r="EIW103" s="1134"/>
      <c r="EIX103" s="1132"/>
      <c r="EIY103" s="235"/>
      <c r="EIZ103" s="235"/>
      <c r="EJA103" s="238"/>
      <c r="EJB103" s="235"/>
      <c r="EJC103" s="235"/>
      <c r="EJD103" s="235"/>
      <c r="EJE103" s="235"/>
      <c r="EJF103" s="235"/>
      <c r="EJG103" s="235"/>
      <c r="EJH103" s="235"/>
      <c r="EJI103" s="1195"/>
      <c r="EJJ103" s="1195"/>
      <c r="EJK103" s="1195"/>
      <c r="EJL103" s="1194"/>
      <c r="EJM103" s="235"/>
      <c r="EJN103" s="235"/>
      <c r="EJO103" s="235"/>
      <c r="EJP103" s="1195"/>
      <c r="EJQ103" s="1193"/>
      <c r="EJR103" s="235"/>
      <c r="EJS103" s="1195"/>
      <c r="EJT103" s="1195"/>
      <c r="EJU103" s="1195"/>
      <c r="EJV103" s="1195"/>
      <c r="EJW103" s="1195"/>
      <c r="EJX103" s="1195"/>
      <c r="EJY103" s="1195"/>
      <c r="EJZ103" s="1134"/>
      <c r="EKA103" s="233"/>
      <c r="EKB103" s="1134"/>
      <c r="EKC103" s="1134"/>
      <c r="EKD103" s="1134"/>
      <c r="EKE103" s="1134"/>
      <c r="EKF103" s="1134"/>
      <c r="EKG103" s="234"/>
      <c r="EKH103" s="1134"/>
      <c r="EKI103" s="1134"/>
      <c r="EKJ103" s="1134"/>
      <c r="EKK103" s="1134"/>
      <c r="EKL103" s="1134"/>
      <c r="EKM103" s="1134"/>
      <c r="EKN103" s="1134"/>
      <c r="EKO103" s="1134"/>
      <c r="EKP103" s="1134"/>
      <c r="EKQ103" s="1134"/>
      <c r="EKR103" s="1134"/>
      <c r="EKS103" s="1134"/>
      <c r="EKT103" s="1134"/>
      <c r="EKU103" s="1134"/>
      <c r="EKV103" s="1134"/>
      <c r="EKW103" s="1134"/>
      <c r="EKX103" s="234"/>
      <c r="EKY103" s="1134"/>
      <c r="EKZ103" s="1134"/>
      <c r="ELA103" s="1134"/>
      <c r="ELB103" s="1134"/>
      <c r="ELC103" s="1134"/>
      <c r="ELD103" s="1134"/>
      <c r="ELE103" s="1134"/>
      <c r="ELF103" s="1134"/>
      <c r="ELG103" s="233"/>
      <c r="ELH103" s="1134"/>
      <c r="ELI103" s="1134"/>
      <c r="ELJ103" s="1134"/>
      <c r="ELK103" s="1134"/>
      <c r="ELL103" s="1134"/>
      <c r="ELM103" s="1134"/>
      <c r="ELN103" s="1134"/>
      <c r="ELO103" s="1134"/>
      <c r="ELP103" s="1134"/>
      <c r="ELQ103" s="1134"/>
      <c r="ELR103" s="1134"/>
      <c r="ELS103" s="1134"/>
      <c r="ELT103" s="1134"/>
      <c r="ELU103" s="1134"/>
      <c r="ELV103" s="1134"/>
      <c r="ELW103" s="1134"/>
      <c r="ELX103" s="233"/>
      <c r="ELY103" s="1134"/>
      <c r="EMD103" s="234"/>
      <c r="EMH103" s="227"/>
      <c r="EMI103" s="227"/>
      <c r="EMM103" s="1532"/>
      <c r="EMN103" s="1531"/>
      <c r="EMO103" s="241"/>
      <c r="EMP103" s="241"/>
      <c r="EMQ103" s="241"/>
      <c r="EMR103" s="1532"/>
      <c r="EMS103" s="1530"/>
      <c r="ENC103" s="227"/>
      <c r="END103" s="227"/>
      <c r="ENH103" s="227"/>
      <c r="ENI103" s="227"/>
      <c r="ENJ103" s="1134"/>
      <c r="ENK103" s="1134"/>
      <c r="ENL103" s="1134"/>
      <c r="ENM103" s="1122"/>
      <c r="ENN103" s="233"/>
      <c r="ENO103" s="1122"/>
      <c r="ENP103" s="227"/>
      <c r="ENQ103" s="1135"/>
      <c r="ENR103" s="1134"/>
      <c r="ENS103" s="1135"/>
      <c r="ENT103" s="240"/>
      <c r="ENU103" s="1122"/>
      <c r="ENV103" s="1122"/>
      <c r="ENW103" s="1122"/>
      <c r="ENX103" s="231"/>
      <c r="ENY103" s="265"/>
      <c r="ENZ103" s="265"/>
      <c r="EOA103" s="234"/>
      <c r="EOB103" s="265"/>
      <c r="EOC103" s="227"/>
      <c r="EOD103" s="239"/>
      <c r="EOE103" s="265"/>
      <c r="EOF103" s="227"/>
      <c r="EOG103" s="239"/>
      <c r="EOH103" s="1122"/>
      <c r="EOI103" s="1122"/>
      <c r="EOJ103" s="227"/>
      <c r="EOK103" s="805"/>
      <c r="EOL103" s="1134"/>
      <c r="EOM103" s="1134"/>
      <c r="EON103" s="1122"/>
      <c r="EOO103" s="227"/>
      <c r="EOP103" s="227"/>
      <c r="EOZ103" s="1529"/>
      <c r="EPA103" s="1530"/>
      <c r="EPB103" s="227"/>
      <c r="EPC103" s="227"/>
      <c r="EPD103" s="227"/>
      <c r="EPE103" s="1529"/>
      <c r="EPF103" s="1531"/>
      <c r="EPG103" s="227"/>
      <c r="EPH103" s="227"/>
      <c r="EPI103" s="227"/>
      <c r="EPJ103" s="227"/>
      <c r="EPK103" s="227"/>
      <c r="EPL103" s="227"/>
      <c r="EPM103" s="227"/>
      <c r="EPN103" s="227"/>
      <c r="EPU103" s="227"/>
      <c r="EPV103" s="239"/>
      <c r="EPZ103" s="227"/>
      <c r="EQA103" s="227"/>
      <c r="EQB103" s="231"/>
      <c r="EQE103" s="1122"/>
      <c r="EQF103" s="1122"/>
      <c r="EQG103" s="1122"/>
      <c r="EQH103" s="227"/>
      <c r="EQI103" s="1135"/>
      <c r="EQJ103" s="1134"/>
      <c r="EQK103" s="1135"/>
      <c r="EQL103" s="240"/>
      <c r="EQM103" s="1122"/>
      <c r="EQN103" s="1122"/>
      <c r="EQO103" s="1122"/>
      <c r="EQP103" s="231"/>
      <c r="EQQ103" s="1122"/>
      <c r="EQR103" s="1122"/>
      <c r="EQS103" s="1122"/>
      <c r="EQT103" s="1122"/>
      <c r="EQU103" s="227"/>
      <c r="EQV103" s="239"/>
      <c r="EQW103" s="1122"/>
      <c r="EQX103" s="227"/>
      <c r="EQY103" s="239"/>
      <c r="EQZ103" s="1122"/>
      <c r="ERA103" s="1122"/>
      <c r="ERB103" s="227"/>
      <c r="ERC103" s="240"/>
      <c r="ERD103" s="1122"/>
      <c r="ERE103" s="1122"/>
      <c r="ERF103" s="1122"/>
      <c r="ERG103" s="227"/>
      <c r="ERH103" s="239"/>
      <c r="ERI103" s="1122"/>
      <c r="ERJ103" s="1122"/>
      <c r="ERK103" s="1122"/>
      <c r="ERL103" s="1122"/>
      <c r="ERM103" s="1122"/>
      <c r="ERN103" s="1122"/>
      <c r="ERO103" s="1122"/>
      <c r="ERP103" s="1122"/>
      <c r="ERU103" s="230"/>
      <c r="ERV103" s="1664"/>
      <c r="ERW103" s="1664"/>
      <c r="ETA103" s="1518"/>
      <c r="ETB103" s="1518"/>
      <c r="ETC103" s="1518"/>
      <c r="ETD103" s="1518"/>
      <c r="ETE103" s="1518"/>
      <c r="ETF103" s="1518"/>
    </row>
    <row r="104" spans="1:3906" s="226" customFormat="1" ht="15" customHeight="1">
      <c r="A104" s="1264"/>
      <c r="B104" s="1518"/>
      <c r="C104" s="1518"/>
      <c r="D104" s="1518"/>
      <c r="E104" s="1518"/>
      <c r="F104" s="1518"/>
      <c r="G104" s="1518"/>
      <c r="O104" s="302"/>
      <c r="P104" s="302"/>
      <c r="Q104" s="302"/>
      <c r="R104" s="302"/>
      <c r="S104" s="302"/>
      <c r="T104" s="302"/>
      <c r="U104" s="302"/>
      <c r="V104" s="302"/>
      <c r="W104" s="302"/>
      <c r="X104" s="302"/>
      <c r="Y104" s="302"/>
      <c r="Z104" s="302"/>
      <c r="AD104" s="1664"/>
      <c r="AE104" s="1664"/>
      <c r="AF104" s="780"/>
      <c r="AQ104" s="227"/>
      <c r="AR104" s="239"/>
      <c r="AV104" s="227"/>
      <c r="AW104" s="227"/>
      <c r="AX104" s="231"/>
      <c r="BD104" s="227"/>
      <c r="BE104" s="240"/>
      <c r="BG104" s="227"/>
      <c r="BH104" s="227"/>
      <c r="BL104" s="231"/>
      <c r="BQ104" s="227"/>
      <c r="BR104" s="239"/>
      <c r="BT104" s="227"/>
      <c r="BU104" s="239"/>
      <c r="CC104" s="227"/>
      <c r="CD104" s="239"/>
      <c r="CH104" s="227"/>
      <c r="CI104" s="227"/>
      <c r="CJ104" s="231"/>
      <c r="CP104" s="227"/>
      <c r="CQ104" s="1135"/>
      <c r="CR104" s="1134"/>
      <c r="CS104" s="1135"/>
      <c r="CT104" s="240"/>
      <c r="CX104" s="231"/>
      <c r="DC104" s="227"/>
      <c r="DD104" s="239"/>
      <c r="DF104" s="227"/>
      <c r="DG104" s="239"/>
      <c r="DJ104" s="227"/>
      <c r="DK104" s="240"/>
      <c r="DO104" s="227"/>
      <c r="DP104" s="239"/>
      <c r="EE104" s="227"/>
      <c r="EF104" s="239"/>
      <c r="EG104" s="1122"/>
      <c r="EH104" s="1122"/>
      <c r="EI104" s="1122"/>
      <c r="EJ104" s="227"/>
      <c r="EK104" s="227"/>
      <c r="EL104" s="231"/>
      <c r="EM104" s="1122"/>
      <c r="EN104" s="1122"/>
      <c r="EO104" s="1122"/>
      <c r="EP104" s="1122"/>
      <c r="EQ104" s="1122"/>
      <c r="ER104" s="227"/>
      <c r="ES104" s="1135"/>
      <c r="ET104" s="1134"/>
      <c r="EU104" s="1135"/>
      <c r="EV104" s="240"/>
      <c r="EW104" s="1122"/>
      <c r="EX104" s="1122"/>
      <c r="EY104" s="1122"/>
      <c r="EZ104" s="231"/>
      <c r="FA104" s="1122"/>
      <c r="FB104" s="1122"/>
      <c r="FC104" s="1122"/>
      <c r="FD104" s="1122"/>
      <c r="FE104" s="227"/>
      <c r="FF104" s="239"/>
      <c r="FG104" s="1122"/>
      <c r="FH104" s="227"/>
      <c r="FI104" s="239"/>
      <c r="FJ104" s="1122"/>
      <c r="FK104" s="1122"/>
      <c r="FL104" s="227"/>
      <c r="FM104" s="240"/>
      <c r="FN104" s="1122"/>
      <c r="FO104" s="1122"/>
      <c r="FP104" s="1122"/>
      <c r="FQ104" s="227"/>
      <c r="FR104" s="239"/>
      <c r="FS104" s="1122"/>
      <c r="FT104" s="1122"/>
      <c r="FU104" s="1122"/>
      <c r="FV104" s="1122"/>
      <c r="FW104" s="1122"/>
      <c r="FX104" s="1122"/>
      <c r="FY104" s="1122"/>
      <c r="FZ104" s="1122"/>
      <c r="GA104" s="1122"/>
      <c r="GB104" s="1122"/>
      <c r="GC104" s="1122"/>
      <c r="GD104" s="1122"/>
      <c r="GE104" s="1122"/>
      <c r="GF104" s="1122"/>
      <c r="GG104" s="227"/>
      <c r="GH104" s="239"/>
      <c r="GI104" s="1122"/>
      <c r="GJ104" s="1122"/>
      <c r="GK104" s="1122"/>
      <c r="GL104" s="227"/>
      <c r="GM104" s="227"/>
      <c r="GN104" s="231"/>
      <c r="GO104" s="1122"/>
      <c r="GP104" s="1122"/>
      <c r="GQ104" s="1122"/>
      <c r="GR104" s="1122"/>
      <c r="GS104" s="1122"/>
      <c r="GT104" s="227"/>
      <c r="GU104" s="1135"/>
      <c r="GV104" s="1134"/>
      <c r="GW104" s="1135"/>
      <c r="GX104" s="240"/>
      <c r="GY104" s="1122"/>
      <c r="GZ104" s="1122"/>
      <c r="HA104" s="1122"/>
      <c r="HB104" s="231"/>
      <c r="HC104" s="1122"/>
      <c r="HD104" s="1122"/>
      <c r="HE104" s="1122"/>
      <c r="HF104" s="1122"/>
      <c r="HG104" s="227"/>
      <c r="HH104" s="239"/>
      <c r="HI104" s="1122"/>
      <c r="HJ104" s="227"/>
      <c r="HK104" s="239"/>
      <c r="HL104" s="1122"/>
      <c r="HM104" s="1122"/>
      <c r="HN104" s="227"/>
      <c r="HO104" s="240"/>
      <c r="HP104" s="1122"/>
      <c r="HQ104" s="1122"/>
      <c r="HR104" s="1122"/>
      <c r="HS104" s="227"/>
      <c r="HT104" s="239"/>
      <c r="HU104" s="1122"/>
      <c r="HV104" s="1122"/>
      <c r="HW104" s="1122"/>
      <c r="HX104" s="1122"/>
      <c r="HY104" s="1122"/>
      <c r="HZ104" s="1122"/>
      <c r="IA104" s="1122"/>
      <c r="IB104" s="1122"/>
      <c r="IC104" s="1122"/>
      <c r="ID104" s="1122"/>
      <c r="IE104" s="1122"/>
      <c r="IF104" s="1122"/>
      <c r="IG104" s="1122"/>
      <c r="IH104" s="1122"/>
      <c r="II104" s="227"/>
      <c r="IJ104" s="239"/>
      <c r="IK104" s="1122"/>
      <c r="IL104" s="1122"/>
      <c r="IM104" s="1122"/>
      <c r="IN104" s="227"/>
      <c r="IO104" s="227"/>
      <c r="IP104" s="231"/>
      <c r="IQ104" s="1122"/>
      <c r="IR104" s="1122"/>
      <c r="IS104" s="1122"/>
      <c r="IT104" s="1122"/>
      <c r="IU104" s="1122"/>
      <c r="IV104" s="227"/>
      <c r="IW104" s="1135"/>
      <c r="IX104" s="1134"/>
      <c r="IY104" s="1135"/>
      <c r="IZ104" s="240"/>
      <c r="JA104" s="1122"/>
      <c r="JB104" s="1122"/>
      <c r="JC104" s="1122"/>
      <c r="JD104" s="231"/>
      <c r="JE104" s="1122"/>
      <c r="JF104" s="1122"/>
      <c r="JG104" s="1122"/>
      <c r="JH104" s="1122"/>
      <c r="JI104" s="227"/>
      <c r="JJ104" s="239"/>
      <c r="JK104" s="1122"/>
      <c r="JL104" s="227"/>
      <c r="JM104" s="239"/>
      <c r="JN104" s="1122"/>
      <c r="JO104" s="1122"/>
      <c r="JP104" s="227"/>
      <c r="JQ104" s="240"/>
      <c r="JR104" s="1122"/>
      <c r="JS104" s="1122"/>
      <c r="JT104" s="1122"/>
      <c r="JU104" s="227"/>
      <c r="JV104" s="239"/>
      <c r="JW104" s="1122"/>
      <c r="JX104" s="1122"/>
      <c r="JY104" s="1122"/>
      <c r="JZ104" s="1122"/>
      <c r="KA104" s="1122"/>
      <c r="KB104" s="1122"/>
      <c r="KC104" s="1122"/>
      <c r="KD104" s="1122"/>
      <c r="KE104" s="1122"/>
      <c r="KF104" s="1122"/>
      <c r="KG104" s="1122"/>
      <c r="KH104" s="1122"/>
      <c r="KI104" s="1122"/>
      <c r="KJ104" s="1122"/>
      <c r="KK104" s="227"/>
      <c r="KL104" s="239"/>
      <c r="KM104" s="1122"/>
      <c r="KN104" s="1122"/>
      <c r="KO104" s="1122"/>
      <c r="KP104" s="227"/>
      <c r="KQ104" s="227"/>
      <c r="KR104" s="231"/>
      <c r="KS104" s="1122"/>
      <c r="KT104" s="1122"/>
      <c r="KU104" s="1122"/>
      <c r="KV104" s="1122"/>
      <c r="KW104" s="1122"/>
      <c r="KX104" s="227"/>
      <c r="KY104" s="1135"/>
      <c r="KZ104" s="1134"/>
      <c r="LA104" s="1135"/>
      <c r="LB104" s="240"/>
      <c r="LC104" s="1122"/>
      <c r="LD104" s="1122"/>
      <c r="LE104" s="1122"/>
      <c r="LF104" s="231"/>
      <c r="LG104" s="1122"/>
      <c r="LH104" s="1122"/>
      <c r="LI104" s="1122"/>
      <c r="LJ104" s="1122"/>
      <c r="LK104" s="227"/>
      <c r="LL104" s="239"/>
      <c r="LM104" s="1122"/>
      <c r="LN104" s="227"/>
      <c r="LO104" s="239"/>
      <c r="LP104" s="1122"/>
      <c r="LQ104" s="1122"/>
      <c r="LR104" s="227"/>
      <c r="LS104" s="240"/>
      <c r="LT104" s="1122"/>
      <c r="LU104" s="1122"/>
      <c r="LV104" s="1122"/>
      <c r="LW104" s="227"/>
      <c r="LX104" s="239"/>
      <c r="LY104" s="1122"/>
      <c r="LZ104" s="1122"/>
      <c r="MA104" s="1122"/>
      <c r="MB104" s="1122"/>
      <c r="MC104" s="1122"/>
      <c r="MD104" s="1122"/>
      <c r="ME104" s="1122"/>
      <c r="MF104" s="1122"/>
      <c r="MG104" s="1122"/>
      <c r="MH104" s="1122"/>
      <c r="MI104" s="1122"/>
      <c r="MJ104" s="1122"/>
      <c r="MK104" s="1122"/>
      <c r="ML104" s="1122"/>
      <c r="MM104" s="227"/>
      <c r="MN104" s="239"/>
      <c r="MO104" s="1122"/>
      <c r="MP104" s="1122"/>
      <c r="MQ104" s="1122"/>
      <c r="MR104" s="227"/>
      <c r="MS104" s="227"/>
      <c r="MT104" s="231"/>
      <c r="MU104" s="1122"/>
      <c r="MV104" s="1122"/>
      <c r="MW104" s="1122"/>
      <c r="MX104" s="1122"/>
      <c r="MY104" s="1122"/>
      <c r="MZ104" s="227"/>
      <c r="NA104" s="1135"/>
      <c r="NB104" s="1134"/>
      <c r="NC104" s="1135"/>
      <c r="ND104" s="240"/>
      <c r="NE104" s="1122"/>
      <c r="NF104" s="1122"/>
      <c r="NG104" s="1122"/>
      <c r="NH104" s="231"/>
      <c r="NI104" s="1122"/>
      <c r="NJ104" s="1122"/>
      <c r="NK104" s="1122"/>
      <c r="NL104" s="1122"/>
      <c r="NM104" s="227"/>
      <c r="NN104" s="239"/>
      <c r="NO104" s="1122"/>
      <c r="NP104" s="227"/>
      <c r="NQ104" s="239"/>
      <c r="NR104" s="1122"/>
      <c r="NS104" s="1122"/>
      <c r="NT104" s="227"/>
      <c r="NU104" s="240"/>
      <c r="NV104" s="1122"/>
      <c r="NW104" s="1122"/>
      <c r="NX104" s="1122"/>
      <c r="NY104" s="227"/>
      <c r="NZ104" s="239"/>
      <c r="OA104" s="1122"/>
      <c r="OB104" s="1122"/>
      <c r="OC104" s="1122"/>
      <c r="OD104" s="1122"/>
      <c r="OE104" s="1122"/>
      <c r="OF104" s="1122"/>
      <c r="OG104" s="1122"/>
      <c r="OH104" s="1377"/>
      <c r="OI104" s="1377"/>
      <c r="OJ104" s="1377"/>
      <c r="OK104" s="1377"/>
      <c r="OL104" s="1377"/>
      <c r="OM104" s="1377"/>
      <c r="ON104" s="1377"/>
      <c r="OO104" s="1377"/>
      <c r="OP104" s="1166"/>
      <c r="OQ104" s="1165"/>
      <c r="OR104" s="1165"/>
      <c r="OS104" s="1166"/>
      <c r="OU104" s="227"/>
      <c r="OV104" s="227"/>
      <c r="OX104" s="227"/>
      <c r="OY104" s="227"/>
      <c r="OZ104" s="234"/>
      <c r="PA104" s="227"/>
      <c r="PB104" s="227"/>
      <c r="PC104" s="234"/>
      <c r="PK104" s="227"/>
      <c r="PL104" s="239"/>
      <c r="PM104" s="1122"/>
      <c r="PN104" s="1122"/>
      <c r="PO104" s="1122"/>
      <c r="PP104" s="227"/>
      <c r="PQ104" s="227"/>
      <c r="PR104" s="231"/>
      <c r="PS104" s="1122"/>
      <c r="PT104" s="1122"/>
      <c r="PU104" s="1122"/>
      <c r="PV104" s="1122"/>
      <c r="PW104" s="1122"/>
      <c r="PX104" s="227"/>
      <c r="PY104" s="1135"/>
      <c r="PZ104" s="1134"/>
      <c r="QA104" s="1135"/>
      <c r="QB104" s="240"/>
      <c r="QC104" s="1122"/>
      <c r="QD104" s="1122"/>
      <c r="QE104" s="1122"/>
      <c r="QF104" s="231"/>
      <c r="QG104" s="1122"/>
      <c r="QH104" s="1122"/>
      <c r="QI104" s="1122"/>
      <c r="QJ104" s="1122"/>
      <c r="QK104" s="227"/>
      <c r="QL104" s="239"/>
      <c r="QM104" s="1122"/>
      <c r="QN104" s="227"/>
      <c r="QO104" s="239"/>
      <c r="QP104" s="1122"/>
      <c r="QQ104" s="1122"/>
      <c r="QR104" s="227"/>
      <c r="QS104" s="240"/>
      <c r="QT104" s="1122"/>
      <c r="QU104" s="1122"/>
      <c r="QV104" s="1122"/>
      <c r="QW104" s="227"/>
      <c r="QX104" s="239"/>
      <c r="QY104" s="1122"/>
      <c r="QZ104" s="1122"/>
      <c r="RA104" s="1122"/>
      <c r="RB104" s="1122"/>
      <c r="RC104" s="1122"/>
      <c r="RD104" s="1122"/>
      <c r="RE104" s="1122"/>
      <c r="RF104" s="1122"/>
      <c r="RG104" s="1122"/>
      <c r="RH104" s="1122"/>
      <c r="RI104" s="1122"/>
      <c r="RJ104" s="1122"/>
      <c r="RK104" s="1122"/>
      <c r="RL104" s="1122"/>
      <c r="RM104" s="227"/>
      <c r="RN104" s="239"/>
      <c r="RO104" s="1122"/>
      <c r="RP104" s="1122"/>
      <c r="RQ104" s="1122"/>
      <c r="RR104" s="227"/>
      <c r="RS104" s="227"/>
      <c r="RT104" s="231"/>
      <c r="RU104" s="1122"/>
      <c r="RV104" s="1122"/>
      <c r="RW104" s="1122"/>
      <c r="RX104" s="1122"/>
      <c r="RY104" s="1122"/>
      <c r="RZ104" s="227"/>
      <c r="SA104" s="1135"/>
      <c r="SB104" s="1134"/>
      <c r="SC104" s="1135"/>
      <c r="SD104" s="240"/>
      <c r="SE104" s="1122"/>
      <c r="SF104" s="1122"/>
      <c r="SG104" s="1122"/>
      <c r="SH104" s="231"/>
      <c r="SI104" s="1122"/>
      <c r="SJ104" s="1122"/>
      <c r="SK104" s="1122"/>
      <c r="SL104" s="1122"/>
      <c r="SM104" s="227"/>
      <c r="SN104" s="239"/>
      <c r="SO104" s="1122"/>
      <c r="SP104" s="227"/>
      <c r="SQ104" s="239"/>
      <c r="SR104" s="1122"/>
      <c r="SS104" s="1122"/>
      <c r="ST104" s="227"/>
      <c r="SU104" s="240"/>
      <c r="SV104" s="1122"/>
      <c r="SW104" s="1122"/>
      <c r="SX104" s="1122"/>
      <c r="SY104" s="227"/>
      <c r="SZ104" s="239"/>
      <c r="TA104" s="1122"/>
      <c r="TB104" s="1122"/>
      <c r="TC104" s="1122"/>
      <c r="TD104" s="1122"/>
      <c r="TE104" s="1122"/>
      <c r="TF104" s="1122"/>
      <c r="TG104" s="1122"/>
      <c r="TH104" s="1122"/>
      <c r="TI104" s="1122"/>
      <c r="TJ104" s="1122"/>
      <c r="TK104" s="1122"/>
      <c r="TL104" s="1122"/>
      <c r="TM104" s="1122"/>
      <c r="TN104" s="1122"/>
      <c r="TO104" s="227"/>
      <c r="TP104" s="239"/>
      <c r="TQ104" s="1122"/>
      <c r="TR104" s="1122"/>
      <c r="TS104" s="1122"/>
      <c r="TT104" s="227"/>
      <c r="TU104" s="227"/>
      <c r="TV104" s="231"/>
      <c r="TW104" s="1122"/>
      <c r="TX104" s="1122"/>
      <c r="TY104" s="1122"/>
      <c r="TZ104" s="1122"/>
      <c r="UA104" s="1122"/>
      <c r="UB104" s="227"/>
      <c r="UC104" s="1135"/>
      <c r="UD104" s="1134"/>
      <c r="UE104" s="1135"/>
      <c r="UF104" s="240"/>
      <c r="UG104" s="1122"/>
      <c r="UH104" s="1122"/>
      <c r="UI104" s="1122"/>
      <c r="UJ104" s="231"/>
      <c r="UK104" s="1122"/>
      <c r="UL104" s="1122"/>
      <c r="UM104" s="1122"/>
      <c r="UN104" s="1122"/>
      <c r="UO104" s="227"/>
      <c r="UP104" s="239"/>
      <c r="UQ104" s="1122"/>
      <c r="UR104" s="227"/>
      <c r="US104" s="239"/>
      <c r="UT104" s="1122"/>
      <c r="UU104" s="1122"/>
      <c r="UV104" s="227"/>
      <c r="UW104" s="240"/>
      <c r="UX104" s="1122"/>
      <c r="UY104" s="1122"/>
      <c r="UZ104" s="1122"/>
      <c r="VA104" s="227"/>
      <c r="VB104" s="239"/>
      <c r="VC104" s="1122"/>
      <c r="VD104" s="1122"/>
      <c r="VE104" s="1122"/>
      <c r="VF104" s="1122"/>
      <c r="VG104" s="1122"/>
      <c r="VH104" s="1122"/>
      <c r="VI104" s="1122"/>
      <c r="VJ104" s="1122"/>
      <c r="VK104" s="1122"/>
      <c r="VL104" s="1122"/>
      <c r="VM104" s="1122"/>
      <c r="VN104" s="1122"/>
      <c r="VO104" s="1122"/>
      <c r="VP104" s="1122"/>
      <c r="VQ104" s="227"/>
      <c r="VR104" s="239"/>
      <c r="VS104" s="1122"/>
      <c r="VT104" s="1122"/>
      <c r="VU104" s="1122"/>
      <c r="VV104" s="227"/>
      <c r="VW104" s="227"/>
      <c r="VX104" s="231"/>
      <c r="VY104" s="1122"/>
      <c r="VZ104" s="1122"/>
      <c r="WA104" s="1122"/>
      <c r="WB104" s="1122"/>
      <c r="WC104" s="1122"/>
      <c r="WD104" s="227"/>
      <c r="WE104" s="1135"/>
      <c r="WF104" s="1134"/>
      <c r="WG104" s="1135"/>
      <c r="WH104" s="240"/>
      <c r="WI104" s="1122"/>
      <c r="WJ104" s="1122"/>
      <c r="WK104" s="1122"/>
      <c r="WL104" s="231"/>
      <c r="WM104" s="1122"/>
      <c r="WN104" s="1122"/>
      <c r="WO104" s="1122"/>
      <c r="WP104" s="1122"/>
      <c r="WQ104" s="227"/>
      <c r="WR104" s="239"/>
      <c r="WS104" s="1122"/>
      <c r="WT104" s="227"/>
      <c r="WU104" s="239"/>
      <c r="WV104" s="1122"/>
      <c r="WW104" s="1122"/>
      <c r="WX104" s="227"/>
      <c r="WY104" s="240"/>
      <c r="WZ104" s="1122"/>
      <c r="XA104" s="1122"/>
      <c r="XB104" s="1122"/>
      <c r="XC104" s="227"/>
      <c r="XD104" s="239"/>
      <c r="XE104" s="1122"/>
      <c r="XF104" s="1122"/>
      <c r="XG104" s="1122"/>
      <c r="XH104" s="1122"/>
      <c r="XI104" s="1122"/>
      <c r="XJ104" s="1122"/>
      <c r="XK104" s="1122"/>
      <c r="XL104" s="1122"/>
      <c r="XM104" s="1122"/>
      <c r="XN104" s="1122"/>
      <c r="XO104" s="1122"/>
      <c r="XP104" s="1122"/>
      <c r="XQ104" s="1122"/>
      <c r="XR104" s="1122"/>
      <c r="XS104" s="227"/>
      <c r="XT104" s="239"/>
      <c r="XU104" s="1122"/>
      <c r="XV104" s="1122"/>
      <c r="XW104" s="1122"/>
      <c r="XX104" s="227"/>
      <c r="XY104" s="227"/>
      <c r="XZ104" s="231"/>
      <c r="YA104" s="1122"/>
      <c r="YB104" s="1122"/>
      <c r="YC104" s="1122"/>
      <c r="YD104" s="1122"/>
      <c r="YE104" s="1122"/>
      <c r="YF104" s="227"/>
      <c r="YG104" s="1135"/>
      <c r="YH104" s="1134"/>
      <c r="YI104" s="1135"/>
      <c r="YJ104" s="240"/>
      <c r="YK104" s="1122"/>
      <c r="YL104" s="1122"/>
      <c r="YM104" s="1122"/>
      <c r="YN104" s="231"/>
      <c r="YO104" s="1122"/>
      <c r="YP104" s="1122"/>
      <c r="YQ104" s="1122"/>
      <c r="YR104" s="1122"/>
      <c r="YS104" s="227"/>
      <c r="YT104" s="239"/>
      <c r="YU104" s="1122"/>
      <c r="YV104" s="227"/>
      <c r="YW104" s="239"/>
      <c r="YX104" s="1122"/>
      <c r="YY104" s="1122"/>
      <c r="YZ104" s="227"/>
      <c r="ZA104" s="240"/>
      <c r="ZB104" s="1122"/>
      <c r="ZC104" s="1122"/>
      <c r="ZD104" s="1122"/>
      <c r="ZE104" s="227"/>
      <c r="ZF104" s="239"/>
      <c r="ZG104" s="1122"/>
      <c r="ZH104" s="1122"/>
      <c r="ZI104" s="1122"/>
      <c r="ZJ104" s="1122"/>
      <c r="ZK104" s="1122"/>
      <c r="ZL104" s="1122"/>
      <c r="ZM104" s="1122"/>
      <c r="ZN104" s="1122"/>
      <c r="ZO104" s="1122"/>
      <c r="ZP104" s="1122"/>
      <c r="ZQ104" s="1122"/>
      <c r="ZR104" s="1122"/>
      <c r="ZS104" s="1122"/>
      <c r="ZT104" s="1122"/>
      <c r="ZU104" s="227"/>
      <c r="ZV104" s="239"/>
      <c r="ZW104" s="1122"/>
      <c r="ZX104" s="1122"/>
      <c r="ZY104" s="1122"/>
      <c r="ZZ104" s="227"/>
      <c r="AAA104" s="227"/>
      <c r="AAB104" s="231"/>
      <c r="AAC104" s="1122"/>
      <c r="AAD104" s="1122"/>
      <c r="AAE104" s="1122"/>
      <c r="AAF104" s="1122"/>
      <c r="AAG104" s="1122"/>
      <c r="AAH104" s="227"/>
      <c r="AAI104" s="1135"/>
      <c r="AAJ104" s="1134"/>
      <c r="AAK104" s="1135"/>
      <c r="AAL104" s="240"/>
      <c r="AAM104" s="1122"/>
      <c r="AAN104" s="1122"/>
      <c r="AAO104" s="1122"/>
      <c r="AAP104" s="231"/>
      <c r="AAQ104" s="1122"/>
      <c r="AAR104" s="1122"/>
      <c r="AAS104" s="1122"/>
      <c r="AAT104" s="1122"/>
      <c r="AAU104" s="227"/>
      <c r="AAV104" s="239"/>
      <c r="AAW104" s="1122"/>
      <c r="AAX104" s="227"/>
      <c r="AAY104" s="239"/>
      <c r="AAZ104" s="1122"/>
      <c r="ABA104" s="1122"/>
      <c r="ABB104" s="227"/>
      <c r="ABC104" s="240"/>
      <c r="ABD104" s="1122"/>
      <c r="ABE104" s="1122"/>
      <c r="ABF104" s="1122"/>
      <c r="ABG104" s="227"/>
      <c r="ABH104" s="239"/>
      <c r="ABI104" s="1122"/>
      <c r="ABJ104" s="1122"/>
      <c r="ABK104" s="1122"/>
      <c r="ABL104" s="1122"/>
      <c r="ABM104" s="1122"/>
      <c r="ABN104" s="1122"/>
      <c r="ABO104" s="1122"/>
      <c r="ABP104" s="1122"/>
      <c r="ABQ104" s="1122"/>
      <c r="ABR104" s="1122"/>
      <c r="ABS104" s="1122"/>
      <c r="ABT104" s="1122"/>
      <c r="ABU104" s="1122"/>
      <c r="ABV104" s="1122"/>
      <c r="ABW104" s="227"/>
      <c r="ABX104" s="239"/>
      <c r="ABY104" s="1122"/>
      <c r="ABZ104" s="1122"/>
      <c r="ACA104" s="1122"/>
      <c r="ACB104" s="227"/>
      <c r="ACC104" s="227"/>
      <c r="ACD104" s="231"/>
      <c r="ACE104" s="1122"/>
      <c r="ACF104" s="1122"/>
      <c r="ACG104" s="1122"/>
      <c r="ACH104" s="1122"/>
      <c r="ACI104" s="1122"/>
      <c r="ACJ104" s="227"/>
      <c r="ACK104" s="1135"/>
      <c r="ACL104" s="1134"/>
      <c r="ACM104" s="1135"/>
      <c r="ACN104" s="240"/>
      <c r="ACO104" s="1122"/>
      <c r="ACP104" s="1122"/>
      <c r="ACQ104" s="1122"/>
      <c r="ACR104" s="231"/>
      <c r="ACS104" s="1122"/>
      <c r="ACT104" s="1122"/>
      <c r="ACU104" s="1122"/>
      <c r="ACV104" s="1122"/>
      <c r="ACW104" s="227"/>
      <c r="ACX104" s="239"/>
      <c r="ACY104" s="1122"/>
      <c r="ACZ104" s="227"/>
      <c r="ADA104" s="239"/>
      <c r="ADB104" s="1122"/>
      <c r="ADC104" s="1122"/>
      <c r="ADD104" s="227"/>
      <c r="ADE104" s="240"/>
      <c r="ADF104" s="1122"/>
      <c r="ADG104" s="1122"/>
      <c r="ADH104" s="1122"/>
      <c r="ADI104" s="227"/>
      <c r="ADJ104" s="239"/>
      <c r="ADK104" s="1122"/>
      <c r="ADL104" s="1122"/>
      <c r="ADM104" s="1122"/>
      <c r="ADN104" s="1122"/>
      <c r="ADO104" s="1122"/>
      <c r="ADP104" s="1122"/>
      <c r="ADQ104" s="1122"/>
      <c r="ADR104" s="1122"/>
      <c r="ADS104" s="1122"/>
      <c r="ADT104" s="1122"/>
      <c r="ADU104" s="1122"/>
      <c r="ADV104" s="1122"/>
      <c r="ADW104" s="1122"/>
      <c r="ADX104" s="1122"/>
      <c r="ADY104" s="227"/>
      <c r="ADZ104" s="239"/>
      <c r="AEA104" s="1122"/>
      <c r="AEB104" s="1122"/>
      <c r="AEC104" s="1122"/>
      <c r="AED104" s="227"/>
      <c r="AEE104" s="227"/>
      <c r="AEF104" s="231"/>
      <c r="AEG104" s="1122"/>
      <c r="AEH104" s="1122"/>
      <c r="AEI104" s="1122"/>
      <c r="AEJ104" s="1122"/>
      <c r="AEK104" s="1122"/>
      <c r="AEL104" s="227"/>
      <c r="AEM104" s="1135"/>
      <c r="AEN104" s="1134"/>
      <c r="AEO104" s="1135"/>
      <c r="AEP104" s="240"/>
      <c r="AEQ104" s="1122"/>
      <c r="AER104" s="1122"/>
      <c r="AES104" s="1122"/>
      <c r="AET104" s="231"/>
      <c r="AEU104" s="1122"/>
      <c r="AEV104" s="1122"/>
      <c r="AEW104" s="1122"/>
      <c r="AEX104" s="1122"/>
      <c r="AEY104" s="227"/>
      <c r="AEZ104" s="239"/>
      <c r="AFA104" s="1122"/>
      <c r="AFB104" s="227"/>
      <c r="AFC104" s="239"/>
      <c r="AFD104" s="1122"/>
      <c r="AFE104" s="1122"/>
      <c r="AFF104" s="227"/>
      <c r="AFG104" s="240"/>
      <c r="AFH104" s="1122"/>
      <c r="AFI104" s="1122"/>
      <c r="AFJ104" s="1122"/>
      <c r="AFK104" s="227"/>
      <c r="AFL104" s="239"/>
      <c r="AFM104" s="1122"/>
      <c r="AFN104" s="1122"/>
      <c r="AFO104" s="1122"/>
      <c r="AFP104" s="1122"/>
      <c r="AFQ104" s="1122"/>
      <c r="AFR104" s="1122"/>
      <c r="AFS104" s="1122"/>
      <c r="AFT104" s="1122"/>
      <c r="AFU104" s="1122"/>
      <c r="AFV104" s="1122"/>
      <c r="AFW104" s="1122"/>
      <c r="AFX104" s="1122"/>
      <c r="AFY104" s="1122"/>
      <c r="AFZ104" s="1122"/>
      <c r="AGA104" s="227"/>
      <c r="AGB104" s="239"/>
      <c r="AGC104" s="1122"/>
      <c r="AGD104" s="1122"/>
      <c r="AGE104" s="1122"/>
      <c r="AGF104" s="227"/>
      <c r="AGG104" s="227"/>
      <c r="AGH104" s="231"/>
      <c r="AGI104" s="1122"/>
      <c r="AGJ104" s="1122"/>
      <c r="AGK104" s="1122"/>
      <c r="AGL104" s="1122"/>
      <c r="AGM104" s="1122"/>
      <c r="AGN104" s="227"/>
      <c r="AGO104" s="1135"/>
      <c r="AGP104" s="1134"/>
      <c r="AGQ104" s="1135"/>
      <c r="AGR104" s="240"/>
      <c r="AGS104" s="1122"/>
      <c r="AGT104" s="1122"/>
      <c r="AGU104" s="1122"/>
      <c r="AGV104" s="231"/>
      <c r="AGW104" s="1122"/>
      <c r="AGX104" s="1122"/>
      <c r="AGY104" s="1122"/>
      <c r="AGZ104" s="1122"/>
      <c r="AHA104" s="227"/>
      <c r="AHB104" s="239"/>
      <c r="AHC104" s="1122"/>
      <c r="AHD104" s="227"/>
      <c r="AHE104" s="239"/>
      <c r="AHF104" s="1122"/>
      <c r="AHG104" s="1122"/>
      <c r="AHH104" s="227"/>
      <c r="AHI104" s="240"/>
      <c r="AHJ104" s="1122"/>
      <c r="AHK104" s="1122"/>
      <c r="AHL104" s="1122"/>
      <c r="AHM104" s="227"/>
      <c r="AHN104" s="239"/>
      <c r="AHO104" s="1122"/>
      <c r="AHP104" s="1122"/>
      <c r="AHQ104" s="1122"/>
      <c r="AHR104" s="1122"/>
      <c r="AHS104" s="1122"/>
      <c r="AHT104" s="1122"/>
      <c r="AHU104" s="1122"/>
      <c r="AHV104" s="1122"/>
      <c r="AHW104" s="1122"/>
      <c r="AHX104" s="1122"/>
      <c r="AHY104" s="1122"/>
      <c r="AHZ104" s="1122"/>
      <c r="AIA104" s="1122"/>
      <c r="AIB104" s="1122"/>
      <c r="AIC104" s="227"/>
      <c r="AID104" s="239"/>
      <c r="AIE104" s="1122"/>
      <c r="AIF104" s="1122"/>
      <c r="AIG104" s="1122"/>
      <c r="AIH104" s="227"/>
      <c r="AII104" s="227"/>
      <c r="AIJ104" s="231"/>
      <c r="AIK104" s="1122"/>
      <c r="AIL104" s="1122"/>
      <c r="AIM104" s="1122"/>
      <c r="AIN104" s="1122"/>
      <c r="AIO104" s="1122"/>
      <c r="AIP104" s="227"/>
      <c r="AIQ104" s="1135"/>
      <c r="AIR104" s="1134"/>
      <c r="AIS104" s="1135"/>
      <c r="AIT104" s="240"/>
      <c r="AIU104" s="1122"/>
      <c r="AIV104" s="1122"/>
      <c r="AIW104" s="1122"/>
      <c r="AIX104" s="231"/>
      <c r="AIY104" s="1122"/>
      <c r="AIZ104" s="1122"/>
      <c r="AJA104" s="1122"/>
      <c r="AJB104" s="1122"/>
      <c r="AJC104" s="227"/>
      <c r="AJD104" s="239"/>
      <c r="AJE104" s="1122"/>
      <c r="AJF104" s="227"/>
      <c r="AJG104" s="239"/>
      <c r="AJH104" s="1122"/>
      <c r="AJI104" s="1122"/>
      <c r="AJJ104" s="227"/>
      <c r="AJK104" s="240"/>
      <c r="AJL104" s="1122"/>
      <c r="AJM104" s="1122"/>
      <c r="AJN104" s="1122"/>
      <c r="AJO104" s="227"/>
      <c r="AJP104" s="239"/>
      <c r="AJQ104" s="1122"/>
      <c r="AJR104" s="1122"/>
      <c r="AJS104" s="1122"/>
      <c r="AJT104" s="1122"/>
      <c r="AJU104" s="1122"/>
      <c r="AJV104" s="1122"/>
      <c r="AJW104" s="1122"/>
      <c r="AJX104" s="1122"/>
      <c r="AJY104" s="1122"/>
      <c r="AJZ104" s="1122"/>
      <c r="AKA104" s="1122"/>
      <c r="AKB104" s="1122"/>
      <c r="AKC104" s="1122"/>
      <c r="AKD104" s="1122"/>
      <c r="AKE104" s="227"/>
      <c r="AKF104" s="239"/>
      <c r="AKG104" s="1122"/>
      <c r="AKH104" s="1122"/>
      <c r="AKI104" s="1122"/>
      <c r="AKJ104" s="227"/>
      <c r="AKK104" s="227"/>
      <c r="AKL104" s="231"/>
      <c r="AKM104" s="1122"/>
      <c r="AKN104" s="1122"/>
      <c r="AKO104" s="1122"/>
      <c r="AKP104" s="1122"/>
      <c r="AKQ104" s="1122"/>
      <c r="AKR104" s="227"/>
      <c r="AKS104" s="1135"/>
      <c r="AKT104" s="1134"/>
      <c r="AKU104" s="1135"/>
      <c r="AKV104" s="240"/>
      <c r="AKW104" s="1122"/>
      <c r="AKX104" s="1122"/>
      <c r="AKY104" s="1122"/>
      <c r="AKZ104" s="231"/>
      <c r="ALA104" s="1122"/>
      <c r="ALB104" s="1122"/>
      <c r="ALC104" s="1122"/>
      <c r="ALD104" s="1122"/>
      <c r="ALE104" s="227"/>
      <c r="ALF104" s="239"/>
      <c r="ALG104" s="1122"/>
      <c r="ALH104" s="227"/>
      <c r="ALI104" s="239"/>
      <c r="ALJ104" s="1122"/>
      <c r="ALK104" s="1122"/>
      <c r="ALL104" s="227"/>
      <c r="ALM104" s="240"/>
      <c r="ALN104" s="1122"/>
      <c r="ALO104" s="1122"/>
      <c r="ALP104" s="1122"/>
      <c r="ALQ104" s="227"/>
      <c r="ALR104" s="239"/>
      <c r="ALS104" s="1122"/>
      <c r="ALT104" s="1122"/>
      <c r="ALU104" s="1122"/>
      <c r="ALV104" s="1122"/>
      <c r="ALW104" s="1122"/>
      <c r="ALX104" s="1122"/>
      <c r="ALY104" s="1122"/>
      <c r="ALZ104" s="1122"/>
      <c r="AMA104" s="1122"/>
      <c r="AMB104" s="1122"/>
      <c r="AMC104" s="1122"/>
      <c r="AMD104" s="1122"/>
      <c r="AME104" s="1122"/>
      <c r="AMF104" s="1122"/>
      <c r="AMG104" s="227"/>
      <c r="AMH104" s="239"/>
      <c r="AMI104" s="1122"/>
      <c r="AMJ104" s="1122"/>
      <c r="AMK104" s="1122"/>
      <c r="AML104" s="227"/>
      <c r="AMM104" s="227"/>
      <c r="AMN104" s="231"/>
      <c r="AMO104" s="1122"/>
      <c r="AMP104" s="1122"/>
      <c r="AMQ104" s="1122"/>
      <c r="AMR104" s="1122"/>
      <c r="AMS104" s="1122"/>
      <c r="AMT104" s="227"/>
      <c r="AMU104" s="1135"/>
      <c r="AMV104" s="1134"/>
      <c r="AMW104" s="1135"/>
      <c r="AMX104" s="240"/>
      <c r="AMY104" s="1122"/>
      <c r="AMZ104" s="1122"/>
      <c r="ANA104" s="1122"/>
      <c r="ANB104" s="231"/>
      <c r="ANC104" s="1122"/>
      <c r="AND104" s="1122"/>
      <c r="ANE104" s="1122"/>
      <c r="ANF104" s="1122"/>
      <c r="ANG104" s="227"/>
      <c r="ANH104" s="239"/>
      <c r="ANI104" s="1122"/>
      <c r="ANJ104" s="227"/>
      <c r="ANK104" s="239"/>
      <c r="ANL104" s="1122"/>
      <c r="ANM104" s="1122"/>
      <c r="ANN104" s="227"/>
      <c r="ANO104" s="240"/>
      <c r="ANP104" s="1122"/>
      <c r="ANQ104" s="1122"/>
      <c r="ANR104" s="1122"/>
      <c r="ANS104" s="227"/>
      <c r="ANT104" s="239"/>
      <c r="ANU104" s="1122"/>
      <c r="ANV104" s="1122"/>
      <c r="ANW104" s="1122"/>
      <c r="ANX104" s="1122"/>
      <c r="ANY104" s="1122"/>
      <c r="ANZ104" s="1122"/>
      <c r="AOA104" s="1122"/>
      <c r="AOB104" s="1122"/>
      <c r="AOC104" s="1122"/>
      <c r="AOD104" s="1122"/>
      <c r="AOE104" s="1122"/>
      <c r="AOF104" s="1122"/>
      <c r="AOG104" s="1122"/>
      <c r="AOH104" s="1122"/>
      <c r="AOI104" s="227"/>
      <c r="AOJ104" s="239"/>
      <c r="AOK104" s="1122"/>
      <c r="AOL104" s="1122"/>
      <c r="AOM104" s="1122"/>
      <c r="AON104" s="227"/>
      <c r="AOO104" s="227"/>
      <c r="AOP104" s="231"/>
      <c r="AOQ104" s="1122"/>
      <c r="AOR104" s="1122"/>
      <c r="AOS104" s="1122"/>
      <c r="AOT104" s="1122"/>
      <c r="AOU104" s="1122"/>
      <c r="AOV104" s="227"/>
      <c r="AOW104" s="1135"/>
      <c r="AOX104" s="1134"/>
      <c r="AOY104" s="1135"/>
      <c r="AOZ104" s="240"/>
      <c r="APA104" s="1122"/>
      <c r="APB104" s="1122"/>
      <c r="APC104" s="1122"/>
      <c r="APD104" s="231"/>
      <c r="APE104" s="1122"/>
      <c r="APF104" s="1122"/>
      <c r="APG104" s="1122"/>
      <c r="APH104" s="1122"/>
      <c r="API104" s="227"/>
      <c r="APJ104" s="239"/>
      <c r="APK104" s="1122"/>
      <c r="APL104" s="227"/>
      <c r="APM104" s="239"/>
      <c r="APN104" s="1122"/>
      <c r="APO104" s="1122"/>
      <c r="APP104" s="227"/>
      <c r="APQ104" s="240"/>
      <c r="APR104" s="1122"/>
      <c r="APS104" s="1122"/>
      <c r="APT104" s="1122"/>
      <c r="APU104" s="227"/>
      <c r="APV104" s="239"/>
      <c r="APW104" s="1122"/>
      <c r="APX104" s="1122"/>
      <c r="APY104" s="1122"/>
      <c r="APZ104" s="1122"/>
      <c r="AQA104" s="1122"/>
      <c r="AQB104" s="1122"/>
      <c r="AQC104" s="1122"/>
      <c r="AQD104" s="1122"/>
      <c r="AQE104" s="1122"/>
      <c r="AQF104" s="1122"/>
      <c r="AQG104" s="1122"/>
      <c r="AQH104" s="1122"/>
      <c r="AQI104" s="1122"/>
      <c r="AQJ104" s="1122"/>
      <c r="AQK104" s="227"/>
      <c r="AQL104" s="239"/>
      <c r="AQM104" s="1122"/>
      <c r="AQN104" s="1122"/>
      <c r="AQO104" s="1122"/>
      <c r="AQP104" s="227"/>
      <c r="AQQ104" s="227"/>
      <c r="AQR104" s="231"/>
      <c r="AQS104" s="1122"/>
      <c r="AQT104" s="1122"/>
      <c r="AQU104" s="1122"/>
      <c r="AQV104" s="1122"/>
      <c r="AQW104" s="1122"/>
      <c r="AQX104" s="227"/>
      <c r="AQY104" s="1135"/>
      <c r="AQZ104" s="1134"/>
      <c r="ARA104" s="1135"/>
      <c r="ARB104" s="240"/>
      <c r="ARC104" s="1122"/>
      <c r="ARD104" s="1122"/>
      <c r="ARE104" s="1122"/>
      <c r="ARF104" s="231"/>
      <c r="ARG104" s="1122"/>
      <c r="ARH104" s="1122"/>
      <c r="ARI104" s="1122"/>
      <c r="ARJ104" s="1122"/>
      <c r="ARK104" s="227"/>
      <c r="ARL104" s="239"/>
      <c r="ARM104" s="1122"/>
      <c r="ARN104" s="227"/>
      <c r="ARO104" s="239"/>
      <c r="ARP104" s="1122"/>
      <c r="ARQ104" s="1122"/>
      <c r="ARR104" s="227"/>
      <c r="ARS104" s="240"/>
      <c r="ART104" s="1122"/>
      <c r="ARU104" s="1122"/>
      <c r="ARV104" s="1122"/>
      <c r="ARW104" s="227"/>
      <c r="ARX104" s="239"/>
      <c r="ARY104" s="1122"/>
      <c r="ARZ104" s="1122"/>
      <c r="ASA104" s="1122"/>
      <c r="ASB104" s="1122"/>
      <c r="ASC104" s="1122"/>
      <c r="ASD104" s="1122"/>
      <c r="ASE104" s="1122"/>
      <c r="ASF104" s="1122"/>
      <c r="ASG104" s="1122"/>
      <c r="ASH104" s="1122"/>
      <c r="ASI104" s="1122"/>
      <c r="ASJ104" s="1122"/>
      <c r="ASK104" s="1122"/>
      <c r="ASL104" s="1122"/>
      <c r="ASM104" s="227"/>
      <c r="ASN104" s="239"/>
      <c r="ASO104" s="1122"/>
      <c r="ASP104" s="1122"/>
      <c r="ASQ104" s="1122"/>
      <c r="ASR104" s="227"/>
      <c r="ASS104" s="227"/>
      <c r="AST104" s="231"/>
      <c r="ASU104" s="1122"/>
      <c r="ASV104" s="1122"/>
      <c r="ASW104" s="1122"/>
      <c r="ASX104" s="1122"/>
      <c r="ASY104" s="1122"/>
      <c r="ASZ104" s="227"/>
      <c r="ATA104" s="1135"/>
      <c r="ATB104" s="1134"/>
      <c r="ATC104" s="1135"/>
      <c r="ATD104" s="240"/>
      <c r="ATE104" s="1122"/>
      <c r="ATF104" s="1122"/>
      <c r="ATG104" s="1122"/>
      <c r="ATH104" s="231"/>
      <c r="ATI104" s="1122"/>
      <c r="ATJ104" s="1122"/>
      <c r="ATK104" s="1122"/>
      <c r="ATL104" s="1122"/>
      <c r="ATM104" s="227"/>
      <c r="ATN104" s="239"/>
      <c r="ATO104" s="1122"/>
      <c r="ATP104" s="227"/>
      <c r="ATQ104" s="239"/>
      <c r="ATR104" s="1122"/>
      <c r="ATS104" s="1122"/>
      <c r="ATT104" s="227"/>
      <c r="ATU104" s="240"/>
      <c r="ATV104" s="1122"/>
      <c r="ATW104" s="1122"/>
      <c r="ATX104" s="1122"/>
      <c r="ATY104" s="227"/>
      <c r="ATZ104" s="239"/>
      <c r="AUA104" s="1122"/>
      <c r="AUB104" s="1122"/>
      <c r="AUC104" s="1122"/>
      <c r="AUD104" s="1122"/>
      <c r="AUE104" s="1122"/>
      <c r="AUF104" s="1122"/>
      <c r="AUG104" s="1122"/>
      <c r="AUH104" s="1122"/>
      <c r="AUJ104" s="1134"/>
      <c r="AUK104" s="231"/>
      <c r="AUL104" s="1134"/>
      <c r="AUM104" s="1134"/>
      <c r="AUN104" s="1134"/>
      <c r="AUO104" s="1134"/>
      <c r="AUP104" s="233"/>
      <c r="AUQ104" s="1134"/>
      <c r="AUR104" s="1134"/>
      <c r="AUS104" s="1134"/>
      <c r="AUT104" s="1134"/>
      <c r="AUU104" s="1134"/>
      <c r="AUV104" s="1134"/>
      <c r="AUW104" s="1134"/>
      <c r="AUX104" s="232"/>
      <c r="AUY104" s="1134"/>
      <c r="AUZ104" s="1134"/>
      <c r="AVA104" s="684"/>
      <c r="AVB104" s="299"/>
      <c r="AVC104" s="550"/>
      <c r="AVD104" s="741"/>
      <c r="AVE104" s="550"/>
      <c r="AVF104" s="550"/>
      <c r="AVG104" s="550"/>
      <c r="AVH104" s="550"/>
      <c r="AVI104" s="550"/>
      <c r="AVJ104" s="550"/>
      <c r="AVK104" s="550"/>
      <c r="AVL104" s="550"/>
      <c r="AVV104" s="231"/>
      <c r="AVW104" s="879"/>
      <c r="AVX104" s="1248"/>
      <c r="AVY104" s="1248"/>
      <c r="AVZ104" s="1248"/>
      <c r="AWA104" s="1248"/>
      <c r="AWB104" s="1248"/>
      <c r="AWC104" s="1248"/>
      <c r="AWD104" s="1248"/>
      <c r="AWE104" s="1248"/>
      <c r="AWF104" s="1248"/>
      <c r="AWG104" s="1248"/>
      <c r="AWH104" s="1248"/>
      <c r="AWI104" s="1248"/>
      <c r="AWJ104" s="1248"/>
      <c r="AWK104" s="1248"/>
      <c r="AWL104" s="1249"/>
      <c r="AWM104" s="1249"/>
      <c r="AWN104" s="1249"/>
      <c r="AWO104" s="1249"/>
      <c r="AWP104" s="1248"/>
      <c r="AWQ104" s="1248"/>
      <c r="AWR104" s="1248"/>
      <c r="AWS104" s="1248"/>
      <c r="AWT104" s="1248"/>
      <c r="AWU104" s="1248"/>
      <c r="AWV104" s="1248"/>
      <c r="AWW104" s="1248"/>
      <c r="AWX104" s="880"/>
      <c r="AWY104" s="233"/>
      <c r="AXG104" s="227"/>
      <c r="AXH104" s="239"/>
      <c r="AXL104" s="227"/>
      <c r="AXM104" s="227"/>
      <c r="AXN104" s="231"/>
      <c r="AXS104" s="231"/>
      <c r="AXY104" s="232"/>
      <c r="AYB104" s="231"/>
      <c r="AYH104" s="234"/>
      <c r="AYL104" s="233"/>
      <c r="AYR104" s="234"/>
      <c r="AYT104" s="230"/>
      <c r="AYW104" s="230"/>
      <c r="AZA104" s="227"/>
      <c r="AZB104" s="239"/>
      <c r="AZF104" s="227"/>
      <c r="AZG104" s="227"/>
      <c r="AZH104" s="231"/>
      <c r="AZK104" s="1122"/>
      <c r="AZL104" s="1122"/>
      <c r="AZM104" s="1122"/>
      <c r="AZN104" s="227"/>
      <c r="AZO104" s="1135"/>
      <c r="AZP104" s="1134"/>
      <c r="AZQ104" s="1135"/>
      <c r="AZR104" s="240"/>
      <c r="AZS104" s="1122"/>
      <c r="AZT104" s="1122"/>
      <c r="AZU104" s="1122"/>
      <c r="AZV104" s="231"/>
      <c r="AZW104" s="1122"/>
      <c r="AZX104" s="1122"/>
      <c r="AZY104" s="1122"/>
      <c r="AZZ104" s="1122"/>
      <c r="BAA104" s="227"/>
      <c r="BAB104" s="239"/>
      <c r="BAC104" s="1122"/>
      <c r="BAD104" s="227"/>
      <c r="BAE104" s="239"/>
      <c r="BAF104" s="1122"/>
      <c r="BAG104" s="1122"/>
      <c r="BAH104" s="227"/>
      <c r="BAI104" s="240"/>
      <c r="BAJ104" s="1122"/>
      <c r="BAK104" s="1122"/>
      <c r="BAL104" s="1122"/>
      <c r="BAM104" s="227"/>
      <c r="BAN104" s="239"/>
      <c r="BAW104" s="1122"/>
      <c r="BAX104" s="1122"/>
      <c r="BAY104" s="1122"/>
      <c r="BAZ104" s="1122"/>
      <c r="BBA104" s="1122"/>
      <c r="BBB104" s="1122"/>
      <c r="BBC104" s="227"/>
      <c r="BBD104" s="239"/>
      <c r="BBE104" s="1122"/>
      <c r="BBF104" s="1122"/>
      <c r="BBG104" s="1122"/>
      <c r="BBH104" s="227"/>
      <c r="BBI104" s="227"/>
      <c r="BBJ104" s="231"/>
      <c r="BBK104" s="1122"/>
      <c r="BBL104" s="1122"/>
      <c r="BBM104" s="1122"/>
      <c r="BBN104" s="1122"/>
      <c r="BBO104" s="1122"/>
      <c r="BBP104" s="227"/>
      <c r="BBQ104" s="1135"/>
      <c r="BBR104" s="1134"/>
      <c r="BBS104" s="1135"/>
      <c r="BBT104" s="240"/>
      <c r="BBU104" s="1122"/>
      <c r="BBV104" s="1122"/>
      <c r="BBW104" s="1122"/>
      <c r="BBX104" s="231"/>
      <c r="BBY104" s="1122"/>
      <c r="BBZ104" s="1122"/>
      <c r="BCA104" s="1122"/>
      <c r="BCB104" s="1122"/>
      <c r="BCC104" s="227"/>
      <c r="BCD104" s="239"/>
      <c r="BCE104" s="1122"/>
      <c r="BCF104" s="227"/>
      <c r="BCG104" s="239"/>
      <c r="BCH104" s="1122"/>
      <c r="BCI104" s="1122"/>
      <c r="BCJ104" s="227"/>
      <c r="BCK104" s="240"/>
      <c r="BCL104" s="1122"/>
      <c r="BCM104" s="1122"/>
      <c r="BCN104" s="1122"/>
      <c r="BCO104" s="227"/>
      <c r="BCP104" s="239"/>
      <c r="BCQ104" s="1122"/>
      <c r="BCR104" s="1122"/>
      <c r="BCS104" s="1122"/>
      <c r="BCT104" s="1122"/>
      <c r="BCU104" s="1122"/>
      <c r="BCV104" s="1122"/>
      <c r="BCW104" s="1122"/>
      <c r="BCX104" s="1122"/>
      <c r="BCY104" s="1122"/>
      <c r="BCZ104" s="1122"/>
      <c r="BDA104" s="1122"/>
      <c r="BDB104" s="1122"/>
      <c r="BDC104" s="1122"/>
      <c r="BDD104" s="1122"/>
      <c r="BDE104" s="227"/>
      <c r="BDF104" s="239"/>
      <c r="BDG104" s="1122"/>
      <c r="BDH104" s="1122"/>
      <c r="BDI104" s="1122"/>
      <c r="BDJ104" s="227"/>
      <c r="BDK104" s="227"/>
      <c r="BDL104" s="231"/>
      <c r="BDM104" s="1122"/>
      <c r="BDN104" s="1122"/>
      <c r="BDO104" s="1122"/>
      <c r="BDP104" s="1122"/>
      <c r="BDQ104" s="1122"/>
      <c r="BDR104" s="227"/>
      <c r="BDS104" s="1135"/>
      <c r="BDT104" s="1134"/>
      <c r="BDU104" s="1135"/>
      <c r="BDV104" s="240"/>
      <c r="BDW104" s="1122"/>
      <c r="BDX104" s="1122"/>
      <c r="BDY104" s="1122"/>
      <c r="BDZ104" s="231"/>
      <c r="BEA104" s="1122"/>
      <c r="BEB104" s="1122"/>
      <c r="BEC104" s="1122"/>
      <c r="BED104" s="1122"/>
      <c r="BEE104" s="227"/>
      <c r="BEF104" s="239"/>
      <c r="BEG104" s="1122"/>
      <c r="BEH104" s="227"/>
      <c r="BEI104" s="239"/>
      <c r="BEJ104" s="1122"/>
      <c r="BEK104" s="1122"/>
      <c r="BEL104" s="227"/>
      <c r="BEM104" s="240"/>
      <c r="BEN104" s="1122"/>
      <c r="BEO104" s="1122"/>
      <c r="BEP104" s="1122"/>
      <c r="BEQ104" s="227"/>
      <c r="BER104" s="239"/>
      <c r="BES104" s="1122"/>
      <c r="BET104" s="1122"/>
      <c r="BEU104" s="1122"/>
      <c r="BEV104" s="1122"/>
      <c r="BEW104" s="1122"/>
      <c r="BEX104" s="1122"/>
      <c r="BEY104" s="1122"/>
      <c r="BEZ104" s="1122"/>
      <c r="BFA104" s="1122"/>
      <c r="BFB104" s="1122"/>
      <c r="BFC104" s="1122"/>
      <c r="BFD104" s="1122"/>
      <c r="BFE104" s="1122"/>
      <c r="BFF104" s="1122"/>
      <c r="BFG104" s="227"/>
      <c r="BFH104" s="239"/>
      <c r="BFI104" s="1122"/>
      <c r="BFJ104" s="1122"/>
      <c r="BFK104" s="1122"/>
      <c r="BFL104" s="227"/>
      <c r="BFM104" s="227"/>
      <c r="BFN104" s="231"/>
      <c r="BFO104" s="1122"/>
      <c r="BFP104" s="1122"/>
      <c r="BFQ104" s="1122"/>
      <c r="BFR104" s="1122"/>
      <c r="BFS104" s="1122"/>
      <c r="BFT104" s="227"/>
      <c r="BFU104" s="1135"/>
      <c r="BFV104" s="1134"/>
      <c r="BFW104" s="1135"/>
      <c r="BFX104" s="240"/>
      <c r="BFY104" s="1122"/>
      <c r="BFZ104" s="1122"/>
      <c r="BGA104" s="1122"/>
      <c r="BGB104" s="231"/>
      <c r="BGC104" s="1122"/>
      <c r="BGD104" s="1122"/>
      <c r="BGE104" s="1122"/>
      <c r="BGF104" s="1122"/>
      <c r="BGG104" s="227"/>
      <c r="BGH104" s="239"/>
      <c r="BGI104" s="1122"/>
      <c r="BGJ104" s="227"/>
      <c r="BGK104" s="239"/>
      <c r="BGL104" s="1122"/>
      <c r="BGM104" s="1122"/>
      <c r="BGN104" s="227"/>
      <c r="BGO104" s="240"/>
      <c r="BGP104" s="1122"/>
      <c r="BGQ104" s="1122"/>
      <c r="BGR104" s="1122"/>
      <c r="BGS104" s="227"/>
      <c r="BGT104" s="239"/>
      <c r="BGU104" s="1122"/>
      <c r="BGV104" s="1122"/>
      <c r="BGW104" s="1122"/>
      <c r="BGX104" s="1122"/>
      <c r="BGY104" s="1122"/>
      <c r="BGZ104" s="1122"/>
      <c r="BHA104" s="1122"/>
      <c r="BHB104" s="1122"/>
      <c r="BHC104" s="1122"/>
      <c r="BHD104" s="1122"/>
      <c r="BHE104" s="1122"/>
      <c r="BHF104" s="1122"/>
      <c r="BHG104" s="1122"/>
      <c r="BHH104" s="1122"/>
      <c r="BHI104" s="227"/>
      <c r="BHJ104" s="239"/>
      <c r="BHK104" s="1122"/>
      <c r="BHL104" s="1122"/>
      <c r="BHM104" s="1122"/>
      <c r="BHN104" s="227"/>
      <c r="BHO104" s="227"/>
      <c r="BHP104" s="231"/>
      <c r="BHQ104" s="1122"/>
      <c r="BHR104" s="1122"/>
      <c r="BHS104" s="1122"/>
      <c r="BHT104" s="1122"/>
      <c r="BHU104" s="1122"/>
      <c r="BHV104" s="227"/>
      <c r="BHW104" s="1135"/>
      <c r="BHX104" s="1134"/>
      <c r="BHY104" s="1135"/>
      <c r="BHZ104" s="240"/>
      <c r="BIA104" s="1122"/>
      <c r="BIB104" s="1122"/>
      <c r="BIC104" s="1122"/>
      <c r="BID104" s="231"/>
      <c r="BIE104" s="1122"/>
      <c r="BIF104" s="1122"/>
      <c r="BIG104" s="1122"/>
      <c r="BIH104" s="1122"/>
      <c r="BII104" s="227"/>
      <c r="BIJ104" s="239"/>
      <c r="BIK104" s="1122"/>
      <c r="BIL104" s="227"/>
      <c r="BIM104" s="239"/>
      <c r="BIN104" s="1122"/>
      <c r="BIO104" s="1122"/>
      <c r="BIP104" s="227"/>
      <c r="BIQ104" s="240"/>
      <c r="BIR104" s="1122"/>
      <c r="BIS104" s="1122"/>
      <c r="BIT104" s="1122"/>
      <c r="BIU104" s="227"/>
      <c r="BIV104" s="239"/>
      <c r="BIW104" s="1122"/>
      <c r="BIX104" s="1122"/>
      <c r="BIY104" s="1122"/>
      <c r="BIZ104" s="1122"/>
      <c r="BJA104" s="1122"/>
      <c r="BJB104" s="1122"/>
      <c r="BJC104" s="1122"/>
      <c r="BJD104" s="1122"/>
      <c r="BJE104" s="1122"/>
      <c r="BJF104" s="1122"/>
      <c r="BJG104" s="1122"/>
      <c r="BJH104" s="1122"/>
      <c r="BJI104" s="1122"/>
      <c r="BJJ104" s="1122"/>
      <c r="BJK104" s="227"/>
      <c r="BJL104" s="239"/>
      <c r="BJM104" s="1122"/>
      <c r="BJN104" s="1122"/>
      <c r="BJO104" s="1122"/>
      <c r="BJP104" s="227"/>
      <c r="BJQ104" s="227"/>
      <c r="BJR104" s="231"/>
      <c r="BJS104" s="1122"/>
      <c r="BJT104" s="1122"/>
      <c r="BJU104" s="1122"/>
      <c r="BJV104" s="1122"/>
      <c r="BJW104" s="1122"/>
      <c r="BJX104" s="227"/>
      <c r="BJY104" s="1135"/>
      <c r="BJZ104" s="1134"/>
      <c r="BKA104" s="1135"/>
      <c r="BKB104" s="240"/>
      <c r="BKC104" s="1122"/>
      <c r="BKD104" s="1122"/>
      <c r="BKE104" s="1122"/>
      <c r="BKF104" s="231"/>
      <c r="BKG104" s="1122"/>
      <c r="BKH104" s="1122"/>
      <c r="BKI104" s="1122"/>
      <c r="BKJ104" s="1122"/>
      <c r="BKK104" s="227"/>
      <c r="BKL104" s="239"/>
      <c r="BKM104" s="1122"/>
      <c r="BKN104" s="227"/>
      <c r="BKO104" s="239"/>
      <c r="BKP104" s="1122"/>
      <c r="BKQ104" s="1122"/>
      <c r="BKR104" s="227"/>
      <c r="BKS104" s="240"/>
      <c r="BKT104" s="1122"/>
      <c r="BKU104" s="1122"/>
      <c r="BKV104" s="1122"/>
      <c r="BKW104" s="227"/>
      <c r="BKX104" s="239"/>
      <c r="BKY104" s="1122"/>
      <c r="BKZ104" s="1122"/>
      <c r="BLA104" s="1122"/>
      <c r="BLB104" s="1122"/>
      <c r="BLC104" s="1122"/>
      <c r="BLD104" s="1122"/>
      <c r="BLE104" s="1122"/>
      <c r="BLF104" s="1122"/>
      <c r="BLG104" s="1122"/>
      <c r="BLH104" s="1122"/>
      <c r="BLI104" s="1122"/>
      <c r="BLJ104" s="1122"/>
      <c r="BLK104" s="1122"/>
      <c r="BLL104" s="1122"/>
      <c r="BLM104" s="227"/>
      <c r="BLN104" s="239"/>
      <c r="BLO104" s="1122"/>
      <c r="BLP104" s="1122"/>
      <c r="BLQ104" s="1122"/>
      <c r="BLR104" s="227"/>
      <c r="BLS104" s="227"/>
      <c r="BLT104" s="231"/>
      <c r="BLU104" s="1122"/>
      <c r="BLV104" s="1122"/>
      <c r="BLW104" s="1122"/>
      <c r="BLX104" s="1122"/>
      <c r="BLY104" s="1122"/>
      <c r="BLZ104" s="227"/>
      <c r="BMA104" s="1135"/>
      <c r="BMB104" s="1134"/>
      <c r="BMC104" s="1135"/>
      <c r="BMD104" s="240"/>
      <c r="BME104" s="1122"/>
      <c r="BMF104" s="1122"/>
      <c r="BMG104" s="1122"/>
      <c r="BMH104" s="231"/>
      <c r="BMI104" s="1122"/>
      <c r="BMJ104" s="1122"/>
      <c r="BMK104" s="1122"/>
      <c r="BML104" s="1122"/>
      <c r="BMM104" s="227"/>
      <c r="BMN104" s="239"/>
      <c r="BMO104" s="1122"/>
      <c r="BMP104" s="227"/>
      <c r="BMQ104" s="239"/>
      <c r="BMR104" s="1122"/>
      <c r="BMS104" s="1122"/>
      <c r="BMT104" s="227"/>
      <c r="BMU104" s="240"/>
      <c r="BMV104" s="1122"/>
      <c r="BMW104" s="1122"/>
      <c r="BMX104" s="1122"/>
      <c r="BMY104" s="227"/>
      <c r="BMZ104" s="239"/>
      <c r="BNA104" s="1122"/>
      <c r="BNB104" s="1122"/>
      <c r="BNC104" s="1122"/>
      <c r="BND104" s="1122"/>
      <c r="BNE104" s="1122"/>
      <c r="BNF104" s="1122"/>
      <c r="BNG104" s="1122"/>
      <c r="BNH104" s="1122"/>
      <c r="BNI104" s="1122"/>
      <c r="BNJ104" s="1122"/>
      <c r="BNK104" s="1122"/>
      <c r="BNL104" s="1122"/>
      <c r="BNM104" s="1122"/>
      <c r="BNN104" s="1122"/>
      <c r="BNO104" s="227"/>
      <c r="BNP104" s="239"/>
      <c r="BNQ104" s="1122"/>
      <c r="BNR104" s="1122"/>
      <c r="BNS104" s="1122"/>
      <c r="BNT104" s="227"/>
      <c r="BNU104" s="227"/>
      <c r="BNV104" s="231"/>
      <c r="BNW104" s="1122"/>
      <c r="BNX104" s="1122"/>
      <c r="BNY104" s="1122"/>
      <c r="BNZ104" s="1122"/>
      <c r="BOA104" s="1122"/>
      <c r="BOB104" s="227"/>
      <c r="BOC104" s="1135"/>
      <c r="BOD104" s="1134"/>
      <c r="BOE104" s="1135"/>
      <c r="BOF104" s="240"/>
      <c r="BOG104" s="1122"/>
      <c r="BOH104" s="1122"/>
      <c r="BOI104" s="1122"/>
      <c r="BOJ104" s="231"/>
      <c r="BOK104" s="1122"/>
      <c r="BOL104" s="1122"/>
      <c r="BOM104" s="1122"/>
      <c r="BON104" s="1122"/>
      <c r="BOO104" s="227"/>
      <c r="BOP104" s="239"/>
      <c r="BOQ104" s="1122"/>
      <c r="BOR104" s="227"/>
      <c r="BOS104" s="239"/>
      <c r="BOT104" s="1122"/>
      <c r="BOU104" s="1122"/>
      <c r="BOV104" s="227"/>
      <c r="BOW104" s="240"/>
      <c r="BOX104" s="1122"/>
      <c r="BOY104" s="1122"/>
      <c r="BOZ104" s="1122"/>
      <c r="BPA104" s="227"/>
      <c r="BPB104" s="239"/>
      <c r="BPC104" s="1122"/>
      <c r="BPD104" s="1122"/>
      <c r="BPE104" s="1122"/>
      <c r="BPF104" s="1122"/>
      <c r="BPG104" s="1122"/>
      <c r="BPH104" s="1122"/>
      <c r="BPI104" s="1122"/>
      <c r="BPJ104" s="1122"/>
      <c r="BPK104" s="1122"/>
      <c r="BPL104" s="1122"/>
      <c r="BPM104" s="1122"/>
      <c r="BPN104" s="1122"/>
      <c r="BPO104" s="1122"/>
      <c r="BPP104" s="1122"/>
      <c r="BPQ104" s="227"/>
      <c r="BPR104" s="239"/>
      <c r="BPS104" s="1122"/>
      <c r="BPT104" s="1122"/>
      <c r="BPU104" s="1122"/>
      <c r="BPV104" s="227"/>
      <c r="BPW104" s="227"/>
      <c r="BPX104" s="231"/>
      <c r="BPY104" s="1122"/>
      <c r="BPZ104" s="1122"/>
      <c r="BQA104" s="1122"/>
      <c r="BQB104" s="1122"/>
      <c r="BQC104" s="1122"/>
      <c r="BQD104" s="227"/>
      <c r="BQE104" s="1135"/>
      <c r="BQF104" s="1134"/>
      <c r="BQG104" s="1135"/>
      <c r="BQH104" s="240"/>
      <c r="BQI104" s="1122"/>
      <c r="BQJ104" s="1122"/>
      <c r="BQK104" s="1122"/>
      <c r="BQL104" s="231"/>
      <c r="BQM104" s="1122"/>
      <c r="BQN104" s="1122"/>
      <c r="BQO104" s="1122"/>
      <c r="BQP104" s="1122"/>
      <c r="BQQ104" s="227"/>
      <c r="BQR104" s="239"/>
      <c r="BQS104" s="1122"/>
      <c r="BQT104" s="227"/>
      <c r="BQU104" s="239"/>
      <c r="BQV104" s="1122"/>
      <c r="BQW104" s="1122"/>
      <c r="BQX104" s="227"/>
      <c r="BQY104" s="240"/>
      <c r="BQZ104" s="1122"/>
      <c r="BRA104" s="1122"/>
      <c r="BRB104" s="1122"/>
      <c r="BRC104" s="227"/>
      <c r="BRD104" s="239"/>
      <c r="BRE104" s="1122"/>
      <c r="BRF104" s="1122"/>
      <c r="BRG104" s="1122"/>
      <c r="BRH104" s="1122"/>
      <c r="BRI104" s="1122"/>
      <c r="BRJ104" s="1122"/>
      <c r="BRK104" s="1122"/>
      <c r="BRL104" s="1122"/>
      <c r="BRM104" s="1122"/>
      <c r="BRN104" s="1122"/>
      <c r="BRO104" s="1122"/>
      <c r="BRP104" s="1122"/>
      <c r="BRQ104" s="1122"/>
      <c r="BRR104" s="1122"/>
      <c r="BRS104" s="227"/>
      <c r="BRT104" s="239"/>
      <c r="BRU104" s="1122"/>
      <c r="BRV104" s="1122"/>
      <c r="BRW104" s="1122"/>
      <c r="BRX104" s="227"/>
      <c r="BRY104" s="227"/>
      <c r="BRZ104" s="231"/>
      <c r="BSA104" s="1122"/>
      <c r="BSB104" s="1122"/>
      <c r="BSC104" s="1122"/>
      <c r="BSD104" s="1122"/>
      <c r="BSE104" s="1122"/>
      <c r="BSF104" s="227"/>
      <c r="BSG104" s="1135"/>
      <c r="BSH104" s="1134"/>
      <c r="BSI104" s="1135"/>
      <c r="BSJ104" s="240"/>
      <c r="BSK104" s="1122"/>
      <c r="BSL104" s="1122"/>
      <c r="BSM104" s="1122"/>
      <c r="BSN104" s="231"/>
      <c r="BSO104" s="1122"/>
      <c r="BSP104" s="1122"/>
      <c r="BSQ104" s="1122"/>
      <c r="BSR104" s="1122"/>
      <c r="BSS104" s="227"/>
      <c r="BST104" s="239"/>
      <c r="BSU104" s="1122"/>
      <c r="BSV104" s="227"/>
      <c r="BSW104" s="239"/>
      <c r="BSX104" s="1122"/>
      <c r="BSY104" s="1122"/>
      <c r="BSZ104" s="227"/>
      <c r="BTA104" s="240"/>
      <c r="BTB104" s="1122"/>
      <c r="BTC104" s="1122"/>
      <c r="BTD104" s="1122"/>
      <c r="BTE104" s="227"/>
      <c r="BTF104" s="239"/>
      <c r="BTG104" s="1122"/>
      <c r="BTH104" s="1122"/>
      <c r="BTI104" s="1122"/>
      <c r="BTJ104" s="1122"/>
      <c r="BTK104" s="1122"/>
      <c r="BTL104" s="1122"/>
      <c r="BTM104" s="1122"/>
      <c r="BTN104" s="1122"/>
      <c r="BTO104" s="1122"/>
      <c r="BTP104" s="1122"/>
      <c r="BTQ104" s="1122"/>
      <c r="BTR104" s="1122"/>
      <c r="BTS104" s="1122"/>
      <c r="BTT104" s="1122"/>
      <c r="BTU104" s="227"/>
      <c r="BTV104" s="239"/>
      <c r="BTW104" s="1122"/>
      <c r="BTX104" s="1122"/>
      <c r="BTY104" s="1122"/>
      <c r="BTZ104" s="227"/>
      <c r="BUA104" s="227"/>
      <c r="BUB104" s="231"/>
      <c r="BUC104" s="1122"/>
      <c r="BUD104" s="1122"/>
      <c r="BUE104" s="1122"/>
      <c r="BUF104" s="1122"/>
      <c r="BUG104" s="1122"/>
      <c r="BUH104" s="227"/>
      <c r="BUI104" s="1135"/>
      <c r="BUJ104" s="1134"/>
      <c r="BUK104" s="1135"/>
      <c r="BUL104" s="240"/>
      <c r="BUM104" s="1122"/>
      <c r="BUN104" s="1122"/>
      <c r="BUO104" s="1122"/>
      <c r="BUP104" s="231"/>
      <c r="BUQ104" s="1122"/>
      <c r="BUR104" s="1122"/>
      <c r="BUS104" s="1122"/>
      <c r="BUT104" s="1122"/>
      <c r="BUU104" s="227"/>
      <c r="BUV104" s="239"/>
      <c r="BUW104" s="1122"/>
      <c r="BUX104" s="227"/>
      <c r="BUY104" s="239"/>
      <c r="BUZ104" s="1122"/>
      <c r="BVA104" s="1122"/>
      <c r="BVB104" s="227"/>
      <c r="BVC104" s="240"/>
      <c r="BVD104" s="1122"/>
      <c r="BVE104" s="1122"/>
      <c r="BVF104" s="1122"/>
      <c r="BVG104" s="227"/>
      <c r="BVH104" s="239"/>
      <c r="BVI104" s="1122"/>
      <c r="BVJ104" s="1122"/>
      <c r="BVK104" s="1122"/>
      <c r="BVL104" s="1122"/>
      <c r="BVM104" s="1122"/>
      <c r="BVN104" s="1122"/>
      <c r="BVO104" s="1122"/>
      <c r="BVP104" s="1122"/>
      <c r="BVQ104" s="1122"/>
      <c r="BVR104" s="1122"/>
      <c r="BVS104" s="1122"/>
      <c r="BVT104" s="1122"/>
      <c r="BVU104" s="1122"/>
      <c r="BVV104" s="1122"/>
      <c r="BVW104" s="227"/>
      <c r="BVX104" s="239"/>
      <c r="BVY104" s="1122"/>
      <c r="BVZ104" s="1122"/>
      <c r="BWA104" s="1122"/>
      <c r="BWB104" s="227"/>
      <c r="BWC104" s="227"/>
      <c r="BWD104" s="231"/>
      <c r="BWE104" s="1122"/>
      <c r="BWF104" s="1122"/>
      <c r="BWG104" s="1122"/>
      <c r="BWH104" s="1122"/>
      <c r="BWI104" s="1122"/>
      <c r="BWJ104" s="227"/>
      <c r="BWK104" s="1135"/>
      <c r="BWL104" s="1134"/>
      <c r="BWM104" s="1135"/>
      <c r="BWN104" s="240"/>
      <c r="BWO104" s="1122"/>
      <c r="BWP104" s="1122"/>
      <c r="BWQ104" s="1122"/>
      <c r="BWR104" s="231"/>
      <c r="BWS104" s="1122"/>
      <c r="BWT104" s="1122"/>
      <c r="BWU104" s="1122"/>
      <c r="BWV104" s="1122"/>
      <c r="BWW104" s="227"/>
      <c r="BWX104" s="239"/>
      <c r="BWY104" s="1122"/>
      <c r="BWZ104" s="227"/>
      <c r="BXA104" s="239"/>
      <c r="BXB104" s="1122"/>
      <c r="BXC104" s="1122"/>
      <c r="BXD104" s="227"/>
      <c r="BXE104" s="240"/>
      <c r="BXF104" s="1122"/>
      <c r="BXG104" s="1122"/>
      <c r="BXH104" s="1122"/>
      <c r="BXI104" s="227"/>
      <c r="BXJ104" s="239"/>
      <c r="BXK104" s="1122"/>
      <c r="BXL104" s="1122"/>
      <c r="BXM104" s="1122"/>
      <c r="BXN104" s="1122"/>
      <c r="BXO104" s="1122"/>
      <c r="BXP104" s="1122"/>
      <c r="BXQ104" s="1122"/>
      <c r="BXR104" s="1122"/>
      <c r="BXS104" s="1122"/>
      <c r="BXT104" s="1122"/>
      <c r="BXU104" s="1122"/>
      <c r="BXV104" s="1122"/>
      <c r="BXW104" s="1122"/>
      <c r="BXX104" s="1122"/>
      <c r="BXY104" s="227"/>
      <c r="BXZ104" s="239"/>
      <c r="BYA104" s="1122"/>
      <c r="BYB104" s="1122"/>
      <c r="BYC104" s="1122"/>
      <c r="BYD104" s="227"/>
      <c r="BYE104" s="227"/>
      <c r="BYF104" s="231"/>
      <c r="BYG104" s="1122"/>
      <c r="BYH104" s="1122"/>
      <c r="BYI104" s="1122"/>
      <c r="BYJ104" s="1122"/>
      <c r="BYK104" s="1122"/>
      <c r="BYL104" s="227"/>
      <c r="BYM104" s="1135"/>
      <c r="BYN104" s="1134"/>
      <c r="BYO104" s="1135"/>
      <c r="BYP104" s="240"/>
      <c r="BYQ104" s="1122"/>
      <c r="BYR104" s="1122"/>
      <c r="BYS104" s="1122"/>
      <c r="BYT104" s="231"/>
      <c r="BYU104" s="1122"/>
      <c r="BYV104" s="1122"/>
      <c r="BYW104" s="1122"/>
      <c r="BYX104" s="1122"/>
      <c r="BYY104" s="227"/>
      <c r="BYZ104" s="239"/>
      <c r="BZA104" s="1122"/>
      <c r="BZB104" s="227"/>
      <c r="BZC104" s="239"/>
      <c r="BZD104" s="1122"/>
      <c r="BZE104" s="1122"/>
      <c r="BZF104" s="227"/>
      <c r="BZG104" s="240"/>
      <c r="BZH104" s="1122"/>
      <c r="BZI104" s="1122"/>
      <c r="BZJ104" s="1122"/>
      <c r="BZK104" s="227"/>
      <c r="BZL104" s="239"/>
      <c r="BZM104" s="1122"/>
      <c r="BZN104" s="1122"/>
      <c r="BZO104" s="1122"/>
      <c r="BZP104" s="1122"/>
      <c r="BZQ104" s="1122"/>
      <c r="BZR104" s="1122"/>
      <c r="BZS104" s="1122"/>
      <c r="BZT104" s="1122"/>
      <c r="BZU104" s="1122"/>
      <c r="BZV104" s="1122"/>
      <c r="BZW104" s="1122"/>
      <c r="BZX104" s="1122"/>
      <c r="BZY104" s="1122"/>
      <c r="BZZ104" s="1122"/>
      <c r="CAA104" s="227"/>
      <c r="CAB104" s="239"/>
      <c r="CAC104" s="1122"/>
      <c r="CAD104" s="1122"/>
      <c r="CAE104" s="1122"/>
      <c r="CAF104" s="227"/>
      <c r="CAG104" s="227"/>
      <c r="CAH104" s="231"/>
      <c r="CAI104" s="1122"/>
      <c r="CAJ104" s="1122"/>
      <c r="CAK104" s="1122"/>
      <c r="CAL104" s="1122"/>
      <c r="CAM104" s="1122"/>
      <c r="CAN104" s="227"/>
      <c r="CAO104" s="1135"/>
      <c r="CAP104" s="1134"/>
      <c r="CAQ104" s="1135"/>
      <c r="CAR104" s="240"/>
      <c r="CAS104" s="1122"/>
      <c r="CAT104" s="1122"/>
      <c r="CAU104" s="1122"/>
      <c r="CAV104" s="231"/>
      <c r="CAW104" s="1122"/>
      <c r="CAX104" s="1122"/>
      <c r="CAY104" s="1122"/>
      <c r="CAZ104" s="1122"/>
      <c r="CBA104" s="227"/>
      <c r="CBB104" s="239"/>
      <c r="CBC104" s="1122"/>
      <c r="CBD104" s="227"/>
      <c r="CBE104" s="239"/>
      <c r="CBF104" s="1122"/>
      <c r="CBG104" s="1122"/>
      <c r="CBH104" s="227"/>
      <c r="CBI104" s="240"/>
      <c r="CBJ104" s="1122"/>
      <c r="CBK104" s="1122"/>
      <c r="CBL104" s="1122"/>
      <c r="CBM104" s="227"/>
      <c r="CBN104" s="239"/>
      <c r="CBO104" s="1122"/>
      <c r="CBP104" s="1122"/>
      <c r="CBQ104" s="1122"/>
      <c r="CBR104" s="1122"/>
      <c r="CBS104" s="1122"/>
      <c r="CBT104" s="1122"/>
      <c r="CBU104" s="1122"/>
      <c r="CBV104" s="1122"/>
      <c r="CBW104" s="1122"/>
      <c r="CBX104" s="1122"/>
      <c r="CBY104" s="1122"/>
      <c r="CBZ104" s="1122"/>
      <c r="CCA104" s="1122"/>
      <c r="CCB104" s="1122"/>
      <c r="CCC104" s="227"/>
      <c r="CCD104" s="239"/>
      <c r="CCE104" s="1122"/>
      <c r="CCF104" s="1122"/>
      <c r="CCG104" s="1122"/>
      <c r="CCH104" s="227"/>
      <c r="CCI104" s="227"/>
      <c r="CCJ104" s="231"/>
      <c r="CCK104" s="1122"/>
      <c r="CCL104" s="1122"/>
      <c r="CCM104" s="1122"/>
      <c r="CCN104" s="1122"/>
      <c r="CCO104" s="1122"/>
      <c r="CCP104" s="227"/>
      <c r="CCQ104" s="1135"/>
      <c r="CCR104" s="1134"/>
      <c r="CCS104" s="1135"/>
      <c r="CCT104" s="240"/>
      <c r="CCU104" s="1122"/>
      <c r="CCV104" s="1122"/>
      <c r="CCW104" s="1122"/>
      <c r="CCX104" s="231"/>
      <c r="CCY104" s="1122"/>
      <c r="CCZ104" s="1122"/>
      <c r="CDA104" s="1122"/>
      <c r="CDB104" s="1122"/>
      <c r="CDC104" s="227"/>
      <c r="CDD104" s="239"/>
      <c r="CDE104" s="1122"/>
      <c r="CDF104" s="227"/>
      <c r="CDG104" s="239"/>
      <c r="CDH104" s="1122"/>
      <c r="CDI104" s="1122"/>
      <c r="CDJ104" s="227"/>
      <c r="CDK104" s="240"/>
      <c r="CDL104" s="1122"/>
      <c r="CDM104" s="1122"/>
      <c r="CDN104" s="1122"/>
      <c r="CDO104" s="227"/>
      <c r="CDP104" s="239"/>
      <c r="CDQ104" s="1122"/>
      <c r="CDR104" s="1122"/>
      <c r="CDS104" s="1122"/>
      <c r="CDT104" s="1122"/>
      <c r="CDU104" s="1122"/>
      <c r="CDV104" s="1122"/>
      <c r="CDW104" s="1122"/>
      <c r="CDX104" s="1122"/>
      <c r="CDY104" s="1122"/>
      <c r="CDZ104" s="1122"/>
      <c r="CEA104" s="1122"/>
      <c r="CEB104" s="1122"/>
      <c r="CEC104" s="1122"/>
      <c r="CED104" s="1122"/>
      <c r="CEE104" s="227"/>
      <c r="CEF104" s="239"/>
      <c r="CEG104" s="1122"/>
      <c r="CEH104" s="1122"/>
      <c r="CEI104" s="1122"/>
      <c r="CEJ104" s="227"/>
      <c r="CEK104" s="227"/>
      <c r="CEL104" s="231"/>
      <c r="CEM104" s="1122"/>
      <c r="CEN104" s="1122"/>
      <c r="CEO104" s="1122"/>
      <c r="CEP104" s="1122"/>
      <c r="CEQ104" s="1122"/>
      <c r="CER104" s="227"/>
      <c r="CES104" s="1135"/>
      <c r="CET104" s="1134"/>
      <c r="CEU104" s="1135"/>
      <c r="CEV104" s="240"/>
      <c r="CEW104" s="1122"/>
      <c r="CEX104" s="1122"/>
      <c r="CEY104" s="1122"/>
      <c r="CEZ104" s="231"/>
      <c r="CFA104" s="1122"/>
      <c r="CFB104" s="1122"/>
      <c r="CFC104" s="1122"/>
      <c r="CFD104" s="1122"/>
      <c r="CFE104" s="227"/>
      <c r="CFF104" s="239"/>
      <c r="CFG104" s="1122"/>
      <c r="CFH104" s="227"/>
      <c r="CFI104" s="239"/>
      <c r="CFJ104" s="1122"/>
      <c r="CFK104" s="1122"/>
      <c r="CFL104" s="227"/>
      <c r="CFM104" s="240"/>
      <c r="CFN104" s="1122"/>
      <c r="CFO104" s="1122"/>
      <c r="CFP104" s="1122"/>
      <c r="CFQ104" s="227"/>
      <c r="CFR104" s="239"/>
      <c r="CFS104" s="1122"/>
      <c r="CFT104" s="1122"/>
      <c r="CFU104" s="1122"/>
      <c r="CFV104" s="1122"/>
      <c r="CFW104" s="1122"/>
      <c r="CFX104" s="1122"/>
      <c r="CFY104" s="1122"/>
      <c r="CFZ104" s="1122"/>
      <c r="CGA104" s="1122"/>
      <c r="CGB104" s="1122"/>
      <c r="CGC104" s="1122"/>
      <c r="CGD104" s="1122"/>
      <c r="CGE104" s="1122"/>
      <c r="CGF104" s="1122"/>
      <c r="CGG104" s="227"/>
      <c r="CGH104" s="239"/>
      <c r="CGI104" s="1122"/>
      <c r="CGJ104" s="1122"/>
      <c r="CGK104" s="1122"/>
      <c r="CGL104" s="227"/>
      <c r="CGM104" s="227"/>
      <c r="CGN104" s="231"/>
      <c r="CGO104" s="1122"/>
      <c r="CGP104" s="1122"/>
      <c r="CGQ104" s="1122"/>
      <c r="CGR104" s="1122"/>
      <c r="CGS104" s="1122"/>
      <c r="CGT104" s="227"/>
      <c r="CGU104" s="1135"/>
      <c r="CGV104" s="1134"/>
      <c r="CGW104" s="1135"/>
      <c r="CGX104" s="240"/>
      <c r="CGY104" s="1122"/>
      <c r="CGZ104" s="1122"/>
      <c r="CHA104" s="1122"/>
      <c r="CHB104" s="231"/>
      <c r="CHC104" s="1122"/>
      <c r="CHD104" s="1122"/>
      <c r="CHE104" s="1122"/>
      <c r="CHF104" s="1122"/>
      <c r="CHG104" s="227"/>
      <c r="CHH104" s="239"/>
      <c r="CHI104" s="1122"/>
      <c r="CHJ104" s="227"/>
      <c r="CHK104" s="239"/>
      <c r="CHL104" s="1122"/>
      <c r="CHM104" s="1122"/>
      <c r="CHN104" s="227"/>
      <c r="CHO104" s="240"/>
      <c r="CHP104" s="1122"/>
      <c r="CHQ104" s="1122"/>
      <c r="CHR104" s="1122"/>
      <c r="CHS104" s="227"/>
      <c r="CHT104" s="239"/>
      <c r="CHU104" s="1122"/>
      <c r="CHV104" s="1122"/>
      <c r="CHW104" s="1122"/>
      <c r="CHX104" s="1122"/>
      <c r="CHY104" s="1122"/>
      <c r="CHZ104" s="1122"/>
      <c r="CIA104" s="1122"/>
      <c r="CIB104" s="1122"/>
      <c r="CIC104" s="1122"/>
      <c r="CID104" s="1122"/>
      <c r="CIE104" s="1122"/>
      <c r="CIF104" s="1122"/>
      <c r="CIG104" s="1122"/>
      <c r="CIH104" s="1122"/>
      <c r="CII104" s="227"/>
      <c r="CIJ104" s="239"/>
      <c r="CIK104" s="1122"/>
      <c r="CIL104" s="1122"/>
      <c r="CIM104" s="1122"/>
      <c r="CIN104" s="227"/>
      <c r="CIO104" s="227"/>
      <c r="CIP104" s="231"/>
      <c r="CIQ104" s="1122"/>
      <c r="CIR104" s="1122"/>
      <c r="CIS104" s="1122"/>
      <c r="CIT104" s="1122"/>
      <c r="CIU104" s="1122"/>
      <c r="CIV104" s="227"/>
      <c r="CIW104" s="1135"/>
      <c r="CIX104" s="1134"/>
      <c r="CIY104" s="1135"/>
      <c r="CIZ104" s="240"/>
      <c r="CJA104" s="1122"/>
      <c r="CJB104" s="1122"/>
      <c r="CJC104" s="1122"/>
      <c r="CJD104" s="231"/>
      <c r="CJE104" s="1122"/>
      <c r="CJF104" s="1122"/>
      <c r="CJG104" s="1122"/>
      <c r="CJH104" s="1122"/>
      <c r="CJI104" s="227"/>
      <c r="CJJ104" s="239"/>
      <c r="CJK104" s="1122"/>
      <c r="CJL104" s="227"/>
      <c r="CJM104" s="239"/>
      <c r="CJN104" s="1122"/>
      <c r="CJO104" s="1122"/>
      <c r="CJP104" s="227"/>
      <c r="CJQ104" s="240"/>
      <c r="CJR104" s="1122"/>
      <c r="CJS104" s="1122"/>
      <c r="CJT104" s="1122"/>
      <c r="CJU104" s="227"/>
      <c r="CJV104" s="239"/>
      <c r="CJW104" s="1122"/>
      <c r="CJX104" s="1122"/>
      <c r="CJY104" s="1122"/>
      <c r="CJZ104" s="1122"/>
      <c r="CKA104" s="1122"/>
      <c r="CKB104" s="1122"/>
      <c r="CKC104" s="1122"/>
      <c r="CKD104" s="1122"/>
      <c r="CKE104" s="1122"/>
      <c r="CKF104" s="1122"/>
      <c r="CKG104" s="1122"/>
      <c r="CKH104" s="1122"/>
      <c r="CKI104" s="1122"/>
      <c r="CKJ104" s="1122"/>
      <c r="CKK104" s="227"/>
      <c r="CKL104" s="239"/>
      <c r="CKM104" s="1122"/>
      <c r="CKN104" s="1122"/>
      <c r="CKO104" s="1122"/>
      <c r="CKP104" s="227"/>
      <c r="CKQ104" s="227"/>
      <c r="CKR104" s="231"/>
      <c r="CKS104" s="1122"/>
      <c r="CKT104" s="1122"/>
      <c r="CKU104" s="1122"/>
      <c r="CKV104" s="1122"/>
      <c r="CKW104" s="1122"/>
      <c r="CKX104" s="227"/>
      <c r="CKY104" s="1135"/>
      <c r="CKZ104" s="1134"/>
      <c r="CLA104" s="1135"/>
      <c r="CLB104" s="240"/>
      <c r="CLC104" s="1122"/>
      <c r="CLD104" s="1122"/>
      <c r="CLE104" s="1122"/>
      <c r="CLF104" s="231"/>
      <c r="CLG104" s="1122"/>
      <c r="CLH104" s="1122"/>
      <c r="CLI104" s="1122"/>
      <c r="CLJ104" s="1122"/>
      <c r="CLK104" s="227"/>
      <c r="CLL104" s="239"/>
      <c r="CLM104" s="1122"/>
      <c r="CLN104" s="227"/>
      <c r="CLO104" s="239"/>
      <c r="CLP104" s="1122"/>
      <c r="CLQ104" s="1122"/>
      <c r="CLR104" s="227"/>
      <c r="CLS104" s="240"/>
      <c r="CLT104" s="1122"/>
      <c r="CLU104" s="1122"/>
      <c r="CLV104" s="1122"/>
      <c r="CLW104" s="227"/>
      <c r="CLX104" s="239"/>
      <c r="CLY104" s="1122"/>
      <c r="CLZ104" s="1122"/>
      <c r="CMA104" s="1122"/>
      <c r="CMB104" s="1122"/>
      <c r="CMC104" s="1122"/>
      <c r="CMD104" s="1122"/>
      <c r="CME104" s="1122"/>
      <c r="CMF104" s="1122"/>
      <c r="CMG104" s="1122"/>
      <c r="CMH104" s="1122"/>
      <c r="CMI104" s="1122"/>
      <c r="CMJ104" s="1122"/>
      <c r="CMK104" s="1122"/>
      <c r="CML104" s="1122"/>
      <c r="CMM104" s="227"/>
      <c r="CMN104" s="239"/>
      <c r="CMO104" s="1122"/>
      <c r="CMP104" s="1122"/>
      <c r="CMQ104" s="1122"/>
      <c r="CMR104" s="227"/>
      <c r="CMS104" s="227"/>
      <c r="CMT104" s="231"/>
      <c r="CMU104" s="1122"/>
      <c r="CMV104" s="1122"/>
      <c r="CMW104" s="1122"/>
      <c r="CMX104" s="1122"/>
      <c r="CMY104" s="1122"/>
      <c r="CMZ104" s="227"/>
      <c r="CNA104" s="1135"/>
      <c r="CNB104" s="1134"/>
      <c r="CNC104" s="1135"/>
      <c r="CND104" s="240"/>
      <c r="CNE104" s="1122"/>
      <c r="CNF104" s="1122"/>
      <c r="CNG104" s="1122"/>
      <c r="CNH104" s="231"/>
      <c r="CNI104" s="1122"/>
      <c r="CNJ104" s="1122"/>
      <c r="CNK104" s="1122"/>
      <c r="CNL104" s="1122"/>
      <c r="CNM104" s="227"/>
      <c r="CNN104" s="239"/>
      <c r="CNO104" s="1122"/>
      <c r="CNP104" s="227"/>
      <c r="CNQ104" s="239"/>
      <c r="CNR104" s="1122"/>
      <c r="CNS104" s="1122"/>
      <c r="CNT104" s="227"/>
      <c r="CNU104" s="240"/>
      <c r="CNV104" s="1122"/>
      <c r="CNW104" s="1122"/>
      <c r="CNX104" s="1122"/>
      <c r="CNY104" s="227"/>
      <c r="CNZ104" s="239"/>
      <c r="COA104" s="1122"/>
      <c r="COB104" s="1122"/>
      <c r="COC104" s="1122"/>
      <c r="COD104" s="1122"/>
      <c r="COE104" s="1122"/>
      <c r="COF104" s="1122"/>
      <c r="COG104" s="1122"/>
      <c r="COH104" s="1122"/>
      <c r="COI104" s="1122"/>
      <c r="COJ104" s="1122"/>
      <c r="COK104" s="1122"/>
      <c r="COL104" s="1122"/>
      <c r="COM104" s="1122"/>
      <c r="CON104" s="1122"/>
      <c r="COO104" s="227"/>
      <c r="COP104" s="239"/>
      <c r="COQ104" s="1122"/>
      <c r="COR104" s="1122"/>
      <c r="COS104" s="1122"/>
      <c r="COT104" s="227"/>
      <c r="COU104" s="227"/>
      <c r="COV104" s="231"/>
      <c r="COW104" s="1122"/>
      <c r="COX104" s="1122"/>
      <c r="COY104" s="1122"/>
      <c r="COZ104" s="1122"/>
      <c r="CPA104" s="1122"/>
      <c r="CPB104" s="227"/>
      <c r="CPC104" s="1135"/>
      <c r="CPD104" s="1134"/>
      <c r="CPE104" s="1135"/>
      <c r="CPF104" s="240"/>
      <c r="CPG104" s="1122"/>
      <c r="CPH104" s="1122"/>
      <c r="CPI104" s="1122"/>
      <c r="CPJ104" s="231"/>
      <c r="CPK104" s="1122"/>
      <c r="CPL104" s="1122"/>
      <c r="CPM104" s="1122"/>
      <c r="CPN104" s="1122"/>
      <c r="CPO104" s="227"/>
      <c r="CPP104" s="239"/>
      <c r="CPQ104" s="1122"/>
      <c r="CPR104" s="227"/>
      <c r="CPS104" s="239"/>
      <c r="CPT104" s="1122"/>
      <c r="CPU104" s="1122"/>
      <c r="CPV104" s="227"/>
      <c r="CPW104" s="240"/>
      <c r="CPX104" s="1122"/>
      <c r="CPY104" s="1122"/>
      <c r="CPZ104" s="1122"/>
      <c r="CQA104" s="227"/>
      <c r="CQB104" s="239"/>
      <c r="CQC104" s="1122"/>
      <c r="CQD104" s="1122"/>
      <c r="CQE104" s="1122"/>
      <c r="CQF104" s="1122"/>
      <c r="CQG104" s="1122"/>
      <c r="CQH104" s="1122"/>
      <c r="CQI104" s="1122"/>
      <c r="CQJ104" s="1122"/>
      <c r="CQK104" s="1122"/>
      <c r="CQL104" s="1122"/>
      <c r="CQM104" s="1122"/>
      <c r="CQN104" s="1122"/>
      <c r="CQO104" s="1122"/>
      <c r="CQP104" s="1122"/>
      <c r="CQQ104" s="227"/>
      <c r="CQR104" s="239"/>
      <c r="CQS104" s="1122"/>
      <c r="CQT104" s="1122"/>
      <c r="CQU104" s="1122"/>
      <c r="CQV104" s="227"/>
      <c r="CQW104" s="227"/>
      <c r="CQX104" s="231"/>
      <c r="CQY104" s="1122"/>
      <c r="CQZ104" s="1122"/>
      <c r="CRA104" s="1122"/>
      <c r="CRB104" s="1122"/>
      <c r="CRC104" s="1122"/>
      <c r="CRD104" s="227"/>
      <c r="CRE104" s="1135"/>
      <c r="CRF104" s="1134"/>
      <c r="CRG104" s="1135"/>
      <c r="CRH104" s="240"/>
      <c r="CRI104" s="1122"/>
      <c r="CRJ104" s="1122"/>
      <c r="CRK104" s="1122"/>
      <c r="CRL104" s="231"/>
      <c r="CRM104" s="1122"/>
      <c r="CRN104" s="1122"/>
      <c r="CRO104" s="1122"/>
      <c r="CRP104" s="1122"/>
      <c r="CRQ104" s="227"/>
      <c r="CRR104" s="239"/>
      <c r="CRS104" s="1122"/>
      <c r="CRT104" s="227"/>
      <c r="CRU104" s="239"/>
      <c r="CRV104" s="1122"/>
      <c r="CRW104" s="1122"/>
      <c r="CRX104" s="227"/>
      <c r="CRY104" s="240"/>
      <c r="CRZ104" s="1122"/>
      <c r="CSA104" s="1122"/>
      <c r="CSB104" s="1122"/>
      <c r="CSC104" s="227"/>
      <c r="CSD104" s="239"/>
      <c r="CSE104" s="1122"/>
      <c r="CSF104" s="1122"/>
      <c r="CSG104" s="1122"/>
      <c r="CSH104" s="1122"/>
      <c r="CSI104" s="1122"/>
      <c r="CSJ104" s="1122"/>
      <c r="CSK104" s="1122"/>
      <c r="CSL104" s="1122"/>
      <c r="CSM104" s="1122"/>
      <c r="CSN104" s="1122"/>
      <c r="CSO104" s="1122"/>
      <c r="CSP104" s="1122"/>
      <c r="CSQ104" s="1122"/>
      <c r="CSR104" s="1122"/>
      <c r="CSS104" s="227"/>
      <c r="CST104" s="239"/>
      <c r="CSU104" s="1122"/>
      <c r="CSV104" s="1122"/>
      <c r="CSW104" s="1122"/>
      <c r="CSX104" s="227"/>
      <c r="CSY104" s="227"/>
      <c r="CSZ104" s="231"/>
      <c r="CTA104" s="1122"/>
      <c r="CTB104" s="1122"/>
      <c r="CTC104" s="1122"/>
      <c r="CTD104" s="1122"/>
      <c r="CTE104" s="1122"/>
      <c r="CTF104" s="227"/>
      <c r="CTG104" s="1135"/>
      <c r="CTH104" s="1134"/>
      <c r="CTI104" s="1135"/>
      <c r="CTJ104" s="240"/>
      <c r="CTK104" s="1122"/>
      <c r="CTL104" s="1122"/>
      <c r="CTM104" s="1122"/>
      <c r="CTN104" s="231"/>
      <c r="CTO104" s="1122"/>
      <c r="CTP104" s="1122"/>
      <c r="CTQ104" s="1122"/>
      <c r="CTR104" s="1122"/>
      <c r="CTS104" s="227"/>
      <c r="CTT104" s="239"/>
      <c r="CTU104" s="1122"/>
      <c r="CTV104" s="227"/>
      <c r="CTW104" s="239"/>
      <c r="CTX104" s="1122"/>
      <c r="CTY104" s="1122"/>
      <c r="CTZ104" s="227"/>
      <c r="CUA104" s="240"/>
      <c r="CUB104" s="1122"/>
      <c r="CUC104" s="1122"/>
      <c r="CUD104" s="1122"/>
      <c r="CUE104" s="227"/>
      <c r="CUF104" s="239"/>
      <c r="CUG104" s="1122"/>
      <c r="CUH104" s="1122"/>
      <c r="CUI104" s="1122"/>
      <c r="CUJ104" s="1122"/>
      <c r="CUK104" s="1122"/>
      <c r="CUL104" s="1122"/>
      <c r="CUM104" s="1122"/>
      <c r="CUN104" s="1122"/>
      <c r="CUP104" s="227"/>
      <c r="CUQ104" s="227"/>
      <c r="CUU104" s="1529"/>
      <c r="CUV104" s="1531"/>
      <c r="CUZ104" s="1529"/>
      <c r="CVA104" s="1530"/>
      <c r="CVF104" s="1529"/>
      <c r="CVG104" s="1529"/>
      <c r="CVK104" s="1529"/>
      <c r="CVL104" s="1531"/>
      <c r="CVP104" s="1529"/>
      <c r="CVQ104" s="1530"/>
      <c r="CVV104" s="227"/>
      <c r="CVW104" s="227"/>
      <c r="CWA104" s="227"/>
      <c r="CWB104" s="239"/>
      <c r="CWE104" s="623"/>
      <c r="CWF104" s="623"/>
      <c r="CWG104" s="231"/>
      <c r="CWN104" s="227"/>
      <c r="CWO104" s="1135"/>
      <c r="CWP104" s="1134"/>
      <c r="CWQ104" s="1135"/>
      <c r="CWR104" s="240"/>
      <c r="CWS104" s="1122"/>
      <c r="CWT104" s="1122"/>
      <c r="CWU104" s="1122"/>
      <c r="CWV104" s="231"/>
      <c r="CWW104" s="1122"/>
      <c r="CWX104" s="1122"/>
      <c r="CWY104" s="1122"/>
      <c r="CWZ104" s="1122"/>
      <c r="CXA104" s="227"/>
      <c r="CXB104" s="239"/>
      <c r="CXC104" s="1122"/>
      <c r="CXD104" s="227"/>
      <c r="CXE104" s="239"/>
      <c r="CXF104" s="1122"/>
      <c r="CXG104" s="1122"/>
      <c r="CXH104" s="227"/>
      <c r="CXI104" s="240"/>
      <c r="CXJ104" s="1122"/>
      <c r="CXM104" s="227"/>
      <c r="CXN104" s="239"/>
      <c r="CXR104" s="227"/>
      <c r="CXS104" s="227"/>
      <c r="CXX104" s="1529"/>
      <c r="CXY104" s="1530"/>
      <c r="CYC104" s="1529"/>
      <c r="CYD104" s="1531"/>
      <c r="CYH104" s="227"/>
      <c r="CYI104" s="227"/>
      <c r="CYJ104" s="1171"/>
      <c r="CYK104" s="1171"/>
      <c r="CYL104" s="1171"/>
      <c r="CYM104" s="1171"/>
      <c r="CYN104" s="227"/>
      <c r="CYO104" s="227"/>
      <c r="CYS104" s="1529"/>
      <c r="CYT104" s="1531"/>
      <c r="CYX104" s="1529"/>
      <c r="CYY104" s="1530"/>
      <c r="CZD104" s="227"/>
      <c r="CZE104" s="227"/>
      <c r="CZI104" s="1529"/>
      <c r="CZJ104" s="1531"/>
      <c r="CZN104" s="1529"/>
      <c r="CZO104" s="1530"/>
      <c r="CZY104" s="227"/>
      <c r="CZZ104" s="227"/>
      <c r="DAA104" s="232"/>
      <c r="DAD104" s="227"/>
      <c r="DAE104" s="227"/>
      <c r="DAI104" s="1134"/>
      <c r="DAJ104" s="233"/>
      <c r="DAK104" s="1122"/>
      <c r="DAL104" s="227"/>
      <c r="DAM104" s="1135"/>
      <c r="DAN104" s="1134"/>
      <c r="DAO104" s="1135"/>
      <c r="DAP104" s="240"/>
      <c r="DAQ104" s="1122"/>
      <c r="DAR104" s="1122"/>
      <c r="DAS104" s="1122"/>
      <c r="DAT104" s="231"/>
      <c r="DAU104" s="1122"/>
      <c r="DAY104" s="227"/>
      <c r="DAZ104" s="239"/>
      <c r="DBB104" s="227"/>
      <c r="DBC104" s="239"/>
      <c r="DBF104" s="227"/>
      <c r="DBG104" s="240"/>
      <c r="DBK104" s="227"/>
      <c r="DBL104" s="239"/>
      <c r="DBU104" s="1122"/>
      <c r="DBV104" s="227"/>
      <c r="DBW104" s="227"/>
      <c r="DBX104" s="1122"/>
      <c r="DBY104" s="1122"/>
      <c r="DBZ104" s="1122"/>
      <c r="DCA104" s="1529"/>
      <c r="DCB104" s="1531"/>
      <c r="DCC104" s="1122"/>
      <c r="DCD104" s="1122"/>
      <c r="DCE104" s="1122"/>
      <c r="DCF104" s="1529"/>
      <c r="DCG104" s="1530"/>
      <c r="DCH104" s="1122"/>
      <c r="DCI104" s="1122"/>
      <c r="DCJ104" s="1122"/>
      <c r="DCK104" s="1122"/>
      <c r="DCL104" s="227"/>
      <c r="DCM104" s="227"/>
      <c r="DCN104" s="1122"/>
      <c r="DCO104" s="1122"/>
      <c r="DCP104" s="1122"/>
      <c r="DCQ104" s="1529"/>
      <c r="DCR104" s="1531"/>
      <c r="DCS104" s="1122"/>
      <c r="DCT104" s="1122"/>
      <c r="DCU104" s="1122"/>
      <c r="DCV104" s="1529"/>
      <c r="DCW104" s="1530"/>
      <c r="DCX104" s="1122"/>
      <c r="DCY104" s="1122"/>
      <c r="DCZ104" s="1122"/>
      <c r="DDA104" s="1122"/>
      <c r="DDB104" s="1122"/>
      <c r="DDC104" s="1122"/>
      <c r="DDD104" s="1122"/>
      <c r="DDE104" s="1122"/>
      <c r="DDF104" s="1122"/>
      <c r="DDG104" s="227"/>
      <c r="DDH104" s="239"/>
      <c r="DDI104" s="1122"/>
      <c r="DDJ104" s="1122"/>
      <c r="DDK104" s="1122"/>
      <c r="DDL104" s="227"/>
      <c r="DDM104" s="227"/>
      <c r="DDN104" s="1122"/>
      <c r="DDO104" s="1122"/>
      <c r="DDP104" s="1122"/>
      <c r="DDQ104" s="1134"/>
      <c r="DDR104" s="233"/>
      <c r="DDS104" s="1122"/>
      <c r="DDT104" s="227"/>
      <c r="DDU104" s="1135"/>
      <c r="DDV104" s="1134"/>
      <c r="DDW104" s="1135"/>
      <c r="DDX104" s="240"/>
      <c r="DDY104" s="1122"/>
      <c r="DDZ104" s="1122"/>
      <c r="DEA104" s="1122"/>
      <c r="DEB104" s="231"/>
      <c r="DEC104" s="1122"/>
      <c r="DED104" s="1122"/>
      <c r="DEE104" s="1122"/>
      <c r="DEF104" s="1122"/>
      <c r="DEG104" s="227"/>
      <c r="DEH104" s="239"/>
      <c r="DEI104" s="1122"/>
      <c r="DEJ104" s="227"/>
      <c r="DEK104" s="239"/>
      <c r="DEL104" s="1122"/>
      <c r="DEM104" s="1122"/>
      <c r="DEN104" s="227"/>
      <c r="DEO104" s="240"/>
      <c r="DEP104" s="1122"/>
      <c r="DEQ104" s="1122"/>
      <c r="DER104" s="1122"/>
      <c r="DES104" s="227"/>
      <c r="DET104" s="239"/>
      <c r="DEU104" s="1122"/>
      <c r="DEV104" s="1122"/>
      <c r="DEW104" s="1122"/>
      <c r="DEX104" s="1122"/>
      <c r="DEY104" s="1122"/>
      <c r="DEZ104" s="1122"/>
      <c r="DFA104" s="1122"/>
      <c r="DFB104" s="1122"/>
      <c r="DFC104" s="1122"/>
      <c r="DFD104" s="1529"/>
      <c r="DFE104" s="1529"/>
      <c r="DFF104" s="1122"/>
      <c r="DFG104" s="1122"/>
      <c r="DFH104" s="1122"/>
      <c r="DFI104" s="1529"/>
      <c r="DFJ104" s="1531"/>
      <c r="DFK104" s="1122"/>
      <c r="DFL104" s="1122"/>
      <c r="DFM104" s="1122"/>
      <c r="DFN104" s="1529"/>
      <c r="DFO104" s="1530"/>
      <c r="DFP104" s="1122"/>
      <c r="DFQ104" s="1122"/>
      <c r="DFR104" s="1122"/>
      <c r="DFS104" s="1122"/>
      <c r="DFT104" s="1529"/>
      <c r="DFU104" s="1529"/>
      <c r="DFV104" s="1122"/>
      <c r="DFW104" s="1122"/>
      <c r="DFX104" s="1122"/>
      <c r="DFY104" s="1529"/>
      <c r="DFZ104" s="1531"/>
      <c r="DGA104" s="1122"/>
      <c r="DGB104" s="1122"/>
      <c r="DGC104" s="1122"/>
      <c r="DGD104" s="1529"/>
      <c r="DGE104" s="1530"/>
      <c r="DGF104" s="1122"/>
      <c r="DGG104" s="1122"/>
      <c r="DGH104" s="1122"/>
      <c r="DGI104" s="1122"/>
      <c r="DGJ104" s="1122"/>
      <c r="DGK104" s="1122"/>
      <c r="DGL104" s="1122"/>
      <c r="DGM104" s="1122"/>
      <c r="DGN104" s="1122"/>
      <c r="DGO104" s="227"/>
      <c r="DGP104" s="239"/>
      <c r="DGQ104" s="1122"/>
      <c r="DGR104" s="1122"/>
      <c r="DGS104" s="1122"/>
      <c r="DGT104" s="227"/>
      <c r="DGU104" s="227"/>
      <c r="DGV104" s="1122"/>
      <c r="DGW104" s="1122"/>
      <c r="DGX104" s="1122"/>
      <c r="DGY104" s="1134"/>
      <c r="DGZ104" s="233"/>
      <c r="DHA104" s="1122"/>
      <c r="DHB104" s="227"/>
      <c r="DHC104" s="1135"/>
      <c r="DHD104" s="1134"/>
      <c r="DHE104" s="1135"/>
      <c r="DHF104" s="240"/>
      <c r="DHG104" s="1122"/>
      <c r="DHH104" s="1122"/>
      <c r="DHI104" s="1122"/>
      <c r="DHJ104" s="231"/>
      <c r="DHK104" s="1122"/>
      <c r="DHL104" s="1122"/>
      <c r="DHM104" s="1122"/>
      <c r="DHN104" s="1122"/>
      <c r="DHO104" s="227"/>
      <c r="DHP104" s="239"/>
      <c r="DHQ104" s="1122"/>
      <c r="DHR104" s="227"/>
      <c r="DHS104" s="239"/>
      <c r="DHT104" s="1122"/>
      <c r="DHU104" s="1122"/>
      <c r="DHV104" s="227"/>
      <c r="DHW104" s="240"/>
      <c r="DHX104" s="1122"/>
      <c r="DHY104" s="1122"/>
      <c r="DHZ104" s="1122"/>
      <c r="DIA104" s="227"/>
      <c r="DIB104" s="239"/>
      <c r="DIC104" s="1122"/>
      <c r="DID104" s="1122"/>
      <c r="DIE104" s="1122"/>
      <c r="DIF104" s="1122"/>
      <c r="DIG104" s="1122"/>
      <c r="DIH104" s="1122"/>
      <c r="DII104" s="1122"/>
      <c r="DIJ104" s="1122"/>
      <c r="DIK104" s="1122"/>
      <c r="DIL104" s="227"/>
      <c r="DIM104" s="227"/>
      <c r="DIN104" s="1122"/>
      <c r="DIO104" s="1122"/>
      <c r="DIP104" s="1122"/>
      <c r="DIQ104" s="1529"/>
      <c r="DIR104" s="1531"/>
      <c r="DIS104" s="1122"/>
      <c r="DIT104" s="1122"/>
      <c r="DIU104" s="1122"/>
      <c r="DIV104" s="1529"/>
      <c r="DIW104" s="1530"/>
      <c r="DIX104" s="1122"/>
      <c r="DIY104" s="1122"/>
      <c r="DIZ104" s="1122"/>
      <c r="DJA104" s="1122"/>
      <c r="DJB104" s="227"/>
      <c r="DJC104" s="227"/>
      <c r="DJD104" s="1122"/>
      <c r="DJE104" s="1122"/>
      <c r="DJF104" s="1122"/>
      <c r="DJG104" s="1529"/>
      <c r="DJH104" s="1531"/>
      <c r="DJI104" s="1122"/>
      <c r="DJJ104" s="1122"/>
      <c r="DJK104" s="1122"/>
      <c r="DJL104" s="1529"/>
      <c r="DJM104" s="1530"/>
      <c r="DJN104" s="1122"/>
      <c r="DJO104" s="1122"/>
      <c r="DJP104" s="1122"/>
      <c r="DJQ104" s="1122"/>
      <c r="DJR104" s="1122"/>
      <c r="DJS104" s="1122"/>
      <c r="DJT104" s="1122"/>
      <c r="DJU104" s="1122"/>
      <c r="DJV104" s="1122"/>
      <c r="DJW104" s="227"/>
      <c r="DJX104" s="239"/>
      <c r="DJY104" s="1122"/>
      <c r="DJZ104" s="1122"/>
      <c r="DKA104" s="1122"/>
      <c r="DKB104" s="227"/>
      <c r="DKC104" s="227"/>
      <c r="DKD104" s="1122"/>
      <c r="DKE104" s="1122"/>
      <c r="DKF104" s="1122"/>
      <c r="DKG104" s="1134"/>
      <c r="DKH104" s="233"/>
      <c r="DKI104" s="1122"/>
      <c r="DKJ104" s="227"/>
      <c r="DKK104" s="1135"/>
      <c r="DKL104" s="1134"/>
      <c r="DKM104" s="1135"/>
      <c r="DKN104" s="240"/>
      <c r="DKO104" s="1122"/>
      <c r="DKP104" s="1122"/>
      <c r="DKQ104" s="1122"/>
      <c r="DKR104" s="231"/>
      <c r="DKS104" s="1122"/>
      <c r="DKT104" s="1122"/>
      <c r="DKU104" s="1122"/>
      <c r="DKV104" s="1122"/>
      <c r="DKW104" s="227"/>
      <c r="DKX104" s="239"/>
      <c r="DKY104" s="1122"/>
      <c r="DKZ104" s="227"/>
      <c r="DLA104" s="239"/>
      <c r="DLB104" s="1122"/>
      <c r="DLC104" s="1122"/>
      <c r="DLD104" s="227"/>
      <c r="DLE104" s="240"/>
      <c r="DLF104" s="1122"/>
      <c r="DLG104" s="1122"/>
      <c r="DLH104" s="1122"/>
      <c r="DLI104" s="227"/>
      <c r="DLJ104" s="239"/>
      <c r="DLK104" s="1122"/>
      <c r="DLL104" s="1122"/>
      <c r="DLM104" s="1122"/>
      <c r="DLN104" s="1122"/>
      <c r="DLO104" s="1122"/>
      <c r="DLP104" s="1122"/>
      <c r="DLQ104" s="1122"/>
      <c r="DLR104" s="1122"/>
      <c r="DLT104" s="227"/>
      <c r="DLU104" s="227"/>
      <c r="DLY104" s="1529"/>
      <c r="DLZ104" s="1531"/>
      <c r="DMD104" s="1529"/>
      <c r="DME104" s="1530"/>
      <c r="DMJ104" s="227"/>
      <c r="DMK104" s="227"/>
      <c r="DMO104" s="1529"/>
      <c r="DMP104" s="1531"/>
      <c r="DMT104" s="1532"/>
      <c r="DMU104" s="1530"/>
      <c r="DNE104" s="227"/>
      <c r="DNF104" s="239"/>
      <c r="DNJ104" s="227"/>
      <c r="DNK104" s="227"/>
      <c r="DNL104" s="231"/>
      <c r="DNO104" s="1134"/>
      <c r="DNP104" s="1134"/>
      <c r="DNQ104" s="1122"/>
      <c r="DNR104" s="227"/>
      <c r="DNS104" s="1135"/>
      <c r="DNT104" s="1134"/>
      <c r="DNU104" s="1135"/>
      <c r="DNV104" s="240"/>
      <c r="DNW104" s="1122"/>
      <c r="DNX104" s="1122"/>
      <c r="DNY104" s="1122"/>
      <c r="DNZ104" s="231"/>
      <c r="DOA104" s="1122"/>
      <c r="DOB104" s="1122"/>
      <c r="DOC104" s="1122"/>
      <c r="DOD104" s="1122"/>
      <c r="DOE104" s="227"/>
      <c r="DOF104" s="239"/>
      <c r="DOG104" s="1122"/>
      <c r="DOH104" s="227"/>
      <c r="DOI104" s="239"/>
      <c r="DOJ104" s="1122"/>
      <c r="DOK104" s="1122"/>
      <c r="DOL104" s="227"/>
      <c r="DOM104" s="1154"/>
      <c r="DON104" s="550"/>
      <c r="DOO104" s="550"/>
      <c r="DOP104" s="550"/>
      <c r="DOQ104" s="299"/>
      <c r="DOR104" s="299"/>
      <c r="DPB104" s="1529"/>
      <c r="DPC104" s="1530"/>
      <c r="DPG104" s="1529"/>
      <c r="DPH104" s="1531"/>
      <c r="DPR104" s="1529"/>
      <c r="DPS104" s="1530"/>
      <c r="DPW104" s="1529"/>
      <c r="DPX104" s="1531"/>
      <c r="DPZ104" s="227"/>
      <c r="DQA104" s="227"/>
      <c r="DQB104" s="227"/>
      <c r="DQC104" s="227"/>
      <c r="DQD104" s="227"/>
      <c r="DQE104" s="227"/>
      <c r="DQF104" s="227"/>
      <c r="DQG104" s="248"/>
      <c r="DQH104" s="227"/>
      <c r="DQI104" s="227"/>
      <c r="DQJ104" s="248"/>
      <c r="DQK104" s="248"/>
      <c r="DQL104" s="248"/>
      <c r="DQM104" s="1529"/>
      <c r="DQN104" s="1531"/>
      <c r="DQO104" s="799"/>
      <c r="DQP104" s="1259"/>
      <c r="DQQ104" s="1259"/>
      <c r="DQR104" s="1529"/>
      <c r="DQS104" s="1530"/>
      <c r="DQT104" s="1259"/>
      <c r="DQU104" s="1259"/>
      <c r="DQV104" s="1259"/>
      <c r="DQW104" s="1134"/>
      <c r="DQX104" s="1134"/>
      <c r="DQY104" s="1134"/>
      <c r="DQZ104" s="1134"/>
      <c r="DRA104" s="1134"/>
      <c r="DRB104" s="1134"/>
      <c r="DRC104" s="1135"/>
      <c r="DRD104" s="1135"/>
      <c r="DRE104" s="550"/>
      <c r="DRF104" s="550"/>
      <c r="DRG104" s="550"/>
      <c r="DRH104" s="299"/>
      <c r="DRI104" s="299"/>
      <c r="DRJ104" s="634"/>
      <c r="DRK104" s="550"/>
      <c r="DRL104" s="550"/>
      <c r="DRM104" s="550"/>
      <c r="DRN104" s="550"/>
      <c r="DRO104" s="550"/>
      <c r="DRP104" s="299"/>
      <c r="DRQ104" s="299"/>
      <c r="DRR104" s="550"/>
      <c r="DRS104" s="299"/>
      <c r="DRT104" s="633"/>
      <c r="DRU104" s="550"/>
      <c r="DRV104" s="550"/>
      <c r="DRW104" s="550"/>
      <c r="DRX104" s="634"/>
      <c r="DRY104" s="807"/>
      <c r="DRZ104" s="807"/>
      <c r="DSA104" s="551"/>
      <c r="DSB104" s="265"/>
      <c r="DSC104" s="227"/>
      <c r="DSD104" s="239"/>
      <c r="DSE104" s="265"/>
      <c r="DSF104" s="227"/>
      <c r="DSG104" s="239"/>
      <c r="DSJ104" s="227"/>
      <c r="DSK104" s="240"/>
      <c r="DSO104" s="227"/>
      <c r="DSP104" s="239"/>
      <c r="DSX104" s="231"/>
      <c r="DTE104" s="549"/>
      <c r="DTF104" s="550"/>
      <c r="DTO104" s="679"/>
      <c r="DTP104" s="568"/>
      <c r="DTQ104" s="568"/>
      <c r="DTR104" s="568"/>
      <c r="DTS104" s="568"/>
      <c r="DTT104" s="568"/>
      <c r="DTU104" s="568"/>
      <c r="DTV104" s="568"/>
      <c r="DTW104" s="568"/>
      <c r="DUA104" s="235"/>
      <c r="DUB104" s="235"/>
      <c r="DUC104" s="235"/>
      <c r="DUD104" s="235"/>
      <c r="DUE104" s="235"/>
      <c r="DUF104" s="238"/>
      <c r="DUG104" s="235"/>
      <c r="DUH104" s="235"/>
      <c r="DUI104" s="235"/>
      <c r="DUJ104" s="235"/>
      <c r="DUK104" s="235"/>
      <c r="DUL104" s="235"/>
      <c r="DUM104" s="235"/>
      <c r="DUN104" s="235"/>
      <c r="DUO104" s="235"/>
      <c r="DUP104" s="235"/>
      <c r="DUQ104" s="235"/>
      <c r="DUR104" s="235"/>
      <c r="DUS104" s="235"/>
      <c r="DUW104" s="233"/>
      <c r="DVC104" s="234"/>
      <c r="DVF104" s="248"/>
      <c r="DVG104" s="227"/>
      <c r="DVH104" s="227"/>
      <c r="DVI104" s="248"/>
      <c r="DVL104" s="1529" t="str">
        <f ca="1">INDIRECT(ADDRESS(DVF204,Dev!$CO$68,,,Table!$A$1))</f>
        <v>PRLTEC-L121</v>
      </c>
      <c r="DVM104" s="1531"/>
      <c r="DVN104" s="799"/>
      <c r="DVQ104" s="1529" t="str">
        <f ca="1">INDIRECT(ADDRESS(DVF204,Dev!$CT$68,,,Table!$A$1))</f>
        <v>PRLEHC-L121</v>
      </c>
      <c r="DVR104" s="1530"/>
      <c r="DVS104" s="797"/>
      <c r="DVV104" s="248"/>
      <c r="DVW104" s="227"/>
      <c r="DVX104" s="227"/>
      <c r="DVY104" s="1259"/>
      <c r="DVZ104" s="1259"/>
      <c r="DWA104" s="1259"/>
      <c r="DWB104" s="1532" t="str">
        <f ca="1">INDIRECT(ADDRESS(DVV204,Dev!$CO$68,,,Table!$A$1))</f>
        <v>PRLTEC-L122</v>
      </c>
      <c r="DWC104" s="1532"/>
      <c r="DWD104" s="799"/>
      <c r="DWE104" s="1259"/>
      <c r="DWF104" s="1259"/>
      <c r="DWG104" s="1529" t="str">
        <f ca="1">INDIRECT(ADDRESS(DVV204,Dev!$CT$68,,,Table!$A$1))</f>
        <v>PRLEHC-L122</v>
      </c>
      <c r="DWH104" s="1530"/>
      <c r="DWI104" s="797"/>
      <c r="DWL104" s="1259"/>
      <c r="DWM104" s="1135"/>
      <c r="DWN104" s="1135"/>
      <c r="DWO104" s="1259"/>
      <c r="DWP104" s="1259"/>
      <c r="DWQ104" s="1259"/>
      <c r="DWR104" s="1532" t="str">
        <f ca="1">INDIRECT(ADDRESS(DWL204,Dev!$CO$68,,,Table!$A$1))</f>
        <v>PRLTEC-L123</v>
      </c>
      <c r="DWS104" s="1532"/>
      <c r="DWT104" s="799"/>
      <c r="DWU104" s="1259"/>
      <c r="DWV104" s="1259"/>
      <c r="DWW104" s="1529" t="str">
        <f ca="1">INDIRECT(ADDRESS(DWL204,Dev!$CT$68,,,Table!$A$1))</f>
        <v>PRLEHC-L123</v>
      </c>
      <c r="DWX104" s="1530"/>
      <c r="DWY104" s="797"/>
      <c r="DWZ104" s="1259"/>
      <c r="DXA104" s="1259"/>
      <c r="DXB104" s="1259"/>
      <c r="DXC104" s="1135"/>
      <c r="DXD104" s="1135"/>
      <c r="DXE104" s="1259"/>
      <c r="DXF104" s="1259"/>
      <c r="DXG104" s="1259"/>
      <c r="DXH104" s="1532" t="str">
        <f ca="1">INDIRECT(ADDRESS(DXB204,Dev!$CO$68,,,Table!$A$1))</f>
        <v>PRLTEC-L124</v>
      </c>
      <c r="DXI104" s="1532"/>
      <c r="DXJ104" s="799"/>
      <c r="DXK104" s="1259"/>
      <c r="DXL104" s="1259"/>
      <c r="DXM104" s="1529" t="str">
        <f ca="1">INDIRECT(ADDRESS(DXB204,Dev!$CT$68,,,Table!$A$1))</f>
        <v>PRLEHC-L124</v>
      </c>
      <c r="DXN104" s="1530"/>
      <c r="DXO104" s="797"/>
      <c r="DXP104" s="1259"/>
      <c r="DXQ104" s="1259"/>
      <c r="DXR104" s="1134"/>
      <c r="DXS104" s="1134"/>
      <c r="DXT104" s="1134"/>
      <c r="DXU104" s="1134"/>
      <c r="DXV104" s="1134"/>
      <c r="DXW104" s="1134"/>
      <c r="DXX104" s="1135"/>
      <c r="DXY104" s="1135"/>
      <c r="DXZ104" s="550"/>
      <c r="DYA104" s="550"/>
      <c r="DYB104" s="550"/>
      <c r="DYC104" s="299"/>
      <c r="DYD104" s="299"/>
      <c r="DYE104" s="550"/>
      <c r="DYF104" s="550"/>
      <c r="DYG104" s="550"/>
      <c r="DYH104" s="550"/>
      <c r="DYI104" s="635"/>
      <c r="DYJ104" s="550"/>
      <c r="DYK104" s="299"/>
      <c r="DYL104" s="299"/>
      <c r="DYM104" s="550"/>
      <c r="DYN104" s="299"/>
      <c r="DYO104" s="633"/>
      <c r="DYP104" s="550"/>
      <c r="DYQ104" s="550"/>
      <c r="DYR104" s="550"/>
      <c r="DYS104" s="634"/>
      <c r="DYT104" s="550"/>
      <c r="DYU104" s="550"/>
      <c r="DYV104" s="551"/>
      <c r="DYX104" s="227"/>
      <c r="DYY104" s="239"/>
      <c r="DZA104" s="227"/>
      <c r="DZB104" s="239"/>
      <c r="DZE104" s="227"/>
      <c r="DZF104" s="240"/>
      <c r="DZJ104" s="227"/>
      <c r="DZK104" s="239"/>
      <c r="DZT104" s="248"/>
      <c r="DZU104" s="227"/>
      <c r="DZV104" s="227"/>
      <c r="DZW104" s="248"/>
      <c r="DZX104" s="248"/>
      <c r="DZY104" s="1259"/>
      <c r="DZZ104" s="1532" t="str">
        <f ca="1">INDIRECT(ADDRESS(DZT204,Dev!$CO$68,,,Table!$A$1))</f>
        <v>PRLTEC-L127</v>
      </c>
      <c r="EAA104" s="1531"/>
      <c r="EAB104" s="1259"/>
      <c r="EAC104" s="1259"/>
      <c r="EAD104" s="1259"/>
      <c r="EAE104" s="1529" t="str">
        <f ca="1">INDIRECT(ADDRESS(DZT204,Dev!$CT$68,,,Table!$A$1))</f>
        <v>PRLEHC-L127</v>
      </c>
      <c r="EAF104" s="1532"/>
      <c r="EAG104" s="797"/>
      <c r="EAH104" s="1259"/>
      <c r="EAI104" s="1259"/>
      <c r="EAJ104" s="1259"/>
      <c r="EAK104" s="1135"/>
      <c r="EAL104" s="1135"/>
      <c r="EAM104" s="1259"/>
      <c r="EAN104" s="1259"/>
      <c r="EAO104" s="1259"/>
      <c r="EAP104" s="1532" t="str">
        <f ca="1">INDIRECT(ADDRESS(EAJ204,Dev!$CO$68,,,Table!$A$1))</f>
        <v>PRLTEC-L128</v>
      </c>
      <c r="EAQ104" s="1531"/>
      <c r="EAR104" s="1259"/>
      <c r="EAS104" s="1259"/>
      <c r="EAT104" s="1259"/>
      <c r="EAU104" s="1532" t="str">
        <f ca="1">INDIRECT(ADDRESS(EAJ204,Dev!$CT$68,,,Table!$A$1))</f>
        <v>PRLEHC-L128</v>
      </c>
      <c r="EAV104" s="1530"/>
      <c r="EAW104" s="1259"/>
      <c r="EAX104" s="1259"/>
      <c r="EAY104" s="1259"/>
      <c r="EAZ104" s="1259"/>
      <c r="EBA104" s="1135"/>
      <c r="EBB104" s="1135"/>
      <c r="EBC104" s="1259"/>
      <c r="EBD104" s="1259"/>
      <c r="EBE104" s="1259"/>
      <c r="EBF104" s="1532" t="str">
        <f ca="1">INDIRECT(ADDRESS(EAZ204,Dev!$CO$68,,,Table!$A$1))</f>
        <v>PRLTEC-L129</v>
      </c>
      <c r="EBG104" s="1531"/>
      <c r="EBH104" s="1259"/>
      <c r="EBI104" s="1259"/>
      <c r="EBJ104" s="1259"/>
      <c r="EBK104" s="1529" t="str">
        <f ca="1">INDIRECT(ADDRESS(EAZ204,Dev!$CT$68,,,Table!$A$1))</f>
        <v>PRLEHC-L129</v>
      </c>
      <c r="EBL104" s="1532"/>
      <c r="EBM104" s="797"/>
      <c r="EBN104" s="1259"/>
      <c r="EBO104" s="1259"/>
      <c r="EBP104" s="1134"/>
      <c r="EBQ104" s="1134"/>
      <c r="EBR104" s="1134"/>
      <c r="EBS104" s="1134"/>
      <c r="EBT104" s="1134"/>
      <c r="EBU104" s="1134"/>
      <c r="EBV104" s="1134"/>
      <c r="EBW104" s="1134"/>
      <c r="EBX104" s="1134"/>
      <c r="EBY104" s="1134"/>
      <c r="EBZ104" s="1134"/>
      <c r="ECA104" s="1134"/>
      <c r="ECB104" s="1134"/>
      <c r="ECC104" s="1134"/>
      <c r="ECD104" s="1134"/>
      <c r="ECG104" s="233"/>
      <c r="ECM104" s="233"/>
      <c r="ECP104" s="233"/>
      <c r="ECT104" s="234"/>
      <c r="ECW104" s="234"/>
      <c r="ECZ104" s="234"/>
      <c r="EDC104" s="234"/>
      <c r="EDD104" s="1164"/>
      <c r="EDG104" s="1134"/>
      <c r="EDH104" s="1134"/>
      <c r="EDI104" s="1134"/>
      <c r="EDJ104" s="1134"/>
      <c r="EDK104" s="1134"/>
      <c r="EDL104" s="1134"/>
      <c r="EDM104" s="1134"/>
      <c r="EDN104" s="1134"/>
      <c r="EDO104" s="1134"/>
      <c r="EDP104" s="1134"/>
      <c r="EDQ104" s="1134"/>
      <c r="EDR104" s="1134"/>
      <c r="EDS104" s="1529" t="str">
        <f ca="1">INDIRECT(ADDRESS(EDR204,Dev!$CT$68,,,Table!$A$1))</f>
        <v>PRLEHC-L132</v>
      </c>
      <c r="EDT104" s="1530"/>
      <c r="EDU104" s="227"/>
      <c r="EDV104" s="227"/>
      <c r="EDW104" s="227"/>
      <c r="EDX104" s="1529" t="str">
        <f ca="1">INDIRECT(ADDRESS(EDR204,Dev!$CO$68,,,Table!$A$1))</f>
        <v>PRLTEC-L132</v>
      </c>
      <c r="EDY104" s="1531"/>
      <c r="EDZ104" s="1195"/>
      <c r="EEA104" s="1195"/>
      <c r="EEB104" s="1195"/>
      <c r="EEC104" s="1195"/>
      <c r="EED104" s="1195"/>
      <c r="EEE104" s="1195"/>
      <c r="EEF104" s="1195"/>
      <c r="EEG104" s="1195"/>
      <c r="EEH104" s="1195"/>
      <c r="EEI104" s="1194"/>
      <c r="EEJ104" s="235"/>
      <c r="EEK104" s="235"/>
      <c r="EEL104" s="235"/>
      <c r="EEM104" s="235"/>
      <c r="EEN104" s="235"/>
      <c r="EEO104" s="1193"/>
      <c r="EEP104" s="235"/>
      <c r="EEQ104" s="235"/>
      <c r="EER104" s="235"/>
      <c r="EES104" s="235"/>
      <c r="EET104" s="235"/>
      <c r="EEU104" s="235"/>
      <c r="EEV104" s="235"/>
      <c r="EEW104" s="235"/>
      <c r="EEX104" s="235"/>
      <c r="EEY104" s="235"/>
      <c r="EEZ104" s="235"/>
      <c r="EFA104" s="235"/>
      <c r="EFB104" s="235"/>
      <c r="EFC104" s="235"/>
      <c r="EFD104" s="235"/>
      <c r="EFE104" s="235"/>
      <c r="EFF104" s="1193"/>
      <c r="EFG104" s="235"/>
      <c r="EFH104" s="235"/>
      <c r="EFI104" s="235"/>
      <c r="EFJ104" s="235"/>
      <c r="EFK104" s="241"/>
      <c r="EFL104" s="241"/>
      <c r="EFM104" s="241"/>
      <c r="EFN104" s="241"/>
      <c r="EFO104" s="241"/>
      <c r="EFP104" s="241"/>
      <c r="EFQ104" s="241"/>
      <c r="EFR104" s="250"/>
      <c r="EFS104" s="241"/>
      <c r="EFT104" s="241"/>
      <c r="EFU104" s="241"/>
      <c r="EFV104" s="241"/>
      <c r="EFW104" s="241"/>
      <c r="EFX104" s="241"/>
      <c r="EFY104" s="241"/>
      <c r="EFZ104" s="241"/>
      <c r="EGA104" s="241"/>
      <c r="EGB104" s="241"/>
      <c r="EGC104" s="241"/>
      <c r="EGD104" s="241"/>
      <c r="EGE104" s="241"/>
      <c r="EGF104" s="241"/>
      <c r="EGG104" s="241"/>
      <c r="EGH104" s="241"/>
      <c r="EGI104" s="250"/>
      <c r="EGJ104" s="241"/>
      <c r="EGK104" s="241"/>
      <c r="EGL104" s="241"/>
      <c r="EGM104" s="241"/>
      <c r="EGN104" s="241"/>
      <c r="EGO104" s="252"/>
      <c r="EGP104" s="241"/>
      <c r="EGQ104" s="248"/>
      <c r="EGS104" s="227"/>
      <c r="EGT104" s="227"/>
      <c r="EGX104" s="1532" t="str">
        <f ca="1">INDIRECT(ADDRESS(EGR204,Dev!$CO$68,,,Table!$A$1))</f>
        <v>PRLTEC-L133</v>
      </c>
      <c r="EGY104" s="1531"/>
      <c r="EGZ104" s="1259"/>
      <c r="EHA104" s="1259"/>
      <c r="EHB104" s="1259"/>
      <c r="EHC104" s="1532" t="str">
        <f ca="1">INDIRECT(ADDRESS(EGR204,Dev!$CT$68,,,Table!$A$1))</f>
        <v>PRLEHC-L133</v>
      </c>
      <c r="EHD104" s="1530"/>
      <c r="EHE104" s="1134"/>
      <c r="EHF104" s="1134"/>
      <c r="EHG104" s="1134"/>
      <c r="EHH104" s="1134"/>
      <c r="EHI104" s="1134"/>
      <c r="EHJ104" s="1134"/>
      <c r="EHK104" s="1134"/>
      <c r="EHL104" s="1134"/>
      <c r="EHM104" s="1134"/>
      <c r="EHN104" s="1135"/>
      <c r="EHO104" s="1135"/>
      <c r="EHP104" s="1134"/>
      <c r="EHQ104" s="1134"/>
      <c r="EHR104" s="1134"/>
      <c r="EHS104" s="1135"/>
      <c r="EHT104" s="1135"/>
      <c r="EHU104" s="1134"/>
      <c r="EHX104" s="1134"/>
      <c r="EHY104" s="233"/>
      <c r="EHZ104" s="1134"/>
      <c r="EIA104" s="1135"/>
      <c r="EIB104" s="1135"/>
      <c r="EIC104" s="1134"/>
      <c r="EID104" s="1135"/>
      <c r="EIE104" s="240"/>
      <c r="EIF104" s="1134"/>
      <c r="EIG104" s="1134"/>
      <c r="EIH104" s="1134"/>
      <c r="EII104" s="231"/>
      <c r="EIJ104" s="1134"/>
      <c r="EIK104" s="1134"/>
      <c r="EIL104" s="234"/>
      <c r="EIM104" s="1122"/>
      <c r="EIN104" s="227"/>
      <c r="EIO104" s="239"/>
      <c r="EIP104" s="1122"/>
      <c r="EIQ104" s="227"/>
      <c r="EIR104" s="239"/>
      <c r="EIS104" s="1122"/>
      <c r="EIT104" s="1122"/>
      <c r="EIU104" s="227"/>
      <c r="EIV104" s="240"/>
      <c r="EIW104" s="1134"/>
      <c r="EIX104" s="1134"/>
      <c r="EIZ104" s="227"/>
      <c r="EJA104" s="239"/>
      <c r="EJI104" s="1134"/>
      <c r="EJJ104" s="1134"/>
      <c r="EJK104" s="1529" t="str">
        <f ca="1">INDIRECT(ADDRESS(EJJ204,Dev!$CT$68,,,Table!$A$1))</f>
        <v>PRLEHC-L136</v>
      </c>
      <c r="EJL104" s="1530"/>
      <c r="EJM104" s="227"/>
      <c r="EJN104" s="227"/>
      <c r="EJO104" s="227"/>
      <c r="EJP104" s="1529" t="str">
        <f ca="1">INDIRECT(ADDRESS(EJJ204,Dev!$CO$68,,,Table!$A$1))</f>
        <v>PRLTEC-L136</v>
      </c>
      <c r="EJQ104" s="1531"/>
      <c r="EJS104" s="1134"/>
      <c r="EJT104" s="1134"/>
      <c r="EJU104" s="1134"/>
      <c r="EJV104" s="1134"/>
      <c r="EJW104" s="1134"/>
      <c r="EJX104" s="1134"/>
      <c r="EJY104" s="1134"/>
      <c r="EJZ104" s="1134"/>
      <c r="EKA104" s="233"/>
      <c r="EKB104" s="1134"/>
      <c r="EKC104" s="1134"/>
      <c r="EKD104" s="1134"/>
      <c r="EKE104" s="1134"/>
      <c r="EKF104" s="1134"/>
      <c r="EKG104" s="234"/>
      <c r="EKH104" s="1134"/>
      <c r="EKI104" s="1134"/>
      <c r="EKJ104" s="1134"/>
      <c r="EKK104" s="1134"/>
      <c r="EKL104" s="1134"/>
      <c r="EKM104" s="1134"/>
      <c r="EKN104" s="1134"/>
      <c r="EKO104" s="1134"/>
      <c r="EKP104" s="1134"/>
      <c r="EKQ104" s="1134"/>
      <c r="EKR104" s="1134"/>
      <c r="EKS104" s="1134"/>
      <c r="EKT104" s="1134"/>
      <c r="EKU104" s="1134"/>
      <c r="EKV104" s="1134"/>
      <c r="EKW104" s="1134"/>
      <c r="EKX104" s="234"/>
      <c r="EKY104" s="1134"/>
      <c r="EKZ104" s="1134"/>
      <c r="ELA104" s="1134"/>
      <c r="ELB104" s="1134"/>
      <c r="ELC104" s="1134"/>
      <c r="ELD104" s="1134"/>
      <c r="ELE104" s="1195"/>
      <c r="ELF104" s="1195"/>
      <c r="ELG104" s="1194"/>
      <c r="ELH104" s="1195"/>
      <c r="ELI104" s="1195"/>
      <c r="ELJ104" s="1195"/>
      <c r="ELK104" s="1195"/>
      <c r="ELL104" s="1195"/>
      <c r="ELM104" s="1195"/>
      <c r="ELN104" s="1195"/>
      <c r="ELO104" s="1195"/>
      <c r="ELP104" s="1195"/>
      <c r="ELQ104" s="1195"/>
      <c r="ELR104" s="1195"/>
      <c r="ELS104" s="1195"/>
      <c r="ELT104" s="1195"/>
      <c r="ELU104" s="1195"/>
      <c r="ELV104" s="1195"/>
      <c r="ELW104" s="1195"/>
      <c r="ELX104" s="1194"/>
      <c r="ELY104" s="1195"/>
      <c r="ELZ104" s="235"/>
      <c r="EMA104" s="235"/>
      <c r="EMB104" s="235"/>
      <c r="EMC104" s="235"/>
      <c r="EMD104" s="238"/>
      <c r="EME104" s="235"/>
      <c r="EMF104" s="235"/>
      <c r="EMH104" s="227"/>
      <c r="EMI104" s="227"/>
      <c r="EMM104" s="1532"/>
      <c r="EMN104" s="1531"/>
      <c r="EMO104" s="241"/>
      <c r="EMP104" s="241"/>
      <c r="EMQ104" s="241"/>
      <c r="EMR104" s="1532"/>
      <c r="EMS104" s="1530"/>
      <c r="ENC104" s="227"/>
      <c r="END104" s="227"/>
      <c r="ENE104" s="550"/>
      <c r="ENF104" s="550"/>
      <c r="ENG104" s="550"/>
      <c r="ENH104" s="299"/>
      <c r="ENI104" s="299"/>
      <c r="ENJ104" s="550"/>
      <c r="ENK104" s="550"/>
      <c r="ENL104" s="550"/>
      <c r="ENM104" s="550"/>
      <c r="ENN104" s="635"/>
      <c r="ENO104" s="550"/>
      <c r="ENP104" s="299"/>
      <c r="ENQ104" s="299"/>
      <c r="ENR104" s="550"/>
      <c r="ENS104" s="299"/>
      <c r="ENT104" s="633"/>
      <c r="ENU104" s="550"/>
      <c r="ENV104" s="550"/>
      <c r="ENW104" s="550"/>
      <c r="ENX104" s="634"/>
      <c r="ENY104" s="807"/>
      <c r="ENZ104" s="807"/>
      <c r="EOA104" s="551"/>
      <c r="EOB104" s="265"/>
      <c r="EOC104" s="227"/>
      <c r="EOD104" s="239"/>
      <c r="EOE104" s="265"/>
      <c r="EOF104" s="227"/>
      <c r="EOG104" s="239"/>
      <c r="EOH104" s="1122"/>
      <c r="EOI104" s="1122"/>
      <c r="EOJ104" s="227"/>
      <c r="EOK104" s="1154"/>
      <c r="EOL104" s="550"/>
      <c r="EOM104" s="550"/>
      <c r="EON104" s="550"/>
      <c r="EOO104" s="299"/>
      <c r="EOP104" s="299"/>
      <c r="EOZ104" s="1529"/>
      <c r="EPA104" s="1530"/>
      <c r="EPB104" s="1264"/>
      <c r="EPC104" s="1264"/>
      <c r="EPD104" s="1264"/>
      <c r="EPE104" s="1529"/>
      <c r="EPF104" s="1531"/>
      <c r="EPU104" s="227"/>
      <c r="EPV104" s="239"/>
      <c r="EPZ104" s="227"/>
      <c r="EQA104" s="227"/>
      <c r="EQB104" s="231"/>
      <c r="EQE104" s="1122"/>
      <c r="EQF104" s="1122"/>
      <c r="EQG104" s="1122"/>
      <c r="EQH104" s="227"/>
      <c r="EQI104" s="1135"/>
      <c r="EQJ104" s="1134"/>
      <c r="EQK104" s="1135"/>
      <c r="EQL104" s="240"/>
      <c r="EQM104" s="1122"/>
      <c r="EQN104" s="1122"/>
      <c r="EQO104" s="1122"/>
      <c r="EQP104" s="231"/>
      <c r="EQQ104" s="1122"/>
      <c r="EQR104" s="1122"/>
      <c r="EQS104" s="1122"/>
      <c r="EQT104" s="1122"/>
      <c r="EQU104" s="227"/>
      <c r="EQV104" s="239"/>
      <c r="EQW104" s="1122"/>
      <c r="EQX104" s="227"/>
      <c r="EQY104" s="239"/>
      <c r="EQZ104" s="1122"/>
      <c r="ERA104" s="1122"/>
      <c r="ERB104" s="227"/>
      <c r="ERC104" s="240"/>
      <c r="ERD104" s="1122"/>
      <c r="ERE104" s="1122"/>
      <c r="ERF104" s="1122"/>
      <c r="ERG104" s="227"/>
      <c r="ERH104" s="239"/>
      <c r="ERI104" s="1122"/>
      <c r="ERJ104" s="1122"/>
      <c r="ERK104" s="1122"/>
      <c r="ERL104" s="1122"/>
      <c r="ERM104" s="1122"/>
      <c r="ERN104" s="1122"/>
      <c r="ERO104" s="1122"/>
      <c r="ERP104" s="1122"/>
      <c r="ERU104" s="230"/>
      <c r="ETA104" s="1518"/>
      <c r="ETB104" s="1518"/>
      <c r="ETC104" s="1518"/>
      <c r="ETD104" s="1518"/>
      <c r="ETE104" s="1518"/>
      <c r="ETF104" s="1518"/>
    </row>
    <row r="105" spans="1:3906" s="226" customFormat="1" ht="15" customHeight="1">
      <c r="A105" s="1264"/>
      <c r="B105" s="1518"/>
      <c r="C105" s="1518"/>
      <c r="D105" s="1518"/>
      <c r="E105" s="1518"/>
      <c r="F105" s="1518"/>
      <c r="G105" s="1518"/>
      <c r="O105" s="302"/>
      <c r="P105" s="302"/>
      <c r="Q105" s="302"/>
      <c r="R105" s="302"/>
      <c r="S105" s="302"/>
      <c r="T105" s="302"/>
      <c r="U105" s="302"/>
      <c r="V105" s="302"/>
      <c r="W105" s="302"/>
      <c r="X105" s="302"/>
      <c r="Y105" s="302"/>
      <c r="Z105" s="302"/>
      <c r="AD105" s="1664"/>
      <c r="AE105" s="1664"/>
      <c r="AF105" s="780"/>
      <c r="AQ105" s="227"/>
      <c r="AR105" s="239"/>
      <c r="AV105" s="227"/>
      <c r="AW105" s="227"/>
      <c r="AX105" s="231"/>
      <c r="BD105" s="227"/>
      <c r="BE105" s="240"/>
      <c r="BG105" s="227"/>
      <c r="BH105" s="227"/>
      <c r="BL105" s="231"/>
      <c r="BQ105" s="227"/>
      <c r="BR105" s="239"/>
      <c r="BT105" s="227"/>
      <c r="BU105" s="239"/>
      <c r="CC105" s="227"/>
      <c r="CD105" s="239"/>
      <c r="CH105" s="227"/>
      <c r="CI105" s="227"/>
      <c r="CJ105" s="231"/>
      <c r="CP105" s="227"/>
      <c r="CQ105" s="1135"/>
      <c r="CR105" s="1134"/>
      <c r="CS105" s="1135"/>
      <c r="CT105" s="240"/>
      <c r="CX105" s="231"/>
      <c r="DC105" s="227"/>
      <c r="DD105" s="239"/>
      <c r="DF105" s="227"/>
      <c r="DG105" s="239"/>
      <c r="DJ105" s="227"/>
      <c r="DK105" s="240"/>
      <c r="DO105" s="227"/>
      <c r="DP105" s="239"/>
      <c r="EE105" s="227"/>
      <c r="EF105" s="239"/>
      <c r="EG105" s="1122"/>
      <c r="EH105" s="1122"/>
      <c r="EI105" s="1122"/>
      <c r="EJ105" s="227"/>
      <c r="EK105" s="227"/>
      <c r="EL105" s="231"/>
      <c r="EM105" s="1122"/>
      <c r="EN105" s="1122"/>
      <c r="EO105" s="1122"/>
      <c r="EP105" s="1122"/>
      <c r="EQ105" s="1122"/>
      <c r="ER105" s="227"/>
      <c r="ES105" s="1135"/>
      <c r="ET105" s="1134"/>
      <c r="EU105" s="1135"/>
      <c r="EV105" s="240"/>
      <c r="EW105" s="1122"/>
      <c r="EX105" s="1122"/>
      <c r="EY105" s="1122"/>
      <c r="EZ105" s="231"/>
      <c r="FA105" s="1122"/>
      <c r="FB105" s="1122"/>
      <c r="FC105" s="1122"/>
      <c r="FD105" s="1122"/>
      <c r="FE105" s="227"/>
      <c r="FF105" s="239"/>
      <c r="FG105" s="1122"/>
      <c r="FH105" s="227"/>
      <c r="FI105" s="239"/>
      <c r="FJ105" s="1122"/>
      <c r="FK105" s="1122"/>
      <c r="FL105" s="227"/>
      <c r="FM105" s="240"/>
      <c r="FN105" s="1122"/>
      <c r="FO105" s="1122"/>
      <c r="FP105" s="1122"/>
      <c r="FQ105" s="227"/>
      <c r="FR105" s="239"/>
      <c r="FS105" s="1122"/>
      <c r="FT105" s="1122"/>
      <c r="FU105" s="1122"/>
      <c r="FV105" s="1122"/>
      <c r="FW105" s="1122"/>
      <c r="FX105" s="1122"/>
      <c r="FY105" s="1122"/>
      <c r="FZ105" s="1122"/>
      <c r="GA105" s="1122"/>
      <c r="GB105" s="1122"/>
      <c r="GC105" s="1122"/>
      <c r="GD105" s="1122"/>
      <c r="GE105" s="1122"/>
      <c r="GF105" s="1122"/>
      <c r="GG105" s="227"/>
      <c r="GH105" s="239"/>
      <c r="GI105" s="1122"/>
      <c r="GJ105" s="1122"/>
      <c r="GK105" s="1122"/>
      <c r="GL105" s="227"/>
      <c r="GM105" s="227"/>
      <c r="GN105" s="231"/>
      <c r="GO105" s="1122"/>
      <c r="GP105" s="1122"/>
      <c r="GQ105" s="1122"/>
      <c r="GR105" s="1122"/>
      <c r="GS105" s="1122"/>
      <c r="GT105" s="227"/>
      <c r="GU105" s="1135"/>
      <c r="GV105" s="1134"/>
      <c r="GW105" s="1135"/>
      <c r="GX105" s="240"/>
      <c r="GY105" s="1122"/>
      <c r="GZ105" s="1122"/>
      <c r="HA105" s="1122"/>
      <c r="HB105" s="231"/>
      <c r="HC105" s="1122"/>
      <c r="HD105" s="1122"/>
      <c r="HE105" s="1122"/>
      <c r="HF105" s="1122"/>
      <c r="HG105" s="227"/>
      <c r="HH105" s="239"/>
      <c r="HI105" s="1122"/>
      <c r="HJ105" s="227"/>
      <c r="HK105" s="239"/>
      <c r="HL105" s="1122"/>
      <c r="HM105" s="1122"/>
      <c r="HN105" s="227"/>
      <c r="HO105" s="240"/>
      <c r="HP105" s="1122"/>
      <c r="HQ105" s="1122"/>
      <c r="HR105" s="1122"/>
      <c r="HS105" s="227"/>
      <c r="HT105" s="239"/>
      <c r="HU105" s="1122"/>
      <c r="HV105" s="1122"/>
      <c r="HW105" s="1122"/>
      <c r="HX105" s="1122"/>
      <c r="HY105" s="1122"/>
      <c r="HZ105" s="1122"/>
      <c r="IA105" s="1122"/>
      <c r="IB105" s="1122"/>
      <c r="IC105" s="1122"/>
      <c r="ID105" s="1122"/>
      <c r="IE105" s="1122"/>
      <c r="IF105" s="1122"/>
      <c r="IG105" s="1122"/>
      <c r="IH105" s="1122"/>
      <c r="II105" s="227"/>
      <c r="IJ105" s="239"/>
      <c r="IK105" s="1122"/>
      <c r="IL105" s="1122"/>
      <c r="IM105" s="1122"/>
      <c r="IN105" s="227"/>
      <c r="IO105" s="227"/>
      <c r="IP105" s="231"/>
      <c r="IQ105" s="1122"/>
      <c r="IR105" s="1122"/>
      <c r="IS105" s="1122"/>
      <c r="IT105" s="1122"/>
      <c r="IU105" s="1122"/>
      <c r="IV105" s="227"/>
      <c r="IW105" s="1135"/>
      <c r="IX105" s="1134"/>
      <c r="IY105" s="1135"/>
      <c r="IZ105" s="240"/>
      <c r="JA105" s="1122"/>
      <c r="JB105" s="1122"/>
      <c r="JC105" s="1122"/>
      <c r="JD105" s="231"/>
      <c r="JE105" s="1122"/>
      <c r="JF105" s="1122"/>
      <c r="JG105" s="1122"/>
      <c r="JH105" s="1122"/>
      <c r="JI105" s="227"/>
      <c r="JJ105" s="239"/>
      <c r="JK105" s="1122"/>
      <c r="JL105" s="227"/>
      <c r="JM105" s="239"/>
      <c r="JN105" s="1122"/>
      <c r="JO105" s="1122"/>
      <c r="JP105" s="227"/>
      <c r="JQ105" s="240"/>
      <c r="JR105" s="1122"/>
      <c r="JS105" s="1122"/>
      <c r="JT105" s="1122"/>
      <c r="JU105" s="227"/>
      <c r="JV105" s="239"/>
      <c r="JW105" s="1122"/>
      <c r="JX105" s="1122"/>
      <c r="JY105" s="1122"/>
      <c r="JZ105" s="1122"/>
      <c r="KA105" s="1122"/>
      <c r="KB105" s="1122"/>
      <c r="KC105" s="1122"/>
      <c r="KD105" s="1122"/>
      <c r="KE105" s="1122"/>
      <c r="KF105" s="1122"/>
      <c r="KG105" s="1122"/>
      <c r="KH105" s="1122"/>
      <c r="KI105" s="1122"/>
      <c r="KJ105" s="1122"/>
      <c r="KK105" s="227"/>
      <c r="KL105" s="239"/>
      <c r="KM105" s="1122"/>
      <c r="KN105" s="1122"/>
      <c r="KO105" s="1122"/>
      <c r="KP105" s="227"/>
      <c r="KQ105" s="227"/>
      <c r="KR105" s="231"/>
      <c r="KS105" s="1122"/>
      <c r="KT105" s="1122"/>
      <c r="KU105" s="1122"/>
      <c r="KV105" s="1122"/>
      <c r="KW105" s="1122"/>
      <c r="KX105" s="227"/>
      <c r="KY105" s="1135"/>
      <c r="KZ105" s="1134"/>
      <c r="LA105" s="1135"/>
      <c r="LB105" s="240"/>
      <c r="LC105" s="1122"/>
      <c r="LD105" s="1122"/>
      <c r="LE105" s="1122"/>
      <c r="LF105" s="231"/>
      <c r="LG105" s="1122"/>
      <c r="LH105" s="1122"/>
      <c r="LI105" s="1122"/>
      <c r="LJ105" s="1122"/>
      <c r="LK105" s="227"/>
      <c r="LL105" s="239"/>
      <c r="LM105" s="1122"/>
      <c r="LN105" s="227"/>
      <c r="LO105" s="239"/>
      <c r="LP105" s="1122"/>
      <c r="LQ105" s="1122"/>
      <c r="LR105" s="227"/>
      <c r="LS105" s="240"/>
      <c r="LT105" s="1122"/>
      <c r="LU105" s="1122"/>
      <c r="LV105" s="1122"/>
      <c r="LW105" s="227"/>
      <c r="LX105" s="239"/>
      <c r="LY105" s="1122"/>
      <c r="LZ105" s="1122"/>
      <c r="MA105" s="1122"/>
      <c r="MB105" s="1122"/>
      <c r="MC105" s="1122"/>
      <c r="MD105" s="1122"/>
      <c r="ME105" s="1122"/>
      <c r="MF105" s="1122"/>
      <c r="MG105" s="1122"/>
      <c r="MH105" s="1122"/>
      <c r="MI105" s="1122"/>
      <c r="MJ105" s="1122"/>
      <c r="MK105" s="1122"/>
      <c r="ML105" s="1122"/>
      <c r="MM105" s="227"/>
      <c r="MN105" s="239"/>
      <c r="MO105" s="1122"/>
      <c r="MP105" s="1122"/>
      <c r="MQ105" s="1122"/>
      <c r="MR105" s="227"/>
      <c r="MS105" s="227"/>
      <c r="MT105" s="231"/>
      <c r="MU105" s="1122"/>
      <c r="MV105" s="1122"/>
      <c r="MW105" s="1122"/>
      <c r="MX105" s="1122"/>
      <c r="MY105" s="1122"/>
      <c r="MZ105" s="227"/>
      <c r="NA105" s="1135"/>
      <c r="NB105" s="1134"/>
      <c r="NC105" s="1135"/>
      <c r="ND105" s="240"/>
      <c r="NE105" s="1122"/>
      <c r="NF105" s="1122"/>
      <c r="NG105" s="1122"/>
      <c r="NH105" s="231"/>
      <c r="NI105" s="1122"/>
      <c r="NJ105" s="1122"/>
      <c r="NK105" s="1122"/>
      <c r="NL105" s="1122"/>
      <c r="NM105" s="227"/>
      <c r="NN105" s="239"/>
      <c r="NO105" s="1122"/>
      <c r="NP105" s="227"/>
      <c r="NQ105" s="239"/>
      <c r="NR105" s="1122"/>
      <c r="NS105" s="1122"/>
      <c r="NT105" s="227"/>
      <c r="NU105" s="240"/>
      <c r="NV105" s="1122"/>
      <c r="NW105" s="1122"/>
      <c r="NX105" s="1122"/>
      <c r="NY105" s="227"/>
      <c r="NZ105" s="239"/>
      <c r="OA105" s="1122"/>
      <c r="OB105" s="1122"/>
      <c r="OC105" s="1122"/>
      <c r="OD105" s="1122"/>
      <c r="OE105" s="1122"/>
      <c r="OF105" s="1122"/>
      <c r="OG105" s="1122"/>
      <c r="OH105" s="1377"/>
      <c r="OI105" s="1377"/>
      <c r="OJ105" s="1377"/>
      <c r="OK105" s="1377"/>
      <c r="OL105" s="1377"/>
      <c r="OM105" s="1377"/>
      <c r="ON105" s="1377"/>
      <c r="OO105" s="1377"/>
      <c r="OP105" s="1166"/>
      <c r="OQ105" s="1165"/>
      <c r="OR105" s="1165"/>
      <c r="OS105" s="1166"/>
      <c r="OU105" s="227"/>
      <c r="OV105" s="227"/>
      <c r="OX105" s="227"/>
      <c r="OY105" s="227"/>
      <c r="OZ105" s="234"/>
      <c r="PA105" s="227"/>
      <c r="PB105" s="227"/>
      <c r="PC105" s="234"/>
      <c r="PK105" s="227"/>
      <c r="PL105" s="239"/>
      <c r="PM105" s="1122"/>
      <c r="PN105" s="1122"/>
      <c r="PO105" s="1122"/>
      <c r="PP105" s="227"/>
      <c r="PQ105" s="227"/>
      <c r="PR105" s="231"/>
      <c r="PS105" s="1122"/>
      <c r="PT105" s="1122"/>
      <c r="PU105" s="1122"/>
      <c r="PV105" s="1122"/>
      <c r="PW105" s="1122"/>
      <c r="PX105" s="227"/>
      <c r="PY105" s="1135"/>
      <c r="PZ105" s="1134"/>
      <c r="QA105" s="1135"/>
      <c r="QB105" s="240"/>
      <c r="QC105" s="1122"/>
      <c r="QD105" s="1122"/>
      <c r="QE105" s="1122"/>
      <c r="QF105" s="231"/>
      <c r="QG105" s="1122"/>
      <c r="QH105" s="1122"/>
      <c r="QI105" s="1122"/>
      <c r="QJ105" s="1122"/>
      <c r="QK105" s="227"/>
      <c r="QL105" s="239"/>
      <c r="QM105" s="1122"/>
      <c r="QN105" s="227"/>
      <c r="QO105" s="239"/>
      <c r="QP105" s="1122"/>
      <c r="QQ105" s="1122"/>
      <c r="QR105" s="227"/>
      <c r="QS105" s="240"/>
      <c r="QT105" s="1122"/>
      <c r="QU105" s="1122"/>
      <c r="QV105" s="1122"/>
      <c r="QW105" s="227"/>
      <c r="QX105" s="239"/>
      <c r="QY105" s="1122"/>
      <c r="QZ105" s="1122"/>
      <c r="RA105" s="1122"/>
      <c r="RB105" s="1122"/>
      <c r="RC105" s="1122"/>
      <c r="RD105" s="1122"/>
      <c r="RE105" s="1122"/>
      <c r="RF105" s="1122"/>
      <c r="RG105" s="1122"/>
      <c r="RH105" s="1122"/>
      <c r="RI105" s="1122"/>
      <c r="RJ105" s="1122"/>
      <c r="RK105" s="1122"/>
      <c r="RL105" s="1122"/>
      <c r="RM105" s="227"/>
      <c r="RN105" s="239"/>
      <c r="RO105" s="1122"/>
      <c r="RP105" s="1122"/>
      <c r="RQ105" s="1122"/>
      <c r="RR105" s="227"/>
      <c r="RS105" s="227"/>
      <c r="RT105" s="231"/>
      <c r="RU105" s="1122"/>
      <c r="RV105" s="1122"/>
      <c r="RW105" s="1122"/>
      <c r="RX105" s="1122"/>
      <c r="RY105" s="1122"/>
      <c r="RZ105" s="227"/>
      <c r="SA105" s="1135"/>
      <c r="SB105" s="1134"/>
      <c r="SC105" s="1135"/>
      <c r="SD105" s="240"/>
      <c r="SE105" s="1122"/>
      <c r="SF105" s="1122"/>
      <c r="SG105" s="1122"/>
      <c r="SH105" s="231"/>
      <c r="SI105" s="1122"/>
      <c r="SJ105" s="1122"/>
      <c r="SK105" s="1122"/>
      <c r="SL105" s="1122"/>
      <c r="SM105" s="227"/>
      <c r="SN105" s="239"/>
      <c r="SO105" s="1122"/>
      <c r="SP105" s="227"/>
      <c r="SQ105" s="239"/>
      <c r="SR105" s="1122"/>
      <c r="SS105" s="1122"/>
      <c r="ST105" s="227"/>
      <c r="SU105" s="240"/>
      <c r="SV105" s="1122"/>
      <c r="SW105" s="1122"/>
      <c r="SX105" s="1122"/>
      <c r="SY105" s="227"/>
      <c r="SZ105" s="239"/>
      <c r="TA105" s="1122"/>
      <c r="TB105" s="1122"/>
      <c r="TC105" s="1122"/>
      <c r="TD105" s="1122"/>
      <c r="TE105" s="1122"/>
      <c r="TF105" s="1122"/>
      <c r="TG105" s="1122"/>
      <c r="TH105" s="1122"/>
      <c r="TI105" s="1122"/>
      <c r="TJ105" s="1122"/>
      <c r="TK105" s="1122"/>
      <c r="TL105" s="1122"/>
      <c r="TM105" s="1122"/>
      <c r="TN105" s="1122"/>
      <c r="TO105" s="227"/>
      <c r="TP105" s="239"/>
      <c r="TQ105" s="1122"/>
      <c r="TR105" s="1122"/>
      <c r="TS105" s="1122"/>
      <c r="TT105" s="227"/>
      <c r="TU105" s="227"/>
      <c r="TV105" s="231"/>
      <c r="TW105" s="1122"/>
      <c r="TX105" s="1122"/>
      <c r="TY105" s="1122"/>
      <c r="TZ105" s="1122"/>
      <c r="UA105" s="1122"/>
      <c r="UB105" s="227"/>
      <c r="UC105" s="1135"/>
      <c r="UD105" s="1134"/>
      <c r="UE105" s="1135"/>
      <c r="UF105" s="240"/>
      <c r="UG105" s="1122"/>
      <c r="UH105" s="1122"/>
      <c r="UI105" s="1122"/>
      <c r="UJ105" s="231"/>
      <c r="UK105" s="1122"/>
      <c r="UL105" s="1122"/>
      <c r="UM105" s="1122"/>
      <c r="UN105" s="1122"/>
      <c r="UO105" s="227"/>
      <c r="UP105" s="239"/>
      <c r="UQ105" s="1122"/>
      <c r="UR105" s="227"/>
      <c r="US105" s="239"/>
      <c r="UT105" s="1122"/>
      <c r="UU105" s="1122"/>
      <c r="UV105" s="227"/>
      <c r="UW105" s="240"/>
      <c r="UX105" s="1122"/>
      <c r="UY105" s="1122"/>
      <c r="UZ105" s="1122"/>
      <c r="VA105" s="227"/>
      <c r="VB105" s="239"/>
      <c r="VC105" s="1122"/>
      <c r="VD105" s="1122"/>
      <c r="VE105" s="1122"/>
      <c r="VF105" s="1122"/>
      <c r="VG105" s="1122"/>
      <c r="VH105" s="1122"/>
      <c r="VI105" s="1122"/>
      <c r="VJ105" s="1122"/>
      <c r="VK105" s="1122"/>
      <c r="VL105" s="1122"/>
      <c r="VM105" s="1122"/>
      <c r="VN105" s="1122"/>
      <c r="VO105" s="1122"/>
      <c r="VP105" s="1122"/>
      <c r="VQ105" s="227"/>
      <c r="VR105" s="239"/>
      <c r="VS105" s="1122"/>
      <c r="VT105" s="1122"/>
      <c r="VU105" s="1122"/>
      <c r="VV105" s="227"/>
      <c r="VW105" s="227"/>
      <c r="VX105" s="231"/>
      <c r="VY105" s="1122"/>
      <c r="VZ105" s="1122"/>
      <c r="WA105" s="1122"/>
      <c r="WB105" s="1122"/>
      <c r="WC105" s="1122"/>
      <c r="WD105" s="227"/>
      <c r="WE105" s="1135"/>
      <c r="WF105" s="1134"/>
      <c r="WG105" s="1135"/>
      <c r="WH105" s="240"/>
      <c r="WI105" s="1122"/>
      <c r="WJ105" s="1122"/>
      <c r="WK105" s="1122"/>
      <c r="WL105" s="231"/>
      <c r="WM105" s="1122"/>
      <c r="WN105" s="1122"/>
      <c r="WO105" s="1122"/>
      <c r="WP105" s="1122"/>
      <c r="WQ105" s="227"/>
      <c r="WR105" s="239"/>
      <c r="WS105" s="1122"/>
      <c r="WT105" s="227"/>
      <c r="WU105" s="239"/>
      <c r="WV105" s="1122"/>
      <c r="WW105" s="1122"/>
      <c r="WX105" s="227"/>
      <c r="WY105" s="240"/>
      <c r="WZ105" s="1122"/>
      <c r="XA105" s="1122"/>
      <c r="XB105" s="1122"/>
      <c r="XC105" s="227"/>
      <c r="XD105" s="239"/>
      <c r="XE105" s="1122"/>
      <c r="XF105" s="1122"/>
      <c r="XG105" s="1122"/>
      <c r="XH105" s="1122"/>
      <c r="XI105" s="1122"/>
      <c r="XJ105" s="1122"/>
      <c r="XK105" s="1122"/>
      <c r="XL105" s="1122"/>
      <c r="XM105" s="1122"/>
      <c r="XN105" s="1122"/>
      <c r="XO105" s="1122"/>
      <c r="XP105" s="1122"/>
      <c r="XQ105" s="1122"/>
      <c r="XR105" s="1122"/>
      <c r="XS105" s="227"/>
      <c r="XT105" s="239"/>
      <c r="XU105" s="1122"/>
      <c r="XV105" s="1122"/>
      <c r="XW105" s="1122"/>
      <c r="XX105" s="227"/>
      <c r="XY105" s="227"/>
      <c r="XZ105" s="231"/>
      <c r="YA105" s="1122"/>
      <c r="YB105" s="1122"/>
      <c r="YC105" s="1122"/>
      <c r="YD105" s="1122"/>
      <c r="YE105" s="1122"/>
      <c r="YF105" s="227"/>
      <c r="YG105" s="1135"/>
      <c r="YH105" s="1134"/>
      <c r="YI105" s="1135"/>
      <c r="YJ105" s="240"/>
      <c r="YK105" s="1122"/>
      <c r="YL105" s="1122"/>
      <c r="YM105" s="1122"/>
      <c r="YN105" s="231"/>
      <c r="YO105" s="1122"/>
      <c r="YP105" s="1122"/>
      <c r="YQ105" s="1122"/>
      <c r="YR105" s="1122"/>
      <c r="YS105" s="227"/>
      <c r="YT105" s="239"/>
      <c r="YU105" s="1122"/>
      <c r="YV105" s="227"/>
      <c r="YW105" s="239"/>
      <c r="YX105" s="1122"/>
      <c r="YY105" s="1122"/>
      <c r="YZ105" s="227"/>
      <c r="ZA105" s="240"/>
      <c r="ZB105" s="1122"/>
      <c r="ZC105" s="1122"/>
      <c r="ZD105" s="1122"/>
      <c r="ZE105" s="227"/>
      <c r="ZF105" s="239"/>
      <c r="ZG105" s="1122"/>
      <c r="ZH105" s="1122"/>
      <c r="ZI105" s="1122"/>
      <c r="ZJ105" s="1122"/>
      <c r="ZK105" s="1122"/>
      <c r="ZL105" s="1122"/>
      <c r="ZM105" s="1122"/>
      <c r="ZN105" s="1122"/>
      <c r="ZO105" s="1122"/>
      <c r="ZP105" s="1122"/>
      <c r="ZQ105" s="1122"/>
      <c r="ZR105" s="1122"/>
      <c r="ZS105" s="1122"/>
      <c r="ZT105" s="1122"/>
      <c r="ZU105" s="227"/>
      <c r="ZV105" s="239"/>
      <c r="ZW105" s="1122"/>
      <c r="ZX105" s="1122"/>
      <c r="ZY105" s="1122"/>
      <c r="ZZ105" s="227"/>
      <c r="AAA105" s="227"/>
      <c r="AAB105" s="231"/>
      <c r="AAC105" s="1122"/>
      <c r="AAD105" s="1122"/>
      <c r="AAE105" s="1122"/>
      <c r="AAF105" s="1122"/>
      <c r="AAG105" s="1122"/>
      <c r="AAH105" s="227"/>
      <c r="AAI105" s="1135"/>
      <c r="AAJ105" s="1134"/>
      <c r="AAK105" s="1135"/>
      <c r="AAL105" s="240"/>
      <c r="AAM105" s="1122"/>
      <c r="AAN105" s="1122"/>
      <c r="AAO105" s="1122"/>
      <c r="AAP105" s="231"/>
      <c r="AAQ105" s="1122"/>
      <c r="AAR105" s="1122"/>
      <c r="AAS105" s="1122"/>
      <c r="AAT105" s="1122"/>
      <c r="AAU105" s="227"/>
      <c r="AAV105" s="239"/>
      <c r="AAW105" s="1122"/>
      <c r="AAX105" s="227"/>
      <c r="AAY105" s="239"/>
      <c r="AAZ105" s="1122"/>
      <c r="ABA105" s="1122"/>
      <c r="ABB105" s="227"/>
      <c r="ABC105" s="240"/>
      <c r="ABD105" s="1122"/>
      <c r="ABE105" s="1122"/>
      <c r="ABF105" s="1122"/>
      <c r="ABG105" s="227"/>
      <c r="ABH105" s="239"/>
      <c r="ABI105" s="1122"/>
      <c r="ABJ105" s="1122"/>
      <c r="ABK105" s="1122"/>
      <c r="ABL105" s="1122"/>
      <c r="ABM105" s="1122"/>
      <c r="ABN105" s="1122"/>
      <c r="ABO105" s="1122"/>
      <c r="ABP105" s="1122"/>
      <c r="ABQ105" s="1122"/>
      <c r="ABR105" s="1122"/>
      <c r="ABS105" s="1122"/>
      <c r="ABT105" s="1122"/>
      <c r="ABU105" s="1122"/>
      <c r="ABV105" s="1122"/>
      <c r="ABW105" s="227"/>
      <c r="ABX105" s="239"/>
      <c r="ABY105" s="1122"/>
      <c r="ABZ105" s="1122"/>
      <c r="ACA105" s="1122"/>
      <c r="ACB105" s="227"/>
      <c r="ACC105" s="227"/>
      <c r="ACD105" s="231"/>
      <c r="ACE105" s="1122"/>
      <c r="ACF105" s="1122"/>
      <c r="ACG105" s="1122"/>
      <c r="ACH105" s="1122"/>
      <c r="ACI105" s="1122"/>
      <c r="ACJ105" s="227"/>
      <c r="ACK105" s="1135"/>
      <c r="ACL105" s="1134"/>
      <c r="ACM105" s="1135"/>
      <c r="ACN105" s="240"/>
      <c r="ACO105" s="1122"/>
      <c r="ACP105" s="1122"/>
      <c r="ACQ105" s="1122"/>
      <c r="ACR105" s="231"/>
      <c r="ACS105" s="1122"/>
      <c r="ACT105" s="1122"/>
      <c r="ACU105" s="1122"/>
      <c r="ACV105" s="1122"/>
      <c r="ACW105" s="227"/>
      <c r="ACX105" s="239"/>
      <c r="ACY105" s="1122"/>
      <c r="ACZ105" s="227"/>
      <c r="ADA105" s="239"/>
      <c r="ADB105" s="1122"/>
      <c r="ADC105" s="1122"/>
      <c r="ADD105" s="227"/>
      <c r="ADE105" s="240"/>
      <c r="ADF105" s="1122"/>
      <c r="ADG105" s="1122"/>
      <c r="ADH105" s="1122"/>
      <c r="ADI105" s="227"/>
      <c r="ADJ105" s="239"/>
      <c r="ADK105" s="1122"/>
      <c r="ADL105" s="1122"/>
      <c r="ADM105" s="1122"/>
      <c r="ADN105" s="1122"/>
      <c r="ADO105" s="1122"/>
      <c r="ADP105" s="1122"/>
      <c r="ADQ105" s="1122"/>
      <c r="ADR105" s="1122"/>
      <c r="ADS105" s="1122"/>
      <c r="ADT105" s="1122"/>
      <c r="ADU105" s="1122"/>
      <c r="ADV105" s="1122"/>
      <c r="ADW105" s="1122"/>
      <c r="ADX105" s="1122"/>
      <c r="ADY105" s="227"/>
      <c r="ADZ105" s="239"/>
      <c r="AEA105" s="1122"/>
      <c r="AEB105" s="1122"/>
      <c r="AEC105" s="1122"/>
      <c r="AED105" s="227"/>
      <c r="AEE105" s="227"/>
      <c r="AEF105" s="231"/>
      <c r="AEG105" s="1122"/>
      <c r="AEH105" s="1122"/>
      <c r="AEI105" s="1122"/>
      <c r="AEJ105" s="1122"/>
      <c r="AEK105" s="1122"/>
      <c r="AEL105" s="227"/>
      <c r="AEM105" s="1135"/>
      <c r="AEN105" s="1134"/>
      <c r="AEO105" s="1135"/>
      <c r="AEP105" s="240"/>
      <c r="AEQ105" s="1122"/>
      <c r="AER105" s="1122"/>
      <c r="AES105" s="1122"/>
      <c r="AET105" s="231"/>
      <c r="AEU105" s="1122"/>
      <c r="AEV105" s="1122"/>
      <c r="AEW105" s="1122"/>
      <c r="AEX105" s="1122"/>
      <c r="AEY105" s="227"/>
      <c r="AEZ105" s="239"/>
      <c r="AFA105" s="1122"/>
      <c r="AFB105" s="227"/>
      <c r="AFC105" s="239"/>
      <c r="AFD105" s="1122"/>
      <c r="AFE105" s="1122"/>
      <c r="AFF105" s="227"/>
      <c r="AFG105" s="240"/>
      <c r="AFH105" s="1122"/>
      <c r="AFI105" s="1122"/>
      <c r="AFJ105" s="1122"/>
      <c r="AFK105" s="227"/>
      <c r="AFL105" s="239"/>
      <c r="AFM105" s="1122"/>
      <c r="AFN105" s="1122"/>
      <c r="AFO105" s="1122"/>
      <c r="AFP105" s="1122"/>
      <c r="AFQ105" s="1122"/>
      <c r="AFR105" s="1122"/>
      <c r="AFS105" s="1122"/>
      <c r="AFT105" s="1122"/>
      <c r="AFU105" s="1122"/>
      <c r="AFV105" s="1122"/>
      <c r="AFW105" s="1122"/>
      <c r="AFX105" s="1122"/>
      <c r="AFY105" s="1122"/>
      <c r="AFZ105" s="1122"/>
      <c r="AGA105" s="227"/>
      <c r="AGB105" s="239"/>
      <c r="AGC105" s="1122"/>
      <c r="AGD105" s="1122"/>
      <c r="AGE105" s="1122"/>
      <c r="AGF105" s="227"/>
      <c r="AGG105" s="227"/>
      <c r="AGH105" s="231"/>
      <c r="AGI105" s="1122"/>
      <c r="AGJ105" s="1122"/>
      <c r="AGK105" s="1122"/>
      <c r="AGL105" s="1122"/>
      <c r="AGM105" s="1122"/>
      <c r="AGN105" s="227"/>
      <c r="AGO105" s="1135"/>
      <c r="AGP105" s="1134"/>
      <c r="AGQ105" s="1135"/>
      <c r="AGR105" s="240"/>
      <c r="AGS105" s="1122"/>
      <c r="AGT105" s="1122"/>
      <c r="AGU105" s="1122"/>
      <c r="AGV105" s="231"/>
      <c r="AGW105" s="1122"/>
      <c r="AGX105" s="1122"/>
      <c r="AGY105" s="1122"/>
      <c r="AGZ105" s="1122"/>
      <c r="AHA105" s="227"/>
      <c r="AHB105" s="239"/>
      <c r="AHC105" s="1122"/>
      <c r="AHD105" s="227"/>
      <c r="AHE105" s="239"/>
      <c r="AHF105" s="1122"/>
      <c r="AHG105" s="1122"/>
      <c r="AHH105" s="227"/>
      <c r="AHI105" s="240"/>
      <c r="AHJ105" s="1122"/>
      <c r="AHK105" s="1122"/>
      <c r="AHL105" s="1122"/>
      <c r="AHM105" s="227"/>
      <c r="AHN105" s="239"/>
      <c r="AHO105" s="1122"/>
      <c r="AHP105" s="1122"/>
      <c r="AHQ105" s="1122"/>
      <c r="AHR105" s="1122"/>
      <c r="AHS105" s="1122"/>
      <c r="AHT105" s="1122"/>
      <c r="AHU105" s="1122"/>
      <c r="AHV105" s="1122"/>
      <c r="AHW105" s="1122"/>
      <c r="AHX105" s="1122"/>
      <c r="AHY105" s="1122"/>
      <c r="AHZ105" s="1122"/>
      <c r="AIA105" s="1122"/>
      <c r="AIB105" s="1122"/>
      <c r="AIC105" s="227"/>
      <c r="AID105" s="239"/>
      <c r="AIE105" s="1122"/>
      <c r="AIF105" s="1122"/>
      <c r="AIG105" s="1122"/>
      <c r="AIH105" s="227"/>
      <c r="AII105" s="227"/>
      <c r="AIJ105" s="231"/>
      <c r="AIK105" s="1122"/>
      <c r="AIL105" s="1122"/>
      <c r="AIM105" s="1122"/>
      <c r="AIN105" s="1122"/>
      <c r="AIO105" s="1122"/>
      <c r="AIP105" s="227"/>
      <c r="AIQ105" s="1135"/>
      <c r="AIR105" s="1134"/>
      <c r="AIS105" s="1135"/>
      <c r="AIT105" s="240"/>
      <c r="AIU105" s="1122"/>
      <c r="AIV105" s="1122"/>
      <c r="AIW105" s="1122"/>
      <c r="AIX105" s="231"/>
      <c r="AIY105" s="1122"/>
      <c r="AIZ105" s="1122"/>
      <c r="AJA105" s="1122"/>
      <c r="AJB105" s="1122"/>
      <c r="AJC105" s="227"/>
      <c r="AJD105" s="239"/>
      <c r="AJE105" s="1122"/>
      <c r="AJF105" s="227"/>
      <c r="AJG105" s="239"/>
      <c r="AJH105" s="1122"/>
      <c r="AJI105" s="1122"/>
      <c r="AJJ105" s="227"/>
      <c r="AJK105" s="240"/>
      <c r="AJL105" s="1122"/>
      <c r="AJM105" s="1122"/>
      <c r="AJN105" s="1122"/>
      <c r="AJO105" s="227"/>
      <c r="AJP105" s="239"/>
      <c r="AJQ105" s="1122"/>
      <c r="AJR105" s="1122"/>
      <c r="AJS105" s="1122"/>
      <c r="AJT105" s="1122"/>
      <c r="AJU105" s="1122"/>
      <c r="AJV105" s="1122"/>
      <c r="AJW105" s="1122"/>
      <c r="AJX105" s="1122"/>
      <c r="AJY105" s="1122"/>
      <c r="AJZ105" s="1122"/>
      <c r="AKA105" s="1122"/>
      <c r="AKB105" s="1122"/>
      <c r="AKC105" s="1122"/>
      <c r="AKD105" s="1122"/>
      <c r="AKE105" s="227"/>
      <c r="AKF105" s="239"/>
      <c r="AKG105" s="1122"/>
      <c r="AKH105" s="1122"/>
      <c r="AKI105" s="1122"/>
      <c r="AKJ105" s="227"/>
      <c r="AKK105" s="227"/>
      <c r="AKL105" s="231"/>
      <c r="AKM105" s="1122"/>
      <c r="AKN105" s="1122"/>
      <c r="AKO105" s="1122"/>
      <c r="AKP105" s="1122"/>
      <c r="AKQ105" s="1122"/>
      <c r="AKR105" s="227"/>
      <c r="AKS105" s="1135"/>
      <c r="AKT105" s="1134"/>
      <c r="AKU105" s="1135"/>
      <c r="AKV105" s="240"/>
      <c r="AKW105" s="1122"/>
      <c r="AKX105" s="1122"/>
      <c r="AKY105" s="1122"/>
      <c r="AKZ105" s="231"/>
      <c r="ALA105" s="1122"/>
      <c r="ALB105" s="1122"/>
      <c r="ALC105" s="1122"/>
      <c r="ALD105" s="1122"/>
      <c r="ALE105" s="227"/>
      <c r="ALF105" s="239"/>
      <c r="ALG105" s="1122"/>
      <c r="ALH105" s="227"/>
      <c r="ALI105" s="239"/>
      <c r="ALJ105" s="1122"/>
      <c r="ALK105" s="1122"/>
      <c r="ALL105" s="227"/>
      <c r="ALM105" s="240"/>
      <c r="ALN105" s="1122"/>
      <c r="ALO105" s="1122"/>
      <c r="ALP105" s="1122"/>
      <c r="ALQ105" s="227"/>
      <c r="ALR105" s="239"/>
      <c r="ALS105" s="1122"/>
      <c r="ALT105" s="1122"/>
      <c r="ALU105" s="1122"/>
      <c r="ALV105" s="1122"/>
      <c r="ALW105" s="1122"/>
      <c r="ALX105" s="1122"/>
      <c r="ALY105" s="1122"/>
      <c r="ALZ105" s="1122"/>
      <c r="AMA105" s="1122"/>
      <c r="AMB105" s="1122"/>
      <c r="AMC105" s="1122"/>
      <c r="AMD105" s="1122"/>
      <c r="AME105" s="1122"/>
      <c r="AMF105" s="1122"/>
      <c r="AMG105" s="227"/>
      <c r="AMH105" s="239"/>
      <c r="AMI105" s="1122"/>
      <c r="AMJ105" s="1122"/>
      <c r="AMK105" s="1122"/>
      <c r="AML105" s="227"/>
      <c r="AMM105" s="227"/>
      <c r="AMN105" s="231"/>
      <c r="AMO105" s="1122"/>
      <c r="AMP105" s="1122"/>
      <c r="AMQ105" s="1122"/>
      <c r="AMR105" s="1122"/>
      <c r="AMS105" s="1122"/>
      <c r="AMT105" s="227"/>
      <c r="AMU105" s="1135"/>
      <c r="AMV105" s="1134"/>
      <c r="AMW105" s="1135"/>
      <c r="AMX105" s="240"/>
      <c r="AMY105" s="1122"/>
      <c r="AMZ105" s="1122"/>
      <c r="ANA105" s="1122"/>
      <c r="ANB105" s="231"/>
      <c r="ANC105" s="1122"/>
      <c r="AND105" s="1122"/>
      <c r="ANE105" s="1122"/>
      <c r="ANF105" s="1122"/>
      <c r="ANG105" s="227"/>
      <c r="ANH105" s="239"/>
      <c r="ANI105" s="1122"/>
      <c r="ANJ105" s="227"/>
      <c r="ANK105" s="239"/>
      <c r="ANL105" s="1122"/>
      <c r="ANM105" s="1122"/>
      <c r="ANN105" s="227"/>
      <c r="ANO105" s="240"/>
      <c r="ANP105" s="1122"/>
      <c r="ANQ105" s="1122"/>
      <c r="ANR105" s="1122"/>
      <c r="ANS105" s="227"/>
      <c r="ANT105" s="239"/>
      <c r="ANU105" s="1122"/>
      <c r="ANV105" s="1122"/>
      <c r="ANW105" s="1122"/>
      <c r="ANX105" s="1122"/>
      <c r="ANY105" s="1122"/>
      <c r="ANZ105" s="1122"/>
      <c r="AOA105" s="1122"/>
      <c r="AOB105" s="1122"/>
      <c r="AOC105" s="1122"/>
      <c r="AOD105" s="1122"/>
      <c r="AOE105" s="1122"/>
      <c r="AOF105" s="1122"/>
      <c r="AOG105" s="1122"/>
      <c r="AOH105" s="1122"/>
      <c r="AOI105" s="227"/>
      <c r="AOJ105" s="239"/>
      <c r="AOK105" s="1122"/>
      <c r="AOL105" s="1122"/>
      <c r="AOM105" s="1122"/>
      <c r="AON105" s="227"/>
      <c r="AOO105" s="227"/>
      <c r="AOP105" s="231"/>
      <c r="AOQ105" s="1122"/>
      <c r="AOR105" s="1122"/>
      <c r="AOS105" s="1122"/>
      <c r="AOT105" s="1122"/>
      <c r="AOU105" s="1122"/>
      <c r="AOV105" s="227"/>
      <c r="AOW105" s="1135"/>
      <c r="AOX105" s="1134"/>
      <c r="AOY105" s="1135"/>
      <c r="AOZ105" s="240"/>
      <c r="APA105" s="1122"/>
      <c r="APB105" s="1122"/>
      <c r="APC105" s="1122"/>
      <c r="APD105" s="231"/>
      <c r="APE105" s="1122"/>
      <c r="APF105" s="1122"/>
      <c r="APG105" s="1122"/>
      <c r="APH105" s="1122"/>
      <c r="API105" s="227"/>
      <c r="APJ105" s="239"/>
      <c r="APK105" s="1122"/>
      <c r="APL105" s="227"/>
      <c r="APM105" s="239"/>
      <c r="APN105" s="1122"/>
      <c r="APO105" s="1122"/>
      <c r="APP105" s="227"/>
      <c r="APQ105" s="240"/>
      <c r="APR105" s="1122"/>
      <c r="APS105" s="1122"/>
      <c r="APT105" s="1122"/>
      <c r="APU105" s="227"/>
      <c r="APV105" s="239"/>
      <c r="APW105" s="1122"/>
      <c r="APX105" s="1122"/>
      <c r="APY105" s="1122"/>
      <c r="APZ105" s="1122"/>
      <c r="AQA105" s="1122"/>
      <c r="AQB105" s="1122"/>
      <c r="AQC105" s="1122"/>
      <c r="AQD105" s="1122"/>
      <c r="AQE105" s="1122"/>
      <c r="AQF105" s="1122"/>
      <c r="AQG105" s="1122"/>
      <c r="AQH105" s="1122"/>
      <c r="AQI105" s="1122"/>
      <c r="AQJ105" s="1122"/>
      <c r="AQK105" s="227"/>
      <c r="AQL105" s="239"/>
      <c r="AQM105" s="1122"/>
      <c r="AQN105" s="1122"/>
      <c r="AQO105" s="1122"/>
      <c r="AQP105" s="227"/>
      <c r="AQQ105" s="227"/>
      <c r="AQR105" s="231"/>
      <c r="AQS105" s="1122"/>
      <c r="AQT105" s="1122"/>
      <c r="AQU105" s="1122"/>
      <c r="AQV105" s="1122"/>
      <c r="AQW105" s="1122"/>
      <c r="AQX105" s="227"/>
      <c r="AQY105" s="1135"/>
      <c r="AQZ105" s="1134"/>
      <c r="ARA105" s="1135"/>
      <c r="ARB105" s="240"/>
      <c r="ARC105" s="1122"/>
      <c r="ARD105" s="1122"/>
      <c r="ARE105" s="1122"/>
      <c r="ARF105" s="231"/>
      <c r="ARG105" s="1122"/>
      <c r="ARH105" s="1122"/>
      <c r="ARI105" s="1122"/>
      <c r="ARJ105" s="1122"/>
      <c r="ARK105" s="227"/>
      <c r="ARL105" s="239"/>
      <c r="ARM105" s="1122"/>
      <c r="ARN105" s="227"/>
      <c r="ARO105" s="239"/>
      <c r="ARP105" s="1122"/>
      <c r="ARQ105" s="1122"/>
      <c r="ARR105" s="227"/>
      <c r="ARS105" s="240"/>
      <c r="ART105" s="1122"/>
      <c r="ARU105" s="1122"/>
      <c r="ARV105" s="1122"/>
      <c r="ARW105" s="227"/>
      <c r="ARX105" s="239"/>
      <c r="ARY105" s="1122"/>
      <c r="ARZ105" s="1122"/>
      <c r="ASA105" s="1122"/>
      <c r="ASB105" s="1122"/>
      <c r="ASC105" s="1122"/>
      <c r="ASD105" s="1122"/>
      <c r="ASE105" s="1122"/>
      <c r="ASF105" s="1122"/>
      <c r="ASG105" s="1122"/>
      <c r="ASH105" s="1122"/>
      <c r="ASI105" s="1122"/>
      <c r="ASJ105" s="1122"/>
      <c r="ASK105" s="1122"/>
      <c r="ASL105" s="1122"/>
      <c r="ASM105" s="227"/>
      <c r="ASN105" s="239"/>
      <c r="ASO105" s="1122"/>
      <c r="ASP105" s="1122"/>
      <c r="ASQ105" s="1122"/>
      <c r="ASR105" s="227"/>
      <c r="ASS105" s="227"/>
      <c r="AST105" s="231"/>
      <c r="ASU105" s="1122"/>
      <c r="ASV105" s="1122"/>
      <c r="ASW105" s="1122"/>
      <c r="ASX105" s="1122"/>
      <c r="ASY105" s="1122"/>
      <c r="ASZ105" s="227"/>
      <c r="ATA105" s="1135"/>
      <c r="ATB105" s="1134"/>
      <c r="ATC105" s="1135"/>
      <c r="ATD105" s="240"/>
      <c r="ATE105" s="1122"/>
      <c r="ATF105" s="1122"/>
      <c r="ATG105" s="1122"/>
      <c r="ATH105" s="231"/>
      <c r="ATI105" s="1122"/>
      <c r="ATJ105" s="1122"/>
      <c r="ATK105" s="1122"/>
      <c r="ATL105" s="1122"/>
      <c r="ATM105" s="227"/>
      <c r="ATN105" s="239"/>
      <c r="ATO105" s="1122"/>
      <c r="ATP105" s="227"/>
      <c r="ATQ105" s="239"/>
      <c r="ATR105" s="1122"/>
      <c r="ATS105" s="1122"/>
      <c r="ATT105" s="227"/>
      <c r="ATU105" s="240"/>
      <c r="ATV105" s="1122"/>
      <c r="ATW105" s="1122"/>
      <c r="ATX105" s="1122"/>
      <c r="ATY105" s="227"/>
      <c r="ATZ105" s="239"/>
      <c r="AUA105" s="1122"/>
      <c r="AUB105" s="1122"/>
      <c r="AUC105" s="1122"/>
      <c r="AUD105" s="1122"/>
      <c r="AUE105" s="1122"/>
      <c r="AUF105" s="1122"/>
      <c r="AUG105" s="1122"/>
      <c r="AUH105" s="1122"/>
      <c r="AUJ105" s="1134"/>
      <c r="AUK105" s="231"/>
      <c r="AUL105" s="1134"/>
      <c r="AUM105" s="1134"/>
      <c r="AUN105" s="1134"/>
      <c r="AUO105" s="1134"/>
      <c r="AUP105" s="233"/>
      <c r="AUQ105" s="1134"/>
      <c r="AUR105" s="1134"/>
      <c r="AUS105" s="1134"/>
      <c r="AUT105" s="1134"/>
      <c r="AUU105" s="1134"/>
      <c r="AUV105" s="1134"/>
      <c r="AUW105" s="1134"/>
      <c r="AUX105" s="232"/>
      <c r="AUY105" s="1134"/>
      <c r="AUZ105" s="1134"/>
      <c r="AVA105" s="1135"/>
      <c r="AVB105" s="1135"/>
      <c r="AVC105" s="1134"/>
      <c r="AVD105" s="229"/>
      <c r="AVE105" s="1134"/>
      <c r="AVF105" s="1134"/>
      <c r="AVG105" s="1134"/>
      <c r="AVL105" s="548"/>
      <c r="AVV105" s="231"/>
      <c r="AVW105" s="1676" t="str">
        <f>Table!$BY$86</f>
        <v>PRLEH-P001a'</v>
      </c>
      <c r="AVX105" s="1677"/>
      <c r="AVY105" s="1677"/>
      <c r="AVZ105" s="1678"/>
      <c r="AWA105" s="1248"/>
      <c r="AWB105" s="1248"/>
      <c r="AWC105" s="1248"/>
      <c r="AWD105" s="1248"/>
      <c r="AWE105" s="1248"/>
      <c r="AWF105" s="1248"/>
      <c r="AWG105" s="1248"/>
      <c r="AWH105" s="1248"/>
      <c r="AWI105" s="1248"/>
      <c r="AWJ105" s="1248"/>
      <c r="AWK105" s="1248"/>
      <c r="AWL105" s="1249"/>
      <c r="AWM105" s="1249"/>
      <c r="AWN105" s="1249"/>
      <c r="AWO105" s="1249"/>
      <c r="AWP105" s="1248"/>
      <c r="AWQ105" s="1248"/>
      <c r="AWR105" s="1248"/>
      <c r="AWS105" s="1248"/>
      <c r="AWT105" s="1248"/>
      <c r="AWU105" s="1750" t="str">
        <f>Table!$BY$88</f>
        <v>PRLEH-P001b'</v>
      </c>
      <c r="AWV105" s="1677"/>
      <c r="AWW105" s="1677"/>
      <c r="AWX105" s="1751"/>
      <c r="AWY105" s="233"/>
      <c r="AXG105" s="227"/>
      <c r="AXH105" s="239"/>
      <c r="AXL105" s="227"/>
      <c r="AXM105" s="227"/>
      <c r="AXN105" s="231"/>
      <c r="AXS105" s="231"/>
      <c r="AXV105" s="773"/>
      <c r="AXW105" s="773"/>
      <c r="AXX105" s="773"/>
      <c r="AXY105" s="775"/>
      <c r="AXZ105" s="773"/>
      <c r="AYA105" s="773"/>
      <c r="AYB105" s="1101"/>
      <c r="AYC105" s="773"/>
      <c r="AYD105" s="773"/>
      <c r="AYE105" s="773"/>
      <c r="AYF105" s="773"/>
      <c r="AYG105" s="773"/>
      <c r="AYH105" s="774"/>
      <c r="AYI105" s="773"/>
      <c r="AYJ105" s="773"/>
      <c r="AYK105" s="773"/>
      <c r="AYL105" s="776"/>
      <c r="AYM105" s="773"/>
      <c r="AYN105" s="773"/>
      <c r="AYO105" s="773"/>
      <c r="AYP105" s="773"/>
      <c r="AYQ105" s="773"/>
      <c r="AYR105" s="774"/>
      <c r="AYS105" s="773"/>
      <c r="AYT105" s="777"/>
      <c r="AYW105" s="230"/>
      <c r="AZA105" s="227"/>
      <c r="AZB105" s="239"/>
      <c r="AZF105" s="227"/>
      <c r="AZG105" s="227"/>
      <c r="AZH105" s="231"/>
      <c r="AZK105" s="1122"/>
      <c r="AZL105" s="1122"/>
      <c r="AZM105" s="1122"/>
      <c r="AZN105" s="227"/>
      <c r="AZO105" s="1135"/>
      <c r="AZP105" s="1134"/>
      <c r="AZQ105" s="1135"/>
      <c r="AZR105" s="240"/>
      <c r="AZS105" s="1122"/>
      <c r="AZT105" s="1122"/>
      <c r="AZU105" s="1122"/>
      <c r="AZV105" s="231"/>
      <c r="AZW105" s="1122"/>
      <c r="AZX105" s="1122"/>
      <c r="AZY105" s="1122"/>
      <c r="AZZ105" s="1122"/>
      <c r="BAA105" s="227"/>
      <c r="BAB105" s="239"/>
      <c r="BAC105" s="1122"/>
      <c r="BAD105" s="227"/>
      <c r="BAE105" s="239"/>
      <c r="BAF105" s="1122"/>
      <c r="BAG105" s="1122"/>
      <c r="BAH105" s="227"/>
      <c r="BAI105" s="240"/>
      <c r="BAJ105" s="1122"/>
      <c r="BAK105" s="1122"/>
      <c r="BAL105" s="1122"/>
      <c r="BAM105" s="227"/>
      <c r="BAN105" s="239"/>
      <c r="BAW105" s="1122"/>
      <c r="BAX105" s="1122"/>
      <c r="BAY105" s="1122"/>
      <c r="BAZ105" s="1122"/>
      <c r="BBA105" s="1122"/>
      <c r="BBB105" s="1122"/>
      <c r="BBC105" s="227"/>
      <c r="BBD105" s="239"/>
      <c r="BBE105" s="1122"/>
      <c r="BBF105" s="1122"/>
      <c r="BBG105" s="1122"/>
      <c r="BBH105" s="227"/>
      <c r="BBI105" s="227"/>
      <c r="BBJ105" s="231"/>
      <c r="BBK105" s="1122"/>
      <c r="BBL105" s="1122"/>
      <c r="BBM105" s="1122"/>
      <c r="BBN105" s="1122"/>
      <c r="BBO105" s="1122"/>
      <c r="BBP105" s="227"/>
      <c r="BBQ105" s="1135"/>
      <c r="BBR105" s="1134"/>
      <c r="BBS105" s="1135"/>
      <c r="BBT105" s="240"/>
      <c r="BBU105" s="1122"/>
      <c r="BBV105" s="1122"/>
      <c r="BBW105" s="1122"/>
      <c r="BBX105" s="231"/>
      <c r="BBY105" s="1122"/>
      <c r="BBZ105" s="1122"/>
      <c r="BCA105" s="1122"/>
      <c r="BCB105" s="1122"/>
      <c r="BCC105" s="227"/>
      <c r="BCD105" s="239"/>
      <c r="BCE105" s="1122"/>
      <c r="BCF105" s="227"/>
      <c r="BCG105" s="239"/>
      <c r="BCH105" s="1122"/>
      <c r="BCI105" s="1122"/>
      <c r="BCJ105" s="227"/>
      <c r="BCK105" s="240"/>
      <c r="BCL105" s="1122"/>
      <c r="BCM105" s="1122"/>
      <c r="BCN105" s="1122"/>
      <c r="BCO105" s="227"/>
      <c r="BCP105" s="239"/>
      <c r="BCQ105" s="1122"/>
      <c r="BCR105" s="1122"/>
      <c r="BCS105" s="1122"/>
      <c r="BCT105" s="1122"/>
      <c r="BCU105" s="1122"/>
      <c r="BCV105" s="1122"/>
      <c r="BCW105" s="1122"/>
      <c r="BCX105" s="1122"/>
      <c r="BCY105" s="1122"/>
      <c r="BCZ105" s="1122"/>
      <c r="BDA105" s="1122"/>
      <c r="BDB105" s="1122"/>
      <c r="BDC105" s="1122"/>
      <c r="BDD105" s="1122"/>
      <c r="BDE105" s="227"/>
      <c r="BDF105" s="239"/>
      <c r="BDG105" s="1122"/>
      <c r="BDH105" s="1122"/>
      <c r="BDI105" s="1122"/>
      <c r="BDJ105" s="227"/>
      <c r="BDK105" s="227"/>
      <c r="BDL105" s="231"/>
      <c r="BDM105" s="1122"/>
      <c r="BDN105" s="1122"/>
      <c r="BDO105" s="1122"/>
      <c r="BDP105" s="1122"/>
      <c r="BDQ105" s="1122"/>
      <c r="BDR105" s="227"/>
      <c r="BDS105" s="1135"/>
      <c r="BDT105" s="1134"/>
      <c r="BDU105" s="1135"/>
      <c r="BDV105" s="240"/>
      <c r="BDW105" s="1122"/>
      <c r="BDX105" s="1122"/>
      <c r="BDY105" s="1122"/>
      <c r="BDZ105" s="231"/>
      <c r="BEA105" s="1122"/>
      <c r="BEB105" s="1122"/>
      <c r="BEC105" s="1122"/>
      <c r="BED105" s="1122"/>
      <c r="BEE105" s="227"/>
      <c r="BEF105" s="239"/>
      <c r="BEG105" s="1122"/>
      <c r="BEH105" s="227"/>
      <c r="BEI105" s="239"/>
      <c r="BEJ105" s="1122"/>
      <c r="BEK105" s="1122"/>
      <c r="BEL105" s="227"/>
      <c r="BEM105" s="240"/>
      <c r="BEN105" s="1122"/>
      <c r="BEO105" s="1122"/>
      <c r="BEP105" s="1122"/>
      <c r="BEQ105" s="227"/>
      <c r="BER105" s="239"/>
      <c r="BES105" s="1122"/>
      <c r="BET105" s="1122"/>
      <c r="BEU105" s="1122"/>
      <c r="BEV105" s="1122"/>
      <c r="BEW105" s="1122"/>
      <c r="BEX105" s="1122"/>
      <c r="BEY105" s="1122"/>
      <c r="BEZ105" s="1122"/>
      <c r="BFA105" s="1122"/>
      <c r="BFB105" s="1122"/>
      <c r="BFC105" s="1122"/>
      <c r="BFD105" s="1122"/>
      <c r="BFE105" s="1122"/>
      <c r="BFF105" s="1122"/>
      <c r="BFG105" s="227"/>
      <c r="BFH105" s="239"/>
      <c r="BFI105" s="1122"/>
      <c r="BFJ105" s="1122"/>
      <c r="BFK105" s="1122"/>
      <c r="BFL105" s="227"/>
      <c r="BFM105" s="227"/>
      <c r="BFN105" s="231"/>
      <c r="BFO105" s="1122"/>
      <c r="BFP105" s="1122"/>
      <c r="BFQ105" s="1122"/>
      <c r="BFR105" s="1122"/>
      <c r="BFS105" s="1122"/>
      <c r="BFT105" s="227"/>
      <c r="BFU105" s="1135"/>
      <c r="BFV105" s="1134"/>
      <c r="BFW105" s="1135"/>
      <c r="BFX105" s="240"/>
      <c r="BFY105" s="1122"/>
      <c r="BFZ105" s="1122"/>
      <c r="BGA105" s="1122"/>
      <c r="BGB105" s="231"/>
      <c r="BGC105" s="1122"/>
      <c r="BGD105" s="1122"/>
      <c r="BGE105" s="1122"/>
      <c r="BGF105" s="1122"/>
      <c r="BGG105" s="227"/>
      <c r="BGH105" s="239"/>
      <c r="BGI105" s="1122"/>
      <c r="BGJ105" s="227"/>
      <c r="BGK105" s="239"/>
      <c r="BGL105" s="1122"/>
      <c r="BGM105" s="1122"/>
      <c r="BGN105" s="227"/>
      <c r="BGO105" s="240"/>
      <c r="BGP105" s="1122"/>
      <c r="BGQ105" s="1122"/>
      <c r="BGR105" s="1122"/>
      <c r="BGS105" s="227"/>
      <c r="BGT105" s="239"/>
      <c r="BGU105" s="1122"/>
      <c r="BGV105" s="1122"/>
      <c r="BGW105" s="1122"/>
      <c r="BGX105" s="1122"/>
      <c r="BGY105" s="1122"/>
      <c r="BGZ105" s="1122"/>
      <c r="BHA105" s="1122"/>
      <c r="BHB105" s="1122"/>
      <c r="BHC105" s="1122"/>
      <c r="BHD105" s="1122"/>
      <c r="BHE105" s="1122"/>
      <c r="BHF105" s="1122"/>
      <c r="BHG105" s="1122"/>
      <c r="BHH105" s="1122"/>
      <c r="BHI105" s="227"/>
      <c r="BHJ105" s="239"/>
      <c r="BHK105" s="1122"/>
      <c r="BHL105" s="1122"/>
      <c r="BHM105" s="1122"/>
      <c r="BHN105" s="227"/>
      <c r="BHO105" s="227"/>
      <c r="BHP105" s="231"/>
      <c r="BHQ105" s="1122"/>
      <c r="BHR105" s="1122"/>
      <c r="BHS105" s="1122"/>
      <c r="BHT105" s="1122"/>
      <c r="BHU105" s="1122"/>
      <c r="BHV105" s="227"/>
      <c r="BHW105" s="1135"/>
      <c r="BHX105" s="1134"/>
      <c r="BHY105" s="1135"/>
      <c r="BHZ105" s="240"/>
      <c r="BIA105" s="1122"/>
      <c r="BIB105" s="1122"/>
      <c r="BIC105" s="1122"/>
      <c r="BID105" s="231"/>
      <c r="BIE105" s="1122"/>
      <c r="BIF105" s="1122"/>
      <c r="BIG105" s="1122"/>
      <c r="BIH105" s="1122"/>
      <c r="BII105" s="227"/>
      <c r="BIJ105" s="239"/>
      <c r="BIK105" s="1122"/>
      <c r="BIL105" s="227"/>
      <c r="BIM105" s="239"/>
      <c r="BIN105" s="1122"/>
      <c r="BIO105" s="1122"/>
      <c r="BIP105" s="227"/>
      <c r="BIQ105" s="240"/>
      <c r="BIR105" s="1122"/>
      <c r="BIS105" s="1122"/>
      <c r="BIT105" s="1122"/>
      <c r="BIU105" s="227"/>
      <c r="BIV105" s="239"/>
      <c r="BIW105" s="1122"/>
      <c r="BIX105" s="1122"/>
      <c r="BIY105" s="1122"/>
      <c r="BIZ105" s="1122"/>
      <c r="BJA105" s="1122"/>
      <c r="BJB105" s="1122"/>
      <c r="BJC105" s="1122"/>
      <c r="BJD105" s="1122"/>
      <c r="BJE105" s="1122"/>
      <c r="BJF105" s="1122"/>
      <c r="BJG105" s="1122"/>
      <c r="BJH105" s="1122"/>
      <c r="BJI105" s="1122"/>
      <c r="BJJ105" s="1122"/>
      <c r="BJK105" s="227"/>
      <c r="BJL105" s="239"/>
      <c r="BJM105" s="1122"/>
      <c r="BJN105" s="1122"/>
      <c r="BJO105" s="1122"/>
      <c r="BJP105" s="227"/>
      <c r="BJQ105" s="227"/>
      <c r="BJR105" s="231"/>
      <c r="BJS105" s="1122"/>
      <c r="BJT105" s="1122"/>
      <c r="BJU105" s="1122"/>
      <c r="BJV105" s="1122"/>
      <c r="BJW105" s="1122"/>
      <c r="BJX105" s="227"/>
      <c r="BJY105" s="1135"/>
      <c r="BJZ105" s="1134"/>
      <c r="BKA105" s="1135"/>
      <c r="BKB105" s="240"/>
      <c r="BKC105" s="1122"/>
      <c r="BKD105" s="1122"/>
      <c r="BKE105" s="1122"/>
      <c r="BKF105" s="231"/>
      <c r="BKG105" s="1122"/>
      <c r="BKH105" s="1122"/>
      <c r="BKI105" s="1122"/>
      <c r="BKJ105" s="1122"/>
      <c r="BKK105" s="227"/>
      <c r="BKL105" s="239"/>
      <c r="BKM105" s="1122"/>
      <c r="BKN105" s="227"/>
      <c r="BKO105" s="239"/>
      <c r="BKP105" s="1122"/>
      <c r="BKQ105" s="1122"/>
      <c r="BKR105" s="227"/>
      <c r="BKS105" s="240"/>
      <c r="BKT105" s="1122"/>
      <c r="BKU105" s="1122"/>
      <c r="BKV105" s="1122"/>
      <c r="BKW105" s="227"/>
      <c r="BKX105" s="239"/>
      <c r="BKY105" s="1122"/>
      <c r="BKZ105" s="1122"/>
      <c r="BLA105" s="1122"/>
      <c r="BLB105" s="1122"/>
      <c r="BLC105" s="1122"/>
      <c r="BLD105" s="1122"/>
      <c r="BLE105" s="1122"/>
      <c r="BLF105" s="1122"/>
      <c r="BLG105" s="1122"/>
      <c r="BLH105" s="1122"/>
      <c r="BLI105" s="1122"/>
      <c r="BLJ105" s="1122"/>
      <c r="BLK105" s="1122"/>
      <c r="BLL105" s="1122"/>
      <c r="BLM105" s="227"/>
      <c r="BLN105" s="239"/>
      <c r="BLO105" s="1122"/>
      <c r="BLP105" s="1122"/>
      <c r="BLQ105" s="1122"/>
      <c r="BLR105" s="227"/>
      <c r="BLS105" s="227"/>
      <c r="BLT105" s="231"/>
      <c r="BLU105" s="1122"/>
      <c r="BLV105" s="1122"/>
      <c r="BLW105" s="1122"/>
      <c r="BLX105" s="1122"/>
      <c r="BLY105" s="1122"/>
      <c r="BLZ105" s="227"/>
      <c r="BMA105" s="1135"/>
      <c r="BMB105" s="1134"/>
      <c r="BMC105" s="1135"/>
      <c r="BMD105" s="240"/>
      <c r="BME105" s="1122"/>
      <c r="BMF105" s="1122"/>
      <c r="BMG105" s="1122"/>
      <c r="BMH105" s="231"/>
      <c r="BMI105" s="1122"/>
      <c r="BMJ105" s="1122"/>
      <c r="BMK105" s="1122"/>
      <c r="BML105" s="1122"/>
      <c r="BMM105" s="227"/>
      <c r="BMN105" s="239"/>
      <c r="BMO105" s="1122"/>
      <c r="BMP105" s="227"/>
      <c r="BMQ105" s="239"/>
      <c r="BMR105" s="1122"/>
      <c r="BMS105" s="1122"/>
      <c r="BMT105" s="227"/>
      <c r="BMU105" s="240"/>
      <c r="BMV105" s="1122"/>
      <c r="BMW105" s="1122"/>
      <c r="BMX105" s="1122"/>
      <c r="BMY105" s="227"/>
      <c r="BMZ105" s="239"/>
      <c r="BNA105" s="1122"/>
      <c r="BNB105" s="1122"/>
      <c r="BNC105" s="1122"/>
      <c r="BND105" s="1122"/>
      <c r="BNE105" s="1122"/>
      <c r="BNF105" s="1122"/>
      <c r="BNG105" s="1122"/>
      <c r="BNH105" s="1122"/>
      <c r="BNI105" s="1122"/>
      <c r="BNJ105" s="1122"/>
      <c r="BNK105" s="1122"/>
      <c r="BNL105" s="1122"/>
      <c r="BNM105" s="1122"/>
      <c r="BNN105" s="1122"/>
      <c r="BNO105" s="227"/>
      <c r="BNP105" s="239"/>
      <c r="BNQ105" s="1122"/>
      <c r="BNR105" s="1122"/>
      <c r="BNS105" s="1122"/>
      <c r="BNT105" s="227"/>
      <c r="BNU105" s="227"/>
      <c r="BNV105" s="231"/>
      <c r="BNW105" s="1122"/>
      <c r="BNX105" s="1122"/>
      <c r="BNY105" s="1122"/>
      <c r="BNZ105" s="1122"/>
      <c r="BOA105" s="1122"/>
      <c r="BOB105" s="227"/>
      <c r="BOC105" s="1135"/>
      <c r="BOD105" s="1134"/>
      <c r="BOE105" s="1135"/>
      <c r="BOF105" s="240"/>
      <c r="BOG105" s="1122"/>
      <c r="BOH105" s="1122"/>
      <c r="BOI105" s="1122"/>
      <c r="BOJ105" s="231"/>
      <c r="BOK105" s="1122"/>
      <c r="BOL105" s="1122"/>
      <c r="BOM105" s="1122"/>
      <c r="BON105" s="1122"/>
      <c r="BOO105" s="227"/>
      <c r="BOP105" s="239"/>
      <c r="BOQ105" s="1122"/>
      <c r="BOR105" s="227"/>
      <c r="BOS105" s="239"/>
      <c r="BOT105" s="1122"/>
      <c r="BOU105" s="1122"/>
      <c r="BOV105" s="227"/>
      <c r="BOW105" s="240"/>
      <c r="BOX105" s="1122"/>
      <c r="BOY105" s="1122"/>
      <c r="BOZ105" s="1122"/>
      <c r="BPA105" s="227"/>
      <c r="BPB105" s="239"/>
      <c r="BPC105" s="1122"/>
      <c r="BPD105" s="1122"/>
      <c r="BPE105" s="1122"/>
      <c r="BPF105" s="1122"/>
      <c r="BPG105" s="1122"/>
      <c r="BPH105" s="1122"/>
      <c r="BPI105" s="1122"/>
      <c r="BPJ105" s="1122"/>
      <c r="BPK105" s="1122"/>
      <c r="BPL105" s="1122"/>
      <c r="BPM105" s="1122"/>
      <c r="BPN105" s="1122"/>
      <c r="BPO105" s="1122"/>
      <c r="BPP105" s="1122"/>
      <c r="BPQ105" s="227"/>
      <c r="BPR105" s="239"/>
      <c r="BPS105" s="1122"/>
      <c r="BPT105" s="1122"/>
      <c r="BPU105" s="1122"/>
      <c r="BPV105" s="227"/>
      <c r="BPW105" s="227"/>
      <c r="BPX105" s="231"/>
      <c r="BPY105" s="1122"/>
      <c r="BPZ105" s="1122"/>
      <c r="BQA105" s="1122"/>
      <c r="BQB105" s="1122"/>
      <c r="BQC105" s="1122"/>
      <c r="BQD105" s="227"/>
      <c r="BQE105" s="1135"/>
      <c r="BQF105" s="1134"/>
      <c r="BQG105" s="1135"/>
      <c r="BQH105" s="240"/>
      <c r="BQI105" s="1122"/>
      <c r="BQJ105" s="1122"/>
      <c r="BQK105" s="1122"/>
      <c r="BQL105" s="231"/>
      <c r="BQM105" s="1122"/>
      <c r="BQN105" s="1122"/>
      <c r="BQO105" s="1122"/>
      <c r="BQP105" s="1122"/>
      <c r="BQQ105" s="227"/>
      <c r="BQR105" s="239"/>
      <c r="BQS105" s="1122"/>
      <c r="BQT105" s="227"/>
      <c r="BQU105" s="239"/>
      <c r="BQV105" s="1122"/>
      <c r="BQW105" s="1122"/>
      <c r="BQX105" s="227"/>
      <c r="BQY105" s="240"/>
      <c r="BQZ105" s="1122"/>
      <c r="BRA105" s="1122"/>
      <c r="BRB105" s="1122"/>
      <c r="BRC105" s="227"/>
      <c r="BRD105" s="239"/>
      <c r="BRE105" s="1122"/>
      <c r="BRF105" s="1122"/>
      <c r="BRG105" s="1122"/>
      <c r="BRH105" s="1122"/>
      <c r="BRI105" s="1122"/>
      <c r="BRJ105" s="1122"/>
      <c r="BRK105" s="1122"/>
      <c r="BRL105" s="1122"/>
      <c r="BRM105" s="1122"/>
      <c r="BRN105" s="1122"/>
      <c r="BRO105" s="1122"/>
      <c r="BRP105" s="1122"/>
      <c r="BRQ105" s="1122"/>
      <c r="BRR105" s="1122"/>
      <c r="BRS105" s="227"/>
      <c r="BRT105" s="239"/>
      <c r="BRU105" s="1122"/>
      <c r="BRV105" s="1122"/>
      <c r="BRW105" s="1122"/>
      <c r="BRX105" s="227"/>
      <c r="BRY105" s="227"/>
      <c r="BRZ105" s="231"/>
      <c r="BSA105" s="1122"/>
      <c r="BSB105" s="1122"/>
      <c r="BSC105" s="1122"/>
      <c r="BSD105" s="1122"/>
      <c r="BSE105" s="1122"/>
      <c r="BSF105" s="227"/>
      <c r="BSG105" s="1135"/>
      <c r="BSH105" s="1134"/>
      <c r="BSI105" s="1135"/>
      <c r="BSJ105" s="240"/>
      <c r="BSK105" s="1122"/>
      <c r="BSL105" s="1122"/>
      <c r="BSM105" s="1122"/>
      <c r="BSN105" s="231"/>
      <c r="BSO105" s="1122"/>
      <c r="BSP105" s="1122"/>
      <c r="BSQ105" s="1122"/>
      <c r="BSR105" s="1122"/>
      <c r="BSS105" s="227"/>
      <c r="BST105" s="239"/>
      <c r="BSU105" s="1122"/>
      <c r="BSV105" s="227"/>
      <c r="BSW105" s="239"/>
      <c r="BSX105" s="1122"/>
      <c r="BSY105" s="1122"/>
      <c r="BSZ105" s="227"/>
      <c r="BTA105" s="240"/>
      <c r="BTB105" s="1122"/>
      <c r="BTC105" s="1122"/>
      <c r="BTD105" s="1122"/>
      <c r="BTE105" s="227"/>
      <c r="BTF105" s="239"/>
      <c r="BTG105" s="1122"/>
      <c r="BTH105" s="1122"/>
      <c r="BTI105" s="1122"/>
      <c r="BTJ105" s="1122"/>
      <c r="BTK105" s="1122"/>
      <c r="BTL105" s="1122"/>
      <c r="BTM105" s="1122"/>
      <c r="BTN105" s="1122"/>
      <c r="BTO105" s="1122"/>
      <c r="BTP105" s="1122"/>
      <c r="BTQ105" s="1122"/>
      <c r="BTR105" s="1122"/>
      <c r="BTS105" s="1122"/>
      <c r="BTT105" s="1122"/>
      <c r="BTU105" s="227"/>
      <c r="BTV105" s="239"/>
      <c r="BTW105" s="1122"/>
      <c r="BTX105" s="1122"/>
      <c r="BTY105" s="1122"/>
      <c r="BTZ105" s="227"/>
      <c r="BUA105" s="227"/>
      <c r="BUB105" s="231"/>
      <c r="BUC105" s="1122"/>
      <c r="BUD105" s="1122"/>
      <c r="BUE105" s="1122"/>
      <c r="BUF105" s="1122"/>
      <c r="BUG105" s="1122"/>
      <c r="BUH105" s="227"/>
      <c r="BUI105" s="1135"/>
      <c r="BUJ105" s="1134"/>
      <c r="BUK105" s="1135"/>
      <c r="BUL105" s="240"/>
      <c r="BUM105" s="1122"/>
      <c r="BUN105" s="1122"/>
      <c r="BUO105" s="1122"/>
      <c r="BUP105" s="231"/>
      <c r="BUQ105" s="1122"/>
      <c r="BUR105" s="1122"/>
      <c r="BUS105" s="1122"/>
      <c r="BUT105" s="1122"/>
      <c r="BUU105" s="227"/>
      <c r="BUV105" s="239"/>
      <c r="BUW105" s="1122"/>
      <c r="BUX105" s="227"/>
      <c r="BUY105" s="239"/>
      <c r="BUZ105" s="1122"/>
      <c r="BVA105" s="1122"/>
      <c r="BVB105" s="227"/>
      <c r="BVC105" s="240"/>
      <c r="BVD105" s="1122"/>
      <c r="BVE105" s="1122"/>
      <c r="BVF105" s="1122"/>
      <c r="BVG105" s="227"/>
      <c r="BVH105" s="239"/>
      <c r="BVI105" s="1122"/>
      <c r="BVJ105" s="1122"/>
      <c r="BVK105" s="1122"/>
      <c r="BVL105" s="1122"/>
      <c r="BVM105" s="1122"/>
      <c r="BVN105" s="1122"/>
      <c r="BVO105" s="1122"/>
      <c r="BVP105" s="1122"/>
      <c r="BVQ105" s="1122"/>
      <c r="BVR105" s="1122"/>
      <c r="BVS105" s="1122"/>
      <c r="BVT105" s="1122"/>
      <c r="BVU105" s="1122"/>
      <c r="BVV105" s="1122"/>
      <c r="BVW105" s="227"/>
      <c r="BVX105" s="239"/>
      <c r="BVY105" s="1122"/>
      <c r="BVZ105" s="1122"/>
      <c r="BWA105" s="1122"/>
      <c r="BWB105" s="227"/>
      <c r="BWC105" s="227"/>
      <c r="BWD105" s="231"/>
      <c r="BWE105" s="1122"/>
      <c r="BWF105" s="1122"/>
      <c r="BWG105" s="1122"/>
      <c r="BWH105" s="1122"/>
      <c r="BWI105" s="1122"/>
      <c r="BWJ105" s="227"/>
      <c r="BWK105" s="1135"/>
      <c r="BWL105" s="1134"/>
      <c r="BWM105" s="1135"/>
      <c r="BWN105" s="240"/>
      <c r="BWO105" s="1122"/>
      <c r="BWP105" s="1122"/>
      <c r="BWQ105" s="1122"/>
      <c r="BWR105" s="231"/>
      <c r="BWS105" s="1122"/>
      <c r="BWT105" s="1122"/>
      <c r="BWU105" s="1122"/>
      <c r="BWV105" s="1122"/>
      <c r="BWW105" s="227"/>
      <c r="BWX105" s="239"/>
      <c r="BWY105" s="1122"/>
      <c r="BWZ105" s="227"/>
      <c r="BXA105" s="239"/>
      <c r="BXB105" s="1122"/>
      <c r="BXC105" s="1122"/>
      <c r="BXD105" s="227"/>
      <c r="BXE105" s="240"/>
      <c r="BXF105" s="1122"/>
      <c r="BXG105" s="1122"/>
      <c r="BXH105" s="1122"/>
      <c r="BXI105" s="227"/>
      <c r="BXJ105" s="239"/>
      <c r="BXK105" s="1122"/>
      <c r="BXL105" s="1122"/>
      <c r="BXM105" s="1122"/>
      <c r="BXN105" s="1122"/>
      <c r="BXO105" s="1122"/>
      <c r="BXP105" s="1122"/>
      <c r="BXQ105" s="1122"/>
      <c r="BXR105" s="1122"/>
      <c r="BXS105" s="1122"/>
      <c r="BXT105" s="1122"/>
      <c r="BXU105" s="1122"/>
      <c r="BXV105" s="1122"/>
      <c r="BXW105" s="1122"/>
      <c r="BXX105" s="1122"/>
      <c r="BXY105" s="227"/>
      <c r="BXZ105" s="239"/>
      <c r="BYA105" s="1122"/>
      <c r="BYB105" s="1122"/>
      <c r="BYC105" s="1122"/>
      <c r="BYD105" s="227"/>
      <c r="BYE105" s="227"/>
      <c r="BYF105" s="231"/>
      <c r="BYG105" s="1122"/>
      <c r="BYH105" s="1122"/>
      <c r="BYI105" s="1122"/>
      <c r="BYJ105" s="1122"/>
      <c r="BYK105" s="1122"/>
      <c r="BYL105" s="227"/>
      <c r="BYM105" s="1135"/>
      <c r="BYN105" s="1134"/>
      <c r="BYO105" s="1135"/>
      <c r="BYP105" s="240"/>
      <c r="BYQ105" s="1122"/>
      <c r="BYR105" s="1122"/>
      <c r="BYS105" s="1122"/>
      <c r="BYT105" s="231"/>
      <c r="BYU105" s="1122"/>
      <c r="BYV105" s="1122"/>
      <c r="BYW105" s="1122"/>
      <c r="BYX105" s="1122"/>
      <c r="BYY105" s="227"/>
      <c r="BYZ105" s="239"/>
      <c r="BZA105" s="1122"/>
      <c r="BZB105" s="227"/>
      <c r="BZC105" s="239"/>
      <c r="BZD105" s="1122"/>
      <c r="BZE105" s="1122"/>
      <c r="BZF105" s="227"/>
      <c r="BZG105" s="240"/>
      <c r="BZH105" s="1122"/>
      <c r="BZI105" s="1122"/>
      <c r="BZJ105" s="1122"/>
      <c r="BZK105" s="227"/>
      <c r="BZL105" s="239"/>
      <c r="BZM105" s="1122"/>
      <c r="BZN105" s="1122"/>
      <c r="BZO105" s="1122"/>
      <c r="BZP105" s="1122"/>
      <c r="BZQ105" s="1122"/>
      <c r="BZR105" s="1122"/>
      <c r="BZS105" s="1122"/>
      <c r="BZT105" s="1122"/>
      <c r="BZU105" s="1122"/>
      <c r="BZV105" s="1122"/>
      <c r="BZW105" s="1122"/>
      <c r="BZX105" s="1122"/>
      <c r="BZY105" s="1122"/>
      <c r="BZZ105" s="1122"/>
      <c r="CAA105" s="227"/>
      <c r="CAB105" s="239"/>
      <c r="CAC105" s="1122"/>
      <c r="CAD105" s="1122"/>
      <c r="CAE105" s="1122"/>
      <c r="CAF105" s="227"/>
      <c r="CAG105" s="227"/>
      <c r="CAH105" s="231"/>
      <c r="CAI105" s="1122"/>
      <c r="CAJ105" s="1122"/>
      <c r="CAK105" s="1122"/>
      <c r="CAL105" s="1122"/>
      <c r="CAM105" s="1122"/>
      <c r="CAN105" s="227"/>
      <c r="CAO105" s="1135"/>
      <c r="CAP105" s="1134"/>
      <c r="CAQ105" s="1135"/>
      <c r="CAR105" s="240"/>
      <c r="CAS105" s="1122"/>
      <c r="CAT105" s="1122"/>
      <c r="CAU105" s="1122"/>
      <c r="CAV105" s="231"/>
      <c r="CAW105" s="1122"/>
      <c r="CAX105" s="1122"/>
      <c r="CAY105" s="1122"/>
      <c r="CAZ105" s="1122"/>
      <c r="CBA105" s="227"/>
      <c r="CBB105" s="239"/>
      <c r="CBC105" s="1122"/>
      <c r="CBD105" s="227"/>
      <c r="CBE105" s="239"/>
      <c r="CBF105" s="1122"/>
      <c r="CBG105" s="1122"/>
      <c r="CBH105" s="227"/>
      <c r="CBI105" s="240"/>
      <c r="CBJ105" s="1122"/>
      <c r="CBK105" s="1122"/>
      <c r="CBL105" s="1122"/>
      <c r="CBM105" s="227"/>
      <c r="CBN105" s="239"/>
      <c r="CBO105" s="1122"/>
      <c r="CBP105" s="1122"/>
      <c r="CBQ105" s="1122"/>
      <c r="CBR105" s="1122"/>
      <c r="CBS105" s="1122"/>
      <c r="CBT105" s="1122"/>
      <c r="CBU105" s="1122"/>
      <c r="CBV105" s="1122"/>
      <c r="CBW105" s="1122"/>
      <c r="CBX105" s="1122"/>
      <c r="CBY105" s="1122"/>
      <c r="CBZ105" s="1122"/>
      <c r="CCA105" s="1122"/>
      <c r="CCB105" s="1122"/>
      <c r="CCC105" s="227"/>
      <c r="CCD105" s="239"/>
      <c r="CCE105" s="1122"/>
      <c r="CCF105" s="1122"/>
      <c r="CCG105" s="1122"/>
      <c r="CCH105" s="227"/>
      <c r="CCI105" s="227"/>
      <c r="CCJ105" s="231"/>
      <c r="CCK105" s="1122"/>
      <c r="CCL105" s="1122"/>
      <c r="CCM105" s="1122"/>
      <c r="CCN105" s="1122"/>
      <c r="CCO105" s="1122"/>
      <c r="CCP105" s="227"/>
      <c r="CCQ105" s="1135"/>
      <c r="CCR105" s="1134"/>
      <c r="CCS105" s="1135"/>
      <c r="CCT105" s="240"/>
      <c r="CCU105" s="1122"/>
      <c r="CCV105" s="1122"/>
      <c r="CCW105" s="1122"/>
      <c r="CCX105" s="231"/>
      <c r="CCY105" s="1122"/>
      <c r="CCZ105" s="1122"/>
      <c r="CDA105" s="1122"/>
      <c r="CDB105" s="1122"/>
      <c r="CDC105" s="227"/>
      <c r="CDD105" s="239"/>
      <c r="CDE105" s="1122"/>
      <c r="CDF105" s="227"/>
      <c r="CDG105" s="239"/>
      <c r="CDH105" s="1122"/>
      <c r="CDI105" s="1122"/>
      <c r="CDJ105" s="227"/>
      <c r="CDK105" s="240"/>
      <c r="CDL105" s="1122"/>
      <c r="CDM105" s="1122"/>
      <c r="CDN105" s="1122"/>
      <c r="CDO105" s="227"/>
      <c r="CDP105" s="239"/>
      <c r="CDQ105" s="1122"/>
      <c r="CDR105" s="1122"/>
      <c r="CDS105" s="1122"/>
      <c r="CDT105" s="1122"/>
      <c r="CDU105" s="1122"/>
      <c r="CDV105" s="1122"/>
      <c r="CDW105" s="1122"/>
      <c r="CDX105" s="1122"/>
      <c r="CDY105" s="1122"/>
      <c r="CDZ105" s="1122"/>
      <c r="CEA105" s="1122"/>
      <c r="CEB105" s="1122"/>
      <c r="CEC105" s="1122"/>
      <c r="CED105" s="1122"/>
      <c r="CEE105" s="227"/>
      <c r="CEF105" s="239"/>
      <c r="CEG105" s="1122"/>
      <c r="CEH105" s="1122"/>
      <c r="CEI105" s="1122"/>
      <c r="CEJ105" s="227"/>
      <c r="CEK105" s="227"/>
      <c r="CEL105" s="231"/>
      <c r="CEM105" s="1122"/>
      <c r="CEN105" s="1122"/>
      <c r="CEO105" s="1122"/>
      <c r="CEP105" s="1122"/>
      <c r="CEQ105" s="1122"/>
      <c r="CER105" s="227"/>
      <c r="CES105" s="1135"/>
      <c r="CET105" s="1134"/>
      <c r="CEU105" s="1135"/>
      <c r="CEV105" s="240"/>
      <c r="CEW105" s="1122"/>
      <c r="CEX105" s="1122"/>
      <c r="CEY105" s="1122"/>
      <c r="CEZ105" s="231"/>
      <c r="CFA105" s="1122"/>
      <c r="CFB105" s="1122"/>
      <c r="CFC105" s="1122"/>
      <c r="CFD105" s="1122"/>
      <c r="CFE105" s="227"/>
      <c r="CFF105" s="239"/>
      <c r="CFG105" s="1122"/>
      <c r="CFH105" s="227"/>
      <c r="CFI105" s="239"/>
      <c r="CFJ105" s="1122"/>
      <c r="CFK105" s="1122"/>
      <c r="CFL105" s="227"/>
      <c r="CFM105" s="240"/>
      <c r="CFN105" s="1122"/>
      <c r="CFO105" s="1122"/>
      <c r="CFP105" s="1122"/>
      <c r="CFQ105" s="227"/>
      <c r="CFR105" s="239"/>
      <c r="CFS105" s="1122"/>
      <c r="CFT105" s="1122"/>
      <c r="CFU105" s="1122"/>
      <c r="CFV105" s="1122"/>
      <c r="CFW105" s="1122"/>
      <c r="CFX105" s="1122"/>
      <c r="CFY105" s="1122"/>
      <c r="CFZ105" s="1122"/>
      <c r="CGA105" s="1122"/>
      <c r="CGB105" s="1122"/>
      <c r="CGC105" s="1122"/>
      <c r="CGD105" s="1122"/>
      <c r="CGE105" s="1122"/>
      <c r="CGF105" s="1122"/>
      <c r="CGG105" s="227"/>
      <c r="CGH105" s="239"/>
      <c r="CGI105" s="1122"/>
      <c r="CGJ105" s="1122"/>
      <c r="CGK105" s="1122"/>
      <c r="CGL105" s="227"/>
      <c r="CGM105" s="227"/>
      <c r="CGN105" s="231"/>
      <c r="CGO105" s="1122"/>
      <c r="CGP105" s="1122"/>
      <c r="CGQ105" s="1122"/>
      <c r="CGR105" s="1122"/>
      <c r="CGS105" s="1122"/>
      <c r="CGT105" s="227"/>
      <c r="CGU105" s="1135"/>
      <c r="CGV105" s="1134"/>
      <c r="CGW105" s="1135"/>
      <c r="CGX105" s="240"/>
      <c r="CGY105" s="1122"/>
      <c r="CGZ105" s="1122"/>
      <c r="CHA105" s="1122"/>
      <c r="CHB105" s="231"/>
      <c r="CHC105" s="1122"/>
      <c r="CHD105" s="1122"/>
      <c r="CHE105" s="1122"/>
      <c r="CHF105" s="1122"/>
      <c r="CHG105" s="227"/>
      <c r="CHH105" s="239"/>
      <c r="CHI105" s="1122"/>
      <c r="CHJ105" s="227"/>
      <c r="CHK105" s="239"/>
      <c r="CHL105" s="1122"/>
      <c r="CHM105" s="1122"/>
      <c r="CHN105" s="227"/>
      <c r="CHO105" s="240"/>
      <c r="CHP105" s="1122"/>
      <c r="CHQ105" s="1122"/>
      <c r="CHR105" s="1122"/>
      <c r="CHS105" s="227"/>
      <c r="CHT105" s="239"/>
      <c r="CHU105" s="1122"/>
      <c r="CHV105" s="1122"/>
      <c r="CHW105" s="1122"/>
      <c r="CHX105" s="1122"/>
      <c r="CHY105" s="1122"/>
      <c r="CHZ105" s="1122"/>
      <c r="CIA105" s="1122"/>
      <c r="CIB105" s="1122"/>
      <c r="CIC105" s="1122"/>
      <c r="CID105" s="1122"/>
      <c r="CIE105" s="1122"/>
      <c r="CIF105" s="1122"/>
      <c r="CIG105" s="1122"/>
      <c r="CIH105" s="1122"/>
      <c r="CII105" s="227"/>
      <c r="CIJ105" s="239"/>
      <c r="CIK105" s="1122"/>
      <c r="CIL105" s="1122"/>
      <c r="CIM105" s="1122"/>
      <c r="CIN105" s="227"/>
      <c r="CIO105" s="227"/>
      <c r="CIP105" s="231"/>
      <c r="CIQ105" s="1122"/>
      <c r="CIR105" s="1122"/>
      <c r="CIS105" s="1122"/>
      <c r="CIT105" s="1122"/>
      <c r="CIU105" s="1122"/>
      <c r="CIV105" s="227"/>
      <c r="CIW105" s="1135"/>
      <c r="CIX105" s="1134"/>
      <c r="CIY105" s="1135"/>
      <c r="CIZ105" s="240"/>
      <c r="CJA105" s="1122"/>
      <c r="CJB105" s="1122"/>
      <c r="CJC105" s="1122"/>
      <c r="CJD105" s="231"/>
      <c r="CJE105" s="1122"/>
      <c r="CJF105" s="1122"/>
      <c r="CJG105" s="1122"/>
      <c r="CJH105" s="1122"/>
      <c r="CJI105" s="227"/>
      <c r="CJJ105" s="239"/>
      <c r="CJK105" s="1122"/>
      <c r="CJL105" s="227"/>
      <c r="CJM105" s="239"/>
      <c r="CJN105" s="1122"/>
      <c r="CJO105" s="1122"/>
      <c r="CJP105" s="227"/>
      <c r="CJQ105" s="240"/>
      <c r="CJR105" s="1122"/>
      <c r="CJS105" s="1122"/>
      <c r="CJT105" s="1122"/>
      <c r="CJU105" s="227"/>
      <c r="CJV105" s="239"/>
      <c r="CJW105" s="1122"/>
      <c r="CJX105" s="1122"/>
      <c r="CJY105" s="1122"/>
      <c r="CJZ105" s="1122"/>
      <c r="CKA105" s="1122"/>
      <c r="CKB105" s="1122"/>
      <c r="CKC105" s="1122"/>
      <c r="CKD105" s="1122"/>
      <c r="CKE105" s="1122"/>
      <c r="CKF105" s="1122"/>
      <c r="CKG105" s="1122"/>
      <c r="CKH105" s="1122"/>
      <c r="CKI105" s="1122"/>
      <c r="CKJ105" s="1122"/>
      <c r="CKK105" s="227"/>
      <c r="CKL105" s="239"/>
      <c r="CKM105" s="1122"/>
      <c r="CKN105" s="1122"/>
      <c r="CKO105" s="1122"/>
      <c r="CKP105" s="227"/>
      <c r="CKQ105" s="227"/>
      <c r="CKR105" s="231"/>
      <c r="CKS105" s="1122"/>
      <c r="CKT105" s="1122"/>
      <c r="CKU105" s="1122"/>
      <c r="CKV105" s="1122"/>
      <c r="CKW105" s="1122"/>
      <c r="CKX105" s="227"/>
      <c r="CKY105" s="1135"/>
      <c r="CKZ105" s="1134"/>
      <c r="CLA105" s="1135"/>
      <c r="CLB105" s="240"/>
      <c r="CLC105" s="1122"/>
      <c r="CLD105" s="1122"/>
      <c r="CLE105" s="1122"/>
      <c r="CLF105" s="231"/>
      <c r="CLG105" s="1122"/>
      <c r="CLH105" s="1122"/>
      <c r="CLI105" s="1122"/>
      <c r="CLJ105" s="1122"/>
      <c r="CLK105" s="227"/>
      <c r="CLL105" s="239"/>
      <c r="CLM105" s="1122"/>
      <c r="CLN105" s="227"/>
      <c r="CLO105" s="239"/>
      <c r="CLP105" s="1122"/>
      <c r="CLQ105" s="1122"/>
      <c r="CLR105" s="227"/>
      <c r="CLS105" s="240"/>
      <c r="CLT105" s="1122"/>
      <c r="CLU105" s="1122"/>
      <c r="CLV105" s="1122"/>
      <c r="CLW105" s="227"/>
      <c r="CLX105" s="239"/>
      <c r="CLY105" s="1122"/>
      <c r="CLZ105" s="1122"/>
      <c r="CMA105" s="1122"/>
      <c r="CMB105" s="1122"/>
      <c r="CMC105" s="1122"/>
      <c r="CMD105" s="1122"/>
      <c r="CME105" s="1122"/>
      <c r="CMF105" s="1122"/>
      <c r="CMG105" s="1122"/>
      <c r="CMH105" s="1122"/>
      <c r="CMI105" s="1122"/>
      <c r="CMJ105" s="1122"/>
      <c r="CMK105" s="1122"/>
      <c r="CML105" s="1122"/>
      <c r="CMM105" s="227"/>
      <c r="CMN105" s="239"/>
      <c r="CMO105" s="1122"/>
      <c r="CMP105" s="1122"/>
      <c r="CMQ105" s="1122"/>
      <c r="CMR105" s="227"/>
      <c r="CMS105" s="227"/>
      <c r="CMT105" s="231"/>
      <c r="CMU105" s="1122"/>
      <c r="CMV105" s="1122"/>
      <c r="CMW105" s="1122"/>
      <c r="CMX105" s="1122"/>
      <c r="CMY105" s="1122"/>
      <c r="CMZ105" s="227"/>
      <c r="CNA105" s="1135"/>
      <c r="CNB105" s="1134"/>
      <c r="CNC105" s="1135"/>
      <c r="CND105" s="240"/>
      <c r="CNE105" s="1122"/>
      <c r="CNF105" s="1122"/>
      <c r="CNG105" s="1122"/>
      <c r="CNH105" s="231"/>
      <c r="CNI105" s="1122"/>
      <c r="CNJ105" s="1122"/>
      <c r="CNK105" s="1122"/>
      <c r="CNL105" s="1122"/>
      <c r="CNM105" s="227"/>
      <c r="CNN105" s="239"/>
      <c r="CNO105" s="1122"/>
      <c r="CNP105" s="227"/>
      <c r="CNQ105" s="239"/>
      <c r="CNR105" s="1122"/>
      <c r="CNS105" s="1122"/>
      <c r="CNT105" s="227"/>
      <c r="CNU105" s="240"/>
      <c r="CNV105" s="1122"/>
      <c r="CNW105" s="1122"/>
      <c r="CNX105" s="1122"/>
      <c r="CNY105" s="227"/>
      <c r="CNZ105" s="239"/>
      <c r="COA105" s="1122"/>
      <c r="COB105" s="1122"/>
      <c r="COC105" s="1122"/>
      <c r="COD105" s="1122"/>
      <c r="COE105" s="1122"/>
      <c r="COF105" s="1122"/>
      <c r="COG105" s="1122"/>
      <c r="COH105" s="1122"/>
      <c r="COI105" s="1122"/>
      <c r="COJ105" s="1122"/>
      <c r="COK105" s="1122"/>
      <c r="COL105" s="1122"/>
      <c r="COM105" s="1122"/>
      <c r="CON105" s="1122"/>
      <c r="COO105" s="227"/>
      <c r="COP105" s="239"/>
      <c r="COQ105" s="1122"/>
      <c r="COR105" s="1122"/>
      <c r="COS105" s="1122"/>
      <c r="COT105" s="227"/>
      <c r="COU105" s="227"/>
      <c r="COV105" s="231"/>
      <c r="COW105" s="1122"/>
      <c r="COX105" s="1122"/>
      <c r="COY105" s="1122"/>
      <c r="COZ105" s="1122"/>
      <c r="CPA105" s="1122"/>
      <c r="CPB105" s="227"/>
      <c r="CPC105" s="1135"/>
      <c r="CPD105" s="1134"/>
      <c r="CPE105" s="1135"/>
      <c r="CPF105" s="240"/>
      <c r="CPG105" s="1122"/>
      <c r="CPH105" s="1122"/>
      <c r="CPI105" s="1122"/>
      <c r="CPJ105" s="231"/>
      <c r="CPK105" s="1122"/>
      <c r="CPL105" s="1122"/>
      <c r="CPM105" s="1122"/>
      <c r="CPN105" s="1122"/>
      <c r="CPO105" s="227"/>
      <c r="CPP105" s="239"/>
      <c r="CPQ105" s="1122"/>
      <c r="CPR105" s="227"/>
      <c r="CPS105" s="239"/>
      <c r="CPT105" s="1122"/>
      <c r="CPU105" s="1122"/>
      <c r="CPV105" s="227"/>
      <c r="CPW105" s="240"/>
      <c r="CPX105" s="1122"/>
      <c r="CPY105" s="1122"/>
      <c r="CPZ105" s="1122"/>
      <c r="CQA105" s="227"/>
      <c r="CQB105" s="239"/>
      <c r="CQC105" s="1122"/>
      <c r="CQD105" s="1122"/>
      <c r="CQE105" s="1122"/>
      <c r="CQF105" s="1122"/>
      <c r="CQG105" s="1122"/>
      <c r="CQH105" s="1122"/>
      <c r="CQI105" s="1122"/>
      <c r="CQJ105" s="1122"/>
      <c r="CQK105" s="1122"/>
      <c r="CQL105" s="1122"/>
      <c r="CQM105" s="1122"/>
      <c r="CQN105" s="1122"/>
      <c r="CQO105" s="1122"/>
      <c r="CQP105" s="1122"/>
      <c r="CQQ105" s="227"/>
      <c r="CQR105" s="239"/>
      <c r="CQS105" s="1122"/>
      <c r="CQT105" s="1122"/>
      <c r="CQU105" s="1122"/>
      <c r="CQV105" s="227"/>
      <c r="CQW105" s="227"/>
      <c r="CQX105" s="231"/>
      <c r="CQY105" s="1122"/>
      <c r="CQZ105" s="1122"/>
      <c r="CRA105" s="1122"/>
      <c r="CRB105" s="1122"/>
      <c r="CRC105" s="1122"/>
      <c r="CRD105" s="227"/>
      <c r="CRE105" s="1135"/>
      <c r="CRF105" s="1134"/>
      <c r="CRG105" s="1135"/>
      <c r="CRH105" s="240"/>
      <c r="CRI105" s="1122"/>
      <c r="CRJ105" s="1122"/>
      <c r="CRK105" s="1122"/>
      <c r="CRL105" s="231"/>
      <c r="CRM105" s="1122"/>
      <c r="CRN105" s="1122"/>
      <c r="CRO105" s="1122"/>
      <c r="CRP105" s="1122"/>
      <c r="CRQ105" s="227"/>
      <c r="CRR105" s="239"/>
      <c r="CRS105" s="1122"/>
      <c r="CRT105" s="227"/>
      <c r="CRU105" s="239"/>
      <c r="CRV105" s="1122"/>
      <c r="CRW105" s="1122"/>
      <c r="CRX105" s="227"/>
      <c r="CRY105" s="240"/>
      <c r="CRZ105" s="1122"/>
      <c r="CSA105" s="1122"/>
      <c r="CSB105" s="1122"/>
      <c r="CSC105" s="227"/>
      <c r="CSD105" s="239"/>
      <c r="CSE105" s="1122"/>
      <c r="CSF105" s="1122"/>
      <c r="CSG105" s="1122"/>
      <c r="CSH105" s="1122"/>
      <c r="CSI105" s="1122"/>
      <c r="CSJ105" s="1122"/>
      <c r="CSK105" s="1122"/>
      <c r="CSL105" s="1122"/>
      <c r="CSM105" s="1122"/>
      <c r="CSN105" s="1122"/>
      <c r="CSO105" s="1122"/>
      <c r="CSP105" s="1122"/>
      <c r="CSQ105" s="1122"/>
      <c r="CSR105" s="1122"/>
      <c r="CSS105" s="227"/>
      <c r="CST105" s="239"/>
      <c r="CSU105" s="1122"/>
      <c r="CSV105" s="1122"/>
      <c r="CSW105" s="1122"/>
      <c r="CSX105" s="227"/>
      <c r="CSY105" s="227"/>
      <c r="CSZ105" s="231"/>
      <c r="CTA105" s="1122"/>
      <c r="CTB105" s="1122"/>
      <c r="CTC105" s="1122"/>
      <c r="CTD105" s="1122"/>
      <c r="CTE105" s="1122"/>
      <c r="CTF105" s="227"/>
      <c r="CTG105" s="1135"/>
      <c r="CTH105" s="1134"/>
      <c r="CTI105" s="1135"/>
      <c r="CTJ105" s="240"/>
      <c r="CTK105" s="1122"/>
      <c r="CTL105" s="1122"/>
      <c r="CTM105" s="1122"/>
      <c r="CTN105" s="231"/>
      <c r="CTO105" s="1122"/>
      <c r="CTP105" s="1122"/>
      <c r="CTQ105" s="1122"/>
      <c r="CTR105" s="1122"/>
      <c r="CTS105" s="227"/>
      <c r="CTT105" s="239"/>
      <c r="CTU105" s="1122"/>
      <c r="CTV105" s="227"/>
      <c r="CTW105" s="239"/>
      <c r="CTX105" s="1122"/>
      <c r="CTY105" s="1122"/>
      <c r="CTZ105" s="227"/>
      <c r="CUA105" s="240"/>
      <c r="CUB105" s="1122"/>
      <c r="CUC105" s="1122"/>
      <c r="CUD105" s="1122"/>
      <c r="CUE105" s="227"/>
      <c r="CUF105" s="239"/>
      <c r="CUG105" s="1122"/>
      <c r="CUH105" s="1122"/>
      <c r="CUI105" s="1122"/>
      <c r="CUJ105" s="1122"/>
      <c r="CUK105" s="1122"/>
      <c r="CUL105" s="1122"/>
      <c r="CUM105" s="1122"/>
      <c r="CUN105" s="1122"/>
      <c r="CUP105" s="227"/>
      <c r="CUQ105" s="227"/>
      <c r="CUU105" s="1529"/>
      <c r="CUV105" s="1531"/>
      <c r="CUZ105" s="1529"/>
      <c r="CVA105" s="1530"/>
      <c r="CVF105" s="1529"/>
      <c r="CVG105" s="1529"/>
      <c r="CVK105" s="1529"/>
      <c r="CVL105" s="1531"/>
      <c r="CVP105" s="1529"/>
      <c r="CVQ105" s="1530"/>
      <c r="CVV105" s="227"/>
      <c r="CVW105" s="227"/>
      <c r="CWA105" s="227"/>
      <c r="CWB105" s="239"/>
      <c r="CWE105" s="623"/>
      <c r="CWF105" s="623"/>
      <c r="CWG105" s="231"/>
      <c r="CWN105" s="227"/>
      <c r="CWO105" s="1135"/>
      <c r="CWP105" s="1134"/>
      <c r="CWQ105" s="1135"/>
      <c r="CWR105" s="240"/>
      <c r="CWS105" s="1122"/>
      <c r="CWT105" s="1122"/>
      <c r="CWU105" s="1122"/>
      <c r="CWV105" s="231"/>
      <c r="CWW105" s="1122"/>
      <c r="CWX105" s="1122"/>
      <c r="CWY105" s="1122"/>
      <c r="CWZ105" s="1122"/>
      <c r="CXA105" s="227"/>
      <c r="CXB105" s="239"/>
      <c r="CXC105" s="1122"/>
      <c r="CXD105" s="227"/>
      <c r="CXE105" s="239"/>
      <c r="CXF105" s="1122"/>
      <c r="CXG105" s="1122"/>
      <c r="CXH105" s="227"/>
      <c r="CXI105" s="240"/>
      <c r="CXJ105" s="1122"/>
      <c r="CXM105" s="227"/>
      <c r="CXN105" s="239"/>
      <c r="CXR105" s="227"/>
      <c r="CXS105" s="227"/>
      <c r="CXX105" s="1529"/>
      <c r="CXY105" s="1530"/>
      <c r="CYC105" s="1529"/>
      <c r="CYD105" s="1531"/>
      <c r="CYH105" s="227"/>
      <c r="CYI105" s="227"/>
      <c r="CYJ105" s="1171"/>
      <c r="CYK105" s="1171"/>
      <c r="CYL105" s="1171"/>
      <c r="CYM105" s="1171"/>
      <c r="CYN105" s="227"/>
      <c r="CYO105" s="227"/>
      <c r="CYS105" s="1529"/>
      <c r="CYT105" s="1531"/>
      <c r="CYX105" s="1529"/>
      <c r="CYY105" s="1530"/>
      <c r="CZD105" s="227"/>
      <c r="CZE105" s="227"/>
      <c r="CZI105" s="1529"/>
      <c r="CZJ105" s="1531"/>
      <c r="CZN105" s="1529"/>
      <c r="CZO105" s="1530"/>
      <c r="CZY105" s="227"/>
      <c r="CZZ105" s="227"/>
      <c r="DAA105" s="232"/>
      <c r="DAD105" s="227"/>
      <c r="DAE105" s="227"/>
      <c r="DAI105" s="1134"/>
      <c r="DAJ105" s="233"/>
      <c r="DAK105" s="1122"/>
      <c r="DAL105" s="227"/>
      <c r="DAM105" s="1135"/>
      <c r="DAN105" s="1134"/>
      <c r="DAO105" s="1135"/>
      <c r="DAP105" s="240"/>
      <c r="DAQ105" s="1122"/>
      <c r="DAR105" s="1122"/>
      <c r="DAS105" s="1122"/>
      <c r="DAT105" s="231"/>
      <c r="DAU105" s="1122"/>
      <c r="DAY105" s="227"/>
      <c r="DAZ105" s="239"/>
      <c r="DBB105" s="227"/>
      <c r="DBC105" s="239"/>
      <c r="DBF105" s="227"/>
      <c r="DBG105" s="240"/>
      <c r="DBK105" s="227"/>
      <c r="DBL105" s="239"/>
      <c r="DBU105" s="1122"/>
      <c r="DBV105" s="227"/>
      <c r="DBW105" s="227"/>
      <c r="DBX105" s="1122"/>
      <c r="DBY105" s="1122"/>
      <c r="DBZ105" s="1122"/>
      <c r="DCA105" s="1529"/>
      <c r="DCB105" s="1531"/>
      <c r="DCC105" s="1122"/>
      <c r="DCD105" s="1122"/>
      <c r="DCE105" s="1122"/>
      <c r="DCF105" s="1529"/>
      <c r="DCG105" s="1530"/>
      <c r="DCH105" s="1122"/>
      <c r="DCI105" s="1122"/>
      <c r="DCJ105" s="1122"/>
      <c r="DCK105" s="1122"/>
      <c r="DCL105" s="227"/>
      <c r="DCM105" s="227"/>
      <c r="DCN105" s="1122"/>
      <c r="DCO105" s="1122"/>
      <c r="DCP105" s="1122"/>
      <c r="DCQ105" s="1529"/>
      <c r="DCR105" s="1531"/>
      <c r="DCS105" s="1122"/>
      <c r="DCT105" s="1122"/>
      <c r="DCU105" s="1122"/>
      <c r="DCV105" s="1529"/>
      <c r="DCW105" s="1530"/>
      <c r="DCX105" s="1122"/>
      <c r="DCY105" s="1122"/>
      <c r="DCZ105" s="1122"/>
      <c r="DDA105" s="1122"/>
      <c r="DDB105" s="1122"/>
      <c r="DDC105" s="1122"/>
      <c r="DDD105" s="1122"/>
      <c r="DDE105" s="1122"/>
      <c r="DDF105" s="1122"/>
      <c r="DDG105" s="227"/>
      <c r="DDH105" s="239"/>
      <c r="DDI105" s="1122"/>
      <c r="DDJ105" s="1122"/>
      <c r="DDK105" s="1122"/>
      <c r="DDL105" s="227"/>
      <c r="DDM105" s="227"/>
      <c r="DDN105" s="1122"/>
      <c r="DDO105" s="1122"/>
      <c r="DDP105" s="1122"/>
      <c r="DDQ105" s="1134"/>
      <c r="DDR105" s="233"/>
      <c r="DDS105" s="1122"/>
      <c r="DDT105" s="227"/>
      <c r="DDU105" s="1135"/>
      <c r="DDV105" s="1134"/>
      <c r="DDW105" s="1135"/>
      <c r="DDX105" s="240"/>
      <c r="DDY105" s="1122"/>
      <c r="DDZ105" s="1122"/>
      <c r="DEA105" s="1122"/>
      <c r="DEB105" s="231"/>
      <c r="DEC105" s="1122"/>
      <c r="DED105" s="1122"/>
      <c r="DEE105" s="1122"/>
      <c r="DEF105" s="1122"/>
      <c r="DEG105" s="227"/>
      <c r="DEH105" s="239"/>
      <c r="DEI105" s="1122"/>
      <c r="DEJ105" s="227"/>
      <c r="DEK105" s="239"/>
      <c r="DEL105" s="1122"/>
      <c r="DEM105" s="1122"/>
      <c r="DEN105" s="227"/>
      <c r="DEO105" s="240"/>
      <c r="DEP105" s="1122"/>
      <c r="DEQ105" s="1122"/>
      <c r="DER105" s="1122"/>
      <c r="DES105" s="227"/>
      <c r="DET105" s="239"/>
      <c r="DEU105" s="1122"/>
      <c r="DEV105" s="1122"/>
      <c r="DEW105" s="1122"/>
      <c r="DEX105" s="1122"/>
      <c r="DEY105" s="1122"/>
      <c r="DEZ105" s="1122"/>
      <c r="DFA105" s="1122"/>
      <c r="DFB105" s="1122"/>
      <c r="DFC105" s="1122"/>
      <c r="DFD105" s="1529"/>
      <c r="DFE105" s="1529"/>
      <c r="DFF105" s="1122"/>
      <c r="DFG105" s="1122"/>
      <c r="DFH105" s="1122"/>
      <c r="DFI105" s="1529"/>
      <c r="DFJ105" s="1531"/>
      <c r="DFK105" s="1122"/>
      <c r="DFL105" s="1122"/>
      <c r="DFM105" s="1122"/>
      <c r="DFN105" s="1529"/>
      <c r="DFO105" s="1530"/>
      <c r="DFP105" s="1122"/>
      <c r="DFQ105" s="1122"/>
      <c r="DFR105" s="1122"/>
      <c r="DFS105" s="1122"/>
      <c r="DFT105" s="1529"/>
      <c r="DFU105" s="1529"/>
      <c r="DFV105" s="1122"/>
      <c r="DFW105" s="1122"/>
      <c r="DFX105" s="1122"/>
      <c r="DFY105" s="1529"/>
      <c r="DFZ105" s="1531"/>
      <c r="DGA105" s="1122"/>
      <c r="DGB105" s="1122"/>
      <c r="DGC105" s="1122"/>
      <c r="DGD105" s="1529"/>
      <c r="DGE105" s="1530"/>
      <c r="DGF105" s="1122"/>
      <c r="DGG105" s="1122"/>
      <c r="DGH105" s="1122"/>
      <c r="DGI105" s="1122"/>
      <c r="DGJ105" s="1122"/>
      <c r="DGK105" s="1122"/>
      <c r="DGL105" s="1122"/>
      <c r="DGM105" s="1122"/>
      <c r="DGN105" s="1122"/>
      <c r="DGO105" s="227"/>
      <c r="DGP105" s="239"/>
      <c r="DGQ105" s="1122"/>
      <c r="DGR105" s="1122"/>
      <c r="DGS105" s="1122"/>
      <c r="DGT105" s="227"/>
      <c r="DGU105" s="227"/>
      <c r="DGV105" s="1122"/>
      <c r="DGW105" s="1122"/>
      <c r="DGX105" s="1122"/>
      <c r="DGY105" s="1134"/>
      <c r="DGZ105" s="233"/>
      <c r="DHA105" s="1122"/>
      <c r="DHB105" s="227"/>
      <c r="DHC105" s="1135"/>
      <c r="DHD105" s="1134"/>
      <c r="DHE105" s="1135"/>
      <c r="DHF105" s="240"/>
      <c r="DHG105" s="1122"/>
      <c r="DHH105" s="1122"/>
      <c r="DHI105" s="1122"/>
      <c r="DHJ105" s="231"/>
      <c r="DHK105" s="1122"/>
      <c r="DHL105" s="1122"/>
      <c r="DHM105" s="1122"/>
      <c r="DHN105" s="1122"/>
      <c r="DHO105" s="227"/>
      <c r="DHP105" s="239"/>
      <c r="DHQ105" s="1122"/>
      <c r="DHR105" s="227"/>
      <c r="DHS105" s="239"/>
      <c r="DHT105" s="1122"/>
      <c r="DHU105" s="1122"/>
      <c r="DHV105" s="227"/>
      <c r="DHW105" s="240"/>
      <c r="DHX105" s="1122"/>
      <c r="DHY105" s="1122"/>
      <c r="DHZ105" s="1122"/>
      <c r="DIA105" s="227"/>
      <c r="DIB105" s="239"/>
      <c r="DIC105" s="1122"/>
      <c r="DID105" s="1122"/>
      <c r="DIE105" s="1122"/>
      <c r="DIF105" s="1122"/>
      <c r="DIG105" s="1122"/>
      <c r="DIH105" s="1122"/>
      <c r="DII105" s="1122"/>
      <c r="DIJ105" s="1122"/>
      <c r="DIK105" s="1122"/>
      <c r="DIL105" s="227"/>
      <c r="DIM105" s="227"/>
      <c r="DIN105" s="1122"/>
      <c r="DIO105" s="1122"/>
      <c r="DIP105" s="1122"/>
      <c r="DIQ105" s="1529"/>
      <c r="DIR105" s="1531"/>
      <c r="DIS105" s="1122"/>
      <c r="DIT105" s="1122"/>
      <c r="DIU105" s="1122"/>
      <c r="DIV105" s="1529"/>
      <c r="DIW105" s="1530"/>
      <c r="DIX105" s="1122"/>
      <c r="DIY105" s="1122"/>
      <c r="DIZ105" s="1122"/>
      <c r="DJA105" s="1122"/>
      <c r="DJB105" s="227"/>
      <c r="DJC105" s="227"/>
      <c r="DJD105" s="1122"/>
      <c r="DJE105" s="1122"/>
      <c r="DJF105" s="1122"/>
      <c r="DJG105" s="1529"/>
      <c r="DJH105" s="1531"/>
      <c r="DJI105" s="1122"/>
      <c r="DJJ105" s="1122"/>
      <c r="DJK105" s="1122"/>
      <c r="DJL105" s="1529"/>
      <c r="DJM105" s="1530"/>
      <c r="DJN105" s="1122"/>
      <c r="DJO105" s="1122"/>
      <c r="DJP105" s="1122"/>
      <c r="DJQ105" s="1122"/>
      <c r="DJR105" s="1122"/>
      <c r="DJS105" s="1122"/>
      <c r="DJT105" s="1122"/>
      <c r="DJU105" s="1122"/>
      <c r="DJV105" s="1122"/>
      <c r="DJW105" s="227"/>
      <c r="DJX105" s="239"/>
      <c r="DJY105" s="1122"/>
      <c r="DJZ105" s="1122"/>
      <c r="DKA105" s="1122"/>
      <c r="DKB105" s="227"/>
      <c r="DKC105" s="227"/>
      <c r="DKD105" s="1122"/>
      <c r="DKE105" s="1122"/>
      <c r="DKF105" s="1122"/>
      <c r="DKG105" s="1134"/>
      <c r="DKH105" s="233"/>
      <c r="DKI105" s="1122"/>
      <c r="DKJ105" s="227"/>
      <c r="DKK105" s="1135"/>
      <c r="DKL105" s="1134"/>
      <c r="DKM105" s="1135"/>
      <c r="DKN105" s="240"/>
      <c r="DKO105" s="1122"/>
      <c r="DKP105" s="1122"/>
      <c r="DKQ105" s="1122"/>
      <c r="DKR105" s="231"/>
      <c r="DKS105" s="1122"/>
      <c r="DKT105" s="1122"/>
      <c r="DKU105" s="1122"/>
      <c r="DKV105" s="1122"/>
      <c r="DKW105" s="227"/>
      <c r="DKX105" s="239"/>
      <c r="DKY105" s="1122"/>
      <c r="DKZ105" s="227"/>
      <c r="DLA105" s="239"/>
      <c r="DLB105" s="1122"/>
      <c r="DLC105" s="1122"/>
      <c r="DLD105" s="227"/>
      <c r="DLE105" s="240"/>
      <c r="DLF105" s="1122"/>
      <c r="DLG105" s="1122"/>
      <c r="DLH105" s="1122"/>
      <c r="DLI105" s="227"/>
      <c r="DLJ105" s="239"/>
      <c r="DLK105" s="1122"/>
      <c r="DLL105" s="1122"/>
      <c r="DLM105" s="1122"/>
      <c r="DLN105" s="1122"/>
      <c r="DLO105" s="1122"/>
      <c r="DLP105" s="1122"/>
      <c r="DLQ105" s="1122"/>
      <c r="DLR105" s="1122"/>
      <c r="DLT105" s="227"/>
      <c r="DLU105" s="227"/>
      <c r="DLY105" s="1529"/>
      <c r="DLZ105" s="1531"/>
      <c r="DMD105" s="1529"/>
      <c r="DME105" s="1530"/>
      <c r="DMJ105" s="227"/>
      <c r="DMK105" s="227"/>
      <c r="DMO105" s="1529"/>
      <c r="DMP105" s="1531"/>
      <c r="DMT105" s="1532"/>
      <c r="DMU105" s="1530"/>
      <c r="DNE105" s="227"/>
      <c r="DNF105" s="239"/>
      <c r="DNJ105" s="227"/>
      <c r="DNK105" s="227"/>
      <c r="DNL105" s="231"/>
      <c r="DNO105" s="1134"/>
      <c r="DNP105" s="1134"/>
      <c r="DNQ105" s="1122"/>
      <c r="DNR105" s="227"/>
      <c r="DNS105" s="1135"/>
      <c r="DNT105" s="1134"/>
      <c r="DNU105" s="1135"/>
      <c r="DNV105" s="240"/>
      <c r="DNW105" s="1122"/>
      <c r="DNX105" s="1122"/>
      <c r="DNY105" s="1122"/>
      <c r="DNZ105" s="231"/>
      <c r="DOA105" s="1122"/>
      <c r="DOB105" s="1122"/>
      <c r="DOC105" s="1122"/>
      <c r="DOD105" s="1122"/>
      <c r="DOE105" s="227"/>
      <c r="DOF105" s="239"/>
      <c r="DOG105" s="1122"/>
      <c r="DOH105" s="227"/>
      <c r="DOI105" s="239"/>
      <c r="DOJ105" s="1122"/>
      <c r="DOK105" s="1122"/>
      <c r="DOL105" s="227"/>
      <c r="DOM105" s="240"/>
      <c r="DON105" s="1122"/>
      <c r="DOQ105" s="227"/>
      <c r="DOR105" s="239"/>
      <c r="DPB105" s="1529"/>
      <c r="DPC105" s="1530"/>
      <c r="DPG105" s="1529"/>
      <c r="DPH105" s="1531"/>
      <c r="DPR105" s="1529"/>
      <c r="DPS105" s="1530"/>
      <c r="DPW105" s="1529"/>
      <c r="DPX105" s="1531"/>
      <c r="DPZ105" s="227"/>
      <c r="DQA105" s="227"/>
      <c r="DQB105" s="227"/>
      <c r="DQC105" s="227"/>
      <c r="DQD105" s="227"/>
      <c r="DQE105" s="227"/>
      <c r="DQF105" s="227"/>
      <c r="DQG105" s="248"/>
      <c r="DQH105" s="227"/>
      <c r="DQI105" s="227"/>
      <c r="DQJ105" s="248"/>
      <c r="DQK105" s="248"/>
      <c r="DQL105" s="248"/>
      <c r="DQM105" s="1529"/>
      <c r="DQN105" s="1531"/>
      <c r="DQO105" s="799"/>
      <c r="DQP105" s="1259"/>
      <c r="DQQ105" s="1259"/>
      <c r="DQR105" s="1529"/>
      <c r="DQS105" s="1530"/>
      <c r="DQT105" s="1259"/>
      <c r="DQU105" s="1259"/>
      <c r="DQV105" s="1259"/>
      <c r="DQW105" s="1134"/>
      <c r="DQX105" s="1134"/>
      <c r="DQY105" s="1134"/>
      <c r="DQZ105" s="1134"/>
      <c r="DRA105" s="1134"/>
      <c r="DRB105" s="1134"/>
      <c r="DRC105" s="1135"/>
      <c r="DRD105" s="239"/>
      <c r="DRE105" s="1134"/>
      <c r="DRF105" s="1134"/>
      <c r="DRG105" s="1134"/>
      <c r="DRH105" s="1135"/>
      <c r="DRI105" s="1135"/>
      <c r="DRJ105" s="231"/>
      <c r="DRK105" s="1134"/>
      <c r="DRL105" s="1134"/>
      <c r="DRM105" s="1134"/>
      <c r="DRN105" s="1134"/>
      <c r="DRP105" s="227"/>
      <c r="DRQ105" s="1135"/>
      <c r="DRR105" s="1134"/>
      <c r="DRS105" s="1135"/>
      <c r="DRT105" s="240"/>
      <c r="DRX105" s="231"/>
      <c r="DRY105" s="265"/>
      <c r="DRZ105" s="265"/>
      <c r="DSB105" s="265"/>
      <c r="DSC105" s="227"/>
      <c r="DSD105" s="239"/>
      <c r="DSE105" s="265"/>
      <c r="DSF105" s="227"/>
      <c r="DSG105" s="239"/>
      <c r="DSJ105" s="227"/>
      <c r="DSK105" s="240"/>
      <c r="DSO105" s="227"/>
      <c r="DSP105" s="239"/>
      <c r="DSX105" s="231"/>
      <c r="DTF105" s="234"/>
      <c r="DTW105" s="233"/>
      <c r="DUA105" s="235"/>
      <c r="DUB105" s="235"/>
      <c r="DUC105" s="235"/>
      <c r="DUD105" s="235"/>
      <c r="DUE105" s="235"/>
      <c r="DUF105" s="238"/>
      <c r="DUG105" s="235"/>
      <c r="DUH105" s="235"/>
      <c r="DUI105" s="235"/>
      <c r="DUJ105" s="235"/>
      <c r="DUK105" s="235"/>
      <c r="DUL105" s="235"/>
      <c r="DUM105" s="235"/>
      <c r="DUN105" s="235"/>
      <c r="DUO105" s="235"/>
      <c r="DUP105" s="235"/>
      <c r="DUQ105" s="235"/>
      <c r="DUR105" s="235"/>
      <c r="DUS105" s="235"/>
      <c r="DUW105" s="233"/>
      <c r="DVC105" s="234"/>
      <c r="DVF105" s="248"/>
      <c r="DVG105" s="227"/>
      <c r="DVH105" s="227"/>
      <c r="DVI105" s="248"/>
      <c r="DVL105" s="1529"/>
      <c r="DVM105" s="1531"/>
      <c r="DVN105" s="799"/>
      <c r="DVQ105" s="1529"/>
      <c r="DVR105" s="1530"/>
      <c r="DVS105" s="797"/>
      <c r="DVV105" s="248"/>
      <c r="DVW105" s="227"/>
      <c r="DVX105" s="227"/>
      <c r="DVY105" s="1259"/>
      <c r="DVZ105" s="1259"/>
      <c r="DWA105" s="1259"/>
      <c r="DWB105" s="1532"/>
      <c r="DWC105" s="1532"/>
      <c r="DWD105" s="799"/>
      <c r="DWE105" s="1259"/>
      <c r="DWF105" s="1259"/>
      <c r="DWG105" s="1529"/>
      <c r="DWH105" s="1530"/>
      <c r="DWI105" s="797"/>
      <c r="DWL105" s="1259"/>
      <c r="DWM105" s="1135"/>
      <c r="DWN105" s="1135"/>
      <c r="DWO105" s="1259"/>
      <c r="DWP105" s="1259"/>
      <c r="DWQ105" s="1259"/>
      <c r="DWR105" s="1532"/>
      <c r="DWS105" s="1532"/>
      <c r="DWT105" s="799"/>
      <c r="DWU105" s="1259"/>
      <c r="DWV105" s="1259"/>
      <c r="DWW105" s="1529"/>
      <c r="DWX105" s="1530"/>
      <c r="DWY105" s="797"/>
      <c r="DWZ105" s="1259"/>
      <c r="DXA105" s="1259"/>
      <c r="DXB105" s="1259"/>
      <c r="DXC105" s="1135"/>
      <c r="DXD105" s="1135"/>
      <c r="DXE105" s="1259"/>
      <c r="DXF105" s="1259"/>
      <c r="DXG105" s="1259"/>
      <c r="DXH105" s="1532"/>
      <c r="DXI105" s="1532"/>
      <c r="DXJ105" s="799"/>
      <c r="DXK105" s="1259"/>
      <c r="DXL105" s="1259"/>
      <c r="DXM105" s="1529"/>
      <c r="DXN105" s="1530"/>
      <c r="DXO105" s="797"/>
      <c r="DXP105" s="1259"/>
      <c r="DXQ105" s="1259"/>
      <c r="DXR105" s="1134"/>
      <c r="DXS105" s="1134"/>
      <c r="DXT105" s="1134"/>
      <c r="DXU105" s="1134"/>
      <c r="DXV105" s="1134"/>
      <c r="DXW105" s="1134"/>
      <c r="DXX105" s="1135"/>
      <c r="DXY105" s="239"/>
      <c r="DXZ105" s="1134"/>
      <c r="DYA105" s="1134"/>
      <c r="DYB105" s="1134"/>
      <c r="DYC105" s="1135"/>
      <c r="DYD105" s="1135"/>
      <c r="DYE105" s="1134"/>
      <c r="DYI105" s="233"/>
      <c r="DYK105" s="227"/>
      <c r="DYL105" s="1135"/>
      <c r="DYM105" s="1134"/>
      <c r="DYN105" s="1135"/>
      <c r="DYO105" s="240"/>
      <c r="DYS105" s="231"/>
      <c r="DYX105" s="227"/>
      <c r="DYY105" s="239"/>
      <c r="DZA105" s="227"/>
      <c r="DZB105" s="239"/>
      <c r="DZE105" s="227"/>
      <c r="DZF105" s="240"/>
      <c r="DZJ105" s="227"/>
      <c r="DZK105" s="239"/>
      <c r="DZT105" s="248"/>
      <c r="DZU105" s="227"/>
      <c r="DZV105" s="227"/>
      <c r="DZW105" s="248"/>
      <c r="DZX105" s="248"/>
      <c r="DZY105" s="1259"/>
      <c r="DZZ105" s="1532"/>
      <c r="EAA105" s="1531"/>
      <c r="EAB105" s="1259"/>
      <c r="EAC105" s="1259"/>
      <c r="EAD105" s="1259"/>
      <c r="EAE105" s="1529"/>
      <c r="EAF105" s="1532"/>
      <c r="EAG105" s="797"/>
      <c r="EAH105" s="1259"/>
      <c r="EAI105" s="1259"/>
      <c r="EAJ105" s="1259"/>
      <c r="EAK105" s="1135"/>
      <c r="EAL105" s="1135"/>
      <c r="EAM105" s="1259"/>
      <c r="EAN105" s="1259"/>
      <c r="EAO105" s="1259"/>
      <c r="EAP105" s="1532"/>
      <c r="EAQ105" s="1531"/>
      <c r="EAR105" s="1259"/>
      <c r="EAS105" s="1259"/>
      <c r="EAT105" s="1259"/>
      <c r="EAU105" s="1532"/>
      <c r="EAV105" s="1530"/>
      <c r="EAW105" s="1259"/>
      <c r="EAX105" s="1259"/>
      <c r="EAY105" s="1259"/>
      <c r="EAZ105" s="1259"/>
      <c r="EBA105" s="1135"/>
      <c r="EBB105" s="1135"/>
      <c r="EBC105" s="1259"/>
      <c r="EBD105" s="1259"/>
      <c r="EBE105" s="1259"/>
      <c r="EBF105" s="1532"/>
      <c r="EBG105" s="1531"/>
      <c r="EBH105" s="1259"/>
      <c r="EBI105" s="1259"/>
      <c r="EBJ105" s="1259"/>
      <c r="EBK105" s="1529"/>
      <c r="EBL105" s="1532"/>
      <c r="EBM105" s="797"/>
      <c r="EBN105" s="1259"/>
      <c r="EBO105" s="1259"/>
      <c r="EBP105" s="1134"/>
      <c r="EBQ105" s="1134"/>
      <c r="EBR105" s="1134"/>
      <c r="EBS105" s="1134"/>
      <c r="EBT105" s="1134"/>
      <c r="EBU105" s="1134"/>
      <c r="EBV105" s="1134"/>
      <c r="EBW105" s="1134"/>
      <c r="EBX105" s="1134"/>
      <c r="EBY105" s="1134"/>
      <c r="EBZ105" s="1134"/>
      <c r="ECA105" s="1134"/>
      <c r="ECB105" s="1134"/>
      <c r="ECC105" s="1134"/>
      <c r="ECD105" s="1134"/>
      <c r="ECG105" s="233"/>
      <c r="ECM105" s="233"/>
      <c r="ECP105" s="233"/>
      <c r="ECT105" s="234"/>
      <c r="ECW105" s="234"/>
      <c r="ECZ105" s="234"/>
      <c r="EDC105" s="234"/>
      <c r="EDD105" s="1164"/>
      <c r="EDG105" s="1134"/>
      <c r="EDH105" s="1134"/>
      <c r="EDI105" s="1134"/>
      <c r="EDJ105" s="1134"/>
      <c r="EDK105" s="1134"/>
      <c r="EDL105" s="1134"/>
      <c r="EDM105" s="1134"/>
      <c r="EDN105" s="1134"/>
      <c r="EDO105" s="1134"/>
      <c r="EDP105" s="1134"/>
      <c r="EDQ105" s="1134"/>
      <c r="EDR105" s="1134"/>
      <c r="EDS105" s="1529"/>
      <c r="EDT105" s="1530"/>
      <c r="EDU105" s="227"/>
      <c r="EDV105" s="227"/>
      <c r="EDW105" s="227"/>
      <c r="EDX105" s="1529"/>
      <c r="EDY105" s="1531"/>
      <c r="EDZ105" s="1195"/>
      <c r="EEA105" s="1195"/>
      <c r="EEB105" s="1195"/>
      <c r="EEC105" s="1195"/>
      <c r="EED105" s="1195"/>
      <c r="EEE105" s="1195"/>
      <c r="EEF105" s="1195"/>
      <c r="EEG105" s="1195"/>
      <c r="EEH105" s="1195"/>
      <c r="EEI105" s="1194"/>
      <c r="EEJ105" s="235"/>
      <c r="EEK105" s="235"/>
      <c r="EEL105" s="235"/>
      <c r="EEM105" s="235"/>
      <c r="EEN105" s="235"/>
      <c r="EEO105" s="1193"/>
      <c r="EEP105" s="235"/>
      <c r="EEQ105" s="235"/>
      <c r="EER105" s="235"/>
      <c r="EES105" s="235"/>
      <c r="EET105" s="235"/>
      <c r="EEU105" s="235"/>
      <c r="EEV105" s="235"/>
      <c r="EEW105" s="235"/>
      <c r="EEX105" s="235"/>
      <c r="EEY105" s="235"/>
      <c r="EEZ105" s="235"/>
      <c r="EFA105" s="235"/>
      <c r="EFB105" s="235"/>
      <c r="EFC105" s="235"/>
      <c r="EFD105" s="235"/>
      <c r="EFE105" s="235"/>
      <c r="EFF105" s="1193"/>
      <c r="EFG105" s="235"/>
      <c r="EFH105" s="235"/>
      <c r="EFI105" s="235"/>
      <c r="EFJ105" s="235"/>
      <c r="EFK105" s="241"/>
      <c r="EFL105" s="241"/>
      <c r="EFM105" s="241"/>
      <c r="EFN105" s="241"/>
      <c r="EFO105" s="241"/>
      <c r="EFP105" s="241"/>
      <c r="EFQ105" s="241"/>
      <c r="EFR105" s="250"/>
      <c r="EFS105" s="241"/>
      <c r="EFT105" s="241"/>
      <c r="EFU105" s="241"/>
      <c r="EFV105" s="241"/>
      <c r="EFW105" s="241"/>
      <c r="EFX105" s="241"/>
      <c r="EFY105" s="241"/>
      <c r="EFZ105" s="241"/>
      <c r="EGA105" s="241"/>
      <c r="EGB105" s="241"/>
      <c r="EGC105" s="241"/>
      <c r="EGD105" s="241"/>
      <c r="EGE105" s="241"/>
      <c r="EGF105" s="241"/>
      <c r="EGG105" s="241"/>
      <c r="EGH105" s="241"/>
      <c r="EGI105" s="250"/>
      <c r="EGJ105" s="241"/>
      <c r="EGK105" s="241"/>
      <c r="EGL105" s="241"/>
      <c r="EGM105" s="241"/>
      <c r="EGN105" s="241"/>
      <c r="EGO105" s="252"/>
      <c r="EGP105" s="241"/>
      <c r="EGQ105" s="248"/>
      <c r="EGS105" s="227"/>
      <c r="EGT105" s="227"/>
      <c r="EGX105" s="1532"/>
      <c r="EGY105" s="1531"/>
      <c r="EGZ105" s="1259"/>
      <c r="EHA105" s="1259"/>
      <c r="EHB105" s="1259"/>
      <c r="EHC105" s="1532"/>
      <c r="EHD105" s="1530"/>
      <c r="EHE105" s="1134"/>
      <c r="EHF105" s="1134"/>
      <c r="EHG105" s="1134"/>
      <c r="EHH105" s="1134"/>
      <c r="EHI105" s="1134"/>
      <c r="EHJ105" s="1134"/>
      <c r="EHK105" s="1134"/>
      <c r="EHL105" s="1134"/>
      <c r="EHM105" s="1134"/>
      <c r="EHN105" s="1135"/>
      <c r="EHO105" s="1135"/>
      <c r="EHP105" s="1134"/>
      <c r="EHQ105" s="1134"/>
      <c r="EHR105" s="1134"/>
      <c r="EHS105" s="1135"/>
      <c r="EHT105" s="1135"/>
      <c r="EHU105" s="1134"/>
      <c r="EHX105" s="1134"/>
      <c r="EHY105" s="233"/>
      <c r="EHZ105" s="1134"/>
      <c r="EIA105" s="1135"/>
      <c r="EIB105" s="1135"/>
      <c r="EIC105" s="1134"/>
      <c r="EID105" s="1135"/>
      <c r="EIE105" s="240"/>
      <c r="EIF105" s="1134"/>
      <c r="EIG105" s="1134"/>
      <c r="EIH105" s="1134"/>
      <c r="EII105" s="231"/>
      <c r="EIJ105" s="1134"/>
      <c r="EIK105" s="1134"/>
      <c r="EIL105" s="234"/>
      <c r="EIM105" s="1122"/>
      <c r="EIN105" s="227"/>
      <c r="EIO105" s="239"/>
      <c r="EIP105" s="1122"/>
      <c r="EIQ105" s="227"/>
      <c r="EIR105" s="239"/>
      <c r="EIS105" s="1122"/>
      <c r="EIT105" s="1122"/>
      <c r="EIU105" s="227"/>
      <c r="EIV105" s="240"/>
      <c r="EIW105" s="1134"/>
      <c r="EIX105" s="1134"/>
      <c r="EIZ105" s="227"/>
      <c r="EJA105" s="239"/>
      <c r="EJI105" s="1134"/>
      <c r="EJJ105" s="1134"/>
      <c r="EJK105" s="1529"/>
      <c r="EJL105" s="1530"/>
      <c r="EJM105" s="227"/>
      <c r="EJN105" s="227"/>
      <c r="EJO105" s="227"/>
      <c r="EJP105" s="1529"/>
      <c r="EJQ105" s="1531"/>
      <c r="EJS105" s="1134"/>
      <c r="EJT105" s="1134"/>
      <c r="EJU105" s="1134"/>
      <c r="EJV105" s="1134"/>
      <c r="EJW105" s="1134"/>
      <c r="EJX105" s="1134"/>
      <c r="EJY105" s="1134"/>
      <c r="EJZ105" s="1134"/>
      <c r="EKA105" s="233"/>
      <c r="EKB105" s="1134"/>
      <c r="EKC105" s="1134"/>
      <c r="EKD105" s="1134"/>
      <c r="EKE105" s="1134"/>
      <c r="EKF105" s="1134"/>
      <c r="EKG105" s="234"/>
      <c r="EKH105" s="1134"/>
      <c r="EKI105" s="1134"/>
      <c r="EKJ105" s="1134"/>
      <c r="EKK105" s="1134"/>
      <c r="EKL105" s="1134"/>
      <c r="EKM105" s="1134"/>
      <c r="EKN105" s="1134"/>
      <c r="EKO105" s="1134"/>
      <c r="EKP105" s="1134"/>
      <c r="EKQ105" s="1134"/>
      <c r="EKR105" s="1134"/>
      <c r="EKS105" s="1134"/>
      <c r="EKT105" s="1134"/>
      <c r="EKU105" s="1134"/>
      <c r="EKV105" s="1134"/>
      <c r="EKW105" s="1134"/>
      <c r="EKX105" s="234"/>
      <c r="EKY105" s="1134"/>
      <c r="EKZ105" s="1134"/>
      <c r="ELA105" s="1134"/>
      <c r="ELB105" s="1134"/>
      <c r="ELC105" s="1134"/>
      <c r="ELD105" s="1134"/>
      <c r="ELE105" s="1195"/>
      <c r="ELF105" s="1195"/>
      <c r="ELG105" s="1194"/>
      <c r="ELH105" s="1195"/>
      <c r="ELI105" s="1195"/>
      <c r="ELJ105" s="1195"/>
      <c r="ELK105" s="1195"/>
      <c r="ELL105" s="1195"/>
      <c r="ELM105" s="1195"/>
      <c r="ELN105" s="1195"/>
      <c r="ELO105" s="1195"/>
      <c r="ELP105" s="1195"/>
      <c r="ELQ105" s="1195"/>
      <c r="ELR105" s="1195"/>
      <c r="ELS105" s="1195"/>
      <c r="ELT105" s="1195"/>
      <c r="ELU105" s="1195"/>
      <c r="ELV105" s="1195"/>
      <c r="ELW105" s="1195"/>
      <c r="ELX105" s="1194"/>
      <c r="ELY105" s="1195"/>
      <c r="ELZ105" s="235"/>
      <c r="EMA105" s="235"/>
      <c r="EMB105" s="235"/>
      <c r="EMC105" s="235"/>
      <c r="EMD105" s="238"/>
      <c r="EME105" s="235"/>
      <c r="EMF105" s="235"/>
      <c r="EMH105" s="227"/>
      <c r="EMI105" s="227"/>
      <c r="EMM105" s="1532"/>
      <c r="EMN105" s="1531"/>
      <c r="EMO105" s="241"/>
      <c r="EMP105" s="241"/>
      <c r="EMQ105" s="241"/>
      <c r="EMR105" s="1532"/>
      <c r="EMS105" s="1530"/>
      <c r="ENC105" s="227"/>
      <c r="END105" s="239"/>
      <c r="ENH105" s="227"/>
      <c r="ENI105" s="227"/>
      <c r="ENJ105" s="1134"/>
      <c r="ENK105" s="1134"/>
      <c r="ENL105" s="1134"/>
      <c r="ENM105" s="1122"/>
      <c r="ENN105" s="233"/>
      <c r="ENO105" s="1122"/>
      <c r="ENP105" s="227"/>
      <c r="ENQ105" s="1135"/>
      <c r="ENR105" s="1134"/>
      <c r="ENS105" s="1135"/>
      <c r="ENT105" s="240"/>
      <c r="ENU105" s="1122"/>
      <c r="ENV105" s="1122"/>
      <c r="ENW105" s="1122"/>
      <c r="ENX105" s="231"/>
      <c r="ENY105" s="265"/>
      <c r="ENZ105" s="265"/>
      <c r="EOA105" s="1122"/>
      <c r="EOB105" s="265"/>
      <c r="EOC105" s="227"/>
      <c r="EOD105" s="239"/>
      <c r="EOE105" s="265"/>
      <c r="EOF105" s="227"/>
      <c r="EOG105" s="239"/>
      <c r="EOH105" s="1122"/>
      <c r="EOI105" s="1122"/>
      <c r="EOJ105" s="227"/>
      <c r="EOK105" s="240"/>
      <c r="EOL105" s="1122"/>
      <c r="EOM105" s="1122"/>
      <c r="EON105" s="1122"/>
      <c r="EOO105" s="227"/>
      <c r="EOP105" s="239"/>
      <c r="EOZ105" s="1529"/>
      <c r="EPA105" s="1530"/>
      <c r="EPB105" s="1264"/>
      <c r="EPC105" s="1264"/>
      <c r="EPD105" s="1264"/>
      <c r="EPE105" s="1529"/>
      <c r="EPF105" s="1531"/>
      <c r="EPU105" s="227"/>
      <c r="EPV105" s="239"/>
      <c r="EPZ105" s="227"/>
      <c r="EQA105" s="227"/>
      <c r="EQB105" s="231"/>
      <c r="EQE105" s="1122"/>
      <c r="EQF105" s="1122"/>
      <c r="EQG105" s="1122"/>
      <c r="EQH105" s="227"/>
      <c r="EQI105" s="1135"/>
      <c r="EQJ105" s="1134"/>
      <c r="EQK105" s="1135"/>
      <c r="EQL105" s="240"/>
      <c r="EQM105" s="1122"/>
      <c r="EQN105" s="1122"/>
      <c r="EQO105" s="1122"/>
      <c r="EQP105" s="231"/>
      <c r="EQQ105" s="1122"/>
      <c r="EQR105" s="1122"/>
      <c r="EQS105" s="1122"/>
      <c r="EQT105" s="1122"/>
      <c r="EQU105" s="227"/>
      <c r="EQV105" s="239"/>
      <c r="EQW105" s="1122"/>
      <c r="EQX105" s="227"/>
      <c r="EQY105" s="239"/>
      <c r="EQZ105" s="1122"/>
      <c r="ERA105" s="1122"/>
      <c r="ERB105" s="227"/>
      <c r="ERC105" s="240"/>
      <c r="ERD105" s="1122"/>
      <c r="ERE105" s="1122"/>
      <c r="ERF105" s="1122"/>
      <c r="ERG105" s="227"/>
      <c r="ERH105" s="239"/>
      <c r="ERI105" s="1122"/>
      <c r="ERJ105" s="1122"/>
      <c r="ERK105" s="1122"/>
      <c r="ERL105" s="1122"/>
      <c r="ERM105" s="1122"/>
      <c r="ERN105" s="1122"/>
      <c r="ERO105" s="1122"/>
      <c r="ERP105" s="1122"/>
      <c r="ERU105" s="230"/>
      <c r="ETA105" s="1518"/>
      <c r="ETB105" s="1518"/>
      <c r="ETC105" s="1518"/>
      <c r="ETD105" s="1518"/>
      <c r="ETE105" s="1518"/>
      <c r="ETF105" s="1518"/>
    </row>
    <row r="106" spans="1:3906" ht="15" customHeight="1">
      <c r="B106" s="1518"/>
      <c r="C106" s="1518"/>
      <c r="D106" s="1518"/>
      <c r="E106" s="1518"/>
      <c r="F106" s="1518"/>
      <c r="G106" s="1518"/>
      <c r="O106" s="302"/>
      <c r="P106" s="302"/>
      <c r="Q106" s="302"/>
      <c r="R106" s="302"/>
      <c r="S106" s="302"/>
      <c r="T106" s="302"/>
      <c r="U106" s="302"/>
      <c r="V106" s="302"/>
      <c r="W106" s="302"/>
      <c r="X106" s="302"/>
      <c r="Y106" s="302"/>
      <c r="Z106" s="302"/>
      <c r="AF106" s="413"/>
      <c r="AR106" s="238"/>
      <c r="AX106" s="412"/>
      <c r="BE106" s="236"/>
      <c r="BL106" s="412"/>
      <c r="BR106" s="238"/>
      <c r="BU106" s="238"/>
      <c r="CD106" s="238"/>
      <c r="CJ106" s="412"/>
      <c r="CQ106" s="1132"/>
      <c r="CR106" s="1132"/>
      <c r="CS106" s="1132"/>
      <c r="CT106" s="236"/>
      <c r="CX106" s="412"/>
      <c r="DD106" s="238"/>
      <c r="DG106" s="238"/>
      <c r="DK106" s="236"/>
      <c r="DP106" s="238"/>
      <c r="EE106" s="1124"/>
      <c r="EF106" s="238"/>
      <c r="EG106" s="1124"/>
      <c r="EH106" s="1124"/>
      <c r="EI106" s="1124"/>
      <c r="EJ106" s="1124"/>
      <c r="EK106" s="1124"/>
      <c r="EL106" s="412"/>
      <c r="EM106" s="1124"/>
      <c r="EN106" s="1124"/>
      <c r="EO106" s="1124"/>
      <c r="EP106" s="1124"/>
      <c r="EQ106" s="1124"/>
      <c r="ER106" s="1124"/>
      <c r="ES106" s="1132"/>
      <c r="ET106" s="1132"/>
      <c r="EU106" s="1132"/>
      <c r="EV106" s="236"/>
      <c r="EW106" s="1124"/>
      <c r="EX106" s="1124"/>
      <c r="EY106" s="1124"/>
      <c r="EZ106" s="412"/>
      <c r="FA106" s="1124"/>
      <c r="FB106" s="1124"/>
      <c r="FC106" s="1124"/>
      <c r="FD106" s="1124"/>
      <c r="FE106" s="1124"/>
      <c r="FF106" s="238"/>
      <c r="FG106" s="1124"/>
      <c r="FH106" s="1124"/>
      <c r="FI106" s="238"/>
      <c r="FJ106" s="1124"/>
      <c r="FK106" s="1124"/>
      <c r="FL106" s="1124"/>
      <c r="FM106" s="236"/>
      <c r="FN106" s="1124"/>
      <c r="FO106" s="1124"/>
      <c r="FP106" s="1124"/>
      <c r="FQ106" s="1124"/>
      <c r="FR106" s="238"/>
      <c r="FS106" s="1124"/>
      <c r="FT106" s="1124"/>
      <c r="FU106" s="1124"/>
      <c r="FV106" s="1124"/>
      <c r="FW106" s="1124"/>
      <c r="FX106" s="1124"/>
      <c r="FY106" s="1124"/>
      <c r="FZ106" s="1124"/>
      <c r="GA106" s="1124"/>
      <c r="GB106" s="1124"/>
      <c r="GC106" s="1124"/>
      <c r="GD106" s="1124"/>
      <c r="GE106" s="1124"/>
      <c r="GF106" s="1124"/>
      <c r="GG106" s="1124"/>
      <c r="GH106" s="238"/>
      <c r="GI106" s="1124"/>
      <c r="GJ106" s="1124"/>
      <c r="GK106" s="1124"/>
      <c r="GL106" s="1124"/>
      <c r="GM106" s="1124"/>
      <c r="GN106" s="412"/>
      <c r="GO106" s="1124"/>
      <c r="GP106" s="1124"/>
      <c r="GQ106" s="1124"/>
      <c r="GR106" s="1124"/>
      <c r="GS106" s="1124"/>
      <c r="GT106" s="1124"/>
      <c r="GU106" s="1132"/>
      <c r="GV106" s="1132"/>
      <c r="GW106" s="1132"/>
      <c r="GX106" s="236"/>
      <c r="GY106" s="1124"/>
      <c r="GZ106" s="1124"/>
      <c r="HA106" s="1124"/>
      <c r="HB106" s="412"/>
      <c r="HC106" s="1124"/>
      <c r="HD106" s="1124"/>
      <c r="HE106" s="1124"/>
      <c r="HF106" s="1124"/>
      <c r="HG106" s="1124"/>
      <c r="HH106" s="238"/>
      <c r="HI106" s="1124"/>
      <c r="HJ106" s="1124"/>
      <c r="HK106" s="238"/>
      <c r="HL106" s="1124"/>
      <c r="HM106" s="1124"/>
      <c r="HN106" s="1124"/>
      <c r="HO106" s="236"/>
      <c r="HP106" s="1124"/>
      <c r="HQ106" s="1124"/>
      <c r="HR106" s="1124"/>
      <c r="HS106" s="1124"/>
      <c r="HT106" s="238"/>
      <c r="HU106" s="1124"/>
      <c r="HV106" s="1124"/>
      <c r="HW106" s="1124"/>
      <c r="HX106" s="1124"/>
      <c r="HY106" s="1124"/>
      <c r="HZ106" s="1124"/>
      <c r="IA106" s="1124"/>
      <c r="IB106" s="1124"/>
      <c r="IC106" s="1124"/>
      <c r="ID106" s="1124"/>
      <c r="IE106" s="1124"/>
      <c r="IF106" s="1124"/>
      <c r="IG106" s="1124"/>
      <c r="IH106" s="1124"/>
      <c r="II106" s="1124"/>
      <c r="IJ106" s="238"/>
      <c r="IK106" s="1124"/>
      <c r="IL106" s="1124"/>
      <c r="IM106" s="1124"/>
      <c r="IN106" s="1124"/>
      <c r="IO106" s="1124"/>
      <c r="IP106" s="412"/>
      <c r="IQ106" s="1124"/>
      <c r="IR106" s="1124"/>
      <c r="IS106" s="1124"/>
      <c r="IT106" s="1124"/>
      <c r="IU106" s="1124"/>
      <c r="IV106" s="1124"/>
      <c r="IW106" s="1132"/>
      <c r="IX106" s="1132"/>
      <c r="IY106" s="1132"/>
      <c r="IZ106" s="236"/>
      <c r="JA106" s="1124"/>
      <c r="JB106" s="1124"/>
      <c r="JC106" s="1124"/>
      <c r="JD106" s="412"/>
      <c r="JE106" s="1124"/>
      <c r="JF106" s="1124"/>
      <c r="JG106" s="1124"/>
      <c r="JH106" s="1124"/>
      <c r="JI106" s="1124"/>
      <c r="JJ106" s="238"/>
      <c r="JK106" s="1124"/>
      <c r="JL106" s="1124"/>
      <c r="JM106" s="238"/>
      <c r="JN106" s="1124"/>
      <c r="JO106" s="1124"/>
      <c r="JP106" s="1124"/>
      <c r="JQ106" s="236"/>
      <c r="JR106" s="1124"/>
      <c r="JS106" s="1124"/>
      <c r="JT106" s="1124"/>
      <c r="JU106" s="1124"/>
      <c r="JV106" s="238"/>
      <c r="JW106" s="1124"/>
      <c r="JX106" s="1124"/>
      <c r="JY106" s="1124"/>
      <c r="JZ106" s="1124"/>
      <c r="KA106" s="1124"/>
      <c r="KB106" s="1124"/>
      <c r="KC106" s="1124"/>
      <c r="KD106" s="1124"/>
      <c r="KE106" s="1124"/>
      <c r="KF106" s="1124"/>
      <c r="KG106" s="1124"/>
      <c r="KH106" s="1124"/>
      <c r="KI106" s="1124"/>
      <c r="KJ106" s="1124"/>
      <c r="KK106" s="1124"/>
      <c r="KL106" s="238"/>
      <c r="KM106" s="1124"/>
      <c r="KN106" s="1124"/>
      <c r="KO106" s="1124"/>
      <c r="KP106" s="1124"/>
      <c r="KQ106" s="1124"/>
      <c r="KR106" s="412"/>
      <c r="KS106" s="1124"/>
      <c r="KT106" s="1124"/>
      <c r="KU106" s="1124"/>
      <c r="KV106" s="1124"/>
      <c r="KW106" s="1124"/>
      <c r="KX106" s="1124"/>
      <c r="KY106" s="1132"/>
      <c r="KZ106" s="1132"/>
      <c r="LA106" s="1132"/>
      <c r="LB106" s="236"/>
      <c r="LC106" s="1124"/>
      <c r="LD106" s="1124"/>
      <c r="LE106" s="1124"/>
      <c r="LF106" s="412"/>
      <c r="LG106" s="1124"/>
      <c r="LH106" s="1124"/>
      <c r="LI106" s="1124"/>
      <c r="LJ106" s="1124"/>
      <c r="LK106" s="1124"/>
      <c r="LL106" s="238"/>
      <c r="LM106" s="1124"/>
      <c r="LN106" s="1124"/>
      <c r="LO106" s="238"/>
      <c r="LP106" s="1124"/>
      <c r="LQ106" s="1124"/>
      <c r="LR106" s="1124"/>
      <c r="LS106" s="236"/>
      <c r="LT106" s="1124"/>
      <c r="LU106" s="1124"/>
      <c r="LV106" s="1124"/>
      <c r="LW106" s="1124"/>
      <c r="LX106" s="238"/>
      <c r="LY106" s="1124"/>
      <c r="LZ106" s="1124"/>
      <c r="MA106" s="1124"/>
      <c r="MB106" s="1124"/>
      <c r="MC106" s="1124"/>
      <c r="MD106" s="1124"/>
      <c r="ME106" s="1124"/>
      <c r="MF106" s="1124"/>
      <c r="MG106" s="1124"/>
      <c r="MH106" s="1124"/>
      <c r="MI106" s="1124"/>
      <c r="MJ106" s="1124"/>
      <c r="MK106" s="1124"/>
      <c r="ML106" s="1124"/>
      <c r="MM106" s="1124"/>
      <c r="MN106" s="238"/>
      <c r="MO106" s="1124"/>
      <c r="MP106" s="1124"/>
      <c r="MQ106" s="1124"/>
      <c r="MR106" s="1124"/>
      <c r="MS106" s="1124"/>
      <c r="MT106" s="412"/>
      <c r="MU106" s="1124"/>
      <c r="MV106" s="1124"/>
      <c r="MW106" s="1124"/>
      <c r="MX106" s="1124"/>
      <c r="MY106" s="1124"/>
      <c r="MZ106" s="1124"/>
      <c r="NA106" s="1132"/>
      <c r="NB106" s="1132"/>
      <c r="NC106" s="1132"/>
      <c r="ND106" s="236"/>
      <c r="NE106" s="1124"/>
      <c r="NF106" s="1124"/>
      <c r="NG106" s="1124"/>
      <c r="NH106" s="412"/>
      <c r="NI106" s="1124"/>
      <c r="NJ106" s="1124"/>
      <c r="NK106" s="1124"/>
      <c r="NL106" s="1124"/>
      <c r="NM106" s="1124"/>
      <c r="NN106" s="238"/>
      <c r="NO106" s="1124"/>
      <c r="NP106" s="1124"/>
      <c r="NQ106" s="238"/>
      <c r="NR106" s="1124"/>
      <c r="NS106" s="1124"/>
      <c r="NT106" s="1124"/>
      <c r="NU106" s="236"/>
      <c r="NV106" s="1124"/>
      <c r="NW106" s="1124"/>
      <c r="NX106" s="1124"/>
      <c r="NY106" s="1124"/>
      <c r="NZ106" s="238"/>
      <c r="OA106" s="1124"/>
      <c r="OB106" s="1124"/>
      <c r="OC106" s="1124"/>
      <c r="OD106" s="1124"/>
      <c r="OE106" s="1124"/>
      <c r="OF106" s="1124"/>
      <c r="OG106" s="1124"/>
      <c r="OH106" s="1377"/>
      <c r="OI106" s="1377"/>
      <c r="OJ106" s="1377"/>
      <c r="OK106" s="1377"/>
      <c r="OL106" s="1377"/>
      <c r="OM106" s="1377"/>
      <c r="ON106" s="1377"/>
      <c r="OO106" s="1377"/>
      <c r="OP106" s="236"/>
      <c r="OS106" s="236"/>
      <c r="OZ106" s="238"/>
      <c r="PC106" s="238"/>
      <c r="PL106" s="238"/>
      <c r="PM106" s="1124"/>
      <c r="PN106" s="1124"/>
      <c r="PO106" s="1124"/>
      <c r="PP106" s="1124"/>
      <c r="PQ106" s="1124"/>
      <c r="PR106" s="412"/>
      <c r="PS106" s="1124"/>
      <c r="PT106" s="1124"/>
      <c r="PU106" s="1124"/>
      <c r="PV106" s="1124"/>
      <c r="PW106" s="1124"/>
      <c r="PX106" s="1124"/>
      <c r="PY106" s="1132"/>
      <c r="PZ106" s="1132"/>
      <c r="QA106" s="1132"/>
      <c r="QB106" s="236"/>
      <c r="QC106" s="1124"/>
      <c r="QD106" s="1124"/>
      <c r="QE106" s="1124"/>
      <c r="QF106" s="412"/>
      <c r="QG106" s="1124"/>
      <c r="QH106" s="1124"/>
      <c r="QI106" s="1124"/>
      <c r="QJ106" s="1124"/>
      <c r="QK106" s="1124"/>
      <c r="QL106" s="238"/>
      <c r="QM106" s="1124"/>
      <c r="QN106" s="1124"/>
      <c r="QO106" s="238"/>
      <c r="QP106" s="1124"/>
      <c r="QQ106" s="1124"/>
      <c r="QR106" s="1124"/>
      <c r="QS106" s="236"/>
      <c r="QT106" s="1124"/>
      <c r="QU106" s="1124"/>
      <c r="QV106" s="1124"/>
      <c r="QW106" s="1124"/>
      <c r="QX106" s="238"/>
      <c r="QY106" s="1124"/>
      <c r="QZ106" s="1124"/>
      <c r="RA106" s="1124"/>
      <c r="RB106" s="1124"/>
      <c r="RC106" s="1124"/>
      <c r="RD106" s="1124"/>
      <c r="RE106" s="1124"/>
      <c r="RF106" s="1124"/>
      <c r="RG106" s="1124"/>
      <c r="RH106" s="1124"/>
      <c r="RI106" s="1124"/>
      <c r="RJ106" s="1124"/>
      <c r="RK106" s="1124"/>
      <c r="RL106" s="1124"/>
      <c r="RM106" s="1124"/>
      <c r="RN106" s="238"/>
      <c r="RO106" s="1124"/>
      <c r="RP106" s="1124"/>
      <c r="RQ106" s="1124"/>
      <c r="RR106" s="1124"/>
      <c r="RS106" s="1124"/>
      <c r="RT106" s="412"/>
      <c r="RU106" s="1124"/>
      <c r="RV106" s="1124"/>
      <c r="RW106" s="1124"/>
      <c r="RX106" s="1124"/>
      <c r="RY106" s="1124"/>
      <c r="RZ106" s="1124"/>
      <c r="SA106" s="1132"/>
      <c r="SB106" s="1132"/>
      <c r="SC106" s="1132"/>
      <c r="SD106" s="236"/>
      <c r="SE106" s="1124"/>
      <c r="SF106" s="1124"/>
      <c r="SG106" s="1124"/>
      <c r="SH106" s="412"/>
      <c r="SI106" s="1124"/>
      <c r="SJ106" s="1124"/>
      <c r="SK106" s="1124"/>
      <c r="SL106" s="1124"/>
      <c r="SM106" s="1124"/>
      <c r="SN106" s="238"/>
      <c r="SO106" s="1124"/>
      <c r="SP106" s="1124"/>
      <c r="SQ106" s="238"/>
      <c r="SR106" s="1124"/>
      <c r="SS106" s="1124"/>
      <c r="ST106" s="1124"/>
      <c r="SU106" s="236"/>
      <c r="SV106" s="1124"/>
      <c r="SW106" s="1124"/>
      <c r="SX106" s="1124"/>
      <c r="SY106" s="1124"/>
      <c r="SZ106" s="238"/>
      <c r="TA106" s="1124"/>
      <c r="TB106" s="1124"/>
      <c r="TC106" s="1124"/>
      <c r="TD106" s="1124"/>
      <c r="TE106" s="1124"/>
      <c r="TF106" s="1124"/>
      <c r="TG106" s="1124"/>
      <c r="TH106" s="1124"/>
      <c r="TI106" s="1124"/>
      <c r="TJ106" s="1124"/>
      <c r="TK106" s="1124"/>
      <c r="TL106" s="1124"/>
      <c r="TM106" s="1124"/>
      <c r="TN106" s="1124"/>
      <c r="TO106" s="1124"/>
      <c r="TP106" s="238"/>
      <c r="TQ106" s="1124"/>
      <c r="TR106" s="1124"/>
      <c r="TS106" s="1124"/>
      <c r="TT106" s="1124"/>
      <c r="TU106" s="1124"/>
      <c r="TV106" s="412"/>
      <c r="TW106" s="1124"/>
      <c r="TX106" s="1124"/>
      <c r="TY106" s="1124"/>
      <c r="TZ106" s="1124"/>
      <c r="UA106" s="1124"/>
      <c r="UB106" s="1124"/>
      <c r="UC106" s="1132"/>
      <c r="UD106" s="1132"/>
      <c r="UE106" s="1132"/>
      <c r="UF106" s="236"/>
      <c r="UG106" s="1124"/>
      <c r="UH106" s="1124"/>
      <c r="UI106" s="1124"/>
      <c r="UJ106" s="412"/>
      <c r="UK106" s="1124"/>
      <c r="UL106" s="1124"/>
      <c r="UM106" s="1124"/>
      <c r="UN106" s="1124"/>
      <c r="UO106" s="1124"/>
      <c r="UP106" s="238"/>
      <c r="UQ106" s="1124"/>
      <c r="UR106" s="1124"/>
      <c r="US106" s="238"/>
      <c r="UT106" s="1124"/>
      <c r="UU106" s="1124"/>
      <c r="UV106" s="1124"/>
      <c r="UW106" s="236"/>
      <c r="UX106" s="1124"/>
      <c r="UY106" s="1124"/>
      <c r="UZ106" s="1124"/>
      <c r="VA106" s="1124"/>
      <c r="VB106" s="238"/>
      <c r="VC106" s="1124"/>
      <c r="VD106" s="1124"/>
      <c r="VE106" s="1124"/>
      <c r="VF106" s="1124"/>
      <c r="VG106" s="1124"/>
      <c r="VH106" s="1124"/>
      <c r="VI106" s="1124"/>
      <c r="VJ106" s="1124"/>
      <c r="VK106" s="1124"/>
      <c r="VL106" s="1124"/>
      <c r="VM106" s="1124"/>
      <c r="VN106" s="1124"/>
      <c r="VO106" s="1124"/>
      <c r="VP106" s="1124"/>
      <c r="VQ106" s="1124"/>
      <c r="VR106" s="238"/>
      <c r="VS106" s="1124"/>
      <c r="VT106" s="1124"/>
      <c r="VU106" s="1124"/>
      <c r="VV106" s="1124"/>
      <c r="VW106" s="1124"/>
      <c r="VX106" s="412"/>
      <c r="VY106" s="1124"/>
      <c r="VZ106" s="1124"/>
      <c r="WA106" s="1124"/>
      <c r="WB106" s="1124"/>
      <c r="WC106" s="1124"/>
      <c r="WD106" s="1124"/>
      <c r="WE106" s="1132"/>
      <c r="WF106" s="1132"/>
      <c r="WG106" s="1132"/>
      <c r="WH106" s="236"/>
      <c r="WI106" s="1124"/>
      <c r="WJ106" s="1124"/>
      <c r="WK106" s="1124"/>
      <c r="WL106" s="412"/>
      <c r="WM106" s="1124"/>
      <c r="WN106" s="1124"/>
      <c r="WO106" s="1124"/>
      <c r="WP106" s="1124"/>
      <c r="WQ106" s="1124"/>
      <c r="WR106" s="238"/>
      <c r="WS106" s="1124"/>
      <c r="WT106" s="1124"/>
      <c r="WU106" s="238"/>
      <c r="WV106" s="1124"/>
      <c r="WW106" s="1124"/>
      <c r="WX106" s="1124"/>
      <c r="WY106" s="236"/>
      <c r="WZ106" s="1124"/>
      <c r="XA106" s="1124"/>
      <c r="XB106" s="1124"/>
      <c r="XC106" s="1124"/>
      <c r="XD106" s="238"/>
      <c r="XE106" s="1124"/>
      <c r="XF106" s="1124"/>
      <c r="XG106" s="1124"/>
      <c r="XH106" s="1124"/>
      <c r="XI106" s="1124"/>
      <c r="XJ106" s="1124"/>
      <c r="XK106" s="1124"/>
      <c r="XL106" s="1124"/>
      <c r="XM106" s="1124"/>
      <c r="XN106" s="1124"/>
      <c r="XO106" s="1124"/>
      <c r="XP106" s="1124"/>
      <c r="XQ106" s="1124"/>
      <c r="XR106" s="1124"/>
      <c r="XS106" s="1124"/>
      <c r="XT106" s="238"/>
      <c r="XU106" s="1124"/>
      <c r="XV106" s="1124"/>
      <c r="XW106" s="1124"/>
      <c r="XX106" s="1124"/>
      <c r="XY106" s="1124"/>
      <c r="XZ106" s="412"/>
      <c r="YA106" s="1124"/>
      <c r="YB106" s="1124"/>
      <c r="YC106" s="1124"/>
      <c r="YD106" s="1124"/>
      <c r="YE106" s="1124"/>
      <c r="YF106" s="1124"/>
      <c r="YG106" s="1132"/>
      <c r="YH106" s="1132"/>
      <c r="YI106" s="1132"/>
      <c r="YJ106" s="236"/>
      <c r="YK106" s="1124"/>
      <c r="YL106" s="1124"/>
      <c r="YM106" s="1124"/>
      <c r="YN106" s="412"/>
      <c r="YO106" s="1124"/>
      <c r="YP106" s="1124"/>
      <c r="YQ106" s="1124"/>
      <c r="YR106" s="1124"/>
      <c r="YS106" s="1124"/>
      <c r="YT106" s="238"/>
      <c r="YU106" s="1124"/>
      <c r="YV106" s="1124"/>
      <c r="YW106" s="238"/>
      <c r="YX106" s="1124"/>
      <c r="YY106" s="1124"/>
      <c r="YZ106" s="1124"/>
      <c r="ZA106" s="236"/>
      <c r="ZB106" s="1124"/>
      <c r="ZC106" s="1124"/>
      <c r="ZD106" s="1124"/>
      <c r="ZE106" s="1124"/>
      <c r="ZF106" s="238"/>
      <c r="ZG106" s="1124"/>
      <c r="ZH106" s="1124"/>
      <c r="ZI106" s="1124"/>
      <c r="ZJ106" s="1124"/>
      <c r="ZK106" s="1124"/>
      <c r="ZL106" s="1124"/>
      <c r="ZM106" s="1124"/>
      <c r="ZN106" s="1124"/>
      <c r="ZO106" s="1124"/>
      <c r="ZP106" s="1124"/>
      <c r="ZQ106" s="1124"/>
      <c r="ZR106" s="1124"/>
      <c r="ZS106" s="1124"/>
      <c r="ZT106" s="1124"/>
      <c r="ZU106" s="1124"/>
      <c r="ZV106" s="238"/>
      <c r="ZW106" s="1124"/>
      <c r="ZX106" s="1124"/>
      <c r="ZY106" s="1124"/>
      <c r="ZZ106" s="1124"/>
      <c r="AAA106" s="1124"/>
      <c r="AAB106" s="412"/>
      <c r="AAC106" s="1124"/>
      <c r="AAD106" s="1124"/>
      <c r="AAE106" s="1124"/>
      <c r="AAF106" s="1124"/>
      <c r="AAG106" s="1124"/>
      <c r="AAH106" s="1124"/>
      <c r="AAI106" s="1132"/>
      <c r="AAJ106" s="1132"/>
      <c r="AAK106" s="1132"/>
      <c r="AAL106" s="236"/>
      <c r="AAM106" s="1124"/>
      <c r="AAN106" s="1124"/>
      <c r="AAO106" s="1124"/>
      <c r="AAP106" s="412"/>
      <c r="AAQ106" s="1124"/>
      <c r="AAR106" s="1124"/>
      <c r="AAS106" s="1124"/>
      <c r="AAT106" s="1124"/>
      <c r="AAU106" s="1124"/>
      <c r="AAV106" s="238"/>
      <c r="AAW106" s="1124"/>
      <c r="AAX106" s="1124"/>
      <c r="AAY106" s="238"/>
      <c r="AAZ106" s="1124"/>
      <c r="ABA106" s="1124"/>
      <c r="ABB106" s="1124"/>
      <c r="ABC106" s="236"/>
      <c r="ABD106" s="1124"/>
      <c r="ABE106" s="1124"/>
      <c r="ABF106" s="1124"/>
      <c r="ABG106" s="1124"/>
      <c r="ABH106" s="238"/>
      <c r="ABI106" s="1124"/>
      <c r="ABJ106" s="1124"/>
      <c r="ABK106" s="1124"/>
      <c r="ABL106" s="1124"/>
      <c r="ABM106" s="1124"/>
      <c r="ABN106" s="1124"/>
      <c r="ABO106" s="1124"/>
      <c r="ABP106" s="1124"/>
      <c r="ABQ106" s="1124"/>
      <c r="ABR106" s="1124"/>
      <c r="ABS106" s="1124"/>
      <c r="ABT106" s="1124"/>
      <c r="ABU106" s="1124"/>
      <c r="ABV106" s="1124"/>
      <c r="ABW106" s="1124"/>
      <c r="ABX106" s="238"/>
      <c r="ABY106" s="1124"/>
      <c r="ABZ106" s="1124"/>
      <c r="ACA106" s="1124"/>
      <c r="ACB106" s="1124"/>
      <c r="ACC106" s="1124"/>
      <c r="ACD106" s="412"/>
      <c r="ACE106" s="1124"/>
      <c r="ACF106" s="1124"/>
      <c r="ACG106" s="1124"/>
      <c r="ACH106" s="1124"/>
      <c r="ACI106" s="1124"/>
      <c r="ACJ106" s="1124"/>
      <c r="ACK106" s="1132"/>
      <c r="ACL106" s="1132"/>
      <c r="ACM106" s="1132"/>
      <c r="ACN106" s="236"/>
      <c r="ACO106" s="1124"/>
      <c r="ACP106" s="1124"/>
      <c r="ACQ106" s="1124"/>
      <c r="ACR106" s="412"/>
      <c r="ACS106" s="1124"/>
      <c r="ACT106" s="1124"/>
      <c r="ACU106" s="1124"/>
      <c r="ACV106" s="1124"/>
      <c r="ACW106" s="1124"/>
      <c r="ACX106" s="238"/>
      <c r="ACY106" s="1124"/>
      <c r="ACZ106" s="1124"/>
      <c r="ADA106" s="238"/>
      <c r="ADB106" s="1124"/>
      <c r="ADC106" s="1124"/>
      <c r="ADD106" s="1124"/>
      <c r="ADE106" s="236"/>
      <c r="ADF106" s="1124"/>
      <c r="ADG106" s="1124"/>
      <c r="ADH106" s="1124"/>
      <c r="ADI106" s="1124"/>
      <c r="ADJ106" s="238"/>
      <c r="ADK106" s="1124"/>
      <c r="ADL106" s="1124"/>
      <c r="ADM106" s="1124"/>
      <c r="ADN106" s="1124"/>
      <c r="ADO106" s="1124"/>
      <c r="ADP106" s="1124"/>
      <c r="ADQ106" s="1124"/>
      <c r="ADR106" s="1124"/>
      <c r="ADS106" s="1124"/>
      <c r="ADT106" s="1124"/>
      <c r="ADU106" s="1124"/>
      <c r="ADV106" s="1124"/>
      <c r="ADW106" s="1124"/>
      <c r="ADX106" s="1124"/>
      <c r="ADY106" s="1124"/>
      <c r="ADZ106" s="238"/>
      <c r="AEA106" s="1124"/>
      <c r="AEB106" s="1124"/>
      <c r="AEC106" s="1124"/>
      <c r="AED106" s="1124"/>
      <c r="AEE106" s="1124"/>
      <c r="AEF106" s="412"/>
      <c r="AEG106" s="1124"/>
      <c r="AEH106" s="1124"/>
      <c r="AEI106" s="1124"/>
      <c r="AEJ106" s="1124"/>
      <c r="AEK106" s="1124"/>
      <c r="AEL106" s="1124"/>
      <c r="AEM106" s="1132"/>
      <c r="AEN106" s="1132"/>
      <c r="AEO106" s="1132"/>
      <c r="AEP106" s="236"/>
      <c r="AEQ106" s="1124"/>
      <c r="AER106" s="1124"/>
      <c r="AES106" s="1124"/>
      <c r="AET106" s="412"/>
      <c r="AEU106" s="1124"/>
      <c r="AEV106" s="1124"/>
      <c r="AEW106" s="1124"/>
      <c r="AEX106" s="1124"/>
      <c r="AEY106" s="1124"/>
      <c r="AEZ106" s="238"/>
      <c r="AFA106" s="1124"/>
      <c r="AFB106" s="1124"/>
      <c r="AFC106" s="238"/>
      <c r="AFD106" s="1124"/>
      <c r="AFE106" s="1124"/>
      <c r="AFF106" s="1124"/>
      <c r="AFG106" s="236"/>
      <c r="AFH106" s="1124"/>
      <c r="AFI106" s="1124"/>
      <c r="AFJ106" s="1124"/>
      <c r="AFK106" s="1124"/>
      <c r="AFL106" s="238"/>
      <c r="AFM106" s="1124"/>
      <c r="AFN106" s="1124"/>
      <c r="AFO106" s="1124"/>
      <c r="AFP106" s="1124"/>
      <c r="AFQ106" s="1124"/>
      <c r="AFR106" s="1124"/>
      <c r="AFS106" s="1124"/>
      <c r="AFT106" s="1124"/>
      <c r="AFU106" s="1124"/>
      <c r="AFV106" s="1124"/>
      <c r="AFW106" s="1124"/>
      <c r="AFX106" s="1124"/>
      <c r="AFY106" s="1124"/>
      <c r="AFZ106" s="1124"/>
      <c r="AGA106" s="1124"/>
      <c r="AGB106" s="238"/>
      <c r="AGC106" s="1124"/>
      <c r="AGD106" s="1124"/>
      <c r="AGE106" s="1124"/>
      <c r="AGF106" s="1124"/>
      <c r="AGG106" s="1124"/>
      <c r="AGH106" s="412"/>
      <c r="AGI106" s="1124"/>
      <c r="AGJ106" s="1124"/>
      <c r="AGK106" s="1124"/>
      <c r="AGL106" s="1124"/>
      <c r="AGM106" s="1124"/>
      <c r="AGN106" s="1124"/>
      <c r="AGO106" s="1132"/>
      <c r="AGP106" s="1132"/>
      <c r="AGQ106" s="1132"/>
      <c r="AGR106" s="236"/>
      <c r="AGS106" s="1124"/>
      <c r="AGT106" s="1124"/>
      <c r="AGU106" s="1124"/>
      <c r="AGV106" s="412"/>
      <c r="AGW106" s="1124"/>
      <c r="AGX106" s="1124"/>
      <c r="AGY106" s="1124"/>
      <c r="AGZ106" s="1124"/>
      <c r="AHA106" s="1124"/>
      <c r="AHB106" s="238"/>
      <c r="AHC106" s="1124"/>
      <c r="AHD106" s="1124"/>
      <c r="AHE106" s="238"/>
      <c r="AHF106" s="1124"/>
      <c r="AHG106" s="1124"/>
      <c r="AHH106" s="1124"/>
      <c r="AHI106" s="236"/>
      <c r="AHJ106" s="1124"/>
      <c r="AHK106" s="1124"/>
      <c r="AHL106" s="1124"/>
      <c r="AHM106" s="1124"/>
      <c r="AHN106" s="238"/>
      <c r="AHO106" s="1124"/>
      <c r="AHP106" s="1124"/>
      <c r="AHQ106" s="1124"/>
      <c r="AHR106" s="1124"/>
      <c r="AHS106" s="1124"/>
      <c r="AHT106" s="1124"/>
      <c r="AHU106" s="1124"/>
      <c r="AHV106" s="1124"/>
      <c r="AHW106" s="1124"/>
      <c r="AHX106" s="1124"/>
      <c r="AHY106" s="1124"/>
      <c r="AHZ106" s="1124"/>
      <c r="AIA106" s="1124"/>
      <c r="AIB106" s="1124"/>
      <c r="AIC106" s="1124"/>
      <c r="AID106" s="238"/>
      <c r="AIE106" s="1124"/>
      <c r="AIF106" s="1124"/>
      <c r="AIG106" s="1124"/>
      <c r="AIH106" s="1124"/>
      <c r="AII106" s="1124"/>
      <c r="AIJ106" s="412"/>
      <c r="AIK106" s="1124"/>
      <c r="AIL106" s="1124"/>
      <c r="AIM106" s="1124"/>
      <c r="AIN106" s="1124"/>
      <c r="AIO106" s="1124"/>
      <c r="AIP106" s="1124"/>
      <c r="AIQ106" s="1132"/>
      <c r="AIR106" s="1132"/>
      <c r="AIS106" s="1132"/>
      <c r="AIT106" s="236"/>
      <c r="AIU106" s="1124"/>
      <c r="AIV106" s="1124"/>
      <c r="AIW106" s="1124"/>
      <c r="AIX106" s="412"/>
      <c r="AIY106" s="1124"/>
      <c r="AIZ106" s="1124"/>
      <c r="AJA106" s="1124"/>
      <c r="AJB106" s="1124"/>
      <c r="AJC106" s="1124"/>
      <c r="AJD106" s="238"/>
      <c r="AJE106" s="1124"/>
      <c r="AJF106" s="1124"/>
      <c r="AJG106" s="238"/>
      <c r="AJH106" s="1124"/>
      <c r="AJI106" s="1124"/>
      <c r="AJJ106" s="1124"/>
      <c r="AJK106" s="236"/>
      <c r="AJL106" s="1124"/>
      <c r="AJM106" s="1124"/>
      <c r="AJN106" s="1124"/>
      <c r="AJO106" s="1124"/>
      <c r="AJP106" s="238"/>
      <c r="AJQ106" s="1124"/>
      <c r="AJR106" s="1124"/>
      <c r="AJS106" s="1124"/>
      <c r="AJT106" s="1124"/>
      <c r="AJU106" s="1124"/>
      <c r="AJV106" s="1124"/>
      <c r="AJW106" s="1124"/>
      <c r="AJX106" s="1124"/>
      <c r="AJY106" s="1124"/>
      <c r="AJZ106" s="1124"/>
      <c r="AKA106" s="1124"/>
      <c r="AKB106" s="1124"/>
      <c r="AKC106" s="1124"/>
      <c r="AKD106" s="1124"/>
      <c r="AKE106" s="1124"/>
      <c r="AKF106" s="238"/>
      <c r="AKG106" s="1124"/>
      <c r="AKH106" s="1124"/>
      <c r="AKI106" s="1124"/>
      <c r="AKJ106" s="1124"/>
      <c r="AKK106" s="1124"/>
      <c r="AKL106" s="412"/>
      <c r="AKM106" s="1124"/>
      <c r="AKN106" s="1124"/>
      <c r="AKO106" s="1124"/>
      <c r="AKP106" s="1124"/>
      <c r="AKQ106" s="1124"/>
      <c r="AKR106" s="1124"/>
      <c r="AKS106" s="1132"/>
      <c r="AKT106" s="1132"/>
      <c r="AKU106" s="1132"/>
      <c r="AKV106" s="236"/>
      <c r="AKW106" s="1124"/>
      <c r="AKX106" s="1124"/>
      <c r="AKY106" s="1124"/>
      <c r="AKZ106" s="412"/>
      <c r="ALA106" s="1124"/>
      <c r="ALB106" s="1124"/>
      <c r="ALC106" s="1124"/>
      <c r="ALD106" s="1124"/>
      <c r="ALE106" s="1124"/>
      <c r="ALF106" s="238"/>
      <c r="ALG106" s="1124"/>
      <c r="ALH106" s="1124"/>
      <c r="ALI106" s="238"/>
      <c r="ALJ106" s="1124"/>
      <c r="ALK106" s="1124"/>
      <c r="ALL106" s="1124"/>
      <c r="ALM106" s="236"/>
      <c r="ALN106" s="1124"/>
      <c r="ALO106" s="1124"/>
      <c r="ALP106" s="1124"/>
      <c r="ALQ106" s="1124"/>
      <c r="ALR106" s="238"/>
      <c r="ALS106" s="1124"/>
      <c r="ALT106" s="1124"/>
      <c r="ALU106" s="1124"/>
      <c r="ALV106" s="1124"/>
      <c r="ALW106" s="1124"/>
      <c r="ALX106" s="1124"/>
      <c r="ALY106" s="1124"/>
      <c r="ALZ106" s="1124"/>
      <c r="AMA106" s="1124"/>
      <c r="AMB106" s="1124"/>
      <c r="AMC106" s="1124"/>
      <c r="AMD106" s="1124"/>
      <c r="AME106" s="1124"/>
      <c r="AMF106" s="1124"/>
      <c r="AMG106" s="1124"/>
      <c r="AMH106" s="238"/>
      <c r="AMI106" s="1124"/>
      <c r="AMJ106" s="1124"/>
      <c r="AMK106" s="1124"/>
      <c r="AML106" s="1124"/>
      <c r="AMM106" s="1124"/>
      <c r="AMN106" s="412"/>
      <c r="AMO106" s="1124"/>
      <c r="AMP106" s="1124"/>
      <c r="AMQ106" s="1124"/>
      <c r="AMR106" s="1124"/>
      <c r="AMS106" s="1124"/>
      <c r="AMT106" s="1124"/>
      <c r="AMU106" s="1132"/>
      <c r="AMV106" s="1132"/>
      <c r="AMW106" s="1132"/>
      <c r="AMX106" s="236"/>
      <c r="AMY106" s="1124"/>
      <c r="AMZ106" s="1124"/>
      <c r="ANA106" s="1124"/>
      <c r="ANB106" s="412"/>
      <c r="ANC106" s="1124"/>
      <c r="AND106" s="1124"/>
      <c r="ANE106" s="1124"/>
      <c r="ANF106" s="1124"/>
      <c r="ANG106" s="1124"/>
      <c r="ANH106" s="238"/>
      <c r="ANI106" s="1124"/>
      <c r="ANJ106" s="1124"/>
      <c r="ANK106" s="238"/>
      <c r="ANL106" s="1124"/>
      <c r="ANM106" s="1124"/>
      <c r="ANN106" s="1124"/>
      <c r="ANO106" s="236"/>
      <c r="ANP106" s="1124"/>
      <c r="ANQ106" s="1124"/>
      <c r="ANR106" s="1124"/>
      <c r="ANS106" s="1124"/>
      <c r="ANT106" s="238"/>
      <c r="ANU106" s="1124"/>
      <c r="ANV106" s="1124"/>
      <c r="ANW106" s="1124"/>
      <c r="ANX106" s="1124"/>
      <c r="ANY106" s="1124"/>
      <c r="ANZ106" s="1124"/>
      <c r="AOA106" s="1124"/>
      <c r="AOB106" s="1124"/>
      <c r="AOC106" s="1124"/>
      <c r="AOD106" s="1124"/>
      <c r="AOE106" s="1124"/>
      <c r="AOF106" s="1124"/>
      <c r="AOG106" s="1124"/>
      <c r="AOH106" s="1124"/>
      <c r="AOI106" s="1124"/>
      <c r="AOJ106" s="238"/>
      <c r="AOK106" s="1124"/>
      <c r="AOL106" s="1124"/>
      <c r="AOM106" s="1124"/>
      <c r="AON106" s="1124"/>
      <c r="AOO106" s="1124"/>
      <c r="AOP106" s="412"/>
      <c r="AOQ106" s="1124"/>
      <c r="AOR106" s="1124"/>
      <c r="AOS106" s="1124"/>
      <c r="AOT106" s="1124"/>
      <c r="AOU106" s="1124"/>
      <c r="AOV106" s="1124"/>
      <c r="AOW106" s="1132"/>
      <c r="AOX106" s="1132"/>
      <c r="AOY106" s="1132"/>
      <c r="AOZ106" s="236"/>
      <c r="APA106" s="1124"/>
      <c r="APB106" s="1124"/>
      <c r="APC106" s="1124"/>
      <c r="APD106" s="412"/>
      <c r="APE106" s="1124"/>
      <c r="APF106" s="1124"/>
      <c r="APG106" s="1124"/>
      <c r="APH106" s="1124"/>
      <c r="API106" s="1124"/>
      <c r="APJ106" s="238"/>
      <c r="APK106" s="1124"/>
      <c r="APL106" s="1124"/>
      <c r="APM106" s="238"/>
      <c r="APN106" s="1124"/>
      <c r="APO106" s="1124"/>
      <c r="APP106" s="1124"/>
      <c r="APQ106" s="236"/>
      <c r="APR106" s="1124"/>
      <c r="APS106" s="1124"/>
      <c r="APT106" s="1124"/>
      <c r="APU106" s="1124"/>
      <c r="APV106" s="238"/>
      <c r="APW106" s="1124"/>
      <c r="APX106" s="1124"/>
      <c r="APY106" s="1124"/>
      <c r="APZ106" s="1124"/>
      <c r="AQA106" s="1124"/>
      <c r="AQB106" s="1124"/>
      <c r="AQC106" s="1124"/>
      <c r="AQD106" s="1124"/>
      <c r="AQE106" s="1124"/>
      <c r="AQF106" s="1124"/>
      <c r="AQG106" s="1124"/>
      <c r="AQH106" s="1124"/>
      <c r="AQI106" s="1124"/>
      <c r="AQJ106" s="1124"/>
      <c r="AQK106" s="1124"/>
      <c r="AQL106" s="238"/>
      <c r="AQM106" s="1124"/>
      <c r="AQN106" s="1124"/>
      <c r="AQO106" s="1124"/>
      <c r="AQP106" s="1124"/>
      <c r="AQQ106" s="1124"/>
      <c r="AQR106" s="412"/>
      <c r="AQS106" s="1124"/>
      <c r="AQT106" s="1124"/>
      <c r="AQU106" s="1124"/>
      <c r="AQV106" s="1124"/>
      <c r="AQW106" s="1124"/>
      <c r="AQX106" s="1124"/>
      <c r="AQY106" s="1132"/>
      <c r="AQZ106" s="1132"/>
      <c r="ARA106" s="1132"/>
      <c r="ARB106" s="236"/>
      <c r="ARC106" s="1124"/>
      <c r="ARD106" s="1124"/>
      <c r="ARE106" s="1124"/>
      <c r="ARF106" s="412"/>
      <c r="ARG106" s="1124"/>
      <c r="ARH106" s="1124"/>
      <c r="ARI106" s="1124"/>
      <c r="ARJ106" s="1124"/>
      <c r="ARK106" s="1124"/>
      <c r="ARL106" s="238"/>
      <c r="ARM106" s="1124"/>
      <c r="ARN106" s="1124"/>
      <c r="ARO106" s="238"/>
      <c r="ARP106" s="1124"/>
      <c r="ARQ106" s="1124"/>
      <c r="ARR106" s="1124"/>
      <c r="ARS106" s="236"/>
      <c r="ART106" s="1124"/>
      <c r="ARU106" s="1124"/>
      <c r="ARV106" s="1124"/>
      <c r="ARW106" s="1124"/>
      <c r="ARX106" s="238"/>
      <c r="ARY106" s="1124"/>
      <c r="ARZ106" s="1124"/>
      <c r="ASA106" s="1124"/>
      <c r="ASB106" s="1124"/>
      <c r="ASC106" s="1124"/>
      <c r="ASD106" s="1124"/>
      <c r="ASE106" s="1124"/>
      <c r="ASF106" s="1124"/>
      <c r="ASG106" s="1124"/>
      <c r="ASH106" s="1124"/>
      <c r="ASI106" s="1124"/>
      <c r="ASJ106" s="1124"/>
      <c r="ASK106" s="1124"/>
      <c r="ASL106" s="1124"/>
      <c r="ASM106" s="1124"/>
      <c r="ASN106" s="238"/>
      <c r="ASO106" s="1124"/>
      <c r="ASP106" s="1124"/>
      <c r="ASQ106" s="1124"/>
      <c r="ASR106" s="1124"/>
      <c r="ASS106" s="1124"/>
      <c r="AST106" s="412"/>
      <c r="ASU106" s="1124"/>
      <c r="ASV106" s="1124"/>
      <c r="ASW106" s="1124"/>
      <c r="ASX106" s="1124"/>
      <c r="ASY106" s="1124"/>
      <c r="ASZ106" s="1124"/>
      <c r="ATA106" s="1132"/>
      <c r="ATB106" s="1132"/>
      <c r="ATC106" s="1132"/>
      <c r="ATD106" s="236"/>
      <c r="ATE106" s="1124"/>
      <c r="ATF106" s="1124"/>
      <c r="ATG106" s="1124"/>
      <c r="ATH106" s="412"/>
      <c r="ATI106" s="1124"/>
      <c r="ATJ106" s="1124"/>
      <c r="ATK106" s="1124"/>
      <c r="ATL106" s="1124"/>
      <c r="ATM106" s="1124"/>
      <c r="ATN106" s="238"/>
      <c r="ATO106" s="1124"/>
      <c r="ATP106" s="1124"/>
      <c r="ATQ106" s="238"/>
      <c r="ATR106" s="1124"/>
      <c r="ATS106" s="1124"/>
      <c r="ATT106" s="1124"/>
      <c r="ATU106" s="236"/>
      <c r="ATV106" s="1124"/>
      <c r="ATW106" s="1124"/>
      <c r="ATX106" s="1124"/>
      <c r="ATY106" s="1124"/>
      <c r="ATZ106" s="238"/>
      <c r="AUA106" s="1124"/>
      <c r="AUB106" s="1124"/>
      <c r="AUC106" s="1124"/>
      <c r="AUD106" s="1124"/>
      <c r="AUE106" s="1124"/>
      <c r="AUF106" s="1124"/>
      <c r="AUG106" s="1124"/>
      <c r="AUH106" s="1124"/>
      <c r="AUJ106" s="1179"/>
      <c r="AUK106" s="291"/>
      <c r="AUL106" s="289"/>
      <c r="AUM106" s="289"/>
      <c r="AUN106" s="289"/>
      <c r="AUO106" s="289"/>
      <c r="AUP106" s="290"/>
      <c r="AUQ106" s="289"/>
      <c r="AUR106" s="289"/>
      <c r="AUS106" s="289"/>
      <c r="AUT106" s="289"/>
      <c r="AUU106" s="289"/>
      <c r="AUV106" s="289"/>
      <c r="AUW106" s="289"/>
      <c r="AUX106" s="293"/>
      <c r="AUY106" s="289"/>
      <c r="AUZ106" s="289"/>
      <c r="AVA106" s="289"/>
      <c r="AVB106" s="289"/>
      <c r="AVC106" s="289"/>
      <c r="AVD106" s="546"/>
      <c r="AVE106" s="289"/>
      <c r="AVF106" s="289"/>
      <c r="AVG106" s="289"/>
      <c r="AVL106" s="238"/>
      <c r="AVV106" s="291"/>
      <c r="AVW106" s="1679"/>
      <c r="AVX106" s="1680"/>
      <c r="AVY106" s="1680"/>
      <c r="AVZ106" s="1567"/>
      <c r="AWA106" s="1248"/>
      <c r="AWB106" s="1248"/>
      <c r="AWC106" s="1248"/>
      <c r="AWD106" s="1248"/>
      <c r="AWE106" s="1248"/>
      <c r="AWF106" s="1248"/>
      <c r="AWG106" s="1248"/>
      <c r="AWH106" s="1248"/>
      <c r="AWI106" s="1248"/>
      <c r="AWJ106" s="1248"/>
      <c r="AWK106" s="1248"/>
      <c r="AWL106" s="1250"/>
      <c r="AWM106" s="1250"/>
      <c r="AWN106" s="1250"/>
      <c r="AWO106" s="1250"/>
      <c r="AWP106" s="1248"/>
      <c r="AWQ106" s="1248"/>
      <c r="AWR106" s="1248"/>
      <c r="AWS106" s="1248"/>
      <c r="AWT106" s="1248"/>
      <c r="AWU106" s="1565"/>
      <c r="AWV106" s="1680"/>
      <c r="AWW106" s="1680"/>
      <c r="AWX106" s="1752"/>
      <c r="AWY106" s="1252"/>
      <c r="AXH106" s="238"/>
      <c r="AXN106" s="412"/>
      <c r="AXS106" s="412"/>
      <c r="AXV106" s="783"/>
      <c r="AXY106" s="237"/>
      <c r="AYB106" s="412"/>
      <c r="AYH106" s="238"/>
      <c r="AYL106" s="236"/>
      <c r="AYR106" s="238"/>
      <c r="AYW106" s="271"/>
      <c r="AZB106" s="238"/>
      <c r="AZH106" s="412"/>
      <c r="AZK106" s="1124"/>
      <c r="AZL106" s="1124"/>
      <c r="AZM106" s="1124"/>
      <c r="AZN106" s="1124"/>
      <c r="AZO106" s="1132"/>
      <c r="AZP106" s="1132"/>
      <c r="AZQ106" s="1132"/>
      <c r="AZR106" s="236"/>
      <c r="AZS106" s="1124"/>
      <c r="AZT106" s="1124"/>
      <c r="AZU106" s="1124"/>
      <c r="AZV106" s="412"/>
      <c r="AZW106" s="1124"/>
      <c r="AZX106" s="1124"/>
      <c r="AZY106" s="1124"/>
      <c r="AZZ106" s="1124"/>
      <c r="BAA106" s="1124"/>
      <c r="BAB106" s="238"/>
      <c r="BAC106" s="1124"/>
      <c r="BAD106" s="1124"/>
      <c r="BAE106" s="238"/>
      <c r="BAF106" s="1124"/>
      <c r="BAG106" s="1124"/>
      <c r="BAH106" s="1124"/>
      <c r="BAI106" s="236"/>
      <c r="BAJ106" s="1124"/>
      <c r="BAK106" s="1124"/>
      <c r="BAL106" s="1124"/>
      <c r="BAM106" s="1124"/>
      <c r="BAN106" s="238"/>
      <c r="BAW106" s="1124"/>
      <c r="BAX106" s="1124"/>
      <c r="BAY106" s="1124"/>
      <c r="BAZ106" s="1124"/>
      <c r="BBA106" s="1124"/>
      <c r="BBB106" s="1124"/>
      <c r="BBC106" s="1124"/>
      <c r="BBD106" s="238"/>
      <c r="BBE106" s="1124"/>
      <c r="BBF106" s="1124"/>
      <c r="BBG106" s="1124"/>
      <c r="BBH106" s="1124"/>
      <c r="BBI106" s="1124"/>
      <c r="BBJ106" s="412"/>
      <c r="BBK106" s="1124"/>
      <c r="BBL106" s="1124"/>
      <c r="BBM106" s="1124"/>
      <c r="BBN106" s="1124"/>
      <c r="BBO106" s="1124"/>
      <c r="BBP106" s="1124"/>
      <c r="BBQ106" s="1132"/>
      <c r="BBR106" s="1132"/>
      <c r="BBS106" s="1132"/>
      <c r="BBT106" s="236"/>
      <c r="BBU106" s="1124"/>
      <c r="BBV106" s="1124"/>
      <c r="BBW106" s="1124"/>
      <c r="BBX106" s="412"/>
      <c r="BBY106" s="1124"/>
      <c r="BBZ106" s="1124"/>
      <c r="BCA106" s="1124"/>
      <c r="BCB106" s="1124"/>
      <c r="BCC106" s="1124"/>
      <c r="BCD106" s="238"/>
      <c r="BCE106" s="1124"/>
      <c r="BCF106" s="1124"/>
      <c r="BCG106" s="238"/>
      <c r="BCH106" s="1124"/>
      <c r="BCI106" s="1124"/>
      <c r="BCJ106" s="1124"/>
      <c r="BCK106" s="236"/>
      <c r="BCL106" s="1124"/>
      <c r="BCM106" s="1124"/>
      <c r="BCN106" s="1124"/>
      <c r="BCO106" s="1124"/>
      <c r="BCP106" s="238"/>
      <c r="BCQ106" s="1124"/>
      <c r="BCR106" s="1124"/>
      <c r="BCS106" s="1124"/>
      <c r="BCT106" s="1124"/>
      <c r="BCU106" s="1124"/>
      <c r="BCV106" s="1124"/>
      <c r="BCW106" s="1124"/>
      <c r="BCX106" s="1124"/>
      <c r="BCY106" s="1124"/>
      <c r="BCZ106" s="1124"/>
      <c r="BDA106" s="1124"/>
      <c r="BDB106" s="1124"/>
      <c r="BDC106" s="1124"/>
      <c r="BDD106" s="1124"/>
      <c r="BDE106" s="1124"/>
      <c r="BDF106" s="238"/>
      <c r="BDG106" s="1124"/>
      <c r="BDH106" s="1124"/>
      <c r="BDI106" s="1124"/>
      <c r="BDJ106" s="1124"/>
      <c r="BDK106" s="1124"/>
      <c r="BDL106" s="412"/>
      <c r="BDM106" s="1124"/>
      <c r="BDN106" s="1124"/>
      <c r="BDO106" s="1124"/>
      <c r="BDP106" s="1124"/>
      <c r="BDQ106" s="1124"/>
      <c r="BDR106" s="1124"/>
      <c r="BDS106" s="1132"/>
      <c r="BDT106" s="1132"/>
      <c r="BDU106" s="1132"/>
      <c r="BDV106" s="236"/>
      <c r="BDW106" s="1124"/>
      <c r="BDX106" s="1124"/>
      <c r="BDY106" s="1124"/>
      <c r="BDZ106" s="412"/>
      <c r="BEA106" s="1124"/>
      <c r="BEB106" s="1124"/>
      <c r="BEC106" s="1124"/>
      <c r="BED106" s="1124"/>
      <c r="BEE106" s="1124"/>
      <c r="BEF106" s="238"/>
      <c r="BEG106" s="1124"/>
      <c r="BEH106" s="1124"/>
      <c r="BEI106" s="238"/>
      <c r="BEJ106" s="1124"/>
      <c r="BEK106" s="1124"/>
      <c r="BEL106" s="1124"/>
      <c r="BEM106" s="236"/>
      <c r="BEN106" s="1124"/>
      <c r="BEO106" s="1124"/>
      <c r="BEP106" s="1124"/>
      <c r="BEQ106" s="1124"/>
      <c r="BER106" s="238"/>
      <c r="BES106" s="1124"/>
      <c r="BET106" s="1124"/>
      <c r="BEU106" s="1124"/>
      <c r="BEV106" s="1124"/>
      <c r="BEW106" s="1124"/>
      <c r="BEX106" s="1124"/>
      <c r="BEY106" s="1124"/>
      <c r="BEZ106" s="1124"/>
      <c r="BFA106" s="1124"/>
      <c r="BFB106" s="1124"/>
      <c r="BFC106" s="1124"/>
      <c r="BFD106" s="1124"/>
      <c r="BFE106" s="1124"/>
      <c r="BFF106" s="1124"/>
      <c r="BFG106" s="1124"/>
      <c r="BFH106" s="238"/>
      <c r="BFI106" s="1124"/>
      <c r="BFJ106" s="1124"/>
      <c r="BFK106" s="1124"/>
      <c r="BFL106" s="1124"/>
      <c r="BFM106" s="1124"/>
      <c r="BFN106" s="412"/>
      <c r="BFO106" s="1124"/>
      <c r="BFP106" s="1124"/>
      <c r="BFQ106" s="1124"/>
      <c r="BFR106" s="1124"/>
      <c r="BFS106" s="1124"/>
      <c r="BFT106" s="1124"/>
      <c r="BFU106" s="1132"/>
      <c r="BFV106" s="1132"/>
      <c r="BFW106" s="1132"/>
      <c r="BFX106" s="236"/>
      <c r="BFY106" s="1124"/>
      <c r="BFZ106" s="1124"/>
      <c r="BGA106" s="1124"/>
      <c r="BGB106" s="412"/>
      <c r="BGC106" s="1124"/>
      <c r="BGD106" s="1124"/>
      <c r="BGE106" s="1124"/>
      <c r="BGF106" s="1124"/>
      <c r="BGG106" s="1124"/>
      <c r="BGH106" s="238"/>
      <c r="BGI106" s="1124"/>
      <c r="BGJ106" s="1124"/>
      <c r="BGK106" s="238"/>
      <c r="BGL106" s="1124"/>
      <c r="BGM106" s="1124"/>
      <c r="BGN106" s="1124"/>
      <c r="BGO106" s="236"/>
      <c r="BGP106" s="1124"/>
      <c r="BGQ106" s="1124"/>
      <c r="BGR106" s="1124"/>
      <c r="BGS106" s="1124"/>
      <c r="BGT106" s="238"/>
      <c r="BGU106" s="1124"/>
      <c r="BGV106" s="1124"/>
      <c r="BGW106" s="1124"/>
      <c r="BGX106" s="1124"/>
      <c r="BGY106" s="1124"/>
      <c r="BGZ106" s="1124"/>
      <c r="BHA106" s="1124"/>
      <c r="BHB106" s="1124"/>
      <c r="BHC106" s="1124"/>
      <c r="BHD106" s="1124"/>
      <c r="BHE106" s="1124"/>
      <c r="BHF106" s="1124"/>
      <c r="BHG106" s="1124"/>
      <c r="BHH106" s="1124"/>
      <c r="BHI106" s="1124"/>
      <c r="BHJ106" s="238"/>
      <c r="BHK106" s="1124"/>
      <c r="BHL106" s="1124"/>
      <c r="BHM106" s="1124"/>
      <c r="BHN106" s="1124"/>
      <c r="BHO106" s="1124"/>
      <c r="BHP106" s="412"/>
      <c r="BHQ106" s="1124"/>
      <c r="BHR106" s="1124"/>
      <c r="BHS106" s="1124"/>
      <c r="BHT106" s="1124"/>
      <c r="BHU106" s="1124"/>
      <c r="BHV106" s="1124"/>
      <c r="BHW106" s="1132"/>
      <c r="BHX106" s="1132"/>
      <c r="BHY106" s="1132"/>
      <c r="BHZ106" s="236"/>
      <c r="BIA106" s="1124"/>
      <c r="BIB106" s="1124"/>
      <c r="BIC106" s="1124"/>
      <c r="BID106" s="412"/>
      <c r="BIE106" s="1124"/>
      <c r="BIF106" s="1124"/>
      <c r="BIG106" s="1124"/>
      <c r="BIH106" s="1124"/>
      <c r="BII106" s="1124"/>
      <c r="BIJ106" s="238"/>
      <c r="BIK106" s="1124"/>
      <c r="BIL106" s="1124"/>
      <c r="BIM106" s="238"/>
      <c r="BIN106" s="1124"/>
      <c r="BIO106" s="1124"/>
      <c r="BIP106" s="1124"/>
      <c r="BIQ106" s="236"/>
      <c r="BIR106" s="1124"/>
      <c r="BIS106" s="1124"/>
      <c r="BIT106" s="1124"/>
      <c r="BIU106" s="1124"/>
      <c r="BIV106" s="238"/>
      <c r="BIW106" s="1124"/>
      <c r="BIX106" s="1124"/>
      <c r="BIY106" s="1124"/>
      <c r="BIZ106" s="1124"/>
      <c r="BJA106" s="1124"/>
      <c r="BJB106" s="1124"/>
      <c r="BJC106" s="1124"/>
      <c r="BJD106" s="1124"/>
      <c r="BJE106" s="1124"/>
      <c r="BJF106" s="1124"/>
      <c r="BJG106" s="1124"/>
      <c r="BJH106" s="1124"/>
      <c r="BJI106" s="1124"/>
      <c r="BJJ106" s="1124"/>
      <c r="BJK106" s="1124"/>
      <c r="BJL106" s="238"/>
      <c r="BJM106" s="1124"/>
      <c r="BJN106" s="1124"/>
      <c r="BJO106" s="1124"/>
      <c r="BJP106" s="1124"/>
      <c r="BJQ106" s="1124"/>
      <c r="BJR106" s="412"/>
      <c r="BJS106" s="1124"/>
      <c r="BJT106" s="1124"/>
      <c r="BJU106" s="1124"/>
      <c r="BJV106" s="1124"/>
      <c r="BJW106" s="1124"/>
      <c r="BJX106" s="1124"/>
      <c r="BJY106" s="1132"/>
      <c r="BJZ106" s="1132"/>
      <c r="BKA106" s="1132"/>
      <c r="BKB106" s="236"/>
      <c r="BKC106" s="1124"/>
      <c r="BKD106" s="1124"/>
      <c r="BKE106" s="1124"/>
      <c r="BKF106" s="412"/>
      <c r="BKG106" s="1124"/>
      <c r="BKH106" s="1124"/>
      <c r="BKI106" s="1124"/>
      <c r="BKJ106" s="1124"/>
      <c r="BKK106" s="1124"/>
      <c r="BKL106" s="238"/>
      <c r="BKM106" s="1124"/>
      <c r="BKN106" s="1124"/>
      <c r="BKO106" s="238"/>
      <c r="BKP106" s="1124"/>
      <c r="BKQ106" s="1124"/>
      <c r="BKR106" s="1124"/>
      <c r="BKS106" s="236"/>
      <c r="BKT106" s="1124"/>
      <c r="BKU106" s="1124"/>
      <c r="BKV106" s="1124"/>
      <c r="BKW106" s="1124"/>
      <c r="BKX106" s="238"/>
      <c r="BKY106" s="1124"/>
      <c r="BKZ106" s="1124"/>
      <c r="BLA106" s="1124"/>
      <c r="BLB106" s="1124"/>
      <c r="BLC106" s="1124"/>
      <c r="BLD106" s="1124"/>
      <c r="BLE106" s="1124"/>
      <c r="BLF106" s="1124"/>
      <c r="BLG106" s="1124"/>
      <c r="BLH106" s="1124"/>
      <c r="BLI106" s="1124"/>
      <c r="BLJ106" s="1124"/>
      <c r="BLK106" s="1124"/>
      <c r="BLL106" s="1124"/>
      <c r="BLM106" s="1124"/>
      <c r="BLN106" s="238"/>
      <c r="BLO106" s="1124"/>
      <c r="BLP106" s="1124"/>
      <c r="BLQ106" s="1124"/>
      <c r="BLR106" s="1124"/>
      <c r="BLS106" s="1124"/>
      <c r="BLT106" s="412"/>
      <c r="BLU106" s="1124"/>
      <c r="BLV106" s="1124"/>
      <c r="BLW106" s="1124"/>
      <c r="BLX106" s="1124"/>
      <c r="BLY106" s="1124"/>
      <c r="BLZ106" s="1124"/>
      <c r="BMA106" s="1132"/>
      <c r="BMB106" s="1132"/>
      <c r="BMC106" s="1132"/>
      <c r="BMD106" s="236"/>
      <c r="BME106" s="1124"/>
      <c r="BMF106" s="1124"/>
      <c r="BMG106" s="1124"/>
      <c r="BMH106" s="412"/>
      <c r="BMI106" s="1124"/>
      <c r="BMJ106" s="1124"/>
      <c r="BMK106" s="1124"/>
      <c r="BML106" s="1124"/>
      <c r="BMM106" s="1124"/>
      <c r="BMN106" s="238"/>
      <c r="BMO106" s="1124"/>
      <c r="BMP106" s="1124"/>
      <c r="BMQ106" s="238"/>
      <c r="BMR106" s="1124"/>
      <c r="BMS106" s="1124"/>
      <c r="BMT106" s="1124"/>
      <c r="BMU106" s="236"/>
      <c r="BMV106" s="1124"/>
      <c r="BMW106" s="1124"/>
      <c r="BMX106" s="1124"/>
      <c r="BMY106" s="1124"/>
      <c r="BMZ106" s="238"/>
      <c r="BNA106" s="1124"/>
      <c r="BNB106" s="1124"/>
      <c r="BNC106" s="1124"/>
      <c r="BND106" s="1124"/>
      <c r="BNE106" s="1124"/>
      <c r="BNF106" s="1124"/>
      <c r="BNG106" s="1124"/>
      <c r="BNH106" s="1124"/>
      <c r="BNI106" s="1124"/>
      <c r="BNJ106" s="1124"/>
      <c r="BNK106" s="1124"/>
      <c r="BNL106" s="1124"/>
      <c r="BNM106" s="1124"/>
      <c r="BNN106" s="1124"/>
      <c r="BNO106" s="1124"/>
      <c r="BNP106" s="238"/>
      <c r="BNQ106" s="1124"/>
      <c r="BNR106" s="1124"/>
      <c r="BNS106" s="1124"/>
      <c r="BNT106" s="1124"/>
      <c r="BNU106" s="1124"/>
      <c r="BNV106" s="412"/>
      <c r="BNW106" s="1124"/>
      <c r="BNX106" s="1124"/>
      <c r="BNY106" s="1124"/>
      <c r="BNZ106" s="1124"/>
      <c r="BOA106" s="1124"/>
      <c r="BOB106" s="1124"/>
      <c r="BOC106" s="1132"/>
      <c r="BOD106" s="1132"/>
      <c r="BOE106" s="1132"/>
      <c r="BOF106" s="236"/>
      <c r="BOG106" s="1124"/>
      <c r="BOH106" s="1124"/>
      <c r="BOI106" s="1124"/>
      <c r="BOJ106" s="412"/>
      <c r="BOK106" s="1124"/>
      <c r="BOL106" s="1124"/>
      <c r="BOM106" s="1124"/>
      <c r="BON106" s="1124"/>
      <c r="BOO106" s="1124"/>
      <c r="BOP106" s="238"/>
      <c r="BOQ106" s="1124"/>
      <c r="BOR106" s="1124"/>
      <c r="BOS106" s="238"/>
      <c r="BOT106" s="1124"/>
      <c r="BOU106" s="1124"/>
      <c r="BOV106" s="1124"/>
      <c r="BOW106" s="236"/>
      <c r="BOX106" s="1124"/>
      <c r="BOY106" s="1124"/>
      <c r="BOZ106" s="1124"/>
      <c r="BPA106" s="1124"/>
      <c r="BPB106" s="238"/>
      <c r="BPC106" s="1124"/>
      <c r="BPD106" s="1124"/>
      <c r="BPE106" s="1124"/>
      <c r="BPF106" s="1124"/>
      <c r="BPG106" s="1124"/>
      <c r="BPH106" s="1124"/>
      <c r="BPI106" s="1124"/>
      <c r="BPJ106" s="1124"/>
      <c r="BPK106" s="1124"/>
      <c r="BPL106" s="1124"/>
      <c r="BPM106" s="1124"/>
      <c r="BPN106" s="1124"/>
      <c r="BPO106" s="1124"/>
      <c r="BPP106" s="1124"/>
      <c r="BPQ106" s="1124"/>
      <c r="BPR106" s="238"/>
      <c r="BPS106" s="1124"/>
      <c r="BPT106" s="1124"/>
      <c r="BPU106" s="1124"/>
      <c r="BPV106" s="1124"/>
      <c r="BPW106" s="1124"/>
      <c r="BPX106" s="412"/>
      <c r="BPY106" s="1124"/>
      <c r="BPZ106" s="1124"/>
      <c r="BQA106" s="1124"/>
      <c r="BQB106" s="1124"/>
      <c r="BQC106" s="1124"/>
      <c r="BQD106" s="1124"/>
      <c r="BQE106" s="1132"/>
      <c r="BQF106" s="1132"/>
      <c r="BQG106" s="1132"/>
      <c r="BQH106" s="236"/>
      <c r="BQI106" s="1124"/>
      <c r="BQJ106" s="1124"/>
      <c r="BQK106" s="1124"/>
      <c r="BQL106" s="412"/>
      <c r="BQM106" s="1124"/>
      <c r="BQN106" s="1124"/>
      <c r="BQO106" s="1124"/>
      <c r="BQP106" s="1124"/>
      <c r="BQQ106" s="1124"/>
      <c r="BQR106" s="238"/>
      <c r="BQS106" s="1124"/>
      <c r="BQT106" s="1124"/>
      <c r="BQU106" s="238"/>
      <c r="BQV106" s="1124"/>
      <c r="BQW106" s="1124"/>
      <c r="BQX106" s="1124"/>
      <c r="BQY106" s="236"/>
      <c r="BQZ106" s="1124"/>
      <c r="BRA106" s="1124"/>
      <c r="BRB106" s="1124"/>
      <c r="BRC106" s="1124"/>
      <c r="BRD106" s="238"/>
      <c r="BRE106" s="1124"/>
      <c r="BRF106" s="1124"/>
      <c r="BRG106" s="1124"/>
      <c r="BRH106" s="1124"/>
      <c r="BRI106" s="1124"/>
      <c r="BRJ106" s="1124"/>
      <c r="BRK106" s="1124"/>
      <c r="BRL106" s="1124"/>
      <c r="BRM106" s="1124"/>
      <c r="BRN106" s="1124"/>
      <c r="BRO106" s="1124"/>
      <c r="BRP106" s="1124"/>
      <c r="BRQ106" s="1124"/>
      <c r="BRR106" s="1124"/>
      <c r="BRS106" s="1124"/>
      <c r="BRT106" s="238"/>
      <c r="BRU106" s="1124"/>
      <c r="BRV106" s="1124"/>
      <c r="BRW106" s="1124"/>
      <c r="BRX106" s="1124"/>
      <c r="BRY106" s="1124"/>
      <c r="BRZ106" s="412"/>
      <c r="BSA106" s="1124"/>
      <c r="BSB106" s="1124"/>
      <c r="BSC106" s="1124"/>
      <c r="BSD106" s="1124"/>
      <c r="BSE106" s="1124"/>
      <c r="BSF106" s="1124"/>
      <c r="BSG106" s="1132"/>
      <c r="BSH106" s="1132"/>
      <c r="BSI106" s="1132"/>
      <c r="BSJ106" s="236"/>
      <c r="BSK106" s="1124"/>
      <c r="BSL106" s="1124"/>
      <c r="BSM106" s="1124"/>
      <c r="BSN106" s="412"/>
      <c r="BSO106" s="1124"/>
      <c r="BSP106" s="1124"/>
      <c r="BSQ106" s="1124"/>
      <c r="BSR106" s="1124"/>
      <c r="BSS106" s="1124"/>
      <c r="BST106" s="238"/>
      <c r="BSU106" s="1124"/>
      <c r="BSV106" s="1124"/>
      <c r="BSW106" s="238"/>
      <c r="BSX106" s="1124"/>
      <c r="BSY106" s="1124"/>
      <c r="BSZ106" s="1124"/>
      <c r="BTA106" s="236"/>
      <c r="BTB106" s="1124"/>
      <c r="BTC106" s="1124"/>
      <c r="BTD106" s="1124"/>
      <c r="BTE106" s="1124"/>
      <c r="BTF106" s="238"/>
      <c r="BTG106" s="1124"/>
      <c r="BTH106" s="1124"/>
      <c r="BTI106" s="1124"/>
      <c r="BTJ106" s="1124"/>
      <c r="BTK106" s="1124"/>
      <c r="BTL106" s="1124"/>
      <c r="BTM106" s="1124"/>
      <c r="BTN106" s="1124"/>
      <c r="BTO106" s="1124"/>
      <c r="BTP106" s="1124"/>
      <c r="BTQ106" s="1124"/>
      <c r="BTR106" s="1124"/>
      <c r="BTS106" s="1124"/>
      <c r="BTT106" s="1124"/>
      <c r="BTU106" s="1124"/>
      <c r="BTV106" s="238"/>
      <c r="BTW106" s="1124"/>
      <c r="BTX106" s="1124"/>
      <c r="BTY106" s="1124"/>
      <c r="BTZ106" s="1124"/>
      <c r="BUA106" s="1124"/>
      <c r="BUB106" s="412"/>
      <c r="BUC106" s="1124"/>
      <c r="BUD106" s="1124"/>
      <c r="BUE106" s="1124"/>
      <c r="BUF106" s="1124"/>
      <c r="BUG106" s="1124"/>
      <c r="BUH106" s="1124"/>
      <c r="BUI106" s="1132"/>
      <c r="BUJ106" s="1132"/>
      <c r="BUK106" s="1132"/>
      <c r="BUL106" s="236"/>
      <c r="BUM106" s="1124"/>
      <c r="BUN106" s="1124"/>
      <c r="BUO106" s="1124"/>
      <c r="BUP106" s="412"/>
      <c r="BUQ106" s="1124"/>
      <c r="BUR106" s="1124"/>
      <c r="BUS106" s="1124"/>
      <c r="BUT106" s="1124"/>
      <c r="BUU106" s="1124"/>
      <c r="BUV106" s="238"/>
      <c r="BUW106" s="1124"/>
      <c r="BUX106" s="1124"/>
      <c r="BUY106" s="238"/>
      <c r="BUZ106" s="1124"/>
      <c r="BVA106" s="1124"/>
      <c r="BVB106" s="1124"/>
      <c r="BVC106" s="236"/>
      <c r="BVD106" s="1124"/>
      <c r="BVE106" s="1124"/>
      <c r="BVF106" s="1124"/>
      <c r="BVG106" s="1124"/>
      <c r="BVH106" s="238"/>
      <c r="BVI106" s="1124"/>
      <c r="BVJ106" s="1124"/>
      <c r="BVK106" s="1124"/>
      <c r="BVL106" s="1124"/>
      <c r="BVM106" s="1124"/>
      <c r="BVN106" s="1124"/>
      <c r="BVO106" s="1124"/>
      <c r="BVP106" s="1124"/>
      <c r="BVQ106" s="1124"/>
      <c r="BVR106" s="1124"/>
      <c r="BVS106" s="1124"/>
      <c r="BVT106" s="1124"/>
      <c r="BVU106" s="1124"/>
      <c r="BVV106" s="1124"/>
      <c r="BVW106" s="1124"/>
      <c r="BVX106" s="238"/>
      <c r="BVY106" s="1124"/>
      <c r="BVZ106" s="1124"/>
      <c r="BWA106" s="1124"/>
      <c r="BWB106" s="1124"/>
      <c r="BWC106" s="1124"/>
      <c r="BWD106" s="412"/>
      <c r="BWE106" s="1124"/>
      <c r="BWF106" s="1124"/>
      <c r="BWG106" s="1124"/>
      <c r="BWH106" s="1124"/>
      <c r="BWI106" s="1124"/>
      <c r="BWJ106" s="1124"/>
      <c r="BWK106" s="1132"/>
      <c r="BWL106" s="1132"/>
      <c r="BWM106" s="1132"/>
      <c r="BWN106" s="236"/>
      <c r="BWO106" s="1124"/>
      <c r="BWP106" s="1124"/>
      <c r="BWQ106" s="1124"/>
      <c r="BWR106" s="412"/>
      <c r="BWS106" s="1124"/>
      <c r="BWT106" s="1124"/>
      <c r="BWU106" s="1124"/>
      <c r="BWV106" s="1124"/>
      <c r="BWW106" s="1124"/>
      <c r="BWX106" s="238"/>
      <c r="BWY106" s="1124"/>
      <c r="BWZ106" s="1124"/>
      <c r="BXA106" s="238"/>
      <c r="BXB106" s="1124"/>
      <c r="BXC106" s="1124"/>
      <c r="BXD106" s="1124"/>
      <c r="BXE106" s="236"/>
      <c r="BXF106" s="1124"/>
      <c r="BXG106" s="1124"/>
      <c r="BXH106" s="1124"/>
      <c r="BXI106" s="1124"/>
      <c r="BXJ106" s="238"/>
      <c r="BXK106" s="1124"/>
      <c r="BXL106" s="1124"/>
      <c r="BXM106" s="1124"/>
      <c r="BXN106" s="1124"/>
      <c r="BXO106" s="1124"/>
      <c r="BXP106" s="1124"/>
      <c r="BXQ106" s="1124"/>
      <c r="BXR106" s="1124"/>
      <c r="BXS106" s="1124"/>
      <c r="BXT106" s="1124"/>
      <c r="BXU106" s="1124"/>
      <c r="BXV106" s="1124"/>
      <c r="BXW106" s="1124"/>
      <c r="BXX106" s="1124"/>
      <c r="BXY106" s="1124"/>
      <c r="BXZ106" s="238"/>
      <c r="BYA106" s="1124"/>
      <c r="BYB106" s="1124"/>
      <c r="BYC106" s="1124"/>
      <c r="BYD106" s="1124"/>
      <c r="BYE106" s="1124"/>
      <c r="BYF106" s="412"/>
      <c r="BYG106" s="1124"/>
      <c r="BYH106" s="1124"/>
      <c r="BYI106" s="1124"/>
      <c r="BYJ106" s="1124"/>
      <c r="BYK106" s="1124"/>
      <c r="BYL106" s="1124"/>
      <c r="BYM106" s="1132"/>
      <c r="BYN106" s="1132"/>
      <c r="BYO106" s="1132"/>
      <c r="BYP106" s="236"/>
      <c r="BYQ106" s="1124"/>
      <c r="BYR106" s="1124"/>
      <c r="BYS106" s="1124"/>
      <c r="BYT106" s="412"/>
      <c r="BYU106" s="1124"/>
      <c r="BYV106" s="1124"/>
      <c r="BYW106" s="1124"/>
      <c r="BYX106" s="1124"/>
      <c r="BYY106" s="1124"/>
      <c r="BYZ106" s="238"/>
      <c r="BZA106" s="1124"/>
      <c r="BZB106" s="1124"/>
      <c r="BZC106" s="238"/>
      <c r="BZD106" s="1124"/>
      <c r="BZE106" s="1124"/>
      <c r="BZF106" s="1124"/>
      <c r="BZG106" s="236"/>
      <c r="BZH106" s="1124"/>
      <c r="BZI106" s="1124"/>
      <c r="BZJ106" s="1124"/>
      <c r="BZK106" s="1124"/>
      <c r="BZL106" s="238"/>
      <c r="BZM106" s="1124"/>
      <c r="BZN106" s="1124"/>
      <c r="BZO106" s="1124"/>
      <c r="BZP106" s="1124"/>
      <c r="BZQ106" s="1124"/>
      <c r="BZR106" s="1124"/>
      <c r="BZS106" s="1124"/>
      <c r="BZT106" s="1124"/>
      <c r="BZU106" s="1124"/>
      <c r="BZV106" s="1124"/>
      <c r="BZW106" s="1124"/>
      <c r="BZX106" s="1124"/>
      <c r="BZY106" s="1124"/>
      <c r="BZZ106" s="1124"/>
      <c r="CAA106" s="1124"/>
      <c r="CAB106" s="238"/>
      <c r="CAC106" s="1124"/>
      <c r="CAD106" s="1124"/>
      <c r="CAE106" s="1124"/>
      <c r="CAF106" s="1124"/>
      <c r="CAG106" s="1124"/>
      <c r="CAH106" s="412"/>
      <c r="CAI106" s="1124"/>
      <c r="CAJ106" s="1124"/>
      <c r="CAK106" s="1124"/>
      <c r="CAL106" s="1124"/>
      <c r="CAM106" s="1124"/>
      <c r="CAN106" s="1124"/>
      <c r="CAO106" s="1132"/>
      <c r="CAP106" s="1132"/>
      <c r="CAQ106" s="1132"/>
      <c r="CAR106" s="236"/>
      <c r="CAS106" s="1124"/>
      <c r="CAT106" s="1124"/>
      <c r="CAU106" s="1124"/>
      <c r="CAV106" s="412"/>
      <c r="CAW106" s="1124"/>
      <c r="CAX106" s="1124"/>
      <c r="CAY106" s="1124"/>
      <c r="CAZ106" s="1124"/>
      <c r="CBA106" s="1124"/>
      <c r="CBB106" s="238"/>
      <c r="CBC106" s="1124"/>
      <c r="CBD106" s="1124"/>
      <c r="CBE106" s="238"/>
      <c r="CBF106" s="1124"/>
      <c r="CBG106" s="1124"/>
      <c r="CBH106" s="1124"/>
      <c r="CBI106" s="236"/>
      <c r="CBJ106" s="1124"/>
      <c r="CBK106" s="1124"/>
      <c r="CBL106" s="1124"/>
      <c r="CBM106" s="1124"/>
      <c r="CBN106" s="238"/>
      <c r="CBO106" s="1124"/>
      <c r="CBP106" s="1124"/>
      <c r="CBQ106" s="1124"/>
      <c r="CBR106" s="1124"/>
      <c r="CBS106" s="1124"/>
      <c r="CBT106" s="1124"/>
      <c r="CBU106" s="1124"/>
      <c r="CBV106" s="1124"/>
      <c r="CBW106" s="1124"/>
      <c r="CBX106" s="1124"/>
      <c r="CBY106" s="1124"/>
      <c r="CBZ106" s="1124"/>
      <c r="CCA106" s="1124"/>
      <c r="CCB106" s="1124"/>
      <c r="CCC106" s="1124"/>
      <c r="CCD106" s="238"/>
      <c r="CCE106" s="1124"/>
      <c r="CCF106" s="1124"/>
      <c r="CCG106" s="1124"/>
      <c r="CCH106" s="1124"/>
      <c r="CCI106" s="1124"/>
      <c r="CCJ106" s="412"/>
      <c r="CCK106" s="1124"/>
      <c r="CCL106" s="1124"/>
      <c r="CCM106" s="1124"/>
      <c r="CCN106" s="1124"/>
      <c r="CCO106" s="1124"/>
      <c r="CCP106" s="1124"/>
      <c r="CCQ106" s="1132"/>
      <c r="CCR106" s="1132"/>
      <c r="CCS106" s="1132"/>
      <c r="CCT106" s="236"/>
      <c r="CCU106" s="1124"/>
      <c r="CCV106" s="1124"/>
      <c r="CCW106" s="1124"/>
      <c r="CCX106" s="412"/>
      <c r="CCY106" s="1124"/>
      <c r="CCZ106" s="1124"/>
      <c r="CDA106" s="1124"/>
      <c r="CDB106" s="1124"/>
      <c r="CDC106" s="1124"/>
      <c r="CDD106" s="238"/>
      <c r="CDE106" s="1124"/>
      <c r="CDF106" s="1124"/>
      <c r="CDG106" s="238"/>
      <c r="CDH106" s="1124"/>
      <c r="CDI106" s="1124"/>
      <c r="CDJ106" s="1124"/>
      <c r="CDK106" s="236"/>
      <c r="CDL106" s="1124"/>
      <c r="CDM106" s="1124"/>
      <c r="CDN106" s="1124"/>
      <c r="CDO106" s="1124"/>
      <c r="CDP106" s="238"/>
      <c r="CDQ106" s="1124"/>
      <c r="CDR106" s="1124"/>
      <c r="CDS106" s="1124"/>
      <c r="CDT106" s="1124"/>
      <c r="CDU106" s="1124"/>
      <c r="CDV106" s="1124"/>
      <c r="CDW106" s="1124"/>
      <c r="CDX106" s="1124"/>
      <c r="CDY106" s="1124"/>
      <c r="CDZ106" s="1124"/>
      <c r="CEA106" s="1124"/>
      <c r="CEB106" s="1124"/>
      <c r="CEC106" s="1124"/>
      <c r="CED106" s="1124"/>
      <c r="CEE106" s="1124"/>
      <c r="CEF106" s="238"/>
      <c r="CEG106" s="1124"/>
      <c r="CEH106" s="1124"/>
      <c r="CEI106" s="1124"/>
      <c r="CEJ106" s="1124"/>
      <c r="CEK106" s="1124"/>
      <c r="CEL106" s="412"/>
      <c r="CEM106" s="1124"/>
      <c r="CEN106" s="1124"/>
      <c r="CEO106" s="1124"/>
      <c r="CEP106" s="1124"/>
      <c r="CEQ106" s="1124"/>
      <c r="CER106" s="1124"/>
      <c r="CES106" s="1132"/>
      <c r="CET106" s="1132"/>
      <c r="CEU106" s="1132"/>
      <c r="CEV106" s="236"/>
      <c r="CEW106" s="1124"/>
      <c r="CEX106" s="1124"/>
      <c r="CEY106" s="1124"/>
      <c r="CEZ106" s="412"/>
      <c r="CFA106" s="1124"/>
      <c r="CFB106" s="1124"/>
      <c r="CFC106" s="1124"/>
      <c r="CFD106" s="1124"/>
      <c r="CFE106" s="1124"/>
      <c r="CFF106" s="238"/>
      <c r="CFG106" s="1124"/>
      <c r="CFH106" s="1124"/>
      <c r="CFI106" s="238"/>
      <c r="CFJ106" s="1124"/>
      <c r="CFK106" s="1124"/>
      <c r="CFL106" s="1124"/>
      <c r="CFM106" s="236"/>
      <c r="CFN106" s="1124"/>
      <c r="CFO106" s="1124"/>
      <c r="CFP106" s="1124"/>
      <c r="CFQ106" s="1124"/>
      <c r="CFR106" s="238"/>
      <c r="CFS106" s="1124"/>
      <c r="CFT106" s="1124"/>
      <c r="CFU106" s="1124"/>
      <c r="CFV106" s="1124"/>
      <c r="CFW106" s="1124"/>
      <c r="CFX106" s="1124"/>
      <c r="CFY106" s="1124"/>
      <c r="CFZ106" s="1124"/>
      <c r="CGA106" s="1124"/>
      <c r="CGB106" s="1124"/>
      <c r="CGC106" s="1124"/>
      <c r="CGD106" s="1124"/>
      <c r="CGE106" s="1124"/>
      <c r="CGF106" s="1124"/>
      <c r="CGG106" s="1124"/>
      <c r="CGH106" s="238"/>
      <c r="CGI106" s="1124"/>
      <c r="CGJ106" s="1124"/>
      <c r="CGK106" s="1124"/>
      <c r="CGL106" s="1124"/>
      <c r="CGM106" s="1124"/>
      <c r="CGN106" s="412"/>
      <c r="CGO106" s="1124"/>
      <c r="CGP106" s="1124"/>
      <c r="CGQ106" s="1124"/>
      <c r="CGR106" s="1124"/>
      <c r="CGS106" s="1124"/>
      <c r="CGT106" s="1124"/>
      <c r="CGU106" s="1132"/>
      <c r="CGV106" s="1132"/>
      <c r="CGW106" s="1132"/>
      <c r="CGX106" s="236"/>
      <c r="CGY106" s="1124"/>
      <c r="CGZ106" s="1124"/>
      <c r="CHA106" s="1124"/>
      <c r="CHB106" s="412"/>
      <c r="CHC106" s="1124"/>
      <c r="CHD106" s="1124"/>
      <c r="CHE106" s="1124"/>
      <c r="CHF106" s="1124"/>
      <c r="CHG106" s="1124"/>
      <c r="CHH106" s="238"/>
      <c r="CHI106" s="1124"/>
      <c r="CHJ106" s="1124"/>
      <c r="CHK106" s="238"/>
      <c r="CHL106" s="1124"/>
      <c r="CHM106" s="1124"/>
      <c r="CHN106" s="1124"/>
      <c r="CHO106" s="236"/>
      <c r="CHP106" s="1124"/>
      <c r="CHQ106" s="1124"/>
      <c r="CHR106" s="1124"/>
      <c r="CHS106" s="1124"/>
      <c r="CHT106" s="238"/>
      <c r="CHU106" s="1124"/>
      <c r="CHV106" s="1124"/>
      <c r="CHW106" s="1124"/>
      <c r="CHX106" s="1124"/>
      <c r="CHY106" s="1124"/>
      <c r="CHZ106" s="1124"/>
      <c r="CIA106" s="1124"/>
      <c r="CIB106" s="1124"/>
      <c r="CIC106" s="1124"/>
      <c r="CID106" s="1124"/>
      <c r="CIE106" s="1124"/>
      <c r="CIF106" s="1124"/>
      <c r="CIG106" s="1124"/>
      <c r="CIH106" s="1124"/>
      <c r="CII106" s="1124"/>
      <c r="CIJ106" s="238"/>
      <c r="CIK106" s="1124"/>
      <c r="CIL106" s="1124"/>
      <c r="CIM106" s="1124"/>
      <c r="CIN106" s="1124"/>
      <c r="CIO106" s="1124"/>
      <c r="CIP106" s="412"/>
      <c r="CIQ106" s="1124"/>
      <c r="CIR106" s="1124"/>
      <c r="CIS106" s="1124"/>
      <c r="CIT106" s="1124"/>
      <c r="CIU106" s="1124"/>
      <c r="CIV106" s="1124"/>
      <c r="CIW106" s="1132"/>
      <c r="CIX106" s="1132"/>
      <c r="CIY106" s="1132"/>
      <c r="CIZ106" s="236"/>
      <c r="CJA106" s="1124"/>
      <c r="CJB106" s="1124"/>
      <c r="CJC106" s="1124"/>
      <c r="CJD106" s="412"/>
      <c r="CJE106" s="1124"/>
      <c r="CJF106" s="1124"/>
      <c r="CJG106" s="1124"/>
      <c r="CJH106" s="1124"/>
      <c r="CJI106" s="1124"/>
      <c r="CJJ106" s="238"/>
      <c r="CJK106" s="1124"/>
      <c r="CJL106" s="1124"/>
      <c r="CJM106" s="238"/>
      <c r="CJN106" s="1124"/>
      <c r="CJO106" s="1124"/>
      <c r="CJP106" s="1124"/>
      <c r="CJQ106" s="236"/>
      <c r="CJR106" s="1124"/>
      <c r="CJS106" s="1124"/>
      <c r="CJT106" s="1124"/>
      <c r="CJU106" s="1124"/>
      <c r="CJV106" s="238"/>
      <c r="CJW106" s="1124"/>
      <c r="CJX106" s="1124"/>
      <c r="CJY106" s="1124"/>
      <c r="CJZ106" s="1124"/>
      <c r="CKA106" s="1124"/>
      <c r="CKB106" s="1124"/>
      <c r="CKC106" s="1124"/>
      <c r="CKD106" s="1124"/>
      <c r="CKE106" s="1124"/>
      <c r="CKF106" s="1124"/>
      <c r="CKG106" s="1124"/>
      <c r="CKH106" s="1124"/>
      <c r="CKI106" s="1124"/>
      <c r="CKJ106" s="1124"/>
      <c r="CKK106" s="1124"/>
      <c r="CKL106" s="238"/>
      <c r="CKM106" s="1124"/>
      <c r="CKN106" s="1124"/>
      <c r="CKO106" s="1124"/>
      <c r="CKP106" s="1124"/>
      <c r="CKQ106" s="1124"/>
      <c r="CKR106" s="412"/>
      <c r="CKS106" s="1124"/>
      <c r="CKT106" s="1124"/>
      <c r="CKU106" s="1124"/>
      <c r="CKV106" s="1124"/>
      <c r="CKW106" s="1124"/>
      <c r="CKX106" s="1124"/>
      <c r="CKY106" s="1132"/>
      <c r="CKZ106" s="1132"/>
      <c r="CLA106" s="1132"/>
      <c r="CLB106" s="236"/>
      <c r="CLC106" s="1124"/>
      <c r="CLD106" s="1124"/>
      <c r="CLE106" s="1124"/>
      <c r="CLF106" s="412"/>
      <c r="CLG106" s="1124"/>
      <c r="CLH106" s="1124"/>
      <c r="CLI106" s="1124"/>
      <c r="CLJ106" s="1124"/>
      <c r="CLK106" s="1124"/>
      <c r="CLL106" s="238"/>
      <c r="CLM106" s="1124"/>
      <c r="CLN106" s="1124"/>
      <c r="CLO106" s="238"/>
      <c r="CLP106" s="1124"/>
      <c r="CLQ106" s="1124"/>
      <c r="CLR106" s="1124"/>
      <c r="CLS106" s="236"/>
      <c r="CLT106" s="1124"/>
      <c r="CLU106" s="1124"/>
      <c r="CLV106" s="1124"/>
      <c r="CLW106" s="1124"/>
      <c r="CLX106" s="238"/>
      <c r="CLY106" s="1124"/>
      <c r="CLZ106" s="1124"/>
      <c r="CMA106" s="1124"/>
      <c r="CMB106" s="1124"/>
      <c r="CMC106" s="1124"/>
      <c r="CMD106" s="1124"/>
      <c r="CME106" s="1124"/>
      <c r="CMF106" s="1124"/>
      <c r="CMG106" s="1124"/>
      <c r="CMH106" s="1124"/>
      <c r="CMI106" s="1124"/>
      <c r="CMJ106" s="1124"/>
      <c r="CMK106" s="1124"/>
      <c r="CML106" s="1124"/>
      <c r="CMM106" s="1124"/>
      <c r="CMN106" s="238"/>
      <c r="CMO106" s="1124"/>
      <c r="CMP106" s="1124"/>
      <c r="CMQ106" s="1124"/>
      <c r="CMR106" s="1124"/>
      <c r="CMS106" s="1124"/>
      <c r="CMT106" s="412"/>
      <c r="CMU106" s="1124"/>
      <c r="CMV106" s="1124"/>
      <c r="CMW106" s="1124"/>
      <c r="CMX106" s="1124"/>
      <c r="CMY106" s="1124"/>
      <c r="CMZ106" s="1124"/>
      <c r="CNA106" s="1132"/>
      <c r="CNB106" s="1132"/>
      <c r="CNC106" s="1132"/>
      <c r="CND106" s="236"/>
      <c r="CNE106" s="1124"/>
      <c r="CNF106" s="1124"/>
      <c r="CNG106" s="1124"/>
      <c r="CNH106" s="412"/>
      <c r="CNI106" s="1124"/>
      <c r="CNJ106" s="1124"/>
      <c r="CNK106" s="1124"/>
      <c r="CNL106" s="1124"/>
      <c r="CNM106" s="1124"/>
      <c r="CNN106" s="238"/>
      <c r="CNO106" s="1124"/>
      <c r="CNP106" s="1124"/>
      <c r="CNQ106" s="238"/>
      <c r="CNR106" s="1124"/>
      <c r="CNS106" s="1124"/>
      <c r="CNT106" s="1124"/>
      <c r="CNU106" s="236"/>
      <c r="CNV106" s="1124"/>
      <c r="CNW106" s="1124"/>
      <c r="CNX106" s="1124"/>
      <c r="CNY106" s="1124"/>
      <c r="CNZ106" s="238"/>
      <c r="COA106" s="1124"/>
      <c r="COB106" s="1124"/>
      <c r="COC106" s="1124"/>
      <c r="COD106" s="1124"/>
      <c r="COE106" s="1124"/>
      <c r="COF106" s="1124"/>
      <c r="COG106" s="1124"/>
      <c r="COH106" s="1124"/>
      <c r="COI106" s="1124"/>
      <c r="COJ106" s="1124"/>
      <c r="COK106" s="1124"/>
      <c r="COL106" s="1124"/>
      <c r="COM106" s="1124"/>
      <c r="CON106" s="1124"/>
      <c r="COO106" s="1124"/>
      <c r="COP106" s="238"/>
      <c r="COQ106" s="1124"/>
      <c r="COR106" s="1124"/>
      <c r="COS106" s="1124"/>
      <c r="COT106" s="1124"/>
      <c r="COU106" s="1124"/>
      <c r="COV106" s="412"/>
      <c r="COW106" s="1124"/>
      <c r="COX106" s="1124"/>
      <c r="COY106" s="1124"/>
      <c r="COZ106" s="1124"/>
      <c r="CPA106" s="1124"/>
      <c r="CPB106" s="1124"/>
      <c r="CPC106" s="1132"/>
      <c r="CPD106" s="1132"/>
      <c r="CPE106" s="1132"/>
      <c r="CPF106" s="236"/>
      <c r="CPG106" s="1124"/>
      <c r="CPH106" s="1124"/>
      <c r="CPI106" s="1124"/>
      <c r="CPJ106" s="412"/>
      <c r="CPK106" s="1124"/>
      <c r="CPL106" s="1124"/>
      <c r="CPM106" s="1124"/>
      <c r="CPN106" s="1124"/>
      <c r="CPO106" s="1124"/>
      <c r="CPP106" s="238"/>
      <c r="CPQ106" s="1124"/>
      <c r="CPR106" s="1124"/>
      <c r="CPS106" s="238"/>
      <c r="CPT106" s="1124"/>
      <c r="CPU106" s="1124"/>
      <c r="CPV106" s="1124"/>
      <c r="CPW106" s="236"/>
      <c r="CPX106" s="1124"/>
      <c r="CPY106" s="1124"/>
      <c r="CPZ106" s="1124"/>
      <c r="CQA106" s="1124"/>
      <c r="CQB106" s="238"/>
      <c r="CQC106" s="1124"/>
      <c r="CQD106" s="1124"/>
      <c r="CQE106" s="1124"/>
      <c r="CQF106" s="1124"/>
      <c r="CQG106" s="1124"/>
      <c r="CQH106" s="1124"/>
      <c r="CQI106" s="1124"/>
      <c r="CQJ106" s="1124"/>
      <c r="CQK106" s="1124"/>
      <c r="CQL106" s="1124"/>
      <c r="CQM106" s="1124"/>
      <c r="CQN106" s="1124"/>
      <c r="CQO106" s="1124"/>
      <c r="CQP106" s="1124"/>
      <c r="CQQ106" s="1124"/>
      <c r="CQR106" s="238"/>
      <c r="CQS106" s="1124"/>
      <c r="CQT106" s="1124"/>
      <c r="CQU106" s="1124"/>
      <c r="CQV106" s="1124"/>
      <c r="CQW106" s="1124"/>
      <c r="CQX106" s="412"/>
      <c r="CQY106" s="1124"/>
      <c r="CQZ106" s="1124"/>
      <c r="CRA106" s="1124"/>
      <c r="CRB106" s="1124"/>
      <c r="CRC106" s="1124"/>
      <c r="CRD106" s="1124"/>
      <c r="CRE106" s="1132"/>
      <c r="CRF106" s="1132"/>
      <c r="CRG106" s="1132"/>
      <c r="CRH106" s="236"/>
      <c r="CRI106" s="1124"/>
      <c r="CRJ106" s="1124"/>
      <c r="CRK106" s="1124"/>
      <c r="CRL106" s="412"/>
      <c r="CRM106" s="1124"/>
      <c r="CRN106" s="1124"/>
      <c r="CRO106" s="1124"/>
      <c r="CRP106" s="1124"/>
      <c r="CRQ106" s="1124"/>
      <c r="CRR106" s="238"/>
      <c r="CRS106" s="1124"/>
      <c r="CRT106" s="1124"/>
      <c r="CRU106" s="238"/>
      <c r="CRV106" s="1124"/>
      <c r="CRW106" s="1124"/>
      <c r="CRX106" s="1124"/>
      <c r="CRY106" s="236"/>
      <c r="CRZ106" s="1124"/>
      <c r="CSA106" s="1124"/>
      <c r="CSB106" s="1124"/>
      <c r="CSC106" s="1124"/>
      <c r="CSD106" s="238"/>
      <c r="CSE106" s="1124"/>
      <c r="CSF106" s="1124"/>
      <c r="CSG106" s="1124"/>
      <c r="CSH106" s="1124"/>
      <c r="CSI106" s="1124"/>
      <c r="CSJ106" s="1124"/>
      <c r="CSK106" s="1124"/>
      <c r="CSL106" s="1124"/>
      <c r="CSM106" s="1124"/>
      <c r="CSN106" s="1124"/>
      <c r="CSO106" s="1124"/>
      <c r="CSP106" s="1124"/>
      <c r="CSQ106" s="1124"/>
      <c r="CSR106" s="1124"/>
      <c r="CSS106" s="1124"/>
      <c r="CST106" s="238"/>
      <c r="CSU106" s="1124"/>
      <c r="CSV106" s="1124"/>
      <c r="CSW106" s="1124"/>
      <c r="CSX106" s="1124"/>
      <c r="CSY106" s="1124"/>
      <c r="CSZ106" s="412"/>
      <c r="CTA106" s="1124"/>
      <c r="CTB106" s="1124"/>
      <c r="CTC106" s="1124"/>
      <c r="CTD106" s="1124"/>
      <c r="CTE106" s="1124"/>
      <c r="CTF106" s="1124"/>
      <c r="CTG106" s="1132"/>
      <c r="CTH106" s="1132"/>
      <c r="CTI106" s="1132"/>
      <c r="CTJ106" s="236"/>
      <c r="CTK106" s="1124"/>
      <c r="CTL106" s="1124"/>
      <c r="CTM106" s="1124"/>
      <c r="CTN106" s="412"/>
      <c r="CTO106" s="1124"/>
      <c r="CTP106" s="1124"/>
      <c r="CTQ106" s="1124"/>
      <c r="CTR106" s="1124"/>
      <c r="CTS106" s="1124"/>
      <c r="CTT106" s="238"/>
      <c r="CTU106" s="1124"/>
      <c r="CTV106" s="1124"/>
      <c r="CTW106" s="238"/>
      <c r="CTX106" s="1124"/>
      <c r="CTY106" s="1124"/>
      <c r="CTZ106" s="1124"/>
      <c r="CUA106" s="236"/>
      <c r="CUB106" s="1124"/>
      <c r="CUC106" s="1124"/>
      <c r="CUD106" s="1124"/>
      <c r="CUE106" s="1124"/>
      <c r="CUF106" s="238"/>
      <c r="CUG106" s="1124"/>
      <c r="CUH106" s="1124"/>
      <c r="CUI106" s="1124"/>
      <c r="CUJ106" s="1124"/>
      <c r="CUK106" s="1124"/>
      <c r="CUL106" s="1124"/>
      <c r="CUM106" s="1124"/>
      <c r="CUN106" s="1124"/>
      <c r="CUV106" s="238"/>
      <c r="CVA106" s="236"/>
      <c r="CVL106" s="238"/>
      <c r="CVQ106" s="236"/>
      <c r="CWB106" s="238"/>
      <c r="CWG106" s="412"/>
      <c r="CWO106" s="1132"/>
      <c r="CWP106" s="1132"/>
      <c r="CWQ106" s="1132"/>
      <c r="CWR106" s="236"/>
      <c r="CWS106" s="1124"/>
      <c r="CWT106" s="1124"/>
      <c r="CWU106" s="1124"/>
      <c r="CWV106" s="412"/>
      <c r="CWW106" s="1124"/>
      <c r="CWX106" s="1124"/>
      <c r="CWY106" s="1124"/>
      <c r="CWZ106" s="1124"/>
      <c r="CXA106" s="1124"/>
      <c r="CXB106" s="238"/>
      <c r="CXC106" s="1124"/>
      <c r="CXD106" s="1124"/>
      <c r="CXE106" s="238"/>
      <c r="CXF106" s="1124"/>
      <c r="CXG106" s="1124"/>
      <c r="CXH106" s="1124"/>
      <c r="CXI106" s="236"/>
      <c r="CXJ106" s="1124"/>
      <c r="CXN106" s="238"/>
      <c r="CXY106" s="236"/>
      <c r="CYD106" s="238"/>
      <c r="CYT106" s="238"/>
      <c r="CYY106" s="236"/>
      <c r="CZJ106" s="238"/>
      <c r="CZO106" s="236"/>
      <c r="CZZ106" s="1179"/>
      <c r="DAA106" s="237"/>
      <c r="DAF106" s="289"/>
      <c r="DAG106" s="289"/>
      <c r="DAH106" s="289"/>
      <c r="DAI106" s="289"/>
      <c r="DAJ106" s="290"/>
      <c r="DAK106" s="1124"/>
      <c r="DAL106" s="1124"/>
      <c r="DAM106" s="1132"/>
      <c r="DAN106" s="1132"/>
      <c r="DAO106" s="1132"/>
      <c r="DAP106" s="236"/>
      <c r="DAQ106" s="1124"/>
      <c r="DAR106" s="1124"/>
      <c r="DAS106" s="1124"/>
      <c r="DAT106" s="412"/>
      <c r="DAU106" s="1124"/>
      <c r="DAZ106" s="238"/>
      <c r="DBC106" s="238"/>
      <c r="DBG106" s="236"/>
      <c r="DBL106" s="238"/>
      <c r="DBU106" s="1124"/>
      <c r="DBV106" s="1124"/>
      <c r="DBW106" s="1124"/>
      <c r="DBX106" s="1124"/>
      <c r="DBY106" s="1124"/>
      <c r="DBZ106" s="1124"/>
      <c r="DCA106" s="1124"/>
      <c r="DCB106" s="238"/>
      <c r="DCC106" s="1124"/>
      <c r="DCD106" s="1124"/>
      <c r="DCE106" s="1124"/>
      <c r="DCF106" s="1124"/>
      <c r="DCG106" s="236"/>
      <c r="DCH106" s="1124"/>
      <c r="DCI106" s="1124"/>
      <c r="DCJ106" s="1124"/>
      <c r="DCK106" s="1124"/>
      <c r="DCL106" s="1124"/>
      <c r="DCM106" s="1124"/>
      <c r="DCN106" s="1124"/>
      <c r="DCO106" s="1124"/>
      <c r="DCP106" s="1124"/>
      <c r="DCQ106" s="1124"/>
      <c r="DCR106" s="238"/>
      <c r="DCS106" s="1124"/>
      <c r="DCT106" s="1124"/>
      <c r="DCU106" s="1124"/>
      <c r="DCV106" s="1124"/>
      <c r="DCW106" s="236"/>
      <c r="DCX106" s="1124"/>
      <c r="DCY106" s="1124"/>
      <c r="DCZ106" s="1124"/>
      <c r="DDA106" s="1124"/>
      <c r="DDB106" s="1124"/>
      <c r="DDC106" s="1124"/>
      <c r="DDD106" s="1124"/>
      <c r="DDE106" s="1124"/>
      <c r="DDF106" s="1124"/>
      <c r="DDG106" s="1124"/>
      <c r="DDH106" s="238"/>
      <c r="DDI106" s="1124"/>
      <c r="DDJ106" s="1124"/>
      <c r="DDK106" s="1124"/>
      <c r="DDL106" s="1124"/>
      <c r="DDM106" s="1124"/>
      <c r="DDN106" s="289"/>
      <c r="DDO106" s="289"/>
      <c r="DDP106" s="289"/>
      <c r="DDQ106" s="289"/>
      <c r="DDR106" s="290"/>
      <c r="DDS106" s="1124"/>
      <c r="DDT106" s="1124"/>
      <c r="DDU106" s="1132"/>
      <c r="DDV106" s="1132"/>
      <c r="DDW106" s="1132"/>
      <c r="DDX106" s="236"/>
      <c r="DDY106" s="1124"/>
      <c r="DDZ106" s="1124"/>
      <c r="DEA106" s="1124"/>
      <c r="DEB106" s="412"/>
      <c r="DEC106" s="1124"/>
      <c r="DED106" s="1124"/>
      <c r="DEE106" s="1124"/>
      <c r="DEF106" s="1124"/>
      <c r="DEG106" s="1124"/>
      <c r="DEH106" s="238"/>
      <c r="DEI106" s="1124"/>
      <c r="DEJ106" s="1124"/>
      <c r="DEK106" s="238"/>
      <c r="DEL106" s="1124"/>
      <c r="DEM106" s="1124"/>
      <c r="DEN106" s="1124"/>
      <c r="DEO106" s="236"/>
      <c r="DEP106" s="1124"/>
      <c r="DEQ106" s="1124"/>
      <c r="DER106" s="1124"/>
      <c r="DES106" s="1124"/>
      <c r="DET106" s="238"/>
      <c r="DEU106" s="1124"/>
      <c r="DEV106" s="1124"/>
      <c r="DEW106" s="1124"/>
      <c r="DEX106" s="1124"/>
      <c r="DEY106" s="1124"/>
      <c r="DEZ106" s="1124"/>
      <c r="DFA106" s="1124"/>
      <c r="DFB106" s="1124"/>
      <c r="DFC106" s="1124"/>
      <c r="DFD106" s="1124"/>
      <c r="DFE106" s="1124"/>
      <c r="DFF106" s="1124"/>
      <c r="DFG106" s="1124"/>
      <c r="DFH106" s="1124"/>
      <c r="DFI106" s="1124"/>
      <c r="DFJ106" s="238"/>
      <c r="DFK106" s="1124"/>
      <c r="DFL106" s="1124"/>
      <c r="DFM106" s="1124"/>
      <c r="DFN106" s="1124"/>
      <c r="DFO106" s="236"/>
      <c r="DFP106" s="1124"/>
      <c r="DFQ106" s="1124"/>
      <c r="DFR106" s="1124"/>
      <c r="DFS106" s="1124"/>
      <c r="DFT106" s="1124"/>
      <c r="DFU106" s="1124"/>
      <c r="DFV106" s="1124"/>
      <c r="DFW106" s="1124"/>
      <c r="DFX106" s="1124"/>
      <c r="DFY106" s="1124"/>
      <c r="DFZ106" s="238"/>
      <c r="DGA106" s="1124"/>
      <c r="DGB106" s="1124"/>
      <c r="DGC106" s="1124"/>
      <c r="DGD106" s="1124"/>
      <c r="DGE106" s="236"/>
      <c r="DGF106" s="1124"/>
      <c r="DGG106" s="1124"/>
      <c r="DGH106" s="1124"/>
      <c r="DGI106" s="1124"/>
      <c r="DGJ106" s="1124"/>
      <c r="DGK106" s="1124"/>
      <c r="DGL106" s="1124"/>
      <c r="DGM106" s="1124"/>
      <c r="DGN106" s="1124"/>
      <c r="DGO106" s="1124"/>
      <c r="DGP106" s="238"/>
      <c r="DGQ106" s="1124"/>
      <c r="DGR106" s="1124"/>
      <c r="DGS106" s="1124"/>
      <c r="DGT106" s="1124"/>
      <c r="DGU106" s="1124"/>
      <c r="DGV106" s="289"/>
      <c r="DGW106" s="289"/>
      <c r="DGX106" s="289"/>
      <c r="DGY106" s="289"/>
      <c r="DGZ106" s="290"/>
      <c r="DHA106" s="1124"/>
      <c r="DHB106" s="1124"/>
      <c r="DHC106" s="1132"/>
      <c r="DHD106" s="1132"/>
      <c r="DHE106" s="1132"/>
      <c r="DHF106" s="236"/>
      <c r="DHG106" s="1124"/>
      <c r="DHH106" s="1124"/>
      <c r="DHI106" s="1124"/>
      <c r="DHJ106" s="412"/>
      <c r="DHK106" s="1124"/>
      <c r="DHL106" s="1124"/>
      <c r="DHM106" s="1124"/>
      <c r="DHN106" s="1124"/>
      <c r="DHO106" s="1124"/>
      <c r="DHP106" s="238"/>
      <c r="DHQ106" s="1124"/>
      <c r="DHR106" s="1124"/>
      <c r="DHS106" s="238"/>
      <c r="DHT106" s="1124"/>
      <c r="DHU106" s="1124"/>
      <c r="DHV106" s="1124"/>
      <c r="DHW106" s="236"/>
      <c r="DHX106" s="1124"/>
      <c r="DHY106" s="1124"/>
      <c r="DHZ106" s="1124"/>
      <c r="DIA106" s="1124"/>
      <c r="DIB106" s="238"/>
      <c r="DIC106" s="1124"/>
      <c r="DID106" s="1124"/>
      <c r="DIE106" s="1124"/>
      <c r="DIF106" s="1124"/>
      <c r="DIG106" s="1124"/>
      <c r="DIH106" s="1124"/>
      <c r="DII106" s="1124"/>
      <c r="DIJ106" s="1124"/>
      <c r="DIK106" s="1124"/>
      <c r="DIL106" s="1124"/>
      <c r="DIM106" s="1124"/>
      <c r="DIN106" s="1124"/>
      <c r="DIO106" s="1124"/>
      <c r="DIP106" s="1124"/>
      <c r="DIQ106" s="1124"/>
      <c r="DIR106" s="238"/>
      <c r="DIS106" s="1124"/>
      <c r="DIT106" s="1124"/>
      <c r="DIU106" s="1124"/>
      <c r="DIV106" s="1124"/>
      <c r="DIW106" s="236"/>
      <c r="DIX106" s="1124"/>
      <c r="DIY106" s="1124"/>
      <c r="DIZ106" s="1124"/>
      <c r="DJA106" s="1124"/>
      <c r="DJB106" s="1124"/>
      <c r="DJC106" s="1124"/>
      <c r="DJD106" s="1124"/>
      <c r="DJE106" s="1124"/>
      <c r="DJF106" s="1124"/>
      <c r="DJG106" s="1124"/>
      <c r="DJH106" s="238"/>
      <c r="DJI106" s="1124"/>
      <c r="DJJ106" s="1124"/>
      <c r="DJK106" s="1124"/>
      <c r="DJL106" s="1124"/>
      <c r="DJM106" s="236"/>
      <c r="DJN106" s="1124"/>
      <c r="DJO106" s="1124"/>
      <c r="DJP106" s="1124"/>
      <c r="DJQ106" s="1124"/>
      <c r="DJR106" s="1124"/>
      <c r="DJS106" s="1124"/>
      <c r="DJT106" s="1124"/>
      <c r="DJU106" s="1124"/>
      <c r="DJV106" s="1124"/>
      <c r="DJW106" s="1124"/>
      <c r="DJX106" s="238"/>
      <c r="DJY106" s="1124"/>
      <c r="DJZ106" s="1124"/>
      <c r="DKA106" s="1124"/>
      <c r="DKB106" s="1124"/>
      <c r="DKC106" s="1124"/>
      <c r="DKD106" s="289"/>
      <c r="DKE106" s="289"/>
      <c r="DKF106" s="289"/>
      <c r="DKG106" s="289"/>
      <c r="DKH106" s="290"/>
      <c r="DKI106" s="1124"/>
      <c r="DKJ106" s="1124"/>
      <c r="DKK106" s="1132"/>
      <c r="DKL106" s="1132"/>
      <c r="DKM106" s="1132"/>
      <c r="DKN106" s="236"/>
      <c r="DKO106" s="1124"/>
      <c r="DKP106" s="1124"/>
      <c r="DKQ106" s="1124"/>
      <c r="DKR106" s="412"/>
      <c r="DKS106" s="1124"/>
      <c r="DKT106" s="1124"/>
      <c r="DKU106" s="1124"/>
      <c r="DKV106" s="1124"/>
      <c r="DKW106" s="1124"/>
      <c r="DKX106" s="238"/>
      <c r="DKY106" s="1124"/>
      <c r="DKZ106" s="1124"/>
      <c r="DLA106" s="238"/>
      <c r="DLB106" s="1124"/>
      <c r="DLC106" s="1124"/>
      <c r="DLD106" s="1124"/>
      <c r="DLE106" s="236"/>
      <c r="DLF106" s="1124"/>
      <c r="DLG106" s="1124"/>
      <c r="DLH106" s="1124"/>
      <c r="DLI106" s="1124"/>
      <c r="DLJ106" s="238"/>
      <c r="DLK106" s="1124"/>
      <c r="DLL106" s="1124"/>
      <c r="DLM106" s="1124"/>
      <c r="DLN106" s="1124"/>
      <c r="DLO106" s="1124"/>
      <c r="DLP106" s="1124"/>
      <c r="DLQ106" s="1124"/>
      <c r="DLR106" s="1124"/>
      <c r="DLZ106" s="238"/>
      <c r="DME106" s="236"/>
      <c r="DMP106" s="238"/>
      <c r="DMT106" s="1195"/>
      <c r="DMU106" s="1194"/>
      <c r="DNF106" s="238"/>
      <c r="DNL106" s="412"/>
      <c r="DNO106" s="1132"/>
      <c r="DNP106" s="1132"/>
      <c r="DNQ106" s="1124"/>
      <c r="DNR106" s="1124"/>
      <c r="DNS106" s="1132"/>
      <c r="DNT106" s="1132"/>
      <c r="DNU106" s="1132"/>
      <c r="DNV106" s="236"/>
      <c r="DNW106" s="1124"/>
      <c r="DNX106" s="1124"/>
      <c r="DNY106" s="1124"/>
      <c r="DNZ106" s="412"/>
      <c r="DOA106" s="1124"/>
      <c r="DOB106" s="1124"/>
      <c r="DOC106" s="1124"/>
      <c r="DOD106" s="1124"/>
      <c r="DOE106" s="1124"/>
      <c r="DOF106" s="238"/>
      <c r="DOG106" s="1124"/>
      <c r="DOH106" s="1124"/>
      <c r="DOI106" s="238"/>
      <c r="DOJ106" s="1124"/>
      <c r="DOK106" s="1124"/>
      <c r="DOL106" s="1124"/>
      <c r="DOM106" s="236"/>
      <c r="DON106" s="1124"/>
      <c r="DOR106" s="238"/>
      <c r="DPC106" s="236"/>
      <c r="DPH106" s="238"/>
      <c r="DPS106" s="236"/>
      <c r="DPX106" s="238"/>
      <c r="DQG106" s="241"/>
      <c r="DQH106" s="241"/>
      <c r="DQI106" s="241"/>
      <c r="DQJ106" s="241"/>
      <c r="DQK106" s="241"/>
      <c r="DQL106" s="241"/>
      <c r="DQM106" s="241"/>
      <c r="DQN106" s="1133"/>
      <c r="DQO106" s="512"/>
      <c r="DQP106" s="1133"/>
      <c r="DQQ106" s="1133"/>
      <c r="DQR106" s="1133"/>
      <c r="DQS106" s="250"/>
      <c r="DQT106" s="1133"/>
      <c r="DQU106" s="1133"/>
      <c r="DQV106" s="1133"/>
      <c r="DQW106" s="1179"/>
      <c r="DQX106" s="1179"/>
      <c r="DQY106" s="1179"/>
      <c r="DQZ106" s="1179"/>
      <c r="DRA106" s="1179"/>
      <c r="DRB106" s="1179"/>
      <c r="DRC106" s="1179"/>
      <c r="DRD106" s="1193"/>
      <c r="DRE106" s="1179"/>
      <c r="DRF106" s="1179"/>
      <c r="DRG106" s="1179"/>
      <c r="DRH106" s="1179"/>
      <c r="DRI106" s="1179"/>
      <c r="DRJ106" s="1192"/>
      <c r="DRK106" s="1195"/>
      <c r="DRL106" s="1195"/>
      <c r="DRM106" s="1195"/>
      <c r="DRN106" s="1195"/>
      <c r="DRQ106" s="1132"/>
      <c r="DRR106" s="1132"/>
      <c r="DRS106" s="1132"/>
      <c r="DRT106" s="236"/>
      <c r="DRX106" s="412"/>
      <c r="DSD106" s="238"/>
      <c r="DSG106" s="238"/>
      <c r="DSK106" s="236"/>
      <c r="DSP106" s="238"/>
      <c r="DSX106" s="291"/>
      <c r="DSY106" s="289"/>
      <c r="DSZ106" s="289"/>
      <c r="DTD106" s="444"/>
      <c r="DTE106" s="444"/>
      <c r="DTF106" s="444"/>
      <c r="DTG106" s="683"/>
      <c r="DTH106" s="444"/>
      <c r="DTI106" s="444"/>
      <c r="DTJ106" s="444"/>
      <c r="DTK106" s="444"/>
      <c r="DTL106" s="444"/>
      <c r="DTM106" s="444"/>
      <c r="DTN106" s="444"/>
      <c r="DTO106" s="444"/>
      <c r="DTP106" s="444"/>
      <c r="DTQ106" s="444"/>
      <c r="DTR106" s="444"/>
      <c r="DTS106" s="444"/>
      <c r="DTT106" s="444"/>
      <c r="DTU106" s="444"/>
      <c r="DTV106" s="444"/>
      <c r="DTW106" s="681"/>
      <c r="DTX106" s="444"/>
      <c r="DTY106" s="444"/>
      <c r="DTZ106" s="444"/>
      <c r="DUA106" s="444"/>
      <c r="DUB106" s="444"/>
      <c r="DUC106" s="444"/>
      <c r="DUD106" s="444"/>
      <c r="DUE106" s="444"/>
      <c r="DUF106" s="685"/>
      <c r="DUG106" s="444"/>
      <c r="DUH106" s="444"/>
      <c r="DUI106" s="444"/>
      <c r="DUJ106" s="444"/>
      <c r="DUK106" s="444"/>
      <c r="DUL106" s="444"/>
      <c r="DUM106" s="444"/>
      <c r="DUN106" s="444"/>
      <c r="DUO106" s="444"/>
      <c r="DUP106" s="444"/>
      <c r="DUQ106" s="444"/>
      <c r="DUR106" s="444"/>
      <c r="DUS106" s="444"/>
      <c r="DUT106" s="444"/>
      <c r="DUU106" s="444"/>
      <c r="DUV106" s="444"/>
      <c r="DUW106" s="681"/>
      <c r="DUX106" s="444"/>
      <c r="DUY106" s="444"/>
      <c r="DUZ106" s="444"/>
      <c r="DVC106" s="238"/>
      <c r="DVF106" s="241"/>
      <c r="DVG106" s="241"/>
      <c r="DVH106" s="241"/>
      <c r="DVI106" s="241"/>
      <c r="DVL106" s="1529"/>
      <c r="DVM106" s="1531"/>
      <c r="DVN106" s="512"/>
      <c r="DVO106" s="241"/>
      <c r="DVP106" s="241"/>
      <c r="DVQ106" s="1529"/>
      <c r="DVR106" s="1530"/>
      <c r="DVS106" s="514"/>
      <c r="DVV106" s="241"/>
      <c r="DVW106" s="241"/>
      <c r="DVX106" s="241"/>
      <c r="DVY106" s="1133"/>
      <c r="DVZ106" s="1133"/>
      <c r="DWA106" s="1133"/>
      <c r="DWB106" s="1532"/>
      <c r="DWC106" s="1532"/>
      <c r="DWD106" s="512"/>
      <c r="DWE106" s="1133"/>
      <c r="DWF106" s="1133"/>
      <c r="DWG106" s="1529"/>
      <c r="DWH106" s="1530"/>
      <c r="DWI106" s="514"/>
      <c r="DWL106" s="1133"/>
      <c r="DWM106" s="1133"/>
      <c r="DWN106" s="1133"/>
      <c r="DWO106" s="1133"/>
      <c r="DWP106" s="1133"/>
      <c r="DWQ106" s="1133"/>
      <c r="DWR106" s="1532"/>
      <c r="DWS106" s="1532"/>
      <c r="DWT106" s="512"/>
      <c r="DWU106" s="1133"/>
      <c r="DWV106" s="1133"/>
      <c r="DWW106" s="1529"/>
      <c r="DWX106" s="1530"/>
      <c r="DWY106" s="514"/>
      <c r="DWZ106" s="1133"/>
      <c r="DXA106" s="1133"/>
      <c r="DXB106" s="1133"/>
      <c r="DXC106" s="1133"/>
      <c r="DXD106" s="1133"/>
      <c r="DXE106" s="1133"/>
      <c r="DXF106" s="1133"/>
      <c r="DXG106" s="1133"/>
      <c r="DXH106" s="1532"/>
      <c r="DXI106" s="1532"/>
      <c r="DXJ106" s="512"/>
      <c r="DXK106" s="1133"/>
      <c r="DXL106" s="1133"/>
      <c r="DXM106" s="1529"/>
      <c r="DXN106" s="1530"/>
      <c r="DXO106" s="514"/>
      <c r="DXP106" s="1133"/>
      <c r="DXQ106" s="1133"/>
      <c r="DXR106" s="1195"/>
      <c r="DXS106" s="1195"/>
      <c r="DXT106" s="1195"/>
      <c r="DXU106" s="1195"/>
      <c r="DXV106" s="1195"/>
      <c r="DXW106" s="1195"/>
      <c r="DXX106" s="1195"/>
      <c r="DXY106" s="1195"/>
      <c r="DXZ106" s="237"/>
      <c r="DYA106" s="1195"/>
      <c r="DYB106" s="1195"/>
      <c r="DYC106" s="1195"/>
      <c r="DYD106" s="1195"/>
      <c r="DYE106" s="289"/>
      <c r="DYF106" s="289"/>
      <c r="DYG106" s="289"/>
      <c r="DYH106" s="289"/>
      <c r="DYI106" s="290"/>
      <c r="DYJ106" s="1195"/>
      <c r="DYK106" s="1195"/>
      <c r="DYL106" s="1195"/>
      <c r="DYM106" s="1195"/>
      <c r="DYN106" s="1195"/>
      <c r="DYO106" s="1194"/>
      <c r="DYP106" s="1195"/>
      <c r="DYQ106" s="1195"/>
      <c r="DYR106" s="1195"/>
      <c r="DYS106" s="1192"/>
      <c r="DYT106" s="1195"/>
      <c r="DYU106" s="1195"/>
      <c r="DYV106" s="1195"/>
      <c r="DYW106" s="1195"/>
      <c r="DYX106" s="1195"/>
      <c r="DYY106" s="1193"/>
      <c r="DZB106" s="238"/>
      <c r="DZF106" s="236"/>
      <c r="DZK106" s="238"/>
      <c r="DZT106" s="241"/>
      <c r="DZU106" s="241"/>
      <c r="DZV106" s="241"/>
      <c r="DZW106" s="241"/>
      <c r="DZX106" s="241"/>
      <c r="DZY106" s="1133"/>
      <c r="DZZ106" s="1532"/>
      <c r="EAA106" s="1531"/>
      <c r="EAB106" s="1133"/>
      <c r="EAC106" s="1133"/>
      <c r="EAD106" s="1133"/>
      <c r="EAE106" s="1529"/>
      <c r="EAF106" s="1532"/>
      <c r="EAG106" s="514"/>
      <c r="EAH106" s="1133"/>
      <c r="EAI106" s="1133"/>
      <c r="EAJ106" s="1133"/>
      <c r="EAK106" s="1133"/>
      <c r="EAL106" s="1133"/>
      <c r="EAM106" s="1133"/>
      <c r="EAN106" s="1133"/>
      <c r="EAO106" s="1133"/>
      <c r="EAP106" s="1532"/>
      <c r="EAQ106" s="1531"/>
      <c r="EAR106" s="1133"/>
      <c r="EAS106" s="1133"/>
      <c r="EAT106" s="1133"/>
      <c r="EAU106" s="1532"/>
      <c r="EAV106" s="1530"/>
      <c r="EAW106" s="1133"/>
      <c r="EAX106" s="1133"/>
      <c r="EAY106" s="1133"/>
      <c r="EAZ106" s="1133"/>
      <c r="EBA106" s="1133"/>
      <c r="EBB106" s="1133"/>
      <c r="EBC106" s="1133"/>
      <c r="EBD106" s="1133"/>
      <c r="EBE106" s="1133"/>
      <c r="EBF106" s="1532"/>
      <c r="EBG106" s="1531"/>
      <c r="EBH106" s="1133"/>
      <c r="EBI106" s="1133"/>
      <c r="EBJ106" s="1133"/>
      <c r="EBK106" s="1529"/>
      <c r="EBL106" s="1532"/>
      <c r="EBM106" s="514"/>
      <c r="EBN106" s="1133"/>
      <c r="EBO106" s="1133"/>
      <c r="EBP106" s="1195"/>
      <c r="EBQ106" s="1195"/>
      <c r="EBR106" s="1195"/>
      <c r="EBS106" s="1195"/>
      <c r="EBT106" s="1195"/>
      <c r="EBU106" s="1195"/>
      <c r="EBV106" s="1195"/>
      <c r="EBW106" s="1195"/>
      <c r="EBX106" s="1195"/>
      <c r="EBY106" s="1195"/>
      <c r="EBZ106" s="1195"/>
      <c r="ECA106" s="1195"/>
      <c r="ECB106" s="1195"/>
      <c r="ECC106" s="1195"/>
      <c r="ECD106" s="1195"/>
      <c r="ECG106" s="1194"/>
      <c r="ECM106" s="1194"/>
      <c r="ECP106" s="1194"/>
      <c r="ECT106" s="1193"/>
      <c r="ECW106" s="1193"/>
      <c r="ECZ106" s="1193"/>
      <c r="EDC106" s="1193"/>
      <c r="EDD106" s="804"/>
      <c r="EDG106" s="1195"/>
      <c r="EDH106" s="1195"/>
      <c r="EDI106" s="1195"/>
      <c r="EDJ106" s="1195"/>
      <c r="EDK106" s="1195"/>
      <c r="EDL106" s="1195"/>
      <c r="EDM106" s="1195"/>
      <c r="EDN106" s="1195"/>
      <c r="EDO106" s="1195"/>
      <c r="EDP106" s="1195"/>
      <c r="EDQ106" s="1195"/>
      <c r="EDR106" s="1195"/>
      <c r="EDS106" s="1529"/>
      <c r="EDT106" s="1530"/>
      <c r="EDU106" s="227"/>
      <c r="EDV106" s="227"/>
      <c r="EDW106" s="227"/>
      <c r="EDX106" s="1529"/>
      <c r="EDY106" s="1531"/>
      <c r="EDZ106" s="1195"/>
      <c r="EEA106" s="1195"/>
      <c r="EEB106" s="1195"/>
      <c r="EEC106" s="1195"/>
      <c r="EED106" s="1195"/>
      <c r="EEE106" s="1195"/>
      <c r="EEF106" s="1195"/>
      <c r="EEG106" s="1195"/>
      <c r="EEH106" s="1195"/>
      <c r="EEI106" s="1194"/>
      <c r="EEO106" s="1193"/>
      <c r="EFF106" s="1193"/>
      <c r="EFK106" s="241"/>
      <c r="EFL106" s="241"/>
      <c r="EFM106" s="241"/>
      <c r="EFN106" s="241"/>
      <c r="EFO106" s="241"/>
      <c r="EFP106" s="241"/>
      <c r="EFQ106" s="241"/>
      <c r="EFR106" s="250"/>
      <c r="EFS106" s="241"/>
      <c r="EFT106" s="241"/>
      <c r="EFU106" s="241"/>
      <c r="EFV106" s="241"/>
      <c r="EFW106" s="241"/>
      <c r="EFX106" s="241"/>
      <c r="EFY106" s="241"/>
      <c r="EFZ106" s="241"/>
      <c r="EGA106" s="241"/>
      <c r="EGB106" s="241"/>
      <c r="EGC106" s="241"/>
      <c r="EGD106" s="241"/>
      <c r="EGE106" s="241"/>
      <c r="EGF106" s="241"/>
      <c r="EGG106" s="241"/>
      <c r="EGH106" s="241"/>
      <c r="EGI106" s="250"/>
      <c r="EGJ106" s="241"/>
      <c r="EGK106" s="241"/>
      <c r="EGL106" s="241"/>
      <c r="EGM106" s="241"/>
      <c r="EGN106" s="241"/>
      <c r="EGO106" s="252"/>
      <c r="EGP106" s="241"/>
      <c r="EGQ106" s="241"/>
      <c r="EGR106" s="226"/>
      <c r="EGS106" s="227"/>
      <c r="EGT106" s="227"/>
      <c r="EGU106" s="226"/>
      <c r="EGV106" s="226"/>
      <c r="EGW106" s="226"/>
      <c r="EGX106" s="1532"/>
      <c r="EGY106" s="1531"/>
      <c r="EGZ106" s="1133"/>
      <c r="EHA106" s="1133"/>
      <c r="EHB106" s="1133"/>
      <c r="EHC106" s="1532"/>
      <c r="EHD106" s="1530"/>
      <c r="EHE106" s="1134"/>
      <c r="EHF106" s="1134"/>
      <c r="EHG106" s="1134"/>
      <c r="EHH106" s="1134"/>
      <c r="EHI106" s="1134"/>
      <c r="EHJ106" s="1134"/>
      <c r="EHK106" s="1134"/>
      <c r="EHL106" s="1134"/>
      <c r="EHM106" s="1134"/>
      <c r="EHN106" s="1135"/>
      <c r="EHO106" s="1135"/>
      <c r="EHP106" s="1134"/>
      <c r="EHQ106" s="1134"/>
      <c r="EHR106" s="1134"/>
      <c r="EHS106" s="1135"/>
      <c r="EHT106" s="1135"/>
      <c r="EHU106" s="1134"/>
      <c r="EHV106" s="226"/>
      <c r="EHW106" s="226"/>
      <c r="EHX106" s="1132"/>
      <c r="EHY106" s="236"/>
      <c r="EHZ106" s="1132"/>
      <c r="EIA106" s="1132"/>
      <c r="EIB106" s="1132"/>
      <c r="EIC106" s="1132"/>
      <c r="EID106" s="1132"/>
      <c r="EIE106" s="236"/>
      <c r="EIF106" s="1132"/>
      <c r="EIG106" s="1132"/>
      <c r="EIH106" s="1132"/>
      <c r="EII106" s="412"/>
      <c r="EIJ106" s="1132"/>
      <c r="EIK106" s="1132"/>
      <c r="EIL106" s="238"/>
      <c r="EIM106" s="1124"/>
      <c r="EIN106" s="1124"/>
      <c r="EIO106" s="238"/>
      <c r="EIP106" s="1124"/>
      <c r="EIQ106" s="1124"/>
      <c r="EIR106" s="238"/>
      <c r="EIS106" s="1124"/>
      <c r="EIT106" s="1124"/>
      <c r="EIU106" s="1124"/>
      <c r="EIV106" s="236"/>
      <c r="EIW106" s="1132"/>
      <c r="EIX106" s="1134"/>
      <c r="EIY106" s="226"/>
      <c r="EIZ106" s="227"/>
      <c r="EJA106" s="239"/>
      <c r="EJB106" s="226"/>
      <c r="EJC106" s="226"/>
      <c r="EJD106" s="226"/>
      <c r="EJE106" s="226"/>
      <c r="EJF106" s="226"/>
      <c r="EJG106" s="226"/>
      <c r="EJH106" s="226"/>
      <c r="EJI106" s="1134"/>
      <c r="EJJ106" s="1134"/>
      <c r="EJK106" s="1529"/>
      <c r="EJL106" s="1530"/>
      <c r="EJM106" s="227"/>
      <c r="EJN106" s="227"/>
      <c r="EJO106" s="227"/>
      <c r="EJP106" s="1529"/>
      <c r="EJQ106" s="1531"/>
      <c r="EJR106" s="226"/>
      <c r="EJS106" s="1134"/>
      <c r="EJT106" s="1134"/>
      <c r="EJU106" s="1134"/>
      <c r="EJV106" s="1134"/>
      <c r="EJW106" s="1134"/>
      <c r="EJX106" s="1134"/>
      <c r="EJY106" s="1134"/>
      <c r="EJZ106" s="1195"/>
      <c r="EKA106" s="1194"/>
      <c r="EKB106" s="1195"/>
      <c r="EKC106" s="1195"/>
      <c r="EKD106" s="1195"/>
      <c r="EKE106" s="444"/>
      <c r="EKF106" s="444"/>
      <c r="EKG106" s="685"/>
      <c r="EKH106" s="444"/>
      <c r="EKI106" s="444"/>
      <c r="EKJ106" s="444"/>
      <c r="EKK106" s="444"/>
      <c r="EKL106" s="444"/>
      <c r="EKM106" s="444"/>
      <c r="EKN106" s="444"/>
      <c r="EKO106" s="444"/>
      <c r="EKP106" s="444"/>
      <c r="EKQ106" s="444"/>
      <c r="EKR106" s="444"/>
      <c r="EKS106" s="444"/>
      <c r="EKT106" s="444"/>
      <c r="EKU106" s="444"/>
      <c r="EKV106" s="444"/>
      <c r="EKW106" s="444"/>
      <c r="EKX106" s="685"/>
      <c r="EKY106" s="444"/>
      <c r="EKZ106" s="444"/>
      <c r="ELA106" s="444"/>
      <c r="ELB106" s="444"/>
      <c r="ELC106" s="444"/>
      <c r="ELD106" s="444"/>
      <c r="ELE106" s="444"/>
      <c r="ELF106" s="444"/>
      <c r="ELG106" s="681"/>
      <c r="ELH106" s="444"/>
      <c r="ELI106" s="444"/>
      <c r="ELJ106" s="444"/>
      <c r="ELK106" s="444"/>
      <c r="ELL106" s="444"/>
      <c r="ELM106" s="444"/>
      <c r="ELN106" s="444"/>
      <c r="ELO106" s="444"/>
      <c r="ELP106" s="444"/>
      <c r="ELQ106" s="444"/>
      <c r="ELR106" s="444"/>
      <c r="ELS106" s="444"/>
      <c r="ELT106" s="444"/>
      <c r="ELU106" s="444"/>
      <c r="ELV106" s="444"/>
      <c r="ELW106" s="444"/>
      <c r="ELX106" s="681"/>
      <c r="ELY106" s="444"/>
      <c r="ELZ106" s="444"/>
      <c r="EMA106" s="444"/>
      <c r="EMD106" s="238"/>
      <c r="EMN106" s="238"/>
      <c r="EMS106" s="236"/>
      <c r="END106" s="238"/>
      <c r="ENJ106" s="289"/>
      <c r="ENK106" s="289"/>
      <c r="ENL106" s="289"/>
      <c r="ENM106" s="289"/>
      <c r="ENN106" s="290"/>
      <c r="ENO106" s="1124"/>
      <c r="ENP106" s="1124"/>
      <c r="ENQ106" s="1132"/>
      <c r="ENR106" s="1132"/>
      <c r="ENS106" s="1132"/>
      <c r="ENT106" s="236"/>
      <c r="ENU106" s="1124"/>
      <c r="ENV106" s="1124"/>
      <c r="ENW106" s="1124"/>
      <c r="ENX106" s="412"/>
      <c r="ENY106" s="1124"/>
      <c r="ENZ106" s="1124"/>
      <c r="EOA106" s="1124"/>
      <c r="EOB106" s="1124"/>
      <c r="EOC106" s="1124"/>
      <c r="EOD106" s="238"/>
      <c r="EOE106" s="1124"/>
      <c r="EOF106" s="1124"/>
      <c r="EOG106" s="238"/>
      <c r="EOH106" s="1124"/>
      <c r="EOI106" s="1124"/>
      <c r="EOJ106" s="1124"/>
      <c r="EOK106" s="236"/>
      <c r="EOL106" s="1124"/>
      <c r="EOM106" s="1124"/>
      <c r="EON106" s="1124"/>
      <c r="EOO106" s="1124"/>
      <c r="EOP106" s="238"/>
      <c r="EPA106" s="236"/>
      <c r="EPF106" s="238"/>
      <c r="EPV106" s="238"/>
      <c r="EQB106" s="412"/>
      <c r="EQE106" s="1124"/>
      <c r="EQF106" s="1124"/>
      <c r="EQG106" s="1124"/>
      <c r="EQH106" s="1124"/>
      <c r="EQI106" s="1132"/>
      <c r="EQJ106" s="1132"/>
      <c r="EQK106" s="1132"/>
      <c r="EQL106" s="236"/>
      <c r="EQM106" s="1124"/>
      <c r="EQN106" s="1124"/>
      <c r="EQO106" s="1124"/>
      <c r="EQP106" s="412"/>
      <c r="EQQ106" s="1124"/>
      <c r="EQR106" s="1124"/>
      <c r="EQS106" s="1124"/>
      <c r="EQT106" s="1124"/>
      <c r="EQU106" s="1124"/>
      <c r="EQV106" s="238"/>
      <c r="EQW106" s="1124"/>
      <c r="EQX106" s="1124"/>
      <c r="EQY106" s="238"/>
      <c r="EQZ106" s="1124"/>
      <c r="ERA106" s="1124"/>
      <c r="ERB106" s="1124"/>
      <c r="ERC106" s="236"/>
      <c r="ERD106" s="1124"/>
      <c r="ERE106" s="1124"/>
      <c r="ERF106" s="1124"/>
      <c r="ERG106" s="1124"/>
      <c r="ERH106" s="238"/>
      <c r="ERI106" s="1124"/>
      <c r="ERJ106" s="1124"/>
      <c r="ERK106" s="1124"/>
      <c r="ERL106" s="1124"/>
      <c r="ERM106" s="1124"/>
      <c r="ERN106" s="1124"/>
      <c r="ERO106" s="1124"/>
      <c r="ERP106" s="1124"/>
      <c r="ERU106" s="271"/>
      <c r="ETA106" s="1518"/>
      <c r="ETB106" s="1518"/>
      <c r="ETC106" s="1518"/>
      <c r="ETD106" s="1518"/>
      <c r="ETE106" s="1518"/>
      <c r="ETF106" s="1518"/>
    </row>
    <row r="107" spans="1:3906" ht="15" customHeight="1">
      <c r="B107" s="1518"/>
      <c r="C107" s="1518"/>
      <c r="D107" s="1518"/>
      <c r="E107" s="1518"/>
      <c r="F107" s="1518"/>
      <c r="G107" s="1518"/>
      <c r="AF107" s="413"/>
      <c r="AR107" s="238"/>
      <c r="AX107" s="412"/>
      <c r="BE107" s="236"/>
      <c r="BL107" s="412"/>
      <c r="BR107" s="238"/>
      <c r="BU107" s="238"/>
      <c r="CD107" s="238"/>
      <c r="CJ107" s="412"/>
      <c r="CQ107" s="1132"/>
      <c r="CR107" s="1132"/>
      <c r="CS107" s="1132"/>
      <c r="CT107" s="236"/>
      <c r="CX107" s="412"/>
      <c r="DD107" s="238"/>
      <c r="DG107" s="238"/>
      <c r="DK107" s="236"/>
      <c r="DP107" s="238"/>
      <c r="EE107" s="1124"/>
      <c r="EF107" s="238"/>
      <c r="EG107" s="1124"/>
      <c r="EH107" s="1124"/>
      <c r="EI107" s="1124"/>
      <c r="EJ107" s="1124"/>
      <c r="EK107" s="1124"/>
      <c r="EL107" s="412"/>
      <c r="EM107" s="1124"/>
      <c r="EN107" s="1124"/>
      <c r="EO107" s="1124"/>
      <c r="EP107" s="1124"/>
      <c r="EQ107" s="1124"/>
      <c r="ER107" s="1124"/>
      <c r="ES107" s="1132"/>
      <c r="ET107" s="1132"/>
      <c r="EU107" s="1132"/>
      <c r="EV107" s="236"/>
      <c r="EW107" s="1124"/>
      <c r="EX107" s="1124"/>
      <c r="EY107" s="1124"/>
      <c r="EZ107" s="412"/>
      <c r="FA107" s="1124"/>
      <c r="FB107" s="1124"/>
      <c r="FC107" s="1124"/>
      <c r="FD107" s="1124"/>
      <c r="FE107" s="1124"/>
      <c r="FF107" s="238"/>
      <c r="FG107" s="1124"/>
      <c r="FH107" s="1124"/>
      <c r="FI107" s="238"/>
      <c r="FJ107" s="1124"/>
      <c r="FK107" s="1124"/>
      <c r="FL107" s="1124"/>
      <c r="FM107" s="236"/>
      <c r="FN107" s="1124"/>
      <c r="FO107" s="1124"/>
      <c r="FP107" s="1124"/>
      <c r="FQ107" s="1124"/>
      <c r="FR107" s="238"/>
      <c r="FS107" s="1124"/>
      <c r="FT107" s="1124"/>
      <c r="FU107" s="1124"/>
      <c r="FV107" s="1124"/>
      <c r="FW107" s="1124"/>
      <c r="FX107" s="1124"/>
      <c r="FY107" s="1124"/>
      <c r="FZ107" s="1124"/>
      <c r="GA107" s="1124"/>
      <c r="GB107" s="1124"/>
      <c r="GC107" s="1124"/>
      <c r="GD107" s="1124"/>
      <c r="GE107" s="1124"/>
      <c r="GF107" s="1124"/>
      <c r="GG107" s="1124"/>
      <c r="GH107" s="238"/>
      <c r="GI107" s="1124"/>
      <c r="GJ107" s="1124"/>
      <c r="GK107" s="1124"/>
      <c r="GL107" s="1124"/>
      <c r="GM107" s="1124"/>
      <c r="GN107" s="412"/>
      <c r="GO107" s="1124"/>
      <c r="GP107" s="1124"/>
      <c r="GQ107" s="1124"/>
      <c r="GR107" s="1124"/>
      <c r="GS107" s="1124"/>
      <c r="GT107" s="1124"/>
      <c r="GU107" s="1132"/>
      <c r="GV107" s="1132"/>
      <c r="GW107" s="1132"/>
      <c r="GX107" s="236"/>
      <c r="GY107" s="1124"/>
      <c r="GZ107" s="1124"/>
      <c r="HA107" s="1124"/>
      <c r="HB107" s="412"/>
      <c r="HC107" s="1124"/>
      <c r="HD107" s="1124"/>
      <c r="HE107" s="1124"/>
      <c r="HF107" s="1124"/>
      <c r="HG107" s="1124"/>
      <c r="HH107" s="238"/>
      <c r="HI107" s="1124"/>
      <c r="HJ107" s="1124"/>
      <c r="HK107" s="238"/>
      <c r="HL107" s="1124"/>
      <c r="HM107" s="1124"/>
      <c r="HN107" s="1124"/>
      <c r="HO107" s="236"/>
      <c r="HP107" s="1124"/>
      <c r="HQ107" s="1124"/>
      <c r="HR107" s="1124"/>
      <c r="HS107" s="1124"/>
      <c r="HT107" s="238"/>
      <c r="HU107" s="1124"/>
      <c r="HV107" s="1124"/>
      <c r="HW107" s="1124"/>
      <c r="HX107" s="1124"/>
      <c r="HY107" s="1124"/>
      <c r="HZ107" s="1124"/>
      <c r="IA107" s="1124"/>
      <c r="IB107" s="1124"/>
      <c r="IC107" s="1124"/>
      <c r="ID107" s="1124"/>
      <c r="IE107" s="1124"/>
      <c r="IF107" s="1124"/>
      <c r="IG107" s="1124"/>
      <c r="IH107" s="1124"/>
      <c r="II107" s="1124"/>
      <c r="IJ107" s="238"/>
      <c r="IK107" s="1124"/>
      <c r="IL107" s="1124"/>
      <c r="IM107" s="1124"/>
      <c r="IN107" s="1124"/>
      <c r="IO107" s="1124"/>
      <c r="IP107" s="412"/>
      <c r="IQ107" s="1124"/>
      <c r="IR107" s="1124"/>
      <c r="IS107" s="1124"/>
      <c r="IT107" s="1124"/>
      <c r="IU107" s="1124"/>
      <c r="IV107" s="1124"/>
      <c r="IW107" s="1132"/>
      <c r="IX107" s="1132"/>
      <c r="IY107" s="1132"/>
      <c r="IZ107" s="236"/>
      <c r="JA107" s="1124"/>
      <c r="JB107" s="1124"/>
      <c r="JC107" s="1124"/>
      <c r="JD107" s="412"/>
      <c r="JE107" s="1124"/>
      <c r="JF107" s="1124"/>
      <c r="JG107" s="1124"/>
      <c r="JH107" s="1124"/>
      <c r="JI107" s="1124"/>
      <c r="JJ107" s="238"/>
      <c r="JK107" s="1124"/>
      <c r="JL107" s="1124"/>
      <c r="JM107" s="238"/>
      <c r="JN107" s="1124"/>
      <c r="JO107" s="1124"/>
      <c r="JP107" s="1124"/>
      <c r="JQ107" s="236"/>
      <c r="JR107" s="1124"/>
      <c r="JS107" s="1124"/>
      <c r="JT107" s="1124"/>
      <c r="JU107" s="1124"/>
      <c r="JV107" s="238"/>
      <c r="JW107" s="1124"/>
      <c r="JX107" s="1124"/>
      <c r="JY107" s="1124"/>
      <c r="JZ107" s="1124"/>
      <c r="KA107" s="1124"/>
      <c r="KB107" s="1124"/>
      <c r="KC107" s="1124"/>
      <c r="KD107" s="1124"/>
      <c r="KE107" s="1124"/>
      <c r="KF107" s="1124"/>
      <c r="KG107" s="1124"/>
      <c r="KH107" s="1124"/>
      <c r="KI107" s="1124"/>
      <c r="KJ107" s="1124"/>
      <c r="KK107" s="1124"/>
      <c r="KL107" s="238"/>
      <c r="KM107" s="1124"/>
      <c r="KN107" s="1124"/>
      <c r="KO107" s="1124"/>
      <c r="KP107" s="1124"/>
      <c r="KQ107" s="1124"/>
      <c r="KR107" s="412"/>
      <c r="KS107" s="1124"/>
      <c r="KT107" s="1124"/>
      <c r="KU107" s="1124"/>
      <c r="KV107" s="1124"/>
      <c r="KW107" s="1124"/>
      <c r="KX107" s="1124"/>
      <c r="KY107" s="1132"/>
      <c r="KZ107" s="1132"/>
      <c r="LA107" s="1132"/>
      <c r="LB107" s="236"/>
      <c r="LC107" s="1124"/>
      <c r="LD107" s="1124"/>
      <c r="LE107" s="1124"/>
      <c r="LF107" s="412"/>
      <c r="LG107" s="1124"/>
      <c r="LH107" s="1124"/>
      <c r="LI107" s="1124"/>
      <c r="LJ107" s="1124"/>
      <c r="LK107" s="1124"/>
      <c r="LL107" s="238"/>
      <c r="LM107" s="1124"/>
      <c r="LN107" s="1124"/>
      <c r="LO107" s="238"/>
      <c r="LP107" s="1124"/>
      <c r="LQ107" s="1124"/>
      <c r="LR107" s="1124"/>
      <c r="LS107" s="236"/>
      <c r="LT107" s="1124"/>
      <c r="LU107" s="1124"/>
      <c r="LV107" s="1124"/>
      <c r="LW107" s="1124"/>
      <c r="LX107" s="238"/>
      <c r="LY107" s="1124"/>
      <c r="LZ107" s="1124"/>
      <c r="MA107" s="1124"/>
      <c r="MB107" s="1124"/>
      <c r="MC107" s="1124"/>
      <c r="MD107" s="1124"/>
      <c r="ME107" s="1124"/>
      <c r="MF107" s="1124"/>
      <c r="MG107" s="1124"/>
      <c r="MH107" s="1124"/>
      <c r="MI107" s="1124"/>
      <c r="MJ107" s="1124"/>
      <c r="MK107" s="1124"/>
      <c r="ML107" s="1124"/>
      <c r="MM107" s="1124"/>
      <c r="MN107" s="238"/>
      <c r="MO107" s="1124"/>
      <c r="MP107" s="1124"/>
      <c r="MQ107" s="1124"/>
      <c r="MR107" s="1124"/>
      <c r="MS107" s="1124"/>
      <c r="MT107" s="412"/>
      <c r="MU107" s="1124"/>
      <c r="MV107" s="1124"/>
      <c r="MW107" s="1124"/>
      <c r="MX107" s="1124"/>
      <c r="MY107" s="1124"/>
      <c r="MZ107" s="1124"/>
      <c r="NA107" s="1132"/>
      <c r="NB107" s="1132"/>
      <c r="NC107" s="1132"/>
      <c r="ND107" s="236"/>
      <c r="NE107" s="1124"/>
      <c r="NF107" s="1124"/>
      <c r="NG107" s="1124"/>
      <c r="NH107" s="412"/>
      <c r="NI107" s="1124"/>
      <c r="NJ107" s="1124"/>
      <c r="NK107" s="1124"/>
      <c r="NL107" s="1124"/>
      <c r="NM107" s="1124"/>
      <c r="NN107" s="238"/>
      <c r="NO107" s="1124"/>
      <c r="NP107" s="1124"/>
      <c r="NQ107" s="238"/>
      <c r="NR107" s="1124"/>
      <c r="NS107" s="1124"/>
      <c r="NT107" s="1124"/>
      <c r="NU107" s="236"/>
      <c r="NV107" s="1124"/>
      <c r="NW107" s="1124"/>
      <c r="NX107" s="1124"/>
      <c r="NY107" s="1124"/>
      <c r="NZ107" s="238"/>
      <c r="OA107" s="1124"/>
      <c r="OB107" s="1124"/>
      <c r="OC107" s="1124"/>
      <c r="OD107" s="1124"/>
      <c r="OE107" s="1124"/>
      <c r="OF107" s="1124"/>
      <c r="OG107" s="1124"/>
      <c r="OH107" s="1124"/>
      <c r="ON107" s="1132"/>
      <c r="OO107" s="1132"/>
      <c r="OP107" s="236"/>
      <c r="OS107" s="236"/>
      <c r="OZ107" s="238"/>
      <c r="PC107" s="238"/>
      <c r="PL107" s="238"/>
      <c r="PM107" s="1124"/>
      <c r="PN107" s="1124"/>
      <c r="PO107" s="1124"/>
      <c r="PP107" s="1124"/>
      <c r="PQ107" s="1124"/>
      <c r="PR107" s="412"/>
      <c r="PS107" s="1124"/>
      <c r="PT107" s="1124"/>
      <c r="PU107" s="1124"/>
      <c r="PV107" s="1124"/>
      <c r="PW107" s="1124"/>
      <c r="PX107" s="1124"/>
      <c r="PY107" s="1132"/>
      <c r="PZ107" s="1132"/>
      <c r="QA107" s="1132"/>
      <c r="QB107" s="236"/>
      <c r="QC107" s="1124"/>
      <c r="QD107" s="1124"/>
      <c r="QE107" s="1124"/>
      <c r="QF107" s="412"/>
      <c r="QG107" s="1124"/>
      <c r="QH107" s="1124"/>
      <c r="QI107" s="1124"/>
      <c r="QJ107" s="1124"/>
      <c r="QK107" s="1124"/>
      <c r="QL107" s="238"/>
      <c r="QM107" s="1124"/>
      <c r="QN107" s="1124"/>
      <c r="QO107" s="238"/>
      <c r="QP107" s="1124"/>
      <c r="QQ107" s="1124"/>
      <c r="QR107" s="1124"/>
      <c r="QS107" s="236"/>
      <c r="QT107" s="1124"/>
      <c r="QU107" s="1124"/>
      <c r="QV107" s="1124"/>
      <c r="QW107" s="1124"/>
      <c r="QX107" s="238"/>
      <c r="QY107" s="1124"/>
      <c r="QZ107" s="1124"/>
      <c r="RA107" s="1124"/>
      <c r="RB107" s="1124"/>
      <c r="RC107" s="1124"/>
      <c r="RD107" s="1124"/>
      <c r="RE107" s="1124"/>
      <c r="RF107" s="1124"/>
      <c r="RG107" s="1124"/>
      <c r="RH107" s="1124"/>
      <c r="RI107" s="1124"/>
      <c r="RJ107" s="1124"/>
      <c r="RK107" s="1124"/>
      <c r="RL107" s="1124"/>
      <c r="RM107" s="1124"/>
      <c r="RN107" s="238"/>
      <c r="RO107" s="1124"/>
      <c r="RP107" s="1124"/>
      <c r="RQ107" s="1124"/>
      <c r="RR107" s="1124"/>
      <c r="RS107" s="1124"/>
      <c r="RT107" s="412"/>
      <c r="RU107" s="1124"/>
      <c r="RV107" s="1124"/>
      <c r="RW107" s="1124"/>
      <c r="RX107" s="1124"/>
      <c r="RY107" s="1124"/>
      <c r="RZ107" s="1124"/>
      <c r="SA107" s="1132"/>
      <c r="SB107" s="1132"/>
      <c r="SC107" s="1132"/>
      <c r="SD107" s="236"/>
      <c r="SE107" s="1124"/>
      <c r="SF107" s="1124"/>
      <c r="SG107" s="1124"/>
      <c r="SH107" s="412"/>
      <c r="SI107" s="1124"/>
      <c r="SJ107" s="1124"/>
      <c r="SK107" s="1124"/>
      <c r="SL107" s="1124"/>
      <c r="SM107" s="1124"/>
      <c r="SN107" s="238"/>
      <c r="SO107" s="1124"/>
      <c r="SP107" s="1124"/>
      <c r="SQ107" s="238"/>
      <c r="SR107" s="1124"/>
      <c r="SS107" s="1124"/>
      <c r="ST107" s="1124"/>
      <c r="SU107" s="236"/>
      <c r="SV107" s="1124"/>
      <c r="SW107" s="1124"/>
      <c r="SX107" s="1124"/>
      <c r="SY107" s="1124"/>
      <c r="SZ107" s="238"/>
      <c r="TA107" s="1124"/>
      <c r="TB107" s="1124"/>
      <c r="TC107" s="1124"/>
      <c r="TD107" s="1124"/>
      <c r="TE107" s="1124"/>
      <c r="TF107" s="1124"/>
      <c r="TG107" s="1124"/>
      <c r="TH107" s="1124"/>
      <c r="TI107" s="1124"/>
      <c r="TJ107" s="1124"/>
      <c r="TK107" s="1124"/>
      <c r="TL107" s="1124"/>
      <c r="TM107" s="1124"/>
      <c r="TN107" s="1124"/>
      <c r="TO107" s="1124"/>
      <c r="TP107" s="238"/>
      <c r="TQ107" s="1124"/>
      <c r="TR107" s="1124"/>
      <c r="TS107" s="1124"/>
      <c r="TT107" s="1124"/>
      <c r="TU107" s="1124"/>
      <c r="TV107" s="412"/>
      <c r="TW107" s="1124"/>
      <c r="TX107" s="1124"/>
      <c r="TY107" s="1124"/>
      <c r="TZ107" s="1124"/>
      <c r="UA107" s="1124"/>
      <c r="UB107" s="1124"/>
      <c r="UC107" s="1132"/>
      <c r="UD107" s="1132"/>
      <c r="UE107" s="1132"/>
      <c r="UF107" s="236"/>
      <c r="UG107" s="1124"/>
      <c r="UH107" s="1124"/>
      <c r="UI107" s="1124"/>
      <c r="UJ107" s="412"/>
      <c r="UK107" s="1124"/>
      <c r="UL107" s="1124"/>
      <c r="UM107" s="1124"/>
      <c r="UN107" s="1124"/>
      <c r="UO107" s="1124"/>
      <c r="UP107" s="238"/>
      <c r="UQ107" s="1124"/>
      <c r="UR107" s="1124"/>
      <c r="US107" s="238"/>
      <c r="UT107" s="1124"/>
      <c r="UU107" s="1124"/>
      <c r="UV107" s="1124"/>
      <c r="UW107" s="236"/>
      <c r="UX107" s="1124"/>
      <c r="UY107" s="1124"/>
      <c r="UZ107" s="1124"/>
      <c r="VA107" s="1124"/>
      <c r="VB107" s="238"/>
      <c r="VC107" s="1124"/>
      <c r="VD107" s="1124"/>
      <c r="VE107" s="1124"/>
      <c r="VF107" s="1124"/>
      <c r="VG107" s="1124"/>
      <c r="VH107" s="1124"/>
      <c r="VI107" s="1124"/>
      <c r="VJ107" s="1124"/>
      <c r="VK107" s="1124"/>
      <c r="VL107" s="1124"/>
      <c r="VM107" s="1124"/>
      <c r="VN107" s="1124"/>
      <c r="VO107" s="1124"/>
      <c r="VP107" s="1124"/>
      <c r="VQ107" s="1124"/>
      <c r="VR107" s="238"/>
      <c r="VS107" s="1124"/>
      <c r="VT107" s="1124"/>
      <c r="VU107" s="1124"/>
      <c r="VV107" s="1124"/>
      <c r="VW107" s="1124"/>
      <c r="VX107" s="412"/>
      <c r="VY107" s="1124"/>
      <c r="VZ107" s="1124"/>
      <c r="WA107" s="1124"/>
      <c r="WB107" s="1124"/>
      <c r="WC107" s="1124"/>
      <c r="WD107" s="1124"/>
      <c r="WE107" s="1132"/>
      <c r="WF107" s="1132"/>
      <c r="WG107" s="1132"/>
      <c r="WH107" s="236"/>
      <c r="WI107" s="1124"/>
      <c r="WJ107" s="1124"/>
      <c r="WK107" s="1124"/>
      <c r="WL107" s="412"/>
      <c r="WM107" s="1124"/>
      <c r="WN107" s="1124"/>
      <c r="WO107" s="1124"/>
      <c r="WP107" s="1124"/>
      <c r="WQ107" s="1124"/>
      <c r="WR107" s="238"/>
      <c r="WS107" s="1124"/>
      <c r="WT107" s="1124"/>
      <c r="WU107" s="238"/>
      <c r="WV107" s="1124"/>
      <c r="WW107" s="1124"/>
      <c r="WX107" s="1124"/>
      <c r="WY107" s="236"/>
      <c r="WZ107" s="1124"/>
      <c r="XA107" s="1124"/>
      <c r="XB107" s="1124"/>
      <c r="XC107" s="1124"/>
      <c r="XD107" s="238"/>
      <c r="XE107" s="1124"/>
      <c r="XF107" s="1124"/>
      <c r="XG107" s="1124"/>
      <c r="XH107" s="1124"/>
      <c r="XI107" s="1124"/>
      <c r="XJ107" s="1124"/>
      <c r="XK107" s="1124"/>
      <c r="XL107" s="1124"/>
      <c r="XM107" s="1124"/>
      <c r="XN107" s="1124"/>
      <c r="XO107" s="1124"/>
      <c r="XP107" s="1124"/>
      <c r="XQ107" s="1124"/>
      <c r="XR107" s="1124"/>
      <c r="XS107" s="1124"/>
      <c r="XT107" s="238"/>
      <c r="XU107" s="1124"/>
      <c r="XV107" s="1124"/>
      <c r="XW107" s="1124"/>
      <c r="XX107" s="1124"/>
      <c r="XY107" s="1124"/>
      <c r="XZ107" s="412"/>
      <c r="YA107" s="1124"/>
      <c r="YB107" s="1124"/>
      <c r="YC107" s="1124"/>
      <c r="YD107" s="1124"/>
      <c r="YE107" s="1124"/>
      <c r="YF107" s="1124"/>
      <c r="YG107" s="1132"/>
      <c r="YH107" s="1132"/>
      <c r="YI107" s="1132"/>
      <c r="YJ107" s="236"/>
      <c r="YK107" s="1124"/>
      <c r="YL107" s="1124"/>
      <c r="YM107" s="1124"/>
      <c r="YN107" s="412"/>
      <c r="YO107" s="1124"/>
      <c r="YP107" s="1124"/>
      <c r="YQ107" s="1124"/>
      <c r="YR107" s="1124"/>
      <c r="YS107" s="1124"/>
      <c r="YT107" s="238"/>
      <c r="YU107" s="1124"/>
      <c r="YV107" s="1124"/>
      <c r="YW107" s="238"/>
      <c r="YX107" s="1124"/>
      <c r="YY107" s="1124"/>
      <c r="YZ107" s="1124"/>
      <c r="ZA107" s="236"/>
      <c r="ZB107" s="1124"/>
      <c r="ZC107" s="1124"/>
      <c r="ZD107" s="1124"/>
      <c r="ZE107" s="1124"/>
      <c r="ZF107" s="238"/>
      <c r="ZG107" s="1124"/>
      <c r="ZH107" s="1124"/>
      <c r="ZI107" s="1124"/>
      <c r="ZJ107" s="1124"/>
      <c r="ZK107" s="1124"/>
      <c r="ZL107" s="1124"/>
      <c r="ZM107" s="1124"/>
      <c r="ZN107" s="1124"/>
      <c r="ZO107" s="1124"/>
      <c r="ZP107" s="1124"/>
      <c r="ZQ107" s="1124"/>
      <c r="ZR107" s="1124"/>
      <c r="ZS107" s="1124"/>
      <c r="ZT107" s="1124"/>
      <c r="ZU107" s="1124"/>
      <c r="ZV107" s="238"/>
      <c r="ZW107" s="1124"/>
      <c r="ZX107" s="1124"/>
      <c r="ZY107" s="1124"/>
      <c r="ZZ107" s="1124"/>
      <c r="AAA107" s="1124"/>
      <c r="AAB107" s="412"/>
      <c r="AAC107" s="1124"/>
      <c r="AAD107" s="1124"/>
      <c r="AAE107" s="1124"/>
      <c r="AAF107" s="1124"/>
      <c r="AAG107" s="1124"/>
      <c r="AAH107" s="1124"/>
      <c r="AAI107" s="1132"/>
      <c r="AAJ107" s="1132"/>
      <c r="AAK107" s="1132"/>
      <c r="AAL107" s="236"/>
      <c r="AAM107" s="1124"/>
      <c r="AAN107" s="1124"/>
      <c r="AAO107" s="1124"/>
      <c r="AAP107" s="412"/>
      <c r="AAQ107" s="1124"/>
      <c r="AAR107" s="1124"/>
      <c r="AAS107" s="1124"/>
      <c r="AAT107" s="1124"/>
      <c r="AAU107" s="1124"/>
      <c r="AAV107" s="238"/>
      <c r="AAW107" s="1124"/>
      <c r="AAX107" s="1124"/>
      <c r="AAY107" s="238"/>
      <c r="AAZ107" s="1124"/>
      <c r="ABA107" s="1124"/>
      <c r="ABB107" s="1124"/>
      <c r="ABC107" s="236"/>
      <c r="ABD107" s="1124"/>
      <c r="ABE107" s="1124"/>
      <c r="ABF107" s="1124"/>
      <c r="ABG107" s="1124"/>
      <c r="ABH107" s="238"/>
      <c r="ABI107" s="1124"/>
      <c r="ABJ107" s="1124"/>
      <c r="ABK107" s="1124"/>
      <c r="ABL107" s="1124"/>
      <c r="ABM107" s="1124"/>
      <c r="ABN107" s="1124"/>
      <c r="ABO107" s="1124"/>
      <c r="ABP107" s="1124"/>
      <c r="ABQ107" s="1124"/>
      <c r="ABR107" s="1124"/>
      <c r="ABS107" s="1124"/>
      <c r="ABT107" s="1124"/>
      <c r="ABU107" s="1124"/>
      <c r="ABV107" s="1124"/>
      <c r="ABW107" s="1124"/>
      <c r="ABX107" s="238"/>
      <c r="ABY107" s="1124"/>
      <c r="ABZ107" s="1124"/>
      <c r="ACA107" s="1124"/>
      <c r="ACB107" s="1124"/>
      <c r="ACC107" s="1124"/>
      <c r="ACD107" s="412"/>
      <c r="ACE107" s="1124"/>
      <c r="ACF107" s="1124"/>
      <c r="ACG107" s="1124"/>
      <c r="ACH107" s="1124"/>
      <c r="ACI107" s="1124"/>
      <c r="ACJ107" s="1124"/>
      <c r="ACK107" s="1132"/>
      <c r="ACL107" s="1132"/>
      <c r="ACM107" s="1132"/>
      <c r="ACN107" s="236"/>
      <c r="ACO107" s="1124"/>
      <c r="ACP107" s="1124"/>
      <c r="ACQ107" s="1124"/>
      <c r="ACR107" s="412"/>
      <c r="ACS107" s="1124"/>
      <c r="ACT107" s="1124"/>
      <c r="ACU107" s="1124"/>
      <c r="ACV107" s="1124"/>
      <c r="ACW107" s="1124"/>
      <c r="ACX107" s="238"/>
      <c r="ACY107" s="1124"/>
      <c r="ACZ107" s="1124"/>
      <c r="ADA107" s="238"/>
      <c r="ADB107" s="1124"/>
      <c r="ADC107" s="1124"/>
      <c r="ADD107" s="1124"/>
      <c r="ADE107" s="236"/>
      <c r="ADF107" s="1124"/>
      <c r="ADG107" s="1124"/>
      <c r="ADH107" s="1124"/>
      <c r="ADI107" s="1124"/>
      <c r="ADJ107" s="238"/>
      <c r="ADK107" s="1124"/>
      <c r="ADL107" s="1124"/>
      <c r="ADM107" s="1124"/>
      <c r="ADN107" s="1124"/>
      <c r="ADO107" s="1124"/>
      <c r="ADP107" s="1124"/>
      <c r="ADQ107" s="1124"/>
      <c r="ADR107" s="1124"/>
      <c r="ADS107" s="1124"/>
      <c r="ADT107" s="1124"/>
      <c r="ADU107" s="1124"/>
      <c r="ADV107" s="1124"/>
      <c r="ADW107" s="1124"/>
      <c r="ADX107" s="1124"/>
      <c r="ADY107" s="1124"/>
      <c r="ADZ107" s="238"/>
      <c r="AEA107" s="1124"/>
      <c r="AEB107" s="1124"/>
      <c r="AEC107" s="1124"/>
      <c r="AED107" s="1124"/>
      <c r="AEE107" s="1124"/>
      <c r="AEF107" s="412"/>
      <c r="AEG107" s="1124"/>
      <c r="AEH107" s="1124"/>
      <c r="AEI107" s="1124"/>
      <c r="AEJ107" s="1124"/>
      <c r="AEK107" s="1124"/>
      <c r="AEL107" s="1124"/>
      <c r="AEM107" s="1132"/>
      <c r="AEN107" s="1132"/>
      <c r="AEO107" s="1132"/>
      <c r="AEP107" s="236"/>
      <c r="AEQ107" s="1124"/>
      <c r="AER107" s="1124"/>
      <c r="AES107" s="1124"/>
      <c r="AET107" s="412"/>
      <c r="AEU107" s="1124"/>
      <c r="AEV107" s="1124"/>
      <c r="AEW107" s="1124"/>
      <c r="AEX107" s="1124"/>
      <c r="AEY107" s="1124"/>
      <c r="AEZ107" s="238"/>
      <c r="AFA107" s="1124"/>
      <c r="AFB107" s="1124"/>
      <c r="AFC107" s="238"/>
      <c r="AFD107" s="1124"/>
      <c r="AFE107" s="1124"/>
      <c r="AFF107" s="1124"/>
      <c r="AFG107" s="236"/>
      <c r="AFH107" s="1124"/>
      <c r="AFI107" s="1124"/>
      <c r="AFJ107" s="1124"/>
      <c r="AFK107" s="1124"/>
      <c r="AFL107" s="238"/>
      <c r="AFM107" s="1124"/>
      <c r="AFN107" s="1124"/>
      <c r="AFO107" s="1124"/>
      <c r="AFP107" s="1124"/>
      <c r="AFQ107" s="1124"/>
      <c r="AFR107" s="1124"/>
      <c r="AFS107" s="1124"/>
      <c r="AFT107" s="1124"/>
      <c r="AFU107" s="1124"/>
      <c r="AFV107" s="1124"/>
      <c r="AFW107" s="1124"/>
      <c r="AFX107" s="1124"/>
      <c r="AFY107" s="1124"/>
      <c r="AFZ107" s="1124"/>
      <c r="AGA107" s="1124"/>
      <c r="AGB107" s="238"/>
      <c r="AGC107" s="1124"/>
      <c r="AGD107" s="1124"/>
      <c r="AGE107" s="1124"/>
      <c r="AGF107" s="1124"/>
      <c r="AGG107" s="1124"/>
      <c r="AGH107" s="412"/>
      <c r="AGI107" s="1124"/>
      <c r="AGJ107" s="1124"/>
      <c r="AGK107" s="1124"/>
      <c r="AGL107" s="1124"/>
      <c r="AGM107" s="1124"/>
      <c r="AGN107" s="1124"/>
      <c r="AGO107" s="1132"/>
      <c r="AGP107" s="1132"/>
      <c r="AGQ107" s="1132"/>
      <c r="AGR107" s="236"/>
      <c r="AGS107" s="1124"/>
      <c r="AGT107" s="1124"/>
      <c r="AGU107" s="1124"/>
      <c r="AGV107" s="412"/>
      <c r="AGW107" s="1124"/>
      <c r="AGX107" s="1124"/>
      <c r="AGY107" s="1124"/>
      <c r="AGZ107" s="1124"/>
      <c r="AHA107" s="1124"/>
      <c r="AHB107" s="238"/>
      <c r="AHC107" s="1124"/>
      <c r="AHD107" s="1124"/>
      <c r="AHE107" s="238"/>
      <c r="AHF107" s="1124"/>
      <c r="AHG107" s="1124"/>
      <c r="AHH107" s="1124"/>
      <c r="AHI107" s="236"/>
      <c r="AHJ107" s="1124"/>
      <c r="AHK107" s="1124"/>
      <c r="AHL107" s="1124"/>
      <c r="AHM107" s="1124"/>
      <c r="AHN107" s="238"/>
      <c r="AHO107" s="1124"/>
      <c r="AHP107" s="1124"/>
      <c r="AHQ107" s="1124"/>
      <c r="AHR107" s="1124"/>
      <c r="AHS107" s="1124"/>
      <c r="AHT107" s="1124"/>
      <c r="AHU107" s="1124"/>
      <c r="AHV107" s="1124"/>
      <c r="AHW107" s="1124"/>
      <c r="AHX107" s="1124"/>
      <c r="AHY107" s="1124"/>
      <c r="AHZ107" s="1124"/>
      <c r="AIA107" s="1124"/>
      <c r="AIB107" s="1124"/>
      <c r="AIC107" s="1124"/>
      <c r="AID107" s="238"/>
      <c r="AIE107" s="1124"/>
      <c r="AIF107" s="1124"/>
      <c r="AIG107" s="1124"/>
      <c r="AIH107" s="1124"/>
      <c r="AII107" s="1124"/>
      <c r="AIJ107" s="412"/>
      <c r="AIK107" s="1124"/>
      <c r="AIL107" s="1124"/>
      <c r="AIM107" s="1124"/>
      <c r="AIN107" s="1124"/>
      <c r="AIO107" s="1124"/>
      <c r="AIP107" s="1124"/>
      <c r="AIQ107" s="1132"/>
      <c r="AIR107" s="1132"/>
      <c r="AIS107" s="1132"/>
      <c r="AIT107" s="236"/>
      <c r="AIU107" s="1124"/>
      <c r="AIV107" s="1124"/>
      <c r="AIW107" s="1124"/>
      <c r="AIX107" s="412"/>
      <c r="AIY107" s="1124"/>
      <c r="AIZ107" s="1124"/>
      <c r="AJA107" s="1124"/>
      <c r="AJB107" s="1124"/>
      <c r="AJC107" s="1124"/>
      <c r="AJD107" s="238"/>
      <c r="AJE107" s="1124"/>
      <c r="AJF107" s="1124"/>
      <c r="AJG107" s="238"/>
      <c r="AJH107" s="1124"/>
      <c r="AJI107" s="1124"/>
      <c r="AJJ107" s="1124"/>
      <c r="AJK107" s="236"/>
      <c r="AJL107" s="1124"/>
      <c r="AJM107" s="1124"/>
      <c r="AJN107" s="1124"/>
      <c r="AJO107" s="1124"/>
      <c r="AJP107" s="238"/>
      <c r="AJQ107" s="1124"/>
      <c r="AJR107" s="1124"/>
      <c r="AJS107" s="1124"/>
      <c r="AJT107" s="1124"/>
      <c r="AJU107" s="1124"/>
      <c r="AJV107" s="1124"/>
      <c r="AJW107" s="1124"/>
      <c r="AJX107" s="1124"/>
      <c r="AJY107" s="1124"/>
      <c r="AJZ107" s="1124"/>
      <c r="AKA107" s="1124"/>
      <c r="AKB107" s="1124"/>
      <c r="AKC107" s="1124"/>
      <c r="AKD107" s="1124"/>
      <c r="AKE107" s="1124"/>
      <c r="AKF107" s="238"/>
      <c r="AKG107" s="1124"/>
      <c r="AKH107" s="1124"/>
      <c r="AKI107" s="1124"/>
      <c r="AKJ107" s="1124"/>
      <c r="AKK107" s="1124"/>
      <c r="AKL107" s="412"/>
      <c r="AKM107" s="1124"/>
      <c r="AKN107" s="1124"/>
      <c r="AKO107" s="1124"/>
      <c r="AKP107" s="1124"/>
      <c r="AKQ107" s="1124"/>
      <c r="AKR107" s="1124"/>
      <c r="AKS107" s="1132"/>
      <c r="AKT107" s="1132"/>
      <c r="AKU107" s="1132"/>
      <c r="AKV107" s="236"/>
      <c r="AKW107" s="1124"/>
      <c r="AKX107" s="1124"/>
      <c r="AKY107" s="1124"/>
      <c r="AKZ107" s="412"/>
      <c r="ALA107" s="1124"/>
      <c r="ALB107" s="1124"/>
      <c r="ALC107" s="1124"/>
      <c r="ALD107" s="1124"/>
      <c r="ALE107" s="1124"/>
      <c r="ALF107" s="238"/>
      <c r="ALG107" s="1124"/>
      <c r="ALH107" s="1124"/>
      <c r="ALI107" s="238"/>
      <c r="ALJ107" s="1124"/>
      <c r="ALK107" s="1124"/>
      <c r="ALL107" s="1124"/>
      <c r="ALM107" s="236"/>
      <c r="ALN107" s="1124"/>
      <c r="ALO107" s="1124"/>
      <c r="ALP107" s="1124"/>
      <c r="ALQ107" s="1124"/>
      <c r="ALR107" s="238"/>
      <c r="ALS107" s="1124"/>
      <c r="ALT107" s="1124"/>
      <c r="ALU107" s="1124"/>
      <c r="ALV107" s="1124"/>
      <c r="ALW107" s="1124"/>
      <c r="ALX107" s="1124"/>
      <c r="ALY107" s="1124"/>
      <c r="ALZ107" s="1124"/>
      <c r="AMA107" s="1124"/>
      <c r="AMB107" s="1124"/>
      <c r="AMC107" s="1124"/>
      <c r="AMD107" s="1124"/>
      <c r="AME107" s="1124"/>
      <c r="AMF107" s="1124"/>
      <c r="AMG107" s="1124"/>
      <c r="AMH107" s="238"/>
      <c r="AMI107" s="1124"/>
      <c r="AMJ107" s="1124"/>
      <c r="AMK107" s="1124"/>
      <c r="AML107" s="1124"/>
      <c r="AMM107" s="1124"/>
      <c r="AMN107" s="412"/>
      <c r="AMO107" s="1124"/>
      <c r="AMP107" s="1124"/>
      <c r="AMQ107" s="1124"/>
      <c r="AMR107" s="1124"/>
      <c r="AMS107" s="1124"/>
      <c r="AMT107" s="1124"/>
      <c r="AMU107" s="1132"/>
      <c r="AMV107" s="1132"/>
      <c r="AMW107" s="1132"/>
      <c r="AMX107" s="236"/>
      <c r="AMY107" s="1124"/>
      <c r="AMZ107" s="1124"/>
      <c r="ANA107" s="1124"/>
      <c r="ANB107" s="412"/>
      <c r="ANC107" s="1124"/>
      <c r="AND107" s="1124"/>
      <c r="ANE107" s="1124"/>
      <c r="ANF107" s="1124"/>
      <c r="ANG107" s="1124"/>
      <c r="ANH107" s="238"/>
      <c r="ANI107" s="1124"/>
      <c r="ANJ107" s="1124"/>
      <c r="ANK107" s="238"/>
      <c r="ANL107" s="1124"/>
      <c r="ANM107" s="1124"/>
      <c r="ANN107" s="1124"/>
      <c r="ANO107" s="236"/>
      <c r="ANP107" s="1124"/>
      <c r="ANQ107" s="1124"/>
      <c r="ANR107" s="1124"/>
      <c r="ANS107" s="1124"/>
      <c r="ANT107" s="238"/>
      <c r="ANU107" s="1124"/>
      <c r="ANV107" s="1124"/>
      <c r="ANW107" s="1124"/>
      <c r="ANX107" s="1124"/>
      <c r="ANY107" s="1124"/>
      <c r="ANZ107" s="1124"/>
      <c r="AOA107" s="1124"/>
      <c r="AOB107" s="1124"/>
      <c r="AOC107" s="1124"/>
      <c r="AOD107" s="1124"/>
      <c r="AOE107" s="1124"/>
      <c r="AOF107" s="1124"/>
      <c r="AOG107" s="1124"/>
      <c r="AOH107" s="1124"/>
      <c r="AOI107" s="1124"/>
      <c r="AOJ107" s="238"/>
      <c r="AOK107" s="1124"/>
      <c r="AOL107" s="1124"/>
      <c r="AOM107" s="1124"/>
      <c r="AON107" s="1124"/>
      <c r="AOO107" s="1124"/>
      <c r="AOP107" s="412"/>
      <c r="AOQ107" s="1124"/>
      <c r="AOR107" s="1124"/>
      <c r="AOS107" s="1124"/>
      <c r="AOT107" s="1124"/>
      <c r="AOU107" s="1124"/>
      <c r="AOV107" s="1124"/>
      <c r="AOW107" s="1132"/>
      <c r="AOX107" s="1132"/>
      <c r="AOY107" s="1132"/>
      <c r="AOZ107" s="236"/>
      <c r="APA107" s="1124"/>
      <c r="APB107" s="1124"/>
      <c r="APC107" s="1124"/>
      <c r="APD107" s="412"/>
      <c r="APE107" s="1124"/>
      <c r="APF107" s="1124"/>
      <c r="APG107" s="1124"/>
      <c r="APH107" s="1124"/>
      <c r="API107" s="1124"/>
      <c r="APJ107" s="238"/>
      <c r="APK107" s="1124"/>
      <c r="APL107" s="1124"/>
      <c r="APM107" s="238"/>
      <c r="APN107" s="1124"/>
      <c r="APO107" s="1124"/>
      <c r="APP107" s="1124"/>
      <c r="APQ107" s="236"/>
      <c r="APR107" s="1124"/>
      <c r="APS107" s="1124"/>
      <c r="APT107" s="1124"/>
      <c r="APU107" s="1124"/>
      <c r="APV107" s="238"/>
      <c r="APW107" s="1124"/>
      <c r="APX107" s="1124"/>
      <c r="APY107" s="1124"/>
      <c r="APZ107" s="1124"/>
      <c r="AQA107" s="1124"/>
      <c r="AQB107" s="1124"/>
      <c r="AQC107" s="1124"/>
      <c r="AQD107" s="1124"/>
      <c r="AQE107" s="1124"/>
      <c r="AQF107" s="1124"/>
      <c r="AQG107" s="1124"/>
      <c r="AQH107" s="1124"/>
      <c r="AQI107" s="1124"/>
      <c r="AQJ107" s="1124"/>
      <c r="AQK107" s="1124"/>
      <c r="AQL107" s="238"/>
      <c r="AQM107" s="1124"/>
      <c r="AQN107" s="1124"/>
      <c r="AQO107" s="1124"/>
      <c r="AQP107" s="1124"/>
      <c r="AQQ107" s="1124"/>
      <c r="AQR107" s="412"/>
      <c r="AQS107" s="1124"/>
      <c r="AQT107" s="1124"/>
      <c r="AQU107" s="1124"/>
      <c r="AQV107" s="1124"/>
      <c r="AQW107" s="1124"/>
      <c r="AQX107" s="1124"/>
      <c r="AQY107" s="1132"/>
      <c r="AQZ107" s="1132"/>
      <c r="ARA107" s="1132"/>
      <c r="ARB107" s="236"/>
      <c r="ARC107" s="1124"/>
      <c r="ARD107" s="1124"/>
      <c r="ARE107" s="1124"/>
      <c r="ARF107" s="412"/>
      <c r="ARG107" s="1124"/>
      <c r="ARH107" s="1124"/>
      <c r="ARI107" s="1124"/>
      <c r="ARJ107" s="1124"/>
      <c r="ARK107" s="1124"/>
      <c r="ARL107" s="238"/>
      <c r="ARM107" s="1124"/>
      <c r="ARN107" s="1124"/>
      <c r="ARO107" s="238"/>
      <c r="ARP107" s="1124"/>
      <c r="ARQ107" s="1124"/>
      <c r="ARR107" s="1124"/>
      <c r="ARS107" s="236"/>
      <c r="ART107" s="1124"/>
      <c r="ARU107" s="1124"/>
      <c r="ARV107" s="1124"/>
      <c r="ARW107" s="1124"/>
      <c r="ARX107" s="238"/>
      <c r="ARY107" s="1124"/>
      <c r="ARZ107" s="1124"/>
      <c r="ASA107" s="1124"/>
      <c r="ASB107" s="1124"/>
      <c r="ASC107" s="1124"/>
      <c r="ASD107" s="1124"/>
      <c r="ASE107" s="1124"/>
      <c r="ASF107" s="1124"/>
      <c r="ASG107" s="1124"/>
      <c r="ASH107" s="1124"/>
      <c r="ASI107" s="1124"/>
      <c r="ASJ107" s="1124"/>
      <c r="ASK107" s="1124"/>
      <c r="ASL107" s="1124"/>
      <c r="ASM107" s="1124"/>
      <c r="ASN107" s="238"/>
      <c r="ASO107" s="1124"/>
      <c r="ASP107" s="1124"/>
      <c r="ASQ107" s="1124"/>
      <c r="ASR107" s="1124"/>
      <c r="ASS107" s="1124"/>
      <c r="AST107" s="412"/>
      <c r="ASU107" s="1124"/>
      <c r="ASV107" s="1124"/>
      <c r="ASW107" s="1124"/>
      <c r="ASX107" s="1124"/>
      <c r="ASY107" s="1124"/>
      <c r="ASZ107" s="1124"/>
      <c r="ATA107" s="1132"/>
      <c r="ATB107" s="1132"/>
      <c r="ATC107" s="1132"/>
      <c r="ATD107" s="236"/>
      <c r="ATE107" s="1124"/>
      <c r="ATF107" s="1124"/>
      <c r="ATG107" s="1124"/>
      <c r="ATH107" s="412"/>
      <c r="ATI107" s="1124"/>
      <c r="ATJ107" s="1124"/>
      <c r="ATK107" s="1124"/>
      <c r="ATL107" s="1124"/>
      <c r="ATM107" s="1124"/>
      <c r="ATN107" s="238"/>
      <c r="ATO107" s="1124"/>
      <c r="ATP107" s="1124"/>
      <c r="ATQ107" s="238"/>
      <c r="ATR107" s="1124"/>
      <c r="ATS107" s="1124"/>
      <c r="ATT107" s="1124"/>
      <c r="ATU107" s="236"/>
      <c r="ATV107" s="1124"/>
      <c r="ATW107" s="1124"/>
      <c r="ATX107" s="1124"/>
      <c r="ATY107" s="1124"/>
      <c r="ATZ107" s="238"/>
      <c r="AUA107" s="1124"/>
      <c r="AUB107" s="1124"/>
      <c r="AUC107" s="1124"/>
      <c r="AUD107" s="1124"/>
      <c r="AUE107" s="1124"/>
      <c r="AUF107" s="1124"/>
      <c r="AUG107" s="1124"/>
      <c r="AUH107" s="1124"/>
      <c r="AUJ107" s="1179"/>
      <c r="AUK107" s="1179"/>
      <c r="AUO107" s="1179"/>
      <c r="AUP107" s="1178"/>
      <c r="AUX107" s="237"/>
      <c r="AVD107" s="267"/>
      <c r="AVG107" s="1178"/>
      <c r="AVL107" s="238"/>
      <c r="AVW107" s="1679"/>
      <c r="AVX107" s="1680"/>
      <c r="AVY107" s="1680"/>
      <c r="AVZ107" s="1567"/>
      <c r="AWA107" s="1248"/>
      <c r="AWB107" s="1248"/>
      <c r="AWC107" s="1248"/>
      <c r="AWD107" s="1248"/>
      <c r="AWE107" s="1248"/>
      <c r="AWF107" s="1248"/>
      <c r="AWG107" s="1248"/>
      <c r="AWH107" s="1248"/>
      <c r="AWI107" s="1248"/>
      <c r="AWJ107" s="1248"/>
      <c r="AWK107" s="1248"/>
      <c r="AWL107" s="1250"/>
      <c r="AWM107" s="1250"/>
      <c r="AWN107" s="1250"/>
      <c r="AWO107" s="1250"/>
      <c r="AWP107" s="1248"/>
      <c r="AWQ107" s="1248"/>
      <c r="AWR107" s="1248"/>
      <c r="AWS107" s="1248"/>
      <c r="AWT107" s="1248"/>
      <c r="AWU107" s="1565"/>
      <c r="AWV107" s="1680"/>
      <c r="AWW107" s="1680"/>
      <c r="AWX107" s="1752"/>
      <c r="AXH107" s="238"/>
      <c r="AXN107" s="412"/>
      <c r="AXS107" s="412"/>
      <c r="AXV107" s="413"/>
      <c r="AXY107" s="237"/>
      <c r="AYB107" s="1208"/>
      <c r="AYC107" s="1138"/>
      <c r="AYD107" s="1138"/>
      <c r="AYE107" s="1138"/>
      <c r="AYF107" s="1138"/>
      <c r="AYG107" s="1138"/>
      <c r="AYH107" s="1255"/>
      <c r="AYL107" s="236"/>
      <c r="AYP107" s="444"/>
      <c r="AYQ107" s="444"/>
      <c r="AYR107" s="685"/>
      <c r="AYS107" s="444"/>
      <c r="AYT107" s="444"/>
      <c r="AYU107" s="444"/>
      <c r="AYV107" s="444"/>
      <c r="AYW107" s="446"/>
      <c r="AZB107" s="238"/>
      <c r="AZH107" s="412"/>
      <c r="AZK107" s="1124"/>
      <c r="AZL107" s="1124"/>
      <c r="AZM107" s="1124"/>
      <c r="AZN107" s="1124"/>
      <c r="AZO107" s="1132"/>
      <c r="AZP107" s="1132"/>
      <c r="AZQ107" s="1132"/>
      <c r="AZR107" s="236"/>
      <c r="AZS107" s="1124"/>
      <c r="AZT107" s="1124"/>
      <c r="AZU107" s="1124"/>
      <c r="AZV107" s="412"/>
      <c r="AZW107" s="1124"/>
      <c r="AZX107" s="1124"/>
      <c r="AZY107" s="1124"/>
      <c r="AZZ107" s="1124"/>
      <c r="BAA107" s="1124"/>
      <c r="BAB107" s="238"/>
      <c r="BAC107" s="1124"/>
      <c r="BAD107" s="1124"/>
      <c r="BAE107" s="238"/>
      <c r="BAF107" s="1124"/>
      <c r="BAG107" s="1124"/>
      <c r="BAH107" s="1124"/>
      <c r="BAI107" s="236"/>
      <c r="BAJ107" s="1124"/>
      <c r="BAK107" s="1124"/>
      <c r="BAL107" s="1124"/>
      <c r="BAM107" s="1124"/>
      <c r="BAN107" s="238"/>
      <c r="BAW107" s="1124"/>
      <c r="BAX107" s="1124"/>
      <c r="BAY107" s="1124"/>
      <c r="BAZ107" s="1124"/>
      <c r="BBA107" s="1124"/>
      <c r="BBB107" s="1124"/>
      <c r="BBC107" s="1124"/>
      <c r="BBD107" s="238"/>
      <c r="BBE107" s="1124"/>
      <c r="BBF107" s="1124"/>
      <c r="BBG107" s="1124"/>
      <c r="BBH107" s="1124"/>
      <c r="BBI107" s="1124"/>
      <c r="BBJ107" s="412"/>
      <c r="BBK107" s="1124"/>
      <c r="BBL107" s="1124"/>
      <c r="BBM107" s="1124"/>
      <c r="BBN107" s="1124"/>
      <c r="BBO107" s="1124"/>
      <c r="BBP107" s="1124"/>
      <c r="BBQ107" s="1132"/>
      <c r="BBR107" s="1132"/>
      <c r="BBS107" s="1132"/>
      <c r="BBT107" s="236"/>
      <c r="BBU107" s="1124"/>
      <c r="BBV107" s="1124"/>
      <c r="BBW107" s="1124"/>
      <c r="BBX107" s="412"/>
      <c r="BBY107" s="1124"/>
      <c r="BBZ107" s="1124"/>
      <c r="BCA107" s="1124"/>
      <c r="BCB107" s="1124"/>
      <c r="BCC107" s="1124"/>
      <c r="BCD107" s="238"/>
      <c r="BCE107" s="1124"/>
      <c r="BCF107" s="1124"/>
      <c r="BCG107" s="238"/>
      <c r="BCH107" s="1124"/>
      <c r="BCI107" s="1124"/>
      <c r="BCJ107" s="1124"/>
      <c r="BCK107" s="236"/>
      <c r="BCL107" s="1124"/>
      <c r="BCM107" s="1124"/>
      <c r="BCN107" s="1124"/>
      <c r="BCO107" s="1124"/>
      <c r="BCP107" s="238"/>
      <c r="BCQ107" s="1124"/>
      <c r="BCR107" s="1124"/>
      <c r="BCS107" s="1124"/>
      <c r="BCT107" s="1124"/>
      <c r="BCU107" s="1124"/>
      <c r="BCV107" s="1124"/>
      <c r="BCW107" s="1124"/>
      <c r="BCX107" s="1124"/>
      <c r="BCY107" s="1124"/>
      <c r="BCZ107" s="1124"/>
      <c r="BDA107" s="1124"/>
      <c r="BDB107" s="1124"/>
      <c r="BDC107" s="1124"/>
      <c r="BDD107" s="1124"/>
      <c r="BDE107" s="1124"/>
      <c r="BDF107" s="238"/>
      <c r="BDG107" s="1124"/>
      <c r="BDH107" s="1124"/>
      <c r="BDI107" s="1124"/>
      <c r="BDJ107" s="1124"/>
      <c r="BDK107" s="1124"/>
      <c r="BDL107" s="412"/>
      <c r="BDM107" s="1124"/>
      <c r="BDN107" s="1124"/>
      <c r="BDO107" s="1124"/>
      <c r="BDP107" s="1124"/>
      <c r="BDQ107" s="1124"/>
      <c r="BDR107" s="1124"/>
      <c r="BDS107" s="1132"/>
      <c r="BDT107" s="1132"/>
      <c r="BDU107" s="1132"/>
      <c r="BDV107" s="236"/>
      <c r="BDW107" s="1124"/>
      <c r="BDX107" s="1124"/>
      <c r="BDY107" s="1124"/>
      <c r="BDZ107" s="412"/>
      <c r="BEA107" s="1124"/>
      <c r="BEB107" s="1124"/>
      <c r="BEC107" s="1124"/>
      <c r="BED107" s="1124"/>
      <c r="BEE107" s="1124"/>
      <c r="BEF107" s="238"/>
      <c r="BEG107" s="1124"/>
      <c r="BEH107" s="1124"/>
      <c r="BEI107" s="238"/>
      <c r="BEJ107" s="1124"/>
      <c r="BEK107" s="1124"/>
      <c r="BEL107" s="1124"/>
      <c r="BEM107" s="236"/>
      <c r="BEN107" s="1124"/>
      <c r="BEO107" s="1124"/>
      <c r="BEP107" s="1124"/>
      <c r="BEQ107" s="1124"/>
      <c r="BER107" s="238"/>
      <c r="BES107" s="1124"/>
      <c r="BET107" s="1124"/>
      <c r="BEU107" s="1124"/>
      <c r="BEV107" s="1124"/>
      <c r="BEW107" s="1124"/>
      <c r="BEX107" s="1124"/>
      <c r="BEY107" s="1124"/>
      <c r="BEZ107" s="1124"/>
      <c r="BFA107" s="1124"/>
      <c r="BFB107" s="1124"/>
      <c r="BFC107" s="1124"/>
      <c r="BFD107" s="1124"/>
      <c r="BFE107" s="1124"/>
      <c r="BFF107" s="1124"/>
      <c r="BFG107" s="1124"/>
      <c r="BFH107" s="238"/>
      <c r="BFI107" s="1124"/>
      <c r="BFJ107" s="1124"/>
      <c r="BFK107" s="1124"/>
      <c r="BFL107" s="1124"/>
      <c r="BFM107" s="1124"/>
      <c r="BFN107" s="412"/>
      <c r="BFO107" s="1124"/>
      <c r="BFP107" s="1124"/>
      <c r="BFQ107" s="1124"/>
      <c r="BFR107" s="1124"/>
      <c r="BFS107" s="1124"/>
      <c r="BFT107" s="1124"/>
      <c r="BFU107" s="1132"/>
      <c r="BFV107" s="1132"/>
      <c r="BFW107" s="1132"/>
      <c r="BFX107" s="236"/>
      <c r="BFY107" s="1124"/>
      <c r="BFZ107" s="1124"/>
      <c r="BGA107" s="1124"/>
      <c r="BGB107" s="412"/>
      <c r="BGC107" s="1124"/>
      <c r="BGD107" s="1124"/>
      <c r="BGE107" s="1124"/>
      <c r="BGF107" s="1124"/>
      <c r="BGG107" s="1124"/>
      <c r="BGH107" s="238"/>
      <c r="BGI107" s="1124"/>
      <c r="BGJ107" s="1124"/>
      <c r="BGK107" s="238"/>
      <c r="BGL107" s="1124"/>
      <c r="BGM107" s="1124"/>
      <c r="BGN107" s="1124"/>
      <c r="BGO107" s="236"/>
      <c r="BGP107" s="1124"/>
      <c r="BGQ107" s="1124"/>
      <c r="BGR107" s="1124"/>
      <c r="BGS107" s="1124"/>
      <c r="BGT107" s="238"/>
      <c r="BGU107" s="1124"/>
      <c r="BGV107" s="1124"/>
      <c r="BGW107" s="1124"/>
      <c r="BGX107" s="1124"/>
      <c r="BGY107" s="1124"/>
      <c r="BGZ107" s="1124"/>
      <c r="BHA107" s="1124"/>
      <c r="BHB107" s="1124"/>
      <c r="BHC107" s="1124"/>
      <c r="BHD107" s="1124"/>
      <c r="BHE107" s="1124"/>
      <c r="BHF107" s="1124"/>
      <c r="BHG107" s="1124"/>
      <c r="BHH107" s="1124"/>
      <c r="BHI107" s="1124"/>
      <c r="BHJ107" s="238"/>
      <c r="BHK107" s="1124"/>
      <c r="BHL107" s="1124"/>
      <c r="BHM107" s="1124"/>
      <c r="BHN107" s="1124"/>
      <c r="BHO107" s="1124"/>
      <c r="BHP107" s="412"/>
      <c r="BHQ107" s="1124"/>
      <c r="BHR107" s="1124"/>
      <c r="BHS107" s="1124"/>
      <c r="BHT107" s="1124"/>
      <c r="BHU107" s="1124"/>
      <c r="BHV107" s="1124"/>
      <c r="BHW107" s="1132"/>
      <c r="BHX107" s="1132"/>
      <c r="BHY107" s="1132"/>
      <c r="BHZ107" s="236"/>
      <c r="BIA107" s="1124"/>
      <c r="BIB107" s="1124"/>
      <c r="BIC107" s="1124"/>
      <c r="BID107" s="412"/>
      <c r="BIE107" s="1124"/>
      <c r="BIF107" s="1124"/>
      <c r="BIG107" s="1124"/>
      <c r="BIH107" s="1124"/>
      <c r="BII107" s="1124"/>
      <c r="BIJ107" s="238"/>
      <c r="BIK107" s="1124"/>
      <c r="BIL107" s="1124"/>
      <c r="BIM107" s="238"/>
      <c r="BIN107" s="1124"/>
      <c r="BIO107" s="1124"/>
      <c r="BIP107" s="1124"/>
      <c r="BIQ107" s="236"/>
      <c r="BIR107" s="1124"/>
      <c r="BIS107" s="1124"/>
      <c r="BIT107" s="1124"/>
      <c r="BIU107" s="1124"/>
      <c r="BIV107" s="238"/>
      <c r="BIW107" s="1124"/>
      <c r="BIX107" s="1124"/>
      <c r="BIY107" s="1124"/>
      <c r="BIZ107" s="1124"/>
      <c r="BJA107" s="1124"/>
      <c r="BJB107" s="1124"/>
      <c r="BJC107" s="1124"/>
      <c r="BJD107" s="1124"/>
      <c r="BJE107" s="1124"/>
      <c r="BJF107" s="1124"/>
      <c r="BJG107" s="1124"/>
      <c r="BJH107" s="1124"/>
      <c r="BJI107" s="1124"/>
      <c r="BJJ107" s="1124"/>
      <c r="BJK107" s="1124"/>
      <c r="BJL107" s="238"/>
      <c r="BJM107" s="1124"/>
      <c r="BJN107" s="1124"/>
      <c r="BJO107" s="1124"/>
      <c r="BJP107" s="1124"/>
      <c r="BJQ107" s="1124"/>
      <c r="BJR107" s="412"/>
      <c r="BJS107" s="1124"/>
      <c r="BJT107" s="1124"/>
      <c r="BJU107" s="1124"/>
      <c r="BJV107" s="1124"/>
      <c r="BJW107" s="1124"/>
      <c r="BJX107" s="1124"/>
      <c r="BJY107" s="1132"/>
      <c r="BJZ107" s="1132"/>
      <c r="BKA107" s="1132"/>
      <c r="BKB107" s="236"/>
      <c r="BKC107" s="1124"/>
      <c r="BKD107" s="1124"/>
      <c r="BKE107" s="1124"/>
      <c r="BKF107" s="412"/>
      <c r="BKG107" s="1124"/>
      <c r="BKH107" s="1124"/>
      <c r="BKI107" s="1124"/>
      <c r="BKJ107" s="1124"/>
      <c r="BKK107" s="1124"/>
      <c r="BKL107" s="238"/>
      <c r="BKM107" s="1124"/>
      <c r="BKN107" s="1124"/>
      <c r="BKO107" s="238"/>
      <c r="BKP107" s="1124"/>
      <c r="BKQ107" s="1124"/>
      <c r="BKR107" s="1124"/>
      <c r="BKS107" s="236"/>
      <c r="BKT107" s="1124"/>
      <c r="BKU107" s="1124"/>
      <c r="BKV107" s="1124"/>
      <c r="BKW107" s="1124"/>
      <c r="BKX107" s="238"/>
      <c r="BKY107" s="1124"/>
      <c r="BKZ107" s="1124"/>
      <c r="BLA107" s="1124"/>
      <c r="BLB107" s="1124"/>
      <c r="BLC107" s="1124"/>
      <c r="BLD107" s="1124"/>
      <c r="BLE107" s="1124"/>
      <c r="BLF107" s="1124"/>
      <c r="BLG107" s="1124"/>
      <c r="BLH107" s="1124"/>
      <c r="BLI107" s="1124"/>
      <c r="BLJ107" s="1124"/>
      <c r="BLK107" s="1124"/>
      <c r="BLL107" s="1124"/>
      <c r="BLM107" s="1124"/>
      <c r="BLN107" s="238"/>
      <c r="BLO107" s="1124"/>
      <c r="BLP107" s="1124"/>
      <c r="BLQ107" s="1124"/>
      <c r="BLR107" s="1124"/>
      <c r="BLS107" s="1124"/>
      <c r="BLT107" s="412"/>
      <c r="BLU107" s="1124"/>
      <c r="BLV107" s="1124"/>
      <c r="BLW107" s="1124"/>
      <c r="BLX107" s="1124"/>
      <c r="BLY107" s="1124"/>
      <c r="BLZ107" s="1124"/>
      <c r="BMA107" s="1132"/>
      <c r="BMB107" s="1132"/>
      <c r="BMC107" s="1132"/>
      <c r="BMD107" s="236"/>
      <c r="BME107" s="1124"/>
      <c r="BMF107" s="1124"/>
      <c r="BMG107" s="1124"/>
      <c r="BMH107" s="412"/>
      <c r="BMI107" s="1124"/>
      <c r="BMJ107" s="1124"/>
      <c r="BMK107" s="1124"/>
      <c r="BML107" s="1124"/>
      <c r="BMM107" s="1124"/>
      <c r="BMN107" s="238"/>
      <c r="BMO107" s="1124"/>
      <c r="BMP107" s="1124"/>
      <c r="BMQ107" s="238"/>
      <c r="BMR107" s="1124"/>
      <c r="BMS107" s="1124"/>
      <c r="BMT107" s="1124"/>
      <c r="BMU107" s="236"/>
      <c r="BMV107" s="1124"/>
      <c r="BMW107" s="1124"/>
      <c r="BMX107" s="1124"/>
      <c r="BMY107" s="1124"/>
      <c r="BMZ107" s="238"/>
      <c r="BNA107" s="1124"/>
      <c r="BNB107" s="1124"/>
      <c r="BNC107" s="1124"/>
      <c r="BND107" s="1124"/>
      <c r="BNE107" s="1124"/>
      <c r="BNF107" s="1124"/>
      <c r="BNG107" s="1124"/>
      <c r="BNH107" s="1124"/>
      <c r="BNI107" s="1124"/>
      <c r="BNJ107" s="1124"/>
      <c r="BNK107" s="1124"/>
      <c r="BNL107" s="1124"/>
      <c r="BNM107" s="1124"/>
      <c r="BNN107" s="1124"/>
      <c r="BNO107" s="1124"/>
      <c r="BNP107" s="238"/>
      <c r="BNQ107" s="1124"/>
      <c r="BNR107" s="1124"/>
      <c r="BNS107" s="1124"/>
      <c r="BNT107" s="1124"/>
      <c r="BNU107" s="1124"/>
      <c r="BNV107" s="412"/>
      <c r="BNW107" s="1124"/>
      <c r="BNX107" s="1124"/>
      <c r="BNY107" s="1124"/>
      <c r="BNZ107" s="1124"/>
      <c r="BOA107" s="1124"/>
      <c r="BOB107" s="1124"/>
      <c r="BOC107" s="1132"/>
      <c r="BOD107" s="1132"/>
      <c r="BOE107" s="1132"/>
      <c r="BOF107" s="236"/>
      <c r="BOG107" s="1124"/>
      <c r="BOH107" s="1124"/>
      <c r="BOI107" s="1124"/>
      <c r="BOJ107" s="412"/>
      <c r="BOK107" s="1124"/>
      <c r="BOL107" s="1124"/>
      <c r="BOM107" s="1124"/>
      <c r="BON107" s="1124"/>
      <c r="BOO107" s="1124"/>
      <c r="BOP107" s="238"/>
      <c r="BOQ107" s="1124"/>
      <c r="BOR107" s="1124"/>
      <c r="BOS107" s="238"/>
      <c r="BOT107" s="1124"/>
      <c r="BOU107" s="1124"/>
      <c r="BOV107" s="1124"/>
      <c r="BOW107" s="236"/>
      <c r="BOX107" s="1124"/>
      <c r="BOY107" s="1124"/>
      <c r="BOZ107" s="1124"/>
      <c r="BPA107" s="1124"/>
      <c r="BPB107" s="238"/>
      <c r="BPC107" s="1124"/>
      <c r="BPD107" s="1124"/>
      <c r="BPE107" s="1124"/>
      <c r="BPF107" s="1124"/>
      <c r="BPG107" s="1124"/>
      <c r="BPH107" s="1124"/>
      <c r="BPI107" s="1124"/>
      <c r="BPJ107" s="1124"/>
      <c r="BPK107" s="1124"/>
      <c r="BPL107" s="1124"/>
      <c r="BPM107" s="1124"/>
      <c r="BPN107" s="1124"/>
      <c r="BPO107" s="1124"/>
      <c r="BPP107" s="1124"/>
      <c r="BPQ107" s="1124"/>
      <c r="BPR107" s="238"/>
      <c r="BPS107" s="1124"/>
      <c r="BPT107" s="1124"/>
      <c r="BPU107" s="1124"/>
      <c r="BPV107" s="1124"/>
      <c r="BPW107" s="1124"/>
      <c r="BPX107" s="412"/>
      <c r="BPY107" s="1124"/>
      <c r="BPZ107" s="1124"/>
      <c r="BQA107" s="1124"/>
      <c r="BQB107" s="1124"/>
      <c r="BQC107" s="1124"/>
      <c r="BQD107" s="1124"/>
      <c r="BQE107" s="1132"/>
      <c r="BQF107" s="1132"/>
      <c r="BQG107" s="1132"/>
      <c r="BQH107" s="236"/>
      <c r="BQI107" s="1124"/>
      <c r="BQJ107" s="1124"/>
      <c r="BQK107" s="1124"/>
      <c r="BQL107" s="412"/>
      <c r="BQM107" s="1124"/>
      <c r="BQN107" s="1124"/>
      <c r="BQO107" s="1124"/>
      <c r="BQP107" s="1124"/>
      <c r="BQQ107" s="1124"/>
      <c r="BQR107" s="238"/>
      <c r="BQS107" s="1124"/>
      <c r="BQT107" s="1124"/>
      <c r="BQU107" s="238"/>
      <c r="BQV107" s="1124"/>
      <c r="BQW107" s="1124"/>
      <c r="BQX107" s="1124"/>
      <c r="BQY107" s="236"/>
      <c r="BQZ107" s="1124"/>
      <c r="BRA107" s="1124"/>
      <c r="BRB107" s="1124"/>
      <c r="BRC107" s="1124"/>
      <c r="BRD107" s="238"/>
      <c r="BRE107" s="1124"/>
      <c r="BRF107" s="1124"/>
      <c r="BRG107" s="1124"/>
      <c r="BRH107" s="1124"/>
      <c r="BRI107" s="1124"/>
      <c r="BRJ107" s="1124"/>
      <c r="BRK107" s="1124"/>
      <c r="BRL107" s="1124"/>
      <c r="BRM107" s="1124"/>
      <c r="BRN107" s="1124"/>
      <c r="BRO107" s="1124"/>
      <c r="BRP107" s="1124"/>
      <c r="BRQ107" s="1124"/>
      <c r="BRR107" s="1124"/>
      <c r="BRS107" s="1124"/>
      <c r="BRT107" s="238"/>
      <c r="BRU107" s="1124"/>
      <c r="BRV107" s="1124"/>
      <c r="BRW107" s="1124"/>
      <c r="BRX107" s="1124"/>
      <c r="BRY107" s="1124"/>
      <c r="BRZ107" s="412"/>
      <c r="BSA107" s="1124"/>
      <c r="BSB107" s="1124"/>
      <c r="BSC107" s="1124"/>
      <c r="BSD107" s="1124"/>
      <c r="BSE107" s="1124"/>
      <c r="BSF107" s="1124"/>
      <c r="BSG107" s="1132"/>
      <c r="BSH107" s="1132"/>
      <c r="BSI107" s="1132"/>
      <c r="BSJ107" s="236"/>
      <c r="BSK107" s="1124"/>
      <c r="BSL107" s="1124"/>
      <c r="BSM107" s="1124"/>
      <c r="BSN107" s="412"/>
      <c r="BSO107" s="1124"/>
      <c r="BSP107" s="1124"/>
      <c r="BSQ107" s="1124"/>
      <c r="BSR107" s="1124"/>
      <c r="BSS107" s="1124"/>
      <c r="BST107" s="238"/>
      <c r="BSU107" s="1124"/>
      <c r="BSV107" s="1124"/>
      <c r="BSW107" s="238"/>
      <c r="BSX107" s="1124"/>
      <c r="BSY107" s="1124"/>
      <c r="BSZ107" s="1124"/>
      <c r="BTA107" s="236"/>
      <c r="BTB107" s="1124"/>
      <c r="BTC107" s="1124"/>
      <c r="BTD107" s="1124"/>
      <c r="BTE107" s="1124"/>
      <c r="BTF107" s="238"/>
      <c r="BTG107" s="1124"/>
      <c r="BTH107" s="1124"/>
      <c r="BTI107" s="1124"/>
      <c r="BTJ107" s="1124"/>
      <c r="BTK107" s="1124"/>
      <c r="BTL107" s="1124"/>
      <c r="BTM107" s="1124"/>
      <c r="BTN107" s="1124"/>
      <c r="BTO107" s="1124"/>
      <c r="BTP107" s="1124"/>
      <c r="BTQ107" s="1124"/>
      <c r="BTR107" s="1124"/>
      <c r="BTS107" s="1124"/>
      <c r="BTT107" s="1124"/>
      <c r="BTU107" s="1124"/>
      <c r="BTV107" s="238"/>
      <c r="BTW107" s="1124"/>
      <c r="BTX107" s="1124"/>
      <c r="BTY107" s="1124"/>
      <c r="BTZ107" s="1124"/>
      <c r="BUA107" s="1124"/>
      <c r="BUB107" s="412"/>
      <c r="BUC107" s="1124"/>
      <c r="BUD107" s="1124"/>
      <c r="BUE107" s="1124"/>
      <c r="BUF107" s="1124"/>
      <c r="BUG107" s="1124"/>
      <c r="BUH107" s="1124"/>
      <c r="BUI107" s="1132"/>
      <c r="BUJ107" s="1132"/>
      <c r="BUK107" s="1132"/>
      <c r="BUL107" s="236"/>
      <c r="BUM107" s="1124"/>
      <c r="BUN107" s="1124"/>
      <c r="BUO107" s="1124"/>
      <c r="BUP107" s="412"/>
      <c r="BUQ107" s="1124"/>
      <c r="BUR107" s="1124"/>
      <c r="BUS107" s="1124"/>
      <c r="BUT107" s="1124"/>
      <c r="BUU107" s="1124"/>
      <c r="BUV107" s="238"/>
      <c r="BUW107" s="1124"/>
      <c r="BUX107" s="1124"/>
      <c r="BUY107" s="238"/>
      <c r="BUZ107" s="1124"/>
      <c r="BVA107" s="1124"/>
      <c r="BVB107" s="1124"/>
      <c r="BVC107" s="236"/>
      <c r="BVD107" s="1124"/>
      <c r="BVE107" s="1124"/>
      <c r="BVF107" s="1124"/>
      <c r="BVG107" s="1124"/>
      <c r="BVH107" s="238"/>
      <c r="BVI107" s="1124"/>
      <c r="BVJ107" s="1124"/>
      <c r="BVK107" s="1124"/>
      <c r="BVL107" s="1124"/>
      <c r="BVM107" s="1124"/>
      <c r="BVN107" s="1124"/>
      <c r="BVO107" s="1124"/>
      <c r="BVP107" s="1124"/>
      <c r="BVQ107" s="1124"/>
      <c r="BVR107" s="1124"/>
      <c r="BVS107" s="1124"/>
      <c r="BVT107" s="1124"/>
      <c r="BVU107" s="1124"/>
      <c r="BVV107" s="1124"/>
      <c r="BVW107" s="1124"/>
      <c r="BVX107" s="238"/>
      <c r="BVY107" s="1124"/>
      <c r="BVZ107" s="1124"/>
      <c r="BWA107" s="1124"/>
      <c r="BWB107" s="1124"/>
      <c r="BWC107" s="1124"/>
      <c r="BWD107" s="412"/>
      <c r="BWE107" s="1124"/>
      <c r="BWF107" s="1124"/>
      <c r="BWG107" s="1124"/>
      <c r="BWH107" s="1124"/>
      <c r="BWI107" s="1124"/>
      <c r="BWJ107" s="1124"/>
      <c r="BWK107" s="1132"/>
      <c r="BWL107" s="1132"/>
      <c r="BWM107" s="1132"/>
      <c r="BWN107" s="236"/>
      <c r="BWO107" s="1124"/>
      <c r="BWP107" s="1124"/>
      <c r="BWQ107" s="1124"/>
      <c r="BWR107" s="412"/>
      <c r="BWS107" s="1124"/>
      <c r="BWT107" s="1124"/>
      <c r="BWU107" s="1124"/>
      <c r="BWV107" s="1124"/>
      <c r="BWW107" s="1124"/>
      <c r="BWX107" s="238"/>
      <c r="BWY107" s="1124"/>
      <c r="BWZ107" s="1124"/>
      <c r="BXA107" s="238"/>
      <c r="BXB107" s="1124"/>
      <c r="BXC107" s="1124"/>
      <c r="BXD107" s="1124"/>
      <c r="BXE107" s="236"/>
      <c r="BXF107" s="1124"/>
      <c r="BXG107" s="1124"/>
      <c r="BXH107" s="1124"/>
      <c r="BXI107" s="1124"/>
      <c r="BXJ107" s="238"/>
      <c r="BXK107" s="1124"/>
      <c r="BXL107" s="1124"/>
      <c r="BXM107" s="1124"/>
      <c r="BXN107" s="1124"/>
      <c r="BXO107" s="1124"/>
      <c r="BXP107" s="1124"/>
      <c r="BXQ107" s="1124"/>
      <c r="BXR107" s="1124"/>
      <c r="BXS107" s="1124"/>
      <c r="BXT107" s="1124"/>
      <c r="BXU107" s="1124"/>
      <c r="BXV107" s="1124"/>
      <c r="BXW107" s="1124"/>
      <c r="BXX107" s="1124"/>
      <c r="BXY107" s="1124"/>
      <c r="BXZ107" s="238"/>
      <c r="BYA107" s="1124"/>
      <c r="BYB107" s="1124"/>
      <c r="BYC107" s="1124"/>
      <c r="BYD107" s="1124"/>
      <c r="BYE107" s="1124"/>
      <c r="BYF107" s="412"/>
      <c r="BYG107" s="1124"/>
      <c r="BYH107" s="1124"/>
      <c r="BYI107" s="1124"/>
      <c r="BYJ107" s="1124"/>
      <c r="BYK107" s="1124"/>
      <c r="BYL107" s="1124"/>
      <c r="BYM107" s="1132"/>
      <c r="BYN107" s="1132"/>
      <c r="BYO107" s="1132"/>
      <c r="BYP107" s="236"/>
      <c r="BYQ107" s="1124"/>
      <c r="BYR107" s="1124"/>
      <c r="BYS107" s="1124"/>
      <c r="BYT107" s="412"/>
      <c r="BYU107" s="1124"/>
      <c r="BYV107" s="1124"/>
      <c r="BYW107" s="1124"/>
      <c r="BYX107" s="1124"/>
      <c r="BYY107" s="1124"/>
      <c r="BYZ107" s="238"/>
      <c r="BZA107" s="1124"/>
      <c r="BZB107" s="1124"/>
      <c r="BZC107" s="238"/>
      <c r="BZD107" s="1124"/>
      <c r="BZE107" s="1124"/>
      <c r="BZF107" s="1124"/>
      <c r="BZG107" s="236"/>
      <c r="BZH107" s="1124"/>
      <c r="BZI107" s="1124"/>
      <c r="BZJ107" s="1124"/>
      <c r="BZK107" s="1124"/>
      <c r="BZL107" s="238"/>
      <c r="BZM107" s="1124"/>
      <c r="BZN107" s="1124"/>
      <c r="BZO107" s="1124"/>
      <c r="BZP107" s="1124"/>
      <c r="BZQ107" s="1124"/>
      <c r="BZR107" s="1124"/>
      <c r="BZS107" s="1124"/>
      <c r="BZT107" s="1124"/>
      <c r="BZU107" s="1124"/>
      <c r="BZV107" s="1124"/>
      <c r="BZW107" s="1124"/>
      <c r="BZX107" s="1124"/>
      <c r="BZY107" s="1124"/>
      <c r="BZZ107" s="1124"/>
      <c r="CAA107" s="1124"/>
      <c r="CAB107" s="238"/>
      <c r="CAC107" s="1124"/>
      <c r="CAD107" s="1124"/>
      <c r="CAE107" s="1124"/>
      <c r="CAF107" s="1124"/>
      <c r="CAG107" s="1124"/>
      <c r="CAH107" s="412"/>
      <c r="CAI107" s="1124"/>
      <c r="CAJ107" s="1124"/>
      <c r="CAK107" s="1124"/>
      <c r="CAL107" s="1124"/>
      <c r="CAM107" s="1124"/>
      <c r="CAN107" s="1124"/>
      <c r="CAO107" s="1132"/>
      <c r="CAP107" s="1132"/>
      <c r="CAQ107" s="1132"/>
      <c r="CAR107" s="236"/>
      <c r="CAS107" s="1124"/>
      <c r="CAT107" s="1124"/>
      <c r="CAU107" s="1124"/>
      <c r="CAV107" s="412"/>
      <c r="CAW107" s="1124"/>
      <c r="CAX107" s="1124"/>
      <c r="CAY107" s="1124"/>
      <c r="CAZ107" s="1124"/>
      <c r="CBA107" s="1124"/>
      <c r="CBB107" s="238"/>
      <c r="CBC107" s="1124"/>
      <c r="CBD107" s="1124"/>
      <c r="CBE107" s="238"/>
      <c r="CBF107" s="1124"/>
      <c r="CBG107" s="1124"/>
      <c r="CBH107" s="1124"/>
      <c r="CBI107" s="236"/>
      <c r="CBJ107" s="1124"/>
      <c r="CBK107" s="1124"/>
      <c r="CBL107" s="1124"/>
      <c r="CBM107" s="1124"/>
      <c r="CBN107" s="238"/>
      <c r="CBO107" s="1124"/>
      <c r="CBP107" s="1124"/>
      <c r="CBQ107" s="1124"/>
      <c r="CBR107" s="1124"/>
      <c r="CBS107" s="1124"/>
      <c r="CBT107" s="1124"/>
      <c r="CBU107" s="1124"/>
      <c r="CBV107" s="1124"/>
      <c r="CBW107" s="1124"/>
      <c r="CBX107" s="1124"/>
      <c r="CBY107" s="1124"/>
      <c r="CBZ107" s="1124"/>
      <c r="CCA107" s="1124"/>
      <c r="CCB107" s="1124"/>
      <c r="CCC107" s="1124"/>
      <c r="CCD107" s="238"/>
      <c r="CCE107" s="1124"/>
      <c r="CCF107" s="1124"/>
      <c r="CCG107" s="1124"/>
      <c r="CCH107" s="1124"/>
      <c r="CCI107" s="1124"/>
      <c r="CCJ107" s="412"/>
      <c r="CCK107" s="1124"/>
      <c r="CCL107" s="1124"/>
      <c r="CCM107" s="1124"/>
      <c r="CCN107" s="1124"/>
      <c r="CCO107" s="1124"/>
      <c r="CCP107" s="1124"/>
      <c r="CCQ107" s="1132"/>
      <c r="CCR107" s="1132"/>
      <c r="CCS107" s="1132"/>
      <c r="CCT107" s="236"/>
      <c r="CCU107" s="1124"/>
      <c r="CCV107" s="1124"/>
      <c r="CCW107" s="1124"/>
      <c r="CCX107" s="412"/>
      <c r="CCY107" s="1124"/>
      <c r="CCZ107" s="1124"/>
      <c r="CDA107" s="1124"/>
      <c r="CDB107" s="1124"/>
      <c r="CDC107" s="1124"/>
      <c r="CDD107" s="238"/>
      <c r="CDE107" s="1124"/>
      <c r="CDF107" s="1124"/>
      <c r="CDG107" s="238"/>
      <c r="CDH107" s="1124"/>
      <c r="CDI107" s="1124"/>
      <c r="CDJ107" s="1124"/>
      <c r="CDK107" s="236"/>
      <c r="CDL107" s="1124"/>
      <c r="CDM107" s="1124"/>
      <c r="CDN107" s="1124"/>
      <c r="CDO107" s="1124"/>
      <c r="CDP107" s="238"/>
      <c r="CDQ107" s="1124"/>
      <c r="CDR107" s="1124"/>
      <c r="CDS107" s="1124"/>
      <c r="CDT107" s="1124"/>
      <c r="CDU107" s="1124"/>
      <c r="CDV107" s="1124"/>
      <c r="CDW107" s="1124"/>
      <c r="CDX107" s="1124"/>
      <c r="CDY107" s="1124"/>
      <c r="CDZ107" s="1124"/>
      <c r="CEA107" s="1124"/>
      <c r="CEB107" s="1124"/>
      <c r="CEC107" s="1124"/>
      <c r="CED107" s="1124"/>
      <c r="CEE107" s="1124"/>
      <c r="CEF107" s="238"/>
      <c r="CEG107" s="1124"/>
      <c r="CEH107" s="1124"/>
      <c r="CEI107" s="1124"/>
      <c r="CEJ107" s="1124"/>
      <c r="CEK107" s="1124"/>
      <c r="CEL107" s="412"/>
      <c r="CEM107" s="1124"/>
      <c r="CEN107" s="1124"/>
      <c r="CEO107" s="1124"/>
      <c r="CEP107" s="1124"/>
      <c r="CEQ107" s="1124"/>
      <c r="CER107" s="1124"/>
      <c r="CES107" s="1132"/>
      <c r="CET107" s="1132"/>
      <c r="CEU107" s="1132"/>
      <c r="CEV107" s="236"/>
      <c r="CEW107" s="1124"/>
      <c r="CEX107" s="1124"/>
      <c r="CEY107" s="1124"/>
      <c r="CEZ107" s="412"/>
      <c r="CFA107" s="1124"/>
      <c r="CFB107" s="1124"/>
      <c r="CFC107" s="1124"/>
      <c r="CFD107" s="1124"/>
      <c r="CFE107" s="1124"/>
      <c r="CFF107" s="238"/>
      <c r="CFG107" s="1124"/>
      <c r="CFH107" s="1124"/>
      <c r="CFI107" s="238"/>
      <c r="CFJ107" s="1124"/>
      <c r="CFK107" s="1124"/>
      <c r="CFL107" s="1124"/>
      <c r="CFM107" s="236"/>
      <c r="CFN107" s="1124"/>
      <c r="CFO107" s="1124"/>
      <c r="CFP107" s="1124"/>
      <c r="CFQ107" s="1124"/>
      <c r="CFR107" s="238"/>
      <c r="CFS107" s="1124"/>
      <c r="CFT107" s="1124"/>
      <c r="CFU107" s="1124"/>
      <c r="CFV107" s="1124"/>
      <c r="CFW107" s="1124"/>
      <c r="CFX107" s="1124"/>
      <c r="CFY107" s="1124"/>
      <c r="CFZ107" s="1124"/>
      <c r="CGA107" s="1124"/>
      <c r="CGB107" s="1124"/>
      <c r="CGC107" s="1124"/>
      <c r="CGD107" s="1124"/>
      <c r="CGE107" s="1124"/>
      <c r="CGF107" s="1124"/>
      <c r="CGG107" s="1124"/>
      <c r="CGH107" s="238"/>
      <c r="CGI107" s="1124"/>
      <c r="CGJ107" s="1124"/>
      <c r="CGK107" s="1124"/>
      <c r="CGL107" s="1124"/>
      <c r="CGM107" s="1124"/>
      <c r="CGN107" s="412"/>
      <c r="CGO107" s="1124"/>
      <c r="CGP107" s="1124"/>
      <c r="CGQ107" s="1124"/>
      <c r="CGR107" s="1124"/>
      <c r="CGS107" s="1124"/>
      <c r="CGT107" s="1124"/>
      <c r="CGU107" s="1132"/>
      <c r="CGV107" s="1132"/>
      <c r="CGW107" s="1132"/>
      <c r="CGX107" s="236"/>
      <c r="CGY107" s="1124"/>
      <c r="CGZ107" s="1124"/>
      <c r="CHA107" s="1124"/>
      <c r="CHB107" s="412"/>
      <c r="CHC107" s="1124"/>
      <c r="CHD107" s="1124"/>
      <c r="CHE107" s="1124"/>
      <c r="CHF107" s="1124"/>
      <c r="CHG107" s="1124"/>
      <c r="CHH107" s="238"/>
      <c r="CHI107" s="1124"/>
      <c r="CHJ107" s="1124"/>
      <c r="CHK107" s="238"/>
      <c r="CHL107" s="1124"/>
      <c r="CHM107" s="1124"/>
      <c r="CHN107" s="1124"/>
      <c r="CHO107" s="236"/>
      <c r="CHP107" s="1124"/>
      <c r="CHQ107" s="1124"/>
      <c r="CHR107" s="1124"/>
      <c r="CHS107" s="1124"/>
      <c r="CHT107" s="238"/>
      <c r="CHU107" s="1124"/>
      <c r="CHV107" s="1124"/>
      <c r="CHW107" s="1124"/>
      <c r="CHX107" s="1124"/>
      <c r="CHY107" s="1124"/>
      <c r="CHZ107" s="1124"/>
      <c r="CIA107" s="1124"/>
      <c r="CIB107" s="1124"/>
      <c r="CIC107" s="1124"/>
      <c r="CID107" s="1124"/>
      <c r="CIE107" s="1124"/>
      <c r="CIF107" s="1124"/>
      <c r="CIG107" s="1124"/>
      <c r="CIH107" s="1124"/>
      <c r="CII107" s="1124"/>
      <c r="CIJ107" s="238"/>
      <c r="CIK107" s="1124"/>
      <c r="CIL107" s="1124"/>
      <c r="CIM107" s="1124"/>
      <c r="CIN107" s="1124"/>
      <c r="CIO107" s="1124"/>
      <c r="CIP107" s="412"/>
      <c r="CIQ107" s="1124"/>
      <c r="CIR107" s="1124"/>
      <c r="CIS107" s="1124"/>
      <c r="CIT107" s="1124"/>
      <c r="CIU107" s="1124"/>
      <c r="CIV107" s="1124"/>
      <c r="CIW107" s="1132"/>
      <c r="CIX107" s="1132"/>
      <c r="CIY107" s="1132"/>
      <c r="CIZ107" s="236"/>
      <c r="CJA107" s="1124"/>
      <c r="CJB107" s="1124"/>
      <c r="CJC107" s="1124"/>
      <c r="CJD107" s="412"/>
      <c r="CJE107" s="1124"/>
      <c r="CJF107" s="1124"/>
      <c r="CJG107" s="1124"/>
      <c r="CJH107" s="1124"/>
      <c r="CJI107" s="1124"/>
      <c r="CJJ107" s="238"/>
      <c r="CJK107" s="1124"/>
      <c r="CJL107" s="1124"/>
      <c r="CJM107" s="238"/>
      <c r="CJN107" s="1124"/>
      <c r="CJO107" s="1124"/>
      <c r="CJP107" s="1124"/>
      <c r="CJQ107" s="236"/>
      <c r="CJR107" s="1124"/>
      <c r="CJS107" s="1124"/>
      <c r="CJT107" s="1124"/>
      <c r="CJU107" s="1124"/>
      <c r="CJV107" s="238"/>
      <c r="CJW107" s="1124"/>
      <c r="CJX107" s="1124"/>
      <c r="CJY107" s="1124"/>
      <c r="CJZ107" s="1124"/>
      <c r="CKA107" s="1124"/>
      <c r="CKB107" s="1124"/>
      <c r="CKC107" s="1124"/>
      <c r="CKD107" s="1124"/>
      <c r="CKE107" s="1124"/>
      <c r="CKF107" s="1124"/>
      <c r="CKG107" s="1124"/>
      <c r="CKH107" s="1124"/>
      <c r="CKI107" s="1124"/>
      <c r="CKJ107" s="1124"/>
      <c r="CKK107" s="1124"/>
      <c r="CKL107" s="238"/>
      <c r="CKM107" s="1124"/>
      <c r="CKN107" s="1124"/>
      <c r="CKO107" s="1124"/>
      <c r="CKP107" s="1124"/>
      <c r="CKQ107" s="1124"/>
      <c r="CKR107" s="412"/>
      <c r="CKS107" s="1124"/>
      <c r="CKT107" s="1124"/>
      <c r="CKU107" s="1124"/>
      <c r="CKV107" s="1124"/>
      <c r="CKW107" s="1124"/>
      <c r="CKX107" s="1124"/>
      <c r="CKY107" s="1132"/>
      <c r="CKZ107" s="1132"/>
      <c r="CLA107" s="1132"/>
      <c r="CLB107" s="236"/>
      <c r="CLC107" s="1124"/>
      <c r="CLD107" s="1124"/>
      <c r="CLE107" s="1124"/>
      <c r="CLF107" s="412"/>
      <c r="CLG107" s="1124"/>
      <c r="CLH107" s="1124"/>
      <c r="CLI107" s="1124"/>
      <c r="CLJ107" s="1124"/>
      <c r="CLK107" s="1124"/>
      <c r="CLL107" s="238"/>
      <c r="CLM107" s="1124"/>
      <c r="CLN107" s="1124"/>
      <c r="CLO107" s="238"/>
      <c r="CLP107" s="1124"/>
      <c r="CLQ107" s="1124"/>
      <c r="CLR107" s="1124"/>
      <c r="CLS107" s="236"/>
      <c r="CLT107" s="1124"/>
      <c r="CLU107" s="1124"/>
      <c r="CLV107" s="1124"/>
      <c r="CLW107" s="1124"/>
      <c r="CLX107" s="238"/>
      <c r="CLY107" s="1124"/>
      <c r="CLZ107" s="1124"/>
      <c r="CMA107" s="1124"/>
      <c r="CMB107" s="1124"/>
      <c r="CMC107" s="1124"/>
      <c r="CMD107" s="1124"/>
      <c r="CME107" s="1124"/>
      <c r="CMF107" s="1124"/>
      <c r="CMG107" s="1124"/>
      <c r="CMH107" s="1124"/>
      <c r="CMI107" s="1124"/>
      <c r="CMJ107" s="1124"/>
      <c r="CMK107" s="1124"/>
      <c r="CML107" s="1124"/>
      <c r="CMM107" s="1124"/>
      <c r="CMN107" s="238"/>
      <c r="CMO107" s="1124"/>
      <c r="CMP107" s="1124"/>
      <c r="CMQ107" s="1124"/>
      <c r="CMR107" s="1124"/>
      <c r="CMS107" s="1124"/>
      <c r="CMT107" s="412"/>
      <c r="CMU107" s="1124"/>
      <c r="CMV107" s="1124"/>
      <c r="CMW107" s="1124"/>
      <c r="CMX107" s="1124"/>
      <c r="CMY107" s="1124"/>
      <c r="CMZ107" s="1124"/>
      <c r="CNA107" s="1132"/>
      <c r="CNB107" s="1132"/>
      <c r="CNC107" s="1132"/>
      <c r="CND107" s="236"/>
      <c r="CNE107" s="1124"/>
      <c r="CNF107" s="1124"/>
      <c r="CNG107" s="1124"/>
      <c r="CNH107" s="412"/>
      <c r="CNI107" s="1124"/>
      <c r="CNJ107" s="1124"/>
      <c r="CNK107" s="1124"/>
      <c r="CNL107" s="1124"/>
      <c r="CNM107" s="1124"/>
      <c r="CNN107" s="238"/>
      <c r="CNO107" s="1124"/>
      <c r="CNP107" s="1124"/>
      <c r="CNQ107" s="238"/>
      <c r="CNR107" s="1124"/>
      <c r="CNS107" s="1124"/>
      <c r="CNT107" s="1124"/>
      <c r="CNU107" s="236"/>
      <c r="CNV107" s="1124"/>
      <c r="CNW107" s="1124"/>
      <c r="CNX107" s="1124"/>
      <c r="CNY107" s="1124"/>
      <c r="CNZ107" s="238"/>
      <c r="COA107" s="1124"/>
      <c r="COB107" s="1124"/>
      <c r="COC107" s="1124"/>
      <c r="COD107" s="1124"/>
      <c r="COE107" s="1124"/>
      <c r="COF107" s="1124"/>
      <c r="COG107" s="1124"/>
      <c r="COH107" s="1124"/>
      <c r="COI107" s="1124"/>
      <c r="COJ107" s="1124"/>
      <c r="COK107" s="1124"/>
      <c r="COL107" s="1124"/>
      <c r="COM107" s="1124"/>
      <c r="CON107" s="1124"/>
      <c r="COO107" s="1124"/>
      <c r="COP107" s="238"/>
      <c r="COQ107" s="1124"/>
      <c r="COR107" s="1124"/>
      <c r="COS107" s="1124"/>
      <c r="COT107" s="1124"/>
      <c r="COU107" s="1124"/>
      <c r="COV107" s="412"/>
      <c r="COW107" s="1124"/>
      <c r="COX107" s="1124"/>
      <c r="COY107" s="1124"/>
      <c r="COZ107" s="1124"/>
      <c r="CPA107" s="1124"/>
      <c r="CPB107" s="1124"/>
      <c r="CPC107" s="1132"/>
      <c r="CPD107" s="1132"/>
      <c r="CPE107" s="1132"/>
      <c r="CPF107" s="236"/>
      <c r="CPG107" s="1124"/>
      <c r="CPH107" s="1124"/>
      <c r="CPI107" s="1124"/>
      <c r="CPJ107" s="412"/>
      <c r="CPK107" s="1124"/>
      <c r="CPL107" s="1124"/>
      <c r="CPM107" s="1124"/>
      <c r="CPN107" s="1124"/>
      <c r="CPO107" s="1124"/>
      <c r="CPP107" s="238"/>
      <c r="CPQ107" s="1124"/>
      <c r="CPR107" s="1124"/>
      <c r="CPS107" s="238"/>
      <c r="CPT107" s="1124"/>
      <c r="CPU107" s="1124"/>
      <c r="CPV107" s="1124"/>
      <c r="CPW107" s="236"/>
      <c r="CPX107" s="1124"/>
      <c r="CPY107" s="1124"/>
      <c r="CPZ107" s="1124"/>
      <c r="CQA107" s="1124"/>
      <c r="CQB107" s="238"/>
      <c r="CQC107" s="1124"/>
      <c r="CQD107" s="1124"/>
      <c r="CQE107" s="1124"/>
      <c r="CQF107" s="1124"/>
      <c r="CQG107" s="1124"/>
      <c r="CQH107" s="1124"/>
      <c r="CQI107" s="1124"/>
      <c r="CQJ107" s="1124"/>
      <c r="CQK107" s="1124"/>
      <c r="CQL107" s="1124"/>
      <c r="CQM107" s="1124"/>
      <c r="CQN107" s="1124"/>
      <c r="CQO107" s="1124"/>
      <c r="CQP107" s="1124"/>
      <c r="CQQ107" s="1124"/>
      <c r="CQR107" s="238"/>
      <c r="CQS107" s="1124"/>
      <c r="CQT107" s="1124"/>
      <c r="CQU107" s="1124"/>
      <c r="CQV107" s="1124"/>
      <c r="CQW107" s="1124"/>
      <c r="CQX107" s="412"/>
      <c r="CQY107" s="1124"/>
      <c r="CQZ107" s="1124"/>
      <c r="CRA107" s="1124"/>
      <c r="CRB107" s="1124"/>
      <c r="CRC107" s="1124"/>
      <c r="CRD107" s="1124"/>
      <c r="CRE107" s="1132"/>
      <c r="CRF107" s="1132"/>
      <c r="CRG107" s="1132"/>
      <c r="CRH107" s="236"/>
      <c r="CRI107" s="1124"/>
      <c r="CRJ107" s="1124"/>
      <c r="CRK107" s="1124"/>
      <c r="CRL107" s="412"/>
      <c r="CRM107" s="1124"/>
      <c r="CRN107" s="1124"/>
      <c r="CRO107" s="1124"/>
      <c r="CRP107" s="1124"/>
      <c r="CRQ107" s="1124"/>
      <c r="CRR107" s="238"/>
      <c r="CRS107" s="1124"/>
      <c r="CRT107" s="1124"/>
      <c r="CRU107" s="238"/>
      <c r="CRV107" s="1124"/>
      <c r="CRW107" s="1124"/>
      <c r="CRX107" s="1124"/>
      <c r="CRY107" s="236"/>
      <c r="CRZ107" s="1124"/>
      <c r="CSA107" s="1124"/>
      <c r="CSB107" s="1124"/>
      <c r="CSC107" s="1124"/>
      <c r="CSD107" s="238"/>
      <c r="CSE107" s="1124"/>
      <c r="CSF107" s="1124"/>
      <c r="CSG107" s="1124"/>
      <c r="CSH107" s="1124"/>
      <c r="CSI107" s="1124"/>
      <c r="CSJ107" s="1124"/>
      <c r="CSK107" s="1124"/>
      <c r="CSL107" s="1124"/>
      <c r="CSM107" s="1124"/>
      <c r="CSN107" s="1124"/>
      <c r="CSO107" s="1124"/>
      <c r="CSP107" s="1124"/>
      <c r="CSQ107" s="1124"/>
      <c r="CSR107" s="1124"/>
      <c r="CSS107" s="1124"/>
      <c r="CST107" s="238"/>
      <c r="CSU107" s="1124"/>
      <c r="CSV107" s="1124"/>
      <c r="CSW107" s="1124"/>
      <c r="CSX107" s="1124"/>
      <c r="CSY107" s="1124"/>
      <c r="CSZ107" s="412"/>
      <c r="CTA107" s="1124"/>
      <c r="CTB107" s="1124"/>
      <c r="CTC107" s="1124"/>
      <c r="CTD107" s="1124"/>
      <c r="CTE107" s="1124"/>
      <c r="CTF107" s="1124"/>
      <c r="CTG107" s="1132"/>
      <c r="CTH107" s="1132"/>
      <c r="CTI107" s="1132"/>
      <c r="CTJ107" s="236"/>
      <c r="CTK107" s="1124"/>
      <c r="CTL107" s="1124"/>
      <c r="CTM107" s="1124"/>
      <c r="CTN107" s="412"/>
      <c r="CTO107" s="1124"/>
      <c r="CTP107" s="1124"/>
      <c r="CTQ107" s="1124"/>
      <c r="CTR107" s="1124"/>
      <c r="CTS107" s="1124"/>
      <c r="CTT107" s="238"/>
      <c r="CTU107" s="1124"/>
      <c r="CTV107" s="1124"/>
      <c r="CTW107" s="238"/>
      <c r="CTX107" s="1124"/>
      <c r="CTY107" s="1124"/>
      <c r="CTZ107" s="1124"/>
      <c r="CUA107" s="236"/>
      <c r="CUB107" s="1124"/>
      <c r="CUC107" s="1124"/>
      <c r="CUD107" s="1124"/>
      <c r="CUE107" s="1124"/>
      <c r="CUF107" s="238"/>
      <c r="CUG107" s="1124"/>
      <c r="CUH107" s="1124"/>
      <c r="CUI107" s="1124"/>
      <c r="CUJ107" s="1124"/>
      <c r="CUK107" s="1124"/>
      <c r="CUL107" s="1124"/>
      <c r="CUM107" s="1124"/>
      <c r="CUN107" s="1124"/>
      <c r="CUV107" s="238"/>
      <c r="CVA107" s="236"/>
      <c r="CVL107" s="238"/>
      <c r="CVQ107" s="236"/>
      <c r="CWB107" s="238"/>
      <c r="CWG107" s="412"/>
      <c r="CWO107" s="1132"/>
      <c r="CWP107" s="1132"/>
      <c r="CWQ107" s="1132"/>
      <c r="CWR107" s="236"/>
      <c r="CWS107" s="1124"/>
      <c r="CWT107" s="1124"/>
      <c r="CWU107" s="1124"/>
      <c r="CWV107" s="412"/>
      <c r="CWW107" s="1124"/>
      <c r="CWX107" s="1124"/>
      <c r="CWY107" s="1124"/>
      <c r="CWZ107" s="1124"/>
      <c r="CXA107" s="1124"/>
      <c r="CXB107" s="238"/>
      <c r="CXC107" s="1124"/>
      <c r="CXD107" s="1124"/>
      <c r="CXE107" s="238"/>
      <c r="CXF107" s="1124"/>
      <c r="CXG107" s="1124"/>
      <c r="CXH107" s="1124"/>
      <c r="CXI107" s="236"/>
      <c r="CXJ107" s="1124"/>
      <c r="CXN107" s="238"/>
      <c r="CXY107" s="236"/>
      <c r="CYD107" s="238"/>
      <c r="CYT107" s="238"/>
      <c r="CYY107" s="236"/>
      <c r="CZJ107" s="238"/>
      <c r="CZO107" s="236"/>
      <c r="CZZ107" s="1179"/>
      <c r="DAA107" s="237"/>
      <c r="DAF107" s="412"/>
      <c r="DAI107" s="1124"/>
      <c r="DAJ107" s="1124"/>
      <c r="DAK107" s="1124"/>
      <c r="DAL107" s="1124"/>
      <c r="DAM107" s="1132"/>
      <c r="DAN107" s="1132"/>
      <c r="DAO107" s="1132"/>
      <c r="DAP107" s="236"/>
      <c r="DAQ107" s="1124"/>
      <c r="DAR107" s="1124"/>
      <c r="DAS107" s="1124"/>
      <c r="DAT107" s="412"/>
      <c r="DAU107" s="1124"/>
      <c r="DAZ107" s="238"/>
      <c r="DBC107" s="238"/>
      <c r="DBG107" s="236"/>
      <c r="DBL107" s="238"/>
      <c r="DBU107" s="1124"/>
      <c r="DBV107" s="1124"/>
      <c r="DBW107" s="1124"/>
      <c r="DBX107" s="1124"/>
      <c r="DBY107" s="1124"/>
      <c r="DBZ107" s="1124"/>
      <c r="DCA107" s="1124"/>
      <c r="DCB107" s="238"/>
      <c r="DCC107" s="1124"/>
      <c r="DCD107" s="1124"/>
      <c r="DCE107" s="1124"/>
      <c r="DCF107" s="1124"/>
      <c r="DCG107" s="236"/>
      <c r="DCH107" s="1124"/>
      <c r="DCI107" s="1124"/>
      <c r="DCJ107" s="1124"/>
      <c r="DCK107" s="1124"/>
      <c r="DCL107" s="1124"/>
      <c r="DCM107" s="1124"/>
      <c r="DCN107" s="1124"/>
      <c r="DCO107" s="1124"/>
      <c r="DCP107" s="1124"/>
      <c r="DCQ107" s="1124"/>
      <c r="DCR107" s="238"/>
      <c r="DCS107" s="1124"/>
      <c r="DCT107" s="1124"/>
      <c r="DCU107" s="1124"/>
      <c r="DCV107" s="1124"/>
      <c r="DCW107" s="236"/>
      <c r="DCX107" s="1124"/>
      <c r="DCY107" s="1124"/>
      <c r="DCZ107" s="1124"/>
      <c r="DDA107" s="1124"/>
      <c r="DDB107" s="1124"/>
      <c r="DDC107" s="1124"/>
      <c r="DDD107" s="1124"/>
      <c r="DDE107" s="1124"/>
      <c r="DDF107" s="1124"/>
      <c r="DDG107" s="1124"/>
      <c r="DDH107" s="238"/>
      <c r="DDI107" s="1124"/>
      <c r="DDJ107" s="1124"/>
      <c r="DDK107" s="1124"/>
      <c r="DDL107" s="1124"/>
      <c r="DDM107" s="1124"/>
      <c r="DDN107" s="412"/>
      <c r="DDO107" s="1124"/>
      <c r="DDP107" s="1124"/>
      <c r="DDQ107" s="1124"/>
      <c r="DDR107" s="1124"/>
      <c r="DDS107" s="1124"/>
      <c r="DDT107" s="1124"/>
      <c r="DDU107" s="1132"/>
      <c r="DDV107" s="1132"/>
      <c r="DDW107" s="1132"/>
      <c r="DDX107" s="236"/>
      <c r="DDY107" s="1124"/>
      <c r="DDZ107" s="1124"/>
      <c r="DEA107" s="1124"/>
      <c r="DEB107" s="412"/>
      <c r="DEC107" s="1124"/>
      <c r="DED107" s="1124"/>
      <c r="DEE107" s="1124"/>
      <c r="DEF107" s="1124"/>
      <c r="DEG107" s="1124"/>
      <c r="DEH107" s="238"/>
      <c r="DEI107" s="1124"/>
      <c r="DEJ107" s="1124"/>
      <c r="DEK107" s="238"/>
      <c r="DEL107" s="1124"/>
      <c r="DEM107" s="1124"/>
      <c r="DEN107" s="1124"/>
      <c r="DEO107" s="236"/>
      <c r="DEP107" s="1124"/>
      <c r="DEQ107" s="1124"/>
      <c r="DER107" s="1124"/>
      <c r="DES107" s="1124"/>
      <c r="DET107" s="238"/>
      <c r="DEU107" s="1124"/>
      <c r="DEV107" s="1124"/>
      <c r="DEW107" s="1124"/>
      <c r="DEX107" s="1124"/>
      <c r="DEY107" s="1124"/>
      <c r="DEZ107" s="1124"/>
      <c r="DFA107" s="1124"/>
      <c r="DFB107" s="1124"/>
      <c r="DFC107" s="1124"/>
      <c r="DFD107" s="1124"/>
      <c r="DFE107" s="1124"/>
      <c r="DFF107" s="1124"/>
      <c r="DFG107" s="1124"/>
      <c r="DFH107" s="1124"/>
      <c r="DFI107" s="1124"/>
      <c r="DFJ107" s="238"/>
      <c r="DFK107" s="1124"/>
      <c r="DFL107" s="1124"/>
      <c r="DFM107" s="1124"/>
      <c r="DFN107" s="1124"/>
      <c r="DFO107" s="236"/>
      <c r="DFP107" s="1124"/>
      <c r="DFQ107" s="1124"/>
      <c r="DFR107" s="1124"/>
      <c r="DFS107" s="1124"/>
      <c r="DFT107" s="1124"/>
      <c r="DFU107" s="1124"/>
      <c r="DFV107" s="1124"/>
      <c r="DFW107" s="1124"/>
      <c r="DFX107" s="1124"/>
      <c r="DFY107" s="1124"/>
      <c r="DFZ107" s="238"/>
      <c r="DGA107" s="1124"/>
      <c r="DGB107" s="1124"/>
      <c r="DGC107" s="1124"/>
      <c r="DGD107" s="1124"/>
      <c r="DGE107" s="236"/>
      <c r="DGF107" s="1124"/>
      <c r="DGG107" s="1124"/>
      <c r="DGH107" s="1124"/>
      <c r="DGI107" s="1124"/>
      <c r="DGJ107" s="1124"/>
      <c r="DGK107" s="1124"/>
      <c r="DGL107" s="1124"/>
      <c r="DGM107" s="1124"/>
      <c r="DGN107" s="1124"/>
      <c r="DGO107" s="1124"/>
      <c r="DGP107" s="238"/>
      <c r="DGQ107" s="1124"/>
      <c r="DGR107" s="1124"/>
      <c r="DGS107" s="1124"/>
      <c r="DGT107" s="1124"/>
      <c r="DGU107" s="1124"/>
      <c r="DGV107" s="412"/>
      <c r="DGW107" s="1124"/>
      <c r="DGX107" s="1124"/>
      <c r="DGY107" s="1124"/>
      <c r="DGZ107" s="1124"/>
      <c r="DHA107" s="1124"/>
      <c r="DHB107" s="1124"/>
      <c r="DHC107" s="1132"/>
      <c r="DHD107" s="1132"/>
      <c r="DHE107" s="1132"/>
      <c r="DHF107" s="236"/>
      <c r="DHG107" s="1124"/>
      <c r="DHH107" s="1124"/>
      <c r="DHI107" s="1124"/>
      <c r="DHJ107" s="412"/>
      <c r="DHK107" s="1124"/>
      <c r="DHL107" s="1124"/>
      <c r="DHM107" s="1124"/>
      <c r="DHN107" s="1124"/>
      <c r="DHO107" s="1124"/>
      <c r="DHP107" s="238"/>
      <c r="DHQ107" s="1124"/>
      <c r="DHR107" s="1124"/>
      <c r="DHS107" s="238"/>
      <c r="DHT107" s="1124"/>
      <c r="DHU107" s="1124"/>
      <c r="DHV107" s="1124"/>
      <c r="DHW107" s="236"/>
      <c r="DHX107" s="1124"/>
      <c r="DHY107" s="1124"/>
      <c r="DHZ107" s="1124"/>
      <c r="DIA107" s="1124"/>
      <c r="DIB107" s="238"/>
      <c r="DIC107" s="1124"/>
      <c r="DID107" s="1124"/>
      <c r="DIE107" s="1124"/>
      <c r="DIF107" s="1124"/>
      <c r="DIG107" s="1124"/>
      <c r="DIH107" s="1124"/>
      <c r="DII107" s="1124"/>
      <c r="DIJ107" s="1124"/>
      <c r="DIK107" s="1124"/>
      <c r="DIL107" s="1124"/>
      <c r="DIM107" s="1124"/>
      <c r="DIN107" s="1124"/>
      <c r="DIO107" s="1124"/>
      <c r="DIP107" s="1124"/>
      <c r="DIQ107" s="1124"/>
      <c r="DIR107" s="238"/>
      <c r="DIS107" s="1124"/>
      <c r="DIT107" s="1124"/>
      <c r="DIU107" s="1124"/>
      <c r="DIV107" s="1124"/>
      <c r="DIW107" s="236"/>
      <c r="DIX107" s="1124"/>
      <c r="DIY107" s="1124"/>
      <c r="DIZ107" s="1124"/>
      <c r="DJA107" s="1124"/>
      <c r="DJB107" s="1124"/>
      <c r="DJC107" s="1124"/>
      <c r="DJD107" s="1124"/>
      <c r="DJE107" s="1124"/>
      <c r="DJF107" s="1124"/>
      <c r="DJG107" s="1124"/>
      <c r="DJH107" s="238"/>
      <c r="DJI107" s="1124"/>
      <c r="DJJ107" s="1124"/>
      <c r="DJK107" s="1124"/>
      <c r="DJL107" s="1124"/>
      <c r="DJM107" s="236"/>
      <c r="DJN107" s="1124"/>
      <c r="DJO107" s="1124"/>
      <c r="DJP107" s="1124"/>
      <c r="DJQ107" s="1124"/>
      <c r="DJR107" s="1124"/>
      <c r="DJS107" s="1124"/>
      <c r="DJT107" s="1124"/>
      <c r="DJU107" s="1124"/>
      <c r="DJV107" s="1124"/>
      <c r="DJW107" s="1124"/>
      <c r="DJX107" s="238"/>
      <c r="DJY107" s="1124"/>
      <c r="DJZ107" s="1124"/>
      <c r="DKA107" s="1124"/>
      <c r="DKB107" s="1124"/>
      <c r="DKC107" s="1124"/>
      <c r="DKD107" s="412"/>
      <c r="DKE107" s="1124"/>
      <c r="DKF107" s="1124"/>
      <c r="DKG107" s="1124"/>
      <c r="DKH107" s="1124"/>
      <c r="DKI107" s="1124"/>
      <c r="DKJ107" s="1124"/>
      <c r="DKK107" s="1132"/>
      <c r="DKL107" s="1132"/>
      <c r="DKM107" s="1132"/>
      <c r="DKN107" s="236"/>
      <c r="DKO107" s="1124"/>
      <c r="DKP107" s="1124"/>
      <c r="DKQ107" s="1124"/>
      <c r="DKR107" s="412"/>
      <c r="DKS107" s="1124"/>
      <c r="DKT107" s="1124"/>
      <c r="DKU107" s="1124"/>
      <c r="DKV107" s="1124"/>
      <c r="DKW107" s="1124"/>
      <c r="DKX107" s="238"/>
      <c r="DKY107" s="1124"/>
      <c r="DKZ107" s="1124"/>
      <c r="DLA107" s="238"/>
      <c r="DLB107" s="1124"/>
      <c r="DLC107" s="1124"/>
      <c r="DLD107" s="1124"/>
      <c r="DLE107" s="236"/>
      <c r="DLF107" s="1124"/>
      <c r="DLG107" s="1124"/>
      <c r="DLH107" s="1124"/>
      <c r="DLI107" s="1124"/>
      <c r="DLJ107" s="238"/>
      <c r="DLK107" s="1124"/>
      <c r="DLL107" s="1124"/>
      <c r="DLM107" s="1124"/>
      <c r="DLN107" s="1124"/>
      <c r="DLO107" s="1124"/>
      <c r="DLP107" s="1124"/>
      <c r="DLQ107" s="1124"/>
      <c r="DLR107" s="1124"/>
      <c r="DLZ107" s="238"/>
      <c r="DME107" s="236"/>
      <c r="DMP107" s="238"/>
      <c r="DMT107" s="1195"/>
      <c r="DMU107" s="1194"/>
      <c r="DNF107" s="238"/>
      <c r="DNL107" s="412"/>
      <c r="DNO107" s="1124"/>
      <c r="DNP107" s="1124"/>
      <c r="DNQ107" s="1124"/>
      <c r="DNR107" s="1124"/>
      <c r="DNS107" s="1132"/>
      <c r="DNT107" s="1132"/>
      <c r="DNU107" s="1132"/>
      <c r="DNV107" s="236"/>
      <c r="DNW107" s="1124"/>
      <c r="DNX107" s="1124"/>
      <c r="DNY107" s="1124"/>
      <c r="DNZ107" s="412"/>
      <c r="DOA107" s="1124"/>
      <c r="DOB107" s="1124"/>
      <c r="DOC107" s="1124"/>
      <c r="DOD107" s="1124"/>
      <c r="DOE107" s="1124"/>
      <c r="DOF107" s="238"/>
      <c r="DOG107" s="1124"/>
      <c r="DOH107" s="1124"/>
      <c r="DOI107" s="238"/>
      <c r="DOJ107" s="1124"/>
      <c r="DOK107" s="1124"/>
      <c r="DOL107" s="1124"/>
      <c r="DOM107" s="236"/>
      <c r="DON107" s="1124"/>
      <c r="DOR107" s="238"/>
      <c r="DPC107" s="236"/>
      <c r="DPH107" s="238"/>
      <c r="DPS107" s="236"/>
      <c r="DPX107" s="238"/>
      <c r="DQG107" s="241"/>
      <c r="DQH107" s="241"/>
      <c r="DQI107" s="241"/>
      <c r="DQJ107" s="241"/>
      <c r="DQK107" s="241"/>
      <c r="DQL107" s="241"/>
      <c r="DQM107" s="241"/>
      <c r="DQN107" s="1133"/>
      <c r="DQO107" s="512"/>
      <c r="DQP107" s="1133"/>
      <c r="DQQ107" s="1133"/>
      <c r="DQR107" s="1133"/>
      <c r="DQS107" s="250"/>
      <c r="DQT107" s="1133"/>
      <c r="DQU107" s="1133"/>
      <c r="DQV107" s="1133"/>
      <c r="DQW107" s="1179"/>
      <c r="DQX107" s="1179"/>
      <c r="DQY107" s="1179"/>
      <c r="DQZ107" s="1179"/>
      <c r="DRA107" s="1179"/>
      <c r="DRB107" s="1179"/>
      <c r="DRC107" s="1179"/>
      <c r="DRD107" s="1193"/>
      <c r="DRE107" s="1179"/>
      <c r="DRF107" s="1179"/>
      <c r="DRG107" s="1179"/>
      <c r="DRH107" s="1179"/>
      <c r="DRI107" s="1179"/>
      <c r="DRJ107" s="1192"/>
      <c r="DRQ107" s="1132"/>
      <c r="DRR107" s="1132"/>
      <c r="DRS107" s="1132"/>
      <c r="DRT107" s="236"/>
      <c r="DRX107" s="412"/>
      <c r="DSD107" s="238"/>
      <c r="DSG107" s="238"/>
      <c r="DSK107" s="236"/>
      <c r="DSP107" s="238"/>
      <c r="DSX107" s="294"/>
      <c r="DSZ107" s="236"/>
      <c r="DTC107" s="271"/>
      <c r="DTG107" s="237"/>
      <c r="DTW107" s="236"/>
      <c r="DUF107" s="238"/>
      <c r="DUW107" s="236"/>
      <c r="DUZ107" s="445"/>
      <c r="DVC107" s="238"/>
      <c r="DVF107" s="241"/>
      <c r="DVG107" s="241"/>
      <c r="DVH107" s="241"/>
      <c r="DVI107" s="241"/>
      <c r="DVL107" s="1529"/>
      <c r="DVM107" s="1531"/>
      <c r="DVN107" s="512"/>
      <c r="DVO107" s="241"/>
      <c r="DVP107" s="241"/>
      <c r="DVQ107" s="1529"/>
      <c r="DVR107" s="1530"/>
      <c r="DVS107" s="514"/>
      <c r="DVV107" s="241"/>
      <c r="DVW107" s="241"/>
      <c r="DVX107" s="241"/>
      <c r="DVY107" s="1133"/>
      <c r="DVZ107" s="1133"/>
      <c r="DWA107" s="1133"/>
      <c r="DWB107" s="1532"/>
      <c r="DWC107" s="1532"/>
      <c r="DWD107" s="512"/>
      <c r="DWE107" s="1133"/>
      <c r="DWF107" s="1133"/>
      <c r="DWG107" s="1529"/>
      <c r="DWH107" s="1530"/>
      <c r="DWI107" s="514"/>
      <c r="DWL107" s="1133"/>
      <c r="DWM107" s="1133"/>
      <c r="DWN107" s="1133"/>
      <c r="DWO107" s="1133"/>
      <c r="DWP107" s="1133"/>
      <c r="DWQ107" s="1133"/>
      <c r="DWR107" s="1532"/>
      <c r="DWS107" s="1532"/>
      <c r="DWT107" s="512"/>
      <c r="DWU107" s="1133"/>
      <c r="DWV107" s="1133"/>
      <c r="DWW107" s="1529"/>
      <c r="DWX107" s="1530"/>
      <c r="DWY107" s="514"/>
      <c r="DWZ107" s="1133"/>
      <c r="DXA107" s="1133"/>
      <c r="DXB107" s="1133"/>
      <c r="DXC107" s="1133"/>
      <c r="DXD107" s="1133"/>
      <c r="DXE107" s="1133"/>
      <c r="DXF107" s="1133"/>
      <c r="DXG107" s="1133"/>
      <c r="DXH107" s="1532"/>
      <c r="DXI107" s="1532"/>
      <c r="DXJ107" s="512"/>
      <c r="DXK107" s="1133"/>
      <c r="DXL107" s="1133"/>
      <c r="DXM107" s="1529"/>
      <c r="DXN107" s="1530"/>
      <c r="DXO107" s="514"/>
      <c r="DXP107" s="1133"/>
      <c r="DXQ107" s="1133"/>
      <c r="DXR107" s="1195"/>
      <c r="DXS107" s="1195"/>
      <c r="DXT107" s="1195"/>
      <c r="DXU107" s="1195"/>
      <c r="DXV107" s="1195"/>
      <c r="DXW107" s="1195"/>
      <c r="DXX107" s="1195"/>
      <c r="DXY107" s="1195"/>
      <c r="DXZ107" s="237"/>
      <c r="DYA107" s="1195"/>
      <c r="DYB107" s="1195"/>
      <c r="DYC107" s="1195"/>
      <c r="DYD107" s="1195"/>
      <c r="DYE107" s="1192"/>
      <c r="DYF107" s="1195"/>
      <c r="DYG107" s="1195"/>
      <c r="DYH107" s="1195"/>
      <c r="DYI107" s="1195"/>
      <c r="DYJ107" s="1195"/>
      <c r="DYK107" s="1195"/>
      <c r="DYL107" s="1195"/>
      <c r="DYM107" s="1195"/>
      <c r="DYN107" s="1195"/>
      <c r="DYO107" s="1194"/>
      <c r="DYP107" s="1195"/>
      <c r="DYQ107" s="1195"/>
      <c r="DYR107" s="1195"/>
      <c r="DYS107" s="1192"/>
      <c r="DYT107" s="1195"/>
      <c r="DYU107" s="1195"/>
      <c r="DYV107" s="1195"/>
      <c r="DYW107" s="1195"/>
      <c r="DYX107" s="1195"/>
      <c r="DYY107" s="1193"/>
      <c r="DZB107" s="1195"/>
      <c r="DZC107" s="237"/>
      <c r="DZD107" s="1195"/>
      <c r="DZE107" s="1195"/>
      <c r="DZF107" s="1194"/>
      <c r="DZG107" s="1195"/>
      <c r="DZH107" s="1195"/>
      <c r="DZI107" s="1195"/>
      <c r="DZJ107" s="1195"/>
      <c r="DZK107" s="1193"/>
      <c r="DZT107" s="241"/>
      <c r="DZU107" s="241"/>
      <c r="DZV107" s="241"/>
      <c r="DZW107" s="241"/>
      <c r="DZX107" s="241"/>
      <c r="DZY107" s="1133"/>
      <c r="DZZ107" s="1532"/>
      <c r="EAA107" s="1531"/>
      <c r="EAB107" s="1133"/>
      <c r="EAC107" s="1133"/>
      <c r="EAD107" s="1133"/>
      <c r="EAE107" s="1529"/>
      <c r="EAF107" s="1532"/>
      <c r="EAG107" s="514"/>
      <c r="EAH107" s="1133"/>
      <c r="EAI107" s="1133"/>
      <c r="EAJ107" s="1133"/>
      <c r="EAK107" s="1133"/>
      <c r="EAL107" s="1133"/>
      <c r="EAM107" s="1133"/>
      <c r="EAN107" s="1133"/>
      <c r="EAO107" s="1133"/>
      <c r="EAP107" s="1532"/>
      <c r="EAQ107" s="1531"/>
      <c r="EAR107" s="1133"/>
      <c r="EAS107" s="1133"/>
      <c r="EAT107" s="1133"/>
      <c r="EAU107" s="1532"/>
      <c r="EAV107" s="1530"/>
      <c r="EAW107" s="1133"/>
      <c r="EAX107" s="1133"/>
      <c r="EAY107" s="1133"/>
      <c r="EAZ107" s="1133"/>
      <c r="EBA107" s="1133"/>
      <c r="EBB107" s="1133"/>
      <c r="EBC107" s="1133"/>
      <c r="EBD107" s="1133"/>
      <c r="EBE107" s="1133"/>
      <c r="EBF107" s="1532"/>
      <c r="EBG107" s="1531"/>
      <c r="EBH107" s="1133"/>
      <c r="EBI107" s="1133"/>
      <c r="EBJ107" s="1133"/>
      <c r="EBK107" s="1529"/>
      <c r="EBL107" s="1532"/>
      <c r="EBM107" s="514"/>
      <c r="EBN107" s="1133"/>
      <c r="EBO107" s="1133"/>
      <c r="EBP107" s="1195"/>
      <c r="EBQ107" s="1195"/>
      <c r="EBR107" s="1195"/>
      <c r="EBS107" s="1195"/>
      <c r="EBT107" s="1195"/>
      <c r="EBU107" s="1195"/>
      <c r="EBV107" s="1195"/>
      <c r="EBW107" s="1195"/>
      <c r="EBX107" s="1195"/>
      <c r="EBY107" s="1195"/>
      <c r="EBZ107" s="1195"/>
      <c r="ECA107" s="1195"/>
      <c r="ECB107" s="1195"/>
      <c r="ECC107" s="1195"/>
      <c r="ECD107" s="1195"/>
      <c r="ECG107" s="1194"/>
      <c r="ECM107" s="1194"/>
      <c r="ECP107" s="1194"/>
      <c r="ECT107" s="1193"/>
      <c r="ECW107" s="1193"/>
      <c r="ECZ107" s="1193"/>
      <c r="EDC107" s="1193"/>
      <c r="EDD107" s="804"/>
      <c r="EDG107" s="1195"/>
      <c r="EDH107" s="1195"/>
      <c r="EDI107" s="1195"/>
      <c r="EDJ107" s="1195"/>
      <c r="EDK107" s="1195"/>
      <c r="EDL107" s="1195"/>
      <c r="EDM107" s="1195"/>
      <c r="EDN107" s="1195"/>
      <c r="EDO107" s="1195"/>
      <c r="EDP107" s="1195"/>
      <c r="EDQ107" s="1195"/>
      <c r="EDR107" s="1195"/>
      <c r="EDS107" s="1529"/>
      <c r="EDT107" s="1530"/>
      <c r="EDU107" s="227"/>
      <c r="EDV107" s="227"/>
      <c r="EDW107" s="227"/>
      <c r="EDX107" s="1529"/>
      <c r="EDY107" s="1531"/>
      <c r="EDZ107" s="1195"/>
      <c r="EEA107" s="1195"/>
      <c r="EEB107" s="1195"/>
      <c r="EEC107" s="1195"/>
      <c r="EED107" s="1195"/>
      <c r="EEE107" s="1195"/>
      <c r="EEF107" s="1195"/>
      <c r="EEG107" s="1195"/>
      <c r="EEH107" s="1195"/>
      <c r="EEI107" s="1194"/>
      <c r="EEO107" s="1193"/>
      <c r="EFF107" s="1193"/>
      <c r="EFR107" s="1194"/>
      <c r="EGI107" s="1194"/>
      <c r="EGO107" s="1193"/>
      <c r="EGQ107" s="241"/>
      <c r="EGR107" s="226"/>
      <c r="EGS107" s="227"/>
      <c r="EGT107" s="227"/>
      <c r="EGU107" s="226"/>
      <c r="EGV107" s="226"/>
      <c r="EGW107" s="226"/>
      <c r="EGX107" s="1532"/>
      <c r="EGY107" s="1531"/>
      <c r="EGZ107" s="1133"/>
      <c r="EHA107" s="1133"/>
      <c r="EHB107" s="1133"/>
      <c r="EHC107" s="1532"/>
      <c r="EHD107" s="1530"/>
      <c r="EHE107" s="1134"/>
      <c r="EHF107" s="1134"/>
      <c r="EHG107" s="1134"/>
      <c r="EHH107" s="1134"/>
      <c r="EHI107" s="1134"/>
      <c r="EHJ107" s="1134"/>
      <c r="EHK107" s="1134"/>
      <c r="EHL107" s="1134"/>
      <c r="EHM107" s="1134"/>
      <c r="EHN107" s="1135"/>
      <c r="EHO107" s="1135"/>
      <c r="EHP107" s="1134"/>
      <c r="EHQ107" s="1134"/>
      <c r="EHR107" s="1134"/>
      <c r="EHS107" s="1135"/>
      <c r="EHT107" s="1135"/>
      <c r="EHU107" s="1134"/>
      <c r="EHV107" s="226"/>
      <c r="EHW107" s="226"/>
      <c r="EHX107" s="1132"/>
      <c r="EHY107" s="236"/>
      <c r="EHZ107" s="1132"/>
      <c r="EIA107" s="1132"/>
      <c r="EIB107" s="1132"/>
      <c r="EIC107" s="1132"/>
      <c r="EID107" s="1132"/>
      <c r="EIE107" s="236"/>
      <c r="EIF107" s="1132"/>
      <c r="EIG107" s="1132"/>
      <c r="EIH107" s="1132"/>
      <c r="EII107" s="412"/>
      <c r="EIJ107" s="1132"/>
      <c r="EIK107" s="1132"/>
      <c r="EIL107" s="238"/>
      <c r="EIM107" s="1124"/>
      <c r="EIN107" s="1124"/>
      <c r="EIO107" s="238"/>
      <c r="EIP107" s="1124"/>
      <c r="EIQ107" s="1124"/>
      <c r="EIR107" s="238"/>
      <c r="EIS107" s="1124"/>
      <c r="EIT107" s="1124"/>
      <c r="EIU107" s="1124"/>
      <c r="EIV107" s="236"/>
      <c r="EIW107" s="1132"/>
      <c r="EIX107" s="1134"/>
      <c r="EIY107" s="226"/>
      <c r="EIZ107" s="227"/>
      <c r="EJA107" s="239"/>
      <c r="EJB107" s="226"/>
      <c r="EJC107" s="226"/>
      <c r="EJD107" s="226"/>
      <c r="EJE107" s="226"/>
      <c r="EJF107" s="226"/>
      <c r="EJG107" s="226"/>
      <c r="EJH107" s="226"/>
      <c r="EJI107" s="1134"/>
      <c r="EJJ107" s="1134"/>
      <c r="EJK107" s="1529"/>
      <c r="EJL107" s="1530"/>
      <c r="EJM107" s="227"/>
      <c r="EJN107" s="227"/>
      <c r="EJO107" s="227"/>
      <c r="EJP107" s="1529"/>
      <c r="EJQ107" s="1531"/>
      <c r="EJR107" s="226"/>
      <c r="EJS107" s="1134"/>
      <c r="EJT107" s="1134"/>
      <c r="EJU107" s="1134"/>
      <c r="EJV107" s="1134"/>
      <c r="EJW107" s="1134"/>
      <c r="EJX107" s="1134"/>
      <c r="EJY107" s="1134"/>
      <c r="EJZ107" s="1195"/>
      <c r="EKA107" s="1194"/>
      <c r="EKB107" s="1195"/>
      <c r="EKC107" s="1195"/>
      <c r="EKD107" s="271"/>
      <c r="EKE107" s="1195"/>
      <c r="EKF107" s="1195"/>
      <c r="EKG107" s="1193"/>
      <c r="EKI107" s="1195"/>
      <c r="EKJ107" s="1195"/>
      <c r="EKK107" s="1195"/>
      <c r="EKL107" s="1195"/>
      <c r="EKM107" s="1195"/>
      <c r="EKN107" s="1195"/>
      <c r="EKO107" s="1195"/>
      <c r="EKP107" s="1195"/>
      <c r="EKQ107" s="1195"/>
      <c r="EKR107" s="1195"/>
      <c r="EKS107" s="1195"/>
      <c r="EKT107" s="1195"/>
      <c r="EKU107" s="1195"/>
      <c r="EKV107" s="1195"/>
      <c r="EKW107" s="1195"/>
      <c r="EKX107" s="1193"/>
      <c r="EKY107" s="1195"/>
      <c r="EKZ107" s="1195"/>
      <c r="ELA107" s="1195"/>
      <c r="ELB107" s="1195"/>
      <c r="ELC107" s="1195"/>
      <c r="ELD107" s="1195"/>
      <c r="ELE107" s="1195"/>
      <c r="ELF107" s="1195"/>
      <c r="ELG107" s="1194"/>
      <c r="ELX107" s="236"/>
      <c r="EMB107" s="413"/>
      <c r="EMD107" s="238"/>
      <c r="EMN107" s="238"/>
      <c r="EMS107" s="236"/>
      <c r="END107" s="238"/>
      <c r="ENJ107" s="412"/>
      <c r="ENM107" s="1124"/>
      <c r="ENN107" s="1124"/>
      <c r="ENO107" s="1124"/>
      <c r="ENP107" s="1124"/>
      <c r="ENQ107" s="1132"/>
      <c r="ENR107" s="1132"/>
      <c r="ENS107" s="1132"/>
      <c r="ENT107" s="236"/>
      <c r="ENU107" s="1124"/>
      <c r="ENV107" s="1124"/>
      <c r="ENW107" s="1124"/>
      <c r="ENX107" s="412"/>
      <c r="ENY107" s="1124"/>
      <c r="ENZ107" s="1124"/>
      <c r="EOA107" s="1124"/>
      <c r="EOB107" s="1124"/>
      <c r="EOC107" s="1124"/>
      <c r="EOD107" s="238"/>
      <c r="EOE107" s="1124"/>
      <c r="EOF107" s="1124"/>
      <c r="EOG107" s="238"/>
      <c r="EOH107" s="1124"/>
      <c r="EOI107" s="1124"/>
      <c r="EOJ107" s="1124"/>
      <c r="EOK107" s="236"/>
      <c r="EOL107" s="1124"/>
      <c r="EOM107" s="1124"/>
      <c r="EON107" s="1124"/>
      <c r="EOO107" s="1124"/>
      <c r="EOP107" s="238"/>
      <c r="EPA107" s="236"/>
      <c r="EPF107" s="238"/>
      <c r="EPV107" s="238"/>
      <c r="EQB107" s="412"/>
      <c r="EQE107" s="1124"/>
      <c r="EQF107" s="1124"/>
      <c r="EQG107" s="1124"/>
      <c r="EQH107" s="1124"/>
      <c r="EQI107" s="1132"/>
      <c r="EQJ107" s="1132"/>
      <c r="EQK107" s="1132"/>
      <c r="EQL107" s="236"/>
      <c r="EQM107" s="1124"/>
      <c r="EQN107" s="1124"/>
      <c r="EQO107" s="1124"/>
      <c r="EQP107" s="412"/>
      <c r="EQQ107" s="1124"/>
      <c r="EQR107" s="1124"/>
      <c r="EQS107" s="1124"/>
      <c r="EQT107" s="1124"/>
      <c r="EQU107" s="1124"/>
      <c r="EQV107" s="238"/>
      <c r="EQW107" s="1124"/>
      <c r="EQX107" s="1124"/>
      <c r="EQY107" s="238"/>
      <c r="EQZ107" s="1124"/>
      <c r="ERA107" s="1124"/>
      <c r="ERB107" s="1124"/>
      <c r="ERC107" s="236"/>
      <c r="ERD107" s="1124"/>
      <c r="ERE107" s="1124"/>
      <c r="ERF107" s="1124"/>
      <c r="ERG107" s="1124"/>
      <c r="ERH107" s="238"/>
      <c r="ERI107" s="1124"/>
      <c r="ERJ107" s="1124"/>
      <c r="ERK107" s="1124"/>
      <c r="ERL107" s="1124"/>
      <c r="ERM107" s="1124"/>
      <c r="ERN107" s="1124"/>
      <c r="ERO107" s="1124"/>
      <c r="ERP107" s="1124"/>
      <c r="ERU107" s="271"/>
      <c r="ETA107" s="1518"/>
      <c r="ETB107" s="1518"/>
      <c r="ETC107" s="1518"/>
      <c r="ETD107" s="1518"/>
      <c r="ETE107" s="1518"/>
      <c r="ETF107" s="1518"/>
    </row>
    <row r="108" spans="1:3906" ht="15" customHeight="1">
      <c r="B108" s="1518"/>
      <c r="C108" s="1518"/>
      <c r="D108" s="1518"/>
      <c r="E108" s="1518"/>
      <c r="F108" s="1518"/>
      <c r="G108" s="1518"/>
      <c r="AF108" s="447"/>
      <c r="AR108" s="238"/>
      <c r="AX108" s="412"/>
      <c r="BE108" s="236"/>
      <c r="BL108" s="412"/>
      <c r="BR108" s="238"/>
      <c r="BU108" s="238"/>
      <c r="CD108" s="238"/>
      <c r="CJ108" s="412"/>
      <c r="CQ108" s="1132"/>
      <c r="CR108" s="289"/>
      <c r="CS108" s="289"/>
      <c r="CT108" s="290"/>
      <c r="CX108" s="412"/>
      <c r="DD108" s="238"/>
      <c r="DG108" s="238"/>
      <c r="DK108" s="236"/>
      <c r="DP108" s="238"/>
      <c r="EE108" s="1124"/>
      <c r="EF108" s="238"/>
      <c r="EG108" s="1124"/>
      <c r="EH108" s="1124"/>
      <c r="EI108" s="1124"/>
      <c r="EJ108" s="1124"/>
      <c r="EK108" s="1124"/>
      <c r="EL108" s="412"/>
      <c r="EM108" s="1124"/>
      <c r="EN108" s="1124"/>
      <c r="EO108" s="1124"/>
      <c r="EP108" s="1124"/>
      <c r="EQ108" s="1124"/>
      <c r="ER108" s="1124"/>
      <c r="ES108" s="1132"/>
      <c r="ET108" s="289"/>
      <c r="EU108" s="289"/>
      <c r="EV108" s="290"/>
      <c r="EW108" s="1124"/>
      <c r="EX108" s="1124"/>
      <c r="EY108" s="1124"/>
      <c r="EZ108" s="412"/>
      <c r="FA108" s="1124"/>
      <c r="FB108" s="1124"/>
      <c r="FC108" s="1124"/>
      <c r="FD108" s="1124"/>
      <c r="FE108" s="1124"/>
      <c r="FF108" s="238"/>
      <c r="FG108" s="1124"/>
      <c r="FH108" s="1124"/>
      <c r="FI108" s="238"/>
      <c r="FJ108" s="1124"/>
      <c r="FK108" s="1124"/>
      <c r="FL108" s="1124"/>
      <c r="FM108" s="236"/>
      <c r="FN108" s="1124"/>
      <c r="FO108" s="1124"/>
      <c r="FP108" s="1124"/>
      <c r="FQ108" s="1124"/>
      <c r="FR108" s="238"/>
      <c r="FS108" s="1124"/>
      <c r="FT108" s="1124"/>
      <c r="FU108" s="1124"/>
      <c r="FV108" s="1124"/>
      <c r="FW108" s="1124"/>
      <c r="FX108" s="1124"/>
      <c r="FY108" s="1124"/>
      <c r="FZ108" s="1124"/>
      <c r="GA108" s="1124"/>
      <c r="GB108" s="1124"/>
      <c r="GC108" s="1124"/>
      <c r="GD108" s="1124"/>
      <c r="GE108" s="1124"/>
      <c r="GF108" s="1124"/>
      <c r="GG108" s="1124"/>
      <c r="GH108" s="238"/>
      <c r="GI108" s="1124"/>
      <c r="GJ108" s="1124"/>
      <c r="GK108" s="1124"/>
      <c r="GL108" s="1124"/>
      <c r="GM108" s="1124"/>
      <c r="GN108" s="412"/>
      <c r="GO108" s="1124"/>
      <c r="GP108" s="1124"/>
      <c r="GQ108" s="1124"/>
      <c r="GR108" s="1124"/>
      <c r="GS108" s="1124"/>
      <c r="GT108" s="1124"/>
      <c r="GU108" s="1132"/>
      <c r="GV108" s="289"/>
      <c r="GW108" s="289"/>
      <c r="GX108" s="290"/>
      <c r="GY108" s="1124"/>
      <c r="GZ108" s="1124"/>
      <c r="HA108" s="1124"/>
      <c r="HB108" s="412"/>
      <c r="HC108" s="1124"/>
      <c r="HD108" s="1124"/>
      <c r="HE108" s="1124"/>
      <c r="HF108" s="1124"/>
      <c r="HG108" s="1124"/>
      <c r="HH108" s="238"/>
      <c r="HI108" s="1124"/>
      <c r="HJ108" s="1124"/>
      <c r="HK108" s="238"/>
      <c r="HL108" s="1124"/>
      <c r="HM108" s="1124"/>
      <c r="HN108" s="1124"/>
      <c r="HO108" s="236"/>
      <c r="HP108" s="1124"/>
      <c r="HQ108" s="1124"/>
      <c r="HR108" s="1124"/>
      <c r="HS108" s="1124"/>
      <c r="HT108" s="238"/>
      <c r="HU108" s="1124"/>
      <c r="HV108" s="1124"/>
      <c r="HW108" s="1124"/>
      <c r="HX108" s="1124"/>
      <c r="HY108" s="1124"/>
      <c r="HZ108" s="1124"/>
      <c r="IA108" s="1124"/>
      <c r="IB108" s="1124"/>
      <c r="IC108" s="1124"/>
      <c r="ID108" s="1124"/>
      <c r="IE108" s="1124"/>
      <c r="IF108" s="1124"/>
      <c r="IG108" s="1124"/>
      <c r="IH108" s="1124"/>
      <c r="II108" s="1124"/>
      <c r="IJ108" s="238"/>
      <c r="IK108" s="1124"/>
      <c r="IL108" s="1124"/>
      <c r="IM108" s="1124"/>
      <c r="IN108" s="1124"/>
      <c r="IO108" s="1124"/>
      <c r="IP108" s="412"/>
      <c r="IQ108" s="1124"/>
      <c r="IR108" s="1124"/>
      <c r="IS108" s="1124"/>
      <c r="IT108" s="1124"/>
      <c r="IU108" s="1124"/>
      <c r="IV108" s="1124"/>
      <c r="IW108" s="1132"/>
      <c r="IX108" s="289"/>
      <c r="IY108" s="289"/>
      <c r="IZ108" s="290"/>
      <c r="JA108" s="1124"/>
      <c r="JB108" s="1124"/>
      <c r="JC108" s="1124"/>
      <c r="JD108" s="412"/>
      <c r="JE108" s="1124"/>
      <c r="JF108" s="1124"/>
      <c r="JG108" s="1124"/>
      <c r="JH108" s="1124"/>
      <c r="JI108" s="1124"/>
      <c r="JJ108" s="238"/>
      <c r="JK108" s="1124"/>
      <c r="JL108" s="1124"/>
      <c r="JM108" s="238"/>
      <c r="JN108" s="1124"/>
      <c r="JO108" s="1124"/>
      <c r="JP108" s="1124"/>
      <c r="JQ108" s="236"/>
      <c r="JR108" s="1124"/>
      <c r="JS108" s="1124"/>
      <c r="JT108" s="1124"/>
      <c r="JU108" s="1124"/>
      <c r="JV108" s="238"/>
      <c r="JW108" s="1124"/>
      <c r="JX108" s="1124"/>
      <c r="JY108" s="1124"/>
      <c r="JZ108" s="1124"/>
      <c r="KA108" s="1124"/>
      <c r="KB108" s="1124"/>
      <c r="KC108" s="1124"/>
      <c r="KD108" s="1124"/>
      <c r="KE108" s="1124"/>
      <c r="KF108" s="1124"/>
      <c r="KG108" s="1124"/>
      <c r="KH108" s="1124"/>
      <c r="KI108" s="1124"/>
      <c r="KJ108" s="1124"/>
      <c r="KK108" s="1124"/>
      <c r="KL108" s="238"/>
      <c r="KM108" s="1124"/>
      <c r="KN108" s="1124"/>
      <c r="KO108" s="1124"/>
      <c r="KP108" s="1124"/>
      <c r="KQ108" s="1124"/>
      <c r="KR108" s="412"/>
      <c r="KS108" s="1124"/>
      <c r="KT108" s="1124"/>
      <c r="KU108" s="1124"/>
      <c r="KV108" s="1124"/>
      <c r="KW108" s="1124"/>
      <c r="KX108" s="1124"/>
      <c r="KY108" s="1132"/>
      <c r="KZ108" s="289"/>
      <c r="LA108" s="289"/>
      <c r="LB108" s="290"/>
      <c r="LC108" s="1124"/>
      <c r="LD108" s="1124"/>
      <c r="LE108" s="1124"/>
      <c r="LF108" s="412"/>
      <c r="LG108" s="1124"/>
      <c r="LH108" s="1124"/>
      <c r="LI108" s="1124"/>
      <c r="LJ108" s="1124"/>
      <c r="LK108" s="1124"/>
      <c r="LL108" s="238"/>
      <c r="LM108" s="1124"/>
      <c r="LN108" s="1124"/>
      <c r="LO108" s="238"/>
      <c r="LP108" s="1124"/>
      <c r="LQ108" s="1124"/>
      <c r="LR108" s="1124"/>
      <c r="LS108" s="236"/>
      <c r="LT108" s="1124"/>
      <c r="LU108" s="1124"/>
      <c r="LV108" s="1124"/>
      <c r="LW108" s="1124"/>
      <c r="LX108" s="238"/>
      <c r="LY108" s="1124"/>
      <c r="LZ108" s="1124"/>
      <c r="MA108" s="1124"/>
      <c r="MB108" s="1124"/>
      <c r="MC108" s="1124"/>
      <c r="MD108" s="1124"/>
      <c r="ME108" s="1124"/>
      <c r="MF108" s="1124"/>
      <c r="MG108" s="1124"/>
      <c r="MH108" s="1124"/>
      <c r="MI108" s="1124"/>
      <c r="MJ108" s="1124"/>
      <c r="MK108" s="1124"/>
      <c r="ML108" s="1124"/>
      <c r="MM108" s="1124"/>
      <c r="MN108" s="238"/>
      <c r="MO108" s="1124"/>
      <c r="MP108" s="1124"/>
      <c r="MQ108" s="1124"/>
      <c r="MR108" s="1124"/>
      <c r="MS108" s="1124"/>
      <c r="MT108" s="412"/>
      <c r="MU108" s="1124"/>
      <c r="MV108" s="1124"/>
      <c r="MW108" s="1124"/>
      <c r="MX108" s="1124"/>
      <c r="MY108" s="1124"/>
      <c r="MZ108" s="1124"/>
      <c r="NA108" s="1132"/>
      <c r="NB108" s="289"/>
      <c r="NC108" s="289"/>
      <c r="ND108" s="290"/>
      <c r="NE108" s="1124"/>
      <c r="NF108" s="1124"/>
      <c r="NG108" s="1124"/>
      <c r="NH108" s="412"/>
      <c r="NI108" s="1124"/>
      <c r="NJ108" s="1124"/>
      <c r="NK108" s="1124"/>
      <c r="NL108" s="1124"/>
      <c r="NM108" s="1124"/>
      <c r="NN108" s="238"/>
      <c r="NO108" s="1124"/>
      <c r="NP108" s="1124"/>
      <c r="NQ108" s="238"/>
      <c r="NR108" s="1124"/>
      <c r="NS108" s="1124"/>
      <c r="NT108" s="1124"/>
      <c r="NU108" s="236"/>
      <c r="NV108" s="1124"/>
      <c r="NW108" s="1124"/>
      <c r="NX108" s="1124"/>
      <c r="NY108" s="1124"/>
      <c r="NZ108" s="238"/>
      <c r="OA108" s="1124"/>
      <c r="OB108" s="1124"/>
      <c r="OC108" s="1124"/>
      <c r="OD108" s="1124"/>
      <c r="OE108" s="1124"/>
      <c r="OF108" s="1124"/>
      <c r="OG108" s="1124"/>
      <c r="OH108" s="1124"/>
      <c r="ON108" s="289"/>
      <c r="OO108" s="289"/>
      <c r="OP108" s="290"/>
      <c r="OS108" s="236"/>
      <c r="OZ108" s="238"/>
      <c r="PC108" s="238"/>
      <c r="PL108" s="238"/>
      <c r="PM108" s="1124"/>
      <c r="PN108" s="1124"/>
      <c r="PO108" s="1124"/>
      <c r="PP108" s="1124"/>
      <c r="PQ108" s="1124"/>
      <c r="PR108" s="412"/>
      <c r="PS108" s="1124"/>
      <c r="PT108" s="1124"/>
      <c r="PU108" s="1124"/>
      <c r="PV108" s="1124"/>
      <c r="PW108" s="1124"/>
      <c r="PX108" s="1124"/>
      <c r="PY108" s="1132"/>
      <c r="PZ108" s="289"/>
      <c r="QA108" s="289"/>
      <c r="QB108" s="290"/>
      <c r="QC108" s="1124"/>
      <c r="QD108" s="1124"/>
      <c r="QE108" s="1124"/>
      <c r="QF108" s="412"/>
      <c r="QG108" s="1124"/>
      <c r="QH108" s="1124"/>
      <c r="QI108" s="1124"/>
      <c r="QJ108" s="1124"/>
      <c r="QK108" s="1124"/>
      <c r="QL108" s="238"/>
      <c r="QM108" s="1124"/>
      <c r="QN108" s="1124"/>
      <c r="QO108" s="238"/>
      <c r="QP108" s="1124"/>
      <c r="QQ108" s="1124"/>
      <c r="QR108" s="1124"/>
      <c r="QS108" s="236"/>
      <c r="QT108" s="1124"/>
      <c r="QU108" s="1124"/>
      <c r="QV108" s="1124"/>
      <c r="QW108" s="1124"/>
      <c r="QX108" s="238"/>
      <c r="QY108" s="1124"/>
      <c r="QZ108" s="1124"/>
      <c r="RA108" s="1124"/>
      <c r="RB108" s="1124"/>
      <c r="RC108" s="1124"/>
      <c r="RD108" s="1124"/>
      <c r="RE108" s="1124"/>
      <c r="RF108" s="1124"/>
      <c r="RG108" s="1124"/>
      <c r="RH108" s="1124"/>
      <c r="RI108" s="1124"/>
      <c r="RJ108" s="1124"/>
      <c r="RK108" s="1124"/>
      <c r="RL108" s="1124"/>
      <c r="RM108" s="1124"/>
      <c r="RN108" s="238"/>
      <c r="RO108" s="1124"/>
      <c r="RP108" s="1124"/>
      <c r="RQ108" s="1124"/>
      <c r="RR108" s="1124"/>
      <c r="RS108" s="1124"/>
      <c r="RT108" s="412"/>
      <c r="RU108" s="1124"/>
      <c r="RV108" s="1124"/>
      <c r="RW108" s="1124"/>
      <c r="RX108" s="1124"/>
      <c r="RY108" s="1124"/>
      <c r="RZ108" s="1124"/>
      <c r="SA108" s="1132"/>
      <c r="SB108" s="289"/>
      <c r="SC108" s="289"/>
      <c r="SD108" s="290"/>
      <c r="SE108" s="1124"/>
      <c r="SF108" s="1124"/>
      <c r="SG108" s="1124"/>
      <c r="SH108" s="412"/>
      <c r="SI108" s="1124"/>
      <c r="SJ108" s="1124"/>
      <c r="SK108" s="1124"/>
      <c r="SL108" s="1124"/>
      <c r="SM108" s="1124"/>
      <c r="SN108" s="238"/>
      <c r="SO108" s="1124"/>
      <c r="SP108" s="1124"/>
      <c r="SQ108" s="238"/>
      <c r="SR108" s="1124"/>
      <c r="SS108" s="1124"/>
      <c r="ST108" s="1124"/>
      <c r="SU108" s="236"/>
      <c r="SV108" s="1124"/>
      <c r="SW108" s="1124"/>
      <c r="SX108" s="1124"/>
      <c r="SY108" s="1124"/>
      <c r="SZ108" s="238"/>
      <c r="TA108" s="1124"/>
      <c r="TB108" s="1124"/>
      <c r="TC108" s="1124"/>
      <c r="TD108" s="1124"/>
      <c r="TE108" s="1124"/>
      <c r="TF108" s="1124"/>
      <c r="TG108" s="1124"/>
      <c r="TH108" s="1124"/>
      <c r="TI108" s="1124"/>
      <c r="TJ108" s="1124"/>
      <c r="TK108" s="1124"/>
      <c r="TL108" s="1124"/>
      <c r="TM108" s="1124"/>
      <c r="TN108" s="1124"/>
      <c r="TO108" s="1124"/>
      <c r="TP108" s="238"/>
      <c r="TQ108" s="1124"/>
      <c r="TR108" s="1124"/>
      <c r="TS108" s="1124"/>
      <c r="TT108" s="1124"/>
      <c r="TU108" s="1124"/>
      <c r="TV108" s="412"/>
      <c r="TW108" s="1124"/>
      <c r="TX108" s="1124"/>
      <c r="TY108" s="1124"/>
      <c r="TZ108" s="1124"/>
      <c r="UA108" s="1124"/>
      <c r="UB108" s="1124"/>
      <c r="UC108" s="1132"/>
      <c r="UD108" s="289"/>
      <c r="UE108" s="289"/>
      <c r="UF108" s="290"/>
      <c r="UG108" s="1124"/>
      <c r="UH108" s="1124"/>
      <c r="UI108" s="1124"/>
      <c r="UJ108" s="412"/>
      <c r="UK108" s="1124"/>
      <c r="UL108" s="1124"/>
      <c r="UM108" s="1124"/>
      <c r="UN108" s="1124"/>
      <c r="UO108" s="1124"/>
      <c r="UP108" s="238"/>
      <c r="UQ108" s="1124"/>
      <c r="UR108" s="1124"/>
      <c r="US108" s="238"/>
      <c r="UT108" s="1124"/>
      <c r="UU108" s="1124"/>
      <c r="UV108" s="1124"/>
      <c r="UW108" s="236"/>
      <c r="UX108" s="1124"/>
      <c r="UY108" s="1124"/>
      <c r="UZ108" s="1124"/>
      <c r="VA108" s="1124"/>
      <c r="VB108" s="238"/>
      <c r="VC108" s="1124"/>
      <c r="VD108" s="1124"/>
      <c r="VE108" s="1124"/>
      <c r="VF108" s="1124"/>
      <c r="VG108" s="1124"/>
      <c r="VH108" s="1124"/>
      <c r="VI108" s="1124"/>
      <c r="VJ108" s="1124"/>
      <c r="VK108" s="1124"/>
      <c r="VL108" s="1124"/>
      <c r="VM108" s="1124"/>
      <c r="VN108" s="1124"/>
      <c r="VO108" s="1124"/>
      <c r="VP108" s="1124"/>
      <c r="VQ108" s="1124"/>
      <c r="VR108" s="238"/>
      <c r="VS108" s="1124"/>
      <c r="VT108" s="1124"/>
      <c r="VU108" s="1124"/>
      <c r="VV108" s="1124"/>
      <c r="VW108" s="1124"/>
      <c r="VX108" s="412"/>
      <c r="VY108" s="1124"/>
      <c r="VZ108" s="1124"/>
      <c r="WA108" s="1124"/>
      <c r="WB108" s="1124"/>
      <c r="WC108" s="1124"/>
      <c r="WD108" s="1124"/>
      <c r="WE108" s="1132"/>
      <c r="WF108" s="289"/>
      <c r="WG108" s="289"/>
      <c r="WH108" s="290"/>
      <c r="WI108" s="1124"/>
      <c r="WJ108" s="1124"/>
      <c r="WK108" s="1124"/>
      <c r="WL108" s="412"/>
      <c r="WM108" s="1124"/>
      <c r="WN108" s="1124"/>
      <c r="WO108" s="1124"/>
      <c r="WP108" s="1124"/>
      <c r="WQ108" s="1124"/>
      <c r="WR108" s="238"/>
      <c r="WS108" s="1124"/>
      <c r="WT108" s="1124"/>
      <c r="WU108" s="238"/>
      <c r="WV108" s="1124"/>
      <c r="WW108" s="1124"/>
      <c r="WX108" s="1124"/>
      <c r="WY108" s="236"/>
      <c r="WZ108" s="1124"/>
      <c r="XA108" s="1124"/>
      <c r="XB108" s="1124"/>
      <c r="XC108" s="1124"/>
      <c r="XD108" s="238"/>
      <c r="XE108" s="1124"/>
      <c r="XF108" s="1124"/>
      <c r="XG108" s="1124"/>
      <c r="XH108" s="1124"/>
      <c r="XI108" s="1124"/>
      <c r="XJ108" s="1124"/>
      <c r="XK108" s="1124"/>
      <c r="XL108" s="1124"/>
      <c r="XM108" s="1124"/>
      <c r="XN108" s="1124"/>
      <c r="XO108" s="1124"/>
      <c r="XP108" s="1124"/>
      <c r="XQ108" s="1124"/>
      <c r="XR108" s="1124"/>
      <c r="XS108" s="1124"/>
      <c r="XT108" s="238"/>
      <c r="XU108" s="1124"/>
      <c r="XV108" s="1124"/>
      <c r="XW108" s="1124"/>
      <c r="XX108" s="1124"/>
      <c r="XY108" s="1124"/>
      <c r="XZ108" s="412"/>
      <c r="YA108" s="1124"/>
      <c r="YB108" s="1124"/>
      <c r="YC108" s="1124"/>
      <c r="YD108" s="1124"/>
      <c r="YE108" s="1124"/>
      <c r="YF108" s="1124"/>
      <c r="YG108" s="1132"/>
      <c r="YH108" s="289"/>
      <c r="YI108" s="289"/>
      <c r="YJ108" s="290"/>
      <c r="YK108" s="1124"/>
      <c r="YL108" s="1124"/>
      <c r="YM108" s="1124"/>
      <c r="YN108" s="412"/>
      <c r="YO108" s="1124"/>
      <c r="YP108" s="1124"/>
      <c r="YQ108" s="1124"/>
      <c r="YR108" s="1124"/>
      <c r="YS108" s="1124"/>
      <c r="YT108" s="238"/>
      <c r="YU108" s="1124"/>
      <c r="YV108" s="1124"/>
      <c r="YW108" s="238"/>
      <c r="YX108" s="1124"/>
      <c r="YY108" s="1124"/>
      <c r="YZ108" s="1124"/>
      <c r="ZA108" s="236"/>
      <c r="ZB108" s="1124"/>
      <c r="ZC108" s="1124"/>
      <c r="ZD108" s="1124"/>
      <c r="ZE108" s="1124"/>
      <c r="ZF108" s="238"/>
      <c r="ZG108" s="1124"/>
      <c r="ZH108" s="1124"/>
      <c r="ZI108" s="1124"/>
      <c r="ZJ108" s="1124"/>
      <c r="ZK108" s="1124"/>
      <c r="ZL108" s="1124"/>
      <c r="ZM108" s="1124"/>
      <c r="ZN108" s="1124"/>
      <c r="ZO108" s="1124"/>
      <c r="ZP108" s="1124"/>
      <c r="ZQ108" s="1124"/>
      <c r="ZR108" s="1124"/>
      <c r="ZS108" s="1124"/>
      <c r="ZT108" s="1124"/>
      <c r="ZU108" s="1124"/>
      <c r="ZV108" s="238"/>
      <c r="ZW108" s="1124"/>
      <c r="ZX108" s="1124"/>
      <c r="ZY108" s="1124"/>
      <c r="ZZ108" s="1124"/>
      <c r="AAA108" s="1124"/>
      <c r="AAB108" s="412"/>
      <c r="AAC108" s="1124"/>
      <c r="AAD108" s="1124"/>
      <c r="AAE108" s="1124"/>
      <c r="AAF108" s="1124"/>
      <c r="AAG108" s="1124"/>
      <c r="AAH108" s="1124"/>
      <c r="AAI108" s="1132"/>
      <c r="AAJ108" s="289"/>
      <c r="AAK108" s="289"/>
      <c r="AAL108" s="290"/>
      <c r="AAM108" s="1124"/>
      <c r="AAN108" s="1124"/>
      <c r="AAO108" s="1124"/>
      <c r="AAP108" s="412"/>
      <c r="AAQ108" s="1124"/>
      <c r="AAR108" s="1124"/>
      <c r="AAS108" s="1124"/>
      <c r="AAT108" s="1124"/>
      <c r="AAU108" s="1124"/>
      <c r="AAV108" s="238"/>
      <c r="AAW108" s="1124"/>
      <c r="AAX108" s="1124"/>
      <c r="AAY108" s="238"/>
      <c r="AAZ108" s="1124"/>
      <c r="ABA108" s="1124"/>
      <c r="ABB108" s="1124"/>
      <c r="ABC108" s="236"/>
      <c r="ABD108" s="1124"/>
      <c r="ABE108" s="1124"/>
      <c r="ABF108" s="1124"/>
      <c r="ABG108" s="1124"/>
      <c r="ABH108" s="238"/>
      <c r="ABI108" s="1124"/>
      <c r="ABJ108" s="1124"/>
      <c r="ABK108" s="1124"/>
      <c r="ABL108" s="1124"/>
      <c r="ABM108" s="1124"/>
      <c r="ABN108" s="1124"/>
      <c r="ABO108" s="1124"/>
      <c r="ABP108" s="1124"/>
      <c r="ABQ108" s="1124"/>
      <c r="ABR108" s="1124"/>
      <c r="ABS108" s="1124"/>
      <c r="ABT108" s="1124"/>
      <c r="ABU108" s="1124"/>
      <c r="ABV108" s="1124"/>
      <c r="ABW108" s="1124"/>
      <c r="ABX108" s="238"/>
      <c r="ABY108" s="1124"/>
      <c r="ABZ108" s="1124"/>
      <c r="ACA108" s="1124"/>
      <c r="ACB108" s="1124"/>
      <c r="ACC108" s="1124"/>
      <c r="ACD108" s="412"/>
      <c r="ACE108" s="1124"/>
      <c r="ACF108" s="1124"/>
      <c r="ACG108" s="1124"/>
      <c r="ACH108" s="1124"/>
      <c r="ACI108" s="1124"/>
      <c r="ACJ108" s="1124"/>
      <c r="ACK108" s="1132"/>
      <c r="ACL108" s="289"/>
      <c r="ACM108" s="289"/>
      <c r="ACN108" s="290"/>
      <c r="ACO108" s="1124"/>
      <c r="ACP108" s="1124"/>
      <c r="ACQ108" s="1124"/>
      <c r="ACR108" s="412"/>
      <c r="ACS108" s="1124"/>
      <c r="ACT108" s="1124"/>
      <c r="ACU108" s="1124"/>
      <c r="ACV108" s="1124"/>
      <c r="ACW108" s="1124"/>
      <c r="ACX108" s="238"/>
      <c r="ACY108" s="1124"/>
      <c r="ACZ108" s="1124"/>
      <c r="ADA108" s="238"/>
      <c r="ADB108" s="1124"/>
      <c r="ADC108" s="1124"/>
      <c r="ADD108" s="1124"/>
      <c r="ADE108" s="236"/>
      <c r="ADF108" s="1124"/>
      <c r="ADG108" s="1124"/>
      <c r="ADH108" s="1124"/>
      <c r="ADI108" s="1124"/>
      <c r="ADJ108" s="238"/>
      <c r="ADK108" s="1124"/>
      <c r="ADL108" s="1124"/>
      <c r="ADM108" s="1124"/>
      <c r="ADN108" s="1124"/>
      <c r="ADO108" s="1124"/>
      <c r="ADP108" s="1124"/>
      <c r="ADQ108" s="1124"/>
      <c r="ADR108" s="1124"/>
      <c r="ADS108" s="1124"/>
      <c r="ADT108" s="1124"/>
      <c r="ADU108" s="1124"/>
      <c r="ADV108" s="1124"/>
      <c r="ADW108" s="1124"/>
      <c r="ADX108" s="1124"/>
      <c r="ADY108" s="1124"/>
      <c r="ADZ108" s="238"/>
      <c r="AEA108" s="1124"/>
      <c r="AEB108" s="1124"/>
      <c r="AEC108" s="1124"/>
      <c r="AED108" s="1124"/>
      <c r="AEE108" s="1124"/>
      <c r="AEF108" s="412"/>
      <c r="AEG108" s="1124"/>
      <c r="AEH108" s="1124"/>
      <c r="AEI108" s="1124"/>
      <c r="AEJ108" s="1124"/>
      <c r="AEK108" s="1124"/>
      <c r="AEL108" s="1124"/>
      <c r="AEM108" s="1132"/>
      <c r="AEN108" s="289"/>
      <c r="AEO108" s="289"/>
      <c r="AEP108" s="290"/>
      <c r="AEQ108" s="1124"/>
      <c r="AER108" s="1124"/>
      <c r="AES108" s="1124"/>
      <c r="AET108" s="412"/>
      <c r="AEU108" s="1124"/>
      <c r="AEV108" s="1124"/>
      <c r="AEW108" s="1124"/>
      <c r="AEX108" s="1124"/>
      <c r="AEY108" s="1124"/>
      <c r="AEZ108" s="238"/>
      <c r="AFA108" s="1124"/>
      <c r="AFB108" s="1124"/>
      <c r="AFC108" s="238"/>
      <c r="AFD108" s="1124"/>
      <c r="AFE108" s="1124"/>
      <c r="AFF108" s="1124"/>
      <c r="AFG108" s="236"/>
      <c r="AFH108" s="1124"/>
      <c r="AFI108" s="1124"/>
      <c r="AFJ108" s="1124"/>
      <c r="AFK108" s="1124"/>
      <c r="AFL108" s="238"/>
      <c r="AFM108" s="1124"/>
      <c r="AFN108" s="1124"/>
      <c r="AFO108" s="1124"/>
      <c r="AFP108" s="1124"/>
      <c r="AFQ108" s="1124"/>
      <c r="AFR108" s="1124"/>
      <c r="AFS108" s="1124"/>
      <c r="AFT108" s="1124"/>
      <c r="AFU108" s="1124"/>
      <c r="AFV108" s="1124"/>
      <c r="AFW108" s="1124"/>
      <c r="AFX108" s="1124"/>
      <c r="AFY108" s="1124"/>
      <c r="AFZ108" s="1124"/>
      <c r="AGA108" s="1124"/>
      <c r="AGB108" s="238"/>
      <c r="AGC108" s="1124"/>
      <c r="AGD108" s="1124"/>
      <c r="AGE108" s="1124"/>
      <c r="AGF108" s="1124"/>
      <c r="AGG108" s="1124"/>
      <c r="AGH108" s="412"/>
      <c r="AGI108" s="1124"/>
      <c r="AGJ108" s="1124"/>
      <c r="AGK108" s="1124"/>
      <c r="AGL108" s="1124"/>
      <c r="AGM108" s="1124"/>
      <c r="AGN108" s="1124"/>
      <c r="AGO108" s="1132"/>
      <c r="AGP108" s="289"/>
      <c r="AGQ108" s="289"/>
      <c r="AGR108" s="290"/>
      <c r="AGS108" s="1124"/>
      <c r="AGT108" s="1124"/>
      <c r="AGU108" s="1124"/>
      <c r="AGV108" s="412"/>
      <c r="AGW108" s="1124"/>
      <c r="AGX108" s="1124"/>
      <c r="AGY108" s="1124"/>
      <c r="AGZ108" s="1124"/>
      <c r="AHA108" s="1124"/>
      <c r="AHB108" s="238"/>
      <c r="AHC108" s="1124"/>
      <c r="AHD108" s="1124"/>
      <c r="AHE108" s="238"/>
      <c r="AHF108" s="1124"/>
      <c r="AHG108" s="1124"/>
      <c r="AHH108" s="1124"/>
      <c r="AHI108" s="236"/>
      <c r="AHJ108" s="1124"/>
      <c r="AHK108" s="1124"/>
      <c r="AHL108" s="1124"/>
      <c r="AHM108" s="1124"/>
      <c r="AHN108" s="238"/>
      <c r="AHO108" s="1124"/>
      <c r="AHP108" s="1124"/>
      <c r="AHQ108" s="1124"/>
      <c r="AHR108" s="1124"/>
      <c r="AHS108" s="1124"/>
      <c r="AHT108" s="1124"/>
      <c r="AHU108" s="1124"/>
      <c r="AHV108" s="1124"/>
      <c r="AHW108" s="1124"/>
      <c r="AHX108" s="1124"/>
      <c r="AHY108" s="1124"/>
      <c r="AHZ108" s="1124"/>
      <c r="AIA108" s="1124"/>
      <c r="AIB108" s="1124"/>
      <c r="AIC108" s="1124"/>
      <c r="AID108" s="238"/>
      <c r="AIE108" s="1124"/>
      <c r="AIF108" s="1124"/>
      <c r="AIG108" s="1124"/>
      <c r="AIH108" s="1124"/>
      <c r="AII108" s="1124"/>
      <c r="AIJ108" s="412"/>
      <c r="AIK108" s="1124"/>
      <c r="AIL108" s="1124"/>
      <c r="AIM108" s="1124"/>
      <c r="AIN108" s="1124"/>
      <c r="AIO108" s="1124"/>
      <c r="AIP108" s="1124"/>
      <c r="AIQ108" s="1132"/>
      <c r="AIR108" s="289"/>
      <c r="AIS108" s="289"/>
      <c r="AIT108" s="290"/>
      <c r="AIU108" s="1124"/>
      <c r="AIV108" s="1124"/>
      <c r="AIW108" s="1124"/>
      <c r="AIX108" s="412"/>
      <c r="AIY108" s="1124"/>
      <c r="AIZ108" s="1124"/>
      <c r="AJA108" s="1124"/>
      <c r="AJB108" s="1124"/>
      <c r="AJC108" s="1124"/>
      <c r="AJD108" s="238"/>
      <c r="AJE108" s="1124"/>
      <c r="AJF108" s="1124"/>
      <c r="AJG108" s="238"/>
      <c r="AJH108" s="1124"/>
      <c r="AJI108" s="1124"/>
      <c r="AJJ108" s="1124"/>
      <c r="AJK108" s="236"/>
      <c r="AJL108" s="1124"/>
      <c r="AJM108" s="1124"/>
      <c r="AJN108" s="1124"/>
      <c r="AJO108" s="1124"/>
      <c r="AJP108" s="238"/>
      <c r="AJQ108" s="1124"/>
      <c r="AJR108" s="1124"/>
      <c r="AJS108" s="1124"/>
      <c r="AJT108" s="1124"/>
      <c r="AJU108" s="1124"/>
      <c r="AJV108" s="1124"/>
      <c r="AJW108" s="1124"/>
      <c r="AJX108" s="1124"/>
      <c r="AJY108" s="1124"/>
      <c r="AJZ108" s="1124"/>
      <c r="AKA108" s="1124"/>
      <c r="AKB108" s="1124"/>
      <c r="AKC108" s="1124"/>
      <c r="AKD108" s="1124"/>
      <c r="AKE108" s="1124"/>
      <c r="AKF108" s="238"/>
      <c r="AKG108" s="1124"/>
      <c r="AKH108" s="1124"/>
      <c r="AKI108" s="1124"/>
      <c r="AKJ108" s="1124"/>
      <c r="AKK108" s="1124"/>
      <c r="AKL108" s="412"/>
      <c r="AKM108" s="1124"/>
      <c r="AKN108" s="1124"/>
      <c r="AKO108" s="1124"/>
      <c r="AKP108" s="1124"/>
      <c r="AKQ108" s="1124"/>
      <c r="AKR108" s="1124"/>
      <c r="AKS108" s="1132"/>
      <c r="AKT108" s="289"/>
      <c r="AKU108" s="289"/>
      <c r="AKV108" s="290"/>
      <c r="AKW108" s="1124"/>
      <c r="AKX108" s="1124"/>
      <c r="AKY108" s="1124"/>
      <c r="AKZ108" s="412"/>
      <c r="ALA108" s="1124"/>
      <c r="ALB108" s="1124"/>
      <c r="ALC108" s="1124"/>
      <c r="ALD108" s="1124"/>
      <c r="ALE108" s="1124"/>
      <c r="ALF108" s="238"/>
      <c r="ALG108" s="1124"/>
      <c r="ALH108" s="1124"/>
      <c r="ALI108" s="238"/>
      <c r="ALJ108" s="1124"/>
      <c r="ALK108" s="1124"/>
      <c r="ALL108" s="1124"/>
      <c r="ALM108" s="236"/>
      <c r="ALN108" s="1124"/>
      <c r="ALO108" s="1124"/>
      <c r="ALP108" s="1124"/>
      <c r="ALQ108" s="1124"/>
      <c r="ALR108" s="238"/>
      <c r="ALS108" s="1124"/>
      <c r="ALT108" s="1124"/>
      <c r="ALU108" s="1124"/>
      <c r="ALV108" s="1124"/>
      <c r="ALW108" s="1124"/>
      <c r="ALX108" s="1124"/>
      <c r="ALY108" s="1124"/>
      <c r="ALZ108" s="1124"/>
      <c r="AMA108" s="1124"/>
      <c r="AMB108" s="1124"/>
      <c r="AMC108" s="1124"/>
      <c r="AMD108" s="1124"/>
      <c r="AME108" s="1124"/>
      <c r="AMF108" s="1124"/>
      <c r="AMG108" s="1124"/>
      <c r="AMH108" s="238"/>
      <c r="AMI108" s="1124"/>
      <c r="AMJ108" s="1124"/>
      <c r="AMK108" s="1124"/>
      <c r="AML108" s="1124"/>
      <c r="AMM108" s="1124"/>
      <c r="AMN108" s="412"/>
      <c r="AMO108" s="1124"/>
      <c r="AMP108" s="1124"/>
      <c r="AMQ108" s="1124"/>
      <c r="AMR108" s="1124"/>
      <c r="AMS108" s="1124"/>
      <c r="AMT108" s="1124"/>
      <c r="AMU108" s="1132"/>
      <c r="AMV108" s="289"/>
      <c r="AMW108" s="289"/>
      <c r="AMX108" s="290"/>
      <c r="AMY108" s="1124"/>
      <c r="AMZ108" s="1124"/>
      <c r="ANA108" s="1124"/>
      <c r="ANB108" s="412"/>
      <c r="ANC108" s="1124"/>
      <c r="AND108" s="1124"/>
      <c r="ANE108" s="1124"/>
      <c r="ANF108" s="1124"/>
      <c r="ANG108" s="1124"/>
      <c r="ANH108" s="238"/>
      <c r="ANI108" s="1124"/>
      <c r="ANJ108" s="1124"/>
      <c r="ANK108" s="238"/>
      <c r="ANL108" s="1124"/>
      <c r="ANM108" s="1124"/>
      <c r="ANN108" s="1124"/>
      <c r="ANO108" s="236"/>
      <c r="ANP108" s="1124"/>
      <c r="ANQ108" s="1124"/>
      <c r="ANR108" s="1124"/>
      <c r="ANS108" s="1124"/>
      <c r="ANT108" s="238"/>
      <c r="ANU108" s="1124"/>
      <c r="ANV108" s="1124"/>
      <c r="ANW108" s="1124"/>
      <c r="ANX108" s="1124"/>
      <c r="ANY108" s="1124"/>
      <c r="ANZ108" s="1124"/>
      <c r="AOA108" s="1124"/>
      <c r="AOB108" s="1124"/>
      <c r="AOC108" s="1124"/>
      <c r="AOD108" s="1124"/>
      <c r="AOE108" s="1124"/>
      <c r="AOF108" s="1124"/>
      <c r="AOG108" s="1124"/>
      <c r="AOH108" s="1124"/>
      <c r="AOI108" s="1124"/>
      <c r="AOJ108" s="238"/>
      <c r="AOK108" s="1124"/>
      <c r="AOL108" s="1124"/>
      <c r="AOM108" s="1124"/>
      <c r="AON108" s="1124"/>
      <c r="AOO108" s="1124"/>
      <c r="AOP108" s="412"/>
      <c r="AOQ108" s="1124"/>
      <c r="AOR108" s="1124"/>
      <c r="AOS108" s="1124"/>
      <c r="AOT108" s="1124"/>
      <c r="AOU108" s="1124"/>
      <c r="AOV108" s="1124"/>
      <c r="AOW108" s="1132"/>
      <c r="AOX108" s="289"/>
      <c r="AOY108" s="289"/>
      <c r="AOZ108" s="290"/>
      <c r="APA108" s="1124"/>
      <c r="APB108" s="1124"/>
      <c r="APC108" s="1124"/>
      <c r="APD108" s="412"/>
      <c r="APE108" s="1124"/>
      <c r="APF108" s="1124"/>
      <c r="APG108" s="1124"/>
      <c r="APH108" s="1124"/>
      <c r="API108" s="1124"/>
      <c r="APJ108" s="238"/>
      <c r="APK108" s="1124"/>
      <c r="APL108" s="1124"/>
      <c r="APM108" s="238"/>
      <c r="APN108" s="1124"/>
      <c r="APO108" s="1124"/>
      <c r="APP108" s="1124"/>
      <c r="APQ108" s="236"/>
      <c r="APR108" s="1124"/>
      <c r="APS108" s="1124"/>
      <c r="APT108" s="1124"/>
      <c r="APU108" s="1124"/>
      <c r="APV108" s="238"/>
      <c r="APW108" s="1124"/>
      <c r="APX108" s="1124"/>
      <c r="APY108" s="1124"/>
      <c r="APZ108" s="1124"/>
      <c r="AQA108" s="1124"/>
      <c r="AQB108" s="1124"/>
      <c r="AQC108" s="1124"/>
      <c r="AQD108" s="1124"/>
      <c r="AQE108" s="1124"/>
      <c r="AQF108" s="1124"/>
      <c r="AQG108" s="1124"/>
      <c r="AQH108" s="1124"/>
      <c r="AQI108" s="1124"/>
      <c r="AQJ108" s="1124"/>
      <c r="AQK108" s="1124"/>
      <c r="AQL108" s="238"/>
      <c r="AQM108" s="1124"/>
      <c r="AQN108" s="1124"/>
      <c r="AQO108" s="1124"/>
      <c r="AQP108" s="1124"/>
      <c r="AQQ108" s="1124"/>
      <c r="AQR108" s="412"/>
      <c r="AQS108" s="1124"/>
      <c r="AQT108" s="1124"/>
      <c r="AQU108" s="1124"/>
      <c r="AQV108" s="1124"/>
      <c r="AQW108" s="1124"/>
      <c r="AQX108" s="1124"/>
      <c r="AQY108" s="1132"/>
      <c r="AQZ108" s="289"/>
      <c r="ARA108" s="289"/>
      <c r="ARB108" s="290"/>
      <c r="ARC108" s="1124"/>
      <c r="ARD108" s="1124"/>
      <c r="ARE108" s="1124"/>
      <c r="ARF108" s="412"/>
      <c r="ARG108" s="1124"/>
      <c r="ARH108" s="1124"/>
      <c r="ARI108" s="1124"/>
      <c r="ARJ108" s="1124"/>
      <c r="ARK108" s="1124"/>
      <c r="ARL108" s="238"/>
      <c r="ARM108" s="1124"/>
      <c r="ARN108" s="1124"/>
      <c r="ARO108" s="238"/>
      <c r="ARP108" s="1124"/>
      <c r="ARQ108" s="1124"/>
      <c r="ARR108" s="1124"/>
      <c r="ARS108" s="236"/>
      <c r="ART108" s="1124"/>
      <c r="ARU108" s="1124"/>
      <c r="ARV108" s="1124"/>
      <c r="ARW108" s="1124"/>
      <c r="ARX108" s="238"/>
      <c r="ARY108" s="1124"/>
      <c r="ARZ108" s="1124"/>
      <c r="ASA108" s="1124"/>
      <c r="ASB108" s="1124"/>
      <c r="ASC108" s="1124"/>
      <c r="ASD108" s="1124"/>
      <c r="ASE108" s="1124"/>
      <c r="ASF108" s="1124"/>
      <c r="ASG108" s="1124"/>
      <c r="ASH108" s="1124"/>
      <c r="ASI108" s="1124"/>
      <c r="ASJ108" s="1124"/>
      <c r="ASK108" s="1124"/>
      <c r="ASL108" s="1124"/>
      <c r="ASM108" s="1124"/>
      <c r="ASN108" s="238"/>
      <c r="ASO108" s="1124"/>
      <c r="ASP108" s="1124"/>
      <c r="ASQ108" s="1124"/>
      <c r="ASR108" s="1124"/>
      <c r="ASS108" s="1124"/>
      <c r="AST108" s="412"/>
      <c r="ASU108" s="1124"/>
      <c r="ASV108" s="1124"/>
      <c r="ASW108" s="1124"/>
      <c r="ASX108" s="1124"/>
      <c r="ASY108" s="1124"/>
      <c r="ASZ108" s="1124"/>
      <c r="ATA108" s="1132"/>
      <c r="ATB108" s="289"/>
      <c r="ATC108" s="289"/>
      <c r="ATD108" s="290"/>
      <c r="ATE108" s="1124"/>
      <c r="ATF108" s="1124"/>
      <c r="ATG108" s="1124"/>
      <c r="ATH108" s="412"/>
      <c r="ATI108" s="1124"/>
      <c r="ATJ108" s="1124"/>
      <c r="ATK108" s="1124"/>
      <c r="ATL108" s="1124"/>
      <c r="ATM108" s="1124"/>
      <c r="ATN108" s="238"/>
      <c r="ATO108" s="1124"/>
      <c r="ATP108" s="1124"/>
      <c r="ATQ108" s="238"/>
      <c r="ATR108" s="1124"/>
      <c r="ATS108" s="1124"/>
      <c r="ATT108" s="1124"/>
      <c r="ATU108" s="236"/>
      <c r="ATV108" s="1124"/>
      <c r="ATW108" s="1124"/>
      <c r="ATX108" s="1124"/>
      <c r="ATY108" s="1124"/>
      <c r="ATZ108" s="238"/>
      <c r="AUA108" s="1124"/>
      <c r="AUB108" s="1124"/>
      <c r="AUC108" s="1124"/>
      <c r="AUD108" s="1124"/>
      <c r="AUE108" s="1124"/>
      <c r="AUF108" s="1124"/>
      <c r="AUG108" s="1124"/>
      <c r="AUH108" s="1124"/>
      <c r="AUJ108" s="1179"/>
      <c r="AUK108" s="1179"/>
      <c r="AUL108" s="1179"/>
      <c r="AUM108" s="1179"/>
      <c r="AUO108" s="289"/>
      <c r="AUP108" s="290"/>
      <c r="AUX108" s="554"/>
      <c r="AUY108" s="296"/>
      <c r="AVD108" s="267"/>
      <c r="AVG108" s="236"/>
      <c r="AVL108" s="238"/>
      <c r="AVW108" s="1681"/>
      <c r="AVX108" s="1569"/>
      <c r="AVY108" s="1569"/>
      <c r="AVZ108" s="1570"/>
      <c r="AWA108" s="1248"/>
      <c r="AWB108" s="1248"/>
      <c r="AWC108" s="1248"/>
      <c r="AWD108" s="1248"/>
      <c r="AWE108" s="1248"/>
      <c r="AWF108" s="1248"/>
      <c r="AWG108" s="1248"/>
      <c r="AWH108" s="1248"/>
      <c r="AWI108" s="1248"/>
      <c r="AWJ108" s="1248"/>
      <c r="AWK108" s="1248"/>
      <c r="AWL108" s="1250"/>
      <c r="AWM108" s="1250"/>
      <c r="AWN108" s="1250"/>
      <c r="AWO108" s="1250"/>
      <c r="AWP108" s="1248"/>
      <c r="AWQ108" s="1248"/>
      <c r="AWR108" s="1248"/>
      <c r="AWS108" s="1248"/>
      <c r="AWT108" s="1248"/>
      <c r="AWU108" s="1568"/>
      <c r="AWV108" s="1569"/>
      <c r="AWW108" s="1569"/>
      <c r="AWX108" s="1753"/>
      <c r="AXH108" s="238"/>
      <c r="AXN108" s="412"/>
      <c r="AXS108" s="412"/>
      <c r="AXV108" s="413"/>
      <c r="AXY108" s="237"/>
      <c r="AYB108" s="1208"/>
      <c r="AYC108" s="1138"/>
      <c r="AYD108" s="1138"/>
      <c r="AYE108" s="1138"/>
      <c r="AYF108" s="1138"/>
      <c r="AYG108" s="1138"/>
      <c r="AYH108" s="1255"/>
      <c r="AYL108" s="236"/>
      <c r="AYO108" s="271"/>
      <c r="AYR108" s="238"/>
      <c r="AZB108" s="238"/>
      <c r="AZH108" s="412"/>
      <c r="AZK108" s="1124"/>
      <c r="AZL108" s="1124"/>
      <c r="AZM108" s="1124"/>
      <c r="AZN108" s="1124"/>
      <c r="AZO108" s="1132"/>
      <c r="AZP108" s="289"/>
      <c r="AZQ108" s="289"/>
      <c r="AZR108" s="290"/>
      <c r="AZS108" s="1124"/>
      <c r="AZT108" s="1124"/>
      <c r="AZU108" s="1124"/>
      <c r="AZV108" s="412"/>
      <c r="AZW108" s="1124"/>
      <c r="AZX108" s="1124"/>
      <c r="AZY108" s="1124"/>
      <c r="AZZ108" s="1124"/>
      <c r="BAA108" s="1124"/>
      <c r="BAB108" s="238"/>
      <c r="BAC108" s="1124"/>
      <c r="BAD108" s="1124"/>
      <c r="BAE108" s="238"/>
      <c r="BAF108" s="1124"/>
      <c r="BAG108" s="1124"/>
      <c r="BAH108" s="1124"/>
      <c r="BAI108" s="236"/>
      <c r="BAJ108" s="1124"/>
      <c r="BAK108" s="1124"/>
      <c r="BAL108" s="1124"/>
      <c r="BAM108" s="1124"/>
      <c r="BAN108" s="238"/>
      <c r="BAW108" s="1124"/>
      <c r="BAX108" s="1124"/>
      <c r="BAY108" s="1124"/>
      <c r="BAZ108" s="1124"/>
      <c r="BBA108" s="1124"/>
      <c r="BBB108" s="1124"/>
      <c r="BBC108" s="1124"/>
      <c r="BBD108" s="238"/>
      <c r="BBE108" s="1124"/>
      <c r="BBF108" s="1124"/>
      <c r="BBG108" s="1124"/>
      <c r="BBH108" s="1124"/>
      <c r="BBI108" s="1124"/>
      <c r="BBJ108" s="412"/>
      <c r="BBK108" s="1124"/>
      <c r="BBL108" s="1124"/>
      <c r="BBM108" s="1124"/>
      <c r="BBN108" s="1124"/>
      <c r="BBO108" s="1124"/>
      <c r="BBP108" s="1124"/>
      <c r="BBQ108" s="1132"/>
      <c r="BBR108" s="289"/>
      <c r="BBS108" s="289"/>
      <c r="BBT108" s="290"/>
      <c r="BBU108" s="1124"/>
      <c r="BBV108" s="1124"/>
      <c r="BBW108" s="1124"/>
      <c r="BBX108" s="412"/>
      <c r="BBY108" s="1124"/>
      <c r="BBZ108" s="1124"/>
      <c r="BCA108" s="1124"/>
      <c r="BCB108" s="1124"/>
      <c r="BCC108" s="1124"/>
      <c r="BCD108" s="238"/>
      <c r="BCE108" s="1124"/>
      <c r="BCF108" s="1124"/>
      <c r="BCG108" s="238"/>
      <c r="BCH108" s="1124"/>
      <c r="BCI108" s="1124"/>
      <c r="BCJ108" s="1124"/>
      <c r="BCK108" s="236"/>
      <c r="BCL108" s="1124"/>
      <c r="BCM108" s="1124"/>
      <c r="BCN108" s="1124"/>
      <c r="BCO108" s="1124"/>
      <c r="BCP108" s="238"/>
      <c r="BCQ108" s="1124"/>
      <c r="BCR108" s="1124"/>
      <c r="BCS108" s="1124"/>
      <c r="BCT108" s="1124"/>
      <c r="BCU108" s="1124"/>
      <c r="BCV108" s="1124"/>
      <c r="BCW108" s="1124"/>
      <c r="BCX108" s="1124"/>
      <c r="BCY108" s="1124"/>
      <c r="BCZ108" s="1124"/>
      <c r="BDA108" s="1124"/>
      <c r="BDB108" s="1124"/>
      <c r="BDC108" s="1124"/>
      <c r="BDD108" s="1124"/>
      <c r="BDE108" s="1124"/>
      <c r="BDF108" s="238"/>
      <c r="BDG108" s="1124"/>
      <c r="BDH108" s="1124"/>
      <c r="BDI108" s="1124"/>
      <c r="BDJ108" s="1124"/>
      <c r="BDK108" s="1124"/>
      <c r="BDL108" s="412"/>
      <c r="BDM108" s="1124"/>
      <c r="BDN108" s="1124"/>
      <c r="BDO108" s="1124"/>
      <c r="BDP108" s="1124"/>
      <c r="BDQ108" s="1124"/>
      <c r="BDR108" s="1124"/>
      <c r="BDS108" s="1132"/>
      <c r="BDT108" s="289"/>
      <c r="BDU108" s="289"/>
      <c r="BDV108" s="290"/>
      <c r="BDW108" s="1124"/>
      <c r="BDX108" s="1124"/>
      <c r="BDY108" s="1124"/>
      <c r="BDZ108" s="412"/>
      <c r="BEA108" s="1124"/>
      <c r="BEB108" s="1124"/>
      <c r="BEC108" s="1124"/>
      <c r="BED108" s="1124"/>
      <c r="BEE108" s="1124"/>
      <c r="BEF108" s="238"/>
      <c r="BEG108" s="1124"/>
      <c r="BEH108" s="1124"/>
      <c r="BEI108" s="238"/>
      <c r="BEJ108" s="1124"/>
      <c r="BEK108" s="1124"/>
      <c r="BEL108" s="1124"/>
      <c r="BEM108" s="236"/>
      <c r="BEN108" s="1124"/>
      <c r="BEO108" s="1124"/>
      <c r="BEP108" s="1124"/>
      <c r="BEQ108" s="1124"/>
      <c r="BER108" s="238"/>
      <c r="BES108" s="1124"/>
      <c r="BET108" s="1124"/>
      <c r="BEU108" s="1124"/>
      <c r="BEV108" s="1124"/>
      <c r="BEW108" s="1124"/>
      <c r="BEX108" s="1124"/>
      <c r="BEY108" s="1124"/>
      <c r="BEZ108" s="1124"/>
      <c r="BFA108" s="1124"/>
      <c r="BFB108" s="1124"/>
      <c r="BFC108" s="1124"/>
      <c r="BFD108" s="1124"/>
      <c r="BFE108" s="1124"/>
      <c r="BFF108" s="1124"/>
      <c r="BFG108" s="1124"/>
      <c r="BFH108" s="238"/>
      <c r="BFI108" s="1124"/>
      <c r="BFJ108" s="1124"/>
      <c r="BFK108" s="1124"/>
      <c r="BFL108" s="1124"/>
      <c r="BFM108" s="1124"/>
      <c r="BFN108" s="412"/>
      <c r="BFO108" s="1124"/>
      <c r="BFP108" s="1124"/>
      <c r="BFQ108" s="1124"/>
      <c r="BFR108" s="1124"/>
      <c r="BFS108" s="1124"/>
      <c r="BFT108" s="1124"/>
      <c r="BFU108" s="1132"/>
      <c r="BFV108" s="289"/>
      <c r="BFW108" s="289"/>
      <c r="BFX108" s="290"/>
      <c r="BFY108" s="1124"/>
      <c r="BFZ108" s="1124"/>
      <c r="BGA108" s="1124"/>
      <c r="BGB108" s="412"/>
      <c r="BGC108" s="1124"/>
      <c r="BGD108" s="1124"/>
      <c r="BGE108" s="1124"/>
      <c r="BGF108" s="1124"/>
      <c r="BGG108" s="1124"/>
      <c r="BGH108" s="238"/>
      <c r="BGI108" s="1124"/>
      <c r="BGJ108" s="1124"/>
      <c r="BGK108" s="238"/>
      <c r="BGL108" s="1124"/>
      <c r="BGM108" s="1124"/>
      <c r="BGN108" s="1124"/>
      <c r="BGO108" s="236"/>
      <c r="BGP108" s="1124"/>
      <c r="BGQ108" s="1124"/>
      <c r="BGR108" s="1124"/>
      <c r="BGS108" s="1124"/>
      <c r="BGT108" s="238"/>
      <c r="BGU108" s="1124"/>
      <c r="BGV108" s="1124"/>
      <c r="BGW108" s="1124"/>
      <c r="BGX108" s="1124"/>
      <c r="BGY108" s="1124"/>
      <c r="BGZ108" s="1124"/>
      <c r="BHA108" s="1124"/>
      <c r="BHB108" s="1124"/>
      <c r="BHC108" s="1124"/>
      <c r="BHD108" s="1124"/>
      <c r="BHE108" s="1124"/>
      <c r="BHF108" s="1124"/>
      <c r="BHG108" s="1124"/>
      <c r="BHH108" s="1124"/>
      <c r="BHI108" s="1124"/>
      <c r="BHJ108" s="238"/>
      <c r="BHK108" s="1124"/>
      <c r="BHL108" s="1124"/>
      <c r="BHM108" s="1124"/>
      <c r="BHN108" s="1124"/>
      <c r="BHO108" s="1124"/>
      <c r="BHP108" s="412"/>
      <c r="BHQ108" s="1124"/>
      <c r="BHR108" s="1124"/>
      <c r="BHS108" s="1124"/>
      <c r="BHT108" s="1124"/>
      <c r="BHU108" s="1124"/>
      <c r="BHV108" s="1124"/>
      <c r="BHW108" s="1132"/>
      <c r="BHX108" s="289"/>
      <c r="BHY108" s="289"/>
      <c r="BHZ108" s="290"/>
      <c r="BIA108" s="1124"/>
      <c r="BIB108" s="1124"/>
      <c r="BIC108" s="1124"/>
      <c r="BID108" s="412"/>
      <c r="BIE108" s="1124"/>
      <c r="BIF108" s="1124"/>
      <c r="BIG108" s="1124"/>
      <c r="BIH108" s="1124"/>
      <c r="BII108" s="1124"/>
      <c r="BIJ108" s="238"/>
      <c r="BIK108" s="1124"/>
      <c r="BIL108" s="1124"/>
      <c r="BIM108" s="238"/>
      <c r="BIN108" s="1124"/>
      <c r="BIO108" s="1124"/>
      <c r="BIP108" s="1124"/>
      <c r="BIQ108" s="236"/>
      <c r="BIR108" s="1124"/>
      <c r="BIS108" s="1124"/>
      <c r="BIT108" s="1124"/>
      <c r="BIU108" s="1124"/>
      <c r="BIV108" s="238"/>
      <c r="BIW108" s="1124"/>
      <c r="BIX108" s="1124"/>
      <c r="BIY108" s="1124"/>
      <c r="BIZ108" s="1124"/>
      <c r="BJA108" s="1124"/>
      <c r="BJB108" s="1124"/>
      <c r="BJC108" s="1124"/>
      <c r="BJD108" s="1124"/>
      <c r="BJE108" s="1124"/>
      <c r="BJF108" s="1124"/>
      <c r="BJG108" s="1124"/>
      <c r="BJH108" s="1124"/>
      <c r="BJI108" s="1124"/>
      <c r="BJJ108" s="1124"/>
      <c r="BJK108" s="1124"/>
      <c r="BJL108" s="238"/>
      <c r="BJM108" s="1124"/>
      <c r="BJN108" s="1124"/>
      <c r="BJO108" s="1124"/>
      <c r="BJP108" s="1124"/>
      <c r="BJQ108" s="1124"/>
      <c r="BJR108" s="412"/>
      <c r="BJS108" s="1124"/>
      <c r="BJT108" s="1124"/>
      <c r="BJU108" s="1124"/>
      <c r="BJV108" s="1124"/>
      <c r="BJW108" s="1124"/>
      <c r="BJX108" s="1124"/>
      <c r="BJY108" s="1132"/>
      <c r="BJZ108" s="289"/>
      <c r="BKA108" s="289"/>
      <c r="BKB108" s="290"/>
      <c r="BKC108" s="1124"/>
      <c r="BKD108" s="1124"/>
      <c r="BKE108" s="1124"/>
      <c r="BKF108" s="412"/>
      <c r="BKG108" s="1124"/>
      <c r="BKH108" s="1124"/>
      <c r="BKI108" s="1124"/>
      <c r="BKJ108" s="1124"/>
      <c r="BKK108" s="1124"/>
      <c r="BKL108" s="238"/>
      <c r="BKM108" s="1124"/>
      <c r="BKN108" s="1124"/>
      <c r="BKO108" s="238"/>
      <c r="BKP108" s="1124"/>
      <c r="BKQ108" s="1124"/>
      <c r="BKR108" s="1124"/>
      <c r="BKS108" s="236"/>
      <c r="BKT108" s="1124"/>
      <c r="BKU108" s="1124"/>
      <c r="BKV108" s="1124"/>
      <c r="BKW108" s="1124"/>
      <c r="BKX108" s="238"/>
      <c r="BKY108" s="1124"/>
      <c r="BKZ108" s="1124"/>
      <c r="BLA108" s="1124"/>
      <c r="BLB108" s="1124"/>
      <c r="BLC108" s="1124"/>
      <c r="BLD108" s="1124"/>
      <c r="BLE108" s="1124"/>
      <c r="BLF108" s="1124"/>
      <c r="BLG108" s="1124"/>
      <c r="BLH108" s="1124"/>
      <c r="BLI108" s="1124"/>
      <c r="BLJ108" s="1124"/>
      <c r="BLK108" s="1124"/>
      <c r="BLL108" s="1124"/>
      <c r="BLM108" s="1124"/>
      <c r="BLN108" s="238"/>
      <c r="BLO108" s="1124"/>
      <c r="BLP108" s="1124"/>
      <c r="BLQ108" s="1124"/>
      <c r="BLR108" s="1124"/>
      <c r="BLS108" s="1124"/>
      <c r="BLT108" s="412"/>
      <c r="BLU108" s="1124"/>
      <c r="BLV108" s="1124"/>
      <c r="BLW108" s="1124"/>
      <c r="BLX108" s="1124"/>
      <c r="BLY108" s="1124"/>
      <c r="BLZ108" s="1124"/>
      <c r="BMA108" s="1132"/>
      <c r="BMB108" s="289"/>
      <c r="BMC108" s="289"/>
      <c r="BMD108" s="290"/>
      <c r="BME108" s="1124"/>
      <c r="BMF108" s="1124"/>
      <c r="BMG108" s="1124"/>
      <c r="BMH108" s="412"/>
      <c r="BMI108" s="1124"/>
      <c r="BMJ108" s="1124"/>
      <c r="BMK108" s="1124"/>
      <c r="BML108" s="1124"/>
      <c r="BMM108" s="1124"/>
      <c r="BMN108" s="238"/>
      <c r="BMO108" s="1124"/>
      <c r="BMP108" s="1124"/>
      <c r="BMQ108" s="238"/>
      <c r="BMR108" s="1124"/>
      <c r="BMS108" s="1124"/>
      <c r="BMT108" s="1124"/>
      <c r="BMU108" s="236"/>
      <c r="BMV108" s="1124"/>
      <c r="BMW108" s="1124"/>
      <c r="BMX108" s="1124"/>
      <c r="BMY108" s="1124"/>
      <c r="BMZ108" s="238"/>
      <c r="BNA108" s="1124"/>
      <c r="BNB108" s="1124"/>
      <c r="BNC108" s="1124"/>
      <c r="BND108" s="1124"/>
      <c r="BNE108" s="1124"/>
      <c r="BNF108" s="1124"/>
      <c r="BNG108" s="1124"/>
      <c r="BNH108" s="1124"/>
      <c r="BNI108" s="1124"/>
      <c r="BNJ108" s="1124"/>
      <c r="BNK108" s="1124"/>
      <c r="BNL108" s="1124"/>
      <c r="BNM108" s="1124"/>
      <c r="BNN108" s="1124"/>
      <c r="BNO108" s="1124"/>
      <c r="BNP108" s="238"/>
      <c r="BNQ108" s="1124"/>
      <c r="BNR108" s="1124"/>
      <c r="BNS108" s="1124"/>
      <c r="BNT108" s="1124"/>
      <c r="BNU108" s="1124"/>
      <c r="BNV108" s="412"/>
      <c r="BNW108" s="1124"/>
      <c r="BNX108" s="1124"/>
      <c r="BNY108" s="1124"/>
      <c r="BNZ108" s="1124"/>
      <c r="BOA108" s="1124"/>
      <c r="BOB108" s="1124"/>
      <c r="BOC108" s="1132"/>
      <c r="BOD108" s="289"/>
      <c r="BOE108" s="289"/>
      <c r="BOF108" s="290"/>
      <c r="BOG108" s="1124"/>
      <c r="BOH108" s="1124"/>
      <c r="BOI108" s="1124"/>
      <c r="BOJ108" s="412"/>
      <c r="BOK108" s="1124"/>
      <c r="BOL108" s="1124"/>
      <c r="BOM108" s="1124"/>
      <c r="BON108" s="1124"/>
      <c r="BOO108" s="1124"/>
      <c r="BOP108" s="238"/>
      <c r="BOQ108" s="1124"/>
      <c r="BOR108" s="1124"/>
      <c r="BOS108" s="238"/>
      <c r="BOT108" s="1124"/>
      <c r="BOU108" s="1124"/>
      <c r="BOV108" s="1124"/>
      <c r="BOW108" s="236"/>
      <c r="BOX108" s="1124"/>
      <c r="BOY108" s="1124"/>
      <c r="BOZ108" s="1124"/>
      <c r="BPA108" s="1124"/>
      <c r="BPB108" s="238"/>
      <c r="BPC108" s="1124"/>
      <c r="BPD108" s="1124"/>
      <c r="BPE108" s="1124"/>
      <c r="BPF108" s="1124"/>
      <c r="BPG108" s="1124"/>
      <c r="BPH108" s="1124"/>
      <c r="BPI108" s="1124"/>
      <c r="BPJ108" s="1124"/>
      <c r="BPK108" s="1124"/>
      <c r="BPL108" s="1124"/>
      <c r="BPM108" s="1124"/>
      <c r="BPN108" s="1124"/>
      <c r="BPO108" s="1124"/>
      <c r="BPP108" s="1124"/>
      <c r="BPQ108" s="1124"/>
      <c r="BPR108" s="238"/>
      <c r="BPS108" s="1124"/>
      <c r="BPT108" s="1124"/>
      <c r="BPU108" s="1124"/>
      <c r="BPV108" s="1124"/>
      <c r="BPW108" s="1124"/>
      <c r="BPX108" s="412"/>
      <c r="BPY108" s="1124"/>
      <c r="BPZ108" s="1124"/>
      <c r="BQA108" s="1124"/>
      <c r="BQB108" s="1124"/>
      <c r="BQC108" s="1124"/>
      <c r="BQD108" s="1124"/>
      <c r="BQE108" s="1132"/>
      <c r="BQF108" s="289"/>
      <c r="BQG108" s="289"/>
      <c r="BQH108" s="290"/>
      <c r="BQI108" s="1124"/>
      <c r="BQJ108" s="1124"/>
      <c r="BQK108" s="1124"/>
      <c r="BQL108" s="412"/>
      <c r="BQM108" s="1124"/>
      <c r="BQN108" s="1124"/>
      <c r="BQO108" s="1124"/>
      <c r="BQP108" s="1124"/>
      <c r="BQQ108" s="1124"/>
      <c r="BQR108" s="238"/>
      <c r="BQS108" s="1124"/>
      <c r="BQT108" s="1124"/>
      <c r="BQU108" s="238"/>
      <c r="BQV108" s="1124"/>
      <c r="BQW108" s="1124"/>
      <c r="BQX108" s="1124"/>
      <c r="BQY108" s="236"/>
      <c r="BQZ108" s="1124"/>
      <c r="BRA108" s="1124"/>
      <c r="BRB108" s="1124"/>
      <c r="BRC108" s="1124"/>
      <c r="BRD108" s="238"/>
      <c r="BRE108" s="1124"/>
      <c r="BRF108" s="1124"/>
      <c r="BRG108" s="1124"/>
      <c r="BRH108" s="1124"/>
      <c r="BRI108" s="1124"/>
      <c r="BRJ108" s="1124"/>
      <c r="BRK108" s="1124"/>
      <c r="BRL108" s="1124"/>
      <c r="BRM108" s="1124"/>
      <c r="BRN108" s="1124"/>
      <c r="BRO108" s="1124"/>
      <c r="BRP108" s="1124"/>
      <c r="BRQ108" s="1124"/>
      <c r="BRR108" s="1124"/>
      <c r="BRS108" s="1124"/>
      <c r="BRT108" s="238"/>
      <c r="BRU108" s="1124"/>
      <c r="BRV108" s="1124"/>
      <c r="BRW108" s="1124"/>
      <c r="BRX108" s="1124"/>
      <c r="BRY108" s="1124"/>
      <c r="BRZ108" s="412"/>
      <c r="BSA108" s="1124"/>
      <c r="BSB108" s="1124"/>
      <c r="BSC108" s="1124"/>
      <c r="BSD108" s="1124"/>
      <c r="BSE108" s="1124"/>
      <c r="BSF108" s="1124"/>
      <c r="BSG108" s="1132"/>
      <c r="BSH108" s="289"/>
      <c r="BSI108" s="289"/>
      <c r="BSJ108" s="290"/>
      <c r="BSK108" s="1124"/>
      <c r="BSL108" s="1124"/>
      <c r="BSM108" s="1124"/>
      <c r="BSN108" s="412"/>
      <c r="BSO108" s="1124"/>
      <c r="BSP108" s="1124"/>
      <c r="BSQ108" s="1124"/>
      <c r="BSR108" s="1124"/>
      <c r="BSS108" s="1124"/>
      <c r="BST108" s="238"/>
      <c r="BSU108" s="1124"/>
      <c r="BSV108" s="1124"/>
      <c r="BSW108" s="238"/>
      <c r="BSX108" s="1124"/>
      <c r="BSY108" s="1124"/>
      <c r="BSZ108" s="1124"/>
      <c r="BTA108" s="236"/>
      <c r="BTB108" s="1124"/>
      <c r="BTC108" s="1124"/>
      <c r="BTD108" s="1124"/>
      <c r="BTE108" s="1124"/>
      <c r="BTF108" s="238"/>
      <c r="BTG108" s="1124"/>
      <c r="BTH108" s="1124"/>
      <c r="BTI108" s="1124"/>
      <c r="BTJ108" s="1124"/>
      <c r="BTK108" s="1124"/>
      <c r="BTL108" s="1124"/>
      <c r="BTM108" s="1124"/>
      <c r="BTN108" s="1124"/>
      <c r="BTO108" s="1124"/>
      <c r="BTP108" s="1124"/>
      <c r="BTQ108" s="1124"/>
      <c r="BTR108" s="1124"/>
      <c r="BTS108" s="1124"/>
      <c r="BTT108" s="1124"/>
      <c r="BTU108" s="1124"/>
      <c r="BTV108" s="238"/>
      <c r="BTW108" s="1124"/>
      <c r="BTX108" s="1124"/>
      <c r="BTY108" s="1124"/>
      <c r="BTZ108" s="1124"/>
      <c r="BUA108" s="1124"/>
      <c r="BUB108" s="412"/>
      <c r="BUC108" s="1124"/>
      <c r="BUD108" s="1124"/>
      <c r="BUE108" s="1124"/>
      <c r="BUF108" s="1124"/>
      <c r="BUG108" s="1124"/>
      <c r="BUH108" s="1124"/>
      <c r="BUI108" s="1132"/>
      <c r="BUJ108" s="289"/>
      <c r="BUK108" s="289"/>
      <c r="BUL108" s="290"/>
      <c r="BUM108" s="1124"/>
      <c r="BUN108" s="1124"/>
      <c r="BUO108" s="1124"/>
      <c r="BUP108" s="412"/>
      <c r="BUQ108" s="1124"/>
      <c r="BUR108" s="1124"/>
      <c r="BUS108" s="1124"/>
      <c r="BUT108" s="1124"/>
      <c r="BUU108" s="1124"/>
      <c r="BUV108" s="238"/>
      <c r="BUW108" s="1124"/>
      <c r="BUX108" s="1124"/>
      <c r="BUY108" s="238"/>
      <c r="BUZ108" s="1124"/>
      <c r="BVA108" s="1124"/>
      <c r="BVB108" s="1124"/>
      <c r="BVC108" s="236"/>
      <c r="BVD108" s="1124"/>
      <c r="BVE108" s="1124"/>
      <c r="BVF108" s="1124"/>
      <c r="BVG108" s="1124"/>
      <c r="BVH108" s="238"/>
      <c r="BVI108" s="1124"/>
      <c r="BVJ108" s="1124"/>
      <c r="BVK108" s="1124"/>
      <c r="BVL108" s="1124"/>
      <c r="BVM108" s="1124"/>
      <c r="BVN108" s="1124"/>
      <c r="BVO108" s="1124"/>
      <c r="BVP108" s="1124"/>
      <c r="BVQ108" s="1124"/>
      <c r="BVR108" s="1124"/>
      <c r="BVS108" s="1124"/>
      <c r="BVT108" s="1124"/>
      <c r="BVU108" s="1124"/>
      <c r="BVV108" s="1124"/>
      <c r="BVW108" s="1124"/>
      <c r="BVX108" s="238"/>
      <c r="BVY108" s="1124"/>
      <c r="BVZ108" s="1124"/>
      <c r="BWA108" s="1124"/>
      <c r="BWB108" s="1124"/>
      <c r="BWC108" s="1124"/>
      <c r="BWD108" s="412"/>
      <c r="BWE108" s="1124"/>
      <c r="BWF108" s="1124"/>
      <c r="BWG108" s="1124"/>
      <c r="BWH108" s="1124"/>
      <c r="BWI108" s="1124"/>
      <c r="BWJ108" s="1124"/>
      <c r="BWK108" s="1132"/>
      <c r="BWL108" s="289"/>
      <c r="BWM108" s="289"/>
      <c r="BWN108" s="290"/>
      <c r="BWO108" s="1124"/>
      <c r="BWP108" s="1124"/>
      <c r="BWQ108" s="1124"/>
      <c r="BWR108" s="412"/>
      <c r="BWS108" s="1124"/>
      <c r="BWT108" s="1124"/>
      <c r="BWU108" s="1124"/>
      <c r="BWV108" s="1124"/>
      <c r="BWW108" s="1124"/>
      <c r="BWX108" s="238"/>
      <c r="BWY108" s="1124"/>
      <c r="BWZ108" s="1124"/>
      <c r="BXA108" s="238"/>
      <c r="BXB108" s="1124"/>
      <c r="BXC108" s="1124"/>
      <c r="BXD108" s="1124"/>
      <c r="BXE108" s="236"/>
      <c r="BXF108" s="1124"/>
      <c r="BXG108" s="1124"/>
      <c r="BXH108" s="1124"/>
      <c r="BXI108" s="1124"/>
      <c r="BXJ108" s="238"/>
      <c r="BXK108" s="1124"/>
      <c r="BXL108" s="1124"/>
      <c r="BXM108" s="1124"/>
      <c r="BXN108" s="1124"/>
      <c r="BXO108" s="1124"/>
      <c r="BXP108" s="1124"/>
      <c r="BXQ108" s="1124"/>
      <c r="BXR108" s="1124"/>
      <c r="BXS108" s="1124"/>
      <c r="BXT108" s="1124"/>
      <c r="BXU108" s="1124"/>
      <c r="BXV108" s="1124"/>
      <c r="BXW108" s="1124"/>
      <c r="BXX108" s="1124"/>
      <c r="BXY108" s="1124"/>
      <c r="BXZ108" s="238"/>
      <c r="BYA108" s="1124"/>
      <c r="BYB108" s="1124"/>
      <c r="BYC108" s="1124"/>
      <c r="BYD108" s="1124"/>
      <c r="BYE108" s="1124"/>
      <c r="BYF108" s="412"/>
      <c r="BYG108" s="1124"/>
      <c r="BYH108" s="1124"/>
      <c r="BYI108" s="1124"/>
      <c r="BYJ108" s="1124"/>
      <c r="BYK108" s="1124"/>
      <c r="BYL108" s="1124"/>
      <c r="BYM108" s="1132"/>
      <c r="BYN108" s="289"/>
      <c r="BYO108" s="289"/>
      <c r="BYP108" s="290"/>
      <c r="BYQ108" s="1124"/>
      <c r="BYR108" s="1124"/>
      <c r="BYS108" s="1124"/>
      <c r="BYT108" s="412"/>
      <c r="BYU108" s="1124"/>
      <c r="BYV108" s="1124"/>
      <c r="BYW108" s="1124"/>
      <c r="BYX108" s="1124"/>
      <c r="BYY108" s="1124"/>
      <c r="BYZ108" s="238"/>
      <c r="BZA108" s="1124"/>
      <c r="BZB108" s="1124"/>
      <c r="BZC108" s="238"/>
      <c r="BZD108" s="1124"/>
      <c r="BZE108" s="1124"/>
      <c r="BZF108" s="1124"/>
      <c r="BZG108" s="236"/>
      <c r="BZH108" s="1124"/>
      <c r="BZI108" s="1124"/>
      <c r="BZJ108" s="1124"/>
      <c r="BZK108" s="1124"/>
      <c r="BZL108" s="238"/>
      <c r="BZM108" s="1124"/>
      <c r="BZN108" s="1124"/>
      <c r="BZO108" s="1124"/>
      <c r="BZP108" s="1124"/>
      <c r="BZQ108" s="1124"/>
      <c r="BZR108" s="1124"/>
      <c r="BZS108" s="1124"/>
      <c r="BZT108" s="1124"/>
      <c r="BZU108" s="1124"/>
      <c r="BZV108" s="1124"/>
      <c r="BZW108" s="1124"/>
      <c r="BZX108" s="1124"/>
      <c r="BZY108" s="1124"/>
      <c r="BZZ108" s="1124"/>
      <c r="CAA108" s="1124"/>
      <c r="CAB108" s="238"/>
      <c r="CAC108" s="1124"/>
      <c r="CAD108" s="1124"/>
      <c r="CAE108" s="1124"/>
      <c r="CAF108" s="1124"/>
      <c r="CAG108" s="1124"/>
      <c r="CAH108" s="412"/>
      <c r="CAI108" s="1124"/>
      <c r="CAJ108" s="1124"/>
      <c r="CAK108" s="1124"/>
      <c r="CAL108" s="1124"/>
      <c r="CAM108" s="1124"/>
      <c r="CAN108" s="1124"/>
      <c r="CAO108" s="1132"/>
      <c r="CAP108" s="289"/>
      <c r="CAQ108" s="289"/>
      <c r="CAR108" s="290"/>
      <c r="CAS108" s="1124"/>
      <c r="CAT108" s="1124"/>
      <c r="CAU108" s="1124"/>
      <c r="CAV108" s="412"/>
      <c r="CAW108" s="1124"/>
      <c r="CAX108" s="1124"/>
      <c r="CAY108" s="1124"/>
      <c r="CAZ108" s="1124"/>
      <c r="CBA108" s="1124"/>
      <c r="CBB108" s="238"/>
      <c r="CBC108" s="1124"/>
      <c r="CBD108" s="1124"/>
      <c r="CBE108" s="238"/>
      <c r="CBF108" s="1124"/>
      <c r="CBG108" s="1124"/>
      <c r="CBH108" s="1124"/>
      <c r="CBI108" s="236"/>
      <c r="CBJ108" s="1124"/>
      <c r="CBK108" s="1124"/>
      <c r="CBL108" s="1124"/>
      <c r="CBM108" s="1124"/>
      <c r="CBN108" s="238"/>
      <c r="CBO108" s="1124"/>
      <c r="CBP108" s="1124"/>
      <c r="CBQ108" s="1124"/>
      <c r="CBR108" s="1124"/>
      <c r="CBS108" s="1124"/>
      <c r="CBT108" s="1124"/>
      <c r="CBU108" s="1124"/>
      <c r="CBV108" s="1124"/>
      <c r="CBW108" s="1124"/>
      <c r="CBX108" s="1124"/>
      <c r="CBY108" s="1124"/>
      <c r="CBZ108" s="1124"/>
      <c r="CCA108" s="1124"/>
      <c r="CCB108" s="1124"/>
      <c r="CCC108" s="1124"/>
      <c r="CCD108" s="238"/>
      <c r="CCE108" s="1124"/>
      <c r="CCF108" s="1124"/>
      <c r="CCG108" s="1124"/>
      <c r="CCH108" s="1124"/>
      <c r="CCI108" s="1124"/>
      <c r="CCJ108" s="412"/>
      <c r="CCK108" s="1124"/>
      <c r="CCL108" s="1124"/>
      <c r="CCM108" s="1124"/>
      <c r="CCN108" s="1124"/>
      <c r="CCO108" s="1124"/>
      <c r="CCP108" s="1124"/>
      <c r="CCQ108" s="1132"/>
      <c r="CCR108" s="289"/>
      <c r="CCS108" s="289"/>
      <c r="CCT108" s="290"/>
      <c r="CCU108" s="1124"/>
      <c r="CCV108" s="1124"/>
      <c r="CCW108" s="1124"/>
      <c r="CCX108" s="412"/>
      <c r="CCY108" s="1124"/>
      <c r="CCZ108" s="1124"/>
      <c r="CDA108" s="1124"/>
      <c r="CDB108" s="1124"/>
      <c r="CDC108" s="1124"/>
      <c r="CDD108" s="238"/>
      <c r="CDE108" s="1124"/>
      <c r="CDF108" s="1124"/>
      <c r="CDG108" s="238"/>
      <c r="CDH108" s="1124"/>
      <c r="CDI108" s="1124"/>
      <c r="CDJ108" s="1124"/>
      <c r="CDK108" s="236"/>
      <c r="CDL108" s="1124"/>
      <c r="CDM108" s="1124"/>
      <c r="CDN108" s="1124"/>
      <c r="CDO108" s="1124"/>
      <c r="CDP108" s="238"/>
      <c r="CDQ108" s="1124"/>
      <c r="CDR108" s="1124"/>
      <c r="CDS108" s="1124"/>
      <c r="CDT108" s="1124"/>
      <c r="CDU108" s="1124"/>
      <c r="CDV108" s="1124"/>
      <c r="CDW108" s="1124"/>
      <c r="CDX108" s="1124"/>
      <c r="CDY108" s="1124"/>
      <c r="CDZ108" s="1124"/>
      <c r="CEA108" s="1124"/>
      <c r="CEB108" s="1124"/>
      <c r="CEC108" s="1124"/>
      <c r="CED108" s="1124"/>
      <c r="CEE108" s="1124"/>
      <c r="CEF108" s="238"/>
      <c r="CEG108" s="1124"/>
      <c r="CEH108" s="1124"/>
      <c r="CEI108" s="1124"/>
      <c r="CEJ108" s="1124"/>
      <c r="CEK108" s="1124"/>
      <c r="CEL108" s="412"/>
      <c r="CEM108" s="1124"/>
      <c r="CEN108" s="1124"/>
      <c r="CEO108" s="1124"/>
      <c r="CEP108" s="1124"/>
      <c r="CEQ108" s="1124"/>
      <c r="CER108" s="1124"/>
      <c r="CES108" s="1132"/>
      <c r="CET108" s="289"/>
      <c r="CEU108" s="289"/>
      <c r="CEV108" s="290"/>
      <c r="CEW108" s="1124"/>
      <c r="CEX108" s="1124"/>
      <c r="CEY108" s="1124"/>
      <c r="CEZ108" s="412"/>
      <c r="CFA108" s="1124"/>
      <c r="CFB108" s="1124"/>
      <c r="CFC108" s="1124"/>
      <c r="CFD108" s="1124"/>
      <c r="CFE108" s="1124"/>
      <c r="CFF108" s="238"/>
      <c r="CFG108" s="1124"/>
      <c r="CFH108" s="1124"/>
      <c r="CFI108" s="238"/>
      <c r="CFJ108" s="1124"/>
      <c r="CFK108" s="1124"/>
      <c r="CFL108" s="1124"/>
      <c r="CFM108" s="236"/>
      <c r="CFN108" s="1124"/>
      <c r="CFO108" s="1124"/>
      <c r="CFP108" s="1124"/>
      <c r="CFQ108" s="1124"/>
      <c r="CFR108" s="238"/>
      <c r="CFS108" s="1124"/>
      <c r="CFT108" s="1124"/>
      <c r="CFU108" s="1124"/>
      <c r="CFV108" s="1124"/>
      <c r="CFW108" s="1124"/>
      <c r="CFX108" s="1124"/>
      <c r="CFY108" s="1124"/>
      <c r="CFZ108" s="1124"/>
      <c r="CGA108" s="1124"/>
      <c r="CGB108" s="1124"/>
      <c r="CGC108" s="1124"/>
      <c r="CGD108" s="1124"/>
      <c r="CGE108" s="1124"/>
      <c r="CGF108" s="1124"/>
      <c r="CGG108" s="1124"/>
      <c r="CGH108" s="238"/>
      <c r="CGI108" s="1124"/>
      <c r="CGJ108" s="1124"/>
      <c r="CGK108" s="1124"/>
      <c r="CGL108" s="1124"/>
      <c r="CGM108" s="1124"/>
      <c r="CGN108" s="412"/>
      <c r="CGO108" s="1124"/>
      <c r="CGP108" s="1124"/>
      <c r="CGQ108" s="1124"/>
      <c r="CGR108" s="1124"/>
      <c r="CGS108" s="1124"/>
      <c r="CGT108" s="1124"/>
      <c r="CGU108" s="1132"/>
      <c r="CGV108" s="289"/>
      <c r="CGW108" s="289"/>
      <c r="CGX108" s="290"/>
      <c r="CGY108" s="1124"/>
      <c r="CGZ108" s="1124"/>
      <c r="CHA108" s="1124"/>
      <c r="CHB108" s="412"/>
      <c r="CHC108" s="1124"/>
      <c r="CHD108" s="1124"/>
      <c r="CHE108" s="1124"/>
      <c r="CHF108" s="1124"/>
      <c r="CHG108" s="1124"/>
      <c r="CHH108" s="238"/>
      <c r="CHI108" s="1124"/>
      <c r="CHJ108" s="1124"/>
      <c r="CHK108" s="238"/>
      <c r="CHL108" s="1124"/>
      <c r="CHM108" s="1124"/>
      <c r="CHN108" s="1124"/>
      <c r="CHO108" s="236"/>
      <c r="CHP108" s="1124"/>
      <c r="CHQ108" s="1124"/>
      <c r="CHR108" s="1124"/>
      <c r="CHS108" s="1124"/>
      <c r="CHT108" s="238"/>
      <c r="CHU108" s="1124"/>
      <c r="CHV108" s="1124"/>
      <c r="CHW108" s="1124"/>
      <c r="CHX108" s="1124"/>
      <c r="CHY108" s="1124"/>
      <c r="CHZ108" s="1124"/>
      <c r="CIA108" s="1124"/>
      <c r="CIB108" s="1124"/>
      <c r="CIC108" s="1124"/>
      <c r="CID108" s="1124"/>
      <c r="CIE108" s="1124"/>
      <c r="CIF108" s="1124"/>
      <c r="CIG108" s="1124"/>
      <c r="CIH108" s="1124"/>
      <c r="CII108" s="1124"/>
      <c r="CIJ108" s="238"/>
      <c r="CIK108" s="1124"/>
      <c r="CIL108" s="1124"/>
      <c r="CIM108" s="1124"/>
      <c r="CIN108" s="1124"/>
      <c r="CIO108" s="1124"/>
      <c r="CIP108" s="412"/>
      <c r="CIQ108" s="1124"/>
      <c r="CIR108" s="1124"/>
      <c r="CIS108" s="1124"/>
      <c r="CIT108" s="1124"/>
      <c r="CIU108" s="1124"/>
      <c r="CIV108" s="1124"/>
      <c r="CIW108" s="1132"/>
      <c r="CIX108" s="289"/>
      <c r="CIY108" s="289"/>
      <c r="CIZ108" s="290"/>
      <c r="CJA108" s="1124"/>
      <c r="CJB108" s="1124"/>
      <c r="CJC108" s="1124"/>
      <c r="CJD108" s="412"/>
      <c r="CJE108" s="1124"/>
      <c r="CJF108" s="1124"/>
      <c r="CJG108" s="1124"/>
      <c r="CJH108" s="1124"/>
      <c r="CJI108" s="1124"/>
      <c r="CJJ108" s="238"/>
      <c r="CJK108" s="1124"/>
      <c r="CJL108" s="1124"/>
      <c r="CJM108" s="238"/>
      <c r="CJN108" s="1124"/>
      <c r="CJO108" s="1124"/>
      <c r="CJP108" s="1124"/>
      <c r="CJQ108" s="236"/>
      <c r="CJR108" s="1124"/>
      <c r="CJS108" s="1124"/>
      <c r="CJT108" s="1124"/>
      <c r="CJU108" s="1124"/>
      <c r="CJV108" s="238"/>
      <c r="CJW108" s="1124"/>
      <c r="CJX108" s="1124"/>
      <c r="CJY108" s="1124"/>
      <c r="CJZ108" s="1124"/>
      <c r="CKA108" s="1124"/>
      <c r="CKB108" s="1124"/>
      <c r="CKC108" s="1124"/>
      <c r="CKD108" s="1124"/>
      <c r="CKE108" s="1124"/>
      <c r="CKF108" s="1124"/>
      <c r="CKG108" s="1124"/>
      <c r="CKH108" s="1124"/>
      <c r="CKI108" s="1124"/>
      <c r="CKJ108" s="1124"/>
      <c r="CKK108" s="1124"/>
      <c r="CKL108" s="238"/>
      <c r="CKM108" s="1124"/>
      <c r="CKN108" s="1124"/>
      <c r="CKO108" s="1124"/>
      <c r="CKP108" s="1124"/>
      <c r="CKQ108" s="1124"/>
      <c r="CKR108" s="412"/>
      <c r="CKS108" s="1124"/>
      <c r="CKT108" s="1124"/>
      <c r="CKU108" s="1124"/>
      <c r="CKV108" s="1124"/>
      <c r="CKW108" s="1124"/>
      <c r="CKX108" s="1124"/>
      <c r="CKY108" s="1132"/>
      <c r="CKZ108" s="289"/>
      <c r="CLA108" s="289"/>
      <c r="CLB108" s="290"/>
      <c r="CLC108" s="1124"/>
      <c r="CLD108" s="1124"/>
      <c r="CLE108" s="1124"/>
      <c r="CLF108" s="412"/>
      <c r="CLG108" s="1124"/>
      <c r="CLH108" s="1124"/>
      <c r="CLI108" s="1124"/>
      <c r="CLJ108" s="1124"/>
      <c r="CLK108" s="1124"/>
      <c r="CLL108" s="238"/>
      <c r="CLM108" s="1124"/>
      <c r="CLN108" s="1124"/>
      <c r="CLO108" s="238"/>
      <c r="CLP108" s="1124"/>
      <c r="CLQ108" s="1124"/>
      <c r="CLR108" s="1124"/>
      <c r="CLS108" s="236"/>
      <c r="CLT108" s="1124"/>
      <c r="CLU108" s="1124"/>
      <c r="CLV108" s="1124"/>
      <c r="CLW108" s="1124"/>
      <c r="CLX108" s="238"/>
      <c r="CLY108" s="1124"/>
      <c r="CLZ108" s="1124"/>
      <c r="CMA108" s="1124"/>
      <c r="CMB108" s="1124"/>
      <c r="CMC108" s="1124"/>
      <c r="CMD108" s="1124"/>
      <c r="CME108" s="1124"/>
      <c r="CMF108" s="1124"/>
      <c r="CMG108" s="1124"/>
      <c r="CMH108" s="1124"/>
      <c r="CMI108" s="1124"/>
      <c r="CMJ108" s="1124"/>
      <c r="CMK108" s="1124"/>
      <c r="CML108" s="1124"/>
      <c r="CMM108" s="1124"/>
      <c r="CMN108" s="238"/>
      <c r="CMO108" s="1124"/>
      <c r="CMP108" s="1124"/>
      <c r="CMQ108" s="1124"/>
      <c r="CMR108" s="1124"/>
      <c r="CMS108" s="1124"/>
      <c r="CMT108" s="412"/>
      <c r="CMU108" s="1124"/>
      <c r="CMV108" s="1124"/>
      <c r="CMW108" s="1124"/>
      <c r="CMX108" s="1124"/>
      <c r="CMY108" s="1124"/>
      <c r="CMZ108" s="1124"/>
      <c r="CNA108" s="1132"/>
      <c r="CNB108" s="289"/>
      <c r="CNC108" s="289"/>
      <c r="CND108" s="290"/>
      <c r="CNE108" s="1124"/>
      <c r="CNF108" s="1124"/>
      <c r="CNG108" s="1124"/>
      <c r="CNH108" s="412"/>
      <c r="CNI108" s="1124"/>
      <c r="CNJ108" s="1124"/>
      <c r="CNK108" s="1124"/>
      <c r="CNL108" s="1124"/>
      <c r="CNM108" s="1124"/>
      <c r="CNN108" s="238"/>
      <c r="CNO108" s="1124"/>
      <c r="CNP108" s="1124"/>
      <c r="CNQ108" s="238"/>
      <c r="CNR108" s="1124"/>
      <c r="CNS108" s="1124"/>
      <c r="CNT108" s="1124"/>
      <c r="CNU108" s="236"/>
      <c r="CNV108" s="1124"/>
      <c r="CNW108" s="1124"/>
      <c r="CNX108" s="1124"/>
      <c r="CNY108" s="1124"/>
      <c r="CNZ108" s="238"/>
      <c r="COA108" s="1124"/>
      <c r="COB108" s="1124"/>
      <c r="COC108" s="1124"/>
      <c r="COD108" s="1124"/>
      <c r="COE108" s="1124"/>
      <c r="COF108" s="1124"/>
      <c r="COG108" s="1124"/>
      <c r="COH108" s="1124"/>
      <c r="COI108" s="1124"/>
      <c r="COJ108" s="1124"/>
      <c r="COK108" s="1124"/>
      <c r="COL108" s="1124"/>
      <c r="COM108" s="1124"/>
      <c r="CON108" s="1124"/>
      <c r="COO108" s="1124"/>
      <c r="COP108" s="238"/>
      <c r="COQ108" s="1124"/>
      <c r="COR108" s="1124"/>
      <c r="COS108" s="1124"/>
      <c r="COT108" s="1124"/>
      <c r="COU108" s="1124"/>
      <c r="COV108" s="412"/>
      <c r="COW108" s="1124"/>
      <c r="COX108" s="1124"/>
      <c r="COY108" s="1124"/>
      <c r="COZ108" s="1124"/>
      <c r="CPA108" s="1124"/>
      <c r="CPB108" s="1124"/>
      <c r="CPC108" s="1132"/>
      <c r="CPD108" s="289"/>
      <c r="CPE108" s="289"/>
      <c r="CPF108" s="290"/>
      <c r="CPG108" s="1124"/>
      <c r="CPH108" s="1124"/>
      <c r="CPI108" s="1124"/>
      <c r="CPJ108" s="412"/>
      <c r="CPK108" s="1124"/>
      <c r="CPL108" s="1124"/>
      <c r="CPM108" s="1124"/>
      <c r="CPN108" s="1124"/>
      <c r="CPO108" s="1124"/>
      <c r="CPP108" s="238"/>
      <c r="CPQ108" s="1124"/>
      <c r="CPR108" s="1124"/>
      <c r="CPS108" s="238"/>
      <c r="CPT108" s="1124"/>
      <c r="CPU108" s="1124"/>
      <c r="CPV108" s="1124"/>
      <c r="CPW108" s="236"/>
      <c r="CPX108" s="1124"/>
      <c r="CPY108" s="1124"/>
      <c r="CPZ108" s="1124"/>
      <c r="CQA108" s="1124"/>
      <c r="CQB108" s="238"/>
      <c r="CQC108" s="1124"/>
      <c r="CQD108" s="1124"/>
      <c r="CQE108" s="1124"/>
      <c r="CQF108" s="1124"/>
      <c r="CQG108" s="1124"/>
      <c r="CQH108" s="1124"/>
      <c r="CQI108" s="1124"/>
      <c r="CQJ108" s="1124"/>
      <c r="CQK108" s="1124"/>
      <c r="CQL108" s="1124"/>
      <c r="CQM108" s="1124"/>
      <c r="CQN108" s="1124"/>
      <c r="CQO108" s="1124"/>
      <c r="CQP108" s="1124"/>
      <c r="CQQ108" s="1124"/>
      <c r="CQR108" s="238"/>
      <c r="CQS108" s="1124"/>
      <c r="CQT108" s="1124"/>
      <c r="CQU108" s="1124"/>
      <c r="CQV108" s="1124"/>
      <c r="CQW108" s="1124"/>
      <c r="CQX108" s="412"/>
      <c r="CQY108" s="1124"/>
      <c r="CQZ108" s="1124"/>
      <c r="CRA108" s="1124"/>
      <c r="CRB108" s="1124"/>
      <c r="CRC108" s="1124"/>
      <c r="CRD108" s="1124"/>
      <c r="CRE108" s="1132"/>
      <c r="CRF108" s="289"/>
      <c r="CRG108" s="289"/>
      <c r="CRH108" s="290"/>
      <c r="CRI108" s="1124"/>
      <c r="CRJ108" s="1124"/>
      <c r="CRK108" s="1124"/>
      <c r="CRL108" s="412"/>
      <c r="CRM108" s="1124"/>
      <c r="CRN108" s="1124"/>
      <c r="CRO108" s="1124"/>
      <c r="CRP108" s="1124"/>
      <c r="CRQ108" s="1124"/>
      <c r="CRR108" s="238"/>
      <c r="CRS108" s="1124"/>
      <c r="CRT108" s="1124"/>
      <c r="CRU108" s="238"/>
      <c r="CRV108" s="1124"/>
      <c r="CRW108" s="1124"/>
      <c r="CRX108" s="1124"/>
      <c r="CRY108" s="236"/>
      <c r="CRZ108" s="1124"/>
      <c r="CSA108" s="1124"/>
      <c r="CSB108" s="1124"/>
      <c r="CSC108" s="1124"/>
      <c r="CSD108" s="238"/>
      <c r="CSE108" s="1124"/>
      <c r="CSF108" s="1124"/>
      <c r="CSG108" s="1124"/>
      <c r="CSH108" s="1124"/>
      <c r="CSI108" s="1124"/>
      <c r="CSJ108" s="1124"/>
      <c r="CSK108" s="1124"/>
      <c r="CSL108" s="1124"/>
      <c r="CSM108" s="1124"/>
      <c r="CSN108" s="1124"/>
      <c r="CSO108" s="1124"/>
      <c r="CSP108" s="1124"/>
      <c r="CSQ108" s="1124"/>
      <c r="CSR108" s="1124"/>
      <c r="CSS108" s="1124"/>
      <c r="CST108" s="238"/>
      <c r="CSU108" s="1124"/>
      <c r="CSV108" s="1124"/>
      <c r="CSW108" s="1124"/>
      <c r="CSX108" s="1124"/>
      <c r="CSY108" s="1124"/>
      <c r="CSZ108" s="412"/>
      <c r="CTA108" s="1124"/>
      <c r="CTB108" s="1124"/>
      <c r="CTC108" s="1124"/>
      <c r="CTD108" s="1124"/>
      <c r="CTE108" s="1124"/>
      <c r="CTF108" s="1124"/>
      <c r="CTG108" s="1132"/>
      <c r="CTH108" s="289"/>
      <c r="CTI108" s="289"/>
      <c r="CTJ108" s="290"/>
      <c r="CTK108" s="1124"/>
      <c r="CTL108" s="1124"/>
      <c r="CTM108" s="1124"/>
      <c r="CTN108" s="412"/>
      <c r="CTO108" s="1124"/>
      <c r="CTP108" s="1124"/>
      <c r="CTQ108" s="1124"/>
      <c r="CTR108" s="1124"/>
      <c r="CTS108" s="1124"/>
      <c r="CTT108" s="238"/>
      <c r="CTU108" s="1124"/>
      <c r="CTV108" s="1124"/>
      <c r="CTW108" s="238"/>
      <c r="CTX108" s="1124"/>
      <c r="CTY108" s="1124"/>
      <c r="CTZ108" s="1124"/>
      <c r="CUA108" s="236"/>
      <c r="CUB108" s="1124"/>
      <c r="CUC108" s="1124"/>
      <c r="CUD108" s="1124"/>
      <c r="CUE108" s="1124"/>
      <c r="CUF108" s="238"/>
      <c r="CUG108" s="1124"/>
      <c r="CUH108" s="1124"/>
      <c r="CUI108" s="1124"/>
      <c r="CUJ108" s="1124"/>
      <c r="CUK108" s="1124"/>
      <c r="CUL108" s="1124"/>
      <c r="CUM108" s="1124"/>
      <c r="CUN108" s="1124"/>
      <c r="CUV108" s="238"/>
      <c r="CVA108" s="236"/>
      <c r="CVL108" s="238"/>
      <c r="CVQ108" s="236"/>
      <c r="CWB108" s="238"/>
      <c r="CWG108" s="412"/>
      <c r="CWO108" s="1132"/>
      <c r="CWP108" s="289"/>
      <c r="CWQ108" s="289"/>
      <c r="CWR108" s="290"/>
      <c r="CWS108" s="1124"/>
      <c r="CWT108" s="1124"/>
      <c r="CWU108" s="1124"/>
      <c r="CWV108" s="412"/>
      <c r="CWW108" s="1124"/>
      <c r="CWX108" s="1124"/>
      <c r="CWY108" s="1124"/>
      <c r="CWZ108" s="1124"/>
      <c r="CXA108" s="1124"/>
      <c r="CXB108" s="238"/>
      <c r="CXC108" s="1124"/>
      <c r="CXD108" s="1124"/>
      <c r="CXE108" s="238"/>
      <c r="CXF108" s="1124"/>
      <c r="CXG108" s="1124"/>
      <c r="CXH108" s="1124"/>
      <c r="CXI108" s="236"/>
      <c r="CXJ108" s="1124"/>
      <c r="CXN108" s="238"/>
      <c r="CXY108" s="236"/>
      <c r="CYD108" s="238"/>
      <c r="CYT108" s="238"/>
      <c r="CYY108" s="236"/>
      <c r="CZJ108" s="238"/>
      <c r="CZO108" s="236"/>
      <c r="CZZ108" s="1179"/>
      <c r="DAA108" s="237"/>
      <c r="DAF108" s="412"/>
      <c r="DAI108" s="1124"/>
      <c r="DAJ108" s="1124"/>
      <c r="DAK108" s="1124"/>
      <c r="DAL108" s="1124"/>
      <c r="DAM108" s="1132"/>
      <c r="DAN108" s="289"/>
      <c r="DAO108" s="289"/>
      <c r="DAP108" s="290"/>
      <c r="DAQ108" s="1124"/>
      <c r="DAR108" s="1124"/>
      <c r="DAS108" s="1124"/>
      <c r="DAT108" s="412"/>
      <c r="DAU108" s="1124"/>
      <c r="DAZ108" s="238"/>
      <c r="DBC108" s="238"/>
      <c r="DBG108" s="236"/>
      <c r="DBL108" s="238"/>
      <c r="DBU108" s="1124"/>
      <c r="DBV108" s="1124"/>
      <c r="DBW108" s="1124"/>
      <c r="DBX108" s="1124"/>
      <c r="DBY108" s="1124"/>
      <c r="DBZ108" s="1124"/>
      <c r="DCA108" s="1124"/>
      <c r="DCB108" s="238"/>
      <c r="DCC108" s="1124"/>
      <c r="DCD108" s="1124"/>
      <c r="DCE108" s="1124"/>
      <c r="DCF108" s="1124"/>
      <c r="DCG108" s="236"/>
      <c r="DCH108" s="1124"/>
      <c r="DCI108" s="1124"/>
      <c r="DCJ108" s="1124"/>
      <c r="DCK108" s="1124"/>
      <c r="DCL108" s="1124"/>
      <c r="DCM108" s="1124"/>
      <c r="DCN108" s="1124"/>
      <c r="DCO108" s="1124"/>
      <c r="DCP108" s="1124"/>
      <c r="DCQ108" s="1124"/>
      <c r="DCR108" s="238"/>
      <c r="DCS108" s="1124"/>
      <c r="DCT108" s="1124"/>
      <c r="DCU108" s="1124"/>
      <c r="DCV108" s="1124"/>
      <c r="DCW108" s="236"/>
      <c r="DCX108" s="1124"/>
      <c r="DCY108" s="1124"/>
      <c r="DCZ108" s="1124"/>
      <c r="DDA108" s="1124"/>
      <c r="DDB108" s="1124"/>
      <c r="DDC108" s="1124"/>
      <c r="DDD108" s="1124"/>
      <c r="DDE108" s="1124"/>
      <c r="DDF108" s="1124"/>
      <c r="DDG108" s="1124"/>
      <c r="DDH108" s="238"/>
      <c r="DDI108" s="1124"/>
      <c r="DDJ108" s="1124"/>
      <c r="DDK108" s="1124"/>
      <c r="DDL108" s="1124"/>
      <c r="DDM108" s="1124"/>
      <c r="DDN108" s="412"/>
      <c r="DDO108" s="1124"/>
      <c r="DDP108" s="1124"/>
      <c r="DDQ108" s="1124"/>
      <c r="DDR108" s="1124"/>
      <c r="DDS108" s="1124"/>
      <c r="DDT108" s="1124"/>
      <c r="DDU108" s="1132"/>
      <c r="DDV108" s="289"/>
      <c r="DDW108" s="289"/>
      <c r="DDX108" s="290"/>
      <c r="DDY108" s="1124"/>
      <c r="DDZ108" s="1124"/>
      <c r="DEA108" s="1124"/>
      <c r="DEB108" s="412"/>
      <c r="DEC108" s="1124"/>
      <c r="DED108" s="1124"/>
      <c r="DEE108" s="1124"/>
      <c r="DEF108" s="1124"/>
      <c r="DEG108" s="1124"/>
      <c r="DEH108" s="238"/>
      <c r="DEI108" s="1124"/>
      <c r="DEJ108" s="1124"/>
      <c r="DEK108" s="238"/>
      <c r="DEL108" s="1124"/>
      <c r="DEM108" s="1124"/>
      <c r="DEN108" s="1124"/>
      <c r="DEO108" s="236"/>
      <c r="DEP108" s="1124"/>
      <c r="DEQ108" s="1124"/>
      <c r="DER108" s="1124"/>
      <c r="DES108" s="1124"/>
      <c r="DET108" s="238"/>
      <c r="DEU108" s="1124"/>
      <c r="DEV108" s="1124"/>
      <c r="DEW108" s="1124"/>
      <c r="DEX108" s="1124"/>
      <c r="DEY108" s="1124"/>
      <c r="DEZ108" s="1124"/>
      <c r="DFA108" s="1124"/>
      <c r="DFB108" s="1124"/>
      <c r="DFC108" s="1124"/>
      <c r="DFD108" s="1124"/>
      <c r="DFE108" s="1124"/>
      <c r="DFF108" s="1124"/>
      <c r="DFG108" s="1124"/>
      <c r="DFH108" s="1124"/>
      <c r="DFI108" s="1124"/>
      <c r="DFJ108" s="238"/>
      <c r="DFK108" s="1124"/>
      <c r="DFL108" s="1124"/>
      <c r="DFM108" s="1124"/>
      <c r="DFN108" s="1124"/>
      <c r="DFO108" s="236"/>
      <c r="DFP108" s="1124"/>
      <c r="DFQ108" s="1124"/>
      <c r="DFR108" s="1124"/>
      <c r="DFS108" s="1124"/>
      <c r="DFT108" s="1124"/>
      <c r="DFU108" s="1124"/>
      <c r="DFV108" s="1124"/>
      <c r="DFW108" s="1124"/>
      <c r="DFX108" s="1124"/>
      <c r="DFY108" s="1124"/>
      <c r="DFZ108" s="238"/>
      <c r="DGA108" s="1124"/>
      <c r="DGB108" s="1124"/>
      <c r="DGC108" s="1124"/>
      <c r="DGD108" s="1124"/>
      <c r="DGE108" s="236"/>
      <c r="DGF108" s="1124"/>
      <c r="DGG108" s="1124"/>
      <c r="DGH108" s="1124"/>
      <c r="DGI108" s="1124"/>
      <c r="DGJ108" s="1124"/>
      <c r="DGK108" s="1124"/>
      <c r="DGL108" s="1124"/>
      <c r="DGM108" s="1124"/>
      <c r="DGN108" s="1124"/>
      <c r="DGO108" s="1124"/>
      <c r="DGP108" s="238"/>
      <c r="DGQ108" s="1124"/>
      <c r="DGR108" s="1124"/>
      <c r="DGS108" s="1124"/>
      <c r="DGT108" s="1124"/>
      <c r="DGU108" s="1124"/>
      <c r="DGV108" s="412"/>
      <c r="DGW108" s="1124"/>
      <c r="DGX108" s="1124"/>
      <c r="DGY108" s="1124"/>
      <c r="DGZ108" s="1124"/>
      <c r="DHA108" s="1124"/>
      <c r="DHB108" s="1124"/>
      <c r="DHC108" s="1132"/>
      <c r="DHD108" s="289"/>
      <c r="DHE108" s="289"/>
      <c r="DHF108" s="290"/>
      <c r="DHG108" s="1124"/>
      <c r="DHH108" s="1124"/>
      <c r="DHI108" s="1124"/>
      <c r="DHJ108" s="412"/>
      <c r="DHK108" s="1124"/>
      <c r="DHL108" s="1124"/>
      <c r="DHM108" s="1124"/>
      <c r="DHN108" s="1124"/>
      <c r="DHO108" s="1124"/>
      <c r="DHP108" s="238"/>
      <c r="DHQ108" s="1124"/>
      <c r="DHR108" s="1124"/>
      <c r="DHS108" s="238"/>
      <c r="DHT108" s="1124"/>
      <c r="DHU108" s="1124"/>
      <c r="DHV108" s="1124"/>
      <c r="DHW108" s="236"/>
      <c r="DHX108" s="1124"/>
      <c r="DHY108" s="1124"/>
      <c r="DHZ108" s="1124"/>
      <c r="DIA108" s="1124"/>
      <c r="DIB108" s="238"/>
      <c r="DIC108" s="1124"/>
      <c r="DID108" s="1124"/>
      <c r="DIE108" s="1124"/>
      <c r="DIF108" s="1124"/>
      <c r="DIG108" s="1124"/>
      <c r="DIH108" s="1124"/>
      <c r="DII108" s="1124"/>
      <c r="DIJ108" s="1124"/>
      <c r="DIK108" s="1124"/>
      <c r="DIL108" s="1124"/>
      <c r="DIM108" s="1124"/>
      <c r="DIN108" s="1124"/>
      <c r="DIO108" s="1124"/>
      <c r="DIP108" s="1124"/>
      <c r="DIQ108" s="1124"/>
      <c r="DIR108" s="238"/>
      <c r="DIS108" s="1124"/>
      <c r="DIT108" s="1124"/>
      <c r="DIU108" s="1124"/>
      <c r="DIV108" s="1124"/>
      <c r="DIW108" s="236"/>
      <c r="DIX108" s="1124"/>
      <c r="DIY108" s="1124"/>
      <c r="DIZ108" s="1124"/>
      <c r="DJA108" s="1124"/>
      <c r="DJB108" s="1124"/>
      <c r="DJC108" s="1124"/>
      <c r="DJD108" s="1124"/>
      <c r="DJE108" s="1124"/>
      <c r="DJF108" s="1124"/>
      <c r="DJG108" s="1124"/>
      <c r="DJH108" s="238"/>
      <c r="DJI108" s="1124"/>
      <c r="DJJ108" s="1124"/>
      <c r="DJK108" s="1124"/>
      <c r="DJL108" s="1124"/>
      <c r="DJM108" s="236"/>
      <c r="DJN108" s="1124"/>
      <c r="DJO108" s="1124"/>
      <c r="DJP108" s="1124"/>
      <c r="DJQ108" s="1124"/>
      <c r="DJR108" s="1124"/>
      <c r="DJS108" s="1124"/>
      <c r="DJT108" s="1124"/>
      <c r="DJU108" s="1124"/>
      <c r="DJV108" s="1124"/>
      <c r="DJW108" s="1124"/>
      <c r="DJX108" s="238"/>
      <c r="DJY108" s="1124"/>
      <c r="DJZ108" s="1124"/>
      <c r="DKA108" s="1124"/>
      <c r="DKB108" s="1124"/>
      <c r="DKC108" s="1124"/>
      <c r="DKD108" s="412"/>
      <c r="DKE108" s="1124"/>
      <c r="DKF108" s="1124"/>
      <c r="DKG108" s="1124"/>
      <c r="DKH108" s="1124"/>
      <c r="DKI108" s="1124"/>
      <c r="DKJ108" s="1124"/>
      <c r="DKK108" s="1132"/>
      <c r="DKL108" s="289"/>
      <c r="DKM108" s="289"/>
      <c r="DKN108" s="290"/>
      <c r="DKO108" s="1124"/>
      <c r="DKP108" s="1124"/>
      <c r="DKQ108" s="1124"/>
      <c r="DKR108" s="412"/>
      <c r="DKS108" s="1124"/>
      <c r="DKT108" s="1124"/>
      <c r="DKU108" s="1124"/>
      <c r="DKV108" s="1124"/>
      <c r="DKW108" s="1124"/>
      <c r="DKX108" s="238"/>
      <c r="DKY108" s="1124"/>
      <c r="DKZ108" s="1124"/>
      <c r="DLA108" s="238"/>
      <c r="DLB108" s="1124"/>
      <c r="DLC108" s="1124"/>
      <c r="DLD108" s="1124"/>
      <c r="DLE108" s="236"/>
      <c r="DLF108" s="1124"/>
      <c r="DLG108" s="1124"/>
      <c r="DLH108" s="1124"/>
      <c r="DLI108" s="1124"/>
      <c r="DLJ108" s="238"/>
      <c r="DLK108" s="1124"/>
      <c r="DLL108" s="1124"/>
      <c r="DLM108" s="1124"/>
      <c r="DLN108" s="1124"/>
      <c r="DLO108" s="1124"/>
      <c r="DLP108" s="1124"/>
      <c r="DLQ108" s="1124"/>
      <c r="DLR108" s="1124"/>
      <c r="DLZ108" s="238"/>
      <c r="DME108" s="236"/>
      <c r="DMP108" s="238"/>
      <c r="DMT108" s="1195"/>
      <c r="DMU108" s="1194"/>
      <c r="DNF108" s="238"/>
      <c r="DNL108" s="412"/>
      <c r="DNO108" s="1124"/>
      <c r="DNP108" s="1124"/>
      <c r="DNQ108" s="1124"/>
      <c r="DNR108" s="1124"/>
      <c r="DNS108" s="1132"/>
      <c r="DNT108" s="289"/>
      <c r="DNU108" s="289"/>
      <c r="DNV108" s="290"/>
      <c r="DNW108" s="1124"/>
      <c r="DNX108" s="1124"/>
      <c r="DNY108" s="1124"/>
      <c r="DNZ108" s="412"/>
      <c r="DOA108" s="1124"/>
      <c r="DOB108" s="1124"/>
      <c r="DOC108" s="1124"/>
      <c r="DOD108" s="1124"/>
      <c r="DOE108" s="1124"/>
      <c r="DOF108" s="238"/>
      <c r="DOG108" s="1124"/>
      <c r="DOH108" s="1124"/>
      <c r="DOI108" s="238"/>
      <c r="DOJ108" s="1124"/>
      <c r="DOK108" s="1124"/>
      <c r="DOL108" s="1124"/>
      <c r="DOM108" s="236"/>
      <c r="DON108" s="1124"/>
      <c r="DOR108" s="238"/>
      <c r="DPC108" s="236"/>
      <c r="DPH108" s="238"/>
      <c r="DPS108" s="236"/>
      <c r="DPX108" s="238"/>
      <c r="DQG108" s="241"/>
      <c r="DQH108" s="241"/>
      <c r="DQI108" s="241"/>
      <c r="DQJ108" s="241"/>
      <c r="DQK108" s="241"/>
      <c r="DQL108" s="241"/>
      <c r="DQM108" s="241"/>
      <c r="DQN108" s="252"/>
      <c r="DQO108" s="241"/>
      <c r="DQP108" s="241"/>
      <c r="DQQ108" s="241"/>
      <c r="DQR108" s="241"/>
      <c r="DQS108" s="250"/>
      <c r="DQT108" s="241"/>
      <c r="DQU108" s="241"/>
      <c r="DQV108" s="241"/>
      <c r="DRD108" s="238"/>
      <c r="DRJ108" s="412"/>
      <c r="DRQ108" s="1132"/>
      <c r="DRR108" s="289"/>
      <c r="DRS108" s="289"/>
      <c r="DRT108" s="290"/>
      <c r="DRX108" s="412"/>
      <c r="DSD108" s="238"/>
      <c r="DSG108" s="238"/>
      <c r="DSK108" s="236"/>
      <c r="DSP108" s="238"/>
      <c r="DSZ108" s="236"/>
      <c r="DTC108" s="446"/>
      <c r="DTG108" s="237"/>
      <c r="DTW108" s="236"/>
      <c r="DUF108" s="238"/>
      <c r="DUW108" s="236"/>
      <c r="DUZ108" s="271"/>
      <c r="DVC108" s="238"/>
      <c r="DVF108" s="241"/>
      <c r="DVG108" s="241"/>
      <c r="DVH108" s="241"/>
      <c r="DVI108" s="241"/>
      <c r="DVL108" s="1529"/>
      <c r="DVM108" s="1531"/>
      <c r="DVN108" s="512"/>
      <c r="DVO108" s="241"/>
      <c r="DVP108" s="241"/>
      <c r="DVQ108" s="1529"/>
      <c r="DVR108" s="1530"/>
      <c r="DVS108" s="514"/>
      <c r="DVV108" s="241"/>
      <c r="DVW108" s="241"/>
      <c r="DVX108" s="241"/>
      <c r="DVY108" s="1133"/>
      <c r="DVZ108" s="1133"/>
      <c r="DWA108" s="1133"/>
      <c r="DWB108" s="1532"/>
      <c r="DWC108" s="1532"/>
      <c r="DWD108" s="512"/>
      <c r="DWE108" s="1133"/>
      <c r="DWF108" s="1133"/>
      <c r="DWG108" s="1529"/>
      <c r="DWH108" s="1530"/>
      <c r="DWI108" s="514"/>
      <c r="DWL108" s="1133"/>
      <c r="DWM108" s="1133"/>
      <c r="DWN108" s="1133"/>
      <c r="DWO108" s="1133"/>
      <c r="DWP108" s="1133"/>
      <c r="DWQ108" s="1133"/>
      <c r="DWR108" s="1532"/>
      <c r="DWS108" s="1532"/>
      <c r="DWT108" s="512"/>
      <c r="DWU108" s="1133"/>
      <c r="DWV108" s="1133"/>
      <c r="DWW108" s="1529"/>
      <c r="DWX108" s="1530"/>
      <c r="DWY108" s="514"/>
      <c r="DWZ108" s="1133"/>
      <c r="DXA108" s="1133"/>
      <c r="DXB108" s="1133"/>
      <c r="DXC108" s="1133"/>
      <c r="DXD108" s="1133"/>
      <c r="DXE108" s="1133"/>
      <c r="DXF108" s="1133"/>
      <c r="DXG108" s="1133"/>
      <c r="DXH108" s="1532"/>
      <c r="DXI108" s="1532"/>
      <c r="DXJ108" s="512"/>
      <c r="DXK108" s="1133"/>
      <c r="DXL108" s="1133"/>
      <c r="DXM108" s="1529"/>
      <c r="DXN108" s="1530"/>
      <c r="DXO108" s="514"/>
      <c r="DXP108" s="1133"/>
      <c r="DXQ108" s="1133"/>
      <c r="DXR108" s="1195"/>
      <c r="DXS108" s="1195"/>
      <c r="DXT108" s="1195"/>
      <c r="DXU108" s="1195"/>
      <c r="DXV108" s="1195"/>
      <c r="DXW108" s="1195"/>
      <c r="DXX108" s="1195"/>
      <c r="DXY108" s="1195"/>
      <c r="DXZ108" s="237"/>
      <c r="DYA108" s="1195"/>
      <c r="DYB108" s="1195"/>
      <c r="DYC108" s="1195"/>
      <c r="DYD108" s="1195"/>
      <c r="DYE108" s="1192"/>
      <c r="DYF108" s="1195"/>
      <c r="DYG108" s="1195"/>
      <c r="DYH108" s="1195"/>
      <c r="DYI108" s="1195"/>
      <c r="DYJ108" s="1195"/>
      <c r="DYK108" s="1195"/>
      <c r="DYL108" s="1195"/>
      <c r="DYM108" s="289"/>
      <c r="DYN108" s="289"/>
      <c r="DYO108" s="290"/>
      <c r="DYP108" s="1195"/>
      <c r="DYQ108" s="1195"/>
      <c r="DYR108" s="1195"/>
      <c r="DYS108" s="1192"/>
      <c r="DYT108" s="1195"/>
      <c r="DYU108" s="1195"/>
      <c r="DYV108" s="1195"/>
      <c r="DYW108" s="1195"/>
      <c r="DYX108" s="1195"/>
      <c r="DYY108" s="1193"/>
      <c r="DZB108" s="1195"/>
      <c r="DZC108" s="237"/>
      <c r="DZD108" s="1195"/>
      <c r="DZE108" s="1195"/>
      <c r="DZF108" s="1194"/>
      <c r="DZG108" s="1195"/>
      <c r="DZH108" s="1195"/>
      <c r="DZI108" s="1195"/>
      <c r="DZJ108" s="1195"/>
      <c r="DZK108" s="1193"/>
      <c r="DZT108" s="241"/>
      <c r="DZU108" s="241"/>
      <c r="DZV108" s="241"/>
      <c r="DZW108" s="241"/>
      <c r="DZX108" s="241"/>
      <c r="DZY108" s="1133"/>
      <c r="DZZ108" s="1532"/>
      <c r="EAA108" s="1531"/>
      <c r="EAB108" s="1133"/>
      <c r="EAC108" s="1133"/>
      <c r="EAD108" s="1133"/>
      <c r="EAE108" s="1529"/>
      <c r="EAF108" s="1532"/>
      <c r="EAG108" s="514"/>
      <c r="EAH108" s="1133"/>
      <c r="EAI108" s="1133"/>
      <c r="EAJ108" s="1133"/>
      <c r="EAK108" s="1133"/>
      <c r="EAL108" s="1133"/>
      <c r="EAM108" s="1133"/>
      <c r="EAN108" s="1133"/>
      <c r="EAO108" s="1133"/>
      <c r="EAP108" s="1532"/>
      <c r="EAQ108" s="1531"/>
      <c r="EAR108" s="1133"/>
      <c r="EAS108" s="1133"/>
      <c r="EAT108" s="1133"/>
      <c r="EAU108" s="1532"/>
      <c r="EAV108" s="1530"/>
      <c r="EAW108" s="1133"/>
      <c r="EAX108" s="1133"/>
      <c r="EAY108" s="1133"/>
      <c r="EAZ108" s="1133"/>
      <c r="EBA108" s="1133"/>
      <c r="EBB108" s="1133"/>
      <c r="EBC108" s="1133"/>
      <c r="EBD108" s="1133"/>
      <c r="EBE108" s="1133"/>
      <c r="EBF108" s="1532"/>
      <c r="EBG108" s="1531"/>
      <c r="EBH108" s="1133"/>
      <c r="EBI108" s="1133"/>
      <c r="EBJ108" s="1133"/>
      <c r="EBK108" s="1529"/>
      <c r="EBL108" s="1532"/>
      <c r="EBM108" s="514"/>
      <c r="EBN108" s="1133"/>
      <c r="EBO108" s="1133"/>
      <c r="EBP108" s="1195"/>
      <c r="EBQ108" s="1195"/>
      <c r="EBR108" s="1195"/>
      <c r="EBS108" s="1195"/>
      <c r="EBT108" s="1195"/>
      <c r="EBU108" s="1195"/>
      <c r="EBV108" s="1195"/>
      <c r="EBW108" s="1195"/>
      <c r="EBX108" s="1195"/>
      <c r="EBY108" s="1195"/>
      <c r="EBZ108" s="1195"/>
      <c r="ECA108" s="1195"/>
      <c r="ECB108" s="1195"/>
      <c r="ECC108" s="1195"/>
      <c r="ECD108" s="1195"/>
      <c r="ECG108" s="1194"/>
      <c r="ECM108" s="1194"/>
      <c r="ECP108" s="1194"/>
      <c r="ECT108" s="1193"/>
      <c r="ECW108" s="1193"/>
      <c r="ECZ108" s="1193"/>
      <c r="EDC108" s="1193"/>
      <c r="EDD108" s="804"/>
      <c r="EDG108" s="1195"/>
      <c r="EDH108" s="1195"/>
      <c r="EDI108" s="1195"/>
      <c r="EDJ108" s="1195"/>
      <c r="EDK108" s="1195"/>
      <c r="EDL108" s="1195"/>
      <c r="EDM108" s="1195"/>
      <c r="EDN108" s="1195"/>
      <c r="EDO108" s="1195"/>
      <c r="EDP108" s="1195"/>
      <c r="EDQ108" s="1195"/>
      <c r="EDR108" s="1195"/>
      <c r="EDS108" s="1529"/>
      <c r="EDT108" s="1530"/>
      <c r="EDU108" s="227"/>
      <c r="EDV108" s="227"/>
      <c r="EDW108" s="227"/>
      <c r="EDX108" s="1529"/>
      <c r="EDY108" s="1531"/>
      <c r="EDZ108" s="1195"/>
      <c r="EEA108" s="1195"/>
      <c r="EEB108" s="1195"/>
      <c r="EEC108" s="1195"/>
      <c r="EED108" s="1195"/>
      <c r="EEE108" s="1195"/>
      <c r="EEF108" s="1195"/>
      <c r="EEG108" s="1195"/>
      <c r="EEH108" s="1195"/>
      <c r="EEI108" s="1194"/>
      <c r="EEO108" s="1193"/>
      <c r="EFF108" s="1193"/>
      <c r="EFR108" s="1194"/>
      <c r="EGI108" s="1194"/>
      <c r="EGO108" s="1193"/>
      <c r="EGQ108" s="241"/>
      <c r="EGR108" s="226"/>
      <c r="EGS108" s="227"/>
      <c r="EGT108" s="227"/>
      <c r="EGU108" s="226"/>
      <c r="EGV108" s="226"/>
      <c r="EGW108" s="226"/>
      <c r="EGX108" s="1532"/>
      <c r="EGY108" s="1531"/>
      <c r="EGZ108" s="1133"/>
      <c r="EHA108" s="1133"/>
      <c r="EHB108" s="1133"/>
      <c r="EHC108" s="1532"/>
      <c r="EHD108" s="1530"/>
      <c r="EHE108" s="1134"/>
      <c r="EHF108" s="1134"/>
      <c r="EHG108" s="1134"/>
      <c r="EHH108" s="1134"/>
      <c r="EHI108" s="1134"/>
      <c r="EHJ108" s="1134"/>
      <c r="EHK108" s="1134"/>
      <c r="EHL108" s="1134"/>
      <c r="EHM108" s="1134"/>
      <c r="EHN108" s="1135"/>
      <c r="EHO108" s="1135"/>
      <c r="EHP108" s="1134"/>
      <c r="EHQ108" s="1134"/>
      <c r="EHR108" s="1134"/>
      <c r="EHS108" s="1135"/>
      <c r="EHT108" s="1135"/>
      <c r="EHU108" s="1134"/>
      <c r="EHV108" s="226"/>
      <c r="EHW108" s="226"/>
      <c r="EHX108" s="1132"/>
      <c r="EHY108" s="236"/>
      <c r="EHZ108" s="1132"/>
      <c r="EIA108" s="1132"/>
      <c r="EIB108" s="1132"/>
      <c r="EIC108" s="1132"/>
      <c r="EID108" s="1132"/>
      <c r="EIE108" s="236"/>
      <c r="EIF108" s="1132"/>
      <c r="EIG108" s="1132"/>
      <c r="EIH108" s="1132"/>
      <c r="EII108" s="412"/>
      <c r="EIJ108" s="1132"/>
      <c r="EIK108" s="1132"/>
      <c r="EIL108" s="238"/>
      <c r="EIM108" s="1124"/>
      <c r="EIN108" s="1124"/>
      <c r="EIO108" s="238"/>
      <c r="EIP108" s="1124"/>
      <c r="EIQ108" s="1124"/>
      <c r="EIR108" s="238"/>
      <c r="EIS108" s="1124"/>
      <c r="EIT108" s="1124"/>
      <c r="EIU108" s="1124"/>
      <c r="EIV108" s="236"/>
      <c r="EIW108" s="1132"/>
      <c r="EIX108" s="1134"/>
      <c r="EIY108" s="226"/>
      <c r="EIZ108" s="227"/>
      <c r="EJA108" s="239"/>
      <c r="EJB108" s="226"/>
      <c r="EJC108" s="226"/>
      <c r="EJD108" s="226"/>
      <c r="EJE108" s="226"/>
      <c r="EJF108" s="226"/>
      <c r="EJG108" s="226"/>
      <c r="EJH108" s="226"/>
      <c r="EJI108" s="1134"/>
      <c r="EJJ108" s="1134"/>
      <c r="EJK108" s="1529"/>
      <c r="EJL108" s="1530"/>
      <c r="EJM108" s="227"/>
      <c r="EJN108" s="227"/>
      <c r="EJO108" s="227"/>
      <c r="EJP108" s="1529"/>
      <c r="EJQ108" s="1531"/>
      <c r="EJR108" s="226"/>
      <c r="EJS108" s="1134"/>
      <c r="EJT108" s="1134"/>
      <c r="EJU108" s="1134"/>
      <c r="EJV108" s="1134"/>
      <c r="EJW108" s="1134"/>
      <c r="EJX108" s="1134"/>
      <c r="EJY108" s="1134"/>
      <c r="EJZ108" s="1195"/>
      <c r="EKA108" s="1194"/>
      <c r="EKB108" s="1195"/>
      <c r="EKC108" s="1195"/>
      <c r="EKD108" s="271"/>
      <c r="EKE108" s="1195"/>
      <c r="EKF108" s="1195"/>
      <c r="EKG108" s="1193"/>
      <c r="EKI108" s="1195"/>
      <c r="EKJ108" s="1195"/>
      <c r="EKK108" s="1195"/>
      <c r="EKL108" s="1195"/>
      <c r="EKM108" s="1195"/>
      <c r="EKN108" s="1195"/>
      <c r="EKO108" s="1195"/>
      <c r="EKP108" s="1195"/>
      <c r="EKQ108" s="1195"/>
      <c r="EKR108" s="1195"/>
      <c r="EKS108" s="1195"/>
      <c r="EKT108" s="1195"/>
      <c r="EKU108" s="1195"/>
      <c r="EKV108" s="1195"/>
      <c r="EKW108" s="1195"/>
      <c r="EKX108" s="1193"/>
      <c r="EKY108" s="1195"/>
      <c r="EKZ108" s="1195"/>
      <c r="ELA108" s="1195"/>
      <c r="ELB108" s="1195"/>
      <c r="ELC108" s="1195"/>
      <c r="ELD108" s="1195"/>
      <c r="ELE108" s="1195"/>
      <c r="ELF108" s="1195"/>
      <c r="ELG108" s="1194"/>
      <c r="ELX108" s="236"/>
      <c r="EMB108" s="447"/>
      <c r="EMD108" s="238"/>
      <c r="EMN108" s="238"/>
      <c r="EMS108" s="236"/>
      <c r="END108" s="238"/>
      <c r="ENJ108" s="412"/>
      <c r="ENM108" s="1124"/>
      <c r="ENN108" s="1124"/>
      <c r="ENO108" s="1124"/>
      <c r="ENP108" s="1124"/>
      <c r="ENQ108" s="1132"/>
      <c r="ENR108" s="289"/>
      <c r="ENS108" s="289"/>
      <c r="ENT108" s="290"/>
      <c r="ENU108" s="1124"/>
      <c r="ENV108" s="1124"/>
      <c r="ENW108" s="1124"/>
      <c r="ENX108" s="412"/>
      <c r="ENY108" s="1124"/>
      <c r="ENZ108" s="1124"/>
      <c r="EOA108" s="1124"/>
      <c r="EOB108" s="1124"/>
      <c r="EOC108" s="1124"/>
      <c r="EOD108" s="238"/>
      <c r="EOE108" s="1124"/>
      <c r="EOF108" s="1124"/>
      <c r="EOG108" s="238"/>
      <c r="EOH108" s="1124"/>
      <c r="EOI108" s="1124"/>
      <c r="EOJ108" s="1124"/>
      <c r="EOK108" s="236"/>
      <c r="EOL108" s="1124"/>
      <c r="EOM108" s="1124"/>
      <c r="EON108" s="1124"/>
      <c r="EOO108" s="1124"/>
      <c r="EOP108" s="238"/>
      <c r="EPA108" s="236"/>
      <c r="EPF108" s="238"/>
      <c r="EPV108" s="238"/>
      <c r="EQB108" s="412"/>
      <c r="EQE108" s="1124"/>
      <c r="EQF108" s="1124"/>
      <c r="EQG108" s="1124"/>
      <c r="EQH108" s="1124"/>
      <c r="EQI108" s="1132"/>
      <c r="EQJ108" s="289"/>
      <c r="EQK108" s="289"/>
      <c r="EQL108" s="290"/>
      <c r="EQM108" s="1124"/>
      <c r="EQN108" s="1124"/>
      <c r="EQO108" s="1124"/>
      <c r="EQP108" s="412"/>
      <c r="EQQ108" s="1124"/>
      <c r="EQR108" s="1124"/>
      <c r="EQS108" s="1124"/>
      <c r="EQT108" s="1124"/>
      <c r="EQU108" s="1124"/>
      <c r="EQV108" s="238"/>
      <c r="EQW108" s="1124"/>
      <c r="EQX108" s="1124"/>
      <c r="EQY108" s="238"/>
      <c r="EQZ108" s="1124"/>
      <c r="ERA108" s="1124"/>
      <c r="ERB108" s="1124"/>
      <c r="ERC108" s="236"/>
      <c r="ERD108" s="1124"/>
      <c r="ERE108" s="1124"/>
      <c r="ERF108" s="1124"/>
      <c r="ERG108" s="1124"/>
      <c r="ERH108" s="238"/>
      <c r="ERI108" s="1124"/>
      <c r="ERJ108" s="1124"/>
      <c r="ERK108" s="1124"/>
      <c r="ERL108" s="1124"/>
      <c r="ERM108" s="1124"/>
      <c r="ERN108" s="1124"/>
      <c r="ERO108" s="1124"/>
      <c r="ERP108" s="1124"/>
      <c r="ERU108" s="446"/>
      <c r="ETA108" s="1518"/>
      <c r="ETB108" s="1518"/>
      <c r="ETC108" s="1518"/>
      <c r="ETD108" s="1518"/>
      <c r="ETE108" s="1518"/>
      <c r="ETF108" s="1518"/>
    </row>
    <row r="109" spans="1:3906" ht="15" customHeight="1">
      <c r="B109" s="1518"/>
      <c r="C109" s="1518"/>
      <c r="D109" s="1518"/>
      <c r="E109" s="1518"/>
      <c r="F109" s="1518"/>
      <c r="G109" s="1518"/>
      <c r="AE109" s="448"/>
      <c r="AF109" s="449"/>
      <c r="AG109" s="413"/>
      <c r="AK109" s="450"/>
      <c r="AR109" s="238"/>
      <c r="AX109" s="412"/>
      <c r="AZ109" s="451"/>
      <c r="BE109" s="236"/>
      <c r="BL109" s="412"/>
      <c r="BR109" s="238"/>
      <c r="BU109" s="238"/>
      <c r="BV109" s="452"/>
      <c r="BW109" s="450"/>
      <c r="CD109" s="238"/>
      <c r="CJ109" s="412"/>
      <c r="CL109" s="451"/>
      <c r="CQ109" s="236"/>
      <c r="CX109" s="412"/>
      <c r="DD109" s="238"/>
      <c r="DG109" s="238"/>
      <c r="DH109" s="452"/>
      <c r="DI109" s="450"/>
      <c r="DK109" s="236"/>
      <c r="DP109" s="238"/>
      <c r="DX109" s="452"/>
      <c r="DY109" s="450"/>
      <c r="EE109" s="1124"/>
      <c r="EF109" s="238"/>
      <c r="EG109" s="1124"/>
      <c r="EH109" s="1124"/>
      <c r="EI109" s="1124"/>
      <c r="EJ109" s="1124"/>
      <c r="EK109" s="1124"/>
      <c r="EL109" s="412"/>
      <c r="EM109" s="1124"/>
      <c r="EN109" s="451"/>
      <c r="EO109" s="1124"/>
      <c r="EP109" s="1124"/>
      <c r="EQ109" s="1124"/>
      <c r="ER109" s="1124"/>
      <c r="ES109" s="236"/>
      <c r="ET109" s="1124"/>
      <c r="EU109" s="1124"/>
      <c r="EV109" s="1124"/>
      <c r="EW109" s="1124"/>
      <c r="EX109" s="1124"/>
      <c r="EY109" s="1124"/>
      <c r="EZ109" s="412"/>
      <c r="FA109" s="1124"/>
      <c r="FB109" s="1124"/>
      <c r="FC109" s="1124"/>
      <c r="FD109" s="1124"/>
      <c r="FE109" s="1124"/>
      <c r="FF109" s="238"/>
      <c r="FG109" s="1124"/>
      <c r="FH109" s="1124"/>
      <c r="FI109" s="238"/>
      <c r="FJ109" s="452"/>
      <c r="FK109" s="450"/>
      <c r="FL109" s="1124"/>
      <c r="FM109" s="236"/>
      <c r="FN109" s="1124"/>
      <c r="FO109" s="1124"/>
      <c r="FP109" s="1124"/>
      <c r="FQ109" s="1124"/>
      <c r="FR109" s="238"/>
      <c r="FS109" s="1124"/>
      <c r="FT109" s="1124"/>
      <c r="FU109" s="1124"/>
      <c r="FV109" s="1124"/>
      <c r="FW109" s="1124"/>
      <c r="FX109" s="1124"/>
      <c r="FY109" s="1124"/>
      <c r="FZ109" s="452"/>
      <c r="GA109" s="450"/>
      <c r="GB109" s="1124"/>
      <c r="GC109" s="1124"/>
      <c r="GD109" s="1124"/>
      <c r="GE109" s="1124"/>
      <c r="GF109" s="1124"/>
      <c r="GG109" s="1124"/>
      <c r="GH109" s="238"/>
      <c r="GI109" s="1124"/>
      <c r="GJ109" s="1124"/>
      <c r="GK109" s="1124"/>
      <c r="GL109" s="1124"/>
      <c r="GM109" s="1124"/>
      <c r="GN109" s="412"/>
      <c r="GO109" s="1124"/>
      <c r="GP109" s="451"/>
      <c r="GQ109" s="1124"/>
      <c r="GR109" s="1124"/>
      <c r="GS109" s="1124"/>
      <c r="GT109" s="1124"/>
      <c r="GU109" s="236"/>
      <c r="GV109" s="1124"/>
      <c r="GW109" s="1124"/>
      <c r="GX109" s="1124"/>
      <c r="GY109" s="1124"/>
      <c r="GZ109" s="1124"/>
      <c r="HA109" s="1124"/>
      <c r="HB109" s="412"/>
      <c r="HC109" s="1124"/>
      <c r="HD109" s="1124"/>
      <c r="HE109" s="1124"/>
      <c r="HF109" s="1124"/>
      <c r="HG109" s="1124"/>
      <c r="HH109" s="238"/>
      <c r="HI109" s="1124"/>
      <c r="HJ109" s="1124"/>
      <c r="HK109" s="238"/>
      <c r="HL109" s="452"/>
      <c r="HM109" s="450"/>
      <c r="HN109" s="1124"/>
      <c r="HO109" s="236"/>
      <c r="HP109" s="1124"/>
      <c r="HQ109" s="1124"/>
      <c r="HR109" s="1124"/>
      <c r="HS109" s="1124"/>
      <c r="HT109" s="238"/>
      <c r="HU109" s="1124"/>
      <c r="HV109" s="1124"/>
      <c r="HW109" s="1124"/>
      <c r="HX109" s="1124"/>
      <c r="HY109" s="1124"/>
      <c r="HZ109" s="1124"/>
      <c r="IA109" s="1124"/>
      <c r="IB109" s="452"/>
      <c r="IC109" s="450"/>
      <c r="ID109" s="1124"/>
      <c r="IE109" s="1124"/>
      <c r="IF109" s="1124"/>
      <c r="IG109" s="1124"/>
      <c r="IH109" s="1124"/>
      <c r="II109" s="1124"/>
      <c r="IJ109" s="238"/>
      <c r="IK109" s="1124"/>
      <c r="IL109" s="1124"/>
      <c r="IM109" s="1124"/>
      <c r="IN109" s="1124"/>
      <c r="IO109" s="1124"/>
      <c r="IP109" s="412"/>
      <c r="IQ109" s="1124"/>
      <c r="IR109" s="451"/>
      <c r="IS109" s="1124"/>
      <c r="IT109" s="1124"/>
      <c r="IU109" s="1124"/>
      <c r="IV109" s="1124"/>
      <c r="IW109" s="236"/>
      <c r="IX109" s="1124"/>
      <c r="IY109" s="1124"/>
      <c r="IZ109" s="1124"/>
      <c r="JA109" s="1124"/>
      <c r="JB109" s="1124"/>
      <c r="JC109" s="1124"/>
      <c r="JD109" s="412"/>
      <c r="JE109" s="1124"/>
      <c r="JF109" s="1124"/>
      <c r="JG109" s="1124"/>
      <c r="JH109" s="1124"/>
      <c r="JI109" s="1124"/>
      <c r="JJ109" s="238"/>
      <c r="JK109" s="1124"/>
      <c r="JL109" s="1124"/>
      <c r="JM109" s="238"/>
      <c r="JN109" s="452"/>
      <c r="JO109" s="450"/>
      <c r="JP109" s="1124"/>
      <c r="JQ109" s="236"/>
      <c r="JR109" s="1124"/>
      <c r="JS109" s="1124"/>
      <c r="JT109" s="1124"/>
      <c r="JU109" s="1124"/>
      <c r="JV109" s="238"/>
      <c r="JW109" s="1124"/>
      <c r="JX109" s="1124"/>
      <c r="JY109" s="1124"/>
      <c r="JZ109" s="1124"/>
      <c r="KA109" s="1124"/>
      <c r="KB109" s="1124"/>
      <c r="KC109" s="1124"/>
      <c r="KD109" s="452"/>
      <c r="KE109" s="450"/>
      <c r="KF109" s="1124"/>
      <c r="KG109" s="1124"/>
      <c r="KH109" s="1124"/>
      <c r="KI109" s="1124"/>
      <c r="KJ109" s="1124"/>
      <c r="KK109" s="1124"/>
      <c r="KL109" s="238"/>
      <c r="KM109" s="1124"/>
      <c r="KN109" s="1124"/>
      <c r="KO109" s="1124"/>
      <c r="KP109" s="1124"/>
      <c r="KQ109" s="1124"/>
      <c r="KR109" s="412"/>
      <c r="KS109" s="1124"/>
      <c r="KT109" s="451"/>
      <c r="KU109" s="1124"/>
      <c r="KV109" s="1124"/>
      <c r="KW109" s="1124"/>
      <c r="KX109" s="1124"/>
      <c r="KY109" s="236"/>
      <c r="KZ109" s="1124"/>
      <c r="LA109" s="1124"/>
      <c r="LB109" s="1124"/>
      <c r="LC109" s="1124"/>
      <c r="LD109" s="1124"/>
      <c r="LE109" s="1124"/>
      <c r="LF109" s="412"/>
      <c r="LG109" s="1124"/>
      <c r="LH109" s="1124"/>
      <c r="LI109" s="1124"/>
      <c r="LJ109" s="1124"/>
      <c r="LK109" s="1124"/>
      <c r="LL109" s="238"/>
      <c r="LM109" s="1124"/>
      <c r="LN109" s="1124"/>
      <c r="LO109" s="238"/>
      <c r="LP109" s="452"/>
      <c r="LQ109" s="450"/>
      <c r="LR109" s="1124"/>
      <c r="LS109" s="236"/>
      <c r="LT109" s="1124"/>
      <c r="LU109" s="1124"/>
      <c r="LV109" s="1124"/>
      <c r="LW109" s="1124"/>
      <c r="LX109" s="238"/>
      <c r="LY109" s="1124"/>
      <c r="LZ109" s="1124"/>
      <c r="MA109" s="1124"/>
      <c r="MB109" s="1124"/>
      <c r="MC109" s="1124"/>
      <c r="MD109" s="1124"/>
      <c r="ME109" s="1124"/>
      <c r="MF109" s="452"/>
      <c r="MG109" s="450"/>
      <c r="MH109" s="1124"/>
      <c r="MI109" s="1124"/>
      <c r="MJ109" s="1124"/>
      <c r="MK109" s="1124"/>
      <c r="ML109" s="1124"/>
      <c r="MM109" s="1124"/>
      <c r="MN109" s="238"/>
      <c r="MO109" s="1124"/>
      <c r="MP109" s="1124"/>
      <c r="MQ109" s="1124"/>
      <c r="MR109" s="1124"/>
      <c r="MS109" s="1124"/>
      <c r="MT109" s="412"/>
      <c r="MU109" s="1124"/>
      <c r="MV109" s="451"/>
      <c r="MW109" s="1124"/>
      <c r="MX109" s="1124"/>
      <c r="MY109" s="1124"/>
      <c r="MZ109" s="1124"/>
      <c r="NA109" s="236"/>
      <c r="NB109" s="1124"/>
      <c r="NC109" s="1124"/>
      <c r="ND109" s="1124"/>
      <c r="NE109" s="1124"/>
      <c r="NF109" s="1124"/>
      <c r="NG109" s="1124"/>
      <c r="NH109" s="412"/>
      <c r="NI109" s="1124"/>
      <c r="NJ109" s="1124"/>
      <c r="NK109" s="1124"/>
      <c r="NL109" s="1124"/>
      <c r="NM109" s="1124"/>
      <c r="NN109" s="238"/>
      <c r="NO109" s="1124"/>
      <c r="NP109" s="1124"/>
      <c r="NQ109" s="238"/>
      <c r="NR109" s="452"/>
      <c r="NS109" s="450"/>
      <c r="NT109" s="1124"/>
      <c r="NU109" s="236"/>
      <c r="NV109" s="1124"/>
      <c r="NW109" s="1124"/>
      <c r="NX109" s="1124"/>
      <c r="NY109" s="1124"/>
      <c r="NZ109" s="238"/>
      <c r="OA109" s="1124"/>
      <c r="OB109" s="1124"/>
      <c r="OC109" s="1124"/>
      <c r="OD109" s="1124"/>
      <c r="OE109" s="1124"/>
      <c r="OF109" s="1124"/>
      <c r="OG109" s="1124"/>
      <c r="OH109" s="452"/>
      <c r="OM109" s="236"/>
      <c r="OT109" s="412"/>
      <c r="OZ109" s="238"/>
      <c r="PC109" s="238"/>
      <c r="PD109" s="452"/>
      <c r="PE109" s="450"/>
      <c r="PL109" s="238"/>
      <c r="PM109" s="1124"/>
      <c r="PN109" s="1124"/>
      <c r="PO109" s="1124"/>
      <c r="PP109" s="1124"/>
      <c r="PQ109" s="1124"/>
      <c r="PR109" s="412"/>
      <c r="PS109" s="1124"/>
      <c r="PT109" s="451"/>
      <c r="PU109" s="1124"/>
      <c r="PV109" s="1124"/>
      <c r="PW109" s="1124"/>
      <c r="PX109" s="1124"/>
      <c r="PY109" s="236"/>
      <c r="PZ109" s="1124"/>
      <c r="QA109" s="1124"/>
      <c r="QB109" s="1124"/>
      <c r="QC109" s="1124"/>
      <c r="QD109" s="1124"/>
      <c r="QE109" s="1124"/>
      <c r="QF109" s="412"/>
      <c r="QG109" s="1124"/>
      <c r="QH109" s="1124"/>
      <c r="QI109" s="1124"/>
      <c r="QJ109" s="1124"/>
      <c r="QK109" s="1124"/>
      <c r="QL109" s="238"/>
      <c r="QM109" s="1124"/>
      <c r="QN109" s="1124"/>
      <c r="QO109" s="238"/>
      <c r="QP109" s="452"/>
      <c r="QQ109" s="450"/>
      <c r="QR109" s="1124"/>
      <c r="QS109" s="236"/>
      <c r="QT109" s="1124"/>
      <c r="QU109" s="1124"/>
      <c r="QV109" s="1124"/>
      <c r="QW109" s="1124"/>
      <c r="QX109" s="238"/>
      <c r="QY109" s="1124"/>
      <c r="QZ109" s="1124"/>
      <c r="RA109" s="1124"/>
      <c r="RB109" s="1124"/>
      <c r="RC109" s="1124"/>
      <c r="RD109" s="1124"/>
      <c r="RE109" s="1124"/>
      <c r="RF109" s="452"/>
      <c r="RG109" s="450"/>
      <c r="RH109" s="1124"/>
      <c r="RI109" s="1124"/>
      <c r="RJ109" s="1124"/>
      <c r="RK109" s="1124"/>
      <c r="RL109" s="1124"/>
      <c r="RM109" s="1124"/>
      <c r="RN109" s="238"/>
      <c r="RO109" s="1124"/>
      <c r="RP109" s="1124"/>
      <c r="RQ109" s="1124"/>
      <c r="RR109" s="1124"/>
      <c r="RS109" s="1124"/>
      <c r="RT109" s="412"/>
      <c r="RU109" s="1124"/>
      <c r="RV109" s="451"/>
      <c r="RW109" s="1124"/>
      <c r="RX109" s="1124"/>
      <c r="RY109" s="1124"/>
      <c r="RZ109" s="1124"/>
      <c r="SA109" s="236"/>
      <c r="SB109" s="1124"/>
      <c r="SC109" s="1124"/>
      <c r="SD109" s="1124"/>
      <c r="SE109" s="1124"/>
      <c r="SF109" s="1124"/>
      <c r="SG109" s="1124"/>
      <c r="SH109" s="412"/>
      <c r="SI109" s="1124"/>
      <c r="SJ109" s="1124"/>
      <c r="SK109" s="1124"/>
      <c r="SL109" s="1124"/>
      <c r="SM109" s="1124"/>
      <c r="SN109" s="238"/>
      <c r="SO109" s="1124"/>
      <c r="SP109" s="1124"/>
      <c r="SQ109" s="238"/>
      <c r="SR109" s="452"/>
      <c r="SS109" s="450"/>
      <c r="ST109" s="1124"/>
      <c r="SU109" s="236"/>
      <c r="SV109" s="1124"/>
      <c r="SW109" s="1124"/>
      <c r="SX109" s="1124"/>
      <c r="SY109" s="1124"/>
      <c r="SZ109" s="238"/>
      <c r="TA109" s="1124"/>
      <c r="TB109" s="1124"/>
      <c r="TC109" s="1124"/>
      <c r="TD109" s="1124"/>
      <c r="TE109" s="1124"/>
      <c r="TF109" s="1124"/>
      <c r="TG109" s="1124"/>
      <c r="TH109" s="452"/>
      <c r="TI109" s="450"/>
      <c r="TJ109" s="1124"/>
      <c r="TK109" s="1124"/>
      <c r="TL109" s="1124"/>
      <c r="TM109" s="1124"/>
      <c r="TN109" s="1124"/>
      <c r="TO109" s="1124"/>
      <c r="TP109" s="238"/>
      <c r="TQ109" s="1124"/>
      <c r="TR109" s="1124"/>
      <c r="TS109" s="1124"/>
      <c r="TT109" s="1124"/>
      <c r="TU109" s="1124"/>
      <c r="TV109" s="412"/>
      <c r="TW109" s="1124"/>
      <c r="TX109" s="451"/>
      <c r="TY109" s="1124"/>
      <c r="TZ109" s="1124"/>
      <c r="UA109" s="1124"/>
      <c r="UB109" s="1124"/>
      <c r="UC109" s="236"/>
      <c r="UD109" s="1124"/>
      <c r="UE109" s="1124"/>
      <c r="UF109" s="1124"/>
      <c r="UG109" s="1124"/>
      <c r="UH109" s="1124"/>
      <c r="UI109" s="1124"/>
      <c r="UJ109" s="412"/>
      <c r="UK109" s="1124"/>
      <c r="UL109" s="1124"/>
      <c r="UM109" s="1124"/>
      <c r="UN109" s="1124"/>
      <c r="UO109" s="1124"/>
      <c r="UP109" s="238"/>
      <c r="UQ109" s="1124"/>
      <c r="UR109" s="1124"/>
      <c r="US109" s="238"/>
      <c r="UT109" s="452"/>
      <c r="UU109" s="450"/>
      <c r="UV109" s="1124"/>
      <c r="UW109" s="236"/>
      <c r="UX109" s="1124"/>
      <c r="UY109" s="1124"/>
      <c r="UZ109" s="1124"/>
      <c r="VA109" s="1124"/>
      <c r="VB109" s="238"/>
      <c r="VC109" s="1124"/>
      <c r="VD109" s="1124"/>
      <c r="VE109" s="1124"/>
      <c r="VF109" s="1124"/>
      <c r="VG109" s="1124"/>
      <c r="VH109" s="1124"/>
      <c r="VI109" s="1124"/>
      <c r="VJ109" s="452"/>
      <c r="VK109" s="450"/>
      <c r="VL109" s="1124"/>
      <c r="VM109" s="1124"/>
      <c r="VN109" s="1124"/>
      <c r="VO109" s="1124"/>
      <c r="VP109" s="1124"/>
      <c r="VQ109" s="1124"/>
      <c r="VR109" s="238"/>
      <c r="VS109" s="1124"/>
      <c r="VT109" s="1124"/>
      <c r="VU109" s="1124"/>
      <c r="VV109" s="1124"/>
      <c r="VW109" s="1124"/>
      <c r="VX109" s="412"/>
      <c r="VY109" s="1124"/>
      <c r="VZ109" s="451"/>
      <c r="WA109" s="1124"/>
      <c r="WB109" s="1124"/>
      <c r="WC109" s="1124"/>
      <c r="WD109" s="1124"/>
      <c r="WE109" s="236"/>
      <c r="WF109" s="1124"/>
      <c r="WG109" s="1124"/>
      <c r="WH109" s="1124"/>
      <c r="WI109" s="1124"/>
      <c r="WJ109" s="1124"/>
      <c r="WK109" s="1124"/>
      <c r="WL109" s="412"/>
      <c r="WM109" s="1124"/>
      <c r="WN109" s="1124"/>
      <c r="WO109" s="1124"/>
      <c r="WP109" s="1124"/>
      <c r="WQ109" s="1124"/>
      <c r="WR109" s="238"/>
      <c r="WS109" s="1124"/>
      <c r="WT109" s="1124"/>
      <c r="WU109" s="238"/>
      <c r="WV109" s="452"/>
      <c r="WW109" s="450"/>
      <c r="WX109" s="1124"/>
      <c r="WY109" s="236"/>
      <c r="WZ109" s="1124"/>
      <c r="XA109" s="1124"/>
      <c r="XB109" s="1124"/>
      <c r="XC109" s="1124"/>
      <c r="XD109" s="238"/>
      <c r="XE109" s="1124"/>
      <c r="XF109" s="1124"/>
      <c r="XG109" s="1124"/>
      <c r="XH109" s="1124"/>
      <c r="XI109" s="1124"/>
      <c r="XJ109" s="1124"/>
      <c r="XK109" s="1124"/>
      <c r="XL109" s="452"/>
      <c r="XM109" s="450"/>
      <c r="XN109" s="1124"/>
      <c r="XO109" s="1124"/>
      <c r="XP109" s="1124"/>
      <c r="XQ109" s="1124"/>
      <c r="XR109" s="1124"/>
      <c r="XS109" s="1124"/>
      <c r="XT109" s="238"/>
      <c r="XU109" s="1124"/>
      <c r="XV109" s="1124"/>
      <c r="XW109" s="1124"/>
      <c r="XX109" s="1124"/>
      <c r="XY109" s="1124"/>
      <c r="XZ109" s="412"/>
      <c r="YA109" s="1124"/>
      <c r="YB109" s="451"/>
      <c r="YC109" s="1124"/>
      <c r="YD109" s="1124"/>
      <c r="YE109" s="1124"/>
      <c r="YF109" s="1124"/>
      <c r="YG109" s="236"/>
      <c r="YH109" s="1124"/>
      <c r="YI109" s="1124"/>
      <c r="YJ109" s="1124"/>
      <c r="YK109" s="1124"/>
      <c r="YL109" s="1124"/>
      <c r="YM109" s="1124"/>
      <c r="YN109" s="412"/>
      <c r="YO109" s="1124"/>
      <c r="YP109" s="1124"/>
      <c r="YQ109" s="1124"/>
      <c r="YR109" s="1124"/>
      <c r="YS109" s="1124"/>
      <c r="YT109" s="238"/>
      <c r="YU109" s="1124"/>
      <c r="YV109" s="1124"/>
      <c r="YW109" s="238"/>
      <c r="YX109" s="452"/>
      <c r="YY109" s="450"/>
      <c r="YZ109" s="1124"/>
      <c r="ZA109" s="236"/>
      <c r="ZB109" s="1124"/>
      <c r="ZC109" s="1124"/>
      <c r="ZD109" s="1124"/>
      <c r="ZE109" s="1124"/>
      <c r="ZF109" s="238"/>
      <c r="ZG109" s="1124"/>
      <c r="ZH109" s="1124"/>
      <c r="ZI109" s="1124"/>
      <c r="ZJ109" s="1124"/>
      <c r="ZK109" s="1124"/>
      <c r="ZL109" s="1124"/>
      <c r="ZM109" s="1124"/>
      <c r="ZN109" s="452"/>
      <c r="ZO109" s="450"/>
      <c r="ZP109" s="1124"/>
      <c r="ZQ109" s="1124"/>
      <c r="ZR109" s="1124"/>
      <c r="ZS109" s="1124"/>
      <c r="ZT109" s="1124"/>
      <c r="ZU109" s="1124"/>
      <c r="ZV109" s="238"/>
      <c r="ZW109" s="1124"/>
      <c r="ZX109" s="1124"/>
      <c r="ZY109" s="1124"/>
      <c r="ZZ109" s="1124"/>
      <c r="AAA109" s="1124"/>
      <c r="AAB109" s="412"/>
      <c r="AAC109" s="1124"/>
      <c r="AAD109" s="451"/>
      <c r="AAE109" s="1124"/>
      <c r="AAF109" s="1124"/>
      <c r="AAG109" s="1124"/>
      <c r="AAH109" s="1124"/>
      <c r="AAI109" s="236"/>
      <c r="AAJ109" s="1124"/>
      <c r="AAK109" s="1124"/>
      <c r="AAL109" s="1124"/>
      <c r="AAM109" s="1124"/>
      <c r="AAN109" s="1124"/>
      <c r="AAO109" s="1124"/>
      <c r="AAP109" s="412"/>
      <c r="AAQ109" s="1124"/>
      <c r="AAR109" s="1124"/>
      <c r="AAS109" s="1124"/>
      <c r="AAT109" s="1124"/>
      <c r="AAU109" s="1124"/>
      <c r="AAV109" s="238"/>
      <c r="AAW109" s="1124"/>
      <c r="AAX109" s="1124"/>
      <c r="AAY109" s="238"/>
      <c r="AAZ109" s="452"/>
      <c r="ABA109" s="450"/>
      <c r="ABB109" s="1124"/>
      <c r="ABC109" s="236"/>
      <c r="ABD109" s="1124"/>
      <c r="ABE109" s="1124"/>
      <c r="ABF109" s="1124"/>
      <c r="ABG109" s="1124"/>
      <c r="ABH109" s="238"/>
      <c r="ABI109" s="1124"/>
      <c r="ABJ109" s="1124"/>
      <c r="ABK109" s="1124"/>
      <c r="ABL109" s="1124"/>
      <c r="ABM109" s="1124"/>
      <c r="ABN109" s="1124"/>
      <c r="ABO109" s="1124"/>
      <c r="ABP109" s="452"/>
      <c r="ABQ109" s="450"/>
      <c r="ABR109" s="1124"/>
      <c r="ABS109" s="1124"/>
      <c r="ABT109" s="1124"/>
      <c r="ABU109" s="1124"/>
      <c r="ABV109" s="1124"/>
      <c r="ABW109" s="1124"/>
      <c r="ABX109" s="238"/>
      <c r="ABY109" s="1124"/>
      <c r="ABZ109" s="1124"/>
      <c r="ACA109" s="1124"/>
      <c r="ACB109" s="1124"/>
      <c r="ACC109" s="1124"/>
      <c r="ACD109" s="412"/>
      <c r="ACE109" s="1124"/>
      <c r="ACF109" s="451"/>
      <c r="ACG109" s="1124"/>
      <c r="ACH109" s="1124"/>
      <c r="ACI109" s="1124"/>
      <c r="ACJ109" s="1124"/>
      <c r="ACK109" s="236"/>
      <c r="ACL109" s="1124"/>
      <c r="ACM109" s="1124"/>
      <c r="ACN109" s="1124"/>
      <c r="ACO109" s="1124"/>
      <c r="ACP109" s="1124"/>
      <c r="ACQ109" s="1124"/>
      <c r="ACR109" s="412"/>
      <c r="ACS109" s="1124"/>
      <c r="ACT109" s="1124"/>
      <c r="ACU109" s="1124"/>
      <c r="ACV109" s="1124"/>
      <c r="ACW109" s="1124"/>
      <c r="ACX109" s="238"/>
      <c r="ACY109" s="1124"/>
      <c r="ACZ109" s="1124"/>
      <c r="ADA109" s="238"/>
      <c r="ADB109" s="452"/>
      <c r="ADC109" s="450"/>
      <c r="ADD109" s="1124"/>
      <c r="ADE109" s="236"/>
      <c r="ADF109" s="1124"/>
      <c r="ADG109" s="1124"/>
      <c r="ADH109" s="1124"/>
      <c r="ADI109" s="1124"/>
      <c r="ADJ109" s="238"/>
      <c r="ADK109" s="1124"/>
      <c r="ADL109" s="1124"/>
      <c r="ADM109" s="1124"/>
      <c r="ADN109" s="1124"/>
      <c r="ADO109" s="1124"/>
      <c r="ADP109" s="1124"/>
      <c r="ADQ109" s="1124"/>
      <c r="ADR109" s="452"/>
      <c r="ADS109" s="450"/>
      <c r="ADT109" s="1124"/>
      <c r="ADU109" s="1124"/>
      <c r="ADV109" s="1124"/>
      <c r="ADW109" s="1124"/>
      <c r="ADX109" s="1124"/>
      <c r="ADY109" s="1124"/>
      <c r="ADZ109" s="238"/>
      <c r="AEA109" s="1124"/>
      <c r="AEB109" s="1124"/>
      <c r="AEC109" s="1124"/>
      <c r="AED109" s="1124"/>
      <c r="AEE109" s="1124"/>
      <c r="AEF109" s="412"/>
      <c r="AEG109" s="1124"/>
      <c r="AEH109" s="451"/>
      <c r="AEI109" s="1124"/>
      <c r="AEJ109" s="1124"/>
      <c r="AEK109" s="1124"/>
      <c r="AEL109" s="1124"/>
      <c r="AEM109" s="236"/>
      <c r="AEN109" s="1124"/>
      <c r="AEO109" s="1124"/>
      <c r="AEP109" s="1124"/>
      <c r="AEQ109" s="1124"/>
      <c r="AER109" s="1124"/>
      <c r="AES109" s="1124"/>
      <c r="AET109" s="412"/>
      <c r="AEU109" s="1124"/>
      <c r="AEV109" s="1124"/>
      <c r="AEW109" s="1124"/>
      <c r="AEX109" s="1124"/>
      <c r="AEY109" s="1124"/>
      <c r="AEZ109" s="238"/>
      <c r="AFA109" s="1124"/>
      <c r="AFB109" s="1124"/>
      <c r="AFC109" s="238"/>
      <c r="AFD109" s="452"/>
      <c r="AFE109" s="450"/>
      <c r="AFF109" s="1124"/>
      <c r="AFG109" s="236"/>
      <c r="AFH109" s="1124"/>
      <c r="AFI109" s="1124"/>
      <c r="AFJ109" s="1124"/>
      <c r="AFK109" s="1124"/>
      <c r="AFL109" s="238"/>
      <c r="AFM109" s="1124"/>
      <c r="AFN109" s="1124"/>
      <c r="AFO109" s="1124"/>
      <c r="AFP109" s="1124"/>
      <c r="AFQ109" s="1124"/>
      <c r="AFR109" s="1124"/>
      <c r="AFS109" s="1124"/>
      <c r="AFT109" s="452"/>
      <c r="AFU109" s="450"/>
      <c r="AFV109" s="1124"/>
      <c r="AFW109" s="1124"/>
      <c r="AFX109" s="1124"/>
      <c r="AFY109" s="1124"/>
      <c r="AFZ109" s="1124"/>
      <c r="AGA109" s="1124"/>
      <c r="AGB109" s="238"/>
      <c r="AGC109" s="1124"/>
      <c r="AGD109" s="1124"/>
      <c r="AGE109" s="1124"/>
      <c r="AGF109" s="1124"/>
      <c r="AGG109" s="1124"/>
      <c r="AGH109" s="412"/>
      <c r="AGI109" s="1124"/>
      <c r="AGJ109" s="451"/>
      <c r="AGK109" s="1124"/>
      <c r="AGL109" s="1124"/>
      <c r="AGM109" s="1124"/>
      <c r="AGN109" s="1124"/>
      <c r="AGO109" s="236"/>
      <c r="AGP109" s="1124"/>
      <c r="AGQ109" s="1124"/>
      <c r="AGR109" s="1124"/>
      <c r="AGS109" s="1124"/>
      <c r="AGT109" s="1124"/>
      <c r="AGU109" s="1124"/>
      <c r="AGV109" s="412"/>
      <c r="AGW109" s="1124"/>
      <c r="AGX109" s="1124"/>
      <c r="AGY109" s="1124"/>
      <c r="AGZ109" s="1124"/>
      <c r="AHA109" s="1124"/>
      <c r="AHB109" s="238"/>
      <c r="AHC109" s="1124"/>
      <c r="AHD109" s="1124"/>
      <c r="AHE109" s="238"/>
      <c r="AHF109" s="452"/>
      <c r="AHG109" s="450"/>
      <c r="AHH109" s="1124"/>
      <c r="AHI109" s="236"/>
      <c r="AHJ109" s="1124"/>
      <c r="AHK109" s="1124"/>
      <c r="AHL109" s="1124"/>
      <c r="AHM109" s="1124"/>
      <c r="AHN109" s="238"/>
      <c r="AHO109" s="1124"/>
      <c r="AHP109" s="1124"/>
      <c r="AHQ109" s="1124"/>
      <c r="AHR109" s="1124"/>
      <c r="AHS109" s="1124"/>
      <c r="AHT109" s="1124"/>
      <c r="AHU109" s="1124"/>
      <c r="AHV109" s="452"/>
      <c r="AHW109" s="450"/>
      <c r="AHX109" s="1124"/>
      <c r="AHY109" s="1124"/>
      <c r="AHZ109" s="1124"/>
      <c r="AIA109" s="1124"/>
      <c r="AIB109" s="1124"/>
      <c r="AIC109" s="1124"/>
      <c r="AID109" s="238"/>
      <c r="AIE109" s="1124"/>
      <c r="AIF109" s="1124"/>
      <c r="AIG109" s="1124"/>
      <c r="AIH109" s="1124"/>
      <c r="AII109" s="1124"/>
      <c r="AIJ109" s="412"/>
      <c r="AIK109" s="1124"/>
      <c r="AIL109" s="451"/>
      <c r="AIM109" s="1124"/>
      <c r="AIN109" s="1124"/>
      <c r="AIO109" s="1124"/>
      <c r="AIP109" s="1124"/>
      <c r="AIQ109" s="236"/>
      <c r="AIR109" s="1124"/>
      <c r="AIS109" s="1124"/>
      <c r="AIT109" s="1124"/>
      <c r="AIU109" s="1124"/>
      <c r="AIV109" s="1124"/>
      <c r="AIW109" s="1124"/>
      <c r="AIX109" s="412"/>
      <c r="AIY109" s="1124"/>
      <c r="AIZ109" s="1124"/>
      <c r="AJA109" s="1124"/>
      <c r="AJB109" s="1124"/>
      <c r="AJC109" s="1124"/>
      <c r="AJD109" s="238"/>
      <c r="AJE109" s="1124"/>
      <c r="AJF109" s="1124"/>
      <c r="AJG109" s="238"/>
      <c r="AJH109" s="452"/>
      <c r="AJI109" s="450"/>
      <c r="AJJ109" s="1124"/>
      <c r="AJK109" s="236"/>
      <c r="AJL109" s="1124"/>
      <c r="AJM109" s="1124"/>
      <c r="AJN109" s="1124"/>
      <c r="AJO109" s="1124"/>
      <c r="AJP109" s="238"/>
      <c r="AJQ109" s="1124"/>
      <c r="AJR109" s="1124"/>
      <c r="AJS109" s="1124"/>
      <c r="AJT109" s="1124"/>
      <c r="AJU109" s="1124"/>
      <c r="AJV109" s="1124"/>
      <c r="AJW109" s="1124"/>
      <c r="AJX109" s="452"/>
      <c r="AJY109" s="450"/>
      <c r="AJZ109" s="1124"/>
      <c r="AKA109" s="1124"/>
      <c r="AKB109" s="1124"/>
      <c r="AKC109" s="1124"/>
      <c r="AKD109" s="1124"/>
      <c r="AKE109" s="1124"/>
      <c r="AKF109" s="238"/>
      <c r="AKG109" s="1124"/>
      <c r="AKH109" s="1124"/>
      <c r="AKI109" s="1124"/>
      <c r="AKJ109" s="1124"/>
      <c r="AKK109" s="1124"/>
      <c r="AKL109" s="412"/>
      <c r="AKM109" s="1124"/>
      <c r="AKN109" s="451"/>
      <c r="AKO109" s="1124"/>
      <c r="AKP109" s="1124"/>
      <c r="AKQ109" s="1124"/>
      <c r="AKR109" s="1124"/>
      <c r="AKS109" s="236"/>
      <c r="AKT109" s="1124"/>
      <c r="AKU109" s="1124"/>
      <c r="AKV109" s="1124"/>
      <c r="AKW109" s="1124"/>
      <c r="AKX109" s="1124"/>
      <c r="AKY109" s="1124"/>
      <c r="AKZ109" s="412"/>
      <c r="ALA109" s="1124"/>
      <c r="ALB109" s="1124"/>
      <c r="ALC109" s="1124"/>
      <c r="ALD109" s="1124"/>
      <c r="ALE109" s="1124"/>
      <c r="ALF109" s="238"/>
      <c r="ALG109" s="1124"/>
      <c r="ALH109" s="1124"/>
      <c r="ALI109" s="238"/>
      <c r="ALJ109" s="452"/>
      <c r="ALK109" s="450"/>
      <c r="ALL109" s="1124"/>
      <c r="ALM109" s="236"/>
      <c r="ALN109" s="1124"/>
      <c r="ALO109" s="1124"/>
      <c r="ALP109" s="1124"/>
      <c r="ALQ109" s="1124"/>
      <c r="ALR109" s="238"/>
      <c r="ALS109" s="1124"/>
      <c r="ALT109" s="1124"/>
      <c r="ALU109" s="1124"/>
      <c r="ALV109" s="1124"/>
      <c r="ALW109" s="1124"/>
      <c r="ALX109" s="1124"/>
      <c r="ALY109" s="1124"/>
      <c r="ALZ109" s="452"/>
      <c r="AMA109" s="450"/>
      <c r="AMB109" s="1124"/>
      <c r="AMC109" s="1124"/>
      <c r="AMD109" s="1124"/>
      <c r="AME109" s="1124"/>
      <c r="AMF109" s="1124"/>
      <c r="AMG109" s="1124"/>
      <c r="AMH109" s="238"/>
      <c r="AMI109" s="1124"/>
      <c r="AMJ109" s="1124"/>
      <c r="AMK109" s="1124"/>
      <c r="AML109" s="1124"/>
      <c r="AMM109" s="1124"/>
      <c r="AMN109" s="412"/>
      <c r="AMO109" s="1124"/>
      <c r="AMP109" s="451"/>
      <c r="AMQ109" s="1124"/>
      <c r="AMR109" s="1124"/>
      <c r="AMS109" s="1124"/>
      <c r="AMT109" s="1124"/>
      <c r="AMU109" s="236"/>
      <c r="AMV109" s="1124"/>
      <c r="AMW109" s="1124"/>
      <c r="AMX109" s="1124"/>
      <c r="AMY109" s="1124"/>
      <c r="AMZ109" s="1124"/>
      <c r="ANA109" s="1124"/>
      <c r="ANB109" s="412"/>
      <c r="ANC109" s="1124"/>
      <c r="AND109" s="1124"/>
      <c r="ANE109" s="1124"/>
      <c r="ANF109" s="1124"/>
      <c r="ANG109" s="1124"/>
      <c r="ANH109" s="238"/>
      <c r="ANI109" s="1124"/>
      <c r="ANJ109" s="1124"/>
      <c r="ANK109" s="238"/>
      <c r="ANL109" s="452"/>
      <c r="ANM109" s="450"/>
      <c r="ANN109" s="1124"/>
      <c r="ANO109" s="236"/>
      <c r="ANP109" s="1124"/>
      <c r="ANQ109" s="1124"/>
      <c r="ANR109" s="1124"/>
      <c r="ANS109" s="1124"/>
      <c r="ANT109" s="238"/>
      <c r="ANU109" s="1124"/>
      <c r="ANV109" s="1124"/>
      <c r="ANW109" s="1124"/>
      <c r="ANX109" s="1124"/>
      <c r="ANY109" s="1124"/>
      <c r="ANZ109" s="1124"/>
      <c r="AOA109" s="1124"/>
      <c r="AOB109" s="452"/>
      <c r="AOC109" s="450"/>
      <c r="AOD109" s="1124"/>
      <c r="AOE109" s="1124"/>
      <c r="AOF109" s="1124"/>
      <c r="AOG109" s="1124"/>
      <c r="AOH109" s="1124"/>
      <c r="AOI109" s="1124"/>
      <c r="AOJ109" s="238"/>
      <c r="AOK109" s="1124"/>
      <c r="AOL109" s="1124"/>
      <c r="AOM109" s="1124"/>
      <c r="AON109" s="1124"/>
      <c r="AOO109" s="1124"/>
      <c r="AOP109" s="412"/>
      <c r="AOQ109" s="1124"/>
      <c r="AOR109" s="451"/>
      <c r="AOS109" s="1124"/>
      <c r="AOT109" s="1124"/>
      <c r="AOU109" s="1124"/>
      <c r="AOV109" s="1124"/>
      <c r="AOW109" s="236"/>
      <c r="AOX109" s="1124"/>
      <c r="AOY109" s="1124"/>
      <c r="AOZ109" s="1124"/>
      <c r="APA109" s="1124"/>
      <c r="APB109" s="1124"/>
      <c r="APC109" s="1124"/>
      <c r="APD109" s="412"/>
      <c r="APE109" s="1124"/>
      <c r="APF109" s="1124"/>
      <c r="APG109" s="1124"/>
      <c r="APH109" s="1124"/>
      <c r="API109" s="1124"/>
      <c r="APJ109" s="238"/>
      <c r="APK109" s="1124"/>
      <c r="APL109" s="1124"/>
      <c r="APM109" s="238"/>
      <c r="APN109" s="452"/>
      <c r="APO109" s="450"/>
      <c r="APP109" s="1124"/>
      <c r="APQ109" s="236"/>
      <c r="APR109" s="1124"/>
      <c r="APS109" s="1124"/>
      <c r="APT109" s="1124"/>
      <c r="APU109" s="1124"/>
      <c r="APV109" s="238"/>
      <c r="APW109" s="1124"/>
      <c r="APX109" s="1124"/>
      <c r="APY109" s="1124"/>
      <c r="APZ109" s="1124"/>
      <c r="AQA109" s="1124"/>
      <c r="AQB109" s="1124"/>
      <c r="AQC109" s="1124"/>
      <c r="AQD109" s="452"/>
      <c r="AQE109" s="450"/>
      <c r="AQF109" s="1124"/>
      <c r="AQG109" s="1124"/>
      <c r="AQH109" s="1124"/>
      <c r="AQI109" s="1124"/>
      <c r="AQJ109" s="1124"/>
      <c r="AQK109" s="1124"/>
      <c r="AQL109" s="238"/>
      <c r="AQM109" s="1124"/>
      <c r="AQN109" s="1124"/>
      <c r="AQO109" s="1124"/>
      <c r="AQP109" s="1124"/>
      <c r="AQQ109" s="1124"/>
      <c r="AQR109" s="412"/>
      <c r="AQS109" s="1124"/>
      <c r="AQT109" s="451"/>
      <c r="AQU109" s="1124"/>
      <c r="AQV109" s="1124"/>
      <c r="AQW109" s="1124"/>
      <c r="AQX109" s="1124"/>
      <c r="AQY109" s="236"/>
      <c r="AQZ109" s="1124"/>
      <c r="ARA109" s="1124"/>
      <c r="ARB109" s="1124"/>
      <c r="ARC109" s="1124"/>
      <c r="ARD109" s="1124"/>
      <c r="ARE109" s="1124"/>
      <c r="ARF109" s="412"/>
      <c r="ARG109" s="1124"/>
      <c r="ARH109" s="1124"/>
      <c r="ARI109" s="1124"/>
      <c r="ARJ109" s="1124"/>
      <c r="ARK109" s="1124"/>
      <c r="ARL109" s="238"/>
      <c r="ARM109" s="1124"/>
      <c r="ARN109" s="1124"/>
      <c r="ARO109" s="238"/>
      <c r="ARP109" s="452"/>
      <c r="ARQ109" s="450"/>
      <c r="ARR109" s="1124"/>
      <c r="ARS109" s="236"/>
      <c r="ART109" s="1124"/>
      <c r="ARU109" s="1124"/>
      <c r="ARV109" s="1124"/>
      <c r="ARW109" s="1124"/>
      <c r="ARX109" s="238"/>
      <c r="ARY109" s="1124"/>
      <c r="ARZ109" s="1124"/>
      <c r="ASA109" s="1124"/>
      <c r="ASB109" s="1124"/>
      <c r="ASC109" s="1124"/>
      <c r="ASD109" s="1124"/>
      <c r="ASE109" s="1124"/>
      <c r="ASF109" s="452"/>
      <c r="ASG109" s="450"/>
      <c r="ASH109" s="1124"/>
      <c r="ASI109" s="1124"/>
      <c r="ASJ109" s="1124"/>
      <c r="ASK109" s="1124"/>
      <c r="ASL109" s="1124"/>
      <c r="ASM109" s="1124"/>
      <c r="ASN109" s="238"/>
      <c r="ASO109" s="1124"/>
      <c r="ASP109" s="1124"/>
      <c r="ASQ109" s="1124"/>
      <c r="ASR109" s="1124"/>
      <c r="ASS109" s="1124"/>
      <c r="AST109" s="412"/>
      <c r="ASU109" s="1124"/>
      <c r="ASV109" s="451"/>
      <c r="ASW109" s="1124"/>
      <c r="ASX109" s="1124"/>
      <c r="ASY109" s="1124"/>
      <c r="ASZ109" s="1124"/>
      <c r="ATA109" s="236"/>
      <c r="ATB109" s="1124"/>
      <c r="ATC109" s="1124"/>
      <c r="ATD109" s="1124"/>
      <c r="ATE109" s="1124"/>
      <c r="ATF109" s="1124"/>
      <c r="ATG109" s="1124"/>
      <c r="ATH109" s="412"/>
      <c r="ATI109" s="1124"/>
      <c r="ATJ109" s="1124"/>
      <c r="ATK109" s="1124"/>
      <c r="ATL109" s="1124"/>
      <c r="ATM109" s="1124"/>
      <c r="ATN109" s="238"/>
      <c r="ATO109" s="1124"/>
      <c r="ATP109" s="1124"/>
      <c r="ATQ109" s="238"/>
      <c r="ATR109" s="452"/>
      <c r="ATS109" s="450"/>
      <c r="ATT109" s="1124"/>
      <c r="ATU109" s="236"/>
      <c r="ATV109" s="1124"/>
      <c r="ATW109" s="1124"/>
      <c r="ATX109" s="1124"/>
      <c r="ATY109" s="1124"/>
      <c r="ATZ109" s="238"/>
      <c r="AUA109" s="1124"/>
      <c r="AUB109" s="1124"/>
      <c r="AUC109" s="1124"/>
      <c r="AUD109" s="1124"/>
      <c r="AUE109" s="1124"/>
      <c r="AUF109" s="1124"/>
      <c r="AUG109" s="1124"/>
      <c r="AUH109" s="452"/>
      <c r="AUJ109" s="1179"/>
      <c r="AUK109" s="1179"/>
      <c r="AUL109" s="1138"/>
      <c r="AUM109" s="1138"/>
      <c r="AUN109" s="630"/>
      <c r="AUO109" s="1177"/>
      <c r="AUP109" s="1177"/>
      <c r="AUY109" s="553"/>
      <c r="AVD109" s="742"/>
      <c r="AVE109" s="450"/>
      <c r="AVF109" s="265"/>
      <c r="AVG109" s="1007"/>
      <c r="AVL109" s="238"/>
      <c r="AVT109" s="452"/>
      <c r="AVU109" s="450"/>
      <c r="AVW109" s="879"/>
      <c r="AVX109" s="872"/>
      <c r="AVY109" s="872"/>
      <c r="AVZ109" s="872"/>
      <c r="AWA109" s="872"/>
      <c r="AWB109" s="872"/>
      <c r="AWC109" s="872"/>
      <c r="AWD109" s="872"/>
      <c r="AWE109" s="872"/>
      <c r="AWF109" s="872"/>
      <c r="AWG109" s="872"/>
      <c r="AWH109" s="872"/>
      <c r="AWI109" s="872"/>
      <c r="AWJ109" s="872"/>
      <c r="AWK109" s="872"/>
      <c r="AWL109" s="1169"/>
      <c r="AWM109" s="1169"/>
      <c r="AWN109" s="1169"/>
      <c r="AWO109" s="1169"/>
      <c r="AWP109" s="872"/>
      <c r="AWQ109" s="872"/>
      <c r="AWR109" s="872"/>
      <c r="AWS109" s="872"/>
      <c r="AWT109" s="872"/>
      <c r="AWU109" s="872"/>
      <c r="AWV109" s="872"/>
      <c r="AWW109" s="872"/>
      <c r="AWX109" s="880"/>
      <c r="AXA109" s="450"/>
      <c r="AXH109" s="238"/>
      <c r="AXL109" s="265"/>
      <c r="AXM109" s="1007"/>
      <c r="AXN109" s="412"/>
      <c r="AXP109" s="451"/>
      <c r="AXQ109" s="450"/>
      <c r="AXS109" s="412"/>
      <c r="AXU109" s="448"/>
      <c r="AXV109" s="449"/>
      <c r="AXW109" s="413"/>
      <c r="AXY109" s="237"/>
      <c r="AXZ109" s="452"/>
      <c r="AYA109" s="450"/>
      <c r="AYB109" s="1208"/>
      <c r="AYC109" s="1138"/>
      <c r="AYH109" s="238"/>
      <c r="AYJ109" s="452"/>
      <c r="AYK109" s="450"/>
      <c r="AYL109" s="236"/>
      <c r="AYO109" s="448"/>
      <c r="AYP109" s="449"/>
      <c r="AYQ109" s="413"/>
      <c r="AYR109" s="238"/>
      <c r="AYT109" s="452"/>
      <c r="AYU109" s="450"/>
      <c r="AZB109" s="238"/>
      <c r="AZH109" s="412"/>
      <c r="AZJ109" s="451"/>
      <c r="AZK109" s="1124"/>
      <c r="AZL109" s="1124"/>
      <c r="AZM109" s="1124"/>
      <c r="AZN109" s="1124"/>
      <c r="AZO109" s="236"/>
      <c r="AZP109" s="1124"/>
      <c r="AZQ109" s="1124"/>
      <c r="AZR109" s="1124"/>
      <c r="AZS109" s="1124"/>
      <c r="AZT109" s="1124"/>
      <c r="AZU109" s="1124"/>
      <c r="AZV109" s="412"/>
      <c r="AZW109" s="1124"/>
      <c r="AZX109" s="1124"/>
      <c r="AZY109" s="1124"/>
      <c r="AZZ109" s="1124"/>
      <c r="BAA109" s="1124"/>
      <c r="BAB109" s="238"/>
      <c r="BAC109" s="1124"/>
      <c r="BAD109" s="1124"/>
      <c r="BAE109" s="238"/>
      <c r="BAF109" s="452"/>
      <c r="BAG109" s="450"/>
      <c r="BAH109" s="1124"/>
      <c r="BAI109" s="236"/>
      <c r="BAJ109" s="1124"/>
      <c r="BAK109" s="1124"/>
      <c r="BAL109" s="1124"/>
      <c r="BAM109" s="1124"/>
      <c r="BAN109" s="238"/>
      <c r="BAV109" s="452"/>
      <c r="BAW109" s="450"/>
      <c r="BAX109" s="1124"/>
      <c r="BAY109" s="1124"/>
      <c r="BAZ109" s="1124"/>
      <c r="BBA109" s="1124"/>
      <c r="BBB109" s="1124"/>
      <c r="BBC109" s="1124"/>
      <c r="BBD109" s="238"/>
      <c r="BBE109" s="1124"/>
      <c r="BBF109" s="1124"/>
      <c r="BBG109" s="1124"/>
      <c r="BBH109" s="1124"/>
      <c r="BBI109" s="1124"/>
      <c r="BBJ109" s="412"/>
      <c r="BBK109" s="1124"/>
      <c r="BBL109" s="451"/>
      <c r="BBM109" s="1124"/>
      <c r="BBN109" s="1124"/>
      <c r="BBO109" s="1124"/>
      <c r="BBP109" s="1124"/>
      <c r="BBQ109" s="236"/>
      <c r="BBR109" s="1124"/>
      <c r="BBS109" s="1124"/>
      <c r="BBT109" s="1124"/>
      <c r="BBU109" s="1124"/>
      <c r="BBV109" s="1124"/>
      <c r="BBW109" s="1124"/>
      <c r="BBX109" s="412"/>
      <c r="BBY109" s="1124"/>
      <c r="BBZ109" s="1124"/>
      <c r="BCA109" s="1124"/>
      <c r="BCB109" s="1124"/>
      <c r="BCC109" s="1124"/>
      <c r="BCD109" s="238"/>
      <c r="BCE109" s="1124"/>
      <c r="BCF109" s="1124"/>
      <c r="BCG109" s="238"/>
      <c r="BCH109" s="452"/>
      <c r="BCI109" s="450"/>
      <c r="BCJ109" s="1124"/>
      <c r="BCK109" s="236"/>
      <c r="BCL109" s="1124"/>
      <c r="BCM109" s="1124"/>
      <c r="BCN109" s="1124"/>
      <c r="BCO109" s="1124"/>
      <c r="BCP109" s="238"/>
      <c r="BCQ109" s="1124"/>
      <c r="BCR109" s="1124"/>
      <c r="BCS109" s="1124"/>
      <c r="BCT109" s="1124"/>
      <c r="BCU109" s="1124"/>
      <c r="BCV109" s="1124"/>
      <c r="BCW109" s="1124"/>
      <c r="BCX109" s="452"/>
      <c r="BCY109" s="450"/>
      <c r="BCZ109" s="1124"/>
      <c r="BDA109" s="1124"/>
      <c r="BDB109" s="1124"/>
      <c r="BDC109" s="1124"/>
      <c r="BDD109" s="1124"/>
      <c r="BDE109" s="1124"/>
      <c r="BDF109" s="238"/>
      <c r="BDG109" s="1124"/>
      <c r="BDH109" s="1124"/>
      <c r="BDI109" s="1124"/>
      <c r="BDJ109" s="1124"/>
      <c r="BDK109" s="1124"/>
      <c r="BDL109" s="412"/>
      <c r="BDM109" s="1124"/>
      <c r="BDN109" s="451"/>
      <c r="BDO109" s="1124"/>
      <c r="BDP109" s="1124"/>
      <c r="BDQ109" s="1124"/>
      <c r="BDR109" s="1124"/>
      <c r="BDS109" s="236"/>
      <c r="BDT109" s="1124"/>
      <c r="BDU109" s="1124"/>
      <c r="BDV109" s="1124"/>
      <c r="BDW109" s="1124"/>
      <c r="BDX109" s="1124"/>
      <c r="BDY109" s="1124"/>
      <c r="BDZ109" s="412"/>
      <c r="BEA109" s="1124"/>
      <c r="BEB109" s="1124"/>
      <c r="BEC109" s="1124"/>
      <c r="BED109" s="1124"/>
      <c r="BEE109" s="1124"/>
      <c r="BEF109" s="238"/>
      <c r="BEG109" s="1124"/>
      <c r="BEH109" s="1124"/>
      <c r="BEI109" s="238"/>
      <c r="BEJ109" s="452"/>
      <c r="BEK109" s="450"/>
      <c r="BEL109" s="1124"/>
      <c r="BEM109" s="236"/>
      <c r="BEN109" s="1124"/>
      <c r="BEO109" s="1124"/>
      <c r="BEP109" s="1124"/>
      <c r="BEQ109" s="1124"/>
      <c r="BER109" s="238"/>
      <c r="BES109" s="1124"/>
      <c r="BET109" s="1124"/>
      <c r="BEU109" s="1124"/>
      <c r="BEV109" s="1124"/>
      <c r="BEW109" s="1124"/>
      <c r="BEX109" s="1124"/>
      <c r="BEY109" s="1124"/>
      <c r="BEZ109" s="452"/>
      <c r="BFA109" s="450"/>
      <c r="BFB109" s="1124"/>
      <c r="BFC109" s="1124"/>
      <c r="BFD109" s="1124"/>
      <c r="BFE109" s="1124"/>
      <c r="BFF109" s="1124"/>
      <c r="BFG109" s="1124"/>
      <c r="BFH109" s="238"/>
      <c r="BFI109" s="1124"/>
      <c r="BFJ109" s="1124"/>
      <c r="BFK109" s="1124"/>
      <c r="BFL109" s="1124"/>
      <c r="BFM109" s="1124"/>
      <c r="BFN109" s="412"/>
      <c r="BFO109" s="1124"/>
      <c r="BFP109" s="451"/>
      <c r="BFQ109" s="1124"/>
      <c r="BFR109" s="1124"/>
      <c r="BFS109" s="1124"/>
      <c r="BFT109" s="1124"/>
      <c r="BFU109" s="236"/>
      <c r="BFV109" s="1124"/>
      <c r="BFW109" s="1124"/>
      <c r="BFX109" s="1124"/>
      <c r="BFY109" s="1124"/>
      <c r="BFZ109" s="1124"/>
      <c r="BGA109" s="1124"/>
      <c r="BGB109" s="412"/>
      <c r="BGC109" s="1124"/>
      <c r="BGD109" s="1124"/>
      <c r="BGE109" s="1124"/>
      <c r="BGF109" s="1124"/>
      <c r="BGG109" s="1124"/>
      <c r="BGH109" s="238"/>
      <c r="BGI109" s="1124"/>
      <c r="BGJ109" s="1124"/>
      <c r="BGK109" s="238"/>
      <c r="BGL109" s="452"/>
      <c r="BGM109" s="450"/>
      <c r="BGN109" s="1124"/>
      <c r="BGO109" s="236"/>
      <c r="BGP109" s="1124"/>
      <c r="BGQ109" s="1124"/>
      <c r="BGR109" s="1124"/>
      <c r="BGS109" s="1124"/>
      <c r="BGT109" s="238"/>
      <c r="BGU109" s="1124"/>
      <c r="BGV109" s="1124"/>
      <c r="BGW109" s="1124"/>
      <c r="BGX109" s="1124"/>
      <c r="BGY109" s="1124"/>
      <c r="BGZ109" s="1124"/>
      <c r="BHA109" s="1124"/>
      <c r="BHB109" s="452"/>
      <c r="BHC109" s="450"/>
      <c r="BHD109" s="1124"/>
      <c r="BHE109" s="1124"/>
      <c r="BHF109" s="1124"/>
      <c r="BHG109" s="1124"/>
      <c r="BHH109" s="1124"/>
      <c r="BHI109" s="1124"/>
      <c r="BHJ109" s="238"/>
      <c r="BHK109" s="1124"/>
      <c r="BHL109" s="1124"/>
      <c r="BHM109" s="1124"/>
      <c r="BHN109" s="1124"/>
      <c r="BHO109" s="1124"/>
      <c r="BHP109" s="412"/>
      <c r="BHQ109" s="1124"/>
      <c r="BHR109" s="451"/>
      <c r="BHS109" s="1124"/>
      <c r="BHT109" s="1124"/>
      <c r="BHU109" s="1124"/>
      <c r="BHV109" s="1124"/>
      <c r="BHW109" s="236"/>
      <c r="BHX109" s="1124"/>
      <c r="BHY109" s="1124"/>
      <c r="BHZ109" s="1124"/>
      <c r="BIA109" s="1124"/>
      <c r="BIB109" s="1124"/>
      <c r="BIC109" s="1124"/>
      <c r="BID109" s="412"/>
      <c r="BIE109" s="1124"/>
      <c r="BIF109" s="1124"/>
      <c r="BIG109" s="1124"/>
      <c r="BIH109" s="1124"/>
      <c r="BII109" s="1124"/>
      <c r="BIJ109" s="238"/>
      <c r="BIK109" s="1124"/>
      <c r="BIL109" s="1124"/>
      <c r="BIM109" s="238"/>
      <c r="BIN109" s="452"/>
      <c r="BIO109" s="450"/>
      <c r="BIP109" s="1124"/>
      <c r="BIQ109" s="236"/>
      <c r="BIR109" s="1124"/>
      <c r="BIS109" s="1124"/>
      <c r="BIT109" s="1124"/>
      <c r="BIU109" s="1124"/>
      <c r="BIV109" s="238"/>
      <c r="BIW109" s="1124"/>
      <c r="BIX109" s="1124"/>
      <c r="BIY109" s="1124"/>
      <c r="BIZ109" s="1124"/>
      <c r="BJA109" s="1124"/>
      <c r="BJB109" s="1124"/>
      <c r="BJC109" s="1124"/>
      <c r="BJD109" s="452"/>
      <c r="BJE109" s="450"/>
      <c r="BJF109" s="1124"/>
      <c r="BJG109" s="1124"/>
      <c r="BJH109" s="1124"/>
      <c r="BJI109" s="1124"/>
      <c r="BJJ109" s="1124"/>
      <c r="BJK109" s="1124"/>
      <c r="BJL109" s="238"/>
      <c r="BJM109" s="1124"/>
      <c r="BJN109" s="1124"/>
      <c r="BJO109" s="1124"/>
      <c r="BJP109" s="1124"/>
      <c r="BJQ109" s="1124"/>
      <c r="BJR109" s="412"/>
      <c r="BJS109" s="1124"/>
      <c r="BJT109" s="451"/>
      <c r="BJU109" s="1124"/>
      <c r="BJV109" s="1124"/>
      <c r="BJW109" s="1124"/>
      <c r="BJX109" s="1124"/>
      <c r="BJY109" s="236"/>
      <c r="BJZ109" s="1124"/>
      <c r="BKA109" s="1124"/>
      <c r="BKB109" s="1124"/>
      <c r="BKC109" s="1124"/>
      <c r="BKD109" s="1124"/>
      <c r="BKE109" s="1124"/>
      <c r="BKF109" s="412"/>
      <c r="BKG109" s="1124"/>
      <c r="BKH109" s="1124"/>
      <c r="BKI109" s="1124"/>
      <c r="BKJ109" s="1124"/>
      <c r="BKK109" s="1124"/>
      <c r="BKL109" s="238"/>
      <c r="BKM109" s="1124"/>
      <c r="BKN109" s="1124"/>
      <c r="BKO109" s="238"/>
      <c r="BKP109" s="452"/>
      <c r="BKQ109" s="450"/>
      <c r="BKR109" s="1124"/>
      <c r="BKS109" s="236"/>
      <c r="BKT109" s="1124"/>
      <c r="BKU109" s="1124"/>
      <c r="BKV109" s="1124"/>
      <c r="BKW109" s="1124"/>
      <c r="BKX109" s="238"/>
      <c r="BKY109" s="1124"/>
      <c r="BKZ109" s="1124"/>
      <c r="BLA109" s="1124"/>
      <c r="BLB109" s="1124"/>
      <c r="BLC109" s="1124"/>
      <c r="BLD109" s="1124"/>
      <c r="BLE109" s="1124"/>
      <c r="BLF109" s="452"/>
      <c r="BLG109" s="450"/>
      <c r="BLH109" s="1124"/>
      <c r="BLI109" s="1124"/>
      <c r="BLJ109" s="1124"/>
      <c r="BLK109" s="1124"/>
      <c r="BLL109" s="1124"/>
      <c r="BLM109" s="1124"/>
      <c r="BLN109" s="238"/>
      <c r="BLO109" s="1124"/>
      <c r="BLP109" s="1124"/>
      <c r="BLQ109" s="1124"/>
      <c r="BLR109" s="1124"/>
      <c r="BLS109" s="1124"/>
      <c r="BLT109" s="412"/>
      <c r="BLU109" s="1124"/>
      <c r="BLV109" s="451"/>
      <c r="BLW109" s="1124"/>
      <c r="BLX109" s="1124"/>
      <c r="BLY109" s="1124"/>
      <c r="BLZ109" s="1124"/>
      <c r="BMA109" s="236"/>
      <c r="BMB109" s="1124"/>
      <c r="BMC109" s="1124"/>
      <c r="BMD109" s="1124"/>
      <c r="BME109" s="1124"/>
      <c r="BMF109" s="1124"/>
      <c r="BMG109" s="1124"/>
      <c r="BMH109" s="412"/>
      <c r="BMI109" s="1124"/>
      <c r="BMJ109" s="1124"/>
      <c r="BMK109" s="1124"/>
      <c r="BML109" s="1124"/>
      <c r="BMM109" s="1124"/>
      <c r="BMN109" s="238"/>
      <c r="BMO109" s="1124"/>
      <c r="BMP109" s="1124"/>
      <c r="BMQ109" s="238"/>
      <c r="BMR109" s="452"/>
      <c r="BMS109" s="450"/>
      <c r="BMT109" s="1124"/>
      <c r="BMU109" s="236"/>
      <c r="BMV109" s="1124"/>
      <c r="BMW109" s="1124"/>
      <c r="BMX109" s="1124"/>
      <c r="BMY109" s="1124"/>
      <c r="BMZ109" s="238"/>
      <c r="BNA109" s="1124"/>
      <c r="BNB109" s="1124"/>
      <c r="BNC109" s="1124"/>
      <c r="BND109" s="1124"/>
      <c r="BNE109" s="1124"/>
      <c r="BNF109" s="1124"/>
      <c r="BNG109" s="1124"/>
      <c r="BNH109" s="452"/>
      <c r="BNI109" s="450"/>
      <c r="BNJ109" s="1124"/>
      <c r="BNK109" s="1124"/>
      <c r="BNL109" s="1124"/>
      <c r="BNM109" s="1124"/>
      <c r="BNN109" s="1124"/>
      <c r="BNO109" s="1124"/>
      <c r="BNP109" s="238"/>
      <c r="BNQ109" s="1124"/>
      <c r="BNR109" s="1124"/>
      <c r="BNS109" s="1124"/>
      <c r="BNT109" s="1124"/>
      <c r="BNU109" s="1124"/>
      <c r="BNV109" s="412"/>
      <c r="BNW109" s="1124"/>
      <c r="BNX109" s="451"/>
      <c r="BNY109" s="1124"/>
      <c r="BNZ109" s="1124"/>
      <c r="BOA109" s="1124"/>
      <c r="BOB109" s="1124"/>
      <c r="BOC109" s="236"/>
      <c r="BOD109" s="1124"/>
      <c r="BOE109" s="1124"/>
      <c r="BOF109" s="1124"/>
      <c r="BOG109" s="1124"/>
      <c r="BOH109" s="1124"/>
      <c r="BOI109" s="1124"/>
      <c r="BOJ109" s="412"/>
      <c r="BOK109" s="1124"/>
      <c r="BOL109" s="1124"/>
      <c r="BOM109" s="1124"/>
      <c r="BON109" s="1124"/>
      <c r="BOO109" s="1124"/>
      <c r="BOP109" s="238"/>
      <c r="BOQ109" s="1124"/>
      <c r="BOR109" s="1124"/>
      <c r="BOS109" s="238"/>
      <c r="BOT109" s="452"/>
      <c r="BOU109" s="450"/>
      <c r="BOV109" s="1124"/>
      <c r="BOW109" s="236"/>
      <c r="BOX109" s="1124"/>
      <c r="BOY109" s="1124"/>
      <c r="BOZ109" s="1124"/>
      <c r="BPA109" s="1124"/>
      <c r="BPB109" s="238"/>
      <c r="BPC109" s="1124"/>
      <c r="BPD109" s="1124"/>
      <c r="BPE109" s="1124"/>
      <c r="BPF109" s="1124"/>
      <c r="BPG109" s="1124"/>
      <c r="BPH109" s="1124"/>
      <c r="BPI109" s="1124"/>
      <c r="BPJ109" s="452"/>
      <c r="BPK109" s="450"/>
      <c r="BPL109" s="1124"/>
      <c r="BPM109" s="1124"/>
      <c r="BPN109" s="1124"/>
      <c r="BPO109" s="1124"/>
      <c r="BPP109" s="1124"/>
      <c r="BPQ109" s="1124"/>
      <c r="BPR109" s="238"/>
      <c r="BPS109" s="1124"/>
      <c r="BPT109" s="1124"/>
      <c r="BPU109" s="1124"/>
      <c r="BPV109" s="1124"/>
      <c r="BPW109" s="1124"/>
      <c r="BPX109" s="412"/>
      <c r="BPY109" s="1124"/>
      <c r="BPZ109" s="451"/>
      <c r="BQA109" s="1124"/>
      <c r="BQB109" s="1124"/>
      <c r="BQC109" s="1124"/>
      <c r="BQD109" s="1124"/>
      <c r="BQE109" s="236"/>
      <c r="BQF109" s="1124"/>
      <c r="BQG109" s="1124"/>
      <c r="BQH109" s="1124"/>
      <c r="BQI109" s="1124"/>
      <c r="BQJ109" s="1124"/>
      <c r="BQK109" s="1124"/>
      <c r="BQL109" s="412"/>
      <c r="BQM109" s="1124"/>
      <c r="BQN109" s="1124"/>
      <c r="BQO109" s="1124"/>
      <c r="BQP109" s="1124"/>
      <c r="BQQ109" s="1124"/>
      <c r="BQR109" s="238"/>
      <c r="BQS109" s="1124"/>
      <c r="BQT109" s="1124"/>
      <c r="BQU109" s="238"/>
      <c r="BQV109" s="452"/>
      <c r="BQW109" s="450"/>
      <c r="BQX109" s="1124"/>
      <c r="BQY109" s="236"/>
      <c r="BQZ109" s="1124"/>
      <c r="BRA109" s="1124"/>
      <c r="BRB109" s="1124"/>
      <c r="BRC109" s="1124"/>
      <c r="BRD109" s="238"/>
      <c r="BRE109" s="1124"/>
      <c r="BRF109" s="1124"/>
      <c r="BRG109" s="1124"/>
      <c r="BRH109" s="1124"/>
      <c r="BRI109" s="1124"/>
      <c r="BRJ109" s="1124"/>
      <c r="BRK109" s="1124"/>
      <c r="BRL109" s="452"/>
      <c r="BRM109" s="450"/>
      <c r="BRN109" s="1124"/>
      <c r="BRO109" s="1124"/>
      <c r="BRP109" s="1124"/>
      <c r="BRQ109" s="1124"/>
      <c r="BRR109" s="1124"/>
      <c r="BRS109" s="1124"/>
      <c r="BRT109" s="238"/>
      <c r="BRU109" s="1124"/>
      <c r="BRV109" s="1124"/>
      <c r="BRW109" s="1124"/>
      <c r="BRX109" s="1124"/>
      <c r="BRY109" s="1124"/>
      <c r="BRZ109" s="412"/>
      <c r="BSA109" s="1124"/>
      <c r="BSB109" s="451"/>
      <c r="BSC109" s="1124"/>
      <c r="BSD109" s="1124"/>
      <c r="BSE109" s="1124"/>
      <c r="BSF109" s="1124"/>
      <c r="BSG109" s="236"/>
      <c r="BSH109" s="1124"/>
      <c r="BSI109" s="1124"/>
      <c r="BSJ109" s="1124"/>
      <c r="BSK109" s="1124"/>
      <c r="BSL109" s="1124"/>
      <c r="BSM109" s="1124"/>
      <c r="BSN109" s="412"/>
      <c r="BSO109" s="1124"/>
      <c r="BSP109" s="1124"/>
      <c r="BSQ109" s="1124"/>
      <c r="BSR109" s="1124"/>
      <c r="BSS109" s="1124"/>
      <c r="BST109" s="238"/>
      <c r="BSU109" s="1124"/>
      <c r="BSV109" s="1124"/>
      <c r="BSW109" s="238"/>
      <c r="BSX109" s="452"/>
      <c r="BSY109" s="450"/>
      <c r="BSZ109" s="1124"/>
      <c r="BTA109" s="236"/>
      <c r="BTB109" s="1124"/>
      <c r="BTC109" s="1124"/>
      <c r="BTD109" s="1124"/>
      <c r="BTE109" s="1124"/>
      <c r="BTF109" s="238"/>
      <c r="BTG109" s="1124"/>
      <c r="BTH109" s="1124"/>
      <c r="BTI109" s="1124"/>
      <c r="BTJ109" s="1124"/>
      <c r="BTK109" s="1124"/>
      <c r="BTL109" s="1124"/>
      <c r="BTM109" s="1124"/>
      <c r="BTN109" s="452"/>
      <c r="BTO109" s="450"/>
      <c r="BTP109" s="1124"/>
      <c r="BTQ109" s="1124"/>
      <c r="BTR109" s="1124"/>
      <c r="BTS109" s="1124"/>
      <c r="BTT109" s="1124"/>
      <c r="BTU109" s="1124"/>
      <c r="BTV109" s="238"/>
      <c r="BTW109" s="1124"/>
      <c r="BTX109" s="1124"/>
      <c r="BTY109" s="1124"/>
      <c r="BTZ109" s="1124"/>
      <c r="BUA109" s="1124"/>
      <c r="BUB109" s="412"/>
      <c r="BUC109" s="1124"/>
      <c r="BUD109" s="451"/>
      <c r="BUE109" s="1124"/>
      <c r="BUF109" s="1124"/>
      <c r="BUG109" s="1124"/>
      <c r="BUH109" s="1124"/>
      <c r="BUI109" s="236"/>
      <c r="BUJ109" s="1124"/>
      <c r="BUK109" s="1124"/>
      <c r="BUL109" s="1124"/>
      <c r="BUM109" s="1124"/>
      <c r="BUN109" s="1124"/>
      <c r="BUO109" s="1124"/>
      <c r="BUP109" s="412"/>
      <c r="BUQ109" s="1124"/>
      <c r="BUR109" s="1124"/>
      <c r="BUS109" s="1124"/>
      <c r="BUT109" s="1124"/>
      <c r="BUU109" s="1124"/>
      <c r="BUV109" s="238"/>
      <c r="BUW109" s="1124"/>
      <c r="BUX109" s="1124"/>
      <c r="BUY109" s="238"/>
      <c r="BUZ109" s="452"/>
      <c r="BVA109" s="450"/>
      <c r="BVB109" s="1124"/>
      <c r="BVC109" s="236"/>
      <c r="BVD109" s="1124"/>
      <c r="BVE109" s="1124"/>
      <c r="BVF109" s="1124"/>
      <c r="BVG109" s="1124"/>
      <c r="BVH109" s="238"/>
      <c r="BVI109" s="1124"/>
      <c r="BVJ109" s="1124"/>
      <c r="BVK109" s="1124"/>
      <c r="BVL109" s="1124"/>
      <c r="BVM109" s="1124"/>
      <c r="BVN109" s="1124"/>
      <c r="BVO109" s="1124"/>
      <c r="BVP109" s="452"/>
      <c r="BVQ109" s="450"/>
      <c r="BVR109" s="1124"/>
      <c r="BVS109" s="1124"/>
      <c r="BVT109" s="1124"/>
      <c r="BVU109" s="1124"/>
      <c r="BVV109" s="1124"/>
      <c r="BVW109" s="1124"/>
      <c r="BVX109" s="238"/>
      <c r="BVY109" s="1124"/>
      <c r="BVZ109" s="1124"/>
      <c r="BWA109" s="1124"/>
      <c r="BWB109" s="1124"/>
      <c r="BWC109" s="1124"/>
      <c r="BWD109" s="412"/>
      <c r="BWE109" s="1124"/>
      <c r="BWF109" s="451"/>
      <c r="BWG109" s="1124"/>
      <c r="BWH109" s="1124"/>
      <c r="BWI109" s="1124"/>
      <c r="BWJ109" s="1124"/>
      <c r="BWK109" s="236"/>
      <c r="BWL109" s="1124"/>
      <c r="BWM109" s="1124"/>
      <c r="BWN109" s="1124"/>
      <c r="BWO109" s="1124"/>
      <c r="BWP109" s="1124"/>
      <c r="BWQ109" s="1124"/>
      <c r="BWR109" s="412"/>
      <c r="BWS109" s="1124"/>
      <c r="BWT109" s="1124"/>
      <c r="BWU109" s="1124"/>
      <c r="BWV109" s="1124"/>
      <c r="BWW109" s="1124"/>
      <c r="BWX109" s="238"/>
      <c r="BWY109" s="1124"/>
      <c r="BWZ109" s="1124"/>
      <c r="BXA109" s="238"/>
      <c r="BXB109" s="452"/>
      <c r="BXC109" s="450"/>
      <c r="BXD109" s="1124"/>
      <c r="BXE109" s="236"/>
      <c r="BXF109" s="1124"/>
      <c r="BXG109" s="1124"/>
      <c r="BXH109" s="1124"/>
      <c r="BXI109" s="1124"/>
      <c r="BXJ109" s="238"/>
      <c r="BXK109" s="1124"/>
      <c r="BXL109" s="1124"/>
      <c r="BXM109" s="1124"/>
      <c r="BXN109" s="1124"/>
      <c r="BXO109" s="1124"/>
      <c r="BXP109" s="1124"/>
      <c r="BXQ109" s="1124"/>
      <c r="BXR109" s="452"/>
      <c r="BXS109" s="450"/>
      <c r="BXT109" s="1124"/>
      <c r="BXU109" s="1124"/>
      <c r="BXV109" s="1124"/>
      <c r="BXW109" s="1124"/>
      <c r="BXX109" s="1124"/>
      <c r="BXY109" s="1124"/>
      <c r="BXZ109" s="238"/>
      <c r="BYA109" s="1124"/>
      <c r="BYB109" s="1124"/>
      <c r="BYC109" s="1124"/>
      <c r="BYD109" s="1124"/>
      <c r="BYE109" s="1124"/>
      <c r="BYF109" s="412"/>
      <c r="BYG109" s="1124"/>
      <c r="BYH109" s="451"/>
      <c r="BYI109" s="1124"/>
      <c r="BYJ109" s="1124"/>
      <c r="BYK109" s="1124"/>
      <c r="BYL109" s="1124"/>
      <c r="BYM109" s="236"/>
      <c r="BYN109" s="1124"/>
      <c r="BYO109" s="1124"/>
      <c r="BYP109" s="1124"/>
      <c r="BYQ109" s="1124"/>
      <c r="BYR109" s="1124"/>
      <c r="BYS109" s="1124"/>
      <c r="BYT109" s="412"/>
      <c r="BYU109" s="1124"/>
      <c r="BYV109" s="1124"/>
      <c r="BYW109" s="1124"/>
      <c r="BYX109" s="1124"/>
      <c r="BYY109" s="1124"/>
      <c r="BYZ109" s="238"/>
      <c r="BZA109" s="1124"/>
      <c r="BZB109" s="1124"/>
      <c r="BZC109" s="238"/>
      <c r="BZD109" s="452"/>
      <c r="BZE109" s="450"/>
      <c r="BZF109" s="1124"/>
      <c r="BZG109" s="236"/>
      <c r="BZH109" s="1124"/>
      <c r="BZI109" s="1124"/>
      <c r="BZJ109" s="1124"/>
      <c r="BZK109" s="1124"/>
      <c r="BZL109" s="238"/>
      <c r="BZM109" s="1124"/>
      <c r="BZN109" s="1124"/>
      <c r="BZO109" s="1124"/>
      <c r="BZP109" s="1124"/>
      <c r="BZQ109" s="1124"/>
      <c r="BZR109" s="1124"/>
      <c r="BZS109" s="1124"/>
      <c r="BZT109" s="452"/>
      <c r="BZU109" s="450"/>
      <c r="BZV109" s="1124"/>
      <c r="BZW109" s="1124"/>
      <c r="BZX109" s="1124"/>
      <c r="BZY109" s="1124"/>
      <c r="BZZ109" s="1124"/>
      <c r="CAA109" s="1124"/>
      <c r="CAB109" s="238"/>
      <c r="CAC109" s="1124"/>
      <c r="CAD109" s="1124"/>
      <c r="CAE109" s="1124"/>
      <c r="CAF109" s="1124"/>
      <c r="CAG109" s="1124"/>
      <c r="CAH109" s="412"/>
      <c r="CAI109" s="1124"/>
      <c r="CAJ109" s="451"/>
      <c r="CAK109" s="1124"/>
      <c r="CAL109" s="1124"/>
      <c r="CAM109" s="1124"/>
      <c r="CAN109" s="1124"/>
      <c r="CAO109" s="236"/>
      <c r="CAP109" s="1124"/>
      <c r="CAQ109" s="1124"/>
      <c r="CAR109" s="1124"/>
      <c r="CAS109" s="1124"/>
      <c r="CAT109" s="1124"/>
      <c r="CAU109" s="1124"/>
      <c r="CAV109" s="412"/>
      <c r="CAW109" s="1124"/>
      <c r="CAX109" s="1124"/>
      <c r="CAY109" s="1124"/>
      <c r="CAZ109" s="1124"/>
      <c r="CBA109" s="1124"/>
      <c r="CBB109" s="238"/>
      <c r="CBC109" s="1124"/>
      <c r="CBD109" s="1124"/>
      <c r="CBE109" s="238"/>
      <c r="CBF109" s="452"/>
      <c r="CBG109" s="450"/>
      <c r="CBH109" s="1124"/>
      <c r="CBI109" s="236"/>
      <c r="CBJ109" s="1124"/>
      <c r="CBK109" s="1124"/>
      <c r="CBL109" s="1124"/>
      <c r="CBM109" s="1124"/>
      <c r="CBN109" s="238"/>
      <c r="CBO109" s="1124"/>
      <c r="CBP109" s="1124"/>
      <c r="CBQ109" s="1124"/>
      <c r="CBR109" s="1124"/>
      <c r="CBS109" s="1124"/>
      <c r="CBT109" s="1124"/>
      <c r="CBU109" s="1124"/>
      <c r="CBV109" s="452"/>
      <c r="CBW109" s="450"/>
      <c r="CBX109" s="1124"/>
      <c r="CBY109" s="1124"/>
      <c r="CBZ109" s="1124"/>
      <c r="CCA109" s="1124"/>
      <c r="CCB109" s="1124"/>
      <c r="CCC109" s="1124"/>
      <c r="CCD109" s="238"/>
      <c r="CCE109" s="1124"/>
      <c r="CCF109" s="1124"/>
      <c r="CCG109" s="1124"/>
      <c r="CCH109" s="1124"/>
      <c r="CCI109" s="1124"/>
      <c r="CCJ109" s="412"/>
      <c r="CCK109" s="1124"/>
      <c r="CCL109" s="451"/>
      <c r="CCM109" s="1124"/>
      <c r="CCN109" s="1124"/>
      <c r="CCO109" s="1124"/>
      <c r="CCP109" s="1124"/>
      <c r="CCQ109" s="236"/>
      <c r="CCR109" s="1124"/>
      <c r="CCS109" s="1124"/>
      <c r="CCT109" s="1124"/>
      <c r="CCU109" s="1124"/>
      <c r="CCV109" s="1124"/>
      <c r="CCW109" s="1124"/>
      <c r="CCX109" s="412"/>
      <c r="CCY109" s="1124"/>
      <c r="CCZ109" s="1124"/>
      <c r="CDA109" s="1124"/>
      <c r="CDB109" s="1124"/>
      <c r="CDC109" s="1124"/>
      <c r="CDD109" s="238"/>
      <c r="CDE109" s="1124"/>
      <c r="CDF109" s="1124"/>
      <c r="CDG109" s="238"/>
      <c r="CDH109" s="452"/>
      <c r="CDI109" s="450"/>
      <c r="CDJ109" s="1124"/>
      <c r="CDK109" s="236"/>
      <c r="CDL109" s="1124"/>
      <c r="CDM109" s="1124"/>
      <c r="CDN109" s="1124"/>
      <c r="CDO109" s="1124"/>
      <c r="CDP109" s="238"/>
      <c r="CDQ109" s="1124"/>
      <c r="CDR109" s="1124"/>
      <c r="CDS109" s="1124"/>
      <c r="CDT109" s="1124"/>
      <c r="CDU109" s="1124"/>
      <c r="CDV109" s="1124"/>
      <c r="CDW109" s="1124"/>
      <c r="CDX109" s="452"/>
      <c r="CDY109" s="450"/>
      <c r="CDZ109" s="1124"/>
      <c r="CEA109" s="1124"/>
      <c r="CEB109" s="1124"/>
      <c r="CEC109" s="1124"/>
      <c r="CED109" s="1124"/>
      <c r="CEE109" s="1124"/>
      <c r="CEF109" s="238"/>
      <c r="CEG109" s="1124"/>
      <c r="CEH109" s="1124"/>
      <c r="CEI109" s="1124"/>
      <c r="CEJ109" s="1124"/>
      <c r="CEK109" s="1124"/>
      <c r="CEL109" s="412"/>
      <c r="CEM109" s="1124"/>
      <c r="CEN109" s="451"/>
      <c r="CEO109" s="1124"/>
      <c r="CEP109" s="1124"/>
      <c r="CEQ109" s="1124"/>
      <c r="CER109" s="1124"/>
      <c r="CES109" s="236"/>
      <c r="CET109" s="1124"/>
      <c r="CEU109" s="1124"/>
      <c r="CEV109" s="1124"/>
      <c r="CEW109" s="1124"/>
      <c r="CEX109" s="1124"/>
      <c r="CEY109" s="1124"/>
      <c r="CEZ109" s="412"/>
      <c r="CFA109" s="1124"/>
      <c r="CFB109" s="1124"/>
      <c r="CFC109" s="1124"/>
      <c r="CFD109" s="1124"/>
      <c r="CFE109" s="1124"/>
      <c r="CFF109" s="238"/>
      <c r="CFG109" s="1124"/>
      <c r="CFH109" s="1124"/>
      <c r="CFI109" s="238"/>
      <c r="CFJ109" s="452"/>
      <c r="CFK109" s="450"/>
      <c r="CFL109" s="1124"/>
      <c r="CFM109" s="236"/>
      <c r="CFN109" s="1124"/>
      <c r="CFO109" s="1124"/>
      <c r="CFP109" s="1124"/>
      <c r="CFQ109" s="1124"/>
      <c r="CFR109" s="238"/>
      <c r="CFS109" s="1124"/>
      <c r="CFT109" s="1124"/>
      <c r="CFU109" s="1124"/>
      <c r="CFV109" s="1124"/>
      <c r="CFW109" s="1124"/>
      <c r="CFX109" s="1124"/>
      <c r="CFY109" s="1124"/>
      <c r="CFZ109" s="452"/>
      <c r="CGA109" s="450"/>
      <c r="CGB109" s="1124"/>
      <c r="CGC109" s="1124"/>
      <c r="CGD109" s="1124"/>
      <c r="CGE109" s="1124"/>
      <c r="CGF109" s="1124"/>
      <c r="CGG109" s="1124"/>
      <c r="CGH109" s="238"/>
      <c r="CGI109" s="1124"/>
      <c r="CGJ109" s="1124"/>
      <c r="CGK109" s="1124"/>
      <c r="CGL109" s="1124"/>
      <c r="CGM109" s="1124"/>
      <c r="CGN109" s="412"/>
      <c r="CGO109" s="1124"/>
      <c r="CGP109" s="451"/>
      <c r="CGQ109" s="1124"/>
      <c r="CGR109" s="1124"/>
      <c r="CGS109" s="1124"/>
      <c r="CGT109" s="1124"/>
      <c r="CGU109" s="236"/>
      <c r="CGV109" s="1124"/>
      <c r="CGW109" s="1124"/>
      <c r="CGX109" s="1124"/>
      <c r="CGY109" s="1124"/>
      <c r="CGZ109" s="1124"/>
      <c r="CHA109" s="1124"/>
      <c r="CHB109" s="412"/>
      <c r="CHC109" s="1124"/>
      <c r="CHD109" s="1124"/>
      <c r="CHE109" s="1124"/>
      <c r="CHF109" s="1124"/>
      <c r="CHG109" s="1124"/>
      <c r="CHH109" s="238"/>
      <c r="CHI109" s="1124"/>
      <c r="CHJ109" s="1124"/>
      <c r="CHK109" s="238"/>
      <c r="CHL109" s="452"/>
      <c r="CHM109" s="450"/>
      <c r="CHN109" s="1124"/>
      <c r="CHO109" s="236"/>
      <c r="CHP109" s="1124"/>
      <c r="CHQ109" s="1124"/>
      <c r="CHR109" s="1124"/>
      <c r="CHS109" s="1124"/>
      <c r="CHT109" s="238"/>
      <c r="CHU109" s="1124"/>
      <c r="CHV109" s="1124"/>
      <c r="CHW109" s="1124"/>
      <c r="CHX109" s="1124"/>
      <c r="CHY109" s="1124"/>
      <c r="CHZ109" s="1124"/>
      <c r="CIA109" s="1124"/>
      <c r="CIB109" s="452"/>
      <c r="CIC109" s="450"/>
      <c r="CID109" s="1124"/>
      <c r="CIE109" s="1124"/>
      <c r="CIF109" s="1124"/>
      <c r="CIG109" s="1124"/>
      <c r="CIH109" s="1124"/>
      <c r="CII109" s="1124"/>
      <c r="CIJ109" s="238"/>
      <c r="CIK109" s="1124"/>
      <c r="CIL109" s="1124"/>
      <c r="CIM109" s="1124"/>
      <c r="CIN109" s="1124"/>
      <c r="CIO109" s="1124"/>
      <c r="CIP109" s="412"/>
      <c r="CIQ109" s="1124"/>
      <c r="CIR109" s="451"/>
      <c r="CIS109" s="1124"/>
      <c r="CIT109" s="1124"/>
      <c r="CIU109" s="1124"/>
      <c r="CIV109" s="1124"/>
      <c r="CIW109" s="236"/>
      <c r="CIX109" s="1124"/>
      <c r="CIY109" s="1124"/>
      <c r="CIZ109" s="1124"/>
      <c r="CJA109" s="1124"/>
      <c r="CJB109" s="1124"/>
      <c r="CJC109" s="1124"/>
      <c r="CJD109" s="412"/>
      <c r="CJE109" s="1124"/>
      <c r="CJF109" s="1124"/>
      <c r="CJG109" s="1124"/>
      <c r="CJH109" s="1124"/>
      <c r="CJI109" s="1124"/>
      <c r="CJJ109" s="238"/>
      <c r="CJK109" s="1124"/>
      <c r="CJL109" s="1124"/>
      <c r="CJM109" s="238"/>
      <c r="CJN109" s="452"/>
      <c r="CJO109" s="450"/>
      <c r="CJP109" s="1124"/>
      <c r="CJQ109" s="236"/>
      <c r="CJR109" s="1124"/>
      <c r="CJS109" s="1124"/>
      <c r="CJT109" s="1124"/>
      <c r="CJU109" s="1124"/>
      <c r="CJV109" s="238"/>
      <c r="CJW109" s="1124"/>
      <c r="CJX109" s="1124"/>
      <c r="CJY109" s="1124"/>
      <c r="CJZ109" s="1124"/>
      <c r="CKA109" s="1124"/>
      <c r="CKB109" s="1124"/>
      <c r="CKC109" s="1124"/>
      <c r="CKD109" s="452"/>
      <c r="CKE109" s="450"/>
      <c r="CKF109" s="1124"/>
      <c r="CKG109" s="1124"/>
      <c r="CKH109" s="1124"/>
      <c r="CKI109" s="1124"/>
      <c r="CKJ109" s="1124"/>
      <c r="CKK109" s="1124"/>
      <c r="CKL109" s="238"/>
      <c r="CKM109" s="1124"/>
      <c r="CKN109" s="1124"/>
      <c r="CKO109" s="1124"/>
      <c r="CKP109" s="1124"/>
      <c r="CKQ109" s="1124"/>
      <c r="CKR109" s="412"/>
      <c r="CKS109" s="1124"/>
      <c r="CKT109" s="451"/>
      <c r="CKU109" s="1124"/>
      <c r="CKV109" s="1124"/>
      <c r="CKW109" s="1124"/>
      <c r="CKX109" s="1124"/>
      <c r="CKY109" s="236"/>
      <c r="CKZ109" s="1124"/>
      <c r="CLA109" s="1124"/>
      <c r="CLB109" s="1124"/>
      <c r="CLC109" s="1124"/>
      <c r="CLD109" s="1124"/>
      <c r="CLE109" s="1124"/>
      <c r="CLF109" s="412"/>
      <c r="CLG109" s="1124"/>
      <c r="CLH109" s="1124"/>
      <c r="CLI109" s="1124"/>
      <c r="CLJ109" s="1124"/>
      <c r="CLK109" s="1124"/>
      <c r="CLL109" s="238"/>
      <c r="CLM109" s="1124"/>
      <c r="CLN109" s="1124"/>
      <c r="CLO109" s="238"/>
      <c r="CLP109" s="452"/>
      <c r="CLQ109" s="450"/>
      <c r="CLR109" s="1124"/>
      <c r="CLS109" s="236"/>
      <c r="CLT109" s="1124"/>
      <c r="CLU109" s="1124"/>
      <c r="CLV109" s="1124"/>
      <c r="CLW109" s="1124"/>
      <c r="CLX109" s="238"/>
      <c r="CLY109" s="1124"/>
      <c r="CLZ109" s="1124"/>
      <c r="CMA109" s="1124"/>
      <c r="CMB109" s="1124"/>
      <c r="CMC109" s="1124"/>
      <c r="CMD109" s="1124"/>
      <c r="CME109" s="1124"/>
      <c r="CMF109" s="452"/>
      <c r="CMG109" s="450"/>
      <c r="CMH109" s="1124"/>
      <c r="CMI109" s="1124"/>
      <c r="CMJ109" s="1124"/>
      <c r="CMK109" s="1124"/>
      <c r="CML109" s="1124"/>
      <c r="CMM109" s="1124"/>
      <c r="CMN109" s="238"/>
      <c r="CMO109" s="1124"/>
      <c r="CMP109" s="1124"/>
      <c r="CMQ109" s="1124"/>
      <c r="CMR109" s="1124"/>
      <c r="CMS109" s="1124"/>
      <c r="CMT109" s="412"/>
      <c r="CMU109" s="1124"/>
      <c r="CMV109" s="451"/>
      <c r="CMW109" s="1124"/>
      <c r="CMX109" s="1124"/>
      <c r="CMY109" s="1124"/>
      <c r="CMZ109" s="1124"/>
      <c r="CNA109" s="236"/>
      <c r="CNB109" s="1124"/>
      <c r="CNC109" s="1124"/>
      <c r="CND109" s="1124"/>
      <c r="CNE109" s="1124"/>
      <c r="CNF109" s="1124"/>
      <c r="CNG109" s="1124"/>
      <c r="CNH109" s="412"/>
      <c r="CNI109" s="1124"/>
      <c r="CNJ109" s="1124"/>
      <c r="CNK109" s="1124"/>
      <c r="CNL109" s="1124"/>
      <c r="CNM109" s="1124"/>
      <c r="CNN109" s="238"/>
      <c r="CNO109" s="1124"/>
      <c r="CNP109" s="1124"/>
      <c r="CNQ109" s="238"/>
      <c r="CNR109" s="452"/>
      <c r="CNS109" s="450"/>
      <c r="CNT109" s="1124"/>
      <c r="CNU109" s="236"/>
      <c r="CNV109" s="1124"/>
      <c r="CNW109" s="1124"/>
      <c r="CNX109" s="1124"/>
      <c r="CNY109" s="1124"/>
      <c r="CNZ109" s="238"/>
      <c r="COA109" s="1124"/>
      <c r="COB109" s="1124"/>
      <c r="COC109" s="1124"/>
      <c r="COD109" s="1124"/>
      <c r="COE109" s="1124"/>
      <c r="COF109" s="1124"/>
      <c r="COG109" s="1124"/>
      <c r="COH109" s="452"/>
      <c r="COI109" s="450"/>
      <c r="COJ109" s="1124"/>
      <c r="COK109" s="1124"/>
      <c r="COL109" s="1124"/>
      <c r="COM109" s="1124"/>
      <c r="CON109" s="1124"/>
      <c r="COO109" s="1124"/>
      <c r="COP109" s="238"/>
      <c r="COQ109" s="1124"/>
      <c r="COR109" s="1124"/>
      <c r="COS109" s="1124"/>
      <c r="COT109" s="1124"/>
      <c r="COU109" s="1124"/>
      <c r="COV109" s="412"/>
      <c r="COW109" s="1124"/>
      <c r="COX109" s="451"/>
      <c r="COY109" s="1124"/>
      <c r="COZ109" s="1124"/>
      <c r="CPA109" s="1124"/>
      <c r="CPB109" s="1124"/>
      <c r="CPC109" s="236"/>
      <c r="CPD109" s="1124"/>
      <c r="CPE109" s="1124"/>
      <c r="CPF109" s="1124"/>
      <c r="CPG109" s="1124"/>
      <c r="CPH109" s="1124"/>
      <c r="CPI109" s="1124"/>
      <c r="CPJ109" s="412"/>
      <c r="CPK109" s="1124"/>
      <c r="CPL109" s="1124"/>
      <c r="CPM109" s="1124"/>
      <c r="CPN109" s="1124"/>
      <c r="CPO109" s="1124"/>
      <c r="CPP109" s="238"/>
      <c r="CPQ109" s="1124"/>
      <c r="CPR109" s="1124"/>
      <c r="CPS109" s="238"/>
      <c r="CPT109" s="452"/>
      <c r="CPU109" s="450"/>
      <c r="CPV109" s="1124"/>
      <c r="CPW109" s="236"/>
      <c r="CPX109" s="1124"/>
      <c r="CPY109" s="1124"/>
      <c r="CPZ109" s="1124"/>
      <c r="CQA109" s="1124"/>
      <c r="CQB109" s="238"/>
      <c r="CQC109" s="1124"/>
      <c r="CQD109" s="1124"/>
      <c r="CQE109" s="1124"/>
      <c r="CQF109" s="1124"/>
      <c r="CQG109" s="1124"/>
      <c r="CQH109" s="1124"/>
      <c r="CQI109" s="1124"/>
      <c r="CQJ109" s="452"/>
      <c r="CQK109" s="450"/>
      <c r="CQL109" s="1124"/>
      <c r="CQM109" s="1124"/>
      <c r="CQN109" s="1124"/>
      <c r="CQO109" s="1124"/>
      <c r="CQP109" s="1124"/>
      <c r="CQQ109" s="1124"/>
      <c r="CQR109" s="238"/>
      <c r="CQS109" s="1124"/>
      <c r="CQT109" s="1124"/>
      <c r="CQU109" s="1124"/>
      <c r="CQV109" s="1124"/>
      <c r="CQW109" s="1124"/>
      <c r="CQX109" s="412"/>
      <c r="CQY109" s="1124"/>
      <c r="CQZ109" s="451"/>
      <c r="CRA109" s="1124"/>
      <c r="CRB109" s="1124"/>
      <c r="CRC109" s="1124"/>
      <c r="CRD109" s="1124"/>
      <c r="CRE109" s="236"/>
      <c r="CRF109" s="1124"/>
      <c r="CRG109" s="1124"/>
      <c r="CRH109" s="1124"/>
      <c r="CRI109" s="1124"/>
      <c r="CRJ109" s="1124"/>
      <c r="CRK109" s="1124"/>
      <c r="CRL109" s="412"/>
      <c r="CRM109" s="1124"/>
      <c r="CRN109" s="1124"/>
      <c r="CRO109" s="1124"/>
      <c r="CRP109" s="1124"/>
      <c r="CRQ109" s="1124"/>
      <c r="CRR109" s="238"/>
      <c r="CRS109" s="1124"/>
      <c r="CRT109" s="1124"/>
      <c r="CRU109" s="238"/>
      <c r="CRV109" s="452"/>
      <c r="CRW109" s="450"/>
      <c r="CRX109" s="1124"/>
      <c r="CRY109" s="236"/>
      <c r="CRZ109" s="1124"/>
      <c r="CSA109" s="1124"/>
      <c r="CSB109" s="1124"/>
      <c r="CSC109" s="1124"/>
      <c r="CSD109" s="238"/>
      <c r="CSE109" s="1124"/>
      <c r="CSF109" s="1124"/>
      <c r="CSG109" s="1124"/>
      <c r="CSH109" s="1124"/>
      <c r="CSI109" s="1124"/>
      <c r="CSJ109" s="1124"/>
      <c r="CSK109" s="1124"/>
      <c r="CSL109" s="452"/>
      <c r="CSM109" s="450"/>
      <c r="CSN109" s="1124"/>
      <c r="CSO109" s="1124"/>
      <c r="CSP109" s="1124"/>
      <c r="CSQ109" s="1124"/>
      <c r="CSR109" s="1124"/>
      <c r="CSS109" s="1124"/>
      <c r="CST109" s="238"/>
      <c r="CSU109" s="1124"/>
      <c r="CSV109" s="1124"/>
      <c r="CSW109" s="1124"/>
      <c r="CSX109" s="1124"/>
      <c r="CSY109" s="1124"/>
      <c r="CSZ109" s="412"/>
      <c r="CTA109" s="1124"/>
      <c r="CTB109" s="451"/>
      <c r="CTC109" s="1124"/>
      <c r="CTD109" s="1124"/>
      <c r="CTE109" s="1124"/>
      <c r="CTF109" s="1124"/>
      <c r="CTG109" s="236"/>
      <c r="CTH109" s="1124"/>
      <c r="CTI109" s="1124"/>
      <c r="CTJ109" s="1124"/>
      <c r="CTK109" s="1124"/>
      <c r="CTL109" s="1124"/>
      <c r="CTM109" s="1124"/>
      <c r="CTN109" s="412"/>
      <c r="CTO109" s="1124"/>
      <c r="CTP109" s="1124"/>
      <c r="CTQ109" s="1124"/>
      <c r="CTR109" s="1124"/>
      <c r="CTS109" s="1124"/>
      <c r="CTT109" s="238"/>
      <c r="CTU109" s="1124"/>
      <c r="CTV109" s="1124"/>
      <c r="CTW109" s="238"/>
      <c r="CTX109" s="452"/>
      <c r="CTY109" s="450"/>
      <c r="CTZ109" s="1124"/>
      <c r="CUA109" s="236"/>
      <c r="CUB109" s="1124"/>
      <c r="CUC109" s="1124"/>
      <c r="CUD109" s="1124"/>
      <c r="CUE109" s="1124"/>
      <c r="CUF109" s="238"/>
      <c r="CUG109" s="1124"/>
      <c r="CUH109" s="1124"/>
      <c r="CUI109" s="1124"/>
      <c r="CUJ109" s="1124"/>
      <c r="CUK109" s="1124"/>
      <c r="CUL109" s="1124"/>
      <c r="CUM109" s="1124"/>
      <c r="CUN109" s="452"/>
      <c r="CUO109" s="450"/>
      <c r="CUV109" s="238"/>
      <c r="CVA109" s="236"/>
      <c r="CVD109" s="451"/>
      <c r="CVE109" s="450"/>
      <c r="CVL109" s="238"/>
      <c r="CVQ109" s="236"/>
      <c r="CVT109" s="451"/>
      <c r="CVU109" s="450"/>
      <c r="CWB109" s="238"/>
      <c r="CWG109" s="412"/>
      <c r="CWJ109" s="451"/>
      <c r="CWO109" s="236"/>
      <c r="CWP109" s="1124"/>
      <c r="CWQ109" s="1124"/>
      <c r="CWR109" s="1124"/>
      <c r="CWS109" s="1124"/>
      <c r="CWT109" s="1124"/>
      <c r="CWU109" s="1124"/>
      <c r="CWV109" s="412"/>
      <c r="CWW109" s="1124"/>
      <c r="CWX109" s="1124"/>
      <c r="CWY109" s="1124"/>
      <c r="CWZ109" s="1124"/>
      <c r="CXA109" s="1124"/>
      <c r="CXB109" s="238"/>
      <c r="CXC109" s="1124"/>
      <c r="CXD109" s="1124"/>
      <c r="CXE109" s="238"/>
      <c r="CXF109" s="452"/>
      <c r="CXG109" s="450"/>
      <c r="CXH109" s="1124"/>
      <c r="CXI109" s="236"/>
      <c r="CXJ109" s="1124"/>
      <c r="CXN109" s="238"/>
      <c r="CXV109" s="452"/>
      <c r="CXW109" s="450"/>
      <c r="CXY109" s="236"/>
      <c r="CYD109" s="238"/>
      <c r="CYL109" s="452"/>
      <c r="CYM109" s="450"/>
      <c r="CYT109" s="238"/>
      <c r="CYY109" s="236"/>
      <c r="CZB109" s="451"/>
      <c r="CZC109" s="450"/>
      <c r="CZJ109" s="238"/>
      <c r="CZO109" s="236"/>
      <c r="CZR109" s="451"/>
      <c r="CZS109" s="450"/>
      <c r="CZZ109" s="238"/>
      <c r="DAF109" s="412"/>
      <c r="DAH109" s="451"/>
      <c r="DAI109" s="1124"/>
      <c r="DAJ109" s="1124"/>
      <c r="DAK109" s="1124"/>
      <c r="DAL109" s="1124"/>
      <c r="DAM109" s="236"/>
      <c r="DAN109" s="1124"/>
      <c r="DAO109" s="1124"/>
      <c r="DAP109" s="1124"/>
      <c r="DAQ109" s="1124"/>
      <c r="DAR109" s="1124"/>
      <c r="DAS109" s="1124"/>
      <c r="DAT109" s="412"/>
      <c r="DAU109" s="1124"/>
      <c r="DAZ109" s="238"/>
      <c r="DBC109" s="238"/>
      <c r="DBD109" s="452"/>
      <c r="DBE109" s="450"/>
      <c r="DBG109" s="236"/>
      <c r="DBL109" s="238"/>
      <c r="DBT109" s="452"/>
      <c r="DBU109" s="450"/>
      <c r="DBV109" s="1124"/>
      <c r="DBW109" s="1124"/>
      <c r="DBX109" s="1124"/>
      <c r="DBY109" s="1124"/>
      <c r="DBZ109" s="1124"/>
      <c r="DCA109" s="1124"/>
      <c r="DCB109" s="238"/>
      <c r="DCC109" s="1124"/>
      <c r="DCD109" s="1124"/>
      <c r="DCE109" s="1124"/>
      <c r="DCF109" s="1124"/>
      <c r="DCG109" s="236"/>
      <c r="DCH109" s="1124"/>
      <c r="DCI109" s="1124"/>
      <c r="DCJ109" s="451"/>
      <c r="DCK109" s="450"/>
      <c r="DCL109" s="1124"/>
      <c r="DCM109" s="1124"/>
      <c r="DCN109" s="1124"/>
      <c r="DCO109" s="1124"/>
      <c r="DCP109" s="1124"/>
      <c r="DCQ109" s="1124"/>
      <c r="DCR109" s="238"/>
      <c r="DCS109" s="1124"/>
      <c r="DCT109" s="1124"/>
      <c r="DCU109" s="1124"/>
      <c r="DCV109" s="1124"/>
      <c r="DCW109" s="236"/>
      <c r="DCX109" s="1124"/>
      <c r="DCY109" s="1124"/>
      <c r="DCZ109" s="451"/>
      <c r="DDA109" s="450"/>
      <c r="DDB109" s="1124"/>
      <c r="DDC109" s="1124"/>
      <c r="DDD109" s="1124"/>
      <c r="DDE109" s="1124"/>
      <c r="DDF109" s="1124"/>
      <c r="DDG109" s="1124"/>
      <c r="DDH109" s="238"/>
      <c r="DDI109" s="1124"/>
      <c r="DDJ109" s="1124"/>
      <c r="DDK109" s="1124"/>
      <c r="DDL109" s="1124"/>
      <c r="DDM109" s="1124"/>
      <c r="DDN109" s="412"/>
      <c r="DDO109" s="1124"/>
      <c r="DDP109" s="451"/>
      <c r="DDQ109" s="1124"/>
      <c r="DDR109" s="1124"/>
      <c r="DDS109" s="1124"/>
      <c r="DDT109" s="1124"/>
      <c r="DDU109" s="236"/>
      <c r="DDV109" s="1124"/>
      <c r="DDW109" s="1124"/>
      <c r="DDX109" s="1124"/>
      <c r="DDY109" s="1124"/>
      <c r="DDZ109" s="1124"/>
      <c r="DEA109" s="1124"/>
      <c r="DEB109" s="412"/>
      <c r="DEC109" s="1124"/>
      <c r="DED109" s="1124"/>
      <c r="DEE109" s="1124"/>
      <c r="DEF109" s="1124"/>
      <c r="DEG109" s="1124"/>
      <c r="DEH109" s="238"/>
      <c r="DEI109" s="1124"/>
      <c r="DEJ109" s="1124"/>
      <c r="DEK109" s="238"/>
      <c r="DEL109" s="452"/>
      <c r="DEM109" s="450"/>
      <c r="DEN109" s="1124"/>
      <c r="DEO109" s="236"/>
      <c r="DEP109" s="1124"/>
      <c r="DEQ109" s="1124"/>
      <c r="DER109" s="1124"/>
      <c r="DES109" s="1124"/>
      <c r="DET109" s="238"/>
      <c r="DEU109" s="1124"/>
      <c r="DEV109" s="1124"/>
      <c r="DEW109" s="1124"/>
      <c r="DEX109" s="1124"/>
      <c r="DEY109" s="1124"/>
      <c r="DEZ109" s="1124"/>
      <c r="DFA109" s="1124"/>
      <c r="DFB109" s="452"/>
      <c r="DFC109" s="450"/>
      <c r="DFD109" s="1124"/>
      <c r="DFE109" s="1124"/>
      <c r="DFF109" s="1124"/>
      <c r="DFG109" s="1124"/>
      <c r="DFH109" s="1124"/>
      <c r="DFI109" s="1124"/>
      <c r="DFJ109" s="238"/>
      <c r="DFK109" s="1124"/>
      <c r="DFL109" s="1124"/>
      <c r="DFM109" s="1124"/>
      <c r="DFN109" s="1124"/>
      <c r="DFO109" s="236"/>
      <c r="DFP109" s="1124"/>
      <c r="DFQ109" s="1124"/>
      <c r="DFR109" s="451"/>
      <c r="DFS109" s="450"/>
      <c r="DFT109" s="1124"/>
      <c r="DFU109" s="1124"/>
      <c r="DFV109" s="1124"/>
      <c r="DFW109" s="1124"/>
      <c r="DFX109" s="1124"/>
      <c r="DFY109" s="1124"/>
      <c r="DFZ109" s="238"/>
      <c r="DGA109" s="1124"/>
      <c r="DGB109" s="1124"/>
      <c r="DGC109" s="1124"/>
      <c r="DGD109" s="1124"/>
      <c r="DGE109" s="236"/>
      <c r="DGF109" s="1124"/>
      <c r="DGG109" s="1124"/>
      <c r="DGH109" s="451"/>
      <c r="DGI109" s="450"/>
      <c r="DGJ109" s="1124"/>
      <c r="DGK109" s="1124"/>
      <c r="DGL109" s="1124"/>
      <c r="DGM109" s="1124"/>
      <c r="DGN109" s="1124"/>
      <c r="DGO109" s="1124"/>
      <c r="DGP109" s="238"/>
      <c r="DGQ109" s="1124"/>
      <c r="DGR109" s="1124"/>
      <c r="DGS109" s="1124"/>
      <c r="DGT109" s="1124"/>
      <c r="DGU109" s="1124"/>
      <c r="DGV109" s="412"/>
      <c r="DGW109" s="1124"/>
      <c r="DGX109" s="451"/>
      <c r="DGY109" s="1124"/>
      <c r="DGZ109" s="1124"/>
      <c r="DHA109" s="1124"/>
      <c r="DHB109" s="1124"/>
      <c r="DHC109" s="236"/>
      <c r="DHD109" s="1124"/>
      <c r="DHE109" s="1124"/>
      <c r="DHF109" s="1124"/>
      <c r="DHG109" s="1124"/>
      <c r="DHH109" s="1124"/>
      <c r="DHI109" s="1124"/>
      <c r="DHJ109" s="412"/>
      <c r="DHK109" s="1124"/>
      <c r="DHL109" s="1124"/>
      <c r="DHM109" s="1124"/>
      <c r="DHN109" s="1124"/>
      <c r="DHO109" s="1124"/>
      <c r="DHP109" s="238"/>
      <c r="DHQ109" s="1124"/>
      <c r="DHR109" s="1124"/>
      <c r="DHS109" s="238"/>
      <c r="DHT109" s="452"/>
      <c r="DHU109" s="450"/>
      <c r="DHV109" s="1124"/>
      <c r="DHW109" s="236"/>
      <c r="DHX109" s="1124"/>
      <c r="DHY109" s="1124"/>
      <c r="DHZ109" s="1124"/>
      <c r="DIA109" s="1124"/>
      <c r="DIB109" s="238"/>
      <c r="DIC109" s="1124"/>
      <c r="DID109" s="1124"/>
      <c r="DIE109" s="1124"/>
      <c r="DIF109" s="1124"/>
      <c r="DIG109" s="1124"/>
      <c r="DIH109" s="1124"/>
      <c r="DII109" s="1124"/>
      <c r="DIJ109" s="452"/>
      <c r="DIK109" s="450"/>
      <c r="DIL109" s="1124"/>
      <c r="DIM109" s="1124"/>
      <c r="DIN109" s="1124"/>
      <c r="DIO109" s="1124"/>
      <c r="DIP109" s="1124"/>
      <c r="DIQ109" s="1124"/>
      <c r="DIR109" s="238"/>
      <c r="DIS109" s="1124"/>
      <c r="DIT109" s="1124"/>
      <c r="DIU109" s="1124"/>
      <c r="DIV109" s="1124"/>
      <c r="DIW109" s="236"/>
      <c r="DIX109" s="1124"/>
      <c r="DIY109" s="1124"/>
      <c r="DIZ109" s="451"/>
      <c r="DJA109" s="450"/>
      <c r="DJB109" s="1124"/>
      <c r="DJC109" s="1124"/>
      <c r="DJD109" s="1124"/>
      <c r="DJE109" s="1124"/>
      <c r="DJF109" s="1124"/>
      <c r="DJG109" s="1124"/>
      <c r="DJH109" s="238"/>
      <c r="DJI109" s="1124"/>
      <c r="DJJ109" s="1124"/>
      <c r="DJK109" s="1124"/>
      <c r="DJL109" s="1124"/>
      <c r="DJM109" s="236"/>
      <c r="DJN109" s="1124"/>
      <c r="DJO109" s="1124"/>
      <c r="DJP109" s="451"/>
      <c r="DJQ109" s="450"/>
      <c r="DJR109" s="1124"/>
      <c r="DJS109" s="1124"/>
      <c r="DJT109" s="1124"/>
      <c r="DJU109" s="1124"/>
      <c r="DJV109" s="1124"/>
      <c r="DJW109" s="1124"/>
      <c r="DJX109" s="238"/>
      <c r="DJY109" s="1124"/>
      <c r="DJZ109" s="1124"/>
      <c r="DKA109" s="1124"/>
      <c r="DKB109" s="1124"/>
      <c r="DKC109" s="1124"/>
      <c r="DKD109" s="412"/>
      <c r="DKE109" s="1124"/>
      <c r="DKF109" s="451"/>
      <c r="DKG109" s="1124"/>
      <c r="DKH109" s="1124"/>
      <c r="DKI109" s="1124"/>
      <c r="DKJ109" s="1124"/>
      <c r="DKK109" s="236"/>
      <c r="DKL109" s="1124"/>
      <c r="DKM109" s="1124"/>
      <c r="DKN109" s="1124"/>
      <c r="DKO109" s="1124"/>
      <c r="DKP109" s="1124"/>
      <c r="DKQ109" s="1124"/>
      <c r="DKR109" s="412"/>
      <c r="DKS109" s="1124"/>
      <c r="DKT109" s="1124"/>
      <c r="DKU109" s="1124"/>
      <c r="DKV109" s="1124"/>
      <c r="DKW109" s="1124"/>
      <c r="DKX109" s="238"/>
      <c r="DKY109" s="1124"/>
      <c r="DKZ109" s="1124"/>
      <c r="DLA109" s="238"/>
      <c r="DLB109" s="452"/>
      <c r="DLC109" s="450"/>
      <c r="DLD109" s="1124"/>
      <c r="DLE109" s="236"/>
      <c r="DLF109" s="1124"/>
      <c r="DLG109" s="1124"/>
      <c r="DLH109" s="1124"/>
      <c r="DLI109" s="1124"/>
      <c r="DLJ109" s="238"/>
      <c r="DLK109" s="1124"/>
      <c r="DLL109" s="1124"/>
      <c r="DLM109" s="1124"/>
      <c r="DLN109" s="1124"/>
      <c r="DLO109" s="1124"/>
      <c r="DLP109" s="1124"/>
      <c r="DLQ109" s="1124"/>
      <c r="DLR109" s="452"/>
      <c r="DLS109" s="450"/>
      <c r="DLZ109" s="238"/>
      <c r="DME109" s="236"/>
      <c r="DMH109" s="451"/>
      <c r="DMI109" s="450"/>
      <c r="DMP109" s="238"/>
      <c r="DMU109" s="236"/>
      <c r="DMX109" s="451"/>
      <c r="DMY109" s="450"/>
      <c r="DNF109" s="238"/>
      <c r="DNL109" s="412"/>
      <c r="DNN109" s="451"/>
      <c r="DNO109" s="1124"/>
      <c r="DNP109" s="1124"/>
      <c r="DNQ109" s="1124"/>
      <c r="DNR109" s="1124"/>
      <c r="DNS109" s="236"/>
      <c r="DNT109" s="1124"/>
      <c r="DNU109" s="1124"/>
      <c r="DNV109" s="1124"/>
      <c r="DNW109" s="1124"/>
      <c r="DNX109" s="1124"/>
      <c r="DNY109" s="1124"/>
      <c r="DNZ109" s="412"/>
      <c r="DOA109" s="1124"/>
      <c r="DOB109" s="1124"/>
      <c r="DOC109" s="1124"/>
      <c r="DOD109" s="1124"/>
      <c r="DOE109" s="1124"/>
      <c r="DOF109" s="238"/>
      <c r="DOG109" s="1124"/>
      <c r="DOH109" s="1124"/>
      <c r="DOI109" s="238"/>
      <c r="DOJ109" s="452"/>
      <c r="DOK109" s="450"/>
      <c r="DOL109" s="1124"/>
      <c r="DOM109" s="236"/>
      <c r="DON109" s="1124"/>
      <c r="DOR109" s="238"/>
      <c r="DOZ109" s="452"/>
      <c r="DPA109" s="450"/>
      <c r="DPC109" s="236"/>
      <c r="DPH109" s="238"/>
      <c r="DPP109" s="452"/>
      <c r="DPQ109" s="450"/>
      <c r="DPS109" s="236"/>
      <c r="DPX109" s="238"/>
      <c r="DQF109" s="452"/>
      <c r="DQG109" s="332"/>
      <c r="DQH109" s="241"/>
      <c r="DQI109" s="241"/>
      <c r="DQJ109" s="241"/>
      <c r="DQK109" s="241"/>
      <c r="DQL109" s="241"/>
      <c r="DQM109" s="241"/>
      <c r="DQN109" s="252"/>
      <c r="DQO109" s="241"/>
      <c r="DQP109" s="241"/>
      <c r="DQQ109" s="241"/>
      <c r="DQR109" s="241"/>
      <c r="DQS109" s="250"/>
      <c r="DQT109" s="241"/>
      <c r="DQU109" s="241"/>
      <c r="DQV109" s="334"/>
      <c r="DQW109" s="450"/>
      <c r="DRD109" s="238"/>
      <c r="DRJ109" s="412"/>
      <c r="DRL109" s="451"/>
      <c r="DRQ109" s="236"/>
      <c r="DRX109" s="412"/>
      <c r="DSD109" s="238"/>
      <c r="DSG109" s="238"/>
      <c r="DSH109" s="452"/>
      <c r="DSI109" s="450"/>
      <c r="DSK109" s="236"/>
      <c r="DSP109" s="238"/>
      <c r="DSX109" s="452"/>
      <c r="DSY109" s="450"/>
      <c r="DSZ109" s="236"/>
      <c r="DTC109" s="448"/>
      <c r="DTD109" s="449"/>
      <c r="DTE109" s="413"/>
      <c r="DTG109" s="237"/>
      <c r="DTH109" s="452"/>
      <c r="DTW109" s="236"/>
      <c r="DUF109" s="238"/>
      <c r="DUW109" s="236"/>
      <c r="DUZ109" s="271"/>
      <c r="DVC109" s="238"/>
      <c r="DVL109" s="1529"/>
      <c r="DVM109" s="1531"/>
      <c r="DVN109" s="237"/>
      <c r="DVQ109" s="1529"/>
      <c r="DVR109" s="1530"/>
      <c r="DVS109" s="1192"/>
      <c r="DVY109" s="1195"/>
      <c r="DVZ109" s="1195"/>
      <c r="DWA109" s="1195"/>
      <c r="DWB109" s="1532"/>
      <c r="DWC109" s="1532"/>
      <c r="DWD109" s="237"/>
      <c r="DWE109" s="1195"/>
      <c r="DWF109" s="1195"/>
      <c r="DWG109" s="1529"/>
      <c r="DWH109" s="1530"/>
      <c r="DWI109" s="1192"/>
      <c r="DWL109" s="1195"/>
      <c r="DWM109" s="1195"/>
      <c r="DWN109" s="1195"/>
      <c r="DWO109" s="1195"/>
      <c r="DWP109" s="1195"/>
      <c r="DWQ109" s="1195"/>
      <c r="DWR109" s="1532"/>
      <c r="DWS109" s="1532"/>
      <c r="DWT109" s="237"/>
      <c r="DWU109" s="1195"/>
      <c r="DWV109" s="1195"/>
      <c r="DWW109" s="1529"/>
      <c r="DWX109" s="1530"/>
      <c r="DWY109" s="1192"/>
      <c r="DWZ109" s="1195"/>
      <c r="DXA109" s="1195"/>
      <c r="DXB109" s="1195"/>
      <c r="DXC109" s="1195"/>
      <c r="DXD109" s="1195"/>
      <c r="DXE109" s="1195"/>
      <c r="DXF109" s="1195"/>
      <c r="DXG109" s="1195"/>
      <c r="DXH109" s="1532"/>
      <c r="DXI109" s="1532"/>
      <c r="DXJ109" s="237"/>
      <c r="DXK109" s="1195"/>
      <c r="DXL109" s="1195"/>
      <c r="DXM109" s="1529"/>
      <c r="DXN109" s="1530"/>
      <c r="DXO109" s="1192"/>
      <c r="DXP109" s="1195"/>
      <c r="DXQ109" s="1195"/>
      <c r="DXR109" s="1195"/>
      <c r="DXS109" s="1195"/>
      <c r="DXT109" s="1195"/>
      <c r="DXU109" s="1195"/>
      <c r="DXV109" s="1195"/>
      <c r="DXW109" s="1195"/>
      <c r="DXX109" s="1195"/>
      <c r="DXY109" s="1195"/>
      <c r="DXZ109" s="237"/>
      <c r="DYA109" s="1195"/>
      <c r="DYB109" s="1195"/>
      <c r="DYC109" s="1195"/>
      <c r="DYD109" s="1195"/>
      <c r="DYE109" s="1192"/>
      <c r="DYF109" s="1195"/>
      <c r="DYG109" s="1195"/>
      <c r="DYH109" s="1195"/>
      <c r="DYI109" s="1195"/>
      <c r="DYJ109" s="1195"/>
      <c r="DYK109" s="1195"/>
      <c r="DYL109" s="1194"/>
      <c r="DYM109" s="1195"/>
      <c r="DYN109" s="1195"/>
      <c r="DYO109" s="1195"/>
      <c r="DYP109" s="1195"/>
      <c r="DYQ109" s="1195"/>
      <c r="DYR109" s="1194"/>
      <c r="DYS109" s="1195"/>
      <c r="DYT109" s="1195"/>
      <c r="DYU109" s="1195"/>
      <c r="DYV109" s="1195"/>
      <c r="DYW109" s="1195"/>
      <c r="DYX109" s="1195"/>
      <c r="DYY109" s="1193"/>
      <c r="DZC109" s="237"/>
      <c r="DZD109" s="1195"/>
      <c r="DZE109" s="1195"/>
      <c r="DZF109" s="1194"/>
      <c r="DZG109" s="1195"/>
      <c r="DZH109" s="1195"/>
      <c r="DZI109" s="1195"/>
      <c r="DZJ109" s="1195"/>
      <c r="DZK109" s="1193"/>
      <c r="DZZ109" s="1532"/>
      <c r="EAA109" s="1531"/>
      <c r="EAE109" s="1529"/>
      <c r="EAF109" s="1532"/>
      <c r="EAG109" s="1192"/>
      <c r="EAH109" s="1195"/>
      <c r="EAI109" s="1195"/>
      <c r="EAJ109" s="1195"/>
      <c r="EAK109" s="1195"/>
      <c r="EAL109" s="1195"/>
      <c r="EAM109" s="1195"/>
      <c r="EAN109" s="1195"/>
      <c r="EAO109" s="1195"/>
      <c r="EAP109" s="1532"/>
      <c r="EAQ109" s="1531"/>
      <c r="EAR109" s="1195"/>
      <c r="EAS109" s="1195"/>
      <c r="EAT109" s="1195"/>
      <c r="EAU109" s="1532"/>
      <c r="EAV109" s="1530"/>
      <c r="EBF109" s="1532"/>
      <c r="EBG109" s="1531"/>
      <c r="EBK109" s="1529"/>
      <c r="EBL109" s="1532"/>
      <c r="EBM109" s="1192"/>
      <c r="EBT109" s="226"/>
      <c r="EBU109" s="226"/>
      <c r="EBV109" s="227"/>
      <c r="EBW109" s="227"/>
      <c r="EBX109" s="226"/>
      <c r="EBY109" s="226"/>
      <c r="EBZ109" s="226"/>
      <c r="ECA109" s="227"/>
      <c r="ECB109" s="227"/>
      <c r="ECC109" s="226"/>
      <c r="ECD109" s="226"/>
      <c r="ECE109" s="226"/>
      <c r="ECF109" s="1122"/>
      <c r="ECG109" s="233"/>
      <c r="ECH109" s="1122"/>
      <c r="ECI109" s="227"/>
      <c r="ECJ109" s="1135"/>
      <c r="ECK109" s="1134"/>
      <c r="ECL109" s="1135"/>
      <c r="ECM109" s="240"/>
      <c r="ECN109" s="1122"/>
      <c r="ECO109" s="1122"/>
      <c r="ECP109" s="1122"/>
      <c r="ECQ109" s="231"/>
      <c r="ECR109" s="1122"/>
      <c r="ECS109" s="1122"/>
      <c r="ECT109" s="234"/>
      <c r="ECU109" s="1122"/>
      <c r="ECV109" s="227"/>
      <c r="ECW109" s="239"/>
      <c r="ECX109" s="1122"/>
      <c r="ECY109" s="227"/>
      <c r="ECZ109" s="239"/>
      <c r="EDA109" s="1122"/>
      <c r="EDB109" s="1122"/>
      <c r="EDC109" s="227"/>
      <c r="EDD109" s="805"/>
      <c r="EDE109" s="1134"/>
      <c r="EDF109" s="226"/>
      <c r="EDG109" s="226"/>
      <c r="EDH109" s="1135"/>
      <c r="EDI109" s="1135"/>
      <c r="EDJ109" s="1134"/>
      <c r="EDK109" s="1134"/>
      <c r="EDL109" s="1134"/>
      <c r="EDM109" s="1134"/>
      <c r="EDN109" s="1134"/>
      <c r="EDO109" s="1134"/>
      <c r="EDP109" s="1134"/>
      <c r="EDQ109" s="1134"/>
      <c r="EDR109" s="1134"/>
      <c r="EDS109" s="1529"/>
      <c r="EDT109" s="1530"/>
      <c r="EDU109" s="227"/>
      <c r="EDV109" s="227"/>
      <c r="EDW109" s="227"/>
      <c r="EDX109" s="1529"/>
      <c r="EDY109" s="1531"/>
      <c r="EDZ109" s="1259"/>
      <c r="EEA109" s="1259"/>
      <c r="EEB109" s="1259"/>
      <c r="EEC109" s="1135"/>
      <c r="EED109" s="1135"/>
      <c r="EEE109" s="1259"/>
      <c r="EEF109" s="1259"/>
      <c r="EEG109" s="1259"/>
      <c r="EEH109" s="1259"/>
      <c r="EEI109" s="796"/>
      <c r="EEJ109" s="248"/>
      <c r="EEK109" s="248"/>
      <c r="EEL109" s="248"/>
      <c r="EEM109" s="248"/>
      <c r="EEN109" s="248"/>
      <c r="EEO109" s="990"/>
      <c r="EEP109" s="248"/>
      <c r="EEQ109" s="248"/>
      <c r="EER109" s="248"/>
      <c r="EES109" s="248"/>
      <c r="EET109" s="248"/>
      <c r="EEU109" s="248"/>
      <c r="EEV109" s="248"/>
      <c r="EEW109" s="248"/>
      <c r="EEX109" s="248"/>
      <c r="EEY109" s="248"/>
      <c r="EEZ109" s="248"/>
      <c r="EFA109" s="248"/>
      <c r="EFB109" s="248"/>
      <c r="EFC109" s="248"/>
      <c r="EFD109" s="248"/>
      <c r="EFE109" s="248"/>
      <c r="EFF109" s="990"/>
      <c r="EFG109" s="248"/>
      <c r="EFH109" s="248"/>
      <c r="EFI109" s="248"/>
      <c r="EFJ109" s="248"/>
      <c r="EFR109" s="1194"/>
      <c r="EGI109" s="1194"/>
      <c r="EGO109" s="1193"/>
      <c r="EGR109" s="226"/>
      <c r="EGS109" s="227"/>
      <c r="EGT109" s="227"/>
      <c r="EGU109" s="226"/>
      <c r="EGV109" s="226"/>
      <c r="EGW109" s="226"/>
      <c r="EGX109" s="1532"/>
      <c r="EGY109" s="1531"/>
      <c r="EGZ109" s="1263"/>
      <c r="EHA109" s="1263"/>
      <c r="EHB109" s="1263"/>
      <c r="EHC109" s="1532"/>
      <c r="EHD109" s="1530"/>
      <c r="EHE109" s="1134"/>
      <c r="EHF109" s="1134"/>
      <c r="EHG109" s="1134"/>
      <c r="EHH109" s="1134"/>
      <c r="EHI109" s="1134"/>
      <c r="EHJ109" s="1134"/>
      <c r="EHK109" s="1134"/>
      <c r="EHL109" s="1134"/>
      <c r="EHM109" s="1134"/>
      <c r="EHN109" s="1135"/>
      <c r="EHO109" s="1135"/>
      <c r="EHP109" s="1134"/>
      <c r="EHQ109" s="1134"/>
      <c r="EHR109" s="1134"/>
      <c r="EHS109" s="1135"/>
      <c r="EHT109" s="1135"/>
      <c r="EHU109" s="1134"/>
      <c r="EHV109" s="226"/>
      <c r="EHW109" s="226"/>
      <c r="EHX109" s="1132"/>
      <c r="EHY109" s="236"/>
      <c r="EHZ109" s="1132"/>
      <c r="EIA109" s="1132"/>
      <c r="EIB109" s="1132"/>
      <c r="EIC109" s="1132"/>
      <c r="EID109" s="1132"/>
      <c r="EIE109" s="236"/>
      <c r="EIF109" s="1132"/>
      <c r="EIG109" s="1132"/>
      <c r="EIH109" s="1132"/>
      <c r="EII109" s="412"/>
      <c r="EIJ109" s="1132"/>
      <c r="EIK109" s="1132"/>
      <c r="EIL109" s="238"/>
      <c r="EIM109" s="1124"/>
      <c r="EIN109" s="1124"/>
      <c r="EIO109" s="238"/>
      <c r="EIP109" s="1124"/>
      <c r="EIQ109" s="1124"/>
      <c r="EIR109" s="238"/>
      <c r="EIS109" s="1132"/>
      <c r="EIT109" s="1132"/>
      <c r="EIU109" s="1132"/>
      <c r="EIV109" s="236"/>
      <c r="EIW109" s="1132"/>
      <c r="EIX109" s="226"/>
      <c r="EIY109" s="226"/>
      <c r="EIZ109" s="227"/>
      <c r="EJA109" s="239"/>
      <c r="EJB109" s="226"/>
      <c r="EJC109" s="226"/>
      <c r="EJD109" s="226"/>
      <c r="EJE109" s="226"/>
      <c r="EJF109" s="226"/>
      <c r="EJG109" s="226"/>
      <c r="EJH109" s="226"/>
      <c r="EJI109" s="1134"/>
      <c r="EJJ109" s="1134"/>
      <c r="EJK109" s="1529"/>
      <c r="EJL109" s="1530"/>
      <c r="EJM109" s="227"/>
      <c r="EJN109" s="227"/>
      <c r="EJO109" s="227"/>
      <c r="EJP109" s="1529"/>
      <c r="EJQ109" s="1531"/>
      <c r="EJR109" s="226"/>
      <c r="EJS109" s="1134"/>
      <c r="EJT109" s="1134"/>
      <c r="EJU109" s="1134"/>
      <c r="EJV109" s="1134"/>
      <c r="EJW109" s="1134"/>
      <c r="EJX109" s="1134"/>
      <c r="EJY109" s="1134"/>
      <c r="EJZ109" s="1195"/>
      <c r="EKA109" s="1194"/>
      <c r="EKB109" s="1195"/>
      <c r="EKC109" s="1195"/>
      <c r="EKD109" s="271"/>
      <c r="EKE109" s="1195"/>
      <c r="EKF109" s="1195"/>
      <c r="EKG109" s="1193"/>
      <c r="EKI109" s="1195"/>
      <c r="EKJ109" s="1195"/>
      <c r="EKK109" s="1195"/>
      <c r="EKL109" s="1195"/>
      <c r="EKM109" s="1195"/>
      <c r="EKN109" s="1195"/>
      <c r="EKO109" s="1195"/>
      <c r="EKP109" s="1195"/>
      <c r="EKQ109" s="1195"/>
      <c r="EKR109" s="1195"/>
      <c r="EKS109" s="1195"/>
      <c r="EKT109" s="1195"/>
      <c r="EKU109" s="1195"/>
      <c r="EKV109" s="1195"/>
      <c r="EKW109" s="1195"/>
      <c r="EKX109" s="1193"/>
      <c r="EKY109" s="1195"/>
      <c r="EKZ109" s="1195"/>
      <c r="ELA109" s="1195"/>
      <c r="ELB109" s="1195"/>
      <c r="ELC109" s="1195"/>
      <c r="ELD109" s="1195"/>
      <c r="ELE109" s="1195"/>
      <c r="ELF109" s="1195"/>
      <c r="ELG109" s="1194"/>
      <c r="ELW109" s="1287"/>
      <c r="ELX109" s="1007"/>
      <c r="EMA109" s="448"/>
      <c r="EMB109" s="449"/>
      <c r="EMC109" s="413"/>
      <c r="EMD109" s="238"/>
      <c r="EMF109" s="452"/>
      <c r="EMG109" s="450"/>
      <c r="EMN109" s="238"/>
      <c r="EMS109" s="236"/>
      <c r="EMV109" s="451"/>
      <c r="EMW109" s="450"/>
      <c r="END109" s="238"/>
      <c r="ENJ109" s="412"/>
      <c r="ENL109" s="451"/>
      <c r="ENM109" s="1124"/>
      <c r="ENN109" s="1124"/>
      <c r="ENO109" s="1124"/>
      <c r="ENP109" s="1124"/>
      <c r="ENQ109" s="236"/>
      <c r="ENR109" s="1124"/>
      <c r="ENS109" s="1124"/>
      <c r="ENT109" s="1124"/>
      <c r="ENU109" s="1124"/>
      <c r="ENV109" s="1124"/>
      <c r="ENW109" s="1124"/>
      <c r="ENX109" s="412"/>
      <c r="ENY109" s="1124"/>
      <c r="ENZ109" s="1124"/>
      <c r="EOA109" s="1124"/>
      <c r="EOB109" s="1124"/>
      <c r="EOC109" s="1124"/>
      <c r="EOD109" s="238"/>
      <c r="EOE109" s="1124"/>
      <c r="EOF109" s="1124"/>
      <c r="EOG109" s="238"/>
      <c r="EOH109" s="452"/>
      <c r="EOI109" s="450"/>
      <c r="EOJ109" s="1124"/>
      <c r="EOK109" s="236"/>
      <c r="EOL109" s="1124"/>
      <c r="EOM109" s="1124"/>
      <c r="EON109" s="1124"/>
      <c r="EOO109" s="1124"/>
      <c r="EOP109" s="238"/>
      <c r="EOX109" s="452"/>
      <c r="EOY109" s="450"/>
      <c r="EPA109" s="236"/>
      <c r="EPF109" s="238"/>
      <c r="EPN109" s="452"/>
      <c r="EPO109" s="450"/>
      <c r="EPV109" s="238"/>
      <c r="EQB109" s="412"/>
      <c r="EQD109" s="451"/>
      <c r="EQE109" s="1124"/>
      <c r="EQF109" s="1124"/>
      <c r="EQG109" s="1124"/>
      <c r="EQH109" s="1124"/>
      <c r="EQI109" s="236"/>
      <c r="EQJ109" s="1124"/>
      <c r="EQK109" s="1124"/>
      <c r="EQL109" s="1124"/>
      <c r="EQM109" s="1124"/>
      <c r="EQN109" s="1124"/>
      <c r="EQO109" s="1124"/>
      <c r="EQP109" s="412"/>
      <c r="EQQ109" s="1124"/>
      <c r="EQR109" s="1124"/>
      <c r="EQS109" s="1124"/>
      <c r="EQT109" s="1124"/>
      <c r="EQU109" s="1124"/>
      <c r="EQV109" s="238"/>
      <c r="EQW109" s="1124"/>
      <c r="EQX109" s="1124"/>
      <c r="EQY109" s="238"/>
      <c r="EQZ109" s="452"/>
      <c r="ERA109" s="450"/>
      <c r="ERB109" s="1124"/>
      <c r="ERC109" s="236"/>
      <c r="ERD109" s="1124"/>
      <c r="ERE109" s="1124"/>
      <c r="ERF109" s="1124"/>
      <c r="ERG109" s="1124"/>
      <c r="ERH109" s="238"/>
      <c r="ERI109" s="1124"/>
      <c r="ERJ109" s="1124"/>
      <c r="ERK109" s="1124"/>
      <c r="ERL109" s="1124"/>
      <c r="ERM109" s="1124"/>
      <c r="ERN109" s="1124"/>
      <c r="ERO109" s="1124"/>
      <c r="ERP109" s="452"/>
      <c r="ERQ109" s="450"/>
      <c r="ERU109" s="448"/>
      <c r="ERV109" s="449"/>
      <c r="ERW109" s="413"/>
      <c r="ERZ109" s="452"/>
      <c r="ETA109" s="1518"/>
      <c r="ETB109" s="1518"/>
      <c r="ETC109" s="1518"/>
      <c r="ETD109" s="1518"/>
      <c r="ETE109" s="1518"/>
      <c r="ETF109" s="1518"/>
    </row>
    <row r="110" spans="1:3906" ht="15" customHeight="1" thickBot="1">
      <c r="B110" s="1518"/>
      <c r="C110" s="1518"/>
      <c r="D110" s="1518"/>
      <c r="E110" s="1518"/>
      <c r="F110" s="1518"/>
      <c r="G110" s="1518"/>
      <c r="U110" s="372"/>
      <c r="V110" s="372"/>
      <c r="X110" s="372"/>
      <c r="AA110" s="372"/>
      <c r="AB110" s="372"/>
      <c r="AC110" s="372"/>
      <c r="AD110" s="372"/>
      <c r="AE110" s="453"/>
      <c r="AF110" s="454"/>
      <c r="AG110" s="455"/>
      <c r="AH110" s="372"/>
      <c r="AI110" s="372"/>
      <c r="AJ110" s="456"/>
      <c r="AK110" s="457"/>
      <c r="AL110" s="374"/>
      <c r="AM110" s="374"/>
      <c r="AN110" s="374"/>
      <c r="AO110" s="374"/>
      <c r="AP110" s="374"/>
      <c r="AQ110" s="374"/>
      <c r="AR110" s="431"/>
      <c r="AS110" s="374"/>
      <c r="AT110" s="374"/>
      <c r="AU110" s="374"/>
      <c r="AW110" s="430"/>
      <c r="AZ110" s="458"/>
      <c r="BE110" s="236"/>
      <c r="BL110" s="412"/>
      <c r="BR110" s="238"/>
      <c r="BU110" s="238"/>
      <c r="BV110" s="452"/>
      <c r="BW110" s="457"/>
      <c r="BX110" s="374"/>
      <c r="BY110" s="374"/>
      <c r="BZ110" s="374"/>
      <c r="CA110" s="374"/>
      <c r="CB110" s="374"/>
      <c r="CC110" s="374"/>
      <c r="CD110" s="431"/>
      <c r="CE110" s="374"/>
      <c r="CF110" s="374"/>
      <c r="CG110" s="374"/>
      <c r="CI110" s="430"/>
      <c r="CL110" s="458"/>
      <c r="CQ110" s="236"/>
      <c r="CX110" s="412"/>
      <c r="DD110" s="238"/>
      <c r="DG110" s="238"/>
      <c r="DH110" s="452"/>
      <c r="DI110" s="457"/>
      <c r="DJ110" s="374"/>
      <c r="DK110" s="430"/>
      <c r="DL110" s="374"/>
      <c r="DM110" s="374"/>
      <c r="DN110" s="374"/>
      <c r="DO110" s="374"/>
      <c r="DP110" s="431"/>
      <c r="DQ110" s="374"/>
      <c r="DR110" s="374"/>
      <c r="DS110" s="374"/>
      <c r="DU110" s="374"/>
      <c r="DV110" s="374"/>
      <c r="DX110" s="461"/>
      <c r="DY110" s="457"/>
      <c r="DZ110" s="374"/>
      <c r="EA110" s="374"/>
      <c r="EB110" s="374"/>
      <c r="EC110" s="374"/>
      <c r="ED110" s="374"/>
      <c r="EE110" s="1125"/>
      <c r="EF110" s="431"/>
      <c r="EG110" s="1125"/>
      <c r="EH110" s="1125"/>
      <c r="EI110" s="1125"/>
      <c r="EJ110" s="1124"/>
      <c r="EK110" s="430"/>
      <c r="EL110" s="1124"/>
      <c r="EM110" s="1124"/>
      <c r="EN110" s="458"/>
      <c r="EO110" s="1124"/>
      <c r="EP110" s="1124"/>
      <c r="EQ110" s="1124"/>
      <c r="ER110" s="1124"/>
      <c r="ES110" s="236"/>
      <c r="ET110" s="1124"/>
      <c r="EU110" s="1124"/>
      <c r="EV110" s="1124"/>
      <c r="EW110" s="1124"/>
      <c r="EX110" s="1124"/>
      <c r="EY110" s="1124"/>
      <c r="EZ110" s="412"/>
      <c r="FA110" s="1124"/>
      <c r="FB110" s="1124"/>
      <c r="FC110" s="1124"/>
      <c r="FD110" s="1124"/>
      <c r="FE110" s="1124"/>
      <c r="FF110" s="238"/>
      <c r="FG110" s="1124"/>
      <c r="FH110" s="1124"/>
      <c r="FI110" s="238"/>
      <c r="FJ110" s="452"/>
      <c r="FK110" s="457"/>
      <c r="FL110" s="1125"/>
      <c r="FM110" s="430"/>
      <c r="FN110" s="1125"/>
      <c r="FO110" s="1125"/>
      <c r="FP110" s="1125"/>
      <c r="FQ110" s="1125"/>
      <c r="FR110" s="431"/>
      <c r="FS110" s="1125"/>
      <c r="FT110" s="1125"/>
      <c r="FU110" s="1125"/>
      <c r="FV110" s="1124"/>
      <c r="FW110" s="1125"/>
      <c r="FX110" s="1125"/>
      <c r="FY110" s="1124"/>
      <c r="FZ110" s="461"/>
      <c r="GA110" s="457"/>
      <c r="GB110" s="1125"/>
      <c r="GC110" s="1125"/>
      <c r="GD110" s="1125"/>
      <c r="GE110" s="1125"/>
      <c r="GF110" s="1125"/>
      <c r="GG110" s="1125"/>
      <c r="GH110" s="431"/>
      <c r="GI110" s="1125"/>
      <c r="GJ110" s="1125"/>
      <c r="GK110" s="1125"/>
      <c r="GL110" s="1124"/>
      <c r="GM110" s="430"/>
      <c r="GN110" s="1124"/>
      <c r="GO110" s="1124"/>
      <c r="GP110" s="458"/>
      <c r="GQ110" s="1124"/>
      <c r="GR110" s="1124"/>
      <c r="GS110" s="1124"/>
      <c r="GT110" s="1124"/>
      <c r="GU110" s="236"/>
      <c r="GV110" s="1124"/>
      <c r="GW110" s="1124"/>
      <c r="GX110" s="1124"/>
      <c r="GY110" s="1124"/>
      <c r="GZ110" s="1124"/>
      <c r="HA110" s="1124"/>
      <c r="HB110" s="412"/>
      <c r="HC110" s="1124"/>
      <c r="HD110" s="1124"/>
      <c r="HE110" s="1124"/>
      <c r="HF110" s="1124"/>
      <c r="HG110" s="1124"/>
      <c r="HH110" s="238"/>
      <c r="HI110" s="1124"/>
      <c r="HJ110" s="1124"/>
      <c r="HK110" s="238"/>
      <c r="HL110" s="452"/>
      <c r="HM110" s="457"/>
      <c r="HN110" s="1125"/>
      <c r="HO110" s="430"/>
      <c r="HP110" s="1125"/>
      <c r="HQ110" s="1125"/>
      <c r="HR110" s="1125"/>
      <c r="HS110" s="1125"/>
      <c r="HT110" s="431"/>
      <c r="HU110" s="1125"/>
      <c r="HV110" s="1125"/>
      <c r="HW110" s="1125"/>
      <c r="HX110" s="1124"/>
      <c r="HY110" s="1125"/>
      <c r="HZ110" s="1125"/>
      <c r="IA110" s="1124"/>
      <c r="IB110" s="461"/>
      <c r="IC110" s="457"/>
      <c r="ID110" s="1125"/>
      <c r="IE110" s="1125"/>
      <c r="IF110" s="1125"/>
      <c r="IG110" s="1125"/>
      <c r="IH110" s="1125"/>
      <c r="II110" s="1125"/>
      <c r="IJ110" s="431"/>
      <c r="IK110" s="1125"/>
      <c r="IL110" s="1125"/>
      <c r="IM110" s="1125"/>
      <c r="IN110" s="1124"/>
      <c r="IO110" s="430"/>
      <c r="IP110" s="1124"/>
      <c r="IQ110" s="1124"/>
      <c r="IR110" s="458"/>
      <c r="IS110" s="1124"/>
      <c r="IT110" s="1124"/>
      <c r="IU110" s="1124"/>
      <c r="IV110" s="1124"/>
      <c r="IW110" s="236"/>
      <c r="IX110" s="1124"/>
      <c r="IY110" s="1124"/>
      <c r="IZ110" s="1124"/>
      <c r="JA110" s="1124"/>
      <c r="JB110" s="1124"/>
      <c r="JC110" s="1124"/>
      <c r="JD110" s="412"/>
      <c r="JE110" s="1124"/>
      <c r="JF110" s="1124"/>
      <c r="JG110" s="1124"/>
      <c r="JH110" s="1124"/>
      <c r="JI110" s="1124"/>
      <c r="JJ110" s="238"/>
      <c r="JK110" s="1124"/>
      <c r="JL110" s="1124"/>
      <c r="JM110" s="238"/>
      <c r="JN110" s="452"/>
      <c r="JO110" s="457"/>
      <c r="JP110" s="1125"/>
      <c r="JQ110" s="430"/>
      <c r="JR110" s="1125"/>
      <c r="JS110" s="1125"/>
      <c r="JT110" s="1125"/>
      <c r="JU110" s="1125"/>
      <c r="JV110" s="431"/>
      <c r="JW110" s="1125"/>
      <c r="JX110" s="1125"/>
      <c r="JY110" s="1125"/>
      <c r="JZ110" s="1124"/>
      <c r="KA110" s="1125"/>
      <c r="KB110" s="1125"/>
      <c r="KC110" s="1124"/>
      <c r="KD110" s="461"/>
      <c r="KE110" s="457"/>
      <c r="KF110" s="1125"/>
      <c r="KG110" s="1125"/>
      <c r="KH110" s="1125"/>
      <c r="KI110" s="1125"/>
      <c r="KJ110" s="1125"/>
      <c r="KK110" s="1125"/>
      <c r="KL110" s="431"/>
      <c r="KM110" s="1125"/>
      <c r="KN110" s="1125"/>
      <c r="KO110" s="1125"/>
      <c r="KP110" s="1124"/>
      <c r="KQ110" s="430"/>
      <c r="KR110" s="1124"/>
      <c r="KS110" s="1124"/>
      <c r="KT110" s="458"/>
      <c r="KU110" s="1124"/>
      <c r="KV110" s="1124"/>
      <c r="KW110" s="1124"/>
      <c r="KX110" s="1124"/>
      <c r="KY110" s="236"/>
      <c r="KZ110" s="1124"/>
      <c r="LA110" s="1124"/>
      <c r="LB110" s="1124"/>
      <c r="LC110" s="1124"/>
      <c r="LD110" s="1124"/>
      <c r="LE110" s="1124"/>
      <c r="LF110" s="412"/>
      <c r="LG110" s="1124"/>
      <c r="LH110" s="1124"/>
      <c r="LI110" s="1124"/>
      <c r="LJ110" s="1124"/>
      <c r="LK110" s="1124"/>
      <c r="LL110" s="238"/>
      <c r="LM110" s="1124"/>
      <c r="LN110" s="1124"/>
      <c r="LO110" s="238"/>
      <c r="LP110" s="452"/>
      <c r="LQ110" s="457"/>
      <c r="LR110" s="1125"/>
      <c r="LS110" s="430"/>
      <c r="LT110" s="1125"/>
      <c r="LU110" s="1125"/>
      <c r="LV110" s="1125"/>
      <c r="LW110" s="1125"/>
      <c r="LX110" s="431"/>
      <c r="LY110" s="1125"/>
      <c r="LZ110" s="1125"/>
      <c r="MA110" s="1125"/>
      <c r="MB110" s="1124"/>
      <c r="MC110" s="1125"/>
      <c r="MD110" s="1125"/>
      <c r="ME110" s="1124"/>
      <c r="MF110" s="461"/>
      <c r="MG110" s="457"/>
      <c r="MH110" s="1125"/>
      <c r="MI110" s="1125"/>
      <c r="MJ110" s="1125"/>
      <c r="MK110" s="1125"/>
      <c r="ML110" s="1125"/>
      <c r="MM110" s="1125"/>
      <c r="MN110" s="431"/>
      <c r="MO110" s="1125"/>
      <c r="MP110" s="1125"/>
      <c r="MQ110" s="1125"/>
      <c r="MR110" s="1124"/>
      <c r="MS110" s="430"/>
      <c r="MT110" s="1124"/>
      <c r="MU110" s="1124"/>
      <c r="MV110" s="458"/>
      <c r="MW110" s="1124"/>
      <c r="MX110" s="1124"/>
      <c r="MY110" s="1124"/>
      <c r="MZ110" s="1124"/>
      <c r="NA110" s="236"/>
      <c r="NB110" s="1124"/>
      <c r="NC110" s="1124"/>
      <c r="ND110" s="1124"/>
      <c r="NE110" s="1124"/>
      <c r="NF110" s="1124"/>
      <c r="NG110" s="1124"/>
      <c r="NH110" s="412"/>
      <c r="NI110" s="1124"/>
      <c r="NJ110" s="1124"/>
      <c r="NK110" s="1124"/>
      <c r="NL110" s="1124"/>
      <c r="NM110" s="1124"/>
      <c r="NN110" s="238"/>
      <c r="NO110" s="1124"/>
      <c r="NP110" s="1124"/>
      <c r="NQ110" s="238"/>
      <c r="NR110" s="452"/>
      <c r="NS110" s="457"/>
      <c r="NT110" s="1125"/>
      <c r="NU110" s="430"/>
      <c r="NV110" s="1125"/>
      <c r="NW110" s="1125"/>
      <c r="NX110" s="1125"/>
      <c r="NY110" s="1125"/>
      <c r="NZ110" s="431"/>
      <c r="OA110" s="1125"/>
      <c r="OB110" s="1125"/>
      <c r="OC110" s="1125"/>
      <c r="OD110" s="1124"/>
      <c r="OE110" s="1125"/>
      <c r="OF110" s="1125"/>
      <c r="OG110" s="1124"/>
      <c r="OH110" s="461"/>
      <c r="OM110" s="236"/>
      <c r="OT110" s="412"/>
      <c r="OZ110" s="238"/>
      <c r="PC110" s="238"/>
      <c r="PD110" s="452"/>
      <c r="PE110" s="457"/>
      <c r="PF110" s="374"/>
      <c r="PG110" s="374"/>
      <c r="PH110" s="374"/>
      <c r="PI110" s="374"/>
      <c r="PJ110" s="374"/>
      <c r="PK110" s="374"/>
      <c r="PL110" s="431"/>
      <c r="PM110" s="1125"/>
      <c r="PN110" s="1125"/>
      <c r="PO110" s="1125"/>
      <c r="PP110" s="1124"/>
      <c r="PQ110" s="430"/>
      <c r="PR110" s="1124"/>
      <c r="PS110" s="1124"/>
      <c r="PT110" s="458"/>
      <c r="PU110" s="1124"/>
      <c r="PV110" s="1124"/>
      <c r="PW110" s="1124"/>
      <c r="PX110" s="1124"/>
      <c r="PY110" s="236"/>
      <c r="PZ110" s="1124"/>
      <c r="QA110" s="1124"/>
      <c r="QB110" s="1124"/>
      <c r="QC110" s="1124"/>
      <c r="QD110" s="1124"/>
      <c r="QE110" s="1124"/>
      <c r="QF110" s="412"/>
      <c r="QG110" s="1124"/>
      <c r="QH110" s="1124"/>
      <c r="QI110" s="1124"/>
      <c r="QJ110" s="1124"/>
      <c r="QK110" s="1124"/>
      <c r="QL110" s="238"/>
      <c r="QM110" s="1124"/>
      <c r="QN110" s="1124"/>
      <c r="QO110" s="238"/>
      <c r="QP110" s="452"/>
      <c r="QQ110" s="457"/>
      <c r="QR110" s="1125"/>
      <c r="QS110" s="430"/>
      <c r="QT110" s="1125"/>
      <c r="QU110" s="1125"/>
      <c r="QV110" s="1125"/>
      <c r="QW110" s="1125"/>
      <c r="QX110" s="431"/>
      <c r="QY110" s="1125"/>
      <c r="QZ110" s="1125"/>
      <c r="RA110" s="1125"/>
      <c r="RB110" s="1124"/>
      <c r="RC110" s="1125"/>
      <c r="RD110" s="1125"/>
      <c r="RE110" s="1124"/>
      <c r="RF110" s="461"/>
      <c r="RG110" s="457"/>
      <c r="RH110" s="1125"/>
      <c r="RI110" s="1125"/>
      <c r="RJ110" s="1125"/>
      <c r="RK110" s="1125"/>
      <c r="RL110" s="1125"/>
      <c r="RM110" s="1125"/>
      <c r="RN110" s="431"/>
      <c r="RO110" s="1125"/>
      <c r="RP110" s="1125"/>
      <c r="RQ110" s="1125"/>
      <c r="RR110" s="1124"/>
      <c r="RS110" s="430"/>
      <c r="RT110" s="1124"/>
      <c r="RU110" s="1124"/>
      <c r="RV110" s="458"/>
      <c r="RW110" s="1124"/>
      <c r="RX110" s="1124"/>
      <c r="RY110" s="1124"/>
      <c r="RZ110" s="1124"/>
      <c r="SA110" s="236"/>
      <c r="SB110" s="1124"/>
      <c r="SC110" s="1124"/>
      <c r="SD110" s="1124"/>
      <c r="SE110" s="1124"/>
      <c r="SF110" s="1124"/>
      <c r="SG110" s="1124"/>
      <c r="SH110" s="412"/>
      <c r="SI110" s="1124"/>
      <c r="SJ110" s="1124"/>
      <c r="SK110" s="1124"/>
      <c r="SL110" s="1124"/>
      <c r="SM110" s="1124"/>
      <c r="SN110" s="238"/>
      <c r="SO110" s="1124"/>
      <c r="SP110" s="1124"/>
      <c r="SQ110" s="238"/>
      <c r="SR110" s="452"/>
      <c r="SS110" s="457"/>
      <c r="ST110" s="1125"/>
      <c r="SU110" s="430"/>
      <c r="SV110" s="1125"/>
      <c r="SW110" s="1125"/>
      <c r="SX110" s="1125"/>
      <c r="SY110" s="1125"/>
      <c r="SZ110" s="431"/>
      <c r="TA110" s="1125"/>
      <c r="TB110" s="1125"/>
      <c r="TC110" s="1125"/>
      <c r="TD110" s="1124"/>
      <c r="TE110" s="1125"/>
      <c r="TF110" s="1125"/>
      <c r="TG110" s="1124"/>
      <c r="TH110" s="461"/>
      <c r="TI110" s="457"/>
      <c r="TJ110" s="1125"/>
      <c r="TK110" s="1125"/>
      <c r="TL110" s="1125"/>
      <c r="TM110" s="1125"/>
      <c r="TN110" s="1125"/>
      <c r="TO110" s="1125"/>
      <c r="TP110" s="431"/>
      <c r="TQ110" s="1125"/>
      <c r="TR110" s="1125"/>
      <c r="TS110" s="1125"/>
      <c r="TT110" s="1124"/>
      <c r="TU110" s="430"/>
      <c r="TV110" s="1124"/>
      <c r="TW110" s="1124"/>
      <c r="TX110" s="458"/>
      <c r="TY110" s="1124"/>
      <c r="TZ110" s="1124"/>
      <c r="UA110" s="1124"/>
      <c r="UB110" s="1124"/>
      <c r="UC110" s="236"/>
      <c r="UD110" s="1124"/>
      <c r="UE110" s="1124"/>
      <c r="UF110" s="1124"/>
      <c r="UG110" s="1124"/>
      <c r="UH110" s="1124"/>
      <c r="UI110" s="1124"/>
      <c r="UJ110" s="412"/>
      <c r="UK110" s="1124"/>
      <c r="UL110" s="1124"/>
      <c r="UM110" s="1124"/>
      <c r="UN110" s="1124"/>
      <c r="UO110" s="1124"/>
      <c r="UP110" s="238"/>
      <c r="UQ110" s="1124"/>
      <c r="UR110" s="1124"/>
      <c r="US110" s="238"/>
      <c r="UT110" s="452"/>
      <c r="UU110" s="457"/>
      <c r="UV110" s="1125"/>
      <c r="UW110" s="430"/>
      <c r="UX110" s="1125"/>
      <c r="UY110" s="1125"/>
      <c r="UZ110" s="1125"/>
      <c r="VA110" s="1125"/>
      <c r="VB110" s="431"/>
      <c r="VC110" s="1125"/>
      <c r="VD110" s="1125"/>
      <c r="VE110" s="1125"/>
      <c r="VF110" s="1124"/>
      <c r="VG110" s="1125"/>
      <c r="VH110" s="1125"/>
      <c r="VI110" s="1124"/>
      <c r="VJ110" s="461"/>
      <c r="VK110" s="457"/>
      <c r="VL110" s="1125"/>
      <c r="VM110" s="1125"/>
      <c r="VN110" s="1125"/>
      <c r="VO110" s="1125"/>
      <c r="VP110" s="1125"/>
      <c r="VQ110" s="1125"/>
      <c r="VR110" s="431"/>
      <c r="VS110" s="1125"/>
      <c r="VT110" s="1125"/>
      <c r="VU110" s="1125"/>
      <c r="VV110" s="1124"/>
      <c r="VW110" s="430"/>
      <c r="VX110" s="1124"/>
      <c r="VY110" s="1124"/>
      <c r="VZ110" s="458"/>
      <c r="WA110" s="1124"/>
      <c r="WB110" s="1124"/>
      <c r="WC110" s="1124"/>
      <c r="WD110" s="1124"/>
      <c r="WE110" s="236"/>
      <c r="WF110" s="1124"/>
      <c r="WG110" s="1124"/>
      <c r="WH110" s="1124"/>
      <c r="WI110" s="1124"/>
      <c r="WJ110" s="1124"/>
      <c r="WK110" s="1124"/>
      <c r="WL110" s="412"/>
      <c r="WM110" s="1124"/>
      <c r="WN110" s="1124"/>
      <c r="WO110" s="1124"/>
      <c r="WP110" s="1124"/>
      <c r="WQ110" s="1124"/>
      <c r="WR110" s="238"/>
      <c r="WS110" s="1124"/>
      <c r="WT110" s="1124"/>
      <c r="WU110" s="238"/>
      <c r="WV110" s="452"/>
      <c r="WW110" s="457"/>
      <c r="WX110" s="1125"/>
      <c r="WY110" s="430"/>
      <c r="WZ110" s="1125"/>
      <c r="XA110" s="1125"/>
      <c r="XB110" s="1125"/>
      <c r="XC110" s="1125"/>
      <c r="XD110" s="431"/>
      <c r="XE110" s="1125"/>
      <c r="XF110" s="1125"/>
      <c r="XG110" s="1125"/>
      <c r="XH110" s="1124"/>
      <c r="XI110" s="1125"/>
      <c r="XJ110" s="1125"/>
      <c r="XK110" s="1124"/>
      <c r="XL110" s="461"/>
      <c r="XM110" s="457"/>
      <c r="XN110" s="1125"/>
      <c r="XO110" s="1125"/>
      <c r="XP110" s="1125"/>
      <c r="XQ110" s="1125"/>
      <c r="XR110" s="1125"/>
      <c r="XS110" s="1125"/>
      <c r="XT110" s="431"/>
      <c r="XU110" s="1125"/>
      <c r="XV110" s="1125"/>
      <c r="XW110" s="1125"/>
      <c r="XX110" s="1124"/>
      <c r="XY110" s="430"/>
      <c r="XZ110" s="1124"/>
      <c r="YA110" s="1124"/>
      <c r="YB110" s="458"/>
      <c r="YC110" s="1124"/>
      <c r="YD110" s="1124"/>
      <c r="YE110" s="1124"/>
      <c r="YF110" s="1124"/>
      <c r="YG110" s="236"/>
      <c r="YH110" s="1124"/>
      <c r="YI110" s="1124"/>
      <c r="YJ110" s="1124"/>
      <c r="YK110" s="1124"/>
      <c r="YL110" s="1124"/>
      <c r="YM110" s="1124"/>
      <c r="YN110" s="412"/>
      <c r="YO110" s="1124"/>
      <c r="YP110" s="1124"/>
      <c r="YQ110" s="1124"/>
      <c r="YR110" s="1124"/>
      <c r="YS110" s="1124"/>
      <c r="YT110" s="238"/>
      <c r="YU110" s="1124"/>
      <c r="YV110" s="1124"/>
      <c r="YW110" s="238"/>
      <c r="YX110" s="452"/>
      <c r="YY110" s="457"/>
      <c r="YZ110" s="1125"/>
      <c r="ZA110" s="430"/>
      <c r="ZB110" s="1125"/>
      <c r="ZC110" s="1125"/>
      <c r="ZD110" s="1125"/>
      <c r="ZE110" s="1125"/>
      <c r="ZF110" s="431"/>
      <c r="ZG110" s="1125"/>
      <c r="ZH110" s="1125"/>
      <c r="ZI110" s="1125"/>
      <c r="ZJ110" s="1124"/>
      <c r="ZK110" s="1125"/>
      <c r="ZL110" s="1125"/>
      <c r="ZM110" s="1124"/>
      <c r="ZN110" s="461"/>
      <c r="ZO110" s="457"/>
      <c r="ZP110" s="1125"/>
      <c r="ZQ110" s="1125"/>
      <c r="ZR110" s="1125"/>
      <c r="ZS110" s="1125"/>
      <c r="ZT110" s="1125"/>
      <c r="ZU110" s="1125"/>
      <c r="ZV110" s="431"/>
      <c r="ZW110" s="1125"/>
      <c r="ZX110" s="1125"/>
      <c r="ZY110" s="1125"/>
      <c r="ZZ110" s="1124"/>
      <c r="AAA110" s="430"/>
      <c r="AAB110" s="1124"/>
      <c r="AAC110" s="1124"/>
      <c r="AAD110" s="458"/>
      <c r="AAE110" s="1124"/>
      <c r="AAF110" s="1124"/>
      <c r="AAG110" s="1124"/>
      <c r="AAH110" s="1124"/>
      <c r="AAI110" s="236"/>
      <c r="AAJ110" s="1124"/>
      <c r="AAK110" s="1124"/>
      <c r="AAL110" s="1124"/>
      <c r="AAM110" s="1124"/>
      <c r="AAN110" s="1124"/>
      <c r="AAO110" s="1124"/>
      <c r="AAP110" s="412"/>
      <c r="AAQ110" s="1124"/>
      <c r="AAR110" s="1124"/>
      <c r="AAS110" s="1124"/>
      <c r="AAT110" s="1124"/>
      <c r="AAU110" s="1124"/>
      <c r="AAV110" s="238"/>
      <c r="AAW110" s="1124"/>
      <c r="AAX110" s="1124"/>
      <c r="AAY110" s="238"/>
      <c r="AAZ110" s="452"/>
      <c r="ABA110" s="457"/>
      <c r="ABB110" s="1125"/>
      <c r="ABC110" s="430"/>
      <c r="ABD110" s="1125"/>
      <c r="ABE110" s="1125"/>
      <c r="ABF110" s="1125"/>
      <c r="ABG110" s="1125"/>
      <c r="ABH110" s="431"/>
      <c r="ABI110" s="1125"/>
      <c r="ABJ110" s="1125"/>
      <c r="ABK110" s="1125"/>
      <c r="ABL110" s="1124"/>
      <c r="ABM110" s="1125"/>
      <c r="ABN110" s="1125"/>
      <c r="ABO110" s="1124"/>
      <c r="ABP110" s="461"/>
      <c r="ABQ110" s="457"/>
      <c r="ABR110" s="1125"/>
      <c r="ABS110" s="1125"/>
      <c r="ABT110" s="1125"/>
      <c r="ABU110" s="1125"/>
      <c r="ABV110" s="1125"/>
      <c r="ABW110" s="1125"/>
      <c r="ABX110" s="431"/>
      <c r="ABY110" s="1125"/>
      <c r="ABZ110" s="1125"/>
      <c r="ACA110" s="1125"/>
      <c r="ACB110" s="1124"/>
      <c r="ACC110" s="430"/>
      <c r="ACD110" s="1124"/>
      <c r="ACE110" s="1124"/>
      <c r="ACF110" s="458"/>
      <c r="ACG110" s="1124"/>
      <c r="ACH110" s="1124"/>
      <c r="ACI110" s="1124"/>
      <c r="ACJ110" s="1124"/>
      <c r="ACK110" s="236"/>
      <c r="ACL110" s="1124"/>
      <c r="ACM110" s="1124"/>
      <c r="ACN110" s="1124"/>
      <c r="ACO110" s="1124"/>
      <c r="ACP110" s="1124"/>
      <c r="ACQ110" s="1124"/>
      <c r="ACR110" s="412"/>
      <c r="ACS110" s="1124"/>
      <c r="ACT110" s="1124"/>
      <c r="ACU110" s="1124"/>
      <c r="ACV110" s="1124"/>
      <c r="ACW110" s="1124"/>
      <c r="ACX110" s="238"/>
      <c r="ACY110" s="1124"/>
      <c r="ACZ110" s="1124"/>
      <c r="ADA110" s="238"/>
      <c r="ADB110" s="452"/>
      <c r="ADC110" s="457"/>
      <c r="ADD110" s="1125"/>
      <c r="ADE110" s="430"/>
      <c r="ADF110" s="1125"/>
      <c r="ADG110" s="1125"/>
      <c r="ADH110" s="1125"/>
      <c r="ADI110" s="1125"/>
      <c r="ADJ110" s="431"/>
      <c r="ADK110" s="1125"/>
      <c r="ADL110" s="1125"/>
      <c r="ADM110" s="1125"/>
      <c r="ADN110" s="1124"/>
      <c r="ADO110" s="1125"/>
      <c r="ADP110" s="1125"/>
      <c r="ADQ110" s="1124"/>
      <c r="ADR110" s="461"/>
      <c r="ADS110" s="457"/>
      <c r="ADT110" s="1125"/>
      <c r="ADU110" s="1125"/>
      <c r="ADV110" s="1125"/>
      <c r="ADW110" s="1125"/>
      <c r="ADX110" s="1125"/>
      <c r="ADY110" s="1125"/>
      <c r="ADZ110" s="431"/>
      <c r="AEA110" s="1125"/>
      <c r="AEB110" s="1125"/>
      <c r="AEC110" s="1125"/>
      <c r="AED110" s="1124"/>
      <c r="AEE110" s="430"/>
      <c r="AEF110" s="1124"/>
      <c r="AEG110" s="1124"/>
      <c r="AEH110" s="458"/>
      <c r="AEI110" s="1124"/>
      <c r="AEJ110" s="1124"/>
      <c r="AEK110" s="1124"/>
      <c r="AEL110" s="1124"/>
      <c r="AEM110" s="236"/>
      <c r="AEN110" s="1124"/>
      <c r="AEO110" s="1124"/>
      <c r="AEP110" s="1124"/>
      <c r="AEQ110" s="1124"/>
      <c r="AER110" s="1124"/>
      <c r="AES110" s="1124"/>
      <c r="AET110" s="412"/>
      <c r="AEU110" s="1124"/>
      <c r="AEV110" s="1124"/>
      <c r="AEW110" s="1124"/>
      <c r="AEX110" s="1124"/>
      <c r="AEY110" s="1124"/>
      <c r="AEZ110" s="238"/>
      <c r="AFA110" s="1124"/>
      <c r="AFB110" s="1124"/>
      <c r="AFC110" s="238"/>
      <c r="AFD110" s="452"/>
      <c r="AFE110" s="457"/>
      <c r="AFF110" s="1125"/>
      <c r="AFG110" s="430"/>
      <c r="AFH110" s="1125"/>
      <c r="AFI110" s="1125"/>
      <c r="AFJ110" s="1125"/>
      <c r="AFK110" s="1125"/>
      <c r="AFL110" s="431"/>
      <c r="AFM110" s="1125"/>
      <c r="AFN110" s="1125"/>
      <c r="AFO110" s="1125"/>
      <c r="AFP110" s="1124"/>
      <c r="AFQ110" s="1125"/>
      <c r="AFR110" s="1125"/>
      <c r="AFS110" s="1124"/>
      <c r="AFT110" s="461"/>
      <c r="AFU110" s="457"/>
      <c r="AFV110" s="1125"/>
      <c r="AFW110" s="1125"/>
      <c r="AFX110" s="1125"/>
      <c r="AFY110" s="1125"/>
      <c r="AFZ110" s="1125"/>
      <c r="AGA110" s="1125"/>
      <c r="AGB110" s="431"/>
      <c r="AGC110" s="1125"/>
      <c r="AGD110" s="1125"/>
      <c r="AGE110" s="1125"/>
      <c r="AGF110" s="1124"/>
      <c r="AGG110" s="430"/>
      <c r="AGH110" s="1124"/>
      <c r="AGI110" s="1124"/>
      <c r="AGJ110" s="458"/>
      <c r="AGK110" s="1124"/>
      <c r="AGL110" s="1124"/>
      <c r="AGM110" s="1124"/>
      <c r="AGN110" s="1124"/>
      <c r="AGO110" s="236"/>
      <c r="AGP110" s="1124"/>
      <c r="AGQ110" s="1124"/>
      <c r="AGR110" s="1124"/>
      <c r="AGS110" s="1124"/>
      <c r="AGT110" s="1124"/>
      <c r="AGU110" s="1124"/>
      <c r="AGV110" s="412"/>
      <c r="AGW110" s="1124"/>
      <c r="AGX110" s="1124"/>
      <c r="AGY110" s="1124"/>
      <c r="AGZ110" s="1124"/>
      <c r="AHA110" s="1124"/>
      <c r="AHB110" s="238"/>
      <c r="AHC110" s="1124"/>
      <c r="AHD110" s="1124"/>
      <c r="AHE110" s="238"/>
      <c r="AHF110" s="452"/>
      <c r="AHG110" s="457"/>
      <c r="AHH110" s="1125"/>
      <c r="AHI110" s="430"/>
      <c r="AHJ110" s="1125"/>
      <c r="AHK110" s="1125"/>
      <c r="AHL110" s="1125"/>
      <c r="AHM110" s="1125"/>
      <c r="AHN110" s="431"/>
      <c r="AHO110" s="1125"/>
      <c r="AHP110" s="1125"/>
      <c r="AHQ110" s="1125"/>
      <c r="AHR110" s="1124"/>
      <c r="AHS110" s="1125"/>
      <c r="AHT110" s="1125"/>
      <c r="AHU110" s="1124"/>
      <c r="AHV110" s="461"/>
      <c r="AHW110" s="457"/>
      <c r="AHX110" s="1125"/>
      <c r="AHY110" s="1125"/>
      <c r="AHZ110" s="1125"/>
      <c r="AIA110" s="1125"/>
      <c r="AIB110" s="1125"/>
      <c r="AIC110" s="1125"/>
      <c r="AID110" s="431"/>
      <c r="AIE110" s="1125"/>
      <c r="AIF110" s="1125"/>
      <c r="AIG110" s="1125"/>
      <c r="AIH110" s="1124"/>
      <c r="AII110" s="430"/>
      <c r="AIJ110" s="1124"/>
      <c r="AIK110" s="1124"/>
      <c r="AIL110" s="458"/>
      <c r="AIM110" s="1124"/>
      <c r="AIN110" s="1124"/>
      <c r="AIO110" s="1124"/>
      <c r="AIP110" s="1124"/>
      <c r="AIQ110" s="236"/>
      <c r="AIR110" s="1124"/>
      <c r="AIS110" s="1124"/>
      <c r="AIT110" s="1124"/>
      <c r="AIU110" s="1124"/>
      <c r="AIV110" s="1124"/>
      <c r="AIW110" s="1124"/>
      <c r="AIX110" s="412"/>
      <c r="AIY110" s="1124"/>
      <c r="AIZ110" s="1124"/>
      <c r="AJA110" s="1124"/>
      <c r="AJB110" s="1124"/>
      <c r="AJC110" s="1124"/>
      <c r="AJD110" s="238"/>
      <c r="AJE110" s="1124"/>
      <c r="AJF110" s="1124"/>
      <c r="AJG110" s="238"/>
      <c r="AJH110" s="452"/>
      <c r="AJI110" s="457"/>
      <c r="AJJ110" s="1125"/>
      <c r="AJK110" s="430"/>
      <c r="AJL110" s="1125"/>
      <c r="AJM110" s="1125"/>
      <c r="AJN110" s="1125"/>
      <c r="AJO110" s="1125"/>
      <c r="AJP110" s="431"/>
      <c r="AJQ110" s="1125"/>
      <c r="AJR110" s="1125"/>
      <c r="AJS110" s="1125"/>
      <c r="AJT110" s="1124"/>
      <c r="AJU110" s="1125"/>
      <c r="AJV110" s="1125"/>
      <c r="AJW110" s="1124"/>
      <c r="AJX110" s="461"/>
      <c r="AJY110" s="457"/>
      <c r="AJZ110" s="1125"/>
      <c r="AKA110" s="1125"/>
      <c r="AKB110" s="1125"/>
      <c r="AKC110" s="1125"/>
      <c r="AKD110" s="1125"/>
      <c r="AKE110" s="1125"/>
      <c r="AKF110" s="431"/>
      <c r="AKG110" s="1125"/>
      <c r="AKH110" s="1125"/>
      <c r="AKI110" s="1125"/>
      <c r="AKJ110" s="1124"/>
      <c r="AKK110" s="430"/>
      <c r="AKL110" s="1124"/>
      <c r="AKM110" s="1124"/>
      <c r="AKN110" s="458"/>
      <c r="AKO110" s="1124"/>
      <c r="AKP110" s="1124"/>
      <c r="AKQ110" s="1124"/>
      <c r="AKR110" s="1124"/>
      <c r="AKS110" s="236"/>
      <c r="AKT110" s="1124"/>
      <c r="AKU110" s="1124"/>
      <c r="AKV110" s="1124"/>
      <c r="AKW110" s="1124"/>
      <c r="AKX110" s="1124"/>
      <c r="AKY110" s="1124"/>
      <c r="AKZ110" s="412"/>
      <c r="ALA110" s="1124"/>
      <c r="ALB110" s="1124"/>
      <c r="ALC110" s="1124"/>
      <c r="ALD110" s="1124"/>
      <c r="ALE110" s="1124"/>
      <c r="ALF110" s="238"/>
      <c r="ALG110" s="1124"/>
      <c r="ALH110" s="1124"/>
      <c r="ALI110" s="238"/>
      <c r="ALJ110" s="452"/>
      <c r="ALK110" s="457"/>
      <c r="ALL110" s="1125"/>
      <c r="ALM110" s="430"/>
      <c r="ALN110" s="1125"/>
      <c r="ALO110" s="1125"/>
      <c r="ALP110" s="1125"/>
      <c r="ALQ110" s="1125"/>
      <c r="ALR110" s="431"/>
      <c r="ALS110" s="1125"/>
      <c r="ALT110" s="1125"/>
      <c r="ALU110" s="1125"/>
      <c r="ALV110" s="1124"/>
      <c r="ALW110" s="1125"/>
      <c r="ALX110" s="1125"/>
      <c r="ALY110" s="1124"/>
      <c r="ALZ110" s="461"/>
      <c r="AMA110" s="457"/>
      <c r="AMB110" s="1125"/>
      <c r="AMC110" s="1125"/>
      <c r="AMD110" s="1125"/>
      <c r="AME110" s="1125"/>
      <c r="AMF110" s="1125"/>
      <c r="AMG110" s="1125"/>
      <c r="AMH110" s="431"/>
      <c r="AMI110" s="1125"/>
      <c r="AMJ110" s="1125"/>
      <c r="AMK110" s="1125"/>
      <c r="AML110" s="1124"/>
      <c r="AMM110" s="430"/>
      <c r="AMN110" s="1124"/>
      <c r="AMO110" s="1124"/>
      <c r="AMP110" s="458"/>
      <c r="AMQ110" s="1124"/>
      <c r="AMR110" s="1124"/>
      <c r="AMS110" s="1124"/>
      <c r="AMT110" s="1124"/>
      <c r="AMU110" s="236"/>
      <c r="AMV110" s="1124"/>
      <c r="AMW110" s="1124"/>
      <c r="AMX110" s="1124"/>
      <c r="AMY110" s="1124"/>
      <c r="AMZ110" s="1124"/>
      <c r="ANA110" s="1124"/>
      <c r="ANB110" s="412"/>
      <c r="ANC110" s="1124"/>
      <c r="AND110" s="1124"/>
      <c r="ANE110" s="1124"/>
      <c r="ANF110" s="1124"/>
      <c r="ANG110" s="1124"/>
      <c r="ANH110" s="238"/>
      <c r="ANI110" s="1124"/>
      <c r="ANJ110" s="1124"/>
      <c r="ANK110" s="238"/>
      <c r="ANL110" s="452"/>
      <c r="ANM110" s="457"/>
      <c r="ANN110" s="1125"/>
      <c r="ANO110" s="430"/>
      <c r="ANP110" s="1125"/>
      <c r="ANQ110" s="1125"/>
      <c r="ANR110" s="1125"/>
      <c r="ANS110" s="1125"/>
      <c r="ANT110" s="431"/>
      <c r="ANU110" s="1125"/>
      <c r="ANV110" s="1125"/>
      <c r="ANW110" s="1125"/>
      <c r="ANX110" s="1124"/>
      <c r="ANY110" s="1125"/>
      <c r="ANZ110" s="1125"/>
      <c r="AOA110" s="1124"/>
      <c r="AOB110" s="461"/>
      <c r="AOC110" s="457"/>
      <c r="AOD110" s="1125"/>
      <c r="AOE110" s="1125"/>
      <c r="AOF110" s="1125"/>
      <c r="AOG110" s="1125"/>
      <c r="AOH110" s="1125"/>
      <c r="AOI110" s="1125"/>
      <c r="AOJ110" s="431"/>
      <c r="AOK110" s="1125"/>
      <c r="AOL110" s="1125"/>
      <c r="AOM110" s="1125"/>
      <c r="AON110" s="1124"/>
      <c r="AOO110" s="430"/>
      <c r="AOP110" s="1124"/>
      <c r="AOQ110" s="1124"/>
      <c r="AOR110" s="458"/>
      <c r="AOS110" s="1124"/>
      <c r="AOT110" s="1124"/>
      <c r="AOU110" s="1124"/>
      <c r="AOV110" s="1124"/>
      <c r="AOW110" s="236"/>
      <c r="AOX110" s="1124"/>
      <c r="AOY110" s="1124"/>
      <c r="AOZ110" s="1124"/>
      <c r="APA110" s="1124"/>
      <c r="APB110" s="1124"/>
      <c r="APC110" s="1124"/>
      <c r="APD110" s="412"/>
      <c r="APE110" s="1124"/>
      <c r="APF110" s="1124"/>
      <c r="APG110" s="1124"/>
      <c r="APH110" s="1124"/>
      <c r="API110" s="1124"/>
      <c r="APJ110" s="238"/>
      <c r="APK110" s="1124"/>
      <c r="APL110" s="1124"/>
      <c r="APM110" s="238"/>
      <c r="APN110" s="452"/>
      <c r="APO110" s="457"/>
      <c r="APP110" s="1125"/>
      <c r="APQ110" s="430"/>
      <c r="APR110" s="1125"/>
      <c r="APS110" s="1125"/>
      <c r="APT110" s="1125"/>
      <c r="APU110" s="1125"/>
      <c r="APV110" s="431"/>
      <c r="APW110" s="1125"/>
      <c r="APX110" s="1125"/>
      <c r="APY110" s="1125"/>
      <c r="APZ110" s="1124"/>
      <c r="AQA110" s="1125"/>
      <c r="AQB110" s="1125"/>
      <c r="AQC110" s="1124"/>
      <c r="AQD110" s="461"/>
      <c r="AQE110" s="457"/>
      <c r="AQF110" s="1125"/>
      <c r="AQG110" s="1125"/>
      <c r="AQH110" s="1125"/>
      <c r="AQI110" s="1125"/>
      <c r="AQJ110" s="1125"/>
      <c r="AQK110" s="1125"/>
      <c r="AQL110" s="431"/>
      <c r="AQM110" s="1125"/>
      <c r="AQN110" s="1125"/>
      <c r="AQO110" s="1125"/>
      <c r="AQP110" s="1124"/>
      <c r="AQQ110" s="430"/>
      <c r="AQR110" s="1124"/>
      <c r="AQS110" s="1124"/>
      <c r="AQT110" s="458"/>
      <c r="AQU110" s="1124"/>
      <c r="AQV110" s="1124"/>
      <c r="AQW110" s="1124"/>
      <c r="AQX110" s="1124"/>
      <c r="AQY110" s="236"/>
      <c r="AQZ110" s="1124"/>
      <c r="ARA110" s="1124"/>
      <c r="ARB110" s="1124"/>
      <c r="ARC110" s="1124"/>
      <c r="ARD110" s="1124"/>
      <c r="ARE110" s="1124"/>
      <c r="ARF110" s="412"/>
      <c r="ARG110" s="1124"/>
      <c r="ARH110" s="1124"/>
      <c r="ARI110" s="1124"/>
      <c r="ARJ110" s="1124"/>
      <c r="ARK110" s="1124"/>
      <c r="ARL110" s="238"/>
      <c r="ARM110" s="1124"/>
      <c r="ARN110" s="1124"/>
      <c r="ARO110" s="238"/>
      <c r="ARP110" s="452"/>
      <c r="ARQ110" s="457"/>
      <c r="ARR110" s="1125"/>
      <c r="ARS110" s="430"/>
      <c r="ART110" s="1125"/>
      <c r="ARU110" s="1125"/>
      <c r="ARV110" s="1125"/>
      <c r="ARW110" s="1125"/>
      <c r="ARX110" s="431"/>
      <c r="ARY110" s="1125"/>
      <c r="ARZ110" s="1125"/>
      <c r="ASA110" s="1125"/>
      <c r="ASB110" s="1124"/>
      <c r="ASC110" s="1125"/>
      <c r="ASD110" s="1125"/>
      <c r="ASE110" s="1124"/>
      <c r="ASF110" s="461"/>
      <c r="ASG110" s="457"/>
      <c r="ASH110" s="1125"/>
      <c r="ASI110" s="1125"/>
      <c r="ASJ110" s="1125"/>
      <c r="ASK110" s="1125"/>
      <c r="ASL110" s="1125"/>
      <c r="ASM110" s="1125"/>
      <c r="ASN110" s="431"/>
      <c r="ASO110" s="1125"/>
      <c r="ASP110" s="1125"/>
      <c r="ASQ110" s="1125"/>
      <c r="ASR110" s="1124"/>
      <c r="ASS110" s="430"/>
      <c r="AST110" s="1124"/>
      <c r="ASU110" s="1124"/>
      <c r="ASV110" s="458"/>
      <c r="ASW110" s="1124"/>
      <c r="ASX110" s="1124"/>
      <c r="ASY110" s="1124"/>
      <c r="ASZ110" s="1124"/>
      <c r="ATA110" s="236"/>
      <c r="ATB110" s="1124"/>
      <c r="ATC110" s="1124"/>
      <c r="ATD110" s="1124"/>
      <c r="ATE110" s="1124"/>
      <c r="ATF110" s="1124"/>
      <c r="ATG110" s="1124"/>
      <c r="ATH110" s="412"/>
      <c r="ATI110" s="1124"/>
      <c r="ATJ110" s="1124"/>
      <c r="ATK110" s="1124"/>
      <c r="ATL110" s="1124"/>
      <c r="ATM110" s="1124"/>
      <c r="ATN110" s="238"/>
      <c r="ATO110" s="1124"/>
      <c r="ATP110" s="1124"/>
      <c r="ATQ110" s="238"/>
      <c r="ATR110" s="452"/>
      <c r="ATS110" s="457"/>
      <c r="ATT110" s="1125"/>
      <c r="ATU110" s="430"/>
      <c r="ATV110" s="1125"/>
      <c r="ATW110" s="1125"/>
      <c r="ATX110" s="1125"/>
      <c r="ATY110" s="1125"/>
      <c r="ATZ110" s="431"/>
      <c r="AUA110" s="1125"/>
      <c r="AUB110" s="1125"/>
      <c r="AUC110" s="1125"/>
      <c r="AUD110" s="1124"/>
      <c r="AUE110" s="1125"/>
      <c r="AUF110" s="1125"/>
      <c r="AUG110" s="1124"/>
      <c r="AUH110" s="461"/>
      <c r="AUL110" s="1212"/>
      <c r="AUM110" s="1212"/>
      <c r="AUN110" s="1204"/>
      <c r="AUO110" s="1174"/>
      <c r="AUP110" s="1174"/>
      <c r="AUQ110" s="372"/>
      <c r="AUR110" s="372"/>
      <c r="AUS110" s="372"/>
      <c r="AUY110" s="460"/>
      <c r="AVA110" s="372"/>
      <c r="AVB110" s="372"/>
      <c r="AVC110" s="372"/>
      <c r="AVD110" s="742"/>
      <c r="AVE110" s="457"/>
      <c r="AVF110" s="1210"/>
      <c r="AVG110" s="1211"/>
      <c r="AVH110" s="374"/>
      <c r="AVI110" s="374"/>
      <c r="AVJ110" s="374"/>
      <c r="AVK110" s="374"/>
      <c r="AVL110" s="431"/>
      <c r="AVM110" s="374"/>
      <c r="AVN110" s="374"/>
      <c r="AVO110" s="374"/>
      <c r="AVQ110" s="374"/>
      <c r="AVR110" s="374"/>
      <c r="AVT110" s="461"/>
      <c r="AVU110" s="450"/>
      <c r="AVW110" s="879"/>
      <c r="AVX110" s="872"/>
      <c r="AVY110" s="872"/>
      <c r="AVZ110" s="872"/>
      <c r="AWA110" s="872"/>
      <c r="AWB110" s="872"/>
      <c r="AWC110" s="872"/>
      <c r="AWD110" s="872"/>
      <c r="AWE110" s="872"/>
      <c r="AWF110" s="872"/>
      <c r="AWG110" s="872"/>
      <c r="AWH110" s="872"/>
      <c r="AWI110" s="872"/>
      <c r="AWJ110" s="872"/>
      <c r="AWK110" s="872"/>
      <c r="AWL110" s="1169"/>
      <c r="AWM110" s="1169"/>
      <c r="AWN110" s="1169"/>
      <c r="AWO110" s="1169"/>
      <c r="AWP110" s="872"/>
      <c r="AWQ110" s="872"/>
      <c r="AWR110" s="872"/>
      <c r="AWS110" s="872"/>
      <c r="AWT110" s="872"/>
      <c r="AWU110" s="872"/>
      <c r="AWV110" s="872"/>
      <c r="AWW110" s="872"/>
      <c r="AWX110" s="880"/>
      <c r="AXA110" s="457"/>
      <c r="AXB110" s="374"/>
      <c r="AXC110" s="374"/>
      <c r="AXD110" s="374"/>
      <c r="AXE110" s="374"/>
      <c r="AXF110" s="374"/>
      <c r="AXG110" s="374"/>
      <c r="AXH110" s="431"/>
      <c r="AXI110" s="374"/>
      <c r="AXJ110" s="374"/>
      <c r="AXK110" s="374"/>
      <c r="AXL110" s="1210"/>
      <c r="AXM110" s="1211"/>
      <c r="AXP110" s="458"/>
      <c r="AXQ110" s="463"/>
      <c r="AXR110" s="372"/>
      <c r="AXS110" s="564"/>
      <c r="AXT110" s="372"/>
      <c r="AXU110" s="453"/>
      <c r="AXV110" s="454"/>
      <c r="AXW110" s="455"/>
      <c r="AXX110" s="372"/>
      <c r="AXY110" s="569"/>
      <c r="AXZ110" s="456"/>
      <c r="AYA110" s="463"/>
      <c r="AYB110" s="1209"/>
      <c r="AYC110" s="1210"/>
      <c r="AYH110" s="460"/>
      <c r="AYI110" s="372"/>
      <c r="AYJ110" s="456"/>
      <c r="AYK110" s="463"/>
      <c r="AYL110" s="430"/>
      <c r="AYM110" s="372"/>
      <c r="AYN110" s="372"/>
      <c r="AYO110" s="453"/>
      <c r="AYP110" s="454"/>
      <c r="AYQ110" s="455"/>
      <c r="AYR110" s="460"/>
      <c r="AYS110" s="372"/>
      <c r="AYT110" s="456"/>
      <c r="AYU110" s="457"/>
      <c r="AYV110" s="374"/>
      <c r="AYW110" s="374"/>
      <c r="AYX110" s="374"/>
      <c r="AYY110" s="374"/>
      <c r="AYZ110" s="374"/>
      <c r="AZA110" s="374"/>
      <c r="AZB110" s="431"/>
      <c r="AZC110" s="374"/>
      <c r="AZD110" s="374"/>
      <c r="AZE110" s="374"/>
      <c r="AZG110" s="430"/>
      <c r="AZJ110" s="458"/>
      <c r="AZK110" s="1124"/>
      <c r="AZL110" s="1124"/>
      <c r="AZM110" s="1124"/>
      <c r="AZN110" s="1124"/>
      <c r="AZO110" s="236"/>
      <c r="AZP110" s="1124"/>
      <c r="AZQ110" s="1124"/>
      <c r="AZR110" s="1124"/>
      <c r="AZS110" s="1124"/>
      <c r="AZT110" s="1124"/>
      <c r="AZU110" s="1124"/>
      <c r="AZV110" s="412"/>
      <c r="AZW110" s="1124"/>
      <c r="AZX110" s="1124"/>
      <c r="AZY110" s="1124"/>
      <c r="AZZ110" s="1124"/>
      <c r="BAA110" s="1124"/>
      <c r="BAB110" s="238"/>
      <c r="BAC110" s="1124"/>
      <c r="BAD110" s="1124"/>
      <c r="BAE110" s="238"/>
      <c r="BAF110" s="452"/>
      <c r="BAG110" s="457"/>
      <c r="BAH110" s="1125"/>
      <c r="BAI110" s="430"/>
      <c r="BAJ110" s="1125"/>
      <c r="BAK110" s="1125"/>
      <c r="BAL110" s="1125"/>
      <c r="BAM110" s="1125"/>
      <c r="BAN110" s="431"/>
      <c r="BAO110" s="374"/>
      <c r="BAP110" s="374"/>
      <c r="BAQ110" s="374"/>
      <c r="BAS110" s="374"/>
      <c r="BAT110" s="374"/>
      <c r="BAV110" s="461"/>
      <c r="BAW110" s="457"/>
      <c r="BAX110" s="1125"/>
      <c r="BAY110" s="1125"/>
      <c r="BAZ110" s="1125"/>
      <c r="BBA110" s="1125"/>
      <c r="BBB110" s="1125"/>
      <c r="BBC110" s="1125"/>
      <c r="BBD110" s="431"/>
      <c r="BBE110" s="1125"/>
      <c r="BBF110" s="1125"/>
      <c r="BBG110" s="1125"/>
      <c r="BBH110" s="1124"/>
      <c r="BBI110" s="430"/>
      <c r="BBJ110" s="1124"/>
      <c r="BBK110" s="1124"/>
      <c r="BBL110" s="458"/>
      <c r="BBM110" s="1124"/>
      <c r="BBN110" s="1124"/>
      <c r="BBO110" s="1124"/>
      <c r="BBP110" s="1124"/>
      <c r="BBQ110" s="236"/>
      <c r="BBR110" s="1124"/>
      <c r="BBS110" s="1124"/>
      <c r="BBT110" s="1124"/>
      <c r="BBU110" s="1124"/>
      <c r="BBV110" s="1124"/>
      <c r="BBW110" s="1124"/>
      <c r="BBX110" s="412"/>
      <c r="BBY110" s="1124"/>
      <c r="BBZ110" s="1124"/>
      <c r="BCA110" s="1124"/>
      <c r="BCB110" s="1124"/>
      <c r="BCC110" s="1124"/>
      <c r="BCD110" s="238"/>
      <c r="BCE110" s="1124"/>
      <c r="BCF110" s="1124"/>
      <c r="BCG110" s="238"/>
      <c r="BCH110" s="452"/>
      <c r="BCI110" s="457"/>
      <c r="BCJ110" s="1125"/>
      <c r="BCK110" s="430"/>
      <c r="BCL110" s="1125"/>
      <c r="BCM110" s="1125"/>
      <c r="BCN110" s="1125"/>
      <c r="BCO110" s="1125"/>
      <c r="BCP110" s="431"/>
      <c r="BCQ110" s="1125"/>
      <c r="BCR110" s="1125"/>
      <c r="BCS110" s="1125"/>
      <c r="BCT110" s="1124"/>
      <c r="BCU110" s="1125"/>
      <c r="BCV110" s="1125"/>
      <c r="BCW110" s="1124"/>
      <c r="BCX110" s="461"/>
      <c r="BCY110" s="457"/>
      <c r="BCZ110" s="1125"/>
      <c r="BDA110" s="1125"/>
      <c r="BDB110" s="1125"/>
      <c r="BDC110" s="1125"/>
      <c r="BDD110" s="1125"/>
      <c r="BDE110" s="1125"/>
      <c r="BDF110" s="431"/>
      <c r="BDG110" s="1125"/>
      <c r="BDH110" s="1125"/>
      <c r="BDI110" s="1125"/>
      <c r="BDJ110" s="1124"/>
      <c r="BDK110" s="430"/>
      <c r="BDL110" s="1124"/>
      <c r="BDM110" s="1124"/>
      <c r="BDN110" s="458"/>
      <c r="BDO110" s="1124"/>
      <c r="BDP110" s="1124"/>
      <c r="BDQ110" s="1124"/>
      <c r="BDR110" s="1124"/>
      <c r="BDS110" s="236"/>
      <c r="BDT110" s="1124"/>
      <c r="BDU110" s="1124"/>
      <c r="BDV110" s="1124"/>
      <c r="BDW110" s="1124"/>
      <c r="BDX110" s="1124"/>
      <c r="BDY110" s="1124"/>
      <c r="BDZ110" s="412"/>
      <c r="BEA110" s="1124"/>
      <c r="BEB110" s="1124"/>
      <c r="BEC110" s="1124"/>
      <c r="BED110" s="1124"/>
      <c r="BEE110" s="1124"/>
      <c r="BEF110" s="238"/>
      <c r="BEG110" s="1124"/>
      <c r="BEH110" s="1124"/>
      <c r="BEI110" s="238"/>
      <c r="BEJ110" s="452"/>
      <c r="BEK110" s="457"/>
      <c r="BEL110" s="1125"/>
      <c r="BEM110" s="430"/>
      <c r="BEN110" s="1125"/>
      <c r="BEO110" s="1125"/>
      <c r="BEP110" s="1125"/>
      <c r="BEQ110" s="1125"/>
      <c r="BER110" s="431"/>
      <c r="BES110" s="1125"/>
      <c r="BET110" s="1125"/>
      <c r="BEU110" s="1125"/>
      <c r="BEV110" s="1124"/>
      <c r="BEW110" s="1125"/>
      <c r="BEX110" s="1125"/>
      <c r="BEY110" s="1124"/>
      <c r="BEZ110" s="461"/>
      <c r="BFA110" s="457"/>
      <c r="BFB110" s="1125"/>
      <c r="BFC110" s="1125"/>
      <c r="BFD110" s="1125"/>
      <c r="BFE110" s="1125"/>
      <c r="BFF110" s="1125"/>
      <c r="BFG110" s="1125"/>
      <c r="BFH110" s="431"/>
      <c r="BFI110" s="1125"/>
      <c r="BFJ110" s="1125"/>
      <c r="BFK110" s="1125"/>
      <c r="BFL110" s="1124"/>
      <c r="BFM110" s="430"/>
      <c r="BFN110" s="1124"/>
      <c r="BFO110" s="1124"/>
      <c r="BFP110" s="458"/>
      <c r="BFQ110" s="1124"/>
      <c r="BFR110" s="1124"/>
      <c r="BFS110" s="1124"/>
      <c r="BFT110" s="1124"/>
      <c r="BFU110" s="236"/>
      <c r="BFV110" s="1124"/>
      <c r="BFW110" s="1124"/>
      <c r="BFX110" s="1124"/>
      <c r="BFY110" s="1124"/>
      <c r="BFZ110" s="1124"/>
      <c r="BGA110" s="1124"/>
      <c r="BGB110" s="412"/>
      <c r="BGC110" s="1124"/>
      <c r="BGD110" s="1124"/>
      <c r="BGE110" s="1124"/>
      <c r="BGF110" s="1124"/>
      <c r="BGG110" s="1124"/>
      <c r="BGH110" s="238"/>
      <c r="BGI110" s="1124"/>
      <c r="BGJ110" s="1124"/>
      <c r="BGK110" s="238"/>
      <c r="BGL110" s="452"/>
      <c r="BGM110" s="457"/>
      <c r="BGN110" s="1125"/>
      <c r="BGO110" s="430"/>
      <c r="BGP110" s="1125"/>
      <c r="BGQ110" s="1125"/>
      <c r="BGR110" s="1125"/>
      <c r="BGS110" s="1125"/>
      <c r="BGT110" s="431"/>
      <c r="BGU110" s="1125"/>
      <c r="BGV110" s="1125"/>
      <c r="BGW110" s="1125"/>
      <c r="BGX110" s="1124"/>
      <c r="BGY110" s="1125"/>
      <c r="BGZ110" s="1125"/>
      <c r="BHA110" s="1124"/>
      <c r="BHB110" s="461"/>
      <c r="BHC110" s="457"/>
      <c r="BHD110" s="1125"/>
      <c r="BHE110" s="1125"/>
      <c r="BHF110" s="1125"/>
      <c r="BHG110" s="1125"/>
      <c r="BHH110" s="1125"/>
      <c r="BHI110" s="1125"/>
      <c r="BHJ110" s="431"/>
      <c r="BHK110" s="1125"/>
      <c r="BHL110" s="1125"/>
      <c r="BHM110" s="1125"/>
      <c r="BHN110" s="1124"/>
      <c r="BHO110" s="430"/>
      <c r="BHP110" s="1124"/>
      <c r="BHQ110" s="1124"/>
      <c r="BHR110" s="458"/>
      <c r="BHS110" s="1124"/>
      <c r="BHT110" s="1124"/>
      <c r="BHU110" s="1124"/>
      <c r="BHV110" s="1124"/>
      <c r="BHW110" s="236"/>
      <c r="BHX110" s="1124"/>
      <c r="BHY110" s="1124"/>
      <c r="BHZ110" s="1124"/>
      <c r="BIA110" s="1124"/>
      <c r="BIB110" s="1124"/>
      <c r="BIC110" s="1124"/>
      <c r="BID110" s="412"/>
      <c r="BIE110" s="1124"/>
      <c r="BIF110" s="1124"/>
      <c r="BIG110" s="1124"/>
      <c r="BIH110" s="1124"/>
      <c r="BII110" s="1124"/>
      <c r="BIJ110" s="238"/>
      <c r="BIK110" s="1124"/>
      <c r="BIL110" s="1124"/>
      <c r="BIM110" s="238"/>
      <c r="BIN110" s="452"/>
      <c r="BIO110" s="457"/>
      <c r="BIP110" s="1125"/>
      <c r="BIQ110" s="430"/>
      <c r="BIR110" s="1125"/>
      <c r="BIS110" s="1125"/>
      <c r="BIT110" s="1125"/>
      <c r="BIU110" s="1125"/>
      <c r="BIV110" s="431"/>
      <c r="BIW110" s="1125"/>
      <c r="BIX110" s="1125"/>
      <c r="BIY110" s="1125"/>
      <c r="BIZ110" s="1124"/>
      <c r="BJA110" s="1125"/>
      <c r="BJB110" s="1125"/>
      <c r="BJC110" s="1124"/>
      <c r="BJD110" s="461"/>
      <c r="BJE110" s="457"/>
      <c r="BJF110" s="1125"/>
      <c r="BJG110" s="1125"/>
      <c r="BJH110" s="1125"/>
      <c r="BJI110" s="1125"/>
      <c r="BJJ110" s="1125"/>
      <c r="BJK110" s="1125"/>
      <c r="BJL110" s="431"/>
      <c r="BJM110" s="1125"/>
      <c r="BJN110" s="1125"/>
      <c r="BJO110" s="1125"/>
      <c r="BJP110" s="1124"/>
      <c r="BJQ110" s="430"/>
      <c r="BJR110" s="1124"/>
      <c r="BJS110" s="1124"/>
      <c r="BJT110" s="458"/>
      <c r="BJU110" s="1124"/>
      <c r="BJV110" s="1124"/>
      <c r="BJW110" s="1124"/>
      <c r="BJX110" s="1124"/>
      <c r="BJY110" s="236"/>
      <c r="BJZ110" s="1124"/>
      <c r="BKA110" s="1124"/>
      <c r="BKB110" s="1124"/>
      <c r="BKC110" s="1124"/>
      <c r="BKD110" s="1124"/>
      <c r="BKE110" s="1124"/>
      <c r="BKF110" s="412"/>
      <c r="BKG110" s="1124"/>
      <c r="BKH110" s="1124"/>
      <c r="BKI110" s="1124"/>
      <c r="BKJ110" s="1124"/>
      <c r="BKK110" s="1124"/>
      <c r="BKL110" s="238"/>
      <c r="BKM110" s="1124"/>
      <c r="BKN110" s="1124"/>
      <c r="BKO110" s="238"/>
      <c r="BKP110" s="452"/>
      <c r="BKQ110" s="457"/>
      <c r="BKR110" s="1125"/>
      <c r="BKS110" s="430"/>
      <c r="BKT110" s="1125"/>
      <c r="BKU110" s="1125"/>
      <c r="BKV110" s="1125"/>
      <c r="BKW110" s="1125"/>
      <c r="BKX110" s="431"/>
      <c r="BKY110" s="1125"/>
      <c r="BKZ110" s="1125"/>
      <c r="BLA110" s="1125"/>
      <c r="BLB110" s="1124"/>
      <c r="BLC110" s="1125"/>
      <c r="BLD110" s="1125"/>
      <c r="BLE110" s="1124"/>
      <c r="BLF110" s="461"/>
      <c r="BLG110" s="457"/>
      <c r="BLH110" s="1125"/>
      <c r="BLI110" s="1125"/>
      <c r="BLJ110" s="1125"/>
      <c r="BLK110" s="1125"/>
      <c r="BLL110" s="1125"/>
      <c r="BLM110" s="1125"/>
      <c r="BLN110" s="431"/>
      <c r="BLO110" s="1125"/>
      <c r="BLP110" s="1125"/>
      <c r="BLQ110" s="1125"/>
      <c r="BLR110" s="1124"/>
      <c r="BLS110" s="430"/>
      <c r="BLT110" s="1124"/>
      <c r="BLU110" s="1124"/>
      <c r="BLV110" s="458"/>
      <c r="BLW110" s="1124"/>
      <c r="BLX110" s="1124"/>
      <c r="BLY110" s="1124"/>
      <c r="BLZ110" s="1124"/>
      <c r="BMA110" s="236"/>
      <c r="BMB110" s="1124"/>
      <c r="BMC110" s="1124"/>
      <c r="BMD110" s="1124"/>
      <c r="BME110" s="1124"/>
      <c r="BMF110" s="1124"/>
      <c r="BMG110" s="1124"/>
      <c r="BMH110" s="412"/>
      <c r="BMI110" s="1124"/>
      <c r="BMJ110" s="1124"/>
      <c r="BMK110" s="1124"/>
      <c r="BML110" s="1124"/>
      <c r="BMM110" s="1124"/>
      <c r="BMN110" s="238"/>
      <c r="BMO110" s="1124"/>
      <c r="BMP110" s="1124"/>
      <c r="BMQ110" s="238"/>
      <c r="BMR110" s="452"/>
      <c r="BMS110" s="457"/>
      <c r="BMT110" s="1125"/>
      <c r="BMU110" s="430"/>
      <c r="BMV110" s="1125"/>
      <c r="BMW110" s="1125"/>
      <c r="BMX110" s="1125"/>
      <c r="BMY110" s="1125"/>
      <c r="BMZ110" s="431"/>
      <c r="BNA110" s="1125"/>
      <c r="BNB110" s="1125"/>
      <c r="BNC110" s="1125"/>
      <c r="BND110" s="1124"/>
      <c r="BNE110" s="1125"/>
      <c r="BNF110" s="1125"/>
      <c r="BNG110" s="1124"/>
      <c r="BNH110" s="461"/>
      <c r="BNI110" s="457"/>
      <c r="BNJ110" s="1125"/>
      <c r="BNK110" s="1125"/>
      <c r="BNL110" s="1125"/>
      <c r="BNM110" s="1125"/>
      <c r="BNN110" s="1125"/>
      <c r="BNO110" s="1125"/>
      <c r="BNP110" s="431"/>
      <c r="BNQ110" s="1125"/>
      <c r="BNR110" s="1125"/>
      <c r="BNS110" s="1125"/>
      <c r="BNT110" s="1124"/>
      <c r="BNU110" s="430"/>
      <c r="BNV110" s="1124"/>
      <c r="BNW110" s="1124"/>
      <c r="BNX110" s="458"/>
      <c r="BNY110" s="1124"/>
      <c r="BNZ110" s="1124"/>
      <c r="BOA110" s="1124"/>
      <c r="BOB110" s="1124"/>
      <c r="BOC110" s="236"/>
      <c r="BOD110" s="1124"/>
      <c r="BOE110" s="1124"/>
      <c r="BOF110" s="1124"/>
      <c r="BOG110" s="1124"/>
      <c r="BOH110" s="1124"/>
      <c r="BOI110" s="1124"/>
      <c r="BOJ110" s="412"/>
      <c r="BOK110" s="1124"/>
      <c r="BOL110" s="1124"/>
      <c r="BOM110" s="1124"/>
      <c r="BON110" s="1124"/>
      <c r="BOO110" s="1124"/>
      <c r="BOP110" s="238"/>
      <c r="BOQ110" s="1124"/>
      <c r="BOR110" s="1124"/>
      <c r="BOS110" s="238"/>
      <c r="BOT110" s="452"/>
      <c r="BOU110" s="457"/>
      <c r="BOV110" s="1125"/>
      <c r="BOW110" s="430"/>
      <c r="BOX110" s="1125"/>
      <c r="BOY110" s="1125"/>
      <c r="BOZ110" s="1125"/>
      <c r="BPA110" s="1125"/>
      <c r="BPB110" s="431"/>
      <c r="BPC110" s="1125"/>
      <c r="BPD110" s="1125"/>
      <c r="BPE110" s="1125"/>
      <c r="BPF110" s="1124"/>
      <c r="BPG110" s="1125"/>
      <c r="BPH110" s="1125"/>
      <c r="BPI110" s="1124"/>
      <c r="BPJ110" s="461"/>
      <c r="BPK110" s="457"/>
      <c r="BPL110" s="1125"/>
      <c r="BPM110" s="1125"/>
      <c r="BPN110" s="1125"/>
      <c r="BPO110" s="1125"/>
      <c r="BPP110" s="1125"/>
      <c r="BPQ110" s="1125"/>
      <c r="BPR110" s="431"/>
      <c r="BPS110" s="1125"/>
      <c r="BPT110" s="1125"/>
      <c r="BPU110" s="1125"/>
      <c r="BPV110" s="1124"/>
      <c r="BPW110" s="430"/>
      <c r="BPX110" s="1124"/>
      <c r="BPY110" s="1124"/>
      <c r="BPZ110" s="458"/>
      <c r="BQA110" s="1124"/>
      <c r="BQB110" s="1124"/>
      <c r="BQC110" s="1124"/>
      <c r="BQD110" s="1124"/>
      <c r="BQE110" s="236"/>
      <c r="BQF110" s="1124"/>
      <c r="BQG110" s="1124"/>
      <c r="BQH110" s="1124"/>
      <c r="BQI110" s="1124"/>
      <c r="BQJ110" s="1124"/>
      <c r="BQK110" s="1124"/>
      <c r="BQL110" s="412"/>
      <c r="BQM110" s="1124"/>
      <c r="BQN110" s="1124"/>
      <c r="BQO110" s="1124"/>
      <c r="BQP110" s="1124"/>
      <c r="BQQ110" s="1124"/>
      <c r="BQR110" s="238"/>
      <c r="BQS110" s="1124"/>
      <c r="BQT110" s="1124"/>
      <c r="BQU110" s="238"/>
      <c r="BQV110" s="452"/>
      <c r="BQW110" s="457"/>
      <c r="BQX110" s="1125"/>
      <c r="BQY110" s="430"/>
      <c r="BQZ110" s="1125"/>
      <c r="BRA110" s="1125"/>
      <c r="BRB110" s="1125"/>
      <c r="BRC110" s="1125"/>
      <c r="BRD110" s="431"/>
      <c r="BRE110" s="1125"/>
      <c r="BRF110" s="1125"/>
      <c r="BRG110" s="1125"/>
      <c r="BRH110" s="1124"/>
      <c r="BRI110" s="1125"/>
      <c r="BRJ110" s="1125"/>
      <c r="BRK110" s="1124"/>
      <c r="BRL110" s="461"/>
      <c r="BRM110" s="457"/>
      <c r="BRN110" s="1125"/>
      <c r="BRO110" s="1125"/>
      <c r="BRP110" s="1125"/>
      <c r="BRQ110" s="1125"/>
      <c r="BRR110" s="1125"/>
      <c r="BRS110" s="1125"/>
      <c r="BRT110" s="431"/>
      <c r="BRU110" s="1125"/>
      <c r="BRV110" s="1125"/>
      <c r="BRW110" s="1125"/>
      <c r="BRX110" s="1124"/>
      <c r="BRY110" s="430"/>
      <c r="BRZ110" s="1124"/>
      <c r="BSA110" s="1124"/>
      <c r="BSB110" s="458"/>
      <c r="BSC110" s="1124"/>
      <c r="BSD110" s="1124"/>
      <c r="BSE110" s="1124"/>
      <c r="BSF110" s="1124"/>
      <c r="BSG110" s="236"/>
      <c r="BSH110" s="1124"/>
      <c r="BSI110" s="1124"/>
      <c r="BSJ110" s="1124"/>
      <c r="BSK110" s="1124"/>
      <c r="BSL110" s="1124"/>
      <c r="BSM110" s="1124"/>
      <c r="BSN110" s="412"/>
      <c r="BSO110" s="1124"/>
      <c r="BSP110" s="1124"/>
      <c r="BSQ110" s="1124"/>
      <c r="BSR110" s="1124"/>
      <c r="BSS110" s="1124"/>
      <c r="BST110" s="238"/>
      <c r="BSU110" s="1124"/>
      <c r="BSV110" s="1124"/>
      <c r="BSW110" s="238"/>
      <c r="BSX110" s="452"/>
      <c r="BSY110" s="457"/>
      <c r="BSZ110" s="1125"/>
      <c r="BTA110" s="430"/>
      <c r="BTB110" s="1125"/>
      <c r="BTC110" s="1125"/>
      <c r="BTD110" s="1125"/>
      <c r="BTE110" s="1125"/>
      <c r="BTF110" s="431"/>
      <c r="BTG110" s="1125"/>
      <c r="BTH110" s="1125"/>
      <c r="BTI110" s="1125"/>
      <c r="BTJ110" s="1124"/>
      <c r="BTK110" s="1125"/>
      <c r="BTL110" s="1125"/>
      <c r="BTM110" s="1124"/>
      <c r="BTN110" s="461"/>
      <c r="BTO110" s="457"/>
      <c r="BTP110" s="1125"/>
      <c r="BTQ110" s="1125"/>
      <c r="BTR110" s="1125"/>
      <c r="BTS110" s="1125"/>
      <c r="BTT110" s="1125"/>
      <c r="BTU110" s="1125"/>
      <c r="BTV110" s="431"/>
      <c r="BTW110" s="1125"/>
      <c r="BTX110" s="1125"/>
      <c r="BTY110" s="1125"/>
      <c r="BTZ110" s="1124"/>
      <c r="BUA110" s="430"/>
      <c r="BUB110" s="1124"/>
      <c r="BUC110" s="1124"/>
      <c r="BUD110" s="458"/>
      <c r="BUE110" s="1124"/>
      <c r="BUF110" s="1124"/>
      <c r="BUG110" s="1124"/>
      <c r="BUH110" s="1124"/>
      <c r="BUI110" s="236"/>
      <c r="BUJ110" s="1124"/>
      <c r="BUK110" s="1124"/>
      <c r="BUL110" s="1124"/>
      <c r="BUM110" s="1124"/>
      <c r="BUN110" s="1124"/>
      <c r="BUO110" s="1124"/>
      <c r="BUP110" s="412"/>
      <c r="BUQ110" s="1124"/>
      <c r="BUR110" s="1124"/>
      <c r="BUS110" s="1124"/>
      <c r="BUT110" s="1124"/>
      <c r="BUU110" s="1124"/>
      <c r="BUV110" s="238"/>
      <c r="BUW110" s="1124"/>
      <c r="BUX110" s="1124"/>
      <c r="BUY110" s="238"/>
      <c r="BUZ110" s="452"/>
      <c r="BVA110" s="457"/>
      <c r="BVB110" s="1125"/>
      <c r="BVC110" s="430"/>
      <c r="BVD110" s="1125"/>
      <c r="BVE110" s="1125"/>
      <c r="BVF110" s="1125"/>
      <c r="BVG110" s="1125"/>
      <c r="BVH110" s="431"/>
      <c r="BVI110" s="1125"/>
      <c r="BVJ110" s="1125"/>
      <c r="BVK110" s="1125"/>
      <c r="BVL110" s="1124"/>
      <c r="BVM110" s="1125"/>
      <c r="BVN110" s="1125"/>
      <c r="BVO110" s="1124"/>
      <c r="BVP110" s="461"/>
      <c r="BVQ110" s="457"/>
      <c r="BVR110" s="1125"/>
      <c r="BVS110" s="1125"/>
      <c r="BVT110" s="1125"/>
      <c r="BVU110" s="1125"/>
      <c r="BVV110" s="1125"/>
      <c r="BVW110" s="1125"/>
      <c r="BVX110" s="431"/>
      <c r="BVY110" s="1125"/>
      <c r="BVZ110" s="1125"/>
      <c r="BWA110" s="1125"/>
      <c r="BWB110" s="1124"/>
      <c r="BWC110" s="430"/>
      <c r="BWD110" s="1124"/>
      <c r="BWE110" s="1124"/>
      <c r="BWF110" s="458"/>
      <c r="BWG110" s="1124"/>
      <c r="BWH110" s="1124"/>
      <c r="BWI110" s="1124"/>
      <c r="BWJ110" s="1124"/>
      <c r="BWK110" s="236"/>
      <c r="BWL110" s="1124"/>
      <c r="BWM110" s="1124"/>
      <c r="BWN110" s="1124"/>
      <c r="BWO110" s="1124"/>
      <c r="BWP110" s="1124"/>
      <c r="BWQ110" s="1124"/>
      <c r="BWR110" s="412"/>
      <c r="BWS110" s="1124"/>
      <c r="BWT110" s="1124"/>
      <c r="BWU110" s="1124"/>
      <c r="BWV110" s="1124"/>
      <c r="BWW110" s="1124"/>
      <c r="BWX110" s="238"/>
      <c r="BWY110" s="1124"/>
      <c r="BWZ110" s="1124"/>
      <c r="BXA110" s="238"/>
      <c r="BXB110" s="452"/>
      <c r="BXC110" s="457"/>
      <c r="BXD110" s="1125"/>
      <c r="BXE110" s="430"/>
      <c r="BXF110" s="1125"/>
      <c r="BXG110" s="1125"/>
      <c r="BXH110" s="1125"/>
      <c r="BXI110" s="1125"/>
      <c r="BXJ110" s="431"/>
      <c r="BXK110" s="1125"/>
      <c r="BXL110" s="1125"/>
      <c r="BXM110" s="1125"/>
      <c r="BXN110" s="1124"/>
      <c r="BXO110" s="1125"/>
      <c r="BXP110" s="1125"/>
      <c r="BXQ110" s="1124"/>
      <c r="BXR110" s="461"/>
      <c r="BXS110" s="457"/>
      <c r="BXT110" s="1125"/>
      <c r="BXU110" s="1125"/>
      <c r="BXV110" s="1125"/>
      <c r="BXW110" s="1125"/>
      <c r="BXX110" s="1125"/>
      <c r="BXY110" s="1125"/>
      <c r="BXZ110" s="431"/>
      <c r="BYA110" s="1125"/>
      <c r="BYB110" s="1125"/>
      <c r="BYC110" s="1125"/>
      <c r="BYD110" s="1124"/>
      <c r="BYE110" s="430"/>
      <c r="BYF110" s="1124"/>
      <c r="BYG110" s="1124"/>
      <c r="BYH110" s="458"/>
      <c r="BYI110" s="1124"/>
      <c r="BYJ110" s="1124"/>
      <c r="BYK110" s="1124"/>
      <c r="BYL110" s="1124"/>
      <c r="BYM110" s="236"/>
      <c r="BYN110" s="1124"/>
      <c r="BYO110" s="1124"/>
      <c r="BYP110" s="1124"/>
      <c r="BYQ110" s="1124"/>
      <c r="BYR110" s="1124"/>
      <c r="BYS110" s="1124"/>
      <c r="BYT110" s="412"/>
      <c r="BYU110" s="1124"/>
      <c r="BYV110" s="1124"/>
      <c r="BYW110" s="1124"/>
      <c r="BYX110" s="1124"/>
      <c r="BYY110" s="1124"/>
      <c r="BYZ110" s="238"/>
      <c r="BZA110" s="1124"/>
      <c r="BZB110" s="1124"/>
      <c r="BZC110" s="238"/>
      <c r="BZD110" s="452"/>
      <c r="BZE110" s="457"/>
      <c r="BZF110" s="1125"/>
      <c r="BZG110" s="430"/>
      <c r="BZH110" s="1125"/>
      <c r="BZI110" s="1125"/>
      <c r="BZJ110" s="1125"/>
      <c r="BZK110" s="1125"/>
      <c r="BZL110" s="431"/>
      <c r="BZM110" s="1125"/>
      <c r="BZN110" s="1125"/>
      <c r="BZO110" s="1125"/>
      <c r="BZP110" s="1124"/>
      <c r="BZQ110" s="1125"/>
      <c r="BZR110" s="1125"/>
      <c r="BZS110" s="1124"/>
      <c r="BZT110" s="461"/>
      <c r="BZU110" s="457"/>
      <c r="BZV110" s="1125"/>
      <c r="BZW110" s="1125"/>
      <c r="BZX110" s="1125"/>
      <c r="BZY110" s="1125"/>
      <c r="BZZ110" s="1125"/>
      <c r="CAA110" s="1125"/>
      <c r="CAB110" s="431"/>
      <c r="CAC110" s="1125"/>
      <c r="CAD110" s="1125"/>
      <c r="CAE110" s="1125"/>
      <c r="CAF110" s="1124"/>
      <c r="CAG110" s="430"/>
      <c r="CAH110" s="1124"/>
      <c r="CAI110" s="1124"/>
      <c r="CAJ110" s="458"/>
      <c r="CAK110" s="1124"/>
      <c r="CAL110" s="1124"/>
      <c r="CAM110" s="1124"/>
      <c r="CAN110" s="1124"/>
      <c r="CAO110" s="236"/>
      <c r="CAP110" s="1124"/>
      <c r="CAQ110" s="1124"/>
      <c r="CAR110" s="1124"/>
      <c r="CAS110" s="1124"/>
      <c r="CAT110" s="1124"/>
      <c r="CAU110" s="1124"/>
      <c r="CAV110" s="412"/>
      <c r="CAW110" s="1124"/>
      <c r="CAX110" s="1124"/>
      <c r="CAY110" s="1124"/>
      <c r="CAZ110" s="1124"/>
      <c r="CBA110" s="1124"/>
      <c r="CBB110" s="238"/>
      <c r="CBC110" s="1124"/>
      <c r="CBD110" s="1124"/>
      <c r="CBE110" s="238"/>
      <c r="CBF110" s="452"/>
      <c r="CBG110" s="457"/>
      <c r="CBH110" s="1125"/>
      <c r="CBI110" s="430"/>
      <c r="CBJ110" s="1125"/>
      <c r="CBK110" s="1125"/>
      <c r="CBL110" s="1125"/>
      <c r="CBM110" s="1125"/>
      <c r="CBN110" s="431"/>
      <c r="CBO110" s="1125"/>
      <c r="CBP110" s="1125"/>
      <c r="CBQ110" s="1125"/>
      <c r="CBR110" s="1124"/>
      <c r="CBS110" s="1125"/>
      <c r="CBT110" s="1125"/>
      <c r="CBU110" s="1124"/>
      <c r="CBV110" s="461"/>
      <c r="CBW110" s="457"/>
      <c r="CBX110" s="1125"/>
      <c r="CBY110" s="1125"/>
      <c r="CBZ110" s="1125"/>
      <c r="CCA110" s="1125"/>
      <c r="CCB110" s="1125"/>
      <c r="CCC110" s="1125"/>
      <c r="CCD110" s="431"/>
      <c r="CCE110" s="1125"/>
      <c r="CCF110" s="1125"/>
      <c r="CCG110" s="1125"/>
      <c r="CCH110" s="1124"/>
      <c r="CCI110" s="430"/>
      <c r="CCJ110" s="1124"/>
      <c r="CCK110" s="1124"/>
      <c r="CCL110" s="458"/>
      <c r="CCM110" s="1124"/>
      <c r="CCN110" s="1124"/>
      <c r="CCO110" s="1124"/>
      <c r="CCP110" s="1124"/>
      <c r="CCQ110" s="236"/>
      <c r="CCR110" s="1124"/>
      <c r="CCS110" s="1124"/>
      <c r="CCT110" s="1124"/>
      <c r="CCU110" s="1124"/>
      <c r="CCV110" s="1124"/>
      <c r="CCW110" s="1124"/>
      <c r="CCX110" s="412"/>
      <c r="CCY110" s="1124"/>
      <c r="CCZ110" s="1124"/>
      <c r="CDA110" s="1124"/>
      <c r="CDB110" s="1124"/>
      <c r="CDC110" s="1124"/>
      <c r="CDD110" s="238"/>
      <c r="CDE110" s="1124"/>
      <c r="CDF110" s="1124"/>
      <c r="CDG110" s="238"/>
      <c r="CDH110" s="452"/>
      <c r="CDI110" s="457"/>
      <c r="CDJ110" s="1125"/>
      <c r="CDK110" s="430"/>
      <c r="CDL110" s="1125"/>
      <c r="CDM110" s="1125"/>
      <c r="CDN110" s="1125"/>
      <c r="CDO110" s="1125"/>
      <c r="CDP110" s="431"/>
      <c r="CDQ110" s="1125"/>
      <c r="CDR110" s="1125"/>
      <c r="CDS110" s="1125"/>
      <c r="CDT110" s="1124"/>
      <c r="CDU110" s="1125"/>
      <c r="CDV110" s="1125"/>
      <c r="CDW110" s="1124"/>
      <c r="CDX110" s="461"/>
      <c r="CDY110" s="457"/>
      <c r="CDZ110" s="1125"/>
      <c r="CEA110" s="1125"/>
      <c r="CEB110" s="1125"/>
      <c r="CEC110" s="1125"/>
      <c r="CED110" s="1125"/>
      <c r="CEE110" s="1125"/>
      <c r="CEF110" s="431"/>
      <c r="CEG110" s="1125"/>
      <c r="CEH110" s="1125"/>
      <c r="CEI110" s="1125"/>
      <c r="CEJ110" s="1124"/>
      <c r="CEK110" s="430"/>
      <c r="CEL110" s="1124"/>
      <c r="CEM110" s="1124"/>
      <c r="CEN110" s="458"/>
      <c r="CEO110" s="1124"/>
      <c r="CEP110" s="1124"/>
      <c r="CEQ110" s="1124"/>
      <c r="CER110" s="1124"/>
      <c r="CES110" s="236"/>
      <c r="CET110" s="1124"/>
      <c r="CEU110" s="1124"/>
      <c r="CEV110" s="1124"/>
      <c r="CEW110" s="1124"/>
      <c r="CEX110" s="1124"/>
      <c r="CEY110" s="1124"/>
      <c r="CEZ110" s="412"/>
      <c r="CFA110" s="1124"/>
      <c r="CFB110" s="1124"/>
      <c r="CFC110" s="1124"/>
      <c r="CFD110" s="1124"/>
      <c r="CFE110" s="1124"/>
      <c r="CFF110" s="238"/>
      <c r="CFG110" s="1124"/>
      <c r="CFH110" s="1124"/>
      <c r="CFI110" s="238"/>
      <c r="CFJ110" s="452"/>
      <c r="CFK110" s="457"/>
      <c r="CFL110" s="1125"/>
      <c r="CFM110" s="430"/>
      <c r="CFN110" s="1125"/>
      <c r="CFO110" s="1125"/>
      <c r="CFP110" s="1125"/>
      <c r="CFQ110" s="1125"/>
      <c r="CFR110" s="431"/>
      <c r="CFS110" s="1125"/>
      <c r="CFT110" s="1125"/>
      <c r="CFU110" s="1125"/>
      <c r="CFV110" s="1124"/>
      <c r="CFW110" s="1125"/>
      <c r="CFX110" s="1125"/>
      <c r="CFY110" s="1124"/>
      <c r="CFZ110" s="461"/>
      <c r="CGA110" s="457"/>
      <c r="CGB110" s="1125"/>
      <c r="CGC110" s="1125"/>
      <c r="CGD110" s="1125"/>
      <c r="CGE110" s="1125"/>
      <c r="CGF110" s="1125"/>
      <c r="CGG110" s="1125"/>
      <c r="CGH110" s="431"/>
      <c r="CGI110" s="1125"/>
      <c r="CGJ110" s="1125"/>
      <c r="CGK110" s="1125"/>
      <c r="CGL110" s="1124"/>
      <c r="CGM110" s="430"/>
      <c r="CGN110" s="1124"/>
      <c r="CGO110" s="1124"/>
      <c r="CGP110" s="458"/>
      <c r="CGQ110" s="1124"/>
      <c r="CGR110" s="1124"/>
      <c r="CGS110" s="1124"/>
      <c r="CGT110" s="1124"/>
      <c r="CGU110" s="236"/>
      <c r="CGV110" s="1124"/>
      <c r="CGW110" s="1124"/>
      <c r="CGX110" s="1124"/>
      <c r="CGY110" s="1124"/>
      <c r="CGZ110" s="1124"/>
      <c r="CHA110" s="1124"/>
      <c r="CHB110" s="412"/>
      <c r="CHC110" s="1124"/>
      <c r="CHD110" s="1124"/>
      <c r="CHE110" s="1124"/>
      <c r="CHF110" s="1124"/>
      <c r="CHG110" s="1124"/>
      <c r="CHH110" s="238"/>
      <c r="CHI110" s="1124"/>
      <c r="CHJ110" s="1124"/>
      <c r="CHK110" s="238"/>
      <c r="CHL110" s="452"/>
      <c r="CHM110" s="457"/>
      <c r="CHN110" s="1125"/>
      <c r="CHO110" s="430"/>
      <c r="CHP110" s="1125"/>
      <c r="CHQ110" s="1125"/>
      <c r="CHR110" s="1125"/>
      <c r="CHS110" s="1125"/>
      <c r="CHT110" s="431"/>
      <c r="CHU110" s="1125"/>
      <c r="CHV110" s="1125"/>
      <c r="CHW110" s="1125"/>
      <c r="CHX110" s="1124"/>
      <c r="CHY110" s="1125"/>
      <c r="CHZ110" s="1125"/>
      <c r="CIA110" s="1124"/>
      <c r="CIB110" s="461"/>
      <c r="CIC110" s="457"/>
      <c r="CID110" s="1125"/>
      <c r="CIE110" s="1125"/>
      <c r="CIF110" s="1125"/>
      <c r="CIG110" s="1125"/>
      <c r="CIH110" s="1125"/>
      <c r="CII110" s="1125"/>
      <c r="CIJ110" s="431"/>
      <c r="CIK110" s="1125"/>
      <c r="CIL110" s="1125"/>
      <c r="CIM110" s="1125"/>
      <c r="CIN110" s="1124"/>
      <c r="CIO110" s="430"/>
      <c r="CIP110" s="1124"/>
      <c r="CIQ110" s="1124"/>
      <c r="CIR110" s="458"/>
      <c r="CIS110" s="1124"/>
      <c r="CIT110" s="1124"/>
      <c r="CIU110" s="1124"/>
      <c r="CIV110" s="1124"/>
      <c r="CIW110" s="236"/>
      <c r="CIX110" s="1124"/>
      <c r="CIY110" s="1124"/>
      <c r="CIZ110" s="1124"/>
      <c r="CJA110" s="1124"/>
      <c r="CJB110" s="1124"/>
      <c r="CJC110" s="1124"/>
      <c r="CJD110" s="412"/>
      <c r="CJE110" s="1124"/>
      <c r="CJF110" s="1124"/>
      <c r="CJG110" s="1124"/>
      <c r="CJH110" s="1124"/>
      <c r="CJI110" s="1124"/>
      <c r="CJJ110" s="238"/>
      <c r="CJK110" s="1124"/>
      <c r="CJL110" s="1124"/>
      <c r="CJM110" s="238"/>
      <c r="CJN110" s="452"/>
      <c r="CJO110" s="457"/>
      <c r="CJP110" s="1125"/>
      <c r="CJQ110" s="430"/>
      <c r="CJR110" s="1125"/>
      <c r="CJS110" s="1125"/>
      <c r="CJT110" s="1125"/>
      <c r="CJU110" s="1125"/>
      <c r="CJV110" s="431"/>
      <c r="CJW110" s="1125"/>
      <c r="CJX110" s="1125"/>
      <c r="CJY110" s="1125"/>
      <c r="CJZ110" s="1124"/>
      <c r="CKA110" s="1125"/>
      <c r="CKB110" s="1125"/>
      <c r="CKC110" s="1124"/>
      <c r="CKD110" s="461"/>
      <c r="CKE110" s="457"/>
      <c r="CKF110" s="1125"/>
      <c r="CKG110" s="1125"/>
      <c r="CKH110" s="1125"/>
      <c r="CKI110" s="1125"/>
      <c r="CKJ110" s="1125"/>
      <c r="CKK110" s="1125"/>
      <c r="CKL110" s="431"/>
      <c r="CKM110" s="1125"/>
      <c r="CKN110" s="1125"/>
      <c r="CKO110" s="1125"/>
      <c r="CKP110" s="1124"/>
      <c r="CKQ110" s="430"/>
      <c r="CKR110" s="1124"/>
      <c r="CKS110" s="1124"/>
      <c r="CKT110" s="458"/>
      <c r="CKU110" s="1124"/>
      <c r="CKV110" s="1124"/>
      <c r="CKW110" s="1124"/>
      <c r="CKX110" s="1124"/>
      <c r="CKY110" s="236"/>
      <c r="CKZ110" s="1124"/>
      <c r="CLA110" s="1124"/>
      <c r="CLB110" s="1124"/>
      <c r="CLC110" s="1124"/>
      <c r="CLD110" s="1124"/>
      <c r="CLE110" s="1124"/>
      <c r="CLF110" s="412"/>
      <c r="CLG110" s="1124"/>
      <c r="CLH110" s="1124"/>
      <c r="CLI110" s="1124"/>
      <c r="CLJ110" s="1124"/>
      <c r="CLK110" s="1124"/>
      <c r="CLL110" s="238"/>
      <c r="CLM110" s="1124"/>
      <c r="CLN110" s="1124"/>
      <c r="CLO110" s="238"/>
      <c r="CLP110" s="452"/>
      <c r="CLQ110" s="457"/>
      <c r="CLR110" s="1125"/>
      <c r="CLS110" s="430"/>
      <c r="CLT110" s="1125"/>
      <c r="CLU110" s="1125"/>
      <c r="CLV110" s="1125"/>
      <c r="CLW110" s="1125"/>
      <c r="CLX110" s="431"/>
      <c r="CLY110" s="1125"/>
      <c r="CLZ110" s="1125"/>
      <c r="CMA110" s="1125"/>
      <c r="CMB110" s="1124"/>
      <c r="CMC110" s="1125"/>
      <c r="CMD110" s="1125"/>
      <c r="CME110" s="1124"/>
      <c r="CMF110" s="461"/>
      <c r="CMG110" s="457"/>
      <c r="CMH110" s="1125"/>
      <c r="CMI110" s="1125"/>
      <c r="CMJ110" s="1125"/>
      <c r="CMK110" s="1125"/>
      <c r="CML110" s="1125"/>
      <c r="CMM110" s="1125"/>
      <c r="CMN110" s="431"/>
      <c r="CMO110" s="1125"/>
      <c r="CMP110" s="1125"/>
      <c r="CMQ110" s="1125"/>
      <c r="CMR110" s="1124"/>
      <c r="CMS110" s="430"/>
      <c r="CMT110" s="1124"/>
      <c r="CMU110" s="1124"/>
      <c r="CMV110" s="458"/>
      <c r="CMW110" s="1124"/>
      <c r="CMX110" s="1124"/>
      <c r="CMY110" s="1124"/>
      <c r="CMZ110" s="1124"/>
      <c r="CNA110" s="236"/>
      <c r="CNB110" s="1124"/>
      <c r="CNC110" s="1124"/>
      <c r="CND110" s="1124"/>
      <c r="CNE110" s="1124"/>
      <c r="CNF110" s="1124"/>
      <c r="CNG110" s="1124"/>
      <c r="CNH110" s="412"/>
      <c r="CNI110" s="1124"/>
      <c r="CNJ110" s="1124"/>
      <c r="CNK110" s="1124"/>
      <c r="CNL110" s="1124"/>
      <c r="CNM110" s="1124"/>
      <c r="CNN110" s="238"/>
      <c r="CNO110" s="1124"/>
      <c r="CNP110" s="1124"/>
      <c r="CNQ110" s="238"/>
      <c r="CNR110" s="452"/>
      <c r="CNS110" s="457"/>
      <c r="CNT110" s="1125"/>
      <c r="CNU110" s="430"/>
      <c r="CNV110" s="1125"/>
      <c r="CNW110" s="1125"/>
      <c r="CNX110" s="1125"/>
      <c r="CNY110" s="1125"/>
      <c r="CNZ110" s="431"/>
      <c r="COA110" s="1125"/>
      <c r="COB110" s="1125"/>
      <c r="COC110" s="1125"/>
      <c r="COD110" s="1124"/>
      <c r="COE110" s="1125"/>
      <c r="COF110" s="1125"/>
      <c r="COG110" s="1124"/>
      <c r="COH110" s="461"/>
      <c r="COI110" s="457"/>
      <c r="COJ110" s="1125"/>
      <c r="COK110" s="1125"/>
      <c r="COL110" s="1125"/>
      <c r="COM110" s="1125"/>
      <c r="CON110" s="1125"/>
      <c r="COO110" s="1125"/>
      <c r="COP110" s="431"/>
      <c r="COQ110" s="1125"/>
      <c r="COR110" s="1125"/>
      <c r="COS110" s="1125"/>
      <c r="COT110" s="1124"/>
      <c r="COU110" s="430"/>
      <c r="COV110" s="1124"/>
      <c r="COW110" s="1124"/>
      <c r="COX110" s="458"/>
      <c r="COY110" s="1124"/>
      <c r="COZ110" s="1124"/>
      <c r="CPA110" s="1124"/>
      <c r="CPB110" s="1124"/>
      <c r="CPC110" s="236"/>
      <c r="CPD110" s="1124"/>
      <c r="CPE110" s="1124"/>
      <c r="CPF110" s="1124"/>
      <c r="CPG110" s="1124"/>
      <c r="CPH110" s="1124"/>
      <c r="CPI110" s="1124"/>
      <c r="CPJ110" s="412"/>
      <c r="CPK110" s="1124"/>
      <c r="CPL110" s="1124"/>
      <c r="CPM110" s="1124"/>
      <c r="CPN110" s="1124"/>
      <c r="CPO110" s="1124"/>
      <c r="CPP110" s="238"/>
      <c r="CPQ110" s="1124"/>
      <c r="CPR110" s="1124"/>
      <c r="CPS110" s="238"/>
      <c r="CPT110" s="452"/>
      <c r="CPU110" s="457"/>
      <c r="CPV110" s="1125"/>
      <c r="CPW110" s="430"/>
      <c r="CPX110" s="1125"/>
      <c r="CPY110" s="1125"/>
      <c r="CPZ110" s="1125"/>
      <c r="CQA110" s="1125"/>
      <c r="CQB110" s="431"/>
      <c r="CQC110" s="1125"/>
      <c r="CQD110" s="1125"/>
      <c r="CQE110" s="1125"/>
      <c r="CQF110" s="1124"/>
      <c r="CQG110" s="1125"/>
      <c r="CQH110" s="1125"/>
      <c r="CQI110" s="1124"/>
      <c r="CQJ110" s="461"/>
      <c r="CQK110" s="457"/>
      <c r="CQL110" s="1125"/>
      <c r="CQM110" s="1125"/>
      <c r="CQN110" s="1125"/>
      <c r="CQO110" s="1125"/>
      <c r="CQP110" s="1125"/>
      <c r="CQQ110" s="1125"/>
      <c r="CQR110" s="431"/>
      <c r="CQS110" s="1125"/>
      <c r="CQT110" s="1125"/>
      <c r="CQU110" s="1125"/>
      <c r="CQV110" s="1124"/>
      <c r="CQW110" s="430"/>
      <c r="CQX110" s="1124"/>
      <c r="CQY110" s="1124"/>
      <c r="CQZ110" s="458"/>
      <c r="CRA110" s="1124"/>
      <c r="CRB110" s="1124"/>
      <c r="CRC110" s="1124"/>
      <c r="CRD110" s="1124"/>
      <c r="CRE110" s="236"/>
      <c r="CRF110" s="1124"/>
      <c r="CRG110" s="1124"/>
      <c r="CRH110" s="1124"/>
      <c r="CRI110" s="1124"/>
      <c r="CRJ110" s="1124"/>
      <c r="CRK110" s="1124"/>
      <c r="CRL110" s="412"/>
      <c r="CRM110" s="1124"/>
      <c r="CRN110" s="1124"/>
      <c r="CRO110" s="1124"/>
      <c r="CRP110" s="1124"/>
      <c r="CRQ110" s="1124"/>
      <c r="CRR110" s="238"/>
      <c r="CRS110" s="1124"/>
      <c r="CRT110" s="1124"/>
      <c r="CRU110" s="238"/>
      <c r="CRV110" s="452"/>
      <c r="CRW110" s="457"/>
      <c r="CRX110" s="1125"/>
      <c r="CRY110" s="430"/>
      <c r="CRZ110" s="1125"/>
      <c r="CSA110" s="1125"/>
      <c r="CSB110" s="1125"/>
      <c r="CSC110" s="1125"/>
      <c r="CSD110" s="431"/>
      <c r="CSE110" s="1125"/>
      <c r="CSF110" s="1125"/>
      <c r="CSG110" s="1125"/>
      <c r="CSH110" s="1124"/>
      <c r="CSI110" s="1125"/>
      <c r="CSJ110" s="1125"/>
      <c r="CSK110" s="1124"/>
      <c r="CSL110" s="461"/>
      <c r="CSM110" s="457"/>
      <c r="CSN110" s="1125"/>
      <c r="CSO110" s="1125"/>
      <c r="CSP110" s="1125"/>
      <c r="CSQ110" s="1125"/>
      <c r="CSR110" s="1125"/>
      <c r="CSS110" s="1125"/>
      <c r="CST110" s="431"/>
      <c r="CSU110" s="1125"/>
      <c r="CSV110" s="1125"/>
      <c r="CSW110" s="1125"/>
      <c r="CSX110" s="1124"/>
      <c r="CSY110" s="430"/>
      <c r="CSZ110" s="1124"/>
      <c r="CTA110" s="1124"/>
      <c r="CTB110" s="458"/>
      <c r="CTC110" s="1124"/>
      <c r="CTD110" s="1124"/>
      <c r="CTE110" s="1124"/>
      <c r="CTF110" s="1124"/>
      <c r="CTG110" s="236"/>
      <c r="CTH110" s="1124"/>
      <c r="CTI110" s="1124"/>
      <c r="CTJ110" s="1124"/>
      <c r="CTK110" s="1124"/>
      <c r="CTL110" s="1124"/>
      <c r="CTM110" s="1124"/>
      <c r="CTN110" s="412"/>
      <c r="CTO110" s="1124"/>
      <c r="CTP110" s="1124"/>
      <c r="CTQ110" s="1124"/>
      <c r="CTR110" s="1124"/>
      <c r="CTS110" s="1124"/>
      <c r="CTT110" s="238"/>
      <c r="CTU110" s="1124"/>
      <c r="CTV110" s="1124"/>
      <c r="CTW110" s="238"/>
      <c r="CTX110" s="452"/>
      <c r="CTY110" s="457"/>
      <c r="CTZ110" s="1125"/>
      <c r="CUA110" s="430"/>
      <c r="CUB110" s="1125"/>
      <c r="CUC110" s="1125"/>
      <c r="CUD110" s="1125"/>
      <c r="CUE110" s="1125"/>
      <c r="CUF110" s="431"/>
      <c r="CUG110" s="1125"/>
      <c r="CUH110" s="1125"/>
      <c r="CUI110" s="1125"/>
      <c r="CUJ110" s="1124"/>
      <c r="CUK110" s="1125"/>
      <c r="CUL110" s="1125"/>
      <c r="CUM110" s="1124"/>
      <c r="CUN110" s="461"/>
      <c r="CUO110" s="457"/>
      <c r="CUP110" s="374"/>
      <c r="CUQ110" s="374"/>
      <c r="CUR110" s="374"/>
      <c r="CUS110" s="374"/>
      <c r="CUT110" s="374"/>
      <c r="CUU110" s="374"/>
      <c r="CUV110" s="431"/>
      <c r="CUW110" s="374"/>
      <c r="CUX110" s="374"/>
      <c r="CUY110" s="374"/>
      <c r="CVA110" s="430"/>
      <c r="CVD110" s="458"/>
      <c r="CVE110" s="457"/>
      <c r="CVF110" s="374"/>
      <c r="CVG110" s="374"/>
      <c r="CVH110" s="374"/>
      <c r="CVI110" s="374"/>
      <c r="CVJ110" s="374"/>
      <c r="CVK110" s="374"/>
      <c r="CVL110" s="431"/>
      <c r="CVM110" s="374"/>
      <c r="CVN110" s="374"/>
      <c r="CVO110" s="374"/>
      <c r="CVQ110" s="430"/>
      <c r="CVT110" s="458"/>
      <c r="CVU110" s="457"/>
      <c r="CVV110" s="374"/>
      <c r="CVW110" s="374"/>
      <c r="CVX110" s="374"/>
      <c r="CVY110" s="374"/>
      <c r="CVZ110" s="374"/>
      <c r="CWA110" s="374"/>
      <c r="CWB110" s="431"/>
      <c r="CWC110" s="374"/>
      <c r="CWD110" s="374"/>
      <c r="CWE110" s="374"/>
      <c r="CWG110" s="564"/>
      <c r="CWJ110" s="458"/>
      <c r="CWO110" s="236"/>
      <c r="CWP110" s="1124"/>
      <c r="CWQ110" s="1124"/>
      <c r="CWR110" s="1124"/>
      <c r="CWS110" s="1124"/>
      <c r="CWT110" s="1124"/>
      <c r="CWU110" s="1124"/>
      <c r="CWV110" s="412"/>
      <c r="CWW110" s="1124"/>
      <c r="CWX110" s="1124"/>
      <c r="CWY110" s="1124"/>
      <c r="CWZ110" s="1124"/>
      <c r="CXA110" s="1124"/>
      <c r="CXB110" s="238"/>
      <c r="CXC110" s="1124"/>
      <c r="CXD110" s="1124"/>
      <c r="CXE110" s="238"/>
      <c r="CXF110" s="452"/>
      <c r="CXG110" s="457"/>
      <c r="CXH110" s="1125"/>
      <c r="CXI110" s="430"/>
      <c r="CXJ110" s="1125"/>
      <c r="CXK110" s="374"/>
      <c r="CXL110" s="374"/>
      <c r="CXM110" s="374"/>
      <c r="CXN110" s="431"/>
      <c r="CXO110" s="374"/>
      <c r="CXP110" s="374"/>
      <c r="CXQ110" s="374"/>
      <c r="CXS110" s="374"/>
      <c r="CXT110" s="374"/>
      <c r="CXV110" s="461"/>
      <c r="CXW110" s="457"/>
      <c r="CXX110" s="374"/>
      <c r="CXY110" s="430"/>
      <c r="CXZ110" s="374"/>
      <c r="CYA110" s="374"/>
      <c r="CYB110" s="374"/>
      <c r="CYC110" s="374"/>
      <c r="CYD110" s="431"/>
      <c r="CYE110" s="374"/>
      <c r="CYF110" s="374"/>
      <c r="CYG110" s="374"/>
      <c r="CYI110" s="374"/>
      <c r="CYJ110" s="374"/>
      <c r="CYL110" s="461"/>
      <c r="CYM110" s="457"/>
      <c r="CYN110" s="374"/>
      <c r="CYO110" s="374"/>
      <c r="CYP110" s="374"/>
      <c r="CYQ110" s="374"/>
      <c r="CYR110" s="374"/>
      <c r="CYS110" s="374"/>
      <c r="CYT110" s="431"/>
      <c r="CYU110" s="374"/>
      <c r="CYV110" s="374"/>
      <c r="CYW110" s="374"/>
      <c r="CYY110" s="430"/>
      <c r="CZB110" s="458"/>
      <c r="CZC110" s="457"/>
      <c r="CZD110" s="374"/>
      <c r="CZE110" s="374"/>
      <c r="CZF110" s="374"/>
      <c r="CZG110" s="374"/>
      <c r="CZH110" s="374"/>
      <c r="CZI110" s="374"/>
      <c r="CZJ110" s="431"/>
      <c r="CZK110" s="374"/>
      <c r="CZL110" s="374"/>
      <c r="CZM110" s="374"/>
      <c r="CZO110" s="430"/>
      <c r="CZR110" s="458"/>
      <c r="CZS110" s="457"/>
      <c r="CZT110" s="374"/>
      <c r="CZU110" s="374"/>
      <c r="CZV110" s="374"/>
      <c r="CZW110" s="374"/>
      <c r="CZX110" s="374"/>
      <c r="CZY110" s="374"/>
      <c r="CZZ110" s="431"/>
      <c r="DAA110" s="374"/>
      <c r="DAB110" s="374"/>
      <c r="DAC110" s="374"/>
      <c r="DAE110" s="430"/>
      <c r="DAH110" s="458"/>
      <c r="DAI110" s="1124"/>
      <c r="DAJ110" s="1124"/>
      <c r="DAK110" s="1124"/>
      <c r="DAL110" s="1124"/>
      <c r="DAM110" s="236"/>
      <c r="DAN110" s="1124"/>
      <c r="DAO110" s="1124"/>
      <c r="DAP110" s="1124"/>
      <c r="DAQ110" s="1124"/>
      <c r="DAR110" s="1124"/>
      <c r="DAS110" s="1124"/>
      <c r="DAT110" s="412"/>
      <c r="DAU110" s="1124"/>
      <c r="DAZ110" s="238"/>
      <c r="DBC110" s="238"/>
      <c r="DBD110" s="452"/>
      <c r="DBE110" s="457"/>
      <c r="DBF110" s="374"/>
      <c r="DBG110" s="430"/>
      <c r="DBH110" s="374"/>
      <c r="DBI110" s="374"/>
      <c r="DBJ110" s="374"/>
      <c r="DBK110" s="374"/>
      <c r="DBL110" s="431"/>
      <c r="DBM110" s="374"/>
      <c r="DBN110" s="374"/>
      <c r="DBO110" s="374"/>
      <c r="DBQ110" s="374"/>
      <c r="DBR110" s="374"/>
      <c r="DBT110" s="461"/>
      <c r="DBU110" s="457"/>
      <c r="DBV110" s="1125"/>
      <c r="DBW110" s="1125"/>
      <c r="DBX110" s="1125"/>
      <c r="DBY110" s="1125"/>
      <c r="DBZ110" s="1125"/>
      <c r="DCA110" s="1125"/>
      <c r="DCB110" s="431"/>
      <c r="DCC110" s="1125"/>
      <c r="DCD110" s="1125"/>
      <c r="DCE110" s="1125"/>
      <c r="DCF110" s="1124"/>
      <c r="DCG110" s="430"/>
      <c r="DCH110" s="1124"/>
      <c r="DCI110" s="1124"/>
      <c r="DCJ110" s="458"/>
      <c r="DCK110" s="457"/>
      <c r="DCL110" s="1125"/>
      <c r="DCM110" s="1125"/>
      <c r="DCN110" s="1125"/>
      <c r="DCO110" s="1125"/>
      <c r="DCP110" s="1125"/>
      <c r="DCQ110" s="1125"/>
      <c r="DCR110" s="431"/>
      <c r="DCS110" s="1125"/>
      <c r="DCT110" s="1125"/>
      <c r="DCU110" s="1125"/>
      <c r="DCV110" s="1124"/>
      <c r="DCW110" s="430"/>
      <c r="DCX110" s="1124"/>
      <c r="DCY110" s="1124"/>
      <c r="DCZ110" s="458"/>
      <c r="DDA110" s="457"/>
      <c r="DDB110" s="1125"/>
      <c r="DDC110" s="1125"/>
      <c r="DDD110" s="1125"/>
      <c r="DDE110" s="1125"/>
      <c r="DDF110" s="1125"/>
      <c r="DDG110" s="1125"/>
      <c r="DDH110" s="431"/>
      <c r="DDI110" s="1125"/>
      <c r="DDJ110" s="1125"/>
      <c r="DDK110" s="1125"/>
      <c r="DDL110" s="1124"/>
      <c r="DDM110" s="430"/>
      <c r="DDN110" s="1124"/>
      <c r="DDO110" s="1124"/>
      <c r="DDP110" s="458"/>
      <c r="DDQ110" s="1124"/>
      <c r="DDR110" s="1124"/>
      <c r="DDS110" s="1124"/>
      <c r="DDT110" s="1124"/>
      <c r="DDU110" s="236"/>
      <c r="DDV110" s="1124"/>
      <c r="DDW110" s="1124"/>
      <c r="DDX110" s="1124"/>
      <c r="DDY110" s="1124"/>
      <c r="DDZ110" s="1124"/>
      <c r="DEA110" s="1124"/>
      <c r="DEB110" s="412"/>
      <c r="DEC110" s="1124"/>
      <c r="DED110" s="1124"/>
      <c r="DEE110" s="1124"/>
      <c r="DEF110" s="1124"/>
      <c r="DEG110" s="1124"/>
      <c r="DEH110" s="238"/>
      <c r="DEI110" s="1124"/>
      <c r="DEJ110" s="1124"/>
      <c r="DEK110" s="238"/>
      <c r="DEL110" s="452"/>
      <c r="DEM110" s="457"/>
      <c r="DEN110" s="1125"/>
      <c r="DEO110" s="430"/>
      <c r="DEP110" s="1125"/>
      <c r="DEQ110" s="1125"/>
      <c r="DER110" s="1125"/>
      <c r="DES110" s="1125"/>
      <c r="DET110" s="431"/>
      <c r="DEU110" s="1125"/>
      <c r="DEV110" s="1125"/>
      <c r="DEW110" s="1125"/>
      <c r="DEX110" s="1124"/>
      <c r="DEY110" s="1125"/>
      <c r="DEZ110" s="1125"/>
      <c r="DFA110" s="1124"/>
      <c r="DFB110" s="461"/>
      <c r="DFC110" s="457"/>
      <c r="DFD110" s="1125"/>
      <c r="DFE110" s="1125"/>
      <c r="DFF110" s="1125"/>
      <c r="DFG110" s="1125"/>
      <c r="DFH110" s="1125"/>
      <c r="DFI110" s="1125"/>
      <c r="DFJ110" s="431"/>
      <c r="DFK110" s="1125"/>
      <c r="DFL110" s="1125"/>
      <c r="DFM110" s="1125"/>
      <c r="DFN110" s="1124"/>
      <c r="DFO110" s="430"/>
      <c r="DFP110" s="1124"/>
      <c r="DFQ110" s="1124"/>
      <c r="DFR110" s="458"/>
      <c r="DFS110" s="457"/>
      <c r="DFT110" s="1125"/>
      <c r="DFU110" s="1125"/>
      <c r="DFV110" s="1125"/>
      <c r="DFW110" s="1125"/>
      <c r="DFX110" s="1125"/>
      <c r="DFY110" s="1125"/>
      <c r="DFZ110" s="431"/>
      <c r="DGA110" s="1125"/>
      <c r="DGB110" s="1125"/>
      <c r="DGC110" s="1125"/>
      <c r="DGD110" s="1124"/>
      <c r="DGE110" s="430"/>
      <c r="DGF110" s="1124"/>
      <c r="DGG110" s="1124"/>
      <c r="DGH110" s="458"/>
      <c r="DGI110" s="457"/>
      <c r="DGJ110" s="1125"/>
      <c r="DGK110" s="1125"/>
      <c r="DGL110" s="1125"/>
      <c r="DGM110" s="1125"/>
      <c r="DGN110" s="1125"/>
      <c r="DGO110" s="1125"/>
      <c r="DGP110" s="431"/>
      <c r="DGQ110" s="1125"/>
      <c r="DGR110" s="1125"/>
      <c r="DGS110" s="1125"/>
      <c r="DGT110" s="1124"/>
      <c r="DGU110" s="430"/>
      <c r="DGV110" s="1124"/>
      <c r="DGW110" s="1124"/>
      <c r="DGX110" s="458"/>
      <c r="DGY110" s="1124"/>
      <c r="DGZ110" s="1124"/>
      <c r="DHA110" s="1124"/>
      <c r="DHB110" s="1124"/>
      <c r="DHC110" s="236"/>
      <c r="DHD110" s="1124"/>
      <c r="DHE110" s="1124"/>
      <c r="DHF110" s="1124"/>
      <c r="DHG110" s="1124"/>
      <c r="DHH110" s="1124"/>
      <c r="DHI110" s="1124"/>
      <c r="DHJ110" s="412"/>
      <c r="DHK110" s="1124"/>
      <c r="DHL110" s="1124"/>
      <c r="DHM110" s="1124"/>
      <c r="DHN110" s="1124"/>
      <c r="DHO110" s="1124"/>
      <c r="DHP110" s="238"/>
      <c r="DHQ110" s="1124"/>
      <c r="DHR110" s="1124"/>
      <c r="DHS110" s="238"/>
      <c r="DHT110" s="452"/>
      <c r="DHU110" s="457"/>
      <c r="DHV110" s="1125"/>
      <c r="DHW110" s="430"/>
      <c r="DHX110" s="1125"/>
      <c r="DHY110" s="1125"/>
      <c r="DHZ110" s="1125"/>
      <c r="DIA110" s="1125"/>
      <c r="DIB110" s="431"/>
      <c r="DIC110" s="1125"/>
      <c r="DID110" s="1125"/>
      <c r="DIE110" s="1125"/>
      <c r="DIF110" s="1124"/>
      <c r="DIG110" s="1125"/>
      <c r="DIH110" s="1125"/>
      <c r="DII110" s="1124"/>
      <c r="DIJ110" s="461"/>
      <c r="DIK110" s="457"/>
      <c r="DIL110" s="1125"/>
      <c r="DIM110" s="1125"/>
      <c r="DIN110" s="1125"/>
      <c r="DIO110" s="1125"/>
      <c r="DIP110" s="1125"/>
      <c r="DIQ110" s="1125"/>
      <c r="DIR110" s="431"/>
      <c r="DIS110" s="1125"/>
      <c r="DIT110" s="1125"/>
      <c r="DIU110" s="1125"/>
      <c r="DIV110" s="1124"/>
      <c r="DIW110" s="430"/>
      <c r="DIX110" s="1124"/>
      <c r="DIY110" s="1124"/>
      <c r="DIZ110" s="458"/>
      <c r="DJA110" s="457"/>
      <c r="DJB110" s="1125"/>
      <c r="DJC110" s="1125"/>
      <c r="DJD110" s="1125"/>
      <c r="DJE110" s="1125"/>
      <c r="DJF110" s="1125"/>
      <c r="DJG110" s="1125"/>
      <c r="DJH110" s="431"/>
      <c r="DJI110" s="1125"/>
      <c r="DJJ110" s="1125"/>
      <c r="DJK110" s="1125"/>
      <c r="DJL110" s="1124"/>
      <c r="DJM110" s="430"/>
      <c r="DJN110" s="1124"/>
      <c r="DJO110" s="1124"/>
      <c r="DJP110" s="458"/>
      <c r="DJQ110" s="457"/>
      <c r="DJR110" s="1125"/>
      <c r="DJS110" s="1125"/>
      <c r="DJT110" s="1125"/>
      <c r="DJU110" s="1125"/>
      <c r="DJV110" s="1125"/>
      <c r="DJW110" s="1125"/>
      <c r="DJX110" s="431"/>
      <c r="DJY110" s="1125"/>
      <c r="DJZ110" s="1125"/>
      <c r="DKA110" s="1125"/>
      <c r="DKB110" s="1124"/>
      <c r="DKC110" s="430"/>
      <c r="DKD110" s="1124"/>
      <c r="DKE110" s="1124"/>
      <c r="DKF110" s="458"/>
      <c r="DKG110" s="1124"/>
      <c r="DKH110" s="1124"/>
      <c r="DKI110" s="1124"/>
      <c r="DKJ110" s="1124"/>
      <c r="DKK110" s="236"/>
      <c r="DKL110" s="1124"/>
      <c r="DKM110" s="1124"/>
      <c r="DKN110" s="1124"/>
      <c r="DKO110" s="1124"/>
      <c r="DKP110" s="1124"/>
      <c r="DKQ110" s="1124"/>
      <c r="DKR110" s="412"/>
      <c r="DKS110" s="1124"/>
      <c r="DKT110" s="1124"/>
      <c r="DKU110" s="1124"/>
      <c r="DKV110" s="1124"/>
      <c r="DKW110" s="1124"/>
      <c r="DKX110" s="238"/>
      <c r="DKY110" s="1124"/>
      <c r="DKZ110" s="1124"/>
      <c r="DLA110" s="238"/>
      <c r="DLB110" s="452"/>
      <c r="DLC110" s="457"/>
      <c r="DLD110" s="1125"/>
      <c r="DLE110" s="430"/>
      <c r="DLF110" s="1125"/>
      <c r="DLG110" s="1125"/>
      <c r="DLH110" s="1125"/>
      <c r="DLI110" s="1125"/>
      <c r="DLJ110" s="431"/>
      <c r="DLK110" s="1125"/>
      <c r="DLL110" s="1125"/>
      <c r="DLM110" s="1125"/>
      <c r="DLN110" s="1124"/>
      <c r="DLO110" s="1125"/>
      <c r="DLP110" s="1125"/>
      <c r="DLQ110" s="1124"/>
      <c r="DLR110" s="461"/>
      <c r="DLS110" s="457"/>
      <c r="DLT110" s="374"/>
      <c r="DLU110" s="374"/>
      <c r="DLV110" s="374"/>
      <c r="DLW110" s="374"/>
      <c r="DLX110" s="374"/>
      <c r="DLY110" s="374"/>
      <c r="DLZ110" s="431"/>
      <c r="DMA110" s="374"/>
      <c r="DMB110" s="374"/>
      <c r="DMC110" s="374"/>
      <c r="DME110" s="430"/>
      <c r="DMH110" s="458"/>
      <c r="DMI110" s="457"/>
      <c r="DMJ110" s="374"/>
      <c r="DMK110" s="374"/>
      <c r="DML110" s="374"/>
      <c r="DMM110" s="374"/>
      <c r="DMN110" s="374"/>
      <c r="DMO110" s="374"/>
      <c r="DMP110" s="431"/>
      <c r="DMQ110" s="374"/>
      <c r="DMR110" s="374"/>
      <c r="DMS110" s="374"/>
      <c r="DMU110" s="430"/>
      <c r="DMX110" s="458"/>
      <c r="DMY110" s="457"/>
      <c r="DMZ110" s="374"/>
      <c r="DNA110" s="374"/>
      <c r="DNB110" s="374"/>
      <c r="DNC110" s="374"/>
      <c r="DND110" s="374"/>
      <c r="DNE110" s="374"/>
      <c r="DNF110" s="431"/>
      <c r="DNG110" s="374"/>
      <c r="DNH110" s="374"/>
      <c r="DNI110" s="374"/>
      <c r="DNK110" s="430"/>
      <c r="DNN110" s="458"/>
      <c r="DNO110" s="1124"/>
      <c r="DNP110" s="1124"/>
      <c r="DNQ110" s="1124"/>
      <c r="DNR110" s="1124"/>
      <c r="DNS110" s="236"/>
      <c r="DNT110" s="1124"/>
      <c r="DNU110" s="1124"/>
      <c r="DNV110" s="1124"/>
      <c r="DNW110" s="1124"/>
      <c r="DNX110" s="1124"/>
      <c r="DNY110" s="1124"/>
      <c r="DNZ110" s="412"/>
      <c r="DOA110" s="1124"/>
      <c r="DOB110" s="1124"/>
      <c r="DOC110" s="1124"/>
      <c r="DOD110" s="1124"/>
      <c r="DOE110" s="1124"/>
      <c r="DOF110" s="238"/>
      <c r="DOG110" s="1124"/>
      <c r="DOH110" s="1124"/>
      <c r="DOI110" s="238"/>
      <c r="DOJ110" s="452"/>
      <c r="DOK110" s="457"/>
      <c r="DOL110" s="1125"/>
      <c r="DOM110" s="430"/>
      <c r="DON110" s="1125"/>
      <c r="DOO110" s="374"/>
      <c r="DOP110" s="374"/>
      <c r="DOQ110" s="374"/>
      <c r="DOR110" s="431"/>
      <c r="DOS110" s="374"/>
      <c r="DOT110" s="374"/>
      <c r="DOU110" s="374"/>
      <c r="DOV110" s="374"/>
      <c r="DOW110" s="374"/>
      <c r="DOX110" s="374"/>
      <c r="DOY110" s="374"/>
      <c r="DOZ110" s="461"/>
      <c r="DPA110" s="457"/>
      <c r="DPB110" s="374"/>
      <c r="DPC110" s="430"/>
      <c r="DPD110" s="374"/>
      <c r="DPE110" s="374"/>
      <c r="DPF110" s="374"/>
      <c r="DPG110" s="374"/>
      <c r="DPH110" s="431"/>
      <c r="DPI110" s="374"/>
      <c r="DPJ110" s="374"/>
      <c r="DPK110" s="374"/>
      <c r="DPL110" s="374"/>
      <c r="DPM110" s="374"/>
      <c r="DPN110" s="374"/>
      <c r="DPO110" s="374"/>
      <c r="DPP110" s="461"/>
      <c r="DPQ110" s="457"/>
      <c r="DPR110" s="374"/>
      <c r="DPS110" s="430"/>
      <c r="DPT110" s="374"/>
      <c r="DPU110" s="374"/>
      <c r="DPV110" s="374"/>
      <c r="DPW110" s="374"/>
      <c r="DPX110" s="431"/>
      <c r="DPY110" s="374"/>
      <c r="DPZ110" s="374"/>
      <c r="DQA110" s="374"/>
      <c r="DQB110" s="374"/>
      <c r="DQC110" s="374"/>
      <c r="DQD110" s="374"/>
      <c r="DQE110" s="374"/>
      <c r="DQF110" s="461"/>
      <c r="DQG110" s="340"/>
      <c r="DQH110" s="338"/>
      <c r="DQI110" s="338"/>
      <c r="DQJ110" s="338"/>
      <c r="DQK110" s="338"/>
      <c r="DQL110" s="338"/>
      <c r="DQM110" s="338"/>
      <c r="DQN110" s="341"/>
      <c r="DQO110" s="338"/>
      <c r="DQP110" s="338"/>
      <c r="DQQ110" s="338"/>
      <c r="DQR110" s="241"/>
      <c r="DQS110" s="342"/>
      <c r="DQT110" s="241"/>
      <c r="DQU110" s="241"/>
      <c r="DQV110" s="343"/>
      <c r="DQW110" s="457"/>
      <c r="DQX110" s="374"/>
      <c r="DQY110" s="374"/>
      <c r="DQZ110" s="374"/>
      <c r="DRA110" s="374"/>
      <c r="DRB110" s="374"/>
      <c r="DRC110" s="374"/>
      <c r="DRD110" s="431"/>
      <c r="DRE110" s="374"/>
      <c r="DRF110" s="374"/>
      <c r="DRG110" s="374"/>
      <c r="DRI110" s="430"/>
      <c r="DRL110" s="458"/>
      <c r="DRQ110" s="236"/>
      <c r="DRX110" s="412"/>
      <c r="DSD110" s="238"/>
      <c r="DSG110" s="238"/>
      <c r="DSH110" s="452"/>
      <c r="DSI110" s="457"/>
      <c r="DSJ110" s="374"/>
      <c r="DSK110" s="430"/>
      <c r="DSL110" s="374"/>
      <c r="DSM110" s="374"/>
      <c r="DSN110" s="374"/>
      <c r="DSO110" s="374"/>
      <c r="DSP110" s="431"/>
      <c r="DSQ110" s="374"/>
      <c r="DSR110" s="374"/>
      <c r="DSS110" s="374"/>
      <c r="DSU110" s="374"/>
      <c r="DSV110" s="374"/>
      <c r="DSX110" s="461"/>
      <c r="DSY110" s="463"/>
      <c r="DSZ110" s="459"/>
      <c r="DTA110" s="372"/>
      <c r="DTB110" s="372"/>
      <c r="DTC110" s="453"/>
      <c r="DTD110" s="454"/>
      <c r="DTE110" s="455"/>
      <c r="DTF110" s="372"/>
      <c r="DTG110" s="569"/>
      <c r="DTH110" s="456"/>
      <c r="DTW110" s="236"/>
      <c r="DUA110" s="227"/>
      <c r="DUB110" s="227"/>
      <c r="DUC110" s="227"/>
      <c r="DUF110" s="238"/>
      <c r="DUW110" s="236"/>
      <c r="DUZ110" s="271"/>
      <c r="DVC110" s="238"/>
      <c r="DVL110" s="1529"/>
      <c r="DVM110" s="1531"/>
      <c r="DVN110" s="237"/>
      <c r="DVQ110" s="1529"/>
      <c r="DVR110" s="1530"/>
      <c r="DVS110" s="1192"/>
      <c r="DWB110" s="1532"/>
      <c r="DWC110" s="1532"/>
      <c r="DWD110" s="237"/>
      <c r="DWE110" s="1195"/>
      <c r="DWF110" s="1195"/>
      <c r="DWG110" s="1529"/>
      <c r="DWH110" s="1530"/>
      <c r="DWI110" s="1192"/>
      <c r="DWL110" s="1195"/>
      <c r="DWM110" s="1195"/>
      <c r="DWN110" s="1195"/>
      <c r="DWO110" s="1195"/>
      <c r="DWP110" s="1195"/>
      <c r="DWQ110" s="1195"/>
      <c r="DWR110" s="1532"/>
      <c r="DWS110" s="1532"/>
      <c r="DWT110" s="237"/>
      <c r="DWU110" s="1195"/>
      <c r="DWV110" s="1195"/>
      <c r="DWW110" s="1529"/>
      <c r="DWX110" s="1530"/>
      <c r="DWY110" s="1192"/>
      <c r="DWZ110" s="1195"/>
      <c r="DXA110" s="1195"/>
      <c r="DXB110" s="1195"/>
      <c r="DXC110" s="1195"/>
      <c r="DXD110" s="1195"/>
      <c r="DXE110" s="1195"/>
      <c r="DXF110" s="1195"/>
      <c r="DXG110" s="1195"/>
      <c r="DXH110" s="1532"/>
      <c r="DXI110" s="1532"/>
      <c r="DXJ110" s="237"/>
      <c r="DXK110" s="1195"/>
      <c r="DXL110" s="1195"/>
      <c r="DXM110" s="1529"/>
      <c r="DXN110" s="1530"/>
      <c r="DXO110" s="1192"/>
      <c r="DXP110" s="1195"/>
      <c r="DXQ110" s="1195"/>
      <c r="DXR110" s="1195"/>
      <c r="DXS110" s="1195"/>
      <c r="DXT110" s="1195"/>
      <c r="DXU110" s="1195"/>
      <c r="DXV110" s="1195"/>
      <c r="DXW110" s="1195"/>
      <c r="DXX110" s="1195"/>
      <c r="DXY110" s="1195"/>
      <c r="DXZ110" s="237"/>
      <c r="DYA110" s="1195"/>
      <c r="DYB110" s="1195"/>
      <c r="DYC110" s="1195"/>
      <c r="DYD110" s="1195"/>
      <c r="DYE110" s="1192"/>
      <c r="DYF110" s="1195"/>
      <c r="DYG110" s="1195"/>
      <c r="DYH110" s="1195"/>
      <c r="DYI110" s="1195"/>
      <c r="DYJ110" s="1195"/>
      <c r="DYK110" s="1195"/>
      <c r="DYL110" s="1194"/>
      <c r="DYM110" s="1195"/>
      <c r="DYN110" s="1195"/>
      <c r="DYO110" s="1195"/>
      <c r="DYP110" s="1195"/>
      <c r="DYQ110" s="1195"/>
      <c r="DYR110" s="1194"/>
      <c r="DYS110" s="1195"/>
      <c r="DYT110" s="1195"/>
      <c r="DYU110" s="1195"/>
      <c r="DYV110" s="1195"/>
      <c r="DYW110" s="1195"/>
      <c r="DYX110" s="1195"/>
      <c r="DYY110" s="1193"/>
      <c r="DZC110" s="237"/>
      <c r="DZD110" s="1195"/>
      <c r="DZE110" s="1195"/>
      <c r="DZF110" s="1194"/>
      <c r="DZG110" s="1195"/>
      <c r="DZH110" s="1195"/>
      <c r="DZI110" s="1195"/>
      <c r="DZJ110" s="1195"/>
      <c r="DZK110" s="1193"/>
      <c r="DZZ110" s="1532"/>
      <c r="EAA110" s="1531"/>
      <c r="EAE110" s="1529"/>
      <c r="EAF110" s="1532"/>
      <c r="EAG110" s="1192"/>
      <c r="EAH110" s="1195"/>
      <c r="EAI110" s="1195"/>
      <c r="EAJ110" s="1195"/>
      <c r="EAK110" s="1195"/>
      <c r="EAL110" s="1195"/>
      <c r="EAM110" s="1195"/>
      <c r="EAN110" s="1195"/>
      <c r="EAO110" s="1195"/>
      <c r="EAP110" s="1532"/>
      <c r="EAQ110" s="1531"/>
      <c r="EAR110" s="1195"/>
      <c r="EAS110" s="1195"/>
      <c r="EAT110" s="1195"/>
      <c r="EAU110" s="1532"/>
      <c r="EAV110" s="1530"/>
      <c r="EBF110" s="1532"/>
      <c r="EBG110" s="1531"/>
      <c r="EBK110" s="1529"/>
      <c r="EBL110" s="1532"/>
      <c r="EBM110" s="1192"/>
      <c r="EBT110" s="226"/>
      <c r="EBU110" s="226"/>
      <c r="EBV110" s="227"/>
      <c r="EBW110" s="227"/>
      <c r="EBX110" s="226"/>
      <c r="EBY110" s="226"/>
      <c r="EBZ110" s="226"/>
      <c r="ECA110" s="227"/>
      <c r="ECB110" s="227"/>
      <c r="ECC110" s="226"/>
      <c r="ECD110" s="226"/>
      <c r="ECE110" s="226"/>
      <c r="ECF110" s="1122"/>
      <c r="ECG110" s="233"/>
      <c r="ECH110" s="1122"/>
      <c r="ECI110" s="227"/>
      <c r="ECJ110" s="1135"/>
      <c r="ECK110" s="1134"/>
      <c r="ECL110" s="1135"/>
      <c r="ECM110" s="240"/>
      <c r="ECN110" s="1122"/>
      <c r="ECO110" s="1122"/>
      <c r="ECP110" s="1122"/>
      <c r="ECQ110" s="231"/>
      <c r="ECR110" s="1122"/>
      <c r="ECS110" s="1122"/>
      <c r="ECT110" s="234"/>
      <c r="ECU110" s="1122"/>
      <c r="ECV110" s="227"/>
      <c r="ECW110" s="239"/>
      <c r="ECX110" s="1122"/>
      <c r="ECY110" s="227"/>
      <c r="ECZ110" s="239"/>
      <c r="EDA110" s="1122"/>
      <c r="EDB110" s="1122"/>
      <c r="EDC110" s="227"/>
      <c r="EDD110" s="805"/>
      <c r="EDE110" s="1134"/>
      <c r="EDF110" s="226"/>
      <c r="EDG110" s="226"/>
      <c r="EDH110" s="1135"/>
      <c r="EDI110" s="1135"/>
      <c r="EDJ110" s="1134"/>
      <c r="EDK110" s="1134"/>
      <c r="EDL110" s="1134"/>
      <c r="EDM110" s="1134"/>
      <c r="EDN110" s="1134"/>
      <c r="EDO110" s="1134"/>
      <c r="EDP110" s="1134"/>
      <c r="EDQ110" s="1134"/>
      <c r="EDR110" s="1134"/>
      <c r="EDS110" s="1529"/>
      <c r="EDT110" s="1530"/>
      <c r="EDU110" s="227"/>
      <c r="EDV110" s="227"/>
      <c r="EDW110" s="227"/>
      <c r="EDX110" s="1529"/>
      <c r="EDY110" s="1531"/>
      <c r="EDZ110" s="1259"/>
      <c r="EEA110" s="1259"/>
      <c r="EEB110" s="1259"/>
      <c r="EEC110" s="1135"/>
      <c r="EED110" s="1135"/>
      <c r="EEE110" s="1259"/>
      <c r="EEF110" s="1259"/>
      <c r="EEG110" s="1259"/>
      <c r="EEH110" s="1259"/>
      <c r="EEI110" s="796"/>
      <c r="EEJ110" s="248"/>
      <c r="EEK110" s="248"/>
      <c r="EEL110" s="248"/>
      <c r="EEM110" s="248"/>
      <c r="EEN110" s="248"/>
      <c r="EEO110" s="990"/>
      <c r="EEP110" s="248"/>
      <c r="EEQ110" s="248"/>
      <c r="EER110" s="248"/>
      <c r="EES110" s="248"/>
      <c r="EET110" s="248"/>
      <c r="EEU110" s="248"/>
      <c r="EEV110" s="248"/>
      <c r="EEW110" s="248"/>
      <c r="EEX110" s="248"/>
      <c r="EEY110" s="248"/>
      <c r="EEZ110" s="248"/>
      <c r="EFA110" s="248"/>
      <c r="EFB110" s="248"/>
      <c r="EFC110" s="248"/>
      <c r="EFD110" s="248"/>
      <c r="EFE110" s="248"/>
      <c r="EFF110" s="990"/>
      <c r="EFG110" s="248"/>
      <c r="EFH110" s="248"/>
      <c r="EFI110" s="248"/>
      <c r="EFJ110" s="248"/>
      <c r="EFR110" s="1194"/>
      <c r="EGI110" s="1194"/>
      <c r="EGO110" s="1193"/>
      <c r="EGR110" s="226"/>
      <c r="EGS110" s="227"/>
      <c r="EGT110" s="227"/>
      <c r="EGU110" s="226"/>
      <c r="EGV110" s="226"/>
      <c r="EGW110" s="226"/>
      <c r="EGX110" s="1532"/>
      <c r="EGY110" s="1531"/>
      <c r="EGZ110" s="1263"/>
      <c r="EHA110" s="1263"/>
      <c r="EHB110" s="1263"/>
      <c r="EHC110" s="1532"/>
      <c r="EHD110" s="1530"/>
      <c r="EHE110" s="1134"/>
      <c r="EHF110" s="1134"/>
      <c r="EHG110" s="1134"/>
      <c r="EHH110" s="1134"/>
      <c r="EHI110" s="1134"/>
      <c r="EHJ110" s="1134"/>
      <c r="EHK110" s="1134"/>
      <c r="EHL110" s="1134"/>
      <c r="EHM110" s="1134"/>
      <c r="EHN110" s="1135"/>
      <c r="EHO110" s="1135"/>
      <c r="EHP110" s="1134"/>
      <c r="EHQ110" s="1134"/>
      <c r="EHR110" s="1134"/>
      <c r="EHS110" s="1135"/>
      <c r="EHT110" s="1135"/>
      <c r="EHU110" s="1134"/>
      <c r="EHV110" s="226"/>
      <c r="EHW110" s="226"/>
      <c r="EHX110" s="1132"/>
      <c r="EHY110" s="236"/>
      <c r="EHZ110" s="1132"/>
      <c r="EIA110" s="1132"/>
      <c r="EIB110" s="1132"/>
      <c r="EIC110" s="1132"/>
      <c r="EID110" s="1132"/>
      <c r="EIE110" s="236"/>
      <c r="EIF110" s="1132"/>
      <c r="EIG110" s="1132"/>
      <c r="EIH110" s="1132"/>
      <c r="EII110" s="412"/>
      <c r="EIJ110" s="1132"/>
      <c r="EIK110" s="1132"/>
      <c r="EIL110" s="238"/>
      <c r="EIM110" s="1124"/>
      <c r="EIN110" s="1124"/>
      <c r="EIO110" s="238"/>
      <c r="EIP110" s="1124"/>
      <c r="EIQ110" s="1124"/>
      <c r="EIR110" s="238"/>
      <c r="EIS110" s="1132"/>
      <c r="EIT110" s="1132"/>
      <c r="EIU110" s="1132"/>
      <c r="EIV110" s="236"/>
      <c r="EIW110" s="1132"/>
      <c r="EIX110" s="226"/>
      <c r="EIY110" s="226"/>
      <c r="EIZ110" s="227"/>
      <c r="EJA110" s="239"/>
      <c r="EJB110" s="226"/>
      <c r="EJC110" s="226"/>
      <c r="EJD110" s="226"/>
      <c r="EJE110" s="226"/>
      <c r="EJF110" s="226"/>
      <c r="EJG110" s="226"/>
      <c r="EJH110" s="226"/>
      <c r="EJI110" s="1134"/>
      <c r="EJJ110" s="1134"/>
      <c r="EJK110" s="1529"/>
      <c r="EJL110" s="1530"/>
      <c r="EJM110" s="227"/>
      <c r="EJN110" s="227"/>
      <c r="EJO110" s="227"/>
      <c r="EJP110" s="1529"/>
      <c r="EJQ110" s="1531"/>
      <c r="EJR110" s="226"/>
      <c r="EJS110" s="1134"/>
      <c r="EJT110" s="1134"/>
      <c r="EJU110" s="1134"/>
      <c r="EJV110" s="1134"/>
      <c r="EJW110" s="1134"/>
      <c r="EJX110" s="1134"/>
      <c r="EJY110" s="1134"/>
      <c r="EJZ110" s="1195"/>
      <c r="EKA110" s="1194"/>
      <c r="EKB110" s="1195"/>
      <c r="EKC110" s="1195"/>
      <c r="EKD110" s="271"/>
      <c r="EKE110" s="1195"/>
      <c r="EKF110" s="1195"/>
      <c r="EKG110" s="1193"/>
      <c r="EKI110" s="1195"/>
      <c r="EKJ110" s="1195"/>
      <c r="EKK110" s="1195"/>
      <c r="EKL110" s="1195"/>
      <c r="EKM110" s="1195"/>
      <c r="EKN110" s="1195"/>
      <c r="EKO110" s="1195"/>
      <c r="EKP110" s="1195"/>
      <c r="EKQ110" s="1195"/>
      <c r="EKR110" s="1195"/>
      <c r="EKS110" s="1195"/>
      <c r="EKT110" s="1195"/>
      <c r="EKU110" s="1195"/>
      <c r="EKV110" s="1195"/>
      <c r="EKW110" s="1195"/>
      <c r="EKX110" s="1193"/>
      <c r="EKY110" s="1195"/>
      <c r="EKZ110" s="1195"/>
      <c r="ELA110" s="1195"/>
      <c r="ELB110" s="1195"/>
      <c r="ELC110" s="1195"/>
      <c r="ELD110" s="1195"/>
      <c r="ELE110" s="1195"/>
      <c r="ELF110" s="1195"/>
      <c r="ELG110" s="1194"/>
      <c r="ELO110" s="374"/>
      <c r="ELP110" s="374"/>
      <c r="ELQ110" s="374"/>
      <c r="ELR110" s="374"/>
      <c r="ELS110" s="374"/>
      <c r="ELT110" s="374"/>
      <c r="ELU110" s="374"/>
      <c r="ELV110" s="374"/>
      <c r="ELW110" s="1288"/>
      <c r="ELX110" s="1211"/>
      <c r="ELY110" s="372"/>
      <c r="ELZ110" s="372"/>
      <c r="EMA110" s="453"/>
      <c r="EMB110" s="454"/>
      <c r="EMC110" s="455"/>
      <c r="EMD110" s="431"/>
      <c r="EME110" s="372"/>
      <c r="EMF110" s="456"/>
      <c r="EMG110" s="457"/>
      <c r="EMH110" s="374"/>
      <c r="EMI110" s="374"/>
      <c r="EMJ110" s="374"/>
      <c r="EMK110" s="374"/>
      <c r="EML110" s="374"/>
      <c r="EMM110" s="374"/>
      <c r="EMN110" s="431"/>
      <c r="EMO110" s="374"/>
      <c r="EMP110" s="374"/>
      <c r="EMQ110" s="374"/>
      <c r="EMS110" s="430"/>
      <c r="EMV110" s="458"/>
      <c r="EMW110" s="457"/>
      <c r="EMX110" s="374"/>
      <c r="EMY110" s="374"/>
      <c r="EMZ110" s="374"/>
      <c r="ENA110" s="374"/>
      <c r="ENB110" s="374"/>
      <c r="ENC110" s="374"/>
      <c r="END110" s="431"/>
      <c r="ENE110" s="374"/>
      <c r="ENF110" s="374"/>
      <c r="ENG110" s="374"/>
      <c r="ENI110" s="430"/>
      <c r="ENL110" s="458"/>
      <c r="ENM110" s="1124"/>
      <c r="ENN110" s="1124"/>
      <c r="ENO110" s="1124"/>
      <c r="ENP110" s="1124"/>
      <c r="ENQ110" s="236"/>
      <c r="ENR110" s="1124"/>
      <c r="ENS110" s="1124"/>
      <c r="ENT110" s="1124"/>
      <c r="ENU110" s="1124"/>
      <c r="ENV110" s="1124"/>
      <c r="ENW110" s="1124"/>
      <c r="ENX110" s="412"/>
      <c r="ENY110" s="1124"/>
      <c r="ENZ110" s="1124"/>
      <c r="EOA110" s="1124"/>
      <c r="EOB110" s="1124"/>
      <c r="EOC110" s="1124"/>
      <c r="EOD110" s="238"/>
      <c r="EOE110" s="1124"/>
      <c r="EOF110" s="1124"/>
      <c r="EOG110" s="238"/>
      <c r="EOH110" s="452"/>
      <c r="EOI110" s="457"/>
      <c r="EOJ110" s="1125"/>
      <c r="EOK110" s="430"/>
      <c r="EOL110" s="1125"/>
      <c r="EOM110" s="1125"/>
      <c r="EON110" s="1125"/>
      <c r="EOO110" s="1125"/>
      <c r="EOP110" s="431"/>
      <c r="EOQ110" s="374"/>
      <c r="EOR110" s="374"/>
      <c r="EOS110" s="374"/>
      <c r="EOT110" s="374"/>
      <c r="EOU110" s="374"/>
      <c r="EOV110" s="374"/>
      <c r="EOW110" s="374"/>
      <c r="EOX110" s="461"/>
      <c r="EOY110" s="457"/>
      <c r="EOZ110" s="374"/>
      <c r="EPA110" s="430"/>
      <c r="EPB110" s="374"/>
      <c r="EPC110" s="374"/>
      <c r="EPD110" s="374"/>
      <c r="EPE110" s="374"/>
      <c r="EPF110" s="431"/>
      <c r="EPG110" s="374"/>
      <c r="EPH110" s="374"/>
      <c r="EPI110" s="374"/>
      <c r="EPJ110" s="374"/>
      <c r="EPK110" s="374"/>
      <c r="EPL110" s="374"/>
      <c r="EPM110" s="374"/>
      <c r="EPN110" s="461"/>
      <c r="EPO110" s="457"/>
      <c r="EPP110" s="374"/>
      <c r="EPQ110" s="374"/>
      <c r="EPR110" s="374"/>
      <c r="EPS110" s="374"/>
      <c r="EPT110" s="374"/>
      <c r="EPU110" s="374"/>
      <c r="EPV110" s="431"/>
      <c r="EPW110" s="374"/>
      <c r="EPX110" s="374"/>
      <c r="EPY110" s="374"/>
      <c r="EQA110" s="430"/>
      <c r="EQD110" s="458"/>
      <c r="EQE110" s="1124"/>
      <c r="EQF110" s="1124"/>
      <c r="EQG110" s="1124"/>
      <c r="EQH110" s="1124"/>
      <c r="EQI110" s="236"/>
      <c r="EQJ110" s="1124"/>
      <c r="EQK110" s="1124"/>
      <c r="EQL110" s="1124"/>
      <c r="EQM110" s="1124"/>
      <c r="EQN110" s="1124"/>
      <c r="EQO110" s="1124"/>
      <c r="EQP110" s="412"/>
      <c r="EQQ110" s="1124"/>
      <c r="EQR110" s="1124"/>
      <c r="EQS110" s="1124"/>
      <c r="EQT110" s="1124"/>
      <c r="EQU110" s="1124"/>
      <c r="EQV110" s="238"/>
      <c r="EQW110" s="1124"/>
      <c r="EQX110" s="1124"/>
      <c r="EQY110" s="238"/>
      <c r="EQZ110" s="452"/>
      <c r="ERA110" s="457"/>
      <c r="ERB110" s="1125"/>
      <c r="ERC110" s="430"/>
      <c r="ERD110" s="1125"/>
      <c r="ERE110" s="1125"/>
      <c r="ERF110" s="1125"/>
      <c r="ERG110" s="1125"/>
      <c r="ERH110" s="431"/>
      <c r="ERI110" s="1125"/>
      <c r="ERJ110" s="1125"/>
      <c r="ERK110" s="1125"/>
      <c r="ERL110" s="1124"/>
      <c r="ERM110" s="1125"/>
      <c r="ERN110" s="1125"/>
      <c r="ERO110" s="1124"/>
      <c r="ERP110" s="461"/>
      <c r="ERQ110" s="463"/>
      <c r="ERR110" s="372"/>
      <c r="ERS110" s="372"/>
      <c r="ERT110" s="372"/>
      <c r="ERU110" s="453"/>
      <c r="ERV110" s="454"/>
      <c r="ERW110" s="455"/>
      <c r="ERX110" s="372"/>
      <c r="ERY110" s="372"/>
      <c r="ERZ110" s="456"/>
      <c r="ETA110" s="1518"/>
      <c r="ETB110" s="1518"/>
      <c r="ETC110" s="1518"/>
      <c r="ETD110" s="1518"/>
      <c r="ETE110" s="1518"/>
      <c r="ETF110" s="1518"/>
    </row>
    <row r="111" spans="1:3906" ht="15" customHeight="1" thickBot="1">
      <c r="B111" s="1518"/>
      <c r="C111" s="1518"/>
      <c r="D111" s="1518"/>
      <c r="E111" s="1518"/>
      <c r="F111" s="1518"/>
      <c r="G111" s="1518"/>
      <c r="R111" s="346"/>
      <c r="S111" s="347"/>
      <c r="T111" s="348"/>
      <c r="U111" s="348"/>
      <c r="V111" s="349"/>
      <c r="W111" s="348"/>
      <c r="X111" s="349"/>
      <c r="Y111" s="348"/>
      <c r="Z111" s="350"/>
      <c r="AA111" s="351"/>
      <c r="AB111" s="351"/>
      <c r="AC111" s="352"/>
      <c r="AD111" s="352"/>
      <c r="AE111" s="352"/>
      <c r="AF111" s="352"/>
      <c r="AG111" s="352"/>
      <c r="AH111" s="352"/>
      <c r="AI111" s="352"/>
      <c r="AJ111" s="353"/>
      <c r="AK111" s="354"/>
      <c r="AL111" s="1549" t="str">
        <f ca="1">CONCATENATE(INDIRECT(ADDRESS(AK194,Dev!$CJ$85,,,Table!$A$1)), Dev!$CL$85)</f>
        <v>1m</v>
      </c>
      <c r="AM111" s="1549"/>
      <c r="AN111" s="1549"/>
      <c r="AO111" s="1549"/>
      <c r="AP111" s="355"/>
      <c r="AQ111" s="1540" t="str">
        <f ca="1">INDIRECT(ADDRESS(AK194,Dev!$CO$85,,,Table!$A$1))</f>
        <v>PRLTE-L001</v>
      </c>
      <c r="AR111" s="1541"/>
      <c r="AS111" s="1541"/>
      <c r="AT111" s="1542"/>
      <c r="AU111" s="355"/>
      <c r="AV111" s="1562" t="str">
        <f ca="1">INDIRECT(ADDRESS(AK194,Dev!$CT$85,,,Table!$A$1))</f>
        <v>PRLEH-L001</v>
      </c>
      <c r="AW111" s="1563"/>
      <c r="AX111" s="1563"/>
      <c r="AY111" s="1564"/>
      <c r="AZ111" s="356"/>
      <c r="BA111" s="357"/>
      <c r="BB111" s="358"/>
      <c r="BC111" s="358"/>
      <c r="BD111" s="1599" t="str">
        <f ca="1">INDIRECT(ADDRESS(BA194,Dev!$DB$85,,,Table!$A$1))</f>
        <v>PRLEH-C001</v>
      </c>
      <c r="BE111" s="1600"/>
      <c r="BF111" s="1600"/>
      <c r="BG111" s="1601"/>
      <c r="BH111" s="358"/>
      <c r="BI111" s="358"/>
      <c r="BJ111" s="358"/>
      <c r="BK111" s="358"/>
      <c r="BL111" s="358"/>
      <c r="BM111" s="358"/>
      <c r="BN111" s="358"/>
      <c r="BO111" s="358"/>
      <c r="BP111" s="1580" t="str">
        <f ca="1">INDIRECT(ADDRESS(BA194,Dev!$DN$85,,,Table!$A$1))</f>
        <v>PRLTE-C001</v>
      </c>
      <c r="BQ111" s="1581"/>
      <c r="BR111" s="1581"/>
      <c r="BS111" s="1582"/>
      <c r="BT111" s="358"/>
      <c r="BU111" s="358"/>
      <c r="BV111" s="359"/>
      <c r="BW111" s="354"/>
      <c r="BX111" s="1549" t="str">
        <f ca="1">CONCATENATE(INDIRECT(ADDRESS(BW194,Dev!$CJ$85,,,Table!$A$1)), Dev!$CL$85)</f>
        <v>3m</v>
      </c>
      <c r="BY111" s="1549"/>
      <c r="BZ111" s="1549"/>
      <c r="CA111" s="1549"/>
      <c r="CB111" s="355"/>
      <c r="CC111" s="1540" t="str">
        <f ca="1">INDIRECT(ADDRESS(BW194,Dev!$CO$85,,,Table!$A$1))</f>
        <v>PRLTE-L002</v>
      </c>
      <c r="CD111" s="1541"/>
      <c r="CE111" s="1541"/>
      <c r="CF111" s="1542"/>
      <c r="CG111" s="355"/>
      <c r="CH111" s="1562" t="str">
        <f ca="1">INDIRECT(ADDRESS(BW194,Dev!$CT$85,,,Table!$A$1))</f>
        <v>PRLEH-L002</v>
      </c>
      <c r="CI111" s="1563"/>
      <c r="CJ111" s="1563"/>
      <c r="CK111" s="1564"/>
      <c r="CL111" s="356"/>
      <c r="CM111" s="357"/>
      <c r="CN111" s="358"/>
      <c r="CO111" s="358"/>
      <c r="CP111" s="1599" t="str">
        <f ca="1">INDIRECT(ADDRESS(CM194,Dev!$DB$85,,,Table!$A$1))</f>
        <v>PRLEH-C002</v>
      </c>
      <c r="CQ111" s="1600"/>
      <c r="CR111" s="1600"/>
      <c r="CS111" s="1601"/>
      <c r="CT111" s="358"/>
      <c r="CU111" s="358"/>
      <c r="CV111" s="358"/>
      <c r="CW111" s="358"/>
      <c r="CX111" s="358"/>
      <c r="CY111" s="358"/>
      <c r="CZ111" s="358"/>
      <c r="DA111" s="358"/>
      <c r="DB111" s="1580" t="str">
        <f ca="1">INDIRECT(ADDRESS(CM194,Dev!$DN$85,,,Table!$A$1))</f>
        <v>PRLTE-C002</v>
      </c>
      <c r="DC111" s="1581"/>
      <c r="DD111" s="1581"/>
      <c r="DE111" s="1582"/>
      <c r="DF111" s="358"/>
      <c r="DG111" s="358"/>
      <c r="DH111" s="359"/>
      <c r="DI111" s="354"/>
      <c r="DJ111" s="1562" t="str">
        <f ca="1">INDIRECT(ADDRESS(DI194,Dev!$CT$85,,,Table!$A$1))</f>
        <v>PRLEH-L003</v>
      </c>
      <c r="DK111" s="1563"/>
      <c r="DL111" s="1563"/>
      <c r="DM111" s="1564"/>
      <c r="DN111" s="355"/>
      <c r="DO111" s="1540" t="str">
        <f ca="1">INDIRECT(ADDRESS(DI194,Dev!$CO$85,,,Table!$A$1))</f>
        <v>PRLTE-L003</v>
      </c>
      <c r="DP111" s="1541"/>
      <c r="DQ111" s="1541"/>
      <c r="DR111" s="1542"/>
      <c r="DS111" s="355"/>
      <c r="DT111" s="1549" t="str">
        <f ca="1">CONCATENATE(INDIRECT(ADDRESS(DI194,Dev!$CJ$85,,,Table!$A$1)), Dev!$CL$85)</f>
        <v>1m</v>
      </c>
      <c r="DU111" s="1549"/>
      <c r="DV111" s="1549"/>
      <c r="DW111" s="1549"/>
      <c r="DX111" s="360"/>
      <c r="DY111" s="354"/>
      <c r="DZ111" s="1549" t="str">
        <f ca="1">CONCATENATE(INDIRECT(ADDRESS(DY194,Dev!$CJ$85,,,Table!$A$1)), Dev!$CL$85)</f>
        <v>4,135m</v>
      </c>
      <c r="EA111" s="1549"/>
      <c r="EB111" s="1549"/>
      <c r="EC111" s="1549"/>
      <c r="ED111" s="355"/>
      <c r="EE111" s="1540" t="str">
        <f ca="1">INDIRECT(ADDRESS(DY194,Dev!$CO$85,,,Table!$A$1))</f>
        <v>PRLTE-L004</v>
      </c>
      <c r="EF111" s="1541"/>
      <c r="EG111" s="1541"/>
      <c r="EH111" s="1542"/>
      <c r="EI111" s="355"/>
      <c r="EJ111" s="1562" t="str">
        <f ca="1">INDIRECT(ADDRESS(DY194,Dev!$CT$85,,,Table!$A$1))</f>
        <v>PRLEH-L004</v>
      </c>
      <c r="EK111" s="1563"/>
      <c r="EL111" s="1563"/>
      <c r="EM111" s="1564"/>
      <c r="EN111" s="356"/>
      <c r="EO111" s="357"/>
      <c r="EP111" s="358"/>
      <c r="EQ111" s="358"/>
      <c r="ER111" s="1599" t="str">
        <f ca="1">INDIRECT(ADDRESS(EO194,Dev!$DB$85,,,Table!$A$1))</f>
        <v>PRLEH-C003</v>
      </c>
      <c r="ES111" s="1600"/>
      <c r="ET111" s="1600"/>
      <c r="EU111" s="1601"/>
      <c r="EV111" s="358"/>
      <c r="EW111" s="358"/>
      <c r="EX111" s="358"/>
      <c r="EY111" s="358"/>
      <c r="EZ111" s="358"/>
      <c r="FA111" s="358"/>
      <c r="FB111" s="358"/>
      <c r="FC111" s="358"/>
      <c r="FD111" s="1580" t="str">
        <f ca="1">INDIRECT(ADDRESS(EO194,Dev!$DN$85,,,Table!$A$1))</f>
        <v>PRLTE-C003</v>
      </c>
      <c r="FE111" s="1581"/>
      <c r="FF111" s="1581"/>
      <c r="FG111" s="1582"/>
      <c r="FH111" s="358"/>
      <c r="FI111" s="358"/>
      <c r="FJ111" s="359"/>
      <c r="FK111" s="354"/>
      <c r="FL111" s="1562" t="str">
        <f ca="1">INDIRECT(ADDRESS(FK194,Dev!$CT$85,,,Table!$A$1))</f>
        <v>PRLEH-L005</v>
      </c>
      <c r="FM111" s="1563"/>
      <c r="FN111" s="1563"/>
      <c r="FO111" s="1564"/>
      <c r="FP111" s="355"/>
      <c r="FQ111" s="1540" t="str">
        <f ca="1">INDIRECT(ADDRESS(FK194,Dev!$CO$85,,,Table!$A$1))</f>
        <v>PRLTE-L005</v>
      </c>
      <c r="FR111" s="1541"/>
      <c r="FS111" s="1541"/>
      <c r="FT111" s="1542"/>
      <c r="FU111" s="355"/>
      <c r="FV111" s="1549" t="str">
        <f ca="1">CONCATENATE(INDIRECT(ADDRESS(FK194,Dev!$CJ$85,,,Table!$A$1)), Dev!$CL$85)</f>
        <v>3m</v>
      </c>
      <c r="FW111" s="1549"/>
      <c r="FX111" s="1549"/>
      <c r="FY111" s="1549"/>
      <c r="FZ111" s="360"/>
      <c r="GA111" s="354"/>
      <c r="GB111" s="1549" t="str">
        <f ca="1">CONCATENATE(INDIRECT(ADDRESS(GA194,Dev!$CJ$85,,,Table!$A$1)), Dev!$CL$85)</f>
        <v>4m</v>
      </c>
      <c r="GC111" s="1549"/>
      <c r="GD111" s="1549"/>
      <c r="GE111" s="1549"/>
      <c r="GF111" s="355"/>
      <c r="GG111" s="1540" t="str">
        <f ca="1">INDIRECT(ADDRESS(GA194,Dev!$CO$85,,,Table!$A$1))</f>
        <v>PRLTE-L006</v>
      </c>
      <c r="GH111" s="1541"/>
      <c r="GI111" s="1541"/>
      <c r="GJ111" s="1542"/>
      <c r="GK111" s="355"/>
      <c r="GL111" s="1562" t="str">
        <f ca="1">INDIRECT(ADDRESS(GA194,Dev!$CT$85,,,Table!$A$1))</f>
        <v>PRLEH-L006</v>
      </c>
      <c r="GM111" s="1563"/>
      <c r="GN111" s="1563"/>
      <c r="GO111" s="1564"/>
      <c r="GP111" s="356"/>
      <c r="GQ111" s="357"/>
      <c r="GR111" s="358"/>
      <c r="GS111" s="358"/>
      <c r="GT111" s="1599" t="str">
        <f ca="1">INDIRECT(ADDRESS(GQ194,Dev!$DB$85,,,Table!$A$1))</f>
        <v>PRLEH-C004</v>
      </c>
      <c r="GU111" s="1600"/>
      <c r="GV111" s="1600"/>
      <c r="GW111" s="1601"/>
      <c r="GX111" s="358"/>
      <c r="GY111" s="358"/>
      <c r="GZ111" s="358"/>
      <c r="HA111" s="358"/>
      <c r="HB111" s="358"/>
      <c r="HC111" s="358"/>
      <c r="HD111" s="358"/>
      <c r="HE111" s="358"/>
      <c r="HF111" s="1580" t="str">
        <f ca="1">INDIRECT(ADDRESS(GQ194,Dev!$DN$85,,,Table!$A$1))</f>
        <v>PRLTE-C004</v>
      </c>
      <c r="HG111" s="1581"/>
      <c r="HH111" s="1581"/>
      <c r="HI111" s="1582"/>
      <c r="HJ111" s="358"/>
      <c r="HK111" s="358"/>
      <c r="HL111" s="359"/>
      <c r="HM111" s="354"/>
      <c r="HN111" s="1562" t="str">
        <f ca="1">INDIRECT(ADDRESS(HM194,Dev!$CT$85,,,Table!$A$1))</f>
        <v>PRLEH-L007</v>
      </c>
      <c r="HO111" s="1563"/>
      <c r="HP111" s="1563"/>
      <c r="HQ111" s="1564"/>
      <c r="HR111" s="355"/>
      <c r="HS111" s="1540" t="str">
        <f ca="1">INDIRECT(ADDRESS(HM194,Dev!$CO$85,,,Table!$A$1))</f>
        <v>PRLTE-L007</v>
      </c>
      <c r="HT111" s="1541"/>
      <c r="HU111" s="1541"/>
      <c r="HV111" s="1542"/>
      <c r="HW111" s="355"/>
      <c r="HX111" s="1549" t="str">
        <f ca="1">CONCATENATE(INDIRECT(ADDRESS(HM194,Dev!$CJ$85,,,Table!$A$1)), Dev!$CL$85)</f>
        <v>4m</v>
      </c>
      <c r="HY111" s="1549"/>
      <c r="HZ111" s="1549"/>
      <c r="IA111" s="1549"/>
      <c r="IB111" s="360"/>
      <c r="IC111" s="354"/>
      <c r="ID111" s="1549" t="str">
        <f ca="1">CONCATENATE(INDIRECT(ADDRESS(IC194,Dev!$CJ$85,,,Table!$A$1)), Dev!$CL$85)</f>
        <v>4m</v>
      </c>
      <c r="IE111" s="1549"/>
      <c r="IF111" s="1549"/>
      <c r="IG111" s="1549"/>
      <c r="IH111" s="355"/>
      <c r="II111" s="1540" t="str">
        <f ca="1">INDIRECT(ADDRESS(IC194,Dev!$CO$85,,,Table!$A$1))</f>
        <v>PRLTE-L008</v>
      </c>
      <c r="IJ111" s="1541"/>
      <c r="IK111" s="1541"/>
      <c r="IL111" s="1542"/>
      <c r="IM111" s="355"/>
      <c r="IN111" s="1562" t="str">
        <f ca="1">INDIRECT(ADDRESS(IC194,Dev!$CT$85,,,Table!$A$1))</f>
        <v>PRLEH-L008</v>
      </c>
      <c r="IO111" s="1563"/>
      <c r="IP111" s="1563"/>
      <c r="IQ111" s="1564"/>
      <c r="IR111" s="356"/>
      <c r="IS111" s="357"/>
      <c r="IT111" s="358"/>
      <c r="IU111" s="358"/>
      <c r="IV111" s="1599" t="str">
        <f ca="1">INDIRECT(ADDRESS(IS194,Dev!$DB$85,,,Table!$A$1))</f>
        <v>PRLEH-C005</v>
      </c>
      <c r="IW111" s="1600"/>
      <c r="IX111" s="1600"/>
      <c r="IY111" s="1601"/>
      <c r="IZ111" s="358"/>
      <c r="JA111" s="358"/>
      <c r="JB111" s="358"/>
      <c r="JC111" s="358"/>
      <c r="JD111" s="358"/>
      <c r="JE111" s="358"/>
      <c r="JF111" s="358"/>
      <c r="JG111" s="358"/>
      <c r="JH111" s="1580" t="str">
        <f ca="1">INDIRECT(ADDRESS(IS194,Dev!$DN$85,,,Table!$A$1))</f>
        <v>PRLTE-C005</v>
      </c>
      <c r="JI111" s="1581"/>
      <c r="JJ111" s="1581"/>
      <c r="JK111" s="1582"/>
      <c r="JL111" s="358"/>
      <c r="JM111" s="358"/>
      <c r="JN111" s="359"/>
      <c r="JO111" s="354"/>
      <c r="JP111" s="1562" t="str">
        <f ca="1">INDIRECT(ADDRESS(JO194,Dev!$CT$85,,,Table!$A$1))</f>
        <v>PRLEH-L009</v>
      </c>
      <c r="JQ111" s="1563"/>
      <c r="JR111" s="1563"/>
      <c r="JS111" s="1564"/>
      <c r="JT111" s="355"/>
      <c r="JU111" s="1540" t="str">
        <f ca="1">INDIRECT(ADDRESS(JO194,Dev!$CO$85,,,Table!$A$1))</f>
        <v>PRLTE-L009</v>
      </c>
      <c r="JV111" s="1541"/>
      <c r="JW111" s="1541"/>
      <c r="JX111" s="1542"/>
      <c r="JY111" s="355"/>
      <c r="JZ111" s="1549" t="str">
        <f ca="1">CONCATENATE(INDIRECT(ADDRESS(JO194,Dev!$CJ$85,,,Table!$A$1)), Dev!$CL$85)</f>
        <v>3m</v>
      </c>
      <c r="KA111" s="1549"/>
      <c r="KB111" s="1549"/>
      <c r="KC111" s="1549"/>
      <c r="KD111" s="360"/>
      <c r="KE111" s="354"/>
      <c r="KF111" s="1549" t="str">
        <f ca="1">CONCATENATE(INDIRECT(ADDRESS(KE194,Dev!$CJ$85,,,Table!$A$1)), Dev!$CL$85)</f>
        <v>4m</v>
      </c>
      <c r="KG111" s="1549"/>
      <c r="KH111" s="1549"/>
      <c r="KI111" s="1549"/>
      <c r="KJ111" s="355"/>
      <c r="KK111" s="1540" t="str">
        <f ca="1">INDIRECT(ADDRESS(KE194,Dev!$CO$85,,,Table!$A$1))</f>
        <v>PRLTE-L010</v>
      </c>
      <c r="KL111" s="1541"/>
      <c r="KM111" s="1541"/>
      <c r="KN111" s="1542"/>
      <c r="KO111" s="355"/>
      <c r="KP111" s="1562" t="str">
        <f ca="1">INDIRECT(ADDRESS(KE194,Dev!$CT$85,,,Table!$A$1))</f>
        <v>PRLEH-L010</v>
      </c>
      <c r="KQ111" s="1563"/>
      <c r="KR111" s="1563"/>
      <c r="KS111" s="1564"/>
      <c r="KT111" s="356"/>
      <c r="KU111" s="357"/>
      <c r="KV111" s="358"/>
      <c r="KW111" s="358"/>
      <c r="KX111" s="1599" t="str">
        <f ca="1">INDIRECT(ADDRESS(KU194,Dev!$DB$85,,,Table!$A$1))</f>
        <v>PRLEH-C006</v>
      </c>
      <c r="KY111" s="1600"/>
      <c r="KZ111" s="1600"/>
      <c r="LA111" s="1601"/>
      <c r="LB111" s="358"/>
      <c r="LC111" s="358"/>
      <c r="LD111" s="358"/>
      <c r="LE111" s="358"/>
      <c r="LF111" s="358"/>
      <c r="LG111" s="358"/>
      <c r="LH111" s="358"/>
      <c r="LI111" s="358"/>
      <c r="LJ111" s="1580" t="str">
        <f ca="1">INDIRECT(ADDRESS(KU194,Dev!$DN$85,,,Table!$A$1))</f>
        <v>PRLTE-C006</v>
      </c>
      <c r="LK111" s="1581"/>
      <c r="LL111" s="1581"/>
      <c r="LM111" s="1582"/>
      <c r="LN111" s="358"/>
      <c r="LO111" s="358"/>
      <c r="LP111" s="359"/>
      <c r="LQ111" s="354"/>
      <c r="LR111" s="1562" t="str">
        <f ca="1">INDIRECT(ADDRESS(LQ194,Dev!$CT$85,,,Table!$A$1))</f>
        <v>PRLEH-L011</v>
      </c>
      <c r="LS111" s="1563"/>
      <c r="LT111" s="1563"/>
      <c r="LU111" s="1564"/>
      <c r="LV111" s="355"/>
      <c r="LW111" s="1540" t="str">
        <f ca="1">INDIRECT(ADDRESS(LQ194,Dev!$CO$85,,,Table!$A$1))</f>
        <v>PRLTE-L011</v>
      </c>
      <c r="LX111" s="1541"/>
      <c r="LY111" s="1541"/>
      <c r="LZ111" s="1542"/>
      <c r="MA111" s="355"/>
      <c r="MB111" s="1549" t="str">
        <f ca="1">CONCATENATE(INDIRECT(ADDRESS(LQ194,Dev!$CJ$85,,,Table!$A$1)), Dev!$CL$85)</f>
        <v>4m</v>
      </c>
      <c r="MC111" s="1549"/>
      <c r="MD111" s="1549"/>
      <c r="ME111" s="1549"/>
      <c r="MF111" s="360"/>
      <c r="MG111" s="354"/>
      <c r="MH111" s="1549" t="str">
        <f ca="1">CONCATENATE(INDIRECT(ADDRESS(MG194,Dev!$CJ$85,,,Table!$A$1)), Dev!$CL$85)</f>
        <v>4m</v>
      </c>
      <c r="MI111" s="1549"/>
      <c r="MJ111" s="1549"/>
      <c r="MK111" s="1549"/>
      <c r="ML111" s="355"/>
      <c r="MM111" s="1540" t="str">
        <f ca="1">INDIRECT(ADDRESS(MG194,Dev!$CO$85,,,Table!$A$1))</f>
        <v>PRLTE-L012</v>
      </c>
      <c r="MN111" s="1541"/>
      <c r="MO111" s="1541"/>
      <c r="MP111" s="1542"/>
      <c r="MQ111" s="355"/>
      <c r="MR111" s="1562" t="str">
        <f ca="1">INDIRECT(ADDRESS(MG194,Dev!$CT$85,,,Table!$A$1))</f>
        <v>PRLEH-L012</v>
      </c>
      <c r="MS111" s="1563"/>
      <c r="MT111" s="1563"/>
      <c r="MU111" s="1564"/>
      <c r="MV111" s="356"/>
      <c r="MW111" s="357"/>
      <c r="MX111" s="358"/>
      <c r="MY111" s="358"/>
      <c r="MZ111" s="1599" t="str">
        <f ca="1">INDIRECT(ADDRESS(MW194,Dev!$DB$85,,,Table!$A$1))</f>
        <v>PRLEH-C007</v>
      </c>
      <c r="NA111" s="1600"/>
      <c r="NB111" s="1600"/>
      <c r="NC111" s="1601"/>
      <c r="ND111" s="358"/>
      <c r="NE111" s="358"/>
      <c r="NF111" s="358"/>
      <c r="NG111" s="358"/>
      <c r="NH111" s="358"/>
      <c r="NI111" s="358"/>
      <c r="NJ111" s="358"/>
      <c r="NK111" s="358"/>
      <c r="NL111" s="1580" t="str">
        <f ca="1">INDIRECT(ADDRESS(MW194,Dev!$DN$85,,,Table!$A$1))</f>
        <v>PRLTE-C007</v>
      </c>
      <c r="NM111" s="1581"/>
      <c r="NN111" s="1581"/>
      <c r="NO111" s="1582"/>
      <c r="NP111" s="358"/>
      <c r="NQ111" s="358"/>
      <c r="NR111" s="359"/>
      <c r="NS111" s="354"/>
      <c r="NT111" s="1562" t="str">
        <f ca="1">INDIRECT(ADDRESS(NS194,Dev!$CT$85,,,Table!$A$1))</f>
        <v>PRLEH-L013</v>
      </c>
      <c r="NU111" s="1563"/>
      <c r="NV111" s="1563"/>
      <c r="NW111" s="1564"/>
      <c r="NX111" s="355"/>
      <c r="NY111" s="1540" t="str">
        <f ca="1">INDIRECT(ADDRESS(NS194,Dev!$CO$85,,,Table!$A$1))</f>
        <v>PRLTE-L013</v>
      </c>
      <c r="NZ111" s="1541"/>
      <c r="OA111" s="1541"/>
      <c r="OB111" s="1542"/>
      <c r="OC111" s="355"/>
      <c r="OD111" s="1549" t="str">
        <f ca="1">CONCATENATE(INDIRECT(ADDRESS(NS194,Dev!$CJ$85,,,Table!$A$1)), Dev!$CL$85)</f>
        <v>4m</v>
      </c>
      <c r="OE111" s="1549"/>
      <c r="OF111" s="1549"/>
      <c r="OG111" s="1549"/>
      <c r="OH111" s="360"/>
      <c r="OI111" s="357"/>
      <c r="OJ111" s="358"/>
      <c r="OK111" s="358"/>
      <c r="OL111" s="1599" t="str">
        <f ca="1">INDIRECT(ADDRESS(OI194,Dev!$DB$85,,,Table!$A$1))</f>
        <v>PRLEH-C008</v>
      </c>
      <c r="OM111" s="1600"/>
      <c r="ON111" s="1600"/>
      <c r="OO111" s="1601"/>
      <c r="OP111" s="358"/>
      <c r="OQ111" s="358"/>
      <c r="OR111" s="358"/>
      <c r="OS111" s="358"/>
      <c r="OT111" s="358"/>
      <c r="OU111" s="358"/>
      <c r="OV111" s="358"/>
      <c r="OW111" s="358"/>
      <c r="OX111" s="1580" t="str">
        <f ca="1">INDIRECT(ADDRESS(OI194,Dev!$DN$85,,,Table!$A$1))</f>
        <v>PRLTE-C008</v>
      </c>
      <c r="OY111" s="1581"/>
      <c r="OZ111" s="1581"/>
      <c r="PA111" s="1582"/>
      <c r="PB111" s="358"/>
      <c r="PC111" s="358"/>
      <c r="PD111" s="359"/>
      <c r="PE111" s="354"/>
      <c r="PF111" s="1549" t="str">
        <f ca="1">CONCATENATE(INDIRECT(ADDRESS(PE194,Dev!$CJ$85,,,Table!$A$1)), Dev!$CL$85)</f>
        <v>4,135m</v>
      </c>
      <c r="PG111" s="1549"/>
      <c r="PH111" s="1549"/>
      <c r="PI111" s="1549"/>
      <c r="PJ111" s="355"/>
      <c r="PK111" s="1540" t="str">
        <f ca="1">INDIRECT(ADDRESS(PE194,Dev!$CO$85,,,Table!$A$1))</f>
        <v>PRLTE-L014</v>
      </c>
      <c r="PL111" s="1541"/>
      <c r="PM111" s="1541"/>
      <c r="PN111" s="1542"/>
      <c r="PO111" s="355"/>
      <c r="PP111" s="1562" t="str">
        <f ca="1">INDIRECT(ADDRESS(PE194,Dev!$CT$85,,,Table!$A$1))</f>
        <v>PRLEH-L014</v>
      </c>
      <c r="PQ111" s="1563"/>
      <c r="PR111" s="1563"/>
      <c r="PS111" s="1564"/>
      <c r="PT111" s="356"/>
      <c r="PU111" s="357"/>
      <c r="PV111" s="358"/>
      <c r="PW111" s="358"/>
      <c r="PX111" s="1599" t="str">
        <f ca="1">INDIRECT(ADDRESS(PU194,Dev!$DB$85,,,Table!$A$1))</f>
        <v>PRLEH-C009</v>
      </c>
      <c r="PY111" s="1600"/>
      <c r="PZ111" s="1600"/>
      <c r="QA111" s="1601"/>
      <c r="QB111" s="358"/>
      <c r="QC111" s="358"/>
      <c r="QD111" s="358"/>
      <c r="QE111" s="358"/>
      <c r="QF111" s="358"/>
      <c r="QG111" s="358"/>
      <c r="QH111" s="358"/>
      <c r="QI111" s="358"/>
      <c r="QJ111" s="1580" t="str">
        <f ca="1">INDIRECT(ADDRESS(PU194,Dev!$DN$85,,,Table!$A$1))</f>
        <v>PRLTE-C009</v>
      </c>
      <c r="QK111" s="1581"/>
      <c r="QL111" s="1581"/>
      <c r="QM111" s="1582"/>
      <c r="QN111" s="358"/>
      <c r="QO111" s="358"/>
      <c r="QP111" s="359"/>
      <c r="QQ111" s="354"/>
      <c r="QR111" s="1562" t="str">
        <f ca="1">INDIRECT(ADDRESS(QQ194,Dev!$CT$85,,,Table!$A$1))</f>
        <v>PRLEH-L015</v>
      </c>
      <c r="QS111" s="1563"/>
      <c r="QT111" s="1563"/>
      <c r="QU111" s="1564"/>
      <c r="QV111" s="355"/>
      <c r="QW111" s="1540" t="str">
        <f ca="1">INDIRECT(ADDRESS(QQ194,Dev!$CO$85,,,Table!$A$1))</f>
        <v>PRLTE-L015</v>
      </c>
      <c r="QX111" s="1541"/>
      <c r="QY111" s="1541"/>
      <c r="QZ111" s="1542"/>
      <c r="RA111" s="355"/>
      <c r="RB111" s="1549" t="str">
        <f ca="1">CONCATENATE(INDIRECT(ADDRESS(QQ194,Dev!$CJ$85,,,Table!$A$1)), Dev!$CL$85)</f>
        <v>4,135m</v>
      </c>
      <c r="RC111" s="1549"/>
      <c r="RD111" s="1549"/>
      <c r="RE111" s="1549"/>
      <c r="RF111" s="360"/>
      <c r="RG111" s="354"/>
      <c r="RH111" s="1549" t="str">
        <f ca="1">CONCATENATE(INDIRECT(ADDRESS(RG194,Dev!$CJ$85,,,Table!$A$1)), Dev!$CL$85)</f>
        <v>4,135m</v>
      </c>
      <c r="RI111" s="1549"/>
      <c r="RJ111" s="1549"/>
      <c r="RK111" s="1549"/>
      <c r="RL111" s="355"/>
      <c r="RM111" s="1540" t="str">
        <f ca="1">INDIRECT(ADDRESS(RG194,Dev!$CO$85,,,Table!$A$1))</f>
        <v>PRLTE-L016</v>
      </c>
      <c r="RN111" s="1541"/>
      <c r="RO111" s="1541"/>
      <c r="RP111" s="1542"/>
      <c r="RQ111" s="355"/>
      <c r="RR111" s="1562" t="str">
        <f ca="1">INDIRECT(ADDRESS(RG194,Dev!$CT$85,,,Table!$A$1))</f>
        <v>PRLEH-L016</v>
      </c>
      <c r="RS111" s="1563"/>
      <c r="RT111" s="1563"/>
      <c r="RU111" s="1564"/>
      <c r="RV111" s="356"/>
      <c r="RW111" s="357"/>
      <c r="RX111" s="358"/>
      <c r="RY111" s="358"/>
      <c r="RZ111" s="1599" t="str">
        <f ca="1">INDIRECT(ADDRESS(RW194,Dev!$DB$85,,,Table!$A$1))</f>
        <v>PRLEH-C010</v>
      </c>
      <c r="SA111" s="1600"/>
      <c r="SB111" s="1600"/>
      <c r="SC111" s="1601"/>
      <c r="SD111" s="358"/>
      <c r="SE111" s="358"/>
      <c r="SF111" s="358"/>
      <c r="SG111" s="358"/>
      <c r="SH111" s="358"/>
      <c r="SI111" s="358"/>
      <c r="SJ111" s="358"/>
      <c r="SK111" s="358"/>
      <c r="SL111" s="1580" t="str">
        <f ca="1">INDIRECT(ADDRESS(RW194,Dev!$DN$85,,,Table!$A$1))</f>
        <v>PRLTE-C010</v>
      </c>
      <c r="SM111" s="1581"/>
      <c r="SN111" s="1581"/>
      <c r="SO111" s="1582"/>
      <c r="SP111" s="358"/>
      <c r="SQ111" s="358"/>
      <c r="SR111" s="359"/>
      <c r="SS111" s="354"/>
      <c r="ST111" s="1562" t="str">
        <f ca="1">INDIRECT(ADDRESS(SS194,Dev!$CT$85,,,Table!$A$1))</f>
        <v>PRLEH-L017</v>
      </c>
      <c r="SU111" s="1563"/>
      <c r="SV111" s="1563"/>
      <c r="SW111" s="1564"/>
      <c r="SX111" s="355"/>
      <c r="SY111" s="1540" t="str">
        <f ca="1">INDIRECT(ADDRESS(SS194,Dev!$CO$85,,,Table!$A$1))</f>
        <v>PRLTE-L017</v>
      </c>
      <c r="SZ111" s="1541"/>
      <c r="TA111" s="1541"/>
      <c r="TB111" s="1542"/>
      <c r="TC111" s="355"/>
      <c r="TD111" s="1549" t="str">
        <f ca="1">CONCATENATE(INDIRECT(ADDRESS(SS194,Dev!$CJ$85,,,Table!$A$1)), Dev!$CL$85)</f>
        <v>4,135m</v>
      </c>
      <c r="TE111" s="1549"/>
      <c r="TF111" s="1549"/>
      <c r="TG111" s="1549"/>
      <c r="TH111" s="360"/>
      <c r="TI111" s="354"/>
      <c r="TJ111" s="1549" t="str">
        <f ca="1">CONCATENATE(INDIRECT(ADDRESS(TI194,Dev!$CJ$85,,,Table!$A$1)), Dev!$CL$85)</f>
        <v>4,135m</v>
      </c>
      <c r="TK111" s="1549"/>
      <c r="TL111" s="1549"/>
      <c r="TM111" s="1549"/>
      <c r="TN111" s="355"/>
      <c r="TO111" s="1540" t="str">
        <f ca="1">INDIRECT(ADDRESS(TI194,Dev!$CO$85,,,Table!$A$1))</f>
        <v>PRLTE-L018</v>
      </c>
      <c r="TP111" s="1541"/>
      <c r="TQ111" s="1541"/>
      <c r="TR111" s="1542"/>
      <c r="TS111" s="355"/>
      <c r="TT111" s="1562" t="str">
        <f ca="1">INDIRECT(ADDRESS(TI194,Dev!$CT$85,,,Table!$A$1))</f>
        <v>PRLEH-L018</v>
      </c>
      <c r="TU111" s="1563"/>
      <c r="TV111" s="1563"/>
      <c r="TW111" s="1564"/>
      <c r="TX111" s="356"/>
      <c r="TY111" s="357"/>
      <c r="TZ111" s="358"/>
      <c r="UA111" s="358"/>
      <c r="UB111" s="1599" t="str">
        <f ca="1">INDIRECT(ADDRESS(TY194,Dev!$DB$85,,,Table!$A$1))</f>
        <v>PRLEH-C011</v>
      </c>
      <c r="UC111" s="1600"/>
      <c r="UD111" s="1600"/>
      <c r="UE111" s="1601"/>
      <c r="UF111" s="358"/>
      <c r="UG111" s="358"/>
      <c r="UH111" s="358"/>
      <c r="UI111" s="358"/>
      <c r="UJ111" s="358"/>
      <c r="UK111" s="358"/>
      <c r="UL111" s="358"/>
      <c r="UM111" s="358"/>
      <c r="UN111" s="1580" t="str">
        <f ca="1">INDIRECT(ADDRESS(TY194,Dev!$DN$85,,,Table!$A$1))</f>
        <v>PRLTE-C011</v>
      </c>
      <c r="UO111" s="1581"/>
      <c r="UP111" s="1581"/>
      <c r="UQ111" s="1582"/>
      <c r="UR111" s="358"/>
      <c r="US111" s="358"/>
      <c r="UT111" s="359"/>
      <c r="UU111" s="354"/>
      <c r="UV111" s="1562" t="str">
        <f ca="1">INDIRECT(ADDRESS(UU194,Dev!$CT$85,,,Table!$A$1))</f>
        <v>PRLEH-L019</v>
      </c>
      <c r="UW111" s="1563"/>
      <c r="UX111" s="1563"/>
      <c r="UY111" s="1564"/>
      <c r="UZ111" s="355"/>
      <c r="VA111" s="1540" t="str">
        <f ca="1">INDIRECT(ADDRESS(UU194,Dev!$CO$85,,,Table!$A$1))</f>
        <v>PRLTE-L019</v>
      </c>
      <c r="VB111" s="1541"/>
      <c r="VC111" s="1541"/>
      <c r="VD111" s="1542"/>
      <c r="VE111" s="355"/>
      <c r="VF111" s="1549" t="str">
        <f ca="1">CONCATENATE(INDIRECT(ADDRESS(UU194,Dev!$CJ$85,,,Table!$A$1)), Dev!$CL$85)</f>
        <v>4,135m</v>
      </c>
      <c r="VG111" s="1549"/>
      <c r="VH111" s="1549"/>
      <c r="VI111" s="1549"/>
      <c r="VJ111" s="360"/>
      <c r="VK111" s="354"/>
      <c r="VL111" s="1549" t="str">
        <f ca="1">CONCATENATE(INDIRECT(ADDRESS(VK194,Dev!$CJ$85,,,Table!$A$1)), Dev!$CL$85)</f>
        <v>4,135m</v>
      </c>
      <c r="VM111" s="1549"/>
      <c r="VN111" s="1549"/>
      <c r="VO111" s="1549"/>
      <c r="VP111" s="355"/>
      <c r="VQ111" s="1540" t="str">
        <f ca="1">INDIRECT(ADDRESS(VK194,Dev!$CO$85,,,Table!$A$1))</f>
        <v>PRLTE-L020</v>
      </c>
      <c r="VR111" s="1541"/>
      <c r="VS111" s="1541"/>
      <c r="VT111" s="1542"/>
      <c r="VU111" s="355"/>
      <c r="VV111" s="1562" t="str">
        <f ca="1">INDIRECT(ADDRESS(VK194,Dev!$CT$85,,,Table!$A$1))</f>
        <v>PRLEH-L020</v>
      </c>
      <c r="VW111" s="1563"/>
      <c r="VX111" s="1563"/>
      <c r="VY111" s="1564"/>
      <c r="VZ111" s="356"/>
      <c r="WA111" s="357"/>
      <c r="WB111" s="358"/>
      <c r="WC111" s="358"/>
      <c r="WD111" s="1599" t="str">
        <f ca="1">INDIRECT(ADDRESS(WA194,Dev!$DB$85,,,Table!$A$1))</f>
        <v>PRLEH-C012</v>
      </c>
      <c r="WE111" s="1600"/>
      <c r="WF111" s="1600"/>
      <c r="WG111" s="1601"/>
      <c r="WH111" s="358"/>
      <c r="WI111" s="358"/>
      <c r="WJ111" s="358"/>
      <c r="WK111" s="358"/>
      <c r="WL111" s="358"/>
      <c r="WM111" s="358"/>
      <c r="WN111" s="358"/>
      <c r="WO111" s="358"/>
      <c r="WP111" s="1580" t="str">
        <f ca="1">INDIRECT(ADDRESS(WA194,Dev!$DN$85,,,Table!$A$1))</f>
        <v>PRLTE-C012</v>
      </c>
      <c r="WQ111" s="1581"/>
      <c r="WR111" s="1581"/>
      <c r="WS111" s="1582"/>
      <c r="WT111" s="358"/>
      <c r="WU111" s="358"/>
      <c r="WV111" s="359"/>
      <c r="WW111" s="354"/>
      <c r="WX111" s="1562" t="str">
        <f ca="1">INDIRECT(ADDRESS(WW194,Dev!$CT$85,,,Table!$A$1))</f>
        <v>PRLEH-L021</v>
      </c>
      <c r="WY111" s="1563"/>
      <c r="WZ111" s="1563"/>
      <c r="XA111" s="1564"/>
      <c r="XB111" s="355"/>
      <c r="XC111" s="1540" t="str">
        <f ca="1">INDIRECT(ADDRESS(WW194,Dev!$CO$85,,,Table!$A$1))</f>
        <v>PRLTE-L021</v>
      </c>
      <c r="XD111" s="1541"/>
      <c r="XE111" s="1541"/>
      <c r="XF111" s="1542"/>
      <c r="XG111" s="355"/>
      <c r="XH111" s="1549" t="str">
        <f ca="1">CONCATENATE(INDIRECT(ADDRESS(WW194,Dev!$CJ$85,,,Table!$A$1)), Dev!$CL$85)</f>
        <v>4,135m</v>
      </c>
      <c r="XI111" s="1549"/>
      <c r="XJ111" s="1549"/>
      <c r="XK111" s="1549"/>
      <c r="XL111" s="360"/>
      <c r="XM111" s="354"/>
      <c r="XN111" s="1549" t="str">
        <f ca="1">CONCATENATE(INDIRECT(ADDRESS(XM194,Dev!$CJ$85,,,Table!$A$1)), Dev!$CL$85)</f>
        <v>4,135m</v>
      </c>
      <c r="XO111" s="1549"/>
      <c r="XP111" s="1549"/>
      <c r="XQ111" s="1549"/>
      <c r="XR111" s="355"/>
      <c r="XS111" s="1540" t="str">
        <f ca="1">INDIRECT(ADDRESS(XM194,Dev!$CO$85,,,Table!$A$1))</f>
        <v>PRLTE-L022</v>
      </c>
      <c r="XT111" s="1541"/>
      <c r="XU111" s="1541"/>
      <c r="XV111" s="1542"/>
      <c r="XW111" s="355"/>
      <c r="XX111" s="1562" t="str">
        <f ca="1">INDIRECT(ADDRESS(XM194,Dev!$CT$85,,,Table!$A$1))</f>
        <v>PRLEH-L022</v>
      </c>
      <c r="XY111" s="1563"/>
      <c r="XZ111" s="1563"/>
      <c r="YA111" s="1564"/>
      <c r="YB111" s="356"/>
      <c r="YC111" s="357"/>
      <c r="YD111" s="358"/>
      <c r="YE111" s="358"/>
      <c r="YF111" s="1599" t="str">
        <f ca="1">INDIRECT(ADDRESS(YC194,Dev!$DB$85,,,Table!$A$1))</f>
        <v>PRLEH-C013</v>
      </c>
      <c r="YG111" s="1600"/>
      <c r="YH111" s="1600"/>
      <c r="YI111" s="1601"/>
      <c r="YJ111" s="358"/>
      <c r="YK111" s="358"/>
      <c r="YL111" s="358"/>
      <c r="YM111" s="358"/>
      <c r="YN111" s="358"/>
      <c r="YO111" s="358"/>
      <c r="YP111" s="358"/>
      <c r="YQ111" s="358"/>
      <c r="YR111" s="1580" t="str">
        <f ca="1">INDIRECT(ADDRESS(YC194,Dev!$DN$85,,,Table!$A$1))</f>
        <v>PRLTE-C013</v>
      </c>
      <c r="YS111" s="1581"/>
      <c r="YT111" s="1581"/>
      <c r="YU111" s="1582"/>
      <c r="YV111" s="358"/>
      <c r="YW111" s="358"/>
      <c r="YX111" s="359"/>
      <c r="YY111" s="354"/>
      <c r="YZ111" s="1562" t="str">
        <f ca="1">INDIRECT(ADDRESS(YY194,Dev!$CT$85,,,Table!$A$1))</f>
        <v>PRLEH-L023</v>
      </c>
      <c r="ZA111" s="1563"/>
      <c r="ZB111" s="1563"/>
      <c r="ZC111" s="1564"/>
      <c r="ZD111" s="355"/>
      <c r="ZE111" s="1540" t="str">
        <f ca="1">INDIRECT(ADDRESS(YY194,Dev!$CO$85,,,Table!$A$1))</f>
        <v>PRLTE-L023</v>
      </c>
      <c r="ZF111" s="1541"/>
      <c r="ZG111" s="1541"/>
      <c r="ZH111" s="1542"/>
      <c r="ZI111" s="355"/>
      <c r="ZJ111" s="1549" t="str">
        <f ca="1">CONCATENATE(INDIRECT(ADDRESS(YY194,Dev!$CJ$85,,,Table!$A$1)), Dev!$CL$85)</f>
        <v>4,135m</v>
      </c>
      <c r="ZK111" s="1549"/>
      <c r="ZL111" s="1549"/>
      <c r="ZM111" s="1549"/>
      <c r="ZN111" s="360"/>
      <c r="ZO111" s="354"/>
      <c r="ZP111" s="1549" t="str">
        <f ca="1">CONCATENATE(INDIRECT(ADDRESS(ZO194,Dev!$CJ$85,,,Table!$A$1)), Dev!$CL$85)</f>
        <v>4,135m</v>
      </c>
      <c r="ZQ111" s="1549"/>
      <c r="ZR111" s="1549"/>
      <c r="ZS111" s="1549"/>
      <c r="ZT111" s="355"/>
      <c r="ZU111" s="1540" t="str">
        <f ca="1">INDIRECT(ADDRESS(ZO194,Dev!$CO$85,,,Table!$A$1))</f>
        <v>PRLTE-L024</v>
      </c>
      <c r="ZV111" s="1541"/>
      <c r="ZW111" s="1541"/>
      <c r="ZX111" s="1542"/>
      <c r="ZY111" s="355"/>
      <c r="ZZ111" s="1562" t="str">
        <f ca="1">INDIRECT(ADDRESS(ZO194,Dev!$CT$85,,,Table!$A$1))</f>
        <v>PRLEH-L024</v>
      </c>
      <c r="AAA111" s="1563"/>
      <c r="AAB111" s="1563"/>
      <c r="AAC111" s="1564"/>
      <c r="AAD111" s="356"/>
      <c r="AAE111" s="357"/>
      <c r="AAF111" s="358"/>
      <c r="AAG111" s="358"/>
      <c r="AAH111" s="1599" t="str">
        <f ca="1">INDIRECT(ADDRESS(AAE194,Dev!$DB$85,,,Table!$A$1))</f>
        <v>PRLEH-C014</v>
      </c>
      <c r="AAI111" s="1600"/>
      <c r="AAJ111" s="1600"/>
      <c r="AAK111" s="1601"/>
      <c r="AAL111" s="358"/>
      <c r="AAM111" s="358"/>
      <c r="AAN111" s="358"/>
      <c r="AAO111" s="358"/>
      <c r="AAP111" s="358"/>
      <c r="AAQ111" s="358"/>
      <c r="AAR111" s="358"/>
      <c r="AAS111" s="358"/>
      <c r="AAT111" s="1580" t="str">
        <f ca="1">INDIRECT(ADDRESS(AAE194,Dev!$DN$85,,,Table!$A$1))</f>
        <v>PRLTE-C014</v>
      </c>
      <c r="AAU111" s="1581"/>
      <c r="AAV111" s="1581"/>
      <c r="AAW111" s="1582"/>
      <c r="AAX111" s="358"/>
      <c r="AAY111" s="358"/>
      <c r="AAZ111" s="359"/>
      <c r="ABA111" s="354"/>
      <c r="ABB111" s="1562" t="str">
        <f ca="1">INDIRECT(ADDRESS(ABA194,Dev!$CT$85,,,Table!$A$1))</f>
        <v>PRLEH-L025</v>
      </c>
      <c r="ABC111" s="1563"/>
      <c r="ABD111" s="1563"/>
      <c r="ABE111" s="1564"/>
      <c r="ABF111" s="355"/>
      <c r="ABG111" s="1540" t="str">
        <f ca="1">INDIRECT(ADDRESS(ABA194,Dev!$CO$85,,,Table!$A$1))</f>
        <v>PRLTE-L025</v>
      </c>
      <c r="ABH111" s="1541"/>
      <c r="ABI111" s="1541"/>
      <c r="ABJ111" s="1542"/>
      <c r="ABK111" s="355"/>
      <c r="ABL111" s="1549" t="str">
        <f ca="1">CONCATENATE(INDIRECT(ADDRESS(ABA194,Dev!$CJ$85,,,Table!$A$1)), Dev!$CL$85)</f>
        <v>2m</v>
      </c>
      <c r="ABM111" s="1549"/>
      <c r="ABN111" s="1549"/>
      <c r="ABO111" s="1549"/>
      <c r="ABP111" s="360"/>
      <c r="ABQ111" s="354"/>
      <c r="ABR111" s="1549" t="str">
        <f ca="1">CONCATENATE(INDIRECT(ADDRESS(ABQ194,Dev!$CJ$85,,,Table!$A$1)), Dev!$CL$85)</f>
        <v>4,135m</v>
      </c>
      <c r="ABS111" s="1549"/>
      <c r="ABT111" s="1549"/>
      <c r="ABU111" s="1549"/>
      <c r="ABV111" s="355"/>
      <c r="ABW111" s="1540" t="str">
        <f ca="1">INDIRECT(ADDRESS(ABQ194,Dev!$CO$85,,,Table!$A$1))</f>
        <v>PRLTE-L026</v>
      </c>
      <c r="ABX111" s="1541"/>
      <c r="ABY111" s="1541"/>
      <c r="ABZ111" s="1542"/>
      <c r="ACA111" s="355"/>
      <c r="ACB111" s="1562" t="str">
        <f ca="1">INDIRECT(ADDRESS(ABQ194,Dev!$CT$85,,,Table!$A$1))</f>
        <v>PRLEH-L026</v>
      </c>
      <c r="ACC111" s="1563"/>
      <c r="ACD111" s="1563"/>
      <c r="ACE111" s="1564"/>
      <c r="ACF111" s="356"/>
      <c r="ACG111" s="357"/>
      <c r="ACH111" s="358"/>
      <c r="ACI111" s="358"/>
      <c r="ACJ111" s="1599" t="str">
        <f ca="1">INDIRECT(ADDRESS(ACG194,Dev!$DB$85,,,Table!$A$1))</f>
        <v>PRLEH-C015</v>
      </c>
      <c r="ACK111" s="1600"/>
      <c r="ACL111" s="1600"/>
      <c r="ACM111" s="1601"/>
      <c r="ACN111" s="358"/>
      <c r="ACO111" s="358"/>
      <c r="ACP111" s="358"/>
      <c r="ACQ111" s="358"/>
      <c r="ACR111" s="358"/>
      <c r="ACS111" s="358"/>
      <c r="ACT111" s="358"/>
      <c r="ACU111" s="358"/>
      <c r="ACV111" s="1580" t="str">
        <f ca="1">INDIRECT(ADDRESS(ACG194,Dev!$DN$85,,,Table!$A$1))</f>
        <v>PRLTE-C015</v>
      </c>
      <c r="ACW111" s="1581"/>
      <c r="ACX111" s="1581"/>
      <c r="ACY111" s="1582"/>
      <c r="ACZ111" s="358"/>
      <c r="ADA111" s="358"/>
      <c r="ADB111" s="359"/>
      <c r="ADC111" s="354"/>
      <c r="ADD111" s="1562" t="str">
        <f ca="1">INDIRECT(ADDRESS(ADC194,Dev!$CT$85,,,Table!$A$1))</f>
        <v>PRLEH-L027</v>
      </c>
      <c r="ADE111" s="1563"/>
      <c r="ADF111" s="1563"/>
      <c r="ADG111" s="1564"/>
      <c r="ADH111" s="355"/>
      <c r="ADI111" s="1540" t="str">
        <f ca="1">INDIRECT(ADDRESS(ADC194,Dev!$CO$85,,,Table!$A$1))</f>
        <v>PRLTE-L027</v>
      </c>
      <c r="ADJ111" s="1541"/>
      <c r="ADK111" s="1541"/>
      <c r="ADL111" s="1542"/>
      <c r="ADM111" s="355"/>
      <c r="ADN111" s="1549" t="str">
        <f ca="1">CONCATENATE(INDIRECT(ADDRESS(ADC194,Dev!$CJ$85,,,Table!$A$1)), Dev!$CL$85)</f>
        <v>2m</v>
      </c>
      <c r="ADO111" s="1549"/>
      <c r="ADP111" s="1549"/>
      <c r="ADQ111" s="1549"/>
      <c r="ADR111" s="360"/>
      <c r="ADS111" s="354"/>
      <c r="ADT111" s="1549" t="str">
        <f ca="1">CONCATENATE(INDIRECT(ADDRESS(ADS194,Dev!$CJ$85,,,Table!$A$1)), Dev!$CL$85)</f>
        <v>4,135m</v>
      </c>
      <c r="ADU111" s="1549"/>
      <c r="ADV111" s="1549"/>
      <c r="ADW111" s="1549"/>
      <c r="ADX111" s="355"/>
      <c r="ADY111" s="1540" t="str">
        <f ca="1">INDIRECT(ADDRESS(ADS194,Dev!$CO$85,,,Table!$A$1))</f>
        <v>PRLTE-L028</v>
      </c>
      <c r="ADZ111" s="1541"/>
      <c r="AEA111" s="1541"/>
      <c r="AEB111" s="1542"/>
      <c r="AEC111" s="355"/>
      <c r="AED111" s="1562" t="str">
        <f ca="1">INDIRECT(ADDRESS(ADS194,Dev!$CT$85,,,Table!$A$1))</f>
        <v>PRLEH-L028</v>
      </c>
      <c r="AEE111" s="1563"/>
      <c r="AEF111" s="1563"/>
      <c r="AEG111" s="1564"/>
      <c r="AEH111" s="356"/>
      <c r="AEI111" s="357"/>
      <c r="AEJ111" s="358"/>
      <c r="AEK111" s="358"/>
      <c r="AEL111" s="1599" t="str">
        <f ca="1">INDIRECT(ADDRESS(AEI194,Dev!$DB$85,,,Table!$A$1))</f>
        <v>PRLEH-C016</v>
      </c>
      <c r="AEM111" s="1600"/>
      <c r="AEN111" s="1600"/>
      <c r="AEO111" s="1601"/>
      <c r="AEP111" s="358"/>
      <c r="AEQ111" s="358"/>
      <c r="AER111" s="358"/>
      <c r="AES111" s="358"/>
      <c r="AET111" s="358"/>
      <c r="AEU111" s="358"/>
      <c r="AEV111" s="358"/>
      <c r="AEW111" s="358"/>
      <c r="AEX111" s="1580" t="str">
        <f ca="1">INDIRECT(ADDRESS(AEI194,Dev!$DN$85,,,Table!$A$1))</f>
        <v>PRLTE-C016</v>
      </c>
      <c r="AEY111" s="1581"/>
      <c r="AEZ111" s="1581"/>
      <c r="AFA111" s="1582"/>
      <c r="AFB111" s="358"/>
      <c r="AFC111" s="358"/>
      <c r="AFD111" s="359"/>
      <c r="AFE111" s="354"/>
      <c r="AFF111" s="1562" t="str">
        <f ca="1">INDIRECT(ADDRESS(AFE194,Dev!$CT$85,,,Table!$A$1))</f>
        <v>PRLEH-L029</v>
      </c>
      <c r="AFG111" s="1563"/>
      <c r="AFH111" s="1563"/>
      <c r="AFI111" s="1564"/>
      <c r="AFJ111" s="355"/>
      <c r="AFK111" s="1540" t="str">
        <f ca="1">INDIRECT(ADDRESS(AFE194,Dev!$CO$85,,,Table!$A$1))</f>
        <v>PRLTE-L029</v>
      </c>
      <c r="AFL111" s="1541"/>
      <c r="AFM111" s="1541"/>
      <c r="AFN111" s="1542"/>
      <c r="AFO111" s="355"/>
      <c r="AFP111" s="1549" t="str">
        <f ca="1">CONCATENATE(INDIRECT(ADDRESS(AFE194,Dev!$CJ$85,,,Table!$A$1)), Dev!$CL$85)</f>
        <v>4,135m</v>
      </c>
      <c r="AFQ111" s="1549"/>
      <c r="AFR111" s="1549"/>
      <c r="AFS111" s="1549"/>
      <c r="AFT111" s="360"/>
      <c r="AFU111" s="354"/>
      <c r="AFV111" s="1549" t="str">
        <f ca="1">CONCATENATE(INDIRECT(ADDRESS(AFU194,Dev!$CJ$85,,,Table!$A$1)), Dev!$CL$85)</f>
        <v>4,135m</v>
      </c>
      <c r="AFW111" s="1549"/>
      <c r="AFX111" s="1549"/>
      <c r="AFY111" s="1549"/>
      <c r="AFZ111" s="355"/>
      <c r="AGA111" s="1540" t="str">
        <f ca="1">INDIRECT(ADDRESS(AFU194,Dev!$CO$85,,,Table!$A$1))</f>
        <v>PRLTE-L030</v>
      </c>
      <c r="AGB111" s="1541"/>
      <c r="AGC111" s="1541"/>
      <c r="AGD111" s="1542"/>
      <c r="AGE111" s="355"/>
      <c r="AGF111" s="1562" t="str">
        <f ca="1">INDIRECT(ADDRESS(AFU194,Dev!$CT$85,,,Table!$A$1))</f>
        <v>PRLEH-L030</v>
      </c>
      <c r="AGG111" s="1563"/>
      <c r="AGH111" s="1563"/>
      <c r="AGI111" s="1564"/>
      <c r="AGJ111" s="356"/>
      <c r="AGK111" s="357"/>
      <c r="AGL111" s="358"/>
      <c r="AGM111" s="358"/>
      <c r="AGN111" s="1599" t="str">
        <f ca="1">INDIRECT(ADDRESS(AGK194,Dev!$DB$85,,,Table!$A$1))</f>
        <v>PRLEH-C017</v>
      </c>
      <c r="AGO111" s="1600"/>
      <c r="AGP111" s="1600"/>
      <c r="AGQ111" s="1601"/>
      <c r="AGR111" s="358"/>
      <c r="AGS111" s="358"/>
      <c r="AGT111" s="358"/>
      <c r="AGU111" s="358"/>
      <c r="AGV111" s="358"/>
      <c r="AGW111" s="358"/>
      <c r="AGX111" s="358"/>
      <c r="AGY111" s="358"/>
      <c r="AGZ111" s="1580" t="str">
        <f ca="1">INDIRECT(ADDRESS(AGK194,Dev!$DN$85,,,Table!$A$1))</f>
        <v>PRLTE-C017</v>
      </c>
      <c r="AHA111" s="1581"/>
      <c r="AHB111" s="1581"/>
      <c r="AHC111" s="1582"/>
      <c r="AHD111" s="358"/>
      <c r="AHE111" s="358"/>
      <c r="AHF111" s="359"/>
      <c r="AHG111" s="354"/>
      <c r="AHH111" s="1562" t="str">
        <f ca="1">INDIRECT(ADDRESS(AHG194,Dev!$CT$85,,,Table!$A$1))</f>
        <v>PRLEH-L031</v>
      </c>
      <c r="AHI111" s="1563"/>
      <c r="AHJ111" s="1563"/>
      <c r="AHK111" s="1564"/>
      <c r="AHL111" s="355"/>
      <c r="AHM111" s="1540" t="str">
        <f ca="1">INDIRECT(ADDRESS(AHG194,Dev!$CO$85,,,Table!$A$1))</f>
        <v>PRLTE-L031</v>
      </c>
      <c r="AHN111" s="1541"/>
      <c r="AHO111" s="1541"/>
      <c r="AHP111" s="1542"/>
      <c r="AHQ111" s="355"/>
      <c r="AHR111" s="1549" t="str">
        <f ca="1">CONCATENATE(INDIRECT(ADDRESS(AHG194,Dev!$CJ$85,,,Table!$A$1)), Dev!$CL$85)</f>
        <v>4,135m</v>
      </c>
      <c r="AHS111" s="1549"/>
      <c r="AHT111" s="1549"/>
      <c r="AHU111" s="1549"/>
      <c r="AHV111" s="360"/>
      <c r="AHW111" s="354"/>
      <c r="AHX111" s="1549" t="str">
        <f ca="1">CONCATENATE(INDIRECT(ADDRESS(AHW194,Dev!$CJ$85,,,Table!$A$1)), Dev!$CL$85)</f>
        <v>4,135m</v>
      </c>
      <c r="AHY111" s="1549"/>
      <c r="AHZ111" s="1549"/>
      <c r="AIA111" s="1549"/>
      <c r="AIB111" s="355"/>
      <c r="AIC111" s="1540" t="str">
        <f ca="1">INDIRECT(ADDRESS(AHW194,Dev!$CO$85,,,Table!$A$1))</f>
        <v>PRLTE-L032</v>
      </c>
      <c r="AID111" s="1541"/>
      <c r="AIE111" s="1541"/>
      <c r="AIF111" s="1542"/>
      <c r="AIG111" s="355"/>
      <c r="AIH111" s="1562" t="str">
        <f ca="1">INDIRECT(ADDRESS(AHW194,Dev!$CT$85,,,Table!$A$1))</f>
        <v>PRLEH-L032</v>
      </c>
      <c r="AII111" s="1563"/>
      <c r="AIJ111" s="1563"/>
      <c r="AIK111" s="1564"/>
      <c r="AIL111" s="356"/>
      <c r="AIM111" s="357"/>
      <c r="AIN111" s="358"/>
      <c r="AIO111" s="358"/>
      <c r="AIP111" s="1599" t="str">
        <f ca="1">INDIRECT(ADDRESS(AIM194,Dev!$DB$85,,,Table!$A$1))</f>
        <v>PRLEH-C018</v>
      </c>
      <c r="AIQ111" s="1600"/>
      <c r="AIR111" s="1600"/>
      <c r="AIS111" s="1601"/>
      <c r="AIT111" s="358"/>
      <c r="AIU111" s="358"/>
      <c r="AIV111" s="358"/>
      <c r="AIW111" s="358"/>
      <c r="AIX111" s="358"/>
      <c r="AIY111" s="358"/>
      <c r="AIZ111" s="358"/>
      <c r="AJA111" s="358"/>
      <c r="AJB111" s="1580" t="str">
        <f ca="1">INDIRECT(ADDRESS(AIM194,Dev!$DN$85,,,Table!$A$1))</f>
        <v>PRLTE-C018</v>
      </c>
      <c r="AJC111" s="1581"/>
      <c r="AJD111" s="1581"/>
      <c r="AJE111" s="1582"/>
      <c r="AJF111" s="358"/>
      <c r="AJG111" s="358"/>
      <c r="AJH111" s="359"/>
      <c r="AJI111" s="354"/>
      <c r="AJJ111" s="1562" t="str">
        <f ca="1">INDIRECT(ADDRESS(AJI194,Dev!$CT$85,,,Table!$A$1))</f>
        <v>PRLEH-L033</v>
      </c>
      <c r="AJK111" s="1563"/>
      <c r="AJL111" s="1563"/>
      <c r="AJM111" s="1564"/>
      <c r="AJN111" s="355"/>
      <c r="AJO111" s="1540" t="str">
        <f ca="1">INDIRECT(ADDRESS(AJI194,Dev!$CO$85,,,Table!$A$1))</f>
        <v>PRLTE-L033</v>
      </c>
      <c r="AJP111" s="1541"/>
      <c r="AJQ111" s="1541"/>
      <c r="AJR111" s="1542"/>
      <c r="AJS111" s="355"/>
      <c r="AJT111" s="1549" t="str">
        <f ca="1">CONCATENATE(INDIRECT(ADDRESS(AJI194,Dev!$CJ$85,,,Table!$A$1)), Dev!$CL$85)</f>
        <v>4,135m</v>
      </c>
      <c r="AJU111" s="1549"/>
      <c r="AJV111" s="1549"/>
      <c r="AJW111" s="1549"/>
      <c r="AJX111" s="360"/>
      <c r="AJY111" s="354"/>
      <c r="AJZ111" s="1549" t="str">
        <f ca="1">CONCATENATE(INDIRECT(ADDRESS(AJY194,Dev!$CJ$85,,,Table!$A$1)), Dev!$CL$85)</f>
        <v>4,135m</v>
      </c>
      <c r="AKA111" s="1549"/>
      <c r="AKB111" s="1549"/>
      <c r="AKC111" s="1549"/>
      <c r="AKD111" s="355"/>
      <c r="AKE111" s="1540" t="str">
        <f ca="1">INDIRECT(ADDRESS(AJY194,Dev!$CO$85,,,Table!$A$1))</f>
        <v>PRLTE-L034</v>
      </c>
      <c r="AKF111" s="1541"/>
      <c r="AKG111" s="1541"/>
      <c r="AKH111" s="1542"/>
      <c r="AKI111" s="355"/>
      <c r="AKJ111" s="1562" t="str">
        <f ca="1">INDIRECT(ADDRESS(AJY194,Dev!$CT$85,,,Table!$A$1))</f>
        <v>PRLEH-L034</v>
      </c>
      <c r="AKK111" s="1563"/>
      <c r="AKL111" s="1563"/>
      <c r="AKM111" s="1564"/>
      <c r="AKN111" s="356"/>
      <c r="AKO111" s="357"/>
      <c r="AKP111" s="358"/>
      <c r="AKQ111" s="358"/>
      <c r="AKR111" s="1599" t="str">
        <f ca="1">INDIRECT(ADDRESS(AKO194,Dev!$DB$85,,,Table!$A$1))</f>
        <v>PRLEH-C019</v>
      </c>
      <c r="AKS111" s="1600"/>
      <c r="AKT111" s="1600"/>
      <c r="AKU111" s="1601"/>
      <c r="AKV111" s="358"/>
      <c r="AKW111" s="358"/>
      <c r="AKX111" s="358"/>
      <c r="AKY111" s="358"/>
      <c r="AKZ111" s="358"/>
      <c r="ALA111" s="358"/>
      <c r="ALB111" s="358"/>
      <c r="ALC111" s="358"/>
      <c r="ALD111" s="1580" t="str">
        <f ca="1">INDIRECT(ADDRESS(AKO194,Dev!$DN$85,,,Table!$A$1))</f>
        <v>PRLTE-C019</v>
      </c>
      <c r="ALE111" s="1581"/>
      <c r="ALF111" s="1581"/>
      <c r="ALG111" s="1582"/>
      <c r="ALH111" s="358"/>
      <c r="ALI111" s="358"/>
      <c r="ALJ111" s="359"/>
      <c r="ALK111" s="354"/>
      <c r="ALL111" s="1562" t="str">
        <f ca="1">INDIRECT(ADDRESS(ALK194,Dev!$CT$85,,,Table!$A$1))</f>
        <v>PRLEH-L035</v>
      </c>
      <c r="ALM111" s="1563"/>
      <c r="ALN111" s="1563"/>
      <c r="ALO111" s="1564"/>
      <c r="ALP111" s="355"/>
      <c r="ALQ111" s="1540" t="str">
        <f ca="1">INDIRECT(ADDRESS(ALK194,Dev!$CO$85,,,Table!$A$1))</f>
        <v>PRLTE-L035</v>
      </c>
      <c r="ALR111" s="1541"/>
      <c r="ALS111" s="1541"/>
      <c r="ALT111" s="1542"/>
      <c r="ALU111" s="355"/>
      <c r="ALV111" s="1549" t="str">
        <f ca="1">CONCATENATE(INDIRECT(ADDRESS(ALK194,Dev!$CJ$85,,,Table!$A$1)), Dev!$CL$85)</f>
        <v>4,135m</v>
      </c>
      <c r="ALW111" s="1549"/>
      <c r="ALX111" s="1549"/>
      <c r="ALY111" s="1549"/>
      <c r="ALZ111" s="360"/>
      <c r="AMA111" s="354"/>
      <c r="AMB111" s="1549" t="str">
        <f ca="1">CONCATENATE(INDIRECT(ADDRESS(AMA194,Dev!$CJ$85,,,Table!$A$1)), Dev!$CL$85)</f>
        <v>4,135m</v>
      </c>
      <c r="AMC111" s="1549"/>
      <c r="AMD111" s="1549"/>
      <c r="AME111" s="1549"/>
      <c r="AMF111" s="355"/>
      <c r="AMG111" s="1540" t="str">
        <f ca="1">INDIRECT(ADDRESS(AMA194,Dev!$CO$85,,,Table!$A$1))</f>
        <v>PRLTE-L036</v>
      </c>
      <c r="AMH111" s="1541"/>
      <c r="AMI111" s="1541"/>
      <c r="AMJ111" s="1542"/>
      <c r="AMK111" s="355"/>
      <c r="AML111" s="1562" t="str">
        <f ca="1">INDIRECT(ADDRESS(AMA194,Dev!$CT$85,,,Table!$A$1))</f>
        <v>PRLEH-L036</v>
      </c>
      <c r="AMM111" s="1563"/>
      <c r="AMN111" s="1563"/>
      <c r="AMO111" s="1564"/>
      <c r="AMP111" s="356"/>
      <c r="AMQ111" s="357"/>
      <c r="AMR111" s="358"/>
      <c r="AMS111" s="358"/>
      <c r="AMT111" s="1599" t="str">
        <f ca="1">INDIRECT(ADDRESS(AMQ194,Dev!$DB$85,,,Table!$A$1))</f>
        <v>PRLEH-C020</v>
      </c>
      <c r="AMU111" s="1600"/>
      <c r="AMV111" s="1600"/>
      <c r="AMW111" s="1601"/>
      <c r="AMX111" s="358"/>
      <c r="AMY111" s="358"/>
      <c r="AMZ111" s="358"/>
      <c r="ANA111" s="358"/>
      <c r="ANB111" s="358"/>
      <c r="ANC111" s="358"/>
      <c r="AND111" s="358"/>
      <c r="ANE111" s="358"/>
      <c r="ANF111" s="1580" t="str">
        <f ca="1">INDIRECT(ADDRESS(AMQ194,Dev!$DN$85,,,Table!$A$1))</f>
        <v>PRLTE-C020</v>
      </c>
      <c r="ANG111" s="1581"/>
      <c r="ANH111" s="1581"/>
      <c r="ANI111" s="1582"/>
      <c r="ANJ111" s="358"/>
      <c r="ANK111" s="358"/>
      <c r="ANL111" s="359"/>
      <c r="ANM111" s="354"/>
      <c r="ANN111" s="1562" t="str">
        <f ca="1">INDIRECT(ADDRESS(ANM194,Dev!$CT$85,,,Table!$A$1))</f>
        <v>PRLEH-L037</v>
      </c>
      <c r="ANO111" s="1563"/>
      <c r="ANP111" s="1563"/>
      <c r="ANQ111" s="1564"/>
      <c r="ANR111" s="355"/>
      <c r="ANS111" s="1540" t="str">
        <f ca="1">INDIRECT(ADDRESS(ANM194,Dev!$CO$85,,,Table!$A$1))</f>
        <v>PRLTE-L037</v>
      </c>
      <c r="ANT111" s="1541"/>
      <c r="ANU111" s="1541"/>
      <c r="ANV111" s="1542"/>
      <c r="ANW111" s="355"/>
      <c r="ANX111" s="1549" t="str">
        <f ca="1">CONCATENATE(INDIRECT(ADDRESS(ANM194,Dev!$CJ$85,,,Table!$A$1)), Dev!$CL$85)</f>
        <v>4,135m</v>
      </c>
      <c r="ANY111" s="1549"/>
      <c r="ANZ111" s="1549"/>
      <c r="AOA111" s="1549"/>
      <c r="AOB111" s="360"/>
      <c r="AOC111" s="354"/>
      <c r="AOD111" s="1549" t="str">
        <f ca="1">CONCATENATE(INDIRECT(ADDRESS(AOC194,Dev!$CJ$85,,,Table!$A$1)), Dev!$CL$85)</f>
        <v>4,135m</v>
      </c>
      <c r="AOE111" s="1549"/>
      <c r="AOF111" s="1549"/>
      <c r="AOG111" s="1549"/>
      <c r="AOH111" s="355"/>
      <c r="AOI111" s="1540" t="str">
        <f ca="1">INDIRECT(ADDRESS(AOC194,Dev!$CO$85,,,Table!$A$1))</f>
        <v>PRLTE-L038</v>
      </c>
      <c r="AOJ111" s="1541"/>
      <c r="AOK111" s="1541"/>
      <c r="AOL111" s="1542"/>
      <c r="AOM111" s="355"/>
      <c r="AON111" s="1562" t="str">
        <f ca="1">INDIRECT(ADDRESS(AOC194,Dev!$CT$85,,,Table!$A$1))</f>
        <v>PRLEH-L038</v>
      </c>
      <c r="AOO111" s="1563"/>
      <c r="AOP111" s="1563"/>
      <c r="AOQ111" s="1564"/>
      <c r="AOR111" s="356"/>
      <c r="AOS111" s="357"/>
      <c r="AOT111" s="358"/>
      <c r="AOU111" s="358"/>
      <c r="AOV111" s="1599" t="str">
        <f ca="1">INDIRECT(ADDRESS(AOS194,Dev!$DB$85,,,Table!$A$1))</f>
        <v>PRLEH-C021</v>
      </c>
      <c r="AOW111" s="1600"/>
      <c r="AOX111" s="1600"/>
      <c r="AOY111" s="1601"/>
      <c r="AOZ111" s="358"/>
      <c r="APA111" s="358"/>
      <c r="APB111" s="358"/>
      <c r="APC111" s="358"/>
      <c r="APD111" s="358"/>
      <c r="APE111" s="358"/>
      <c r="APF111" s="358"/>
      <c r="APG111" s="358"/>
      <c r="APH111" s="1580" t="str">
        <f ca="1">INDIRECT(ADDRESS(AOS194,Dev!$DN$85,,,Table!$A$1))</f>
        <v>PRLTE-C021</v>
      </c>
      <c r="API111" s="1581"/>
      <c r="APJ111" s="1581"/>
      <c r="APK111" s="1582"/>
      <c r="APL111" s="358"/>
      <c r="APM111" s="358"/>
      <c r="APN111" s="359"/>
      <c r="APO111" s="354"/>
      <c r="APP111" s="1562" t="str">
        <f ca="1">INDIRECT(ADDRESS(APO194,Dev!$CT$85,,,Table!$A$1))</f>
        <v>PRLEH-L039</v>
      </c>
      <c r="APQ111" s="1563"/>
      <c r="APR111" s="1563"/>
      <c r="APS111" s="1564"/>
      <c r="APT111" s="355"/>
      <c r="APU111" s="1540" t="str">
        <f ca="1">INDIRECT(ADDRESS(APO194,Dev!$CO$85,,,Table!$A$1))</f>
        <v>PRLTE-L039</v>
      </c>
      <c r="APV111" s="1541"/>
      <c r="APW111" s="1541"/>
      <c r="APX111" s="1542"/>
      <c r="APY111" s="355"/>
      <c r="APZ111" s="1549" t="str">
        <f ca="1">CONCATENATE(INDIRECT(ADDRESS(APO194,Dev!$CJ$85,,,Table!$A$1)), Dev!$CL$85)</f>
        <v>4,135m</v>
      </c>
      <c r="AQA111" s="1549"/>
      <c r="AQB111" s="1549"/>
      <c r="AQC111" s="1549"/>
      <c r="AQD111" s="360"/>
      <c r="AQE111" s="354"/>
      <c r="AQF111" s="1549" t="str">
        <f ca="1">CONCATENATE(INDIRECT(ADDRESS(AQE194,Dev!$CJ$85,,,Table!$A$1)), Dev!$CL$85)</f>
        <v>4,135m</v>
      </c>
      <c r="AQG111" s="1549"/>
      <c r="AQH111" s="1549"/>
      <c r="AQI111" s="1549"/>
      <c r="AQJ111" s="355"/>
      <c r="AQK111" s="1540" t="str">
        <f ca="1">INDIRECT(ADDRESS(AQE194,Dev!$CO$85,,,Table!$A$1))</f>
        <v>PRLTE-L040</v>
      </c>
      <c r="AQL111" s="1541"/>
      <c r="AQM111" s="1541"/>
      <c r="AQN111" s="1542"/>
      <c r="AQO111" s="355"/>
      <c r="AQP111" s="1562" t="str">
        <f ca="1">INDIRECT(ADDRESS(AQE194,Dev!$CT$85,,,Table!$A$1))</f>
        <v>PRLEH-L040</v>
      </c>
      <c r="AQQ111" s="1563"/>
      <c r="AQR111" s="1563"/>
      <c r="AQS111" s="1564"/>
      <c r="AQT111" s="356"/>
      <c r="AQU111" s="357"/>
      <c r="AQV111" s="358"/>
      <c r="AQW111" s="358"/>
      <c r="AQX111" s="1599" t="str">
        <f ca="1">INDIRECT(ADDRESS(AQU194,Dev!$DB$85,,,Table!$A$1))</f>
        <v>PRLEH-C022</v>
      </c>
      <c r="AQY111" s="1600"/>
      <c r="AQZ111" s="1600"/>
      <c r="ARA111" s="1601"/>
      <c r="ARB111" s="358"/>
      <c r="ARC111" s="358"/>
      <c r="ARD111" s="358"/>
      <c r="ARE111" s="358"/>
      <c r="ARF111" s="358"/>
      <c r="ARG111" s="358"/>
      <c r="ARH111" s="358"/>
      <c r="ARI111" s="358"/>
      <c r="ARJ111" s="1580" t="str">
        <f ca="1">INDIRECT(ADDRESS(AQU194,Dev!$DN$85,,,Table!$A$1))</f>
        <v>PRLTE-C022</v>
      </c>
      <c r="ARK111" s="1581"/>
      <c r="ARL111" s="1581"/>
      <c r="ARM111" s="1582"/>
      <c r="ARN111" s="358"/>
      <c r="ARO111" s="358"/>
      <c r="ARP111" s="359"/>
      <c r="ARQ111" s="354"/>
      <c r="ARR111" s="1562" t="str">
        <f ca="1">INDIRECT(ADDRESS(ARQ194,Dev!$CT$85,,,Table!$A$1))</f>
        <v>PRLEH-L041</v>
      </c>
      <c r="ARS111" s="1563"/>
      <c r="ART111" s="1563"/>
      <c r="ARU111" s="1564"/>
      <c r="ARV111" s="355"/>
      <c r="ARW111" s="1540" t="str">
        <f ca="1">INDIRECT(ADDRESS(ARQ194,Dev!$CO$85,,,Table!$A$1))</f>
        <v>PRLTE-L041</v>
      </c>
      <c r="ARX111" s="1541"/>
      <c r="ARY111" s="1541"/>
      <c r="ARZ111" s="1542"/>
      <c r="ASA111" s="355"/>
      <c r="ASB111" s="1549" t="str">
        <f ca="1">CONCATENATE(INDIRECT(ADDRESS(ARQ194,Dev!$CJ$85,,,Table!$A$1)), Dev!$CL$85)</f>
        <v>4,135m</v>
      </c>
      <c r="ASC111" s="1549"/>
      <c r="ASD111" s="1549"/>
      <c r="ASE111" s="1549"/>
      <c r="ASF111" s="360"/>
      <c r="ASG111" s="354"/>
      <c r="ASH111" s="1549" t="str">
        <f ca="1">CONCATENATE(INDIRECT(ADDRESS(ASG194,Dev!$CJ$85,,,Table!$A$1)), Dev!$CL$85)</f>
        <v>4,135m</v>
      </c>
      <c r="ASI111" s="1549"/>
      <c r="ASJ111" s="1549"/>
      <c r="ASK111" s="1549"/>
      <c r="ASL111" s="355"/>
      <c r="ASM111" s="1540" t="str">
        <f ca="1">INDIRECT(ADDRESS(ASG194,Dev!$CO$85,,,Table!$A$1))</f>
        <v>PRLTE-L042</v>
      </c>
      <c r="ASN111" s="1541"/>
      <c r="ASO111" s="1541"/>
      <c r="ASP111" s="1542"/>
      <c r="ASQ111" s="355"/>
      <c r="ASR111" s="1562" t="str">
        <f ca="1">INDIRECT(ADDRESS(ASG194,Dev!$CT$85,,,Table!$A$1))</f>
        <v>PRLEH-L042</v>
      </c>
      <c r="ASS111" s="1563"/>
      <c r="AST111" s="1563"/>
      <c r="ASU111" s="1564"/>
      <c r="ASV111" s="356"/>
      <c r="ASW111" s="357"/>
      <c r="ASX111" s="358"/>
      <c r="ASY111" s="358"/>
      <c r="ASZ111" s="1599" t="str">
        <f ca="1">INDIRECT(ADDRESS(ASW194,Dev!$DB$85,,,Table!$A$1))</f>
        <v>PRLEH-C023</v>
      </c>
      <c r="ATA111" s="1600"/>
      <c r="ATB111" s="1600"/>
      <c r="ATC111" s="1601"/>
      <c r="ATD111" s="358"/>
      <c r="ATE111" s="358"/>
      <c r="ATF111" s="358"/>
      <c r="ATG111" s="358"/>
      <c r="ATH111" s="358"/>
      <c r="ATI111" s="358"/>
      <c r="ATJ111" s="358"/>
      <c r="ATK111" s="358"/>
      <c r="ATL111" s="1580" t="str">
        <f ca="1">INDIRECT(ADDRESS(ASW194,Dev!$DN$85,,,Table!$A$1))</f>
        <v>PRLTE-C023</v>
      </c>
      <c r="ATM111" s="1581"/>
      <c r="ATN111" s="1581"/>
      <c r="ATO111" s="1582"/>
      <c r="ATP111" s="358"/>
      <c r="ATQ111" s="358"/>
      <c r="ATR111" s="359"/>
      <c r="ATS111" s="354"/>
      <c r="ATT111" s="1562" t="str">
        <f ca="1">INDIRECT(ADDRESS(ATS194,Dev!$CT$85,,,Table!$A$1))</f>
        <v>PRLEH-L043</v>
      </c>
      <c r="ATU111" s="1563"/>
      <c r="ATV111" s="1563"/>
      <c r="ATW111" s="1564"/>
      <c r="ATX111" s="355"/>
      <c r="ATY111" s="1540" t="str">
        <f ca="1">INDIRECT(ADDRESS(ATS194,Dev!$CO$85,,,Table!$A$1))</f>
        <v>PRLTE-L043</v>
      </c>
      <c r="ATZ111" s="1541"/>
      <c r="AUA111" s="1541"/>
      <c r="AUB111" s="1542"/>
      <c r="AUC111" s="355"/>
      <c r="AUD111" s="1549" t="str">
        <f ca="1">CONCATENATE(INDIRECT(ADDRESS(ATS194,Dev!$CJ$85,,,Table!$A$1)), Dev!$CL$85)</f>
        <v>3,266m</v>
      </c>
      <c r="AUE111" s="1549"/>
      <c r="AUF111" s="1549"/>
      <c r="AUG111" s="1549"/>
      <c r="AUH111" s="360"/>
      <c r="AUI111" s="357"/>
      <c r="AUJ111" s="358"/>
      <c r="AUK111" s="358"/>
      <c r="AUL111" s="1599" t="str">
        <f>Table!$BY$80</f>
        <v>PRLEH-Ph001</v>
      </c>
      <c r="AUM111" s="1600"/>
      <c r="AUN111" s="1600"/>
      <c r="AUO111" s="1601"/>
      <c r="AUP111" s="358"/>
      <c r="AUQ111" s="358"/>
      <c r="AUR111" s="358"/>
      <c r="AUS111" s="358"/>
      <c r="AUT111" s="358"/>
      <c r="AUU111" s="358"/>
      <c r="AUV111" s="358"/>
      <c r="AUW111" s="358"/>
      <c r="AUX111" s="1580" t="str">
        <f>Table!$BY$81</f>
        <v>PRLTE-Ph001</v>
      </c>
      <c r="AUY111" s="1581"/>
      <c r="AUZ111" s="1581"/>
      <c r="AVA111" s="1582"/>
      <c r="AVB111" s="358"/>
      <c r="AVC111" s="358"/>
      <c r="AVD111" s="359"/>
      <c r="AVE111" s="354"/>
      <c r="AVF111" s="1562" t="str">
        <f ca="1">INDIRECT(ADDRESS(AVE194,Dev!$CT$85,,,Table!$A$1))</f>
        <v>PRLEH-L044</v>
      </c>
      <c r="AVG111" s="1563"/>
      <c r="AVH111" s="1563"/>
      <c r="AVI111" s="1564"/>
      <c r="AVJ111" s="355"/>
      <c r="AVK111" s="1540" t="str">
        <f ca="1">INDIRECT(ADDRESS(AVE194,Dev!$CO$85,,,Table!$A$1))</f>
        <v>PRLTE-L044</v>
      </c>
      <c r="AVL111" s="1541"/>
      <c r="AVM111" s="1541"/>
      <c r="AVN111" s="1542"/>
      <c r="AVO111" s="355"/>
      <c r="AVP111" s="1549" t="str">
        <f ca="1">CONCATENATE(INDIRECT(ADDRESS(AVE194,Dev!$CJ$85,,,Table!$A$1)), Dev!$CL$85)</f>
        <v>0,7m</v>
      </c>
      <c r="AVQ111" s="1549"/>
      <c r="AVR111" s="1549"/>
      <c r="AVS111" s="1549"/>
      <c r="AVT111" s="360"/>
      <c r="AVU111" s="873"/>
      <c r="AVV111" s="443"/>
      <c r="AVW111" s="872"/>
      <c r="AVX111" s="872"/>
      <c r="AVY111" s="872"/>
      <c r="AVZ111" s="872"/>
      <c r="AWA111" s="872"/>
      <c r="AWB111" s="872"/>
      <c r="AWC111" s="872"/>
      <c r="AWD111" s="872"/>
      <c r="AWE111" s="872"/>
      <c r="AWF111" s="872"/>
      <c r="AWG111" s="872"/>
      <c r="AWH111" s="872"/>
      <c r="AWI111" s="872"/>
      <c r="AWJ111" s="872"/>
      <c r="AWK111" s="872"/>
      <c r="AWL111" s="1169"/>
      <c r="AWM111" s="1169"/>
      <c r="AWN111" s="1169"/>
      <c r="AWO111" s="1169"/>
      <c r="AWP111" s="872"/>
      <c r="AWQ111" s="872"/>
      <c r="AWR111" s="872"/>
      <c r="AWS111" s="872"/>
      <c r="AWT111" s="872"/>
      <c r="AWU111" s="872"/>
      <c r="AWV111" s="872"/>
      <c r="AWW111" s="872"/>
      <c r="AWX111" s="872"/>
      <c r="AWY111" s="443"/>
      <c r="AWZ111" s="443"/>
      <c r="AXA111" s="354"/>
      <c r="AXB111" s="1549" t="str">
        <f ca="1">CONCATENATE(INDIRECT(ADDRESS(AXA194,Dev!$CJ$85,,,Table!$A$1)), Dev!$CL$85)</f>
        <v>0,7m</v>
      </c>
      <c r="AXC111" s="1549"/>
      <c r="AXD111" s="1549"/>
      <c r="AXE111" s="1549"/>
      <c r="AXF111" s="355"/>
      <c r="AXG111" s="1540" t="str">
        <f>Table!$BY$100</f>
        <v>PRLTE-L044'</v>
      </c>
      <c r="AXH111" s="1541"/>
      <c r="AXI111" s="1541"/>
      <c r="AXJ111" s="1542"/>
      <c r="AXK111" s="355"/>
      <c r="AXL111" s="1562" t="str">
        <f>Table!$BY$99</f>
        <v>PRLEH-L044'</v>
      </c>
      <c r="AXM111" s="1563"/>
      <c r="AXN111" s="1563"/>
      <c r="AXO111" s="1564"/>
      <c r="AXP111" s="356"/>
      <c r="AXQ111" s="1684" t="str">
        <f>Table!$BY$102</f>
        <v>PRLEH-G002</v>
      </c>
      <c r="AXR111" s="1563"/>
      <c r="AXS111" s="1563"/>
      <c r="AXT111" s="1564"/>
      <c r="AXU111" s="352"/>
      <c r="AXV111" s="352"/>
      <c r="AXW111" s="1540" t="str">
        <f>Table!$BY$103</f>
        <v>PRLTE-G002</v>
      </c>
      <c r="AXX111" s="1541"/>
      <c r="AXY111" s="1541"/>
      <c r="AXZ111" s="1605"/>
      <c r="AYA111" s="1684" t="str">
        <f>Table!$BY$105</f>
        <v>PRLEH-B001</v>
      </c>
      <c r="AYB111" s="1563"/>
      <c r="AYC111" s="1563"/>
      <c r="AYD111" s="1564"/>
      <c r="AYE111" s="1093"/>
      <c r="AYF111" s="1094"/>
      <c r="AYG111" s="1580" t="str">
        <f>Table!$BY$106</f>
        <v>PRLTE-B001</v>
      </c>
      <c r="AYH111" s="1581"/>
      <c r="AYI111" s="1581"/>
      <c r="AYJ111" s="1582"/>
      <c r="AYK111" s="1684" t="str">
        <f>Table!$BY$108</f>
        <v>PRLEH-G003</v>
      </c>
      <c r="AYL111" s="1563"/>
      <c r="AYM111" s="1563"/>
      <c r="AYN111" s="1564"/>
      <c r="AYO111" s="352"/>
      <c r="AYP111" s="352"/>
      <c r="AYQ111" s="1540" t="str">
        <f>Table!$BY$109</f>
        <v>PRLTE-G003</v>
      </c>
      <c r="AYR111" s="1541"/>
      <c r="AYS111" s="1541"/>
      <c r="AYT111" s="1605"/>
      <c r="AYU111" s="354"/>
      <c r="AYV111" s="1708" t="str">
        <f ca="1">CONCATENATE(INDIRECT(ADDRESS(AYU194,Dev!$CJ$85,,,Table!$A$1)), Dev!$CL$85)</f>
        <v>2,466m</v>
      </c>
      <c r="AYW111" s="1708"/>
      <c r="AYX111" s="1708"/>
      <c r="AYY111" s="1708"/>
      <c r="AYZ111" s="355"/>
      <c r="AZA111" s="1540" t="str">
        <f ca="1">INDIRECT(ADDRESS(AYU194,Dev!$CO$85,,,Table!$A$1))</f>
        <v>PRLTE-L045</v>
      </c>
      <c r="AZB111" s="1541"/>
      <c r="AZC111" s="1541"/>
      <c r="AZD111" s="1542"/>
      <c r="AZE111" s="355"/>
      <c r="AZF111" s="1562" t="str">
        <f ca="1">INDIRECT(ADDRESS(AYU194,Dev!$CT$85,,,Table!$A$1))</f>
        <v>PRLEH-L045</v>
      </c>
      <c r="AZG111" s="1563"/>
      <c r="AZH111" s="1563"/>
      <c r="AZI111" s="1564"/>
      <c r="AZJ111" s="356"/>
      <c r="AZK111" s="357"/>
      <c r="AZL111" s="358"/>
      <c r="AZM111" s="358"/>
      <c r="AZN111" s="1599" t="str">
        <f ca="1">INDIRECT(ADDRESS(AZK194,Dev!$DB$85,,,Table!$A$1))</f>
        <v>PRLEH-C024</v>
      </c>
      <c r="AZO111" s="1600"/>
      <c r="AZP111" s="1600"/>
      <c r="AZQ111" s="1601"/>
      <c r="AZR111" s="358"/>
      <c r="AZS111" s="358"/>
      <c r="AZT111" s="358"/>
      <c r="AZU111" s="358"/>
      <c r="AZV111" s="358"/>
      <c r="AZW111" s="358"/>
      <c r="AZX111" s="358"/>
      <c r="AZY111" s="358"/>
      <c r="AZZ111" s="1580" t="str">
        <f ca="1">INDIRECT(ADDRESS(AZK194,Dev!$DN$85,,,Table!$A$1))</f>
        <v>PRLTE-C024</v>
      </c>
      <c r="BAA111" s="1581"/>
      <c r="BAB111" s="1581"/>
      <c r="BAC111" s="1582"/>
      <c r="BAD111" s="358"/>
      <c r="BAE111" s="358"/>
      <c r="BAF111" s="359"/>
      <c r="BAG111" s="354"/>
      <c r="BAH111" s="1562" t="str">
        <f ca="1">INDIRECT(ADDRESS(BAG194,Dev!$CT$85,,,Table!$A$1))</f>
        <v>PRLEH-L046</v>
      </c>
      <c r="BAI111" s="1563"/>
      <c r="BAJ111" s="1563"/>
      <c r="BAK111" s="1564"/>
      <c r="BAL111" s="355"/>
      <c r="BAM111" s="1540" t="str">
        <f ca="1">INDIRECT(ADDRESS(BAG194,Dev!$CO$85,,,Table!$A$1))</f>
        <v>PRLTE-L046</v>
      </c>
      <c r="BAN111" s="1541"/>
      <c r="BAO111" s="1541"/>
      <c r="BAP111" s="1542"/>
      <c r="BAQ111" s="355"/>
      <c r="BAR111" s="1549" t="str">
        <f ca="1">CONCATENATE(INDIRECT(ADDRESS(BAG194,Dev!$CJ$85,,,Table!$A$1)), Dev!$CL$85)</f>
        <v>4,135m</v>
      </c>
      <c r="BAS111" s="1549"/>
      <c r="BAT111" s="1549"/>
      <c r="BAU111" s="1549"/>
      <c r="BAV111" s="360"/>
      <c r="BAW111" s="354"/>
      <c r="BAX111" s="1549" t="str">
        <f ca="1">CONCATENATE(INDIRECT(ADDRESS(BAW194,Dev!$CJ$85,,,Table!$A$1)), Dev!$CL$85)</f>
        <v>4,135m</v>
      </c>
      <c r="BAY111" s="1549"/>
      <c r="BAZ111" s="1549"/>
      <c r="BBA111" s="1549"/>
      <c r="BBB111" s="355"/>
      <c r="BBC111" s="1540" t="str">
        <f ca="1">INDIRECT(ADDRESS(BAW194,Dev!$CO$85,,,Table!$A$1))</f>
        <v>PRLTE-L047</v>
      </c>
      <c r="BBD111" s="1541"/>
      <c r="BBE111" s="1541"/>
      <c r="BBF111" s="1542"/>
      <c r="BBG111" s="355"/>
      <c r="BBH111" s="1562" t="str">
        <f ca="1">INDIRECT(ADDRESS(BAW194,Dev!$CT$85,,,Table!$A$1))</f>
        <v>PRLEH-L047</v>
      </c>
      <c r="BBI111" s="1563"/>
      <c r="BBJ111" s="1563"/>
      <c r="BBK111" s="1564"/>
      <c r="BBL111" s="356"/>
      <c r="BBM111" s="357"/>
      <c r="BBN111" s="358"/>
      <c r="BBO111" s="358"/>
      <c r="BBP111" s="1599" t="str">
        <f ca="1">INDIRECT(ADDRESS(BBM194,Dev!$DB$85,,,Table!$A$1))</f>
        <v>PRLEH-C025</v>
      </c>
      <c r="BBQ111" s="1600"/>
      <c r="BBR111" s="1600"/>
      <c r="BBS111" s="1601"/>
      <c r="BBT111" s="358"/>
      <c r="BBU111" s="358"/>
      <c r="BBV111" s="358"/>
      <c r="BBW111" s="358"/>
      <c r="BBX111" s="358"/>
      <c r="BBY111" s="358"/>
      <c r="BBZ111" s="358"/>
      <c r="BCA111" s="358"/>
      <c r="BCB111" s="1580" t="str">
        <f ca="1">INDIRECT(ADDRESS(BBM194,Dev!$DN$85,,,Table!$A$1))</f>
        <v>PRLTE-C025</v>
      </c>
      <c r="BCC111" s="1581"/>
      <c r="BCD111" s="1581"/>
      <c r="BCE111" s="1582"/>
      <c r="BCF111" s="358"/>
      <c r="BCG111" s="358"/>
      <c r="BCH111" s="359"/>
      <c r="BCI111" s="354"/>
      <c r="BCJ111" s="1562" t="str">
        <f ca="1">INDIRECT(ADDRESS(BCI194,Dev!$CT$85,,,Table!$A$1))</f>
        <v>PRLEH-L048</v>
      </c>
      <c r="BCK111" s="1563"/>
      <c r="BCL111" s="1563"/>
      <c r="BCM111" s="1564"/>
      <c r="BCN111" s="355"/>
      <c r="BCO111" s="1540" t="str">
        <f ca="1">INDIRECT(ADDRESS(BCI194,Dev!$CO$85,,,Table!$A$1))</f>
        <v>PRLTE-L048</v>
      </c>
      <c r="BCP111" s="1541"/>
      <c r="BCQ111" s="1541"/>
      <c r="BCR111" s="1542"/>
      <c r="BCS111" s="355"/>
      <c r="BCT111" s="1549" t="str">
        <f ca="1">CONCATENATE(INDIRECT(ADDRESS(BCI194,Dev!$CJ$85,,,Table!$A$1)), Dev!$CL$85)</f>
        <v>4,135m</v>
      </c>
      <c r="BCU111" s="1549"/>
      <c r="BCV111" s="1549"/>
      <c r="BCW111" s="1549"/>
      <c r="BCX111" s="360"/>
      <c r="BCY111" s="354"/>
      <c r="BCZ111" s="1549" t="str">
        <f ca="1">CONCATENATE(INDIRECT(ADDRESS(BCY194,Dev!$CJ$85,,,Table!$A$1)), Dev!$CL$85)</f>
        <v>4,135m</v>
      </c>
      <c r="BDA111" s="1549"/>
      <c r="BDB111" s="1549"/>
      <c r="BDC111" s="1549"/>
      <c r="BDD111" s="355"/>
      <c r="BDE111" s="1540" t="str">
        <f ca="1">INDIRECT(ADDRESS(BCY194,Dev!$CO$85,,,Table!$A$1))</f>
        <v>PRLTE-L049</v>
      </c>
      <c r="BDF111" s="1541"/>
      <c r="BDG111" s="1541"/>
      <c r="BDH111" s="1542"/>
      <c r="BDI111" s="355"/>
      <c r="BDJ111" s="1562" t="str">
        <f ca="1">INDIRECT(ADDRESS(BCY194,Dev!$CT$85,,,Table!$A$1))</f>
        <v>PRLEH-L049</v>
      </c>
      <c r="BDK111" s="1563"/>
      <c r="BDL111" s="1563"/>
      <c r="BDM111" s="1564"/>
      <c r="BDN111" s="356"/>
      <c r="BDO111" s="357"/>
      <c r="BDP111" s="358"/>
      <c r="BDQ111" s="358"/>
      <c r="BDR111" s="1599" t="str">
        <f ca="1">INDIRECT(ADDRESS(BDO194,Dev!$DB$85,,,Table!$A$1))</f>
        <v>PRLEH-C026</v>
      </c>
      <c r="BDS111" s="1600"/>
      <c r="BDT111" s="1600"/>
      <c r="BDU111" s="1601"/>
      <c r="BDV111" s="358"/>
      <c r="BDW111" s="358"/>
      <c r="BDX111" s="358"/>
      <c r="BDY111" s="358"/>
      <c r="BDZ111" s="358"/>
      <c r="BEA111" s="358"/>
      <c r="BEB111" s="358"/>
      <c r="BEC111" s="358"/>
      <c r="BED111" s="1580" t="str">
        <f ca="1">INDIRECT(ADDRESS(BDO194,Dev!$DN$85,,,Table!$A$1))</f>
        <v>PRLTE-C026</v>
      </c>
      <c r="BEE111" s="1581"/>
      <c r="BEF111" s="1581"/>
      <c r="BEG111" s="1582"/>
      <c r="BEH111" s="358"/>
      <c r="BEI111" s="358"/>
      <c r="BEJ111" s="359"/>
      <c r="BEK111" s="354"/>
      <c r="BEL111" s="1562" t="str">
        <f ca="1">INDIRECT(ADDRESS(BEK194,Dev!$CT$85,,,Table!$A$1))</f>
        <v>PRLEH-L050</v>
      </c>
      <c r="BEM111" s="1563"/>
      <c r="BEN111" s="1563"/>
      <c r="BEO111" s="1564"/>
      <c r="BEP111" s="355"/>
      <c r="BEQ111" s="1540" t="str">
        <f ca="1">INDIRECT(ADDRESS(BEK194,Dev!$CO$85,,,Table!$A$1))</f>
        <v>PRLTE-L050</v>
      </c>
      <c r="BER111" s="1541"/>
      <c r="BES111" s="1541"/>
      <c r="BET111" s="1542"/>
      <c r="BEU111" s="355"/>
      <c r="BEV111" s="1549" t="str">
        <f ca="1">CONCATENATE(INDIRECT(ADDRESS(BEK194,Dev!$CJ$85,,,Table!$A$1)), Dev!$CL$85)</f>
        <v>4,135m</v>
      </c>
      <c r="BEW111" s="1549"/>
      <c r="BEX111" s="1549"/>
      <c r="BEY111" s="1549"/>
      <c r="BEZ111" s="360"/>
      <c r="BFA111" s="354"/>
      <c r="BFB111" s="1549" t="str">
        <f ca="1">CONCATENATE(INDIRECT(ADDRESS(BFA194,Dev!$CJ$85,,,Table!$A$1)), Dev!$CL$85)</f>
        <v>4,135m</v>
      </c>
      <c r="BFC111" s="1549"/>
      <c r="BFD111" s="1549"/>
      <c r="BFE111" s="1549"/>
      <c r="BFF111" s="355"/>
      <c r="BFG111" s="1540" t="str">
        <f ca="1">INDIRECT(ADDRESS(BFA194,Dev!$CO$85,,,Table!$A$1))</f>
        <v>PRLTE-L051</v>
      </c>
      <c r="BFH111" s="1541"/>
      <c r="BFI111" s="1541"/>
      <c r="BFJ111" s="1542"/>
      <c r="BFK111" s="355"/>
      <c r="BFL111" s="1562" t="str">
        <f ca="1">INDIRECT(ADDRESS(BFA194,Dev!$CT$85,,,Table!$A$1))</f>
        <v>PRLEH-L051</v>
      </c>
      <c r="BFM111" s="1563"/>
      <c r="BFN111" s="1563"/>
      <c r="BFO111" s="1564"/>
      <c r="BFP111" s="356"/>
      <c r="BFQ111" s="357"/>
      <c r="BFR111" s="358"/>
      <c r="BFS111" s="358"/>
      <c r="BFT111" s="1599" t="str">
        <f ca="1">INDIRECT(ADDRESS(BFQ194,Dev!$DB$85,,,Table!$A$1))</f>
        <v>PRLEH-C027</v>
      </c>
      <c r="BFU111" s="1600"/>
      <c r="BFV111" s="1600"/>
      <c r="BFW111" s="1601"/>
      <c r="BFX111" s="358"/>
      <c r="BFY111" s="358"/>
      <c r="BFZ111" s="358"/>
      <c r="BGA111" s="358"/>
      <c r="BGB111" s="358"/>
      <c r="BGC111" s="358"/>
      <c r="BGD111" s="358"/>
      <c r="BGE111" s="358"/>
      <c r="BGF111" s="1580" t="str">
        <f ca="1">INDIRECT(ADDRESS(BFQ194,Dev!$DN$85,,,Table!$A$1))</f>
        <v>PRLTE-C027</v>
      </c>
      <c r="BGG111" s="1581"/>
      <c r="BGH111" s="1581"/>
      <c r="BGI111" s="1582"/>
      <c r="BGJ111" s="358"/>
      <c r="BGK111" s="358"/>
      <c r="BGL111" s="359"/>
      <c r="BGM111" s="354"/>
      <c r="BGN111" s="1562" t="str">
        <f ca="1">INDIRECT(ADDRESS(BGM194,Dev!$CT$85,,,Table!$A$1))</f>
        <v>PRLEH-L052</v>
      </c>
      <c r="BGO111" s="1563"/>
      <c r="BGP111" s="1563"/>
      <c r="BGQ111" s="1564"/>
      <c r="BGR111" s="355"/>
      <c r="BGS111" s="1540" t="str">
        <f ca="1">INDIRECT(ADDRESS(BGM194,Dev!$CO$85,,,Table!$A$1))</f>
        <v>PRLTE-L052</v>
      </c>
      <c r="BGT111" s="1541"/>
      <c r="BGU111" s="1541"/>
      <c r="BGV111" s="1542"/>
      <c r="BGW111" s="355"/>
      <c r="BGX111" s="1549" t="str">
        <f ca="1">CONCATENATE(INDIRECT(ADDRESS(BGM194,Dev!$CJ$85,,,Table!$A$1)), Dev!$CL$85)</f>
        <v>4,135m</v>
      </c>
      <c r="BGY111" s="1549"/>
      <c r="BGZ111" s="1549"/>
      <c r="BHA111" s="1549"/>
      <c r="BHB111" s="360"/>
      <c r="BHC111" s="354"/>
      <c r="BHD111" s="1549" t="str">
        <f ca="1">CONCATENATE(INDIRECT(ADDRESS(BHC194,Dev!$CJ$85,,,Table!$A$1)), Dev!$CL$85)</f>
        <v>4,135m</v>
      </c>
      <c r="BHE111" s="1549"/>
      <c r="BHF111" s="1549"/>
      <c r="BHG111" s="1549"/>
      <c r="BHH111" s="355"/>
      <c r="BHI111" s="1540" t="str">
        <f ca="1">INDIRECT(ADDRESS(BHC194,Dev!$CO$85,,,Table!$A$1))</f>
        <v>PRLTE-L053</v>
      </c>
      <c r="BHJ111" s="1541"/>
      <c r="BHK111" s="1541"/>
      <c r="BHL111" s="1542"/>
      <c r="BHM111" s="355"/>
      <c r="BHN111" s="1562" t="str">
        <f ca="1">INDIRECT(ADDRESS(BHC194,Dev!$CT$85,,,Table!$A$1))</f>
        <v>PRLEH-L053</v>
      </c>
      <c r="BHO111" s="1563"/>
      <c r="BHP111" s="1563"/>
      <c r="BHQ111" s="1564"/>
      <c r="BHR111" s="356"/>
      <c r="BHS111" s="357"/>
      <c r="BHT111" s="358"/>
      <c r="BHU111" s="358"/>
      <c r="BHV111" s="1599" t="str">
        <f ca="1">INDIRECT(ADDRESS(BHS194,Dev!$DB$85,,,Table!$A$1))</f>
        <v>PRLEH-C028</v>
      </c>
      <c r="BHW111" s="1600"/>
      <c r="BHX111" s="1600"/>
      <c r="BHY111" s="1601"/>
      <c r="BHZ111" s="358"/>
      <c r="BIA111" s="358"/>
      <c r="BIB111" s="358"/>
      <c r="BIC111" s="358"/>
      <c r="BID111" s="358"/>
      <c r="BIE111" s="358"/>
      <c r="BIF111" s="358"/>
      <c r="BIG111" s="358"/>
      <c r="BIH111" s="1580" t="str">
        <f ca="1">INDIRECT(ADDRESS(BHS194,Dev!$DN$85,,,Table!$A$1))</f>
        <v>PRLTE-C028</v>
      </c>
      <c r="BII111" s="1581"/>
      <c r="BIJ111" s="1581"/>
      <c r="BIK111" s="1582"/>
      <c r="BIL111" s="358"/>
      <c r="BIM111" s="358"/>
      <c r="BIN111" s="359"/>
      <c r="BIO111" s="354"/>
      <c r="BIP111" s="1562" t="str">
        <f ca="1">INDIRECT(ADDRESS(BIO194,Dev!$CT$85,,,Table!$A$1))</f>
        <v>PRLEH-L054</v>
      </c>
      <c r="BIQ111" s="1563"/>
      <c r="BIR111" s="1563"/>
      <c r="BIS111" s="1564"/>
      <c r="BIT111" s="355"/>
      <c r="BIU111" s="1540" t="str">
        <f ca="1">INDIRECT(ADDRESS(BIO194,Dev!$CO$85,,,Table!$A$1))</f>
        <v>PRLTE-L054</v>
      </c>
      <c r="BIV111" s="1541"/>
      <c r="BIW111" s="1541"/>
      <c r="BIX111" s="1542"/>
      <c r="BIY111" s="355"/>
      <c r="BIZ111" s="1549" t="str">
        <f ca="1">CONCATENATE(INDIRECT(ADDRESS(BIO194,Dev!$CJ$85,,,Table!$A$1)), Dev!$CL$85)</f>
        <v>4,135m</v>
      </c>
      <c r="BJA111" s="1549"/>
      <c r="BJB111" s="1549"/>
      <c r="BJC111" s="1549"/>
      <c r="BJD111" s="360"/>
      <c r="BJE111" s="354"/>
      <c r="BJF111" s="1549" t="str">
        <f ca="1">CONCATENATE(INDIRECT(ADDRESS(BJE194,Dev!$CJ$85,,,Table!$A$1)), Dev!$CL$85)</f>
        <v>4,135m</v>
      </c>
      <c r="BJG111" s="1549"/>
      <c r="BJH111" s="1549"/>
      <c r="BJI111" s="1549"/>
      <c r="BJJ111" s="355"/>
      <c r="BJK111" s="1540" t="str">
        <f ca="1">INDIRECT(ADDRESS(BJE194,Dev!$CO$85,,,Table!$A$1))</f>
        <v>PRLTE-L055</v>
      </c>
      <c r="BJL111" s="1541"/>
      <c r="BJM111" s="1541"/>
      <c r="BJN111" s="1542"/>
      <c r="BJO111" s="355"/>
      <c r="BJP111" s="1562" t="str">
        <f ca="1">INDIRECT(ADDRESS(BJE194,Dev!$CT$85,,,Table!$A$1))</f>
        <v>PRLEH-L055</v>
      </c>
      <c r="BJQ111" s="1563"/>
      <c r="BJR111" s="1563"/>
      <c r="BJS111" s="1564"/>
      <c r="BJT111" s="356"/>
      <c r="BJU111" s="357"/>
      <c r="BJV111" s="358"/>
      <c r="BJW111" s="358"/>
      <c r="BJX111" s="1599" t="str">
        <f ca="1">INDIRECT(ADDRESS(BJU194,Dev!$DB$85,,,Table!$A$1))</f>
        <v>PRLEH-C029</v>
      </c>
      <c r="BJY111" s="1600"/>
      <c r="BJZ111" s="1600"/>
      <c r="BKA111" s="1601"/>
      <c r="BKB111" s="358"/>
      <c r="BKC111" s="358"/>
      <c r="BKD111" s="358"/>
      <c r="BKE111" s="358"/>
      <c r="BKF111" s="358"/>
      <c r="BKG111" s="358"/>
      <c r="BKH111" s="358"/>
      <c r="BKI111" s="358"/>
      <c r="BKJ111" s="1580" t="str">
        <f ca="1">INDIRECT(ADDRESS(BJU194,Dev!$DN$85,,,Table!$A$1))</f>
        <v>PRLTE-C029</v>
      </c>
      <c r="BKK111" s="1581"/>
      <c r="BKL111" s="1581"/>
      <c r="BKM111" s="1582"/>
      <c r="BKN111" s="358"/>
      <c r="BKO111" s="358"/>
      <c r="BKP111" s="359"/>
      <c r="BKQ111" s="354"/>
      <c r="BKR111" s="1562" t="str">
        <f ca="1">INDIRECT(ADDRESS(BKQ194,Dev!$CT$85,,,Table!$A$1))</f>
        <v>PRLEH-L056</v>
      </c>
      <c r="BKS111" s="1563"/>
      <c r="BKT111" s="1563"/>
      <c r="BKU111" s="1564"/>
      <c r="BKV111" s="355"/>
      <c r="BKW111" s="1540" t="str">
        <f ca="1">INDIRECT(ADDRESS(BKQ194,Dev!$CO$85,,,Table!$A$1))</f>
        <v>PRLTE-L056</v>
      </c>
      <c r="BKX111" s="1541"/>
      <c r="BKY111" s="1541"/>
      <c r="BKZ111" s="1542"/>
      <c r="BLA111" s="355"/>
      <c r="BLB111" s="1549" t="str">
        <f ca="1">CONCATENATE(INDIRECT(ADDRESS(BKQ194,Dev!$CJ$85,,,Table!$A$1)), Dev!$CL$85)</f>
        <v>4,135m</v>
      </c>
      <c r="BLC111" s="1549"/>
      <c r="BLD111" s="1549"/>
      <c r="BLE111" s="1549"/>
      <c r="BLF111" s="360"/>
      <c r="BLG111" s="354"/>
      <c r="BLH111" s="1549" t="str">
        <f ca="1">CONCATENATE(INDIRECT(ADDRESS(BLG194,Dev!$CJ$85,,,Table!$A$1)), Dev!$CL$85)</f>
        <v>4,135m</v>
      </c>
      <c r="BLI111" s="1549"/>
      <c r="BLJ111" s="1549"/>
      <c r="BLK111" s="1549"/>
      <c r="BLL111" s="355"/>
      <c r="BLM111" s="1540" t="str">
        <f ca="1">INDIRECT(ADDRESS(BLG194,Dev!$CO$85,,,Table!$A$1))</f>
        <v>PRLTE-L057</v>
      </c>
      <c r="BLN111" s="1541"/>
      <c r="BLO111" s="1541"/>
      <c r="BLP111" s="1542"/>
      <c r="BLQ111" s="355"/>
      <c r="BLR111" s="1562" t="str">
        <f ca="1">INDIRECT(ADDRESS(BLG194,Dev!$CT$85,,,Table!$A$1))</f>
        <v>PRLEH-L057</v>
      </c>
      <c r="BLS111" s="1563"/>
      <c r="BLT111" s="1563"/>
      <c r="BLU111" s="1564"/>
      <c r="BLV111" s="356"/>
      <c r="BLW111" s="357"/>
      <c r="BLX111" s="358"/>
      <c r="BLY111" s="358"/>
      <c r="BLZ111" s="1599" t="str">
        <f ca="1">INDIRECT(ADDRESS(BLW194,Dev!$DB$85,,,Table!$A$1))</f>
        <v>PRLEH-C030</v>
      </c>
      <c r="BMA111" s="1600"/>
      <c r="BMB111" s="1600"/>
      <c r="BMC111" s="1601"/>
      <c r="BMD111" s="358"/>
      <c r="BME111" s="358"/>
      <c r="BMF111" s="358"/>
      <c r="BMG111" s="358"/>
      <c r="BMH111" s="358"/>
      <c r="BMI111" s="358"/>
      <c r="BMJ111" s="358"/>
      <c r="BMK111" s="358"/>
      <c r="BML111" s="1580" t="str">
        <f ca="1">INDIRECT(ADDRESS(BLW194,Dev!$DN$85,,,Table!$A$1))</f>
        <v>PRLTE-C030</v>
      </c>
      <c r="BMM111" s="1581"/>
      <c r="BMN111" s="1581"/>
      <c r="BMO111" s="1582"/>
      <c r="BMP111" s="358"/>
      <c r="BMQ111" s="358"/>
      <c r="BMR111" s="359"/>
      <c r="BMS111" s="354"/>
      <c r="BMT111" s="1562" t="str">
        <f ca="1">INDIRECT(ADDRESS(BMS194,Dev!$CT$85,,,Table!$A$1))</f>
        <v>PRLEH-L058</v>
      </c>
      <c r="BMU111" s="1563"/>
      <c r="BMV111" s="1563"/>
      <c r="BMW111" s="1564"/>
      <c r="BMX111" s="355"/>
      <c r="BMY111" s="1540" t="str">
        <f ca="1">INDIRECT(ADDRESS(BMS194,Dev!$CO$85,,,Table!$A$1))</f>
        <v>PRLTE-L058</v>
      </c>
      <c r="BMZ111" s="1541"/>
      <c r="BNA111" s="1541"/>
      <c r="BNB111" s="1542"/>
      <c r="BNC111" s="355"/>
      <c r="BND111" s="1549" t="str">
        <f ca="1">CONCATENATE(INDIRECT(ADDRESS(BMS194,Dev!$CJ$85,,,Table!$A$1)), Dev!$CL$85)</f>
        <v>4,135m</v>
      </c>
      <c r="BNE111" s="1549"/>
      <c r="BNF111" s="1549"/>
      <c r="BNG111" s="1549"/>
      <c r="BNH111" s="360"/>
      <c r="BNI111" s="354"/>
      <c r="BNJ111" s="1549" t="str">
        <f ca="1">CONCATENATE(INDIRECT(ADDRESS(BNI194,Dev!$CJ$85,,,Table!$A$1)), Dev!$CL$85)</f>
        <v>4,135m</v>
      </c>
      <c r="BNK111" s="1549"/>
      <c r="BNL111" s="1549"/>
      <c r="BNM111" s="1549"/>
      <c r="BNN111" s="355"/>
      <c r="BNO111" s="1540" t="str">
        <f ca="1">INDIRECT(ADDRESS(BNI194,Dev!$CO$85,,,Table!$A$1))</f>
        <v>PRLTE-L059</v>
      </c>
      <c r="BNP111" s="1541"/>
      <c r="BNQ111" s="1541"/>
      <c r="BNR111" s="1542"/>
      <c r="BNS111" s="355"/>
      <c r="BNT111" s="1562" t="str">
        <f ca="1">INDIRECT(ADDRESS(BNI194,Dev!$CT$85,,,Table!$A$1))</f>
        <v>PRLEH-L059</v>
      </c>
      <c r="BNU111" s="1563"/>
      <c r="BNV111" s="1563"/>
      <c r="BNW111" s="1564"/>
      <c r="BNX111" s="356"/>
      <c r="BNY111" s="357"/>
      <c r="BNZ111" s="358"/>
      <c r="BOA111" s="358"/>
      <c r="BOB111" s="1599" t="str">
        <f ca="1">INDIRECT(ADDRESS(BNY194,Dev!$DB$85,,,Table!$A$1))</f>
        <v>PRLEH-C031</v>
      </c>
      <c r="BOC111" s="1600"/>
      <c r="BOD111" s="1600"/>
      <c r="BOE111" s="1601"/>
      <c r="BOF111" s="358"/>
      <c r="BOG111" s="358"/>
      <c r="BOH111" s="358"/>
      <c r="BOI111" s="358"/>
      <c r="BOJ111" s="358"/>
      <c r="BOK111" s="358"/>
      <c r="BOL111" s="358"/>
      <c r="BOM111" s="358"/>
      <c r="BON111" s="1580" t="str">
        <f ca="1">INDIRECT(ADDRESS(BNY194,Dev!$DN$85,,,Table!$A$1))</f>
        <v>PRLTE-C031</v>
      </c>
      <c r="BOO111" s="1581"/>
      <c r="BOP111" s="1581"/>
      <c r="BOQ111" s="1582"/>
      <c r="BOR111" s="358"/>
      <c r="BOS111" s="358"/>
      <c r="BOT111" s="359"/>
      <c r="BOU111" s="354"/>
      <c r="BOV111" s="1562" t="str">
        <f ca="1">INDIRECT(ADDRESS(BOU194,Dev!$CT$85,,,Table!$A$1))</f>
        <v>PRLEH-L060</v>
      </c>
      <c r="BOW111" s="1563"/>
      <c r="BOX111" s="1563"/>
      <c r="BOY111" s="1564"/>
      <c r="BOZ111" s="355"/>
      <c r="BPA111" s="1540" t="str">
        <f ca="1">INDIRECT(ADDRESS(BOU194,Dev!$CO$85,,,Table!$A$1))</f>
        <v>PRLTE-L060</v>
      </c>
      <c r="BPB111" s="1541"/>
      <c r="BPC111" s="1541"/>
      <c r="BPD111" s="1542"/>
      <c r="BPE111" s="355"/>
      <c r="BPF111" s="1549" t="str">
        <f ca="1">CONCATENATE(INDIRECT(ADDRESS(BOU194,Dev!$CJ$85,,,Table!$A$1)), Dev!$CL$85)</f>
        <v>4,135m</v>
      </c>
      <c r="BPG111" s="1549"/>
      <c r="BPH111" s="1549"/>
      <c r="BPI111" s="1549"/>
      <c r="BPJ111" s="360"/>
      <c r="BPK111" s="354"/>
      <c r="BPL111" s="1549" t="str">
        <f ca="1">CONCATENATE(INDIRECT(ADDRESS(BPK194,Dev!$CJ$85,,,Table!$A$1)), Dev!$CL$85)</f>
        <v>4,135m</v>
      </c>
      <c r="BPM111" s="1549"/>
      <c r="BPN111" s="1549"/>
      <c r="BPO111" s="1549"/>
      <c r="BPP111" s="355"/>
      <c r="BPQ111" s="1540" t="str">
        <f ca="1">INDIRECT(ADDRESS(BPK194,Dev!$CO$85,,,Table!$A$1))</f>
        <v>PRLTE-L061</v>
      </c>
      <c r="BPR111" s="1541"/>
      <c r="BPS111" s="1541"/>
      <c r="BPT111" s="1542"/>
      <c r="BPU111" s="355"/>
      <c r="BPV111" s="1562" t="str">
        <f ca="1">INDIRECT(ADDRESS(BPK194,Dev!$CT$85,,,Table!$A$1))</f>
        <v>PRLEH-L061</v>
      </c>
      <c r="BPW111" s="1563"/>
      <c r="BPX111" s="1563"/>
      <c r="BPY111" s="1564"/>
      <c r="BPZ111" s="356"/>
      <c r="BQA111" s="357"/>
      <c r="BQB111" s="358"/>
      <c r="BQC111" s="358"/>
      <c r="BQD111" s="1599" t="str">
        <f ca="1">INDIRECT(ADDRESS(BQA194,Dev!$DB$85,,,Table!$A$1))</f>
        <v>PRLEH-C032</v>
      </c>
      <c r="BQE111" s="1600"/>
      <c r="BQF111" s="1600"/>
      <c r="BQG111" s="1601"/>
      <c r="BQH111" s="358"/>
      <c r="BQI111" s="358"/>
      <c r="BQJ111" s="358"/>
      <c r="BQK111" s="358"/>
      <c r="BQL111" s="358"/>
      <c r="BQM111" s="358"/>
      <c r="BQN111" s="358"/>
      <c r="BQO111" s="358"/>
      <c r="BQP111" s="1580" t="str">
        <f ca="1">INDIRECT(ADDRESS(BQA194,Dev!$DN$85,,,Table!$A$1))</f>
        <v>PRLTE-C032</v>
      </c>
      <c r="BQQ111" s="1581"/>
      <c r="BQR111" s="1581"/>
      <c r="BQS111" s="1582"/>
      <c r="BQT111" s="358"/>
      <c r="BQU111" s="358"/>
      <c r="BQV111" s="359"/>
      <c r="BQW111" s="354"/>
      <c r="BQX111" s="1562" t="str">
        <f ca="1">INDIRECT(ADDRESS(BQW194,Dev!$CT$85,,,Table!$A$1))</f>
        <v>PRLEH-L062</v>
      </c>
      <c r="BQY111" s="1563"/>
      <c r="BQZ111" s="1563"/>
      <c r="BRA111" s="1564"/>
      <c r="BRB111" s="355"/>
      <c r="BRC111" s="1540" t="str">
        <f ca="1">INDIRECT(ADDRESS(BQW194,Dev!$CO$85,,,Table!$A$1))</f>
        <v>PRLTE-L062</v>
      </c>
      <c r="BRD111" s="1541"/>
      <c r="BRE111" s="1541"/>
      <c r="BRF111" s="1542"/>
      <c r="BRG111" s="355"/>
      <c r="BRH111" s="1549" t="str">
        <f ca="1">CONCATENATE(INDIRECT(ADDRESS(BQW194,Dev!$CJ$85,,,Table!$A$1)), Dev!$CL$85)</f>
        <v>4,135m</v>
      </c>
      <c r="BRI111" s="1549"/>
      <c r="BRJ111" s="1549"/>
      <c r="BRK111" s="1549"/>
      <c r="BRL111" s="360"/>
      <c r="BRM111" s="354"/>
      <c r="BRN111" s="1549" t="str">
        <f ca="1">CONCATENATE(INDIRECT(ADDRESS(BRM194,Dev!$CJ$85,,,Table!$A$1)), Dev!$CL$85)</f>
        <v>4,135m</v>
      </c>
      <c r="BRO111" s="1549"/>
      <c r="BRP111" s="1549"/>
      <c r="BRQ111" s="1549"/>
      <c r="BRR111" s="355"/>
      <c r="BRS111" s="1540" t="str">
        <f ca="1">INDIRECT(ADDRESS(BRM194,Dev!$CO$85,,,Table!$A$1))</f>
        <v>PRLTE-L063</v>
      </c>
      <c r="BRT111" s="1541"/>
      <c r="BRU111" s="1541"/>
      <c r="BRV111" s="1542"/>
      <c r="BRW111" s="355"/>
      <c r="BRX111" s="1562" t="str">
        <f ca="1">INDIRECT(ADDRESS(BRM194,Dev!$CT$85,,,Table!$A$1))</f>
        <v>PRLEH-L063</v>
      </c>
      <c r="BRY111" s="1563"/>
      <c r="BRZ111" s="1563"/>
      <c r="BSA111" s="1564"/>
      <c r="BSB111" s="356"/>
      <c r="BSC111" s="357"/>
      <c r="BSD111" s="358"/>
      <c r="BSE111" s="358"/>
      <c r="BSF111" s="1599" t="str">
        <f ca="1">INDIRECT(ADDRESS(BSC194,Dev!$DB$85,,,Table!$A$1))</f>
        <v>PRLEH-C033</v>
      </c>
      <c r="BSG111" s="1600"/>
      <c r="BSH111" s="1600"/>
      <c r="BSI111" s="1601"/>
      <c r="BSJ111" s="358"/>
      <c r="BSK111" s="358"/>
      <c r="BSL111" s="358"/>
      <c r="BSM111" s="358"/>
      <c r="BSN111" s="358"/>
      <c r="BSO111" s="358"/>
      <c r="BSP111" s="358"/>
      <c r="BSQ111" s="358"/>
      <c r="BSR111" s="1580" t="str">
        <f ca="1">INDIRECT(ADDRESS(BSC194,Dev!$DN$85,,,Table!$A$1))</f>
        <v>PRLTE-C033</v>
      </c>
      <c r="BSS111" s="1581"/>
      <c r="BST111" s="1581"/>
      <c r="BSU111" s="1582"/>
      <c r="BSV111" s="358"/>
      <c r="BSW111" s="358"/>
      <c r="BSX111" s="359"/>
      <c r="BSY111" s="354"/>
      <c r="BSZ111" s="1562" t="str">
        <f ca="1">INDIRECT(ADDRESS(BSY194,Dev!$CT$85,,,Table!$A$1))</f>
        <v>PRLEH-L064</v>
      </c>
      <c r="BTA111" s="1563"/>
      <c r="BTB111" s="1563"/>
      <c r="BTC111" s="1564"/>
      <c r="BTD111" s="355"/>
      <c r="BTE111" s="1540" t="str">
        <f ca="1">INDIRECT(ADDRESS(BSY194,Dev!$CO$85,,,Table!$A$1))</f>
        <v>PRLTE-L064</v>
      </c>
      <c r="BTF111" s="1541"/>
      <c r="BTG111" s="1541"/>
      <c r="BTH111" s="1542"/>
      <c r="BTI111" s="355"/>
      <c r="BTJ111" s="1549" t="str">
        <f ca="1">CONCATENATE(INDIRECT(ADDRESS(BSY194,Dev!$CJ$85,,,Table!$A$1)), Dev!$CL$85)</f>
        <v>4,135m</v>
      </c>
      <c r="BTK111" s="1549"/>
      <c r="BTL111" s="1549"/>
      <c r="BTM111" s="1549"/>
      <c r="BTN111" s="360"/>
      <c r="BTO111" s="354"/>
      <c r="BTP111" s="1549" t="str">
        <f ca="1">CONCATENATE(INDIRECT(ADDRESS(BTO194,Dev!$CJ$85,,,Table!$A$1)), Dev!$CL$85)</f>
        <v>4,135m</v>
      </c>
      <c r="BTQ111" s="1549"/>
      <c r="BTR111" s="1549"/>
      <c r="BTS111" s="1549"/>
      <c r="BTT111" s="355"/>
      <c r="BTU111" s="1540" t="str">
        <f ca="1">INDIRECT(ADDRESS(BTO194,Dev!$CO$85,,,Table!$A$1))</f>
        <v>PRLTE-L065</v>
      </c>
      <c r="BTV111" s="1541"/>
      <c r="BTW111" s="1541"/>
      <c r="BTX111" s="1542"/>
      <c r="BTY111" s="355"/>
      <c r="BTZ111" s="1562" t="str">
        <f ca="1">INDIRECT(ADDRESS(BTO194,Dev!$CT$85,,,Table!$A$1))</f>
        <v>PRLEH-L065</v>
      </c>
      <c r="BUA111" s="1563"/>
      <c r="BUB111" s="1563"/>
      <c r="BUC111" s="1564"/>
      <c r="BUD111" s="356"/>
      <c r="BUE111" s="357"/>
      <c r="BUF111" s="358"/>
      <c r="BUG111" s="358"/>
      <c r="BUH111" s="1599" t="str">
        <f ca="1">INDIRECT(ADDRESS(BUE194,Dev!$DB$85,,,Table!$A$1))</f>
        <v>PRLEH-C034</v>
      </c>
      <c r="BUI111" s="1600"/>
      <c r="BUJ111" s="1600"/>
      <c r="BUK111" s="1601"/>
      <c r="BUL111" s="358"/>
      <c r="BUM111" s="358"/>
      <c r="BUN111" s="358"/>
      <c r="BUO111" s="358"/>
      <c r="BUP111" s="358"/>
      <c r="BUQ111" s="358"/>
      <c r="BUR111" s="358"/>
      <c r="BUS111" s="358"/>
      <c r="BUT111" s="1580" t="str">
        <f ca="1">INDIRECT(ADDRESS(BUE194,Dev!$DN$85,,,Table!$A$1))</f>
        <v>PRLTE-C034</v>
      </c>
      <c r="BUU111" s="1581"/>
      <c r="BUV111" s="1581"/>
      <c r="BUW111" s="1582"/>
      <c r="BUX111" s="358"/>
      <c r="BUY111" s="358"/>
      <c r="BUZ111" s="359"/>
      <c r="BVA111" s="354"/>
      <c r="BVB111" s="1562" t="str">
        <f ca="1">INDIRECT(ADDRESS(BVA194,Dev!$CT$85,,,Table!$A$1))</f>
        <v>PRLEH-L066</v>
      </c>
      <c r="BVC111" s="1563"/>
      <c r="BVD111" s="1563"/>
      <c r="BVE111" s="1564"/>
      <c r="BVF111" s="355"/>
      <c r="BVG111" s="1540" t="str">
        <f ca="1">INDIRECT(ADDRESS(BVA194,Dev!$CO$85,,,Table!$A$1))</f>
        <v>PRLTE-L066</v>
      </c>
      <c r="BVH111" s="1541"/>
      <c r="BVI111" s="1541"/>
      <c r="BVJ111" s="1542"/>
      <c r="BVK111" s="355"/>
      <c r="BVL111" s="1549" t="str">
        <f ca="1">CONCATENATE(INDIRECT(ADDRESS(BVA194,Dev!$CJ$85,,,Table!$A$1)), Dev!$CL$85)</f>
        <v>4,135m</v>
      </c>
      <c r="BVM111" s="1549"/>
      <c r="BVN111" s="1549"/>
      <c r="BVO111" s="1549"/>
      <c r="BVP111" s="360"/>
      <c r="BVQ111" s="354"/>
      <c r="BVR111" s="1549" t="str">
        <f ca="1">CONCATENATE(INDIRECT(ADDRESS(BVQ194,Dev!$CJ$85,,,Table!$A$1)), Dev!$CL$85)</f>
        <v>4,135m</v>
      </c>
      <c r="BVS111" s="1549"/>
      <c r="BVT111" s="1549"/>
      <c r="BVU111" s="1549"/>
      <c r="BVV111" s="355"/>
      <c r="BVW111" s="1540" t="str">
        <f ca="1">INDIRECT(ADDRESS(BVQ194,Dev!$CO$85,,,Table!$A$1))</f>
        <v>PRLTE-L067</v>
      </c>
      <c r="BVX111" s="1541"/>
      <c r="BVY111" s="1541"/>
      <c r="BVZ111" s="1542"/>
      <c r="BWA111" s="355"/>
      <c r="BWB111" s="1562" t="str">
        <f ca="1">INDIRECT(ADDRESS(BVQ194,Dev!$CT$85,,,Table!$A$1))</f>
        <v>PRLEH-L067</v>
      </c>
      <c r="BWC111" s="1563"/>
      <c r="BWD111" s="1563"/>
      <c r="BWE111" s="1564"/>
      <c r="BWF111" s="356"/>
      <c r="BWG111" s="357"/>
      <c r="BWH111" s="358"/>
      <c r="BWI111" s="358"/>
      <c r="BWJ111" s="1599" t="str">
        <f ca="1">INDIRECT(ADDRESS(BWG194,Dev!$DB$85,,,Table!$A$1))</f>
        <v>PRLEH-C035</v>
      </c>
      <c r="BWK111" s="1600"/>
      <c r="BWL111" s="1600"/>
      <c r="BWM111" s="1601"/>
      <c r="BWN111" s="358"/>
      <c r="BWO111" s="358"/>
      <c r="BWP111" s="358"/>
      <c r="BWQ111" s="358"/>
      <c r="BWR111" s="358"/>
      <c r="BWS111" s="358"/>
      <c r="BWT111" s="358"/>
      <c r="BWU111" s="358"/>
      <c r="BWV111" s="1580" t="str">
        <f ca="1">INDIRECT(ADDRESS(BWG194,Dev!$DN$85,,,Table!$A$1))</f>
        <v>PRLTE-C035</v>
      </c>
      <c r="BWW111" s="1581"/>
      <c r="BWX111" s="1581"/>
      <c r="BWY111" s="1582"/>
      <c r="BWZ111" s="358"/>
      <c r="BXA111" s="358"/>
      <c r="BXB111" s="359"/>
      <c r="BXC111" s="354"/>
      <c r="BXD111" s="1562" t="str">
        <f ca="1">INDIRECT(ADDRESS(BXC194,Dev!$CT$85,,,Table!$A$1))</f>
        <v>PRLEH-L068</v>
      </c>
      <c r="BXE111" s="1563"/>
      <c r="BXF111" s="1563"/>
      <c r="BXG111" s="1564"/>
      <c r="BXH111" s="355"/>
      <c r="BXI111" s="1540" t="str">
        <f ca="1">INDIRECT(ADDRESS(BXC194,Dev!$CO$85,,,Table!$A$1))</f>
        <v>PRLTE-L068</v>
      </c>
      <c r="BXJ111" s="1541"/>
      <c r="BXK111" s="1541"/>
      <c r="BXL111" s="1542"/>
      <c r="BXM111" s="355"/>
      <c r="BXN111" s="1549" t="str">
        <f ca="1">CONCATENATE(INDIRECT(ADDRESS(BXC194,Dev!$CJ$85,,,Table!$A$1)), Dev!$CL$85)</f>
        <v>4,135m</v>
      </c>
      <c r="BXO111" s="1549"/>
      <c r="BXP111" s="1549"/>
      <c r="BXQ111" s="1549"/>
      <c r="BXR111" s="360"/>
      <c r="BXS111" s="354"/>
      <c r="BXT111" s="1549" t="str">
        <f ca="1">CONCATENATE(INDIRECT(ADDRESS(BXS194,Dev!$CJ$85,,,Table!$A$1)), Dev!$CL$85)</f>
        <v>4,135m</v>
      </c>
      <c r="BXU111" s="1549"/>
      <c r="BXV111" s="1549"/>
      <c r="BXW111" s="1549"/>
      <c r="BXX111" s="355"/>
      <c r="BXY111" s="1540" t="str">
        <f ca="1">INDIRECT(ADDRESS(BXS194,Dev!$CO$85,,,Table!$A$1))</f>
        <v>PRLTE-L069</v>
      </c>
      <c r="BXZ111" s="1541"/>
      <c r="BYA111" s="1541"/>
      <c r="BYB111" s="1542"/>
      <c r="BYC111" s="355"/>
      <c r="BYD111" s="1562" t="str">
        <f ca="1">INDIRECT(ADDRESS(BXS194,Dev!$CT$85,,,Table!$A$1))</f>
        <v>PRLEH-L069</v>
      </c>
      <c r="BYE111" s="1563"/>
      <c r="BYF111" s="1563"/>
      <c r="BYG111" s="1564"/>
      <c r="BYH111" s="356"/>
      <c r="BYI111" s="357"/>
      <c r="BYJ111" s="358"/>
      <c r="BYK111" s="358"/>
      <c r="BYL111" s="1599" t="str">
        <f ca="1">INDIRECT(ADDRESS(BYI194,Dev!$DB$85,,,Table!$A$1))</f>
        <v>PRLEH-C036</v>
      </c>
      <c r="BYM111" s="1600"/>
      <c r="BYN111" s="1600"/>
      <c r="BYO111" s="1601"/>
      <c r="BYP111" s="358"/>
      <c r="BYQ111" s="358"/>
      <c r="BYR111" s="358"/>
      <c r="BYS111" s="358"/>
      <c r="BYT111" s="358"/>
      <c r="BYU111" s="358"/>
      <c r="BYV111" s="358"/>
      <c r="BYW111" s="358"/>
      <c r="BYX111" s="1580" t="str">
        <f ca="1">INDIRECT(ADDRESS(BYI194,Dev!$DN$85,,,Table!$A$1))</f>
        <v>PRLTE-C036</v>
      </c>
      <c r="BYY111" s="1581"/>
      <c r="BYZ111" s="1581"/>
      <c r="BZA111" s="1582"/>
      <c r="BZB111" s="358"/>
      <c r="BZC111" s="358"/>
      <c r="BZD111" s="359"/>
      <c r="BZE111" s="354"/>
      <c r="BZF111" s="1562" t="str">
        <f ca="1">INDIRECT(ADDRESS(BZE194,Dev!$CT$85,,,Table!$A$1))</f>
        <v>PRLEH-L070</v>
      </c>
      <c r="BZG111" s="1563"/>
      <c r="BZH111" s="1563"/>
      <c r="BZI111" s="1564"/>
      <c r="BZJ111" s="355"/>
      <c r="BZK111" s="1540" t="str">
        <f ca="1">INDIRECT(ADDRESS(BZE194,Dev!$CO$85,,,Table!$A$1))</f>
        <v>PRLTE-L070</v>
      </c>
      <c r="BZL111" s="1541"/>
      <c r="BZM111" s="1541"/>
      <c r="BZN111" s="1542"/>
      <c r="BZO111" s="355"/>
      <c r="BZP111" s="1549" t="str">
        <f ca="1">CONCATENATE(INDIRECT(ADDRESS(BZE194,Dev!$CJ$85,,,Table!$A$1)), Dev!$CL$85)</f>
        <v>4,135m</v>
      </c>
      <c r="BZQ111" s="1549"/>
      <c r="BZR111" s="1549"/>
      <c r="BZS111" s="1549"/>
      <c r="BZT111" s="360"/>
      <c r="BZU111" s="354"/>
      <c r="BZV111" s="1549" t="str">
        <f ca="1">CONCATENATE(INDIRECT(ADDRESS(BZU194,Dev!$CJ$85,,,Table!$A$1)), Dev!$CL$85)</f>
        <v>4,135m</v>
      </c>
      <c r="BZW111" s="1549"/>
      <c r="BZX111" s="1549"/>
      <c r="BZY111" s="1549"/>
      <c r="BZZ111" s="355"/>
      <c r="CAA111" s="1540" t="str">
        <f ca="1">INDIRECT(ADDRESS(BZU194,Dev!$CO$85,,,Table!$A$1))</f>
        <v>PRLTE-L071</v>
      </c>
      <c r="CAB111" s="1541"/>
      <c r="CAC111" s="1541"/>
      <c r="CAD111" s="1542"/>
      <c r="CAE111" s="355"/>
      <c r="CAF111" s="1562" t="str">
        <f ca="1">INDIRECT(ADDRESS(BZU194,Dev!$CT$85,,,Table!$A$1))</f>
        <v>PRLEH-L071</v>
      </c>
      <c r="CAG111" s="1563"/>
      <c r="CAH111" s="1563"/>
      <c r="CAI111" s="1564"/>
      <c r="CAJ111" s="356"/>
      <c r="CAK111" s="357"/>
      <c r="CAL111" s="358"/>
      <c r="CAM111" s="358"/>
      <c r="CAN111" s="1599" t="str">
        <f ca="1">INDIRECT(ADDRESS(CAK194,Dev!$DB$85,,,Table!$A$1))</f>
        <v>PRLEH-C037</v>
      </c>
      <c r="CAO111" s="1600"/>
      <c r="CAP111" s="1600"/>
      <c r="CAQ111" s="1601"/>
      <c r="CAR111" s="358"/>
      <c r="CAS111" s="358"/>
      <c r="CAT111" s="358"/>
      <c r="CAU111" s="358"/>
      <c r="CAV111" s="358"/>
      <c r="CAW111" s="358"/>
      <c r="CAX111" s="358"/>
      <c r="CAY111" s="358"/>
      <c r="CAZ111" s="1580" t="str">
        <f ca="1">INDIRECT(ADDRESS(CAK194,Dev!$DN$85,,,Table!$A$1))</f>
        <v>PRLTE-C037</v>
      </c>
      <c r="CBA111" s="1581"/>
      <c r="CBB111" s="1581"/>
      <c r="CBC111" s="1582"/>
      <c r="CBD111" s="358"/>
      <c r="CBE111" s="358"/>
      <c r="CBF111" s="359"/>
      <c r="CBG111" s="354"/>
      <c r="CBH111" s="1562" t="str">
        <f ca="1">INDIRECT(ADDRESS(CBG194,Dev!$CT$85,,,Table!$A$1))</f>
        <v>PRLEH-L072</v>
      </c>
      <c r="CBI111" s="1563"/>
      <c r="CBJ111" s="1563"/>
      <c r="CBK111" s="1564"/>
      <c r="CBL111" s="355"/>
      <c r="CBM111" s="1540" t="str">
        <f ca="1">INDIRECT(ADDRESS(CBG194,Dev!$CO$85,,,Table!$A$1))</f>
        <v>PRLTE-L072</v>
      </c>
      <c r="CBN111" s="1541"/>
      <c r="CBO111" s="1541"/>
      <c r="CBP111" s="1542"/>
      <c r="CBQ111" s="355"/>
      <c r="CBR111" s="1549" t="str">
        <f ca="1">CONCATENATE(INDIRECT(ADDRESS(CBG194,Dev!$CJ$85,,,Table!$A$1)), Dev!$CL$85)</f>
        <v>4,135m</v>
      </c>
      <c r="CBS111" s="1549"/>
      <c r="CBT111" s="1549"/>
      <c r="CBU111" s="1549"/>
      <c r="CBV111" s="360"/>
      <c r="CBW111" s="354"/>
      <c r="CBX111" s="1549" t="str">
        <f ca="1">CONCATENATE(INDIRECT(ADDRESS(CBW194,Dev!$CJ$85,,,Table!$A$1)), Dev!$CL$85)</f>
        <v>4,135m</v>
      </c>
      <c r="CBY111" s="1549"/>
      <c r="CBZ111" s="1549"/>
      <c r="CCA111" s="1549"/>
      <c r="CCB111" s="355"/>
      <c r="CCC111" s="1540" t="str">
        <f ca="1">INDIRECT(ADDRESS(CBW194,Dev!$CO$85,,,Table!$A$1))</f>
        <v>PRLTE-L073</v>
      </c>
      <c r="CCD111" s="1541"/>
      <c r="CCE111" s="1541"/>
      <c r="CCF111" s="1542"/>
      <c r="CCG111" s="355"/>
      <c r="CCH111" s="1562" t="str">
        <f ca="1">INDIRECT(ADDRESS(CBW194,Dev!$CT$85,,,Table!$A$1))</f>
        <v>PRLEH-L073</v>
      </c>
      <c r="CCI111" s="1563"/>
      <c r="CCJ111" s="1563"/>
      <c r="CCK111" s="1564"/>
      <c r="CCL111" s="356"/>
      <c r="CCM111" s="357"/>
      <c r="CCN111" s="358"/>
      <c r="CCO111" s="358"/>
      <c r="CCP111" s="1599" t="str">
        <f ca="1">INDIRECT(ADDRESS(CCM194,Dev!$DB$85,,,Table!$A$1))</f>
        <v>PRLEH-C038</v>
      </c>
      <c r="CCQ111" s="1600"/>
      <c r="CCR111" s="1600"/>
      <c r="CCS111" s="1601"/>
      <c r="CCT111" s="358"/>
      <c r="CCU111" s="358"/>
      <c r="CCV111" s="358"/>
      <c r="CCW111" s="358"/>
      <c r="CCX111" s="358"/>
      <c r="CCY111" s="358"/>
      <c r="CCZ111" s="358"/>
      <c r="CDA111" s="358"/>
      <c r="CDB111" s="1580" t="str">
        <f ca="1">INDIRECT(ADDRESS(CCM194,Dev!$DN$85,,,Table!$A$1))</f>
        <v>PRLTE-C038</v>
      </c>
      <c r="CDC111" s="1581"/>
      <c r="CDD111" s="1581"/>
      <c r="CDE111" s="1582"/>
      <c r="CDF111" s="358"/>
      <c r="CDG111" s="358"/>
      <c r="CDH111" s="359"/>
      <c r="CDI111" s="354"/>
      <c r="CDJ111" s="1562" t="str">
        <f ca="1">INDIRECT(ADDRESS(CDI194,Dev!$CT$85,,,Table!$A$1))</f>
        <v>PRLEH-L074</v>
      </c>
      <c r="CDK111" s="1563"/>
      <c r="CDL111" s="1563"/>
      <c r="CDM111" s="1564"/>
      <c r="CDN111" s="355"/>
      <c r="CDO111" s="1540" t="str">
        <f ca="1">INDIRECT(ADDRESS(CDI194,Dev!$CO$85,,,Table!$A$1))</f>
        <v>PRLTE-L074</v>
      </c>
      <c r="CDP111" s="1541"/>
      <c r="CDQ111" s="1541"/>
      <c r="CDR111" s="1542"/>
      <c r="CDS111" s="355"/>
      <c r="CDT111" s="1549" t="str">
        <f ca="1">CONCATENATE(INDIRECT(ADDRESS(CDI194,Dev!$CJ$85,,,Table!$A$1)), Dev!$CL$85)</f>
        <v>4,135m</v>
      </c>
      <c r="CDU111" s="1549"/>
      <c r="CDV111" s="1549"/>
      <c r="CDW111" s="1549"/>
      <c r="CDX111" s="360"/>
      <c r="CDY111" s="354"/>
      <c r="CDZ111" s="1549" t="str">
        <f ca="1">CONCATENATE(INDIRECT(ADDRESS(CDY194,Dev!$CJ$85,,,Table!$A$1)), Dev!$CL$85)</f>
        <v>4,135m</v>
      </c>
      <c r="CEA111" s="1549"/>
      <c r="CEB111" s="1549"/>
      <c r="CEC111" s="1549"/>
      <c r="CED111" s="355"/>
      <c r="CEE111" s="1540" t="str">
        <f ca="1">INDIRECT(ADDRESS(CDY194,Dev!$CO$85,,,Table!$A$1))</f>
        <v>PRLTE-L075</v>
      </c>
      <c r="CEF111" s="1541"/>
      <c r="CEG111" s="1541"/>
      <c r="CEH111" s="1542"/>
      <c r="CEI111" s="355"/>
      <c r="CEJ111" s="1562" t="str">
        <f ca="1">INDIRECT(ADDRESS(CDY194,Dev!$CT$85,,,Table!$A$1))</f>
        <v>PRLEH-L075</v>
      </c>
      <c r="CEK111" s="1563"/>
      <c r="CEL111" s="1563"/>
      <c r="CEM111" s="1564"/>
      <c r="CEN111" s="356"/>
      <c r="CEO111" s="357"/>
      <c r="CEP111" s="358"/>
      <c r="CEQ111" s="358"/>
      <c r="CER111" s="1599" t="str">
        <f ca="1">INDIRECT(ADDRESS(CEO194,Dev!$DB$85,,,Table!$A$1))</f>
        <v>PRLEH-C039</v>
      </c>
      <c r="CES111" s="1600"/>
      <c r="CET111" s="1600"/>
      <c r="CEU111" s="1601"/>
      <c r="CEV111" s="358"/>
      <c r="CEW111" s="358"/>
      <c r="CEX111" s="358"/>
      <c r="CEY111" s="358"/>
      <c r="CEZ111" s="358"/>
      <c r="CFA111" s="358"/>
      <c r="CFB111" s="358"/>
      <c r="CFC111" s="358"/>
      <c r="CFD111" s="1580" t="str">
        <f ca="1">INDIRECT(ADDRESS(CEO194,Dev!$DN$85,,,Table!$A$1))</f>
        <v>PRLTE-C039</v>
      </c>
      <c r="CFE111" s="1581"/>
      <c r="CFF111" s="1581"/>
      <c r="CFG111" s="1582"/>
      <c r="CFH111" s="358"/>
      <c r="CFI111" s="358"/>
      <c r="CFJ111" s="359"/>
      <c r="CFK111" s="354"/>
      <c r="CFL111" s="1562" t="str">
        <f ca="1">INDIRECT(ADDRESS(CFK194,Dev!$CT$85,,,Table!$A$1))</f>
        <v>PRLEH-L076</v>
      </c>
      <c r="CFM111" s="1563"/>
      <c r="CFN111" s="1563"/>
      <c r="CFO111" s="1564"/>
      <c r="CFP111" s="355"/>
      <c r="CFQ111" s="1540" t="str">
        <f ca="1">INDIRECT(ADDRESS(CFK194,Dev!$CO$85,,,Table!$A$1))</f>
        <v>PRLTE-L076</v>
      </c>
      <c r="CFR111" s="1541"/>
      <c r="CFS111" s="1541"/>
      <c r="CFT111" s="1542"/>
      <c r="CFU111" s="355"/>
      <c r="CFV111" s="1549" t="str">
        <f ca="1">CONCATENATE(INDIRECT(ADDRESS(CFK194,Dev!$CJ$85,,,Table!$A$1)), Dev!$CL$85)</f>
        <v>4,135m</v>
      </c>
      <c r="CFW111" s="1549"/>
      <c r="CFX111" s="1549"/>
      <c r="CFY111" s="1549"/>
      <c r="CFZ111" s="360"/>
      <c r="CGA111" s="354"/>
      <c r="CGB111" s="1549" t="str">
        <f ca="1">CONCATENATE(INDIRECT(ADDRESS(CGA194,Dev!$CJ$85,,,Table!$A$1)), Dev!$CL$85)</f>
        <v>4,135m</v>
      </c>
      <c r="CGC111" s="1549"/>
      <c r="CGD111" s="1549"/>
      <c r="CGE111" s="1549"/>
      <c r="CGF111" s="355"/>
      <c r="CGG111" s="1540" t="str">
        <f ca="1">INDIRECT(ADDRESS(CGA194,Dev!$CO$85,,,Table!$A$1))</f>
        <v>PRLTE-L077</v>
      </c>
      <c r="CGH111" s="1541"/>
      <c r="CGI111" s="1541"/>
      <c r="CGJ111" s="1542"/>
      <c r="CGK111" s="355"/>
      <c r="CGL111" s="1562" t="str">
        <f ca="1">INDIRECT(ADDRESS(CGA194,Dev!$CT$85,,,Table!$A$1))</f>
        <v>PRLEH-L077</v>
      </c>
      <c r="CGM111" s="1563"/>
      <c r="CGN111" s="1563"/>
      <c r="CGO111" s="1564"/>
      <c r="CGP111" s="356"/>
      <c r="CGQ111" s="357"/>
      <c r="CGR111" s="358"/>
      <c r="CGS111" s="358"/>
      <c r="CGT111" s="1599" t="str">
        <f ca="1">INDIRECT(ADDRESS(CGQ194,Dev!$DB$85,,,Table!$A$1))</f>
        <v>PRLEH-C040</v>
      </c>
      <c r="CGU111" s="1600"/>
      <c r="CGV111" s="1600"/>
      <c r="CGW111" s="1601"/>
      <c r="CGX111" s="358"/>
      <c r="CGY111" s="358"/>
      <c r="CGZ111" s="358"/>
      <c r="CHA111" s="358"/>
      <c r="CHB111" s="358"/>
      <c r="CHC111" s="358"/>
      <c r="CHD111" s="358"/>
      <c r="CHE111" s="358"/>
      <c r="CHF111" s="1580" t="str">
        <f ca="1">INDIRECT(ADDRESS(CGQ194,Dev!$DN$85,,,Table!$A$1))</f>
        <v>PRLTE-C040</v>
      </c>
      <c r="CHG111" s="1581"/>
      <c r="CHH111" s="1581"/>
      <c r="CHI111" s="1582"/>
      <c r="CHJ111" s="358"/>
      <c r="CHK111" s="358"/>
      <c r="CHL111" s="359"/>
      <c r="CHM111" s="354"/>
      <c r="CHN111" s="1562" t="str">
        <f ca="1">INDIRECT(ADDRESS(CHM194,Dev!$CT$85,,,Table!$A$1))</f>
        <v>PRLEH-L078</v>
      </c>
      <c r="CHO111" s="1563"/>
      <c r="CHP111" s="1563"/>
      <c r="CHQ111" s="1564"/>
      <c r="CHR111" s="355"/>
      <c r="CHS111" s="1540" t="str">
        <f ca="1">INDIRECT(ADDRESS(CHM194,Dev!$CO$85,,,Table!$A$1))</f>
        <v>PRLTE-L078</v>
      </c>
      <c r="CHT111" s="1541"/>
      <c r="CHU111" s="1541"/>
      <c r="CHV111" s="1542"/>
      <c r="CHW111" s="355"/>
      <c r="CHX111" s="1549" t="str">
        <f ca="1">CONCATENATE(INDIRECT(ADDRESS(CHM194,Dev!$CJ$85,,,Table!$A$1)), Dev!$CL$85)</f>
        <v>4,135m</v>
      </c>
      <c r="CHY111" s="1549"/>
      <c r="CHZ111" s="1549"/>
      <c r="CIA111" s="1549"/>
      <c r="CIB111" s="360"/>
      <c r="CIC111" s="354"/>
      <c r="CID111" s="1549" t="str">
        <f ca="1">CONCATENATE(INDIRECT(ADDRESS(CIC194,Dev!$CJ$85,,,Table!$A$1)), Dev!$CL$85)</f>
        <v>4,135m</v>
      </c>
      <c r="CIE111" s="1549"/>
      <c r="CIF111" s="1549"/>
      <c r="CIG111" s="1549"/>
      <c r="CIH111" s="355"/>
      <c r="CII111" s="1540" t="str">
        <f ca="1">INDIRECT(ADDRESS(CIC194,Dev!$CO$85,,,Table!$A$1))</f>
        <v>PRLTE-L079</v>
      </c>
      <c r="CIJ111" s="1541"/>
      <c r="CIK111" s="1541"/>
      <c r="CIL111" s="1542"/>
      <c r="CIM111" s="355"/>
      <c r="CIN111" s="1562" t="str">
        <f ca="1">INDIRECT(ADDRESS(CIC194,Dev!$CT$85,,,Table!$A$1))</f>
        <v>PRLEH-L079</v>
      </c>
      <c r="CIO111" s="1563"/>
      <c r="CIP111" s="1563"/>
      <c r="CIQ111" s="1564"/>
      <c r="CIR111" s="356"/>
      <c r="CIS111" s="357"/>
      <c r="CIT111" s="358"/>
      <c r="CIU111" s="358"/>
      <c r="CIV111" s="1599" t="str">
        <f ca="1">INDIRECT(ADDRESS(CIS194,Dev!$DB$85,,,Table!$A$1))</f>
        <v>PRLEH-C041</v>
      </c>
      <c r="CIW111" s="1600"/>
      <c r="CIX111" s="1600"/>
      <c r="CIY111" s="1601"/>
      <c r="CIZ111" s="358"/>
      <c r="CJA111" s="358"/>
      <c r="CJB111" s="358"/>
      <c r="CJC111" s="358"/>
      <c r="CJD111" s="358"/>
      <c r="CJE111" s="358"/>
      <c r="CJF111" s="358"/>
      <c r="CJG111" s="358"/>
      <c r="CJH111" s="1580" t="str">
        <f ca="1">INDIRECT(ADDRESS(CIS194,Dev!$DN$85,,,Table!$A$1))</f>
        <v>PRLTE-C041</v>
      </c>
      <c r="CJI111" s="1581"/>
      <c r="CJJ111" s="1581"/>
      <c r="CJK111" s="1582"/>
      <c r="CJL111" s="358"/>
      <c r="CJM111" s="358"/>
      <c r="CJN111" s="359"/>
      <c r="CJO111" s="354"/>
      <c r="CJP111" s="1562" t="str">
        <f ca="1">INDIRECT(ADDRESS(CJO194,Dev!$CT$85,,,Table!$A$1))</f>
        <v>PRLEH-L080</v>
      </c>
      <c r="CJQ111" s="1563"/>
      <c r="CJR111" s="1563"/>
      <c r="CJS111" s="1564"/>
      <c r="CJT111" s="355"/>
      <c r="CJU111" s="1540" t="str">
        <f ca="1">INDIRECT(ADDRESS(CJO194,Dev!$CO$85,,,Table!$A$1))</f>
        <v>PRLTE-L080</v>
      </c>
      <c r="CJV111" s="1541"/>
      <c r="CJW111" s="1541"/>
      <c r="CJX111" s="1542"/>
      <c r="CJY111" s="355"/>
      <c r="CJZ111" s="1549" t="str">
        <f ca="1">CONCATENATE(INDIRECT(ADDRESS(CJO194,Dev!$CJ$85,,,Table!$A$1)), Dev!$CL$85)</f>
        <v>4,135m</v>
      </c>
      <c r="CKA111" s="1549"/>
      <c r="CKB111" s="1549"/>
      <c r="CKC111" s="1549"/>
      <c r="CKD111" s="360"/>
      <c r="CKE111" s="354"/>
      <c r="CKF111" s="1549" t="str">
        <f ca="1">CONCATENATE(INDIRECT(ADDRESS(CKE194,Dev!$CJ$85,,,Table!$A$1)), Dev!$CL$85)</f>
        <v>4,135m</v>
      </c>
      <c r="CKG111" s="1549"/>
      <c r="CKH111" s="1549"/>
      <c r="CKI111" s="1549"/>
      <c r="CKJ111" s="355"/>
      <c r="CKK111" s="1540" t="str">
        <f ca="1">INDIRECT(ADDRESS(CKE194,Dev!$CO$85,,,Table!$A$1))</f>
        <v>PRLTE-L081</v>
      </c>
      <c r="CKL111" s="1541"/>
      <c r="CKM111" s="1541"/>
      <c r="CKN111" s="1542"/>
      <c r="CKO111" s="355"/>
      <c r="CKP111" s="1562" t="str">
        <f ca="1">INDIRECT(ADDRESS(CKE194,Dev!$CT$85,,,Table!$A$1))</f>
        <v>PRLEH-L081</v>
      </c>
      <c r="CKQ111" s="1563"/>
      <c r="CKR111" s="1563"/>
      <c r="CKS111" s="1564"/>
      <c r="CKT111" s="356"/>
      <c r="CKU111" s="357"/>
      <c r="CKV111" s="358"/>
      <c r="CKW111" s="358"/>
      <c r="CKX111" s="1599" t="str">
        <f ca="1">INDIRECT(ADDRESS(CKU194,Dev!$DB$85,,,Table!$A$1))</f>
        <v>PRLEH-C042</v>
      </c>
      <c r="CKY111" s="1600"/>
      <c r="CKZ111" s="1600"/>
      <c r="CLA111" s="1601"/>
      <c r="CLB111" s="358"/>
      <c r="CLC111" s="358"/>
      <c r="CLD111" s="358"/>
      <c r="CLE111" s="358"/>
      <c r="CLF111" s="358"/>
      <c r="CLG111" s="358"/>
      <c r="CLH111" s="358"/>
      <c r="CLI111" s="358"/>
      <c r="CLJ111" s="1580" t="str">
        <f ca="1">INDIRECT(ADDRESS(CKU194,Dev!$DN$85,,,Table!$A$1))</f>
        <v>PRLTE-C042</v>
      </c>
      <c r="CLK111" s="1581"/>
      <c r="CLL111" s="1581"/>
      <c r="CLM111" s="1582"/>
      <c r="CLN111" s="358"/>
      <c r="CLO111" s="358"/>
      <c r="CLP111" s="359"/>
      <c r="CLQ111" s="354"/>
      <c r="CLR111" s="1562" t="str">
        <f ca="1">INDIRECT(ADDRESS(CLQ194,Dev!$CT$85,,,Table!$A$1))</f>
        <v>PRLEH-L082</v>
      </c>
      <c r="CLS111" s="1563"/>
      <c r="CLT111" s="1563"/>
      <c r="CLU111" s="1564"/>
      <c r="CLV111" s="355"/>
      <c r="CLW111" s="1540" t="str">
        <f ca="1">INDIRECT(ADDRESS(CLQ194,Dev!$CO$85,,,Table!$A$1))</f>
        <v>PRLTE-L082</v>
      </c>
      <c r="CLX111" s="1541"/>
      <c r="CLY111" s="1541"/>
      <c r="CLZ111" s="1542"/>
      <c r="CMA111" s="355"/>
      <c r="CMB111" s="1549" t="str">
        <f ca="1">CONCATENATE(INDIRECT(ADDRESS(CLQ194,Dev!$CJ$85,,,Table!$A$1)), Dev!$CL$85)</f>
        <v>4,135m</v>
      </c>
      <c r="CMC111" s="1549"/>
      <c r="CMD111" s="1549"/>
      <c r="CME111" s="1549"/>
      <c r="CMF111" s="360"/>
      <c r="CMG111" s="354"/>
      <c r="CMH111" s="1549" t="str">
        <f ca="1">CONCATENATE(INDIRECT(ADDRESS(CMG194,Dev!$CJ$85,,,Table!$A$1)), Dev!$CL$85)</f>
        <v>4,135m</v>
      </c>
      <c r="CMI111" s="1549"/>
      <c r="CMJ111" s="1549"/>
      <c r="CMK111" s="1549"/>
      <c r="CML111" s="355"/>
      <c r="CMM111" s="1540" t="str">
        <f ca="1">INDIRECT(ADDRESS(CMG194,Dev!$CO$85,,,Table!$A$1))</f>
        <v>PRLTE-L083</v>
      </c>
      <c r="CMN111" s="1541"/>
      <c r="CMO111" s="1541"/>
      <c r="CMP111" s="1542"/>
      <c r="CMQ111" s="355"/>
      <c r="CMR111" s="1562" t="str">
        <f ca="1">INDIRECT(ADDRESS(CMG194,Dev!$CT$85,,,Table!$A$1))</f>
        <v>PRLEH-L083</v>
      </c>
      <c r="CMS111" s="1563"/>
      <c r="CMT111" s="1563"/>
      <c r="CMU111" s="1564"/>
      <c r="CMV111" s="356"/>
      <c r="CMW111" s="357"/>
      <c r="CMX111" s="358"/>
      <c r="CMY111" s="358"/>
      <c r="CMZ111" s="1599" t="str">
        <f ca="1">INDIRECT(ADDRESS(CMW194,Dev!$DB$85,,,Table!$A$1))</f>
        <v>PRLEH-C043</v>
      </c>
      <c r="CNA111" s="1600"/>
      <c r="CNB111" s="1600"/>
      <c r="CNC111" s="1601"/>
      <c r="CND111" s="358"/>
      <c r="CNE111" s="358"/>
      <c r="CNF111" s="358"/>
      <c r="CNG111" s="358"/>
      <c r="CNH111" s="358"/>
      <c r="CNI111" s="358"/>
      <c r="CNJ111" s="358"/>
      <c r="CNK111" s="358"/>
      <c r="CNL111" s="1580" t="str">
        <f ca="1">INDIRECT(ADDRESS(CMW194,Dev!$DN$85,,,Table!$A$1))</f>
        <v>PRLTE-C043</v>
      </c>
      <c r="CNM111" s="1581"/>
      <c r="CNN111" s="1581"/>
      <c r="CNO111" s="1582"/>
      <c r="CNP111" s="358"/>
      <c r="CNQ111" s="358"/>
      <c r="CNR111" s="359"/>
      <c r="CNS111" s="354"/>
      <c r="CNT111" s="1562" t="str">
        <f ca="1">INDIRECT(ADDRESS(CNS194,Dev!$CT$85,,,Table!$A$1))</f>
        <v>PRLEH-L084</v>
      </c>
      <c r="CNU111" s="1563"/>
      <c r="CNV111" s="1563"/>
      <c r="CNW111" s="1564"/>
      <c r="CNX111" s="355"/>
      <c r="CNY111" s="1540" t="str">
        <f ca="1">INDIRECT(ADDRESS(CNS194,Dev!$CO$85,,,Table!$A$1))</f>
        <v>PRLTE-L084</v>
      </c>
      <c r="CNZ111" s="1541"/>
      <c r="COA111" s="1541"/>
      <c r="COB111" s="1542"/>
      <c r="COC111" s="355"/>
      <c r="COD111" s="1549" t="str">
        <f ca="1">CONCATENATE(INDIRECT(ADDRESS(CNS194,Dev!$CJ$85,,,Table!$A$1)), Dev!$CL$85)</f>
        <v>4,135m</v>
      </c>
      <c r="COE111" s="1549"/>
      <c r="COF111" s="1549"/>
      <c r="COG111" s="1549"/>
      <c r="COH111" s="360"/>
      <c r="COI111" s="354"/>
      <c r="COJ111" s="1549" t="str">
        <f ca="1">CONCATENATE(INDIRECT(ADDRESS(COI194,Dev!$CJ$85,,,Table!$A$1)), Dev!$CL$85)</f>
        <v>4,135m</v>
      </c>
      <c r="COK111" s="1549"/>
      <c r="COL111" s="1549"/>
      <c r="COM111" s="1549"/>
      <c r="CON111" s="355"/>
      <c r="COO111" s="1540" t="str">
        <f ca="1">INDIRECT(ADDRESS(COI194,Dev!$CO$85,,,Table!$A$1))</f>
        <v>PRLTE-L085</v>
      </c>
      <c r="COP111" s="1541"/>
      <c r="COQ111" s="1541"/>
      <c r="COR111" s="1542"/>
      <c r="COS111" s="355"/>
      <c r="COT111" s="1562" t="str">
        <f ca="1">INDIRECT(ADDRESS(COI194,Dev!$CT$85,,,Table!$A$1))</f>
        <v>PRLEH-L085</v>
      </c>
      <c r="COU111" s="1563"/>
      <c r="COV111" s="1563"/>
      <c r="COW111" s="1564"/>
      <c r="COX111" s="356"/>
      <c r="COY111" s="357"/>
      <c r="COZ111" s="358"/>
      <c r="CPA111" s="358"/>
      <c r="CPB111" s="1599" t="str">
        <f ca="1">INDIRECT(ADDRESS(COY194,Dev!$DB$85,,,Table!$A$1))</f>
        <v>PRLEH-C044</v>
      </c>
      <c r="CPC111" s="1600"/>
      <c r="CPD111" s="1600"/>
      <c r="CPE111" s="1601"/>
      <c r="CPF111" s="358"/>
      <c r="CPG111" s="358"/>
      <c r="CPH111" s="358"/>
      <c r="CPI111" s="358"/>
      <c r="CPJ111" s="358"/>
      <c r="CPK111" s="358"/>
      <c r="CPL111" s="358"/>
      <c r="CPM111" s="358"/>
      <c r="CPN111" s="1580" t="str">
        <f ca="1">INDIRECT(ADDRESS(COY194,Dev!$DN$85,,,Table!$A$1))</f>
        <v>PRLTE-C044</v>
      </c>
      <c r="CPO111" s="1581"/>
      <c r="CPP111" s="1581"/>
      <c r="CPQ111" s="1582"/>
      <c r="CPR111" s="358"/>
      <c r="CPS111" s="358"/>
      <c r="CPT111" s="359"/>
      <c r="CPU111" s="354"/>
      <c r="CPV111" s="1562" t="str">
        <f ca="1">INDIRECT(ADDRESS(CPU194,Dev!$CT$85,,,Table!$A$1))</f>
        <v>PRLEH-L086</v>
      </c>
      <c r="CPW111" s="1563"/>
      <c r="CPX111" s="1563"/>
      <c r="CPY111" s="1564"/>
      <c r="CPZ111" s="355"/>
      <c r="CQA111" s="1540" t="str">
        <f ca="1">INDIRECT(ADDRESS(CPU194,Dev!$CO$85,,,Table!$A$1))</f>
        <v>PRLTE-L086</v>
      </c>
      <c r="CQB111" s="1541"/>
      <c r="CQC111" s="1541"/>
      <c r="CQD111" s="1542"/>
      <c r="CQE111" s="355"/>
      <c r="CQF111" s="1549" t="str">
        <f ca="1">CONCATENATE(INDIRECT(ADDRESS(CPU194,Dev!$CJ$85,,,Table!$A$1)), Dev!$CL$85)</f>
        <v>4,135m</v>
      </c>
      <c r="CQG111" s="1549"/>
      <c r="CQH111" s="1549"/>
      <c r="CQI111" s="1549"/>
      <c r="CQJ111" s="360"/>
      <c r="CQK111" s="354"/>
      <c r="CQL111" s="1549" t="str">
        <f ca="1">CONCATENATE(INDIRECT(ADDRESS(CQK194,Dev!$CJ$85,,,Table!$A$1)), Dev!$CL$85)</f>
        <v>4,135m</v>
      </c>
      <c r="CQM111" s="1549"/>
      <c r="CQN111" s="1549"/>
      <c r="CQO111" s="1549"/>
      <c r="CQP111" s="355"/>
      <c r="CQQ111" s="1540" t="str">
        <f ca="1">INDIRECT(ADDRESS(CQK194,Dev!$CO$85,,,Table!$A$1))</f>
        <v>PRLTE-L087</v>
      </c>
      <c r="CQR111" s="1541"/>
      <c r="CQS111" s="1541"/>
      <c r="CQT111" s="1542"/>
      <c r="CQU111" s="355"/>
      <c r="CQV111" s="1562" t="str">
        <f ca="1">INDIRECT(ADDRESS(CQK194,Dev!$CT$85,,,Table!$A$1))</f>
        <v>PRLEH-L087</v>
      </c>
      <c r="CQW111" s="1563"/>
      <c r="CQX111" s="1563"/>
      <c r="CQY111" s="1564"/>
      <c r="CQZ111" s="356"/>
      <c r="CRA111" s="357"/>
      <c r="CRB111" s="358"/>
      <c r="CRC111" s="358"/>
      <c r="CRD111" s="1599" t="str">
        <f ca="1">INDIRECT(ADDRESS(CRA194,Dev!$DB$85,,,Table!$A$1))</f>
        <v>PRLEH-C045</v>
      </c>
      <c r="CRE111" s="1600"/>
      <c r="CRF111" s="1600"/>
      <c r="CRG111" s="1601"/>
      <c r="CRH111" s="358"/>
      <c r="CRI111" s="358"/>
      <c r="CRJ111" s="358"/>
      <c r="CRK111" s="358"/>
      <c r="CRL111" s="358"/>
      <c r="CRM111" s="358"/>
      <c r="CRN111" s="358"/>
      <c r="CRO111" s="358"/>
      <c r="CRP111" s="1580" t="str">
        <f ca="1">INDIRECT(ADDRESS(CRA194,Dev!$DN$85,,,Table!$A$1))</f>
        <v>PRLTE-C045</v>
      </c>
      <c r="CRQ111" s="1581"/>
      <c r="CRR111" s="1581"/>
      <c r="CRS111" s="1582"/>
      <c r="CRT111" s="358"/>
      <c r="CRU111" s="358"/>
      <c r="CRV111" s="359"/>
      <c r="CRW111" s="354"/>
      <c r="CRX111" s="1562" t="str">
        <f ca="1">INDIRECT(ADDRESS(CRW194,Dev!$CT$85,,,Table!$A$1))</f>
        <v>PRLEH-L088</v>
      </c>
      <c r="CRY111" s="1563"/>
      <c r="CRZ111" s="1563"/>
      <c r="CSA111" s="1564"/>
      <c r="CSB111" s="355"/>
      <c r="CSC111" s="1540" t="str">
        <f ca="1">INDIRECT(ADDRESS(CRW194,Dev!$CO$85,,,Table!$A$1))</f>
        <v>PRLTE-L088</v>
      </c>
      <c r="CSD111" s="1541"/>
      <c r="CSE111" s="1541"/>
      <c r="CSF111" s="1542"/>
      <c r="CSG111" s="355"/>
      <c r="CSH111" s="1549" t="str">
        <f ca="1">CONCATENATE(INDIRECT(ADDRESS(CRW194,Dev!$CJ$85,,,Table!$A$1)), Dev!$CL$85)</f>
        <v>4,135m</v>
      </c>
      <c r="CSI111" s="1549"/>
      <c r="CSJ111" s="1549"/>
      <c r="CSK111" s="1549"/>
      <c r="CSL111" s="360"/>
      <c r="CSM111" s="354"/>
      <c r="CSN111" s="1549" t="str">
        <f ca="1">CONCATENATE(INDIRECT(ADDRESS(CSM194,Dev!$CJ$85,,,Table!$A$1)), Dev!$CL$85)</f>
        <v>4,135m</v>
      </c>
      <c r="CSO111" s="1549"/>
      <c r="CSP111" s="1549"/>
      <c r="CSQ111" s="1549"/>
      <c r="CSR111" s="355"/>
      <c r="CSS111" s="1540" t="str">
        <f ca="1">INDIRECT(ADDRESS(CSM194,Dev!$CO$85,,,Table!$A$1))</f>
        <v>PRLTE-L089</v>
      </c>
      <c r="CST111" s="1541"/>
      <c r="CSU111" s="1541"/>
      <c r="CSV111" s="1542"/>
      <c r="CSW111" s="355"/>
      <c r="CSX111" s="1562" t="str">
        <f ca="1">INDIRECT(ADDRESS(CSM194,Dev!$CT$85,,,Table!$A$1))</f>
        <v>PRLEH-L089</v>
      </c>
      <c r="CSY111" s="1563"/>
      <c r="CSZ111" s="1563"/>
      <c r="CTA111" s="1564"/>
      <c r="CTB111" s="356"/>
      <c r="CTC111" s="357"/>
      <c r="CTD111" s="358"/>
      <c r="CTE111" s="358"/>
      <c r="CTF111" s="1599" t="str">
        <f ca="1">INDIRECT(ADDRESS(CTC194,Dev!$DB$85,,,Table!$A$1))</f>
        <v>PRLEH-C046</v>
      </c>
      <c r="CTG111" s="1600"/>
      <c r="CTH111" s="1600"/>
      <c r="CTI111" s="1601"/>
      <c r="CTJ111" s="358"/>
      <c r="CTK111" s="358"/>
      <c r="CTL111" s="358"/>
      <c r="CTM111" s="358"/>
      <c r="CTN111" s="358"/>
      <c r="CTO111" s="358"/>
      <c r="CTP111" s="358"/>
      <c r="CTQ111" s="358"/>
      <c r="CTR111" s="1580" t="str">
        <f ca="1">INDIRECT(ADDRESS(CTC194,Dev!$DN$85,,,Table!$A$1))</f>
        <v>PRLTE-C046</v>
      </c>
      <c r="CTS111" s="1581"/>
      <c r="CTT111" s="1581"/>
      <c r="CTU111" s="1582"/>
      <c r="CTV111" s="358"/>
      <c r="CTW111" s="358"/>
      <c r="CTX111" s="359"/>
      <c r="CTY111" s="354"/>
      <c r="CTZ111" s="1562" t="str">
        <f ca="1">INDIRECT(ADDRESS(CTY194,Dev!$CT$85,,,Table!$A$1))</f>
        <v>PRLEH-L090</v>
      </c>
      <c r="CUA111" s="1563"/>
      <c r="CUB111" s="1563"/>
      <c r="CUC111" s="1564"/>
      <c r="CUD111" s="355"/>
      <c r="CUE111" s="1540" t="str">
        <f ca="1">INDIRECT(ADDRESS(CTY194,Dev!$CO$85,,,Table!$A$1))</f>
        <v>PRLTE-L090</v>
      </c>
      <c r="CUF111" s="1541"/>
      <c r="CUG111" s="1541"/>
      <c r="CUH111" s="1542"/>
      <c r="CUI111" s="355"/>
      <c r="CUJ111" s="1549" t="str">
        <f ca="1">CONCATENATE(INDIRECT(ADDRESS(CTY194,Dev!$CJ$85,,,Table!$A$1)), Dev!$CL$85)</f>
        <v>4,135m</v>
      </c>
      <c r="CUK111" s="1549"/>
      <c r="CUL111" s="1549"/>
      <c r="CUM111" s="1549"/>
      <c r="CUN111" s="360"/>
      <c r="CUO111" s="354"/>
      <c r="CUP111" s="1549" t="str">
        <f ca="1">CONCATENATE(INDIRECT(ADDRESS(CUO194,Dev!$CJ$85,,,Table!$A$1)), Dev!$CL$85)</f>
        <v>4,135m</v>
      </c>
      <c r="CUQ111" s="1549"/>
      <c r="CUR111" s="1549"/>
      <c r="CUS111" s="1549"/>
      <c r="CUT111" s="355"/>
      <c r="CUU111" s="1540" t="str">
        <f ca="1">INDIRECT(ADDRESS(CUO194,Dev!$CO$85,,,Table!$A$1))</f>
        <v>PRLTE-L091</v>
      </c>
      <c r="CUV111" s="1541"/>
      <c r="CUW111" s="1541"/>
      <c r="CUX111" s="1542"/>
      <c r="CUY111" s="355"/>
      <c r="CUZ111" s="1562" t="str">
        <f ca="1">INDIRECT(ADDRESS(CUO194,Dev!$CT$85,,,Table!$A$1))</f>
        <v>PRLEH-L091</v>
      </c>
      <c r="CVA111" s="1563"/>
      <c r="CVB111" s="1563"/>
      <c r="CVC111" s="1564"/>
      <c r="CVD111" s="356"/>
      <c r="CVE111" s="354"/>
      <c r="CVF111" s="1549" t="str">
        <f ca="1">CONCATENATE(INDIRECT(ADDRESS(CVE194,Dev!$CJ$85,,,Table!$A$1)), Dev!$CL$85)</f>
        <v>4,135m</v>
      </c>
      <c r="CVG111" s="1549"/>
      <c r="CVH111" s="1549"/>
      <c r="CVI111" s="1549"/>
      <c r="CVJ111" s="355"/>
      <c r="CVK111" s="1540" t="str">
        <f ca="1">INDIRECT(ADDRESS(CVE194,Dev!$CO$85,,,Table!$A$1))</f>
        <v>PRLTE-L092</v>
      </c>
      <c r="CVL111" s="1541"/>
      <c r="CVM111" s="1541"/>
      <c r="CVN111" s="1542"/>
      <c r="CVO111" s="355"/>
      <c r="CVP111" s="1562" t="str">
        <f ca="1">INDIRECT(ADDRESS(CVE194,Dev!$CT$85,,,Table!$A$1))</f>
        <v>PRLEH-L092</v>
      </c>
      <c r="CVQ111" s="1563"/>
      <c r="CVR111" s="1563"/>
      <c r="CVS111" s="1564"/>
      <c r="CVT111" s="356"/>
      <c r="CVU111" s="354"/>
      <c r="CVV111" s="1549" t="str">
        <f ca="1">CONCATENATE(INDIRECT(ADDRESS(CVU194,Dev!$CJ$85,,,Table!$A$1)), Dev!$CL$85)</f>
        <v>4,135m</v>
      </c>
      <c r="CVW111" s="1549"/>
      <c r="CVX111" s="1549"/>
      <c r="CVY111" s="1549"/>
      <c r="CVZ111" s="355"/>
      <c r="CWA111" s="1540" t="str">
        <f ca="1">INDIRECT(ADDRESS(CVU194,Dev!$CO$85,,,Table!$A$1))</f>
        <v>PRLTE-L093</v>
      </c>
      <c r="CWB111" s="1541"/>
      <c r="CWC111" s="1541"/>
      <c r="CWD111" s="1542"/>
      <c r="CWE111" s="355"/>
      <c r="CWF111" s="1562" t="str">
        <f ca="1">INDIRECT(ADDRESS(CVU194,Dev!$CT$85,,,Table!$A$1))</f>
        <v>PRLEH-L093</v>
      </c>
      <c r="CWG111" s="1563"/>
      <c r="CWH111" s="1563"/>
      <c r="CWI111" s="1564"/>
      <c r="CWJ111" s="356"/>
      <c r="CWK111" s="357"/>
      <c r="CWL111" s="358"/>
      <c r="CWM111" s="358"/>
      <c r="CWN111" s="1599" t="str">
        <f ca="1">INDIRECT(ADDRESS(CWK194,Dev!$DB$85,,,Table!$A$1))</f>
        <v>PRLEH-C047</v>
      </c>
      <c r="CWO111" s="1600"/>
      <c r="CWP111" s="1600"/>
      <c r="CWQ111" s="1601"/>
      <c r="CWR111" s="358"/>
      <c r="CWS111" s="358"/>
      <c r="CWT111" s="358"/>
      <c r="CWU111" s="358"/>
      <c r="CWV111" s="358"/>
      <c r="CWW111" s="358"/>
      <c r="CWX111" s="358"/>
      <c r="CWY111" s="358"/>
      <c r="CWZ111" s="1580" t="str">
        <f ca="1">INDIRECT(ADDRESS(CWK194,Dev!$DN$85,,,Table!$A$1))</f>
        <v>PRLTE-C047</v>
      </c>
      <c r="CXA111" s="1581"/>
      <c r="CXB111" s="1581"/>
      <c r="CXC111" s="1582"/>
      <c r="CXD111" s="358"/>
      <c r="CXE111" s="358"/>
      <c r="CXF111" s="359"/>
      <c r="CXG111" s="354"/>
      <c r="CXH111" s="1562" t="str">
        <f ca="1">INDIRECT(ADDRESS(CXG194,Dev!$CT$85,,,Table!$A$1))</f>
        <v>PRLEH-L094</v>
      </c>
      <c r="CXI111" s="1563"/>
      <c r="CXJ111" s="1563"/>
      <c r="CXK111" s="1564"/>
      <c r="CXL111" s="355"/>
      <c r="CXM111" s="1540" t="str">
        <f ca="1">INDIRECT(ADDRESS(CXG194,Dev!$CO$85,,,Table!$A$1))</f>
        <v>PRLTE-L094</v>
      </c>
      <c r="CXN111" s="1541"/>
      <c r="CXO111" s="1541"/>
      <c r="CXP111" s="1542"/>
      <c r="CXQ111" s="355"/>
      <c r="CXR111" s="1549" t="str">
        <f ca="1">CONCATENATE(INDIRECT(ADDRESS(CXG194,Dev!$CJ$85,,,Table!$A$1)), Dev!$CL$85)</f>
        <v>1m</v>
      </c>
      <c r="CXS111" s="1549"/>
      <c r="CXT111" s="1549"/>
      <c r="CXU111" s="1549"/>
      <c r="CXV111" s="360"/>
      <c r="CXW111" s="354"/>
      <c r="CXX111" s="1562" t="str">
        <f ca="1">INDIRECT(ADDRESS(CXW194,Dev!$CT$85,,,Table!$A$1))</f>
        <v>PRLEH-L095</v>
      </c>
      <c r="CXY111" s="1563"/>
      <c r="CXZ111" s="1563"/>
      <c r="CYA111" s="1564"/>
      <c r="CYB111" s="355"/>
      <c r="CYC111" s="1540" t="str">
        <f ca="1">INDIRECT(ADDRESS(CXW194,Dev!$CO$85,,,Table!$A$1))</f>
        <v>PRLTE-L095</v>
      </c>
      <c r="CYD111" s="1541"/>
      <c r="CYE111" s="1541"/>
      <c r="CYF111" s="1542"/>
      <c r="CYG111" s="355"/>
      <c r="CYH111" s="1549" t="str">
        <f ca="1">CONCATENATE(INDIRECT(ADDRESS(CXW194,Dev!$CJ$85,,,Table!$A$1)), Dev!$CL$85)</f>
        <v>4,135m</v>
      </c>
      <c r="CYI111" s="1549"/>
      <c r="CYJ111" s="1549"/>
      <c r="CYK111" s="1549"/>
      <c r="CYL111" s="360"/>
      <c r="CYM111" s="354"/>
      <c r="CYN111" s="1549" t="str">
        <f ca="1">CONCATENATE(INDIRECT(ADDRESS(CYM194,Dev!$CJ$85,,,Table!$A$1)), Dev!$CL$85)</f>
        <v>4,135m</v>
      </c>
      <c r="CYO111" s="1549"/>
      <c r="CYP111" s="1549"/>
      <c r="CYQ111" s="1549"/>
      <c r="CYR111" s="355"/>
      <c r="CYS111" s="1540" t="str">
        <f ca="1">INDIRECT(ADDRESS(CYM194,Dev!$CO$85,,,Table!$A$1))</f>
        <v>PRLTE-L096</v>
      </c>
      <c r="CYT111" s="1541"/>
      <c r="CYU111" s="1541"/>
      <c r="CYV111" s="1542"/>
      <c r="CYW111" s="355"/>
      <c r="CYX111" s="1562" t="str">
        <f ca="1">INDIRECT(ADDRESS(CYM194,Dev!$CT$85,,,Table!$A$1))</f>
        <v>PRLEH-L096</v>
      </c>
      <c r="CYY111" s="1563"/>
      <c r="CYZ111" s="1563"/>
      <c r="CZA111" s="1564"/>
      <c r="CZB111" s="356"/>
      <c r="CZC111" s="354"/>
      <c r="CZD111" s="1549" t="str">
        <f ca="1">CONCATENATE(INDIRECT(ADDRESS(CZC194,Dev!$CJ$85,,,Table!$A$1)), Dev!$CL$85)</f>
        <v>4,135m</v>
      </c>
      <c r="CZE111" s="1549"/>
      <c r="CZF111" s="1549"/>
      <c r="CZG111" s="1549"/>
      <c r="CZH111" s="355"/>
      <c r="CZI111" s="1540" t="str">
        <f ca="1">INDIRECT(ADDRESS(CZC194,Dev!$CO$85,,,Table!$A$1))</f>
        <v>PRLTE-L097</v>
      </c>
      <c r="CZJ111" s="1541"/>
      <c r="CZK111" s="1541"/>
      <c r="CZL111" s="1542"/>
      <c r="CZM111" s="355"/>
      <c r="CZN111" s="1562" t="str">
        <f ca="1">INDIRECT(ADDRESS(CZC194,Dev!$CT$85,,,Table!$A$1))</f>
        <v>PRLEH-L097</v>
      </c>
      <c r="CZO111" s="1563"/>
      <c r="CZP111" s="1563"/>
      <c r="CZQ111" s="1564"/>
      <c r="CZR111" s="356"/>
      <c r="CZS111" s="354"/>
      <c r="CZT111" s="1549" t="str">
        <f ca="1">CONCATENATE(INDIRECT(ADDRESS(CZS194,Dev!$CJ$85,,,Table!$A$1)), Dev!$CL$85)</f>
        <v>4,135m</v>
      </c>
      <c r="CZU111" s="1549"/>
      <c r="CZV111" s="1549"/>
      <c r="CZW111" s="1549"/>
      <c r="CZX111" s="355"/>
      <c r="CZY111" s="1540" t="str">
        <f ca="1">INDIRECT(ADDRESS(CZS194,Dev!$CO$85,,,Table!$A$1))</f>
        <v>PRLTE-L098</v>
      </c>
      <c r="CZZ111" s="1541"/>
      <c r="DAA111" s="1541"/>
      <c r="DAB111" s="1542"/>
      <c r="DAC111" s="355"/>
      <c r="DAD111" s="1562" t="str">
        <f ca="1">INDIRECT(ADDRESS(CZS194,Dev!$CT$85,,,Table!$A$1))</f>
        <v>PRLEH-L098</v>
      </c>
      <c r="DAE111" s="1563"/>
      <c r="DAF111" s="1563"/>
      <c r="DAG111" s="1564"/>
      <c r="DAH111" s="356"/>
      <c r="DAI111" s="357"/>
      <c r="DAJ111" s="358"/>
      <c r="DAK111" s="358"/>
      <c r="DAL111" s="1599" t="str">
        <f ca="1">INDIRECT(ADDRESS(DAI194,Dev!$DB$85,,,Table!$A$1))</f>
        <v>PRLEH-C048</v>
      </c>
      <c r="DAM111" s="1600"/>
      <c r="DAN111" s="1600"/>
      <c r="DAO111" s="1601"/>
      <c r="DAP111" s="358"/>
      <c r="DAQ111" s="358"/>
      <c r="DAR111" s="358"/>
      <c r="DAS111" s="358"/>
      <c r="DAT111" s="358"/>
      <c r="DAU111" s="358"/>
      <c r="DAV111" s="358"/>
      <c r="DAW111" s="358"/>
      <c r="DAX111" s="1580" t="str">
        <f ca="1">INDIRECT(ADDRESS(DAI194,Dev!$DN$85,,,Table!$A$1))</f>
        <v>PRLTE-C048</v>
      </c>
      <c r="DAY111" s="1581"/>
      <c r="DAZ111" s="1581"/>
      <c r="DBA111" s="1582"/>
      <c r="DBB111" s="358"/>
      <c r="DBC111" s="358"/>
      <c r="DBD111" s="359"/>
      <c r="DBE111" s="354"/>
      <c r="DBF111" s="1562" t="str">
        <f ca="1">INDIRECT(ADDRESS(DBE194,Dev!$CT$85,,,Table!$A$1))</f>
        <v>PRLEH-L099</v>
      </c>
      <c r="DBG111" s="1563"/>
      <c r="DBH111" s="1563"/>
      <c r="DBI111" s="1564"/>
      <c r="DBJ111" s="355"/>
      <c r="DBK111" s="1540" t="str">
        <f ca="1">INDIRECT(ADDRESS(DBE194,Dev!$CO$85,,,Table!$A$1))</f>
        <v>PRLTE-L099</v>
      </c>
      <c r="DBL111" s="1541"/>
      <c r="DBM111" s="1541"/>
      <c r="DBN111" s="1542"/>
      <c r="DBO111" s="355"/>
      <c r="DBP111" s="1549" t="str">
        <f ca="1">CONCATENATE(INDIRECT(ADDRESS(DBE194,Dev!$CJ$85,,,Table!$A$1)), Dev!$CL$85)</f>
        <v>4,135m</v>
      </c>
      <c r="DBQ111" s="1549"/>
      <c r="DBR111" s="1549"/>
      <c r="DBS111" s="1549"/>
      <c r="DBT111" s="360"/>
      <c r="DBU111" s="354"/>
      <c r="DBV111" s="1549" t="str">
        <f ca="1">CONCATENATE(INDIRECT(ADDRESS(DBU194,Dev!$CJ$85,,,Table!$A$1)), Dev!$CL$85)</f>
        <v>4,135m</v>
      </c>
      <c r="DBW111" s="1549"/>
      <c r="DBX111" s="1549"/>
      <c r="DBY111" s="1549"/>
      <c r="DBZ111" s="355"/>
      <c r="DCA111" s="1540" t="str">
        <f ca="1">INDIRECT(ADDRESS(DBU194,Dev!$CO$85,,,Table!$A$1))</f>
        <v>PRLTE-L100</v>
      </c>
      <c r="DCB111" s="1541"/>
      <c r="DCC111" s="1541"/>
      <c r="DCD111" s="1542"/>
      <c r="DCE111" s="355"/>
      <c r="DCF111" s="1562" t="str">
        <f ca="1">INDIRECT(ADDRESS(DBU194,Dev!$CT$85,,,Table!$A$1))</f>
        <v>PRLEH-L100</v>
      </c>
      <c r="DCG111" s="1563"/>
      <c r="DCH111" s="1563"/>
      <c r="DCI111" s="1564"/>
      <c r="DCJ111" s="356"/>
      <c r="DCK111" s="354"/>
      <c r="DCL111" s="1549" t="str">
        <f ca="1">CONCATENATE(INDIRECT(ADDRESS(DCK194,Dev!$CJ$85,,,Table!$A$1)), Dev!$CL$85)</f>
        <v>4,135m</v>
      </c>
      <c r="DCM111" s="1549"/>
      <c r="DCN111" s="1549"/>
      <c r="DCO111" s="1549"/>
      <c r="DCP111" s="355"/>
      <c r="DCQ111" s="1540" t="str">
        <f ca="1">INDIRECT(ADDRESS(DCK194,Dev!$CO$85,,,Table!$A$1))</f>
        <v>PRLTE-L101</v>
      </c>
      <c r="DCR111" s="1541"/>
      <c r="DCS111" s="1541"/>
      <c r="DCT111" s="1542"/>
      <c r="DCU111" s="355"/>
      <c r="DCV111" s="1562" t="str">
        <f ca="1">INDIRECT(ADDRESS(DCK194,Dev!$CT$85,,,Table!$A$1))</f>
        <v>PRLEH-L101</v>
      </c>
      <c r="DCW111" s="1563"/>
      <c r="DCX111" s="1563"/>
      <c r="DCY111" s="1564"/>
      <c r="DCZ111" s="356"/>
      <c r="DDA111" s="354"/>
      <c r="DDB111" s="1549" t="str">
        <f ca="1">CONCATENATE(INDIRECT(ADDRESS(DDA194,Dev!$CJ$85,,,Table!$A$1)), Dev!$CL$85)</f>
        <v>4,135m</v>
      </c>
      <c r="DDC111" s="1549"/>
      <c r="DDD111" s="1549"/>
      <c r="DDE111" s="1549"/>
      <c r="DDF111" s="355"/>
      <c r="DDG111" s="1540" t="str">
        <f ca="1">INDIRECT(ADDRESS(DDA194,Dev!$CO$85,,,Table!$A$1))</f>
        <v>PRLTE-L102</v>
      </c>
      <c r="DDH111" s="1541"/>
      <c r="DDI111" s="1541"/>
      <c r="DDJ111" s="1542"/>
      <c r="DDK111" s="355"/>
      <c r="DDL111" s="1562" t="str">
        <f ca="1">INDIRECT(ADDRESS(DDA194,Dev!$CT$85,,,Table!$A$1))</f>
        <v>PRLEH-L102</v>
      </c>
      <c r="DDM111" s="1563"/>
      <c r="DDN111" s="1563"/>
      <c r="DDO111" s="1564"/>
      <c r="DDP111" s="356"/>
      <c r="DDQ111" s="357"/>
      <c r="DDR111" s="358"/>
      <c r="DDS111" s="358"/>
      <c r="DDT111" s="1599" t="str">
        <f ca="1">INDIRECT(ADDRESS(DDQ194,Dev!$DB$85,,,Table!$A$1))</f>
        <v>PRLEH-C049</v>
      </c>
      <c r="DDU111" s="1600"/>
      <c r="DDV111" s="1600"/>
      <c r="DDW111" s="1601"/>
      <c r="DDX111" s="358"/>
      <c r="DDY111" s="358"/>
      <c r="DDZ111" s="358"/>
      <c r="DEA111" s="358"/>
      <c r="DEB111" s="358"/>
      <c r="DEC111" s="358"/>
      <c r="DED111" s="358"/>
      <c r="DEE111" s="358"/>
      <c r="DEF111" s="1580" t="str">
        <f ca="1">INDIRECT(ADDRESS(DDQ194,Dev!$DN$85,,,Table!$A$1))</f>
        <v>PRLTE-C049</v>
      </c>
      <c r="DEG111" s="1581"/>
      <c r="DEH111" s="1581"/>
      <c r="DEI111" s="1582"/>
      <c r="DEJ111" s="358"/>
      <c r="DEK111" s="358"/>
      <c r="DEL111" s="359"/>
      <c r="DEM111" s="354"/>
      <c r="DEN111" s="1562" t="str">
        <f ca="1">INDIRECT(ADDRESS(DEM194,Dev!$CT$85,,,Table!$A$1))</f>
        <v>PRLEH-L103</v>
      </c>
      <c r="DEO111" s="1563"/>
      <c r="DEP111" s="1563"/>
      <c r="DEQ111" s="1564"/>
      <c r="DER111" s="355"/>
      <c r="DES111" s="1540" t="str">
        <f ca="1">INDIRECT(ADDRESS(DEM194,Dev!$CO$85,,,Table!$A$1))</f>
        <v>PRLTE-L103</v>
      </c>
      <c r="DET111" s="1541"/>
      <c r="DEU111" s="1541"/>
      <c r="DEV111" s="1542"/>
      <c r="DEW111" s="355"/>
      <c r="DEX111" s="1549" t="str">
        <f ca="1">CONCATENATE(INDIRECT(ADDRESS(DEM194,Dev!$CJ$85,,,Table!$A$1)), Dev!$CL$85)</f>
        <v>4,135m</v>
      </c>
      <c r="DEY111" s="1549"/>
      <c r="DEZ111" s="1549"/>
      <c r="DFA111" s="1549"/>
      <c r="DFB111" s="360"/>
      <c r="DFC111" s="354"/>
      <c r="DFD111" s="1549" t="str">
        <f ca="1">CONCATENATE(INDIRECT(ADDRESS(DFC194,Dev!$CJ$85,,,Table!$A$1)), Dev!$CL$85)</f>
        <v>4,135m</v>
      </c>
      <c r="DFE111" s="1549"/>
      <c r="DFF111" s="1549"/>
      <c r="DFG111" s="1549"/>
      <c r="DFH111" s="355"/>
      <c r="DFI111" s="1540" t="str">
        <f ca="1">INDIRECT(ADDRESS(DFC194,Dev!$CO$85,,,Table!$A$1))</f>
        <v>PRLTE-L104</v>
      </c>
      <c r="DFJ111" s="1541"/>
      <c r="DFK111" s="1541"/>
      <c r="DFL111" s="1542"/>
      <c r="DFM111" s="355"/>
      <c r="DFN111" s="1562" t="str">
        <f ca="1">INDIRECT(ADDRESS(DFC194,Dev!$CT$85,,,Table!$A$1))</f>
        <v>PRLEH-L104</v>
      </c>
      <c r="DFO111" s="1563"/>
      <c r="DFP111" s="1563"/>
      <c r="DFQ111" s="1564"/>
      <c r="DFR111" s="356"/>
      <c r="DFS111" s="354"/>
      <c r="DFT111" s="1549" t="str">
        <f ca="1">CONCATENATE(INDIRECT(ADDRESS(DFS194,Dev!$CJ$85,,,Table!$A$1)), Dev!$CL$85)</f>
        <v>4,135m</v>
      </c>
      <c r="DFU111" s="1549"/>
      <c r="DFV111" s="1549"/>
      <c r="DFW111" s="1549"/>
      <c r="DFX111" s="355"/>
      <c r="DFY111" s="1540" t="str">
        <f ca="1">INDIRECT(ADDRESS(DFS194,Dev!$CO$85,,,Table!$A$1))</f>
        <v>PRLTE-L105</v>
      </c>
      <c r="DFZ111" s="1541"/>
      <c r="DGA111" s="1541"/>
      <c r="DGB111" s="1542"/>
      <c r="DGC111" s="355"/>
      <c r="DGD111" s="1562" t="str">
        <f ca="1">INDIRECT(ADDRESS(DFS194,Dev!$CT$85,,,Table!$A$1))</f>
        <v>PRLEH-L105</v>
      </c>
      <c r="DGE111" s="1563"/>
      <c r="DGF111" s="1563"/>
      <c r="DGG111" s="1564"/>
      <c r="DGH111" s="356"/>
      <c r="DGI111" s="354"/>
      <c r="DGJ111" s="1549" t="str">
        <f ca="1">CONCATENATE(INDIRECT(ADDRESS(DGI194,Dev!$CJ$85,,,Table!$A$1)), Dev!$CL$85)</f>
        <v>4,135m</v>
      </c>
      <c r="DGK111" s="1549"/>
      <c r="DGL111" s="1549"/>
      <c r="DGM111" s="1549"/>
      <c r="DGN111" s="355"/>
      <c r="DGO111" s="1540" t="str">
        <f ca="1">INDIRECT(ADDRESS(DGI194,Dev!$CO$85,,,Table!$A$1))</f>
        <v>PRLTE-L106</v>
      </c>
      <c r="DGP111" s="1541"/>
      <c r="DGQ111" s="1541"/>
      <c r="DGR111" s="1542"/>
      <c r="DGS111" s="355"/>
      <c r="DGT111" s="1562" t="str">
        <f ca="1">INDIRECT(ADDRESS(DGI194,Dev!$CT$85,,,Table!$A$1))</f>
        <v>PRLEH-L106</v>
      </c>
      <c r="DGU111" s="1563"/>
      <c r="DGV111" s="1563"/>
      <c r="DGW111" s="1564"/>
      <c r="DGX111" s="356"/>
      <c r="DGY111" s="357"/>
      <c r="DGZ111" s="358"/>
      <c r="DHA111" s="358"/>
      <c r="DHB111" s="1599" t="str">
        <f ca="1">INDIRECT(ADDRESS(DGY194,Dev!$DB$85,,,Table!$A$1))</f>
        <v>PRLEH-C050</v>
      </c>
      <c r="DHC111" s="1600"/>
      <c r="DHD111" s="1600"/>
      <c r="DHE111" s="1601"/>
      <c r="DHF111" s="358"/>
      <c r="DHG111" s="358"/>
      <c r="DHH111" s="358"/>
      <c r="DHI111" s="358"/>
      <c r="DHJ111" s="358"/>
      <c r="DHK111" s="358"/>
      <c r="DHL111" s="358"/>
      <c r="DHM111" s="358"/>
      <c r="DHN111" s="1580" t="str">
        <f ca="1">INDIRECT(ADDRESS(DGY194,Dev!$DN$85,,,Table!$A$1))</f>
        <v>PRLTE-C050</v>
      </c>
      <c r="DHO111" s="1581"/>
      <c r="DHP111" s="1581"/>
      <c r="DHQ111" s="1582"/>
      <c r="DHR111" s="358"/>
      <c r="DHS111" s="358"/>
      <c r="DHT111" s="359"/>
      <c r="DHU111" s="354"/>
      <c r="DHV111" s="1562" t="str">
        <f ca="1">INDIRECT(ADDRESS(DHU194,Dev!$CT$85,,,Table!$A$1))</f>
        <v>PRLEH-L107</v>
      </c>
      <c r="DHW111" s="1563"/>
      <c r="DHX111" s="1563"/>
      <c r="DHY111" s="1564"/>
      <c r="DHZ111" s="355"/>
      <c r="DIA111" s="1540" t="str">
        <f ca="1">INDIRECT(ADDRESS(DHU194,Dev!$CO$85,,,Table!$A$1))</f>
        <v>PRLTE-L107</v>
      </c>
      <c r="DIB111" s="1541"/>
      <c r="DIC111" s="1541"/>
      <c r="DID111" s="1542"/>
      <c r="DIE111" s="355"/>
      <c r="DIF111" s="1549" t="str">
        <f ca="1">CONCATENATE(INDIRECT(ADDRESS(DHU194,Dev!$CJ$85,,,Table!$A$1)), Dev!$CL$85)</f>
        <v>4,135m</v>
      </c>
      <c r="DIG111" s="1549"/>
      <c r="DIH111" s="1549"/>
      <c r="DII111" s="1549"/>
      <c r="DIJ111" s="360"/>
      <c r="DIK111" s="354"/>
      <c r="DIL111" s="1549" t="str">
        <f ca="1">CONCATENATE(INDIRECT(ADDRESS(DIK194,Dev!$CJ$85,,,Table!$A$1)), Dev!$CL$85)</f>
        <v>4,135m</v>
      </c>
      <c r="DIM111" s="1549"/>
      <c r="DIN111" s="1549"/>
      <c r="DIO111" s="1549"/>
      <c r="DIP111" s="355"/>
      <c r="DIQ111" s="1540" t="str">
        <f ca="1">INDIRECT(ADDRESS(DIK194,Dev!$CO$85,,,Table!$A$1))</f>
        <v>PRLTE-L108</v>
      </c>
      <c r="DIR111" s="1541"/>
      <c r="DIS111" s="1541"/>
      <c r="DIT111" s="1542"/>
      <c r="DIU111" s="355"/>
      <c r="DIV111" s="1562" t="str">
        <f ca="1">INDIRECT(ADDRESS(DIK194,Dev!$CT$85,,,Table!$A$1))</f>
        <v>PRLEH-L108</v>
      </c>
      <c r="DIW111" s="1563"/>
      <c r="DIX111" s="1563"/>
      <c r="DIY111" s="1564"/>
      <c r="DIZ111" s="356"/>
      <c r="DJA111" s="354"/>
      <c r="DJB111" s="1549" t="str">
        <f ca="1">CONCATENATE(INDIRECT(ADDRESS(DJA194,Dev!$CJ$85,,,Table!$A$1)), Dev!$CL$85)</f>
        <v>4,135m</v>
      </c>
      <c r="DJC111" s="1549"/>
      <c r="DJD111" s="1549"/>
      <c r="DJE111" s="1549"/>
      <c r="DJF111" s="355"/>
      <c r="DJG111" s="1540" t="str">
        <f ca="1">INDIRECT(ADDRESS(DJA194,Dev!$CO$85,,,Table!$A$1))</f>
        <v>PRLTE-L109</v>
      </c>
      <c r="DJH111" s="1541"/>
      <c r="DJI111" s="1541"/>
      <c r="DJJ111" s="1542"/>
      <c r="DJK111" s="355"/>
      <c r="DJL111" s="1562" t="str">
        <f ca="1">INDIRECT(ADDRESS(DJA194,Dev!$CT$85,,,Table!$A$1))</f>
        <v>PRLEH-L109</v>
      </c>
      <c r="DJM111" s="1563"/>
      <c r="DJN111" s="1563"/>
      <c r="DJO111" s="1564"/>
      <c r="DJP111" s="356"/>
      <c r="DJQ111" s="354"/>
      <c r="DJR111" s="1549" t="str">
        <f ca="1">CONCATENATE(INDIRECT(ADDRESS(DJQ194,Dev!$CJ$85,,,Table!$A$1)), Dev!$CL$85)</f>
        <v>4,135m</v>
      </c>
      <c r="DJS111" s="1549"/>
      <c r="DJT111" s="1549"/>
      <c r="DJU111" s="1549"/>
      <c r="DJV111" s="355"/>
      <c r="DJW111" s="1540" t="str">
        <f ca="1">INDIRECT(ADDRESS(DJQ194,Dev!$CO$85,,,Table!$A$1))</f>
        <v>PRLTE-L110</v>
      </c>
      <c r="DJX111" s="1541"/>
      <c r="DJY111" s="1541"/>
      <c r="DJZ111" s="1542"/>
      <c r="DKA111" s="355"/>
      <c r="DKB111" s="1562" t="str">
        <f ca="1">INDIRECT(ADDRESS(DJQ194,Dev!$CT$85,,,Table!$A$1))</f>
        <v>PRLEH-L110</v>
      </c>
      <c r="DKC111" s="1563"/>
      <c r="DKD111" s="1563"/>
      <c r="DKE111" s="1564"/>
      <c r="DKF111" s="356"/>
      <c r="DKG111" s="357"/>
      <c r="DKH111" s="358"/>
      <c r="DKI111" s="358"/>
      <c r="DKJ111" s="1599" t="str">
        <f ca="1">INDIRECT(ADDRESS(DKG194,Dev!$DB$85,,,Table!$A$1))</f>
        <v>PRLEH-C051</v>
      </c>
      <c r="DKK111" s="1600"/>
      <c r="DKL111" s="1600"/>
      <c r="DKM111" s="1601"/>
      <c r="DKN111" s="358"/>
      <c r="DKO111" s="358"/>
      <c r="DKP111" s="358"/>
      <c r="DKQ111" s="358"/>
      <c r="DKR111" s="358"/>
      <c r="DKS111" s="358"/>
      <c r="DKT111" s="358"/>
      <c r="DKU111" s="358"/>
      <c r="DKV111" s="1580" t="str">
        <f ca="1">INDIRECT(ADDRESS(DKG194,Dev!$DN$85,,,Table!$A$1))</f>
        <v>PRLTE-C051</v>
      </c>
      <c r="DKW111" s="1581"/>
      <c r="DKX111" s="1581"/>
      <c r="DKY111" s="1582"/>
      <c r="DKZ111" s="358"/>
      <c r="DLA111" s="358"/>
      <c r="DLB111" s="359"/>
      <c r="DLC111" s="354"/>
      <c r="DLD111" s="1562" t="str">
        <f ca="1">INDIRECT(ADDRESS(DLC194,Dev!$CT$85,,,Table!$A$1))</f>
        <v>PRLEH-L111</v>
      </c>
      <c r="DLE111" s="1563"/>
      <c r="DLF111" s="1563"/>
      <c r="DLG111" s="1564"/>
      <c r="DLH111" s="355"/>
      <c r="DLI111" s="1540" t="str">
        <f ca="1">INDIRECT(ADDRESS(DLC194,Dev!$CO$85,,,Table!$A$1))</f>
        <v>PRLTE-L111</v>
      </c>
      <c r="DLJ111" s="1541"/>
      <c r="DLK111" s="1541"/>
      <c r="DLL111" s="1542"/>
      <c r="DLM111" s="355"/>
      <c r="DLN111" s="1549" t="str">
        <f ca="1">CONCATENATE(INDIRECT(ADDRESS(DLC194,Dev!$CJ$85,,,Table!$A$1)), Dev!$CL$85)</f>
        <v>4,135m</v>
      </c>
      <c r="DLO111" s="1549"/>
      <c r="DLP111" s="1549"/>
      <c r="DLQ111" s="1549"/>
      <c r="DLR111" s="360"/>
      <c r="DLS111" s="354"/>
      <c r="DLT111" s="1549" t="str">
        <f ca="1">CONCATENATE(INDIRECT(ADDRESS(DLS194,Dev!$CJ$85,,,Table!$A$1)), Dev!$CL$85)</f>
        <v>4,135m</v>
      </c>
      <c r="DLU111" s="1549"/>
      <c r="DLV111" s="1549"/>
      <c r="DLW111" s="1549"/>
      <c r="DLX111" s="355"/>
      <c r="DLY111" s="1540" t="str">
        <f ca="1">INDIRECT(ADDRESS(DLS194,Dev!$CO$85,,,Table!$A$1))</f>
        <v>PRLTE-L112</v>
      </c>
      <c r="DLZ111" s="1541"/>
      <c r="DMA111" s="1541"/>
      <c r="DMB111" s="1542"/>
      <c r="DMC111" s="355"/>
      <c r="DMD111" s="1562" t="str">
        <f ca="1">INDIRECT(ADDRESS(DLS194,Dev!$CT$85,,,Table!$A$1))</f>
        <v>PRLEH-L112</v>
      </c>
      <c r="DME111" s="1563"/>
      <c r="DMF111" s="1563"/>
      <c r="DMG111" s="1564"/>
      <c r="DMH111" s="356"/>
      <c r="DMI111" s="354"/>
      <c r="DMJ111" s="1549" t="str">
        <f ca="1">CONCATENATE(INDIRECT(ADDRESS(DMI194,Dev!$CJ$85,,,Table!$A$1)), Dev!$CL$85)</f>
        <v>4,135m</v>
      </c>
      <c r="DMK111" s="1549"/>
      <c r="DML111" s="1549"/>
      <c r="DMM111" s="1549"/>
      <c r="DMN111" s="355"/>
      <c r="DMO111" s="1540" t="str">
        <f ca="1">INDIRECT(ADDRESS(DMI194,Dev!$CO$85,,,Table!$A$1))</f>
        <v>PRLTE-L113</v>
      </c>
      <c r="DMP111" s="1541"/>
      <c r="DMQ111" s="1541"/>
      <c r="DMR111" s="1542"/>
      <c r="DMS111" s="355"/>
      <c r="DMT111" s="1562" t="str">
        <f ca="1">INDIRECT(ADDRESS(DMI194,Dev!$CT$85,,,Table!$A$1))</f>
        <v>PRLEH-L113</v>
      </c>
      <c r="DMU111" s="1563"/>
      <c r="DMV111" s="1563"/>
      <c r="DMW111" s="1564"/>
      <c r="DMX111" s="356"/>
      <c r="DMY111" s="354"/>
      <c r="DMZ111" s="1549" t="str">
        <f ca="1">CONCATENATE(INDIRECT(ADDRESS(DMY194,Dev!$CJ$85,,,Table!$A$1)), Dev!$CL$85)</f>
        <v>4,135m</v>
      </c>
      <c r="DNA111" s="1549"/>
      <c r="DNB111" s="1549"/>
      <c r="DNC111" s="1549"/>
      <c r="DND111" s="355"/>
      <c r="DNE111" s="1540" t="str">
        <f ca="1">INDIRECT(ADDRESS(DMY194,Dev!$CO$85,,,Table!$A$1))</f>
        <v>PRLTE-L114</v>
      </c>
      <c r="DNF111" s="1541"/>
      <c r="DNG111" s="1541"/>
      <c r="DNH111" s="1542"/>
      <c r="DNI111" s="355"/>
      <c r="DNJ111" s="1562" t="str">
        <f ca="1">INDIRECT(ADDRESS(DMY194,Dev!$CT$85,,,Table!$A$1))</f>
        <v>PRLEH-L114</v>
      </c>
      <c r="DNK111" s="1563"/>
      <c r="DNL111" s="1563"/>
      <c r="DNM111" s="1564"/>
      <c r="DNN111" s="356"/>
      <c r="DNO111" s="357"/>
      <c r="DNP111" s="358"/>
      <c r="DNQ111" s="358"/>
      <c r="DNR111" s="1599" t="str">
        <f ca="1">INDIRECT(ADDRESS(DNO194,Dev!$DB$85,,,Table!$A$1))</f>
        <v>PRLEH-C052</v>
      </c>
      <c r="DNS111" s="1600"/>
      <c r="DNT111" s="1600"/>
      <c r="DNU111" s="1601"/>
      <c r="DNV111" s="358"/>
      <c r="DNW111" s="358"/>
      <c r="DNX111" s="358"/>
      <c r="DNY111" s="358"/>
      <c r="DNZ111" s="358"/>
      <c r="DOA111" s="358"/>
      <c r="DOB111" s="358"/>
      <c r="DOC111" s="358"/>
      <c r="DOD111" s="1580" t="str">
        <f ca="1">INDIRECT(ADDRESS(DNO194,Dev!$DN$85,,,Table!$A$1))</f>
        <v>PRLTE-C052</v>
      </c>
      <c r="DOE111" s="1581"/>
      <c r="DOF111" s="1581"/>
      <c r="DOG111" s="1582"/>
      <c r="DOH111" s="358"/>
      <c r="DOI111" s="358"/>
      <c r="DOJ111" s="359"/>
      <c r="DOK111" s="354"/>
      <c r="DOL111" s="1562" t="str">
        <f ca="1">INDIRECT(ADDRESS(DOK194,Dev!$CT$85,,,Table!$A$1))</f>
        <v>PRLEH-L115</v>
      </c>
      <c r="DOM111" s="1563"/>
      <c r="DON111" s="1563"/>
      <c r="DOO111" s="1564"/>
      <c r="DOP111" s="355"/>
      <c r="DOQ111" s="1540" t="str">
        <f ca="1">INDIRECT(ADDRESS(DOK194,Dev!$CO$85,,,Table!$A$1))</f>
        <v>PRLTE-L115</v>
      </c>
      <c r="DOR111" s="1541"/>
      <c r="DOS111" s="1541"/>
      <c r="DOT111" s="1542"/>
      <c r="DOU111" s="355"/>
      <c r="DOV111" s="1549" t="str">
        <f ca="1">CONCATENATE(INDIRECT(ADDRESS(DOK194,Dev!$CJ$85,,,Table!$A$1)), Dev!$CL$85)</f>
        <v>1m</v>
      </c>
      <c r="DOW111" s="1549"/>
      <c r="DOX111" s="1549"/>
      <c r="DOY111" s="1549"/>
      <c r="DOZ111" s="360"/>
      <c r="DPA111" s="354"/>
      <c r="DPB111" s="1562" t="str">
        <f ca="1">INDIRECT(ADDRESS(DPA194,Dev!$CT$85,,,Table!$A$1))</f>
        <v>PRLEH-L116</v>
      </c>
      <c r="DPC111" s="1563"/>
      <c r="DPD111" s="1563"/>
      <c r="DPE111" s="1564"/>
      <c r="DPF111" s="355"/>
      <c r="DPG111" s="1540" t="str">
        <f ca="1">INDIRECT(ADDRESS(DPA194,Dev!$CO$85,,,Table!$A$1))</f>
        <v>PRLTE-L116</v>
      </c>
      <c r="DPH111" s="1541"/>
      <c r="DPI111" s="1541"/>
      <c r="DPJ111" s="1542"/>
      <c r="DPK111" s="355"/>
      <c r="DPL111" s="1549" t="str">
        <f ca="1">CONCATENATE(INDIRECT(ADDRESS(DPA194,Dev!$CJ$85,,,Table!$A$1)), Dev!$CL$85)</f>
        <v>4,135m</v>
      </c>
      <c r="DPM111" s="1549"/>
      <c r="DPN111" s="1549"/>
      <c r="DPO111" s="1549"/>
      <c r="DPP111" s="360"/>
      <c r="DPQ111" s="354"/>
      <c r="DPR111" s="1562" t="str">
        <f ca="1">INDIRECT(ADDRESS(DPQ194,Dev!$CT$85,,,Table!$A$1))</f>
        <v>PRLEH-L117</v>
      </c>
      <c r="DPS111" s="1563"/>
      <c r="DPT111" s="1563"/>
      <c r="DPU111" s="1564"/>
      <c r="DPV111" s="355"/>
      <c r="DPW111" s="1540" t="str">
        <f ca="1">INDIRECT(ADDRESS(DPQ194,Dev!$CO$85,,,Table!$A$1))</f>
        <v>PRLTE-L117</v>
      </c>
      <c r="DPX111" s="1541"/>
      <c r="DPY111" s="1541"/>
      <c r="DPZ111" s="1542"/>
      <c r="DQA111" s="355"/>
      <c r="DQB111" s="1549" t="str">
        <f ca="1">CONCATENATE(INDIRECT(ADDRESS(DPQ194,Dev!$CJ$85,,,Table!$A$1)), Dev!$CL$85)</f>
        <v>4,135m</v>
      </c>
      <c r="DQC111" s="1549"/>
      <c r="DQD111" s="1549"/>
      <c r="DQE111" s="1549"/>
      <c r="DQF111" s="360"/>
      <c r="DQG111" s="354"/>
      <c r="DQH111" s="1549" t="str">
        <f ca="1">CONCATENATE(INDIRECT(ADDRESS(DQG194,Dev!$CJ$85,,,Table!$A$1)), Dev!$CL$85)</f>
        <v>4,135m</v>
      </c>
      <c r="DQI111" s="1549"/>
      <c r="DQJ111" s="1549"/>
      <c r="DQK111" s="1549"/>
      <c r="DQL111" s="355"/>
      <c r="DQM111" s="1540" t="str">
        <f ca="1">INDIRECT(ADDRESS(DQG194,Dev!$CO$85,,,Table!$A$1))</f>
        <v>PRLTE-L118</v>
      </c>
      <c r="DQN111" s="1541"/>
      <c r="DQO111" s="1541"/>
      <c r="DQP111" s="1542"/>
      <c r="DQQ111" s="355"/>
      <c r="DQR111" s="1562" t="str">
        <f ca="1">INDIRECT(ADDRESS(DQG194,Dev!$CT$85,,,Table!$A$1))</f>
        <v>PRLEH-L118</v>
      </c>
      <c r="DQS111" s="1563"/>
      <c r="DQT111" s="1563"/>
      <c r="DQU111" s="1564"/>
      <c r="DQV111" s="356"/>
      <c r="DQW111" s="354"/>
      <c r="DQX111" s="1549" t="str">
        <f ca="1">CONCATENATE(INDIRECT(ADDRESS(DQW194,Dev!$CJ$85,,,Table!$A$1)), Dev!$CL$85)</f>
        <v>4,135m</v>
      </c>
      <c r="DQY111" s="1549"/>
      <c r="DQZ111" s="1549"/>
      <c r="DRA111" s="1549"/>
      <c r="DRB111" s="355"/>
      <c r="DRC111" s="1540" t="str">
        <f ca="1">INDIRECT(ADDRESS(DQW194,Dev!$CO$85,,,Table!$A$1))</f>
        <v>PRLTE-L119</v>
      </c>
      <c r="DRD111" s="1541"/>
      <c r="DRE111" s="1541"/>
      <c r="DRF111" s="1542"/>
      <c r="DRG111" s="355"/>
      <c r="DRH111" s="1562" t="str">
        <f ca="1">INDIRECT(ADDRESS(DQW194,Dev!$CT$85,,,Table!$A$1))</f>
        <v>PRLEH-L119</v>
      </c>
      <c r="DRI111" s="1563"/>
      <c r="DRJ111" s="1563"/>
      <c r="DRK111" s="1564"/>
      <c r="DRL111" s="356"/>
      <c r="DRM111" s="357"/>
      <c r="DRN111" s="358"/>
      <c r="DRO111" s="358"/>
      <c r="DRP111" s="1599" t="str">
        <f ca="1">INDIRECT(ADDRESS(DRM194,Dev!$DB$85,,,Table!$A$1))</f>
        <v>PRLEH-C053</v>
      </c>
      <c r="DRQ111" s="1600"/>
      <c r="DRR111" s="1600"/>
      <c r="DRS111" s="1601"/>
      <c r="DRT111" s="358"/>
      <c r="DRU111" s="358"/>
      <c r="DRV111" s="358"/>
      <c r="DRW111" s="358"/>
      <c r="DRX111" s="358"/>
      <c r="DRY111" s="358"/>
      <c r="DRZ111" s="358"/>
      <c r="DSA111" s="358"/>
      <c r="DSB111" s="1580" t="str">
        <f ca="1">INDIRECT(ADDRESS(DRM194,Dev!$DN$85,,,Table!$A$1))</f>
        <v>PRLTE-C053</v>
      </c>
      <c r="DSC111" s="1581"/>
      <c r="DSD111" s="1581"/>
      <c r="DSE111" s="1582"/>
      <c r="DSF111" s="358"/>
      <c r="DSG111" s="358"/>
      <c r="DSH111" s="359"/>
      <c r="DSI111" s="354"/>
      <c r="DSJ111" s="1562" t="str">
        <f ca="1">INDIRECT(ADDRESS(DSI194,Dev!$CT$85,,,Table!$A$1))</f>
        <v>PRLEH-L120</v>
      </c>
      <c r="DSK111" s="1563"/>
      <c r="DSL111" s="1563"/>
      <c r="DSM111" s="1564"/>
      <c r="DSN111" s="355"/>
      <c r="DSO111" s="1540" t="str">
        <f ca="1">INDIRECT(ADDRESS(DSI194,Dev!$CO$85,,,Table!$A$1))</f>
        <v>PRLTE-L120</v>
      </c>
      <c r="DSP111" s="1541"/>
      <c r="DSQ111" s="1541"/>
      <c r="DSR111" s="1542"/>
      <c r="DSS111" s="355"/>
      <c r="DST111" s="1549" t="str">
        <f ca="1">CONCATENATE(INDIRECT(ADDRESS(DSI194,Dev!$CJ$85,,,Table!$A$1)), Dev!$CL$85)</f>
        <v>3m</v>
      </c>
      <c r="DSU111" s="1549"/>
      <c r="DSV111" s="1549"/>
      <c r="DSW111" s="1549"/>
      <c r="DSX111" s="360"/>
      <c r="DSY111" s="1684" t="str">
        <f>Table!$BY$217</f>
        <v>PRLEH-G004</v>
      </c>
      <c r="DSZ111" s="1563"/>
      <c r="DTA111" s="1563"/>
      <c r="DTB111" s="1564"/>
      <c r="DTC111" s="352"/>
      <c r="DTD111" s="352"/>
      <c r="DTE111" s="1540" t="str">
        <f>Table!$BY$218</f>
        <v>PRLTE-G004</v>
      </c>
      <c r="DTF111" s="1541"/>
      <c r="DTG111" s="1541"/>
      <c r="DTH111" s="1605"/>
      <c r="DTI111" s="348"/>
      <c r="DTJ111" s="348"/>
      <c r="DTK111" s="348"/>
      <c r="DTL111" s="348"/>
      <c r="DTM111" s="348"/>
      <c r="DTN111" s="348"/>
      <c r="DTO111" s="348"/>
      <c r="DTP111" s="348"/>
      <c r="DTQ111" s="363"/>
      <c r="DTW111" s="236"/>
      <c r="DUA111" s="227"/>
      <c r="DUB111" s="227"/>
      <c r="DUC111" s="227"/>
      <c r="DUF111" s="238"/>
      <c r="DUW111" s="236"/>
      <c r="DUZ111" s="271"/>
      <c r="DVC111" s="238"/>
      <c r="DVL111" s="1529"/>
      <c r="DVM111" s="1531"/>
      <c r="DVN111" s="237"/>
      <c r="DVQ111" s="1529"/>
      <c r="DVR111" s="1532"/>
      <c r="DVS111" s="1192"/>
      <c r="DWB111" s="1532"/>
      <c r="DWC111" s="1532"/>
      <c r="DWD111" s="237"/>
      <c r="DWE111" s="1195"/>
      <c r="DWF111" s="1195"/>
      <c r="DWG111" s="1529"/>
      <c r="DWH111" s="1532"/>
      <c r="DWI111" s="1192"/>
      <c r="DWL111" s="1195"/>
      <c r="DWM111" s="1195"/>
      <c r="DWN111" s="1195"/>
      <c r="DWO111" s="1195"/>
      <c r="DWP111" s="1195"/>
      <c r="DWQ111" s="1195"/>
      <c r="DWR111" s="1532"/>
      <c r="DWS111" s="1532"/>
      <c r="DWT111" s="237"/>
      <c r="DWU111" s="1195"/>
      <c r="DWV111" s="1195"/>
      <c r="DWW111" s="1529"/>
      <c r="DWX111" s="1532"/>
      <c r="DWY111" s="1192"/>
      <c r="DWZ111" s="1195"/>
      <c r="DXA111" s="1195"/>
      <c r="DXB111" s="1195"/>
      <c r="DXC111" s="1195"/>
      <c r="DXD111" s="1195"/>
      <c r="DXE111" s="1195"/>
      <c r="DXF111" s="1195"/>
      <c r="DXG111" s="1195"/>
      <c r="DXH111" s="1532"/>
      <c r="DXI111" s="1532"/>
      <c r="DXJ111" s="237"/>
      <c r="DXK111" s="1195"/>
      <c r="DXL111" s="1195"/>
      <c r="DXM111" s="1529"/>
      <c r="DXN111" s="1532"/>
      <c r="DXO111" s="1192"/>
      <c r="DXP111" s="1195"/>
      <c r="DXQ111" s="1195"/>
      <c r="DXR111" s="1195"/>
      <c r="DXS111" s="1195"/>
      <c r="DXT111" s="1195"/>
      <c r="DXU111" s="1195"/>
      <c r="DXV111" s="1195"/>
      <c r="DXW111" s="1195"/>
      <c r="DXX111" s="1195"/>
      <c r="DXY111" s="1195"/>
      <c r="DXZ111" s="237"/>
      <c r="DYA111" s="1195"/>
      <c r="DYB111" s="1195"/>
      <c r="DYC111" s="1195"/>
      <c r="DYD111" s="1195"/>
      <c r="DYE111" s="1192"/>
      <c r="DYF111" s="1195"/>
      <c r="DYG111" s="1195"/>
      <c r="DYH111" s="1195"/>
      <c r="DYI111" s="1195"/>
      <c r="DYJ111" s="1195"/>
      <c r="DYK111" s="1195"/>
      <c r="DYL111" s="1194"/>
      <c r="DYM111" s="1195"/>
      <c r="DYN111" s="1195"/>
      <c r="DYO111" s="1195"/>
      <c r="DYP111" s="1195"/>
      <c r="DYQ111" s="1195"/>
      <c r="DYR111" s="1194"/>
      <c r="DYS111" s="1195"/>
      <c r="DYT111" s="1195"/>
      <c r="DYU111" s="1195"/>
      <c r="DYV111" s="1195"/>
      <c r="DYW111" s="1195"/>
      <c r="DYX111" s="1195"/>
      <c r="DYY111" s="1193"/>
      <c r="DZC111" s="237"/>
      <c r="DZD111" s="1195"/>
      <c r="DZE111" s="1195"/>
      <c r="DZF111" s="1194"/>
      <c r="DZG111" s="1195"/>
      <c r="DZH111" s="1195"/>
      <c r="DZI111" s="1195"/>
      <c r="DZJ111" s="1195"/>
      <c r="DZK111" s="1193"/>
      <c r="DZZ111" s="1532"/>
      <c r="EAA111" s="1531"/>
      <c r="EAE111" s="1529"/>
      <c r="EAF111" s="1532"/>
      <c r="EAG111" s="1192"/>
      <c r="EAH111" s="1195"/>
      <c r="EAI111" s="1195"/>
      <c r="EAJ111" s="1195"/>
      <c r="EAK111" s="1195"/>
      <c r="EAL111" s="1195"/>
      <c r="EAM111" s="1195"/>
      <c r="EAN111" s="1195"/>
      <c r="EAO111" s="1195"/>
      <c r="EAP111" s="1532"/>
      <c r="EAQ111" s="1531"/>
      <c r="EAR111" s="1195"/>
      <c r="EAS111" s="1195"/>
      <c r="EAT111" s="1195"/>
      <c r="EAU111" s="1532"/>
      <c r="EAV111" s="1530"/>
      <c r="EBF111" s="1532"/>
      <c r="EBG111" s="1531"/>
      <c r="EBK111" s="1529"/>
      <c r="EBL111" s="1532"/>
      <c r="EBM111" s="1192"/>
      <c r="EBT111" s="226"/>
      <c r="EBU111" s="226"/>
      <c r="EBV111" s="227"/>
      <c r="EBW111" s="227"/>
      <c r="EBX111" s="226"/>
      <c r="EBY111" s="226"/>
      <c r="EBZ111" s="226"/>
      <c r="ECA111" s="227"/>
      <c r="ECB111" s="227"/>
      <c r="ECC111" s="226"/>
      <c r="ECD111" s="226"/>
      <c r="ECE111" s="226"/>
      <c r="ECF111" s="1122"/>
      <c r="ECG111" s="233"/>
      <c r="ECH111" s="1122"/>
      <c r="ECI111" s="227"/>
      <c r="ECJ111" s="1135"/>
      <c r="ECK111" s="1134"/>
      <c r="ECL111" s="1135"/>
      <c r="ECM111" s="240"/>
      <c r="ECN111" s="1122"/>
      <c r="ECO111" s="1122"/>
      <c r="ECP111" s="1122"/>
      <c r="ECQ111" s="231"/>
      <c r="ECR111" s="1122"/>
      <c r="ECS111" s="1122"/>
      <c r="ECT111" s="234"/>
      <c r="ECU111" s="1122"/>
      <c r="ECV111" s="227"/>
      <c r="ECW111" s="239"/>
      <c r="ECX111" s="1122"/>
      <c r="ECY111" s="227"/>
      <c r="ECZ111" s="239"/>
      <c r="EDA111" s="1122"/>
      <c r="EDB111" s="1122"/>
      <c r="EDC111" s="227"/>
      <c r="EDD111" s="805"/>
      <c r="EDE111" s="1134"/>
      <c r="EDF111" s="226"/>
      <c r="EDG111" s="226"/>
      <c r="EDH111" s="1135"/>
      <c r="EDI111" s="1135"/>
      <c r="EDJ111" s="1134"/>
      <c r="EDK111" s="1134"/>
      <c r="EDL111" s="1134"/>
      <c r="EDM111" s="1134"/>
      <c r="EDN111" s="1134"/>
      <c r="EDO111" s="1134"/>
      <c r="EDP111" s="1134"/>
      <c r="EDQ111" s="1134"/>
      <c r="EDR111" s="1134"/>
      <c r="EDS111" s="1529"/>
      <c r="EDT111" s="1530"/>
      <c r="EDU111" s="227"/>
      <c r="EDV111" s="227"/>
      <c r="EDW111" s="227"/>
      <c r="EDX111" s="1529"/>
      <c r="EDY111" s="1531"/>
      <c r="EDZ111" s="1195"/>
      <c r="EEA111" s="1195"/>
      <c r="EEB111" s="1195"/>
      <c r="EEC111" s="1195"/>
      <c r="EED111" s="1195"/>
      <c r="EEE111" s="1195"/>
      <c r="EEF111" s="1195"/>
      <c r="EEG111" s="1195"/>
      <c r="EEH111" s="1195"/>
      <c r="EEI111" s="1194"/>
      <c r="EEO111" s="238"/>
      <c r="EFF111" s="238"/>
      <c r="EFR111" s="1194"/>
      <c r="EGI111" s="1194"/>
      <c r="EGO111" s="1193"/>
      <c r="EGR111" s="226"/>
      <c r="EGS111" s="227"/>
      <c r="EGT111" s="227"/>
      <c r="EGU111" s="226"/>
      <c r="EGV111" s="226"/>
      <c r="EGW111" s="226"/>
      <c r="EGX111" s="1532"/>
      <c r="EGY111" s="1531"/>
      <c r="EGZ111" s="1263"/>
      <c r="EHA111" s="1263"/>
      <c r="EHB111" s="1263"/>
      <c r="EHC111" s="1532"/>
      <c r="EHD111" s="1530"/>
      <c r="EHE111" s="1134"/>
      <c r="EHF111" s="1134"/>
      <c r="EHG111" s="1134"/>
      <c r="EHH111" s="1134"/>
      <c r="EHI111" s="1134"/>
      <c r="EHJ111" s="1134"/>
      <c r="EHK111" s="1134"/>
      <c r="EHL111" s="1134"/>
      <c r="EHM111" s="1134"/>
      <c r="EHN111" s="1135"/>
      <c r="EHO111" s="1135"/>
      <c r="EHP111" s="1134"/>
      <c r="EHQ111" s="1134"/>
      <c r="EHR111" s="1134"/>
      <c r="EHS111" s="227"/>
      <c r="EHT111" s="227"/>
      <c r="EHU111" s="226"/>
      <c r="EHV111" s="226"/>
      <c r="EHW111" s="226"/>
      <c r="EHX111" s="1134"/>
      <c r="EHY111" s="233"/>
      <c r="EHZ111" s="1134"/>
      <c r="EIA111" s="1135"/>
      <c r="EIB111" s="1135"/>
      <c r="EIC111" s="1134"/>
      <c r="EID111" s="1135"/>
      <c r="EIE111" s="240"/>
      <c r="EIF111" s="1134"/>
      <c r="EIG111" s="1134"/>
      <c r="EIH111" s="1134"/>
      <c r="EII111" s="231"/>
      <c r="EIJ111" s="1138"/>
      <c r="EIK111" s="1138"/>
      <c r="EIL111" s="234"/>
      <c r="EIM111" s="265"/>
      <c r="EIN111" s="227"/>
      <c r="EIO111" s="239"/>
      <c r="EIP111" s="265"/>
      <c r="EIQ111" s="227"/>
      <c r="EIR111" s="239"/>
      <c r="EIS111" s="226"/>
      <c r="EIT111" s="226"/>
      <c r="EIU111" s="227"/>
      <c r="EIV111" s="240"/>
      <c r="EIW111" s="226"/>
      <c r="EIX111" s="226"/>
      <c r="EIY111" s="226"/>
      <c r="EIZ111" s="227"/>
      <c r="EJA111" s="239"/>
      <c r="EJB111" s="226"/>
      <c r="EJC111" s="226"/>
      <c r="EJD111" s="226"/>
      <c r="EJE111" s="226"/>
      <c r="EJF111" s="226"/>
      <c r="EJG111" s="226"/>
      <c r="EJH111" s="226"/>
      <c r="EJI111" s="1134"/>
      <c r="EJJ111" s="1134"/>
      <c r="EJK111" s="1529"/>
      <c r="EJL111" s="1530"/>
      <c r="EJM111" s="227"/>
      <c r="EJN111" s="227"/>
      <c r="EJO111" s="227"/>
      <c r="EJP111" s="1529"/>
      <c r="EJQ111" s="1531"/>
      <c r="EJR111" s="226"/>
      <c r="EJS111" s="1134"/>
      <c r="EJT111" s="1134"/>
      <c r="EJU111" s="1134"/>
      <c r="EJV111" s="1134"/>
      <c r="EJW111" s="1134"/>
      <c r="EJX111" s="1134"/>
      <c r="EJY111" s="1134"/>
      <c r="EJZ111" s="1195"/>
      <c r="EKA111" s="1194"/>
      <c r="EKB111" s="1195"/>
      <c r="EKC111" s="1195"/>
      <c r="EKD111" s="271"/>
      <c r="EKE111" s="1195"/>
      <c r="EKF111" s="1195"/>
      <c r="EKG111" s="1193"/>
      <c r="EKI111" s="1195"/>
      <c r="EKJ111" s="1195"/>
      <c r="EKK111" s="1195"/>
      <c r="EKL111" s="1195"/>
      <c r="EKM111" s="1195"/>
      <c r="EKN111" s="1195"/>
      <c r="EKO111" s="1195"/>
      <c r="EKP111" s="1195"/>
      <c r="EKQ111" s="1195"/>
      <c r="EKR111" s="1195"/>
      <c r="EKS111" s="1195"/>
      <c r="EKT111" s="1195"/>
      <c r="EKU111" s="1195"/>
      <c r="EKV111" s="1195"/>
      <c r="EKW111" s="1195"/>
      <c r="EKX111" s="1193"/>
      <c r="EKY111" s="1195"/>
      <c r="EKZ111" s="1195"/>
      <c r="ELA111" s="1195"/>
      <c r="ELB111" s="1195"/>
      <c r="ELC111" s="1195"/>
      <c r="ELD111" s="1195"/>
      <c r="ELE111" s="1195"/>
      <c r="ELF111" s="1195"/>
      <c r="ELG111" s="1194"/>
      <c r="ELN111" s="346"/>
      <c r="ELO111" s="364"/>
      <c r="ELP111" s="349"/>
      <c r="ELQ111" s="349"/>
      <c r="ELR111" s="349"/>
      <c r="ELS111" s="349"/>
      <c r="ELT111" s="349"/>
      <c r="ELU111" s="349"/>
      <c r="ELV111" s="349"/>
      <c r="ELW111" s="1684" t="str">
        <f>Table!$BY$271</f>
        <v>PRLEH-G009</v>
      </c>
      <c r="ELX111" s="1563"/>
      <c r="ELY111" s="1563"/>
      <c r="ELZ111" s="1564"/>
      <c r="EMA111" s="352"/>
      <c r="EMB111" s="352"/>
      <c r="EMC111" s="1540" t="str">
        <f>Table!$BY$272</f>
        <v>PRLTE-G009</v>
      </c>
      <c r="EMD111" s="1541"/>
      <c r="EME111" s="1541"/>
      <c r="EMF111" s="1605"/>
      <c r="EMG111" s="354"/>
      <c r="EMH111" s="1549" t="str">
        <f ca="1">CONCATENATE(INDIRECT(ADDRESS(EMG194,Dev!$CJ$85,,,Table!$A$1)), Dev!$CL$85)</f>
        <v>2m</v>
      </c>
      <c r="EMI111" s="1549"/>
      <c r="EMJ111" s="1549"/>
      <c r="EMK111" s="1549"/>
      <c r="EML111" s="355"/>
      <c r="EMM111" s="1540" t="str">
        <f ca="1">INDIRECT(ADDRESS(EMG194,Dev!$CO$85,,,Table!$A$1))</f>
        <v>PRLTE-L137</v>
      </c>
      <c r="EMN111" s="1541"/>
      <c r="EMO111" s="1541"/>
      <c r="EMP111" s="1542"/>
      <c r="EMQ111" s="355"/>
      <c r="EMR111" s="1562" t="str">
        <f ca="1">INDIRECT(ADDRESS(EMG194,Dev!$CT$85,,,Table!$A$1))</f>
        <v>PRLEH-L137</v>
      </c>
      <c r="EMS111" s="1563"/>
      <c r="EMT111" s="1563"/>
      <c r="EMU111" s="1564"/>
      <c r="EMV111" s="356"/>
      <c r="EMW111" s="354"/>
      <c r="EMX111" s="1549" t="str">
        <f ca="1">CONCATENATE(INDIRECT(ADDRESS(EMW194,Dev!$CJ$85,,,Table!$A$1)), Dev!$CL$85)</f>
        <v>4,135m</v>
      </c>
      <c r="EMY111" s="1549"/>
      <c r="EMZ111" s="1549"/>
      <c r="ENA111" s="1549"/>
      <c r="ENB111" s="355"/>
      <c r="ENC111" s="1540" t="str">
        <f ca="1">INDIRECT(ADDRESS(EMW194,Dev!$CO$85,,,Table!$A$1))</f>
        <v>PRLTE-L138</v>
      </c>
      <c r="END111" s="1541"/>
      <c r="ENE111" s="1541"/>
      <c r="ENF111" s="1542"/>
      <c r="ENG111" s="355"/>
      <c r="ENH111" s="1562" t="str">
        <f ca="1">INDIRECT(ADDRESS(EMW194,Dev!$CT$85,,,Table!$A$1))</f>
        <v>PRLEH-L138</v>
      </c>
      <c r="ENI111" s="1563"/>
      <c r="ENJ111" s="1563"/>
      <c r="ENK111" s="1564"/>
      <c r="ENL111" s="356"/>
      <c r="ENM111" s="357"/>
      <c r="ENN111" s="358"/>
      <c r="ENO111" s="358"/>
      <c r="ENP111" s="1599" t="str">
        <f ca="1">INDIRECT(ADDRESS(ENM194,Dev!$DB$85,,,Table!$A$1))</f>
        <v>PRLEH-C057</v>
      </c>
      <c r="ENQ111" s="1600"/>
      <c r="ENR111" s="1600"/>
      <c r="ENS111" s="1601"/>
      <c r="ENT111" s="358"/>
      <c r="ENU111" s="358"/>
      <c r="ENV111" s="358"/>
      <c r="ENW111" s="358"/>
      <c r="ENX111" s="358"/>
      <c r="ENY111" s="358"/>
      <c r="ENZ111" s="358"/>
      <c r="EOA111" s="358"/>
      <c r="EOB111" s="1580" t="str">
        <f ca="1">INDIRECT(ADDRESS(ENM194,Dev!$DN$85,,,Table!$A$1))</f>
        <v>PRLTE-C057</v>
      </c>
      <c r="EOC111" s="1581"/>
      <c r="EOD111" s="1581"/>
      <c r="EOE111" s="1582"/>
      <c r="EOF111" s="358"/>
      <c r="EOG111" s="358"/>
      <c r="EOH111" s="359"/>
      <c r="EOI111" s="354"/>
      <c r="EOJ111" s="1562" t="str">
        <f ca="1">INDIRECT(ADDRESS(EOI194,Dev!$CT$85,,,Table!$A$1))</f>
        <v>PRLEH-L139</v>
      </c>
      <c r="EOK111" s="1563"/>
      <c r="EOL111" s="1563"/>
      <c r="EOM111" s="1564"/>
      <c r="EON111" s="355"/>
      <c r="EOO111" s="1540" t="str">
        <f ca="1">INDIRECT(ADDRESS(EOI194,Dev!$CO$85,,,Table!$A$1))</f>
        <v>PRLTE-L139</v>
      </c>
      <c r="EOP111" s="1541"/>
      <c r="EOQ111" s="1541"/>
      <c r="EOR111" s="1542"/>
      <c r="EOS111" s="355"/>
      <c r="EOT111" s="1549" t="str">
        <f ca="1">CONCATENATE(INDIRECT(ADDRESS(EOI194,Dev!$CJ$85,,,Table!$A$1)), Dev!$CL$85)</f>
        <v>4,135m</v>
      </c>
      <c r="EOU111" s="1549"/>
      <c r="EOV111" s="1549"/>
      <c r="EOW111" s="1549"/>
      <c r="EOX111" s="360"/>
      <c r="EOY111" s="354"/>
      <c r="EOZ111" s="1562" t="str">
        <f ca="1">INDIRECT(ADDRESS(EOY194,Dev!$CT$85,,,Table!$A$1))</f>
        <v>PRLEH-L140</v>
      </c>
      <c r="EPA111" s="1563"/>
      <c r="EPB111" s="1563"/>
      <c r="EPC111" s="1564"/>
      <c r="EPD111" s="355"/>
      <c r="EPE111" s="1540" t="str">
        <f ca="1">INDIRECT(ADDRESS(EOY194,Dev!$CO$85,,,Table!$A$1))</f>
        <v>PRLTE-L140</v>
      </c>
      <c r="EPF111" s="1541"/>
      <c r="EPG111" s="1541"/>
      <c r="EPH111" s="1542"/>
      <c r="EPI111" s="355"/>
      <c r="EPJ111" s="1549" t="str">
        <f ca="1">CONCATENATE(INDIRECT(ADDRESS(EOY194,Dev!$CJ$85,,,Table!$A$1)), Dev!$CL$85)</f>
        <v>4,135m</v>
      </c>
      <c r="EPK111" s="1549"/>
      <c r="EPL111" s="1549"/>
      <c r="EPM111" s="1549"/>
      <c r="EPN111" s="360"/>
      <c r="EPO111" s="354"/>
      <c r="EPP111" s="1549" t="str">
        <f ca="1">CONCATENATE(INDIRECT(ADDRESS(EPO194,Dev!$CJ$85,,,Table!$A$1)), Dev!$CL$85)</f>
        <v>4,135m</v>
      </c>
      <c r="EPQ111" s="1549"/>
      <c r="EPR111" s="1549"/>
      <c r="EPS111" s="1549"/>
      <c r="EPT111" s="355"/>
      <c r="EPU111" s="1540" t="str">
        <f ca="1">INDIRECT(ADDRESS(EPO194,Dev!$CO$85,,,Table!$A$1))</f>
        <v>PRLTE-L141</v>
      </c>
      <c r="EPV111" s="1541"/>
      <c r="EPW111" s="1541"/>
      <c r="EPX111" s="1542"/>
      <c r="EPY111" s="355"/>
      <c r="EPZ111" s="1562" t="str">
        <f ca="1">INDIRECT(ADDRESS(EPO194,Dev!$CT$85,,,Table!$A$1))</f>
        <v>PRLEH-L141</v>
      </c>
      <c r="EQA111" s="1563"/>
      <c r="EQB111" s="1563"/>
      <c r="EQC111" s="1564"/>
      <c r="EQD111" s="356"/>
      <c r="EQE111" s="357"/>
      <c r="EQF111" s="358"/>
      <c r="EQG111" s="358"/>
      <c r="EQH111" s="1599" t="str">
        <f ca="1">INDIRECT(ADDRESS(EQE194,Dev!$DB$85,,,Table!$A$1))</f>
        <v>PRLEH-C058</v>
      </c>
      <c r="EQI111" s="1600"/>
      <c r="EQJ111" s="1600"/>
      <c r="EQK111" s="1601"/>
      <c r="EQL111" s="358"/>
      <c r="EQM111" s="358"/>
      <c r="EQN111" s="358"/>
      <c r="EQO111" s="358"/>
      <c r="EQP111" s="358"/>
      <c r="EQQ111" s="358"/>
      <c r="EQR111" s="358"/>
      <c r="EQS111" s="358"/>
      <c r="EQT111" s="1580" t="str">
        <f ca="1">INDIRECT(ADDRESS(EQE194,Dev!$DN$85,,,Table!$A$1))</f>
        <v>PRLTE-C058</v>
      </c>
      <c r="EQU111" s="1581"/>
      <c r="EQV111" s="1581"/>
      <c r="EQW111" s="1582"/>
      <c r="EQX111" s="358"/>
      <c r="EQY111" s="358"/>
      <c r="EQZ111" s="359"/>
      <c r="ERA111" s="354"/>
      <c r="ERB111" s="1562" t="str">
        <f ca="1">INDIRECT(ADDRESS(ERA194,Dev!$CT$85,,,Table!$A$1))</f>
        <v>PRLEH-L142</v>
      </c>
      <c r="ERC111" s="1563"/>
      <c r="ERD111" s="1563"/>
      <c r="ERE111" s="1564"/>
      <c r="ERF111" s="355"/>
      <c r="ERG111" s="1540" t="str">
        <f ca="1">INDIRECT(ADDRESS(ERA194,Dev!$CO$85,,,Table!$A$1))</f>
        <v>PRLTE-L142</v>
      </c>
      <c r="ERH111" s="1541"/>
      <c r="ERI111" s="1541"/>
      <c r="ERJ111" s="1542"/>
      <c r="ERK111" s="355"/>
      <c r="ERL111" s="1549" t="str">
        <f ca="1">CONCATENATE(INDIRECT(ADDRESS(ERA194,Dev!$CJ$85,,,Table!$A$1)), Dev!$CL$85)</f>
        <v>1m</v>
      </c>
      <c r="ERM111" s="1549"/>
      <c r="ERN111" s="1549"/>
      <c r="ERO111" s="1549"/>
      <c r="ERP111" s="360"/>
      <c r="ERQ111" s="361"/>
      <c r="ERR111" s="351"/>
      <c r="ERS111" s="352"/>
      <c r="ERT111" s="352"/>
      <c r="ERU111" s="352"/>
      <c r="ERV111" s="352"/>
      <c r="ERW111" s="352"/>
      <c r="ERX111" s="352"/>
      <c r="ERY111" s="352"/>
      <c r="ERZ111" s="362"/>
      <c r="ESA111" s="348"/>
      <c r="ESB111" s="348"/>
      <c r="ESC111" s="348"/>
      <c r="ESD111" s="348"/>
      <c r="ESE111" s="348"/>
      <c r="ESF111" s="348"/>
      <c r="ESG111" s="348"/>
      <c r="ESH111" s="348"/>
      <c r="ESI111" s="363"/>
      <c r="ETA111" s="1518"/>
      <c r="ETB111" s="1518"/>
      <c r="ETC111" s="1518"/>
      <c r="ETD111" s="1518"/>
      <c r="ETE111" s="1518"/>
      <c r="ETF111" s="1518"/>
    </row>
    <row r="112" spans="1:3906" s="241" customFormat="1" ht="15" customHeight="1" thickBot="1">
      <c r="B112" s="1518"/>
      <c r="C112" s="1518"/>
      <c r="D112" s="1518"/>
      <c r="E112" s="1518"/>
      <c r="F112" s="1518"/>
      <c r="G112" s="1518"/>
      <c r="I112" s="1639" t="str">
        <f>Table!$BY$5</f>
        <v>PRLDL-G001</v>
      </c>
      <c r="J112" s="1640"/>
      <c r="K112" s="1640"/>
      <c r="L112" s="1640"/>
      <c r="M112" s="1640"/>
      <c r="N112" s="1641"/>
      <c r="R112" s="345"/>
      <c r="S112" s="256"/>
      <c r="T112" s="256"/>
      <c r="U112" s="256"/>
      <c r="V112" s="256"/>
      <c r="W112" s="256"/>
      <c r="X112" s="256"/>
      <c r="Y112" s="256"/>
      <c r="Z112" s="493"/>
      <c r="AA112" s="494"/>
      <c r="AB112" s="494"/>
      <c r="AC112" s="495"/>
      <c r="AD112" s="495"/>
      <c r="AE112" s="495"/>
      <c r="AF112" s="495"/>
      <c r="AG112" s="495"/>
      <c r="AH112" s="495"/>
      <c r="AI112" s="495"/>
      <c r="AJ112" s="496"/>
      <c r="AK112" s="306"/>
      <c r="AL112" s="1550"/>
      <c r="AM112" s="1550"/>
      <c r="AN112" s="1550"/>
      <c r="AO112" s="1550"/>
      <c r="AP112" s="307"/>
      <c r="AQ112" s="1543"/>
      <c r="AR112" s="1544"/>
      <c r="AS112" s="1544"/>
      <c r="AT112" s="1545"/>
      <c r="AU112" s="307"/>
      <c r="AV112" s="1565"/>
      <c r="AW112" s="1566"/>
      <c r="AX112" s="1566"/>
      <c r="AY112" s="1567"/>
      <c r="AZ112" s="308"/>
      <c r="BA112" s="557"/>
      <c r="BB112" s="558"/>
      <c r="BC112" s="558"/>
      <c r="BD112" s="1565"/>
      <c r="BE112" s="1566"/>
      <c r="BF112" s="1566"/>
      <c r="BG112" s="1567"/>
      <c r="BH112" s="558"/>
      <c r="BI112" s="558"/>
      <c r="BJ112" s="558"/>
      <c r="BK112" s="558"/>
      <c r="BL112" s="558"/>
      <c r="BM112" s="558"/>
      <c r="BN112" s="558"/>
      <c r="BO112" s="558"/>
      <c r="BP112" s="1543"/>
      <c r="BQ112" s="1544"/>
      <c r="BR112" s="1544"/>
      <c r="BS112" s="1545"/>
      <c r="BT112" s="558"/>
      <c r="BU112" s="558"/>
      <c r="BV112" s="559"/>
      <c r="BW112" s="306"/>
      <c r="BX112" s="1550"/>
      <c r="BY112" s="1550"/>
      <c r="BZ112" s="1550"/>
      <c r="CA112" s="1550"/>
      <c r="CB112" s="307"/>
      <c r="CC112" s="1543"/>
      <c r="CD112" s="1544"/>
      <c r="CE112" s="1544"/>
      <c r="CF112" s="1545"/>
      <c r="CG112" s="307"/>
      <c r="CH112" s="1565"/>
      <c r="CI112" s="1566"/>
      <c r="CJ112" s="1566"/>
      <c r="CK112" s="1567"/>
      <c r="CL112" s="308"/>
      <c r="CM112" s="557"/>
      <c r="CN112" s="558"/>
      <c r="CO112" s="558"/>
      <c r="CP112" s="1565"/>
      <c r="CQ112" s="1566"/>
      <c r="CR112" s="1566"/>
      <c r="CS112" s="1567"/>
      <c r="CT112" s="558"/>
      <c r="CU112" s="558"/>
      <c r="CV112" s="558"/>
      <c r="CW112" s="558"/>
      <c r="CX112" s="558"/>
      <c r="CY112" s="558"/>
      <c r="CZ112" s="558"/>
      <c r="DA112" s="558"/>
      <c r="DB112" s="1543"/>
      <c r="DC112" s="1544"/>
      <c r="DD112" s="1544"/>
      <c r="DE112" s="1545"/>
      <c r="DF112" s="558"/>
      <c r="DG112" s="558"/>
      <c r="DH112" s="559"/>
      <c r="DI112" s="306"/>
      <c r="DJ112" s="1565"/>
      <c r="DK112" s="1566"/>
      <c r="DL112" s="1566"/>
      <c r="DM112" s="1567"/>
      <c r="DN112" s="307"/>
      <c r="DO112" s="1543"/>
      <c r="DP112" s="1544"/>
      <c r="DQ112" s="1544"/>
      <c r="DR112" s="1545"/>
      <c r="DS112" s="307"/>
      <c r="DT112" s="1550"/>
      <c r="DU112" s="1550"/>
      <c r="DV112" s="1550"/>
      <c r="DW112" s="1550"/>
      <c r="DX112" s="309"/>
      <c r="DY112" s="306"/>
      <c r="DZ112" s="1550"/>
      <c r="EA112" s="1550"/>
      <c r="EB112" s="1550"/>
      <c r="EC112" s="1550"/>
      <c r="ED112" s="307"/>
      <c r="EE112" s="1543"/>
      <c r="EF112" s="1544"/>
      <c r="EG112" s="1544"/>
      <c r="EH112" s="1545"/>
      <c r="EI112" s="307"/>
      <c r="EJ112" s="1565"/>
      <c r="EK112" s="1566"/>
      <c r="EL112" s="1566"/>
      <c r="EM112" s="1567"/>
      <c r="EN112" s="308"/>
      <c r="EO112" s="557"/>
      <c r="EP112" s="558"/>
      <c r="EQ112" s="558"/>
      <c r="ER112" s="1565"/>
      <c r="ES112" s="1566"/>
      <c r="ET112" s="1566"/>
      <c r="EU112" s="1567"/>
      <c r="EV112" s="558"/>
      <c r="EW112" s="558"/>
      <c r="EX112" s="558"/>
      <c r="EY112" s="558"/>
      <c r="EZ112" s="558"/>
      <c r="FA112" s="558"/>
      <c r="FB112" s="558"/>
      <c r="FC112" s="558"/>
      <c r="FD112" s="1543"/>
      <c r="FE112" s="1544"/>
      <c r="FF112" s="1544"/>
      <c r="FG112" s="1545"/>
      <c r="FH112" s="558"/>
      <c r="FI112" s="558"/>
      <c r="FJ112" s="559"/>
      <c r="FK112" s="306"/>
      <c r="FL112" s="1565"/>
      <c r="FM112" s="1566"/>
      <c r="FN112" s="1566"/>
      <c r="FO112" s="1567"/>
      <c r="FP112" s="307"/>
      <c r="FQ112" s="1543"/>
      <c r="FR112" s="1544"/>
      <c r="FS112" s="1544"/>
      <c r="FT112" s="1545"/>
      <c r="FU112" s="307"/>
      <c r="FV112" s="1550"/>
      <c r="FW112" s="1550"/>
      <c r="FX112" s="1550"/>
      <c r="FY112" s="1550"/>
      <c r="FZ112" s="309"/>
      <c r="GA112" s="306"/>
      <c r="GB112" s="1550"/>
      <c r="GC112" s="1550"/>
      <c r="GD112" s="1550"/>
      <c r="GE112" s="1550"/>
      <c r="GF112" s="307"/>
      <c r="GG112" s="1543"/>
      <c r="GH112" s="1544"/>
      <c r="GI112" s="1544"/>
      <c r="GJ112" s="1545"/>
      <c r="GK112" s="307"/>
      <c r="GL112" s="1565"/>
      <c r="GM112" s="1566"/>
      <c r="GN112" s="1566"/>
      <c r="GO112" s="1567"/>
      <c r="GP112" s="308"/>
      <c r="GQ112" s="557"/>
      <c r="GR112" s="558"/>
      <c r="GS112" s="558"/>
      <c r="GT112" s="1565"/>
      <c r="GU112" s="1566"/>
      <c r="GV112" s="1566"/>
      <c r="GW112" s="1567"/>
      <c r="GX112" s="558"/>
      <c r="GY112" s="558"/>
      <c r="GZ112" s="558"/>
      <c r="HA112" s="558"/>
      <c r="HB112" s="558"/>
      <c r="HC112" s="558"/>
      <c r="HD112" s="558"/>
      <c r="HE112" s="558"/>
      <c r="HF112" s="1543"/>
      <c r="HG112" s="1544"/>
      <c r="HH112" s="1544"/>
      <c r="HI112" s="1545"/>
      <c r="HJ112" s="558"/>
      <c r="HK112" s="558"/>
      <c r="HL112" s="559"/>
      <c r="HM112" s="306"/>
      <c r="HN112" s="1565"/>
      <c r="HO112" s="1566"/>
      <c r="HP112" s="1566"/>
      <c r="HQ112" s="1567"/>
      <c r="HR112" s="307"/>
      <c r="HS112" s="1543"/>
      <c r="HT112" s="1544"/>
      <c r="HU112" s="1544"/>
      <c r="HV112" s="1545"/>
      <c r="HW112" s="307"/>
      <c r="HX112" s="1550"/>
      <c r="HY112" s="1550"/>
      <c r="HZ112" s="1550"/>
      <c r="IA112" s="1550"/>
      <c r="IB112" s="309"/>
      <c r="IC112" s="306"/>
      <c r="ID112" s="1550"/>
      <c r="IE112" s="1550"/>
      <c r="IF112" s="1550"/>
      <c r="IG112" s="1550"/>
      <c r="IH112" s="307"/>
      <c r="II112" s="1543"/>
      <c r="IJ112" s="1544"/>
      <c r="IK112" s="1544"/>
      <c r="IL112" s="1545"/>
      <c r="IM112" s="307"/>
      <c r="IN112" s="1565"/>
      <c r="IO112" s="1566"/>
      <c r="IP112" s="1566"/>
      <c r="IQ112" s="1567"/>
      <c r="IR112" s="308"/>
      <c r="IS112" s="557"/>
      <c r="IT112" s="558"/>
      <c r="IU112" s="558"/>
      <c r="IV112" s="1565"/>
      <c r="IW112" s="1566"/>
      <c r="IX112" s="1566"/>
      <c r="IY112" s="1567"/>
      <c r="IZ112" s="558"/>
      <c r="JA112" s="558"/>
      <c r="JB112" s="558"/>
      <c r="JC112" s="558"/>
      <c r="JD112" s="558"/>
      <c r="JE112" s="558"/>
      <c r="JF112" s="558"/>
      <c r="JG112" s="558"/>
      <c r="JH112" s="1543"/>
      <c r="JI112" s="1544"/>
      <c r="JJ112" s="1544"/>
      <c r="JK112" s="1545"/>
      <c r="JL112" s="558"/>
      <c r="JM112" s="558"/>
      <c r="JN112" s="559"/>
      <c r="JO112" s="306"/>
      <c r="JP112" s="1565"/>
      <c r="JQ112" s="1566"/>
      <c r="JR112" s="1566"/>
      <c r="JS112" s="1567"/>
      <c r="JT112" s="307"/>
      <c r="JU112" s="1543"/>
      <c r="JV112" s="1544"/>
      <c r="JW112" s="1544"/>
      <c r="JX112" s="1545"/>
      <c r="JY112" s="307"/>
      <c r="JZ112" s="1550"/>
      <c r="KA112" s="1550"/>
      <c r="KB112" s="1550"/>
      <c r="KC112" s="1550"/>
      <c r="KD112" s="309"/>
      <c r="KE112" s="306"/>
      <c r="KF112" s="1550"/>
      <c r="KG112" s="1550"/>
      <c r="KH112" s="1550"/>
      <c r="KI112" s="1550"/>
      <c r="KJ112" s="307"/>
      <c r="KK112" s="1543"/>
      <c r="KL112" s="1544"/>
      <c r="KM112" s="1544"/>
      <c r="KN112" s="1545"/>
      <c r="KO112" s="307"/>
      <c r="KP112" s="1565"/>
      <c r="KQ112" s="1566"/>
      <c r="KR112" s="1566"/>
      <c r="KS112" s="1567"/>
      <c r="KT112" s="308"/>
      <c r="KU112" s="557"/>
      <c r="KV112" s="558"/>
      <c r="KW112" s="558"/>
      <c r="KX112" s="1565"/>
      <c r="KY112" s="1566"/>
      <c r="KZ112" s="1566"/>
      <c r="LA112" s="1567"/>
      <c r="LB112" s="558"/>
      <c r="LC112" s="558"/>
      <c r="LD112" s="558"/>
      <c r="LE112" s="558"/>
      <c r="LF112" s="558"/>
      <c r="LG112" s="558"/>
      <c r="LH112" s="558"/>
      <c r="LI112" s="558"/>
      <c r="LJ112" s="1543"/>
      <c r="LK112" s="1544"/>
      <c r="LL112" s="1544"/>
      <c r="LM112" s="1545"/>
      <c r="LN112" s="558"/>
      <c r="LO112" s="558"/>
      <c r="LP112" s="559"/>
      <c r="LQ112" s="306"/>
      <c r="LR112" s="1565"/>
      <c r="LS112" s="1566"/>
      <c r="LT112" s="1566"/>
      <c r="LU112" s="1567"/>
      <c r="LV112" s="307"/>
      <c r="LW112" s="1543"/>
      <c r="LX112" s="1544"/>
      <c r="LY112" s="1544"/>
      <c r="LZ112" s="1545"/>
      <c r="MA112" s="307"/>
      <c r="MB112" s="1550"/>
      <c r="MC112" s="1550"/>
      <c r="MD112" s="1550"/>
      <c r="ME112" s="1550"/>
      <c r="MF112" s="309"/>
      <c r="MG112" s="306"/>
      <c r="MH112" s="1550"/>
      <c r="MI112" s="1550"/>
      <c r="MJ112" s="1550"/>
      <c r="MK112" s="1550"/>
      <c r="ML112" s="307"/>
      <c r="MM112" s="1543"/>
      <c r="MN112" s="1544"/>
      <c r="MO112" s="1544"/>
      <c r="MP112" s="1545"/>
      <c r="MQ112" s="307"/>
      <c r="MR112" s="1565"/>
      <c r="MS112" s="1566"/>
      <c r="MT112" s="1566"/>
      <c r="MU112" s="1567"/>
      <c r="MV112" s="308"/>
      <c r="MW112" s="557"/>
      <c r="MX112" s="558"/>
      <c r="MY112" s="558"/>
      <c r="MZ112" s="1565"/>
      <c r="NA112" s="1566"/>
      <c r="NB112" s="1566"/>
      <c r="NC112" s="1567"/>
      <c r="ND112" s="558"/>
      <c r="NE112" s="558"/>
      <c r="NF112" s="558"/>
      <c r="NG112" s="558"/>
      <c r="NH112" s="558"/>
      <c r="NI112" s="558"/>
      <c r="NJ112" s="558"/>
      <c r="NK112" s="558"/>
      <c r="NL112" s="1543"/>
      <c r="NM112" s="1544"/>
      <c r="NN112" s="1544"/>
      <c r="NO112" s="1545"/>
      <c r="NP112" s="558"/>
      <c r="NQ112" s="558"/>
      <c r="NR112" s="559"/>
      <c r="NS112" s="306"/>
      <c r="NT112" s="1565"/>
      <c r="NU112" s="1566"/>
      <c r="NV112" s="1566"/>
      <c r="NW112" s="1567"/>
      <c r="NX112" s="307"/>
      <c r="NY112" s="1543"/>
      <c r="NZ112" s="1544"/>
      <c r="OA112" s="1544"/>
      <c r="OB112" s="1545"/>
      <c r="OC112" s="307"/>
      <c r="OD112" s="1550"/>
      <c r="OE112" s="1550"/>
      <c r="OF112" s="1550"/>
      <c r="OG112" s="1550"/>
      <c r="OH112" s="309"/>
      <c r="OI112" s="557"/>
      <c r="OJ112" s="558"/>
      <c r="OK112" s="558"/>
      <c r="OL112" s="1565"/>
      <c r="OM112" s="1566"/>
      <c r="ON112" s="1566"/>
      <c r="OO112" s="1567"/>
      <c r="OP112" s="558"/>
      <c r="OQ112" s="558"/>
      <c r="OR112" s="558"/>
      <c r="OS112" s="558"/>
      <c r="OT112" s="558"/>
      <c r="OU112" s="558"/>
      <c r="OV112" s="558"/>
      <c r="OW112" s="558"/>
      <c r="OX112" s="1543"/>
      <c r="OY112" s="1544"/>
      <c r="OZ112" s="1544"/>
      <c r="PA112" s="1545"/>
      <c r="PB112" s="558"/>
      <c r="PC112" s="558"/>
      <c r="PD112" s="559"/>
      <c r="PE112" s="306"/>
      <c r="PF112" s="1550"/>
      <c r="PG112" s="1550"/>
      <c r="PH112" s="1550"/>
      <c r="PI112" s="1550"/>
      <c r="PJ112" s="307"/>
      <c r="PK112" s="1543"/>
      <c r="PL112" s="1544"/>
      <c r="PM112" s="1544"/>
      <c r="PN112" s="1545"/>
      <c r="PO112" s="307"/>
      <c r="PP112" s="1565"/>
      <c r="PQ112" s="1566"/>
      <c r="PR112" s="1566"/>
      <c r="PS112" s="1567"/>
      <c r="PT112" s="308"/>
      <c r="PU112" s="557"/>
      <c r="PV112" s="558"/>
      <c r="PW112" s="558"/>
      <c r="PX112" s="1565"/>
      <c r="PY112" s="1566"/>
      <c r="PZ112" s="1566"/>
      <c r="QA112" s="1567"/>
      <c r="QB112" s="558"/>
      <c r="QC112" s="558"/>
      <c r="QD112" s="558"/>
      <c r="QE112" s="558"/>
      <c r="QF112" s="558"/>
      <c r="QG112" s="558"/>
      <c r="QH112" s="558"/>
      <c r="QI112" s="558"/>
      <c r="QJ112" s="1543"/>
      <c r="QK112" s="1544"/>
      <c r="QL112" s="1544"/>
      <c r="QM112" s="1545"/>
      <c r="QN112" s="558"/>
      <c r="QO112" s="558"/>
      <c r="QP112" s="559"/>
      <c r="QQ112" s="306"/>
      <c r="QR112" s="1565"/>
      <c r="QS112" s="1566"/>
      <c r="QT112" s="1566"/>
      <c r="QU112" s="1567"/>
      <c r="QV112" s="307"/>
      <c r="QW112" s="1543"/>
      <c r="QX112" s="1544"/>
      <c r="QY112" s="1544"/>
      <c r="QZ112" s="1545"/>
      <c r="RA112" s="307"/>
      <c r="RB112" s="1550"/>
      <c r="RC112" s="1550"/>
      <c r="RD112" s="1550"/>
      <c r="RE112" s="1550"/>
      <c r="RF112" s="309"/>
      <c r="RG112" s="306"/>
      <c r="RH112" s="1550"/>
      <c r="RI112" s="1550"/>
      <c r="RJ112" s="1550"/>
      <c r="RK112" s="1550"/>
      <c r="RL112" s="307"/>
      <c r="RM112" s="1543"/>
      <c r="RN112" s="1544"/>
      <c r="RO112" s="1544"/>
      <c r="RP112" s="1545"/>
      <c r="RQ112" s="307"/>
      <c r="RR112" s="1565"/>
      <c r="RS112" s="1566"/>
      <c r="RT112" s="1566"/>
      <c r="RU112" s="1567"/>
      <c r="RV112" s="308"/>
      <c r="RW112" s="557"/>
      <c r="RX112" s="558"/>
      <c r="RY112" s="558"/>
      <c r="RZ112" s="1565"/>
      <c r="SA112" s="1566"/>
      <c r="SB112" s="1566"/>
      <c r="SC112" s="1567"/>
      <c r="SD112" s="558"/>
      <c r="SE112" s="558"/>
      <c r="SF112" s="558"/>
      <c r="SG112" s="558"/>
      <c r="SH112" s="558"/>
      <c r="SI112" s="558"/>
      <c r="SJ112" s="558"/>
      <c r="SK112" s="558"/>
      <c r="SL112" s="1543"/>
      <c r="SM112" s="1544"/>
      <c r="SN112" s="1544"/>
      <c r="SO112" s="1545"/>
      <c r="SP112" s="558"/>
      <c r="SQ112" s="558"/>
      <c r="SR112" s="559"/>
      <c r="SS112" s="306"/>
      <c r="ST112" s="1565"/>
      <c r="SU112" s="1566"/>
      <c r="SV112" s="1566"/>
      <c r="SW112" s="1567"/>
      <c r="SX112" s="307"/>
      <c r="SY112" s="1543"/>
      <c r="SZ112" s="1544"/>
      <c r="TA112" s="1544"/>
      <c r="TB112" s="1545"/>
      <c r="TC112" s="307"/>
      <c r="TD112" s="1550"/>
      <c r="TE112" s="1550"/>
      <c r="TF112" s="1550"/>
      <c r="TG112" s="1550"/>
      <c r="TH112" s="309"/>
      <c r="TI112" s="306"/>
      <c r="TJ112" s="1550"/>
      <c r="TK112" s="1550"/>
      <c r="TL112" s="1550"/>
      <c r="TM112" s="1550"/>
      <c r="TN112" s="307"/>
      <c r="TO112" s="1543"/>
      <c r="TP112" s="1544"/>
      <c r="TQ112" s="1544"/>
      <c r="TR112" s="1545"/>
      <c r="TS112" s="307"/>
      <c r="TT112" s="1565"/>
      <c r="TU112" s="1566"/>
      <c r="TV112" s="1566"/>
      <c r="TW112" s="1567"/>
      <c r="TX112" s="308"/>
      <c r="TY112" s="557"/>
      <c r="TZ112" s="558"/>
      <c r="UA112" s="558"/>
      <c r="UB112" s="1565"/>
      <c r="UC112" s="1566"/>
      <c r="UD112" s="1566"/>
      <c r="UE112" s="1567"/>
      <c r="UF112" s="558"/>
      <c r="UG112" s="558"/>
      <c r="UH112" s="558"/>
      <c r="UI112" s="558"/>
      <c r="UJ112" s="558"/>
      <c r="UK112" s="558"/>
      <c r="UL112" s="558"/>
      <c r="UM112" s="558"/>
      <c r="UN112" s="1543"/>
      <c r="UO112" s="1544"/>
      <c r="UP112" s="1544"/>
      <c r="UQ112" s="1545"/>
      <c r="UR112" s="558"/>
      <c r="US112" s="558"/>
      <c r="UT112" s="559"/>
      <c r="UU112" s="306"/>
      <c r="UV112" s="1565"/>
      <c r="UW112" s="1566"/>
      <c r="UX112" s="1566"/>
      <c r="UY112" s="1567"/>
      <c r="UZ112" s="307"/>
      <c r="VA112" s="1543"/>
      <c r="VB112" s="1544"/>
      <c r="VC112" s="1544"/>
      <c r="VD112" s="1545"/>
      <c r="VE112" s="307"/>
      <c r="VF112" s="1550"/>
      <c r="VG112" s="1550"/>
      <c r="VH112" s="1550"/>
      <c r="VI112" s="1550"/>
      <c r="VJ112" s="309"/>
      <c r="VK112" s="306"/>
      <c r="VL112" s="1550"/>
      <c r="VM112" s="1550"/>
      <c r="VN112" s="1550"/>
      <c r="VO112" s="1550"/>
      <c r="VP112" s="307"/>
      <c r="VQ112" s="1543"/>
      <c r="VR112" s="1544"/>
      <c r="VS112" s="1544"/>
      <c r="VT112" s="1545"/>
      <c r="VU112" s="307"/>
      <c r="VV112" s="1565"/>
      <c r="VW112" s="1566"/>
      <c r="VX112" s="1566"/>
      <c r="VY112" s="1567"/>
      <c r="VZ112" s="308"/>
      <c r="WA112" s="557"/>
      <c r="WB112" s="558"/>
      <c r="WC112" s="558"/>
      <c r="WD112" s="1565"/>
      <c r="WE112" s="1566"/>
      <c r="WF112" s="1566"/>
      <c r="WG112" s="1567"/>
      <c r="WH112" s="558"/>
      <c r="WI112" s="558"/>
      <c r="WJ112" s="558"/>
      <c r="WK112" s="558"/>
      <c r="WL112" s="558"/>
      <c r="WM112" s="558"/>
      <c r="WN112" s="558"/>
      <c r="WO112" s="558"/>
      <c r="WP112" s="1543"/>
      <c r="WQ112" s="1544"/>
      <c r="WR112" s="1544"/>
      <c r="WS112" s="1545"/>
      <c r="WT112" s="558"/>
      <c r="WU112" s="558"/>
      <c r="WV112" s="559"/>
      <c r="WW112" s="306"/>
      <c r="WX112" s="1565"/>
      <c r="WY112" s="1566"/>
      <c r="WZ112" s="1566"/>
      <c r="XA112" s="1567"/>
      <c r="XB112" s="307"/>
      <c r="XC112" s="1543"/>
      <c r="XD112" s="1544"/>
      <c r="XE112" s="1544"/>
      <c r="XF112" s="1545"/>
      <c r="XG112" s="307"/>
      <c r="XH112" s="1550"/>
      <c r="XI112" s="1550"/>
      <c r="XJ112" s="1550"/>
      <c r="XK112" s="1550"/>
      <c r="XL112" s="309"/>
      <c r="XM112" s="306"/>
      <c r="XN112" s="1550"/>
      <c r="XO112" s="1550"/>
      <c r="XP112" s="1550"/>
      <c r="XQ112" s="1550"/>
      <c r="XR112" s="307"/>
      <c r="XS112" s="1543"/>
      <c r="XT112" s="1544"/>
      <c r="XU112" s="1544"/>
      <c r="XV112" s="1545"/>
      <c r="XW112" s="307"/>
      <c r="XX112" s="1565"/>
      <c r="XY112" s="1566"/>
      <c r="XZ112" s="1566"/>
      <c r="YA112" s="1567"/>
      <c r="YB112" s="308"/>
      <c r="YC112" s="557"/>
      <c r="YD112" s="558"/>
      <c r="YE112" s="558"/>
      <c r="YF112" s="1565"/>
      <c r="YG112" s="1566"/>
      <c r="YH112" s="1566"/>
      <c r="YI112" s="1567"/>
      <c r="YJ112" s="558"/>
      <c r="YK112" s="558"/>
      <c r="YL112" s="558"/>
      <c r="YM112" s="558"/>
      <c r="YN112" s="558"/>
      <c r="YO112" s="558"/>
      <c r="YP112" s="558"/>
      <c r="YQ112" s="558"/>
      <c r="YR112" s="1543"/>
      <c r="YS112" s="1544"/>
      <c r="YT112" s="1544"/>
      <c r="YU112" s="1545"/>
      <c r="YV112" s="558"/>
      <c r="YW112" s="558"/>
      <c r="YX112" s="559"/>
      <c r="YY112" s="306"/>
      <c r="YZ112" s="1565"/>
      <c r="ZA112" s="1566"/>
      <c r="ZB112" s="1566"/>
      <c r="ZC112" s="1567"/>
      <c r="ZD112" s="307"/>
      <c r="ZE112" s="1543"/>
      <c r="ZF112" s="1544"/>
      <c r="ZG112" s="1544"/>
      <c r="ZH112" s="1545"/>
      <c r="ZI112" s="307"/>
      <c r="ZJ112" s="1550"/>
      <c r="ZK112" s="1550"/>
      <c r="ZL112" s="1550"/>
      <c r="ZM112" s="1550"/>
      <c r="ZN112" s="309"/>
      <c r="ZO112" s="306"/>
      <c r="ZP112" s="1550"/>
      <c r="ZQ112" s="1550"/>
      <c r="ZR112" s="1550"/>
      <c r="ZS112" s="1550"/>
      <c r="ZT112" s="307"/>
      <c r="ZU112" s="1543"/>
      <c r="ZV112" s="1544"/>
      <c r="ZW112" s="1544"/>
      <c r="ZX112" s="1545"/>
      <c r="ZY112" s="307"/>
      <c r="ZZ112" s="1565"/>
      <c r="AAA112" s="1566"/>
      <c r="AAB112" s="1566"/>
      <c r="AAC112" s="1567"/>
      <c r="AAD112" s="308"/>
      <c r="AAE112" s="557"/>
      <c r="AAF112" s="558"/>
      <c r="AAG112" s="558"/>
      <c r="AAH112" s="1565"/>
      <c r="AAI112" s="1566"/>
      <c r="AAJ112" s="1566"/>
      <c r="AAK112" s="1567"/>
      <c r="AAL112" s="558"/>
      <c r="AAM112" s="558"/>
      <c r="AAN112" s="558"/>
      <c r="AAO112" s="558"/>
      <c r="AAP112" s="558"/>
      <c r="AAQ112" s="558"/>
      <c r="AAR112" s="558"/>
      <c r="AAS112" s="558"/>
      <c r="AAT112" s="1543"/>
      <c r="AAU112" s="1544"/>
      <c r="AAV112" s="1544"/>
      <c r="AAW112" s="1545"/>
      <c r="AAX112" s="558"/>
      <c r="AAY112" s="558"/>
      <c r="AAZ112" s="559"/>
      <c r="ABA112" s="306"/>
      <c r="ABB112" s="1565"/>
      <c r="ABC112" s="1566"/>
      <c r="ABD112" s="1566"/>
      <c r="ABE112" s="1567"/>
      <c r="ABF112" s="307"/>
      <c r="ABG112" s="1543"/>
      <c r="ABH112" s="1544"/>
      <c r="ABI112" s="1544"/>
      <c r="ABJ112" s="1545"/>
      <c r="ABK112" s="307"/>
      <c r="ABL112" s="1550"/>
      <c r="ABM112" s="1550"/>
      <c r="ABN112" s="1550"/>
      <c r="ABO112" s="1550"/>
      <c r="ABP112" s="309"/>
      <c r="ABQ112" s="306"/>
      <c r="ABR112" s="1550"/>
      <c r="ABS112" s="1550"/>
      <c r="ABT112" s="1550"/>
      <c r="ABU112" s="1550"/>
      <c r="ABV112" s="307"/>
      <c r="ABW112" s="1543"/>
      <c r="ABX112" s="1544"/>
      <c r="ABY112" s="1544"/>
      <c r="ABZ112" s="1545"/>
      <c r="ACA112" s="307"/>
      <c r="ACB112" s="1565"/>
      <c r="ACC112" s="1566"/>
      <c r="ACD112" s="1566"/>
      <c r="ACE112" s="1567"/>
      <c r="ACF112" s="308"/>
      <c r="ACG112" s="557"/>
      <c r="ACH112" s="558"/>
      <c r="ACI112" s="558"/>
      <c r="ACJ112" s="1565"/>
      <c r="ACK112" s="1566"/>
      <c r="ACL112" s="1566"/>
      <c r="ACM112" s="1567"/>
      <c r="ACN112" s="558"/>
      <c r="ACO112" s="558"/>
      <c r="ACP112" s="558"/>
      <c r="ACQ112" s="558"/>
      <c r="ACR112" s="558"/>
      <c r="ACS112" s="558"/>
      <c r="ACT112" s="558"/>
      <c r="ACU112" s="558"/>
      <c r="ACV112" s="1543"/>
      <c r="ACW112" s="1544"/>
      <c r="ACX112" s="1544"/>
      <c r="ACY112" s="1545"/>
      <c r="ACZ112" s="558"/>
      <c r="ADA112" s="558"/>
      <c r="ADB112" s="559"/>
      <c r="ADC112" s="306"/>
      <c r="ADD112" s="1565"/>
      <c r="ADE112" s="1566"/>
      <c r="ADF112" s="1566"/>
      <c r="ADG112" s="1567"/>
      <c r="ADH112" s="307"/>
      <c r="ADI112" s="1543"/>
      <c r="ADJ112" s="1544"/>
      <c r="ADK112" s="1544"/>
      <c r="ADL112" s="1545"/>
      <c r="ADM112" s="307"/>
      <c r="ADN112" s="1550"/>
      <c r="ADO112" s="1550"/>
      <c r="ADP112" s="1550"/>
      <c r="ADQ112" s="1550"/>
      <c r="ADR112" s="309"/>
      <c r="ADS112" s="306"/>
      <c r="ADT112" s="1550"/>
      <c r="ADU112" s="1550"/>
      <c r="ADV112" s="1550"/>
      <c r="ADW112" s="1550"/>
      <c r="ADX112" s="307"/>
      <c r="ADY112" s="1543"/>
      <c r="ADZ112" s="1544"/>
      <c r="AEA112" s="1544"/>
      <c r="AEB112" s="1545"/>
      <c r="AEC112" s="307"/>
      <c r="AED112" s="1565"/>
      <c r="AEE112" s="1566"/>
      <c r="AEF112" s="1566"/>
      <c r="AEG112" s="1567"/>
      <c r="AEH112" s="308"/>
      <c r="AEI112" s="557"/>
      <c r="AEJ112" s="558"/>
      <c r="AEK112" s="558"/>
      <c r="AEL112" s="1565"/>
      <c r="AEM112" s="1566"/>
      <c r="AEN112" s="1566"/>
      <c r="AEO112" s="1567"/>
      <c r="AEP112" s="558"/>
      <c r="AEQ112" s="558"/>
      <c r="AER112" s="558"/>
      <c r="AES112" s="558"/>
      <c r="AET112" s="558"/>
      <c r="AEU112" s="558"/>
      <c r="AEV112" s="558"/>
      <c r="AEW112" s="558"/>
      <c r="AEX112" s="1543"/>
      <c r="AEY112" s="1544"/>
      <c r="AEZ112" s="1544"/>
      <c r="AFA112" s="1545"/>
      <c r="AFB112" s="558"/>
      <c r="AFC112" s="558"/>
      <c r="AFD112" s="559"/>
      <c r="AFE112" s="306"/>
      <c r="AFF112" s="1565"/>
      <c r="AFG112" s="1566"/>
      <c r="AFH112" s="1566"/>
      <c r="AFI112" s="1567"/>
      <c r="AFJ112" s="307"/>
      <c r="AFK112" s="1543"/>
      <c r="AFL112" s="1544"/>
      <c r="AFM112" s="1544"/>
      <c r="AFN112" s="1545"/>
      <c r="AFO112" s="307"/>
      <c r="AFP112" s="1550"/>
      <c r="AFQ112" s="1550"/>
      <c r="AFR112" s="1550"/>
      <c r="AFS112" s="1550"/>
      <c r="AFT112" s="309"/>
      <c r="AFU112" s="306"/>
      <c r="AFV112" s="1550"/>
      <c r="AFW112" s="1550"/>
      <c r="AFX112" s="1550"/>
      <c r="AFY112" s="1550"/>
      <c r="AFZ112" s="307"/>
      <c r="AGA112" s="1543"/>
      <c r="AGB112" s="1544"/>
      <c r="AGC112" s="1544"/>
      <c r="AGD112" s="1545"/>
      <c r="AGE112" s="307"/>
      <c r="AGF112" s="1565"/>
      <c r="AGG112" s="1566"/>
      <c r="AGH112" s="1566"/>
      <c r="AGI112" s="1567"/>
      <c r="AGJ112" s="308"/>
      <c r="AGK112" s="557"/>
      <c r="AGL112" s="558"/>
      <c r="AGM112" s="558"/>
      <c r="AGN112" s="1565"/>
      <c r="AGO112" s="1566"/>
      <c r="AGP112" s="1566"/>
      <c r="AGQ112" s="1567"/>
      <c r="AGR112" s="558"/>
      <c r="AGS112" s="558"/>
      <c r="AGT112" s="558"/>
      <c r="AGU112" s="558"/>
      <c r="AGV112" s="558"/>
      <c r="AGW112" s="558"/>
      <c r="AGX112" s="558"/>
      <c r="AGY112" s="558"/>
      <c r="AGZ112" s="1543"/>
      <c r="AHA112" s="1544"/>
      <c r="AHB112" s="1544"/>
      <c r="AHC112" s="1545"/>
      <c r="AHD112" s="558"/>
      <c r="AHE112" s="558"/>
      <c r="AHF112" s="559"/>
      <c r="AHG112" s="306"/>
      <c r="AHH112" s="1565"/>
      <c r="AHI112" s="1566"/>
      <c r="AHJ112" s="1566"/>
      <c r="AHK112" s="1567"/>
      <c r="AHL112" s="307"/>
      <c r="AHM112" s="1543"/>
      <c r="AHN112" s="1544"/>
      <c r="AHO112" s="1544"/>
      <c r="AHP112" s="1545"/>
      <c r="AHQ112" s="307"/>
      <c r="AHR112" s="1550"/>
      <c r="AHS112" s="1550"/>
      <c r="AHT112" s="1550"/>
      <c r="AHU112" s="1550"/>
      <c r="AHV112" s="309"/>
      <c r="AHW112" s="306"/>
      <c r="AHX112" s="1550"/>
      <c r="AHY112" s="1550"/>
      <c r="AHZ112" s="1550"/>
      <c r="AIA112" s="1550"/>
      <c r="AIB112" s="307"/>
      <c r="AIC112" s="1543"/>
      <c r="AID112" s="1544"/>
      <c r="AIE112" s="1544"/>
      <c r="AIF112" s="1545"/>
      <c r="AIG112" s="307"/>
      <c r="AIH112" s="1565"/>
      <c r="AII112" s="1566"/>
      <c r="AIJ112" s="1566"/>
      <c r="AIK112" s="1567"/>
      <c r="AIL112" s="308"/>
      <c r="AIM112" s="557"/>
      <c r="AIN112" s="558"/>
      <c r="AIO112" s="558"/>
      <c r="AIP112" s="1565"/>
      <c r="AIQ112" s="1566"/>
      <c r="AIR112" s="1566"/>
      <c r="AIS112" s="1567"/>
      <c r="AIT112" s="558"/>
      <c r="AIU112" s="558"/>
      <c r="AIV112" s="558"/>
      <c r="AIW112" s="558"/>
      <c r="AIX112" s="558"/>
      <c r="AIY112" s="558"/>
      <c r="AIZ112" s="558"/>
      <c r="AJA112" s="558"/>
      <c r="AJB112" s="1543"/>
      <c r="AJC112" s="1544"/>
      <c r="AJD112" s="1544"/>
      <c r="AJE112" s="1545"/>
      <c r="AJF112" s="558"/>
      <c r="AJG112" s="558"/>
      <c r="AJH112" s="559"/>
      <c r="AJI112" s="306"/>
      <c r="AJJ112" s="1565"/>
      <c r="AJK112" s="1566"/>
      <c r="AJL112" s="1566"/>
      <c r="AJM112" s="1567"/>
      <c r="AJN112" s="307"/>
      <c r="AJO112" s="1543"/>
      <c r="AJP112" s="1544"/>
      <c r="AJQ112" s="1544"/>
      <c r="AJR112" s="1545"/>
      <c r="AJS112" s="307"/>
      <c r="AJT112" s="1550"/>
      <c r="AJU112" s="1550"/>
      <c r="AJV112" s="1550"/>
      <c r="AJW112" s="1550"/>
      <c r="AJX112" s="309"/>
      <c r="AJY112" s="306"/>
      <c r="AJZ112" s="1550"/>
      <c r="AKA112" s="1550"/>
      <c r="AKB112" s="1550"/>
      <c r="AKC112" s="1550"/>
      <c r="AKD112" s="307"/>
      <c r="AKE112" s="1543"/>
      <c r="AKF112" s="1544"/>
      <c r="AKG112" s="1544"/>
      <c r="AKH112" s="1545"/>
      <c r="AKI112" s="307"/>
      <c r="AKJ112" s="1565"/>
      <c r="AKK112" s="1566"/>
      <c r="AKL112" s="1566"/>
      <c r="AKM112" s="1567"/>
      <c r="AKN112" s="308"/>
      <c r="AKO112" s="557"/>
      <c r="AKP112" s="558"/>
      <c r="AKQ112" s="558"/>
      <c r="AKR112" s="1565"/>
      <c r="AKS112" s="1566"/>
      <c r="AKT112" s="1566"/>
      <c r="AKU112" s="1567"/>
      <c r="AKV112" s="558"/>
      <c r="AKW112" s="558"/>
      <c r="AKX112" s="558"/>
      <c r="AKY112" s="558"/>
      <c r="AKZ112" s="558"/>
      <c r="ALA112" s="558"/>
      <c r="ALB112" s="558"/>
      <c r="ALC112" s="558"/>
      <c r="ALD112" s="1543"/>
      <c r="ALE112" s="1544"/>
      <c r="ALF112" s="1544"/>
      <c r="ALG112" s="1545"/>
      <c r="ALH112" s="558"/>
      <c r="ALI112" s="558"/>
      <c r="ALJ112" s="559"/>
      <c r="ALK112" s="306"/>
      <c r="ALL112" s="1565"/>
      <c r="ALM112" s="1566"/>
      <c r="ALN112" s="1566"/>
      <c r="ALO112" s="1567"/>
      <c r="ALP112" s="307"/>
      <c r="ALQ112" s="1543"/>
      <c r="ALR112" s="1544"/>
      <c r="ALS112" s="1544"/>
      <c r="ALT112" s="1545"/>
      <c r="ALU112" s="307"/>
      <c r="ALV112" s="1550"/>
      <c r="ALW112" s="1550"/>
      <c r="ALX112" s="1550"/>
      <c r="ALY112" s="1550"/>
      <c r="ALZ112" s="309"/>
      <c r="AMA112" s="306"/>
      <c r="AMB112" s="1550"/>
      <c r="AMC112" s="1550"/>
      <c r="AMD112" s="1550"/>
      <c r="AME112" s="1550"/>
      <c r="AMF112" s="307"/>
      <c r="AMG112" s="1543"/>
      <c r="AMH112" s="1544"/>
      <c r="AMI112" s="1544"/>
      <c r="AMJ112" s="1545"/>
      <c r="AMK112" s="307"/>
      <c r="AML112" s="1565"/>
      <c r="AMM112" s="1566"/>
      <c r="AMN112" s="1566"/>
      <c r="AMO112" s="1567"/>
      <c r="AMP112" s="308"/>
      <c r="AMQ112" s="557"/>
      <c r="AMR112" s="558"/>
      <c r="AMS112" s="558"/>
      <c r="AMT112" s="1565"/>
      <c r="AMU112" s="1566"/>
      <c r="AMV112" s="1566"/>
      <c r="AMW112" s="1567"/>
      <c r="AMX112" s="558"/>
      <c r="AMY112" s="558"/>
      <c r="AMZ112" s="558"/>
      <c r="ANA112" s="558"/>
      <c r="ANB112" s="558"/>
      <c r="ANC112" s="558"/>
      <c r="AND112" s="558"/>
      <c r="ANE112" s="558"/>
      <c r="ANF112" s="1543"/>
      <c r="ANG112" s="1544"/>
      <c r="ANH112" s="1544"/>
      <c r="ANI112" s="1545"/>
      <c r="ANJ112" s="558"/>
      <c r="ANK112" s="558"/>
      <c r="ANL112" s="559"/>
      <c r="ANM112" s="306"/>
      <c r="ANN112" s="1565"/>
      <c r="ANO112" s="1566"/>
      <c r="ANP112" s="1566"/>
      <c r="ANQ112" s="1567"/>
      <c r="ANR112" s="307"/>
      <c r="ANS112" s="1543"/>
      <c r="ANT112" s="1544"/>
      <c r="ANU112" s="1544"/>
      <c r="ANV112" s="1545"/>
      <c r="ANW112" s="307"/>
      <c r="ANX112" s="1550"/>
      <c r="ANY112" s="1550"/>
      <c r="ANZ112" s="1550"/>
      <c r="AOA112" s="1550"/>
      <c r="AOB112" s="309"/>
      <c r="AOC112" s="306"/>
      <c r="AOD112" s="1550"/>
      <c r="AOE112" s="1550"/>
      <c r="AOF112" s="1550"/>
      <c r="AOG112" s="1550"/>
      <c r="AOH112" s="307"/>
      <c r="AOI112" s="1543"/>
      <c r="AOJ112" s="1544"/>
      <c r="AOK112" s="1544"/>
      <c r="AOL112" s="1545"/>
      <c r="AOM112" s="307"/>
      <c r="AON112" s="1565"/>
      <c r="AOO112" s="1566"/>
      <c r="AOP112" s="1566"/>
      <c r="AOQ112" s="1567"/>
      <c r="AOR112" s="308"/>
      <c r="AOS112" s="557"/>
      <c r="AOT112" s="558"/>
      <c r="AOU112" s="558"/>
      <c r="AOV112" s="1565"/>
      <c r="AOW112" s="1566"/>
      <c r="AOX112" s="1566"/>
      <c r="AOY112" s="1567"/>
      <c r="AOZ112" s="558"/>
      <c r="APA112" s="558"/>
      <c r="APB112" s="558"/>
      <c r="APC112" s="558"/>
      <c r="APD112" s="558"/>
      <c r="APE112" s="558"/>
      <c r="APF112" s="558"/>
      <c r="APG112" s="558"/>
      <c r="APH112" s="1543"/>
      <c r="API112" s="1544"/>
      <c r="APJ112" s="1544"/>
      <c r="APK112" s="1545"/>
      <c r="APL112" s="558"/>
      <c r="APM112" s="558"/>
      <c r="APN112" s="559"/>
      <c r="APO112" s="306"/>
      <c r="APP112" s="1565"/>
      <c r="APQ112" s="1566"/>
      <c r="APR112" s="1566"/>
      <c r="APS112" s="1567"/>
      <c r="APT112" s="307"/>
      <c r="APU112" s="1543"/>
      <c r="APV112" s="1544"/>
      <c r="APW112" s="1544"/>
      <c r="APX112" s="1545"/>
      <c r="APY112" s="307"/>
      <c r="APZ112" s="1550"/>
      <c r="AQA112" s="1550"/>
      <c r="AQB112" s="1550"/>
      <c r="AQC112" s="1550"/>
      <c r="AQD112" s="309"/>
      <c r="AQE112" s="306"/>
      <c r="AQF112" s="1550"/>
      <c r="AQG112" s="1550"/>
      <c r="AQH112" s="1550"/>
      <c r="AQI112" s="1550"/>
      <c r="AQJ112" s="307"/>
      <c r="AQK112" s="1543"/>
      <c r="AQL112" s="1544"/>
      <c r="AQM112" s="1544"/>
      <c r="AQN112" s="1545"/>
      <c r="AQO112" s="307"/>
      <c r="AQP112" s="1565"/>
      <c r="AQQ112" s="1566"/>
      <c r="AQR112" s="1566"/>
      <c r="AQS112" s="1567"/>
      <c r="AQT112" s="308"/>
      <c r="AQU112" s="557"/>
      <c r="AQV112" s="558"/>
      <c r="AQW112" s="558"/>
      <c r="AQX112" s="1565"/>
      <c r="AQY112" s="1566"/>
      <c r="AQZ112" s="1566"/>
      <c r="ARA112" s="1567"/>
      <c r="ARB112" s="558"/>
      <c r="ARC112" s="558"/>
      <c r="ARD112" s="558"/>
      <c r="ARE112" s="558"/>
      <c r="ARF112" s="558"/>
      <c r="ARG112" s="558"/>
      <c r="ARH112" s="558"/>
      <c r="ARI112" s="558"/>
      <c r="ARJ112" s="1543"/>
      <c r="ARK112" s="1544"/>
      <c r="ARL112" s="1544"/>
      <c r="ARM112" s="1545"/>
      <c r="ARN112" s="558"/>
      <c r="ARO112" s="558"/>
      <c r="ARP112" s="559"/>
      <c r="ARQ112" s="306"/>
      <c r="ARR112" s="1565"/>
      <c r="ARS112" s="1566"/>
      <c r="ART112" s="1566"/>
      <c r="ARU112" s="1567"/>
      <c r="ARV112" s="307"/>
      <c r="ARW112" s="1543"/>
      <c r="ARX112" s="1544"/>
      <c r="ARY112" s="1544"/>
      <c r="ARZ112" s="1545"/>
      <c r="ASA112" s="307"/>
      <c r="ASB112" s="1550"/>
      <c r="ASC112" s="1550"/>
      <c r="ASD112" s="1550"/>
      <c r="ASE112" s="1550"/>
      <c r="ASF112" s="309"/>
      <c r="ASG112" s="306"/>
      <c r="ASH112" s="1550"/>
      <c r="ASI112" s="1550"/>
      <c r="ASJ112" s="1550"/>
      <c r="ASK112" s="1550"/>
      <c r="ASL112" s="307"/>
      <c r="ASM112" s="1543"/>
      <c r="ASN112" s="1544"/>
      <c r="ASO112" s="1544"/>
      <c r="ASP112" s="1545"/>
      <c r="ASQ112" s="307"/>
      <c r="ASR112" s="1565"/>
      <c r="ASS112" s="1566"/>
      <c r="AST112" s="1566"/>
      <c r="ASU112" s="1567"/>
      <c r="ASV112" s="308"/>
      <c r="ASW112" s="557"/>
      <c r="ASX112" s="558"/>
      <c r="ASY112" s="558"/>
      <c r="ASZ112" s="1565"/>
      <c r="ATA112" s="1566"/>
      <c r="ATB112" s="1566"/>
      <c r="ATC112" s="1567"/>
      <c r="ATD112" s="558"/>
      <c r="ATE112" s="558"/>
      <c r="ATF112" s="558"/>
      <c r="ATG112" s="558"/>
      <c r="ATH112" s="558"/>
      <c r="ATI112" s="558"/>
      <c r="ATJ112" s="558"/>
      <c r="ATK112" s="558"/>
      <c r="ATL112" s="1543"/>
      <c r="ATM112" s="1544"/>
      <c r="ATN112" s="1544"/>
      <c r="ATO112" s="1545"/>
      <c r="ATP112" s="558"/>
      <c r="ATQ112" s="558"/>
      <c r="ATR112" s="559"/>
      <c r="ATS112" s="306"/>
      <c r="ATT112" s="1565"/>
      <c r="ATU112" s="1566"/>
      <c r="ATV112" s="1566"/>
      <c r="ATW112" s="1567"/>
      <c r="ATX112" s="307"/>
      <c r="ATY112" s="1543"/>
      <c r="ATZ112" s="1544"/>
      <c r="AUA112" s="1544"/>
      <c r="AUB112" s="1545"/>
      <c r="AUC112" s="307"/>
      <c r="AUD112" s="1550"/>
      <c r="AUE112" s="1550"/>
      <c r="AUF112" s="1550"/>
      <c r="AUG112" s="1550"/>
      <c r="AUH112" s="309"/>
      <c r="AUI112" s="557"/>
      <c r="AUJ112" s="558"/>
      <c r="AUK112" s="558"/>
      <c r="AUL112" s="1565"/>
      <c r="AUM112" s="1566"/>
      <c r="AUN112" s="1566"/>
      <c r="AUO112" s="1567"/>
      <c r="AUP112" s="558"/>
      <c r="AUQ112" s="558"/>
      <c r="AUR112" s="558"/>
      <c r="AUS112" s="558"/>
      <c r="AUT112" s="558"/>
      <c r="AUU112" s="558"/>
      <c r="AUV112" s="558"/>
      <c r="AUW112" s="558"/>
      <c r="AUX112" s="1543"/>
      <c r="AUY112" s="1544"/>
      <c r="AUZ112" s="1544"/>
      <c r="AVA112" s="1545"/>
      <c r="AVB112" s="558"/>
      <c r="AVC112" s="558"/>
      <c r="AVD112" s="559"/>
      <c r="AVE112" s="306"/>
      <c r="AVF112" s="1565"/>
      <c r="AVG112" s="1566"/>
      <c r="AVH112" s="1566"/>
      <c r="AVI112" s="1567"/>
      <c r="AVJ112" s="307"/>
      <c r="AVK112" s="1543"/>
      <c r="AVL112" s="1544"/>
      <c r="AVM112" s="1544"/>
      <c r="AVN112" s="1545"/>
      <c r="AVO112" s="307"/>
      <c r="AVP112" s="1550"/>
      <c r="AVQ112" s="1550"/>
      <c r="AVR112" s="1550"/>
      <c r="AVS112" s="1550"/>
      <c r="AVT112" s="309"/>
      <c r="AVU112" s="874"/>
      <c r="AVV112" s="875"/>
      <c r="AVW112" s="872"/>
      <c r="AVX112" s="872"/>
      <c r="AVY112" s="872"/>
      <c r="AVZ112" s="872"/>
      <c r="AWA112" s="872"/>
      <c r="AWB112" s="872"/>
      <c r="AWC112" s="872"/>
      <c r="AWD112" s="872"/>
      <c r="AWE112" s="872"/>
      <c r="AWF112" s="872"/>
      <c r="AWG112" s="872"/>
      <c r="AWH112" s="872"/>
      <c r="AWI112" s="872"/>
      <c r="AWJ112" s="872"/>
      <c r="AWK112" s="872"/>
      <c r="AWL112" s="872"/>
      <c r="AWM112" s="872"/>
      <c r="AWN112" s="872"/>
      <c r="AWO112" s="872"/>
      <c r="AWP112" s="872"/>
      <c r="AWQ112" s="872"/>
      <c r="AWR112" s="872"/>
      <c r="AWS112" s="872"/>
      <c r="AWT112" s="872"/>
      <c r="AWU112" s="872"/>
      <c r="AWV112" s="872"/>
      <c r="AWW112" s="872"/>
      <c r="AWX112" s="872"/>
      <c r="AWY112" s="875"/>
      <c r="AWZ112" s="875"/>
      <c r="AXA112" s="306"/>
      <c r="AXB112" s="1550"/>
      <c r="AXC112" s="1550"/>
      <c r="AXD112" s="1550"/>
      <c r="AXE112" s="1550"/>
      <c r="AXF112" s="307"/>
      <c r="AXG112" s="1543"/>
      <c r="AXH112" s="1544"/>
      <c r="AXI112" s="1544"/>
      <c r="AXJ112" s="1545"/>
      <c r="AXK112" s="307"/>
      <c r="AXL112" s="1565"/>
      <c r="AXM112" s="1566"/>
      <c r="AXN112" s="1566"/>
      <c r="AXO112" s="1567"/>
      <c r="AXP112" s="308"/>
      <c r="AXQ112" s="1685"/>
      <c r="AXR112" s="1566"/>
      <c r="AXS112" s="1566"/>
      <c r="AXT112" s="1567"/>
      <c r="AXU112" s="495"/>
      <c r="AXV112" s="495"/>
      <c r="AXW112" s="1543"/>
      <c r="AXX112" s="1544"/>
      <c r="AXY112" s="1544"/>
      <c r="AXZ112" s="1606"/>
      <c r="AYA112" s="1685"/>
      <c r="AYB112" s="1566"/>
      <c r="AYC112" s="1566"/>
      <c r="AYD112" s="1567"/>
      <c r="AYE112" s="1095"/>
      <c r="AYF112" s="1096"/>
      <c r="AYG112" s="1543"/>
      <c r="AYH112" s="1544"/>
      <c r="AYI112" s="1544"/>
      <c r="AYJ112" s="1545"/>
      <c r="AYK112" s="1685"/>
      <c r="AYL112" s="1566"/>
      <c r="AYM112" s="1566"/>
      <c r="AYN112" s="1567"/>
      <c r="AYO112" s="495"/>
      <c r="AYP112" s="495"/>
      <c r="AYQ112" s="1543"/>
      <c r="AYR112" s="1544"/>
      <c r="AYS112" s="1544"/>
      <c r="AYT112" s="1606"/>
      <c r="AYU112" s="306"/>
      <c r="AYV112" s="1709"/>
      <c r="AYW112" s="1709"/>
      <c r="AYX112" s="1709"/>
      <c r="AYY112" s="1709"/>
      <c r="AYZ112" s="307"/>
      <c r="AZA112" s="1543"/>
      <c r="AZB112" s="1544"/>
      <c r="AZC112" s="1544"/>
      <c r="AZD112" s="1545"/>
      <c r="AZE112" s="307"/>
      <c r="AZF112" s="1565"/>
      <c r="AZG112" s="1566"/>
      <c r="AZH112" s="1566"/>
      <c r="AZI112" s="1567"/>
      <c r="AZJ112" s="308"/>
      <c r="AZK112" s="557"/>
      <c r="AZL112" s="558"/>
      <c r="AZM112" s="558"/>
      <c r="AZN112" s="1565"/>
      <c r="AZO112" s="1566"/>
      <c r="AZP112" s="1566"/>
      <c r="AZQ112" s="1567"/>
      <c r="AZR112" s="558"/>
      <c r="AZS112" s="558"/>
      <c r="AZT112" s="558"/>
      <c r="AZU112" s="558"/>
      <c r="AZV112" s="558"/>
      <c r="AZW112" s="558"/>
      <c r="AZX112" s="558"/>
      <c r="AZY112" s="558"/>
      <c r="AZZ112" s="1543"/>
      <c r="BAA112" s="1544"/>
      <c r="BAB112" s="1544"/>
      <c r="BAC112" s="1545"/>
      <c r="BAD112" s="558"/>
      <c r="BAE112" s="558"/>
      <c r="BAF112" s="559"/>
      <c r="BAG112" s="306"/>
      <c r="BAH112" s="1565"/>
      <c r="BAI112" s="1566"/>
      <c r="BAJ112" s="1566"/>
      <c r="BAK112" s="1567"/>
      <c r="BAL112" s="307"/>
      <c r="BAM112" s="1543"/>
      <c r="BAN112" s="1544"/>
      <c r="BAO112" s="1544"/>
      <c r="BAP112" s="1545"/>
      <c r="BAQ112" s="307"/>
      <c r="BAR112" s="1550"/>
      <c r="BAS112" s="1550"/>
      <c r="BAT112" s="1550"/>
      <c r="BAU112" s="1550"/>
      <c r="BAV112" s="309"/>
      <c r="BAW112" s="306"/>
      <c r="BAX112" s="1550"/>
      <c r="BAY112" s="1550"/>
      <c r="BAZ112" s="1550"/>
      <c r="BBA112" s="1550"/>
      <c r="BBB112" s="307"/>
      <c r="BBC112" s="1543"/>
      <c r="BBD112" s="1544"/>
      <c r="BBE112" s="1544"/>
      <c r="BBF112" s="1545"/>
      <c r="BBG112" s="307"/>
      <c r="BBH112" s="1565"/>
      <c r="BBI112" s="1566"/>
      <c r="BBJ112" s="1566"/>
      <c r="BBK112" s="1567"/>
      <c r="BBL112" s="308"/>
      <c r="BBM112" s="557"/>
      <c r="BBN112" s="558"/>
      <c r="BBO112" s="558"/>
      <c r="BBP112" s="1565"/>
      <c r="BBQ112" s="1566"/>
      <c r="BBR112" s="1566"/>
      <c r="BBS112" s="1567"/>
      <c r="BBT112" s="558"/>
      <c r="BBU112" s="558"/>
      <c r="BBV112" s="558"/>
      <c r="BBW112" s="558"/>
      <c r="BBX112" s="558"/>
      <c r="BBY112" s="558"/>
      <c r="BBZ112" s="558"/>
      <c r="BCA112" s="558"/>
      <c r="BCB112" s="1543"/>
      <c r="BCC112" s="1544"/>
      <c r="BCD112" s="1544"/>
      <c r="BCE112" s="1545"/>
      <c r="BCF112" s="558"/>
      <c r="BCG112" s="558"/>
      <c r="BCH112" s="559"/>
      <c r="BCI112" s="306"/>
      <c r="BCJ112" s="1565"/>
      <c r="BCK112" s="1566"/>
      <c r="BCL112" s="1566"/>
      <c r="BCM112" s="1567"/>
      <c r="BCN112" s="307"/>
      <c r="BCO112" s="1543"/>
      <c r="BCP112" s="1544"/>
      <c r="BCQ112" s="1544"/>
      <c r="BCR112" s="1545"/>
      <c r="BCS112" s="307"/>
      <c r="BCT112" s="1550"/>
      <c r="BCU112" s="1550"/>
      <c r="BCV112" s="1550"/>
      <c r="BCW112" s="1550"/>
      <c r="BCX112" s="309"/>
      <c r="BCY112" s="306"/>
      <c r="BCZ112" s="1550"/>
      <c r="BDA112" s="1550"/>
      <c r="BDB112" s="1550"/>
      <c r="BDC112" s="1550"/>
      <c r="BDD112" s="307"/>
      <c r="BDE112" s="1543"/>
      <c r="BDF112" s="1544"/>
      <c r="BDG112" s="1544"/>
      <c r="BDH112" s="1545"/>
      <c r="BDI112" s="307"/>
      <c r="BDJ112" s="1565"/>
      <c r="BDK112" s="1566"/>
      <c r="BDL112" s="1566"/>
      <c r="BDM112" s="1567"/>
      <c r="BDN112" s="308"/>
      <c r="BDO112" s="557"/>
      <c r="BDP112" s="558"/>
      <c r="BDQ112" s="558"/>
      <c r="BDR112" s="1565"/>
      <c r="BDS112" s="1566"/>
      <c r="BDT112" s="1566"/>
      <c r="BDU112" s="1567"/>
      <c r="BDV112" s="558"/>
      <c r="BDW112" s="558"/>
      <c r="BDX112" s="558"/>
      <c r="BDY112" s="558"/>
      <c r="BDZ112" s="558"/>
      <c r="BEA112" s="558"/>
      <c r="BEB112" s="558"/>
      <c r="BEC112" s="558"/>
      <c r="BED112" s="1543"/>
      <c r="BEE112" s="1544"/>
      <c r="BEF112" s="1544"/>
      <c r="BEG112" s="1545"/>
      <c r="BEH112" s="558"/>
      <c r="BEI112" s="558"/>
      <c r="BEJ112" s="559"/>
      <c r="BEK112" s="306"/>
      <c r="BEL112" s="1565"/>
      <c r="BEM112" s="1566"/>
      <c r="BEN112" s="1566"/>
      <c r="BEO112" s="1567"/>
      <c r="BEP112" s="307"/>
      <c r="BEQ112" s="1543"/>
      <c r="BER112" s="1544"/>
      <c r="BES112" s="1544"/>
      <c r="BET112" s="1545"/>
      <c r="BEU112" s="307"/>
      <c r="BEV112" s="1550"/>
      <c r="BEW112" s="1550"/>
      <c r="BEX112" s="1550"/>
      <c r="BEY112" s="1550"/>
      <c r="BEZ112" s="309"/>
      <c r="BFA112" s="306"/>
      <c r="BFB112" s="1550"/>
      <c r="BFC112" s="1550"/>
      <c r="BFD112" s="1550"/>
      <c r="BFE112" s="1550"/>
      <c r="BFF112" s="307"/>
      <c r="BFG112" s="1543"/>
      <c r="BFH112" s="1544"/>
      <c r="BFI112" s="1544"/>
      <c r="BFJ112" s="1545"/>
      <c r="BFK112" s="307"/>
      <c r="BFL112" s="1565"/>
      <c r="BFM112" s="1566"/>
      <c r="BFN112" s="1566"/>
      <c r="BFO112" s="1567"/>
      <c r="BFP112" s="308"/>
      <c r="BFQ112" s="557"/>
      <c r="BFR112" s="558"/>
      <c r="BFS112" s="558"/>
      <c r="BFT112" s="1565"/>
      <c r="BFU112" s="1566"/>
      <c r="BFV112" s="1566"/>
      <c r="BFW112" s="1567"/>
      <c r="BFX112" s="558"/>
      <c r="BFY112" s="558"/>
      <c r="BFZ112" s="558"/>
      <c r="BGA112" s="558"/>
      <c r="BGB112" s="558"/>
      <c r="BGC112" s="558"/>
      <c r="BGD112" s="558"/>
      <c r="BGE112" s="558"/>
      <c r="BGF112" s="1543"/>
      <c r="BGG112" s="1544"/>
      <c r="BGH112" s="1544"/>
      <c r="BGI112" s="1545"/>
      <c r="BGJ112" s="558"/>
      <c r="BGK112" s="558"/>
      <c r="BGL112" s="559"/>
      <c r="BGM112" s="306"/>
      <c r="BGN112" s="1565"/>
      <c r="BGO112" s="1566"/>
      <c r="BGP112" s="1566"/>
      <c r="BGQ112" s="1567"/>
      <c r="BGR112" s="307"/>
      <c r="BGS112" s="1543"/>
      <c r="BGT112" s="1544"/>
      <c r="BGU112" s="1544"/>
      <c r="BGV112" s="1545"/>
      <c r="BGW112" s="307"/>
      <c r="BGX112" s="1550"/>
      <c r="BGY112" s="1550"/>
      <c r="BGZ112" s="1550"/>
      <c r="BHA112" s="1550"/>
      <c r="BHB112" s="309"/>
      <c r="BHC112" s="306"/>
      <c r="BHD112" s="1550"/>
      <c r="BHE112" s="1550"/>
      <c r="BHF112" s="1550"/>
      <c r="BHG112" s="1550"/>
      <c r="BHH112" s="307"/>
      <c r="BHI112" s="1543"/>
      <c r="BHJ112" s="1544"/>
      <c r="BHK112" s="1544"/>
      <c r="BHL112" s="1545"/>
      <c r="BHM112" s="307"/>
      <c r="BHN112" s="1565"/>
      <c r="BHO112" s="1566"/>
      <c r="BHP112" s="1566"/>
      <c r="BHQ112" s="1567"/>
      <c r="BHR112" s="308"/>
      <c r="BHS112" s="557"/>
      <c r="BHT112" s="558"/>
      <c r="BHU112" s="558"/>
      <c r="BHV112" s="1565"/>
      <c r="BHW112" s="1566"/>
      <c r="BHX112" s="1566"/>
      <c r="BHY112" s="1567"/>
      <c r="BHZ112" s="558"/>
      <c r="BIA112" s="558"/>
      <c r="BIB112" s="558"/>
      <c r="BIC112" s="558"/>
      <c r="BID112" s="558"/>
      <c r="BIE112" s="558"/>
      <c r="BIF112" s="558"/>
      <c r="BIG112" s="558"/>
      <c r="BIH112" s="1543"/>
      <c r="BII112" s="1544"/>
      <c r="BIJ112" s="1544"/>
      <c r="BIK112" s="1545"/>
      <c r="BIL112" s="558"/>
      <c r="BIM112" s="558"/>
      <c r="BIN112" s="559"/>
      <c r="BIO112" s="306"/>
      <c r="BIP112" s="1565"/>
      <c r="BIQ112" s="1566"/>
      <c r="BIR112" s="1566"/>
      <c r="BIS112" s="1567"/>
      <c r="BIT112" s="307"/>
      <c r="BIU112" s="1543"/>
      <c r="BIV112" s="1544"/>
      <c r="BIW112" s="1544"/>
      <c r="BIX112" s="1545"/>
      <c r="BIY112" s="307"/>
      <c r="BIZ112" s="1550"/>
      <c r="BJA112" s="1550"/>
      <c r="BJB112" s="1550"/>
      <c r="BJC112" s="1550"/>
      <c r="BJD112" s="309"/>
      <c r="BJE112" s="306"/>
      <c r="BJF112" s="1550"/>
      <c r="BJG112" s="1550"/>
      <c r="BJH112" s="1550"/>
      <c r="BJI112" s="1550"/>
      <c r="BJJ112" s="307"/>
      <c r="BJK112" s="1543"/>
      <c r="BJL112" s="1544"/>
      <c r="BJM112" s="1544"/>
      <c r="BJN112" s="1545"/>
      <c r="BJO112" s="307"/>
      <c r="BJP112" s="1565"/>
      <c r="BJQ112" s="1566"/>
      <c r="BJR112" s="1566"/>
      <c r="BJS112" s="1567"/>
      <c r="BJT112" s="308"/>
      <c r="BJU112" s="557"/>
      <c r="BJV112" s="558"/>
      <c r="BJW112" s="558"/>
      <c r="BJX112" s="1565"/>
      <c r="BJY112" s="1566"/>
      <c r="BJZ112" s="1566"/>
      <c r="BKA112" s="1567"/>
      <c r="BKB112" s="558"/>
      <c r="BKC112" s="558"/>
      <c r="BKD112" s="558"/>
      <c r="BKE112" s="558"/>
      <c r="BKF112" s="558"/>
      <c r="BKG112" s="558"/>
      <c r="BKH112" s="558"/>
      <c r="BKI112" s="558"/>
      <c r="BKJ112" s="1543"/>
      <c r="BKK112" s="1544"/>
      <c r="BKL112" s="1544"/>
      <c r="BKM112" s="1545"/>
      <c r="BKN112" s="558"/>
      <c r="BKO112" s="558"/>
      <c r="BKP112" s="559"/>
      <c r="BKQ112" s="306"/>
      <c r="BKR112" s="1565"/>
      <c r="BKS112" s="1566"/>
      <c r="BKT112" s="1566"/>
      <c r="BKU112" s="1567"/>
      <c r="BKV112" s="307"/>
      <c r="BKW112" s="1543"/>
      <c r="BKX112" s="1544"/>
      <c r="BKY112" s="1544"/>
      <c r="BKZ112" s="1545"/>
      <c r="BLA112" s="307"/>
      <c r="BLB112" s="1550"/>
      <c r="BLC112" s="1550"/>
      <c r="BLD112" s="1550"/>
      <c r="BLE112" s="1550"/>
      <c r="BLF112" s="309"/>
      <c r="BLG112" s="306"/>
      <c r="BLH112" s="1550"/>
      <c r="BLI112" s="1550"/>
      <c r="BLJ112" s="1550"/>
      <c r="BLK112" s="1550"/>
      <c r="BLL112" s="307"/>
      <c r="BLM112" s="1543"/>
      <c r="BLN112" s="1544"/>
      <c r="BLO112" s="1544"/>
      <c r="BLP112" s="1545"/>
      <c r="BLQ112" s="307"/>
      <c r="BLR112" s="1565"/>
      <c r="BLS112" s="1566"/>
      <c r="BLT112" s="1566"/>
      <c r="BLU112" s="1567"/>
      <c r="BLV112" s="308"/>
      <c r="BLW112" s="557"/>
      <c r="BLX112" s="558"/>
      <c r="BLY112" s="558"/>
      <c r="BLZ112" s="1565"/>
      <c r="BMA112" s="1566"/>
      <c r="BMB112" s="1566"/>
      <c r="BMC112" s="1567"/>
      <c r="BMD112" s="558"/>
      <c r="BME112" s="558"/>
      <c r="BMF112" s="558"/>
      <c r="BMG112" s="558"/>
      <c r="BMH112" s="558"/>
      <c r="BMI112" s="558"/>
      <c r="BMJ112" s="558"/>
      <c r="BMK112" s="558"/>
      <c r="BML112" s="1543"/>
      <c r="BMM112" s="1544"/>
      <c r="BMN112" s="1544"/>
      <c r="BMO112" s="1545"/>
      <c r="BMP112" s="558"/>
      <c r="BMQ112" s="558"/>
      <c r="BMR112" s="559"/>
      <c r="BMS112" s="306"/>
      <c r="BMT112" s="1565"/>
      <c r="BMU112" s="1566"/>
      <c r="BMV112" s="1566"/>
      <c r="BMW112" s="1567"/>
      <c r="BMX112" s="307"/>
      <c r="BMY112" s="1543"/>
      <c r="BMZ112" s="1544"/>
      <c r="BNA112" s="1544"/>
      <c r="BNB112" s="1545"/>
      <c r="BNC112" s="307"/>
      <c r="BND112" s="1550"/>
      <c r="BNE112" s="1550"/>
      <c r="BNF112" s="1550"/>
      <c r="BNG112" s="1550"/>
      <c r="BNH112" s="309"/>
      <c r="BNI112" s="306"/>
      <c r="BNJ112" s="1550"/>
      <c r="BNK112" s="1550"/>
      <c r="BNL112" s="1550"/>
      <c r="BNM112" s="1550"/>
      <c r="BNN112" s="307"/>
      <c r="BNO112" s="1543"/>
      <c r="BNP112" s="1544"/>
      <c r="BNQ112" s="1544"/>
      <c r="BNR112" s="1545"/>
      <c r="BNS112" s="307"/>
      <c r="BNT112" s="1565"/>
      <c r="BNU112" s="1566"/>
      <c r="BNV112" s="1566"/>
      <c r="BNW112" s="1567"/>
      <c r="BNX112" s="308"/>
      <c r="BNY112" s="557"/>
      <c r="BNZ112" s="558"/>
      <c r="BOA112" s="558"/>
      <c r="BOB112" s="1565"/>
      <c r="BOC112" s="1566"/>
      <c r="BOD112" s="1566"/>
      <c r="BOE112" s="1567"/>
      <c r="BOF112" s="558"/>
      <c r="BOG112" s="558"/>
      <c r="BOH112" s="558"/>
      <c r="BOI112" s="558"/>
      <c r="BOJ112" s="558"/>
      <c r="BOK112" s="558"/>
      <c r="BOL112" s="558"/>
      <c r="BOM112" s="558"/>
      <c r="BON112" s="1543"/>
      <c r="BOO112" s="1544"/>
      <c r="BOP112" s="1544"/>
      <c r="BOQ112" s="1545"/>
      <c r="BOR112" s="558"/>
      <c r="BOS112" s="558"/>
      <c r="BOT112" s="559"/>
      <c r="BOU112" s="306"/>
      <c r="BOV112" s="1565"/>
      <c r="BOW112" s="1566"/>
      <c r="BOX112" s="1566"/>
      <c r="BOY112" s="1567"/>
      <c r="BOZ112" s="307"/>
      <c r="BPA112" s="1543"/>
      <c r="BPB112" s="1544"/>
      <c r="BPC112" s="1544"/>
      <c r="BPD112" s="1545"/>
      <c r="BPE112" s="307"/>
      <c r="BPF112" s="1550"/>
      <c r="BPG112" s="1550"/>
      <c r="BPH112" s="1550"/>
      <c r="BPI112" s="1550"/>
      <c r="BPJ112" s="309"/>
      <c r="BPK112" s="306"/>
      <c r="BPL112" s="1550"/>
      <c r="BPM112" s="1550"/>
      <c r="BPN112" s="1550"/>
      <c r="BPO112" s="1550"/>
      <c r="BPP112" s="307"/>
      <c r="BPQ112" s="1543"/>
      <c r="BPR112" s="1544"/>
      <c r="BPS112" s="1544"/>
      <c r="BPT112" s="1545"/>
      <c r="BPU112" s="307"/>
      <c r="BPV112" s="1565"/>
      <c r="BPW112" s="1566"/>
      <c r="BPX112" s="1566"/>
      <c r="BPY112" s="1567"/>
      <c r="BPZ112" s="308"/>
      <c r="BQA112" s="557"/>
      <c r="BQB112" s="558"/>
      <c r="BQC112" s="558"/>
      <c r="BQD112" s="1565"/>
      <c r="BQE112" s="1566"/>
      <c r="BQF112" s="1566"/>
      <c r="BQG112" s="1567"/>
      <c r="BQH112" s="558"/>
      <c r="BQI112" s="558"/>
      <c r="BQJ112" s="558"/>
      <c r="BQK112" s="558"/>
      <c r="BQL112" s="558"/>
      <c r="BQM112" s="558"/>
      <c r="BQN112" s="558"/>
      <c r="BQO112" s="558"/>
      <c r="BQP112" s="1543"/>
      <c r="BQQ112" s="1544"/>
      <c r="BQR112" s="1544"/>
      <c r="BQS112" s="1545"/>
      <c r="BQT112" s="558"/>
      <c r="BQU112" s="558"/>
      <c r="BQV112" s="559"/>
      <c r="BQW112" s="306"/>
      <c r="BQX112" s="1565"/>
      <c r="BQY112" s="1566"/>
      <c r="BQZ112" s="1566"/>
      <c r="BRA112" s="1567"/>
      <c r="BRB112" s="307"/>
      <c r="BRC112" s="1543"/>
      <c r="BRD112" s="1544"/>
      <c r="BRE112" s="1544"/>
      <c r="BRF112" s="1545"/>
      <c r="BRG112" s="307"/>
      <c r="BRH112" s="1550"/>
      <c r="BRI112" s="1550"/>
      <c r="BRJ112" s="1550"/>
      <c r="BRK112" s="1550"/>
      <c r="BRL112" s="309"/>
      <c r="BRM112" s="306"/>
      <c r="BRN112" s="1550"/>
      <c r="BRO112" s="1550"/>
      <c r="BRP112" s="1550"/>
      <c r="BRQ112" s="1550"/>
      <c r="BRR112" s="307"/>
      <c r="BRS112" s="1543"/>
      <c r="BRT112" s="1544"/>
      <c r="BRU112" s="1544"/>
      <c r="BRV112" s="1545"/>
      <c r="BRW112" s="307"/>
      <c r="BRX112" s="1565"/>
      <c r="BRY112" s="1566"/>
      <c r="BRZ112" s="1566"/>
      <c r="BSA112" s="1567"/>
      <c r="BSB112" s="308"/>
      <c r="BSC112" s="557"/>
      <c r="BSD112" s="558"/>
      <c r="BSE112" s="558"/>
      <c r="BSF112" s="1565"/>
      <c r="BSG112" s="1566"/>
      <c r="BSH112" s="1566"/>
      <c r="BSI112" s="1567"/>
      <c r="BSJ112" s="558"/>
      <c r="BSK112" s="558"/>
      <c r="BSL112" s="558"/>
      <c r="BSM112" s="558"/>
      <c r="BSN112" s="558"/>
      <c r="BSO112" s="558"/>
      <c r="BSP112" s="558"/>
      <c r="BSQ112" s="558"/>
      <c r="BSR112" s="1543"/>
      <c r="BSS112" s="1544"/>
      <c r="BST112" s="1544"/>
      <c r="BSU112" s="1545"/>
      <c r="BSV112" s="558"/>
      <c r="BSW112" s="558"/>
      <c r="BSX112" s="559"/>
      <c r="BSY112" s="306"/>
      <c r="BSZ112" s="1565"/>
      <c r="BTA112" s="1566"/>
      <c r="BTB112" s="1566"/>
      <c r="BTC112" s="1567"/>
      <c r="BTD112" s="307"/>
      <c r="BTE112" s="1543"/>
      <c r="BTF112" s="1544"/>
      <c r="BTG112" s="1544"/>
      <c r="BTH112" s="1545"/>
      <c r="BTI112" s="307"/>
      <c r="BTJ112" s="1550"/>
      <c r="BTK112" s="1550"/>
      <c r="BTL112" s="1550"/>
      <c r="BTM112" s="1550"/>
      <c r="BTN112" s="309"/>
      <c r="BTO112" s="306"/>
      <c r="BTP112" s="1550"/>
      <c r="BTQ112" s="1550"/>
      <c r="BTR112" s="1550"/>
      <c r="BTS112" s="1550"/>
      <c r="BTT112" s="307"/>
      <c r="BTU112" s="1543"/>
      <c r="BTV112" s="1544"/>
      <c r="BTW112" s="1544"/>
      <c r="BTX112" s="1545"/>
      <c r="BTY112" s="307"/>
      <c r="BTZ112" s="1565"/>
      <c r="BUA112" s="1566"/>
      <c r="BUB112" s="1566"/>
      <c r="BUC112" s="1567"/>
      <c r="BUD112" s="308"/>
      <c r="BUE112" s="557"/>
      <c r="BUF112" s="558"/>
      <c r="BUG112" s="558"/>
      <c r="BUH112" s="1565"/>
      <c r="BUI112" s="1566"/>
      <c r="BUJ112" s="1566"/>
      <c r="BUK112" s="1567"/>
      <c r="BUL112" s="558"/>
      <c r="BUM112" s="558"/>
      <c r="BUN112" s="558"/>
      <c r="BUO112" s="558"/>
      <c r="BUP112" s="558"/>
      <c r="BUQ112" s="558"/>
      <c r="BUR112" s="558"/>
      <c r="BUS112" s="558"/>
      <c r="BUT112" s="1543"/>
      <c r="BUU112" s="1544"/>
      <c r="BUV112" s="1544"/>
      <c r="BUW112" s="1545"/>
      <c r="BUX112" s="558"/>
      <c r="BUY112" s="558"/>
      <c r="BUZ112" s="559"/>
      <c r="BVA112" s="306"/>
      <c r="BVB112" s="1565"/>
      <c r="BVC112" s="1566"/>
      <c r="BVD112" s="1566"/>
      <c r="BVE112" s="1567"/>
      <c r="BVF112" s="307"/>
      <c r="BVG112" s="1543"/>
      <c r="BVH112" s="1544"/>
      <c r="BVI112" s="1544"/>
      <c r="BVJ112" s="1545"/>
      <c r="BVK112" s="307"/>
      <c r="BVL112" s="1550"/>
      <c r="BVM112" s="1550"/>
      <c r="BVN112" s="1550"/>
      <c r="BVO112" s="1550"/>
      <c r="BVP112" s="309"/>
      <c r="BVQ112" s="306"/>
      <c r="BVR112" s="1550"/>
      <c r="BVS112" s="1550"/>
      <c r="BVT112" s="1550"/>
      <c r="BVU112" s="1550"/>
      <c r="BVV112" s="307"/>
      <c r="BVW112" s="1543"/>
      <c r="BVX112" s="1544"/>
      <c r="BVY112" s="1544"/>
      <c r="BVZ112" s="1545"/>
      <c r="BWA112" s="307"/>
      <c r="BWB112" s="1565"/>
      <c r="BWC112" s="1566"/>
      <c r="BWD112" s="1566"/>
      <c r="BWE112" s="1567"/>
      <c r="BWF112" s="308"/>
      <c r="BWG112" s="557"/>
      <c r="BWH112" s="558"/>
      <c r="BWI112" s="558"/>
      <c r="BWJ112" s="1565"/>
      <c r="BWK112" s="1566"/>
      <c r="BWL112" s="1566"/>
      <c r="BWM112" s="1567"/>
      <c r="BWN112" s="558"/>
      <c r="BWO112" s="558"/>
      <c r="BWP112" s="558"/>
      <c r="BWQ112" s="558"/>
      <c r="BWR112" s="558"/>
      <c r="BWS112" s="558"/>
      <c r="BWT112" s="558"/>
      <c r="BWU112" s="558"/>
      <c r="BWV112" s="1543"/>
      <c r="BWW112" s="1544"/>
      <c r="BWX112" s="1544"/>
      <c r="BWY112" s="1545"/>
      <c r="BWZ112" s="558"/>
      <c r="BXA112" s="558"/>
      <c r="BXB112" s="559"/>
      <c r="BXC112" s="306"/>
      <c r="BXD112" s="1565"/>
      <c r="BXE112" s="1566"/>
      <c r="BXF112" s="1566"/>
      <c r="BXG112" s="1567"/>
      <c r="BXH112" s="307"/>
      <c r="BXI112" s="1543"/>
      <c r="BXJ112" s="1544"/>
      <c r="BXK112" s="1544"/>
      <c r="BXL112" s="1545"/>
      <c r="BXM112" s="307"/>
      <c r="BXN112" s="1550"/>
      <c r="BXO112" s="1550"/>
      <c r="BXP112" s="1550"/>
      <c r="BXQ112" s="1550"/>
      <c r="BXR112" s="309"/>
      <c r="BXS112" s="306"/>
      <c r="BXT112" s="1550"/>
      <c r="BXU112" s="1550"/>
      <c r="BXV112" s="1550"/>
      <c r="BXW112" s="1550"/>
      <c r="BXX112" s="307"/>
      <c r="BXY112" s="1543"/>
      <c r="BXZ112" s="1544"/>
      <c r="BYA112" s="1544"/>
      <c r="BYB112" s="1545"/>
      <c r="BYC112" s="307"/>
      <c r="BYD112" s="1565"/>
      <c r="BYE112" s="1566"/>
      <c r="BYF112" s="1566"/>
      <c r="BYG112" s="1567"/>
      <c r="BYH112" s="308"/>
      <c r="BYI112" s="557"/>
      <c r="BYJ112" s="558"/>
      <c r="BYK112" s="558"/>
      <c r="BYL112" s="1565"/>
      <c r="BYM112" s="1566"/>
      <c r="BYN112" s="1566"/>
      <c r="BYO112" s="1567"/>
      <c r="BYP112" s="558"/>
      <c r="BYQ112" s="558"/>
      <c r="BYR112" s="558"/>
      <c r="BYS112" s="558"/>
      <c r="BYT112" s="558"/>
      <c r="BYU112" s="558"/>
      <c r="BYV112" s="558"/>
      <c r="BYW112" s="558"/>
      <c r="BYX112" s="1543"/>
      <c r="BYY112" s="1544"/>
      <c r="BYZ112" s="1544"/>
      <c r="BZA112" s="1545"/>
      <c r="BZB112" s="558"/>
      <c r="BZC112" s="558"/>
      <c r="BZD112" s="559"/>
      <c r="BZE112" s="306"/>
      <c r="BZF112" s="1565"/>
      <c r="BZG112" s="1566"/>
      <c r="BZH112" s="1566"/>
      <c r="BZI112" s="1567"/>
      <c r="BZJ112" s="307"/>
      <c r="BZK112" s="1543"/>
      <c r="BZL112" s="1544"/>
      <c r="BZM112" s="1544"/>
      <c r="BZN112" s="1545"/>
      <c r="BZO112" s="307"/>
      <c r="BZP112" s="1550"/>
      <c r="BZQ112" s="1550"/>
      <c r="BZR112" s="1550"/>
      <c r="BZS112" s="1550"/>
      <c r="BZT112" s="309"/>
      <c r="BZU112" s="306"/>
      <c r="BZV112" s="1550"/>
      <c r="BZW112" s="1550"/>
      <c r="BZX112" s="1550"/>
      <c r="BZY112" s="1550"/>
      <c r="BZZ112" s="307"/>
      <c r="CAA112" s="1543"/>
      <c r="CAB112" s="1544"/>
      <c r="CAC112" s="1544"/>
      <c r="CAD112" s="1545"/>
      <c r="CAE112" s="307"/>
      <c r="CAF112" s="1565"/>
      <c r="CAG112" s="1566"/>
      <c r="CAH112" s="1566"/>
      <c r="CAI112" s="1567"/>
      <c r="CAJ112" s="308"/>
      <c r="CAK112" s="557"/>
      <c r="CAL112" s="558"/>
      <c r="CAM112" s="558"/>
      <c r="CAN112" s="1565"/>
      <c r="CAO112" s="1566"/>
      <c r="CAP112" s="1566"/>
      <c r="CAQ112" s="1567"/>
      <c r="CAR112" s="558"/>
      <c r="CAS112" s="558"/>
      <c r="CAT112" s="558"/>
      <c r="CAU112" s="558"/>
      <c r="CAV112" s="558"/>
      <c r="CAW112" s="558"/>
      <c r="CAX112" s="558"/>
      <c r="CAY112" s="558"/>
      <c r="CAZ112" s="1543"/>
      <c r="CBA112" s="1544"/>
      <c r="CBB112" s="1544"/>
      <c r="CBC112" s="1545"/>
      <c r="CBD112" s="558"/>
      <c r="CBE112" s="558"/>
      <c r="CBF112" s="559"/>
      <c r="CBG112" s="306"/>
      <c r="CBH112" s="1565"/>
      <c r="CBI112" s="1566"/>
      <c r="CBJ112" s="1566"/>
      <c r="CBK112" s="1567"/>
      <c r="CBL112" s="307"/>
      <c r="CBM112" s="1543"/>
      <c r="CBN112" s="1544"/>
      <c r="CBO112" s="1544"/>
      <c r="CBP112" s="1545"/>
      <c r="CBQ112" s="307"/>
      <c r="CBR112" s="1550"/>
      <c r="CBS112" s="1550"/>
      <c r="CBT112" s="1550"/>
      <c r="CBU112" s="1550"/>
      <c r="CBV112" s="309"/>
      <c r="CBW112" s="306"/>
      <c r="CBX112" s="1550"/>
      <c r="CBY112" s="1550"/>
      <c r="CBZ112" s="1550"/>
      <c r="CCA112" s="1550"/>
      <c r="CCB112" s="307"/>
      <c r="CCC112" s="1543"/>
      <c r="CCD112" s="1544"/>
      <c r="CCE112" s="1544"/>
      <c r="CCF112" s="1545"/>
      <c r="CCG112" s="307"/>
      <c r="CCH112" s="1565"/>
      <c r="CCI112" s="1566"/>
      <c r="CCJ112" s="1566"/>
      <c r="CCK112" s="1567"/>
      <c r="CCL112" s="308"/>
      <c r="CCM112" s="557"/>
      <c r="CCN112" s="558"/>
      <c r="CCO112" s="558"/>
      <c r="CCP112" s="1565"/>
      <c r="CCQ112" s="1566"/>
      <c r="CCR112" s="1566"/>
      <c r="CCS112" s="1567"/>
      <c r="CCT112" s="558"/>
      <c r="CCU112" s="558"/>
      <c r="CCV112" s="558"/>
      <c r="CCW112" s="558"/>
      <c r="CCX112" s="558"/>
      <c r="CCY112" s="558"/>
      <c r="CCZ112" s="558"/>
      <c r="CDA112" s="558"/>
      <c r="CDB112" s="1543"/>
      <c r="CDC112" s="1544"/>
      <c r="CDD112" s="1544"/>
      <c r="CDE112" s="1545"/>
      <c r="CDF112" s="558"/>
      <c r="CDG112" s="558"/>
      <c r="CDH112" s="559"/>
      <c r="CDI112" s="306"/>
      <c r="CDJ112" s="1565"/>
      <c r="CDK112" s="1566"/>
      <c r="CDL112" s="1566"/>
      <c r="CDM112" s="1567"/>
      <c r="CDN112" s="307"/>
      <c r="CDO112" s="1543"/>
      <c r="CDP112" s="1544"/>
      <c r="CDQ112" s="1544"/>
      <c r="CDR112" s="1545"/>
      <c r="CDS112" s="307"/>
      <c r="CDT112" s="1550"/>
      <c r="CDU112" s="1550"/>
      <c r="CDV112" s="1550"/>
      <c r="CDW112" s="1550"/>
      <c r="CDX112" s="309"/>
      <c r="CDY112" s="306"/>
      <c r="CDZ112" s="1550"/>
      <c r="CEA112" s="1550"/>
      <c r="CEB112" s="1550"/>
      <c r="CEC112" s="1550"/>
      <c r="CED112" s="307"/>
      <c r="CEE112" s="1543"/>
      <c r="CEF112" s="1544"/>
      <c r="CEG112" s="1544"/>
      <c r="CEH112" s="1545"/>
      <c r="CEI112" s="307"/>
      <c r="CEJ112" s="1565"/>
      <c r="CEK112" s="1566"/>
      <c r="CEL112" s="1566"/>
      <c r="CEM112" s="1567"/>
      <c r="CEN112" s="308"/>
      <c r="CEO112" s="557"/>
      <c r="CEP112" s="558"/>
      <c r="CEQ112" s="558"/>
      <c r="CER112" s="1565"/>
      <c r="CES112" s="1566"/>
      <c r="CET112" s="1566"/>
      <c r="CEU112" s="1567"/>
      <c r="CEV112" s="558"/>
      <c r="CEW112" s="558"/>
      <c r="CEX112" s="558"/>
      <c r="CEY112" s="558"/>
      <c r="CEZ112" s="558"/>
      <c r="CFA112" s="558"/>
      <c r="CFB112" s="558"/>
      <c r="CFC112" s="558"/>
      <c r="CFD112" s="1543"/>
      <c r="CFE112" s="1544"/>
      <c r="CFF112" s="1544"/>
      <c r="CFG112" s="1545"/>
      <c r="CFH112" s="558"/>
      <c r="CFI112" s="558"/>
      <c r="CFJ112" s="559"/>
      <c r="CFK112" s="306"/>
      <c r="CFL112" s="1565"/>
      <c r="CFM112" s="1566"/>
      <c r="CFN112" s="1566"/>
      <c r="CFO112" s="1567"/>
      <c r="CFP112" s="307"/>
      <c r="CFQ112" s="1543"/>
      <c r="CFR112" s="1544"/>
      <c r="CFS112" s="1544"/>
      <c r="CFT112" s="1545"/>
      <c r="CFU112" s="307"/>
      <c r="CFV112" s="1550"/>
      <c r="CFW112" s="1550"/>
      <c r="CFX112" s="1550"/>
      <c r="CFY112" s="1550"/>
      <c r="CFZ112" s="309"/>
      <c r="CGA112" s="306"/>
      <c r="CGB112" s="1550"/>
      <c r="CGC112" s="1550"/>
      <c r="CGD112" s="1550"/>
      <c r="CGE112" s="1550"/>
      <c r="CGF112" s="307"/>
      <c r="CGG112" s="1543"/>
      <c r="CGH112" s="1544"/>
      <c r="CGI112" s="1544"/>
      <c r="CGJ112" s="1545"/>
      <c r="CGK112" s="307"/>
      <c r="CGL112" s="1565"/>
      <c r="CGM112" s="1566"/>
      <c r="CGN112" s="1566"/>
      <c r="CGO112" s="1567"/>
      <c r="CGP112" s="308"/>
      <c r="CGQ112" s="557"/>
      <c r="CGR112" s="558"/>
      <c r="CGS112" s="558"/>
      <c r="CGT112" s="1565"/>
      <c r="CGU112" s="1566"/>
      <c r="CGV112" s="1566"/>
      <c r="CGW112" s="1567"/>
      <c r="CGX112" s="558"/>
      <c r="CGY112" s="558"/>
      <c r="CGZ112" s="558"/>
      <c r="CHA112" s="558"/>
      <c r="CHB112" s="558"/>
      <c r="CHC112" s="558"/>
      <c r="CHD112" s="558"/>
      <c r="CHE112" s="558"/>
      <c r="CHF112" s="1543"/>
      <c r="CHG112" s="1544"/>
      <c r="CHH112" s="1544"/>
      <c r="CHI112" s="1545"/>
      <c r="CHJ112" s="558"/>
      <c r="CHK112" s="558"/>
      <c r="CHL112" s="559"/>
      <c r="CHM112" s="306"/>
      <c r="CHN112" s="1565"/>
      <c r="CHO112" s="1566"/>
      <c r="CHP112" s="1566"/>
      <c r="CHQ112" s="1567"/>
      <c r="CHR112" s="307"/>
      <c r="CHS112" s="1543"/>
      <c r="CHT112" s="1544"/>
      <c r="CHU112" s="1544"/>
      <c r="CHV112" s="1545"/>
      <c r="CHW112" s="307"/>
      <c r="CHX112" s="1550"/>
      <c r="CHY112" s="1550"/>
      <c r="CHZ112" s="1550"/>
      <c r="CIA112" s="1550"/>
      <c r="CIB112" s="309"/>
      <c r="CIC112" s="306"/>
      <c r="CID112" s="1550"/>
      <c r="CIE112" s="1550"/>
      <c r="CIF112" s="1550"/>
      <c r="CIG112" s="1550"/>
      <c r="CIH112" s="307"/>
      <c r="CII112" s="1543"/>
      <c r="CIJ112" s="1544"/>
      <c r="CIK112" s="1544"/>
      <c r="CIL112" s="1545"/>
      <c r="CIM112" s="307"/>
      <c r="CIN112" s="1565"/>
      <c r="CIO112" s="1566"/>
      <c r="CIP112" s="1566"/>
      <c r="CIQ112" s="1567"/>
      <c r="CIR112" s="308"/>
      <c r="CIS112" s="557"/>
      <c r="CIT112" s="558"/>
      <c r="CIU112" s="558"/>
      <c r="CIV112" s="1565"/>
      <c r="CIW112" s="1566"/>
      <c r="CIX112" s="1566"/>
      <c r="CIY112" s="1567"/>
      <c r="CIZ112" s="558"/>
      <c r="CJA112" s="558"/>
      <c r="CJB112" s="558"/>
      <c r="CJC112" s="558"/>
      <c r="CJD112" s="558"/>
      <c r="CJE112" s="558"/>
      <c r="CJF112" s="558"/>
      <c r="CJG112" s="558"/>
      <c r="CJH112" s="1543"/>
      <c r="CJI112" s="1544"/>
      <c r="CJJ112" s="1544"/>
      <c r="CJK112" s="1545"/>
      <c r="CJL112" s="558"/>
      <c r="CJM112" s="558"/>
      <c r="CJN112" s="559"/>
      <c r="CJO112" s="306"/>
      <c r="CJP112" s="1565"/>
      <c r="CJQ112" s="1566"/>
      <c r="CJR112" s="1566"/>
      <c r="CJS112" s="1567"/>
      <c r="CJT112" s="307"/>
      <c r="CJU112" s="1543"/>
      <c r="CJV112" s="1544"/>
      <c r="CJW112" s="1544"/>
      <c r="CJX112" s="1545"/>
      <c r="CJY112" s="307"/>
      <c r="CJZ112" s="1550"/>
      <c r="CKA112" s="1550"/>
      <c r="CKB112" s="1550"/>
      <c r="CKC112" s="1550"/>
      <c r="CKD112" s="309"/>
      <c r="CKE112" s="306"/>
      <c r="CKF112" s="1550"/>
      <c r="CKG112" s="1550"/>
      <c r="CKH112" s="1550"/>
      <c r="CKI112" s="1550"/>
      <c r="CKJ112" s="307"/>
      <c r="CKK112" s="1543"/>
      <c r="CKL112" s="1544"/>
      <c r="CKM112" s="1544"/>
      <c r="CKN112" s="1545"/>
      <c r="CKO112" s="307"/>
      <c r="CKP112" s="1565"/>
      <c r="CKQ112" s="1566"/>
      <c r="CKR112" s="1566"/>
      <c r="CKS112" s="1567"/>
      <c r="CKT112" s="308"/>
      <c r="CKU112" s="557"/>
      <c r="CKV112" s="558"/>
      <c r="CKW112" s="558"/>
      <c r="CKX112" s="1565"/>
      <c r="CKY112" s="1566"/>
      <c r="CKZ112" s="1566"/>
      <c r="CLA112" s="1567"/>
      <c r="CLB112" s="558"/>
      <c r="CLC112" s="558"/>
      <c r="CLD112" s="558"/>
      <c r="CLE112" s="558"/>
      <c r="CLF112" s="558"/>
      <c r="CLG112" s="558"/>
      <c r="CLH112" s="558"/>
      <c r="CLI112" s="558"/>
      <c r="CLJ112" s="1543"/>
      <c r="CLK112" s="1544"/>
      <c r="CLL112" s="1544"/>
      <c r="CLM112" s="1545"/>
      <c r="CLN112" s="558"/>
      <c r="CLO112" s="558"/>
      <c r="CLP112" s="559"/>
      <c r="CLQ112" s="306"/>
      <c r="CLR112" s="1565"/>
      <c r="CLS112" s="1566"/>
      <c r="CLT112" s="1566"/>
      <c r="CLU112" s="1567"/>
      <c r="CLV112" s="307"/>
      <c r="CLW112" s="1543"/>
      <c r="CLX112" s="1544"/>
      <c r="CLY112" s="1544"/>
      <c r="CLZ112" s="1545"/>
      <c r="CMA112" s="307"/>
      <c r="CMB112" s="1550"/>
      <c r="CMC112" s="1550"/>
      <c r="CMD112" s="1550"/>
      <c r="CME112" s="1550"/>
      <c r="CMF112" s="309"/>
      <c r="CMG112" s="306"/>
      <c r="CMH112" s="1550"/>
      <c r="CMI112" s="1550"/>
      <c r="CMJ112" s="1550"/>
      <c r="CMK112" s="1550"/>
      <c r="CML112" s="307"/>
      <c r="CMM112" s="1543"/>
      <c r="CMN112" s="1544"/>
      <c r="CMO112" s="1544"/>
      <c r="CMP112" s="1545"/>
      <c r="CMQ112" s="307"/>
      <c r="CMR112" s="1565"/>
      <c r="CMS112" s="1566"/>
      <c r="CMT112" s="1566"/>
      <c r="CMU112" s="1567"/>
      <c r="CMV112" s="308"/>
      <c r="CMW112" s="557"/>
      <c r="CMX112" s="558"/>
      <c r="CMY112" s="558"/>
      <c r="CMZ112" s="1565"/>
      <c r="CNA112" s="1566"/>
      <c r="CNB112" s="1566"/>
      <c r="CNC112" s="1567"/>
      <c r="CND112" s="558"/>
      <c r="CNE112" s="558"/>
      <c r="CNF112" s="558"/>
      <c r="CNG112" s="558"/>
      <c r="CNH112" s="558"/>
      <c r="CNI112" s="558"/>
      <c r="CNJ112" s="558"/>
      <c r="CNK112" s="558"/>
      <c r="CNL112" s="1543"/>
      <c r="CNM112" s="1544"/>
      <c r="CNN112" s="1544"/>
      <c r="CNO112" s="1545"/>
      <c r="CNP112" s="558"/>
      <c r="CNQ112" s="558"/>
      <c r="CNR112" s="559"/>
      <c r="CNS112" s="306"/>
      <c r="CNT112" s="1565"/>
      <c r="CNU112" s="1566"/>
      <c r="CNV112" s="1566"/>
      <c r="CNW112" s="1567"/>
      <c r="CNX112" s="307"/>
      <c r="CNY112" s="1543"/>
      <c r="CNZ112" s="1544"/>
      <c r="COA112" s="1544"/>
      <c r="COB112" s="1545"/>
      <c r="COC112" s="307"/>
      <c r="COD112" s="1550"/>
      <c r="COE112" s="1550"/>
      <c r="COF112" s="1550"/>
      <c r="COG112" s="1550"/>
      <c r="COH112" s="309"/>
      <c r="COI112" s="306"/>
      <c r="COJ112" s="1550"/>
      <c r="COK112" s="1550"/>
      <c r="COL112" s="1550"/>
      <c r="COM112" s="1550"/>
      <c r="CON112" s="307"/>
      <c r="COO112" s="1543"/>
      <c r="COP112" s="1544"/>
      <c r="COQ112" s="1544"/>
      <c r="COR112" s="1545"/>
      <c r="COS112" s="307"/>
      <c r="COT112" s="1565"/>
      <c r="COU112" s="1566"/>
      <c r="COV112" s="1566"/>
      <c r="COW112" s="1567"/>
      <c r="COX112" s="308"/>
      <c r="COY112" s="557"/>
      <c r="COZ112" s="558"/>
      <c r="CPA112" s="558"/>
      <c r="CPB112" s="1565"/>
      <c r="CPC112" s="1566"/>
      <c r="CPD112" s="1566"/>
      <c r="CPE112" s="1567"/>
      <c r="CPF112" s="558"/>
      <c r="CPG112" s="558"/>
      <c r="CPH112" s="558"/>
      <c r="CPI112" s="558"/>
      <c r="CPJ112" s="558"/>
      <c r="CPK112" s="558"/>
      <c r="CPL112" s="558"/>
      <c r="CPM112" s="558"/>
      <c r="CPN112" s="1543"/>
      <c r="CPO112" s="1544"/>
      <c r="CPP112" s="1544"/>
      <c r="CPQ112" s="1545"/>
      <c r="CPR112" s="558"/>
      <c r="CPS112" s="558"/>
      <c r="CPT112" s="559"/>
      <c r="CPU112" s="306"/>
      <c r="CPV112" s="1565"/>
      <c r="CPW112" s="1566"/>
      <c r="CPX112" s="1566"/>
      <c r="CPY112" s="1567"/>
      <c r="CPZ112" s="307"/>
      <c r="CQA112" s="1543"/>
      <c r="CQB112" s="1544"/>
      <c r="CQC112" s="1544"/>
      <c r="CQD112" s="1545"/>
      <c r="CQE112" s="307"/>
      <c r="CQF112" s="1550"/>
      <c r="CQG112" s="1550"/>
      <c r="CQH112" s="1550"/>
      <c r="CQI112" s="1550"/>
      <c r="CQJ112" s="309"/>
      <c r="CQK112" s="306"/>
      <c r="CQL112" s="1550"/>
      <c r="CQM112" s="1550"/>
      <c r="CQN112" s="1550"/>
      <c r="CQO112" s="1550"/>
      <c r="CQP112" s="307"/>
      <c r="CQQ112" s="1543"/>
      <c r="CQR112" s="1544"/>
      <c r="CQS112" s="1544"/>
      <c r="CQT112" s="1545"/>
      <c r="CQU112" s="307"/>
      <c r="CQV112" s="1565"/>
      <c r="CQW112" s="1566"/>
      <c r="CQX112" s="1566"/>
      <c r="CQY112" s="1567"/>
      <c r="CQZ112" s="308"/>
      <c r="CRA112" s="557"/>
      <c r="CRB112" s="558"/>
      <c r="CRC112" s="558"/>
      <c r="CRD112" s="1565"/>
      <c r="CRE112" s="1566"/>
      <c r="CRF112" s="1566"/>
      <c r="CRG112" s="1567"/>
      <c r="CRH112" s="558"/>
      <c r="CRI112" s="558"/>
      <c r="CRJ112" s="558"/>
      <c r="CRK112" s="558"/>
      <c r="CRL112" s="558"/>
      <c r="CRM112" s="558"/>
      <c r="CRN112" s="558"/>
      <c r="CRO112" s="558"/>
      <c r="CRP112" s="1543"/>
      <c r="CRQ112" s="1544"/>
      <c r="CRR112" s="1544"/>
      <c r="CRS112" s="1545"/>
      <c r="CRT112" s="558"/>
      <c r="CRU112" s="558"/>
      <c r="CRV112" s="559"/>
      <c r="CRW112" s="306"/>
      <c r="CRX112" s="1565"/>
      <c r="CRY112" s="1566"/>
      <c r="CRZ112" s="1566"/>
      <c r="CSA112" s="1567"/>
      <c r="CSB112" s="307"/>
      <c r="CSC112" s="1543"/>
      <c r="CSD112" s="1544"/>
      <c r="CSE112" s="1544"/>
      <c r="CSF112" s="1545"/>
      <c r="CSG112" s="307"/>
      <c r="CSH112" s="1550"/>
      <c r="CSI112" s="1550"/>
      <c r="CSJ112" s="1550"/>
      <c r="CSK112" s="1550"/>
      <c r="CSL112" s="309"/>
      <c r="CSM112" s="306"/>
      <c r="CSN112" s="1550"/>
      <c r="CSO112" s="1550"/>
      <c r="CSP112" s="1550"/>
      <c r="CSQ112" s="1550"/>
      <c r="CSR112" s="307"/>
      <c r="CSS112" s="1543"/>
      <c r="CST112" s="1544"/>
      <c r="CSU112" s="1544"/>
      <c r="CSV112" s="1545"/>
      <c r="CSW112" s="307"/>
      <c r="CSX112" s="1565"/>
      <c r="CSY112" s="1566"/>
      <c r="CSZ112" s="1566"/>
      <c r="CTA112" s="1567"/>
      <c r="CTB112" s="308"/>
      <c r="CTC112" s="557"/>
      <c r="CTD112" s="558"/>
      <c r="CTE112" s="558"/>
      <c r="CTF112" s="1565"/>
      <c r="CTG112" s="1566"/>
      <c r="CTH112" s="1566"/>
      <c r="CTI112" s="1567"/>
      <c r="CTJ112" s="558"/>
      <c r="CTK112" s="558"/>
      <c r="CTL112" s="558"/>
      <c r="CTM112" s="558"/>
      <c r="CTN112" s="558"/>
      <c r="CTO112" s="558"/>
      <c r="CTP112" s="558"/>
      <c r="CTQ112" s="558"/>
      <c r="CTR112" s="1543"/>
      <c r="CTS112" s="1544"/>
      <c r="CTT112" s="1544"/>
      <c r="CTU112" s="1545"/>
      <c r="CTV112" s="558"/>
      <c r="CTW112" s="558"/>
      <c r="CTX112" s="559"/>
      <c r="CTY112" s="306"/>
      <c r="CTZ112" s="1565"/>
      <c r="CUA112" s="1566"/>
      <c r="CUB112" s="1566"/>
      <c r="CUC112" s="1567"/>
      <c r="CUD112" s="307"/>
      <c r="CUE112" s="1543"/>
      <c r="CUF112" s="1544"/>
      <c r="CUG112" s="1544"/>
      <c r="CUH112" s="1545"/>
      <c r="CUI112" s="307"/>
      <c r="CUJ112" s="1550"/>
      <c r="CUK112" s="1550"/>
      <c r="CUL112" s="1550"/>
      <c r="CUM112" s="1550"/>
      <c r="CUN112" s="309"/>
      <c r="CUO112" s="306"/>
      <c r="CUP112" s="1550"/>
      <c r="CUQ112" s="1550"/>
      <c r="CUR112" s="1550"/>
      <c r="CUS112" s="1550"/>
      <c r="CUT112" s="307"/>
      <c r="CUU112" s="1543"/>
      <c r="CUV112" s="1544"/>
      <c r="CUW112" s="1544"/>
      <c r="CUX112" s="1545"/>
      <c r="CUY112" s="307"/>
      <c r="CUZ112" s="1565"/>
      <c r="CVA112" s="1566"/>
      <c r="CVB112" s="1566"/>
      <c r="CVC112" s="1567"/>
      <c r="CVD112" s="308"/>
      <c r="CVE112" s="306"/>
      <c r="CVF112" s="1550"/>
      <c r="CVG112" s="1550"/>
      <c r="CVH112" s="1550"/>
      <c r="CVI112" s="1550"/>
      <c r="CVJ112" s="307"/>
      <c r="CVK112" s="1543"/>
      <c r="CVL112" s="1544"/>
      <c r="CVM112" s="1544"/>
      <c r="CVN112" s="1545"/>
      <c r="CVO112" s="307"/>
      <c r="CVP112" s="1565"/>
      <c r="CVQ112" s="1566"/>
      <c r="CVR112" s="1566"/>
      <c r="CVS112" s="1567"/>
      <c r="CVT112" s="308"/>
      <c r="CVU112" s="306"/>
      <c r="CVV112" s="1550"/>
      <c r="CVW112" s="1550"/>
      <c r="CVX112" s="1550"/>
      <c r="CVY112" s="1550"/>
      <c r="CVZ112" s="307"/>
      <c r="CWA112" s="1543"/>
      <c r="CWB112" s="1544"/>
      <c r="CWC112" s="1544"/>
      <c r="CWD112" s="1545"/>
      <c r="CWE112" s="307"/>
      <c r="CWF112" s="1565"/>
      <c r="CWG112" s="1566"/>
      <c r="CWH112" s="1566"/>
      <c r="CWI112" s="1567"/>
      <c r="CWJ112" s="308"/>
      <c r="CWK112" s="557"/>
      <c r="CWL112" s="558"/>
      <c r="CWM112" s="558"/>
      <c r="CWN112" s="1565"/>
      <c r="CWO112" s="1566"/>
      <c r="CWP112" s="1566"/>
      <c r="CWQ112" s="1567"/>
      <c r="CWR112" s="558"/>
      <c r="CWS112" s="558"/>
      <c r="CWT112" s="558"/>
      <c r="CWU112" s="558"/>
      <c r="CWV112" s="558"/>
      <c r="CWW112" s="558"/>
      <c r="CWX112" s="558"/>
      <c r="CWY112" s="558"/>
      <c r="CWZ112" s="1543"/>
      <c r="CXA112" s="1544"/>
      <c r="CXB112" s="1544"/>
      <c r="CXC112" s="1545"/>
      <c r="CXD112" s="558"/>
      <c r="CXE112" s="558"/>
      <c r="CXF112" s="559"/>
      <c r="CXG112" s="306"/>
      <c r="CXH112" s="1565"/>
      <c r="CXI112" s="1566"/>
      <c r="CXJ112" s="1566"/>
      <c r="CXK112" s="1567"/>
      <c r="CXL112" s="307"/>
      <c r="CXM112" s="1543"/>
      <c r="CXN112" s="1544"/>
      <c r="CXO112" s="1544"/>
      <c r="CXP112" s="1545"/>
      <c r="CXQ112" s="307"/>
      <c r="CXR112" s="1550"/>
      <c r="CXS112" s="1550"/>
      <c r="CXT112" s="1550"/>
      <c r="CXU112" s="1550"/>
      <c r="CXV112" s="309"/>
      <c r="CXW112" s="306"/>
      <c r="CXX112" s="1565"/>
      <c r="CXY112" s="1566"/>
      <c r="CXZ112" s="1566"/>
      <c r="CYA112" s="1567"/>
      <c r="CYB112" s="307"/>
      <c r="CYC112" s="1543"/>
      <c r="CYD112" s="1544"/>
      <c r="CYE112" s="1544"/>
      <c r="CYF112" s="1545"/>
      <c r="CYG112" s="307"/>
      <c r="CYH112" s="1550"/>
      <c r="CYI112" s="1550"/>
      <c r="CYJ112" s="1550"/>
      <c r="CYK112" s="1550"/>
      <c r="CYL112" s="309"/>
      <c r="CYM112" s="306"/>
      <c r="CYN112" s="1550"/>
      <c r="CYO112" s="1550"/>
      <c r="CYP112" s="1550"/>
      <c r="CYQ112" s="1550"/>
      <c r="CYR112" s="307"/>
      <c r="CYS112" s="1543"/>
      <c r="CYT112" s="1544"/>
      <c r="CYU112" s="1544"/>
      <c r="CYV112" s="1545"/>
      <c r="CYW112" s="307"/>
      <c r="CYX112" s="1565"/>
      <c r="CYY112" s="1566"/>
      <c r="CYZ112" s="1566"/>
      <c r="CZA112" s="1567"/>
      <c r="CZB112" s="308"/>
      <c r="CZC112" s="306"/>
      <c r="CZD112" s="1550"/>
      <c r="CZE112" s="1550"/>
      <c r="CZF112" s="1550"/>
      <c r="CZG112" s="1550"/>
      <c r="CZH112" s="307"/>
      <c r="CZI112" s="1543"/>
      <c r="CZJ112" s="1544"/>
      <c r="CZK112" s="1544"/>
      <c r="CZL112" s="1545"/>
      <c r="CZM112" s="307"/>
      <c r="CZN112" s="1565"/>
      <c r="CZO112" s="1566"/>
      <c r="CZP112" s="1566"/>
      <c r="CZQ112" s="1567"/>
      <c r="CZR112" s="308"/>
      <c r="CZS112" s="306"/>
      <c r="CZT112" s="1550"/>
      <c r="CZU112" s="1550"/>
      <c r="CZV112" s="1550"/>
      <c r="CZW112" s="1550"/>
      <c r="CZX112" s="307"/>
      <c r="CZY112" s="1543"/>
      <c r="CZZ112" s="1544"/>
      <c r="DAA112" s="1544"/>
      <c r="DAB112" s="1545"/>
      <c r="DAC112" s="307"/>
      <c r="DAD112" s="1565"/>
      <c r="DAE112" s="1566"/>
      <c r="DAF112" s="1566"/>
      <c r="DAG112" s="1567"/>
      <c r="DAH112" s="308"/>
      <c r="DAI112" s="557"/>
      <c r="DAJ112" s="558"/>
      <c r="DAK112" s="558"/>
      <c r="DAL112" s="1565"/>
      <c r="DAM112" s="1566"/>
      <c r="DAN112" s="1566"/>
      <c r="DAO112" s="1567"/>
      <c r="DAP112" s="558"/>
      <c r="DAQ112" s="558"/>
      <c r="DAR112" s="558"/>
      <c r="DAS112" s="558"/>
      <c r="DAT112" s="558"/>
      <c r="DAU112" s="558"/>
      <c r="DAV112" s="558"/>
      <c r="DAW112" s="558"/>
      <c r="DAX112" s="1543"/>
      <c r="DAY112" s="1544"/>
      <c r="DAZ112" s="1544"/>
      <c r="DBA112" s="1545"/>
      <c r="DBB112" s="558"/>
      <c r="DBC112" s="558"/>
      <c r="DBD112" s="559"/>
      <c r="DBE112" s="306"/>
      <c r="DBF112" s="1565"/>
      <c r="DBG112" s="1566"/>
      <c r="DBH112" s="1566"/>
      <c r="DBI112" s="1567"/>
      <c r="DBJ112" s="307"/>
      <c r="DBK112" s="1543"/>
      <c r="DBL112" s="1544"/>
      <c r="DBM112" s="1544"/>
      <c r="DBN112" s="1545"/>
      <c r="DBO112" s="307"/>
      <c r="DBP112" s="1550"/>
      <c r="DBQ112" s="1550"/>
      <c r="DBR112" s="1550"/>
      <c r="DBS112" s="1550"/>
      <c r="DBT112" s="309"/>
      <c r="DBU112" s="306"/>
      <c r="DBV112" s="1550"/>
      <c r="DBW112" s="1550"/>
      <c r="DBX112" s="1550"/>
      <c r="DBY112" s="1550"/>
      <c r="DBZ112" s="307"/>
      <c r="DCA112" s="1543"/>
      <c r="DCB112" s="1544"/>
      <c r="DCC112" s="1544"/>
      <c r="DCD112" s="1545"/>
      <c r="DCE112" s="307"/>
      <c r="DCF112" s="1565"/>
      <c r="DCG112" s="1566"/>
      <c r="DCH112" s="1566"/>
      <c r="DCI112" s="1567"/>
      <c r="DCJ112" s="308"/>
      <c r="DCK112" s="306"/>
      <c r="DCL112" s="1550"/>
      <c r="DCM112" s="1550"/>
      <c r="DCN112" s="1550"/>
      <c r="DCO112" s="1550"/>
      <c r="DCP112" s="307"/>
      <c r="DCQ112" s="1543"/>
      <c r="DCR112" s="1544"/>
      <c r="DCS112" s="1544"/>
      <c r="DCT112" s="1545"/>
      <c r="DCU112" s="307"/>
      <c r="DCV112" s="1565"/>
      <c r="DCW112" s="1566"/>
      <c r="DCX112" s="1566"/>
      <c r="DCY112" s="1567"/>
      <c r="DCZ112" s="308"/>
      <c r="DDA112" s="306"/>
      <c r="DDB112" s="1550"/>
      <c r="DDC112" s="1550"/>
      <c r="DDD112" s="1550"/>
      <c r="DDE112" s="1550"/>
      <c r="DDF112" s="307"/>
      <c r="DDG112" s="1543"/>
      <c r="DDH112" s="1544"/>
      <c r="DDI112" s="1544"/>
      <c r="DDJ112" s="1545"/>
      <c r="DDK112" s="307"/>
      <c r="DDL112" s="1565"/>
      <c r="DDM112" s="1566"/>
      <c r="DDN112" s="1566"/>
      <c r="DDO112" s="1567"/>
      <c r="DDP112" s="308"/>
      <c r="DDQ112" s="557"/>
      <c r="DDR112" s="558"/>
      <c r="DDS112" s="558"/>
      <c r="DDT112" s="1565"/>
      <c r="DDU112" s="1566"/>
      <c r="DDV112" s="1566"/>
      <c r="DDW112" s="1567"/>
      <c r="DDX112" s="558"/>
      <c r="DDY112" s="558"/>
      <c r="DDZ112" s="558"/>
      <c r="DEA112" s="558"/>
      <c r="DEB112" s="558"/>
      <c r="DEC112" s="558"/>
      <c r="DED112" s="558"/>
      <c r="DEE112" s="558"/>
      <c r="DEF112" s="1543"/>
      <c r="DEG112" s="1544"/>
      <c r="DEH112" s="1544"/>
      <c r="DEI112" s="1545"/>
      <c r="DEJ112" s="558"/>
      <c r="DEK112" s="558"/>
      <c r="DEL112" s="559"/>
      <c r="DEM112" s="306"/>
      <c r="DEN112" s="1565"/>
      <c r="DEO112" s="1566"/>
      <c r="DEP112" s="1566"/>
      <c r="DEQ112" s="1567"/>
      <c r="DER112" s="307"/>
      <c r="DES112" s="1543"/>
      <c r="DET112" s="1544"/>
      <c r="DEU112" s="1544"/>
      <c r="DEV112" s="1545"/>
      <c r="DEW112" s="307"/>
      <c r="DEX112" s="1550"/>
      <c r="DEY112" s="1550"/>
      <c r="DEZ112" s="1550"/>
      <c r="DFA112" s="1550"/>
      <c r="DFB112" s="309"/>
      <c r="DFC112" s="306"/>
      <c r="DFD112" s="1550"/>
      <c r="DFE112" s="1550"/>
      <c r="DFF112" s="1550"/>
      <c r="DFG112" s="1550"/>
      <c r="DFH112" s="307"/>
      <c r="DFI112" s="1543"/>
      <c r="DFJ112" s="1544"/>
      <c r="DFK112" s="1544"/>
      <c r="DFL112" s="1545"/>
      <c r="DFM112" s="307"/>
      <c r="DFN112" s="1565"/>
      <c r="DFO112" s="1566"/>
      <c r="DFP112" s="1566"/>
      <c r="DFQ112" s="1567"/>
      <c r="DFR112" s="308"/>
      <c r="DFS112" s="306"/>
      <c r="DFT112" s="1550"/>
      <c r="DFU112" s="1550"/>
      <c r="DFV112" s="1550"/>
      <c r="DFW112" s="1550"/>
      <c r="DFX112" s="307"/>
      <c r="DFY112" s="1543"/>
      <c r="DFZ112" s="1544"/>
      <c r="DGA112" s="1544"/>
      <c r="DGB112" s="1545"/>
      <c r="DGC112" s="307"/>
      <c r="DGD112" s="1565"/>
      <c r="DGE112" s="1566"/>
      <c r="DGF112" s="1566"/>
      <c r="DGG112" s="1567"/>
      <c r="DGH112" s="308"/>
      <c r="DGI112" s="306"/>
      <c r="DGJ112" s="1550"/>
      <c r="DGK112" s="1550"/>
      <c r="DGL112" s="1550"/>
      <c r="DGM112" s="1550"/>
      <c r="DGN112" s="307"/>
      <c r="DGO112" s="1543"/>
      <c r="DGP112" s="1544"/>
      <c r="DGQ112" s="1544"/>
      <c r="DGR112" s="1545"/>
      <c r="DGS112" s="307"/>
      <c r="DGT112" s="1565"/>
      <c r="DGU112" s="1566"/>
      <c r="DGV112" s="1566"/>
      <c r="DGW112" s="1567"/>
      <c r="DGX112" s="308"/>
      <c r="DGY112" s="557"/>
      <c r="DGZ112" s="558"/>
      <c r="DHA112" s="558"/>
      <c r="DHB112" s="1565"/>
      <c r="DHC112" s="1566"/>
      <c r="DHD112" s="1566"/>
      <c r="DHE112" s="1567"/>
      <c r="DHF112" s="558"/>
      <c r="DHG112" s="558"/>
      <c r="DHH112" s="558"/>
      <c r="DHI112" s="558"/>
      <c r="DHJ112" s="558"/>
      <c r="DHK112" s="558"/>
      <c r="DHL112" s="558"/>
      <c r="DHM112" s="558"/>
      <c r="DHN112" s="1543"/>
      <c r="DHO112" s="1544"/>
      <c r="DHP112" s="1544"/>
      <c r="DHQ112" s="1545"/>
      <c r="DHR112" s="558"/>
      <c r="DHS112" s="558"/>
      <c r="DHT112" s="559"/>
      <c r="DHU112" s="306"/>
      <c r="DHV112" s="1565"/>
      <c r="DHW112" s="1566"/>
      <c r="DHX112" s="1566"/>
      <c r="DHY112" s="1567"/>
      <c r="DHZ112" s="307"/>
      <c r="DIA112" s="1543"/>
      <c r="DIB112" s="1544"/>
      <c r="DIC112" s="1544"/>
      <c r="DID112" s="1545"/>
      <c r="DIE112" s="307"/>
      <c r="DIF112" s="1550"/>
      <c r="DIG112" s="1550"/>
      <c r="DIH112" s="1550"/>
      <c r="DII112" s="1550"/>
      <c r="DIJ112" s="309"/>
      <c r="DIK112" s="306"/>
      <c r="DIL112" s="1550"/>
      <c r="DIM112" s="1550"/>
      <c r="DIN112" s="1550"/>
      <c r="DIO112" s="1550"/>
      <c r="DIP112" s="307"/>
      <c r="DIQ112" s="1543"/>
      <c r="DIR112" s="1544"/>
      <c r="DIS112" s="1544"/>
      <c r="DIT112" s="1545"/>
      <c r="DIU112" s="307"/>
      <c r="DIV112" s="1565"/>
      <c r="DIW112" s="1566"/>
      <c r="DIX112" s="1566"/>
      <c r="DIY112" s="1567"/>
      <c r="DIZ112" s="308"/>
      <c r="DJA112" s="306"/>
      <c r="DJB112" s="1550"/>
      <c r="DJC112" s="1550"/>
      <c r="DJD112" s="1550"/>
      <c r="DJE112" s="1550"/>
      <c r="DJF112" s="307"/>
      <c r="DJG112" s="1543"/>
      <c r="DJH112" s="1544"/>
      <c r="DJI112" s="1544"/>
      <c r="DJJ112" s="1545"/>
      <c r="DJK112" s="307"/>
      <c r="DJL112" s="1565"/>
      <c r="DJM112" s="1566"/>
      <c r="DJN112" s="1566"/>
      <c r="DJO112" s="1567"/>
      <c r="DJP112" s="308"/>
      <c r="DJQ112" s="306"/>
      <c r="DJR112" s="1550"/>
      <c r="DJS112" s="1550"/>
      <c r="DJT112" s="1550"/>
      <c r="DJU112" s="1550"/>
      <c r="DJV112" s="307"/>
      <c r="DJW112" s="1543"/>
      <c r="DJX112" s="1544"/>
      <c r="DJY112" s="1544"/>
      <c r="DJZ112" s="1545"/>
      <c r="DKA112" s="307"/>
      <c r="DKB112" s="1565"/>
      <c r="DKC112" s="1566"/>
      <c r="DKD112" s="1566"/>
      <c r="DKE112" s="1567"/>
      <c r="DKF112" s="308"/>
      <c r="DKG112" s="557"/>
      <c r="DKH112" s="558"/>
      <c r="DKI112" s="558"/>
      <c r="DKJ112" s="1565"/>
      <c r="DKK112" s="1566"/>
      <c r="DKL112" s="1566"/>
      <c r="DKM112" s="1567"/>
      <c r="DKN112" s="558"/>
      <c r="DKO112" s="558"/>
      <c r="DKP112" s="558"/>
      <c r="DKQ112" s="558"/>
      <c r="DKR112" s="558"/>
      <c r="DKS112" s="558"/>
      <c r="DKT112" s="558"/>
      <c r="DKU112" s="558"/>
      <c r="DKV112" s="1543"/>
      <c r="DKW112" s="1544"/>
      <c r="DKX112" s="1544"/>
      <c r="DKY112" s="1545"/>
      <c r="DKZ112" s="558"/>
      <c r="DLA112" s="558"/>
      <c r="DLB112" s="559"/>
      <c r="DLC112" s="306"/>
      <c r="DLD112" s="1565"/>
      <c r="DLE112" s="1566"/>
      <c r="DLF112" s="1566"/>
      <c r="DLG112" s="1567"/>
      <c r="DLH112" s="307"/>
      <c r="DLI112" s="1543"/>
      <c r="DLJ112" s="1544"/>
      <c r="DLK112" s="1544"/>
      <c r="DLL112" s="1545"/>
      <c r="DLM112" s="307"/>
      <c r="DLN112" s="1550"/>
      <c r="DLO112" s="1550"/>
      <c r="DLP112" s="1550"/>
      <c r="DLQ112" s="1550"/>
      <c r="DLR112" s="309"/>
      <c r="DLS112" s="306"/>
      <c r="DLT112" s="1550"/>
      <c r="DLU112" s="1550"/>
      <c r="DLV112" s="1550"/>
      <c r="DLW112" s="1550"/>
      <c r="DLX112" s="307"/>
      <c r="DLY112" s="1543"/>
      <c r="DLZ112" s="1544"/>
      <c r="DMA112" s="1544"/>
      <c r="DMB112" s="1545"/>
      <c r="DMC112" s="307"/>
      <c r="DMD112" s="1565"/>
      <c r="DME112" s="1566"/>
      <c r="DMF112" s="1566"/>
      <c r="DMG112" s="1567"/>
      <c r="DMH112" s="308"/>
      <c r="DMI112" s="306"/>
      <c r="DMJ112" s="1550"/>
      <c r="DMK112" s="1550"/>
      <c r="DML112" s="1550"/>
      <c r="DMM112" s="1550"/>
      <c r="DMN112" s="307"/>
      <c r="DMO112" s="1543"/>
      <c r="DMP112" s="1544"/>
      <c r="DMQ112" s="1544"/>
      <c r="DMR112" s="1545"/>
      <c r="DMS112" s="307"/>
      <c r="DMT112" s="1565"/>
      <c r="DMU112" s="1566"/>
      <c r="DMV112" s="1566"/>
      <c r="DMW112" s="1567"/>
      <c r="DMX112" s="308"/>
      <c r="DMY112" s="306"/>
      <c r="DMZ112" s="1550"/>
      <c r="DNA112" s="1550"/>
      <c r="DNB112" s="1550"/>
      <c r="DNC112" s="1550"/>
      <c r="DND112" s="307"/>
      <c r="DNE112" s="1543"/>
      <c r="DNF112" s="1544"/>
      <c r="DNG112" s="1544"/>
      <c r="DNH112" s="1545"/>
      <c r="DNI112" s="307"/>
      <c r="DNJ112" s="1565"/>
      <c r="DNK112" s="1566"/>
      <c r="DNL112" s="1566"/>
      <c r="DNM112" s="1567"/>
      <c r="DNN112" s="308"/>
      <c r="DNO112" s="557"/>
      <c r="DNP112" s="558"/>
      <c r="DNQ112" s="558"/>
      <c r="DNR112" s="1565"/>
      <c r="DNS112" s="1566"/>
      <c r="DNT112" s="1566"/>
      <c r="DNU112" s="1567"/>
      <c r="DNV112" s="558"/>
      <c r="DNW112" s="558"/>
      <c r="DNX112" s="558"/>
      <c r="DNY112" s="558"/>
      <c r="DNZ112" s="558"/>
      <c r="DOA112" s="558"/>
      <c r="DOB112" s="558"/>
      <c r="DOC112" s="558"/>
      <c r="DOD112" s="1543"/>
      <c r="DOE112" s="1544"/>
      <c r="DOF112" s="1544"/>
      <c r="DOG112" s="1545"/>
      <c r="DOH112" s="558"/>
      <c r="DOI112" s="558"/>
      <c r="DOJ112" s="559"/>
      <c r="DOK112" s="306"/>
      <c r="DOL112" s="1565"/>
      <c r="DOM112" s="1566"/>
      <c r="DON112" s="1566"/>
      <c r="DOO112" s="1567"/>
      <c r="DOP112" s="307"/>
      <c r="DOQ112" s="1543"/>
      <c r="DOR112" s="1544"/>
      <c r="DOS112" s="1544"/>
      <c r="DOT112" s="1545"/>
      <c r="DOU112" s="307"/>
      <c r="DOV112" s="1550"/>
      <c r="DOW112" s="1550"/>
      <c r="DOX112" s="1550"/>
      <c r="DOY112" s="1550"/>
      <c r="DOZ112" s="309"/>
      <c r="DPA112" s="306"/>
      <c r="DPB112" s="1565"/>
      <c r="DPC112" s="1566"/>
      <c r="DPD112" s="1566"/>
      <c r="DPE112" s="1567"/>
      <c r="DPF112" s="307"/>
      <c r="DPG112" s="1543"/>
      <c r="DPH112" s="1544"/>
      <c r="DPI112" s="1544"/>
      <c r="DPJ112" s="1545"/>
      <c r="DPK112" s="307"/>
      <c r="DPL112" s="1550"/>
      <c r="DPM112" s="1550"/>
      <c r="DPN112" s="1550"/>
      <c r="DPO112" s="1550"/>
      <c r="DPP112" s="309"/>
      <c r="DPQ112" s="306"/>
      <c r="DPR112" s="1565"/>
      <c r="DPS112" s="1566"/>
      <c r="DPT112" s="1566"/>
      <c r="DPU112" s="1567"/>
      <c r="DPV112" s="307"/>
      <c r="DPW112" s="1543"/>
      <c r="DPX112" s="1544"/>
      <c r="DPY112" s="1544"/>
      <c r="DPZ112" s="1545"/>
      <c r="DQA112" s="307"/>
      <c r="DQB112" s="1550"/>
      <c r="DQC112" s="1550"/>
      <c r="DQD112" s="1550"/>
      <c r="DQE112" s="1550"/>
      <c r="DQF112" s="309"/>
      <c r="DQG112" s="365"/>
      <c r="DQH112" s="1550"/>
      <c r="DQI112" s="1550"/>
      <c r="DQJ112" s="1550"/>
      <c r="DQK112" s="1550"/>
      <c r="DQL112" s="366"/>
      <c r="DQM112" s="1543"/>
      <c r="DQN112" s="1544"/>
      <c r="DQO112" s="1544"/>
      <c r="DQP112" s="1545"/>
      <c r="DQQ112" s="366"/>
      <c r="DQR112" s="1565"/>
      <c r="DQS112" s="1566"/>
      <c r="DQT112" s="1566"/>
      <c r="DQU112" s="1567"/>
      <c r="DQV112" s="367"/>
      <c r="DQW112" s="306"/>
      <c r="DQX112" s="1550"/>
      <c r="DQY112" s="1550"/>
      <c r="DQZ112" s="1550"/>
      <c r="DRA112" s="1550"/>
      <c r="DRB112" s="307"/>
      <c r="DRC112" s="1543"/>
      <c r="DRD112" s="1544"/>
      <c r="DRE112" s="1544"/>
      <c r="DRF112" s="1545"/>
      <c r="DRG112" s="307"/>
      <c r="DRH112" s="1565"/>
      <c r="DRI112" s="1566"/>
      <c r="DRJ112" s="1566"/>
      <c r="DRK112" s="1567"/>
      <c r="DRL112" s="308"/>
      <c r="DRM112" s="557"/>
      <c r="DRN112" s="558"/>
      <c r="DRO112" s="558"/>
      <c r="DRP112" s="1565"/>
      <c r="DRQ112" s="1566"/>
      <c r="DRR112" s="1566"/>
      <c r="DRS112" s="1567"/>
      <c r="DRT112" s="558"/>
      <c r="DRU112" s="558"/>
      <c r="DRV112" s="558"/>
      <c r="DRW112" s="558"/>
      <c r="DRX112" s="558"/>
      <c r="DRY112" s="558"/>
      <c r="DRZ112" s="558"/>
      <c r="DSA112" s="558"/>
      <c r="DSB112" s="1543"/>
      <c r="DSC112" s="1544"/>
      <c r="DSD112" s="1544"/>
      <c r="DSE112" s="1545"/>
      <c r="DSF112" s="558"/>
      <c r="DSG112" s="558"/>
      <c r="DSH112" s="559"/>
      <c r="DSI112" s="306"/>
      <c r="DSJ112" s="1565"/>
      <c r="DSK112" s="1566"/>
      <c r="DSL112" s="1566"/>
      <c r="DSM112" s="1567"/>
      <c r="DSN112" s="307"/>
      <c r="DSO112" s="1543"/>
      <c r="DSP112" s="1544"/>
      <c r="DSQ112" s="1544"/>
      <c r="DSR112" s="1545"/>
      <c r="DSS112" s="307"/>
      <c r="DST112" s="1550"/>
      <c r="DSU112" s="1550"/>
      <c r="DSV112" s="1550"/>
      <c r="DSW112" s="1550"/>
      <c r="DSX112" s="309"/>
      <c r="DSY112" s="1685"/>
      <c r="DSZ112" s="1566"/>
      <c r="DTA112" s="1566"/>
      <c r="DTB112" s="1567"/>
      <c r="DTC112" s="495"/>
      <c r="DTD112" s="495"/>
      <c r="DTE112" s="1543"/>
      <c r="DTF112" s="1544"/>
      <c r="DTG112" s="1544"/>
      <c r="DTH112" s="1606"/>
      <c r="DTI112" s="256"/>
      <c r="DTJ112" s="256"/>
      <c r="DTK112" s="256"/>
      <c r="DTL112" s="256"/>
      <c r="DTM112" s="256"/>
      <c r="DTN112" s="256"/>
      <c r="DTO112" s="256"/>
      <c r="DTP112" s="256"/>
      <c r="DTQ112" s="256"/>
      <c r="DTR112" s="254"/>
      <c r="DTW112" s="250"/>
      <c r="DUA112" s="249"/>
      <c r="DUB112" s="249"/>
      <c r="DUC112" s="249"/>
      <c r="DUF112" s="252"/>
      <c r="DUW112" s="250"/>
      <c r="DUZ112" s="247"/>
      <c r="DVC112" s="252"/>
      <c r="DVL112" s="1529"/>
      <c r="DVM112" s="1531"/>
      <c r="DVN112" s="512"/>
      <c r="DVQ112" s="1529"/>
      <c r="DVR112" s="1532"/>
      <c r="DVS112" s="514"/>
      <c r="DWB112" s="1532"/>
      <c r="DWC112" s="1532"/>
      <c r="DWD112" s="512"/>
      <c r="DWE112" s="1133"/>
      <c r="DWF112" s="1133"/>
      <c r="DWG112" s="1529"/>
      <c r="DWH112" s="1532"/>
      <c r="DWI112" s="514"/>
      <c r="DWL112" s="1133"/>
      <c r="DWM112" s="1133"/>
      <c r="DWN112" s="1133"/>
      <c r="DWO112" s="1133"/>
      <c r="DWP112" s="1133"/>
      <c r="DWQ112" s="1133"/>
      <c r="DWR112" s="1532"/>
      <c r="DWS112" s="1532"/>
      <c r="DWT112" s="512"/>
      <c r="DWU112" s="1133"/>
      <c r="DWV112" s="1133"/>
      <c r="DWW112" s="1529"/>
      <c r="DWX112" s="1532"/>
      <c r="DWY112" s="514"/>
      <c r="DWZ112" s="1133"/>
      <c r="DXA112" s="1133"/>
      <c r="DXB112" s="1133"/>
      <c r="DXC112" s="1133"/>
      <c r="DXD112" s="1133"/>
      <c r="DXE112" s="1133"/>
      <c r="DXF112" s="1133"/>
      <c r="DXG112" s="1133"/>
      <c r="DXH112" s="1532"/>
      <c r="DXI112" s="1532"/>
      <c r="DXJ112" s="512"/>
      <c r="DXK112" s="1133"/>
      <c r="DXL112" s="1133"/>
      <c r="DXM112" s="1529"/>
      <c r="DXN112" s="1532"/>
      <c r="DXO112" s="514"/>
      <c r="DXP112" s="1133"/>
      <c r="DXQ112" s="1133"/>
      <c r="DXR112" s="1133"/>
      <c r="DXS112" s="1133"/>
      <c r="DXT112" s="1133"/>
      <c r="DXU112" s="1133"/>
      <c r="DXV112" s="1133"/>
      <c r="DXW112" s="1133"/>
      <c r="DXX112" s="1133"/>
      <c r="DXY112" s="1133"/>
      <c r="DXZ112" s="512"/>
      <c r="DYA112" s="1133"/>
      <c r="DYB112" s="1133"/>
      <c r="DYC112" s="1133"/>
      <c r="DYD112" s="1133"/>
      <c r="DYE112" s="514"/>
      <c r="DYF112" s="1133"/>
      <c r="DYG112" s="1133"/>
      <c r="DYH112" s="1133"/>
      <c r="DYI112" s="1133"/>
      <c r="DYJ112" s="1133"/>
      <c r="DYK112" s="1133"/>
      <c r="DYL112" s="250"/>
      <c r="DYM112" s="1133"/>
      <c r="DYN112" s="1133"/>
      <c r="DYO112" s="1133"/>
      <c r="DYP112" s="1133"/>
      <c r="DYQ112" s="1133"/>
      <c r="DYR112" s="250"/>
      <c r="DYS112" s="1133"/>
      <c r="DYT112" s="1133"/>
      <c r="DYU112" s="1133"/>
      <c r="DYV112" s="1133"/>
      <c r="DYW112" s="1133"/>
      <c r="DYX112" s="1133"/>
      <c r="DYY112" s="252"/>
      <c r="DZC112" s="512"/>
      <c r="DZD112" s="1133"/>
      <c r="DZE112" s="1133"/>
      <c r="DZF112" s="250"/>
      <c r="DZG112" s="1133"/>
      <c r="DZH112" s="1133"/>
      <c r="DZI112" s="1133"/>
      <c r="DZJ112" s="1133"/>
      <c r="DZK112" s="252"/>
      <c r="DZZ112" s="1532"/>
      <c r="EAA112" s="1531"/>
      <c r="EAE112" s="1529"/>
      <c r="EAF112" s="1532"/>
      <c r="EAG112" s="514"/>
      <c r="EAH112" s="1133"/>
      <c r="EAI112" s="1133"/>
      <c r="EAJ112" s="1133"/>
      <c r="EAK112" s="1133"/>
      <c r="EAL112" s="1133"/>
      <c r="EAM112" s="1133"/>
      <c r="EAN112" s="1133"/>
      <c r="EAO112" s="1133"/>
      <c r="EAP112" s="1532"/>
      <c r="EAQ112" s="1531"/>
      <c r="EAR112" s="1133"/>
      <c r="EAS112" s="1133"/>
      <c r="EAT112" s="1133"/>
      <c r="EAU112" s="1532"/>
      <c r="EAV112" s="1530"/>
      <c r="EBF112" s="1532"/>
      <c r="EBG112" s="1531"/>
      <c r="EBK112" s="1529"/>
      <c r="EBL112" s="1532"/>
      <c r="EBM112" s="514"/>
      <c r="EBT112" s="226"/>
      <c r="EBU112" s="226"/>
      <c r="EBV112" s="227"/>
      <c r="EBW112" s="227"/>
      <c r="EBX112" s="226"/>
      <c r="EBY112" s="226"/>
      <c r="EBZ112" s="226"/>
      <c r="ECA112" s="227"/>
      <c r="ECB112" s="227"/>
      <c r="ECC112" s="226"/>
      <c r="ECD112" s="226"/>
      <c r="ECE112" s="226"/>
      <c r="ECF112" s="1122"/>
      <c r="ECG112" s="233"/>
      <c r="ECH112" s="1122"/>
      <c r="ECI112" s="227"/>
      <c r="ECJ112" s="1135"/>
      <c r="ECK112" s="1134"/>
      <c r="ECL112" s="1135"/>
      <c r="ECM112" s="240"/>
      <c r="ECN112" s="1122"/>
      <c r="ECO112" s="1122"/>
      <c r="ECP112" s="1122"/>
      <c r="ECQ112" s="231"/>
      <c r="ECR112" s="1122"/>
      <c r="ECS112" s="1122"/>
      <c r="ECT112" s="234"/>
      <c r="ECU112" s="1122"/>
      <c r="ECV112" s="227"/>
      <c r="ECW112" s="239"/>
      <c r="ECX112" s="1122"/>
      <c r="ECY112" s="227"/>
      <c r="ECZ112" s="239"/>
      <c r="EDA112" s="1122"/>
      <c r="EDB112" s="1122"/>
      <c r="EDC112" s="227"/>
      <c r="EDD112" s="805"/>
      <c r="EDE112" s="1134"/>
      <c r="EDF112" s="226"/>
      <c r="EDG112" s="226"/>
      <c r="EDH112" s="1135"/>
      <c r="EDI112" s="1135"/>
      <c r="EDJ112" s="1134"/>
      <c r="EDK112" s="1134"/>
      <c r="EDL112" s="1134"/>
      <c r="EDM112" s="1134"/>
      <c r="EDN112" s="1134"/>
      <c r="EDO112" s="1134"/>
      <c r="EDP112" s="1134"/>
      <c r="EDQ112" s="1134"/>
      <c r="EDR112" s="1259"/>
      <c r="EDS112" s="1529"/>
      <c r="EDT112" s="1530"/>
      <c r="EDU112" s="227"/>
      <c r="EDV112" s="227"/>
      <c r="EDW112" s="227"/>
      <c r="EDX112" s="1529"/>
      <c r="EDY112" s="1531"/>
      <c r="EDZ112" s="1133"/>
      <c r="EEA112" s="1133"/>
      <c r="EEB112" s="1133"/>
      <c r="EEC112" s="1133"/>
      <c r="EED112" s="1133"/>
      <c r="EEE112" s="1133"/>
      <c r="EEF112" s="1133"/>
      <c r="EEG112" s="1133"/>
      <c r="EEH112" s="1133"/>
      <c r="EEI112" s="250"/>
      <c r="EEO112" s="252"/>
      <c r="EFF112" s="252"/>
      <c r="EFR112" s="250"/>
      <c r="EGI112" s="250"/>
      <c r="EGO112" s="252"/>
      <c r="EGR112" s="248"/>
      <c r="EGS112" s="227"/>
      <c r="EGT112" s="227"/>
      <c r="EGU112" s="248"/>
      <c r="EGV112" s="248"/>
      <c r="EGW112" s="248"/>
      <c r="EGX112" s="1532"/>
      <c r="EGY112" s="1531"/>
      <c r="EHC112" s="1532"/>
      <c r="EHD112" s="1530"/>
      <c r="EHE112" s="1259"/>
      <c r="EHF112" s="1259"/>
      <c r="EHG112" s="1259"/>
      <c r="EHH112" s="1134"/>
      <c r="EHI112" s="1134"/>
      <c r="EHJ112" s="1134"/>
      <c r="EHK112" s="1134"/>
      <c r="EHL112" s="1134"/>
      <c r="EHM112" s="1134"/>
      <c r="EHN112" s="1135"/>
      <c r="EHO112" s="1135"/>
      <c r="EHP112" s="1134"/>
      <c r="EHQ112" s="1134"/>
      <c r="EHR112" s="1134"/>
      <c r="EHS112" s="227"/>
      <c r="EHT112" s="227"/>
      <c r="EHU112" s="226"/>
      <c r="EHV112" s="226"/>
      <c r="EHW112" s="226"/>
      <c r="EHX112" s="1134"/>
      <c r="EHY112" s="233"/>
      <c r="EHZ112" s="1134"/>
      <c r="EIA112" s="1135"/>
      <c r="EIB112" s="1135"/>
      <c r="EIC112" s="1134"/>
      <c r="EID112" s="1135"/>
      <c r="EIE112" s="240"/>
      <c r="EIF112" s="1134"/>
      <c r="EIG112" s="1134"/>
      <c r="EIH112" s="1134"/>
      <c r="EII112" s="231"/>
      <c r="EIJ112" s="1138"/>
      <c r="EIK112" s="1138"/>
      <c r="EIL112" s="234"/>
      <c r="EIM112" s="265"/>
      <c r="EIN112" s="227"/>
      <c r="EIO112" s="239"/>
      <c r="EIP112" s="265"/>
      <c r="EIQ112" s="227"/>
      <c r="EIR112" s="239"/>
      <c r="EIS112" s="226"/>
      <c r="EIT112" s="226"/>
      <c r="EIU112" s="227"/>
      <c r="EIV112" s="240"/>
      <c r="EIW112" s="226"/>
      <c r="EIX112" s="226"/>
      <c r="EIY112" s="226"/>
      <c r="EIZ112" s="227"/>
      <c r="EJA112" s="239"/>
      <c r="EJB112" s="226"/>
      <c r="EJC112" s="226"/>
      <c r="EJD112" s="226"/>
      <c r="EJE112" s="226"/>
      <c r="EJF112" s="226"/>
      <c r="EJG112" s="226"/>
      <c r="EJH112" s="226"/>
      <c r="EJI112" s="1134"/>
      <c r="EJJ112" s="1134"/>
      <c r="EJK112" s="1529"/>
      <c r="EJL112" s="1530"/>
      <c r="EJM112" s="227"/>
      <c r="EJN112" s="227"/>
      <c r="EJO112" s="227"/>
      <c r="EJP112" s="1529"/>
      <c r="EJQ112" s="1531"/>
      <c r="EJR112" s="226"/>
      <c r="EJS112" s="1134"/>
      <c r="EJT112" s="1134"/>
      <c r="EJU112" s="1134"/>
      <c r="EJV112" s="1134"/>
      <c r="EJW112" s="1134"/>
      <c r="EJX112" s="1134"/>
      <c r="EJY112" s="1134"/>
      <c r="EJZ112" s="1133"/>
      <c r="EKA112" s="250"/>
      <c r="EKB112" s="1133"/>
      <c r="EKC112" s="1133"/>
      <c r="EKD112" s="247"/>
      <c r="EKE112" s="1133"/>
      <c r="EKF112" s="1133"/>
      <c r="EKG112" s="252"/>
      <c r="EKX112" s="252"/>
      <c r="ELG112" s="250"/>
      <c r="ELH112" s="1284"/>
      <c r="ELI112" s="244"/>
      <c r="ELN112" s="345"/>
      <c r="ELO112" s="256"/>
      <c r="ELP112" s="256"/>
      <c r="ELQ112" s="256"/>
      <c r="ELR112" s="256"/>
      <c r="ELS112" s="256"/>
      <c r="ELT112" s="256"/>
      <c r="ELU112" s="256"/>
      <c r="ELV112" s="256"/>
      <c r="ELW112" s="1685"/>
      <c r="ELX112" s="1566"/>
      <c r="ELY112" s="1566"/>
      <c r="ELZ112" s="1567"/>
      <c r="EMA112" s="495"/>
      <c r="EMB112" s="495"/>
      <c r="EMC112" s="1543"/>
      <c r="EMD112" s="1544"/>
      <c r="EME112" s="1544"/>
      <c r="EMF112" s="1606"/>
      <c r="EMG112" s="306"/>
      <c r="EMH112" s="1550"/>
      <c r="EMI112" s="1550"/>
      <c r="EMJ112" s="1550"/>
      <c r="EMK112" s="1550"/>
      <c r="EML112" s="307"/>
      <c r="EMM112" s="1543"/>
      <c r="EMN112" s="1544"/>
      <c r="EMO112" s="1544"/>
      <c r="EMP112" s="1545"/>
      <c r="EMQ112" s="307"/>
      <c r="EMR112" s="1565"/>
      <c r="EMS112" s="1566"/>
      <c r="EMT112" s="1566"/>
      <c r="EMU112" s="1567"/>
      <c r="EMV112" s="308"/>
      <c r="EMW112" s="306"/>
      <c r="EMX112" s="1550"/>
      <c r="EMY112" s="1550"/>
      <c r="EMZ112" s="1550"/>
      <c r="ENA112" s="1550"/>
      <c r="ENB112" s="307"/>
      <c r="ENC112" s="1543"/>
      <c r="END112" s="1544"/>
      <c r="ENE112" s="1544"/>
      <c r="ENF112" s="1545"/>
      <c r="ENG112" s="307"/>
      <c r="ENH112" s="1565"/>
      <c r="ENI112" s="1566"/>
      <c r="ENJ112" s="1566"/>
      <c r="ENK112" s="1567"/>
      <c r="ENL112" s="308"/>
      <c r="ENM112" s="557"/>
      <c r="ENN112" s="558"/>
      <c r="ENO112" s="558"/>
      <c r="ENP112" s="1565"/>
      <c r="ENQ112" s="1566"/>
      <c r="ENR112" s="1566"/>
      <c r="ENS112" s="1567"/>
      <c r="ENT112" s="558"/>
      <c r="ENU112" s="558"/>
      <c r="ENV112" s="558"/>
      <c r="ENW112" s="558"/>
      <c r="ENX112" s="558"/>
      <c r="ENY112" s="558"/>
      <c r="ENZ112" s="558"/>
      <c r="EOA112" s="558"/>
      <c r="EOB112" s="1543"/>
      <c r="EOC112" s="1544"/>
      <c r="EOD112" s="1544"/>
      <c r="EOE112" s="1545"/>
      <c r="EOF112" s="558"/>
      <c r="EOG112" s="558"/>
      <c r="EOH112" s="559"/>
      <c r="EOI112" s="306"/>
      <c r="EOJ112" s="1565"/>
      <c r="EOK112" s="1566"/>
      <c r="EOL112" s="1566"/>
      <c r="EOM112" s="1567"/>
      <c r="EON112" s="307"/>
      <c r="EOO112" s="1543"/>
      <c r="EOP112" s="1544"/>
      <c r="EOQ112" s="1544"/>
      <c r="EOR112" s="1545"/>
      <c r="EOS112" s="307"/>
      <c r="EOT112" s="1550"/>
      <c r="EOU112" s="1550"/>
      <c r="EOV112" s="1550"/>
      <c r="EOW112" s="1550"/>
      <c r="EOX112" s="309"/>
      <c r="EOY112" s="306"/>
      <c r="EOZ112" s="1565"/>
      <c r="EPA112" s="1566"/>
      <c r="EPB112" s="1566"/>
      <c r="EPC112" s="1567"/>
      <c r="EPD112" s="307"/>
      <c r="EPE112" s="1543"/>
      <c r="EPF112" s="1544"/>
      <c r="EPG112" s="1544"/>
      <c r="EPH112" s="1545"/>
      <c r="EPI112" s="307"/>
      <c r="EPJ112" s="1550"/>
      <c r="EPK112" s="1550"/>
      <c r="EPL112" s="1550"/>
      <c r="EPM112" s="1550"/>
      <c r="EPN112" s="309"/>
      <c r="EPO112" s="306"/>
      <c r="EPP112" s="1550"/>
      <c r="EPQ112" s="1550"/>
      <c r="EPR112" s="1550"/>
      <c r="EPS112" s="1550"/>
      <c r="EPT112" s="307"/>
      <c r="EPU112" s="1543"/>
      <c r="EPV112" s="1544"/>
      <c r="EPW112" s="1544"/>
      <c r="EPX112" s="1545"/>
      <c r="EPY112" s="307"/>
      <c r="EPZ112" s="1565"/>
      <c r="EQA112" s="1566"/>
      <c r="EQB112" s="1566"/>
      <c r="EQC112" s="1567"/>
      <c r="EQD112" s="308"/>
      <c r="EQE112" s="557"/>
      <c r="EQF112" s="558"/>
      <c r="EQG112" s="558"/>
      <c r="EQH112" s="1565"/>
      <c r="EQI112" s="1566"/>
      <c r="EQJ112" s="1566"/>
      <c r="EQK112" s="1567"/>
      <c r="EQL112" s="558"/>
      <c r="EQM112" s="558"/>
      <c r="EQN112" s="558"/>
      <c r="EQO112" s="558"/>
      <c r="EQP112" s="558"/>
      <c r="EQQ112" s="558"/>
      <c r="EQR112" s="558"/>
      <c r="EQS112" s="558"/>
      <c r="EQT112" s="1543"/>
      <c r="EQU112" s="1544"/>
      <c r="EQV112" s="1544"/>
      <c r="EQW112" s="1545"/>
      <c r="EQX112" s="558"/>
      <c r="EQY112" s="558"/>
      <c r="EQZ112" s="559"/>
      <c r="ERA112" s="306"/>
      <c r="ERB112" s="1565"/>
      <c r="ERC112" s="1566"/>
      <c r="ERD112" s="1566"/>
      <c r="ERE112" s="1567"/>
      <c r="ERF112" s="307"/>
      <c r="ERG112" s="1543"/>
      <c r="ERH112" s="1544"/>
      <c r="ERI112" s="1544"/>
      <c r="ERJ112" s="1545"/>
      <c r="ERK112" s="307"/>
      <c r="ERL112" s="1550"/>
      <c r="ERM112" s="1550"/>
      <c r="ERN112" s="1550"/>
      <c r="ERO112" s="1550"/>
      <c r="ERP112" s="309"/>
      <c r="ERQ112" s="497"/>
      <c r="ERR112" s="494"/>
      <c r="ERS112" s="495"/>
      <c r="ERT112" s="495"/>
      <c r="ERU112" s="495"/>
      <c r="ERV112" s="495"/>
      <c r="ERW112" s="495"/>
      <c r="ERX112" s="495"/>
      <c r="ERY112" s="495"/>
      <c r="ERZ112" s="498"/>
      <c r="ESA112" s="256"/>
      <c r="ESB112" s="256"/>
      <c r="ESC112" s="256"/>
      <c r="ESD112" s="256"/>
      <c r="ESE112" s="256"/>
      <c r="ESF112" s="256"/>
      <c r="ESG112" s="256"/>
      <c r="ESH112" s="256"/>
      <c r="ESI112" s="256"/>
      <c r="ESJ112" s="254"/>
      <c r="ESM112" s="1639" t="str">
        <f>Table!$BY$283</f>
        <v>PRLDL-G010</v>
      </c>
      <c r="ESN112" s="1640"/>
      <c r="ESO112" s="1640"/>
      <c r="ESP112" s="1640"/>
      <c r="ESQ112" s="1640"/>
      <c r="ESR112" s="1641"/>
      <c r="ETA112" s="1518"/>
      <c r="ETB112" s="1518"/>
      <c r="ETC112" s="1518"/>
      <c r="ETD112" s="1518"/>
      <c r="ETE112" s="1518"/>
      <c r="ETF112" s="1518"/>
    </row>
    <row r="113" spans="1:3906" s="241" customFormat="1" ht="15" customHeight="1" thickBot="1">
      <c r="B113" s="1518"/>
      <c r="C113" s="1518"/>
      <c r="D113" s="1518"/>
      <c r="E113" s="1518"/>
      <c r="F113" s="1518"/>
      <c r="G113" s="1518"/>
      <c r="I113" s="1642"/>
      <c r="J113" s="1643"/>
      <c r="K113" s="1643"/>
      <c r="L113" s="1643"/>
      <c r="M113" s="1643"/>
      <c r="N113" s="1644"/>
      <c r="O113" s="339"/>
      <c r="P113" s="499"/>
      <c r="Q113" s="500"/>
      <c r="R113" s="256"/>
      <c r="S113" s="256"/>
      <c r="T113" s="256"/>
      <c r="U113" s="256"/>
      <c r="V113" s="256"/>
      <c r="W113" s="256"/>
      <c r="X113" s="256"/>
      <c r="Y113" s="256"/>
      <c r="Z113" s="493"/>
      <c r="AA113" s="1701" t="str">
        <f>Table!$BY$7</f>
        <v>PRLGI-001</v>
      </c>
      <c r="AB113" s="1611"/>
      <c r="AC113" s="1611"/>
      <c r="AD113" s="1611"/>
      <c r="AE113" s="1611"/>
      <c r="AF113" s="1611"/>
      <c r="AG113" s="1611"/>
      <c r="AH113" s="1611"/>
      <c r="AI113" s="1611"/>
      <c r="AJ113" s="1612"/>
      <c r="AK113" s="306"/>
      <c r="AL113" s="1550"/>
      <c r="AM113" s="1550"/>
      <c r="AN113" s="1550"/>
      <c r="AO113" s="1550"/>
      <c r="AP113" s="307"/>
      <c r="AQ113" s="1543"/>
      <c r="AR113" s="1544"/>
      <c r="AS113" s="1544"/>
      <c r="AT113" s="1545"/>
      <c r="AU113" s="307"/>
      <c r="AV113" s="1565"/>
      <c r="AW113" s="1566"/>
      <c r="AX113" s="1566"/>
      <c r="AY113" s="1567"/>
      <c r="AZ113" s="308"/>
      <c r="BA113" s="557"/>
      <c r="BB113" s="558"/>
      <c r="BC113" s="558"/>
      <c r="BD113" s="1565"/>
      <c r="BE113" s="1566"/>
      <c r="BF113" s="1566"/>
      <c r="BG113" s="1567"/>
      <c r="BH113" s="558"/>
      <c r="BI113" s="558"/>
      <c r="BJ113" s="558"/>
      <c r="BK113" s="558"/>
      <c r="BL113" s="558"/>
      <c r="BM113" s="558"/>
      <c r="BN113" s="558"/>
      <c r="BO113" s="558"/>
      <c r="BP113" s="1543"/>
      <c r="BQ113" s="1544"/>
      <c r="BR113" s="1544"/>
      <c r="BS113" s="1545"/>
      <c r="BT113" s="558"/>
      <c r="BU113" s="558"/>
      <c r="BV113" s="559"/>
      <c r="BW113" s="306"/>
      <c r="BX113" s="1550"/>
      <c r="BY113" s="1550"/>
      <c r="BZ113" s="1550"/>
      <c r="CA113" s="1550"/>
      <c r="CB113" s="307"/>
      <c r="CC113" s="1543"/>
      <c r="CD113" s="1544"/>
      <c r="CE113" s="1544"/>
      <c r="CF113" s="1545"/>
      <c r="CG113" s="307"/>
      <c r="CH113" s="1565"/>
      <c r="CI113" s="1566"/>
      <c r="CJ113" s="1566"/>
      <c r="CK113" s="1567"/>
      <c r="CL113" s="308"/>
      <c r="CM113" s="557"/>
      <c r="CN113" s="558"/>
      <c r="CO113" s="558"/>
      <c r="CP113" s="1565"/>
      <c r="CQ113" s="1566"/>
      <c r="CR113" s="1566"/>
      <c r="CS113" s="1567"/>
      <c r="CT113" s="558"/>
      <c r="CU113" s="558"/>
      <c r="CV113" s="558"/>
      <c r="CW113" s="558"/>
      <c r="CX113" s="558"/>
      <c r="CY113" s="558"/>
      <c r="CZ113" s="558"/>
      <c r="DA113" s="558"/>
      <c r="DB113" s="1543"/>
      <c r="DC113" s="1544"/>
      <c r="DD113" s="1544"/>
      <c r="DE113" s="1545"/>
      <c r="DF113" s="558"/>
      <c r="DG113" s="558"/>
      <c r="DH113" s="559"/>
      <c r="DI113" s="306"/>
      <c r="DJ113" s="1565"/>
      <c r="DK113" s="1566"/>
      <c r="DL113" s="1566"/>
      <c r="DM113" s="1567"/>
      <c r="DN113" s="307"/>
      <c r="DO113" s="1543"/>
      <c r="DP113" s="1544"/>
      <c r="DQ113" s="1544"/>
      <c r="DR113" s="1545"/>
      <c r="DS113" s="307"/>
      <c r="DT113" s="1550"/>
      <c r="DU113" s="1550"/>
      <c r="DV113" s="1550"/>
      <c r="DW113" s="1550"/>
      <c r="DX113" s="309"/>
      <c r="DY113" s="306"/>
      <c r="DZ113" s="1550"/>
      <c r="EA113" s="1550"/>
      <c r="EB113" s="1550"/>
      <c r="EC113" s="1550"/>
      <c r="ED113" s="307"/>
      <c r="EE113" s="1543"/>
      <c r="EF113" s="1544"/>
      <c r="EG113" s="1544"/>
      <c r="EH113" s="1545"/>
      <c r="EI113" s="307"/>
      <c r="EJ113" s="1565"/>
      <c r="EK113" s="1566"/>
      <c r="EL113" s="1566"/>
      <c r="EM113" s="1567"/>
      <c r="EN113" s="308"/>
      <c r="EO113" s="557"/>
      <c r="EP113" s="558"/>
      <c r="EQ113" s="558"/>
      <c r="ER113" s="1565"/>
      <c r="ES113" s="1566"/>
      <c r="ET113" s="1566"/>
      <c r="EU113" s="1567"/>
      <c r="EV113" s="558"/>
      <c r="EW113" s="558"/>
      <c r="EX113" s="558"/>
      <c r="EY113" s="558"/>
      <c r="EZ113" s="558"/>
      <c r="FA113" s="558"/>
      <c r="FB113" s="558"/>
      <c r="FC113" s="558"/>
      <c r="FD113" s="1543"/>
      <c r="FE113" s="1544"/>
      <c r="FF113" s="1544"/>
      <c r="FG113" s="1545"/>
      <c r="FH113" s="558"/>
      <c r="FI113" s="558"/>
      <c r="FJ113" s="559"/>
      <c r="FK113" s="306"/>
      <c r="FL113" s="1565"/>
      <c r="FM113" s="1566"/>
      <c r="FN113" s="1566"/>
      <c r="FO113" s="1567"/>
      <c r="FP113" s="307"/>
      <c r="FQ113" s="1543"/>
      <c r="FR113" s="1544"/>
      <c r="FS113" s="1544"/>
      <c r="FT113" s="1545"/>
      <c r="FU113" s="307"/>
      <c r="FV113" s="1550"/>
      <c r="FW113" s="1550"/>
      <c r="FX113" s="1550"/>
      <c r="FY113" s="1550"/>
      <c r="FZ113" s="309"/>
      <c r="GA113" s="306"/>
      <c r="GB113" s="1550"/>
      <c r="GC113" s="1550"/>
      <c r="GD113" s="1550"/>
      <c r="GE113" s="1550"/>
      <c r="GF113" s="307"/>
      <c r="GG113" s="1543"/>
      <c r="GH113" s="1544"/>
      <c r="GI113" s="1544"/>
      <c r="GJ113" s="1545"/>
      <c r="GK113" s="307"/>
      <c r="GL113" s="1565"/>
      <c r="GM113" s="1566"/>
      <c r="GN113" s="1566"/>
      <c r="GO113" s="1567"/>
      <c r="GP113" s="308"/>
      <c r="GQ113" s="557"/>
      <c r="GR113" s="558"/>
      <c r="GS113" s="558"/>
      <c r="GT113" s="1565"/>
      <c r="GU113" s="1566"/>
      <c r="GV113" s="1566"/>
      <c r="GW113" s="1567"/>
      <c r="GX113" s="558"/>
      <c r="GY113" s="558"/>
      <c r="GZ113" s="558"/>
      <c r="HA113" s="558"/>
      <c r="HB113" s="558"/>
      <c r="HC113" s="558"/>
      <c r="HD113" s="558"/>
      <c r="HE113" s="558"/>
      <c r="HF113" s="1543"/>
      <c r="HG113" s="1544"/>
      <c r="HH113" s="1544"/>
      <c r="HI113" s="1545"/>
      <c r="HJ113" s="558"/>
      <c r="HK113" s="558"/>
      <c r="HL113" s="559"/>
      <c r="HM113" s="306"/>
      <c r="HN113" s="1565"/>
      <c r="HO113" s="1566"/>
      <c r="HP113" s="1566"/>
      <c r="HQ113" s="1567"/>
      <c r="HR113" s="307"/>
      <c r="HS113" s="1543"/>
      <c r="HT113" s="1544"/>
      <c r="HU113" s="1544"/>
      <c r="HV113" s="1545"/>
      <c r="HW113" s="307"/>
      <c r="HX113" s="1550"/>
      <c r="HY113" s="1550"/>
      <c r="HZ113" s="1550"/>
      <c r="IA113" s="1550"/>
      <c r="IB113" s="309"/>
      <c r="IC113" s="306"/>
      <c r="ID113" s="1550"/>
      <c r="IE113" s="1550"/>
      <c r="IF113" s="1550"/>
      <c r="IG113" s="1550"/>
      <c r="IH113" s="307"/>
      <c r="II113" s="1543"/>
      <c r="IJ113" s="1544"/>
      <c r="IK113" s="1544"/>
      <c r="IL113" s="1545"/>
      <c r="IM113" s="307"/>
      <c r="IN113" s="1565"/>
      <c r="IO113" s="1566"/>
      <c r="IP113" s="1566"/>
      <c r="IQ113" s="1567"/>
      <c r="IR113" s="308"/>
      <c r="IS113" s="557"/>
      <c r="IT113" s="558"/>
      <c r="IU113" s="558"/>
      <c r="IV113" s="1565"/>
      <c r="IW113" s="1566"/>
      <c r="IX113" s="1566"/>
      <c r="IY113" s="1567"/>
      <c r="IZ113" s="558"/>
      <c r="JA113" s="558"/>
      <c r="JB113" s="558"/>
      <c r="JC113" s="558"/>
      <c r="JD113" s="558"/>
      <c r="JE113" s="558"/>
      <c r="JF113" s="558"/>
      <c r="JG113" s="558"/>
      <c r="JH113" s="1543"/>
      <c r="JI113" s="1544"/>
      <c r="JJ113" s="1544"/>
      <c r="JK113" s="1545"/>
      <c r="JL113" s="558"/>
      <c r="JM113" s="558"/>
      <c r="JN113" s="559"/>
      <c r="JO113" s="306"/>
      <c r="JP113" s="1565"/>
      <c r="JQ113" s="1566"/>
      <c r="JR113" s="1566"/>
      <c r="JS113" s="1567"/>
      <c r="JT113" s="307"/>
      <c r="JU113" s="1543"/>
      <c r="JV113" s="1544"/>
      <c r="JW113" s="1544"/>
      <c r="JX113" s="1545"/>
      <c r="JY113" s="307"/>
      <c r="JZ113" s="1550"/>
      <c r="KA113" s="1550"/>
      <c r="KB113" s="1550"/>
      <c r="KC113" s="1550"/>
      <c r="KD113" s="309"/>
      <c r="KE113" s="306"/>
      <c r="KF113" s="1550"/>
      <c r="KG113" s="1550"/>
      <c r="KH113" s="1550"/>
      <c r="KI113" s="1550"/>
      <c r="KJ113" s="307"/>
      <c r="KK113" s="1543"/>
      <c r="KL113" s="1544"/>
      <c r="KM113" s="1544"/>
      <c r="KN113" s="1545"/>
      <c r="KO113" s="307"/>
      <c r="KP113" s="1565"/>
      <c r="KQ113" s="1566"/>
      <c r="KR113" s="1566"/>
      <c r="KS113" s="1567"/>
      <c r="KT113" s="308"/>
      <c r="KU113" s="557"/>
      <c r="KV113" s="558"/>
      <c r="KW113" s="558"/>
      <c r="KX113" s="1565"/>
      <c r="KY113" s="1566"/>
      <c r="KZ113" s="1566"/>
      <c r="LA113" s="1567"/>
      <c r="LB113" s="558"/>
      <c r="LC113" s="558"/>
      <c r="LD113" s="558"/>
      <c r="LE113" s="558"/>
      <c r="LF113" s="558"/>
      <c r="LG113" s="558"/>
      <c r="LH113" s="558"/>
      <c r="LI113" s="558"/>
      <c r="LJ113" s="1543"/>
      <c r="LK113" s="1544"/>
      <c r="LL113" s="1544"/>
      <c r="LM113" s="1545"/>
      <c r="LN113" s="558"/>
      <c r="LO113" s="558"/>
      <c r="LP113" s="559"/>
      <c r="LQ113" s="306"/>
      <c r="LR113" s="1565"/>
      <c r="LS113" s="1566"/>
      <c r="LT113" s="1566"/>
      <c r="LU113" s="1567"/>
      <c r="LV113" s="307"/>
      <c r="LW113" s="1543"/>
      <c r="LX113" s="1544"/>
      <c r="LY113" s="1544"/>
      <c r="LZ113" s="1545"/>
      <c r="MA113" s="307"/>
      <c r="MB113" s="1550"/>
      <c r="MC113" s="1550"/>
      <c r="MD113" s="1550"/>
      <c r="ME113" s="1550"/>
      <c r="MF113" s="309"/>
      <c r="MG113" s="306"/>
      <c r="MH113" s="1550"/>
      <c r="MI113" s="1550"/>
      <c r="MJ113" s="1550"/>
      <c r="MK113" s="1550"/>
      <c r="ML113" s="307"/>
      <c r="MM113" s="1543"/>
      <c r="MN113" s="1544"/>
      <c r="MO113" s="1544"/>
      <c r="MP113" s="1545"/>
      <c r="MQ113" s="307"/>
      <c r="MR113" s="1565"/>
      <c r="MS113" s="1566"/>
      <c r="MT113" s="1566"/>
      <c r="MU113" s="1567"/>
      <c r="MV113" s="308"/>
      <c r="MW113" s="557"/>
      <c r="MX113" s="558"/>
      <c r="MY113" s="558"/>
      <c r="MZ113" s="1565"/>
      <c r="NA113" s="1566"/>
      <c r="NB113" s="1566"/>
      <c r="NC113" s="1567"/>
      <c r="ND113" s="558"/>
      <c r="NE113" s="558"/>
      <c r="NF113" s="558"/>
      <c r="NG113" s="558"/>
      <c r="NH113" s="558"/>
      <c r="NI113" s="558"/>
      <c r="NJ113" s="558"/>
      <c r="NK113" s="558"/>
      <c r="NL113" s="1543"/>
      <c r="NM113" s="1544"/>
      <c r="NN113" s="1544"/>
      <c r="NO113" s="1545"/>
      <c r="NP113" s="558"/>
      <c r="NQ113" s="558"/>
      <c r="NR113" s="559"/>
      <c r="NS113" s="306"/>
      <c r="NT113" s="1565"/>
      <c r="NU113" s="1566"/>
      <c r="NV113" s="1566"/>
      <c r="NW113" s="1567"/>
      <c r="NX113" s="307"/>
      <c r="NY113" s="1543"/>
      <c r="NZ113" s="1544"/>
      <c r="OA113" s="1544"/>
      <c r="OB113" s="1545"/>
      <c r="OC113" s="307"/>
      <c r="OD113" s="1550"/>
      <c r="OE113" s="1550"/>
      <c r="OF113" s="1550"/>
      <c r="OG113" s="1550"/>
      <c r="OH113" s="309"/>
      <c r="OI113" s="557"/>
      <c r="OJ113" s="558"/>
      <c r="OK113" s="558"/>
      <c r="OL113" s="1565"/>
      <c r="OM113" s="1566"/>
      <c r="ON113" s="1566"/>
      <c r="OO113" s="1567"/>
      <c r="OP113" s="558"/>
      <c r="OQ113" s="558"/>
      <c r="OR113" s="558"/>
      <c r="OS113" s="558"/>
      <c r="OT113" s="558"/>
      <c r="OU113" s="558"/>
      <c r="OV113" s="558"/>
      <c r="OW113" s="558"/>
      <c r="OX113" s="1543"/>
      <c r="OY113" s="1544"/>
      <c r="OZ113" s="1544"/>
      <c r="PA113" s="1545"/>
      <c r="PB113" s="558"/>
      <c r="PC113" s="558"/>
      <c r="PD113" s="559"/>
      <c r="PE113" s="306"/>
      <c r="PF113" s="1550"/>
      <c r="PG113" s="1550"/>
      <c r="PH113" s="1550"/>
      <c r="PI113" s="1550"/>
      <c r="PJ113" s="307"/>
      <c r="PK113" s="1543"/>
      <c r="PL113" s="1544"/>
      <c r="PM113" s="1544"/>
      <c r="PN113" s="1545"/>
      <c r="PO113" s="307"/>
      <c r="PP113" s="1565"/>
      <c r="PQ113" s="1566"/>
      <c r="PR113" s="1566"/>
      <c r="PS113" s="1567"/>
      <c r="PT113" s="308"/>
      <c r="PU113" s="557"/>
      <c r="PV113" s="558"/>
      <c r="PW113" s="558"/>
      <c r="PX113" s="1565"/>
      <c r="PY113" s="1566"/>
      <c r="PZ113" s="1566"/>
      <c r="QA113" s="1567"/>
      <c r="QB113" s="558"/>
      <c r="QC113" s="558"/>
      <c r="QD113" s="558"/>
      <c r="QE113" s="558"/>
      <c r="QF113" s="558"/>
      <c r="QG113" s="558"/>
      <c r="QH113" s="558"/>
      <c r="QI113" s="558"/>
      <c r="QJ113" s="1543"/>
      <c r="QK113" s="1544"/>
      <c r="QL113" s="1544"/>
      <c r="QM113" s="1545"/>
      <c r="QN113" s="558"/>
      <c r="QO113" s="558"/>
      <c r="QP113" s="559"/>
      <c r="QQ113" s="306"/>
      <c r="QR113" s="1565"/>
      <c r="QS113" s="1566"/>
      <c r="QT113" s="1566"/>
      <c r="QU113" s="1567"/>
      <c r="QV113" s="307"/>
      <c r="QW113" s="1543"/>
      <c r="QX113" s="1544"/>
      <c r="QY113" s="1544"/>
      <c r="QZ113" s="1545"/>
      <c r="RA113" s="307"/>
      <c r="RB113" s="1550"/>
      <c r="RC113" s="1550"/>
      <c r="RD113" s="1550"/>
      <c r="RE113" s="1550"/>
      <c r="RF113" s="309"/>
      <c r="RG113" s="306"/>
      <c r="RH113" s="1550"/>
      <c r="RI113" s="1550"/>
      <c r="RJ113" s="1550"/>
      <c r="RK113" s="1550"/>
      <c r="RL113" s="307"/>
      <c r="RM113" s="1543"/>
      <c r="RN113" s="1544"/>
      <c r="RO113" s="1544"/>
      <c r="RP113" s="1545"/>
      <c r="RQ113" s="307"/>
      <c r="RR113" s="1565"/>
      <c r="RS113" s="1566"/>
      <c r="RT113" s="1566"/>
      <c r="RU113" s="1567"/>
      <c r="RV113" s="308"/>
      <c r="RW113" s="557"/>
      <c r="RX113" s="558"/>
      <c r="RY113" s="558"/>
      <c r="RZ113" s="1565"/>
      <c r="SA113" s="1566"/>
      <c r="SB113" s="1566"/>
      <c r="SC113" s="1567"/>
      <c r="SD113" s="558"/>
      <c r="SE113" s="558"/>
      <c r="SF113" s="558"/>
      <c r="SG113" s="558"/>
      <c r="SH113" s="558"/>
      <c r="SI113" s="558"/>
      <c r="SJ113" s="558"/>
      <c r="SK113" s="558"/>
      <c r="SL113" s="1543"/>
      <c r="SM113" s="1544"/>
      <c r="SN113" s="1544"/>
      <c r="SO113" s="1545"/>
      <c r="SP113" s="558"/>
      <c r="SQ113" s="558"/>
      <c r="SR113" s="559"/>
      <c r="SS113" s="306"/>
      <c r="ST113" s="1565"/>
      <c r="SU113" s="1566"/>
      <c r="SV113" s="1566"/>
      <c r="SW113" s="1567"/>
      <c r="SX113" s="307"/>
      <c r="SY113" s="1543"/>
      <c r="SZ113" s="1544"/>
      <c r="TA113" s="1544"/>
      <c r="TB113" s="1545"/>
      <c r="TC113" s="307"/>
      <c r="TD113" s="1550"/>
      <c r="TE113" s="1550"/>
      <c r="TF113" s="1550"/>
      <c r="TG113" s="1550"/>
      <c r="TH113" s="309"/>
      <c r="TI113" s="306"/>
      <c r="TJ113" s="1550"/>
      <c r="TK113" s="1550"/>
      <c r="TL113" s="1550"/>
      <c r="TM113" s="1550"/>
      <c r="TN113" s="307"/>
      <c r="TO113" s="1543"/>
      <c r="TP113" s="1544"/>
      <c r="TQ113" s="1544"/>
      <c r="TR113" s="1545"/>
      <c r="TS113" s="307"/>
      <c r="TT113" s="1565"/>
      <c r="TU113" s="1566"/>
      <c r="TV113" s="1566"/>
      <c r="TW113" s="1567"/>
      <c r="TX113" s="308"/>
      <c r="TY113" s="557"/>
      <c r="TZ113" s="558"/>
      <c r="UA113" s="558"/>
      <c r="UB113" s="1565"/>
      <c r="UC113" s="1566"/>
      <c r="UD113" s="1566"/>
      <c r="UE113" s="1567"/>
      <c r="UF113" s="558"/>
      <c r="UG113" s="558"/>
      <c r="UH113" s="558"/>
      <c r="UI113" s="558"/>
      <c r="UJ113" s="558"/>
      <c r="UK113" s="558"/>
      <c r="UL113" s="558"/>
      <c r="UM113" s="558"/>
      <c r="UN113" s="1543"/>
      <c r="UO113" s="1544"/>
      <c r="UP113" s="1544"/>
      <c r="UQ113" s="1545"/>
      <c r="UR113" s="558"/>
      <c r="US113" s="558"/>
      <c r="UT113" s="559"/>
      <c r="UU113" s="306"/>
      <c r="UV113" s="1565"/>
      <c r="UW113" s="1566"/>
      <c r="UX113" s="1566"/>
      <c r="UY113" s="1567"/>
      <c r="UZ113" s="307"/>
      <c r="VA113" s="1543"/>
      <c r="VB113" s="1544"/>
      <c r="VC113" s="1544"/>
      <c r="VD113" s="1545"/>
      <c r="VE113" s="307"/>
      <c r="VF113" s="1550"/>
      <c r="VG113" s="1550"/>
      <c r="VH113" s="1550"/>
      <c r="VI113" s="1550"/>
      <c r="VJ113" s="309"/>
      <c r="VK113" s="306"/>
      <c r="VL113" s="1550"/>
      <c r="VM113" s="1550"/>
      <c r="VN113" s="1550"/>
      <c r="VO113" s="1550"/>
      <c r="VP113" s="307"/>
      <c r="VQ113" s="1543"/>
      <c r="VR113" s="1544"/>
      <c r="VS113" s="1544"/>
      <c r="VT113" s="1545"/>
      <c r="VU113" s="307"/>
      <c r="VV113" s="1565"/>
      <c r="VW113" s="1566"/>
      <c r="VX113" s="1566"/>
      <c r="VY113" s="1567"/>
      <c r="VZ113" s="308"/>
      <c r="WA113" s="557"/>
      <c r="WB113" s="558"/>
      <c r="WC113" s="558"/>
      <c r="WD113" s="1565"/>
      <c r="WE113" s="1566"/>
      <c r="WF113" s="1566"/>
      <c r="WG113" s="1567"/>
      <c r="WH113" s="558"/>
      <c r="WI113" s="558"/>
      <c r="WJ113" s="558"/>
      <c r="WK113" s="558"/>
      <c r="WL113" s="558"/>
      <c r="WM113" s="558"/>
      <c r="WN113" s="558"/>
      <c r="WO113" s="558"/>
      <c r="WP113" s="1543"/>
      <c r="WQ113" s="1544"/>
      <c r="WR113" s="1544"/>
      <c r="WS113" s="1545"/>
      <c r="WT113" s="558"/>
      <c r="WU113" s="558"/>
      <c r="WV113" s="559"/>
      <c r="WW113" s="306"/>
      <c r="WX113" s="1565"/>
      <c r="WY113" s="1566"/>
      <c r="WZ113" s="1566"/>
      <c r="XA113" s="1567"/>
      <c r="XB113" s="307"/>
      <c r="XC113" s="1543"/>
      <c r="XD113" s="1544"/>
      <c r="XE113" s="1544"/>
      <c r="XF113" s="1545"/>
      <c r="XG113" s="307"/>
      <c r="XH113" s="1550"/>
      <c r="XI113" s="1550"/>
      <c r="XJ113" s="1550"/>
      <c r="XK113" s="1550"/>
      <c r="XL113" s="309"/>
      <c r="XM113" s="306"/>
      <c r="XN113" s="1550"/>
      <c r="XO113" s="1550"/>
      <c r="XP113" s="1550"/>
      <c r="XQ113" s="1550"/>
      <c r="XR113" s="307"/>
      <c r="XS113" s="1543"/>
      <c r="XT113" s="1544"/>
      <c r="XU113" s="1544"/>
      <c r="XV113" s="1545"/>
      <c r="XW113" s="307"/>
      <c r="XX113" s="1565"/>
      <c r="XY113" s="1566"/>
      <c r="XZ113" s="1566"/>
      <c r="YA113" s="1567"/>
      <c r="YB113" s="308"/>
      <c r="YC113" s="557"/>
      <c r="YD113" s="558"/>
      <c r="YE113" s="558"/>
      <c r="YF113" s="1565"/>
      <c r="YG113" s="1566"/>
      <c r="YH113" s="1566"/>
      <c r="YI113" s="1567"/>
      <c r="YJ113" s="558"/>
      <c r="YK113" s="558"/>
      <c r="YL113" s="558"/>
      <c r="YM113" s="558"/>
      <c r="YN113" s="558"/>
      <c r="YO113" s="558"/>
      <c r="YP113" s="558"/>
      <c r="YQ113" s="558"/>
      <c r="YR113" s="1543"/>
      <c r="YS113" s="1544"/>
      <c r="YT113" s="1544"/>
      <c r="YU113" s="1545"/>
      <c r="YV113" s="558"/>
      <c r="YW113" s="558"/>
      <c r="YX113" s="559"/>
      <c r="YY113" s="306"/>
      <c r="YZ113" s="1565"/>
      <c r="ZA113" s="1566"/>
      <c r="ZB113" s="1566"/>
      <c r="ZC113" s="1567"/>
      <c r="ZD113" s="307"/>
      <c r="ZE113" s="1543"/>
      <c r="ZF113" s="1544"/>
      <c r="ZG113" s="1544"/>
      <c r="ZH113" s="1545"/>
      <c r="ZI113" s="307"/>
      <c r="ZJ113" s="1550"/>
      <c r="ZK113" s="1550"/>
      <c r="ZL113" s="1550"/>
      <c r="ZM113" s="1550"/>
      <c r="ZN113" s="309"/>
      <c r="ZO113" s="306"/>
      <c r="ZP113" s="1550"/>
      <c r="ZQ113" s="1550"/>
      <c r="ZR113" s="1550"/>
      <c r="ZS113" s="1550"/>
      <c r="ZT113" s="307"/>
      <c r="ZU113" s="1543"/>
      <c r="ZV113" s="1544"/>
      <c r="ZW113" s="1544"/>
      <c r="ZX113" s="1545"/>
      <c r="ZY113" s="307"/>
      <c r="ZZ113" s="1565"/>
      <c r="AAA113" s="1566"/>
      <c r="AAB113" s="1566"/>
      <c r="AAC113" s="1567"/>
      <c r="AAD113" s="308"/>
      <c r="AAE113" s="557"/>
      <c r="AAF113" s="558"/>
      <c r="AAG113" s="558"/>
      <c r="AAH113" s="1565"/>
      <c r="AAI113" s="1566"/>
      <c r="AAJ113" s="1566"/>
      <c r="AAK113" s="1567"/>
      <c r="AAL113" s="558"/>
      <c r="AAM113" s="558"/>
      <c r="AAN113" s="558"/>
      <c r="AAO113" s="558"/>
      <c r="AAP113" s="558"/>
      <c r="AAQ113" s="558"/>
      <c r="AAR113" s="558"/>
      <c r="AAS113" s="558"/>
      <c r="AAT113" s="1543"/>
      <c r="AAU113" s="1544"/>
      <c r="AAV113" s="1544"/>
      <c r="AAW113" s="1545"/>
      <c r="AAX113" s="558"/>
      <c r="AAY113" s="558"/>
      <c r="AAZ113" s="559"/>
      <c r="ABA113" s="306"/>
      <c r="ABB113" s="1565"/>
      <c r="ABC113" s="1566"/>
      <c r="ABD113" s="1566"/>
      <c r="ABE113" s="1567"/>
      <c r="ABF113" s="307"/>
      <c r="ABG113" s="1543"/>
      <c r="ABH113" s="1544"/>
      <c r="ABI113" s="1544"/>
      <c r="ABJ113" s="1545"/>
      <c r="ABK113" s="307"/>
      <c r="ABL113" s="1550"/>
      <c r="ABM113" s="1550"/>
      <c r="ABN113" s="1550"/>
      <c r="ABO113" s="1550"/>
      <c r="ABP113" s="309"/>
      <c r="ABQ113" s="306"/>
      <c r="ABR113" s="1550"/>
      <c r="ABS113" s="1550"/>
      <c r="ABT113" s="1550"/>
      <c r="ABU113" s="1550"/>
      <c r="ABV113" s="307"/>
      <c r="ABW113" s="1543"/>
      <c r="ABX113" s="1544"/>
      <c r="ABY113" s="1544"/>
      <c r="ABZ113" s="1545"/>
      <c r="ACA113" s="307"/>
      <c r="ACB113" s="1565"/>
      <c r="ACC113" s="1566"/>
      <c r="ACD113" s="1566"/>
      <c r="ACE113" s="1567"/>
      <c r="ACF113" s="308"/>
      <c r="ACG113" s="557"/>
      <c r="ACH113" s="558"/>
      <c r="ACI113" s="558"/>
      <c r="ACJ113" s="1565"/>
      <c r="ACK113" s="1566"/>
      <c r="ACL113" s="1566"/>
      <c r="ACM113" s="1567"/>
      <c r="ACN113" s="558"/>
      <c r="ACO113" s="558"/>
      <c r="ACP113" s="558"/>
      <c r="ACQ113" s="558"/>
      <c r="ACR113" s="558"/>
      <c r="ACS113" s="558"/>
      <c r="ACT113" s="558"/>
      <c r="ACU113" s="558"/>
      <c r="ACV113" s="1543"/>
      <c r="ACW113" s="1544"/>
      <c r="ACX113" s="1544"/>
      <c r="ACY113" s="1545"/>
      <c r="ACZ113" s="558"/>
      <c r="ADA113" s="558"/>
      <c r="ADB113" s="559"/>
      <c r="ADC113" s="306"/>
      <c r="ADD113" s="1565"/>
      <c r="ADE113" s="1566"/>
      <c r="ADF113" s="1566"/>
      <c r="ADG113" s="1567"/>
      <c r="ADH113" s="307"/>
      <c r="ADI113" s="1543"/>
      <c r="ADJ113" s="1544"/>
      <c r="ADK113" s="1544"/>
      <c r="ADL113" s="1545"/>
      <c r="ADM113" s="307"/>
      <c r="ADN113" s="1550"/>
      <c r="ADO113" s="1550"/>
      <c r="ADP113" s="1550"/>
      <c r="ADQ113" s="1550"/>
      <c r="ADR113" s="309"/>
      <c r="ADS113" s="306"/>
      <c r="ADT113" s="1550"/>
      <c r="ADU113" s="1550"/>
      <c r="ADV113" s="1550"/>
      <c r="ADW113" s="1550"/>
      <c r="ADX113" s="307"/>
      <c r="ADY113" s="1543"/>
      <c r="ADZ113" s="1544"/>
      <c r="AEA113" s="1544"/>
      <c r="AEB113" s="1545"/>
      <c r="AEC113" s="307"/>
      <c r="AED113" s="1565"/>
      <c r="AEE113" s="1566"/>
      <c r="AEF113" s="1566"/>
      <c r="AEG113" s="1567"/>
      <c r="AEH113" s="308"/>
      <c r="AEI113" s="557"/>
      <c r="AEJ113" s="558"/>
      <c r="AEK113" s="558"/>
      <c r="AEL113" s="1565"/>
      <c r="AEM113" s="1566"/>
      <c r="AEN113" s="1566"/>
      <c r="AEO113" s="1567"/>
      <c r="AEP113" s="558"/>
      <c r="AEQ113" s="558"/>
      <c r="AER113" s="558"/>
      <c r="AES113" s="558"/>
      <c r="AET113" s="558"/>
      <c r="AEU113" s="558"/>
      <c r="AEV113" s="558"/>
      <c r="AEW113" s="558"/>
      <c r="AEX113" s="1543"/>
      <c r="AEY113" s="1544"/>
      <c r="AEZ113" s="1544"/>
      <c r="AFA113" s="1545"/>
      <c r="AFB113" s="558"/>
      <c r="AFC113" s="558"/>
      <c r="AFD113" s="559"/>
      <c r="AFE113" s="306"/>
      <c r="AFF113" s="1565"/>
      <c r="AFG113" s="1566"/>
      <c r="AFH113" s="1566"/>
      <c r="AFI113" s="1567"/>
      <c r="AFJ113" s="307"/>
      <c r="AFK113" s="1543"/>
      <c r="AFL113" s="1544"/>
      <c r="AFM113" s="1544"/>
      <c r="AFN113" s="1545"/>
      <c r="AFO113" s="307"/>
      <c r="AFP113" s="1550"/>
      <c r="AFQ113" s="1550"/>
      <c r="AFR113" s="1550"/>
      <c r="AFS113" s="1550"/>
      <c r="AFT113" s="309"/>
      <c r="AFU113" s="306"/>
      <c r="AFV113" s="1550"/>
      <c r="AFW113" s="1550"/>
      <c r="AFX113" s="1550"/>
      <c r="AFY113" s="1550"/>
      <c r="AFZ113" s="307"/>
      <c r="AGA113" s="1543"/>
      <c r="AGB113" s="1544"/>
      <c r="AGC113" s="1544"/>
      <c r="AGD113" s="1545"/>
      <c r="AGE113" s="307"/>
      <c r="AGF113" s="1565"/>
      <c r="AGG113" s="1566"/>
      <c r="AGH113" s="1566"/>
      <c r="AGI113" s="1567"/>
      <c r="AGJ113" s="308"/>
      <c r="AGK113" s="557"/>
      <c r="AGL113" s="558"/>
      <c r="AGM113" s="558"/>
      <c r="AGN113" s="1565"/>
      <c r="AGO113" s="1566"/>
      <c r="AGP113" s="1566"/>
      <c r="AGQ113" s="1567"/>
      <c r="AGR113" s="558"/>
      <c r="AGS113" s="558"/>
      <c r="AGT113" s="558"/>
      <c r="AGU113" s="558"/>
      <c r="AGV113" s="558"/>
      <c r="AGW113" s="558"/>
      <c r="AGX113" s="558"/>
      <c r="AGY113" s="558"/>
      <c r="AGZ113" s="1543"/>
      <c r="AHA113" s="1544"/>
      <c r="AHB113" s="1544"/>
      <c r="AHC113" s="1545"/>
      <c r="AHD113" s="558"/>
      <c r="AHE113" s="558"/>
      <c r="AHF113" s="559"/>
      <c r="AHG113" s="306"/>
      <c r="AHH113" s="1565"/>
      <c r="AHI113" s="1566"/>
      <c r="AHJ113" s="1566"/>
      <c r="AHK113" s="1567"/>
      <c r="AHL113" s="307"/>
      <c r="AHM113" s="1543"/>
      <c r="AHN113" s="1544"/>
      <c r="AHO113" s="1544"/>
      <c r="AHP113" s="1545"/>
      <c r="AHQ113" s="307"/>
      <c r="AHR113" s="1550"/>
      <c r="AHS113" s="1550"/>
      <c r="AHT113" s="1550"/>
      <c r="AHU113" s="1550"/>
      <c r="AHV113" s="309"/>
      <c r="AHW113" s="306"/>
      <c r="AHX113" s="1550"/>
      <c r="AHY113" s="1550"/>
      <c r="AHZ113" s="1550"/>
      <c r="AIA113" s="1550"/>
      <c r="AIB113" s="307"/>
      <c r="AIC113" s="1543"/>
      <c r="AID113" s="1544"/>
      <c r="AIE113" s="1544"/>
      <c r="AIF113" s="1545"/>
      <c r="AIG113" s="307"/>
      <c r="AIH113" s="1565"/>
      <c r="AII113" s="1566"/>
      <c r="AIJ113" s="1566"/>
      <c r="AIK113" s="1567"/>
      <c r="AIL113" s="308"/>
      <c r="AIM113" s="557"/>
      <c r="AIN113" s="558"/>
      <c r="AIO113" s="558"/>
      <c r="AIP113" s="1565"/>
      <c r="AIQ113" s="1566"/>
      <c r="AIR113" s="1566"/>
      <c r="AIS113" s="1567"/>
      <c r="AIT113" s="558"/>
      <c r="AIU113" s="558"/>
      <c r="AIV113" s="558"/>
      <c r="AIW113" s="558"/>
      <c r="AIX113" s="558"/>
      <c r="AIY113" s="558"/>
      <c r="AIZ113" s="558"/>
      <c r="AJA113" s="558"/>
      <c r="AJB113" s="1543"/>
      <c r="AJC113" s="1544"/>
      <c r="AJD113" s="1544"/>
      <c r="AJE113" s="1545"/>
      <c r="AJF113" s="558"/>
      <c r="AJG113" s="558"/>
      <c r="AJH113" s="559"/>
      <c r="AJI113" s="306"/>
      <c r="AJJ113" s="1565"/>
      <c r="AJK113" s="1566"/>
      <c r="AJL113" s="1566"/>
      <c r="AJM113" s="1567"/>
      <c r="AJN113" s="307"/>
      <c r="AJO113" s="1543"/>
      <c r="AJP113" s="1544"/>
      <c r="AJQ113" s="1544"/>
      <c r="AJR113" s="1545"/>
      <c r="AJS113" s="307"/>
      <c r="AJT113" s="1550"/>
      <c r="AJU113" s="1550"/>
      <c r="AJV113" s="1550"/>
      <c r="AJW113" s="1550"/>
      <c r="AJX113" s="309"/>
      <c r="AJY113" s="306"/>
      <c r="AJZ113" s="1550"/>
      <c r="AKA113" s="1550"/>
      <c r="AKB113" s="1550"/>
      <c r="AKC113" s="1550"/>
      <c r="AKD113" s="307"/>
      <c r="AKE113" s="1543"/>
      <c r="AKF113" s="1544"/>
      <c r="AKG113" s="1544"/>
      <c r="AKH113" s="1545"/>
      <c r="AKI113" s="307"/>
      <c r="AKJ113" s="1565"/>
      <c r="AKK113" s="1566"/>
      <c r="AKL113" s="1566"/>
      <c r="AKM113" s="1567"/>
      <c r="AKN113" s="308"/>
      <c r="AKO113" s="557"/>
      <c r="AKP113" s="558"/>
      <c r="AKQ113" s="558"/>
      <c r="AKR113" s="1565"/>
      <c r="AKS113" s="1566"/>
      <c r="AKT113" s="1566"/>
      <c r="AKU113" s="1567"/>
      <c r="AKV113" s="558"/>
      <c r="AKW113" s="558"/>
      <c r="AKX113" s="558"/>
      <c r="AKY113" s="558"/>
      <c r="AKZ113" s="558"/>
      <c r="ALA113" s="558"/>
      <c r="ALB113" s="558"/>
      <c r="ALC113" s="558"/>
      <c r="ALD113" s="1543"/>
      <c r="ALE113" s="1544"/>
      <c r="ALF113" s="1544"/>
      <c r="ALG113" s="1545"/>
      <c r="ALH113" s="558"/>
      <c r="ALI113" s="558"/>
      <c r="ALJ113" s="559"/>
      <c r="ALK113" s="306"/>
      <c r="ALL113" s="1565"/>
      <c r="ALM113" s="1566"/>
      <c r="ALN113" s="1566"/>
      <c r="ALO113" s="1567"/>
      <c r="ALP113" s="307"/>
      <c r="ALQ113" s="1543"/>
      <c r="ALR113" s="1544"/>
      <c r="ALS113" s="1544"/>
      <c r="ALT113" s="1545"/>
      <c r="ALU113" s="307"/>
      <c r="ALV113" s="1550"/>
      <c r="ALW113" s="1550"/>
      <c r="ALX113" s="1550"/>
      <c r="ALY113" s="1550"/>
      <c r="ALZ113" s="309"/>
      <c r="AMA113" s="306"/>
      <c r="AMB113" s="1550"/>
      <c r="AMC113" s="1550"/>
      <c r="AMD113" s="1550"/>
      <c r="AME113" s="1550"/>
      <c r="AMF113" s="307"/>
      <c r="AMG113" s="1543"/>
      <c r="AMH113" s="1544"/>
      <c r="AMI113" s="1544"/>
      <c r="AMJ113" s="1545"/>
      <c r="AMK113" s="307"/>
      <c r="AML113" s="1565"/>
      <c r="AMM113" s="1566"/>
      <c r="AMN113" s="1566"/>
      <c r="AMO113" s="1567"/>
      <c r="AMP113" s="308"/>
      <c r="AMQ113" s="557"/>
      <c r="AMR113" s="558"/>
      <c r="AMS113" s="558"/>
      <c r="AMT113" s="1565"/>
      <c r="AMU113" s="1566"/>
      <c r="AMV113" s="1566"/>
      <c r="AMW113" s="1567"/>
      <c r="AMX113" s="558"/>
      <c r="AMY113" s="558"/>
      <c r="AMZ113" s="558"/>
      <c r="ANA113" s="558"/>
      <c r="ANB113" s="558"/>
      <c r="ANC113" s="558"/>
      <c r="AND113" s="558"/>
      <c r="ANE113" s="558"/>
      <c r="ANF113" s="1543"/>
      <c r="ANG113" s="1544"/>
      <c r="ANH113" s="1544"/>
      <c r="ANI113" s="1545"/>
      <c r="ANJ113" s="558"/>
      <c r="ANK113" s="558"/>
      <c r="ANL113" s="559"/>
      <c r="ANM113" s="306"/>
      <c r="ANN113" s="1565"/>
      <c r="ANO113" s="1566"/>
      <c r="ANP113" s="1566"/>
      <c r="ANQ113" s="1567"/>
      <c r="ANR113" s="307"/>
      <c r="ANS113" s="1543"/>
      <c r="ANT113" s="1544"/>
      <c r="ANU113" s="1544"/>
      <c r="ANV113" s="1545"/>
      <c r="ANW113" s="307"/>
      <c r="ANX113" s="1550"/>
      <c r="ANY113" s="1550"/>
      <c r="ANZ113" s="1550"/>
      <c r="AOA113" s="1550"/>
      <c r="AOB113" s="309"/>
      <c r="AOC113" s="306"/>
      <c r="AOD113" s="1550"/>
      <c r="AOE113" s="1550"/>
      <c r="AOF113" s="1550"/>
      <c r="AOG113" s="1550"/>
      <c r="AOH113" s="307"/>
      <c r="AOI113" s="1543"/>
      <c r="AOJ113" s="1544"/>
      <c r="AOK113" s="1544"/>
      <c r="AOL113" s="1545"/>
      <c r="AOM113" s="307"/>
      <c r="AON113" s="1565"/>
      <c r="AOO113" s="1566"/>
      <c r="AOP113" s="1566"/>
      <c r="AOQ113" s="1567"/>
      <c r="AOR113" s="308"/>
      <c r="AOS113" s="557"/>
      <c r="AOT113" s="558"/>
      <c r="AOU113" s="558"/>
      <c r="AOV113" s="1565"/>
      <c r="AOW113" s="1566"/>
      <c r="AOX113" s="1566"/>
      <c r="AOY113" s="1567"/>
      <c r="AOZ113" s="558"/>
      <c r="APA113" s="558"/>
      <c r="APB113" s="558"/>
      <c r="APC113" s="558"/>
      <c r="APD113" s="558"/>
      <c r="APE113" s="558"/>
      <c r="APF113" s="558"/>
      <c r="APG113" s="558"/>
      <c r="APH113" s="1543"/>
      <c r="API113" s="1544"/>
      <c r="APJ113" s="1544"/>
      <c r="APK113" s="1545"/>
      <c r="APL113" s="558"/>
      <c r="APM113" s="558"/>
      <c r="APN113" s="559"/>
      <c r="APO113" s="306"/>
      <c r="APP113" s="1565"/>
      <c r="APQ113" s="1566"/>
      <c r="APR113" s="1566"/>
      <c r="APS113" s="1567"/>
      <c r="APT113" s="307"/>
      <c r="APU113" s="1543"/>
      <c r="APV113" s="1544"/>
      <c r="APW113" s="1544"/>
      <c r="APX113" s="1545"/>
      <c r="APY113" s="307"/>
      <c r="APZ113" s="1550"/>
      <c r="AQA113" s="1550"/>
      <c r="AQB113" s="1550"/>
      <c r="AQC113" s="1550"/>
      <c r="AQD113" s="309"/>
      <c r="AQE113" s="306"/>
      <c r="AQF113" s="1550"/>
      <c r="AQG113" s="1550"/>
      <c r="AQH113" s="1550"/>
      <c r="AQI113" s="1550"/>
      <c r="AQJ113" s="307"/>
      <c r="AQK113" s="1543"/>
      <c r="AQL113" s="1544"/>
      <c r="AQM113" s="1544"/>
      <c r="AQN113" s="1545"/>
      <c r="AQO113" s="307"/>
      <c r="AQP113" s="1565"/>
      <c r="AQQ113" s="1566"/>
      <c r="AQR113" s="1566"/>
      <c r="AQS113" s="1567"/>
      <c r="AQT113" s="308"/>
      <c r="AQU113" s="557"/>
      <c r="AQV113" s="558"/>
      <c r="AQW113" s="558"/>
      <c r="AQX113" s="1565"/>
      <c r="AQY113" s="1566"/>
      <c r="AQZ113" s="1566"/>
      <c r="ARA113" s="1567"/>
      <c r="ARB113" s="558"/>
      <c r="ARC113" s="558"/>
      <c r="ARD113" s="558"/>
      <c r="ARE113" s="558"/>
      <c r="ARF113" s="558"/>
      <c r="ARG113" s="558"/>
      <c r="ARH113" s="558"/>
      <c r="ARI113" s="558"/>
      <c r="ARJ113" s="1543"/>
      <c r="ARK113" s="1544"/>
      <c r="ARL113" s="1544"/>
      <c r="ARM113" s="1545"/>
      <c r="ARN113" s="558"/>
      <c r="ARO113" s="558"/>
      <c r="ARP113" s="559"/>
      <c r="ARQ113" s="306"/>
      <c r="ARR113" s="1565"/>
      <c r="ARS113" s="1566"/>
      <c r="ART113" s="1566"/>
      <c r="ARU113" s="1567"/>
      <c r="ARV113" s="307"/>
      <c r="ARW113" s="1543"/>
      <c r="ARX113" s="1544"/>
      <c r="ARY113" s="1544"/>
      <c r="ARZ113" s="1545"/>
      <c r="ASA113" s="307"/>
      <c r="ASB113" s="1550"/>
      <c r="ASC113" s="1550"/>
      <c r="ASD113" s="1550"/>
      <c r="ASE113" s="1550"/>
      <c r="ASF113" s="309"/>
      <c r="ASG113" s="306"/>
      <c r="ASH113" s="1550"/>
      <c r="ASI113" s="1550"/>
      <c r="ASJ113" s="1550"/>
      <c r="ASK113" s="1550"/>
      <c r="ASL113" s="307"/>
      <c r="ASM113" s="1543"/>
      <c r="ASN113" s="1544"/>
      <c r="ASO113" s="1544"/>
      <c r="ASP113" s="1545"/>
      <c r="ASQ113" s="307"/>
      <c r="ASR113" s="1565"/>
      <c r="ASS113" s="1566"/>
      <c r="AST113" s="1566"/>
      <c r="ASU113" s="1567"/>
      <c r="ASV113" s="308"/>
      <c r="ASW113" s="557"/>
      <c r="ASX113" s="558"/>
      <c r="ASY113" s="558"/>
      <c r="ASZ113" s="1565"/>
      <c r="ATA113" s="1566"/>
      <c r="ATB113" s="1566"/>
      <c r="ATC113" s="1567"/>
      <c r="ATD113" s="558"/>
      <c r="ATE113" s="558"/>
      <c r="ATF113" s="558"/>
      <c r="ATG113" s="558"/>
      <c r="ATH113" s="558"/>
      <c r="ATI113" s="558"/>
      <c r="ATJ113" s="558"/>
      <c r="ATK113" s="558"/>
      <c r="ATL113" s="1543"/>
      <c r="ATM113" s="1544"/>
      <c r="ATN113" s="1544"/>
      <c r="ATO113" s="1545"/>
      <c r="ATP113" s="558"/>
      <c r="ATQ113" s="558"/>
      <c r="ATR113" s="559"/>
      <c r="ATS113" s="306"/>
      <c r="ATT113" s="1565"/>
      <c r="ATU113" s="1566"/>
      <c r="ATV113" s="1566"/>
      <c r="ATW113" s="1567"/>
      <c r="ATX113" s="307"/>
      <c r="ATY113" s="1543"/>
      <c r="ATZ113" s="1544"/>
      <c r="AUA113" s="1544"/>
      <c r="AUB113" s="1545"/>
      <c r="AUC113" s="307"/>
      <c r="AUD113" s="1550"/>
      <c r="AUE113" s="1550"/>
      <c r="AUF113" s="1550"/>
      <c r="AUG113" s="1550"/>
      <c r="AUH113" s="309"/>
      <c r="AUI113" s="557"/>
      <c r="AUJ113" s="558"/>
      <c r="AUK113" s="558"/>
      <c r="AUL113" s="1565"/>
      <c r="AUM113" s="1566"/>
      <c r="AUN113" s="1566"/>
      <c r="AUO113" s="1567"/>
      <c r="AUP113" s="558"/>
      <c r="AUQ113" s="558"/>
      <c r="AUR113" s="1172"/>
      <c r="AUS113" s="558"/>
      <c r="AUT113" s="558"/>
      <c r="AUU113" s="558"/>
      <c r="AUV113" s="558"/>
      <c r="AUW113" s="558"/>
      <c r="AUX113" s="1543"/>
      <c r="AUY113" s="1544"/>
      <c r="AUZ113" s="1544"/>
      <c r="AVA113" s="1545"/>
      <c r="AVB113" s="558"/>
      <c r="AVC113" s="558"/>
      <c r="AVD113" s="559"/>
      <c r="AVE113" s="306"/>
      <c r="AVF113" s="1565"/>
      <c r="AVG113" s="1566"/>
      <c r="AVH113" s="1566"/>
      <c r="AVI113" s="1567"/>
      <c r="AVJ113" s="307"/>
      <c r="AVK113" s="1543"/>
      <c r="AVL113" s="1544"/>
      <c r="AVM113" s="1544"/>
      <c r="AVN113" s="1545"/>
      <c r="AVO113" s="307"/>
      <c r="AVP113" s="1550"/>
      <c r="AVQ113" s="1550"/>
      <c r="AVR113" s="1550"/>
      <c r="AVS113" s="1550"/>
      <c r="AVT113" s="309"/>
      <c r="AVU113" s="874"/>
      <c r="AVV113" s="875"/>
      <c r="AVW113" s="872"/>
      <c r="AVX113" s="872"/>
      <c r="AVY113" s="872"/>
      <c r="AVZ113" s="872"/>
      <c r="AWA113" s="872"/>
      <c r="AWB113" s="872"/>
      <c r="AWC113" s="872"/>
      <c r="AWD113" s="872"/>
      <c r="AWE113" s="875"/>
      <c r="AWF113" s="885"/>
      <c r="AWG113" s="885"/>
      <c r="AWH113" s="885"/>
      <c r="AWI113" s="885"/>
      <c r="AWJ113" s="885"/>
      <c r="AWK113" s="885"/>
      <c r="AWL113" s="885"/>
      <c r="AWM113" s="885"/>
      <c r="AWN113" s="885"/>
      <c r="AWO113" s="885"/>
      <c r="AWP113" s="885"/>
      <c r="AWQ113" s="872"/>
      <c r="AWR113" s="872"/>
      <c r="AWS113" s="872"/>
      <c r="AWT113" s="872"/>
      <c r="AWU113" s="872"/>
      <c r="AWV113" s="872"/>
      <c r="AWW113" s="872"/>
      <c r="AWX113" s="872"/>
      <c r="AWY113" s="875"/>
      <c r="AWZ113" s="875"/>
      <c r="AXA113" s="306"/>
      <c r="AXB113" s="1550"/>
      <c r="AXC113" s="1550"/>
      <c r="AXD113" s="1550"/>
      <c r="AXE113" s="1550"/>
      <c r="AXF113" s="307"/>
      <c r="AXG113" s="1543"/>
      <c r="AXH113" s="1544"/>
      <c r="AXI113" s="1544"/>
      <c r="AXJ113" s="1545"/>
      <c r="AXK113" s="307"/>
      <c r="AXL113" s="1565"/>
      <c r="AXM113" s="1566"/>
      <c r="AXN113" s="1566"/>
      <c r="AXO113" s="1567"/>
      <c r="AXP113" s="308"/>
      <c r="AXQ113" s="1685"/>
      <c r="AXR113" s="1566"/>
      <c r="AXS113" s="1566"/>
      <c r="AXT113" s="1567"/>
      <c r="AXU113" s="352"/>
      <c r="AXV113" s="352"/>
      <c r="AXW113" s="1543"/>
      <c r="AXX113" s="1544"/>
      <c r="AXY113" s="1544"/>
      <c r="AXZ113" s="1606"/>
      <c r="AYA113" s="1685"/>
      <c r="AYB113" s="1566"/>
      <c r="AYC113" s="1566"/>
      <c r="AYD113" s="1567"/>
      <c r="AYE113" s="1095"/>
      <c r="AYF113" s="1096"/>
      <c r="AYG113" s="1543"/>
      <c r="AYH113" s="1544"/>
      <c r="AYI113" s="1544"/>
      <c r="AYJ113" s="1545"/>
      <c r="AYK113" s="1685"/>
      <c r="AYL113" s="1566"/>
      <c r="AYM113" s="1566"/>
      <c r="AYN113" s="1567"/>
      <c r="AYO113" s="352"/>
      <c r="AYP113" s="352"/>
      <c r="AYQ113" s="1543"/>
      <c r="AYR113" s="1544"/>
      <c r="AYS113" s="1544"/>
      <c r="AYT113" s="1606"/>
      <c r="AYU113" s="306"/>
      <c r="AYV113" s="1709"/>
      <c r="AYW113" s="1709"/>
      <c r="AYX113" s="1709"/>
      <c r="AYY113" s="1709"/>
      <c r="AYZ113" s="307"/>
      <c r="AZA113" s="1543"/>
      <c r="AZB113" s="1544"/>
      <c r="AZC113" s="1544"/>
      <c r="AZD113" s="1545"/>
      <c r="AZE113" s="307"/>
      <c r="AZF113" s="1565"/>
      <c r="AZG113" s="1566"/>
      <c r="AZH113" s="1566"/>
      <c r="AZI113" s="1567"/>
      <c r="AZJ113" s="308"/>
      <c r="AZK113" s="557"/>
      <c r="AZL113" s="558"/>
      <c r="AZM113" s="558"/>
      <c r="AZN113" s="1565"/>
      <c r="AZO113" s="1566"/>
      <c r="AZP113" s="1566"/>
      <c r="AZQ113" s="1567"/>
      <c r="AZR113" s="558"/>
      <c r="AZS113" s="558"/>
      <c r="AZT113" s="558"/>
      <c r="AZU113" s="558"/>
      <c r="AZV113" s="558"/>
      <c r="AZW113" s="558"/>
      <c r="AZX113" s="558"/>
      <c r="AZY113" s="558"/>
      <c r="AZZ113" s="1543"/>
      <c r="BAA113" s="1544"/>
      <c r="BAB113" s="1544"/>
      <c r="BAC113" s="1545"/>
      <c r="BAD113" s="558"/>
      <c r="BAE113" s="558"/>
      <c r="BAF113" s="559"/>
      <c r="BAG113" s="306"/>
      <c r="BAH113" s="1565"/>
      <c r="BAI113" s="1566"/>
      <c r="BAJ113" s="1566"/>
      <c r="BAK113" s="1567"/>
      <c r="BAL113" s="307"/>
      <c r="BAM113" s="1543"/>
      <c r="BAN113" s="1544"/>
      <c r="BAO113" s="1544"/>
      <c r="BAP113" s="1545"/>
      <c r="BAQ113" s="307"/>
      <c r="BAR113" s="1550"/>
      <c r="BAS113" s="1550"/>
      <c r="BAT113" s="1550"/>
      <c r="BAU113" s="1550"/>
      <c r="BAV113" s="309"/>
      <c r="BAW113" s="306"/>
      <c r="BAX113" s="1550"/>
      <c r="BAY113" s="1550"/>
      <c r="BAZ113" s="1550"/>
      <c r="BBA113" s="1550"/>
      <c r="BBB113" s="307"/>
      <c r="BBC113" s="1543"/>
      <c r="BBD113" s="1544"/>
      <c r="BBE113" s="1544"/>
      <c r="BBF113" s="1545"/>
      <c r="BBG113" s="307"/>
      <c r="BBH113" s="1565"/>
      <c r="BBI113" s="1566"/>
      <c r="BBJ113" s="1566"/>
      <c r="BBK113" s="1567"/>
      <c r="BBL113" s="308"/>
      <c r="BBM113" s="557"/>
      <c r="BBN113" s="558"/>
      <c r="BBO113" s="558"/>
      <c r="BBP113" s="1565"/>
      <c r="BBQ113" s="1566"/>
      <c r="BBR113" s="1566"/>
      <c r="BBS113" s="1567"/>
      <c r="BBT113" s="558"/>
      <c r="BBU113" s="558"/>
      <c r="BBV113" s="558"/>
      <c r="BBW113" s="558"/>
      <c r="BBX113" s="558"/>
      <c r="BBY113" s="558"/>
      <c r="BBZ113" s="558"/>
      <c r="BCA113" s="558"/>
      <c r="BCB113" s="1543"/>
      <c r="BCC113" s="1544"/>
      <c r="BCD113" s="1544"/>
      <c r="BCE113" s="1545"/>
      <c r="BCF113" s="558"/>
      <c r="BCG113" s="558"/>
      <c r="BCH113" s="559"/>
      <c r="BCI113" s="306"/>
      <c r="BCJ113" s="1565"/>
      <c r="BCK113" s="1566"/>
      <c r="BCL113" s="1566"/>
      <c r="BCM113" s="1567"/>
      <c r="BCN113" s="307"/>
      <c r="BCO113" s="1543"/>
      <c r="BCP113" s="1544"/>
      <c r="BCQ113" s="1544"/>
      <c r="BCR113" s="1545"/>
      <c r="BCS113" s="307"/>
      <c r="BCT113" s="1550"/>
      <c r="BCU113" s="1550"/>
      <c r="BCV113" s="1550"/>
      <c r="BCW113" s="1550"/>
      <c r="BCX113" s="309"/>
      <c r="BCY113" s="306"/>
      <c r="BCZ113" s="1550"/>
      <c r="BDA113" s="1550"/>
      <c r="BDB113" s="1550"/>
      <c r="BDC113" s="1550"/>
      <c r="BDD113" s="307"/>
      <c r="BDE113" s="1543"/>
      <c r="BDF113" s="1544"/>
      <c r="BDG113" s="1544"/>
      <c r="BDH113" s="1545"/>
      <c r="BDI113" s="307"/>
      <c r="BDJ113" s="1565"/>
      <c r="BDK113" s="1566"/>
      <c r="BDL113" s="1566"/>
      <c r="BDM113" s="1567"/>
      <c r="BDN113" s="308"/>
      <c r="BDO113" s="557"/>
      <c r="BDP113" s="558"/>
      <c r="BDQ113" s="558"/>
      <c r="BDR113" s="1565"/>
      <c r="BDS113" s="1566"/>
      <c r="BDT113" s="1566"/>
      <c r="BDU113" s="1567"/>
      <c r="BDV113" s="558"/>
      <c r="BDW113" s="558"/>
      <c r="BDX113" s="558"/>
      <c r="BDY113" s="558"/>
      <c r="BDZ113" s="558"/>
      <c r="BEA113" s="558"/>
      <c r="BEB113" s="558"/>
      <c r="BEC113" s="558"/>
      <c r="BED113" s="1543"/>
      <c r="BEE113" s="1544"/>
      <c r="BEF113" s="1544"/>
      <c r="BEG113" s="1545"/>
      <c r="BEH113" s="558"/>
      <c r="BEI113" s="558"/>
      <c r="BEJ113" s="559"/>
      <c r="BEK113" s="306"/>
      <c r="BEL113" s="1565"/>
      <c r="BEM113" s="1566"/>
      <c r="BEN113" s="1566"/>
      <c r="BEO113" s="1567"/>
      <c r="BEP113" s="307"/>
      <c r="BEQ113" s="1543"/>
      <c r="BER113" s="1544"/>
      <c r="BES113" s="1544"/>
      <c r="BET113" s="1545"/>
      <c r="BEU113" s="307"/>
      <c r="BEV113" s="1550"/>
      <c r="BEW113" s="1550"/>
      <c r="BEX113" s="1550"/>
      <c r="BEY113" s="1550"/>
      <c r="BEZ113" s="309"/>
      <c r="BFA113" s="306"/>
      <c r="BFB113" s="1550"/>
      <c r="BFC113" s="1550"/>
      <c r="BFD113" s="1550"/>
      <c r="BFE113" s="1550"/>
      <c r="BFF113" s="307"/>
      <c r="BFG113" s="1543"/>
      <c r="BFH113" s="1544"/>
      <c r="BFI113" s="1544"/>
      <c r="BFJ113" s="1545"/>
      <c r="BFK113" s="307"/>
      <c r="BFL113" s="1565"/>
      <c r="BFM113" s="1566"/>
      <c r="BFN113" s="1566"/>
      <c r="BFO113" s="1567"/>
      <c r="BFP113" s="308"/>
      <c r="BFQ113" s="557"/>
      <c r="BFR113" s="558"/>
      <c r="BFS113" s="558"/>
      <c r="BFT113" s="1565"/>
      <c r="BFU113" s="1566"/>
      <c r="BFV113" s="1566"/>
      <c r="BFW113" s="1567"/>
      <c r="BFX113" s="558"/>
      <c r="BFY113" s="558"/>
      <c r="BFZ113" s="558"/>
      <c r="BGA113" s="558"/>
      <c r="BGB113" s="558"/>
      <c r="BGC113" s="558"/>
      <c r="BGD113" s="558"/>
      <c r="BGE113" s="558"/>
      <c r="BGF113" s="1543"/>
      <c r="BGG113" s="1544"/>
      <c r="BGH113" s="1544"/>
      <c r="BGI113" s="1545"/>
      <c r="BGJ113" s="558"/>
      <c r="BGK113" s="558"/>
      <c r="BGL113" s="559"/>
      <c r="BGM113" s="306"/>
      <c r="BGN113" s="1565"/>
      <c r="BGO113" s="1566"/>
      <c r="BGP113" s="1566"/>
      <c r="BGQ113" s="1567"/>
      <c r="BGR113" s="307"/>
      <c r="BGS113" s="1543"/>
      <c r="BGT113" s="1544"/>
      <c r="BGU113" s="1544"/>
      <c r="BGV113" s="1545"/>
      <c r="BGW113" s="307"/>
      <c r="BGX113" s="1550"/>
      <c r="BGY113" s="1550"/>
      <c r="BGZ113" s="1550"/>
      <c r="BHA113" s="1550"/>
      <c r="BHB113" s="309"/>
      <c r="BHC113" s="306"/>
      <c r="BHD113" s="1550"/>
      <c r="BHE113" s="1550"/>
      <c r="BHF113" s="1550"/>
      <c r="BHG113" s="1550"/>
      <c r="BHH113" s="307"/>
      <c r="BHI113" s="1543"/>
      <c r="BHJ113" s="1544"/>
      <c r="BHK113" s="1544"/>
      <c r="BHL113" s="1545"/>
      <c r="BHM113" s="307"/>
      <c r="BHN113" s="1565"/>
      <c r="BHO113" s="1566"/>
      <c r="BHP113" s="1566"/>
      <c r="BHQ113" s="1567"/>
      <c r="BHR113" s="308"/>
      <c r="BHS113" s="557"/>
      <c r="BHT113" s="558"/>
      <c r="BHU113" s="558"/>
      <c r="BHV113" s="1565"/>
      <c r="BHW113" s="1566"/>
      <c r="BHX113" s="1566"/>
      <c r="BHY113" s="1567"/>
      <c r="BHZ113" s="558"/>
      <c r="BIA113" s="558"/>
      <c r="BIB113" s="558"/>
      <c r="BIC113" s="558"/>
      <c r="BID113" s="558"/>
      <c r="BIE113" s="558"/>
      <c r="BIF113" s="558"/>
      <c r="BIG113" s="558"/>
      <c r="BIH113" s="1543"/>
      <c r="BII113" s="1544"/>
      <c r="BIJ113" s="1544"/>
      <c r="BIK113" s="1545"/>
      <c r="BIL113" s="558"/>
      <c r="BIM113" s="558"/>
      <c r="BIN113" s="559"/>
      <c r="BIO113" s="306"/>
      <c r="BIP113" s="1565"/>
      <c r="BIQ113" s="1566"/>
      <c r="BIR113" s="1566"/>
      <c r="BIS113" s="1567"/>
      <c r="BIT113" s="307"/>
      <c r="BIU113" s="1543"/>
      <c r="BIV113" s="1544"/>
      <c r="BIW113" s="1544"/>
      <c r="BIX113" s="1545"/>
      <c r="BIY113" s="307"/>
      <c r="BIZ113" s="1550"/>
      <c r="BJA113" s="1550"/>
      <c r="BJB113" s="1550"/>
      <c r="BJC113" s="1550"/>
      <c r="BJD113" s="309"/>
      <c r="BJE113" s="306"/>
      <c r="BJF113" s="1550"/>
      <c r="BJG113" s="1550"/>
      <c r="BJH113" s="1550"/>
      <c r="BJI113" s="1550"/>
      <c r="BJJ113" s="307"/>
      <c r="BJK113" s="1543"/>
      <c r="BJL113" s="1544"/>
      <c r="BJM113" s="1544"/>
      <c r="BJN113" s="1545"/>
      <c r="BJO113" s="307"/>
      <c r="BJP113" s="1565"/>
      <c r="BJQ113" s="1566"/>
      <c r="BJR113" s="1566"/>
      <c r="BJS113" s="1567"/>
      <c r="BJT113" s="308"/>
      <c r="BJU113" s="557"/>
      <c r="BJV113" s="558"/>
      <c r="BJW113" s="558"/>
      <c r="BJX113" s="1565"/>
      <c r="BJY113" s="1566"/>
      <c r="BJZ113" s="1566"/>
      <c r="BKA113" s="1567"/>
      <c r="BKB113" s="558"/>
      <c r="BKC113" s="558"/>
      <c r="BKD113" s="558"/>
      <c r="BKE113" s="558"/>
      <c r="BKF113" s="558"/>
      <c r="BKG113" s="558"/>
      <c r="BKH113" s="558"/>
      <c r="BKI113" s="558"/>
      <c r="BKJ113" s="1543"/>
      <c r="BKK113" s="1544"/>
      <c r="BKL113" s="1544"/>
      <c r="BKM113" s="1545"/>
      <c r="BKN113" s="558"/>
      <c r="BKO113" s="558"/>
      <c r="BKP113" s="559"/>
      <c r="BKQ113" s="306"/>
      <c r="BKR113" s="1565"/>
      <c r="BKS113" s="1566"/>
      <c r="BKT113" s="1566"/>
      <c r="BKU113" s="1567"/>
      <c r="BKV113" s="307"/>
      <c r="BKW113" s="1543"/>
      <c r="BKX113" s="1544"/>
      <c r="BKY113" s="1544"/>
      <c r="BKZ113" s="1545"/>
      <c r="BLA113" s="307"/>
      <c r="BLB113" s="1550"/>
      <c r="BLC113" s="1550"/>
      <c r="BLD113" s="1550"/>
      <c r="BLE113" s="1550"/>
      <c r="BLF113" s="309"/>
      <c r="BLG113" s="306"/>
      <c r="BLH113" s="1550"/>
      <c r="BLI113" s="1550"/>
      <c r="BLJ113" s="1550"/>
      <c r="BLK113" s="1550"/>
      <c r="BLL113" s="307"/>
      <c r="BLM113" s="1543"/>
      <c r="BLN113" s="1544"/>
      <c r="BLO113" s="1544"/>
      <c r="BLP113" s="1545"/>
      <c r="BLQ113" s="307"/>
      <c r="BLR113" s="1565"/>
      <c r="BLS113" s="1566"/>
      <c r="BLT113" s="1566"/>
      <c r="BLU113" s="1567"/>
      <c r="BLV113" s="308"/>
      <c r="BLW113" s="557"/>
      <c r="BLX113" s="558"/>
      <c r="BLY113" s="558"/>
      <c r="BLZ113" s="1565"/>
      <c r="BMA113" s="1566"/>
      <c r="BMB113" s="1566"/>
      <c r="BMC113" s="1567"/>
      <c r="BMD113" s="558"/>
      <c r="BME113" s="558"/>
      <c r="BMF113" s="558"/>
      <c r="BMG113" s="558"/>
      <c r="BMH113" s="558"/>
      <c r="BMI113" s="558"/>
      <c r="BMJ113" s="558"/>
      <c r="BMK113" s="558"/>
      <c r="BML113" s="1543"/>
      <c r="BMM113" s="1544"/>
      <c r="BMN113" s="1544"/>
      <c r="BMO113" s="1545"/>
      <c r="BMP113" s="558"/>
      <c r="BMQ113" s="558"/>
      <c r="BMR113" s="559"/>
      <c r="BMS113" s="306"/>
      <c r="BMT113" s="1565"/>
      <c r="BMU113" s="1566"/>
      <c r="BMV113" s="1566"/>
      <c r="BMW113" s="1567"/>
      <c r="BMX113" s="307"/>
      <c r="BMY113" s="1543"/>
      <c r="BMZ113" s="1544"/>
      <c r="BNA113" s="1544"/>
      <c r="BNB113" s="1545"/>
      <c r="BNC113" s="307"/>
      <c r="BND113" s="1550"/>
      <c r="BNE113" s="1550"/>
      <c r="BNF113" s="1550"/>
      <c r="BNG113" s="1550"/>
      <c r="BNH113" s="309"/>
      <c r="BNI113" s="306"/>
      <c r="BNJ113" s="1550"/>
      <c r="BNK113" s="1550"/>
      <c r="BNL113" s="1550"/>
      <c r="BNM113" s="1550"/>
      <c r="BNN113" s="307"/>
      <c r="BNO113" s="1543"/>
      <c r="BNP113" s="1544"/>
      <c r="BNQ113" s="1544"/>
      <c r="BNR113" s="1545"/>
      <c r="BNS113" s="307"/>
      <c r="BNT113" s="1565"/>
      <c r="BNU113" s="1566"/>
      <c r="BNV113" s="1566"/>
      <c r="BNW113" s="1567"/>
      <c r="BNX113" s="308"/>
      <c r="BNY113" s="557"/>
      <c r="BNZ113" s="558"/>
      <c r="BOA113" s="558"/>
      <c r="BOB113" s="1565"/>
      <c r="BOC113" s="1566"/>
      <c r="BOD113" s="1566"/>
      <c r="BOE113" s="1567"/>
      <c r="BOF113" s="558"/>
      <c r="BOG113" s="558"/>
      <c r="BOH113" s="558"/>
      <c r="BOI113" s="558"/>
      <c r="BOJ113" s="558"/>
      <c r="BOK113" s="558"/>
      <c r="BOL113" s="558"/>
      <c r="BOM113" s="558"/>
      <c r="BON113" s="1543"/>
      <c r="BOO113" s="1544"/>
      <c r="BOP113" s="1544"/>
      <c r="BOQ113" s="1545"/>
      <c r="BOR113" s="558"/>
      <c r="BOS113" s="558"/>
      <c r="BOT113" s="559"/>
      <c r="BOU113" s="306"/>
      <c r="BOV113" s="1565"/>
      <c r="BOW113" s="1566"/>
      <c r="BOX113" s="1566"/>
      <c r="BOY113" s="1567"/>
      <c r="BOZ113" s="307"/>
      <c r="BPA113" s="1543"/>
      <c r="BPB113" s="1544"/>
      <c r="BPC113" s="1544"/>
      <c r="BPD113" s="1545"/>
      <c r="BPE113" s="307"/>
      <c r="BPF113" s="1550"/>
      <c r="BPG113" s="1550"/>
      <c r="BPH113" s="1550"/>
      <c r="BPI113" s="1550"/>
      <c r="BPJ113" s="309"/>
      <c r="BPK113" s="306"/>
      <c r="BPL113" s="1550"/>
      <c r="BPM113" s="1550"/>
      <c r="BPN113" s="1550"/>
      <c r="BPO113" s="1550"/>
      <c r="BPP113" s="307"/>
      <c r="BPQ113" s="1543"/>
      <c r="BPR113" s="1544"/>
      <c r="BPS113" s="1544"/>
      <c r="BPT113" s="1545"/>
      <c r="BPU113" s="307"/>
      <c r="BPV113" s="1565"/>
      <c r="BPW113" s="1566"/>
      <c r="BPX113" s="1566"/>
      <c r="BPY113" s="1567"/>
      <c r="BPZ113" s="308"/>
      <c r="BQA113" s="557"/>
      <c r="BQB113" s="558"/>
      <c r="BQC113" s="558"/>
      <c r="BQD113" s="1565"/>
      <c r="BQE113" s="1566"/>
      <c r="BQF113" s="1566"/>
      <c r="BQG113" s="1567"/>
      <c r="BQH113" s="558"/>
      <c r="BQI113" s="558"/>
      <c r="BQJ113" s="558"/>
      <c r="BQK113" s="558"/>
      <c r="BQL113" s="558"/>
      <c r="BQM113" s="558"/>
      <c r="BQN113" s="558"/>
      <c r="BQO113" s="558"/>
      <c r="BQP113" s="1543"/>
      <c r="BQQ113" s="1544"/>
      <c r="BQR113" s="1544"/>
      <c r="BQS113" s="1545"/>
      <c r="BQT113" s="558"/>
      <c r="BQU113" s="558"/>
      <c r="BQV113" s="559"/>
      <c r="BQW113" s="306"/>
      <c r="BQX113" s="1565"/>
      <c r="BQY113" s="1566"/>
      <c r="BQZ113" s="1566"/>
      <c r="BRA113" s="1567"/>
      <c r="BRB113" s="307"/>
      <c r="BRC113" s="1543"/>
      <c r="BRD113" s="1544"/>
      <c r="BRE113" s="1544"/>
      <c r="BRF113" s="1545"/>
      <c r="BRG113" s="307"/>
      <c r="BRH113" s="1550"/>
      <c r="BRI113" s="1550"/>
      <c r="BRJ113" s="1550"/>
      <c r="BRK113" s="1550"/>
      <c r="BRL113" s="309"/>
      <c r="BRM113" s="306"/>
      <c r="BRN113" s="1550"/>
      <c r="BRO113" s="1550"/>
      <c r="BRP113" s="1550"/>
      <c r="BRQ113" s="1550"/>
      <c r="BRR113" s="307"/>
      <c r="BRS113" s="1543"/>
      <c r="BRT113" s="1544"/>
      <c r="BRU113" s="1544"/>
      <c r="BRV113" s="1545"/>
      <c r="BRW113" s="307"/>
      <c r="BRX113" s="1565"/>
      <c r="BRY113" s="1566"/>
      <c r="BRZ113" s="1566"/>
      <c r="BSA113" s="1567"/>
      <c r="BSB113" s="308"/>
      <c r="BSC113" s="557"/>
      <c r="BSD113" s="558"/>
      <c r="BSE113" s="558"/>
      <c r="BSF113" s="1565"/>
      <c r="BSG113" s="1566"/>
      <c r="BSH113" s="1566"/>
      <c r="BSI113" s="1567"/>
      <c r="BSJ113" s="558"/>
      <c r="BSK113" s="558"/>
      <c r="BSL113" s="558"/>
      <c r="BSM113" s="558"/>
      <c r="BSN113" s="558"/>
      <c r="BSO113" s="558"/>
      <c r="BSP113" s="558"/>
      <c r="BSQ113" s="558"/>
      <c r="BSR113" s="1543"/>
      <c r="BSS113" s="1544"/>
      <c r="BST113" s="1544"/>
      <c r="BSU113" s="1545"/>
      <c r="BSV113" s="558"/>
      <c r="BSW113" s="558"/>
      <c r="BSX113" s="559"/>
      <c r="BSY113" s="306"/>
      <c r="BSZ113" s="1565"/>
      <c r="BTA113" s="1566"/>
      <c r="BTB113" s="1566"/>
      <c r="BTC113" s="1567"/>
      <c r="BTD113" s="307"/>
      <c r="BTE113" s="1543"/>
      <c r="BTF113" s="1544"/>
      <c r="BTG113" s="1544"/>
      <c r="BTH113" s="1545"/>
      <c r="BTI113" s="307"/>
      <c r="BTJ113" s="1550"/>
      <c r="BTK113" s="1550"/>
      <c r="BTL113" s="1550"/>
      <c r="BTM113" s="1550"/>
      <c r="BTN113" s="309"/>
      <c r="BTO113" s="306"/>
      <c r="BTP113" s="1550"/>
      <c r="BTQ113" s="1550"/>
      <c r="BTR113" s="1550"/>
      <c r="BTS113" s="1550"/>
      <c r="BTT113" s="307"/>
      <c r="BTU113" s="1543"/>
      <c r="BTV113" s="1544"/>
      <c r="BTW113" s="1544"/>
      <c r="BTX113" s="1545"/>
      <c r="BTY113" s="307"/>
      <c r="BTZ113" s="1565"/>
      <c r="BUA113" s="1566"/>
      <c r="BUB113" s="1566"/>
      <c r="BUC113" s="1567"/>
      <c r="BUD113" s="308"/>
      <c r="BUE113" s="557"/>
      <c r="BUF113" s="558"/>
      <c r="BUG113" s="558"/>
      <c r="BUH113" s="1565"/>
      <c r="BUI113" s="1566"/>
      <c r="BUJ113" s="1566"/>
      <c r="BUK113" s="1567"/>
      <c r="BUL113" s="558"/>
      <c r="BUM113" s="558"/>
      <c r="BUN113" s="558"/>
      <c r="BUO113" s="558"/>
      <c r="BUP113" s="558"/>
      <c r="BUQ113" s="558"/>
      <c r="BUR113" s="558"/>
      <c r="BUS113" s="558"/>
      <c r="BUT113" s="1543"/>
      <c r="BUU113" s="1544"/>
      <c r="BUV113" s="1544"/>
      <c r="BUW113" s="1545"/>
      <c r="BUX113" s="558"/>
      <c r="BUY113" s="558"/>
      <c r="BUZ113" s="559"/>
      <c r="BVA113" s="306"/>
      <c r="BVB113" s="1565"/>
      <c r="BVC113" s="1566"/>
      <c r="BVD113" s="1566"/>
      <c r="BVE113" s="1567"/>
      <c r="BVF113" s="307"/>
      <c r="BVG113" s="1543"/>
      <c r="BVH113" s="1544"/>
      <c r="BVI113" s="1544"/>
      <c r="BVJ113" s="1545"/>
      <c r="BVK113" s="307"/>
      <c r="BVL113" s="1550"/>
      <c r="BVM113" s="1550"/>
      <c r="BVN113" s="1550"/>
      <c r="BVO113" s="1550"/>
      <c r="BVP113" s="309"/>
      <c r="BVQ113" s="306"/>
      <c r="BVR113" s="1550"/>
      <c r="BVS113" s="1550"/>
      <c r="BVT113" s="1550"/>
      <c r="BVU113" s="1550"/>
      <c r="BVV113" s="307"/>
      <c r="BVW113" s="1543"/>
      <c r="BVX113" s="1544"/>
      <c r="BVY113" s="1544"/>
      <c r="BVZ113" s="1545"/>
      <c r="BWA113" s="307"/>
      <c r="BWB113" s="1565"/>
      <c r="BWC113" s="1566"/>
      <c r="BWD113" s="1566"/>
      <c r="BWE113" s="1567"/>
      <c r="BWF113" s="308"/>
      <c r="BWG113" s="557"/>
      <c r="BWH113" s="558"/>
      <c r="BWI113" s="558"/>
      <c r="BWJ113" s="1565"/>
      <c r="BWK113" s="1566"/>
      <c r="BWL113" s="1566"/>
      <c r="BWM113" s="1567"/>
      <c r="BWN113" s="558"/>
      <c r="BWO113" s="558"/>
      <c r="BWP113" s="558"/>
      <c r="BWQ113" s="558"/>
      <c r="BWR113" s="558"/>
      <c r="BWS113" s="558"/>
      <c r="BWT113" s="558"/>
      <c r="BWU113" s="558"/>
      <c r="BWV113" s="1543"/>
      <c r="BWW113" s="1544"/>
      <c r="BWX113" s="1544"/>
      <c r="BWY113" s="1545"/>
      <c r="BWZ113" s="558"/>
      <c r="BXA113" s="558"/>
      <c r="BXB113" s="559"/>
      <c r="BXC113" s="306"/>
      <c r="BXD113" s="1565"/>
      <c r="BXE113" s="1566"/>
      <c r="BXF113" s="1566"/>
      <c r="BXG113" s="1567"/>
      <c r="BXH113" s="307"/>
      <c r="BXI113" s="1543"/>
      <c r="BXJ113" s="1544"/>
      <c r="BXK113" s="1544"/>
      <c r="BXL113" s="1545"/>
      <c r="BXM113" s="307"/>
      <c r="BXN113" s="1550"/>
      <c r="BXO113" s="1550"/>
      <c r="BXP113" s="1550"/>
      <c r="BXQ113" s="1550"/>
      <c r="BXR113" s="309"/>
      <c r="BXS113" s="306"/>
      <c r="BXT113" s="1550"/>
      <c r="BXU113" s="1550"/>
      <c r="BXV113" s="1550"/>
      <c r="BXW113" s="1550"/>
      <c r="BXX113" s="307"/>
      <c r="BXY113" s="1543"/>
      <c r="BXZ113" s="1544"/>
      <c r="BYA113" s="1544"/>
      <c r="BYB113" s="1545"/>
      <c r="BYC113" s="307"/>
      <c r="BYD113" s="1565"/>
      <c r="BYE113" s="1566"/>
      <c r="BYF113" s="1566"/>
      <c r="BYG113" s="1567"/>
      <c r="BYH113" s="308"/>
      <c r="BYI113" s="557"/>
      <c r="BYJ113" s="558"/>
      <c r="BYK113" s="558"/>
      <c r="BYL113" s="1565"/>
      <c r="BYM113" s="1566"/>
      <c r="BYN113" s="1566"/>
      <c r="BYO113" s="1567"/>
      <c r="BYP113" s="558"/>
      <c r="BYQ113" s="558"/>
      <c r="BYR113" s="558"/>
      <c r="BYS113" s="558"/>
      <c r="BYT113" s="558"/>
      <c r="BYU113" s="558"/>
      <c r="BYV113" s="558"/>
      <c r="BYW113" s="558"/>
      <c r="BYX113" s="1543"/>
      <c r="BYY113" s="1544"/>
      <c r="BYZ113" s="1544"/>
      <c r="BZA113" s="1545"/>
      <c r="BZB113" s="558"/>
      <c r="BZC113" s="558"/>
      <c r="BZD113" s="559"/>
      <c r="BZE113" s="306"/>
      <c r="BZF113" s="1565"/>
      <c r="BZG113" s="1566"/>
      <c r="BZH113" s="1566"/>
      <c r="BZI113" s="1567"/>
      <c r="BZJ113" s="307"/>
      <c r="BZK113" s="1543"/>
      <c r="BZL113" s="1544"/>
      <c r="BZM113" s="1544"/>
      <c r="BZN113" s="1545"/>
      <c r="BZO113" s="307"/>
      <c r="BZP113" s="1550"/>
      <c r="BZQ113" s="1550"/>
      <c r="BZR113" s="1550"/>
      <c r="BZS113" s="1550"/>
      <c r="BZT113" s="309"/>
      <c r="BZU113" s="306"/>
      <c r="BZV113" s="1550"/>
      <c r="BZW113" s="1550"/>
      <c r="BZX113" s="1550"/>
      <c r="BZY113" s="1550"/>
      <c r="BZZ113" s="307"/>
      <c r="CAA113" s="1543"/>
      <c r="CAB113" s="1544"/>
      <c r="CAC113" s="1544"/>
      <c r="CAD113" s="1545"/>
      <c r="CAE113" s="307"/>
      <c r="CAF113" s="1565"/>
      <c r="CAG113" s="1566"/>
      <c r="CAH113" s="1566"/>
      <c r="CAI113" s="1567"/>
      <c r="CAJ113" s="308"/>
      <c r="CAK113" s="557"/>
      <c r="CAL113" s="558"/>
      <c r="CAM113" s="558"/>
      <c r="CAN113" s="1565"/>
      <c r="CAO113" s="1566"/>
      <c r="CAP113" s="1566"/>
      <c r="CAQ113" s="1567"/>
      <c r="CAR113" s="558"/>
      <c r="CAS113" s="558"/>
      <c r="CAT113" s="558"/>
      <c r="CAU113" s="558"/>
      <c r="CAV113" s="558"/>
      <c r="CAW113" s="558"/>
      <c r="CAX113" s="558"/>
      <c r="CAY113" s="558"/>
      <c r="CAZ113" s="1543"/>
      <c r="CBA113" s="1544"/>
      <c r="CBB113" s="1544"/>
      <c r="CBC113" s="1545"/>
      <c r="CBD113" s="558"/>
      <c r="CBE113" s="558"/>
      <c r="CBF113" s="559"/>
      <c r="CBG113" s="306"/>
      <c r="CBH113" s="1565"/>
      <c r="CBI113" s="1566"/>
      <c r="CBJ113" s="1566"/>
      <c r="CBK113" s="1567"/>
      <c r="CBL113" s="307"/>
      <c r="CBM113" s="1543"/>
      <c r="CBN113" s="1544"/>
      <c r="CBO113" s="1544"/>
      <c r="CBP113" s="1545"/>
      <c r="CBQ113" s="307"/>
      <c r="CBR113" s="1550"/>
      <c r="CBS113" s="1550"/>
      <c r="CBT113" s="1550"/>
      <c r="CBU113" s="1550"/>
      <c r="CBV113" s="309"/>
      <c r="CBW113" s="306"/>
      <c r="CBX113" s="1550"/>
      <c r="CBY113" s="1550"/>
      <c r="CBZ113" s="1550"/>
      <c r="CCA113" s="1550"/>
      <c r="CCB113" s="307"/>
      <c r="CCC113" s="1543"/>
      <c r="CCD113" s="1544"/>
      <c r="CCE113" s="1544"/>
      <c r="CCF113" s="1545"/>
      <c r="CCG113" s="307"/>
      <c r="CCH113" s="1565"/>
      <c r="CCI113" s="1566"/>
      <c r="CCJ113" s="1566"/>
      <c r="CCK113" s="1567"/>
      <c r="CCL113" s="308"/>
      <c r="CCM113" s="557"/>
      <c r="CCN113" s="558"/>
      <c r="CCO113" s="558"/>
      <c r="CCP113" s="1565"/>
      <c r="CCQ113" s="1566"/>
      <c r="CCR113" s="1566"/>
      <c r="CCS113" s="1567"/>
      <c r="CCT113" s="558"/>
      <c r="CCU113" s="558"/>
      <c r="CCV113" s="558"/>
      <c r="CCW113" s="558"/>
      <c r="CCX113" s="558"/>
      <c r="CCY113" s="558"/>
      <c r="CCZ113" s="558"/>
      <c r="CDA113" s="558"/>
      <c r="CDB113" s="1543"/>
      <c r="CDC113" s="1544"/>
      <c r="CDD113" s="1544"/>
      <c r="CDE113" s="1545"/>
      <c r="CDF113" s="558"/>
      <c r="CDG113" s="558"/>
      <c r="CDH113" s="559"/>
      <c r="CDI113" s="306"/>
      <c r="CDJ113" s="1565"/>
      <c r="CDK113" s="1566"/>
      <c r="CDL113" s="1566"/>
      <c r="CDM113" s="1567"/>
      <c r="CDN113" s="307"/>
      <c r="CDO113" s="1543"/>
      <c r="CDP113" s="1544"/>
      <c r="CDQ113" s="1544"/>
      <c r="CDR113" s="1545"/>
      <c r="CDS113" s="307"/>
      <c r="CDT113" s="1550"/>
      <c r="CDU113" s="1550"/>
      <c r="CDV113" s="1550"/>
      <c r="CDW113" s="1550"/>
      <c r="CDX113" s="309"/>
      <c r="CDY113" s="306"/>
      <c r="CDZ113" s="1550"/>
      <c r="CEA113" s="1550"/>
      <c r="CEB113" s="1550"/>
      <c r="CEC113" s="1550"/>
      <c r="CED113" s="307"/>
      <c r="CEE113" s="1543"/>
      <c r="CEF113" s="1544"/>
      <c r="CEG113" s="1544"/>
      <c r="CEH113" s="1545"/>
      <c r="CEI113" s="307"/>
      <c r="CEJ113" s="1565"/>
      <c r="CEK113" s="1566"/>
      <c r="CEL113" s="1566"/>
      <c r="CEM113" s="1567"/>
      <c r="CEN113" s="308"/>
      <c r="CEO113" s="557"/>
      <c r="CEP113" s="558"/>
      <c r="CEQ113" s="558"/>
      <c r="CER113" s="1565"/>
      <c r="CES113" s="1566"/>
      <c r="CET113" s="1566"/>
      <c r="CEU113" s="1567"/>
      <c r="CEV113" s="558"/>
      <c r="CEW113" s="558"/>
      <c r="CEX113" s="558"/>
      <c r="CEY113" s="558"/>
      <c r="CEZ113" s="558"/>
      <c r="CFA113" s="558"/>
      <c r="CFB113" s="558"/>
      <c r="CFC113" s="558"/>
      <c r="CFD113" s="1543"/>
      <c r="CFE113" s="1544"/>
      <c r="CFF113" s="1544"/>
      <c r="CFG113" s="1545"/>
      <c r="CFH113" s="558"/>
      <c r="CFI113" s="558"/>
      <c r="CFJ113" s="559"/>
      <c r="CFK113" s="306"/>
      <c r="CFL113" s="1565"/>
      <c r="CFM113" s="1566"/>
      <c r="CFN113" s="1566"/>
      <c r="CFO113" s="1567"/>
      <c r="CFP113" s="307"/>
      <c r="CFQ113" s="1543"/>
      <c r="CFR113" s="1544"/>
      <c r="CFS113" s="1544"/>
      <c r="CFT113" s="1545"/>
      <c r="CFU113" s="307"/>
      <c r="CFV113" s="1550"/>
      <c r="CFW113" s="1550"/>
      <c r="CFX113" s="1550"/>
      <c r="CFY113" s="1550"/>
      <c r="CFZ113" s="309"/>
      <c r="CGA113" s="306"/>
      <c r="CGB113" s="1550"/>
      <c r="CGC113" s="1550"/>
      <c r="CGD113" s="1550"/>
      <c r="CGE113" s="1550"/>
      <c r="CGF113" s="307"/>
      <c r="CGG113" s="1543"/>
      <c r="CGH113" s="1544"/>
      <c r="CGI113" s="1544"/>
      <c r="CGJ113" s="1545"/>
      <c r="CGK113" s="307"/>
      <c r="CGL113" s="1565"/>
      <c r="CGM113" s="1566"/>
      <c r="CGN113" s="1566"/>
      <c r="CGO113" s="1567"/>
      <c r="CGP113" s="308"/>
      <c r="CGQ113" s="557"/>
      <c r="CGR113" s="558"/>
      <c r="CGS113" s="558"/>
      <c r="CGT113" s="1565"/>
      <c r="CGU113" s="1566"/>
      <c r="CGV113" s="1566"/>
      <c r="CGW113" s="1567"/>
      <c r="CGX113" s="558"/>
      <c r="CGY113" s="558"/>
      <c r="CGZ113" s="558"/>
      <c r="CHA113" s="558"/>
      <c r="CHB113" s="558"/>
      <c r="CHC113" s="558"/>
      <c r="CHD113" s="558"/>
      <c r="CHE113" s="558"/>
      <c r="CHF113" s="1543"/>
      <c r="CHG113" s="1544"/>
      <c r="CHH113" s="1544"/>
      <c r="CHI113" s="1545"/>
      <c r="CHJ113" s="558"/>
      <c r="CHK113" s="558"/>
      <c r="CHL113" s="559"/>
      <c r="CHM113" s="306"/>
      <c r="CHN113" s="1565"/>
      <c r="CHO113" s="1566"/>
      <c r="CHP113" s="1566"/>
      <c r="CHQ113" s="1567"/>
      <c r="CHR113" s="307"/>
      <c r="CHS113" s="1543"/>
      <c r="CHT113" s="1544"/>
      <c r="CHU113" s="1544"/>
      <c r="CHV113" s="1545"/>
      <c r="CHW113" s="307"/>
      <c r="CHX113" s="1550"/>
      <c r="CHY113" s="1550"/>
      <c r="CHZ113" s="1550"/>
      <c r="CIA113" s="1550"/>
      <c r="CIB113" s="309"/>
      <c r="CIC113" s="306"/>
      <c r="CID113" s="1550"/>
      <c r="CIE113" s="1550"/>
      <c r="CIF113" s="1550"/>
      <c r="CIG113" s="1550"/>
      <c r="CIH113" s="307"/>
      <c r="CII113" s="1543"/>
      <c r="CIJ113" s="1544"/>
      <c r="CIK113" s="1544"/>
      <c r="CIL113" s="1545"/>
      <c r="CIM113" s="307"/>
      <c r="CIN113" s="1565"/>
      <c r="CIO113" s="1566"/>
      <c r="CIP113" s="1566"/>
      <c r="CIQ113" s="1567"/>
      <c r="CIR113" s="308"/>
      <c r="CIS113" s="557"/>
      <c r="CIT113" s="558"/>
      <c r="CIU113" s="558"/>
      <c r="CIV113" s="1565"/>
      <c r="CIW113" s="1566"/>
      <c r="CIX113" s="1566"/>
      <c r="CIY113" s="1567"/>
      <c r="CIZ113" s="558"/>
      <c r="CJA113" s="558"/>
      <c r="CJB113" s="558"/>
      <c r="CJC113" s="558"/>
      <c r="CJD113" s="558"/>
      <c r="CJE113" s="558"/>
      <c r="CJF113" s="558"/>
      <c r="CJG113" s="558"/>
      <c r="CJH113" s="1543"/>
      <c r="CJI113" s="1544"/>
      <c r="CJJ113" s="1544"/>
      <c r="CJK113" s="1545"/>
      <c r="CJL113" s="558"/>
      <c r="CJM113" s="558"/>
      <c r="CJN113" s="559"/>
      <c r="CJO113" s="306"/>
      <c r="CJP113" s="1565"/>
      <c r="CJQ113" s="1566"/>
      <c r="CJR113" s="1566"/>
      <c r="CJS113" s="1567"/>
      <c r="CJT113" s="307"/>
      <c r="CJU113" s="1543"/>
      <c r="CJV113" s="1544"/>
      <c r="CJW113" s="1544"/>
      <c r="CJX113" s="1545"/>
      <c r="CJY113" s="307"/>
      <c r="CJZ113" s="1550"/>
      <c r="CKA113" s="1550"/>
      <c r="CKB113" s="1550"/>
      <c r="CKC113" s="1550"/>
      <c r="CKD113" s="309"/>
      <c r="CKE113" s="306"/>
      <c r="CKF113" s="1550"/>
      <c r="CKG113" s="1550"/>
      <c r="CKH113" s="1550"/>
      <c r="CKI113" s="1550"/>
      <c r="CKJ113" s="307"/>
      <c r="CKK113" s="1543"/>
      <c r="CKL113" s="1544"/>
      <c r="CKM113" s="1544"/>
      <c r="CKN113" s="1545"/>
      <c r="CKO113" s="307"/>
      <c r="CKP113" s="1565"/>
      <c r="CKQ113" s="1566"/>
      <c r="CKR113" s="1566"/>
      <c r="CKS113" s="1567"/>
      <c r="CKT113" s="308"/>
      <c r="CKU113" s="557"/>
      <c r="CKV113" s="558"/>
      <c r="CKW113" s="558"/>
      <c r="CKX113" s="1565"/>
      <c r="CKY113" s="1566"/>
      <c r="CKZ113" s="1566"/>
      <c r="CLA113" s="1567"/>
      <c r="CLB113" s="558"/>
      <c r="CLC113" s="558"/>
      <c r="CLD113" s="558"/>
      <c r="CLE113" s="558"/>
      <c r="CLF113" s="558"/>
      <c r="CLG113" s="558"/>
      <c r="CLH113" s="558"/>
      <c r="CLI113" s="558"/>
      <c r="CLJ113" s="1543"/>
      <c r="CLK113" s="1544"/>
      <c r="CLL113" s="1544"/>
      <c r="CLM113" s="1545"/>
      <c r="CLN113" s="558"/>
      <c r="CLO113" s="558"/>
      <c r="CLP113" s="559"/>
      <c r="CLQ113" s="306"/>
      <c r="CLR113" s="1565"/>
      <c r="CLS113" s="1566"/>
      <c r="CLT113" s="1566"/>
      <c r="CLU113" s="1567"/>
      <c r="CLV113" s="307"/>
      <c r="CLW113" s="1543"/>
      <c r="CLX113" s="1544"/>
      <c r="CLY113" s="1544"/>
      <c r="CLZ113" s="1545"/>
      <c r="CMA113" s="307"/>
      <c r="CMB113" s="1550"/>
      <c r="CMC113" s="1550"/>
      <c r="CMD113" s="1550"/>
      <c r="CME113" s="1550"/>
      <c r="CMF113" s="309"/>
      <c r="CMG113" s="306"/>
      <c r="CMH113" s="1550"/>
      <c r="CMI113" s="1550"/>
      <c r="CMJ113" s="1550"/>
      <c r="CMK113" s="1550"/>
      <c r="CML113" s="307"/>
      <c r="CMM113" s="1543"/>
      <c r="CMN113" s="1544"/>
      <c r="CMO113" s="1544"/>
      <c r="CMP113" s="1545"/>
      <c r="CMQ113" s="307"/>
      <c r="CMR113" s="1565"/>
      <c r="CMS113" s="1566"/>
      <c r="CMT113" s="1566"/>
      <c r="CMU113" s="1567"/>
      <c r="CMV113" s="308"/>
      <c r="CMW113" s="557"/>
      <c r="CMX113" s="558"/>
      <c r="CMY113" s="558"/>
      <c r="CMZ113" s="1565"/>
      <c r="CNA113" s="1566"/>
      <c r="CNB113" s="1566"/>
      <c r="CNC113" s="1567"/>
      <c r="CND113" s="558"/>
      <c r="CNE113" s="558"/>
      <c r="CNF113" s="558"/>
      <c r="CNG113" s="558"/>
      <c r="CNH113" s="558"/>
      <c r="CNI113" s="558"/>
      <c r="CNJ113" s="558"/>
      <c r="CNK113" s="558"/>
      <c r="CNL113" s="1543"/>
      <c r="CNM113" s="1544"/>
      <c r="CNN113" s="1544"/>
      <c r="CNO113" s="1545"/>
      <c r="CNP113" s="558"/>
      <c r="CNQ113" s="558"/>
      <c r="CNR113" s="559"/>
      <c r="CNS113" s="306"/>
      <c r="CNT113" s="1565"/>
      <c r="CNU113" s="1566"/>
      <c r="CNV113" s="1566"/>
      <c r="CNW113" s="1567"/>
      <c r="CNX113" s="307"/>
      <c r="CNY113" s="1543"/>
      <c r="CNZ113" s="1544"/>
      <c r="COA113" s="1544"/>
      <c r="COB113" s="1545"/>
      <c r="COC113" s="307"/>
      <c r="COD113" s="1550"/>
      <c r="COE113" s="1550"/>
      <c r="COF113" s="1550"/>
      <c r="COG113" s="1550"/>
      <c r="COH113" s="309"/>
      <c r="COI113" s="306"/>
      <c r="COJ113" s="1550"/>
      <c r="COK113" s="1550"/>
      <c r="COL113" s="1550"/>
      <c r="COM113" s="1550"/>
      <c r="CON113" s="307"/>
      <c r="COO113" s="1543"/>
      <c r="COP113" s="1544"/>
      <c r="COQ113" s="1544"/>
      <c r="COR113" s="1545"/>
      <c r="COS113" s="307"/>
      <c r="COT113" s="1565"/>
      <c r="COU113" s="1566"/>
      <c r="COV113" s="1566"/>
      <c r="COW113" s="1567"/>
      <c r="COX113" s="308"/>
      <c r="COY113" s="557"/>
      <c r="COZ113" s="558"/>
      <c r="CPA113" s="558"/>
      <c r="CPB113" s="1565"/>
      <c r="CPC113" s="1566"/>
      <c r="CPD113" s="1566"/>
      <c r="CPE113" s="1567"/>
      <c r="CPF113" s="558"/>
      <c r="CPG113" s="558"/>
      <c r="CPH113" s="558"/>
      <c r="CPI113" s="558"/>
      <c r="CPJ113" s="558"/>
      <c r="CPK113" s="558"/>
      <c r="CPL113" s="558"/>
      <c r="CPM113" s="558"/>
      <c r="CPN113" s="1543"/>
      <c r="CPO113" s="1544"/>
      <c r="CPP113" s="1544"/>
      <c r="CPQ113" s="1545"/>
      <c r="CPR113" s="558"/>
      <c r="CPS113" s="558"/>
      <c r="CPT113" s="559"/>
      <c r="CPU113" s="306"/>
      <c r="CPV113" s="1565"/>
      <c r="CPW113" s="1566"/>
      <c r="CPX113" s="1566"/>
      <c r="CPY113" s="1567"/>
      <c r="CPZ113" s="307"/>
      <c r="CQA113" s="1543"/>
      <c r="CQB113" s="1544"/>
      <c r="CQC113" s="1544"/>
      <c r="CQD113" s="1545"/>
      <c r="CQE113" s="307"/>
      <c r="CQF113" s="1550"/>
      <c r="CQG113" s="1550"/>
      <c r="CQH113" s="1550"/>
      <c r="CQI113" s="1550"/>
      <c r="CQJ113" s="309"/>
      <c r="CQK113" s="306"/>
      <c r="CQL113" s="1550"/>
      <c r="CQM113" s="1550"/>
      <c r="CQN113" s="1550"/>
      <c r="CQO113" s="1550"/>
      <c r="CQP113" s="307"/>
      <c r="CQQ113" s="1543"/>
      <c r="CQR113" s="1544"/>
      <c r="CQS113" s="1544"/>
      <c r="CQT113" s="1545"/>
      <c r="CQU113" s="307"/>
      <c r="CQV113" s="1565"/>
      <c r="CQW113" s="1566"/>
      <c r="CQX113" s="1566"/>
      <c r="CQY113" s="1567"/>
      <c r="CQZ113" s="308"/>
      <c r="CRA113" s="557"/>
      <c r="CRB113" s="558"/>
      <c r="CRC113" s="558"/>
      <c r="CRD113" s="1565"/>
      <c r="CRE113" s="1566"/>
      <c r="CRF113" s="1566"/>
      <c r="CRG113" s="1567"/>
      <c r="CRH113" s="558"/>
      <c r="CRI113" s="558"/>
      <c r="CRJ113" s="558"/>
      <c r="CRK113" s="558"/>
      <c r="CRL113" s="558"/>
      <c r="CRM113" s="558"/>
      <c r="CRN113" s="558"/>
      <c r="CRO113" s="558"/>
      <c r="CRP113" s="1543"/>
      <c r="CRQ113" s="1544"/>
      <c r="CRR113" s="1544"/>
      <c r="CRS113" s="1545"/>
      <c r="CRT113" s="558"/>
      <c r="CRU113" s="558"/>
      <c r="CRV113" s="559"/>
      <c r="CRW113" s="306"/>
      <c r="CRX113" s="1565"/>
      <c r="CRY113" s="1566"/>
      <c r="CRZ113" s="1566"/>
      <c r="CSA113" s="1567"/>
      <c r="CSB113" s="307"/>
      <c r="CSC113" s="1543"/>
      <c r="CSD113" s="1544"/>
      <c r="CSE113" s="1544"/>
      <c r="CSF113" s="1545"/>
      <c r="CSG113" s="307"/>
      <c r="CSH113" s="1550"/>
      <c r="CSI113" s="1550"/>
      <c r="CSJ113" s="1550"/>
      <c r="CSK113" s="1550"/>
      <c r="CSL113" s="309"/>
      <c r="CSM113" s="306"/>
      <c r="CSN113" s="1550"/>
      <c r="CSO113" s="1550"/>
      <c r="CSP113" s="1550"/>
      <c r="CSQ113" s="1550"/>
      <c r="CSR113" s="307"/>
      <c r="CSS113" s="1543"/>
      <c r="CST113" s="1544"/>
      <c r="CSU113" s="1544"/>
      <c r="CSV113" s="1545"/>
      <c r="CSW113" s="307"/>
      <c r="CSX113" s="1565"/>
      <c r="CSY113" s="1566"/>
      <c r="CSZ113" s="1566"/>
      <c r="CTA113" s="1567"/>
      <c r="CTB113" s="308"/>
      <c r="CTC113" s="557"/>
      <c r="CTD113" s="558"/>
      <c r="CTE113" s="558"/>
      <c r="CTF113" s="1565"/>
      <c r="CTG113" s="1566"/>
      <c r="CTH113" s="1566"/>
      <c r="CTI113" s="1567"/>
      <c r="CTJ113" s="558"/>
      <c r="CTK113" s="558"/>
      <c r="CTL113" s="558"/>
      <c r="CTM113" s="558"/>
      <c r="CTN113" s="558"/>
      <c r="CTO113" s="558"/>
      <c r="CTP113" s="558"/>
      <c r="CTQ113" s="558"/>
      <c r="CTR113" s="1543"/>
      <c r="CTS113" s="1544"/>
      <c r="CTT113" s="1544"/>
      <c r="CTU113" s="1545"/>
      <c r="CTV113" s="558"/>
      <c r="CTW113" s="558"/>
      <c r="CTX113" s="559"/>
      <c r="CTY113" s="306"/>
      <c r="CTZ113" s="1565"/>
      <c r="CUA113" s="1566"/>
      <c r="CUB113" s="1566"/>
      <c r="CUC113" s="1567"/>
      <c r="CUD113" s="307"/>
      <c r="CUE113" s="1543"/>
      <c r="CUF113" s="1544"/>
      <c r="CUG113" s="1544"/>
      <c r="CUH113" s="1545"/>
      <c r="CUI113" s="307"/>
      <c r="CUJ113" s="1550"/>
      <c r="CUK113" s="1550"/>
      <c r="CUL113" s="1550"/>
      <c r="CUM113" s="1550"/>
      <c r="CUN113" s="309"/>
      <c r="CUO113" s="306"/>
      <c r="CUP113" s="1550"/>
      <c r="CUQ113" s="1550"/>
      <c r="CUR113" s="1550"/>
      <c r="CUS113" s="1550"/>
      <c r="CUT113" s="307"/>
      <c r="CUU113" s="1543"/>
      <c r="CUV113" s="1544"/>
      <c r="CUW113" s="1544"/>
      <c r="CUX113" s="1545"/>
      <c r="CUY113" s="307"/>
      <c r="CUZ113" s="1565"/>
      <c r="CVA113" s="1566"/>
      <c r="CVB113" s="1566"/>
      <c r="CVC113" s="1567"/>
      <c r="CVD113" s="308"/>
      <c r="CVE113" s="306"/>
      <c r="CVF113" s="1550"/>
      <c r="CVG113" s="1550"/>
      <c r="CVH113" s="1550"/>
      <c r="CVI113" s="1550"/>
      <c r="CVJ113" s="307"/>
      <c r="CVK113" s="1543"/>
      <c r="CVL113" s="1544"/>
      <c r="CVM113" s="1544"/>
      <c r="CVN113" s="1545"/>
      <c r="CVO113" s="307"/>
      <c r="CVP113" s="1565"/>
      <c r="CVQ113" s="1566"/>
      <c r="CVR113" s="1566"/>
      <c r="CVS113" s="1567"/>
      <c r="CVT113" s="308"/>
      <c r="CVU113" s="306"/>
      <c r="CVV113" s="1550"/>
      <c r="CVW113" s="1550"/>
      <c r="CVX113" s="1550"/>
      <c r="CVY113" s="1550"/>
      <c r="CVZ113" s="307"/>
      <c r="CWA113" s="1543"/>
      <c r="CWB113" s="1544"/>
      <c r="CWC113" s="1544"/>
      <c r="CWD113" s="1545"/>
      <c r="CWE113" s="307"/>
      <c r="CWF113" s="1565"/>
      <c r="CWG113" s="1566"/>
      <c r="CWH113" s="1566"/>
      <c r="CWI113" s="1567"/>
      <c r="CWJ113" s="308"/>
      <c r="CWK113" s="557"/>
      <c r="CWL113" s="558"/>
      <c r="CWM113" s="558"/>
      <c r="CWN113" s="1565"/>
      <c r="CWO113" s="1566"/>
      <c r="CWP113" s="1566"/>
      <c r="CWQ113" s="1567"/>
      <c r="CWR113" s="558"/>
      <c r="CWS113" s="558"/>
      <c r="CWT113" s="558"/>
      <c r="CWU113" s="558"/>
      <c r="CWV113" s="558"/>
      <c r="CWW113" s="558"/>
      <c r="CWX113" s="558"/>
      <c r="CWY113" s="558"/>
      <c r="CWZ113" s="1543"/>
      <c r="CXA113" s="1544"/>
      <c r="CXB113" s="1544"/>
      <c r="CXC113" s="1545"/>
      <c r="CXD113" s="558"/>
      <c r="CXE113" s="558"/>
      <c r="CXF113" s="559"/>
      <c r="CXG113" s="306"/>
      <c r="CXH113" s="1565"/>
      <c r="CXI113" s="1566"/>
      <c r="CXJ113" s="1566"/>
      <c r="CXK113" s="1567"/>
      <c r="CXL113" s="307"/>
      <c r="CXM113" s="1543"/>
      <c r="CXN113" s="1544"/>
      <c r="CXO113" s="1544"/>
      <c r="CXP113" s="1545"/>
      <c r="CXQ113" s="307"/>
      <c r="CXR113" s="1550"/>
      <c r="CXS113" s="1550"/>
      <c r="CXT113" s="1550"/>
      <c r="CXU113" s="1550"/>
      <c r="CXV113" s="309"/>
      <c r="CXW113" s="306"/>
      <c r="CXX113" s="1565"/>
      <c r="CXY113" s="1566"/>
      <c r="CXZ113" s="1566"/>
      <c r="CYA113" s="1567"/>
      <c r="CYB113" s="307"/>
      <c r="CYC113" s="1543"/>
      <c r="CYD113" s="1544"/>
      <c r="CYE113" s="1544"/>
      <c r="CYF113" s="1545"/>
      <c r="CYG113" s="307"/>
      <c r="CYH113" s="1550"/>
      <c r="CYI113" s="1550"/>
      <c r="CYJ113" s="1550"/>
      <c r="CYK113" s="1550"/>
      <c r="CYL113" s="309"/>
      <c r="CYM113" s="306"/>
      <c r="CYN113" s="1550"/>
      <c r="CYO113" s="1550"/>
      <c r="CYP113" s="1550"/>
      <c r="CYQ113" s="1550"/>
      <c r="CYR113" s="307"/>
      <c r="CYS113" s="1543"/>
      <c r="CYT113" s="1544"/>
      <c r="CYU113" s="1544"/>
      <c r="CYV113" s="1545"/>
      <c r="CYW113" s="307"/>
      <c r="CYX113" s="1565"/>
      <c r="CYY113" s="1566"/>
      <c r="CYZ113" s="1566"/>
      <c r="CZA113" s="1567"/>
      <c r="CZB113" s="308"/>
      <c r="CZC113" s="306"/>
      <c r="CZD113" s="1550"/>
      <c r="CZE113" s="1550"/>
      <c r="CZF113" s="1550"/>
      <c r="CZG113" s="1550"/>
      <c r="CZH113" s="307"/>
      <c r="CZI113" s="1543"/>
      <c r="CZJ113" s="1544"/>
      <c r="CZK113" s="1544"/>
      <c r="CZL113" s="1545"/>
      <c r="CZM113" s="307"/>
      <c r="CZN113" s="1565"/>
      <c r="CZO113" s="1566"/>
      <c r="CZP113" s="1566"/>
      <c r="CZQ113" s="1567"/>
      <c r="CZR113" s="308"/>
      <c r="CZS113" s="306"/>
      <c r="CZT113" s="1550"/>
      <c r="CZU113" s="1550"/>
      <c r="CZV113" s="1550"/>
      <c r="CZW113" s="1550"/>
      <c r="CZX113" s="307"/>
      <c r="CZY113" s="1543"/>
      <c r="CZZ113" s="1544"/>
      <c r="DAA113" s="1544"/>
      <c r="DAB113" s="1545"/>
      <c r="DAC113" s="307"/>
      <c r="DAD113" s="1565"/>
      <c r="DAE113" s="1566"/>
      <c r="DAF113" s="1566"/>
      <c r="DAG113" s="1567"/>
      <c r="DAH113" s="308"/>
      <c r="DAI113" s="557"/>
      <c r="DAJ113" s="558"/>
      <c r="DAK113" s="558"/>
      <c r="DAL113" s="1565"/>
      <c r="DAM113" s="1566"/>
      <c r="DAN113" s="1566"/>
      <c r="DAO113" s="1567"/>
      <c r="DAP113" s="558"/>
      <c r="DAQ113" s="558"/>
      <c r="DAR113" s="558"/>
      <c r="DAS113" s="558"/>
      <c r="DAT113" s="558"/>
      <c r="DAU113" s="558"/>
      <c r="DAV113" s="558"/>
      <c r="DAW113" s="558"/>
      <c r="DAX113" s="1543"/>
      <c r="DAY113" s="1544"/>
      <c r="DAZ113" s="1544"/>
      <c r="DBA113" s="1545"/>
      <c r="DBB113" s="558"/>
      <c r="DBC113" s="558"/>
      <c r="DBD113" s="559"/>
      <c r="DBE113" s="306"/>
      <c r="DBF113" s="1565"/>
      <c r="DBG113" s="1566"/>
      <c r="DBH113" s="1566"/>
      <c r="DBI113" s="1567"/>
      <c r="DBJ113" s="307"/>
      <c r="DBK113" s="1543"/>
      <c r="DBL113" s="1544"/>
      <c r="DBM113" s="1544"/>
      <c r="DBN113" s="1545"/>
      <c r="DBO113" s="307"/>
      <c r="DBP113" s="1550"/>
      <c r="DBQ113" s="1550"/>
      <c r="DBR113" s="1550"/>
      <c r="DBS113" s="1550"/>
      <c r="DBT113" s="309"/>
      <c r="DBU113" s="306"/>
      <c r="DBV113" s="1550"/>
      <c r="DBW113" s="1550"/>
      <c r="DBX113" s="1550"/>
      <c r="DBY113" s="1550"/>
      <c r="DBZ113" s="307"/>
      <c r="DCA113" s="1543"/>
      <c r="DCB113" s="1544"/>
      <c r="DCC113" s="1544"/>
      <c r="DCD113" s="1545"/>
      <c r="DCE113" s="307"/>
      <c r="DCF113" s="1565"/>
      <c r="DCG113" s="1566"/>
      <c r="DCH113" s="1566"/>
      <c r="DCI113" s="1567"/>
      <c r="DCJ113" s="308"/>
      <c r="DCK113" s="306"/>
      <c r="DCL113" s="1550"/>
      <c r="DCM113" s="1550"/>
      <c r="DCN113" s="1550"/>
      <c r="DCO113" s="1550"/>
      <c r="DCP113" s="307"/>
      <c r="DCQ113" s="1543"/>
      <c r="DCR113" s="1544"/>
      <c r="DCS113" s="1544"/>
      <c r="DCT113" s="1545"/>
      <c r="DCU113" s="307"/>
      <c r="DCV113" s="1565"/>
      <c r="DCW113" s="1566"/>
      <c r="DCX113" s="1566"/>
      <c r="DCY113" s="1567"/>
      <c r="DCZ113" s="308"/>
      <c r="DDA113" s="306"/>
      <c r="DDB113" s="1550"/>
      <c r="DDC113" s="1550"/>
      <c r="DDD113" s="1550"/>
      <c r="DDE113" s="1550"/>
      <c r="DDF113" s="307"/>
      <c r="DDG113" s="1543"/>
      <c r="DDH113" s="1544"/>
      <c r="DDI113" s="1544"/>
      <c r="DDJ113" s="1545"/>
      <c r="DDK113" s="307"/>
      <c r="DDL113" s="1565"/>
      <c r="DDM113" s="1566"/>
      <c r="DDN113" s="1566"/>
      <c r="DDO113" s="1567"/>
      <c r="DDP113" s="308"/>
      <c r="DDQ113" s="557"/>
      <c r="DDR113" s="558"/>
      <c r="DDS113" s="558"/>
      <c r="DDT113" s="1565"/>
      <c r="DDU113" s="1566"/>
      <c r="DDV113" s="1566"/>
      <c r="DDW113" s="1567"/>
      <c r="DDX113" s="558"/>
      <c r="DDY113" s="558"/>
      <c r="DDZ113" s="558"/>
      <c r="DEA113" s="558"/>
      <c r="DEB113" s="558"/>
      <c r="DEC113" s="558"/>
      <c r="DED113" s="558"/>
      <c r="DEE113" s="558"/>
      <c r="DEF113" s="1543"/>
      <c r="DEG113" s="1544"/>
      <c r="DEH113" s="1544"/>
      <c r="DEI113" s="1545"/>
      <c r="DEJ113" s="558"/>
      <c r="DEK113" s="558"/>
      <c r="DEL113" s="559"/>
      <c r="DEM113" s="306"/>
      <c r="DEN113" s="1565"/>
      <c r="DEO113" s="1566"/>
      <c r="DEP113" s="1566"/>
      <c r="DEQ113" s="1567"/>
      <c r="DER113" s="307"/>
      <c r="DES113" s="1543"/>
      <c r="DET113" s="1544"/>
      <c r="DEU113" s="1544"/>
      <c r="DEV113" s="1545"/>
      <c r="DEW113" s="307"/>
      <c r="DEX113" s="1550"/>
      <c r="DEY113" s="1550"/>
      <c r="DEZ113" s="1550"/>
      <c r="DFA113" s="1550"/>
      <c r="DFB113" s="309"/>
      <c r="DFC113" s="306"/>
      <c r="DFD113" s="1550"/>
      <c r="DFE113" s="1550"/>
      <c r="DFF113" s="1550"/>
      <c r="DFG113" s="1550"/>
      <c r="DFH113" s="307"/>
      <c r="DFI113" s="1543"/>
      <c r="DFJ113" s="1544"/>
      <c r="DFK113" s="1544"/>
      <c r="DFL113" s="1545"/>
      <c r="DFM113" s="307"/>
      <c r="DFN113" s="1565"/>
      <c r="DFO113" s="1566"/>
      <c r="DFP113" s="1566"/>
      <c r="DFQ113" s="1567"/>
      <c r="DFR113" s="308"/>
      <c r="DFS113" s="306"/>
      <c r="DFT113" s="1550"/>
      <c r="DFU113" s="1550"/>
      <c r="DFV113" s="1550"/>
      <c r="DFW113" s="1550"/>
      <c r="DFX113" s="307"/>
      <c r="DFY113" s="1543"/>
      <c r="DFZ113" s="1544"/>
      <c r="DGA113" s="1544"/>
      <c r="DGB113" s="1545"/>
      <c r="DGC113" s="307"/>
      <c r="DGD113" s="1565"/>
      <c r="DGE113" s="1566"/>
      <c r="DGF113" s="1566"/>
      <c r="DGG113" s="1567"/>
      <c r="DGH113" s="308"/>
      <c r="DGI113" s="306"/>
      <c r="DGJ113" s="1550"/>
      <c r="DGK113" s="1550"/>
      <c r="DGL113" s="1550"/>
      <c r="DGM113" s="1550"/>
      <c r="DGN113" s="307"/>
      <c r="DGO113" s="1543"/>
      <c r="DGP113" s="1544"/>
      <c r="DGQ113" s="1544"/>
      <c r="DGR113" s="1545"/>
      <c r="DGS113" s="307"/>
      <c r="DGT113" s="1565"/>
      <c r="DGU113" s="1566"/>
      <c r="DGV113" s="1566"/>
      <c r="DGW113" s="1567"/>
      <c r="DGX113" s="308"/>
      <c r="DGY113" s="557"/>
      <c r="DGZ113" s="558"/>
      <c r="DHA113" s="558"/>
      <c r="DHB113" s="1565"/>
      <c r="DHC113" s="1566"/>
      <c r="DHD113" s="1566"/>
      <c r="DHE113" s="1567"/>
      <c r="DHF113" s="558"/>
      <c r="DHG113" s="558"/>
      <c r="DHH113" s="558"/>
      <c r="DHI113" s="558"/>
      <c r="DHJ113" s="558"/>
      <c r="DHK113" s="558"/>
      <c r="DHL113" s="558"/>
      <c r="DHM113" s="558"/>
      <c r="DHN113" s="1543"/>
      <c r="DHO113" s="1544"/>
      <c r="DHP113" s="1544"/>
      <c r="DHQ113" s="1545"/>
      <c r="DHR113" s="558"/>
      <c r="DHS113" s="558"/>
      <c r="DHT113" s="559"/>
      <c r="DHU113" s="306"/>
      <c r="DHV113" s="1565"/>
      <c r="DHW113" s="1566"/>
      <c r="DHX113" s="1566"/>
      <c r="DHY113" s="1567"/>
      <c r="DHZ113" s="307"/>
      <c r="DIA113" s="1543"/>
      <c r="DIB113" s="1544"/>
      <c r="DIC113" s="1544"/>
      <c r="DID113" s="1545"/>
      <c r="DIE113" s="307"/>
      <c r="DIF113" s="1550"/>
      <c r="DIG113" s="1550"/>
      <c r="DIH113" s="1550"/>
      <c r="DII113" s="1550"/>
      <c r="DIJ113" s="309"/>
      <c r="DIK113" s="306"/>
      <c r="DIL113" s="1550"/>
      <c r="DIM113" s="1550"/>
      <c r="DIN113" s="1550"/>
      <c r="DIO113" s="1550"/>
      <c r="DIP113" s="307"/>
      <c r="DIQ113" s="1543"/>
      <c r="DIR113" s="1544"/>
      <c r="DIS113" s="1544"/>
      <c r="DIT113" s="1545"/>
      <c r="DIU113" s="307"/>
      <c r="DIV113" s="1565"/>
      <c r="DIW113" s="1566"/>
      <c r="DIX113" s="1566"/>
      <c r="DIY113" s="1567"/>
      <c r="DIZ113" s="308"/>
      <c r="DJA113" s="306"/>
      <c r="DJB113" s="1550"/>
      <c r="DJC113" s="1550"/>
      <c r="DJD113" s="1550"/>
      <c r="DJE113" s="1550"/>
      <c r="DJF113" s="307"/>
      <c r="DJG113" s="1543"/>
      <c r="DJH113" s="1544"/>
      <c r="DJI113" s="1544"/>
      <c r="DJJ113" s="1545"/>
      <c r="DJK113" s="307"/>
      <c r="DJL113" s="1565"/>
      <c r="DJM113" s="1566"/>
      <c r="DJN113" s="1566"/>
      <c r="DJO113" s="1567"/>
      <c r="DJP113" s="308"/>
      <c r="DJQ113" s="306"/>
      <c r="DJR113" s="1550"/>
      <c r="DJS113" s="1550"/>
      <c r="DJT113" s="1550"/>
      <c r="DJU113" s="1550"/>
      <c r="DJV113" s="307"/>
      <c r="DJW113" s="1543"/>
      <c r="DJX113" s="1544"/>
      <c r="DJY113" s="1544"/>
      <c r="DJZ113" s="1545"/>
      <c r="DKA113" s="307"/>
      <c r="DKB113" s="1565"/>
      <c r="DKC113" s="1566"/>
      <c r="DKD113" s="1566"/>
      <c r="DKE113" s="1567"/>
      <c r="DKF113" s="308"/>
      <c r="DKG113" s="557"/>
      <c r="DKH113" s="558"/>
      <c r="DKI113" s="558"/>
      <c r="DKJ113" s="1565"/>
      <c r="DKK113" s="1566"/>
      <c r="DKL113" s="1566"/>
      <c r="DKM113" s="1567"/>
      <c r="DKN113" s="558"/>
      <c r="DKO113" s="558"/>
      <c r="DKP113" s="558"/>
      <c r="DKQ113" s="558"/>
      <c r="DKR113" s="558"/>
      <c r="DKS113" s="558"/>
      <c r="DKT113" s="558"/>
      <c r="DKU113" s="558"/>
      <c r="DKV113" s="1543"/>
      <c r="DKW113" s="1544"/>
      <c r="DKX113" s="1544"/>
      <c r="DKY113" s="1545"/>
      <c r="DKZ113" s="558"/>
      <c r="DLA113" s="558"/>
      <c r="DLB113" s="559"/>
      <c r="DLC113" s="306"/>
      <c r="DLD113" s="1565"/>
      <c r="DLE113" s="1566"/>
      <c r="DLF113" s="1566"/>
      <c r="DLG113" s="1567"/>
      <c r="DLH113" s="307"/>
      <c r="DLI113" s="1543"/>
      <c r="DLJ113" s="1544"/>
      <c r="DLK113" s="1544"/>
      <c r="DLL113" s="1545"/>
      <c r="DLM113" s="307"/>
      <c r="DLN113" s="1550"/>
      <c r="DLO113" s="1550"/>
      <c r="DLP113" s="1550"/>
      <c r="DLQ113" s="1550"/>
      <c r="DLR113" s="309"/>
      <c r="DLS113" s="306"/>
      <c r="DLT113" s="1550"/>
      <c r="DLU113" s="1550"/>
      <c r="DLV113" s="1550"/>
      <c r="DLW113" s="1550"/>
      <c r="DLX113" s="307"/>
      <c r="DLY113" s="1543"/>
      <c r="DLZ113" s="1544"/>
      <c r="DMA113" s="1544"/>
      <c r="DMB113" s="1545"/>
      <c r="DMC113" s="307"/>
      <c r="DMD113" s="1565"/>
      <c r="DME113" s="1566"/>
      <c r="DMF113" s="1566"/>
      <c r="DMG113" s="1567"/>
      <c r="DMH113" s="308"/>
      <c r="DMI113" s="306"/>
      <c r="DMJ113" s="1550"/>
      <c r="DMK113" s="1550"/>
      <c r="DML113" s="1550"/>
      <c r="DMM113" s="1550"/>
      <c r="DMN113" s="307"/>
      <c r="DMO113" s="1543"/>
      <c r="DMP113" s="1544"/>
      <c r="DMQ113" s="1544"/>
      <c r="DMR113" s="1545"/>
      <c r="DMS113" s="307"/>
      <c r="DMT113" s="1565"/>
      <c r="DMU113" s="1566"/>
      <c r="DMV113" s="1566"/>
      <c r="DMW113" s="1567"/>
      <c r="DMX113" s="308"/>
      <c r="DMY113" s="306"/>
      <c r="DMZ113" s="1550"/>
      <c r="DNA113" s="1550"/>
      <c r="DNB113" s="1550"/>
      <c r="DNC113" s="1550"/>
      <c r="DND113" s="307"/>
      <c r="DNE113" s="1543"/>
      <c r="DNF113" s="1544"/>
      <c r="DNG113" s="1544"/>
      <c r="DNH113" s="1545"/>
      <c r="DNI113" s="307"/>
      <c r="DNJ113" s="1565"/>
      <c r="DNK113" s="1566"/>
      <c r="DNL113" s="1566"/>
      <c r="DNM113" s="1567"/>
      <c r="DNN113" s="308"/>
      <c r="DNO113" s="557"/>
      <c r="DNP113" s="558"/>
      <c r="DNQ113" s="558"/>
      <c r="DNR113" s="1565"/>
      <c r="DNS113" s="1566"/>
      <c r="DNT113" s="1566"/>
      <c r="DNU113" s="1567"/>
      <c r="DNV113" s="558"/>
      <c r="DNW113" s="558"/>
      <c r="DNX113" s="558"/>
      <c r="DNY113" s="558"/>
      <c r="DNZ113" s="558"/>
      <c r="DOA113" s="558"/>
      <c r="DOB113" s="558"/>
      <c r="DOC113" s="558"/>
      <c r="DOD113" s="1543"/>
      <c r="DOE113" s="1544"/>
      <c r="DOF113" s="1544"/>
      <c r="DOG113" s="1545"/>
      <c r="DOH113" s="558"/>
      <c r="DOI113" s="558"/>
      <c r="DOJ113" s="559"/>
      <c r="DOK113" s="306"/>
      <c r="DOL113" s="1565"/>
      <c r="DOM113" s="1566"/>
      <c r="DON113" s="1566"/>
      <c r="DOO113" s="1567"/>
      <c r="DOP113" s="307"/>
      <c r="DOQ113" s="1543"/>
      <c r="DOR113" s="1544"/>
      <c r="DOS113" s="1544"/>
      <c r="DOT113" s="1545"/>
      <c r="DOU113" s="307"/>
      <c r="DOV113" s="1550"/>
      <c r="DOW113" s="1550"/>
      <c r="DOX113" s="1550"/>
      <c r="DOY113" s="1550"/>
      <c r="DOZ113" s="309"/>
      <c r="DPA113" s="306"/>
      <c r="DPB113" s="1565"/>
      <c r="DPC113" s="1566"/>
      <c r="DPD113" s="1566"/>
      <c r="DPE113" s="1567"/>
      <c r="DPF113" s="307"/>
      <c r="DPG113" s="1543"/>
      <c r="DPH113" s="1544"/>
      <c r="DPI113" s="1544"/>
      <c r="DPJ113" s="1545"/>
      <c r="DPK113" s="307"/>
      <c r="DPL113" s="1550"/>
      <c r="DPM113" s="1550"/>
      <c r="DPN113" s="1550"/>
      <c r="DPO113" s="1550"/>
      <c r="DPP113" s="309"/>
      <c r="DPQ113" s="306"/>
      <c r="DPR113" s="1565"/>
      <c r="DPS113" s="1566"/>
      <c r="DPT113" s="1566"/>
      <c r="DPU113" s="1567"/>
      <c r="DPV113" s="307"/>
      <c r="DPW113" s="1543"/>
      <c r="DPX113" s="1544"/>
      <c r="DPY113" s="1544"/>
      <c r="DPZ113" s="1545"/>
      <c r="DQA113" s="307"/>
      <c r="DQB113" s="1550"/>
      <c r="DQC113" s="1550"/>
      <c r="DQD113" s="1550"/>
      <c r="DQE113" s="1550"/>
      <c r="DQF113" s="309"/>
      <c r="DQG113" s="365"/>
      <c r="DQH113" s="1550"/>
      <c r="DQI113" s="1550"/>
      <c r="DQJ113" s="1550"/>
      <c r="DQK113" s="1550"/>
      <c r="DQL113" s="366"/>
      <c r="DQM113" s="1543"/>
      <c r="DQN113" s="1544"/>
      <c r="DQO113" s="1544"/>
      <c r="DQP113" s="1545"/>
      <c r="DQQ113" s="366"/>
      <c r="DQR113" s="1565"/>
      <c r="DQS113" s="1566"/>
      <c r="DQT113" s="1566"/>
      <c r="DQU113" s="1567"/>
      <c r="DQV113" s="367"/>
      <c r="DQW113" s="306"/>
      <c r="DQX113" s="1550"/>
      <c r="DQY113" s="1550"/>
      <c r="DQZ113" s="1550"/>
      <c r="DRA113" s="1550"/>
      <c r="DRB113" s="307"/>
      <c r="DRC113" s="1543"/>
      <c r="DRD113" s="1544"/>
      <c r="DRE113" s="1544"/>
      <c r="DRF113" s="1545"/>
      <c r="DRG113" s="307"/>
      <c r="DRH113" s="1565"/>
      <c r="DRI113" s="1566"/>
      <c r="DRJ113" s="1566"/>
      <c r="DRK113" s="1567"/>
      <c r="DRL113" s="308"/>
      <c r="DRM113" s="557"/>
      <c r="DRN113" s="558"/>
      <c r="DRO113" s="558"/>
      <c r="DRP113" s="1565"/>
      <c r="DRQ113" s="1566"/>
      <c r="DRR113" s="1566"/>
      <c r="DRS113" s="1567"/>
      <c r="DRT113" s="558"/>
      <c r="DRU113" s="558"/>
      <c r="DRV113" s="558"/>
      <c r="DRW113" s="558"/>
      <c r="DRX113" s="558"/>
      <c r="DRY113" s="558"/>
      <c r="DRZ113" s="558"/>
      <c r="DSA113" s="558"/>
      <c r="DSB113" s="1543"/>
      <c r="DSC113" s="1544"/>
      <c r="DSD113" s="1544"/>
      <c r="DSE113" s="1545"/>
      <c r="DSF113" s="558"/>
      <c r="DSG113" s="558"/>
      <c r="DSH113" s="559"/>
      <c r="DSI113" s="306"/>
      <c r="DSJ113" s="1565"/>
      <c r="DSK113" s="1566"/>
      <c r="DSL113" s="1566"/>
      <c r="DSM113" s="1567"/>
      <c r="DSN113" s="307"/>
      <c r="DSO113" s="1543"/>
      <c r="DSP113" s="1544"/>
      <c r="DSQ113" s="1544"/>
      <c r="DSR113" s="1545"/>
      <c r="DSS113" s="307"/>
      <c r="DST113" s="1550"/>
      <c r="DSU113" s="1550"/>
      <c r="DSV113" s="1550"/>
      <c r="DSW113" s="1550"/>
      <c r="DSX113" s="309"/>
      <c r="DSY113" s="1685"/>
      <c r="DSZ113" s="1566"/>
      <c r="DTA113" s="1566"/>
      <c r="DTB113" s="1567"/>
      <c r="DTC113" s="352"/>
      <c r="DTD113" s="352"/>
      <c r="DTE113" s="1543"/>
      <c r="DTF113" s="1544"/>
      <c r="DTG113" s="1544"/>
      <c r="DTH113" s="1606"/>
      <c r="DTI113" s="256"/>
      <c r="DTJ113" s="256"/>
      <c r="DTK113" s="256"/>
      <c r="DTL113" s="256"/>
      <c r="DTM113" s="256"/>
      <c r="DTN113" s="256"/>
      <c r="DTO113" s="256"/>
      <c r="DTP113" s="256"/>
      <c r="DTQ113" s="256"/>
      <c r="DTR113" s="253"/>
      <c r="DTS113" s="254"/>
      <c r="DTT113" s="338"/>
      <c r="DTU113" s="338"/>
      <c r="DTV113" s="338"/>
      <c r="DTW113" s="342"/>
      <c r="DTX113" s="338"/>
      <c r="DTY113" s="338"/>
      <c r="DTZ113" s="338"/>
      <c r="DUA113" s="501"/>
      <c r="DUB113" s="501"/>
      <c r="DUC113" s="501"/>
      <c r="DUF113" s="252"/>
      <c r="DUW113" s="250"/>
      <c r="DUZ113" s="247"/>
      <c r="DVC113" s="252"/>
      <c r="DVL113" s="1529"/>
      <c r="DVM113" s="1531"/>
      <c r="DVN113" s="512"/>
      <c r="DVQ113" s="1529"/>
      <c r="DVR113" s="1532"/>
      <c r="DVS113" s="514"/>
      <c r="DWB113" s="1532"/>
      <c r="DWC113" s="1532"/>
      <c r="DWD113" s="512"/>
      <c r="DWE113" s="1133"/>
      <c r="DWF113" s="1133"/>
      <c r="DWG113" s="1529"/>
      <c r="DWH113" s="1532"/>
      <c r="DWI113" s="514"/>
      <c r="DWL113" s="1133"/>
      <c r="DWM113" s="1133"/>
      <c r="DWN113" s="1133"/>
      <c r="DWO113" s="1133"/>
      <c r="DWP113" s="1133"/>
      <c r="DWQ113" s="1133"/>
      <c r="DWR113" s="1532"/>
      <c r="DWS113" s="1532"/>
      <c r="DWT113" s="512"/>
      <c r="DWU113" s="1133"/>
      <c r="DWV113" s="1133"/>
      <c r="DWW113" s="1529"/>
      <c r="DWX113" s="1532"/>
      <c r="DWY113" s="514"/>
      <c r="DWZ113" s="1133"/>
      <c r="DXA113" s="1133"/>
      <c r="DXB113" s="1133"/>
      <c r="DXC113" s="1133"/>
      <c r="DXD113" s="1133"/>
      <c r="DXE113" s="1133"/>
      <c r="DXF113" s="1133"/>
      <c r="DXG113" s="1133"/>
      <c r="DXH113" s="1532"/>
      <c r="DXI113" s="1532"/>
      <c r="DXJ113" s="512"/>
      <c r="DXK113" s="1133"/>
      <c r="DXL113" s="1133"/>
      <c r="DXM113" s="1529"/>
      <c r="DXN113" s="1532"/>
      <c r="DXO113" s="514"/>
      <c r="DXP113" s="1133"/>
      <c r="DXQ113" s="1133"/>
      <c r="DXR113" s="1133"/>
      <c r="DXS113" s="1133"/>
      <c r="DXT113" s="1133"/>
      <c r="DXU113" s="1133"/>
      <c r="DXV113" s="1133"/>
      <c r="DXW113" s="1133"/>
      <c r="DXX113" s="1133"/>
      <c r="DXY113" s="1133"/>
      <c r="DXZ113" s="512"/>
      <c r="DYA113" s="1133"/>
      <c r="DYB113" s="1133"/>
      <c r="DYC113" s="1133"/>
      <c r="DYD113" s="1133"/>
      <c r="DYE113" s="514"/>
      <c r="DYF113" s="1133"/>
      <c r="DYG113" s="1133"/>
      <c r="DYH113" s="1133"/>
      <c r="DYI113" s="1133"/>
      <c r="DYJ113" s="1133"/>
      <c r="DYK113" s="1133"/>
      <c r="DYL113" s="250"/>
      <c r="DYM113" s="1133"/>
      <c r="DYN113" s="1133"/>
      <c r="DYO113" s="1133"/>
      <c r="DYP113" s="1133"/>
      <c r="DYQ113" s="1133"/>
      <c r="DYR113" s="250"/>
      <c r="DYS113" s="1133"/>
      <c r="DYT113" s="1133"/>
      <c r="DYU113" s="1133"/>
      <c r="DYV113" s="1133"/>
      <c r="DYW113" s="1133"/>
      <c r="DYX113" s="1133"/>
      <c r="DYY113" s="252"/>
      <c r="DZC113" s="512"/>
      <c r="DZD113" s="1133"/>
      <c r="DZE113" s="1133"/>
      <c r="DZF113" s="250"/>
      <c r="DZG113" s="1133"/>
      <c r="DZH113" s="1133"/>
      <c r="DZI113" s="1133"/>
      <c r="DZJ113" s="1133"/>
      <c r="DZK113" s="252"/>
      <c r="DZZ113" s="1532"/>
      <c r="EAA113" s="1531"/>
      <c r="EAE113" s="1529"/>
      <c r="EAF113" s="1532"/>
      <c r="EAG113" s="514"/>
      <c r="EAH113" s="1133"/>
      <c r="EAI113" s="1133"/>
      <c r="EAJ113" s="1133"/>
      <c r="EAK113" s="1133"/>
      <c r="EAL113" s="1133"/>
      <c r="EAM113" s="1133"/>
      <c r="EAN113" s="1133"/>
      <c r="EAO113" s="1133"/>
      <c r="EAP113" s="1532"/>
      <c r="EAQ113" s="1531"/>
      <c r="EAR113" s="1133"/>
      <c r="EAS113" s="1133"/>
      <c r="EAT113" s="1133"/>
      <c r="EAU113" s="1532"/>
      <c r="EAV113" s="1530"/>
      <c r="EBF113" s="1532"/>
      <c r="EBG113" s="1531"/>
      <c r="EBK113" s="1529"/>
      <c r="EBL113" s="1532"/>
      <c r="EBM113" s="514"/>
      <c r="EBT113" s="226"/>
      <c r="EBU113" s="226"/>
      <c r="EBV113" s="227"/>
      <c r="EBW113" s="227"/>
      <c r="EBX113" s="226"/>
      <c r="EBY113" s="226"/>
      <c r="EBZ113" s="226"/>
      <c r="ECA113" s="227"/>
      <c r="ECB113" s="227"/>
      <c r="ECC113" s="226"/>
      <c r="ECD113" s="226"/>
      <c r="ECE113" s="226"/>
      <c r="ECF113" s="1122"/>
      <c r="ECG113" s="233"/>
      <c r="ECH113" s="1122"/>
      <c r="ECI113" s="227"/>
      <c r="ECJ113" s="1135"/>
      <c r="ECK113" s="1134"/>
      <c r="ECL113" s="1135"/>
      <c r="ECM113" s="240"/>
      <c r="ECN113" s="1122"/>
      <c r="ECO113" s="1122"/>
      <c r="ECP113" s="1122"/>
      <c r="ECQ113" s="231"/>
      <c r="ECR113" s="1122"/>
      <c r="ECS113" s="1122"/>
      <c r="ECT113" s="234"/>
      <c r="ECU113" s="1122"/>
      <c r="ECV113" s="227"/>
      <c r="ECW113" s="239"/>
      <c r="ECX113" s="1122"/>
      <c r="ECY113" s="227"/>
      <c r="ECZ113" s="239"/>
      <c r="EDA113" s="1122"/>
      <c r="EDB113" s="1122"/>
      <c r="EDC113" s="227"/>
      <c r="EDD113" s="805"/>
      <c r="EDE113" s="1134"/>
      <c r="EDF113" s="226"/>
      <c r="EDG113" s="226"/>
      <c r="EDH113" s="1135"/>
      <c r="EDI113" s="1135"/>
      <c r="EDJ113" s="1134"/>
      <c r="EDK113" s="1134"/>
      <c r="EDL113" s="1134"/>
      <c r="EDM113" s="1134"/>
      <c r="EDN113" s="1134"/>
      <c r="EDO113" s="1134"/>
      <c r="EDP113" s="1134"/>
      <c r="EDQ113" s="1134"/>
      <c r="EDR113" s="1259"/>
      <c r="EDS113" s="1529"/>
      <c r="EDT113" s="1530"/>
      <c r="EDU113" s="227"/>
      <c r="EDV113" s="227"/>
      <c r="EDW113" s="227"/>
      <c r="EDX113" s="1529"/>
      <c r="EDY113" s="1531"/>
      <c r="EDZ113" s="1259"/>
      <c r="EEA113" s="1259"/>
      <c r="EEB113" s="1259"/>
      <c r="EEC113" s="1135"/>
      <c r="EED113" s="1135"/>
      <c r="EEE113" s="1259"/>
      <c r="EEF113" s="1259"/>
      <c r="EEG113" s="1259"/>
      <c r="EEH113" s="1259"/>
      <c r="EEI113" s="796"/>
      <c r="EEJ113" s="248"/>
      <c r="EEK113" s="248"/>
      <c r="EEL113" s="248"/>
      <c r="EEM113" s="248"/>
      <c r="EEN113" s="248"/>
      <c r="EEO113" s="990"/>
      <c r="EEP113" s="248"/>
      <c r="EEQ113" s="248"/>
      <c r="EER113" s="248"/>
      <c r="EES113" s="248"/>
      <c r="EET113" s="248"/>
      <c r="EEU113" s="248"/>
      <c r="EEV113" s="248"/>
      <c r="EEW113" s="248"/>
      <c r="EEX113" s="248"/>
      <c r="EEY113" s="248"/>
      <c r="EEZ113" s="248"/>
      <c r="EFA113" s="248"/>
      <c r="EFB113" s="248"/>
      <c r="EFC113" s="248"/>
      <c r="EFD113" s="248"/>
      <c r="EFE113" s="248"/>
      <c r="EFF113" s="990"/>
      <c r="EFG113" s="248"/>
      <c r="EFH113" s="248"/>
      <c r="EFI113" s="248"/>
      <c r="EFJ113" s="248"/>
      <c r="EFR113" s="250"/>
      <c r="EGI113" s="250"/>
      <c r="EGO113" s="252"/>
      <c r="EGR113" s="248"/>
      <c r="EGS113" s="227"/>
      <c r="EGT113" s="227"/>
      <c r="EGU113" s="248"/>
      <c r="EGV113" s="248"/>
      <c r="EGW113" s="248"/>
      <c r="EGX113" s="1532"/>
      <c r="EGY113" s="1531"/>
      <c r="EHC113" s="1532"/>
      <c r="EHD113" s="1530"/>
      <c r="EHE113" s="248"/>
      <c r="EHF113" s="248"/>
      <c r="EHG113" s="248"/>
      <c r="EHH113" s="226"/>
      <c r="EHI113" s="226"/>
      <c r="EHJ113" s="226"/>
      <c r="EHK113" s="226"/>
      <c r="EHL113" s="226"/>
      <c r="EHM113" s="226"/>
      <c r="EHN113" s="227"/>
      <c r="EHO113" s="227"/>
      <c r="EHP113" s="226"/>
      <c r="EHQ113" s="226"/>
      <c r="EHR113" s="226"/>
      <c r="EHS113" s="227"/>
      <c r="EHT113" s="227"/>
      <c r="EHU113" s="226"/>
      <c r="EHV113" s="226"/>
      <c r="EHW113" s="226"/>
      <c r="EHX113" s="1134"/>
      <c r="EHY113" s="233"/>
      <c r="EHZ113" s="1134"/>
      <c r="EIA113" s="1135"/>
      <c r="EIB113" s="1135"/>
      <c r="EIC113" s="1134"/>
      <c r="EID113" s="1135"/>
      <c r="EIE113" s="240"/>
      <c r="EIF113" s="1134"/>
      <c r="EIG113" s="1134"/>
      <c r="EIH113" s="1134"/>
      <c r="EII113" s="231"/>
      <c r="EIJ113" s="1138"/>
      <c r="EIK113" s="1138"/>
      <c r="EIL113" s="234"/>
      <c r="EIM113" s="265"/>
      <c r="EIN113" s="227"/>
      <c r="EIO113" s="239"/>
      <c r="EIP113" s="265"/>
      <c r="EIQ113" s="227"/>
      <c r="EIR113" s="239"/>
      <c r="EIS113" s="226"/>
      <c r="EIT113" s="226"/>
      <c r="EIU113" s="227"/>
      <c r="EIV113" s="240"/>
      <c r="EIW113" s="226"/>
      <c r="EIX113" s="226"/>
      <c r="EIY113" s="226"/>
      <c r="EIZ113" s="227"/>
      <c r="EJA113" s="239"/>
      <c r="EJB113" s="226"/>
      <c r="EJC113" s="226"/>
      <c r="EJD113" s="226"/>
      <c r="EJE113" s="226"/>
      <c r="EJF113" s="226"/>
      <c r="EJG113" s="226"/>
      <c r="EJH113" s="226"/>
      <c r="EJI113" s="1134"/>
      <c r="EJJ113" s="1134"/>
      <c r="EJK113" s="1529"/>
      <c r="EJL113" s="1530"/>
      <c r="EJM113" s="227"/>
      <c r="EJN113" s="227"/>
      <c r="EJO113" s="227"/>
      <c r="EJP113" s="1529"/>
      <c r="EJQ113" s="1531"/>
      <c r="EJR113" s="226"/>
      <c r="EJS113" s="1134"/>
      <c r="EJT113" s="1134"/>
      <c r="EJU113" s="1134"/>
      <c r="EJV113" s="1134"/>
      <c r="EJW113" s="1134"/>
      <c r="EJX113" s="1134"/>
      <c r="EJY113" s="1134"/>
      <c r="EJZ113" s="1133"/>
      <c r="EKA113" s="250"/>
      <c r="EKB113" s="1133"/>
      <c r="EKC113" s="1133"/>
      <c r="EKD113" s="247"/>
      <c r="EKE113" s="1133"/>
      <c r="EKF113" s="1133"/>
      <c r="EKG113" s="252"/>
      <c r="EKX113" s="252"/>
      <c r="ELG113" s="342"/>
      <c r="ELH113" s="1285"/>
      <c r="ELI113" s="1286"/>
      <c r="ELK113" s="339"/>
      <c r="ELL113" s="499"/>
      <c r="ELM113" s="500"/>
      <c r="ELN113" s="256"/>
      <c r="ELO113" s="256"/>
      <c r="ELP113" s="256"/>
      <c r="ELQ113" s="256"/>
      <c r="ELR113" s="256"/>
      <c r="ELS113" s="256"/>
      <c r="ELT113" s="256"/>
      <c r="ELU113" s="256"/>
      <c r="ELV113" s="256"/>
      <c r="ELW113" s="1685"/>
      <c r="ELX113" s="1566"/>
      <c r="ELY113" s="1566"/>
      <c r="ELZ113" s="1567"/>
      <c r="EMA113" s="352"/>
      <c r="EMB113" s="352"/>
      <c r="EMC113" s="1543"/>
      <c r="EMD113" s="1544"/>
      <c r="EME113" s="1544"/>
      <c r="EMF113" s="1606"/>
      <c r="EMG113" s="306"/>
      <c r="EMH113" s="1550"/>
      <c r="EMI113" s="1550"/>
      <c r="EMJ113" s="1550"/>
      <c r="EMK113" s="1550"/>
      <c r="EML113" s="307"/>
      <c r="EMM113" s="1543"/>
      <c r="EMN113" s="1544"/>
      <c r="EMO113" s="1544"/>
      <c r="EMP113" s="1545"/>
      <c r="EMQ113" s="307"/>
      <c r="EMR113" s="1565"/>
      <c r="EMS113" s="1566"/>
      <c r="EMT113" s="1566"/>
      <c r="EMU113" s="1567"/>
      <c r="EMV113" s="308"/>
      <c r="EMW113" s="306"/>
      <c r="EMX113" s="1550"/>
      <c r="EMY113" s="1550"/>
      <c r="EMZ113" s="1550"/>
      <c r="ENA113" s="1550"/>
      <c r="ENB113" s="307"/>
      <c r="ENC113" s="1543"/>
      <c r="END113" s="1544"/>
      <c r="ENE113" s="1544"/>
      <c r="ENF113" s="1545"/>
      <c r="ENG113" s="307"/>
      <c r="ENH113" s="1565"/>
      <c r="ENI113" s="1566"/>
      <c r="ENJ113" s="1566"/>
      <c r="ENK113" s="1567"/>
      <c r="ENL113" s="308"/>
      <c r="ENM113" s="557"/>
      <c r="ENN113" s="558"/>
      <c r="ENO113" s="558"/>
      <c r="ENP113" s="1565"/>
      <c r="ENQ113" s="1566"/>
      <c r="ENR113" s="1566"/>
      <c r="ENS113" s="1567"/>
      <c r="ENT113" s="558"/>
      <c r="ENU113" s="558"/>
      <c r="ENV113" s="558"/>
      <c r="ENW113" s="558"/>
      <c r="ENX113" s="558"/>
      <c r="ENY113" s="558"/>
      <c r="ENZ113" s="558"/>
      <c r="EOA113" s="558"/>
      <c r="EOB113" s="1543"/>
      <c r="EOC113" s="1544"/>
      <c r="EOD113" s="1544"/>
      <c r="EOE113" s="1545"/>
      <c r="EOF113" s="558"/>
      <c r="EOG113" s="558"/>
      <c r="EOH113" s="559"/>
      <c r="EOI113" s="306"/>
      <c r="EOJ113" s="1565"/>
      <c r="EOK113" s="1566"/>
      <c r="EOL113" s="1566"/>
      <c r="EOM113" s="1567"/>
      <c r="EON113" s="307"/>
      <c r="EOO113" s="1543"/>
      <c r="EOP113" s="1544"/>
      <c r="EOQ113" s="1544"/>
      <c r="EOR113" s="1545"/>
      <c r="EOS113" s="307"/>
      <c r="EOT113" s="1550"/>
      <c r="EOU113" s="1550"/>
      <c r="EOV113" s="1550"/>
      <c r="EOW113" s="1550"/>
      <c r="EOX113" s="309"/>
      <c r="EOY113" s="306"/>
      <c r="EOZ113" s="1565"/>
      <c r="EPA113" s="1566"/>
      <c r="EPB113" s="1566"/>
      <c r="EPC113" s="1567"/>
      <c r="EPD113" s="307"/>
      <c r="EPE113" s="1543"/>
      <c r="EPF113" s="1544"/>
      <c r="EPG113" s="1544"/>
      <c r="EPH113" s="1545"/>
      <c r="EPI113" s="307"/>
      <c r="EPJ113" s="1550"/>
      <c r="EPK113" s="1550"/>
      <c r="EPL113" s="1550"/>
      <c r="EPM113" s="1550"/>
      <c r="EPN113" s="309"/>
      <c r="EPO113" s="306"/>
      <c r="EPP113" s="1550"/>
      <c r="EPQ113" s="1550"/>
      <c r="EPR113" s="1550"/>
      <c r="EPS113" s="1550"/>
      <c r="EPT113" s="307"/>
      <c r="EPU113" s="1543"/>
      <c r="EPV113" s="1544"/>
      <c r="EPW113" s="1544"/>
      <c r="EPX113" s="1545"/>
      <c r="EPY113" s="307"/>
      <c r="EPZ113" s="1565"/>
      <c r="EQA113" s="1566"/>
      <c r="EQB113" s="1566"/>
      <c r="EQC113" s="1567"/>
      <c r="EQD113" s="308"/>
      <c r="EQE113" s="557"/>
      <c r="EQF113" s="558"/>
      <c r="EQG113" s="558"/>
      <c r="EQH113" s="1565"/>
      <c r="EQI113" s="1566"/>
      <c r="EQJ113" s="1566"/>
      <c r="EQK113" s="1567"/>
      <c r="EQL113" s="558"/>
      <c r="EQM113" s="558"/>
      <c r="EQN113" s="558"/>
      <c r="EQO113" s="558"/>
      <c r="EQP113" s="558"/>
      <c r="EQQ113" s="558"/>
      <c r="EQR113" s="558"/>
      <c r="EQS113" s="558"/>
      <c r="EQT113" s="1543"/>
      <c r="EQU113" s="1544"/>
      <c r="EQV113" s="1544"/>
      <c r="EQW113" s="1545"/>
      <c r="EQX113" s="558"/>
      <c r="EQY113" s="558"/>
      <c r="EQZ113" s="559"/>
      <c r="ERA113" s="306"/>
      <c r="ERB113" s="1565"/>
      <c r="ERC113" s="1566"/>
      <c r="ERD113" s="1566"/>
      <c r="ERE113" s="1567"/>
      <c r="ERF113" s="307"/>
      <c r="ERG113" s="1543"/>
      <c r="ERH113" s="1544"/>
      <c r="ERI113" s="1544"/>
      <c r="ERJ113" s="1545"/>
      <c r="ERK113" s="307"/>
      <c r="ERL113" s="1550"/>
      <c r="ERM113" s="1550"/>
      <c r="ERN113" s="1550"/>
      <c r="ERO113" s="1550"/>
      <c r="ERP113" s="309"/>
      <c r="ERQ113" s="1610" t="str">
        <f>Table!$BY$281</f>
        <v>PRLGI-010</v>
      </c>
      <c r="ERR113" s="1611"/>
      <c r="ERS113" s="1611"/>
      <c r="ERT113" s="1611"/>
      <c r="ERU113" s="1611"/>
      <c r="ERV113" s="1611"/>
      <c r="ERW113" s="1611"/>
      <c r="ERX113" s="1611"/>
      <c r="ERY113" s="1611"/>
      <c r="ERZ113" s="1612"/>
      <c r="ESA113" s="256"/>
      <c r="ESB113" s="256"/>
      <c r="ESC113" s="256"/>
      <c r="ESD113" s="256"/>
      <c r="ESE113" s="256"/>
      <c r="ESF113" s="256"/>
      <c r="ESG113" s="256"/>
      <c r="ESH113" s="256"/>
      <c r="ESI113" s="256"/>
      <c r="ESJ113" s="253"/>
      <c r="ESK113" s="254"/>
      <c r="ESL113" s="338"/>
      <c r="ESM113" s="1642"/>
      <c r="ESN113" s="1643"/>
      <c r="ESO113" s="1643"/>
      <c r="ESP113" s="1643"/>
      <c r="ESQ113" s="1643"/>
      <c r="ESR113" s="1644"/>
      <c r="ETA113" s="1518"/>
      <c r="ETB113" s="1518"/>
      <c r="ETC113" s="1518"/>
      <c r="ETD113" s="1518"/>
      <c r="ETE113" s="1518"/>
      <c r="ETF113" s="1518"/>
    </row>
    <row r="114" spans="1:3906" s="241" customFormat="1" ht="15" customHeight="1">
      <c r="B114" s="1518"/>
      <c r="C114" s="1518"/>
      <c r="D114" s="1518"/>
      <c r="E114" s="1518"/>
      <c r="F114" s="1518"/>
      <c r="G114" s="1518"/>
      <c r="I114" s="1642"/>
      <c r="J114" s="1643"/>
      <c r="K114" s="1643"/>
      <c r="L114" s="1643"/>
      <c r="M114" s="1643"/>
      <c r="N114" s="1644"/>
      <c r="O114" s="1551" t="str">
        <f>Table!$BY$6</f>
        <v>PRLAd-G001</v>
      </c>
      <c r="P114" s="1551"/>
      <c r="Q114" s="1551"/>
      <c r="R114" s="1551"/>
      <c r="S114" s="1551"/>
      <c r="T114" s="1551"/>
      <c r="U114" s="1551"/>
      <c r="V114" s="1551"/>
      <c r="W114" s="1551"/>
      <c r="X114" s="1551"/>
      <c r="Y114" s="1551"/>
      <c r="Z114" s="1700"/>
      <c r="AA114" s="1701"/>
      <c r="AB114" s="1611"/>
      <c r="AC114" s="1611"/>
      <c r="AD114" s="1611"/>
      <c r="AE114" s="1611"/>
      <c r="AF114" s="1611"/>
      <c r="AG114" s="1611"/>
      <c r="AH114" s="1611"/>
      <c r="AI114" s="1611"/>
      <c r="AJ114" s="1612"/>
      <c r="AK114" s="306"/>
      <c r="AL114" s="1550"/>
      <c r="AM114" s="1550"/>
      <c r="AN114" s="1550"/>
      <c r="AO114" s="1550"/>
      <c r="AP114" s="307"/>
      <c r="AQ114" s="1546"/>
      <c r="AR114" s="1547"/>
      <c r="AS114" s="1547"/>
      <c r="AT114" s="1548"/>
      <c r="AU114" s="307"/>
      <c r="AV114" s="1568"/>
      <c r="AW114" s="1569"/>
      <c r="AX114" s="1569"/>
      <c r="AY114" s="1570"/>
      <c r="AZ114" s="308"/>
      <c r="BA114" s="557"/>
      <c r="BB114" s="558"/>
      <c r="BC114" s="558"/>
      <c r="BD114" s="1568"/>
      <c r="BE114" s="1569"/>
      <c r="BF114" s="1569"/>
      <c r="BG114" s="1570"/>
      <c r="BH114" s="558"/>
      <c r="BI114" s="558"/>
      <c r="BJ114" s="558"/>
      <c r="BK114" s="558"/>
      <c r="BL114" s="558"/>
      <c r="BM114" s="558"/>
      <c r="BN114" s="558"/>
      <c r="BO114" s="558"/>
      <c r="BP114" s="1546"/>
      <c r="BQ114" s="1547"/>
      <c r="BR114" s="1547"/>
      <c r="BS114" s="1548"/>
      <c r="BT114" s="558"/>
      <c r="BU114" s="558"/>
      <c r="BV114" s="559"/>
      <c r="BW114" s="306"/>
      <c r="BX114" s="1550"/>
      <c r="BY114" s="1550"/>
      <c r="BZ114" s="1550"/>
      <c r="CA114" s="1550"/>
      <c r="CB114" s="307"/>
      <c r="CC114" s="1546"/>
      <c r="CD114" s="1547"/>
      <c r="CE114" s="1547"/>
      <c r="CF114" s="1548"/>
      <c r="CG114" s="307"/>
      <c r="CH114" s="1568"/>
      <c r="CI114" s="1569"/>
      <c r="CJ114" s="1569"/>
      <c r="CK114" s="1570"/>
      <c r="CL114" s="308"/>
      <c r="CM114" s="557"/>
      <c r="CN114" s="558"/>
      <c r="CO114" s="558"/>
      <c r="CP114" s="1568"/>
      <c r="CQ114" s="1569"/>
      <c r="CR114" s="1569"/>
      <c r="CS114" s="1570"/>
      <c r="CT114" s="558"/>
      <c r="CU114" s="558"/>
      <c r="CV114" s="558"/>
      <c r="CW114" s="558"/>
      <c r="CX114" s="558"/>
      <c r="CY114" s="558"/>
      <c r="CZ114" s="558"/>
      <c r="DA114" s="558"/>
      <c r="DB114" s="1546"/>
      <c r="DC114" s="1547"/>
      <c r="DD114" s="1547"/>
      <c r="DE114" s="1548"/>
      <c r="DF114" s="558"/>
      <c r="DG114" s="558"/>
      <c r="DH114" s="559"/>
      <c r="DI114" s="306"/>
      <c r="DJ114" s="1568"/>
      <c r="DK114" s="1569"/>
      <c r="DL114" s="1569"/>
      <c r="DM114" s="1570"/>
      <c r="DN114" s="307"/>
      <c r="DO114" s="1546"/>
      <c r="DP114" s="1547"/>
      <c r="DQ114" s="1547"/>
      <c r="DR114" s="1548"/>
      <c r="DS114" s="307"/>
      <c r="DT114" s="1550"/>
      <c r="DU114" s="1550"/>
      <c r="DV114" s="1550"/>
      <c r="DW114" s="1550"/>
      <c r="DX114" s="309"/>
      <c r="DY114" s="306"/>
      <c r="DZ114" s="1550"/>
      <c r="EA114" s="1550"/>
      <c r="EB114" s="1550"/>
      <c r="EC114" s="1550"/>
      <c r="ED114" s="307"/>
      <c r="EE114" s="1546"/>
      <c r="EF114" s="1547"/>
      <c r="EG114" s="1547"/>
      <c r="EH114" s="1548"/>
      <c r="EI114" s="307"/>
      <c r="EJ114" s="1568"/>
      <c r="EK114" s="1569"/>
      <c r="EL114" s="1569"/>
      <c r="EM114" s="1570"/>
      <c r="EN114" s="308"/>
      <c r="EO114" s="557"/>
      <c r="EP114" s="558"/>
      <c r="EQ114" s="558"/>
      <c r="ER114" s="1568"/>
      <c r="ES114" s="1569"/>
      <c r="ET114" s="1569"/>
      <c r="EU114" s="1570"/>
      <c r="EV114" s="558"/>
      <c r="EW114" s="558"/>
      <c r="EX114" s="558"/>
      <c r="EY114" s="558"/>
      <c r="EZ114" s="558"/>
      <c r="FA114" s="558"/>
      <c r="FB114" s="558"/>
      <c r="FC114" s="558"/>
      <c r="FD114" s="1546"/>
      <c r="FE114" s="1547"/>
      <c r="FF114" s="1547"/>
      <c r="FG114" s="1548"/>
      <c r="FH114" s="558"/>
      <c r="FI114" s="558"/>
      <c r="FJ114" s="559"/>
      <c r="FK114" s="306"/>
      <c r="FL114" s="1568"/>
      <c r="FM114" s="1569"/>
      <c r="FN114" s="1569"/>
      <c r="FO114" s="1570"/>
      <c r="FP114" s="307"/>
      <c r="FQ114" s="1546"/>
      <c r="FR114" s="1547"/>
      <c r="FS114" s="1547"/>
      <c r="FT114" s="1548"/>
      <c r="FU114" s="307"/>
      <c r="FV114" s="1550"/>
      <c r="FW114" s="1550"/>
      <c r="FX114" s="1550"/>
      <c r="FY114" s="1550"/>
      <c r="FZ114" s="309"/>
      <c r="GA114" s="306"/>
      <c r="GB114" s="1550"/>
      <c r="GC114" s="1550"/>
      <c r="GD114" s="1550"/>
      <c r="GE114" s="1550"/>
      <c r="GF114" s="307"/>
      <c r="GG114" s="1546"/>
      <c r="GH114" s="1547"/>
      <c r="GI114" s="1547"/>
      <c r="GJ114" s="1548"/>
      <c r="GK114" s="307"/>
      <c r="GL114" s="1568"/>
      <c r="GM114" s="1569"/>
      <c r="GN114" s="1569"/>
      <c r="GO114" s="1570"/>
      <c r="GP114" s="308"/>
      <c r="GQ114" s="557"/>
      <c r="GR114" s="558"/>
      <c r="GS114" s="558"/>
      <c r="GT114" s="1568"/>
      <c r="GU114" s="1569"/>
      <c r="GV114" s="1569"/>
      <c r="GW114" s="1570"/>
      <c r="GX114" s="558"/>
      <c r="GY114" s="558"/>
      <c r="GZ114" s="558"/>
      <c r="HA114" s="558"/>
      <c r="HB114" s="558"/>
      <c r="HC114" s="558"/>
      <c r="HD114" s="558"/>
      <c r="HE114" s="558"/>
      <c r="HF114" s="1546"/>
      <c r="HG114" s="1547"/>
      <c r="HH114" s="1547"/>
      <c r="HI114" s="1548"/>
      <c r="HJ114" s="558"/>
      <c r="HK114" s="558"/>
      <c r="HL114" s="559"/>
      <c r="HM114" s="306"/>
      <c r="HN114" s="1568"/>
      <c r="HO114" s="1569"/>
      <c r="HP114" s="1569"/>
      <c r="HQ114" s="1570"/>
      <c r="HR114" s="307"/>
      <c r="HS114" s="1546"/>
      <c r="HT114" s="1547"/>
      <c r="HU114" s="1547"/>
      <c r="HV114" s="1548"/>
      <c r="HW114" s="307"/>
      <c r="HX114" s="1550"/>
      <c r="HY114" s="1550"/>
      <c r="HZ114" s="1550"/>
      <c r="IA114" s="1550"/>
      <c r="IB114" s="309"/>
      <c r="IC114" s="306"/>
      <c r="ID114" s="1550"/>
      <c r="IE114" s="1550"/>
      <c r="IF114" s="1550"/>
      <c r="IG114" s="1550"/>
      <c r="IH114" s="307"/>
      <c r="II114" s="1546"/>
      <c r="IJ114" s="1547"/>
      <c r="IK114" s="1547"/>
      <c r="IL114" s="1548"/>
      <c r="IM114" s="307"/>
      <c r="IN114" s="1568"/>
      <c r="IO114" s="1569"/>
      <c r="IP114" s="1569"/>
      <c r="IQ114" s="1570"/>
      <c r="IR114" s="308"/>
      <c r="IS114" s="557"/>
      <c r="IT114" s="558"/>
      <c r="IU114" s="558"/>
      <c r="IV114" s="1568"/>
      <c r="IW114" s="1569"/>
      <c r="IX114" s="1569"/>
      <c r="IY114" s="1570"/>
      <c r="IZ114" s="558"/>
      <c r="JA114" s="558"/>
      <c r="JB114" s="558"/>
      <c r="JC114" s="558"/>
      <c r="JD114" s="558"/>
      <c r="JE114" s="558"/>
      <c r="JF114" s="558"/>
      <c r="JG114" s="558"/>
      <c r="JH114" s="1546"/>
      <c r="JI114" s="1547"/>
      <c r="JJ114" s="1547"/>
      <c r="JK114" s="1548"/>
      <c r="JL114" s="558"/>
      <c r="JM114" s="558"/>
      <c r="JN114" s="559"/>
      <c r="JO114" s="306"/>
      <c r="JP114" s="1568"/>
      <c r="JQ114" s="1569"/>
      <c r="JR114" s="1569"/>
      <c r="JS114" s="1570"/>
      <c r="JT114" s="307"/>
      <c r="JU114" s="1546"/>
      <c r="JV114" s="1547"/>
      <c r="JW114" s="1547"/>
      <c r="JX114" s="1548"/>
      <c r="JY114" s="307"/>
      <c r="JZ114" s="1550"/>
      <c r="KA114" s="1550"/>
      <c r="KB114" s="1550"/>
      <c r="KC114" s="1550"/>
      <c r="KD114" s="309"/>
      <c r="KE114" s="306"/>
      <c r="KF114" s="1550"/>
      <c r="KG114" s="1550"/>
      <c r="KH114" s="1550"/>
      <c r="KI114" s="1550"/>
      <c r="KJ114" s="307"/>
      <c r="KK114" s="1546"/>
      <c r="KL114" s="1547"/>
      <c r="KM114" s="1547"/>
      <c r="KN114" s="1548"/>
      <c r="KO114" s="307"/>
      <c r="KP114" s="1568"/>
      <c r="KQ114" s="1569"/>
      <c r="KR114" s="1569"/>
      <c r="KS114" s="1570"/>
      <c r="KT114" s="308"/>
      <c r="KU114" s="557"/>
      <c r="KV114" s="558"/>
      <c r="KW114" s="558"/>
      <c r="KX114" s="1568"/>
      <c r="KY114" s="1569"/>
      <c r="KZ114" s="1569"/>
      <c r="LA114" s="1570"/>
      <c r="LB114" s="558"/>
      <c r="LC114" s="558"/>
      <c r="LD114" s="558"/>
      <c r="LE114" s="558"/>
      <c r="LF114" s="558"/>
      <c r="LG114" s="558"/>
      <c r="LH114" s="558"/>
      <c r="LI114" s="558"/>
      <c r="LJ114" s="1546"/>
      <c r="LK114" s="1547"/>
      <c r="LL114" s="1547"/>
      <c r="LM114" s="1548"/>
      <c r="LN114" s="558"/>
      <c r="LO114" s="558"/>
      <c r="LP114" s="559"/>
      <c r="LQ114" s="306"/>
      <c r="LR114" s="1568"/>
      <c r="LS114" s="1569"/>
      <c r="LT114" s="1569"/>
      <c r="LU114" s="1570"/>
      <c r="LV114" s="307"/>
      <c r="LW114" s="1546"/>
      <c r="LX114" s="1547"/>
      <c r="LY114" s="1547"/>
      <c r="LZ114" s="1548"/>
      <c r="MA114" s="307"/>
      <c r="MB114" s="1550"/>
      <c r="MC114" s="1550"/>
      <c r="MD114" s="1550"/>
      <c r="ME114" s="1550"/>
      <c r="MF114" s="309"/>
      <c r="MG114" s="306"/>
      <c r="MH114" s="1550"/>
      <c r="MI114" s="1550"/>
      <c r="MJ114" s="1550"/>
      <c r="MK114" s="1550"/>
      <c r="ML114" s="307"/>
      <c r="MM114" s="1546"/>
      <c r="MN114" s="1547"/>
      <c r="MO114" s="1547"/>
      <c r="MP114" s="1548"/>
      <c r="MQ114" s="307"/>
      <c r="MR114" s="1568"/>
      <c r="MS114" s="1569"/>
      <c r="MT114" s="1569"/>
      <c r="MU114" s="1570"/>
      <c r="MV114" s="308"/>
      <c r="MW114" s="557"/>
      <c r="MX114" s="558"/>
      <c r="MY114" s="558"/>
      <c r="MZ114" s="1568"/>
      <c r="NA114" s="1569"/>
      <c r="NB114" s="1569"/>
      <c r="NC114" s="1570"/>
      <c r="ND114" s="558"/>
      <c r="NE114" s="558"/>
      <c r="NF114" s="558"/>
      <c r="NG114" s="558"/>
      <c r="NH114" s="558"/>
      <c r="NI114" s="558"/>
      <c r="NJ114" s="558"/>
      <c r="NK114" s="558"/>
      <c r="NL114" s="1546"/>
      <c r="NM114" s="1547"/>
      <c r="NN114" s="1547"/>
      <c r="NO114" s="1548"/>
      <c r="NP114" s="558"/>
      <c r="NQ114" s="558"/>
      <c r="NR114" s="559"/>
      <c r="NS114" s="306"/>
      <c r="NT114" s="1568"/>
      <c r="NU114" s="1569"/>
      <c r="NV114" s="1569"/>
      <c r="NW114" s="1570"/>
      <c r="NX114" s="307"/>
      <c r="NY114" s="1546"/>
      <c r="NZ114" s="1547"/>
      <c r="OA114" s="1547"/>
      <c r="OB114" s="1548"/>
      <c r="OC114" s="307"/>
      <c r="OD114" s="1550"/>
      <c r="OE114" s="1550"/>
      <c r="OF114" s="1550"/>
      <c r="OG114" s="1550"/>
      <c r="OH114" s="309"/>
      <c r="OI114" s="557"/>
      <c r="OJ114" s="558"/>
      <c r="OK114" s="558"/>
      <c r="OL114" s="1568"/>
      <c r="OM114" s="1569"/>
      <c r="ON114" s="1569"/>
      <c r="OO114" s="1570"/>
      <c r="OP114" s="558"/>
      <c r="OQ114" s="558"/>
      <c r="OR114" s="558"/>
      <c r="OS114" s="558"/>
      <c r="OT114" s="558"/>
      <c r="OU114" s="558"/>
      <c r="OV114" s="558"/>
      <c r="OW114" s="558"/>
      <c r="OX114" s="1546"/>
      <c r="OY114" s="1547"/>
      <c r="OZ114" s="1547"/>
      <c r="PA114" s="1548"/>
      <c r="PB114" s="558"/>
      <c r="PC114" s="558"/>
      <c r="PD114" s="559"/>
      <c r="PE114" s="306"/>
      <c r="PF114" s="1550"/>
      <c r="PG114" s="1550"/>
      <c r="PH114" s="1550"/>
      <c r="PI114" s="1550"/>
      <c r="PJ114" s="307"/>
      <c r="PK114" s="1546"/>
      <c r="PL114" s="1547"/>
      <c r="PM114" s="1547"/>
      <c r="PN114" s="1548"/>
      <c r="PO114" s="307"/>
      <c r="PP114" s="1568"/>
      <c r="PQ114" s="1569"/>
      <c r="PR114" s="1569"/>
      <c r="PS114" s="1570"/>
      <c r="PT114" s="308"/>
      <c r="PU114" s="557"/>
      <c r="PV114" s="558"/>
      <c r="PW114" s="558"/>
      <c r="PX114" s="1568"/>
      <c r="PY114" s="1569"/>
      <c r="PZ114" s="1569"/>
      <c r="QA114" s="1570"/>
      <c r="QB114" s="558"/>
      <c r="QC114" s="558"/>
      <c r="QD114" s="558"/>
      <c r="QE114" s="558"/>
      <c r="QF114" s="558"/>
      <c r="QG114" s="558"/>
      <c r="QH114" s="558"/>
      <c r="QI114" s="558"/>
      <c r="QJ114" s="1546"/>
      <c r="QK114" s="1547"/>
      <c r="QL114" s="1547"/>
      <c r="QM114" s="1548"/>
      <c r="QN114" s="558"/>
      <c r="QO114" s="558"/>
      <c r="QP114" s="559"/>
      <c r="QQ114" s="306"/>
      <c r="QR114" s="1568"/>
      <c r="QS114" s="1569"/>
      <c r="QT114" s="1569"/>
      <c r="QU114" s="1570"/>
      <c r="QV114" s="307"/>
      <c r="QW114" s="1546"/>
      <c r="QX114" s="1547"/>
      <c r="QY114" s="1547"/>
      <c r="QZ114" s="1548"/>
      <c r="RA114" s="307"/>
      <c r="RB114" s="1550"/>
      <c r="RC114" s="1550"/>
      <c r="RD114" s="1550"/>
      <c r="RE114" s="1550"/>
      <c r="RF114" s="309"/>
      <c r="RG114" s="306"/>
      <c r="RH114" s="1550"/>
      <c r="RI114" s="1550"/>
      <c r="RJ114" s="1550"/>
      <c r="RK114" s="1550"/>
      <c r="RL114" s="307"/>
      <c r="RM114" s="1546"/>
      <c r="RN114" s="1547"/>
      <c r="RO114" s="1547"/>
      <c r="RP114" s="1548"/>
      <c r="RQ114" s="307"/>
      <c r="RR114" s="1568"/>
      <c r="RS114" s="1569"/>
      <c r="RT114" s="1569"/>
      <c r="RU114" s="1570"/>
      <c r="RV114" s="308"/>
      <c r="RW114" s="557"/>
      <c r="RX114" s="558"/>
      <c r="RY114" s="558"/>
      <c r="RZ114" s="1568"/>
      <c r="SA114" s="1569"/>
      <c r="SB114" s="1569"/>
      <c r="SC114" s="1570"/>
      <c r="SD114" s="558"/>
      <c r="SE114" s="558"/>
      <c r="SF114" s="558"/>
      <c r="SG114" s="558"/>
      <c r="SH114" s="558"/>
      <c r="SI114" s="558"/>
      <c r="SJ114" s="558"/>
      <c r="SK114" s="558"/>
      <c r="SL114" s="1546"/>
      <c r="SM114" s="1547"/>
      <c r="SN114" s="1547"/>
      <c r="SO114" s="1548"/>
      <c r="SP114" s="558"/>
      <c r="SQ114" s="558"/>
      <c r="SR114" s="559"/>
      <c r="SS114" s="306"/>
      <c r="ST114" s="1568"/>
      <c r="SU114" s="1569"/>
      <c r="SV114" s="1569"/>
      <c r="SW114" s="1570"/>
      <c r="SX114" s="307"/>
      <c r="SY114" s="1546"/>
      <c r="SZ114" s="1547"/>
      <c r="TA114" s="1547"/>
      <c r="TB114" s="1548"/>
      <c r="TC114" s="307"/>
      <c r="TD114" s="1550"/>
      <c r="TE114" s="1550"/>
      <c r="TF114" s="1550"/>
      <c r="TG114" s="1550"/>
      <c r="TH114" s="309"/>
      <c r="TI114" s="306"/>
      <c r="TJ114" s="1550"/>
      <c r="TK114" s="1550"/>
      <c r="TL114" s="1550"/>
      <c r="TM114" s="1550"/>
      <c r="TN114" s="307"/>
      <c r="TO114" s="1546"/>
      <c r="TP114" s="1547"/>
      <c r="TQ114" s="1547"/>
      <c r="TR114" s="1548"/>
      <c r="TS114" s="307"/>
      <c r="TT114" s="1568"/>
      <c r="TU114" s="1569"/>
      <c r="TV114" s="1569"/>
      <c r="TW114" s="1570"/>
      <c r="TX114" s="308"/>
      <c r="TY114" s="557"/>
      <c r="TZ114" s="558"/>
      <c r="UA114" s="558"/>
      <c r="UB114" s="1568"/>
      <c r="UC114" s="1569"/>
      <c r="UD114" s="1569"/>
      <c r="UE114" s="1570"/>
      <c r="UF114" s="558"/>
      <c r="UG114" s="558"/>
      <c r="UH114" s="558"/>
      <c r="UI114" s="558"/>
      <c r="UJ114" s="558"/>
      <c r="UK114" s="558"/>
      <c r="UL114" s="558"/>
      <c r="UM114" s="558"/>
      <c r="UN114" s="1546"/>
      <c r="UO114" s="1547"/>
      <c r="UP114" s="1547"/>
      <c r="UQ114" s="1548"/>
      <c r="UR114" s="558"/>
      <c r="US114" s="558"/>
      <c r="UT114" s="559"/>
      <c r="UU114" s="306"/>
      <c r="UV114" s="1568"/>
      <c r="UW114" s="1569"/>
      <c r="UX114" s="1569"/>
      <c r="UY114" s="1570"/>
      <c r="UZ114" s="307"/>
      <c r="VA114" s="1546"/>
      <c r="VB114" s="1547"/>
      <c r="VC114" s="1547"/>
      <c r="VD114" s="1548"/>
      <c r="VE114" s="307"/>
      <c r="VF114" s="1550"/>
      <c r="VG114" s="1550"/>
      <c r="VH114" s="1550"/>
      <c r="VI114" s="1550"/>
      <c r="VJ114" s="309"/>
      <c r="VK114" s="306"/>
      <c r="VL114" s="1550"/>
      <c r="VM114" s="1550"/>
      <c r="VN114" s="1550"/>
      <c r="VO114" s="1550"/>
      <c r="VP114" s="307"/>
      <c r="VQ114" s="1546"/>
      <c r="VR114" s="1547"/>
      <c r="VS114" s="1547"/>
      <c r="VT114" s="1548"/>
      <c r="VU114" s="307"/>
      <c r="VV114" s="1568"/>
      <c r="VW114" s="1569"/>
      <c r="VX114" s="1569"/>
      <c r="VY114" s="1570"/>
      <c r="VZ114" s="308"/>
      <c r="WA114" s="557"/>
      <c r="WB114" s="558"/>
      <c r="WC114" s="558"/>
      <c r="WD114" s="1568"/>
      <c r="WE114" s="1569"/>
      <c r="WF114" s="1569"/>
      <c r="WG114" s="1570"/>
      <c r="WH114" s="558"/>
      <c r="WI114" s="558"/>
      <c r="WJ114" s="558"/>
      <c r="WK114" s="558"/>
      <c r="WL114" s="558"/>
      <c r="WM114" s="558"/>
      <c r="WN114" s="558"/>
      <c r="WO114" s="558"/>
      <c r="WP114" s="1546"/>
      <c r="WQ114" s="1547"/>
      <c r="WR114" s="1547"/>
      <c r="WS114" s="1548"/>
      <c r="WT114" s="558"/>
      <c r="WU114" s="558"/>
      <c r="WV114" s="559"/>
      <c r="WW114" s="306"/>
      <c r="WX114" s="1568"/>
      <c r="WY114" s="1569"/>
      <c r="WZ114" s="1569"/>
      <c r="XA114" s="1570"/>
      <c r="XB114" s="307"/>
      <c r="XC114" s="1546"/>
      <c r="XD114" s="1547"/>
      <c r="XE114" s="1547"/>
      <c r="XF114" s="1548"/>
      <c r="XG114" s="307"/>
      <c r="XH114" s="1550"/>
      <c r="XI114" s="1550"/>
      <c r="XJ114" s="1550"/>
      <c r="XK114" s="1550"/>
      <c r="XL114" s="309"/>
      <c r="XM114" s="306"/>
      <c r="XN114" s="1550"/>
      <c r="XO114" s="1550"/>
      <c r="XP114" s="1550"/>
      <c r="XQ114" s="1550"/>
      <c r="XR114" s="307"/>
      <c r="XS114" s="1546"/>
      <c r="XT114" s="1547"/>
      <c r="XU114" s="1547"/>
      <c r="XV114" s="1548"/>
      <c r="XW114" s="307"/>
      <c r="XX114" s="1568"/>
      <c r="XY114" s="1569"/>
      <c r="XZ114" s="1569"/>
      <c r="YA114" s="1570"/>
      <c r="YB114" s="308"/>
      <c r="YC114" s="557"/>
      <c r="YD114" s="558"/>
      <c r="YE114" s="558"/>
      <c r="YF114" s="1568"/>
      <c r="YG114" s="1569"/>
      <c r="YH114" s="1569"/>
      <c r="YI114" s="1570"/>
      <c r="YJ114" s="558"/>
      <c r="YK114" s="558"/>
      <c r="YL114" s="558"/>
      <c r="YM114" s="558"/>
      <c r="YN114" s="558"/>
      <c r="YO114" s="558"/>
      <c r="YP114" s="558"/>
      <c r="YQ114" s="558"/>
      <c r="YR114" s="1546"/>
      <c r="YS114" s="1547"/>
      <c r="YT114" s="1547"/>
      <c r="YU114" s="1548"/>
      <c r="YV114" s="558"/>
      <c r="YW114" s="558"/>
      <c r="YX114" s="559"/>
      <c r="YY114" s="306"/>
      <c r="YZ114" s="1568"/>
      <c r="ZA114" s="1569"/>
      <c r="ZB114" s="1569"/>
      <c r="ZC114" s="1570"/>
      <c r="ZD114" s="307"/>
      <c r="ZE114" s="1546"/>
      <c r="ZF114" s="1547"/>
      <c r="ZG114" s="1547"/>
      <c r="ZH114" s="1548"/>
      <c r="ZI114" s="307"/>
      <c r="ZJ114" s="1550"/>
      <c r="ZK114" s="1550"/>
      <c r="ZL114" s="1550"/>
      <c r="ZM114" s="1550"/>
      <c r="ZN114" s="309"/>
      <c r="ZO114" s="306"/>
      <c r="ZP114" s="1550"/>
      <c r="ZQ114" s="1550"/>
      <c r="ZR114" s="1550"/>
      <c r="ZS114" s="1550"/>
      <c r="ZT114" s="307"/>
      <c r="ZU114" s="1546"/>
      <c r="ZV114" s="1547"/>
      <c r="ZW114" s="1547"/>
      <c r="ZX114" s="1548"/>
      <c r="ZY114" s="307"/>
      <c r="ZZ114" s="1568"/>
      <c r="AAA114" s="1569"/>
      <c r="AAB114" s="1569"/>
      <c r="AAC114" s="1570"/>
      <c r="AAD114" s="308"/>
      <c r="AAE114" s="557"/>
      <c r="AAF114" s="558"/>
      <c r="AAG114" s="558"/>
      <c r="AAH114" s="1568"/>
      <c r="AAI114" s="1569"/>
      <c r="AAJ114" s="1569"/>
      <c r="AAK114" s="1570"/>
      <c r="AAL114" s="558"/>
      <c r="AAM114" s="558"/>
      <c r="AAN114" s="558"/>
      <c r="AAO114" s="558"/>
      <c r="AAP114" s="558"/>
      <c r="AAQ114" s="558"/>
      <c r="AAR114" s="558"/>
      <c r="AAS114" s="558"/>
      <c r="AAT114" s="1546"/>
      <c r="AAU114" s="1547"/>
      <c r="AAV114" s="1547"/>
      <c r="AAW114" s="1548"/>
      <c r="AAX114" s="558"/>
      <c r="AAY114" s="558"/>
      <c r="AAZ114" s="559"/>
      <c r="ABA114" s="306"/>
      <c r="ABB114" s="1568"/>
      <c r="ABC114" s="1569"/>
      <c r="ABD114" s="1569"/>
      <c r="ABE114" s="1570"/>
      <c r="ABF114" s="307"/>
      <c r="ABG114" s="1546"/>
      <c r="ABH114" s="1547"/>
      <c r="ABI114" s="1547"/>
      <c r="ABJ114" s="1548"/>
      <c r="ABK114" s="307"/>
      <c r="ABL114" s="1550"/>
      <c r="ABM114" s="1550"/>
      <c r="ABN114" s="1550"/>
      <c r="ABO114" s="1550"/>
      <c r="ABP114" s="309"/>
      <c r="ABQ114" s="306"/>
      <c r="ABR114" s="1550"/>
      <c r="ABS114" s="1550"/>
      <c r="ABT114" s="1550"/>
      <c r="ABU114" s="1550"/>
      <c r="ABV114" s="307"/>
      <c r="ABW114" s="1546"/>
      <c r="ABX114" s="1547"/>
      <c r="ABY114" s="1547"/>
      <c r="ABZ114" s="1548"/>
      <c r="ACA114" s="307"/>
      <c r="ACB114" s="1568"/>
      <c r="ACC114" s="1569"/>
      <c r="ACD114" s="1569"/>
      <c r="ACE114" s="1570"/>
      <c r="ACF114" s="308"/>
      <c r="ACG114" s="557"/>
      <c r="ACH114" s="558"/>
      <c r="ACI114" s="558"/>
      <c r="ACJ114" s="1568"/>
      <c r="ACK114" s="1569"/>
      <c r="ACL114" s="1569"/>
      <c r="ACM114" s="1570"/>
      <c r="ACN114" s="558"/>
      <c r="ACO114" s="558"/>
      <c r="ACP114" s="558"/>
      <c r="ACQ114" s="558"/>
      <c r="ACR114" s="558"/>
      <c r="ACS114" s="558"/>
      <c r="ACT114" s="558"/>
      <c r="ACU114" s="558"/>
      <c r="ACV114" s="1546"/>
      <c r="ACW114" s="1547"/>
      <c r="ACX114" s="1547"/>
      <c r="ACY114" s="1548"/>
      <c r="ACZ114" s="558"/>
      <c r="ADA114" s="558"/>
      <c r="ADB114" s="559"/>
      <c r="ADC114" s="306"/>
      <c r="ADD114" s="1568"/>
      <c r="ADE114" s="1569"/>
      <c r="ADF114" s="1569"/>
      <c r="ADG114" s="1570"/>
      <c r="ADH114" s="307"/>
      <c r="ADI114" s="1546"/>
      <c r="ADJ114" s="1547"/>
      <c r="ADK114" s="1547"/>
      <c r="ADL114" s="1548"/>
      <c r="ADM114" s="307"/>
      <c r="ADN114" s="1550"/>
      <c r="ADO114" s="1550"/>
      <c r="ADP114" s="1550"/>
      <c r="ADQ114" s="1550"/>
      <c r="ADR114" s="309"/>
      <c r="ADS114" s="306"/>
      <c r="ADT114" s="1550"/>
      <c r="ADU114" s="1550"/>
      <c r="ADV114" s="1550"/>
      <c r="ADW114" s="1550"/>
      <c r="ADX114" s="307"/>
      <c r="ADY114" s="1546"/>
      <c r="ADZ114" s="1547"/>
      <c r="AEA114" s="1547"/>
      <c r="AEB114" s="1548"/>
      <c r="AEC114" s="307"/>
      <c r="AED114" s="1568"/>
      <c r="AEE114" s="1569"/>
      <c r="AEF114" s="1569"/>
      <c r="AEG114" s="1570"/>
      <c r="AEH114" s="308"/>
      <c r="AEI114" s="557"/>
      <c r="AEJ114" s="558"/>
      <c r="AEK114" s="558"/>
      <c r="AEL114" s="1568"/>
      <c r="AEM114" s="1569"/>
      <c r="AEN114" s="1569"/>
      <c r="AEO114" s="1570"/>
      <c r="AEP114" s="558"/>
      <c r="AEQ114" s="558"/>
      <c r="AER114" s="558"/>
      <c r="AES114" s="558"/>
      <c r="AET114" s="558"/>
      <c r="AEU114" s="558"/>
      <c r="AEV114" s="558"/>
      <c r="AEW114" s="558"/>
      <c r="AEX114" s="1546"/>
      <c r="AEY114" s="1547"/>
      <c r="AEZ114" s="1547"/>
      <c r="AFA114" s="1548"/>
      <c r="AFB114" s="558"/>
      <c r="AFC114" s="558"/>
      <c r="AFD114" s="559"/>
      <c r="AFE114" s="306"/>
      <c r="AFF114" s="1568"/>
      <c r="AFG114" s="1569"/>
      <c r="AFH114" s="1569"/>
      <c r="AFI114" s="1570"/>
      <c r="AFJ114" s="307"/>
      <c r="AFK114" s="1546"/>
      <c r="AFL114" s="1547"/>
      <c r="AFM114" s="1547"/>
      <c r="AFN114" s="1548"/>
      <c r="AFO114" s="307"/>
      <c r="AFP114" s="1550"/>
      <c r="AFQ114" s="1550"/>
      <c r="AFR114" s="1550"/>
      <c r="AFS114" s="1550"/>
      <c r="AFT114" s="309"/>
      <c r="AFU114" s="306"/>
      <c r="AFV114" s="1550"/>
      <c r="AFW114" s="1550"/>
      <c r="AFX114" s="1550"/>
      <c r="AFY114" s="1550"/>
      <c r="AFZ114" s="307"/>
      <c r="AGA114" s="1546"/>
      <c r="AGB114" s="1547"/>
      <c r="AGC114" s="1547"/>
      <c r="AGD114" s="1548"/>
      <c r="AGE114" s="307"/>
      <c r="AGF114" s="1568"/>
      <c r="AGG114" s="1569"/>
      <c r="AGH114" s="1569"/>
      <c r="AGI114" s="1570"/>
      <c r="AGJ114" s="308"/>
      <c r="AGK114" s="557"/>
      <c r="AGL114" s="558"/>
      <c r="AGM114" s="558"/>
      <c r="AGN114" s="1568"/>
      <c r="AGO114" s="1569"/>
      <c r="AGP114" s="1569"/>
      <c r="AGQ114" s="1570"/>
      <c r="AGR114" s="558"/>
      <c r="AGS114" s="558"/>
      <c r="AGT114" s="558"/>
      <c r="AGU114" s="558"/>
      <c r="AGV114" s="558"/>
      <c r="AGW114" s="558"/>
      <c r="AGX114" s="558"/>
      <c r="AGY114" s="558"/>
      <c r="AGZ114" s="1546"/>
      <c r="AHA114" s="1547"/>
      <c r="AHB114" s="1547"/>
      <c r="AHC114" s="1548"/>
      <c r="AHD114" s="558"/>
      <c r="AHE114" s="558"/>
      <c r="AHF114" s="559"/>
      <c r="AHG114" s="306"/>
      <c r="AHH114" s="1568"/>
      <c r="AHI114" s="1569"/>
      <c r="AHJ114" s="1569"/>
      <c r="AHK114" s="1570"/>
      <c r="AHL114" s="307"/>
      <c r="AHM114" s="1546"/>
      <c r="AHN114" s="1547"/>
      <c r="AHO114" s="1547"/>
      <c r="AHP114" s="1548"/>
      <c r="AHQ114" s="307"/>
      <c r="AHR114" s="1550"/>
      <c r="AHS114" s="1550"/>
      <c r="AHT114" s="1550"/>
      <c r="AHU114" s="1550"/>
      <c r="AHV114" s="309"/>
      <c r="AHW114" s="306"/>
      <c r="AHX114" s="1550"/>
      <c r="AHY114" s="1550"/>
      <c r="AHZ114" s="1550"/>
      <c r="AIA114" s="1550"/>
      <c r="AIB114" s="307"/>
      <c r="AIC114" s="1546"/>
      <c r="AID114" s="1547"/>
      <c r="AIE114" s="1547"/>
      <c r="AIF114" s="1548"/>
      <c r="AIG114" s="307"/>
      <c r="AIH114" s="1568"/>
      <c r="AII114" s="1569"/>
      <c r="AIJ114" s="1569"/>
      <c r="AIK114" s="1570"/>
      <c r="AIL114" s="308"/>
      <c r="AIM114" s="557"/>
      <c r="AIN114" s="558"/>
      <c r="AIO114" s="558"/>
      <c r="AIP114" s="1568"/>
      <c r="AIQ114" s="1569"/>
      <c r="AIR114" s="1569"/>
      <c r="AIS114" s="1570"/>
      <c r="AIT114" s="558"/>
      <c r="AIU114" s="558"/>
      <c r="AIV114" s="558"/>
      <c r="AIW114" s="558"/>
      <c r="AIX114" s="558"/>
      <c r="AIY114" s="558"/>
      <c r="AIZ114" s="558"/>
      <c r="AJA114" s="558"/>
      <c r="AJB114" s="1546"/>
      <c r="AJC114" s="1547"/>
      <c r="AJD114" s="1547"/>
      <c r="AJE114" s="1548"/>
      <c r="AJF114" s="558"/>
      <c r="AJG114" s="558"/>
      <c r="AJH114" s="559"/>
      <c r="AJI114" s="306"/>
      <c r="AJJ114" s="1568"/>
      <c r="AJK114" s="1569"/>
      <c r="AJL114" s="1569"/>
      <c r="AJM114" s="1570"/>
      <c r="AJN114" s="307"/>
      <c r="AJO114" s="1546"/>
      <c r="AJP114" s="1547"/>
      <c r="AJQ114" s="1547"/>
      <c r="AJR114" s="1548"/>
      <c r="AJS114" s="307"/>
      <c r="AJT114" s="1550"/>
      <c r="AJU114" s="1550"/>
      <c r="AJV114" s="1550"/>
      <c r="AJW114" s="1550"/>
      <c r="AJX114" s="309"/>
      <c r="AJY114" s="306"/>
      <c r="AJZ114" s="1550"/>
      <c r="AKA114" s="1550"/>
      <c r="AKB114" s="1550"/>
      <c r="AKC114" s="1550"/>
      <c r="AKD114" s="307"/>
      <c r="AKE114" s="1546"/>
      <c r="AKF114" s="1547"/>
      <c r="AKG114" s="1547"/>
      <c r="AKH114" s="1548"/>
      <c r="AKI114" s="307"/>
      <c r="AKJ114" s="1568"/>
      <c r="AKK114" s="1569"/>
      <c r="AKL114" s="1569"/>
      <c r="AKM114" s="1570"/>
      <c r="AKN114" s="308"/>
      <c r="AKO114" s="557"/>
      <c r="AKP114" s="558"/>
      <c r="AKQ114" s="558"/>
      <c r="AKR114" s="1568"/>
      <c r="AKS114" s="1569"/>
      <c r="AKT114" s="1569"/>
      <c r="AKU114" s="1570"/>
      <c r="AKV114" s="558"/>
      <c r="AKW114" s="558"/>
      <c r="AKX114" s="558"/>
      <c r="AKY114" s="558"/>
      <c r="AKZ114" s="558"/>
      <c r="ALA114" s="558"/>
      <c r="ALB114" s="558"/>
      <c r="ALC114" s="558"/>
      <c r="ALD114" s="1546"/>
      <c r="ALE114" s="1547"/>
      <c r="ALF114" s="1547"/>
      <c r="ALG114" s="1548"/>
      <c r="ALH114" s="558"/>
      <c r="ALI114" s="558"/>
      <c r="ALJ114" s="559"/>
      <c r="ALK114" s="306"/>
      <c r="ALL114" s="1568"/>
      <c r="ALM114" s="1569"/>
      <c r="ALN114" s="1569"/>
      <c r="ALO114" s="1570"/>
      <c r="ALP114" s="307"/>
      <c r="ALQ114" s="1546"/>
      <c r="ALR114" s="1547"/>
      <c r="ALS114" s="1547"/>
      <c r="ALT114" s="1548"/>
      <c r="ALU114" s="307"/>
      <c r="ALV114" s="1550"/>
      <c r="ALW114" s="1550"/>
      <c r="ALX114" s="1550"/>
      <c r="ALY114" s="1550"/>
      <c r="ALZ114" s="309"/>
      <c r="AMA114" s="306"/>
      <c r="AMB114" s="1550"/>
      <c r="AMC114" s="1550"/>
      <c r="AMD114" s="1550"/>
      <c r="AME114" s="1550"/>
      <c r="AMF114" s="307"/>
      <c r="AMG114" s="1546"/>
      <c r="AMH114" s="1547"/>
      <c r="AMI114" s="1547"/>
      <c r="AMJ114" s="1548"/>
      <c r="AMK114" s="307"/>
      <c r="AML114" s="1568"/>
      <c r="AMM114" s="1569"/>
      <c r="AMN114" s="1569"/>
      <c r="AMO114" s="1570"/>
      <c r="AMP114" s="308"/>
      <c r="AMQ114" s="557"/>
      <c r="AMR114" s="558"/>
      <c r="AMS114" s="558"/>
      <c r="AMT114" s="1568"/>
      <c r="AMU114" s="1569"/>
      <c r="AMV114" s="1569"/>
      <c r="AMW114" s="1570"/>
      <c r="AMX114" s="558"/>
      <c r="AMY114" s="558"/>
      <c r="AMZ114" s="558"/>
      <c r="ANA114" s="558"/>
      <c r="ANB114" s="558"/>
      <c r="ANC114" s="558"/>
      <c r="AND114" s="558"/>
      <c r="ANE114" s="558"/>
      <c r="ANF114" s="1546"/>
      <c r="ANG114" s="1547"/>
      <c r="ANH114" s="1547"/>
      <c r="ANI114" s="1548"/>
      <c r="ANJ114" s="558"/>
      <c r="ANK114" s="558"/>
      <c r="ANL114" s="559"/>
      <c r="ANM114" s="306"/>
      <c r="ANN114" s="1568"/>
      <c r="ANO114" s="1569"/>
      <c r="ANP114" s="1569"/>
      <c r="ANQ114" s="1570"/>
      <c r="ANR114" s="307"/>
      <c r="ANS114" s="1546"/>
      <c r="ANT114" s="1547"/>
      <c r="ANU114" s="1547"/>
      <c r="ANV114" s="1548"/>
      <c r="ANW114" s="307"/>
      <c r="ANX114" s="1550"/>
      <c r="ANY114" s="1550"/>
      <c r="ANZ114" s="1550"/>
      <c r="AOA114" s="1550"/>
      <c r="AOB114" s="309"/>
      <c r="AOC114" s="306"/>
      <c r="AOD114" s="1550"/>
      <c r="AOE114" s="1550"/>
      <c r="AOF114" s="1550"/>
      <c r="AOG114" s="1550"/>
      <c r="AOH114" s="307"/>
      <c r="AOI114" s="1546"/>
      <c r="AOJ114" s="1547"/>
      <c r="AOK114" s="1547"/>
      <c r="AOL114" s="1548"/>
      <c r="AOM114" s="307"/>
      <c r="AON114" s="1568"/>
      <c r="AOO114" s="1569"/>
      <c r="AOP114" s="1569"/>
      <c r="AOQ114" s="1570"/>
      <c r="AOR114" s="308"/>
      <c r="AOS114" s="557"/>
      <c r="AOT114" s="558"/>
      <c r="AOU114" s="558"/>
      <c r="AOV114" s="1568"/>
      <c r="AOW114" s="1569"/>
      <c r="AOX114" s="1569"/>
      <c r="AOY114" s="1570"/>
      <c r="AOZ114" s="558"/>
      <c r="APA114" s="558"/>
      <c r="APB114" s="558"/>
      <c r="APC114" s="558"/>
      <c r="APD114" s="558"/>
      <c r="APE114" s="558"/>
      <c r="APF114" s="558"/>
      <c r="APG114" s="558"/>
      <c r="APH114" s="1546"/>
      <c r="API114" s="1547"/>
      <c r="APJ114" s="1547"/>
      <c r="APK114" s="1548"/>
      <c r="APL114" s="558"/>
      <c r="APM114" s="558"/>
      <c r="APN114" s="559"/>
      <c r="APO114" s="306"/>
      <c r="APP114" s="1568"/>
      <c r="APQ114" s="1569"/>
      <c r="APR114" s="1569"/>
      <c r="APS114" s="1570"/>
      <c r="APT114" s="307"/>
      <c r="APU114" s="1546"/>
      <c r="APV114" s="1547"/>
      <c r="APW114" s="1547"/>
      <c r="APX114" s="1548"/>
      <c r="APY114" s="307"/>
      <c r="APZ114" s="1550"/>
      <c r="AQA114" s="1550"/>
      <c r="AQB114" s="1550"/>
      <c r="AQC114" s="1550"/>
      <c r="AQD114" s="309"/>
      <c r="AQE114" s="306"/>
      <c r="AQF114" s="1550"/>
      <c r="AQG114" s="1550"/>
      <c r="AQH114" s="1550"/>
      <c r="AQI114" s="1550"/>
      <c r="AQJ114" s="307"/>
      <c r="AQK114" s="1546"/>
      <c r="AQL114" s="1547"/>
      <c r="AQM114" s="1547"/>
      <c r="AQN114" s="1548"/>
      <c r="AQO114" s="307"/>
      <c r="AQP114" s="1568"/>
      <c r="AQQ114" s="1569"/>
      <c r="AQR114" s="1569"/>
      <c r="AQS114" s="1570"/>
      <c r="AQT114" s="308"/>
      <c r="AQU114" s="557"/>
      <c r="AQV114" s="558"/>
      <c r="AQW114" s="558"/>
      <c r="AQX114" s="1568"/>
      <c r="AQY114" s="1569"/>
      <c r="AQZ114" s="1569"/>
      <c r="ARA114" s="1570"/>
      <c r="ARB114" s="558"/>
      <c r="ARC114" s="558"/>
      <c r="ARD114" s="558"/>
      <c r="ARE114" s="558"/>
      <c r="ARF114" s="558"/>
      <c r="ARG114" s="558"/>
      <c r="ARH114" s="558"/>
      <c r="ARI114" s="558"/>
      <c r="ARJ114" s="1546"/>
      <c r="ARK114" s="1547"/>
      <c r="ARL114" s="1547"/>
      <c r="ARM114" s="1548"/>
      <c r="ARN114" s="558"/>
      <c r="ARO114" s="558"/>
      <c r="ARP114" s="559"/>
      <c r="ARQ114" s="306"/>
      <c r="ARR114" s="1568"/>
      <c r="ARS114" s="1569"/>
      <c r="ART114" s="1569"/>
      <c r="ARU114" s="1570"/>
      <c r="ARV114" s="307"/>
      <c r="ARW114" s="1546"/>
      <c r="ARX114" s="1547"/>
      <c r="ARY114" s="1547"/>
      <c r="ARZ114" s="1548"/>
      <c r="ASA114" s="307"/>
      <c r="ASB114" s="1550"/>
      <c r="ASC114" s="1550"/>
      <c r="ASD114" s="1550"/>
      <c r="ASE114" s="1550"/>
      <c r="ASF114" s="309"/>
      <c r="ASG114" s="306"/>
      <c r="ASH114" s="1550"/>
      <c r="ASI114" s="1550"/>
      <c r="ASJ114" s="1550"/>
      <c r="ASK114" s="1550"/>
      <c r="ASL114" s="307"/>
      <c r="ASM114" s="1546"/>
      <c r="ASN114" s="1547"/>
      <c r="ASO114" s="1547"/>
      <c r="ASP114" s="1548"/>
      <c r="ASQ114" s="307"/>
      <c r="ASR114" s="1568"/>
      <c r="ASS114" s="1569"/>
      <c r="AST114" s="1569"/>
      <c r="ASU114" s="1570"/>
      <c r="ASV114" s="308"/>
      <c r="ASW114" s="557"/>
      <c r="ASX114" s="558"/>
      <c r="ASY114" s="558"/>
      <c r="ASZ114" s="1568"/>
      <c r="ATA114" s="1569"/>
      <c r="ATB114" s="1569"/>
      <c r="ATC114" s="1570"/>
      <c r="ATD114" s="558"/>
      <c r="ATE114" s="558"/>
      <c r="ATF114" s="558"/>
      <c r="ATG114" s="558"/>
      <c r="ATH114" s="558"/>
      <c r="ATI114" s="558"/>
      <c r="ATJ114" s="558"/>
      <c r="ATK114" s="558"/>
      <c r="ATL114" s="1546"/>
      <c r="ATM114" s="1547"/>
      <c r="ATN114" s="1547"/>
      <c r="ATO114" s="1548"/>
      <c r="ATP114" s="558"/>
      <c r="ATQ114" s="558"/>
      <c r="ATR114" s="559"/>
      <c r="ATS114" s="306"/>
      <c r="ATT114" s="1568"/>
      <c r="ATU114" s="1569"/>
      <c r="ATV114" s="1569"/>
      <c r="ATW114" s="1570"/>
      <c r="ATX114" s="307"/>
      <c r="ATY114" s="1546"/>
      <c r="ATZ114" s="1547"/>
      <c r="AUA114" s="1547"/>
      <c r="AUB114" s="1548"/>
      <c r="AUC114" s="307"/>
      <c r="AUD114" s="1550"/>
      <c r="AUE114" s="1550"/>
      <c r="AUF114" s="1550"/>
      <c r="AUG114" s="1550"/>
      <c r="AUH114" s="309"/>
      <c r="AUI114" s="557"/>
      <c r="AUJ114" s="558"/>
      <c r="AUK114" s="558"/>
      <c r="AUL114" s="1568"/>
      <c r="AUM114" s="1569"/>
      <c r="AUN114" s="1569"/>
      <c r="AUO114" s="1570"/>
      <c r="AUP114" s="558"/>
      <c r="AUQ114" s="558"/>
      <c r="AUR114" s="558"/>
      <c r="AUS114" s="558"/>
      <c r="AUT114" s="558"/>
      <c r="AUU114" s="558"/>
      <c r="AUV114" s="558"/>
      <c r="AUW114" s="558"/>
      <c r="AUX114" s="1546"/>
      <c r="AUY114" s="1547"/>
      <c r="AUZ114" s="1547"/>
      <c r="AVA114" s="1548"/>
      <c r="AVB114" s="558"/>
      <c r="AVC114" s="558"/>
      <c r="AVD114" s="559"/>
      <c r="AVE114" s="306"/>
      <c r="AVF114" s="1568"/>
      <c r="AVG114" s="1569"/>
      <c r="AVH114" s="1569"/>
      <c r="AVI114" s="1570"/>
      <c r="AVJ114" s="307"/>
      <c r="AVK114" s="1546"/>
      <c r="AVL114" s="1547"/>
      <c r="AVM114" s="1547"/>
      <c r="AVN114" s="1548"/>
      <c r="AVO114" s="307"/>
      <c r="AVP114" s="1550"/>
      <c r="AVQ114" s="1550"/>
      <c r="AVR114" s="1550"/>
      <c r="AVS114" s="1550"/>
      <c r="AVT114" s="309"/>
      <c r="AVU114" s="874"/>
      <c r="AVV114" s="875"/>
      <c r="AVW114" s="872"/>
      <c r="AVX114" s="872"/>
      <c r="AVY114" s="872"/>
      <c r="AVZ114" s="872"/>
      <c r="AWA114" s="872"/>
      <c r="AWB114" s="872"/>
      <c r="AWC114" s="872"/>
      <c r="AWD114" s="872"/>
      <c r="AWE114" s="885"/>
      <c r="AWF114" s="885"/>
      <c r="AWG114" s="885"/>
      <c r="AWH114" s="885"/>
      <c r="AWI114" s="885"/>
      <c r="AWJ114" s="885"/>
      <c r="AWK114" s="885"/>
      <c r="AWL114" s="885"/>
      <c r="AWM114" s="885"/>
      <c r="AWN114" s="885"/>
      <c r="AWO114" s="885"/>
      <c r="AWP114" s="885"/>
      <c r="AWQ114" s="872"/>
      <c r="AWR114" s="872"/>
      <c r="AWS114" s="872"/>
      <c r="AWT114" s="872"/>
      <c r="AWU114" s="872"/>
      <c r="AWV114" s="872"/>
      <c r="AWW114" s="872"/>
      <c r="AWX114" s="872"/>
      <c r="AWY114" s="875"/>
      <c r="AWZ114" s="875"/>
      <c r="AXA114" s="306"/>
      <c r="AXB114" s="1550"/>
      <c r="AXC114" s="1550"/>
      <c r="AXD114" s="1550"/>
      <c r="AXE114" s="1550"/>
      <c r="AXF114" s="307"/>
      <c r="AXG114" s="1546"/>
      <c r="AXH114" s="1547"/>
      <c r="AXI114" s="1547"/>
      <c r="AXJ114" s="1548"/>
      <c r="AXK114" s="307"/>
      <c r="AXL114" s="1568"/>
      <c r="AXM114" s="1569"/>
      <c r="AXN114" s="1569"/>
      <c r="AXO114" s="1570"/>
      <c r="AXP114" s="308"/>
      <c r="AXQ114" s="1686"/>
      <c r="AXR114" s="1569"/>
      <c r="AXS114" s="1569"/>
      <c r="AXT114" s="1570"/>
      <c r="AXU114" s="352"/>
      <c r="AXV114" s="352"/>
      <c r="AXW114" s="1546"/>
      <c r="AXX114" s="1547"/>
      <c r="AXY114" s="1547"/>
      <c r="AXZ114" s="1607"/>
      <c r="AYA114" s="1686"/>
      <c r="AYB114" s="1569"/>
      <c r="AYC114" s="1569"/>
      <c r="AYD114" s="1570"/>
      <c r="AYE114" s="1095"/>
      <c r="AYF114" s="1096"/>
      <c r="AYG114" s="1546"/>
      <c r="AYH114" s="1547"/>
      <c r="AYI114" s="1547"/>
      <c r="AYJ114" s="1548"/>
      <c r="AYK114" s="1686"/>
      <c r="AYL114" s="1569"/>
      <c r="AYM114" s="1569"/>
      <c r="AYN114" s="1570"/>
      <c r="AYO114" s="352"/>
      <c r="AYP114" s="352"/>
      <c r="AYQ114" s="1546"/>
      <c r="AYR114" s="1547"/>
      <c r="AYS114" s="1547"/>
      <c r="AYT114" s="1607"/>
      <c r="AYU114" s="306"/>
      <c r="AYV114" s="1709"/>
      <c r="AYW114" s="1709"/>
      <c r="AYX114" s="1709"/>
      <c r="AYY114" s="1709"/>
      <c r="AYZ114" s="307"/>
      <c r="AZA114" s="1546"/>
      <c r="AZB114" s="1547"/>
      <c r="AZC114" s="1547"/>
      <c r="AZD114" s="1548"/>
      <c r="AZE114" s="307"/>
      <c r="AZF114" s="1568"/>
      <c r="AZG114" s="1569"/>
      <c r="AZH114" s="1569"/>
      <c r="AZI114" s="1570"/>
      <c r="AZJ114" s="308"/>
      <c r="AZK114" s="557"/>
      <c r="AZL114" s="558"/>
      <c r="AZM114" s="558"/>
      <c r="AZN114" s="1568"/>
      <c r="AZO114" s="1569"/>
      <c r="AZP114" s="1569"/>
      <c r="AZQ114" s="1570"/>
      <c r="AZR114" s="558"/>
      <c r="AZS114" s="558"/>
      <c r="AZT114" s="558"/>
      <c r="AZU114" s="558"/>
      <c r="AZV114" s="558"/>
      <c r="AZW114" s="558"/>
      <c r="AZX114" s="558"/>
      <c r="AZY114" s="558"/>
      <c r="AZZ114" s="1546"/>
      <c r="BAA114" s="1547"/>
      <c r="BAB114" s="1547"/>
      <c r="BAC114" s="1548"/>
      <c r="BAD114" s="558"/>
      <c r="BAE114" s="558"/>
      <c r="BAF114" s="559"/>
      <c r="BAG114" s="306"/>
      <c r="BAH114" s="1568"/>
      <c r="BAI114" s="1569"/>
      <c r="BAJ114" s="1569"/>
      <c r="BAK114" s="1570"/>
      <c r="BAL114" s="307"/>
      <c r="BAM114" s="1546"/>
      <c r="BAN114" s="1547"/>
      <c r="BAO114" s="1547"/>
      <c r="BAP114" s="1548"/>
      <c r="BAQ114" s="307"/>
      <c r="BAR114" s="1550"/>
      <c r="BAS114" s="1550"/>
      <c r="BAT114" s="1550"/>
      <c r="BAU114" s="1550"/>
      <c r="BAV114" s="309"/>
      <c r="BAW114" s="306"/>
      <c r="BAX114" s="1550"/>
      <c r="BAY114" s="1550"/>
      <c r="BAZ114" s="1550"/>
      <c r="BBA114" s="1550"/>
      <c r="BBB114" s="307"/>
      <c r="BBC114" s="1546"/>
      <c r="BBD114" s="1547"/>
      <c r="BBE114" s="1547"/>
      <c r="BBF114" s="1548"/>
      <c r="BBG114" s="307"/>
      <c r="BBH114" s="1568"/>
      <c r="BBI114" s="1569"/>
      <c r="BBJ114" s="1569"/>
      <c r="BBK114" s="1570"/>
      <c r="BBL114" s="308"/>
      <c r="BBM114" s="557"/>
      <c r="BBN114" s="558"/>
      <c r="BBO114" s="558"/>
      <c r="BBP114" s="1568"/>
      <c r="BBQ114" s="1569"/>
      <c r="BBR114" s="1569"/>
      <c r="BBS114" s="1570"/>
      <c r="BBT114" s="558"/>
      <c r="BBU114" s="558"/>
      <c r="BBV114" s="558"/>
      <c r="BBW114" s="558"/>
      <c r="BBX114" s="558"/>
      <c r="BBY114" s="558"/>
      <c r="BBZ114" s="558"/>
      <c r="BCA114" s="558"/>
      <c r="BCB114" s="1546"/>
      <c r="BCC114" s="1547"/>
      <c r="BCD114" s="1547"/>
      <c r="BCE114" s="1548"/>
      <c r="BCF114" s="558"/>
      <c r="BCG114" s="558"/>
      <c r="BCH114" s="559"/>
      <c r="BCI114" s="306"/>
      <c r="BCJ114" s="1568"/>
      <c r="BCK114" s="1569"/>
      <c r="BCL114" s="1569"/>
      <c r="BCM114" s="1570"/>
      <c r="BCN114" s="307"/>
      <c r="BCO114" s="1546"/>
      <c r="BCP114" s="1547"/>
      <c r="BCQ114" s="1547"/>
      <c r="BCR114" s="1548"/>
      <c r="BCS114" s="307"/>
      <c r="BCT114" s="1550"/>
      <c r="BCU114" s="1550"/>
      <c r="BCV114" s="1550"/>
      <c r="BCW114" s="1550"/>
      <c r="BCX114" s="309"/>
      <c r="BCY114" s="306"/>
      <c r="BCZ114" s="1550"/>
      <c r="BDA114" s="1550"/>
      <c r="BDB114" s="1550"/>
      <c r="BDC114" s="1550"/>
      <c r="BDD114" s="307"/>
      <c r="BDE114" s="1546"/>
      <c r="BDF114" s="1547"/>
      <c r="BDG114" s="1547"/>
      <c r="BDH114" s="1548"/>
      <c r="BDI114" s="307"/>
      <c r="BDJ114" s="1568"/>
      <c r="BDK114" s="1569"/>
      <c r="BDL114" s="1569"/>
      <c r="BDM114" s="1570"/>
      <c r="BDN114" s="308"/>
      <c r="BDO114" s="557"/>
      <c r="BDP114" s="558"/>
      <c r="BDQ114" s="558"/>
      <c r="BDR114" s="1568"/>
      <c r="BDS114" s="1569"/>
      <c r="BDT114" s="1569"/>
      <c r="BDU114" s="1570"/>
      <c r="BDV114" s="558"/>
      <c r="BDW114" s="558"/>
      <c r="BDX114" s="558"/>
      <c r="BDY114" s="558"/>
      <c r="BDZ114" s="558"/>
      <c r="BEA114" s="558"/>
      <c r="BEB114" s="558"/>
      <c r="BEC114" s="558"/>
      <c r="BED114" s="1546"/>
      <c r="BEE114" s="1547"/>
      <c r="BEF114" s="1547"/>
      <c r="BEG114" s="1548"/>
      <c r="BEH114" s="558"/>
      <c r="BEI114" s="558"/>
      <c r="BEJ114" s="559"/>
      <c r="BEK114" s="306"/>
      <c r="BEL114" s="1568"/>
      <c r="BEM114" s="1569"/>
      <c r="BEN114" s="1569"/>
      <c r="BEO114" s="1570"/>
      <c r="BEP114" s="307"/>
      <c r="BEQ114" s="1546"/>
      <c r="BER114" s="1547"/>
      <c r="BES114" s="1547"/>
      <c r="BET114" s="1548"/>
      <c r="BEU114" s="307"/>
      <c r="BEV114" s="1550"/>
      <c r="BEW114" s="1550"/>
      <c r="BEX114" s="1550"/>
      <c r="BEY114" s="1550"/>
      <c r="BEZ114" s="309"/>
      <c r="BFA114" s="306"/>
      <c r="BFB114" s="1550"/>
      <c r="BFC114" s="1550"/>
      <c r="BFD114" s="1550"/>
      <c r="BFE114" s="1550"/>
      <c r="BFF114" s="307"/>
      <c r="BFG114" s="1546"/>
      <c r="BFH114" s="1547"/>
      <c r="BFI114" s="1547"/>
      <c r="BFJ114" s="1548"/>
      <c r="BFK114" s="307"/>
      <c r="BFL114" s="1568"/>
      <c r="BFM114" s="1569"/>
      <c r="BFN114" s="1569"/>
      <c r="BFO114" s="1570"/>
      <c r="BFP114" s="308"/>
      <c r="BFQ114" s="557"/>
      <c r="BFR114" s="558"/>
      <c r="BFS114" s="558"/>
      <c r="BFT114" s="1568"/>
      <c r="BFU114" s="1569"/>
      <c r="BFV114" s="1569"/>
      <c r="BFW114" s="1570"/>
      <c r="BFX114" s="558"/>
      <c r="BFY114" s="558"/>
      <c r="BFZ114" s="558"/>
      <c r="BGA114" s="558"/>
      <c r="BGB114" s="558"/>
      <c r="BGC114" s="558"/>
      <c r="BGD114" s="558"/>
      <c r="BGE114" s="558"/>
      <c r="BGF114" s="1546"/>
      <c r="BGG114" s="1547"/>
      <c r="BGH114" s="1547"/>
      <c r="BGI114" s="1548"/>
      <c r="BGJ114" s="558"/>
      <c r="BGK114" s="558"/>
      <c r="BGL114" s="559"/>
      <c r="BGM114" s="306"/>
      <c r="BGN114" s="1568"/>
      <c r="BGO114" s="1569"/>
      <c r="BGP114" s="1569"/>
      <c r="BGQ114" s="1570"/>
      <c r="BGR114" s="307"/>
      <c r="BGS114" s="1546"/>
      <c r="BGT114" s="1547"/>
      <c r="BGU114" s="1547"/>
      <c r="BGV114" s="1548"/>
      <c r="BGW114" s="307"/>
      <c r="BGX114" s="1550"/>
      <c r="BGY114" s="1550"/>
      <c r="BGZ114" s="1550"/>
      <c r="BHA114" s="1550"/>
      <c r="BHB114" s="309"/>
      <c r="BHC114" s="306"/>
      <c r="BHD114" s="1550"/>
      <c r="BHE114" s="1550"/>
      <c r="BHF114" s="1550"/>
      <c r="BHG114" s="1550"/>
      <c r="BHH114" s="307"/>
      <c r="BHI114" s="1546"/>
      <c r="BHJ114" s="1547"/>
      <c r="BHK114" s="1547"/>
      <c r="BHL114" s="1548"/>
      <c r="BHM114" s="307"/>
      <c r="BHN114" s="1568"/>
      <c r="BHO114" s="1569"/>
      <c r="BHP114" s="1569"/>
      <c r="BHQ114" s="1570"/>
      <c r="BHR114" s="308"/>
      <c r="BHS114" s="557"/>
      <c r="BHT114" s="558"/>
      <c r="BHU114" s="558"/>
      <c r="BHV114" s="1568"/>
      <c r="BHW114" s="1569"/>
      <c r="BHX114" s="1569"/>
      <c r="BHY114" s="1570"/>
      <c r="BHZ114" s="558"/>
      <c r="BIA114" s="558"/>
      <c r="BIB114" s="558"/>
      <c r="BIC114" s="558"/>
      <c r="BID114" s="558"/>
      <c r="BIE114" s="558"/>
      <c r="BIF114" s="558"/>
      <c r="BIG114" s="558"/>
      <c r="BIH114" s="1546"/>
      <c r="BII114" s="1547"/>
      <c r="BIJ114" s="1547"/>
      <c r="BIK114" s="1548"/>
      <c r="BIL114" s="558"/>
      <c r="BIM114" s="558"/>
      <c r="BIN114" s="559"/>
      <c r="BIO114" s="306"/>
      <c r="BIP114" s="1568"/>
      <c r="BIQ114" s="1569"/>
      <c r="BIR114" s="1569"/>
      <c r="BIS114" s="1570"/>
      <c r="BIT114" s="307"/>
      <c r="BIU114" s="1546"/>
      <c r="BIV114" s="1547"/>
      <c r="BIW114" s="1547"/>
      <c r="BIX114" s="1548"/>
      <c r="BIY114" s="307"/>
      <c r="BIZ114" s="1550"/>
      <c r="BJA114" s="1550"/>
      <c r="BJB114" s="1550"/>
      <c r="BJC114" s="1550"/>
      <c r="BJD114" s="309"/>
      <c r="BJE114" s="306"/>
      <c r="BJF114" s="1550"/>
      <c r="BJG114" s="1550"/>
      <c r="BJH114" s="1550"/>
      <c r="BJI114" s="1550"/>
      <c r="BJJ114" s="307"/>
      <c r="BJK114" s="1546"/>
      <c r="BJL114" s="1547"/>
      <c r="BJM114" s="1547"/>
      <c r="BJN114" s="1548"/>
      <c r="BJO114" s="307"/>
      <c r="BJP114" s="1568"/>
      <c r="BJQ114" s="1569"/>
      <c r="BJR114" s="1569"/>
      <c r="BJS114" s="1570"/>
      <c r="BJT114" s="308"/>
      <c r="BJU114" s="557"/>
      <c r="BJV114" s="558"/>
      <c r="BJW114" s="558"/>
      <c r="BJX114" s="1568"/>
      <c r="BJY114" s="1569"/>
      <c r="BJZ114" s="1569"/>
      <c r="BKA114" s="1570"/>
      <c r="BKB114" s="558"/>
      <c r="BKC114" s="558"/>
      <c r="BKD114" s="558"/>
      <c r="BKE114" s="558"/>
      <c r="BKF114" s="558"/>
      <c r="BKG114" s="558"/>
      <c r="BKH114" s="558"/>
      <c r="BKI114" s="558"/>
      <c r="BKJ114" s="1546"/>
      <c r="BKK114" s="1547"/>
      <c r="BKL114" s="1547"/>
      <c r="BKM114" s="1548"/>
      <c r="BKN114" s="558"/>
      <c r="BKO114" s="558"/>
      <c r="BKP114" s="559"/>
      <c r="BKQ114" s="306"/>
      <c r="BKR114" s="1568"/>
      <c r="BKS114" s="1569"/>
      <c r="BKT114" s="1569"/>
      <c r="BKU114" s="1570"/>
      <c r="BKV114" s="307"/>
      <c r="BKW114" s="1546"/>
      <c r="BKX114" s="1547"/>
      <c r="BKY114" s="1547"/>
      <c r="BKZ114" s="1548"/>
      <c r="BLA114" s="307"/>
      <c r="BLB114" s="1550"/>
      <c r="BLC114" s="1550"/>
      <c r="BLD114" s="1550"/>
      <c r="BLE114" s="1550"/>
      <c r="BLF114" s="309"/>
      <c r="BLG114" s="306"/>
      <c r="BLH114" s="1550"/>
      <c r="BLI114" s="1550"/>
      <c r="BLJ114" s="1550"/>
      <c r="BLK114" s="1550"/>
      <c r="BLL114" s="307"/>
      <c r="BLM114" s="1546"/>
      <c r="BLN114" s="1547"/>
      <c r="BLO114" s="1547"/>
      <c r="BLP114" s="1548"/>
      <c r="BLQ114" s="307"/>
      <c r="BLR114" s="1568"/>
      <c r="BLS114" s="1569"/>
      <c r="BLT114" s="1569"/>
      <c r="BLU114" s="1570"/>
      <c r="BLV114" s="308"/>
      <c r="BLW114" s="557"/>
      <c r="BLX114" s="558"/>
      <c r="BLY114" s="558"/>
      <c r="BLZ114" s="1568"/>
      <c r="BMA114" s="1569"/>
      <c r="BMB114" s="1569"/>
      <c r="BMC114" s="1570"/>
      <c r="BMD114" s="558"/>
      <c r="BME114" s="558"/>
      <c r="BMF114" s="558"/>
      <c r="BMG114" s="558"/>
      <c r="BMH114" s="558"/>
      <c r="BMI114" s="558"/>
      <c r="BMJ114" s="558"/>
      <c r="BMK114" s="558"/>
      <c r="BML114" s="1546"/>
      <c r="BMM114" s="1547"/>
      <c r="BMN114" s="1547"/>
      <c r="BMO114" s="1548"/>
      <c r="BMP114" s="558"/>
      <c r="BMQ114" s="558"/>
      <c r="BMR114" s="559"/>
      <c r="BMS114" s="306"/>
      <c r="BMT114" s="1568"/>
      <c r="BMU114" s="1569"/>
      <c r="BMV114" s="1569"/>
      <c r="BMW114" s="1570"/>
      <c r="BMX114" s="307"/>
      <c r="BMY114" s="1546"/>
      <c r="BMZ114" s="1547"/>
      <c r="BNA114" s="1547"/>
      <c r="BNB114" s="1548"/>
      <c r="BNC114" s="307"/>
      <c r="BND114" s="1550"/>
      <c r="BNE114" s="1550"/>
      <c r="BNF114" s="1550"/>
      <c r="BNG114" s="1550"/>
      <c r="BNH114" s="309"/>
      <c r="BNI114" s="306"/>
      <c r="BNJ114" s="1550"/>
      <c r="BNK114" s="1550"/>
      <c r="BNL114" s="1550"/>
      <c r="BNM114" s="1550"/>
      <c r="BNN114" s="307"/>
      <c r="BNO114" s="1546"/>
      <c r="BNP114" s="1547"/>
      <c r="BNQ114" s="1547"/>
      <c r="BNR114" s="1548"/>
      <c r="BNS114" s="307"/>
      <c r="BNT114" s="1568"/>
      <c r="BNU114" s="1569"/>
      <c r="BNV114" s="1569"/>
      <c r="BNW114" s="1570"/>
      <c r="BNX114" s="308"/>
      <c r="BNY114" s="557"/>
      <c r="BNZ114" s="558"/>
      <c r="BOA114" s="558"/>
      <c r="BOB114" s="1568"/>
      <c r="BOC114" s="1569"/>
      <c r="BOD114" s="1569"/>
      <c r="BOE114" s="1570"/>
      <c r="BOF114" s="558"/>
      <c r="BOG114" s="558"/>
      <c r="BOH114" s="558"/>
      <c r="BOI114" s="558"/>
      <c r="BOJ114" s="558"/>
      <c r="BOK114" s="558"/>
      <c r="BOL114" s="558"/>
      <c r="BOM114" s="558"/>
      <c r="BON114" s="1546"/>
      <c r="BOO114" s="1547"/>
      <c r="BOP114" s="1547"/>
      <c r="BOQ114" s="1548"/>
      <c r="BOR114" s="558"/>
      <c r="BOS114" s="558"/>
      <c r="BOT114" s="559"/>
      <c r="BOU114" s="306"/>
      <c r="BOV114" s="1568"/>
      <c r="BOW114" s="1569"/>
      <c r="BOX114" s="1569"/>
      <c r="BOY114" s="1570"/>
      <c r="BOZ114" s="307"/>
      <c r="BPA114" s="1546"/>
      <c r="BPB114" s="1547"/>
      <c r="BPC114" s="1547"/>
      <c r="BPD114" s="1548"/>
      <c r="BPE114" s="307"/>
      <c r="BPF114" s="1550"/>
      <c r="BPG114" s="1550"/>
      <c r="BPH114" s="1550"/>
      <c r="BPI114" s="1550"/>
      <c r="BPJ114" s="309"/>
      <c r="BPK114" s="306"/>
      <c r="BPL114" s="1550"/>
      <c r="BPM114" s="1550"/>
      <c r="BPN114" s="1550"/>
      <c r="BPO114" s="1550"/>
      <c r="BPP114" s="307"/>
      <c r="BPQ114" s="1546"/>
      <c r="BPR114" s="1547"/>
      <c r="BPS114" s="1547"/>
      <c r="BPT114" s="1548"/>
      <c r="BPU114" s="307"/>
      <c r="BPV114" s="1568"/>
      <c r="BPW114" s="1569"/>
      <c r="BPX114" s="1569"/>
      <c r="BPY114" s="1570"/>
      <c r="BPZ114" s="308"/>
      <c r="BQA114" s="557"/>
      <c r="BQB114" s="558"/>
      <c r="BQC114" s="558"/>
      <c r="BQD114" s="1568"/>
      <c r="BQE114" s="1569"/>
      <c r="BQF114" s="1569"/>
      <c r="BQG114" s="1570"/>
      <c r="BQH114" s="558"/>
      <c r="BQI114" s="558"/>
      <c r="BQJ114" s="558"/>
      <c r="BQK114" s="558"/>
      <c r="BQL114" s="558"/>
      <c r="BQM114" s="558"/>
      <c r="BQN114" s="558"/>
      <c r="BQO114" s="558"/>
      <c r="BQP114" s="1546"/>
      <c r="BQQ114" s="1547"/>
      <c r="BQR114" s="1547"/>
      <c r="BQS114" s="1548"/>
      <c r="BQT114" s="558"/>
      <c r="BQU114" s="558"/>
      <c r="BQV114" s="559"/>
      <c r="BQW114" s="306"/>
      <c r="BQX114" s="1568"/>
      <c r="BQY114" s="1569"/>
      <c r="BQZ114" s="1569"/>
      <c r="BRA114" s="1570"/>
      <c r="BRB114" s="307"/>
      <c r="BRC114" s="1546"/>
      <c r="BRD114" s="1547"/>
      <c r="BRE114" s="1547"/>
      <c r="BRF114" s="1548"/>
      <c r="BRG114" s="307"/>
      <c r="BRH114" s="1550"/>
      <c r="BRI114" s="1550"/>
      <c r="BRJ114" s="1550"/>
      <c r="BRK114" s="1550"/>
      <c r="BRL114" s="309"/>
      <c r="BRM114" s="306"/>
      <c r="BRN114" s="1550"/>
      <c r="BRO114" s="1550"/>
      <c r="BRP114" s="1550"/>
      <c r="BRQ114" s="1550"/>
      <c r="BRR114" s="307"/>
      <c r="BRS114" s="1546"/>
      <c r="BRT114" s="1547"/>
      <c r="BRU114" s="1547"/>
      <c r="BRV114" s="1548"/>
      <c r="BRW114" s="307"/>
      <c r="BRX114" s="1568"/>
      <c r="BRY114" s="1569"/>
      <c r="BRZ114" s="1569"/>
      <c r="BSA114" s="1570"/>
      <c r="BSB114" s="308"/>
      <c r="BSC114" s="557"/>
      <c r="BSD114" s="558"/>
      <c r="BSE114" s="558"/>
      <c r="BSF114" s="1568"/>
      <c r="BSG114" s="1569"/>
      <c r="BSH114" s="1569"/>
      <c r="BSI114" s="1570"/>
      <c r="BSJ114" s="558"/>
      <c r="BSK114" s="558"/>
      <c r="BSL114" s="558"/>
      <c r="BSM114" s="558"/>
      <c r="BSN114" s="558"/>
      <c r="BSO114" s="558"/>
      <c r="BSP114" s="558"/>
      <c r="BSQ114" s="558"/>
      <c r="BSR114" s="1546"/>
      <c r="BSS114" s="1547"/>
      <c r="BST114" s="1547"/>
      <c r="BSU114" s="1548"/>
      <c r="BSV114" s="558"/>
      <c r="BSW114" s="558"/>
      <c r="BSX114" s="559"/>
      <c r="BSY114" s="306"/>
      <c r="BSZ114" s="1568"/>
      <c r="BTA114" s="1569"/>
      <c r="BTB114" s="1569"/>
      <c r="BTC114" s="1570"/>
      <c r="BTD114" s="307"/>
      <c r="BTE114" s="1546"/>
      <c r="BTF114" s="1547"/>
      <c r="BTG114" s="1547"/>
      <c r="BTH114" s="1548"/>
      <c r="BTI114" s="307"/>
      <c r="BTJ114" s="1550"/>
      <c r="BTK114" s="1550"/>
      <c r="BTL114" s="1550"/>
      <c r="BTM114" s="1550"/>
      <c r="BTN114" s="309"/>
      <c r="BTO114" s="306"/>
      <c r="BTP114" s="1550"/>
      <c r="BTQ114" s="1550"/>
      <c r="BTR114" s="1550"/>
      <c r="BTS114" s="1550"/>
      <c r="BTT114" s="307"/>
      <c r="BTU114" s="1546"/>
      <c r="BTV114" s="1547"/>
      <c r="BTW114" s="1547"/>
      <c r="BTX114" s="1548"/>
      <c r="BTY114" s="307"/>
      <c r="BTZ114" s="1568"/>
      <c r="BUA114" s="1569"/>
      <c r="BUB114" s="1569"/>
      <c r="BUC114" s="1570"/>
      <c r="BUD114" s="308"/>
      <c r="BUE114" s="557"/>
      <c r="BUF114" s="558"/>
      <c r="BUG114" s="558"/>
      <c r="BUH114" s="1568"/>
      <c r="BUI114" s="1569"/>
      <c r="BUJ114" s="1569"/>
      <c r="BUK114" s="1570"/>
      <c r="BUL114" s="558"/>
      <c r="BUM114" s="558"/>
      <c r="BUN114" s="558"/>
      <c r="BUO114" s="558"/>
      <c r="BUP114" s="558"/>
      <c r="BUQ114" s="558"/>
      <c r="BUR114" s="558"/>
      <c r="BUS114" s="558"/>
      <c r="BUT114" s="1546"/>
      <c r="BUU114" s="1547"/>
      <c r="BUV114" s="1547"/>
      <c r="BUW114" s="1548"/>
      <c r="BUX114" s="558"/>
      <c r="BUY114" s="558"/>
      <c r="BUZ114" s="559"/>
      <c r="BVA114" s="306"/>
      <c r="BVB114" s="1568"/>
      <c r="BVC114" s="1569"/>
      <c r="BVD114" s="1569"/>
      <c r="BVE114" s="1570"/>
      <c r="BVF114" s="307"/>
      <c r="BVG114" s="1546"/>
      <c r="BVH114" s="1547"/>
      <c r="BVI114" s="1547"/>
      <c r="BVJ114" s="1548"/>
      <c r="BVK114" s="307"/>
      <c r="BVL114" s="1550"/>
      <c r="BVM114" s="1550"/>
      <c r="BVN114" s="1550"/>
      <c r="BVO114" s="1550"/>
      <c r="BVP114" s="309"/>
      <c r="BVQ114" s="306"/>
      <c r="BVR114" s="1550"/>
      <c r="BVS114" s="1550"/>
      <c r="BVT114" s="1550"/>
      <c r="BVU114" s="1550"/>
      <c r="BVV114" s="307"/>
      <c r="BVW114" s="1546"/>
      <c r="BVX114" s="1547"/>
      <c r="BVY114" s="1547"/>
      <c r="BVZ114" s="1548"/>
      <c r="BWA114" s="307"/>
      <c r="BWB114" s="1568"/>
      <c r="BWC114" s="1569"/>
      <c r="BWD114" s="1569"/>
      <c r="BWE114" s="1570"/>
      <c r="BWF114" s="308"/>
      <c r="BWG114" s="557"/>
      <c r="BWH114" s="558"/>
      <c r="BWI114" s="558"/>
      <c r="BWJ114" s="1568"/>
      <c r="BWK114" s="1569"/>
      <c r="BWL114" s="1569"/>
      <c r="BWM114" s="1570"/>
      <c r="BWN114" s="558"/>
      <c r="BWO114" s="558"/>
      <c r="BWP114" s="558"/>
      <c r="BWQ114" s="558"/>
      <c r="BWR114" s="558"/>
      <c r="BWS114" s="558"/>
      <c r="BWT114" s="558"/>
      <c r="BWU114" s="558"/>
      <c r="BWV114" s="1546"/>
      <c r="BWW114" s="1547"/>
      <c r="BWX114" s="1547"/>
      <c r="BWY114" s="1548"/>
      <c r="BWZ114" s="558"/>
      <c r="BXA114" s="558"/>
      <c r="BXB114" s="559"/>
      <c r="BXC114" s="306"/>
      <c r="BXD114" s="1568"/>
      <c r="BXE114" s="1569"/>
      <c r="BXF114" s="1569"/>
      <c r="BXG114" s="1570"/>
      <c r="BXH114" s="307"/>
      <c r="BXI114" s="1546"/>
      <c r="BXJ114" s="1547"/>
      <c r="BXK114" s="1547"/>
      <c r="BXL114" s="1548"/>
      <c r="BXM114" s="307"/>
      <c r="BXN114" s="1550"/>
      <c r="BXO114" s="1550"/>
      <c r="BXP114" s="1550"/>
      <c r="BXQ114" s="1550"/>
      <c r="BXR114" s="309"/>
      <c r="BXS114" s="306"/>
      <c r="BXT114" s="1550"/>
      <c r="BXU114" s="1550"/>
      <c r="BXV114" s="1550"/>
      <c r="BXW114" s="1550"/>
      <c r="BXX114" s="307"/>
      <c r="BXY114" s="1546"/>
      <c r="BXZ114" s="1547"/>
      <c r="BYA114" s="1547"/>
      <c r="BYB114" s="1548"/>
      <c r="BYC114" s="307"/>
      <c r="BYD114" s="1568"/>
      <c r="BYE114" s="1569"/>
      <c r="BYF114" s="1569"/>
      <c r="BYG114" s="1570"/>
      <c r="BYH114" s="308"/>
      <c r="BYI114" s="557"/>
      <c r="BYJ114" s="558"/>
      <c r="BYK114" s="558"/>
      <c r="BYL114" s="1568"/>
      <c r="BYM114" s="1569"/>
      <c r="BYN114" s="1569"/>
      <c r="BYO114" s="1570"/>
      <c r="BYP114" s="558"/>
      <c r="BYQ114" s="558"/>
      <c r="BYR114" s="558"/>
      <c r="BYS114" s="558"/>
      <c r="BYT114" s="558"/>
      <c r="BYU114" s="558"/>
      <c r="BYV114" s="558"/>
      <c r="BYW114" s="558"/>
      <c r="BYX114" s="1546"/>
      <c r="BYY114" s="1547"/>
      <c r="BYZ114" s="1547"/>
      <c r="BZA114" s="1548"/>
      <c r="BZB114" s="558"/>
      <c r="BZC114" s="558"/>
      <c r="BZD114" s="559"/>
      <c r="BZE114" s="306"/>
      <c r="BZF114" s="1568"/>
      <c r="BZG114" s="1569"/>
      <c r="BZH114" s="1569"/>
      <c r="BZI114" s="1570"/>
      <c r="BZJ114" s="307"/>
      <c r="BZK114" s="1546"/>
      <c r="BZL114" s="1547"/>
      <c r="BZM114" s="1547"/>
      <c r="BZN114" s="1548"/>
      <c r="BZO114" s="307"/>
      <c r="BZP114" s="1550"/>
      <c r="BZQ114" s="1550"/>
      <c r="BZR114" s="1550"/>
      <c r="BZS114" s="1550"/>
      <c r="BZT114" s="309"/>
      <c r="BZU114" s="306"/>
      <c r="BZV114" s="1550"/>
      <c r="BZW114" s="1550"/>
      <c r="BZX114" s="1550"/>
      <c r="BZY114" s="1550"/>
      <c r="BZZ114" s="307"/>
      <c r="CAA114" s="1546"/>
      <c r="CAB114" s="1547"/>
      <c r="CAC114" s="1547"/>
      <c r="CAD114" s="1548"/>
      <c r="CAE114" s="307"/>
      <c r="CAF114" s="1568"/>
      <c r="CAG114" s="1569"/>
      <c r="CAH114" s="1569"/>
      <c r="CAI114" s="1570"/>
      <c r="CAJ114" s="308"/>
      <c r="CAK114" s="557"/>
      <c r="CAL114" s="558"/>
      <c r="CAM114" s="558"/>
      <c r="CAN114" s="1568"/>
      <c r="CAO114" s="1569"/>
      <c r="CAP114" s="1569"/>
      <c r="CAQ114" s="1570"/>
      <c r="CAR114" s="558"/>
      <c r="CAS114" s="558"/>
      <c r="CAT114" s="558"/>
      <c r="CAU114" s="558"/>
      <c r="CAV114" s="558"/>
      <c r="CAW114" s="558"/>
      <c r="CAX114" s="558"/>
      <c r="CAY114" s="558"/>
      <c r="CAZ114" s="1546"/>
      <c r="CBA114" s="1547"/>
      <c r="CBB114" s="1547"/>
      <c r="CBC114" s="1548"/>
      <c r="CBD114" s="558"/>
      <c r="CBE114" s="558"/>
      <c r="CBF114" s="559"/>
      <c r="CBG114" s="306"/>
      <c r="CBH114" s="1568"/>
      <c r="CBI114" s="1569"/>
      <c r="CBJ114" s="1569"/>
      <c r="CBK114" s="1570"/>
      <c r="CBL114" s="307"/>
      <c r="CBM114" s="1546"/>
      <c r="CBN114" s="1547"/>
      <c r="CBO114" s="1547"/>
      <c r="CBP114" s="1548"/>
      <c r="CBQ114" s="307"/>
      <c r="CBR114" s="1550"/>
      <c r="CBS114" s="1550"/>
      <c r="CBT114" s="1550"/>
      <c r="CBU114" s="1550"/>
      <c r="CBV114" s="309"/>
      <c r="CBW114" s="306"/>
      <c r="CBX114" s="1550"/>
      <c r="CBY114" s="1550"/>
      <c r="CBZ114" s="1550"/>
      <c r="CCA114" s="1550"/>
      <c r="CCB114" s="307"/>
      <c r="CCC114" s="1546"/>
      <c r="CCD114" s="1547"/>
      <c r="CCE114" s="1547"/>
      <c r="CCF114" s="1548"/>
      <c r="CCG114" s="307"/>
      <c r="CCH114" s="1568"/>
      <c r="CCI114" s="1569"/>
      <c r="CCJ114" s="1569"/>
      <c r="CCK114" s="1570"/>
      <c r="CCL114" s="308"/>
      <c r="CCM114" s="557"/>
      <c r="CCN114" s="558"/>
      <c r="CCO114" s="558"/>
      <c r="CCP114" s="1568"/>
      <c r="CCQ114" s="1569"/>
      <c r="CCR114" s="1569"/>
      <c r="CCS114" s="1570"/>
      <c r="CCT114" s="558"/>
      <c r="CCU114" s="558"/>
      <c r="CCV114" s="558"/>
      <c r="CCW114" s="558"/>
      <c r="CCX114" s="558"/>
      <c r="CCY114" s="558"/>
      <c r="CCZ114" s="558"/>
      <c r="CDA114" s="558"/>
      <c r="CDB114" s="1546"/>
      <c r="CDC114" s="1547"/>
      <c r="CDD114" s="1547"/>
      <c r="CDE114" s="1548"/>
      <c r="CDF114" s="558"/>
      <c r="CDG114" s="558"/>
      <c r="CDH114" s="559"/>
      <c r="CDI114" s="306"/>
      <c r="CDJ114" s="1568"/>
      <c r="CDK114" s="1569"/>
      <c r="CDL114" s="1569"/>
      <c r="CDM114" s="1570"/>
      <c r="CDN114" s="307"/>
      <c r="CDO114" s="1546"/>
      <c r="CDP114" s="1547"/>
      <c r="CDQ114" s="1547"/>
      <c r="CDR114" s="1548"/>
      <c r="CDS114" s="307"/>
      <c r="CDT114" s="1550"/>
      <c r="CDU114" s="1550"/>
      <c r="CDV114" s="1550"/>
      <c r="CDW114" s="1550"/>
      <c r="CDX114" s="309"/>
      <c r="CDY114" s="306"/>
      <c r="CDZ114" s="1550"/>
      <c r="CEA114" s="1550"/>
      <c r="CEB114" s="1550"/>
      <c r="CEC114" s="1550"/>
      <c r="CED114" s="307"/>
      <c r="CEE114" s="1546"/>
      <c r="CEF114" s="1547"/>
      <c r="CEG114" s="1547"/>
      <c r="CEH114" s="1548"/>
      <c r="CEI114" s="307"/>
      <c r="CEJ114" s="1568"/>
      <c r="CEK114" s="1569"/>
      <c r="CEL114" s="1569"/>
      <c r="CEM114" s="1570"/>
      <c r="CEN114" s="308"/>
      <c r="CEO114" s="557"/>
      <c r="CEP114" s="558"/>
      <c r="CEQ114" s="558"/>
      <c r="CER114" s="1568"/>
      <c r="CES114" s="1569"/>
      <c r="CET114" s="1569"/>
      <c r="CEU114" s="1570"/>
      <c r="CEV114" s="558"/>
      <c r="CEW114" s="558"/>
      <c r="CEX114" s="558"/>
      <c r="CEY114" s="558"/>
      <c r="CEZ114" s="558"/>
      <c r="CFA114" s="558"/>
      <c r="CFB114" s="558"/>
      <c r="CFC114" s="558"/>
      <c r="CFD114" s="1546"/>
      <c r="CFE114" s="1547"/>
      <c r="CFF114" s="1547"/>
      <c r="CFG114" s="1548"/>
      <c r="CFH114" s="558"/>
      <c r="CFI114" s="558"/>
      <c r="CFJ114" s="559"/>
      <c r="CFK114" s="306"/>
      <c r="CFL114" s="1568"/>
      <c r="CFM114" s="1569"/>
      <c r="CFN114" s="1569"/>
      <c r="CFO114" s="1570"/>
      <c r="CFP114" s="307"/>
      <c r="CFQ114" s="1546"/>
      <c r="CFR114" s="1547"/>
      <c r="CFS114" s="1547"/>
      <c r="CFT114" s="1548"/>
      <c r="CFU114" s="307"/>
      <c r="CFV114" s="1550"/>
      <c r="CFW114" s="1550"/>
      <c r="CFX114" s="1550"/>
      <c r="CFY114" s="1550"/>
      <c r="CFZ114" s="309"/>
      <c r="CGA114" s="306"/>
      <c r="CGB114" s="1550"/>
      <c r="CGC114" s="1550"/>
      <c r="CGD114" s="1550"/>
      <c r="CGE114" s="1550"/>
      <c r="CGF114" s="307"/>
      <c r="CGG114" s="1546"/>
      <c r="CGH114" s="1547"/>
      <c r="CGI114" s="1547"/>
      <c r="CGJ114" s="1548"/>
      <c r="CGK114" s="307"/>
      <c r="CGL114" s="1568"/>
      <c r="CGM114" s="1569"/>
      <c r="CGN114" s="1569"/>
      <c r="CGO114" s="1570"/>
      <c r="CGP114" s="308"/>
      <c r="CGQ114" s="557"/>
      <c r="CGR114" s="558"/>
      <c r="CGS114" s="558"/>
      <c r="CGT114" s="1568"/>
      <c r="CGU114" s="1569"/>
      <c r="CGV114" s="1569"/>
      <c r="CGW114" s="1570"/>
      <c r="CGX114" s="558"/>
      <c r="CGY114" s="558"/>
      <c r="CGZ114" s="558"/>
      <c r="CHA114" s="558"/>
      <c r="CHB114" s="558"/>
      <c r="CHC114" s="558"/>
      <c r="CHD114" s="558"/>
      <c r="CHE114" s="558"/>
      <c r="CHF114" s="1546"/>
      <c r="CHG114" s="1547"/>
      <c r="CHH114" s="1547"/>
      <c r="CHI114" s="1548"/>
      <c r="CHJ114" s="558"/>
      <c r="CHK114" s="558"/>
      <c r="CHL114" s="559"/>
      <c r="CHM114" s="306"/>
      <c r="CHN114" s="1568"/>
      <c r="CHO114" s="1569"/>
      <c r="CHP114" s="1569"/>
      <c r="CHQ114" s="1570"/>
      <c r="CHR114" s="307"/>
      <c r="CHS114" s="1546"/>
      <c r="CHT114" s="1547"/>
      <c r="CHU114" s="1547"/>
      <c r="CHV114" s="1548"/>
      <c r="CHW114" s="307"/>
      <c r="CHX114" s="1550"/>
      <c r="CHY114" s="1550"/>
      <c r="CHZ114" s="1550"/>
      <c r="CIA114" s="1550"/>
      <c r="CIB114" s="309"/>
      <c r="CIC114" s="306"/>
      <c r="CID114" s="1550"/>
      <c r="CIE114" s="1550"/>
      <c r="CIF114" s="1550"/>
      <c r="CIG114" s="1550"/>
      <c r="CIH114" s="307"/>
      <c r="CII114" s="1546"/>
      <c r="CIJ114" s="1547"/>
      <c r="CIK114" s="1547"/>
      <c r="CIL114" s="1548"/>
      <c r="CIM114" s="307"/>
      <c r="CIN114" s="1568"/>
      <c r="CIO114" s="1569"/>
      <c r="CIP114" s="1569"/>
      <c r="CIQ114" s="1570"/>
      <c r="CIR114" s="308"/>
      <c r="CIS114" s="557"/>
      <c r="CIT114" s="558"/>
      <c r="CIU114" s="558"/>
      <c r="CIV114" s="1568"/>
      <c r="CIW114" s="1569"/>
      <c r="CIX114" s="1569"/>
      <c r="CIY114" s="1570"/>
      <c r="CIZ114" s="558"/>
      <c r="CJA114" s="558"/>
      <c r="CJB114" s="558"/>
      <c r="CJC114" s="558"/>
      <c r="CJD114" s="558"/>
      <c r="CJE114" s="558"/>
      <c r="CJF114" s="558"/>
      <c r="CJG114" s="558"/>
      <c r="CJH114" s="1546"/>
      <c r="CJI114" s="1547"/>
      <c r="CJJ114" s="1547"/>
      <c r="CJK114" s="1548"/>
      <c r="CJL114" s="558"/>
      <c r="CJM114" s="558"/>
      <c r="CJN114" s="559"/>
      <c r="CJO114" s="306"/>
      <c r="CJP114" s="1568"/>
      <c r="CJQ114" s="1569"/>
      <c r="CJR114" s="1569"/>
      <c r="CJS114" s="1570"/>
      <c r="CJT114" s="307"/>
      <c r="CJU114" s="1546"/>
      <c r="CJV114" s="1547"/>
      <c r="CJW114" s="1547"/>
      <c r="CJX114" s="1548"/>
      <c r="CJY114" s="307"/>
      <c r="CJZ114" s="1550"/>
      <c r="CKA114" s="1550"/>
      <c r="CKB114" s="1550"/>
      <c r="CKC114" s="1550"/>
      <c r="CKD114" s="309"/>
      <c r="CKE114" s="306"/>
      <c r="CKF114" s="1550"/>
      <c r="CKG114" s="1550"/>
      <c r="CKH114" s="1550"/>
      <c r="CKI114" s="1550"/>
      <c r="CKJ114" s="307"/>
      <c r="CKK114" s="1546"/>
      <c r="CKL114" s="1547"/>
      <c r="CKM114" s="1547"/>
      <c r="CKN114" s="1548"/>
      <c r="CKO114" s="307"/>
      <c r="CKP114" s="1568"/>
      <c r="CKQ114" s="1569"/>
      <c r="CKR114" s="1569"/>
      <c r="CKS114" s="1570"/>
      <c r="CKT114" s="308"/>
      <c r="CKU114" s="557"/>
      <c r="CKV114" s="558"/>
      <c r="CKW114" s="558"/>
      <c r="CKX114" s="1568"/>
      <c r="CKY114" s="1569"/>
      <c r="CKZ114" s="1569"/>
      <c r="CLA114" s="1570"/>
      <c r="CLB114" s="558"/>
      <c r="CLC114" s="558"/>
      <c r="CLD114" s="558"/>
      <c r="CLE114" s="558"/>
      <c r="CLF114" s="558"/>
      <c r="CLG114" s="558"/>
      <c r="CLH114" s="558"/>
      <c r="CLI114" s="558"/>
      <c r="CLJ114" s="1546"/>
      <c r="CLK114" s="1547"/>
      <c r="CLL114" s="1547"/>
      <c r="CLM114" s="1548"/>
      <c r="CLN114" s="558"/>
      <c r="CLO114" s="558"/>
      <c r="CLP114" s="559"/>
      <c r="CLQ114" s="306"/>
      <c r="CLR114" s="1568"/>
      <c r="CLS114" s="1569"/>
      <c r="CLT114" s="1569"/>
      <c r="CLU114" s="1570"/>
      <c r="CLV114" s="307"/>
      <c r="CLW114" s="1546"/>
      <c r="CLX114" s="1547"/>
      <c r="CLY114" s="1547"/>
      <c r="CLZ114" s="1548"/>
      <c r="CMA114" s="307"/>
      <c r="CMB114" s="1550"/>
      <c r="CMC114" s="1550"/>
      <c r="CMD114" s="1550"/>
      <c r="CME114" s="1550"/>
      <c r="CMF114" s="309"/>
      <c r="CMG114" s="306"/>
      <c r="CMH114" s="1550"/>
      <c r="CMI114" s="1550"/>
      <c r="CMJ114" s="1550"/>
      <c r="CMK114" s="1550"/>
      <c r="CML114" s="307"/>
      <c r="CMM114" s="1546"/>
      <c r="CMN114" s="1547"/>
      <c r="CMO114" s="1547"/>
      <c r="CMP114" s="1548"/>
      <c r="CMQ114" s="307"/>
      <c r="CMR114" s="1568"/>
      <c r="CMS114" s="1569"/>
      <c r="CMT114" s="1569"/>
      <c r="CMU114" s="1570"/>
      <c r="CMV114" s="308"/>
      <c r="CMW114" s="557"/>
      <c r="CMX114" s="558"/>
      <c r="CMY114" s="558"/>
      <c r="CMZ114" s="1568"/>
      <c r="CNA114" s="1569"/>
      <c r="CNB114" s="1569"/>
      <c r="CNC114" s="1570"/>
      <c r="CND114" s="558"/>
      <c r="CNE114" s="558"/>
      <c r="CNF114" s="558"/>
      <c r="CNG114" s="558"/>
      <c r="CNH114" s="558"/>
      <c r="CNI114" s="558"/>
      <c r="CNJ114" s="558"/>
      <c r="CNK114" s="558"/>
      <c r="CNL114" s="1546"/>
      <c r="CNM114" s="1547"/>
      <c r="CNN114" s="1547"/>
      <c r="CNO114" s="1548"/>
      <c r="CNP114" s="558"/>
      <c r="CNQ114" s="558"/>
      <c r="CNR114" s="559"/>
      <c r="CNS114" s="306"/>
      <c r="CNT114" s="1568"/>
      <c r="CNU114" s="1569"/>
      <c r="CNV114" s="1569"/>
      <c r="CNW114" s="1570"/>
      <c r="CNX114" s="307"/>
      <c r="CNY114" s="1546"/>
      <c r="CNZ114" s="1547"/>
      <c r="COA114" s="1547"/>
      <c r="COB114" s="1548"/>
      <c r="COC114" s="307"/>
      <c r="COD114" s="1550"/>
      <c r="COE114" s="1550"/>
      <c r="COF114" s="1550"/>
      <c r="COG114" s="1550"/>
      <c r="COH114" s="309"/>
      <c r="COI114" s="306"/>
      <c r="COJ114" s="1550"/>
      <c r="COK114" s="1550"/>
      <c r="COL114" s="1550"/>
      <c r="COM114" s="1550"/>
      <c r="CON114" s="307"/>
      <c r="COO114" s="1546"/>
      <c r="COP114" s="1547"/>
      <c r="COQ114" s="1547"/>
      <c r="COR114" s="1548"/>
      <c r="COS114" s="307"/>
      <c r="COT114" s="1568"/>
      <c r="COU114" s="1569"/>
      <c r="COV114" s="1569"/>
      <c r="COW114" s="1570"/>
      <c r="COX114" s="308"/>
      <c r="COY114" s="557"/>
      <c r="COZ114" s="558"/>
      <c r="CPA114" s="558"/>
      <c r="CPB114" s="1568"/>
      <c r="CPC114" s="1569"/>
      <c r="CPD114" s="1569"/>
      <c r="CPE114" s="1570"/>
      <c r="CPF114" s="558"/>
      <c r="CPG114" s="558"/>
      <c r="CPH114" s="558"/>
      <c r="CPI114" s="558"/>
      <c r="CPJ114" s="558"/>
      <c r="CPK114" s="558"/>
      <c r="CPL114" s="558"/>
      <c r="CPM114" s="558"/>
      <c r="CPN114" s="1546"/>
      <c r="CPO114" s="1547"/>
      <c r="CPP114" s="1547"/>
      <c r="CPQ114" s="1548"/>
      <c r="CPR114" s="558"/>
      <c r="CPS114" s="558"/>
      <c r="CPT114" s="559"/>
      <c r="CPU114" s="306"/>
      <c r="CPV114" s="1568"/>
      <c r="CPW114" s="1569"/>
      <c r="CPX114" s="1569"/>
      <c r="CPY114" s="1570"/>
      <c r="CPZ114" s="307"/>
      <c r="CQA114" s="1546"/>
      <c r="CQB114" s="1547"/>
      <c r="CQC114" s="1547"/>
      <c r="CQD114" s="1548"/>
      <c r="CQE114" s="307"/>
      <c r="CQF114" s="1550"/>
      <c r="CQG114" s="1550"/>
      <c r="CQH114" s="1550"/>
      <c r="CQI114" s="1550"/>
      <c r="CQJ114" s="309"/>
      <c r="CQK114" s="306"/>
      <c r="CQL114" s="1550"/>
      <c r="CQM114" s="1550"/>
      <c r="CQN114" s="1550"/>
      <c r="CQO114" s="1550"/>
      <c r="CQP114" s="307"/>
      <c r="CQQ114" s="1546"/>
      <c r="CQR114" s="1547"/>
      <c r="CQS114" s="1547"/>
      <c r="CQT114" s="1548"/>
      <c r="CQU114" s="307"/>
      <c r="CQV114" s="1568"/>
      <c r="CQW114" s="1569"/>
      <c r="CQX114" s="1569"/>
      <c r="CQY114" s="1570"/>
      <c r="CQZ114" s="308"/>
      <c r="CRA114" s="557"/>
      <c r="CRB114" s="558"/>
      <c r="CRC114" s="558"/>
      <c r="CRD114" s="1568"/>
      <c r="CRE114" s="1569"/>
      <c r="CRF114" s="1569"/>
      <c r="CRG114" s="1570"/>
      <c r="CRH114" s="558"/>
      <c r="CRI114" s="558"/>
      <c r="CRJ114" s="558"/>
      <c r="CRK114" s="558"/>
      <c r="CRL114" s="558"/>
      <c r="CRM114" s="558"/>
      <c r="CRN114" s="558"/>
      <c r="CRO114" s="558"/>
      <c r="CRP114" s="1546"/>
      <c r="CRQ114" s="1547"/>
      <c r="CRR114" s="1547"/>
      <c r="CRS114" s="1548"/>
      <c r="CRT114" s="558"/>
      <c r="CRU114" s="558"/>
      <c r="CRV114" s="559"/>
      <c r="CRW114" s="306"/>
      <c r="CRX114" s="1568"/>
      <c r="CRY114" s="1569"/>
      <c r="CRZ114" s="1569"/>
      <c r="CSA114" s="1570"/>
      <c r="CSB114" s="307"/>
      <c r="CSC114" s="1546"/>
      <c r="CSD114" s="1547"/>
      <c r="CSE114" s="1547"/>
      <c r="CSF114" s="1548"/>
      <c r="CSG114" s="307"/>
      <c r="CSH114" s="1550"/>
      <c r="CSI114" s="1550"/>
      <c r="CSJ114" s="1550"/>
      <c r="CSK114" s="1550"/>
      <c r="CSL114" s="309"/>
      <c r="CSM114" s="306"/>
      <c r="CSN114" s="1550"/>
      <c r="CSO114" s="1550"/>
      <c r="CSP114" s="1550"/>
      <c r="CSQ114" s="1550"/>
      <c r="CSR114" s="307"/>
      <c r="CSS114" s="1546"/>
      <c r="CST114" s="1547"/>
      <c r="CSU114" s="1547"/>
      <c r="CSV114" s="1548"/>
      <c r="CSW114" s="307"/>
      <c r="CSX114" s="1568"/>
      <c r="CSY114" s="1569"/>
      <c r="CSZ114" s="1569"/>
      <c r="CTA114" s="1570"/>
      <c r="CTB114" s="308"/>
      <c r="CTC114" s="557"/>
      <c r="CTD114" s="558"/>
      <c r="CTE114" s="558"/>
      <c r="CTF114" s="1568"/>
      <c r="CTG114" s="1569"/>
      <c r="CTH114" s="1569"/>
      <c r="CTI114" s="1570"/>
      <c r="CTJ114" s="558"/>
      <c r="CTK114" s="558"/>
      <c r="CTL114" s="558"/>
      <c r="CTM114" s="558"/>
      <c r="CTN114" s="558"/>
      <c r="CTO114" s="558"/>
      <c r="CTP114" s="558"/>
      <c r="CTQ114" s="558"/>
      <c r="CTR114" s="1546"/>
      <c r="CTS114" s="1547"/>
      <c r="CTT114" s="1547"/>
      <c r="CTU114" s="1548"/>
      <c r="CTV114" s="558"/>
      <c r="CTW114" s="558"/>
      <c r="CTX114" s="559"/>
      <c r="CTY114" s="306"/>
      <c r="CTZ114" s="1568"/>
      <c r="CUA114" s="1569"/>
      <c r="CUB114" s="1569"/>
      <c r="CUC114" s="1570"/>
      <c r="CUD114" s="307"/>
      <c r="CUE114" s="1546"/>
      <c r="CUF114" s="1547"/>
      <c r="CUG114" s="1547"/>
      <c r="CUH114" s="1548"/>
      <c r="CUI114" s="307"/>
      <c r="CUJ114" s="1550"/>
      <c r="CUK114" s="1550"/>
      <c r="CUL114" s="1550"/>
      <c r="CUM114" s="1550"/>
      <c r="CUN114" s="309"/>
      <c r="CUO114" s="306"/>
      <c r="CUP114" s="1550"/>
      <c r="CUQ114" s="1550"/>
      <c r="CUR114" s="1550"/>
      <c r="CUS114" s="1550"/>
      <c r="CUT114" s="307"/>
      <c r="CUU114" s="1546"/>
      <c r="CUV114" s="1547"/>
      <c r="CUW114" s="1547"/>
      <c r="CUX114" s="1548"/>
      <c r="CUY114" s="307"/>
      <c r="CUZ114" s="1568"/>
      <c r="CVA114" s="1569"/>
      <c r="CVB114" s="1569"/>
      <c r="CVC114" s="1570"/>
      <c r="CVD114" s="308"/>
      <c r="CVE114" s="306"/>
      <c r="CVF114" s="1550"/>
      <c r="CVG114" s="1550"/>
      <c r="CVH114" s="1550"/>
      <c r="CVI114" s="1550"/>
      <c r="CVJ114" s="307"/>
      <c r="CVK114" s="1546"/>
      <c r="CVL114" s="1547"/>
      <c r="CVM114" s="1547"/>
      <c r="CVN114" s="1548"/>
      <c r="CVO114" s="307"/>
      <c r="CVP114" s="1568"/>
      <c r="CVQ114" s="1569"/>
      <c r="CVR114" s="1569"/>
      <c r="CVS114" s="1570"/>
      <c r="CVT114" s="308"/>
      <c r="CVU114" s="306"/>
      <c r="CVV114" s="1550"/>
      <c r="CVW114" s="1550"/>
      <c r="CVX114" s="1550"/>
      <c r="CVY114" s="1550"/>
      <c r="CVZ114" s="307"/>
      <c r="CWA114" s="1546"/>
      <c r="CWB114" s="1547"/>
      <c r="CWC114" s="1547"/>
      <c r="CWD114" s="1548"/>
      <c r="CWE114" s="307"/>
      <c r="CWF114" s="1568"/>
      <c r="CWG114" s="1569"/>
      <c r="CWH114" s="1569"/>
      <c r="CWI114" s="1570"/>
      <c r="CWJ114" s="308"/>
      <c r="CWK114" s="557"/>
      <c r="CWL114" s="558"/>
      <c r="CWM114" s="558"/>
      <c r="CWN114" s="1568"/>
      <c r="CWO114" s="1569"/>
      <c r="CWP114" s="1569"/>
      <c r="CWQ114" s="1570"/>
      <c r="CWR114" s="558"/>
      <c r="CWS114" s="558"/>
      <c r="CWT114" s="558"/>
      <c r="CWU114" s="558"/>
      <c r="CWV114" s="558"/>
      <c r="CWW114" s="558"/>
      <c r="CWX114" s="558"/>
      <c r="CWY114" s="558"/>
      <c r="CWZ114" s="1546"/>
      <c r="CXA114" s="1547"/>
      <c r="CXB114" s="1547"/>
      <c r="CXC114" s="1548"/>
      <c r="CXD114" s="558"/>
      <c r="CXE114" s="558"/>
      <c r="CXF114" s="559"/>
      <c r="CXG114" s="306"/>
      <c r="CXH114" s="1568"/>
      <c r="CXI114" s="1569"/>
      <c r="CXJ114" s="1569"/>
      <c r="CXK114" s="1570"/>
      <c r="CXL114" s="307"/>
      <c r="CXM114" s="1546"/>
      <c r="CXN114" s="1547"/>
      <c r="CXO114" s="1547"/>
      <c r="CXP114" s="1548"/>
      <c r="CXQ114" s="307"/>
      <c r="CXR114" s="1550"/>
      <c r="CXS114" s="1550"/>
      <c r="CXT114" s="1550"/>
      <c r="CXU114" s="1550"/>
      <c r="CXV114" s="309"/>
      <c r="CXW114" s="306"/>
      <c r="CXX114" s="1568"/>
      <c r="CXY114" s="1569"/>
      <c r="CXZ114" s="1569"/>
      <c r="CYA114" s="1570"/>
      <c r="CYB114" s="307"/>
      <c r="CYC114" s="1546"/>
      <c r="CYD114" s="1547"/>
      <c r="CYE114" s="1547"/>
      <c r="CYF114" s="1548"/>
      <c r="CYG114" s="307"/>
      <c r="CYH114" s="1550"/>
      <c r="CYI114" s="1550"/>
      <c r="CYJ114" s="1550"/>
      <c r="CYK114" s="1550"/>
      <c r="CYL114" s="309"/>
      <c r="CYM114" s="306"/>
      <c r="CYN114" s="1550"/>
      <c r="CYO114" s="1550"/>
      <c r="CYP114" s="1550"/>
      <c r="CYQ114" s="1550"/>
      <c r="CYR114" s="307"/>
      <c r="CYS114" s="1546"/>
      <c r="CYT114" s="1547"/>
      <c r="CYU114" s="1547"/>
      <c r="CYV114" s="1548"/>
      <c r="CYW114" s="307"/>
      <c r="CYX114" s="1568"/>
      <c r="CYY114" s="1569"/>
      <c r="CYZ114" s="1569"/>
      <c r="CZA114" s="1570"/>
      <c r="CZB114" s="308"/>
      <c r="CZC114" s="306"/>
      <c r="CZD114" s="1550"/>
      <c r="CZE114" s="1550"/>
      <c r="CZF114" s="1550"/>
      <c r="CZG114" s="1550"/>
      <c r="CZH114" s="307"/>
      <c r="CZI114" s="1546"/>
      <c r="CZJ114" s="1547"/>
      <c r="CZK114" s="1547"/>
      <c r="CZL114" s="1548"/>
      <c r="CZM114" s="307"/>
      <c r="CZN114" s="1568"/>
      <c r="CZO114" s="1569"/>
      <c r="CZP114" s="1569"/>
      <c r="CZQ114" s="1570"/>
      <c r="CZR114" s="308"/>
      <c r="CZS114" s="306"/>
      <c r="CZT114" s="1550"/>
      <c r="CZU114" s="1550"/>
      <c r="CZV114" s="1550"/>
      <c r="CZW114" s="1550"/>
      <c r="CZX114" s="307"/>
      <c r="CZY114" s="1546"/>
      <c r="CZZ114" s="1547"/>
      <c r="DAA114" s="1547"/>
      <c r="DAB114" s="1548"/>
      <c r="DAC114" s="307"/>
      <c r="DAD114" s="1568"/>
      <c r="DAE114" s="1569"/>
      <c r="DAF114" s="1569"/>
      <c r="DAG114" s="1570"/>
      <c r="DAH114" s="308"/>
      <c r="DAI114" s="557"/>
      <c r="DAJ114" s="558"/>
      <c r="DAK114" s="558"/>
      <c r="DAL114" s="1568"/>
      <c r="DAM114" s="1569"/>
      <c r="DAN114" s="1569"/>
      <c r="DAO114" s="1570"/>
      <c r="DAP114" s="558"/>
      <c r="DAQ114" s="558"/>
      <c r="DAR114" s="558"/>
      <c r="DAS114" s="558"/>
      <c r="DAT114" s="558"/>
      <c r="DAU114" s="558"/>
      <c r="DAV114" s="558"/>
      <c r="DAW114" s="558"/>
      <c r="DAX114" s="1546"/>
      <c r="DAY114" s="1547"/>
      <c r="DAZ114" s="1547"/>
      <c r="DBA114" s="1548"/>
      <c r="DBB114" s="558"/>
      <c r="DBC114" s="558"/>
      <c r="DBD114" s="559"/>
      <c r="DBE114" s="306"/>
      <c r="DBF114" s="1568"/>
      <c r="DBG114" s="1569"/>
      <c r="DBH114" s="1569"/>
      <c r="DBI114" s="1570"/>
      <c r="DBJ114" s="307"/>
      <c r="DBK114" s="1546"/>
      <c r="DBL114" s="1547"/>
      <c r="DBM114" s="1547"/>
      <c r="DBN114" s="1548"/>
      <c r="DBO114" s="307"/>
      <c r="DBP114" s="1550"/>
      <c r="DBQ114" s="1550"/>
      <c r="DBR114" s="1550"/>
      <c r="DBS114" s="1550"/>
      <c r="DBT114" s="309"/>
      <c r="DBU114" s="306"/>
      <c r="DBV114" s="1550"/>
      <c r="DBW114" s="1550"/>
      <c r="DBX114" s="1550"/>
      <c r="DBY114" s="1550"/>
      <c r="DBZ114" s="307"/>
      <c r="DCA114" s="1546"/>
      <c r="DCB114" s="1547"/>
      <c r="DCC114" s="1547"/>
      <c r="DCD114" s="1548"/>
      <c r="DCE114" s="307"/>
      <c r="DCF114" s="1568"/>
      <c r="DCG114" s="1569"/>
      <c r="DCH114" s="1569"/>
      <c r="DCI114" s="1570"/>
      <c r="DCJ114" s="308"/>
      <c r="DCK114" s="306"/>
      <c r="DCL114" s="1550"/>
      <c r="DCM114" s="1550"/>
      <c r="DCN114" s="1550"/>
      <c r="DCO114" s="1550"/>
      <c r="DCP114" s="307"/>
      <c r="DCQ114" s="1546"/>
      <c r="DCR114" s="1547"/>
      <c r="DCS114" s="1547"/>
      <c r="DCT114" s="1548"/>
      <c r="DCU114" s="307"/>
      <c r="DCV114" s="1568"/>
      <c r="DCW114" s="1569"/>
      <c r="DCX114" s="1569"/>
      <c r="DCY114" s="1570"/>
      <c r="DCZ114" s="308"/>
      <c r="DDA114" s="306"/>
      <c r="DDB114" s="1550"/>
      <c r="DDC114" s="1550"/>
      <c r="DDD114" s="1550"/>
      <c r="DDE114" s="1550"/>
      <c r="DDF114" s="307"/>
      <c r="DDG114" s="1546"/>
      <c r="DDH114" s="1547"/>
      <c r="DDI114" s="1547"/>
      <c r="DDJ114" s="1548"/>
      <c r="DDK114" s="307"/>
      <c r="DDL114" s="1568"/>
      <c r="DDM114" s="1569"/>
      <c r="DDN114" s="1569"/>
      <c r="DDO114" s="1570"/>
      <c r="DDP114" s="308"/>
      <c r="DDQ114" s="557"/>
      <c r="DDR114" s="558"/>
      <c r="DDS114" s="558"/>
      <c r="DDT114" s="1568"/>
      <c r="DDU114" s="1569"/>
      <c r="DDV114" s="1569"/>
      <c r="DDW114" s="1570"/>
      <c r="DDX114" s="558"/>
      <c r="DDY114" s="558"/>
      <c r="DDZ114" s="558"/>
      <c r="DEA114" s="558"/>
      <c r="DEB114" s="558"/>
      <c r="DEC114" s="558"/>
      <c r="DED114" s="558"/>
      <c r="DEE114" s="558"/>
      <c r="DEF114" s="1546"/>
      <c r="DEG114" s="1547"/>
      <c r="DEH114" s="1547"/>
      <c r="DEI114" s="1548"/>
      <c r="DEJ114" s="558"/>
      <c r="DEK114" s="558"/>
      <c r="DEL114" s="559"/>
      <c r="DEM114" s="306"/>
      <c r="DEN114" s="1568"/>
      <c r="DEO114" s="1569"/>
      <c r="DEP114" s="1569"/>
      <c r="DEQ114" s="1570"/>
      <c r="DER114" s="307"/>
      <c r="DES114" s="1546"/>
      <c r="DET114" s="1547"/>
      <c r="DEU114" s="1547"/>
      <c r="DEV114" s="1548"/>
      <c r="DEW114" s="307"/>
      <c r="DEX114" s="1550"/>
      <c r="DEY114" s="1550"/>
      <c r="DEZ114" s="1550"/>
      <c r="DFA114" s="1550"/>
      <c r="DFB114" s="309"/>
      <c r="DFC114" s="306"/>
      <c r="DFD114" s="1550"/>
      <c r="DFE114" s="1550"/>
      <c r="DFF114" s="1550"/>
      <c r="DFG114" s="1550"/>
      <c r="DFH114" s="307"/>
      <c r="DFI114" s="1546"/>
      <c r="DFJ114" s="1547"/>
      <c r="DFK114" s="1547"/>
      <c r="DFL114" s="1548"/>
      <c r="DFM114" s="307"/>
      <c r="DFN114" s="1568"/>
      <c r="DFO114" s="1569"/>
      <c r="DFP114" s="1569"/>
      <c r="DFQ114" s="1570"/>
      <c r="DFR114" s="308"/>
      <c r="DFS114" s="306"/>
      <c r="DFT114" s="1550"/>
      <c r="DFU114" s="1550"/>
      <c r="DFV114" s="1550"/>
      <c r="DFW114" s="1550"/>
      <c r="DFX114" s="307"/>
      <c r="DFY114" s="1546"/>
      <c r="DFZ114" s="1547"/>
      <c r="DGA114" s="1547"/>
      <c r="DGB114" s="1548"/>
      <c r="DGC114" s="307"/>
      <c r="DGD114" s="1568"/>
      <c r="DGE114" s="1569"/>
      <c r="DGF114" s="1569"/>
      <c r="DGG114" s="1570"/>
      <c r="DGH114" s="308"/>
      <c r="DGI114" s="306"/>
      <c r="DGJ114" s="1550"/>
      <c r="DGK114" s="1550"/>
      <c r="DGL114" s="1550"/>
      <c r="DGM114" s="1550"/>
      <c r="DGN114" s="307"/>
      <c r="DGO114" s="1546"/>
      <c r="DGP114" s="1547"/>
      <c r="DGQ114" s="1547"/>
      <c r="DGR114" s="1548"/>
      <c r="DGS114" s="307"/>
      <c r="DGT114" s="1568"/>
      <c r="DGU114" s="1569"/>
      <c r="DGV114" s="1569"/>
      <c r="DGW114" s="1570"/>
      <c r="DGX114" s="308"/>
      <c r="DGY114" s="557"/>
      <c r="DGZ114" s="558"/>
      <c r="DHA114" s="558"/>
      <c r="DHB114" s="1568"/>
      <c r="DHC114" s="1569"/>
      <c r="DHD114" s="1569"/>
      <c r="DHE114" s="1570"/>
      <c r="DHF114" s="558"/>
      <c r="DHG114" s="558"/>
      <c r="DHH114" s="558"/>
      <c r="DHI114" s="558"/>
      <c r="DHJ114" s="558"/>
      <c r="DHK114" s="558"/>
      <c r="DHL114" s="558"/>
      <c r="DHM114" s="558"/>
      <c r="DHN114" s="1546"/>
      <c r="DHO114" s="1547"/>
      <c r="DHP114" s="1547"/>
      <c r="DHQ114" s="1548"/>
      <c r="DHR114" s="558"/>
      <c r="DHS114" s="558"/>
      <c r="DHT114" s="559"/>
      <c r="DHU114" s="306"/>
      <c r="DHV114" s="1568"/>
      <c r="DHW114" s="1569"/>
      <c r="DHX114" s="1569"/>
      <c r="DHY114" s="1570"/>
      <c r="DHZ114" s="307"/>
      <c r="DIA114" s="1546"/>
      <c r="DIB114" s="1547"/>
      <c r="DIC114" s="1547"/>
      <c r="DID114" s="1548"/>
      <c r="DIE114" s="307"/>
      <c r="DIF114" s="1550"/>
      <c r="DIG114" s="1550"/>
      <c r="DIH114" s="1550"/>
      <c r="DII114" s="1550"/>
      <c r="DIJ114" s="309"/>
      <c r="DIK114" s="306"/>
      <c r="DIL114" s="1550"/>
      <c r="DIM114" s="1550"/>
      <c r="DIN114" s="1550"/>
      <c r="DIO114" s="1550"/>
      <c r="DIP114" s="307"/>
      <c r="DIQ114" s="1546"/>
      <c r="DIR114" s="1547"/>
      <c r="DIS114" s="1547"/>
      <c r="DIT114" s="1548"/>
      <c r="DIU114" s="307"/>
      <c r="DIV114" s="1568"/>
      <c r="DIW114" s="1569"/>
      <c r="DIX114" s="1569"/>
      <c r="DIY114" s="1570"/>
      <c r="DIZ114" s="308"/>
      <c r="DJA114" s="306"/>
      <c r="DJB114" s="1550"/>
      <c r="DJC114" s="1550"/>
      <c r="DJD114" s="1550"/>
      <c r="DJE114" s="1550"/>
      <c r="DJF114" s="307"/>
      <c r="DJG114" s="1546"/>
      <c r="DJH114" s="1547"/>
      <c r="DJI114" s="1547"/>
      <c r="DJJ114" s="1548"/>
      <c r="DJK114" s="307"/>
      <c r="DJL114" s="1568"/>
      <c r="DJM114" s="1569"/>
      <c r="DJN114" s="1569"/>
      <c r="DJO114" s="1570"/>
      <c r="DJP114" s="308"/>
      <c r="DJQ114" s="306"/>
      <c r="DJR114" s="1550"/>
      <c r="DJS114" s="1550"/>
      <c r="DJT114" s="1550"/>
      <c r="DJU114" s="1550"/>
      <c r="DJV114" s="307"/>
      <c r="DJW114" s="1546"/>
      <c r="DJX114" s="1547"/>
      <c r="DJY114" s="1547"/>
      <c r="DJZ114" s="1548"/>
      <c r="DKA114" s="307"/>
      <c r="DKB114" s="1568"/>
      <c r="DKC114" s="1569"/>
      <c r="DKD114" s="1569"/>
      <c r="DKE114" s="1570"/>
      <c r="DKF114" s="308"/>
      <c r="DKG114" s="557"/>
      <c r="DKH114" s="558"/>
      <c r="DKI114" s="558"/>
      <c r="DKJ114" s="1568"/>
      <c r="DKK114" s="1569"/>
      <c r="DKL114" s="1569"/>
      <c r="DKM114" s="1570"/>
      <c r="DKN114" s="558"/>
      <c r="DKO114" s="558"/>
      <c r="DKP114" s="558"/>
      <c r="DKQ114" s="558"/>
      <c r="DKR114" s="558"/>
      <c r="DKS114" s="558"/>
      <c r="DKT114" s="558"/>
      <c r="DKU114" s="558"/>
      <c r="DKV114" s="1546"/>
      <c r="DKW114" s="1547"/>
      <c r="DKX114" s="1547"/>
      <c r="DKY114" s="1548"/>
      <c r="DKZ114" s="558"/>
      <c r="DLA114" s="558"/>
      <c r="DLB114" s="559"/>
      <c r="DLC114" s="306"/>
      <c r="DLD114" s="1568"/>
      <c r="DLE114" s="1569"/>
      <c r="DLF114" s="1569"/>
      <c r="DLG114" s="1570"/>
      <c r="DLH114" s="307"/>
      <c r="DLI114" s="1546"/>
      <c r="DLJ114" s="1547"/>
      <c r="DLK114" s="1547"/>
      <c r="DLL114" s="1548"/>
      <c r="DLM114" s="307"/>
      <c r="DLN114" s="1550"/>
      <c r="DLO114" s="1550"/>
      <c r="DLP114" s="1550"/>
      <c r="DLQ114" s="1550"/>
      <c r="DLR114" s="309"/>
      <c r="DLS114" s="306"/>
      <c r="DLT114" s="1550"/>
      <c r="DLU114" s="1550"/>
      <c r="DLV114" s="1550"/>
      <c r="DLW114" s="1550"/>
      <c r="DLX114" s="307"/>
      <c r="DLY114" s="1546"/>
      <c r="DLZ114" s="1547"/>
      <c r="DMA114" s="1547"/>
      <c r="DMB114" s="1548"/>
      <c r="DMC114" s="307"/>
      <c r="DMD114" s="1568"/>
      <c r="DME114" s="1569"/>
      <c r="DMF114" s="1569"/>
      <c r="DMG114" s="1570"/>
      <c r="DMH114" s="308"/>
      <c r="DMI114" s="306"/>
      <c r="DMJ114" s="1550"/>
      <c r="DMK114" s="1550"/>
      <c r="DML114" s="1550"/>
      <c r="DMM114" s="1550"/>
      <c r="DMN114" s="307"/>
      <c r="DMO114" s="1546"/>
      <c r="DMP114" s="1547"/>
      <c r="DMQ114" s="1547"/>
      <c r="DMR114" s="1548"/>
      <c r="DMS114" s="307"/>
      <c r="DMT114" s="1568"/>
      <c r="DMU114" s="1569"/>
      <c r="DMV114" s="1569"/>
      <c r="DMW114" s="1570"/>
      <c r="DMX114" s="308"/>
      <c r="DMY114" s="306"/>
      <c r="DMZ114" s="1550"/>
      <c r="DNA114" s="1550"/>
      <c r="DNB114" s="1550"/>
      <c r="DNC114" s="1550"/>
      <c r="DND114" s="307"/>
      <c r="DNE114" s="1546"/>
      <c r="DNF114" s="1547"/>
      <c r="DNG114" s="1547"/>
      <c r="DNH114" s="1548"/>
      <c r="DNI114" s="307"/>
      <c r="DNJ114" s="1568"/>
      <c r="DNK114" s="1569"/>
      <c r="DNL114" s="1569"/>
      <c r="DNM114" s="1570"/>
      <c r="DNN114" s="308"/>
      <c r="DNO114" s="557"/>
      <c r="DNP114" s="558"/>
      <c r="DNQ114" s="558"/>
      <c r="DNR114" s="1568"/>
      <c r="DNS114" s="1569"/>
      <c r="DNT114" s="1569"/>
      <c r="DNU114" s="1570"/>
      <c r="DNV114" s="558"/>
      <c r="DNW114" s="558"/>
      <c r="DNX114" s="558"/>
      <c r="DNY114" s="558"/>
      <c r="DNZ114" s="558"/>
      <c r="DOA114" s="558"/>
      <c r="DOB114" s="558"/>
      <c r="DOC114" s="558"/>
      <c r="DOD114" s="1546"/>
      <c r="DOE114" s="1547"/>
      <c r="DOF114" s="1547"/>
      <c r="DOG114" s="1548"/>
      <c r="DOH114" s="558"/>
      <c r="DOI114" s="558"/>
      <c r="DOJ114" s="559"/>
      <c r="DOK114" s="306"/>
      <c r="DOL114" s="1568"/>
      <c r="DOM114" s="1569"/>
      <c r="DON114" s="1569"/>
      <c r="DOO114" s="1570"/>
      <c r="DOP114" s="307"/>
      <c r="DOQ114" s="1546"/>
      <c r="DOR114" s="1547"/>
      <c r="DOS114" s="1547"/>
      <c r="DOT114" s="1548"/>
      <c r="DOU114" s="307"/>
      <c r="DOV114" s="1550"/>
      <c r="DOW114" s="1550"/>
      <c r="DOX114" s="1550"/>
      <c r="DOY114" s="1550"/>
      <c r="DOZ114" s="309"/>
      <c r="DPA114" s="306"/>
      <c r="DPB114" s="1568"/>
      <c r="DPC114" s="1569"/>
      <c r="DPD114" s="1569"/>
      <c r="DPE114" s="1570"/>
      <c r="DPF114" s="307"/>
      <c r="DPG114" s="1546"/>
      <c r="DPH114" s="1547"/>
      <c r="DPI114" s="1547"/>
      <c r="DPJ114" s="1548"/>
      <c r="DPK114" s="307"/>
      <c r="DPL114" s="1550"/>
      <c r="DPM114" s="1550"/>
      <c r="DPN114" s="1550"/>
      <c r="DPO114" s="1550"/>
      <c r="DPP114" s="309"/>
      <c r="DPQ114" s="306"/>
      <c r="DPR114" s="1568"/>
      <c r="DPS114" s="1569"/>
      <c r="DPT114" s="1569"/>
      <c r="DPU114" s="1570"/>
      <c r="DPV114" s="307"/>
      <c r="DPW114" s="1546"/>
      <c r="DPX114" s="1547"/>
      <c r="DPY114" s="1547"/>
      <c r="DPZ114" s="1548"/>
      <c r="DQA114" s="307"/>
      <c r="DQB114" s="1550"/>
      <c r="DQC114" s="1550"/>
      <c r="DQD114" s="1550"/>
      <c r="DQE114" s="1550"/>
      <c r="DQF114" s="309"/>
      <c r="DQG114" s="365"/>
      <c r="DQH114" s="1550"/>
      <c r="DQI114" s="1550"/>
      <c r="DQJ114" s="1550"/>
      <c r="DQK114" s="1550"/>
      <c r="DQL114" s="366"/>
      <c r="DQM114" s="1546"/>
      <c r="DQN114" s="1547"/>
      <c r="DQO114" s="1547"/>
      <c r="DQP114" s="1548"/>
      <c r="DQQ114" s="366"/>
      <c r="DQR114" s="1568"/>
      <c r="DQS114" s="1569"/>
      <c r="DQT114" s="1569"/>
      <c r="DQU114" s="1570"/>
      <c r="DQV114" s="367"/>
      <c r="DQW114" s="306"/>
      <c r="DQX114" s="1550"/>
      <c r="DQY114" s="1550"/>
      <c r="DQZ114" s="1550"/>
      <c r="DRA114" s="1550"/>
      <c r="DRB114" s="307"/>
      <c r="DRC114" s="1546"/>
      <c r="DRD114" s="1547"/>
      <c r="DRE114" s="1547"/>
      <c r="DRF114" s="1548"/>
      <c r="DRG114" s="307"/>
      <c r="DRH114" s="1568"/>
      <c r="DRI114" s="1569"/>
      <c r="DRJ114" s="1569"/>
      <c r="DRK114" s="1570"/>
      <c r="DRL114" s="308"/>
      <c r="DRM114" s="557"/>
      <c r="DRN114" s="558"/>
      <c r="DRO114" s="558"/>
      <c r="DRP114" s="1568"/>
      <c r="DRQ114" s="1569"/>
      <c r="DRR114" s="1569"/>
      <c r="DRS114" s="1570"/>
      <c r="DRT114" s="558"/>
      <c r="DRU114" s="558"/>
      <c r="DRV114" s="558"/>
      <c r="DRW114" s="558"/>
      <c r="DRX114" s="558"/>
      <c r="DRY114" s="558"/>
      <c r="DRZ114" s="558"/>
      <c r="DSA114" s="558"/>
      <c r="DSB114" s="1546"/>
      <c r="DSC114" s="1547"/>
      <c r="DSD114" s="1547"/>
      <c r="DSE114" s="1548"/>
      <c r="DSF114" s="558"/>
      <c r="DSG114" s="558"/>
      <c r="DSH114" s="559"/>
      <c r="DSI114" s="306"/>
      <c r="DSJ114" s="1568"/>
      <c r="DSK114" s="1569"/>
      <c r="DSL114" s="1569"/>
      <c r="DSM114" s="1570"/>
      <c r="DSN114" s="307"/>
      <c r="DSO114" s="1546"/>
      <c r="DSP114" s="1547"/>
      <c r="DSQ114" s="1547"/>
      <c r="DSR114" s="1548"/>
      <c r="DSS114" s="307"/>
      <c r="DST114" s="1550"/>
      <c r="DSU114" s="1550"/>
      <c r="DSV114" s="1550"/>
      <c r="DSW114" s="1550"/>
      <c r="DSX114" s="309"/>
      <c r="DSY114" s="1686"/>
      <c r="DSZ114" s="1569"/>
      <c r="DTA114" s="1569"/>
      <c r="DTB114" s="1570"/>
      <c r="DTC114" s="352"/>
      <c r="DTD114" s="352"/>
      <c r="DTE114" s="1546"/>
      <c r="DTF114" s="1547"/>
      <c r="DTG114" s="1547"/>
      <c r="DTH114" s="1607"/>
      <c r="DTI114" s="1551" t="str">
        <f>Table!$BY$219</f>
        <v>PRLAd-G004</v>
      </c>
      <c r="DTJ114" s="1551"/>
      <c r="DTK114" s="1551"/>
      <c r="DTL114" s="1551"/>
      <c r="DTM114" s="1551"/>
      <c r="DTN114" s="1551"/>
      <c r="DTO114" s="1551"/>
      <c r="DTP114" s="1551"/>
      <c r="DTQ114" s="1551"/>
      <c r="DTR114" s="1551"/>
      <c r="DTS114" s="1551"/>
      <c r="DTT114" s="1551"/>
      <c r="DTU114" s="310"/>
      <c r="DTV114" s="1715" t="str">
        <f>Table!$BY$222</f>
        <v>PRLEH-CC001</v>
      </c>
      <c r="DTW114" s="1716"/>
      <c r="DTX114" s="1716"/>
      <c r="DTY114" s="1717"/>
      <c r="DTZ114" s="312"/>
      <c r="DUA114" s="1673" t="str">
        <f>Table!$BY$221</f>
        <v>PRLCC-001</v>
      </c>
      <c r="DUB114" s="1673"/>
      <c r="DUC114" s="1673"/>
      <c r="DUD114" s="246"/>
      <c r="DUF114" s="252"/>
      <c r="DUW114" s="250"/>
      <c r="DUZ114" s="247"/>
      <c r="DVC114" s="252"/>
      <c r="DVL114" s="1529"/>
      <c r="DVM114" s="1532"/>
      <c r="DVN114" s="512"/>
      <c r="DVQ114" s="1529"/>
      <c r="DVR114" s="1532"/>
      <c r="DVS114" s="514"/>
      <c r="DWB114" s="1532"/>
      <c r="DWC114" s="1532"/>
      <c r="DWD114" s="512"/>
      <c r="DWE114" s="1133"/>
      <c r="DWF114" s="1133"/>
      <c r="DWG114" s="1529"/>
      <c r="DWH114" s="1532"/>
      <c r="DWI114" s="514"/>
      <c r="DWL114" s="1133"/>
      <c r="DWM114" s="1133"/>
      <c r="DWN114" s="1133"/>
      <c r="DWO114" s="1133"/>
      <c r="DWP114" s="1133"/>
      <c r="DWQ114" s="1133"/>
      <c r="DWR114" s="1532"/>
      <c r="DWS114" s="1532"/>
      <c r="DWT114" s="512"/>
      <c r="DWU114" s="1133"/>
      <c r="DWV114" s="1133"/>
      <c r="DWW114" s="1529"/>
      <c r="DWX114" s="1532"/>
      <c r="DWY114" s="514"/>
      <c r="DWZ114" s="1133"/>
      <c r="DXA114" s="1133"/>
      <c r="DXB114" s="1133"/>
      <c r="DXC114" s="1133"/>
      <c r="DXD114" s="1133"/>
      <c r="DXE114" s="1133"/>
      <c r="DXF114" s="1133"/>
      <c r="DXG114" s="1133"/>
      <c r="DXH114" s="1532"/>
      <c r="DXI114" s="1532"/>
      <c r="DXJ114" s="512"/>
      <c r="DXK114" s="1133"/>
      <c r="DXL114" s="1133"/>
      <c r="DXM114" s="1529"/>
      <c r="DXN114" s="1532"/>
      <c r="DXO114" s="514"/>
      <c r="DXP114" s="1133"/>
      <c r="DXQ114" s="1133"/>
      <c r="DXR114" s="1133"/>
      <c r="DXS114" s="1133"/>
      <c r="DXT114" s="1133"/>
      <c r="DXU114" s="1133"/>
      <c r="DXV114" s="1133"/>
      <c r="DXW114" s="1133"/>
      <c r="DXX114" s="1133"/>
      <c r="DXY114" s="1133"/>
      <c r="DXZ114" s="512"/>
      <c r="DYA114" s="1133"/>
      <c r="DYB114" s="1133"/>
      <c r="DYC114" s="1133"/>
      <c r="DYD114" s="1133"/>
      <c r="DYE114" s="514"/>
      <c r="DYF114" s="1133"/>
      <c r="DYG114" s="1133"/>
      <c r="DYH114" s="1133"/>
      <c r="DYI114" s="1133"/>
      <c r="DYJ114" s="1133"/>
      <c r="DYK114" s="1133"/>
      <c r="DYL114" s="250"/>
      <c r="DYM114" s="1133"/>
      <c r="DYN114" s="1133"/>
      <c r="DYO114" s="1133"/>
      <c r="DYP114" s="1133"/>
      <c r="DYQ114" s="1133"/>
      <c r="DYR114" s="250"/>
      <c r="DYS114" s="1133"/>
      <c r="DYT114" s="1133"/>
      <c r="DYU114" s="1133"/>
      <c r="DYV114" s="1133"/>
      <c r="DYW114" s="1133"/>
      <c r="DYX114" s="1133"/>
      <c r="DYY114" s="252"/>
      <c r="DZC114" s="512"/>
      <c r="DZD114" s="1133"/>
      <c r="DZE114" s="1133"/>
      <c r="DZF114" s="250"/>
      <c r="DZG114" s="1133"/>
      <c r="DZH114" s="1133"/>
      <c r="DZI114" s="1133"/>
      <c r="DZJ114" s="1133"/>
      <c r="DZK114" s="252"/>
      <c r="DZZ114" s="1532"/>
      <c r="EAA114" s="1531"/>
      <c r="EAE114" s="1529"/>
      <c r="EAF114" s="1532"/>
      <c r="EAG114" s="514"/>
      <c r="EAH114" s="1133"/>
      <c r="EAI114" s="1133"/>
      <c r="EAJ114" s="1133"/>
      <c r="EAK114" s="1133"/>
      <c r="EAL114" s="1133"/>
      <c r="EAM114" s="1133"/>
      <c r="EAN114" s="1133"/>
      <c r="EAO114" s="1133"/>
      <c r="EAP114" s="1532"/>
      <c r="EAQ114" s="1531"/>
      <c r="EAR114" s="1133"/>
      <c r="EAS114" s="1133"/>
      <c r="EAT114" s="1133"/>
      <c r="EAU114" s="1532"/>
      <c r="EAV114" s="1530"/>
      <c r="EBF114" s="1532"/>
      <c r="EBG114" s="1531"/>
      <c r="EBK114" s="1529"/>
      <c r="EBL114" s="1532"/>
      <c r="EBM114" s="514"/>
      <c r="EBT114" s="226"/>
      <c r="EBU114" s="226"/>
      <c r="EBV114" s="227"/>
      <c r="EBW114" s="227"/>
      <c r="EBX114" s="550"/>
      <c r="EBY114" s="550"/>
      <c r="EBZ114" s="550"/>
      <c r="ECA114" s="299"/>
      <c r="ECB114" s="299"/>
      <c r="ECC114" s="550"/>
      <c r="ECD114" s="550"/>
      <c r="ECE114" s="550"/>
      <c r="ECF114" s="550"/>
      <c r="ECG114" s="635"/>
      <c r="ECH114" s="550"/>
      <c r="ECI114" s="299"/>
      <c r="ECJ114" s="299"/>
      <c r="ECK114" s="550"/>
      <c r="ECL114" s="299"/>
      <c r="ECM114" s="633"/>
      <c r="ECN114" s="550"/>
      <c r="ECO114" s="550"/>
      <c r="ECP114" s="550"/>
      <c r="ECQ114" s="634"/>
      <c r="ECR114" s="550"/>
      <c r="ECS114" s="550"/>
      <c r="ECT114" s="551"/>
      <c r="ECU114" s="1122"/>
      <c r="ECV114" s="227"/>
      <c r="ECW114" s="239"/>
      <c r="ECX114" s="1122"/>
      <c r="ECY114" s="227"/>
      <c r="ECZ114" s="239"/>
      <c r="EDA114" s="1122"/>
      <c r="EDB114" s="1122"/>
      <c r="EDC114" s="227"/>
      <c r="EDD114" s="805"/>
      <c r="EDE114" s="1134"/>
      <c r="EDF114" s="226"/>
      <c r="EDG114" s="226"/>
      <c r="EDH114" s="1135"/>
      <c r="EDI114" s="1135"/>
      <c r="EDJ114" s="1134"/>
      <c r="EDK114" s="1134"/>
      <c r="EDL114" s="1134"/>
      <c r="EDM114" s="1134"/>
      <c r="EDN114" s="1134"/>
      <c r="EDO114" s="1134"/>
      <c r="EDP114" s="1134"/>
      <c r="EDQ114" s="1134"/>
      <c r="EDR114" s="1259"/>
      <c r="EDS114" s="1529"/>
      <c r="EDT114" s="1530"/>
      <c r="EDU114" s="1264"/>
      <c r="EDV114" s="1264"/>
      <c r="EDW114" s="1264"/>
      <c r="EDX114" s="1529"/>
      <c r="EDY114" s="1531"/>
      <c r="EDZ114" s="1259"/>
      <c r="EEA114" s="1259"/>
      <c r="EEB114" s="1259"/>
      <c r="EEC114" s="1135"/>
      <c r="EED114" s="1135"/>
      <c r="EEE114" s="1259"/>
      <c r="EEF114" s="1259"/>
      <c r="EEG114" s="1259"/>
      <c r="EEH114" s="1259"/>
      <c r="EEI114" s="796"/>
      <c r="EEJ114" s="248"/>
      <c r="EEK114" s="248"/>
      <c r="EEL114" s="248"/>
      <c r="EEM114" s="248"/>
      <c r="EEN114" s="248"/>
      <c r="EEO114" s="990"/>
      <c r="EEP114" s="248"/>
      <c r="EEQ114" s="248"/>
      <c r="EER114" s="248"/>
      <c r="EES114" s="248"/>
      <c r="EET114" s="248"/>
      <c r="EEU114" s="248"/>
      <c r="EEV114" s="248"/>
      <c r="EEW114" s="248"/>
      <c r="EEX114" s="248"/>
      <c r="EEY114" s="248"/>
      <c r="EEZ114" s="248"/>
      <c r="EFA114" s="248"/>
      <c r="EFB114" s="248"/>
      <c r="EFC114" s="248"/>
      <c r="EFD114" s="248"/>
      <c r="EFE114" s="248"/>
      <c r="EFF114" s="990"/>
      <c r="EFG114" s="248"/>
      <c r="EFH114" s="248"/>
      <c r="EFI114" s="248"/>
      <c r="EFJ114" s="248"/>
      <c r="EFR114" s="250"/>
      <c r="EGI114" s="250"/>
      <c r="EGO114" s="252"/>
      <c r="EGR114" s="248"/>
      <c r="EGS114" s="227"/>
      <c r="EGT114" s="227"/>
      <c r="EGU114" s="248"/>
      <c r="EGV114" s="248"/>
      <c r="EGW114" s="248"/>
      <c r="EGX114" s="1532"/>
      <c r="EGY114" s="1531"/>
      <c r="EHC114" s="1532"/>
      <c r="EHD114" s="1530"/>
      <c r="EHE114" s="248"/>
      <c r="EHF114" s="248"/>
      <c r="EHG114" s="248"/>
      <c r="EHH114" s="226"/>
      <c r="EHI114" s="226"/>
      <c r="EHJ114" s="226"/>
      <c r="EHK114" s="226"/>
      <c r="EHL114" s="226"/>
      <c r="EHM114" s="226"/>
      <c r="EHN114" s="227"/>
      <c r="EHO114" s="227"/>
      <c r="EHP114" s="550"/>
      <c r="EHQ114" s="550"/>
      <c r="EHR114" s="550"/>
      <c r="EHS114" s="299"/>
      <c r="EHT114" s="299"/>
      <c r="EHU114" s="550"/>
      <c r="EHV114" s="550"/>
      <c r="EHW114" s="550"/>
      <c r="EHX114" s="550"/>
      <c r="EHY114" s="635"/>
      <c r="EHZ114" s="550"/>
      <c r="EIA114" s="299"/>
      <c r="EIB114" s="299"/>
      <c r="EIC114" s="550"/>
      <c r="EID114" s="299"/>
      <c r="EIE114" s="633"/>
      <c r="EIF114" s="550"/>
      <c r="EIG114" s="550"/>
      <c r="EIH114" s="550"/>
      <c r="EII114" s="634"/>
      <c r="EIJ114" s="807"/>
      <c r="EIK114" s="807"/>
      <c r="EIL114" s="551"/>
      <c r="EIM114" s="265"/>
      <c r="EIN114" s="227"/>
      <c r="EIO114" s="239"/>
      <c r="EIP114" s="265"/>
      <c r="EIQ114" s="227"/>
      <c r="EIR114" s="239"/>
      <c r="EIS114" s="226"/>
      <c r="EIT114" s="226"/>
      <c r="EIU114" s="227"/>
      <c r="EIV114" s="240"/>
      <c r="EIW114" s="226"/>
      <c r="EIX114" s="226"/>
      <c r="EIY114" s="226"/>
      <c r="EIZ114" s="227"/>
      <c r="EJA114" s="239"/>
      <c r="EJB114" s="226"/>
      <c r="EJC114" s="226"/>
      <c r="EJD114" s="226"/>
      <c r="EJE114" s="226"/>
      <c r="EJF114" s="226"/>
      <c r="EJG114" s="226"/>
      <c r="EJH114" s="226"/>
      <c r="EJI114" s="1134"/>
      <c r="EJJ114" s="1134"/>
      <c r="EJK114" s="1529"/>
      <c r="EJL114" s="1530"/>
      <c r="EJM114" s="1264"/>
      <c r="EJN114" s="1264"/>
      <c r="EJO114" s="1264"/>
      <c r="EJP114" s="1529"/>
      <c r="EJQ114" s="1531"/>
      <c r="EJR114" s="226"/>
      <c r="EJS114" s="1134"/>
      <c r="EJT114" s="1134"/>
      <c r="EJU114" s="1134"/>
      <c r="EJV114" s="1134"/>
      <c r="EJW114" s="1134"/>
      <c r="EJX114" s="1134"/>
      <c r="EJY114" s="1134"/>
      <c r="EJZ114" s="1133"/>
      <c r="EKA114" s="250"/>
      <c r="EKB114" s="1133"/>
      <c r="EKC114" s="1133"/>
      <c r="EKD114" s="247"/>
      <c r="EKE114" s="1133"/>
      <c r="EKF114" s="1133"/>
      <c r="EKG114" s="252"/>
      <c r="EKX114" s="252"/>
      <c r="ELA114" s="245"/>
      <c r="ELB114" s="1673" t="str">
        <f>Table!$BY$265</f>
        <v>PRLCC-003</v>
      </c>
      <c r="ELC114" s="1673"/>
      <c r="ELD114" s="1673"/>
      <c r="ELE114" s="312"/>
      <c r="ELF114" s="1715" t="str">
        <f>Table!$BY$266</f>
        <v>PRLEH-CC003</v>
      </c>
      <c r="ELG114" s="1716"/>
      <c r="ELH114" s="1716"/>
      <c r="ELI114" s="1717"/>
      <c r="ELJ114" s="313"/>
      <c r="ELK114" s="1608" t="str">
        <f>Table!$BY$269</f>
        <v>PRLAd-G009</v>
      </c>
      <c r="ELL114" s="1551"/>
      <c r="ELM114" s="1551"/>
      <c r="ELN114" s="1551"/>
      <c r="ELO114" s="1551"/>
      <c r="ELP114" s="1551"/>
      <c r="ELQ114" s="1551"/>
      <c r="ELR114" s="1551"/>
      <c r="ELS114" s="1551"/>
      <c r="ELT114" s="1551"/>
      <c r="ELU114" s="1551"/>
      <c r="ELV114" s="1609"/>
      <c r="ELW114" s="1686"/>
      <c r="ELX114" s="1569"/>
      <c r="ELY114" s="1569"/>
      <c r="ELZ114" s="1570"/>
      <c r="EMA114" s="352"/>
      <c r="EMB114" s="352"/>
      <c r="EMC114" s="1546"/>
      <c r="EMD114" s="1547"/>
      <c r="EME114" s="1547"/>
      <c r="EMF114" s="1607"/>
      <c r="EMG114" s="306"/>
      <c r="EMH114" s="1550"/>
      <c r="EMI114" s="1550"/>
      <c r="EMJ114" s="1550"/>
      <c r="EMK114" s="1550"/>
      <c r="EML114" s="307"/>
      <c r="EMM114" s="1546"/>
      <c r="EMN114" s="1547"/>
      <c r="EMO114" s="1547"/>
      <c r="EMP114" s="1548"/>
      <c r="EMQ114" s="307"/>
      <c r="EMR114" s="1568"/>
      <c r="EMS114" s="1569"/>
      <c r="EMT114" s="1569"/>
      <c r="EMU114" s="1570"/>
      <c r="EMV114" s="308"/>
      <c r="EMW114" s="306"/>
      <c r="EMX114" s="1550"/>
      <c r="EMY114" s="1550"/>
      <c r="EMZ114" s="1550"/>
      <c r="ENA114" s="1550"/>
      <c r="ENB114" s="307"/>
      <c r="ENC114" s="1546"/>
      <c r="END114" s="1547"/>
      <c r="ENE114" s="1547"/>
      <c r="ENF114" s="1548"/>
      <c r="ENG114" s="307"/>
      <c r="ENH114" s="1568"/>
      <c r="ENI114" s="1569"/>
      <c r="ENJ114" s="1569"/>
      <c r="ENK114" s="1570"/>
      <c r="ENL114" s="308"/>
      <c r="ENM114" s="557"/>
      <c r="ENN114" s="558"/>
      <c r="ENO114" s="558"/>
      <c r="ENP114" s="1568"/>
      <c r="ENQ114" s="1569"/>
      <c r="ENR114" s="1569"/>
      <c r="ENS114" s="1570"/>
      <c r="ENT114" s="558"/>
      <c r="ENU114" s="558"/>
      <c r="ENV114" s="558"/>
      <c r="ENW114" s="558"/>
      <c r="ENX114" s="558"/>
      <c r="ENY114" s="558"/>
      <c r="ENZ114" s="558"/>
      <c r="EOA114" s="558"/>
      <c r="EOB114" s="1546"/>
      <c r="EOC114" s="1547"/>
      <c r="EOD114" s="1547"/>
      <c r="EOE114" s="1548"/>
      <c r="EOF114" s="558"/>
      <c r="EOG114" s="558"/>
      <c r="EOH114" s="559"/>
      <c r="EOI114" s="306"/>
      <c r="EOJ114" s="1568"/>
      <c r="EOK114" s="1569"/>
      <c r="EOL114" s="1569"/>
      <c r="EOM114" s="1570"/>
      <c r="EON114" s="307"/>
      <c r="EOO114" s="1546"/>
      <c r="EOP114" s="1547"/>
      <c r="EOQ114" s="1547"/>
      <c r="EOR114" s="1548"/>
      <c r="EOS114" s="307"/>
      <c r="EOT114" s="1550"/>
      <c r="EOU114" s="1550"/>
      <c r="EOV114" s="1550"/>
      <c r="EOW114" s="1550"/>
      <c r="EOX114" s="309"/>
      <c r="EOY114" s="306"/>
      <c r="EOZ114" s="1568"/>
      <c r="EPA114" s="1569"/>
      <c r="EPB114" s="1569"/>
      <c r="EPC114" s="1570"/>
      <c r="EPD114" s="307"/>
      <c r="EPE114" s="1546"/>
      <c r="EPF114" s="1547"/>
      <c r="EPG114" s="1547"/>
      <c r="EPH114" s="1548"/>
      <c r="EPI114" s="307"/>
      <c r="EPJ114" s="1550"/>
      <c r="EPK114" s="1550"/>
      <c r="EPL114" s="1550"/>
      <c r="EPM114" s="1550"/>
      <c r="EPN114" s="309"/>
      <c r="EPO114" s="306"/>
      <c r="EPP114" s="1550"/>
      <c r="EPQ114" s="1550"/>
      <c r="EPR114" s="1550"/>
      <c r="EPS114" s="1550"/>
      <c r="EPT114" s="307"/>
      <c r="EPU114" s="1546"/>
      <c r="EPV114" s="1547"/>
      <c r="EPW114" s="1547"/>
      <c r="EPX114" s="1548"/>
      <c r="EPY114" s="307"/>
      <c r="EPZ114" s="1568"/>
      <c r="EQA114" s="1569"/>
      <c r="EQB114" s="1569"/>
      <c r="EQC114" s="1570"/>
      <c r="EQD114" s="308"/>
      <c r="EQE114" s="557"/>
      <c r="EQF114" s="558"/>
      <c r="EQG114" s="558"/>
      <c r="EQH114" s="1568"/>
      <c r="EQI114" s="1569"/>
      <c r="EQJ114" s="1569"/>
      <c r="EQK114" s="1570"/>
      <c r="EQL114" s="558"/>
      <c r="EQM114" s="558"/>
      <c r="EQN114" s="558"/>
      <c r="EQO114" s="558"/>
      <c r="EQP114" s="558"/>
      <c r="EQQ114" s="558"/>
      <c r="EQR114" s="558"/>
      <c r="EQS114" s="558"/>
      <c r="EQT114" s="1546"/>
      <c r="EQU114" s="1547"/>
      <c r="EQV114" s="1547"/>
      <c r="EQW114" s="1548"/>
      <c r="EQX114" s="558"/>
      <c r="EQY114" s="558"/>
      <c r="EQZ114" s="559"/>
      <c r="ERA114" s="306"/>
      <c r="ERB114" s="1568"/>
      <c r="ERC114" s="1569"/>
      <c r="ERD114" s="1569"/>
      <c r="ERE114" s="1570"/>
      <c r="ERF114" s="307"/>
      <c r="ERG114" s="1546"/>
      <c r="ERH114" s="1547"/>
      <c r="ERI114" s="1547"/>
      <c r="ERJ114" s="1548"/>
      <c r="ERK114" s="307"/>
      <c r="ERL114" s="1550"/>
      <c r="ERM114" s="1550"/>
      <c r="ERN114" s="1550"/>
      <c r="ERO114" s="1550"/>
      <c r="ERP114" s="309"/>
      <c r="ERQ114" s="1610"/>
      <c r="ERR114" s="1611"/>
      <c r="ERS114" s="1611"/>
      <c r="ERT114" s="1611"/>
      <c r="ERU114" s="1611"/>
      <c r="ERV114" s="1611"/>
      <c r="ERW114" s="1611"/>
      <c r="ERX114" s="1611"/>
      <c r="ERY114" s="1611"/>
      <c r="ERZ114" s="1612"/>
      <c r="ESA114" s="1608" t="str">
        <f>Table!$BY$282</f>
        <v>PRLAd-G010</v>
      </c>
      <c r="ESB114" s="1551"/>
      <c r="ESC114" s="1551"/>
      <c r="ESD114" s="1551"/>
      <c r="ESE114" s="1551"/>
      <c r="ESF114" s="1551"/>
      <c r="ESG114" s="1551"/>
      <c r="ESH114" s="1551"/>
      <c r="ESI114" s="1551"/>
      <c r="ESJ114" s="1551"/>
      <c r="ESK114" s="1551"/>
      <c r="ESL114" s="1551"/>
      <c r="ESM114" s="1642"/>
      <c r="ESN114" s="1643"/>
      <c r="ESO114" s="1643"/>
      <c r="ESP114" s="1643"/>
      <c r="ESQ114" s="1643"/>
      <c r="ESR114" s="1644"/>
      <c r="ETA114" s="1518"/>
      <c r="ETB114" s="1518"/>
      <c r="ETC114" s="1518"/>
      <c r="ETD114" s="1518"/>
      <c r="ETE114" s="1518"/>
      <c r="ETF114" s="1518"/>
    </row>
    <row r="115" spans="1:3906" s="241" customFormat="1" ht="15" customHeight="1">
      <c r="B115" s="1518"/>
      <c r="C115" s="1518"/>
      <c r="D115" s="1518"/>
      <c r="E115" s="1518"/>
      <c r="F115" s="1518"/>
      <c r="G115" s="1518"/>
      <c r="I115" s="1642"/>
      <c r="J115" s="1643"/>
      <c r="K115" s="1643"/>
      <c r="L115" s="1643"/>
      <c r="M115" s="1643"/>
      <c r="N115" s="1644"/>
      <c r="O115" s="1551"/>
      <c r="P115" s="1551"/>
      <c r="Q115" s="1551"/>
      <c r="R115" s="1551"/>
      <c r="S115" s="1551"/>
      <c r="T115" s="1551"/>
      <c r="U115" s="1551"/>
      <c r="V115" s="1551"/>
      <c r="W115" s="1551"/>
      <c r="X115" s="1551"/>
      <c r="Y115" s="1551"/>
      <c r="Z115" s="1700"/>
      <c r="AA115" s="1701"/>
      <c r="AB115" s="1611"/>
      <c r="AC115" s="1611"/>
      <c r="AD115" s="1611"/>
      <c r="AE115" s="1611"/>
      <c r="AF115" s="1611"/>
      <c r="AG115" s="1611"/>
      <c r="AH115" s="1611"/>
      <c r="AI115" s="1611"/>
      <c r="AJ115" s="1612"/>
      <c r="AK115" s="1554" t="str">
        <f ca="1">INDIRECT(ADDRESS(AK194,Dev!$CI$89,,,Table!$A$1))</f>
        <v>PRLRL-001</v>
      </c>
      <c r="AL115" s="1555"/>
      <c r="AM115" s="1555"/>
      <c r="AN115" s="1555"/>
      <c r="AO115" s="1555"/>
      <c r="AP115" s="1555"/>
      <c r="AQ115" s="1555"/>
      <c r="AR115" s="1555"/>
      <c r="AS115" s="1555"/>
      <c r="AT115" s="1555"/>
      <c r="AU115" s="1555"/>
      <c r="AV115" s="1555"/>
      <c r="AW115" s="1555"/>
      <c r="AX115" s="1555"/>
      <c r="AY115" s="1555"/>
      <c r="AZ115" s="1560"/>
      <c r="BA115" s="1588" t="str">
        <f ca="1">INDIRECT(ADDRESS(BA194,Dev!$CY$89,,,Table!$A$1))</f>
        <v>PRLCpl-001</v>
      </c>
      <c r="BB115" s="1589"/>
      <c r="BC115" s="1589"/>
      <c r="BD115" s="1589"/>
      <c r="BE115" s="1589"/>
      <c r="BF115" s="1589"/>
      <c r="BG115" s="1589"/>
      <c r="BH115" s="1589"/>
      <c r="BI115" s="1589"/>
      <c r="BJ115" s="1589"/>
      <c r="BK115" s="1589"/>
      <c r="BL115" s="1589"/>
      <c r="BM115" s="1589"/>
      <c r="BN115" s="1589"/>
      <c r="BO115" s="1589"/>
      <c r="BP115" s="1589"/>
      <c r="BQ115" s="1589"/>
      <c r="BR115" s="1589"/>
      <c r="BS115" s="1589"/>
      <c r="BT115" s="1589"/>
      <c r="BU115" s="1589"/>
      <c r="BV115" s="1590"/>
      <c r="BW115" s="1554" t="str">
        <f ca="1">INDIRECT(ADDRESS(BW194,Dev!$CI$89,,,Table!$A$1))</f>
        <v>PRLRL-002</v>
      </c>
      <c r="BX115" s="1555"/>
      <c r="BY115" s="1555"/>
      <c r="BZ115" s="1555"/>
      <c r="CA115" s="1555"/>
      <c r="CB115" s="1555"/>
      <c r="CC115" s="1555"/>
      <c r="CD115" s="1555"/>
      <c r="CE115" s="1555"/>
      <c r="CF115" s="1555"/>
      <c r="CG115" s="1555"/>
      <c r="CH115" s="1555"/>
      <c r="CI115" s="1555"/>
      <c r="CJ115" s="1555"/>
      <c r="CK115" s="1555"/>
      <c r="CL115" s="1560"/>
      <c r="CM115" s="1588" t="str">
        <f ca="1">INDIRECT(ADDRESS(CM194,Dev!$CY$89,,,Table!$A$1))</f>
        <v>PRLCpl-002</v>
      </c>
      <c r="CN115" s="1589"/>
      <c r="CO115" s="1589"/>
      <c r="CP115" s="1589"/>
      <c r="CQ115" s="1589"/>
      <c r="CR115" s="1589"/>
      <c r="CS115" s="1589"/>
      <c r="CT115" s="1589"/>
      <c r="CU115" s="1589"/>
      <c r="CV115" s="1589"/>
      <c r="CW115" s="1589"/>
      <c r="CX115" s="1589"/>
      <c r="CY115" s="1589"/>
      <c r="CZ115" s="1589"/>
      <c r="DA115" s="1589"/>
      <c r="DB115" s="1589"/>
      <c r="DC115" s="1589"/>
      <c r="DD115" s="1589"/>
      <c r="DE115" s="1589"/>
      <c r="DF115" s="1589"/>
      <c r="DG115" s="1589"/>
      <c r="DH115" s="1590"/>
      <c r="DI115" s="1554" t="str">
        <f ca="1">INDIRECT(ADDRESS(DI194,Dev!$CI$89,,,Table!$A$1))</f>
        <v>PRLRL-003</v>
      </c>
      <c r="DJ115" s="1555"/>
      <c r="DK115" s="1555"/>
      <c r="DL115" s="1555"/>
      <c r="DM115" s="1555"/>
      <c r="DN115" s="1555"/>
      <c r="DO115" s="1555"/>
      <c r="DP115" s="1555"/>
      <c r="DQ115" s="1555"/>
      <c r="DR115" s="1555"/>
      <c r="DS115" s="1555"/>
      <c r="DT115" s="1555"/>
      <c r="DU115" s="1555"/>
      <c r="DV115" s="1555"/>
      <c r="DW115" s="1555"/>
      <c r="DX115" s="1556"/>
      <c r="DY115" s="1554" t="str">
        <f ca="1">INDIRECT(ADDRESS(DY194,Dev!$CI$89,,,Table!$A$1))</f>
        <v>PRLRL-004</v>
      </c>
      <c r="DZ115" s="1555"/>
      <c r="EA115" s="1555"/>
      <c r="EB115" s="1555"/>
      <c r="EC115" s="1555"/>
      <c r="ED115" s="1555"/>
      <c r="EE115" s="1555"/>
      <c r="EF115" s="1555"/>
      <c r="EG115" s="1555"/>
      <c r="EH115" s="1555"/>
      <c r="EI115" s="1555"/>
      <c r="EJ115" s="1555"/>
      <c r="EK115" s="1555"/>
      <c r="EL115" s="1555"/>
      <c r="EM115" s="1555"/>
      <c r="EN115" s="1560"/>
      <c r="EO115" s="1588" t="str">
        <f ca="1">INDIRECT(ADDRESS(EO194,Dev!$CY$89,,,Table!$A$1))</f>
        <v>PRLCpl-003</v>
      </c>
      <c r="EP115" s="1589"/>
      <c r="EQ115" s="1589"/>
      <c r="ER115" s="1589"/>
      <c r="ES115" s="1589"/>
      <c r="ET115" s="1589"/>
      <c r="EU115" s="1589"/>
      <c r="EV115" s="1589"/>
      <c r="EW115" s="1589"/>
      <c r="EX115" s="1589"/>
      <c r="EY115" s="1589"/>
      <c r="EZ115" s="1589"/>
      <c r="FA115" s="1589"/>
      <c r="FB115" s="1589"/>
      <c r="FC115" s="1589"/>
      <c r="FD115" s="1589"/>
      <c r="FE115" s="1589"/>
      <c r="FF115" s="1589"/>
      <c r="FG115" s="1589"/>
      <c r="FH115" s="1589"/>
      <c r="FI115" s="1589"/>
      <c r="FJ115" s="1590"/>
      <c r="FK115" s="1554" t="str">
        <f ca="1">INDIRECT(ADDRESS(FK194,Dev!$CI$89,,,Table!$A$1))</f>
        <v>PRLRL-005</v>
      </c>
      <c r="FL115" s="1555"/>
      <c r="FM115" s="1555"/>
      <c r="FN115" s="1555"/>
      <c r="FO115" s="1555"/>
      <c r="FP115" s="1555"/>
      <c r="FQ115" s="1555"/>
      <c r="FR115" s="1555"/>
      <c r="FS115" s="1555"/>
      <c r="FT115" s="1555"/>
      <c r="FU115" s="1555"/>
      <c r="FV115" s="1555"/>
      <c r="FW115" s="1555"/>
      <c r="FX115" s="1555"/>
      <c r="FY115" s="1555"/>
      <c r="FZ115" s="1556"/>
      <c r="GA115" s="1554" t="str">
        <f ca="1">INDIRECT(ADDRESS(GA194,Dev!$CI$89,,,Table!$A$1))</f>
        <v>PRLRL-006</v>
      </c>
      <c r="GB115" s="1555"/>
      <c r="GC115" s="1555"/>
      <c r="GD115" s="1555"/>
      <c r="GE115" s="1555"/>
      <c r="GF115" s="1555"/>
      <c r="GG115" s="1555"/>
      <c r="GH115" s="1555"/>
      <c r="GI115" s="1555"/>
      <c r="GJ115" s="1555"/>
      <c r="GK115" s="1555"/>
      <c r="GL115" s="1555"/>
      <c r="GM115" s="1555"/>
      <c r="GN115" s="1555"/>
      <c r="GO115" s="1555"/>
      <c r="GP115" s="1560"/>
      <c r="GQ115" s="1588" t="str">
        <f ca="1">INDIRECT(ADDRESS(GQ194,Dev!$CY$89,,,Table!$A$1))</f>
        <v>PRLCpl-004</v>
      </c>
      <c r="GR115" s="1589"/>
      <c r="GS115" s="1589"/>
      <c r="GT115" s="1589"/>
      <c r="GU115" s="1589"/>
      <c r="GV115" s="1589"/>
      <c r="GW115" s="1589"/>
      <c r="GX115" s="1589"/>
      <c r="GY115" s="1589"/>
      <c r="GZ115" s="1589"/>
      <c r="HA115" s="1589"/>
      <c r="HB115" s="1589"/>
      <c r="HC115" s="1589"/>
      <c r="HD115" s="1589"/>
      <c r="HE115" s="1589"/>
      <c r="HF115" s="1589"/>
      <c r="HG115" s="1589"/>
      <c r="HH115" s="1589"/>
      <c r="HI115" s="1589"/>
      <c r="HJ115" s="1589"/>
      <c r="HK115" s="1589"/>
      <c r="HL115" s="1590"/>
      <c r="HM115" s="1554" t="str">
        <f ca="1">INDIRECT(ADDRESS(HM194,Dev!$CI$89,,,Table!$A$1))</f>
        <v>PRLRL-007</v>
      </c>
      <c r="HN115" s="1555"/>
      <c r="HO115" s="1555"/>
      <c r="HP115" s="1555"/>
      <c r="HQ115" s="1555"/>
      <c r="HR115" s="1555"/>
      <c r="HS115" s="1555"/>
      <c r="HT115" s="1555"/>
      <c r="HU115" s="1555"/>
      <c r="HV115" s="1555"/>
      <c r="HW115" s="1555"/>
      <c r="HX115" s="1555"/>
      <c r="HY115" s="1555"/>
      <c r="HZ115" s="1555"/>
      <c r="IA115" s="1555"/>
      <c r="IB115" s="1556"/>
      <c r="IC115" s="1554" t="str">
        <f ca="1">INDIRECT(ADDRESS(IC194,Dev!$CI$89,,,Table!$A$1))</f>
        <v>PRLRL-008</v>
      </c>
      <c r="ID115" s="1555"/>
      <c r="IE115" s="1555"/>
      <c r="IF115" s="1555"/>
      <c r="IG115" s="1555"/>
      <c r="IH115" s="1555"/>
      <c r="II115" s="1555"/>
      <c r="IJ115" s="1555"/>
      <c r="IK115" s="1555"/>
      <c r="IL115" s="1555"/>
      <c r="IM115" s="1555"/>
      <c r="IN115" s="1555"/>
      <c r="IO115" s="1555"/>
      <c r="IP115" s="1555"/>
      <c r="IQ115" s="1555"/>
      <c r="IR115" s="1560"/>
      <c r="IS115" s="1588" t="str">
        <f ca="1">INDIRECT(ADDRESS(IS194,Dev!$CY$89,,,Table!$A$1))</f>
        <v>PRLCpl-005</v>
      </c>
      <c r="IT115" s="1589"/>
      <c r="IU115" s="1589"/>
      <c r="IV115" s="1589"/>
      <c r="IW115" s="1589"/>
      <c r="IX115" s="1589"/>
      <c r="IY115" s="1589"/>
      <c r="IZ115" s="1589"/>
      <c r="JA115" s="1589"/>
      <c r="JB115" s="1589"/>
      <c r="JC115" s="1589"/>
      <c r="JD115" s="1589"/>
      <c r="JE115" s="1589"/>
      <c r="JF115" s="1589"/>
      <c r="JG115" s="1589"/>
      <c r="JH115" s="1589"/>
      <c r="JI115" s="1589"/>
      <c r="JJ115" s="1589"/>
      <c r="JK115" s="1589"/>
      <c r="JL115" s="1589"/>
      <c r="JM115" s="1589"/>
      <c r="JN115" s="1590"/>
      <c r="JO115" s="1554" t="str">
        <f ca="1">INDIRECT(ADDRESS(JO194,Dev!$CI$89,,,Table!$A$1))</f>
        <v>PRLRL-009</v>
      </c>
      <c r="JP115" s="1555"/>
      <c r="JQ115" s="1555"/>
      <c r="JR115" s="1555"/>
      <c r="JS115" s="1555"/>
      <c r="JT115" s="1555"/>
      <c r="JU115" s="1555"/>
      <c r="JV115" s="1555"/>
      <c r="JW115" s="1555"/>
      <c r="JX115" s="1555"/>
      <c r="JY115" s="1555"/>
      <c r="JZ115" s="1555"/>
      <c r="KA115" s="1555"/>
      <c r="KB115" s="1555"/>
      <c r="KC115" s="1555"/>
      <c r="KD115" s="1556"/>
      <c r="KE115" s="1554" t="str">
        <f ca="1">INDIRECT(ADDRESS(KE194,Dev!$CI$89,,,Table!$A$1))</f>
        <v>PRLRL-010</v>
      </c>
      <c r="KF115" s="1555"/>
      <c r="KG115" s="1555"/>
      <c r="KH115" s="1555"/>
      <c r="KI115" s="1555"/>
      <c r="KJ115" s="1555"/>
      <c r="KK115" s="1555"/>
      <c r="KL115" s="1555"/>
      <c r="KM115" s="1555"/>
      <c r="KN115" s="1555"/>
      <c r="KO115" s="1555"/>
      <c r="KP115" s="1555"/>
      <c r="KQ115" s="1555"/>
      <c r="KR115" s="1555"/>
      <c r="KS115" s="1555"/>
      <c r="KT115" s="1560"/>
      <c r="KU115" s="1588" t="str">
        <f ca="1">INDIRECT(ADDRESS(KU194,Dev!$CY$89,,,Table!$A$1))</f>
        <v>PRLCpl-006</v>
      </c>
      <c r="KV115" s="1589"/>
      <c r="KW115" s="1589"/>
      <c r="KX115" s="1589"/>
      <c r="KY115" s="1589"/>
      <c r="KZ115" s="1589"/>
      <c r="LA115" s="1589"/>
      <c r="LB115" s="1589"/>
      <c r="LC115" s="1589"/>
      <c r="LD115" s="1589"/>
      <c r="LE115" s="1589"/>
      <c r="LF115" s="1589"/>
      <c r="LG115" s="1589"/>
      <c r="LH115" s="1589"/>
      <c r="LI115" s="1589"/>
      <c r="LJ115" s="1589"/>
      <c r="LK115" s="1589"/>
      <c r="LL115" s="1589"/>
      <c r="LM115" s="1589"/>
      <c r="LN115" s="1589"/>
      <c r="LO115" s="1589"/>
      <c r="LP115" s="1590"/>
      <c r="LQ115" s="1554" t="str">
        <f ca="1">INDIRECT(ADDRESS(LQ194,Dev!$CI$89,,,Table!$A$1))</f>
        <v>PRLRL-011</v>
      </c>
      <c r="LR115" s="1555"/>
      <c r="LS115" s="1555"/>
      <c r="LT115" s="1555"/>
      <c r="LU115" s="1555"/>
      <c r="LV115" s="1555"/>
      <c r="LW115" s="1555"/>
      <c r="LX115" s="1555"/>
      <c r="LY115" s="1555"/>
      <c r="LZ115" s="1555"/>
      <c r="MA115" s="1555"/>
      <c r="MB115" s="1555"/>
      <c r="MC115" s="1555"/>
      <c r="MD115" s="1555"/>
      <c r="ME115" s="1555"/>
      <c r="MF115" s="1556"/>
      <c r="MG115" s="1554" t="str">
        <f ca="1">INDIRECT(ADDRESS(MG194,Dev!$CI$89,,,Table!$A$1))</f>
        <v>PRLRL-012</v>
      </c>
      <c r="MH115" s="1555"/>
      <c r="MI115" s="1555"/>
      <c r="MJ115" s="1555"/>
      <c r="MK115" s="1555"/>
      <c r="ML115" s="1555"/>
      <c r="MM115" s="1555"/>
      <c r="MN115" s="1555"/>
      <c r="MO115" s="1555"/>
      <c r="MP115" s="1555"/>
      <c r="MQ115" s="1555"/>
      <c r="MR115" s="1555"/>
      <c r="MS115" s="1555"/>
      <c r="MT115" s="1555"/>
      <c r="MU115" s="1555"/>
      <c r="MV115" s="1560"/>
      <c r="MW115" s="1588" t="str">
        <f ca="1">INDIRECT(ADDRESS(MW194,Dev!$CY$89,,,Table!$A$1))</f>
        <v>PRLCpl-007</v>
      </c>
      <c r="MX115" s="1589"/>
      <c r="MY115" s="1589"/>
      <c r="MZ115" s="1589"/>
      <c r="NA115" s="1589"/>
      <c r="NB115" s="1589"/>
      <c r="NC115" s="1589"/>
      <c r="ND115" s="1589"/>
      <c r="NE115" s="1589"/>
      <c r="NF115" s="1589"/>
      <c r="NG115" s="1589"/>
      <c r="NH115" s="1589"/>
      <c r="NI115" s="1589"/>
      <c r="NJ115" s="1589"/>
      <c r="NK115" s="1589"/>
      <c r="NL115" s="1589"/>
      <c r="NM115" s="1589"/>
      <c r="NN115" s="1589"/>
      <c r="NO115" s="1589"/>
      <c r="NP115" s="1589"/>
      <c r="NQ115" s="1589"/>
      <c r="NR115" s="1590"/>
      <c r="NS115" s="1554" t="str">
        <f ca="1">INDIRECT(ADDRESS(NS194,Dev!$CI$89,,,Table!$A$1))</f>
        <v>PRLRL-013</v>
      </c>
      <c r="NT115" s="1555"/>
      <c r="NU115" s="1555"/>
      <c r="NV115" s="1555"/>
      <c r="NW115" s="1555"/>
      <c r="NX115" s="1555"/>
      <c r="NY115" s="1555"/>
      <c r="NZ115" s="1555"/>
      <c r="OA115" s="1555"/>
      <c r="OB115" s="1555"/>
      <c r="OC115" s="1555"/>
      <c r="OD115" s="1555"/>
      <c r="OE115" s="1555"/>
      <c r="OF115" s="1555"/>
      <c r="OG115" s="1555"/>
      <c r="OH115" s="1556"/>
      <c r="OI115" s="1588" t="str">
        <f ca="1">INDIRECT(ADDRESS(OI194,Dev!$CY$89,,,Table!$A$1))</f>
        <v>PRLCpl-008</v>
      </c>
      <c r="OJ115" s="1589"/>
      <c r="OK115" s="1589"/>
      <c r="OL115" s="1589"/>
      <c r="OM115" s="1589"/>
      <c r="ON115" s="1589"/>
      <c r="OO115" s="1589"/>
      <c r="OP115" s="1589"/>
      <c r="OQ115" s="1589"/>
      <c r="OR115" s="1589"/>
      <c r="OS115" s="1589"/>
      <c r="OT115" s="1589"/>
      <c r="OU115" s="1589"/>
      <c r="OV115" s="1589"/>
      <c r="OW115" s="1589"/>
      <c r="OX115" s="1589"/>
      <c r="OY115" s="1589"/>
      <c r="OZ115" s="1589"/>
      <c r="PA115" s="1589"/>
      <c r="PB115" s="1589"/>
      <c r="PC115" s="1589"/>
      <c r="PD115" s="1590"/>
      <c r="PE115" s="1554" t="str">
        <f ca="1">INDIRECT(ADDRESS(PE194,Dev!$CI$89,,,Table!$A$1))</f>
        <v>PRLRL-014</v>
      </c>
      <c r="PF115" s="1555"/>
      <c r="PG115" s="1555"/>
      <c r="PH115" s="1555"/>
      <c r="PI115" s="1555"/>
      <c r="PJ115" s="1555"/>
      <c r="PK115" s="1555"/>
      <c r="PL115" s="1555"/>
      <c r="PM115" s="1555"/>
      <c r="PN115" s="1555"/>
      <c r="PO115" s="1555"/>
      <c r="PP115" s="1555"/>
      <c r="PQ115" s="1555"/>
      <c r="PR115" s="1555"/>
      <c r="PS115" s="1555"/>
      <c r="PT115" s="1560"/>
      <c r="PU115" s="1588" t="str">
        <f ca="1">INDIRECT(ADDRESS(PU194,Dev!$CY$89,,,Table!$A$1))</f>
        <v>PRLCpl-009</v>
      </c>
      <c r="PV115" s="1589"/>
      <c r="PW115" s="1589"/>
      <c r="PX115" s="1589"/>
      <c r="PY115" s="1589"/>
      <c r="PZ115" s="1589"/>
      <c r="QA115" s="1589"/>
      <c r="QB115" s="1589"/>
      <c r="QC115" s="1589"/>
      <c r="QD115" s="1589"/>
      <c r="QE115" s="1589"/>
      <c r="QF115" s="1589"/>
      <c r="QG115" s="1589"/>
      <c r="QH115" s="1589"/>
      <c r="QI115" s="1589"/>
      <c r="QJ115" s="1589"/>
      <c r="QK115" s="1589"/>
      <c r="QL115" s="1589"/>
      <c r="QM115" s="1589"/>
      <c r="QN115" s="1589"/>
      <c r="QO115" s="1589"/>
      <c r="QP115" s="1590"/>
      <c r="QQ115" s="1554" t="str">
        <f ca="1">INDIRECT(ADDRESS(QQ194,Dev!$CI$89,,,Table!$A$1))</f>
        <v>PRLRL-015</v>
      </c>
      <c r="QR115" s="1555"/>
      <c r="QS115" s="1555"/>
      <c r="QT115" s="1555"/>
      <c r="QU115" s="1555"/>
      <c r="QV115" s="1555"/>
      <c r="QW115" s="1555"/>
      <c r="QX115" s="1555"/>
      <c r="QY115" s="1555"/>
      <c r="QZ115" s="1555"/>
      <c r="RA115" s="1555"/>
      <c r="RB115" s="1555"/>
      <c r="RC115" s="1555"/>
      <c r="RD115" s="1555"/>
      <c r="RE115" s="1555"/>
      <c r="RF115" s="1556"/>
      <c r="RG115" s="1554" t="str">
        <f ca="1">INDIRECT(ADDRESS(RG194,Dev!$CI$89,,,Table!$A$1))</f>
        <v>PRLRL-016</v>
      </c>
      <c r="RH115" s="1555"/>
      <c r="RI115" s="1555"/>
      <c r="RJ115" s="1555"/>
      <c r="RK115" s="1555"/>
      <c r="RL115" s="1555"/>
      <c r="RM115" s="1555"/>
      <c r="RN115" s="1555"/>
      <c r="RO115" s="1555"/>
      <c r="RP115" s="1555"/>
      <c r="RQ115" s="1555"/>
      <c r="RR115" s="1555"/>
      <c r="RS115" s="1555"/>
      <c r="RT115" s="1555"/>
      <c r="RU115" s="1555"/>
      <c r="RV115" s="1560"/>
      <c r="RW115" s="1588" t="str">
        <f ca="1">INDIRECT(ADDRESS(RW194,Dev!$CY$89,,,Table!$A$1))</f>
        <v>PRLCpl-010</v>
      </c>
      <c r="RX115" s="1589"/>
      <c r="RY115" s="1589"/>
      <c r="RZ115" s="1589"/>
      <c r="SA115" s="1589"/>
      <c r="SB115" s="1589"/>
      <c r="SC115" s="1589"/>
      <c r="SD115" s="1589"/>
      <c r="SE115" s="1589"/>
      <c r="SF115" s="1589"/>
      <c r="SG115" s="1589"/>
      <c r="SH115" s="1589"/>
      <c r="SI115" s="1589"/>
      <c r="SJ115" s="1589"/>
      <c r="SK115" s="1589"/>
      <c r="SL115" s="1589"/>
      <c r="SM115" s="1589"/>
      <c r="SN115" s="1589"/>
      <c r="SO115" s="1589"/>
      <c r="SP115" s="1589"/>
      <c r="SQ115" s="1589"/>
      <c r="SR115" s="1590"/>
      <c r="SS115" s="1554" t="str">
        <f ca="1">INDIRECT(ADDRESS(SS194,Dev!$CI$89,,,Table!$A$1))</f>
        <v>PRLRL-017</v>
      </c>
      <c r="ST115" s="1555"/>
      <c r="SU115" s="1555"/>
      <c r="SV115" s="1555"/>
      <c r="SW115" s="1555"/>
      <c r="SX115" s="1555"/>
      <c r="SY115" s="1555"/>
      <c r="SZ115" s="1555"/>
      <c r="TA115" s="1555"/>
      <c r="TB115" s="1555"/>
      <c r="TC115" s="1555"/>
      <c r="TD115" s="1555"/>
      <c r="TE115" s="1555"/>
      <c r="TF115" s="1555"/>
      <c r="TG115" s="1555"/>
      <c r="TH115" s="1556"/>
      <c r="TI115" s="1554" t="str">
        <f ca="1">INDIRECT(ADDRESS(TI194,Dev!$CI$89,,,Table!$A$1))</f>
        <v>PRLRL-018</v>
      </c>
      <c r="TJ115" s="1555"/>
      <c r="TK115" s="1555"/>
      <c r="TL115" s="1555"/>
      <c r="TM115" s="1555"/>
      <c r="TN115" s="1555"/>
      <c r="TO115" s="1555"/>
      <c r="TP115" s="1555"/>
      <c r="TQ115" s="1555"/>
      <c r="TR115" s="1555"/>
      <c r="TS115" s="1555"/>
      <c r="TT115" s="1555"/>
      <c r="TU115" s="1555"/>
      <c r="TV115" s="1555"/>
      <c r="TW115" s="1555"/>
      <c r="TX115" s="1560"/>
      <c r="TY115" s="1588" t="str">
        <f ca="1">INDIRECT(ADDRESS(TY194,Dev!$CY$89,,,Table!$A$1))</f>
        <v>PRLCpl-011</v>
      </c>
      <c r="TZ115" s="1589"/>
      <c r="UA115" s="1589"/>
      <c r="UB115" s="1589"/>
      <c r="UC115" s="1589"/>
      <c r="UD115" s="1589"/>
      <c r="UE115" s="1589"/>
      <c r="UF115" s="1589"/>
      <c r="UG115" s="1589"/>
      <c r="UH115" s="1589"/>
      <c r="UI115" s="1589"/>
      <c r="UJ115" s="1589"/>
      <c r="UK115" s="1589"/>
      <c r="UL115" s="1589"/>
      <c r="UM115" s="1589"/>
      <c r="UN115" s="1589"/>
      <c r="UO115" s="1589"/>
      <c r="UP115" s="1589"/>
      <c r="UQ115" s="1589"/>
      <c r="UR115" s="1589"/>
      <c r="US115" s="1589"/>
      <c r="UT115" s="1590"/>
      <c r="UU115" s="1554" t="str">
        <f ca="1">INDIRECT(ADDRESS(UU194,Dev!$CI$89,,,Table!$A$1))</f>
        <v>PRLRL-019</v>
      </c>
      <c r="UV115" s="1555"/>
      <c r="UW115" s="1555"/>
      <c r="UX115" s="1555"/>
      <c r="UY115" s="1555"/>
      <c r="UZ115" s="1555"/>
      <c r="VA115" s="1555"/>
      <c r="VB115" s="1555"/>
      <c r="VC115" s="1555"/>
      <c r="VD115" s="1555"/>
      <c r="VE115" s="1555"/>
      <c r="VF115" s="1555"/>
      <c r="VG115" s="1555"/>
      <c r="VH115" s="1555"/>
      <c r="VI115" s="1555"/>
      <c r="VJ115" s="1556"/>
      <c r="VK115" s="1554" t="str">
        <f ca="1">INDIRECT(ADDRESS(VK194,Dev!$CI$89,,,Table!$A$1))</f>
        <v>PRLRL-020</v>
      </c>
      <c r="VL115" s="1555"/>
      <c r="VM115" s="1555"/>
      <c r="VN115" s="1555"/>
      <c r="VO115" s="1555"/>
      <c r="VP115" s="1555"/>
      <c r="VQ115" s="1555"/>
      <c r="VR115" s="1555"/>
      <c r="VS115" s="1555"/>
      <c r="VT115" s="1555"/>
      <c r="VU115" s="1555"/>
      <c r="VV115" s="1555"/>
      <c r="VW115" s="1555"/>
      <c r="VX115" s="1555"/>
      <c r="VY115" s="1555"/>
      <c r="VZ115" s="1560"/>
      <c r="WA115" s="1588" t="str">
        <f ca="1">INDIRECT(ADDRESS(WA194,Dev!$CY$89,,,Table!$A$1))</f>
        <v>PRLCpl-012</v>
      </c>
      <c r="WB115" s="1589"/>
      <c r="WC115" s="1589"/>
      <c r="WD115" s="1589"/>
      <c r="WE115" s="1589"/>
      <c r="WF115" s="1589"/>
      <c r="WG115" s="1589"/>
      <c r="WH115" s="1589"/>
      <c r="WI115" s="1589"/>
      <c r="WJ115" s="1589"/>
      <c r="WK115" s="1589"/>
      <c r="WL115" s="1589"/>
      <c r="WM115" s="1589"/>
      <c r="WN115" s="1589"/>
      <c r="WO115" s="1589"/>
      <c r="WP115" s="1589"/>
      <c r="WQ115" s="1589"/>
      <c r="WR115" s="1589"/>
      <c r="WS115" s="1589"/>
      <c r="WT115" s="1589"/>
      <c r="WU115" s="1589"/>
      <c r="WV115" s="1590"/>
      <c r="WW115" s="1554" t="str">
        <f ca="1">INDIRECT(ADDRESS(WW194,Dev!$CI$89,,,Table!$A$1))</f>
        <v>PRLRL-021</v>
      </c>
      <c r="WX115" s="1555"/>
      <c r="WY115" s="1555"/>
      <c r="WZ115" s="1555"/>
      <c r="XA115" s="1555"/>
      <c r="XB115" s="1555"/>
      <c r="XC115" s="1555"/>
      <c r="XD115" s="1555"/>
      <c r="XE115" s="1555"/>
      <c r="XF115" s="1555"/>
      <c r="XG115" s="1555"/>
      <c r="XH115" s="1555"/>
      <c r="XI115" s="1555"/>
      <c r="XJ115" s="1555"/>
      <c r="XK115" s="1555"/>
      <c r="XL115" s="1556"/>
      <c r="XM115" s="1554" t="str">
        <f ca="1">INDIRECT(ADDRESS(XM194,Dev!$CI$89,,,Table!$A$1))</f>
        <v>PRLRL-022</v>
      </c>
      <c r="XN115" s="1555"/>
      <c r="XO115" s="1555"/>
      <c r="XP115" s="1555"/>
      <c r="XQ115" s="1555"/>
      <c r="XR115" s="1555"/>
      <c r="XS115" s="1555"/>
      <c r="XT115" s="1555"/>
      <c r="XU115" s="1555"/>
      <c r="XV115" s="1555"/>
      <c r="XW115" s="1555"/>
      <c r="XX115" s="1555"/>
      <c r="XY115" s="1555"/>
      <c r="XZ115" s="1555"/>
      <c r="YA115" s="1555"/>
      <c r="YB115" s="1560"/>
      <c r="YC115" s="1588" t="str">
        <f ca="1">INDIRECT(ADDRESS(YC194,Dev!$CY$89,,,Table!$A$1))</f>
        <v>PRLCpl-013</v>
      </c>
      <c r="YD115" s="1589"/>
      <c r="YE115" s="1589"/>
      <c r="YF115" s="1589"/>
      <c r="YG115" s="1589"/>
      <c r="YH115" s="1589"/>
      <c r="YI115" s="1589"/>
      <c r="YJ115" s="1589"/>
      <c r="YK115" s="1589"/>
      <c r="YL115" s="1589"/>
      <c r="YM115" s="1589"/>
      <c r="YN115" s="1589"/>
      <c r="YO115" s="1589"/>
      <c r="YP115" s="1589"/>
      <c r="YQ115" s="1589"/>
      <c r="YR115" s="1589"/>
      <c r="YS115" s="1589"/>
      <c r="YT115" s="1589"/>
      <c r="YU115" s="1589"/>
      <c r="YV115" s="1589"/>
      <c r="YW115" s="1589"/>
      <c r="YX115" s="1590"/>
      <c r="YY115" s="1554" t="str">
        <f ca="1">INDIRECT(ADDRESS(YY194,Dev!$CI$89,,,Table!$A$1))</f>
        <v>PRLRL-023</v>
      </c>
      <c r="YZ115" s="1555"/>
      <c r="ZA115" s="1555"/>
      <c r="ZB115" s="1555"/>
      <c r="ZC115" s="1555"/>
      <c r="ZD115" s="1555"/>
      <c r="ZE115" s="1555"/>
      <c r="ZF115" s="1555"/>
      <c r="ZG115" s="1555"/>
      <c r="ZH115" s="1555"/>
      <c r="ZI115" s="1555"/>
      <c r="ZJ115" s="1555"/>
      <c r="ZK115" s="1555"/>
      <c r="ZL115" s="1555"/>
      <c r="ZM115" s="1555"/>
      <c r="ZN115" s="1556"/>
      <c r="ZO115" s="1554" t="str">
        <f ca="1">INDIRECT(ADDRESS(ZO194,Dev!$CI$89,,,Table!$A$1))</f>
        <v>PRLRL-024</v>
      </c>
      <c r="ZP115" s="1555"/>
      <c r="ZQ115" s="1555"/>
      <c r="ZR115" s="1555"/>
      <c r="ZS115" s="1555"/>
      <c r="ZT115" s="1555"/>
      <c r="ZU115" s="1555"/>
      <c r="ZV115" s="1555"/>
      <c r="ZW115" s="1555"/>
      <c r="ZX115" s="1555"/>
      <c r="ZY115" s="1555"/>
      <c r="ZZ115" s="1555"/>
      <c r="AAA115" s="1555"/>
      <c r="AAB115" s="1555"/>
      <c r="AAC115" s="1555"/>
      <c r="AAD115" s="1560"/>
      <c r="AAE115" s="1588" t="str">
        <f ca="1">INDIRECT(ADDRESS(AAE194,Dev!$CY$89,,,Table!$A$1))</f>
        <v>PRLCpl-014</v>
      </c>
      <c r="AAF115" s="1589"/>
      <c r="AAG115" s="1589"/>
      <c r="AAH115" s="1589"/>
      <c r="AAI115" s="1589"/>
      <c r="AAJ115" s="1589"/>
      <c r="AAK115" s="1589"/>
      <c r="AAL115" s="1589"/>
      <c r="AAM115" s="1589"/>
      <c r="AAN115" s="1589"/>
      <c r="AAO115" s="1589"/>
      <c r="AAP115" s="1589"/>
      <c r="AAQ115" s="1589"/>
      <c r="AAR115" s="1589"/>
      <c r="AAS115" s="1589"/>
      <c r="AAT115" s="1589"/>
      <c r="AAU115" s="1589"/>
      <c r="AAV115" s="1589"/>
      <c r="AAW115" s="1589"/>
      <c r="AAX115" s="1589"/>
      <c r="AAY115" s="1589"/>
      <c r="AAZ115" s="1590"/>
      <c r="ABA115" s="1554" t="str">
        <f ca="1">INDIRECT(ADDRESS(ABA194,Dev!$CI$89,,,Table!$A$1))</f>
        <v>PRLRL-025</v>
      </c>
      <c r="ABB115" s="1555"/>
      <c r="ABC115" s="1555"/>
      <c r="ABD115" s="1555"/>
      <c r="ABE115" s="1555"/>
      <c r="ABF115" s="1555"/>
      <c r="ABG115" s="1555"/>
      <c r="ABH115" s="1555"/>
      <c r="ABI115" s="1555"/>
      <c r="ABJ115" s="1555"/>
      <c r="ABK115" s="1555"/>
      <c r="ABL115" s="1555"/>
      <c r="ABM115" s="1555"/>
      <c r="ABN115" s="1555"/>
      <c r="ABO115" s="1555"/>
      <c r="ABP115" s="1556"/>
      <c r="ABQ115" s="1554" t="str">
        <f ca="1">INDIRECT(ADDRESS(ABQ194,Dev!$CI$89,,,Table!$A$1))</f>
        <v>PRLRL-026</v>
      </c>
      <c r="ABR115" s="1555"/>
      <c r="ABS115" s="1555"/>
      <c r="ABT115" s="1555"/>
      <c r="ABU115" s="1555"/>
      <c r="ABV115" s="1555"/>
      <c r="ABW115" s="1555"/>
      <c r="ABX115" s="1555"/>
      <c r="ABY115" s="1555"/>
      <c r="ABZ115" s="1555"/>
      <c r="ACA115" s="1555"/>
      <c r="ACB115" s="1555"/>
      <c r="ACC115" s="1555"/>
      <c r="ACD115" s="1555"/>
      <c r="ACE115" s="1555"/>
      <c r="ACF115" s="1560"/>
      <c r="ACG115" s="1588" t="str">
        <f ca="1">INDIRECT(ADDRESS(ACG194,Dev!$CY$89,,,Table!$A$1))</f>
        <v>PRLCpl-015</v>
      </c>
      <c r="ACH115" s="1589"/>
      <c r="ACI115" s="1589"/>
      <c r="ACJ115" s="1589"/>
      <c r="ACK115" s="1589"/>
      <c r="ACL115" s="1589"/>
      <c r="ACM115" s="1589"/>
      <c r="ACN115" s="1589"/>
      <c r="ACO115" s="1589"/>
      <c r="ACP115" s="1589"/>
      <c r="ACQ115" s="1589"/>
      <c r="ACR115" s="1589"/>
      <c r="ACS115" s="1589"/>
      <c r="ACT115" s="1589"/>
      <c r="ACU115" s="1589"/>
      <c r="ACV115" s="1589"/>
      <c r="ACW115" s="1589"/>
      <c r="ACX115" s="1589"/>
      <c r="ACY115" s="1589"/>
      <c r="ACZ115" s="1589"/>
      <c r="ADA115" s="1589"/>
      <c r="ADB115" s="1590"/>
      <c r="ADC115" s="1554" t="str">
        <f ca="1">INDIRECT(ADDRESS(ADC194,Dev!$CI$89,,,Table!$A$1))</f>
        <v>PRLRL-027</v>
      </c>
      <c r="ADD115" s="1555"/>
      <c r="ADE115" s="1555"/>
      <c r="ADF115" s="1555"/>
      <c r="ADG115" s="1555"/>
      <c r="ADH115" s="1555"/>
      <c r="ADI115" s="1555"/>
      <c r="ADJ115" s="1555"/>
      <c r="ADK115" s="1555"/>
      <c r="ADL115" s="1555"/>
      <c r="ADM115" s="1555"/>
      <c r="ADN115" s="1555"/>
      <c r="ADO115" s="1555"/>
      <c r="ADP115" s="1555"/>
      <c r="ADQ115" s="1555"/>
      <c r="ADR115" s="1556"/>
      <c r="ADS115" s="1554" t="str">
        <f ca="1">INDIRECT(ADDRESS(ADS194,Dev!$CI$89,,,Table!$A$1))</f>
        <v>PRLRL-028</v>
      </c>
      <c r="ADT115" s="1555"/>
      <c r="ADU115" s="1555"/>
      <c r="ADV115" s="1555"/>
      <c r="ADW115" s="1555"/>
      <c r="ADX115" s="1555"/>
      <c r="ADY115" s="1555"/>
      <c r="ADZ115" s="1555"/>
      <c r="AEA115" s="1555"/>
      <c r="AEB115" s="1555"/>
      <c r="AEC115" s="1555"/>
      <c r="AED115" s="1555"/>
      <c r="AEE115" s="1555"/>
      <c r="AEF115" s="1555"/>
      <c r="AEG115" s="1555"/>
      <c r="AEH115" s="1560"/>
      <c r="AEI115" s="1588" t="str">
        <f ca="1">INDIRECT(ADDRESS(AEI194,Dev!$CY$89,,,Table!$A$1))</f>
        <v>PRLCpl-016</v>
      </c>
      <c r="AEJ115" s="1589"/>
      <c r="AEK115" s="1589"/>
      <c r="AEL115" s="1589"/>
      <c r="AEM115" s="1589"/>
      <c r="AEN115" s="1589"/>
      <c r="AEO115" s="1589"/>
      <c r="AEP115" s="1589"/>
      <c r="AEQ115" s="1589"/>
      <c r="AER115" s="1589"/>
      <c r="AES115" s="1589"/>
      <c r="AET115" s="1589"/>
      <c r="AEU115" s="1589"/>
      <c r="AEV115" s="1589"/>
      <c r="AEW115" s="1589"/>
      <c r="AEX115" s="1589"/>
      <c r="AEY115" s="1589"/>
      <c r="AEZ115" s="1589"/>
      <c r="AFA115" s="1589"/>
      <c r="AFB115" s="1589"/>
      <c r="AFC115" s="1589"/>
      <c r="AFD115" s="1590"/>
      <c r="AFE115" s="1554" t="str">
        <f ca="1">INDIRECT(ADDRESS(AFE194,Dev!$CI$89,,,Table!$A$1))</f>
        <v>PRLRL-029</v>
      </c>
      <c r="AFF115" s="1555"/>
      <c r="AFG115" s="1555"/>
      <c r="AFH115" s="1555"/>
      <c r="AFI115" s="1555"/>
      <c r="AFJ115" s="1555"/>
      <c r="AFK115" s="1555"/>
      <c r="AFL115" s="1555"/>
      <c r="AFM115" s="1555"/>
      <c r="AFN115" s="1555"/>
      <c r="AFO115" s="1555"/>
      <c r="AFP115" s="1555"/>
      <c r="AFQ115" s="1555"/>
      <c r="AFR115" s="1555"/>
      <c r="AFS115" s="1555"/>
      <c r="AFT115" s="1556"/>
      <c r="AFU115" s="1554" t="str">
        <f ca="1">INDIRECT(ADDRESS(AFU194,Dev!$CI$89,,,Table!$A$1))</f>
        <v>PRLRL-030</v>
      </c>
      <c r="AFV115" s="1555"/>
      <c r="AFW115" s="1555"/>
      <c r="AFX115" s="1555"/>
      <c r="AFY115" s="1555"/>
      <c r="AFZ115" s="1555"/>
      <c r="AGA115" s="1555"/>
      <c r="AGB115" s="1555"/>
      <c r="AGC115" s="1555"/>
      <c r="AGD115" s="1555"/>
      <c r="AGE115" s="1555"/>
      <c r="AGF115" s="1555"/>
      <c r="AGG115" s="1555"/>
      <c r="AGH115" s="1555"/>
      <c r="AGI115" s="1555"/>
      <c r="AGJ115" s="1560"/>
      <c r="AGK115" s="1588" t="str">
        <f ca="1">INDIRECT(ADDRESS(AGK194,Dev!$CY$89,,,Table!$A$1))</f>
        <v>PRLCpl-017</v>
      </c>
      <c r="AGL115" s="1589"/>
      <c r="AGM115" s="1589"/>
      <c r="AGN115" s="1589"/>
      <c r="AGO115" s="1589"/>
      <c r="AGP115" s="1589"/>
      <c r="AGQ115" s="1589"/>
      <c r="AGR115" s="1589"/>
      <c r="AGS115" s="1589"/>
      <c r="AGT115" s="1589"/>
      <c r="AGU115" s="1589"/>
      <c r="AGV115" s="1589"/>
      <c r="AGW115" s="1589"/>
      <c r="AGX115" s="1589"/>
      <c r="AGY115" s="1589"/>
      <c r="AGZ115" s="1589"/>
      <c r="AHA115" s="1589"/>
      <c r="AHB115" s="1589"/>
      <c r="AHC115" s="1589"/>
      <c r="AHD115" s="1589"/>
      <c r="AHE115" s="1589"/>
      <c r="AHF115" s="1590"/>
      <c r="AHG115" s="1554" t="str">
        <f ca="1">INDIRECT(ADDRESS(AHG194,Dev!$CI$89,,,Table!$A$1))</f>
        <v>PRLRL-031</v>
      </c>
      <c r="AHH115" s="1555"/>
      <c r="AHI115" s="1555"/>
      <c r="AHJ115" s="1555"/>
      <c r="AHK115" s="1555"/>
      <c r="AHL115" s="1555"/>
      <c r="AHM115" s="1555"/>
      <c r="AHN115" s="1555"/>
      <c r="AHO115" s="1555"/>
      <c r="AHP115" s="1555"/>
      <c r="AHQ115" s="1555"/>
      <c r="AHR115" s="1555"/>
      <c r="AHS115" s="1555"/>
      <c r="AHT115" s="1555"/>
      <c r="AHU115" s="1555"/>
      <c r="AHV115" s="1556"/>
      <c r="AHW115" s="1554" t="str">
        <f ca="1">INDIRECT(ADDRESS(AHW194,Dev!$CI$89,,,Table!$A$1))</f>
        <v>PRLRL-032</v>
      </c>
      <c r="AHX115" s="1555"/>
      <c r="AHY115" s="1555"/>
      <c r="AHZ115" s="1555"/>
      <c r="AIA115" s="1555"/>
      <c r="AIB115" s="1555"/>
      <c r="AIC115" s="1555"/>
      <c r="AID115" s="1555"/>
      <c r="AIE115" s="1555"/>
      <c r="AIF115" s="1555"/>
      <c r="AIG115" s="1555"/>
      <c r="AIH115" s="1555"/>
      <c r="AII115" s="1555"/>
      <c r="AIJ115" s="1555"/>
      <c r="AIK115" s="1555"/>
      <c r="AIL115" s="1560"/>
      <c r="AIM115" s="1588" t="str">
        <f ca="1">INDIRECT(ADDRESS(AIM194,Dev!$CY$89,,,Table!$A$1))</f>
        <v>PRLCpl-018</v>
      </c>
      <c r="AIN115" s="1589"/>
      <c r="AIO115" s="1589"/>
      <c r="AIP115" s="1589"/>
      <c r="AIQ115" s="1589"/>
      <c r="AIR115" s="1589"/>
      <c r="AIS115" s="1589"/>
      <c r="AIT115" s="1589"/>
      <c r="AIU115" s="1589"/>
      <c r="AIV115" s="1589"/>
      <c r="AIW115" s="1589"/>
      <c r="AIX115" s="1589"/>
      <c r="AIY115" s="1589"/>
      <c r="AIZ115" s="1589"/>
      <c r="AJA115" s="1589"/>
      <c r="AJB115" s="1589"/>
      <c r="AJC115" s="1589"/>
      <c r="AJD115" s="1589"/>
      <c r="AJE115" s="1589"/>
      <c r="AJF115" s="1589"/>
      <c r="AJG115" s="1589"/>
      <c r="AJH115" s="1590"/>
      <c r="AJI115" s="1554" t="str">
        <f ca="1">INDIRECT(ADDRESS(AJI194,Dev!$CI$89,,,Table!$A$1))</f>
        <v>PRLRL-033</v>
      </c>
      <c r="AJJ115" s="1555"/>
      <c r="AJK115" s="1555"/>
      <c r="AJL115" s="1555"/>
      <c r="AJM115" s="1555"/>
      <c r="AJN115" s="1555"/>
      <c r="AJO115" s="1555"/>
      <c r="AJP115" s="1555"/>
      <c r="AJQ115" s="1555"/>
      <c r="AJR115" s="1555"/>
      <c r="AJS115" s="1555"/>
      <c r="AJT115" s="1555"/>
      <c r="AJU115" s="1555"/>
      <c r="AJV115" s="1555"/>
      <c r="AJW115" s="1555"/>
      <c r="AJX115" s="1556"/>
      <c r="AJY115" s="1554" t="str">
        <f ca="1">INDIRECT(ADDRESS(AJY194,Dev!$CI$89,,,Table!$A$1))</f>
        <v>PRLRL-034</v>
      </c>
      <c r="AJZ115" s="1555"/>
      <c r="AKA115" s="1555"/>
      <c r="AKB115" s="1555"/>
      <c r="AKC115" s="1555"/>
      <c r="AKD115" s="1555"/>
      <c r="AKE115" s="1555"/>
      <c r="AKF115" s="1555"/>
      <c r="AKG115" s="1555"/>
      <c r="AKH115" s="1555"/>
      <c r="AKI115" s="1555"/>
      <c r="AKJ115" s="1555"/>
      <c r="AKK115" s="1555"/>
      <c r="AKL115" s="1555"/>
      <c r="AKM115" s="1555"/>
      <c r="AKN115" s="1560"/>
      <c r="AKO115" s="1588" t="str">
        <f ca="1">INDIRECT(ADDRESS(AKO194,Dev!$CY$89,,,Table!$A$1))</f>
        <v>PRLCpl-019</v>
      </c>
      <c r="AKP115" s="1589"/>
      <c r="AKQ115" s="1589"/>
      <c r="AKR115" s="1589"/>
      <c r="AKS115" s="1589"/>
      <c r="AKT115" s="1589"/>
      <c r="AKU115" s="1589"/>
      <c r="AKV115" s="1589"/>
      <c r="AKW115" s="1589"/>
      <c r="AKX115" s="1589"/>
      <c r="AKY115" s="1589"/>
      <c r="AKZ115" s="1589"/>
      <c r="ALA115" s="1589"/>
      <c r="ALB115" s="1589"/>
      <c r="ALC115" s="1589"/>
      <c r="ALD115" s="1589"/>
      <c r="ALE115" s="1589"/>
      <c r="ALF115" s="1589"/>
      <c r="ALG115" s="1589"/>
      <c r="ALH115" s="1589"/>
      <c r="ALI115" s="1589"/>
      <c r="ALJ115" s="1590"/>
      <c r="ALK115" s="1554" t="str">
        <f ca="1">INDIRECT(ADDRESS(ALK194,Dev!$CI$89,,,Table!$A$1))</f>
        <v>PRLRL-035</v>
      </c>
      <c r="ALL115" s="1555"/>
      <c r="ALM115" s="1555"/>
      <c r="ALN115" s="1555"/>
      <c r="ALO115" s="1555"/>
      <c r="ALP115" s="1555"/>
      <c r="ALQ115" s="1555"/>
      <c r="ALR115" s="1555"/>
      <c r="ALS115" s="1555"/>
      <c r="ALT115" s="1555"/>
      <c r="ALU115" s="1555"/>
      <c r="ALV115" s="1555"/>
      <c r="ALW115" s="1555"/>
      <c r="ALX115" s="1555"/>
      <c r="ALY115" s="1555"/>
      <c r="ALZ115" s="1556"/>
      <c r="AMA115" s="1554" t="str">
        <f ca="1">INDIRECT(ADDRESS(AMA194,Dev!$CI$89,,,Table!$A$1))</f>
        <v>PRLRL-036</v>
      </c>
      <c r="AMB115" s="1555"/>
      <c r="AMC115" s="1555"/>
      <c r="AMD115" s="1555"/>
      <c r="AME115" s="1555"/>
      <c r="AMF115" s="1555"/>
      <c r="AMG115" s="1555"/>
      <c r="AMH115" s="1555"/>
      <c r="AMI115" s="1555"/>
      <c r="AMJ115" s="1555"/>
      <c r="AMK115" s="1555"/>
      <c r="AML115" s="1555"/>
      <c r="AMM115" s="1555"/>
      <c r="AMN115" s="1555"/>
      <c r="AMO115" s="1555"/>
      <c r="AMP115" s="1560"/>
      <c r="AMQ115" s="1588" t="str">
        <f ca="1">INDIRECT(ADDRESS(AMQ194,Dev!$CY$89,,,Table!$A$1))</f>
        <v>PRLCpl-020</v>
      </c>
      <c r="AMR115" s="1589"/>
      <c r="AMS115" s="1589"/>
      <c r="AMT115" s="1589"/>
      <c r="AMU115" s="1589"/>
      <c r="AMV115" s="1589"/>
      <c r="AMW115" s="1589"/>
      <c r="AMX115" s="1589"/>
      <c r="AMY115" s="1589"/>
      <c r="AMZ115" s="1589"/>
      <c r="ANA115" s="1589"/>
      <c r="ANB115" s="1589"/>
      <c r="ANC115" s="1589"/>
      <c r="AND115" s="1589"/>
      <c r="ANE115" s="1589"/>
      <c r="ANF115" s="1589"/>
      <c r="ANG115" s="1589"/>
      <c r="ANH115" s="1589"/>
      <c r="ANI115" s="1589"/>
      <c r="ANJ115" s="1589"/>
      <c r="ANK115" s="1589"/>
      <c r="ANL115" s="1590"/>
      <c r="ANM115" s="1554" t="str">
        <f ca="1">INDIRECT(ADDRESS(ANM194,Dev!$CI$89,,,Table!$A$1))</f>
        <v>PRLRL-037</v>
      </c>
      <c r="ANN115" s="1555"/>
      <c r="ANO115" s="1555"/>
      <c r="ANP115" s="1555"/>
      <c r="ANQ115" s="1555"/>
      <c r="ANR115" s="1555"/>
      <c r="ANS115" s="1555"/>
      <c r="ANT115" s="1555"/>
      <c r="ANU115" s="1555"/>
      <c r="ANV115" s="1555"/>
      <c r="ANW115" s="1555"/>
      <c r="ANX115" s="1555"/>
      <c r="ANY115" s="1555"/>
      <c r="ANZ115" s="1555"/>
      <c r="AOA115" s="1555"/>
      <c r="AOB115" s="1556"/>
      <c r="AOC115" s="1554" t="str">
        <f ca="1">INDIRECT(ADDRESS(AOC194,Dev!$CI$89,,,Table!$A$1))</f>
        <v>PRLRL-038</v>
      </c>
      <c r="AOD115" s="1555"/>
      <c r="AOE115" s="1555"/>
      <c r="AOF115" s="1555"/>
      <c r="AOG115" s="1555"/>
      <c r="AOH115" s="1555"/>
      <c r="AOI115" s="1555"/>
      <c r="AOJ115" s="1555"/>
      <c r="AOK115" s="1555"/>
      <c r="AOL115" s="1555"/>
      <c r="AOM115" s="1555"/>
      <c r="AON115" s="1555"/>
      <c r="AOO115" s="1555"/>
      <c r="AOP115" s="1555"/>
      <c r="AOQ115" s="1555"/>
      <c r="AOR115" s="1560"/>
      <c r="AOS115" s="1588" t="str">
        <f ca="1">INDIRECT(ADDRESS(AOS194,Dev!$CY$89,,,Table!$A$1))</f>
        <v>PRLCpl-021</v>
      </c>
      <c r="AOT115" s="1589"/>
      <c r="AOU115" s="1589"/>
      <c r="AOV115" s="1589"/>
      <c r="AOW115" s="1589"/>
      <c r="AOX115" s="1589"/>
      <c r="AOY115" s="1589"/>
      <c r="AOZ115" s="1589"/>
      <c r="APA115" s="1589"/>
      <c r="APB115" s="1589"/>
      <c r="APC115" s="1589"/>
      <c r="APD115" s="1589"/>
      <c r="APE115" s="1589"/>
      <c r="APF115" s="1589"/>
      <c r="APG115" s="1589"/>
      <c r="APH115" s="1589"/>
      <c r="API115" s="1589"/>
      <c r="APJ115" s="1589"/>
      <c r="APK115" s="1589"/>
      <c r="APL115" s="1589"/>
      <c r="APM115" s="1589"/>
      <c r="APN115" s="1590"/>
      <c r="APO115" s="1554" t="str">
        <f ca="1">INDIRECT(ADDRESS(APO194,Dev!$CI$89,,,Table!$A$1))</f>
        <v>PRLRL-039</v>
      </c>
      <c r="APP115" s="1555"/>
      <c r="APQ115" s="1555"/>
      <c r="APR115" s="1555"/>
      <c r="APS115" s="1555"/>
      <c r="APT115" s="1555"/>
      <c r="APU115" s="1555"/>
      <c r="APV115" s="1555"/>
      <c r="APW115" s="1555"/>
      <c r="APX115" s="1555"/>
      <c r="APY115" s="1555"/>
      <c r="APZ115" s="1555"/>
      <c r="AQA115" s="1555"/>
      <c r="AQB115" s="1555"/>
      <c r="AQC115" s="1555"/>
      <c r="AQD115" s="1556"/>
      <c r="AQE115" s="1554" t="str">
        <f ca="1">INDIRECT(ADDRESS(AQE194,Dev!$CI$89,,,Table!$A$1))</f>
        <v>PRLRL-040</v>
      </c>
      <c r="AQF115" s="1555"/>
      <c r="AQG115" s="1555"/>
      <c r="AQH115" s="1555"/>
      <c r="AQI115" s="1555"/>
      <c r="AQJ115" s="1555"/>
      <c r="AQK115" s="1555"/>
      <c r="AQL115" s="1555"/>
      <c r="AQM115" s="1555"/>
      <c r="AQN115" s="1555"/>
      <c r="AQO115" s="1555"/>
      <c r="AQP115" s="1555"/>
      <c r="AQQ115" s="1555"/>
      <c r="AQR115" s="1555"/>
      <c r="AQS115" s="1555"/>
      <c r="AQT115" s="1560"/>
      <c r="AQU115" s="1588" t="str">
        <f ca="1">INDIRECT(ADDRESS(AQU194,Dev!$CY$89,,,Table!$A$1))</f>
        <v>PRLCpl-022</v>
      </c>
      <c r="AQV115" s="1589"/>
      <c r="AQW115" s="1589"/>
      <c r="AQX115" s="1589"/>
      <c r="AQY115" s="1589"/>
      <c r="AQZ115" s="1589"/>
      <c r="ARA115" s="1589"/>
      <c r="ARB115" s="1589"/>
      <c r="ARC115" s="1589"/>
      <c r="ARD115" s="1589"/>
      <c r="ARE115" s="1589"/>
      <c r="ARF115" s="1589"/>
      <c r="ARG115" s="1589"/>
      <c r="ARH115" s="1589"/>
      <c r="ARI115" s="1589"/>
      <c r="ARJ115" s="1589"/>
      <c r="ARK115" s="1589"/>
      <c r="ARL115" s="1589"/>
      <c r="ARM115" s="1589"/>
      <c r="ARN115" s="1589"/>
      <c r="ARO115" s="1589"/>
      <c r="ARP115" s="1590"/>
      <c r="ARQ115" s="1554" t="str">
        <f ca="1">INDIRECT(ADDRESS(ARQ194,Dev!$CI$89,,,Table!$A$1))</f>
        <v>PRLRL-041</v>
      </c>
      <c r="ARR115" s="1555"/>
      <c r="ARS115" s="1555"/>
      <c r="ART115" s="1555"/>
      <c r="ARU115" s="1555"/>
      <c r="ARV115" s="1555"/>
      <c r="ARW115" s="1555"/>
      <c r="ARX115" s="1555"/>
      <c r="ARY115" s="1555"/>
      <c r="ARZ115" s="1555"/>
      <c r="ASA115" s="1555"/>
      <c r="ASB115" s="1555"/>
      <c r="ASC115" s="1555"/>
      <c r="ASD115" s="1555"/>
      <c r="ASE115" s="1555"/>
      <c r="ASF115" s="1556"/>
      <c r="ASG115" s="1554" t="str">
        <f ca="1">INDIRECT(ADDRESS(ASG194,Dev!$CI$89,,,Table!$A$1))</f>
        <v>PRLRL-042</v>
      </c>
      <c r="ASH115" s="1555"/>
      <c r="ASI115" s="1555"/>
      <c r="ASJ115" s="1555"/>
      <c r="ASK115" s="1555"/>
      <c r="ASL115" s="1555"/>
      <c r="ASM115" s="1555"/>
      <c r="ASN115" s="1555"/>
      <c r="ASO115" s="1555"/>
      <c r="ASP115" s="1555"/>
      <c r="ASQ115" s="1555"/>
      <c r="ASR115" s="1555"/>
      <c r="ASS115" s="1555"/>
      <c r="AST115" s="1555"/>
      <c r="ASU115" s="1555"/>
      <c r="ASV115" s="1560"/>
      <c r="ASW115" s="1588" t="str">
        <f ca="1">INDIRECT(ADDRESS(ASW194,Dev!$CY$89,,,Table!$A$1))</f>
        <v>PRLCpl-023</v>
      </c>
      <c r="ASX115" s="1589"/>
      <c r="ASY115" s="1589"/>
      <c r="ASZ115" s="1589"/>
      <c r="ATA115" s="1589"/>
      <c r="ATB115" s="1589"/>
      <c r="ATC115" s="1589"/>
      <c r="ATD115" s="1589"/>
      <c r="ATE115" s="1589"/>
      <c r="ATF115" s="1589"/>
      <c r="ATG115" s="1589"/>
      <c r="ATH115" s="1589"/>
      <c r="ATI115" s="1589"/>
      <c r="ATJ115" s="1589"/>
      <c r="ATK115" s="1589"/>
      <c r="ATL115" s="1589"/>
      <c r="ATM115" s="1589"/>
      <c r="ATN115" s="1589"/>
      <c r="ATO115" s="1589"/>
      <c r="ATP115" s="1589"/>
      <c r="ATQ115" s="1589"/>
      <c r="ATR115" s="1590"/>
      <c r="ATS115" s="1554" t="str">
        <f ca="1">INDIRECT(ADDRESS(ATS194,Dev!$CI$89,,,Table!$A$1))</f>
        <v>PRLRL-043</v>
      </c>
      <c r="ATT115" s="1555"/>
      <c r="ATU115" s="1555"/>
      <c r="ATV115" s="1555"/>
      <c r="ATW115" s="1555"/>
      <c r="ATX115" s="1555"/>
      <c r="ATY115" s="1555"/>
      <c r="ATZ115" s="1555"/>
      <c r="AUA115" s="1555"/>
      <c r="AUB115" s="1555"/>
      <c r="AUC115" s="1555"/>
      <c r="AUD115" s="1555"/>
      <c r="AUE115" s="1555"/>
      <c r="AUF115" s="1555"/>
      <c r="AUG115" s="1555"/>
      <c r="AUH115" s="1556"/>
      <c r="AUI115" s="1697" t="str">
        <f>Table!$BY$76</f>
        <v>PRLCpl-Ph001</v>
      </c>
      <c r="AUJ115" s="1698"/>
      <c r="AUK115" s="1698"/>
      <c r="AUL115" s="1698"/>
      <c r="AUM115" s="1698"/>
      <c r="AUN115" s="1698"/>
      <c r="AUO115" s="1698"/>
      <c r="AUP115" s="1698"/>
      <c r="AUQ115" s="1698"/>
      <c r="AUR115" s="1698"/>
      <c r="AUS115" s="1698"/>
      <c r="AUT115" s="1698"/>
      <c r="AUU115" s="1698"/>
      <c r="AUV115" s="1698"/>
      <c r="AUW115" s="1698"/>
      <c r="AUX115" s="1698"/>
      <c r="AUY115" s="1698"/>
      <c r="AUZ115" s="1698"/>
      <c r="AVA115" s="1698"/>
      <c r="AVB115" s="1698"/>
      <c r="AVC115" s="1698"/>
      <c r="AVD115" s="1590"/>
      <c r="AVE115" s="1554" t="str">
        <f ca="1">INDIRECT(ADDRESS(AVE194,Dev!$CI$89,,,Table!$A$1))</f>
        <v>PRLRL-044</v>
      </c>
      <c r="AVF115" s="1555"/>
      <c r="AVG115" s="1555"/>
      <c r="AVH115" s="1555"/>
      <c r="AVI115" s="1555"/>
      <c r="AVJ115" s="1555"/>
      <c r="AVK115" s="1555"/>
      <c r="AVL115" s="1555"/>
      <c r="AVM115" s="1555"/>
      <c r="AVN115" s="1555"/>
      <c r="AVO115" s="1555"/>
      <c r="AVP115" s="1555"/>
      <c r="AVQ115" s="1555"/>
      <c r="AVR115" s="1555"/>
      <c r="AVS115" s="1555"/>
      <c r="AVT115" s="1556"/>
      <c r="AVU115" s="874"/>
      <c r="AVV115" s="875"/>
      <c r="AVW115" s="872"/>
      <c r="AVX115" s="872"/>
      <c r="AVY115" s="872"/>
      <c r="AVZ115" s="872"/>
      <c r="AWA115" s="872"/>
      <c r="AWB115" s="872"/>
      <c r="AWC115" s="872"/>
      <c r="AWD115" s="872"/>
      <c r="AWE115" s="1688" t="str">
        <f>Table!$BY$84</f>
        <v>PRLPD-001</v>
      </c>
      <c r="AWF115" s="1688"/>
      <c r="AWG115" s="1688"/>
      <c r="AWH115" s="1688"/>
      <c r="AWI115" s="1688"/>
      <c r="AWJ115" s="1688"/>
      <c r="AWK115" s="1688"/>
      <c r="AWL115" s="1688"/>
      <c r="AWM115" s="1688"/>
      <c r="AWN115" s="1688"/>
      <c r="AWO115" s="1688"/>
      <c r="AWP115" s="1688"/>
      <c r="AWQ115" s="872"/>
      <c r="AWR115" s="872"/>
      <c r="AWS115" s="872"/>
      <c r="AWT115" s="872"/>
      <c r="AWU115" s="872"/>
      <c r="AWV115" s="872"/>
      <c r="AWW115" s="872"/>
      <c r="AWX115" s="872"/>
      <c r="AWY115" s="875"/>
      <c r="AWZ115" s="875"/>
      <c r="AXA115" s="1554" t="str">
        <f>Table!$BY$98</f>
        <v>PRLRL-044'</v>
      </c>
      <c r="AXB115" s="1555"/>
      <c r="AXC115" s="1555"/>
      <c r="AXD115" s="1555"/>
      <c r="AXE115" s="1555"/>
      <c r="AXF115" s="1555"/>
      <c r="AXG115" s="1555"/>
      <c r="AXH115" s="1555"/>
      <c r="AXI115" s="1555"/>
      <c r="AXJ115" s="1555"/>
      <c r="AXK115" s="1555"/>
      <c r="AXL115" s="1555"/>
      <c r="AXM115" s="1555"/>
      <c r="AXN115" s="1555"/>
      <c r="AXO115" s="1555"/>
      <c r="AXP115" s="1560"/>
      <c r="AXQ115" s="1610" t="str">
        <f>Table!$BY$101</f>
        <v>PRLGI-002</v>
      </c>
      <c r="AXR115" s="1611"/>
      <c r="AXS115" s="1611"/>
      <c r="AXT115" s="1611"/>
      <c r="AXU115" s="1611"/>
      <c r="AXV115" s="1611"/>
      <c r="AXW115" s="1611"/>
      <c r="AXX115" s="1611"/>
      <c r="AXY115" s="1611"/>
      <c r="AXZ115" s="1612"/>
      <c r="AYA115" s="1690" t="str">
        <f>Table!$BY$104</f>
        <v>PRLGB-001</v>
      </c>
      <c r="AYB115" s="1691"/>
      <c r="AYC115" s="1691"/>
      <c r="AYD115" s="1691"/>
      <c r="AYE115" s="1691"/>
      <c r="AYF115" s="1691"/>
      <c r="AYG115" s="1691"/>
      <c r="AYH115" s="1691"/>
      <c r="AYI115" s="1691"/>
      <c r="AYJ115" s="1692"/>
      <c r="AYK115" s="1610" t="str">
        <f>Table!$BY$107</f>
        <v>PRLGI-003</v>
      </c>
      <c r="AYL115" s="1611"/>
      <c r="AYM115" s="1611"/>
      <c r="AYN115" s="1611"/>
      <c r="AYO115" s="1611"/>
      <c r="AYP115" s="1611"/>
      <c r="AYQ115" s="1611"/>
      <c r="AYR115" s="1611"/>
      <c r="AYS115" s="1611"/>
      <c r="AYT115" s="1612"/>
      <c r="AYU115" s="1554" t="str">
        <f ca="1">INDIRECT(ADDRESS(AYU194,Dev!$CI$89,,,Table!$A$1))</f>
        <v>PRLRL-045</v>
      </c>
      <c r="AYV115" s="1555"/>
      <c r="AYW115" s="1555"/>
      <c r="AYX115" s="1555"/>
      <c r="AYY115" s="1555"/>
      <c r="AYZ115" s="1555"/>
      <c r="AZA115" s="1555"/>
      <c r="AZB115" s="1555"/>
      <c r="AZC115" s="1555"/>
      <c r="AZD115" s="1555"/>
      <c r="AZE115" s="1555"/>
      <c r="AZF115" s="1555"/>
      <c r="AZG115" s="1555"/>
      <c r="AZH115" s="1555"/>
      <c r="AZI115" s="1555"/>
      <c r="AZJ115" s="1560"/>
      <c r="AZK115" s="1588" t="str">
        <f ca="1">INDIRECT(ADDRESS(AZK194,Dev!$CY$89,,,Table!$A$1))</f>
        <v>PRLCpl-024</v>
      </c>
      <c r="AZL115" s="1589"/>
      <c r="AZM115" s="1589"/>
      <c r="AZN115" s="1589"/>
      <c r="AZO115" s="1589"/>
      <c r="AZP115" s="1589"/>
      <c r="AZQ115" s="1589"/>
      <c r="AZR115" s="1589"/>
      <c r="AZS115" s="1589"/>
      <c r="AZT115" s="1589"/>
      <c r="AZU115" s="1589"/>
      <c r="AZV115" s="1589"/>
      <c r="AZW115" s="1589"/>
      <c r="AZX115" s="1589"/>
      <c r="AZY115" s="1589"/>
      <c r="AZZ115" s="1589"/>
      <c r="BAA115" s="1589"/>
      <c r="BAB115" s="1589"/>
      <c r="BAC115" s="1589"/>
      <c r="BAD115" s="1589"/>
      <c r="BAE115" s="1589"/>
      <c r="BAF115" s="1590"/>
      <c r="BAG115" s="1554" t="str">
        <f ca="1">INDIRECT(ADDRESS(BAG194,Dev!$CI$89,,,Table!$A$1))</f>
        <v>PRLRL-046</v>
      </c>
      <c r="BAH115" s="1555"/>
      <c r="BAI115" s="1555"/>
      <c r="BAJ115" s="1555"/>
      <c r="BAK115" s="1555"/>
      <c r="BAL115" s="1555"/>
      <c r="BAM115" s="1555"/>
      <c r="BAN115" s="1555"/>
      <c r="BAO115" s="1555"/>
      <c r="BAP115" s="1555"/>
      <c r="BAQ115" s="1555"/>
      <c r="BAR115" s="1555"/>
      <c r="BAS115" s="1555"/>
      <c r="BAT115" s="1555"/>
      <c r="BAU115" s="1555"/>
      <c r="BAV115" s="1556"/>
      <c r="BAW115" s="1554" t="str">
        <f ca="1">INDIRECT(ADDRESS(BAW194,Dev!$CI$89,,,Table!$A$1))</f>
        <v>PRLRL-047</v>
      </c>
      <c r="BAX115" s="1555"/>
      <c r="BAY115" s="1555"/>
      <c r="BAZ115" s="1555"/>
      <c r="BBA115" s="1555"/>
      <c r="BBB115" s="1555"/>
      <c r="BBC115" s="1555"/>
      <c r="BBD115" s="1555"/>
      <c r="BBE115" s="1555"/>
      <c r="BBF115" s="1555"/>
      <c r="BBG115" s="1555"/>
      <c r="BBH115" s="1555"/>
      <c r="BBI115" s="1555"/>
      <c r="BBJ115" s="1555"/>
      <c r="BBK115" s="1555"/>
      <c r="BBL115" s="1560"/>
      <c r="BBM115" s="1588" t="str">
        <f ca="1">INDIRECT(ADDRESS(BBM194,Dev!$CY$89,,,Table!$A$1))</f>
        <v>PRLCpl-025</v>
      </c>
      <c r="BBN115" s="1589"/>
      <c r="BBO115" s="1589"/>
      <c r="BBP115" s="1589"/>
      <c r="BBQ115" s="1589"/>
      <c r="BBR115" s="1589"/>
      <c r="BBS115" s="1589"/>
      <c r="BBT115" s="1589"/>
      <c r="BBU115" s="1589"/>
      <c r="BBV115" s="1589"/>
      <c r="BBW115" s="1589"/>
      <c r="BBX115" s="1589"/>
      <c r="BBY115" s="1589"/>
      <c r="BBZ115" s="1589"/>
      <c r="BCA115" s="1589"/>
      <c r="BCB115" s="1589"/>
      <c r="BCC115" s="1589"/>
      <c r="BCD115" s="1589"/>
      <c r="BCE115" s="1589"/>
      <c r="BCF115" s="1589"/>
      <c r="BCG115" s="1589"/>
      <c r="BCH115" s="1590"/>
      <c r="BCI115" s="1554" t="str">
        <f ca="1">INDIRECT(ADDRESS(BCI194,Dev!$CI$89,,,Table!$A$1))</f>
        <v>PRLRL-048</v>
      </c>
      <c r="BCJ115" s="1555"/>
      <c r="BCK115" s="1555"/>
      <c r="BCL115" s="1555"/>
      <c r="BCM115" s="1555"/>
      <c r="BCN115" s="1555"/>
      <c r="BCO115" s="1555"/>
      <c r="BCP115" s="1555"/>
      <c r="BCQ115" s="1555"/>
      <c r="BCR115" s="1555"/>
      <c r="BCS115" s="1555"/>
      <c r="BCT115" s="1555"/>
      <c r="BCU115" s="1555"/>
      <c r="BCV115" s="1555"/>
      <c r="BCW115" s="1555"/>
      <c r="BCX115" s="1556"/>
      <c r="BCY115" s="1554" t="str">
        <f ca="1">INDIRECT(ADDRESS(BCY194,Dev!$CI$89,,,Table!$A$1))</f>
        <v>PRLRL-049</v>
      </c>
      <c r="BCZ115" s="1555"/>
      <c r="BDA115" s="1555"/>
      <c r="BDB115" s="1555"/>
      <c r="BDC115" s="1555"/>
      <c r="BDD115" s="1555"/>
      <c r="BDE115" s="1555"/>
      <c r="BDF115" s="1555"/>
      <c r="BDG115" s="1555"/>
      <c r="BDH115" s="1555"/>
      <c r="BDI115" s="1555"/>
      <c r="BDJ115" s="1555"/>
      <c r="BDK115" s="1555"/>
      <c r="BDL115" s="1555"/>
      <c r="BDM115" s="1555"/>
      <c r="BDN115" s="1560"/>
      <c r="BDO115" s="1588" t="str">
        <f ca="1">INDIRECT(ADDRESS(BDO194,Dev!$CY$89,,,Table!$A$1))</f>
        <v>PRLCpl-026</v>
      </c>
      <c r="BDP115" s="1589"/>
      <c r="BDQ115" s="1589"/>
      <c r="BDR115" s="1589"/>
      <c r="BDS115" s="1589"/>
      <c r="BDT115" s="1589"/>
      <c r="BDU115" s="1589"/>
      <c r="BDV115" s="1589"/>
      <c r="BDW115" s="1589"/>
      <c r="BDX115" s="1589"/>
      <c r="BDY115" s="1589"/>
      <c r="BDZ115" s="1589"/>
      <c r="BEA115" s="1589"/>
      <c r="BEB115" s="1589"/>
      <c r="BEC115" s="1589"/>
      <c r="BED115" s="1589"/>
      <c r="BEE115" s="1589"/>
      <c r="BEF115" s="1589"/>
      <c r="BEG115" s="1589"/>
      <c r="BEH115" s="1589"/>
      <c r="BEI115" s="1589"/>
      <c r="BEJ115" s="1590"/>
      <c r="BEK115" s="1554" t="str">
        <f ca="1">INDIRECT(ADDRESS(BEK194,Dev!$CI$89,,,Table!$A$1))</f>
        <v>PRLRL-050</v>
      </c>
      <c r="BEL115" s="1555"/>
      <c r="BEM115" s="1555"/>
      <c r="BEN115" s="1555"/>
      <c r="BEO115" s="1555"/>
      <c r="BEP115" s="1555"/>
      <c r="BEQ115" s="1555"/>
      <c r="BER115" s="1555"/>
      <c r="BES115" s="1555"/>
      <c r="BET115" s="1555"/>
      <c r="BEU115" s="1555"/>
      <c r="BEV115" s="1555"/>
      <c r="BEW115" s="1555"/>
      <c r="BEX115" s="1555"/>
      <c r="BEY115" s="1555"/>
      <c r="BEZ115" s="1556"/>
      <c r="BFA115" s="1554" t="str">
        <f ca="1">INDIRECT(ADDRESS(BFA194,Dev!$CI$89,,,Table!$A$1))</f>
        <v>PRLRL-051</v>
      </c>
      <c r="BFB115" s="1555"/>
      <c r="BFC115" s="1555"/>
      <c r="BFD115" s="1555"/>
      <c r="BFE115" s="1555"/>
      <c r="BFF115" s="1555"/>
      <c r="BFG115" s="1555"/>
      <c r="BFH115" s="1555"/>
      <c r="BFI115" s="1555"/>
      <c r="BFJ115" s="1555"/>
      <c r="BFK115" s="1555"/>
      <c r="BFL115" s="1555"/>
      <c r="BFM115" s="1555"/>
      <c r="BFN115" s="1555"/>
      <c r="BFO115" s="1555"/>
      <c r="BFP115" s="1560"/>
      <c r="BFQ115" s="1588" t="str">
        <f ca="1">INDIRECT(ADDRESS(BFQ194,Dev!$CY$89,,,Table!$A$1))</f>
        <v>PRLCpl-027</v>
      </c>
      <c r="BFR115" s="1589"/>
      <c r="BFS115" s="1589"/>
      <c r="BFT115" s="1589"/>
      <c r="BFU115" s="1589"/>
      <c r="BFV115" s="1589"/>
      <c r="BFW115" s="1589"/>
      <c r="BFX115" s="1589"/>
      <c r="BFY115" s="1589"/>
      <c r="BFZ115" s="1589"/>
      <c r="BGA115" s="1589"/>
      <c r="BGB115" s="1589"/>
      <c r="BGC115" s="1589"/>
      <c r="BGD115" s="1589"/>
      <c r="BGE115" s="1589"/>
      <c r="BGF115" s="1589"/>
      <c r="BGG115" s="1589"/>
      <c r="BGH115" s="1589"/>
      <c r="BGI115" s="1589"/>
      <c r="BGJ115" s="1589"/>
      <c r="BGK115" s="1589"/>
      <c r="BGL115" s="1590"/>
      <c r="BGM115" s="1554" t="str">
        <f ca="1">INDIRECT(ADDRESS(BGM194,Dev!$CI$89,,,Table!$A$1))</f>
        <v>PRLRL-052</v>
      </c>
      <c r="BGN115" s="1555"/>
      <c r="BGO115" s="1555"/>
      <c r="BGP115" s="1555"/>
      <c r="BGQ115" s="1555"/>
      <c r="BGR115" s="1555"/>
      <c r="BGS115" s="1555"/>
      <c r="BGT115" s="1555"/>
      <c r="BGU115" s="1555"/>
      <c r="BGV115" s="1555"/>
      <c r="BGW115" s="1555"/>
      <c r="BGX115" s="1555"/>
      <c r="BGY115" s="1555"/>
      <c r="BGZ115" s="1555"/>
      <c r="BHA115" s="1555"/>
      <c r="BHB115" s="1556"/>
      <c r="BHC115" s="1554" t="str">
        <f ca="1">INDIRECT(ADDRESS(BHC194,Dev!$CI$89,,,Table!$A$1))</f>
        <v>PRLRL-053</v>
      </c>
      <c r="BHD115" s="1555"/>
      <c r="BHE115" s="1555"/>
      <c r="BHF115" s="1555"/>
      <c r="BHG115" s="1555"/>
      <c r="BHH115" s="1555"/>
      <c r="BHI115" s="1555"/>
      <c r="BHJ115" s="1555"/>
      <c r="BHK115" s="1555"/>
      <c r="BHL115" s="1555"/>
      <c r="BHM115" s="1555"/>
      <c r="BHN115" s="1555"/>
      <c r="BHO115" s="1555"/>
      <c r="BHP115" s="1555"/>
      <c r="BHQ115" s="1555"/>
      <c r="BHR115" s="1560"/>
      <c r="BHS115" s="1588" t="str">
        <f ca="1">INDIRECT(ADDRESS(BHS194,Dev!$CY$89,,,Table!$A$1))</f>
        <v>PRLCpl-028</v>
      </c>
      <c r="BHT115" s="1589"/>
      <c r="BHU115" s="1589"/>
      <c r="BHV115" s="1589"/>
      <c r="BHW115" s="1589"/>
      <c r="BHX115" s="1589"/>
      <c r="BHY115" s="1589"/>
      <c r="BHZ115" s="1589"/>
      <c r="BIA115" s="1589"/>
      <c r="BIB115" s="1589"/>
      <c r="BIC115" s="1589"/>
      <c r="BID115" s="1589"/>
      <c r="BIE115" s="1589"/>
      <c r="BIF115" s="1589"/>
      <c r="BIG115" s="1589"/>
      <c r="BIH115" s="1589"/>
      <c r="BII115" s="1589"/>
      <c r="BIJ115" s="1589"/>
      <c r="BIK115" s="1589"/>
      <c r="BIL115" s="1589"/>
      <c r="BIM115" s="1589"/>
      <c r="BIN115" s="1590"/>
      <c r="BIO115" s="1554" t="str">
        <f ca="1">INDIRECT(ADDRESS(BIO194,Dev!$CI$89,,,Table!$A$1))</f>
        <v>PRLRL-054</v>
      </c>
      <c r="BIP115" s="1555"/>
      <c r="BIQ115" s="1555"/>
      <c r="BIR115" s="1555"/>
      <c r="BIS115" s="1555"/>
      <c r="BIT115" s="1555"/>
      <c r="BIU115" s="1555"/>
      <c r="BIV115" s="1555"/>
      <c r="BIW115" s="1555"/>
      <c r="BIX115" s="1555"/>
      <c r="BIY115" s="1555"/>
      <c r="BIZ115" s="1555"/>
      <c r="BJA115" s="1555"/>
      <c r="BJB115" s="1555"/>
      <c r="BJC115" s="1555"/>
      <c r="BJD115" s="1556"/>
      <c r="BJE115" s="1554" t="str">
        <f ca="1">INDIRECT(ADDRESS(BJE194,Dev!$CI$89,,,Table!$A$1))</f>
        <v>PRLRL-055</v>
      </c>
      <c r="BJF115" s="1555"/>
      <c r="BJG115" s="1555"/>
      <c r="BJH115" s="1555"/>
      <c r="BJI115" s="1555"/>
      <c r="BJJ115" s="1555"/>
      <c r="BJK115" s="1555"/>
      <c r="BJL115" s="1555"/>
      <c r="BJM115" s="1555"/>
      <c r="BJN115" s="1555"/>
      <c r="BJO115" s="1555"/>
      <c r="BJP115" s="1555"/>
      <c r="BJQ115" s="1555"/>
      <c r="BJR115" s="1555"/>
      <c r="BJS115" s="1555"/>
      <c r="BJT115" s="1560"/>
      <c r="BJU115" s="1588" t="str">
        <f ca="1">INDIRECT(ADDRESS(BJU194,Dev!$CY$89,,,Table!$A$1))</f>
        <v>PRLCpl-029</v>
      </c>
      <c r="BJV115" s="1589"/>
      <c r="BJW115" s="1589"/>
      <c r="BJX115" s="1589"/>
      <c r="BJY115" s="1589"/>
      <c r="BJZ115" s="1589"/>
      <c r="BKA115" s="1589"/>
      <c r="BKB115" s="1589"/>
      <c r="BKC115" s="1589"/>
      <c r="BKD115" s="1589"/>
      <c r="BKE115" s="1589"/>
      <c r="BKF115" s="1589"/>
      <c r="BKG115" s="1589"/>
      <c r="BKH115" s="1589"/>
      <c r="BKI115" s="1589"/>
      <c r="BKJ115" s="1589"/>
      <c r="BKK115" s="1589"/>
      <c r="BKL115" s="1589"/>
      <c r="BKM115" s="1589"/>
      <c r="BKN115" s="1589"/>
      <c r="BKO115" s="1589"/>
      <c r="BKP115" s="1590"/>
      <c r="BKQ115" s="1554" t="str">
        <f ca="1">INDIRECT(ADDRESS(BKQ194,Dev!$CI$89,,,Table!$A$1))</f>
        <v>PRLRL-056</v>
      </c>
      <c r="BKR115" s="1555"/>
      <c r="BKS115" s="1555"/>
      <c r="BKT115" s="1555"/>
      <c r="BKU115" s="1555"/>
      <c r="BKV115" s="1555"/>
      <c r="BKW115" s="1555"/>
      <c r="BKX115" s="1555"/>
      <c r="BKY115" s="1555"/>
      <c r="BKZ115" s="1555"/>
      <c r="BLA115" s="1555"/>
      <c r="BLB115" s="1555"/>
      <c r="BLC115" s="1555"/>
      <c r="BLD115" s="1555"/>
      <c r="BLE115" s="1555"/>
      <c r="BLF115" s="1556"/>
      <c r="BLG115" s="1554" t="str">
        <f ca="1">INDIRECT(ADDRESS(BLG194,Dev!$CI$89,,,Table!$A$1))</f>
        <v>PRLRL-057</v>
      </c>
      <c r="BLH115" s="1555"/>
      <c r="BLI115" s="1555"/>
      <c r="BLJ115" s="1555"/>
      <c r="BLK115" s="1555"/>
      <c r="BLL115" s="1555"/>
      <c r="BLM115" s="1555"/>
      <c r="BLN115" s="1555"/>
      <c r="BLO115" s="1555"/>
      <c r="BLP115" s="1555"/>
      <c r="BLQ115" s="1555"/>
      <c r="BLR115" s="1555"/>
      <c r="BLS115" s="1555"/>
      <c r="BLT115" s="1555"/>
      <c r="BLU115" s="1555"/>
      <c r="BLV115" s="1560"/>
      <c r="BLW115" s="1588" t="str">
        <f ca="1">INDIRECT(ADDRESS(BLW194,Dev!$CY$89,,,Table!$A$1))</f>
        <v>PRLCpl-030</v>
      </c>
      <c r="BLX115" s="1589"/>
      <c r="BLY115" s="1589"/>
      <c r="BLZ115" s="1589"/>
      <c r="BMA115" s="1589"/>
      <c r="BMB115" s="1589"/>
      <c r="BMC115" s="1589"/>
      <c r="BMD115" s="1589"/>
      <c r="BME115" s="1589"/>
      <c r="BMF115" s="1589"/>
      <c r="BMG115" s="1589"/>
      <c r="BMH115" s="1589"/>
      <c r="BMI115" s="1589"/>
      <c r="BMJ115" s="1589"/>
      <c r="BMK115" s="1589"/>
      <c r="BML115" s="1589"/>
      <c r="BMM115" s="1589"/>
      <c r="BMN115" s="1589"/>
      <c r="BMO115" s="1589"/>
      <c r="BMP115" s="1589"/>
      <c r="BMQ115" s="1589"/>
      <c r="BMR115" s="1590"/>
      <c r="BMS115" s="1554" t="str">
        <f ca="1">INDIRECT(ADDRESS(BMS194,Dev!$CI$89,,,Table!$A$1))</f>
        <v>PRLRL-058</v>
      </c>
      <c r="BMT115" s="1555"/>
      <c r="BMU115" s="1555"/>
      <c r="BMV115" s="1555"/>
      <c r="BMW115" s="1555"/>
      <c r="BMX115" s="1555"/>
      <c r="BMY115" s="1555"/>
      <c r="BMZ115" s="1555"/>
      <c r="BNA115" s="1555"/>
      <c r="BNB115" s="1555"/>
      <c r="BNC115" s="1555"/>
      <c r="BND115" s="1555"/>
      <c r="BNE115" s="1555"/>
      <c r="BNF115" s="1555"/>
      <c r="BNG115" s="1555"/>
      <c r="BNH115" s="1556"/>
      <c r="BNI115" s="1554" t="str">
        <f ca="1">INDIRECT(ADDRESS(BNI194,Dev!$CI$89,,,Table!$A$1))</f>
        <v>PRLRL-059</v>
      </c>
      <c r="BNJ115" s="1555"/>
      <c r="BNK115" s="1555"/>
      <c r="BNL115" s="1555"/>
      <c r="BNM115" s="1555"/>
      <c r="BNN115" s="1555"/>
      <c r="BNO115" s="1555"/>
      <c r="BNP115" s="1555"/>
      <c r="BNQ115" s="1555"/>
      <c r="BNR115" s="1555"/>
      <c r="BNS115" s="1555"/>
      <c r="BNT115" s="1555"/>
      <c r="BNU115" s="1555"/>
      <c r="BNV115" s="1555"/>
      <c r="BNW115" s="1555"/>
      <c r="BNX115" s="1560"/>
      <c r="BNY115" s="1588" t="str">
        <f ca="1">INDIRECT(ADDRESS(BNY194,Dev!$CY$89,,,Table!$A$1))</f>
        <v>PRLCpl-031</v>
      </c>
      <c r="BNZ115" s="1589"/>
      <c r="BOA115" s="1589"/>
      <c r="BOB115" s="1589"/>
      <c r="BOC115" s="1589"/>
      <c r="BOD115" s="1589"/>
      <c r="BOE115" s="1589"/>
      <c r="BOF115" s="1589"/>
      <c r="BOG115" s="1589"/>
      <c r="BOH115" s="1589"/>
      <c r="BOI115" s="1589"/>
      <c r="BOJ115" s="1589"/>
      <c r="BOK115" s="1589"/>
      <c r="BOL115" s="1589"/>
      <c r="BOM115" s="1589"/>
      <c r="BON115" s="1589"/>
      <c r="BOO115" s="1589"/>
      <c r="BOP115" s="1589"/>
      <c r="BOQ115" s="1589"/>
      <c r="BOR115" s="1589"/>
      <c r="BOS115" s="1589"/>
      <c r="BOT115" s="1590"/>
      <c r="BOU115" s="1554" t="str">
        <f ca="1">INDIRECT(ADDRESS(BOU194,Dev!$CI$89,,,Table!$A$1))</f>
        <v>PRLRL-060</v>
      </c>
      <c r="BOV115" s="1555"/>
      <c r="BOW115" s="1555"/>
      <c r="BOX115" s="1555"/>
      <c r="BOY115" s="1555"/>
      <c r="BOZ115" s="1555"/>
      <c r="BPA115" s="1555"/>
      <c r="BPB115" s="1555"/>
      <c r="BPC115" s="1555"/>
      <c r="BPD115" s="1555"/>
      <c r="BPE115" s="1555"/>
      <c r="BPF115" s="1555"/>
      <c r="BPG115" s="1555"/>
      <c r="BPH115" s="1555"/>
      <c r="BPI115" s="1555"/>
      <c r="BPJ115" s="1556"/>
      <c r="BPK115" s="1554" t="str">
        <f ca="1">INDIRECT(ADDRESS(BPK194,Dev!$CI$89,,,Table!$A$1))</f>
        <v>PRLRL-061</v>
      </c>
      <c r="BPL115" s="1555"/>
      <c r="BPM115" s="1555"/>
      <c r="BPN115" s="1555"/>
      <c r="BPO115" s="1555"/>
      <c r="BPP115" s="1555"/>
      <c r="BPQ115" s="1555"/>
      <c r="BPR115" s="1555"/>
      <c r="BPS115" s="1555"/>
      <c r="BPT115" s="1555"/>
      <c r="BPU115" s="1555"/>
      <c r="BPV115" s="1555"/>
      <c r="BPW115" s="1555"/>
      <c r="BPX115" s="1555"/>
      <c r="BPY115" s="1555"/>
      <c r="BPZ115" s="1560"/>
      <c r="BQA115" s="1588" t="str">
        <f ca="1">INDIRECT(ADDRESS(BQA194,Dev!$CY$89,,,Table!$A$1))</f>
        <v>PRLCpl-032</v>
      </c>
      <c r="BQB115" s="1589"/>
      <c r="BQC115" s="1589"/>
      <c r="BQD115" s="1589"/>
      <c r="BQE115" s="1589"/>
      <c r="BQF115" s="1589"/>
      <c r="BQG115" s="1589"/>
      <c r="BQH115" s="1589"/>
      <c r="BQI115" s="1589"/>
      <c r="BQJ115" s="1589"/>
      <c r="BQK115" s="1589"/>
      <c r="BQL115" s="1589"/>
      <c r="BQM115" s="1589"/>
      <c r="BQN115" s="1589"/>
      <c r="BQO115" s="1589"/>
      <c r="BQP115" s="1589"/>
      <c r="BQQ115" s="1589"/>
      <c r="BQR115" s="1589"/>
      <c r="BQS115" s="1589"/>
      <c r="BQT115" s="1589"/>
      <c r="BQU115" s="1589"/>
      <c r="BQV115" s="1590"/>
      <c r="BQW115" s="1554" t="str">
        <f ca="1">INDIRECT(ADDRESS(BQW194,Dev!$CI$89,,,Table!$A$1))</f>
        <v>PRLRL-062</v>
      </c>
      <c r="BQX115" s="1555"/>
      <c r="BQY115" s="1555"/>
      <c r="BQZ115" s="1555"/>
      <c r="BRA115" s="1555"/>
      <c r="BRB115" s="1555"/>
      <c r="BRC115" s="1555"/>
      <c r="BRD115" s="1555"/>
      <c r="BRE115" s="1555"/>
      <c r="BRF115" s="1555"/>
      <c r="BRG115" s="1555"/>
      <c r="BRH115" s="1555"/>
      <c r="BRI115" s="1555"/>
      <c r="BRJ115" s="1555"/>
      <c r="BRK115" s="1555"/>
      <c r="BRL115" s="1556"/>
      <c r="BRM115" s="1554" t="str">
        <f ca="1">INDIRECT(ADDRESS(BRM194,Dev!$CI$89,,,Table!$A$1))</f>
        <v>PRLRL-063</v>
      </c>
      <c r="BRN115" s="1555"/>
      <c r="BRO115" s="1555"/>
      <c r="BRP115" s="1555"/>
      <c r="BRQ115" s="1555"/>
      <c r="BRR115" s="1555"/>
      <c r="BRS115" s="1555"/>
      <c r="BRT115" s="1555"/>
      <c r="BRU115" s="1555"/>
      <c r="BRV115" s="1555"/>
      <c r="BRW115" s="1555"/>
      <c r="BRX115" s="1555"/>
      <c r="BRY115" s="1555"/>
      <c r="BRZ115" s="1555"/>
      <c r="BSA115" s="1555"/>
      <c r="BSB115" s="1560"/>
      <c r="BSC115" s="1588" t="str">
        <f ca="1">INDIRECT(ADDRESS(BSC194,Dev!$CY$89,,,Table!$A$1))</f>
        <v>PRLCpl-033</v>
      </c>
      <c r="BSD115" s="1589"/>
      <c r="BSE115" s="1589"/>
      <c r="BSF115" s="1589"/>
      <c r="BSG115" s="1589"/>
      <c r="BSH115" s="1589"/>
      <c r="BSI115" s="1589"/>
      <c r="BSJ115" s="1589"/>
      <c r="BSK115" s="1589"/>
      <c r="BSL115" s="1589"/>
      <c r="BSM115" s="1589"/>
      <c r="BSN115" s="1589"/>
      <c r="BSO115" s="1589"/>
      <c r="BSP115" s="1589"/>
      <c r="BSQ115" s="1589"/>
      <c r="BSR115" s="1589"/>
      <c r="BSS115" s="1589"/>
      <c r="BST115" s="1589"/>
      <c r="BSU115" s="1589"/>
      <c r="BSV115" s="1589"/>
      <c r="BSW115" s="1589"/>
      <c r="BSX115" s="1590"/>
      <c r="BSY115" s="1554" t="str">
        <f ca="1">INDIRECT(ADDRESS(BSY194,Dev!$CI$89,,,Table!$A$1))</f>
        <v>PRLRL-064</v>
      </c>
      <c r="BSZ115" s="1555"/>
      <c r="BTA115" s="1555"/>
      <c r="BTB115" s="1555"/>
      <c r="BTC115" s="1555"/>
      <c r="BTD115" s="1555"/>
      <c r="BTE115" s="1555"/>
      <c r="BTF115" s="1555"/>
      <c r="BTG115" s="1555"/>
      <c r="BTH115" s="1555"/>
      <c r="BTI115" s="1555"/>
      <c r="BTJ115" s="1555"/>
      <c r="BTK115" s="1555"/>
      <c r="BTL115" s="1555"/>
      <c r="BTM115" s="1555"/>
      <c r="BTN115" s="1556"/>
      <c r="BTO115" s="1554" t="str">
        <f ca="1">INDIRECT(ADDRESS(BTO194,Dev!$CI$89,,,Table!$A$1))</f>
        <v>PRLRL-065</v>
      </c>
      <c r="BTP115" s="1555"/>
      <c r="BTQ115" s="1555"/>
      <c r="BTR115" s="1555"/>
      <c r="BTS115" s="1555"/>
      <c r="BTT115" s="1555"/>
      <c r="BTU115" s="1555"/>
      <c r="BTV115" s="1555"/>
      <c r="BTW115" s="1555"/>
      <c r="BTX115" s="1555"/>
      <c r="BTY115" s="1555"/>
      <c r="BTZ115" s="1555"/>
      <c r="BUA115" s="1555"/>
      <c r="BUB115" s="1555"/>
      <c r="BUC115" s="1555"/>
      <c r="BUD115" s="1560"/>
      <c r="BUE115" s="1588" t="str">
        <f ca="1">INDIRECT(ADDRESS(BUE194,Dev!$CY$89,,,Table!$A$1))</f>
        <v>PRLCpl-034</v>
      </c>
      <c r="BUF115" s="1589"/>
      <c r="BUG115" s="1589"/>
      <c r="BUH115" s="1589"/>
      <c r="BUI115" s="1589"/>
      <c r="BUJ115" s="1589"/>
      <c r="BUK115" s="1589"/>
      <c r="BUL115" s="1589"/>
      <c r="BUM115" s="1589"/>
      <c r="BUN115" s="1589"/>
      <c r="BUO115" s="1589"/>
      <c r="BUP115" s="1589"/>
      <c r="BUQ115" s="1589"/>
      <c r="BUR115" s="1589"/>
      <c r="BUS115" s="1589"/>
      <c r="BUT115" s="1589"/>
      <c r="BUU115" s="1589"/>
      <c r="BUV115" s="1589"/>
      <c r="BUW115" s="1589"/>
      <c r="BUX115" s="1589"/>
      <c r="BUY115" s="1589"/>
      <c r="BUZ115" s="1590"/>
      <c r="BVA115" s="1554" t="str">
        <f ca="1">INDIRECT(ADDRESS(BVA194,Dev!$CI$89,,,Table!$A$1))</f>
        <v>PRLRL-066</v>
      </c>
      <c r="BVB115" s="1555"/>
      <c r="BVC115" s="1555"/>
      <c r="BVD115" s="1555"/>
      <c r="BVE115" s="1555"/>
      <c r="BVF115" s="1555"/>
      <c r="BVG115" s="1555"/>
      <c r="BVH115" s="1555"/>
      <c r="BVI115" s="1555"/>
      <c r="BVJ115" s="1555"/>
      <c r="BVK115" s="1555"/>
      <c r="BVL115" s="1555"/>
      <c r="BVM115" s="1555"/>
      <c r="BVN115" s="1555"/>
      <c r="BVO115" s="1555"/>
      <c r="BVP115" s="1556"/>
      <c r="BVQ115" s="1554" t="str">
        <f ca="1">INDIRECT(ADDRESS(BVQ194,Dev!$CI$89,,,Table!$A$1))</f>
        <v>PRLRL-067</v>
      </c>
      <c r="BVR115" s="1555"/>
      <c r="BVS115" s="1555"/>
      <c r="BVT115" s="1555"/>
      <c r="BVU115" s="1555"/>
      <c r="BVV115" s="1555"/>
      <c r="BVW115" s="1555"/>
      <c r="BVX115" s="1555"/>
      <c r="BVY115" s="1555"/>
      <c r="BVZ115" s="1555"/>
      <c r="BWA115" s="1555"/>
      <c r="BWB115" s="1555"/>
      <c r="BWC115" s="1555"/>
      <c r="BWD115" s="1555"/>
      <c r="BWE115" s="1555"/>
      <c r="BWF115" s="1560"/>
      <c r="BWG115" s="1588" t="str">
        <f ca="1">INDIRECT(ADDRESS(BWG194,Dev!$CY$89,,,Table!$A$1))</f>
        <v>PRLCpl-035</v>
      </c>
      <c r="BWH115" s="1589"/>
      <c r="BWI115" s="1589"/>
      <c r="BWJ115" s="1589"/>
      <c r="BWK115" s="1589"/>
      <c r="BWL115" s="1589"/>
      <c r="BWM115" s="1589"/>
      <c r="BWN115" s="1589"/>
      <c r="BWO115" s="1589"/>
      <c r="BWP115" s="1589"/>
      <c r="BWQ115" s="1589"/>
      <c r="BWR115" s="1589"/>
      <c r="BWS115" s="1589"/>
      <c r="BWT115" s="1589"/>
      <c r="BWU115" s="1589"/>
      <c r="BWV115" s="1589"/>
      <c r="BWW115" s="1589"/>
      <c r="BWX115" s="1589"/>
      <c r="BWY115" s="1589"/>
      <c r="BWZ115" s="1589"/>
      <c r="BXA115" s="1589"/>
      <c r="BXB115" s="1590"/>
      <c r="BXC115" s="1554" t="str">
        <f ca="1">INDIRECT(ADDRESS(BXC194,Dev!$CI$89,,,Table!$A$1))</f>
        <v>PRLRL-068</v>
      </c>
      <c r="BXD115" s="1555"/>
      <c r="BXE115" s="1555"/>
      <c r="BXF115" s="1555"/>
      <c r="BXG115" s="1555"/>
      <c r="BXH115" s="1555"/>
      <c r="BXI115" s="1555"/>
      <c r="BXJ115" s="1555"/>
      <c r="BXK115" s="1555"/>
      <c r="BXL115" s="1555"/>
      <c r="BXM115" s="1555"/>
      <c r="BXN115" s="1555"/>
      <c r="BXO115" s="1555"/>
      <c r="BXP115" s="1555"/>
      <c r="BXQ115" s="1555"/>
      <c r="BXR115" s="1556"/>
      <c r="BXS115" s="1554" t="str">
        <f ca="1">INDIRECT(ADDRESS(BXS194,Dev!$CI$89,,,Table!$A$1))</f>
        <v>PRLRL-069</v>
      </c>
      <c r="BXT115" s="1555"/>
      <c r="BXU115" s="1555"/>
      <c r="BXV115" s="1555"/>
      <c r="BXW115" s="1555"/>
      <c r="BXX115" s="1555"/>
      <c r="BXY115" s="1555"/>
      <c r="BXZ115" s="1555"/>
      <c r="BYA115" s="1555"/>
      <c r="BYB115" s="1555"/>
      <c r="BYC115" s="1555"/>
      <c r="BYD115" s="1555"/>
      <c r="BYE115" s="1555"/>
      <c r="BYF115" s="1555"/>
      <c r="BYG115" s="1555"/>
      <c r="BYH115" s="1560"/>
      <c r="BYI115" s="1588" t="str">
        <f ca="1">INDIRECT(ADDRESS(BYI194,Dev!$CY$89,,,Table!$A$1))</f>
        <v>PRLCpl-036</v>
      </c>
      <c r="BYJ115" s="1589"/>
      <c r="BYK115" s="1589"/>
      <c r="BYL115" s="1589"/>
      <c r="BYM115" s="1589"/>
      <c r="BYN115" s="1589"/>
      <c r="BYO115" s="1589"/>
      <c r="BYP115" s="1589"/>
      <c r="BYQ115" s="1589"/>
      <c r="BYR115" s="1589"/>
      <c r="BYS115" s="1589"/>
      <c r="BYT115" s="1589"/>
      <c r="BYU115" s="1589"/>
      <c r="BYV115" s="1589"/>
      <c r="BYW115" s="1589"/>
      <c r="BYX115" s="1589"/>
      <c r="BYY115" s="1589"/>
      <c r="BYZ115" s="1589"/>
      <c r="BZA115" s="1589"/>
      <c r="BZB115" s="1589"/>
      <c r="BZC115" s="1589"/>
      <c r="BZD115" s="1590"/>
      <c r="BZE115" s="1554" t="str">
        <f ca="1">INDIRECT(ADDRESS(BZE194,Dev!$CI$89,,,Table!$A$1))</f>
        <v>PRLRL-070</v>
      </c>
      <c r="BZF115" s="1555"/>
      <c r="BZG115" s="1555"/>
      <c r="BZH115" s="1555"/>
      <c r="BZI115" s="1555"/>
      <c r="BZJ115" s="1555"/>
      <c r="BZK115" s="1555"/>
      <c r="BZL115" s="1555"/>
      <c r="BZM115" s="1555"/>
      <c r="BZN115" s="1555"/>
      <c r="BZO115" s="1555"/>
      <c r="BZP115" s="1555"/>
      <c r="BZQ115" s="1555"/>
      <c r="BZR115" s="1555"/>
      <c r="BZS115" s="1555"/>
      <c r="BZT115" s="1556"/>
      <c r="BZU115" s="1554" t="str">
        <f ca="1">INDIRECT(ADDRESS(BZU194,Dev!$CI$89,,,Table!$A$1))</f>
        <v>PRLRL-071</v>
      </c>
      <c r="BZV115" s="1555"/>
      <c r="BZW115" s="1555"/>
      <c r="BZX115" s="1555"/>
      <c r="BZY115" s="1555"/>
      <c r="BZZ115" s="1555"/>
      <c r="CAA115" s="1555"/>
      <c r="CAB115" s="1555"/>
      <c r="CAC115" s="1555"/>
      <c r="CAD115" s="1555"/>
      <c r="CAE115" s="1555"/>
      <c r="CAF115" s="1555"/>
      <c r="CAG115" s="1555"/>
      <c r="CAH115" s="1555"/>
      <c r="CAI115" s="1555"/>
      <c r="CAJ115" s="1560"/>
      <c r="CAK115" s="1588" t="str">
        <f ca="1">INDIRECT(ADDRESS(CAK194,Dev!$CY$89,,,Table!$A$1))</f>
        <v>PRLCpl-037</v>
      </c>
      <c r="CAL115" s="1589"/>
      <c r="CAM115" s="1589"/>
      <c r="CAN115" s="1589"/>
      <c r="CAO115" s="1589"/>
      <c r="CAP115" s="1589"/>
      <c r="CAQ115" s="1589"/>
      <c r="CAR115" s="1589"/>
      <c r="CAS115" s="1589"/>
      <c r="CAT115" s="1589"/>
      <c r="CAU115" s="1589"/>
      <c r="CAV115" s="1589"/>
      <c r="CAW115" s="1589"/>
      <c r="CAX115" s="1589"/>
      <c r="CAY115" s="1589"/>
      <c r="CAZ115" s="1589"/>
      <c r="CBA115" s="1589"/>
      <c r="CBB115" s="1589"/>
      <c r="CBC115" s="1589"/>
      <c r="CBD115" s="1589"/>
      <c r="CBE115" s="1589"/>
      <c r="CBF115" s="1590"/>
      <c r="CBG115" s="1554" t="str">
        <f ca="1">INDIRECT(ADDRESS(CBG194,Dev!$CI$89,,,Table!$A$1))</f>
        <v>PRLRL-072</v>
      </c>
      <c r="CBH115" s="1555"/>
      <c r="CBI115" s="1555"/>
      <c r="CBJ115" s="1555"/>
      <c r="CBK115" s="1555"/>
      <c r="CBL115" s="1555"/>
      <c r="CBM115" s="1555"/>
      <c r="CBN115" s="1555"/>
      <c r="CBO115" s="1555"/>
      <c r="CBP115" s="1555"/>
      <c r="CBQ115" s="1555"/>
      <c r="CBR115" s="1555"/>
      <c r="CBS115" s="1555"/>
      <c r="CBT115" s="1555"/>
      <c r="CBU115" s="1555"/>
      <c r="CBV115" s="1556"/>
      <c r="CBW115" s="1554" t="str">
        <f ca="1">INDIRECT(ADDRESS(CBW194,Dev!$CI$89,,,Table!$A$1))</f>
        <v>PRLRL-073</v>
      </c>
      <c r="CBX115" s="1555"/>
      <c r="CBY115" s="1555"/>
      <c r="CBZ115" s="1555"/>
      <c r="CCA115" s="1555"/>
      <c r="CCB115" s="1555"/>
      <c r="CCC115" s="1555"/>
      <c r="CCD115" s="1555"/>
      <c r="CCE115" s="1555"/>
      <c r="CCF115" s="1555"/>
      <c r="CCG115" s="1555"/>
      <c r="CCH115" s="1555"/>
      <c r="CCI115" s="1555"/>
      <c r="CCJ115" s="1555"/>
      <c r="CCK115" s="1555"/>
      <c r="CCL115" s="1560"/>
      <c r="CCM115" s="1588" t="str">
        <f ca="1">INDIRECT(ADDRESS(CCM194,Dev!$CY$89,,,Table!$A$1))</f>
        <v>PRLCpl-038</v>
      </c>
      <c r="CCN115" s="1589"/>
      <c r="CCO115" s="1589"/>
      <c r="CCP115" s="1589"/>
      <c r="CCQ115" s="1589"/>
      <c r="CCR115" s="1589"/>
      <c r="CCS115" s="1589"/>
      <c r="CCT115" s="1589"/>
      <c r="CCU115" s="1589"/>
      <c r="CCV115" s="1589"/>
      <c r="CCW115" s="1589"/>
      <c r="CCX115" s="1589"/>
      <c r="CCY115" s="1589"/>
      <c r="CCZ115" s="1589"/>
      <c r="CDA115" s="1589"/>
      <c r="CDB115" s="1589"/>
      <c r="CDC115" s="1589"/>
      <c r="CDD115" s="1589"/>
      <c r="CDE115" s="1589"/>
      <c r="CDF115" s="1589"/>
      <c r="CDG115" s="1589"/>
      <c r="CDH115" s="1590"/>
      <c r="CDI115" s="1554" t="str">
        <f ca="1">INDIRECT(ADDRESS(CDI194,Dev!$CI$89,,,Table!$A$1))</f>
        <v>PRLRL-074</v>
      </c>
      <c r="CDJ115" s="1555"/>
      <c r="CDK115" s="1555"/>
      <c r="CDL115" s="1555"/>
      <c r="CDM115" s="1555"/>
      <c r="CDN115" s="1555"/>
      <c r="CDO115" s="1555"/>
      <c r="CDP115" s="1555"/>
      <c r="CDQ115" s="1555"/>
      <c r="CDR115" s="1555"/>
      <c r="CDS115" s="1555"/>
      <c r="CDT115" s="1555"/>
      <c r="CDU115" s="1555"/>
      <c r="CDV115" s="1555"/>
      <c r="CDW115" s="1555"/>
      <c r="CDX115" s="1556"/>
      <c r="CDY115" s="1554" t="str">
        <f ca="1">INDIRECT(ADDRESS(CDY194,Dev!$CI$89,,,Table!$A$1))</f>
        <v>PRLRL-075</v>
      </c>
      <c r="CDZ115" s="1555"/>
      <c r="CEA115" s="1555"/>
      <c r="CEB115" s="1555"/>
      <c r="CEC115" s="1555"/>
      <c r="CED115" s="1555"/>
      <c r="CEE115" s="1555"/>
      <c r="CEF115" s="1555"/>
      <c r="CEG115" s="1555"/>
      <c r="CEH115" s="1555"/>
      <c r="CEI115" s="1555"/>
      <c r="CEJ115" s="1555"/>
      <c r="CEK115" s="1555"/>
      <c r="CEL115" s="1555"/>
      <c r="CEM115" s="1555"/>
      <c r="CEN115" s="1560"/>
      <c r="CEO115" s="1588" t="str">
        <f ca="1">INDIRECT(ADDRESS(CEO194,Dev!$CY$89,,,Table!$A$1))</f>
        <v>PRLCpl-039</v>
      </c>
      <c r="CEP115" s="1589"/>
      <c r="CEQ115" s="1589"/>
      <c r="CER115" s="1589"/>
      <c r="CES115" s="1589"/>
      <c r="CET115" s="1589"/>
      <c r="CEU115" s="1589"/>
      <c r="CEV115" s="1589"/>
      <c r="CEW115" s="1589"/>
      <c r="CEX115" s="1589"/>
      <c r="CEY115" s="1589"/>
      <c r="CEZ115" s="1589"/>
      <c r="CFA115" s="1589"/>
      <c r="CFB115" s="1589"/>
      <c r="CFC115" s="1589"/>
      <c r="CFD115" s="1589"/>
      <c r="CFE115" s="1589"/>
      <c r="CFF115" s="1589"/>
      <c r="CFG115" s="1589"/>
      <c r="CFH115" s="1589"/>
      <c r="CFI115" s="1589"/>
      <c r="CFJ115" s="1590"/>
      <c r="CFK115" s="1554" t="str">
        <f ca="1">INDIRECT(ADDRESS(CFK194,Dev!$CI$89,,,Table!$A$1))</f>
        <v>PRLRL-076</v>
      </c>
      <c r="CFL115" s="1555"/>
      <c r="CFM115" s="1555"/>
      <c r="CFN115" s="1555"/>
      <c r="CFO115" s="1555"/>
      <c r="CFP115" s="1555"/>
      <c r="CFQ115" s="1555"/>
      <c r="CFR115" s="1555"/>
      <c r="CFS115" s="1555"/>
      <c r="CFT115" s="1555"/>
      <c r="CFU115" s="1555"/>
      <c r="CFV115" s="1555"/>
      <c r="CFW115" s="1555"/>
      <c r="CFX115" s="1555"/>
      <c r="CFY115" s="1555"/>
      <c r="CFZ115" s="1556"/>
      <c r="CGA115" s="1554" t="str">
        <f ca="1">INDIRECT(ADDRESS(CGA194,Dev!$CI$89,,,Table!$A$1))</f>
        <v>PRLRL-077</v>
      </c>
      <c r="CGB115" s="1555"/>
      <c r="CGC115" s="1555"/>
      <c r="CGD115" s="1555"/>
      <c r="CGE115" s="1555"/>
      <c r="CGF115" s="1555"/>
      <c r="CGG115" s="1555"/>
      <c r="CGH115" s="1555"/>
      <c r="CGI115" s="1555"/>
      <c r="CGJ115" s="1555"/>
      <c r="CGK115" s="1555"/>
      <c r="CGL115" s="1555"/>
      <c r="CGM115" s="1555"/>
      <c r="CGN115" s="1555"/>
      <c r="CGO115" s="1555"/>
      <c r="CGP115" s="1560"/>
      <c r="CGQ115" s="1588" t="str">
        <f ca="1">INDIRECT(ADDRESS(CGQ194,Dev!$CY$89,,,Table!$A$1))</f>
        <v>PRLCpl-040</v>
      </c>
      <c r="CGR115" s="1589"/>
      <c r="CGS115" s="1589"/>
      <c r="CGT115" s="1589"/>
      <c r="CGU115" s="1589"/>
      <c r="CGV115" s="1589"/>
      <c r="CGW115" s="1589"/>
      <c r="CGX115" s="1589"/>
      <c r="CGY115" s="1589"/>
      <c r="CGZ115" s="1589"/>
      <c r="CHA115" s="1589"/>
      <c r="CHB115" s="1589"/>
      <c r="CHC115" s="1589"/>
      <c r="CHD115" s="1589"/>
      <c r="CHE115" s="1589"/>
      <c r="CHF115" s="1589"/>
      <c r="CHG115" s="1589"/>
      <c r="CHH115" s="1589"/>
      <c r="CHI115" s="1589"/>
      <c r="CHJ115" s="1589"/>
      <c r="CHK115" s="1589"/>
      <c r="CHL115" s="1590"/>
      <c r="CHM115" s="1554" t="str">
        <f ca="1">INDIRECT(ADDRESS(CHM194,Dev!$CI$89,,,Table!$A$1))</f>
        <v>PRLRL-078</v>
      </c>
      <c r="CHN115" s="1555"/>
      <c r="CHO115" s="1555"/>
      <c r="CHP115" s="1555"/>
      <c r="CHQ115" s="1555"/>
      <c r="CHR115" s="1555"/>
      <c r="CHS115" s="1555"/>
      <c r="CHT115" s="1555"/>
      <c r="CHU115" s="1555"/>
      <c r="CHV115" s="1555"/>
      <c r="CHW115" s="1555"/>
      <c r="CHX115" s="1555"/>
      <c r="CHY115" s="1555"/>
      <c r="CHZ115" s="1555"/>
      <c r="CIA115" s="1555"/>
      <c r="CIB115" s="1556"/>
      <c r="CIC115" s="1554" t="str">
        <f ca="1">INDIRECT(ADDRESS(CIC194,Dev!$CI$89,,,Table!$A$1))</f>
        <v>PRLRL-079</v>
      </c>
      <c r="CID115" s="1555"/>
      <c r="CIE115" s="1555"/>
      <c r="CIF115" s="1555"/>
      <c r="CIG115" s="1555"/>
      <c r="CIH115" s="1555"/>
      <c r="CII115" s="1555"/>
      <c r="CIJ115" s="1555"/>
      <c r="CIK115" s="1555"/>
      <c r="CIL115" s="1555"/>
      <c r="CIM115" s="1555"/>
      <c r="CIN115" s="1555"/>
      <c r="CIO115" s="1555"/>
      <c r="CIP115" s="1555"/>
      <c r="CIQ115" s="1555"/>
      <c r="CIR115" s="1560"/>
      <c r="CIS115" s="1588" t="str">
        <f ca="1">INDIRECT(ADDRESS(CIS194,Dev!$CY$89,,,Table!$A$1))</f>
        <v>PRLCpl-041</v>
      </c>
      <c r="CIT115" s="1589"/>
      <c r="CIU115" s="1589"/>
      <c r="CIV115" s="1589"/>
      <c r="CIW115" s="1589"/>
      <c r="CIX115" s="1589"/>
      <c r="CIY115" s="1589"/>
      <c r="CIZ115" s="1589"/>
      <c r="CJA115" s="1589"/>
      <c r="CJB115" s="1589"/>
      <c r="CJC115" s="1589"/>
      <c r="CJD115" s="1589"/>
      <c r="CJE115" s="1589"/>
      <c r="CJF115" s="1589"/>
      <c r="CJG115" s="1589"/>
      <c r="CJH115" s="1589"/>
      <c r="CJI115" s="1589"/>
      <c r="CJJ115" s="1589"/>
      <c r="CJK115" s="1589"/>
      <c r="CJL115" s="1589"/>
      <c r="CJM115" s="1589"/>
      <c r="CJN115" s="1590"/>
      <c r="CJO115" s="1554" t="str">
        <f ca="1">INDIRECT(ADDRESS(CJO194,Dev!$CI$89,,,Table!$A$1))</f>
        <v>PRLRL-080</v>
      </c>
      <c r="CJP115" s="1555"/>
      <c r="CJQ115" s="1555"/>
      <c r="CJR115" s="1555"/>
      <c r="CJS115" s="1555"/>
      <c r="CJT115" s="1555"/>
      <c r="CJU115" s="1555"/>
      <c r="CJV115" s="1555"/>
      <c r="CJW115" s="1555"/>
      <c r="CJX115" s="1555"/>
      <c r="CJY115" s="1555"/>
      <c r="CJZ115" s="1555"/>
      <c r="CKA115" s="1555"/>
      <c r="CKB115" s="1555"/>
      <c r="CKC115" s="1555"/>
      <c r="CKD115" s="1556"/>
      <c r="CKE115" s="1554" t="str">
        <f ca="1">INDIRECT(ADDRESS(CKE194,Dev!$CI$89,,,Table!$A$1))</f>
        <v>PRLRL-081</v>
      </c>
      <c r="CKF115" s="1555"/>
      <c r="CKG115" s="1555"/>
      <c r="CKH115" s="1555"/>
      <c r="CKI115" s="1555"/>
      <c r="CKJ115" s="1555"/>
      <c r="CKK115" s="1555"/>
      <c r="CKL115" s="1555"/>
      <c r="CKM115" s="1555"/>
      <c r="CKN115" s="1555"/>
      <c r="CKO115" s="1555"/>
      <c r="CKP115" s="1555"/>
      <c r="CKQ115" s="1555"/>
      <c r="CKR115" s="1555"/>
      <c r="CKS115" s="1555"/>
      <c r="CKT115" s="1560"/>
      <c r="CKU115" s="1588" t="str">
        <f ca="1">INDIRECT(ADDRESS(CKU194,Dev!$CY$89,,,Table!$A$1))</f>
        <v>PRLCpl-042</v>
      </c>
      <c r="CKV115" s="1589"/>
      <c r="CKW115" s="1589"/>
      <c r="CKX115" s="1589"/>
      <c r="CKY115" s="1589"/>
      <c r="CKZ115" s="1589"/>
      <c r="CLA115" s="1589"/>
      <c r="CLB115" s="1589"/>
      <c r="CLC115" s="1589"/>
      <c r="CLD115" s="1589"/>
      <c r="CLE115" s="1589"/>
      <c r="CLF115" s="1589"/>
      <c r="CLG115" s="1589"/>
      <c r="CLH115" s="1589"/>
      <c r="CLI115" s="1589"/>
      <c r="CLJ115" s="1589"/>
      <c r="CLK115" s="1589"/>
      <c r="CLL115" s="1589"/>
      <c r="CLM115" s="1589"/>
      <c r="CLN115" s="1589"/>
      <c r="CLO115" s="1589"/>
      <c r="CLP115" s="1590"/>
      <c r="CLQ115" s="1554" t="str">
        <f ca="1">INDIRECT(ADDRESS(CLQ194,Dev!$CI$89,,,Table!$A$1))</f>
        <v>PRLRL-082</v>
      </c>
      <c r="CLR115" s="1555"/>
      <c r="CLS115" s="1555"/>
      <c r="CLT115" s="1555"/>
      <c r="CLU115" s="1555"/>
      <c r="CLV115" s="1555"/>
      <c r="CLW115" s="1555"/>
      <c r="CLX115" s="1555"/>
      <c r="CLY115" s="1555"/>
      <c r="CLZ115" s="1555"/>
      <c r="CMA115" s="1555"/>
      <c r="CMB115" s="1555"/>
      <c r="CMC115" s="1555"/>
      <c r="CMD115" s="1555"/>
      <c r="CME115" s="1555"/>
      <c r="CMF115" s="1556"/>
      <c r="CMG115" s="1554" t="str">
        <f ca="1">INDIRECT(ADDRESS(CMG194,Dev!$CI$89,,,Table!$A$1))</f>
        <v>PRLRL-083</v>
      </c>
      <c r="CMH115" s="1555"/>
      <c r="CMI115" s="1555"/>
      <c r="CMJ115" s="1555"/>
      <c r="CMK115" s="1555"/>
      <c r="CML115" s="1555"/>
      <c r="CMM115" s="1555"/>
      <c r="CMN115" s="1555"/>
      <c r="CMO115" s="1555"/>
      <c r="CMP115" s="1555"/>
      <c r="CMQ115" s="1555"/>
      <c r="CMR115" s="1555"/>
      <c r="CMS115" s="1555"/>
      <c r="CMT115" s="1555"/>
      <c r="CMU115" s="1555"/>
      <c r="CMV115" s="1560"/>
      <c r="CMW115" s="1588" t="str">
        <f ca="1">INDIRECT(ADDRESS(CMW194,Dev!$CY$89,,,Table!$A$1))</f>
        <v>PRLCpl-043</v>
      </c>
      <c r="CMX115" s="1589"/>
      <c r="CMY115" s="1589"/>
      <c r="CMZ115" s="1589"/>
      <c r="CNA115" s="1589"/>
      <c r="CNB115" s="1589"/>
      <c r="CNC115" s="1589"/>
      <c r="CND115" s="1589"/>
      <c r="CNE115" s="1589"/>
      <c r="CNF115" s="1589"/>
      <c r="CNG115" s="1589"/>
      <c r="CNH115" s="1589"/>
      <c r="CNI115" s="1589"/>
      <c r="CNJ115" s="1589"/>
      <c r="CNK115" s="1589"/>
      <c r="CNL115" s="1589"/>
      <c r="CNM115" s="1589"/>
      <c r="CNN115" s="1589"/>
      <c r="CNO115" s="1589"/>
      <c r="CNP115" s="1589"/>
      <c r="CNQ115" s="1589"/>
      <c r="CNR115" s="1590"/>
      <c r="CNS115" s="1554" t="str">
        <f ca="1">INDIRECT(ADDRESS(CNS194,Dev!$CI$89,,,Table!$A$1))</f>
        <v>PRLRL-084</v>
      </c>
      <c r="CNT115" s="1555"/>
      <c r="CNU115" s="1555"/>
      <c r="CNV115" s="1555"/>
      <c r="CNW115" s="1555"/>
      <c r="CNX115" s="1555"/>
      <c r="CNY115" s="1555"/>
      <c r="CNZ115" s="1555"/>
      <c r="COA115" s="1555"/>
      <c r="COB115" s="1555"/>
      <c r="COC115" s="1555"/>
      <c r="COD115" s="1555"/>
      <c r="COE115" s="1555"/>
      <c r="COF115" s="1555"/>
      <c r="COG115" s="1555"/>
      <c r="COH115" s="1556"/>
      <c r="COI115" s="1554" t="str">
        <f ca="1">INDIRECT(ADDRESS(COI194,Dev!$CI$89,,,Table!$A$1))</f>
        <v>PRLRL-085</v>
      </c>
      <c r="COJ115" s="1555"/>
      <c r="COK115" s="1555"/>
      <c r="COL115" s="1555"/>
      <c r="COM115" s="1555"/>
      <c r="CON115" s="1555"/>
      <c r="COO115" s="1555"/>
      <c r="COP115" s="1555"/>
      <c r="COQ115" s="1555"/>
      <c r="COR115" s="1555"/>
      <c r="COS115" s="1555"/>
      <c r="COT115" s="1555"/>
      <c r="COU115" s="1555"/>
      <c r="COV115" s="1555"/>
      <c r="COW115" s="1555"/>
      <c r="COX115" s="1560"/>
      <c r="COY115" s="1588" t="str">
        <f ca="1">INDIRECT(ADDRESS(COY194,Dev!$CY$89,,,Table!$A$1))</f>
        <v>PRLCpl-044</v>
      </c>
      <c r="COZ115" s="1589"/>
      <c r="CPA115" s="1589"/>
      <c r="CPB115" s="1589"/>
      <c r="CPC115" s="1589"/>
      <c r="CPD115" s="1589"/>
      <c r="CPE115" s="1589"/>
      <c r="CPF115" s="1589"/>
      <c r="CPG115" s="1589"/>
      <c r="CPH115" s="1589"/>
      <c r="CPI115" s="1589"/>
      <c r="CPJ115" s="1589"/>
      <c r="CPK115" s="1589"/>
      <c r="CPL115" s="1589"/>
      <c r="CPM115" s="1589"/>
      <c r="CPN115" s="1589"/>
      <c r="CPO115" s="1589"/>
      <c r="CPP115" s="1589"/>
      <c r="CPQ115" s="1589"/>
      <c r="CPR115" s="1589"/>
      <c r="CPS115" s="1589"/>
      <c r="CPT115" s="1590"/>
      <c r="CPU115" s="1554" t="str">
        <f ca="1">INDIRECT(ADDRESS(CPU194,Dev!$CI$89,,,Table!$A$1))</f>
        <v>PRLRL-086</v>
      </c>
      <c r="CPV115" s="1555"/>
      <c r="CPW115" s="1555"/>
      <c r="CPX115" s="1555"/>
      <c r="CPY115" s="1555"/>
      <c r="CPZ115" s="1555"/>
      <c r="CQA115" s="1555"/>
      <c r="CQB115" s="1555"/>
      <c r="CQC115" s="1555"/>
      <c r="CQD115" s="1555"/>
      <c r="CQE115" s="1555"/>
      <c r="CQF115" s="1555"/>
      <c r="CQG115" s="1555"/>
      <c r="CQH115" s="1555"/>
      <c r="CQI115" s="1555"/>
      <c r="CQJ115" s="1556"/>
      <c r="CQK115" s="1554" t="str">
        <f ca="1">INDIRECT(ADDRESS(CQK194,Dev!$CI$89,,,Table!$A$1))</f>
        <v>PRLRL-087</v>
      </c>
      <c r="CQL115" s="1555"/>
      <c r="CQM115" s="1555"/>
      <c r="CQN115" s="1555"/>
      <c r="CQO115" s="1555"/>
      <c r="CQP115" s="1555"/>
      <c r="CQQ115" s="1555"/>
      <c r="CQR115" s="1555"/>
      <c r="CQS115" s="1555"/>
      <c r="CQT115" s="1555"/>
      <c r="CQU115" s="1555"/>
      <c r="CQV115" s="1555"/>
      <c r="CQW115" s="1555"/>
      <c r="CQX115" s="1555"/>
      <c r="CQY115" s="1555"/>
      <c r="CQZ115" s="1560"/>
      <c r="CRA115" s="1588" t="str">
        <f ca="1">INDIRECT(ADDRESS(CRA194,Dev!$CY$89,,,Table!$A$1))</f>
        <v>PRLCpl-045</v>
      </c>
      <c r="CRB115" s="1589"/>
      <c r="CRC115" s="1589"/>
      <c r="CRD115" s="1589"/>
      <c r="CRE115" s="1589"/>
      <c r="CRF115" s="1589"/>
      <c r="CRG115" s="1589"/>
      <c r="CRH115" s="1589"/>
      <c r="CRI115" s="1589"/>
      <c r="CRJ115" s="1589"/>
      <c r="CRK115" s="1589"/>
      <c r="CRL115" s="1589"/>
      <c r="CRM115" s="1589"/>
      <c r="CRN115" s="1589"/>
      <c r="CRO115" s="1589"/>
      <c r="CRP115" s="1589"/>
      <c r="CRQ115" s="1589"/>
      <c r="CRR115" s="1589"/>
      <c r="CRS115" s="1589"/>
      <c r="CRT115" s="1589"/>
      <c r="CRU115" s="1589"/>
      <c r="CRV115" s="1590"/>
      <c r="CRW115" s="1554" t="str">
        <f ca="1">INDIRECT(ADDRESS(CRW194,Dev!$CI$89,,,Table!$A$1))</f>
        <v>PRLRL-088</v>
      </c>
      <c r="CRX115" s="1555"/>
      <c r="CRY115" s="1555"/>
      <c r="CRZ115" s="1555"/>
      <c r="CSA115" s="1555"/>
      <c r="CSB115" s="1555"/>
      <c r="CSC115" s="1555"/>
      <c r="CSD115" s="1555"/>
      <c r="CSE115" s="1555"/>
      <c r="CSF115" s="1555"/>
      <c r="CSG115" s="1555"/>
      <c r="CSH115" s="1555"/>
      <c r="CSI115" s="1555"/>
      <c r="CSJ115" s="1555"/>
      <c r="CSK115" s="1555"/>
      <c r="CSL115" s="1556"/>
      <c r="CSM115" s="1554" t="str">
        <f ca="1">INDIRECT(ADDRESS(CSM194,Dev!$CI$89,,,Table!$A$1))</f>
        <v>PRLRL-089</v>
      </c>
      <c r="CSN115" s="1555"/>
      <c r="CSO115" s="1555"/>
      <c r="CSP115" s="1555"/>
      <c r="CSQ115" s="1555"/>
      <c r="CSR115" s="1555"/>
      <c r="CSS115" s="1555"/>
      <c r="CST115" s="1555"/>
      <c r="CSU115" s="1555"/>
      <c r="CSV115" s="1555"/>
      <c r="CSW115" s="1555"/>
      <c r="CSX115" s="1555"/>
      <c r="CSY115" s="1555"/>
      <c r="CSZ115" s="1555"/>
      <c r="CTA115" s="1555"/>
      <c r="CTB115" s="1560"/>
      <c r="CTC115" s="1588" t="str">
        <f ca="1">INDIRECT(ADDRESS(CTC194,Dev!$CY$89,,,Table!$A$1))</f>
        <v>PRLCpl-046</v>
      </c>
      <c r="CTD115" s="1589"/>
      <c r="CTE115" s="1589"/>
      <c r="CTF115" s="1589"/>
      <c r="CTG115" s="1589"/>
      <c r="CTH115" s="1589"/>
      <c r="CTI115" s="1589"/>
      <c r="CTJ115" s="1589"/>
      <c r="CTK115" s="1589"/>
      <c r="CTL115" s="1589"/>
      <c r="CTM115" s="1589"/>
      <c r="CTN115" s="1589"/>
      <c r="CTO115" s="1589"/>
      <c r="CTP115" s="1589"/>
      <c r="CTQ115" s="1589"/>
      <c r="CTR115" s="1589"/>
      <c r="CTS115" s="1589"/>
      <c r="CTT115" s="1589"/>
      <c r="CTU115" s="1589"/>
      <c r="CTV115" s="1589"/>
      <c r="CTW115" s="1589"/>
      <c r="CTX115" s="1590"/>
      <c r="CTY115" s="1554" t="str">
        <f ca="1">INDIRECT(ADDRESS(CTY194,Dev!$CI$89,,,Table!$A$1))</f>
        <v>PRLRL-090</v>
      </c>
      <c r="CTZ115" s="1555"/>
      <c r="CUA115" s="1555"/>
      <c r="CUB115" s="1555"/>
      <c r="CUC115" s="1555"/>
      <c r="CUD115" s="1555"/>
      <c r="CUE115" s="1555"/>
      <c r="CUF115" s="1555"/>
      <c r="CUG115" s="1555"/>
      <c r="CUH115" s="1555"/>
      <c r="CUI115" s="1555"/>
      <c r="CUJ115" s="1555"/>
      <c r="CUK115" s="1555"/>
      <c r="CUL115" s="1555"/>
      <c r="CUM115" s="1555"/>
      <c r="CUN115" s="1556"/>
      <c r="CUO115" s="1554" t="str">
        <f ca="1">INDIRECT(ADDRESS(CUO194,Dev!$CI$89,,,Table!$A$1))</f>
        <v>PRLRL-091</v>
      </c>
      <c r="CUP115" s="1555"/>
      <c r="CUQ115" s="1555"/>
      <c r="CUR115" s="1555"/>
      <c r="CUS115" s="1555"/>
      <c r="CUT115" s="1555"/>
      <c r="CUU115" s="1555"/>
      <c r="CUV115" s="1555"/>
      <c r="CUW115" s="1555"/>
      <c r="CUX115" s="1555"/>
      <c r="CUY115" s="1555"/>
      <c r="CUZ115" s="1555"/>
      <c r="CVA115" s="1555"/>
      <c r="CVB115" s="1555"/>
      <c r="CVC115" s="1555"/>
      <c r="CVD115" s="1560"/>
      <c r="CVE115" s="1554" t="str">
        <f ca="1">INDIRECT(ADDRESS(CVE194,Dev!$CI$89,,,Table!$A$1))</f>
        <v>PRLRL-092</v>
      </c>
      <c r="CVF115" s="1555"/>
      <c r="CVG115" s="1555"/>
      <c r="CVH115" s="1555"/>
      <c r="CVI115" s="1555"/>
      <c r="CVJ115" s="1555"/>
      <c r="CVK115" s="1555"/>
      <c r="CVL115" s="1555"/>
      <c r="CVM115" s="1555"/>
      <c r="CVN115" s="1555"/>
      <c r="CVO115" s="1555"/>
      <c r="CVP115" s="1555"/>
      <c r="CVQ115" s="1555"/>
      <c r="CVR115" s="1555"/>
      <c r="CVS115" s="1555"/>
      <c r="CVT115" s="1560"/>
      <c r="CVU115" s="1554" t="str">
        <f ca="1">INDIRECT(ADDRESS(CVU194,Dev!$CI$89,,,Table!$A$1))</f>
        <v>PRLRL-093</v>
      </c>
      <c r="CVV115" s="1555"/>
      <c r="CVW115" s="1555"/>
      <c r="CVX115" s="1555"/>
      <c r="CVY115" s="1555"/>
      <c r="CVZ115" s="1555"/>
      <c r="CWA115" s="1555"/>
      <c r="CWB115" s="1555"/>
      <c r="CWC115" s="1555"/>
      <c r="CWD115" s="1555"/>
      <c r="CWE115" s="1555"/>
      <c r="CWF115" s="1555"/>
      <c r="CWG115" s="1555"/>
      <c r="CWH115" s="1555"/>
      <c r="CWI115" s="1555"/>
      <c r="CWJ115" s="1560"/>
      <c r="CWK115" s="1588" t="str">
        <f ca="1">INDIRECT(ADDRESS(CWK194,Dev!$CY$89,,,Table!$A$1))</f>
        <v>PRLCpl-047</v>
      </c>
      <c r="CWL115" s="1589"/>
      <c r="CWM115" s="1589"/>
      <c r="CWN115" s="1589"/>
      <c r="CWO115" s="1589"/>
      <c r="CWP115" s="1589"/>
      <c r="CWQ115" s="1589"/>
      <c r="CWR115" s="1589"/>
      <c r="CWS115" s="1589"/>
      <c r="CWT115" s="1589"/>
      <c r="CWU115" s="1589"/>
      <c r="CWV115" s="1589"/>
      <c r="CWW115" s="1589"/>
      <c r="CWX115" s="1589"/>
      <c r="CWY115" s="1589"/>
      <c r="CWZ115" s="1589"/>
      <c r="CXA115" s="1589"/>
      <c r="CXB115" s="1589"/>
      <c r="CXC115" s="1589"/>
      <c r="CXD115" s="1589"/>
      <c r="CXE115" s="1589"/>
      <c r="CXF115" s="1590"/>
      <c r="CXG115" s="1554" t="str">
        <f ca="1">INDIRECT(ADDRESS(CXG194,Dev!$CI$89,,,Table!$A$1))</f>
        <v>PRLRL-094</v>
      </c>
      <c r="CXH115" s="1555"/>
      <c r="CXI115" s="1555"/>
      <c r="CXJ115" s="1555"/>
      <c r="CXK115" s="1555"/>
      <c r="CXL115" s="1555"/>
      <c r="CXM115" s="1555"/>
      <c r="CXN115" s="1555"/>
      <c r="CXO115" s="1555"/>
      <c r="CXP115" s="1555"/>
      <c r="CXQ115" s="1555"/>
      <c r="CXR115" s="1555"/>
      <c r="CXS115" s="1555"/>
      <c r="CXT115" s="1555"/>
      <c r="CXU115" s="1555"/>
      <c r="CXV115" s="1556"/>
      <c r="CXW115" s="1554" t="str">
        <f ca="1">INDIRECT(ADDRESS(CXW194,Dev!$CI$89,,,Table!$A$1))</f>
        <v>PRLRL-095</v>
      </c>
      <c r="CXX115" s="1555"/>
      <c r="CXY115" s="1555"/>
      <c r="CXZ115" s="1555"/>
      <c r="CYA115" s="1555"/>
      <c r="CYB115" s="1555"/>
      <c r="CYC115" s="1555"/>
      <c r="CYD115" s="1555"/>
      <c r="CYE115" s="1555"/>
      <c r="CYF115" s="1555"/>
      <c r="CYG115" s="1555"/>
      <c r="CYH115" s="1555"/>
      <c r="CYI115" s="1555"/>
      <c r="CYJ115" s="1555"/>
      <c r="CYK115" s="1555"/>
      <c r="CYL115" s="1556"/>
      <c r="CYM115" s="1554" t="str">
        <f ca="1">INDIRECT(ADDRESS(CYM194,Dev!$CI$89,,,Table!$A$1))</f>
        <v>PRLRL-096</v>
      </c>
      <c r="CYN115" s="1555"/>
      <c r="CYO115" s="1555"/>
      <c r="CYP115" s="1555"/>
      <c r="CYQ115" s="1555"/>
      <c r="CYR115" s="1555"/>
      <c r="CYS115" s="1555"/>
      <c r="CYT115" s="1555"/>
      <c r="CYU115" s="1555"/>
      <c r="CYV115" s="1555"/>
      <c r="CYW115" s="1555"/>
      <c r="CYX115" s="1555"/>
      <c r="CYY115" s="1555"/>
      <c r="CYZ115" s="1555"/>
      <c r="CZA115" s="1555"/>
      <c r="CZB115" s="1560"/>
      <c r="CZC115" s="1554" t="str">
        <f ca="1">INDIRECT(ADDRESS(CZC194,Dev!$CI$89,,,Table!$A$1))</f>
        <v>PRLRL-097</v>
      </c>
      <c r="CZD115" s="1555"/>
      <c r="CZE115" s="1555"/>
      <c r="CZF115" s="1555"/>
      <c r="CZG115" s="1555"/>
      <c r="CZH115" s="1555"/>
      <c r="CZI115" s="1555"/>
      <c r="CZJ115" s="1555"/>
      <c r="CZK115" s="1555"/>
      <c r="CZL115" s="1555"/>
      <c r="CZM115" s="1555"/>
      <c r="CZN115" s="1555"/>
      <c r="CZO115" s="1555"/>
      <c r="CZP115" s="1555"/>
      <c r="CZQ115" s="1555"/>
      <c r="CZR115" s="1560"/>
      <c r="CZS115" s="1554" t="str">
        <f ca="1">INDIRECT(ADDRESS(CZS194,Dev!$CI$89,,,Table!$A$1))</f>
        <v>PRLRL-098</v>
      </c>
      <c r="CZT115" s="1555"/>
      <c r="CZU115" s="1555"/>
      <c r="CZV115" s="1555"/>
      <c r="CZW115" s="1555"/>
      <c r="CZX115" s="1555"/>
      <c r="CZY115" s="1555"/>
      <c r="CZZ115" s="1555"/>
      <c r="DAA115" s="1555"/>
      <c r="DAB115" s="1555"/>
      <c r="DAC115" s="1555"/>
      <c r="DAD115" s="1555"/>
      <c r="DAE115" s="1555"/>
      <c r="DAF115" s="1555"/>
      <c r="DAG115" s="1555"/>
      <c r="DAH115" s="1560"/>
      <c r="DAI115" s="1588" t="str">
        <f ca="1">INDIRECT(ADDRESS(DAI194,Dev!$CY$89,,,Table!$A$1))</f>
        <v>PRLCpl-048</v>
      </c>
      <c r="DAJ115" s="1589"/>
      <c r="DAK115" s="1589"/>
      <c r="DAL115" s="1589"/>
      <c r="DAM115" s="1589"/>
      <c r="DAN115" s="1589"/>
      <c r="DAO115" s="1589"/>
      <c r="DAP115" s="1589"/>
      <c r="DAQ115" s="1589"/>
      <c r="DAR115" s="1589"/>
      <c r="DAS115" s="1589"/>
      <c r="DAT115" s="1589"/>
      <c r="DAU115" s="1589"/>
      <c r="DAV115" s="1589"/>
      <c r="DAW115" s="1589"/>
      <c r="DAX115" s="1589"/>
      <c r="DAY115" s="1589"/>
      <c r="DAZ115" s="1589"/>
      <c r="DBA115" s="1589"/>
      <c r="DBB115" s="1589"/>
      <c r="DBC115" s="1589"/>
      <c r="DBD115" s="1590"/>
      <c r="DBE115" s="1554" t="str">
        <f ca="1">INDIRECT(ADDRESS(DBE194,Dev!$CI$89,,,Table!$A$1))</f>
        <v>PRLRL-099</v>
      </c>
      <c r="DBF115" s="1555"/>
      <c r="DBG115" s="1555"/>
      <c r="DBH115" s="1555"/>
      <c r="DBI115" s="1555"/>
      <c r="DBJ115" s="1555"/>
      <c r="DBK115" s="1555"/>
      <c r="DBL115" s="1555"/>
      <c r="DBM115" s="1555"/>
      <c r="DBN115" s="1555"/>
      <c r="DBO115" s="1555"/>
      <c r="DBP115" s="1555"/>
      <c r="DBQ115" s="1555"/>
      <c r="DBR115" s="1555"/>
      <c r="DBS115" s="1555"/>
      <c r="DBT115" s="1556"/>
      <c r="DBU115" s="1554" t="str">
        <f ca="1">INDIRECT(ADDRESS(DBU194,Dev!$CI$89,,,Table!$A$1))</f>
        <v>PRLRL-100</v>
      </c>
      <c r="DBV115" s="1555"/>
      <c r="DBW115" s="1555"/>
      <c r="DBX115" s="1555"/>
      <c r="DBY115" s="1555"/>
      <c r="DBZ115" s="1555"/>
      <c r="DCA115" s="1555"/>
      <c r="DCB115" s="1555"/>
      <c r="DCC115" s="1555"/>
      <c r="DCD115" s="1555"/>
      <c r="DCE115" s="1555"/>
      <c r="DCF115" s="1555"/>
      <c r="DCG115" s="1555"/>
      <c r="DCH115" s="1555"/>
      <c r="DCI115" s="1555"/>
      <c r="DCJ115" s="1560"/>
      <c r="DCK115" s="1554" t="str">
        <f ca="1">INDIRECT(ADDRESS(DCK194,Dev!$CI$89,,,Table!$A$1))</f>
        <v>PRLRL-101</v>
      </c>
      <c r="DCL115" s="1555"/>
      <c r="DCM115" s="1555"/>
      <c r="DCN115" s="1555"/>
      <c r="DCO115" s="1555"/>
      <c r="DCP115" s="1555"/>
      <c r="DCQ115" s="1555"/>
      <c r="DCR115" s="1555"/>
      <c r="DCS115" s="1555"/>
      <c r="DCT115" s="1555"/>
      <c r="DCU115" s="1555"/>
      <c r="DCV115" s="1555"/>
      <c r="DCW115" s="1555"/>
      <c r="DCX115" s="1555"/>
      <c r="DCY115" s="1555"/>
      <c r="DCZ115" s="1560"/>
      <c r="DDA115" s="1554" t="str">
        <f ca="1">INDIRECT(ADDRESS(DDA194,Dev!$CI$89,,,Table!$A$1))</f>
        <v>PRLRL-102</v>
      </c>
      <c r="DDB115" s="1555"/>
      <c r="DDC115" s="1555"/>
      <c r="DDD115" s="1555"/>
      <c r="DDE115" s="1555"/>
      <c r="DDF115" s="1555"/>
      <c r="DDG115" s="1555"/>
      <c r="DDH115" s="1555"/>
      <c r="DDI115" s="1555"/>
      <c r="DDJ115" s="1555"/>
      <c r="DDK115" s="1555"/>
      <c r="DDL115" s="1555"/>
      <c r="DDM115" s="1555"/>
      <c r="DDN115" s="1555"/>
      <c r="DDO115" s="1555"/>
      <c r="DDP115" s="1560"/>
      <c r="DDQ115" s="1588" t="str">
        <f ca="1">INDIRECT(ADDRESS(DDQ194,Dev!$CY$89,,,Table!$A$1))</f>
        <v>PRLCpl-049</v>
      </c>
      <c r="DDR115" s="1589"/>
      <c r="DDS115" s="1589"/>
      <c r="DDT115" s="1589"/>
      <c r="DDU115" s="1589"/>
      <c r="DDV115" s="1589"/>
      <c r="DDW115" s="1589"/>
      <c r="DDX115" s="1589"/>
      <c r="DDY115" s="1589"/>
      <c r="DDZ115" s="1589"/>
      <c r="DEA115" s="1589"/>
      <c r="DEB115" s="1589"/>
      <c r="DEC115" s="1589"/>
      <c r="DED115" s="1589"/>
      <c r="DEE115" s="1589"/>
      <c r="DEF115" s="1589"/>
      <c r="DEG115" s="1589"/>
      <c r="DEH115" s="1589"/>
      <c r="DEI115" s="1589"/>
      <c r="DEJ115" s="1589"/>
      <c r="DEK115" s="1589"/>
      <c r="DEL115" s="1590"/>
      <c r="DEM115" s="1554" t="str">
        <f ca="1">INDIRECT(ADDRESS(DEM194,Dev!$CI$89,,,Table!$A$1))</f>
        <v>PRLRL-103</v>
      </c>
      <c r="DEN115" s="1555"/>
      <c r="DEO115" s="1555"/>
      <c r="DEP115" s="1555"/>
      <c r="DEQ115" s="1555"/>
      <c r="DER115" s="1555"/>
      <c r="DES115" s="1555"/>
      <c r="DET115" s="1555"/>
      <c r="DEU115" s="1555"/>
      <c r="DEV115" s="1555"/>
      <c r="DEW115" s="1555"/>
      <c r="DEX115" s="1555"/>
      <c r="DEY115" s="1555"/>
      <c r="DEZ115" s="1555"/>
      <c r="DFA115" s="1555"/>
      <c r="DFB115" s="1556"/>
      <c r="DFC115" s="1554" t="str">
        <f ca="1">INDIRECT(ADDRESS(DFC194,Dev!$CI$89,,,Table!$A$1))</f>
        <v>PRLRL-104</v>
      </c>
      <c r="DFD115" s="1555"/>
      <c r="DFE115" s="1555"/>
      <c r="DFF115" s="1555"/>
      <c r="DFG115" s="1555"/>
      <c r="DFH115" s="1555"/>
      <c r="DFI115" s="1555"/>
      <c r="DFJ115" s="1555"/>
      <c r="DFK115" s="1555"/>
      <c r="DFL115" s="1555"/>
      <c r="DFM115" s="1555"/>
      <c r="DFN115" s="1555"/>
      <c r="DFO115" s="1555"/>
      <c r="DFP115" s="1555"/>
      <c r="DFQ115" s="1555"/>
      <c r="DFR115" s="1560"/>
      <c r="DFS115" s="1554" t="str">
        <f ca="1">INDIRECT(ADDRESS(DFS194,Dev!$CI$89,,,Table!$A$1))</f>
        <v>PRLRL-105</v>
      </c>
      <c r="DFT115" s="1555"/>
      <c r="DFU115" s="1555"/>
      <c r="DFV115" s="1555"/>
      <c r="DFW115" s="1555"/>
      <c r="DFX115" s="1555"/>
      <c r="DFY115" s="1555"/>
      <c r="DFZ115" s="1555"/>
      <c r="DGA115" s="1555"/>
      <c r="DGB115" s="1555"/>
      <c r="DGC115" s="1555"/>
      <c r="DGD115" s="1555"/>
      <c r="DGE115" s="1555"/>
      <c r="DGF115" s="1555"/>
      <c r="DGG115" s="1555"/>
      <c r="DGH115" s="1560"/>
      <c r="DGI115" s="1554" t="str">
        <f ca="1">INDIRECT(ADDRESS(DGI194,Dev!$CI$89,,,Table!$A$1))</f>
        <v>PRLRL-106</v>
      </c>
      <c r="DGJ115" s="1555"/>
      <c r="DGK115" s="1555"/>
      <c r="DGL115" s="1555"/>
      <c r="DGM115" s="1555"/>
      <c r="DGN115" s="1555"/>
      <c r="DGO115" s="1555"/>
      <c r="DGP115" s="1555"/>
      <c r="DGQ115" s="1555"/>
      <c r="DGR115" s="1555"/>
      <c r="DGS115" s="1555"/>
      <c r="DGT115" s="1555"/>
      <c r="DGU115" s="1555"/>
      <c r="DGV115" s="1555"/>
      <c r="DGW115" s="1555"/>
      <c r="DGX115" s="1560"/>
      <c r="DGY115" s="1588" t="str">
        <f ca="1">INDIRECT(ADDRESS(DGY194,Dev!$CY$89,,,Table!$A$1))</f>
        <v>PRLCpl-050</v>
      </c>
      <c r="DGZ115" s="1589"/>
      <c r="DHA115" s="1589"/>
      <c r="DHB115" s="1589"/>
      <c r="DHC115" s="1589"/>
      <c r="DHD115" s="1589"/>
      <c r="DHE115" s="1589"/>
      <c r="DHF115" s="1589"/>
      <c r="DHG115" s="1589"/>
      <c r="DHH115" s="1589"/>
      <c r="DHI115" s="1589"/>
      <c r="DHJ115" s="1589"/>
      <c r="DHK115" s="1589"/>
      <c r="DHL115" s="1589"/>
      <c r="DHM115" s="1589"/>
      <c r="DHN115" s="1589"/>
      <c r="DHO115" s="1589"/>
      <c r="DHP115" s="1589"/>
      <c r="DHQ115" s="1589"/>
      <c r="DHR115" s="1589"/>
      <c r="DHS115" s="1589"/>
      <c r="DHT115" s="1590"/>
      <c r="DHU115" s="1554" t="str">
        <f ca="1">INDIRECT(ADDRESS(DHU194,Dev!$CI$89,,,Table!$A$1))</f>
        <v>PRLRL-107</v>
      </c>
      <c r="DHV115" s="1555"/>
      <c r="DHW115" s="1555"/>
      <c r="DHX115" s="1555"/>
      <c r="DHY115" s="1555"/>
      <c r="DHZ115" s="1555"/>
      <c r="DIA115" s="1555"/>
      <c r="DIB115" s="1555"/>
      <c r="DIC115" s="1555"/>
      <c r="DID115" s="1555"/>
      <c r="DIE115" s="1555"/>
      <c r="DIF115" s="1555"/>
      <c r="DIG115" s="1555"/>
      <c r="DIH115" s="1555"/>
      <c r="DII115" s="1555"/>
      <c r="DIJ115" s="1556"/>
      <c r="DIK115" s="1554" t="str">
        <f ca="1">INDIRECT(ADDRESS(DIK194,Dev!$CI$89,,,Table!$A$1))</f>
        <v>PRLRL-108</v>
      </c>
      <c r="DIL115" s="1555"/>
      <c r="DIM115" s="1555"/>
      <c r="DIN115" s="1555"/>
      <c r="DIO115" s="1555"/>
      <c r="DIP115" s="1555"/>
      <c r="DIQ115" s="1555"/>
      <c r="DIR115" s="1555"/>
      <c r="DIS115" s="1555"/>
      <c r="DIT115" s="1555"/>
      <c r="DIU115" s="1555"/>
      <c r="DIV115" s="1555"/>
      <c r="DIW115" s="1555"/>
      <c r="DIX115" s="1555"/>
      <c r="DIY115" s="1555"/>
      <c r="DIZ115" s="1560"/>
      <c r="DJA115" s="1554" t="str">
        <f ca="1">INDIRECT(ADDRESS(DJA194,Dev!$CI$89,,,Table!$A$1))</f>
        <v>PRLRL-109</v>
      </c>
      <c r="DJB115" s="1555"/>
      <c r="DJC115" s="1555"/>
      <c r="DJD115" s="1555"/>
      <c r="DJE115" s="1555"/>
      <c r="DJF115" s="1555"/>
      <c r="DJG115" s="1555"/>
      <c r="DJH115" s="1555"/>
      <c r="DJI115" s="1555"/>
      <c r="DJJ115" s="1555"/>
      <c r="DJK115" s="1555"/>
      <c r="DJL115" s="1555"/>
      <c r="DJM115" s="1555"/>
      <c r="DJN115" s="1555"/>
      <c r="DJO115" s="1555"/>
      <c r="DJP115" s="1560"/>
      <c r="DJQ115" s="1554" t="str">
        <f ca="1">INDIRECT(ADDRESS(DJQ194,Dev!$CI$89,,,Table!$A$1))</f>
        <v>PRLRL-110</v>
      </c>
      <c r="DJR115" s="1555"/>
      <c r="DJS115" s="1555"/>
      <c r="DJT115" s="1555"/>
      <c r="DJU115" s="1555"/>
      <c r="DJV115" s="1555"/>
      <c r="DJW115" s="1555"/>
      <c r="DJX115" s="1555"/>
      <c r="DJY115" s="1555"/>
      <c r="DJZ115" s="1555"/>
      <c r="DKA115" s="1555"/>
      <c r="DKB115" s="1555"/>
      <c r="DKC115" s="1555"/>
      <c r="DKD115" s="1555"/>
      <c r="DKE115" s="1555"/>
      <c r="DKF115" s="1560"/>
      <c r="DKG115" s="1588" t="str">
        <f ca="1">INDIRECT(ADDRESS(DKG194,Dev!$CY$89,,,Table!$A$1))</f>
        <v>PRLCpl-051</v>
      </c>
      <c r="DKH115" s="1589"/>
      <c r="DKI115" s="1589"/>
      <c r="DKJ115" s="1589"/>
      <c r="DKK115" s="1589"/>
      <c r="DKL115" s="1589"/>
      <c r="DKM115" s="1589"/>
      <c r="DKN115" s="1589"/>
      <c r="DKO115" s="1589"/>
      <c r="DKP115" s="1589"/>
      <c r="DKQ115" s="1589"/>
      <c r="DKR115" s="1589"/>
      <c r="DKS115" s="1589"/>
      <c r="DKT115" s="1589"/>
      <c r="DKU115" s="1589"/>
      <c r="DKV115" s="1589"/>
      <c r="DKW115" s="1589"/>
      <c r="DKX115" s="1589"/>
      <c r="DKY115" s="1589"/>
      <c r="DKZ115" s="1589"/>
      <c r="DLA115" s="1589"/>
      <c r="DLB115" s="1590"/>
      <c r="DLC115" s="1554" t="str">
        <f ca="1">INDIRECT(ADDRESS(DLC194,Dev!$CI$89,,,Table!$A$1))</f>
        <v>PRLRL-111</v>
      </c>
      <c r="DLD115" s="1555"/>
      <c r="DLE115" s="1555"/>
      <c r="DLF115" s="1555"/>
      <c r="DLG115" s="1555"/>
      <c r="DLH115" s="1555"/>
      <c r="DLI115" s="1555"/>
      <c r="DLJ115" s="1555"/>
      <c r="DLK115" s="1555"/>
      <c r="DLL115" s="1555"/>
      <c r="DLM115" s="1555"/>
      <c r="DLN115" s="1555"/>
      <c r="DLO115" s="1555"/>
      <c r="DLP115" s="1555"/>
      <c r="DLQ115" s="1555"/>
      <c r="DLR115" s="1556"/>
      <c r="DLS115" s="1554" t="str">
        <f ca="1">INDIRECT(ADDRESS(DLS194,Dev!$CI$89,,,Table!$A$1))</f>
        <v>PRLRL-112</v>
      </c>
      <c r="DLT115" s="1555"/>
      <c r="DLU115" s="1555"/>
      <c r="DLV115" s="1555"/>
      <c r="DLW115" s="1555"/>
      <c r="DLX115" s="1555"/>
      <c r="DLY115" s="1555"/>
      <c r="DLZ115" s="1555"/>
      <c r="DMA115" s="1555"/>
      <c r="DMB115" s="1555"/>
      <c r="DMC115" s="1555"/>
      <c r="DMD115" s="1555"/>
      <c r="DME115" s="1555"/>
      <c r="DMF115" s="1555"/>
      <c r="DMG115" s="1555"/>
      <c r="DMH115" s="1560"/>
      <c r="DMI115" s="1554" t="str">
        <f ca="1">INDIRECT(ADDRESS(DMI194,Dev!$CI$89,,,Table!$A$1))</f>
        <v>PRLRL-113</v>
      </c>
      <c r="DMJ115" s="1555"/>
      <c r="DMK115" s="1555"/>
      <c r="DML115" s="1555"/>
      <c r="DMM115" s="1555"/>
      <c r="DMN115" s="1555"/>
      <c r="DMO115" s="1555"/>
      <c r="DMP115" s="1555"/>
      <c r="DMQ115" s="1555"/>
      <c r="DMR115" s="1555"/>
      <c r="DMS115" s="1555"/>
      <c r="DMT115" s="1555"/>
      <c r="DMU115" s="1555"/>
      <c r="DMV115" s="1555"/>
      <c r="DMW115" s="1555"/>
      <c r="DMX115" s="1560"/>
      <c r="DMY115" s="1554" t="str">
        <f ca="1">INDIRECT(ADDRESS(DMY194,Dev!$CI$89,,,Table!$A$1))</f>
        <v>PRLRL-114</v>
      </c>
      <c r="DMZ115" s="1555"/>
      <c r="DNA115" s="1555"/>
      <c r="DNB115" s="1555"/>
      <c r="DNC115" s="1555"/>
      <c r="DND115" s="1555"/>
      <c r="DNE115" s="1555"/>
      <c r="DNF115" s="1555"/>
      <c r="DNG115" s="1555"/>
      <c r="DNH115" s="1555"/>
      <c r="DNI115" s="1555"/>
      <c r="DNJ115" s="1555"/>
      <c r="DNK115" s="1555"/>
      <c r="DNL115" s="1555"/>
      <c r="DNM115" s="1555"/>
      <c r="DNN115" s="1560"/>
      <c r="DNO115" s="1588" t="str">
        <f ca="1">INDIRECT(ADDRESS(DNO194,Dev!$CY$89,,,Table!$A$1))</f>
        <v>PRLCpl-052</v>
      </c>
      <c r="DNP115" s="1589"/>
      <c r="DNQ115" s="1589"/>
      <c r="DNR115" s="1589"/>
      <c r="DNS115" s="1589"/>
      <c r="DNT115" s="1589"/>
      <c r="DNU115" s="1589"/>
      <c r="DNV115" s="1589"/>
      <c r="DNW115" s="1589"/>
      <c r="DNX115" s="1589"/>
      <c r="DNY115" s="1589"/>
      <c r="DNZ115" s="1589"/>
      <c r="DOA115" s="1589"/>
      <c r="DOB115" s="1589"/>
      <c r="DOC115" s="1589"/>
      <c r="DOD115" s="1589"/>
      <c r="DOE115" s="1589"/>
      <c r="DOF115" s="1589"/>
      <c r="DOG115" s="1589"/>
      <c r="DOH115" s="1589"/>
      <c r="DOI115" s="1589"/>
      <c r="DOJ115" s="1590"/>
      <c r="DOK115" s="1554" t="str">
        <f ca="1">INDIRECT(ADDRESS(DOK194,Dev!$CI$89,,,Table!$A$1))</f>
        <v>PRLRL-115</v>
      </c>
      <c r="DOL115" s="1555"/>
      <c r="DOM115" s="1555"/>
      <c r="DON115" s="1555"/>
      <c r="DOO115" s="1555"/>
      <c r="DOP115" s="1555"/>
      <c r="DOQ115" s="1555"/>
      <c r="DOR115" s="1555"/>
      <c r="DOS115" s="1555"/>
      <c r="DOT115" s="1555"/>
      <c r="DOU115" s="1555"/>
      <c r="DOV115" s="1555"/>
      <c r="DOW115" s="1555"/>
      <c r="DOX115" s="1555"/>
      <c r="DOY115" s="1555"/>
      <c r="DOZ115" s="1556"/>
      <c r="DPA115" s="1554" t="str">
        <f ca="1">INDIRECT(ADDRESS(DPA194,Dev!$CI$89,,,Table!$A$1))</f>
        <v>PRLRL-116</v>
      </c>
      <c r="DPB115" s="1555"/>
      <c r="DPC115" s="1555"/>
      <c r="DPD115" s="1555"/>
      <c r="DPE115" s="1555"/>
      <c r="DPF115" s="1555"/>
      <c r="DPG115" s="1555"/>
      <c r="DPH115" s="1555"/>
      <c r="DPI115" s="1555"/>
      <c r="DPJ115" s="1555"/>
      <c r="DPK115" s="1555"/>
      <c r="DPL115" s="1555"/>
      <c r="DPM115" s="1555"/>
      <c r="DPN115" s="1555"/>
      <c r="DPO115" s="1555"/>
      <c r="DPP115" s="1556"/>
      <c r="DPQ115" s="1554" t="str">
        <f ca="1">INDIRECT(ADDRESS(DPQ194,Dev!$CI$89,,,Table!$A$1))</f>
        <v>PRLRL-117</v>
      </c>
      <c r="DPR115" s="1555"/>
      <c r="DPS115" s="1555"/>
      <c r="DPT115" s="1555"/>
      <c r="DPU115" s="1555"/>
      <c r="DPV115" s="1555"/>
      <c r="DPW115" s="1555"/>
      <c r="DPX115" s="1555"/>
      <c r="DPY115" s="1555"/>
      <c r="DPZ115" s="1555"/>
      <c r="DQA115" s="1555"/>
      <c r="DQB115" s="1555"/>
      <c r="DQC115" s="1555"/>
      <c r="DQD115" s="1555"/>
      <c r="DQE115" s="1555"/>
      <c r="DQF115" s="1556"/>
      <c r="DQG115" s="1554" t="str">
        <f ca="1">INDIRECT(ADDRESS(DQG194,Dev!$CI$89,,,Table!$A$1))</f>
        <v>PRLRL-118</v>
      </c>
      <c r="DQH115" s="1555"/>
      <c r="DQI115" s="1555"/>
      <c r="DQJ115" s="1555"/>
      <c r="DQK115" s="1555"/>
      <c r="DQL115" s="1555"/>
      <c r="DQM115" s="1555"/>
      <c r="DQN115" s="1555"/>
      <c r="DQO115" s="1555"/>
      <c r="DQP115" s="1555"/>
      <c r="DQQ115" s="1555"/>
      <c r="DQR115" s="1555"/>
      <c r="DQS115" s="1555"/>
      <c r="DQT115" s="1555"/>
      <c r="DQU115" s="1555"/>
      <c r="DQV115" s="1560"/>
      <c r="DQW115" s="1554" t="str">
        <f ca="1">INDIRECT(ADDRESS(DQW194,Dev!$CI$89,,,Table!$A$1))</f>
        <v>PRLRL-119</v>
      </c>
      <c r="DQX115" s="1555"/>
      <c r="DQY115" s="1555"/>
      <c r="DQZ115" s="1555"/>
      <c r="DRA115" s="1555"/>
      <c r="DRB115" s="1555"/>
      <c r="DRC115" s="1555"/>
      <c r="DRD115" s="1555"/>
      <c r="DRE115" s="1555"/>
      <c r="DRF115" s="1555"/>
      <c r="DRG115" s="1555"/>
      <c r="DRH115" s="1555"/>
      <c r="DRI115" s="1555"/>
      <c r="DRJ115" s="1555"/>
      <c r="DRK115" s="1555"/>
      <c r="DRL115" s="1560"/>
      <c r="DRM115" s="1588" t="str">
        <f ca="1">INDIRECT(ADDRESS(DRM194,Dev!$CY$89,,,Table!$A$1))</f>
        <v>PRLCpl-053</v>
      </c>
      <c r="DRN115" s="1589"/>
      <c r="DRO115" s="1589"/>
      <c r="DRP115" s="1589"/>
      <c r="DRQ115" s="1589"/>
      <c r="DRR115" s="1589"/>
      <c r="DRS115" s="1589"/>
      <c r="DRT115" s="1589"/>
      <c r="DRU115" s="1589"/>
      <c r="DRV115" s="1589"/>
      <c r="DRW115" s="1589"/>
      <c r="DRX115" s="1589"/>
      <c r="DRY115" s="1589"/>
      <c r="DRZ115" s="1589"/>
      <c r="DSA115" s="1589"/>
      <c r="DSB115" s="1589"/>
      <c r="DSC115" s="1589"/>
      <c r="DSD115" s="1589"/>
      <c r="DSE115" s="1589"/>
      <c r="DSF115" s="1589"/>
      <c r="DSG115" s="1589"/>
      <c r="DSH115" s="1590"/>
      <c r="DSI115" s="1554" t="str">
        <f ca="1">INDIRECT(ADDRESS(DSI194,Dev!$CI$89,,,Table!$A$1))</f>
        <v>PRLRL-120</v>
      </c>
      <c r="DSJ115" s="1555"/>
      <c r="DSK115" s="1555"/>
      <c r="DSL115" s="1555"/>
      <c r="DSM115" s="1555"/>
      <c r="DSN115" s="1555"/>
      <c r="DSO115" s="1555"/>
      <c r="DSP115" s="1555"/>
      <c r="DSQ115" s="1555"/>
      <c r="DSR115" s="1555"/>
      <c r="DSS115" s="1555"/>
      <c r="DST115" s="1555"/>
      <c r="DSU115" s="1555"/>
      <c r="DSV115" s="1555"/>
      <c r="DSW115" s="1555"/>
      <c r="DSX115" s="1556"/>
      <c r="DSY115" s="1610" t="str">
        <f>Table!$BY$216</f>
        <v>PRLGI-004</v>
      </c>
      <c r="DSZ115" s="1611"/>
      <c r="DTA115" s="1611"/>
      <c r="DTB115" s="1611"/>
      <c r="DTC115" s="1611"/>
      <c r="DTD115" s="1611"/>
      <c r="DTE115" s="1611"/>
      <c r="DTF115" s="1611"/>
      <c r="DTG115" s="1611"/>
      <c r="DTH115" s="1612"/>
      <c r="DTI115" s="1551"/>
      <c r="DTJ115" s="1551"/>
      <c r="DTK115" s="1551"/>
      <c r="DTL115" s="1551"/>
      <c r="DTM115" s="1551"/>
      <c r="DTN115" s="1551"/>
      <c r="DTO115" s="1551"/>
      <c r="DTP115" s="1551"/>
      <c r="DTQ115" s="1551"/>
      <c r="DTR115" s="1551"/>
      <c r="DTS115" s="1551"/>
      <c r="DTT115" s="1551"/>
      <c r="DTU115" s="314"/>
      <c r="DTV115" s="1718"/>
      <c r="DTW115" s="1719"/>
      <c r="DTX115" s="1719"/>
      <c r="DTY115" s="1720"/>
      <c r="DTZ115" s="311"/>
      <c r="DUA115" s="1674"/>
      <c r="DUB115" s="1674"/>
      <c r="DUC115" s="1674"/>
      <c r="DUD115" s="246"/>
      <c r="DUF115" s="252"/>
      <c r="DUW115" s="250"/>
      <c r="DUZ115" s="247"/>
      <c r="DVC115" s="252"/>
      <c r="DVL115" s="1529"/>
      <c r="DVM115" s="1532"/>
      <c r="DVN115" s="512"/>
      <c r="DVQ115" s="1529"/>
      <c r="DVR115" s="1532"/>
      <c r="DVS115" s="514"/>
      <c r="DWB115" s="1532"/>
      <c r="DWC115" s="1532"/>
      <c r="DWD115" s="512"/>
      <c r="DWE115" s="1133"/>
      <c r="DWF115" s="1133"/>
      <c r="DWG115" s="1529"/>
      <c r="DWH115" s="1532"/>
      <c r="DWI115" s="514"/>
      <c r="DWL115" s="1133"/>
      <c r="DWM115" s="1133"/>
      <c r="DWN115" s="1133"/>
      <c r="DWO115" s="1133"/>
      <c r="DWP115" s="1133"/>
      <c r="DWQ115" s="1133"/>
      <c r="DWR115" s="1532"/>
      <c r="DWS115" s="1532"/>
      <c r="DWT115" s="512"/>
      <c r="DWU115" s="1133"/>
      <c r="DWV115" s="1133"/>
      <c r="DWW115" s="1529"/>
      <c r="DWX115" s="1532"/>
      <c r="DWY115" s="514"/>
      <c r="DWZ115" s="1133"/>
      <c r="DXA115" s="1133"/>
      <c r="DXB115" s="1133"/>
      <c r="DXC115" s="1133"/>
      <c r="DXD115" s="1133"/>
      <c r="DXE115" s="1133"/>
      <c r="DXF115" s="1133"/>
      <c r="DXG115" s="1133"/>
      <c r="DXH115" s="1532"/>
      <c r="DXI115" s="1532"/>
      <c r="DXJ115" s="512"/>
      <c r="DXK115" s="1133"/>
      <c r="DXL115" s="1133"/>
      <c r="DXM115" s="1529"/>
      <c r="DXN115" s="1532"/>
      <c r="DXO115" s="514"/>
      <c r="DXP115" s="1133"/>
      <c r="DXQ115" s="1133"/>
      <c r="DXR115" s="1133"/>
      <c r="DXS115" s="1133"/>
      <c r="DXT115" s="1133"/>
      <c r="DXU115" s="1133"/>
      <c r="DXV115" s="1133"/>
      <c r="DXW115" s="1133"/>
      <c r="DXX115" s="1133"/>
      <c r="DXY115" s="1133"/>
      <c r="DXZ115" s="512"/>
      <c r="DYA115" s="1133"/>
      <c r="DYB115" s="1133"/>
      <c r="DYC115" s="1133"/>
      <c r="DYD115" s="1133"/>
      <c r="DYE115" s="514"/>
      <c r="DYF115" s="1133"/>
      <c r="DYG115" s="1133"/>
      <c r="DYH115" s="1133"/>
      <c r="DYI115" s="1133"/>
      <c r="DYJ115" s="1133"/>
      <c r="DYK115" s="1133"/>
      <c r="DYL115" s="250"/>
      <c r="DYM115" s="1133"/>
      <c r="DYN115" s="1133"/>
      <c r="DYO115" s="1133"/>
      <c r="DYP115" s="1133"/>
      <c r="DYQ115" s="1133"/>
      <c r="DYR115" s="250"/>
      <c r="DYS115" s="1133"/>
      <c r="DYT115" s="1133"/>
      <c r="DYU115" s="1133"/>
      <c r="DYV115" s="1133"/>
      <c r="DYW115" s="1133"/>
      <c r="DYX115" s="1133"/>
      <c r="DYY115" s="252"/>
      <c r="DZC115" s="512"/>
      <c r="DZD115" s="1133"/>
      <c r="DZE115" s="1133"/>
      <c r="DZF115" s="250"/>
      <c r="DZG115" s="1133"/>
      <c r="DZH115" s="1133"/>
      <c r="DZI115" s="1133"/>
      <c r="DZJ115" s="1133"/>
      <c r="DZK115" s="252"/>
      <c r="DZZ115" s="1532"/>
      <c r="EAA115" s="1531"/>
      <c r="EAE115" s="1529"/>
      <c r="EAF115" s="1532"/>
      <c r="EAG115" s="514"/>
      <c r="EAH115" s="1133"/>
      <c r="EAI115" s="1133"/>
      <c r="EAJ115" s="1133"/>
      <c r="EAK115" s="1133"/>
      <c r="EAL115" s="1133"/>
      <c r="EAM115" s="1133"/>
      <c r="EAN115" s="1133"/>
      <c r="EAO115" s="1133"/>
      <c r="EAP115" s="1532"/>
      <c r="EAQ115" s="1531"/>
      <c r="EAR115" s="1133"/>
      <c r="EAS115" s="1133"/>
      <c r="EAT115" s="1133"/>
      <c r="EAU115" s="1532"/>
      <c r="EAV115" s="1530"/>
      <c r="EBF115" s="1532"/>
      <c r="EBG115" s="1531"/>
      <c r="EBK115" s="1529"/>
      <c r="EBL115" s="1532"/>
      <c r="EBM115" s="514"/>
      <c r="EBT115" s="226"/>
      <c r="EBU115" s="226"/>
      <c r="EBV115" s="227"/>
      <c r="EBW115" s="239"/>
      <c r="EBX115" s="226"/>
      <c r="EBY115" s="226"/>
      <c r="EBZ115" s="226"/>
      <c r="ECA115" s="227"/>
      <c r="ECB115" s="227"/>
      <c r="ECC115" s="226"/>
      <c r="ECD115" s="226"/>
      <c r="ECE115" s="226"/>
      <c r="ECF115" s="1122"/>
      <c r="ECG115" s="233"/>
      <c r="ECH115" s="1122"/>
      <c r="ECI115" s="227"/>
      <c r="ECJ115" s="1135"/>
      <c r="ECK115" s="1134"/>
      <c r="ECL115" s="1135"/>
      <c r="ECM115" s="240"/>
      <c r="ECN115" s="1122"/>
      <c r="ECO115" s="1122"/>
      <c r="ECP115" s="1122"/>
      <c r="ECQ115" s="231"/>
      <c r="ECR115" s="1122"/>
      <c r="ECS115" s="1122"/>
      <c r="ECT115" s="1122"/>
      <c r="ECU115" s="1122"/>
      <c r="ECV115" s="227"/>
      <c r="ECW115" s="239"/>
      <c r="ECX115" s="1122"/>
      <c r="ECY115" s="227"/>
      <c r="ECZ115" s="239"/>
      <c r="EDA115" s="1122"/>
      <c r="EDB115" s="1122"/>
      <c r="EDC115" s="227"/>
      <c r="EDD115" s="805"/>
      <c r="EDE115" s="1134"/>
      <c r="EDF115" s="226"/>
      <c r="EDG115" s="226"/>
      <c r="EDH115" s="1135"/>
      <c r="EDI115" s="1135"/>
      <c r="EDJ115" s="1134"/>
      <c r="EDK115" s="1134"/>
      <c r="EDL115" s="1134"/>
      <c r="EDM115" s="1134"/>
      <c r="EDN115" s="1134"/>
      <c r="EDO115" s="1134"/>
      <c r="EDP115" s="1134"/>
      <c r="EDQ115" s="1134"/>
      <c r="EDR115" s="1259"/>
      <c r="EDS115" s="1529"/>
      <c r="EDT115" s="1530"/>
      <c r="EDU115" s="1264"/>
      <c r="EDV115" s="1264"/>
      <c r="EDW115" s="1264"/>
      <c r="EDX115" s="1529"/>
      <c r="EDY115" s="1531"/>
      <c r="EEI115" s="250"/>
      <c r="EEO115" s="252"/>
      <c r="EFF115" s="252"/>
      <c r="EFR115" s="250"/>
      <c r="EGI115" s="250"/>
      <c r="EGO115" s="252"/>
      <c r="EGR115" s="248"/>
      <c r="EGS115" s="227"/>
      <c r="EGT115" s="227"/>
      <c r="EGU115" s="248"/>
      <c r="EGV115" s="248"/>
      <c r="EGW115" s="248"/>
      <c r="EGX115" s="1532"/>
      <c r="EGY115" s="1531"/>
      <c r="EHC115" s="1532"/>
      <c r="EHD115" s="1530"/>
      <c r="EHE115" s="248"/>
      <c r="EHF115" s="248"/>
      <c r="EHG115" s="248"/>
      <c r="EHH115" s="226"/>
      <c r="EHI115" s="226"/>
      <c r="EHJ115" s="226"/>
      <c r="EHK115" s="226"/>
      <c r="EHL115" s="226"/>
      <c r="EHM115" s="226"/>
      <c r="EHN115" s="227"/>
      <c r="EHO115" s="239"/>
      <c r="EHP115" s="226"/>
      <c r="EHQ115" s="226"/>
      <c r="EHR115" s="226"/>
      <c r="EHS115" s="227"/>
      <c r="EHT115" s="227"/>
      <c r="EHU115" s="226"/>
      <c r="EHV115" s="226"/>
      <c r="EHW115" s="226"/>
      <c r="EHX115" s="1134"/>
      <c r="EHY115" s="233"/>
      <c r="EHZ115" s="226"/>
      <c r="EIA115" s="227"/>
      <c r="EIB115" s="1135"/>
      <c r="EIC115" s="1134"/>
      <c r="EID115" s="1135"/>
      <c r="EIE115" s="240"/>
      <c r="EIF115" s="226"/>
      <c r="EIG115" s="226"/>
      <c r="EIH115" s="226"/>
      <c r="EII115" s="231"/>
      <c r="EIJ115" s="265"/>
      <c r="EIK115" s="265"/>
      <c r="EIL115" s="226"/>
      <c r="EIM115" s="265"/>
      <c r="EIN115" s="227"/>
      <c r="EIO115" s="239"/>
      <c r="EIP115" s="265"/>
      <c r="EIQ115" s="227"/>
      <c r="EIR115" s="239"/>
      <c r="EIS115" s="226"/>
      <c r="EIT115" s="226"/>
      <c r="EIU115" s="227"/>
      <c r="EIV115" s="240"/>
      <c r="EIW115" s="226"/>
      <c r="EIX115" s="226"/>
      <c r="EIY115" s="226"/>
      <c r="EIZ115" s="227"/>
      <c r="EJA115" s="239"/>
      <c r="EJB115" s="226"/>
      <c r="EJC115" s="226"/>
      <c r="EJD115" s="226"/>
      <c r="EJE115" s="226"/>
      <c r="EJF115" s="226"/>
      <c r="EJG115" s="226"/>
      <c r="EJH115" s="226"/>
      <c r="EJI115" s="1134"/>
      <c r="EJJ115" s="1134"/>
      <c r="EJK115" s="1529"/>
      <c r="EJL115" s="1530"/>
      <c r="EJM115" s="1264"/>
      <c r="EJN115" s="1264"/>
      <c r="EJO115" s="1264"/>
      <c r="EJP115" s="1529"/>
      <c r="EJQ115" s="1531"/>
      <c r="EJR115" s="226"/>
      <c r="EJS115" s="226"/>
      <c r="EJT115" s="226"/>
      <c r="EJU115" s="226"/>
      <c r="EJV115" s="226"/>
      <c r="EJW115" s="1134"/>
      <c r="EJX115" s="1134"/>
      <c r="EJY115" s="1134"/>
      <c r="EJZ115" s="1133"/>
      <c r="EKA115" s="250"/>
      <c r="EKD115" s="247"/>
      <c r="EKG115" s="252"/>
      <c r="EKX115" s="252"/>
      <c r="ELA115" s="245"/>
      <c r="ELB115" s="1674"/>
      <c r="ELC115" s="1674"/>
      <c r="ELD115" s="1674"/>
      <c r="ELE115" s="311"/>
      <c r="ELF115" s="1718"/>
      <c r="ELG115" s="1719"/>
      <c r="ELH115" s="1719"/>
      <c r="ELI115" s="1720"/>
      <c r="ELJ115" s="315"/>
      <c r="ELK115" s="1608"/>
      <c r="ELL115" s="1551"/>
      <c r="ELM115" s="1551"/>
      <c r="ELN115" s="1551"/>
      <c r="ELO115" s="1551"/>
      <c r="ELP115" s="1551"/>
      <c r="ELQ115" s="1551"/>
      <c r="ELR115" s="1551"/>
      <c r="ELS115" s="1551"/>
      <c r="ELT115" s="1551"/>
      <c r="ELU115" s="1551"/>
      <c r="ELV115" s="1609"/>
      <c r="ELW115" s="1610" t="str">
        <f>Table!$BY$270</f>
        <v>PRLGI-009</v>
      </c>
      <c r="ELX115" s="1611"/>
      <c r="ELY115" s="1611"/>
      <c r="ELZ115" s="1611"/>
      <c r="EMA115" s="1611"/>
      <c r="EMB115" s="1611"/>
      <c r="EMC115" s="1611"/>
      <c r="EMD115" s="1611"/>
      <c r="EME115" s="1611"/>
      <c r="EMF115" s="1612"/>
      <c r="EMG115" s="1554" t="str">
        <f ca="1">INDIRECT(ADDRESS(EMG194,Dev!$CI$89,,,Table!$A$1))</f>
        <v>PRLRL-137</v>
      </c>
      <c r="EMH115" s="1555"/>
      <c r="EMI115" s="1555"/>
      <c r="EMJ115" s="1555"/>
      <c r="EMK115" s="1555"/>
      <c r="EML115" s="1555"/>
      <c r="EMM115" s="1555"/>
      <c r="EMN115" s="1555"/>
      <c r="EMO115" s="1555"/>
      <c r="EMP115" s="1555"/>
      <c r="EMQ115" s="1555"/>
      <c r="EMR115" s="1555"/>
      <c r="EMS115" s="1555"/>
      <c r="EMT115" s="1555"/>
      <c r="EMU115" s="1555"/>
      <c r="EMV115" s="1560"/>
      <c r="EMW115" s="1554" t="str">
        <f ca="1">INDIRECT(ADDRESS(EMW194,Dev!$CI$89,,,Table!$A$1))</f>
        <v>PRLRL-138</v>
      </c>
      <c r="EMX115" s="1555"/>
      <c r="EMY115" s="1555"/>
      <c r="EMZ115" s="1555"/>
      <c r="ENA115" s="1555"/>
      <c r="ENB115" s="1555"/>
      <c r="ENC115" s="1555"/>
      <c r="END115" s="1555"/>
      <c r="ENE115" s="1555"/>
      <c r="ENF115" s="1555"/>
      <c r="ENG115" s="1555"/>
      <c r="ENH115" s="1555"/>
      <c r="ENI115" s="1555"/>
      <c r="ENJ115" s="1555"/>
      <c r="ENK115" s="1555"/>
      <c r="ENL115" s="1560"/>
      <c r="ENM115" s="1588" t="str">
        <f ca="1">INDIRECT(ADDRESS(ENM194,Dev!$CY$89,,,Table!$A$1))</f>
        <v>PRLCpl-057</v>
      </c>
      <c r="ENN115" s="1589"/>
      <c r="ENO115" s="1589"/>
      <c r="ENP115" s="1589"/>
      <c r="ENQ115" s="1589"/>
      <c r="ENR115" s="1589"/>
      <c r="ENS115" s="1589"/>
      <c r="ENT115" s="1589"/>
      <c r="ENU115" s="1589"/>
      <c r="ENV115" s="1589"/>
      <c r="ENW115" s="1589"/>
      <c r="ENX115" s="1589"/>
      <c r="ENY115" s="1589"/>
      <c r="ENZ115" s="1589"/>
      <c r="EOA115" s="1589"/>
      <c r="EOB115" s="1589"/>
      <c r="EOC115" s="1589"/>
      <c r="EOD115" s="1589"/>
      <c r="EOE115" s="1589"/>
      <c r="EOF115" s="1589"/>
      <c r="EOG115" s="1589"/>
      <c r="EOH115" s="1590"/>
      <c r="EOI115" s="1554" t="str">
        <f ca="1">INDIRECT(ADDRESS(EOI194,Dev!$CI$89,,,Table!$A$1))</f>
        <v>PRLRL-139</v>
      </c>
      <c r="EOJ115" s="1555"/>
      <c r="EOK115" s="1555"/>
      <c r="EOL115" s="1555"/>
      <c r="EOM115" s="1555"/>
      <c r="EON115" s="1555"/>
      <c r="EOO115" s="1555"/>
      <c r="EOP115" s="1555"/>
      <c r="EOQ115" s="1555"/>
      <c r="EOR115" s="1555"/>
      <c r="EOS115" s="1555"/>
      <c r="EOT115" s="1555"/>
      <c r="EOU115" s="1555"/>
      <c r="EOV115" s="1555"/>
      <c r="EOW115" s="1555"/>
      <c r="EOX115" s="1556"/>
      <c r="EOY115" s="1554" t="str">
        <f ca="1">INDIRECT(ADDRESS(EOY194,Dev!$CI$89,,,Table!$A$1))</f>
        <v>PRLRL-140</v>
      </c>
      <c r="EOZ115" s="1555"/>
      <c r="EPA115" s="1555"/>
      <c r="EPB115" s="1555"/>
      <c r="EPC115" s="1555"/>
      <c r="EPD115" s="1555"/>
      <c r="EPE115" s="1555"/>
      <c r="EPF115" s="1555"/>
      <c r="EPG115" s="1555"/>
      <c r="EPH115" s="1555"/>
      <c r="EPI115" s="1555"/>
      <c r="EPJ115" s="1555"/>
      <c r="EPK115" s="1555"/>
      <c r="EPL115" s="1555"/>
      <c r="EPM115" s="1555"/>
      <c r="EPN115" s="1556"/>
      <c r="EPO115" s="1554" t="str">
        <f ca="1">INDIRECT(ADDRESS(EPO194,Dev!$CI$89,,,Table!$A$1))</f>
        <v>PRLRL-141</v>
      </c>
      <c r="EPP115" s="1555"/>
      <c r="EPQ115" s="1555"/>
      <c r="EPR115" s="1555"/>
      <c r="EPS115" s="1555"/>
      <c r="EPT115" s="1555"/>
      <c r="EPU115" s="1555"/>
      <c r="EPV115" s="1555"/>
      <c r="EPW115" s="1555"/>
      <c r="EPX115" s="1555"/>
      <c r="EPY115" s="1555"/>
      <c r="EPZ115" s="1555"/>
      <c r="EQA115" s="1555"/>
      <c r="EQB115" s="1555"/>
      <c r="EQC115" s="1555"/>
      <c r="EQD115" s="1560"/>
      <c r="EQE115" s="1588" t="str">
        <f ca="1">INDIRECT(ADDRESS(EQE194,Dev!$CY$89,,,Table!$A$1))</f>
        <v>PRLCpl-058</v>
      </c>
      <c r="EQF115" s="1589"/>
      <c r="EQG115" s="1589"/>
      <c r="EQH115" s="1589"/>
      <c r="EQI115" s="1589"/>
      <c r="EQJ115" s="1589"/>
      <c r="EQK115" s="1589"/>
      <c r="EQL115" s="1589"/>
      <c r="EQM115" s="1589"/>
      <c r="EQN115" s="1589"/>
      <c r="EQO115" s="1589"/>
      <c r="EQP115" s="1589"/>
      <c r="EQQ115" s="1589"/>
      <c r="EQR115" s="1589"/>
      <c r="EQS115" s="1589"/>
      <c r="EQT115" s="1589"/>
      <c r="EQU115" s="1589"/>
      <c r="EQV115" s="1589"/>
      <c r="EQW115" s="1589"/>
      <c r="EQX115" s="1589"/>
      <c r="EQY115" s="1589"/>
      <c r="EQZ115" s="1590"/>
      <c r="ERA115" s="1554" t="str">
        <f ca="1">INDIRECT(ADDRESS(ERA194,Dev!$CI$89,,,Table!$A$1))</f>
        <v>PRLRL-142</v>
      </c>
      <c r="ERB115" s="1555"/>
      <c r="ERC115" s="1555"/>
      <c r="ERD115" s="1555"/>
      <c r="ERE115" s="1555"/>
      <c r="ERF115" s="1555"/>
      <c r="ERG115" s="1555"/>
      <c r="ERH115" s="1555"/>
      <c r="ERI115" s="1555"/>
      <c r="ERJ115" s="1555"/>
      <c r="ERK115" s="1555"/>
      <c r="ERL115" s="1555"/>
      <c r="ERM115" s="1555"/>
      <c r="ERN115" s="1555"/>
      <c r="ERO115" s="1555"/>
      <c r="ERP115" s="1556"/>
      <c r="ERQ115" s="1610"/>
      <c r="ERR115" s="1611"/>
      <c r="ERS115" s="1611"/>
      <c r="ERT115" s="1611"/>
      <c r="ERU115" s="1611"/>
      <c r="ERV115" s="1611"/>
      <c r="ERW115" s="1611"/>
      <c r="ERX115" s="1611"/>
      <c r="ERY115" s="1611"/>
      <c r="ERZ115" s="1612"/>
      <c r="ESA115" s="1608"/>
      <c r="ESB115" s="1551"/>
      <c r="ESC115" s="1551"/>
      <c r="ESD115" s="1551"/>
      <c r="ESE115" s="1551"/>
      <c r="ESF115" s="1551"/>
      <c r="ESG115" s="1551"/>
      <c r="ESH115" s="1551"/>
      <c r="ESI115" s="1551"/>
      <c r="ESJ115" s="1551"/>
      <c r="ESK115" s="1551"/>
      <c r="ESL115" s="1551"/>
      <c r="ESM115" s="1642"/>
      <c r="ESN115" s="1643"/>
      <c r="ESO115" s="1643"/>
      <c r="ESP115" s="1643"/>
      <c r="ESQ115" s="1643"/>
      <c r="ESR115" s="1644"/>
      <c r="ETA115" s="1518"/>
      <c r="ETB115" s="1518"/>
      <c r="ETC115" s="1518"/>
      <c r="ETD115" s="1518"/>
      <c r="ETE115" s="1518"/>
      <c r="ETF115" s="1518"/>
    </row>
    <row r="116" spans="1:3906" s="241" customFormat="1" ht="15" customHeight="1">
      <c r="B116" s="1518"/>
      <c r="C116" s="1518"/>
      <c r="D116" s="1518"/>
      <c r="E116" s="1518"/>
      <c r="F116" s="1518"/>
      <c r="G116" s="1518"/>
      <c r="I116" s="1642"/>
      <c r="J116" s="1643"/>
      <c r="K116" s="1643"/>
      <c r="L116" s="1643"/>
      <c r="M116" s="1643"/>
      <c r="N116" s="1644"/>
      <c r="O116" s="1551"/>
      <c r="P116" s="1551"/>
      <c r="Q116" s="1551"/>
      <c r="R116" s="1551"/>
      <c r="S116" s="1551"/>
      <c r="T116" s="1551"/>
      <c r="U116" s="1551"/>
      <c r="V116" s="1551"/>
      <c r="W116" s="1551"/>
      <c r="X116" s="1551"/>
      <c r="Y116" s="1551"/>
      <c r="Z116" s="1700"/>
      <c r="AA116" s="1701"/>
      <c r="AB116" s="1611"/>
      <c r="AC116" s="1611"/>
      <c r="AD116" s="1611"/>
      <c r="AE116" s="1611"/>
      <c r="AF116" s="1611"/>
      <c r="AG116" s="1611"/>
      <c r="AH116" s="1611"/>
      <c r="AI116" s="1611"/>
      <c r="AJ116" s="1612"/>
      <c r="AK116" s="1554"/>
      <c r="AL116" s="1555"/>
      <c r="AM116" s="1555"/>
      <c r="AN116" s="1555"/>
      <c r="AO116" s="1555"/>
      <c r="AP116" s="1555"/>
      <c r="AQ116" s="1555"/>
      <c r="AR116" s="1555"/>
      <c r="AS116" s="1555"/>
      <c r="AT116" s="1555"/>
      <c r="AU116" s="1555"/>
      <c r="AV116" s="1555"/>
      <c r="AW116" s="1555"/>
      <c r="AX116" s="1555"/>
      <c r="AY116" s="1555"/>
      <c r="AZ116" s="1560"/>
      <c r="BA116" s="1588"/>
      <c r="BB116" s="1589"/>
      <c r="BC116" s="1589"/>
      <c r="BD116" s="1589"/>
      <c r="BE116" s="1589"/>
      <c r="BF116" s="1589"/>
      <c r="BG116" s="1589"/>
      <c r="BH116" s="1589"/>
      <c r="BI116" s="1589"/>
      <c r="BJ116" s="1589"/>
      <c r="BK116" s="1589"/>
      <c r="BL116" s="1589"/>
      <c r="BM116" s="1589"/>
      <c r="BN116" s="1589"/>
      <c r="BO116" s="1589"/>
      <c r="BP116" s="1589"/>
      <c r="BQ116" s="1589"/>
      <c r="BR116" s="1589"/>
      <c r="BS116" s="1589"/>
      <c r="BT116" s="1589"/>
      <c r="BU116" s="1589"/>
      <c r="BV116" s="1590"/>
      <c r="BW116" s="1554"/>
      <c r="BX116" s="1555"/>
      <c r="BY116" s="1555"/>
      <c r="BZ116" s="1555"/>
      <c r="CA116" s="1555"/>
      <c r="CB116" s="1555"/>
      <c r="CC116" s="1555"/>
      <c r="CD116" s="1555"/>
      <c r="CE116" s="1555"/>
      <c r="CF116" s="1555"/>
      <c r="CG116" s="1555"/>
      <c r="CH116" s="1555"/>
      <c r="CI116" s="1555"/>
      <c r="CJ116" s="1555"/>
      <c r="CK116" s="1555"/>
      <c r="CL116" s="1560"/>
      <c r="CM116" s="1588"/>
      <c r="CN116" s="1589"/>
      <c r="CO116" s="1589"/>
      <c r="CP116" s="1589"/>
      <c r="CQ116" s="1589"/>
      <c r="CR116" s="1589"/>
      <c r="CS116" s="1589"/>
      <c r="CT116" s="1589"/>
      <c r="CU116" s="1589"/>
      <c r="CV116" s="1589"/>
      <c r="CW116" s="1589"/>
      <c r="CX116" s="1589"/>
      <c r="CY116" s="1589"/>
      <c r="CZ116" s="1589"/>
      <c r="DA116" s="1589"/>
      <c r="DB116" s="1589"/>
      <c r="DC116" s="1589"/>
      <c r="DD116" s="1589"/>
      <c r="DE116" s="1589"/>
      <c r="DF116" s="1589"/>
      <c r="DG116" s="1589"/>
      <c r="DH116" s="1590"/>
      <c r="DI116" s="1554"/>
      <c r="DJ116" s="1555"/>
      <c r="DK116" s="1555"/>
      <c r="DL116" s="1555"/>
      <c r="DM116" s="1555"/>
      <c r="DN116" s="1555"/>
      <c r="DO116" s="1555"/>
      <c r="DP116" s="1555"/>
      <c r="DQ116" s="1555"/>
      <c r="DR116" s="1555"/>
      <c r="DS116" s="1555"/>
      <c r="DT116" s="1555"/>
      <c r="DU116" s="1555"/>
      <c r="DV116" s="1555"/>
      <c r="DW116" s="1555"/>
      <c r="DX116" s="1556"/>
      <c r="DY116" s="1554"/>
      <c r="DZ116" s="1555"/>
      <c r="EA116" s="1555"/>
      <c r="EB116" s="1555"/>
      <c r="EC116" s="1555"/>
      <c r="ED116" s="1555"/>
      <c r="EE116" s="1555"/>
      <c r="EF116" s="1555"/>
      <c r="EG116" s="1555"/>
      <c r="EH116" s="1555"/>
      <c r="EI116" s="1555"/>
      <c r="EJ116" s="1555"/>
      <c r="EK116" s="1555"/>
      <c r="EL116" s="1555"/>
      <c r="EM116" s="1555"/>
      <c r="EN116" s="1560"/>
      <c r="EO116" s="1588"/>
      <c r="EP116" s="1589"/>
      <c r="EQ116" s="1589"/>
      <c r="ER116" s="1589"/>
      <c r="ES116" s="1589"/>
      <c r="ET116" s="1589"/>
      <c r="EU116" s="1589"/>
      <c r="EV116" s="1589"/>
      <c r="EW116" s="1589"/>
      <c r="EX116" s="1589"/>
      <c r="EY116" s="1589"/>
      <c r="EZ116" s="1589"/>
      <c r="FA116" s="1589"/>
      <c r="FB116" s="1589"/>
      <c r="FC116" s="1589"/>
      <c r="FD116" s="1589"/>
      <c r="FE116" s="1589"/>
      <c r="FF116" s="1589"/>
      <c r="FG116" s="1589"/>
      <c r="FH116" s="1589"/>
      <c r="FI116" s="1589"/>
      <c r="FJ116" s="1590"/>
      <c r="FK116" s="1554"/>
      <c r="FL116" s="1555"/>
      <c r="FM116" s="1555"/>
      <c r="FN116" s="1555"/>
      <c r="FO116" s="1555"/>
      <c r="FP116" s="1555"/>
      <c r="FQ116" s="1555"/>
      <c r="FR116" s="1555"/>
      <c r="FS116" s="1555"/>
      <c r="FT116" s="1555"/>
      <c r="FU116" s="1555"/>
      <c r="FV116" s="1555"/>
      <c r="FW116" s="1555"/>
      <c r="FX116" s="1555"/>
      <c r="FY116" s="1555"/>
      <c r="FZ116" s="1556"/>
      <c r="GA116" s="1554"/>
      <c r="GB116" s="1555"/>
      <c r="GC116" s="1555"/>
      <c r="GD116" s="1555"/>
      <c r="GE116" s="1555"/>
      <c r="GF116" s="1555"/>
      <c r="GG116" s="1555"/>
      <c r="GH116" s="1555"/>
      <c r="GI116" s="1555"/>
      <c r="GJ116" s="1555"/>
      <c r="GK116" s="1555"/>
      <c r="GL116" s="1555"/>
      <c r="GM116" s="1555"/>
      <c r="GN116" s="1555"/>
      <c r="GO116" s="1555"/>
      <c r="GP116" s="1560"/>
      <c r="GQ116" s="1588"/>
      <c r="GR116" s="1589"/>
      <c r="GS116" s="1589"/>
      <c r="GT116" s="1589"/>
      <c r="GU116" s="1589"/>
      <c r="GV116" s="1589"/>
      <c r="GW116" s="1589"/>
      <c r="GX116" s="1589"/>
      <c r="GY116" s="1589"/>
      <c r="GZ116" s="1589"/>
      <c r="HA116" s="1589"/>
      <c r="HB116" s="1589"/>
      <c r="HC116" s="1589"/>
      <c r="HD116" s="1589"/>
      <c r="HE116" s="1589"/>
      <c r="HF116" s="1589"/>
      <c r="HG116" s="1589"/>
      <c r="HH116" s="1589"/>
      <c r="HI116" s="1589"/>
      <c r="HJ116" s="1589"/>
      <c r="HK116" s="1589"/>
      <c r="HL116" s="1590"/>
      <c r="HM116" s="1554"/>
      <c r="HN116" s="1555"/>
      <c r="HO116" s="1555"/>
      <c r="HP116" s="1555"/>
      <c r="HQ116" s="1555"/>
      <c r="HR116" s="1555"/>
      <c r="HS116" s="1555"/>
      <c r="HT116" s="1555"/>
      <c r="HU116" s="1555"/>
      <c r="HV116" s="1555"/>
      <c r="HW116" s="1555"/>
      <c r="HX116" s="1555"/>
      <c r="HY116" s="1555"/>
      <c r="HZ116" s="1555"/>
      <c r="IA116" s="1555"/>
      <c r="IB116" s="1556"/>
      <c r="IC116" s="1554"/>
      <c r="ID116" s="1555"/>
      <c r="IE116" s="1555"/>
      <c r="IF116" s="1555"/>
      <c r="IG116" s="1555"/>
      <c r="IH116" s="1555"/>
      <c r="II116" s="1555"/>
      <c r="IJ116" s="1555"/>
      <c r="IK116" s="1555"/>
      <c r="IL116" s="1555"/>
      <c r="IM116" s="1555"/>
      <c r="IN116" s="1555"/>
      <c r="IO116" s="1555"/>
      <c r="IP116" s="1555"/>
      <c r="IQ116" s="1555"/>
      <c r="IR116" s="1560"/>
      <c r="IS116" s="1588"/>
      <c r="IT116" s="1589"/>
      <c r="IU116" s="1589"/>
      <c r="IV116" s="1589"/>
      <c r="IW116" s="1589"/>
      <c r="IX116" s="1589"/>
      <c r="IY116" s="1589"/>
      <c r="IZ116" s="1589"/>
      <c r="JA116" s="1589"/>
      <c r="JB116" s="1589"/>
      <c r="JC116" s="1589"/>
      <c r="JD116" s="1589"/>
      <c r="JE116" s="1589"/>
      <c r="JF116" s="1589"/>
      <c r="JG116" s="1589"/>
      <c r="JH116" s="1589"/>
      <c r="JI116" s="1589"/>
      <c r="JJ116" s="1589"/>
      <c r="JK116" s="1589"/>
      <c r="JL116" s="1589"/>
      <c r="JM116" s="1589"/>
      <c r="JN116" s="1590"/>
      <c r="JO116" s="1554"/>
      <c r="JP116" s="1555"/>
      <c r="JQ116" s="1555"/>
      <c r="JR116" s="1555"/>
      <c r="JS116" s="1555"/>
      <c r="JT116" s="1555"/>
      <c r="JU116" s="1555"/>
      <c r="JV116" s="1555"/>
      <c r="JW116" s="1555"/>
      <c r="JX116" s="1555"/>
      <c r="JY116" s="1555"/>
      <c r="JZ116" s="1555"/>
      <c r="KA116" s="1555"/>
      <c r="KB116" s="1555"/>
      <c r="KC116" s="1555"/>
      <c r="KD116" s="1556"/>
      <c r="KE116" s="1554"/>
      <c r="KF116" s="1555"/>
      <c r="KG116" s="1555"/>
      <c r="KH116" s="1555"/>
      <c r="KI116" s="1555"/>
      <c r="KJ116" s="1555"/>
      <c r="KK116" s="1555"/>
      <c r="KL116" s="1555"/>
      <c r="KM116" s="1555"/>
      <c r="KN116" s="1555"/>
      <c r="KO116" s="1555"/>
      <c r="KP116" s="1555"/>
      <c r="KQ116" s="1555"/>
      <c r="KR116" s="1555"/>
      <c r="KS116" s="1555"/>
      <c r="KT116" s="1560"/>
      <c r="KU116" s="1588"/>
      <c r="KV116" s="1589"/>
      <c r="KW116" s="1589"/>
      <c r="KX116" s="1589"/>
      <c r="KY116" s="1589"/>
      <c r="KZ116" s="1589"/>
      <c r="LA116" s="1589"/>
      <c r="LB116" s="1589"/>
      <c r="LC116" s="1589"/>
      <c r="LD116" s="1589"/>
      <c r="LE116" s="1589"/>
      <c r="LF116" s="1589"/>
      <c r="LG116" s="1589"/>
      <c r="LH116" s="1589"/>
      <c r="LI116" s="1589"/>
      <c r="LJ116" s="1589"/>
      <c r="LK116" s="1589"/>
      <c r="LL116" s="1589"/>
      <c r="LM116" s="1589"/>
      <c r="LN116" s="1589"/>
      <c r="LO116" s="1589"/>
      <c r="LP116" s="1590"/>
      <c r="LQ116" s="1554"/>
      <c r="LR116" s="1555"/>
      <c r="LS116" s="1555"/>
      <c r="LT116" s="1555"/>
      <c r="LU116" s="1555"/>
      <c r="LV116" s="1555"/>
      <c r="LW116" s="1555"/>
      <c r="LX116" s="1555"/>
      <c r="LY116" s="1555"/>
      <c r="LZ116" s="1555"/>
      <c r="MA116" s="1555"/>
      <c r="MB116" s="1555"/>
      <c r="MC116" s="1555"/>
      <c r="MD116" s="1555"/>
      <c r="ME116" s="1555"/>
      <c r="MF116" s="1556"/>
      <c r="MG116" s="1554"/>
      <c r="MH116" s="1555"/>
      <c r="MI116" s="1555"/>
      <c r="MJ116" s="1555"/>
      <c r="MK116" s="1555"/>
      <c r="ML116" s="1555"/>
      <c r="MM116" s="1555"/>
      <c r="MN116" s="1555"/>
      <c r="MO116" s="1555"/>
      <c r="MP116" s="1555"/>
      <c r="MQ116" s="1555"/>
      <c r="MR116" s="1555"/>
      <c r="MS116" s="1555"/>
      <c r="MT116" s="1555"/>
      <c r="MU116" s="1555"/>
      <c r="MV116" s="1560"/>
      <c r="MW116" s="1588"/>
      <c r="MX116" s="1589"/>
      <c r="MY116" s="1589"/>
      <c r="MZ116" s="1589"/>
      <c r="NA116" s="1589"/>
      <c r="NB116" s="1589"/>
      <c r="NC116" s="1589"/>
      <c r="ND116" s="1589"/>
      <c r="NE116" s="1589"/>
      <c r="NF116" s="1589"/>
      <c r="NG116" s="1589"/>
      <c r="NH116" s="1589"/>
      <c r="NI116" s="1589"/>
      <c r="NJ116" s="1589"/>
      <c r="NK116" s="1589"/>
      <c r="NL116" s="1589"/>
      <c r="NM116" s="1589"/>
      <c r="NN116" s="1589"/>
      <c r="NO116" s="1589"/>
      <c r="NP116" s="1589"/>
      <c r="NQ116" s="1589"/>
      <c r="NR116" s="1590"/>
      <c r="NS116" s="1554"/>
      <c r="NT116" s="1555"/>
      <c r="NU116" s="1555"/>
      <c r="NV116" s="1555"/>
      <c r="NW116" s="1555"/>
      <c r="NX116" s="1555"/>
      <c r="NY116" s="1555"/>
      <c r="NZ116" s="1555"/>
      <c r="OA116" s="1555"/>
      <c r="OB116" s="1555"/>
      <c r="OC116" s="1555"/>
      <c r="OD116" s="1555"/>
      <c r="OE116" s="1555"/>
      <c r="OF116" s="1555"/>
      <c r="OG116" s="1555"/>
      <c r="OH116" s="1556"/>
      <c r="OI116" s="1588"/>
      <c r="OJ116" s="1589"/>
      <c r="OK116" s="1589"/>
      <c r="OL116" s="1589"/>
      <c r="OM116" s="1589"/>
      <c r="ON116" s="1589"/>
      <c r="OO116" s="1589"/>
      <c r="OP116" s="1589"/>
      <c r="OQ116" s="1589"/>
      <c r="OR116" s="1589"/>
      <c r="OS116" s="1589"/>
      <c r="OT116" s="1589"/>
      <c r="OU116" s="1589"/>
      <c r="OV116" s="1589"/>
      <c r="OW116" s="1589"/>
      <c r="OX116" s="1589"/>
      <c r="OY116" s="1589"/>
      <c r="OZ116" s="1589"/>
      <c r="PA116" s="1589"/>
      <c r="PB116" s="1589"/>
      <c r="PC116" s="1589"/>
      <c r="PD116" s="1590"/>
      <c r="PE116" s="1554"/>
      <c r="PF116" s="1555"/>
      <c r="PG116" s="1555"/>
      <c r="PH116" s="1555"/>
      <c r="PI116" s="1555"/>
      <c r="PJ116" s="1555"/>
      <c r="PK116" s="1555"/>
      <c r="PL116" s="1555"/>
      <c r="PM116" s="1555"/>
      <c r="PN116" s="1555"/>
      <c r="PO116" s="1555"/>
      <c r="PP116" s="1555"/>
      <c r="PQ116" s="1555"/>
      <c r="PR116" s="1555"/>
      <c r="PS116" s="1555"/>
      <c r="PT116" s="1560"/>
      <c r="PU116" s="1588"/>
      <c r="PV116" s="1589"/>
      <c r="PW116" s="1589"/>
      <c r="PX116" s="1589"/>
      <c r="PY116" s="1589"/>
      <c r="PZ116" s="1589"/>
      <c r="QA116" s="1589"/>
      <c r="QB116" s="1589"/>
      <c r="QC116" s="1589"/>
      <c r="QD116" s="1589"/>
      <c r="QE116" s="1589"/>
      <c r="QF116" s="1589"/>
      <c r="QG116" s="1589"/>
      <c r="QH116" s="1589"/>
      <c r="QI116" s="1589"/>
      <c r="QJ116" s="1589"/>
      <c r="QK116" s="1589"/>
      <c r="QL116" s="1589"/>
      <c r="QM116" s="1589"/>
      <c r="QN116" s="1589"/>
      <c r="QO116" s="1589"/>
      <c r="QP116" s="1590"/>
      <c r="QQ116" s="1554"/>
      <c r="QR116" s="1555"/>
      <c r="QS116" s="1555"/>
      <c r="QT116" s="1555"/>
      <c r="QU116" s="1555"/>
      <c r="QV116" s="1555"/>
      <c r="QW116" s="1555"/>
      <c r="QX116" s="1555"/>
      <c r="QY116" s="1555"/>
      <c r="QZ116" s="1555"/>
      <c r="RA116" s="1555"/>
      <c r="RB116" s="1555"/>
      <c r="RC116" s="1555"/>
      <c r="RD116" s="1555"/>
      <c r="RE116" s="1555"/>
      <c r="RF116" s="1556"/>
      <c r="RG116" s="1554"/>
      <c r="RH116" s="1555"/>
      <c r="RI116" s="1555"/>
      <c r="RJ116" s="1555"/>
      <c r="RK116" s="1555"/>
      <c r="RL116" s="1555"/>
      <c r="RM116" s="1555"/>
      <c r="RN116" s="1555"/>
      <c r="RO116" s="1555"/>
      <c r="RP116" s="1555"/>
      <c r="RQ116" s="1555"/>
      <c r="RR116" s="1555"/>
      <c r="RS116" s="1555"/>
      <c r="RT116" s="1555"/>
      <c r="RU116" s="1555"/>
      <c r="RV116" s="1560"/>
      <c r="RW116" s="1588"/>
      <c r="RX116" s="1589"/>
      <c r="RY116" s="1589"/>
      <c r="RZ116" s="1589"/>
      <c r="SA116" s="1589"/>
      <c r="SB116" s="1589"/>
      <c r="SC116" s="1589"/>
      <c r="SD116" s="1589"/>
      <c r="SE116" s="1589"/>
      <c r="SF116" s="1589"/>
      <c r="SG116" s="1589"/>
      <c r="SH116" s="1589"/>
      <c r="SI116" s="1589"/>
      <c r="SJ116" s="1589"/>
      <c r="SK116" s="1589"/>
      <c r="SL116" s="1589"/>
      <c r="SM116" s="1589"/>
      <c r="SN116" s="1589"/>
      <c r="SO116" s="1589"/>
      <c r="SP116" s="1589"/>
      <c r="SQ116" s="1589"/>
      <c r="SR116" s="1590"/>
      <c r="SS116" s="1554"/>
      <c r="ST116" s="1555"/>
      <c r="SU116" s="1555"/>
      <c r="SV116" s="1555"/>
      <c r="SW116" s="1555"/>
      <c r="SX116" s="1555"/>
      <c r="SY116" s="1555"/>
      <c r="SZ116" s="1555"/>
      <c r="TA116" s="1555"/>
      <c r="TB116" s="1555"/>
      <c r="TC116" s="1555"/>
      <c r="TD116" s="1555"/>
      <c r="TE116" s="1555"/>
      <c r="TF116" s="1555"/>
      <c r="TG116" s="1555"/>
      <c r="TH116" s="1556"/>
      <c r="TI116" s="1554"/>
      <c r="TJ116" s="1555"/>
      <c r="TK116" s="1555"/>
      <c r="TL116" s="1555"/>
      <c r="TM116" s="1555"/>
      <c r="TN116" s="1555"/>
      <c r="TO116" s="1555"/>
      <c r="TP116" s="1555"/>
      <c r="TQ116" s="1555"/>
      <c r="TR116" s="1555"/>
      <c r="TS116" s="1555"/>
      <c r="TT116" s="1555"/>
      <c r="TU116" s="1555"/>
      <c r="TV116" s="1555"/>
      <c r="TW116" s="1555"/>
      <c r="TX116" s="1560"/>
      <c r="TY116" s="1588"/>
      <c r="TZ116" s="1589"/>
      <c r="UA116" s="1589"/>
      <c r="UB116" s="1589"/>
      <c r="UC116" s="1589"/>
      <c r="UD116" s="1589"/>
      <c r="UE116" s="1589"/>
      <c r="UF116" s="1589"/>
      <c r="UG116" s="1589"/>
      <c r="UH116" s="1589"/>
      <c r="UI116" s="1589"/>
      <c r="UJ116" s="1589"/>
      <c r="UK116" s="1589"/>
      <c r="UL116" s="1589"/>
      <c r="UM116" s="1589"/>
      <c r="UN116" s="1589"/>
      <c r="UO116" s="1589"/>
      <c r="UP116" s="1589"/>
      <c r="UQ116" s="1589"/>
      <c r="UR116" s="1589"/>
      <c r="US116" s="1589"/>
      <c r="UT116" s="1590"/>
      <c r="UU116" s="1554"/>
      <c r="UV116" s="1555"/>
      <c r="UW116" s="1555"/>
      <c r="UX116" s="1555"/>
      <c r="UY116" s="1555"/>
      <c r="UZ116" s="1555"/>
      <c r="VA116" s="1555"/>
      <c r="VB116" s="1555"/>
      <c r="VC116" s="1555"/>
      <c r="VD116" s="1555"/>
      <c r="VE116" s="1555"/>
      <c r="VF116" s="1555"/>
      <c r="VG116" s="1555"/>
      <c r="VH116" s="1555"/>
      <c r="VI116" s="1555"/>
      <c r="VJ116" s="1556"/>
      <c r="VK116" s="1554"/>
      <c r="VL116" s="1555"/>
      <c r="VM116" s="1555"/>
      <c r="VN116" s="1555"/>
      <c r="VO116" s="1555"/>
      <c r="VP116" s="1555"/>
      <c r="VQ116" s="1555"/>
      <c r="VR116" s="1555"/>
      <c r="VS116" s="1555"/>
      <c r="VT116" s="1555"/>
      <c r="VU116" s="1555"/>
      <c r="VV116" s="1555"/>
      <c r="VW116" s="1555"/>
      <c r="VX116" s="1555"/>
      <c r="VY116" s="1555"/>
      <c r="VZ116" s="1560"/>
      <c r="WA116" s="1588"/>
      <c r="WB116" s="1589"/>
      <c r="WC116" s="1589"/>
      <c r="WD116" s="1589"/>
      <c r="WE116" s="1589"/>
      <c r="WF116" s="1589"/>
      <c r="WG116" s="1589"/>
      <c r="WH116" s="1589"/>
      <c r="WI116" s="1589"/>
      <c r="WJ116" s="1589"/>
      <c r="WK116" s="1589"/>
      <c r="WL116" s="1589"/>
      <c r="WM116" s="1589"/>
      <c r="WN116" s="1589"/>
      <c r="WO116" s="1589"/>
      <c r="WP116" s="1589"/>
      <c r="WQ116" s="1589"/>
      <c r="WR116" s="1589"/>
      <c r="WS116" s="1589"/>
      <c r="WT116" s="1589"/>
      <c r="WU116" s="1589"/>
      <c r="WV116" s="1590"/>
      <c r="WW116" s="1554"/>
      <c r="WX116" s="1555"/>
      <c r="WY116" s="1555"/>
      <c r="WZ116" s="1555"/>
      <c r="XA116" s="1555"/>
      <c r="XB116" s="1555"/>
      <c r="XC116" s="1555"/>
      <c r="XD116" s="1555"/>
      <c r="XE116" s="1555"/>
      <c r="XF116" s="1555"/>
      <c r="XG116" s="1555"/>
      <c r="XH116" s="1555"/>
      <c r="XI116" s="1555"/>
      <c r="XJ116" s="1555"/>
      <c r="XK116" s="1555"/>
      <c r="XL116" s="1556"/>
      <c r="XM116" s="1554"/>
      <c r="XN116" s="1555"/>
      <c r="XO116" s="1555"/>
      <c r="XP116" s="1555"/>
      <c r="XQ116" s="1555"/>
      <c r="XR116" s="1555"/>
      <c r="XS116" s="1555"/>
      <c r="XT116" s="1555"/>
      <c r="XU116" s="1555"/>
      <c r="XV116" s="1555"/>
      <c r="XW116" s="1555"/>
      <c r="XX116" s="1555"/>
      <c r="XY116" s="1555"/>
      <c r="XZ116" s="1555"/>
      <c r="YA116" s="1555"/>
      <c r="YB116" s="1560"/>
      <c r="YC116" s="1588"/>
      <c r="YD116" s="1589"/>
      <c r="YE116" s="1589"/>
      <c r="YF116" s="1589"/>
      <c r="YG116" s="1589"/>
      <c r="YH116" s="1589"/>
      <c r="YI116" s="1589"/>
      <c r="YJ116" s="1589"/>
      <c r="YK116" s="1589"/>
      <c r="YL116" s="1589"/>
      <c r="YM116" s="1589"/>
      <c r="YN116" s="1589"/>
      <c r="YO116" s="1589"/>
      <c r="YP116" s="1589"/>
      <c r="YQ116" s="1589"/>
      <c r="YR116" s="1589"/>
      <c r="YS116" s="1589"/>
      <c r="YT116" s="1589"/>
      <c r="YU116" s="1589"/>
      <c r="YV116" s="1589"/>
      <c r="YW116" s="1589"/>
      <c r="YX116" s="1590"/>
      <c r="YY116" s="1554"/>
      <c r="YZ116" s="1555"/>
      <c r="ZA116" s="1555"/>
      <c r="ZB116" s="1555"/>
      <c r="ZC116" s="1555"/>
      <c r="ZD116" s="1555"/>
      <c r="ZE116" s="1555"/>
      <c r="ZF116" s="1555"/>
      <c r="ZG116" s="1555"/>
      <c r="ZH116" s="1555"/>
      <c r="ZI116" s="1555"/>
      <c r="ZJ116" s="1555"/>
      <c r="ZK116" s="1555"/>
      <c r="ZL116" s="1555"/>
      <c r="ZM116" s="1555"/>
      <c r="ZN116" s="1556"/>
      <c r="ZO116" s="1554"/>
      <c r="ZP116" s="1555"/>
      <c r="ZQ116" s="1555"/>
      <c r="ZR116" s="1555"/>
      <c r="ZS116" s="1555"/>
      <c r="ZT116" s="1555"/>
      <c r="ZU116" s="1555"/>
      <c r="ZV116" s="1555"/>
      <c r="ZW116" s="1555"/>
      <c r="ZX116" s="1555"/>
      <c r="ZY116" s="1555"/>
      <c r="ZZ116" s="1555"/>
      <c r="AAA116" s="1555"/>
      <c r="AAB116" s="1555"/>
      <c r="AAC116" s="1555"/>
      <c r="AAD116" s="1560"/>
      <c r="AAE116" s="1588"/>
      <c r="AAF116" s="1589"/>
      <c r="AAG116" s="1589"/>
      <c r="AAH116" s="1589"/>
      <c r="AAI116" s="1589"/>
      <c r="AAJ116" s="1589"/>
      <c r="AAK116" s="1589"/>
      <c r="AAL116" s="1589"/>
      <c r="AAM116" s="1589"/>
      <c r="AAN116" s="1589"/>
      <c r="AAO116" s="1589"/>
      <c r="AAP116" s="1589"/>
      <c r="AAQ116" s="1589"/>
      <c r="AAR116" s="1589"/>
      <c r="AAS116" s="1589"/>
      <c r="AAT116" s="1589"/>
      <c r="AAU116" s="1589"/>
      <c r="AAV116" s="1589"/>
      <c r="AAW116" s="1589"/>
      <c r="AAX116" s="1589"/>
      <c r="AAY116" s="1589"/>
      <c r="AAZ116" s="1590"/>
      <c r="ABA116" s="1554"/>
      <c r="ABB116" s="1555"/>
      <c r="ABC116" s="1555"/>
      <c r="ABD116" s="1555"/>
      <c r="ABE116" s="1555"/>
      <c r="ABF116" s="1555"/>
      <c r="ABG116" s="1555"/>
      <c r="ABH116" s="1555"/>
      <c r="ABI116" s="1555"/>
      <c r="ABJ116" s="1555"/>
      <c r="ABK116" s="1555"/>
      <c r="ABL116" s="1555"/>
      <c r="ABM116" s="1555"/>
      <c r="ABN116" s="1555"/>
      <c r="ABO116" s="1555"/>
      <c r="ABP116" s="1556"/>
      <c r="ABQ116" s="1554"/>
      <c r="ABR116" s="1555"/>
      <c r="ABS116" s="1555"/>
      <c r="ABT116" s="1555"/>
      <c r="ABU116" s="1555"/>
      <c r="ABV116" s="1555"/>
      <c r="ABW116" s="1555"/>
      <c r="ABX116" s="1555"/>
      <c r="ABY116" s="1555"/>
      <c r="ABZ116" s="1555"/>
      <c r="ACA116" s="1555"/>
      <c r="ACB116" s="1555"/>
      <c r="ACC116" s="1555"/>
      <c r="ACD116" s="1555"/>
      <c r="ACE116" s="1555"/>
      <c r="ACF116" s="1560"/>
      <c r="ACG116" s="1588"/>
      <c r="ACH116" s="1589"/>
      <c r="ACI116" s="1589"/>
      <c r="ACJ116" s="1589"/>
      <c r="ACK116" s="1589"/>
      <c r="ACL116" s="1589"/>
      <c r="ACM116" s="1589"/>
      <c r="ACN116" s="1589"/>
      <c r="ACO116" s="1589"/>
      <c r="ACP116" s="1589"/>
      <c r="ACQ116" s="1589"/>
      <c r="ACR116" s="1589"/>
      <c r="ACS116" s="1589"/>
      <c r="ACT116" s="1589"/>
      <c r="ACU116" s="1589"/>
      <c r="ACV116" s="1589"/>
      <c r="ACW116" s="1589"/>
      <c r="ACX116" s="1589"/>
      <c r="ACY116" s="1589"/>
      <c r="ACZ116" s="1589"/>
      <c r="ADA116" s="1589"/>
      <c r="ADB116" s="1590"/>
      <c r="ADC116" s="1554"/>
      <c r="ADD116" s="1555"/>
      <c r="ADE116" s="1555"/>
      <c r="ADF116" s="1555"/>
      <c r="ADG116" s="1555"/>
      <c r="ADH116" s="1555"/>
      <c r="ADI116" s="1555"/>
      <c r="ADJ116" s="1555"/>
      <c r="ADK116" s="1555"/>
      <c r="ADL116" s="1555"/>
      <c r="ADM116" s="1555"/>
      <c r="ADN116" s="1555"/>
      <c r="ADO116" s="1555"/>
      <c r="ADP116" s="1555"/>
      <c r="ADQ116" s="1555"/>
      <c r="ADR116" s="1556"/>
      <c r="ADS116" s="1554"/>
      <c r="ADT116" s="1555"/>
      <c r="ADU116" s="1555"/>
      <c r="ADV116" s="1555"/>
      <c r="ADW116" s="1555"/>
      <c r="ADX116" s="1555"/>
      <c r="ADY116" s="1555"/>
      <c r="ADZ116" s="1555"/>
      <c r="AEA116" s="1555"/>
      <c r="AEB116" s="1555"/>
      <c r="AEC116" s="1555"/>
      <c r="AED116" s="1555"/>
      <c r="AEE116" s="1555"/>
      <c r="AEF116" s="1555"/>
      <c r="AEG116" s="1555"/>
      <c r="AEH116" s="1560"/>
      <c r="AEI116" s="1588"/>
      <c r="AEJ116" s="1589"/>
      <c r="AEK116" s="1589"/>
      <c r="AEL116" s="1589"/>
      <c r="AEM116" s="1589"/>
      <c r="AEN116" s="1589"/>
      <c r="AEO116" s="1589"/>
      <c r="AEP116" s="1589"/>
      <c r="AEQ116" s="1589"/>
      <c r="AER116" s="1589"/>
      <c r="AES116" s="1589"/>
      <c r="AET116" s="1589"/>
      <c r="AEU116" s="1589"/>
      <c r="AEV116" s="1589"/>
      <c r="AEW116" s="1589"/>
      <c r="AEX116" s="1589"/>
      <c r="AEY116" s="1589"/>
      <c r="AEZ116" s="1589"/>
      <c r="AFA116" s="1589"/>
      <c r="AFB116" s="1589"/>
      <c r="AFC116" s="1589"/>
      <c r="AFD116" s="1590"/>
      <c r="AFE116" s="1554"/>
      <c r="AFF116" s="1555"/>
      <c r="AFG116" s="1555"/>
      <c r="AFH116" s="1555"/>
      <c r="AFI116" s="1555"/>
      <c r="AFJ116" s="1555"/>
      <c r="AFK116" s="1555"/>
      <c r="AFL116" s="1555"/>
      <c r="AFM116" s="1555"/>
      <c r="AFN116" s="1555"/>
      <c r="AFO116" s="1555"/>
      <c r="AFP116" s="1555"/>
      <c r="AFQ116" s="1555"/>
      <c r="AFR116" s="1555"/>
      <c r="AFS116" s="1555"/>
      <c r="AFT116" s="1556"/>
      <c r="AFU116" s="1554"/>
      <c r="AFV116" s="1555"/>
      <c r="AFW116" s="1555"/>
      <c r="AFX116" s="1555"/>
      <c r="AFY116" s="1555"/>
      <c r="AFZ116" s="1555"/>
      <c r="AGA116" s="1555"/>
      <c r="AGB116" s="1555"/>
      <c r="AGC116" s="1555"/>
      <c r="AGD116" s="1555"/>
      <c r="AGE116" s="1555"/>
      <c r="AGF116" s="1555"/>
      <c r="AGG116" s="1555"/>
      <c r="AGH116" s="1555"/>
      <c r="AGI116" s="1555"/>
      <c r="AGJ116" s="1560"/>
      <c r="AGK116" s="1588"/>
      <c r="AGL116" s="1589"/>
      <c r="AGM116" s="1589"/>
      <c r="AGN116" s="1589"/>
      <c r="AGO116" s="1589"/>
      <c r="AGP116" s="1589"/>
      <c r="AGQ116" s="1589"/>
      <c r="AGR116" s="1589"/>
      <c r="AGS116" s="1589"/>
      <c r="AGT116" s="1589"/>
      <c r="AGU116" s="1589"/>
      <c r="AGV116" s="1589"/>
      <c r="AGW116" s="1589"/>
      <c r="AGX116" s="1589"/>
      <c r="AGY116" s="1589"/>
      <c r="AGZ116" s="1589"/>
      <c r="AHA116" s="1589"/>
      <c r="AHB116" s="1589"/>
      <c r="AHC116" s="1589"/>
      <c r="AHD116" s="1589"/>
      <c r="AHE116" s="1589"/>
      <c r="AHF116" s="1590"/>
      <c r="AHG116" s="1554"/>
      <c r="AHH116" s="1555"/>
      <c r="AHI116" s="1555"/>
      <c r="AHJ116" s="1555"/>
      <c r="AHK116" s="1555"/>
      <c r="AHL116" s="1555"/>
      <c r="AHM116" s="1555"/>
      <c r="AHN116" s="1555"/>
      <c r="AHO116" s="1555"/>
      <c r="AHP116" s="1555"/>
      <c r="AHQ116" s="1555"/>
      <c r="AHR116" s="1555"/>
      <c r="AHS116" s="1555"/>
      <c r="AHT116" s="1555"/>
      <c r="AHU116" s="1555"/>
      <c r="AHV116" s="1556"/>
      <c r="AHW116" s="1554"/>
      <c r="AHX116" s="1555"/>
      <c r="AHY116" s="1555"/>
      <c r="AHZ116" s="1555"/>
      <c r="AIA116" s="1555"/>
      <c r="AIB116" s="1555"/>
      <c r="AIC116" s="1555"/>
      <c r="AID116" s="1555"/>
      <c r="AIE116" s="1555"/>
      <c r="AIF116" s="1555"/>
      <c r="AIG116" s="1555"/>
      <c r="AIH116" s="1555"/>
      <c r="AII116" s="1555"/>
      <c r="AIJ116" s="1555"/>
      <c r="AIK116" s="1555"/>
      <c r="AIL116" s="1560"/>
      <c r="AIM116" s="1588"/>
      <c r="AIN116" s="1589"/>
      <c r="AIO116" s="1589"/>
      <c r="AIP116" s="1589"/>
      <c r="AIQ116" s="1589"/>
      <c r="AIR116" s="1589"/>
      <c r="AIS116" s="1589"/>
      <c r="AIT116" s="1589"/>
      <c r="AIU116" s="1589"/>
      <c r="AIV116" s="1589"/>
      <c r="AIW116" s="1589"/>
      <c r="AIX116" s="1589"/>
      <c r="AIY116" s="1589"/>
      <c r="AIZ116" s="1589"/>
      <c r="AJA116" s="1589"/>
      <c r="AJB116" s="1589"/>
      <c r="AJC116" s="1589"/>
      <c r="AJD116" s="1589"/>
      <c r="AJE116" s="1589"/>
      <c r="AJF116" s="1589"/>
      <c r="AJG116" s="1589"/>
      <c r="AJH116" s="1590"/>
      <c r="AJI116" s="1554"/>
      <c r="AJJ116" s="1555"/>
      <c r="AJK116" s="1555"/>
      <c r="AJL116" s="1555"/>
      <c r="AJM116" s="1555"/>
      <c r="AJN116" s="1555"/>
      <c r="AJO116" s="1555"/>
      <c r="AJP116" s="1555"/>
      <c r="AJQ116" s="1555"/>
      <c r="AJR116" s="1555"/>
      <c r="AJS116" s="1555"/>
      <c r="AJT116" s="1555"/>
      <c r="AJU116" s="1555"/>
      <c r="AJV116" s="1555"/>
      <c r="AJW116" s="1555"/>
      <c r="AJX116" s="1556"/>
      <c r="AJY116" s="1554"/>
      <c r="AJZ116" s="1555"/>
      <c r="AKA116" s="1555"/>
      <c r="AKB116" s="1555"/>
      <c r="AKC116" s="1555"/>
      <c r="AKD116" s="1555"/>
      <c r="AKE116" s="1555"/>
      <c r="AKF116" s="1555"/>
      <c r="AKG116" s="1555"/>
      <c r="AKH116" s="1555"/>
      <c r="AKI116" s="1555"/>
      <c r="AKJ116" s="1555"/>
      <c r="AKK116" s="1555"/>
      <c r="AKL116" s="1555"/>
      <c r="AKM116" s="1555"/>
      <c r="AKN116" s="1560"/>
      <c r="AKO116" s="1588"/>
      <c r="AKP116" s="1589"/>
      <c r="AKQ116" s="1589"/>
      <c r="AKR116" s="1589"/>
      <c r="AKS116" s="1589"/>
      <c r="AKT116" s="1589"/>
      <c r="AKU116" s="1589"/>
      <c r="AKV116" s="1589"/>
      <c r="AKW116" s="1589"/>
      <c r="AKX116" s="1589"/>
      <c r="AKY116" s="1589"/>
      <c r="AKZ116" s="1589"/>
      <c r="ALA116" s="1589"/>
      <c r="ALB116" s="1589"/>
      <c r="ALC116" s="1589"/>
      <c r="ALD116" s="1589"/>
      <c r="ALE116" s="1589"/>
      <c r="ALF116" s="1589"/>
      <c r="ALG116" s="1589"/>
      <c r="ALH116" s="1589"/>
      <c r="ALI116" s="1589"/>
      <c r="ALJ116" s="1590"/>
      <c r="ALK116" s="1554"/>
      <c r="ALL116" s="1555"/>
      <c r="ALM116" s="1555"/>
      <c r="ALN116" s="1555"/>
      <c r="ALO116" s="1555"/>
      <c r="ALP116" s="1555"/>
      <c r="ALQ116" s="1555"/>
      <c r="ALR116" s="1555"/>
      <c r="ALS116" s="1555"/>
      <c r="ALT116" s="1555"/>
      <c r="ALU116" s="1555"/>
      <c r="ALV116" s="1555"/>
      <c r="ALW116" s="1555"/>
      <c r="ALX116" s="1555"/>
      <c r="ALY116" s="1555"/>
      <c r="ALZ116" s="1556"/>
      <c r="AMA116" s="1554"/>
      <c r="AMB116" s="1555"/>
      <c r="AMC116" s="1555"/>
      <c r="AMD116" s="1555"/>
      <c r="AME116" s="1555"/>
      <c r="AMF116" s="1555"/>
      <c r="AMG116" s="1555"/>
      <c r="AMH116" s="1555"/>
      <c r="AMI116" s="1555"/>
      <c r="AMJ116" s="1555"/>
      <c r="AMK116" s="1555"/>
      <c r="AML116" s="1555"/>
      <c r="AMM116" s="1555"/>
      <c r="AMN116" s="1555"/>
      <c r="AMO116" s="1555"/>
      <c r="AMP116" s="1560"/>
      <c r="AMQ116" s="1588"/>
      <c r="AMR116" s="1589"/>
      <c r="AMS116" s="1589"/>
      <c r="AMT116" s="1589"/>
      <c r="AMU116" s="1589"/>
      <c r="AMV116" s="1589"/>
      <c r="AMW116" s="1589"/>
      <c r="AMX116" s="1589"/>
      <c r="AMY116" s="1589"/>
      <c r="AMZ116" s="1589"/>
      <c r="ANA116" s="1589"/>
      <c r="ANB116" s="1589"/>
      <c r="ANC116" s="1589"/>
      <c r="AND116" s="1589"/>
      <c r="ANE116" s="1589"/>
      <c r="ANF116" s="1589"/>
      <c r="ANG116" s="1589"/>
      <c r="ANH116" s="1589"/>
      <c r="ANI116" s="1589"/>
      <c r="ANJ116" s="1589"/>
      <c r="ANK116" s="1589"/>
      <c r="ANL116" s="1590"/>
      <c r="ANM116" s="1554"/>
      <c r="ANN116" s="1555"/>
      <c r="ANO116" s="1555"/>
      <c r="ANP116" s="1555"/>
      <c r="ANQ116" s="1555"/>
      <c r="ANR116" s="1555"/>
      <c r="ANS116" s="1555"/>
      <c r="ANT116" s="1555"/>
      <c r="ANU116" s="1555"/>
      <c r="ANV116" s="1555"/>
      <c r="ANW116" s="1555"/>
      <c r="ANX116" s="1555"/>
      <c r="ANY116" s="1555"/>
      <c r="ANZ116" s="1555"/>
      <c r="AOA116" s="1555"/>
      <c r="AOB116" s="1556"/>
      <c r="AOC116" s="1554"/>
      <c r="AOD116" s="1555"/>
      <c r="AOE116" s="1555"/>
      <c r="AOF116" s="1555"/>
      <c r="AOG116" s="1555"/>
      <c r="AOH116" s="1555"/>
      <c r="AOI116" s="1555"/>
      <c r="AOJ116" s="1555"/>
      <c r="AOK116" s="1555"/>
      <c r="AOL116" s="1555"/>
      <c r="AOM116" s="1555"/>
      <c r="AON116" s="1555"/>
      <c r="AOO116" s="1555"/>
      <c r="AOP116" s="1555"/>
      <c r="AOQ116" s="1555"/>
      <c r="AOR116" s="1560"/>
      <c r="AOS116" s="1588"/>
      <c r="AOT116" s="1589"/>
      <c r="AOU116" s="1589"/>
      <c r="AOV116" s="1589"/>
      <c r="AOW116" s="1589"/>
      <c r="AOX116" s="1589"/>
      <c r="AOY116" s="1589"/>
      <c r="AOZ116" s="1589"/>
      <c r="APA116" s="1589"/>
      <c r="APB116" s="1589"/>
      <c r="APC116" s="1589"/>
      <c r="APD116" s="1589"/>
      <c r="APE116" s="1589"/>
      <c r="APF116" s="1589"/>
      <c r="APG116" s="1589"/>
      <c r="APH116" s="1589"/>
      <c r="API116" s="1589"/>
      <c r="APJ116" s="1589"/>
      <c r="APK116" s="1589"/>
      <c r="APL116" s="1589"/>
      <c r="APM116" s="1589"/>
      <c r="APN116" s="1590"/>
      <c r="APO116" s="1554"/>
      <c r="APP116" s="1555"/>
      <c r="APQ116" s="1555"/>
      <c r="APR116" s="1555"/>
      <c r="APS116" s="1555"/>
      <c r="APT116" s="1555"/>
      <c r="APU116" s="1555"/>
      <c r="APV116" s="1555"/>
      <c r="APW116" s="1555"/>
      <c r="APX116" s="1555"/>
      <c r="APY116" s="1555"/>
      <c r="APZ116" s="1555"/>
      <c r="AQA116" s="1555"/>
      <c r="AQB116" s="1555"/>
      <c r="AQC116" s="1555"/>
      <c r="AQD116" s="1556"/>
      <c r="AQE116" s="1554"/>
      <c r="AQF116" s="1555"/>
      <c r="AQG116" s="1555"/>
      <c r="AQH116" s="1555"/>
      <c r="AQI116" s="1555"/>
      <c r="AQJ116" s="1555"/>
      <c r="AQK116" s="1555"/>
      <c r="AQL116" s="1555"/>
      <c r="AQM116" s="1555"/>
      <c r="AQN116" s="1555"/>
      <c r="AQO116" s="1555"/>
      <c r="AQP116" s="1555"/>
      <c r="AQQ116" s="1555"/>
      <c r="AQR116" s="1555"/>
      <c r="AQS116" s="1555"/>
      <c r="AQT116" s="1560"/>
      <c r="AQU116" s="1588"/>
      <c r="AQV116" s="1589"/>
      <c r="AQW116" s="1589"/>
      <c r="AQX116" s="1589"/>
      <c r="AQY116" s="1589"/>
      <c r="AQZ116" s="1589"/>
      <c r="ARA116" s="1589"/>
      <c r="ARB116" s="1589"/>
      <c r="ARC116" s="1589"/>
      <c r="ARD116" s="1589"/>
      <c r="ARE116" s="1589"/>
      <c r="ARF116" s="1589"/>
      <c r="ARG116" s="1589"/>
      <c r="ARH116" s="1589"/>
      <c r="ARI116" s="1589"/>
      <c r="ARJ116" s="1589"/>
      <c r="ARK116" s="1589"/>
      <c r="ARL116" s="1589"/>
      <c r="ARM116" s="1589"/>
      <c r="ARN116" s="1589"/>
      <c r="ARO116" s="1589"/>
      <c r="ARP116" s="1590"/>
      <c r="ARQ116" s="1554"/>
      <c r="ARR116" s="1555"/>
      <c r="ARS116" s="1555"/>
      <c r="ART116" s="1555"/>
      <c r="ARU116" s="1555"/>
      <c r="ARV116" s="1555"/>
      <c r="ARW116" s="1555"/>
      <c r="ARX116" s="1555"/>
      <c r="ARY116" s="1555"/>
      <c r="ARZ116" s="1555"/>
      <c r="ASA116" s="1555"/>
      <c r="ASB116" s="1555"/>
      <c r="ASC116" s="1555"/>
      <c r="ASD116" s="1555"/>
      <c r="ASE116" s="1555"/>
      <c r="ASF116" s="1556"/>
      <c r="ASG116" s="1554"/>
      <c r="ASH116" s="1555"/>
      <c r="ASI116" s="1555"/>
      <c r="ASJ116" s="1555"/>
      <c r="ASK116" s="1555"/>
      <c r="ASL116" s="1555"/>
      <c r="ASM116" s="1555"/>
      <c r="ASN116" s="1555"/>
      <c r="ASO116" s="1555"/>
      <c r="ASP116" s="1555"/>
      <c r="ASQ116" s="1555"/>
      <c r="ASR116" s="1555"/>
      <c r="ASS116" s="1555"/>
      <c r="AST116" s="1555"/>
      <c r="ASU116" s="1555"/>
      <c r="ASV116" s="1560"/>
      <c r="ASW116" s="1588"/>
      <c r="ASX116" s="1589"/>
      <c r="ASY116" s="1589"/>
      <c r="ASZ116" s="1589"/>
      <c r="ATA116" s="1589"/>
      <c r="ATB116" s="1589"/>
      <c r="ATC116" s="1589"/>
      <c r="ATD116" s="1589"/>
      <c r="ATE116" s="1589"/>
      <c r="ATF116" s="1589"/>
      <c r="ATG116" s="1589"/>
      <c r="ATH116" s="1589"/>
      <c r="ATI116" s="1589"/>
      <c r="ATJ116" s="1589"/>
      <c r="ATK116" s="1589"/>
      <c r="ATL116" s="1589"/>
      <c r="ATM116" s="1589"/>
      <c r="ATN116" s="1589"/>
      <c r="ATO116" s="1589"/>
      <c r="ATP116" s="1589"/>
      <c r="ATQ116" s="1589"/>
      <c r="ATR116" s="1590"/>
      <c r="ATS116" s="1554"/>
      <c r="ATT116" s="1555"/>
      <c r="ATU116" s="1555"/>
      <c r="ATV116" s="1555"/>
      <c r="ATW116" s="1555"/>
      <c r="ATX116" s="1555"/>
      <c r="ATY116" s="1555"/>
      <c r="ATZ116" s="1555"/>
      <c r="AUA116" s="1555"/>
      <c r="AUB116" s="1555"/>
      <c r="AUC116" s="1555"/>
      <c r="AUD116" s="1555"/>
      <c r="AUE116" s="1555"/>
      <c r="AUF116" s="1555"/>
      <c r="AUG116" s="1555"/>
      <c r="AUH116" s="1556"/>
      <c r="AUI116" s="1697"/>
      <c r="AUJ116" s="1698"/>
      <c r="AUK116" s="1698"/>
      <c r="AUL116" s="1698"/>
      <c r="AUM116" s="1698"/>
      <c r="AUN116" s="1698"/>
      <c r="AUO116" s="1698"/>
      <c r="AUP116" s="1698"/>
      <c r="AUQ116" s="1698"/>
      <c r="AUR116" s="1698"/>
      <c r="AUS116" s="1698"/>
      <c r="AUT116" s="1698"/>
      <c r="AUU116" s="1698"/>
      <c r="AUV116" s="1698"/>
      <c r="AUW116" s="1698"/>
      <c r="AUX116" s="1698"/>
      <c r="AUY116" s="1698"/>
      <c r="AUZ116" s="1698"/>
      <c r="AVA116" s="1698"/>
      <c r="AVB116" s="1698"/>
      <c r="AVC116" s="1698"/>
      <c r="AVD116" s="1590"/>
      <c r="AVE116" s="1554"/>
      <c r="AVF116" s="1555"/>
      <c r="AVG116" s="1555"/>
      <c r="AVH116" s="1555"/>
      <c r="AVI116" s="1555"/>
      <c r="AVJ116" s="1555"/>
      <c r="AVK116" s="1555"/>
      <c r="AVL116" s="1555"/>
      <c r="AVM116" s="1555"/>
      <c r="AVN116" s="1555"/>
      <c r="AVO116" s="1555"/>
      <c r="AVP116" s="1555"/>
      <c r="AVQ116" s="1555"/>
      <c r="AVR116" s="1555"/>
      <c r="AVS116" s="1555"/>
      <c r="AVT116" s="1556"/>
      <c r="AVU116" s="874"/>
      <c r="AVV116" s="875"/>
      <c r="AVW116" s="872"/>
      <c r="AVX116" s="872"/>
      <c r="AVY116" s="872"/>
      <c r="AVZ116" s="872"/>
      <c r="AWA116" s="872"/>
      <c r="AWB116" s="872"/>
      <c r="AWC116" s="872"/>
      <c r="AWD116" s="872"/>
      <c r="AWE116" s="1688"/>
      <c r="AWF116" s="1688"/>
      <c r="AWG116" s="1688"/>
      <c r="AWH116" s="1688"/>
      <c r="AWI116" s="1688"/>
      <c r="AWJ116" s="1688"/>
      <c r="AWK116" s="1688"/>
      <c r="AWL116" s="1688"/>
      <c r="AWM116" s="1688"/>
      <c r="AWN116" s="1688"/>
      <c r="AWO116" s="1688"/>
      <c r="AWP116" s="1688"/>
      <c r="AWQ116" s="872"/>
      <c r="AWR116" s="872"/>
      <c r="AWS116" s="872"/>
      <c r="AWT116" s="872"/>
      <c r="AWU116" s="872"/>
      <c r="AWV116" s="872"/>
      <c r="AWW116" s="872"/>
      <c r="AWX116" s="872"/>
      <c r="AWY116" s="875"/>
      <c r="AWZ116" s="875"/>
      <c r="AXA116" s="1554"/>
      <c r="AXB116" s="1555"/>
      <c r="AXC116" s="1555"/>
      <c r="AXD116" s="1555"/>
      <c r="AXE116" s="1555"/>
      <c r="AXF116" s="1555"/>
      <c r="AXG116" s="1555"/>
      <c r="AXH116" s="1555"/>
      <c r="AXI116" s="1555"/>
      <c r="AXJ116" s="1555"/>
      <c r="AXK116" s="1555"/>
      <c r="AXL116" s="1555"/>
      <c r="AXM116" s="1555"/>
      <c r="AXN116" s="1555"/>
      <c r="AXO116" s="1555"/>
      <c r="AXP116" s="1560"/>
      <c r="AXQ116" s="1610"/>
      <c r="AXR116" s="1611"/>
      <c r="AXS116" s="1611"/>
      <c r="AXT116" s="1611"/>
      <c r="AXU116" s="1611"/>
      <c r="AXV116" s="1611"/>
      <c r="AXW116" s="1611"/>
      <c r="AXX116" s="1611"/>
      <c r="AXY116" s="1611"/>
      <c r="AXZ116" s="1612"/>
      <c r="AYA116" s="1690"/>
      <c r="AYB116" s="1691"/>
      <c r="AYC116" s="1691"/>
      <c r="AYD116" s="1691"/>
      <c r="AYE116" s="1691"/>
      <c r="AYF116" s="1691"/>
      <c r="AYG116" s="1691"/>
      <c r="AYH116" s="1691"/>
      <c r="AYI116" s="1691"/>
      <c r="AYJ116" s="1692"/>
      <c r="AYK116" s="1610"/>
      <c r="AYL116" s="1611"/>
      <c r="AYM116" s="1611"/>
      <c r="AYN116" s="1611"/>
      <c r="AYO116" s="1611"/>
      <c r="AYP116" s="1611"/>
      <c r="AYQ116" s="1611"/>
      <c r="AYR116" s="1611"/>
      <c r="AYS116" s="1611"/>
      <c r="AYT116" s="1612"/>
      <c r="AYU116" s="1554"/>
      <c r="AYV116" s="1555"/>
      <c r="AYW116" s="1555"/>
      <c r="AYX116" s="1555"/>
      <c r="AYY116" s="1555"/>
      <c r="AYZ116" s="1555"/>
      <c r="AZA116" s="1555"/>
      <c r="AZB116" s="1555"/>
      <c r="AZC116" s="1555"/>
      <c r="AZD116" s="1555"/>
      <c r="AZE116" s="1555"/>
      <c r="AZF116" s="1555"/>
      <c r="AZG116" s="1555"/>
      <c r="AZH116" s="1555"/>
      <c r="AZI116" s="1555"/>
      <c r="AZJ116" s="1560"/>
      <c r="AZK116" s="1588"/>
      <c r="AZL116" s="1589"/>
      <c r="AZM116" s="1589"/>
      <c r="AZN116" s="1589"/>
      <c r="AZO116" s="1589"/>
      <c r="AZP116" s="1589"/>
      <c r="AZQ116" s="1589"/>
      <c r="AZR116" s="1589"/>
      <c r="AZS116" s="1589"/>
      <c r="AZT116" s="1589"/>
      <c r="AZU116" s="1589"/>
      <c r="AZV116" s="1589"/>
      <c r="AZW116" s="1589"/>
      <c r="AZX116" s="1589"/>
      <c r="AZY116" s="1589"/>
      <c r="AZZ116" s="1589"/>
      <c r="BAA116" s="1589"/>
      <c r="BAB116" s="1589"/>
      <c r="BAC116" s="1589"/>
      <c r="BAD116" s="1589"/>
      <c r="BAE116" s="1589"/>
      <c r="BAF116" s="1590"/>
      <c r="BAG116" s="1554"/>
      <c r="BAH116" s="1555"/>
      <c r="BAI116" s="1555"/>
      <c r="BAJ116" s="1555"/>
      <c r="BAK116" s="1555"/>
      <c r="BAL116" s="1555"/>
      <c r="BAM116" s="1555"/>
      <c r="BAN116" s="1555"/>
      <c r="BAO116" s="1555"/>
      <c r="BAP116" s="1555"/>
      <c r="BAQ116" s="1555"/>
      <c r="BAR116" s="1555"/>
      <c r="BAS116" s="1555"/>
      <c r="BAT116" s="1555"/>
      <c r="BAU116" s="1555"/>
      <c r="BAV116" s="1556"/>
      <c r="BAW116" s="1554"/>
      <c r="BAX116" s="1555"/>
      <c r="BAY116" s="1555"/>
      <c r="BAZ116" s="1555"/>
      <c r="BBA116" s="1555"/>
      <c r="BBB116" s="1555"/>
      <c r="BBC116" s="1555"/>
      <c r="BBD116" s="1555"/>
      <c r="BBE116" s="1555"/>
      <c r="BBF116" s="1555"/>
      <c r="BBG116" s="1555"/>
      <c r="BBH116" s="1555"/>
      <c r="BBI116" s="1555"/>
      <c r="BBJ116" s="1555"/>
      <c r="BBK116" s="1555"/>
      <c r="BBL116" s="1560"/>
      <c r="BBM116" s="1588"/>
      <c r="BBN116" s="1589"/>
      <c r="BBO116" s="1589"/>
      <c r="BBP116" s="1589"/>
      <c r="BBQ116" s="1589"/>
      <c r="BBR116" s="1589"/>
      <c r="BBS116" s="1589"/>
      <c r="BBT116" s="1589"/>
      <c r="BBU116" s="1589"/>
      <c r="BBV116" s="1589"/>
      <c r="BBW116" s="1589"/>
      <c r="BBX116" s="1589"/>
      <c r="BBY116" s="1589"/>
      <c r="BBZ116" s="1589"/>
      <c r="BCA116" s="1589"/>
      <c r="BCB116" s="1589"/>
      <c r="BCC116" s="1589"/>
      <c r="BCD116" s="1589"/>
      <c r="BCE116" s="1589"/>
      <c r="BCF116" s="1589"/>
      <c r="BCG116" s="1589"/>
      <c r="BCH116" s="1590"/>
      <c r="BCI116" s="1554"/>
      <c r="BCJ116" s="1555"/>
      <c r="BCK116" s="1555"/>
      <c r="BCL116" s="1555"/>
      <c r="BCM116" s="1555"/>
      <c r="BCN116" s="1555"/>
      <c r="BCO116" s="1555"/>
      <c r="BCP116" s="1555"/>
      <c r="BCQ116" s="1555"/>
      <c r="BCR116" s="1555"/>
      <c r="BCS116" s="1555"/>
      <c r="BCT116" s="1555"/>
      <c r="BCU116" s="1555"/>
      <c r="BCV116" s="1555"/>
      <c r="BCW116" s="1555"/>
      <c r="BCX116" s="1556"/>
      <c r="BCY116" s="1554"/>
      <c r="BCZ116" s="1555"/>
      <c r="BDA116" s="1555"/>
      <c r="BDB116" s="1555"/>
      <c r="BDC116" s="1555"/>
      <c r="BDD116" s="1555"/>
      <c r="BDE116" s="1555"/>
      <c r="BDF116" s="1555"/>
      <c r="BDG116" s="1555"/>
      <c r="BDH116" s="1555"/>
      <c r="BDI116" s="1555"/>
      <c r="BDJ116" s="1555"/>
      <c r="BDK116" s="1555"/>
      <c r="BDL116" s="1555"/>
      <c r="BDM116" s="1555"/>
      <c r="BDN116" s="1560"/>
      <c r="BDO116" s="1588"/>
      <c r="BDP116" s="1589"/>
      <c r="BDQ116" s="1589"/>
      <c r="BDR116" s="1589"/>
      <c r="BDS116" s="1589"/>
      <c r="BDT116" s="1589"/>
      <c r="BDU116" s="1589"/>
      <c r="BDV116" s="1589"/>
      <c r="BDW116" s="1589"/>
      <c r="BDX116" s="1589"/>
      <c r="BDY116" s="1589"/>
      <c r="BDZ116" s="1589"/>
      <c r="BEA116" s="1589"/>
      <c r="BEB116" s="1589"/>
      <c r="BEC116" s="1589"/>
      <c r="BED116" s="1589"/>
      <c r="BEE116" s="1589"/>
      <c r="BEF116" s="1589"/>
      <c r="BEG116" s="1589"/>
      <c r="BEH116" s="1589"/>
      <c r="BEI116" s="1589"/>
      <c r="BEJ116" s="1590"/>
      <c r="BEK116" s="1554"/>
      <c r="BEL116" s="1555"/>
      <c r="BEM116" s="1555"/>
      <c r="BEN116" s="1555"/>
      <c r="BEO116" s="1555"/>
      <c r="BEP116" s="1555"/>
      <c r="BEQ116" s="1555"/>
      <c r="BER116" s="1555"/>
      <c r="BES116" s="1555"/>
      <c r="BET116" s="1555"/>
      <c r="BEU116" s="1555"/>
      <c r="BEV116" s="1555"/>
      <c r="BEW116" s="1555"/>
      <c r="BEX116" s="1555"/>
      <c r="BEY116" s="1555"/>
      <c r="BEZ116" s="1556"/>
      <c r="BFA116" s="1554"/>
      <c r="BFB116" s="1555"/>
      <c r="BFC116" s="1555"/>
      <c r="BFD116" s="1555"/>
      <c r="BFE116" s="1555"/>
      <c r="BFF116" s="1555"/>
      <c r="BFG116" s="1555"/>
      <c r="BFH116" s="1555"/>
      <c r="BFI116" s="1555"/>
      <c r="BFJ116" s="1555"/>
      <c r="BFK116" s="1555"/>
      <c r="BFL116" s="1555"/>
      <c r="BFM116" s="1555"/>
      <c r="BFN116" s="1555"/>
      <c r="BFO116" s="1555"/>
      <c r="BFP116" s="1560"/>
      <c r="BFQ116" s="1588"/>
      <c r="BFR116" s="1589"/>
      <c r="BFS116" s="1589"/>
      <c r="BFT116" s="1589"/>
      <c r="BFU116" s="1589"/>
      <c r="BFV116" s="1589"/>
      <c r="BFW116" s="1589"/>
      <c r="BFX116" s="1589"/>
      <c r="BFY116" s="1589"/>
      <c r="BFZ116" s="1589"/>
      <c r="BGA116" s="1589"/>
      <c r="BGB116" s="1589"/>
      <c r="BGC116" s="1589"/>
      <c r="BGD116" s="1589"/>
      <c r="BGE116" s="1589"/>
      <c r="BGF116" s="1589"/>
      <c r="BGG116" s="1589"/>
      <c r="BGH116" s="1589"/>
      <c r="BGI116" s="1589"/>
      <c r="BGJ116" s="1589"/>
      <c r="BGK116" s="1589"/>
      <c r="BGL116" s="1590"/>
      <c r="BGM116" s="1554"/>
      <c r="BGN116" s="1555"/>
      <c r="BGO116" s="1555"/>
      <c r="BGP116" s="1555"/>
      <c r="BGQ116" s="1555"/>
      <c r="BGR116" s="1555"/>
      <c r="BGS116" s="1555"/>
      <c r="BGT116" s="1555"/>
      <c r="BGU116" s="1555"/>
      <c r="BGV116" s="1555"/>
      <c r="BGW116" s="1555"/>
      <c r="BGX116" s="1555"/>
      <c r="BGY116" s="1555"/>
      <c r="BGZ116" s="1555"/>
      <c r="BHA116" s="1555"/>
      <c r="BHB116" s="1556"/>
      <c r="BHC116" s="1554"/>
      <c r="BHD116" s="1555"/>
      <c r="BHE116" s="1555"/>
      <c r="BHF116" s="1555"/>
      <c r="BHG116" s="1555"/>
      <c r="BHH116" s="1555"/>
      <c r="BHI116" s="1555"/>
      <c r="BHJ116" s="1555"/>
      <c r="BHK116" s="1555"/>
      <c r="BHL116" s="1555"/>
      <c r="BHM116" s="1555"/>
      <c r="BHN116" s="1555"/>
      <c r="BHO116" s="1555"/>
      <c r="BHP116" s="1555"/>
      <c r="BHQ116" s="1555"/>
      <c r="BHR116" s="1560"/>
      <c r="BHS116" s="1588"/>
      <c r="BHT116" s="1589"/>
      <c r="BHU116" s="1589"/>
      <c r="BHV116" s="1589"/>
      <c r="BHW116" s="1589"/>
      <c r="BHX116" s="1589"/>
      <c r="BHY116" s="1589"/>
      <c r="BHZ116" s="1589"/>
      <c r="BIA116" s="1589"/>
      <c r="BIB116" s="1589"/>
      <c r="BIC116" s="1589"/>
      <c r="BID116" s="1589"/>
      <c r="BIE116" s="1589"/>
      <c r="BIF116" s="1589"/>
      <c r="BIG116" s="1589"/>
      <c r="BIH116" s="1589"/>
      <c r="BII116" s="1589"/>
      <c r="BIJ116" s="1589"/>
      <c r="BIK116" s="1589"/>
      <c r="BIL116" s="1589"/>
      <c r="BIM116" s="1589"/>
      <c r="BIN116" s="1590"/>
      <c r="BIO116" s="1554"/>
      <c r="BIP116" s="1555"/>
      <c r="BIQ116" s="1555"/>
      <c r="BIR116" s="1555"/>
      <c r="BIS116" s="1555"/>
      <c r="BIT116" s="1555"/>
      <c r="BIU116" s="1555"/>
      <c r="BIV116" s="1555"/>
      <c r="BIW116" s="1555"/>
      <c r="BIX116" s="1555"/>
      <c r="BIY116" s="1555"/>
      <c r="BIZ116" s="1555"/>
      <c r="BJA116" s="1555"/>
      <c r="BJB116" s="1555"/>
      <c r="BJC116" s="1555"/>
      <c r="BJD116" s="1556"/>
      <c r="BJE116" s="1554"/>
      <c r="BJF116" s="1555"/>
      <c r="BJG116" s="1555"/>
      <c r="BJH116" s="1555"/>
      <c r="BJI116" s="1555"/>
      <c r="BJJ116" s="1555"/>
      <c r="BJK116" s="1555"/>
      <c r="BJL116" s="1555"/>
      <c r="BJM116" s="1555"/>
      <c r="BJN116" s="1555"/>
      <c r="BJO116" s="1555"/>
      <c r="BJP116" s="1555"/>
      <c r="BJQ116" s="1555"/>
      <c r="BJR116" s="1555"/>
      <c r="BJS116" s="1555"/>
      <c r="BJT116" s="1560"/>
      <c r="BJU116" s="1588"/>
      <c r="BJV116" s="1589"/>
      <c r="BJW116" s="1589"/>
      <c r="BJX116" s="1589"/>
      <c r="BJY116" s="1589"/>
      <c r="BJZ116" s="1589"/>
      <c r="BKA116" s="1589"/>
      <c r="BKB116" s="1589"/>
      <c r="BKC116" s="1589"/>
      <c r="BKD116" s="1589"/>
      <c r="BKE116" s="1589"/>
      <c r="BKF116" s="1589"/>
      <c r="BKG116" s="1589"/>
      <c r="BKH116" s="1589"/>
      <c r="BKI116" s="1589"/>
      <c r="BKJ116" s="1589"/>
      <c r="BKK116" s="1589"/>
      <c r="BKL116" s="1589"/>
      <c r="BKM116" s="1589"/>
      <c r="BKN116" s="1589"/>
      <c r="BKO116" s="1589"/>
      <c r="BKP116" s="1590"/>
      <c r="BKQ116" s="1554"/>
      <c r="BKR116" s="1555"/>
      <c r="BKS116" s="1555"/>
      <c r="BKT116" s="1555"/>
      <c r="BKU116" s="1555"/>
      <c r="BKV116" s="1555"/>
      <c r="BKW116" s="1555"/>
      <c r="BKX116" s="1555"/>
      <c r="BKY116" s="1555"/>
      <c r="BKZ116" s="1555"/>
      <c r="BLA116" s="1555"/>
      <c r="BLB116" s="1555"/>
      <c r="BLC116" s="1555"/>
      <c r="BLD116" s="1555"/>
      <c r="BLE116" s="1555"/>
      <c r="BLF116" s="1556"/>
      <c r="BLG116" s="1554"/>
      <c r="BLH116" s="1555"/>
      <c r="BLI116" s="1555"/>
      <c r="BLJ116" s="1555"/>
      <c r="BLK116" s="1555"/>
      <c r="BLL116" s="1555"/>
      <c r="BLM116" s="1555"/>
      <c r="BLN116" s="1555"/>
      <c r="BLO116" s="1555"/>
      <c r="BLP116" s="1555"/>
      <c r="BLQ116" s="1555"/>
      <c r="BLR116" s="1555"/>
      <c r="BLS116" s="1555"/>
      <c r="BLT116" s="1555"/>
      <c r="BLU116" s="1555"/>
      <c r="BLV116" s="1560"/>
      <c r="BLW116" s="1588"/>
      <c r="BLX116" s="1589"/>
      <c r="BLY116" s="1589"/>
      <c r="BLZ116" s="1589"/>
      <c r="BMA116" s="1589"/>
      <c r="BMB116" s="1589"/>
      <c r="BMC116" s="1589"/>
      <c r="BMD116" s="1589"/>
      <c r="BME116" s="1589"/>
      <c r="BMF116" s="1589"/>
      <c r="BMG116" s="1589"/>
      <c r="BMH116" s="1589"/>
      <c r="BMI116" s="1589"/>
      <c r="BMJ116" s="1589"/>
      <c r="BMK116" s="1589"/>
      <c r="BML116" s="1589"/>
      <c r="BMM116" s="1589"/>
      <c r="BMN116" s="1589"/>
      <c r="BMO116" s="1589"/>
      <c r="BMP116" s="1589"/>
      <c r="BMQ116" s="1589"/>
      <c r="BMR116" s="1590"/>
      <c r="BMS116" s="1554"/>
      <c r="BMT116" s="1555"/>
      <c r="BMU116" s="1555"/>
      <c r="BMV116" s="1555"/>
      <c r="BMW116" s="1555"/>
      <c r="BMX116" s="1555"/>
      <c r="BMY116" s="1555"/>
      <c r="BMZ116" s="1555"/>
      <c r="BNA116" s="1555"/>
      <c r="BNB116" s="1555"/>
      <c r="BNC116" s="1555"/>
      <c r="BND116" s="1555"/>
      <c r="BNE116" s="1555"/>
      <c r="BNF116" s="1555"/>
      <c r="BNG116" s="1555"/>
      <c r="BNH116" s="1556"/>
      <c r="BNI116" s="1554"/>
      <c r="BNJ116" s="1555"/>
      <c r="BNK116" s="1555"/>
      <c r="BNL116" s="1555"/>
      <c r="BNM116" s="1555"/>
      <c r="BNN116" s="1555"/>
      <c r="BNO116" s="1555"/>
      <c r="BNP116" s="1555"/>
      <c r="BNQ116" s="1555"/>
      <c r="BNR116" s="1555"/>
      <c r="BNS116" s="1555"/>
      <c r="BNT116" s="1555"/>
      <c r="BNU116" s="1555"/>
      <c r="BNV116" s="1555"/>
      <c r="BNW116" s="1555"/>
      <c r="BNX116" s="1560"/>
      <c r="BNY116" s="1588"/>
      <c r="BNZ116" s="1589"/>
      <c r="BOA116" s="1589"/>
      <c r="BOB116" s="1589"/>
      <c r="BOC116" s="1589"/>
      <c r="BOD116" s="1589"/>
      <c r="BOE116" s="1589"/>
      <c r="BOF116" s="1589"/>
      <c r="BOG116" s="1589"/>
      <c r="BOH116" s="1589"/>
      <c r="BOI116" s="1589"/>
      <c r="BOJ116" s="1589"/>
      <c r="BOK116" s="1589"/>
      <c r="BOL116" s="1589"/>
      <c r="BOM116" s="1589"/>
      <c r="BON116" s="1589"/>
      <c r="BOO116" s="1589"/>
      <c r="BOP116" s="1589"/>
      <c r="BOQ116" s="1589"/>
      <c r="BOR116" s="1589"/>
      <c r="BOS116" s="1589"/>
      <c r="BOT116" s="1590"/>
      <c r="BOU116" s="1554"/>
      <c r="BOV116" s="1555"/>
      <c r="BOW116" s="1555"/>
      <c r="BOX116" s="1555"/>
      <c r="BOY116" s="1555"/>
      <c r="BOZ116" s="1555"/>
      <c r="BPA116" s="1555"/>
      <c r="BPB116" s="1555"/>
      <c r="BPC116" s="1555"/>
      <c r="BPD116" s="1555"/>
      <c r="BPE116" s="1555"/>
      <c r="BPF116" s="1555"/>
      <c r="BPG116" s="1555"/>
      <c r="BPH116" s="1555"/>
      <c r="BPI116" s="1555"/>
      <c r="BPJ116" s="1556"/>
      <c r="BPK116" s="1554"/>
      <c r="BPL116" s="1555"/>
      <c r="BPM116" s="1555"/>
      <c r="BPN116" s="1555"/>
      <c r="BPO116" s="1555"/>
      <c r="BPP116" s="1555"/>
      <c r="BPQ116" s="1555"/>
      <c r="BPR116" s="1555"/>
      <c r="BPS116" s="1555"/>
      <c r="BPT116" s="1555"/>
      <c r="BPU116" s="1555"/>
      <c r="BPV116" s="1555"/>
      <c r="BPW116" s="1555"/>
      <c r="BPX116" s="1555"/>
      <c r="BPY116" s="1555"/>
      <c r="BPZ116" s="1560"/>
      <c r="BQA116" s="1588"/>
      <c r="BQB116" s="1589"/>
      <c r="BQC116" s="1589"/>
      <c r="BQD116" s="1589"/>
      <c r="BQE116" s="1589"/>
      <c r="BQF116" s="1589"/>
      <c r="BQG116" s="1589"/>
      <c r="BQH116" s="1589"/>
      <c r="BQI116" s="1589"/>
      <c r="BQJ116" s="1589"/>
      <c r="BQK116" s="1589"/>
      <c r="BQL116" s="1589"/>
      <c r="BQM116" s="1589"/>
      <c r="BQN116" s="1589"/>
      <c r="BQO116" s="1589"/>
      <c r="BQP116" s="1589"/>
      <c r="BQQ116" s="1589"/>
      <c r="BQR116" s="1589"/>
      <c r="BQS116" s="1589"/>
      <c r="BQT116" s="1589"/>
      <c r="BQU116" s="1589"/>
      <c r="BQV116" s="1590"/>
      <c r="BQW116" s="1554"/>
      <c r="BQX116" s="1555"/>
      <c r="BQY116" s="1555"/>
      <c r="BQZ116" s="1555"/>
      <c r="BRA116" s="1555"/>
      <c r="BRB116" s="1555"/>
      <c r="BRC116" s="1555"/>
      <c r="BRD116" s="1555"/>
      <c r="BRE116" s="1555"/>
      <c r="BRF116" s="1555"/>
      <c r="BRG116" s="1555"/>
      <c r="BRH116" s="1555"/>
      <c r="BRI116" s="1555"/>
      <c r="BRJ116" s="1555"/>
      <c r="BRK116" s="1555"/>
      <c r="BRL116" s="1556"/>
      <c r="BRM116" s="1554"/>
      <c r="BRN116" s="1555"/>
      <c r="BRO116" s="1555"/>
      <c r="BRP116" s="1555"/>
      <c r="BRQ116" s="1555"/>
      <c r="BRR116" s="1555"/>
      <c r="BRS116" s="1555"/>
      <c r="BRT116" s="1555"/>
      <c r="BRU116" s="1555"/>
      <c r="BRV116" s="1555"/>
      <c r="BRW116" s="1555"/>
      <c r="BRX116" s="1555"/>
      <c r="BRY116" s="1555"/>
      <c r="BRZ116" s="1555"/>
      <c r="BSA116" s="1555"/>
      <c r="BSB116" s="1560"/>
      <c r="BSC116" s="1588"/>
      <c r="BSD116" s="1589"/>
      <c r="BSE116" s="1589"/>
      <c r="BSF116" s="1589"/>
      <c r="BSG116" s="1589"/>
      <c r="BSH116" s="1589"/>
      <c r="BSI116" s="1589"/>
      <c r="BSJ116" s="1589"/>
      <c r="BSK116" s="1589"/>
      <c r="BSL116" s="1589"/>
      <c r="BSM116" s="1589"/>
      <c r="BSN116" s="1589"/>
      <c r="BSO116" s="1589"/>
      <c r="BSP116" s="1589"/>
      <c r="BSQ116" s="1589"/>
      <c r="BSR116" s="1589"/>
      <c r="BSS116" s="1589"/>
      <c r="BST116" s="1589"/>
      <c r="BSU116" s="1589"/>
      <c r="BSV116" s="1589"/>
      <c r="BSW116" s="1589"/>
      <c r="BSX116" s="1590"/>
      <c r="BSY116" s="1554"/>
      <c r="BSZ116" s="1555"/>
      <c r="BTA116" s="1555"/>
      <c r="BTB116" s="1555"/>
      <c r="BTC116" s="1555"/>
      <c r="BTD116" s="1555"/>
      <c r="BTE116" s="1555"/>
      <c r="BTF116" s="1555"/>
      <c r="BTG116" s="1555"/>
      <c r="BTH116" s="1555"/>
      <c r="BTI116" s="1555"/>
      <c r="BTJ116" s="1555"/>
      <c r="BTK116" s="1555"/>
      <c r="BTL116" s="1555"/>
      <c r="BTM116" s="1555"/>
      <c r="BTN116" s="1556"/>
      <c r="BTO116" s="1554"/>
      <c r="BTP116" s="1555"/>
      <c r="BTQ116" s="1555"/>
      <c r="BTR116" s="1555"/>
      <c r="BTS116" s="1555"/>
      <c r="BTT116" s="1555"/>
      <c r="BTU116" s="1555"/>
      <c r="BTV116" s="1555"/>
      <c r="BTW116" s="1555"/>
      <c r="BTX116" s="1555"/>
      <c r="BTY116" s="1555"/>
      <c r="BTZ116" s="1555"/>
      <c r="BUA116" s="1555"/>
      <c r="BUB116" s="1555"/>
      <c r="BUC116" s="1555"/>
      <c r="BUD116" s="1560"/>
      <c r="BUE116" s="1588"/>
      <c r="BUF116" s="1589"/>
      <c r="BUG116" s="1589"/>
      <c r="BUH116" s="1589"/>
      <c r="BUI116" s="1589"/>
      <c r="BUJ116" s="1589"/>
      <c r="BUK116" s="1589"/>
      <c r="BUL116" s="1589"/>
      <c r="BUM116" s="1589"/>
      <c r="BUN116" s="1589"/>
      <c r="BUO116" s="1589"/>
      <c r="BUP116" s="1589"/>
      <c r="BUQ116" s="1589"/>
      <c r="BUR116" s="1589"/>
      <c r="BUS116" s="1589"/>
      <c r="BUT116" s="1589"/>
      <c r="BUU116" s="1589"/>
      <c r="BUV116" s="1589"/>
      <c r="BUW116" s="1589"/>
      <c r="BUX116" s="1589"/>
      <c r="BUY116" s="1589"/>
      <c r="BUZ116" s="1590"/>
      <c r="BVA116" s="1554"/>
      <c r="BVB116" s="1555"/>
      <c r="BVC116" s="1555"/>
      <c r="BVD116" s="1555"/>
      <c r="BVE116" s="1555"/>
      <c r="BVF116" s="1555"/>
      <c r="BVG116" s="1555"/>
      <c r="BVH116" s="1555"/>
      <c r="BVI116" s="1555"/>
      <c r="BVJ116" s="1555"/>
      <c r="BVK116" s="1555"/>
      <c r="BVL116" s="1555"/>
      <c r="BVM116" s="1555"/>
      <c r="BVN116" s="1555"/>
      <c r="BVO116" s="1555"/>
      <c r="BVP116" s="1556"/>
      <c r="BVQ116" s="1554"/>
      <c r="BVR116" s="1555"/>
      <c r="BVS116" s="1555"/>
      <c r="BVT116" s="1555"/>
      <c r="BVU116" s="1555"/>
      <c r="BVV116" s="1555"/>
      <c r="BVW116" s="1555"/>
      <c r="BVX116" s="1555"/>
      <c r="BVY116" s="1555"/>
      <c r="BVZ116" s="1555"/>
      <c r="BWA116" s="1555"/>
      <c r="BWB116" s="1555"/>
      <c r="BWC116" s="1555"/>
      <c r="BWD116" s="1555"/>
      <c r="BWE116" s="1555"/>
      <c r="BWF116" s="1560"/>
      <c r="BWG116" s="1588"/>
      <c r="BWH116" s="1589"/>
      <c r="BWI116" s="1589"/>
      <c r="BWJ116" s="1589"/>
      <c r="BWK116" s="1589"/>
      <c r="BWL116" s="1589"/>
      <c r="BWM116" s="1589"/>
      <c r="BWN116" s="1589"/>
      <c r="BWO116" s="1589"/>
      <c r="BWP116" s="1589"/>
      <c r="BWQ116" s="1589"/>
      <c r="BWR116" s="1589"/>
      <c r="BWS116" s="1589"/>
      <c r="BWT116" s="1589"/>
      <c r="BWU116" s="1589"/>
      <c r="BWV116" s="1589"/>
      <c r="BWW116" s="1589"/>
      <c r="BWX116" s="1589"/>
      <c r="BWY116" s="1589"/>
      <c r="BWZ116" s="1589"/>
      <c r="BXA116" s="1589"/>
      <c r="BXB116" s="1590"/>
      <c r="BXC116" s="1554"/>
      <c r="BXD116" s="1555"/>
      <c r="BXE116" s="1555"/>
      <c r="BXF116" s="1555"/>
      <c r="BXG116" s="1555"/>
      <c r="BXH116" s="1555"/>
      <c r="BXI116" s="1555"/>
      <c r="BXJ116" s="1555"/>
      <c r="BXK116" s="1555"/>
      <c r="BXL116" s="1555"/>
      <c r="BXM116" s="1555"/>
      <c r="BXN116" s="1555"/>
      <c r="BXO116" s="1555"/>
      <c r="BXP116" s="1555"/>
      <c r="BXQ116" s="1555"/>
      <c r="BXR116" s="1556"/>
      <c r="BXS116" s="1554"/>
      <c r="BXT116" s="1555"/>
      <c r="BXU116" s="1555"/>
      <c r="BXV116" s="1555"/>
      <c r="BXW116" s="1555"/>
      <c r="BXX116" s="1555"/>
      <c r="BXY116" s="1555"/>
      <c r="BXZ116" s="1555"/>
      <c r="BYA116" s="1555"/>
      <c r="BYB116" s="1555"/>
      <c r="BYC116" s="1555"/>
      <c r="BYD116" s="1555"/>
      <c r="BYE116" s="1555"/>
      <c r="BYF116" s="1555"/>
      <c r="BYG116" s="1555"/>
      <c r="BYH116" s="1560"/>
      <c r="BYI116" s="1588"/>
      <c r="BYJ116" s="1589"/>
      <c r="BYK116" s="1589"/>
      <c r="BYL116" s="1589"/>
      <c r="BYM116" s="1589"/>
      <c r="BYN116" s="1589"/>
      <c r="BYO116" s="1589"/>
      <c r="BYP116" s="1589"/>
      <c r="BYQ116" s="1589"/>
      <c r="BYR116" s="1589"/>
      <c r="BYS116" s="1589"/>
      <c r="BYT116" s="1589"/>
      <c r="BYU116" s="1589"/>
      <c r="BYV116" s="1589"/>
      <c r="BYW116" s="1589"/>
      <c r="BYX116" s="1589"/>
      <c r="BYY116" s="1589"/>
      <c r="BYZ116" s="1589"/>
      <c r="BZA116" s="1589"/>
      <c r="BZB116" s="1589"/>
      <c r="BZC116" s="1589"/>
      <c r="BZD116" s="1590"/>
      <c r="BZE116" s="1554"/>
      <c r="BZF116" s="1555"/>
      <c r="BZG116" s="1555"/>
      <c r="BZH116" s="1555"/>
      <c r="BZI116" s="1555"/>
      <c r="BZJ116" s="1555"/>
      <c r="BZK116" s="1555"/>
      <c r="BZL116" s="1555"/>
      <c r="BZM116" s="1555"/>
      <c r="BZN116" s="1555"/>
      <c r="BZO116" s="1555"/>
      <c r="BZP116" s="1555"/>
      <c r="BZQ116" s="1555"/>
      <c r="BZR116" s="1555"/>
      <c r="BZS116" s="1555"/>
      <c r="BZT116" s="1556"/>
      <c r="BZU116" s="1554"/>
      <c r="BZV116" s="1555"/>
      <c r="BZW116" s="1555"/>
      <c r="BZX116" s="1555"/>
      <c r="BZY116" s="1555"/>
      <c r="BZZ116" s="1555"/>
      <c r="CAA116" s="1555"/>
      <c r="CAB116" s="1555"/>
      <c r="CAC116" s="1555"/>
      <c r="CAD116" s="1555"/>
      <c r="CAE116" s="1555"/>
      <c r="CAF116" s="1555"/>
      <c r="CAG116" s="1555"/>
      <c r="CAH116" s="1555"/>
      <c r="CAI116" s="1555"/>
      <c r="CAJ116" s="1560"/>
      <c r="CAK116" s="1588"/>
      <c r="CAL116" s="1589"/>
      <c r="CAM116" s="1589"/>
      <c r="CAN116" s="1589"/>
      <c r="CAO116" s="1589"/>
      <c r="CAP116" s="1589"/>
      <c r="CAQ116" s="1589"/>
      <c r="CAR116" s="1589"/>
      <c r="CAS116" s="1589"/>
      <c r="CAT116" s="1589"/>
      <c r="CAU116" s="1589"/>
      <c r="CAV116" s="1589"/>
      <c r="CAW116" s="1589"/>
      <c r="CAX116" s="1589"/>
      <c r="CAY116" s="1589"/>
      <c r="CAZ116" s="1589"/>
      <c r="CBA116" s="1589"/>
      <c r="CBB116" s="1589"/>
      <c r="CBC116" s="1589"/>
      <c r="CBD116" s="1589"/>
      <c r="CBE116" s="1589"/>
      <c r="CBF116" s="1590"/>
      <c r="CBG116" s="1554"/>
      <c r="CBH116" s="1555"/>
      <c r="CBI116" s="1555"/>
      <c r="CBJ116" s="1555"/>
      <c r="CBK116" s="1555"/>
      <c r="CBL116" s="1555"/>
      <c r="CBM116" s="1555"/>
      <c r="CBN116" s="1555"/>
      <c r="CBO116" s="1555"/>
      <c r="CBP116" s="1555"/>
      <c r="CBQ116" s="1555"/>
      <c r="CBR116" s="1555"/>
      <c r="CBS116" s="1555"/>
      <c r="CBT116" s="1555"/>
      <c r="CBU116" s="1555"/>
      <c r="CBV116" s="1556"/>
      <c r="CBW116" s="1554"/>
      <c r="CBX116" s="1555"/>
      <c r="CBY116" s="1555"/>
      <c r="CBZ116" s="1555"/>
      <c r="CCA116" s="1555"/>
      <c r="CCB116" s="1555"/>
      <c r="CCC116" s="1555"/>
      <c r="CCD116" s="1555"/>
      <c r="CCE116" s="1555"/>
      <c r="CCF116" s="1555"/>
      <c r="CCG116" s="1555"/>
      <c r="CCH116" s="1555"/>
      <c r="CCI116" s="1555"/>
      <c r="CCJ116" s="1555"/>
      <c r="CCK116" s="1555"/>
      <c r="CCL116" s="1560"/>
      <c r="CCM116" s="1588"/>
      <c r="CCN116" s="1589"/>
      <c r="CCO116" s="1589"/>
      <c r="CCP116" s="1589"/>
      <c r="CCQ116" s="1589"/>
      <c r="CCR116" s="1589"/>
      <c r="CCS116" s="1589"/>
      <c r="CCT116" s="1589"/>
      <c r="CCU116" s="1589"/>
      <c r="CCV116" s="1589"/>
      <c r="CCW116" s="1589"/>
      <c r="CCX116" s="1589"/>
      <c r="CCY116" s="1589"/>
      <c r="CCZ116" s="1589"/>
      <c r="CDA116" s="1589"/>
      <c r="CDB116" s="1589"/>
      <c r="CDC116" s="1589"/>
      <c r="CDD116" s="1589"/>
      <c r="CDE116" s="1589"/>
      <c r="CDF116" s="1589"/>
      <c r="CDG116" s="1589"/>
      <c r="CDH116" s="1590"/>
      <c r="CDI116" s="1554"/>
      <c r="CDJ116" s="1555"/>
      <c r="CDK116" s="1555"/>
      <c r="CDL116" s="1555"/>
      <c r="CDM116" s="1555"/>
      <c r="CDN116" s="1555"/>
      <c r="CDO116" s="1555"/>
      <c r="CDP116" s="1555"/>
      <c r="CDQ116" s="1555"/>
      <c r="CDR116" s="1555"/>
      <c r="CDS116" s="1555"/>
      <c r="CDT116" s="1555"/>
      <c r="CDU116" s="1555"/>
      <c r="CDV116" s="1555"/>
      <c r="CDW116" s="1555"/>
      <c r="CDX116" s="1556"/>
      <c r="CDY116" s="1554"/>
      <c r="CDZ116" s="1555"/>
      <c r="CEA116" s="1555"/>
      <c r="CEB116" s="1555"/>
      <c r="CEC116" s="1555"/>
      <c r="CED116" s="1555"/>
      <c r="CEE116" s="1555"/>
      <c r="CEF116" s="1555"/>
      <c r="CEG116" s="1555"/>
      <c r="CEH116" s="1555"/>
      <c r="CEI116" s="1555"/>
      <c r="CEJ116" s="1555"/>
      <c r="CEK116" s="1555"/>
      <c r="CEL116" s="1555"/>
      <c r="CEM116" s="1555"/>
      <c r="CEN116" s="1560"/>
      <c r="CEO116" s="1588"/>
      <c r="CEP116" s="1589"/>
      <c r="CEQ116" s="1589"/>
      <c r="CER116" s="1589"/>
      <c r="CES116" s="1589"/>
      <c r="CET116" s="1589"/>
      <c r="CEU116" s="1589"/>
      <c r="CEV116" s="1589"/>
      <c r="CEW116" s="1589"/>
      <c r="CEX116" s="1589"/>
      <c r="CEY116" s="1589"/>
      <c r="CEZ116" s="1589"/>
      <c r="CFA116" s="1589"/>
      <c r="CFB116" s="1589"/>
      <c r="CFC116" s="1589"/>
      <c r="CFD116" s="1589"/>
      <c r="CFE116" s="1589"/>
      <c r="CFF116" s="1589"/>
      <c r="CFG116" s="1589"/>
      <c r="CFH116" s="1589"/>
      <c r="CFI116" s="1589"/>
      <c r="CFJ116" s="1590"/>
      <c r="CFK116" s="1554"/>
      <c r="CFL116" s="1555"/>
      <c r="CFM116" s="1555"/>
      <c r="CFN116" s="1555"/>
      <c r="CFO116" s="1555"/>
      <c r="CFP116" s="1555"/>
      <c r="CFQ116" s="1555"/>
      <c r="CFR116" s="1555"/>
      <c r="CFS116" s="1555"/>
      <c r="CFT116" s="1555"/>
      <c r="CFU116" s="1555"/>
      <c r="CFV116" s="1555"/>
      <c r="CFW116" s="1555"/>
      <c r="CFX116" s="1555"/>
      <c r="CFY116" s="1555"/>
      <c r="CFZ116" s="1556"/>
      <c r="CGA116" s="1554"/>
      <c r="CGB116" s="1555"/>
      <c r="CGC116" s="1555"/>
      <c r="CGD116" s="1555"/>
      <c r="CGE116" s="1555"/>
      <c r="CGF116" s="1555"/>
      <c r="CGG116" s="1555"/>
      <c r="CGH116" s="1555"/>
      <c r="CGI116" s="1555"/>
      <c r="CGJ116" s="1555"/>
      <c r="CGK116" s="1555"/>
      <c r="CGL116" s="1555"/>
      <c r="CGM116" s="1555"/>
      <c r="CGN116" s="1555"/>
      <c r="CGO116" s="1555"/>
      <c r="CGP116" s="1560"/>
      <c r="CGQ116" s="1588"/>
      <c r="CGR116" s="1589"/>
      <c r="CGS116" s="1589"/>
      <c r="CGT116" s="1589"/>
      <c r="CGU116" s="1589"/>
      <c r="CGV116" s="1589"/>
      <c r="CGW116" s="1589"/>
      <c r="CGX116" s="1589"/>
      <c r="CGY116" s="1589"/>
      <c r="CGZ116" s="1589"/>
      <c r="CHA116" s="1589"/>
      <c r="CHB116" s="1589"/>
      <c r="CHC116" s="1589"/>
      <c r="CHD116" s="1589"/>
      <c r="CHE116" s="1589"/>
      <c r="CHF116" s="1589"/>
      <c r="CHG116" s="1589"/>
      <c r="CHH116" s="1589"/>
      <c r="CHI116" s="1589"/>
      <c r="CHJ116" s="1589"/>
      <c r="CHK116" s="1589"/>
      <c r="CHL116" s="1590"/>
      <c r="CHM116" s="1554"/>
      <c r="CHN116" s="1555"/>
      <c r="CHO116" s="1555"/>
      <c r="CHP116" s="1555"/>
      <c r="CHQ116" s="1555"/>
      <c r="CHR116" s="1555"/>
      <c r="CHS116" s="1555"/>
      <c r="CHT116" s="1555"/>
      <c r="CHU116" s="1555"/>
      <c r="CHV116" s="1555"/>
      <c r="CHW116" s="1555"/>
      <c r="CHX116" s="1555"/>
      <c r="CHY116" s="1555"/>
      <c r="CHZ116" s="1555"/>
      <c r="CIA116" s="1555"/>
      <c r="CIB116" s="1556"/>
      <c r="CIC116" s="1554"/>
      <c r="CID116" s="1555"/>
      <c r="CIE116" s="1555"/>
      <c r="CIF116" s="1555"/>
      <c r="CIG116" s="1555"/>
      <c r="CIH116" s="1555"/>
      <c r="CII116" s="1555"/>
      <c r="CIJ116" s="1555"/>
      <c r="CIK116" s="1555"/>
      <c r="CIL116" s="1555"/>
      <c r="CIM116" s="1555"/>
      <c r="CIN116" s="1555"/>
      <c r="CIO116" s="1555"/>
      <c r="CIP116" s="1555"/>
      <c r="CIQ116" s="1555"/>
      <c r="CIR116" s="1560"/>
      <c r="CIS116" s="1588"/>
      <c r="CIT116" s="1589"/>
      <c r="CIU116" s="1589"/>
      <c r="CIV116" s="1589"/>
      <c r="CIW116" s="1589"/>
      <c r="CIX116" s="1589"/>
      <c r="CIY116" s="1589"/>
      <c r="CIZ116" s="1589"/>
      <c r="CJA116" s="1589"/>
      <c r="CJB116" s="1589"/>
      <c r="CJC116" s="1589"/>
      <c r="CJD116" s="1589"/>
      <c r="CJE116" s="1589"/>
      <c r="CJF116" s="1589"/>
      <c r="CJG116" s="1589"/>
      <c r="CJH116" s="1589"/>
      <c r="CJI116" s="1589"/>
      <c r="CJJ116" s="1589"/>
      <c r="CJK116" s="1589"/>
      <c r="CJL116" s="1589"/>
      <c r="CJM116" s="1589"/>
      <c r="CJN116" s="1590"/>
      <c r="CJO116" s="1554"/>
      <c r="CJP116" s="1555"/>
      <c r="CJQ116" s="1555"/>
      <c r="CJR116" s="1555"/>
      <c r="CJS116" s="1555"/>
      <c r="CJT116" s="1555"/>
      <c r="CJU116" s="1555"/>
      <c r="CJV116" s="1555"/>
      <c r="CJW116" s="1555"/>
      <c r="CJX116" s="1555"/>
      <c r="CJY116" s="1555"/>
      <c r="CJZ116" s="1555"/>
      <c r="CKA116" s="1555"/>
      <c r="CKB116" s="1555"/>
      <c r="CKC116" s="1555"/>
      <c r="CKD116" s="1556"/>
      <c r="CKE116" s="1554"/>
      <c r="CKF116" s="1555"/>
      <c r="CKG116" s="1555"/>
      <c r="CKH116" s="1555"/>
      <c r="CKI116" s="1555"/>
      <c r="CKJ116" s="1555"/>
      <c r="CKK116" s="1555"/>
      <c r="CKL116" s="1555"/>
      <c r="CKM116" s="1555"/>
      <c r="CKN116" s="1555"/>
      <c r="CKO116" s="1555"/>
      <c r="CKP116" s="1555"/>
      <c r="CKQ116" s="1555"/>
      <c r="CKR116" s="1555"/>
      <c r="CKS116" s="1555"/>
      <c r="CKT116" s="1560"/>
      <c r="CKU116" s="1588"/>
      <c r="CKV116" s="1589"/>
      <c r="CKW116" s="1589"/>
      <c r="CKX116" s="1589"/>
      <c r="CKY116" s="1589"/>
      <c r="CKZ116" s="1589"/>
      <c r="CLA116" s="1589"/>
      <c r="CLB116" s="1589"/>
      <c r="CLC116" s="1589"/>
      <c r="CLD116" s="1589"/>
      <c r="CLE116" s="1589"/>
      <c r="CLF116" s="1589"/>
      <c r="CLG116" s="1589"/>
      <c r="CLH116" s="1589"/>
      <c r="CLI116" s="1589"/>
      <c r="CLJ116" s="1589"/>
      <c r="CLK116" s="1589"/>
      <c r="CLL116" s="1589"/>
      <c r="CLM116" s="1589"/>
      <c r="CLN116" s="1589"/>
      <c r="CLO116" s="1589"/>
      <c r="CLP116" s="1590"/>
      <c r="CLQ116" s="1554"/>
      <c r="CLR116" s="1555"/>
      <c r="CLS116" s="1555"/>
      <c r="CLT116" s="1555"/>
      <c r="CLU116" s="1555"/>
      <c r="CLV116" s="1555"/>
      <c r="CLW116" s="1555"/>
      <c r="CLX116" s="1555"/>
      <c r="CLY116" s="1555"/>
      <c r="CLZ116" s="1555"/>
      <c r="CMA116" s="1555"/>
      <c r="CMB116" s="1555"/>
      <c r="CMC116" s="1555"/>
      <c r="CMD116" s="1555"/>
      <c r="CME116" s="1555"/>
      <c r="CMF116" s="1556"/>
      <c r="CMG116" s="1554"/>
      <c r="CMH116" s="1555"/>
      <c r="CMI116" s="1555"/>
      <c r="CMJ116" s="1555"/>
      <c r="CMK116" s="1555"/>
      <c r="CML116" s="1555"/>
      <c r="CMM116" s="1555"/>
      <c r="CMN116" s="1555"/>
      <c r="CMO116" s="1555"/>
      <c r="CMP116" s="1555"/>
      <c r="CMQ116" s="1555"/>
      <c r="CMR116" s="1555"/>
      <c r="CMS116" s="1555"/>
      <c r="CMT116" s="1555"/>
      <c r="CMU116" s="1555"/>
      <c r="CMV116" s="1560"/>
      <c r="CMW116" s="1588"/>
      <c r="CMX116" s="1589"/>
      <c r="CMY116" s="1589"/>
      <c r="CMZ116" s="1589"/>
      <c r="CNA116" s="1589"/>
      <c r="CNB116" s="1589"/>
      <c r="CNC116" s="1589"/>
      <c r="CND116" s="1589"/>
      <c r="CNE116" s="1589"/>
      <c r="CNF116" s="1589"/>
      <c r="CNG116" s="1589"/>
      <c r="CNH116" s="1589"/>
      <c r="CNI116" s="1589"/>
      <c r="CNJ116" s="1589"/>
      <c r="CNK116" s="1589"/>
      <c r="CNL116" s="1589"/>
      <c r="CNM116" s="1589"/>
      <c r="CNN116" s="1589"/>
      <c r="CNO116" s="1589"/>
      <c r="CNP116" s="1589"/>
      <c r="CNQ116" s="1589"/>
      <c r="CNR116" s="1590"/>
      <c r="CNS116" s="1554"/>
      <c r="CNT116" s="1555"/>
      <c r="CNU116" s="1555"/>
      <c r="CNV116" s="1555"/>
      <c r="CNW116" s="1555"/>
      <c r="CNX116" s="1555"/>
      <c r="CNY116" s="1555"/>
      <c r="CNZ116" s="1555"/>
      <c r="COA116" s="1555"/>
      <c r="COB116" s="1555"/>
      <c r="COC116" s="1555"/>
      <c r="COD116" s="1555"/>
      <c r="COE116" s="1555"/>
      <c r="COF116" s="1555"/>
      <c r="COG116" s="1555"/>
      <c r="COH116" s="1556"/>
      <c r="COI116" s="1554"/>
      <c r="COJ116" s="1555"/>
      <c r="COK116" s="1555"/>
      <c r="COL116" s="1555"/>
      <c r="COM116" s="1555"/>
      <c r="CON116" s="1555"/>
      <c r="COO116" s="1555"/>
      <c r="COP116" s="1555"/>
      <c r="COQ116" s="1555"/>
      <c r="COR116" s="1555"/>
      <c r="COS116" s="1555"/>
      <c r="COT116" s="1555"/>
      <c r="COU116" s="1555"/>
      <c r="COV116" s="1555"/>
      <c r="COW116" s="1555"/>
      <c r="COX116" s="1560"/>
      <c r="COY116" s="1588"/>
      <c r="COZ116" s="1589"/>
      <c r="CPA116" s="1589"/>
      <c r="CPB116" s="1589"/>
      <c r="CPC116" s="1589"/>
      <c r="CPD116" s="1589"/>
      <c r="CPE116" s="1589"/>
      <c r="CPF116" s="1589"/>
      <c r="CPG116" s="1589"/>
      <c r="CPH116" s="1589"/>
      <c r="CPI116" s="1589"/>
      <c r="CPJ116" s="1589"/>
      <c r="CPK116" s="1589"/>
      <c r="CPL116" s="1589"/>
      <c r="CPM116" s="1589"/>
      <c r="CPN116" s="1589"/>
      <c r="CPO116" s="1589"/>
      <c r="CPP116" s="1589"/>
      <c r="CPQ116" s="1589"/>
      <c r="CPR116" s="1589"/>
      <c r="CPS116" s="1589"/>
      <c r="CPT116" s="1590"/>
      <c r="CPU116" s="1554"/>
      <c r="CPV116" s="1555"/>
      <c r="CPW116" s="1555"/>
      <c r="CPX116" s="1555"/>
      <c r="CPY116" s="1555"/>
      <c r="CPZ116" s="1555"/>
      <c r="CQA116" s="1555"/>
      <c r="CQB116" s="1555"/>
      <c r="CQC116" s="1555"/>
      <c r="CQD116" s="1555"/>
      <c r="CQE116" s="1555"/>
      <c r="CQF116" s="1555"/>
      <c r="CQG116" s="1555"/>
      <c r="CQH116" s="1555"/>
      <c r="CQI116" s="1555"/>
      <c r="CQJ116" s="1556"/>
      <c r="CQK116" s="1554"/>
      <c r="CQL116" s="1555"/>
      <c r="CQM116" s="1555"/>
      <c r="CQN116" s="1555"/>
      <c r="CQO116" s="1555"/>
      <c r="CQP116" s="1555"/>
      <c r="CQQ116" s="1555"/>
      <c r="CQR116" s="1555"/>
      <c r="CQS116" s="1555"/>
      <c r="CQT116" s="1555"/>
      <c r="CQU116" s="1555"/>
      <c r="CQV116" s="1555"/>
      <c r="CQW116" s="1555"/>
      <c r="CQX116" s="1555"/>
      <c r="CQY116" s="1555"/>
      <c r="CQZ116" s="1560"/>
      <c r="CRA116" s="1588"/>
      <c r="CRB116" s="1589"/>
      <c r="CRC116" s="1589"/>
      <c r="CRD116" s="1589"/>
      <c r="CRE116" s="1589"/>
      <c r="CRF116" s="1589"/>
      <c r="CRG116" s="1589"/>
      <c r="CRH116" s="1589"/>
      <c r="CRI116" s="1589"/>
      <c r="CRJ116" s="1589"/>
      <c r="CRK116" s="1589"/>
      <c r="CRL116" s="1589"/>
      <c r="CRM116" s="1589"/>
      <c r="CRN116" s="1589"/>
      <c r="CRO116" s="1589"/>
      <c r="CRP116" s="1589"/>
      <c r="CRQ116" s="1589"/>
      <c r="CRR116" s="1589"/>
      <c r="CRS116" s="1589"/>
      <c r="CRT116" s="1589"/>
      <c r="CRU116" s="1589"/>
      <c r="CRV116" s="1590"/>
      <c r="CRW116" s="1554"/>
      <c r="CRX116" s="1555"/>
      <c r="CRY116" s="1555"/>
      <c r="CRZ116" s="1555"/>
      <c r="CSA116" s="1555"/>
      <c r="CSB116" s="1555"/>
      <c r="CSC116" s="1555"/>
      <c r="CSD116" s="1555"/>
      <c r="CSE116" s="1555"/>
      <c r="CSF116" s="1555"/>
      <c r="CSG116" s="1555"/>
      <c r="CSH116" s="1555"/>
      <c r="CSI116" s="1555"/>
      <c r="CSJ116" s="1555"/>
      <c r="CSK116" s="1555"/>
      <c r="CSL116" s="1556"/>
      <c r="CSM116" s="1554"/>
      <c r="CSN116" s="1555"/>
      <c r="CSO116" s="1555"/>
      <c r="CSP116" s="1555"/>
      <c r="CSQ116" s="1555"/>
      <c r="CSR116" s="1555"/>
      <c r="CSS116" s="1555"/>
      <c r="CST116" s="1555"/>
      <c r="CSU116" s="1555"/>
      <c r="CSV116" s="1555"/>
      <c r="CSW116" s="1555"/>
      <c r="CSX116" s="1555"/>
      <c r="CSY116" s="1555"/>
      <c r="CSZ116" s="1555"/>
      <c r="CTA116" s="1555"/>
      <c r="CTB116" s="1560"/>
      <c r="CTC116" s="1588"/>
      <c r="CTD116" s="1589"/>
      <c r="CTE116" s="1589"/>
      <c r="CTF116" s="1589"/>
      <c r="CTG116" s="1589"/>
      <c r="CTH116" s="1589"/>
      <c r="CTI116" s="1589"/>
      <c r="CTJ116" s="1589"/>
      <c r="CTK116" s="1589"/>
      <c r="CTL116" s="1589"/>
      <c r="CTM116" s="1589"/>
      <c r="CTN116" s="1589"/>
      <c r="CTO116" s="1589"/>
      <c r="CTP116" s="1589"/>
      <c r="CTQ116" s="1589"/>
      <c r="CTR116" s="1589"/>
      <c r="CTS116" s="1589"/>
      <c r="CTT116" s="1589"/>
      <c r="CTU116" s="1589"/>
      <c r="CTV116" s="1589"/>
      <c r="CTW116" s="1589"/>
      <c r="CTX116" s="1590"/>
      <c r="CTY116" s="1554"/>
      <c r="CTZ116" s="1555"/>
      <c r="CUA116" s="1555"/>
      <c r="CUB116" s="1555"/>
      <c r="CUC116" s="1555"/>
      <c r="CUD116" s="1555"/>
      <c r="CUE116" s="1555"/>
      <c r="CUF116" s="1555"/>
      <c r="CUG116" s="1555"/>
      <c r="CUH116" s="1555"/>
      <c r="CUI116" s="1555"/>
      <c r="CUJ116" s="1555"/>
      <c r="CUK116" s="1555"/>
      <c r="CUL116" s="1555"/>
      <c r="CUM116" s="1555"/>
      <c r="CUN116" s="1556"/>
      <c r="CUO116" s="1554"/>
      <c r="CUP116" s="1555"/>
      <c r="CUQ116" s="1555"/>
      <c r="CUR116" s="1555"/>
      <c r="CUS116" s="1555"/>
      <c r="CUT116" s="1555"/>
      <c r="CUU116" s="1555"/>
      <c r="CUV116" s="1555"/>
      <c r="CUW116" s="1555"/>
      <c r="CUX116" s="1555"/>
      <c r="CUY116" s="1555"/>
      <c r="CUZ116" s="1555"/>
      <c r="CVA116" s="1555"/>
      <c r="CVB116" s="1555"/>
      <c r="CVC116" s="1555"/>
      <c r="CVD116" s="1560"/>
      <c r="CVE116" s="1554"/>
      <c r="CVF116" s="1555"/>
      <c r="CVG116" s="1555"/>
      <c r="CVH116" s="1555"/>
      <c r="CVI116" s="1555"/>
      <c r="CVJ116" s="1555"/>
      <c r="CVK116" s="1555"/>
      <c r="CVL116" s="1555"/>
      <c r="CVM116" s="1555"/>
      <c r="CVN116" s="1555"/>
      <c r="CVO116" s="1555"/>
      <c r="CVP116" s="1555"/>
      <c r="CVQ116" s="1555"/>
      <c r="CVR116" s="1555"/>
      <c r="CVS116" s="1555"/>
      <c r="CVT116" s="1560"/>
      <c r="CVU116" s="1554"/>
      <c r="CVV116" s="1555"/>
      <c r="CVW116" s="1555"/>
      <c r="CVX116" s="1555"/>
      <c r="CVY116" s="1555"/>
      <c r="CVZ116" s="1555"/>
      <c r="CWA116" s="1555"/>
      <c r="CWB116" s="1555"/>
      <c r="CWC116" s="1555"/>
      <c r="CWD116" s="1555"/>
      <c r="CWE116" s="1555"/>
      <c r="CWF116" s="1555"/>
      <c r="CWG116" s="1555"/>
      <c r="CWH116" s="1555"/>
      <c r="CWI116" s="1555"/>
      <c r="CWJ116" s="1560"/>
      <c r="CWK116" s="1588"/>
      <c r="CWL116" s="1589"/>
      <c r="CWM116" s="1589"/>
      <c r="CWN116" s="1589"/>
      <c r="CWO116" s="1589"/>
      <c r="CWP116" s="1589"/>
      <c r="CWQ116" s="1589"/>
      <c r="CWR116" s="1589"/>
      <c r="CWS116" s="1589"/>
      <c r="CWT116" s="1589"/>
      <c r="CWU116" s="1589"/>
      <c r="CWV116" s="1589"/>
      <c r="CWW116" s="1589"/>
      <c r="CWX116" s="1589"/>
      <c r="CWY116" s="1589"/>
      <c r="CWZ116" s="1589"/>
      <c r="CXA116" s="1589"/>
      <c r="CXB116" s="1589"/>
      <c r="CXC116" s="1589"/>
      <c r="CXD116" s="1589"/>
      <c r="CXE116" s="1589"/>
      <c r="CXF116" s="1590"/>
      <c r="CXG116" s="1554"/>
      <c r="CXH116" s="1555"/>
      <c r="CXI116" s="1555"/>
      <c r="CXJ116" s="1555"/>
      <c r="CXK116" s="1555"/>
      <c r="CXL116" s="1555"/>
      <c r="CXM116" s="1555"/>
      <c r="CXN116" s="1555"/>
      <c r="CXO116" s="1555"/>
      <c r="CXP116" s="1555"/>
      <c r="CXQ116" s="1555"/>
      <c r="CXR116" s="1555"/>
      <c r="CXS116" s="1555"/>
      <c r="CXT116" s="1555"/>
      <c r="CXU116" s="1555"/>
      <c r="CXV116" s="1556"/>
      <c r="CXW116" s="1554"/>
      <c r="CXX116" s="1555"/>
      <c r="CXY116" s="1555"/>
      <c r="CXZ116" s="1555"/>
      <c r="CYA116" s="1555"/>
      <c r="CYB116" s="1555"/>
      <c r="CYC116" s="1555"/>
      <c r="CYD116" s="1555"/>
      <c r="CYE116" s="1555"/>
      <c r="CYF116" s="1555"/>
      <c r="CYG116" s="1555"/>
      <c r="CYH116" s="1555"/>
      <c r="CYI116" s="1555"/>
      <c r="CYJ116" s="1555"/>
      <c r="CYK116" s="1555"/>
      <c r="CYL116" s="1556"/>
      <c r="CYM116" s="1554"/>
      <c r="CYN116" s="1555"/>
      <c r="CYO116" s="1555"/>
      <c r="CYP116" s="1555"/>
      <c r="CYQ116" s="1555"/>
      <c r="CYR116" s="1555"/>
      <c r="CYS116" s="1555"/>
      <c r="CYT116" s="1555"/>
      <c r="CYU116" s="1555"/>
      <c r="CYV116" s="1555"/>
      <c r="CYW116" s="1555"/>
      <c r="CYX116" s="1555"/>
      <c r="CYY116" s="1555"/>
      <c r="CYZ116" s="1555"/>
      <c r="CZA116" s="1555"/>
      <c r="CZB116" s="1560"/>
      <c r="CZC116" s="1554"/>
      <c r="CZD116" s="1555"/>
      <c r="CZE116" s="1555"/>
      <c r="CZF116" s="1555"/>
      <c r="CZG116" s="1555"/>
      <c r="CZH116" s="1555"/>
      <c r="CZI116" s="1555"/>
      <c r="CZJ116" s="1555"/>
      <c r="CZK116" s="1555"/>
      <c r="CZL116" s="1555"/>
      <c r="CZM116" s="1555"/>
      <c r="CZN116" s="1555"/>
      <c r="CZO116" s="1555"/>
      <c r="CZP116" s="1555"/>
      <c r="CZQ116" s="1555"/>
      <c r="CZR116" s="1560"/>
      <c r="CZS116" s="1554"/>
      <c r="CZT116" s="1555"/>
      <c r="CZU116" s="1555"/>
      <c r="CZV116" s="1555"/>
      <c r="CZW116" s="1555"/>
      <c r="CZX116" s="1555"/>
      <c r="CZY116" s="1555"/>
      <c r="CZZ116" s="1555"/>
      <c r="DAA116" s="1555"/>
      <c r="DAB116" s="1555"/>
      <c r="DAC116" s="1555"/>
      <c r="DAD116" s="1555"/>
      <c r="DAE116" s="1555"/>
      <c r="DAF116" s="1555"/>
      <c r="DAG116" s="1555"/>
      <c r="DAH116" s="1560"/>
      <c r="DAI116" s="1588"/>
      <c r="DAJ116" s="1589"/>
      <c r="DAK116" s="1589"/>
      <c r="DAL116" s="1589"/>
      <c r="DAM116" s="1589"/>
      <c r="DAN116" s="1589"/>
      <c r="DAO116" s="1589"/>
      <c r="DAP116" s="1589"/>
      <c r="DAQ116" s="1589"/>
      <c r="DAR116" s="1589"/>
      <c r="DAS116" s="1589"/>
      <c r="DAT116" s="1589"/>
      <c r="DAU116" s="1589"/>
      <c r="DAV116" s="1589"/>
      <c r="DAW116" s="1589"/>
      <c r="DAX116" s="1589"/>
      <c r="DAY116" s="1589"/>
      <c r="DAZ116" s="1589"/>
      <c r="DBA116" s="1589"/>
      <c r="DBB116" s="1589"/>
      <c r="DBC116" s="1589"/>
      <c r="DBD116" s="1590"/>
      <c r="DBE116" s="1554"/>
      <c r="DBF116" s="1555"/>
      <c r="DBG116" s="1555"/>
      <c r="DBH116" s="1555"/>
      <c r="DBI116" s="1555"/>
      <c r="DBJ116" s="1555"/>
      <c r="DBK116" s="1555"/>
      <c r="DBL116" s="1555"/>
      <c r="DBM116" s="1555"/>
      <c r="DBN116" s="1555"/>
      <c r="DBO116" s="1555"/>
      <c r="DBP116" s="1555"/>
      <c r="DBQ116" s="1555"/>
      <c r="DBR116" s="1555"/>
      <c r="DBS116" s="1555"/>
      <c r="DBT116" s="1556"/>
      <c r="DBU116" s="1554"/>
      <c r="DBV116" s="1555"/>
      <c r="DBW116" s="1555"/>
      <c r="DBX116" s="1555"/>
      <c r="DBY116" s="1555"/>
      <c r="DBZ116" s="1555"/>
      <c r="DCA116" s="1555"/>
      <c r="DCB116" s="1555"/>
      <c r="DCC116" s="1555"/>
      <c r="DCD116" s="1555"/>
      <c r="DCE116" s="1555"/>
      <c r="DCF116" s="1555"/>
      <c r="DCG116" s="1555"/>
      <c r="DCH116" s="1555"/>
      <c r="DCI116" s="1555"/>
      <c r="DCJ116" s="1560"/>
      <c r="DCK116" s="1554"/>
      <c r="DCL116" s="1555"/>
      <c r="DCM116" s="1555"/>
      <c r="DCN116" s="1555"/>
      <c r="DCO116" s="1555"/>
      <c r="DCP116" s="1555"/>
      <c r="DCQ116" s="1555"/>
      <c r="DCR116" s="1555"/>
      <c r="DCS116" s="1555"/>
      <c r="DCT116" s="1555"/>
      <c r="DCU116" s="1555"/>
      <c r="DCV116" s="1555"/>
      <c r="DCW116" s="1555"/>
      <c r="DCX116" s="1555"/>
      <c r="DCY116" s="1555"/>
      <c r="DCZ116" s="1560"/>
      <c r="DDA116" s="1554"/>
      <c r="DDB116" s="1555"/>
      <c r="DDC116" s="1555"/>
      <c r="DDD116" s="1555"/>
      <c r="DDE116" s="1555"/>
      <c r="DDF116" s="1555"/>
      <c r="DDG116" s="1555"/>
      <c r="DDH116" s="1555"/>
      <c r="DDI116" s="1555"/>
      <c r="DDJ116" s="1555"/>
      <c r="DDK116" s="1555"/>
      <c r="DDL116" s="1555"/>
      <c r="DDM116" s="1555"/>
      <c r="DDN116" s="1555"/>
      <c r="DDO116" s="1555"/>
      <c r="DDP116" s="1560"/>
      <c r="DDQ116" s="1588"/>
      <c r="DDR116" s="1589"/>
      <c r="DDS116" s="1589"/>
      <c r="DDT116" s="1589"/>
      <c r="DDU116" s="1589"/>
      <c r="DDV116" s="1589"/>
      <c r="DDW116" s="1589"/>
      <c r="DDX116" s="1589"/>
      <c r="DDY116" s="1589"/>
      <c r="DDZ116" s="1589"/>
      <c r="DEA116" s="1589"/>
      <c r="DEB116" s="1589"/>
      <c r="DEC116" s="1589"/>
      <c r="DED116" s="1589"/>
      <c r="DEE116" s="1589"/>
      <c r="DEF116" s="1589"/>
      <c r="DEG116" s="1589"/>
      <c r="DEH116" s="1589"/>
      <c r="DEI116" s="1589"/>
      <c r="DEJ116" s="1589"/>
      <c r="DEK116" s="1589"/>
      <c r="DEL116" s="1590"/>
      <c r="DEM116" s="1554"/>
      <c r="DEN116" s="1555"/>
      <c r="DEO116" s="1555"/>
      <c r="DEP116" s="1555"/>
      <c r="DEQ116" s="1555"/>
      <c r="DER116" s="1555"/>
      <c r="DES116" s="1555"/>
      <c r="DET116" s="1555"/>
      <c r="DEU116" s="1555"/>
      <c r="DEV116" s="1555"/>
      <c r="DEW116" s="1555"/>
      <c r="DEX116" s="1555"/>
      <c r="DEY116" s="1555"/>
      <c r="DEZ116" s="1555"/>
      <c r="DFA116" s="1555"/>
      <c r="DFB116" s="1556"/>
      <c r="DFC116" s="1554"/>
      <c r="DFD116" s="1555"/>
      <c r="DFE116" s="1555"/>
      <c r="DFF116" s="1555"/>
      <c r="DFG116" s="1555"/>
      <c r="DFH116" s="1555"/>
      <c r="DFI116" s="1555"/>
      <c r="DFJ116" s="1555"/>
      <c r="DFK116" s="1555"/>
      <c r="DFL116" s="1555"/>
      <c r="DFM116" s="1555"/>
      <c r="DFN116" s="1555"/>
      <c r="DFO116" s="1555"/>
      <c r="DFP116" s="1555"/>
      <c r="DFQ116" s="1555"/>
      <c r="DFR116" s="1560"/>
      <c r="DFS116" s="1554"/>
      <c r="DFT116" s="1555"/>
      <c r="DFU116" s="1555"/>
      <c r="DFV116" s="1555"/>
      <c r="DFW116" s="1555"/>
      <c r="DFX116" s="1555"/>
      <c r="DFY116" s="1555"/>
      <c r="DFZ116" s="1555"/>
      <c r="DGA116" s="1555"/>
      <c r="DGB116" s="1555"/>
      <c r="DGC116" s="1555"/>
      <c r="DGD116" s="1555"/>
      <c r="DGE116" s="1555"/>
      <c r="DGF116" s="1555"/>
      <c r="DGG116" s="1555"/>
      <c r="DGH116" s="1560"/>
      <c r="DGI116" s="1554"/>
      <c r="DGJ116" s="1555"/>
      <c r="DGK116" s="1555"/>
      <c r="DGL116" s="1555"/>
      <c r="DGM116" s="1555"/>
      <c r="DGN116" s="1555"/>
      <c r="DGO116" s="1555"/>
      <c r="DGP116" s="1555"/>
      <c r="DGQ116" s="1555"/>
      <c r="DGR116" s="1555"/>
      <c r="DGS116" s="1555"/>
      <c r="DGT116" s="1555"/>
      <c r="DGU116" s="1555"/>
      <c r="DGV116" s="1555"/>
      <c r="DGW116" s="1555"/>
      <c r="DGX116" s="1560"/>
      <c r="DGY116" s="1588"/>
      <c r="DGZ116" s="1589"/>
      <c r="DHA116" s="1589"/>
      <c r="DHB116" s="1589"/>
      <c r="DHC116" s="1589"/>
      <c r="DHD116" s="1589"/>
      <c r="DHE116" s="1589"/>
      <c r="DHF116" s="1589"/>
      <c r="DHG116" s="1589"/>
      <c r="DHH116" s="1589"/>
      <c r="DHI116" s="1589"/>
      <c r="DHJ116" s="1589"/>
      <c r="DHK116" s="1589"/>
      <c r="DHL116" s="1589"/>
      <c r="DHM116" s="1589"/>
      <c r="DHN116" s="1589"/>
      <c r="DHO116" s="1589"/>
      <c r="DHP116" s="1589"/>
      <c r="DHQ116" s="1589"/>
      <c r="DHR116" s="1589"/>
      <c r="DHS116" s="1589"/>
      <c r="DHT116" s="1590"/>
      <c r="DHU116" s="1554"/>
      <c r="DHV116" s="1555"/>
      <c r="DHW116" s="1555"/>
      <c r="DHX116" s="1555"/>
      <c r="DHY116" s="1555"/>
      <c r="DHZ116" s="1555"/>
      <c r="DIA116" s="1555"/>
      <c r="DIB116" s="1555"/>
      <c r="DIC116" s="1555"/>
      <c r="DID116" s="1555"/>
      <c r="DIE116" s="1555"/>
      <c r="DIF116" s="1555"/>
      <c r="DIG116" s="1555"/>
      <c r="DIH116" s="1555"/>
      <c r="DII116" s="1555"/>
      <c r="DIJ116" s="1556"/>
      <c r="DIK116" s="1554"/>
      <c r="DIL116" s="1555"/>
      <c r="DIM116" s="1555"/>
      <c r="DIN116" s="1555"/>
      <c r="DIO116" s="1555"/>
      <c r="DIP116" s="1555"/>
      <c r="DIQ116" s="1555"/>
      <c r="DIR116" s="1555"/>
      <c r="DIS116" s="1555"/>
      <c r="DIT116" s="1555"/>
      <c r="DIU116" s="1555"/>
      <c r="DIV116" s="1555"/>
      <c r="DIW116" s="1555"/>
      <c r="DIX116" s="1555"/>
      <c r="DIY116" s="1555"/>
      <c r="DIZ116" s="1560"/>
      <c r="DJA116" s="1554"/>
      <c r="DJB116" s="1555"/>
      <c r="DJC116" s="1555"/>
      <c r="DJD116" s="1555"/>
      <c r="DJE116" s="1555"/>
      <c r="DJF116" s="1555"/>
      <c r="DJG116" s="1555"/>
      <c r="DJH116" s="1555"/>
      <c r="DJI116" s="1555"/>
      <c r="DJJ116" s="1555"/>
      <c r="DJK116" s="1555"/>
      <c r="DJL116" s="1555"/>
      <c r="DJM116" s="1555"/>
      <c r="DJN116" s="1555"/>
      <c r="DJO116" s="1555"/>
      <c r="DJP116" s="1560"/>
      <c r="DJQ116" s="1554"/>
      <c r="DJR116" s="1555"/>
      <c r="DJS116" s="1555"/>
      <c r="DJT116" s="1555"/>
      <c r="DJU116" s="1555"/>
      <c r="DJV116" s="1555"/>
      <c r="DJW116" s="1555"/>
      <c r="DJX116" s="1555"/>
      <c r="DJY116" s="1555"/>
      <c r="DJZ116" s="1555"/>
      <c r="DKA116" s="1555"/>
      <c r="DKB116" s="1555"/>
      <c r="DKC116" s="1555"/>
      <c r="DKD116" s="1555"/>
      <c r="DKE116" s="1555"/>
      <c r="DKF116" s="1560"/>
      <c r="DKG116" s="1588"/>
      <c r="DKH116" s="1589"/>
      <c r="DKI116" s="1589"/>
      <c r="DKJ116" s="1589"/>
      <c r="DKK116" s="1589"/>
      <c r="DKL116" s="1589"/>
      <c r="DKM116" s="1589"/>
      <c r="DKN116" s="1589"/>
      <c r="DKO116" s="1589"/>
      <c r="DKP116" s="1589"/>
      <c r="DKQ116" s="1589"/>
      <c r="DKR116" s="1589"/>
      <c r="DKS116" s="1589"/>
      <c r="DKT116" s="1589"/>
      <c r="DKU116" s="1589"/>
      <c r="DKV116" s="1589"/>
      <c r="DKW116" s="1589"/>
      <c r="DKX116" s="1589"/>
      <c r="DKY116" s="1589"/>
      <c r="DKZ116" s="1589"/>
      <c r="DLA116" s="1589"/>
      <c r="DLB116" s="1590"/>
      <c r="DLC116" s="1554"/>
      <c r="DLD116" s="1555"/>
      <c r="DLE116" s="1555"/>
      <c r="DLF116" s="1555"/>
      <c r="DLG116" s="1555"/>
      <c r="DLH116" s="1555"/>
      <c r="DLI116" s="1555"/>
      <c r="DLJ116" s="1555"/>
      <c r="DLK116" s="1555"/>
      <c r="DLL116" s="1555"/>
      <c r="DLM116" s="1555"/>
      <c r="DLN116" s="1555"/>
      <c r="DLO116" s="1555"/>
      <c r="DLP116" s="1555"/>
      <c r="DLQ116" s="1555"/>
      <c r="DLR116" s="1556"/>
      <c r="DLS116" s="1554"/>
      <c r="DLT116" s="1555"/>
      <c r="DLU116" s="1555"/>
      <c r="DLV116" s="1555"/>
      <c r="DLW116" s="1555"/>
      <c r="DLX116" s="1555"/>
      <c r="DLY116" s="1555"/>
      <c r="DLZ116" s="1555"/>
      <c r="DMA116" s="1555"/>
      <c r="DMB116" s="1555"/>
      <c r="DMC116" s="1555"/>
      <c r="DMD116" s="1555"/>
      <c r="DME116" s="1555"/>
      <c r="DMF116" s="1555"/>
      <c r="DMG116" s="1555"/>
      <c r="DMH116" s="1560"/>
      <c r="DMI116" s="1554"/>
      <c r="DMJ116" s="1555"/>
      <c r="DMK116" s="1555"/>
      <c r="DML116" s="1555"/>
      <c r="DMM116" s="1555"/>
      <c r="DMN116" s="1555"/>
      <c r="DMO116" s="1555"/>
      <c r="DMP116" s="1555"/>
      <c r="DMQ116" s="1555"/>
      <c r="DMR116" s="1555"/>
      <c r="DMS116" s="1555"/>
      <c r="DMT116" s="1555"/>
      <c r="DMU116" s="1555"/>
      <c r="DMV116" s="1555"/>
      <c r="DMW116" s="1555"/>
      <c r="DMX116" s="1560"/>
      <c r="DMY116" s="1554"/>
      <c r="DMZ116" s="1555"/>
      <c r="DNA116" s="1555"/>
      <c r="DNB116" s="1555"/>
      <c r="DNC116" s="1555"/>
      <c r="DND116" s="1555"/>
      <c r="DNE116" s="1555"/>
      <c r="DNF116" s="1555"/>
      <c r="DNG116" s="1555"/>
      <c r="DNH116" s="1555"/>
      <c r="DNI116" s="1555"/>
      <c r="DNJ116" s="1555"/>
      <c r="DNK116" s="1555"/>
      <c r="DNL116" s="1555"/>
      <c r="DNM116" s="1555"/>
      <c r="DNN116" s="1560"/>
      <c r="DNO116" s="1588"/>
      <c r="DNP116" s="1589"/>
      <c r="DNQ116" s="1589"/>
      <c r="DNR116" s="1589"/>
      <c r="DNS116" s="1589"/>
      <c r="DNT116" s="1589"/>
      <c r="DNU116" s="1589"/>
      <c r="DNV116" s="1589"/>
      <c r="DNW116" s="1589"/>
      <c r="DNX116" s="1589"/>
      <c r="DNY116" s="1589"/>
      <c r="DNZ116" s="1589"/>
      <c r="DOA116" s="1589"/>
      <c r="DOB116" s="1589"/>
      <c r="DOC116" s="1589"/>
      <c r="DOD116" s="1589"/>
      <c r="DOE116" s="1589"/>
      <c r="DOF116" s="1589"/>
      <c r="DOG116" s="1589"/>
      <c r="DOH116" s="1589"/>
      <c r="DOI116" s="1589"/>
      <c r="DOJ116" s="1590"/>
      <c r="DOK116" s="1554"/>
      <c r="DOL116" s="1555"/>
      <c r="DOM116" s="1555"/>
      <c r="DON116" s="1555"/>
      <c r="DOO116" s="1555"/>
      <c r="DOP116" s="1555"/>
      <c r="DOQ116" s="1555"/>
      <c r="DOR116" s="1555"/>
      <c r="DOS116" s="1555"/>
      <c r="DOT116" s="1555"/>
      <c r="DOU116" s="1555"/>
      <c r="DOV116" s="1555"/>
      <c r="DOW116" s="1555"/>
      <c r="DOX116" s="1555"/>
      <c r="DOY116" s="1555"/>
      <c r="DOZ116" s="1556"/>
      <c r="DPA116" s="1554"/>
      <c r="DPB116" s="1555"/>
      <c r="DPC116" s="1555"/>
      <c r="DPD116" s="1555"/>
      <c r="DPE116" s="1555"/>
      <c r="DPF116" s="1555"/>
      <c r="DPG116" s="1555"/>
      <c r="DPH116" s="1555"/>
      <c r="DPI116" s="1555"/>
      <c r="DPJ116" s="1555"/>
      <c r="DPK116" s="1555"/>
      <c r="DPL116" s="1555"/>
      <c r="DPM116" s="1555"/>
      <c r="DPN116" s="1555"/>
      <c r="DPO116" s="1555"/>
      <c r="DPP116" s="1556"/>
      <c r="DPQ116" s="1554"/>
      <c r="DPR116" s="1555"/>
      <c r="DPS116" s="1555"/>
      <c r="DPT116" s="1555"/>
      <c r="DPU116" s="1555"/>
      <c r="DPV116" s="1555"/>
      <c r="DPW116" s="1555"/>
      <c r="DPX116" s="1555"/>
      <c r="DPY116" s="1555"/>
      <c r="DPZ116" s="1555"/>
      <c r="DQA116" s="1555"/>
      <c r="DQB116" s="1555"/>
      <c r="DQC116" s="1555"/>
      <c r="DQD116" s="1555"/>
      <c r="DQE116" s="1555"/>
      <c r="DQF116" s="1556"/>
      <c r="DQG116" s="1554"/>
      <c r="DQH116" s="1555"/>
      <c r="DQI116" s="1555"/>
      <c r="DQJ116" s="1555"/>
      <c r="DQK116" s="1555"/>
      <c r="DQL116" s="1555"/>
      <c r="DQM116" s="1555"/>
      <c r="DQN116" s="1555"/>
      <c r="DQO116" s="1555"/>
      <c r="DQP116" s="1555"/>
      <c r="DQQ116" s="1555"/>
      <c r="DQR116" s="1555"/>
      <c r="DQS116" s="1555"/>
      <c r="DQT116" s="1555"/>
      <c r="DQU116" s="1555"/>
      <c r="DQV116" s="1560"/>
      <c r="DQW116" s="1554"/>
      <c r="DQX116" s="1555"/>
      <c r="DQY116" s="1555"/>
      <c r="DQZ116" s="1555"/>
      <c r="DRA116" s="1555"/>
      <c r="DRB116" s="1555"/>
      <c r="DRC116" s="1555"/>
      <c r="DRD116" s="1555"/>
      <c r="DRE116" s="1555"/>
      <c r="DRF116" s="1555"/>
      <c r="DRG116" s="1555"/>
      <c r="DRH116" s="1555"/>
      <c r="DRI116" s="1555"/>
      <c r="DRJ116" s="1555"/>
      <c r="DRK116" s="1555"/>
      <c r="DRL116" s="1560"/>
      <c r="DRM116" s="1588"/>
      <c r="DRN116" s="1589"/>
      <c r="DRO116" s="1589"/>
      <c r="DRP116" s="1589"/>
      <c r="DRQ116" s="1589"/>
      <c r="DRR116" s="1589"/>
      <c r="DRS116" s="1589"/>
      <c r="DRT116" s="1589"/>
      <c r="DRU116" s="1589"/>
      <c r="DRV116" s="1589"/>
      <c r="DRW116" s="1589"/>
      <c r="DRX116" s="1589"/>
      <c r="DRY116" s="1589"/>
      <c r="DRZ116" s="1589"/>
      <c r="DSA116" s="1589"/>
      <c r="DSB116" s="1589"/>
      <c r="DSC116" s="1589"/>
      <c r="DSD116" s="1589"/>
      <c r="DSE116" s="1589"/>
      <c r="DSF116" s="1589"/>
      <c r="DSG116" s="1589"/>
      <c r="DSH116" s="1590"/>
      <c r="DSI116" s="1554"/>
      <c r="DSJ116" s="1555"/>
      <c r="DSK116" s="1555"/>
      <c r="DSL116" s="1555"/>
      <c r="DSM116" s="1555"/>
      <c r="DSN116" s="1555"/>
      <c r="DSO116" s="1555"/>
      <c r="DSP116" s="1555"/>
      <c r="DSQ116" s="1555"/>
      <c r="DSR116" s="1555"/>
      <c r="DSS116" s="1555"/>
      <c r="DST116" s="1555"/>
      <c r="DSU116" s="1555"/>
      <c r="DSV116" s="1555"/>
      <c r="DSW116" s="1555"/>
      <c r="DSX116" s="1556"/>
      <c r="DSY116" s="1610"/>
      <c r="DSZ116" s="1611"/>
      <c r="DTA116" s="1611"/>
      <c r="DTB116" s="1611"/>
      <c r="DTC116" s="1611"/>
      <c r="DTD116" s="1611"/>
      <c r="DTE116" s="1611"/>
      <c r="DTF116" s="1611"/>
      <c r="DTG116" s="1611"/>
      <c r="DTH116" s="1612"/>
      <c r="DTI116" s="1551"/>
      <c r="DTJ116" s="1551"/>
      <c r="DTK116" s="1551"/>
      <c r="DTL116" s="1551"/>
      <c r="DTM116" s="1551"/>
      <c r="DTN116" s="1551"/>
      <c r="DTO116" s="1551"/>
      <c r="DTP116" s="1551"/>
      <c r="DTQ116" s="1551"/>
      <c r="DTR116" s="1551"/>
      <c r="DTS116" s="1551"/>
      <c r="DTT116" s="1551"/>
      <c r="DTU116" s="314"/>
      <c r="DTV116" s="1718"/>
      <c r="DTW116" s="1719"/>
      <c r="DTX116" s="1719"/>
      <c r="DTY116" s="1720"/>
      <c r="DTZ116" s="311"/>
      <c r="DUA116" s="1674"/>
      <c r="DUB116" s="1674"/>
      <c r="DUC116" s="1674"/>
      <c r="DUD116" s="246"/>
      <c r="DUF116" s="252"/>
      <c r="DUW116" s="250"/>
      <c r="DUZ116" s="247"/>
      <c r="DVC116" s="252"/>
      <c r="DVN116" s="512"/>
      <c r="DVS116" s="514"/>
      <c r="DWD116" s="512"/>
      <c r="DWE116" s="1133"/>
      <c r="DWF116" s="1133"/>
      <c r="DWG116" s="1133"/>
      <c r="DWH116" s="1133"/>
      <c r="DWI116" s="514"/>
      <c r="DWJ116" s="1133"/>
      <c r="DWK116" s="1133"/>
      <c r="DWL116" s="1133"/>
      <c r="DWM116" s="1133"/>
      <c r="DWN116" s="1133"/>
      <c r="DWO116" s="1133"/>
      <c r="DWP116" s="1133"/>
      <c r="DWQ116" s="1133"/>
      <c r="DWR116" s="1133"/>
      <c r="DWS116" s="1133"/>
      <c r="DWT116" s="512"/>
      <c r="DWU116" s="1133"/>
      <c r="DWV116" s="1133"/>
      <c r="DWW116" s="1133"/>
      <c r="DWX116" s="1133"/>
      <c r="DWY116" s="514"/>
      <c r="DWZ116" s="1133"/>
      <c r="DXA116" s="1133"/>
      <c r="DXB116" s="1133"/>
      <c r="DXC116" s="1133"/>
      <c r="DXD116" s="1133"/>
      <c r="DXE116" s="1133"/>
      <c r="DXF116" s="1133"/>
      <c r="DXG116" s="1133"/>
      <c r="DXH116" s="1133"/>
      <c r="DXI116" s="1133"/>
      <c r="DXJ116" s="512"/>
      <c r="DXK116" s="1133"/>
      <c r="DXL116" s="1133"/>
      <c r="DXM116" s="1133"/>
      <c r="DXN116" s="1133"/>
      <c r="DXO116" s="514"/>
      <c r="DXP116" s="1133"/>
      <c r="DXQ116" s="1133"/>
      <c r="DXR116" s="1133"/>
      <c r="DXS116" s="1133"/>
      <c r="DXT116" s="1133"/>
      <c r="DXU116" s="1133"/>
      <c r="DXV116" s="1133"/>
      <c r="DXW116" s="1133"/>
      <c r="DXX116" s="1133"/>
      <c r="DXY116" s="1133"/>
      <c r="DXZ116" s="512"/>
      <c r="DYA116" s="1133"/>
      <c r="DYB116" s="1133"/>
      <c r="DYC116" s="1133"/>
      <c r="DYD116" s="1133"/>
      <c r="DYE116" s="514"/>
      <c r="DYF116" s="1133"/>
      <c r="DYG116" s="1133"/>
      <c r="DYH116" s="1133"/>
      <c r="DYI116" s="1133"/>
      <c r="DYJ116" s="1133"/>
      <c r="DYK116" s="1133"/>
      <c r="DYL116" s="250"/>
      <c r="DYM116" s="1133"/>
      <c r="DYN116" s="1133"/>
      <c r="DYO116" s="1133"/>
      <c r="DYP116" s="1133"/>
      <c r="DYQ116" s="1133"/>
      <c r="DYR116" s="250"/>
      <c r="DYS116" s="1133"/>
      <c r="DYT116" s="1133"/>
      <c r="DYU116" s="1133"/>
      <c r="DYV116" s="1133"/>
      <c r="DYW116" s="1133"/>
      <c r="DYX116" s="1133"/>
      <c r="DYY116" s="252"/>
      <c r="DZC116" s="512"/>
      <c r="DZD116" s="1133"/>
      <c r="DZE116" s="1133"/>
      <c r="DZF116" s="250"/>
      <c r="DZG116" s="1133"/>
      <c r="DZH116" s="1133"/>
      <c r="DZI116" s="1133"/>
      <c r="DZJ116" s="1133"/>
      <c r="DZK116" s="252"/>
      <c r="EAA116" s="252"/>
      <c r="EAF116" s="1133"/>
      <c r="EAG116" s="514"/>
      <c r="EAH116" s="1133"/>
      <c r="EAI116" s="1133"/>
      <c r="EAJ116" s="1133"/>
      <c r="EAK116" s="1133"/>
      <c r="EAL116" s="1133"/>
      <c r="EAM116" s="1133"/>
      <c r="EAN116" s="1133"/>
      <c r="EAO116" s="1133"/>
      <c r="EAP116" s="1133"/>
      <c r="EAQ116" s="252"/>
      <c r="EAR116" s="1133"/>
      <c r="EAS116" s="1133"/>
      <c r="EAT116" s="1133"/>
      <c r="EAU116" s="1133"/>
      <c r="EAV116" s="250"/>
      <c r="EBG116" s="252"/>
      <c r="EBL116" s="1133"/>
      <c r="EBM116" s="514"/>
      <c r="EBT116" s="235"/>
      <c r="EBU116" s="235"/>
      <c r="EBV116" s="235"/>
      <c r="EBW116" s="238"/>
      <c r="EBX116" s="235"/>
      <c r="EBY116" s="235"/>
      <c r="EBZ116" s="235"/>
      <c r="ECA116" s="235"/>
      <c r="ECB116" s="235"/>
      <c r="ECC116" s="289"/>
      <c r="ECD116" s="289"/>
      <c r="ECE116" s="289"/>
      <c r="ECF116" s="289"/>
      <c r="ECG116" s="290"/>
      <c r="ECH116" s="1124"/>
      <c r="ECI116" s="1124"/>
      <c r="ECJ116" s="1132"/>
      <c r="ECK116" s="1132"/>
      <c r="ECL116" s="1132"/>
      <c r="ECM116" s="236"/>
      <c r="ECN116" s="1124"/>
      <c r="ECO116" s="1124"/>
      <c r="ECP116" s="1124"/>
      <c r="ECQ116" s="412"/>
      <c r="ECR116" s="1124"/>
      <c r="ECS116" s="1124"/>
      <c r="ECT116" s="1124"/>
      <c r="ECU116" s="1124"/>
      <c r="ECV116" s="1124"/>
      <c r="ECW116" s="238"/>
      <c r="ECX116" s="1124"/>
      <c r="ECY116" s="1124"/>
      <c r="ECZ116" s="238"/>
      <c r="EDA116" s="1124"/>
      <c r="EDB116" s="1124"/>
      <c r="EDC116" s="1124"/>
      <c r="EDD116" s="804"/>
      <c r="EDE116" s="1132"/>
      <c r="EDF116" s="235"/>
      <c r="EDG116" s="235"/>
      <c r="EDH116" s="1195"/>
      <c r="EDI116" s="1195"/>
      <c r="EDJ116" s="1195"/>
      <c r="EDK116" s="1195"/>
      <c r="EDL116" s="1195"/>
      <c r="EDM116" s="1195"/>
      <c r="EDN116" s="1195"/>
      <c r="EDO116" s="1195"/>
      <c r="EDP116" s="1195"/>
      <c r="EDQ116" s="1195"/>
      <c r="EDR116" s="1133"/>
      <c r="EDS116" s="1133"/>
      <c r="EDT116" s="250"/>
      <c r="EDY116" s="252"/>
      <c r="EEI116" s="250"/>
      <c r="EEO116" s="252"/>
      <c r="EFF116" s="252"/>
      <c r="EFR116" s="250"/>
      <c r="EGI116" s="250"/>
      <c r="EGO116" s="252"/>
      <c r="EGY116" s="252"/>
      <c r="EHD116" s="250"/>
      <c r="EHH116" s="235"/>
      <c r="EHI116" s="235"/>
      <c r="EHJ116" s="235"/>
      <c r="EHK116" s="235"/>
      <c r="EHL116" s="235"/>
      <c r="EHM116" s="235"/>
      <c r="EHN116" s="235"/>
      <c r="EHO116" s="238"/>
      <c r="EHP116" s="235"/>
      <c r="EHQ116" s="235"/>
      <c r="EHR116" s="235"/>
      <c r="EHS116" s="235"/>
      <c r="EHT116" s="235"/>
      <c r="EHU116" s="289"/>
      <c r="EHV116" s="289"/>
      <c r="EHW116" s="289"/>
      <c r="EHX116" s="289"/>
      <c r="EHY116" s="290"/>
      <c r="EHZ116" s="235"/>
      <c r="EIA116" s="235"/>
      <c r="EIB116" s="1132"/>
      <c r="EIC116" s="1132"/>
      <c r="EID116" s="1132"/>
      <c r="EIE116" s="236"/>
      <c r="EIF116" s="235"/>
      <c r="EIG116" s="235"/>
      <c r="EIH116" s="235"/>
      <c r="EII116" s="412"/>
      <c r="EIJ116" s="235"/>
      <c r="EIK116" s="235"/>
      <c r="EIL116" s="235"/>
      <c r="EIM116" s="235"/>
      <c r="EIN116" s="235"/>
      <c r="EIO116" s="238"/>
      <c r="EIP116" s="235"/>
      <c r="EIQ116" s="235"/>
      <c r="EIR116" s="238"/>
      <c r="EIS116" s="235"/>
      <c r="EIT116" s="235"/>
      <c r="EIU116" s="235"/>
      <c r="EIV116" s="236"/>
      <c r="EIW116" s="235"/>
      <c r="EIX116" s="235"/>
      <c r="EIY116" s="235"/>
      <c r="EIZ116" s="235"/>
      <c r="EJA116" s="238"/>
      <c r="EJB116" s="235"/>
      <c r="EJC116" s="235"/>
      <c r="EJD116" s="235"/>
      <c r="EJE116" s="235"/>
      <c r="EJF116" s="235"/>
      <c r="EJG116" s="235"/>
      <c r="EJH116" s="235"/>
      <c r="EJI116" s="1195"/>
      <c r="EJJ116" s="1195"/>
      <c r="EJK116" s="1195"/>
      <c r="EJL116" s="1194"/>
      <c r="EJM116" s="235"/>
      <c r="EJN116" s="235"/>
      <c r="EJO116" s="235"/>
      <c r="EJP116" s="1195"/>
      <c r="EJQ116" s="1193"/>
      <c r="EJR116" s="235"/>
      <c r="EJS116" s="235"/>
      <c r="EJT116" s="235"/>
      <c r="EJU116" s="235"/>
      <c r="EJV116" s="235"/>
      <c r="EJW116" s="1195"/>
      <c r="EJX116" s="1195"/>
      <c r="EJY116" s="1195"/>
      <c r="EJZ116" s="1133"/>
      <c r="EKA116" s="250"/>
      <c r="EKD116" s="247"/>
      <c r="EKG116" s="252"/>
      <c r="EKX116" s="252"/>
      <c r="ELA116" s="245"/>
      <c r="ELB116" s="1674"/>
      <c r="ELC116" s="1674"/>
      <c r="ELD116" s="1674"/>
      <c r="ELE116" s="311"/>
      <c r="ELF116" s="1718"/>
      <c r="ELG116" s="1719"/>
      <c r="ELH116" s="1719"/>
      <c r="ELI116" s="1720"/>
      <c r="ELJ116" s="315"/>
      <c r="ELK116" s="1608"/>
      <c r="ELL116" s="1551"/>
      <c r="ELM116" s="1551"/>
      <c r="ELN116" s="1551"/>
      <c r="ELO116" s="1551"/>
      <c r="ELP116" s="1551"/>
      <c r="ELQ116" s="1551"/>
      <c r="ELR116" s="1551"/>
      <c r="ELS116" s="1551"/>
      <c r="ELT116" s="1551"/>
      <c r="ELU116" s="1551"/>
      <c r="ELV116" s="1609"/>
      <c r="ELW116" s="1610"/>
      <c r="ELX116" s="1611"/>
      <c r="ELY116" s="1611"/>
      <c r="ELZ116" s="1611"/>
      <c r="EMA116" s="1611"/>
      <c r="EMB116" s="1611"/>
      <c r="EMC116" s="1611"/>
      <c r="EMD116" s="1611"/>
      <c r="EME116" s="1611"/>
      <c r="EMF116" s="1612"/>
      <c r="EMG116" s="1554"/>
      <c r="EMH116" s="1555"/>
      <c r="EMI116" s="1555"/>
      <c r="EMJ116" s="1555"/>
      <c r="EMK116" s="1555"/>
      <c r="EML116" s="1555"/>
      <c r="EMM116" s="1555"/>
      <c r="EMN116" s="1555"/>
      <c r="EMO116" s="1555"/>
      <c r="EMP116" s="1555"/>
      <c r="EMQ116" s="1555"/>
      <c r="EMR116" s="1555"/>
      <c r="EMS116" s="1555"/>
      <c r="EMT116" s="1555"/>
      <c r="EMU116" s="1555"/>
      <c r="EMV116" s="1560"/>
      <c r="EMW116" s="1554"/>
      <c r="EMX116" s="1555"/>
      <c r="EMY116" s="1555"/>
      <c r="EMZ116" s="1555"/>
      <c r="ENA116" s="1555"/>
      <c r="ENB116" s="1555"/>
      <c r="ENC116" s="1555"/>
      <c r="END116" s="1555"/>
      <c r="ENE116" s="1555"/>
      <c r="ENF116" s="1555"/>
      <c r="ENG116" s="1555"/>
      <c r="ENH116" s="1555"/>
      <c r="ENI116" s="1555"/>
      <c r="ENJ116" s="1555"/>
      <c r="ENK116" s="1555"/>
      <c r="ENL116" s="1560"/>
      <c r="ENM116" s="1588"/>
      <c r="ENN116" s="1589"/>
      <c r="ENO116" s="1589"/>
      <c r="ENP116" s="1589"/>
      <c r="ENQ116" s="1589"/>
      <c r="ENR116" s="1589"/>
      <c r="ENS116" s="1589"/>
      <c r="ENT116" s="1589"/>
      <c r="ENU116" s="1589"/>
      <c r="ENV116" s="1589"/>
      <c r="ENW116" s="1589"/>
      <c r="ENX116" s="1589"/>
      <c r="ENY116" s="1589"/>
      <c r="ENZ116" s="1589"/>
      <c r="EOA116" s="1589"/>
      <c r="EOB116" s="1589"/>
      <c r="EOC116" s="1589"/>
      <c r="EOD116" s="1589"/>
      <c r="EOE116" s="1589"/>
      <c r="EOF116" s="1589"/>
      <c r="EOG116" s="1589"/>
      <c r="EOH116" s="1590"/>
      <c r="EOI116" s="1554"/>
      <c r="EOJ116" s="1555"/>
      <c r="EOK116" s="1555"/>
      <c r="EOL116" s="1555"/>
      <c r="EOM116" s="1555"/>
      <c r="EON116" s="1555"/>
      <c r="EOO116" s="1555"/>
      <c r="EOP116" s="1555"/>
      <c r="EOQ116" s="1555"/>
      <c r="EOR116" s="1555"/>
      <c r="EOS116" s="1555"/>
      <c r="EOT116" s="1555"/>
      <c r="EOU116" s="1555"/>
      <c r="EOV116" s="1555"/>
      <c r="EOW116" s="1555"/>
      <c r="EOX116" s="1556"/>
      <c r="EOY116" s="1554"/>
      <c r="EOZ116" s="1555"/>
      <c r="EPA116" s="1555"/>
      <c r="EPB116" s="1555"/>
      <c r="EPC116" s="1555"/>
      <c r="EPD116" s="1555"/>
      <c r="EPE116" s="1555"/>
      <c r="EPF116" s="1555"/>
      <c r="EPG116" s="1555"/>
      <c r="EPH116" s="1555"/>
      <c r="EPI116" s="1555"/>
      <c r="EPJ116" s="1555"/>
      <c r="EPK116" s="1555"/>
      <c r="EPL116" s="1555"/>
      <c r="EPM116" s="1555"/>
      <c r="EPN116" s="1556"/>
      <c r="EPO116" s="1554"/>
      <c r="EPP116" s="1555"/>
      <c r="EPQ116" s="1555"/>
      <c r="EPR116" s="1555"/>
      <c r="EPS116" s="1555"/>
      <c r="EPT116" s="1555"/>
      <c r="EPU116" s="1555"/>
      <c r="EPV116" s="1555"/>
      <c r="EPW116" s="1555"/>
      <c r="EPX116" s="1555"/>
      <c r="EPY116" s="1555"/>
      <c r="EPZ116" s="1555"/>
      <c r="EQA116" s="1555"/>
      <c r="EQB116" s="1555"/>
      <c r="EQC116" s="1555"/>
      <c r="EQD116" s="1560"/>
      <c r="EQE116" s="1588"/>
      <c r="EQF116" s="1589"/>
      <c r="EQG116" s="1589"/>
      <c r="EQH116" s="1589"/>
      <c r="EQI116" s="1589"/>
      <c r="EQJ116" s="1589"/>
      <c r="EQK116" s="1589"/>
      <c r="EQL116" s="1589"/>
      <c r="EQM116" s="1589"/>
      <c r="EQN116" s="1589"/>
      <c r="EQO116" s="1589"/>
      <c r="EQP116" s="1589"/>
      <c r="EQQ116" s="1589"/>
      <c r="EQR116" s="1589"/>
      <c r="EQS116" s="1589"/>
      <c r="EQT116" s="1589"/>
      <c r="EQU116" s="1589"/>
      <c r="EQV116" s="1589"/>
      <c r="EQW116" s="1589"/>
      <c r="EQX116" s="1589"/>
      <c r="EQY116" s="1589"/>
      <c r="EQZ116" s="1590"/>
      <c r="ERA116" s="1554"/>
      <c r="ERB116" s="1555"/>
      <c r="ERC116" s="1555"/>
      <c r="ERD116" s="1555"/>
      <c r="ERE116" s="1555"/>
      <c r="ERF116" s="1555"/>
      <c r="ERG116" s="1555"/>
      <c r="ERH116" s="1555"/>
      <c r="ERI116" s="1555"/>
      <c r="ERJ116" s="1555"/>
      <c r="ERK116" s="1555"/>
      <c r="ERL116" s="1555"/>
      <c r="ERM116" s="1555"/>
      <c r="ERN116" s="1555"/>
      <c r="ERO116" s="1555"/>
      <c r="ERP116" s="1556"/>
      <c r="ERQ116" s="1610"/>
      <c r="ERR116" s="1611"/>
      <c r="ERS116" s="1611"/>
      <c r="ERT116" s="1611"/>
      <c r="ERU116" s="1611"/>
      <c r="ERV116" s="1611"/>
      <c r="ERW116" s="1611"/>
      <c r="ERX116" s="1611"/>
      <c r="ERY116" s="1611"/>
      <c r="ERZ116" s="1612"/>
      <c r="ESA116" s="1608"/>
      <c r="ESB116" s="1551"/>
      <c r="ESC116" s="1551"/>
      <c r="ESD116" s="1551"/>
      <c r="ESE116" s="1551"/>
      <c r="ESF116" s="1551"/>
      <c r="ESG116" s="1551"/>
      <c r="ESH116" s="1551"/>
      <c r="ESI116" s="1551"/>
      <c r="ESJ116" s="1551"/>
      <c r="ESK116" s="1551"/>
      <c r="ESL116" s="1551"/>
      <c r="ESM116" s="1642"/>
      <c r="ESN116" s="1643"/>
      <c r="ESO116" s="1643"/>
      <c r="ESP116" s="1643"/>
      <c r="ESQ116" s="1643"/>
      <c r="ESR116" s="1644"/>
      <c r="ETA116" s="1518"/>
      <c r="ETB116" s="1518"/>
      <c r="ETC116" s="1518"/>
      <c r="ETD116" s="1518"/>
      <c r="ETE116" s="1518"/>
      <c r="ETF116" s="1518"/>
    </row>
    <row r="117" spans="1:3906" s="241" customFormat="1" ht="15" customHeight="1" thickBot="1">
      <c r="B117" s="1518"/>
      <c r="C117" s="1518"/>
      <c r="D117" s="1518"/>
      <c r="E117" s="1518"/>
      <c r="F117" s="1518"/>
      <c r="G117" s="1518"/>
      <c r="I117" s="1642"/>
      <c r="J117" s="1643"/>
      <c r="K117" s="1643"/>
      <c r="L117" s="1643"/>
      <c r="M117" s="1643"/>
      <c r="N117" s="1644"/>
      <c r="O117" s="1551"/>
      <c r="P117" s="1551"/>
      <c r="Q117" s="1551"/>
      <c r="R117" s="1551"/>
      <c r="S117" s="1551"/>
      <c r="T117" s="1551"/>
      <c r="U117" s="1551"/>
      <c r="V117" s="1551"/>
      <c r="W117" s="1551"/>
      <c r="X117" s="1551"/>
      <c r="Y117" s="1551"/>
      <c r="Z117" s="1700"/>
      <c r="AA117" s="1701"/>
      <c r="AB117" s="1611"/>
      <c r="AC117" s="1611"/>
      <c r="AD117" s="1611"/>
      <c r="AE117" s="1611"/>
      <c r="AF117" s="1611"/>
      <c r="AG117" s="1611"/>
      <c r="AH117" s="1611"/>
      <c r="AI117" s="1611"/>
      <c r="AJ117" s="1612"/>
      <c r="AK117" s="1554"/>
      <c r="AL117" s="1555"/>
      <c r="AM117" s="1555"/>
      <c r="AN117" s="1555"/>
      <c r="AO117" s="1555"/>
      <c r="AP117" s="1555"/>
      <c r="AQ117" s="1555"/>
      <c r="AR117" s="1555"/>
      <c r="AS117" s="1555"/>
      <c r="AT117" s="1555"/>
      <c r="AU117" s="1555"/>
      <c r="AV117" s="1555"/>
      <c r="AW117" s="1555"/>
      <c r="AX117" s="1555"/>
      <c r="AY117" s="1555"/>
      <c r="AZ117" s="1560"/>
      <c r="BA117" s="1588"/>
      <c r="BB117" s="1589"/>
      <c r="BC117" s="1589"/>
      <c r="BD117" s="1589"/>
      <c r="BE117" s="1589"/>
      <c r="BF117" s="1589"/>
      <c r="BG117" s="1589"/>
      <c r="BH117" s="1589"/>
      <c r="BI117" s="1589"/>
      <c r="BJ117" s="1589"/>
      <c r="BK117" s="1589"/>
      <c r="BL117" s="1589"/>
      <c r="BM117" s="1589"/>
      <c r="BN117" s="1589"/>
      <c r="BO117" s="1589"/>
      <c r="BP117" s="1589"/>
      <c r="BQ117" s="1589"/>
      <c r="BR117" s="1589"/>
      <c r="BS117" s="1589"/>
      <c r="BT117" s="1589"/>
      <c r="BU117" s="1589"/>
      <c r="BV117" s="1590"/>
      <c r="BW117" s="1554"/>
      <c r="BX117" s="1555"/>
      <c r="BY117" s="1555"/>
      <c r="BZ117" s="1555"/>
      <c r="CA117" s="1555"/>
      <c r="CB117" s="1555"/>
      <c r="CC117" s="1555"/>
      <c r="CD117" s="1555"/>
      <c r="CE117" s="1555"/>
      <c r="CF117" s="1555"/>
      <c r="CG117" s="1555"/>
      <c r="CH117" s="1555"/>
      <c r="CI117" s="1555"/>
      <c r="CJ117" s="1555"/>
      <c r="CK117" s="1555"/>
      <c r="CL117" s="1560"/>
      <c r="CM117" s="1588"/>
      <c r="CN117" s="1589"/>
      <c r="CO117" s="1589"/>
      <c r="CP117" s="1589"/>
      <c r="CQ117" s="1589"/>
      <c r="CR117" s="1589"/>
      <c r="CS117" s="1589"/>
      <c r="CT117" s="1589"/>
      <c r="CU117" s="1589"/>
      <c r="CV117" s="1589"/>
      <c r="CW117" s="1589"/>
      <c r="CX117" s="1589"/>
      <c r="CY117" s="1589"/>
      <c r="CZ117" s="1589"/>
      <c r="DA117" s="1589"/>
      <c r="DB117" s="1589"/>
      <c r="DC117" s="1589"/>
      <c r="DD117" s="1589"/>
      <c r="DE117" s="1589"/>
      <c r="DF117" s="1589"/>
      <c r="DG117" s="1589"/>
      <c r="DH117" s="1590"/>
      <c r="DI117" s="1554"/>
      <c r="DJ117" s="1555"/>
      <c r="DK117" s="1555"/>
      <c r="DL117" s="1555"/>
      <c r="DM117" s="1555"/>
      <c r="DN117" s="1555"/>
      <c r="DO117" s="1555"/>
      <c r="DP117" s="1555"/>
      <c r="DQ117" s="1555"/>
      <c r="DR117" s="1555"/>
      <c r="DS117" s="1555"/>
      <c r="DT117" s="1555"/>
      <c r="DU117" s="1555"/>
      <c r="DV117" s="1555"/>
      <c r="DW117" s="1555"/>
      <c r="DX117" s="1556"/>
      <c r="DY117" s="1554"/>
      <c r="DZ117" s="1555"/>
      <c r="EA117" s="1555"/>
      <c r="EB117" s="1555"/>
      <c r="EC117" s="1555"/>
      <c r="ED117" s="1555"/>
      <c r="EE117" s="1555"/>
      <c r="EF117" s="1555"/>
      <c r="EG117" s="1555"/>
      <c r="EH117" s="1555"/>
      <c r="EI117" s="1555"/>
      <c r="EJ117" s="1555"/>
      <c r="EK117" s="1555"/>
      <c r="EL117" s="1555"/>
      <c r="EM117" s="1555"/>
      <c r="EN117" s="1560"/>
      <c r="EO117" s="1588"/>
      <c r="EP117" s="1589"/>
      <c r="EQ117" s="1589"/>
      <c r="ER117" s="1589"/>
      <c r="ES117" s="1589"/>
      <c r="ET117" s="1589"/>
      <c r="EU117" s="1589"/>
      <c r="EV117" s="1589"/>
      <c r="EW117" s="1589"/>
      <c r="EX117" s="1589"/>
      <c r="EY117" s="1589"/>
      <c r="EZ117" s="1589"/>
      <c r="FA117" s="1589"/>
      <c r="FB117" s="1589"/>
      <c r="FC117" s="1589"/>
      <c r="FD117" s="1589"/>
      <c r="FE117" s="1589"/>
      <c r="FF117" s="1589"/>
      <c r="FG117" s="1589"/>
      <c r="FH117" s="1589"/>
      <c r="FI117" s="1589"/>
      <c r="FJ117" s="1590"/>
      <c r="FK117" s="1554"/>
      <c r="FL117" s="1555"/>
      <c r="FM117" s="1555"/>
      <c r="FN117" s="1555"/>
      <c r="FO117" s="1555"/>
      <c r="FP117" s="1555"/>
      <c r="FQ117" s="1555"/>
      <c r="FR117" s="1555"/>
      <c r="FS117" s="1555"/>
      <c r="FT117" s="1555"/>
      <c r="FU117" s="1555"/>
      <c r="FV117" s="1555"/>
      <c r="FW117" s="1555"/>
      <c r="FX117" s="1555"/>
      <c r="FY117" s="1555"/>
      <c r="FZ117" s="1556"/>
      <c r="GA117" s="1554"/>
      <c r="GB117" s="1555"/>
      <c r="GC117" s="1555"/>
      <c r="GD117" s="1555"/>
      <c r="GE117" s="1555"/>
      <c r="GF117" s="1555"/>
      <c r="GG117" s="1555"/>
      <c r="GH117" s="1555"/>
      <c r="GI117" s="1555"/>
      <c r="GJ117" s="1555"/>
      <c r="GK117" s="1555"/>
      <c r="GL117" s="1555"/>
      <c r="GM117" s="1555"/>
      <c r="GN117" s="1555"/>
      <c r="GO117" s="1555"/>
      <c r="GP117" s="1560"/>
      <c r="GQ117" s="1588"/>
      <c r="GR117" s="1589"/>
      <c r="GS117" s="1589"/>
      <c r="GT117" s="1589"/>
      <c r="GU117" s="1589"/>
      <c r="GV117" s="1589"/>
      <c r="GW117" s="1589"/>
      <c r="GX117" s="1589"/>
      <c r="GY117" s="1589"/>
      <c r="GZ117" s="1589"/>
      <c r="HA117" s="1589"/>
      <c r="HB117" s="1589"/>
      <c r="HC117" s="1589"/>
      <c r="HD117" s="1589"/>
      <c r="HE117" s="1589"/>
      <c r="HF117" s="1589"/>
      <c r="HG117" s="1589"/>
      <c r="HH117" s="1589"/>
      <c r="HI117" s="1589"/>
      <c r="HJ117" s="1589"/>
      <c r="HK117" s="1589"/>
      <c r="HL117" s="1590"/>
      <c r="HM117" s="1554"/>
      <c r="HN117" s="1555"/>
      <c r="HO117" s="1555"/>
      <c r="HP117" s="1555"/>
      <c r="HQ117" s="1555"/>
      <c r="HR117" s="1555"/>
      <c r="HS117" s="1555"/>
      <c r="HT117" s="1555"/>
      <c r="HU117" s="1555"/>
      <c r="HV117" s="1555"/>
      <c r="HW117" s="1555"/>
      <c r="HX117" s="1555"/>
      <c r="HY117" s="1555"/>
      <c r="HZ117" s="1555"/>
      <c r="IA117" s="1555"/>
      <c r="IB117" s="1556"/>
      <c r="IC117" s="1554"/>
      <c r="ID117" s="1555"/>
      <c r="IE117" s="1555"/>
      <c r="IF117" s="1555"/>
      <c r="IG117" s="1555"/>
      <c r="IH117" s="1555"/>
      <c r="II117" s="1555"/>
      <c r="IJ117" s="1555"/>
      <c r="IK117" s="1555"/>
      <c r="IL117" s="1555"/>
      <c r="IM117" s="1555"/>
      <c r="IN117" s="1555"/>
      <c r="IO117" s="1555"/>
      <c r="IP117" s="1555"/>
      <c r="IQ117" s="1555"/>
      <c r="IR117" s="1560"/>
      <c r="IS117" s="1588"/>
      <c r="IT117" s="1589"/>
      <c r="IU117" s="1589"/>
      <c r="IV117" s="1589"/>
      <c r="IW117" s="1589"/>
      <c r="IX117" s="1589"/>
      <c r="IY117" s="1589"/>
      <c r="IZ117" s="1589"/>
      <c r="JA117" s="1589"/>
      <c r="JB117" s="1589"/>
      <c r="JC117" s="1589"/>
      <c r="JD117" s="1589"/>
      <c r="JE117" s="1589"/>
      <c r="JF117" s="1589"/>
      <c r="JG117" s="1589"/>
      <c r="JH117" s="1589"/>
      <c r="JI117" s="1589"/>
      <c r="JJ117" s="1589"/>
      <c r="JK117" s="1589"/>
      <c r="JL117" s="1589"/>
      <c r="JM117" s="1589"/>
      <c r="JN117" s="1590"/>
      <c r="JO117" s="1554"/>
      <c r="JP117" s="1555"/>
      <c r="JQ117" s="1555"/>
      <c r="JR117" s="1555"/>
      <c r="JS117" s="1555"/>
      <c r="JT117" s="1555"/>
      <c r="JU117" s="1555"/>
      <c r="JV117" s="1555"/>
      <c r="JW117" s="1555"/>
      <c r="JX117" s="1555"/>
      <c r="JY117" s="1555"/>
      <c r="JZ117" s="1555"/>
      <c r="KA117" s="1555"/>
      <c r="KB117" s="1555"/>
      <c r="KC117" s="1555"/>
      <c r="KD117" s="1556"/>
      <c r="KE117" s="1554"/>
      <c r="KF117" s="1555"/>
      <c r="KG117" s="1555"/>
      <c r="KH117" s="1555"/>
      <c r="KI117" s="1555"/>
      <c r="KJ117" s="1555"/>
      <c r="KK117" s="1555"/>
      <c r="KL117" s="1555"/>
      <c r="KM117" s="1555"/>
      <c r="KN117" s="1555"/>
      <c r="KO117" s="1555"/>
      <c r="KP117" s="1555"/>
      <c r="KQ117" s="1555"/>
      <c r="KR117" s="1555"/>
      <c r="KS117" s="1555"/>
      <c r="KT117" s="1560"/>
      <c r="KU117" s="1588"/>
      <c r="KV117" s="1589"/>
      <c r="KW117" s="1589"/>
      <c r="KX117" s="1589"/>
      <c r="KY117" s="1589"/>
      <c r="KZ117" s="1589"/>
      <c r="LA117" s="1589"/>
      <c r="LB117" s="1589"/>
      <c r="LC117" s="1589"/>
      <c r="LD117" s="1589"/>
      <c r="LE117" s="1589"/>
      <c r="LF117" s="1589"/>
      <c r="LG117" s="1589"/>
      <c r="LH117" s="1589"/>
      <c r="LI117" s="1589"/>
      <c r="LJ117" s="1589"/>
      <c r="LK117" s="1589"/>
      <c r="LL117" s="1589"/>
      <c r="LM117" s="1589"/>
      <c r="LN117" s="1589"/>
      <c r="LO117" s="1589"/>
      <c r="LP117" s="1590"/>
      <c r="LQ117" s="1554"/>
      <c r="LR117" s="1555"/>
      <c r="LS117" s="1555"/>
      <c r="LT117" s="1555"/>
      <c r="LU117" s="1555"/>
      <c r="LV117" s="1555"/>
      <c r="LW117" s="1555"/>
      <c r="LX117" s="1555"/>
      <c r="LY117" s="1555"/>
      <c r="LZ117" s="1555"/>
      <c r="MA117" s="1555"/>
      <c r="MB117" s="1555"/>
      <c r="MC117" s="1555"/>
      <c r="MD117" s="1555"/>
      <c r="ME117" s="1555"/>
      <c r="MF117" s="1556"/>
      <c r="MG117" s="1554"/>
      <c r="MH117" s="1555"/>
      <c r="MI117" s="1555"/>
      <c r="MJ117" s="1555"/>
      <c r="MK117" s="1555"/>
      <c r="ML117" s="1555"/>
      <c r="MM117" s="1555"/>
      <c r="MN117" s="1555"/>
      <c r="MO117" s="1555"/>
      <c r="MP117" s="1555"/>
      <c r="MQ117" s="1555"/>
      <c r="MR117" s="1555"/>
      <c r="MS117" s="1555"/>
      <c r="MT117" s="1555"/>
      <c r="MU117" s="1555"/>
      <c r="MV117" s="1560"/>
      <c r="MW117" s="1588"/>
      <c r="MX117" s="1589"/>
      <c r="MY117" s="1589"/>
      <c r="MZ117" s="1589"/>
      <c r="NA117" s="1589"/>
      <c r="NB117" s="1589"/>
      <c r="NC117" s="1589"/>
      <c r="ND117" s="1589"/>
      <c r="NE117" s="1589"/>
      <c r="NF117" s="1589"/>
      <c r="NG117" s="1589"/>
      <c r="NH117" s="1589"/>
      <c r="NI117" s="1589"/>
      <c r="NJ117" s="1589"/>
      <c r="NK117" s="1589"/>
      <c r="NL117" s="1589"/>
      <c r="NM117" s="1589"/>
      <c r="NN117" s="1589"/>
      <c r="NO117" s="1589"/>
      <c r="NP117" s="1589"/>
      <c r="NQ117" s="1589"/>
      <c r="NR117" s="1590"/>
      <c r="NS117" s="1554"/>
      <c r="NT117" s="1555"/>
      <c r="NU117" s="1555"/>
      <c r="NV117" s="1555"/>
      <c r="NW117" s="1555"/>
      <c r="NX117" s="1555"/>
      <c r="NY117" s="1555"/>
      <c r="NZ117" s="1555"/>
      <c r="OA117" s="1555"/>
      <c r="OB117" s="1555"/>
      <c r="OC117" s="1555"/>
      <c r="OD117" s="1555"/>
      <c r="OE117" s="1555"/>
      <c r="OF117" s="1555"/>
      <c r="OG117" s="1555"/>
      <c r="OH117" s="1556"/>
      <c r="OI117" s="1588"/>
      <c r="OJ117" s="1589"/>
      <c r="OK117" s="1589"/>
      <c r="OL117" s="1589"/>
      <c r="OM117" s="1589"/>
      <c r="ON117" s="1589"/>
      <c r="OO117" s="1589"/>
      <c r="OP117" s="1589"/>
      <c r="OQ117" s="1589"/>
      <c r="OR117" s="1589"/>
      <c r="OS117" s="1589"/>
      <c r="OT117" s="1589"/>
      <c r="OU117" s="1589"/>
      <c r="OV117" s="1589"/>
      <c r="OW117" s="1589"/>
      <c r="OX117" s="1589"/>
      <c r="OY117" s="1589"/>
      <c r="OZ117" s="1589"/>
      <c r="PA117" s="1589"/>
      <c r="PB117" s="1589"/>
      <c r="PC117" s="1589"/>
      <c r="PD117" s="1590"/>
      <c r="PE117" s="1554"/>
      <c r="PF117" s="1555"/>
      <c r="PG117" s="1555"/>
      <c r="PH117" s="1555"/>
      <c r="PI117" s="1555"/>
      <c r="PJ117" s="1555"/>
      <c r="PK117" s="1555"/>
      <c r="PL117" s="1555"/>
      <c r="PM117" s="1555"/>
      <c r="PN117" s="1555"/>
      <c r="PO117" s="1555"/>
      <c r="PP117" s="1555"/>
      <c r="PQ117" s="1555"/>
      <c r="PR117" s="1555"/>
      <c r="PS117" s="1555"/>
      <c r="PT117" s="1560"/>
      <c r="PU117" s="1588"/>
      <c r="PV117" s="1589"/>
      <c r="PW117" s="1589"/>
      <c r="PX117" s="1589"/>
      <c r="PY117" s="1589"/>
      <c r="PZ117" s="1589"/>
      <c r="QA117" s="1589"/>
      <c r="QB117" s="1589"/>
      <c r="QC117" s="1589"/>
      <c r="QD117" s="1589"/>
      <c r="QE117" s="1589"/>
      <c r="QF117" s="1589"/>
      <c r="QG117" s="1589"/>
      <c r="QH117" s="1589"/>
      <c r="QI117" s="1589"/>
      <c r="QJ117" s="1589"/>
      <c r="QK117" s="1589"/>
      <c r="QL117" s="1589"/>
      <c r="QM117" s="1589"/>
      <c r="QN117" s="1589"/>
      <c r="QO117" s="1589"/>
      <c r="QP117" s="1590"/>
      <c r="QQ117" s="1554"/>
      <c r="QR117" s="1555"/>
      <c r="QS117" s="1555"/>
      <c r="QT117" s="1555"/>
      <c r="QU117" s="1555"/>
      <c r="QV117" s="1555"/>
      <c r="QW117" s="1555"/>
      <c r="QX117" s="1555"/>
      <c r="QY117" s="1555"/>
      <c r="QZ117" s="1555"/>
      <c r="RA117" s="1555"/>
      <c r="RB117" s="1555"/>
      <c r="RC117" s="1555"/>
      <c r="RD117" s="1555"/>
      <c r="RE117" s="1555"/>
      <c r="RF117" s="1556"/>
      <c r="RG117" s="1554"/>
      <c r="RH117" s="1555"/>
      <c r="RI117" s="1555"/>
      <c r="RJ117" s="1555"/>
      <c r="RK117" s="1555"/>
      <c r="RL117" s="1555"/>
      <c r="RM117" s="1555"/>
      <c r="RN117" s="1555"/>
      <c r="RO117" s="1555"/>
      <c r="RP117" s="1555"/>
      <c r="RQ117" s="1555"/>
      <c r="RR117" s="1555"/>
      <c r="RS117" s="1555"/>
      <c r="RT117" s="1555"/>
      <c r="RU117" s="1555"/>
      <c r="RV117" s="1560"/>
      <c r="RW117" s="1588"/>
      <c r="RX117" s="1589"/>
      <c r="RY117" s="1589"/>
      <c r="RZ117" s="1589"/>
      <c r="SA117" s="1589"/>
      <c r="SB117" s="1589"/>
      <c r="SC117" s="1589"/>
      <c r="SD117" s="1589"/>
      <c r="SE117" s="1589"/>
      <c r="SF117" s="1589"/>
      <c r="SG117" s="1589"/>
      <c r="SH117" s="1589"/>
      <c r="SI117" s="1589"/>
      <c r="SJ117" s="1589"/>
      <c r="SK117" s="1589"/>
      <c r="SL117" s="1589"/>
      <c r="SM117" s="1589"/>
      <c r="SN117" s="1589"/>
      <c r="SO117" s="1589"/>
      <c r="SP117" s="1589"/>
      <c r="SQ117" s="1589"/>
      <c r="SR117" s="1590"/>
      <c r="SS117" s="1554"/>
      <c r="ST117" s="1555"/>
      <c r="SU117" s="1555"/>
      <c r="SV117" s="1555"/>
      <c r="SW117" s="1555"/>
      <c r="SX117" s="1555"/>
      <c r="SY117" s="1555"/>
      <c r="SZ117" s="1555"/>
      <c r="TA117" s="1555"/>
      <c r="TB117" s="1555"/>
      <c r="TC117" s="1555"/>
      <c r="TD117" s="1555"/>
      <c r="TE117" s="1555"/>
      <c r="TF117" s="1555"/>
      <c r="TG117" s="1555"/>
      <c r="TH117" s="1556"/>
      <c r="TI117" s="1554"/>
      <c r="TJ117" s="1555"/>
      <c r="TK117" s="1555"/>
      <c r="TL117" s="1555"/>
      <c r="TM117" s="1555"/>
      <c r="TN117" s="1555"/>
      <c r="TO117" s="1555"/>
      <c r="TP117" s="1555"/>
      <c r="TQ117" s="1555"/>
      <c r="TR117" s="1555"/>
      <c r="TS117" s="1555"/>
      <c r="TT117" s="1555"/>
      <c r="TU117" s="1555"/>
      <c r="TV117" s="1555"/>
      <c r="TW117" s="1555"/>
      <c r="TX117" s="1560"/>
      <c r="TY117" s="1588"/>
      <c r="TZ117" s="1589"/>
      <c r="UA117" s="1589"/>
      <c r="UB117" s="1589"/>
      <c r="UC117" s="1589"/>
      <c r="UD117" s="1589"/>
      <c r="UE117" s="1589"/>
      <c r="UF117" s="1589"/>
      <c r="UG117" s="1589"/>
      <c r="UH117" s="1589"/>
      <c r="UI117" s="1589"/>
      <c r="UJ117" s="1589"/>
      <c r="UK117" s="1589"/>
      <c r="UL117" s="1589"/>
      <c r="UM117" s="1589"/>
      <c r="UN117" s="1589"/>
      <c r="UO117" s="1589"/>
      <c r="UP117" s="1589"/>
      <c r="UQ117" s="1589"/>
      <c r="UR117" s="1589"/>
      <c r="US117" s="1589"/>
      <c r="UT117" s="1590"/>
      <c r="UU117" s="1554"/>
      <c r="UV117" s="1555"/>
      <c r="UW117" s="1555"/>
      <c r="UX117" s="1555"/>
      <c r="UY117" s="1555"/>
      <c r="UZ117" s="1555"/>
      <c r="VA117" s="1555"/>
      <c r="VB117" s="1555"/>
      <c r="VC117" s="1555"/>
      <c r="VD117" s="1555"/>
      <c r="VE117" s="1555"/>
      <c r="VF117" s="1555"/>
      <c r="VG117" s="1555"/>
      <c r="VH117" s="1555"/>
      <c r="VI117" s="1555"/>
      <c r="VJ117" s="1556"/>
      <c r="VK117" s="1554"/>
      <c r="VL117" s="1555"/>
      <c r="VM117" s="1555"/>
      <c r="VN117" s="1555"/>
      <c r="VO117" s="1555"/>
      <c r="VP117" s="1555"/>
      <c r="VQ117" s="1555"/>
      <c r="VR117" s="1555"/>
      <c r="VS117" s="1555"/>
      <c r="VT117" s="1555"/>
      <c r="VU117" s="1555"/>
      <c r="VV117" s="1555"/>
      <c r="VW117" s="1555"/>
      <c r="VX117" s="1555"/>
      <c r="VY117" s="1555"/>
      <c r="VZ117" s="1560"/>
      <c r="WA117" s="1588"/>
      <c r="WB117" s="1589"/>
      <c r="WC117" s="1589"/>
      <c r="WD117" s="1589"/>
      <c r="WE117" s="1589"/>
      <c r="WF117" s="1589"/>
      <c r="WG117" s="1589"/>
      <c r="WH117" s="1589"/>
      <c r="WI117" s="1589"/>
      <c r="WJ117" s="1589"/>
      <c r="WK117" s="1589"/>
      <c r="WL117" s="1589"/>
      <c r="WM117" s="1589"/>
      <c r="WN117" s="1589"/>
      <c r="WO117" s="1589"/>
      <c r="WP117" s="1589"/>
      <c r="WQ117" s="1589"/>
      <c r="WR117" s="1589"/>
      <c r="WS117" s="1589"/>
      <c r="WT117" s="1589"/>
      <c r="WU117" s="1589"/>
      <c r="WV117" s="1590"/>
      <c r="WW117" s="1554"/>
      <c r="WX117" s="1555"/>
      <c r="WY117" s="1555"/>
      <c r="WZ117" s="1555"/>
      <c r="XA117" s="1555"/>
      <c r="XB117" s="1555"/>
      <c r="XC117" s="1555"/>
      <c r="XD117" s="1555"/>
      <c r="XE117" s="1555"/>
      <c r="XF117" s="1555"/>
      <c r="XG117" s="1555"/>
      <c r="XH117" s="1555"/>
      <c r="XI117" s="1555"/>
      <c r="XJ117" s="1555"/>
      <c r="XK117" s="1555"/>
      <c r="XL117" s="1556"/>
      <c r="XM117" s="1554"/>
      <c r="XN117" s="1555"/>
      <c r="XO117" s="1555"/>
      <c r="XP117" s="1555"/>
      <c r="XQ117" s="1555"/>
      <c r="XR117" s="1555"/>
      <c r="XS117" s="1555"/>
      <c r="XT117" s="1555"/>
      <c r="XU117" s="1555"/>
      <c r="XV117" s="1555"/>
      <c r="XW117" s="1555"/>
      <c r="XX117" s="1555"/>
      <c r="XY117" s="1555"/>
      <c r="XZ117" s="1555"/>
      <c r="YA117" s="1555"/>
      <c r="YB117" s="1560"/>
      <c r="YC117" s="1588"/>
      <c r="YD117" s="1589"/>
      <c r="YE117" s="1589"/>
      <c r="YF117" s="1589"/>
      <c r="YG117" s="1589"/>
      <c r="YH117" s="1589"/>
      <c r="YI117" s="1589"/>
      <c r="YJ117" s="1589"/>
      <c r="YK117" s="1589"/>
      <c r="YL117" s="1589"/>
      <c r="YM117" s="1589"/>
      <c r="YN117" s="1589"/>
      <c r="YO117" s="1589"/>
      <c r="YP117" s="1589"/>
      <c r="YQ117" s="1589"/>
      <c r="YR117" s="1589"/>
      <c r="YS117" s="1589"/>
      <c r="YT117" s="1589"/>
      <c r="YU117" s="1589"/>
      <c r="YV117" s="1589"/>
      <c r="YW117" s="1589"/>
      <c r="YX117" s="1590"/>
      <c r="YY117" s="1554"/>
      <c r="YZ117" s="1555"/>
      <c r="ZA117" s="1555"/>
      <c r="ZB117" s="1555"/>
      <c r="ZC117" s="1555"/>
      <c r="ZD117" s="1555"/>
      <c r="ZE117" s="1555"/>
      <c r="ZF117" s="1555"/>
      <c r="ZG117" s="1555"/>
      <c r="ZH117" s="1555"/>
      <c r="ZI117" s="1555"/>
      <c r="ZJ117" s="1555"/>
      <c r="ZK117" s="1555"/>
      <c r="ZL117" s="1555"/>
      <c r="ZM117" s="1555"/>
      <c r="ZN117" s="1556"/>
      <c r="ZO117" s="1554"/>
      <c r="ZP117" s="1555"/>
      <c r="ZQ117" s="1555"/>
      <c r="ZR117" s="1555"/>
      <c r="ZS117" s="1555"/>
      <c r="ZT117" s="1555"/>
      <c r="ZU117" s="1555"/>
      <c r="ZV117" s="1555"/>
      <c r="ZW117" s="1555"/>
      <c r="ZX117" s="1555"/>
      <c r="ZY117" s="1555"/>
      <c r="ZZ117" s="1555"/>
      <c r="AAA117" s="1555"/>
      <c r="AAB117" s="1555"/>
      <c r="AAC117" s="1555"/>
      <c r="AAD117" s="1560"/>
      <c r="AAE117" s="1588"/>
      <c r="AAF117" s="1589"/>
      <c r="AAG117" s="1589"/>
      <c r="AAH117" s="1589"/>
      <c r="AAI117" s="1589"/>
      <c r="AAJ117" s="1589"/>
      <c r="AAK117" s="1589"/>
      <c r="AAL117" s="1589"/>
      <c r="AAM117" s="1589"/>
      <c r="AAN117" s="1589"/>
      <c r="AAO117" s="1589"/>
      <c r="AAP117" s="1589"/>
      <c r="AAQ117" s="1589"/>
      <c r="AAR117" s="1589"/>
      <c r="AAS117" s="1589"/>
      <c r="AAT117" s="1589"/>
      <c r="AAU117" s="1589"/>
      <c r="AAV117" s="1589"/>
      <c r="AAW117" s="1589"/>
      <c r="AAX117" s="1589"/>
      <c r="AAY117" s="1589"/>
      <c r="AAZ117" s="1590"/>
      <c r="ABA117" s="1554"/>
      <c r="ABB117" s="1555"/>
      <c r="ABC117" s="1555"/>
      <c r="ABD117" s="1555"/>
      <c r="ABE117" s="1555"/>
      <c r="ABF117" s="1555"/>
      <c r="ABG117" s="1555"/>
      <c r="ABH117" s="1555"/>
      <c r="ABI117" s="1555"/>
      <c r="ABJ117" s="1555"/>
      <c r="ABK117" s="1555"/>
      <c r="ABL117" s="1555"/>
      <c r="ABM117" s="1555"/>
      <c r="ABN117" s="1555"/>
      <c r="ABO117" s="1555"/>
      <c r="ABP117" s="1556"/>
      <c r="ABQ117" s="1554"/>
      <c r="ABR117" s="1555"/>
      <c r="ABS117" s="1555"/>
      <c r="ABT117" s="1555"/>
      <c r="ABU117" s="1555"/>
      <c r="ABV117" s="1555"/>
      <c r="ABW117" s="1555"/>
      <c r="ABX117" s="1555"/>
      <c r="ABY117" s="1555"/>
      <c r="ABZ117" s="1555"/>
      <c r="ACA117" s="1555"/>
      <c r="ACB117" s="1555"/>
      <c r="ACC117" s="1555"/>
      <c r="ACD117" s="1555"/>
      <c r="ACE117" s="1555"/>
      <c r="ACF117" s="1560"/>
      <c r="ACG117" s="1588"/>
      <c r="ACH117" s="1589"/>
      <c r="ACI117" s="1589"/>
      <c r="ACJ117" s="1589"/>
      <c r="ACK117" s="1589"/>
      <c r="ACL117" s="1589"/>
      <c r="ACM117" s="1589"/>
      <c r="ACN117" s="1589"/>
      <c r="ACO117" s="1589"/>
      <c r="ACP117" s="1589"/>
      <c r="ACQ117" s="1589"/>
      <c r="ACR117" s="1589"/>
      <c r="ACS117" s="1589"/>
      <c r="ACT117" s="1589"/>
      <c r="ACU117" s="1589"/>
      <c r="ACV117" s="1589"/>
      <c r="ACW117" s="1589"/>
      <c r="ACX117" s="1589"/>
      <c r="ACY117" s="1589"/>
      <c r="ACZ117" s="1589"/>
      <c r="ADA117" s="1589"/>
      <c r="ADB117" s="1590"/>
      <c r="ADC117" s="1554"/>
      <c r="ADD117" s="1555"/>
      <c r="ADE117" s="1555"/>
      <c r="ADF117" s="1555"/>
      <c r="ADG117" s="1555"/>
      <c r="ADH117" s="1555"/>
      <c r="ADI117" s="1555"/>
      <c r="ADJ117" s="1555"/>
      <c r="ADK117" s="1555"/>
      <c r="ADL117" s="1555"/>
      <c r="ADM117" s="1555"/>
      <c r="ADN117" s="1555"/>
      <c r="ADO117" s="1555"/>
      <c r="ADP117" s="1555"/>
      <c r="ADQ117" s="1555"/>
      <c r="ADR117" s="1556"/>
      <c r="ADS117" s="1554"/>
      <c r="ADT117" s="1555"/>
      <c r="ADU117" s="1555"/>
      <c r="ADV117" s="1555"/>
      <c r="ADW117" s="1555"/>
      <c r="ADX117" s="1555"/>
      <c r="ADY117" s="1555"/>
      <c r="ADZ117" s="1555"/>
      <c r="AEA117" s="1555"/>
      <c r="AEB117" s="1555"/>
      <c r="AEC117" s="1555"/>
      <c r="AED117" s="1555"/>
      <c r="AEE117" s="1555"/>
      <c r="AEF117" s="1555"/>
      <c r="AEG117" s="1555"/>
      <c r="AEH117" s="1560"/>
      <c r="AEI117" s="1588"/>
      <c r="AEJ117" s="1589"/>
      <c r="AEK117" s="1589"/>
      <c r="AEL117" s="1589"/>
      <c r="AEM117" s="1589"/>
      <c r="AEN117" s="1589"/>
      <c r="AEO117" s="1589"/>
      <c r="AEP117" s="1589"/>
      <c r="AEQ117" s="1589"/>
      <c r="AER117" s="1589"/>
      <c r="AES117" s="1589"/>
      <c r="AET117" s="1589"/>
      <c r="AEU117" s="1589"/>
      <c r="AEV117" s="1589"/>
      <c r="AEW117" s="1589"/>
      <c r="AEX117" s="1589"/>
      <c r="AEY117" s="1589"/>
      <c r="AEZ117" s="1589"/>
      <c r="AFA117" s="1589"/>
      <c r="AFB117" s="1589"/>
      <c r="AFC117" s="1589"/>
      <c r="AFD117" s="1590"/>
      <c r="AFE117" s="1554"/>
      <c r="AFF117" s="1555"/>
      <c r="AFG117" s="1555"/>
      <c r="AFH117" s="1555"/>
      <c r="AFI117" s="1555"/>
      <c r="AFJ117" s="1555"/>
      <c r="AFK117" s="1555"/>
      <c r="AFL117" s="1555"/>
      <c r="AFM117" s="1555"/>
      <c r="AFN117" s="1555"/>
      <c r="AFO117" s="1555"/>
      <c r="AFP117" s="1555"/>
      <c r="AFQ117" s="1555"/>
      <c r="AFR117" s="1555"/>
      <c r="AFS117" s="1555"/>
      <c r="AFT117" s="1556"/>
      <c r="AFU117" s="1554"/>
      <c r="AFV117" s="1555"/>
      <c r="AFW117" s="1555"/>
      <c r="AFX117" s="1555"/>
      <c r="AFY117" s="1555"/>
      <c r="AFZ117" s="1555"/>
      <c r="AGA117" s="1555"/>
      <c r="AGB117" s="1555"/>
      <c r="AGC117" s="1555"/>
      <c r="AGD117" s="1555"/>
      <c r="AGE117" s="1555"/>
      <c r="AGF117" s="1555"/>
      <c r="AGG117" s="1555"/>
      <c r="AGH117" s="1555"/>
      <c r="AGI117" s="1555"/>
      <c r="AGJ117" s="1560"/>
      <c r="AGK117" s="1588"/>
      <c r="AGL117" s="1589"/>
      <c r="AGM117" s="1589"/>
      <c r="AGN117" s="1589"/>
      <c r="AGO117" s="1589"/>
      <c r="AGP117" s="1589"/>
      <c r="AGQ117" s="1589"/>
      <c r="AGR117" s="1589"/>
      <c r="AGS117" s="1589"/>
      <c r="AGT117" s="1589"/>
      <c r="AGU117" s="1589"/>
      <c r="AGV117" s="1589"/>
      <c r="AGW117" s="1589"/>
      <c r="AGX117" s="1589"/>
      <c r="AGY117" s="1589"/>
      <c r="AGZ117" s="1589"/>
      <c r="AHA117" s="1589"/>
      <c r="AHB117" s="1589"/>
      <c r="AHC117" s="1589"/>
      <c r="AHD117" s="1589"/>
      <c r="AHE117" s="1589"/>
      <c r="AHF117" s="1590"/>
      <c r="AHG117" s="1554"/>
      <c r="AHH117" s="1555"/>
      <c r="AHI117" s="1555"/>
      <c r="AHJ117" s="1555"/>
      <c r="AHK117" s="1555"/>
      <c r="AHL117" s="1555"/>
      <c r="AHM117" s="1555"/>
      <c r="AHN117" s="1555"/>
      <c r="AHO117" s="1555"/>
      <c r="AHP117" s="1555"/>
      <c r="AHQ117" s="1555"/>
      <c r="AHR117" s="1555"/>
      <c r="AHS117" s="1555"/>
      <c r="AHT117" s="1555"/>
      <c r="AHU117" s="1555"/>
      <c r="AHV117" s="1556"/>
      <c r="AHW117" s="1554"/>
      <c r="AHX117" s="1555"/>
      <c r="AHY117" s="1555"/>
      <c r="AHZ117" s="1555"/>
      <c r="AIA117" s="1555"/>
      <c r="AIB117" s="1555"/>
      <c r="AIC117" s="1555"/>
      <c r="AID117" s="1555"/>
      <c r="AIE117" s="1555"/>
      <c r="AIF117" s="1555"/>
      <c r="AIG117" s="1555"/>
      <c r="AIH117" s="1555"/>
      <c r="AII117" s="1555"/>
      <c r="AIJ117" s="1555"/>
      <c r="AIK117" s="1555"/>
      <c r="AIL117" s="1560"/>
      <c r="AIM117" s="1588"/>
      <c r="AIN117" s="1589"/>
      <c r="AIO117" s="1589"/>
      <c r="AIP117" s="1589"/>
      <c r="AIQ117" s="1589"/>
      <c r="AIR117" s="1589"/>
      <c r="AIS117" s="1589"/>
      <c r="AIT117" s="1589"/>
      <c r="AIU117" s="1589"/>
      <c r="AIV117" s="1589"/>
      <c r="AIW117" s="1589"/>
      <c r="AIX117" s="1589"/>
      <c r="AIY117" s="1589"/>
      <c r="AIZ117" s="1589"/>
      <c r="AJA117" s="1589"/>
      <c r="AJB117" s="1589"/>
      <c r="AJC117" s="1589"/>
      <c r="AJD117" s="1589"/>
      <c r="AJE117" s="1589"/>
      <c r="AJF117" s="1589"/>
      <c r="AJG117" s="1589"/>
      <c r="AJH117" s="1590"/>
      <c r="AJI117" s="1554"/>
      <c r="AJJ117" s="1555"/>
      <c r="AJK117" s="1555"/>
      <c r="AJL117" s="1555"/>
      <c r="AJM117" s="1555"/>
      <c r="AJN117" s="1555"/>
      <c r="AJO117" s="1555"/>
      <c r="AJP117" s="1555"/>
      <c r="AJQ117" s="1555"/>
      <c r="AJR117" s="1555"/>
      <c r="AJS117" s="1555"/>
      <c r="AJT117" s="1555"/>
      <c r="AJU117" s="1555"/>
      <c r="AJV117" s="1555"/>
      <c r="AJW117" s="1555"/>
      <c r="AJX117" s="1556"/>
      <c r="AJY117" s="1554"/>
      <c r="AJZ117" s="1555"/>
      <c r="AKA117" s="1555"/>
      <c r="AKB117" s="1555"/>
      <c r="AKC117" s="1555"/>
      <c r="AKD117" s="1555"/>
      <c r="AKE117" s="1555"/>
      <c r="AKF117" s="1555"/>
      <c r="AKG117" s="1555"/>
      <c r="AKH117" s="1555"/>
      <c r="AKI117" s="1555"/>
      <c r="AKJ117" s="1555"/>
      <c r="AKK117" s="1555"/>
      <c r="AKL117" s="1555"/>
      <c r="AKM117" s="1555"/>
      <c r="AKN117" s="1560"/>
      <c r="AKO117" s="1588"/>
      <c r="AKP117" s="1589"/>
      <c r="AKQ117" s="1589"/>
      <c r="AKR117" s="1589"/>
      <c r="AKS117" s="1589"/>
      <c r="AKT117" s="1589"/>
      <c r="AKU117" s="1589"/>
      <c r="AKV117" s="1589"/>
      <c r="AKW117" s="1589"/>
      <c r="AKX117" s="1589"/>
      <c r="AKY117" s="1589"/>
      <c r="AKZ117" s="1589"/>
      <c r="ALA117" s="1589"/>
      <c r="ALB117" s="1589"/>
      <c r="ALC117" s="1589"/>
      <c r="ALD117" s="1589"/>
      <c r="ALE117" s="1589"/>
      <c r="ALF117" s="1589"/>
      <c r="ALG117" s="1589"/>
      <c r="ALH117" s="1589"/>
      <c r="ALI117" s="1589"/>
      <c r="ALJ117" s="1590"/>
      <c r="ALK117" s="1554"/>
      <c r="ALL117" s="1555"/>
      <c r="ALM117" s="1555"/>
      <c r="ALN117" s="1555"/>
      <c r="ALO117" s="1555"/>
      <c r="ALP117" s="1555"/>
      <c r="ALQ117" s="1555"/>
      <c r="ALR117" s="1555"/>
      <c r="ALS117" s="1555"/>
      <c r="ALT117" s="1555"/>
      <c r="ALU117" s="1555"/>
      <c r="ALV117" s="1555"/>
      <c r="ALW117" s="1555"/>
      <c r="ALX117" s="1555"/>
      <c r="ALY117" s="1555"/>
      <c r="ALZ117" s="1556"/>
      <c r="AMA117" s="1554"/>
      <c r="AMB117" s="1555"/>
      <c r="AMC117" s="1555"/>
      <c r="AMD117" s="1555"/>
      <c r="AME117" s="1555"/>
      <c r="AMF117" s="1555"/>
      <c r="AMG117" s="1555"/>
      <c r="AMH117" s="1555"/>
      <c r="AMI117" s="1555"/>
      <c r="AMJ117" s="1555"/>
      <c r="AMK117" s="1555"/>
      <c r="AML117" s="1555"/>
      <c r="AMM117" s="1555"/>
      <c r="AMN117" s="1555"/>
      <c r="AMO117" s="1555"/>
      <c r="AMP117" s="1560"/>
      <c r="AMQ117" s="1588"/>
      <c r="AMR117" s="1589"/>
      <c r="AMS117" s="1589"/>
      <c r="AMT117" s="1589"/>
      <c r="AMU117" s="1589"/>
      <c r="AMV117" s="1589"/>
      <c r="AMW117" s="1589"/>
      <c r="AMX117" s="1589"/>
      <c r="AMY117" s="1589"/>
      <c r="AMZ117" s="1589"/>
      <c r="ANA117" s="1589"/>
      <c r="ANB117" s="1589"/>
      <c r="ANC117" s="1589"/>
      <c r="AND117" s="1589"/>
      <c r="ANE117" s="1589"/>
      <c r="ANF117" s="1589"/>
      <c r="ANG117" s="1589"/>
      <c r="ANH117" s="1589"/>
      <c r="ANI117" s="1589"/>
      <c r="ANJ117" s="1589"/>
      <c r="ANK117" s="1589"/>
      <c r="ANL117" s="1590"/>
      <c r="ANM117" s="1554"/>
      <c r="ANN117" s="1555"/>
      <c r="ANO117" s="1555"/>
      <c r="ANP117" s="1555"/>
      <c r="ANQ117" s="1555"/>
      <c r="ANR117" s="1555"/>
      <c r="ANS117" s="1555"/>
      <c r="ANT117" s="1555"/>
      <c r="ANU117" s="1555"/>
      <c r="ANV117" s="1555"/>
      <c r="ANW117" s="1555"/>
      <c r="ANX117" s="1555"/>
      <c r="ANY117" s="1555"/>
      <c r="ANZ117" s="1555"/>
      <c r="AOA117" s="1555"/>
      <c r="AOB117" s="1556"/>
      <c r="AOC117" s="1554"/>
      <c r="AOD117" s="1555"/>
      <c r="AOE117" s="1555"/>
      <c r="AOF117" s="1555"/>
      <c r="AOG117" s="1555"/>
      <c r="AOH117" s="1555"/>
      <c r="AOI117" s="1555"/>
      <c r="AOJ117" s="1555"/>
      <c r="AOK117" s="1555"/>
      <c r="AOL117" s="1555"/>
      <c r="AOM117" s="1555"/>
      <c r="AON117" s="1555"/>
      <c r="AOO117" s="1555"/>
      <c r="AOP117" s="1555"/>
      <c r="AOQ117" s="1555"/>
      <c r="AOR117" s="1560"/>
      <c r="AOS117" s="1588"/>
      <c r="AOT117" s="1589"/>
      <c r="AOU117" s="1589"/>
      <c r="AOV117" s="1589"/>
      <c r="AOW117" s="1589"/>
      <c r="AOX117" s="1589"/>
      <c r="AOY117" s="1589"/>
      <c r="AOZ117" s="1589"/>
      <c r="APA117" s="1589"/>
      <c r="APB117" s="1589"/>
      <c r="APC117" s="1589"/>
      <c r="APD117" s="1589"/>
      <c r="APE117" s="1589"/>
      <c r="APF117" s="1589"/>
      <c r="APG117" s="1589"/>
      <c r="APH117" s="1589"/>
      <c r="API117" s="1589"/>
      <c r="APJ117" s="1589"/>
      <c r="APK117" s="1589"/>
      <c r="APL117" s="1589"/>
      <c r="APM117" s="1589"/>
      <c r="APN117" s="1590"/>
      <c r="APO117" s="1554"/>
      <c r="APP117" s="1555"/>
      <c r="APQ117" s="1555"/>
      <c r="APR117" s="1555"/>
      <c r="APS117" s="1555"/>
      <c r="APT117" s="1555"/>
      <c r="APU117" s="1555"/>
      <c r="APV117" s="1555"/>
      <c r="APW117" s="1555"/>
      <c r="APX117" s="1555"/>
      <c r="APY117" s="1555"/>
      <c r="APZ117" s="1555"/>
      <c r="AQA117" s="1555"/>
      <c r="AQB117" s="1555"/>
      <c r="AQC117" s="1555"/>
      <c r="AQD117" s="1556"/>
      <c r="AQE117" s="1554"/>
      <c r="AQF117" s="1555"/>
      <c r="AQG117" s="1555"/>
      <c r="AQH117" s="1555"/>
      <c r="AQI117" s="1555"/>
      <c r="AQJ117" s="1555"/>
      <c r="AQK117" s="1555"/>
      <c r="AQL117" s="1555"/>
      <c r="AQM117" s="1555"/>
      <c r="AQN117" s="1555"/>
      <c r="AQO117" s="1555"/>
      <c r="AQP117" s="1555"/>
      <c r="AQQ117" s="1555"/>
      <c r="AQR117" s="1555"/>
      <c r="AQS117" s="1555"/>
      <c r="AQT117" s="1560"/>
      <c r="AQU117" s="1588"/>
      <c r="AQV117" s="1589"/>
      <c r="AQW117" s="1589"/>
      <c r="AQX117" s="1589"/>
      <c r="AQY117" s="1589"/>
      <c r="AQZ117" s="1589"/>
      <c r="ARA117" s="1589"/>
      <c r="ARB117" s="1589"/>
      <c r="ARC117" s="1589"/>
      <c r="ARD117" s="1589"/>
      <c r="ARE117" s="1589"/>
      <c r="ARF117" s="1589"/>
      <c r="ARG117" s="1589"/>
      <c r="ARH117" s="1589"/>
      <c r="ARI117" s="1589"/>
      <c r="ARJ117" s="1589"/>
      <c r="ARK117" s="1589"/>
      <c r="ARL117" s="1589"/>
      <c r="ARM117" s="1589"/>
      <c r="ARN117" s="1589"/>
      <c r="ARO117" s="1589"/>
      <c r="ARP117" s="1590"/>
      <c r="ARQ117" s="1554"/>
      <c r="ARR117" s="1555"/>
      <c r="ARS117" s="1555"/>
      <c r="ART117" s="1555"/>
      <c r="ARU117" s="1555"/>
      <c r="ARV117" s="1555"/>
      <c r="ARW117" s="1555"/>
      <c r="ARX117" s="1555"/>
      <c r="ARY117" s="1555"/>
      <c r="ARZ117" s="1555"/>
      <c r="ASA117" s="1555"/>
      <c r="ASB117" s="1555"/>
      <c r="ASC117" s="1555"/>
      <c r="ASD117" s="1555"/>
      <c r="ASE117" s="1555"/>
      <c r="ASF117" s="1556"/>
      <c r="ASG117" s="1554"/>
      <c r="ASH117" s="1555"/>
      <c r="ASI117" s="1555"/>
      <c r="ASJ117" s="1555"/>
      <c r="ASK117" s="1555"/>
      <c r="ASL117" s="1555"/>
      <c r="ASM117" s="1555"/>
      <c r="ASN117" s="1555"/>
      <c r="ASO117" s="1555"/>
      <c r="ASP117" s="1555"/>
      <c r="ASQ117" s="1555"/>
      <c r="ASR117" s="1555"/>
      <c r="ASS117" s="1555"/>
      <c r="AST117" s="1555"/>
      <c r="ASU117" s="1555"/>
      <c r="ASV117" s="1560"/>
      <c r="ASW117" s="1588"/>
      <c r="ASX117" s="1589"/>
      <c r="ASY117" s="1589"/>
      <c r="ASZ117" s="1589"/>
      <c r="ATA117" s="1589"/>
      <c r="ATB117" s="1589"/>
      <c r="ATC117" s="1589"/>
      <c r="ATD117" s="1589"/>
      <c r="ATE117" s="1589"/>
      <c r="ATF117" s="1589"/>
      <c r="ATG117" s="1589"/>
      <c r="ATH117" s="1589"/>
      <c r="ATI117" s="1589"/>
      <c r="ATJ117" s="1589"/>
      <c r="ATK117" s="1589"/>
      <c r="ATL117" s="1589"/>
      <c r="ATM117" s="1589"/>
      <c r="ATN117" s="1589"/>
      <c r="ATO117" s="1589"/>
      <c r="ATP117" s="1589"/>
      <c r="ATQ117" s="1589"/>
      <c r="ATR117" s="1590"/>
      <c r="ATS117" s="1554"/>
      <c r="ATT117" s="1555"/>
      <c r="ATU117" s="1555"/>
      <c r="ATV117" s="1555"/>
      <c r="ATW117" s="1555"/>
      <c r="ATX117" s="1555"/>
      <c r="ATY117" s="1555"/>
      <c r="ATZ117" s="1555"/>
      <c r="AUA117" s="1555"/>
      <c r="AUB117" s="1555"/>
      <c r="AUC117" s="1555"/>
      <c r="AUD117" s="1555"/>
      <c r="AUE117" s="1555"/>
      <c r="AUF117" s="1555"/>
      <c r="AUG117" s="1555"/>
      <c r="AUH117" s="1556"/>
      <c r="AUI117" s="1697"/>
      <c r="AUJ117" s="1698"/>
      <c r="AUK117" s="1698"/>
      <c r="AUL117" s="1698"/>
      <c r="AUM117" s="1698"/>
      <c r="AUN117" s="1698"/>
      <c r="AUO117" s="1698"/>
      <c r="AUP117" s="1698"/>
      <c r="AUQ117" s="1698"/>
      <c r="AUR117" s="1698"/>
      <c r="AUS117" s="1698"/>
      <c r="AUT117" s="1698"/>
      <c r="AUU117" s="1698"/>
      <c r="AUV117" s="1698"/>
      <c r="AUW117" s="1698"/>
      <c r="AUX117" s="1698"/>
      <c r="AUY117" s="1698"/>
      <c r="AUZ117" s="1698"/>
      <c r="AVA117" s="1698"/>
      <c r="AVB117" s="1698"/>
      <c r="AVC117" s="1698"/>
      <c r="AVD117" s="1590"/>
      <c r="AVE117" s="1554"/>
      <c r="AVF117" s="1555"/>
      <c r="AVG117" s="1555"/>
      <c r="AVH117" s="1555"/>
      <c r="AVI117" s="1555"/>
      <c r="AVJ117" s="1555"/>
      <c r="AVK117" s="1555"/>
      <c r="AVL117" s="1555"/>
      <c r="AVM117" s="1555"/>
      <c r="AVN117" s="1555"/>
      <c r="AVO117" s="1555"/>
      <c r="AVP117" s="1555"/>
      <c r="AVQ117" s="1555"/>
      <c r="AVR117" s="1555"/>
      <c r="AVS117" s="1555"/>
      <c r="AVT117" s="1556"/>
      <c r="AVU117" s="874"/>
      <c r="AVV117" s="875"/>
      <c r="AVW117" s="872"/>
      <c r="AVX117" s="872"/>
      <c r="AVY117" s="872"/>
      <c r="AVZ117" s="872"/>
      <c r="AWA117" s="872"/>
      <c r="AWB117" s="872"/>
      <c r="AWC117" s="872"/>
      <c r="AWD117" s="872"/>
      <c r="AWE117" s="1688"/>
      <c r="AWF117" s="1688"/>
      <c r="AWG117" s="1688"/>
      <c r="AWH117" s="1688"/>
      <c r="AWI117" s="1688"/>
      <c r="AWJ117" s="1688"/>
      <c r="AWK117" s="1688"/>
      <c r="AWL117" s="1688"/>
      <c r="AWM117" s="1688"/>
      <c r="AWN117" s="1688"/>
      <c r="AWO117" s="1688"/>
      <c r="AWP117" s="1688"/>
      <c r="AWQ117" s="872"/>
      <c r="AWR117" s="872"/>
      <c r="AWS117" s="872"/>
      <c r="AWT117" s="872"/>
      <c r="AWU117" s="872"/>
      <c r="AWV117" s="872"/>
      <c r="AWW117" s="872"/>
      <c r="AWX117" s="872"/>
      <c r="AWY117" s="875"/>
      <c r="AWZ117" s="875"/>
      <c r="AXA117" s="1554"/>
      <c r="AXB117" s="1555"/>
      <c r="AXC117" s="1555"/>
      <c r="AXD117" s="1555"/>
      <c r="AXE117" s="1555"/>
      <c r="AXF117" s="1555"/>
      <c r="AXG117" s="1555"/>
      <c r="AXH117" s="1555"/>
      <c r="AXI117" s="1555"/>
      <c r="AXJ117" s="1555"/>
      <c r="AXK117" s="1555"/>
      <c r="AXL117" s="1555"/>
      <c r="AXM117" s="1555"/>
      <c r="AXN117" s="1555"/>
      <c r="AXO117" s="1555"/>
      <c r="AXP117" s="1560"/>
      <c r="AXQ117" s="1610"/>
      <c r="AXR117" s="1611"/>
      <c r="AXS117" s="1611"/>
      <c r="AXT117" s="1611"/>
      <c r="AXU117" s="1611"/>
      <c r="AXV117" s="1611"/>
      <c r="AXW117" s="1611"/>
      <c r="AXX117" s="1611"/>
      <c r="AXY117" s="1611"/>
      <c r="AXZ117" s="1612"/>
      <c r="AYA117" s="1690"/>
      <c r="AYB117" s="1691"/>
      <c r="AYC117" s="1691"/>
      <c r="AYD117" s="1691"/>
      <c r="AYE117" s="1691"/>
      <c r="AYF117" s="1691"/>
      <c r="AYG117" s="1691"/>
      <c r="AYH117" s="1691"/>
      <c r="AYI117" s="1691"/>
      <c r="AYJ117" s="1692"/>
      <c r="AYK117" s="1610"/>
      <c r="AYL117" s="1611"/>
      <c r="AYM117" s="1611"/>
      <c r="AYN117" s="1611"/>
      <c r="AYO117" s="1611"/>
      <c r="AYP117" s="1611"/>
      <c r="AYQ117" s="1611"/>
      <c r="AYR117" s="1611"/>
      <c r="AYS117" s="1611"/>
      <c r="AYT117" s="1612"/>
      <c r="AYU117" s="1554"/>
      <c r="AYV117" s="1555"/>
      <c r="AYW117" s="1555"/>
      <c r="AYX117" s="1555"/>
      <c r="AYY117" s="1555"/>
      <c r="AYZ117" s="1555"/>
      <c r="AZA117" s="1555"/>
      <c r="AZB117" s="1555"/>
      <c r="AZC117" s="1555"/>
      <c r="AZD117" s="1555"/>
      <c r="AZE117" s="1555"/>
      <c r="AZF117" s="1555"/>
      <c r="AZG117" s="1555"/>
      <c r="AZH117" s="1555"/>
      <c r="AZI117" s="1555"/>
      <c r="AZJ117" s="1560"/>
      <c r="AZK117" s="1588"/>
      <c r="AZL117" s="1589"/>
      <c r="AZM117" s="1589"/>
      <c r="AZN117" s="1589"/>
      <c r="AZO117" s="1589"/>
      <c r="AZP117" s="1589"/>
      <c r="AZQ117" s="1589"/>
      <c r="AZR117" s="1589"/>
      <c r="AZS117" s="1589"/>
      <c r="AZT117" s="1589"/>
      <c r="AZU117" s="1589"/>
      <c r="AZV117" s="1589"/>
      <c r="AZW117" s="1589"/>
      <c r="AZX117" s="1589"/>
      <c r="AZY117" s="1589"/>
      <c r="AZZ117" s="1589"/>
      <c r="BAA117" s="1589"/>
      <c r="BAB117" s="1589"/>
      <c r="BAC117" s="1589"/>
      <c r="BAD117" s="1589"/>
      <c r="BAE117" s="1589"/>
      <c r="BAF117" s="1590"/>
      <c r="BAG117" s="1554"/>
      <c r="BAH117" s="1555"/>
      <c r="BAI117" s="1555"/>
      <c r="BAJ117" s="1555"/>
      <c r="BAK117" s="1555"/>
      <c r="BAL117" s="1555"/>
      <c r="BAM117" s="1555"/>
      <c r="BAN117" s="1555"/>
      <c r="BAO117" s="1555"/>
      <c r="BAP117" s="1555"/>
      <c r="BAQ117" s="1555"/>
      <c r="BAR117" s="1555"/>
      <c r="BAS117" s="1555"/>
      <c r="BAT117" s="1555"/>
      <c r="BAU117" s="1555"/>
      <c r="BAV117" s="1556"/>
      <c r="BAW117" s="1554"/>
      <c r="BAX117" s="1555"/>
      <c r="BAY117" s="1555"/>
      <c r="BAZ117" s="1555"/>
      <c r="BBA117" s="1555"/>
      <c r="BBB117" s="1555"/>
      <c r="BBC117" s="1555"/>
      <c r="BBD117" s="1555"/>
      <c r="BBE117" s="1555"/>
      <c r="BBF117" s="1555"/>
      <c r="BBG117" s="1555"/>
      <c r="BBH117" s="1555"/>
      <c r="BBI117" s="1555"/>
      <c r="BBJ117" s="1555"/>
      <c r="BBK117" s="1555"/>
      <c r="BBL117" s="1560"/>
      <c r="BBM117" s="1588"/>
      <c r="BBN117" s="1589"/>
      <c r="BBO117" s="1589"/>
      <c r="BBP117" s="1589"/>
      <c r="BBQ117" s="1589"/>
      <c r="BBR117" s="1589"/>
      <c r="BBS117" s="1589"/>
      <c r="BBT117" s="1589"/>
      <c r="BBU117" s="1589"/>
      <c r="BBV117" s="1589"/>
      <c r="BBW117" s="1589"/>
      <c r="BBX117" s="1589"/>
      <c r="BBY117" s="1589"/>
      <c r="BBZ117" s="1589"/>
      <c r="BCA117" s="1589"/>
      <c r="BCB117" s="1589"/>
      <c r="BCC117" s="1589"/>
      <c r="BCD117" s="1589"/>
      <c r="BCE117" s="1589"/>
      <c r="BCF117" s="1589"/>
      <c r="BCG117" s="1589"/>
      <c r="BCH117" s="1590"/>
      <c r="BCI117" s="1554"/>
      <c r="BCJ117" s="1555"/>
      <c r="BCK117" s="1555"/>
      <c r="BCL117" s="1555"/>
      <c r="BCM117" s="1555"/>
      <c r="BCN117" s="1555"/>
      <c r="BCO117" s="1555"/>
      <c r="BCP117" s="1555"/>
      <c r="BCQ117" s="1555"/>
      <c r="BCR117" s="1555"/>
      <c r="BCS117" s="1555"/>
      <c r="BCT117" s="1555"/>
      <c r="BCU117" s="1555"/>
      <c r="BCV117" s="1555"/>
      <c r="BCW117" s="1555"/>
      <c r="BCX117" s="1556"/>
      <c r="BCY117" s="1554"/>
      <c r="BCZ117" s="1555"/>
      <c r="BDA117" s="1555"/>
      <c r="BDB117" s="1555"/>
      <c r="BDC117" s="1555"/>
      <c r="BDD117" s="1555"/>
      <c r="BDE117" s="1555"/>
      <c r="BDF117" s="1555"/>
      <c r="BDG117" s="1555"/>
      <c r="BDH117" s="1555"/>
      <c r="BDI117" s="1555"/>
      <c r="BDJ117" s="1555"/>
      <c r="BDK117" s="1555"/>
      <c r="BDL117" s="1555"/>
      <c r="BDM117" s="1555"/>
      <c r="BDN117" s="1560"/>
      <c r="BDO117" s="1588"/>
      <c r="BDP117" s="1589"/>
      <c r="BDQ117" s="1589"/>
      <c r="BDR117" s="1589"/>
      <c r="BDS117" s="1589"/>
      <c r="BDT117" s="1589"/>
      <c r="BDU117" s="1589"/>
      <c r="BDV117" s="1589"/>
      <c r="BDW117" s="1589"/>
      <c r="BDX117" s="1589"/>
      <c r="BDY117" s="1589"/>
      <c r="BDZ117" s="1589"/>
      <c r="BEA117" s="1589"/>
      <c r="BEB117" s="1589"/>
      <c r="BEC117" s="1589"/>
      <c r="BED117" s="1589"/>
      <c r="BEE117" s="1589"/>
      <c r="BEF117" s="1589"/>
      <c r="BEG117" s="1589"/>
      <c r="BEH117" s="1589"/>
      <c r="BEI117" s="1589"/>
      <c r="BEJ117" s="1590"/>
      <c r="BEK117" s="1554"/>
      <c r="BEL117" s="1555"/>
      <c r="BEM117" s="1555"/>
      <c r="BEN117" s="1555"/>
      <c r="BEO117" s="1555"/>
      <c r="BEP117" s="1555"/>
      <c r="BEQ117" s="1555"/>
      <c r="BER117" s="1555"/>
      <c r="BES117" s="1555"/>
      <c r="BET117" s="1555"/>
      <c r="BEU117" s="1555"/>
      <c r="BEV117" s="1555"/>
      <c r="BEW117" s="1555"/>
      <c r="BEX117" s="1555"/>
      <c r="BEY117" s="1555"/>
      <c r="BEZ117" s="1556"/>
      <c r="BFA117" s="1554"/>
      <c r="BFB117" s="1555"/>
      <c r="BFC117" s="1555"/>
      <c r="BFD117" s="1555"/>
      <c r="BFE117" s="1555"/>
      <c r="BFF117" s="1555"/>
      <c r="BFG117" s="1555"/>
      <c r="BFH117" s="1555"/>
      <c r="BFI117" s="1555"/>
      <c r="BFJ117" s="1555"/>
      <c r="BFK117" s="1555"/>
      <c r="BFL117" s="1555"/>
      <c r="BFM117" s="1555"/>
      <c r="BFN117" s="1555"/>
      <c r="BFO117" s="1555"/>
      <c r="BFP117" s="1560"/>
      <c r="BFQ117" s="1588"/>
      <c r="BFR117" s="1589"/>
      <c r="BFS117" s="1589"/>
      <c r="BFT117" s="1589"/>
      <c r="BFU117" s="1589"/>
      <c r="BFV117" s="1589"/>
      <c r="BFW117" s="1589"/>
      <c r="BFX117" s="1589"/>
      <c r="BFY117" s="1589"/>
      <c r="BFZ117" s="1589"/>
      <c r="BGA117" s="1589"/>
      <c r="BGB117" s="1589"/>
      <c r="BGC117" s="1589"/>
      <c r="BGD117" s="1589"/>
      <c r="BGE117" s="1589"/>
      <c r="BGF117" s="1589"/>
      <c r="BGG117" s="1589"/>
      <c r="BGH117" s="1589"/>
      <c r="BGI117" s="1589"/>
      <c r="BGJ117" s="1589"/>
      <c r="BGK117" s="1589"/>
      <c r="BGL117" s="1590"/>
      <c r="BGM117" s="1554"/>
      <c r="BGN117" s="1555"/>
      <c r="BGO117" s="1555"/>
      <c r="BGP117" s="1555"/>
      <c r="BGQ117" s="1555"/>
      <c r="BGR117" s="1555"/>
      <c r="BGS117" s="1555"/>
      <c r="BGT117" s="1555"/>
      <c r="BGU117" s="1555"/>
      <c r="BGV117" s="1555"/>
      <c r="BGW117" s="1555"/>
      <c r="BGX117" s="1555"/>
      <c r="BGY117" s="1555"/>
      <c r="BGZ117" s="1555"/>
      <c r="BHA117" s="1555"/>
      <c r="BHB117" s="1556"/>
      <c r="BHC117" s="1554"/>
      <c r="BHD117" s="1555"/>
      <c r="BHE117" s="1555"/>
      <c r="BHF117" s="1555"/>
      <c r="BHG117" s="1555"/>
      <c r="BHH117" s="1555"/>
      <c r="BHI117" s="1555"/>
      <c r="BHJ117" s="1555"/>
      <c r="BHK117" s="1555"/>
      <c r="BHL117" s="1555"/>
      <c r="BHM117" s="1555"/>
      <c r="BHN117" s="1555"/>
      <c r="BHO117" s="1555"/>
      <c r="BHP117" s="1555"/>
      <c r="BHQ117" s="1555"/>
      <c r="BHR117" s="1560"/>
      <c r="BHS117" s="1588"/>
      <c r="BHT117" s="1589"/>
      <c r="BHU117" s="1589"/>
      <c r="BHV117" s="1589"/>
      <c r="BHW117" s="1589"/>
      <c r="BHX117" s="1589"/>
      <c r="BHY117" s="1589"/>
      <c r="BHZ117" s="1589"/>
      <c r="BIA117" s="1589"/>
      <c r="BIB117" s="1589"/>
      <c r="BIC117" s="1589"/>
      <c r="BID117" s="1589"/>
      <c r="BIE117" s="1589"/>
      <c r="BIF117" s="1589"/>
      <c r="BIG117" s="1589"/>
      <c r="BIH117" s="1589"/>
      <c r="BII117" s="1589"/>
      <c r="BIJ117" s="1589"/>
      <c r="BIK117" s="1589"/>
      <c r="BIL117" s="1589"/>
      <c r="BIM117" s="1589"/>
      <c r="BIN117" s="1590"/>
      <c r="BIO117" s="1554"/>
      <c r="BIP117" s="1555"/>
      <c r="BIQ117" s="1555"/>
      <c r="BIR117" s="1555"/>
      <c r="BIS117" s="1555"/>
      <c r="BIT117" s="1555"/>
      <c r="BIU117" s="1555"/>
      <c r="BIV117" s="1555"/>
      <c r="BIW117" s="1555"/>
      <c r="BIX117" s="1555"/>
      <c r="BIY117" s="1555"/>
      <c r="BIZ117" s="1555"/>
      <c r="BJA117" s="1555"/>
      <c r="BJB117" s="1555"/>
      <c r="BJC117" s="1555"/>
      <c r="BJD117" s="1556"/>
      <c r="BJE117" s="1554"/>
      <c r="BJF117" s="1555"/>
      <c r="BJG117" s="1555"/>
      <c r="BJH117" s="1555"/>
      <c r="BJI117" s="1555"/>
      <c r="BJJ117" s="1555"/>
      <c r="BJK117" s="1555"/>
      <c r="BJL117" s="1555"/>
      <c r="BJM117" s="1555"/>
      <c r="BJN117" s="1555"/>
      <c r="BJO117" s="1555"/>
      <c r="BJP117" s="1555"/>
      <c r="BJQ117" s="1555"/>
      <c r="BJR117" s="1555"/>
      <c r="BJS117" s="1555"/>
      <c r="BJT117" s="1560"/>
      <c r="BJU117" s="1588"/>
      <c r="BJV117" s="1589"/>
      <c r="BJW117" s="1589"/>
      <c r="BJX117" s="1589"/>
      <c r="BJY117" s="1589"/>
      <c r="BJZ117" s="1589"/>
      <c r="BKA117" s="1589"/>
      <c r="BKB117" s="1589"/>
      <c r="BKC117" s="1589"/>
      <c r="BKD117" s="1589"/>
      <c r="BKE117" s="1589"/>
      <c r="BKF117" s="1589"/>
      <c r="BKG117" s="1589"/>
      <c r="BKH117" s="1589"/>
      <c r="BKI117" s="1589"/>
      <c r="BKJ117" s="1589"/>
      <c r="BKK117" s="1589"/>
      <c r="BKL117" s="1589"/>
      <c r="BKM117" s="1589"/>
      <c r="BKN117" s="1589"/>
      <c r="BKO117" s="1589"/>
      <c r="BKP117" s="1590"/>
      <c r="BKQ117" s="1554"/>
      <c r="BKR117" s="1555"/>
      <c r="BKS117" s="1555"/>
      <c r="BKT117" s="1555"/>
      <c r="BKU117" s="1555"/>
      <c r="BKV117" s="1555"/>
      <c r="BKW117" s="1555"/>
      <c r="BKX117" s="1555"/>
      <c r="BKY117" s="1555"/>
      <c r="BKZ117" s="1555"/>
      <c r="BLA117" s="1555"/>
      <c r="BLB117" s="1555"/>
      <c r="BLC117" s="1555"/>
      <c r="BLD117" s="1555"/>
      <c r="BLE117" s="1555"/>
      <c r="BLF117" s="1556"/>
      <c r="BLG117" s="1554"/>
      <c r="BLH117" s="1555"/>
      <c r="BLI117" s="1555"/>
      <c r="BLJ117" s="1555"/>
      <c r="BLK117" s="1555"/>
      <c r="BLL117" s="1555"/>
      <c r="BLM117" s="1555"/>
      <c r="BLN117" s="1555"/>
      <c r="BLO117" s="1555"/>
      <c r="BLP117" s="1555"/>
      <c r="BLQ117" s="1555"/>
      <c r="BLR117" s="1555"/>
      <c r="BLS117" s="1555"/>
      <c r="BLT117" s="1555"/>
      <c r="BLU117" s="1555"/>
      <c r="BLV117" s="1560"/>
      <c r="BLW117" s="1588"/>
      <c r="BLX117" s="1589"/>
      <c r="BLY117" s="1589"/>
      <c r="BLZ117" s="1589"/>
      <c r="BMA117" s="1589"/>
      <c r="BMB117" s="1589"/>
      <c r="BMC117" s="1589"/>
      <c r="BMD117" s="1589"/>
      <c r="BME117" s="1589"/>
      <c r="BMF117" s="1589"/>
      <c r="BMG117" s="1589"/>
      <c r="BMH117" s="1589"/>
      <c r="BMI117" s="1589"/>
      <c r="BMJ117" s="1589"/>
      <c r="BMK117" s="1589"/>
      <c r="BML117" s="1589"/>
      <c r="BMM117" s="1589"/>
      <c r="BMN117" s="1589"/>
      <c r="BMO117" s="1589"/>
      <c r="BMP117" s="1589"/>
      <c r="BMQ117" s="1589"/>
      <c r="BMR117" s="1590"/>
      <c r="BMS117" s="1554"/>
      <c r="BMT117" s="1555"/>
      <c r="BMU117" s="1555"/>
      <c r="BMV117" s="1555"/>
      <c r="BMW117" s="1555"/>
      <c r="BMX117" s="1555"/>
      <c r="BMY117" s="1555"/>
      <c r="BMZ117" s="1555"/>
      <c r="BNA117" s="1555"/>
      <c r="BNB117" s="1555"/>
      <c r="BNC117" s="1555"/>
      <c r="BND117" s="1555"/>
      <c r="BNE117" s="1555"/>
      <c r="BNF117" s="1555"/>
      <c r="BNG117" s="1555"/>
      <c r="BNH117" s="1556"/>
      <c r="BNI117" s="1554"/>
      <c r="BNJ117" s="1555"/>
      <c r="BNK117" s="1555"/>
      <c r="BNL117" s="1555"/>
      <c r="BNM117" s="1555"/>
      <c r="BNN117" s="1555"/>
      <c r="BNO117" s="1555"/>
      <c r="BNP117" s="1555"/>
      <c r="BNQ117" s="1555"/>
      <c r="BNR117" s="1555"/>
      <c r="BNS117" s="1555"/>
      <c r="BNT117" s="1555"/>
      <c r="BNU117" s="1555"/>
      <c r="BNV117" s="1555"/>
      <c r="BNW117" s="1555"/>
      <c r="BNX117" s="1560"/>
      <c r="BNY117" s="1588"/>
      <c r="BNZ117" s="1589"/>
      <c r="BOA117" s="1589"/>
      <c r="BOB117" s="1589"/>
      <c r="BOC117" s="1589"/>
      <c r="BOD117" s="1589"/>
      <c r="BOE117" s="1589"/>
      <c r="BOF117" s="1589"/>
      <c r="BOG117" s="1589"/>
      <c r="BOH117" s="1589"/>
      <c r="BOI117" s="1589"/>
      <c r="BOJ117" s="1589"/>
      <c r="BOK117" s="1589"/>
      <c r="BOL117" s="1589"/>
      <c r="BOM117" s="1589"/>
      <c r="BON117" s="1589"/>
      <c r="BOO117" s="1589"/>
      <c r="BOP117" s="1589"/>
      <c r="BOQ117" s="1589"/>
      <c r="BOR117" s="1589"/>
      <c r="BOS117" s="1589"/>
      <c r="BOT117" s="1590"/>
      <c r="BOU117" s="1554"/>
      <c r="BOV117" s="1555"/>
      <c r="BOW117" s="1555"/>
      <c r="BOX117" s="1555"/>
      <c r="BOY117" s="1555"/>
      <c r="BOZ117" s="1555"/>
      <c r="BPA117" s="1555"/>
      <c r="BPB117" s="1555"/>
      <c r="BPC117" s="1555"/>
      <c r="BPD117" s="1555"/>
      <c r="BPE117" s="1555"/>
      <c r="BPF117" s="1555"/>
      <c r="BPG117" s="1555"/>
      <c r="BPH117" s="1555"/>
      <c r="BPI117" s="1555"/>
      <c r="BPJ117" s="1556"/>
      <c r="BPK117" s="1554"/>
      <c r="BPL117" s="1555"/>
      <c r="BPM117" s="1555"/>
      <c r="BPN117" s="1555"/>
      <c r="BPO117" s="1555"/>
      <c r="BPP117" s="1555"/>
      <c r="BPQ117" s="1555"/>
      <c r="BPR117" s="1555"/>
      <c r="BPS117" s="1555"/>
      <c r="BPT117" s="1555"/>
      <c r="BPU117" s="1555"/>
      <c r="BPV117" s="1555"/>
      <c r="BPW117" s="1555"/>
      <c r="BPX117" s="1555"/>
      <c r="BPY117" s="1555"/>
      <c r="BPZ117" s="1560"/>
      <c r="BQA117" s="1588"/>
      <c r="BQB117" s="1589"/>
      <c r="BQC117" s="1589"/>
      <c r="BQD117" s="1589"/>
      <c r="BQE117" s="1589"/>
      <c r="BQF117" s="1589"/>
      <c r="BQG117" s="1589"/>
      <c r="BQH117" s="1589"/>
      <c r="BQI117" s="1589"/>
      <c r="BQJ117" s="1589"/>
      <c r="BQK117" s="1589"/>
      <c r="BQL117" s="1589"/>
      <c r="BQM117" s="1589"/>
      <c r="BQN117" s="1589"/>
      <c r="BQO117" s="1589"/>
      <c r="BQP117" s="1589"/>
      <c r="BQQ117" s="1589"/>
      <c r="BQR117" s="1589"/>
      <c r="BQS117" s="1589"/>
      <c r="BQT117" s="1589"/>
      <c r="BQU117" s="1589"/>
      <c r="BQV117" s="1590"/>
      <c r="BQW117" s="1554"/>
      <c r="BQX117" s="1555"/>
      <c r="BQY117" s="1555"/>
      <c r="BQZ117" s="1555"/>
      <c r="BRA117" s="1555"/>
      <c r="BRB117" s="1555"/>
      <c r="BRC117" s="1555"/>
      <c r="BRD117" s="1555"/>
      <c r="BRE117" s="1555"/>
      <c r="BRF117" s="1555"/>
      <c r="BRG117" s="1555"/>
      <c r="BRH117" s="1555"/>
      <c r="BRI117" s="1555"/>
      <c r="BRJ117" s="1555"/>
      <c r="BRK117" s="1555"/>
      <c r="BRL117" s="1556"/>
      <c r="BRM117" s="1554"/>
      <c r="BRN117" s="1555"/>
      <c r="BRO117" s="1555"/>
      <c r="BRP117" s="1555"/>
      <c r="BRQ117" s="1555"/>
      <c r="BRR117" s="1555"/>
      <c r="BRS117" s="1555"/>
      <c r="BRT117" s="1555"/>
      <c r="BRU117" s="1555"/>
      <c r="BRV117" s="1555"/>
      <c r="BRW117" s="1555"/>
      <c r="BRX117" s="1555"/>
      <c r="BRY117" s="1555"/>
      <c r="BRZ117" s="1555"/>
      <c r="BSA117" s="1555"/>
      <c r="BSB117" s="1560"/>
      <c r="BSC117" s="1588"/>
      <c r="BSD117" s="1589"/>
      <c r="BSE117" s="1589"/>
      <c r="BSF117" s="1589"/>
      <c r="BSG117" s="1589"/>
      <c r="BSH117" s="1589"/>
      <c r="BSI117" s="1589"/>
      <c r="BSJ117" s="1589"/>
      <c r="BSK117" s="1589"/>
      <c r="BSL117" s="1589"/>
      <c r="BSM117" s="1589"/>
      <c r="BSN117" s="1589"/>
      <c r="BSO117" s="1589"/>
      <c r="BSP117" s="1589"/>
      <c r="BSQ117" s="1589"/>
      <c r="BSR117" s="1589"/>
      <c r="BSS117" s="1589"/>
      <c r="BST117" s="1589"/>
      <c r="BSU117" s="1589"/>
      <c r="BSV117" s="1589"/>
      <c r="BSW117" s="1589"/>
      <c r="BSX117" s="1590"/>
      <c r="BSY117" s="1554"/>
      <c r="BSZ117" s="1555"/>
      <c r="BTA117" s="1555"/>
      <c r="BTB117" s="1555"/>
      <c r="BTC117" s="1555"/>
      <c r="BTD117" s="1555"/>
      <c r="BTE117" s="1555"/>
      <c r="BTF117" s="1555"/>
      <c r="BTG117" s="1555"/>
      <c r="BTH117" s="1555"/>
      <c r="BTI117" s="1555"/>
      <c r="BTJ117" s="1555"/>
      <c r="BTK117" s="1555"/>
      <c r="BTL117" s="1555"/>
      <c r="BTM117" s="1555"/>
      <c r="BTN117" s="1556"/>
      <c r="BTO117" s="1554"/>
      <c r="BTP117" s="1555"/>
      <c r="BTQ117" s="1555"/>
      <c r="BTR117" s="1555"/>
      <c r="BTS117" s="1555"/>
      <c r="BTT117" s="1555"/>
      <c r="BTU117" s="1555"/>
      <c r="BTV117" s="1555"/>
      <c r="BTW117" s="1555"/>
      <c r="BTX117" s="1555"/>
      <c r="BTY117" s="1555"/>
      <c r="BTZ117" s="1555"/>
      <c r="BUA117" s="1555"/>
      <c r="BUB117" s="1555"/>
      <c r="BUC117" s="1555"/>
      <c r="BUD117" s="1560"/>
      <c r="BUE117" s="1588"/>
      <c r="BUF117" s="1589"/>
      <c r="BUG117" s="1589"/>
      <c r="BUH117" s="1589"/>
      <c r="BUI117" s="1589"/>
      <c r="BUJ117" s="1589"/>
      <c r="BUK117" s="1589"/>
      <c r="BUL117" s="1589"/>
      <c r="BUM117" s="1589"/>
      <c r="BUN117" s="1589"/>
      <c r="BUO117" s="1589"/>
      <c r="BUP117" s="1589"/>
      <c r="BUQ117" s="1589"/>
      <c r="BUR117" s="1589"/>
      <c r="BUS117" s="1589"/>
      <c r="BUT117" s="1589"/>
      <c r="BUU117" s="1589"/>
      <c r="BUV117" s="1589"/>
      <c r="BUW117" s="1589"/>
      <c r="BUX117" s="1589"/>
      <c r="BUY117" s="1589"/>
      <c r="BUZ117" s="1590"/>
      <c r="BVA117" s="1554"/>
      <c r="BVB117" s="1555"/>
      <c r="BVC117" s="1555"/>
      <c r="BVD117" s="1555"/>
      <c r="BVE117" s="1555"/>
      <c r="BVF117" s="1555"/>
      <c r="BVG117" s="1555"/>
      <c r="BVH117" s="1555"/>
      <c r="BVI117" s="1555"/>
      <c r="BVJ117" s="1555"/>
      <c r="BVK117" s="1555"/>
      <c r="BVL117" s="1555"/>
      <c r="BVM117" s="1555"/>
      <c r="BVN117" s="1555"/>
      <c r="BVO117" s="1555"/>
      <c r="BVP117" s="1556"/>
      <c r="BVQ117" s="1554"/>
      <c r="BVR117" s="1555"/>
      <c r="BVS117" s="1555"/>
      <c r="BVT117" s="1555"/>
      <c r="BVU117" s="1555"/>
      <c r="BVV117" s="1555"/>
      <c r="BVW117" s="1555"/>
      <c r="BVX117" s="1555"/>
      <c r="BVY117" s="1555"/>
      <c r="BVZ117" s="1555"/>
      <c r="BWA117" s="1555"/>
      <c r="BWB117" s="1555"/>
      <c r="BWC117" s="1555"/>
      <c r="BWD117" s="1555"/>
      <c r="BWE117" s="1555"/>
      <c r="BWF117" s="1560"/>
      <c r="BWG117" s="1588"/>
      <c r="BWH117" s="1589"/>
      <c r="BWI117" s="1589"/>
      <c r="BWJ117" s="1589"/>
      <c r="BWK117" s="1589"/>
      <c r="BWL117" s="1589"/>
      <c r="BWM117" s="1589"/>
      <c r="BWN117" s="1589"/>
      <c r="BWO117" s="1589"/>
      <c r="BWP117" s="1589"/>
      <c r="BWQ117" s="1589"/>
      <c r="BWR117" s="1589"/>
      <c r="BWS117" s="1589"/>
      <c r="BWT117" s="1589"/>
      <c r="BWU117" s="1589"/>
      <c r="BWV117" s="1589"/>
      <c r="BWW117" s="1589"/>
      <c r="BWX117" s="1589"/>
      <c r="BWY117" s="1589"/>
      <c r="BWZ117" s="1589"/>
      <c r="BXA117" s="1589"/>
      <c r="BXB117" s="1590"/>
      <c r="BXC117" s="1554"/>
      <c r="BXD117" s="1555"/>
      <c r="BXE117" s="1555"/>
      <c r="BXF117" s="1555"/>
      <c r="BXG117" s="1555"/>
      <c r="BXH117" s="1555"/>
      <c r="BXI117" s="1555"/>
      <c r="BXJ117" s="1555"/>
      <c r="BXK117" s="1555"/>
      <c r="BXL117" s="1555"/>
      <c r="BXM117" s="1555"/>
      <c r="BXN117" s="1555"/>
      <c r="BXO117" s="1555"/>
      <c r="BXP117" s="1555"/>
      <c r="BXQ117" s="1555"/>
      <c r="BXR117" s="1556"/>
      <c r="BXS117" s="1554"/>
      <c r="BXT117" s="1555"/>
      <c r="BXU117" s="1555"/>
      <c r="BXV117" s="1555"/>
      <c r="BXW117" s="1555"/>
      <c r="BXX117" s="1555"/>
      <c r="BXY117" s="1555"/>
      <c r="BXZ117" s="1555"/>
      <c r="BYA117" s="1555"/>
      <c r="BYB117" s="1555"/>
      <c r="BYC117" s="1555"/>
      <c r="BYD117" s="1555"/>
      <c r="BYE117" s="1555"/>
      <c r="BYF117" s="1555"/>
      <c r="BYG117" s="1555"/>
      <c r="BYH117" s="1560"/>
      <c r="BYI117" s="1588"/>
      <c r="BYJ117" s="1589"/>
      <c r="BYK117" s="1589"/>
      <c r="BYL117" s="1589"/>
      <c r="BYM117" s="1589"/>
      <c r="BYN117" s="1589"/>
      <c r="BYO117" s="1589"/>
      <c r="BYP117" s="1589"/>
      <c r="BYQ117" s="1589"/>
      <c r="BYR117" s="1589"/>
      <c r="BYS117" s="1589"/>
      <c r="BYT117" s="1589"/>
      <c r="BYU117" s="1589"/>
      <c r="BYV117" s="1589"/>
      <c r="BYW117" s="1589"/>
      <c r="BYX117" s="1589"/>
      <c r="BYY117" s="1589"/>
      <c r="BYZ117" s="1589"/>
      <c r="BZA117" s="1589"/>
      <c r="BZB117" s="1589"/>
      <c r="BZC117" s="1589"/>
      <c r="BZD117" s="1590"/>
      <c r="BZE117" s="1554"/>
      <c r="BZF117" s="1555"/>
      <c r="BZG117" s="1555"/>
      <c r="BZH117" s="1555"/>
      <c r="BZI117" s="1555"/>
      <c r="BZJ117" s="1555"/>
      <c r="BZK117" s="1555"/>
      <c r="BZL117" s="1555"/>
      <c r="BZM117" s="1555"/>
      <c r="BZN117" s="1555"/>
      <c r="BZO117" s="1555"/>
      <c r="BZP117" s="1555"/>
      <c r="BZQ117" s="1555"/>
      <c r="BZR117" s="1555"/>
      <c r="BZS117" s="1555"/>
      <c r="BZT117" s="1556"/>
      <c r="BZU117" s="1554"/>
      <c r="BZV117" s="1555"/>
      <c r="BZW117" s="1555"/>
      <c r="BZX117" s="1555"/>
      <c r="BZY117" s="1555"/>
      <c r="BZZ117" s="1555"/>
      <c r="CAA117" s="1555"/>
      <c r="CAB117" s="1555"/>
      <c r="CAC117" s="1555"/>
      <c r="CAD117" s="1555"/>
      <c r="CAE117" s="1555"/>
      <c r="CAF117" s="1555"/>
      <c r="CAG117" s="1555"/>
      <c r="CAH117" s="1555"/>
      <c r="CAI117" s="1555"/>
      <c r="CAJ117" s="1560"/>
      <c r="CAK117" s="1588"/>
      <c r="CAL117" s="1589"/>
      <c r="CAM117" s="1589"/>
      <c r="CAN117" s="1589"/>
      <c r="CAO117" s="1589"/>
      <c r="CAP117" s="1589"/>
      <c r="CAQ117" s="1589"/>
      <c r="CAR117" s="1589"/>
      <c r="CAS117" s="1589"/>
      <c r="CAT117" s="1589"/>
      <c r="CAU117" s="1589"/>
      <c r="CAV117" s="1589"/>
      <c r="CAW117" s="1589"/>
      <c r="CAX117" s="1589"/>
      <c r="CAY117" s="1589"/>
      <c r="CAZ117" s="1589"/>
      <c r="CBA117" s="1589"/>
      <c r="CBB117" s="1589"/>
      <c r="CBC117" s="1589"/>
      <c r="CBD117" s="1589"/>
      <c r="CBE117" s="1589"/>
      <c r="CBF117" s="1590"/>
      <c r="CBG117" s="1554"/>
      <c r="CBH117" s="1555"/>
      <c r="CBI117" s="1555"/>
      <c r="CBJ117" s="1555"/>
      <c r="CBK117" s="1555"/>
      <c r="CBL117" s="1555"/>
      <c r="CBM117" s="1555"/>
      <c r="CBN117" s="1555"/>
      <c r="CBO117" s="1555"/>
      <c r="CBP117" s="1555"/>
      <c r="CBQ117" s="1555"/>
      <c r="CBR117" s="1555"/>
      <c r="CBS117" s="1555"/>
      <c r="CBT117" s="1555"/>
      <c r="CBU117" s="1555"/>
      <c r="CBV117" s="1556"/>
      <c r="CBW117" s="1554"/>
      <c r="CBX117" s="1555"/>
      <c r="CBY117" s="1555"/>
      <c r="CBZ117" s="1555"/>
      <c r="CCA117" s="1555"/>
      <c r="CCB117" s="1555"/>
      <c r="CCC117" s="1555"/>
      <c r="CCD117" s="1555"/>
      <c r="CCE117" s="1555"/>
      <c r="CCF117" s="1555"/>
      <c r="CCG117" s="1555"/>
      <c r="CCH117" s="1555"/>
      <c r="CCI117" s="1555"/>
      <c r="CCJ117" s="1555"/>
      <c r="CCK117" s="1555"/>
      <c r="CCL117" s="1560"/>
      <c r="CCM117" s="1588"/>
      <c r="CCN117" s="1589"/>
      <c r="CCO117" s="1589"/>
      <c r="CCP117" s="1589"/>
      <c r="CCQ117" s="1589"/>
      <c r="CCR117" s="1589"/>
      <c r="CCS117" s="1589"/>
      <c r="CCT117" s="1589"/>
      <c r="CCU117" s="1589"/>
      <c r="CCV117" s="1589"/>
      <c r="CCW117" s="1589"/>
      <c r="CCX117" s="1589"/>
      <c r="CCY117" s="1589"/>
      <c r="CCZ117" s="1589"/>
      <c r="CDA117" s="1589"/>
      <c r="CDB117" s="1589"/>
      <c r="CDC117" s="1589"/>
      <c r="CDD117" s="1589"/>
      <c r="CDE117" s="1589"/>
      <c r="CDF117" s="1589"/>
      <c r="CDG117" s="1589"/>
      <c r="CDH117" s="1590"/>
      <c r="CDI117" s="1554"/>
      <c r="CDJ117" s="1555"/>
      <c r="CDK117" s="1555"/>
      <c r="CDL117" s="1555"/>
      <c r="CDM117" s="1555"/>
      <c r="CDN117" s="1555"/>
      <c r="CDO117" s="1555"/>
      <c r="CDP117" s="1555"/>
      <c r="CDQ117" s="1555"/>
      <c r="CDR117" s="1555"/>
      <c r="CDS117" s="1555"/>
      <c r="CDT117" s="1555"/>
      <c r="CDU117" s="1555"/>
      <c r="CDV117" s="1555"/>
      <c r="CDW117" s="1555"/>
      <c r="CDX117" s="1556"/>
      <c r="CDY117" s="1554"/>
      <c r="CDZ117" s="1555"/>
      <c r="CEA117" s="1555"/>
      <c r="CEB117" s="1555"/>
      <c r="CEC117" s="1555"/>
      <c r="CED117" s="1555"/>
      <c r="CEE117" s="1555"/>
      <c r="CEF117" s="1555"/>
      <c r="CEG117" s="1555"/>
      <c r="CEH117" s="1555"/>
      <c r="CEI117" s="1555"/>
      <c r="CEJ117" s="1555"/>
      <c r="CEK117" s="1555"/>
      <c r="CEL117" s="1555"/>
      <c r="CEM117" s="1555"/>
      <c r="CEN117" s="1560"/>
      <c r="CEO117" s="1588"/>
      <c r="CEP117" s="1589"/>
      <c r="CEQ117" s="1589"/>
      <c r="CER117" s="1589"/>
      <c r="CES117" s="1589"/>
      <c r="CET117" s="1589"/>
      <c r="CEU117" s="1589"/>
      <c r="CEV117" s="1589"/>
      <c r="CEW117" s="1589"/>
      <c r="CEX117" s="1589"/>
      <c r="CEY117" s="1589"/>
      <c r="CEZ117" s="1589"/>
      <c r="CFA117" s="1589"/>
      <c r="CFB117" s="1589"/>
      <c r="CFC117" s="1589"/>
      <c r="CFD117" s="1589"/>
      <c r="CFE117" s="1589"/>
      <c r="CFF117" s="1589"/>
      <c r="CFG117" s="1589"/>
      <c r="CFH117" s="1589"/>
      <c r="CFI117" s="1589"/>
      <c r="CFJ117" s="1590"/>
      <c r="CFK117" s="1554"/>
      <c r="CFL117" s="1555"/>
      <c r="CFM117" s="1555"/>
      <c r="CFN117" s="1555"/>
      <c r="CFO117" s="1555"/>
      <c r="CFP117" s="1555"/>
      <c r="CFQ117" s="1555"/>
      <c r="CFR117" s="1555"/>
      <c r="CFS117" s="1555"/>
      <c r="CFT117" s="1555"/>
      <c r="CFU117" s="1555"/>
      <c r="CFV117" s="1555"/>
      <c r="CFW117" s="1555"/>
      <c r="CFX117" s="1555"/>
      <c r="CFY117" s="1555"/>
      <c r="CFZ117" s="1556"/>
      <c r="CGA117" s="1554"/>
      <c r="CGB117" s="1555"/>
      <c r="CGC117" s="1555"/>
      <c r="CGD117" s="1555"/>
      <c r="CGE117" s="1555"/>
      <c r="CGF117" s="1555"/>
      <c r="CGG117" s="1555"/>
      <c r="CGH117" s="1555"/>
      <c r="CGI117" s="1555"/>
      <c r="CGJ117" s="1555"/>
      <c r="CGK117" s="1555"/>
      <c r="CGL117" s="1555"/>
      <c r="CGM117" s="1555"/>
      <c r="CGN117" s="1555"/>
      <c r="CGO117" s="1555"/>
      <c r="CGP117" s="1560"/>
      <c r="CGQ117" s="1588"/>
      <c r="CGR117" s="1589"/>
      <c r="CGS117" s="1589"/>
      <c r="CGT117" s="1589"/>
      <c r="CGU117" s="1589"/>
      <c r="CGV117" s="1589"/>
      <c r="CGW117" s="1589"/>
      <c r="CGX117" s="1589"/>
      <c r="CGY117" s="1589"/>
      <c r="CGZ117" s="1589"/>
      <c r="CHA117" s="1589"/>
      <c r="CHB117" s="1589"/>
      <c r="CHC117" s="1589"/>
      <c r="CHD117" s="1589"/>
      <c r="CHE117" s="1589"/>
      <c r="CHF117" s="1589"/>
      <c r="CHG117" s="1589"/>
      <c r="CHH117" s="1589"/>
      <c r="CHI117" s="1589"/>
      <c r="CHJ117" s="1589"/>
      <c r="CHK117" s="1589"/>
      <c r="CHL117" s="1590"/>
      <c r="CHM117" s="1554"/>
      <c r="CHN117" s="1555"/>
      <c r="CHO117" s="1555"/>
      <c r="CHP117" s="1555"/>
      <c r="CHQ117" s="1555"/>
      <c r="CHR117" s="1555"/>
      <c r="CHS117" s="1555"/>
      <c r="CHT117" s="1555"/>
      <c r="CHU117" s="1555"/>
      <c r="CHV117" s="1555"/>
      <c r="CHW117" s="1555"/>
      <c r="CHX117" s="1555"/>
      <c r="CHY117" s="1555"/>
      <c r="CHZ117" s="1555"/>
      <c r="CIA117" s="1555"/>
      <c r="CIB117" s="1556"/>
      <c r="CIC117" s="1554"/>
      <c r="CID117" s="1555"/>
      <c r="CIE117" s="1555"/>
      <c r="CIF117" s="1555"/>
      <c r="CIG117" s="1555"/>
      <c r="CIH117" s="1555"/>
      <c r="CII117" s="1555"/>
      <c r="CIJ117" s="1555"/>
      <c r="CIK117" s="1555"/>
      <c r="CIL117" s="1555"/>
      <c r="CIM117" s="1555"/>
      <c r="CIN117" s="1555"/>
      <c r="CIO117" s="1555"/>
      <c r="CIP117" s="1555"/>
      <c r="CIQ117" s="1555"/>
      <c r="CIR117" s="1560"/>
      <c r="CIS117" s="1588"/>
      <c r="CIT117" s="1589"/>
      <c r="CIU117" s="1589"/>
      <c r="CIV117" s="1589"/>
      <c r="CIW117" s="1589"/>
      <c r="CIX117" s="1589"/>
      <c r="CIY117" s="1589"/>
      <c r="CIZ117" s="1589"/>
      <c r="CJA117" s="1589"/>
      <c r="CJB117" s="1589"/>
      <c r="CJC117" s="1589"/>
      <c r="CJD117" s="1589"/>
      <c r="CJE117" s="1589"/>
      <c r="CJF117" s="1589"/>
      <c r="CJG117" s="1589"/>
      <c r="CJH117" s="1589"/>
      <c r="CJI117" s="1589"/>
      <c r="CJJ117" s="1589"/>
      <c r="CJK117" s="1589"/>
      <c r="CJL117" s="1589"/>
      <c r="CJM117" s="1589"/>
      <c r="CJN117" s="1590"/>
      <c r="CJO117" s="1554"/>
      <c r="CJP117" s="1555"/>
      <c r="CJQ117" s="1555"/>
      <c r="CJR117" s="1555"/>
      <c r="CJS117" s="1555"/>
      <c r="CJT117" s="1555"/>
      <c r="CJU117" s="1555"/>
      <c r="CJV117" s="1555"/>
      <c r="CJW117" s="1555"/>
      <c r="CJX117" s="1555"/>
      <c r="CJY117" s="1555"/>
      <c r="CJZ117" s="1555"/>
      <c r="CKA117" s="1555"/>
      <c r="CKB117" s="1555"/>
      <c r="CKC117" s="1555"/>
      <c r="CKD117" s="1556"/>
      <c r="CKE117" s="1554"/>
      <c r="CKF117" s="1555"/>
      <c r="CKG117" s="1555"/>
      <c r="CKH117" s="1555"/>
      <c r="CKI117" s="1555"/>
      <c r="CKJ117" s="1555"/>
      <c r="CKK117" s="1555"/>
      <c r="CKL117" s="1555"/>
      <c r="CKM117" s="1555"/>
      <c r="CKN117" s="1555"/>
      <c r="CKO117" s="1555"/>
      <c r="CKP117" s="1555"/>
      <c r="CKQ117" s="1555"/>
      <c r="CKR117" s="1555"/>
      <c r="CKS117" s="1555"/>
      <c r="CKT117" s="1560"/>
      <c r="CKU117" s="1588"/>
      <c r="CKV117" s="1589"/>
      <c r="CKW117" s="1589"/>
      <c r="CKX117" s="1589"/>
      <c r="CKY117" s="1589"/>
      <c r="CKZ117" s="1589"/>
      <c r="CLA117" s="1589"/>
      <c r="CLB117" s="1589"/>
      <c r="CLC117" s="1589"/>
      <c r="CLD117" s="1589"/>
      <c r="CLE117" s="1589"/>
      <c r="CLF117" s="1589"/>
      <c r="CLG117" s="1589"/>
      <c r="CLH117" s="1589"/>
      <c r="CLI117" s="1589"/>
      <c r="CLJ117" s="1589"/>
      <c r="CLK117" s="1589"/>
      <c r="CLL117" s="1589"/>
      <c r="CLM117" s="1589"/>
      <c r="CLN117" s="1589"/>
      <c r="CLO117" s="1589"/>
      <c r="CLP117" s="1590"/>
      <c r="CLQ117" s="1554"/>
      <c r="CLR117" s="1555"/>
      <c r="CLS117" s="1555"/>
      <c r="CLT117" s="1555"/>
      <c r="CLU117" s="1555"/>
      <c r="CLV117" s="1555"/>
      <c r="CLW117" s="1555"/>
      <c r="CLX117" s="1555"/>
      <c r="CLY117" s="1555"/>
      <c r="CLZ117" s="1555"/>
      <c r="CMA117" s="1555"/>
      <c r="CMB117" s="1555"/>
      <c r="CMC117" s="1555"/>
      <c r="CMD117" s="1555"/>
      <c r="CME117" s="1555"/>
      <c r="CMF117" s="1556"/>
      <c r="CMG117" s="1554"/>
      <c r="CMH117" s="1555"/>
      <c r="CMI117" s="1555"/>
      <c r="CMJ117" s="1555"/>
      <c r="CMK117" s="1555"/>
      <c r="CML117" s="1555"/>
      <c r="CMM117" s="1555"/>
      <c r="CMN117" s="1555"/>
      <c r="CMO117" s="1555"/>
      <c r="CMP117" s="1555"/>
      <c r="CMQ117" s="1555"/>
      <c r="CMR117" s="1555"/>
      <c r="CMS117" s="1555"/>
      <c r="CMT117" s="1555"/>
      <c r="CMU117" s="1555"/>
      <c r="CMV117" s="1560"/>
      <c r="CMW117" s="1588"/>
      <c r="CMX117" s="1589"/>
      <c r="CMY117" s="1589"/>
      <c r="CMZ117" s="1589"/>
      <c r="CNA117" s="1589"/>
      <c r="CNB117" s="1589"/>
      <c r="CNC117" s="1589"/>
      <c r="CND117" s="1589"/>
      <c r="CNE117" s="1589"/>
      <c r="CNF117" s="1589"/>
      <c r="CNG117" s="1589"/>
      <c r="CNH117" s="1589"/>
      <c r="CNI117" s="1589"/>
      <c r="CNJ117" s="1589"/>
      <c r="CNK117" s="1589"/>
      <c r="CNL117" s="1589"/>
      <c r="CNM117" s="1589"/>
      <c r="CNN117" s="1589"/>
      <c r="CNO117" s="1589"/>
      <c r="CNP117" s="1589"/>
      <c r="CNQ117" s="1589"/>
      <c r="CNR117" s="1590"/>
      <c r="CNS117" s="1554"/>
      <c r="CNT117" s="1555"/>
      <c r="CNU117" s="1555"/>
      <c r="CNV117" s="1555"/>
      <c r="CNW117" s="1555"/>
      <c r="CNX117" s="1555"/>
      <c r="CNY117" s="1555"/>
      <c r="CNZ117" s="1555"/>
      <c r="COA117" s="1555"/>
      <c r="COB117" s="1555"/>
      <c r="COC117" s="1555"/>
      <c r="COD117" s="1555"/>
      <c r="COE117" s="1555"/>
      <c r="COF117" s="1555"/>
      <c r="COG117" s="1555"/>
      <c r="COH117" s="1556"/>
      <c r="COI117" s="1554"/>
      <c r="COJ117" s="1555"/>
      <c r="COK117" s="1555"/>
      <c r="COL117" s="1555"/>
      <c r="COM117" s="1555"/>
      <c r="CON117" s="1555"/>
      <c r="COO117" s="1555"/>
      <c r="COP117" s="1555"/>
      <c r="COQ117" s="1555"/>
      <c r="COR117" s="1555"/>
      <c r="COS117" s="1555"/>
      <c r="COT117" s="1555"/>
      <c r="COU117" s="1555"/>
      <c r="COV117" s="1555"/>
      <c r="COW117" s="1555"/>
      <c r="COX117" s="1560"/>
      <c r="COY117" s="1588"/>
      <c r="COZ117" s="1589"/>
      <c r="CPA117" s="1589"/>
      <c r="CPB117" s="1589"/>
      <c r="CPC117" s="1589"/>
      <c r="CPD117" s="1589"/>
      <c r="CPE117" s="1589"/>
      <c r="CPF117" s="1589"/>
      <c r="CPG117" s="1589"/>
      <c r="CPH117" s="1589"/>
      <c r="CPI117" s="1589"/>
      <c r="CPJ117" s="1589"/>
      <c r="CPK117" s="1589"/>
      <c r="CPL117" s="1589"/>
      <c r="CPM117" s="1589"/>
      <c r="CPN117" s="1589"/>
      <c r="CPO117" s="1589"/>
      <c r="CPP117" s="1589"/>
      <c r="CPQ117" s="1589"/>
      <c r="CPR117" s="1589"/>
      <c r="CPS117" s="1589"/>
      <c r="CPT117" s="1590"/>
      <c r="CPU117" s="1554"/>
      <c r="CPV117" s="1555"/>
      <c r="CPW117" s="1555"/>
      <c r="CPX117" s="1555"/>
      <c r="CPY117" s="1555"/>
      <c r="CPZ117" s="1555"/>
      <c r="CQA117" s="1555"/>
      <c r="CQB117" s="1555"/>
      <c r="CQC117" s="1555"/>
      <c r="CQD117" s="1555"/>
      <c r="CQE117" s="1555"/>
      <c r="CQF117" s="1555"/>
      <c r="CQG117" s="1555"/>
      <c r="CQH117" s="1555"/>
      <c r="CQI117" s="1555"/>
      <c r="CQJ117" s="1556"/>
      <c r="CQK117" s="1554"/>
      <c r="CQL117" s="1555"/>
      <c r="CQM117" s="1555"/>
      <c r="CQN117" s="1555"/>
      <c r="CQO117" s="1555"/>
      <c r="CQP117" s="1555"/>
      <c r="CQQ117" s="1555"/>
      <c r="CQR117" s="1555"/>
      <c r="CQS117" s="1555"/>
      <c r="CQT117" s="1555"/>
      <c r="CQU117" s="1555"/>
      <c r="CQV117" s="1555"/>
      <c r="CQW117" s="1555"/>
      <c r="CQX117" s="1555"/>
      <c r="CQY117" s="1555"/>
      <c r="CQZ117" s="1560"/>
      <c r="CRA117" s="1588"/>
      <c r="CRB117" s="1589"/>
      <c r="CRC117" s="1589"/>
      <c r="CRD117" s="1589"/>
      <c r="CRE117" s="1589"/>
      <c r="CRF117" s="1589"/>
      <c r="CRG117" s="1589"/>
      <c r="CRH117" s="1589"/>
      <c r="CRI117" s="1589"/>
      <c r="CRJ117" s="1589"/>
      <c r="CRK117" s="1589"/>
      <c r="CRL117" s="1589"/>
      <c r="CRM117" s="1589"/>
      <c r="CRN117" s="1589"/>
      <c r="CRO117" s="1589"/>
      <c r="CRP117" s="1589"/>
      <c r="CRQ117" s="1589"/>
      <c r="CRR117" s="1589"/>
      <c r="CRS117" s="1589"/>
      <c r="CRT117" s="1589"/>
      <c r="CRU117" s="1589"/>
      <c r="CRV117" s="1590"/>
      <c r="CRW117" s="1554"/>
      <c r="CRX117" s="1555"/>
      <c r="CRY117" s="1555"/>
      <c r="CRZ117" s="1555"/>
      <c r="CSA117" s="1555"/>
      <c r="CSB117" s="1555"/>
      <c r="CSC117" s="1555"/>
      <c r="CSD117" s="1555"/>
      <c r="CSE117" s="1555"/>
      <c r="CSF117" s="1555"/>
      <c r="CSG117" s="1555"/>
      <c r="CSH117" s="1555"/>
      <c r="CSI117" s="1555"/>
      <c r="CSJ117" s="1555"/>
      <c r="CSK117" s="1555"/>
      <c r="CSL117" s="1556"/>
      <c r="CSM117" s="1554"/>
      <c r="CSN117" s="1555"/>
      <c r="CSO117" s="1555"/>
      <c r="CSP117" s="1555"/>
      <c r="CSQ117" s="1555"/>
      <c r="CSR117" s="1555"/>
      <c r="CSS117" s="1555"/>
      <c r="CST117" s="1555"/>
      <c r="CSU117" s="1555"/>
      <c r="CSV117" s="1555"/>
      <c r="CSW117" s="1555"/>
      <c r="CSX117" s="1555"/>
      <c r="CSY117" s="1555"/>
      <c r="CSZ117" s="1555"/>
      <c r="CTA117" s="1555"/>
      <c r="CTB117" s="1560"/>
      <c r="CTC117" s="1588"/>
      <c r="CTD117" s="1589"/>
      <c r="CTE117" s="1589"/>
      <c r="CTF117" s="1589"/>
      <c r="CTG117" s="1589"/>
      <c r="CTH117" s="1589"/>
      <c r="CTI117" s="1589"/>
      <c r="CTJ117" s="1589"/>
      <c r="CTK117" s="1589"/>
      <c r="CTL117" s="1589"/>
      <c r="CTM117" s="1589"/>
      <c r="CTN117" s="1589"/>
      <c r="CTO117" s="1589"/>
      <c r="CTP117" s="1589"/>
      <c r="CTQ117" s="1589"/>
      <c r="CTR117" s="1589"/>
      <c r="CTS117" s="1589"/>
      <c r="CTT117" s="1589"/>
      <c r="CTU117" s="1589"/>
      <c r="CTV117" s="1589"/>
      <c r="CTW117" s="1589"/>
      <c r="CTX117" s="1590"/>
      <c r="CTY117" s="1554"/>
      <c r="CTZ117" s="1555"/>
      <c r="CUA117" s="1555"/>
      <c r="CUB117" s="1555"/>
      <c r="CUC117" s="1555"/>
      <c r="CUD117" s="1555"/>
      <c r="CUE117" s="1555"/>
      <c r="CUF117" s="1555"/>
      <c r="CUG117" s="1555"/>
      <c r="CUH117" s="1555"/>
      <c r="CUI117" s="1555"/>
      <c r="CUJ117" s="1555"/>
      <c r="CUK117" s="1555"/>
      <c r="CUL117" s="1555"/>
      <c r="CUM117" s="1555"/>
      <c r="CUN117" s="1556"/>
      <c r="CUO117" s="1554"/>
      <c r="CUP117" s="1555"/>
      <c r="CUQ117" s="1555"/>
      <c r="CUR117" s="1555"/>
      <c r="CUS117" s="1555"/>
      <c r="CUT117" s="1555"/>
      <c r="CUU117" s="1555"/>
      <c r="CUV117" s="1555"/>
      <c r="CUW117" s="1555"/>
      <c r="CUX117" s="1555"/>
      <c r="CUY117" s="1555"/>
      <c r="CUZ117" s="1555"/>
      <c r="CVA117" s="1555"/>
      <c r="CVB117" s="1555"/>
      <c r="CVC117" s="1555"/>
      <c r="CVD117" s="1560"/>
      <c r="CVE117" s="1554"/>
      <c r="CVF117" s="1555"/>
      <c r="CVG117" s="1555"/>
      <c r="CVH117" s="1555"/>
      <c r="CVI117" s="1555"/>
      <c r="CVJ117" s="1555"/>
      <c r="CVK117" s="1555"/>
      <c r="CVL117" s="1555"/>
      <c r="CVM117" s="1555"/>
      <c r="CVN117" s="1555"/>
      <c r="CVO117" s="1555"/>
      <c r="CVP117" s="1555"/>
      <c r="CVQ117" s="1555"/>
      <c r="CVR117" s="1555"/>
      <c r="CVS117" s="1555"/>
      <c r="CVT117" s="1560"/>
      <c r="CVU117" s="1554"/>
      <c r="CVV117" s="1555"/>
      <c r="CVW117" s="1555"/>
      <c r="CVX117" s="1555"/>
      <c r="CVY117" s="1555"/>
      <c r="CVZ117" s="1555"/>
      <c r="CWA117" s="1555"/>
      <c r="CWB117" s="1555"/>
      <c r="CWC117" s="1555"/>
      <c r="CWD117" s="1555"/>
      <c r="CWE117" s="1555"/>
      <c r="CWF117" s="1555"/>
      <c r="CWG117" s="1555"/>
      <c r="CWH117" s="1555"/>
      <c r="CWI117" s="1555"/>
      <c r="CWJ117" s="1560"/>
      <c r="CWK117" s="1588"/>
      <c r="CWL117" s="1589"/>
      <c r="CWM117" s="1589"/>
      <c r="CWN117" s="1589"/>
      <c r="CWO117" s="1589"/>
      <c r="CWP117" s="1589"/>
      <c r="CWQ117" s="1589"/>
      <c r="CWR117" s="1589"/>
      <c r="CWS117" s="1589"/>
      <c r="CWT117" s="1589"/>
      <c r="CWU117" s="1589"/>
      <c r="CWV117" s="1589"/>
      <c r="CWW117" s="1589"/>
      <c r="CWX117" s="1589"/>
      <c r="CWY117" s="1589"/>
      <c r="CWZ117" s="1589"/>
      <c r="CXA117" s="1589"/>
      <c r="CXB117" s="1589"/>
      <c r="CXC117" s="1589"/>
      <c r="CXD117" s="1589"/>
      <c r="CXE117" s="1589"/>
      <c r="CXF117" s="1590"/>
      <c r="CXG117" s="1554"/>
      <c r="CXH117" s="1555"/>
      <c r="CXI117" s="1555"/>
      <c r="CXJ117" s="1555"/>
      <c r="CXK117" s="1555"/>
      <c r="CXL117" s="1555"/>
      <c r="CXM117" s="1555"/>
      <c r="CXN117" s="1555"/>
      <c r="CXO117" s="1555"/>
      <c r="CXP117" s="1555"/>
      <c r="CXQ117" s="1555"/>
      <c r="CXR117" s="1555"/>
      <c r="CXS117" s="1555"/>
      <c r="CXT117" s="1555"/>
      <c r="CXU117" s="1555"/>
      <c r="CXV117" s="1556"/>
      <c r="CXW117" s="1554"/>
      <c r="CXX117" s="1555"/>
      <c r="CXY117" s="1555"/>
      <c r="CXZ117" s="1555"/>
      <c r="CYA117" s="1555"/>
      <c r="CYB117" s="1555"/>
      <c r="CYC117" s="1555"/>
      <c r="CYD117" s="1555"/>
      <c r="CYE117" s="1555"/>
      <c r="CYF117" s="1555"/>
      <c r="CYG117" s="1555"/>
      <c r="CYH117" s="1555"/>
      <c r="CYI117" s="1555"/>
      <c r="CYJ117" s="1555"/>
      <c r="CYK117" s="1555"/>
      <c r="CYL117" s="1556"/>
      <c r="CYM117" s="1554"/>
      <c r="CYN117" s="1555"/>
      <c r="CYO117" s="1555"/>
      <c r="CYP117" s="1555"/>
      <c r="CYQ117" s="1555"/>
      <c r="CYR117" s="1555"/>
      <c r="CYS117" s="1555"/>
      <c r="CYT117" s="1555"/>
      <c r="CYU117" s="1555"/>
      <c r="CYV117" s="1555"/>
      <c r="CYW117" s="1555"/>
      <c r="CYX117" s="1555"/>
      <c r="CYY117" s="1555"/>
      <c r="CYZ117" s="1555"/>
      <c r="CZA117" s="1555"/>
      <c r="CZB117" s="1560"/>
      <c r="CZC117" s="1554"/>
      <c r="CZD117" s="1555"/>
      <c r="CZE117" s="1555"/>
      <c r="CZF117" s="1555"/>
      <c r="CZG117" s="1555"/>
      <c r="CZH117" s="1555"/>
      <c r="CZI117" s="1555"/>
      <c r="CZJ117" s="1555"/>
      <c r="CZK117" s="1555"/>
      <c r="CZL117" s="1555"/>
      <c r="CZM117" s="1555"/>
      <c r="CZN117" s="1555"/>
      <c r="CZO117" s="1555"/>
      <c r="CZP117" s="1555"/>
      <c r="CZQ117" s="1555"/>
      <c r="CZR117" s="1560"/>
      <c r="CZS117" s="1554"/>
      <c r="CZT117" s="1555"/>
      <c r="CZU117" s="1555"/>
      <c r="CZV117" s="1555"/>
      <c r="CZW117" s="1555"/>
      <c r="CZX117" s="1555"/>
      <c r="CZY117" s="1555"/>
      <c r="CZZ117" s="1555"/>
      <c r="DAA117" s="1555"/>
      <c r="DAB117" s="1555"/>
      <c r="DAC117" s="1555"/>
      <c r="DAD117" s="1555"/>
      <c r="DAE117" s="1555"/>
      <c r="DAF117" s="1555"/>
      <c r="DAG117" s="1555"/>
      <c r="DAH117" s="1560"/>
      <c r="DAI117" s="1588"/>
      <c r="DAJ117" s="1589"/>
      <c r="DAK117" s="1589"/>
      <c r="DAL117" s="1589"/>
      <c r="DAM117" s="1589"/>
      <c r="DAN117" s="1589"/>
      <c r="DAO117" s="1589"/>
      <c r="DAP117" s="1589"/>
      <c r="DAQ117" s="1589"/>
      <c r="DAR117" s="1589"/>
      <c r="DAS117" s="1589"/>
      <c r="DAT117" s="1589"/>
      <c r="DAU117" s="1589"/>
      <c r="DAV117" s="1589"/>
      <c r="DAW117" s="1589"/>
      <c r="DAX117" s="1589"/>
      <c r="DAY117" s="1589"/>
      <c r="DAZ117" s="1589"/>
      <c r="DBA117" s="1589"/>
      <c r="DBB117" s="1589"/>
      <c r="DBC117" s="1589"/>
      <c r="DBD117" s="1590"/>
      <c r="DBE117" s="1554"/>
      <c r="DBF117" s="1555"/>
      <c r="DBG117" s="1555"/>
      <c r="DBH117" s="1555"/>
      <c r="DBI117" s="1555"/>
      <c r="DBJ117" s="1555"/>
      <c r="DBK117" s="1555"/>
      <c r="DBL117" s="1555"/>
      <c r="DBM117" s="1555"/>
      <c r="DBN117" s="1555"/>
      <c r="DBO117" s="1555"/>
      <c r="DBP117" s="1555"/>
      <c r="DBQ117" s="1555"/>
      <c r="DBR117" s="1555"/>
      <c r="DBS117" s="1555"/>
      <c r="DBT117" s="1556"/>
      <c r="DBU117" s="1554"/>
      <c r="DBV117" s="1555"/>
      <c r="DBW117" s="1555"/>
      <c r="DBX117" s="1555"/>
      <c r="DBY117" s="1555"/>
      <c r="DBZ117" s="1555"/>
      <c r="DCA117" s="1555"/>
      <c r="DCB117" s="1555"/>
      <c r="DCC117" s="1555"/>
      <c r="DCD117" s="1555"/>
      <c r="DCE117" s="1555"/>
      <c r="DCF117" s="1555"/>
      <c r="DCG117" s="1555"/>
      <c r="DCH117" s="1555"/>
      <c r="DCI117" s="1555"/>
      <c r="DCJ117" s="1560"/>
      <c r="DCK117" s="1554"/>
      <c r="DCL117" s="1555"/>
      <c r="DCM117" s="1555"/>
      <c r="DCN117" s="1555"/>
      <c r="DCO117" s="1555"/>
      <c r="DCP117" s="1555"/>
      <c r="DCQ117" s="1555"/>
      <c r="DCR117" s="1555"/>
      <c r="DCS117" s="1555"/>
      <c r="DCT117" s="1555"/>
      <c r="DCU117" s="1555"/>
      <c r="DCV117" s="1555"/>
      <c r="DCW117" s="1555"/>
      <c r="DCX117" s="1555"/>
      <c r="DCY117" s="1555"/>
      <c r="DCZ117" s="1560"/>
      <c r="DDA117" s="1554"/>
      <c r="DDB117" s="1555"/>
      <c r="DDC117" s="1555"/>
      <c r="DDD117" s="1555"/>
      <c r="DDE117" s="1555"/>
      <c r="DDF117" s="1555"/>
      <c r="DDG117" s="1555"/>
      <c r="DDH117" s="1555"/>
      <c r="DDI117" s="1555"/>
      <c r="DDJ117" s="1555"/>
      <c r="DDK117" s="1555"/>
      <c r="DDL117" s="1555"/>
      <c r="DDM117" s="1555"/>
      <c r="DDN117" s="1555"/>
      <c r="DDO117" s="1555"/>
      <c r="DDP117" s="1560"/>
      <c r="DDQ117" s="1588"/>
      <c r="DDR117" s="1589"/>
      <c r="DDS117" s="1589"/>
      <c r="DDT117" s="1589"/>
      <c r="DDU117" s="1589"/>
      <c r="DDV117" s="1589"/>
      <c r="DDW117" s="1589"/>
      <c r="DDX117" s="1589"/>
      <c r="DDY117" s="1589"/>
      <c r="DDZ117" s="1589"/>
      <c r="DEA117" s="1589"/>
      <c r="DEB117" s="1589"/>
      <c r="DEC117" s="1589"/>
      <c r="DED117" s="1589"/>
      <c r="DEE117" s="1589"/>
      <c r="DEF117" s="1589"/>
      <c r="DEG117" s="1589"/>
      <c r="DEH117" s="1589"/>
      <c r="DEI117" s="1589"/>
      <c r="DEJ117" s="1589"/>
      <c r="DEK117" s="1589"/>
      <c r="DEL117" s="1590"/>
      <c r="DEM117" s="1554"/>
      <c r="DEN117" s="1555"/>
      <c r="DEO117" s="1555"/>
      <c r="DEP117" s="1555"/>
      <c r="DEQ117" s="1555"/>
      <c r="DER117" s="1555"/>
      <c r="DES117" s="1555"/>
      <c r="DET117" s="1555"/>
      <c r="DEU117" s="1555"/>
      <c r="DEV117" s="1555"/>
      <c r="DEW117" s="1555"/>
      <c r="DEX117" s="1555"/>
      <c r="DEY117" s="1555"/>
      <c r="DEZ117" s="1555"/>
      <c r="DFA117" s="1555"/>
      <c r="DFB117" s="1556"/>
      <c r="DFC117" s="1554"/>
      <c r="DFD117" s="1555"/>
      <c r="DFE117" s="1555"/>
      <c r="DFF117" s="1555"/>
      <c r="DFG117" s="1555"/>
      <c r="DFH117" s="1555"/>
      <c r="DFI117" s="1555"/>
      <c r="DFJ117" s="1555"/>
      <c r="DFK117" s="1555"/>
      <c r="DFL117" s="1555"/>
      <c r="DFM117" s="1555"/>
      <c r="DFN117" s="1555"/>
      <c r="DFO117" s="1555"/>
      <c r="DFP117" s="1555"/>
      <c r="DFQ117" s="1555"/>
      <c r="DFR117" s="1560"/>
      <c r="DFS117" s="1554"/>
      <c r="DFT117" s="1555"/>
      <c r="DFU117" s="1555"/>
      <c r="DFV117" s="1555"/>
      <c r="DFW117" s="1555"/>
      <c r="DFX117" s="1555"/>
      <c r="DFY117" s="1555"/>
      <c r="DFZ117" s="1555"/>
      <c r="DGA117" s="1555"/>
      <c r="DGB117" s="1555"/>
      <c r="DGC117" s="1555"/>
      <c r="DGD117" s="1555"/>
      <c r="DGE117" s="1555"/>
      <c r="DGF117" s="1555"/>
      <c r="DGG117" s="1555"/>
      <c r="DGH117" s="1560"/>
      <c r="DGI117" s="1554"/>
      <c r="DGJ117" s="1555"/>
      <c r="DGK117" s="1555"/>
      <c r="DGL117" s="1555"/>
      <c r="DGM117" s="1555"/>
      <c r="DGN117" s="1555"/>
      <c r="DGO117" s="1555"/>
      <c r="DGP117" s="1555"/>
      <c r="DGQ117" s="1555"/>
      <c r="DGR117" s="1555"/>
      <c r="DGS117" s="1555"/>
      <c r="DGT117" s="1555"/>
      <c r="DGU117" s="1555"/>
      <c r="DGV117" s="1555"/>
      <c r="DGW117" s="1555"/>
      <c r="DGX117" s="1560"/>
      <c r="DGY117" s="1588"/>
      <c r="DGZ117" s="1589"/>
      <c r="DHA117" s="1589"/>
      <c r="DHB117" s="1589"/>
      <c r="DHC117" s="1589"/>
      <c r="DHD117" s="1589"/>
      <c r="DHE117" s="1589"/>
      <c r="DHF117" s="1589"/>
      <c r="DHG117" s="1589"/>
      <c r="DHH117" s="1589"/>
      <c r="DHI117" s="1589"/>
      <c r="DHJ117" s="1589"/>
      <c r="DHK117" s="1589"/>
      <c r="DHL117" s="1589"/>
      <c r="DHM117" s="1589"/>
      <c r="DHN117" s="1589"/>
      <c r="DHO117" s="1589"/>
      <c r="DHP117" s="1589"/>
      <c r="DHQ117" s="1589"/>
      <c r="DHR117" s="1589"/>
      <c r="DHS117" s="1589"/>
      <c r="DHT117" s="1590"/>
      <c r="DHU117" s="1554"/>
      <c r="DHV117" s="1555"/>
      <c r="DHW117" s="1555"/>
      <c r="DHX117" s="1555"/>
      <c r="DHY117" s="1555"/>
      <c r="DHZ117" s="1555"/>
      <c r="DIA117" s="1555"/>
      <c r="DIB117" s="1555"/>
      <c r="DIC117" s="1555"/>
      <c r="DID117" s="1555"/>
      <c r="DIE117" s="1555"/>
      <c r="DIF117" s="1555"/>
      <c r="DIG117" s="1555"/>
      <c r="DIH117" s="1555"/>
      <c r="DII117" s="1555"/>
      <c r="DIJ117" s="1556"/>
      <c r="DIK117" s="1554"/>
      <c r="DIL117" s="1555"/>
      <c r="DIM117" s="1555"/>
      <c r="DIN117" s="1555"/>
      <c r="DIO117" s="1555"/>
      <c r="DIP117" s="1555"/>
      <c r="DIQ117" s="1555"/>
      <c r="DIR117" s="1555"/>
      <c r="DIS117" s="1555"/>
      <c r="DIT117" s="1555"/>
      <c r="DIU117" s="1555"/>
      <c r="DIV117" s="1555"/>
      <c r="DIW117" s="1555"/>
      <c r="DIX117" s="1555"/>
      <c r="DIY117" s="1555"/>
      <c r="DIZ117" s="1560"/>
      <c r="DJA117" s="1554"/>
      <c r="DJB117" s="1555"/>
      <c r="DJC117" s="1555"/>
      <c r="DJD117" s="1555"/>
      <c r="DJE117" s="1555"/>
      <c r="DJF117" s="1555"/>
      <c r="DJG117" s="1555"/>
      <c r="DJH117" s="1555"/>
      <c r="DJI117" s="1555"/>
      <c r="DJJ117" s="1555"/>
      <c r="DJK117" s="1555"/>
      <c r="DJL117" s="1555"/>
      <c r="DJM117" s="1555"/>
      <c r="DJN117" s="1555"/>
      <c r="DJO117" s="1555"/>
      <c r="DJP117" s="1560"/>
      <c r="DJQ117" s="1554"/>
      <c r="DJR117" s="1555"/>
      <c r="DJS117" s="1555"/>
      <c r="DJT117" s="1555"/>
      <c r="DJU117" s="1555"/>
      <c r="DJV117" s="1555"/>
      <c r="DJW117" s="1555"/>
      <c r="DJX117" s="1555"/>
      <c r="DJY117" s="1555"/>
      <c r="DJZ117" s="1555"/>
      <c r="DKA117" s="1555"/>
      <c r="DKB117" s="1555"/>
      <c r="DKC117" s="1555"/>
      <c r="DKD117" s="1555"/>
      <c r="DKE117" s="1555"/>
      <c r="DKF117" s="1560"/>
      <c r="DKG117" s="1588"/>
      <c r="DKH117" s="1589"/>
      <c r="DKI117" s="1589"/>
      <c r="DKJ117" s="1589"/>
      <c r="DKK117" s="1589"/>
      <c r="DKL117" s="1589"/>
      <c r="DKM117" s="1589"/>
      <c r="DKN117" s="1589"/>
      <c r="DKO117" s="1589"/>
      <c r="DKP117" s="1589"/>
      <c r="DKQ117" s="1589"/>
      <c r="DKR117" s="1589"/>
      <c r="DKS117" s="1589"/>
      <c r="DKT117" s="1589"/>
      <c r="DKU117" s="1589"/>
      <c r="DKV117" s="1589"/>
      <c r="DKW117" s="1589"/>
      <c r="DKX117" s="1589"/>
      <c r="DKY117" s="1589"/>
      <c r="DKZ117" s="1589"/>
      <c r="DLA117" s="1589"/>
      <c r="DLB117" s="1590"/>
      <c r="DLC117" s="1554"/>
      <c r="DLD117" s="1555"/>
      <c r="DLE117" s="1555"/>
      <c r="DLF117" s="1555"/>
      <c r="DLG117" s="1555"/>
      <c r="DLH117" s="1555"/>
      <c r="DLI117" s="1555"/>
      <c r="DLJ117" s="1555"/>
      <c r="DLK117" s="1555"/>
      <c r="DLL117" s="1555"/>
      <c r="DLM117" s="1555"/>
      <c r="DLN117" s="1555"/>
      <c r="DLO117" s="1555"/>
      <c r="DLP117" s="1555"/>
      <c r="DLQ117" s="1555"/>
      <c r="DLR117" s="1556"/>
      <c r="DLS117" s="1554"/>
      <c r="DLT117" s="1555"/>
      <c r="DLU117" s="1555"/>
      <c r="DLV117" s="1555"/>
      <c r="DLW117" s="1555"/>
      <c r="DLX117" s="1555"/>
      <c r="DLY117" s="1555"/>
      <c r="DLZ117" s="1555"/>
      <c r="DMA117" s="1555"/>
      <c r="DMB117" s="1555"/>
      <c r="DMC117" s="1555"/>
      <c r="DMD117" s="1555"/>
      <c r="DME117" s="1555"/>
      <c r="DMF117" s="1555"/>
      <c r="DMG117" s="1555"/>
      <c r="DMH117" s="1560"/>
      <c r="DMI117" s="1554"/>
      <c r="DMJ117" s="1555"/>
      <c r="DMK117" s="1555"/>
      <c r="DML117" s="1555"/>
      <c r="DMM117" s="1555"/>
      <c r="DMN117" s="1555"/>
      <c r="DMO117" s="1555"/>
      <c r="DMP117" s="1555"/>
      <c r="DMQ117" s="1555"/>
      <c r="DMR117" s="1555"/>
      <c r="DMS117" s="1555"/>
      <c r="DMT117" s="1555"/>
      <c r="DMU117" s="1555"/>
      <c r="DMV117" s="1555"/>
      <c r="DMW117" s="1555"/>
      <c r="DMX117" s="1560"/>
      <c r="DMY117" s="1554"/>
      <c r="DMZ117" s="1555"/>
      <c r="DNA117" s="1555"/>
      <c r="DNB117" s="1555"/>
      <c r="DNC117" s="1555"/>
      <c r="DND117" s="1555"/>
      <c r="DNE117" s="1555"/>
      <c r="DNF117" s="1555"/>
      <c r="DNG117" s="1555"/>
      <c r="DNH117" s="1555"/>
      <c r="DNI117" s="1555"/>
      <c r="DNJ117" s="1555"/>
      <c r="DNK117" s="1555"/>
      <c r="DNL117" s="1555"/>
      <c r="DNM117" s="1555"/>
      <c r="DNN117" s="1560"/>
      <c r="DNO117" s="1588"/>
      <c r="DNP117" s="1589"/>
      <c r="DNQ117" s="1589"/>
      <c r="DNR117" s="1589"/>
      <c r="DNS117" s="1589"/>
      <c r="DNT117" s="1589"/>
      <c r="DNU117" s="1589"/>
      <c r="DNV117" s="1589"/>
      <c r="DNW117" s="1589"/>
      <c r="DNX117" s="1589"/>
      <c r="DNY117" s="1589"/>
      <c r="DNZ117" s="1589"/>
      <c r="DOA117" s="1589"/>
      <c r="DOB117" s="1589"/>
      <c r="DOC117" s="1589"/>
      <c r="DOD117" s="1589"/>
      <c r="DOE117" s="1589"/>
      <c r="DOF117" s="1589"/>
      <c r="DOG117" s="1589"/>
      <c r="DOH117" s="1589"/>
      <c r="DOI117" s="1589"/>
      <c r="DOJ117" s="1590"/>
      <c r="DOK117" s="1554"/>
      <c r="DOL117" s="1555"/>
      <c r="DOM117" s="1555"/>
      <c r="DON117" s="1555"/>
      <c r="DOO117" s="1555"/>
      <c r="DOP117" s="1555"/>
      <c r="DOQ117" s="1555"/>
      <c r="DOR117" s="1555"/>
      <c r="DOS117" s="1555"/>
      <c r="DOT117" s="1555"/>
      <c r="DOU117" s="1555"/>
      <c r="DOV117" s="1555"/>
      <c r="DOW117" s="1555"/>
      <c r="DOX117" s="1555"/>
      <c r="DOY117" s="1555"/>
      <c r="DOZ117" s="1556"/>
      <c r="DPA117" s="1554"/>
      <c r="DPB117" s="1555"/>
      <c r="DPC117" s="1555"/>
      <c r="DPD117" s="1555"/>
      <c r="DPE117" s="1555"/>
      <c r="DPF117" s="1555"/>
      <c r="DPG117" s="1555"/>
      <c r="DPH117" s="1555"/>
      <c r="DPI117" s="1555"/>
      <c r="DPJ117" s="1555"/>
      <c r="DPK117" s="1555"/>
      <c r="DPL117" s="1555"/>
      <c r="DPM117" s="1555"/>
      <c r="DPN117" s="1555"/>
      <c r="DPO117" s="1555"/>
      <c r="DPP117" s="1556"/>
      <c r="DPQ117" s="1554"/>
      <c r="DPR117" s="1555"/>
      <c r="DPS117" s="1555"/>
      <c r="DPT117" s="1555"/>
      <c r="DPU117" s="1555"/>
      <c r="DPV117" s="1555"/>
      <c r="DPW117" s="1555"/>
      <c r="DPX117" s="1555"/>
      <c r="DPY117" s="1555"/>
      <c r="DPZ117" s="1555"/>
      <c r="DQA117" s="1555"/>
      <c r="DQB117" s="1555"/>
      <c r="DQC117" s="1555"/>
      <c r="DQD117" s="1555"/>
      <c r="DQE117" s="1555"/>
      <c r="DQF117" s="1556"/>
      <c r="DQG117" s="1554"/>
      <c r="DQH117" s="1555"/>
      <c r="DQI117" s="1555"/>
      <c r="DQJ117" s="1555"/>
      <c r="DQK117" s="1555"/>
      <c r="DQL117" s="1555"/>
      <c r="DQM117" s="1555"/>
      <c r="DQN117" s="1555"/>
      <c r="DQO117" s="1555"/>
      <c r="DQP117" s="1555"/>
      <c r="DQQ117" s="1555"/>
      <c r="DQR117" s="1555"/>
      <c r="DQS117" s="1555"/>
      <c r="DQT117" s="1555"/>
      <c r="DQU117" s="1555"/>
      <c r="DQV117" s="1560"/>
      <c r="DQW117" s="1554"/>
      <c r="DQX117" s="1555"/>
      <c r="DQY117" s="1555"/>
      <c r="DQZ117" s="1555"/>
      <c r="DRA117" s="1555"/>
      <c r="DRB117" s="1555"/>
      <c r="DRC117" s="1555"/>
      <c r="DRD117" s="1555"/>
      <c r="DRE117" s="1555"/>
      <c r="DRF117" s="1555"/>
      <c r="DRG117" s="1555"/>
      <c r="DRH117" s="1555"/>
      <c r="DRI117" s="1555"/>
      <c r="DRJ117" s="1555"/>
      <c r="DRK117" s="1555"/>
      <c r="DRL117" s="1560"/>
      <c r="DRM117" s="1588"/>
      <c r="DRN117" s="1589"/>
      <c r="DRO117" s="1589"/>
      <c r="DRP117" s="1589"/>
      <c r="DRQ117" s="1589"/>
      <c r="DRR117" s="1589"/>
      <c r="DRS117" s="1589"/>
      <c r="DRT117" s="1589"/>
      <c r="DRU117" s="1589"/>
      <c r="DRV117" s="1589"/>
      <c r="DRW117" s="1589"/>
      <c r="DRX117" s="1589"/>
      <c r="DRY117" s="1589"/>
      <c r="DRZ117" s="1589"/>
      <c r="DSA117" s="1589"/>
      <c r="DSB117" s="1589"/>
      <c r="DSC117" s="1589"/>
      <c r="DSD117" s="1589"/>
      <c r="DSE117" s="1589"/>
      <c r="DSF117" s="1589"/>
      <c r="DSG117" s="1589"/>
      <c r="DSH117" s="1590"/>
      <c r="DSI117" s="1554"/>
      <c r="DSJ117" s="1555"/>
      <c r="DSK117" s="1555"/>
      <c r="DSL117" s="1555"/>
      <c r="DSM117" s="1555"/>
      <c r="DSN117" s="1555"/>
      <c r="DSO117" s="1555"/>
      <c r="DSP117" s="1555"/>
      <c r="DSQ117" s="1555"/>
      <c r="DSR117" s="1555"/>
      <c r="DSS117" s="1555"/>
      <c r="DST117" s="1555"/>
      <c r="DSU117" s="1555"/>
      <c r="DSV117" s="1555"/>
      <c r="DSW117" s="1555"/>
      <c r="DSX117" s="1556"/>
      <c r="DSY117" s="1610"/>
      <c r="DSZ117" s="1611"/>
      <c r="DTA117" s="1611"/>
      <c r="DTB117" s="1611"/>
      <c r="DTC117" s="1611"/>
      <c r="DTD117" s="1611"/>
      <c r="DTE117" s="1611"/>
      <c r="DTF117" s="1611"/>
      <c r="DTG117" s="1611"/>
      <c r="DTH117" s="1612"/>
      <c r="DTI117" s="1551"/>
      <c r="DTJ117" s="1551"/>
      <c r="DTK117" s="1551"/>
      <c r="DTL117" s="1551"/>
      <c r="DTM117" s="1551"/>
      <c r="DTN117" s="1551"/>
      <c r="DTO117" s="1551"/>
      <c r="DTP117" s="1551"/>
      <c r="DTQ117" s="1551"/>
      <c r="DTR117" s="1551"/>
      <c r="DTS117" s="1551"/>
      <c r="DTT117" s="1551"/>
      <c r="DTU117" s="316"/>
      <c r="DTV117" s="1721"/>
      <c r="DTW117" s="1722"/>
      <c r="DTX117" s="1722"/>
      <c r="DTY117" s="1723"/>
      <c r="DTZ117" s="317"/>
      <c r="DUA117" s="1674"/>
      <c r="DUB117" s="1674"/>
      <c r="DUC117" s="1674"/>
      <c r="DUD117" s="246"/>
      <c r="DUF117" s="252"/>
      <c r="DUW117" s="250"/>
      <c r="DUZ117" s="247"/>
      <c r="DVC117" s="252"/>
      <c r="DVN117" s="512"/>
      <c r="DVS117" s="514"/>
      <c r="DWD117" s="512"/>
      <c r="DWE117" s="1133"/>
      <c r="DWF117" s="1133"/>
      <c r="DWG117" s="1133"/>
      <c r="DWH117" s="1133"/>
      <c r="DWI117" s="514"/>
      <c r="DWJ117" s="1133"/>
      <c r="DWK117" s="1133"/>
      <c r="DWL117" s="1133"/>
      <c r="DWM117" s="1133"/>
      <c r="DWN117" s="1133"/>
      <c r="DWO117" s="1133"/>
      <c r="DWP117" s="1133"/>
      <c r="DWQ117" s="1133"/>
      <c r="DWR117" s="1133"/>
      <c r="DWS117" s="1133"/>
      <c r="DWT117" s="512"/>
      <c r="DWU117" s="1133"/>
      <c r="DWV117" s="1133"/>
      <c r="DWW117" s="1133"/>
      <c r="DWX117" s="1133"/>
      <c r="DWY117" s="514"/>
      <c r="DWZ117" s="1133"/>
      <c r="DXA117" s="1133"/>
      <c r="DXB117" s="1133"/>
      <c r="DXC117" s="1133"/>
      <c r="DXD117" s="1133"/>
      <c r="DXE117" s="1133"/>
      <c r="DXF117" s="1133"/>
      <c r="DXG117" s="1133"/>
      <c r="DXH117" s="1133"/>
      <c r="DXI117" s="1133"/>
      <c r="DXJ117" s="512"/>
      <c r="DXK117" s="1133"/>
      <c r="DXL117" s="1133"/>
      <c r="DXM117" s="1133"/>
      <c r="DXN117" s="1133"/>
      <c r="DXO117" s="514"/>
      <c r="DXP117" s="1133"/>
      <c r="DXQ117" s="1133"/>
      <c r="DXR117" s="1133"/>
      <c r="DXS117" s="1133"/>
      <c r="DXT117" s="1133"/>
      <c r="DXU117" s="1133"/>
      <c r="DXV117" s="1133"/>
      <c r="DXW117" s="1133"/>
      <c r="DXX117" s="1133"/>
      <c r="DXY117" s="1133"/>
      <c r="DXZ117" s="512"/>
      <c r="DYA117" s="1133"/>
      <c r="DYB117" s="1133"/>
      <c r="DYC117" s="1133"/>
      <c r="DYD117" s="1133"/>
      <c r="DYE117" s="514"/>
      <c r="DYF117" s="1133"/>
      <c r="DYG117" s="1133"/>
      <c r="DYH117" s="1133"/>
      <c r="DYI117" s="1133"/>
      <c r="DYJ117" s="1133"/>
      <c r="DYK117" s="1133"/>
      <c r="DYL117" s="250"/>
      <c r="DYM117" s="1133"/>
      <c r="DYN117" s="1133"/>
      <c r="DYO117" s="1133"/>
      <c r="DYP117" s="1133"/>
      <c r="DYQ117" s="1133"/>
      <c r="DYR117" s="250"/>
      <c r="DYS117" s="1133"/>
      <c r="DYT117" s="1133"/>
      <c r="DYU117" s="1133"/>
      <c r="DYV117" s="1133"/>
      <c r="DYW117" s="1133"/>
      <c r="DYX117" s="1133"/>
      <c r="DYY117" s="252"/>
      <c r="DZC117" s="512"/>
      <c r="DZD117" s="1133"/>
      <c r="DZE117" s="1133"/>
      <c r="DZF117" s="250"/>
      <c r="DZG117" s="1133"/>
      <c r="DZH117" s="1133"/>
      <c r="DZI117" s="1133"/>
      <c r="DZJ117" s="1133"/>
      <c r="DZK117" s="252"/>
      <c r="EAA117" s="252"/>
      <c r="EAF117" s="1133"/>
      <c r="EAG117" s="514"/>
      <c r="EAH117" s="1133"/>
      <c r="EAI117" s="1133"/>
      <c r="EAJ117" s="1133"/>
      <c r="EAK117" s="1133"/>
      <c r="EAL117" s="1133"/>
      <c r="EAM117" s="1133"/>
      <c r="EAN117" s="1133"/>
      <c r="EAO117" s="1133"/>
      <c r="EAP117" s="1133"/>
      <c r="EAQ117" s="252"/>
      <c r="EAR117" s="1133"/>
      <c r="EAS117" s="1133"/>
      <c r="EAT117" s="1133"/>
      <c r="EAU117" s="1133"/>
      <c r="EAV117" s="250"/>
      <c r="EBG117" s="252"/>
      <c r="EBL117" s="1133"/>
      <c r="EBM117" s="514"/>
      <c r="EBT117" s="235"/>
      <c r="EBU117" s="235"/>
      <c r="EBV117" s="235"/>
      <c r="EBW117" s="238"/>
      <c r="EBX117" s="235"/>
      <c r="EBY117" s="235"/>
      <c r="EBZ117" s="235"/>
      <c r="ECA117" s="235"/>
      <c r="ECB117" s="235"/>
      <c r="ECC117" s="412"/>
      <c r="ECD117" s="235"/>
      <c r="ECE117" s="235"/>
      <c r="ECF117" s="1124"/>
      <c r="ECG117" s="1124"/>
      <c r="ECH117" s="1124"/>
      <c r="ECI117" s="1124"/>
      <c r="ECJ117" s="1132"/>
      <c r="ECK117" s="1132"/>
      <c r="ECL117" s="1132"/>
      <c r="ECM117" s="236"/>
      <c r="ECN117" s="1124"/>
      <c r="ECO117" s="1124"/>
      <c r="ECP117" s="1124"/>
      <c r="ECQ117" s="412"/>
      <c r="ECR117" s="1124"/>
      <c r="ECS117" s="1124"/>
      <c r="ECT117" s="1124"/>
      <c r="ECU117" s="1124"/>
      <c r="ECV117" s="1124"/>
      <c r="ECW117" s="238"/>
      <c r="ECX117" s="1124"/>
      <c r="ECY117" s="1124"/>
      <c r="ECZ117" s="238"/>
      <c r="EDA117" s="1124"/>
      <c r="EDB117" s="1124"/>
      <c r="EDC117" s="1124"/>
      <c r="EDD117" s="804"/>
      <c r="EDE117" s="1132"/>
      <c r="EDF117" s="235"/>
      <c r="EDG117" s="235"/>
      <c r="EDH117" s="235"/>
      <c r="EDI117" s="235"/>
      <c r="EDJ117" s="235"/>
      <c r="EDK117" s="235"/>
      <c r="EDL117" s="235"/>
      <c r="EDM117" s="235"/>
      <c r="EDN117" s="235"/>
      <c r="EDO117" s="235"/>
      <c r="EDP117" s="235"/>
      <c r="EDQ117" s="235"/>
      <c r="EDT117" s="250"/>
      <c r="EDY117" s="252"/>
      <c r="EEI117" s="250"/>
      <c r="EEO117" s="252"/>
      <c r="EFF117" s="252"/>
      <c r="EFR117" s="250"/>
      <c r="EGI117" s="250"/>
      <c r="EGO117" s="252"/>
      <c r="EGY117" s="252"/>
      <c r="EHD117" s="250"/>
      <c r="EHH117" s="235"/>
      <c r="EHI117" s="235"/>
      <c r="EHJ117" s="235"/>
      <c r="EHK117" s="235"/>
      <c r="EHL117" s="235"/>
      <c r="EHM117" s="235"/>
      <c r="EHN117" s="235"/>
      <c r="EHO117" s="238"/>
      <c r="EHP117" s="235"/>
      <c r="EHQ117" s="235"/>
      <c r="EHR117" s="235"/>
      <c r="EHS117" s="235"/>
      <c r="EHT117" s="235"/>
      <c r="EHU117" s="412"/>
      <c r="EHV117" s="235"/>
      <c r="EHW117" s="235"/>
      <c r="EHX117" s="235"/>
      <c r="EHY117" s="235"/>
      <c r="EHZ117" s="235"/>
      <c r="EIA117" s="235"/>
      <c r="EIB117" s="1132"/>
      <c r="EIC117" s="1132"/>
      <c r="EID117" s="1132"/>
      <c r="EIE117" s="236"/>
      <c r="EIF117" s="235"/>
      <c r="EIG117" s="235"/>
      <c r="EIH117" s="235"/>
      <c r="EII117" s="412"/>
      <c r="EIJ117" s="235"/>
      <c r="EIK117" s="235"/>
      <c r="EIL117" s="235"/>
      <c r="EIM117" s="235"/>
      <c r="EIN117" s="235"/>
      <c r="EIO117" s="238"/>
      <c r="EIP117" s="235"/>
      <c r="EIQ117" s="235"/>
      <c r="EIR117" s="238"/>
      <c r="EIS117" s="235"/>
      <c r="EIT117" s="235"/>
      <c r="EIU117" s="235"/>
      <c r="EIV117" s="236"/>
      <c r="EIW117" s="235"/>
      <c r="EIX117" s="235"/>
      <c r="EIY117" s="235"/>
      <c r="EIZ117" s="235"/>
      <c r="EJA117" s="238"/>
      <c r="EJB117" s="235"/>
      <c r="EJC117" s="235"/>
      <c r="EJD117" s="235"/>
      <c r="EJE117" s="235"/>
      <c r="EJF117" s="235"/>
      <c r="EJG117" s="235"/>
      <c r="EJH117" s="235"/>
      <c r="EJI117" s="235"/>
      <c r="EJJ117" s="235"/>
      <c r="EJK117" s="1195"/>
      <c r="EJL117" s="1194"/>
      <c r="EJM117" s="235"/>
      <c r="EJN117" s="235"/>
      <c r="EJO117" s="235"/>
      <c r="EJP117" s="1195"/>
      <c r="EJQ117" s="1193"/>
      <c r="EJR117" s="235"/>
      <c r="EJS117" s="235"/>
      <c r="EJT117" s="235"/>
      <c r="EJU117" s="235"/>
      <c r="EJV117" s="235"/>
      <c r="EJW117" s="235"/>
      <c r="EJX117" s="235"/>
      <c r="EJY117" s="235"/>
      <c r="EKA117" s="250"/>
      <c r="EKD117" s="247"/>
      <c r="EKG117" s="252"/>
      <c r="EKX117" s="252"/>
      <c r="ELA117" s="245"/>
      <c r="ELB117" s="1674"/>
      <c r="ELC117" s="1674"/>
      <c r="ELD117" s="1674"/>
      <c r="ELE117" s="318"/>
      <c r="ELF117" s="1721"/>
      <c r="ELG117" s="1722"/>
      <c r="ELH117" s="1722"/>
      <c r="ELI117" s="1723"/>
      <c r="ELJ117" s="319"/>
      <c r="ELK117" s="1608"/>
      <c r="ELL117" s="1551"/>
      <c r="ELM117" s="1551"/>
      <c r="ELN117" s="1551"/>
      <c r="ELO117" s="1551"/>
      <c r="ELP117" s="1551"/>
      <c r="ELQ117" s="1551"/>
      <c r="ELR117" s="1551"/>
      <c r="ELS117" s="1551"/>
      <c r="ELT117" s="1551"/>
      <c r="ELU117" s="1551"/>
      <c r="ELV117" s="1609"/>
      <c r="ELW117" s="1610"/>
      <c r="ELX117" s="1611"/>
      <c r="ELY117" s="1611"/>
      <c r="ELZ117" s="1611"/>
      <c r="EMA117" s="1611"/>
      <c r="EMB117" s="1611"/>
      <c r="EMC117" s="1611"/>
      <c r="EMD117" s="1611"/>
      <c r="EME117" s="1611"/>
      <c r="EMF117" s="1612"/>
      <c r="EMG117" s="1554"/>
      <c r="EMH117" s="1555"/>
      <c r="EMI117" s="1555"/>
      <c r="EMJ117" s="1555"/>
      <c r="EMK117" s="1555"/>
      <c r="EML117" s="1555"/>
      <c r="EMM117" s="1555"/>
      <c r="EMN117" s="1555"/>
      <c r="EMO117" s="1555"/>
      <c r="EMP117" s="1555"/>
      <c r="EMQ117" s="1555"/>
      <c r="EMR117" s="1555"/>
      <c r="EMS117" s="1555"/>
      <c r="EMT117" s="1555"/>
      <c r="EMU117" s="1555"/>
      <c r="EMV117" s="1560"/>
      <c r="EMW117" s="1554"/>
      <c r="EMX117" s="1555"/>
      <c r="EMY117" s="1555"/>
      <c r="EMZ117" s="1555"/>
      <c r="ENA117" s="1555"/>
      <c r="ENB117" s="1555"/>
      <c r="ENC117" s="1555"/>
      <c r="END117" s="1555"/>
      <c r="ENE117" s="1555"/>
      <c r="ENF117" s="1555"/>
      <c r="ENG117" s="1555"/>
      <c r="ENH117" s="1555"/>
      <c r="ENI117" s="1555"/>
      <c r="ENJ117" s="1555"/>
      <c r="ENK117" s="1555"/>
      <c r="ENL117" s="1560"/>
      <c r="ENM117" s="1588"/>
      <c r="ENN117" s="1589"/>
      <c r="ENO117" s="1589"/>
      <c r="ENP117" s="1589"/>
      <c r="ENQ117" s="1589"/>
      <c r="ENR117" s="1589"/>
      <c r="ENS117" s="1589"/>
      <c r="ENT117" s="1589"/>
      <c r="ENU117" s="1589"/>
      <c r="ENV117" s="1589"/>
      <c r="ENW117" s="1589"/>
      <c r="ENX117" s="1589"/>
      <c r="ENY117" s="1589"/>
      <c r="ENZ117" s="1589"/>
      <c r="EOA117" s="1589"/>
      <c r="EOB117" s="1589"/>
      <c r="EOC117" s="1589"/>
      <c r="EOD117" s="1589"/>
      <c r="EOE117" s="1589"/>
      <c r="EOF117" s="1589"/>
      <c r="EOG117" s="1589"/>
      <c r="EOH117" s="1590"/>
      <c r="EOI117" s="1554"/>
      <c r="EOJ117" s="1555"/>
      <c r="EOK117" s="1555"/>
      <c r="EOL117" s="1555"/>
      <c r="EOM117" s="1555"/>
      <c r="EON117" s="1555"/>
      <c r="EOO117" s="1555"/>
      <c r="EOP117" s="1555"/>
      <c r="EOQ117" s="1555"/>
      <c r="EOR117" s="1555"/>
      <c r="EOS117" s="1555"/>
      <c r="EOT117" s="1555"/>
      <c r="EOU117" s="1555"/>
      <c r="EOV117" s="1555"/>
      <c r="EOW117" s="1555"/>
      <c r="EOX117" s="1556"/>
      <c r="EOY117" s="1554"/>
      <c r="EOZ117" s="1555"/>
      <c r="EPA117" s="1555"/>
      <c r="EPB117" s="1555"/>
      <c r="EPC117" s="1555"/>
      <c r="EPD117" s="1555"/>
      <c r="EPE117" s="1555"/>
      <c r="EPF117" s="1555"/>
      <c r="EPG117" s="1555"/>
      <c r="EPH117" s="1555"/>
      <c r="EPI117" s="1555"/>
      <c r="EPJ117" s="1555"/>
      <c r="EPK117" s="1555"/>
      <c r="EPL117" s="1555"/>
      <c r="EPM117" s="1555"/>
      <c r="EPN117" s="1556"/>
      <c r="EPO117" s="1554"/>
      <c r="EPP117" s="1555"/>
      <c r="EPQ117" s="1555"/>
      <c r="EPR117" s="1555"/>
      <c r="EPS117" s="1555"/>
      <c r="EPT117" s="1555"/>
      <c r="EPU117" s="1555"/>
      <c r="EPV117" s="1555"/>
      <c r="EPW117" s="1555"/>
      <c r="EPX117" s="1555"/>
      <c r="EPY117" s="1555"/>
      <c r="EPZ117" s="1555"/>
      <c r="EQA117" s="1555"/>
      <c r="EQB117" s="1555"/>
      <c r="EQC117" s="1555"/>
      <c r="EQD117" s="1560"/>
      <c r="EQE117" s="1588"/>
      <c r="EQF117" s="1589"/>
      <c r="EQG117" s="1589"/>
      <c r="EQH117" s="1589"/>
      <c r="EQI117" s="1589"/>
      <c r="EQJ117" s="1589"/>
      <c r="EQK117" s="1589"/>
      <c r="EQL117" s="1589"/>
      <c r="EQM117" s="1589"/>
      <c r="EQN117" s="1589"/>
      <c r="EQO117" s="1589"/>
      <c r="EQP117" s="1589"/>
      <c r="EQQ117" s="1589"/>
      <c r="EQR117" s="1589"/>
      <c r="EQS117" s="1589"/>
      <c r="EQT117" s="1589"/>
      <c r="EQU117" s="1589"/>
      <c r="EQV117" s="1589"/>
      <c r="EQW117" s="1589"/>
      <c r="EQX117" s="1589"/>
      <c r="EQY117" s="1589"/>
      <c r="EQZ117" s="1590"/>
      <c r="ERA117" s="1554"/>
      <c r="ERB117" s="1555"/>
      <c r="ERC117" s="1555"/>
      <c r="ERD117" s="1555"/>
      <c r="ERE117" s="1555"/>
      <c r="ERF117" s="1555"/>
      <c r="ERG117" s="1555"/>
      <c r="ERH117" s="1555"/>
      <c r="ERI117" s="1555"/>
      <c r="ERJ117" s="1555"/>
      <c r="ERK117" s="1555"/>
      <c r="ERL117" s="1555"/>
      <c r="ERM117" s="1555"/>
      <c r="ERN117" s="1555"/>
      <c r="ERO117" s="1555"/>
      <c r="ERP117" s="1556"/>
      <c r="ERQ117" s="1610"/>
      <c r="ERR117" s="1611"/>
      <c r="ERS117" s="1611"/>
      <c r="ERT117" s="1611"/>
      <c r="ERU117" s="1611"/>
      <c r="ERV117" s="1611"/>
      <c r="ERW117" s="1611"/>
      <c r="ERX117" s="1611"/>
      <c r="ERY117" s="1611"/>
      <c r="ERZ117" s="1612"/>
      <c r="ESA117" s="1608"/>
      <c r="ESB117" s="1551"/>
      <c r="ESC117" s="1551"/>
      <c r="ESD117" s="1551"/>
      <c r="ESE117" s="1551"/>
      <c r="ESF117" s="1551"/>
      <c r="ESG117" s="1551"/>
      <c r="ESH117" s="1551"/>
      <c r="ESI117" s="1551"/>
      <c r="ESJ117" s="1551"/>
      <c r="ESK117" s="1551"/>
      <c r="ESL117" s="1551"/>
      <c r="ESM117" s="1642"/>
      <c r="ESN117" s="1643"/>
      <c r="ESO117" s="1643"/>
      <c r="ESP117" s="1643"/>
      <c r="ESQ117" s="1643"/>
      <c r="ESR117" s="1644"/>
      <c r="ETA117" s="1518"/>
      <c r="ETB117" s="1518"/>
      <c r="ETC117" s="1518"/>
      <c r="ETD117" s="1518"/>
      <c r="ETE117" s="1518"/>
      <c r="ETF117" s="1518"/>
    </row>
    <row r="118" spans="1:3906" s="241" customFormat="1" ht="15" customHeight="1" thickBot="1">
      <c r="B118" s="1518"/>
      <c r="C118" s="1518"/>
      <c r="D118" s="1518"/>
      <c r="E118" s="1518"/>
      <c r="F118" s="1518"/>
      <c r="G118" s="1518"/>
      <c r="I118" s="1642"/>
      <c r="J118" s="1643"/>
      <c r="K118" s="1643"/>
      <c r="L118" s="1643"/>
      <c r="M118" s="1643"/>
      <c r="N118" s="1644"/>
      <c r="O118" s="320"/>
      <c r="P118" s="321"/>
      <c r="Q118" s="322"/>
      <c r="R118" s="256"/>
      <c r="S118" s="256"/>
      <c r="T118" s="256"/>
      <c r="U118" s="256"/>
      <c r="V118" s="256"/>
      <c r="W118" s="256"/>
      <c r="X118" s="256"/>
      <c r="Y118" s="256"/>
      <c r="Z118" s="323"/>
      <c r="AA118" s="1701"/>
      <c r="AB118" s="1611"/>
      <c r="AC118" s="1611"/>
      <c r="AD118" s="1611"/>
      <c r="AE118" s="1611"/>
      <c r="AF118" s="1611"/>
      <c r="AG118" s="1611"/>
      <c r="AH118" s="1611"/>
      <c r="AI118" s="1611"/>
      <c r="AJ118" s="1612"/>
      <c r="AK118" s="1554"/>
      <c r="AL118" s="1555"/>
      <c r="AM118" s="1555"/>
      <c r="AN118" s="1555"/>
      <c r="AO118" s="1555"/>
      <c r="AP118" s="1555"/>
      <c r="AQ118" s="1555"/>
      <c r="AR118" s="1555"/>
      <c r="AS118" s="1555"/>
      <c r="AT118" s="1555"/>
      <c r="AU118" s="1555"/>
      <c r="AV118" s="1555"/>
      <c r="AW118" s="1555"/>
      <c r="AX118" s="1555"/>
      <c r="AY118" s="1555"/>
      <c r="AZ118" s="1560"/>
      <c r="BA118" s="1588"/>
      <c r="BB118" s="1589"/>
      <c r="BC118" s="1589"/>
      <c r="BD118" s="1589"/>
      <c r="BE118" s="1589"/>
      <c r="BF118" s="1589"/>
      <c r="BG118" s="1589"/>
      <c r="BH118" s="1589"/>
      <c r="BI118" s="1589"/>
      <c r="BJ118" s="1589"/>
      <c r="BK118" s="1589"/>
      <c r="BL118" s="1589"/>
      <c r="BM118" s="1589"/>
      <c r="BN118" s="1589"/>
      <c r="BO118" s="1589"/>
      <c r="BP118" s="1589"/>
      <c r="BQ118" s="1589"/>
      <c r="BR118" s="1589"/>
      <c r="BS118" s="1589"/>
      <c r="BT118" s="1589"/>
      <c r="BU118" s="1589"/>
      <c r="BV118" s="1590"/>
      <c r="BW118" s="1554"/>
      <c r="BX118" s="1555"/>
      <c r="BY118" s="1555"/>
      <c r="BZ118" s="1555"/>
      <c r="CA118" s="1555"/>
      <c r="CB118" s="1555"/>
      <c r="CC118" s="1555"/>
      <c r="CD118" s="1555"/>
      <c r="CE118" s="1555"/>
      <c r="CF118" s="1555"/>
      <c r="CG118" s="1555"/>
      <c r="CH118" s="1555"/>
      <c r="CI118" s="1555"/>
      <c r="CJ118" s="1555"/>
      <c r="CK118" s="1555"/>
      <c r="CL118" s="1560"/>
      <c r="CM118" s="1588"/>
      <c r="CN118" s="1589"/>
      <c r="CO118" s="1589"/>
      <c r="CP118" s="1589"/>
      <c r="CQ118" s="1589"/>
      <c r="CR118" s="1589"/>
      <c r="CS118" s="1589"/>
      <c r="CT118" s="1589"/>
      <c r="CU118" s="1589"/>
      <c r="CV118" s="1589"/>
      <c r="CW118" s="1589"/>
      <c r="CX118" s="1589"/>
      <c r="CY118" s="1589"/>
      <c r="CZ118" s="1589"/>
      <c r="DA118" s="1589"/>
      <c r="DB118" s="1589"/>
      <c r="DC118" s="1589"/>
      <c r="DD118" s="1589"/>
      <c r="DE118" s="1589"/>
      <c r="DF118" s="1589"/>
      <c r="DG118" s="1589"/>
      <c r="DH118" s="1590"/>
      <c r="DI118" s="1554"/>
      <c r="DJ118" s="1555"/>
      <c r="DK118" s="1555"/>
      <c r="DL118" s="1555"/>
      <c r="DM118" s="1555"/>
      <c r="DN118" s="1555"/>
      <c r="DO118" s="1555"/>
      <c r="DP118" s="1555"/>
      <c r="DQ118" s="1555"/>
      <c r="DR118" s="1555"/>
      <c r="DS118" s="1555"/>
      <c r="DT118" s="1555"/>
      <c r="DU118" s="1555"/>
      <c r="DV118" s="1555"/>
      <c r="DW118" s="1555"/>
      <c r="DX118" s="1556"/>
      <c r="DY118" s="1554"/>
      <c r="DZ118" s="1555"/>
      <c r="EA118" s="1555"/>
      <c r="EB118" s="1555"/>
      <c r="EC118" s="1555"/>
      <c r="ED118" s="1555"/>
      <c r="EE118" s="1555"/>
      <c r="EF118" s="1555"/>
      <c r="EG118" s="1555"/>
      <c r="EH118" s="1555"/>
      <c r="EI118" s="1555"/>
      <c r="EJ118" s="1555"/>
      <c r="EK118" s="1555"/>
      <c r="EL118" s="1555"/>
      <c r="EM118" s="1555"/>
      <c r="EN118" s="1560"/>
      <c r="EO118" s="1588"/>
      <c r="EP118" s="1589"/>
      <c r="EQ118" s="1589"/>
      <c r="ER118" s="1589"/>
      <c r="ES118" s="1589"/>
      <c r="ET118" s="1589"/>
      <c r="EU118" s="1589"/>
      <c r="EV118" s="1589"/>
      <c r="EW118" s="1589"/>
      <c r="EX118" s="1589"/>
      <c r="EY118" s="1589"/>
      <c r="EZ118" s="1589"/>
      <c r="FA118" s="1589"/>
      <c r="FB118" s="1589"/>
      <c r="FC118" s="1589"/>
      <c r="FD118" s="1589"/>
      <c r="FE118" s="1589"/>
      <c r="FF118" s="1589"/>
      <c r="FG118" s="1589"/>
      <c r="FH118" s="1589"/>
      <c r="FI118" s="1589"/>
      <c r="FJ118" s="1590"/>
      <c r="FK118" s="1554"/>
      <c r="FL118" s="1555"/>
      <c r="FM118" s="1555"/>
      <c r="FN118" s="1555"/>
      <c r="FO118" s="1555"/>
      <c r="FP118" s="1555"/>
      <c r="FQ118" s="1555"/>
      <c r="FR118" s="1555"/>
      <c r="FS118" s="1555"/>
      <c r="FT118" s="1555"/>
      <c r="FU118" s="1555"/>
      <c r="FV118" s="1555"/>
      <c r="FW118" s="1555"/>
      <c r="FX118" s="1555"/>
      <c r="FY118" s="1555"/>
      <c r="FZ118" s="1556"/>
      <c r="GA118" s="1554"/>
      <c r="GB118" s="1555"/>
      <c r="GC118" s="1555"/>
      <c r="GD118" s="1555"/>
      <c r="GE118" s="1555"/>
      <c r="GF118" s="1555"/>
      <c r="GG118" s="1555"/>
      <c r="GH118" s="1555"/>
      <c r="GI118" s="1555"/>
      <c r="GJ118" s="1555"/>
      <c r="GK118" s="1555"/>
      <c r="GL118" s="1555"/>
      <c r="GM118" s="1555"/>
      <c r="GN118" s="1555"/>
      <c r="GO118" s="1555"/>
      <c r="GP118" s="1560"/>
      <c r="GQ118" s="1588"/>
      <c r="GR118" s="1589"/>
      <c r="GS118" s="1589"/>
      <c r="GT118" s="1589"/>
      <c r="GU118" s="1589"/>
      <c r="GV118" s="1589"/>
      <c r="GW118" s="1589"/>
      <c r="GX118" s="1589"/>
      <c r="GY118" s="1589"/>
      <c r="GZ118" s="1589"/>
      <c r="HA118" s="1589"/>
      <c r="HB118" s="1589"/>
      <c r="HC118" s="1589"/>
      <c r="HD118" s="1589"/>
      <c r="HE118" s="1589"/>
      <c r="HF118" s="1589"/>
      <c r="HG118" s="1589"/>
      <c r="HH118" s="1589"/>
      <c r="HI118" s="1589"/>
      <c r="HJ118" s="1589"/>
      <c r="HK118" s="1589"/>
      <c r="HL118" s="1590"/>
      <c r="HM118" s="1554"/>
      <c r="HN118" s="1555"/>
      <c r="HO118" s="1555"/>
      <c r="HP118" s="1555"/>
      <c r="HQ118" s="1555"/>
      <c r="HR118" s="1555"/>
      <c r="HS118" s="1555"/>
      <c r="HT118" s="1555"/>
      <c r="HU118" s="1555"/>
      <c r="HV118" s="1555"/>
      <c r="HW118" s="1555"/>
      <c r="HX118" s="1555"/>
      <c r="HY118" s="1555"/>
      <c r="HZ118" s="1555"/>
      <c r="IA118" s="1555"/>
      <c r="IB118" s="1556"/>
      <c r="IC118" s="1554"/>
      <c r="ID118" s="1555"/>
      <c r="IE118" s="1555"/>
      <c r="IF118" s="1555"/>
      <c r="IG118" s="1555"/>
      <c r="IH118" s="1555"/>
      <c r="II118" s="1555"/>
      <c r="IJ118" s="1555"/>
      <c r="IK118" s="1555"/>
      <c r="IL118" s="1555"/>
      <c r="IM118" s="1555"/>
      <c r="IN118" s="1555"/>
      <c r="IO118" s="1555"/>
      <c r="IP118" s="1555"/>
      <c r="IQ118" s="1555"/>
      <c r="IR118" s="1560"/>
      <c r="IS118" s="1588"/>
      <c r="IT118" s="1589"/>
      <c r="IU118" s="1589"/>
      <c r="IV118" s="1589"/>
      <c r="IW118" s="1589"/>
      <c r="IX118" s="1589"/>
      <c r="IY118" s="1589"/>
      <c r="IZ118" s="1589"/>
      <c r="JA118" s="1589"/>
      <c r="JB118" s="1589"/>
      <c r="JC118" s="1589"/>
      <c r="JD118" s="1589"/>
      <c r="JE118" s="1589"/>
      <c r="JF118" s="1589"/>
      <c r="JG118" s="1589"/>
      <c r="JH118" s="1589"/>
      <c r="JI118" s="1589"/>
      <c r="JJ118" s="1589"/>
      <c r="JK118" s="1589"/>
      <c r="JL118" s="1589"/>
      <c r="JM118" s="1589"/>
      <c r="JN118" s="1590"/>
      <c r="JO118" s="1554"/>
      <c r="JP118" s="1555"/>
      <c r="JQ118" s="1555"/>
      <c r="JR118" s="1555"/>
      <c r="JS118" s="1555"/>
      <c r="JT118" s="1555"/>
      <c r="JU118" s="1555"/>
      <c r="JV118" s="1555"/>
      <c r="JW118" s="1555"/>
      <c r="JX118" s="1555"/>
      <c r="JY118" s="1555"/>
      <c r="JZ118" s="1555"/>
      <c r="KA118" s="1555"/>
      <c r="KB118" s="1555"/>
      <c r="KC118" s="1555"/>
      <c r="KD118" s="1556"/>
      <c r="KE118" s="1554"/>
      <c r="KF118" s="1555"/>
      <c r="KG118" s="1555"/>
      <c r="KH118" s="1555"/>
      <c r="KI118" s="1555"/>
      <c r="KJ118" s="1555"/>
      <c r="KK118" s="1555"/>
      <c r="KL118" s="1555"/>
      <c r="KM118" s="1555"/>
      <c r="KN118" s="1555"/>
      <c r="KO118" s="1555"/>
      <c r="KP118" s="1555"/>
      <c r="KQ118" s="1555"/>
      <c r="KR118" s="1555"/>
      <c r="KS118" s="1555"/>
      <c r="KT118" s="1560"/>
      <c r="KU118" s="1588"/>
      <c r="KV118" s="1589"/>
      <c r="KW118" s="1589"/>
      <c r="KX118" s="1589"/>
      <c r="KY118" s="1589"/>
      <c r="KZ118" s="1589"/>
      <c r="LA118" s="1589"/>
      <c r="LB118" s="1589"/>
      <c r="LC118" s="1589"/>
      <c r="LD118" s="1589"/>
      <c r="LE118" s="1589"/>
      <c r="LF118" s="1589"/>
      <c r="LG118" s="1589"/>
      <c r="LH118" s="1589"/>
      <c r="LI118" s="1589"/>
      <c r="LJ118" s="1589"/>
      <c r="LK118" s="1589"/>
      <c r="LL118" s="1589"/>
      <c r="LM118" s="1589"/>
      <c r="LN118" s="1589"/>
      <c r="LO118" s="1589"/>
      <c r="LP118" s="1590"/>
      <c r="LQ118" s="1554"/>
      <c r="LR118" s="1555"/>
      <c r="LS118" s="1555"/>
      <c r="LT118" s="1555"/>
      <c r="LU118" s="1555"/>
      <c r="LV118" s="1555"/>
      <c r="LW118" s="1555"/>
      <c r="LX118" s="1555"/>
      <c r="LY118" s="1555"/>
      <c r="LZ118" s="1555"/>
      <c r="MA118" s="1555"/>
      <c r="MB118" s="1555"/>
      <c r="MC118" s="1555"/>
      <c r="MD118" s="1555"/>
      <c r="ME118" s="1555"/>
      <c r="MF118" s="1556"/>
      <c r="MG118" s="1554"/>
      <c r="MH118" s="1555"/>
      <c r="MI118" s="1555"/>
      <c r="MJ118" s="1555"/>
      <c r="MK118" s="1555"/>
      <c r="ML118" s="1555"/>
      <c r="MM118" s="1555"/>
      <c r="MN118" s="1555"/>
      <c r="MO118" s="1555"/>
      <c r="MP118" s="1555"/>
      <c r="MQ118" s="1555"/>
      <c r="MR118" s="1555"/>
      <c r="MS118" s="1555"/>
      <c r="MT118" s="1555"/>
      <c r="MU118" s="1555"/>
      <c r="MV118" s="1560"/>
      <c r="MW118" s="1588"/>
      <c r="MX118" s="1589"/>
      <c r="MY118" s="1589"/>
      <c r="MZ118" s="1589"/>
      <c r="NA118" s="1589"/>
      <c r="NB118" s="1589"/>
      <c r="NC118" s="1589"/>
      <c r="ND118" s="1589"/>
      <c r="NE118" s="1589"/>
      <c r="NF118" s="1589"/>
      <c r="NG118" s="1589"/>
      <c r="NH118" s="1589"/>
      <c r="NI118" s="1589"/>
      <c r="NJ118" s="1589"/>
      <c r="NK118" s="1589"/>
      <c r="NL118" s="1589"/>
      <c r="NM118" s="1589"/>
      <c r="NN118" s="1589"/>
      <c r="NO118" s="1589"/>
      <c r="NP118" s="1589"/>
      <c r="NQ118" s="1589"/>
      <c r="NR118" s="1590"/>
      <c r="NS118" s="1554"/>
      <c r="NT118" s="1555"/>
      <c r="NU118" s="1555"/>
      <c r="NV118" s="1555"/>
      <c r="NW118" s="1555"/>
      <c r="NX118" s="1555"/>
      <c r="NY118" s="1555"/>
      <c r="NZ118" s="1555"/>
      <c r="OA118" s="1555"/>
      <c r="OB118" s="1555"/>
      <c r="OC118" s="1555"/>
      <c r="OD118" s="1555"/>
      <c r="OE118" s="1555"/>
      <c r="OF118" s="1555"/>
      <c r="OG118" s="1555"/>
      <c r="OH118" s="1556"/>
      <c r="OI118" s="1588"/>
      <c r="OJ118" s="1589"/>
      <c r="OK118" s="1589"/>
      <c r="OL118" s="1589"/>
      <c r="OM118" s="1589"/>
      <c r="ON118" s="1589"/>
      <c r="OO118" s="1589"/>
      <c r="OP118" s="1589"/>
      <c r="OQ118" s="1589"/>
      <c r="OR118" s="1589"/>
      <c r="OS118" s="1589"/>
      <c r="OT118" s="1589"/>
      <c r="OU118" s="1589"/>
      <c r="OV118" s="1589"/>
      <c r="OW118" s="1589"/>
      <c r="OX118" s="1589"/>
      <c r="OY118" s="1589"/>
      <c r="OZ118" s="1589"/>
      <c r="PA118" s="1589"/>
      <c r="PB118" s="1589"/>
      <c r="PC118" s="1589"/>
      <c r="PD118" s="1590"/>
      <c r="PE118" s="1554"/>
      <c r="PF118" s="1555"/>
      <c r="PG118" s="1555"/>
      <c r="PH118" s="1555"/>
      <c r="PI118" s="1555"/>
      <c r="PJ118" s="1555"/>
      <c r="PK118" s="1555"/>
      <c r="PL118" s="1555"/>
      <c r="PM118" s="1555"/>
      <c r="PN118" s="1555"/>
      <c r="PO118" s="1555"/>
      <c r="PP118" s="1555"/>
      <c r="PQ118" s="1555"/>
      <c r="PR118" s="1555"/>
      <c r="PS118" s="1555"/>
      <c r="PT118" s="1560"/>
      <c r="PU118" s="1588"/>
      <c r="PV118" s="1589"/>
      <c r="PW118" s="1589"/>
      <c r="PX118" s="1589"/>
      <c r="PY118" s="1589"/>
      <c r="PZ118" s="1589"/>
      <c r="QA118" s="1589"/>
      <c r="QB118" s="1589"/>
      <c r="QC118" s="1589"/>
      <c r="QD118" s="1589"/>
      <c r="QE118" s="1589"/>
      <c r="QF118" s="1589"/>
      <c r="QG118" s="1589"/>
      <c r="QH118" s="1589"/>
      <c r="QI118" s="1589"/>
      <c r="QJ118" s="1589"/>
      <c r="QK118" s="1589"/>
      <c r="QL118" s="1589"/>
      <c r="QM118" s="1589"/>
      <c r="QN118" s="1589"/>
      <c r="QO118" s="1589"/>
      <c r="QP118" s="1590"/>
      <c r="QQ118" s="1554"/>
      <c r="QR118" s="1555"/>
      <c r="QS118" s="1555"/>
      <c r="QT118" s="1555"/>
      <c r="QU118" s="1555"/>
      <c r="QV118" s="1555"/>
      <c r="QW118" s="1555"/>
      <c r="QX118" s="1555"/>
      <c r="QY118" s="1555"/>
      <c r="QZ118" s="1555"/>
      <c r="RA118" s="1555"/>
      <c r="RB118" s="1555"/>
      <c r="RC118" s="1555"/>
      <c r="RD118" s="1555"/>
      <c r="RE118" s="1555"/>
      <c r="RF118" s="1556"/>
      <c r="RG118" s="1554"/>
      <c r="RH118" s="1555"/>
      <c r="RI118" s="1555"/>
      <c r="RJ118" s="1555"/>
      <c r="RK118" s="1555"/>
      <c r="RL118" s="1555"/>
      <c r="RM118" s="1555"/>
      <c r="RN118" s="1555"/>
      <c r="RO118" s="1555"/>
      <c r="RP118" s="1555"/>
      <c r="RQ118" s="1555"/>
      <c r="RR118" s="1555"/>
      <c r="RS118" s="1555"/>
      <c r="RT118" s="1555"/>
      <c r="RU118" s="1555"/>
      <c r="RV118" s="1560"/>
      <c r="RW118" s="1588"/>
      <c r="RX118" s="1589"/>
      <c r="RY118" s="1589"/>
      <c r="RZ118" s="1589"/>
      <c r="SA118" s="1589"/>
      <c r="SB118" s="1589"/>
      <c r="SC118" s="1589"/>
      <c r="SD118" s="1589"/>
      <c r="SE118" s="1589"/>
      <c r="SF118" s="1589"/>
      <c r="SG118" s="1589"/>
      <c r="SH118" s="1589"/>
      <c r="SI118" s="1589"/>
      <c r="SJ118" s="1589"/>
      <c r="SK118" s="1589"/>
      <c r="SL118" s="1589"/>
      <c r="SM118" s="1589"/>
      <c r="SN118" s="1589"/>
      <c r="SO118" s="1589"/>
      <c r="SP118" s="1589"/>
      <c r="SQ118" s="1589"/>
      <c r="SR118" s="1590"/>
      <c r="SS118" s="1554"/>
      <c r="ST118" s="1555"/>
      <c r="SU118" s="1555"/>
      <c r="SV118" s="1555"/>
      <c r="SW118" s="1555"/>
      <c r="SX118" s="1555"/>
      <c r="SY118" s="1555"/>
      <c r="SZ118" s="1555"/>
      <c r="TA118" s="1555"/>
      <c r="TB118" s="1555"/>
      <c r="TC118" s="1555"/>
      <c r="TD118" s="1555"/>
      <c r="TE118" s="1555"/>
      <c r="TF118" s="1555"/>
      <c r="TG118" s="1555"/>
      <c r="TH118" s="1556"/>
      <c r="TI118" s="1554"/>
      <c r="TJ118" s="1555"/>
      <c r="TK118" s="1555"/>
      <c r="TL118" s="1555"/>
      <c r="TM118" s="1555"/>
      <c r="TN118" s="1555"/>
      <c r="TO118" s="1555"/>
      <c r="TP118" s="1555"/>
      <c r="TQ118" s="1555"/>
      <c r="TR118" s="1555"/>
      <c r="TS118" s="1555"/>
      <c r="TT118" s="1555"/>
      <c r="TU118" s="1555"/>
      <c r="TV118" s="1555"/>
      <c r="TW118" s="1555"/>
      <c r="TX118" s="1560"/>
      <c r="TY118" s="1588"/>
      <c r="TZ118" s="1589"/>
      <c r="UA118" s="1589"/>
      <c r="UB118" s="1589"/>
      <c r="UC118" s="1589"/>
      <c r="UD118" s="1589"/>
      <c r="UE118" s="1589"/>
      <c r="UF118" s="1589"/>
      <c r="UG118" s="1589"/>
      <c r="UH118" s="1589"/>
      <c r="UI118" s="1589"/>
      <c r="UJ118" s="1589"/>
      <c r="UK118" s="1589"/>
      <c r="UL118" s="1589"/>
      <c r="UM118" s="1589"/>
      <c r="UN118" s="1589"/>
      <c r="UO118" s="1589"/>
      <c r="UP118" s="1589"/>
      <c r="UQ118" s="1589"/>
      <c r="UR118" s="1589"/>
      <c r="US118" s="1589"/>
      <c r="UT118" s="1590"/>
      <c r="UU118" s="1554"/>
      <c r="UV118" s="1555"/>
      <c r="UW118" s="1555"/>
      <c r="UX118" s="1555"/>
      <c r="UY118" s="1555"/>
      <c r="UZ118" s="1555"/>
      <c r="VA118" s="1555"/>
      <c r="VB118" s="1555"/>
      <c r="VC118" s="1555"/>
      <c r="VD118" s="1555"/>
      <c r="VE118" s="1555"/>
      <c r="VF118" s="1555"/>
      <c r="VG118" s="1555"/>
      <c r="VH118" s="1555"/>
      <c r="VI118" s="1555"/>
      <c r="VJ118" s="1556"/>
      <c r="VK118" s="1554"/>
      <c r="VL118" s="1555"/>
      <c r="VM118" s="1555"/>
      <c r="VN118" s="1555"/>
      <c r="VO118" s="1555"/>
      <c r="VP118" s="1555"/>
      <c r="VQ118" s="1555"/>
      <c r="VR118" s="1555"/>
      <c r="VS118" s="1555"/>
      <c r="VT118" s="1555"/>
      <c r="VU118" s="1555"/>
      <c r="VV118" s="1555"/>
      <c r="VW118" s="1555"/>
      <c r="VX118" s="1555"/>
      <c r="VY118" s="1555"/>
      <c r="VZ118" s="1560"/>
      <c r="WA118" s="1588"/>
      <c r="WB118" s="1589"/>
      <c r="WC118" s="1589"/>
      <c r="WD118" s="1589"/>
      <c r="WE118" s="1589"/>
      <c r="WF118" s="1589"/>
      <c r="WG118" s="1589"/>
      <c r="WH118" s="1589"/>
      <c r="WI118" s="1589"/>
      <c r="WJ118" s="1589"/>
      <c r="WK118" s="1589"/>
      <c r="WL118" s="1589"/>
      <c r="WM118" s="1589"/>
      <c r="WN118" s="1589"/>
      <c r="WO118" s="1589"/>
      <c r="WP118" s="1589"/>
      <c r="WQ118" s="1589"/>
      <c r="WR118" s="1589"/>
      <c r="WS118" s="1589"/>
      <c r="WT118" s="1589"/>
      <c r="WU118" s="1589"/>
      <c r="WV118" s="1590"/>
      <c r="WW118" s="1554"/>
      <c r="WX118" s="1555"/>
      <c r="WY118" s="1555"/>
      <c r="WZ118" s="1555"/>
      <c r="XA118" s="1555"/>
      <c r="XB118" s="1555"/>
      <c r="XC118" s="1555"/>
      <c r="XD118" s="1555"/>
      <c r="XE118" s="1555"/>
      <c r="XF118" s="1555"/>
      <c r="XG118" s="1555"/>
      <c r="XH118" s="1555"/>
      <c r="XI118" s="1555"/>
      <c r="XJ118" s="1555"/>
      <c r="XK118" s="1555"/>
      <c r="XL118" s="1556"/>
      <c r="XM118" s="1554"/>
      <c r="XN118" s="1555"/>
      <c r="XO118" s="1555"/>
      <c r="XP118" s="1555"/>
      <c r="XQ118" s="1555"/>
      <c r="XR118" s="1555"/>
      <c r="XS118" s="1555"/>
      <c r="XT118" s="1555"/>
      <c r="XU118" s="1555"/>
      <c r="XV118" s="1555"/>
      <c r="XW118" s="1555"/>
      <c r="XX118" s="1555"/>
      <c r="XY118" s="1555"/>
      <c r="XZ118" s="1555"/>
      <c r="YA118" s="1555"/>
      <c r="YB118" s="1560"/>
      <c r="YC118" s="1588"/>
      <c r="YD118" s="1589"/>
      <c r="YE118" s="1589"/>
      <c r="YF118" s="1589"/>
      <c r="YG118" s="1589"/>
      <c r="YH118" s="1589"/>
      <c r="YI118" s="1589"/>
      <c r="YJ118" s="1589"/>
      <c r="YK118" s="1589"/>
      <c r="YL118" s="1589"/>
      <c r="YM118" s="1589"/>
      <c r="YN118" s="1589"/>
      <c r="YO118" s="1589"/>
      <c r="YP118" s="1589"/>
      <c r="YQ118" s="1589"/>
      <c r="YR118" s="1589"/>
      <c r="YS118" s="1589"/>
      <c r="YT118" s="1589"/>
      <c r="YU118" s="1589"/>
      <c r="YV118" s="1589"/>
      <c r="YW118" s="1589"/>
      <c r="YX118" s="1590"/>
      <c r="YY118" s="1554"/>
      <c r="YZ118" s="1555"/>
      <c r="ZA118" s="1555"/>
      <c r="ZB118" s="1555"/>
      <c r="ZC118" s="1555"/>
      <c r="ZD118" s="1555"/>
      <c r="ZE118" s="1555"/>
      <c r="ZF118" s="1555"/>
      <c r="ZG118" s="1555"/>
      <c r="ZH118" s="1555"/>
      <c r="ZI118" s="1555"/>
      <c r="ZJ118" s="1555"/>
      <c r="ZK118" s="1555"/>
      <c r="ZL118" s="1555"/>
      <c r="ZM118" s="1555"/>
      <c r="ZN118" s="1556"/>
      <c r="ZO118" s="1554"/>
      <c r="ZP118" s="1555"/>
      <c r="ZQ118" s="1555"/>
      <c r="ZR118" s="1555"/>
      <c r="ZS118" s="1555"/>
      <c r="ZT118" s="1555"/>
      <c r="ZU118" s="1555"/>
      <c r="ZV118" s="1555"/>
      <c r="ZW118" s="1555"/>
      <c r="ZX118" s="1555"/>
      <c r="ZY118" s="1555"/>
      <c r="ZZ118" s="1555"/>
      <c r="AAA118" s="1555"/>
      <c r="AAB118" s="1555"/>
      <c r="AAC118" s="1555"/>
      <c r="AAD118" s="1560"/>
      <c r="AAE118" s="1588"/>
      <c r="AAF118" s="1589"/>
      <c r="AAG118" s="1589"/>
      <c r="AAH118" s="1589"/>
      <c r="AAI118" s="1589"/>
      <c r="AAJ118" s="1589"/>
      <c r="AAK118" s="1589"/>
      <c r="AAL118" s="1589"/>
      <c r="AAM118" s="1589"/>
      <c r="AAN118" s="1589"/>
      <c r="AAO118" s="1589"/>
      <c r="AAP118" s="1589"/>
      <c r="AAQ118" s="1589"/>
      <c r="AAR118" s="1589"/>
      <c r="AAS118" s="1589"/>
      <c r="AAT118" s="1589"/>
      <c r="AAU118" s="1589"/>
      <c r="AAV118" s="1589"/>
      <c r="AAW118" s="1589"/>
      <c r="AAX118" s="1589"/>
      <c r="AAY118" s="1589"/>
      <c r="AAZ118" s="1590"/>
      <c r="ABA118" s="1554"/>
      <c r="ABB118" s="1555"/>
      <c r="ABC118" s="1555"/>
      <c r="ABD118" s="1555"/>
      <c r="ABE118" s="1555"/>
      <c r="ABF118" s="1555"/>
      <c r="ABG118" s="1555"/>
      <c r="ABH118" s="1555"/>
      <c r="ABI118" s="1555"/>
      <c r="ABJ118" s="1555"/>
      <c r="ABK118" s="1555"/>
      <c r="ABL118" s="1555"/>
      <c r="ABM118" s="1555"/>
      <c r="ABN118" s="1555"/>
      <c r="ABO118" s="1555"/>
      <c r="ABP118" s="1556"/>
      <c r="ABQ118" s="1554"/>
      <c r="ABR118" s="1555"/>
      <c r="ABS118" s="1555"/>
      <c r="ABT118" s="1555"/>
      <c r="ABU118" s="1555"/>
      <c r="ABV118" s="1555"/>
      <c r="ABW118" s="1555"/>
      <c r="ABX118" s="1555"/>
      <c r="ABY118" s="1555"/>
      <c r="ABZ118" s="1555"/>
      <c r="ACA118" s="1555"/>
      <c r="ACB118" s="1555"/>
      <c r="ACC118" s="1555"/>
      <c r="ACD118" s="1555"/>
      <c r="ACE118" s="1555"/>
      <c r="ACF118" s="1560"/>
      <c r="ACG118" s="1588"/>
      <c r="ACH118" s="1589"/>
      <c r="ACI118" s="1589"/>
      <c r="ACJ118" s="1589"/>
      <c r="ACK118" s="1589"/>
      <c r="ACL118" s="1589"/>
      <c r="ACM118" s="1589"/>
      <c r="ACN118" s="1589"/>
      <c r="ACO118" s="1589"/>
      <c r="ACP118" s="1589"/>
      <c r="ACQ118" s="1589"/>
      <c r="ACR118" s="1589"/>
      <c r="ACS118" s="1589"/>
      <c r="ACT118" s="1589"/>
      <c r="ACU118" s="1589"/>
      <c r="ACV118" s="1589"/>
      <c r="ACW118" s="1589"/>
      <c r="ACX118" s="1589"/>
      <c r="ACY118" s="1589"/>
      <c r="ACZ118" s="1589"/>
      <c r="ADA118" s="1589"/>
      <c r="ADB118" s="1590"/>
      <c r="ADC118" s="1554"/>
      <c r="ADD118" s="1555"/>
      <c r="ADE118" s="1555"/>
      <c r="ADF118" s="1555"/>
      <c r="ADG118" s="1555"/>
      <c r="ADH118" s="1555"/>
      <c r="ADI118" s="1555"/>
      <c r="ADJ118" s="1555"/>
      <c r="ADK118" s="1555"/>
      <c r="ADL118" s="1555"/>
      <c r="ADM118" s="1555"/>
      <c r="ADN118" s="1555"/>
      <c r="ADO118" s="1555"/>
      <c r="ADP118" s="1555"/>
      <c r="ADQ118" s="1555"/>
      <c r="ADR118" s="1556"/>
      <c r="ADS118" s="1554"/>
      <c r="ADT118" s="1555"/>
      <c r="ADU118" s="1555"/>
      <c r="ADV118" s="1555"/>
      <c r="ADW118" s="1555"/>
      <c r="ADX118" s="1555"/>
      <c r="ADY118" s="1555"/>
      <c r="ADZ118" s="1555"/>
      <c r="AEA118" s="1555"/>
      <c r="AEB118" s="1555"/>
      <c r="AEC118" s="1555"/>
      <c r="AED118" s="1555"/>
      <c r="AEE118" s="1555"/>
      <c r="AEF118" s="1555"/>
      <c r="AEG118" s="1555"/>
      <c r="AEH118" s="1560"/>
      <c r="AEI118" s="1588"/>
      <c r="AEJ118" s="1589"/>
      <c r="AEK118" s="1589"/>
      <c r="AEL118" s="1589"/>
      <c r="AEM118" s="1589"/>
      <c r="AEN118" s="1589"/>
      <c r="AEO118" s="1589"/>
      <c r="AEP118" s="1589"/>
      <c r="AEQ118" s="1589"/>
      <c r="AER118" s="1589"/>
      <c r="AES118" s="1589"/>
      <c r="AET118" s="1589"/>
      <c r="AEU118" s="1589"/>
      <c r="AEV118" s="1589"/>
      <c r="AEW118" s="1589"/>
      <c r="AEX118" s="1589"/>
      <c r="AEY118" s="1589"/>
      <c r="AEZ118" s="1589"/>
      <c r="AFA118" s="1589"/>
      <c r="AFB118" s="1589"/>
      <c r="AFC118" s="1589"/>
      <c r="AFD118" s="1590"/>
      <c r="AFE118" s="1554"/>
      <c r="AFF118" s="1555"/>
      <c r="AFG118" s="1555"/>
      <c r="AFH118" s="1555"/>
      <c r="AFI118" s="1555"/>
      <c r="AFJ118" s="1555"/>
      <c r="AFK118" s="1555"/>
      <c r="AFL118" s="1555"/>
      <c r="AFM118" s="1555"/>
      <c r="AFN118" s="1555"/>
      <c r="AFO118" s="1555"/>
      <c r="AFP118" s="1555"/>
      <c r="AFQ118" s="1555"/>
      <c r="AFR118" s="1555"/>
      <c r="AFS118" s="1555"/>
      <c r="AFT118" s="1556"/>
      <c r="AFU118" s="1554"/>
      <c r="AFV118" s="1555"/>
      <c r="AFW118" s="1555"/>
      <c r="AFX118" s="1555"/>
      <c r="AFY118" s="1555"/>
      <c r="AFZ118" s="1555"/>
      <c r="AGA118" s="1555"/>
      <c r="AGB118" s="1555"/>
      <c r="AGC118" s="1555"/>
      <c r="AGD118" s="1555"/>
      <c r="AGE118" s="1555"/>
      <c r="AGF118" s="1555"/>
      <c r="AGG118" s="1555"/>
      <c r="AGH118" s="1555"/>
      <c r="AGI118" s="1555"/>
      <c r="AGJ118" s="1560"/>
      <c r="AGK118" s="1588"/>
      <c r="AGL118" s="1589"/>
      <c r="AGM118" s="1589"/>
      <c r="AGN118" s="1589"/>
      <c r="AGO118" s="1589"/>
      <c r="AGP118" s="1589"/>
      <c r="AGQ118" s="1589"/>
      <c r="AGR118" s="1589"/>
      <c r="AGS118" s="1589"/>
      <c r="AGT118" s="1589"/>
      <c r="AGU118" s="1589"/>
      <c r="AGV118" s="1589"/>
      <c r="AGW118" s="1589"/>
      <c r="AGX118" s="1589"/>
      <c r="AGY118" s="1589"/>
      <c r="AGZ118" s="1589"/>
      <c r="AHA118" s="1589"/>
      <c r="AHB118" s="1589"/>
      <c r="AHC118" s="1589"/>
      <c r="AHD118" s="1589"/>
      <c r="AHE118" s="1589"/>
      <c r="AHF118" s="1590"/>
      <c r="AHG118" s="1554"/>
      <c r="AHH118" s="1555"/>
      <c r="AHI118" s="1555"/>
      <c r="AHJ118" s="1555"/>
      <c r="AHK118" s="1555"/>
      <c r="AHL118" s="1555"/>
      <c r="AHM118" s="1555"/>
      <c r="AHN118" s="1555"/>
      <c r="AHO118" s="1555"/>
      <c r="AHP118" s="1555"/>
      <c r="AHQ118" s="1555"/>
      <c r="AHR118" s="1555"/>
      <c r="AHS118" s="1555"/>
      <c r="AHT118" s="1555"/>
      <c r="AHU118" s="1555"/>
      <c r="AHV118" s="1556"/>
      <c r="AHW118" s="1554"/>
      <c r="AHX118" s="1555"/>
      <c r="AHY118" s="1555"/>
      <c r="AHZ118" s="1555"/>
      <c r="AIA118" s="1555"/>
      <c r="AIB118" s="1555"/>
      <c r="AIC118" s="1555"/>
      <c r="AID118" s="1555"/>
      <c r="AIE118" s="1555"/>
      <c r="AIF118" s="1555"/>
      <c r="AIG118" s="1555"/>
      <c r="AIH118" s="1555"/>
      <c r="AII118" s="1555"/>
      <c r="AIJ118" s="1555"/>
      <c r="AIK118" s="1555"/>
      <c r="AIL118" s="1560"/>
      <c r="AIM118" s="1588"/>
      <c r="AIN118" s="1589"/>
      <c r="AIO118" s="1589"/>
      <c r="AIP118" s="1589"/>
      <c r="AIQ118" s="1589"/>
      <c r="AIR118" s="1589"/>
      <c r="AIS118" s="1589"/>
      <c r="AIT118" s="1589"/>
      <c r="AIU118" s="1589"/>
      <c r="AIV118" s="1589"/>
      <c r="AIW118" s="1589"/>
      <c r="AIX118" s="1589"/>
      <c r="AIY118" s="1589"/>
      <c r="AIZ118" s="1589"/>
      <c r="AJA118" s="1589"/>
      <c r="AJB118" s="1589"/>
      <c r="AJC118" s="1589"/>
      <c r="AJD118" s="1589"/>
      <c r="AJE118" s="1589"/>
      <c r="AJF118" s="1589"/>
      <c r="AJG118" s="1589"/>
      <c r="AJH118" s="1590"/>
      <c r="AJI118" s="1554"/>
      <c r="AJJ118" s="1555"/>
      <c r="AJK118" s="1555"/>
      <c r="AJL118" s="1555"/>
      <c r="AJM118" s="1555"/>
      <c r="AJN118" s="1555"/>
      <c r="AJO118" s="1555"/>
      <c r="AJP118" s="1555"/>
      <c r="AJQ118" s="1555"/>
      <c r="AJR118" s="1555"/>
      <c r="AJS118" s="1555"/>
      <c r="AJT118" s="1555"/>
      <c r="AJU118" s="1555"/>
      <c r="AJV118" s="1555"/>
      <c r="AJW118" s="1555"/>
      <c r="AJX118" s="1556"/>
      <c r="AJY118" s="1554"/>
      <c r="AJZ118" s="1555"/>
      <c r="AKA118" s="1555"/>
      <c r="AKB118" s="1555"/>
      <c r="AKC118" s="1555"/>
      <c r="AKD118" s="1555"/>
      <c r="AKE118" s="1555"/>
      <c r="AKF118" s="1555"/>
      <c r="AKG118" s="1555"/>
      <c r="AKH118" s="1555"/>
      <c r="AKI118" s="1555"/>
      <c r="AKJ118" s="1555"/>
      <c r="AKK118" s="1555"/>
      <c r="AKL118" s="1555"/>
      <c r="AKM118" s="1555"/>
      <c r="AKN118" s="1560"/>
      <c r="AKO118" s="1588"/>
      <c r="AKP118" s="1589"/>
      <c r="AKQ118" s="1589"/>
      <c r="AKR118" s="1589"/>
      <c r="AKS118" s="1589"/>
      <c r="AKT118" s="1589"/>
      <c r="AKU118" s="1589"/>
      <c r="AKV118" s="1589"/>
      <c r="AKW118" s="1589"/>
      <c r="AKX118" s="1589"/>
      <c r="AKY118" s="1589"/>
      <c r="AKZ118" s="1589"/>
      <c r="ALA118" s="1589"/>
      <c r="ALB118" s="1589"/>
      <c r="ALC118" s="1589"/>
      <c r="ALD118" s="1589"/>
      <c r="ALE118" s="1589"/>
      <c r="ALF118" s="1589"/>
      <c r="ALG118" s="1589"/>
      <c r="ALH118" s="1589"/>
      <c r="ALI118" s="1589"/>
      <c r="ALJ118" s="1590"/>
      <c r="ALK118" s="1554"/>
      <c r="ALL118" s="1555"/>
      <c r="ALM118" s="1555"/>
      <c r="ALN118" s="1555"/>
      <c r="ALO118" s="1555"/>
      <c r="ALP118" s="1555"/>
      <c r="ALQ118" s="1555"/>
      <c r="ALR118" s="1555"/>
      <c r="ALS118" s="1555"/>
      <c r="ALT118" s="1555"/>
      <c r="ALU118" s="1555"/>
      <c r="ALV118" s="1555"/>
      <c r="ALW118" s="1555"/>
      <c r="ALX118" s="1555"/>
      <c r="ALY118" s="1555"/>
      <c r="ALZ118" s="1556"/>
      <c r="AMA118" s="1554"/>
      <c r="AMB118" s="1555"/>
      <c r="AMC118" s="1555"/>
      <c r="AMD118" s="1555"/>
      <c r="AME118" s="1555"/>
      <c r="AMF118" s="1555"/>
      <c r="AMG118" s="1555"/>
      <c r="AMH118" s="1555"/>
      <c r="AMI118" s="1555"/>
      <c r="AMJ118" s="1555"/>
      <c r="AMK118" s="1555"/>
      <c r="AML118" s="1555"/>
      <c r="AMM118" s="1555"/>
      <c r="AMN118" s="1555"/>
      <c r="AMO118" s="1555"/>
      <c r="AMP118" s="1560"/>
      <c r="AMQ118" s="1588"/>
      <c r="AMR118" s="1589"/>
      <c r="AMS118" s="1589"/>
      <c r="AMT118" s="1589"/>
      <c r="AMU118" s="1589"/>
      <c r="AMV118" s="1589"/>
      <c r="AMW118" s="1589"/>
      <c r="AMX118" s="1589"/>
      <c r="AMY118" s="1589"/>
      <c r="AMZ118" s="1589"/>
      <c r="ANA118" s="1589"/>
      <c r="ANB118" s="1589"/>
      <c r="ANC118" s="1589"/>
      <c r="AND118" s="1589"/>
      <c r="ANE118" s="1589"/>
      <c r="ANF118" s="1589"/>
      <c r="ANG118" s="1589"/>
      <c r="ANH118" s="1589"/>
      <c r="ANI118" s="1589"/>
      <c r="ANJ118" s="1589"/>
      <c r="ANK118" s="1589"/>
      <c r="ANL118" s="1590"/>
      <c r="ANM118" s="1554"/>
      <c r="ANN118" s="1555"/>
      <c r="ANO118" s="1555"/>
      <c r="ANP118" s="1555"/>
      <c r="ANQ118" s="1555"/>
      <c r="ANR118" s="1555"/>
      <c r="ANS118" s="1555"/>
      <c r="ANT118" s="1555"/>
      <c r="ANU118" s="1555"/>
      <c r="ANV118" s="1555"/>
      <c r="ANW118" s="1555"/>
      <c r="ANX118" s="1555"/>
      <c r="ANY118" s="1555"/>
      <c r="ANZ118" s="1555"/>
      <c r="AOA118" s="1555"/>
      <c r="AOB118" s="1556"/>
      <c r="AOC118" s="1554"/>
      <c r="AOD118" s="1555"/>
      <c r="AOE118" s="1555"/>
      <c r="AOF118" s="1555"/>
      <c r="AOG118" s="1555"/>
      <c r="AOH118" s="1555"/>
      <c r="AOI118" s="1555"/>
      <c r="AOJ118" s="1555"/>
      <c r="AOK118" s="1555"/>
      <c r="AOL118" s="1555"/>
      <c r="AOM118" s="1555"/>
      <c r="AON118" s="1555"/>
      <c r="AOO118" s="1555"/>
      <c r="AOP118" s="1555"/>
      <c r="AOQ118" s="1555"/>
      <c r="AOR118" s="1560"/>
      <c r="AOS118" s="1588"/>
      <c r="AOT118" s="1589"/>
      <c r="AOU118" s="1589"/>
      <c r="AOV118" s="1589"/>
      <c r="AOW118" s="1589"/>
      <c r="AOX118" s="1589"/>
      <c r="AOY118" s="1589"/>
      <c r="AOZ118" s="1589"/>
      <c r="APA118" s="1589"/>
      <c r="APB118" s="1589"/>
      <c r="APC118" s="1589"/>
      <c r="APD118" s="1589"/>
      <c r="APE118" s="1589"/>
      <c r="APF118" s="1589"/>
      <c r="APG118" s="1589"/>
      <c r="APH118" s="1589"/>
      <c r="API118" s="1589"/>
      <c r="APJ118" s="1589"/>
      <c r="APK118" s="1589"/>
      <c r="APL118" s="1589"/>
      <c r="APM118" s="1589"/>
      <c r="APN118" s="1590"/>
      <c r="APO118" s="1554"/>
      <c r="APP118" s="1555"/>
      <c r="APQ118" s="1555"/>
      <c r="APR118" s="1555"/>
      <c r="APS118" s="1555"/>
      <c r="APT118" s="1555"/>
      <c r="APU118" s="1555"/>
      <c r="APV118" s="1555"/>
      <c r="APW118" s="1555"/>
      <c r="APX118" s="1555"/>
      <c r="APY118" s="1555"/>
      <c r="APZ118" s="1555"/>
      <c r="AQA118" s="1555"/>
      <c r="AQB118" s="1555"/>
      <c r="AQC118" s="1555"/>
      <c r="AQD118" s="1556"/>
      <c r="AQE118" s="1554"/>
      <c r="AQF118" s="1555"/>
      <c r="AQG118" s="1555"/>
      <c r="AQH118" s="1555"/>
      <c r="AQI118" s="1555"/>
      <c r="AQJ118" s="1555"/>
      <c r="AQK118" s="1555"/>
      <c r="AQL118" s="1555"/>
      <c r="AQM118" s="1555"/>
      <c r="AQN118" s="1555"/>
      <c r="AQO118" s="1555"/>
      <c r="AQP118" s="1555"/>
      <c r="AQQ118" s="1555"/>
      <c r="AQR118" s="1555"/>
      <c r="AQS118" s="1555"/>
      <c r="AQT118" s="1560"/>
      <c r="AQU118" s="1588"/>
      <c r="AQV118" s="1589"/>
      <c r="AQW118" s="1589"/>
      <c r="AQX118" s="1589"/>
      <c r="AQY118" s="1589"/>
      <c r="AQZ118" s="1589"/>
      <c r="ARA118" s="1589"/>
      <c r="ARB118" s="1589"/>
      <c r="ARC118" s="1589"/>
      <c r="ARD118" s="1589"/>
      <c r="ARE118" s="1589"/>
      <c r="ARF118" s="1589"/>
      <c r="ARG118" s="1589"/>
      <c r="ARH118" s="1589"/>
      <c r="ARI118" s="1589"/>
      <c r="ARJ118" s="1589"/>
      <c r="ARK118" s="1589"/>
      <c r="ARL118" s="1589"/>
      <c r="ARM118" s="1589"/>
      <c r="ARN118" s="1589"/>
      <c r="ARO118" s="1589"/>
      <c r="ARP118" s="1590"/>
      <c r="ARQ118" s="1554"/>
      <c r="ARR118" s="1555"/>
      <c r="ARS118" s="1555"/>
      <c r="ART118" s="1555"/>
      <c r="ARU118" s="1555"/>
      <c r="ARV118" s="1555"/>
      <c r="ARW118" s="1555"/>
      <c r="ARX118" s="1555"/>
      <c r="ARY118" s="1555"/>
      <c r="ARZ118" s="1555"/>
      <c r="ASA118" s="1555"/>
      <c r="ASB118" s="1555"/>
      <c r="ASC118" s="1555"/>
      <c r="ASD118" s="1555"/>
      <c r="ASE118" s="1555"/>
      <c r="ASF118" s="1556"/>
      <c r="ASG118" s="1554"/>
      <c r="ASH118" s="1555"/>
      <c r="ASI118" s="1555"/>
      <c r="ASJ118" s="1555"/>
      <c r="ASK118" s="1555"/>
      <c r="ASL118" s="1555"/>
      <c r="ASM118" s="1555"/>
      <c r="ASN118" s="1555"/>
      <c r="ASO118" s="1555"/>
      <c r="ASP118" s="1555"/>
      <c r="ASQ118" s="1555"/>
      <c r="ASR118" s="1555"/>
      <c r="ASS118" s="1555"/>
      <c r="AST118" s="1555"/>
      <c r="ASU118" s="1555"/>
      <c r="ASV118" s="1560"/>
      <c r="ASW118" s="1588"/>
      <c r="ASX118" s="1589"/>
      <c r="ASY118" s="1589"/>
      <c r="ASZ118" s="1589"/>
      <c r="ATA118" s="1589"/>
      <c r="ATB118" s="1589"/>
      <c r="ATC118" s="1589"/>
      <c r="ATD118" s="1589"/>
      <c r="ATE118" s="1589"/>
      <c r="ATF118" s="1589"/>
      <c r="ATG118" s="1589"/>
      <c r="ATH118" s="1589"/>
      <c r="ATI118" s="1589"/>
      <c r="ATJ118" s="1589"/>
      <c r="ATK118" s="1589"/>
      <c r="ATL118" s="1589"/>
      <c r="ATM118" s="1589"/>
      <c r="ATN118" s="1589"/>
      <c r="ATO118" s="1589"/>
      <c r="ATP118" s="1589"/>
      <c r="ATQ118" s="1589"/>
      <c r="ATR118" s="1590"/>
      <c r="ATS118" s="1554"/>
      <c r="ATT118" s="1555"/>
      <c r="ATU118" s="1555"/>
      <c r="ATV118" s="1555"/>
      <c r="ATW118" s="1555"/>
      <c r="ATX118" s="1555"/>
      <c r="ATY118" s="1555"/>
      <c r="ATZ118" s="1555"/>
      <c r="AUA118" s="1555"/>
      <c r="AUB118" s="1555"/>
      <c r="AUC118" s="1555"/>
      <c r="AUD118" s="1555"/>
      <c r="AUE118" s="1555"/>
      <c r="AUF118" s="1555"/>
      <c r="AUG118" s="1555"/>
      <c r="AUH118" s="1556"/>
      <c r="AUI118" s="1697"/>
      <c r="AUJ118" s="1698"/>
      <c r="AUK118" s="1698"/>
      <c r="AUL118" s="1698"/>
      <c r="AUM118" s="1698"/>
      <c r="AUN118" s="1698"/>
      <c r="AUO118" s="1698"/>
      <c r="AUP118" s="1698"/>
      <c r="AUQ118" s="1698"/>
      <c r="AUR118" s="1698"/>
      <c r="AUS118" s="1698"/>
      <c r="AUT118" s="1698"/>
      <c r="AUU118" s="1698"/>
      <c r="AUV118" s="1698"/>
      <c r="AUW118" s="1698"/>
      <c r="AUX118" s="1698"/>
      <c r="AUY118" s="1698"/>
      <c r="AUZ118" s="1698"/>
      <c r="AVA118" s="1698"/>
      <c r="AVB118" s="1698"/>
      <c r="AVC118" s="1698"/>
      <c r="AVD118" s="1590"/>
      <c r="AVE118" s="1554"/>
      <c r="AVF118" s="1555"/>
      <c r="AVG118" s="1555"/>
      <c r="AVH118" s="1555"/>
      <c r="AVI118" s="1555"/>
      <c r="AVJ118" s="1555"/>
      <c r="AVK118" s="1555"/>
      <c r="AVL118" s="1555"/>
      <c r="AVM118" s="1555"/>
      <c r="AVN118" s="1555"/>
      <c r="AVO118" s="1555"/>
      <c r="AVP118" s="1555"/>
      <c r="AVQ118" s="1555"/>
      <c r="AVR118" s="1555"/>
      <c r="AVS118" s="1555"/>
      <c r="AVT118" s="1556"/>
      <c r="AVU118" s="874"/>
      <c r="AVV118" s="875"/>
      <c r="AVW118" s="872"/>
      <c r="AVX118" s="872"/>
      <c r="AVY118" s="872"/>
      <c r="AVZ118" s="872"/>
      <c r="AWA118" s="872"/>
      <c r="AWB118" s="872"/>
      <c r="AWC118" s="872"/>
      <c r="AWD118" s="872"/>
      <c r="AWE118" s="1688"/>
      <c r="AWF118" s="1688"/>
      <c r="AWG118" s="1688"/>
      <c r="AWH118" s="1688"/>
      <c r="AWI118" s="1688"/>
      <c r="AWJ118" s="1688"/>
      <c r="AWK118" s="1688"/>
      <c r="AWL118" s="1688"/>
      <c r="AWM118" s="1688"/>
      <c r="AWN118" s="1688"/>
      <c r="AWO118" s="1688"/>
      <c r="AWP118" s="1688"/>
      <c r="AWQ118" s="872"/>
      <c r="AWR118" s="872"/>
      <c r="AWS118" s="872"/>
      <c r="AWT118" s="872"/>
      <c r="AWU118" s="872"/>
      <c r="AWV118" s="872"/>
      <c r="AWW118" s="872"/>
      <c r="AWX118" s="872"/>
      <c r="AWY118" s="875"/>
      <c r="AWZ118" s="875"/>
      <c r="AXA118" s="1554"/>
      <c r="AXB118" s="1555"/>
      <c r="AXC118" s="1555"/>
      <c r="AXD118" s="1555"/>
      <c r="AXE118" s="1555"/>
      <c r="AXF118" s="1555"/>
      <c r="AXG118" s="1555"/>
      <c r="AXH118" s="1555"/>
      <c r="AXI118" s="1555"/>
      <c r="AXJ118" s="1555"/>
      <c r="AXK118" s="1555"/>
      <c r="AXL118" s="1555"/>
      <c r="AXM118" s="1555"/>
      <c r="AXN118" s="1555"/>
      <c r="AXO118" s="1555"/>
      <c r="AXP118" s="1560"/>
      <c r="AXQ118" s="1610"/>
      <c r="AXR118" s="1611"/>
      <c r="AXS118" s="1611"/>
      <c r="AXT118" s="1611"/>
      <c r="AXU118" s="1611"/>
      <c r="AXV118" s="1611"/>
      <c r="AXW118" s="1611"/>
      <c r="AXX118" s="1611"/>
      <c r="AXY118" s="1611"/>
      <c r="AXZ118" s="1612"/>
      <c r="AYA118" s="1690"/>
      <c r="AYB118" s="1691"/>
      <c r="AYC118" s="1691"/>
      <c r="AYD118" s="1691"/>
      <c r="AYE118" s="1691"/>
      <c r="AYF118" s="1691"/>
      <c r="AYG118" s="1691"/>
      <c r="AYH118" s="1691"/>
      <c r="AYI118" s="1691"/>
      <c r="AYJ118" s="1692"/>
      <c r="AYK118" s="1610"/>
      <c r="AYL118" s="1611"/>
      <c r="AYM118" s="1611"/>
      <c r="AYN118" s="1611"/>
      <c r="AYO118" s="1611"/>
      <c r="AYP118" s="1611"/>
      <c r="AYQ118" s="1611"/>
      <c r="AYR118" s="1611"/>
      <c r="AYS118" s="1611"/>
      <c r="AYT118" s="1612"/>
      <c r="AYU118" s="1554"/>
      <c r="AYV118" s="1555"/>
      <c r="AYW118" s="1555"/>
      <c r="AYX118" s="1555"/>
      <c r="AYY118" s="1555"/>
      <c r="AYZ118" s="1555"/>
      <c r="AZA118" s="1555"/>
      <c r="AZB118" s="1555"/>
      <c r="AZC118" s="1555"/>
      <c r="AZD118" s="1555"/>
      <c r="AZE118" s="1555"/>
      <c r="AZF118" s="1555"/>
      <c r="AZG118" s="1555"/>
      <c r="AZH118" s="1555"/>
      <c r="AZI118" s="1555"/>
      <c r="AZJ118" s="1560"/>
      <c r="AZK118" s="1588"/>
      <c r="AZL118" s="1589"/>
      <c r="AZM118" s="1589"/>
      <c r="AZN118" s="1589"/>
      <c r="AZO118" s="1589"/>
      <c r="AZP118" s="1589"/>
      <c r="AZQ118" s="1589"/>
      <c r="AZR118" s="1589"/>
      <c r="AZS118" s="1589"/>
      <c r="AZT118" s="1589"/>
      <c r="AZU118" s="1589"/>
      <c r="AZV118" s="1589"/>
      <c r="AZW118" s="1589"/>
      <c r="AZX118" s="1589"/>
      <c r="AZY118" s="1589"/>
      <c r="AZZ118" s="1589"/>
      <c r="BAA118" s="1589"/>
      <c r="BAB118" s="1589"/>
      <c r="BAC118" s="1589"/>
      <c r="BAD118" s="1589"/>
      <c r="BAE118" s="1589"/>
      <c r="BAF118" s="1590"/>
      <c r="BAG118" s="1554"/>
      <c r="BAH118" s="1555"/>
      <c r="BAI118" s="1555"/>
      <c r="BAJ118" s="1555"/>
      <c r="BAK118" s="1555"/>
      <c r="BAL118" s="1555"/>
      <c r="BAM118" s="1555"/>
      <c r="BAN118" s="1555"/>
      <c r="BAO118" s="1555"/>
      <c r="BAP118" s="1555"/>
      <c r="BAQ118" s="1555"/>
      <c r="BAR118" s="1555"/>
      <c r="BAS118" s="1555"/>
      <c r="BAT118" s="1555"/>
      <c r="BAU118" s="1555"/>
      <c r="BAV118" s="1556"/>
      <c r="BAW118" s="1554"/>
      <c r="BAX118" s="1555"/>
      <c r="BAY118" s="1555"/>
      <c r="BAZ118" s="1555"/>
      <c r="BBA118" s="1555"/>
      <c r="BBB118" s="1555"/>
      <c r="BBC118" s="1555"/>
      <c r="BBD118" s="1555"/>
      <c r="BBE118" s="1555"/>
      <c r="BBF118" s="1555"/>
      <c r="BBG118" s="1555"/>
      <c r="BBH118" s="1555"/>
      <c r="BBI118" s="1555"/>
      <c r="BBJ118" s="1555"/>
      <c r="BBK118" s="1555"/>
      <c r="BBL118" s="1560"/>
      <c r="BBM118" s="1588"/>
      <c r="BBN118" s="1589"/>
      <c r="BBO118" s="1589"/>
      <c r="BBP118" s="1589"/>
      <c r="BBQ118" s="1589"/>
      <c r="BBR118" s="1589"/>
      <c r="BBS118" s="1589"/>
      <c r="BBT118" s="1589"/>
      <c r="BBU118" s="1589"/>
      <c r="BBV118" s="1589"/>
      <c r="BBW118" s="1589"/>
      <c r="BBX118" s="1589"/>
      <c r="BBY118" s="1589"/>
      <c r="BBZ118" s="1589"/>
      <c r="BCA118" s="1589"/>
      <c r="BCB118" s="1589"/>
      <c r="BCC118" s="1589"/>
      <c r="BCD118" s="1589"/>
      <c r="BCE118" s="1589"/>
      <c r="BCF118" s="1589"/>
      <c r="BCG118" s="1589"/>
      <c r="BCH118" s="1590"/>
      <c r="BCI118" s="1554"/>
      <c r="BCJ118" s="1555"/>
      <c r="BCK118" s="1555"/>
      <c r="BCL118" s="1555"/>
      <c r="BCM118" s="1555"/>
      <c r="BCN118" s="1555"/>
      <c r="BCO118" s="1555"/>
      <c r="BCP118" s="1555"/>
      <c r="BCQ118" s="1555"/>
      <c r="BCR118" s="1555"/>
      <c r="BCS118" s="1555"/>
      <c r="BCT118" s="1555"/>
      <c r="BCU118" s="1555"/>
      <c r="BCV118" s="1555"/>
      <c r="BCW118" s="1555"/>
      <c r="BCX118" s="1556"/>
      <c r="BCY118" s="1554"/>
      <c r="BCZ118" s="1555"/>
      <c r="BDA118" s="1555"/>
      <c r="BDB118" s="1555"/>
      <c r="BDC118" s="1555"/>
      <c r="BDD118" s="1555"/>
      <c r="BDE118" s="1555"/>
      <c r="BDF118" s="1555"/>
      <c r="BDG118" s="1555"/>
      <c r="BDH118" s="1555"/>
      <c r="BDI118" s="1555"/>
      <c r="BDJ118" s="1555"/>
      <c r="BDK118" s="1555"/>
      <c r="BDL118" s="1555"/>
      <c r="BDM118" s="1555"/>
      <c r="BDN118" s="1560"/>
      <c r="BDO118" s="1588"/>
      <c r="BDP118" s="1589"/>
      <c r="BDQ118" s="1589"/>
      <c r="BDR118" s="1589"/>
      <c r="BDS118" s="1589"/>
      <c r="BDT118" s="1589"/>
      <c r="BDU118" s="1589"/>
      <c r="BDV118" s="1589"/>
      <c r="BDW118" s="1589"/>
      <c r="BDX118" s="1589"/>
      <c r="BDY118" s="1589"/>
      <c r="BDZ118" s="1589"/>
      <c r="BEA118" s="1589"/>
      <c r="BEB118" s="1589"/>
      <c r="BEC118" s="1589"/>
      <c r="BED118" s="1589"/>
      <c r="BEE118" s="1589"/>
      <c r="BEF118" s="1589"/>
      <c r="BEG118" s="1589"/>
      <c r="BEH118" s="1589"/>
      <c r="BEI118" s="1589"/>
      <c r="BEJ118" s="1590"/>
      <c r="BEK118" s="1554"/>
      <c r="BEL118" s="1555"/>
      <c r="BEM118" s="1555"/>
      <c r="BEN118" s="1555"/>
      <c r="BEO118" s="1555"/>
      <c r="BEP118" s="1555"/>
      <c r="BEQ118" s="1555"/>
      <c r="BER118" s="1555"/>
      <c r="BES118" s="1555"/>
      <c r="BET118" s="1555"/>
      <c r="BEU118" s="1555"/>
      <c r="BEV118" s="1555"/>
      <c r="BEW118" s="1555"/>
      <c r="BEX118" s="1555"/>
      <c r="BEY118" s="1555"/>
      <c r="BEZ118" s="1556"/>
      <c r="BFA118" s="1554"/>
      <c r="BFB118" s="1555"/>
      <c r="BFC118" s="1555"/>
      <c r="BFD118" s="1555"/>
      <c r="BFE118" s="1555"/>
      <c r="BFF118" s="1555"/>
      <c r="BFG118" s="1555"/>
      <c r="BFH118" s="1555"/>
      <c r="BFI118" s="1555"/>
      <c r="BFJ118" s="1555"/>
      <c r="BFK118" s="1555"/>
      <c r="BFL118" s="1555"/>
      <c r="BFM118" s="1555"/>
      <c r="BFN118" s="1555"/>
      <c r="BFO118" s="1555"/>
      <c r="BFP118" s="1560"/>
      <c r="BFQ118" s="1588"/>
      <c r="BFR118" s="1589"/>
      <c r="BFS118" s="1589"/>
      <c r="BFT118" s="1589"/>
      <c r="BFU118" s="1589"/>
      <c r="BFV118" s="1589"/>
      <c r="BFW118" s="1589"/>
      <c r="BFX118" s="1589"/>
      <c r="BFY118" s="1589"/>
      <c r="BFZ118" s="1589"/>
      <c r="BGA118" s="1589"/>
      <c r="BGB118" s="1589"/>
      <c r="BGC118" s="1589"/>
      <c r="BGD118" s="1589"/>
      <c r="BGE118" s="1589"/>
      <c r="BGF118" s="1589"/>
      <c r="BGG118" s="1589"/>
      <c r="BGH118" s="1589"/>
      <c r="BGI118" s="1589"/>
      <c r="BGJ118" s="1589"/>
      <c r="BGK118" s="1589"/>
      <c r="BGL118" s="1590"/>
      <c r="BGM118" s="1554"/>
      <c r="BGN118" s="1555"/>
      <c r="BGO118" s="1555"/>
      <c r="BGP118" s="1555"/>
      <c r="BGQ118" s="1555"/>
      <c r="BGR118" s="1555"/>
      <c r="BGS118" s="1555"/>
      <c r="BGT118" s="1555"/>
      <c r="BGU118" s="1555"/>
      <c r="BGV118" s="1555"/>
      <c r="BGW118" s="1555"/>
      <c r="BGX118" s="1555"/>
      <c r="BGY118" s="1555"/>
      <c r="BGZ118" s="1555"/>
      <c r="BHA118" s="1555"/>
      <c r="BHB118" s="1556"/>
      <c r="BHC118" s="1554"/>
      <c r="BHD118" s="1555"/>
      <c r="BHE118" s="1555"/>
      <c r="BHF118" s="1555"/>
      <c r="BHG118" s="1555"/>
      <c r="BHH118" s="1555"/>
      <c r="BHI118" s="1555"/>
      <c r="BHJ118" s="1555"/>
      <c r="BHK118" s="1555"/>
      <c r="BHL118" s="1555"/>
      <c r="BHM118" s="1555"/>
      <c r="BHN118" s="1555"/>
      <c r="BHO118" s="1555"/>
      <c r="BHP118" s="1555"/>
      <c r="BHQ118" s="1555"/>
      <c r="BHR118" s="1560"/>
      <c r="BHS118" s="1588"/>
      <c r="BHT118" s="1589"/>
      <c r="BHU118" s="1589"/>
      <c r="BHV118" s="1589"/>
      <c r="BHW118" s="1589"/>
      <c r="BHX118" s="1589"/>
      <c r="BHY118" s="1589"/>
      <c r="BHZ118" s="1589"/>
      <c r="BIA118" s="1589"/>
      <c r="BIB118" s="1589"/>
      <c r="BIC118" s="1589"/>
      <c r="BID118" s="1589"/>
      <c r="BIE118" s="1589"/>
      <c r="BIF118" s="1589"/>
      <c r="BIG118" s="1589"/>
      <c r="BIH118" s="1589"/>
      <c r="BII118" s="1589"/>
      <c r="BIJ118" s="1589"/>
      <c r="BIK118" s="1589"/>
      <c r="BIL118" s="1589"/>
      <c r="BIM118" s="1589"/>
      <c r="BIN118" s="1590"/>
      <c r="BIO118" s="1554"/>
      <c r="BIP118" s="1555"/>
      <c r="BIQ118" s="1555"/>
      <c r="BIR118" s="1555"/>
      <c r="BIS118" s="1555"/>
      <c r="BIT118" s="1555"/>
      <c r="BIU118" s="1555"/>
      <c r="BIV118" s="1555"/>
      <c r="BIW118" s="1555"/>
      <c r="BIX118" s="1555"/>
      <c r="BIY118" s="1555"/>
      <c r="BIZ118" s="1555"/>
      <c r="BJA118" s="1555"/>
      <c r="BJB118" s="1555"/>
      <c r="BJC118" s="1555"/>
      <c r="BJD118" s="1556"/>
      <c r="BJE118" s="1554"/>
      <c r="BJF118" s="1555"/>
      <c r="BJG118" s="1555"/>
      <c r="BJH118" s="1555"/>
      <c r="BJI118" s="1555"/>
      <c r="BJJ118" s="1555"/>
      <c r="BJK118" s="1555"/>
      <c r="BJL118" s="1555"/>
      <c r="BJM118" s="1555"/>
      <c r="BJN118" s="1555"/>
      <c r="BJO118" s="1555"/>
      <c r="BJP118" s="1555"/>
      <c r="BJQ118" s="1555"/>
      <c r="BJR118" s="1555"/>
      <c r="BJS118" s="1555"/>
      <c r="BJT118" s="1560"/>
      <c r="BJU118" s="1588"/>
      <c r="BJV118" s="1589"/>
      <c r="BJW118" s="1589"/>
      <c r="BJX118" s="1589"/>
      <c r="BJY118" s="1589"/>
      <c r="BJZ118" s="1589"/>
      <c r="BKA118" s="1589"/>
      <c r="BKB118" s="1589"/>
      <c r="BKC118" s="1589"/>
      <c r="BKD118" s="1589"/>
      <c r="BKE118" s="1589"/>
      <c r="BKF118" s="1589"/>
      <c r="BKG118" s="1589"/>
      <c r="BKH118" s="1589"/>
      <c r="BKI118" s="1589"/>
      <c r="BKJ118" s="1589"/>
      <c r="BKK118" s="1589"/>
      <c r="BKL118" s="1589"/>
      <c r="BKM118" s="1589"/>
      <c r="BKN118" s="1589"/>
      <c r="BKO118" s="1589"/>
      <c r="BKP118" s="1590"/>
      <c r="BKQ118" s="1554"/>
      <c r="BKR118" s="1555"/>
      <c r="BKS118" s="1555"/>
      <c r="BKT118" s="1555"/>
      <c r="BKU118" s="1555"/>
      <c r="BKV118" s="1555"/>
      <c r="BKW118" s="1555"/>
      <c r="BKX118" s="1555"/>
      <c r="BKY118" s="1555"/>
      <c r="BKZ118" s="1555"/>
      <c r="BLA118" s="1555"/>
      <c r="BLB118" s="1555"/>
      <c r="BLC118" s="1555"/>
      <c r="BLD118" s="1555"/>
      <c r="BLE118" s="1555"/>
      <c r="BLF118" s="1556"/>
      <c r="BLG118" s="1554"/>
      <c r="BLH118" s="1555"/>
      <c r="BLI118" s="1555"/>
      <c r="BLJ118" s="1555"/>
      <c r="BLK118" s="1555"/>
      <c r="BLL118" s="1555"/>
      <c r="BLM118" s="1555"/>
      <c r="BLN118" s="1555"/>
      <c r="BLO118" s="1555"/>
      <c r="BLP118" s="1555"/>
      <c r="BLQ118" s="1555"/>
      <c r="BLR118" s="1555"/>
      <c r="BLS118" s="1555"/>
      <c r="BLT118" s="1555"/>
      <c r="BLU118" s="1555"/>
      <c r="BLV118" s="1560"/>
      <c r="BLW118" s="1588"/>
      <c r="BLX118" s="1589"/>
      <c r="BLY118" s="1589"/>
      <c r="BLZ118" s="1589"/>
      <c r="BMA118" s="1589"/>
      <c r="BMB118" s="1589"/>
      <c r="BMC118" s="1589"/>
      <c r="BMD118" s="1589"/>
      <c r="BME118" s="1589"/>
      <c r="BMF118" s="1589"/>
      <c r="BMG118" s="1589"/>
      <c r="BMH118" s="1589"/>
      <c r="BMI118" s="1589"/>
      <c r="BMJ118" s="1589"/>
      <c r="BMK118" s="1589"/>
      <c r="BML118" s="1589"/>
      <c r="BMM118" s="1589"/>
      <c r="BMN118" s="1589"/>
      <c r="BMO118" s="1589"/>
      <c r="BMP118" s="1589"/>
      <c r="BMQ118" s="1589"/>
      <c r="BMR118" s="1590"/>
      <c r="BMS118" s="1554"/>
      <c r="BMT118" s="1555"/>
      <c r="BMU118" s="1555"/>
      <c r="BMV118" s="1555"/>
      <c r="BMW118" s="1555"/>
      <c r="BMX118" s="1555"/>
      <c r="BMY118" s="1555"/>
      <c r="BMZ118" s="1555"/>
      <c r="BNA118" s="1555"/>
      <c r="BNB118" s="1555"/>
      <c r="BNC118" s="1555"/>
      <c r="BND118" s="1555"/>
      <c r="BNE118" s="1555"/>
      <c r="BNF118" s="1555"/>
      <c r="BNG118" s="1555"/>
      <c r="BNH118" s="1556"/>
      <c r="BNI118" s="1554"/>
      <c r="BNJ118" s="1555"/>
      <c r="BNK118" s="1555"/>
      <c r="BNL118" s="1555"/>
      <c r="BNM118" s="1555"/>
      <c r="BNN118" s="1555"/>
      <c r="BNO118" s="1555"/>
      <c r="BNP118" s="1555"/>
      <c r="BNQ118" s="1555"/>
      <c r="BNR118" s="1555"/>
      <c r="BNS118" s="1555"/>
      <c r="BNT118" s="1555"/>
      <c r="BNU118" s="1555"/>
      <c r="BNV118" s="1555"/>
      <c r="BNW118" s="1555"/>
      <c r="BNX118" s="1560"/>
      <c r="BNY118" s="1588"/>
      <c r="BNZ118" s="1589"/>
      <c r="BOA118" s="1589"/>
      <c r="BOB118" s="1589"/>
      <c r="BOC118" s="1589"/>
      <c r="BOD118" s="1589"/>
      <c r="BOE118" s="1589"/>
      <c r="BOF118" s="1589"/>
      <c r="BOG118" s="1589"/>
      <c r="BOH118" s="1589"/>
      <c r="BOI118" s="1589"/>
      <c r="BOJ118" s="1589"/>
      <c r="BOK118" s="1589"/>
      <c r="BOL118" s="1589"/>
      <c r="BOM118" s="1589"/>
      <c r="BON118" s="1589"/>
      <c r="BOO118" s="1589"/>
      <c r="BOP118" s="1589"/>
      <c r="BOQ118" s="1589"/>
      <c r="BOR118" s="1589"/>
      <c r="BOS118" s="1589"/>
      <c r="BOT118" s="1590"/>
      <c r="BOU118" s="1554"/>
      <c r="BOV118" s="1555"/>
      <c r="BOW118" s="1555"/>
      <c r="BOX118" s="1555"/>
      <c r="BOY118" s="1555"/>
      <c r="BOZ118" s="1555"/>
      <c r="BPA118" s="1555"/>
      <c r="BPB118" s="1555"/>
      <c r="BPC118" s="1555"/>
      <c r="BPD118" s="1555"/>
      <c r="BPE118" s="1555"/>
      <c r="BPF118" s="1555"/>
      <c r="BPG118" s="1555"/>
      <c r="BPH118" s="1555"/>
      <c r="BPI118" s="1555"/>
      <c r="BPJ118" s="1556"/>
      <c r="BPK118" s="1554"/>
      <c r="BPL118" s="1555"/>
      <c r="BPM118" s="1555"/>
      <c r="BPN118" s="1555"/>
      <c r="BPO118" s="1555"/>
      <c r="BPP118" s="1555"/>
      <c r="BPQ118" s="1555"/>
      <c r="BPR118" s="1555"/>
      <c r="BPS118" s="1555"/>
      <c r="BPT118" s="1555"/>
      <c r="BPU118" s="1555"/>
      <c r="BPV118" s="1555"/>
      <c r="BPW118" s="1555"/>
      <c r="BPX118" s="1555"/>
      <c r="BPY118" s="1555"/>
      <c r="BPZ118" s="1560"/>
      <c r="BQA118" s="1588"/>
      <c r="BQB118" s="1589"/>
      <c r="BQC118" s="1589"/>
      <c r="BQD118" s="1589"/>
      <c r="BQE118" s="1589"/>
      <c r="BQF118" s="1589"/>
      <c r="BQG118" s="1589"/>
      <c r="BQH118" s="1589"/>
      <c r="BQI118" s="1589"/>
      <c r="BQJ118" s="1589"/>
      <c r="BQK118" s="1589"/>
      <c r="BQL118" s="1589"/>
      <c r="BQM118" s="1589"/>
      <c r="BQN118" s="1589"/>
      <c r="BQO118" s="1589"/>
      <c r="BQP118" s="1589"/>
      <c r="BQQ118" s="1589"/>
      <c r="BQR118" s="1589"/>
      <c r="BQS118" s="1589"/>
      <c r="BQT118" s="1589"/>
      <c r="BQU118" s="1589"/>
      <c r="BQV118" s="1590"/>
      <c r="BQW118" s="1554"/>
      <c r="BQX118" s="1555"/>
      <c r="BQY118" s="1555"/>
      <c r="BQZ118" s="1555"/>
      <c r="BRA118" s="1555"/>
      <c r="BRB118" s="1555"/>
      <c r="BRC118" s="1555"/>
      <c r="BRD118" s="1555"/>
      <c r="BRE118" s="1555"/>
      <c r="BRF118" s="1555"/>
      <c r="BRG118" s="1555"/>
      <c r="BRH118" s="1555"/>
      <c r="BRI118" s="1555"/>
      <c r="BRJ118" s="1555"/>
      <c r="BRK118" s="1555"/>
      <c r="BRL118" s="1556"/>
      <c r="BRM118" s="1554"/>
      <c r="BRN118" s="1555"/>
      <c r="BRO118" s="1555"/>
      <c r="BRP118" s="1555"/>
      <c r="BRQ118" s="1555"/>
      <c r="BRR118" s="1555"/>
      <c r="BRS118" s="1555"/>
      <c r="BRT118" s="1555"/>
      <c r="BRU118" s="1555"/>
      <c r="BRV118" s="1555"/>
      <c r="BRW118" s="1555"/>
      <c r="BRX118" s="1555"/>
      <c r="BRY118" s="1555"/>
      <c r="BRZ118" s="1555"/>
      <c r="BSA118" s="1555"/>
      <c r="BSB118" s="1560"/>
      <c r="BSC118" s="1588"/>
      <c r="BSD118" s="1589"/>
      <c r="BSE118" s="1589"/>
      <c r="BSF118" s="1589"/>
      <c r="BSG118" s="1589"/>
      <c r="BSH118" s="1589"/>
      <c r="BSI118" s="1589"/>
      <c r="BSJ118" s="1589"/>
      <c r="BSK118" s="1589"/>
      <c r="BSL118" s="1589"/>
      <c r="BSM118" s="1589"/>
      <c r="BSN118" s="1589"/>
      <c r="BSO118" s="1589"/>
      <c r="BSP118" s="1589"/>
      <c r="BSQ118" s="1589"/>
      <c r="BSR118" s="1589"/>
      <c r="BSS118" s="1589"/>
      <c r="BST118" s="1589"/>
      <c r="BSU118" s="1589"/>
      <c r="BSV118" s="1589"/>
      <c r="BSW118" s="1589"/>
      <c r="BSX118" s="1590"/>
      <c r="BSY118" s="1554"/>
      <c r="BSZ118" s="1555"/>
      <c r="BTA118" s="1555"/>
      <c r="BTB118" s="1555"/>
      <c r="BTC118" s="1555"/>
      <c r="BTD118" s="1555"/>
      <c r="BTE118" s="1555"/>
      <c r="BTF118" s="1555"/>
      <c r="BTG118" s="1555"/>
      <c r="BTH118" s="1555"/>
      <c r="BTI118" s="1555"/>
      <c r="BTJ118" s="1555"/>
      <c r="BTK118" s="1555"/>
      <c r="BTL118" s="1555"/>
      <c r="BTM118" s="1555"/>
      <c r="BTN118" s="1556"/>
      <c r="BTO118" s="1554"/>
      <c r="BTP118" s="1555"/>
      <c r="BTQ118" s="1555"/>
      <c r="BTR118" s="1555"/>
      <c r="BTS118" s="1555"/>
      <c r="BTT118" s="1555"/>
      <c r="BTU118" s="1555"/>
      <c r="BTV118" s="1555"/>
      <c r="BTW118" s="1555"/>
      <c r="BTX118" s="1555"/>
      <c r="BTY118" s="1555"/>
      <c r="BTZ118" s="1555"/>
      <c r="BUA118" s="1555"/>
      <c r="BUB118" s="1555"/>
      <c r="BUC118" s="1555"/>
      <c r="BUD118" s="1560"/>
      <c r="BUE118" s="1588"/>
      <c r="BUF118" s="1589"/>
      <c r="BUG118" s="1589"/>
      <c r="BUH118" s="1589"/>
      <c r="BUI118" s="1589"/>
      <c r="BUJ118" s="1589"/>
      <c r="BUK118" s="1589"/>
      <c r="BUL118" s="1589"/>
      <c r="BUM118" s="1589"/>
      <c r="BUN118" s="1589"/>
      <c r="BUO118" s="1589"/>
      <c r="BUP118" s="1589"/>
      <c r="BUQ118" s="1589"/>
      <c r="BUR118" s="1589"/>
      <c r="BUS118" s="1589"/>
      <c r="BUT118" s="1589"/>
      <c r="BUU118" s="1589"/>
      <c r="BUV118" s="1589"/>
      <c r="BUW118" s="1589"/>
      <c r="BUX118" s="1589"/>
      <c r="BUY118" s="1589"/>
      <c r="BUZ118" s="1590"/>
      <c r="BVA118" s="1554"/>
      <c r="BVB118" s="1555"/>
      <c r="BVC118" s="1555"/>
      <c r="BVD118" s="1555"/>
      <c r="BVE118" s="1555"/>
      <c r="BVF118" s="1555"/>
      <c r="BVG118" s="1555"/>
      <c r="BVH118" s="1555"/>
      <c r="BVI118" s="1555"/>
      <c r="BVJ118" s="1555"/>
      <c r="BVK118" s="1555"/>
      <c r="BVL118" s="1555"/>
      <c r="BVM118" s="1555"/>
      <c r="BVN118" s="1555"/>
      <c r="BVO118" s="1555"/>
      <c r="BVP118" s="1556"/>
      <c r="BVQ118" s="1554"/>
      <c r="BVR118" s="1555"/>
      <c r="BVS118" s="1555"/>
      <c r="BVT118" s="1555"/>
      <c r="BVU118" s="1555"/>
      <c r="BVV118" s="1555"/>
      <c r="BVW118" s="1555"/>
      <c r="BVX118" s="1555"/>
      <c r="BVY118" s="1555"/>
      <c r="BVZ118" s="1555"/>
      <c r="BWA118" s="1555"/>
      <c r="BWB118" s="1555"/>
      <c r="BWC118" s="1555"/>
      <c r="BWD118" s="1555"/>
      <c r="BWE118" s="1555"/>
      <c r="BWF118" s="1560"/>
      <c r="BWG118" s="1588"/>
      <c r="BWH118" s="1589"/>
      <c r="BWI118" s="1589"/>
      <c r="BWJ118" s="1589"/>
      <c r="BWK118" s="1589"/>
      <c r="BWL118" s="1589"/>
      <c r="BWM118" s="1589"/>
      <c r="BWN118" s="1589"/>
      <c r="BWO118" s="1589"/>
      <c r="BWP118" s="1589"/>
      <c r="BWQ118" s="1589"/>
      <c r="BWR118" s="1589"/>
      <c r="BWS118" s="1589"/>
      <c r="BWT118" s="1589"/>
      <c r="BWU118" s="1589"/>
      <c r="BWV118" s="1589"/>
      <c r="BWW118" s="1589"/>
      <c r="BWX118" s="1589"/>
      <c r="BWY118" s="1589"/>
      <c r="BWZ118" s="1589"/>
      <c r="BXA118" s="1589"/>
      <c r="BXB118" s="1590"/>
      <c r="BXC118" s="1554"/>
      <c r="BXD118" s="1555"/>
      <c r="BXE118" s="1555"/>
      <c r="BXF118" s="1555"/>
      <c r="BXG118" s="1555"/>
      <c r="BXH118" s="1555"/>
      <c r="BXI118" s="1555"/>
      <c r="BXJ118" s="1555"/>
      <c r="BXK118" s="1555"/>
      <c r="BXL118" s="1555"/>
      <c r="BXM118" s="1555"/>
      <c r="BXN118" s="1555"/>
      <c r="BXO118" s="1555"/>
      <c r="BXP118" s="1555"/>
      <c r="BXQ118" s="1555"/>
      <c r="BXR118" s="1556"/>
      <c r="BXS118" s="1554"/>
      <c r="BXT118" s="1555"/>
      <c r="BXU118" s="1555"/>
      <c r="BXV118" s="1555"/>
      <c r="BXW118" s="1555"/>
      <c r="BXX118" s="1555"/>
      <c r="BXY118" s="1555"/>
      <c r="BXZ118" s="1555"/>
      <c r="BYA118" s="1555"/>
      <c r="BYB118" s="1555"/>
      <c r="BYC118" s="1555"/>
      <c r="BYD118" s="1555"/>
      <c r="BYE118" s="1555"/>
      <c r="BYF118" s="1555"/>
      <c r="BYG118" s="1555"/>
      <c r="BYH118" s="1560"/>
      <c r="BYI118" s="1588"/>
      <c r="BYJ118" s="1589"/>
      <c r="BYK118" s="1589"/>
      <c r="BYL118" s="1589"/>
      <c r="BYM118" s="1589"/>
      <c r="BYN118" s="1589"/>
      <c r="BYO118" s="1589"/>
      <c r="BYP118" s="1589"/>
      <c r="BYQ118" s="1589"/>
      <c r="BYR118" s="1589"/>
      <c r="BYS118" s="1589"/>
      <c r="BYT118" s="1589"/>
      <c r="BYU118" s="1589"/>
      <c r="BYV118" s="1589"/>
      <c r="BYW118" s="1589"/>
      <c r="BYX118" s="1589"/>
      <c r="BYY118" s="1589"/>
      <c r="BYZ118" s="1589"/>
      <c r="BZA118" s="1589"/>
      <c r="BZB118" s="1589"/>
      <c r="BZC118" s="1589"/>
      <c r="BZD118" s="1590"/>
      <c r="BZE118" s="1554"/>
      <c r="BZF118" s="1555"/>
      <c r="BZG118" s="1555"/>
      <c r="BZH118" s="1555"/>
      <c r="BZI118" s="1555"/>
      <c r="BZJ118" s="1555"/>
      <c r="BZK118" s="1555"/>
      <c r="BZL118" s="1555"/>
      <c r="BZM118" s="1555"/>
      <c r="BZN118" s="1555"/>
      <c r="BZO118" s="1555"/>
      <c r="BZP118" s="1555"/>
      <c r="BZQ118" s="1555"/>
      <c r="BZR118" s="1555"/>
      <c r="BZS118" s="1555"/>
      <c r="BZT118" s="1556"/>
      <c r="BZU118" s="1554"/>
      <c r="BZV118" s="1555"/>
      <c r="BZW118" s="1555"/>
      <c r="BZX118" s="1555"/>
      <c r="BZY118" s="1555"/>
      <c r="BZZ118" s="1555"/>
      <c r="CAA118" s="1555"/>
      <c r="CAB118" s="1555"/>
      <c r="CAC118" s="1555"/>
      <c r="CAD118" s="1555"/>
      <c r="CAE118" s="1555"/>
      <c r="CAF118" s="1555"/>
      <c r="CAG118" s="1555"/>
      <c r="CAH118" s="1555"/>
      <c r="CAI118" s="1555"/>
      <c r="CAJ118" s="1560"/>
      <c r="CAK118" s="1588"/>
      <c r="CAL118" s="1589"/>
      <c r="CAM118" s="1589"/>
      <c r="CAN118" s="1589"/>
      <c r="CAO118" s="1589"/>
      <c r="CAP118" s="1589"/>
      <c r="CAQ118" s="1589"/>
      <c r="CAR118" s="1589"/>
      <c r="CAS118" s="1589"/>
      <c r="CAT118" s="1589"/>
      <c r="CAU118" s="1589"/>
      <c r="CAV118" s="1589"/>
      <c r="CAW118" s="1589"/>
      <c r="CAX118" s="1589"/>
      <c r="CAY118" s="1589"/>
      <c r="CAZ118" s="1589"/>
      <c r="CBA118" s="1589"/>
      <c r="CBB118" s="1589"/>
      <c r="CBC118" s="1589"/>
      <c r="CBD118" s="1589"/>
      <c r="CBE118" s="1589"/>
      <c r="CBF118" s="1590"/>
      <c r="CBG118" s="1554"/>
      <c r="CBH118" s="1555"/>
      <c r="CBI118" s="1555"/>
      <c r="CBJ118" s="1555"/>
      <c r="CBK118" s="1555"/>
      <c r="CBL118" s="1555"/>
      <c r="CBM118" s="1555"/>
      <c r="CBN118" s="1555"/>
      <c r="CBO118" s="1555"/>
      <c r="CBP118" s="1555"/>
      <c r="CBQ118" s="1555"/>
      <c r="CBR118" s="1555"/>
      <c r="CBS118" s="1555"/>
      <c r="CBT118" s="1555"/>
      <c r="CBU118" s="1555"/>
      <c r="CBV118" s="1556"/>
      <c r="CBW118" s="1554"/>
      <c r="CBX118" s="1555"/>
      <c r="CBY118" s="1555"/>
      <c r="CBZ118" s="1555"/>
      <c r="CCA118" s="1555"/>
      <c r="CCB118" s="1555"/>
      <c r="CCC118" s="1555"/>
      <c r="CCD118" s="1555"/>
      <c r="CCE118" s="1555"/>
      <c r="CCF118" s="1555"/>
      <c r="CCG118" s="1555"/>
      <c r="CCH118" s="1555"/>
      <c r="CCI118" s="1555"/>
      <c r="CCJ118" s="1555"/>
      <c r="CCK118" s="1555"/>
      <c r="CCL118" s="1560"/>
      <c r="CCM118" s="1588"/>
      <c r="CCN118" s="1589"/>
      <c r="CCO118" s="1589"/>
      <c r="CCP118" s="1589"/>
      <c r="CCQ118" s="1589"/>
      <c r="CCR118" s="1589"/>
      <c r="CCS118" s="1589"/>
      <c r="CCT118" s="1589"/>
      <c r="CCU118" s="1589"/>
      <c r="CCV118" s="1589"/>
      <c r="CCW118" s="1589"/>
      <c r="CCX118" s="1589"/>
      <c r="CCY118" s="1589"/>
      <c r="CCZ118" s="1589"/>
      <c r="CDA118" s="1589"/>
      <c r="CDB118" s="1589"/>
      <c r="CDC118" s="1589"/>
      <c r="CDD118" s="1589"/>
      <c r="CDE118" s="1589"/>
      <c r="CDF118" s="1589"/>
      <c r="CDG118" s="1589"/>
      <c r="CDH118" s="1590"/>
      <c r="CDI118" s="1554"/>
      <c r="CDJ118" s="1555"/>
      <c r="CDK118" s="1555"/>
      <c r="CDL118" s="1555"/>
      <c r="CDM118" s="1555"/>
      <c r="CDN118" s="1555"/>
      <c r="CDO118" s="1555"/>
      <c r="CDP118" s="1555"/>
      <c r="CDQ118" s="1555"/>
      <c r="CDR118" s="1555"/>
      <c r="CDS118" s="1555"/>
      <c r="CDT118" s="1555"/>
      <c r="CDU118" s="1555"/>
      <c r="CDV118" s="1555"/>
      <c r="CDW118" s="1555"/>
      <c r="CDX118" s="1556"/>
      <c r="CDY118" s="1554"/>
      <c r="CDZ118" s="1555"/>
      <c r="CEA118" s="1555"/>
      <c r="CEB118" s="1555"/>
      <c r="CEC118" s="1555"/>
      <c r="CED118" s="1555"/>
      <c r="CEE118" s="1555"/>
      <c r="CEF118" s="1555"/>
      <c r="CEG118" s="1555"/>
      <c r="CEH118" s="1555"/>
      <c r="CEI118" s="1555"/>
      <c r="CEJ118" s="1555"/>
      <c r="CEK118" s="1555"/>
      <c r="CEL118" s="1555"/>
      <c r="CEM118" s="1555"/>
      <c r="CEN118" s="1560"/>
      <c r="CEO118" s="1588"/>
      <c r="CEP118" s="1589"/>
      <c r="CEQ118" s="1589"/>
      <c r="CER118" s="1589"/>
      <c r="CES118" s="1589"/>
      <c r="CET118" s="1589"/>
      <c r="CEU118" s="1589"/>
      <c r="CEV118" s="1589"/>
      <c r="CEW118" s="1589"/>
      <c r="CEX118" s="1589"/>
      <c r="CEY118" s="1589"/>
      <c r="CEZ118" s="1589"/>
      <c r="CFA118" s="1589"/>
      <c r="CFB118" s="1589"/>
      <c r="CFC118" s="1589"/>
      <c r="CFD118" s="1589"/>
      <c r="CFE118" s="1589"/>
      <c r="CFF118" s="1589"/>
      <c r="CFG118" s="1589"/>
      <c r="CFH118" s="1589"/>
      <c r="CFI118" s="1589"/>
      <c r="CFJ118" s="1590"/>
      <c r="CFK118" s="1554"/>
      <c r="CFL118" s="1555"/>
      <c r="CFM118" s="1555"/>
      <c r="CFN118" s="1555"/>
      <c r="CFO118" s="1555"/>
      <c r="CFP118" s="1555"/>
      <c r="CFQ118" s="1555"/>
      <c r="CFR118" s="1555"/>
      <c r="CFS118" s="1555"/>
      <c r="CFT118" s="1555"/>
      <c r="CFU118" s="1555"/>
      <c r="CFV118" s="1555"/>
      <c r="CFW118" s="1555"/>
      <c r="CFX118" s="1555"/>
      <c r="CFY118" s="1555"/>
      <c r="CFZ118" s="1556"/>
      <c r="CGA118" s="1554"/>
      <c r="CGB118" s="1555"/>
      <c r="CGC118" s="1555"/>
      <c r="CGD118" s="1555"/>
      <c r="CGE118" s="1555"/>
      <c r="CGF118" s="1555"/>
      <c r="CGG118" s="1555"/>
      <c r="CGH118" s="1555"/>
      <c r="CGI118" s="1555"/>
      <c r="CGJ118" s="1555"/>
      <c r="CGK118" s="1555"/>
      <c r="CGL118" s="1555"/>
      <c r="CGM118" s="1555"/>
      <c r="CGN118" s="1555"/>
      <c r="CGO118" s="1555"/>
      <c r="CGP118" s="1560"/>
      <c r="CGQ118" s="1588"/>
      <c r="CGR118" s="1589"/>
      <c r="CGS118" s="1589"/>
      <c r="CGT118" s="1589"/>
      <c r="CGU118" s="1589"/>
      <c r="CGV118" s="1589"/>
      <c r="CGW118" s="1589"/>
      <c r="CGX118" s="1589"/>
      <c r="CGY118" s="1589"/>
      <c r="CGZ118" s="1589"/>
      <c r="CHA118" s="1589"/>
      <c r="CHB118" s="1589"/>
      <c r="CHC118" s="1589"/>
      <c r="CHD118" s="1589"/>
      <c r="CHE118" s="1589"/>
      <c r="CHF118" s="1589"/>
      <c r="CHG118" s="1589"/>
      <c r="CHH118" s="1589"/>
      <c r="CHI118" s="1589"/>
      <c r="CHJ118" s="1589"/>
      <c r="CHK118" s="1589"/>
      <c r="CHL118" s="1590"/>
      <c r="CHM118" s="1554"/>
      <c r="CHN118" s="1555"/>
      <c r="CHO118" s="1555"/>
      <c r="CHP118" s="1555"/>
      <c r="CHQ118" s="1555"/>
      <c r="CHR118" s="1555"/>
      <c r="CHS118" s="1555"/>
      <c r="CHT118" s="1555"/>
      <c r="CHU118" s="1555"/>
      <c r="CHV118" s="1555"/>
      <c r="CHW118" s="1555"/>
      <c r="CHX118" s="1555"/>
      <c r="CHY118" s="1555"/>
      <c r="CHZ118" s="1555"/>
      <c r="CIA118" s="1555"/>
      <c r="CIB118" s="1556"/>
      <c r="CIC118" s="1554"/>
      <c r="CID118" s="1555"/>
      <c r="CIE118" s="1555"/>
      <c r="CIF118" s="1555"/>
      <c r="CIG118" s="1555"/>
      <c r="CIH118" s="1555"/>
      <c r="CII118" s="1555"/>
      <c r="CIJ118" s="1555"/>
      <c r="CIK118" s="1555"/>
      <c r="CIL118" s="1555"/>
      <c r="CIM118" s="1555"/>
      <c r="CIN118" s="1555"/>
      <c r="CIO118" s="1555"/>
      <c r="CIP118" s="1555"/>
      <c r="CIQ118" s="1555"/>
      <c r="CIR118" s="1560"/>
      <c r="CIS118" s="1588"/>
      <c r="CIT118" s="1589"/>
      <c r="CIU118" s="1589"/>
      <c r="CIV118" s="1589"/>
      <c r="CIW118" s="1589"/>
      <c r="CIX118" s="1589"/>
      <c r="CIY118" s="1589"/>
      <c r="CIZ118" s="1589"/>
      <c r="CJA118" s="1589"/>
      <c r="CJB118" s="1589"/>
      <c r="CJC118" s="1589"/>
      <c r="CJD118" s="1589"/>
      <c r="CJE118" s="1589"/>
      <c r="CJF118" s="1589"/>
      <c r="CJG118" s="1589"/>
      <c r="CJH118" s="1589"/>
      <c r="CJI118" s="1589"/>
      <c r="CJJ118" s="1589"/>
      <c r="CJK118" s="1589"/>
      <c r="CJL118" s="1589"/>
      <c r="CJM118" s="1589"/>
      <c r="CJN118" s="1590"/>
      <c r="CJO118" s="1554"/>
      <c r="CJP118" s="1555"/>
      <c r="CJQ118" s="1555"/>
      <c r="CJR118" s="1555"/>
      <c r="CJS118" s="1555"/>
      <c r="CJT118" s="1555"/>
      <c r="CJU118" s="1555"/>
      <c r="CJV118" s="1555"/>
      <c r="CJW118" s="1555"/>
      <c r="CJX118" s="1555"/>
      <c r="CJY118" s="1555"/>
      <c r="CJZ118" s="1555"/>
      <c r="CKA118" s="1555"/>
      <c r="CKB118" s="1555"/>
      <c r="CKC118" s="1555"/>
      <c r="CKD118" s="1556"/>
      <c r="CKE118" s="1554"/>
      <c r="CKF118" s="1555"/>
      <c r="CKG118" s="1555"/>
      <c r="CKH118" s="1555"/>
      <c r="CKI118" s="1555"/>
      <c r="CKJ118" s="1555"/>
      <c r="CKK118" s="1555"/>
      <c r="CKL118" s="1555"/>
      <c r="CKM118" s="1555"/>
      <c r="CKN118" s="1555"/>
      <c r="CKO118" s="1555"/>
      <c r="CKP118" s="1555"/>
      <c r="CKQ118" s="1555"/>
      <c r="CKR118" s="1555"/>
      <c r="CKS118" s="1555"/>
      <c r="CKT118" s="1560"/>
      <c r="CKU118" s="1588"/>
      <c r="CKV118" s="1589"/>
      <c r="CKW118" s="1589"/>
      <c r="CKX118" s="1589"/>
      <c r="CKY118" s="1589"/>
      <c r="CKZ118" s="1589"/>
      <c r="CLA118" s="1589"/>
      <c r="CLB118" s="1589"/>
      <c r="CLC118" s="1589"/>
      <c r="CLD118" s="1589"/>
      <c r="CLE118" s="1589"/>
      <c r="CLF118" s="1589"/>
      <c r="CLG118" s="1589"/>
      <c r="CLH118" s="1589"/>
      <c r="CLI118" s="1589"/>
      <c r="CLJ118" s="1589"/>
      <c r="CLK118" s="1589"/>
      <c r="CLL118" s="1589"/>
      <c r="CLM118" s="1589"/>
      <c r="CLN118" s="1589"/>
      <c r="CLO118" s="1589"/>
      <c r="CLP118" s="1590"/>
      <c r="CLQ118" s="1554"/>
      <c r="CLR118" s="1555"/>
      <c r="CLS118" s="1555"/>
      <c r="CLT118" s="1555"/>
      <c r="CLU118" s="1555"/>
      <c r="CLV118" s="1555"/>
      <c r="CLW118" s="1555"/>
      <c r="CLX118" s="1555"/>
      <c r="CLY118" s="1555"/>
      <c r="CLZ118" s="1555"/>
      <c r="CMA118" s="1555"/>
      <c r="CMB118" s="1555"/>
      <c r="CMC118" s="1555"/>
      <c r="CMD118" s="1555"/>
      <c r="CME118" s="1555"/>
      <c r="CMF118" s="1556"/>
      <c r="CMG118" s="1554"/>
      <c r="CMH118" s="1555"/>
      <c r="CMI118" s="1555"/>
      <c r="CMJ118" s="1555"/>
      <c r="CMK118" s="1555"/>
      <c r="CML118" s="1555"/>
      <c r="CMM118" s="1555"/>
      <c r="CMN118" s="1555"/>
      <c r="CMO118" s="1555"/>
      <c r="CMP118" s="1555"/>
      <c r="CMQ118" s="1555"/>
      <c r="CMR118" s="1555"/>
      <c r="CMS118" s="1555"/>
      <c r="CMT118" s="1555"/>
      <c r="CMU118" s="1555"/>
      <c r="CMV118" s="1560"/>
      <c r="CMW118" s="1588"/>
      <c r="CMX118" s="1589"/>
      <c r="CMY118" s="1589"/>
      <c r="CMZ118" s="1589"/>
      <c r="CNA118" s="1589"/>
      <c r="CNB118" s="1589"/>
      <c r="CNC118" s="1589"/>
      <c r="CND118" s="1589"/>
      <c r="CNE118" s="1589"/>
      <c r="CNF118" s="1589"/>
      <c r="CNG118" s="1589"/>
      <c r="CNH118" s="1589"/>
      <c r="CNI118" s="1589"/>
      <c r="CNJ118" s="1589"/>
      <c r="CNK118" s="1589"/>
      <c r="CNL118" s="1589"/>
      <c r="CNM118" s="1589"/>
      <c r="CNN118" s="1589"/>
      <c r="CNO118" s="1589"/>
      <c r="CNP118" s="1589"/>
      <c r="CNQ118" s="1589"/>
      <c r="CNR118" s="1590"/>
      <c r="CNS118" s="1554"/>
      <c r="CNT118" s="1555"/>
      <c r="CNU118" s="1555"/>
      <c r="CNV118" s="1555"/>
      <c r="CNW118" s="1555"/>
      <c r="CNX118" s="1555"/>
      <c r="CNY118" s="1555"/>
      <c r="CNZ118" s="1555"/>
      <c r="COA118" s="1555"/>
      <c r="COB118" s="1555"/>
      <c r="COC118" s="1555"/>
      <c r="COD118" s="1555"/>
      <c r="COE118" s="1555"/>
      <c r="COF118" s="1555"/>
      <c r="COG118" s="1555"/>
      <c r="COH118" s="1556"/>
      <c r="COI118" s="1554"/>
      <c r="COJ118" s="1555"/>
      <c r="COK118" s="1555"/>
      <c r="COL118" s="1555"/>
      <c r="COM118" s="1555"/>
      <c r="CON118" s="1555"/>
      <c r="COO118" s="1555"/>
      <c r="COP118" s="1555"/>
      <c r="COQ118" s="1555"/>
      <c r="COR118" s="1555"/>
      <c r="COS118" s="1555"/>
      <c r="COT118" s="1555"/>
      <c r="COU118" s="1555"/>
      <c r="COV118" s="1555"/>
      <c r="COW118" s="1555"/>
      <c r="COX118" s="1560"/>
      <c r="COY118" s="1588"/>
      <c r="COZ118" s="1589"/>
      <c r="CPA118" s="1589"/>
      <c r="CPB118" s="1589"/>
      <c r="CPC118" s="1589"/>
      <c r="CPD118" s="1589"/>
      <c r="CPE118" s="1589"/>
      <c r="CPF118" s="1589"/>
      <c r="CPG118" s="1589"/>
      <c r="CPH118" s="1589"/>
      <c r="CPI118" s="1589"/>
      <c r="CPJ118" s="1589"/>
      <c r="CPK118" s="1589"/>
      <c r="CPL118" s="1589"/>
      <c r="CPM118" s="1589"/>
      <c r="CPN118" s="1589"/>
      <c r="CPO118" s="1589"/>
      <c r="CPP118" s="1589"/>
      <c r="CPQ118" s="1589"/>
      <c r="CPR118" s="1589"/>
      <c r="CPS118" s="1589"/>
      <c r="CPT118" s="1590"/>
      <c r="CPU118" s="1554"/>
      <c r="CPV118" s="1555"/>
      <c r="CPW118" s="1555"/>
      <c r="CPX118" s="1555"/>
      <c r="CPY118" s="1555"/>
      <c r="CPZ118" s="1555"/>
      <c r="CQA118" s="1555"/>
      <c r="CQB118" s="1555"/>
      <c r="CQC118" s="1555"/>
      <c r="CQD118" s="1555"/>
      <c r="CQE118" s="1555"/>
      <c r="CQF118" s="1555"/>
      <c r="CQG118" s="1555"/>
      <c r="CQH118" s="1555"/>
      <c r="CQI118" s="1555"/>
      <c r="CQJ118" s="1556"/>
      <c r="CQK118" s="1554"/>
      <c r="CQL118" s="1555"/>
      <c r="CQM118" s="1555"/>
      <c r="CQN118" s="1555"/>
      <c r="CQO118" s="1555"/>
      <c r="CQP118" s="1555"/>
      <c r="CQQ118" s="1555"/>
      <c r="CQR118" s="1555"/>
      <c r="CQS118" s="1555"/>
      <c r="CQT118" s="1555"/>
      <c r="CQU118" s="1555"/>
      <c r="CQV118" s="1555"/>
      <c r="CQW118" s="1555"/>
      <c r="CQX118" s="1555"/>
      <c r="CQY118" s="1555"/>
      <c r="CQZ118" s="1560"/>
      <c r="CRA118" s="1588"/>
      <c r="CRB118" s="1589"/>
      <c r="CRC118" s="1589"/>
      <c r="CRD118" s="1589"/>
      <c r="CRE118" s="1589"/>
      <c r="CRF118" s="1589"/>
      <c r="CRG118" s="1589"/>
      <c r="CRH118" s="1589"/>
      <c r="CRI118" s="1589"/>
      <c r="CRJ118" s="1589"/>
      <c r="CRK118" s="1589"/>
      <c r="CRL118" s="1589"/>
      <c r="CRM118" s="1589"/>
      <c r="CRN118" s="1589"/>
      <c r="CRO118" s="1589"/>
      <c r="CRP118" s="1589"/>
      <c r="CRQ118" s="1589"/>
      <c r="CRR118" s="1589"/>
      <c r="CRS118" s="1589"/>
      <c r="CRT118" s="1589"/>
      <c r="CRU118" s="1589"/>
      <c r="CRV118" s="1590"/>
      <c r="CRW118" s="1554"/>
      <c r="CRX118" s="1555"/>
      <c r="CRY118" s="1555"/>
      <c r="CRZ118" s="1555"/>
      <c r="CSA118" s="1555"/>
      <c r="CSB118" s="1555"/>
      <c r="CSC118" s="1555"/>
      <c r="CSD118" s="1555"/>
      <c r="CSE118" s="1555"/>
      <c r="CSF118" s="1555"/>
      <c r="CSG118" s="1555"/>
      <c r="CSH118" s="1555"/>
      <c r="CSI118" s="1555"/>
      <c r="CSJ118" s="1555"/>
      <c r="CSK118" s="1555"/>
      <c r="CSL118" s="1556"/>
      <c r="CSM118" s="1554"/>
      <c r="CSN118" s="1555"/>
      <c r="CSO118" s="1555"/>
      <c r="CSP118" s="1555"/>
      <c r="CSQ118" s="1555"/>
      <c r="CSR118" s="1555"/>
      <c r="CSS118" s="1555"/>
      <c r="CST118" s="1555"/>
      <c r="CSU118" s="1555"/>
      <c r="CSV118" s="1555"/>
      <c r="CSW118" s="1555"/>
      <c r="CSX118" s="1555"/>
      <c r="CSY118" s="1555"/>
      <c r="CSZ118" s="1555"/>
      <c r="CTA118" s="1555"/>
      <c r="CTB118" s="1560"/>
      <c r="CTC118" s="1588"/>
      <c r="CTD118" s="1589"/>
      <c r="CTE118" s="1589"/>
      <c r="CTF118" s="1589"/>
      <c r="CTG118" s="1589"/>
      <c r="CTH118" s="1589"/>
      <c r="CTI118" s="1589"/>
      <c r="CTJ118" s="1589"/>
      <c r="CTK118" s="1589"/>
      <c r="CTL118" s="1589"/>
      <c r="CTM118" s="1589"/>
      <c r="CTN118" s="1589"/>
      <c r="CTO118" s="1589"/>
      <c r="CTP118" s="1589"/>
      <c r="CTQ118" s="1589"/>
      <c r="CTR118" s="1589"/>
      <c r="CTS118" s="1589"/>
      <c r="CTT118" s="1589"/>
      <c r="CTU118" s="1589"/>
      <c r="CTV118" s="1589"/>
      <c r="CTW118" s="1589"/>
      <c r="CTX118" s="1590"/>
      <c r="CTY118" s="1554"/>
      <c r="CTZ118" s="1555"/>
      <c r="CUA118" s="1555"/>
      <c r="CUB118" s="1555"/>
      <c r="CUC118" s="1555"/>
      <c r="CUD118" s="1555"/>
      <c r="CUE118" s="1555"/>
      <c r="CUF118" s="1555"/>
      <c r="CUG118" s="1555"/>
      <c r="CUH118" s="1555"/>
      <c r="CUI118" s="1555"/>
      <c r="CUJ118" s="1555"/>
      <c r="CUK118" s="1555"/>
      <c r="CUL118" s="1555"/>
      <c r="CUM118" s="1555"/>
      <c r="CUN118" s="1556"/>
      <c r="CUO118" s="1554"/>
      <c r="CUP118" s="1555"/>
      <c r="CUQ118" s="1555"/>
      <c r="CUR118" s="1555"/>
      <c r="CUS118" s="1555"/>
      <c r="CUT118" s="1555"/>
      <c r="CUU118" s="1555"/>
      <c r="CUV118" s="1555"/>
      <c r="CUW118" s="1555"/>
      <c r="CUX118" s="1555"/>
      <c r="CUY118" s="1555"/>
      <c r="CUZ118" s="1555"/>
      <c r="CVA118" s="1555"/>
      <c r="CVB118" s="1555"/>
      <c r="CVC118" s="1555"/>
      <c r="CVD118" s="1560"/>
      <c r="CVE118" s="1554"/>
      <c r="CVF118" s="1555"/>
      <c r="CVG118" s="1555"/>
      <c r="CVH118" s="1555"/>
      <c r="CVI118" s="1555"/>
      <c r="CVJ118" s="1555"/>
      <c r="CVK118" s="1555"/>
      <c r="CVL118" s="1555"/>
      <c r="CVM118" s="1555"/>
      <c r="CVN118" s="1555"/>
      <c r="CVO118" s="1555"/>
      <c r="CVP118" s="1555"/>
      <c r="CVQ118" s="1555"/>
      <c r="CVR118" s="1555"/>
      <c r="CVS118" s="1555"/>
      <c r="CVT118" s="1560"/>
      <c r="CVU118" s="1554"/>
      <c r="CVV118" s="1555"/>
      <c r="CVW118" s="1555"/>
      <c r="CVX118" s="1555"/>
      <c r="CVY118" s="1555"/>
      <c r="CVZ118" s="1555"/>
      <c r="CWA118" s="1555"/>
      <c r="CWB118" s="1555"/>
      <c r="CWC118" s="1555"/>
      <c r="CWD118" s="1555"/>
      <c r="CWE118" s="1555"/>
      <c r="CWF118" s="1555"/>
      <c r="CWG118" s="1555"/>
      <c r="CWH118" s="1555"/>
      <c r="CWI118" s="1555"/>
      <c r="CWJ118" s="1560"/>
      <c r="CWK118" s="1588"/>
      <c r="CWL118" s="1589"/>
      <c r="CWM118" s="1589"/>
      <c r="CWN118" s="1589"/>
      <c r="CWO118" s="1589"/>
      <c r="CWP118" s="1589"/>
      <c r="CWQ118" s="1589"/>
      <c r="CWR118" s="1589"/>
      <c r="CWS118" s="1589"/>
      <c r="CWT118" s="1589"/>
      <c r="CWU118" s="1589"/>
      <c r="CWV118" s="1589"/>
      <c r="CWW118" s="1589"/>
      <c r="CWX118" s="1589"/>
      <c r="CWY118" s="1589"/>
      <c r="CWZ118" s="1589"/>
      <c r="CXA118" s="1589"/>
      <c r="CXB118" s="1589"/>
      <c r="CXC118" s="1589"/>
      <c r="CXD118" s="1589"/>
      <c r="CXE118" s="1589"/>
      <c r="CXF118" s="1590"/>
      <c r="CXG118" s="1554"/>
      <c r="CXH118" s="1555"/>
      <c r="CXI118" s="1555"/>
      <c r="CXJ118" s="1555"/>
      <c r="CXK118" s="1555"/>
      <c r="CXL118" s="1555"/>
      <c r="CXM118" s="1555"/>
      <c r="CXN118" s="1555"/>
      <c r="CXO118" s="1555"/>
      <c r="CXP118" s="1555"/>
      <c r="CXQ118" s="1555"/>
      <c r="CXR118" s="1555"/>
      <c r="CXS118" s="1555"/>
      <c r="CXT118" s="1555"/>
      <c r="CXU118" s="1555"/>
      <c r="CXV118" s="1556"/>
      <c r="CXW118" s="1554"/>
      <c r="CXX118" s="1555"/>
      <c r="CXY118" s="1555"/>
      <c r="CXZ118" s="1555"/>
      <c r="CYA118" s="1555"/>
      <c r="CYB118" s="1555"/>
      <c r="CYC118" s="1555"/>
      <c r="CYD118" s="1555"/>
      <c r="CYE118" s="1555"/>
      <c r="CYF118" s="1555"/>
      <c r="CYG118" s="1555"/>
      <c r="CYH118" s="1555"/>
      <c r="CYI118" s="1555"/>
      <c r="CYJ118" s="1555"/>
      <c r="CYK118" s="1555"/>
      <c r="CYL118" s="1556"/>
      <c r="CYM118" s="1554"/>
      <c r="CYN118" s="1555"/>
      <c r="CYO118" s="1555"/>
      <c r="CYP118" s="1555"/>
      <c r="CYQ118" s="1555"/>
      <c r="CYR118" s="1555"/>
      <c r="CYS118" s="1555"/>
      <c r="CYT118" s="1555"/>
      <c r="CYU118" s="1555"/>
      <c r="CYV118" s="1555"/>
      <c r="CYW118" s="1555"/>
      <c r="CYX118" s="1555"/>
      <c r="CYY118" s="1555"/>
      <c r="CYZ118" s="1555"/>
      <c r="CZA118" s="1555"/>
      <c r="CZB118" s="1560"/>
      <c r="CZC118" s="1554"/>
      <c r="CZD118" s="1555"/>
      <c r="CZE118" s="1555"/>
      <c r="CZF118" s="1555"/>
      <c r="CZG118" s="1555"/>
      <c r="CZH118" s="1555"/>
      <c r="CZI118" s="1555"/>
      <c r="CZJ118" s="1555"/>
      <c r="CZK118" s="1555"/>
      <c r="CZL118" s="1555"/>
      <c r="CZM118" s="1555"/>
      <c r="CZN118" s="1555"/>
      <c r="CZO118" s="1555"/>
      <c r="CZP118" s="1555"/>
      <c r="CZQ118" s="1555"/>
      <c r="CZR118" s="1560"/>
      <c r="CZS118" s="1554"/>
      <c r="CZT118" s="1555"/>
      <c r="CZU118" s="1555"/>
      <c r="CZV118" s="1555"/>
      <c r="CZW118" s="1555"/>
      <c r="CZX118" s="1555"/>
      <c r="CZY118" s="1555"/>
      <c r="CZZ118" s="1555"/>
      <c r="DAA118" s="1555"/>
      <c r="DAB118" s="1555"/>
      <c r="DAC118" s="1555"/>
      <c r="DAD118" s="1555"/>
      <c r="DAE118" s="1555"/>
      <c r="DAF118" s="1555"/>
      <c r="DAG118" s="1555"/>
      <c r="DAH118" s="1560"/>
      <c r="DAI118" s="1588"/>
      <c r="DAJ118" s="1589"/>
      <c r="DAK118" s="1589"/>
      <c r="DAL118" s="1589"/>
      <c r="DAM118" s="1589"/>
      <c r="DAN118" s="1589"/>
      <c r="DAO118" s="1589"/>
      <c r="DAP118" s="1589"/>
      <c r="DAQ118" s="1589"/>
      <c r="DAR118" s="1589"/>
      <c r="DAS118" s="1589"/>
      <c r="DAT118" s="1589"/>
      <c r="DAU118" s="1589"/>
      <c r="DAV118" s="1589"/>
      <c r="DAW118" s="1589"/>
      <c r="DAX118" s="1589"/>
      <c r="DAY118" s="1589"/>
      <c r="DAZ118" s="1589"/>
      <c r="DBA118" s="1589"/>
      <c r="DBB118" s="1589"/>
      <c r="DBC118" s="1589"/>
      <c r="DBD118" s="1590"/>
      <c r="DBE118" s="1554"/>
      <c r="DBF118" s="1555"/>
      <c r="DBG118" s="1555"/>
      <c r="DBH118" s="1555"/>
      <c r="DBI118" s="1555"/>
      <c r="DBJ118" s="1555"/>
      <c r="DBK118" s="1555"/>
      <c r="DBL118" s="1555"/>
      <c r="DBM118" s="1555"/>
      <c r="DBN118" s="1555"/>
      <c r="DBO118" s="1555"/>
      <c r="DBP118" s="1555"/>
      <c r="DBQ118" s="1555"/>
      <c r="DBR118" s="1555"/>
      <c r="DBS118" s="1555"/>
      <c r="DBT118" s="1556"/>
      <c r="DBU118" s="1554"/>
      <c r="DBV118" s="1555"/>
      <c r="DBW118" s="1555"/>
      <c r="DBX118" s="1555"/>
      <c r="DBY118" s="1555"/>
      <c r="DBZ118" s="1555"/>
      <c r="DCA118" s="1555"/>
      <c r="DCB118" s="1555"/>
      <c r="DCC118" s="1555"/>
      <c r="DCD118" s="1555"/>
      <c r="DCE118" s="1555"/>
      <c r="DCF118" s="1555"/>
      <c r="DCG118" s="1555"/>
      <c r="DCH118" s="1555"/>
      <c r="DCI118" s="1555"/>
      <c r="DCJ118" s="1560"/>
      <c r="DCK118" s="1554"/>
      <c r="DCL118" s="1555"/>
      <c r="DCM118" s="1555"/>
      <c r="DCN118" s="1555"/>
      <c r="DCO118" s="1555"/>
      <c r="DCP118" s="1555"/>
      <c r="DCQ118" s="1555"/>
      <c r="DCR118" s="1555"/>
      <c r="DCS118" s="1555"/>
      <c r="DCT118" s="1555"/>
      <c r="DCU118" s="1555"/>
      <c r="DCV118" s="1555"/>
      <c r="DCW118" s="1555"/>
      <c r="DCX118" s="1555"/>
      <c r="DCY118" s="1555"/>
      <c r="DCZ118" s="1560"/>
      <c r="DDA118" s="1554"/>
      <c r="DDB118" s="1555"/>
      <c r="DDC118" s="1555"/>
      <c r="DDD118" s="1555"/>
      <c r="DDE118" s="1555"/>
      <c r="DDF118" s="1555"/>
      <c r="DDG118" s="1555"/>
      <c r="DDH118" s="1555"/>
      <c r="DDI118" s="1555"/>
      <c r="DDJ118" s="1555"/>
      <c r="DDK118" s="1555"/>
      <c r="DDL118" s="1555"/>
      <c r="DDM118" s="1555"/>
      <c r="DDN118" s="1555"/>
      <c r="DDO118" s="1555"/>
      <c r="DDP118" s="1560"/>
      <c r="DDQ118" s="1588"/>
      <c r="DDR118" s="1589"/>
      <c r="DDS118" s="1589"/>
      <c r="DDT118" s="1589"/>
      <c r="DDU118" s="1589"/>
      <c r="DDV118" s="1589"/>
      <c r="DDW118" s="1589"/>
      <c r="DDX118" s="1589"/>
      <c r="DDY118" s="1589"/>
      <c r="DDZ118" s="1589"/>
      <c r="DEA118" s="1589"/>
      <c r="DEB118" s="1589"/>
      <c r="DEC118" s="1589"/>
      <c r="DED118" s="1589"/>
      <c r="DEE118" s="1589"/>
      <c r="DEF118" s="1589"/>
      <c r="DEG118" s="1589"/>
      <c r="DEH118" s="1589"/>
      <c r="DEI118" s="1589"/>
      <c r="DEJ118" s="1589"/>
      <c r="DEK118" s="1589"/>
      <c r="DEL118" s="1590"/>
      <c r="DEM118" s="1554"/>
      <c r="DEN118" s="1555"/>
      <c r="DEO118" s="1555"/>
      <c r="DEP118" s="1555"/>
      <c r="DEQ118" s="1555"/>
      <c r="DER118" s="1555"/>
      <c r="DES118" s="1555"/>
      <c r="DET118" s="1555"/>
      <c r="DEU118" s="1555"/>
      <c r="DEV118" s="1555"/>
      <c r="DEW118" s="1555"/>
      <c r="DEX118" s="1555"/>
      <c r="DEY118" s="1555"/>
      <c r="DEZ118" s="1555"/>
      <c r="DFA118" s="1555"/>
      <c r="DFB118" s="1556"/>
      <c r="DFC118" s="1554"/>
      <c r="DFD118" s="1555"/>
      <c r="DFE118" s="1555"/>
      <c r="DFF118" s="1555"/>
      <c r="DFG118" s="1555"/>
      <c r="DFH118" s="1555"/>
      <c r="DFI118" s="1555"/>
      <c r="DFJ118" s="1555"/>
      <c r="DFK118" s="1555"/>
      <c r="DFL118" s="1555"/>
      <c r="DFM118" s="1555"/>
      <c r="DFN118" s="1555"/>
      <c r="DFO118" s="1555"/>
      <c r="DFP118" s="1555"/>
      <c r="DFQ118" s="1555"/>
      <c r="DFR118" s="1560"/>
      <c r="DFS118" s="1554"/>
      <c r="DFT118" s="1555"/>
      <c r="DFU118" s="1555"/>
      <c r="DFV118" s="1555"/>
      <c r="DFW118" s="1555"/>
      <c r="DFX118" s="1555"/>
      <c r="DFY118" s="1555"/>
      <c r="DFZ118" s="1555"/>
      <c r="DGA118" s="1555"/>
      <c r="DGB118" s="1555"/>
      <c r="DGC118" s="1555"/>
      <c r="DGD118" s="1555"/>
      <c r="DGE118" s="1555"/>
      <c r="DGF118" s="1555"/>
      <c r="DGG118" s="1555"/>
      <c r="DGH118" s="1560"/>
      <c r="DGI118" s="1554"/>
      <c r="DGJ118" s="1555"/>
      <c r="DGK118" s="1555"/>
      <c r="DGL118" s="1555"/>
      <c r="DGM118" s="1555"/>
      <c r="DGN118" s="1555"/>
      <c r="DGO118" s="1555"/>
      <c r="DGP118" s="1555"/>
      <c r="DGQ118" s="1555"/>
      <c r="DGR118" s="1555"/>
      <c r="DGS118" s="1555"/>
      <c r="DGT118" s="1555"/>
      <c r="DGU118" s="1555"/>
      <c r="DGV118" s="1555"/>
      <c r="DGW118" s="1555"/>
      <c r="DGX118" s="1560"/>
      <c r="DGY118" s="1588"/>
      <c r="DGZ118" s="1589"/>
      <c r="DHA118" s="1589"/>
      <c r="DHB118" s="1589"/>
      <c r="DHC118" s="1589"/>
      <c r="DHD118" s="1589"/>
      <c r="DHE118" s="1589"/>
      <c r="DHF118" s="1589"/>
      <c r="DHG118" s="1589"/>
      <c r="DHH118" s="1589"/>
      <c r="DHI118" s="1589"/>
      <c r="DHJ118" s="1589"/>
      <c r="DHK118" s="1589"/>
      <c r="DHL118" s="1589"/>
      <c r="DHM118" s="1589"/>
      <c r="DHN118" s="1589"/>
      <c r="DHO118" s="1589"/>
      <c r="DHP118" s="1589"/>
      <c r="DHQ118" s="1589"/>
      <c r="DHR118" s="1589"/>
      <c r="DHS118" s="1589"/>
      <c r="DHT118" s="1590"/>
      <c r="DHU118" s="1554"/>
      <c r="DHV118" s="1555"/>
      <c r="DHW118" s="1555"/>
      <c r="DHX118" s="1555"/>
      <c r="DHY118" s="1555"/>
      <c r="DHZ118" s="1555"/>
      <c r="DIA118" s="1555"/>
      <c r="DIB118" s="1555"/>
      <c r="DIC118" s="1555"/>
      <c r="DID118" s="1555"/>
      <c r="DIE118" s="1555"/>
      <c r="DIF118" s="1555"/>
      <c r="DIG118" s="1555"/>
      <c r="DIH118" s="1555"/>
      <c r="DII118" s="1555"/>
      <c r="DIJ118" s="1556"/>
      <c r="DIK118" s="1554"/>
      <c r="DIL118" s="1555"/>
      <c r="DIM118" s="1555"/>
      <c r="DIN118" s="1555"/>
      <c r="DIO118" s="1555"/>
      <c r="DIP118" s="1555"/>
      <c r="DIQ118" s="1555"/>
      <c r="DIR118" s="1555"/>
      <c r="DIS118" s="1555"/>
      <c r="DIT118" s="1555"/>
      <c r="DIU118" s="1555"/>
      <c r="DIV118" s="1555"/>
      <c r="DIW118" s="1555"/>
      <c r="DIX118" s="1555"/>
      <c r="DIY118" s="1555"/>
      <c r="DIZ118" s="1560"/>
      <c r="DJA118" s="1554"/>
      <c r="DJB118" s="1555"/>
      <c r="DJC118" s="1555"/>
      <c r="DJD118" s="1555"/>
      <c r="DJE118" s="1555"/>
      <c r="DJF118" s="1555"/>
      <c r="DJG118" s="1555"/>
      <c r="DJH118" s="1555"/>
      <c r="DJI118" s="1555"/>
      <c r="DJJ118" s="1555"/>
      <c r="DJK118" s="1555"/>
      <c r="DJL118" s="1555"/>
      <c r="DJM118" s="1555"/>
      <c r="DJN118" s="1555"/>
      <c r="DJO118" s="1555"/>
      <c r="DJP118" s="1560"/>
      <c r="DJQ118" s="1554"/>
      <c r="DJR118" s="1555"/>
      <c r="DJS118" s="1555"/>
      <c r="DJT118" s="1555"/>
      <c r="DJU118" s="1555"/>
      <c r="DJV118" s="1555"/>
      <c r="DJW118" s="1555"/>
      <c r="DJX118" s="1555"/>
      <c r="DJY118" s="1555"/>
      <c r="DJZ118" s="1555"/>
      <c r="DKA118" s="1555"/>
      <c r="DKB118" s="1555"/>
      <c r="DKC118" s="1555"/>
      <c r="DKD118" s="1555"/>
      <c r="DKE118" s="1555"/>
      <c r="DKF118" s="1560"/>
      <c r="DKG118" s="1588"/>
      <c r="DKH118" s="1589"/>
      <c r="DKI118" s="1589"/>
      <c r="DKJ118" s="1589"/>
      <c r="DKK118" s="1589"/>
      <c r="DKL118" s="1589"/>
      <c r="DKM118" s="1589"/>
      <c r="DKN118" s="1589"/>
      <c r="DKO118" s="1589"/>
      <c r="DKP118" s="1589"/>
      <c r="DKQ118" s="1589"/>
      <c r="DKR118" s="1589"/>
      <c r="DKS118" s="1589"/>
      <c r="DKT118" s="1589"/>
      <c r="DKU118" s="1589"/>
      <c r="DKV118" s="1589"/>
      <c r="DKW118" s="1589"/>
      <c r="DKX118" s="1589"/>
      <c r="DKY118" s="1589"/>
      <c r="DKZ118" s="1589"/>
      <c r="DLA118" s="1589"/>
      <c r="DLB118" s="1590"/>
      <c r="DLC118" s="1554"/>
      <c r="DLD118" s="1555"/>
      <c r="DLE118" s="1555"/>
      <c r="DLF118" s="1555"/>
      <c r="DLG118" s="1555"/>
      <c r="DLH118" s="1555"/>
      <c r="DLI118" s="1555"/>
      <c r="DLJ118" s="1555"/>
      <c r="DLK118" s="1555"/>
      <c r="DLL118" s="1555"/>
      <c r="DLM118" s="1555"/>
      <c r="DLN118" s="1555"/>
      <c r="DLO118" s="1555"/>
      <c r="DLP118" s="1555"/>
      <c r="DLQ118" s="1555"/>
      <c r="DLR118" s="1556"/>
      <c r="DLS118" s="1554"/>
      <c r="DLT118" s="1555"/>
      <c r="DLU118" s="1555"/>
      <c r="DLV118" s="1555"/>
      <c r="DLW118" s="1555"/>
      <c r="DLX118" s="1555"/>
      <c r="DLY118" s="1555"/>
      <c r="DLZ118" s="1555"/>
      <c r="DMA118" s="1555"/>
      <c r="DMB118" s="1555"/>
      <c r="DMC118" s="1555"/>
      <c r="DMD118" s="1555"/>
      <c r="DME118" s="1555"/>
      <c r="DMF118" s="1555"/>
      <c r="DMG118" s="1555"/>
      <c r="DMH118" s="1560"/>
      <c r="DMI118" s="1554"/>
      <c r="DMJ118" s="1555"/>
      <c r="DMK118" s="1555"/>
      <c r="DML118" s="1555"/>
      <c r="DMM118" s="1555"/>
      <c r="DMN118" s="1555"/>
      <c r="DMO118" s="1555"/>
      <c r="DMP118" s="1555"/>
      <c r="DMQ118" s="1555"/>
      <c r="DMR118" s="1555"/>
      <c r="DMS118" s="1555"/>
      <c r="DMT118" s="1555"/>
      <c r="DMU118" s="1555"/>
      <c r="DMV118" s="1555"/>
      <c r="DMW118" s="1555"/>
      <c r="DMX118" s="1560"/>
      <c r="DMY118" s="1554"/>
      <c r="DMZ118" s="1555"/>
      <c r="DNA118" s="1555"/>
      <c r="DNB118" s="1555"/>
      <c r="DNC118" s="1555"/>
      <c r="DND118" s="1555"/>
      <c r="DNE118" s="1555"/>
      <c r="DNF118" s="1555"/>
      <c r="DNG118" s="1555"/>
      <c r="DNH118" s="1555"/>
      <c r="DNI118" s="1555"/>
      <c r="DNJ118" s="1555"/>
      <c r="DNK118" s="1555"/>
      <c r="DNL118" s="1555"/>
      <c r="DNM118" s="1555"/>
      <c r="DNN118" s="1560"/>
      <c r="DNO118" s="1588"/>
      <c r="DNP118" s="1589"/>
      <c r="DNQ118" s="1589"/>
      <c r="DNR118" s="1589"/>
      <c r="DNS118" s="1589"/>
      <c r="DNT118" s="1589"/>
      <c r="DNU118" s="1589"/>
      <c r="DNV118" s="1589"/>
      <c r="DNW118" s="1589"/>
      <c r="DNX118" s="1589"/>
      <c r="DNY118" s="1589"/>
      <c r="DNZ118" s="1589"/>
      <c r="DOA118" s="1589"/>
      <c r="DOB118" s="1589"/>
      <c r="DOC118" s="1589"/>
      <c r="DOD118" s="1589"/>
      <c r="DOE118" s="1589"/>
      <c r="DOF118" s="1589"/>
      <c r="DOG118" s="1589"/>
      <c r="DOH118" s="1589"/>
      <c r="DOI118" s="1589"/>
      <c r="DOJ118" s="1590"/>
      <c r="DOK118" s="1554"/>
      <c r="DOL118" s="1555"/>
      <c r="DOM118" s="1555"/>
      <c r="DON118" s="1555"/>
      <c r="DOO118" s="1555"/>
      <c r="DOP118" s="1555"/>
      <c r="DOQ118" s="1555"/>
      <c r="DOR118" s="1555"/>
      <c r="DOS118" s="1555"/>
      <c r="DOT118" s="1555"/>
      <c r="DOU118" s="1555"/>
      <c r="DOV118" s="1555"/>
      <c r="DOW118" s="1555"/>
      <c r="DOX118" s="1555"/>
      <c r="DOY118" s="1555"/>
      <c r="DOZ118" s="1556"/>
      <c r="DPA118" s="1554"/>
      <c r="DPB118" s="1555"/>
      <c r="DPC118" s="1555"/>
      <c r="DPD118" s="1555"/>
      <c r="DPE118" s="1555"/>
      <c r="DPF118" s="1555"/>
      <c r="DPG118" s="1555"/>
      <c r="DPH118" s="1555"/>
      <c r="DPI118" s="1555"/>
      <c r="DPJ118" s="1555"/>
      <c r="DPK118" s="1555"/>
      <c r="DPL118" s="1555"/>
      <c r="DPM118" s="1555"/>
      <c r="DPN118" s="1555"/>
      <c r="DPO118" s="1555"/>
      <c r="DPP118" s="1556"/>
      <c r="DPQ118" s="1554"/>
      <c r="DPR118" s="1555"/>
      <c r="DPS118" s="1555"/>
      <c r="DPT118" s="1555"/>
      <c r="DPU118" s="1555"/>
      <c r="DPV118" s="1555"/>
      <c r="DPW118" s="1555"/>
      <c r="DPX118" s="1555"/>
      <c r="DPY118" s="1555"/>
      <c r="DPZ118" s="1555"/>
      <c r="DQA118" s="1555"/>
      <c r="DQB118" s="1555"/>
      <c r="DQC118" s="1555"/>
      <c r="DQD118" s="1555"/>
      <c r="DQE118" s="1555"/>
      <c r="DQF118" s="1556"/>
      <c r="DQG118" s="1554"/>
      <c r="DQH118" s="1555"/>
      <c r="DQI118" s="1555"/>
      <c r="DQJ118" s="1555"/>
      <c r="DQK118" s="1555"/>
      <c r="DQL118" s="1555"/>
      <c r="DQM118" s="1555"/>
      <c r="DQN118" s="1555"/>
      <c r="DQO118" s="1555"/>
      <c r="DQP118" s="1555"/>
      <c r="DQQ118" s="1555"/>
      <c r="DQR118" s="1555"/>
      <c r="DQS118" s="1555"/>
      <c r="DQT118" s="1555"/>
      <c r="DQU118" s="1555"/>
      <c r="DQV118" s="1560"/>
      <c r="DQW118" s="1554"/>
      <c r="DQX118" s="1555"/>
      <c r="DQY118" s="1555"/>
      <c r="DQZ118" s="1555"/>
      <c r="DRA118" s="1555"/>
      <c r="DRB118" s="1555"/>
      <c r="DRC118" s="1555"/>
      <c r="DRD118" s="1555"/>
      <c r="DRE118" s="1555"/>
      <c r="DRF118" s="1555"/>
      <c r="DRG118" s="1555"/>
      <c r="DRH118" s="1555"/>
      <c r="DRI118" s="1555"/>
      <c r="DRJ118" s="1555"/>
      <c r="DRK118" s="1555"/>
      <c r="DRL118" s="1560"/>
      <c r="DRM118" s="1588"/>
      <c r="DRN118" s="1589"/>
      <c r="DRO118" s="1589"/>
      <c r="DRP118" s="1589"/>
      <c r="DRQ118" s="1589"/>
      <c r="DRR118" s="1589"/>
      <c r="DRS118" s="1589"/>
      <c r="DRT118" s="1589"/>
      <c r="DRU118" s="1589"/>
      <c r="DRV118" s="1589"/>
      <c r="DRW118" s="1589"/>
      <c r="DRX118" s="1589"/>
      <c r="DRY118" s="1589"/>
      <c r="DRZ118" s="1589"/>
      <c r="DSA118" s="1589"/>
      <c r="DSB118" s="1589"/>
      <c r="DSC118" s="1589"/>
      <c r="DSD118" s="1589"/>
      <c r="DSE118" s="1589"/>
      <c r="DSF118" s="1589"/>
      <c r="DSG118" s="1589"/>
      <c r="DSH118" s="1590"/>
      <c r="DSI118" s="1554"/>
      <c r="DSJ118" s="1555"/>
      <c r="DSK118" s="1555"/>
      <c r="DSL118" s="1555"/>
      <c r="DSM118" s="1555"/>
      <c r="DSN118" s="1555"/>
      <c r="DSO118" s="1555"/>
      <c r="DSP118" s="1555"/>
      <c r="DSQ118" s="1555"/>
      <c r="DSR118" s="1555"/>
      <c r="DSS118" s="1555"/>
      <c r="DST118" s="1555"/>
      <c r="DSU118" s="1555"/>
      <c r="DSV118" s="1555"/>
      <c r="DSW118" s="1555"/>
      <c r="DSX118" s="1556"/>
      <c r="DSY118" s="1610"/>
      <c r="DSZ118" s="1611"/>
      <c r="DTA118" s="1611"/>
      <c r="DTB118" s="1611"/>
      <c r="DTC118" s="1611"/>
      <c r="DTD118" s="1611"/>
      <c r="DTE118" s="1611"/>
      <c r="DTF118" s="1611"/>
      <c r="DTG118" s="1611"/>
      <c r="DTH118" s="1612"/>
      <c r="DTI118" s="256"/>
      <c r="DTJ118" s="256"/>
      <c r="DTK118" s="256"/>
      <c r="DTL118" s="256"/>
      <c r="DTM118" s="256"/>
      <c r="DTN118" s="256"/>
      <c r="DTO118" s="256"/>
      <c r="DTP118" s="324"/>
      <c r="DTQ118" s="256"/>
      <c r="DTR118" s="256"/>
      <c r="DTS118" s="325"/>
      <c r="DTT118" s="326"/>
      <c r="DTU118" s="326"/>
      <c r="DTV118" s="326"/>
      <c r="DTW118" s="326"/>
      <c r="DTX118" s="326"/>
      <c r="DTY118" s="326"/>
      <c r="DTZ118" s="327"/>
      <c r="DUA118" s="1674"/>
      <c r="DUB118" s="1674"/>
      <c r="DUC118" s="1674"/>
      <c r="DUD118" s="246"/>
      <c r="DUF118" s="252"/>
      <c r="DUW118" s="250"/>
      <c r="DUZ118" s="328"/>
      <c r="DVC118" s="252"/>
      <c r="DVN118" s="512"/>
      <c r="DVS118" s="514"/>
      <c r="DWD118" s="512"/>
      <c r="DWE118" s="1133"/>
      <c r="DWF118" s="1133"/>
      <c r="DWG118" s="1133"/>
      <c r="DWH118" s="1133"/>
      <c r="DWI118" s="514"/>
      <c r="DWJ118" s="1133"/>
      <c r="DWK118" s="1133"/>
      <c r="DWL118" s="1133"/>
      <c r="DWM118" s="1133"/>
      <c r="DWN118" s="1133"/>
      <c r="DWO118" s="1133"/>
      <c r="DWP118" s="1133"/>
      <c r="DWQ118" s="1133"/>
      <c r="DWR118" s="1133"/>
      <c r="DWS118" s="1133"/>
      <c r="DWT118" s="512"/>
      <c r="DWU118" s="1133"/>
      <c r="DWV118" s="1133"/>
      <c r="DWW118" s="1133"/>
      <c r="DWX118" s="1133"/>
      <c r="DWY118" s="514"/>
      <c r="DWZ118" s="1133"/>
      <c r="DXA118" s="1133"/>
      <c r="DXB118" s="1133"/>
      <c r="DXC118" s="1133"/>
      <c r="DXD118" s="1133"/>
      <c r="DXE118" s="1133"/>
      <c r="DXF118" s="1133"/>
      <c r="DXG118" s="1133"/>
      <c r="DXH118" s="1133"/>
      <c r="DXI118" s="1133"/>
      <c r="DXJ118" s="512"/>
      <c r="DXK118" s="1133"/>
      <c r="DXL118" s="1133"/>
      <c r="DXM118" s="1133"/>
      <c r="DXN118" s="1133"/>
      <c r="DXO118" s="514"/>
      <c r="DXP118" s="1133"/>
      <c r="DXQ118" s="1133"/>
      <c r="DXR118" s="1133"/>
      <c r="DXS118" s="1133"/>
      <c r="DXT118" s="1133"/>
      <c r="DXU118" s="1133"/>
      <c r="DXV118" s="1133"/>
      <c r="DXW118" s="1133"/>
      <c r="DXX118" s="1133"/>
      <c r="DXY118" s="1133"/>
      <c r="DXZ118" s="512"/>
      <c r="DYA118" s="1133"/>
      <c r="DYB118" s="1133"/>
      <c r="DYC118" s="1133"/>
      <c r="DYD118" s="1133"/>
      <c r="DYE118" s="514"/>
      <c r="DYF118" s="1133"/>
      <c r="DYG118" s="1133"/>
      <c r="DYH118" s="1133"/>
      <c r="DYI118" s="1133"/>
      <c r="DYJ118" s="1133"/>
      <c r="DYK118" s="1133"/>
      <c r="DYL118" s="250"/>
      <c r="DYM118" s="1133"/>
      <c r="DYN118" s="1133"/>
      <c r="DYO118" s="1133"/>
      <c r="DYP118" s="1133"/>
      <c r="DYQ118" s="1133"/>
      <c r="DYR118" s="250"/>
      <c r="DYS118" s="1133"/>
      <c r="DYT118" s="1133"/>
      <c r="DYU118" s="1133"/>
      <c r="DYV118" s="1133"/>
      <c r="DYW118" s="1133"/>
      <c r="DYX118" s="1133"/>
      <c r="DYY118" s="252"/>
      <c r="DZC118" s="512"/>
      <c r="DZD118" s="1133"/>
      <c r="DZE118" s="1133"/>
      <c r="DZF118" s="250"/>
      <c r="DZG118" s="1133"/>
      <c r="DZH118" s="1133"/>
      <c r="DZI118" s="1133"/>
      <c r="DZJ118" s="1133"/>
      <c r="DZK118" s="252"/>
      <c r="EAA118" s="252"/>
      <c r="EAF118" s="1133"/>
      <c r="EAG118" s="514"/>
      <c r="EAH118" s="1133"/>
      <c r="EAI118" s="1133"/>
      <c r="EAJ118" s="1133"/>
      <c r="EAK118" s="1133"/>
      <c r="EAL118" s="1133"/>
      <c r="EAM118" s="1133"/>
      <c r="EAN118" s="1133"/>
      <c r="EAO118" s="1133"/>
      <c r="EAP118" s="1133"/>
      <c r="EAQ118" s="252"/>
      <c r="EAR118" s="1133"/>
      <c r="EAS118" s="1133"/>
      <c r="EAT118" s="1133"/>
      <c r="EAU118" s="1133"/>
      <c r="EAV118" s="250"/>
      <c r="EBG118" s="252"/>
      <c r="EBL118" s="1133"/>
      <c r="EBM118" s="514"/>
      <c r="EBT118" s="235"/>
      <c r="EBU118" s="235"/>
      <c r="EBV118" s="235"/>
      <c r="EBW118" s="238"/>
      <c r="EBX118" s="235"/>
      <c r="EBY118" s="235"/>
      <c r="EBZ118" s="235"/>
      <c r="ECA118" s="235"/>
      <c r="ECB118" s="235"/>
      <c r="ECC118" s="412"/>
      <c r="ECD118" s="235"/>
      <c r="ECE118" s="235"/>
      <c r="ECF118" s="1124"/>
      <c r="ECG118" s="1124"/>
      <c r="ECH118" s="1124"/>
      <c r="ECI118" s="1124"/>
      <c r="ECJ118" s="1132"/>
      <c r="ECK118" s="289"/>
      <c r="ECL118" s="289"/>
      <c r="ECM118" s="290"/>
      <c r="ECN118" s="1124"/>
      <c r="ECO118" s="1124"/>
      <c r="ECP118" s="1124"/>
      <c r="ECQ118" s="412"/>
      <c r="ECR118" s="1124"/>
      <c r="ECS118" s="1124"/>
      <c r="ECT118" s="1124"/>
      <c r="ECU118" s="1124"/>
      <c r="ECV118" s="1124"/>
      <c r="ECW118" s="238"/>
      <c r="ECX118" s="1124"/>
      <c r="ECY118" s="1124"/>
      <c r="ECZ118" s="238"/>
      <c r="EDA118" s="1124"/>
      <c r="EDB118" s="1124"/>
      <c r="EDC118" s="1124"/>
      <c r="EDD118" s="806"/>
      <c r="EDE118" s="296"/>
      <c r="EDF118" s="296"/>
      <c r="EDG118" s="296"/>
      <c r="EDH118" s="296"/>
      <c r="EDI118" s="296"/>
      <c r="EDJ118" s="235"/>
      <c r="EDK118" s="235"/>
      <c r="EDL118" s="235"/>
      <c r="EDM118" s="235"/>
      <c r="EDN118" s="235"/>
      <c r="EDO118" s="235"/>
      <c r="EDP118" s="235"/>
      <c r="EDQ118" s="235"/>
      <c r="EDT118" s="250"/>
      <c r="EDY118" s="252"/>
      <c r="EEI118" s="250"/>
      <c r="EEO118" s="252"/>
      <c r="EFF118" s="252"/>
      <c r="EFR118" s="250"/>
      <c r="EGI118" s="250"/>
      <c r="EGO118" s="252"/>
      <c r="EGY118" s="252"/>
      <c r="EHD118" s="250"/>
      <c r="EHH118" s="235"/>
      <c r="EHI118" s="235"/>
      <c r="EHJ118" s="235"/>
      <c r="EHK118" s="235"/>
      <c r="EHL118" s="235"/>
      <c r="EHM118" s="235"/>
      <c r="EHN118" s="235"/>
      <c r="EHO118" s="238"/>
      <c r="EHP118" s="235"/>
      <c r="EHQ118" s="235"/>
      <c r="EHR118" s="235"/>
      <c r="EHS118" s="235"/>
      <c r="EHT118" s="235"/>
      <c r="EHU118" s="412"/>
      <c r="EHV118" s="235"/>
      <c r="EHW118" s="235"/>
      <c r="EHX118" s="235"/>
      <c r="EHY118" s="235"/>
      <c r="EHZ118" s="235"/>
      <c r="EIA118" s="235"/>
      <c r="EIB118" s="1132"/>
      <c r="EIC118" s="289"/>
      <c r="EID118" s="289"/>
      <c r="EIE118" s="290"/>
      <c r="EIF118" s="235"/>
      <c r="EIG118" s="235"/>
      <c r="EIH118" s="235"/>
      <c r="EII118" s="412"/>
      <c r="EIJ118" s="235"/>
      <c r="EIK118" s="235"/>
      <c r="EIL118" s="235"/>
      <c r="EIM118" s="235"/>
      <c r="EIN118" s="235"/>
      <c r="EIO118" s="238"/>
      <c r="EIP118" s="235"/>
      <c r="EIQ118" s="235"/>
      <c r="EIR118" s="238"/>
      <c r="EIS118" s="235"/>
      <c r="EIT118" s="235"/>
      <c r="EIU118" s="235"/>
      <c r="EIV118" s="236"/>
      <c r="EIW118" s="235"/>
      <c r="EIX118" s="235"/>
      <c r="EIY118" s="235"/>
      <c r="EIZ118" s="235"/>
      <c r="EJA118" s="238"/>
      <c r="EJB118" s="235"/>
      <c r="EJC118" s="235"/>
      <c r="EJD118" s="235"/>
      <c r="EJE118" s="235"/>
      <c r="EJF118" s="235"/>
      <c r="EJG118" s="235"/>
      <c r="EJH118" s="235"/>
      <c r="EJI118" s="235"/>
      <c r="EJJ118" s="235"/>
      <c r="EJK118" s="235"/>
      <c r="EJL118" s="236"/>
      <c r="EJM118" s="235"/>
      <c r="EJN118" s="235"/>
      <c r="EJO118" s="235"/>
      <c r="EJP118" s="1195"/>
      <c r="EJQ118" s="1193"/>
      <c r="EJR118" s="235"/>
      <c r="EJS118" s="235"/>
      <c r="EJT118" s="235"/>
      <c r="EJU118" s="235"/>
      <c r="EJV118" s="235"/>
      <c r="EJW118" s="235"/>
      <c r="EJX118" s="235"/>
      <c r="EJY118" s="235"/>
      <c r="EKA118" s="250"/>
      <c r="EKD118" s="328"/>
      <c r="EKG118" s="252"/>
      <c r="EKX118" s="252"/>
      <c r="ELA118" s="245"/>
      <c r="ELB118" s="1674"/>
      <c r="ELC118" s="1674"/>
      <c r="ELD118" s="1674"/>
      <c r="ELE118" s="329"/>
      <c r="ELF118" s="330"/>
      <c r="ELG118" s="330"/>
      <c r="ELH118" s="330"/>
      <c r="ELI118" s="330"/>
      <c r="ELJ118" s="330"/>
      <c r="ELK118" s="320"/>
      <c r="ELL118" s="321"/>
      <c r="ELM118" s="322"/>
      <c r="ELN118" s="256"/>
      <c r="ELO118" s="256"/>
      <c r="ELP118" s="256"/>
      <c r="ELQ118" s="256"/>
      <c r="ELR118" s="256"/>
      <c r="ELS118" s="256"/>
      <c r="ELT118" s="256"/>
      <c r="ELU118" s="256"/>
      <c r="ELV118" s="324"/>
      <c r="ELW118" s="1610"/>
      <c r="ELX118" s="1611"/>
      <c r="ELY118" s="1611"/>
      <c r="ELZ118" s="1611"/>
      <c r="EMA118" s="1611"/>
      <c r="EMB118" s="1611"/>
      <c r="EMC118" s="1611"/>
      <c r="EMD118" s="1611"/>
      <c r="EME118" s="1611"/>
      <c r="EMF118" s="1612"/>
      <c r="EMG118" s="1554"/>
      <c r="EMH118" s="1555"/>
      <c r="EMI118" s="1555"/>
      <c r="EMJ118" s="1555"/>
      <c r="EMK118" s="1555"/>
      <c r="EML118" s="1555"/>
      <c r="EMM118" s="1555"/>
      <c r="EMN118" s="1555"/>
      <c r="EMO118" s="1555"/>
      <c r="EMP118" s="1555"/>
      <c r="EMQ118" s="1555"/>
      <c r="EMR118" s="1555"/>
      <c r="EMS118" s="1555"/>
      <c r="EMT118" s="1555"/>
      <c r="EMU118" s="1555"/>
      <c r="EMV118" s="1560"/>
      <c r="EMW118" s="1554"/>
      <c r="EMX118" s="1555"/>
      <c r="EMY118" s="1555"/>
      <c r="EMZ118" s="1555"/>
      <c r="ENA118" s="1555"/>
      <c r="ENB118" s="1555"/>
      <c r="ENC118" s="1555"/>
      <c r="END118" s="1555"/>
      <c r="ENE118" s="1555"/>
      <c r="ENF118" s="1555"/>
      <c r="ENG118" s="1555"/>
      <c r="ENH118" s="1555"/>
      <c r="ENI118" s="1555"/>
      <c r="ENJ118" s="1555"/>
      <c r="ENK118" s="1555"/>
      <c r="ENL118" s="1560"/>
      <c r="ENM118" s="1588"/>
      <c r="ENN118" s="1589"/>
      <c r="ENO118" s="1589"/>
      <c r="ENP118" s="1589"/>
      <c r="ENQ118" s="1589"/>
      <c r="ENR118" s="1589"/>
      <c r="ENS118" s="1589"/>
      <c r="ENT118" s="1589"/>
      <c r="ENU118" s="1589"/>
      <c r="ENV118" s="1589"/>
      <c r="ENW118" s="1589"/>
      <c r="ENX118" s="1589"/>
      <c r="ENY118" s="1589"/>
      <c r="ENZ118" s="1589"/>
      <c r="EOA118" s="1589"/>
      <c r="EOB118" s="1589"/>
      <c r="EOC118" s="1589"/>
      <c r="EOD118" s="1589"/>
      <c r="EOE118" s="1589"/>
      <c r="EOF118" s="1589"/>
      <c r="EOG118" s="1589"/>
      <c r="EOH118" s="1590"/>
      <c r="EOI118" s="1554"/>
      <c r="EOJ118" s="1555"/>
      <c r="EOK118" s="1555"/>
      <c r="EOL118" s="1555"/>
      <c r="EOM118" s="1555"/>
      <c r="EON118" s="1555"/>
      <c r="EOO118" s="1555"/>
      <c r="EOP118" s="1555"/>
      <c r="EOQ118" s="1555"/>
      <c r="EOR118" s="1555"/>
      <c r="EOS118" s="1555"/>
      <c r="EOT118" s="1555"/>
      <c r="EOU118" s="1555"/>
      <c r="EOV118" s="1555"/>
      <c r="EOW118" s="1555"/>
      <c r="EOX118" s="1556"/>
      <c r="EOY118" s="1554"/>
      <c r="EOZ118" s="1555"/>
      <c r="EPA118" s="1555"/>
      <c r="EPB118" s="1555"/>
      <c r="EPC118" s="1555"/>
      <c r="EPD118" s="1555"/>
      <c r="EPE118" s="1555"/>
      <c r="EPF118" s="1555"/>
      <c r="EPG118" s="1555"/>
      <c r="EPH118" s="1555"/>
      <c r="EPI118" s="1555"/>
      <c r="EPJ118" s="1555"/>
      <c r="EPK118" s="1555"/>
      <c r="EPL118" s="1555"/>
      <c r="EPM118" s="1555"/>
      <c r="EPN118" s="1556"/>
      <c r="EPO118" s="1554"/>
      <c r="EPP118" s="1555"/>
      <c r="EPQ118" s="1555"/>
      <c r="EPR118" s="1555"/>
      <c r="EPS118" s="1555"/>
      <c r="EPT118" s="1555"/>
      <c r="EPU118" s="1555"/>
      <c r="EPV118" s="1555"/>
      <c r="EPW118" s="1555"/>
      <c r="EPX118" s="1555"/>
      <c r="EPY118" s="1555"/>
      <c r="EPZ118" s="1555"/>
      <c r="EQA118" s="1555"/>
      <c r="EQB118" s="1555"/>
      <c r="EQC118" s="1555"/>
      <c r="EQD118" s="1560"/>
      <c r="EQE118" s="1588"/>
      <c r="EQF118" s="1589"/>
      <c r="EQG118" s="1589"/>
      <c r="EQH118" s="1589"/>
      <c r="EQI118" s="1589"/>
      <c r="EQJ118" s="1589"/>
      <c r="EQK118" s="1589"/>
      <c r="EQL118" s="1589"/>
      <c r="EQM118" s="1589"/>
      <c r="EQN118" s="1589"/>
      <c r="EQO118" s="1589"/>
      <c r="EQP118" s="1589"/>
      <c r="EQQ118" s="1589"/>
      <c r="EQR118" s="1589"/>
      <c r="EQS118" s="1589"/>
      <c r="EQT118" s="1589"/>
      <c r="EQU118" s="1589"/>
      <c r="EQV118" s="1589"/>
      <c r="EQW118" s="1589"/>
      <c r="EQX118" s="1589"/>
      <c r="EQY118" s="1589"/>
      <c r="EQZ118" s="1590"/>
      <c r="ERA118" s="1554"/>
      <c r="ERB118" s="1555"/>
      <c r="ERC118" s="1555"/>
      <c r="ERD118" s="1555"/>
      <c r="ERE118" s="1555"/>
      <c r="ERF118" s="1555"/>
      <c r="ERG118" s="1555"/>
      <c r="ERH118" s="1555"/>
      <c r="ERI118" s="1555"/>
      <c r="ERJ118" s="1555"/>
      <c r="ERK118" s="1555"/>
      <c r="ERL118" s="1555"/>
      <c r="ERM118" s="1555"/>
      <c r="ERN118" s="1555"/>
      <c r="ERO118" s="1555"/>
      <c r="ERP118" s="1556"/>
      <c r="ERQ118" s="1610"/>
      <c r="ERR118" s="1611"/>
      <c r="ERS118" s="1611"/>
      <c r="ERT118" s="1611"/>
      <c r="ERU118" s="1611"/>
      <c r="ERV118" s="1611"/>
      <c r="ERW118" s="1611"/>
      <c r="ERX118" s="1611"/>
      <c r="ERY118" s="1611"/>
      <c r="ERZ118" s="1612"/>
      <c r="ESA118" s="256"/>
      <c r="ESB118" s="256"/>
      <c r="ESC118" s="256"/>
      <c r="ESD118" s="256"/>
      <c r="ESE118" s="256"/>
      <c r="ESF118" s="256"/>
      <c r="ESG118" s="256"/>
      <c r="ESH118" s="324"/>
      <c r="ESI118" s="256"/>
      <c r="ESJ118" s="256"/>
      <c r="ESK118" s="325"/>
      <c r="ESL118" s="326"/>
      <c r="ESM118" s="1642"/>
      <c r="ESN118" s="1643"/>
      <c r="ESO118" s="1643"/>
      <c r="ESP118" s="1643"/>
      <c r="ESQ118" s="1643"/>
      <c r="ESR118" s="1644"/>
      <c r="ETA118" s="1518"/>
      <c r="ETB118" s="1518"/>
      <c r="ETC118" s="1518"/>
      <c r="ETD118" s="1518"/>
      <c r="ETE118" s="1518"/>
      <c r="ETF118" s="1518"/>
    </row>
    <row r="119" spans="1:3906" s="241" customFormat="1" ht="15" customHeight="1" thickBot="1">
      <c r="B119" s="1518"/>
      <c r="C119" s="1518"/>
      <c r="D119" s="1518"/>
      <c r="E119" s="1518"/>
      <c r="F119" s="1518"/>
      <c r="G119" s="1518"/>
      <c r="I119" s="1645"/>
      <c r="J119" s="1646"/>
      <c r="K119" s="1646"/>
      <c r="L119" s="1646"/>
      <c r="M119" s="1646"/>
      <c r="N119" s="1647"/>
      <c r="R119" s="322"/>
      <c r="S119" s="256"/>
      <c r="T119" s="256"/>
      <c r="U119" s="256"/>
      <c r="V119" s="256"/>
      <c r="W119" s="256"/>
      <c r="X119" s="256"/>
      <c r="Y119" s="256"/>
      <c r="Z119" s="323"/>
      <c r="AA119" s="1701"/>
      <c r="AB119" s="1611"/>
      <c r="AC119" s="1611"/>
      <c r="AD119" s="1611"/>
      <c r="AE119" s="1611"/>
      <c r="AF119" s="1611"/>
      <c r="AG119" s="1611"/>
      <c r="AH119" s="1611"/>
      <c r="AI119" s="1611"/>
      <c r="AJ119" s="1612"/>
      <c r="AK119" s="1554"/>
      <c r="AL119" s="1555"/>
      <c r="AM119" s="1555"/>
      <c r="AN119" s="1555"/>
      <c r="AO119" s="1555"/>
      <c r="AP119" s="1555"/>
      <c r="AQ119" s="1555"/>
      <c r="AR119" s="1555"/>
      <c r="AS119" s="1555"/>
      <c r="AT119" s="1555"/>
      <c r="AU119" s="1555"/>
      <c r="AV119" s="1555"/>
      <c r="AW119" s="1555"/>
      <c r="AX119" s="1555"/>
      <c r="AY119" s="1555"/>
      <c r="AZ119" s="1560"/>
      <c r="BA119" s="1588"/>
      <c r="BB119" s="1589"/>
      <c r="BC119" s="1589"/>
      <c r="BD119" s="1589"/>
      <c r="BE119" s="1589"/>
      <c r="BF119" s="1589"/>
      <c r="BG119" s="1589"/>
      <c r="BH119" s="1589"/>
      <c r="BI119" s="1589"/>
      <c r="BJ119" s="1589"/>
      <c r="BK119" s="1589"/>
      <c r="BL119" s="1589"/>
      <c r="BM119" s="1589"/>
      <c r="BN119" s="1589"/>
      <c r="BO119" s="1589"/>
      <c r="BP119" s="1589"/>
      <c r="BQ119" s="1589"/>
      <c r="BR119" s="1589"/>
      <c r="BS119" s="1589"/>
      <c r="BT119" s="1589"/>
      <c r="BU119" s="1589"/>
      <c r="BV119" s="1590"/>
      <c r="BW119" s="1554"/>
      <c r="BX119" s="1555"/>
      <c r="BY119" s="1555"/>
      <c r="BZ119" s="1555"/>
      <c r="CA119" s="1555"/>
      <c r="CB119" s="1555"/>
      <c r="CC119" s="1555"/>
      <c r="CD119" s="1555"/>
      <c r="CE119" s="1555"/>
      <c r="CF119" s="1555"/>
      <c r="CG119" s="1555"/>
      <c r="CH119" s="1555"/>
      <c r="CI119" s="1555"/>
      <c r="CJ119" s="1555"/>
      <c r="CK119" s="1555"/>
      <c r="CL119" s="1560"/>
      <c r="CM119" s="1588"/>
      <c r="CN119" s="1589"/>
      <c r="CO119" s="1589"/>
      <c r="CP119" s="1589"/>
      <c r="CQ119" s="1589"/>
      <c r="CR119" s="1589"/>
      <c r="CS119" s="1589"/>
      <c r="CT119" s="1589"/>
      <c r="CU119" s="1589"/>
      <c r="CV119" s="1589"/>
      <c r="CW119" s="1589"/>
      <c r="CX119" s="1589"/>
      <c r="CY119" s="1589"/>
      <c r="CZ119" s="1589"/>
      <c r="DA119" s="1589"/>
      <c r="DB119" s="1589"/>
      <c r="DC119" s="1589"/>
      <c r="DD119" s="1589"/>
      <c r="DE119" s="1589"/>
      <c r="DF119" s="1589"/>
      <c r="DG119" s="1589"/>
      <c r="DH119" s="1590"/>
      <c r="DI119" s="1554"/>
      <c r="DJ119" s="1555"/>
      <c r="DK119" s="1555"/>
      <c r="DL119" s="1555"/>
      <c r="DM119" s="1555"/>
      <c r="DN119" s="1555"/>
      <c r="DO119" s="1555"/>
      <c r="DP119" s="1555"/>
      <c r="DQ119" s="1555"/>
      <c r="DR119" s="1555"/>
      <c r="DS119" s="1555"/>
      <c r="DT119" s="1555"/>
      <c r="DU119" s="1555"/>
      <c r="DV119" s="1555"/>
      <c r="DW119" s="1555"/>
      <c r="DX119" s="1556"/>
      <c r="DY119" s="1554"/>
      <c r="DZ119" s="1555"/>
      <c r="EA119" s="1555"/>
      <c r="EB119" s="1555"/>
      <c r="EC119" s="1555"/>
      <c r="ED119" s="1555"/>
      <c r="EE119" s="1555"/>
      <c r="EF119" s="1555"/>
      <c r="EG119" s="1555"/>
      <c r="EH119" s="1555"/>
      <c r="EI119" s="1555"/>
      <c r="EJ119" s="1555"/>
      <c r="EK119" s="1555"/>
      <c r="EL119" s="1555"/>
      <c r="EM119" s="1555"/>
      <c r="EN119" s="1560"/>
      <c r="EO119" s="1588"/>
      <c r="EP119" s="1589"/>
      <c r="EQ119" s="1589"/>
      <c r="ER119" s="1589"/>
      <c r="ES119" s="1589"/>
      <c r="ET119" s="1589"/>
      <c r="EU119" s="1589"/>
      <c r="EV119" s="1589"/>
      <c r="EW119" s="1589"/>
      <c r="EX119" s="1589"/>
      <c r="EY119" s="1589"/>
      <c r="EZ119" s="1589"/>
      <c r="FA119" s="1589"/>
      <c r="FB119" s="1589"/>
      <c r="FC119" s="1589"/>
      <c r="FD119" s="1589"/>
      <c r="FE119" s="1589"/>
      <c r="FF119" s="1589"/>
      <c r="FG119" s="1589"/>
      <c r="FH119" s="1589"/>
      <c r="FI119" s="1589"/>
      <c r="FJ119" s="1590"/>
      <c r="FK119" s="1554"/>
      <c r="FL119" s="1555"/>
      <c r="FM119" s="1555"/>
      <c r="FN119" s="1555"/>
      <c r="FO119" s="1555"/>
      <c r="FP119" s="1555"/>
      <c r="FQ119" s="1555"/>
      <c r="FR119" s="1555"/>
      <c r="FS119" s="1555"/>
      <c r="FT119" s="1555"/>
      <c r="FU119" s="1555"/>
      <c r="FV119" s="1555"/>
      <c r="FW119" s="1555"/>
      <c r="FX119" s="1555"/>
      <c r="FY119" s="1555"/>
      <c r="FZ119" s="1556"/>
      <c r="GA119" s="1554"/>
      <c r="GB119" s="1555"/>
      <c r="GC119" s="1555"/>
      <c r="GD119" s="1555"/>
      <c r="GE119" s="1555"/>
      <c r="GF119" s="1555"/>
      <c r="GG119" s="1555"/>
      <c r="GH119" s="1555"/>
      <c r="GI119" s="1555"/>
      <c r="GJ119" s="1555"/>
      <c r="GK119" s="1555"/>
      <c r="GL119" s="1555"/>
      <c r="GM119" s="1555"/>
      <c r="GN119" s="1555"/>
      <c r="GO119" s="1555"/>
      <c r="GP119" s="1560"/>
      <c r="GQ119" s="1588"/>
      <c r="GR119" s="1589"/>
      <c r="GS119" s="1589"/>
      <c r="GT119" s="1589"/>
      <c r="GU119" s="1589"/>
      <c r="GV119" s="1589"/>
      <c r="GW119" s="1589"/>
      <c r="GX119" s="1589"/>
      <c r="GY119" s="1589"/>
      <c r="GZ119" s="1589"/>
      <c r="HA119" s="1589"/>
      <c r="HB119" s="1589"/>
      <c r="HC119" s="1589"/>
      <c r="HD119" s="1589"/>
      <c r="HE119" s="1589"/>
      <c r="HF119" s="1589"/>
      <c r="HG119" s="1589"/>
      <c r="HH119" s="1589"/>
      <c r="HI119" s="1589"/>
      <c r="HJ119" s="1589"/>
      <c r="HK119" s="1589"/>
      <c r="HL119" s="1590"/>
      <c r="HM119" s="1554"/>
      <c r="HN119" s="1555"/>
      <c r="HO119" s="1555"/>
      <c r="HP119" s="1555"/>
      <c r="HQ119" s="1555"/>
      <c r="HR119" s="1555"/>
      <c r="HS119" s="1555"/>
      <c r="HT119" s="1555"/>
      <c r="HU119" s="1555"/>
      <c r="HV119" s="1555"/>
      <c r="HW119" s="1555"/>
      <c r="HX119" s="1555"/>
      <c r="HY119" s="1555"/>
      <c r="HZ119" s="1555"/>
      <c r="IA119" s="1555"/>
      <c r="IB119" s="1556"/>
      <c r="IC119" s="1554"/>
      <c r="ID119" s="1555"/>
      <c r="IE119" s="1555"/>
      <c r="IF119" s="1555"/>
      <c r="IG119" s="1555"/>
      <c r="IH119" s="1555"/>
      <c r="II119" s="1555"/>
      <c r="IJ119" s="1555"/>
      <c r="IK119" s="1555"/>
      <c r="IL119" s="1555"/>
      <c r="IM119" s="1555"/>
      <c r="IN119" s="1555"/>
      <c r="IO119" s="1555"/>
      <c r="IP119" s="1555"/>
      <c r="IQ119" s="1555"/>
      <c r="IR119" s="1560"/>
      <c r="IS119" s="1588"/>
      <c r="IT119" s="1589"/>
      <c r="IU119" s="1589"/>
      <c r="IV119" s="1589"/>
      <c r="IW119" s="1589"/>
      <c r="IX119" s="1589"/>
      <c r="IY119" s="1589"/>
      <c r="IZ119" s="1589"/>
      <c r="JA119" s="1589"/>
      <c r="JB119" s="1589"/>
      <c r="JC119" s="1589"/>
      <c r="JD119" s="1589"/>
      <c r="JE119" s="1589"/>
      <c r="JF119" s="1589"/>
      <c r="JG119" s="1589"/>
      <c r="JH119" s="1589"/>
      <c r="JI119" s="1589"/>
      <c r="JJ119" s="1589"/>
      <c r="JK119" s="1589"/>
      <c r="JL119" s="1589"/>
      <c r="JM119" s="1589"/>
      <c r="JN119" s="1590"/>
      <c r="JO119" s="1554"/>
      <c r="JP119" s="1555"/>
      <c r="JQ119" s="1555"/>
      <c r="JR119" s="1555"/>
      <c r="JS119" s="1555"/>
      <c r="JT119" s="1555"/>
      <c r="JU119" s="1555"/>
      <c r="JV119" s="1555"/>
      <c r="JW119" s="1555"/>
      <c r="JX119" s="1555"/>
      <c r="JY119" s="1555"/>
      <c r="JZ119" s="1555"/>
      <c r="KA119" s="1555"/>
      <c r="KB119" s="1555"/>
      <c r="KC119" s="1555"/>
      <c r="KD119" s="1556"/>
      <c r="KE119" s="1554"/>
      <c r="KF119" s="1555"/>
      <c r="KG119" s="1555"/>
      <c r="KH119" s="1555"/>
      <c r="KI119" s="1555"/>
      <c r="KJ119" s="1555"/>
      <c r="KK119" s="1555"/>
      <c r="KL119" s="1555"/>
      <c r="KM119" s="1555"/>
      <c r="KN119" s="1555"/>
      <c r="KO119" s="1555"/>
      <c r="KP119" s="1555"/>
      <c r="KQ119" s="1555"/>
      <c r="KR119" s="1555"/>
      <c r="KS119" s="1555"/>
      <c r="KT119" s="1560"/>
      <c r="KU119" s="1588"/>
      <c r="KV119" s="1589"/>
      <c r="KW119" s="1589"/>
      <c r="KX119" s="1589"/>
      <c r="KY119" s="1589"/>
      <c r="KZ119" s="1589"/>
      <c r="LA119" s="1589"/>
      <c r="LB119" s="1589"/>
      <c r="LC119" s="1589"/>
      <c r="LD119" s="1589"/>
      <c r="LE119" s="1589"/>
      <c r="LF119" s="1589"/>
      <c r="LG119" s="1589"/>
      <c r="LH119" s="1589"/>
      <c r="LI119" s="1589"/>
      <c r="LJ119" s="1589"/>
      <c r="LK119" s="1589"/>
      <c r="LL119" s="1589"/>
      <c r="LM119" s="1589"/>
      <c r="LN119" s="1589"/>
      <c r="LO119" s="1589"/>
      <c r="LP119" s="1590"/>
      <c r="LQ119" s="1554"/>
      <c r="LR119" s="1555"/>
      <c r="LS119" s="1555"/>
      <c r="LT119" s="1555"/>
      <c r="LU119" s="1555"/>
      <c r="LV119" s="1555"/>
      <c r="LW119" s="1555"/>
      <c r="LX119" s="1555"/>
      <c r="LY119" s="1555"/>
      <c r="LZ119" s="1555"/>
      <c r="MA119" s="1555"/>
      <c r="MB119" s="1555"/>
      <c r="MC119" s="1555"/>
      <c r="MD119" s="1555"/>
      <c r="ME119" s="1555"/>
      <c r="MF119" s="1556"/>
      <c r="MG119" s="1554"/>
      <c r="MH119" s="1555"/>
      <c r="MI119" s="1555"/>
      <c r="MJ119" s="1555"/>
      <c r="MK119" s="1555"/>
      <c r="ML119" s="1555"/>
      <c r="MM119" s="1555"/>
      <c r="MN119" s="1555"/>
      <c r="MO119" s="1555"/>
      <c r="MP119" s="1555"/>
      <c r="MQ119" s="1555"/>
      <c r="MR119" s="1555"/>
      <c r="MS119" s="1555"/>
      <c r="MT119" s="1555"/>
      <c r="MU119" s="1555"/>
      <c r="MV119" s="1560"/>
      <c r="MW119" s="1588"/>
      <c r="MX119" s="1589"/>
      <c r="MY119" s="1589"/>
      <c r="MZ119" s="1589"/>
      <c r="NA119" s="1589"/>
      <c r="NB119" s="1589"/>
      <c r="NC119" s="1589"/>
      <c r="ND119" s="1589"/>
      <c r="NE119" s="1589"/>
      <c r="NF119" s="1589"/>
      <c r="NG119" s="1589"/>
      <c r="NH119" s="1589"/>
      <c r="NI119" s="1589"/>
      <c r="NJ119" s="1589"/>
      <c r="NK119" s="1589"/>
      <c r="NL119" s="1589"/>
      <c r="NM119" s="1589"/>
      <c r="NN119" s="1589"/>
      <c r="NO119" s="1589"/>
      <c r="NP119" s="1589"/>
      <c r="NQ119" s="1589"/>
      <c r="NR119" s="1590"/>
      <c r="NS119" s="1554"/>
      <c r="NT119" s="1555"/>
      <c r="NU119" s="1555"/>
      <c r="NV119" s="1555"/>
      <c r="NW119" s="1555"/>
      <c r="NX119" s="1555"/>
      <c r="NY119" s="1555"/>
      <c r="NZ119" s="1555"/>
      <c r="OA119" s="1555"/>
      <c r="OB119" s="1555"/>
      <c r="OC119" s="1555"/>
      <c r="OD119" s="1555"/>
      <c r="OE119" s="1555"/>
      <c r="OF119" s="1555"/>
      <c r="OG119" s="1555"/>
      <c r="OH119" s="1556"/>
      <c r="OI119" s="1588"/>
      <c r="OJ119" s="1589"/>
      <c r="OK119" s="1589"/>
      <c r="OL119" s="1589"/>
      <c r="OM119" s="1589"/>
      <c r="ON119" s="1589"/>
      <c r="OO119" s="1589"/>
      <c r="OP119" s="1589"/>
      <c r="OQ119" s="1589"/>
      <c r="OR119" s="1589"/>
      <c r="OS119" s="1589"/>
      <c r="OT119" s="1589"/>
      <c r="OU119" s="1589"/>
      <c r="OV119" s="1589"/>
      <c r="OW119" s="1589"/>
      <c r="OX119" s="1589"/>
      <c r="OY119" s="1589"/>
      <c r="OZ119" s="1589"/>
      <c r="PA119" s="1589"/>
      <c r="PB119" s="1589"/>
      <c r="PC119" s="1589"/>
      <c r="PD119" s="1590"/>
      <c r="PE119" s="1554"/>
      <c r="PF119" s="1555"/>
      <c r="PG119" s="1555"/>
      <c r="PH119" s="1555"/>
      <c r="PI119" s="1555"/>
      <c r="PJ119" s="1555"/>
      <c r="PK119" s="1555"/>
      <c r="PL119" s="1555"/>
      <c r="PM119" s="1555"/>
      <c r="PN119" s="1555"/>
      <c r="PO119" s="1555"/>
      <c r="PP119" s="1555"/>
      <c r="PQ119" s="1555"/>
      <c r="PR119" s="1555"/>
      <c r="PS119" s="1555"/>
      <c r="PT119" s="1560"/>
      <c r="PU119" s="1588"/>
      <c r="PV119" s="1589"/>
      <c r="PW119" s="1589"/>
      <c r="PX119" s="1589"/>
      <c r="PY119" s="1589"/>
      <c r="PZ119" s="1589"/>
      <c r="QA119" s="1589"/>
      <c r="QB119" s="1589"/>
      <c r="QC119" s="1589"/>
      <c r="QD119" s="1589"/>
      <c r="QE119" s="1589"/>
      <c r="QF119" s="1589"/>
      <c r="QG119" s="1589"/>
      <c r="QH119" s="1589"/>
      <c r="QI119" s="1589"/>
      <c r="QJ119" s="1589"/>
      <c r="QK119" s="1589"/>
      <c r="QL119" s="1589"/>
      <c r="QM119" s="1589"/>
      <c r="QN119" s="1589"/>
      <c r="QO119" s="1589"/>
      <c r="QP119" s="1590"/>
      <c r="QQ119" s="1554"/>
      <c r="QR119" s="1555"/>
      <c r="QS119" s="1555"/>
      <c r="QT119" s="1555"/>
      <c r="QU119" s="1555"/>
      <c r="QV119" s="1555"/>
      <c r="QW119" s="1555"/>
      <c r="QX119" s="1555"/>
      <c r="QY119" s="1555"/>
      <c r="QZ119" s="1555"/>
      <c r="RA119" s="1555"/>
      <c r="RB119" s="1555"/>
      <c r="RC119" s="1555"/>
      <c r="RD119" s="1555"/>
      <c r="RE119" s="1555"/>
      <c r="RF119" s="1556"/>
      <c r="RG119" s="1554"/>
      <c r="RH119" s="1555"/>
      <c r="RI119" s="1555"/>
      <c r="RJ119" s="1555"/>
      <c r="RK119" s="1555"/>
      <c r="RL119" s="1555"/>
      <c r="RM119" s="1555"/>
      <c r="RN119" s="1555"/>
      <c r="RO119" s="1555"/>
      <c r="RP119" s="1555"/>
      <c r="RQ119" s="1555"/>
      <c r="RR119" s="1555"/>
      <c r="RS119" s="1555"/>
      <c r="RT119" s="1555"/>
      <c r="RU119" s="1555"/>
      <c r="RV119" s="1560"/>
      <c r="RW119" s="1588"/>
      <c r="RX119" s="1589"/>
      <c r="RY119" s="1589"/>
      <c r="RZ119" s="1589"/>
      <c r="SA119" s="1589"/>
      <c r="SB119" s="1589"/>
      <c r="SC119" s="1589"/>
      <c r="SD119" s="1589"/>
      <c r="SE119" s="1589"/>
      <c r="SF119" s="1589"/>
      <c r="SG119" s="1589"/>
      <c r="SH119" s="1589"/>
      <c r="SI119" s="1589"/>
      <c r="SJ119" s="1589"/>
      <c r="SK119" s="1589"/>
      <c r="SL119" s="1589"/>
      <c r="SM119" s="1589"/>
      <c r="SN119" s="1589"/>
      <c r="SO119" s="1589"/>
      <c r="SP119" s="1589"/>
      <c r="SQ119" s="1589"/>
      <c r="SR119" s="1590"/>
      <c r="SS119" s="1554"/>
      <c r="ST119" s="1555"/>
      <c r="SU119" s="1555"/>
      <c r="SV119" s="1555"/>
      <c r="SW119" s="1555"/>
      <c r="SX119" s="1555"/>
      <c r="SY119" s="1555"/>
      <c r="SZ119" s="1555"/>
      <c r="TA119" s="1555"/>
      <c r="TB119" s="1555"/>
      <c r="TC119" s="1555"/>
      <c r="TD119" s="1555"/>
      <c r="TE119" s="1555"/>
      <c r="TF119" s="1555"/>
      <c r="TG119" s="1555"/>
      <c r="TH119" s="1556"/>
      <c r="TI119" s="1554"/>
      <c r="TJ119" s="1555"/>
      <c r="TK119" s="1555"/>
      <c r="TL119" s="1555"/>
      <c r="TM119" s="1555"/>
      <c r="TN119" s="1555"/>
      <c r="TO119" s="1555"/>
      <c r="TP119" s="1555"/>
      <c r="TQ119" s="1555"/>
      <c r="TR119" s="1555"/>
      <c r="TS119" s="1555"/>
      <c r="TT119" s="1555"/>
      <c r="TU119" s="1555"/>
      <c r="TV119" s="1555"/>
      <c r="TW119" s="1555"/>
      <c r="TX119" s="1560"/>
      <c r="TY119" s="1588"/>
      <c r="TZ119" s="1589"/>
      <c r="UA119" s="1589"/>
      <c r="UB119" s="1589"/>
      <c r="UC119" s="1589"/>
      <c r="UD119" s="1589"/>
      <c r="UE119" s="1589"/>
      <c r="UF119" s="1589"/>
      <c r="UG119" s="1589"/>
      <c r="UH119" s="1589"/>
      <c r="UI119" s="1589"/>
      <c r="UJ119" s="1589"/>
      <c r="UK119" s="1589"/>
      <c r="UL119" s="1589"/>
      <c r="UM119" s="1589"/>
      <c r="UN119" s="1589"/>
      <c r="UO119" s="1589"/>
      <c r="UP119" s="1589"/>
      <c r="UQ119" s="1589"/>
      <c r="UR119" s="1589"/>
      <c r="US119" s="1589"/>
      <c r="UT119" s="1590"/>
      <c r="UU119" s="1554"/>
      <c r="UV119" s="1555"/>
      <c r="UW119" s="1555"/>
      <c r="UX119" s="1555"/>
      <c r="UY119" s="1555"/>
      <c r="UZ119" s="1555"/>
      <c r="VA119" s="1555"/>
      <c r="VB119" s="1555"/>
      <c r="VC119" s="1555"/>
      <c r="VD119" s="1555"/>
      <c r="VE119" s="1555"/>
      <c r="VF119" s="1555"/>
      <c r="VG119" s="1555"/>
      <c r="VH119" s="1555"/>
      <c r="VI119" s="1555"/>
      <c r="VJ119" s="1556"/>
      <c r="VK119" s="1554"/>
      <c r="VL119" s="1555"/>
      <c r="VM119" s="1555"/>
      <c r="VN119" s="1555"/>
      <c r="VO119" s="1555"/>
      <c r="VP119" s="1555"/>
      <c r="VQ119" s="1555"/>
      <c r="VR119" s="1555"/>
      <c r="VS119" s="1555"/>
      <c r="VT119" s="1555"/>
      <c r="VU119" s="1555"/>
      <c r="VV119" s="1555"/>
      <c r="VW119" s="1555"/>
      <c r="VX119" s="1555"/>
      <c r="VY119" s="1555"/>
      <c r="VZ119" s="1560"/>
      <c r="WA119" s="1588"/>
      <c r="WB119" s="1589"/>
      <c r="WC119" s="1589"/>
      <c r="WD119" s="1589"/>
      <c r="WE119" s="1589"/>
      <c r="WF119" s="1589"/>
      <c r="WG119" s="1589"/>
      <c r="WH119" s="1589"/>
      <c r="WI119" s="1589"/>
      <c r="WJ119" s="1589"/>
      <c r="WK119" s="1589"/>
      <c r="WL119" s="1589"/>
      <c r="WM119" s="1589"/>
      <c r="WN119" s="1589"/>
      <c r="WO119" s="1589"/>
      <c r="WP119" s="1589"/>
      <c r="WQ119" s="1589"/>
      <c r="WR119" s="1589"/>
      <c r="WS119" s="1589"/>
      <c r="WT119" s="1589"/>
      <c r="WU119" s="1589"/>
      <c r="WV119" s="1590"/>
      <c r="WW119" s="1554"/>
      <c r="WX119" s="1555"/>
      <c r="WY119" s="1555"/>
      <c r="WZ119" s="1555"/>
      <c r="XA119" s="1555"/>
      <c r="XB119" s="1555"/>
      <c r="XC119" s="1555"/>
      <c r="XD119" s="1555"/>
      <c r="XE119" s="1555"/>
      <c r="XF119" s="1555"/>
      <c r="XG119" s="1555"/>
      <c r="XH119" s="1555"/>
      <c r="XI119" s="1555"/>
      <c r="XJ119" s="1555"/>
      <c r="XK119" s="1555"/>
      <c r="XL119" s="1556"/>
      <c r="XM119" s="1554"/>
      <c r="XN119" s="1555"/>
      <c r="XO119" s="1555"/>
      <c r="XP119" s="1555"/>
      <c r="XQ119" s="1555"/>
      <c r="XR119" s="1555"/>
      <c r="XS119" s="1555"/>
      <c r="XT119" s="1555"/>
      <c r="XU119" s="1555"/>
      <c r="XV119" s="1555"/>
      <c r="XW119" s="1555"/>
      <c r="XX119" s="1555"/>
      <c r="XY119" s="1555"/>
      <c r="XZ119" s="1555"/>
      <c r="YA119" s="1555"/>
      <c r="YB119" s="1560"/>
      <c r="YC119" s="1588"/>
      <c r="YD119" s="1589"/>
      <c r="YE119" s="1589"/>
      <c r="YF119" s="1589"/>
      <c r="YG119" s="1589"/>
      <c r="YH119" s="1589"/>
      <c r="YI119" s="1589"/>
      <c r="YJ119" s="1589"/>
      <c r="YK119" s="1589"/>
      <c r="YL119" s="1589"/>
      <c r="YM119" s="1589"/>
      <c r="YN119" s="1589"/>
      <c r="YO119" s="1589"/>
      <c r="YP119" s="1589"/>
      <c r="YQ119" s="1589"/>
      <c r="YR119" s="1589"/>
      <c r="YS119" s="1589"/>
      <c r="YT119" s="1589"/>
      <c r="YU119" s="1589"/>
      <c r="YV119" s="1589"/>
      <c r="YW119" s="1589"/>
      <c r="YX119" s="1590"/>
      <c r="YY119" s="1554"/>
      <c r="YZ119" s="1555"/>
      <c r="ZA119" s="1555"/>
      <c r="ZB119" s="1555"/>
      <c r="ZC119" s="1555"/>
      <c r="ZD119" s="1555"/>
      <c r="ZE119" s="1555"/>
      <c r="ZF119" s="1555"/>
      <c r="ZG119" s="1555"/>
      <c r="ZH119" s="1555"/>
      <c r="ZI119" s="1555"/>
      <c r="ZJ119" s="1555"/>
      <c r="ZK119" s="1555"/>
      <c r="ZL119" s="1555"/>
      <c r="ZM119" s="1555"/>
      <c r="ZN119" s="1556"/>
      <c r="ZO119" s="1554"/>
      <c r="ZP119" s="1555"/>
      <c r="ZQ119" s="1555"/>
      <c r="ZR119" s="1555"/>
      <c r="ZS119" s="1555"/>
      <c r="ZT119" s="1555"/>
      <c r="ZU119" s="1555"/>
      <c r="ZV119" s="1555"/>
      <c r="ZW119" s="1555"/>
      <c r="ZX119" s="1555"/>
      <c r="ZY119" s="1555"/>
      <c r="ZZ119" s="1555"/>
      <c r="AAA119" s="1555"/>
      <c r="AAB119" s="1555"/>
      <c r="AAC119" s="1555"/>
      <c r="AAD119" s="1560"/>
      <c r="AAE119" s="1588"/>
      <c r="AAF119" s="1589"/>
      <c r="AAG119" s="1589"/>
      <c r="AAH119" s="1589"/>
      <c r="AAI119" s="1589"/>
      <c r="AAJ119" s="1589"/>
      <c r="AAK119" s="1589"/>
      <c r="AAL119" s="1589"/>
      <c r="AAM119" s="1589"/>
      <c r="AAN119" s="1589"/>
      <c r="AAO119" s="1589"/>
      <c r="AAP119" s="1589"/>
      <c r="AAQ119" s="1589"/>
      <c r="AAR119" s="1589"/>
      <c r="AAS119" s="1589"/>
      <c r="AAT119" s="1589"/>
      <c r="AAU119" s="1589"/>
      <c r="AAV119" s="1589"/>
      <c r="AAW119" s="1589"/>
      <c r="AAX119" s="1589"/>
      <c r="AAY119" s="1589"/>
      <c r="AAZ119" s="1590"/>
      <c r="ABA119" s="1554"/>
      <c r="ABB119" s="1555"/>
      <c r="ABC119" s="1555"/>
      <c r="ABD119" s="1555"/>
      <c r="ABE119" s="1555"/>
      <c r="ABF119" s="1555"/>
      <c r="ABG119" s="1555"/>
      <c r="ABH119" s="1555"/>
      <c r="ABI119" s="1555"/>
      <c r="ABJ119" s="1555"/>
      <c r="ABK119" s="1555"/>
      <c r="ABL119" s="1555"/>
      <c r="ABM119" s="1555"/>
      <c r="ABN119" s="1555"/>
      <c r="ABO119" s="1555"/>
      <c r="ABP119" s="1556"/>
      <c r="ABQ119" s="1554"/>
      <c r="ABR119" s="1555"/>
      <c r="ABS119" s="1555"/>
      <c r="ABT119" s="1555"/>
      <c r="ABU119" s="1555"/>
      <c r="ABV119" s="1555"/>
      <c r="ABW119" s="1555"/>
      <c r="ABX119" s="1555"/>
      <c r="ABY119" s="1555"/>
      <c r="ABZ119" s="1555"/>
      <c r="ACA119" s="1555"/>
      <c r="ACB119" s="1555"/>
      <c r="ACC119" s="1555"/>
      <c r="ACD119" s="1555"/>
      <c r="ACE119" s="1555"/>
      <c r="ACF119" s="1560"/>
      <c r="ACG119" s="1588"/>
      <c r="ACH119" s="1589"/>
      <c r="ACI119" s="1589"/>
      <c r="ACJ119" s="1589"/>
      <c r="ACK119" s="1589"/>
      <c r="ACL119" s="1589"/>
      <c r="ACM119" s="1589"/>
      <c r="ACN119" s="1589"/>
      <c r="ACO119" s="1589"/>
      <c r="ACP119" s="1589"/>
      <c r="ACQ119" s="1589"/>
      <c r="ACR119" s="1589"/>
      <c r="ACS119" s="1589"/>
      <c r="ACT119" s="1589"/>
      <c r="ACU119" s="1589"/>
      <c r="ACV119" s="1589"/>
      <c r="ACW119" s="1589"/>
      <c r="ACX119" s="1589"/>
      <c r="ACY119" s="1589"/>
      <c r="ACZ119" s="1589"/>
      <c r="ADA119" s="1589"/>
      <c r="ADB119" s="1590"/>
      <c r="ADC119" s="1554"/>
      <c r="ADD119" s="1555"/>
      <c r="ADE119" s="1555"/>
      <c r="ADF119" s="1555"/>
      <c r="ADG119" s="1555"/>
      <c r="ADH119" s="1555"/>
      <c r="ADI119" s="1555"/>
      <c r="ADJ119" s="1555"/>
      <c r="ADK119" s="1555"/>
      <c r="ADL119" s="1555"/>
      <c r="ADM119" s="1555"/>
      <c r="ADN119" s="1555"/>
      <c r="ADO119" s="1555"/>
      <c r="ADP119" s="1555"/>
      <c r="ADQ119" s="1555"/>
      <c r="ADR119" s="1556"/>
      <c r="ADS119" s="1554"/>
      <c r="ADT119" s="1555"/>
      <c r="ADU119" s="1555"/>
      <c r="ADV119" s="1555"/>
      <c r="ADW119" s="1555"/>
      <c r="ADX119" s="1555"/>
      <c r="ADY119" s="1555"/>
      <c r="ADZ119" s="1555"/>
      <c r="AEA119" s="1555"/>
      <c r="AEB119" s="1555"/>
      <c r="AEC119" s="1555"/>
      <c r="AED119" s="1555"/>
      <c r="AEE119" s="1555"/>
      <c r="AEF119" s="1555"/>
      <c r="AEG119" s="1555"/>
      <c r="AEH119" s="1560"/>
      <c r="AEI119" s="1588"/>
      <c r="AEJ119" s="1589"/>
      <c r="AEK119" s="1589"/>
      <c r="AEL119" s="1589"/>
      <c r="AEM119" s="1589"/>
      <c r="AEN119" s="1589"/>
      <c r="AEO119" s="1589"/>
      <c r="AEP119" s="1589"/>
      <c r="AEQ119" s="1589"/>
      <c r="AER119" s="1589"/>
      <c r="AES119" s="1589"/>
      <c r="AET119" s="1589"/>
      <c r="AEU119" s="1589"/>
      <c r="AEV119" s="1589"/>
      <c r="AEW119" s="1589"/>
      <c r="AEX119" s="1589"/>
      <c r="AEY119" s="1589"/>
      <c r="AEZ119" s="1589"/>
      <c r="AFA119" s="1589"/>
      <c r="AFB119" s="1589"/>
      <c r="AFC119" s="1589"/>
      <c r="AFD119" s="1590"/>
      <c r="AFE119" s="1554"/>
      <c r="AFF119" s="1555"/>
      <c r="AFG119" s="1555"/>
      <c r="AFH119" s="1555"/>
      <c r="AFI119" s="1555"/>
      <c r="AFJ119" s="1555"/>
      <c r="AFK119" s="1555"/>
      <c r="AFL119" s="1555"/>
      <c r="AFM119" s="1555"/>
      <c r="AFN119" s="1555"/>
      <c r="AFO119" s="1555"/>
      <c r="AFP119" s="1555"/>
      <c r="AFQ119" s="1555"/>
      <c r="AFR119" s="1555"/>
      <c r="AFS119" s="1555"/>
      <c r="AFT119" s="1556"/>
      <c r="AFU119" s="1554"/>
      <c r="AFV119" s="1555"/>
      <c r="AFW119" s="1555"/>
      <c r="AFX119" s="1555"/>
      <c r="AFY119" s="1555"/>
      <c r="AFZ119" s="1555"/>
      <c r="AGA119" s="1555"/>
      <c r="AGB119" s="1555"/>
      <c r="AGC119" s="1555"/>
      <c r="AGD119" s="1555"/>
      <c r="AGE119" s="1555"/>
      <c r="AGF119" s="1555"/>
      <c r="AGG119" s="1555"/>
      <c r="AGH119" s="1555"/>
      <c r="AGI119" s="1555"/>
      <c r="AGJ119" s="1560"/>
      <c r="AGK119" s="1588"/>
      <c r="AGL119" s="1589"/>
      <c r="AGM119" s="1589"/>
      <c r="AGN119" s="1589"/>
      <c r="AGO119" s="1589"/>
      <c r="AGP119" s="1589"/>
      <c r="AGQ119" s="1589"/>
      <c r="AGR119" s="1589"/>
      <c r="AGS119" s="1589"/>
      <c r="AGT119" s="1589"/>
      <c r="AGU119" s="1589"/>
      <c r="AGV119" s="1589"/>
      <c r="AGW119" s="1589"/>
      <c r="AGX119" s="1589"/>
      <c r="AGY119" s="1589"/>
      <c r="AGZ119" s="1589"/>
      <c r="AHA119" s="1589"/>
      <c r="AHB119" s="1589"/>
      <c r="AHC119" s="1589"/>
      <c r="AHD119" s="1589"/>
      <c r="AHE119" s="1589"/>
      <c r="AHF119" s="1590"/>
      <c r="AHG119" s="1554"/>
      <c r="AHH119" s="1555"/>
      <c r="AHI119" s="1555"/>
      <c r="AHJ119" s="1555"/>
      <c r="AHK119" s="1555"/>
      <c r="AHL119" s="1555"/>
      <c r="AHM119" s="1555"/>
      <c r="AHN119" s="1555"/>
      <c r="AHO119" s="1555"/>
      <c r="AHP119" s="1555"/>
      <c r="AHQ119" s="1555"/>
      <c r="AHR119" s="1555"/>
      <c r="AHS119" s="1555"/>
      <c r="AHT119" s="1555"/>
      <c r="AHU119" s="1555"/>
      <c r="AHV119" s="1556"/>
      <c r="AHW119" s="1554"/>
      <c r="AHX119" s="1555"/>
      <c r="AHY119" s="1555"/>
      <c r="AHZ119" s="1555"/>
      <c r="AIA119" s="1555"/>
      <c r="AIB119" s="1555"/>
      <c r="AIC119" s="1555"/>
      <c r="AID119" s="1555"/>
      <c r="AIE119" s="1555"/>
      <c r="AIF119" s="1555"/>
      <c r="AIG119" s="1555"/>
      <c r="AIH119" s="1555"/>
      <c r="AII119" s="1555"/>
      <c r="AIJ119" s="1555"/>
      <c r="AIK119" s="1555"/>
      <c r="AIL119" s="1560"/>
      <c r="AIM119" s="1588"/>
      <c r="AIN119" s="1589"/>
      <c r="AIO119" s="1589"/>
      <c r="AIP119" s="1589"/>
      <c r="AIQ119" s="1589"/>
      <c r="AIR119" s="1589"/>
      <c r="AIS119" s="1589"/>
      <c r="AIT119" s="1589"/>
      <c r="AIU119" s="1589"/>
      <c r="AIV119" s="1589"/>
      <c r="AIW119" s="1589"/>
      <c r="AIX119" s="1589"/>
      <c r="AIY119" s="1589"/>
      <c r="AIZ119" s="1589"/>
      <c r="AJA119" s="1589"/>
      <c r="AJB119" s="1589"/>
      <c r="AJC119" s="1589"/>
      <c r="AJD119" s="1589"/>
      <c r="AJE119" s="1589"/>
      <c r="AJF119" s="1589"/>
      <c r="AJG119" s="1589"/>
      <c r="AJH119" s="1590"/>
      <c r="AJI119" s="1554"/>
      <c r="AJJ119" s="1555"/>
      <c r="AJK119" s="1555"/>
      <c r="AJL119" s="1555"/>
      <c r="AJM119" s="1555"/>
      <c r="AJN119" s="1555"/>
      <c r="AJO119" s="1555"/>
      <c r="AJP119" s="1555"/>
      <c r="AJQ119" s="1555"/>
      <c r="AJR119" s="1555"/>
      <c r="AJS119" s="1555"/>
      <c r="AJT119" s="1555"/>
      <c r="AJU119" s="1555"/>
      <c r="AJV119" s="1555"/>
      <c r="AJW119" s="1555"/>
      <c r="AJX119" s="1556"/>
      <c r="AJY119" s="1554"/>
      <c r="AJZ119" s="1555"/>
      <c r="AKA119" s="1555"/>
      <c r="AKB119" s="1555"/>
      <c r="AKC119" s="1555"/>
      <c r="AKD119" s="1555"/>
      <c r="AKE119" s="1555"/>
      <c r="AKF119" s="1555"/>
      <c r="AKG119" s="1555"/>
      <c r="AKH119" s="1555"/>
      <c r="AKI119" s="1555"/>
      <c r="AKJ119" s="1555"/>
      <c r="AKK119" s="1555"/>
      <c r="AKL119" s="1555"/>
      <c r="AKM119" s="1555"/>
      <c r="AKN119" s="1560"/>
      <c r="AKO119" s="1588"/>
      <c r="AKP119" s="1589"/>
      <c r="AKQ119" s="1589"/>
      <c r="AKR119" s="1589"/>
      <c r="AKS119" s="1589"/>
      <c r="AKT119" s="1589"/>
      <c r="AKU119" s="1589"/>
      <c r="AKV119" s="1589"/>
      <c r="AKW119" s="1589"/>
      <c r="AKX119" s="1589"/>
      <c r="AKY119" s="1589"/>
      <c r="AKZ119" s="1589"/>
      <c r="ALA119" s="1589"/>
      <c r="ALB119" s="1589"/>
      <c r="ALC119" s="1589"/>
      <c r="ALD119" s="1589"/>
      <c r="ALE119" s="1589"/>
      <c r="ALF119" s="1589"/>
      <c r="ALG119" s="1589"/>
      <c r="ALH119" s="1589"/>
      <c r="ALI119" s="1589"/>
      <c r="ALJ119" s="1590"/>
      <c r="ALK119" s="1554"/>
      <c r="ALL119" s="1555"/>
      <c r="ALM119" s="1555"/>
      <c r="ALN119" s="1555"/>
      <c r="ALO119" s="1555"/>
      <c r="ALP119" s="1555"/>
      <c r="ALQ119" s="1555"/>
      <c r="ALR119" s="1555"/>
      <c r="ALS119" s="1555"/>
      <c r="ALT119" s="1555"/>
      <c r="ALU119" s="1555"/>
      <c r="ALV119" s="1555"/>
      <c r="ALW119" s="1555"/>
      <c r="ALX119" s="1555"/>
      <c r="ALY119" s="1555"/>
      <c r="ALZ119" s="1556"/>
      <c r="AMA119" s="1554"/>
      <c r="AMB119" s="1555"/>
      <c r="AMC119" s="1555"/>
      <c r="AMD119" s="1555"/>
      <c r="AME119" s="1555"/>
      <c r="AMF119" s="1555"/>
      <c r="AMG119" s="1555"/>
      <c r="AMH119" s="1555"/>
      <c r="AMI119" s="1555"/>
      <c r="AMJ119" s="1555"/>
      <c r="AMK119" s="1555"/>
      <c r="AML119" s="1555"/>
      <c r="AMM119" s="1555"/>
      <c r="AMN119" s="1555"/>
      <c r="AMO119" s="1555"/>
      <c r="AMP119" s="1560"/>
      <c r="AMQ119" s="1588"/>
      <c r="AMR119" s="1589"/>
      <c r="AMS119" s="1589"/>
      <c r="AMT119" s="1589"/>
      <c r="AMU119" s="1589"/>
      <c r="AMV119" s="1589"/>
      <c r="AMW119" s="1589"/>
      <c r="AMX119" s="1589"/>
      <c r="AMY119" s="1589"/>
      <c r="AMZ119" s="1589"/>
      <c r="ANA119" s="1589"/>
      <c r="ANB119" s="1589"/>
      <c r="ANC119" s="1589"/>
      <c r="AND119" s="1589"/>
      <c r="ANE119" s="1589"/>
      <c r="ANF119" s="1589"/>
      <c r="ANG119" s="1589"/>
      <c r="ANH119" s="1589"/>
      <c r="ANI119" s="1589"/>
      <c r="ANJ119" s="1589"/>
      <c r="ANK119" s="1589"/>
      <c r="ANL119" s="1590"/>
      <c r="ANM119" s="1554"/>
      <c r="ANN119" s="1555"/>
      <c r="ANO119" s="1555"/>
      <c r="ANP119" s="1555"/>
      <c r="ANQ119" s="1555"/>
      <c r="ANR119" s="1555"/>
      <c r="ANS119" s="1555"/>
      <c r="ANT119" s="1555"/>
      <c r="ANU119" s="1555"/>
      <c r="ANV119" s="1555"/>
      <c r="ANW119" s="1555"/>
      <c r="ANX119" s="1555"/>
      <c r="ANY119" s="1555"/>
      <c r="ANZ119" s="1555"/>
      <c r="AOA119" s="1555"/>
      <c r="AOB119" s="1556"/>
      <c r="AOC119" s="1554"/>
      <c r="AOD119" s="1555"/>
      <c r="AOE119" s="1555"/>
      <c r="AOF119" s="1555"/>
      <c r="AOG119" s="1555"/>
      <c r="AOH119" s="1555"/>
      <c r="AOI119" s="1555"/>
      <c r="AOJ119" s="1555"/>
      <c r="AOK119" s="1555"/>
      <c r="AOL119" s="1555"/>
      <c r="AOM119" s="1555"/>
      <c r="AON119" s="1555"/>
      <c r="AOO119" s="1555"/>
      <c r="AOP119" s="1555"/>
      <c r="AOQ119" s="1555"/>
      <c r="AOR119" s="1560"/>
      <c r="AOS119" s="1588"/>
      <c r="AOT119" s="1589"/>
      <c r="AOU119" s="1589"/>
      <c r="AOV119" s="1589"/>
      <c r="AOW119" s="1589"/>
      <c r="AOX119" s="1589"/>
      <c r="AOY119" s="1589"/>
      <c r="AOZ119" s="1589"/>
      <c r="APA119" s="1589"/>
      <c r="APB119" s="1589"/>
      <c r="APC119" s="1589"/>
      <c r="APD119" s="1589"/>
      <c r="APE119" s="1589"/>
      <c r="APF119" s="1589"/>
      <c r="APG119" s="1589"/>
      <c r="APH119" s="1589"/>
      <c r="API119" s="1589"/>
      <c r="APJ119" s="1589"/>
      <c r="APK119" s="1589"/>
      <c r="APL119" s="1589"/>
      <c r="APM119" s="1589"/>
      <c r="APN119" s="1590"/>
      <c r="APO119" s="1554"/>
      <c r="APP119" s="1555"/>
      <c r="APQ119" s="1555"/>
      <c r="APR119" s="1555"/>
      <c r="APS119" s="1555"/>
      <c r="APT119" s="1555"/>
      <c r="APU119" s="1555"/>
      <c r="APV119" s="1555"/>
      <c r="APW119" s="1555"/>
      <c r="APX119" s="1555"/>
      <c r="APY119" s="1555"/>
      <c r="APZ119" s="1555"/>
      <c r="AQA119" s="1555"/>
      <c r="AQB119" s="1555"/>
      <c r="AQC119" s="1555"/>
      <c r="AQD119" s="1556"/>
      <c r="AQE119" s="1554"/>
      <c r="AQF119" s="1555"/>
      <c r="AQG119" s="1555"/>
      <c r="AQH119" s="1555"/>
      <c r="AQI119" s="1555"/>
      <c r="AQJ119" s="1555"/>
      <c r="AQK119" s="1555"/>
      <c r="AQL119" s="1555"/>
      <c r="AQM119" s="1555"/>
      <c r="AQN119" s="1555"/>
      <c r="AQO119" s="1555"/>
      <c r="AQP119" s="1555"/>
      <c r="AQQ119" s="1555"/>
      <c r="AQR119" s="1555"/>
      <c r="AQS119" s="1555"/>
      <c r="AQT119" s="1560"/>
      <c r="AQU119" s="1588"/>
      <c r="AQV119" s="1589"/>
      <c r="AQW119" s="1589"/>
      <c r="AQX119" s="1589"/>
      <c r="AQY119" s="1589"/>
      <c r="AQZ119" s="1589"/>
      <c r="ARA119" s="1589"/>
      <c r="ARB119" s="1589"/>
      <c r="ARC119" s="1589"/>
      <c r="ARD119" s="1589"/>
      <c r="ARE119" s="1589"/>
      <c r="ARF119" s="1589"/>
      <c r="ARG119" s="1589"/>
      <c r="ARH119" s="1589"/>
      <c r="ARI119" s="1589"/>
      <c r="ARJ119" s="1589"/>
      <c r="ARK119" s="1589"/>
      <c r="ARL119" s="1589"/>
      <c r="ARM119" s="1589"/>
      <c r="ARN119" s="1589"/>
      <c r="ARO119" s="1589"/>
      <c r="ARP119" s="1590"/>
      <c r="ARQ119" s="1554"/>
      <c r="ARR119" s="1555"/>
      <c r="ARS119" s="1555"/>
      <c r="ART119" s="1555"/>
      <c r="ARU119" s="1555"/>
      <c r="ARV119" s="1555"/>
      <c r="ARW119" s="1555"/>
      <c r="ARX119" s="1555"/>
      <c r="ARY119" s="1555"/>
      <c r="ARZ119" s="1555"/>
      <c r="ASA119" s="1555"/>
      <c r="ASB119" s="1555"/>
      <c r="ASC119" s="1555"/>
      <c r="ASD119" s="1555"/>
      <c r="ASE119" s="1555"/>
      <c r="ASF119" s="1556"/>
      <c r="ASG119" s="1554"/>
      <c r="ASH119" s="1555"/>
      <c r="ASI119" s="1555"/>
      <c r="ASJ119" s="1555"/>
      <c r="ASK119" s="1555"/>
      <c r="ASL119" s="1555"/>
      <c r="ASM119" s="1555"/>
      <c r="ASN119" s="1555"/>
      <c r="ASO119" s="1555"/>
      <c r="ASP119" s="1555"/>
      <c r="ASQ119" s="1555"/>
      <c r="ASR119" s="1555"/>
      <c r="ASS119" s="1555"/>
      <c r="AST119" s="1555"/>
      <c r="ASU119" s="1555"/>
      <c r="ASV119" s="1560"/>
      <c r="ASW119" s="1588"/>
      <c r="ASX119" s="1589"/>
      <c r="ASY119" s="1589"/>
      <c r="ASZ119" s="1589"/>
      <c r="ATA119" s="1589"/>
      <c r="ATB119" s="1589"/>
      <c r="ATC119" s="1589"/>
      <c r="ATD119" s="1589"/>
      <c r="ATE119" s="1589"/>
      <c r="ATF119" s="1589"/>
      <c r="ATG119" s="1589"/>
      <c r="ATH119" s="1589"/>
      <c r="ATI119" s="1589"/>
      <c r="ATJ119" s="1589"/>
      <c r="ATK119" s="1589"/>
      <c r="ATL119" s="1589"/>
      <c r="ATM119" s="1589"/>
      <c r="ATN119" s="1589"/>
      <c r="ATO119" s="1589"/>
      <c r="ATP119" s="1589"/>
      <c r="ATQ119" s="1589"/>
      <c r="ATR119" s="1590"/>
      <c r="ATS119" s="1554"/>
      <c r="ATT119" s="1555"/>
      <c r="ATU119" s="1555"/>
      <c r="ATV119" s="1555"/>
      <c r="ATW119" s="1555"/>
      <c r="ATX119" s="1555"/>
      <c r="ATY119" s="1555"/>
      <c r="ATZ119" s="1555"/>
      <c r="AUA119" s="1555"/>
      <c r="AUB119" s="1555"/>
      <c r="AUC119" s="1555"/>
      <c r="AUD119" s="1555"/>
      <c r="AUE119" s="1555"/>
      <c r="AUF119" s="1555"/>
      <c r="AUG119" s="1555"/>
      <c r="AUH119" s="1556"/>
      <c r="AUI119" s="1697"/>
      <c r="AUJ119" s="1698"/>
      <c r="AUK119" s="1698"/>
      <c r="AUL119" s="1698"/>
      <c r="AUM119" s="1698"/>
      <c r="AUN119" s="1698"/>
      <c r="AUO119" s="1698"/>
      <c r="AUP119" s="1698"/>
      <c r="AUQ119" s="1698"/>
      <c r="AUR119" s="1698"/>
      <c r="AUS119" s="1698"/>
      <c r="AUT119" s="1698"/>
      <c r="AUU119" s="1698"/>
      <c r="AUV119" s="1698"/>
      <c r="AUW119" s="1698"/>
      <c r="AUX119" s="1698"/>
      <c r="AUY119" s="1698"/>
      <c r="AUZ119" s="1698"/>
      <c r="AVA119" s="1698"/>
      <c r="AVB119" s="1698"/>
      <c r="AVC119" s="1698"/>
      <c r="AVD119" s="1590"/>
      <c r="AVE119" s="1554"/>
      <c r="AVF119" s="1555"/>
      <c r="AVG119" s="1555"/>
      <c r="AVH119" s="1555"/>
      <c r="AVI119" s="1555"/>
      <c r="AVJ119" s="1555"/>
      <c r="AVK119" s="1555"/>
      <c r="AVL119" s="1555"/>
      <c r="AVM119" s="1555"/>
      <c r="AVN119" s="1555"/>
      <c r="AVO119" s="1555"/>
      <c r="AVP119" s="1555"/>
      <c r="AVQ119" s="1555"/>
      <c r="AVR119" s="1555"/>
      <c r="AVS119" s="1555"/>
      <c r="AVT119" s="1556"/>
      <c r="AVU119" s="874"/>
      <c r="AVV119" s="875"/>
      <c r="AVW119" s="872"/>
      <c r="AVX119" s="872"/>
      <c r="AVY119" s="872"/>
      <c r="AVZ119" s="872"/>
      <c r="AWA119" s="872"/>
      <c r="AWB119" s="872"/>
      <c r="AWC119" s="872"/>
      <c r="AWD119" s="872"/>
      <c r="AWE119" s="1688"/>
      <c r="AWF119" s="1688"/>
      <c r="AWG119" s="1688"/>
      <c r="AWH119" s="1688"/>
      <c r="AWI119" s="1688"/>
      <c r="AWJ119" s="1688"/>
      <c r="AWK119" s="1688"/>
      <c r="AWL119" s="1688"/>
      <c r="AWM119" s="1688"/>
      <c r="AWN119" s="1688"/>
      <c r="AWO119" s="1688"/>
      <c r="AWP119" s="1688"/>
      <c r="AWQ119" s="872"/>
      <c r="AWR119" s="872"/>
      <c r="AWS119" s="872"/>
      <c r="AWT119" s="872"/>
      <c r="AWU119" s="872"/>
      <c r="AWV119" s="872"/>
      <c r="AWW119" s="872"/>
      <c r="AWX119" s="872"/>
      <c r="AWY119" s="875"/>
      <c r="AWZ119" s="875"/>
      <c r="AXA119" s="1554"/>
      <c r="AXB119" s="1555"/>
      <c r="AXC119" s="1555"/>
      <c r="AXD119" s="1555"/>
      <c r="AXE119" s="1555"/>
      <c r="AXF119" s="1555"/>
      <c r="AXG119" s="1555"/>
      <c r="AXH119" s="1555"/>
      <c r="AXI119" s="1555"/>
      <c r="AXJ119" s="1555"/>
      <c r="AXK119" s="1555"/>
      <c r="AXL119" s="1555"/>
      <c r="AXM119" s="1555"/>
      <c r="AXN119" s="1555"/>
      <c r="AXO119" s="1555"/>
      <c r="AXP119" s="1560"/>
      <c r="AXQ119" s="1610"/>
      <c r="AXR119" s="1611"/>
      <c r="AXS119" s="1611"/>
      <c r="AXT119" s="1611"/>
      <c r="AXU119" s="1611"/>
      <c r="AXV119" s="1611"/>
      <c r="AXW119" s="1611"/>
      <c r="AXX119" s="1611"/>
      <c r="AXY119" s="1611"/>
      <c r="AXZ119" s="1612"/>
      <c r="AYA119" s="1690"/>
      <c r="AYB119" s="1691"/>
      <c r="AYC119" s="1691"/>
      <c r="AYD119" s="1691"/>
      <c r="AYE119" s="1691"/>
      <c r="AYF119" s="1691"/>
      <c r="AYG119" s="1691"/>
      <c r="AYH119" s="1691"/>
      <c r="AYI119" s="1691"/>
      <c r="AYJ119" s="1692"/>
      <c r="AYK119" s="1610"/>
      <c r="AYL119" s="1611"/>
      <c r="AYM119" s="1611"/>
      <c r="AYN119" s="1611"/>
      <c r="AYO119" s="1611"/>
      <c r="AYP119" s="1611"/>
      <c r="AYQ119" s="1611"/>
      <c r="AYR119" s="1611"/>
      <c r="AYS119" s="1611"/>
      <c r="AYT119" s="1612"/>
      <c r="AYU119" s="1554"/>
      <c r="AYV119" s="1555"/>
      <c r="AYW119" s="1555"/>
      <c r="AYX119" s="1555"/>
      <c r="AYY119" s="1555"/>
      <c r="AYZ119" s="1555"/>
      <c r="AZA119" s="1555"/>
      <c r="AZB119" s="1555"/>
      <c r="AZC119" s="1555"/>
      <c r="AZD119" s="1555"/>
      <c r="AZE119" s="1555"/>
      <c r="AZF119" s="1555"/>
      <c r="AZG119" s="1555"/>
      <c r="AZH119" s="1555"/>
      <c r="AZI119" s="1555"/>
      <c r="AZJ119" s="1560"/>
      <c r="AZK119" s="1588"/>
      <c r="AZL119" s="1589"/>
      <c r="AZM119" s="1589"/>
      <c r="AZN119" s="1589"/>
      <c r="AZO119" s="1589"/>
      <c r="AZP119" s="1589"/>
      <c r="AZQ119" s="1589"/>
      <c r="AZR119" s="1589"/>
      <c r="AZS119" s="1589"/>
      <c r="AZT119" s="1589"/>
      <c r="AZU119" s="1589"/>
      <c r="AZV119" s="1589"/>
      <c r="AZW119" s="1589"/>
      <c r="AZX119" s="1589"/>
      <c r="AZY119" s="1589"/>
      <c r="AZZ119" s="1589"/>
      <c r="BAA119" s="1589"/>
      <c r="BAB119" s="1589"/>
      <c r="BAC119" s="1589"/>
      <c r="BAD119" s="1589"/>
      <c r="BAE119" s="1589"/>
      <c r="BAF119" s="1590"/>
      <c r="BAG119" s="1554"/>
      <c r="BAH119" s="1555"/>
      <c r="BAI119" s="1555"/>
      <c r="BAJ119" s="1555"/>
      <c r="BAK119" s="1555"/>
      <c r="BAL119" s="1555"/>
      <c r="BAM119" s="1555"/>
      <c r="BAN119" s="1555"/>
      <c r="BAO119" s="1555"/>
      <c r="BAP119" s="1555"/>
      <c r="BAQ119" s="1555"/>
      <c r="BAR119" s="1555"/>
      <c r="BAS119" s="1555"/>
      <c r="BAT119" s="1555"/>
      <c r="BAU119" s="1555"/>
      <c r="BAV119" s="1556"/>
      <c r="BAW119" s="1554"/>
      <c r="BAX119" s="1555"/>
      <c r="BAY119" s="1555"/>
      <c r="BAZ119" s="1555"/>
      <c r="BBA119" s="1555"/>
      <c r="BBB119" s="1555"/>
      <c r="BBC119" s="1555"/>
      <c r="BBD119" s="1555"/>
      <c r="BBE119" s="1555"/>
      <c r="BBF119" s="1555"/>
      <c r="BBG119" s="1555"/>
      <c r="BBH119" s="1555"/>
      <c r="BBI119" s="1555"/>
      <c r="BBJ119" s="1555"/>
      <c r="BBK119" s="1555"/>
      <c r="BBL119" s="1560"/>
      <c r="BBM119" s="1588"/>
      <c r="BBN119" s="1589"/>
      <c r="BBO119" s="1589"/>
      <c r="BBP119" s="1589"/>
      <c r="BBQ119" s="1589"/>
      <c r="BBR119" s="1589"/>
      <c r="BBS119" s="1589"/>
      <c r="BBT119" s="1589"/>
      <c r="BBU119" s="1589"/>
      <c r="BBV119" s="1589"/>
      <c r="BBW119" s="1589"/>
      <c r="BBX119" s="1589"/>
      <c r="BBY119" s="1589"/>
      <c r="BBZ119" s="1589"/>
      <c r="BCA119" s="1589"/>
      <c r="BCB119" s="1589"/>
      <c r="BCC119" s="1589"/>
      <c r="BCD119" s="1589"/>
      <c r="BCE119" s="1589"/>
      <c r="BCF119" s="1589"/>
      <c r="BCG119" s="1589"/>
      <c r="BCH119" s="1590"/>
      <c r="BCI119" s="1554"/>
      <c r="BCJ119" s="1555"/>
      <c r="BCK119" s="1555"/>
      <c r="BCL119" s="1555"/>
      <c r="BCM119" s="1555"/>
      <c r="BCN119" s="1555"/>
      <c r="BCO119" s="1555"/>
      <c r="BCP119" s="1555"/>
      <c r="BCQ119" s="1555"/>
      <c r="BCR119" s="1555"/>
      <c r="BCS119" s="1555"/>
      <c r="BCT119" s="1555"/>
      <c r="BCU119" s="1555"/>
      <c r="BCV119" s="1555"/>
      <c r="BCW119" s="1555"/>
      <c r="BCX119" s="1556"/>
      <c r="BCY119" s="1554"/>
      <c r="BCZ119" s="1555"/>
      <c r="BDA119" s="1555"/>
      <c r="BDB119" s="1555"/>
      <c r="BDC119" s="1555"/>
      <c r="BDD119" s="1555"/>
      <c r="BDE119" s="1555"/>
      <c r="BDF119" s="1555"/>
      <c r="BDG119" s="1555"/>
      <c r="BDH119" s="1555"/>
      <c r="BDI119" s="1555"/>
      <c r="BDJ119" s="1555"/>
      <c r="BDK119" s="1555"/>
      <c r="BDL119" s="1555"/>
      <c r="BDM119" s="1555"/>
      <c r="BDN119" s="1560"/>
      <c r="BDO119" s="1588"/>
      <c r="BDP119" s="1589"/>
      <c r="BDQ119" s="1589"/>
      <c r="BDR119" s="1589"/>
      <c r="BDS119" s="1589"/>
      <c r="BDT119" s="1589"/>
      <c r="BDU119" s="1589"/>
      <c r="BDV119" s="1589"/>
      <c r="BDW119" s="1589"/>
      <c r="BDX119" s="1589"/>
      <c r="BDY119" s="1589"/>
      <c r="BDZ119" s="1589"/>
      <c r="BEA119" s="1589"/>
      <c r="BEB119" s="1589"/>
      <c r="BEC119" s="1589"/>
      <c r="BED119" s="1589"/>
      <c r="BEE119" s="1589"/>
      <c r="BEF119" s="1589"/>
      <c r="BEG119" s="1589"/>
      <c r="BEH119" s="1589"/>
      <c r="BEI119" s="1589"/>
      <c r="BEJ119" s="1590"/>
      <c r="BEK119" s="1554"/>
      <c r="BEL119" s="1555"/>
      <c r="BEM119" s="1555"/>
      <c r="BEN119" s="1555"/>
      <c r="BEO119" s="1555"/>
      <c r="BEP119" s="1555"/>
      <c r="BEQ119" s="1555"/>
      <c r="BER119" s="1555"/>
      <c r="BES119" s="1555"/>
      <c r="BET119" s="1555"/>
      <c r="BEU119" s="1555"/>
      <c r="BEV119" s="1555"/>
      <c r="BEW119" s="1555"/>
      <c r="BEX119" s="1555"/>
      <c r="BEY119" s="1555"/>
      <c r="BEZ119" s="1556"/>
      <c r="BFA119" s="1554"/>
      <c r="BFB119" s="1555"/>
      <c r="BFC119" s="1555"/>
      <c r="BFD119" s="1555"/>
      <c r="BFE119" s="1555"/>
      <c r="BFF119" s="1555"/>
      <c r="BFG119" s="1555"/>
      <c r="BFH119" s="1555"/>
      <c r="BFI119" s="1555"/>
      <c r="BFJ119" s="1555"/>
      <c r="BFK119" s="1555"/>
      <c r="BFL119" s="1555"/>
      <c r="BFM119" s="1555"/>
      <c r="BFN119" s="1555"/>
      <c r="BFO119" s="1555"/>
      <c r="BFP119" s="1560"/>
      <c r="BFQ119" s="1588"/>
      <c r="BFR119" s="1589"/>
      <c r="BFS119" s="1589"/>
      <c r="BFT119" s="1589"/>
      <c r="BFU119" s="1589"/>
      <c r="BFV119" s="1589"/>
      <c r="BFW119" s="1589"/>
      <c r="BFX119" s="1589"/>
      <c r="BFY119" s="1589"/>
      <c r="BFZ119" s="1589"/>
      <c r="BGA119" s="1589"/>
      <c r="BGB119" s="1589"/>
      <c r="BGC119" s="1589"/>
      <c r="BGD119" s="1589"/>
      <c r="BGE119" s="1589"/>
      <c r="BGF119" s="1589"/>
      <c r="BGG119" s="1589"/>
      <c r="BGH119" s="1589"/>
      <c r="BGI119" s="1589"/>
      <c r="BGJ119" s="1589"/>
      <c r="BGK119" s="1589"/>
      <c r="BGL119" s="1590"/>
      <c r="BGM119" s="1554"/>
      <c r="BGN119" s="1555"/>
      <c r="BGO119" s="1555"/>
      <c r="BGP119" s="1555"/>
      <c r="BGQ119" s="1555"/>
      <c r="BGR119" s="1555"/>
      <c r="BGS119" s="1555"/>
      <c r="BGT119" s="1555"/>
      <c r="BGU119" s="1555"/>
      <c r="BGV119" s="1555"/>
      <c r="BGW119" s="1555"/>
      <c r="BGX119" s="1555"/>
      <c r="BGY119" s="1555"/>
      <c r="BGZ119" s="1555"/>
      <c r="BHA119" s="1555"/>
      <c r="BHB119" s="1556"/>
      <c r="BHC119" s="1554"/>
      <c r="BHD119" s="1555"/>
      <c r="BHE119" s="1555"/>
      <c r="BHF119" s="1555"/>
      <c r="BHG119" s="1555"/>
      <c r="BHH119" s="1555"/>
      <c r="BHI119" s="1555"/>
      <c r="BHJ119" s="1555"/>
      <c r="BHK119" s="1555"/>
      <c r="BHL119" s="1555"/>
      <c r="BHM119" s="1555"/>
      <c r="BHN119" s="1555"/>
      <c r="BHO119" s="1555"/>
      <c r="BHP119" s="1555"/>
      <c r="BHQ119" s="1555"/>
      <c r="BHR119" s="1560"/>
      <c r="BHS119" s="1588"/>
      <c r="BHT119" s="1589"/>
      <c r="BHU119" s="1589"/>
      <c r="BHV119" s="1589"/>
      <c r="BHW119" s="1589"/>
      <c r="BHX119" s="1589"/>
      <c r="BHY119" s="1589"/>
      <c r="BHZ119" s="1589"/>
      <c r="BIA119" s="1589"/>
      <c r="BIB119" s="1589"/>
      <c r="BIC119" s="1589"/>
      <c r="BID119" s="1589"/>
      <c r="BIE119" s="1589"/>
      <c r="BIF119" s="1589"/>
      <c r="BIG119" s="1589"/>
      <c r="BIH119" s="1589"/>
      <c r="BII119" s="1589"/>
      <c r="BIJ119" s="1589"/>
      <c r="BIK119" s="1589"/>
      <c r="BIL119" s="1589"/>
      <c r="BIM119" s="1589"/>
      <c r="BIN119" s="1590"/>
      <c r="BIO119" s="1554"/>
      <c r="BIP119" s="1555"/>
      <c r="BIQ119" s="1555"/>
      <c r="BIR119" s="1555"/>
      <c r="BIS119" s="1555"/>
      <c r="BIT119" s="1555"/>
      <c r="BIU119" s="1555"/>
      <c r="BIV119" s="1555"/>
      <c r="BIW119" s="1555"/>
      <c r="BIX119" s="1555"/>
      <c r="BIY119" s="1555"/>
      <c r="BIZ119" s="1555"/>
      <c r="BJA119" s="1555"/>
      <c r="BJB119" s="1555"/>
      <c r="BJC119" s="1555"/>
      <c r="BJD119" s="1556"/>
      <c r="BJE119" s="1554"/>
      <c r="BJF119" s="1555"/>
      <c r="BJG119" s="1555"/>
      <c r="BJH119" s="1555"/>
      <c r="BJI119" s="1555"/>
      <c r="BJJ119" s="1555"/>
      <c r="BJK119" s="1555"/>
      <c r="BJL119" s="1555"/>
      <c r="BJM119" s="1555"/>
      <c r="BJN119" s="1555"/>
      <c r="BJO119" s="1555"/>
      <c r="BJP119" s="1555"/>
      <c r="BJQ119" s="1555"/>
      <c r="BJR119" s="1555"/>
      <c r="BJS119" s="1555"/>
      <c r="BJT119" s="1560"/>
      <c r="BJU119" s="1588"/>
      <c r="BJV119" s="1589"/>
      <c r="BJW119" s="1589"/>
      <c r="BJX119" s="1589"/>
      <c r="BJY119" s="1589"/>
      <c r="BJZ119" s="1589"/>
      <c r="BKA119" s="1589"/>
      <c r="BKB119" s="1589"/>
      <c r="BKC119" s="1589"/>
      <c r="BKD119" s="1589"/>
      <c r="BKE119" s="1589"/>
      <c r="BKF119" s="1589"/>
      <c r="BKG119" s="1589"/>
      <c r="BKH119" s="1589"/>
      <c r="BKI119" s="1589"/>
      <c r="BKJ119" s="1589"/>
      <c r="BKK119" s="1589"/>
      <c r="BKL119" s="1589"/>
      <c r="BKM119" s="1589"/>
      <c r="BKN119" s="1589"/>
      <c r="BKO119" s="1589"/>
      <c r="BKP119" s="1590"/>
      <c r="BKQ119" s="1554"/>
      <c r="BKR119" s="1555"/>
      <c r="BKS119" s="1555"/>
      <c r="BKT119" s="1555"/>
      <c r="BKU119" s="1555"/>
      <c r="BKV119" s="1555"/>
      <c r="BKW119" s="1555"/>
      <c r="BKX119" s="1555"/>
      <c r="BKY119" s="1555"/>
      <c r="BKZ119" s="1555"/>
      <c r="BLA119" s="1555"/>
      <c r="BLB119" s="1555"/>
      <c r="BLC119" s="1555"/>
      <c r="BLD119" s="1555"/>
      <c r="BLE119" s="1555"/>
      <c r="BLF119" s="1556"/>
      <c r="BLG119" s="1554"/>
      <c r="BLH119" s="1555"/>
      <c r="BLI119" s="1555"/>
      <c r="BLJ119" s="1555"/>
      <c r="BLK119" s="1555"/>
      <c r="BLL119" s="1555"/>
      <c r="BLM119" s="1555"/>
      <c r="BLN119" s="1555"/>
      <c r="BLO119" s="1555"/>
      <c r="BLP119" s="1555"/>
      <c r="BLQ119" s="1555"/>
      <c r="BLR119" s="1555"/>
      <c r="BLS119" s="1555"/>
      <c r="BLT119" s="1555"/>
      <c r="BLU119" s="1555"/>
      <c r="BLV119" s="1560"/>
      <c r="BLW119" s="1588"/>
      <c r="BLX119" s="1589"/>
      <c r="BLY119" s="1589"/>
      <c r="BLZ119" s="1589"/>
      <c r="BMA119" s="1589"/>
      <c r="BMB119" s="1589"/>
      <c r="BMC119" s="1589"/>
      <c r="BMD119" s="1589"/>
      <c r="BME119" s="1589"/>
      <c r="BMF119" s="1589"/>
      <c r="BMG119" s="1589"/>
      <c r="BMH119" s="1589"/>
      <c r="BMI119" s="1589"/>
      <c r="BMJ119" s="1589"/>
      <c r="BMK119" s="1589"/>
      <c r="BML119" s="1589"/>
      <c r="BMM119" s="1589"/>
      <c r="BMN119" s="1589"/>
      <c r="BMO119" s="1589"/>
      <c r="BMP119" s="1589"/>
      <c r="BMQ119" s="1589"/>
      <c r="BMR119" s="1590"/>
      <c r="BMS119" s="1554"/>
      <c r="BMT119" s="1555"/>
      <c r="BMU119" s="1555"/>
      <c r="BMV119" s="1555"/>
      <c r="BMW119" s="1555"/>
      <c r="BMX119" s="1555"/>
      <c r="BMY119" s="1555"/>
      <c r="BMZ119" s="1555"/>
      <c r="BNA119" s="1555"/>
      <c r="BNB119" s="1555"/>
      <c r="BNC119" s="1555"/>
      <c r="BND119" s="1555"/>
      <c r="BNE119" s="1555"/>
      <c r="BNF119" s="1555"/>
      <c r="BNG119" s="1555"/>
      <c r="BNH119" s="1556"/>
      <c r="BNI119" s="1554"/>
      <c r="BNJ119" s="1555"/>
      <c r="BNK119" s="1555"/>
      <c r="BNL119" s="1555"/>
      <c r="BNM119" s="1555"/>
      <c r="BNN119" s="1555"/>
      <c r="BNO119" s="1555"/>
      <c r="BNP119" s="1555"/>
      <c r="BNQ119" s="1555"/>
      <c r="BNR119" s="1555"/>
      <c r="BNS119" s="1555"/>
      <c r="BNT119" s="1555"/>
      <c r="BNU119" s="1555"/>
      <c r="BNV119" s="1555"/>
      <c r="BNW119" s="1555"/>
      <c r="BNX119" s="1560"/>
      <c r="BNY119" s="1588"/>
      <c r="BNZ119" s="1589"/>
      <c r="BOA119" s="1589"/>
      <c r="BOB119" s="1589"/>
      <c r="BOC119" s="1589"/>
      <c r="BOD119" s="1589"/>
      <c r="BOE119" s="1589"/>
      <c r="BOF119" s="1589"/>
      <c r="BOG119" s="1589"/>
      <c r="BOH119" s="1589"/>
      <c r="BOI119" s="1589"/>
      <c r="BOJ119" s="1589"/>
      <c r="BOK119" s="1589"/>
      <c r="BOL119" s="1589"/>
      <c r="BOM119" s="1589"/>
      <c r="BON119" s="1589"/>
      <c r="BOO119" s="1589"/>
      <c r="BOP119" s="1589"/>
      <c r="BOQ119" s="1589"/>
      <c r="BOR119" s="1589"/>
      <c r="BOS119" s="1589"/>
      <c r="BOT119" s="1590"/>
      <c r="BOU119" s="1554"/>
      <c r="BOV119" s="1555"/>
      <c r="BOW119" s="1555"/>
      <c r="BOX119" s="1555"/>
      <c r="BOY119" s="1555"/>
      <c r="BOZ119" s="1555"/>
      <c r="BPA119" s="1555"/>
      <c r="BPB119" s="1555"/>
      <c r="BPC119" s="1555"/>
      <c r="BPD119" s="1555"/>
      <c r="BPE119" s="1555"/>
      <c r="BPF119" s="1555"/>
      <c r="BPG119" s="1555"/>
      <c r="BPH119" s="1555"/>
      <c r="BPI119" s="1555"/>
      <c r="BPJ119" s="1556"/>
      <c r="BPK119" s="1554"/>
      <c r="BPL119" s="1555"/>
      <c r="BPM119" s="1555"/>
      <c r="BPN119" s="1555"/>
      <c r="BPO119" s="1555"/>
      <c r="BPP119" s="1555"/>
      <c r="BPQ119" s="1555"/>
      <c r="BPR119" s="1555"/>
      <c r="BPS119" s="1555"/>
      <c r="BPT119" s="1555"/>
      <c r="BPU119" s="1555"/>
      <c r="BPV119" s="1555"/>
      <c r="BPW119" s="1555"/>
      <c r="BPX119" s="1555"/>
      <c r="BPY119" s="1555"/>
      <c r="BPZ119" s="1560"/>
      <c r="BQA119" s="1588"/>
      <c r="BQB119" s="1589"/>
      <c r="BQC119" s="1589"/>
      <c r="BQD119" s="1589"/>
      <c r="BQE119" s="1589"/>
      <c r="BQF119" s="1589"/>
      <c r="BQG119" s="1589"/>
      <c r="BQH119" s="1589"/>
      <c r="BQI119" s="1589"/>
      <c r="BQJ119" s="1589"/>
      <c r="BQK119" s="1589"/>
      <c r="BQL119" s="1589"/>
      <c r="BQM119" s="1589"/>
      <c r="BQN119" s="1589"/>
      <c r="BQO119" s="1589"/>
      <c r="BQP119" s="1589"/>
      <c r="BQQ119" s="1589"/>
      <c r="BQR119" s="1589"/>
      <c r="BQS119" s="1589"/>
      <c r="BQT119" s="1589"/>
      <c r="BQU119" s="1589"/>
      <c r="BQV119" s="1590"/>
      <c r="BQW119" s="1554"/>
      <c r="BQX119" s="1555"/>
      <c r="BQY119" s="1555"/>
      <c r="BQZ119" s="1555"/>
      <c r="BRA119" s="1555"/>
      <c r="BRB119" s="1555"/>
      <c r="BRC119" s="1555"/>
      <c r="BRD119" s="1555"/>
      <c r="BRE119" s="1555"/>
      <c r="BRF119" s="1555"/>
      <c r="BRG119" s="1555"/>
      <c r="BRH119" s="1555"/>
      <c r="BRI119" s="1555"/>
      <c r="BRJ119" s="1555"/>
      <c r="BRK119" s="1555"/>
      <c r="BRL119" s="1556"/>
      <c r="BRM119" s="1554"/>
      <c r="BRN119" s="1555"/>
      <c r="BRO119" s="1555"/>
      <c r="BRP119" s="1555"/>
      <c r="BRQ119" s="1555"/>
      <c r="BRR119" s="1555"/>
      <c r="BRS119" s="1555"/>
      <c r="BRT119" s="1555"/>
      <c r="BRU119" s="1555"/>
      <c r="BRV119" s="1555"/>
      <c r="BRW119" s="1555"/>
      <c r="BRX119" s="1555"/>
      <c r="BRY119" s="1555"/>
      <c r="BRZ119" s="1555"/>
      <c r="BSA119" s="1555"/>
      <c r="BSB119" s="1560"/>
      <c r="BSC119" s="1588"/>
      <c r="BSD119" s="1589"/>
      <c r="BSE119" s="1589"/>
      <c r="BSF119" s="1589"/>
      <c r="BSG119" s="1589"/>
      <c r="BSH119" s="1589"/>
      <c r="BSI119" s="1589"/>
      <c r="BSJ119" s="1589"/>
      <c r="BSK119" s="1589"/>
      <c r="BSL119" s="1589"/>
      <c r="BSM119" s="1589"/>
      <c r="BSN119" s="1589"/>
      <c r="BSO119" s="1589"/>
      <c r="BSP119" s="1589"/>
      <c r="BSQ119" s="1589"/>
      <c r="BSR119" s="1589"/>
      <c r="BSS119" s="1589"/>
      <c r="BST119" s="1589"/>
      <c r="BSU119" s="1589"/>
      <c r="BSV119" s="1589"/>
      <c r="BSW119" s="1589"/>
      <c r="BSX119" s="1590"/>
      <c r="BSY119" s="1554"/>
      <c r="BSZ119" s="1555"/>
      <c r="BTA119" s="1555"/>
      <c r="BTB119" s="1555"/>
      <c r="BTC119" s="1555"/>
      <c r="BTD119" s="1555"/>
      <c r="BTE119" s="1555"/>
      <c r="BTF119" s="1555"/>
      <c r="BTG119" s="1555"/>
      <c r="BTH119" s="1555"/>
      <c r="BTI119" s="1555"/>
      <c r="BTJ119" s="1555"/>
      <c r="BTK119" s="1555"/>
      <c r="BTL119" s="1555"/>
      <c r="BTM119" s="1555"/>
      <c r="BTN119" s="1556"/>
      <c r="BTO119" s="1554"/>
      <c r="BTP119" s="1555"/>
      <c r="BTQ119" s="1555"/>
      <c r="BTR119" s="1555"/>
      <c r="BTS119" s="1555"/>
      <c r="BTT119" s="1555"/>
      <c r="BTU119" s="1555"/>
      <c r="BTV119" s="1555"/>
      <c r="BTW119" s="1555"/>
      <c r="BTX119" s="1555"/>
      <c r="BTY119" s="1555"/>
      <c r="BTZ119" s="1555"/>
      <c r="BUA119" s="1555"/>
      <c r="BUB119" s="1555"/>
      <c r="BUC119" s="1555"/>
      <c r="BUD119" s="1560"/>
      <c r="BUE119" s="1588"/>
      <c r="BUF119" s="1589"/>
      <c r="BUG119" s="1589"/>
      <c r="BUH119" s="1589"/>
      <c r="BUI119" s="1589"/>
      <c r="BUJ119" s="1589"/>
      <c r="BUK119" s="1589"/>
      <c r="BUL119" s="1589"/>
      <c r="BUM119" s="1589"/>
      <c r="BUN119" s="1589"/>
      <c r="BUO119" s="1589"/>
      <c r="BUP119" s="1589"/>
      <c r="BUQ119" s="1589"/>
      <c r="BUR119" s="1589"/>
      <c r="BUS119" s="1589"/>
      <c r="BUT119" s="1589"/>
      <c r="BUU119" s="1589"/>
      <c r="BUV119" s="1589"/>
      <c r="BUW119" s="1589"/>
      <c r="BUX119" s="1589"/>
      <c r="BUY119" s="1589"/>
      <c r="BUZ119" s="1590"/>
      <c r="BVA119" s="1554"/>
      <c r="BVB119" s="1555"/>
      <c r="BVC119" s="1555"/>
      <c r="BVD119" s="1555"/>
      <c r="BVE119" s="1555"/>
      <c r="BVF119" s="1555"/>
      <c r="BVG119" s="1555"/>
      <c r="BVH119" s="1555"/>
      <c r="BVI119" s="1555"/>
      <c r="BVJ119" s="1555"/>
      <c r="BVK119" s="1555"/>
      <c r="BVL119" s="1555"/>
      <c r="BVM119" s="1555"/>
      <c r="BVN119" s="1555"/>
      <c r="BVO119" s="1555"/>
      <c r="BVP119" s="1556"/>
      <c r="BVQ119" s="1554"/>
      <c r="BVR119" s="1555"/>
      <c r="BVS119" s="1555"/>
      <c r="BVT119" s="1555"/>
      <c r="BVU119" s="1555"/>
      <c r="BVV119" s="1555"/>
      <c r="BVW119" s="1555"/>
      <c r="BVX119" s="1555"/>
      <c r="BVY119" s="1555"/>
      <c r="BVZ119" s="1555"/>
      <c r="BWA119" s="1555"/>
      <c r="BWB119" s="1555"/>
      <c r="BWC119" s="1555"/>
      <c r="BWD119" s="1555"/>
      <c r="BWE119" s="1555"/>
      <c r="BWF119" s="1560"/>
      <c r="BWG119" s="1588"/>
      <c r="BWH119" s="1589"/>
      <c r="BWI119" s="1589"/>
      <c r="BWJ119" s="1589"/>
      <c r="BWK119" s="1589"/>
      <c r="BWL119" s="1589"/>
      <c r="BWM119" s="1589"/>
      <c r="BWN119" s="1589"/>
      <c r="BWO119" s="1589"/>
      <c r="BWP119" s="1589"/>
      <c r="BWQ119" s="1589"/>
      <c r="BWR119" s="1589"/>
      <c r="BWS119" s="1589"/>
      <c r="BWT119" s="1589"/>
      <c r="BWU119" s="1589"/>
      <c r="BWV119" s="1589"/>
      <c r="BWW119" s="1589"/>
      <c r="BWX119" s="1589"/>
      <c r="BWY119" s="1589"/>
      <c r="BWZ119" s="1589"/>
      <c r="BXA119" s="1589"/>
      <c r="BXB119" s="1590"/>
      <c r="BXC119" s="1554"/>
      <c r="BXD119" s="1555"/>
      <c r="BXE119" s="1555"/>
      <c r="BXF119" s="1555"/>
      <c r="BXG119" s="1555"/>
      <c r="BXH119" s="1555"/>
      <c r="BXI119" s="1555"/>
      <c r="BXJ119" s="1555"/>
      <c r="BXK119" s="1555"/>
      <c r="BXL119" s="1555"/>
      <c r="BXM119" s="1555"/>
      <c r="BXN119" s="1555"/>
      <c r="BXO119" s="1555"/>
      <c r="BXP119" s="1555"/>
      <c r="BXQ119" s="1555"/>
      <c r="BXR119" s="1556"/>
      <c r="BXS119" s="1554"/>
      <c r="BXT119" s="1555"/>
      <c r="BXU119" s="1555"/>
      <c r="BXV119" s="1555"/>
      <c r="BXW119" s="1555"/>
      <c r="BXX119" s="1555"/>
      <c r="BXY119" s="1555"/>
      <c r="BXZ119" s="1555"/>
      <c r="BYA119" s="1555"/>
      <c r="BYB119" s="1555"/>
      <c r="BYC119" s="1555"/>
      <c r="BYD119" s="1555"/>
      <c r="BYE119" s="1555"/>
      <c r="BYF119" s="1555"/>
      <c r="BYG119" s="1555"/>
      <c r="BYH119" s="1560"/>
      <c r="BYI119" s="1588"/>
      <c r="BYJ119" s="1589"/>
      <c r="BYK119" s="1589"/>
      <c r="BYL119" s="1589"/>
      <c r="BYM119" s="1589"/>
      <c r="BYN119" s="1589"/>
      <c r="BYO119" s="1589"/>
      <c r="BYP119" s="1589"/>
      <c r="BYQ119" s="1589"/>
      <c r="BYR119" s="1589"/>
      <c r="BYS119" s="1589"/>
      <c r="BYT119" s="1589"/>
      <c r="BYU119" s="1589"/>
      <c r="BYV119" s="1589"/>
      <c r="BYW119" s="1589"/>
      <c r="BYX119" s="1589"/>
      <c r="BYY119" s="1589"/>
      <c r="BYZ119" s="1589"/>
      <c r="BZA119" s="1589"/>
      <c r="BZB119" s="1589"/>
      <c r="BZC119" s="1589"/>
      <c r="BZD119" s="1590"/>
      <c r="BZE119" s="1554"/>
      <c r="BZF119" s="1555"/>
      <c r="BZG119" s="1555"/>
      <c r="BZH119" s="1555"/>
      <c r="BZI119" s="1555"/>
      <c r="BZJ119" s="1555"/>
      <c r="BZK119" s="1555"/>
      <c r="BZL119" s="1555"/>
      <c r="BZM119" s="1555"/>
      <c r="BZN119" s="1555"/>
      <c r="BZO119" s="1555"/>
      <c r="BZP119" s="1555"/>
      <c r="BZQ119" s="1555"/>
      <c r="BZR119" s="1555"/>
      <c r="BZS119" s="1555"/>
      <c r="BZT119" s="1556"/>
      <c r="BZU119" s="1554"/>
      <c r="BZV119" s="1555"/>
      <c r="BZW119" s="1555"/>
      <c r="BZX119" s="1555"/>
      <c r="BZY119" s="1555"/>
      <c r="BZZ119" s="1555"/>
      <c r="CAA119" s="1555"/>
      <c r="CAB119" s="1555"/>
      <c r="CAC119" s="1555"/>
      <c r="CAD119" s="1555"/>
      <c r="CAE119" s="1555"/>
      <c r="CAF119" s="1555"/>
      <c r="CAG119" s="1555"/>
      <c r="CAH119" s="1555"/>
      <c r="CAI119" s="1555"/>
      <c r="CAJ119" s="1560"/>
      <c r="CAK119" s="1588"/>
      <c r="CAL119" s="1589"/>
      <c r="CAM119" s="1589"/>
      <c r="CAN119" s="1589"/>
      <c r="CAO119" s="1589"/>
      <c r="CAP119" s="1589"/>
      <c r="CAQ119" s="1589"/>
      <c r="CAR119" s="1589"/>
      <c r="CAS119" s="1589"/>
      <c r="CAT119" s="1589"/>
      <c r="CAU119" s="1589"/>
      <c r="CAV119" s="1589"/>
      <c r="CAW119" s="1589"/>
      <c r="CAX119" s="1589"/>
      <c r="CAY119" s="1589"/>
      <c r="CAZ119" s="1589"/>
      <c r="CBA119" s="1589"/>
      <c r="CBB119" s="1589"/>
      <c r="CBC119" s="1589"/>
      <c r="CBD119" s="1589"/>
      <c r="CBE119" s="1589"/>
      <c r="CBF119" s="1590"/>
      <c r="CBG119" s="1554"/>
      <c r="CBH119" s="1555"/>
      <c r="CBI119" s="1555"/>
      <c r="CBJ119" s="1555"/>
      <c r="CBK119" s="1555"/>
      <c r="CBL119" s="1555"/>
      <c r="CBM119" s="1555"/>
      <c r="CBN119" s="1555"/>
      <c r="CBO119" s="1555"/>
      <c r="CBP119" s="1555"/>
      <c r="CBQ119" s="1555"/>
      <c r="CBR119" s="1555"/>
      <c r="CBS119" s="1555"/>
      <c r="CBT119" s="1555"/>
      <c r="CBU119" s="1555"/>
      <c r="CBV119" s="1556"/>
      <c r="CBW119" s="1554"/>
      <c r="CBX119" s="1555"/>
      <c r="CBY119" s="1555"/>
      <c r="CBZ119" s="1555"/>
      <c r="CCA119" s="1555"/>
      <c r="CCB119" s="1555"/>
      <c r="CCC119" s="1555"/>
      <c r="CCD119" s="1555"/>
      <c r="CCE119" s="1555"/>
      <c r="CCF119" s="1555"/>
      <c r="CCG119" s="1555"/>
      <c r="CCH119" s="1555"/>
      <c r="CCI119" s="1555"/>
      <c r="CCJ119" s="1555"/>
      <c r="CCK119" s="1555"/>
      <c r="CCL119" s="1560"/>
      <c r="CCM119" s="1588"/>
      <c r="CCN119" s="1589"/>
      <c r="CCO119" s="1589"/>
      <c r="CCP119" s="1589"/>
      <c r="CCQ119" s="1589"/>
      <c r="CCR119" s="1589"/>
      <c r="CCS119" s="1589"/>
      <c r="CCT119" s="1589"/>
      <c r="CCU119" s="1589"/>
      <c r="CCV119" s="1589"/>
      <c r="CCW119" s="1589"/>
      <c r="CCX119" s="1589"/>
      <c r="CCY119" s="1589"/>
      <c r="CCZ119" s="1589"/>
      <c r="CDA119" s="1589"/>
      <c r="CDB119" s="1589"/>
      <c r="CDC119" s="1589"/>
      <c r="CDD119" s="1589"/>
      <c r="CDE119" s="1589"/>
      <c r="CDF119" s="1589"/>
      <c r="CDG119" s="1589"/>
      <c r="CDH119" s="1590"/>
      <c r="CDI119" s="1554"/>
      <c r="CDJ119" s="1555"/>
      <c r="CDK119" s="1555"/>
      <c r="CDL119" s="1555"/>
      <c r="CDM119" s="1555"/>
      <c r="CDN119" s="1555"/>
      <c r="CDO119" s="1555"/>
      <c r="CDP119" s="1555"/>
      <c r="CDQ119" s="1555"/>
      <c r="CDR119" s="1555"/>
      <c r="CDS119" s="1555"/>
      <c r="CDT119" s="1555"/>
      <c r="CDU119" s="1555"/>
      <c r="CDV119" s="1555"/>
      <c r="CDW119" s="1555"/>
      <c r="CDX119" s="1556"/>
      <c r="CDY119" s="1554"/>
      <c r="CDZ119" s="1555"/>
      <c r="CEA119" s="1555"/>
      <c r="CEB119" s="1555"/>
      <c r="CEC119" s="1555"/>
      <c r="CED119" s="1555"/>
      <c r="CEE119" s="1555"/>
      <c r="CEF119" s="1555"/>
      <c r="CEG119" s="1555"/>
      <c r="CEH119" s="1555"/>
      <c r="CEI119" s="1555"/>
      <c r="CEJ119" s="1555"/>
      <c r="CEK119" s="1555"/>
      <c r="CEL119" s="1555"/>
      <c r="CEM119" s="1555"/>
      <c r="CEN119" s="1560"/>
      <c r="CEO119" s="1588"/>
      <c r="CEP119" s="1589"/>
      <c r="CEQ119" s="1589"/>
      <c r="CER119" s="1589"/>
      <c r="CES119" s="1589"/>
      <c r="CET119" s="1589"/>
      <c r="CEU119" s="1589"/>
      <c r="CEV119" s="1589"/>
      <c r="CEW119" s="1589"/>
      <c r="CEX119" s="1589"/>
      <c r="CEY119" s="1589"/>
      <c r="CEZ119" s="1589"/>
      <c r="CFA119" s="1589"/>
      <c r="CFB119" s="1589"/>
      <c r="CFC119" s="1589"/>
      <c r="CFD119" s="1589"/>
      <c r="CFE119" s="1589"/>
      <c r="CFF119" s="1589"/>
      <c r="CFG119" s="1589"/>
      <c r="CFH119" s="1589"/>
      <c r="CFI119" s="1589"/>
      <c r="CFJ119" s="1590"/>
      <c r="CFK119" s="1554"/>
      <c r="CFL119" s="1555"/>
      <c r="CFM119" s="1555"/>
      <c r="CFN119" s="1555"/>
      <c r="CFO119" s="1555"/>
      <c r="CFP119" s="1555"/>
      <c r="CFQ119" s="1555"/>
      <c r="CFR119" s="1555"/>
      <c r="CFS119" s="1555"/>
      <c r="CFT119" s="1555"/>
      <c r="CFU119" s="1555"/>
      <c r="CFV119" s="1555"/>
      <c r="CFW119" s="1555"/>
      <c r="CFX119" s="1555"/>
      <c r="CFY119" s="1555"/>
      <c r="CFZ119" s="1556"/>
      <c r="CGA119" s="1554"/>
      <c r="CGB119" s="1555"/>
      <c r="CGC119" s="1555"/>
      <c r="CGD119" s="1555"/>
      <c r="CGE119" s="1555"/>
      <c r="CGF119" s="1555"/>
      <c r="CGG119" s="1555"/>
      <c r="CGH119" s="1555"/>
      <c r="CGI119" s="1555"/>
      <c r="CGJ119" s="1555"/>
      <c r="CGK119" s="1555"/>
      <c r="CGL119" s="1555"/>
      <c r="CGM119" s="1555"/>
      <c r="CGN119" s="1555"/>
      <c r="CGO119" s="1555"/>
      <c r="CGP119" s="1560"/>
      <c r="CGQ119" s="1588"/>
      <c r="CGR119" s="1589"/>
      <c r="CGS119" s="1589"/>
      <c r="CGT119" s="1589"/>
      <c r="CGU119" s="1589"/>
      <c r="CGV119" s="1589"/>
      <c r="CGW119" s="1589"/>
      <c r="CGX119" s="1589"/>
      <c r="CGY119" s="1589"/>
      <c r="CGZ119" s="1589"/>
      <c r="CHA119" s="1589"/>
      <c r="CHB119" s="1589"/>
      <c r="CHC119" s="1589"/>
      <c r="CHD119" s="1589"/>
      <c r="CHE119" s="1589"/>
      <c r="CHF119" s="1589"/>
      <c r="CHG119" s="1589"/>
      <c r="CHH119" s="1589"/>
      <c r="CHI119" s="1589"/>
      <c r="CHJ119" s="1589"/>
      <c r="CHK119" s="1589"/>
      <c r="CHL119" s="1590"/>
      <c r="CHM119" s="1554"/>
      <c r="CHN119" s="1555"/>
      <c r="CHO119" s="1555"/>
      <c r="CHP119" s="1555"/>
      <c r="CHQ119" s="1555"/>
      <c r="CHR119" s="1555"/>
      <c r="CHS119" s="1555"/>
      <c r="CHT119" s="1555"/>
      <c r="CHU119" s="1555"/>
      <c r="CHV119" s="1555"/>
      <c r="CHW119" s="1555"/>
      <c r="CHX119" s="1555"/>
      <c r="CHY119" s="1555"/>
      <c r="CHZ119" s="1555"/>
      <c r="CIA119" s="1555"/>
      <c r="CIB119" s="1556"/>
      <c r="CIC119" s="1554"/>
      <c r="CID119" s="1555"/>
      <c r="CIE119" s="1555"/>
      <c r="CIF119" s="1555"/>
      <c r="CIG119" s="1555"/>
      <c r="CIH119" s="1555"/>
      <c r="CII119" s="1555"/>
      <c r="CIJ119" s="1555"/>
      <c r="CIK119" s="1555"/>
      <c r="CIL119" s="1555"/>
      <c r="CIM119" s="1555"/>
      <c r="CIN119" s="1555"/>
      <c r="CIO119" s="1555"/>
      <c r="CIP119" s="1555"/>
      <c r="CIQ119" s="1555"/>
      <c r="CIR119" s="1560"/>
      <c r="CIS119" s="1588"/>
      <c r="CIT119" s="1589"/>
      <c r="CIU119" s="1589"/>
      <c r="CIV119" s="1589"/>
      <c r="CIW119" s="1589"/>
      <c r="CIX119" s="1589"/>
      <c r="CIY119" s="1589"/>
      <c r="CIZ119" s="1589"/>
      <c r="CJA119" s="1589"/>
      <c r="CJB119" s="1589"/>
      <c r="CJC119" s="1589"/>
      <c r="CJD119" s="1589"/>
      <c r="CJE119" s="1589"/>
      <c r="CJF119" s="1589"/>
      <c r="CJG119" s="1589"/>
      <c r="CJH119" s="1589"/>
      <c r="CJI119" s="1589"/>
      <c r="CJJ119" s="1589"/>
      <c r="CJK119" s="1589"/>
      <c r="CJL119" s="1589"/>
      <c r="CJM119" s="1589"/>
      <c r="CJN119" s="1590"/>
      <c r="CJO119" s="1554"/>
      <c r="CJP119" s="1555"/>
      <c r="CJQ119" s="1555"/>
      <c r="CJR119" s="1555"/>
      <c r="CJS119" s="1555"/>
      <c r="CJT119" s="1555"/>
      <c r="CJU119" s="1555"/>
      <c r="CJV119" s="1555"/>
      <c r="CJW119" s="1555"/>
      <c r="CJX119" s="1555"/>
      <c r="CJY119" s="1555"/>
      <c r="CJZ119" s="1555"/>
      <c r="CKA119" s="1555"/>
      <c r="CKB119" s="1555"/>
      <c r="CKC119" s="1555"/>
      <c r="CKD119" s="1556"/>
      <c r="CKE119" s="1554"/>
      <c r="CKF119" s="1555"/>
      <c r="CKG119" s="1555"/>
      <c r="CKH119" s="1555"/>
      <c r="CKI119" s="1555"/>
      <c r="CKJ119" s="1555"/>
      <c r="CKK119" s="1555"/>
      <c r="CKL119" s="1555"/>
      <c r="CKM119" s="1555"/>
      <c r="CKN119" s="1555"/>
      <c r="CKO119" s="1555"/>
      <c r="CKP119" s="1555"/>
      <c r="CKQ119" s="1555"/>
      <c r="CKR119" s="1555"/>
      <c r="CKS119" s="1555"/>
      <c r="CKT119" s="1560"/>
      <c r="CKU119" s="1588"/>
      <c r="CKV119" s="1589"/>
      <c r="CKW119" s="1589"/>
      <c r="CKX119" s="1589"/>
      <c r="CKY119" s="1589"/>
      <c r="CKZ119" s="1589"/>
      <c r="CLA119" s="1589"/>
      <c r="CLB119" s="1589"/>
      <c r="CLC119" s="1589"/>
      <c r="CLD119" s="1589"/>
      <c r="CLE119" s="1589"/>
      <c r="CLF119" s="1589"/>
      <c r="CLG119" s="1589"/>
      <c r="CLH119" s="1589"/>
      <c r="CLI119" s="1589"/>
      <c r="CLJ119" s="1589"/>
      <c r="CLK119" s="1589"/>
      <c r="CLL119" s="1589"/>
      <c r="CLM119" s="1589"/>
      <c r="CLN119" s="1589"/>
      <c r="CLO119" s="1589"/>
      <c r="CLP119" s="1590"/>
      <c r="CLQ119" s="1554"/>
      <c r="CLR119" s="1555"/>
      <c r="CLS119" s="1555"/>
      <c r="CLT119" s="1555"/>
      <c r="CLU119" s="1555"/>
      <c r="CLV119" s="1555"/>
      <c r="CLW119" s="1555"/>
      <c r="CLX119" s="1555"/>
      <c r="CLY119" s="1555"/>
      <c r="CLZ119" s="1555"/>
      <c r="CMA119" s="1555"/>
      <c r="CMB119" s="1555"/>
      <c r="CMC119" s="1555"/>
      <c r="CMD119" s="1555"/>
      <c r="CME119" s="1555"/>
      <c r="CMF119" s="1556"/>
      <c r="CMG119" s="1554"/>
      <c r="CMH119" s="1555"/>
      <c r="CMI119" s="1555"/>
      <c r="CMJ119" s="1555"/>
      <c r="CMK119" s="1555"/>
      <c r="CML119" s="1555"/>
      <c r="CMM119" s="1555"/>
      <c r="CMN119" s="1555"/>
      <c r="CMO119" s="1555"/>
      <c r="CMP119" s="1555"/>
      <c r="CMQ119" s="1555"/>
      <c r="CMR119" s="1555"/>
      <c r="CMS119" s="1555"/>
      <c r="CMT119" s="1555"/>
      <c r="CMU119" s="1555"/>
      <c r="CMV119" s="1560"/>
      <c r="CMW119" s="1588"/>
      <c r="CMX119" s="1589"/>
      <c r="CMY119" s="1589"/>
      <c r="CMZ119" s="1589"/>
      <c r="CNA119" s="1589"/>
      <c r="CNB119" s="1589"/>
      <c r="CNC119" s="1589"/>
      <c r="CND119" s="1589"/>
      <c r="CNE119" s="1589"/>
      <c r="CNF119" s="1589"/>
      <c r="CNG119" s="1589"/>
      <c r="CNH119" s="1589"/>
      <c r="CNI119" s="1589"/>
      <c r="CNJ119" s="1589"/>
      <c r="CNK119" s="1589"/>
      <c r="CNL119" s="1589"/>
      <c r="CNM119" s="1589"/>
      <c r="CNN119" s="1589"/>
      <c r="CNO119" s="1589"/>
      <c r="CNP119" s="1589"/>
      <c r="CNQ119" s="1589"/>
      <c r="CNR119" s="1590"/>
      <c r="CNS119" s="1554"/>
      <c r="CNT119" s="1555"/>
      <c r="CNU119" s="1555"/>
      <c r="CNV119" s="1555"/>
      <c r="CNW119" s="1555"/>
      <c r="CNX119" s="1555"/>
      <c r="CNY119" s="1555"/>
      <c r="CNZ119" s="1555"/>
      <c r="COA119" s="1555"/>
      <c r="COB119" s="1555"/>
      <c r="COC119" s="1555"/>
      <c r="COD119" s="1555"/>
      <c r="COE119" s="1555"/>
      <c r="COF119" s="1555"/>
      <c r="COG119" s="1555"/>
      <c r="COH119" s="1556"/>
      <c r="COI119" s="1554"/>
      <c r="COJ119" s="1555"/>
      <c r="COK119" s="1555"/>
      <c r="COL119" s="1555"/>
      <c r="COM119" s="1555"/>
      <c r="CON119" s="1555"/>
      <c r="COO119" s="1555"/>
      <c r="COP119" s="1555"/>
      <c r="COQ119" s="1555"/>
      <c r="COR119" s="1555"/>
      <c r="COS119" s="1555"/>
      <c r="COT119" s="1555"/>
      <c r="COU119" s="1555"/>
      <c r="COV119" s="1555"/>
      <c r="COW119" s="1555"/>
      <c r="COX119" s="1560"/>
      <c r="COY119" s="1588"/>
      <c r="COZ119" s="1589"/>
      <c r="CPA119" s="1589"/>
      <c r="CPB119" s="1589"/>
      <c r="CPC119" s="1589"/>
      <c r="CPD119" s="1589"/>
      <c r="CPE119" s="1589"/>
      <c r="CPF119" s="1589"/>
      <c r="CPG119" s="1589"/>
      <c r="CPH119" s="1589"/>
      <c r="CPI119" s="1589"/>
      <c r="CPJ119" s="1589"/>
      <c r="CPK119" s="1589"/>
      <c r="CPL119" s="1589"/>
      <c r="CPM119" s="1589"/>
      <c r="CPN119" s="1589"/>
      <c r="CPO119" s="1589"/>
      <c r="CPP119" s="1589"/>
      <c r="CPQ119" s="1589"/>
      <c r="CPR119" s="1589"/>
      <c r="CPS119" s="1589"/>
      <c r="CPT119" s="1590"/>
      <c r="CPU119" s="1554"/>
      <c r="CPV119" s="1555"/>
      <c r="CPW119" s="1555"/>
      <c r="CPX119" s="1555"/>
      <c r="CPY119" s="1555"/>
      <c r="CPZ119" s="1555"/>
      <c r="CQA119" s="1555"/>
      <c r="CQB119" s="1555"/>
      <c r="CQC119" s="1555"/>
      <c r="CQD119" s="1555"/>
      <c r="CQE119" s="1555"/>
      <c r="CQF119" s="1555"/>
      <c r="CQG119" s="1555"/>
      <c r="CQH119" s="1555"/>
      <c r="CQI119" s="1555"/>
      <c r="CQJ119" s="1556"/>
      <c r="CQK119" s="1554"/>
      <c r="CQL119" s="1555"/>
      <c r="CQM119" s="1555"/>
      <c r="CQN119" s="1555"/>
      <c r="CQO119" s="1555"/>
      <c r="CQP119" s="1555"/>
      <c r="CQQ119" s="1555"/>
      <c r="CQR119" s="1555"/>
      <c r="CQS119" s="1555"/>
      <c r="CQT119" s="1555"/>
      <c r="CQU119" s="1555"/>
      <c r="CQV119" s="1555"/>
      <c r="CQW119" s="1555"/>
      <c r="CQX119" s="1555"/>
      <c r="CQY119" s="1555"/>
      <c r="CQZ119" s="1560"/>
      <c r="CRA119" s="1588"/>
      <c r="CRB119" s="1589"/>
      <c r="CRC119" s="1589"/>
      <c r="CRD119" s="1589"/>
      <c r="CRE119" s="1589"/>
      <c r="CRF119" s="1589"/>
      <c r="CRG119" s="1589"/>
      <c r="CRH119" s="1589"/>
      <c r="CRI119" s="1589"/>
      <c r="CRJ119" s="1589"/>
      <c r="CRK119" s="1589"/>
      <c r="CRL119" s="1589"/>
      <c r="CRM119" s="1589"/>
      <c r="CRN119" s="1589"/>
      <c r="CRO119" s="1589"/>
      <c r="CRP119" s="1589"/>
      <c r="CRQ119" s="1589"/>
      <c r="CRR119" s="1589"/>
      <c r="CRS119" s="1589"/>
      <c r="CRT119" s="1589"/>
      <c r="CRU119" s="1589"/>
      <c r="CRV119" s="1590"/>
      <c r="CRW119" s="1554"/>
      <c r="CRX119" s="1555"/>
      <c r="CRY119" s="1555"/>
      <c r="CRZ119" s="1555"/>
      <c r="CSA119" s="1555"/>
      <c r="CSB119" s="1555"/>
      <c r="CSC119" s="1555"/>
      <c r="CSD119" s="1555"/>
      <c r="CSE119" s="1555"/>
      <c r="CSF119" s="1555"/>
      <c r="CSG119" s="1555"/>
      <c r="CSH119" s="1555"/>
      <c r="CSI119" s="1555"/>
      <c r="CSJ119" s="1555"/>
      <c r="CSK119" s="1555"/>
      <c r="CSL119" s="1556"/>
      <c r="CSM119" s="1554"/>
      <c r="CSN119" s="1555"/>
      <c r="CSO119" s="1555"/>
      <c r="CSP119" s="1555"/>
      <c r="CSQ119" s="1555"/>
      <c r="CSR119" s="1555"/>
      <c r="CSS119" s="1555"/>
      <c r="CST119" s="1555"/>
      <c r="CSU119" s="1555"/>
      <c r="CSV119" s="1555"/>
      <c r="CSW119" s="1555"/>
      <c r="CSX119" s="1555"/>
      <c r="CSY119" s="1555"/>
      <c r="CSZ119" s="1555"/>
      <c r="CTA119" s="1555"/>
      <c r="CTB119" s="1560"/>
      <c r="CTC119" s="1588"/>
      <c r="CTD119" s="1589"/>
      <c r="CTE119" s="1589"/>
      <c r="CTF119" s="1589"/>
      <c r="CTG119" s="1589"/>
      <c r="CTH119" s="1589"/>
      <c r="CTI119" s="1589"/>
      <c r="CTJ119" s="1589"/>
      <c r="CTK119" s="1589"/>
      <c r="CTL119" s="1589"/>
      <c r="CTM119" s="1589"/>
      <c r="CTN119" s="1589"/>
      <c r="CTO119" s="1589"/>
      <c r="CTP119" s="1589"/>
      <c r="CTQ119" s="1589"/>
      <c r="CTR119" s="1589"/>
      <c r="CTS119" s="1589"/>
      <c r="CTT119" s="1589"/>
      <c r="CTU119" s="1589"/>
      <c r="CTV119" s="1589"/>
      <c r="CTW119" s="1589"/>
      <c r="CTX119" s="1590"/>
      <c r="CTY119" s="1554"/>
      <c r="CTZ119" s="1555"/>
      <c r="CUA119" s="1555"/>
      <c r="CUB119" s="1555"/>
      <c r="CUC119" s="1555"/>
      <c r="CUD119" s="1555"/>
      <c r="CUE119" s="1555"/>
      <c r="CUF119" s="1555"/>
      <c r="CUG119" s="1555"/>
      <c r="CUH119" s="1555"/>
      <c r="CUI119" s="1555"/>
      <c r="CUJ119" s="1555"/>
      <c r="CUK119" s="1555"/>
      <c r="CUL119" s="1555"/>
      <c r="CUM119" s="1555"/>
      <c r="CUN119" s="1556"/>
      <c r="CUO119" s="1554"/>
      <c r="CUP119" s="1555"/>
      <c r="CUQ119" s="1555"/>
      <c r="CUR119" s="1555"/>
      <c r="CUS119" s="1555"/>
      <c r="CUT119" s="1555"/>
      <c r="CUU119" s="1555"/>
      <c r="CUV119" s="1555"/>
      <c r="CUW119" s="1555"/>
      <c r="CUX119" s="1555"/>
      <c r="CUY119" s="1555"/>
      <c r="CUZ119" s="1555"/>
      <c r="CVA119" s="1555"/>
      <c r="CVB119" s="1555"/>
      <c r="CVC119" s="1555"/>
      <c r="CVD119" s="1560"/>
      <c r="CVE119" s="1554"/>
      <c r="CVF119" s="1555"/>
      <c r="CVG119" s="1555"/>
      <c r="CVH119" s="1555"/>
      <c r="CVI119" s="1555"/>
      <c r="CVJ119" s="1555"/>
      <c r="CVK119" s="1555"/>
      <c r="CVL119" s="1555"/>
      <c r="CVM119" s="1555"/>
      <c r="CVN119" s="1555"/>
      <c r="CVO119" s="1555"/>
      <c r="CVP119" s="1555"/>
      <c r="CVQ119" s="1555"/>
      <c r="CVR119" s="1555"/>
      <c r="CVS119" s="1555"/>
      <c r="CVT119" s="1560"/>
      <c r="CVU119" s="1554"/>
      <c r="CVV119" s="1555"/>
      <c r="CVW119" s="1555"/>
      <c r="CVX119" s="1555"/>
      <c r="CVY119" s="1555"/>
      <c r="CVZ119" s="1555"/>
      <c r="CWA119" s="1555"/>
      <c r="CWB119" s="1555"/>
      <c r="CWC119" s="1555"/>
      <c r="CWD119" s="1555"/>
      <c r="CWE119" s="1555"/>
      <c r="CWF119" s="1555"/>
      <c r="CWG119" s="1555"/>
      <c r="CWH119" s="1555"/>
      <c r="CWI119" s="1555"/>
      <c r="CWJ119" s="1560"/>
      <c r="CWK119" s="1588"/>
      <c r="CWL119" s="1589"/>
      <c r="CWM119" s="1589"/>
      <c r="CWN119" s="1589"/>
      <c r="CWO119" s="1589"/>
      <c r="CWP119" s="1589"/>
      <c r="CWQ119" s="1589"/>
      <c r="CWR119" s="1589"/>
      <c r="CWS119" s="1589"/>
      <c r="CWT119" s="1589"/>
      <c r="CWU119" s="1589"/>
      <c r="CWV119" s="1589"/>
      <c r="CWW119" s="1589"/>
      <c r="CWX119" s="1589"/>
      <c r="CWY119" s="1589"/>
      <c r="CWZ119" s="1589"/>
      <c r="CXA119" s="1589"/>
      <c r="CXB119" s="1589"/>
      <c r="CXC119" s="1589"/>
      <c r="CXD119" s="1589"/>
      <c r="CXE119" s="1589"/>
      <c r="CXF119" s="1590"/>
      <c r="CXG119" s="1554"/>
      <c r="CXH119" s="1555"/>
      <c r="CXI119" s="1555"/>
      <c r="CXJ119" s="1555"/>
      <c r="CXK119" s="1555"/>
      <c r="CXL119" s="1555"/>
      <c r="CXM119" s="1555"/>
      <c r="CXN119" s="1555"/>
      <c r="CXO119" s="1555"/>
      <c r="CXP119" s="1555"/>
      <c r="CXQ119" s="1555"/>
      <c r="CXR119" s="1555"/>
      <c r="CXS119" s="1555"/>
      <c r="CXT119" s="1555"/>
      <c r="CXU119" s="1555"/>
      <c r="CXV119" s="1556"/>
      <c r="CXW119" s="1554"/>
      <c r="CXX119" s="1555"/>
      <c r="CXY119" s="1555"/>
      <c r="CXZ119" s="1555"/>
      <c r="CYA119" s="1555"/>
      <c r="CYB119" s="1555"/>
      <c r="CYC119" s="1555"/>
      <c r="CYD119" s="1555"/>
      <c r="CYE119" s="1555"/>
      <c r="CYF119" s="1555"/>
      <c r="CYG119" s="1555"/>
      <c r="CYH119" s="1555"/>
      <c r="CYI119" s="1555"/>
      <c r="CYJ119" s="1555"/>
      <c r="CYK119" s="1555"/>
      <c r="CYL119" s="1556"/>
      <c r="CYM119" s="1554"/>
      <c r="CYN119" s="1555"/>
      <c r="CYO119" s="1555"/>
      <c r="CYP119" s="1555"/>
      <c r="CYQ119" s="1555"/>
      <c r="CYR119" s="1555"/>
      <c r="CYS119" s="1555"/>
      <c r="CYT119" s="1555"/>
      <c r="CYU119" s="1555"/>
      <c r="CYV119" s="1555"/>
      <c r="CYW119" s="1555"/>
      <c r="CYX119" s="1555"/>
      <c r="CYY119" s="1555"/>
      <c r="CYZ119" s="1555"/>
      <c r="CZA119" s="1555"/>
      <c r="CZB119" s="1560"/>
      <c r="CZC119" s="1554"/>
      <c r="CZD119" s="1555"/>
      <c r="CZE119" s="1555"/>
      <c r="CZF119" s="1555"/>
      <c r="CZG119" s="1555"/>
      <c r="CZH119" s="1555"/>
      <c r="CZI119" s="1555"/>
      <c r="CZJ119" s="1555"/>
      <c r="CZK119" s="1555"/>
      <c r="CZL119" s="1555"/>
      <c r="CZM119" s="1555"/>
      <c r="CZN119" s="1555"/>
      <c r="CZO119" s="1555"/>
      <c r="CZP119" s="1555"/>
      <c r="CZQ119" s="1555"/>
      <c r="CZR119" s="1560"/>
      <c r="CZS119" s="1554"/>
      <c r="CZT119" s="1555"/>
      <c r="CZU119" s="1555"/>
      <c r="CZV119" s="1555"/>
      <c r="CZW119" s="1555"/>
      <c r="CZX119" s="1555"/>
      <c r="CZY119" s="1555"/>
      <c r="CZZ119" s="1555"/>
      <c r="DAA119" s="1555"/>
      <c r="DAB119" s="1555"/>
      <c r="DAC119" s="1555"/>
      <c r="DAD119" s="1555"/>
      <c r="DAE119" s="1555"/>
      <c r="DAF119" s="1555"/>
      <c r="DAG119" s="1555"/>
      <c r="DAH119" s="1560"/>
      <c r="DAI119" s="1588"/>
      <c r="DAJ119" s="1589"/>
      <c r="DAK119" s="1589"/>
      <c r="DAL119" s="1589"/>
      <c r="DAM119" s="1589"/>
      <c r="DAN119" s="1589"/>
      <c r="DAO119" s="1589"/>
      <c r="DAP119" s="1589"/>
      <c r="DAQ119" s="1589"/>
      <c r="DAR119" s="1589"/>
      <c r="DAS119" s="1589"/>
      <c r="DAT119" s="1589"/>
      <c r="DAU119" s="1589"/>
      <c r="DAV119" s="1589"/>
      <c r="DAW119" s="1589"/>
      <c r="DAX119" s="1589"/>
      <c r="DAY119" s="1589"/>
      <c r="DAZ119" s="1589"/>
      <c r="DBA119" s="1589"/>
      <c r="DBB119" s="1589"/>
      <c r="DBC119" s="1589"/>
      <c r="DBD119" s="1590"/>
      <c r="DBE119" s="1554"/>
      <c r="DBF119" s="1555"/>
      <c r="DBG119" s="1555"/>
      <c r="DBH119" s="1555"/>
      <c r="DBI119" s="1555"/>
      <c r="DBJ119" s="1555"/>
      <c r="DBK119" s="1555"/>
      <c r="DBL119" s="1555"/>
      <c r="DBM119" s="1555"/>
      <c r="DBN119" s="1555"/>
      <c r="DBO119" s="1555"/>
      <c r="DBP119" s="1555"/>
      <c r="DBQ119" s="1555"/>
      <c r="DBR119" s="1555"/>
      <c r="DBS119" s="1555"/>
      <c r="DBT119" s="1556"/>
      <c r="DBU119" s="1554"/>
      <c r="DBV119" s="1555"/>
      <c r="DBW119" s="1555"/>
      <c r="DBX119" s="1555"/>
      <c r="DBY119" s="1555"/>
      <c r="DBZ119" s="1555"/>
      <c r="DCA119" s="1555"/>
      <c r="DCB119" s="1555"/>
      <c r="DCC119" s="1555"/>
      <c r="DCD119" s="1555"/>
      <c r="DCE119" s="1555"/>
      <c r="DCF119" s="1555"/>
      <c r="DCG119" s="1555"/>
      <c r="DCH119" s="1555"/>
      <c r="DCI119" s="1555"/>
      <c r="DCJ119" s="1560"/>
      <c r="DCK119" s="1554"/>
      <c r="DCL119" s="1555"/>
      <c r="DCM119" s="1555"/>
      <c r="DCN119" s="1555"/>
      <c r="DCO119" s="1555"/>
      <c r="DCP119" s="1555"/>
      <c r="DCQ119" s="1555"/>
      <c r="DCR119" s="1555"/>
      <c r="DCS119" s="1555"/>
      <c r="DCT119" s="1555"/>
      <c r="DCU119" s="1555"/>
      <c r="DCV119" s="1555"/>
      <c r="DCW119" s="1555"/>
      <c r="DCX119" s="1555"/>
      <c r="DCY119" s="1555"/>
      <c r="DCZ119" s="1560"/>
      <c r="DDA119" s="1554"/>
      <c r="DDB119" s="1555"/>
      <c r="DDC119" s="1555"/>
      <c r="DDD119" s="1555"/>
      <c r="DDE119" s="1555"/>
      <c r="DDF119" s="1555"/>
      <c r="DDG119" s="1555"/>
      <c r="DDH119" s="1555"/>
      <c r="DDI119" s="1555"/>
      <c r="DDJ119" s="1555"/>
      <c r="DDK119" s="1555"/>
      <c r="DDL119" s="1555"/>
      <c r="DDM119" s="1555"/>
      <c r="DDN119" s="1555"/>
      <c r="DDO119" s="1555"/>
      <c r="DDP119" s="1560"/>
      <c r="DDQ119" s="1588"/>
      <c r="DDR119" s="1589"/>
      <c r="DDS119" s="1589"/>
      <c r="DDT119" s="1589"/>
      <c r="DDU119" s="1589"/>
      <c r="DDV119" s="1589"/>
      <c r="DDW119" s="1589"/>
      <c r="DDX119" s="1589"/>
      <c r="DDY119" s="1589"/>
      <c r="DDZ119" s="1589"/>
      <c r="DEA119" s="1589"/>
      <c r="DEB119" s="1589"/>
      <c r="DEC119" s="1589"/>
      <c r="DED119" s="1589"/>
      <c r="DEE119" s="1589"/>
      <c r="DEF119" s="1589"/>
      <c r="DEG119" s="1589"/>
      <c r="DEH119" s="1589"/>
      <c r="DEI119" s="1589"/>
      <c r="DEJ119" s="1589"/>
      <c r="DEK119" s="1589"/>
      <c r="DEL119" s="1590"/>
      <c r="DEM119" s="1554"/>
      <c r="DEN119" s="1555"/>
      <c r="DEO119" s="1555"/>
      <c r="DEP119" s="1555"/>
      <c r="DEQ119" s="1555"/>
      <c r="DER119" s="1555"/>
      <c r="DES119" s="1555"/>
      <c r="DET119" s="1555"/>
      <c r="DEU119" s="1555"/>
      <c r="DEV119" s="1555"/>
      <c r="DEW119" s="1555"/>
      <c r="DEX119" s="1555"/>
      <c r="DEY119" s="1555"/>
      <c r="DEZ119" s="1555"/>
      <c r="DFA119" s="1555"/>
      <c r="DFB119" s="1556"/>
      <c r="DFC119" s="1554"/>
      <c r="DFD119" s="1555"/>
      <c r="DFE119" s="1555"/>
      <c r="DFF119" s="1555"/>
      <c r="DFG119" s="1555"/>
      <c r="DFH119" s="1555"/>
      <c r="DFI119" s="1555"/>
      <c r="DFJ119" s="1555"/>
      <c r="DFK119" s="1555"/>
      <c r="DFL119" s="1555"/>
      <c r="DFM119" s="1555"/>
      <c r="DFN119" s="1555"/>
      <c r="DFO119" s="1555"/>
      <c r="DFP119" s="1555"/>
      <c r="DFQ119" s="1555"/>
      <c r="DFR119" s="1560"/>
      <c r="DFS119" s="1554"/>
      <c r="DFT119" s="1555"/>
      <c r="DFU119" s="1555"/>
      <c r="DFV119" s="1555"/>
      <c r="DFW119" s="1555"/>
      <c r="DFX119" s="1555"/>
      <c r="DFY119" s="1555"/>
      <c r="DFZ119" s="1555"/>
      <c r="DGA119" s="1555"/>
      <c r="DGB119" s="1555"/>
      <c r="DGC119" s="1555"/>
      <c r="DGD119" s="1555"/>
      <c r="DGE119" s="1555"/>
      <c r="DGF119" s="1555"/>
      <c r="DGG119" s="1555"/>
      <c r="DGH119" s="1560"/>
      <c r="DGI119" s="1554"/>
      <c r="DGJ119" s="1555"/>
      <c r="DGK119" s="1555"/>
      <c r="DGL119" s="1555"/>
      <c r="DGM119" s="1555"/>
      <c r="DGN119" s="1555"/>
      <c r="DGO119" s="1555"/>
      <c r="DGP119" s="1555"/>
      <c r="DGQ119" s="1555"/>
      <c r="DGR119" s="1555"/>
      <c r="DGS119" s="1555"/>
      <c r="DGT119" s="1555"/>
      <c r="DGU119" s="1555"/>
      <c r="DGV119" s="1555"/>
      <c r="DGW119" s="1555"/>
      <c r="DGX119" s="1560"/>
      <c r="DGY119" s="1588"/>
      <c r="DGZ119" s="1589"/>
      <c r="DHA119" s="1589"/>
      <c r="DHB119" s="1589"/>
      <c r="DHC119" s="1589"/>
      <c r="DHD119" s="1589"/>
      <c r="DHE119" s="1589"/>
      <c r="DHF119" s="1589"/>
      <c r="DHG119" s="1589"/>
      <c r="DHH119" s="1589"/>
      <c r="DHI119" s="1589"/>
      <c r="DHJ119" s="1589"/>
      <c r="DHK119" s="1589"/>
      <c r="DHL119" s="1589"/>
      <c r="DHM119" s="1589"/>
      <c r="DHN119" s="1589"/>
      <c r="DHO119" s="1589"/>
      <c r="DHP119" s="1589"/>
      <c r="DHQ119" s="1589"/>
      <c r="DHR119" s="1589"/>
      <c r="DHS119" s="1589"/>
      <c r="DHT119" s="1590"/>
      <c r="DHU119" s="1554"/>
      <c r="DHV119" s="1555"/>
      <c r="DHW119" s="1555"/>
      <c r="DHX119" s="1555"/>
      <c r="DHY119" s="1555"/>
      <c r="DHZ119" s="1555"/>
      <c r="DIA119" s="1555"/>
      <c r="DIB119" s="1555"/>
      <c r="DIC119" s="1555"/>
      <c r="DID119" s="1555"/>
      <c r="DIE119" s="1555"/>
      <c r="DIF119" s="1555"/>
      <c r="DIG119" s="1555"/>
      <c r="DIH119" s="1555"/>
      <c r="DII119" s="1555"/>
      <c r="DIJ119" s="1556"/>
      <c r="DIK119" s="1554"/>
      <c r="DIL119" s="1555"/>
      <c r="DIM119" s="1555"/>
      <c r="DIN119" s="1555"/>
      <c r="DIO119" s="1555"/>
      <c r="DIP119" s="1555"/>
      <c r="DIQ119" s="1555"/>
      <c r="DIR119" s="1555"/>
      <c r="DIS119" s="1555"/>
      <c r="DIT119" s="1555"/>
      <c r="DIU119" s="1555"/>
      <c r="DIV119" s="1555"/>
      <c r="DIW119" s="1555"/>
      <c r="DIX119" s="1555"/>
      <c r="DIY119" s="1555"/>
      <c r="DIZ119" s="1560"/>
      <c r="DJA119" s="1554"/>
      <c r="DJB119" s="1555"/>
      <c r="DJC119" s="1555"/>
      <c r="DJD119" s="1555"/>
      <c r="DJE119" s="1555"/>
      <c r="DJF119" s="1555"/>
      <c r="DJG119" s="1555"/>
      <c r="DJH119" s="1555"/>
      <c r="DJI119" s="1555"/>
      <c r="DJJ119" s="1555"/>
      <c r="DJK119" s="1555"/>
      <c r="DJL119" s="1555"/>
      <c r="DJM119" s="1555"/>
      <c r="DJN119" s="1555"/>
      <c r="DJO119" s="1555"/>
      <c r="DJP119" s="1560"/>
      <c r="DJQ119" s="1554"/>
      <c r="DJR119" s="1555"/>
      <c r="DJS119" s="1555"/>
      <c r="DJT119" s="1555"/>
      <c r="DJU119" s="1555"/>
      <c r="DJV119" s="1555"/>
      <c r="DJW119" s="1555"/>
      <c r="DJX119" s="1555"/>
      <c r="DJY119" s="1555"/>
      <c r="DJZ119" s="1555"/>
      <c r="DKA119" s="1555"/>
      <c r="DKB119" s="1555"/>
      <c r="DKC119" s="1555"/>
      <c r="DKD119" s="1555"/>
      <c r="DKE119" s="1555"/>
      <c r="DKF119" s="1560"/>
      <c r="DKG119" s="1588"/>
      <c r="DKH119" s="1589"/>
      <c r="DKI119" s="1589"/>
      <c r="DKJ119" s="1589"/>
      <c r="DKK119" s="1589"/>
      <c r="DKL119" s="1589"/>
      <c r="DKM119" s="1589"/>
      <c r="DKN119" s="1589"/>
      <c r="DKO119" s="1589"/>
      <c r="DKP119" s="1589"/>
      <c r="DKQ119" s="1589"/>
      <c r="DKR119" s="1589"/>
      <c r="DKS119" s="1589"/>
      <c r="DKT119" s="1589"/>
      <c r="DKU119" s="1589"/>
      <c r="DKV119" s="1589"/>
      <c r="DKW119" s="1589"/>
      <c r="DKX119" s="1589"/>
      <c r="DKY119" s="1589"/>
      <c r="DKZ119" s="1589"/>
      <c r="DLA119" s="1589"/>
      <c r="DLB119" s="1590"/>
      <c r="DLC119" s="1554"/>
      <c r="DLD119" s="1555"/>
      <c r="DLE119" s="1555"/>
      <c r="DLF119" s="1555"/>
      <c r="DLG119" s="1555"/>
      <c r="DLH119" s="1555"/>
      <c r="DLI119" s="1555"/>
      <c r="DLJ119" s="1555"/>
      <c r="DLK119" s="1555"/>
      <c r="DLL119" s="1555"/>
      <c r="DLM119" s="1555"/>
      <c r="DLN119" s="1555"/>
      <c r="DLO119" s="1555"/>
      <c r="DLP119" s="1555"/>
      <c r="DLQ119" s="1555"/>
      <c r="DLR119" s="1556"/>
      <c r="DLS119" s="1554"/>
      <c r="DLT119" s="1555"/>
      <c r="DLU119" s="1555"/>
      <c r="DLV119" s="1555"/>
      <c r="DLW119" s="1555"/>
      <c r="DLX119" s="1555"/>
      <c r="DLY119" s="1555"/>
      <c r="DLZ119" s="1555"/>
      <c r="DMA119" s="1555"/>
      <c r="DMB119" s="1555"/>
      <c r="DMC119" s="1555"/>
      <c r="DMD119" s="1555"/>
      <c r="DME119" s="1555"/>
      <c r="DMF119" s="1555"/>
      <c r="DMG119" s="1555"/>
      <c r="DMH119" s="1560"/>
      <c r="DMI119" s="1554"/>
      <c r="DMJ119" s="1555"/>
      <c r="DMK119" s="1555"/>
      <c r="DML119" s="1555"/>
      <c r="DMM119" s="1555"/>
      <c r="DMN119" s="1555"/>
      <c r="DMO119" s="1555"/>
      <c r="DMP119" s="1555"/>
      <c r="DMQ119" s="1555"/>
      <c r="DMR119" s="1555"/>
      <c r="DMS119" s="1555"/>
      <c r="DMT119" s="1555"/>
      <c r="DMU119" s="1555"/>
      <c r="DMV119" s="1555"/>
      <c r="DMW119" s="1555"/>
      <c r="DMX119" s="1560"/>
      <c r="DMY119" s="1554"/>
      <c r="DMZ119" s="1555"/>
      <c r="DNA119" s="1555"/>
      <c r="DNB119" s="1555"/>
      <c r="DNC119" s="1555"/>
      <c r="DND119" s="1555"/>
      <c r="DNE119" s="1555"/>
      <c r="DNF119" s="1555"/>
      <c r="DNG119" s="1555"/>
      <c r="DNH119" s="1555"/>
      <c r="DNI119" s="1555"/>
      <c r="DNJ119" s="1555"/>
      <c r="DNK119" s="1555"/>
      <c r="DNL119" s="1555"/>
      <c r="DNM119" s="1555"/>
      <c r="DNN119" s="1560"/>
      <c r="DNO119" s="1588"/>
      <c r="DNP119" s="1589"/>
      <c r="DNQ119" s="1589"/>
      <c r="DNR119" s="1589"/>
      <c r="DNS119" s="1589"/>
      <c r="DNT119" s="1589"/>
      <c r="DNU119" s="1589"/>
      <c r="DNV119" s="1589"/>
      <c r="DNW119" s="1589"/>
      <c r="DNX119" s="1589"/>
      <c r="DNY119" s="1589"/>
      <c r="DNZ119" s="1589"/>
      <c r="DOA119" s="1589"/>
      <c r="DOB119" s="1589"/>
      <c r="DOC119" s="1589"/>
      <c r="DOD119" s="1589"/>
      <c r="DOE119" s="1589"/>
      <c r="DOF119" s="1589"/>
      <c r="DOG119" s="1589"/>
      <c r="DOH119" s="1589"/>
      <c r="DOI119" s="1589"/>
      <c r="DOJ119" s="1590"/>
      <c r="DOK119" s="1554"/>
      <c r="DOL119" s="1555"/>
      <c r="DOM119" s="1555"/>
      <c r="DON119" s="1555"/>
      <c r="DOO119" s="1555"/>
      <c r="DOP119" s="1555"/>
      <c r="DOQ119" s="1555"/>
      <c r="DOR119" s="1555"/>
      <c r="DOS119" s="1555"/>
      <c r="DOT119" s="1555"/>
      <c r="DOU119" s="1555"/>
      <c r="DOV119" s="1555"/>
      <c r="DOW119" s="1555"/>
      <c r="DOX119" s="1555"/>
      <c r="DOY119" s="1555"/>
      <c r="DOZ119" s="1556"/>
      <c r="DPA119" s="1554"/>
      <c r="DPB119" s="1555"/>
      <c r="DPC119" s="1555"/>
      <c r="DPD119" s="1555"/>
      <c r="DPE119" s="1555"/>
      <c r="DPF119" s="1555"/>
      <c r="DPG119" s="1555"/>
      <c r="DPH119" s="1555"/>
      <c r="DPI119" s="1555"/>
      <c r="DPJ119" s="1555"/>
      <c r="DPK119" s="1555"/>
      <c r="DPL119" s="1555"/>
      <c r="DPM119" s="1555"/>
      <c r="DPN119" s="1555"/>
      <c r="DPO119" s="1555"/>
      <c r="DPP119" s="1556"/>
      <c r="DPQ119" s="1554"/>
      <c r="DPR119" s="1555"/>
      <c r="DPS119" s="1555"/>
      <c r="DPT119" s="1555"/>
      <c r="DPU119" s="1555"/>
      <c r="DPV119" s="1555"/>
      <c r="DPW119" s="1555"/>
      <c r="DPX119" s="1555"/>
      <c r="DPY119" s="1555"/>
      <c r="DPZ119" s="1555"/>
      <c r="DQA119" s="1555"/>
      <c r="DQB119" s="1555"/>
      <c r="DQC119" s="1555"/>
      <c r="DQD119" s="1555"/>
      <c r="DQE119" s="1555"/>
      <c r="DQF119" s="1556"/>
      <c r="DQG119" s="1554"/>
      <c r="DQH119" s="1555"/>
      <c r="DQI119" s="1555"/>
      <c r="DQJ119" s="1555"/>
      <c r="DQK119" s="1555"/>
      <c r="DQL119" s="1555"/>
      <c r="DQM119" s="1555"/>
      <c r="DQN119" s="1555"/>
      <c r="DQO119" s="1555"/>
      <c r="DQP119" s="1555"/>
      <c r="DQQ119" s="1555"/>
      <c r="DQR119" s="1555"/>
      <c r="DQS119" s="1555"/>
      <c r="DQT119" s="1555"/>
      <c r="DQU119" s="1555"/>
      <c r="DQV119" s="1560"/>
      <c r="DQW119" s="1554"/>
      <c r="DQX119" s="1555"/>
      <c r="DQY119" s="1555"/>
      <c r="DQZ119" s="1555"/>
      <c r="DRA119" s="1555"/>
      <c r="DRB119" s="1555"/>
      <c r="DRC119" s="1555"/>
      <c r="DRD119" s="1555"/>
      <c r="DRE119" s="1555"/>
      <c r="DRF119" s="1555"/>
      <c r="DRG119" s="1555"/>
      <c r="DRH119" s="1555"/>
      <c r="DRI119" s="1555"/>
      <c r="DRJ119" s="1555"/>
      <c r="DRK119" s="1555"/>
      <c r="DRL119" s="1560"/>
      <c r="DRM119" s="1588"/>
      <c r="DRN119" s="1589"/>
      <c r="DRO119" s="1589"/>
      <c r="DRP119" s="1589"/>
      <c r="DRQ119" s="1589"/>
      <c r="DRR119" s="1589"/>
      <c r="DRS119" s="1589"/>
      <c r="DRT119" s="1589"/>
      <c r="DRU119" s="1589"/>
      <c r="DRV119" s="1589"/>
      <c r="DRW119" s="1589"/>
      <c r="DRX119" s="1589"/>
      <c r="DRY119" s="1589"/>
      <c r="DRZ119" s="1589"/>
      <c r="DSA119" s="1589"/>
      <c r="DSB119" s="1589"/>
      <c r="DSC119" s="1589"/>
      <c r="DSD119" s="1589"/>
      <c r="DSE119" s="1589"/>
      <c r="DSF119" s="1589"/>
      <c r="DSG119" s="1589"/>
      <c r="DSH119" s="1590"/>
      <c r="DSI119" s="1554"/>
      <c r="DSJ119" s="1555"/>
      <c r="DSK119" s="1555"/>
      <c r="DSL119" s="1555"/>
      <c r="DSM119" s="1555"/>
      <c r="DSN119" s="1555"/>
      <c r="DSO119" s="1555"/>
      <c r="DSP119" s="1555"/>
      <c r="DSQ119" s="1555"/>
      <c r="DSR119" s="1555"/>
      <c r="DSS119" s="1555"/>
      <c r="DST119" s="1555"/>
      <c r="DSU119" s="1555"/>
      <c r="DSV119" s="1555"/>
      <c r="DSW119" s="1555"/>
      <c r="DSX119" s="1556"/>
      <c r="DSY119" s="1610"/>
      <c r="DSZ119" s="1611"/>
      <c r="DTA119" s="1611"/>
      <c r="DTB119" s="1611"/>
      <c r="DTC119" s="1611"/>
      <c r="DTD119" s="1611"/>
      <c r="DTE119" s="1611"/>
      <c r="DTF119" s="1611"/>
      <c r="DTG119" s="1611"/>
      <c r="DTH119" s="1612"/>
      <c r="DTI119" s="256"/>
      <c r="DTJ119" s="256"/>
      <c r="DTK119" s="256"/>
      <c r="DTL119" s="256"/>
      <c r="DTM119" s="256"/>
      <c r="DTN119" s="256"/>
      <c r="DTO119" s="256"/>
      <c r="DTP119" s="324"/>
      <c r="DTQ119" s="331"/>
      <c r="DTR119" s="325"/>
      <c r="DTZ119" s="245"/>
      <c r="DUA119" s="1674"/>
      <c r="DUB119" s="1674"/>
      <c r="DUC119" s="1674"/>
      <c r="DUD119" s="246"/>
      <c r="DUF119" s="252"/>
      <c r="DUV119" s="450"/>
      <c r="DUW119" s="236"/>
      <c r="DUX119" s="235"/>
      <c r="DUY119" s="235"/>
      <c r="DUZ119" s="448"/>
      <c r="DVA119" s="449"/>
      <c r="DVB119" s="413"/>
      <c r="DVC119" s="238"/>
      <c r="DVD119" s="235"/>
      <c r="DVE119" s="452"/>
      <c r="DVF119" s="332"/>
      <c r="DVM119" s="1133"/>
      <c r="DVN119" s="512"/>
      <c r="DVR119" s="1133"/>
      <c r="DVS119" s="514"/>
      <c r="DVU119" s="334"/>
      <c r="DVV119" s="332"/>
      <c r="DWC119" s="1133"/>
      <c r="DWD119" s="512"/>
      <c r="DWE119" s="1133"/>
      <c r="DWF119" s="1133"/>
      <c r="DWG119" s="1133"/>
      <c r="DWH119" s="1133"/>
      <c r="DWI119" s="514"/>
      <c r="DWJ119" s="1133"/>
      <c r="DWK119" s="334"/>
      <c r="DWL119" s="332"/>
      <c r="DWM119" s="1133"/>
      <c r="DWN119" s="1133"/>
      <c r="DWO119" s="1133"/>
      <c r="DWP119" s="1133"/>
      <c r="DWQ119" s="1133"/>
      <c r="DWR119" s="1133"/>
      <c r="DWS119" s="252"/>
      <c r="DWT119" s="1133"/>
      <c r="DWU119" s="1133"/>
      <c r="DWV119" s="1133"/>
      <c r="DWW119" s="1133"/>
      <c r="DWX119" s="1133"/>
      <c r="DWY119" s="514"/>
      <c r="DWZ119" s="1133"/>
      <c r="DXA119" s="334"/>
      <c r="DXB119" s="332"/>
      <c r="DXC119" s="1133"/>
      <c r="DXD119" s="1133"/>
      <c r="DXE119" s="1133"/>
      <c r="DXF119" s="1133"/>
      <c r="DXG119" s="1133"/>
      <c r="DXH119" s="1133"/>
      <c r="DXI119" s="1133"/>
      <c r="DXJ119" s="512"/>
      <c r="DXK119" s="1133"/>
      <c r="DXL119" s="1133"/>
      <c r="DXM119" s="1133"/>
      <c r="DXN119" s="250"/>
      <c r="DXO119" s="1133"/>
      <c r="DXP119" s="1133"/>
      <c r="DXQ119" s="334"/>
      <c r="DXR119" s="450"/>
      <c r="DXS119" s="1195"/>
      <c r="DXT119" s="1195"/>
      <c r="DXU119" s="1195"/>
      <c r="DXV119" s="1195"/>
      <c r="DXW119" s="1195"/>
      <c r="DXX119" s="1195"/>
      <c r="DXY119" s="1195"/>
      <c r="DXZ119" s="237"/>
      <c r="DYA119" s="1195"/>
      <c r="DYB119" s="1195"/>
      <c r="DYC119" s="1195"/>
      <c r="DYD119" s="1195"/>
      <c r="DYE119" s="1192"/>
      <c r="DYF119" s="1195"/>
      <c r="DYG119" s="451"/>
      <c r="DYH119" s="1195"/>
      <c r="DYI119" s="1195"/>
      <c r="DYJ119" s="1195"/>
      <c r="DYK119" s="1195"/>
      <c r="DYL119" s="1194"/>
      <c r="DYM119" s="1195"/>
      <c r="DYN119" s="1195"/>
      <c r="DYO119" s="1195"/>
      <c r="DYP119" s="1195"/>
      <c r="DYQ119" s="1195"/>
      <c r="DYR119" s="1195"/>
      <c r="DYS119" s="1192"/>
      <c r="DYT119" s="1195"/>
      <c r="DYU119" s="1195"/>
      <c r="DYV119" s="1195"/>
      <c r="DYW119" s="1195"/>
      <c r="DYX119" s="1195"/>
      <c r="DYY119" s="1193"/>
      <c r="DYZ119" s="235"/>
      <c r="DZA119" s="235"/>
      <c r="DZB119" s="238"/>
      <c r="DZC119" s="452"/>
      <c r="DZD119" s="450"/>
      <c r="DZE119" s="235"/>
      <c r="DZF119" s="1194"/>
      <c r="DZG119" s="235"/>
      <c r="DZH119" s="235"/>
      <c r="DZI119" s="235"/>
      <c r="DZJ119" s="235"/>
      <c r="DZK119" s="238"/>
      <c r="DZL119" s="235"/>
      <c r="DZM119" s="235"/>
      <c r="DZN119" s="235"/>
      <c r="DZO119" s="235"/>
      <c r="DZP119" s="235"/>
      <c r="DZQ119" s="235"/>
      <c r="DZR119" s="235"/>
      <c r="DZS119" s="452"/>
      <c r="DZT119" s="332"/>
      <c r="EAA119" s="252"/>
      <c r="EAF119" s="1133"/>
      <c r="EAG119" s="514"/>
      <c r="EAH119" s="1133"/>
      <c r="EAI119" s="334"/>
      <c r="EAJ119" s="332"/>
      <c r="EAK119" s="1133"/>
      <c r="EAL119" s="1133"/>
      <c r="EAM119" s="1133"/>
      <c r="EAN119" s="1133"/>
      <c r="EAO119" s="1133"/>
      <c r="EAP119" s="1133"/>
      <c r="EAQ119" s="252"/>
      <c r="EAR119" s="1133"/>
      <c r="EAS119" s="1133"/>
      <c r="EAT119" s="1133"/>
      <c r="EAU119" s="1133"/>
      <c r="EAV119" s="250"/>
      <c r="EAY119" s="334"/>
      <c r="EAZ119" s="332"/>
      <c r="EBG119" s="252"/>
      <c r="EBL119" s="250"/>
      <c r="EBO119" s="334"/>
      <c r="EBP119" s="450"/>
      <c r="EBQ119" s="235"/>
      <c r="EBR119" s="235"/>
      <c r="EBS119" s="235"/>
      <c r="EBT119" s="235"/>
      <c r="EBU119" s="235"/>
      <c r="EBV119" s="235"/>
      <c r="EBW119" s="238"/>
      <c r="EBX119" s="235"/>
      <c r="EBY119" s="235"/>
      <c r="EBZ119" s="235"/>
      <c r="ECA119" s="235"/>
      <c r="ECB119" s="235"/>
      <c r="ECC119" s="412"/>
      <c r="ECD119" s="235"/>
      <c r="ECE119" s="451"/>
      <c r="ECF119" s="1124"/>
      <c r="ECG119" s="1124"/>
      <c r="ECH119" s="1124"/>
      <c r="ECI119" s="1124"/>
      <c r="ECJ119" s="236"/>
      <c r="ECK119" s="1124"/>
      <c r="ECL119" s="1124"/>
      <c r="ECM119" s="1124"/>
      <c r="ECN119" s="1124"/>
      <c r="ECO119" s="1124"/>
      <c r="ECP119" s="1124"/>
      <c r="ECQ119" s="412"/>
      <c r="ECR119" s="1124"/>
      <c r="ECS119" s="1124"/>
      <c r="ECT119" s="1124"/>
      <c r="ECU119" s="1124"/>
      <c r="ECV119" s="1124"/>
      <c r="ECW119" s="238"/>
      <c r="ECX119" s="1124"/>
      <c r="ECY119" s="1124"/>
      <c r="ECZ119" s="238"/>
      <c r="EDA119" s="452"/>
      <c r="EDB119" s="450"/>
      <c r="EDC119" s="1124"/>
      <c r="EDD119" s="236"/>
      <c r="EDE119" s="1124"/>
      <c r="EDF119" s="235"/>
      <c r="EDG119" s="235"/>
      <c r="EDH119" s="235"/>
      <c r="EDI119" s="238"/>
      <c r="EDJ119" s="235"/>
      <c r="EDK119" s="235"/>
      <c r="EDL119" s="235"/>
      <c r="EDM119" s="235"/>
      <c r="EDN119" s="235"/>
      <c r="EDO119" s="235"/>
      <c r="EDP119" s="235"/>
      <c r="EDQ119" s="452"/>
      <c r="EDR119" s="332"/>
      <c r="EDT119" s="250"/>
      <c r="EDY119" s="252"/>
      <c r="EEG119" s="333"/>
      <c r="EEH119" s="450"/>
      <c r="EEI119" s="236"/>
      <c r="EEJ119" s="235"/>
      <c r="EEK119" s="235"/>
      <c r="EEL119" s="448"/>
      <c r="EEM119" s="449"/>
      <c r="EEN119" s="413"/>
      <c r="EEO119" s="238"/>
      <c r="EEP119" s="235"/>
      <c r="EEQ119" s="452"/>
      <c r="EFF119" s="252"/>
      <c r="EFR119" s="250"/>
      <c r="EFV119" s="235"/>
      <c r="EFW119" s="235"/>
      <c r="EFX119" s="235"/>
      <c r="EFY119" s="235"/>
      <c r="EFZ119" s="235"/>
      <c r="EGA119" s="235"/>
      <c r="EGB119" s="235"/>
      <c r="EGC119" s="235"/>
      <c r="EGD119" s="235"/>
      <c r="EGE119" s="235"/>
      <c r="EGF119" s="235"/>
      <c r="EGG119" s="235"/>
      <c r="EGH119" s="450"/>
      <c r="EGI119" s="236"/>
      <c r="EGJ119" s="235"/>
      <c r="EGK119" s="235"/>
      <c r="EGL119" s="448"/>
      <c r="EGM119" s="449"/>
      <c r="EGN119" s="413"/>
      <c r="EGO119" s="238"/>
      <c r="EGP119" s="235"/>
      <c r="EGQ119" s="452"/>
      <c r="EGR119" s="332"/>
      <c r="EGY119" s="252"/>
      <c r="EHD119" s="250"/>
      <c r="EHG119" s="334"/>
      <c r="EHH119" s="450"/>
      <c r="EHI119" s="235"/>
      <c r="EHJ119" s="235"/>
      <c r="EHK119" s="235"/>
      <c r="EHL119" s="235"/>
      <c r="EHM119" s="235"/>
      <c r="EHN119" s="235"/>
      <c r="EHO119" s="238"/>
      <c r="EHP119" s="235"/>
      <c r="EHQ119" s="235"/>
      <c r="EHR119" s="235"/>
      <c r="EHS119" s="235"/>
      <c r="EHT119" s="235"/>
      <c r="EHU119" s="412"/>
      <c r="EHV119" s="235"/>
      <c r="EHW119" s="451"/>
      <c r="EHX119" s="235"/>
      <c r="EHY119" s="235"/>
      <c r="EHZ119" s="235"/>
      <c r="EIA119" s="235"/>
      <c r="EIB119" s="236"/>
      <c r="EIC119" s="235"/>
      <c r="EID119" s="235"/>
      <c r="EIE119" s="235"/>
      <c r="EIF119" s="235"/>
      <c r="EIG119" s="235"/>
      <c r="EIH119" s="235"/>
      <c r="EII119" s="412"/>
      <c r="EIJ119" s="235"/>
      <c r="EIK119" s="235"/>
      <c r="EIL119" s="235"/>
      <c r="EIM119" s="235"/>
      <c r="EIN119" s="235"/>
      <c r="EIO119" s="238"/>
      <c r="EIP119" s="235"/>
      <c r="EIQ119" s="235"/>
      <c r="EIR119" s="238"/>
      <c r="EIS119" s="452"/>
      <c r="EIT119" s="450"/>
      <c r="EIU119" s="235"/>
      <c r="EIV119" s="236"/>
      <c r="EIW119" s="235"/>
      <c r="EIX119" s="235"/>
      <c r="EIY119" s="235"/>
      <c r="EIZ119" s="235"/>
      <c r="EJA119" s="238"/>
      <c r="EJB119" s="235"/>
      <c r="EJC119" s="235"/>
      <c r="EJD119" s="235"/>
      <c r="EJE119" s="235"/>
      <c r="EJF119" s="235"/>
      <c r="EJG119" s="235"/>
      <c r="EJH119" s="235"/>
      <c r="EJI119" s="452"/>
      <c r="EJJ119" s="450"/>
      <c r="EJK119" s="235"/>
      <c r="EJL119" s="236"/>
      <c r="EJM119" s="235"/>
      <c r="EJN119" s="235"/>
      <c r="EJO119" s="235"/>
      <c r="EJP119" s="235"/>
      <c r="EJQ119" s="238"/>
      <c r="EJR119" s="235"/>
      <c r="EJS119" s="235"/>
      <c r="EJT119" s="235"/>
      <c r="EJU119" s="235"/>
      <c r="EJV119" s="235"/>
      <c r="EJW119" s="235"/>
      <c r="EJX119" s="235"/>
      <c r="EJY119" s="452"/>
      <c r="EJZ119" s="450"/>
      <c r="EKA119" s="236"/>
      <c r="EKB119" s="1208"/>
      <c r="EKC119" s="1279"/>
      <c r="EKD119" s="448"/>
      <c r="EKE119" s="449"/>
      <c r="EKF119" s="413"/>
      <c r="EKG119" s="238"/>
      <c r="EKH119" s="1090"/>
      <c r="EKI119" s="1281"/>
      <c r="EKX119" s="252"/>
      <c r="ELA119" s="245"/>
      <c r="ELB119" s="1674"/>
      <c r="ELC119" s="1674"/>
      <c r="ELD119" s="1674"/>
      <c r="ELE119" s="335"/>
      <c r="ELF119" s="248"/>
      <c r="ELG119" s="248"/>
      <c r="ELH119" s="248"/>
      <c r="ELI119" s="248"/>
      <c r="ELJ119" s="248"/>
      <c r="ELN119" s="322"/>
      <c r="ELO119" s="256"/>
      <c r="ELP119" s="256"/>
      <c r="ELQ119" s="256"/>
      <c r="ELR119" s="256"/>
      <c r="ELS119" s="256"/>
      <c r="ELT119" s="256"/>
      <c r="ELU119" s="256"/>
      <c r="ELV119" s="324"/>
      <c r="ELW119" s="1610"/>
      <c r="ELX119" s="1611"/>
      <c r="ELY119" s="1611"/>
      <c r="ELZ119" s="1611"/>
      <c r="EMA119" s="1611"/>
      <c r="EMB119" s="1611"/>
      <c r="EMC119" s="1611"/>
      <c r="EMD119" s="1611"/>
      <c r="EME119" s="1611"/>
      <c r="EMF119" s="1612"/>
      <c r="EMG119" s="1554"/>
      <c r="EMH119" s="1555"/>
      <c r="EMI119" s="1555"/>
      <c r="EMJ119" s="1555"/>
      <c r="EMK119" s="1555"/>
      <c r="EML119" s="1555"/>
      <c r="EMM119" s="1555"/>
      <c r="EMN119" s="1555"/>
      <c r="EMO119" s="1555"/>
      <c r="EMP119" s="1555"/>
      <c r="EMQ119" s="1555"/>
      <c r="EMR119" s="1555"/>
      <c r="EMS119" s="1555"/>
      <c r="EMT119" s="1555"/>
      <c r="EMU119" s="1555"/>
      <c r="EMV119" s="1560"/>
      <c r="EMW119" s="1554"/>
      <c r="EMX119" s="1555"/>
      <c r="EMY119" s="1555"/>
      <c r="EMZ119" s="1555"/>
      <c r="ENA119" s="1555"/>
      <c r="ENB119" s="1555"/>
      <c r="ENC119" s="1555"/>
      <c r="END119" s="1555"/>
      <c r="ENE119" s="1555"/>
      <c r="ENF119" s="1555"/>
      <c r="ENG119" s="1555"/>
      <c r="ENH119" s="1555"/>
      <c r="ENI119" s="1555"/>
      <c r="ENJ119" s="1555"/>
      <c r="ENK119" s="1555"/>
      <c r="ENL119" s="1560"/>
      <c r="ENM119" s="1588"/>
      <c r="ENN119" s="1589"/>
      <c r="ENO119" s="1589"/>
      <c r="ENP119" s="1589"/>
      <c r="ENQ119" s="1589"/>
      <c r="ENR119" s="1589"/>
      <c r="ENS119" s="1589"/>
      <c r="ENT119" s="1589"/>
      <c r="ENU119" s="1589"/>
      <c r="ENV119" s="1589"/>
      <c r="ENW119" s="1589"/>
      <c r="ENX119" s="1589"/>
      <c r="ENY119" s="1589"/>
      <c r="ENZ119" s="1589"/>
      <c r="EOA119" s="1589"/>
      <c r="EOB119" s="1589"/>
      <c r="EOC119" s="1589"/>
      <c r="EOD119" s="1589"/>
      <c r="EOE119" s="1589"/>
      <c r="EOF119" s="1589"/>
      <c r="EOG119" s="1589"/>
      <c r="EOH119" s="1590"/>
      <c r="EOI119" s="1554"/>
      <c r="EOJ119" s="1555"/>
      <c r="EOK119" s="1555"/>
      <c r="EOL119" s="1555"/>
      <c r="EOM119" s="1555"/>
      <c r="EON119" s="1555"/>
      <c r="EOO119" s="1555"/>
      <c r="EOP119" s="1555"/>
      <c r="EOQ119" s="1555"/>
      <c r="EOR119" s="1555"/>
      <c r="EOS119" s="1555"/>
      <c r="EOT119" s="1555"/>
      <c r="EOU119" s="1555"/>
      <c r="EOV119" s="1555"/>
      <c r="EOW119" s="1555"/>
      <c r="EOX119" s="1556"/>
      <c r="EOY119" s="1554"/>
      <c r="EOZ119" s="1555"/>
      <c r="EPA119" s="1555"/>
      <c r="EPB119" s="1555"/>
      <c r="EPC119" s="1555"/>
      <c r="EPD119" s="1555"/>
      <c r="EPE119" s="1555"/>
      <c r="EPF119" s="1555"/>
      <c r="EPG119" s="1555"/>
      <c r="EPH119" s="1555"/>
      <c r="EPI119" s="1555"/>
      <c r="EPJ119" s="1555"/>
      <c r="EPK119" s="1555"/>
      <c r="EPL119" s="1555"/>
      <c r="EPM119" s="1555"/>
      <c r="EPN119" s="1556"/>
      <c r="EPO119" s="1554"/>
      <c r="EPP119" s="1555"/>
      <c r="EPQ119" s="1555"/>
      <c r="EPR119" s="1555"/>
      <c r="EPS119" s="1555"/>
      <c r="EPT119" s="1555"/>
      <c r="EPU119" s="1555"/>
      <c r="EPV119" s="1555"/>
      <c r="EPW119" s="1555"/>
      <c r="EPX119" s="1555"/>
      <c r="EPY119" s="1555"/>
      <c r="EPZ119" s="1555"/>
      <c r="EQA119" s="1555"/>
      <c r="EQB119" s="1555"/>
      <c r="EQC119" s="1555"/>
      <c r="EQD119" s="1560"/>
      <c r="EQE119" s="1588"/>
      <c r="EQF119" s="1589"/>
      <c r="EQG119" s="1589"/>
      <c r="EQH119" s="1589"/>
      <c r="EQI119" s="1589"/>
      <c r="EQJ119" s="1589"/>
      <c r="EQK119" s="1589"/>
      <c r="EQL119" s="1589"/>
      <c r="EQM119" s="1589"/>
      <c r="EQN119" s="1589"/>
      <c r="EQO119" s="1589"/>
      <c r="EQP119" s="1589"/>
      <c r="EQQ119" s="1589"/>
      <c r="EQR119" s="1589"/>
      <c r="EQS119" s="1589"/>
      <c r="EQT119" s="1589"/>
      <c r="EQU119" s="1589"/>
      <c r="EQV119" s="1589"/>
      <c r="EQW119" s="1589"/>
      <c r="EQX119" s="1589"/>
      <c r="EQY119" s="1589"/>
      <c r="EQZ119" s="1590"/>
      <c r="ERA119" s="1554"/>
      <c r="ERB119" s="1555"/>
      <c r="ERC119" s="1555"/>
      <c r="ERD119" s="1555"/>
      <c r="ERE119" s="1555"/>
      <c r="ERF119" s="1555"/>
      <c r="ERG119" s="1555"/>
      <c r="ERH119" s="1555"/>
      <c r="ERI119" s="1555"/>
      <c r="ERJ119" s="1555"/>
      <c r="ERK119" s="1555"/>
      <c r="ERL119" s="1555"/>
      <c r="ERM119" s="1555"/>
      <c r="ERN119" s="1555"/>
      <c r="ERO119" s="1555"/>
      <c r="ERP119" s="1556"/>
      <c r="ERQ119" s="1610"/>
      <c r="ERR119" s="1611"/>
      <c r="ERS119" s="1611"/>
      <c r="ERT119" s="1611"/>
      <c r="ERU119" s="1611"/>
      <c r="ERV119" s="1611"/>
      <c r="ERW119" s="1611"/>
      <c r="ERX119" s="1611"/>
      <c r="ERY119" s="1611"/>
      <c r="ERZ119" s="1612"/>
      <c r="ESA119" s="256"/>
      <c r="ESB119" s="256"/>
      <c r="ESC119" s="256"/>
      <c r="ESD119" s="256"/>
      <c r="ESE119" s="256"/>
      <c r="ESF119" s="256"/>
      <c r="ESG119" s="256"/>
      <c r="ESH119" s="324"/>
      <c r="ESI119" s="331"/>
      <c r="ESJ119" s="325"/>
      <c r="ESM119" s="1645"/>
      <c r="ESN119" s="1646"/>
      <c r="ESO119" s="1646"/>
      <c r="ESP119" s="1646"/>
      <c r="ESQ119" s="1646"/>
      <c r="ESR119" s="1647"/>
      <c r="ETA119" s="1518"/>
      <c r="ETB119" s="1518"/>
      <c r="ETC119" s="1518"/>
      <c r="ETD119" s="1518"/>
      <c r="ETE119" s="1518"/>
      <c r="ETF119" s="1518"/>
    </row>
    <row r="120" spans="1:3906" s="241" customFormat="1" ht="15" customHeight="1" thickBot="1">
      <c r="B120" s="1518"/>
      <c r="C120" s="1518"/>
      <c r="D120" s="1518"/>
      <c r="E120" s="1518"/>
      <c r="F120" s="1518"/>
      <c r="G120" s="1518"/>
      <c r="S120" s="322"/>
      <c r="T120" s="336"/>
      <c r="U120" s="336"/>
      <c r="V120" s="336"/>
      <c r="W120" s="336"/>
      <c r="X120" s="256"/>
      <c r="Y120" s="256"/>
      <c r="Z120" s="323"/>
      <c r="AA120" s="1702"/>
      <c r="AB120" s="1614"/>
      <c r="AC120" s="1614"/>
      <c r="AD120" s="1614"/>
      <c r="AE120" s="1614"/>
      <c r="AF120" s="1614"/>
      <c r="AG120" s="1614"/>
      <c r="AH120" s="1614"/>
      <c r="AI120" s="1614"/>
      <c r="AJ120" s="1615"/>
      <c r="AK120" s="1557"/>
      <c r="AL120" s="1558"/>
      <c r="AM120" s="1558"/>
      <c r="AN120" s="1558"/>
      <c r="AO120" s="1558"/>
      <c r="AP120" s="1558"/>
      <c r="AQ120" s="1558"/>
      <c r="AR120" s="1558"/>
      <c r="AS120" s="1558"/>
      <c r="AT120" s="1558"/>
      <c r="AU120" s="1558"/>
      <c r="AV120" s="1558"/>
      <c r="AW120" s="1558"/>
      <c r="AX120" s="1558"/>
      <c r="AY120" s="1558"/>
      <c r="AZ120" s="1561"/>
      <c r="BA120" s="1591"/>
      <c r="BB120" s="1592"/>
      <c r="BC120" s="1592"/>
      <c r="BD120" s="1592"/>
      <c r="BE120" s="1592"/>
      <c r="BF120" s="1592"/>
      <c r="BG120" s="1592"/>
      <c r="BH120" s="1592"/>
      <c r="BI120" s="1592"/>
      <c r="BJ120" s="1592"/>
      <c r="BK120" s="1592"/>
      <c r="BL120" s="1592"/>
      <c r="BM120" s="1592"/>
      <c r="BN120" s="1592"/>
      <c r="BO120" s="1592"/>
      <c r="BP120" s="1592"/>
      <c r="BQ120" s="1592"/>
      <c r="BR120" s="1592"/>
      <c r="BS120" s="1592"/>
      <c r="BT120" s="1592"/>
      <c r="BU120" s="1592"/>
      <c r="BV120" s="1593"/>
      <c r="BW120" s="1557"/>
      <c r="BX120" s="1558"/>
      <c r="BY120" s="1558"/>
      <c r="BZ120" s="1558"/>
      <c r="CA120" s="1558"/>
      <c r="CB120" s="1558"/>
      <c r="CC120" s="1558"/>
      <c r="CD120" s="1558"/>
      <c r="CE120" s="1558"/>
      <c r="CF120" s="1558"/>
      <c r="CG120" s="1558"/>
      <c r="CH120" s="1558"/>
      <c r="CI120" s="1558"/>
      <c r="CJ120" s="1558"/>
      <c r="CK120" s="1558"/>
      <c r="CL120" s="1561"/>
      <c r="CM120" s="1591"/>
      <c r="CN120" s="1592"/>
      <c r="CO120" s="1592"/>
      <c r="CP120" s="1592"/>
      <c r="CQ120" s="1592"/>
      <c r="CR120" s="1592"/>
      <c r="CS120" s="1592"/>
      <c r="CT120" s="1592"/>
      <c r="CU120" s="1592"/>
      <c r="CV120" s="1592"/>
      <c r="CW120" s="1592"/>
      <c r="CX120" s="1592"/>
      <c r="CY120" s="1592"/>
      <c r="CZ120" s="1592"/>
      <c r="DA120" s="1592"/>
      <c r="DB120" s="1592"/>
      <c r="DC120" s="1592"/>
      <c r="DD120" s="1592"/>
      <c r="DE120" s="1592"/>
      <c r="DF120" s="1592"/>
      <c r="DG120" s="1592"/>
      <c r="DH120" s="1593"/>
      <c r="DI120" s="1557"/>
      <c r="DJ120" s="1558"/>
      <c r="DK120" s="1558"/>
      <c r="DL120" s="1558"/>
      <c r="DM120" s="1558"/>
      <c r="DN120" s="1558"/>
      <c r="DO120" s="1558"/>
      <c r="DP120" s="1558"/>
      <c r="DQ120" s="1558"/>
      <c r="DR120" s="1558"/>
      <c r="DS120" s="1558"/>
      <c r="DT120" s="1558"/>
      <c r="DU120" s="1558"/>
      <c r="DV120" s="1558"/>
      <c r="DW120" s="1558"/>
      <c r="DX120" s="1559"/>
      <c r="DY120" s="1557"/>
      <c r="DZ120" s="1558"/>
      <c r="EA120" s="1558"/>
      <c r="EB120" s="1558"/>
      <c r="EC120" s="1558"/>
      <c r="ED120" s="1558"/>
      <c r="EE120" s="1558"/>
      <c r="EF120" s="1558"/>
      <c r="EG120" s="1558"/>
      <c r="EH120" s="1558"/>
      <c r="EI120" s="1558"/>
      <c r="EJ120" s="1558"/>
      <c r="EK120" s="1558"/>
      <c r="EL120" s="1558"/>
      <c r="EM120" s="1558"/>
      <c r="EN120" s="1561"/>
      <c r="EO120" s="1591"/>
      <c r="EP120" s="1592"/>
      <c r="EQ120" s="1592"/>
      <c r="ER120" s="1592"/>
      <c r="ES120" s="1592"/>
      <c r="ET120" s="1592"/>
      <c r="EU120" s="1592"/>
      <c r="EV120" s="1592"/>
      <c r="EW120" s="1592"/>
      <c r="EX120" s="1592"/>
      <c r="EY120" s="1592"/>
      <c r="EZ120" s="1592"/>
      <c r="FA120" s="1592"/>
      <c r="FB120" s="1592"/>
      <c r="FC120" s="1592"/>
      <c r="FD120" s="1592"/>
      <c r="FE120" s="1592"/>
      <c r="FF120" s="1592"/>
      <c r="FG120" s="1592"/>
      <c r="FH120" s="1592"/>
      <c r="FI120" s="1592"/>
      <c r="FJ120" s="1593"/>
      <c r="FK120" s="1557"/>
      <c r="FL120" s="1558"/>
      <c r="FM120" s="1558"/>
      <c r="FN120" s="1558"/>
      <c r="FO120" s="1558"/>
      <c r="FP120" s="1558"/>
      <c r="FQ120" s="1558"/>
      <c r="FR120" s="1558"/>
      <c r="FS120" s="1558"/>
      <c r="FT120" s="1558"/>
      <c r="FU120" s="1558"/>
      <c r="FV120" s="1558"/>
      <c r="FW120" s="1558"/>
      <c r="FX120" s="1558"/>
      <c r="FY120" s="1558"/>
      <c r="FZ120" s="1559"/>
      <c r="GA120" s="1557"/>
      <c r="GB120" s="1558"/>
      <c r="GC120" s="1558"/>
      <c r="GD120" s="1558"/>
      <c r="GE120" s="1558"/>
      <c r="GF120" s="1558"/>
      <c r="GG120" s="1558"/>
      <c r="GH120" s="1558"/>
      <c r="GI120" s="1558"/>
      <c r="GJ120" s="1558"/>
      <c r="GK120" s="1558"/>
      <c r="GL120" s="1558"/>
      <c r="GM120" s="1558"/>
      <c r="GN120" s="1558"/>
      <c r="GO120" s="1558"/>
      <c r="GP120" s="1561"/>
      <c r="GQ120" s="1591"/>
      <c r="GR120" s="1592"/>
      <c r="GS120" s="1592"/>
      <c r="GT120" s="1592"/>
      <c r="GU120" s="1592"/>
      <c r="GV120" s="1592"/>
      <c r="GW120" s="1592"/>
      <c r="GX120" s="1592"/>
      <c r="GY120" s="1592"/>
      <c r="GZ120" s="1592"/>
      <c r="HA120" s="1592"/>
      <c r="HB120" s="1592"/>
      <c r="HC120" s="1592"/>
      <c r="HD120" s="1592"/>
      <c r="HE120" s="1592"/>
      <c r="HF120" s="1592"/>
      <c r="HG120" s="1592"/>
      <c r="HH120" s="1592"/>
      <c r="HI120" s="1592"/>
      <c r="HJ120" s="1592"/>
      <c r="HK120" s="1592"/>
      <c r="HL120" s="1593"/>
      <c r="HM120" s="1557"/>
      <c r="HN120" s="1558"/>
      <c r="HO120" s="1558"/>
      <c r="HP120" s="1558"/>
      <c r="HQ120" s="1558"/>
      <c r="HR120" s="1558"/>
      <c r="HS120" s="1558"/>
      <c r="HT120" s="1558"/>
      <c r="HU120" s="1558"/>
      <c r="HV120" s="1558"/>
      <c r="HW120" s="1558"/>
      <c r="HX120" s="1558"/>
      <c r="HY120" s="1558"/>
      <c r="HZ120" s="1558"/>
      <c r="IA120" s="1558"/>
      <c r="IB120" s="1559"/>
      <c r="IC120" s="1557"/>
      <c r="ID120" s="1558"/>
      <c r="IE120" s="1558"/>
      <c r="IF120" s="1558"/>
      <c r="IG120" s="1558"/>
      <c r="IH120" s="1558"/>
      <c r="II120" s="1558"/>
      <c r="IJ120" s="1558"/>
      <c r="IK120" s="1558"/>
      <c r="IL120" s="1558"/>
      <c r="IM120" s="1558"/>
      <c r="IN120" s="1558"/>
      <c r="IO120" s="1558"/>
      <c r="IP120" s="1558"/>
      <c r="IQ120" s="1558"/>
      <c r="IR120" s="1561"/>
      <c r="IS120" s="1591"/>
      <c r="IT120" s="1592"/>
      <c r="IU120" s="1592"/>
      <c r="IV120" s="1592"/>
      <c r="IW120" s="1592"/>
      <c r="IX120" s="1592"/>
      <c r="IY120" s="1592"/>
      <c r="IZ120" s="1592"/>
      <c r="JA120" s="1592"/>
      <c r="JB120" s="1592"/>
      <c r="JC120" s="1592"/>
      <c r="JD120" s="1592"/>
      <c r="JE120" s="1592"/>
      <c r="JF120" s="1592"/>
      <c r="JG120" s="1592"/>
      <c r="JH120" s="1592"/>
      <c r="JI120" s="1592"/>
      <c r="JJ120" s="1592"/>
      <c r="JK120" s="1592"/>
      <c r="JL120" s="1592"/>
      <c r="JM120" s="1592"/>
      <c r="JN120" s="1593"/>
      <c r="JO120" s="1557"/>
      <c r="JP120" s="1558"/>
      <c r="JQ120" s="1558"/>
      <c r="JR120" s="1558"/>
      <c r="JS120" s="1558"/>
      <c r="JT120" s="1558"/>
      <c r="JU120" s="1558"/>
      <c r="JV120" s="1558"/>
      <c r="JW120" s="1558"/>
      <c r="JX120" s="1558"/>
      <c r="JY120" s="1558"/>
      <c r="JZ120" s="1558"/>
      <c r="KA120" s="1558"/>
      <c r="KB120" s="1558"/>
      <c r="KC120" s="1558"/>
      <c r="KD120" s="1559"/>
      <c r="KE120" s="1557"/>
      <c r="KF120" s="1558"/>
      <c r="KG120" s="1558"/>
      <c r="KH120" s="1558"/>
      <c r="KI120" s="1558"/>
      <c r="KJ120" s="1558"/>
      <c r="KK120" s="1558"/>
      <c r="KL120" s="1558"/>
      <c r="KM120" s="1558"/>
      <c r="KN120" s="1558"/>
      <c r="KO120" s="1558"/>
      <c r="KP120" s="1558"/>
      <c r="KQ120" s="1558"/>
      <c r="KR120" s="1558"/>
      <c r="KS120" s="1558"/>
      <c r="KT120" s="1561"/>
      <c r="KU120" s="1591"/>
      <c r="KV120" s="1592"/>
      <c r="KW120" s="1592"/>
      <c r="KX120" s="1592"/>
      <c r="KY120" s="1592"/>
      <c r="KZ120" s="1592"/>
      <c r="LA120" s="1592"/>
      <c r="LB120" s="1592"/>
      <c r="LC120" s="1592"/>
      <c r="LD120" s="1592"/>
      <c r="LE120" s="1592"/>
      <c r="LF120" s="1592"/>
      <c r="LG120" s="1592"/>
      <c r="LH120" s="1592"/>
      <c r="LI120" s="1592"/>
      <c r="LJ120" s="1592"/>
      <c r="LK120" s="1592"/>
      <c r="LL120" s="1592"/>
      <c r="LM120" s="1592"/>
      <c r="LN120" s="1592"/>
      <c r="LO120" s="1592"/>
      <c r="LP120" s="1593"/>
      <c r="LQ120" s="1557"/>
      <c r="LR120" s="1558"/>
      <c r="LS120" s="1558"/>
      <c r="LT120" s="1558"/>
      <c r="LU120" s="1558"/>
      <c r="LV120" s="1558"/>
      <c r="LW120" s="1558"/>
      <c r="LX120" s="1558"/>
      <c r="LY120" s="1558"/>
      <c r="LZ120" s="1558"/>
      <c r="MA120" s="1558"/>
      <c r="MB120" s="1558"/>
      <c r="MC120" s="1558"/>
      <c r="MD120" s="1558"/>
      <c r="ME120" s="1558"/>
      <c r="MF120" s="1559"/>
      <c r="MG120" s="1557"/>
      <c r="MH120" s="1558"/>
      <c r="MI120" s="1558"/>
      <c r="MJ120" s="1558"/>
      <c r="MK120" s="1558"/>
      <c r="ML120" s="1558"/>
      <c r="MM120" s="1558"/>
      <c r="MN120" s="1558"/>
      <c r="MO120" s="1558"/>
      <c r="MP120" s="1558"/>
      <c r="MQ120" s="1558"/>
      <c r="MR120" s="1558"/>
      <c r="MS120" s="1558"/>
      <c r="MT120" s="1558"/>
      <c r="MU120" s="1558"/>
      <c r="MV120" s="1561"/>
      <c r="MW120" s="1591"/>
      <c r="MX120" s="1592"/>
      <c r="MY120" s="1592"/>
      <c r="MZ120" s="1592"/>
      <c r="NA120" s="1592"/>
      <c r="NB120" s="1592"/>
      <c r="NC120" s="1592"/>
      <c r="ND120" s="1592"/>
      <c r="NE120" s="1592"/>
      <c r="NF120" s="1592"/>
      <c r="NG120" s="1592"/>
      <c r="NH120" s="1592"/>
      <c r="NI120" s="1592"/>
      <c r="NJ120" s="1592"/>
      <c r="NK120" s="1592"/>
      <c r="NL120" s="1592"/>
      <c r="NM120" s="1592"/>
      <c r="NN120" s="1592"/>
      <c r="NO120" s="1592"/>
      <c r="NP120" s="1592"/>
      <c r="NQ120" s="1592"/>
      <c r="NR120" s="1593"/>
      <c r="NS120" s="1557"/>
      <c r="NT120" s="1558"/>
      <c r="NU120" s="1558"/>
      <c r="NV120" s="1558"/>
      <c r="NW120" s="1558"/>
      <c r="NX120" s="1558"/>
      <c r="NY120" s="1558"/>
      <c r="NZ120" s="1558"/>
      <c r="OA120" s="1558"/>
      <c r="OB120" s="1558"/>
      <c r="OC120" s="1558"/>
      <c r="OD120" s="1558"/>
      <c r="OE120" s="1558"/>
      <c r="OF120" s="1558"/>
      <c r="OG120" s="1558"/>
      <c r="OH120" s="1559"/>
      <c r="OI120" s="1591"/>
      <c r="OJ120" s="1592"/>
      <c r="OK120" s="1592"/>
      <c r="OL120" s="1592"/>
      <c r="OM120" s="1592"/>
      <c r="ON120" s="1592"/>
      <c r="OO120" s="1592"/>
      <c r="OP120" s="1592"/>
      <c r="OQ120" s="1592"/>
      <c r="OR120" s="1592"/>
      <c r="OS120" s="1592"/>
      <c r="OT120" s="1592"/>
      <c r="OU120" s="1592"/>
      <c r="OV120" s="1592"/>
      <c r="OW120" s="1592"/>
      <c r="OX120" s="1592"/>
      <c r="OY120" s="1592"/>
      <c r="OZ120" s="1592"/>
      <c r="PA120" s="1592"/>
      <c r="PB120" s="1592"/>
      <c r="PC120" s="1592"/>
      <c r="PD120" s="1593"/>
      <c r="PE120" s="1557"/>
      <c r="PF120" s="1558"/>
      <c r="PG120" s="1558"/>
      <c r="PH120" s="1558"/>
      <c r="PI120" s="1558"/>
      <c r="PJ120" s="1558"/>
      <c r="PK120" s="1558"/>
      <c r="PL120" s="1558"/>
      <c r="PM120" s="1558"/>
      <c r="PN120" s="1558"/>
      <c r="PO120" s="1558"/>
      <c r="PP120" s="1558"/>
      <c r="PQ120" s="1558"/>
      <c r="PR120" s="1558"/>
      <c r="PS120" s="1558"/>
      <c r="PT120" s="1561"/>
      <c r="PU120" s="1591"/>
      <c r="PV120" s="1592"/>
      <c r="PW120" s="1592"/>
      <c r="PX120" s="1592"/>
      <c r="PY120" s="1592"/>
      <c r="PZ120" s="1592"/>
      <c r="QA120" s="1592"/>
      <c r="QB120" s="1592"/>
      <c r="QC120" s="1592"/>
      <c r="QD120" s="1592"/>
      <c r="QE120" s="1592"/>
      <c r="QF120" s="1592"/>
      <c r="QG120" s="1592"/>
      <c r="QH120" s="1592"/>
      <c r="QI120" s="1592"/>
      <c r="QJ120" s="1592"/>
      <c r="QK120" s="1592"/>
      <c r="QL120" s="1592"/>
      <c r="QM120" s="1592"/>
      <c r="QN120" s="1592"/>
      <c r="QO120" s="1592"/>
      <c r="QP120" s="1593"/>
      <c r="QQ120" s="1557"/>
      <c r="QR120" s="1558"/>
      <c r="QS120" s="1558"/>
      <c r="QT120" s="1558"/>
      <c r="QU120" s="1558"/>
      <c r="QV120" s="1558"/>
      <c r="QW120" s="1558"/>
      <c r="QX120" s="1558"/>
      <c r="QY120" s="1558"/>
      <c r="QZ120" s="1558"/>
      <c r="RA120" s="1558"/>
      <c r="RB120" s="1558"/>
      <c r="RC120" s="1558"/>
      <c r="RD120" s="1558"/>
      <c r="RE120" s="1558"/>
      <c r="RF120" s="1559"/>
      <c r="RG120" s="1557"/>
      <c r="RH120" s="1558"/>
      <c r="RI120" s="1558"/>
      <c r="RJ120" s="1558"/>
      <c r="RK120" s="1558"/>
      <c r="RL120" s="1558"/>
      <c r="RM120" s="1558"/>
      <c r="RN120" s="1558"/>
      <c r="RO120" s="1558"/>
      <c r="RP120" s="1558"/>
      <c r="RQ120" s="1558"/>
      <c r="RR120" s="1558"/>
      <c r="RS120" s="1558"/>
      <c r="RT120" s="1558"/>
      <c r="RU120" s="1558"/>
      <c r="RV120" s="1561"/>
      <c r="RW120" s="1591"/>
      <c r="RX120" s="1592"/>
      <c r="RY120" s="1592"/>
      <c r="RZ120" s="1592"/>
      <c r="SA120" s="1592"/>
      <c r="SB120" s="1592"/>
      <c r="SC120" s="1592"/>
      <c r="SD120" s="1592"/>
      <c r="SE120" s="1592"/>
      <c r="SF120" s="1592"/>
      <c r="SG120" s="1592"/>
      <c r="SH120" s="1592"/>
      <c r="SI120" s="1592"/>
      <c r="SJ120" s="1592"/>
      <c r="SK120" s="1592"/>
      <c r="SL120" s="1592"/>
      <c r="SM120" s="1592"/>
      <c r="SN120" s="1592"/>
      <c r="SO120" s="1592"/>
      <c r="SP120" s="1592"/>
      <c r="SQ120" s="1592"/>
      <c r="SR120" s="1593"/>
      <c r="SS120" s="1557"/>
      <c r="ST120" s="1558"/>
      <c r="SU120" s="1558"/>
      <c r="SV120" s="1558"/>
      <c r="SW120" s="1558"/>
      <c r="SX120" s="1558"/>
      <c r="SY120" s="1558"/>
      <c r="SZ120" s="1558"/>
      <c r="TA120" s="1558"/>
      <c r="TB120" s="1558"/>
      <c r="TC120" s="1558"/>
      <c r="TD120" s="1558"/>
      <c r="TE120" s="1558"/>
      <c r="TF120" s="1558"/>
      <c r="TG120" s="1558"/>
      <c r="TH120" s="1559"/>
      <c r="TI120" s="1557"/>
      <c r="TJ120" s="1558"/>
      <c r="TK120" s="1558"/>
      <c r="TL120" s="1558"/>
      <c r="TM120" s="1558"/>
      <c r="TN120" s="1558"/>
      <c r="TO120" s="1558"/>
      <c r="TP120" s="1558"/>
      <c r="TQ120" s="1558"/>
      <c r="TR120" s="1558"/>
      <c r="TS120" s="1558"/>
      <c r="TT120" s="1558"/>
      <c r="TU120" s="1558"/>
      <c r="TV120" s="1558"/>
      <c r="TW120" s="1558"/>
      <c r="TX120" s="1561"/>
      <c r="TY120" s="1591"/>
      <c r="TZ120" s="1592"/>
      <c r="UA120" s="1592"/>
      <c r="UB120" s="1592"/>
      <c r="UC120" s="1592"/>
      <c r="UD120" s="1592"/>
      <c r="UE120" s="1592"/>
      <c r="UF120" s="1592"/>
      <c r="UG120" s="1592"/>
      <c r="UH120" s="1592"/>
      <c r="UI120" s="1592"/>
      <c r="UJ120" s="1592"/>
      <c r="UK120" s="1592"/>
      <c r="UL120" s="1592"/>
      <c r="UM120" s="1592"/>
      <c r="UN120" s="1592"/>
      <c r="UO120" s="1592"/>
      <c r="UP120" s="1592"/>
      <c r="UQ120" s="1592"/>
      <c r="UR120" s="1592"/>
      <c r="US120" s="1592"/>
      <c r="UT120" s="1593"/>
      <c r="UU120" s="1557"/>
      <c r="UV120" s="1558"/>
      <c r="UW120" s="1558"/>
      <c r="UX120" s="1558"/>
      <c r="UY120" s="1558"/>
      <c r="UZ120" s="1558"/>
      <c r="VA120" s="1558"/>
      <c r="VB120" s="1558"/>
      <c r="VC120" s="1558"/>
      <c r="VD120" s="1558"/>
      <c r="VE120" s="1558"/>
      <c r="VF120" s="1558"/>
      <c r="VG120" s="1558"/>
      <c r="VH120" s="1558"/>
      <c r="VI120" s="1558"/>
      <c r="VJ120" s="1559"/>
      <c r="VK120" s="1557"/>
      <c r="VL120" s="1558"/>
      <c r="VM120" s="1558"/>
      <c r="VN120" s="1558"/>
      <c r="VO120" s="1558"/>
      <c r="VP120" s="1558"/>
      <c r="VQ120" s="1558"/>
      <c r="VR120" s="1558"/>
      <c r="VS120" s="1558"/>
      <c r="VT120" s="1558"/>
      <c r="VU120" s="1558"/>
      <c r="VV120" s="1558"/>
      <c r="VW120" s="1558"/>
      <c r="VX120" s="1558"/>
      <c r="VY120" s="1558"/>
      <c r="VZ120" s="1561"/>
      <c r="WA120" s="1591"/>
      <c r="WB120" s="1592"/>
      <c r="WC120" s="1592"/>
      <c r="WD120" s="1592"/>
      <c r="WE120" s="1592"/>
      <c r="WF120" s="1592"/>
      <c r="WG120" s="1592"/>
      <c r="WH120" s="1592"/>
      <c r="WI120" s="1592"/>
      <c r="WJ120" s="1592"/>
      <c r="WK120" s="1592"/>
      <c r="WL120" s="1592"/>
      <c r="WM120" s="1592"/>
      <c r="WN120" s="1592"/>
      <c r="WO120" s="1592"/>
      <c r="WP120" s="1592"/>
      <c r="WQ120" s="1592"/>
      <c r="WR120" s="1592"/>
      <c r="WS120" s="1592"/>
      <c r="WT120" s="1592"/>
      <c r="WU120" s="1592"/>
      <c r="WV120" s="1593"/>
      <c r="WW120" s="1557"/>
      <c r="WX120" s="1558"/>
      <c r="WY120" s="1558"/>
      <c r="WZ120" s="1558"/>
      <c r="XA120" s="1558"/>
      <c r="XB120" s="1558"/>
      <c r="XC120" s="1558"/>
      <c r="XD120" s="1558"/>
      <c r="XE120" s="1558"/>
      <c r="XF120" s="1558"/>
      <c r="XG120" s="1558"/>
      <c r="XH120" s="1558"/>
      <c r="XI120" s="1558"/>
      <c r="XJ120" s="1558"/>
      <c r="XK120" s="1558"/>
      <c r="XL120" s="1559"/>
      <c r="XM120" s="1557"/>
      <c r="XN120" s="1558"/>
      <c r="XO120" s="1558"/>
      <c r="XP120" s="1558"/>
      <c r="XQ120" s="1558"/>
      <c r="XR120" s="1558"/>
      <c r="XS120" s="1558"/>
      <c r="XT120" s="1558"/>
      <c r="XU120" s="1558"/>
      <c r="XV120" s="1558"/>
      <c r="XW120" s="1558"/>
      <c r="XX120" s="1558"/>
      <c r="XY120" s="1558"/>
      <c r="XZ120" s="1558"/>
      <c r="YA120" s="1558"/>
      <c r="YB120" s="1561"/>
      <c r="YC120" s="1591"/>
      <c r="YD120" s="1592"/>
      <c r="YE120" s="1592"/>
      <c r="YF120" s="1592"/>
      <c r="YG120" s="1592"/>
      <c r="YH120" s="1592"/>
      <c r="YI120" s="1592"/>
      <c r="YJ120" s="1592"/>
      <c r="YK120" s="1592"/>
      <c r="YL120" s="1592"/>
      <c r="YM120" s="1592"/>
      <c r="YN120" s="1592"/>
      <c r="YO120" s="1592"/>
      <c r="YP120" s="1592"/>
      <c r="YQ120" s="1592"/>
      <c r="YR120" s="1592"/>
      <c r="YS120" s="1592"/>
      <c r="YT120" s="1592"/>
      <c r="YU120" s="1592"/>
      <c r="YV120" s="1592"/>
      <c r="YW120" s="1592"/>
      <c r="YX120" s="1593"/>
      <c r="YY120" s="1557"/>
      <c r="YZ120" s="1558"/>
      <c r="ZA120" s="1558"/>
      <c r="ZB120" s="1558"/>
      <c r="ZC120" s="1558"/>
      <c r="ZD120" s="1558"/>
      <c r="ZE120" s="1558"/>
      <c r="ZF120" s="1558"/>
      <c r="ZG120" s="1558"/>
      <c r="ZH120" s="1558"/>
      <c r="ZI120" s="1558"/>
      <c r="ZJ120" s="1558"/>
      <c r="ZK120" s="1558"/>
      <c r="ZL120" s="1558"/>
      <c r="ZM120" s="1558"/>
      <c r="ZN120" s="1559"/>
      <c r="ZO120" s="1557"/>
      <c r="ZP120" s="1558"/>
      <c r="ZQ120" s="1558"/>
      <c r="ZR120" s="1558"/>
      <c r="ZS120" s="1558"/>
      <c r="ZT120" s="1558"/>
      <c r="ZU120" s="1558"/>
      <c r="ZV120" s="1558"/>
      <c r="ZW120" s="1558"/>
      <c r="ZX120" s="1558"/>
      <c r="ZY120" s="1558"/>
      <c r="ZZ120" s="1558"/>
      <c r="AAA120" s="1558"/>
      <c r="AAB120" s="1558"/>
      <c r="AAC120" s="1558"/>
      <c r="AAD120" s="1561"/>
      <c r="AAE120" s="1591"/>
      <c r="AAF120" s="1592"/>
      <c r="AAG120" s="1592"/>
      <c r="AAH120" s="1592"/>
      <c r="AAI120" s="1592"/>
      <c r="AAJ120" s="1592"/>
      <c r="AAK120" s="1592"/>
      <c r="AAL120" s="1592"/>
      <c r="AAM120" s="1592"/>
      <c r="AAN120" s="1592"/>
      <c r="AAO120" s="1592"/>
      <c r="AAP120" s="1592"/>
      <c r="AAQ120" s="1592"/>
      <c r="AAR120" s="1592"/>
      <c r="AAS120" s="1592"/>
      <c r="AAT120" s="1592"/>
      <c r="AAU120" s="1592"/>
      <c r="AAV120" s="1592"/>
      <c r="AAW120" s="1592"/>
      <c r="AAX120" s="1592"/>
      <c r="AAY120" s="1592"/>
      <c r="AAZ120" s="1593"/>
      <c r="ABA120" s="1557"/>
      <c r="ABB120" s="1558"/>
      <c r="ABC120" s="1558"/>
      <c r="ABD120" s="1558"/>
      <c r="ABE120" s="1558"/>
      <c r="ABF120" s="1558"/>
      <c r="ABG120" s="1558"/>
      <c r="ABH120" s="1558"/>
      <c r="ABI120" s="1558"/>
      <c r="ABJ120" s="1558"/>
      <c r="ABK120" s="1558"/>
      <c r="ABL120" s="1558"/>
      <c r="ABM120" s="1558"/>
      <c r="ABN120" s="1558"/>
      <c r="ABO120" s="1558"/>
      <c r="ABP120" s="1559"/>
      <c r="ABQ120" s="1557"/>
      <c r="ABR120" s="1558"/>
      <c r="ABS120" s="1558"/>
      <c r="ABT120" s="1558"/>
      <c r="ABU120" s="1558"/>
      <c r="ABV120" s="1558"/>
      <c r="ABW120" s="1558"/>
      <c r="ABX120" s="1558"/>
      <c r="ABY120" s="1558"/>
      <c r="ABZ120" s="1558"/>
      <c r="ACA120" s="1558"/>
      <c r="ACB120" s="1558"/>
      <c r="ACC120" s="1558"/>
      <c r="ACD120" s="1558"/>
      <c r="ACE120" s="1558"/>
      <c r="ACF120" s="1561"/>
      <c r="ACG120" s="1591"/>
      <c r="ACH120" s="1592"/>
      <c r="ACI120" s="1592"/>
      <c r="ACJ120" s="1592"/>
      <c r="ACK120" s="1592"/>
      <c r="ACL120" s="1592"/>
      <c r="ACM120" s="1592"/>
      <c r="ACN120" s="1592"/>
      <c r="ACO120" s="1592"/>
      <c r="ACP120" s="1592"/>
      <c r="ACQ120" s="1592"/>
      <c r="ACR120" s="1592"/>
      <c r="ACS120" s="1592"/>
      <c r="ACT120" s="1592"/>
      <c r="ACU120" s="1592"/>
      <c r="ACV120" s="1592"/>
      <c r="ACW120" s="1592"/>
      <c r="ACX120" s="1592"/>
      <c r="ACY120" s="1592"/>
      <c r="ACZ120" s="1592"/>
      <c r="ADA120" s="1592"/>
      <c r="ADB120" s="1593"/>
      <c r="ADC120" s="1557"/>
      <c r="ADD120" s="1558"/>
      <c r="ADE120" s="1558"/>
      <c r="ADF120" s="1558"/>
      <c r="ADG120" s="1558"/>
      <c r="ADH120" s="1558"/>
      <c r="ADI120" s="1558"/>
      <c r="ADJ120" s="1558"/>
      <c r="ADK120" s="1558"/>
      <c r="ADL120" s="1558"/>
      <c r="ADM120" s="1558"/>
      <c r="ADN120" s="1558"/>
      <c r="ADO120" s="1558"/>
      <c r="ADP120" s="1558"/>
      <c r="ADQ120" s="1558"/>
      <c r="ADR120" s="1559"/>
      <c r="ADS120" s="1557"/>
      <c r="ADT120" s="1558"/>
      <c r="ADU120" s="1558"/>
      <c r="ADV120" s="1558"/>
      <c r="ADW120" s="1558"/>
      <c r="ADX120" s="1558"/>
      <c r="ADY120" s="1558"/>
      <c r="ADZ120" s="1558"/>
      <c r="AEA120" s="1558"/>
      <c r="AEB120" s="1558"/>
      <c r="AEC120" s="1558"/>
      <c r="AED120" s="1558"/>
      <c r="AEE120" s="1558"/>
      <c r="AEF120" s="1558"/>
      <c r="AEG120" s="1558"/>
      <c r="AEH120" s="1561"/>
      <c r="AEI120" s="1591"/>
      <c r="AEJ120" s="1592"/>
      <c r="AEK120" s="1592"/>
      <c r="AEL120" s="1592"/>
      <c r="AEM120" s="1592"/>
      <c r="AEN120" s="1592"/>
      <c r="AEO120" s="1592"/>
      <c r="AEP120" s="1592"/>
      <c r="AEQ120" s="1592"/>
      <c r="AER120" s="1592"/>
      <c r="AES120" s="1592"/>
      <c r="AET120" s="1592"/>
      <c r="AEU120" s="1592"/>
      <c r="AEV120" s="1592"/>
      <c r="AEW120" s="1592"/>
      <c r="AEX120" s="1592"/>
      <c r="AEY120" s="1592"/>
      <c r="AEZ120" s="1592"/>
      <c r="AFA120" s="1592"/>
      <c r="AFB120" s="1592"/>
      <c r="AFC120" s="1592"/>
      <c r="AFD120" s="1593"/>
      <c r="AFE120" s="1557"/>
      <c r="AFF120" s="1558"/>
      <c r="AFG120" s="1558"/>
      <c r="AFH120" s="1558"/>
      <c r="AFI120" s="1558"/>
      <c r="AFJ120" s="1558"/>
      <c r="AFK120" s="1558"/>
      <c r="AFL120" s="1558"/>
      <c r="AFM120" s="1558"/>
      <c r="AFN120" s="1558"/>
      <c r="AFO120" s="1558"/>
      <c r="AFP120" s="1558"/>
      <c r="AFQ120" s="1558"/>
      <c r="AFR120" s="1558"/>
      <c r="AFS120" s="1558"/>
      <c r="AFT120" s="1559"/>
      <c r="AFU120" s="1557"/>
      <c r="AFV120" s="1558"/>
      <c r="AFW120" s="1558"/>
      <c r="AFX120" s="1558"/>
      <c r="AFY120" s="1558"/>
      <c r="AFZ120" s="1558"/>
      <c r="AGA120" s="1558"/>
      <c r="AGB120" s="1558"/>
      <c r="AGC120" s="1558"/>
      <c r="AGD120" s="1558"/>
      <c r="AGE120" s="1558"/>
      <c r="AGF120" s="1558"/>
      <c r="AGG120" s="1558"/>
      <c r="AGH120" s="1558"/>
      <c r="AGI120" s="1558"/>
      <c r="AGJ120" s="1561"/>
      <c r="AGK120" s="1591"/>
      <c r="AGL120" s="1592"/>
      <c r="AGM120" s="1592"/>
      <c r="AGN120" s="1592"/>
      <c r="AGO120" s="1592"/>
      <c r="AGP120" s="1592"/>
      <c r="AGQ120" s="1592"/>
      <c r="AGR120" s="1592"/>
      <c r="AGS120" s="1592"/>
      <c r="AGT120" s="1592"/>
      <c r="AGU120" s="1592"/>
      <c r="AGV120" s="1592"/>
      <c r="AGW120" s="1592"/>
      <c r="AGX120" s="1592"/>
      <c r="AGY120" s="1592"/>
      <c r="AGZ120" s="1592"/>
      <c r="AHA120" s="1592"/>
      <c r="AHB120" s="1592"/>
      <c r="AHC120" s="1592"/>
      <c r="AHD120" s="1592"/>
      <c r="AHE120" s="1592"/>
      <c r="AHF120" s="1593"/>
      <c r="AHG120" s="1557"/>
      <c r="AHH120" s="1558"/>
      <c r="AHI120" s="1558"/>
      <c r="AHJ120" s="1558"/>
      <c r="AHK120" s="1558"/>
      <c r="AHL120" s="1558"/>
      <c r="AHM120" s="1558"/>
      <c r="AHN120" s="1558"/>
      <c r="AHO120" s="1558"/>
      <c r="AHP120" s="1558"/>
      <c r="AHQ120" s="1558"/>
      <c r="AHR120" s="1558"/>
      <c r="AHS120" s="1558"/>
      <c r="AHT120" s="1558"/>
      <c r="AHU120" s="1558"/>
      <c r="AHV120" s="1559"/>
      <c r="AHW120" s="1557"/>
      <c r="AHX120" s="1558"/>
      <c r="AHY120" s="1558"/>
      <c r="AHZ120" s="1558"/>
      <c r="AIA120" s="1558"/>
      <c r="AIB120" s="1558"/>
      <c r="AIC120" s="1558"/>
      <c r="AID120" s="1558"/>
      <c r="AIE120" s="1558"/>
      <c r="AIF120" s="1558"/>
      <c r="AIG120" s="1558"/>
      <c r="AIH120" s="1558"/>
      <c r="AII120" s="1558"/>
      <c r="AIJ120" s="1558"/>
      <c r="AIK120" s="1558"/>
      <c r="AIL120" s="1561"/>
      <c r="AIM120" s="1591"/>
      <c r="AIN120" s="1592"/>
      <c r="AIO120" s="1592"/>
      <c r="AIP120" s="1592"/>
      <c r="AIQ120" s="1592"/>
      <c r="AIR120" s="1592"/>
      <c r="AIS120" s="1592"/>
      <c r="AIT120" s="1592"/>
      <c r="AIU120" s="1592"/>
      <c r="AIV120" s="1592"/>
      <c r="AIW120" s="1592"/>
      <c r="AIX120" s="1592"/>
      <c r="AIY120" s="1592"/>
      <c r="AIZ120" s="1592"/>
      <c r="AJA120" s="1592"/>
      <c r="AJB120" s="1592"/>
      <c r="AJC120" s="1592"/>
      <c r="AJD120" s="1592"/>
      <c r="AJE120" s="1592"/>
      <c r="AJF120" s="1592"/>
      <c r="AJG120" s="1592"/>
      <c r="AJH120" s="1593"/>
      <c r="AJI120" s="1557"/>
      <c r="AJJ120" s="1558"/>
      <c r="AJK120" s="1558"/>
      <c r="AJL120" s="1558"/>
      <c r="AJM120" s="1558"/>
      <c r="AJN120" s="1558"/>
      <c r="AJO120" s="1558"/>
      <c r="AJP120" s="1558"/>
      <c r="AJQ120" s="1558"/>
      <c r="AJR120" s="1558"/>
      <c r="AJS120" s="1558"/>
      <c r="AJT120" s="1558"/>
      <c r="AJU120" s="1558"/>
      <c r="AJV120" s="1558"/>
      <c r="AJW120" s="1558"/>
      <c r="AJX120" s="1559"/>
      <c r="AJY120" s="1557"/>
      <c r="AJZ120" s="1558"/>
      <c r="AKA120" s="1558"/>
      <c r="AKB120" s="1558"/>
      <c r="AKC120" s="1558"/>
      <c r="AKD120" s="1558"/>
      <c r="AKE120" s="1558"/>
      <c r="AKF120" s="1558"/>
      <c r="AKG120" s="1558"/>
      <c r="AKH120" s="1558"/>
      <c r="AKI120" s="1558"/>
      <c r="AKJ120" s="1558"/>
      <c r="AKK120" s="1558"/>
      <c r="AKL120" s="1558"/>
      <c r="AKM120" s="1558"/>
      <c r="AKN120" s="1561"/>
      <c r="AKO120" s="1591"/>
      <c r="AKP120" s="1592"/>
      <c r="AKQ120" s="1592"/>
      <c r="AKR120" s="1592"/>
      <c r="AKS120" s="1592"/>
      <c r="AKT120" s="1592"/>
      <c r="AKU120" s="1592"/>
      <c r="AKV120" s="1592"/>
      <c r="AKW120" s="1592"/>
      <c r="AKX120" s="1592"/>
      <c r="AKY120" s="1592"/>
      <c r="AKZ120" s="1592"/>
      <c r="ALA120" s="1592"/>
      <c r="ALB120" s="1592"/>
      <c r="ALC120" s="1592"/>
      <c r="ALD120" s="1592"/>
      <c r="ALE120" s="1592"/>
      <c r="ALF120" s="1592"/>
      <c r="ALG120" s="1592"/>
      <c r="ALH120" s="1592"/>
      <c r="ALI120" s="1592"/>
      <c r="ALJ120" s="1593"/>
      <c r="ALK120" s="1557"/>
      <c r="ALL120" s="1558"/>
      <c r="ALM120" s="1558"/>
      <c r="ALN120" s="1558"/>
      <c r="ALO120" s="1558"/>
      <c r="ALP120" s="1558"/>
      <c r="ALQ120" s="1558"/>
      <c r="ALR120" s="1558"/>
      <c r="ALS120" s="1558"/>
      <c r="ALT120" s="1558"/>
      <c r="ALU120" s="1558"/>
      <c r="ALV120" s="1558"/>
      <c r="ALW120" s="1558"/>
      <c r="ALX120" s="1558"/>
      <c r="ALY120" s="1558"/>
      <c r="ALZ120" s="1559"/>
      <c r="AMA120" s="1557"/>
      <c r="AMB120" s="1558"/>
      <c r="AMC120" s="1558"/>
      <c r="AMD120" s="1558"/>
      <c r="AME120" s="1558"/>
      <c r="AMF120" s="1558"/>
      <c r="AMG120" s="1558"/>
      <c r="AMH120" s="1558"/>
      <c r="AMI120" s="1558"/>
      <c r="AMJ120" s="1558"/>
      <c r="AMK120" s="1558"/>
      <c r="AML120" s="1558"/>
      <c r="AMM120" s="1558"/>
      <c r="AMN120" s="1558"/>
      <c r="AMO120" s="1558"/>
      <c r="AMP120" s="1561"/>
      <c r="AMQ120" s="1591"/>
      <c r="AMR120" s="1592"/>
      <c r="AMS120" s="1592"/>
      <c r="AMT120" s="1592"/>
      <c r="AMU120" s="1592"/>
      <c r="AMV120" s="1592"/>
      <c r="AMW120" s="1592"/>
      <c r="AMX120" s="1592"/>
      <c r="AMY120" s="1592"/>
      <c r="AMZ120" s="1592"/>
      <c r="ANA120" s="1592"/>
      <c r="ANB120" s="1592"/>
      <c r="ANC120" s="1592"/>
      <c r="AND120" s="1592"/>
      <c r="ANE120" s="1592"/>
      <c r="ANF120" s="1592"/>
      <c r="ANG120" s="1592"/>
      <c r="ANH120" s="1592"/>
      <c r="ANI120" s="1592"/>
      <c r="ANJ120" s="1592"/>
      <c r="ANK120" s="1592"/>
      <c r="ANL120" s="1593"/>
      <c r="ANM120" s="1557"/>
      <c r="ANN120" s="1558"/>
      <c r="ANO120" s="1558"/>
      <c r="ANP120" s="1558"/>
      <c r="ANQ120" s="1558"/>
      <c r="ANR120" s="1558"/>
      <c r="ANS120" s="1558"/>
      <c r="ANT120" s="1558"/>
      <c r="ANU120" s="1558"/>
      <c r="ANV120" s="1558"/>
      <c r="ANW120" s="1558"/>
      <c r="ANX120" s="1558"/>
      <c r="ANY120" s="1558"/>
      <c r="ANZ120" s="1558"/>
      <c r="AOA120" s="1558"/>
      <c r="AOB120" s="1559"/>
      <c r="AOC120" s="1557"/>
      <c r="AOD120" s="1558"/>
      <c r="AOE120" s="1558"/>
      <c r="AOF120" s="1558"/>
      <c r="AOG120" s="1558"/>
      <c r="AOH120" s="1558"/>
      <c r="AOI120" s="1558"/>
      <c r="AOJ120" s="1558"/>
      <c r="AOK120" s="1558"/>
      <c r="AOL120" s="1558"/>
      <c r="AOM120" s="1558"/>
      <c r="AON120" s="1558"/>
      <c r="AOO120" s="1558"/>
      <c r="AOP120" s="1558"/>
      <c r="AOQ120" s="1558"/>
      <c r="AOR120" s="1561"/>
      <c r="AOS120" s="1591"/>
      <c r="AOT120" s="1592"/>
      <c r="AOU120" s="1592"/>
      <c r="AOV120" s="1592"/>
      <c r="AOW120" s="1592"/>
      <c r="AOX120" s="1592"/>
      <c r="AOY120" s="1592"/>
      <c r="AOZ120" s="1592"/>
      <c r="APA120" s="1592"/>
      <c r="APB120" s="1592"/>
      <c r="APC120" s="1592"/>
      <c r="APD120" s="1592"/>
      <c r="APE120" s="1592"/>
      <c r="APF120" s="1592"/>
      <c r="APG120" s="1592"/>
      <c r="APH120" s="1592"/>
      <c r="API120" s="1592"/>
      <c r="APJ120" s="1592"/>
      <c r="APK120" s="1592"/>
      <c r="APL120" s="1592"/>
      <c r="APM120" s="1592"/>
      <c r="APN120" s="1593"/>
      <c r="APO120" s="1557"/>
      <c r="APP120" s="1558"/>
      <c r="APQ120" s="1558"/>
      <c r="APR120" s="1558"/>
      <c r="APS120" s="1558"/>
      <c r="APT120" s="1558"/>
      <c r="APU120" s="1558"/>
      <c r="APV120" s="1558"/>
      <c r="APW120" s="1558"/>
      <c r="APX120" s="1558"/>
      <c r="APY120" s="1558"/>
      <c r="APZ120" s="1558"/>
      <c r="AQA120" s="1558"/>
      <c r="AQB120" s="1558"/>
      <c r="AQC120" s="1558"/>
      <c r="AQD120" s="1559"/>
      <c r="AQE120" s="1557"/>
      <c r="AQF120" s="1558"/>
      <c r="AQG120" s="1558"/>
      <c r="AQH120" s="1558"/>
      <c r="AQI120" s="1558"/>
      <c r="AQJ120" s="1558"/>
      <c r="AQK120" s="1558"/>
      <c r="AQL120" s="1558"/>
      <c r="AQM120" s="1558"/>
      <c r="AQN120" s="1558"/>
      <c r="AQO120" s="1558"/>
      <c r="AQP120" s="1558"/>
      <c r="AQQ120" s="1558"/>
      <c r="AQR120" s="1558"/>
      <c r="AQS120" s="1558"/>
      <c r="AQT120" s="1561"/>
      <c r="AQU120" s="1591"/>
      <c r="AQV120" s="1592"/>
      <c r="AQW120" s="1592"/>
      <c r="AQX120" s="1592"/>
      <c r="AQY120" s="1592"/>
      <c r="AQZ120" s="1592"/>
      <c r="ARA120" s="1592"/>
      <c r="ARB120" s="1592"/>
      <c r="ARC120" s="1592"/>
      <c r="ARD120" s="1592"/>
      <c r="ARE120" s="1592"/>
      <c r="ARF120" s="1592"/>
      <c r="ARG120" s="1592"/>
      <c r="ARH120" s="1592"/>
      <c r="ARI120" s="1592"/>
      <c r="ARJ120" s="1592"/>
      <c r="ARK120" s="1592"/>
      <c r="ARL120" s="1592"/>
      <c r="ARM120" s="1592"/>
      <c r="ARN120" s="1592"/>
      <c r="ARO120" s="1592"/>
      <c r="ARP120" s="1593"/>
      <c r="ARQ120" s="1557"/>
      <c r="ARR120" s="1558"/>
      <c r="ARS120" s="1558"/>
      <c r="ART120" s="1558"/>
      <c r="ARU120" s="1558"/>
      <c r="ARV120" s="1558"/>
      <c r="ARW120" s="1558"/>
      <c r="ARX120" s="1558"/>
      <c r="ARY120" s="1558"/>
      <c r="ARZ120" s="1558"/>
      <c r="ASA120" s="1558"/>
      <c r="ASB120" s="1558"/>
      <c r="ASC120" s="1558"/>
      <c r="ASD120" s="1558"/>
      <c r="ASE120" s="1558"/>
      <c r="ASF120" s="1559"/>
      <c r="ASG120" s="1557"/>
      <c r="ASH120" s="1558"/>
      <c r="ASI120" s="1558"/>
      <c r="ASJ120" s="1558"/>
      <c r="ASK120" s="1558"/>
      <c r="ASL120" s="1558"/>
      <c r="ASM120" s="1558"/>
      <c r="ASN120" s="1558"/>
      <c r="ASO120" s="1558"/>
      <c r="ASP120" s="1558"/>
      <c r="ASQ120" s="1558"/>
      <c r="ASR120" s="1558"/>
      <c r="ASS120" s="1558"/>
      <c r="AST120" s="1558"/>
      <c r="ASU120" s="1558"/>
      <c r="ASV120" s="1561"/>
      <c r="ASW120" s="1591"/>
      <c r="ASX120" s="1592"/>
      <c r="ASY120" s="1592"/>
      <c r="ASZ120" s="1592"/>
      <c r="ATA120" s="1592"/>
      <c r="ATB120" s="1592"/>
      <c r="ATC120" s="1592"/>
      <c r="ATD120" s="1592"/>
      <c r="ATE120" s="1592"/>
      <c r="ATF120" s="1592"/>
      <c r="ATG120" s="1592"/>
      <c r="ATH120" s="1592"/>
      <c r="ATI120" s="1592"/>
      <c r="ATJ120" s="1592"/>
      <c r="ATK120" s="1592"/>
      <c r="ATL120" s="1592"/>
      <c r="ATM120" s="1592"/>
      <c r="ATN120" s="1592"/>
      <c r="ATO120" s="1592"/>
      <c r="ATP120" s="1592"/>
      <c r="ATQ120" s="1592"/>
      <c r="ATR120" s="1593"/>
      <c r="ATS120" s="1557"/>
      <c r="ATT120" s="1558"/>
      <c r="ATU120" s="1558"/>
      <c r="ATV120" s="1558"/>
      <c r="ATW120" s="1558"/>
      <c r="ATX120" s="1558"/>
      <c r="ATY120" s="1558"/>
      <c r="ATZ120" s="1558"/>
      <c r="AUA120" s="1558"/>
      <c r="AUB120" s="1558"/>
      <c r="AUC120" s="1558"/>
      <c r="AUD120" s="1558"/>
      <c r="AUE120" s="1558"/>
      <c r="AUF120" s="1558"/>
      <c r="AUG120" s="1558"/>
      <c r="AUH120" s="1559"/>
      <c r="AUI120" s="1699"/>
      <c r="AUJ120" s="1592"/>
      <c r="AUK120" s="1592"/>
      <c r="AUL120" s="1592"/>
      <c r="AUM120" s="1592"/>
      <c r="AUN120" s="1592"/>
      <c r="AUO120" s="1592"/>
      <c r="AUP120" s="1592"/>
      <c r="AUQ120" s="1592"/>
      <c r="AUR120" s="1592"/>
      <c r="AUS120" s="1592"/>
      <c r="AUT120" s="1592"/>
      <c r="AUU120" s="1592"/>
      <c r="AUV120" s="1592"/>
      <c r="AUW120" s="1592"/>
      <c r="AUX120" s="1592"/>
      <c r="AUY120" s="1592"/>
      <c r="AUZ120" s="1592"/>
      <c r="AVA120" s="1592"/>
      <c r="AVB120" s="1592"/>
      <c r="AVC120" s="1592"/>
      <c r="AVD120" s="1593"/>
      <c r="AVE120" s="1557"/>
      <c r="AVF120" s="1558"/>
      <c r="AVG120" s="1558"/>
      <c r="AVH120" s="1558"/>
      <c r="AVI120" s="1558"/>
      <c r="AVJ120" s="1558"/>
      <c r="AVK120" s="1558"/>
      <c r="AVL120" s="1558"/>
      <c r="AVM120" s="1558"/>
      <c r="AVN120" s="1558"/>
      <c r="AVO120" s="1558"/>
      <c r="AVP120" s="1558"/>
      <c r="AVQ120" s="1558"/>
      <c r="AVR120" s="1558"/>
      <c r="AVS120" s="1558"/>
      <c r="AVT120" s="1559"/>
      <c r="AVU120" s="876"/>
      <c r="AVV120" s="877"/>
      <c r="AVW120" s="882"/>
      <c r="AVX120" s="882"/>
      <c r="AVY120" s="882"/>
      <c r="AVZ120" s="882"/>
      <c r="AWA120" s="882"/>
      <c r="AWB120" s="882"/>
      <c r="AWC120" s="882"/>
      <c r="AWD120" s="882"/>
      <c r="AWE120" s="1689"/>
      <c r="AWF120" s="1689"/>
      <c r="AWG120" s="1689"/>
      <c r="AWH120" s="1689"/>
      <c r="AWI120" s="1689"/>
      <c r="AWJ120" s="1689"/>
      <c r="AWK120" s="1689"/>
      <c r="AWL120" s="1689"/>
      <c r="AWM120" s="1689"/>
      <c r="AWN120" s="1689"/>
      <c r="AWO120" s="1689"/>
      <c r="AWP120" s="1689"/>
      <c r="AWQ120" s="882"/>
      <c r="AWR120" s="882"/>
      <c r="AWS120" s="882"/>
      <c r="AWT120" s="882"/>
      <c r="AWU120" s="882"/>
      <c r="AWV120" s="882"/>
      <c r="AWW120" s="882"/>
      <c r="AWX120" s="882"/>
      <c r="AWY120" s="877"/>
      <c r="AWZ120" s="877"/>
      <c r="AXA120" s="1557"/>
      <c r="AXB120" s="1558"/>
      <c r="AXC120" s="1558"/>
      <c r="AXD120" s="1558"/>
      <c r="AXE120" s="1558"/>
      <c r="AXF120" s="1558"/>
      <c r="AXG120" s="1558"/>
      <c r="AXH120" s="1558"/>
      <c r="AXI120" s="1558"/>
      <c r="AXJ120" s="1558"/>
      <c r="AXK120" s="1558"/>
      <c r="AXL120" s="1558"/>
      <c r="AXM120" s="1558"/>
      <c r="AXN120" s="1558"/>
      <c r="AXO120" s="1558"/>
      <c r="AXP120" s="1561"/>
      <c r="AXQ120" s="1613"/>
      <c r="AXR120" s="1614"/>
      <c r="AXS120" s="1614"/>
      <c r="AXT120" s="1614"/>
      <c r="AXU120" s="1614"/>
      <c r="AXV120" s="1614"/>
      <c r="AXW120" s="1614"/>
      <c r="AXX120" s="1614"/>
      <c r="AXY120" s="1614"/>
      <c r="AXZ120" s="1615"/>
      <c r="AYA120" s="1693"/>
      <c r="AYB120" s="1694"/>
      <c r="AYC120" s="1694"/>
      <c r="AYD120" s="1694"/>
      <c r="AYE120" s="1694"/>
      <c r="AYF120" s="1694"/>
      <c r="AYG120" s="1694"/>
      <c r="AYH120" s="1694"/>
      <c r="AYI120" s="1694"/>
      <c r="AYJ120" s="1695"/>
      <c r="AYK120" s="1613"/>
      <c r="AYL120" s="1614"/>
      <c r="AYM120" s="1614"/>
      <c r="AYN120" s="1614"/>
      <c r="AYO120" s="1614"/>
      <c r="AYP120" s="1614"/>
      <c r="AYQ120" s="1614"/>
      <c r="AYR120" s="1614"/>
      <c r="AYS120" s="1614"/>
      <c r="AYT120" s="1615"/>
      <c r="AYU120" s="1557"/>
      <c r="AYV120" s="1558"/>
      <c r="AYW120" s="1558"/>
      <c r="AYX120" s="1558"/>
      <c r="AYY120" s="1558"/>
      <c r="AYZ120" s="1558"/>
      <c r="AZA120" s="1558"/>
      <c r="AZB120" s="1558"/>
      <c r="AZC120" s="1558"/>
      <c r="AZD120" s="1558"/>
      <c r="AZE120" s="1558"/>
      <c r="AZF120" s="1558"/>
      <c r="AZG120" s="1558"/>
      <c r="AZH120" s="1558"/>
      <c r="AZI120" s="1558"/>
      <c r="AZJ120" s="1561"/>
      <c r="AZK120" s="1591"/>
      <c r="AZL120" s="1592"/>
      <c r="AZM120" s="1592"/>
      <c r="AZN120" s="1592"/>
      <c r="AZO120" s="1592"/>
      <c r="AZP120" s="1592"/>
      <c r="AZQ120" s="1592"/>
      <c r="AZR120" s="1592"/>
      <c r="AZS120" s="1592"/>
      <c r="AZT120" s="1592"/>
      <c r="AZU120" s="1592"/>
      <c r="AZV120" s="1592"/>
      <c r="AZW120" s="1592"/>
      <c r="AZX120" s="1592"/>
      <c r="AZY120" s="1592"/>
      <c r="AZZ120" s="1592"/>
      <c r="BAA120" s="1592"/>
      <c r="BAB120" s="1592"/>
      <c r="BAC120" s="1592"/>
      <c r="BAD120" s="1592"/>
      <c r="BAE120" s="1592"/>
      <c r="BAF120" s="1593"/>
      <c r="BAG120" s="1557"/>
      <c r="BAH120" s="1558"/>
      <c r="BAI120" s="1558"/>
      <c r="BAJ120" s="1558"/>
      <c r="BAK120" s="1558"/>
      <c r="BAL120" s="1558"/>
      <c r="BAM120" s="1558"/>
      <c r="BAN120" s="1558"/>
      <c r="BAO120" s="1558"/>
      <c r="BAP120" s="1558"/>
      <c r="BAQ120" s="1558"/>
      <c r="BAR120" s="1558"/>
      <c r="BAS120" s="1558"/>
      <c r="BAT120" s="1558"/>
      <c r="BAU120" s="1558"/>
      <c r="BAV120" s="1559"/>
      <c r="BAW120" s="1557"/>
      <c r="BAX120" s="1558"/>
      <c r="BAY120" s="1558"/>
      <c r="BAZ120" s="1558"/>
      <c r="BBA120" s="1558"/>
      <c r="BBB120" s="1558"/>
      <c r="BBC120" s="1558"/>
      <c r="BBD120" s="1558"/>
      <c r="BBE120" s="1558"/>
      <c r="BBF120" s="1558"/>
      <c r="BBG120" s="1558"/>
      <c r="BBH120" s="1558"/>
      <c r="BBI120" s="1558"/>
      <c r="BBJ120" s="1558"/>
      <c r="BBK120" s="1558"/>
      <c r="BBL120" s="1561"/>
      <c r="BBM120" s="1591"/>
      <c r="BBN120" s="1592"/>
      <c r="BBO120" s="1592"/>
      <c r="BBP120" s="1592"/>
      <c r="BBQ120" s="1592"/>
      <c r="BBR120" s="1592"/>
      <c r="BBS120" s="1592"/>
      <c r="BBT120" s="1592"/>
      <c r="BBU120" s="1592"/>
      <c r="BBV120" s="1592"/>
      <c r="BBW120" s="1592"/>
      <c r="BBX120" s="1592"/>
      <c r="BBY120" s="1592"/>
      <c r="BBZ120" s="1592"/>
      <c r="BCA120" s="1592"/>
      <c r="BCB120" s="1592"/>
      <c r="BCC120" s="1592"/>
      <c r="BCD120" s="1592"/>
      <c r="BCE120" s="1592"/>
      <c r="BCF120" s="1592"/>
      <c r="BCG120" s="1592"/>
      <c r="BCH120" s="1593"/>
      <c r="BCI120" s="1557"/>
      <c r="BCJ120" s="1558"/>
      <c r="BCK120" s="1558"/>
      <c r="BCL120" s="1558"/>
      <c r="BCM120" s="1558"/>
      <c r="BCN120" s="1558"/>
      <c r="BCO120" s="1558"/>
      <c r="BCP120" s="1558"/>
      <c r="BCQ120" s="1558"/>
      <c r="BCR120" s="1558"/>
      <c r="BCS120" s="1558"/>
      <c r="BCT120" s="1558"/>
      <c r="BCU120" s="1558"/>
      <c r="BCV120" s="1558"/>
      <c r="BCW120" s="1558"/>
      <c r="BCX120" s="1559"/>
      <c r="BCY120" s="1557"/>
      <c r="BCZ120" s="1558"/>
      <c r="BDA120" s="1558"/>
      <c r="BDB120" s="1558"/>
      <c r="BDC120" s="1558"/>
      <c r="BDD120" s="1558"/>
      <c r="BDE120" s="1558"/>
      <c r="BDF120" s="1558"/>
      <c r="BDG120" s="1558"/>
      <c r="BDH120" s="1558"/>
      <c r="BDI120" s="1558"/>
      <c r="BDJ120" s="1558"/>
      <c r="BDK120" s="1558"/>
      <c r="BDL120" s="1558"/>
      <c r="BDM120" s="1558"/>
      <c r="BDN120" s="1561"/>
      <c r="BDO120" s="1591"/>
      <c r="BDP120" s="1592"/>
      <c r="BDQ120" s="1592"/>
      <c r="BDR120" s="1592"/>
      <c r="BDS120" s="1592"/>
      <c r="BDT120" s="1592"/>
      <c r="BDU120" s="1592"/>
      <c r="BDV120" s="1592"/>
      <c r="BDW120" s="1592"/>
      <c r="BDX120" s="1592"/>
      <c r="BDY120" s="1592"/>
      <c r="BDZ120" s="1592"/>
      <c r="BEA120" s="1592"/>
      <c r="BEB120" s="1592"/>
      <c r="BEC120" s="1592"/>
      <c r="BED120" s="1592"/>
      <c r="BEE120" s="1592"/>
      <c r="BEF120" s="1592"/>
      <c r="BEG120" s="1592"/>
      <c r="BEH120" s="1592"/>
      <c r="BEI120" s="1592"/>
      <c r="BEJ120" s="1593"/>
      <c r="BEK120" s="1557"/>
      <c r="BEL120" s="1558"/>
      <c r="BEM120" s="1558"/>
      <c r="BEN120" s="1558"/>
      <c r="BEO120" s="1558"/>
      <c r="BEP120" s="1558"/>
      <c r="BEQ120" s="1558"/>
      <c r="BER120" s="1558"/>
      <c r="BES120" s="1558"/>
      <c r="BET120" s="1558"/>
      <c r="BEU120" s="1558"/>
      <c r="BEV120" s="1558"/>
      <c r="BEW120" s="1558"/>
      <c r="BEX120" s="1558"/>
      <c r="BEY120" s="1558"/>
      <c r="BEZ120" s="1559"/>
      <c r="BFA120" s="1557"/>
      <c r="BFB120" s="1558"/>
      <c r="BFC120" s="1558"/>
      <c r="BFD120" s="1558"/>
      <c r="BFE120" s="1558"/>
      <c r="BFF120" s="1558"/>
      <c r="BFG120" s="1558"/>
      <c r="BFH120" s="1558"/>
      <c r="BFI120" s="1558"/>
      <c r="BFJ120" s="1558"/>
      <c r="BFK120" s="1558"/>
      <c r="BFL120" s="1558"/>
      <c r="BFM120" s="1558"/>
      <c r="BFN120" s="1558"/>
      <c r="BFO120" s="1558"/>
      <c r="BFP120" s="1561"/>
      <c r="BFQ120" s="1591"/>
      <c r="BFR120" s="1592"/>
      <c r="BFS120" s="1592"/>
      <c r="BFT120" s="1592"/>
      <c r="BFU120" s="1592"/>
      <c r="BFV120" s="1592"/>
      <c r="BFW120" s="1592"/>
      <c r="BFX120" s="1592"/>
      <c r="BFY120" s="1592"/>
      <c r="BFZ120" s="1592"/>
      <c r="BGA120" s="1592"/>
      <c r="BGB120" s="1592"/>
      <c r="BGC120" s="1592"/>
      <c r="BGD120" s="1592"/>
      <c r="BGE120" s="1592"/>
      <c r="BGF120" s="1592"/>
      <c r="BGG120" s="1592"/>
      <c r="BGH120" s="1592"/>
      <c r="BGI120" s="1592"/>
      <c r="BGJ120" s="1592"/>
      <c r="BGK120" s="1592"/>
      <c r="BGL120" s="1593"/>
      <c r="BGM120" s="1557"/>
      <c r="BGN120" s="1558"/>
      <c r="BGO120" s="1558"/>
      <c r="BGP120" s="1558"/>
      <c r="BGQ120" s="1558"/>
      <c r="BGR120" s="1558"/>
      <c r="BGS120" s="1558"/>
      <c r="BGT120" s="1558"/>
      <c r="BGU120" s="1558"/>
      <c r="BGV120" s="1558"/>
      <c r="BGW120" s="1558"/>
      <c r="BGX120" s="1558"/>
      <c r="BGY120" s="1558"/>
      <c r="BGZ120" s="1558"/>
      <c r="BHA120" s="1558"/>
      <c r="BHB120" s="1559"/>
      <c r="BHC120" s="1557"/>
      <c r="BHD120" s="1558"/>
      <c r="BHE120" s="1558"/>
      <c r="BHF120" s="1558"/>
      <c r="BHG120" s="1558"/>
      <c r="BHH120" s="1558"/>
      <c r="BHI120" s="1558"/>
      <c r="BHJ120" s="1558"/>
      <c r="BHK120" s="1558"/>
      <c r="BHL120" s="1558"/>
      <c r="BHM120" s="1558"/>
      <c r="BHN120" s="1558"/>
      <c r="BHO120" s="1558"/>
      <c r="BHP120" s="1558"/>
      <c r="BHQ120" s="1558"/>
      <c r="BHR120" s="1561"/>
      <c r="BHS120" s="1591"/>
      <c r="BHT120" s="1592"/>
      <c r="BHU120" s="1592"/>
      <c r="BHV120" s="1592"/>
      <c r="BHW120" s="1592"/>
      <c r="BHX120" s="1592"/>
      <c r="BHY120" s="1592"/>
      <c r="BHZ120" s="1592"/>
      <c r="BIA120" s="1592"/>
      <c r="BIB120" s="1592"/>
      <c r="BIC120" s="1592"/>
      <c r="BID120" s="1592"/>
      <c r="BIE120" s="1592"/>
      <c r="BIF120" s="1592"/>
      <c r="BIG120" s="1592"/>
      <c r="BIH120" s="1592"/>
      <c r="BII120" s="1592"/>
      <c r="BIJ120" s="1592"/>
      <c r="BIK120" s="1592"/>
      <c r="BIL120" s="1592"/>
      <c r="BIM120" s="1592"/>
      <c r="BIN120" s="1593"/>
      <c r="BIO120" s="1557"/>
      <c r="BIP120" s="1558"/>
      <c r="BIQ120" s="1558"/>
      <c r="BIR120" s="1558"/>
      <c r="BIS120" s="1558"/>
      <c r="BIT120" s="1558"/>
      <c r="BIU120" s="1558"/>
      <c r="BIV120" s="1558"/>
      <c r="BIW120" s="1558"/>
      <c r="BIX120" s="1558"/>
      <c r="BIY120" s="1558"/>
      <c r="BIZ120" s="1558"/>
      <c r="BJA120" s="1558"/>
      <c r="BJB120" s="1558"/>
      <c r="BJC120" s="1558"/>
      <c r="BJD120" s="1559"/>
      <c r="BJE120" s="1557"/>
      <c r="BJF120" s="1558"/>
      <c r="BJG120" s="1558"/>
      <c r="BJH120" s="1558"/>
      <c r="BJI120" s="1558"/>
      <c r="BJJ120" s="1558"/>
      <c r="BJK120" s="1558"/>
      <c r="BJL120" s="1558"/>
      <c r="BJM120" s="1558"/>
      <c r="BJN120" s="1558"/>
      <c r="BJO120" s="1558"/>
      <c r="BJP120" s="1558"/>
      <c r="BJQ120" s="1558"/>
      <c r="BJR120" s="1558"/>
      <c r="BJS120" s="1558"/>
      <c r="BJT120" s="1561"/>
      <c r="BJU120" s="1591"/>
      <c r="BJV120" s="1592"/>
      <c r="BJW120" s="1592"/>
      <c r="BJX120" s="1592"/>
      <c r="BJY120" s="1592"/>
      <c r="BJZ120" s="1592"/>
      <c r="BKA120" s="1592"/>
      <c r="BKB120" s="1592"/>
      <c r="BKC120" s="1592"/>
      <c r="BKD120" s="1592"/>
      <c r="BKE120" s="1592"/>
      <c r="BKF120" s="1592"/>
      <c r="BKG120" s="1592"/>
      <c r="BKH120" s="1592"/>
      <c r="BKI120" s="1592"/>
      <c r="BKJ120" s="1592"/>
      <c r="BKK120" s="1592"/>
      <c r="BKL120" s="1592"/>
      <c r="BKM120" s="1592"/>
      <c r="BKN120" s="1592"/>
      <c r="BKO120" s="1592"/>
      <c r="BKP120" s="1593"/>
      <c r="BKQ120" s="1557"/>
      <c r="BKR120" s="1558"/>
      <c r="BKS120" s="1558"/>
      <c r="BKT120" s="1558"/>
      <c r="BKU120" s="1558"/>
      <c r="BKV120" s="1558"/>
      <c r="BKW120" s="1558"/>
      <c r="BKX120" s="1558"/>
      <c r="BKY120" s="1558"/>
      <c r="BKZ120" s="1558"/>
      <c r="BLA120" s="1558"/>
      <c r="BLB120" s="1558"/>
      <c r="BLC120" s="1558"/>
      <c r="BLD120" s="1558"/>
      <c r="BLE120" s="1558"/>
      <c r="BLF120" s="1559"/>
      <c r="BLG120" s="1557"/>
      <c r="BLH120" s="1558"/>
      <c r="BLI120" s="1558"/>
      <c r="BLJ120" s="1558"/>
      <c r="BLK120" s="1558"/>
      <c r="BLL120" s="1558"/>
      <c r="BLM120" s="1558"/>
      <c r="BLN120" s="1558"/>
      <c r="BLO120" s="1558"/>
      <c r="BLP120" s="1558"/>
      <c r="BLQ120" s="1558"/>
      <c r="BLR120" s="1558"/>
      <c r="BLS120" s="1558"/>
      <c r="BLT120" s="1558"/>
      <c r="BLU120" s="1558"/>
      <c r="BLV120" s="1561"/>
      <c r="BLW120" s="1591"/>
      <c r="BLX120" s="1592"/>
      <c r="BLY120" s="1592"/>
      <c r="BLZ120" s="1592"/>
      <c r="BMA120" s="1592"/>
      <c r="BMB120" s="1592"/>
      <c r="BMC120" s="1592"/>
      <c r="BMD120" s="1592"/>
      <c r="BME120" s="1592"/>
      <c r="BMF120" s="1592"/>
      <c r="BMG120" s="1592"/>
      <c r="BMH120" s="1592"/>
      <c r="BMI120" s="1592"/>
      <c r="BMJ120" s="1592"/>
      <c r="BMK120" s="1592"/>
      <c r="BML120" s="1592"/>
      <c r="BMM120" s="1592"/>
      <c r="BMN120" s="1592"/>
      <c r="BMO120" s="1592"/>
      <c r="BMP120" s="1592"/>
      <c r="BMQ120" s="1592"/>
      <c r="BMR120" s="1593"/>
      <c r="BMS120" s="1557"/>
      <c r="BMT120" s="1558"/>
      <c r="BMU120" s="1558"/>
      <c r="BMV120" s="1558"/>
      <c r="BMW120" s="1558"/>
      <c r="BMX120" s="1558"/>
      <c r="BMY120" s="1558"/>
      <c r="BMZ120" s="1558"/>
      <c r="BNA120" s="1558"/>
      <c r="BNB120" s="1558"/>
      <c r="BNC120" s="1558"/>
      <c r="BND120" s="1558"/>
      <c r="BNE120" s="1558"/>
      <c r="BNF120" s="1558"/>
      <c r="BNG120" s="1558"/>
      <c r="BNH120" s="1559"/>
      <c r="BNI120" s="1557"/>
      <c r="BNJ120" s="1558"/>
      <c r="BNK120" s="1558"/>
      <c r="BNL120" s="1558"/>
      <c r="BNM120" s="1558"/>
      <c r="BNN120" s="1558"/>
      <c r="BNO120" s="1558"/>
      <c r="BNP120" s="1558"/>
      <c r="BNQ120" s="1558"/>
      <c r="BNR120" s="1558"/>
      <c r="BNS120" s="1558"/>
      <c r="BNT120" s="1558"/>
      <c r="BNU120" s="1558"/>
      <c r="BNV120" s="1558"/>
      <c r="BNW120" s="1558"/>
      <c r="BNX120" s="1561"/>
      <c r="BNY120" s="1591"/>
      <c r="BNZ120" s="1592"/>
      <c r="BOA120" s="1592"/>
      <c r="BOB120" s="1592"/>
      <c r="BOC120" s="1592"/>
      <c r="BOD120" s="1592"/>
      <c r="BOE120" s="1592"/>
      <c r="BOF120" s="1592"/>
      <c r="BOG120" s="1592"/>
      <c r="BOH120" s="1592"/>
      <c r="BOI120" s="1592"/>
      <c r="BOJ120" s="1592"/>
      <c r="BOK120" s="1592"/>
      <c r="BOL120" s="1592"/>
      <c r="BOM120" s="1592"/>
      <c r="BON120" s="1592"/>
      <c r="BOO120" s="1592"/>
      <c r="BOP120" s="1592"/>
      <c r="BOQ120" s="1592"/>
      <c r="BOR120" s="1592"/>
      <c r="BOS120" s="1592"/>
      <c r="BOT120" s="1593"/>
      <c r="BOU120" s="1557"/>
      <c r="BOV120" s="1558"/>
      <c r="BOW120" s="1558"/>
      <c r="BOX120" s="1558"/>
      <c r="BOY120" s="1558"/>
      <c r="BOZ120" s="1558"/>
      <c r="BPA120" s="1558"/>
      <c r="BPB120" s="1558"/>
      <c r="BPC120" s="1558"/>
      <c r="BPD120" s="1558"/>
      <c r="BPE120" s="1558"/>
      <c r="BPF120" s="1558"/>
      <c r="BPG120" s="1558"/>
      <c r="BPH120" s="1558"/>
      <c r="BPI120" s="1558"/>
      <c r="BPJ120" s="1559"/>
      <c r="BPK120" s="1557"/>
      <c r="BPL120" s="1558"/>
      <c r="BPM120" s="1558"/>
      <c r="BPN120" s="1558"/>
      <c r="BPO120" s="1558"/>
      <c r="BPP120" s="1558"/>
      <c r="BPQ120" s="1558"/>
      <c r="BPR120" s="1558"/>
      <c r="BPS120" s="1558"/>
      <c r="BPT120" s="1558"/>
      <c r="BPU120" s="1558"/>
      <c r="BPV120" s="1558"/>
      <c r="BPW120" s="1558"/>
      <c r="BPX120" s="1558"/>
      <c r="BPY120" s="1558"/>
      <c r="BPZ120" s="1561"/>
      <c r="BQA120" s="1591"/>
      <c r="BQB120" s="1592"/>
      <c r="BQC120" s="1592"/>
      <c r="BQD120" s="1592"/>
      <c r="BQE120" s="1592"/>
      <c r="BQF120" s="1592"/>
      <c r="BQG120" s="1592"/>
      <c r="BQH120" s="1592"/>
      <c r="BQI120" s="1592"/>
      <c r="BQJ120" s="1592"/>
      <c r="BQK120" s="1592"/>
      <c r="BQL120" s="1592"/>
      <c r="BQM120" s="1592"/>
      <c r="BQN120" s="1592"/>
      <c r="BQO120" s="1592"/>
      <c r="BQP120" s="1592"/>
      <c r="BQQ120" s="1592"/>
      <c r="BQR120" s="1592"/>
      <c r="BQS120" s="1592"/>
      <c r="BQT120" s="1592"/>
      <c r="BQU120" s="1592"/>
      <c r="BQV120" s="1593"/>
      <c r="BQW120" s="1557"/>
      <c r="BQX120" s="1558"/>
      <c r="BQY120" s="1558"/>
      <c r="BQZ120" s="1558"/>
      <c r="BRA120" s="1558"/>
      <c r="BRB120" s="1558"/>
      <c r="BRC120" s="1558"/>
      <c r="BRD120" s="1558"/>
      <c r="BRE120" s="1558"/>
      <c r="BRF120" s="1558"/>
      <c r="BRG120" s="1558"/>
      <c r="BRH120" s="1558"/>
      <c r="BRI120" s="1558"/>
      <c r="BRJ120" s="1558"/>
      <c r="BRK120" s="1558"/>
      <c r="BRL120" s="1559"/>
      <c r="BRM120" s="1557"/>
      <c r="BRN120" s="1558"/>
      <c r="BRO120" s="1558"/>
      <c r="BRP120" s="1558"/>
      <c r="BRQ120" s="1558"/>
      <c r="BRR120" s="1558"/>
      <c r="BRS120" s="1558"/>
      <c r="BRT120" s="1558"/>
      <c r="BRU120" s="1558"/>
      <c r="BRV120" s="1558"/>
      <c r="BRW120" s="1558"/>
      <c r="BRX120" s="1558"/>
      <c r="BRY120" s="1558"/>
      <c r="BRZ120" s="1558"/>
      <c r="BSA120" s="1558"/>
      <c r="BSB120" s="1561"/>
      <c r="BSC120" s="1591"/>
      <c r="BSD120" s="1592"/>
      <c r="BSE120" s="1592"/>
      <c r="BSF120" s="1592"/>
      <c r="BSG120" s="1592"/>
      <c r="BSH120" s="1592"/>
      <c r="BSI120" s="1592"/>
      <c r="BSJ120" s="1592"/>
      <c r="BSK120" s="1592"/>
      <c r="BSL120" s="1592"/>
      <c r="BSM120" s="1592"/>
      <c r="BSN120" s="1592"/>
      <c r="BSO120" s="1592"/>
      <c r="BSP120" s="1592"/>
      <c r="BSQ120" s="1592"/>
      <c r="BSR120" s="1592"/>
      <c r="BSS120" s="1592"/>
      <c r="BST120" s="1592"/>
      <c r="BSU120" s="1592"/>
      <c r="BSV120" s="1592"/>
      <c r="BSW120" s="1592"/>
      <c r="BSX120" s="1593"/>
      <c r="BSY120" s="1557"/>
      <c r="BSZ120" s="1558"/>
      <c r="BTA120" s="1558"/>
      <c r="BTB120" s="1558"/>
      <c r="BTC120" s="1558"/>
      <c r="BTD120" s="1558"/>
      <c r="BTE120" s="1558"/>
      <c r="BTF120" s="1558"/>
      <c r="BTG120" s="1558"/>
      <c r="BTH120" s="1558"/>
      <c r="BTI120" s="1558"/>
      <c r="BTJ120" s="1558"/>
      <c r="BTK120" s="1558"/>
      <c r="BTL120" s="1558"/>
      <c r="BTM120" s="1558"/>
      <c r="BTN120" s="1559"/>
      <c r="BTO120" s="1557"/>
      <c r="BTP120" s="1558"/>
      <c r="BTQ120" s="1558"/>
      <c r="BTR120" s="1558"/>
      <c r="BTS120" s="1558"/>
      <c r="BTT120" s="1558"/>
      <c r="BTU120" s="1558"/>
      <c r="BTV120" s="1558"/>
      <c r="BTW120" s="1558"/>
      <c r="BTX120" s="1558"/>
      <c r="BTY120" s="1558"/>
      <c r="BTZ120" s="1558"/>
      <c r="BUA120" s="1558"/>
      <c r="BUB120" s="1558"/>
      <c r="BUC120" s="1558"/>
      <c r="BUD120" s="1561"/>
      <c r="BUE120" s="1591"/>
      <c r="BUF120" s="1592"/>
      <c r="BUG120" s="1592"/>
      <c r="BUH120" s="1592"/>
      <c r="BUI120" s="1592"/>
      <c r="BUJ120" s="1592"/>
      <c r="BUK120" s="1592"/>
      <c r="BUL120" s="1592"/>
      <c r="BUM120" s="1592"/>
      <c r="BUN120" s="1592"/>
      <c r="BUO120" s="1592"/>
      <c r="BUP120" s="1592"/>
      <c r="BUQ120" s="1592"/>
      <c r="BUR120" s="1592"/>
      <c r="BUS120" s="1592"/>
      <c r="BUT120" s="1592"/>
      <c r="BUU120" s="1592"/>
      <c r="BUV120" s="1592"/>
      <c r="BUW120" s="1592"/>
      <c r="BUX120" s="1592"/>
      <c r="BUY120" s="1592"/>
      <c r="BUZ120" s="1593"/>
      <c r="BVA120" s="1557"/>
      <c r="BVB120" s="1558"/>
      <c r="BVC120" s="1558"/>
      <c r="BVD120" s="1558"/>
      <c r="BVE120" s="1558"/>
      <c r="BVF120" s="1558"/>
      <c r="BVG120" s="1558"/>
      <c r="BVH120" s="1558"/>
      <c r="BVI120" s="1558"/>
      <c r="BVJ120" s="1558"/>
      <c r="BVK120" s="1558"/>
      <c r="BVL120" s="1558"/>
      <c r="BVM120" s="1558"/>
      <c r="BVN120" s="1558"/>
      <c r="BVO120" s="1558"/>
      <c r="BVP120" s="1559"/>
      <c r="BVQ120" s="1557"/>
      <c r="BVR120" s="1558"/>
      <c r="BVS120" s="1558"/>
      <c r="BVT120" s="1558"/>
      <c r="BVU120" s="1558"/>
      <c r="BVV120" s="1558"/>
      <c r="BVW120" s="1558"/>
      <c r="BVX120" s="1558"/>
      <c r="BVY120" s="1558"/>
      <c r="BVZ120" s="1558"/>
      <c r="BWA120" s="1558"/>
      <c r="BWB120" s="1558"/>
      <c r="BWC120" s="1558"/>
      <c r="BWD120" s="1558"/>
      <c r="BWE120" s="1558"/>
      <c r="BWF120" s="1561"/>
      <c r="BWG120" s="1591"/>
      <c r="BWH120" s="1592"/>
      <c r="BWI120" s="1592"/>
      <c r="BWJ120" s="1592"/>
      <c r="BWK120" s="1592"/>
      <c r="BWL120" s="1592"/>
      <c r="BWM120" s="1592"/>
      <c r="BWN120" s="1592"/>
      <c r="BWO120" s="1592"/>
      <c r="BWP120" s="1592"/>
      <c r="BWQ120" s="1592"/>
      <c r="BWR120" s="1592"/>
      <c r="BWS120" s="1592"/>
      <c r="BWT120" s="1592"/>
      <c r="BWU120" s="1592"/>
      <c r="BWV120" s="1592"/>
      <c r="BWW120" s="1592"/>
      <c r="BWX120" s="1592"/>
      <c r="BWY120" s="1592"/>
      <c r="BWZ120" s="1592"/>
      <c r="BXA120" s="1592"/>
      <c r="BXB120" s="1593"/>
      <c r="BXC120" s="1557"/>
      <c r="BXD120" s="1558"/>
      <c r="BXE120" s="1558"/>
      <c r="BXF120" s="1558"/>
      <c r="BXG120" s="1558"/>
      <c r="BXH120" s="1558"/>
      <c r="BXI120" s="1558"/>
      <c r="BXJ120" s="1558"/>
      <c r="BXK120" s="1558"/>
      <c r="BXL120" s="1558"/>
      <c r="BXM120" s="1558"/>
      <c r="BXN120" s="1558"/>
      <c r="BXO120" s="1558"/>
      <c r="BXP120" s="1558"/>
      <c r="BXQ120" s="1558"/>
      <c r="BXR120" s="1559"/>
      <c r="BXS120" s="1557"/>
      <c r="BXT120" s="1558"/>
      <c r="BXU120" s="1558"/>
      <c r="BXV120" s="1558"/>
      <c r="BXW120" s="1558"/>
      <c r="BXX120" s="1558"/>
      <c r="BXY120" s="1558"/>
      <c r="BXZ120" s="1558"/>
      <c r="BYA120" s="1558"/>
      <c r="BYB120" s="1558"/>
      <c r="BYC120" s="1558"/>
      <c r="BYD120" s="1558"/>
      <c r="BYE120" s="1558"/>
      <c r="BYF120" s="1558"/>
      <c r="BYG120" s="1558"/>
      <c r="BYH120" s="1561"/>
      <c r="BYI120" s="1591"/>
      <c r="BYJ120" s="1592"/>
      <c r="BYK120" s="1592"/>
      <c r="BYL120" s="1592"/>
      <c r="BYM120" s="1592"/>
      <c r="BYN120" s="1592"/>
      <c r="BYO120" s="1592"/>
      <c r="BYP120" s="1592"/>
      <c r="BYQ120" s="1592"/>
      <c r="BYR120" s="1592"/>
      <c r="BYS120" s="1592"/>
      <c r="BYT120" s="1592"/>
      <c r="BYU120" s="1592"/>
      <c r="BYV120" s="1592"/>
      <c r="BYW120" s="1592"/>
      <c r="BYX120" s="1592"/>
      <c r="BYY120" s="1592"/>
      <c r="BYZ120" s="1592"/>
      <c r="BZA120" s="1592"/>
      <c r="BZB120" s="1592"/>
      <c r="BZC120" s="1592"/>
      <c r="BZD120" s="1593"/>
      <c r="BZE120" s="1557"/>
      <c r="BZF120" s="1558"/>
      <c r="BZG120" s="1558"/>
      <c r="BZH120" s="1558"/>
      <c r="BZI120" s="1558"/>
      <c r="BZJ120" s="1558"/>
      <c r="BZK120" s="1558"/>
      <c r="BZL120" s="1558"/>
      <c r="BZM120" s="1558"/>
      <c r="BZN120" s="1558"/>
      <c r="BZO120" s="1558"/>
      <c r="BZP120" s="1558"/>
      <c r="BZQ120" s="1558"/>
      <c r="BZR120" s="1558"/>
      <c r="BZS120" s="1558"/>
      <c r="BZT120" s="1559"/>
      <c r="BZU120" s="1557"/>
      <c r="BZV120" s="1558"/>
      <c r="BZW120" s="1558"/>
      <c r="BZX120" s="1558"/>
      <c r="BZY120" s="1558"/>
      <c r="BZZ120" s="1558"/>
      <c r="CAA120" s="1558"/>
      <c r="CAB120" s="1558"/>
      <c r="CAC120" s="1558"/>
      <c r="CAD120" s="1558"/>
      <c r="CAE120" s="1558"/>
      <c r="CAF120" s="1558"/>
      <c r="CAG120" s="1558"/>
      <c r="CAH120" s="1558"/>
      <c r="CAI120" s="1558"/>
      <c r="CAJ120" s="1561"/>
      <c r="CAK120" s="1591"/>
      <c r="CAL120" s="1592"/>
      <c r="CAM120" s="1592"/>
      <c r="CAN120" s="1592"/>
      <c r="CAO120" s="1592"/>
      <c r="CAP120" s="1592"/>
      <c r="CAQ120" s="1592"/>
      <c r="CAR120" s="1592"/>
      <c r="CAS120" s="1592"/>
      <c r="CAT120" s="1592"/>
      <c r="CAU120" s="1592"/>
      <c r="CAV120" s="1592"/>
      <c r="CAW120" s="1592"/>
      <c r="CAX120" s="1592"/>
      <c r="CAY120" s="1592"/>
      <c r="CAZ120" s="1592"/>
      <c r="CBA120" s="1592"/>
      <c r="CBB120" s="1592"/>
      <c r="CBC120" s="1592"/>
      <c r="CBD120" s="1592"/>
      <c r="CBE120" s="1592"/>
      <c r="CBF120" s="1593"/>
      <c r="CBG120" s="1557"/>
      <c r="CBH120" s="1558"/>
      <c r="CBI120" s="1558"/>
      <c r="CBJ120" s="1558"/>
      <c r="CBK120" s="1558"/>
      <c r="CBL120" s="1558"/>
      <c r="CBM120" s="1558"/>
      <c r="CBN120" s="1558"/>
      <c r="CBO120" s="1558"/>
      <c r="CBP120" s="1558"/>
      <c r="CBQ120" s="1558"/>
      <c r="CBR120" s="1558"/>
      <c r="CBS120" s="1558"/>
      <c r="CBT120" s="1558"/>
      <c r="CBU120" s="1558"/>
      <c r="CBV120" s="1559"/>
      <c r="CBW120" s="1557"/>
      <c r="CBX120" s="1558"/>
      <c r="CBY120" s="1558"/>
      <c r="CBZ120" s="1558"/>
      <c r="CCA120" s="1558"/>
      <c r="CCB120" s="1558"/>
      <c r="CCC120" s="1558"/>
      <c r="CCD120" s="1558"/>
      <c r="CCE120" s="1558"/>
      <c r="CCF120" s="1558"/>
      <c r="CCG120" s="1558"/>
      <c r="CCH120" s="1558"/>
      <c r="CCI120" s="1558"/>
      <c r="CCJ120" s="1558"/>
      <c r="CCK120" s="1558"/>
      <c r="CCL120" s="1561"/>
      <c r="CCM120" s="1591"/>
      <c r="CCN120" s="1592"/>
      <c r="CCO120" s="1592"/>
      <c r="CCP120" s="1592"/>
      <c r="CCQ120" s="1592"/>
      <c r="CCR120" s="1592"/>
      <c r="CCS120" s="1592"/>
      <c r="CCT120" s="1592"/>
      <c r="CCU120" s="1592"/>
      <c r="CCV120" s="1592"/>
      <c r="CCW120" s="1592"/>
      <c r="CCX120" s="1592"/>
      <c r="CCY120" s="1592"/>
      <c r="CCZ120" s="1592"/>
      <c r="CDA120" s="1592"/>
      <c r="CDB120" s="1592"/>
      <c r="CDC120" s="1592"/>
      <c r="CDD120" s="1592"/>
      <c r="CDE120" s="1592"/>
      <c r="CDF120" s="1592"/>
      <c r="CDG120" s="1592"/>
      <c r="CDH120" s="1593"/>
      <c r="CDI120" s="1557"/>
      <c r="CDJ120" s="1558"/>
      <c r="CDK120" s="1558"/>
      <c r="CDL120" s="1558"/>
      <c r="CDM120" s="1558"/>
      <c r="CDN120" s="1558"/>
      <c r="CDO120" s="1558"/>
      <c r="CDP120" s="1558"/>
      <c r="CDQ120" s="1558"/>
      <c r="CDR120" s="1558"/>
      <c r="CDS120" s="1558"/>
      <c r="CDT120" s="1558"/>
      <c r="CDU120" s="1558"/>
      <c r="CDV120" s="1558"/>
      <c r="CDW120" s="1558"/>
      <c r="CDX120" s="1559"/>
      <c r="CDY120" s="1557"/>
      <c r="CDZ120" s="1558"/>
      <c r="CEA120" s="1558"/>
      <c r="CEB120" s="1558"/>
      <c r="CEC120" s="1558"/>
      <c r="CED120" s="1558"/>
      <c r="CEE120" s="1558"/>
      <c r="CEF120" s="1558"/>
      <c r="CEG120" s="1558"/>
      <c r="CEH120" s="1558"/>
      <c r="CEI120" s="1558"/>
      <c r="CEJ120" s="1558"/>
      <c r="CEK120" s="1558"/>
      <c r="CEL120" s="1558"/>
      <c r="CEM120" s="1558"/>
      <c r="CEN120" s="1561"/>
      <c r="CEO120" s="1591"/>
      <c r="CEP120" s="1592"/>
      <c r="CEQ120" s="1592"/>
      <c r="CER120" s="1592"/>
      <c r="CES120" s="1592"/>
      <c r="CET120" s="1592"/>
      <c r="CEU120" s="1592"/>
      <c r="CEV120" s="1592"/>
      <c r="CEW120" s="1592"/>
      <c r="CEX120" s="1592"/>
      <c r="CEY120" s="1592"/>
      <c r="CEZ120" s="1592"/>
      <c r="CFA120" s="1592"/>
      <c r="CFB120" s="1592"/>
      <c r="CFC120" s="1592"/>
      <c r="CFD120" s="1592"/>
      <c r="CFE120" s="1592"/>
      <c r="CFF120" s="1592"/>
      <c r="CFG120" s="1592"/>
      <c r="CFH120" s="1592"/>
      <c r="CFI120" s="1592"/>
      <c r="CFJ120" s="1593"/>
      <c r="CFK120" s="1557"/>
      <c r="CFL120" s="1558"/>
      <c r="CFM120" s="1558"/>
      <c r="CFN120" s="1558"/>
      <c r="CFO120" s="1558"/>
      <c r="CFP120" s="1558"/>
      <c r="CFQ120" s="1558"/>
      <c r="CFR120" s="1558"/>
      <c r="CFS120" s="1558"/>
      <c r="CFT120" s="1558"/>
      <c r="CFU120" s="1558"/>
      <c r="CFV120" s="1558"/>
      <c r="CFW120" s="1558"/>
      <c r="CFX120" s="1558"/>
      <c r="CFY120" s="1558"/>
      <c r="CFZ120" s="1559"/>
      <c r="CGA120" s="1557"/>
      <c r="CGB120" s="1558"/>
      <c r="CGC120" s="1558"/>
      <c r="CGD120" s="1558"/>
      <c r="CGE120" s="1558"/>
      <c r="CGF120" s="1558"/>
      <c r="CGG120" s="1558"/>
      <c r="CGH120" s="1558"/>
      <c r="CGI120" s="1558"/>
      <c r="CGJ120" s="1558"/>
      <c r="CGK120" s="1558"/>
      <c r="CGL120" s="1558"/>
      <c r="CGM120" s="1558"/>
      <c r="CGN120" s="1558"/>
      <c r="CGO120" s="1558"/>
      <c r="CGP120" s="1561"/>
      <c r="CGQ120" s="1591"/>
      <c r="CGR120" s="1592"/>
      <c r="CGS120" s="1592"/>
      <c r="CGT120" s="1592"/>
      <c r="CGU120" s="1592"/>
      <c r="CGV120" s="1592"/>
      <c r="CGW120" s="1592"/>
      <c r="CGX120" s="1592"/>
      <c r="CGY120" s="1592"/>
      <c r="CGZ120" s="1592"/>
      <c r="CHA120" s="1592"/>
      <c r="CHB120" s="1592"/>
      <c r="CHC120" s="1592"/>
      <c r="CHD120" s="1592"/>
      <c r="CHE120" s="1592"/>
      <c r="CHF120" s="1592"/>
      <c r="CHG120" s="1592"/>
      <c r="CHH120" s="1592"/>
      <c r="CHI120" s="1592"/>
      <c r="CHJ120" s="1592"/>
      <c r="CHK120" s="1592"/>
      <c r="CHL120" s="1593"/>
      <c r="CHM120" s="1557"/>
      <c r="CHN120" s="1558"/>
      <c r="CHO120" s="1558"/>
      <c r="CHP120" s="1558"/>
      <c r="CHQ120" s="1558"/>
      <c r="CHR120" s="1558"/>
      <c r="CHS120" s="1558"/>
      <c r="CHT120" s="1558"/>
      <c r="CHU120" s="1558"/>
      <c r="CHV120" s="1558"/>
      <c r="CHW120" s="1558"/>
      <c r="CHX120" s="1558"/>
      <c r="CHY120" s="1558"/>
      <c r="CHZ120" s="1558"/>
      <c r="CIA120" s="1558"/>
      <c r="CIB120" s="1559"/>
      <c r="CIC120" s="1557"/>
      <c r="CID120" s="1558"/>
      <c r="CIE120" s="1558"/>
      <c r="CIF120" s="1558"/>
      <c r="CIG120" s="1558"/>
      <c r="CIH120" s="1558"/>
      <c r="CII120" s="1558"/>
      <c r="CIJ120" s="1558"/>
      <c r="CIK120" s="1558"/>
      <c r="CIL120" s="1558"/>
      <c r="CIM120" s="1558"/>
      <c r="CIN120" s="1558"/>
      <c r="CIO120" s="1558"/>
      <c r="CIP120" s="1558"/>
      <c r="CIQ120" s="1558"/>
      <c r="CIR120" s="1561"/>
      <c r="CIS120" s="1591"/>
      <c r="CIT120" s="1592"/>
      <c r="CIU120" s="1592"/>
      <c r="CIV120" s="1592"/>
      <c r="CIW120" s="1592"/>
      <c r="CIX120" s="1592"/>
      <c r="CIY120" s="1592"/>
      <c r="CIZ120" s="1592"/>
      <c r="CJA120" s="1592"/>
      <c r="CJB120" s="1592"/>
      <c r="CJC120" s="1592"/>
      <c r="CJD120" s="1592"/>
      <c r="CJE120" s="1592"/>
      <c r="CJF120" s="1592"/>
      <c r="CJG120" s="1592"/>
      <c r="CJH120" s="1592"/>
      <c r="CJI120" s="1592"/>
      <c r="CJJ120" s="1592"/>
      <c r="CJK120" s="1592"/>
      <c r="CJL120" s="1592"/>
      <c r="CJM120" s="1592"/>
      <c r="CJN120" s="1593"/>
      <c r="CJO120" s="1557"/>
      <c r="CJP120" s="1558"/>
      <c r="CJQ120" s="1558"/>
      <c r="CJR120" s="1558"/>
      <c r="CJS120" s="1558"/>
      <c r="CJT120" s="1558"/>
      <c r="CJU120" s="1558"/>
      <c r="CJV120" s="1558"/>
      <c r="CJW120" s="1558"/>
      <c r="CJX120" s="1558"/>
      <c r="CJY120" s="1558"/>
      <c r="CJZ120" s="1558"/>
      <c r="CKA120" s="1558"/>
      <c r="CKB120" s="1558"/>
      <c r="CKC120" s="1558"/>
      <c r="CKD120" s="1559"/>
      <c r="CKE120" s="1557"/>
      <c r="CKF120" s="1558"/>
      <c r="CKG120" s="1558"/>
      <c r="CKH120" s="1558"/>
      <c r="CKI120" s="1558"/>
      <c r="CKJ120" s="1558"/>
      <c r="CKK120" s="1558"/>
      <c r="CKL120" s="1558"/>
      <c r="CKM120" s="1558"/>
      <c r="CKN120" s="1558"/>
      <c r="CKO120" s="1558"/>
      <c r="CKP120" s="1558"/>
      <c r="CKQ120" s="1558"/>
      <c r="CKR120" s="1558"/>
      <c r="CKS120" s="1558"/>
      <c r="CKT120" s="1561"/>
      <c r="CKU120" s="1591"/>
      <c r="CKV120" s="1592"/>
      <c r="CKW120" s="1592"/>
      <c r="CKX120" s="1592"/>
      <c r="CKY120" s="1592"/>
      <c r="CKZ120" s="1592"/>
      <c r="CLA120" s="1592"/>
      <c r="CLB120" s="1592"/>
      <c r="CLC120" s="1592"/>
      <c r="CLD120" s="1592"/>
      <c r="CLE120" s="1592"/>
      <c r="CLF120" s="1592"/>
      <c r="CLG120" s="1592"/>
      <c r="CLH120" s="1592"/>
      <c r="CLI120" s="1592"/>
      <c r="CLJ120" s="1592"/>
      <c r="CLK120" s="1592"/>
      <c r="CLL120" s="1592"/>
      <c r="CLM120" s="1592"/>
      <c r="CLN120" s="1592"/>
      <c r="CLO120" s="1592"/>
      <c r="CLP120" s="1593"/>
      <c r="CLQ120" s="1557"/>
      <c r="CLR120" s="1558"/>
      <c r="CLS120" s="1558"/>
      <c r="CLT120" s="1558"/>
      <c r="CLU120" s="1558"/>
      <c r="CLV120" s="1558"/>
      <c r="CLW120" s="1558"/>
      <c r="CLX120" s="1558"/>
      <c r="CLY120" s="1558"/>
      <c r="CLZ120" s="1558"/>
      <c r="CMA120" s="1558"/>
      <c r="CMB120" s="1558"/>
      <c r="CMC120" s="1558"/>
      <c r="CMD120" s="1558"/>
      <c r="CME120" s="1558"/>
      <c r="CMF120" s="1559"/>
      <c r="CMG120" s="1557"/>
      <c r="CMH120" s="1558"/>
      <c r="CMI120" s="1558"/>
      <c r="CMJ120" s="1558"/>
      <c r="CMK120" s="1558"/>
      <c r="CML120" s="1558"/>
      <c r="CMM120" s="1558"/>
      <c r="CMN120" s="1558"/>
      <c r="CMO120" s="1558"/>
      <c r="CMP120" s="1558"/>
      <c r="CMQ120" s="1558"/>
      <c r="CMR120" s="1558"/>
      <c r="CMS120" s="1558"/>
      <c r="CMT120" s="1558"/>
      <c r="CMU120" s="1558"/>
      <c r="CMV120" s="1561"/>
      <c r="CMW120" s="1591"/>
      <c r="CMX120" s="1592"/>
      <c r="CMY120" s="1592"/>
      <c r="CMZ120" s="1592"/>
      <c r="CNA120" s="1592"/>
      <c r="CNB120" s="1592"/>
      <c r="CNC120" s="1592"/>
      <c r="CND120" s="1592"/>
      <c r="CNE120" s="1592"/>
      <c r="CNF120" s="1592"/>
      <c r="CNG120" s="1592"/>
      <c r="CNH120" s="1592"/>
      <c r="CNI120" s="1592"/>
      <c r="CNJ120" s="1592"/>
      <c r="CNK120" s="1592"/>
      <c r="CNL120" s="1592"/>
      <c r="CNM120" s="1592"/>
      <c r="CNN120" s="1592"/>
      <c r="CNO120" s="1592"/>
      <c r="CNP120" s="1592"/>
      <c r="CNQ120" s="1592"/>
      <c r="CNR120" s="1593"/>
      <c r="CNS120" s="1557"/>
      <c r="CNT120" s="1558"/>
      <c r="CNU120" s="1558"/>
      <c r="CNV120" s="1558"/>
      <c r="CNW120" s="1558"/>
      <c r="CNX120" s="1558"/>
      <c r="CNY120" s="1558"/>
      <c r="CNZ120" s="1558"/>
      <c r="COA120" s="1558"/>
      <c r="COB120" s="1558"/>
      <c r="COC120" s="1558"/>
      <c r="COD120" s="1558"/>
      <c r="COE120" s="1558"/>
      <c r="COF120" s="1558"/>
      <c r="COG120" s="1558"/>
      <c r="COH120" s="1559"/>
      <c r="COI120" s="1557"/>
      <c r="COJ120" s="1558"/>
      <c r="COK120" s="1558"/>
      <c r="COL120" s="1558"/>
      <c r="COM120" s="1558"/>
      <c r="CON120" s="1558"/>
      <c r="COO120" s="1558"/>
      <c r="COP120" s="1558"/>
      <c r="COQ120" s="1558"/>
      <c r="COR120" s="1558"/>
      <c r="COS120" s="1558"/>
      <c r="COT120" s="1558"/>
      <c r="COU120" s="1558"/>
      <c r="COV120" s="1558"/>
      <c r="COW120" s="1558"/>
      <c r="COX120" s="1561"/>
      <c r="COY120" s="1591"/>
      <c r="COZ120" s="1592"/>
      <c r="CPA120" s="1592"/>
      <c r="CPB120" s="1592"/>
      <c r="CPC120" s="1592"/>
      <c r="CPD120" s="1592"/>
      <c r="CPE120" s="1592"/>
      <c r="CPF120" s="1592"/>
      <c r="CPG120" s="1592"/>
      <c r="CPH120" s="1592"/>
      <c r="CPI120" s="1592"/>
      <c r="CPJ120" s="1592"/>
      <c r="CPK120" s="1592"/>
      <c r="CPL120" s="1592"/>
      <c r="CPM120" s="1592"/>
      <c r="CPN120" s="1592"/>
      <c r="CPO120" s="1592"/>
      <c r="CPP120" s="1592"/>
      <c r="CPQ120" s="1592"/>
      <c r="CPR120" s="1592"/>
      <c r="CPS120" s="1592"/>
      <c r="CPT120" s="1593"/>
      <c r="CPU120" s="1557"/>
      <c r="CPV120" s="1558"/>
      <c r="CPW120" s="1558"/>
      <c r="CPX120" s="1558"/>
      <c r="CPY120" s="1558"/>
      <c r="CPZ120" s="1558"/>
      <c r="CQA120" s="1558"/>
      <c r="CQB120" s="1558"/>
      <c r="CQC120" s="1558"/>
      <c r="CQD120" s="1558"/>
      <c r="CQE120" s="1558"/>
      <c r="CQF120" s="1558"/>
      <c r="CQG120" s="1558"/>
      <c r="CQH120" s="1558"/>
      <c r="CQI120" s="1558"/>
      <c r="CQJ120" s="1559"/>
      <c r="CQK120" s="1557"/>
      <c r="CQL120" s="1558"/>
      <c r="CQM120" s="1558"/>
      <c r="CQN120" s="1558"/>
      <c r="CQO120" s="1558"/>
      <c r="CQP120" s="1558"/>
      <c r="CQQ120" s="1558"/>
      <c r="CQR120" s="1558"/>
      <c r="CQS120" s="1558"/>
      <c r="CQT120" s="1558"/>
      <c r="CQU120" s="1558"/>
      <c r="CQV120" s="1558"/>
      <c r="CQW120" s="1558"/>
      <c r="CQX120" s="1558"/>
      <c r="CQY120" s="1558"/>
      <c r="CQZ120" s="1561"/>
      <c r="CRA120" s="1591"/>
      <c r="CRB120" s="1592"/>
      <c r="CRC120" s="1592"/>
      <c r="CRD120" s="1592"/>
      <c r="CRE120" s="1592"/>
      <c r="CRF120" s="1592"/>
      <c r="CRG120" s="1592"/>
      <c r="CRH120" s="1592"/>
      <c r="CRI120" s="1592"/>
      <c r="CRJ120" s="1592"/>
      <c r="CRK120" s="1592"/>
      <c r="CRL120" s="1592"/>
      <c r="CRM120" s="1592"/>
      <c r="CRN120" s="1592"/>
      <c r="CRO120" s="1592"/>
      <c r="CRP120" s="1592"/>
      <c r="CRQ120" s="1592"/>
      <c r="CRR120" s="1592"/>
      <c r="CRS120" s="1592"/>
      <c r="CRT120" s="1592"/>
      <c r="CRU120" s="1592"/>
      <c r="CRV120" s="1593"/>
      <c r="CRW120" s="1557"/>
      <c r="CRX120" s="1558"/>
      <c r="CRY120" s="1558"/>
      <c r="CRZ120" s="1558"/>
      <c r="CSA120" s="1558"/>
      <c r="CSB120" s="1558"/>
      <c r="CSC120" s="1558"/>
      <c r="CSD120" s="1558"/>
      <c r="CSE120" s="1558"/>
      <c r="CSF120" s="1558"/>
      <c r="CSG120" s="1558"/>
      <c r="CSH120" s="1558"/>
      <c r="CSI120" s="1558"/>
      <c r="CSJ120" s="1558"/>
      <c r="CSK120" s="1558"/>
      <c r="CSL120" s="1559"/>
      <c r="CSM120" s="1557"/>
      <c r="CSN120" s="1558"/>
      <c r="CSO120" s="1558"/>
      <c r="CSP120" s="1558"/>
      <c r="CSQ120" s="1558"/>
      <c r="CSR120" s="1558"/>
      <c r="CSS120" s="1558"/>
      <c r="CST120" s="1558"/>
      <c r="CSU120" s="1558"/>
      <c r="CSV120" s="1558"/>
      <c r="CSW120" s="1558"/>
      <c r="CSX120" s="1558"/>
      <c r="CSY120" s="1558"/>
      <c r="CSZ120" s="1558"/>
      <c r="CTA120" s="1558"/>
      <c r="CTB120" s="1561"/>
      <c r="CTC120" s="1591"/>
      <c r="CTD120" s="1592"/>
      <c r="CTE120" s="1592"/>
      <c r="CTF120" s="1592"/>
      <c r="CTG120" s="1592"/>
      <c r="CTH120" s="1592"/>
      <c r="CTI120" s="1592"/>
      <c r="CTJ120" s="1592"/>
      <c r="CTK120" s="1592"/>
      <c r="CTL120" s="1592"/>
      <c r="CTM120" s="1592"/>
      <c r="CTN120" s="1592"/>
      <c r="CTO120" s="1592"/>
      <c r="CTP120" s="1592"/>
      <c r="CTQ120" s="1592"/>
      <c r="CTR120" s="1592"/>
      <c r="CTS120" s="1592"/>
      <c r="CTT120" s="1592"/>
      <c r="CTU120" s="1592"/>
      <c r="CTV120" s="1592"/>
      <c r="CTW120" s="1592"/>
      <c r="CTX120" s="1593"/>
      <c r="CTY120" s="1557"/>
      <c r="CTZ120" s="1558"/>
      <c r="CUA120" s="1558"/>
      <c r="CUB120" s="1558"/>
      <c r="CUC120" s="1558"/>
      <c r="CUD120" s="1558"/>
      <c r="CUE120" s="1558"/>
      <c r="CUF120" s="1558"/>
      <c r="CUG120" s="1558"/>
      <c r="CUH120" s="1558"/>
      <c r="CUI120" s="1558"/>
      <c r="CUJ120" s="1558"/>
      <c r="CUK120" s="1558"/>
      <c r="CUL120" s="1558"/>
      <c r="CUM120" s="1558"/>
      <c r="CUN120" s="1559"/>
      <c r="CUO120" s="1557"/>
      <c r="CUP120" s="1558"/>
      <c r="CUQ120" s="1558"/>
      <c r="CUR120" s="1558"/>
      <c r="CUS120" s="1558"/>
      <c r="CUT120" s="1558"/>
      <c r="CUU120" s="1558"/>
      <c r="CUV120" s="1558"/>
      <c r="CUW120" s="1558"/>
      <c r="CUX120" s="1558"/>
      <c r="CUY120" s="1558"/>
      <c r="CUZ120" s="1558"/>
      <c r="CVA120" s="1558"/>
      <c r="CVB120" s="1558"/>
      <c r="CVC120" s="1558"/>
      <c r="CVD120" s="1561"/>
      <c r="CVE120" s="1557"/>
      <c r="CVF120" s="1558"/>
      <c r="CVG120" s="1558"/>
      <c r="CVH120" s="1558"/>
      <c r="CVI120" s="1558"/>
      <c r="CVJ120" s="1558"/>
      <c r="CVK120" s="1558"/>
      <c r="CVL120" s="1558"/>
      <c r="CVM120" s="1558"/>
      <c r="CVN120" s="1558"/>
      <c r="CVO120" s="1558"/>
      <c r="CVP120" s="1558"/>
      <c r="CVQ120" s="1558"/>
      <c r="CVR120" s="1558"/>
      <c r="CVS120" s="1558"/>
      <c r="CVT120" s="1561"/>
      <c r="CVU120" s="1557"/>
      <c r="CVV120" s="1558"/>
      <c r="CVW120" s="1558"/>
      <c r="CVX120" s="1558"/>
      <c r="CVY120" s="1558"/>
      <c r="CVZ120" s="1558"/>
      <c r="CWA120" s="1558"/>
      <c r="CWB120" s="1558"/>
      <c r="CWC120" s="1558"/>
      <c r="CWD120" s="1558"/>
      <c r="CWE120" s="1558"/>
      <c r="CWF120" s="1558"/>
      <c r="CWG120" s="1558"/>
      <c r="CWH120" s="1558"/>
      <c r="CWI120" s="1558"/>
      <c r="CWJ120" s="1561"/>
      <c r="CWK120" s="1591"/>
      <c r="CWL120" s="1592"/>
      <c r="CWM120" s="1592"/>
      <c r="CWN120" s="1592"/>
      <c r="CWO120" s="1592"/>
      <c r="CWP120" s="1592"/>
      <c r="CWQ120" s="1592"/>
      <c r="CWR120" s="1592"/>
      <c r="CWS120" s="1592"/>
      <c r="CWT120" s="1592"/>
      <c r="CWU120" s="1592"/>
      <c r="CWV120" s="1592"/>
      <c r="CWW120" s="1592"/>
      <c r="CWX120" s="1592"/>
      <c r="CWY120" s="1592"/>
      <c r="CWZ120" s="1592"/>
      <c r="CXA120" s="1592"/>
      <c r="CXB120" s="1592"/>
      <c r="CXC120" s="1592"/>
      <c r="CXD120" s="1592"/>
      <c r="CXE120" s="1592"/>
      <c r="CXF120" s="1593"/>
      <c r="CXG120" s="1557"/>
      <c r="CXH120" s="1558"/>
      <c r="CXI120" s="1558"/>
      <c r="CXJ120" s="1558"/>
      <c r="CXK120" s="1558"/>
      <c r="CXL120" s="1558"/>
      <c r="CXM120" s="1558"/>
      <c r="CXN120" s="1558"/>
      <c r="CXO120" s="1558"/>
      <c r="CXP120" s="1558"/>
      <c r="CXQ120" s="1558"/>
      <c r="CXR120" s="1558"/>
      <c r="CXS120" s="1558"/>
      <c r="CXT120" s="1558"/>
      <c r="CXU120" s="1558"/>
      <c r="CXV120" s="1559"/>
      <c r="CXW120" s="1557"/>
      <c r="CXX120" s="1558"/>
      <c r="CXY120" s="1558"/>
      <c r="CXZ120" s="1558"/>
      <c r="CYA120" s="1558"/>
      <c r="CYB120" s="1558"/>
      <c r="CYC120" s="1558"/>
      <c r="CYD120" s="1558"/>
      <c r="CYE120" s="1558"/>
      <c r="CYF120" s="1558"/>
      <c r="CYG120" s="1558"/>
      <c r="CYH120" s="1558"/>
      <c r="CYI120" s="1558"/>
      <c r="CYJ120" s="1558"/>
      <c r="CYK120" s="1558"/>
      <c r="CYL120" s="1559"/>
      <c r="CYM120" s="1557"/>
      <c r="CYN120" s="1558"/>
      <c r="CYO120" s="1558"/>
      <c r="CYP120" s="1558"/>
      <c r="CYQ120" s="1558"/>
      <c r="CYR120" s="1558"/>
      <c r="CYS120" s="1558"/>
      <c r="CYT120" s="1558"/>
      <c r="CYU120" s="1558"/>
      <c r="CYV120" s="1558"/>
      <c r="CYW120" s="1558"/>
      <c r="CYX120" s="1558"/>
      <c r="CYY120" s="1558"/>
      <c r="CYZ120" s="1558"/>
      <c r="CZA120" s="1558"/>
      <c r="CZB120" s="1561"/>
      <c r="CZC120" s="1557"/>
      <c r="CZD120" s="1558"/>
      <c r="CZE120" s="1558"/>
      <c r="CZF120" s="1558"/>
      <c r="CZG120" s="1558"/>
      <c r="CZH120" s="1558"/>
      <c r="CZI120" s="1558"/>
      <c r="CZJ120" s="1558"/>
      <c r="CZK120" s="1558"/>
      <c r="CZL120" s="1558"/>
      <c r="CZM120" s="1558"/>
      <c r="CZN120" s="1558"/>
      <c r="CZO120" s="1558"/>
      <c r="CZP120" s="1558"/>
      <c r="CZQ120" s="1558"/>
      <c r="CZR120" s="1561"/>
      <c r="CZS120" s="1557"/>
      <c r="CZT120" s="1558"/>
      <c r="CZU120" s="1558"/>
      <c r="CZV120" s="1558"/>
      <c r="CZW120" s="1558"/>
      <c r="CZX120" s="1558"/>
      <c r="CZY120" s="1558"/>
      <c r="CZZ120" s="1558"/>
      <c r="DAA120" s="1558"/>
      <c r="DAB120" s="1558"/>
      <c r="DAC120" s="1558"/>
      <c r="DAD120" s="1558"/>
      <c r="DAE120" s="1558"/>
      <c r="DAF120" s="1558"/>
      <c r="DAG120" s="1558"/>
      <c r="DAH120" s="1561"/>
      <c r="DAI120" s="1591"/>
      <c r="DAJ120" s="1592"/>
      <c r="DAK120" s="1592"/>
      <c r="DAL120" s="1592"/>
      <c r="DAM120" s="1592"/>
      <c r="DAN120" s="1592"/>
      <c r="DAO120" s="1592"/>
      <c r="DAP120" s="1592"/>
      <c r="DAQ120" s="1592"/>
      <c r="DAR120" s="1592"/>
      <c r="DAS120" s="1592"/>
      <c r="DAT120" s="1592"/>
      <c r="DAU120" s="1592"/>
      <c r="DAV120" s="1592"/>
      <c r="DAW120" s="1592"/>
      <c r="DAX120" s="1592"/>
      <c r="DAY120" s="1592"/>
      <c r="DAZ120" s="1592"/>
      <c r="DBA120" s="1592"/>
      <c r="DBB120" s="1592"/>
      <c r="DBC120" s="1592"/>
      <c r="DBD120" s="1593"/>
      <c r="DBE120" s="1557"/>
      <c r="DBF120" s="1558"/>
      <c r="DBG120" s="1558"/>
      <c r="DBH120" s="1558"/>
      <c r="DBI120" s="1558"/>
      <c r="DBJ120" s="1558"/>
      <c r="DBK120" s="1558"/>
      <c r="DBL120" s="1558"/>
      <c r="DBM120" s="1558"/>
      <c r="DBN120" s="1558"/>
      <c r="DBO120" s="1558"/>
      <c r="DBP120" s="1558"/>
      <c r="DBQ120" s="1558"/>
      <c r="DBR120" s="1558"/>
      <c r="DBS120" s="1558"/>
      <c r="DBT120" s="1559"/>
      <c r="DBU120" s="1557"/>
      <c r="DBV120" s="1558"/>
      <c r="DBW120" s="1558"/>
      <c r="DBX120" s="1558"/>
      <c r="DBY120" s="1558"/>
      <c r="DBZ120" s="1558"/>
      <c r="DCA120" s="1558"/>
      <c r="DCB120" s="1558"/>
      <c r="DCC120" s="1558"/>
      <c r="DCD120" s="1558"/>
      <c r="DCE120" s="1558"/>
      <c r="DCF120" s="1558"/>
      <c r="DCG120" s="1558"/>
      <c r="DCH120" s="1558"/>
      <c r="DCI120" s="1558"/>
      <c r="DCJ120" s="1561"/>
      <c r="DCK120" s="1557"/>
      <c r="DCL120" s="1558"/>
      <c r="DCM120" s="1558"/>
      <c r="DCN120" s="1558"/>
      <c r="DCO120" s="1558"/>
      <c r="DCP120" s="1558"/>
      <c r="DCQ120" s="1558"/>
      <c r="DCR120" s="1558"/>
      <c r="DCS120" s="1558"/>
      <c r="DCT120" s="1558"/>
      <c r="DCU120" s="1558"/>
      <c r="DCV120" s="1558"/>
      <c r="DCW120" s="1558"/>
      <c r="DCX120" s="1558"/>
      <c r="DCY120" s="1558"/>
      <c r="DCZ120" s="1561"/>
      <c r="DDA120" s="1557"/>
      <c r="DDB120" s="1558"/>
      <c r="DDC120" s="1558"/>
      <c r="DDD120" s="1558"/>
      <c r="DDE120" s="1558"/>
      <c r="DDF120" s="1558"/>
      <c r="DDG120" s="1558"/>
      <c r="DDH120" s="1558"/>
      <c r="DDI120" s="1558"/>
      <c r="DDJ120" s="1558"/>
      <c r="DDK120" s="1558"/>
      <c r="DDL120" s="1558"/>
      <c r="DDM120" s="1558"/>
      <c r="DDN120" s="1558"/>
      <c r="DDO120" s="1558"/>
      <c r="DDP120" s="1561"/>
      <c r="DDQ120" s="1591"/>
      <c r="DDR120" s="1592"/>
      <c r="DDS120" s="1592"/>
      <c r="DDT120" s="1592"/>
      <c r="DDU120" s="1592"/>
      <c r="DDV120" s="1592"/>
      <c r="DDW120" s="1592"/>
      <c r="DDX120" s="1592"/>
      <c r="DDY120" s="1592"/>
      <c r="DDZ120" s="1592"/>
      <c r="DEA120" s="1592"/>
      <c r="DEB120" s="1592"/>
      <c r="DEC120" s="1592"/>
      <c r="DED120" s="1592"/>
      <c r="DEE120" s="1592"/>
      <c r="DEF120" s="1592"/>
      <c r="DEG120" s="1592"/>
      <c r="DEH120" s="1592"/>
      <c r="DEI120" s="1592"/>
      <c r="DEJ120" s="1592"/>
      <c r="DEK120" s="1592"/>
      <c r="DEL120" s="1593"/>
      <c r="DEM120" s="1557"/>
      <c r="DEN120" s="1558"/>
      <c r="DEO120" s="1558"/>
      <c r="DEP120" s="1558"/>
      <c r="DEQ120" s="1558"/>
      <c r="DER120" s="1558"/>
      <c r="DES120" s="1558"/>
      <c r="DET120" s="1558"/>
      <c r="DEU120" s="1558"/>
      <c r="DEV120" s="1558"/>
      <c r="DEW120" s="1558"/>
      <c r="DEX120" s="1558"/>
      <c r="DEY120" s="1558"/>
      <c r="DEZ120" s="1558"/>
      <c r="DFA120" s="1558"/>
      <c r="DFB120" s="1559"/>
      <c r="DFC120" s="1557"/>
      <c r="DFD120" s="1558"/>
      <c r="DFE120" s="1558"/>
      <c r="DFF120" s="1558"/>
      <c r="DFG120" s="1558"/>
      <c r="DFH120" s="1558"/>
      <c r="DFI120" s="1558"/>
      <c r="DFJ120" s="1558"/>
      <c r="DFK120" s="1558"/>
      <c r="DFL120" s="1558"/>
      <c r="DFM120" s="1558"/>
      <c r="DFN120" s="1558"/>
      <c r="DFO120" s="1558"/>
      <c r="DFP120" s="1558"/>
      <c r="DFQ120" s="1558"/>
      <c r="DFR120" s="1561"/>
      <c r="DFS120" s="1557"/>
      <c r="DFT120" s="1558"/>
      <c r="DFU120" s="1558"/>
      <c r="DFV120" s="1558"/>
      <c r="DFW120" s="1558"/>
      <c r="DFX120" s="1558"/>
      <c r="DFY120" s="1558"/>
      <c r="DFZ120" s="1558"/>
      <c r="DGA120" s="1558"/>
      <c r="DGB120" s="1558"/>
      <c r="DGC120" s="1558"/>
      <c r="DGD120" s="1558"/>
      <c r="DGE120" s="1558"/>
      <c r="DGF120" s="1558"/>
      <c r="DGG120" s="1558"/>
      <c r="DGH120" s="1561"/>
      <c r="DGI120" s="1557"/>
      <c r="DGJ120" s="1558"/>
      <c r="DGK120" s="1558"/>
      <c r="DGL120" s="1558"/>
      <c r="DGM120" s="1558"/>
      <c r="DGN120" s="1558"/>
      <c r="DGO120" s="1558"/>
      <c r="DGP120" s="1558"/>
      <c r="DGQ120" s="1558"/>
      <c r="DGR120" s="1558"/>
      <c r="DGS120" s="1558"/>
      <c r="DGT120" s="1558"/>
      <c r="DGU120" s="1558"/>
      <c r="DGV120" s="1558"/>
      <c r="DGW120" s="1558"/>
      <c r="DGX120" s="1561"/>
      <c r="DGY120" s="1591"/>
      <c r="DGZ120" s="1592"/>
      <c r="DHA120" s="1592"/>
      <c r="DHB120" s="1592"/>
      <c r="DHC120" s="1592"/>
      <c r="DHD120" s="1592"/>
      <c r="DHE120" s="1592"/>
      <c r="DHF120" s="1592"/>
      <c r="DHG120" s="1592"/>
      <c r="DHH120" s="1592"/>
      <c r="DHI120" s="1592"/>
      <c r="DHJ120" s="1592"/>
      <c r="DHK120" s="1592"/>
      <c r="DHL120" s="1592"/>
      <c r="DHM120" s="1592"/>
      <c r="DHN120" s="1592"/>
      <c r="DHO120" s="1592"/>
      <c r="DHP120" s="1592"/>
      <c r="DHQ120" s="1592"/>
      <c r="DHR120" s="1592"/>
      <c r="DHS120" s="1592"/>
      <c r="DHT120" s="1593"/>
      <c r="DHU120" s="1557"/>
      <c r="DHV120" s="1558"/>
      <c r="DHW120" s="1558"/>
      <c r="DHX120" s="1558"/>
      <c r="DHY120" s="1558"/>
      <c r="DHZ120" s="1558"/>
      <c r="DIA120" s="1558"/>
      <c r="DIB120" s="1558"/>
      <c r="DIC120" s="1558"/>
      <c r="DID120" s="1558"/>
      <c r="DIE120" s="1558"/>
      <c r="DIF120" s="1558"/>
      <c r="DIG120" s="1558"/>
      <c r="DIH120" s="1558"/>
      <c r="DII120" s="1558"/>
      <c r="DIJ120" s="1559"/>
      <c r="DIK120" s="1557"/>
      <c r="DIL120" s="1558"/>
      <c r="DIM120" s="1558"/>
      <c r="DIN120" s="1558"/>
      <c r="DIO120" s="1558"/>
      <c r="DIP120" s="1558"/>
      <c r="DIQ120" s="1558"/>
      <c r="DIR120" s="1558"/>
      <c r="DIS120" s="1558"/>
      <c r="DIT120" s="1558"/>
      <c r="DIU120" s="1558"/>
      <c r="DIV120" s="1558"/>
      <c r="DIW120" s="1558"/>
      <c r="DIX120" s="1558"/>
      <c r="DIY120" s="1558"/>
      <c r="DIZ120" s="1561"/>
      <c r="DJA120" s="1557"/>
      <c r="DJB120" s="1558"/>
      <c r="DJC120" s="1558"/>
      <c r="DJD120" s="1558"/>
      <c r="DJE120" s="1558"/>
      <c r="DJF120" s="1558"/>
      <c r="DJG120" s="1558"/>
      <c r="DJH120" s="1558"/>
      <c r="DJI120" s="1558"/>
      <c r="DJJ120" s="1558"/>
      <c r="DJK120" s="1558"/>
      <c r="DJL120" s="1558"/>
      <c r="DJM120" s="1558"/>
      <c r="DJN120" s="1558"/>
      <c r="DJO120" s="1558"/>
      <c r="DJP120" s="1561"/>
      <c r="DJQ120" s="1557"/>
      <c r="DJR120" s="1558"/>
      <c r="DJS120" s="1558"/>
      <c r="DJT120" s="1558"/>
      <c r="DJU120" s="1558"/>
      <c r="DJV120" s="1558"/>
      <c r="DJW120" s="1558"/>
      <c r="DJX120" s="1558"/>
      <c r="DJY120" s="1558"/>
      <c r="DJZ120" s="1558"/>
      <c r="DKA120" s="1558"/>
      <c r="DKB120" s="1558"/>
      <c r="DKC120" s="1558"/>
      <c r="DKD120" s="1558"/>
      <c r="DKE120" s="1558"/>
      <c r="DKF120" s="1561"/>
      <c r="DKG120" s="1591"/>
      <c r="DKH120" s="1592"/>
      <c r="DKI120" s="1592"/>
      <c r="DKJ120" s="1592"/>
      <c r="DKK120" s="1592"/>
      <c r="DKL120" s="1592"/>
      <c r="DKM120" s="1592"/>
      <c r="DKN120" s="1592"/>
      <c r="DKO120" s="1592"/>
      <c r="DKP120" s="1592"/>
      <c r="DKQ120" s="1592"/>
      <c r="DKR120" s="1592"/>
      <c r="DKS120" s="1592"/>
      <c r="DKT120" s="1592"/>
      <c r="DKU120" s="1592"/>
      <c r="DKV120" s="1592"/>
      <c r="DKW120" s="1592"/>
      <c r="DKX120" s="1592"/>
      <c r="DKY120" s="1592"/>
      <c r="DKZ120" s="1592"/>
      <c r="DLA120" s="1592"/>
      <c r="DLB120" s="1593"/>
      <c r="DLC120" s="1557"/>
      <c r="DLD120" s="1558"/>
      <c r="DLE120" s="1558"/>
      <c r="DLF120" s="1558"/>
      <c r="DLG120" s="1558"/>
      <c r="DLH120" s="1558"/>
      <c r="DLI120" s="1558"/>
      <c r="DLJ120" s="1558"/>
      <c r="DLK120" s="1558"/>
      <c r="DLL120" s="1558"/>
      <c r="DLM120" s="1558"/>
      <c r="DLN120" s="1558"/>
      <c r="DLO120" s="1558"/>
      <c r="DLP120" s="1558"/>
      <c r="DLQ120" s="1558"/>
      <c r="DLR120" s="1559"/>
      <c r="DLS120" s="1557"/>
      <c r="DLT120" s="1558"/>
      <c r="DLU120" s="1558"/>
      <c r="DLV120" s="1558"/>
      <c r="DLW120" s="1558"/>
      <c r="DLX120" s="1558"/>
      <c r="DLY120" s="1558"/>
      <c r="DLZ120" s="1558"/>
      <c r="DMA120" s="1558"/>
      <c r="DMB120" s="1558"/>
      <c r="DMC120" s="1558"/>
      <c r="DMD120" s="1558"/>
      <c r="DME120" s="1558"/>
      <c r="DMF120" s="1558"/>
      <c r="DMG120" s="1558"/>
      <c r="DMH120" s="1561"/>
      <c r="DMI120" s="1557"/>
      <c r="DMJ120" s="1558"/>
      <c r="DMK120" s="1558"/>
      <c r="DML120" s="1558"/>
      <c r="DMM120" s="1558"/>
      <c r="DMN120" s="1558"/>
      <c r="DMO120" s="1558"/>
      <c r="DMP120" s="1558"/>
      <c r="DMQ120" s="1558"/>
      <c r="DMR120" s="1558"/>
      <c r="DMS120" s="1558"/>
      <c r="DMT120" s="1558"/>
      <c r="DMU120" s="1558"/>
      <c r="DMV120" s="1558"/>
      <c r="DMW120" s="1558"/>
      <c r="DMX120" s="1561"/>
      <c r="DMY120" s="1557"/>
      <c r="DMZ120" s="1558"/>
      <c r="DNA120" s="1558"/>
      <c r="DNB120" s="1558"/>
      <c r="DNC120" s="1558"/>
      <c r="DND120" s="1558"/>
      <c r="DNE120" s="1558"/>
      <c r="DNF120" s="1558"/>
      <c r="DNG120" s="1558"/>
      <c r="DNH120" s="1558"/>
      <c r="DNI120" s="1558"/>
      <c r="DNJ120" s="1558"/>
      <c r="DNK120" s="1558"/>
      <c r="DNL120" s="1558"/>
      <c r="DNM120" s="1558"/>
      <c r="DNN120" s="1561"/>
      <c r="DNO120" s="1591"/>
      <c r="DNP120" s="1592"/>
      <c r="DNQ120" s="1592"/>
      <c r="DNR120" s="1592"/>
      <c r="DNS120" s="1592"/>
      <c r="DNT120" s="1592"/>
      <c r="DNU120" s="1592"/>
      <c r="DNV120" s="1592"/>
      <c r="DNW120" s="1592"/>
      <c r="DNX120" s="1592"/>
      <c r="DNY120" s="1592"/>
      <c r="DNZ120" s="1592"/>
      <c r="DOA120" s="1592"/>
      <c r="DOB120" s="1592"/>
      <c r="DOC120" s="1592"/>
      <c r="DOD120" s="1592"/>
      <c r="DOE120" s="1592"/>
      <c r="DOF120" s="1592"/>
      <c r="DOG120" s="1592"/>
      <c r="DOH120" s="1592"/>
      <c r="DOI120" s="1592"/>
      <c r="DOJ120" s="1593"/>
      <c r="DOK120" s="1557"/>
      <c r="DOL120" s="1558"/>
      <c r="DOM120" s="1558"/>
      <c r="DON120" s="1558"/>
      <c r="DOO120" s="1558"/>
      <c r="DOP120" s="1558"/>
      <c r="DOQ120" s="1558"/>
      <c r="DOR120" s="1558"/>
      <c r="DOS120" s="1558"/>
      <c r="DOT120" s="1558"/>
      <c r="DOU120" s="1558"/>
      <c r="DOV120" s="1558"/>
      <c r="DOW120" s="1558"/>
      <c r="DOX120" s="1558"/>
      <c r="DOY120" s="1558"/>
      <c r="DOZ120" s="1559"/>
      <c r="DPA120" s="1557"/>
      <c r="DPB120" s="1558"/>
      <c r="DPC120" s="1558"/>
      <c r="DPD120" s="1558"/>
      <c r="DPE120" s="1558"/>
      <c r="DPF120" s="1558"/>
      <c r="DPG120" s="1558"/>
      <c r="DPH120" s="1558"/>
      <c r="DPI120" s="1558"/>
      <c r="DPJ120" s="1558"/>
      <c r="DPK120" s="1558"/>
      <c r="DPL120" s="1558"/>
      <c r="DPM120" s="1558"/>
      <c r="DPN120" s="1558"/>
      <c r="DPO120" s="1558"/>
      <c r="DPP120" s="1559"/>
      <c r="DPQ120" s="1557"/>
      <c r="DPR120" s="1558"/>
      <c r="DPS120" s="1558"/>
      <c r="DPT120" s="1558"/>
      <c r="DPU120" s="1558"/>
      <c r="DPV120" s="1558"/>
      <c r="DPW120" s="1558"/>
      <c r="DPX120" s="1558"/>
      <c r="DPY120" s="1558"/>
      <c r="DPZ120" s="1558"/>
      <c r="DQA120" s="1558"/>
      <c r="DQB120" s="1558"/>
      <c r="DQC120" s="1558"/>
      <c r="DQD120" s="1558"/>
      <c r="DQE120" s="1558"/>
      <c r="DQF120" s="1559"/>
      <c r="DQG120" s="1557"/>
      <c r="DQH120" s="1558"/>
      <c r="DQI120" s="1558"/>
      <c r="DQJ120" s="1558"/>
      <c r="DQK120" s="1558"/>
      <c r="DQL120" s="1558"/>
      <c r="DQM120" s="1558"/>
      <c r="DQN120" s="1558"/>
      <c r="DQO120" s="1558"/>
      <c r="DQP120" s="1558"/>
      <c r="DQQ120" s="1558"/>
      <c r="DQR120" s="1558"/>
      <c r="DQS120" s="1558"/>
      <c r="DQT120" s="1558"/>
      <c r="DQU120" s="1558"/>
      <c r="DQV120" s="1561"/>
      <c r="DQW120" s="1557"/>
      <c r="DQX120" s="1558"/>
      <c r="DQY120" s="1558"/>
      <c r="DQZ120" s="1558"/>
      <c r="DRA120" s="1558"/>
      <c r="DRB120" s="1558"/>
      <c r="DRC120" s="1558"/>
      <c r="DRD120" s="1558"/>
      <c r="DRE120" s="1558"/>
      <c r="DRF120" s="1558"/>
      <c r="DRG120" s="1558"/>
      <c r="DRH120" s="1558"/>
      <c r="DRI120" s="1558"/>
      <c r="DRJ120" s="1558"/>
      <c r="DRK120" s="1558"/>
      <c r="DRL120" s="1561"/>
      <c r="DRM120" s="1591"/>
      <c r="DRN120" s="1592"/>
      <c r="DRO120" s="1592"/>
      <c r="DRP120" s="1592"/>
      <c r="DRQ120" s="1592"/>
      <c r="DRR120" s="1592"/>
      <c r="DRS120" s="1592"/>
      <c r="DRT120" s="1592"/>
      <c r="DRU120" s="1592"/>
      <c r="DRV120" s="1592"/>
      <c r="DRW120" s="1592"/>
      <c r="DRX120" s="1592"/>
      <c r="DRY120" s="1592"/>
      <c r="DRZ120" s="1592"/>
      <c r="DSA120" s="1592"/>
      <c r="DSB120" s="1592"/>
      <c r="DSC120" s="1592"/>
      <c r="DSD120" s="1592"/>
      <c r="DSE120" s="1592"/>
      <c r="DSF120" s="1592"/>
      <c r="DSG120" s="1592"/>
      <c r="DSH120" s="1593"/>
      <c r="DSI120" s="1557"/>
      <c r="DSJ120" s="1558"/>
      <c r="DSK120" s="1558"/>
      <c r="DSL120" s="1558"/>
      <c r="DSM120" s="1558"/>
      <c r="DSN120" s="1558"/>
      <c r="DSO120" s="1558"/>
      <c r="DSP120" s="1558"/>
      <c r="DSQ120" s="1558"/>
      <c r="DSR120" s="1558"/>
      <c r="DSS120" s="1558"/>
      <c r="DST120" s="1558"/>
      <c r="DSU120" s="1558"/>
      <c r="DSV120" s="1558"/>
      <c r="DSW120" s="1558"/>
      <c r="DSX120" s="1559"/>
      <c r="DSY120" s="1613"/>
      <c r="DSZ120" s="1614"/>
      <c r="DTA120" s="1614"/>
      <c r="DTB120" s="1614"/>
      <c r="DTC120" s="1614"/>
      <c r="DTD120" s="1614"/>
      <c r="DTE120" s="1614"/>
      <c r="DTF120" s="1614"/>
      <c r="DTG120" s="1614"/>
      <c r="DTH120" s="1615"/>
      <c r="DTI120" s="336"/>
      <c r="DTJ120" s="336"/>
      <c r="DTK120" s="336"/>
      <c r="DTL120" s="336"/>
      <c r="DTM120" s="336"/>
      <c r="DTN120" s="336"/>
      <c r="DTO120" s="336"/>
      <c r="DTP120" s="337"/>
      <c r="DTQ120" s="325"/>
      <c r="DTZ120" s="245"/>
      <c r="DUA120" s="1674"/>
      <c r="DUB120" s="1674"/>
      <c r="DUC120" s="1674"/>
      <c r="DUD120" s="246"/>
      <c r="DUF120" s="252"/>
      <c r="DUN120" s="338"/>
      <c r="DUO120" s="338"/>
      <c r="DUP120" s="338"/>
      <c r="DUQ120" s="338"/>
      <c r="DUR120" s="338"/>
      <c r="DUS120" s="338"/>
      <c r="DUT120" s="338"/>
      <c r="DUU120" s="338"/>
      <c r="DUV120" s="463"/>
      <c r="DUW120" s="430"/>
      <c r="DUX120" s="372"/>
      <c r="DUY120" s="372"/>
      <c r="DUZ120" s="453"/>
      <c r="DVA120" s="454"/>
      <c r="DVB120" s="455"/>
      <c r="DVC120" s="460"/>
      <c r="DVD120" s="372"/>
      <c r="DVE120" s="456"/>
      <c r="DVF120" s="340"/>
      <c r="DVG120" s="338"/>
      <c r="DVH120" s="338"/>
      <c r="DVI120" s="338"/>
      <c r="DVJ120" s="338"/>
      <c r="DVK120" s="338"/>
      <c r="DVL120" s="338"/>
      <c r="DVM120" s="341"/>
      <c r="DVN120" s="338"/>
      <c r="DVO120" s="338"/>
      <c r="DVP120" s="338"/>
      <c r="DVR120" s="342"/>
      <c r="DVU120" s="343"/>
      <c r="DVV120" s="340"/>
      <c r="DVW120" s="338"/>
      <c r="DVX120" s="338"/>
      <c r="DVY120" s="338"/>
      <c r="DVZ120" s="338"/>
      <c r="DWA120" s="338"/>
      <c r="DWB120" s="338"/>
      <c r="DWC120" s="341"/>
      <c r="DWD120" s="338"/>
      <c r="DWE120" s="338"/>
      <c r="DWF120" s="338"/>
      <c r="DWH120" s="342"/>
      <c r="DWK120" s="343"/>
      <c r="DWL120" s="340"/>
      <c r="DWM120" s="338"/>
      <c r="DWN120" s="338"/>
      <c r="DWO120" s="338"/>
      <c r="DWP120" s="338"/>
      <c r="DWQ120" s="338"/>
      <c r="DWR120" s="338"/>
      <c r="DWS120" s="341"/>
      <c r="DWT120" s="338"/>
      <c r="DWU120" s="338"/>
      <c r="DWV120" s="338"/>
      <c r="DWX120" s="342"/>
      <c r="DXA120" s="343"/>
      <c r="DXB120" s="340"/>
      <c r="DXC120" s="338"/>
      <c r="DXD120" s="338"/>
      <c r="DXE120" s="338"/>
      <c r="DXF120" s="338"/>
      <c r="DXG120" s="338"/>
      <c r="DXH120" s="338"/>
      <c r="DXI120" s="341"/>
      <c r="DXJ120" s="338"/>
      <c r="DXK120" s="338"/>
      <c r="DXL120" s="338"/>
      <c r="DXN120" s="342"/>
      <c r="DXQ120" s="343"/>
      <c r="DXR120" s="457"/>
      <c r="DXS120" s="374"/>
      <c r="DXT120" s="374"/>
      <c r="DXU120" s="374"/>
      <c r="DXV120" s="374"/>
      <c r="DXW120" s="374"/>
      <c r="DXX120" s="374"/>
      <c r="DXY120" s="431"/>
      <c r="DXZ120" s="374"/>
      <c r="DYA120" s="374"/>
      <c r="DYB120" s="374"/>
      <c r="DYC120" s="235"/>
      <c r="DYD120" s="430"/>
      <c r="DYE120" s="235"/>
      <c r="DYF120" s="235"/>
      <c r="DYG120" s="458"/>
      <c r="DYH120" s="235"/>
      <c r="DYI120" s="235"/>
      <c r="DYJ120" s="235"/>
      <c r="DYK120" s="235"/>
      <c r="DYL120" s="236"/>
      <c r="DYM120" s="235"/>
      <c r="DYN120" s="235"/>
      <c r="DYO120" s="235"/>
      <c r="DYP120" s="235"/>
      <c r="DYQ120" s="235"/>
      <c r="DYR120" s="235"/>
      <c r="DYS120" s="412"/>
      <c r="DYT120" s="235"/>
      <c r="DYU120" s="235"/>
      <c r="DYV120" s="235"/>
      <c r="DYW120" s="235"/>
      <c r="DYX120" s="235"/>
      <c r="DYY120" s="238"/>
      <c r="DYZ120" s="235"/>
      <c r="DZA120" s="235"/>
      <c r="DZB120" s="238"/>
      <c r="DZC120" s="452"/>
      <c r="DZD120" s="457"/>
      <c r="DZE120" s="374"/>
      <c r="DZF120" s="430"/>
      <c r="DZG120" s="374"/>
      <c r="DZH120" s="374"/>
      <c r="DZI120" s="374"/>
      <c r="DZJ120" s="374"/>
      <c r="DZK120" s="431"/>
      <c r="DZL120" s="374"/>
      <c r="DZM120" s="374"/>
      <c r="DZN120" s="374"/>
      <c r="DZO120" s="235"/>
      <c r="DZP120" s="374"/>
      <c r="DZQ120" s="374"/>
      <c r="DZR120" s="235"/>
      <c r="DZS120" s="461"/>
      <c r="DZT120" s="340"/>
      <c r="DZU120" s="338"/>
      <c r="DZV120" s="338"/>
      <c r="DZW120" s="338"/>
      <c r="DZX120" s="338"/>
      <c r="DZY120" s="338"/>
      <c r="DZZ120" s="338"/>
      <c r="EAA120" s="341"/>
      <c r="EAB120" s="338"/>
      <c r="EAC120" s="338"/>
      <c r="EAD120" s="338"/>
      <c r="EAF120" s="342"/>
      <c r="EAI120" s="343"/>
      <c r="EAJ120" s="340"/>
      <c r="EAK120" s="338"/>
      <c r="EAL120" s="338"/>
      <c r="EAM120" s="338"/>
      <c r="EAN120" s="338"/>
      <c r="EAO120" s="338"/>
      <c r="EAP120" s="338"/>
      <c r="EAQ120" s="341"/>
      <c r="EAR120" s="338"/>
      <c r="EAS120" s="338"/>
      <c r="EAT120" s="338"/>
      <c r="EAV120" s="342"/>
      <c r="EAY120" s="343"/>
      <c r="EAZ120" s="340"/>
      <c r="EBA120" s="338"/>
      <c r="EBB120" s="338"/>
      <c r="EBC120" s="338"/>
      <c r="EBD120" s="338"/>
      <c r="EBE120" s="338"/>
      <c r="EBF120" s="338"/>
      <c r="EBG120" s="341"/>
      <c r="EBH120" s="338"/>
      <c r="EBI120" s="338"/>
      <c r="EBJ120" s="338"/>
      <c r="EBL120" s="342"/>
      <c r="EBO120" s="343"/>
      <c r="EBP120" s="457"/>
      <c r="EBQ120" s="374"/>
      <c r="EBR120" s="374"/>
      <c r="EBS120" s="374"/>
      <c r="EBT120" s="374"/>
      <c r="EBU120" s="374"/>
      <c r="EBV120" s="374"/>
      <c r="EBW120" s="431"/>
      <c r="EBX120" s="374"/>
      <c r="EBY120" s="374"/>
      <c r="EBZ120" s="374"/>
      <c r="ECA120" s="235"/>
      <c r="ECB120" s="430"/>
      <c r="ECC120" s="235"/>
      <c r="ECD120" s="235"/>
      <c r="ECE120" s="458"/>
      <c r="ECF120" s="1124"/>
      <c r="ECG120" s="1124"/>
      <c r="ECH120" s="1124"/>
      <c r="ECI120" s="1124"/>
      <c r="ECJ120" s="236"/>
      <c r="ECK120" s="1124"/>
      <c r="ECL120" s="1124"/>
      <c r="ECM120" s="1124"/>
      <c r="ECN120" s="1124"/>
      <c r="ECO120" s="1124"/>
      <c r="ECP120" s="1124"/>
      <c r="ECQ120" s="412"/>
      <c r="ECR120" s="1124"/>
      <c r="ECS120" s="1124"/>
      <c r="ECT120" s="1124"/>
      <c r="ECU120" s="1124"/>
      <c r="ECV120" s="1124"/>
      <c r="ECW120" s="238"/>
      <c r="ECX120" s="1124"/>
      <c r="ECY120" s="1124"/>
      <c r="ECZ120" s="238"/>
      <c r="EDA120" s="452"/>
      <c r="EDB120" s="457"/>
      <c r="EDC120" s="1125"/>
      <c r="EDD120" s="430"/>
      <c r="EDE120" s="1125"/>
      <c r="EDF120" s="374"/>
      <c r="EDG120" s="374"/>
      <c r="EDH120" s="374"/>
      <c r="EDI120" s="431"/>
      <c r="EDJ120" s="374"/>
      <c r="EDK120" s="374"/>
      <c r="EDL120" s="374"/>
      <c r="EDM120" s="235"/>
      <c r="EDN120" s="374"/>
      <c r="EDO120" s="374"/>
      <c r="EDP120" s="235"/>
      <c r="EDQ120" s="461"/>
      <c r="EDR120" s="340"/>
      <c r="EDS120" s="338"/>
      <c r="EDT120" s="342"/>
      <c r="EDU120" s="338"/>
      <c r="EDV120" s="338"/>
      <c r="EDW120" s="338"/>
      <c r="EDX120" s="338"/>
      <c r="EDY120" s="341"/>
      <c r="EDZ120" s="338"/>
      <c r="EEA120" s="338"/>
      <c r="EEB120" s="338"/>
      <c r="EED120" s="338"/>
      <c r="EEE120" s="338"/>
      <c r="EEG120" s="344"/>
      <c r="EEH120" s="457"/>
      <c r="EEI120" s="430"/>
      <c r="EEJ120" s="372"/>
      <c r="EEK120" s="372"/>
      <c r="EEL120" s="453"/>
      <c r="EEM120" s="454"/>
      <c r="EEN120" s="808"/>
      <c r="EEO120" s="431"/>
      <c r="EEP120" s="372"/>
      <c r="EEQ120" s="456"/>
      <c r="EFF120" s="252"/>
      <c r="EFR120" s="250"/>
      <c r="EFV120" s="235"/>
      <c r="EFW120" s="235"/>
      <c r="EFX120" s="235"/>
      <c r="EFY120" s="235"/>
      <c r="EFZ120" s="374"/>
      <c r="EGA120" s="374"/>
      <c r="EGB120" s="374"/>
      <c r="EGC120" s="374"/>
      <c r="EGD120" s="374"/>
      <c r="EGE120" s="374"/>
      <c r="EGF120" s="374"/>
      <c r="EGG120" s="374"/>
      <c r="EGH120" s="463"/>
      <c r="EGI120" s="430"/>
      <c r="EGJ120" s="372"/>
      <c r="EGK120" s="372"/>
      <c r="EGL120" s="453"/>
      <c r="EGM120" s="454"/>
      <c r="EGN120" s="455"/>
      <c r="EGO120" s="431"/>
      <c r="EGP120" s="372"/>
      <c r="EGQ120" s="456"/>
      <c r="EGR120" s="340"/>
      <c r="EGS120" s="338"/>
      <c r="EGT120" s="338"/>
      <c r="EGU120" s="338"/>
      <c r="EGV120" s="338"/>
      <c r="EGW120" s="338"/>
      <c r="EGX120" s="338"/>
      <c r="EGY120" s="341"/>
      <c r="EGZ120" s="338"/>
      <c r="EHA120" s="338"/>
      <c r="EHB120" s="338"/>
      <c r="EHD120" s="342"/>
      <c r="EHG120" s="343"/>
      <c r="EHH120" s="457"/>
      <c r="EHI120" s="374"/>
      <c r="EHJ120" s="374"/>
      <c r="EHK120" s="374"/>
      <c r="EHL120" s="374"/>
      <c r="EHM120" s="374"/>
      <c r="EHN120" s="374"/>
      <c r="EHO120" s="431"/>
      <c r="EHP120" s="374"/>
      <c r="EHQ120" s="374"/>
      <c r="EHR120" s="374"/>
      <c r="EHS120" s="235"/>
      <c r="EHT120" s="430"/>
      <c r="EHU120" s="235"/>
      <c r="EHV120" s="235"/>
      <c r="EHW120" s="458"/>
      <c r="EHX120" s="235"/>
      <c r="EHY120" s="235"/>
      <c r="EHZ120" s="235"/>
      <c r="EIA120" s="235"/>
      <c r="EIB120" s="236"/>
      <c r="EIC120" s="235"/>
      <c r="EID120" s="235"/>
      <c r="EIE120" s="235"/>
      <c r="EIF120" s="235"/>
      <c r="EIG120" s="235"/>
      <c r="EIH120" s="235"/>
      <c r="EII120" s="412"/>
      <c r="EIJ120" s="235"/>
      <c r="EIK120" s="235"/>
      <c r="EIL120" s="235"/>
      <c r="EIM120" s="235"/>
      <c r="EIN120" s="235"/>
      <c r="EIO120" s="238"/>
      <c r="EIP120" s="235"/>
      <c r="EIQ120" s="235"/>
      <c r="EIR120" s="238"/>
      <c r="EIS120" s="452"/>
      <c r="EIT120" s="457"/>
      <c r="EIU120" s="374"/>
      <c r="EIV120" s="430"/>
      <c r="EIW120" s="374"/>
      <c r="EIX120" s="374"/>
      <c r="EIY120" s="374"/>
      <c r="EIZ120" s="374"/>
      <c r="EJA120" s="431"/>
      <c r="EJB120" s="374"/>
      <c r="EJC120" s="374"/>
      <c r="EJD120" s="374"/>
      <c r="EJE120" s="235"/>
      <c r="EJF120" s="374"/>
      <c r="EJG120" s="374"/>
      <c r="EJH120" s="235"/>
      <c r="EJI120" s="461"/>
      <c r="EJJ120" s="457"/>
      <c r="EJK120" s="374"/>
      <c r="EJL120" s="430"/>
      <c r="EJM120" s="374"/>
      <c r="EJN120" s="374"/>
      <c r="EJO120" s="374"/>
      <c r="EJP120" s="374"/>
      <c r="EJQ120" s="431"/>
      <c r="EJR120" s="374"/>
      <c r="EJS120" s="374"/>
      <c r="EJT120" s="374"/>
      <c r="EJU120" s="235"/>
      <c r="EJV120" s="374"/>
      <c r="EJW120" s="374"/>
      <c r="EJX120" s="235"/>
      <c r="EJY120" s="461"/>
      <c r="EJZ120" s="457"/>
      <c r="EKA120" s="430"/>
      <c r="EKB120" s="1209"/>
      <c r="EKC120" s="1280"/>
      <c r="EKD120" s="453"/>
      <c r="EKE120" s="454"/>
      <c r="EKF120" s="808"/>
      <c r="EKG120" s="431"/>
      <c r="EKH120" s="1282"/>
      <c r="EKI120" s="1283"/>
      <c r="EKX120" s="252"/>
      <c r="ELA120" s="245"/>
      <c r="ELB120" s="1674"/>
      <c r="ELC120" s="1674"/>
      <c r="ELD120" s="1674"/>
      <c r="ELE120" s="335"/>
      <c r="ELF120" s="248"/>
      <c r="ELG120" s="248"/>
      <c r="ELH120" s="248"/>
      <c r="ELI120" s="248"/>
      <c r="ELJ120" s="248"/>
      <c r="ELO120" s="345"/>
      <c r="ELP120" s="256"/>
      <c r="ELQ120" s="256"/>
      <c r="ELR120" s="256"/>
      <c r="ELS120" s="256"/>
      <c r="ELT120" s="256"/>
      <c r="ELU120" s="256"/>
      <c r="ELV120" s="324"/>
      <c r="ELW120" s="1613"/>
      <c r="ELX120" s="1614"/>
      <c r="ELY120" s="1614"/>
      <c r="ELZ120" s="1614"/>
      <c r="EMA120" s="1614"/>
      <c r="EMB120" s="1614"/>
      <c r="EMC120" s="1614"/>
      <c r="EMD120" s="1614"/>
      <c r="EME120" s="1614"/>
      <c r="EMF120" s="1615"/>
      <c r="EMG120" s="1557"/>
      <c r="EMH120" s="1558"/>
      <c r="EMI120" s="1558"/>
      <c r="EMJ120" s="1558"/>
      <c r="EMK120" s="1558"/>
      <c r="EML120" s="1558"/>
      <c r="EMM120" s="1558"/>
      <c r="EMN120" s="1558"/>
      <c r="EMO120" s="1558"/>
      <c r="EMP120" s="1558"/>
      <c r="EMQ120" s="1558"/>
      <c r="EMR120" s="1558"/>
      <c r="EMS120" s="1558"/>
      <c r="EMT120" s="1558"/>
      <c r="EMU120" s="1558"/>
      <c r="EMV120" s="1561"/>
      <c r="EMW120" s="1557"/>
      <c r="EMX120" s="1558"/>
      <c r="EMY120" s="1558"/>
      <c r="EMZ120" s="1558"/>
      <c r="ENA120" s="1558"/>
      <c r="ENB120" s="1558"/>
      <c r="ENC120" s="1558"/>
      <c r="END120" s="1558"/>
      <c r="ENE120" s="1558"/>
      <c r="ENF120" s="1558"/>
      <c r="ENG120" s="1558"/>
      <c r="ENH120" s="1558"/>
      <c r="ENI120" s="1558"/>
      <c r="ENJ120" s="1558"/>
      <c r="ENK120" s="1558"/>
      <c r="ENL120" s="1561"/>
      <c r="ENM120" s="1591"/>
      <c r="ENN120" s="1592"/>
      <c r="ENO120" s="1592"/>
      <c r="ENP120" s="1592"/>
      <c r="ENQ120" s="1592"/>
      <c r="ENR120" s="1592"/>
      <c r="ENS120" s="1592"/>
      <c r="ENT120" s="1592"/>
      <c r="ENU120" s="1592"/>
      <c r="ENV120" s="1592"/>
      <c r="ENW120" s="1592"/>
      <c r="ENX120" s="1592"/>
      <c r="ENY120" s="1592"/>
      <c r="ENZ120" s="1592"/>
      <c r="EOA120" s="1592"/>
      <c r="EOB120" s="1592"/>
      <c r="EOC120" s="1592"/>
      <c r="EOD120" s="1592"/>
      <c r="EOE120" s="1592"/>
      <c r="EOF120" s="1592"/>
      <c r="EOG120" s="1592"/>
      <c r="EOH120" s="1593"/>
      <c r="EOI120" s="1557"/>
      <c r="EOJ120" s="1558"/>
      <c r="EOK120" s="1558"/>
      <c r="EOL120" s="1558"/>
      <c r="EOM120" s="1558"/>
      <c r="EON120" s="1558"/>
      <c r="EOO120" s="1558"/>
      <c r="EOP120" s="1558"/>
      <c r="EOQ120" s="1558"/>
      <c r="EOR120" s="1558"/>
      <c r="EOS120" s="1558"/>
      <c r="EOT120" s="1558"/>
      <c r="EOU120" s="1558"/>
      <c r="EOV120" s="1558"/>
      <c r="EOW120" s="1558"/>
      <c r="EOX120" s="1559"/>
      <c r="EOY120" s="1557"/>
      <c r="EOZ120" s="1558"/>
      <c r="EPA120" s="1558"/>
      <c r="EPB120" s="1558"/>
      <c r="EPC120" s="1558"/>
      <c r="EPD120" s="1558"/>
      <c r="EPE120" s="1558"/>
      <c r="EPF120" s="1558"/>
      <c r="EPG120" s="1558"/>
      <c r="EPH120" s="1558"/>
      <c r="EPI120" s="1558"/>
      <c r="EPJ120" s="1558"/>
      <c r="EPK120" s="1558"/>
      <c r="EPL120" s="1558"/>
      <c r="EPM120" s="1558"/>
      <c r="EPN120" s="1559"/>
      <c r="EPO120" s="1557"/>
      <c r="EPP120" s="1558"/>
      <c r="EPQ120" s="1558"/>
      <c r="EPR120" s="1558"/>
      <c r="EPS120" s="1558"/>
      <c r="EPT120" s="1558"/>
      <c r="EPU120" s="1558"/>
      <c r="EPV120" s="1558"/>
      <c r="EPW120" s="1558"/>
      <c r="EPX120" s="1558"/>
      <c r="EPY120" s="1558"/>
      <c r="EPZ120" s="1558"/>
      <c r="EQA120" s="1558"/>
      <c r="EQB120" s="1558"/>
      <c r="EQC120" s="1558"/>
      <c r="EQD120" s="1561"/>
      <c r="EQE120" s="1591"/>
      <c r="EQF120" s="1592"/>
      <c r="EQG120" s="1592"/>
      <c r="EQH120" s="1592"/>
      <c r="EQI120" s="1592"/>
      <c r="EQJ120" s="1592"/>
      <c r="EQK120" s="1592"/>
      <c r="EQL120" s="1592"/>
      <c r="EQM120" s="1592"/>
      <c r="EQN120" s="1592"/>
      <c r="EQO120" s="1592"/>
      <c r="EQP120" s="1592"/>
      <c r="EQQ120" s="1592"/>
      <c r="EQR120" s="1592"/>
      <c r="EQS120" s="1592"/>
      <c r="EQT120" s="1592"/>
      <c r="EQU120" s="1592"/>
      <c r="EQV120" s="1592"/>
      <c r="EQW120" s="1592"/>
      <c r="EQX120" s="1592"/>
      <c r="EQY120" s="1592"/>
      <c r="EQZ120" s="1593"/>
      <c r="ERA120" s="1557"/>
      <c r="ERB120" s="1558"/>
      <c r="ERC120" s="1558"/>
      <c r="ERD120" s="1558"/>
      <c r="ERE120" s="1558"/>
      <c r="ERF120" s="1558"/>
      <c r="ERG120" s="1558"/>
      <c r="ERH120" s="1558"/>
      <c r="ERI120" s="1558"/>
      <c r="ERJ120" s="1558"/>
      <c r="ERK120" s="1558"/>
      <c r="ERL120" s="1558"/>
      <c r="ERM120" s="1558"/>
      <c r="ERN120" s="1558"/>
      <c r="ERO120" s="1558"/>
      <c r="ERP120" s="1559"/>
      <c r="ERQ120" s="1613"/>
      <c r="ERR120" s="1614"/>
      <c r="ERS120" s="1614"/>
      <c r="ERT120" s="1614"/>
      <c r="ERU120" s="1614"/>
      <c r="ERV120" s="1614"/>
      <c r="ERW120" s="1614"/>
      <c r="ERX120" s="1614"/>
      <c r="ERY120" s="1614"/>
      <c r="ERZ120" s="1615"/>
      <c r="ESA120" s="336"/>
      <c r="ESB120" s="336"/>
      <c r="ESC120" s="336"/>
      <c r="ESD120" s="336"/>
      <c r="ESE120" s="336"/>
      <c r="ESF120" s="336"/>
      <c r="ESG120" s="336"/>
      <c r="ESH120" s="337"/>
      <c r="ESI120" s="325"/>
      <c r="ETA120" s="1518"/>
      <c r="ETB120" s="1518"/>
      <c r="ETC120" s="1518"/>
      <c r="ETD120" s="1518"/>
      <c r="ETE120" s="1518"/>
      <c r="ETF120" s="1518"/>
    </row>
    <row r="121" spans="1:3906" ht="15" customHeight="1" thickBot="1">
      <c r="B121" s="1518"/>
      <c r="C121" s="1518"/>
      <c r="D121" s="1518"/>
      <c r="E121" s="1518"/>
      <c r="F121" s="1518"/>
      <c r="G121" s="1518"/>
      <c r="U121" s="469"/>
      <c r="X121" s="469"/>
      <c r="Y121" s="469"/>
      <c r="Z121" s="469"/>
      <c r="AJ121" s="451"/>
      <c r="AK121" s="1571"/>
      <c r="AL121" s="1572"/>
      <c r="AM121" s="1572"/>
      <c r="AN121" s="1572"/>
      <c r="AO121" s="1572"/>
      <c r="AP121" s="1572"/>
      <c r="AQ121" s="1572"/>
      <c r="AR121" s="476"/>
      <c r="AS121" s="1421"/>
      <c r="AT121" s="1421"/>
      <c r="AU121" s="1421"/>
      <c r="AV121" s="1421"/>
      <c r="AW121" s="1421"/>
      <c r="AX121" s="1421"/>
      <c r="AY121" s="1421"/>
      <c r="AZ121" s="1422"/>
      <c r="BE121" s="1425" t="str">
        <f>Dev!$DC$95</f>
        <v>a</v>
      </c>
      <c r="BF121" s="1426"/>
      <c r="BI121" s="469"/>
      <c r="BJ121" s="469"/>
      <c r="BK121" s="477"/>
      <c r="BQ121" s="1425" t="str">
        <f>Dev!$DO$95</f>
        <v>b</v>
      </c>
      <c r="BR121" s="1426"/>
      <c r="BT121" s="469"/>
      <c r="BU121" s="478"/>
      <c r="BV121" s="452"/>
      <c r="BW121" s="1571"/>
      <c r="BX121" s="1572"/>
      <c r="BY121" s="1572"/>
      <c r="BZ121" s="1572"/>
      <c r="CA121" s="1572"/>
      <c r="CB121" s="1572"/>
      <c r="CC121" s="1572"/>
      <c r="CD121" s="476"/>
      <c r="CE121" s="1421"/>
      <c r="CF121" s="1421"/>
      <c r="CG121" s="1421"/>
      <c r="CH121" s="1421"/>
      <c r="CI121" s="1421"/>
      <c r="CJ121" s="1421"/>
      <c r="CK121" s="1421"/>
      <c r="CL121" s="1422"/>
      <c r="CQ121" s="1425" t="str">
        <f>Dev!$DC$95</f>
        <v>a</v>
      </c>
      <c r="CR121" s="1426"/>
      <c r="CU121" s="469"/>
      <c r="CV121" s="469"/>
      <c r="CW121" s="477"/>
      <c r="DC121" s="1425" t="str">
        <f>Dev!$DO$95</f>
        <v>b</v>
      </c>
      <c r="DD121" s="1426"/>
      <c r="DF121" s="469"/>
      <c r="DG121" s="478"/>
      <c r="DH121" s="452"/>
      <c r="DI121" s="1571"/>
      <c r="DJ121" s="1572"/>
      <c r="DK121" s="1572"/>
      <c r="DL121" s="1572"/>
      <c r="DM121" s="1572"/>
      <c r="DN121" s="1572"/>
      <c r="DO121" s="1572"/>
      <c r="DP121" s="476"/>
      <c r="DQ121" s="1421"/>
      <c r="DR121" s="1421"/>
      <c r="DS121" s="1421"/>
      <c r="DT121" s="1421"/>
      <c r="DU121" s="1421"/>
      <c r="DV121" s="1421"/>
      <c r="DW121" s="1421"/>
      <c r="DX121" s="1422"/>
      <c r="DY121" s="1571"/>
      <c r="DZ121" s="1572"/>
      <c r="EA121" s="1572"/>
      <c r="EB121" s="1572"/>
      <c r="EC121" s="1572"/>
      <c r="ED121" s="1572"/>
      <c r="EE121" s="1572"/>
      <c r="EF121" s="476"/>
      <c r="EG121" s="1421"/>
      <c r="EH121" s="1421"/>
      <c r="EI121" s="1421"/>
      <c r="EJ121" s="1421"/>
      <c r="EK121" s="1421"/>
      <c r="EL121" s="1421"/>
      <c r="EM121" s="1421"/>
      <c r="EN121" s="1422"/>
      <c r="ES121" s="1425" t="str">
        <f>Dev!$DC$95</f>
        <v>a</v>
      </c>
      <c r="ET121" s="1426"/>
      <c r="EW121" s="469"/>
      <c r="EX121" s="469"/>
      <c r="EY121" s="477"/>
      <c r="FE121" s="1425" t="str">
        <f>Dev!$DO$95</f>
        <v>b</v>
      </c>
      <c r="FF121" s="1426"/>
      <c r="FH121" s="469"/>
      <c r="FI121" s="478"/>
      <c r="FJ121" s="452"/>
      <c r="FK121" s="1571"/>
      <c r="FL121" s="1572"/>
      <c r="FM121" s="1572"/>
      <c r="FN121" s="1572"/>
      <c r="FO121" s="1572"/>
      <c r="FP121" s="1572"/>
      <c r="FQ121" s="1572"/>
      <c r="FR121" s="476"/>
      <c r="FS121" s="1421"/>
      <c r="FT121" s="1421"/>
      <c r="FU121" s="1421"/>
      <c r="FV121" s="1421"/>
      <c r="FW121" s="1421"/>
      <c r="FX121" s="1421"/>
      <c r="FY121" s="1421"/>
      <c r="FZ121" s="1422"/>
      <c r="GA121" s="1571"/>
      <c r="GB121" s="1572"/>
      <c r="GC121" s="1572"/>
      <c r="GD121" s="1572"/>
      <c r="GE121" s="1572"/>
      <c r="GF121" s="1572"/>
      <c r="GG121" s="1572"/>
      <c r="GH121" s="476"/>
      <c r="GI121" s="1421"/>
      <c r="GJ121" s="1421"/>
      <c r="GK121" s="1421"/>
      <c r="GL121" s="1421"/>
      <c r="GM121" s="1421"/>
      <c r="GN121" s="1421"/>
      <c r="GO121" s="1421"/>
      <c r="GP121" s="1422"/>
      <c r="GU121" s="1425" t="str">
        <f>Dev!$DC$95</f>
        <v>a</v>
      </c>
      <c r="GV121" s="1426"/>
      <c r="GY121" s="469"/>
      <c r="GZ121" s="469"/>
      <c r="HA121" s="477"/>
      <c r="HG121" s="1425" t="str">
        <f>Dev!$DO$95</f>
        <v>b</v>
      </c>
      <c r="HH121" s="1426"/>
      <c r="HJ121" s="469"/>
      <c r="HK121" s="478"/>
      <c r="HL121" s="452"/>
      <c r="HM121" s="1571"/>
      <c r="HN121" s="1572"/>
      <c r="HO121" s="1572"/>
      <c r="HP121" s="1572"/>
      <c r="HQ121" s="1572"/>
      <c r="HR121" s="1572"/>
      <c r="HS121" s="1572"/>
      <c r="HT121" s="476"/>
      <c r="HU121" s="1421"/>
      <c r="HV121" s="1421"/>
      <c r="HW121" s="1421"/>
      <c r="HX121" s="1421"/>
      <c r="HY121" s="1421"/>
      <c r="HZ121" s="1421"/>
      <c r="IA121" s="1421"/>
      <c r="IB121" s="1422"/>
      <c r="IC121" s="1571"/>
      <c r="ID121" s="1572"/>
      <c r="IE121" s="1572"/>
      <c r="IF121" s="1572"/>
      <c r="IG121" s="1572"/>
      <c r="IH121" s="1572"/>
      <c r="II121" s="1572"/>
      <c r="IJ121" s="476"/>
      <c r="IK121" s="1421"/>
      <c r="IL121" s="1421"/>
      <c r="IM121" s="1421"/>
      <c r="IN121" s="1421"/>
      <c r="IO121" s="1421"/>
      <c r="IP121" s="1421"/>
      <c r="IQ121" s="1421"/>
      <c r="IR121" s="1422"/>
      <c r="IW121" s="1425" t="str">
        <f>Dev!$DC$95</f>
        <v>a</v>
      </c>
      <c r="IX121" s="1426"/>
      <c r="JA121" s="469"/>
      <c r="JB121" s="469"/>
      <c r="JC121" s="477"/>
      <c r="JI121" s="1425" t="str">
        <f>Dev!$DO$95</f>
        <v>b</v>
      </c>
      <c r="JJ121" s="1426"/>
      <c r="JL121" s="469"/>
      <c r="JM121" s="478"/>
      <c r="JN121" s="452"/>
      <c r="JO121" s="1571"/>
      <c r="JP121" s="1572"/>
      <c r="JQ121" s="1572"/>
      <c r="JR121" s="1572"/>
      <c r="JS121" s="1572"/>
      <c r="JT121" s="1572"/>
      <c r="JU121" s="1572"/>
      <c r="JV121" s="476"/>
      <c r="JW121" s="1421"/>
      <c r="JX121" s="1421"/>
      <c r="JY121" s="1421"/>
      <c r="JZ121" s="1421"/>
      <c r="KA121" s="1421"/>
      <c r="KB121" s="1421"/>
      <c r="KC121" s="1421"/>
      <c r="KD121" s="1422"/>
      <c r="KE121" s="1571"/>
      <c r="KF121" s="1572"/>
      <c r="KG121" s="1572"/>
      <c r="KH121" s="1572"/>
      <c r="KI121" s="1572"/>
      <c r="KJ121" s="1572"/>
      <c r="KK121" s="1572"/>
      <c r="KL121" s="476"/>
      <c r="KM121" s="1421"/>
      <c r="KN121" s="1421"/>
      <c r="KO121" s="1421"/>
      <c r="KP121" s="1421"/>
      <c r="KQ121" s="1421"/>
      <c r="KR121" s="1421"/>
      <c r="KS121" s="1421"/>
      <c r="KT121" s="1422"/>
      <c r="KY121" s="1425" t="str">
        <f>Dev!$DC$95</f>
        <v>a</v>
      </c>
      <c r="KZ121" s="1426"/>
      <c r="LC121" s="469"/>
      <c r="LD121" s="469"/>
      <c r="LE121" s="477"/>
      <c r="LK121" s="1425" t="str">
        <f>Dev!$DO$95</f>
        <v>b</v>
      </c>
      <c r="LL121" s="1426"/>
      <c r="LN121" s="469"/>
      <c r="LO121" s="478"/>
      <c r="LP121" s="452"/>
      <c r="LQ121" s="1571"/>
      <c r="LR121" s="1572"/>
      <c r="LS121" s="1572"/>
      <c r="LT121" s="1572"/>
      <c r="LU121" s="1572"/>
      <c r="LV121" s="1572"/>
      <c r="LW121" s="1572"/>
      <c r="LX121" s="476"/>
      <c r="LY121" s="1421"/>
      <c r="LZ121" s="1421"/>
      <c r="MA121" s="1421"/>
      <c r="MB121" s="1421"/>
      <c r="MC121" s="1421"/>
      <c r="MD121" s="1421"/>
      <c r="ME121" s="1421"/>
      <c r="MF121" s="1422"/>
      <c r="MG121" s="1571"/>
      <c r="MH121" s="1572"/>
      <c r="MI121" s="1572"/>
      <c r="MJ121" s="1572"/>
      <c r="MK121" s="1572"/>
      <c r="ML121" s="1572"/>
      <c r="MM121" s="1572"/>
      <c r="MN121" s="476"/>
      <c r="MO121" s="1421"/>
      <c r="MP121" s="1421"/>
      <c r="MQ121" s="1421"/>
      <c r="MR121" s="1421"/>
      <c r="MS121" s="1421"/>
      <c r="MT121" s="1421"/>
      <c r="MU121" s="1421"/>
      <c r="MV121" s="1422"/>
      <c r="NA121" s="1425" t="str">
        <f>Dev!$DC$95</f>
        <v>a</v>
      </c>
      <c r="NB121" s="1426"/>
      <c r="NE121" s="469"/>
      <c r="NF121" s="469"/>
      <c r="NG121" s="477"/>
      <c r="NM121" s="1425" t="str">
        <f>Dev!$DO$95</f>
        <v>b</v>
      </c>
      <c r="NN121" s="1426"/>
      <c r="NP121" s="469"/>
      <c r="NQ121" s="478"/>
      <c r="NR121" s="452"/>
      <c r="NS121" s="1571"/>
      <c r="NT121" s="1572"/>
      <c r="NU121" s="1572"/>
      <c r="NV121" s="1572"/>
      <c r="NW121" s="1572"/>
      <c r="NX121" s="1572"/>
      <c r="NY121" s="1572"/>
      <c r="NZ121" s="476"/>
      <c r="OA121" s="1421"/>
      <c r="OB121" s="1421"/>
      <c r="OC121" s="1421"/>
      <c r="OD121" s="1421"/>
      <c r="OE121" s="1421"/>
      <c r="OF121" s="1421"/>
      <c r="OG121" s="1421"/>
      <c r="OH121" s="1422"/>
      <c r="OM121" s="1425" t="str">
        <f>Dev!$DC$95</f>
        <v>a</v>
      </c>
      <c r="ON121" s="1426"/>
      <c r="OQ121" s="469"/>
      <c r="OR121" s="469"/>
      <c r="OS121" s="477"/>
      <c r="OY121" s="1425" t="str">
        <f>Dev!$DO$95</f>
        <v>b</v>
      </c>
      <c r="OZ121" s="1426"/>
      <c r="PB121" s="469"/>
      <c r="PC121" s="478"/>
      <c r="PD121" s="452"/>
      <c r="PE121" s="1571"/>
      <c r="PF121" s="1572"/>
      <c r="PG121" s="1572"/>
      <c r="PH121" s="1572"/>
      <c r="PI121" s="1572"/>
      <c r="PJ121" s="1572"/>
      <c r="PK121" s="1572"/>
      <c r="PL121" s="476"/>
      <c r="PM121" s="1421"/>
      <c r="PN121" s="1421"/>
      <c r="PO121" s="1421"/>
      <c r="PP121" s="1421"/>
      <c r="PQ121" s="1421"/>
      <c r="PR121" s="1421"/>
      <c r="PS121" s="1421"/>
      <c r="PT121" s="1422"/>
      <c r="PY121" s="1425" t="str">
        <f>Dev!$DC$95</f>
        <v>a</v>
      </c>
      <c r="PZ121" s="1426"/>
      <c r="QC121" s="469"/>
      <c r="QD121" s="469"/>
      <c r="QE121" s="477"/>
      <c r="QK121" s="1425" t="str">
        <f>Dev!$DO$95</f>
        <v>b</v>
      </c>
      <c r="QL121" s="1426"/>
      <c r="QN121" s="469"/>
      <c r="QO121" s="478"/>
      <c r="QP121" s="452"/>
      <c r="QQ121" s="1571"/>
      <c r="QR121" s="1572"/>
      <c r="QS121" s="1572"/>
      <c r="QT121" s="1572"/>
      <c r="QU121" s="1572"/>
      <c r="QV121" s="1572"/>
      <c r="QW121" s="1572"/>
      <c r="QX121" s="476"/>
      <c r="QY121" s="1421"/>
      <c r="QZ121" s="1421"/>
      <c r="RA121" s="1421"/>
      <c r="RB121" s="1421"/>
      <c r="RC121" s="1421"/>
      <c r="RD121" s="1421"/>
      <c r="RE121" s="1421"/>
      <c r="RF121" s="1422"/>
      <c r="RG121" s="1571"/>
      <c r="RH121" s="1572"/>
      <c r="RI121" s="1572"/>
      <c r="RJ121" s="1572"/>
      <c r="RK121" s="1572"/>
      <c r="RL121" s="1572"/>
      <c r="RM121" s="1572"/>
      <c r="RN121" s="476"/>
      <c r="RO121" s="1421"/>
      <c r="RP121" s="1421"/>
      <c r="RQ121" s="1421"/>
      <c r="RR121" s="1421"/>
      <c r="RS121" s="1421"/>
      <c r="RT121" s="1421"/>
      <c r="RU121" s="1421"/>
      <c r="RV121" s="1422"/>
      <c r="SA121" s="1425" t="str">
        <f>Dev!$DC$95</f>
        <v>a</v>
      </c>
      <c r="SB121" s="1426"/>
      <c r="SE121" s="469"/>
      <c r="SF121" s="469"/>
      <c r="SG121" s="477"/>
      <c r="SM121" s="1425" t="str">
        <f>Dev!$DO$95</f>
        <v>b</v>
      </c>
      <c r="SN121" s="1426"/>
      <c r="SP121" s="469"/>
      <c r="SQ121" s="478"/>
      <c r="SR121" s="452"/>
      <c r="SS121" s="1571"/>
      <c r="ST121" s="1572"/>
      <c r="SU121" s="1572"/>
      <c r="SV121" s="1572"/>
      <c r="SW121" s="1572"/>
      <c r="SX121" s="1572"/>
      <c r="SY121" s="1572"/>
      <c r="SZ121" s="476"/>
      <c r="TA121" s="1421"/>
      <c r="TB121" s="1421"/>
      <c r="TC121" s="1421"/>
      <c r="TD121" s="1421"/>
      <c r="TE121" s="1421"/>
      <c r="TF121" s="1421"/>
      <c r="TG121" s="1421"/>
      <c r="TH121" s="1422"/>
      <c r="TI121" s="1571"/>
      <c r="TJ121" s="1572"/>
      <c r="TK121" s="1572"/>
      <c r="TL121" s="1572"/>
      <c r="TM121" s="1572"/>
      <c r="TN121" s="1572"/>
      <c r="TO121" s="1572"/>
      <c r="TP121" s="476"/>
      <c r="TQ121" s="1421"/>
      <c r="TR121" s="1421"/>
      <c r="TS121" s="1421"/>
      <c r="TT121" s="1421"/>
      <c r="TU121" s="1421"/>
      <c r="TV121" s="1421"/>
      <c r="TW121" s="1421"/>
      <c r="TX121" s="1422"/>
      <c r="UC121" s="1425" t="str">
        <f>Dev!$DC$95</f>
        <v>a</v>
      </c>
      <c r="UD121" s="1426"/>
      <c r="UG121" s="469"/>
      <c r="UH121" s="469"/>
      <c r="UI121" s="477"/>
      <c r="UO121" s="1425" t="str">
        <f>Dev!$DO$95</f>
        <v>b</v>
      </c>
      <c r="UP121" s="1426"/>
      <c r="UR121" s="469"/>
      <c r="US121" s="478"/>
      <c r="UT121" s="452"/>
      <c r="UU121" s="1571"/>
      <c r="UV121" s="1572"/>
      <c r="UW121" s="1572"/>
      <c r="UX121" s="1572"/>
      <c r="UY121" s="1572"/>
      <c r="UZ121" s="1572"/>
      <c r="VA121" s="1572"/>
      <c r="VB121" s="476"/>
      <c r="VC121" s="1421"/>
      <c r="VD121" s="1421"/>
      <c r="VE121" s="1421"/>
      <c r="VF121" s="1421"/>
      <c r="VG121" s="1421"/>
      <c r="VH121" s="1421"/>
      <c r="VI121" s="1421"/>
      <c r="VJ121" s="1422"/>
      <c r="VK121" s="1571"/>
      <c r="VL121" s="1572"/>
      <c r="VM121" s="1572"/>
      <c r="VN121" s="1572"/>
      <c r="VO121" s="1572"/>
      <c r="VP121" s="1572"/>
      <c r="VQ121" s="1572"/>
      <c r="VR121" s="476"/>
      <c r="VS121" s="1421"/>
      <c r="VT121" s="1421"/>
      <c r="VU121" s="1421"/>
      <c r="VV121" s="1421"/>
      <c r="VW121" s="1421"/>
      <c r="VX121" s="1421"/>
      <c r="VY121" s="1421"/>
      <c r="VZ121" s="1422"/>
      <c r="WE121" s="1425" t="str">
        <f>Dev!$DC$95</f>
        <v>a</v>
      </c>
      <c r="WF121" s="1426"/>
      <c r="WI121" s="469"/>
      <c r="WJ121" s="469"/>
      <c r="WK121" s="477"/>
      <c r="WQ121" s="1425" t="str">
        <f>Dev!$DO$95</f>
        <v>b</v>
      </c>
      <c r="WR121" s="1426"/>
      <c r="WT121" s="469"/>
      <c r="WU121" s="478"/>
      <c r="WV121" s="452"/>
      <c r="WW121" s="1571"/>
      <c r="WX121" s="1572"/>
      <c r="WY121" s="1572"/>
      <c r="WZ121" s="1572"/>
      <c r="XA121" s="1572"/>
      <c r="XB121" s="1572"/>
      <c r="XC121" s="1572"/>
      <c r="XD121" s="476"/>
      <c r="XE121" s="1421"/>
      <c r="XF121" s="1421"/>
      <c r="XG121" s="1421"/>
      <c r="XH121" s="1421"/>
      <c r="XI121" s="1421"/>
      <c r="XJ121" s="1421"/>
      <c r="XK121" s="1421"/>
      <c r="XL121" s="1422"/>
      <c r="XM121" s="1571"/>
      <c r="XN121" s="1572"/>
      <c r="XO121" s="1572"/>
      <c r="XP121" s="1572"/>
      <c r="XQ121" s="1572"/>
      <c r="XR121" s="1572"/>
      <c r="XS121" s="1572"/>
      <c r="XT121" s="476"/>
      <c r="XU121" s="1421"/>
      <c r="XV121" s="1421"/>
      <c r="XW121" s="1421"/>
      <c r="XX121" s="1421"/>
      <c r="XY121" s="1421"/>
      <c r="XZ121" s="1421"/>
      <c r="YA121" s="1421"/>
      <c r="YB121" s="1422"/>
      <c r="YG121" s="1425" t="str">
        <f>Dev!$DC$95</f>
        <v>a</v>
      </c>
      <c r="YH121" s="1426"/>
      <c r="YK121" s="469"/>
      <c r="YL121" s="469"/>
      <c r="YM121" s="477"/>
      <c r="YS121" s="1425" t="str">
        <f>Dev!$DO$95</f>
        <v>b</v>
      </c>
      <c r="YT121" s="1426"/>
      <c r="YV121" s="469"/>
      <c r="YW121" s="478"/>
      <c r="YX121" s="452"/>
      <c r="YY121" s="1571"/>
      <c r="YZ121" s="1572"/>
      <c r="ZA121" s="1572"/>
      <c r="ZB121" s="1572"/>
      <c r="ZC121" s="1572"/>
      <c r="ZD121" s="1572"/>
      <c r="ZE121" s="1572"/>
      <c r="ZF121" s="476"/>
      <c r="ZG121" s="1421"/>
      <c r="ZH121" s="1421"/>
      <c r="ZI121" s="1421"/>
      <c r="ZJ121" s="1421"/>
      <c r="ZK121" s="1421"/>
      <c r="ZL121" s="1421"/>
      <c r="ZM121" s="1421"/>
      <c r="ZN121" s="1422"/>
      <c r="ZO121" s="1571"/>
      <c r="ZP121" s="1572"/>
      <c r="ZQ121" s="1572"/>
      <c r="ZR121" s="1572"/>
      <c r="ZS121" s="1572"/>
      <c r="ZT121" s="1572"/>
      <c r="ZU121" s="1572"/>
      <c r="ZV121" s="476"/>
      <c r="ZW121" s="1421"/>
      <c r="ZX121" s="1421"/>
      <c r="ZY121" s="1421"/>
      <c r="ZZ121" s="1421"/>
      <c r="AAA121" s="1421"/>
      <c r="AAB121" s="1421"/>
      <c r="AAC121" s="1421"/>
      <c r="AAD121" s="1422"/>
      <c r="AAI121" s="1425" t="str">
        <f>Dev!$DC$95</f>
        <v>a</v>
      </c>
      <c r="AAJ121" s="1426"/>
      <c r="AAM121" s="469"/>
      <c r="AAN121" s="469"/>
      <c r="AAO121" s="477"/>
      <c r="AAU121" s="1425" t="str">
        <f>Dev!$DO$95</f>
        <v>b</v>
      </c>
      <c r="AAV121" s="1426"/>
      <c r="AAX121" s="469"/>
      <c r="AAY121" s="478"/>
      <c r="AAZ121" s="452"/>
      <c r="ABA121" s="1571"/>
      <c r="ABB121" s="1572"/>
      <c r="ABC121" s="1572"/>
      <c r="ABD121" s="1572"/>
      <c r="ABE121" s="1572"/>
      <c r="ABF121" s="1572"/>
      <c r="ABG121" s="1572"/>
      <c r="ABH121" s="476"/>
      <c r="ABI121" s="1421"/>
      <c r="ABJ121" s="1421"/>
      <c r="ABK121" s="1421"/>
      <c r="ABL121" s="1421"/>
      <c r="ABM121" s="1421"/>
      <c r="ABN121" s="1421"/>
      <c r="ABO121" s="1421"/>
      <c r="ABP121" s="1422"/>
      <c r="ABQ121" s="1571"/>
      <c r="ABR121" s="1572"/>
      <c r="ABS121" s="1572"/>
      <c r="ABT121" s="1572"/>
      <c r="ABU121" s="1572"/>
      <c r="ABV121" s="1572"/>
      <c r="ABW121" s="1572"/>
      <c r="ABX121" s="476"/>
      <c r="ABY121" s="1421"/>
      <c r="ABZ121" s="1421"/>
      <c r="ACA121" s="1421"/>
      <c r="ACB121" s="1421"/>
      <c r="ACC121" s="1421"/>
      <c r="ACD121" s="1421"/>
      <c r="ACE121" s="1421"/>
      <c r="ACF121" s="1422"/>
      <c r="ACK121" s="1425" t="str">
        <f>Dev!$DC$95</f>
        <v>a</v>
      </c>
      <c r="ACL121" s="1426"/>
      <c r="ACO121" s="469"/>
      <c r="ACP121" s="469"/>
      <c r="ACQ121" s="477"/>
      <c r="ACW121" s="1425" t="str">
        <f>Dev!$DO$95</f>
        <v>b</v>
      </c>
      <c r="ACX121" s="1426"/>
      <c r="ACZ121" s="469"/>
      <c r="ADA121" s="478"/>
      <c r="ADB121" s="452"/>
      <c r="ADC121" s="1571"/>
      <c r="ADD121" s="1572"/>
      <c r="ADE121" s="1572"/>
      <c r="ADF121" s="1572"/>
      <c r="ADG121" s="1572"/>
      <c r="ADH121" s="1572"/>
      <c r="ADI121" s="1572"/>
      <c r="ADJ121" s="476"/>
      <c r="ADK121" s="1421"/>
      <c r="ADL121" s="1421"/>
      <c r="ADM121" s="1421"/>
      <c r="ADN121" s="1421"/>
      <c r="ADO121" s="1421"/>
      <c r="ADP121" s="1421"/>
      <c r="ADQ121" s="1421"/>
      <c r="ADR121" s="1422"/>
      <c r="ADS121" s="1571"/>
      <c r="ADT121" s="1572"/>
      <c r="ADU121" s="1572"/>
      <c r="ADV121" s="1572"/>
      <c r="ADW121" s="1572"/>
      <c r="ADX121" s="1572"/>
      <c r="ADY121" s="1572"/>
      <c r="ADZ121" s="476"/>
      <c r="AEA121" s="1421"/>
      <c r="AEB121" s="1421"/>
      <c r="AEC121" s="1421"/>
      <c r="AED121" s="1421"/>
      <c r="AEE121" s="1421"/>
      <c r="AEF121" s="1421"/>
      <c r="AEG121" s="1421"/>
      <c r="AEH121" s="1422"/>
      <c r="AEM121" s="1425" t="str">
        <f>Dev!$DC$95</f>
        <v>a</v>
      </c>
      <c r="AEN121" s="1426"/>
      <c r="AEQ121" s="469"/>
      <c r="AER121" s="469"/>
      <c r="AES121" s="477"/>
      <c r="AEY121" s="1425" t="str">
        <f>Dev!$DO$95</f>
        <v>b</v>
      </c>
      <c r="AEZ121" s="1426"/>
      <c r="AFB121" s="469"/>
      <c r="AFC121" s="478"/>
      <c r="AFD121" s="452"/>
      <c r="AFE121" s="1571"/>
      <c r="AFF121" s="1572"/>
      <c r="AFG121" s="1572"/>
      <c r="AFH121" s="1572"/>
      <c r="AFI121" s="1572"/>
      <c r="AFJ121" s="1572"/>
      <c r="AFK121" s="1572"/>
      <c r="AFL121" s="476"/>
      <c r="AFM121" s="1421"/>
      <c r="AFN121" s="1421"/>
      <c r="AFO121" s="1421"/>
      <c r="AFP121" s="1421"/>
      <c r="AFQ121" s="1421"/>
      <c r="AFR121" s="1421"/>
      <c r="AFS121" s="1421"/>
      <c r="AFT121" s="1422"/>
      <c r="AFU121" s="1571"/>
      <c r="AFV121" s="1572"/>
      <c r="AFW121" s="1572"/>
      <c r="AFX121" s="1572"/>
      <c r="AFY121" s="1572"/>
      <c r="AFZ121" s="1572"/>
      <c r="AGA121" s="1572"/>
      <c r="AGB121" s="476"/>
      <c r="AGC121" s="1421"/>
      <c r="AGD121" s="1421"/>
      <c r="AGE121" s="1421"/>
      <c r="AGF121" s="1421"/>
      <c r="AGG121" s="1421"/>
      <c r="AGH121" s="1421"/>
      <c r="AGI121" s="1421"/>
      <c r="AGJ121" s="1422"/>
      <c r="AGO121" s="1425" t="str">
        <f>Dev!$DC$95</f>
        <v>a</v>
      </c>
      <c r="AGP121" s="1426"/>
      <c r="AGS121" s="469"/>
      <c r="AGT121" s="469"/>
      <c r="AGU121" s="477"/>
      <c r="AHA121" s="1425" t="str">
        <f>Dev!$DO$95</f>
        <v>b</v>
      </c>
      <c r="AHB121" s="1426"/>
      <c r="AHD121" s="469"/>
      <c r="AHE121" s="478"/>
      <c r="AHF121" s="452"/>
      <c r="AHG121" s="1571"/>
      <c r="AHH121" s="1572"/>
      <c r="AHI121" s="1572"/>
      <c r="AHJ121" s="1572"/>
      <c r="AHK121" s="1572"/>
      <c r="AHL121" s="1572"/>
      <c r="AHM121" s="1572"/>
      <c r="AHN121" s="476"/>
      <c r="AHO121" s="1421"/>
      <c r="AHP121" s="1421"/>
      <c r="AHQ121" s="1421"/>
      <c r="AHR121" s="1421"/>
      <c r="AHS121" s="1421"/>
      <c r="AHT121" s="1421"/>
      <c r="AHU121" s="1421"/>
      <c r="AHV121" s="1422"/>
      <c r="AHW121" s="1571"/>
      <c r="AHX121" s="1572"/>
      <c r="AHY121" s="1572"/>
      <c r="AHZ121" s="1572"/>
      <c r="AIA121" s="1572"/>
      <c r="AIB121" s="1572"/>
      <c r="AIC121" s="1572"/>
      <c r="AID121" s="476"/>
      <c r="AIE121" s="1421"/>
      <c r="AIF121" s="1421"/>
      <c r="AIG121" s="1421"/>
      <c r="AIH121" s="1421"/>
      <c r="AII121" s="1421"/>
      <c r="AIJ121" s="1421"/>
      <c r="AIK121" s="1421"/>
      <c r="AIL121" s="1422"/>
      <c r="AIQ121" s="1425" t="str">
        <f>Dev!$DC$95</f>
        <v>a</v>
      </c>
      <c r="AIR121" s="1426"/>
      <c r="AIU121" s="469"/>
      <c r="AIV121" s="469"/>
      <c r="AIW121" s="477"/>
      <c r="AJC121" s="1425" t="str">
        <f>Dev!$DO$95</f>
        <v>b</v>
      </c>
      <c r="AJD121" s="1426"/>
      <c r="AJF121" s="469"/>
      <c r="AJG121" s="478"/>
      <c r="AJH121" s="452"/>
      <c r="AJI121" s="1571"/>
      <c r="AJJ121" s="1572"/>
      <c r="AJK121" s="1572"/>
      <c r="AJL121" s="1572"/>
      <c r="AJM121" s="1572"/>
      <c r="AJN121" s="1572"/>
      <c r="AJO121" s="1572"/>
      <c r="AJP121" s="476"/>
      <c r="AJQ121" s="1421"/>
      <c r="AJR121" s="1421"/>
      <c r="AJS121" s="1421"/>
      <c r="AJT121" s="1421"/>
      <c r="AJU121" s="1421"/>
      <c r="AJV121" s="1421"/>
      <c r="AJW121" s="1421"/>
      <c r="AJX121" s="1422"/>
      <c r="AJY121" s="1571"/>
      <c r="AJZ121" s="1572"/>
      <c r="AKA121" s="1572"/>
      <c r="AKB121" s="1572"/>
      <c r="AKC121" s="1572"/>
      <c r="AKD121" s="1572"/>
      <c r="AKE121" s="1572"/>
      <c r="AKF121" s="476"/>
      <c r="AKG121" s="1421"/>
      <c r="AKH121" s="1421"/>
      <c r="AKI121" s="1421"/>
      <c r="AKJ121" s="1421"/>
      <c r="AKK121" s="1421"/>
      <c r="AKL121" s="1421"/>
      <c r="AKM121" s="1421"/>
      <c r="AKN121" s="1422"/>
      <c r="AKS121" s="1425" t="str">
        <f>Dev!$DC$95</f>
        <v>a</v>
      </c>
      <c r="AKT121" s="1426"/>
      <c r="AKW121" s="469"/>
      <c r="AKX121" s="469"/>
      <c r="AKY121" s="477"/>
      <c r="ALE121" s="1425" t="str">
        <f>Dev!$DO$95</f>
        <v>b</v>
      </c>
      <c r="ALF121" s="1426"/>
      <c r="ALH121" s="469"/>
      <c r="ALI121" s="478"/>
      <c r="ALJ121" s="452"/>
      <c r="ALK121" s="1571"/>
      <c r="ALL121" s="1572"/>
      <c r="ALM121" s="1572"/>
      <c r="ALN121" s="1572"/>
      <c r="ALO121" s="1572"/>
      <c r="ALP121" s="1572"/>
      <c r="ALQ121" s="1572"/>
      <c r="ALR121" s="476"/>
      <c r="ALS121" s="1421"/>
      <c r="ALT121" s="1421"/>
      <c r="ALU121" s="1421"/>
      <c r="ALV121" s="1421"/>
      <c r="ALW121" s="1421"/>
      <c r="ALX121" s="1421"/>
      <c r="ALY121" s="1421"/>
      <c r="ALZ121" s="1422"/>
      <c r="AMA121" s="1571"/>
      <c r="AMB121" s="1572"/>
      <c r="AMC121" s="1572"/>
      <c r="AMD121" s="1572"/>
      <c r="AME121" s="1572"/>
      <c r="AMF121" s="1572"/>
      <c r="AMG121" s="1572"/>
      <c r="AMH121" s="476"/>
      <c r="AMI121" s="1421"/>
      <c r="AMJ121" s="1421"/>
      <c r="AMK121" s="1421"/>
      <c r="AML121" s="1421"/>
      <c r="AMM121" s="1421"/>
      <c r="AMN121" s="1421"/>
      <c r="AMO121" s="1421"/>
      <c r="AMP121" s="1422"/>
      <c r="AMU121" s="1425" t="str">
        <f>Dev!$DC$95</f>
        <v>a</v>
      </c>
      <c r="AMV121" s="1426"/>
      <c r="AMY121" s="469"/>
      <c r="AMZ121" s="469"/>
      <c r="ANA121" s="477"/>
      <c r="ANG121" s="1425" t="str">
        <f>Dev!$DO$95</f>
        <v>b</v>
      </c>
      <c r="ANH121" s="1426"/>
      <c r="ANJ121" s="469"/>
      <c r="ANK121" s="478"/>
      <c r="ANL121" s="452"/>
      <c r="ANM121" s="1571"/>
      <c r="ANN121" s="1572"/>
      <c r="ANO121" s="1572"/>
      <c r="ANP121" s="1572"/>
      <c r="ANQ121" s="1572"/>
      <c r="ANR121" s="1572"/>
      <c r="ANS121" s="1572"/>
      <c r="ANT121" s="476"/>
      <c r="ANU121" s="1421"/>
      <c r="ANV121" s="1421"/>
      <c r="ANW121" s="1421"/>
      <c r="ANX121" s="1421"/>
      <c r="ANY121" s="1421"/>
      <c r="ANZ121" s="1421"/>
      <c r="AOA121" s="1421"/>
      <c r="AOB121" s="1422"/>
      <c r="AOC121" s="1571"/>
      <c r="AOD121" s="1572"/>
      <c r="AOE121" s="1572"/>
      <c r="AOF121" s="1572"/>
      <c r="AOG121" s="1572"/>
      <c r="AOH121" s="1572"/>
      <c r="AOI121" s="1572"/>
      <c r="AOJ121" s="476"/>
      <c r="AOK121" s="1421"/>
      <c r="AOL121" s="1421"/>
      <c r="AOM121" s="1421"/>
      <c r="AON121" s="1421"/>
      <c r="AOO121" s="1421"/>
      <c r="AOP121" s="1421"/>
      <c r="AOQ121" s="1421"/>
      <c r="AOR121" s="1422"/>
      <c r="AOW121" s="1425" t="str">
        <f>Dev!$DC$95</f>
        <v>a</v>
      </c>
      <c r="AOX121" s="1426"/>
      <c r="APA121" s="469"/>
      <c r="APB121" s="469"/>
      <c r="APC121" s="477"/>
      <c r="API121" s="1425" t="str">
        <f>Dev!$DO$95</f>
        <v>b</v>
      </c>
      <c r="APJ121" s="1426"/>
      <c r="APL121" s="469"/>
      <c r="APM121" s="478"/>
      <c r="APN121" s="452"/>
      <c r="APO121" s="1571"/>
      <c r="APP121" s="1572"/>
      <c r="APQ121" s="1572"/>
      <c r="APR121" s="1572"/>
      <c r="APS121" s="1572"/>
      <c r="APT121" s="1572"/>
      <c r="APU121" s="1572"/>
      <c r="APV121" s="476"/>
      <c r="APW121" s="1421"/>
      <c r="APX121" s="1421"/>
      <c r="APY121" s="1421"/>
      <c r="APZ121" s="1421"/>
      <c r="AQA121" s="1421"/>
      <c r="AQB121" s="1421"/>
      <c r="AQC121" s="1421"/>
      <c r="AQD121" s="1422"/>
      <c r="AQE121" s="1571"/>
      <c r="AQF121" s="1572"/>
      <c r="AQG121" s="1572"/>
      <c r="AQH121" s="1572"/>
      <c r="AQI121" s="1572"/>
      <c r="AQJ121" s="1572"/>
      <c r="AQK121" s="1572"/>
      <c r="AQL121" s="476"/>
      <c r="AQM121" s="1421"/>
      <c r="AQN121" s="1421"/>
      <c r="AQO121" s="1421"/>
      <c r="AQP121" s="1421"/>
      <c r="AQQ121" s="1421"/>
      <c r="AQR121" s="1421"/>
      <c r="AQS121" s="1421"/>
      <c r="AQT121" s="1422"/>
      <c r="AQY121" s="1425" t="str">
        <f>Dev!$DC$95</f>
        <v>a</v>
      </c>
      <c r="AQZ121" s="1426"/>
      <c r="ARC121" s="469"/>
      <c r="ARD121" s="469"/>
      <c r="ARE121" s="477"/>
      <c r="ARK121" s="1425" t="str">
        <f>Dev!$DO$95</f>
        <v>b</v>
      </c>
      <c r="ARL121" s="1426"/>
      <c r="ARN121" s="469"/>
      <c r="ARO121" s="478"/>
      <c r="ARP121" s="452"/>
      <c r="ARQ121" s="1571"/>
      <c r="ARR121" s="1572"/>
      <c r="ARS121" s="1572"/>
      <c r="ART121" s="1572"/>
      <c r="ARU121" s="1572"/>
      <c r="ARV121" s="1572"/>
      <c r="ARW121" s="1572"/>
      <c r="ARX121" s="476"/>
      <c r="ARY121" s="1421"/>
      <c r="ARZ121" s="1421"/>
      <c r="ASA121" s="1421"/>
      <c r="ASB121" s="1421"/>
      <c r="ASC121" s="1421"/>
      <c r="ASD121" s="1421"/>
      <c r="ASE121" s="1421"/>
      <c r="ASF121" s="1422"/>
      <c r="ASG121" s="1571"/>
      <c r="ASH121" s="1572"/>
      <c r="ASI121" s="1572"/>
      <c r="ASJ121" s="1572"/>
      <c r="ASK121" s="1572"/>
      <c r="ASL121" s="1572"/>
      <c r="ASM121" s="1572"/>
      <c r="ASN121" s="476"/>
      <c r="ASO121" s="1421"/>
      <c r="ASP121" s="1421"/>
      <c r="ASQ121" s="1421"/>
      <c r="ASR121" s="1421"/>
      <c r="ASS121" s="1421"/>
      <c r="AST121" s="1421"/>
      <c r="ASU121" s="1421"/>
      <c r="ASV121" s="1422"/>
      <c r="ATA121" s="1425" t="str">
        <f>Dev!$DC$95</f>
        <v>a</v>
      </c>
      <c r="ATB121" s="1426"/>
      <c r="ATE121" s="469"/>
      <c r="ATF121" s="469"/>
      <c r="ATG121" s="477"/>
      <c r="ATM121" s="1425" t="str">
        <f>Dev!$DO$95</f>
        <v>b</v>
      </c>
      <c r="ATN121" s="1426"/>
      <c r="ATP121" s="469"/>
      <c r="ATQ121" s="478"/>
      <c r="ATR121" s="452"/>
      <c r="ATS121" s="1571"/>
      <c r="ATT121" s="1572"/>
      <c r="ATU121" s="1572"/>
      <c r="ATV121" s="1572"/>
      <c r="ATW121" s="1572"/>
      <c r="ATX121" s="1572"/>
      <c r="ATY121" s="1572"/>
      <c r="ATZ121" s="476"/>
      <c r="AUA121" s="1421"/>
      <c r="AUB121" s="1421"/>
      <c r="AUC121" s="1421"/>
      <c r="AUD121" s="1421"/>
      <c r="AUE121" s="1421"/>
      <c r="AUF121" s="1421"/>
      <c r="AUG121" s="1421"/>
      <c r="AUH121" s="1422"/>
      <c r="AUM121" s="1425" t="str">
        <f>Dev!$DC$95</f>
        <v>a</v>
      </c>
      <c r="AUN121" s="1426"/>
      <c r="AUQ121" s="469"/>
      <c r="AUR121" s="469"/>
      <c r="AUS121" s="469"/>
      <c r="AUT121" s="469"/>
      <c r="AUY121" s="1425" t="str">
        <f>Dev!$DO$95</f>
        <v>b</v>
      </c>
      <c r="AUZ121" s="1426"/>
      <c r="AVB121" s="469"/>
      <c r="AVC121" s="740"/>
      <c r="AVD121" s="479"/>
      <c r="AVE121" s="1571"/>
      <c r="AVF121" s="1572"/>
      <c r="AVG121" s="1572"/>
      <c r="AVH121" s="1572"/>
      <c r="AVI121" s="1572"/>
      <c r="AVJ121" s="1572"/>
      <c r="AVK121" s="1572"/>
      <c r="AVL121" s="476"/>
      <c r="AVM121" s="1421"/>
      <c r="AVN121" s="1421"/>
      <c r="AVO121" s="1421"/>
      <c r="AVP121" s="1421"/>
      <c r="AVQ121" s="1421"/>
      <c r="AVR121" s="1421"/>
      <c r="AVS121" s="1421"/>
      <c r="AVT121" s="1422"/>
      <c r="AVU121" s="450"/>
      <c r="AXA121" s="1571"/>
      <c r="AXB121" s="1572"/>
      <c r="AXC121" s="1572"/>
      <c r="AXD121" s="1572"/>
      <c r="AXE121" s="1572"/>
      <c r="AXF121" s="1572"/>
      <c r="AXG121" s="1572"/>
      <c r="AXH121" s="476"/>
      <c r="AXI121" s="1421"/>
      <c r="AXJ121" s="1421"/>
      <c r="AXK121" s="1421"/>
      <c r="AXL121" s="1421"/>
      <c r="AXM121" s="1421"/>
      <c r="AXN121" s="1421"/>
      <c r="AXO121" s="1421"/>
      <c r="AXP121" s="1422"/>
      <c r="AXQ121" s="450"/>
      <c r="AXZ121" s="479"/>
      <c r="AYA121" s="450"/>
      <c r="AYJ121" s="479"/>
      <c r="AYK121" s="450"/>
      <c r="AYT121" s="479"/>
      <c r="AYU121" s="1571"/>
      <c r="AYV121" s="1572"/>
      <c r="AYW121" s="1572"/>
      <c r="AYX121" s="1572"/>
      <c r="AYY121" s="1572"/>
      <c r="AYZ121" s="1572"/>
      <c r="AZA121" s="1572"/>
      <c r="AZB121" s="476"/>
      <c r="AZC121" s="1421"/>
      <c r="AZD121" s="1421"/>
      <c r="AZE121" s="1421"/>
      <c r="AZF121" s="1421"/>
      <c r="AZG121" s="1421"/>
      <c r="AZH121" s="1421"/>
      <c r="AZI121" s="1421"/>
      <c r="AZJ121" s="1422"/>
      <c r="AZO121" s="1425" t="str">
        <f>Dev!$DC$95</f>
        <v>a</v>
      </c>
      <c r="AZP121" s="1426"/>
      <c r="AZS121" s="469"/>
      <c r="AZT121" s="469"/>
      <c r="AZU121" s="477"/>
      <c r="BAA121" s="1425" t="str">
        <f>Dev!$DO$95</f>
        <v>b</v>
      </c>
      <c r="BAB121" s="1426"/>
      <c r="BAD121" s="469"/>
      <c r="BAE121" s="478"/>
      <c r="BAF121" s="452"/>
      <c r="BAG121" s="1571"/>
      <c r="BAH121" s="1572"/>
      <c r="BAI121" s="1572"/>
      <c r="BAJ121" s="1572"/>
      <c r="BAK121" s="1572"/>
      <c r="BAL121" s="1572"/>
      <c r="BAM121" s="1572"/>
      <c r="BAN121" s="476"/>
      <c r="BAO121" s="1421"/>
      <c r="BAP121" s="1421"/>
      <c r="BAQ121" s="1421"/>
      <c r="BAR121" s="1421"/>
      <c r="BAS121" s="1421"/>
      <c r="BAT121" s="1421"/>
      <c r="BAU121" s="1421"/>
      <c r="BAV121" s="1422"/>
      <c r="BAW121" s="1571"/>
      <c r="BAX121" s="1572"/>
      <c r="BAY121" s="1572"/>
      <c r="BAZ121" s="1572"/>
      <c r="BBA121" s="1572"/>
      <c r="BBB121" s="1572"/>
      <c r="BBC121" s="1572"/>
      <c r="BBD121" s="476"/>
      <c r="BBE121" s="1421"/>
      <c r="BBF121" s="1421"/>
      <c r="BBG121" s="1421"/>
      <c r="BBH121" s="1421"/>
      <c r="BBI121" s="1421"/>
      <c r="BBJ121" s="1421"/>
      <c r="BBK121" s="1421"/>
      <c r="BBL121" s="1422"/>
      <c r="BBQ121" s="1425" t="str">
        <f>Dev!$DC$95</f>
        <v>a</v>
      </c>
      <c r="BBR121" s="1426"/>
      <c r="BBU121" s="469"/>
      <c r="BBV121" s="469"/>
      <c r="BBW121" s="477"/>
      <c r="BCC121" s="1425" t="str">
        <f>Dev!$DO$95</f>
        <v>b</v>
      </c>
      <c r="BCD121" s="1426"/>
      <c r="BCF121" s="469"/>
      <c r="BCG121" s="478"/>
      <c r="BCH121" s="452"/>
      <c r="BCI121" s="1571"/>
      <c r="BCJ121" s="1572"/>
      <c r="BCK121" s="1572"/>
      <c r="BCL121" s="1572"/>
      <c r="BCM121" s="1572"/>
      <c r="BCN121" s="1572"/>
      <c r="BCO121" s="1572"/>
      <c r="BCP121" s="476"/>
      <c r="BCQ121" s="1421"/>
      <c r="BCR121" s="1421"/>
      <c r="BCS121" s="1421"/>
      <c r="BCT121" s="1421"/>
      <c r="BCU121" s="1421"/>
      <c r="BCV121" s="1421"/>
      <c r="BCW121" s="1421"/>
      <c r="BCX121" s="1422"/>
      <c r="BCY121" s="1571"/>
      <c r="BCZ121" s="1572"/>
      <c r="BDA121" s="1572"/>
      <c r="BDB121" s="1572"/>
      <c r="BDC121" s="1572"/>
      <c r="BDD121" s="1572"/>
      <c r="BDE121" s="1572"/>
      <c r="BDF121" s="476"/>
      <c r="BDG121" s="1421"/>
      <c r="BDH121" s="1421"/>
      <c r="BDI121" s="1421"/>
      <c r="BDJ121" s="1421"/>
      <c r="BDK121" s="1421"/>
      <c r="BDL121" s="1421"/>
      <c r="BDM121" s="1421"/>
      <c r="BDN121" s="1422"/>
      <c r="BDS121" s="1425" t="str">
        <f>Dev!$DC$95</f>
        <v>a</v>
      </c>
      <c r="BDT121" s="1426"/>
      <c r="BDW121" s="469"/>
      <c r="BDX121" s="469"/>
      <c r="BDY121" s="477"/>
      <c r="BEE121" s="1425" t="str">
        <f>Dev!$DO$95</f>
        <v>b</v>
      </c>
      <c r="BEF121" s="1426"/>
      <c r="BEH121" s="469"/>
      <c r="BEI121" s="478"/>
      <c r="BEJ121" s="452"/>
      <c r="BEK121" s="1571"/>
      <c r="BEL121" s="1572"/>
      <c r="BEM121" s="1572"/>
      <c r="BEN121" s="1572"/>
      <c r="BEO121" s="1572"/>
      <c r="BEP121" s="1572"/>
      <c r="BEQ121" s="1572"/>
      <c r="BER121" s="476"/>
      <c r="BES121" s="1421"/>
      <c r="BET121" s="1421"/>
      <c r="BEU121" s="1421"/>
      <c r="BEV121" s="1421"/>
      <c r="BEW121" s="1421"/>
      <c r="BEX121" s="1421"/>
      <c r="BEY121" s="1421"/>
      <c r="BEZ121" s="1422"/>
      <c r="BFA121" s="1571"/>
      <c r="BFB121" s="1572"/>
      <c r="BFC121" s="1572"/>
      <c r="BFD121" s="1572"/>
      <c r="BFE121" s="1572"/>
      <c r="BFF121" s="1572"/>
      <c r="BFG121" s="1572"/>
      <c r="BFH121" s="476"/>
      <c r="BFI121" s="1421"/>
      <c r="BFJ121" s="1421"/>
      <c r="BFK121" s="1421"/>
      <c r="BFL121" s="1421"/>
      <c r="BFM121" s="1421"/>
      <c r="BFN121" s="1421"/>
      <c r="BFO121" s="1421"/>
      <c r="BFP121" s="1422"/>
      <c r="BFU121" s="1425" t="str">
        <f>Dev!$DC$95</f>
        <v>a</v>
      </c>
      <c r="BFV121" s="1426"/>
      <c r="BFY121" s="469"/>
      <c r="BFZ121" s="469"/>
      <c r="BGA121" s="477"/>
      <c r="BGG121" s="1425" t="str">
        <f>Dev!$DO$95</f>
        <v>b</v>
      </c>
      <c r="BGH121" s="1426"/>
      <c r="BGJ121" s="469"/>
      <c r="BGK121" s="478"/>
      <c r="BGL121" s="452"/>
      <c r="BGM121" s="1571"/>
      <c r="BGN121" s="1572"/>
      <c r="BGO121" s="1572"/>
      <c r="BGP121" s="1572"/>
      <c r="BGQ121" s="1572"/>
      <c r="BGR121" s="1572"/>
      <c r="BGS121" s="1572"/>
      <c r="BGT121" s="476"/>
      <c r="BGU121" s="1421"/>
      <c r="BGV121" s="1421"/>
      <c r="BGW121" s="1421"/>
      <c r="BGX121" s="1421"/>
      <c r="BGY121" s="1421"/>
      <c r="BGZ121" s="1421"/>
      <c r="BHA121" s="1421"/>
      <c r="BHB121" s="1422"/>
      <c r="BHC121" s="1571"/>
      <c r="BHD121" s="1572"/>
      <c r="BHE121" s="1572"/>
      <c r="BHF121" s="1572"/>
      <c r="BHG121" s="1572"/>
      <c r="BHH121" s="1572"/>
      <c r="BHI121" s="1572"/>
      <c r="BHJ121" s="476"/>
      <c r="BHK121" s="1421"/>
      <c r="BHL121" s="1421"/>
      <c r="BHM121" s="1421"/>
      <c r="BHN121" s="1421"/>
      <c r="BHO121" s="1421"/>
      <c r="BHP121" s="1421"/>
      <c r="BHQ121" s="1421"/>
      <c r="BHR121" s="1422"/>
      <c r="BHW121" s="1425" t="str">
        <f>Dev!$DC$95</f>
        <v>a</v>
      </c>
      <c r="BHX121" s="1426"/>
      <c r="BIA121" s="469"/>
      <c r="BIB121" s="469"/>
      <c r="BIC121" s="477"/>
      <c r="BII121" s="1425" t="str">
        <f>Dev!$DO$95</f>
        <v>b</v>
      </c>
      <c r="BIJ121" s="1426"/>
      <c r="BIL121" s="469"/>
      <c r="BIM121" s="478"/>
      <c r="BIN121" s="452"/>
      <c r="BIO121" s="1571"/>
      <c r="BIP121" s="1572"/>
      <c r="BIQ121" s="1572"/>
      <c r="BIR121" s="1572"/>
      <c r="BIS121" s="1572"/>
      <c r="BIT121" s="1572"/>
      <c r="BIU121" s="1572"/>
      <c r="BIV121" s="476"/>
      <c r="BIW121" s="1421"/>
      <c r="BIX121" s="1421"/>
      <c r="BIY121" s="1421"/>
      <c r="BIZ121" s="1421"/>
      <c r="BJA121" s="1421"/>
      <c r="BJB121" s="1421"/>
      <c r="BJC121" s="1421"/>
      <c r="BJD121" s="1422"/>
      <c r="BJE121" s="1571"/>
      <c r="BJF121" s="1572"/>
      <c r="BJG121" s="1572"/>
      <c r="BJH121" s="1572"/>
      <c r="BJI121" s="1572"/>
      <c r="BJJ121" s="1572"/>
      <c r="BJK121" s="1572"/>
      <c r="BJL121" s="476"/>
      <c r="BJM121" s="1421"/>
      <c r="BJN121" s="1421"/>
      <c r="BJO121" s="1421"/>
      <c r="BJP121" s="1421"/>
      <c r="BJQ121" s="1421"/>
      <c r="BJR121" s="1421"/>
      <c r="BJS121" s="1421"/>
      <c r="BJT121" s="1422"/>
      <c r="BJY121" s="1425" t="str">
        <f>Dev!$DC$95</f>
        <v>a</v>
      </c>
      <c r="BJZ121" s="1426"/>
      <c r="BKC121" s="469"/>
      <c r="BKD121" s="469"/>
      <c r="BKE121" s="477"/>
      <c r="BKK121" s="1425" t="str">
        <f>Dev!$DO$95</f>
        <v>b</v>
      </c>
      <c r="BKL121" s="1426"/>
      <c r="BKN121" s="469"/>
      <c r="BKO121" s="478"/>
      <c r="BKP121" s="452"/>
      <c r="BKQ121" s="1571"/>
      <c r="BKR121" s="1572"/>
      <c r="BKS121" s="1572"/>
      <c r="BKT121" s="1572"/>
      <c r="BKU121" s="1572"/>
      <c r="BKV121" s="1572"/>
      <c r="BKW121" s="1572"/>
      <c r="BKX121" s="476"/>
      <c r="BKY121" s="1421"/>
      <c r="BKZ121" s="1421"/>
      <c r="BLA121" s="1421"/>
      <c r="BLB121" s="1421"/>
      <c r="BLC121" s="1421"/>
      <c r="BLD121" s="1421"/>
      <c r="BLE121" s="1421"/>
      <c r="BLF121" s="1422"/>
      <c r="BLG121" s="1571"/>
      <c r="BLH121" s="1572"/>
      <c r="BLI121" s="1572"/>
      <c r="BLJ121" s="1572"/>
      <c r="BLK121" s="1572"/>
      <c r="BLL121" s="1572"/>
      <c r="BLM121" s="1572"/>
      <c r="BLN121" s="476"/>
      <c r="BLO121" s="1421"/>
      <c r="BLP121" s="1421"/>
      <c r="BLQ121" s="1421"/>
      <c r="BLR121" s="1421"/>
      <c r="BLS121" s="1421"/>
      <c r="BLT121" s="1421"/>
      <c r="BLU121" s="1421"/>
      <c r="BLV121" s="1422"/>
      <c r="BMA121" s="1425" t="str">
        <f>Dev!$DC$95</f>
        <v>a</v>
      </c>
      <c r="BMB121" s="1426"/>
      <c r="BME121" s="469"/>
      <c r="BMF121" s="469"/>
      <c r="BMG121" s="477"/>
      <c r="BMM121" s="1425" t="str">
        <f>Dev!$DO$95</f>
        <v>b</v>
      </c>
      <c r="BMN121" s="1426"/>
      <c r="BMP121" s="469"/>
      <c r="BMQ121" s="478"/>
      <c r="BMR121" s="452"/>
      <c r="BMS121" s="1571"/>
      <c r="BMT121" s="1572"/>
      <c r="BMU121" s="1572"/>
      <c r="BMV121" s="1572"/>
      <c r="BMW121" s="1572"/>
      <c r="BMX121" s="1572"/>
      <c r="BMY121" s="1572"/>
      <c r="BMZ121" s="476"/>
      <c r="BNA121" s="1421"/>
      <c r="BNB121" s="1421"/>
      <c r="BNC121" s="1421"/>
      <c r="BND121" s="1421"/>
      <c r="BNE121" s="1421"/>
      <c r="BNF121" s="1421"/>
      <c r="BNG121" s="1421"/>
      <c r="BNH121" s="1422"/>
      <c r="BNI121" s="1571"/>
      <c r="BNJ121" s="1572"/>
      <c r="BNK121" s="1572"/>
      <c r="BNL121" s="1572"/>
      <c r="BNM121" s="1572"/>
      <c r="BNN121" s="1572"/>
      <c r="BNO121" s="1572"/>
      <c r="BNP121" s="476"/>
      <c r="BNQ121" s="1421"/>
      <c r="BNR121" s="1421"/>
      <c r="BNS121" s="1421"/>
      <c r="BNT121" s="1421"/>
      <c r="BNU121" s="1421"/>
      <c r="BNV121" s="1421"/>
      <c r="BNW121" s="1421"/>
      <c r="BNX121" s="1422"/>
      <c r="BOC121" s="1425" t="str">
        <f>Dev!$DC$95</f>
        <v>a</v>
      </c>
      <c r="BOD121" s="1426"/>
      <c r="BOG121" s="469"/>
      <c r="BOH121" s="469"/>
      <c r="BOI121" s="477"/>
      <c r="BOO121" s="1425" t="str">
        <f>Dev!$DO$95</f>
        <v>b</v>
      </c>
      <c r="BOP121" s="1426"/>
      <c r="BOR121" s="469"/>
      <c r="BOS121" s="478"/>
      <c r="BOT121" s="452"/>
      <c r="BOU121" s="1571"/>
      <c r="BOV121" s="1572"/>
      <c r="BOW121" s="1572"/>
      <c r="BOX121" s="1572"/>
      <c r="BOY121" s="1572"/>
      <c r="BOZ121" s="1572"/>
      <c r="BPA121" s="1572"/>
      <c r="BPB121" s="476"/>
      <c r="BPC121" s="1421"/>
      <c r="BPD121" s="1421"/>
      <c r="BPE121" s="1421"/>
      <c r="BPF121" s="1421"/>
      <c r="BPG121" s="1421"/>
      <c r="BPH121" s="1421"/>
      <c r="BPI121" s="1421"/>
      <c r="BPJ121" s="1422"/>
      <c r="BPK121" s="1571"/>
      <c r="BPL121" s="1572"/>
      <c r="BPM121" s="1572"/>
      <c r="BPN121" s="1572"/>
      <c r="BPO121" s="1572"/>
      <c r="BPP121" s="1572"/>
      <c r="BPQ121" s="1572"/>
      <c r="BPR121" s="476"/>
      <c r="BPS121" s="1421"/>
      <c r="BPT121" s="1421"/>
      <c r="BPU121" s="1421"/>
      <c r="BPV121" s="1421"/>
      <c r="BPW121" s="1421"/>
      <c r="BPX121" s="1421"/>
      <c r="BPY121" s="1421"/>
      <c r="BPZ121" s="1422"/>
      <c r="BQE121" s="1425" t="str">
        <f>Dev!$DC$95</f>
        <v>a</v>
      </c>
      <c r="BQF121" s="1426"/>
      <c r="BQI121" s="469"/>
      <c r="BQJ121" s="469"/>
      <c r="BQK121" s="477"/>
      <c r="BQQ121" s="1425" t="str">
        <f>Dev!$DO$95</f>
        <v>b</v>
      </c>
      <c r="BQR121" s="1426"/>
      <c r="BQT121" s="469"/>
      <c r="BQU121" s="478"/>
      <c r="BQV121" s="452"/>
      <c r="BQW121" s="1571"/>
      <c r="BQX121" s="1572"/>
      <c r="BQY121" s="1572"/>
      <c r="BQZ121" s="1572"/>
      <c r="BRA121" s="1572"/>
      <c r="BRB121" s="1572"/>
      <c r="BRC121" s="1572"/>
      <c r="BRD121" s="476"/>
      <c r="BRE121" s="1421"/>
      <c r="BRF121" s="1421"/>
      <c r="BRG121" s="1421"/>
      <c r="BRH121" s="1421"/>
      <c r="BRI121" s="1421"/>
      <c r="BRJ121" s="1421"/>
      <c r="BRK121" s="1421"/>
      <c r="BRL121" s="1422"/>
      <c r="BRM121" s="1571"/>
      <c r="BRN121" s="1572"/>
      <c r="BRO121" s="1572"/>
      <c r="BRP121" s="1572"/>
      <c r="BRQ121" s="1572"/>
      <c r="BRR121" s="1572"/>
      <c r="BRS121" s="1572"/>
      <c r="BRT121" s="476"/>
      <c r="BRU121" s="1421"/>
      <c r="BRV121" s="1421"/>
      <c r="BRW121" s="1421"/>
      <c r="BRX121" s="1421"/>
      <c r="BRY121" s="1421"/>
      <c r="BRZ121" s="1421"/>
      <c r="BSA121" s="1421"/>
      <c r="BSB121" s="1422"/>
      <c r="BSG121" s="1425" t="str">
        <f>Dev!$DC$95</f>
        <v>a</v>
      </c>
      <c r="BSH121" s="1426"/>
      <c r="BSK121" s="469"/>
      <c r="BSL121" s="469"/>
      <c r="BSM121" s="477"/>
      <c r="BSS121" s="1425" t="str">
        <f>Dev!$DO$95</f>
        <v>b</v>
      </c>
      <c r="BST121" s="1426"/>
      <c r="BSV121" s="469"/>
      <c r="BSW121" s="478"/>
      <c r="BSX121" s="452"/>
      <c r="BSY121" s="1571"/>
      <c r="BSZ121" s="1572"/>
      <c r="BTA121" s="1572"/>
      <c r="BTB121" s="1572"/>
      <c r="BTC121" s="1572"/>
      <c r="BTD121" s="1572"/>
      <c r="BTE121" s="1572"/>
      <c r="BTF121" s="476"/>
      <c r="BTG121" s="1421"/>
      <c r="BTH121" s="1421"/>
      <c r="BTI121" s="1421"/>
      <c r="BTJ121" s="1421"/>
      <c r="BTK121" s="1421"/>
      <c r="BTL121" s="1421"/>
      <c r="BTM121" s="1421"/>
      <c r="BTN121" s="1422"/>
      <c r="BTO121" s="1571"/>
      <c r="BTP121" s="1572"/>
      <c r="BTQ121" s="1572"/>
      <c r="BTR121" s="1572"/>
      <c r="BTS121" s="1572"/>
      <c r="BTT121" s="1572"/>
      <c r="BTU121" s="1572"/>
      <c r="BTV121" s="476"/>
      <c r="BTW121" s="1421"/>
      <c r="BTX121" s="1421"/>
      <c r="BTY121" s="1421"/>
      <c r="BTZ121" s="1421"/>
      <c r="BUA121" s="1421"/>
      <c r="BUB121" s="1421"/>
      <c r="BUC121" s="1421"/>
      <c r="BUD121" s="1422"/>
      <c r="BUI121" s="1425" t="str">
        <f>Dev!$DC$95</f>
        <v>a</v>
      </c>
      <c r="BUJ121" s="1426"/>
      <c r="BUM121" s="469"/>
      <c r="BUN121" s="469"/>
      <c r="BUO121" s="477"/>
      <c r="BUU121" s="1425" t="str">
        <f>Dev!$DO$95</f>
        <v>b</v>
      </c>
      <c r="BUV121" s="1426"/>
      <c r="BUX121" s="469"/>
      <c r="BUY121" s="478"/>
      <c r="BUZ121" s="452"/>
      <c r="BVA121" s="1571"/>
      <c r="BVB121" s="1572"/>
      <c r="BVC121" s="1572"/>
      <c r="BVD121" s="1572"/>
      <c r="BVE121" s="1572"/>
      <c r="BVF121" s="1572"/>
      <c r="BVG121" s="1572"/>
      <c r="BVH121" s="476"/>
      <c r="BVI121" s="1421"/>
      <c r="BVJ121" s="1421"/>
      <c r="BVK121" s="1421"/>
      <c r="BVL121" s="1421"/>
      <c r="BVM121" s="1421"/>
      <c r="BVN121" s="1421"/>
      <c r="BVO121" s="1421"/>
      <c r="BVP121" s="1422"/>
      <c r="BVQ121" s="1571"/>
      <c r="BVR121" s="1572"/>
      <c r="BVS121" s="1572"/>
      <c r="BVT121" s="1572"/>
      <c r="BVU121" s="1572"/>
      <c r="BVV121" s="1572"/>
      <c r="BVW121" s="1572"/>
      <c r="BVX121" s="476"/>
      <c r="BVY121" s="1421"/>
      <c r="BVZ121" s="1421"/>
      <c r="BWA121" s="1421"/>
      <c r="BWB121" s="1421"/>
      <c r="BWC121" s="1421"/>
      <c r="BWD121" s="1421"/>
      <c r="BWE121" s="1421"/>
      <c r="BWF121" s="1422"/>
      <c r="BWK121" s="1425" t="str">
        <f>Dev!$DC$95</f>
        <v>a</v>
      </c>
      <c r="BWL121" s="1426"/>
      <c r="BWO121" s="469"/>
      <c r="BWP121" s="469"/>
      <c r="BWQ121" s="477"/>
      <c r="BWW121" s="1425" t="str">
        <f>Dev!$DO$95</f>
        <v>b</v>
      </c>
      <c r="BWX121" s="1426"/>
      <c r="BWZ121" s="469"/>
      <c r="BXA121" s="478"/>
      <c r="BXB121" s="452"/>
      <c r="BXC121" s="1571"/>
      <c r="BXD121" s="1572"/>
      <c r="BXE121" s="1572"/>
      <c r="BXF121" s="1572"/>
      <c r="BXG121" s="1572"/>
      <c r="BXH121" s="1572"/>
      <c r="BXI121" s="1572"/>
      <c r="BXJ121" s="476"/>
      <c r="BXK121" s="1421"/>
      <c r="BXL121" s="1421"/>
      <c r="BXM121" s="1421"/>
      <c r="BXN121" s="1421"/>
      <c r="BXO121" s="1421"/>
      <c r="BXP121" s="1421"/>
      <c r="BXQ121" s="1421"/>
      <c r="BXR121" s="1422"/>
      <c r="BXS121" s="1571"/>
      <c r="BXT121" s="1572"/>
      <c r="BXU121" s="1572"/>
      <c r="BXV121" s="1572"/>
      <c r="BXW121" s="1572"/>
      <c r="BXX121" s="1572"/>
      <c r="BXY121" s="1572"/>
      <c r="BXZ121" s="476"/>
      <c r="BYA121" s="1421"/>
      <c r="BYB121" s="1421"/>
      <c r="BYC121" s="1421"/>
      <c r="BYD121" s="1421"/>
      <c r="BYE121" s="1421"/>
      <c r="BYF121" s="1421"/>
      <c r="BYG121" s="1421"/>
      <c r="BYH121" s="1422"/>
      <c r="BYM121" s="1425" t="str">
        <f>Dev!$DC$95</f>
        <v>a</v>
      </c>
      <c r="BYN121" s="1426"/>
      <c r="BYQ121" s="469"/>
      <c r="BYR121" s="469"/>
      <c r="BYS121" s="477"/>
      <c r="BYY121" s="1425" t="str">
        <f>Dev!$DO$95</f>
        <v>b</v>
      </c>
      <c r="BYZ121" s="1426"/>
      <c r="BZB121" s="469"/>
      <c r="BZC121" s="478"/>
      <c r="BZD121" s="452"/>
      <c r="BZE121" s="1571"/>
      <c r="BZF121" s="1572"/>
      <c r="BZG121" s="1572"/>
      <c r="BZH121" s="1572"/>
      <c r="BZI121" s="1572"/>
      <c r="BZJ121" s="1572"/>
      <c r="BZK121" s="1572"/>
      <c r="BZL121" s="476"/>
      <c r="BZM121" s="1421"/>
      <c r="BZN121" s="1421"/>
      <c r="BZO121" s="1421"/>
      <c r="BZP121" s="1421"/>
      <c r="BZQ121" s="1421"/>
      <c r="BZR121" s="1421"/>
      <c r="BZS121" s="1421"/>
      <c r="BZT121" s="1422"/>
      <c r="BZU121" s="1571"/>
      <c r="BZV121" s="1572"/>
      <c r="BZW121" s="1572"/>
      <c r="BZX121" s="1572"/>
      <c r="BZY121" s="1572"/>
      <c r="BZZ121" s="1572"/>
      <c r="CAA121" s="1572"/>
      <c r="CAB121" s="476"/>
      <c r="CAC121" s="1421"/>
      <c r="CAD121" s="1421"/>
      <c r="CAE121" s="1421"/>
      <c r="CAF121" s="1421"/>
      <c r="CAG121" s="1421"/>
      <c r="CAH121" s="1421"/>
      <c r="CAI121" s="1421"/>
      <c r="CAJ121" s="1422"/>
      <c r="CAO121" s="1425" t="str">
        <f>Dev!$DC$95</f>
        <v>a</v>
      </c>
      <c r="CAP121" s="1426"/>
      <c r="CAS121" s="469"/>
      <c r="CAT121" s="469"/>
      <c r="CAU121" s="477"/>
      <c r="CBA121" s="1425" t="str">
        <f>Dev!$DO$95</f>
        <v>b</v>
      </c>
      <c r="CBB121" s="1426"/>
      <c r="CBD121" s="469"/>
      <c r="CBE121" s="478"/>
      <c r="CBF121" s="452"/>
      <c r="CBG121" s="1571"/>
      <c r="CBH121" s="1572"/>
      <c r="CBI121" s="1572"/>
      <c r="CBJ121" s="1572"/>
      <c r="CBK121" s="1572"/>
      <c r="CBL121" s="1572"/>
      <c r="CBM121" s="1572"/>
      <c r="CBN121" s="476"/>
      <c r="CBO121" s="1421"/>
      <c r="CBP121" s="1421"/>
      <c r="CBQ121" s="1421"/>
      <c r="CBR121" s="1421"/>
      <c r="CBS121" s="1421"/>
      <c r="CBT121" s="1421"/>
      <c r="CBU121" s="1421"/>
      <c r="CBV121" s="1422"/>
      <c r="CBW121" s="1571"/>
      <c r="CBX121" s="1572"/>
      <c r="CBY121" s="1572"/>
      <c r="CBZ121" s="1572"/>
      <c r="CCA121" s="1572"/>
      <c r="CCB121" s="1572"/>
      <c r="CCC121" s="1572"/>
      <c r="CCD121" s="476"/>
      <c r="CCE121" s="1421"/>
      <c r="CCF121" s="1421"/>
      <c r="CCG121" s="1421"/>
      <c r="CCH121" s="1421"/>
      <c r="CCI121" s="1421"/>
      <c r="CCJ121" s="1421"/>
      <c r="CCK121" s="1421"/>
      <c r="CCL121" s="1422"/>
      <c r="CCQ121" s="1425" t="str">
        <f>Dev!$DC$95</f>
        <v>a</v>
      </c>
      <c r="CCR121" s="1426"/>
      <c r="CCU121" s="469"/>
      <c r="CCV121" s="469"/>
      <c r="CCW121" s="477"/>
      <c r="CDC121" s="1425" t="str">
        <f>Dev!$DO$95</f>
        <v>b</v>
      </c>
      <c r="CDD121" s="1426"/>
      <c r="CDF121" s="469"/>
      <c r="CDG121" s="478"/>
      <c r="CDH121" s="452"/>
      <c r="CDI121" s="1571"/>
      <c r="CDJ121" s="1572"/>
      <c r="CDK121" s="1572"/>
      <c r="CDL121" s="1572"/>
      <c r="CDM121" s="1572"/>
      <c r="CDN121" s="1572"/>
      <c r="CDO121" s="1572"/>
      <c r="CDP121" s="476"/>
      <c r="CDQ121" s="1421"/>
      <c r="CDR121" s="1421"/>
      <c r="CDS121" s="1421"/>
      <c r="CDT121" s="1421"/>
      <c r="CDU121" s="1421"/>
      <c r="CDV121" s="1421"/>
      <c r="CDW121" s="1421"/>
      <c r="CDX121" s="1422"/>
      <c r="CDY121" s="1571"/>
      <c r="CDZ121" s="1572"/>
      <c r="CEA121" s="1572"/>
      <c r="CEB121" s="1572"/>
      <c r="CEC121" s="1572"/>
      <c r="CED121" s="1572"/>
      <c r="CEE121" s="1572"/>
      <c r="CEF121" s="476"/>
      <c r="CEG121" s="1421"/>
      <c r="CEH121" s="1421"/>
      <c r="CEI121" s="1421"/>
      <c r="CEJ121" s="1421"/>
      <c r="CEK121" s="1421"/>
      <c r="CEL121" s="1421"/>
      <c r="CEM121" s="1421"/>
      <c r="CEN121" s="1422"/>
      <c r="CES121" s="1425" t="str">
        <f>Dev!$DC$95</f>
        <v>a</v>
      </c>
      <c r="CET121" s="1426"/>
      <c r="CEW121" s="469"/>
      <c r="CEX121" s="469"/>
      <c r="CEY121" s="477"/>
      <c r="CFE121" s="1425" t="str">
        <f>Dev!$DO$95</f>
        <v>b</v>
      </c>
      <c r="CFF121" s="1426"/>
      <c r="CFH121" s="469"/>
      <c r="CFI121" s="478"/>
      <c r="CFJ121" s="452"/>
      <c r="CFK121" s="1571"/>
      <c r="CFL121" s="1572"/>
      <c r="CFM121" s="1572"/>
      <c r="CFN121" s="1572"/>
      <c r="CFO121" s="1572"/>
      <c r="CFP121" s="1572"/>
      <c r="CFQ121" s="1572"/>
      <c r="CFR121" s="476"/>
      <c r="CFS121" s="1421"/>
      <c r="CFT121" s="1421"/>
      <c r="CFU121" s="1421"/>
      <c r="CFV121" s="1421"/>
      <c r="CFW121" s="1421"/>
      <c r="CFX121" s="1421"/>
      <c r="CFY121" s="1421"/>
      <c r="CFZ121" s="1422"/>
      <c r="CGA121" s="1571"/>
      <c r="CGB121" s="1572"/>
      <c r="CGC121" s="1572"/>
      <c r="CGD121" s="1572"/>
      <c r="CGE121" s="1572"/>
      <c r="CGF121" s="1572"/>
      <c r="CGG121" s="1572"/>
      <c r="CGH121" s="476"/>
      <c r="CGI121" s="1421"/>
      <c r="CGJ121" s="1421"/>
      <c r="CGK121" s="1421"/>
      <c r="CGL121" s="1421"/>
      <c r="CGM121" s="1421"/>
      <c r="CGN121" s="1421"/>
      <c r="CGO121" s="1421"/>
      <c r="CGP121" s="1422"/>
      <c r="CGU121" s="1425" t="str">
        <f>Dev!$DC$95</f>
        <v>a</v>
      </c>
      <c r="CGV121" s="1426"/>
      <c r="CGY121" s="469"/>
      <c r="CGZ121" s="469"/>
      <c r="CHA121" s="477"/>
      <c r="CHG121" s="1425" t="str">
        <f>Dev!$DO$95</f>
        <v>b</v>
      </c>
      <c r="CHH121" s="1426"/>
      <c r="CHJ121" s="469"/>
      <c r="CHK121" s="478"/>
      <c r="CHL121" s="452"/>
      <c r="CHM121" s="1571"/>
      <c r="CHN121" s="1572"/>
      <c r="CHO121" s="1572"/>
      <c r="CHP121" s="1572"/>
      <c r="CHQ121" s="1572"/>
      <c r="CHR121" s="1572"/>
      <c r="CHS121" s="1572"/>
      <c r="CHT121" s="476"/>
      <c r="CHU121" s="1421"/>
      <c r="CHV121" s="1421"/>
      <c r="CHW121" s="1421"/>
      <c r="CHX121" s="1421"/>
      <c r="CHY121" s="1421"/>
      <c r="CHZ121" s="1421"/>
      <c r="CIA121" s="1421"/>
      <c r="CIB121" s="1422"/>
      <c r="CIC121" s="1571"/>
      <c r="CID121" s="1572"/>
      <c r="CIE121" s="1572"/>
      <c r="CIF121" s="1572"/>
      <c r="CIG121" s="1572"/>
      <c r="CIH121" s="1572"/>
      <c r="CII121" s="1572"/>
      <c r="CIJ121" s="476"/>
      <c r="CIK121" s="1421"/>
      <c r="CIL121" s="1421"/>
      <c r="CIM121" s="1421"/>
      <c r="CIN121" s="1421"/>
      <c r="CIO121" s="1421"/>
      <c r="CIP121" s="1421"/>
      <c r="CIQ121" s="1421"/>
      <c r="CIR121" s="1422"/>
      <c r="CIW121" s="1425" t="str">
        <f>Dev!$DC$95</f>
        <v>a</v>
      </c>
      <c r="CIX121" s="1426"/>
      <c r="CJA121" s="469"/>
      <c r="CJB121" s="469"/>
      <c r="CJC121" s="477"/>
      <c r="CJI121" s="1425" t="str">
        <f>Dev!$DO$95</f>
        <v>b</v>
      </c>
      <c r="CJJ121" s="1426"/>
      <c r="CJL121" s="469"/>
      <c r="CJM121" s="478"/>
      <c r="CJN121" s="452"/>
      <c r="CJO121" s="1571"/>
      <c r="CJP121" s="1572"/>
      <c r="CJQ121" s="1572"/>
      <c r="CJR121" s="1572"/>
      <c r="CJS121" s="1572"/>
      <c r="CJT121" s="1572"/>
      <c r="CJU121" s="1572"/>
      <c r="CJV121" s="476"/>
      <c r="CJW121" s="1421"/>
      <c r="CJX121" s="1421"/>
      <c r="CJY121" s="1421"/>
      <c r="CJZ121" s="1421"/>
      <c r="CKA121" s="1421"/>
      <c r="CKB121" s="1421"/>
      <c r="CKC121" s="1421"/>
      <c r="CKD121" s="1422"/>
      <c r="CKE121" s="1571"/>
      <c r="CKF121" s="1572"/>
      <c r="CKG121" s="1572"/>
      <c r="CKH121" s="1572"/>
      <c r="CKI121" s="1572"/>
      <c r="CKJ121" s="1572"/>
      <c r="CKK121" s="1572"/>
      <c r="CKL121" s="476"/>
      <c r="CKM121" s="1421"/>
      <c r="CKN121" s="1421"/>
      <c r="CKO121" s="1421"/>
      <c r="CKP121" s="1421"/>
      <c r="CKQ121" s="1421"/>
      <c r="CKR121" s="1421"/>
      <c r="CKS121" s="1421"/>
      <c r="CKT121" s="1422"/>
      <c r="CKY121" s="1425" t="str">
        <f>Dev!$DC$95</f>
        <v>a</v>
      </c>
      <c r="CKZ121" s="1426"/>
      <c r="CLC121" s="469"/>
      <c r="CLD121" s="469"/>
      <c r="CLE121" s="477"/>
      <c r="CLK121" s="1425" t="str">
        <f>Dev!$DO$95</f>
        <v>b</v>
      </c>
      <c r="CLL121" s="1426"/>
      <c r="CLN121" s="469"/>
      <c r="CLO121" s="478"/>
      <c r="CLP121" s="452"/>
      <c r="CLQ121" s="1571"/>
      <c r="CLR121" s="1572"/>
      <c r="CLS121" s="1572"/>
      <c r="CLT121" s="1572"/>
      <c r="CLU121" s="1572"/>
      <c r="CLV121" s="1572"/>
      <c r="CLW121" s="1572"/>
      <c r="CLX121" s="476"/>
      <c r="CLY121" s="1421"/>
      <c r="CLZ121" s="1421"/>
      <c r="CMA121" s="1421"/>
      <c r="CMB121" s="1421"/>
      <c r="CMC121" s="1421"/>
      <c r="CMD121" s="1421"/>
      <c r="CME121" s="1421"/>
      <c r="CMF121" s="1422"/>
      <c r="CMG121" s="1571"/>
      <c r="CMH121" s="1572"/>
      <c r="CMI121" s="1572"/>
      <c r="CMJ121" s="1572"/>
      <c r="CMK121" s="1572"/>
      <c r="CML121" s="1572"/>
      <c r="CMM121" s="1572"/>
      <c r="CMN121" s="476"/>
      <c r="CMO121" s="1421"/>
      <c r="CMP121" s="1421"/>
      <c r="CMQ121" s="1421"/>
      <c r="CMR121" s="1421"/>
      <c r="CMS121" s="1421"/>
      <c r="CMT121" s="1421"/>
      <c r="CMU121" s="1421"/>
      <c r="CMV121" s="1422"/>
      <c r="CNA121" s="1425" t="str">
        <f>Dev!$DC$95</f>
        <v>a</v>
      </c>
      <c r="CNB121" s="1426"/>
      <c r="CNE121" s="469"/>
      <c r="CNF121" s="469"/>
      <c r="CNG121" s="477"/>
      <c r="CNM121" s="1425" t="str">
        <f>Dev!$DO$95</f>
        <v>b</v>
      </c>
      <c r="CNN121" s="1426"/>
      <c r="CNP121" s="469"/>
      <c r="CNQ121" s="478"/>
      <c r="CNR121" s="452"/>
      <c r="CNS121" s="1571"/>
      <c r="CNT121" s="1572"/>
      <c r="CNU121" s="1572"/>
      <c r="CNV121" s="1572"/>
      <c r="CNW121" s="1572"/>
      <c r="CNX121" s="1572"/>
      <c r="CNY121" s="1572"/>
      <c r="CNZ121" s="476"/>
      <c r="COA121" s="1421"/>
      <c r="COB121" s="1421"/>
      <c r="COC121" s="1421"/>
      <c r="COD121" s="1421"/>
      <c r="COE121" s="1421"/>
      <c r="COF121" s="1421"/>
      <c r="COG121" s="1421"/>
      <c r="COH121" s="1422"/>
      <c r="COI121" s="1571"/>
      <c r="COJ121" s="1572"/>
      <c r="COK121" s="1572"/>
      <c r="COL121" s="1572"/>
      <c r="COM121" s="1572"/>
      <c r="CON121" s="1572"/>
      <c r="COO121" s="1572"/>
      <c r="COP121" s="476"/>
      <c r="COQ121" s="1421"/>
      <c r="COR121" s="1421"/>
      <c r="COS121" s="1421"/>
      <c r="COT121" s="1421"/>
      <c r="COU121" s="1421"/>
      <c r="COV121" s="1421"/>
      <c r="COW121" s="1421"/>
      <c r="COX121" s="1422"/>
      <c r="CPC121" s="1425" t="str">
        <f>Dev!$DC$95</f>
        <v>a</v>
      </c>
      <c r="CPD121" s="1426"/>
      <c r="CPG121" s="469"/>
      <c r="CPH121" s="469"/>
      <c r="CPI121" s="477"/>
      <c r="CPO121" s="1425" t="str">
        <f>Dev!$DO$95</f>
        <v>b</v>
      </c>
      <c r="CPP121" s="1426"/>
      <c r="CPR121" s="469"/>
      <c r="CPS121" s="478"/>
      <c r="CPT121" s="452"/>
      <c r="CPU121" s="1571"/>
      <c r="CPV121" s="1572"/>
      <c r="CPW121" s="1572"/>
      <c r="CPX121" s="1572"/>
      <c r="CPY121" s="1572"/>
      <c r="CPZ121" s="1572"/>
      <c r="CQA121" s="1572"/>
      <c r="CQB121" s="476"/>
      <c r="CQC121" s="1421"/>
      <c r="CQD121" s="1421"/>
      <c r="CQE121" s="1421"/>
      <c r="CQF121" s="1421"/>
      <c r="CQG121" s="1421"/>
      <c r="CQH121" s="1421"/>
      <c r="CQI121" s="1421"/>
      <c r="CQJ121" s="1422"/>
      <c r="CQK121" s="1571"/>
      <c r="CQL121" s="1572"/>
      <c r="CQM121" s="1572"/>
      <c r="CQN121" s="1572"/>
      <c r="CQO121" s="1572"/>
      <c r="CQP121" s="1572"/>
      <c r="CQQ121" s="1572"/>
      <c r="CQR121" s="476"/>
      <c r="CQS121" s="1421"/>
      <c r="CQT121" s="1421"/>
      <c r="CQU121" s="1421"/>
      <c r="CQV121" s="1421"/>
      <c r="CQW121" s="1421"/>
      <c r="CQX121" s="1421"/>
      <c r="CQY121" s="1421"/>
      <c r="CQZ121" s="1422"/>
      <c r="CRE121" s="1425" t="str">
        <f>Dev!$DC$95</f>
        <v>a</v>
      </c>
      <c r="CRF121" s="1426"/>
      <c r="CRI121" s="469"/>
      <c r="CRJ121" s="469"/>
      <c r="CRK121" s="477"/>
      <c r="CRQ121" s="1425" t="str">
        <f>Dev!$DO$95</f>
        <v>b</v>
      </c>
      <c r="CRR121" s="1426"/>
      <c r="CRT121" s="469"/>
      <c r="CRU121" s="478"/>
      <c r="CRV121" s="452"/>
      <c r="CRW121" s="1571"/>
      <c r="CRX121" s="1572"/>
      <c r="CRY121" s="1572"/>
      <c r="CRZ121" s="1572"/>
      <c r="CSA121" s="1572"/>
      <c r="CSB121" s="1572"/>
      <c r="CSC121" s="1572"/>
      <c r="CSD121" s="476"/>
      <c r="CSE121" s="1421"/>
      <c r="CSF121" s="1421"/>
      <c r="CSG121" s="1421"/>
      <c r="CSH121" s="1421"/>
      <c r="CSI121" s="1421"/>
      <c r="CSJ121" s="1421"/>
      <c r="CSK121" s="1421"/>
      <c r="CSL121" s="1422"/>
      <c r="CSM121" s="1571"/>
      <c r="CSN121" s="1572"/>
      <c r="CSO121" s="1572"/>
      <c r="CSP121" s="1572"/>
      <c r="CSQ121" s="1572"/>
      <c r="CSR121" s="1572"/>
      <c r="CSS121" s="1572"/>
      <c r="CST121" s="476"/>
      <c r="CSU121" s="1421"/>
      <c r="CSV121" s="1421"/>
      <c r="CSW121" s="1421"/>
      <c r="CSX121" s="1421"/>
      <c r="CSY121" s="1421"/>
      <c r="CSZ121" s="1421"/>
      <c r="CTA121" s="1421"/>
      <c r="CTB121" s="1422"/>
      <c r="CTG121" s="1425" t="str">
        <f>Dev!$DC$95</f>
        <v>a</v>
      </c>
      <c r="CTH121" s="1426"/>
      <c r="CTK121" s="469"/>
      <c r="CTL121" s="469"/>
      <c r="CTM121" s="477"/>
      <c r="CTS121" s="1425" t="str">
        <f>Dev!$DO$95</f>
        <v>b</v>
      </c>
      <c r="CTT121" s="1426"/>
      <c r="CTV121" s="469"/>
      <c r="CTW121" s="478"/>
      <c r="CTX121" s="452"/>
      <c r="CTY121" s="1571"/>
      <c r="CTZ121" s="1572"/>
      <c r="CUA121" s="1572"/>
      <c r="CUB121" s="1572"/>
      <c r="CUC121" s="1572"/>
      <c r="CUD121" s="1572"/>
      <c r="CUE121" s="1572"/>
      <c r="CUF121" s="476"/>
      <c r="CUG121" s="1421"/>
      <c r="CUH121" s="1421"/>
      <c r="CUI121" s="1421"/>
      <c r="CUJ121" s="1421"/>
      <c r="CUK121" s="1421"/>
      <c r="CUL121" s="1421"/>
      <c r="CUM121" s="1421"/>
      <c r="CUN121" s="1422"/>
      <c r="CUO121" s="1571"/>
      <c r="CUP121" s="1572"/>
      <c r="CUQ121" s="1572"/>
      <c r="CUR121" s="1572"/>
      <c r="CUS121" s="1572"/>
      <c r="CUT121" s="1572"/>
      <c r="CUU121" s="1572"/>
      <c r="CUV121" s="476"/>
      <c r="CUW121" s="1421"/>
      <c r="CUX121" s="1421"/>
      <c r="CUY121" s="1421"/>
      <c r="CUZ121" s="1421"/>
      <c r="CVA121" s="1421"/>
      <c r="CVB121" s="1421"/>
      <c r="CVC121" s="1421"/>
      <c r="CVD121" s="1422"/>
      <c r="CVE121" s="1571"/>
      <c r="CVF121" s="1572"/>
      <c r="CVG121" s="1572"/>
      <c r="CVH121" s="1572"/>
      <c r="CVI121" s="1572"/>
      <c r="CVJ121" s="1572"/>
      <c r="CVK121" s="1572"/>
      <c r="CVL121" s="476"/>
      <c r="CVM121" s="1421"/>
      <c r="CVN121" s="1421"/>
      <c r="CVO121" s="1421"/>
      <c r="CVP121" s="1421"/>
      <c r="CVQ121" s="1421"/>
      <c r="CVR121" s="1421"/>
      <c r="CVS121" s="1421"/>
      <c r="CVT121" s="1422"/>
      <c r="CVU121" s="627"/>
      <c r="CVV121" s="476"/>
      <c r="CVW121" s="476"/>
      <c r="CVX121" s="476"/>
      <c r="CVY121" s="476"/>
      <c r="CVZ121" s="476"/>
      <c r="CWA121" s="476"/>
      <c r="CWB121" s="476"/>
      <c r="CWC121" s="1421"/>
      <c r="CWD121" s="1421"/>
      <c r="CWE121" s="1421"/>
      <c r="CWF121" s="1421"/>
      <c r="CWG121" s="1421"/>
      <c r="CWH121" s="1421"/>
      <c r="CWI121" s="1421"/>
      <c r="CWJ121" s="1422"/>
      <c r="CWO121" s="1425" t="str">
        <f>Dev!$DC$95</f>
        <v>a</v>
      </c>
      <c r="CWP121" s="1426"/>
      <c r="CWS121" s="469"/>
      <c r="CWT121" s="469"/>
      <c r="CWU121" s="477"/>
      <c r="CXA121" s="1425" t="str">
        <f>Dev!$DO$95</f>
        <v>b</v>
      </c>
      <c r="CXB121" s="1426"/>
      <c r="CXD121" s="469"/>
      <c r="CXE121" s="478"/>
      <c r="CXF121" s="452"/>
      <c r="CXG121" s="1571"/>
      <c r="CXH121" s="1572"/>
      <c r="CXI121" s="1572"/>
      <c r="CXJ121" s="1572"/>
      <c r="CXK121" s="1572"/>
      <c r="CXL121" s="1572"/>
      <c r="CXM121" s="1572"/>
      <c r="CXN121" s="476"/>
      <c r="CXO121" s="1421"/>
      <c r="CXP121" s="1421"/>
      <c r="CXQ121" s="1421"/>
      <c r="CXR121" s="1421"/>
      <c r="CXS121" s="1421"/>
      <c r="CXT121" s="1421"/>
      <c r="CXU121" s="1421"/>
      <c r="CXV121" s="1422"/>
      <c r="CXW121" s="1571"/>
      <c r="CXX121" s="1572"/>
      <c r="CXY121" s="1572"/>
      <c r="CXZ121" s="1572"/>
      <c r="CYA121" s="1572"/>
      <c r="CYB121" s="1572"/>
      <c r="CYC121" s="1572"/>
      <c r="CYD121" s="476"/>
      <c r="CYE121" s="1421"/>
      <c r="CYF121" s="1421"/>
      <c r="CYG121" s="1421"/>
      <c r="CYH121" s="1421"/>
      <c r="CYI121" s="1421"/>
      <c r="CYJ121" s="1421"/>
      <c r="CYK121" s="1421"/>
      <c r="CYL121" s="1422"/>
      <c r="CYM121" s="1571"/>
      <c r="CYN121" s="1572"/>
      <c r="CYO121" s="1572"/>
      <c r="CYP121" s="1572"/>
      <c r="CYQ121" s="1572"/>
      <c r="CYR121" s="1572"/>
      <c r="CYS121" s="1572"/>
      <c r="CYT121" s="476"/>
      <c r="CYU121" s="1421"/>
      <c r="CYV121" s="1421"/>
      <c r="CYW121" s="1421"/>
      <c r="CYX121" s="1421"/>
      <c r="CYY121" s="1421"/>
      <c r="CYZ121" s="1421"/>
      <c r="CZA121" s="1421"/>
      <c r="CZB121" s="1422"/>
      <c r="CZC121" s="1571"/>
      <c r="CZD121" s="1572"/>
      <c r="CZE121" s="1572"/>
      <c r="CZF121" s="1572"/>
      <c r="CZG121" s="1572"/>
      <c r="CZH121" s="1572"/>
      <c r="CZI121" s="1572"/>
      <c r="CZJ121" s="476"/>
      <c r="CZK121" s="1421"/>
      <c r="CZL121" s="1421"/>
      <c r="CZM121" s="1421"/>
      <c r="CZN121" s="1421"/>
      <c r="CZO121" s="1421"/>
      <c r="CZP121" s="1421"/>
      <c r="CZQ121" s="1421"/>
      <c r="CZR121" s="1422"/>
      <c r="CZS121" s="1571"/>
      <c r="CZT121" s="1572"/>
      <c r="CZU121" s="1572"/>
      <c r="CZV121" s="1572"/>
      <c r="CZW121" s="1572"/>
      <c r="CZX121" s="1572"/>
      <c r="CZY121" s="1572"/>
      <c r="CZZ121" s="476"/>
      <c r="DAA121" s="1421"/>
      <c r="DAB121" s="1421"/>
      <c r="DAC121" s="1421"/>
      <c r="DAD121" s="1421"/>
      <c r="DAE121" s="1421"/>
      <c r="DAF121" s="1421"/>
      <c r="DAG121" s="1421"/>
      <c r="DAH121" s="1422"/>
      <c r="DAM121" s="1425" t="str">
        <f>Dev!$DC$95</f>
        <v>a</v>
      </c>
      <c r="DAN121" s="1426"/>
      <c r="DAQ121" s="469"/>
      <c r="DAR121" s="469"/>
      <c r="DAS121" s="477"/>
      <c r="DAY121" s="1425" t="str">
        <f>Dev!$DO$95</f>
        <v>b</v>
      </c>
      <c r="DAZ121" s="1426"/>
      <c r="DBB121" s="469"/>
      <c r="DBC121" s="478"/>
      <c r="DBD121" s="452"/>
      <c r="DBE121" s="1571"/>
      <c r="DBF121" s="1572"/>
      <c r="DBG121" s="1572"/>
      <c r="DBH121" s="1572"/>
      <c r="DBI121" s="1572"/>
      <c r="DBJ121" s="1572"/>
      <c r="DBK121" s="1572"/>
      <c r="DBL121" s="476"/>
      <c r="DBM121" s="1421"/>
      <c r="DBN121" s="1421"/>
      <c r="DBO121" s="1421"/>
      <c r="DBP121" s="1421"/>
      <c r="DBQ121" s="1421"/>
      <c r="DBR121" s="1421"/>
      <c r="DBS121" s="1421"/>
      <c r="DBT121" s="1422"/>
      <c r="DBU121" s="1571"/>
      <c r="DBV121" s="1572"/>
      <c r="DBW121" s="1572"/>
      <c r="DBX121" s="1572"/>
      <c r="DBY121" s="1572"/>
      <c r="DBZ121" s="1572"/>
      <c r="DCA121" s="1572"/>
      <c r="DCB121" s="476"/>
      <c r="DCC121" s="1421"/>
      <c r="DCD121" s="1421"/>
      <c r="DCE121" s="1421"/>
      <c r="DCF121" s="1421"/>
      <c r="DCG121" s="1421"/>
      <c r="DCH121" s="1421"/>
      <c r="DCI121" s="1421"/>
      <c r="DCJ121" s="1422"/>
      <c r="DCK121" s="1571"/>
      <c r="DCL121" s="1572"/>
      <c r="DCM121" s="1572"/>
      <c r="DCN121" s="1572"/>
      <c r="DCO121" s="1572"/>
      <c r="DCP121" s="1572"/>
      <c r="DCQ121" s="1572"/>
      <c r="DCR121" s="476"/>
      <c r="DCS121" s="1421"/>
      <c r="DCT121" s="1421"/>
      <c r="DCU121" s="1421"/>
      <c r="DCV121" s="1421"/>
      <c r="DCW121" s="1421"/>
      <c r="DCX121" s="1421"/>
      <c r="DCY121" s="1421"/>
      <c r="DCZ121" s="1422"/>
      <c r="DDA121" s="1571"/>
      <c r="DDB121" s="1572"/>
      <c r="DDC121" s="1572"/>
      <c r="DDD121" s="1572"/>
      <c r="DDE121" s="1572"/>
      <c r="DDF121" s="1572"/>
      <c r="DDG121" s="1572"/>
      <c r="DDH121" s="476"/>
      <c r="DDI121" s="1421"/>
      <c r="DDJ121" s="1421"/>
      <c r="DDK121" s="1421"/>
      <c r="DDL121" s="1421"/>
      <c r="DDM121" s="1421"/>
      <c r="DDN121" s="1421"/>
      <c r="DDO121" s="1421"/>
      <c r="DDP121" s="1422"/>
      <c r="DDU121" s="1425" t="str">
        <f>Dev!$DC$95</f>
        <v>a</v>
      </c>
      <c r="DDV121" s="1426"/>
      <c r="DDY121" s="469"/>
      <c r="DDZ121" s="469"/>
      <c r="DEA121" s="477"/>
      <c r="DEG121" s="1425" t="str">
        <f>Dev!$DO$95</f>
        <v>b</v>
      </c>
      <c r="DEH121" s="1426"/>
      <c r="DEJ121" s="469"/>
      <c r="DEK121" s="478"/>
      <c r="DEL121" s="452"/>
      <c r="DEM121" s="1571"/>
      <c r="DEN121" s="1572"/>
      <c r="DEO121" s="1572"/>
      <c r="DEP121" s="1572"/>
      <c r="DEQ121" s="1572"/>
      <c r="DER121" s="1572"/>
      <c r="DES121" s="1572"/>
      <c r="DET121" s="476"/>
      <c r="DEU121" s="1421"/>
      <c r="DEV121" s="1421"/>
      <c r="DEW121" s="1421"/>
      <c r="DEX121" s="1421"/>
      <c r="DEY121" s="1421"/>
      <c r="DEZ121" s="1421"/>
      <c r="DFA121" s="1421"/>
      <c r="DFB121" s="1422"/>
      <c r="DFC121" s="1571"/>
      <c r="DFD121" s="1572"/>
      <c r="DFE121" s="1572"/>
      <c r="DFF121" s="1572"/>
      <c r="DFG121" s="1572"/>
      <c r="DFH121" s="1572"/>
      <c r="DFI121" s="1572"/>
      <c r="DFJ121" s="476"/>
      <c r="DFK121" s="1421"/>
      <c r="DFL121" s="1421"/>
      <c r="DFM121" s="1421"/>
      <c r="DFN121" s="1421"/>
      <c r="DFO121" s="1421"/>
      <c r="DFP121" s="1421"/>
      <c r="DFQ121" s="1421"/>
      <c r="DFR121" s="1422"/>
      <c r="DFS121" s="1571"/>
      <c r="DFT121" s="1572"/>
      <c r="DFU121" s="1572"/>
      <c r="DFV121" s="1572"/>
      <c r="DFW121" s="1572"/>
      <c r="DFX121" s="1572"/>
      <c r="DFY121" s="1572"/>
      <c r="DFZ121" s="476"/>
      <c r="DGA121" s="1421"/>
      <c r="DGB121" s="1421"/>
      <c r="DGC121" s="1421"/>
      <c r="DGD121" s="1421"/>
      <c r="DGE121" s="1421"/>
      <c r="DGF121" s="1421"/>
      <c r="DGG121" s="1421"/>
      <c r="DGH121" s="1422"/>
      <c r="DGI121" s="1571"/>
      <c r="DGJ121" s="1572"/>
      <c r="DGK121" s="1572"/>
      <c r="DGL121" s="1572"/>
      <c r="DGM121" s="1572"/>
      <c r="DGN121" s="1572"/>
      <c r="DGO121" s="1572"/>
      <c r="DGP121" s="476"/>
      <c r="DGQ121" s="1421"/>
      <c r="DGR121" s="1421"/>
      <c r="DGS121" s="1421"/>
      <c r="DGT121" s="1421"/>
      <c r="DGU121" s="1421"/>
      <c r="DGV121" s="1421"/>
      <c r="DGW121" s="1421"/>
      <c r="DGX121" s="1422"/>
      <c r="DHC121" s="1425" t="str">
        <f>Dev!$DC$95</f>
        <v>a</v>
      </c>
      <c r="DHD121" s="1426"/>
      <c r="DHG121" s="469"/>
      <c r="DHH121" s="469"/>
      <c r="DHI121" s="477"/>
      <c r="DHO121" s="1425" t="str">
        <f>Dev!$DO$95</f>
        <v>b</v>
      </c>
      <c r="DHP121" s="1426"/>
      <c r="DHR121" s="469"/>
      <c r="DHS121" s="478"/>
      <c r="DHT121" s="452"/>
      <c r="DHU121" s="1571"/>
      <c r="DHV121" s="1572"/>
      <c r="DHW121" s="1572"/>
      <c r="DHX121" s="1572"/>
      <c r="DHY121" s="1572"/>
      <c r="DHZ121" s="1572"/>
      <c r="DIA121" s="1572"/>
      <c r="DIB121" s="476"/>
      <c r="DIC121" s="1421"/>
      <c r="DID121" s="1421"/>
      <c r="DIE121" s="1421"/>
      <c r="DIF121" s="1421"/>
      <c r="DIG121" s="1421"/>
      <c r="DIH121" s="1421"/>
      <c r="DII121" s="1421"/>
      <c r="DIJ121" s="1422"/>
      <c r="DIK121" s="1571"/>
      <c r="DIL121" s="1572"/>
      <c r="DIM121" s="1572"/>
      <c r="DIN121" s="1572"/>
      <c r="DIO121" s="1572"/>
      <c r="DIP121" s="1572"/>
      <c r="DIQ121" s="1572"/>
      <c r="DIR121" s="476"/>
      <c r="DIS121" s="1421"/>
      <c r="DIT121" s="1421"/>
      <c r="DIU121" s="1421"/>
      <c r="DIV121" s="1421"/>
      <c r="DIW121" s="1421"/>
      <c r="DIX121" s="1421"/>
      <c r="DIY121" s="1421"/>
      <c r="DIZ121" s="1422"/>
      <c r="DJA121" s="1571"/>
      <c r="DJB121" s="1572"/>
      <c r="DJC121" s="1572"/>
      <c r="DJD121" s="1572"/>
      <c r="DJE121" s="1572"/>
      <c r="DJF121" s="1572"/>
      <c r="DJG121" s="1572"/>
      <c r="DJH121" s="476"/>
      <c r="DJI121" s="1421"/>
      <c r="DJJ121" s="1421"/>
      <c r="DJK121" s="1421"/>
      <c r="DJL121" s="1421"/>
      <c r="DJM121" s="1421"/>
      <c r="DJN121" s="1421"/>
      <c r="DJO121" s="1421"/>
      <c r="DJP121" s="1422"/>
      <c r="DJQ121" s="1571"/>
      <c r="DJR121" s="1572"/>
      <c r="DJS121" s="1572"/>
      <c r="DJT121" s="1572"/>
      <c r="DJU121" s="1572"/>
      <c r="DJV121" s="1572"/>
      <c r="DJW121" s="1572"/>
      <c r="DJX121" s="476"/>
      <c r="DJY121" s="1421"/>
      <c r="DJZ121" s="1421"/>
      <c r="DKA121" s="1421"/>
      <c r="DKB121" s="1421"/>
      <c r="DKC121" s="1421"/>
      <c r="DKD121" s="1421"/>
      <c r="DKE121" s="1421"/>
      <c r="DKF121" s="1422"/>
      <c r="DKK121" s="1425" t="str">
        <f>Dev!$DC$95</f>
        <v>a</v>
      </c>
      <c r="DKL121" s="1426"/>
      <c r="DKO121" s="469"/>
      <c r="DKP121" s="469"/>
      <c r="DKQ121" s="477"/>
      <c r="DKW121" s="1425" t="str">
        <f>Dev!$DO$95</f>
        <v>b</v>
      </c>
      <c r="DKX121" s="1426"/>
      <c r="DKZ121" s="469"/>
      <c r="DLA121" s="478"/>
      <c r="DLB121" s="452"/>
      <c r="DLC121" s="1571"/>
      <c r="DLD121" s="1572"/>
      <c r="DLE121" s="1572"/>
      <c r="DLF121" s="1572"/>
      <c r="DLG121" s="1572"/>
      <c r="DLH121" s="1572"/>
      <c r="DLI121" s="1572"/>
      <c r="DLJ121" s="476"/>
      <c r="DLK121" s="1421"/>
      <c r="DLL121" s="1421"/>
      <c r="DLM121" s="1421"/>
      <c r="DLN121" s="1421"/>
      <c r="DLO121" s="1421"/>
      <c r="DLP121" s="1421"/>
      <c r="DLQ121" s="1421"/>
      <c r="DLR121" s="1422"/>
      <c r="DLS121" s="1571"/>
      <c r="DLT121" s="1572"/>
      <c r="DLU121" s="1572"/>
      <c r="DLV121" s="1572"/>
      <c r="DLW121" s="1572"/>
      <c r="DLX121" s="1572"/>
      <c r="DLY121" s="1572"/>
      <c r="DLZ121" s="476"/>
      <c r="DMA121" s="1421"/>
      <c r="DMB121" s="1421"/>
      <c r="DMC121" s="1421"/>
      <c r="DMD121" s="1421"/>
      <c r="DME121" s="1421"/>
      <c r="DMF121" s="1421"/>
      <c r="DMG121" s="1421"/>
      <c r="DMH121" s="1422"/>
      <c r="DMI121" s="1571"/>
      <c r="DMJ121" s="1572"/>
      <c r="DMK121" s="1572"/>
      <c r="DML121" s="1572"/>
      <c r="DMM121" s="1572"/>
      <c r="DMN121" s="1572"/>
      <c r="DMO121" s="1572"/>
      <c r="DMP121" s="476"/>
      <c r="DMQ121" s="1421"/>
      <c r="DMR121" s="1421"/>
      <c r="DMS121" s="1421"/>
      <c r="DMT121" s="1421"/>
      <c r="DMU121" s="1421"/>
      <c r="DMV121" s="1421"/>
      <c r="DMW121" s="1421"/>
      <c r="DMX121" s="1422"/>
      <c r="DMY121" s="1571"/>
      <c r="DMZ121" s="1572"/>
      <c r="DNA121" s="1572"/>
      <c r="DNB121" s="1572"/>
      <c r="DNC121" s="1572"/>
      <c r="DND121" s="1572"/>
      <c r="DNE121" s="1572"/>
      <c r="DNF121" s="476"/>
      <c r="DNG121" s="1421"/>
      <c r="DNH121" s="1421"/>
      <c r="DNI121" s="1421"/>
      <c r="DNJ121" s="1421"/>
      <c r="DNK121" s="1421"/>
      <c r="DNL121" s="1421"/>
      <c r="DNM121" s="1421"/>
      <c r="DNN121" s="1422"/>
      <c r="DNS121" s="1425" t="str">
        <f>Dev!$DC$95</f>
        <v>a</v>
      </c>
      <c r="DNT121" s="1426"/>
      <c r="DNW121" s="469"/>
      <c r="DNX121" s="469"/>
      <c r="DNY121" s="477"/>
      <c r="DOE121" s="1425" t="str">
        <f>Dev!$DO$95</f>
        <v>b</v>
      </c>
      <c r="DOF121" s="1426"/>
      <c r="DOH121" s="469"/>
      <c r="DOI121" s="478"/>
      <c r="DOJ121" s="452"/>
      <c r="DOK121" s="1571"/>
      <c r="DOL121" s="1572"/>
      <c r="DOM121" s="1572"/>
      <c r="DON121" s="1572"/>
      <c r="DOO121" s="1572"/>
      <c r="DOP121" s="1572"/>
      <c r="DOQ121" s="1572"/>
      <c r="DOR121" s="476"/>
      <c r="DOS121" s="1421"/>
      <c r="DOT121" s="1421"/>
      <c r="DOU121" s="1421"/>
      <c r="DOV121" s="1421"/>
      <c r="DOW121" s="1421"/>
      <c r="DOX121" s="1421"/>
      <c r="DOY121" s="1421"/>
      <c r="DOZ121" s="1422"/>
      <c r="DPA121" s="1571"/>
      <c r="DPB121" s="1572"/>
      <c r="DPC121" s="1572"/>
      <c r="DPD121" s="1572"/>
      <c r="DPE121" s="1572"/>
      <c r="DPF121" s="1572"/>
      <c r="DPG121" s="1572"/>
      <c r="DPH121" s="476"/>
      <c r="DPI121" s="1421"/>
      <c r="DPJ121" s="1421"/>
      <c r="DPK121" s="1421"/>
      <c r="DPL121" s="1421"/>
      <c r="DPM121" s="1421"/>
      <c r="DPN121" s="1421"/>
      <c r="DPO121" s="1421"/>
      <c r="DPP121" s="1422"/>
      <c r="DPQ121" s="1571"/>
      <c r="DPR121" s="1572"/>
      <c r="DPS121" s="1572"/>
      <c r="DPT121" s="1572"/>
      <c r="DPU121" s="1572"/>
      <c r="DPV121" s="1572"/>
      <c r="DPW121" s="1572"/>
      <c r="DPX121" s="476"/>
      <c r="DPY121" s="1421"/>
      <c r="DPZ121" s="1421"/>
      <c r="DQA121" s="1421"/>
      <c r="DQB121" s="1421"/>
      <c r="DQC121" s="1421"/>
      <c r="DQD121" s="1421"/>
      <c r="DQE121" s="1421"/>
      <c r="DQF121" s="1422"/>
      <c r="DQG121" s="1571"/>
      <c r="DQH121" s="1572"/>
      <c r="DQI121" s="1572"/>
      <c r="DQJ121" s="1572"/>
      <c r="DQK121" s="1572"/>
      <c r="DQL121" s="1572"/>
      <c r="DQM121" s="1572"/>
      <c r="DQN121" s="476"/>
      <c r="DQO121" s="1421"/>
      <c r="DQP121" s="1421"/>
      <c r="DQQ121" s="1421"/>
      <c r="DQR121" s="1421"/>
      <c r="DQS121" s="1421"/>
      <c r="DQT121" s="1421"/>
      <c r="DQU121" s="1421"/>
      <c r="DQV121" s="1422"/>
      <c r="DQW121" s="1571"/>
      <c r="DQX121" s="1572"/>
      <c r="DQY121" s="1572"/>
      <c r="DQZ121" s="1572"/>
      <c r="DRA121" s="1572"/>
      <c r="DRB121" s="1572"/>
      <c r="DRC121" s="1572"/>
      <c r="DRD121" s="476"/>
      <c r="DRE121" s="1421"/>
      <c r="DRF121" s="1421"/>
      <c r="DRG121" s="1421"/>
      <c r="DRH121" s="1421"/>
      <c r="DRI121" s="1421"/>
      <c r="DRJ121" s="1421"/>
      <c r="DRK121" s="1421"/>
      <c r="DRL121" s="1422"/>
      <c r="DRQ121" s="1425" t="str">
        <f>Dev!$DC$95</f>
        <v>a</v>
      </c>
      <c r="DRR121" s="1426"/>
      <c r="DRU121" s="469"/>
      <c r="DRV121" s="469"/>
      <c r="DRW121" s="477"/>
      <c r="DSC121" s="1425" t="str">
        <f>Dev!$DO$95</f>
        <v>b</v>
      </c>
      <c r="DSD121" s="1426"/>
      <c r="DSF121" s="469"/>
      <c r="DSG121" s="478"/>
      <c r="DSH121" s="452"/>
      <c r="DSI121" s="1571"/>
      <c r="DSJ121" s="1572"/>
      <c r="DSK121" s="1572"/>
      <c r="DSL121" s="1572"/>
      <c r="DSM121" s="1572"/>
      <c r="DSN121" s="1572"/>
      <c r="DSO121" s="1572"/>
      <c r="DSP121" s="476"/>
      <c r="DSQ121" s="1421"/>
      <c r="DSR121" s="1421"/>
      <c r="DSS121" s="1421"/>
      <c r="DST121" s="1421"/>
      <c r="DSU121" s="1421"/>
      <c r="DSV121" s="1421"/>
      <c r="DSW121" s="1421"/>
      <c r="DSX121" s="1422"/>
      <c r="DSY121" s="450"/>
      <c r="DTH121" s="479"/>
      <c r="DTZ121" s="269"/>
      <c r="DUA121" s="1674"/>
      <c r="DUB121" s="1674"/>
      <c r="DUC121" s="1674"/>
      <c r="DUD121" s="270"/>
      <c r="DUF121" s="238"/>
      <c r="DUM121" s="346"/>
      <c r="DUN121" s="364"/>
      <c r="DUO121" s="349"/>
      <c r="DUP121" s="349"/>
      <c r="DUQ121" s="349"/>
      <c r="DUR121" s="349"/>
      <c r="DUS121" s="349"/>
      <c r="DUT121" s="349"/>
      <c r="DUU121" s="349"/>
      <c r="DUV121" s="1684" t="str">
        <f>Table!$BY$227</f>
        <v>PRLEH-G005</v>
      </c>
      <c r="DUW121" s="1563"/>
      <c r="DUX121" s="1563"/>
      <c r="DUY121" s="1564"/>
      <c r="DUZ121" s="352"/>
      <c r="DVA121" s="352"/>
      <c r="DVB121" s="1540" t="str">
        <f>Table!$BY$228</f>
        <v>PRLTE-G005</v>
      </c>
      <c r="DVC121" s="1541"/>
      <c r="DVD121" s="1541"/>
      <c r="DVE121" s="1605"/>
      <c r="DVF121" s="354"/>
      <c r="DVG121" s="1549" t="str">
        <f ca="1">CONCATENATE(INDIRECT(ADDRESS(DVF204,Dev!$CJ$85,,,Table!$A$1)), Dev!$CL$85)</f>
        <v>1m</v>
      </c>
      <c r="DVH121" s="1549"/>
      <c r="DVI121" s="1549"/>
      <c r="DVJ121" s="1549"/>
      <c r="DVK121" s="355"/>
      <c r="DVL121" s="1540" t="str">
        <f ca="1">INDIRECT(ADDRESS(DVF204,Dev!$CO$85,,,Table!$A$1))</f>
        <v>PRLTE-L121</v>
      </c>
      <c r="DVM121" s="1541"/>
      <c r="DVN121" s="1541"/>
      <c r="DVO121" s="1542"/>
      <c r="DVP121" s="355"/>
      <c r="DVQ121" s="1562" t="str">
        <f ca="1">INDIRECT(ADDRESS(DVF204,Dev!$CT$85,,,Table!$A$1))</f>
        <v>PRLEH-L121</v>
      </c>
      <c r="DVR121" s="1563"/>
      <c r="DVS121" s="1563"/>
      <c r="DVT121" s="1564"/>
      <c r="DVU121" s="356"/>
      <c r="DVV121" s="354"/>
      <c r="DVW121" s="1549" t="str">
        <f ca="1">CONCATENATE(INDIRECT(ADDRESS(DVV204,Dev!$CJ$85,,,Table!$A$1)), Dev!$CL$85)</f>
        <v>4,135m</v>
      </c>
      <c r="DVX121" s="1549"/>
      <c r="DVY121" s="1549"/>
      <c r="DVZ121" s="1549"/>
      <c r="DWA121" s="355"/>
      <c r="DWB121" s="1540" t="str">
        <f ca="1">INDIRECT(ADDRESS(DVV204,Dev!$CO$85,,,Table!$A$1))</f>
        <v>PRLTE-L122</v>
      </c>
      <c r="DWC121" s="1541"/>
      <c r="DWD121" s="1541"/>
      <c r="DWE121" s="1542"/>
      <c r="DWF121" s="355"/>
      <c r="DWG121" s="1562" t="str">
        <f ca="1">INDIRECT(ADDRESS(DVV204,Dev!$CT$85,,,Table!$A$1))</f>
        <v>PRLEH-L122</v>
      </c>
      <c r="DWH121" s="1563"/>
      <c r="DWI121" s="1563"/>
      <c r="DWJ121" s="1564"/>
      <c r="DWK121" s="356"/>
      <c r="DWL121" s="354"/>
      <c r="DWM121" s="1549" t="str">
        <f ca="1">CONCATENATE(INDIRECT(ADDRESS(DWL204,Dev!$CJ$85,,,Table!$A$1)), Dev!$CL$85)</f>
        <v>4,135m</v>
      </c>
      <c r="DWN121" s="1549"/>
      <c r="DWO121" s="1549"/>
      <c r="DWP121" s="1549"/>
      <c r="DWQ121" s="355"/>
      <c r="DWR121" s="1540" t="str">
        <f ca="1">INDIRECT(ADDRESS(DWL204,Dev!$CO$85,,,Table!$A$1))</f>
        <v>PRLTE-L123</v>
      </c>
      <c r="DWS121" s="1541"/>
      <c r="DWT121" s="1541"/>
      <c r="DWU121" s="1542"/>
      <c r="DWV121" s="355"/>
      <c r="DWW121" s="1562" t="str">
        <f ca="1">INDIRECT(ADDRESS(DWL204,Dev!$CT$85,,,Table!$A$1))</f>
        <v>PRLEH-L123</v>
      </c>
      <c r="DWX121" s="1563"/>
      <c r="DWY121" s="1563"/>
      <c r="DWZ121" s="1564"/>
      <c r="DXA121" s="356"/>
      <c r="DXB121" s="354"/>
      <c r="DXC121" s="1549" t="str">
        <f ca="1">CONCATENATE(INDIRECT(ADDRESS(DXB204,Dev!$CJ$85,,,Table!$A$1)), Dev!$CL$85)</f>
        <v>4,135m</v>
      </c>
      <c r="DXD121" s="1549"/>
      <c r="DXE121" s="1549"/>
      <c r="DXF121" s="1549"/>
      <c r="DXG121" s="355"/>
      <c r="DXH121" s="1540" t="str">
        <f ca="1">INDIRECT(ADDRESS(DXB204,Dev!$CO$85,,,Table!$A$1))</f>
        <v>PRLTE-L124</v>
      </c>
      <c r="DXI121" s="1541"/>
      <c r="DXJ121" s="1541"/>
      <c r="DXK121" s="1542"/>
      <c r="DXL121" s="355"/>
      <c r="DXM121" s="1562" t="str">
        <f ca="1">INDIRECT(ADDRESS(DXB204,Dev!$CT$85,,,Table!$A$1))</f>
        <v>PRLEH-L124</v>
      </c>
      <c r="DXN121" s="1563"/>
      <c r="DXO121" s="1563"/>
      <c r="DXP121" s="1564"/>
      <c r="DXQ121" s="356"/>
      <c r="DXR121" s="354"/>
      <c r="DXS121" s="1549" t="str">
        <f ca="1">CONCATENATE(INDIRECT(ADDRESS(DXR204,Dev!$CJ$85,,,Table!$A$1)), Dev!$CL$85)</f>
        <v>4,135m</v>
      </c>
      <c r="DXT121" s="1549"/>
      <c r="DXU121" s="1549"/>
      <c r="DXV121" s="1549"/>
      <c r="DXW121" s="355"/>
      <c r="DXX121" s="1540" t="str">
        <f ca="1">INDIRECT(ADDRESS(DXR204,Dev!$CO$85,,,Table!$A$1))</f>
        <v>PRLTE-L125</v>
      </c>
      <c r="DXY121" s="1541"/>
      <c r="DXZ121" s="1541"/>
      <c r="DYA121" s="1542"/>
      <c r="DYB121" s="355"/>
      <c r="DYC121" s="1562" t="str">
        <f ca="1">INDIRECT(ADDRESS(DXR204,Dev!$CT$85,,,Table!$A$1))</f>
        <v>PRLEH-L125</v>
      </c>
      <c r="DYD121" s="1563"/>
      <c r="DYE121" s="1563"/>
      <c r="DYF121" s="1564"/>
      <c r="DYG121" s="356"/>
      <c r="DYH121" s="357"/>
      <c r="DYI121" s="358"/>
      <c r="DYJ121" s="358"/>
      <c r="DYK121" s="1599" t="str">
        <f ca="1">INDIRECT(ADDRESS(DYH204,Dev!$DB$85,,,Table!$A$1))</f>
        <v>PRLEH-C054</v>
      </c>
      <c r="DYL121" s="1600"/>
      <c r="DYM121" s="1600"/>
      <c r="DYN121" s="1601"/>
      <c r="DYO121" s="358"/>
      <c r="DYP121" s="358"/>
      <c r="DYQ121" s="358"/>
      <c r="DYR121" s="358"/>
      <c r="DYS121" s="358"/>
      <c r="DYT121" s="358"/>
      <c r="DYU121" s="358"/>
      <c r="DYV121" s="358"/>
      <c r="DYW121" s="1580" t="str">
        <f ca="1">INDIRECT(ADDRESS(DYH204,Dev!$DN$85,,,Table!$A$1))</f>
        <v>PRLTE-C054</v>
      </c>
      <c r="DYX121" s="1581"/>
      <c r="DYY121" s="1581"/>
      <c r="DYZ121" s="1582"/>
      <c r="DZA121" s="358"/>
      <c r="DZB121" s="358"/>
      <c r="DZC121" s="359"/>
      <c r="DZD121" s="354"/>
      <c r="DZE121" s="1562" t="str">
        <f ca="1">INDIRECT(ADDRESS(DZD204,Dev!$CT$85,,,Table!$A$1))</f>
        <v>PRLEH-L126</v>
      </c>
      <c r="DZF121" s="1563"/>
      <c r="DZG121" s="1563"/>
      <c r="DZH121" s="1564"/>
      <c r="DZI121" s="355"/>
      <c r="DZJ121" s="1540" t="str">
        <f ca="1">INDIRECT(ADDRESS(DZD204,Dev!$CO$85,,,Table!$A$1))</f>
        <v>PRLTE-L126</v>
      </c>
      <c r="DZK121" s="1541"/>
      <c r="DZL121" s="1541"/>
      <c r="DZM121" s="1542"/>
      <c r="DZN121" s="355"/>
      <c r="DZO121" s="1549" t="str">
        <f ca="1">CONCATENATE(INDIRECT(ADDRESS(DZD204,Dev!$CJ$85,,,Table!$A$1)), Dev!$CL$85)</f>
        <v>4,135m</v>
      </c>
      <c r="DZP121" s="1549"/>
      <c r="DZQ121" s="1549"/>
      <c r="DZR121" s="1549"/>
      <c r="DZS121" s="360"/>
      <c r="DZT121" s="354"/>
      <c r="DZU121" s="1549" t="str">
        <f ca="1">CONCATENATE(INDIRECT(ADDRESS(DZT204,Dev!$CJ$85,,,Table!$A$1)), Dev!$CL$85)</f>
        <v>4,135m</v>
      </c>
      <c r="DZV121" s="1549"/>
      <c r="DZW121" s="1549"/>
      <c r="DZX121" s="1549"/>
      <c r="DZY121" s="355"/>
      <c r="DZZ121" s="1540" t="str">
        <f ca="1">INDIRECT(ADDRESS(DZT204,Dev!$CO$85,,,Table!$A$1))</f>
        <v>PRLTE-L127</v>
      </c>
      <c r="EAA121" s="1541"/>
      <c r="EAB121" s="1541"/>
      <c r="EAC121" s="1542"/>
      <c r="EAD121" s="355"/>
      <c r="EAE121" s="1562" t="str">
        <f ca="1">INDIRECT(ADDRESS(DZT204,Dev!$CT$85,,,Table!$A$1))</f>
        <v>PRLEH-L127</v>
      </c>
      <c r="EAF121" s="1563"/>
      <c r="EAG121" s="1563"/>
      <c r="EAH121" s="1564"/>
      <c r="EAI121" s="356"/>
      <c r="EAJ121" s="354"/>
      <c r="EAK121" s="1549" t="str">
        <f ca="1">CONCATENATE(INDIRECT(ADDRESS(EAJ204,Dev!$CJ$85,,,Table!$A$1)), Dev!$CL$85)</f>
        <v>4,135m</v>
      </c>
      <c r="EAL121" s="1549"/>
      <c r="EAM121" s="1549"/>
      <c r="EAN121" s="1549"/>
      <c r="EAO121" s="355"/>
      <c r="EAP121" s="1540" t="str">
        <f ca="1">INDIRECT(ADDRESS(EAJ204,Dev!$CO$85,,,Table!$A$1))</f>
        <v>PRLTE-L128</v>
      </c>
      <c r="EAQ121" s="1541"/>
      <c r="EAR121" s="1541"/>
      <c r="EAS121" s="1542"/>
      <c r="EAT121" s="355"/>
      <c r="EAU121" s="1562" t="str">
        <f ca="1">INDIRECT(ADDRESS(EAJ204,Dev!$CT$85,,,Table!$A$1))</f>
        <v>PRLEH-L128</v>
      </c>
      <c r="EAV121" s="1563"/>
      <c r="EAW121" s="1563"/>
      <c r="EAX121" s="1564"/>
      <c r="EAY121" s="356"/>
      <c r="EAZ121" s="354"/>
      <c r="EBA121" s="1549" t="str">
        <f ca="1">CONCATENATE(INDIRECT(ADDRESS(EAZ204,Dev!$CJ$85,,,Table!$A$1)), Dev!$CL$85)</f>
        <v>4,135m</v>
      </c>
      <c r="EBB121" s="1549"/>
      <c r="EBC121" s="1549"/>
      <c r="EBD121" s="1549"/>
      <c r="EBE121" s="355"/>
      <c r="EBF121" s="1540" t="str">
        <f ca="1">INDIRECT(ADDRESS(EAZ204,Dev!$CO$85,,,Table!$A$1))</f>
        <v>PRLTE-L129</v>
      </c>
      <c r="EBG121" s="1541"/>
      <c r="EBH121" s="1541"/>
      <c r="EBI121" s="1542"/>
      <c r="EBJ121" s="355"/>
      <c r="EBK121" s="1562" t="str">
        <f ca="1">INDIRECT(ADDRESS(EAZ204,Dev!$CT$85,,,Table!$A$1))</f>
        <v>PRLEH-L129</v>
      </c>
      <c r="EBL121" s="1563"/>
      <c r="EBM121" s="1563"/>
      <c r="EBN121" s="1564"/>
      <c r="EBO121" s="356"/>
      <c r="EBP121" s="354"/>
      <c r="EBQ121" s="1549" t="str">
        <f ca="1">CONCATENATE(INDIRECT(ADDRESS(EBP204,Dev!$CJ$85,,,Table!$A$1)), Dev!$CL$85)</f>
        <v>4,135m</v>
      </c>
      <c r="EBR121" s="1549"/>
      <c r="EBS121" s="1549"/>
      <c r="EBT121" s="1549"/>
      <c r="EBU121" s="355"/>
      <c r="EBV121" s="1540" t="str">
        <f ca="1">INDIRECT(ADDRESS(EBP204,Dev!$CO$85,,,Table!$A$1))</f>
        <v>PRLTE-L130</v>
      </c>
      <c r="EBW121" s="1541"/>
      <c r="EBX121" s="1541"/>
      <c r="EBY121" s="1542"/>
      <c r="EBZ121" s="355"/>
      <c r="ECA121" s="1562" t="str">
        <f ca="1">INDIRECT(ADDRESS(EBP204,Dev!$CT$85,,,Table!$A$1))</f>
        <v>PRLEH-L130</v>
      </c>
      <c r="ECB121" s="1563"/>
      <c r="ECC121" s="1563"/>
      <c r="ECD121" s="1564"/>
      <c r="ECE121" s="356"/>
      <c r="ECF121" s="357"/>
      <c r="ECG121" s="358"/>
      <c r="ECH121" s="358"/>
      <c r="ECI121" s="1599" t="str">
        <f ca="1">INDIRECT(ADDRESS(ECF204,Dev!$DB$85,,,Table!$A$1))</f>
        <v>PRLEH-C055</v>
      </c>
      <c r="ECJ121" s="1600"/>
      <c r="ECK121" s="1600"/>
      <c r="ECL121" s="1601"/>
      <c r="ECM121" s="358"/>
      <c r="ECN121" s="358"/>
      <c r="ECO121" s="358"/>
      <c r="ECP121" s="358"/>
      <c r="ECQ121" s="358"/>
      <c r="ECR121" s="358"/>
      <c r="ECS121" s="358"/>
      <c r="ECT121" s="358"/>
      <c r="ECU121" s="1580" t="str">
        <f ca="1">INDIRECT(ADDRESS(ECF204,Dev!$DN$85,,,Table!$A$1))</f>
        <v>PRLTE-C055</v>
      </c>
      <c r="ECV121" s="1581"/>
      <c r="ECW121" s="1581"/>
      <c r="ECX121" s="1582"/>
      <c r="ECY121" s="358"/>
      <c r="ECZ121" s="358"/>
      <c r="EDA121" s="359"/>
      <c r="EDB121" s="354"/>
      <c r="EDC121" s="1562" t="str">
        <f ca="1">INDIRECT(ADDRESS(EDB204,Dev!$CT$85,,,Table!$A$1))</f>
        <v>PRLEH-L131</v>
      </c>
      <c r="EDD121" s="1563"/>
      <c r="EDE121" s="1563"/>
      <c r="EDF121" s="1564"/>
      <c r="EDG121" s="355"/>
      <c r="EDH121" s="1540" t="str">
        <f ca="1">INDIRECT(ADDRESS(EDB204,Dev!$CO$85,,,Table!$A$1))</f>
        <v>PRLTE-L131</v>
      </c>
      <c r="EDI121" s="1541"/>
      <c r="EDJ121" s="1541"/>
      <c r="EDK121" s="1542"/>
      <c r="EDL121" s="355"/>
      <c r="EDM121" s="1549" t="str">
        <f ca="1">CONCATENATE(INDIRECT(ADDRESS(EDB204,Dev!$CJ$85,,,Table!$A$1)), Dev!$CL$85)</f>
        <v>4,135m</v>
      </c>
      <c r="EDN121" s="1549"/>
      <c r="EDO121" s="1549"/>
      <c r="EDP121" s="1549"/>
      <c r="EDQ121" s="360"/>
      <c r="EDR121" s="354"/>
      <c r="EDS121" s="1562" t="str">
        <f ca="1">INDIRECT(ADDRESS(EDR204,Dev!$CT$85,,,Table!$A$1))</f>
        <v>PRLEH-L132</v>
      </c>
      <c r="EDT121" s="1563"/>
      <c r="EDU121" s="1563"/>
      <c r="EDV121" s="1564"/>
      <c r="EDW121" s="355"/>
      <c r="EDX121" s="1540" t="str">
        <f ca="1">INDIRECT(ADDRESS(EDR204,Dev!$CO$85,,,Table!$A$1))</f>
        <v>PRLTE-L132</v>
      </c>
      <c r="EDY121" s="1541"/>
      <c r="EDZ121" s="1541"/>
      <c r="EEA121" s="1542"/>
      <c r="EEB121" s="355"/>
      <c r="EEC121" s="1549" t="str">
        <f ca="1">CONCATENATE(INDIRECT(ADDRESS(EDR204,Dev!$CJ$85,,,Table!$A$1)), Dev!$CL$85)</f>
        <v>4,135m</v>
      </c>
      <c r="EED121" s="1549"/>
      <c r="EEE121" s="1549"/>
      <c r="EEF121" s="1549"/>
      <c r="EEG121" s="360"/>
      <c r="EEH121" s="1684" t="str">
        <f>Table!$BY$245</f>
        <v>PRLEH-G006</v>
      </c>
      <c r="EEI121" s="1563"/>
      <c r="EEJ121" s="1563"/>
      <c r="EEK121" s="1564"/>
      <c r="EEL121" s="352"/>
      <c r="EEM121" s="352"/>
      <c r="EEN121" s="1540" t="str">
        <f>Table!$BY$246</f>
        <v>PRLTE-G006</v>
      </c>
      <c r="EEO121" s="1541"/>
      <c r="EEP121" s="1541"/>
      <c r="EEQ121" s="1605"/>
      <c r="EER121" s="348"/>
      <c r="EES121" s="348"/>
      <c r="EET121" s="348"/>
      <c r="EEU121" s="348"/>
      <c r="EEV121" s="348"/>
      <c r="EEW121" s="348"/>
      <c r="EEX121" s="348"/>
      <c r="EEY121" s="348"/>
      <c r="EEZ121" s="363"/>
      <c r="EFF121" s="238"/>
      <c r="EFR121" s="236"/>
      <c r="EFY121" s="346"/>
      <c r="EFZ121" s="364"/>
      <c r="EGA121" s="349"/>
      <c r="EGB121" s="349"/>
      <c r="EGC121" s="349"/>
      <c r="EGD121" s="349"/>
      <c r="EGE121" s="349"/>
      <c r="EGF121" s="349"/>
      <c r="EGG121" s="349"/>
      <c r="EGH121" s="1684" t="str">
        <f>Table!$BY$253</f>
        <v>PRLEH-G007</v>
      </c>
      <c r="EGI121" s="1563"/>
      <c r="EGJ121" s="1563"/>
      <c r="EGK121" s="1564"/>
      <c r="EGL121" s="352"/>
      <c r="EGM121" s="352"/>
      <c r="EGN121" s="1540" t="str">
        <f>Table!$BY$254</f>
        <v>PRLTE-G007</v>
      </c>
      <c r="EGO121" s="1541"/>
      <c r="EGP121" s="1541"/>
      <c r="EGQ121" s="1605"/>
      <c r="EGR121" s="354"/>
      <c r="EGS121" s="1549" t="str">
        <f ca="1">CONCATENATE(INDIRECT(ADDRESS(EGR204,Dev!$CJ$85,,,Table!$A$1)), Dev!$CL$85)</f>
        <v>4,135m</v>
      </c>
      <c r="EGT121" s="1549"/>
      <c r="EGU121" s="1549"/>
      <c r="EGV121" s="1549"/>
      <c r="EGW121" s="355"/>
      <c r="EGX121" s="1540" t="str">
        <f ca="1">INDIRECT(ADDRESS(EGR204,Dev!$CO$85,,,Table!$A$1))</f>
        <v>PRLTE-L133</v>
      </c>
      <c r="EGY121" s="1541"/>
      <c r="EGZ121" s="1541"/>
      <c r="EHA121" s="1542"/>
      <c r="EHB121" s="355"/>
      <c r="EHC121" s="1562" t="str">
        <f ca="1">INDIRECT(ADDRESS(EGR204,Dev!$CT$85,,,Table!$A$1))</f>
        <v>PRLEH-L133</v>
      </c>
      <c r="EHD121" s="1563"/>
      <c r="EHE121" s="1563"/>
      <c r="EHF121" s="1564"/>
      <c r="EHG121" s="356"/>
      <c r="EHH121" s="354"/>
      <c r="EHI121" s="1549" t="str">
        <f ca="1">CONCATENATE(INDIRECT(ADDRESS(EHH204,Dev!$CJ$85,,,Table!$A$1)), Dev!$CL$85)</f>
        <v>4,135m</v>
      </c>
      <c r="EHJ121" s="1549"/>
      <c r="EHK121" s="1549"/>
      <c r="EHL121" s="1549"/>
      <c r="EHM121" s="355"/>
      <c r="EHN121" s="1540" t="str">
        <f ca="1">INDIRECT(ADDRESS(EHH204,Dev!$CO$85,,,Table!$A$1))</f>
        <v>PRLTE-L134</v>
      </c>
      <c r="EHO121" s="1541"/>
      <c r="EHP121" s="1541"/>
      <c r="EHQ121" s="1542"/>
      <c r="EHR121" s="355"/>
      <c r="EHS121" s="1562" t="str">
        <f ca="1">INDIRECT(ADDRESS(EHH204,Dev!$CT$85,,,Table!$A$1))</f>
        <v>PRLEH-L134</v>
      </c>
      <c r="EHT121" s="1563"/>
      <c r="EHU121" s="1563"/>
      <c r="EHV121" s="1564"/>
      <c r="EHW121" s="356"/>
      <c r="EHX121" s="357"/>
      <c r="EHY121" s="358"/>
      <c r="EHZ121" s="358"/>
      <c r="EIA121" s="1599" t="str">
        <f ca="1">INDIRECT(ADDRESS(EHX204,Dev!$DB$85,,,Table!$A$1))</f>
        <v>PRLEH-C056</v>
      </c>
      <c r="EIB121" s="1600"/>
      <c r="EIC121" s="1600"/>
      <c r="EID121" s="1601"/>
      <c r="EIE121" s="358"/>
      <c r="EIF121" s="358"/>
      <c r="EIG121" s="358"/>
      <c r="EIH121" s="358"/>
      <c r="EII121" s="358"/>
      <c r="EIJ121" s="358"/>
      <c r="EIK121" s="358"/>
      <c r="EIL121" s="358"/>
      <c r="EIM121" s="1580" t="str">
        <f ca="1">INDIRECT(ADDRESS(EHX204,Dev!$DN$85,,,Table!$A$1))</f>
        <v>PRLTE-C056</v>
      </c>
      <c r="EIN121" s="1581"/>
      <c r="EIO121" s="1581"/>
      <c r="EIP121" s="1582"/>
      <c r="EIQ121" s="358"/>
      <c r="EIR121" s="358"/>
      <c r="EIS121" s="359"/>
      <c r="EIT121" s="354"/>
      <c r="EIU121" s="1562" t="str">
        <f ca="1">INDIRECT(ADDRESS(EIT204,Dev!$CT$85,,,Table!$A$1))</f>
        <v>PRLEH-L135</v>
      </c>
      <c r="EIV121" s="1563"/>
      <c r="EIW121" s="1563"/>
      <c r="EIX121" s="1564"/>
      <c r="EIY121" s="355"/>
      <c r="EIZ121" s="1540" t="str">
        <f ca="1">INDIRECT(ADDRESS(EIT204,Dev!$CO$85,,,Table!$A$1))</f>
        <v>PRLTE-L135</v>
      </c>
      <c r="EJA121" s="1541"/>
      <c r="EJB121" s="1541"/>
      <c r="EJC121" s="1542"/>
      <c r="EJD121" s="355"/>
      <c r="EJE121" s="1549" t="str">
        <f ca="1">CONCATENATE(INDIRECT(ADDRESS(EIT204,Dev!$CJ$85,,,Table!$A$1)), Dev!$CL$85)</f>
        <v>4,135m</v>
      </c>
      <c r="EJF121" s="1549"/>
      <c r="EJG121" s="1549"/>
      <c r="EJH121" s="1549"/>
      <c r="EJI121" s="360"/>
      <c r="EJJ121" s="354"/>
      <c r="EJK121" s="1562" t="str">
        <f ca="1">INDIRECT(ADDRESS(EJJ204,Dev!$CT$85,,,Table!$A$1))</f>
        <v>PRLEH-L136</v>
      </c>
      <c r="EJL121" s="1563"/>
      <c r="EJM121" s="1563"/>
      <c r="EJN121" s="1564"/>
      <c r="EJO121" s="355"/>
      <c r="EJP121" s="1540" t="str">
        <f ca="1">INDIRECT(ADDRESS(EJJ204,Dev!$CO$85,,,Table!$A$1))</f>
        <v>PRLTE-L136</v>
      </c>
      <c r="EJQ121" s="1541"/>
      <c r="EJR121" s="1541"/>
      <c r="EJS121" s="1542"/>
      <c r="EJT121" s="355"/>
      <c r="EJU121" s="1549" t="str">
        <f ca="1">CONCATENATE(INDIRECT(ADDRESS(EJJ204,Dev!$CJ$85,,,Table!$A$1)), Dev!$CL$85)</f>
        <v>4,135m</v>
      </c>
      <c r="EJV121" s="1549"/>
      <c r="EJW121" s="1549"/>
      <c r="EJX121" s="1549"/>
      <c r="EJY121" s="360"/>
      <c r="EJZ121" s="1684" t="str">
        <f>Table!$BY$261</f>
        <v>PRLEH-G008</v>
      </c>
      <c r="EKA121" s="1563"/>
      <c r="EKB121" s="1563"/>
      <c r="EKC121" s="1564"/>
      <c r="EKD121" s="352"/>
      <c r="EKE121" s="352"/>
      <c r="EKF121" s="1540" t="str">
        <f>Table!$BY$262</f>
        <v>PRLTE-G008</v>
      </c>
      <c r="EKG121" s="1541"/>
      <c r="EKH121" s="1541"/>
      <c r="EKI121" s="1605"/>
      <c r="EKJ121" s="348"/>
      <c r="EKK121" s="348"/>
      <c r="EKL121" s="348"/>
      <c r="EKM121" s="348"/>
      <c r="EKN121" s="348"/>
      <c r="EKO121" s="348"/>
      <c r="EKP121" s="348"/>
      <c r="EKQ121" s="348"/>
      <c r="EKR121" s="363"/>
      <c r="EKX121" s="238"/>
      <c r="ELA121" s="269"/>
      <c r="ELB121" s="1674"/>
      <c r="ELC121" s="1674"/>
      <c r="ELD121" s="1674"/>
      <c r="ELE121" s="305"/>
      <c r="ELF121" s="226"/>
      <c r="ELG121" s="226"/>
      <c r="ELH121" s="226"/>
      <c r="ELI121" s="226"/>
      <c r="ELJ121" s="226"/>
      <c r="ELK121" s="226"/>
      <c r="ELL121" s="226"/>
      <c r="ELM121" s="226"/>
      <c r="ELN121" s="226"/>
      <c r="ELO121" s="304"/>
      <c r="ELP121" s="304"/>
      <c r="ELQ121" s="304"/>
      <c r="ELR121" s="304"/>
      <c r="ELS121" s="304"/>
      <c r="ELT121" s="304"/>
      <c r="ELU121" s="304"/>
      <c r="ELV121" s="304"/>
      <c r="ELW121" s="450"/>
      <c r="EMF121" s="479"/>
      <c r="EMG121" s="1571"/>
      <c r="EMH121" s="1572"/>
      <c r="EMI121" s="1572"/>
      <c r="EMJ121" s="1572"/>
      <c r="EMK121" s="1572"/>
      <c r="EML121" s="1572"/>
      <c r="EMM121" s="1572"/>
      <c r="EMN121" s="476"/>
      <c r="EMO121" s="1421"/>
      <c r="EMP121" s="1421"/>
      <c r="EMQ121" s="1421"/>
      <c r="EMR121" s="1421"/>
      <c r="EMS121" s="1421"/>
      <c r="EMT121" s="1421"/>
      <c r="EMU121" s="1421"/>
      <c r="EMV121" s="1422"/>
      <c r="EMW121" s="1571"/>
      <c r="EMX121" s="1572"/>
      <c r="EMY121" s="1572"/>
      <c r="EMZ121" s="1572"/>
      <c r="ENA121" s="1572"/>
      <c r="ENB121" s="1572"/>
      <c r="ENC121" s="1572"/>
      <c r="END121" s="476"/>
      <c r="ENE121" s="1421"/>
      <c r="ENF121" s="1421"/>
      <c r="ENG121" s="1421"/>
      <c r="ENH121" s="1421"/>
      <c r="ENI121" s="1421"/>
      <c r="ENJ121" s="1421"/>
      <c r="ENK121" s="1421"/>
      <c r="ENL121" s="1422"/>
      <c r="ENQ121" s="1425" t="str">
        <f>Dev!$DC$95</f>
        <v>a</v>
      </c>
      <c r="ENR121" s="1426"/>
      <c r="ENU121" s="469"/>
      <c r="ENV121" s="469"/>
      <c r="ENW121" s="477"/>
      <c r="EOC121" s="1425" t="str">
        <f>Dev!$DO$95</f>
        <v>b</v>
      </c>
      <c r="EOD121" s="1426"/>
      <c r="EOF121" s="469"/>
      <c r="EOG121" s="478"/>
      <c r="EOH121" s="452"/>
      <c r="EOI121" s="1571"/>
      <c r="EOJ121" s="1572"/>
      <c r="EOK121" s="1572"/>
      <c r="EOL121" s="1572"/>
      <c r="EOM121" s="1572"/>
      <c r="EON121" s="1572"/>
      <c r="EOO121" s="1572"/>
      <c r="EOP121" s="476"/>
      <c r="EOQ121" s="1421"/>
      <c r="EOR121" s="1421"/>
      <c r="EOS121" s="1421"/>
      <c r="EOT121" s="1421"/>
      <c r="EOU121" s="1421"/>
      <c r="EOV121" s="1421"/>
      <c r="EOW121" s="1421"/>
      <c r="EOX121" s="1422"/>
      <c r="EOY121" s="1571"/>
      <c r="EOZ121" s="1572"/>
      <c r="EPA121" s="1572"/>
      <c r="EPB121" s="1572"/>
      <c r="EPC121" s="1572"/>
      <c r="EPD121" s="1572"/>
      <c r="EPE121" s="1572"/>
      <c r="EPF121" s="476"/>
      <c r="EPG121" s="1421"/>
      <c r="EPH121" s="1421"/>
      <c r="EPI121" s="1421"/>
      <c r="EPJ121" s="1421"/>
      <c r="EPK121" s="1421"/>
      <c r="EPL121" s="1421"/>
      <c r="EPM121" s="1421"/>
      <c r="EPN121" s="1422"/>
      <c r="EPO121" s="1571"/>
      <c r="EPP121" s="1572"/>
      <c r="EPQ121" s="1572"/>
      <c r="EPR121" s="1572"/>
      <c r="EPS121" s="1572"/>
      <c r="EPT121" s="1572"/>
      <c r="EPU121" s="1572"/>
      <c r="EPV121" s="476"/>
      <c r="EPW121" s="1421"/>
      <c r="EPX121" s="1421"/>
      <c r="EPY121" s="1421"/>
      <c r="EPZ121" s="1421"/>
      <c r="EQA121" s="1421"/>
      <c r="EQB121" s="1421"/>
      <c r="EQC121" s="1421"/>
      <c r="EQD121" s="1422"/>
      <c r="EQI121" s="1425" t="str">
        <f>Dev!$DC$95</f>
        <v>a</v>
      </c>
      <c r="EQJ121" s="1426"/>
      <c r="EQM121" s="469"/>
      <c r="EQN121" s="469"/>
      <c r="EQO121" s="477"/>
      <c r="EQU121" s="1425" t="str">
        <f>Dev!$DO$95</f>
        <v>b</v>
      </c>
      <c r="EQV121" s="1426"/>
      <c r="EQX121" s="469"/>
      <c r="EQY121" s="478"/>
      <c r="EQZ121" s="452"/>
      <c r="ERA121" s="1571"/>
      <c r="ERB121" s="1572"/>
      <c r="ERC121" s="1572"/>
      <c r="ERD121" s="1572"/>
      <c r="ERE121" s="1572"/>
      <c r="ERF121" s="1572"/>
      <c r="ERG121" s="1572"/>
      <c r="ERH121" s="476"/>
      <c r="ERI121" s="1421"/>
      <c r="ERJ121" s="1421"/>
      <c r="ERK121" s="1421"/>
      <c r="ERL121" s="1421"/>
      <c r="ERM121" s="1421"/>
      <c r="ERN121" s="1421"/>
      <c r="ERO121" s="1421"/>
      <c r="ERP121" s="1422"/>
      <c r="ERQ121" s="450"/>
      <c r="ERZ121" s="479"/>
      <c r="ETA121" s="1518"/>
      <c r="ETB121" s="1518"/>
      <c r="ETC121" s="1518"/>
      <c r="ETD121" s="1518"/>
      <c r="ETE121" s="1518"/>
      <c r="ETF121" s="1518"/>
    </row>
    <row r="122" spans="1:3906" ht="15" customHeight="1" thickBot="1">
      <c r="B122" s="1518"/>
      <c r="C122" s="1518"/>
      <c r="D122" s="1518"/>
      <c r="E122" s="1518"/>
      <c r="F122" s="1518"/>
      <c r="G122" s="1518"/>
      <c r="AK122" s="1573"/>
      <c r="AL122" s="1378"/>
      <c r="AM122" s="1378"/>
      <c r="AN122" s="1378"/>
      <c r="AO122" s="1378"/>
      <c r="AP122" s="1378"/>
      <c r="AQ122" s="1378"/>
      <c r="AR122" s="265"/>
      <c r="AS122" s="1380"/>
      <c r="AT122" s="1380"/>
      <c r="AU122" s="1380"/>
      <c r="AV122" s="1380"/>
      <c r="AW122" s="1380"/>
      <c r="AX122" s="1380"/>
      <c r="AY122" s="1380"/>
      <c r="AZ122" s="1423"/>
      <c r="BE122" s="1427"/>
      <c r="BF122" s="1428"/>
      <c r="BK122" s="236"/>
      <c r="BQ122" s="1427"/>
      <c r="BR122" s="1428"/>
      <c r="BU122" s="238"/>
      <c r="BV122" s="452"/>
      <c r="BW122" s="1573"/>
      <c r="BX122" s="1378"/>
      <c r="BY122" s="1378"/>
      <c r="BZ122" s="1378"/>
      <c r="CA122" s="1378"/>
      <c r="CB122" s="1378"/>
      <c r="CC122" s="1378"/>
      <c r="CD122" s="265"/>
      <c r="CE122" s="1380"/>
      <c r="CF122" s="1380"/>
      <c r="CG122" s="1380"/>
      <c r="CH122" s="1380"/>
      <c r="CI122" s="1380"/>
      <c r="CJ122" s="1380"/>
      <c r="CK122" s="1380"/>
      <c r="CL122" s="1423"/>
      <c r="CQ122" s="1427"/>
      <c r="CR122" s="1428"/>
      <c r="CW122" s="236"/>
      <c r="DC122" s="1427"/>
      <c r="DD122" s="1428"/>
      <c r="DG122" s="238"/>
      <c r="DH122" s="452"/>
      <c r="DI122" s="1573"/>
      <c r="DJ122" s="1378"/>
      <c r="DK122" s="1378"/>
      <c r="DL122" s="1378"/>
      <c r="DM122" s="1378"/>
      <c r="DN122" s="1378"/>
      <c r="DO122" s="1378"/>
      <c r="DP122" s="265"/>
      <c r="DQ122" s="1380"/>
      <c r="DR122" s="1380"/>
      <c r="DS122" s="1380"/>
      <c r="DT122" s="1380"/>
      <c r="DU122" s="1380"/>
      <c r="DV122" s="1380"/>
      <c r="DW122" s="1380"/>
      <c r="DX122" s="1423"/>
      <c r="DY122" s="1573"/>
      <c r="DZ122" s="1378"/>
      <c r="EA122" s="1378"/>
      <c r="EB122" s="1378"/>
      <c r="EC122" s="1378"/>
      <c r="ED122" s="1378"/>
      <c r="EE122" s="1378"/>
      <c r="EF122" s="265"/>
      <c r="EG122" s="1380"/>
      <c r="EH122" s="1380"/>
      <c r="EI122" s="1380"/>
      <c r="EJ122" s="1380"/>
      <c r="EK122" s="1380"/>
      <c r="EL122" s="1380"/>
      <c r="EM122" s="1380"/>
      <c r="EN122" s="1423"/>
      <c r="ES122" s="1427"/>
      <c r="ET122" s="1428"/>
      <c r="EY122" s="236"/>
      <c r="FE122" s="1427"/>
      <c r="FF122" s="1428"/>
      <c r="FI122" s="238"/>
      <c r="FJ122" s="452"/>
      <c r="FK122" s="1573"/>
      <c r="FL122" s="1378"/>
      <c r="FM122" s="1378"/>
      <c r="FN122" s="1378"/>
      <c r="FO122" s="1378"/>
      <c r="FP122" s="1378"/>
      <c r="FQ122" s="1378"/>
      <c r="FR122" s="265"/>
      <c r="FS122" s="1380"/>
      <c r="FT122" s="1380"/>
      <c r="FU122" s="1380"/>
      <c r="FV122" s="1380"/>
      <c r="FW122" s="1380"/>
      <c r="FX122" s="1380"/>
      <c r="FY122" s="1380"/>
      <c r="FZ122" s="1423"/>
      <c r="GA122" s="1573"/>
      <c r="GB122" s="1378"/>
      <c r="GC122" s="1378"/>
      <c r="GD122" s="1378"/>
      <c r="GE122" s="1378"/>
      <c r="GF122" s="1378"/>
      <c r="GG122" s="1378"/>
      <c r="GH122" s="265"/>
      <c r="GI122" s="1380"/>
      <c r="GJ122" s="1380"/>
      <c r="GK122" s="1380"/>
      <c r="GL122" s="1380"/>
      <c r="GM122" s="1380"/>
      <c r="GN122" s="1380"/>
      <c r="GO122" s="1380"/>
      <c r="GP122" s="1423"/>
      <c r="GU122" s="1427"/>
      <c r="GV122" s="1428"/>
      <c r="HA122" s="236"/>
      <c r="HG122" s="1427"/>
      <c r="HH122" s="1428"/>
      <c r="HK122" s="238"/>
      <c r="HL122" s="452"/>
      <c r="HM122" s="1573"/>
      <c r="HN122" s="1378"/>
      <c r="HO122" s="1378"/>
      <c r="HP122" s="1378"/>
      <c r="HQ122" s="1378"/>
      <c r="HR122" s="1378"/>
      <c r="HS122" s="1378"/>
      <c r="HT122" s="265"/>
      <c r="HU122" s="1380"/>
      <c r="HV122" s="1380"/>
      <c r="HW122" s="1380"/>
      <c r="HX122" s="1380"/>
      <c r="HY122" s="1380"/>
      <c r="HZ122" s="1380"/>
      <c r="IA122" s="1380"/>
      <c r="IB122" s="1423"/>
      <c r="IC122" s="1573"/>
      <c r="ID122" s="1378"/>
      <c r="IE122" s="1378"/>
      <c r="IF122" s="1378"/>
      <c r="IG122" s="1378"/>
      <c r="IH122" s="1378"/>
      <c r="II122" s="1378"/>
      <c r="IJ122" s="265"/>
      <c r="IK122" s="1380"/>
      <c r="IL122" s="1380"/>
      <c r="IM122" s="1380"/>
      <c r="IN122" s="1380"/>
      <c r="IO122" s="1380"/>
      <c r="IP122" s="1380"/>
      <c r="IQ122" s="1380"/>
      <c r="IR122" s="1423"/>
      <c r="IW122" s="1427"/>
      <c r="IX122" s="1428"/>
      <c r="JC122" s="236"/>
      <c r="JI122" s="1427"/>
      <c r="JJ122" s="1428"/>
      <c r="JM122" s="238"/>
      <c r="JN122" s="452"/>
      <c r="JO122" s="1573"/>
      <c r="JP122" s="1378"/>
      <c r="JQ122" s="1378"/>
      <c r="JR122" s="1378"/>
      <c r="JS122" s="1378"/>
      <c r="JT122" s="1378"/>
      <c r="JU122" s="1378"/>
      <c r="JV122" s="265"/>
      <c r="JW122" s="1380"/>
      <c r="JX122" s="1380"/>
      <c r="JY122" s="1380"/>
      <c r="JZ122" s="1380"/>
      <c r="KA122" s="1380"/>
      <c r="KB122" s="1380"/>
      <c r="KC122" s="1380"/>
      <c r="KD122" s="1423"/>
      <c r="KE122" s="1573"/>
      <c r="KF122" s="1378"/>
      <c r="KG122" s="1378"/>
      <c r="KH122" s="1378"/>
      <c r="KI122" s="1378"/>
      <c r="KJ122" s="1378"/>
      <c r="KK122" s="1378"/>
      <c r="KL122" s="265"/>
      <c r="KM122" s="1380"/>
      <c r="KN122" s="1380"/>
      <c r="KO122" s="1380"/>
      <c r="KP122" s="1380"/>
      <c r="KQ122" s="1380"/>
      <c r="KR122" s="1380"/>
      <c r="KS122" s="1380"/>
      <c r="KT122" s="1423"/>
      <c r="KY122" s="1427"/>
      <c r="KZ122" s="1428"/>
      <c r="LE122" s="236"/>
      <c r="LK122" s="1427"/>
      <c r="LL122" s="1428"/>
      <c r="LO122" s="238"/>
      <c r="LP122" s="452"/>
      <c r="LQ122" s="1573"/>
      <c r="LR122" s="1378"/>
      <c r="LS122" s="1378"/>
      <c r="LT122" s="1378"/>
      <c r="LU122" s="1378"/>
      <c r="LV122" s="1378"/>
      <c r="LW122" s="1378"/>
      <c r="LX122" s="265"/>
      <c r="LY122" s="1380"/>
      <c r="LZ122" s="1380"/>
      <c r="MA122" s="1380"/>
      <c r="MB122" s="1380"/>
      <c r="MC122" s="1380"/>
      <c r="MD122" s="1380"/>
      <c r="ME122" s="1380"/>
      <c r="MF122" s="1423"/>
      <c r="MG122" s="1573"/>
      <c r="MH122" s="1378"/>
      <c r="MI122" s="1378"/>
      <c r="MJ122" s="1378"/>
      <c r="MK122" s="1378"/>
      <c r="ML122" s="1378"/>
      <c r="MM122" s="1378"/>
      <c r="MN122" s="265"/>
      <c r="MO122" s="1380"/>
      <c r="MP122" s="1380"/>
      <c r="MQ122" s="1380"/>
      <c r="MR122" s="1380"/>
      <c r="MS122" s="1380"/>
      <c r="MT122" s="1380"/>
      <c r="MU122" s="1380"/>
      <c r="MV122" s="1423"/>
      <c r="NA122" s="1427"/>
      <c r="NB122" s="1428"/>
      <c r="NG122" s="236"/>
      <c r="NM122" s="1427"/>
      <c r="NN122" s="1428"/>
      <c r="NQ122" s="238"/>
      <c r="NR122" s="452"/>
      <c r="NS122" s="1573"/>
      <c r="NT122" s="1378"/>
      <c r="NU122" s="1378"/>
      <c r="NV122" s="1378"/>
      <c r="NW122" s="1378"/>
      <c r="NX122" s="1378"/>
      <c r="NY122" s="1378"/>
      <c r="NZ122" s="265"/>
      <c r="OA122" s="1380"/>
      <c r="OB122" s="1380"/>
      <c r="OC122" s="1380"/>
      <c r="OD122" s="1380"/>
      <c r="OE122" s="1380"/>
      <c r="OF122" s="1380"/>
      <c r="OG122" s="1380"/>
      <c r="OH122" s="1423"/>
      <c r="OM122" s="1427"/>
      <c r="ON122" s="1428"/>
      <c r="OS122" s="236"/>
      <c r="OY122" s="1427"/>
      <c r="OZ122" s="1428"/>
      <c r="PC122" s="238"/>
      <c r="PD122" s="452"/>
      <c r="PE122" s="1573"/>
      <c r="PF122" s="1378"/>
      <c r="PG122" s="1378"/>
      <c r="PH122" s="1378"/>
      <c r="PI122" s="1378"/>
      <c r="PJ122" s="1378"/>
      <c r="PK122" s="1378"/>
      <c r="PL122" s="265"/>
      <c r="PM122" s="1380"/>
      <c r="PN122" s="1380"/>
      <c r="PO122" s="1380"/>
      <c r="PP122" s="1380"/>
      <c r="PQ122" s="1380"/>
      <c r="PR122" s="1380"/>
      <c r="PS122" s="1380"/>
      <c r="PT122" s="1423"/>
      <c r="PY122" s="1427"/>
      <c r="PZ122" s="1428"/>
      <c r="QE122" s="236"/>
      <c r="QK122" s="1427"/>
      <c r="QL122" s="1428"/>
      <c r="QO122" s="238"/>
      <c r="QP122" s="452"/>
      <c r="QQ122" s="1573"/>
      <c r="QR122" s="1378"/>
      <c r="QS122" s="1378"/>
      <c r="QT122" s="1378"/>
      <c r="QU122" s="1378"/>
      <c r="QV122" s="1378"/>
      <c r="QW122" s="1378"/>
      <c r="QX122" s="265"/>
      <c r="QY122" s="1380"/>
      <c r="QZ122" s="1380"/>
      <c r="RA122" s="1380"/>
      <c r="RB122" s="1380"/>
      <c r="RC122" s="1380"/>
      <c r="RD122" s="1380"/>
      <c r="RE122" s="1380"/>
      <c r="RF122" s="1423"/>
      <c r="RG122" s="1573"/>
      <c r="RH122" s="1378"/>
      <c r="RI122" s="1378"/>
      <c r="RJ122" s="1378"/>
      <c r="RK122" s="1378"/>
      <c r="RL122" s="1378"/>
      <c r="RM122" s="1378"/>
      <c r="RN122" s="265"/>
      <c r="RO122" s="1380"/>
      <c r="RP122" s="1380"/>
      <c r="RQ122" s="1380"/>
      <c r="RR122" s="1380"/>
      <c r="RS122" s="1380"/>
      <c r="RT122" s="1380"/>
      <c r="RU122" s="1380"/>
      <c r="RV122" s="1423"/>
      <c r="SA122" s="1427"/>
      <c r="SB122" s="1428"/>
      <c r="SG122" s="236"/>
      <c r="SM122" s="1427"/>
      <c r="SN122" s="1428"/>
      <c r="SQ122" s="238"/>
      <c r="SR122" s="452"/>
      <c r="SS122" s="1573"/>
      <c r="ST122" s="1378"/>
      <c r="SU122" s="1378"/>
      <c r="SV122" s="1378"/>
      <c r="SW122" s="1378"/>
      <c r="SX122" s="1378"/>
      <c r="SY122" s="1378"/>
      <c r="SZ122" s="265"/>
      <c r="TA122" s="1380"/>
      <c r="TB122" s="1380"/>
      <c r="TC122" s="1380"/>
      <c r="TD122" s="1380"/>
      <c r="TE122" s="1380"/>
      <c r="TF122" s="1380"/>
      <c r="TG122" s="1380"/>
      <c r="TH122" s="1423"/>
      <c r="TI122" s="1573"/>
      <c r="TJ122" s="1378"/>
      <c r="TK122" s="1378"/>
      <c r="TL122" s="1378"/>
      <c r="TM122" s="1378"/>
      <c r="TN122" s="1378"/>
      <c r="TO122" s="1378"/>
      <c r="TP122" s="265"/>
      <c r="TQ122" s="1380"/>
      <c r="TR122" s="1380"/>
      <c r="TS122" s="1380"/>
      <c r="TT122" s="1380"/>
      <c r="TU122" s="1380"/>
      <c r="TV122" s="1380"/>
      <c r="TW122" s="1380"/>
      <c r="TX122" s="1423"/>
      <c r="UC122" s="1427"/>
      <c r="UD122" s="1428"/>
      <c r="UI122" s="236"/>
      <c r="UO122" s="1427"/>
      <c r="UP122" s="1428"/>
      <c r="US122" s="238"/>
      <c r="UT122" s="452"/>
      <c r="UU122" s="1573"/>
      <c r="UV122" s="1378"/>
      <c r="UW122" s="1378"/>
      <c r="UX122" s="1378"/>
      <c r="UY122" s="1378"/>
      <c r="UZ122" s="1378"/>
      <c r="VA122" s="1378"/>
      <c r="VB122" s="265"/>
      <c r="VC122" s="1380"/>
      <c r="VD122" s="1380"/>
      <c r="VE122" s="1380"/>
      <c r="VF122" s="1380"/>
      <c r="VG122" s="1380"/>
      <c r="VH122" s="1380"/>
      <c r="VI122" s="1380"/>
      <c r="VJ122" s="1423"/>
      <c r="VK122" s="1573"/>
      <c r="VL122" s="1378"/>
      <c r="VM122" s="1378"/>
      <c r="VN122" s="1378"/>
      <c r="VO122" s="1378"/>
      <c r="VP122" s="1378"/>
      <c r="VQ122" s="1378"/>
      <c r="VR122" s="265"/>
      <c r="VS122" s="1380"/>
      <c r="VT122" s="1380"/>
      <c r="VU122" s="1380"/>
      <c r="VV122" s="1380"/>
      <c r="VW122" s="1380"/>
      <c r="VX122" s="1380"/>
      <c r="VY122" s="1380"/>
      <c r="VZ122" s="1423"/>
      <c r="WE122" s="1427"/>
      <c r="WF122" s="1428"/>
      <c r="WK122" s="236"/>
      <c r="WQ122" s="1427"/>
      <c r="WR122" s="1428"/>
      <c r="WU122" s="238"/>
      <c r="WV122" s="452"/>
      <c r="WW122" s="1573"/>
      <c r="WX122" s="1378"/>
      <c r="WY122" s="1378"/>
      <c r="WZ122" s="1378"/>
      <c r="XA122" s="1378"/>
      <c r="XB122" s="1378"/>
      <c r="XC122" s="1378"/>
      <c r="XD122" s="265"/>
      <c r="XE122" s="1380"/>
      <c r="XF122" s="1380"/>
      <c r="XG122" s="1380"/>
      <c r="XH122" s="1380"/>
      <c r="XI122" s="1380"/>
      <c r="XJ122" s="1380"/>
      <c r="XK122" s="1380"/>
      <c r="XL122" s="1423"/>
      <c r="XM122" s="1573"/>
      <c r="XN122" s="1378"/>
      <c r="XO122" s="1378"/>
      <c r="XP122" s="1378"/>
      <c r="XQ122" s="1378"/>
      <c r="XR122" s="1378"/>
      <c r="XS122" s="1378"/>
      <c r="XT122" s="265"/>
      <c r="XU122" s="1380"/>
      <c r="XV122" s="1380"/>
      <c r="XW122" s="1380"/>
      <c r="XX122" s="1380"/>
      <c r="XY122" s="1380"/>
      <c r="XZ122" s="1380"/>
      <c r="YA122" s="1380"/>
      <c r="YB122" s="1423"/>
      <c r="YG122" s="1427"/>
      <c r="YH122" s="1428"/>
      <c r="YM122" s="236"/>
      <c r="YS122" s="1427"/>
      <c r="YT122" s="1428"/>
      <c r="YW122" s="238"/>
      <c r="YX122" s="452"/>
      <c r="YY122" s="1573"/>
      <c r="YZ122" s="1378"/>
      <c r="ZA122" s="1378"/>
      <c r="ZB122" s="1378"/>
      <c r="ZC122" s="1378"/>
      <c r="ZD122" s="1378"/>
      <c r="ZE122" s="1378"/>
      <c r="ZF122" s="265"/>
      <c r="ZG122" s="1380"/>
      <c r="ZH122" s="1380"/>
      <c r="ZI122" s="1380"/>
      <c r="ZJ122" s="1380"/>
      <c r="ZK122" s="1380"/>
      <c r="ZL122" s="1380"/>
      <c r="ZM122" s="1380"/>
      <c r="ZN122" s="1423"/>
      <c r="ZO122" s="1573"/>
      <c r="ZP122" s="1378"/>
      <c r="ZQ122" s="1378"/>
      <c r="ZR122" s="1378"/>
      <c r="ZS122" s="1378"/>
      <c r="ZT122" s="1378"/>
      <c r="ZU122" s="1378"/>
      <c r="ZV122" s="265"/>
      <c r="ZW122" s="1380"/>
      <c r="ZX122" s="1380"/>
      <c r="ZY122" s="1380"/>
      <c r="ZZ122" s="1380"/>
      <c r="AAA122" s="1380"/>
      <c r="AAB122" s="1380"/>
      <c r="AAC122" s="1380"/>
      <c r="AAD122" s="1423"/>
      <c r="AAI122" s="1427"/>
      <c r="AAJ122" s="1428"/>
      <c r="AAO122" s="236"/>
      <c r="AAU122" s="1427"/>
      <c r="AAV122" s="1428"/>
      <c r="AAY122" s="238"/>
      <c r="AAZ122" s="452"/>
      <c r="ABA122" s="1573"/>
      <c r="ABB122" s="1378"/>
      <c r="ABC122" s="1378"/>
      <c r="ABD122" s="1378"/>
      <c r="ABE122" s="1378"/>
      <c r="ABF122" s="1378"/>
      <c r="ABG122" s="1378"/>
      <c r="ABH122" s="265"/>
      <c r="ABI122" s="1380"/>
      <c r="ABJ122" s="1380"/>
      <c r="ABK122" s="1380"/>
      <c r="ABL122" s="1380"/>
      <c r="ABM122" s="1380"/>
      <c r="ABN122" s="1380"/>
      <c r="ABO122" s="1380"/>
      <c r="ABP122" s="1423"/>
      <c r="ABQ122" s="1573"/>
      <c r="ABR122" s="1378"/>
      <c r="ABS122" s="1378"/>
      <c r="ABT122" s="1378"/>
      <c r="ABU122" s="1378"/>
      <c r="ABV122" s="1378"/>
      <c r="ABW122" s="1378"/>
      <c r="ABX122" s="265"/>
      <c r="ABY122" s="1380"/>
      <c r="ABZ122" s="1380"/>
      <c r="ACA122" s="1380"/>
      <c r="ACB122" s="1380"/>
      <c r="ACC122" s="1380"/>
      <c r="ACD122" s="1380"/>
      <c r="ACE122" s="1380"/>
      <c r="ACF122" s="1423"/>
      <c r="ACK122" s="1427"/>
      <c r="ACL122" s="1428"/>
      <c r="ACQ122" s="236"/>
      <c r="ACW122" s="1427"/>
      <c r="ACX122" s="1428"/>
      <c r="ADA122" s="238"/>
      <c r="ADB122" s="452"/>
      <c r="ADC122" s="1573"/>
      <c r="ADD122" s="1378"/>
      <c r="ADE122" s="1378"/>
      <c r="ADF122" s="1378"/>
      <c r="ADG122" s="1378"/>
      <c r="ADH122" s="1378"/>
      <c r="ADI122" s="1378"/>
      <c r="ADJ122" s="265"/>
      <c r="ADK122" s="1380"/>
      <c r="ADL122" s="1380"/>
      <c r="ADM122" s="1380"/>
      <c r="ADN122" s="1380"/>
      <c r="ADO122" s="1380"/>
      <c r="ADP122" s="1380"/>
      <c r="ADQ122" s="1380"/>
      <c r="ADR122" s="1423"/>
      <c r="ADS122" s="1573"/>
      <c r="ADT122" s="1378"/>
      <c r="ADU122" s="1378"/>
      <c r="ADV122" s="1378"/>
      <c r="ADW122" s="1378"/>
      <c r="ADX122" s="1378"/>
      <c r="ADY122" s="1378"/>
      <c r="ADZ122" s="265"/>
      <c r="AEA122" s="1380"/>
      <c r="AEB122" s="1380"/>
      <c r="AEC122" s="1380"/>
      <c r="AED122" s="1380"/>
      <c r="AEE122" s="1380"/>
      <c r="AEF122" s="1380"/>
      <c r="AEG122" s="1380"/>
      <c r="AEH122" s="1423"/>
      <c r="AEM122" s="1427"/>
      <c r="AEN122" s="1428"/>
      <c r="AES122" s="236"/>
      <c r="AEY122" s="1427"/>
      <c r="AEZ122" s="1428"/>
      <c r="AFC122" s="238"/>
      <c r="AFD122" s="452"/>
      <c r="AFE122" s="1573"/>
      <c r="AFF122" s="1378"/>
      <c r="AFG122" s="1378"/>
      <c r="AFH122" s="1378"/>
      <c r="AFI122" s="1378"/>
      <c r="AFJ122" s="1378"/>
      <c r="AFK122" s="1378"/>
      <c r="AFL122" s="265"/>
      <c r="AFM122" s="1380"/>
      <c r="AFN122" s="1380"/>
      <c r="AFO122" s="1380"/>
      <c r="AFP122" s="1380"/>
      <c r="AFQ122" s="1380"/>
      <c r="AFR122" s="1380"/>
      <c r="AFS122" s="1380"/>
      <c r="AFT122" s="1423"/>
      <c r="AFU122" s="1573"/>
      <c r="AFV122" s="1378"/>
      <c r="AFW122" s="1378"/>
      <c r="AFX122" s="1378"/>
      <c r="AFY122" s="1378"/>
      <c r="AFZ122" s="1378"/>
      <c r="AGA122" s="1378"/>
      <c r="AGB122" s="265"/>
      <c r="AGC122" s="1380"/>
      <c r="AGD122" s="1380"/>
      <c r="AGE122" s="1380"/>
      <c r="AGF122" s="1380"/>
      <c r="AGG122" s="1380"/>
      <c r="AGH122" s="1380"/>
      <c r="AGI122" s="1380"/>
      <c r="AGJ122" s="1423"/>
      <c r="AGO122" s="1427"/>
      <c r="AGP122" s="1428"/>
      <c r="AGU122" s="236"/>
      <c r="AHA122" s="1427"/>
      <c r="AHB122" s="1428"/>
      <c r="AHE122" s="238"/>
      <c r="AHF122" s="452"/>
      <c r="AHG122" s="1573"/>
      <c r="AHH122" s="1378"/>
      <c r="AHI122" s="1378"/>
      <c r="AHJ122" s="1378"/>
      <c r="AHK122" s="1378"/>
      <c r="AHL122" s="1378"/>
      <c r="AHM122" s="1378"/>
      <c r="AHN122" s="265"/>
      <c r="AHO122" s="1380"/>
      <c r="AHP122" s="1380"/>
      <c r="AHQ122" s="1380"/>
      <c r="AHR122" s="1380"/>
      <c r="AHS122" s="1380"/>
      <c r="AHT122" s="1380"/>
      <c r="AHU122" s="1380"/>
      <c r="AHV122" s="1423"/>
      <c r="AHW122" s="1573"/>
      <c r="AHX122" s="1378"/>
      <c r="AHY122" s="1378"/>
      <c r="AHZ122" s="1378"/>
      <c r="AIA122" s="1378"/>
      <c r="AIB122" s="1378"/>
      <c r="AIC122" s="1378"/>
      <c r="AID122" s="265"/>
      <c r="AIE122" s="1380"/>
      <c r="AIF122" s="1380"/>
      <c r="AIG122" s="1380"/>
      <c r="AIH122" s="1380"/>
      <c r="AII122" s="1380"/>
      <c r="AIJ122" s="1380"/>
      <c r="AIK122" s="1380"/>
      <c r="AIL122" s="1423"/>
      <c r="AIQ122" s="1427"/>
      <c r="AIR122" s="1428"/>
      <c r="AIW122" s="236"/>
      <c r="AJC122" s="1427"/>
      <c r="AJD122" s="1428"/>
      <c r="AJG122" s="238"/>
      <c r="AJH122" s="452"/>
      <c r="AJI122" s="1573"/>
      <c r="AJJ122" s="1378"/>
      <c r="AJK122" s="1378"/>
      <c r="AJL122" s="1378"/>
      <c r="AJM122" s="1378"/>
      <c r="AJN122" s="1378"/>
      <c r="AJO122" s="1378"/>
      <c r="AJP122" s="265"/>
      <c r="AJQ122" s="1380"/>
      <c r="AJR122" s="1380"/>
      <c r="AJS122" s="1380"/>
      <c r="AJT122" s="1380"/>
      <c r="AJU122" s="1380"/>
      <c r="AJV122" s="1380"/>
      <c r="AJW122" s="1380"/>
      <c r="AJX122" s="1423"/>
      <c r="AJY122" s="1573"/>
      <c r="AJZ122" s="1378"/>
      <c r="AKA122" s="1378"/>
      <c r="AKB122" s="1378"/>
      <c r="AKC122" s="1378"/>
      <c r="AKD122" s="1378"/>
      <c r="AKE122" s="1378"/>
      <c r="AKF122" s="265"/>
      <c r="AKG122" s="1380"/>
      <c r="AKH122" s="1380"/>
      <c r="AKI122" s="1380"/>
      <c r="AKJ122" s="1380"/>
      <c r="AKK122" s="1380"/>
      <c r="AKL122" s="1380"/>
      <c r="AKM122" s="1380"/>
      <c r="AKN122" s="1423"/>
      <c r="AKS122" s="1427"/>
      <c r="AKT122" s="1428"/>
      <c r="AKY122" s="236"/>
      <c r="ALE122" s="1427"/>
      <c r="ALF122" s="1428"/>
      <c r="ALI122" s="238"/>
      <c r="ALJ122" s="452"/>
      <c r="ALK122" s="1573"/>
      <c r="ALL122" s="1378"/>
      <c r="ALM122" s="1378"/>
      <c r="ALN122" s="1378"/>
      <c r="ALO122" s="1378"/>
      <c r="ALP122" s="1378"/>
      <c r="ALQ122" s="1378"/>
      <c r="ALR122" s="265"/>
      <c r="ALS122" s="1380"/>
      <c r="ALT122" s="1380"/>
      <c r="ALU122" s="1380"/>
      <c r="ALV122" s="1380"/>
      <c r="ALW122" s="1380"/>
      <c r="ALX122" s="1380"/>
      <c r="ALY122" s="1380"/>
      <c r="ALZ122" s="1423"/>
      <c r="AMA122" s="1573"/>
      <c r="AMB122" s="1378"/>
      <c r="AMC122" s="1378"/>
      <c r="AMD122" s="1378"/>
      <c r="AME122" s="1378"/>
      <c r="AMF122" s="1378"/>
      <c r="AMG122" s="1378"/>
      <c r="AMH122" s="265"/>
      <c r="AMI122" s="1380"/>
      <c r="AMJ122" s="1380"/>
      <c r="AMK122" s="1380"/>
      <c r="AML122" s="1380"/>
      <c r="AMM122" s="1380"/>
      <c r="AMN122" s="1380"/>
      <c r="AMO122" s="1380"/>
      <c r="AMP122" s="1423"/>
      <c r="AMU122" s="1427"/>
      <c r="AMV122" s="1428"/>
      <c r="ANA122" s="236"/>
      <c r="ANG122" s="1427"/>
      <c r="ANH122" s="1428"/>
      <c r="ANK122" s="238"/>
      <c r="ANL122" s="452"/>
      <c r="ANM122" s="1573"/>
      <c r="ANN122" s="1378"/>
      <c r="ANO122" s="1378"/>
      <c r="ANP122" s="1378"/>
      <c r="ANQ122" s="1378"/>
      <c r="ANR122" s="1378"/>
      <c r="ANS122" s="1378"/>
      <c r="ANT122" s="265"/>
      <c r="ANU122" s="1380"/>
      <c r="ANV122" s="1380"/>
      <c r="ANW122" s="1380"/>
      <c r="ANX122" s="1380"/>
      <c r="ANY122" s="1380"/>
      <c r="ANZ122" s="1380"/>
      <c r="AOA122" s="1380"/>
      <c r="AOB122" s="1423"/>
      <c r="AOC122" s="1573"/>
      <c r="AOD122" s="1378"/>
      <c r="AOE122" s="1378"/>
      <c r="AOF122" s="1378"/>
      <c r="AOG122" s="1378"/>
      <c r="AOH122" s="1378"/>
      <c r="AOI122" s="1378"/>
      <c r="AOJ122" s="265"/>
      <c r="AOK122" s="1380"/>
      <c r="AOL122" s="1380"/>
      <c r="AOM122" s="1380"/>
      <c r="AON122" s="1380"/>
      <c r="AOO122" s="1380"/>
      <c r="AOP122" s="1380"/>
      <c r="AOQ122" s="1380"/>
      <c r="AOR122" s="1423"/>
      <c r="AOW122" s="1427"/>
      <c r="AOX122" s="1428"/>
      <c r="APC122" s="236"/>
      <c r="API122" s="1427"/>
      <c r="APJ122" s="1428"/>
      <c r="APM122" s="238"/>
      <c r="APN122" s="452"/>
      <c r="APO122" s="1573"/>
      <c r="APP122" s="1378"/>
      <c r="APQ122" s="1378"/>
      <c r="APR122" s="1378"/>
      <c r="APS122" s="1378"/>
      <c r="APT122" s="1378"/>
      <c r="APU122" s="1378"/>
      <c r="APV122" s="265"/>
      <c r="APW122" s="1380"/>
      <c r="APX122" s="1380"/>
      <c r="APY122" s="1380"/>
      <c r="APZ122" s="1380"/>
      <c r="AQA122" s="1380"/>
      <c r="AQB122" s="1380"/>
      <c r="AQC122" s="1380"/>
      <c r="AQD122" s="1423"/>
      <c r="AQE122" s="1573"/>
      <c r="AQF122" s="1378"/>
      <c r="AQG122" s="1378"/>
      <c r="AQH122" s="1378"/>
      <c r="AQI122" s="1378"/>
      <c r="AQJ122" s="1378"/>
      <c r="AQK122" s="1378"/>
      <c r="AQL122" s="265"/>
      <c r="AQM122" s="1380"/>
      <c r="AQN122" s="1380"/>
      <c r="AQO122" s="1380"/>
      <c r="AQP122" s="1380"/>
      <c r="AQQ122" s="1380"/>
      <c r="AQR122" s="1380"/>
      <c r="AQS122" s="1380"/>
      <c r="AQT122" s="1423"/>
      <c r="AQY122" s="1427"/>
      <c r="AQZ122" s="1428"/>
      <c r="ARE122" s="236"/>
      <c r="ARK122" s="1427"/>
      <c r="ARL122" s="1428"/>
      <c r="ARO122" s="238"/>
      <c r="ARP122" s="452"/>
      <c r="ARQ122" s="1573"/>
      <c r="ARR122" s="1378"/>
      <c r="ARS122" s="1378"/>
      <c r="ART122" s="1378"/>
      <c r="ARU122" s="1378"/>
      <c r="ARV122" s="1378"/>
      <c r="ARW122" s="1378"/>
      <c r="ARX122" s="265"/>
      <c r="ARY122" s="1380"/>
      <c r="ARZ122" s="1380"/>
      <c r="ASA122" s="1380"/>
      <c r="ASB122" s="1380"/>
      <c r="ASC122" s="1380"/>
      <c r="ASD122" s="1380"/>
      <c r="ASE122" s="1380"/>
      <c r="ASF122" s="1423"/>
      <c r="ASG122" s="1573"/>
      <c r="ASH122" s="1378"/>
      <c r="ASI122" s="1378"/>
      <c r="ASJ122" s="1378"/>
      <c r="ASK122" s="1378"/>
      <c r="ASL122" s="1378"/>
      <c r="ASM122" s="1378"/>
      <c r="ASN122" s="265"/>
      <c r="ASO122" s="1380"/>
      <c r="ASP122" s="1380"/>
      <c r="ASQ122" s="1380"/>
      <c r="ASR122" s="1380"/>
      <c r="ASS122" s="1380"/>
      <c r="AST122" s="1380"/>
      <c r="ASU122" s="1380"/>
      <c r="ASV122" s="1423"/>
      <c r="ATA122" s="1427"/>
      <c r="ATB122" s="1428"/>
      <c r="ATG122" s="236"/>
      <c r="ATM122" s="1427"/>
      <c r="ATN122" s="1428"/>
      <c r="ATQ122" s="238"/>
      <c r="ATR122" s="452"/>
      <c r="ATS122" s="1573"/>
      <c r="ATT122" s="1378"/>
      <c r="ATU122" s="1378"/>
      <c r="ATV122" s="1378"/>
      <c r="ATW122" s="1378"/>
      <c r="ATX122" s="1378"/>
      <c r="ATY122" s="1378"/>
      <c r="ATZ122" s="265"/>
      <c r="AUA122" s="1380"/>
      <c r="AUB122" s="1380"/>
      <c r="AUC122" s="1380"/>
      <c r="AUD122" s="1380"/>
      <c r="AUE122" s="1380"/>
      <c r="AUF122" s="1380"/>
      <c r="AUG122" s="1380"/>
      <c r="AUH122" s="1423"/>
      <c r="AUM122" s="1427"/>
      <c r="AUN122" s="1428"/>
      <c r="AUY122" s="1427"/>
      <c r="AUZ122" s="1428"/>
      <c r="AVC122" s="266"/>
      <c r="AVD122" s="452"/>
      <c r="AVE122" s="1573"/>
      <c r="AVF122" s="1378"/>
      <c r="AVG122" s="1378"/>
      <c r="AVH122" s="1378"/>
      <c r="AVI122" s="1378"/>
      <c r="AVJ122" s="1378"/>
      <c r="AVK122" s="1378"/>
      <c r="AVL122" s="265"/>
      <c r="AVM122" s="1380"/>
      <c r="AVN122" s="1380"/>
      <c r="AVO122" s="1380"/>
      <c r="AVP122" s="1380"/>
      <c r="AVQ122" s="1380"/>
      <c r="AVR122" s="1380"/>
      <c r="AVS122" s="1380"/>
      <c r="AVT122" s="1423"/>
      <c r="AVU122" s="450"/>
      <c r="AXA122" s="1573"/>
      <c r="AXB122" s="1378"/>
      <c r="AXC122" s="1378"/>
      <c r="AXD122" s="1378"/>
      <c r="AXE122" s="1378"/>
      <c r="AXF122" s="1378"/>
      <c r="AXG122" s="1378"/>
      <c r="AXH122" s="265"/>
      <c r="AXI122" s="1380"/>
      <c r="AXJ122" s="1380"/>
      <c r="AXK122" s="1380"/>
      <c r="AXL122" s="1380"/>
      <c r="AXM122" s="1380"/>
      <c r="AXN122" s="1380"/>
      <c r="AXO122" s="1380"/>
      <c r="AXP122" s="1423"/>
      <c r="AXQ122" s="450"/>
      <c r="AXZ122" s="452"/>
      <c r="AYA122" s="450"/>
      <c r="AYJ122" s="452"/>
      <c r="AYK122" s="450"/>
      <c r="AYT122" s="452"/>
      <c r="AYU122" s="1573"/>
      <c r="AYV122" s="1378"/>
      <c r="AYW122" s="1378"/>
      <c r="AYX122" s="1378"/>
      <c r="AYY122" s="1378"/>
      <c r="AYZ122" s="1378"/>
      <c r="AZA122" s="1378"/>
      <c r="AZB122" s="265"/>
      <c r="AZC122" s="1380"/>
      <c r="AZD122" s="1380"/>
      <c r="AZE122" s="1380"/>
      <c r="AZF122" s="1380"/>
      <c r="AZG122" s="1380"/>
      <c r="AZH122" s="1380"/>
      <c r="AZI122" s="1380"/>
      <c r="AZJ122" s="1423"/>
      <c r="AZO122" s="1427"/>
      <c r="AZP122" s="1428"/>
      <c r="AZU122" s="236"/>
      <c r="BAA122" s="1427"/>
      <c r="BAB122" s="1428"/>
      <c r="BAE122" s="238"/>
      <c r="BAF122" s="452"/>
      <c r="BAG122" s="1573"/>
      <c r="BAH122" s="1378"/>
      <c r="BAI122" s="1378"/>
      <c r="BAJ122" s="1378"/>
      <c r="BAK122" s="1378"/>
      <c r="BAL122" s="1378"/>
      <c r="BAM122" s="1378"/>
      <c r="BAN122" s="265"/>
      <c r="BAO122" s="1380"/>
      <c r="BAP122" s="1380"/>
      <c r="BAQ122" s="1380"/>
      <c r="BAR122" s="1380"/>
      <c r="BAS122" s="1380"/>
      <c r="BAT122" s="1380"/>
      <c r="BAU122" s="1380"/>
      <c r="BAV122" s="1423"/>
      <c r="BAW122" s="1573"/>
      <c r="BAX122" s="1378"/>
      <c r="BAY122" s="1378"/>
      <c r="BAZ122" s="1378"/>
      <c r="BBA122" s="1378"/>
      <c r="BBB122" s="1378"/>
      <c r="BBC122" s="1378"/>
      <c r="BBD122" s="265"/>
      <c r="BBE122" s="1380"/>
      <c r="BBF122" s="1380"/>
      <c r="BBG122" s="1380"/>
      <c r="BBH122" s="1380"/>
      <c r="BBI122" s="1380"/>
      <c r="BBJ122" s="1380"/>
      <c r="BBK122" s="1380"/>
      <c r="BBL122" s="1423"/>
      <c r="BBQ122" s="1427"/>
      <c r="BBR122" s="1428"/>
      <c r="BBW122" s="236"/>
      <c r="BCC122" s="1427"/>
      <c r="BCD122" s="1428"/>
      <c r="BCG122" s="238"/>
      <c r="BCH122" s="452"/>
      <c r="BCI122" s="1573"/>
      <c r="BCJ122" s="1378"/>
      <c r="BCK122" s="1378"/>
      <c r="BCL122" s="1378"/>
      <c r="BCM122" s="1378"/>
      <c r="BCN122" s="1378"/>
      <c r="BCO122" s="1378"/>
      <c r="BCP122" s="265"/>
      <c r="BCQ122" s="1380"/>
      <c r="BCR122" s="1380"/>
      <c r="BCS122" s="1380"/>
      <c r="BCT122" s="1380"/>
      <c r="BCU122" s="1380"/>
      <c r="BCV122" s="1380"/>
      <c r="BCW122" s="1380"/>
      <c r="BCX122" s="1423"/>
      <c r="BCY122" s="1573"/>
      <c r="BCZ122" s="1378"/>
      <c r="BDA122" s="1378"/>
      <c r="BDB122" s="1378"/>
      <c r="BDC122" s="1378"/>
      <c r="BDD122" s="1378"/>
      <c r="BDE122" s="1378"/>
      <c r="BDF122" s="265"/>
      <c r="BDG122" s="1380"/>
      <c r="BDH122" s="1380"/>
      <c r="BDI122" s="1380"/>
      <c r="BDJ122" s="1380"/>
      <c r="BDK122" s="1380"/>
      <c r="BDL122" s="1380"/>
      <c r="BDM122" s="1380"/>
      <c r="BDN122" s="1423"/>
      <c r="BDS122" s="1427"/>
      <c r="BDT122" s="1428"/>
      <c r="BDY122" s="236"/>
      <c r="BEE122" s="1427"/>
      <c r="BEF122" s="1428"/>
      <c r="BEI122" s="238"/>
      <c r="BEJ122" s="452"/>
      <c r="BEK122" s="1573"/>
      <c r="BEL122" s="1378"/>
      <c r="BEM122" s="1378"/>
      <c r="BEN122" s="1378"/>
      <c r="BEO122" s="1378"/>
      <c r="BEP122" s="1378"/>
      <c r="BEQ122" s="1378"/>
      <c r="BER122" s="265"/>
      <c r="BES122" s="1380"/>
      <c r="BET122" s="1380"/>
      <c r="BEU122" s="1380"/>
      <c r="BEV122" s="1380"/>
      <c r="BEW122" s="1380"/>
      <c r="BEX122" s="1380"/>
      <c r="BEY122" s="1380"/>
      <c r="BEZ122" s="1423"/>
      <c r="BFA122" s="1573"/>
      <c r="BFB122" s="1378"/>
      <c r="BFC122" s="1378"/>
      <c r="BFD122" s="1378"/>
      <c r="BFE122" s="1378"/>
      <c r="BFF122" s="1378"/>
      <c r="BFG122" s="1378"/>
      <c r="BFH122" s="265"/>
      <c r="BFI122" s="1380"/>
      <c r="BFJ122" s="1380"/>
      <c r="BFK122" s="1380"/>
      <c r="BFL122" s="1380"/>
      <c r="BFM122" s="1380"/>
      <c r="BFN122" s="1380"/>
      <c r="BFO122" s="1380"/>
      <c r="BFP122" s="1423"/>
      <c r="BFU122" s="1427"/>
      <c r="BFV122" s="1428"/>
      <c r="BGA122" s="236"/>
      <c r="BGG122" s="1427"/>
      <c r="BGH122" s="1428"/>
      <c r="BGK122" s="238"/>
      <c r="BGL122" s="452"/>
      <c r="BGM122" s="1573"/>
      <c r="BGN122" s="1378"/>
      <c r="BGO122" s="1378"/>
      <c r="BGP122" s="1378"/>
      <c r="BGQ122" s="1378"/>
      <c r="BGR122" s="1378"/>
      <c r="BGS122" s="1378"/>
      <c r="BGT122" s="265"/>
      <c r="BGU122" s="1380"/>
      <c r="BGV122" s="1380"/>
      <c r="BGW122" s="1380"/>
      <c r="BGX122" s="1380"/>
      <c r="BGY122" s="1380"/>
      <c r="BGZ122" s="1380"/>
      <c r="BHA122" s="1380"/>
      <c r="BHB122" s="1423"/>
      <c r="BHC122" s="1573"/>
      <c r="BHD122" s="1378"/>
      <c r="BHE122" s="1378"/>
      <c r="BHF122" s="1378"/>
      <c r="BHG122" s="1378"/>
      <c r="BHH122" s="1378"/>
      <c r="BHI122" s="1378"/>
      <c r="BHJ122" s="265"/>
      <c r="BHK122" s="1380"/>
      <c r="BHL122" s="1380"/>
      <c r="BHM122" s="1380"/>
      <c r="BHN122" s="1380"/>
      <c r="BHO122" s="1380"/>
      <c r="BHP122" s="1380"/>
      <c r="BHQ122" s="1380"/>
      <c r="BHR122" s="1423"/>
      <c r="BHW122" s="1427"/>
      <c r="BHX122" s="1428"/>
      <c r="BIC122" s="236"/>
      <c r="BII122" s="1427"/>
      <c r="BIJ122" s="1428"/>
      <c r="BIM122" s="238"/>
      <c r="BIN122" s="452"/>
      <c r="BIO122" s="1573"/>
      <c r="BIP122" s="1378"/>
      <c r="BIQ122" s="1378"/>
      <c r="BIR122" s="1378"/>
      <c r="BIS122" s="1378"/>
      <c r="BIT122" s="1378"/>
      <c r="BIU122" s="1378"/>
      <c r="BIV122" s="265"/>
      <c r="BIW122" s="1380"/>
      <c r="BIX122" s="1380"/>
      <c r="BIY122" s="1380"/>
      <c r="BIZ122" s="1380"/>
      <c r="BJA122" s="1380"/>
      <c r="BJB122" s="1380"/>
      <c r="BJC122" s="1380"/>
      <c r="BJD122" s="1423"/>
      <c r="BJE122" s="1573"/>
      <c r="BJF122" s="1378"/>
      <c r="BJG122" s="1378"/>
      <c r="BJH122" s="1378"/>
      <c r="BJI122" s="1378"/>
      <c r="BJJ122" s="1378"/>
      <c r="BJK122" s="1378"/>
      <c r="BJL122" s="265"/>
      <c r="BJM122" s="1380"/>
      <c r="BJN122" s="1380"/>
      <c r="BJO122" s="1380"/>
      <c r="BJP122" s="1380"/>
      <c r="BJQ122" s="1380"/>
      <c r="BJR122" s="1380"/>
      <c r="BJS122" s="1380"/>
      <c r="BJT122" s="1423"/>
      <c r="BJY122" s="1427"/>
      <c r="BJZ122" s="1428"/>
      <c r="BKE122" s="236"/>
      <c r="BKK122" s="1427"/>
      <c r="BKL122" s="1428"/>
      <c r="BKO122" s="238"/>
      <c r="BKP122" s="452"/>
      <c r="BKQ122" s="1573"/>
      <c r="BKR122" s="1378"/>
      <c r="BKS122" s="1378"/>
      <c r="BKT122" s="1378"/>
      <c r="BKU122" s="1378"/>
      <c r="BKV122" s="1378"/>
      <c r="BKW122" s="1378"/>
      <c r="BKX122" s="265"/>
      <c r="BKY122" s="1380"/>
      <c r="BKZ122" s="1380"/>
      <c r="BLA122" s="1380"/>
      <c r="BLB122" s="1380"/>
      <c r="BLC122" s="1380"/>
      <c r="BLD122" s="1380"/>
      <c r="BLE122" s="1380"/>
      <c r="BLF122" s="1423"/>
      <c r="BLG122" s="1573"/>
      <c r="BLH122" s="1378"/>
      <c r="BLI122" s="1378"/>
      <c r="BLJ122" s="1378"/>
      <c r="BLK122" s="1378"/>
      <c r="BLL122" s="1378"/>
      <c r="BLM122" s="1378"/>
      <c r="BLN122" s="265"/>
      <c r="BLO122" s="1380"/>
      <c r="BLP122" s="1380"/>
      <c r="BLQ122" s="1380"/>
      <c r="BLR122" s="1380"/>
      <c r="BLS122" s="1380"/>
      <c r="BLT122" s="1380"/>
      <c r="BLU122" s="1380"/>
      <c r="BLV122" s="1423"/>
      <c r="BMA122" s="1427"/>
      <c r="BMB122" s="1428"/>
      <c r="BMG122" s="236"/>
      <c r="BMM122" s="1427"/>
      <c r="BMN122" s="1428"/>
      <c r="BMQ122" s="238"/>
      <c r="BMR122" s="452"/>
      <c r="BMS122" s="1573"/>
      <c r="BMT122" s="1378"/>
      <c r="BMU122" s="1378"/>
      <c r="BMV122" s="1378"/>
      <c r="BMW122" s="1378"/>
      <c r="BMX122" s="1378"/>
      <c r="BMY122" s="1378"/>
      <c r="BMZ122" s="265"/>
      <c r="BNA122" s="1380"/>
      <c r="BNB122" s="1380"/>
      <c r="BNC122" s="1380"/>
      <c r="BND122" s="1380"/>
      <c r="BNE122" s="1380"/>
      <c r="BNF122" s="1380"/>
      <c r="BNG122" s="1380"/>
      <c r="BNH122" s="1423"/>
      <c r="BNI122" s="1573"/>
      <c r="BNJ122" s="1378"/>
      <c r="BNK122" s="1378"/>
      <c r="BNL122" s="1378"/>
      <c r="BNM122" s="1378"/>
      <c r="BNN122" s="1378"/>
      <c r="BNO122" s="1378"/>
      <c r="BNP122" s="265"/>
      <c r="BNQ122" s="1380"/>
      <c r="BNR122" s="1380"/>
      <c r="BNS122" s="1380"/>
      <c r="BNT122" s="1380"/>
      <c r="BNU122" s="1380"/>
      <c r="BNV122" s="1380"/>
      <c r="BNW122" s="1380"/>
      <c r="BNX122" s="1423"/>
      <c r="BOC122" s="1427"/>
      <c r="BOD122" s="1428"/>
      <c r="BOI122" s="236"/>
      <c r="BOO122" s="1427"/>
      <c r="BOP122" s="1428"/>
      <c r="BOS122" s="238"/>
      <c r="BOT122" s="452"/>
      <c r="BOU122" s="1573"/>
      <c r="BOV122" s="1378"/>
      <c r="BOW122" s="1378"/>
      <c r="BOX122" s="1378"/>
      <c r="BOY122" s="1378"/>
      <c r="BOZ122" s="1378"/>
      <c r="BPA122" s="1378"/>
      <c r="BPB122" s="265"/>
      <c r="BPC122" s="1380"/>
      <c r="BPD122" s="1380"/>
      <c r="BPE122" s="1380"/>
      <c r="BPF122" s="1380"/>
      <c r="BPG122" s="1380"/>
      <c r="BPH122" s="1380"/>
      <c r="BPI122" s="1380"/>
      <c r="BPJ122" s="1423"/>
      <c r="BPK122" s="1573"/>
      <c r="BPL122" s="1378"/>
      <c r="BPM122" s="1378"/>
      <c r="BPN122" s="1378"/>
      <c r="BPO122" s="1378"/>
      <c r="BPP122" s="1378"/>
      <c r="BPQ122" s="1378"/>
      <c r="BPR122" s="265"/>
      <c r="BPS122" s="1380"/>
      <c r="BPT122" s="1380"/>
      <c r="BPU122" s="1380"/>
      <c r="BPV122" s="1380"/>
      <c r="BPW122" s="1380"/>
      <c r="BPX122" s="1380"/>
      <c r="BPY122" s="1380"/>
      <c r="BPZ122" s="1423"/>
      <c r="BQE122" s="1427"/>
      <c r="BQF122" s="1428"/>
      <c r="BQK122" s="236"/>
      <c r="BQQ122" s="1427"/>
      <c r="BQR122" s="1428"/>
      <c r="BQU122" s="238"/>
      <c r="BQV122" s="452"/>
      <c r="BQW122" s="1573"/>
      <c r="BQX122" s="1378"/>
      <c r="BQY122" s="1378"/>
      <c r="BQZ122" s="1378"/>
      <c r="BRA122" s="1378"/>
      <c r="BRB122" s="1378"/>
      <c r="BRC122" s="1378"/>
      <c r="BRD122" s="265"/>
      <c r="BRE122" s="1380"/>
      <c r="BRF122" s="1380"/>
      <c r="BRG122" s="1380"/>
      <c r="BRH122" s="1380"/>
      <c r="BRI122" s="1380"/>
      <c r="BRJ122" s="1380"/>
      <c r="BRK122" s="1380"/>
      <c r="BRL122" s="1423"/>
      <c r="BRM122" s="1573"/>
      <c r="BRN122" s="1378"/>
      <c r="BRO122" s="1378"/>
      <c r="BRP122" s="1378"/>
      <c r="BRQ122" s="1378"/>
      <c r="BRR122" s="1378"/>
      <c r="BRS122" s="1378"/>
      <c r="BRT122" s="265"/>
      <c r="BRU122" s="1380"/>
      <c r="BRV122" s="1380"/>
      <c r="BRW122" s="1380"/>
      <c r="BRX122" s="1380"/>
      <c r="BRY122" s="1380"/>
      <c r="BRZ122" s="1380"/>
      <c r="BSA122" s="1380"/>
      <c r="BSB122" s="1423"/>
      <c r="BSG122" s="1427"/>
      <c r="BSH122" s="1428"/>
      <c r="BSM122" s="236"/>
      <c r="BSS122" s="1427"/>
      <c r="BST122" s="1428"/>
      <c r="BSW122" s="238"/>
      <c r="BSX122" s="452"/>
      <c r="BSY122" s="1573"/>
      <c r="BSZ122" s="1378"/>
      <c r="BTA122" s="1378"/>
      <c r="BTB122" s="1378"/>
      <c r="BTC122" s="1378"/>
      <c r="BTD122" s="1378"/>
      <c r="BTE122" s="1378"/>
      <c r="BTF122" s="265"/>
      <c r="BTG122" s="1380"/>
      <c r="BTH122" s="1380"/>
      <c r="BTI122" s="1380"/>
      <c r="BTJ122" s="1380"/>
      <c r="BTK122" s="1380"/>
      <c r="BTL122" s="1380"/>
      <c r="BTM122" s="1380"/>
      <c r="BTN122" s="1423"/>
      <c r="BTO122" s="1573"/>
      <c r="BTP122" s="1378"/>
      <c r="BTQ122" s="1378"/>
      <c r="BTR122" s="1378"/>
      <c r="BTS122" s="1378"/>
      <c r="BTT122" s="1378"/>
      <c r="BTU122" s="1378"/>
      <c r="BTV122" s="265"/>
      <c r="BTW122" s="1380"/>
      <c r="BTX122" s="1380"/>
      <c r="BTY122" s="1380"/>
      <c r="BTZ122" s="1380"/>
      <c r="BUA122" s="1380"/>
      <c r="BUB122" s="1380"/>
      <c r="BUC122" s="1380"/>
      <c r="BUD122" s="1423"/>
      <c r="BUI122" s="1427"/>
      <c r="BUJ122" s="1428"/>
      <c r="BUO122" s="236"/>
      <c r="BUU122" s="1427"/>
      <c r="BUV122" s="1428"/>
      <c r="BUY122" s="238"/>
      <c r="BUZ122" s="452"/>
      <c r="BVA122" s="1573"/>
      <c r="BVB122" s="1378"/>
      <c r="BVC122" s="1378"/>
      <c r="BVD122" s="1378"/>
      <c r="BVE122" s="1378"/>
      <c r="BVF122" s="1378"/>
      <c r="BVG122" s="1378"/>
      <c r="BVH122" s="265"/>
      <c r="BVI122" s="1380"/>
      <c r="BVJ122" s="1380"/>
      <c r="BVK122" s="1380"/>
      <c r="BVL122" s="1380"/>
      <c r="BVM122" s="1380"/>
      <c r="BVN122" s="1380"/>
      <c r="BVO122" s="1380"/>
      <c r="BVP122" s="1423"/>
      <c r="BVQ122" s="1573"/>
      <c r="BVR122" s="1378"/>
      <c r="BVS122" s="1378"/>
      <c r="BVT122" s="1378"/>
      <c r="BVU122" s="1378"/>
      <c r="BVV122" s="1378"/>
      <c r="BVW122" s="1378"/>
      <c r="BVX122" s="265"/>
      <c r="BVY122" s="1380"/>
      <c r="BVZ122" s="1380"/>
      <c r="BWA122" s="1380"/>
      <c r="BWB122" s="1380"/>
      <c r="BWC122" s="1380"/>
      <c r="BWD122" s="1380"/>
      <c r="BWE122" s="1380"/>
      <c r="BWF122" s="1423"/>
      <c r="BWK122" s="1427"/>
      <c r="BWL122" s="1428"/>
      <c r="BWQ122" s="236"/>
      <c r="BWW122" s="1427"/>
      <c r="BWX122" s="1428"/>
      <c r="BXA122" s="238"/>
      <c r="BXB122" s="452"/>
      <c r="BXC122" s="1573"/>
      <c r="BXD122" s="1378"/>
      <c r="BXE122" s="1378"/>
      <c r="BXF122" s="1378"/>
      <c r="BXG122" s="1378"/>
      <c r="BXH122" s="1378"/>
      <c r="BXI122" s="1378"/>
      <c r="BXJ122" s="265"/>
      <c r="BXK122" s="1380"/>
      <c r="BXL122" s="1380"/>
      <c r="BXM122" s="1380"/>
      <c r="BXN122" s="1380"/>
      <c r="BXO122" s="1380"/>
      <c r="BXP122" s="1380"/>
      <c r="BXQ122" s="1380"/>
      <c r="BXR122" s="1423"/>
      <c r="BXS122" s="1573"/>
      <c r="BXT122" s="1378"/>
      <c r="BXU122" s="1378"/>
      <c r="BXV122" s="1378"/>
      <c r="BXW122" s="1378"/>
      <c r="BXX122" s="1378"/>
      <c r="BXY122" s="1378"/>
      <c r="BXZ122" s="265"/>
      <c r="BYA122" s="1380"/>
      <c r="BYB122" s="1380"/>
      <c r="BYC122" s="1380"/>
      <c r="BYD122" s="1380"/>
      <c r="BYE122" s="1380"/>
      <c r="BYF122" s="1380"/>
      <c r="BYG122" s="1380"/>
      <c r="BYH122" s="1423"/>
      <c r="BYM122" s="1427"/>
      <c r="BYN122" s="1428"/>
      <c r="BYS122" s="236"/>
      <c r="BYY122" s="1427"/>
      <c r="BYZ122" s="1428"/>
      <c r="BZC122" s="238"/>
      <c r="BZD122" s="452"/>
      <c r="BZE122" s="1573"/>
      <c r="BZF122" s="1378"/>
      <c r="BZG122" s="1378"/>
      <c r="BZH122" s="1378"/>
      <c r="BZI122" s="1378"/>
      <c r="BZJ122" s="1378"/>
      <c r="BZK122" s="1378"/>
      <c r="BZL122" s="265"/>
      <c r="BZM122" s="1380"/>
      <c r="BZN122" s="1380"/>
      <c r="BZO122" s="1380"/>
      <c r="BZP122" s="1380"/>
      <c r="BZQ122" s="1380"/>
      <c r="BZR122" s="1380"/>
      <c r="BZS122" s="1380"/>
      <c r="BZT122" s="1423"/>
      <c r="BZU122" s="1573"/>
      <c r="BZV122" s="1378"/>
      <c r="BZW122" s="1378"/>
      <c r="BZX122" s="1378"/>
      <c r="BZY122" s="1378"/>
      <c r="BZZ122" s="1378"/>
      <c r="CAA122" s="1378"/>
      <c r="CAB122" s="265"/>
      <c r="CAC122" s="1380"/>
      <c r="CAD122" s="1380"/>
      <c r="CAE122" s="1380"/>
      <c r="CAF122" s="1380"/>
      <c r="CAG122" s="1380"/>
      <c r="CAH122" s="1380"/>
      <c r="CAI122" s="1380"/>
      <c r="CAJ122" s="1423"/>
      <c r="CAO122" s="1427"/>
      <c r="CAP122" s="1428"/>
      <c r="CAU122" s="236"/>
      <c r="CBA122" s="1427"/>
      <c r="CBB122" s="1428"/>
      <c r="CBE122" s="238"/>
      <c r="CBF122" s="452"/>
      <c r="CBG122" s="1573"/>
      <c r="CBH122" s="1378"/>
      <c r="CBI122" s="1378"/>
      <c r="CBJ122" s="1378"/>
      <c r="CBK122" s="1378"/>
      <c r="CBL122" s="1378"/>
      <c r="CBM122" s="1378"/>
      <c r="CBN122" s="265"/>
      <c r="CBO122" s="1380"/>
      <c r="CBP122" s="1380"/>
      <c r="CBQ122" s="1380"/>
      <c r="CBR122" s="1380"/>
      <c r="CBS122" s="1380"/>
      <c r="CBT122" s="1380"/>
      <c r="CBU122" s="1380"/>
      <c r="CBV122" s="1423"/>
      <c r="CBW122" s="1573"/>
      <c r="CBX122" s="1378"/>
      <c r="CBY122" s="1378"/>
      <c r="CBZ122" s="1378"/>
      <c r="CCA122" s="1378"/>
      <c r="CCB122" s="1378"/>
      <c r="CCC122" s="1378"/>
      <c r="CCD122" s="265"/>
      <c r="CCE122" s="1380"/>
      <c r="CCF122" s="1380"/>
      <c r="CCG122" s="1380"/>
      <c r="CCH122" s="1380"/>
      <c r="CCI122" s="1380"/>
      <c r="CCJ122" s="1380"/>
      <c r="CCK122" s="1380"/>
      <c r="CCL122" s="1423"/>
      <c r="CCQ122" s="1427"/>
      <c r="CCR122" s="1428"/>
      <c r="CCW122" s="236"/>
      <c r="CDC122" s="1427"/>
      <c r="CDD122" s="1428"/>
      <c r="CDG122" s="238"/>
      <c r="CDH122" s="452"/>
      <c r="CDI122" s="1573"/>
      <c r="CDJ122" s="1378"/>
      <c r="CDK122" s="1378"/>
      <c r="CDL122" s="1378"/>
      <c r="CDM122" s="1378"/>
      <c r="CDN122" s="1378"/>
      <c r="CDO122" s="1378"/>
      <c r="CDP122" s="265"/>
      <c r="CDQ122" s="1380"/>
      <c r="CDR122" s="1380"/>
      <c r="CDS122" s="1380"/>
      <c r="CDT122" s="1380"/>
      <c r="CDU122" s="1380"/>
      <c r="CDV122" s="1380"/>
      <c r="CDW122" s="1380"/>
      <c r="CDX122" s="1423"/>
      <c r="CDY122" s="1573"/>
      <c r="CDZ122" s="1378"/>
      <c r="CEA122" s="1378"/>
      <c r="CEB122" s="1378"/>
      <c r="CEC122" s="1378"/>
      <c r="CED122" s="1378"/>
      <c r="CEE122" s="1378"/>
      <c r="CEF122" s="265"/>
      <c r="CEG122" s="1380"/>
      <c r="CEH122" s="1380"/>
      <c r="CEI122" s="1380"/>
      <c r="CEJ122" s="1380"/>
      <c r="CEK122" s="1380"/>
      <c r="CEL122" s="1380"/>
      <c r="CEM122" s="1380"/>
      <c r="CEN122" s="1423"/>
      <c r="CES122" s="1427"/>
      <c r="CET122" s="1428"/>
      <c r="CEY122" s="236"/>
      <c r="CFE122" s="1427"/>
      <c r="CFF122" s="1428"/>
      <c r="CFI122" s="238"/>
      <c r="CFJ122" s="452"/>
      <c r="CFK122" s="1573"/>
      <c r="CFL122" s="1378"/>
      <c r="CFM122" s="1378"/>
      <c r="CFN122" s="1378"/>
      <c r="CFO122" s="1378"/>
      <c r="CFP122" s="1378"/>
      <c r="CFQ122" s="1378"/>
      <c r="CFR122" s="265"/>
      <c r="CFS122" s="1380"/>
      <c r="CFT122" s="1380"/>
      <c r="CFU122" s="1380"/>
      <c r="CFV122" s="1380"/>
      <c r="CFW122" s="1380"/>
      <c r="CFX122" s="1380"/>
      <c r="CFY122" s="1380"/>
      <c r="CFZ122" s="1423"/>
      <c r="CGA122" s="1573"/>
      <c r="CGB122" s="1378"/>
      <c r="CGC122" s="1378"/>
      <c r="CGD122" s="1378"/>
      <c r="CGE122" s="1378"/>
      <c r="CGF122" s="1378"/>
      <c r="CGG122" s="1378"/>
      <c r="CGH122" s="265"/>
      <c r="CGI122" s="1380"/>
      <c r="CGJ122" s="1380"/>
      <c r="CGK122" s="1380"/>
      <c r="CGL122" s="1380"/>
      <c r="CGM122" s="1380"/>
      <c r="CGN122" s="1380"/>
      <c r="CGO122" s="1380"/>
      <c r="CGP122" s="1423"/>
      <c r="CGU122" s="1427"/>
      <c r="CGV122" s="1428"/>
      <c r="CHA122" s="236"/>
      <c r="CHG122" s="1427"/>
      <c r="CHH122" s="1428"/>
      <c r="CHK122" s="238"/>
      <c r="CHL122" s="452"/>
      <c r="CHM122" s="1573"/>
      <c r="CHN122" s="1378"/>
      <c r="CHO122" s="1378"/>
      <c r="CHP122" s="1378"/>
      <c r="CHQ122" s="1378"/>
      <c r="CHR122" s="1378"/>
      <c r="CHS122" s="1378"/>
      <c r="CHT122" s="265"/>
      <c r="CHU122" s="1380"/>
      <c r="CHV122" s="1380"/>
      <c r="CHW122" s="1380"/>
      <c r="CHX122" s="1380"/>
      <c r="CHY122" s="1380"/>
      <c r="CHZ122" s="1380"/>
      <c r="CIA122" s="1380"/>
      <c r="CIB122" s="1423"/>
      <c r="CIC122" s="1573"/>
      <c r="CID122" s="1378"/>
      <c r="CIE122" s="1378"/>
      <c r="CIF122" s="1378"/>
      <c r="CIG122" s="1378"/>
      <c r="CIH122" s="1378"/>
      <c r="CII122" s="1378"/>
      <c r="CIJ122" s="265"/>
      <c r="CIK122" s="1380"/>
      <c r="CIL122" s="1380"/>
      <c r="CIM122" s="1380"/>
      <c r="CIN122" s="1380"/>
      <c r="CIO122" s="1380"/>
      <c r="CIP122" s="1380"/>
      <c r="CIQ122" s="1380"/>
      <c r="CIR122" s="1423"/>
      <c r="CIW122" s="1427"/>
      <c r="CIX122" s="1428"/>
      <c r="CJC122" s="236"/>
      <c r="CJI122" s="1427"/>
      <c r="CJJ122" s="1428"/>
      <c r="CJM122" s="238"/>
      <c r="CJN122" s="452"/>
      <c r="CJO122" s="1573"/>
      <c r="CJP122" s="1378"/>
      <c r="CJQ122" s="1378"/>
      <c r="CJR122" s="1378"/>
      <c r="CJS122" s="1378"/>
      <c r="CJT122" s="1378"/>
      <c r="CJU122" s="1378"/>
      <c r="CJV122" s="265"/>
      <c r="CJW122" s="1380"/>
      <c r="CJX122" s="1380"/>
      <c r="CJY122" s="1380"/>
      <c r="CJZ122" s="1380"/>
      <c r="CKA122" s="1380"/>
      <c r="CKB122" s="1380"/>
      <c r="CKC122" s="1380"/>
      <c r="CKD122" s="1423"/>
      <c r="CKE122" s="1573"/>
      <c r="CKF122" s="1378"/>
      <c r="CKG122" s="1378"/>
      <c r="CKH122" s="1378"/>
      <c r="CKI122" s="1378"/>
      <c r="CKJ122" s="1378"/>
      <c r="CKK122" s="1378"/>
      <c r="CKL122" s="265"/>
      <c r="CKM122" s="1380"/>
      <c r="CKN122" s="1380"/>
      <c r="CKO122" s="1380"/>
      <c r="CKP122" s="1380"/>
      <c r="CKQ122" s="1380"/>
      <c r="CKR122" s="1380"/>
      <c r="CKS122" s="1380"/>
      <c r="CKT122" s="1423"/>
      <c r="CKY122" s="1427"/>
      <c r="CKZ122" s="1428"/>
      <c r="CLE122" s="236"/>
      <c r="CLK122" s="1427"/>
      <c r="CLL122" s="1428"/>
      <c r="CLO122" s="238"/>
      <c r="CLP122" s="452"/>
      <c r="CLQ122" s="1573"/>
      <c r="CLR122" s="1378"/>
      <c r="CLS122" s="1378"/>
      <c r="CLT122" s="1378"/>
      <c r="CLU122" s="1378"/>
      <c r="CLV122" s="1378"/>
      <c r="CLW122" s="1378"/>
      <c r="CLX122" s="265"/>
      <c r="CLY122" s="1380"/>
      <c r="CLZ122" s="1380"/>
      <c r="CMA122" s="1380"/>
      <c r="CMB122" s="1380"/>
      <c r="CMC122" s="1380"/>
      <c r="CMD122" s="1380"/>
      <c r="CME122" s="1380"/>
      <c r="CMF122" s="1423"/>
      <c r="CMG122" s="1573"/>
      <c r="CMH122" s="1378"/>
      <c r="CMI122" s="1378"/>
      <c r="CMJ122" s="1378"/>
      <c r="CMK122" s="1378"/>
      <c r="CML122" s="1378"/>
      <c r="CMM122" s="1378"/>
      <c r="CMN122" s="265"/>
      <c r="CMO122" s="1380"/>
      <c r="CMP122" s="1380"/>
      <c r="CMQ122" s="1380"/>
      <c r="CMR122" s="1380"/>
      <c r="CMS122" s="1380"/>
      <c r="CMT122" s="1380"/>
      <c r="CMU122" s="1380"/>
      <c r="CMV122" s="1423"/>
      <c r="CNA122" s="1427"/>
      <c r="CNB122" s="1428"/>
      <c r="CNG122" s="236"/>
      <c r="CNM122" s="1427"/>
      <c r="CNN122" s="1428"/>
      <c r="CNQ122" s="238"/>
      <c r="CNR122" s="452"/>
      <c r="CNS122" s="1573"/>
      <c r="CNT122" s="1378"/>
      <c r="CNU122" s="1378"/>
      <c r="CNV122" s="1378"/>
      <c r="CNW122" s="1378"/>
      <c r="CNX122" s="1378"/>
      <c r="CNY122" s="1378"/>
      <c r="CNZ122" s="265"/>
      <c r="COA122" s="1380"/>
      <c r="COB122" s="1380"/>
      <c r="COC122" s="1380"/>
      <c r="COD122" s="1380"/>
      <c r="COE122" s="1380"/>
      <c r="COF122" s="1380"/>
      <c r="COG122" s="1380"/>
      <c r="COH122" s="1423"/>
      <c r="COI122" s="1573"/>
      <c r="COJ122" s="1378"/>
      <c r="COK122" s="1378"/>
      <c r="COL122" s="1378"/>
      <c r="COM122" s="1378"/>
      <c r="CON122" s="1378"/>
      <c r="COO122" s="1378"/>
      <c r="COP122" s="265"/>
      <c r="COQ122" s="1380"/>
      <c r="COR122" s="1380"/>
      <c r="COS122" s="1380"/>
      <c r="COT122" s="1380"/>
      <c r="COU122" s="1380"/>
      <c r="COV122" s="1380"/>
      <c r="COW122" s="1380"/>
      <c r="COX122" s="1423"/>
      <c r="CPC122" s="1427"/>
      <c r="CPD122" s="1428"/>
      <c r="CPI122" s="236"/>
      <c r="CPO122" s="1427"/>
      <c r="CPP122" s="1428"/>
      <c r="CPS122" s="238"/>
      <c r="CPT122" s="452"/>
      <c r="CPU122" s="1573"/>
      <c r="CPV122" s="1378"/>
      <c r="CPW122" s="1378"/>
      <c r="CPX122" s="1378"/>
      <c r="CPY122" s="1378"/>
      <c r="CPZ122" s="1378"/>
      <c r="CQA122" s="1378"/>
      <c r="CQB122" s="265"/>
      <c r="CQC122" s="1380"/>
      <c r="CQD122" s="1380"/>
      <c r="CQE122" s="1380"/>
      <c r="CQF122" s="1380"/>
      <c r="CQG122" s="1380"/>
      <c r="CQH122" s="1380"/>
      <c r="CQI122" s="1380"/>
      <c r="CQJ122" s="1423"/>
      <c r="CQK122" s="1573"/>
      <c r="CQL122" s="1378"/>
      <c r="CQM122" s="1378"/>
      <c r="CQN122" s="1378"/>
      <c r="CQO122" s="1378"/>
      <c r="CQP122" s="1378"/>
      <c r="CQQ122" s="1378"/>
      <c r="CQR122" s="265"/>
      <c r="CQS122" s="1380"/>
      <c r="CQT122" s="1380"/>
      <c r="CQU122" s="1380"/>
      <c r="CQV122" s="1380"/>
      <c r="CQW122" s="1380"/>
      <c r="CQX122" s="1380"/>
      <c r="CQY122" s="1380"/>
      <c r="CQZ122" s="1423"/>
      <c r="CRE122" s="1427"/>
      <c r="CRF122" s="1428"/>
      <c r="CRK122" s="236"/>
      <c r="CRQ122" s="1427"/>
      <c r="CRR122" s="1428"/>
      <c r="CRU122" s="238"/>
      <c r="CRV122" s="452"/>
      <c r="CRW122" s="1573"/>
      <c r="CRX122" s="1378"/>
      <c r="CRY122" s="1378"/>
      <c r="CRZ122" s="1378"/>
      <c r="CSA122" s="1378"/>
      <c r="CSB122" s="1378"/>
      <c r="CSC122" s="1378"/>
      <c r="CSD122" s="265"/>
      <c r="CSE122" s="1380"/>
      <c r="CSF122" s="1380"/>
      <c r="CSG122" s="1380"/>
      <c r="CSH122" s="1380"/>
      <c r="CSI122" s="1380"/>
      <c r="CSJ122" s="1380"/>
      <c r="CSK122" s="1380"/>
      <c r="CSL122" s="1423"/>
      <c r="CSM122" s="1573"/>
      <c r="CSN122" s="1378"/>
      <c r="CSO122" s="1378"/>
      <c r="CSP122" s="1378"/>
      <c r="CSQ122" s="1378"/>
      <c r="CSR122" s="1378"/>
      <c r="CSS122" s="1378"/>
      <c r="CST122" s="265"/>
      <c r="CSU122" s="1380"/>
      <c r="CSV122" s="1380"/>
      <c r="CSW122" s="1380"/>
      <c r="CSX122" s="1380"/>
      <c r="CSY122" s="1380"/>
      <c r="CSZ122" s="1380"/>
      <c r="CTA122" s="1380"/>
      <c r="CTB122" s="1423"/>
      <c r="CTG122" s="1427"/>
      <c r="CTH122" s="1428"/>
      <c r="CTM122" s="236"/>
      <c r="CTS122" s="1427"/>
      <c r="CTT122" s="1428"/>
      <c r="CTW122" s="238"/>
      <c r="CTX122" s="452"/>
      <c r="CTY122" s="1573"/>
      <c r="CTZ122" s="1378"/>
      <c r="CUA122" s="1378"/>
      <c r="CUB122" s="1378"/>
      <c r="CUC122" s="1378"/>
      <c r="CUD122" s="1378"/>
      <c r="CUE122" s="1378"/>
      <c r="CUF122" s="265"/>
      <c r="CUG122" s="1380"/>
      <c r="CUH122" s="1380"/>
      <c r="CUI122" s="1380"/>
      <c r="CUJ122" s="1380"/>
      <c r="CUK122" s="1380"/>
      <c r="CUL122" s="1380"/>
      <c r="CUM122" s="1380"/>
      <c r="CUN122" s="1423"/>
      <c r="CUO122" s="1573"/>
      <c r="CUP122" s="1378"/>
      <c r="CUQ122" s="1378"/>
      <c r="CUR122" s="1378"/>
      <c r="CUS122" s="1378"/>
      <c r="CUT122" s="1378"/>
      <c r="CUU122" s="1378"/>
      <c r="CUV122" s="265"/>
      <c r="CUW122" s="1380"/>
      <c r="CUX122" s="1380"/>
      <c r="CUY122" s="1380"/>
      <c r="CUZ122" s="1380"/>
      <c r="CVA122" s="1380"/>
      <c r="CVB122" s="1380"/>
      <c r="CVC122" s="1380"/>
      <c r="CVD122" s="1423"/>
      <c r="CVE122" s="1573"/>
      <c r="CVF122" s="1378"/>
      <c r="CVG122" s="1378"/>
      <c r="CVH122" s="1378"/>
      <c r="CVI122" s="1378"/>
      <c r="CVJ122" s="1378"/>
      <c r="CVK122" s="1378"/>
      <c r="CVL122" s="265"/>
      <c r="CVM122" s="1380"/>
      <c r="CVN122" s="1380"/>
      <c r="CVO122" s="1380"/>
      <c r="CVP122" s="1380"/>
      <c r="CVQ122" s="1380"/>
      <c r="CVR122" s="1380"/>
      <c r="CVS122" s="1380"/>
      <c r="CVT122" s="1423"/>
      <c r="CVU122" s="628"/>
      <c r="CVV122" s="265"/>
      <c r="CVW122" s="265"/>
      <c r="CVX122" s="265"/>
      <c r="CVY122" s="265"/>
      <c r="CVZ122" s="265"/>
      <c r="CWA122" s="265"/>
      <c r="CWB122" s="265"/>
      <c r="CWC122" s="1380"/>
      <c r="CWD122" s="1380"/>
      <c r="CWE122" s="1380"/>
      <c r="CWF122" s="1380"/>
      <c r="CWG122" s="1380"/>
      <c r="CWH122" s="1380"/>
      <c r="CWI122" s="1380"/>
      <c r="CWJ122" s="1423"/>
      <c r="CWO122" s="1427"/>
      <c r="CWP122" s="1428"/>
      <c r="CWU122" s="236"/>
      <c r="CXA122" s="1427"/>
      <c r="CXB122" s="1428"/>
      <c r="CXE122" s="238"/>
      <c r="CXF122" s="452"/>
      <c r="CXG122" s="1573"/>
      <c r="CXH122" s="1378"/>
      <c r="CXI122" s="1378"/>
      <c r="CXJ122" s="1378"/>
      <c r="CXK122" s="1378"/>
      <c r="CXL122" s="1378"/>
      <c r="CXM122" s="1378"/>
      <c r="CXN122" s="265"/>
      <c r="CXO122" s="1380"/>
      <c r="CXP122" s="1380"/>
      <c r="CXQ122" s="1380"/>
      <c r="CXR122" s="1380"/>
      <c r="CXS122" s="1380"/>
      <c r="CXT122" s="1380"/>
      <c r="CXU122" s="1380"/>
      <c r="CXV122" s="1423"/>
      <c r="CXW122" s="1573"/>
      <c r="CXX122" s="1378"/>
      <c r="CXY122" s="1378"/>
      <c r="CXZ122" s="1378"/>
      <c r="CYA122" s="1378"/>
      <c r="CYB122" s="1378"/>
      <c r="CYC122" s="1378"/>
      <c r="CYD122" s="265"/>
      <c r="CYE122" s="1380"/>
      <c r="CYF122" s="1380"/>
      <c r="CYG122" s="1380"/>
      <c r="CYH122" s="1380"/>
      <c r="CYI122" s="1380"/>
      <c r="CYJ122" s="1380"/>
      <c r="CYK122" s="1380"/>
      <c r="CYL122" s="1423"/>
      <c r="CYM122" s="1573"/>
      <c r="CYN122" s="1378"/>
      <c r="CYO122" s="1378"/>
      <c r="CYP122" s="1378"/>
      <c r="CYQ122" s="1378"/>
      <c r="CYR122" s="1378"/>
      <c r="CYS122" s="1378"/>
      <c r="CYT122" s="265"/>
      <c r="CYU122" s="1380"/>
      <c r="CYV122" s="1380"/>
      <c r="CYW122" s="1380"/>
      <c r="CYX122" s="1380"/>
      <c r="CYY122" s="1380"/>
      <c r="CYZ122" s="1380"/>
      <c r="CZA122" s="1380"/>
      <c r="CZB122" s="1423"/>
      <c r="CZC122" s="1573"/>
      <c r="CZD122" s="1378"/>
      <c r="CZE122" s="1378"/>
      <c r="CZF122" s="1378"/>
      <c r="CZG122" s="1378"/>
      <c r="CZH122" s="1378"/>
      <c r="CZI122" s="1378"/>
      <c r="CZJ122" s="265"/>
      <c r="CZK122" s="1380"/>
      <c r="CZL122" s="1380"/>
      <c r="CZM122" s="1380"/>
      <c r="CZN122" s="1380"/>
      <c r="CZO122" s="1380"/>
      <c r="CZP122" s="1380"/>
      <c r="CZQ122" s="1380"/>
      <c r="CZR122" s="1423"/>
      <c r="CZS122" s="1573"/>
      <c r="CZT122" s="1378"/>
      <c r="CZU122" s="1378"/>
      <c r="CZV122" s="1378"/>
      <c r="CZW122" s="1378"/>
      <c r="CZX122" s="1378"/>
      <c r="CZY122" s="1378"/>
      <c r="CZZ122" s="265"/>
      <c r="DAA122" s="1380"/>
      <c r="DAB122" s="1380"/>
      <c r="DAC122" s="1380"/>
      <c r="DAD122" s="1380"/>
      <c r="DAE122" s="1380"/>
      <c r="DAF122" s="1380"/>
      <c r="DAG122" s="1380"/>
      <c r="DAH122" s="1423"/>
      <c r="DAM122" s="1427"/>
      <c r="DAN122" s="1428"/>
      <c r="DAS122" s="236"/>
      <c r="DAY122" s="1427"/>
      <c r="DAZ122" s="1428"/>
      <c r="DBC122" s="238"/>
      <c r="DBD122" s="452"/>
      <c r="DBE122" s="1573"/>
      <c r="DBF122" s="1378"/>
      <c r="DBG122" s="1378"/>
      <c r="DBH122" s="1378"/>
      <c r="DBI122" s="1378"/>
      <c r="DBJ122" s="1378"/>
      <c r="DBK122" s="1378"/>
      <c r="DBL122" s="265"/>
      <c r="DBM122" s="1380"/>
      <c r="DBN122" s="1380"/>
      <c r="DBO122" s="1380"/>
      <c r="DBP122" s="1380"/>
      <c r="DBQ122" s="1380"/>
      <c r="DBR122" s="1380"/>
      <c r="DBS122" s="1380"/>
      <c r="DBT122" s="1423"/>
      <c r="DBU122" s="1573"/>
      <c r="DBV122" s="1378"/>
      <c r="DBW122" s="1378"/>
      <c r="DBX122" s="1378"/>
      <c r="DBY122" s="1378"/>
      <c r="DBZ122" s="1378"/>
      <c r="DCA122" s="1378"/>
      <c r="DCB122" s="265"/>
      <c r="DCC122" s="1380"/>
      <c r="DCD122" s="1380"/>
      <c r="DCE122" s="1380"/>
      <c r="DCF122" s="1380"/>
      <c r="DCG122" s="1380"/>
      <c r="DCH122" s="1380"/>
      <c r="DCI122" s="1380"/>
      <c r="DCJ122" s="1423"/>
      <c r="DCK122" s="1573"/>
      <c r="DCL122" s="1378"/>
      <c r="DCM122" s="1378"/>
      <c r="DCN122" s="1378"/>
      <c r="DCO122" s="1378"/>
      <c r="DCP122" s="1378"/>
      <c r="DCQ122" s="1378"/>
      <c r="DCR122" s="265"/>
      <c r="DCS122" s="1380"/>
      <c r="DCT122" s="1380"/>
      <c r="DCU122" s="1380"/>
      <c r="DCV122" s="1380"/>
      <c r="DCW122" s="1380"/>
      <c r="DCX122" s="1380"/>
      <c r="DCY122" s="1380"/>
      <c r="DCZ122" s="1423"/>
      <c r="DDA122" s="1573"/>
      <c r="DDB122" s="1378"/>
      <c r="DDC122" s="1378"/>
      <c r="DDD122" s="1378"/>
      <c r="DDE122" s="1378"/>
      <c r="DDF122" s="1378"/>
      <c r="DDG122" s="1378"/>
      <c r="DDH122" s="265"/>
      <c r="DDI122" s="1380"/>
      <c r="DDJ122" s="1380"/>
      <c r="DDK122" s="1380"/>
      <c r="DDL122" s="1380"/>
      <c r="DDM122" s="1380"/>
      <c r="DDN122" s="1380"/>
      <c r="DDO122" s="1380"/>
      <c r="DDP122" s="1423"/>
      <c r="DDU122" s="1427"/>
      <c r="DDV122" s="1428"/>
      <c r="DEA122" s="236"/>
      <c r="DEG122" s="1427"/>
      <c r="DEH122" s="1428"/>
      <c r="DEK122" s="238"/>
      <c r="DEL122" s="452"/>
      <c r="DEM122" s="1573"/>
      <c r="DEN122" s="1378"/>
      <c r="DEO122" s="1378"/>
      <c r="DEP122" s="1378"/>
      <c r="DEQ122" s="1378"/>
      <c r="DER122" s="1378"/>
      <c r="DES122" s="1378"/>
      <c r="DET122" s="265"/>
      <c r="DEU122" s="1380"/>
      <c r="DEV122" s="1380"/>
      <c r="DEW122" s="1380"/>
      <c r="DEX122" s="1380"/>
      <c r="DEY122" s="1380"/>
      <c r="DEZ122" s="1380"/>
      <c r="DFA122" s="1380"/>
      <c r="DFB122" s="1423"/>
      <c r="DFC122" s="1573"/>
      <c r="DFD122" s="1378"/>
      <c r="DFE122" s="1378"/>
      <c r="DFF122" s="1378"/>
      <c r="DFG122" s="1378"/>
      <c r="DFH122" s="1378"/>
      <c r="DFI122" s="1378"/>
      <c r="DFJ122" s="265"/>
      <c r="DFK122" s="1380"/>
      <c r="DFL122" s="1380"/>
      <c r="DFM122" s="1380"/>
      <c r="DFN122" s="1380"/>
      <c r="DFO122" s="1380"/>
      <c r="DFP122" s="1380"/>
      <c r="DFQ122" s="1380"/>
      <c r="DFR122" s="1423"/>
      <c r="DFS122" s="1573"/>
      <c r="DFT122" s="1378"/>
      <c r="DFU122" s="1378"/>
      <c r="DFV122" s="1378"/>
      <c r="DFW122" s="1378"/>
      <c r="DFX122" s="1378"/>
      <c r="DFY122" s="1378"/>
      <c r="DFZ122" s="265"/>
      <c r="DGA122" s="1380"/>
      <c r="DGB122" s="1380"/>
      <c r="DGC122" s="1380"/>
      <c r="DGD122" s="1380"/>
      <c r="DGE122" s="1380"/>
      <c r="DGF122" s="1380"/>
      <c r="DGG122" s="1380"/>
      <c r="DGH122" s="1423"/>
      <c r="DGI122" s="1573"/>
      <c r="DGJ122" s="1378"/>
      <c r="DGK122" s="1378"/>
      <c r="DGL122" s="1378"/>
      <c r="DGM122" s="1378"/>
      <c r="DGN122" s="1378"/>
      <c r="DGO122" s="1378"/>
      <c r="DGP122" s="265"/>
      <c r="DGQ122" s="1380"/>
      <c r="DGR122" s="1380"/>
      <c r="DGS122" s="1380"/>
      <c r="DGT122" s="1380"/>
      <c r="DGU122" s="1380"/>
      <c r="DGV122" s="1380"/>
      <c r="DGW122" s="1380"/>
      <c r="DGX122" s="1423"/>
      <c r="DHC122" s="1427"/>
      <c r="DHD122" s="1428"/>
      <c r="DHI122" s="236"/>
      <c r="DHO122" s="1427"/>
      <c r="DHP122" s="1428"/>
      <c r="DHS122" s="238"/>
      <c r="DHT122" s="452"/>
      <c r="DHU122" s="1573"/>
      <c r="DHV122" s="1378"/>
      <c r="DHW122" s="1378"/>
      <c r="DHX122" s="1378"/>
      <c r="DHY122" s="1378"/>
      <c r="DHZ122" s="1378"/>
      <c r="DIA122" s="1378"/>
      <c r="DIB122" s="265"/>
      <c r="DIC122" s="1380"/>
      <c r="DID122" s="1380"/>
      <c r="DIE122" s="1380"/>
      <c r="DIF122" s="1380"/>
      <c r="DIG122" s="1380"/>
      <c r="DIH122" s="1380"/>
      <c r="DII122" s="1380"/>
      <c r="DIJ122" s="1423"/>
      <c r="DIK122" s="1573"/>
      <c r="DIL122" s="1378"/>
      <c r="DIM122" s="1378"/>
      <c r="DIN122" s="1378"/>
      <c r="DIO122" s="1378"/>
      <c r="DIP122" s="1378"/>
      <c r="DIQ122" s="1378"/>
      <c r="DIR122" s="265"/>
      <c r="DIS122" s="1380"/>
      <c r="DIT122" s="1380"/>
      <c r="DIU122" s="1380"/>
      <c r="DIV122" s="1380"/>
      <c r="DIW122" s="1380"/>
      <c r="DIX122" s="1380"/>
      <c r="DIY122" s="1380"/>
      <c r="DIZ122" s="1423"/>
      <c r="DJA122" s="1573"/>
      <c r="DJB122" s="1378"/>
      <c r="DJC122" s="1378"/>
      <c r="DJD122" s="1378"/>
      <c r="DJE122" s="1378"/>
      <c r="DJF122" s="1378"/>
      <c r="DJG122" s="1378"/>
      <c r="DJH122" s="265"/>
      <c r="DJI122" s="1380"/>
      <c r="DJJ122" s="1380"/>
      <c r="DJK122" s="1380"/>
      <c r="DJL122" s="1380"/>
      <c r="DJM122" s="1380"/>
      <c r="DJN122" s="1380"/>
      <c r="DJO122" s="1380"/>
      <c r="DJP122" s="1423"/>
      <c r="DJQ122" s="1573"/>
      <c r="DJR122" s="1378"/>
      <c r="DJS122" s="1378"/>
      <c r="DJT122" s="1378"/>
      <c r="DJU122" s="1378"/>
      <c r="DJV122" s="1378"/>
      <c r="DJW122" s="1378"/>
      <c r="DJX122" s="265"/>
      <c r="DJY122" s="1380"/>
      <c r="DJZ122" s="1380"/>
      <c r="DKA122" s="1380"/>
      <c r="DKB122" s="1380"/>
      <c r="DKC122" s="1380"/>
      <c r="DKD122" s="1380"/>
      <c r="DKE122" s="1380"/>
      <c r="DKF122" s="1423"/>
      <c r="DKK122" s="1427"/>
      <c r="DKL122" s="1428"/>
      <c r="DKQ122" s="236"/>
      <c r="DKW122" s="1427"/>
      <c r="DKX122" s="1428"/>
      <c r="DLA122" s="238"/>
      <c r="DLB122" s="452"/>
      <c r="DLC122" s="1573"/>
      <c r="DLD122" s="1378"/>
      <c r="DLE122" s="1378"/>
      <c r="DLF122" s="1378"/>
      <c r="DLG122" s="1378"/>
      <c r="DLH122" s="1378"/>
      <c r="DLI122" s="1378"/>
      <c r="DLJ122" s="265"/>
      <c r="DLK122" s="1380"/>
      <c r="DLL122" s="1380"/>
      <c r="DLM122" s="1380"/>
      <c r="DLN122" s="1380"/>
      <c r="DLO122" s="1380"/>
      <c r="DLP122" s="1380"/>
      <c r="DLQ122" s="1380"/>
      <c r="DLR122" s="1423"/>
      <c r="DLS122" s="1573"/>
      <c r="DLT122" s="1378"/>
      <c r="DLU122" s="1378"/>
      <c r="DLV122" s="1378"/>
      <c r="DLW122" s="1378"/>
      <c r="DLX122" s="1378"/>
      <c r="DLY122" s="1378"/>
      <c r="DLZ122" s="265"/>
      <c r="DMA122" s="1380"/>
      <c r="DMB122" s="1380"/>
      <c r="DMC122" s="1380"/>
      <c r="DMD122" s="1380"/>
      <c r="DME122" s="1380"/>
      <c r="DMF122" s="1380"/>
      <c r="DMG122" s="1380"/>
      <c r="DMH122" s="1423"/>
      <c r="DMI122" s="1573"/>
      <c r="DMJ122" s="1378"/>
      <c r="DMK122" s="1378"/>
      <c r="DML122" s="1378"/>
      <c r="DMM122" s="1378"/>
      <c r="DMN122" s="1378"/>
      <c r="DMO122" s="1378"/>
      <c r="DMP122" s="265"/>
      <c r="DMQ122" s="1380"/>
      <c r="DMR122" s="1380"/>
      <c r="DMS122" s="1380"/>
      <c r="DMT122" s="1380"/>
      <c r="DMU122" s="1380"/>
      <c r="DMV122" s="1380"/>
      <c r="DMW122" s="1380"/>
      <c r="DMX122" s="1423"/>
      <c r="DMY122" s="1573"/>
      <c r="DMZ122" s="1378"/>
      <c r="DNA122" s="1378"/>
      <c r="DNB122" s="1378"/>
      <c r="DNC122" s="1378"/>
      <c r="DND122" s="1378"/>
      <c r="DNE122" s="1378"/>
      <c r="DNF122" s="265"/>
      <c r="DNG122" s="1380"/>
      <c r="DNH122" s="1380"/>
      <c r="DNI122" s="1380"/>
      <c r="DNJ122" s="1380"/>
      <c r="DNK122" s="1380"/>
      <c r="DNL122" s="1380"/>
      <c r="DNM122" s="1380"/>
      <c r="DNN122" s="1423"/>
      <c r="DNS122" s="1427"/>
      <c r="DNT122" s="1428"/>
      <c r="DNY122" s="236"/>
      <c r="DOE122" s="1427"/>
      <c r="DOF122" s="1428"/>
      <c r="DOI122" s="238"/>
      <c r="DOJ122" s="452"/>
      <c r="DOK122" s="1573"/>
      <c r="DOL122" s="1378"/>
      <c r="DOM122" s="1378"/>
      <c r="DON122" s="1378"/>
      <c r="DOO122" s="1378"/>
      <c r="DOP122" s="1378"/>
      <c r="DOQ122" s="1378"/>
      <c r="DOR122" s="265"/>
      <c r="DOS122" s="1380"/>
      <c r="DOT122" s="1380"/>
      <c r="DOU122" s="1380"/>
      <c r="DOV122" s="1380"/>
      <c r="DOW122" s="1380"/>
      <c r="DOX122" s="1380"/>
      <c r="DOY122" s="1380"/>
      <c r="DOZ122" s="1423"/>
      <c r="DPA122" s="1573"/>
      <c r="DPB122" s="1378"/>
      <c r="DPC122" s="1378"/>
      <c r="DPD122" s="1378"/>
      <c r="DPE122" s="1378"/>
      <c r="DPF122" s="1378"/>
      <c r="DPG122" s="1378"/>
      <c r="DPH122" s="265"/>
      <c r="DPI122" s="1380"/>
      <c r="DPJ122" s="1380"/>
      <c r="DPK122" s="1380"/>
      <c r="DPL122" s="1380"/>
      <c r="DPM122" s="1380"/>
      <c r="DPN122" s="1380"/>
      <c r="DPO122" s="1380"/>
      <c r="DPP122" s="1423"/>
      <c r="DPQ122" s="1573"/>
      <c r="DPR122" s="1378"/>
      <c r="DPS122" s="1378"/>
      <c r="DPT122" s="1378"/>
      <c r="DPU122" s="1378"/>
      <c r="DPV122" s="1378"/>
      <c r="DPW122" s="1378"/>
      <c r="DPX122" s="265"/>
      <c r="DPY122" s="1380"/>
      <c r="DPZ122" s="1380"/>
      <c r="DQA122" s="1380"/>
      <c r="DQB122" s="1380"/>
      <c r="DQC122" s="1380"/>
      <c r="DQD122" s="1380"/>
      <c r="DQE122" s="1380"/>
      <c r="DQF122" s="1423"/>
      <c r="DQG122" s="1573"/>
      <c r="DQH122" s="1378"/>
      <c r="DQI122" s="1378"/>
      <c r="DQJ122" s="1378"/>
      <c r="DQK122" s="1378"/>
      <c r="DQL122" s="1378"/>
      <c r="DQM122" s="1378"/>
      <c r="DQN122" s="265"/>
      <c r="DQO122" s="1380"/>
      <c r="DQP122" s="1380"/>
      <c r="DQQ122" s="1380"/>
      <c r="DQR122" s="1380"/>
      <c r="DQS122" s="1380"/>
      <c r="DQT122" s="1380"/>
      <c r="DQU122" s="1380"/>
      <c r="DQV122" s="1423"/>
      <c r="DQW122" s="1573"/>
      <c r="DQX122" s="1378"/>
      <c r="DQY122" s="1378"/>
      <c r="DQZ122" s="1378"/>
      <c r="DRA122" s="1378"/>
      <c r="DRB122" s="1378"/>
      <c r="DRC122" s="1378"/>
      <c r="DRD122" s="265"/>
      <c r="DRE122" s="1380"/>
      <c r="DRF122" s="1380"/>
      <c r="DRG122" s="1380"/>
      <c r="DRH122" s="1380"/>
      <c r="DRI122" s="1380"/>
      <c r="DRJ122" s="1380"/>
      <c r="DRK122" s="1380"/>
      <c r="DRL122" s="1423"/>
      <c r="DRQ122" s="1427"/>
      <c r="DRR122" s="1428"/>
      <c r="DRW122" s="236"/>
      <c r="DSC122" s="1427"/>
      <c r="DSD122" s="1428"/>
      <c r="DSG122" s="238"/>
      <c r="DSH122" s="452"/>
      <c r="DSI122" s="1573"/>
      <c r="DSJ122" s="1378"/>
      <c r="DSK122" s="1378"/>
      <c r="DSL122" s="1378"/>
      <c r="DSM122" s="1378"/>
      <c r="DSN122" s="1378"/>
      <c r="DSO122" s="1378"/>
      <c r="DSP122" s="265"/>
      <c r="DSQ122" s="1380"/>
      <c r="DSR122" s="1380"/>
      <c r="DSS122" s="1380"/>
      <c r="DST122" s="1380"/>
      <c r="DSU122" s="1380"/>
      <c r="DSV122" s="1380"/>
      <c r="DSW122" s="1380"/>
      <c r="DSX122" s="1423"/>
      <c r="DSY122" s="450"/>
      <c r="DTH122" s="452"/>
      <c r="DTZ122" s="269"/>
      <c r="DUA122" s="1674"/>
      <c r="DUB122" s="1674"/>
      <c r="DUC122" s="1674"/>
      <c r="DUD122" s="270"/>
      <c r="DUF122" s="238"/>
      <c r="DUM122" s="364"/>
      <c r="DUN122" s="349"/>
      <c r="DUO122" s="349"/>
      <c r="DUP122" s="349"/>
      <c r="DUQ122" s="349"/>
      <c r="DUR122" s="349"/>
      <c r="DUS122" s="349"/>
      <c r="DUT122" s="349"/>
      <c r="DUU122" s="349"/>
      <c r="DUV122" s="1685"/>
      <c r="DUW122" s="1566"/>
      <c r="DUX122" s="1566"/>
      <c r="DUY122" s="1567"/>
      <c r="DUZ122" s="495"/>
      <c r="DVA122" s="495"/>
      <c r="DVB122" s="1543"/>
      <c r="DVC122" s="1544"/>
      <c r="DVD122" s="1544"/>
      <c r="DVE122" s="1606"/>
      <c r="DVF122" s="365"/>
      <c r="DVG122" s="1550"/>
      <c r="DVH122" s="1550"/>
      <c r="DVI122" s="1550"/>
      <c r="DVJ122" s="1550"/>
      <c r="DVK122" s="366"/>
      <c r="DVL122" s="1543"/>
      <c r="DVM122" s="1544"/>
      <c r="DVN122" s="1544"/>
      <c r="DVO122" s="1545"/>
      <c r="DVP122" s="366"/>
      <c r="DVQ122" s="1565"/>
      <c r="DVR122" s="1566"/>
      <c r="DVS122" s="1566"/>
      <c r="DVT122" s="1567"/>
      <c r="DVU122" s="367"/>
      <c r="DVV122" s="365"/>
      <c r="DVW122" s="1550"/>
      <c r="DVX122" s="1550"/>
      <c r="DVY122" s="1550"/>
      <c r="DVZ122" s="1550"/>
      <c r="DWA122" s="366"/>
      <c r="DWB122" s="1543"/>
      <c r="DWC122" s="1544"/>
      <c r="DWD122" s="1544"/>
      <c r="DWE122" s="1545"/>
      <c r="DWF122" s="366"/>
      <c r="DWG122" s="1565"/>
      <c r="DWH122" s="1566"/>
      <c r="DWI122" s="1566"/>
      <c r="DWJ122" s="1567"/>
      <c r="DWK122" s="367"/>
      <c r="DWL122" s="365"/>
      <c r="DWM122" s="1550"/>
      <c r="DWN122" s="1550"/>
      <c r="DWO122" s="1550"/>
      <c r="DWP122" s="1550"/>
      <c r="DWQ122" s="366"/>
      <c r="DWR122" s="1543"/>
      <c r="DWS122" s="1544"/>
      <c r="DWT122" s="1544"/>
      <c r="DWU122" s="1545"/>
      <c r="DWV122" s="366"/>
      <c r="DWW122" s="1565"/>
      <c r="DWX122" s="1566"/>
      <c r="DWY122" s="1566"/>
      <c r="DWZ122" s="1567"/>
      <c r="DXA122" s="367"/>
      <c r="DXB122" s="365"/>
      <c r="DXC122" s="1550"/>
      <c r="DXD122" s="1550"/>
      <c r="DXE122" s="1550"/>
      <c r="DXF122" s="1550"/>
      <c r="DXG122" s="366"/>
      <c r="DXH122" s="1543"/>
      <c r="DXI122" s="1544"/>
      <c r="DXJ122" s="1544"/>
      <c r="DXK122" s="1545"/>
      <c r="DXL122" s="366"/>
      <c r="DXM122" s="1565"/>
      <c r="DXN122" s="1566"/>
      <c r="DXO122" s="1566"/>
      <c r="DXP122" s="1567"/>
      <c r="DXQ122" s="367"/>
      <c r="DXR122" s="306"/>
      <c r="DXS122" s="1550"/>
      <c r="DXT122" s="1550"/>
      <c r="DXU122" s="1550"/>
      <c r="DXV122" s="1550"/>
      <c r="DXW122" s="307"/>
      <c r="DXX122" s="1543"/>
      <c r="DXY122" s="1544"/>
      <c r="DXZ122" s="1544"/>
      <c r="DYA122" s="1545"/>
      <c r="DYB122" s="307"/>
      <c r="DYC122" s="1565"/>
      <c r="DYD122" s="1566"/>
      <c r="DYE122" s="1566"/>
      <c r="DYF122" s="1567"/>
      <c r="DYG122" s="308"/>
      <c r="DYH122" s="557"/>
      <c r="DYI122" s="558"/>
      <c r="DYJ122" s="558"/>
      <c r="DYK122" s="1565"/>
      <c r="DYL122" s="1566"/>
      <c r="DYM122" s="1566"/>
      <c r="DYN122" s="1567"/>
      <c r="DYO122" s="558"/>
      <c r="DYP122" s="558"/>
      <c r="DYQ122" s="558"/>
      <c r="DYR122" s="558"/>
      <c r="DYS122" s="558"/>
      <c r="DYT122" s="558"/>
      <c r="DYU122" s="558"/>
      <c r="DYV122" s="558"/>
      <c r="DYW122" s="1543"/>
      <c r="DYX122" s="1544"/>
      <c r="DYY122" s="1544"/>
      <c r="DYZ122" s="1545"/>
      <c r="DZA122" s="558"/>
      <c r="DZB122" s="558"/>
      <c r="DZC122" s="559"/>
      <c r="DZD122" s="306"/>
      <c r="DZE122" s="1565"/>
      <c r="DZF122" s="1566"/>
      <c r="DZG122" s="1566"/>
      <c r="DZH122" s="1567"/>
      <c r="DZI122" s="307"/>
      <c r="DZJ122" s="1543"/>
      <c r="DZK122" s="1544"/>
      <c r="DZL122" s="1544"/>
      <c r="DZM122" s="1545"/>
      <c r="DZN122" s="307"/>
      <c r="DZO122" s="1550"/>
      <c r="DZP122" s="1550"/>
      <c r="DZQ122" s="1550"/>
      <c r="DZR122" s="1550"/>
      <c r="DZS122" s="309"/>
      <c r="DZT122" s="365"/>
      <c r="DZU122" s="1550"/>
      <c r="DZV122" s="1550"/>
      <c r="DZW122" s="1550"/>
      <c r="DZX122" s="1550"/>
      <c r="DZY122" s="366"/>
      <c r="DZZ122" s="1543"/>
      <c r="EAA122" s="1544"/>
      <c r="EAB122" s="1544"/>
      <c r="EAC122" s="1545"/>
      <c r="EAD122" s="366"/>
      <c r="EAE122" s="1565"/>
      <c r="EAF122" s="1566"/>
      <c r="EAG122" s="1566"/>
      <c r="EAH122" s="1567"/>
      <c r="EAI122" s="367"/>
      <c r="EAJ122" s="365"/>
      <c r="EAK122" s="1550"/>
      <c r="EAL122" s="1550"/>
      <c r="EAM122" s="1550"/>
      <c r="EAN122" s="1550"/>
      <c r="EAO122" s="366"/>
      <c r="EAP122" s="1543"/>
      <c r="EAQ122" s="1544"/>
      <c r="EAR122" s="1544"/>
      <c r="EAS122" s="1545"/>
      <c r="EAT122" s="366"/>
      <c r="EAU122" s="1565"/>
      <c r="EAV122" s="1566"/>
      <c r="EAW122" s="1566"/>
      <c r="EAX122" s="1567"/>
      <c r="EAY122" s="367"/>
      <c r="EAZ122" s="365"/>
      <c r="EBA122" s="1550"/>
      <c r="EBB122" s="1550"/>
      <c r="EBC122" s="1550"/>
      <c r="EBD122" s="1550"/>
      <c r="EBE122" s="366"/>
      <c r="EBF122" s="1543"/>
      <c r="EBG122" s="1544"/>
      <c r="EBH122" s="1544"/>
      <c r="EBI122" s="1545"/>
      <c r="EBJ122" s="366"/>
      <c r="EBK122" s="1565"/>
      <c r="EBL122" s="1566"/>
      <c r="EBM122" s="1566"/>
      <c r="EBN122" s="1567"/>
      <c r="EBO122" s="367"/>
      <c r="EBP122" s="306"/>
      <c r="EBQ122" s="1550"/>
      <c r="EBR122" s="1550"/>
      <c r="EBS122" s="1550"/>
      <c r="EBT122" s="1550"/>
      <c r="EBU122" s="307"/>
      <c r="EBV122" s="1543"/>
      <c r="EBW122" s="1544"/>
      <c r="EBX122" s="1544"/>
      <c r="EBY122" s="1545"/>
      <c r="EBZ122" s="307"/>
      <c r="ECA122" s="1565"/>
      <c r="ECB122" s="1566"/>
      <c r="ECC122" s="1566"/>
      <c r="ECD122" s="1567"/>
      <c r="ECE122" s="308"/>
      <c r="ECF122" s="557"/>
      <c r="ECG122" s="558"/>
      <c r="ECH122" s="558"/>
      <c r="ECI122" s="1565"/>
      <c r="ECJ122" s="1566"/>
      <c r="ECK122" s="1566"/>
      <c r="ECL122" s="1567"/>
      <c r="ECM122" s="558"/>
      <c r="ECN122" s="558"/>
      <c r="ECO122" s="558"/>
      <c r="ECP122" s="558"/>
      <c r="ECQ122" s="558"/>
      <c r="ECR122" s="558"/>
      <c r="ECS122" s="558"/>
      <c r="ECT122" s="558"/>
      <c r="ECU122" s="1543"/>
      <c r="ECV122" s="1544"/>
      <c r="ECW122" s="1544"/>
      <c r="ECX122" s="1545"/>
      <c r="ECY122" s="558"/>
      <c r="ECZ122" s="558"/>
      <c r="EDA122" s="559"/>
      <c r="EDB122" s="306"/>
      <c r="EDC122" s="1565"/>
      <c r="EDD122" s="1566"/>
      <c r="EDE122" s="1566"/>
      <c r="EDF122" s="1567"/>
      <c r="EDG122" s="307"/>
      <c r="EDH122" s="1543"/>
      <c r="EDI122" s="1544"/>
      <c r="EDJ122" s="1544"/>
      <c r="EDK122" s="1545"/>
      <c r="EDL122" s="307"/>
      <c r="EDM122" s="1550"/>
      <c r="EDN122" s="1550"/>
      <c r="EDO122" s="1550"/>
      <c r="EDP122" s="1550"/>
      <c r="EDQ122" s="309"/>
      <c r="EDR122" s="365"/>
      <c r="EDS122" s="1565"/>
      <c r="EDT122" s="1566"/>
      <c r="EDU122" s="1566"/>
      <c r="EDV122" s="1567"/>
      <c r="EDW122" s="366"/>
      <c r="EDX122" s="1543"/>
      <c r="EDY122" s="1544"/>
      <c r="EDZ122" s="1544"/>
      <c r="EEA122" s="1545"/>
      <c r="EEB122" s="366"/>
      <c r="EEC122" s="1550"/>
      <c r="EED122" s="1550"/>
      <c r="EEE122" s="1550"/>
      <c r="EEF122" s="1550"/>
      <c r="EEG122" s="371"/>
      <c r="EEH122" s="1685"/>
      <c r="EEI122" s="1566"/>
      <c r="EEJ122" s="1566"/>
      <c r="EEK122" s="1567"/>
      <c r="EEL122" s="495"/>
      <c r="EEM122" s="495"/>
      <c r="EEN122" s="1543"/>
      <c r="EEO122" s="1544"/>
      <c r="EEP122" s="1544"/>
      <c r="EEQ122" s="1606"/>
      <c r="EER122" s="349"/>
      <c r="EES122" s="349"/>
      <c r="EET122" s="349"/>
      <c r="EEU122" s="349"/>
      <c r="EEV122" s="349"/>
      <c r="EEW122" s="349"/>
      <c r="EEX122" s="349"/>
      <c r="EEY122" s="349"/>
      <c r="EEZ122" s="349"/>
      <c r="EFA122" s="363"/>
      <c r="EFF122" s="238"/>
      <c r="EFR122" s="236"/>
      <c r="EFV122" s="241"/>
      <c r="EFW122" s="241"/>
      <c r="EFX122" s="241"/>
      <c r="EFY122" s="345"/>
      <c r="EFZ122" s="256"/>
      <c r="EGA122" s="256"/>
      <c r="EGB122" s="256"/>
      <c r="EGC122" s="256"/>
      <c r="EGD122" s="256"/>
      <c r="EGE122" s="256"/>
      <c r="EGF122" s="256"/>
      <c r="EGG122" s="256"/>
      <c r="EGH122" s="1685"/>
      <c r="EGI122" s="1566"/>
      <c r="EGJ122" s="1566"/>
      <c r="EGK122" s="1567"/>
      <c r="EGL122" s="495"/>
      <c r="EGM122" s="495"/>
      <c r="EGN122" s="1543"/>
      <c r="EGO122" s="1544"/>
      <c r="EGP122" s="1544"/>
      <c r="EGQ122" s="1606"/>
      <c r="EGR122" s="365"/>
      <c r="EGS122" s="1550"/>
      <c r="EGT122" s="1550"/>
      <c r="EGU122" s="1550"/>
      <c r="EGV122" s="1550"/>
      <c r="EGW122" s="366"/>
      <c r="EGX122" s="1543"/>
      <c r="EGY122" s="1544"/>
      <c r="EGZ122" s="1544"/>
      <c r="EHA122" s="1545"/>
      <c r="EHB122" s="366"/>
      <c r="EHC122" s="1565"/>
      <c r="EHD122" s="1566"/>
      <c r="EHE122" s="1566"/>
      <c r="EHF122" s="1567"/>
      <c r="EHG122" s="367"/>
      <c r="EHH122" s="306"/>
      <c r="EHI122" s="1550"/>
      <c r="EHJ122" s="1550"/>
      <c r="EHK122" s="1550"/>
      <c r="EHL122" s="1550"/>
      <c r="EHM122" s="307"/>
      <c r="EHN122" s="1543"/>
      <c r="EHO122" s="1544"/>
      <c r="EHP122" s="1544"/>
      <c r="EHQ122" s="1545"/>
      <c r="EHR122" s="307"/>
      <c r="EHS122" s="1565"/>
      <c r="EHT122" s="1566"/>
      <c r="EHU122" s="1566"/>
      <c r="EHV122" s="1567"/>
      <c r="EHW122" s="308"/>
      <c r="EHX122" s="557"/>
      <c r="EHY122" s="558"/>
      <c r="EHZ122" s="558"/>
      <c r="EIA122" s="1565"/>
      <c r="EIB122" s="1566"/>
      <c r="EIC122" s="1566"/>
      <c r="EID122" s="1567"/>
      <c r="EIE122" s="558"/>
      <c r="EIF122" s="558"/>
      <c r="EIG122" s="558"/>
      <c r="EIH122" s="558"/>
      <c r="EII122" s="558"/>
      <c r="EIJ122" s="558"/>
      <c r="EIK122" s="558"/>
      <c r="EIL122" s="558"/>
      <c r="EIM122" s="1543"/>
      <c r="EIN122" s="1544"/>
      <c r="EIO122" s="1544"/>
      <c r="EIP122" s="1545"/>
      <c r="EIQ122" s="558"/>
      <c r="EIR122" s="558"/>
      <c r="EIS122" s="559"/>
      <c r="EIT122" s="306"/>
      <c r="EIU122" s="1565"/>
      <c r="EIV122" s="1566"/>
      <c r="EIW122" s="1566"/>
      <c r="EIX122" s="1567"/>
      <c r="EIY122" s="307"/>
      <c r="EIZ122" s="1543"/>
      <c r="EJA122" s="1544"/>
      <c r="EJB122" s="1544"/>
      <c r="EJC122" s="1545"/>
      <c r="EJD122" s="307"/>
      <c r="EJE122" s="1550"/>
      <c r="EJF122" s="1550"/>
      <c r="EJG122" s="1550"/>
      <c r="EJH122" s="1550"/>
      <c r="EJI122" s="309"/>
      <c r="EJJ122" s="306"/>
      <c r="EJK122" s="1565"/>
      <c r="EJL122" s="1566"/>
      <c r="EJM122" s="1566"/>
      <c r="EJN122" s="1567"/>
      <c r="EJO122" s="307"/>
      <c r="EJP122" s="1543"/>
      <c r="EJQ122" s="1544"/>
      <c r="EJR122" s="1544"/>
      <c r="EJS122" s="1545"/>
      <c r="EJT122" s="307"/>
      <c r="EJU122" s="1550"/>
      <c r="EJV122" s="1550"/>
      <c r="EJW122" s="1550"/>
      <c r="EJX122" s="1550"/>
      <c r="EJY122" s="309"/>
      <c r="EJZ122" s="1685"/>
      <c r="EKA122" s="1566"/>
      <c r="EKB122" s="1566"/>
      <c r="EKC122" s="1567"/>
      <c r="EKD122" s="495"/>
      <c r="EKE122" s="495"/>
      <c r="EKF122" s="1543"/>
      <c r="EKG122" s="1544"/>
      <c r="EKH122" s="1544"/>
      <c r="EKI122" s="1606"/>
      <c r="EKJ122" s="349"/>
      <c r="EKK122" s="349"/>
      <c r="EKL122" s="349"/>
      <c r="EKM122" s="349"/>
      <c r="EKN122" s="349"/>
      <c r="EKO122" s="349"/>
      <c r="EKP122" s="349"/>
      <c r="EKQ122" s="349"/>
      <c r="EKR122" s="349"/>
      <c r="EKS122" s="363"/>
      <c r="EKX122" s="238"/>
      <c r="EKY122" s="1090"/>
      <c r="EKZ122" s="265"/>
      <c r="ELA122" s="269"/>
      <c r="ELB122" s="1674"/>
      <c r="ELC122" s="1674"/>
      <c r="ELD122" s="1674"/>
      <c r="ELE122" s="305"/>
      <c r="ELF122" s="226"/>
      <c r="ELG122" s="226"/>
      <c r="ELH122" s="226"/>
      <c r="ELI122" s="226"/>
      <c r="ELJ122" s="226"/>
      <c r="ELK122" s="226"/>
      <c r="ELL122" s="226"/>
      <c r="ELM122" s="226"/>
      <c r="ELN122" s="226"/>
      <c r="ELO122" s="226"/>
      <c r="ELP122" s="226"/>
      <c r="ELQ122" s="226"/>
      <c r="ELR122" s="226"/>
      <c r="ELS122" s="226"/>
      <c r="ELT122" s="226"/>
      <c r="ELU122" s="226"/>
      <c r="ELV122" s="226"/>
      <c r="ELW122" s="450"/>
      <c r="EMF122" s="452"/>
      <c r="EMG122" s="1573"/>
      <c r="EMH122" s="1378"/>
      <c r="EMI122" s="1378"/>
      <c r="EMJ122" s="1378"/>
      <c r="EMK122" s="1378"/>
      <c r="EML122" s="1378"/>
      <c r="EMM122" s="1378"/>
      <c r="EMN122" s="265"/>
      <c r="EMO122" s="1380"/>
      <c r="EMP122" s="1380"/>
      <c r="EMQ122" s="1380"/>
      <c r="EMR122" s="1380"/>
      <c r="EMS122" s="1380"/>
      <c r="EMT122" s="1380"/>
      <c r="EMU122" s="1380"/>
      <c r="EMV122" s="1423"/>
      <c r="EMW122" s="1573"/>
      <c r="EMX122" s="1378"/>
      <c r="EMY122" s="1378"/>
      <c r="EMZ122" s="1378"/>
      <c r="ENA122" s="1378"/>
      <c r="ENB122" s="1378"/>
      <c r="ENC122" s="1378"/>
      <c r="END122" s="265"/>
      <c r="ENE122" s="1380"/>
      <c r="ENF122" s="1380"/>
      <c r="ENG122" s="1380"/>
      <c r="ENH122" s="1380"/>
      <c r="ENI122" s="1380"/>
      <c r="ENJ122" s="1380"/>
      <c r="ENK122" s="1380"/>
      <c r="ENL122" s="1423"/>
      <c r="ENQ122" s="1427"/>
      <c r="ENR122" s="1428"/>
      <c r="ENW122" s="236"/>
      <c r="EOC122" s="1427"/>
      <c r="EOD122" s="1428"/>
      <c r="EOG122" s="238"/>
      <c r="EOH122" s="452"/>
      <c r="EOI122" s="1573"/>
      <c r="EOJ122" s="1378"/>
      <c r="EOK122" s="1378"/>
      <c r="EOL122" s="1378"/>
      <c r="EOM122" s="1378"/>
      <c r="EON122" s="1378"/>
      <c r="EOO122" s="1378"/>
      <c r="EOP122" s="265"/>
      <c r="EOQ122" s="1380"/>
      <c r="EOR122" s="1380"/>
      <c r="EOS122" s="1380"/>
      <c r="EOT122" s="1380"/>
      <c r="EOU122" s="1380"/>
      <c r="EOV122" s="1380"/>
      <c r="EOW122" s="1380"/>
      <c r="EOX122" s="1423"/>
      <c r="EOY122" s="1573"/>
      <c r="EOZ122" s="1378"/>
      <c r="EPA122" s="1378"/>
      <c r="EPB122" s="1378"/>
      <c r="EPC122" s="1378"/>
      <c r="EPD122" s="1378"/>
      <c r="EPE122" s="1378"/>
      <c r="EPF122" s="265"/>
      <c r="EPG122" s="1380"/>
      <c r="EPH122" s="1380"/>
      <c r="EPI122" s="1380"/>
      <c r="EPJ122" s="1380"/>
      <c r="EPK122" s="1380"/>
      <c r="EPL122" s="1380"/>
      <c r="EPM122" s="1380"/>
      <c r="EPN122" s="1423"/>
      <c r="EPO122" s="1573"/>
      <c r="EPP122" s="1378"/>
      <c r="EPQ122" s="1378"/>
      <c r="EPR122" s="1378"/>
      <c r="EPS122" s="1378"/>
      <c r="EPT122" s="1378"/>
      <c r="EPU122" s="1378"/>
      <c r="EPV122" s="265"/>
      <c r="EPW122" s="1380"/>
      <c r="EPX122" s="1380"/>
      <c r="EPY122" s="1380"/>
      <c r="EPZ122" s="1380"/>
      <c r="EQA122" s="1380"/>
      <c r="EQB122" s="1380"/>
      <c r="EQC122" s="1380"/>
      <c r="EQD122" s="1423"/>
      <c r="EQI122" s="1427"/>
      <c r="EQJ122" s="1428"/>
      <c r="EQO122" s="236"/>
      <c r="EQU122" s="1427"/>
      <c r="EQV122" s="1428"/>
      <c r="EQY122" s="238"/>
      <c r="EQZ122" s="452"/>
      <c r="ERA122" s="1573"/>
      <c r="ERB122" s="1378"/>
      <c r="ERC122" s="1378"/>
      <c r="ERD122" s="1378"/>
      <c r="ERE122" s="1378"/>
      <c r="ERF122" s="1378"/>
      <c r="ERG122" s="1378"/>
      <c r="ERH122" s="265"/>
      <c r="ERI122" s="1380"/>
      <c r="ERJ122" s="1380"/>
      <c r="ERK122" s="1380"/>
      <c r="ERL122" s="1380"/>
      <c r="ERM122" s="1380"/>
      <c r="ERN122" s="1380"/>
      <c r="ERO122" s="1380"/>
      <c r="ERP122" s="1423"/>
      <c r="ERQ122" s="450"/>
      <c r="ERZ122" s="452"/>
      <c r="ETA122" s="1518"/>
      <c r="ETB122" s="1518"/>
      <c r="ETC122" s="1518"/>
      <c r="ETD122" s="1518"/>
      <c r="ETE122" s="1518"/>
      <c r="ETF122" s="1518"/>
    </row>
    <row r="123" spans="1:3906" ht="15" customHeight="1" thickBot="1">
      <c r="B123" s="1518"/>
      <c r="C123" s="1518"/>
      <c r="D123" s="1518"/>
      <c r="E123" s="1518"/>
      <c r="F123" s="1518"/>
      <c r="G123" s="1518"/>
      <c r="AK123" s="226"/>
      <c r="AL123" s="226"/>
      <c r="AM123" s="226"/>
      <c r="AN123" s="226"/>
      <c r="AO123" s="226"/>
      <c r="AP123" s="226"/>
      <c r="AQ123" s="226"/>
      <c r="AR123" s="226"/>
      <c r="AS123" s="377"/>
      <c r="AT123" s="377"/>
      <c r="AU123" s="377"/>
      <c r="AV123" s="377"/>
      <c r="AW123" s="377"/>
      <c r="AX123" s="377"/>
      <c r="AY123" s="377"/>
      <c r="AZ123" s="377"/>
      <c r="BE123" s="1429"/>
      <c r="BF123" s="1430"/>
      <c r="BK123" s="236"/>
      <c r="BQ123" s="1429"/>
      <c r="BR123" s="1430"/>
      <c r="BU123" s="238"/>
      <c r="BW123" s="226"/>
      <c r="BX123" s="226"/>
      <c r="BY123" s="226"/>
      <c r="BZ123" s="226"/>
      <c r="CA123" s="226"/>
      <c r="CB123" s="226"/>
      <c r="CC123" s="226"/>
      <c r="CD123" s="226"/>
      <c r="CE123" s="377"/>
      <c r="CF123" s="377"/>
      <c r="CG123" s="377"/>
      <c r="CH123" s="377"/>
      <c r="CI123" s="377"/>
      <c r="CJ123" s="377"/>
      <c r="CK123" s="377"/>
      <c r="CL123" s="377"/>
      <c r="CQ123" s="1429"/>
      <c r="CR123" s="1430"/>
      <c r="CW123" s="236"/>
      <c r="DC123" s="1429"/>
      <c r="DD123" s="1430"/>
      <c r="DG123" s="238"/>
      <c r="DI123" s="226"/>
      <c r="DJ123" s="226"/>
      <c r="DK123" s="226"/>
      <c r="DL123" s="226"/>
      <c r="DM123" s="226"/>
      <c r="DN123" s="226"/>
      <c r="DO123" s="226"/>
      <c r="DP123" s="226"/>
      <c r="DQ123" s="377"/>
      <c r="DR123" s="377"/>
      <c r="DS123" s="377"/>
      <c r="DT123" s="377"/>
      <c r="DU123" s="377"/>
      <c r="DV123" s="377"/>
      <c r="DW123" s="377"/>
      <c r="DX123" s="377"/>
      <c r="DY123" s="226"/>
      <c r="DZ123" s="226"/>
      <c r="EA123" s="226"/>
      <c r="EB123" s="226"/>
      <c r="EC123" s="226"/>
      <c r="ED123" s="226"/>
      <c r="EE123" s="226"/>
      <c r="EF123" s="226"/>
      <c r="EG123" s="377"/>
      <c r="EH123" s="377"/>
      <c r="EI123" s="377"/>
      <c r="EJ123" s="377"/>
      <c r="EK123" s="377"/>
      <c r="EL123" s="377"/>
      <c r="EM123" s="377"/>
      <c r="EN123" s="377"/>
      <c r="ES123" s="1429"/>
      <c r="ET123" s="1430"/>
      <c r="EY123" s="236"/>
      <c r="FE123" s="1429"/>
      <c r="FF123" s="1430"/>
      <c r="FI123" s="238"/>
      <c r="FK123" s="226"/>
      <c r="FL123" s="226"/>
      <c r="FM123" s="226"/>
      <c r="FN123" s="226"/>
      <c r="FO123" s="226"/>
      <c r="FP123" s="226"/>
      <c r="FQ123" s="226"/>
      <c r="FR123" s="226"/>
      <c r="FS123" s="377"/>
      <c r="FT123" s="377"/>
      <c r="FU123" s="377"/>
      <c r="FV123" s="377"/>
      <c r="FW123" s="377"/>
      <c r="FX123" s="377"/>
      <c r="FY123" s="377"/>
      <c r="FZ123" s="377"/>
      <c r="GA123" s="226"/>
      <c r="GB123" s="226"/>
      <c r="GC123" s="226"/>
      <c r="GD123" s="226"/>
      <c r="GE123" s="226"/>
      <c r="GF123" s="226"/>
      <c r="GG123" s="226"/>
      <c r="GH123" s="226"/>
      <c r="GI123" s="377"/>
      <c r="GJ123" s="377"/>
      <c r="GK123" s="377"/>
      <c r="GL123" s="377"/>
      <c r="GM123" s="377"/>
      <c r="GN123" s="377"/>
      <c r="GO123" s="377"/>
      <c r="GP123" s="377"/>
      <c r="GU123" s="1429"/>
      <c r="GV123" s="1430"/>
      <c r="HA123" s="236"/>
      <c r="HG123" s="1429"/>
      <c r="HH123" s="1430"/>
      <c r="HK123" s="238"/>
      <c r="HM123" s="226"/>
      <c r="HN123" s="226"/>
      <c r="HO123" s="226"/>
      <c r="HP123" s="226"/>
      <c r="HQ123" s="226"/>
      <c r="HR123" s="226"/>
      <c r="HS123" s="226"/>
      <c r="HT123" s="226"/>
      <c r="HU123" s="377"/>
      <c r="HV123" s="377"/>
      <c r="HW123" s="377"/>
      <c r="HX123" s="377"/>
      <c r="HY123" s="377"/>
      <c r="HZ123" s="377"/>
      <c r="IA123" s="377"/>
      <c r="IB123" s="377"/>
      <c r="IC123" s="226"/>
      <c r="ID123" s="226"/>
      <c r="IE123" s="226"/>
      <c r="IF123" s="226"/>
      <c r="IG123" s="226"/>
      <c r="IH123" s="226"/>
      <c r="II123" s="226"/>
      <c r="IJ123" s="226"/>
      <c r="IK123" s="377"/>
      <c r="IL123" s="377"/>
      <c r="IM123" s="377"/>
      <c r="IN123" s="377"/>
      <c r="IO123" s="377"/>
      <c r="IP123" s="377"/>
      <c r="IQ123" s="377"/>
      <c r="IR123" s="377"/>
      <c r="IW123" s="1429"/>
      <c r="IX123" s="1430"/>
      <c r="JC123" s="236"/>
      <c r="JI123" s="1429"/>
      <c r="JJ123" s="1430"/>
      <c r="JM123" s="238"/>
      <c r="JO123" s="226"/>
      <c r="JP123" s="226"/>
      <c r="JQ123" s="226"/>
      <c r="JR123" s="226"/>
      <c r="JS123" s="226"/>
      <c r="JT123" s="226"/>
      <c r="JU123" s="226"/>
      <c r="JV123" s="226"/>
      <c r="JW123" s="377"/>
      <c r="JX123" s="377"/>
      <c r="JY123" s="377"/>
      <c r="JZ123" s="377"/>
      <c r="KA123" s="377"/>
      <c r="KB123" s="377"/>
      <c r="KC123" s="377"/>
      <c r="KD123" s="377"/>
      <c r="KE123" s="226"/>
      <c r="KF123" s="226"/>
      <c r="KG123" s="226"/>
      <c r="KH123" s="226"/>
      <c r="KI123" s="226"/>
      <c r="KJ123" s="226"/>
      <c r="KK123" s="226"/>
      <c r="KL123" s="226"/>
      <c r="KM123" s="377"/>
      <c r="KN123" s="377"/>
      <c r="KO123" s="377"/>
      <c r="KP123" s="377"/>
      <c r="KQ123" s="377"/>
      <c r="KR123" s="377"/>
      <c r="KS123" s="377"/>
      <c r="KT123" s="377"/>
      <c r="KY123" s="1429"/>
      <c r="KZ123" s="1430"/>
      <c r="LE123" s="236"/>
      <c r="LK123" s="1429"/>
      <c r="LL123" s="1430"/>
      <c r="LO123" s="238"/>
      <c r="LQ123" s="226"/>
      <c r="LR123" s="226"/>
      <c r="LS123" s="226"/>
      <c r="LT123" s="226"/>
      <c r="LU123" s="226"/>
      <c r="LV123" s="226"/>
      <c r="LW123" s="226"/>
      <c r="LX123" s="226"/>
      <c r="LY123" s="377"/>
      <c r="LZ123" s="377"/>
      <c r="MA123" s="377"/>
      <c r="MB123" s="377"/>
      <c r="MC123" s="377"/>
      <c r="MD123" s="377"/>
      <c r="ME123" s="377"/>
      <c r="MF123" s="377"/>
      <c r="MG123" s="226"/>
      <c r="MH123" s="226"/>
      <c r="MI123" s="226"/>
      <c r="MJ123" s="226"/>
      <c r="MK123" s="226"/>
      <c r="ML123" s="226"/>
      <c r="MM123" s="226"/>
      <c r="MN123" s="226"/>
      <c r="MO123" s="377"/>
      <c r="MP123" s="377"/>
      <c r="MQ123" s="377"/>
      <c r="MR123" s="377"/>
      <c r="MS123" s="377"/>
      <c r="MT123" s="377"/>
      <c r="MU123" s="377"/>
      <c r="MV123" s="377"/>
      <c r="NA123" s="1429"/>
      <c r="NB123" s="1430"/>
      <c r="NG123" s="236"/>
      <c r="NM123" s="1429"/>
      <c r="NN123" s="1430"/>
      <c r="NQ123" s="238"/>
      <c r="NS123" s="226"/>
      <c r="NT123" s="226"/>
      <c r="NU123" s="226"/>
      <c r="NV123" s="226"/>
      <c r="NW123" s="226"/>
      <c r="NX123" s="226"/>
      <c r="NY123" s="226"/>
      <c r="NZ123" s="226"/>
      <c r="OA123" s="377"/>
      <c r="OB123" s="377"/>
      <c r="OC123" s="377"/>
      <c r="OD123" s="377"/>
      <c r="OE123" s="377"/>
      <c r="OF123" s="377"/>
      <c r="OG123" s="377"/>
      <c r="OH123" s="377"/>
      <c r="OM123" s="1429"/>
      <c r="ON123" s="1430"/>
      <c r="OS123" s="236"/>
      <c r="OY123" s="1429"/>
      <c r="OZ123" s="1430"/>
      <c r="PC123" s="238"/>
      <c r="PE123" s="226"/>
      <c r="PF123" s="226"/>
      <c r="PG123" s="226"/>
      <c r="PH123" s="226"/>
      <c r="PI123" s="226"/>
      <c r="PJ123" s="226"/>
      <c r="PK123" s="226"/>
      <c r="PL123" s="226"/>
      <c r="PM123" s="377"/>
      <c r="PN123" s="377"/>
      <c r="PO123" s="377"/>
      <c r="PP123" s="377"/>
      <c r="PQ123" s="377"/>
      <c r="PR123" s="377"/>
      <c r="PS123" s="377"/>
      <c r="PT123" s="377"/>
      <c r="PY123" s="1429"/>
      <c r="PZ123" s="1430"/>
      <c r="QE123" s="236"/>
      <c r="QK123" s="1429"/>
      <c r="QL123" s="1430"/>
      <c r="QO123" s="238"/>
      <c r="QQ123" s="226"/>
      <c r="QR123" s="226"/>
      <c r="QS123" s="226"/>
      <c r="QT123" s="226"/>
      <c r="QU123" s="226"/>
      <c r="QV123" s="226"/>
      <c r="QW123" s="226"/>
      <c r="QX123" s="226"/>
      <c r="QY123" s="377"/>
      <c r="QZ123" s="377"/>
      <c r="RA123" s="377"/>
      <c r="RB123" s="377"/>
      <c r="RC123" s="377"/>
      <c r="RD123" s="377"/>
      <c r="RE123" s="377"/>
      <c r="RF123" s="377"/>
      <c r="RG123" s="226"/>
      <c r="RH123" s="226"/>
      <c r="RI123" s="226"/>
      <c r="RJ123" s="226"/>
      <c r="RK123" s="226"/>
      <c r="RL123" s="226"/>
      <c r="RM123" s="226"/>
      <c r="RN123" s="226"/>
      <c r="RO123" s="377"/>
      <c r="RP123" s="377"/>
      <c r="RQ123" s="377"/>
      <c r="RR123" s="377"/>
      <c r="RS123" s="377"/>
      <c r="RT123" s="377"/>
      <c r="RU123" s="377"/>
      <c r="RV123" s="377"/>
      <c r="SA123" s="1429"/>
      <c r="SB123" s="1430"/>
      <c r="SG123" s="236"/>
      <c r="SM123" s="1429"/>
      <c r="SN123" s="1430"/>
      <c r="SQ123" s="238"/>
      <c r="SS123" s="226"/>
      <c r="ST123" s="226"/>
      <c r="SU123" s="226"/>
      <c r="SV123" s="226"/>
      <c r="SW123" s="226"/>
      <c r="SX123" s="226"/>
      <c r="SY123" s="226"/>
      <c r="SZ123" s="226"/>
      <c r="TA123" s="377"/>
      <c r="TB123" s="377"/>
      <c r="TC123" s="377"/>
      <c r="TD123" s="377"/>
      <c r="TE123" s="377"/>
      <c r="TF123" s="377"/>
      <c r="TG123" s="377"/>
      <c r="TH123" s="377"/>
      <c r="TI123" s="226"/>
      <c r="TJ123" s="226"/>
      <c r="TK123" s="226"/>
      <c r="TL123" s="226"/>
      <c r="TM123" s="226"/>
      <c r="TN123" s="226"/>
      <c r="TO123" s="226"/>
      <c r="TP123" s="226"/>
      <c r="TQ123" s="377"/>
      <c r="TR123" s="377"/>
      <c r="TS123" s="377"/>
      <c r="TT123" s="377"/>
      <c r="TU123" s="377"/>
      <c r="TV123" s="377"/>
      <c r="TW123" s="377"/>
      <c r="TX123" s="377"/>
      <c r="UC123" s="1429"/>
      <c r="UD123" s="1430"/>
      <c r="UI123" s="236"/>
      <c r="UO123" s="1429"/>
      <c r="UP123" s="1430"/>
      <c r="US123" s="238"/>
      <c r="UU123" s="226"/>
      <c r="UV123" s="226"/>
      <c r="UW123" s="226"/>
      <c r="UX123" s="226"/>
      <c r="UY123" s="226"/>
      <c r="UZ123" s="226"/>
      <c r="VA123" s="226"/>
      <c r="VB123" s="226"/>
      <c r="VC123" s="377"/>
      <c r="VD123" s="377"/>
      <c r="VE123" s="377"/>
      <c r="VF123" s="377"/>
      <c r="VG123" s="377"/>
      <c r="VH123" s="377"/>
      <c r="VI123" s="377"/>
      <c r="VJ123" s="377"/>
      <c r="VK123" s="226"/>
      <c r="VL123" s="226"/>
      <c r="VM123" s="226"/>
      <c r="VN123" s="226"/>
      <c r="VO123" s="226"/>
      <c r="VP123" s="226"/>
      <c r="VQ123" s="226"/>
      <c r="VR123" s="226"/>
      <c r="VS123" s="377"/>
      <c r="VT123" s="377"/>
      <c r="VU123" s="377"/>
      <c r="VV123" s="377"/>
      <c r="VW123" s="377"/>
      <c r="VX123" s="377"/>
      <c r="VY123" s="377"/>
      <c r="VZ123" s="377"/>
      <c r="WE123" s="1429"/>
      <c r="WF123" s="1430"/>
      <c r="WK123" s="236"/>
      <c r="WQ123" s="1429"/>
      <c r="WR123" s="1430"/>
      <c r="WU123" s="238"/>
      <c r="WW123" s="226"/>
      <c r="WX123" s="226"/>
      <c r="WY123" s="226"/>
      <c r="WZ123" s="226"/>
      <c r="XA123" s="226"/>
      <c r="XB123" s="226"/>
      <c r="XC123" s="226"/>
      <c r="XD123" s="226"/>
      <c r="XE123" s="377"/>
      <c r="XF123" s="377"/>
      <c r="XG123" s="377"/>
      <c r="XH123" s="377"/>
      <c r="XI123" s="377"/>
      <c r="XJ123" s="377"/>
      <c r="XK123" s="377"/>
      <c r="XL123" s="377"/>
      <c r="XM123" s="226"/>
      <c r="XN123" s="226"/>
      <c r="XO123" s="226"/>
      <c r="XP123" s="226"/>
      <c r="XQ123" s="226"/>
      <c r="XR123" s="226"/>
      <c r="XS123" s="226"/>
      <c r="XT123" s="226"/>
      <c r="XU123" s="377"/>
      <c r="XV123" s="377"/>
      <c r="XW123" s="377"/>
      <c r="XX123" s="377"/>
      <c r="XY123" s="377"/>
      <c r="XZ123" s="377"/>
      <c r="YA123" s="377"/>
      <c r="YB123" s="377"/>
      <c r="YG123" s="1429"/>
      <c r="YH123" s="1430"/>
      <c r="YM123" s="236"/>
      <c r="YS123" s="1429"/>
      <c r="YT123" s="1430"/>
      <c r="YW123" s="238"/>
      <c r="YY123" s="226"/>
      <c r="YZ123" s="226"/>
      <c r="ZA123" s="226"/>
      <c r="ZB123" s="226"/>
      <c r="ZC123" s="226"/>
      <c r="ZD123" s="226"/>
      <c r="ZE123" s="226"/>
      <c r="ZF123" s="226"/>
      <c r="ZG123" s="377"/>
      <c r="ZH123" s="377"/>
      <c r="ZI123" s="377"/>
      <c r="ZJ123" s="377"/>
      <c r="ZK123" s="377"/>
      <c r="ZL123" s="377"/>
      <c r="ZM123" s="377"/>
      <c r="ZN123" s="377"/>
      <c r="ZO123" s="226"/>
      <c r="ZP123" s="226"/>
      <c r="ZQ123" s="226"/>
      <c r="ZR123" s="226"/>
      <c r="ZS123" s="226"/>
      <c r="ZT123" s="226"/>
      <c r="ZU123" s="226"/>
      <c r="ZV123" s="226"/>
      <c r="ZW123" s="377"/>
      <c r="ZX123" s="377"/>
      <c r="ZY123" s="377"/>
      <c r="ZZ123" s="377"/>
      <c r="AAA123" s="377"/>
      <c r="AAB123" s="377"/>
      <c r="AAC123" s="377"/>
      <c r="AAD123" s="377"/>
      <c r="AAI123" s="1429"/>
      <c r="AAJ123" s="1430"/>
      <c r="AAO123" s="236"/>
      <c r="AAU123" s="1429"/>
      <c r="AAV123" s="1430"/>
      <c r="AAY123" s="238"/>
      <c r="ABA123" s="226"/>
      <c r="ABB123" s="226"/>
      <c r="ABC123" s="226"/>
      <c r="ABD123" s="226"/>
      <c r="ABE123" s="226"/>
      <c r="ABF123" s="226"/>
      <c r="ABG123" s="226"/>
      <c r="ABH123" s="226"/>
      <c r="ABI123" s="377"/>
      <c r="ABJ123" s="377"/>
      <c r="ABK123" s="377"/>
      <c r="ABL123" s="377"/>
      <c r="ABM123" s="377"/>
      <c r="ABN123" s="377"/>
      <c r="ABO123" s="377"/>
      <c r="ABP123" s="377"/>
      <c r="ABQ123" s="226"/>
      <c r="ABR123" s="226"/>
      <c r="ABS123" s="226"/>
      <c r="ABT123" s="226"/>
      <c r="ABU123" s="226"/>
      <c r="ABV123" s="226"/>
      <c r="ABW123" s="226"/>
      <c r="ABX123" s="226"/>
      <c r="ABY123" s="377"/>
      <c r="ABZ123" s="377"/>
      <c r="ACA123" s="377"/>
      <c r="ACB123" s="377"/>
      <c r="ACC123" s="377"/>
      <c r="ACD123" s="377"/>
      <c r="ACE123" s="377"/>
      <c r="ACF123" s="377"/>
      <c r="ACK123" s="1429"/>
      <c r="ACL123" s="1430"/>
      <c r="ACQ123" s="236"/>
      <c r="ACW123" s="1429"/>
      <c r="ACX123" s="1430"/>
      <c r="ADA123" s="238"/>
      <c r="ADC123" s="226"/>
      <c r="ADD123" s="226"/>
      <c r="ADE123" s="226"/>
      <c r="ADF123" s="226"/>
      <c r="ADG123" s="226"/>
      <c r="ADH123" s="226"/>
      <c r="ADI123" s="226"/>
      <c r="ADJ123" s="226"/>
      <c r="ADK123" s="377"/>
      <c r="ADL123" s="377"/>
      <c r="ADM123" s="377"/>
      <c r="ADN123" s="377"/>
      <c r="ADO123" s="377"/>
      <c r="ADP123" s="377"/>
      <c r="ADQ123" s="377"/>
      <c r="ADR123" s="377"/>
      <c r="ADS123" s="226"/>
      <c r="ADT123" s="226"/>
      <c r="ADU123" s="226"/>
      <c r="ADV123" s="226"/>
      <c r="ADW123" s="226"/>
      <c r="ADX123" s="226"/>
      <c r="ADY123" s="226"/>
      <c r="ADZ123" s="226"/>
      <c r="AEA123" s="377"/>
      <c r="AEB123" s="377"/>
      <c r="AEC123" s="377"/>
      <c r="AED123" s="377"/>
      <c r="AEE123" s="377"/>
      <c r="AEF123" s="377"/>
      <c r="AEG123" s="377"/>
      <c r="AEH123" s="377"/>
      <c r="AEM123" s="1429"/>
      <c r="AEN123" s="1430"/>
      <c r="AES123" s="236"/>
      <c r="AEY123" s="1429"/>
      <c r="AEZ123" s="1430"/>
      <c r="AFC123" s="238"/>
      <c r="AFE123" s="226"/>
      <c r="AFF123" s="226"/>
      <c r="AFG123" s="226"/>
      <c r="AFH123" s="226"/>
      <c r="AFI123" s="226"/>
      <c r="AFJ123" s="226"/>
      <c r="AFK123" s="226"/>
      <c r="AFL123" s="226"/>
      <c r="AFM123" s="377"/>
      <c r="AFN123" s="377"/>
      <c r="AFO123" s="377"/>
      <c r="AFP123" s="377"/>
      <c r="AFQ123" s="377"/>
      <c r="AFR123" s="377"/>
      <c r="AFS123" s="377"/>
      <c r="AFT123" s="377"/>
      <c r="AFU123" s="226"/>
      <c r="AFV123" s="226"/>
      <c r="AFW123" s="226"/>
      <c r="AFX123" s="226"/>
      <c r="AFY123" s="226"/>
      <c r="AFZ123" s="226"/>
      <c r="AGA123" s="226"/>
      <c r="AGB123" s="226"/>
      <c r="AGC123" s="377"/>
      <c r="AGD123" s="377"/>
      <c r="AGE123" s="377"/>
      <c r="AGF123" s="377"/>
      <c r="AGG123" s="377"/>
      <c r="AGH123" s="377"/>
      <c r="AGI123" s="377"/>
      <c r="AGJ123" s="377"/>
      <c r="AGO123" s="1429"/>
      <c r="AGP123" s="1430"/>
      <c r="AGU123" s="236"/>
      <c r="AHA123" s="1429"/>
      <c r="AHB123" s="1430"/>
      <c r="AHE123" s="238"/>
      <c r="AHG123" s="226"/>
      <c r="AHH123" s="226"/>
      <c r="AHI123" s="226"/>
      <c r="AHJ123" s="226"/>
      <c r="AHK123" s="226"/>
      <c r="AHL123" s="226"/>
      <c r="AHM123" s="226"/>
      <c r="AHN123" s="226"/>
      <c r="AHO123" s="377"/>
      <c r="AHP123" s="377"/>
      <c r="AHQ123" s="377"/>
      <c r="AHR123" s="377"/>
      <c r="AHS123" s="377"/>
      <c r="AHT123" s="377"/>
      <c r="AHU123" s="377"/>
      <c r="AHV123" s="377"/>
      <c r="AHW123" s="226"/>
      <c r="AHX123" s="226"/>
      <c r="AHY123" s="226"/>
      <c r="AHZ123" s="226"/>
      <c r="AIA123" s="226"/>
      <c r="AIB123" s="226"/>
      <c r="AIC123" s="226"/>
      <c r="AID123" s="226"/>
      <c r="AIE123" s="377"/>
      <c r="AIF123" s="377"/>
      <c r="AIG123" s="377"/>
      <c r="AIH123" s="377"/>
      <c r="AII123" s="377"/>
      <c r="AIJ123" s="377"/>
      <c r="AIK123" s="377"/>
      <c r="AIL123" s="377"/>
      <c r="AIQ123" s="1429"/>
      <c r="AIR123" s="1430"/>
      <c r="AIW123" s="236"/>
      <c r="AJC123" s="1429"/>
      <c r="AJD123" s="1430"/>
      <c r="AJG123" s="238"/>
      <c r="AJI123" s="226"/>
      <c r="AJJ123" s="226"/>
      <c r="AJK123" s="226"/>
      <c r="AJL123" s="226"/>
      <c r="AJM123" s="226"/>
      <c r="AJN123" s="226"/>
      <c r="AJO123" s="226"/>
      <c r="AJP123" s="226"/>
      <c r="AJQ123" s="377"/>
      <c r="AJR123" s="377"/>
      <c r="AJS123" s="377"/>
      <c r="AJT123" s="377"/>
      <c r="AJU123" s="377"/>
      <c r="AJV123" s="377"/>
      <c r="AJW123" s="377"/>
      <c r="AJX123" s="377"/>
      <c r="AJY123" s="226"/>
      <c r="AJZ123" s="226"/>
      <c r="AKA123" s="226"/>
      <c r="AKB123" s="226"/>
      <c r="AKC123" s="226"/>
      <c r="AKD123" s="226"/>
      <c r="AKE123" s="226"/>
      <c r="AKF123" s="226"/>
      <c r="AKG123" s="377"/>
      <c r="AKH123" s="377"/>
      <c r="AKI123" s="377"/>
      <c r="AKJ123" s="377"/>
      <c r="AKK123" s="377"/>
      <c r="AKL123" s="377"/>
      <c r="AKM123" s="377"/>
      <c r="AKN123" s="377"/>
      <c r="AKS123" s="1429"/>
      <c r="AKT123" s="1430"/>
      <c r="AKY123" s="236"/>
      <c r="ALE123" s="1429"/>
      <c r="ALF123" s="1430"/>
      <c r="ALI123" s="238"/>
      <c r="ALK123" s="226"/>
      <c r="ALL123" s="226"/>
      <c r="ALM123" s="226"/>
      <c r="ALN123" s="226"/>
      <c r="ALO123" s="226"/>
      <c r="ALP123" s="226"/>
      <c r="ALQ123" s="226"/>
      <c r="ALR123" s="226"/>
      <c r="ALS123" s="377"/>
      <c r="ALT123" s="377"/>
      <c r="ALU123" s="377"/>
      <c r="ALV123" s="377"/>
      <c r="ALW123" s="377"/>
      <c r="ALX123" s="377"/>
      <c r="ALY123" s="377"/>
      <c r="ALZ123" s="377"/>
      <c r="AMA123" s="226"/>
      <c r="AMB123" s="226"/>
      <c r="AMC123" s="226"/>
      <c r="AMD123" s="226"/>
      <c r="AME123" s="226"/>
      <c r="AMF123" s="226"/>
      <c r="AMG123" s="226"/>
      <c r="AMH123" s="226"/>
      <c r="AMI123" s="377"/>
      <c r="AMJ123" s="377"/>
      <c r="AMK123" s="377"/>
      <c r="AML123" s="377"/>
      <c r="AMM123" s="377"/>
      <c r="AMN123" s="377"/>
      <c r="AMO123" s="377"/>
      <c r="AMP123" s="377"/>
      <c r="AMU123" s="1429"/>
      <c r="AMV123" s="1430"/>
      <c r="ANA123" s="236"/>
      <c r="ANG123" s="1429"/>
      <c r="ANH123" s="1430"/>
      <c r="ANK123" s="238"/>
      <c r="ANM123" s="226"/>
      <c r="ANN123" s="226"/>
      <c r="ANO123" s="226"/>
      <c r="ANP123" s="226"/>
      <c r="ANQ123" s="226"/>
      <c r="ANR123" s="226"/>
      <c r="ANS123" s="226"/>
      <c r="ANT123" s="226"/>
      <c r="ANU123" s="377"/>
      <c r="ANV123" s="377"/>
      <c r="ANW123" s="377"/>
      <c r="ANX123" s="377"/>
      <c r="ANY123" s="377"/>
      <c r="ANZ123" s="377"/>
      <c r="AOA123" s="377"/>
      <c r="AOB123" s="377"/>
      <c r="AOC123" s="226"/>
      <c r="AOD123" s="226"/>
      <c r="AOE123" s="226"/>
      <c r="AOF123" s="226"/>
      <c r="AOG123" s="226"/>
      <c r="AOH123" s="226"/>
      <c r="AOI123" s="226"/>
      <c r="AOJ123" s="226"/>
      <c r="AOK123" s="377"/>
      <c r="AOL123" s="377"/>
      <c r="AOM123" s="377"/>
      <c r="AON123" s="377"/>
      <c r="AOO123" s="377"/>
      <c r="AOP123" s="377"/>
      <c r="AOQ123" s="377"/>
      <c r="AOR123" s="377"/>
      <c r="AOW123" s="1429"/>
      <c r="AOX123" s="1430"/>
      <c r="APC123" s="236"/>
      <c r="API123" s="1429"/>
      <c r="APJ123" s="1430"/>
      <c r="APM123" s="238"/>
      <c r="APO123" s="226"/>
      <c r="APP123" s="226"/>
      <c r="APQ123" s="226"/>
      <c r="APR123" s="226"/>
      <c r="APS123" s="226"/>
      <c r="APT123" s="226"/>
      <c r="APU123" s="226"/>
      <c r="APV123" s="226"/>
      <c r="APW123" s="377"/>
      <c r="APX123" s="377"/>
      <c r="APY123" s="377"/>
      <c r="APZ123" s="377"/>
      <c r="AQA123" s="377"/>
      <c r="AQB123" s="377"/>
      <c r="AQC123" s="377"/>
      <c r="AQD123" s="377"/>
      <c r="AQE123" s="226"/>
      <c r="AQF123" s="226"/>
      <c r="AQG123" s="226"/>
      <c r="AQH123" s="226"/>
      <c r="AQI123" s="226"/>
      <c r="AQJ123" s="226"/>
      <c r="AQK123" s="226"/>
      <c r="AQL123" s="226"/>
      <c r="AQM123" s="377"/>
      <c r="AQN123" s="377"/>
      <c r="AQO123" s="377"/>
      <c r="AQP123" s="377"/>
      <c r="AQQ123" s="377"/>
      <c r="AQR123" s="377"/>
      <c r="AQS123" s="377"/>
      <c r="AQT123" s="377"/>
      <c r="AQY123" s="1429"/>
      <c r="AQZ123" s="1430"/>
      <c r="ARE123" s="236"/>
      <c r="ARK123" s="1429"/>
      <c r="ARL123" s="1430"/>
      <c r="ARO123" s="238"/>
      <c r="ARQ123" s="226"/>
      <c r="ARR123" s="226"/>
      <c r="ARS123" s="226"/>
      <c r="ART123" s="226"/>
      <c r="ARU123" s="226"/>
      <c r="ARV123" s="226"/>
      <c r="ARW123" s="226"/>
      <c r="ARX123" s="226"/>
      <c r="ARY123" s="377"/>
      <c r="ARZ123" s="377"/>
      <c r="ASA123" s="377"/>
      <c r="ASB123" s="377"/>
      <c r="ASC123" s="377"/>
      <c r="ASD123" s="377"/>
      <c r="ASE123" s="377"/>
      <c r="ASF123" s="377"/>
      <c r="ASG123" s="226"/>
      <c r="ASH123" s="226"/>
      <c r="ASI123" s="226"/>
      <c r="ASJ123" s="226"/>
      <c r="ASK123" s="226"/>
      <c r="ASL123" s="226"/>
      <c r="ASM123" s="226"/>
      <c r="ASN123" s="226"/>
      <c r="ASO123" s="377"/>
      <c r="ASP123" s="377"/>
      <c r="ASQ123" s="377"/>
      <c r="ASR123" s="377"/>
      <c r="ASS123" s="377"/>
      <c r="AST123" s="377"/>
      <c r="ASU123" s="377"/>
      <c r="ASV123" s="377"/>
      <c r="ATA123" s="1429"/>
      <c r="ATB123" s="1430"/>
      <c r="ATG123" s="236"/>
      <c r="ATM123" s="1429"/>
      <c r="ATN123" s="1430"/>
      <c r="ATQ123" s="238"/>
      <c r="ATS123" s="226"/>
      <c r="ATT123" s="226"/>
      <c r="ATU123" s="226"/>
      <c r="ATV123" s="226"/>
      <c r="ATW123" s="226"/>
      <c r="ATX123" s="226"/>
      <c r="ATY123" s="226"/>
      <c r="ATZ123" s="226"/>
      <c r="AUA123" s="377"/>
      <c r="AUB123" s="377"/>
      <c r="AUC123" s="377"/>
      <c r="AUD123" s="377"/>
      <c r="AUE123" s="377"/>
      <c r="AUF123" s="377"/>
      <c r="AUG123" s="377"/>
      <c r="AUH123" s="377"/>
      <c r="AUM123" s="1429"/>
      <c r="AUN123" s="1430"/>
      <c r="AUY123" s="1429"/>
      <c r="AUZ123" s="1430"/>
      <c r="AVC123" s="266"/>
      <c r="AVE123" s="226"/>
      <c r="AVF123" s="226"/>
      <c r="AVG123" s="226"/>
      <c r="AVH123" s="226"/>
      <c r="AVI123" s="226"/>
      <c r="AVJ123" s="226"/>
      <c r="AVK123" s="226"/>
      <c r="AVL123" s="226"/>
      <c r="AVM123" s="377"/>
      <c r="AVN123" s="377"/>
      <c r="AVO123" s="377"/>
      <c r="AVP123" s="377"/>
      <c r="AVQ123" s="377"/>
      <c r="AVR123" s="377"/>
      <c r="AVS123" s="377"/>
      <c r="AVT123" s="377"/>
      <c r="AXA123" s="226"/>
      <c r="AXB123" s="226"/>
      <c r="AXC123" s="226"/>
      <c r="AXD123" s="226"/>
      <c r="AXE123" s="226"/>
      <c r="AXF123" s="226"/>
      <c r="AXG123" s="226"/>
      <c r="AXH123" s="226"/>
      <c r="AXI123" s="377"/>
      <c r="AXJ123" s="377"/>
      <c r="AXK123" s="377"/>
      <c r="AXL123" s="377"/>
      <c r="AXM123" s="377"/>
      <c r="AXN123" s="377"/>
      <c r="AXO123" s="377"/>
      <c r="AXP123" s="377"/>
      <c r="AYU123" s="226"/>
      <c r="AYV123" s="226"/>
      <c r="AYW123" s="226"/>
      <c r="AYX123" s="226"/>
      <c r="AYY123" s="226"/>
      <c r="AYZ123" s="226"/>
      <c r="AZA123" s="226"/>
      <c r="AZB123" s="226"/>
      <c r="AZC123" s="377"/>
      <c r="AZD123" s="377"/>
      <c r="AZE123" s="377"/>
      <c r="AZF123" s="377"/>
      <c r="AZG123" s="377"/>
      <c r="AZH123" s="377"/>
      <c r="AZI123" s="377"/>
      <c r="AZJ123" s="377"/>
      <c r="AZO123" s="1429"/>
      <c r="AZP123" s="1430"/>
      <c r="AZU123" s="236"/>
      <c r="BAA123" s="1429"/>
      <c r="BAB123" s="1430"/>
      <c r="BAE123" s="238"/>
      <c r="BAG123" s="226"/>
      <c r="BAH123" s="226"/>
      <c r="BAI123" s="226"/>
      <c r="BAJ123" s="226"/>
      <c r="BAK123" s="226"/>
      <c r="BAL123" s="226"/>
      <c r="BAM123" s="226"/>
      <c r="BAN123" s="226"/>
      <c r="BAO123" s="377"/>
      <c r="BAP123" s="377"/>
      <c r="BAQ123" s="377"/>
      <c r="BAR123" s="377"/>
      <c r="BAS123" s="377"/>
      <c r="BAT123" s="377"/>
      <c r="BAU123" s="377"/>
      <c r="BAV123" s="377"/>
      <c r="BAW123" s="226"/>
      <c r="BAX123" s="226"/>
      <c r="BAY123" s="226"/>
      <c r="BAZ123" s="226"/>
      <c r="BBA123" s="226"/>
      <c r="BBB123" s="226"/>
      <c r="BBC123" s="226"/>
      <c r="BBD123" s="226"/>
      <c r="BBE123" s="377"/>
      <c r="BBF123" s="377"/>
      <c r="BBG123" s="377"/>
      <c r="BBH123" s="377"/>
      <c r="BBI123" s="377"/>
      <c r="BBJ123" s="377"/>
      <c r="BBK123" s="377"/>
      <c r="BBL123" s="377"/>
      <c r="BBQ123" s="1429"/>
      <c r="BBR123" s="1430"/>
      <c r="BBW123" s="236"/>
      <c r="BCC123" s="1429"/>
      <c r="BCD123" s="1430"/>
      <c r="BCG123" s="238"/>
      <c r="BCI123" s="226"/>
      <c r="BCJ123" s="226"/>
      <c r="BCK123" s="226"/>
      <c r="BCL123" s="226"/>
      <c r="BCM123" s="226"/>
      <c r="BCN123" s="226"/>
      <c r="BCO123" s="226"/>
      <c r="BCP123" s="226"/>
      <c r="BCQ123" s="377"/>
      <c r="BCR123" s="377"/>
      <c r="BCS123" s="377"/>
      <c r="BCT123" s="377"/>
      <c r="BCU123" s="377"/>
      <c r="BCV123" s="377"/>
      <c r="BCW123" s="377"/>
      <c r="BCX123" s="377"/>
      <c r="BCY123" s="226"/>
      <c r="BCZ123" s="226"/>
      <c r="BDA123" s="226"/>
      <c r="BDB123" s="226"/>
      <c r="BDC123" s="226"/>
      <c r="BDD123" s="226"/>
      <c r="BDE123" s="226"/>
      <c r="BDF123" s="226"/>
      <c r="BDG123" s="377"/>
      <c r="BDH123" s="377"/>
      <c r="BDI123" s="377"/>
      <c r="BDJ123" s="377"/>
      <c r="BDK123" s="377"/>
      <c r="BDL123" s="377"/>
      <c r="BDM123" s="377"/>
      <c r="BDN123" s="377"/>
      <c r="BDS123" s="1429"/>
      <c r="BDT123" s="1430"/>
      <c r="BDY123" s="236"/>
      <c r="BEE123" s="1429"/>
      <c r="BEF123" s="1430"/>
      <c r="BEI123" s="238"/>
      <c r="BEK123" s="226"/>
      <c r="BEL123" s="226"/>
      <c r="BEM123" s="226"/>
      <c r="BEN123" s="226"/>
      <c r="BEO123" s="226"/>
      <c r="BEP123" s="226"/>
      <c r="BEQ123" s="226"/>
      <c r="BER123" s="226"/>
      <c r="BES123" s="377"/>
      <c r="BET123" s="377"/>
      <c r="BEU123" s="377"/>
      <c r="BEV123" s="377"/>
      <c r="BEW123" s="377"/>
      <c r="BEX123" s="377"/>
      <c r="BEY123" s="377"/>
      <c r="BEZ123" s="377"/>
      <c r="BFA123" s="226"/>
      <c r="BFB123" s="226"/>
      <c r="BFC123" s="226"/>
      <c r="BFD123" s="226"/>
      <c r="BFE123" s="226"/>
      <c r="BFF123" s="226"/>
      <c r="BFG123" s="226"/>
      <c r="BFH123" s="226"/>
      <c r="BFI123" s="377"/>
      <c r="BFJ123" s="377"/>
      <c r="BFK123" s="377"/>
      <c r="BFL123" s="377"/>
      <c r="BFM123" s="377"/>
      <c r="BFN123" s="377"/>
      <c r="BFO123" s="377"/>
      <c r="BFP123" s="377"/>
      <c r="BFU123" s="1429"/>
      <c r="BFV123" s="1430"/>
      <c r="BGA123" s="236"/>
      <c r="BGG123" s="1429"/>
      <c r="BGH123" s="1430"/>
      <c r="BGK123" s="238"/>
      <c r="BGM123" s="226"/>
      <c r="BGN123" s="226"/>
      <c r="BGO123" s="226"/>
      <c r="BGP123" s="226"/>
      <c r="BGQ123" s="226"/>
      <c r="BGR123" s="226"/>
      <c r="BGS123" s="226"/>
      <c r="BGT123" s="226"/>
      <c r="BGU123" s="377"/>
      <c r="BGV123" s="377"/>
      <c r="BGW123" s="377"/>
      <c r="BGX123" s="377"/>
      <c r="BGY123" s="377"/>
      <c r="BGZ123" s="377"/>
      <c r="BHA123" s="377"/>
      <c r="BHB123" s="377"/>
      <c r="BHC123" s="226"/>
      <c r="BHD123" s="226"/>
      <c r="BHE123" s="226"/>
      <c r="BHF123" s="226"/>
      <c r="BHG123" s="226"/>
      <c r="BHH123" s="226"/>
      <c r="BHI123" s="226"/>
      <c r="BHJ123" s="226"/>
      <c r="BHK123" s="377"/>
      <c r="BHL123" s="377"/>
      <c r="BHM123" s="377"/>
      <c r="BHN123" s="377"/>
      <c r="BHO123" s="377"/>
      <c r="BHP123" s="377"/>
      <c r="BHQ123" s="377"/>
      <c r="BHR123" s="377"/>
      <c r="BHW123" s="1429"/>
      <c r="BHX123" s="1430"/>
      <c r="BIC123" s="236"/>
      <c r="BII123" s="1429"/>
      <c r="BIJ123" s="1430"/>
      <c r="BIM123" s="238"/>
      <c r="BIO123" s="226"/>
      <c r="BIP123" s="226"/>
      <c r="BIQ123" s="226"/>
      <c r="BIR123" s="226"/>
      <c r="BIS123" s="226"/>
      <c r="BIT123" s="226"/>
      <c r="BIU123" s="226"/>
      <c r="BIV123" s="226"/>
      <c r="BIW123" s="377"/>
      <c r="BIX123" s="377"/>
      <c r="BIY123" s="377"/>
      <c r="BIZ123" s="377"/>
      <c r="BJA123" s="377"/>
      <c r="BJB123" s="377"/>
      <c r="BJC123" s="377"/>
      <c r="BJD123" s="377"/>
      <c r="BJE123" s="226"/>
      <c r="BJF123" s="226"/>
      <c r="BJG123" s="226"/>
      <c r="BJH123" s="226"/>
      <c r="BJI123" s="226"/>
      <c r="BJJ123" s="226"/>
      <c r="BJK123" s="226"/>
      <c r="BJL123" s="226"/>
      <c r="BJM123" s="377"/>
      <c r="BJN123" s="377"/>
      <c r="BJO123" s="377"/>
      <c r="BJP123" s="377"/>
      <c r="BJQ123" s="377"/>
      <c r="BJR123" s="377"/>
      <c r="BJS123" s="377"/>
      <c r="BJT123" s="377"/>
      <c r="BJY123" s="1429"/>
      <c r="BJZ123" s="1430"/>
      <c r="BKE123" s="236"/>
      <c r="BKK123" s="1429"/>
      <c r="BKL123" s="1430"/>
      <c r="BKO123" s="238"/>
      <c r="BKQ123" s="226"/>
      <c r="BKR123" s="226"/>
      <c r="BKS123" s="226"/>
      <c r="BKT123" s="226"/>
      <c r="BKU123" s="226"/>
      <c r="BKV123" s="226"/>
      <c r="BKW123" s="226"/>
      <c r="BKX123" s="226"/>
      <c r="BKY123" s="377"/>
      <c r="BKZ123" s="377"/>
      <c r="BLA123" s="377"/>
      <c r="BLB123" s="377"/>
      <c r="BLC123" s="377"/>
      <c r="BLD123" s="377"/>
      <c r="BLE123" s="377"/>
      <c r="BLF123" s="377"/>
      <c r="BLG123" s="226"/>
      <c r="BLH123" s="226"/>
      <c r="BLI123" s="226"/>
      <c r="BLJ123" s="226"/>
      <c r="BLK123" s="226"/>
      <c r="BLL123" s="226"/>
      <c r="BLM123" s="226"/>
      <c r="BLN123" s="226"/>
      <c r="BLO123" s="377"/>
      <c r="BLP123" s="377"/>
      <c r="BLQ123" s="377"/>
      <c r="BLR123" s="377"/>
      <c r="BLS123" s="377"/>
      <c r="BLT123" s="377"/>
      <c r="BLU123" s="377"/>
      <c r="BLV123" s="377"/>
      <c r="BMA123" s="1429"/>
      <c r="BMB123" s="1430"/>
      <c r="BMG123" s="236"/>
      <c r="BMM123" s="1429"/>
      <c r="BMN123" s="1430"/>
      <c r="BMQ123" s="238"/>
      <c r="BMS123" s="226"/>
      <c r="BMT123" s="226"/>
      <c r="BMU123" s="226"/>
      <c r="BMV123" s="226"/>
      <c r="BMW123" s="226"/>
      <c r="BMX123" s="226"/>
      <c r="BMY123" s="226"/>
      <c r="BMZ123" s="226"/>
      <c r="BNA123" s="377"/>
      <c r="BNB123" s="377"/>
      <c r="BNC123" s="377"/>
      <c r="BND123" s="377"/>
      <c r="BNE123" s="377"/>
      <c r="BNF123" s="377"/>
      <c r="BNG123" s="377"/>
      <c r="BNH123" s="377"/>
      <c r="BNI123" s="226"/>
      <c r="BNJ123" s="226"/>
      <c r="BNK123" s="226"/>
      <c r="BNL123" s="226"/>
      <c r="BNM123" s="226"/>
      <c r="BNN123" s="226"/>
      <c r="BNO123" s="226"/>
      <c r="BNP123" s="226"/>
      <c r="BNQ123" s="377"/>
      <c r="BNR123" s="377"/>
      <c r="BNS123" s="377"/>
      <c r="BNT123" s="377"/>
      <c r="BNU123" s="377"/>
      <c r="BNV123" s="377"/>
      <c r="BNW123" s="377"/>
      <c r="BNX123" s="377"/>
      <c r="BOC123" s="1429"/>
      <c r="BOD123" s="1430"/>
      <c r="BOI123" s="236"/>
      <c r="BOO123" s="1429"/>
      <c r="BOP123" s="1430"/>
      <c r="BOS123" s="238"/>
      <c r="BOU123" s="226"/>
      <c r="BOV123" s="226"/>
      <c r="BOW123" s="226"/>
      <c r="BOX123" s="226"/>
      <c r="BOY123" s="226"/>
      <c r="BOZ123" s="226"/>
      <c r="BPA123" s="226"/>
      <c r="BPB123" s="226"/>
      <c r="BPC123" s="377"/>
      <c r="BPD123" s="377"/>
      <c r="BPE123" s="377"/>
      <c r="BPF123" s="377"/>
      <c r="BPG123" s="377"/>
      <c r="BPH123" s="377"/>
      <c r="BPI123" s="377"/>
      <c r="BPJ123" s="377"/>
      <c r="BPK123" s="226"/>
      <c r="BPL123" s="226"/>
      <c r="BPM123" s="226"/>
      <c r="BPN123" s="226"/>
      <c r="BPO123" s="226"/>
      <c r="BPP123" s="226"/>
      <c r="BPQ123" s="226"/>
      <c r="BPR123" s="226"/>
      <c r="BPS123" s="377"/>
      <c r="BPT123" s="377"/>
      <c r="BPU123" s="377"/>
      <c r="BPV123" s="377"/>
      <c r="BPW123" s="377"/>
      <c r="BPX123" s="377"/>
      <c r="BPY123" s="377"/>
      <c r="BPZ123" s="377"/>
      <c r="BQE123" s="1429"/>
      <c r="BQF123" s="1430"/>
      <c r="BQK123" s="236"/>
      <c r="BQQ123" s="1429"/>
      <c r="BQR123" s="1430"/>
      <c r="BQU123" s="238"/>
      <c r="BQW123" s="226"/>
      <c r="BQX123" s="226"/>
      <c r="BQY123" s="226"/>
      <c r="BQZ123" s="226"/>
      <c r="BRA123" s="226"/>
      <c r="BRB123" s="226"/>
      <c r="BRC123" s="226"/>
      <c r="BRD123" s="226"/>
      <c r="BRE123" s="377"/>
      <c r="BRF123" s="377"/>
      <c r="BRG123" s="377"/>
      <c r="BRH123" s="377"/>
      <c r="BRI123" s="377"/>
      <c r="BRJ123" s="377"/>
      <c r="BRK123" s="377"/>
      <c r="BRL123" s="377"/>
      <c r="BRM123" s="226"/>
      <c r="BRN123" s="226"/>
      <c r="BRO123" s="226"/>
      <c r="BRP123" s="226"/>
      <c r="BRQ123" s="226"/>
      <c r="BRR123" s="226"/>
      <c r="BRS123" s="226"/>
      <c r="BRT123" s="226"/>
      <c r="BRU123" s="377"/>
      <c r="BRV123" s="377"/>
      <c r="BRW123" s="377"/>
      <c r="BRX123" s="377"/>
      <c r="BRY123" s="377"/>
      <c r="BRZ123" s="377"/>
      <c r="BSA123" s="377"/>
      <c r="BSB123" s="377"/>
      <c r="BSG123" s="1429"/>
      <c r="BSH123" s="1430"/>
      <c r="BSM123" s="236"/>
      <c r="BSS123" s="1429"/>
      <c r="BST123" s="1430"/>
      <c r="BSW123" s="238"/>
      <c r="BSY123" s="226"/>
      <c r="BSZ123" s="226"/>
      <c r="BTA123" s="226"/>
      <c r="BTB123" s="226"/>
      <c r="BTC123" s="226"/>
      <c r="BTD123" s="226"/>
      <c r="BTE123" s="226"/>
      <c r="BTF123" s="226"/>
      <c r="BTG123" s="377"/>
      <c r="BTH123" s="377"/>
      <c r="BTI123" s="377"/>
      <c r="BTJ123" s="377"/>
      <c r="BTK123" s="377"/>
      <c r="BTL123" s="377"/>
      <c r="BTM123" s="377"/>
      <c r="BTN123" s="377"/>
      <c r="BTO123" s="226"/>
      <c r="BTP123" s="226"/>
      <c r="BTQ123" s="226"/>
      <c r="BTR123" s="226"/>
      <c r="BTS123" s="226"/>
      <c r="BTT123" s="226"/>
      <c r="BTU123" s="226"/>
      <c r="BTV123" s="226"/>
      <c r="BTW123" s="377"/>
      <c r="BTX123" s="377"/>
      <c r="BTY123" s="377"/>
      <c r="BTZ123" s="377"/>
      <c r="BUA123" s="377"/>
      <c r="BUB123" s="377"/>
      <c r="BUC123" s="377"/>
      <c r="BUD123" s="377"/>
      <c r="BUI123" s="1429"/>
      <c r="BUJ123" s="1430"/>
      <c r="BUO123" s="236"/>
      <c r="BUU123" s="1429"/>
      <c r="BUV123" s="1430"/>
      <c r="BUY123" s="238"/>
      <c r="BVA123" s="226"/>
      <c r="BVB123" s="226"/>
      <c r="BVC123" s="226"/>
      <c r="BVD123" s="226"/>
      <c r="BVE123" s="226"/>
      <c r="BVF123" s="226"/>
      <c r="BVG123" s="226"/>
      <c r="BVH123" s="226"/>
      <c r="BVI123" s="377"/>
      <c r="BVJ123" s="377"/>
      <c r="BVK123" s="377"/>
      <c r="BVL123" s="377"/>
      <c r="BVM123" s="377"/>
      <c r="BVN123" s="377"/>
      <c r="BVO123" s="377"/>
      <c r="BVP123" s="377"/>
      <c r="BVQ123" s="226"/>
      <c r="BVR123" s="226"/>
      <c r="BVS123" s="226"/>
      <c r="BVT123" s="226"/>
      <c r="BVU123" s="226"/>
      <c r="BVV123" s="226"/>
      <c r="BVW123" s="226"/>
      <c r="BVX123" s="226"/>
      <c r="BVY123" s="377"/>
      <c r="BVZ123" s="377"/>
      <c r="BWA123" s="377"/>
      <c r="BWB123" s="377"/>
      <c r="BWC123" s="377"/>
      <c r="BWD123" s="377"/>
      <c r="BWE123" s="377"/>
      <c r="BWF123" s="377"/>
      <c r="BWK123" s="1429"/>
      <c r="BWL123" s="1430"/>
      <c r="BWQ123" s="236"/>
      <c r="BWW123" s="1429"/>
      <c r="BWX123" s="1430"/>
      <c r="BXA123" s="238"/>
      <c r="BXC123" s="226"/>
      <c r="BXD123" s="226"/>
      <c r="BXE123" s="226"/>
      <c r="BXF123" s="226"/>
      <c r="BXG123" s="226"/>
      <c r="BXH123" s="226"/>
      <c r="BXI123" s="226"/>
      <c r="BXJ123" s="226"/>
      <c r="BXK123" s="377"/>
      <c r="BXL123" s="377"/>
      <c r="BXM123" s="377"/>
      <c r="BXN123" s="377"/>
      <c r="BXO123" s="377"/>
      <c r="BXP123" s="377"/>
      <c r="BXQ123" s="377"/>
      <c r="BXR123" s="377"/>
      <c r="BXS123" s="226"/>
      <c r="BXT123" s="226"/>
      <c r="BXU123" s="226"/>
      <c r="BXV123" s="226"/>
      <c r="BXW123" s="226"/>
      <c r="BXX123" s="226"/>
      <c r="BXY123" s="226"/>
      <c r="BXZ123" s="226"/>
      <c r="BYA123" s="377"/>
      <c r="BYB123" s="377"/>
      <c r="BYC123" s="377"/>
      <c r="BYD123" s="377"/>
      <c r="BYE123" s="377"/>
      <c r="BYF123" s="377"/>
      <c r="BYG123" s="377"/>
      <c r="BYH123" s="377"/>
      <c r="BYM123" s="1429"/>
      <c r="BYN123" s="1430"/>
      <c r="BYS123" s="236"/>
      <c r="BYY123" s="1429"/>
      <c r="BYZ123" s="1430"/>
      <c r="BZC123" s="238"/>
      <c r="BZE123" s="226"/>
      <c r="BZF123" s="226"/>
      <c r="BZG123" s="226"/>
      <c r="BZH123" s="226"/>
      <c r="BZI123" s="226"/>
      <c r="BZJ123" s="226"/>
      <c r="BZK123" s="226"/>
      <c r="BZL123" s="226"/>
      <c r="BZM123" s="377"/>
      <c r="BZN123" s="377"/>
      <c r="BZO123" s="377"/>
      <c r="BZP123" s="377"/>
      <c r="BZQ123" s="377"/>
      <c r="BZR123" s="377"/>
      <c r="BZS123" s="377"/>
      <c r="BZT123" s="377"/>
      <c r="BZU123" s="226"/>
      <c r="BZV123" s="226"/>
      <c r="BZW123" s="226"/>
      <c r="BZX123" s="226"/>
      <c r="BZY123" s="226"/>
      <c r="BZZ123" s="226"/>
      <c r="CAA123" s="226"/>
      <c r="CAB123" s="226"/>
      <c r="CAC123" s="377"/>
      <c r="CAD123" s="377"/>
      <c r="CAE123" s="377"/>
      <c r="CAF123" s="377"/>
      <c r="CAG123" s="377"/>
      <c r="CAH123" s="377"/>
      <c r="CAI123" s="377"/>
      <c r="CAJ123" s="377"/>
      <c r="CAO123" s="1429"/>
      <c r="CAP123" s="1430"/>
      <c r="CAU123" s="236"/>
      <c r="CBA123" s="1429"/>
      <c r="CBB123" s="1430"/>
      <c r="CBE123" s="238"/>
      <c r="CBG123" s="226"/>
      <c r="CBH123" s="226"/>
      <c r="CBI123" s="226"/>
      <c r="CBJ123" s="226"/>
      <c r="CBK123" s="226"/>
      <c r="CBL123" s="226"/>
      <c r="CBM123" s="226"/>
      <c r="CBN123" s="226"/>
      <c r="CBO123" s="377"/>
      <c r="CBP123" s="377"/>
      <c r="CBQ123" s="377"/>
      <c r="CBR123" s="377"/>
      <c r="CBS123" s="377"/>
      <c r="CBT123" s="377"/>
      <c r="CBU123" s="377"/>
      <c r="CBV123" s="377"/>
      <c r="CBW123" s="226"/>
      <c r="CBX123" s="226"/>
      <c r="CBY123" s="226"/>
      <c r="CBZ123" s="226"/>
      <c r="CCA123" s="226"/>
      <c r="CCB123" s="226"/>
      <c r="CCC123" s="226"/>
      <c r="CCD123" s="226"/>
      <c r="CCE123" s="377"/>
      <c r="CCF123" s="377"/>
      <c r="CCG123" s="377"/>
      <c r="CCH123" s="377"/>
      <c r="CCI123" s="377"/>
      <c r="CCJ123" s="377"/>
      <c r="CCK123" s="377"/>
      <c r="CCL123" s="377"/>
      <c r="CCQ123" s="1429"/>
      <c r="CCR123" s="1430"/>
      <c r="CCW123" s="236"/>
      <c r="CDC123" s="1429"/>
      <c r="CDD123" s="1430"/>
      <c r="CDG123" s="238"/>
      <c r="CDI123" s="226"/>
      <c r="CDJ123" s="226"/>
      <c r="CDK123" s="226"/>
      <c r="CDL123" s="226"/>
      <c r="CDM123" s="226"/>
      <c r="CDN123" s="226"/>
      <c r="CDO123" s="226"/>
      <c r="CDP123" s="226"/>
      <c r="CDQ123" s="377"/>
      <c r="CDR123" s="377"/>
      <c r="CDS123" s="377"/>
      <c r="CDT123" s="377"/>
      <c r="CDU123" s="377"/>
      <c r="CDV123" s="377"/>
      <c r="CDW123" s="377"/>
      <c r="CDX123" s="377"/>
      <c r="CDY123" s="226"/>
      <c r="CDZ123" s="226"/>
      <c r="CEA123" s="226"/>
      <c r="CEB123" s="226"/>
      <c r="CEC123" s="226"/>
      <c r="CED123" s="226"/>
      <c r="CEE123" s="226"/>
      <c r="CEF123" s="226"/>
      <c r="CEG123" s="377"/>
      <c r="CEH123" s="377"/>
      <c r="CEI123" s="377"/>
      <c r="CEJ123" s="377"/>
      <c r="CEK123" s="377"/>
      <c r="CEL123" s="377"/>
      <c r="CEM123" s="377"/>
      <c r="CEN123" s="377"/>
      <c r="CES123" s="1429"/>
      <c r="CET123" s="1430"/>
      <c r="CEY123" s="236"/>
      <c r="CFE123" s="1429"/>
      <c r="CFF123" s="1430"/>
      <c r="CFI123" s="238"/>
      <c r="CFK123" s="226"/>
      <c r="CFL123" s="226"/>
      <c r="CFM123" s="226"/>
      <c r="CFN123" s="226"/>
      <c r="CFO123" s="226"/>
      <c r="CFP123" s="226"/>
      <c r="CFQ123" s="226"/>
      <c r="CFR123" s="226"/>
      <c r="CFS123" s="377"/>
      <c r="CFT123" s="377"/>
      <c r="CFU123" s="377"/>
      <c r="CFV123" s="377"/>
      <c r="CFW123" s="377"/>
      <c r="CFX123" s="377"/>
      <c r="CFY123" s="377"/>
      <c r="CFZ123" s="377"/>
      <c r="CGA123" s="226"/>
      <c r="CGB123" s="226"/>
      <c r="CGC123" s="226"/>
      <c r="CGD123" s="226"/>
      <c r="CGE123" s="226"/>
      <c r="CGF123" s="226"/>
      <c r="CGG123" s="226"/>
      <c r="CGH123" s="226"/>
      <c r="CGI123" s="377"/>
      <c r="CGJ123" s="377"/>
      <c r="CGK123" s="377"/>
      <c r="CGL123" s="377"/>
      <c r="CGM123" s="377"/>
      <c r="CGN123" s="377"/>
      <c r="CGO123" s="377"/>
      <c r="CGP123" s="377"/>
      <c r="CGU123" s="1429"/>
      <c r="CGV123" s="1430"/>
      <c r="CHA123" s="236"/>
      <c r="CHG123" s="1429"/>
      <c r="CHH123" s="1430"/>
      <c r="CHK123" s="238"/>
      <c r="CHM123" s="226"/>
      <c r="CHN123" s="226"/>
      <c r="CHO123" s="226"/>
      <c r="CHP123" s="226"/>
      <c r="CHQ123" s="226"/>
      <c r="CHR123" s="226"/>
      <c r="CHS123" s="226"/>
      <c r="CHT123" s="226"/>
      <c r="CHU123" s="377"/>
      <c r="CHV123" s="377"/>
      <c r="CHW123" s="377"/>
      <c r="CHX123" s="377"/>
      <c r="CHY123" s="377"/>
      <c r="CHZ123" s="377"/>
      <c r="CIA123" s="377"/>
      <c r="CIB123" s="377"/>
      <c r="CIC123" s="226"/>
      <c r="CID123" s="226"/>
      <c r="CIE123" s="226"/>
      <c r="CIF123" s="226"/>
      <c r="CIG123" s="226"/>
      <c r="CIH123" s="226"/>
      <c r="CII123" s="226"/>
      <c r="CIJ123" s="226"/>
      <c r="CIK123" s="377"/>
      <c r="CIL123" s="377"/>
      <c r="CIM123" s="377"/>
      <c r="CIN123" s="377"/>
      <c r="CIO123" s="377"/>
      <c r="CIP123" s="377"/>
      <c r="CIQ123" s="377"/>
      <c r="CIR123" s="377"/>
      <c r="CIW123" s="1429"/>
      <c r="CIX123" s="1430"/>
      <c r="CJC123" s="236"/>
      <c r="CJI123" s="1429"/>
      <c r="CJJ123" s="1430"/>
      <c r="CJM123" s="238"/>
      <c r="CJO123" s="226"/>
      <c r="CJP123" s="226"/>
      <c r="CJQ123" s="226"/>
      <c r="CJR123" s="226"/>
      <c r="CJS123" s="226"/>
      <c r="CJT123" s="226"/>
      <c r="CJU123" s="226"/>
      <c r="CJV123" s="226"/>
      <c r="CJW123" s="377"/>
      <c r="CJX123" s="377"/>
      <c r="CJY123" s="377"/>
      <c r="CJZ123" s="377"/>
      <c r="CKA123" s="377"/>
      <c r="CKB123" s="377"/>
      <c r="CKC123" s="377"/>
      <c r="CKD123" s="377"/>
      <c r="CKE123" s="226"/>
      <c r="CKF123" s="226"/>
      <c r="CKG123" s="226"/>
      <c r="CKH123" s="226"/>
      <c r="CKI123" s="226"/>
      <c r="CKJ123" s="226"/>
      <c r="CKK123" s="226"/>
      <c r="CKL123" s="226"/>
      <c r="CKM123" s="377"/>
      <c r="CKN123" s="377"/>
      <c r="CKO123" s="377"/>
      <c r="CKP123" s="377"/>
      <c r="CKQ123" s="377"/>
      <c r="CKR123" s="377"/>
      <c r="CKS123" s="377"/>
      <c r="CKT123" s="377"/>
      <c r="CKY123" s="1429"/>
      <c r="CKZ123" s="1430"/>
      <c r="CLE123" s="236"/>
      <c r="CLK123" s="1429"/>
      <c r="CLL123" s="1430"/>
      <c r="CLO123" s="238"/>
      <c r="CLQ123" s="226"/>
      <c r="CLR123" s="226"/>
      <c r="CLS123" s="226"/>
      <c r="CLT123" s="226"/>
      <c r="CLU123" s="226"/>
      <c r="CLV123" s="226"/>
      <c r="CLW123" s="226"/>
      <c r="CLX123" s="226"/>
      <c r="CLY123" s="377"/>
      <c r="CLZ123" s="377"/>
      <c r="CMA123" s="377"/>
      <c r="CMB123" s="377"/>
      <c r="CMC123" s="377"/>
      <c r="CMD123" s="377"/>
      <c r="CME123" s="377"/>
      <c r="CMF123" s="377"/>
      <c r="CMG123" s="226"/>
      <c r="CMH123" s="226"/>
      <c r="CMI123" s="226"/>
      <c r="CMJ123" s="226"/>
      <c r="CMK123" s="226"/>
      <c r="CML123" s="226"/>
      <c r="CMM123" s="226"/>
      <c r="CMN123" s="226"/>
      <c r="CMO123" s="377"/>
      <c r="CMP123" s="377"/>
      <c r="CMQ123" s="377"/>
      <c r="CMR123" s="377"/>
      <c r="CMS123" s="377"/>
      <c r="CMT123" s="377"/>
      <c r="CMU123" s="377"/>
      <c r="CMV123" s="377"/>
      <c r="CNA123" s="1429"/>
      <c r="CNB123" s="1430"/>
      <c r="CNG123" s="236"/>
      <c r="CNM123" s="1429"/>
      <c r="CNN123" s="1430"/>
      <c r="CNQ123" s="238"/>
      <c r="CNS123" s="226"/>
      <c r="CNT123" s="226"/>
      <c r="CNU123" s="226"/>
      <c r="CNV123" s="226"/>
      <c r="CNW123" s="226"/>
      <c r="CNX123" s="226"/>
      <c r="CNY123" s="226"/>
      <c r="CNZ123" s="226"/>
      <c r="COA123" s="377"/>
      <c r="COB123" s="377"/>
      <c r="COC123" s="377"/>
      <c r="COD123" s="377"/>
      <c r="COE123" s="377"/>
      <c r="COF123" s="377"/>
      <c r="COG123" s="377"/>
      <c r="COH123" s="377"/>
      <c r="COI123" s="226"/>
      <c r="COJ123" s="226"/>
      <c r="COK123" s="226"/>
      <c r="COL123" s="226"/>
      <c r="COM123" s="226"/>
      <c r="CON123" s="226"/>
      <c r="COO123" s="226"/>
      <c r="COP123" s="226"/>
      <c r="COQ123" s="377"/>
      <c r="COR123" s="377"/>
      <c r="COS123" s="377"/>
      <c r="COT123" s="377"/>
      <c r="COU123" s="377"/>
      <c r="COV123" s="377"/>
      <c r="COW123" s="377"/>
      <c r="COX123" s="377"/>
      <c r="CPC123" s="1429"/>
      <c r="CPD123" s="1430"/>
      <c r="CPI123" s="236"/>
      <c r="CPO123" s="1429"/>
      <c r="CPP123" s="1430"/>
      <c r="CPS123" s="238"/>
      <c r="CPU123" s="226"/>
      <c r="CPV123" s="226"/>
      <c r="CPW123" s="226"/>
      <c r="CPX123" s="226"/>
      <c r="CPY123" s="226"/>
      <c r="CPZ123" s="226"/>
      <c r="CQA123" s="226"/>
      <c r="CQB123" s="226"/>
      <c r="CQC123" s="377"/>
      <c r="CQD123" s="377"/>
      <c r="CQE123" s="377"/>
      <c r="CQF123" s="377"/>
      <c r="CQG123" s="377"/>
      <c r="CQH123" s="377"/>
      <c r="CQI123" s="377"/>
      <c r="CQJ123" s="377"/>
      <c r="CQK123" s="226"/>
      <c r="CQL123" s="226"/>
      <c r="CQM123" s="226"/>
      <c r="CQN123" s="226"/>
      <c r="CQO123" s="226"/>
      <c r="CQP123" s="226"/>
      <c r="CQQ123" s="226"/>
      <c r="CQR123" s="226"/>
      <c r="CQS123" s="377"/>
      <c r="CQT123" s="377"/>
      <c r="CQU123" s="377"/>
      <c r="CQV123" s="377"/>
      <c r="CQW123" s="377"/>
      <c r="CQX123" s="377"/>
      <c r="CQY123" s="377"/>
      <c r="CQZ123" s="377"/>
      <c r="CRE123" s="1429"/>
      <c r="CRF123" s="1430"/>
      <c r="CRK123" s="236"/>
      <c r="CRQ123" s="1429"/>
      <c r="CRR123" s="1430"/>
      <c r="CRU123" s="238"/>
      <c r="CRW123" s="226"/>
      <c r="CRX123" s="226"/>
      <c r="CRY123" s="226"/>
      <c r="CRZ123" s="226"/>
      <c r="CSA123" s="226"/>
      <c r="CSB123" s="226"/>
      <c r="CSC123" s="226"/>
      <c r="CSD123" s="226"/>
      <c r="CSE123" s="377"/>
      <c r="CSF123" s="377"/>
      <c r="CSG123" s="377"/>
      <c r="CSH123" s="377"/>
      <c r="CSI123" s="377"/>
      <c r="CSJ123" s="377"/>
      <c r="CSK123" s="377"/>
      <c r="CSL123" s="377"/>
      <c r="CSM123" s="226"/>
      <c r="CSN123" s="226"/>
      <c r="CSO123" s="226"/>
      <c r="CSP123" s="226"/>
      <c r="CSQ123" s="226"/>
      <c r="CSR123" s="226"/>
      <c r="CSS123" s="226"/>
      <c r="CST123" s="226"/>
      <c r="CSU123" s="377"/>
      <c r="CSV123" s="377"/>
      <c r="CSW123" s="377"/>
      <c r="CSX123" s="377"/>
      <c r="CSY123" s="377"/>
      <c r="CSZ123" s="377"/>
      <c r="CTA123" s="377"/>
      <c r="CTB123" s="377"/>
      <c r="CTG123" s="1429"/>
      <c r="CTH123" s="1430"/>
      <c r="CTM123" s="236"/>
      <c r="CTS123" s="1429"/>
      <c r="CTT123" s="1430"/>
      <c r="CTW123" s="238"/>
      <c r="CTY123" s="226"/>
      <c r="CTZ123" s="226"/>
      <c r="CUA123" s="226"/>
      <c r="CUB123" s="226"/>
      <c r="CUC123" s="226"/>
      <c r="CUD123" s="226"/>
      <c r="CUE123" s="226"/>
      <c r="CUF123" s="226"/>
      <c r="CUG123" s="377"/>
      <c r="CUH123" s="377"/>
      <c r="CUI123" s="377"/>
      <c r="CUJ123" s="377"/>
      <c r="CUK123" s="377"/>
      <c r="CUL123" s="377"/>
      <c r="CUM123" s="377"/>
      <c r="CUN123" s="377"/>
      <c r="CUO123" s="226"/>
      <c r="CUP123" s="226"/>
      <c r="CUQ123" s="226"/>
      <c r="CUR123" s="226"/>
      <c r="CUS123" s="226"/>
      <c r="CUT123" s="226"/>
      <c r="CUU123" s="226"/>
      <c r="CUV123" s="226"/>
      <c r="CUW123" s="377"/>
      <c r="CUX123" s="377"/>
      <c r="CUY123" s="377"/>
      <c r="CUZ123" s="377"/>
      <c r="CVA123" s="377"/>
      <c r="CVB123" s="377"/>
      <c r="CVC123" s="377"/>
      <c r="CVD123" s="377"/>
      <c r="CVE123" s="226"/>
      <c r="CVF123" s="226"/>
      <c r="CVG123" s="226"/>
      <c r="CVH123" s="226"/>
      <c r="CVI123" s="226"/>
      <c r="CVJ123" s="226"/>
      <c r="CVK123" s="226"/>
      <c r="CVL123" s="226"/>
      <c r="CVM123" s="377"/>
      <c r="CVN123" s="377"/>
      <c r="CVO123" s="377"/>
      <c r="CVP123" s="377"/>
      <c r="CVQ123" s="377"/>
      <c r="CVR123" s="377"/>
      <c r="CVS123" s="377"/>
      <c r="CVT123" s="377"/>
      <c r="CVU123" s="226"/>
      <c r="CVV123" s="226"/>
      <c r="CVW123" s="226"/>
      <c r="CVX123" s="226"/>
      <c r="CVY123" s="226"/>
      <c r="CVZ123" s="226"/>
      <c r="CWA123" s="226"/>
      <c r="CWB123" s="226"/>
      <c r="CWC123" s="377"/>
      <c r="CWD123" s="377"/>
      <c r="CWE123" s="377"/>
      <c r="CWF123" s="377"/>
      <c r="CWG123" s="377"/>
      <c r="CWH123" s="377"/>
      <c r="CWI123" s="377"/>
      <c r="CWJ123" s="377"/>
      <c r="CWO123" s="1429"/>
      <c r="CWP123" s="1430"/>
      <c r="CWU123" s="236"/>
      <c r="CXA123" s="1429"/>
      <c r="CXB123" s="1430"/>
      <c r="CXE123" s="238"/>
      <c r="CXG123" s="226"/>
      <c r="CXH123" s="226"/>
      <c r="CXI123" s="226"/>
      <c r="CXJ123" s="226"/>
      <c r="CXK123" s="226"/>
      <c r="CXL123" s="226"/>
      <c r="CXM123" s="226"/>
      <c r="CXN123" s="226"/>
      <c r="CXO123" s="377"/>
      <c r="CXP123" s="377"/>
      <c r="CXQ123" s="377"/>
      <c r="CXR123" s="377"/>
      <c r="CXS123" s="377"/>
      <c r="CXT123" s="377"/>
      <c r="CXU123" s="377"/>
      <c r="CXV123" s="377"/>
      <c r="CXW123" s="226"/>
      <c r="CXX123" s="226"/>
      <c r="CXY123" s="226"/>
      <c r="CXZ123" s="226"/>
      <c r="CYA123" s="226"/>
      <c r="CYB123" s="226"/>
      <c r="CYC123" s="226"/>
      <c r="CYD123" s="226"/>
      <c r="CYE123" s="377"/>
      <c r="CYF123" s="377"/>
      <c r="CYG123" s="377"/>
      <c r="CYH123" s="377"/>
      <c r="CYI123" s="377"/>
      <c r="CYJ123" s="377"/>
      <c r="CYK123" s="377"/>
      <c r="CYL123" s="377"/>
      <c r="CYM123" s="226"/>
      <c r="CYN123" s="226"/>
      <c r="CYO123" s="226"/>
      <c r="CYP123" s="226"/>
      <c r="CYQ123" s="226"/>
      <c r="CYR123" s="226"/>
      <c r="CYS123" s="226"/>
      <c r="CYT123" s="226"/>
      <c r="CYU123" s="377"/>
      <c r="CYV123" s="377"/>
      <c r="CYW123" s="377"/>
      <c r="CYX123" s="377"/>
      <c r="CYY123" s="377"/>
      <c r="CYZ123" s="377"/>
      <c r="CZA123" s="377"/>
      <c r="CZB123" s="377"/>
      <c r="CZC123" s="226"/>
      <c r="CZD123" s="226"/>
      <c r="CZE123" s="226"/>
      <c r="CZF123" s="226"/>
      <c r="CZG123" s="226"/>
      <c r="CZH123" s="226"/>
      <c r="CZI123" s="226"/>
      <c r="CZJ123" s="226"/>
      <c r="CZK123" s="377"/>
      <c r="CZL123" s="377"/>
      <c r="CZM123" s="377"/>
      <c r="CZN123" s="377"/>
      <c r="CZO123" s="377"/>
      <c r="CZP123" s="377"/>
      <c r="CZQ123" s="377"/>
      <c r="CZR123" s="377"/>
      <c r="CZS123" s="226"/>
      <c r="CZT123" s="226"/>
      <c r="CZU123" s="226"/>
      <c r="CZV123" s="226"/>
      <c r="CZW123" s="226"/>
      <c r="CZX123" s="226"/>
      <c r="CZY123" s="226"/>
      <c r="CZZ123" s="226"/>
      <c r="DAA123" s="377"/>
      <c r="DAB123" s="377"/>
      <c r="DAC123" s="377"/>
      <c r="DAD123" s="377"/>
      <c r="DAE123" s="377"/>
      <c r="DAF123" s="377"/>
      <c r="DAG123" s="377"/>
      <c r="DAH123" s="377"/>
      <c r="DAM123" s="1429"/>
      <c r="DAN123" s="1430"/>
      <c r="DAS123" s="236"/>
      <c r="DAY123" s="1429"/>
      <c r="DAZ123" s="1430"/>
      <c r="DBC123" s="238"/>
      <c r="DBE123" s="226"/>
      <c r="DBF123" s="226"/>
      <c r="DBG123" s="226"/>
      <c r="DBH123" s="226"/>
      <c r="DBI123" s="226"/>
      <c r="DBJ123" s="226"/>
      <c r="DBK123" s="226"/>
      <c r="DBL123" s="226"/>
      <c r="DBM123" s="377"/>
      <c r="DBN123" s="377"/>
      <c r="DBO123" s="377"/>
      <c r="DBP123" s="377"/>
      <c r="DBQ123" s="377"/>
      <c r="DBR123" s="377"/>
      <c r="DBS123" s="377"/>
      <c r="DBT123" s="377"/>
      <c r="DBU123" s="226"/>
      <c r="DBV123" s="226"/>
      <c r="DBW123" s="226"/>
      <c r="DBX123" s="226"/>
      <c r="DBY123" s="226"/>
      <c r="DBZ123" s="226"/>
      <c r="DCA123" s="226"/>
      <c r="DCB123" s="226"/>
      <c r="DCC123" s="377"/>
      <c r="DCD123" s="377"/>
      <c r="DCE123" s="377"/>
      <c r="DCF123" s="377"/>
      <c r="DCG123" s="377"/>
      <c r="DCH123" s="377"/>
      <c r="DCI123" s="377"/>
      <c r="DCJ123" s="377"/>
      <c r="DCK123" s="226"/>
      <c r="DCL123" s="226"/>
      <c r="DCM123" s="226"/>
      <c r="DCN123" s="226"/>
      <c r="DCO123" s="226"/>
      <c r="DCP123" s="226"/>
      <c r="DCQ123" s="226"/>
      <c r="DCR123" s="226"/>
      <c r="DCS123" s="377"/>
      <c r="DCT123" s="377"/>
      <c r="DCU123" s="377"/>
      <c r="DCV123" s="377"/>
      <c r="DCW123" s="377"/>
      <c r="DCX123" s="377"/>
      <c r="DCY123" s="377"/>
      <c r="DCZ123" s="377"/>
      <c r="DDA123" s="226"/>
      <c r="DDB123" s="226"/>
      <c r="DDC123" s="226"/>
      <c r="DDD123" s="226"/>
      <c r="DDE123" s="226"/>
      <c r="DDF123" s="226"/>
      <c r="DDG123" s="226"/>
      <c r="DDH123" s="226"/>
      <c r="DDI123" s="377"/>
      <c r="DDJ123" s="377"/>
      <c r="DDK123" s="377"/>
      <c r="DDL123" s="377"/>
      <c r="DDM123" s="377"/>
      <c r="DDN123" s="377"/>
      <c r="DDO123" s="377"/>
      <c r="DDP123" s="377"/>
      <c r="DDU123" s="1429"/>
      <c r="DDV123" s="1430"/>
      <c r="DEA123" s="236"/>
      <c r="DEG123" s="1429"/>
      <c r="DEH123" s="1430"/>
      <c r="DEK123" s="238"/>
      <c r="DEM123" s="226"/>
      <c r="DEN123" s="226"/>
      <c r="DEO123" s="226"/>
      <c r="DEP123" s="226"/>
      <c r="DEQ123" s="226"/>
      <c r="DER123" s="226"/>
      <c r="DES123" s="226"/>
      <c r="DET123" s="226"/>
      <c r="DEU123" s="377"/>
      <c r="DEV123" s="377"/>
      <c r="DEW123" s="377"/>
      <c r="DEX123" s="377"/>
      <c r="DEY123" s="377"/>
      <c r="DEZ123" s="377"/>
      <c r="DFA123" s="377"/>
      <c r="DFB123" s="377"/>
      <c r="DFC123" s="226"/>
      <c r="DFD123" s="226"/>
      <c r="DFE123" s="226"/>
      <c r="DFF123" s="226"/>
      <c r="DFG123" s="226"/>
      <c r="DFH123" s="226"/>
      <c r="DFI123" s="226"/>
      <c r="DFJ123" s="226"/>
      <c r="DFK123" s="377"/>
      <c r="DFL123" s="377"/>
      <c r="DFM123" s="377"/>
      <c r="DFN123" s="377"/>
      <c r="DFO123" s="377"/>
      <c r="DFP123" s="377"/>
      <c r="DFQ123" s="377"/>
      <c r="DFR123" s="377"/>
      <c r="DFS123" s="226"/>
      <c r="DFT123" s="226"/>
      <c r="DFU123" s="226"/>
      <c r="DFV123" s="226"/>
      <c r="DFW123" s="226"/>
      <c r="DFX123" s="226"/>
      <c r="DFY123" s="226"/>
      <c r="DFZ123" s="226"/>
      <c r="DGA123" s="377"/>
      <c r="DGB123" s="377"/>
      <c r="DGC123" s="377"/>
      <c r="DGD123" s="377"/>
      <c r="DGE123" s="377"/>
      <c r="DGF123" s="377"/>
      <c r="DGG123" s="377"/>
      <c r="DGH123" s="377"/>
      <c r="DGI123" s="226"/>
      <c r="DGJ123" s="226"/>
      <c r="DGK123" s="226"/>
      <c r="DGL123" s="226"/>
      <c r="DGM123" s="226"/>
      <c r="DGN123" s="226"/>
      <c r="DGO123" s="226"/>
      <c r="DGP123" s="226"/>
      <c r="DGQ123" s="377"/>
      <c r="DGR123" s="377"/>
      <c r="DGS123" s="377"/>
      <c r="DGT123" s="377"/>
      <c r="DGU123" s="377"/>
      <c r="DGV123" s="377"/>
      <c r="DGW123" s="377"/>
      <c r="DGX123" s="377"/>
      <c r="DHC123" s="1429"/>
      <c r="DHD123" s="1430"/>
      <c r="DHI123" s="236"/>
      <c r="DHO123" s="1429"/>
      <c r="DHP123" s="1430"/>
      <c r="DHS123" s="238"/>
      <c r="DHU123" s="226"/>
      <c r="DHV123" s="226"/>
      <c r="DHW123" s="226"/>
      <c r="DHX123" s="226"/>
      <c r="DHY123" s="226"/>
      <c r="DHZ123" s="226"/>
      <c r="DIA123" s="226"/>
      <c r="DIB123" s="226"/>
      <c r="DIC123" s="377"/>
      <c r="DID123" s="377"/>
      <c r="DIE123" s="377"/>
      <c r="DIF123" s="377"/>
      <c r="DIG123" s="377"/>
      <c r="DIH123" s="377"/>
      <c r="DII123" s="377"/>
      <c r="DIJ123" s="377"/>
      <c r="DIK123" s="226"/>
      <c r="DIL123" s="226"/>
      <c r="DIM123" s="226"/>
      <c r="DIN123" s="226"/>
      <c r="DIO123" s="226"/>
      <c r="DIP123" s="226"/>
      <c r="DIQ123" s="226"/>
      <c r="DIR123" s="226"/>
      <c r="DIS123" s="377"/>
      <c r="DIT123" s="377"/>
      <c r="DIU123" s="377"/>
      <c r="DIV123" s="377"/>
      <c r="DIW123" s="377"/>
      <c r="DIX123" s="377"/>
      <c r="DIY123" s="377"/>
      <c r="DIZ123" s="377"/>
      <c r="DJA123" s="226"/>
      <c r="DJB123" s="226"/>
      <c r="DJC123" s="226"/>
      <c r="DJD123" s="226"/>
      <c r="DJE123" s="226"/>
      <c r="DJF123" s="226"/>
      <c r="DJG123" s="226"/>
      <c r="DJH123" s="226"/>
      <c r="DJI123" s="377"/>
      <c r="DJJ123" s="377"/>
      <c r="DJK123" s="377"/>
      <c r="DJL123" s="377"/>
      <c r="DJM123" s="377"/>
      <c r="DJN123" s="377"/>
      <c r="DJO123" s="377"/>
      <c r="DJP123" s="377"/>
      <c r="DJQ123" s="226"/>
      <c r="DJR123" s="226"/>
      <c r="DJS123" s="226"/>
      <c r="DJT123" s="226"/>
      <c r="DJU123" s="226"/>
      <c r="DJV123" s="226"/>
      <c r="DJW123" s="226"/>
      <c r="DJX123" s="226"/>
      <c r="DJY123" s="377"/>
      <c r="DJZ123" s="377"/>
      <c r="DKA123" s="377"/>
      <c r="DKB123" s="377"/>
      <c r="DKC123" s="377"/>
      <c r="DKD123" s="377"/>
      <c r="DKE123" s="377"/>
      <c r="DKF123" s="377"/>
      <c r="DKK123" s="1429"/>
      <c r="DKL123" s="1430"/>
      <c r="DKQ123" s="236"/>
      <c r="DKW123" s="1429"/>
      <c r="DKX123" s="1430"/>
      <c r="DLA123" s="238"/>
      <c r="DLC123" s="226"/>
      <c r="DLD123" s="226"/>
      <c r="DLE123" s="226"/>
      <c r="DLF123" s="226"/>
      <c r="DLG123" s="226"/>
      <c r="DLH123" s="226"/>
      <c r="DLI123" s="226"/>
      <c r="DLJ123" s="226"/>
      <c r="DLK123" s="377"/>
      <c r="DLL123" s="377"/>
      <c r="DLM123" s="377"/>
      <c r="DLN123" s="377"/>
      <c r="DLO123" s="377"/>
      <c r="DLP123" s="377"/>
      <c r="DLQ123" s="377"/>
      <c r="DLR123" s="377"/>
      <c r="DLS123" s="226"/>
      <c r="DLT123" s="226"/>
      <c r="DLU123" s="226"/>
      <c r="DLV123" s="226"/>
      <c r="DLW123" s="226"/>
      <c r="DLX123" s="226"/>
      <c r="DLY123" s="226"/>
      <c r="DLZ123" s="226"/>
      <c r="DMA123" s="377"/>
      <c r="DMB123" s="377"/>
      <c r="DMC123" s="377"/>
      <c r="DMD123" s="377"/>
      <c r="DME123" s="377"/>
      <c r="DMF123" s="377"/>
      <c r="DMG123" s="377"/>
      <c r="DMH123" s="377"/>
      <c r="DMI123" s="226"/>
      <c r="DMJ123" s="226"/>
      <c r="DMK123" s="226"/>
      <c r="DML123" s="226"/>
      <c r="DMM123" s="226"/>
      <c r="DMN123" s="226"/>
      <c r="DMO123" s="226"/>
      <c r="DMP123" s="226"/>
      <c r="DMQ123" s="377"/>
      <c r="DMR123" s="377"/>
      <c r="DMS123" s="377"/>
      <c r="DMT123" s="377"/>
      <c r="DMU123" s="377"/>
      <c r="DMV123" s="377"/>
      <c r="DMW123" s="377"/>
      <c r="DMX123" s="377"/>
      <c r="DMY123" s="226"/>
      <c r="DMZ123" s="226"/>
      <c r="DNA123" s="226"/>
      <c r="DNB123" s="226"/>
      <c r="DNC123" s="226"/>
      <c r="DND123" s="226"/>
      <c r="DNE123" s="226"/>
      <c r="DNF123" s="226"/>
      <c r="DNG123" s="377"/>
      <c r="DNH123" s="377"/>
      <c r="DNI123" s="377"/>
      <c r="DNJ123" s="377"/>
      <c r="DNK123" s="377"/>
      <c r="DNL123" s="377"/>
      <c r="DNM123" s="377"/>
      <c r="DNN123" s="377"/>
      <c r="DNS123" s="1429"/>
      <c r="DNT123" s="1430"/>
      <c r="DNY123" s="236"/>
      <c r="DOE123" s="1429"/>
      <c r="DOF123" s="1430"/>
      <c r="DOI123" s="238"/>
      <c r="DOK123" s="226"/>
      <c r="DOL123" s="226"/>
      <c r="DOM123" s="226"/>
      <c r="DON123" s="226"/>
      <c r="DOO123" s="226"/>
      <c r="DOP123" s="226"/>
      <c r="DOQ123" s="226"/>
      <c r="DOR123" s="226"/>
      <c r="DOS123" s="377"/>
      <c r="DOT123" s="377"/>
      <c r="DOU123" s="377"/>
      <c r="DOV123" s="377"/>
      <c r="DOW123" s="377"/>
      <c r="DOX123" s="377"/>
      <c r="DOY123" s="377"/>
      <c r="DOZ123" s="377"/>
      <c r="DPA123" s="226"/>
      <c r="DPB123" s="226"/>
      <c r="DPC123" s="226"/>
      <c r="DPD123" s="226"/>
      <c r="DPE123" s="226"/>
      <c r="DPF123" s="226"/>
      <c r="DPG123" s="226"/>
      <c r="DPH123" s="226"/>
      <c r="DPI123" s="377"/>
      <c r="DPJ123" s="377"/>
      <c r="DPK123" s="377"/>
      <c r="DPL123" s="377"/>
      <c r="DPM123" s="377"/>
      <c r="DPN123" s="377"/>
      <c r="DPO123" s="377"/>
      <c r="DPP123" s="377"/>
      <c r="DPQ123" s="226"/>
      <c r="DPR123" s="226"/>
      <c r="DPS123" s="226"/>
      <c r="DPT123" s="226"/>
      <c r="DPU123" s="226"/>
      <c r="DPV123" s="226"/>
      <c r="DPW123" s="226"/>
      <c r="DPX123" s="226"/>
      <c r="DPY123" s="377"/>
      <c r="DPZ123" s="377"/>
      <c r="DQA123" s="377"/>
      <c r="DQB123" s="377"/>
      <c r="DQC123" s="377"/>
      <c r="DQD123" s="377"/>
      <c r="DQE123" s="377"/>
      <c r="DQF123" s="377"/>
      <c r="DQG123" s="226"/>
      <c r="DQH123" s="226"/>
      <c r="DQI123" s="226"/>
      <c r="DQJ123" s="226"/>
      <c r="DQK123" s="226"/>
      <c r="DQL123" s="226"/>
      <c r="DQM123" s="226"/>
      <c r="DQN123" s="226"/>
      <c r="DQO123" s="377"/>
      <c r="DQP123" s="377"/>
      <c r="DQQ123" s="377"/>
      <c r="DQR123" s="377"/>
      <c r="DQS123" s="377"/>
      <c r="DQT123" s="377"/>
      <c r="DQU123" s="377"/>
      <c r="DQV123" s="377"/>
      <c r="DQW123" s="226"/>
      <c r="DQX123" s="226"/>
      <c r="DQY123" s="226"/>
      <c r="DQZ123" s="226"/>
      <c r="DRA123" s="226"/>
      <c r="DRB123" s="226"/>
      <c r="DRC123" s="226"/>
      <c r="DRD123" s="226"/>
      <c r="DRE123" s="377"/>
      <c r="DRF123" s="377"/>
      <c r="DRG123" s="377"/>
      <c r="DRH123" s="377"/>
      <c r="DRI123" s="377"/>
      <c r="DRJ123" s="377"/>
      <c r="DRK123" s="377"/>
      <c r="DRL123" s="377"/>
      <c r="DRQ123" s="1429"/>
      <c r="DRR123" s="1430"/>
      <c r="DRW123" s="236"/>
      <c r="DSC123" s="1429"/>
      <c r="DSD123" s="1430"/>
      <c r="DSG123" s="238"/>
      <c r="DSI123" s="226"/>
      <c r="DSJ123" s="226"/>
      <c r="DSK123" s="226"/>
      <c r="DSL123" s="226"/>
      <c r="DSM123" s="226"/>
      <c r="DSN123" s="226"/>
      <c r="DSO123" s="226"/>
      <c r="DSP123" s="226"/>
      <c r="DSQ123" s="377"/>
      <c r="DSR123" s="377"/>
      <c r="DSS123" s="377"/>
      <c r="DST123" s="377"/>
      <c r="DSU123" s="377"/>
      <c r="DSV123" s="377"/>
      <c r="DSW123" s="377"/>
      <c r="DSX123" s="377"/>
      <c r="DTZ123" s="269"/>
      <c r="DUA123" s="1674"/>
      <c r="DUB123" s="1674"/>
      <c r="DUC123" s="1674"/>
      <c r="DUD123" s="363"/>
      <c r="DUE123" s="374"/>
      <c r="DUF123" s="431"/>
      <c r="DUG123" s="374"/>
      <c r="DUH123" s="374"/>
      <c r="DUI123" s="374"/>
      <c r="DUJ123" s="372"/>
      <c r="DUK123" s="346"/>
      <c r="DUL123" s="347"/>
      <c r="DUM123" s="349"/>
      <c r="DUN123" s="349"/>
      <c r="DUO123" s="349"/>
      <c r="DUP123" s="349"/>
      <c r="DUQ123" s="349"/>
      <c r="DUR123" s="349"/>
      <c r="DUS123" s="349"/>
      <c r="DUT123" s="349"/>
      <c r="DUU123" s="349"/>
      <c r="DUV123" s="1685"/>
      <c r="DUW123" s="1566"/>
      <c r="DUX123" s="1566"/>
      <c r="DUY123" s="1567"/>
      <c r="DUZ123" s="352"/>
      <c r="DVA123" s="352"/>
      <c r="DVB123" s="1543"/>
      <c r="DVC123" s="1544"/>
      <c r="DVD123" s="1544"/>
      <c r="DVE123" s="1606"/>
      <c r="DVF123" s="365"/>
      <c r="DVG123" s="1550"/>
      <c r="DVH123" s="1550"/>
      <c r="DVI123" s="1550"/>
      <c r="DVJ123" s="1550"/>
      <c r="DVK123" s="366"/>
      <c r="DVL123" s="1543"/>
      <c r="DVM123" s="1544"/>
      <c r="DVN123" s="1544"/>
      <c r="DVO123" s="1545"/>
      <c r="DVP123" s="366"/>
      <c r="DVQ123" s="1565"/>
      <c r="DVR123" s="1566"/>
      <c r="DVS123" s="1566"/>
      <c r="DVT123" s="1567"/>
      <c r="DVU123" s="367"/>
      <c r="DVV123" s="365"/>
      <c r="DVW123" s="1550"/>
      <c r="DVX123" s="1550"/>
      <c r="DVY123" s="1550"/>
      <c r="DVZ123" s="1550"/>
      <c r="DWA123" s="366"/>
      <c r="DWB123" s="1543"/>
      <c r="DWC123" s="1544"/>
      <c r="DWD123" s="1544"/>
      <c r="DWE123" s="1545"/>
      <c r="DWF123" s="366"/>
      <c r="DWG123" s="1565"/>
      <c r="DWH123" s="1566"/>
      <c r="DWI123" s="1566"/>
      <c r="DWJ123" s="1567"/>
      <c r="DWK123" s="367"/>
      <c r="DWL123" s="365"/>
      <c r="DWM123" s="1550"/>
      <c r="DWN123" s="1550"/>
      <c r="DWO123" s="1550"/>
      <c r="DWP123" s="1550"/>
      <c r="DWQ123" s="366"/>
      <c r="DWR123" s="1543"/>
      <c r="DWS123" s="1544"/>
      <c r="DWT123" s="1544"/>
      <c r="DWU123" s="1545"/>
      <c r="DWV123" s="366"/>
      <c r="DWW123" s="1565"/>
      <c r="DWX123" s="1566"/>
      <c r="DWY123" s="1566"/>
      <c r="DWZ123" s="1567"/>
      <c r="DXA123" s="367"/>
      <c r="DXB123" s="365"/>
      <c r="DXC123" s="1550"/>
      <c r="DXD123" s="1550"/>
      <c r="DXE123" s="1550"/>
      <c r="DXF123" s="1550"/>
      <c r="DXG123" s="366"/>
      <c r="DXH123" s="1543"/>
      <c r="DXI123" s="1544"/>
      <c r="DXJ123" s="1544"/>
      <c r="DXK123" s="1545"/>
      <c r="DXL123" s="366"/>
      <c r="DXM123" s="1565"/>
      <c r="DXN123" s="1566"/>
      <c r="DXO123" s="1566"/>
      <c r="DXP123" s="1567"/>
      <c r="DXQ123" s="367"/>
      <c r="DXR123" s="306"/>
      <c r="DXS123" s="1550"/>
      <c r="DXT123" s="1550"/>
      <c r="DXU123" s="1550"/>
      <c r="DXV123" s="1550"/>
      <c r="DXW123" s="307"/>
      <c r="DXX123" s="1543"/>
      <c r="DXY123" s="1544"/>
      <c r="DXZ123" s="1544"/>
      <c r="DYA123" s="1545"/>
      <c r="DYB123" s="307"/>
      <c r="DYC123" s="1565"/>
      <c r="DYD123" s="1566"/>
      <c r="DYE123" s="1566"/>
      <c r="DYF123" s="1567"/>
      <c r="DYG123" s="308"/>
      <c r="DYH123" s="557"/>
      <c r="DYI123" s="558"/>
      <c r="DYJ123" s="558"/>
      <c r="DYK123" s="1565"/>
      <c r="DYL123" s="1566"/>
      <c r="DYM123" s="1566"/>
      <c r="DYN123" s="1567"/>
      <c r="DYO123" s="558"/>
      <c r="DYP123" s="558"/>
      <c r="DYQ123" s="558"/>
      <c r="DYR123" s="558"/>
      <c r="DYS123" s="558"/>
      <c r="DYT123" s="558"/>
      <c r="DYU123" s="558"/>
      <c r="DYV123" s="558"/>
      <c r="DYW123" s="1543"/>
      <c r="DYX123" s="1544"/>
      <c r="DYY123" s="1544"/>
      <c r="DYZ123" s="1545"/>
      <c r="DZA123" s="558"/>
      <c r="DZB123" s="558"/>
      <c r="DZC123" s="559"/>
      <c r="DZD123" s="306"/>
      <c r="DZE123" s="1565"/>
      <c r="DZF123" s="1566"/>
      <c r="DZG123" s="1566"/>
      <c r="DZH123" s="1567"/>
      <c r="DZI123" s="307"/>
      <c r="DZJ123" s="1543"/>
      <c r="DZK123" s="1544"/>
      <c r="DZL123" s="1544"/>
      <c r="DZM123" s="1545"/>
      <c r="DZN123" s="307"/>
      <c r="DZO123" s="1550"/>
      <c r="DZP123" s="1550"/>
      <c r="DZQ123" s="1550"/>
      <c r="DZR123" s="1550"/>
      <c r="DZS123" s="309"/>
      <c r="DZT123" s="365"/>
      <c r="DZU123" s="1550"/>
      <c r="DZV123" s="1550"/>
      <c r="DZW123" s="1550"/>
      <c r="DZX123" s="1550"/>
      <c r="DZY123" s="366"/>
      <c r="DZZ123" s="1543"/>
      <c r="EAA123" s="1544"/>
      <c r="EAB123" s="1544"/>
      <c r="EAC123" s="1545"/>
      <c r="EAD123" s="366"/>
      <c r="EAE123" s="1565"/>
      <c r="EAF123" s="1566"/>
      <c r="EAG123" s="1566"/>
      <c r="EAH123" s="1567"/>
      <c r="EAI123" s="367"/>
      <c r="EAJ123" s="365"/>
      <c r="EAK123" s="1550"/>
      <c r="EAL123" s="1550"/>
      <c r="EAM123" s="1550"/>
      <c r="EAN123" s="1550"/>
      <c r="EAO123" s="366"/>
      <c r="EAP123" s="1543"/>
      <c r="EAQ123" s="1544"/>
      <c r="EAR123" s="1544"/>
      <c r="EAS123" s="1545"/>
      <c r="EAT123" s="366"/>
      <c r="EAU123" s="1565"/>
      <c r="EAV123" s="1566"/>
      <c r="EAW123" s="1566"/>
      <c r="EAX123" s="1567"/>
      <c r="EAY123" s="367"/>
      <c r="EAZ123" s="365"/>
      <c r="EBA123" s="1550"/>
      <c r="EBB123" s="1550"/>
      <c r="EBC123" s="1550"/>
      <c r="EBD123" s="1550"/>
      <c r="EBE123" s="366"/>
      <c r="EBF123" s="1543"/>
      <c r="EBG123" s="1544"/>
      <c r="EBH123" s="1544"/>
      <c r="EBI123" s="1545"/>
      <c r="EBJ123" s="366"/>
      <c r="EBK123" s="1565"/>
      <c r="EBL123" s="1566"/>
      <c r="EBM123" s="1566"/>
      <c r="EBN123" s="1567"/>
      <c r="EBO123" s="367"/>
      <c r="EBP123" s="306"/>
      <c r="EBQ123" s="1550"/>
      <c r="EBR123" s="1550"/>
      <c r="EBS123" s="1550"/>
      <c r="EBT123" s="1550"/>
      <c r="EBU123" s="307"/>
      <c r="EBV123" s="1543"/>
      <c r="EBW123" s="1544"/>
      <c r="EBX123" s="1544"/>
      <c r="EBY123" s="1545"/>
      <c r="EBZ123" s="307"/>
      <c r="ECA123" s="1565"/>
      <c r="ECB123" s="1566"/>
      <c r="ECC123" s="1566"/>
      <c r="ECD123" s="1567"/>
      <c r="ECE123" s="308"/>
      <c r="ECF123" s="557"/>
      <c r="ECG123" s="558"/>
      <c r="ECH123" s="558"/>
      <c r="ECI123" s="1565"/>
      <c r="ECJ123" s="1566"/>
      <c r="ECK123" s="1566"/>
      <c r="ECL123" s="1567"/>
      <c r="ECM123" s="558"/>
      <c r="ECN123" s="558"/>
      <c r="ECO123" s="558"/>
      <c r="ECP123" s="558"/>
      <c r="ECQ123" s="558"/>
      <c r="ECR123" s="558"/>
      <c r="ECS123" s="558"/>
      <c r="ECT123" s="558"/>
      <c r="ECU123" s="1543"/>
      <c r="ECV123" s="1544"/>
      <c r="ECW123" s="1544"/>
      <c r="ECX123" s="1545"/>
      <c r="ECY123" s="558"/>
      <c r="ECZ123" s="558"/>
      <c r="EDA123" s="559"/>
      <c r="EDB123" s="306"/>
      <c r="EDC123" s="1565"/>
      <c r="EDD123" s="1566"/>
      <c r="EDE123" s="1566"/>
      <c r="EDF123" s="1567"/>
      <c r="EDG123" s="307"/>
      <c r="EDH123" s="1543"/>
      <c r="EDI123" s="1544"/>
      <c r="EDJ123" s="1544"/>
      <c r="EDK123" s="1545"/>
      <c r="EDL123" s="307"/>
      <c r="EDM123" s="1550"/>
      <c r="EDN123" s="1550"/>
      <c r="EDO123" s="1550"/>
      <c r="EDP123" s="1550"/>
      <c r="EDQ123" s="309"/>
      <c r="EDR123" s="365"/>
      <c r="EDS123" s="1565"/>
      <c r="EDT123" s="1566"/>
      <c r="EDU123" s="1566"/>
      <c r="EDV123" s="1567"/>
      <c r="EDW123" s="366"/>
      <c r="EDX123" s="1543"/>
      <c r="EDY123" s="1544"/>
      <c r="EDZ123" s="1544"/>
      <c r="EEA123" s="1545"/>
      <c r="EEB123" s="366"/>
      <c r="EEC123" s="1550"/>
      <c r="EED123" s="1550"/>
      <c r="EEE123" s="1550"/>
      <c r="EEF123" s="1550"/>
      <c r="EEG123" s="371"/>
      <c r="EEH123" s="1685"/>
      <c r="EEI123" s="1566"/>
      <c r="EEJ123" s="1566"/>
      <c r="EEK123" s="1567"/>
      <c r="EEL123" s="352"/>
      <c r="EEM123" s="352"/>
      <c r="EEN123" s="1543"/>
      <c r="EEO123" s="1544"/>
      <c r="EEP123" s="1544"/>
      <c r="EEQ123" s="1606"/>
      <c r="EER123" s="349"/>
      <c r="EES123" s="349"/>
      <c r="EET123" s="349"/>
      <c r="EEU123" s="349"/>
      <c r="EEV123" s="349"/>
      <c r="EEW123" s="349"/>
      <c r="EEX123" s="349"/>
      <c r="EEY123" s="349"/>
      <c r="EEZ123" s="349"/>
      <c r="EFA123" s="373"/>
      <c r="EFB123" s="363"/>
      <c r="EFC123" s="374"/>
      <c r="EFF123" s="238"/>
      <c r="EFN123" s="374"/>
      <c r="EFO123" s="374"/>
      <c r="EFP123" s="374"/>
      <c r="EFQ123" s="374"/>
      <c r="EFR123" s="430"/>
      <c r="EFV123" s="339"/>
      <c r="EFW123" s="499"/>
      <c r="EFX123" s="500"/>
      <c r="EFY123" s="256"/>
      <c r="EFZ123" s="256"/>
      <c r="EGA123" s="256"/>
      <c r="EGB123" s="256"/>
      <c r="EGC123" s="256"/>
      <c r="EGD123" s="256"/>
      <c r="EGE123" s="256"/>
      <c r="EGF123" s="256"/>
      <c r="EGG123" s="256"/>
      <c r="EGH123" s="1685"/>
      <c r="EGI123" s="1566"/>
      <c r="EGJ123" s="1566"/>
      <c r="EGK123" s="1567"/>
      <c r="EGL123" s="352"/>
      <c r="EGM123" s="352"/>
      <c r="EGN123" s="1543"/>
      <c r="EGO123" s="1544"/>
      <c r="EGP123" s="1544"/>
      <c r="EGQ123" s="1606"/>
      <c r="EGR123" s="365"/>
      <c r="EGS123" s="1550"/>
      <c r="EGT123" s="1550"/>
      <c r="EGU123" s="1550"/>
      <c r="EGV123" s="1550"/>
      <c r="EGW123" s="366"/>
      <c r="EGX123" s="1543"/>
      <c r="EGY123" s="1544"/>
      <c r="EGZ123" s="1544"/>
      <c r="EHA123" s="1545"/>
      <c r="EHB123" s="366"/>
      <c r="EHC123" s="1565"/>
      <c r="EHD123" s="1566"/>
      <c r="EHE123" s="1566"/>
      <c r="EHF123" s="1567"/>
      <c r="EHG123" s="367"/>
      <c r="EHH123" s="306"/>
      <c r="EHI123" s="1550"/>
      <c r="EHJ123" s="1550"/>
      <c r="EHK123" s="1550"/>
      <c r="EHL123" s="1550"/>
      <c r="EHM123" s="307"/>
      <c r="EHN123" s="1543"/>
      <c r="EHO123" s="1544"/>
      <c r="EHP123" s="1544"/>
      <c r="EHQ123" s="1545"/>
      <c r="EHR123" s="307"/>
      <c r="EHS123" s="1565"/>
      <c r="EHT123" s="1566"/>
      <c r="EHU123" s="1566"/>
      <c r="EHV123" s="1567"/>
      <c r="EHW123" s="308"/>
      <c r="EHX123" s="557"/>
      <c r="EHY123" s="558"/>
      <c r="EHZ123" s="558"/>
      <c r="EIA123" s="1565"/>
      <c r="EIB123" s="1566"/>
      <c r="EIC123" s="1566"/>
      <c r="EID123" s="1567"/>
      <c r="EIE123" s="558"/>
      <c r="EIF123" s="558"/>
      <c r="EIG123" s="558"/>
      <c r="EIH123" s="558"/>
      <c r="EII123" s="558"/>
      <c r="EIJ123" s="558"/>
      <c r="EIK123" s="558"/>
      <c r="EIL123" s="558"/>
      <c r="EIM123" s="1543"/>
      <c r="EIN123" s="1544"/>
      <c r="EIO123" s="1544"/>
      <c r="EIP123" s="1545"/>
      <c r="EIQ123" s="558"/>
      <c r="EIR123" s="558"/>
      <c r="EIS123" s="559"/>
      <c r="EIT123" s="306"/>
      <c r="EIU123" s="1565"/>
      <c r="EIV123" s="1566"/>
      <c r="EIW123" s="1566"/>
      <c r="EIX123" s="1567"/>
      <c r="EIY123" s="307"/>
      <c r="EIZ123" s="1543"/>
      <c r="EJA123" s="1544"/>
      <c r="EJB123" s="1544"/>
      <c r="EJC123" s="1545"/>
      <c r="EJD123" s="307"/>
      <c r="EJE123" s="1550"/>
      <c r="EJF123" s="1550"/>
      <c r="EJG123" s="1550"/>
      <c r="EJH123" s="1550"/>
      <c r="EJI123" s="309"/>
      <c r="EJJ123" s="306"/>
      <c r="EJK123" s="1565"/>
      <c r="EJL123" s="1566"/>
      <c r="EJM123" s="1566"/>
      <c r="EJN123" s="1567"/>
      <c r="EJO123" s="307"/>
      <c r="EJP123" s="1543"/>
      <c r="EJQ123" s="1544"/>
      <c r="EJR123" s="1544"/>
      <c r="EJS123" s="1545"/>
      <c r="EJT123" s="307"/>
      <c r="EJU123" s="1550"/>
      <c r="EJV123" s="1550"/>
      <c r="EJW123" s="1550"/>
      <c r="EJX123" s="1550"/>
      <c r="EJY123" s="309"/>
      <c r="EJZ123" s="1685"/>
      <c r="EKA123" s="1566"/>
      <c r="EKB123" s="1566"/>
      <c r="EKC123" s="1567"/>
      <c r="EKD123" s="352"/>
      <c r="EKE123" s="352"/>
      <c r="EKF123" s="1543"/>
      <c r="EKG123" s="1544"/>
      <c r="EKH123" s="1544"/>
      <c r="EKI123" s="1606"/>
      <c r="EKJ123" s="349"/>
      <c r="EKK123" s="349"/>
      <c r="EKL123" s="349"/>
      <c r="EKM123" s="349"/>
      <c r="EKN123" s="349"/>
      <c r="EKO123" s="349"/>
      <c r="EKP123" s="349"/>
      <c r="EKQ123" s="349"/>
      <c r="EKR123" s="349"/>
      <c r="EKS123" s="373"/>
      <c r="EKT123" s="363"/>
      <c r="EKU123" s="374"/>
      <c r="EKV123" s="374"/>
      <c r="EKW123" s="374"/>
      <c r="EKX123" s="431"/>
      <c r="EKY123" s="1282"/>
      <c r="EKZ123" s="1210"/>
      <c r="ELA123" s="462"/>
      <c r="ELB123" s="1674"/>
      <c r="ELC123" s="1674"/>
      <c r="ELD123" s="1674"/>
      <c r="ELE123" s="305"/>
      <c r="ELF123" s="226"/>
      <c r="ELG123" s="226"/>
      <c r="ELH123" s="226"/>
      <c r="ELI123" s="226"/>
      <c r="ELJ123" s="226"/>
      <c r="ELK123" s="226"/>
      <c r="ELL123" s="226"/>
      <c r="ELM123" s="226"/>
      <c r="ELN123" s="226"/>
      <c r="ELO123" s="226"/>
      <c r="ELP123" s="226"/>
      <c r="ELQ123" s="226"/>
      <c r="ELR123" s="226"/>
      <c r="ELS123" s="226"/>
      <c r="ELT123" s="226"/>
      <c r="ELU123" s="226"/>
      <c r="ELV123" s="226"/>
      <c r="ELW123" s="226"/>
      <c r="ELX123" s="226"/>
      <c r="ELY123" s="226"/>
      <c r="ELZ123" s="226"/>
      <c r="EMA123" s="226"/>
      <c r="EMB123" s="226"/>
      <c r="EMC123" s="226"/>
      <c r="EMD123" s="226"/>
      <c r="EME123" s="226"/>
      <c r="EMF123" s="226"/>
      <c r="EMG123" s="226"/>
      <c r="EMH123" s="226"/>
      <c r="EMI123" s="226"/>
      <c r="EMJ123" s="226"/>
      <c r="EMK123" s="226"/>
      <c r="EML123" s="226"/>
      <c r="EMM123" s="226"/>
      <c r="EMN123" s="226"/>
      <c r="EMO123" s="377"/>
      <c r="EMP123" s="377"/>
      <c r="EMQ123" s="377"/>
      <c r="EMR123" s="377"/>
      <c r="EMS123" s="377"/>
      <c r="EMT123" s="377"/>
      <c r="EMU123" s="377"/>
      <c r="EMV123" s="377"/>
      <c r="EMW123" s="226"/>
      <c r="EMX123" s="226"/>
      <c r="EMY123" s="226"/>
      <c r="EMZ123" s="226"/>
      <c r="ENA123" s="226"/>
      <c r="ENB123" s="226"/>
      <c r="ENC123" s="226"/>
      <c r="END123" s="226"/>
      <c r="ENE123" s="377"/>
      <c r="ENF123" s="377"/>
      <c r="ENG123" s="377"/>
      <c r="ENH123" s="377"/>
      <c r="ENI123" s="377"/>
      <c r="ENJ123" s="377"/>
      <c r="ENK123" s="377"/>
      <c r="ENL123" s="377"/>
      <c r="ENQ123" s="1429"/>
      <c r="ENR123" s="1430"/>
      <c r="ENW123" s="236"/>
      <c r="EOC123" s="1429"/>
      <c r="EOD123" s="1430"/>
      <c r="EOG123" s="238"/>
      <c r="EOI123" s="226"/>
      <c r="EOJ123" s="226"/>
      <c r="EOK123" s="226"/>
      <c r="EOL123" s="226"/>
      <c r="EOM123" s="226"/>
      <c r="EON123" s="226"/>
      <c r="EOO123" s="226"/>
      <c r="EOP123" s="226"/>
      <c r="EOQ123" s="377"/>
      <c r="EOR123" s="377"/>
      <c r="EOS123" s="377"/>
      <c r="EOT123" s="377"/>
      <c r="EOU123" s="377"/>
      <c r="EOV123" s="377"/>
      <c r="EOW123" s="377"/>
      <c r="EOX123" s="377"/>
      <c r="EOY123" s="226"/>
      <c r="EOZ123" s="226"/>
      <c r="EPA123" s="226"/>
      <c r="EPB123" s="226"/>
      <c r="EPC123" s="226"/>
      <c r="EPD123" s="226"/>
      <c r="EPE123" s="226"/>
      <c r="EPF123" s="226"/>
      <c r="EPG123" s="377"/>
      <c r="EPH123" s="377"/>
      <c r="EPI123" s="377"/>
      <c r="EPJ123" s="377"/>
      <c r="EPK123" s="377"/>
      <c r="EPL123" s="377"/>
      <c r="EPM123" s="377"/>
      <c r="EPN123" s="377"/>
      <c r="EPO123" s="226"/>
      <c r="EPP123" s="226"/>
      <c r="EPQ123" s="226"/>
      <c r="EPR123" s="226"/>
      <c r="EPS123" s="226"/>
      <c r="EPT123" s="226"/>
      <c r="EPU123" s="226"/>
      <c r="EPV123" s="226"/>
      <c r="EPW123" s="377"/>
      <c r="EPX123" s="377"/>
      <c r="EPY123" s="377"/>
      <c r="EPZ123" s="377"/>
      <c r="EQA123" s="377"/>
      <c r="EQB123" s="377"/>
      <c r="EQC123" s="377"/>
      <c r="EQD123" s="377"/>
      <c r="EQI123" s="1429"/>
      <c r="EQJ123" s="1430"/>
      <c r="EQO123" s="236"/>
      <c r="EQU123" s="1429"/>
      <c r="EQV123" s="1430"/>
      <c r="EQY123" s="238"/>
      <c r="ERA123" s="226"/>
      <c r="ERB123" s="226"/>
      <c r="ERC123" s="226"/>
      <c r="ERD123" s="226"/>
      <c r="ERE123" s="226"/>
      <c r="ERF123" s="226"/>
      <c r="ERG123" s="226"/>
      <c r="ERH123" s="226"/>
      <c r="ERI123" s="377"/>
      <c r="ERJ123" s="377"/>
      <c r="ERK123" s="377"/>
      <c r="ERL123" s="377"/>
      <c r="ERM123" s="377"/>
      <c r="ERN123" s="377"/>
      <c r="ERO123" s="377"/>
      <c r="ERP123" s="377"/>
      <c r="ETA123" s="1518"/>
      <c r="ETB123" s="1518"/>
      <c r="ETC123" s="1518"/>
      <c r="ETD123" s="1518"/>
      <c r="ETE123" s="1518"/>
      <c r="ETF123" s="1518"/>
    </row>
    <row r="124" spans="1:3906" ht="15" customHeight="1">
      <c r="B124" s="1518"/>
      <c r="C124" s="1518"/>
      <c r="D124" s="1518"/>
      <c r="E124" s="1518"/>
      <c r="F124" s="1518"/>
      <c r="G124" s="1518"/>
      <c r="I124" s="1461" t="s">
        <v>619</v>
      </c>
      <c r="J124" s="1461"/>
      <c r="K124" s="1461"/>
      <c r="L124" s="1461"/>
      <c r="M124" s="1461"/>
      <c r="N124" s="1461"/>
      <c r="O124" s="1461"/>
      <c r="P124" s="1461"/>
      <c r="Q124" s="1461"/>
      <c r="R124" s="1461"/>
      <c r="S124" s="1461"/>
      <c r="T124" s="1461"/>
      <c r="U124" s="1461"/>
      <c r="V124" s="1461"/>
      <c r="W124" s="1461"/>
      <c r="X124" s="1461"/>
      <c r="Y124" s="1461"/>
      <c r="Z124" s="1461"/>
      <c r="AA124" s="1461"/>
      <c r="AB124" s="1461"/>
      <c r="AC124" s="1461"/>
      <c r="AD124" s="1461"/>
      <c r="AE124" s="1461"/>
      <c r="AF124" s="1461"/>
      <c r="AG124" s="1461"/>
      <c r="AH124" s="1461"/>
      <c r="AI124" s="1461"/>
      <c r="AJ124" s="1461"/>
      <c r="AK124" s="1461" t="str">
        <f>Dev!$CI$98</f>
        <v>PRLEH:</v>
      </c>
      <c r="AL124" s="1461"/>
      <c r="AM124" s="1461"/>
      <c r="AN124" s="1461"/>
      <c r="AO124" s="1461"/>
      <c r="AP124" s="1461"/>
      <c r="AQ124" s="1461"/>
      <c r="AR124" s="480"/>
      <c r="AS124" s="1424" t="str">
        <f ca="1">INDIRECT(ADDRESS(AK194,Dev!$CQ$98,,,Table!$A$1))</f>
        <v>RST/2.5/12-2/1</v>
      </c>
      <c r="AT124" s="1424"/>
      <c r="AU124" s="1424"/>
      <c r="AV124" s="1424"/>
      <c r="AW124" s="1424"/>
      <c r="AX124" s="1424"/>
      <c r="AY124" s="1424"/>
      <c r="AZ124" s="1424"/>
      <c r="BD124" s="1523" t="str">
        <f ca="1">INDIRECT(ADDRESS(BA194,Dev!$DB$98,,,Table!$A$1))</f>
        <v>PRLDL-C001</v>
      </c>
      <c r="BE124" s="1631"/>
      <c r="BF124" s="1631"/>
      <c r="BG124" s="1524"/>
      <c r="BK124" s="236"/>
      <c r="BQ124" s="266"/>
      <c r="BU124" s="238"/>
      <c r="BW124" s="1461" t="str">
        <f>Dev!$CI$98</f>
        <v>PRLEH:</v>
      </c>
      <c r="BX124" s="1461"/>
      <c r="BY124" s="1461"/>
      <c r="BZ124" s="1461"/>
      <c r="CA124" s="1461"/>
      <c r="CB124" s="1461"/>
      <c r="CC124" s="1461"/>
      <c r="CD124" s="480"/>
      <c r="CE124" s="1424" t="str">
        <f ca="1">INDIRECT(ADDRESS(BW194,Dev!$CQ$98,,,Table!$A$1))</f>
        <v>RST/7/36-2/1</v>
      </c>
      <c r="CF124" s="1424"/>
      <c r="CG124" s="1424"/>
      <c r="CH124" s="1424"/>
      <c r="CI124" s="1424"/>
      <c r="CJ124" s="1424"/>
      <c r="CK124" s="1424"/>
      <c r="CL124" s="1424"/>
      <c r="CP124" s="1523" t="str">
        <f ca="1">INDIRECT(ADDRESS(CM194,Dev!$DB$98,,,Table!$A$1))</f>
        <v>PRLDL-C002</v>
      </c>
      <c r="CQ124" s="1631"/>
      <c r="CR124" s="1631"/>
      <c r="CS124" s="1524"/>
      <c r="CW124" s="236"/>
      <c r="DC124" s="266"/>
      <c r="DG124" s="238"/>
      <c r="DI124" s="1461" t="str">
        <f>Dev!$CI$98</f>
        <v>PRLEH:</v>
      </c>
      <c r="DJ124" s="1461"/>
      <c r="DK124" s="1461"/>
      <c r="DL124" s="1461"/>
      <c r="DM124" s="1461"/>
      <c r="DN124" s="1461"/>
      <c r="DO124" s="1461"/>
      <c r="DP124" s="480"/>
      <c r="DQ124" s="1424" t="str">
        <f ca="1">INDIRECT(ADDRESS(DI194,Dev!$CQ$98,,,Table!$A$1))</f>
        <v>RST/2.5/12-2/1</v>
      </c>
      <c r="DR124" s="1424"/>
      <c r="DS124" s="1424"/>
      <c r="DT124" s="1424"/>
      <c r="DU124" s="1424"/>
      <c r="DV124" s="1424"/>
      <c r="DW124" s="1424"/>
      <c r="DX124" s="1424"/>
      <c r="DY124" s="1461" t="str">
        <f>Dev!$CI$98</f>
        <v>PRLEH:</v>
      </c>
      <c r="DZ124" s="1461"/>
      <c r="EA124" s="1461"/>
      <c r="EB124" s="1461"/>
      <c r="EC124" s="1461"/>
      <c r="ED124" s="1461"/>
      <c r="EE124" s="1461"/>
      <c r="EF124" s="480"/>
      <c r="EG124" s="1424" t="str">
        <f ca="1">INDIRECT(ADDRESS(DY194,Dev!$CQ$98,,,Table!$A$1))</f>
        <v>RST/10/50-2/1</v>
      </c>
      <c r="EH124" s="1424"/>
      <c r="EI124" s="1424"/>
      <c r="EJ124" s="1424"/>
      <c r="EK124" s="1424"/>
      <c r="EL124" s="1424"/>
      <c r="EM124" s="1424"/>
      <c r="EN124" s="1424"/>
      <c r="ER124" s="1523" t="str">
        <f ca="1">INDIRECT(ADDRESS(EO194,Dev!$DB$98,,,Table!$A$1))</f>
        <v>PRLDL-C003</v>
      </c>
      <c r="ES124" s="1631"/>
      <c r="ET124" s="1631"/>
      <c r="EU124" s="1524"/>
      <c r="EY124" s="236"/>
      <c r="FE124" s="266"/>
      <c r="FI124" s="238"/>
      <c r="FK124" s="1461" t="str">
        <f>Dev!$CI$98</f>
        <v>PRLEH:</v>
      </c>
      <c r="FL124" s="1461"/>
      <c r="FM124" s="1461"/>
      <c r="FN124" s="1461"/>
      <c r="FO124" s="1461"/>
      <c r="FP124" s="1461"/>
      <c r="FQ124" s="1461"/>
      <c r="FR124" s="480"/>
      <c r="FS124" s="1424" t="str">
        <f ca="1">INDIRECT(ADDRESS(FK194,Dev!$CQ$98,,,Table!$A$1))</f>
        <v>RST/7/36-2/1</v>
      </c>
      <c r="FT124" s="1424"/>
      <c r="FU124" s="1424"/>
      <c r="FV124" s="1424"/>
      <c r="FW124" s="1424"/>
      <c r="FX124" s="1424"/>
      <c r="FY124" s="1424"/>
      <c r="FZ124" s="1424"/>
      <c r="GA124" s="1461" t="str">
        <f>Dev!$CI$98</f>
        <v>PRLEH:</v>
      </c>
      <c r="GB124" s="1461"/>
      <c r="GC124" s="1461"/>
      <c r="GD124" s="1461"/>
      <c r="GE124" s="1461"/>
      <c r="GF124" s="1461"/>
      <c r="GG124" s="1461"/>
      <c r="GH124" s="480"/>
      <c r="GI124" s="1424" t="str">
        <f ca="1">INDIRECT(ADDRESS(GA194,Dev!$CQ$98,,,Table!$A$1))</f>
        <v>RST/10/48-2/1</v>
      </c>
      <c r="GJ124" s="1424"/>
      <c r="GK124" s="1424"/>
      <c r="GL124" s="1424"/>
      <c r="GM124" s="1424"/>
      <c r="GN124" s="1424"/>
      <c r="GO124" s="1424"/>
      <c r="GP124" s="1424"/>
      <c r="GT124" s="1523" t="str">
        <f ca="1">INDIRECT(ADDRESS(GQ194,Dev!$DB$98,,,Table!$A$1))</f>
        <v>PRLDL-C004</v>
      </c>
      <c r="GU124" s="1631"/>
      <c r="GV124" s="1631"/>
      <c r="GW124" s="1524"/>
      <c r="HA124" s="236"/>
      <c r="HG124" s="266"/>
      <c r="HK124" s="238"/>
      <c r="HM124" s="1461" t="str">
        <f>Dev!$CI$98</f>
        <v>PRLEH:</v>
      </c>
      <c r="HN124" s="1461"/>
      <c r="HO124" s="1461"/>
      <c r="HP124" s="1461"/>
      <c r="HQ124" s="1461"/>
      <c r="HR124" s="1461"/>
      <c r="HS124" s="1461"/>
      <c r="HT124" s="480"/>
      <c r="HU124" s="1424" t="str">
        <f ca="1">INDIRECT(ADDRESS(HM194,Dev!$CQ$98,,,Table!$A$1))</f>
        <v>RST/10/48-2/1</v>
      </c>
      <c r="HV124" s="1424"/>
      <c r="HW124" s="1424"/>
      <c r="HX124" s="1424"/>
      <c r="HY124" s="1424"/>
      <c r="HZ124" s="1424"/>
      <c r="IA124" s="1424"/>
      <c r="IB124" s="1424"/>
      <c r="IC124" s="1461" t="str">
        <f>Dev!$CI$98</f>
        <v>PRLEH:</v>
      </c>
      <c r="ID124" s="1461"/>
      <c r="IE124" s="1461"/>
      <c r="IF124" s="1461"/>
      <c r="IG124" s="1461"/>
      <c r="IH124" s="1461"/>
      <c r="II124" s="1461"/>
      <c r="IJ124" s="480"/>
      <c r="IK124" s="1424" t="str">
        <f ca="1">INDIRECT(ADDRESS(IC194,Dev!$CQ$98,,,Table!$A$1))</f>
        <v>RST/10/48-2/1</v>
      </c>
      <c r="IL124" s="1424"/>
      <c r="IM124" s="1424"/>
      <c r="IN124" s="1424"/>
      <c r="IO124" s="1424"/>
      <c r="IP124" s="1424"/>
      <c r="IQ124" s="1424"/>
      <c r="IR124" s="1424"/>
      <c r="IV124" s="1523" t="str">
        <f ca="1">INDIRECT(ADDRESS(IS194,Dev!$DB$98,,,Table!$A$1))</f>
        <v>PRLDL-C005</v>
      </c>
      <c r="IW124" s="1631"/>
      <c r="IX124" s="1631"/>
      <c r="IY124" s="1524"/>
      <c r="JC124" s="236"/>
      <c r="JI124" s="266"/>
      <c r="JM124" s="238"/>
      <c r="JO124" s="1461" t="str">
        <f>Dev!$CI$98</f>
        <v>PRLEH:</v>
      </c>
      <c r="JP124" s="1461"/>
      <c r="JQ124" s="1461"/>
      <c r="JR124" s="1461"/>
      <c r="JS124" s="1461"/>
      <c r="JT124" s="1461"/>
      <c r="JU124" s="1461"/>
      <c r="JV124" s="480"/>
      <c r="JW124" s="1424" t="str">
        <f ca="1">INDIRECT(ADDRESS(JO194,Dev!$CQ$98,,,Table!$A$1))</f>
        <v>RST/7/36-2/1</v>
      </c>
      <c r="JX124" s="1424"/>
      <c r="JY124" s="1424"/>
      <c r="JZ124" s="1424"/>
      <c r="KA124" s="1424"/>
      <c r="KB124" s="1424"/>
      <c r="KC124" s="1424"/>
      <c r="KD124" s="1424"/>
      <c r="KE124" s="1461" t="str">
        <f>Dev!$CI$98</f>
        <v>PRLEH:</v>
      </c>
      <c r="KF124" s="1461"/>
      <c r="KG124" s="1461"/>
      <c r="KH124" s="1461"/>
      <c r="KI124" s="1461"/>
      <c r="KJ124" s="1461"/>
      <c r="KK124" s="1461"/>
      <c r="KL124" s="480"/>
      <c r="KM124" s="1424" t="str">
        <f ca="1">INDIRECT(ADDRESS(KE194,Dev!$CQ$98,,,Table!$A$1))</f>
        <v>RST/10/48-2/1</v>
      </c>
      <c r="KN124" s="1424"/>
      <c r="KO124" s="1424"/>
      <c r="KP124" s="1424"/>
      <c r="KQ124" s="1424"/>
      <c r="KR124" s="1424"/>
      <c r="KS124" s="1424"/>
      <c r="KT124" s="1424"/>
      <c r="KX124" s="1523" t="str">
        <f ca="1">INDIRECT(ADDRESS(KU194,Dev!$DB$98,,,Table!$A$1))</f>
        <v>PRLDL-C006</v>
      </c>
      <c r="KY124" s="1631"/>
      <c r="KZ124" s="1631"/>
      <c r="LA124" s="1524"/>
      <c r="LE124" s="236"/>
      <c r="LK124" s="266"/>
      <c r="LO124" s="238"/>
      <c r="LQ124" s="1461" t="str">
        <f>Dev!$CI$98</f>
        <v>PRLEH:</v>
      </c>
      <c r="LR124" s="1461"/>
      <c r="LS124" s="1461"/>
      <c r="LT124" s="1461"/>
      <c r="LU124" s="1461"/>
      <c r="LV124" s="1461"/>
      <c r="LW124" s="1461"/>
      <c r="LX124" s="480"/>
      <c r="LY124" s="1424" t="str">
        <f ca="1">INDIRECT(ADDRESS(LQ194,Dev!$CQ$98,,,Table!$A$1))</f>
        <v>RST/10/48-2/1</v>
      </c>
      <c r="LZ124" s="1424"/>
      <c r="MA124" s="1424"/>
      <c r="MB124" s="1424"/>
      <c r="MC124" s="1424"/>
      <c r="MD124" s="1424"/>
      <c r="ME124" s="1424"/>
      <c r="MF124" s="1424"/>
      <c r="MG124" s="1461" t="str">
        <f>Dev!$CI$98</f>
        <v>PRLEH:</v>
      </c>
      <c r="MH124" s="1461"/>
      <c r="MI124" s="1461"/>
      <c r="MJ124" s="1461"/>
      <c r="MK124" s="1461"/>
      <c r="ML124" s="1461"/>
      <c r="MM124" s="1461"/>
      <c r="MN124" s="480"/>
      <c r="MO124" s="1424" t="str">
        <f ca="1">INDIRECT(ADDRESS(MG194,Dev!$CQ$98,,,Table!$A$1))</f>
        <v>RST/10/48-2/1</v>
      </c>
      <c r="MP124" s="1424"/>
      <c r="MQ124" s="1424"/>
      <c r="MR124" s="1424"/>
      <c r="MS124" s="1424"/>
      <c r="MT124" s="1424"/>
      <c r="MU124" s="1424"/>
      <c r="MV124" s="1424"/>
      <c r="MZ124" s="1523" t="str">
        <f ca="1">INDIRECT(ADDRESS(MW194,Dev!$DB$98,,,Table!$A$1))</f>
        <v>PRLDL-C007</v>
      </c>
      <c r="NA124" s="1631"/>
      <c r="NB124" s="1631"/>
      <c r="NC124" s="1524"/>
      <c r="NG124" s="236"/>
      <c r="NM124" s="266"/>
      <c r="NQ124" s="238"/>
      <c r="NS124" s="1461" t="str">
        <f>Dev!$CI$98</f>
        <v>PRLEH:</v>
      </c>
      <c r="NT124" s="1461"/>
      <c r="NU124" s="1461"/>
      <c r="NV124" s="1461"/>
      <c r="NW124" s="1461"/>
      <c r="NX124" s="1461"/>
      <c r="NY124" s="1461"/>
      <c r="NZ124" s="480"/>
      <c r="OA124" s="1424" t="str">
        <f ca="1">INDIRECT(ADDRESS(NS194,Dev!$CQ$98,,,Table!$A$1))</f>
        <v>RST/10/48-2/1</v>
      </c>
      <c r="OB124" s="1424"/>
      <c r="OC124" s="1424"/>
      <c r="OD124" s="1424"/>
      <c r="OE124" s="1424"/>
      <c r="OF124" s="1424"/>
      <c r="OG124" s="1424"/>
      <c r="OH124" s="1424"/>
      <c r="OL124" s="1523" t="str">
        <f ca="1">INDIRECT(ADDRESS(OI194,Dev!$DB$98,,,Table!$A$1))</f>
        <v>PRLDL-C008</v>
      </c>
      <c r="OM124" s="1631"/>
      <c r="ON124" s="1631"/>
      <c r="OO124" s="1524"/>
      <c r="OS124" s="236"/>
      <c r="OY124" s="266"/>
      <c r="PC124" s="238"/>
      <c r="PE124" s="1461" t="str">
        <f>Dev!$CI$98</f>
        <v>PRLEH:</v>
      </c>
      <c r="PF124" s="1461"/>
      <c r="PG124" s="1461"/>
      <c r="PH124" s="1461"/>
      <c r="PI124" s="1461"/>
      <c r="PJ124" s="1461"/>
      <c r="PK124" s="1461"/>
      <c r="PL124" s="480"/>
      <c r="PM124" s="1424" t="str">
        <f ca="1">INDIRECT(ADDRESS(PE194,Dev!$CQ$98,,,Table!$A$1))</f>
        <v>RST/10/50-2/1</v>
      </c>
      <c r="PN124" s="1424"/>
      <c r="PO124" s="1424"/>
      <c r="PP124" s="1424"/>
      <c r="PQ124" s="1424"/>
      <c r="PR124" s="1424"/>
      <c r="PS124" s="1424"/>
      <c r="PT124" s="1424"/>
      <c r="PX124" s="1523" t="str">
        <f ca="1">INDIRECT(ADDRESS(PU194,Dev!$DB$98,,,Table!$A$1))</f>
        <v>PRLDL-C009</v>
      </c>
      <c r="PY124" s="1631"/>
      <c r="PZ124" s="1631"/>
      <c r="QA124" s="1524"/>
      <c r="QE124" s="236"/>
      <c r="QK124" s="266"/>
      <c r="QO124" s="238"/>
      <c r="QQ124" s="1461" t="str">
        <f>Dev!$CI$98</f>
        <v>PRLEH:</v>
      </c>
      <c r="QR124" s="1461"/>
      <c r="QS124" s="1461"/>
      <c r="QT124" s="1461"/>
      <c r="QU124" s="1461"/>
      <c r="QV124" s="1461"/>
      <c r="QW124" s="1461"/>
      <c r="QX124" s="480"/>
      <c r="QY124" s="1424" t="str">
        <f ca="1">INDIRECT(ADDRESS(QQ194,Dev!$CQ$98,,,Table!$A$1))</f>
        <v>RST/10/50-2/1</v>
      </c>
      <c r="QZ124" s="1424"/>
      <c r="RA124" s="1424"/>
      <c r="RB124" s="1424"/>
      <c r="RC124" s="1424"/>
      <c r="RD124" s="1424"/>
      <c r="RE124" s="1424"/>
      <c r="RF124" s="1424"/>
      <c r="RG124" s="1461" t="str">
        <f>Dev!$CI$98</f>
        <v>PRLEH:</v>
      </c>
      <c r="RH124" s="1461"/>
      <c r="RI124" s="1461"/>
      <c r="RJ124" s="1461"/>
      <c r="RK124" s="1461"/>
      <c r="RL124" s="1461"/>
      <c r="RM124" s="1461"/>
      <c r="RN124" s="480"/>
      <c r="RO124" s="1424" t="str">
        <f ca="1">INDIRECT(ADDRESS(RG194,Dev!$CQ$98,,,Table!$A$1))</f>
        <v>RST/10/50-2/1</v>
      </c>
      <c r="RP124" s="1424"/>
      <c r="RQ124" s="1424"/>
      <c r="RR124" s="1424"/>
      <c r="RS124" s="1424"/>
      <c r="RT124" s="1424"/>
      <c r="RU124" s="1424"/>
      <c r="RV124" s="1424"/>
      <c r="RZ124" s="1523" t="str">
        <f ca="1">INDIRECT(ADDRESS(RW194,Dev!$DB$98,,,Table!$A$1))</f>
        <v>PRLDL-C010</v>
      </c>
      <c r="SA124" s="1631"/>
      <c r="SB124" s="1631"/>
      <c r="SC124" s="1524"/>
      <c r="SG124" s="236"/>
      <c r="SM124" s="266"/>
      <c r="SQ124" s="238"/>
      <c r="SS124" s="1461" t="str">
        <f>Dev!$CI$98</f>
        <v>PRLEH:</v>
      </c>
      <c r="ST124" s="1461"/>
      <c r="SU124" s="1461"/>
      <c r="SV124" s="1461"/>
      <c r="SW124" s="1461"/>
      <c r="SX124" s="1461"/>
      <c r="SY124" s="1461"/>
      <c r="SZ124" s="480"/>
      <c r="TA124" s="1424" t="str">
        <f ca="1">INDIRECT(ADDRESS(SS194,Dev!$CQ$98,,,Table!$A$1))</f>
        <v>RST/10/50-2/1</v>
      </c>
      <c r="TB124" s="1424"/>
      <c r="TC124" s="1424"/>
      <c r="TD124" s="1424"/>
      <c r="TE124" s="1424"/>
      <c r="TF124" s="1424"/>
      <c r="TG124" s="1424"/>
      <c r="TH124" s="1424"/>
      <c r="TI124" s="1461" t="str">
        <f>Dev!$CI$98</f>
        <v>PRLEH:</v>
      </c>
      <c r="TJ124" s="1461"/>
      <c r="TK124" s="1461"/>
      <c r="TL124" s="1461"/>
      <c r="TM124" s="1461"/>
      <c r="TN124" s="1461"/>
      <c r="TO124" s="1461"/>
      <c r="TP124" s="480"/>
      <c r="TQ124" s="1424" t="str">
        <f ca="1">INDIRECT(ADDRESS(TI194,Dev!$CQ$98,,,Table!$A$1))</f>
        <v>RST/10/50-2/1</v>
      </c>
      <c r="TR124" s="1424"/>
      <c r="TS124" s="1424"/>
      <c r="TT124" s="1424"/>
      <c r="TU124" s="1424"/>
      <c r="TV124" s="1424"/>
      <c r="TW124" s="1424"/>
      <c r="TX124" s="1424"/>
      <c r="UB124" s="1523" t="str">
        <f ca="1">INDIRECT(ADDRESS(TY194,Dev!$DB$98,,,Table!$A$1))</f>
        <v>PRLDL-C011</v>
      </c>
      <c r="UC124" s="1631"/>
      <c r="UD124" s="1631"/>
      <c r="UE124" s="1524"/>
      <c r="UI124" s="236"/>
      <c r="UO124" s="266"/>
      <c r="US124" s="238"/>
      <c r="UU124" s="1461" t="str">
        <f>Dev!$CI$98</f>
        <v>PRLEH:</v>
      </c>
      <c r="UV124" s="1461"/>
      <c r="UW124" s="1461"/>
      <c r="UX124" s="1461"/>
      <c r="UY124" s="1461"/>
      <c r="UZ124" s="1461"/>
      <c r="VA124" s="1461"/>
      <c r="VB124" s="480"/>
      <c r="VC124" s="1424" t="str">
        <f ca="1">INDIRECT(ADDRESS(UU194,Dev!$CQ$98,,,Table!$A$1))</f>
        <v>RST/10/50-2/1</v>
      </c>
      <c r="VD124" s="1424"/>
      <c r="VE124" s="1424"/>
      <c r="VF124" s="1424"/>
      <c r="VG124" s="1424"/>
      <c r="VH124" s="1424"/>
      <c r="VI124" s="1424"/>
      <c r="VJ124" s="1424"/>
      <c r="VK124" s="1461" t="str">
        <f>Dev!$CI$98</f>
        <v>PRLEH:</v>
      </c>
      <c r="VL124" s="1461"/>
      <c r="VM124" s="1461"/>
      <c r="VN124" s="1461"/>
      <c r="VO124" s="1461"/>
      <c r="VP124" s="1461"/>
      <c r="VQ124" s="1461"/>
      <c r="VR124" s="480"/>
      <c r="VS124" s="1424" t="str">
        <f ca="1">INDIRECT(ADDRESS(VK194,Dev!$CQ$98,,,Table!$A$1))</f>
        <v>RST/10/50-2/1</v>
      </c>
      <c r="VT124" s="1424"/>
      <c r="VU124" s="1424"/>
      <c r="VV124" s="1424"/>
      <c r="VW124" s="1424"/>
      <c r="VX124" s="1424"/>
      <c r="VY124" s="1424"/>
      <c r="VZ124" s="1424"/>
      <c r="WD124" s="1523" t="str">
        <f ca="1">INDIRECT(ADDRESS(WA194,Dev!$DB$98,,,Table!$A$1))</f>
        <v>PRLDL-C012</v>
      </c>
      <c r="WE124" s="1631"/>
      <c r="WF124" s="1631"/>
      <c r="WG124" s="1524"/>
      <c r="WK124" s="236"/>
      <c r="WQ124" s="266"/>
      <c r="WU124" s="238"/>
      <c r="WW124" s="1461" t="str">
        <f>Dev!$CI$98</f>
        <v>PRLEH:</v>
      </c>
      <c r="WX124" s="1461"/>
      <c r="WY124" s="1461"/>
      <c r="WZ124" s="1461"/>
      <c r="XA124" s="1461"/>
      <c r="XB124" s="1461"/>
      <c r="XC124" s="1461"/>
      <c r="XD124" s="480"/>
      <c r="XE124" s="1424" t="str">
        <f ca="1">INDIRECT(ADDRESS(WW194,Dev!$CQ$98,,,Table!$A$1))</f>
        <v>RST/10/50-2/1</v>
      </c>
      <c r="XF124" s="1424"/>
      <c r="XG124" s="1424"/>
      <c r="XH124" s="1424"/>
      <c r="XI124" s="1424"/>
      <c r="XJ124" s="1424"/>
      <c r="XK124" s="1424"/>
      <c r="XL124" s="1424"/>
      <c r="XM124" s="1461" t="str">
        <f>Dev!$CI$98</f>
        <v>PRLEH:</v>
      </c>
      <c r="XN124" s="1461"/>
      <c r="XO124" s="1461"/>
      <c r="XP124" s="1461"/>
      <c r="XQ124" s="1461"/>
      <c r="XR124" s="1461"/>
      <c r="XS124" s="1461"/>
      <c r="XT124" s="480"/>
      <c r="XU124" s="1424" t="str">
        <f ca="1">INDIRECT(ADDRESS(XM194,Dev!$CQ$98,,,Table!$A$1))</f>
        <v>RST/10/50-2/1</v>
      </c>
      <c r="XV124" s="1424"/>
      <c r="XW124" s="1424"/>
      <c r="XX124" s="1424"/>
      <c r="XY124" s="1424"/>
      <c r="XZ124" s="1424"/>
      <c r="YA124" s="1424"/>
      <c r="YB124" s="1424"/>
      <c r="YF124" s="1523" t="str">
        <f ca="1">INDIRECT(ADDRESS(YC194,Dev!$DB$98,,,Table!$A$1))</f>
        <v>PRLDL-C013</v>
      </c>
      <c r="YG124" s="1631"/>
      <c r="YH124" s="1631"/>
      <c r="YI124" s="1524"/>
      <c r="YM124" s="236"/>
      <c r="YS124" s="266"/>
      <c r="YW124" s="238"/>
      <c r="YY124" s="1461" t="str">
        <f>Dev!$CI$98</f>
        <v>PRLEH:</v>
      </c>
      <c r="YZ124" s="1461"/>
      <c r="ZA124" s="1461"/>
      <c r="ZB124" s="1461"/>
      <c r="ZC124" s="1461"/>
      <c r="ZD124" s="1461"/>
      <c r="ZE124" s="1461"/>
      <c r="ZF124" s="480"/>
      <c r="ZG124" s="1424" t="str">
        <f ca="1">INDIRECT(ADDRESS(YY194,Dev!$CQ$98,,,Table!$A$1))</f>
        <v>RST/10/50-2/1</v>
      </c>
      <c r="ZH124" s="1424"/>
      <c r="ZI124" s="1424"/>
      <c r="ZJ124" s="1424"/>
      <c r="ZK124" s="1424"/>
      <c r="ZL124" s="1424"/>
      <c r="ZM124" s="1424"/>
      <c r="ZN124" s="1424"/>
      <c r="ZO124" s="1461" t="str">
        <f>Dev!$CI$98</f>
        <v>PRLEH:</v>
      </c>
      <c r="ZP124" s="1461"/>
      <c r="ZQ124" s="1461"/>
      <c r="ZR124" s="1461"/>
      <c r="ZS124" s="1461"/>
      <c r="ZT124" s="1461"/>
      <c r="ZU124" s="1461"/>
      <c r="ZV124" s="480"/>
      <c r="ZW124" s="1424" t="str">
        <f ca="1">INDIRECT(ADDRESS(ZO194,Dev!$CQ$98,,,Table!$A$1))</f>
        <v>RST/10/50-2/1</v>
      </c>
      <c r="ZX124" s="1424"/>
      <c r="ZY124" s="1424"/>
      <c r="ZZ124" s="1424"/>
      <c r="AAA124" s="1424"/>
      <c r="AAB124" s="1424"/>
      <c r="AAC124" s="1424"/>
      <c r="AAD124" s="1424"/>
      <c r="AAH124" s="1523" t="str">
        <f ca="1">INDIRECT(ADDRESS(AAE194,Dev!$DB$98,,,Table!$A$1))</f>
        <v>PRLDL-C014</v>
      </c>
      <c r="AAI124" s="1631"/>
      <c r="AAJ124" s="1631"/>
      <c r="AAK124" s="1524"/>
      <c r="AAO124" s="236"/>
      <c r="AAU124" s="266"/>
      <c r="AAY124" s="238"/>
      <c r="ABA124" s="1461" t="str">
        <f>Dev!$CI$98</f>
        <v>PRLEH:</v>
      </c>
      <c r="ABB124" s="1461"/>
      <c r="ABC124" s="1461"/>
      <c r="ABD124" s="1461"/>
      <c r="ABE124" s="1461"/>
      <c r="ABF124" s="1461"/>
      <c r="ABG124" s="1461"/>
      <c r="ABH124" s="480"/>
      <c r="ABI124" s="1424" t="str">
        <f ca="1">INDIRECT(ADDRESS(ABA194,Dev!$CQ$98,,,Table!$A$1))</f>
        <v>RST/5/24-2/1</v>
      </c>
      <c r="ABJ124" s="1424"/>
      <c r="ABK124" s="1424"/>
      <c r="ABL124" s="1424"/>
      <c r="ABM124" s="1424"/>
      <c r="ABN124" s="1424"/>
      <c r="ABO124" s="1424"/>
      <c r="ABP124" s="1424"/>
      <c r="ABQ124" s="1461" t="str">
        <f>Dev!$CI$98</f>
        <v>PRLEH:</v>
      </c>
      <c r="ABR124" s="1461"/>
      <c r="ABS124" s="1461"/>
      <c r="ABT124" s="1461"/>
      <c r="ABU124" s="1461"/>
      <c r="ABV124" s="1461"/>
      <c r="ABW124" s="1461"/>
      <c r="ABX124" s="480"/>
      <c r="ABY124" s="1424" t="str">
        <f ca="1">INDIRECT(ADDRESS(ABQ194,Dev!$CQ$98,,,Table!$A$1))</f>
        <v>RST/10/50-2/1</v>
      </c>
      <c r="ABZ124" s="1424"/>
      <c r="ACA124" s="1424"/>
      <c r="ACB124" s="1424"/>
      <c r="ACC124" s="1424"/>
      <c r="ACD124" s="1424"/>
      <c r="ACE124" s="1424"/>
      <c r="ACF124" s="1424"/>
      <c r="ACJ124" s="1523" t="str">
        <f ca="1">INDIRECT(ADDRESS(ACG194,Dev!$DB$98,,,Table!$A$1))</f>
        <v>PRLDL-C015</v>
      </c>
      <c r="ACK124" s="1631"/>
      <c r="ACL124" s="1631"/>
      <c r="ACM124" s="1524"/>
      <c r="ACQ124" s="236"/>
      <c r="ACW124" s="266"/>
      <c r="ADA124" s="238"/>
      <c r="ADC124" s="1461" t="str">
        <f>Dev!$CI$98</f>
        <v>PRLEH:</v>
      </c>
      <c r="ADD124" s="1461"/>
      <c r="ADE124" s="1461"/>
      <c r="ADF124" s="1461"/>
      <c r="ADG124" s="1461"/>
      <c r="ADH124" s="1461"/>
      <c r="ADI124" s="1461"/>
      <c r="ADJ124" s="480"/>
      <c r="ADK124" s="1424" t="str">
        <f ca="1">INDIRECT(ADDRESS(ADC194,Dev!$CQ$98,,,Table!$A$1))</f>
        <v>RST/5/24-2/1</v>
      </c>
      <c r="ADL124" s="1424"/>
      <c r="ADM124" s="1424"/>
      <c r="ADN124" s="1424"/>
      <c r="ADO124" s="1424"/>
      <c r="ADP124" s="1424"/>
      <c r="ADQ124" s="1424"/>
      <c r="ADR124" s="1424"/>
      <c r="ADS124" s="1461" t="str">
        <f>Dev!$CI$98</f>
        <v>PRLEH:</v>
      </c>
      <c r="ADT124" s="1461"/>
      <c r="ADU124" s="1461"/>
      <c r="ADV124" s="1461"/>
      <c r="ADW124" s="1461"/>
      <c r="ADX124" s="1461"/>
      <c r="ADY124" s="1461"/>
      <c r="ADZ124" s="480"/>
      <c r="AEA124" s="1424" t="str">
        <f ca="1">INDIRECT(ADDRESS(ADS194,Dev!$CQ$98,,,Table!$A$1))</f>
        <v>RST/10/50-2/1</v>
      </c>
      <c r="AEB124" s="1424"/>
      <c r="AEC124" s="1424"/>
      <c r="AED124" s="1424"/>
      <c r="AEE124" s="1424"/>
      <c r="AEF124" s="1424"/>
      <c r="AEG124" s="1424"/>
      <c r="AEH124" s="1424"/>
      <c r="AEL124" s="1523" t="str">
        <f ca="1">INDIRECT(ADDRESS(AEI194,Dev!$DB$98,,,Table!$A$1))</f>
        <v>PRLDL-C016</v>
      </c>
      <c r="AEM124" s="1631"/>
      <c r="AEN124" s="1631"/>
      <c r="AEO124" s="1524"/>
      <c r="AES124" s="236"/>
      <c r="AEY124" s="266"/>
      <c r="AFC124" s="238"/>
      <c r="AFE124" s="1461" t="str">
        <f>Dev!$CI$98</f>
        <v>PRLEH:</v>
      </c>
      <c r="AFF124" s="1461"/>
      <c r="AFG124" s="1461"/>
      <c r="AFH124" s="1461"/>
      <c r="AFI124" s="1461"/>
      <c r="AFJ124" s="1461"/>
      <c r="AFK124" s="1461"/>
      <c r="AFL124" s="480"/>
      <c r="AFM124" s="1424" t="str">
        <f ca="1">INDIRECT(ADDRESS(AFE194,Dev!$CQ$98,,,Table!$A$1))</f>
        <v>RST/10/50-2/1</v>
      </c>
      <c r="AFN124" s="1424"/>
      <c r="AFO124" s="1424"/>
      <c r="AFP124" s="1424"/>
      <c r="AFQ124" s="1424"/>
      <c r="AFR124" s="1424"/>
      <c r="AFS124" s="1424"/>
      <c r="AFT124" s="1424"/>
      <c r="AFU124" s="1461" t="str">
        <f>Dev!$CI$98</f>
        <v>PRLEH:</v>
      </c>
      <c r="AFV124" s="1461"/>
      <c r="AFW124" s="1461"/>
      <c r="AFX124" s="1461"/>
      <c r="AFY124" s="1461"/>
      <c r="AFZ124" s="1461"/>
      <c r="AGA124" s="1461"/>
      <c r="AGB124" s="480"/>
      <c r="AGC124" s="1424" t="str">
        <f ca="1">INDIRECT(ADDRESS(AFU194,Dev!$CQ$98,,,Table!$A$1))</f>
        <v>RST/10/50-2/1</v>
      </c>
      <c r="AGD124" s="1424"/>
      <c r="AGE124" s="1424"/>
      <c r="AGF124" s="1424"/>
      <c r="AGG124" s="1424"/>
      <c r="AGH124" s="1424"/>
      <c r="AGI124" s="1424"/>
      <c r="AGJ124" s="1424"/>
      <c r="AGN124" s="1523" t="str">
        <f ca="1">INDIRECT(ADDRESS(AGK194,Dev!$DB$98,,,Table!$A$1))</f>
        <v>PRLDL-C017</v>
      </c>
      <c r="AGO124" s="1631"/>
      <c r="AGP124" s="1631"/>
      <c r="AGQ124" s="1524"/>
      <c r="AGU124" s="236"/>
      <c r="AHA124" s="266"/>
      <c r="AHE124" s="238"/>
      <c r="AHG124" s="1461" t="str">
        <f>Dev!$CI$98</f>
        <v>PRLEH:</v>
      </c>
      <c r="AHH124" s="1461"/>
      <c r="AHI124" s="1461"/>
      <c r="AHJ124" s="1461"/>
      <c r="AHK124" s="1461"/>
      <c r="AHL124" s="1461"/>
      <c r="AHM124" s="1461"/>
      <c r="AHN124" s="480"/>
      <c r="AHO124" s="1424" t="str">
        <f ca="1">INDIRECT(ADDRESS(AHG194,Dev!$CQ$98,,,Table!$A$1))</f>
        <v>RST/10/50-2/1</v>
      </c>
      <c r="AHP124" s="1424"/>
      <c r="AHQ124" s="1424"/>
      <c r="AHR124" s="1424"/>
      <c r="AHS124" s="1424"/>
      <c r="AHT124" s="1424"/>
      <c r="AHU124" s="1424"/>
      <c r="AHV124" s="1424"/>
      <c r="AHW124" s="1461" t="str">
        <f>Dev!$CI$98</f>
        <v>PRLEH:</v>
      </c>
      <c r="AHX124" s="1461"/>
      <c r="AHY124" s="1461"/>
      <c r="AHZ124" s="1461"/>
      <c r="AIA124" s="1461"/>
      <c r="AIB124" s="1461"/>
      <c r="AIC124" s="1461"/>
      <c r="AID124" s="480"/>
      <c r="AIE124" s="1424" t="str">
        <f ca="1">INDIRECT(ADDRESS(AHW194,Dev!$CQ$98,,,Table!$A$1))</f>
        <v>RST/10/50-2/1</v>
      </c>
      <c r="AIF124" s="1424"/>
      <c r="AIG124" s="1424"/>
      <c r="AIH124" s="1424"/>
      <c r="AII124" s="1424"/>
      <c r="AIJ124" s="1424"/>
      <c r="AIK124" s="1424"/>
      <c r="AIL124" s="1424"/>
      <c r="AIP124" s="1523" t="str">
        <f ca="1">INDIRECT(ADDRESS(AIM194,Dev!$DB$98,,,Table!$A$1))</f>
        <v>PRLDL-C018</v>
      </c>
      <c r="AIQ124" s="1631"/>
      <c r="AIR124" s="1631"/>
      <c r="AIS124" s="1524"/>
      <c r="AIW124" s="236"/>
      <c r="AJC124" s="266"/>
      <c r="AJG124" s="238"/>
      <c r="AJI124" s="1461" t="str">
        <f>Dev!$CI$98</f>
        <v>PRLEH:</v>
      </c>
      <c r="AJJ124" s="1461"/>
      <c r="AJK124" s="1461"/>
      <c r="AJL124" s="1461"/>
      <c r="AJM124" s="1461"/>
      <c r="AJN124" s="1461"/>
      <c r="AJO124" s="1461"/>
      <c r="AJP124" s="480"/>
      <c r="AJQ124" s="1424" t="str">
        <f ca="1">INDIRECT(ADDRESS(AJI194,Dev!$CQ$98,,,Table!$A$1))</f>
        <v>RST/10/50-2/1</v>
      </c>
      <c r="AJR124" s="1424"/>
      <c r="AJS124" s="1424"/>
      <c r="AJT124" s="1424"/>
      <c r="AJU124" s="1424"/>
      <c r="AJV124" s="1424"/>
      <c r="AJW124" s="1424"/>
      <c r="AJX124" s="1424"/>
      <c r="AJY124" s="1461" t="str">
        <f>Dev!$CI$98</f>
        <v>PRLEH:</v>
      </c>
      <c r="AJZ124" s="1461"/>
      <c r="AKA124" s="1461"/>
      <c r="AKB124" s="1461"/>
      <c r="AKC124" s="1461"/>
      <c r="AKD124" s="1461"/>
      <c r="AKE124" s="1461"/>
      <c r="AKF124" s="480"/>
      <c r="AKG124" s="1424" t="str">
        <f ca="1">INDIRECT(ADDRESS(AJY194,Dev!$CQ$98,,,Table!$A$1))</f>
        <v>RST/10/50-2/1</v>
      </c>
      <c r="AKH124" s="1424"/>
      <c r="AKI124" s="1424"/>
      <c r="AKJ124" s="1424"/>
      <c r="AKK124" s="1424"/>
      <c r="AKL124" s="1424"/>
      <c r="AKM124" s="1424"/>
      <c r="AKN124" s="1424"/>
      <c r="AKR124" s="1523" t="str">
        <f ca="1">INDIRECT(ADDRESS(AKO194,Dev!$DB$98,,,Table!$A$1))</f>
        <v>PRLDL-C019</v>
      </c>
      <c r="AKS124" s="1631"/>
      <c r="AKT124" s="1631"/>
      <c r="AKU124" s="1524"/>
      <c r="AKY124" s="236"/>
      <c r="ALE124" s="266"/>
      <c r="ALI124" s="238"/>
      <c r="ALK124" s="1461" t="str">
        <f>Dev!$CI$98</f>
        <v>PRLEH:</v>
      </c>
      <c r="ALL124" s="1461"/>
      <c r="ALM124" s="1461"/>
      <c r="ALN124" s="1461"/>
      <c r="ALO124" s="1461"/>
      <c r="ALP124" s="1461"/>
      <c r="ALQ124" s="1461"/>
      <c r="ALR124" s="480"/>
      <c r="ALS124" s="1424" t="str">
        <f ca="1">INDIRECT(ADDRESS(ALK194,Dev!$CQ$98,,,Table!$A$1))</f>
        <v>RST/10/50-2/1</v>
      </c>
      <c r="ALT124" s="1424"/>
      <c r="ALU124" s="1424"/>
      <c r="ALV124" s="1424"/>
      <c r="ALW124" s="1424"/>
      <c r="ALX124" s="1424"/>
      <c r="ALY124" s="1424"/>
      <c r="ALZ124" s="1424"/>
      <c r="AMA124" s="1461" t="str">
        <f>Dev!$CI$98</f>
        <v>PRLEH:</v>
      </c>
      <c r="AMB124" s="1461"/>
      <c r="AMC124" s="1461"/>
      <c r="AMD124" s="1461"/>
      <c r="AME124" s="1461"/>
      <c r="AMF124" s="1461"/>
      <c r="AMG124" s="1461"/>
      <c r="AMH124" s="480"/>
      <c r="AMI124" s="1424" t="str">
        <f ca="1">INDIRECT(ADDRESS(AMA194,Dev!$CQ$98,,,Table!$A$1))</f>
        <v>RST/10/50-2/1</v>
      </c>
      <c r="AMJ124" s="1424"/>
      <c r="AMK124" s="1424"/>
      <c r="AML124" s="1424"/>
      <c r="AMM124" s="1424"/>
      <c r="AMN124" s="1424"/>
      <c r="AMO124" s="1424"/>
      <c r="AMP124" s="1424"/>
      <c r="AMT124" s="1523" t="str">
        <f ca="1">INDIRECT(ADDRESS(AMQ194,Dev!$DB$98,,,Table!$A$1))</f>
        <v>PRLDL-C020</v>
      </c>
      <c r="AMU124" s="1631"/>
      <c r="AMV124" s="1631"/>
      <c r="AMW124" s="1524"/>
      <c r="ANA124" s="236"/>
      <c r="ANG124" s="266"/>
      <c r="ANK124" s="238"/>
      <c r="ANM124" s="1461" t="str">
        <f>Dev!$CI$98</f>
        <v>PRLEH:</v>
      </c>
      <c r="ANN124" s="1461"/>
      <c r="ANO124" s="1461"/>
      <c r="ANP124" s="1461"/>
      <c r="ANQ124" s="1461"/>
      <c r="ANR124" s="1461"/>
      <c r="ANS124" s="1461"/>
      <c r="ANT124" s="480"/>
      <c r="ANU124" s="1424" t="str">
        <f ca="1">INDIRECT(ADDRESS(ANM194,Dev!$CQ$98,,,Table!$A$1))</f>
        <v>RST/10/50-2/1</v>
      </c>
      <c r="ANV124" s="1424"/>
      <c r="ANW124" s="1424"/>
      <c r="ANX124" s="1424"/>
      <c r="ANY124" s="1424"/>
      <c r="ANZ124" s="1424"/>
      <c r="AOA124" s="1424"/>
      <c r="AOB124" s="1424"/>
      <c r="AOC124" s="1461" t="str">
        <f>Dev!$CI$98</f>
        <v>PRLEH:</v>
      </c>
      <c r="AOD124" s="1461"/>
      <c r="AOE124" s="1461"/>
      <c r="AOF124" s="1461"/>
      <c r="AOG124" s="1461"/>
      <c r="AOH124" s="1461"/>
      <c r="AOI124" s="1461"/>
      <c r="AOJ124" s="480"/>
      <c r="AOK124" s="1424" t="str">
        <f ca="1">INDIRECT(ADDRESS(AOC194,Dev!$CQ$98,,,Table!$A$1))</f>
        <v>RST/10/50-2/1</v>
      </c>
      <c r="AOL124" s="1424"/>
      <c r="AOM124" s="1424"/>
      <c r="AON124" s="1424"/>
      <c r="AOO124" s="1424"/>
      <c r="AOP124" s="1424"/>
      <c r="AOQ124" s="1424"/>
      <c r="AOR124" s="1424"/>
      <c r="AOV124" s="1523" t="str">
        <f ca="1">INDIRECT(ADDRESS(AOS194,Dev!$DB$98,,,Table!$A$1))</f>
        <v>PRLDL-C021</v>
      </c>
      <c r="AOW124" s="1631"/>
      <c r="AOX124" s="1631"/>
      <c r="AOY124" s="1524"/>
      <c r="APC124" s="236"/>
      <c r="API124" s="266"/>
      <c r="APM124" s="238"/>
      <c r="APO124" s="1461" t="str">
        <f>Dev!$CI$98</f>
        <v>PRLEH:</v>
      </c>
      <c r="APP124" s="1461"/>
      <c r="APQ124" s="1461"/>
      <c r="APR124" s="1461"/>
      <c r="APS124" s="1461"/>
      <c r="APT124" s="1461"/>
      <c r="APU124" s="1461"/>
      <c r="APV124" s="480"/>
      <c r="APW124" s="1424" t="str">
        <f ca="1">INDIRECT(ADDRESS(APO194,Dev!$CQ$98,,,Table!$A$1))</f>
        <v>RST/10/50-2/1</v>
      </c>
      <c r="APX124" s="1424"/>
      <c r="APY124" s="1424"/>
      <c r="APZ124" s="1424"/>
      <c r="AQA124" s="1424"/>
      <c r="AQB124" s="1424"/>
      <c r="AQC124" s="1424"/>
      <c r="AQD124" s="1424"/>
      <c r="AQE124" s="1461" t="str">
        <f>Dev!$CI$98</f>
        <v>PRLEH:</v>
      </c>
      <c r="AQF124" s="1461"/>
      <c r="AQG124" s="1461"/>
      <c r="AQH124" s="1461"/>
      <c r="AQI124" s="1461"/>
      <c r="AQJ124" s="1461"/>
      <c r="AQK124" s="1461"/>
      <c r="AQL124" s="480"/>
      <c r="AQM124" s="1424" t="str">
        <f ca="1">INDIRECT(ADDRESS(AQE194,Dev!$CQ$98,,,Table!$A$1))</f>
        <v>RST/10/50-2/1</v>
      </c>
      <c r="AQN124" s="1424"/>
      <c r="AQO124" s="1424"/>
      <c r="AQP124" s="1424"/>
      <c r="AQQ124" s="1424"/>
      <c r="AQR124" s="1424"/>
      <c r="AQS124" s="1424"/>
      <c r="AQT124" s="1424"/>
      <c r="AQX124" s="1523" t="str">
        <f ca="1">INDIRECT(ADDRESS(AQU194,Dev!$DB$98,,,Table!$A$1))</f>
        <v>PRLDL-C022</v>
      </c>
      <c r="AQY124" s="1631"/>
      <c r="AQZ124" s="1631"/>
      <c r="ARA124" s="1524"/>
      <c r="ARE124" s="236"/>
      <c r="ARK124" s="266"/>
      <c r="ARO124" s="238"/>
      <c r="ARQ124" s="1461" t="str">
        <f>Dev!$CI$98</f>
        <v>PRLEH:</v>
      </c>
      <c r="ARR124" s="1461"/>
      <c r="ARS124" s="1461"/>
      <c r="ART124" s="1461"/>
      <c r="ARU124" s="1461"/>
      <c r="ARV124" s="1461"/>
      <c r="ARW124" s="1461"/>
      <c r="ARX124" s="480"/>
      <c r="ARY124" s="1424" t="str">
        <f ca="1">INDIRECT(ADDRESS(ARQ194,Dev!$CQ$98,,,Table!$A$1))</f>
        <v>RST/10/50-2/1</v>
      </c>
      <c r="ARZ124" s="1424"/>
      <c r="ASA124" s="1424"/>
      <c r="ASB124" s="1424"/>
      <c r="ASC124" s="1424"/>
      <c r="ASD124" s="1424"/>
      <c r="ASE124" s="1424"/>
      <c r="ASF124" s="1424"/>
      <c r="ASG124" s="1461" t="str">
        <f>Dev!$CI$98</f>
        <v>PRLEH:</v>
      </c>
      <c r="ASH124" s="1461"/>
      <c r="ASI124" s="1461"/>
      <c r="ASJ124" s="1461"/>
      <c r="ASK124" s="1461"/>
      <c r="ASL124" s="1461"/>
      <c r="ASM124" s="1461"/>
      <c r="ASN124" s="480"/>
      <c r="ASO124" s="1424" t="str">
        <f ca="1">INDIRECT(ADDRESS(ASG194,Dev!$CQ$98,,,Table!$A$1))</f>
        <v>RST/10/50-2/1</v>
      </c>
      <c r="ASP124" s="1424"/>
      <c r="ASQ124" s="1424"/>
      <c r="ASR124" s="1424"/>
      <c r="ASS124" s="1424"/>
      <c r="AST124" s="1424"/>
      <c r="ASU124" s="1424"/>
      <c r="ASV124" s="1424"/>
      <c r="ASZ124" s="1523" t="str">
        <f ca="1">INDIRECT(ADDRESS(ASW194,Dev!$DB$98,,,Table!$A$1))</f>
        <v>PRLDL-C023</v>
      </c>
      <c r="ATA124" s="1631"/>
      <c r="ATB124" s="1631"/>
      <c r="ATC124" s="1524"/>
      <c r="ATG124" s="236"/>
      <c r="ATM124" s="266"/>
      <c r="ATQ124" s="238"/>
      <c r="ATS124" s="1461" t="str">
        <f>Dev!$CI$98</f>
        <v>PRLEH:</v>
      </c>
      <c r="ATT124" s="1461"/>
      <c r="ATU124" s="1461"/>
      <c r="ATV124" s="1461"/>
      <c r="ATW124" s="1461"/>
      <c r="ATX124" s="1461"/>
      <c r="ATY124" s="1461"/>
      <c r="ATZ124" s="480"/>
      <c r="AUA124" s="1424" t="str">
        <f ca="1">INDIRECT(ADDRESS(ATS194,Dev!$CQ$98,,,Table!$A$1))</f>
        <v>RST/8/40-2/1</v>
      </c>
      <c r="AUB124" s="1424"/>
      <c r="AUC124" s="1424"/>
      <c r="AUD124" s="1424"/>
      <c r="AUE124" s="1424"/>
      <c r="AUF124" s="1424"/>
      <c r="AUG124" s="1424"/>
      <c r="AUH124" s="1424"/>
      <c r="AUL124" s="1523" t="str">
        <f>Table!$BY$77</f>
        <v>PRLDL-Ph001</v>
      </c>
      <c r="AUM124" s="1631"/>
      <c r="AUN124" s="1631"/>
      <c r="AUO124" s="1524"/>
      <c r="AUZ124" s="267"/>
      <c r="AVA124" s="1168"/>
      <c r="AVB124" s="1168"/>
      <c r="AVC124" s="266"/>
      <c r="AVE124" s="1461" t="str">
        <f>Dev!$CI$98</f>
        <v>PRLEH:</v>
      </c>
      <c r="AVF124" s="1461"/>
      <c r="AVG124" s="1461"/>
      <c r="AVH124" s="1461"/>
      <c r="AVI124" s="1461"/>
      <c r="AVJ124" s="1461"/>
      <c r="AVK124" s="1461"/>
      <c r="AVL124" s="480"/>
      <c r="AVM124" s="1424" t="str">
        <f ca="1">INDIRECT(ADDRESS(AVE194,Dev!$CQ$98,,,Table!$A$1))</f>
        <v>RST/2/10-2/1</v>
      </c>
      <c r="AVN124" s="1424"/>
      <c r="AVO124" s="1424"/>
      <c r="AVP124" s="1424"/>
      <c r="AVQ124" s="1424"/>
      <c r="AVR124" s="1424"/>
      <c r="AVS124" s="1424"/>
      <c r="AVT124" s="1424"/>
      <c r="AVU124" s="1687" t="s">
        <v>1061</v>
      </c>
      <c r="AVV124" s="1687"/>
      <c r="AVW124" s="1687"/>
      <c r="AVX124" s="1687"/>
      <c r="AVY124" s="1687"/>
      <c r="AVZ124" s="1687"/>
      <c r="AWA124" s="1687"/>
      <c r="AWB124" s="1687"/>
      <c r="AWC124" s="1687"/>
      <c r="AWD124" s="1687"/>
      <c r="AWE124" s="1687"/>
      <c r="AWF124" s="1687"/>
      <c r="AWG124" s="1687"/>
      <c r="AWH124" s="1687"/>
      <c r="AWI124" s="1687"/>
      <c r="AWJ124" s="1687"/>
      <c r="AWK124" s="1687"/>
      <c r="AWL124" s="1687"/>
      <c r="AWM124" s="1687"/>
      <c r="AWN124" s="1687"/>
      <c r="AWO124" s="1687"/>
      <c r="AWP124" s="1687"/>
      <c r="AWQ124" s="1687"/>
      <c r="AWR124" s="1687"/>
      <c r="AWS124" s="1687"/>
      <c r="AWT124" s="1687"/>
      <c r="AWU124" s="1687"/>
      <c r="AWV124" s="1687"/>
      <c r="AWW124" s="1687"/>
      <c r="AWX124" s="1687"/>
      <c r="AWY124" s="1687"/>
      <c r="AWZ124" s="1687"/>
      <c r="AXA124" s="1461" t="str">
        <f>Dev!$CI$98</f>
        <v>PRLEH:</v>
      </c>
      <c r="AXB124" s="1461"/>
      <c r="AXC124" s="1461"/>
      <c r="AXD124" s="1461"/>
      <c r="AXE124" s="1461"/>
      <c r="AXF124" s="1461"/>
      <c r="AXG124" s="1461"/>
      <c r="AXH124" s="480"/>
      <c r="AXI124" s="1424" t="str">
        <f ca="1">$AVM$124</f>
        <v>RST/2/10-2/1</v>
      </c>
      <c r="AXJ124" s="1424"/>
      <c r="AXK124" s="1424"/>
      <c r="AXL124" s="1424"/>
      <c r="AXM124" s="1424"/>
      <c r="AXN124" s="1424"/>
      <c r="AXO124" s="1424"/>
      <c r="AXP124" s="1424"/>
      <c r="AYA124" s="480"/>
      <c r="AYB124" s="480"/>
      <c r="AYC124" s="480"/>
      <c r="AYD124" s="480"/>
      <c r="AYE124" s="480"/>
      <c r="AYF124" s="480"/>
      <c r="AYG124" s="480"/>
      <c r="AYH124" s="480"/>
      <c r="AYI124" s="480"/>
      <c r="AYJ124" s="480"/>
      <c r="AYU124" s="1461" t="str">
        <f>Dev!$CI$98</f>
        <v>PRLEH:</v>
      </c>
      <c r="AYV124" s="1461"/>
      <c r="AYW124" s="1461"/>
      <c r="AYX124" s="1461"/>
      <c r="AYY124" s="1461"/>
      <c r="AYZ124" s="1461"/>
      <c r="AZA124" s="1461"/>
      <c r="AZB124" s="480"/>
      <c r="AZC124" s="1424" t="str">
        <f ca="1">INDIRECT(ADDRESS(AYU194,Dev!$CQ$98,,,Table!$A$1))</f>
        <v>RST/6/30-2/1</v>
      </c>
      <c r="AZD124" s="1424"/>
      <c r="AZE124" s="1424"/>
      <c r="AZF124" s="1424"/>
      <c r="AZG124" s="1424"/>
      <c r="AZH124" s="1424"/>
      <c r="AZI124" s="1424"/>
      <c r="AZJ124" s="1424"/>
      <c r="AZO124" s="266"/>
      <c r="AZU124" s="236"/>
      <c r="AZZ124" s="1523" t="str">
        <f ca="1">INDIRECT(ADDRESS(AZK194,Dev!$DB$98,,,Table!$A$1))</f>
        <v>PRLDL-C024</v>
      </c>
      <c r="BAA124" s="1631"/>
      <c r="BAB124" s="1631"/>
      <c r="BAC124" s="1524"/>
      <c r="BAE124" s="238"/>
      <c r="BAG124" s="1461" t="str">
        <f>Dev!$CI$98</f>
        <v>PRLEH:</v>
      </c>
      <c r="BAH124" s="1461"/>
      <c r="BAI124" s="1461"/>
      <c r="BAJ124" s="1461"/>
      <c r="BAK124" s="1461"/>
      <c r="BAL124" s="1461"/>
      <c r="BAM124" s="1461"/>
      <c r="BAN124" s="480"/>
      <c r="BAO124" s="1424" t="str">
        <f ca="1">INDIRECT(ADDRESS(BAG194,Dev!$CQ$98,,,Table!$A$1))</f>
        <v>RST/10/50-2/1</v>
      </c>
      <c r="BAP124" s="1424"/>
      <c r="BAQ124" s="1424"/>
      <c r="BAR124" s="1424"/>
      <c r="BAS124" s="1424"/>
      <c r="BAT124" s="1424"/>
      <c r="BAU124" s="1424"/>
      <c r="BAV124" s="1424"/>
      <c r="BAW124" s="1461" t="str">
        <f>Dev!$CI$98</f>
        <v>PRLEH:</v>
      </c>
      <c r="BAX124" s="1461"/>
      <c r="BAY124" s="1461"/>
      <c r="BAZ124" s="1461"/>
      <c r="BBA124" s="1461"/>
      <c r="BBB124" s="1461"/>
      <c r="BBC124" s="1461"/>
      <c r="BBD124" s="480"/>
      <c r="BBE124" s="1424" t="str">
        <f ca="1">INDIRECT(ADDRESS(BAW194,Dev!$CQ$98,,,Table!$A$1))</f>
        <v>RST/10/50-2/1</v>
      </c>
      <c r="BBF124" s="1424"/>
      <c r="BBG124" s="1424"/>
      <c r="BBH124" s="1424"/>
      <c r="BBI124" s="1424"/>
      <c r="BBJ124" s="1424"/>
      <c r="BBK124" s="1424"/>
      <c r="BBL124" s="1424"/>
      <c r="BBQ124" s="266"/>
      <c r="BBW124" s="236"/>
      <c r="BCB124" s="1523" t="str">
        <f ca="1">INDIRECT(ADDRESS(BBM194,Dev!$DB$98,,,Table!$A$1))</f>
        <v>PRLDL-C025</v>
      </c>
      <c r="BCC124" s="1631"/>
      <c r="BCD124" s="1631"/>
      <c r="BCE124" s="1524"/>
      <c r="BCG124" s="238"/>
      <c r="BCI124" s="1461" t="str">
        <f>Dev!$CI$98</f>
        <v>PRLEH:</v>
      </c>
      <c r="BCJ124" s="1461"/>
      <c r="BCK124" s="1461"/>
      <c r="BCL124" s="1461"/>
      <c r="BCM124" s="1461"/>
      <c r="BCN124" s="1461"/>
      <c r="BCO124" s="1461"/>
      <c r="BCP124" s="480"/>
      <c r="BCQ124" s="1424" t="str">
        <f ca="1">INDIRECT(ADDRESS(BCI194,Dev!$CQ$98,,,Table!$A$1))</f>
        <v>RST/10/50-2/1</v>
      </c>
      <c r="BCR124" s="1424"/>
      <c r="BCS124" s="1424"/>
      <c r="BCT124" s="1424"/>
      <c r="BCU124" s="1424"/>
      <c r="BCV124" s="1424"/>
      <c r="BCW124" s="1424"/>
      <c r="BCX124" s="1424"/>
      <c r="BCY124" s="1461" t="str">
        <f>Dev!$CI$98</f>
        <v>PRLEH:</v>
      </c>
      <c r="BCZ124" s="1461"/>
      <c r="BDA124" s="1461"/>
      <c r="BDB124" s="1461"/>
      <c r="BDC124" s="1461"/>
      <c r="BDD124" s="1461"/>
      <c r="BDE124" s="1461"/>
      <c r="BDF124" s="480"/>
      <c r="BDG124" s="1424" t="str">
        <f ca="1">INDIRECT(ADDRESS(BCY194,Dev!$CQ$98,,,Table!$A$1))</f>
        <v>RST/10/50-2/1</v>
      </c>
      <c r="BDH124" s="1424"/>
      <c r="BDI124" s="1424"/>
      <c r="BDJ124" s="1424"/>
      <c r="BDK124" s="1424"/>
      <c r="BDL124" s="1424"/>
      <c r="BDM124" s="1424"/>
      <c r="BDN124" s="1424"/>
      <c r="BDS124" s="266"/>
      <c r="BDY124" s="236"/>
      <c r="BED124" s="1523" t="str">
        <f ca="1">INDIRECT(ADDRESS(BDO194,Dev!$DB$98,,,Table!$A$1))</f>
        <v>PRLDL-C026</v>
      </c>
      <c r="BEE124" s="1631"/>
      <c r="BEF124" s="1631"/>
      <c r="BEG124" s="1524"/>
      <c r="BEI124" s="238"/>
      <c r="BEK124" s="1461" t="str">
        <f>Dev!$CI$98</f>
        <v>PRLEH:</v>
      </c>
      <c r="BEL124" s="1461"/>
      <c r="BEM124" s="1461"/>
      <c r="BEN124" s="1461"/>
      <c r="BEO124" s="1461"/>
      <c r="BEP124" s="1461"/>
      <c r="BEQ124" s="1461"/>
      <c r="BER124" s="480"/>
      <c r="BES124" s="1424" t="str">
        <f ca="1">INDIRECT(ADDRESS(BEK194,Dev!$CQ$98,,,Table!$A$1))</f>
        <v>RST/10/50-2/1</v>
      </c>
      <c r="BET124" s="1424"/>
      <c r="BEU124" s="1424"/>
      <c r="BEV124" s="1424"/>
      <c r="BEW124" s="1424"/>
      <c r="BEX124" s="1424"/>
      <c r="BEY124" s="1424"/>
      <c r="BEZ124" s="1424"/>
      <c r="BFA124" s="1461" t="str">
        <f>Dev!$CI$98</f>
        <v>PRLEH:</v>
      </c>
      <c r="BFB124" s="1461"/>
      <c r="BFC124" s="1461"/>
      <c r="BFD124" s="1461"/>
      <c r="BFE124" s="1461"/>
      <c r="BFF124" s="1461"/>
      <c r="BFG124" s="1461"/>
      <c r="BFH124" s="480"/>
      <c r="BFI124" s="1424" t="str">
        <f ca="1">INDIRECT(ADDRESS(BFA194,Dev!$CQ$98,,,Table!$A$1))</f>
        <v>RST/10/50-2/1</v>
      </c>
      <c r="BFJ124" s="1424"/>
      <c r="BFK124" s="1424"/>
      <c r="BFL124" s="1424"/>
      <c r="BFM124" s="1424"/>
      <c r="BFN124" s="1424"/>
      <c r="BFO124" s="1424"/>
      <c r="BFP124" s="1424"/>
      <c r="BFU124" s="266"/>
      <c r="BGA124" s="236"/>
      <c r="BGF124" s="1523" t="str">
        <f ca="1">INDIRECT(ADDRESS(BFQ194,Dev!$DB$98,,,Table!$A$1))</f>
        <v>PRLDL-C027</v>
      </c>
      <c r="BGG124" s="1631"/>
      <c r="BGH124" s="1631"/>
      <c r="BGI124" s="1524"/>
      <c r="BGK124" s="238"/>
      <c r="BGM124" s="1461" t="str">
        <f>Dev!$CI$98</f>
        <v>PRLEH:</v>
      </c>
      <c r="BGN124" s="1461"/>
      <c r="BGO124" s="1461"/>
      <c r="BGP124" s="1461"/>
      <c r="BGQ124" s="1461"/>
      <c r="BGR124" s="1461"/>
      <c r="BGS124" s="1461"/>
      <c r="BGT124" s="480"/>
      <c r="BGU124" s="1424" t="str">
        <f ca="1">INDIRECT(ADDRESS(BGM194,Dev!$CQ$98,,,Table!$A$1))</f>
        <v>RST/10/50-2/1</v>
      </c>
      <c r="BGV124" s="1424"/>
      <c r="BGW124" s="1424"/>
      <c r="BGX124" s="1424"/>
      <c r="BGY124" s="1424"/>
      <c r="BGZ124" s="1424"/>
      <c r="BHA124" s="1424"/>
      <c r="BHB124" s="1424"/>
      <c r="BHC124" s="1461" t="str">
        <f>Dev!$CI$98</f>
        <v>PRLEH:</v>
      </c>
      <c r="BHD124" s="1461"/>
      <c r="BHE124" s="1461"/>
      <c r="BHF124" s="1461"/>
      <c r="BHG124" s="1461"/>
      <c r="BHH124" s="1461"/>
      <c r="BHI124" s="1461"/>
      <c r="BHJ124" s="480"/>
      <c r="BHK124" s="1424" t="str">
        <f ca="1">INDIRECT(ADDRESS(BHC194,Dev!$CQ$98,,,Table!$A$1))</f>
        <v>RST/10/50-2/1</v>
      </c>
      <c r="BHL124" s="1424"/>
      <c r="BHM124" s="1424"/>
      <c r="BHN124" s="1424"/>
      <c r="BHO124" s="1424"/>
      <c r="BHP124" s="1424"/>
      <c r="BHQ124" s="1424"/>
      <c r="BHR124" s="1424"/>
      <c r="BHW124" s="266"/>
      <c r="BIC124" s="236"/>
      <c r="BIH124" s="1523" t="str">
        <f ca="1">INDIRECT(ADDRESS(BHS194,Dev!$DB$98,,,Table!$A$1))</f>
        <v>PRLDL-C028</v>
      </c>
      <c r="BII124" s="1631"/>
      <c r="BIJ124" s="1631"/>
      <c r="BIK124" s="1524"/>
      <c r="BIM124" s="238"/>
      <c r="BIO124" s="1461" t="str">
        <f>Dev!$CI$98</f>
        <v>PRLEH:</v>
      </c>
      <c r="BIP124" s="1461"/>
      <c r="BIQ124" s="1461"/>
      <c r="BIR124" s="1461"/>
      <c r="BIS124" s="1461"/>
      <c r="BIT124" s="1461"/>
      <c r="BIU124" s="1461"/>
      <c r="BIV124" s="480"/>
      <c r="BIW124" s="1424" t="str">
        <f ca="1">INDIRECT(ADDRESS(BIO194,Dev!$CQ$98,,,Table!$A$1))</f>
        <v>RST/10/50-2/1</v>
      </c>
      <c r="BIX124" s="1424"/>
      <c r="BIY124" s="1424"/>
      <c r="BIZ124" s="1424"/>
      <c r="BJA124" s="1424"/>
      <c r="BJB124" s="1424"/>
      <c r="BJC124" s="1424"/>
      <c r="BJD124" s="1424"/>
      <c r="BJE124" s="1461" t="str">
        <f>Dev!$CI$98</f>
        <v>PRLEH:</v>
      </c>
      <c r="BJF124" s="1461"/>
      <c r="BJG124" s="1461"/>
      <c r="BJH124" s="1461"/>
      <c r="BJI124" s="1461"/>
      <c r="BJJ124" s="1461"/>
      <c r="BJK124" s="1461"/>
      <c r="BJL124" s="480"/>
      <c r="BJM124" s="1424" t="str">
        <f ca="1">INDIRECT(ADDRESS(BJE194,Dev!$CQ$98,,,Table!$A$1))</f>
        <v>RST/10/50-2/1</v>
      </c>
      <c r="BJN124" s="1424"/>
      <c r="BJO124" s="1424"/>
      <c r="BJP124" s="1424"/>
      <c r="BJQ124" s="1424"/>
      <c r="BJR124" s="1424"/>
      <c r="BJS124" s="1424"/>
      <c r="BJT124" s="1424"/>
      <c r="BJY124" s="266"/>
      <c r="BKE124" s="236"/>
      <c r="BKJ124" s="1523" t="str">
        <f ca="1">INDIRECT(ADDRESS(BJU194,Dev!$DB$98,,,Table!$A$1))</f>
        <v>PRLDL-C029</v>
      </c>
      <c r="BKK124" s="1631"/>
      <c r="BKL124" s="1631"/>
      <c r="BKM124" s="1524"/>
      <c r="BKO124" s="238"/>
      <c r="BKQ124" s="1461" t="str">
        <f>Dev!$CI$98</f>
        <v>PRLEH:</v>
      </c>
      <c r="BKR124" s="1461"/>
      <c r="BKS124" s="1461"/>
      <c r="BKT124" s="1461"/>
      <c r="BKU124" s="1461"/>
      <c r="BKV124" s="1461"/>
      <c r="BKW124" s="1461"/>
      <c r="BKX124" s="480"/>
      <c r="BKY124" s="1424" t="str">
        <f ca="1">INDIRECT(ADDRESS(BKQ194,Dev!$CQ$98,,,Table!$A$1))</f>
        <v>RST/10/50-2/1</v>
      </c>
      <c r="BKZ124" s="1424"/>
      <c r="BLA124" s="1424"/>
      <c r="BLB124" s="1424"/>
      <c r="BLC124" s="1424"/>
      <c r="BLD124" s="1424"/>
      <c r="BLE124" s="1424"/>
      <c r="BLF124" s="1424"/>
      <c r="BLG124" s="1461" t="str">
        <f>Dev!$CI$98</f>
        <v>PRLEH:</v>
      </c>
      <c r="BLH124" s="1461"/>
      <c r="BLI124" s="1461"/>
      <c r="BLJ124" s="1461"/>
      <c r="BLK124" s="1461"/>
      <c r="BLL124" s="1461"/>
      <c r="BLM124" s="1461"/>
      <c r="BLN124" s="480"/>
      <c r="BLO124" s="1424" t="str">
        <f ca="1">INDIRECT(ADDRESS(BLG194,Dev!$CQ$98,,,Table!$A$1))</f>
        <v>RST/10/50-2/1</v>
      </c>
      <c r="BLP124" s="1424"/>
      <c r="BLQ124" s="1424"/>
      <c r="BLR124" s="1424"/>
      <c r="BLS124" s="1424"/>
      <c r="BLT124" s="1424"/>
      <c r="BLU124" s="1424"/>
      <c r="BLV124" s="1424"/>
      <c r="BMA124" s="266"/>
      <c r="BMG124" s="236"/>
      <c r="BML124" s="1523" t="str">
        <f ca="1">INDIRECT(ADDRESS(BLW194,Dev!$DB$98,,,Table!$A$1))</f>
        <v>PRLDL-C030</v>
      </c>
      <c r="BMM124" s="1631"/>
      <c r="BMN124" s="1631"/>
      <c r="BMO124" s="1524"/>
      <c r="BMQ124" s="238"/>
      <c r="BMS124" s="1461" t="str">
        <f>Dev!$CI$98</f>
        <v>PRLEH:</v>
      </c>
      <c r="BMT124" s="1461"/>
      <c r="BMU124" s="1461"/>
      <c r="BMV124" s="1461"/>
      <c r="BMW124" s="1461"/>
      <c r="BMX124" s="1461"/>
      <c r="BMY124" s="1461"/>
      <c r="BMZ124" s="480"/>
      <c r="BNA124" s="1424" t="str">
        <f ca="1">INDIRECT(ADDRESS(BMS194,Dev!$CQ$98,,,Table!$A$1))</f>
        <v>RST/10/50-2/1</v>
      </c>
      <c r="BNB124" s="1424"/>
      <c r="BNC124" s="1424"/>
      <c r="BND124" s="1424"/>
      <c r="BNE124" s="1424"/>
      <c r="BNF124" s="1424"/>
      <c r="BNG124" s="1424"/>
      <c r="BNH124" s="1424"/>
      <c r="BNI124" s="1461" t="str">
        <f>Dev!$CI$98</f>
        <v>PRLEH:</v>
      </c>
      <c r="BNJ124" s="1461"/>
      <c r="BNK124" s="1461"/>
      <c r="BNL124" s="1461"/>
      <c r="BNM124" s="1461"/>
      <c r="BNN124" s="1461"/>
      <c r="BNO124" s="1461"/>
      <c r="BNP124" s="480"/>
      <c r="BNQ124" s="1424" t="str">
        <f ca="1">INDIRECT(ADDRESS(BNI194,Dev!$CQ$98,,,Table!$A$1))</f>
        <v>RST/10/50-2/1</v>
      </c>
      <c r="BNR124" s="1424"/>
      <c r="BNS124" s="1424"/>
      <c r="BNT124" s="1424"/>
      <c r="BNU124" s="1424"/>
      <c r="BNV124" s="1424"/>
      <c r="BNW124" s="1424"/>
      <c r="BNX124" s="1424"/>
      <c r="BOC124" s="266"/>
      <c r="BOI124" s="236"/>
      <c r="BON124" s="1523" t="str">
        <f ca="1">INDIRECT(ADDRESS(BNY194,Dev!$DB$98,,,Table!$A$1))</f>
        <v>PRLDL-C031</v>
      </c>
      <c r="BOO124" s="1631"/>
      <c r="BOP124" s="1631"/>
      <c r="BOQ124" s="1524"/>
      <c r="BOS124" s="238"/>
      <c r="BOU124" s="1461" t="str">
        <f>Dev!$CI$98</f>
        <v>PRLEH:</v>
      </c>
      <c r="BOV124" s="1461"/>
      <c r="BOW124" s="1461"/>
      <c r="BOX124" s="1461"/>
      <c r="BOY124" s="1461"/>
      <c r="BOZ124" s="1461"/>
      <c r="BPA124" s="1461"/>
      <c r="BPB124" s="480"/>
      <c r="BPC124" s="1424" t="str">
        <f ca="1">INDIRECT(ADDRESS(BOU194,Dev!$CQ$98,,,Table!$A$1))</f>
        <v>RST/10/50-2/1</v>
      </c>
      <c r="BPD124" s="1424"/>
      <c r="BPE124" s="1424"/>
      <c r="BPF124" s="1424"/>
      <c r="BPG124" s="1424"/>
      <c r="BPH124" s="1424"/>
      <c r="BPI124" s="1424"/>
      <c r="BPJ124" s="1424"/>
      <c r="BPK124" s="1461" t="str">
        <f>Dev!$CI$98</f>
        <v>PRLEH:</v>
      </c>
      <c r="BPL124" s="1461"/>
      <c r="BPM124" s="1461"/>
      <c r="BPN124" s="1461"/>
      <c r="BPO124" s="1461"/>
      <c r="BPP124" s="1461"/>
      <c r="BPQ124" s="1461"/>
      <c r="BPR124" s="480"/>
      <c r="BPS124" s="1424" t="str">
        <f ca="1">INDIRECT(ADDRESS(BPK194,Dev!$CQ$98,,,Table!$A$1))</f>
        <v>RST/10/50-2/1</v>
      </c>
      <c r="BPT124" s="1424"/>
      <c r="BPU124" s="1424"/>
      <c r="BPV124" s="1424"/>
      <c r="BPW124" s="1424"/>
      <c r="BPX124" s="1424"/>
      <c r="BPY124" s="1424"/>
      <c r="BPZ124" s="1424"/>
      <c r="BQE124" s="266"/>
      <c r="BQK124" s="236"/>
      <c r="BQP124" s="1523" t="str">
        <f ca="1">INDIRECT(ADDRESS(BQA194,Dev!$DB$98,,,Table!$A$1))</f>
        <v>PRLDL-C032</v>
      </c>
      <c r="BQQ124" s="1631"/>
      <c r="BQR124" s="1631"/>
      <c r="BQS124" s="1524"/>
      <c r="BQU124" s="238"/>
      <c r="BQW124" s="1461" t="str">
        <f>Dev!$CI$98</f>
        <v>PRLEH:</v>
      </c>
      <c r="BQX124" s="1461"/>
      <c r="BQY124" s="1461"/>
      <c r="BQZ124" s="1461"/>
      <c r="BRA124" s="1461"/>
      <c r="BRB124" s="1461"/>
      <c r="BRC124" s="1461"/>
      <c r="BRD124" s="480"/>
      <c r="BRE124" s="1424" t="str">
        <f ca="1">INDIRECT(ADDRESS(BQW194,Dev!$CQ$98,,,Table!$A$1))</f>
        <v>RST/10/50-2/1</v>
      </c>
      <c r="BRF124" s="1424"/>
      <c r="BRG124" s="1424"/>
      <c r="BRH124" s="1424"/>
      <c r="BRI124" s="1424"/>
      <c r="BRJ124" s="1424"/>
      <c r="BRK124" s="1424"/>
      <c r="BRL124" s="1424"/>
      <c r="BRM124" s="1461" t="str">
        <f>Dev!$CI$98</f>
        <v>PRLEH:</v>
      </c>
      <c r="BRN124" s="1461"/>
      <c r="BRO124" s="1461"/>
      <c r="BRP124" s="1461"/>
      <c r="BRQ124" s="1461"/>
      <c r="BRR124" s="1461"/>
      <c r="BRS124" s="1461"/>
      <c r="BRT124" s="480"/>
      <c r="BRU124" s="1424" t="str">
        <f ca="1">INDIRECT(ADDRESS(BRM194,Dev!$CQ$98,,,Table!$A$1))</f>
        <v>RST/10/50-2/1</v>
      </c>
      <c r="BRV124" s="1424"/>
      <c r="BRW124" s="1424"/>
      <c r="BRX124" s="1424"/>
      <c r="BRY124" s="1424"/>
      <c r="BRZ124" s="1424"/>
      <c r="BSA124" s="1424"/>
      <c r="BSB124" s="1424"/>
      <c r="BSG124" s="266"/>
      <c r="BSM124" s="236"/>
      <c r="BSR124" s="1523" t="str">
        <f ca="1">INDIRECT(ADDRESS(BSC194,Dev!$DB$98,,,Table!$A$1))</f>
        <v>PRLDL-C033</v>
      </c>
      <c r="BSS124" s="1631"/>
      <c r="BST124" s="1631"/>
      <c r="BSU124" s="1524"/>
      <c r="BSW124" s="238"/>
      <c r="BSY124" s="1461" t="str">
        <f>Dev!$CI$98</f>
        <v>PRLEH:</v>
      </c>
      <c r="BSZ124" s="1461"/>
      <c r="BTA124" s="1461"/>
      <c r="BTB124" s="1461"/>
      <c r="BTC124" s="1461"/>
      <c r="BTD124" s="1461"/>
      <c r="BTE124" s="1461"/>
      <c r="BTF124" s="480"/>
      <c r="BTG124" s="1424" t="str">
        <f ca="1">INDIRECT(ADDRESS(BSY194,Dev!$CQ$98,,,Table!$A$1))</f>
        <v>RST/10/50-2/1</v>
      </c>
      <c r="BTH124" s="1424"/>
      <c r="BTI124" s="1424"/>
      <c r="BTJ124" s="1424"/>
      <c r="BTK124" s="1424"/>
      <c r="BTL124" s="1424"/>
      <c r="BTM124" s="1424"/>
      <c r="BTN124" s="1424"/>
      <c r="BTO124" s="1461" t="str">
        <f>Dev!$CI$98</f>
        <v>PRLEH:</v>
      </c>
      <c r="BTP124" s="1461"/>
      <c r="BTQ124" s="1461"/>
      <c r="BTR124" s="1461"/>
      <c r="BTS124" s="1461"/>
      <c r="BTT124" s="1461"/>
      <c r="BTU124" s="1461"/>
      <c r="BTV124" s="480"/>
      <c r="BTW124" s="1424" t="str">
        <f ca="1">INDIRECT(ADDRESS(BTO194,Dev!$CQ$98,,,Table!$A$1))</f>
        <v>RST/10/50-2/1</v>
      </c>
      <c r="BTX124" s="1424"/>
      <c r="BTY124" s="1424"/>
      <c r="BTZ124" s="1424"/>
      <c r="BUA124" s="1424"/>
      <c r="BUB124" s="1424"/>
      <c r="BUC124" s="1424"/>
      <c r="BUD124" s="1424"/>
      <c r="BUI124" s="266"/>
      <c r="BUO124" s="236"/>
      <c r="BUT124" s="1523" t="str">
        <f ca="1">INDIRECT(ADDRESS(BUE194,Dev!$DB$98,,,Table!$A$1))</f>
        <v>PRLDL-C034</v>
      </c>
      <c r="BUU124" s="1631"/>
      <c r="BUV124" s="1631"/>
      <c r="BUW124" s="1524"/>
      <c r="BUY124" s="238"/>
      <c r="BVA124" s="1461" t="str">
        <f>Dev!$CI$98</f>
        <v>PRLEH:</v>
      </c>
      <c r="BVB124" s="1461"/>
      <c r="BVC124" s="1461"/>
      <c r="BVD124" s="1461"/>
      <c r="BVE124" s="1461"/>
      <c r="BVF124" s="1461"/>
      <c r="BVG124" s="1461"/>
      <c r="BVH124" s="480"/>
      <c r="BVI124" s="1424" t="str">
        <f ca="1">INDIRECT(ADDRESS(BVA194,Dev!$CQ$98,,,Table!$A$1))</f>
        <v>RST/10/50-2/1</v>
      </c>
      <c r="BVJ124" s="1424"/>
      <c r="BVK124" s="1424"/>
      <c r="BVL124" s="1424"/>
      <c r="BVM124" s="1424"/>
      <c r="BVN124" s="1424"/>
      <c r="BVO124" s="1424"/>
      <c r="BVP124" s="1424"/>
      <c r="BVQ124" s="1461" t="str">
        <f>Dev!$CI$98</f>
        <v>PRLEH:</v>
      </c>
      <c r="BVR124" s="1461"/>
      <c r="BVS124" s="1461"/>
      <c r="BVT124" s="1461"/>
      <c r="BVU124" s="1461"/>
      <c r="BVV124" s="1461"/>
      <c r="BVW124" s="1461"/>
      <c r="BVX124" s="480"/>
      <c r="BVY124" s="1424" t="str">
        <f ca="1">INDIRECT(ADDRESS(BVQ194,Dev!$CQ$98,,,Table!$A$1))</f>
        <v>RST/10/50-2/1</v>
      </c>
      <c r="BVZ124" s="1424"/>
      <c r="BWA124" s="1424"/>
      <c r="BWB124" s="1424"/>
      <c r="BWC124" s="1424"/>
      <c r="BWD124" s="1424"/>
      <c r="BWE124" s="1424"/>
      <c r="BWF124" s="1424"/>
      <c r="BWK124" s="266"/>
      <c r="BWQ124" s="236"/>
      <c r="BWV124" s="1523" t="str">
        <f ca="1">INDIRECT(ADDRESS(BWG194,Dev!$DB$98,,,Table!$A$1))</f>
        <v>PRLDL-C035</v>
      </c>
      <c r="BWW124" s="1631"/>
      <c r="BWX124" s="1631"/>
      <c r="BWY124" s="1524"/>
      <c r="BXA124" s="238"/>
      <c r="BXC124" s="1461" t="str">
        <f>Dev!$CI$98</f>
        <v>PRLEH:</v>
      </c>
      <c r="BXD124" s="1461"/>
      <c r="BXE124" s="1461"/>
      <c r="BXF124" s="1461"/>
      <c r="BXG124" s="1461"/>
      <c r="BXH124" s="1461"/>
      <c r="BXI124" s="1461"/>
      <c r="BXJ124" s="480"/>
      <c r="BXK124" s="1424" t="str">
        <f ca="1">INDIRECT(ADDRESS(BXC194,Dev!$CQ$98,,,Table!$A$1))</f>
        <v>RST/10/50-2/1</v>
      </c>
      <c r="BXL124" s="1424"/>
      <c r="BXM124" s="1424"/>
      <c r="BXN124" s="1424"/>
      <c r="BXO124" s="1424"/>
      <c r="BXP124" s="1424"/>
      <c r="BXQ124" s="1424"/>
      <c r="BXR124" s="1424"/>
      <c r="BXS124" s="1461" t="str">
        <f>Dev!$CI$98</f>
        <v>PRLEH:</v>
      </c>
      <c r="BXT124" s="1461"/>
      <c r="BXU124" s="1461"/>
      <c r="BXV124" s="1461"/>
      <c r="BXW124" s="1461"/>
      <c r="BXX124" s="1461"/>
      <c r="BXY124" s="1461"/>
      <c r="BXZ124" s="480"/>
      <c r="BYA124" s="1424" t="str">
        <f ca="1">INDIRECT(ADDRESS(BXS194,Dev!$CQ$98,,,Table!$A$1))</f>
        <v>RST/10/50-2/1</v>
      </c>
      <c r="BYB124" s="1424"/>
      <c r="BYC124" s="1424"/>
      <c r="BYD124" s="1424"/>
      <c r="BYE124" s="1424"/>
      <c r="BYF124" s="1424"/>
      <c r="BYG124" s="1424"/>
      <c r="BYH124" s="1424"/>
      <c r="BYM124" s="266"/>
      <c r="BYS124" s="236"/>
      <c r="BYX124" s="1523" t="str">
        <f ca="1">INDIRECT(ADDRESS(BYI194,Dev!$DB$98,,,Table!$A$1))</f>
        <v>PRLDL-C036</v>
      </c>
      <c r="BYY124" s="1631"/>
      <c r="BYZ124" s="1631"/>
      <c r="BZA124" s="1524"/>
      <c r="BZC124" s="238"/>
      <c r="BZE124" s="1461" t="str">
        <f>Dev!$CI$98</f>
        <v>PRLEH:</v>
      </c>
      <c r="BZF124" s="1461"/>
      <c r="BZG124" s="1461"/>
      <c r="BZH124" s="1461"/>
      <c r="BZI124" s="1461"/>
      <c r="BZJ124" s="1461"/>
      <c r="BZK124" s="1461"/>
      <c r="BZL124" s="480"/>
      <c r="BZM124" s="1424" t="str">
        <f ca="1">INDIRECT(ADDRESS(BZE194,Dev!$CQ$98,,,Table!$A$1))</f>
        <v>RST/10/50-2/1</v>
      </c>
      <c r="BZN124" s="1424"/>
      <c r="BZO124" s="1424"/>
      <c r="BZP124" s="1424"/>
      <c r="BZQ124" s="1424"/>
      <c r="BZR124" s="1424"/>
      <c r="BZS124" s="1424"/>
      <c r="BZT124" s="1424"/>
      <c r="BZU124" s="1461" t="str">
        <f>Dev!$CI$98</f>
        <v>PRLEH:</v>
      </c>
      <c r="BZV124" s="1461"/>
      <c r="BZW124" s="1461"/>
      <c r="BZX124" s="1461"/>
      <c r="BZY124" s="1461"/>
      <c r="BZZ124" s="1461"/>
      <c r="CAA124" s="1461"/>
      <c r="CAB124" s="480"/>
      <c r="CAC124" s="1424" t="str">
        <f ca="1">INDIRECT(ADDRESS(BZU194,Dev!$CQ$98,,,Table!$A$1))</f>
        <v>RST/10/50-2/1</v>
      </c>
      <c r="CAD124" s="1424"/>
      <c r="CAE124" s="1424"/>
      <c r="CAF124" s="1424"/>
      <c r="CAG124" s="1424"/>
      <c r="CAH124" s="1424"/>
      <c r="CAI124" s="1424"/>
      <c r="CAJ124" s="1424"/>
      <c r="CAO124" s="266"/>
      <c r="CAU124" s="236"/>
      <c r="CAZ124" s="1523" t="str">
        <f ca="1">INDIRECT(ADDRESS(CAK194,Dev!$DB$98,,,Table!$A$1))</f>
        <v>PRLDL-C037</v>
      </c>
      <c r="CBA124" s="1631"/>
      <c r="CBB124" s="1631"/>
      <c r="CBC124" s="1524"/>
      <c r="CBE124" s="238"/>
      <c r="CBG124" s="1461" t="str">
        <f>Dev!$CI$98</f>
        <v>PRLEH:</v>
      </c>
      <c r="CBH124" s="1461"/>
      <c r="CBI124" s="1461"/>
      <c r="CBJ124" s="1461"/>
      <c r="CBK124" s="1461"/>
      <c r="CBL124" s="1461"/>
      <c r="CBM124" s="1461"/>
      <c r="CBN124" s="480"/>
      <c r="CBO124" s="1424" t="str">
        <f ca="1">INDIRECT(ADDRESS(CBG194,Dev!$CQ$98,,,Table!$A$1))</f>
        <v>RST/10/50-2/1</v>
      </c>
      <c r="CBP124" s="1424"/>
      <c r="CBQ124" s="1424"/>
      <c r="CBR124" s="1424"/>
      <c r="CBS124" s="1424"/>
      <c r="CBT124" s="1424"/>
      <c r="CBU124" s="1424"/>
      <c r="CBV124" s="1424"/>
      <c r="CBW124" s="1461" t="str">
        <f>Dev!$CI$98</f>
        <v>PRLEH:</v>
      </c>
      <c r="CBX124" s="1461"/>
      <c r="CBY124" s="1461"/>
      <c r="CBZ124" s="1461"/>
      <c r="CCA124" s="1461"/>
      <c r="CCB124" s="1461"/>
      <c r="CCC124" s="1461"/>
      <c r="CCD124" s="480"/>
      <c r="CCE124" s="1424" t="str">
        <f ca="1">INDIRECT(ADDRESS(CBW194,Dev!$CQ$98,,,Table!$A$1))</f>
        <v>RST/10/50-2/1</v>
      </c>
      <c r="CCF124" s="1424"/>
      <c r="CCG124" s="1424"/>
      <c r="CCH124" s="1424"/>
      <c r="CCI124" s="1424"/>
      <c r="CCJ124" s="1424"/>
      <c r="CCK124" s="1424"/>
      <c r="CCL124" s="1424"/>
      <c r="CCQ124" s="266"/>
      <c r="CCW124" s="236"/>
      <c r="CDB124" s="1523" t="str">
        <f ca="1">INDIRECT(ADDRESS(CCM194,Dev!$DB$98,,,Table!$A$1))</f>
        <v>PRLDL-C038</v>
      </c>
      <c r="CDC124" s="1631"/>
      <c r="CDD124" s="1631"/>
      <c r="CDE124" s="1524"/>
      <c r="CDG124" s="238"/>
      <c r="CDI124" s="1461" t="str">
        <f>Dev!$CI$98</f>
        <v>PRLEH:</v>
      </c>
      <c r="CDJ124" s="1461"/>
      <c r="CDK124" s="1461"/>
      <c r="CDL124" s="1461"/>
      <c r="CDM124" s="1461"/>
      <c r="CDN124" s="1461"/>
      <c r="CDO124" s="1461"/>
      <c r="CDP124" s="480"/>
      <c r="CDQ124" s="1424" t="str">
        <f ca="1">INDIRECT(ADDRESS(CDI194,Dev!$CQ$98,,,Table!$A$1))</f>
        <v>RST/10/50-2/1</v>
      </c>
      <c r="CDR124" s="1424"/>
      <c r="CDS124" s="1424"/>
      <c r="CDT124" s="1424"/>
      <c r="CDU124" s="1424"/>
      <c r="CDV124" s="1424"/>
      <c r="CDW124" s="1424"/>
      <c r="CDX124" s="1424"/>
      <c r="CDY124" s="1461" t="str">
        <f>Dev!$CI$98</f>
        <v>PRLEH:</v>
      </c>
      <c r="CDZ124" s="1461"/>
      <c r="CEA124" s="1461"/>
      <c r="CEB124" s="1461"/>
      <c r="CEC124" s="1461"/>
      <c r="CED124" s="1461"/>
      <c r="CEE124" s="1461"/>
      <c r="CEF124" s="480"/>
      <c r="CEG124" s="1424" t="str">
        <f ca="1">INDIRECT(ADDRESS(CDY194,Dev!$CQ$98,,,Table!$A$1))</f>
        <v>RST/10/50-2/1</v>
      </c>
      <c r="CEH124" s="1424"/>
      <c r="CEI124" s="1424"/>
      <c r="CEJ124" s="1424"/>
      <c r="CEK124" s="1424"/>
      <c r="CEL124" s="1424"/>
      <c r="CEM124" s="1424"/>
      <c r="CEN124" s="1424"/>
      <c r="CES124" s="266"/>
      <c r="CEY124" s="236"/>
      <c r="CFD124" s="1523" t="str">
        <f ca="1">INDIRECT(ADDRESS(CEO194,Dev!$DB$98,,,Table!$A$1))</f>
        <v>PRLDL-C039</v>
      </c>
      <c r="CFE124" s="1631"/>
      <c r="CFF124" s="1631"/>
      <c r="CFG124" s="1524"/>
      <c r="CFI124" s="238"/>
      <c r="CFK124" s="1461" t="str">
        <f>Dev!$CI$98</f>
        <v>PRLEH:</v>
      </c>
      <c r="CFL124" s="1461"/>
      <c r="CFM124" s="1461"/>
      <c r="CFN124" s="1461"/>
      <c r="CFO124" s="1461"/>
      <c r="CFP124" s="1461"/>
      <c r="CFQ124" s="1461"/>
      <c r="CFR124" s="480"/>
      <c r="CFS124" s="1424" t="str">
        <f ca="1">INDIRECT(ADDRESS(CFK194,Dev!$CQ$98,,,Table!$A$1))</f>
        <v>RST/10/50-2/1</v>
      </c>
      <c r="CFT124" s="1424"/>
      <c r="CFU124" s="1424"/>
      <c r="CFV124" s="1424"/>
      <c r="CFW124" s="1424"/>
      <c r="CFX124" s="1424"/>
      <c r="CFY124" s="1424"/>
      <c r="CFZ124" s="1424"/>
      <c r="CGA124" s="1461" t="str">
        <f>Dev!$CI$98</f>
        <v>PRLEH:</v>
      </c>
      <c r="CGB124" s="1461"/>
      <c r="CGC124" s="1461"/>
      <c r="CGD124" s="1461"/>
      <c r="CGE124" s="1461"/>
      <c r="CGF124" s="1461"/>
      <c r="CGG124" s="1461"/>
      <c r="CGH124" s="480"/>
      <c r="CGI124" s="1424" t="str">
        <f ca="1">INDIRECT(ADDRESS(CGA194,Dev!$CQ$98,,,Table!$A$1))</f>
        <v>RST/10/50-2/1</v>
      </c>
      <c r="CGJ124" s="1424"/>
      <c r="CGK124" s="1424"/>
      <c r="CGL124" s="1424"/>
      <c r="CGM124" s="1424"/>
      <c r="CGN124" s="1424"/>
      <c r="CGO124" s="1424"/>
      <c r="CGP124" s="1424"/>
      <c r="CGU124" s="266"/>
      <c r="CHA124" s="236"/>
      <c r="CHF124" s="1523" t="str">
        <f ca="1">INDIRECT(ADDRESS(CGQ194,Dev!$DB$98,,,Table!$A$1))</f>
        <v>PRLDL-C040</v>
      </c>
      <c r="CHG124" s="1631"/>
      <c r="CHH124" s="1631"/>
      <c r="CHI124" s="1524"/>
      <c r="CHK124" s="238"/>
      <c r="CHM124" s="1461" t="str">
        <f>Dev!$CI$98</f>
        <v>PRLEH:</v>
      </c>
      <c r="CHN124" s="1461"/>
      <c r="CHO124" s="1461"/>
      <c r="CHP124" s="1461"/>
      <c r="CHQ124" s="1461"/>
      <c r="CHR124" s="1461"/>
      <c r="CHS124" s="1461"/>
      <c r="CHT124" s="480"/>
      <c r="CHU124" s="1424" t="str">
        <f ca="1">INDIRECT(ADDRESS(CHM194,Dev!$CQ$98,,,Table!$A$1))</f>
        <v>RST/10/50-2/1</v>
      </c>
      <c r="CHV124" s="1424"/>
      <c r="CHW124" s="1424"/>
      <c r="CHX124" s="1424"/>
      <c r="CHY124" s="1424"/>
      <c r="CHZ124" s="1424"/>
      <c r="CIA124" s="1424"/>
      <c r="CIB124" s="1424"/>
      <c r="CIC124" s="1461" t="str">
        <f>Dev!$CI$98</f>
        <v>PRLEH:</v>
      </c>
      <c r="CID124" s="1461"/>
      <c r="CIE124" s="1461"/>
      <c r="CIF124" s="1461"/>
      <c r="CIG124" s="1461"/>
      <c r="CIH124" s="1461"/>
      <c r="CII124" s="1461"/>
      <c r="CIJ124" s="480"/>
      <c r="CIK124" s="1424" t="str">
        <f ca="1">INDIRECT(ADDRESS(CIC194,Dev!$CQ$98,,,Table!$A$1))</f>
        <v>RST/10/50-2/1</v>
      </c>
      <c r="CIL124" s="1424"/>
      <c r="CIM124" s="1424"/>
      <c r="CIN124" s="1424"/>
      <c r="CIO124" s="1424"/>
      <c r="CIP124" s="1424"/>
      <c r="CIQ124" s="1424"/>
      <c r="CIR124" s="1424"/>
      <c r="CIW124" s="266"/>
      <c r="CJC124" s="236"/>
      <c r="CJH124" s="1523" t="str">
        <f ca="1">INDIRECT(ADDRESS(CIS194,Dev!$DB$98,,,Table!$A$1))</f>
        <v>PRLDL-C041</v>
      </c>
      <c r="CJI124" s="1631"/>
      <c r="CJJ124" s="1631"/>
      <c r="CJK124" s="1524"/>
      <c r="CJM124" s="238"/>
      <c r="CJO124" s="1461" t="str">
        <f>Dev!$CI$98</f>
        <v>PRLEH:</v>
      </c>
      <c r="CJP124" s="1461"/>
      <c r="CJQ124" s="1461"/>
      <c r="CJR124" s="1461"/>
      <c r="CJS124" s="1461"/>
      <c r="CJT124" s="1461"/>
      <c r="CJU124" s="1461"/>
      <c r="CJV124" s="480"/>
      <c r="CJW124" s="1424" t="str">
        <f ca="1">INDIRECT(ADDRESS(CJO194,Dev!$CQ$98,,,Table!$A$1))</f>
        <v>RST/10/50-2/1</v>
      </c>
      <c r="CJX124" s="1424"/>
      <c r="CJY124" s="1424"/>
      <c r="CJZ124" s="1424"/>
      <c r="CKA124" s="1424"/>
      <c r="CKB124" s="1424"/>
      <c r="CKC124" s="1424"/>
      <c r="CKD124" s="1424"/>
      <c r="CKE124" s="1461" t="str">
        <f>Dev!$CI$98</f>
        <v>PRLEH:</v>
      </c>
      <c r="CKF124" s="1461"/>
      <c r="CKG124" s="1461"/>
      <c r="CKH124" s="1461"/>
      <c r="CKI124" s="1461"/>
      <c r="CKJ124" s="1461"/>
      <c r="CKK124" s="1461"/>
      <c r="CKL124" s="480"/>
      <c r="CKM124" s="1424" t="str">
        <f ca="1">INDIRECT(ADDRESS(CKE194,Dev!$CQ$98,,,Table!$A$1))</f>
        <v>RST/10/50-2/1</v>
      </c>
      <c r="CKN124" s="1424"/>
      <c r="CKO124" s="1424"/>
      <c r="CKP124" s="1424"/>
      <c r="CKQ124" s="1424"/>
      <c r="CKR124" s="1424"/>
      <c r="CKS124" s="1424"/>
      <c r="CKT124" s="1424"/>
      <c r="CKY124" s="266"/>
      <c r="CLE124" s="236"/>
      <c r="CLJ124" s="1523" t="str">
        <f ca="1">INDIRECT(ADDRESS(CKU194,Dev!$DB$98,,,Table!$A$1))</f>
        <v>PRLDL-C042</v>
      </c>
      <c r="CLK124" s="1631"/>
      <c r="CLL124" s="1631"/>
      <c r="CLM124" s="1524"/>
      <c r="CLO124" s="238"/>
      <c r="CLQ124" s="1461" t="str">
        <f>Dev!$CI$98</f>
        <v>PRLEH:</v>
      </c>
      <c r="CLR124" s="1461"/>
      <c r="CLS124" s="1461"/>
      <c r="CLT124" s="1461"/>
      <c r="CLU124" s="1461"/>
      <c r="CLV124" s="1461"/>
      <c r="CLW124" s="1461"/>
      <c r="CLX124" s="480"/>
      <c r="CLY124" s="1424" t="str">
        <f ca="1">INDIRECT(ADDRESS(CLQ194,Dev!$CQ$98,,,Table!$A$1))</f>
        <v>RST/10/50-2/1</v>
      </c>
      <c r="CLZ124" s="1424"/>
      <c r="CMA124" s="1424"/>
      <c r="CMB124" s="1424"/>
      <c r="CMC124" s="1424"/>
      <c r="CMD124" s="1424"/>
      <c r="CME124" s="1424"/>
      <c r="CMF124" s="1424"/>
      <c r="CMG124" s="1461" t="str">
        <f>Dev!$CI$98</f>
        <v>PRLEH:</v>
      </c>
      <c r="CMH124" s="1461"/>
      <c r="CMI124" s="1461"/>
      <c r="CMJ124" s="1461"/>
      <c r="CMK124" s="1461"/>
      <c r="CML124" s="1461"/>
      <c r="CMM124" s="1461"/>
      <c r="CMN124" s="480"/>
      <c r="CMO124" s="1424" t="str">
        <f ca="1">INDIRECT(ADDRESS(CMG194,Dev!$CQ$98,,,Table!$A$1))</f>
        <v>RST/10/50-2/1</v>
      </c>
      <c r="CMP124" s="1424"/>
      <c r="CMQ124" s="1424"/>
      <c r="CMR124" s="1424"/>
      <c r="CMS124" s="1424"/>
      <c r="CMT124" s="1424"/>
      <c r="CMU124" s="1424"/>
      <c r="CMV124" s="1424"/>
      <c r="CNA124" s="266"/>
      <c r="CNG124" s="236"/>
      <c r="CNL124" s="1523" t="str">
        <f ca="1">INDIRECT(ADDRESS(CMW194,Dev!$DB$98,,,Table!$A$1))</f>
        <v>PRLDL-C043</v>
      </c>
      <c r="CNM124" s="1631"/>
      <c r="CNN124" s="1631"/>
      <c r="CNO124" s="1524"/>
      <c r="CNQ124" s="238"/>
      <c r="CNS124" s="1461" t="str">
        <f>Dev!$CI$98</f>
        <v>PRLEH:</v>
      </c>
      <c r="CNT124" s="1461"/>
      <c r="CNU124" s="1461"/>
      <c r="CNV124" s="1461"/>
      <c r="CNW124" s="1461"/>
      <c r="CNX124" s="1461"/>
      <c r="CNY124" s="1461"/>
      <c r="CNZ124" s="480"/>
      <c r="COA124" s="1424" t="str">
        <f ca="1">INDIRECT(ADDRESS(CNS194,Dev!$CQ$98,,,Table!$A$1))</f>
        <v>RST/10/50-2/1</v>
      </c>
      <c r="COB124" s="1424"/>
      <c r="COC124" s="1424"/>
      <c r="COD124" s="1424"/>
      <c r="COE124" s="1424"/>
      <c r="COF124" s="1424"/>
      <c r="COG124" s="1424"/>
      <c r="COH124" s="1424"/>
      <c r="COI124" s="1461" t="str">
        <f>Dev!$CI$98</f>
        <v>PRLEH:</v>
      </c>
      <c r="COJ124" s="1461"/>
      <c r="COK124" s="1461"/>
      <c r="COL124" s="1461"/>
      <c r="COM124" s="1461"/>
      <c r="CON124" s="1461"/>
      <c r="COO124" s="1461"/>
      <c r="COP124" s="480"/>
      <c r="COQ124" s="1424" t="str">
        <f ca="1">INDIRECT(ADDRESS(COI194,Dev!$CQ$98,,,Table!$A$1))</f>
        <v>RST/10/50-2/1</v>
      </c>
      <c r="COR124" s="1424"/>
      <c r="COS124" s="1424"/>
      <c r="COT124" s="1424"/>
      <c r="COU124" s="1424"/>
      <c r="COV124" s="1424"/>
      <c r="COW124" s="1424"/>
      <c r="COX124" s="1424"/>
      <c r="CPC124" s="266"/>
      <c r="CPI124" s="236"/>
      <c r="CPN124" s="1523" t="str">
        <f ca="1">INDIRECT(ADDRESS(COY194,Dev!$DB$98,,,Table!$A$1))</f>
        <v>PRLDL-C044</v>
      </c>
      <c r="CPO124" s="1631"/>
      <c r="CPP124" s="1631"/>
      <c r="CPQ124" s="1524"/>
      <c r="CPS124" s="238"/>
      <c r="CPU124" s="1461" t="str">
        <f>Dev!$CI$98</f>
        <v>PRLEH:</v>
      </c>
      <c r="CPV124" s="1461"/>
      <c r="CPW124" s="1461"/>
      <c r="CPX124" s="1461"/>
      <c r="CPY124" s="1461"/>
      <c r="CPZ124" s="1461"/>
      <c r="CQA124" s="1461"/>
      <c r="CQB124" s="480"/>
      <c r="CQC124" s="1424" t="str">
        <f ca="1">INDIRECT(ADDRESS(CPU194,Dev!$CQ$98,,,Table!$A$1))</f>
        <v>RST/10/50-2/1</v>
      </c>
      <c r="CQD124" s="1424"/>
      <c r="CQE124" s="1424"/>
      <c r="CQF124" s="1424"/>
      <c r="CQG124" s="1424"/>
      <c r="CQH124" s="1424"/>
      <c r="CQI124" s="1424"/>
      <c r="CQJ124" s="1424"/>
      <c r="CQK124" s="1461" t="str">
        <f>Dev!$CI$98</f>
        <v>PRLEH:</v>
      </c>
      <c r="CQL124" s="1461"/>
      <c r="CQM124" s="1461"/>
      <c r="CQN124" s="1461"/>
      <c r="CQO124" s="1461"/>
      <c r="CQP124" s="1461"/>
      <c r="CQQ124" s="1461"/>
      <c r="CQR124" s="480"/>
      <c r="CQS124" s="1424" t="str">
        <f ca="1">INDIRECT(ADDRESS(CQK194,Dev!$CQ$98,,,Table!$A$1))</f>
        <v>RST/10/50-2/1</v>
      </c>
      <c r="CQT124" s="1424"/>
      <c r="CQU124" s="1424"/>
      <c r="CQV124" s="1424"/>
      <c r="CQW124" s="1424"/>
      <c r="CQX124" s="1424"/>
      <c r="CQY124" s="1424"/>
      <c r="CQZ124" s="1424"/>
      <c r="CRE124" s="266"/>
      <c r="CRK124" s="236"/>
      <c r="CRP124" s="1523" t="str">
        <f ca="1">INDIRECT(ADDRESS(CRA194,Dev!$DB$98,,,Table!$A$1))</f>
        <v>PRLDL-C045</v>
      </c>
      <c r="CRQ124" s="1631"/>
      <c r="CRR124" s="1631"/>
      <c r="CRS124" s="1524"/>
      <c r="CRU124" s="238"/>
      <c r="CRW124" s="1461" t="str">
        <f>Dev!$CI$98</f>
        <v>PRLEH:</v>
      </c>
      <c r="CRX124" s="1461"/>
      <c r="CRY124" s="1461"/>
      <c r="CRZ124" s="1461"/>
      <c r="CSA124" s="1461"/>
      <c r="CSB124" s="1461"/>
      <c r="CSC124" s="1461"/>
      <c r="CSD124" s="480"/>
      <c r="CSE124" s="1424" t="str">
        <f ca="1">INDIRECT(ADDRESS(CRW194,Dev!$CQ$98,,,Table!$A$1))</f>
        <v>RST/10/50-2/1</v>
      </c>
      <c r="CSF124" s="1424"/>
      <c r="CSG124" s="1424"/>
      <c r="CSH124" s="1424"/>
      <c r="CSI124" s="1424"/>
      <c r="CSJ124" s="1424"/>
      <c r="CSK124" s="1424"/>
      <c r="CSL124" s="1424"/>
      <c r="CSM124" s="1461" t="str">
        <f>Dev!$CI$98</f>
        <v>PRLEH:</v>
      </c>
      <c r="CSN124" s="1461"/>
      <c r="CSO124" s="1461"/>
      <c r="CSP124" s="1461"/>
      <c r="CSQ124" s="1461"/>
      <c r="CSR124" s="1461"/>
      <c r="CSS124" s="1461"/>
      <c r="CST124" s="480"/>
      <c r="CSU124" s="1424" t="str">
        <f ca="1">INDIRECT(ADDRESS(CSM194,Dev!$CQ$98,,,Table!$A$1))</f>
        <v>RST/10/50-2/1</v>
      </c>
      <c r="CSV124" s="1424"/>
      <c r="CSW124" s="1424"/>
      <c r="CSX124" s="1424"/>
      <c r="CSY124" s="1424"/>
      <c r="CSZ124" s="1424"/>
      <c r="CTA124" s="1424"/>
      <c r="CTB124" s="1424"/>
      <c r="CTG124" s="266"/>
      <c r="CTM124" s="236"/>
      <c r="CTR124" s="1523" t="str">
        <f ca="1">INDIRECT(ADDRESS(CTC194,Dev!$DB$98,,,Table!$A$1))</f>
        <v>PRLDL-C046</v>
      </c>
      <c r="CTS124" s="1631"/>
      <c r="CTT124" s="1631"/>
      <c r="CTU124" s="1524"/>
      <c r="CTW124" s="238"/>
      <c r="CTY124" s="1461" t="str">
        <f>Dev!$CI$98</f>
        <v>PRLEH:</v>
      </c>
      <c r="CTZ124" s="1461"/>
      <c r="CUA124" s="1461"/>
      <c r="CUB124" s="1461"/>
      <c r="CUC124" s="1461"/>
      <c r="CUD124" s="1461"/>
      <c r="CUE124" s="1461"/>
      <c r="CUF124" s="480"/>
      <c r="CUG124" s="1424" t="str">
        <f ca="1">INDIRECT(ADDRESS(CTY194,Dev!$CQ$98,,,Table!$A$1))</f>
        <v>RST/10/50-2/1</v>
      </c>
      <c r="CUH124" s="1424"/>
      <c r="CUI124" s="1424"/>
      <c r="CUJ124" s="1424"/>
      <c r="CUK124" s="1424"/>
      <c r="CUL124" s="1424"/>
      <c r="CUM124" s="1424"/>
      <c r="CUN124" s="1424"/>
      <c r="CUO124" s="1461" t="str">
        <f>Dev!$CI$98</f>
        <v>PRLEH:</v>
      </c>
      <c r="CUP124" s="1461"/>
      <c r="CUQ124" s="1461"/>
      <c r="CUR124" s="1461"/>
      <c r="CUS124" s="1461"/>
      <c r="CUT124" s="1461"/>
      <c r="CUU124" s="1461"/>
      <c r="CUV124" s="480"/>
      <c r="CUW124" s="1424" t="str">
        <f ca="1">INDIRECT(ADDRESS(CUO194,Dev!$CQ$98,,,Table!$A$1))</f>
        <v>RST/10/50-2/1</v>
      </c>
      <c r="CUX124" s="1424"/>
      <c r="CUY124" s="1424"/>
      <c r="CUZ124" s="1424"/>
      <c r="CVA124" s="1424"/>
      <c r="CVB124" s="1424"/>
      <c r="CVC124" s="1424"/>
      <c r="CVD124" s="1424"/>
      <c r="CVE124" s="1461" t="str">
        <f>Dev!$CI$98</f>
        <v>PRLEH:</v>
      </c>
      <c r="CVF124" s="1461"/>
      <c r="CVG124" s="1461"/>
      <c r="CVH124" s="1461"/>
      <c r="CVI124" s="1461"/>
      <c r="CVJ124" s="1461"/>
      <c r="CVK124" s="1461"/>
      <c r="CVL124" s="480"/>
      <c r="CVM124" s="1424" t="str">
        <f ca="1">INDIRECT(ADDRESS(CVE194,Dev!$CQ$98,,,Table!$A$1))</f>
        <v>RST/10/50-2/1</v>
      </c>
      <c r="CVN124" s="1424"/>
      <c r="CVO124" s="1424"/>
      <c r="CVP124" s="1424"/>
      <c r="CVQ124" s="1424"/>
      <c r="CVR124" s="1424"/>
      <c r="CVS124" s="1424"/>
      <c r="CVT124" s="1424"/>
      <c r="CVU124" s="480"/>
      <c r="CVV124" s="480"/>
      <c r="CVW124" s="1461" t="str">
        <f>Dev!$CI$98</f>
        <v>PRLEH:</v>
      </c>
      <c r="CVX124" s="1461"/>
      <c r="CVY124" s="1461"/>
      <c r="CVZ124" s="1461"/>
      <c r="CWA124" s="1461"/>
      <c r="CWB124" s="480"/>
      <c r="CWC124" s="1424" t="str">
        <f ca="1">INDIRECT(ADDRESS(CVU194,Dev!$CQ$98,,,Table!$A$1))</f>
        <v>RST/10/50-2/1</v>
      </c>
      <c r="CWD124" s="1424"/>
      <c r="CWE124" s="1424"/>
      <c r="CWF124" s="1424"/>
      <c r="CWG124" s="1424"/>
      <c r="CWH124" s="1424"/>
      <c r="CWI124" s="1424"/>
      <c r="CWJ124" s="1424"/>
      <c r="CWO124" s="266"/>
      <c r="CWU124" s="236"/>
      <c r="CWZ124" s="1523" t="str">
        <f ca="1">INDIRECT(ADDRESS(CWK194,Dev!$DB$98,,,Table!$A$1))</f>
        <v>PRLDL-C047</v>
      </c>
      <c r="CXA124" s="1631"/>
      <c r="CXB124" s="1631"/>
      <c r="CXC124" s="1524"/>
      <c r="CXE124" s="238"/>
      <c r="CXG124" s="1461" t="str">
        <f>Dev!$CI$98</f>
        <v>PRLEH:</v>
      </c>
      <c r="CXH124" s="1461"/>
      <c r="CXI124" s="1461"/>
      <c r="CXJ124" s="1461"/>
      <c r="CXK124" s="1461"/>
      <c r="CXL124" s="1461"/>
      <c r="CXM124" s="1461"/>
      <c r="CXN124" s="480"/>
      <c r="CXO124" s="1424" t="str">
        <f ca="1">INDIRECT(ADDRESS(CXG194,Dev!$CQ$98,,,Table!$A$1))</f>
        <v>RST/2.5/12-2/1</v>
      </c>
      <c r="CXP124" s="1424"/>
      <c r="CXQ124" s="1424"/>
      <c r="CXR124" s="1424"/>
      <c r="CXS124" s="1424"/>
      <c r="CXT124" s="1424"/>
      <c r="CXU124" s="1424"/>
      <c r="CXV124" s="1424"/>
      <c r="CXW124" s="1461" t="str">
        <f>Dev!$CI$98</f>
        <v>PRLEH:</v>
      </c>
      <c r="CXX124" s="1461"/>
      <c r="CXY124" s="1461"/>
      <c r="CXZ124" s="1461"/>
      <c r="CYA124" s="1461"/>
      <c r="CYB124" s="1461"/>
      <c r="CYC124" s="1461"/>
      <c r="CYD124" s="480"/>
      <c r="CYE124" s="1424" t="str">
        <f ca="1">INDIRECT(ADDRESS(CXW194,Dev!$CQ$98,,,Table!$A$1))</f>
        <v>RST/10/50-2/1</v>
      </c>
      <c r="CYF124" s="1424"/>
      <c r="CYG124" s="1424"/>
      <c r="CYH124" s="1424"/>
      <c r="CYI124" s="1424"/>
      <c r="CYJ124" s="1424"/>
      <c r="CYK124" s="1424"/>
      <c r="CYL124" s="1424"/>
      <c r="CYM124" s="1461" t="str">
        <f>Dev!$CI$98</f>
        <v>PRLEH:</v>
      </c>
      <c r="CYN124" s="1461"/>
      <c r="CYO124" s="1461"/>
      <c r="CYP124" s="1461"/>
      <c r="CYQ124" s="1461"/>
      <c r="CYR124" s="1461"/>
      <c r="CYS124" s="1461"/>
      <c r="CYT124" s="480"/>
      <c r="CYU124" s="1424" t="str">
        <f ca="1">INDIRECT(ADDRESS(CYM194,Dev!$CQ$98,,,Table!$A$1))</f>
        <v>RST/10/50-2/1</v>
      </c>
      <c r="CYV124" s="1424"/>
      <c r="CYW124" s="1424"/>
      <c r="CYX124" s="1424"/>
      <c r="CYY124" s="1424"/>
      <c r="CYZ124" s="1424"/>
      <c r="CZA124" s="1424"/>
      <c r="CZB124" s="1424"/>
      <c r="CZC124" s="1461" t="str">
        <f>Dev!$CI$98</f>
        <v>PRLEH:</v>
      </c>
      <c r="CZD124" s="1461"/>
      <c r="CZE124" s="1461"/>
      <c r="CZF124" s="1461"/>
      <c r="CZG124" s="1461"/>
      <c r="CZH124" s="1461"/>
      <c r="CZI124" s="1461"/>
      <c r="CZJ124" s="480"/>
      <c r="CZK124" s="1424" t="str">
        <f ca="1">INDIRECT(ADDRESS(CZC194,Dev!$CQ$98,,,Table!$A$1))</f>
        <v>RST/10/50-2/1</v>
      </c>
      <c r="CZL124" s="1424"/>
      <c r="CZM124" s="1424"/>
      <c r="CZN124" s="1424"/>
      <c r="CZO124" s="1424"/>
      <c r="CZP124" s="1424"/>
      <c r="CZQ124" s="1424"/>
      <c r="CZR124" s="1424"/>
      <c r="CZS124" s="1461" t="str">
        <f>Dev!$CI$98</f>
        <v>PRLEH:</v>
      </c>
      <c r="CZT124" s="1461"/>
      <c r="CZU124" s="1461"/>
      <c r="CZV124" s="1461"/>
      <c r="CZW124" s="1461"/>
      <c r="CZX124" s="1461"/>
      <c r="CZY124" s="1461"/>
      <c r="CZZ124" s="480"/>
      <c r="DAA124" s="1424" t="str">
        <f ca="1">INDIRECT(ADDRESS(CZS194,Dev!$CQ$98,,,Table!$A$1))</f>
        <v>RST/10/50-2/1</v>
      </c>
      <c r="DAB124" s="1424"/>
      <c r="DAC124" s="1424"/>
      <c r="DAD124" s="1424"/>
      <c r="DAE124" s="1424"/>
      <c r="DAF124" s="1424"/>
      <c r="DAG124" s="1424"/>
      <c r="DAH124" s="1424"/>
      <c r="DAM124" s="266"/>
      <c r="DAS124" s="236"/>
      <c r="DAX124" s="1523" t="str">
        <f ca="1">INDIRECT(ADDRESS(DAI194,Dev!$DB$98,,,Table!$A$1))</f>
        <v>PRLDL-C048</v>
      </c>
      <c r="DAY124" s="1631"/>
      <c r="DAZ124" s="1631"/>
      <c r="DBA124" s="1524"/>
      <c r="DBC124" s="238"/>
      <c r="DBE124" s="1461" t="str">
        <f>Dev!$CI$98</f>
        <v>PRLEH:</v>
      </c>
      <c r="DBF124" s="1461"/>
      <c r="DBG124" s="1461"/>
      <c r="DBH124" s="1461"/>
      <c r="DBI124" s="1461"/>
      <c r="DBJ124" s="1461"/>
      <c r="DBK124" s="1461"/>
      <c r="DBL124" s="480"/>
      <c r="DBM124" s="1424" t="str">
        <f ca="1">INDIRECT(ADDRESS(DBE194,Dev!$CQ$98,,,Table!$A$1))</f>
        <v>RST/10/50-2/1</v>
      </c>
      <c r="DBN124" s="1424"/>
      <c r="DBO124" s="1424"/>
      <c r="DBP124" s="1424"/>
      <c r="DBQ124" s="1424"/>
      <c r="DBR124" s="1424"/>
      <c r="DBS124" s="1424"/>
      <c r="DBT124" s="1424"/>
      <c r="DBU124" s="1461" t="str">
        <f>Dev!$CI$98</f>
        <v>PRLEH:</v>
      </c>
      <c r="DBV124" s="1461"/>
      <c r="DBW124" s="1461"/>
      <c r="DBX124" s="1461"/>
      <c r="DBY124" s="1461"/>
      <c r="DBZ124" s="1461"/>
      <c r="DCA124" s="1461"/>
      <c r="DCB124" s="480"/>
      <c r="DCC124" s="1424" t="str">
        <f ca="1">INDIRECT(ADDRESS(DBU194,Dev!$CQ$98,,,Table!$A$1))</f>
        <v>RST/10/50-2/1</v>
      </c>
      <c r="DCD124" s="1424"/>
      <c r="DCE124" s="1424"/>
      <c r="DCF124" s="1424"/>
      <c r="DCG124" s="1424"/>
      <c r="DCH124" s="1424"/>
      <c r="DCI124" s="1424"/>
      <c r="DCJ124" s="1424"/>
      <c r="DCK124" s="1461" t="str">
        <f>Dev!$CI$98</f>
        <v>PRLEH:</v>
      </c>
      <c r="DCL124" s="1461"/>
      <c r="DCM124" s="1461"/>
      <c r="DCN124" s="1461"/>
      <c r="DCO124" s="1461"/>
      <c r="DCP124" s="1461"/>
      <c r="DCQ124" s="1461"/>
      <c r="DCR124" s="480"/>
      <c r="DCS124" s="1424" t="str">
        <f ca="1">INDIRECT(ADDRESS(DCK194,Dev!$CQ$98,,,Table!$A$1))</f>
        <v>RST/10/50-2/1</v>
      </c>
      <c r="DCT124" s="1424"/>
      <c r="DCU124" s="1424"/>
      <c r="DCV124" s="1424"/>
      <c r="DCW124" s="1424"/>
      <c r="DCX124" s="1424"/>
      <c r="DCY124" s="1424"/>
      <c r="DCZ124" s="1424"/>
      <c r="DDA124" s="1461" t="str">
        <f>Dev!$CI$98</f>
        <v>PRLEH:</v>
      </c>
      <c r="DDB124" s="1461"/>
      <c r="DDC124" s="1461"/>
      <c r="DDD124" s="1461"/>
      <c r="DDE124" s="1461"/>
      <c r="DDF124" s="1461"/>
      <c r="DDG124" s="1461"/>
      <c r="DDH124" s="480"/>
      <c r="DDI124" s="1424" t="str">
        <f ca="1">INDIRECT(ADDRESS(DDA194,Dev!$CQ$98,,,Table!$A$1))</f>
        <v>RST/10/50-2/1</v>
      </c>
      <c r="DDJ124" s="1424"/>
      <c r="DDK124" s="1424"/>
      <c r="DDL124" s="1424"/>
      <c r="DDM124" s="1424"/>
      <c r="DDN124" s="1424"/>
      <c r="DDO124" s="1424"/>
      <c r="DDP124" s="1424"/>
      <c r="DDU124" s="266"/>
      <c r="DEA124" s="236"/>
      <c r="DEF124" s="1523" t="str">
        <f ca="1">INDIRECT(ADDRESS(DDQ194,Dev!$DB$98,,,Table!$A$1))</f>
        <v>PRLDL-C049</v>
      </c>
      <c r="DEG124" s="1631"/>
      <c r="DEH124" s="1631"/>
      <c r="DEI124" s="1524"/>
      <c r="DEK124" s="238"/>
      <c r="DEM124" s="1461" t="str">
        <f>Dev!$CI$98</f>
        <v>PRLEH:</v>
      </c>
      <c r="DEN124" s="1461"/>
      <c r="DEO124" s="1461"/>
      <c r="DEP124" s="1461"/>
      <c r="DEQ124" s="1461"/>
      <c r="DER124" s="1461"/>
      <c r="DES124" s="1461"/>
      <c r="DET124" s="480"/>
      <c r="DEU124" s="1424" t="str">
        <f ca="1">INDIRECT(ADDRESS(DEM194,Dev!$CQ$98,,,Table!$A$1))</f>
        <v>RST/10/50-2/1</v>
      </c>
      <c r="DEV124" s="1424"/>
      <c r="DEW124" s="1424"/>
      <c r="DEX124" s="1424"/>
      <c r="DEY124" s="1424"/>
      <c r="DEZ124" s="1424"/>
      <c r="DFA124" s="1424"/>
      <c r="DFB124" s="1424"/>
      <c r="DFC124" s="1461" t="str">
        <f>Dev!$CI$98</f>
        <v>PRLEH:</v>
      </c>
      <c r="DFD124" s="1461"/>
      <c r="DFE124" s="1461"/>
      <c r="DFF124" s="1461"/>
      <c r="DFG124" s="1461"/>
      <c r="DFH124" s="1461"/>
      <c r="DFI124" s="1461"/>
      <c r="DFJ124" s="480"/>
      <c r="DFK124" s="1424" t="str">
        <f ca="1">INDIRECT(ADDRESS(DFC194,Dev!$CQ$98,,,Table!$A$1))</f>
        <v>RST/10/50-2/1</v>
      </c>
      <c r="DFL124" s="1424"/>
      <c r="DFM124" s="1424"/>
      <c r="DFN124" s="1424"/>
      <c r="DFO124" s="1424"/>
      <c r="DFP124" s="1424"/>
      <c r="DFQ124" s="1424"/>
      <c r="DFR124" s="1424"/>
      <c r="DFS124" s="1461" t="str">
        <f>Dev!$CI$98</f>
        <v>PRLEH:</v>
      </c>
      <c r="DFT124" s="1461"/>
      <c r="DFU124" s="1461"/>
      <c r="DFV124" s="1461"/>
      <c r="DFW124" s="1461"/>
      <c r="DFX124" s="1461"/>
      <c r="DFY124" s="1461"/>
      <c r="DFZ124" s="480"/>
      <c r="DGA124" s="1424" t="str">
        <f ca="1">INDIRECT(ADDRESS(DFS194,Dev!$CQ$98,,,Table!$A$1))</f>
        <v>RST/10/50-2/1</v>
      </c>
      <c r="DGB124" s="1424"/>
      <c r="DGC124" s="1424"/>
      <c r="DGD124" s="1424"/>
      <c r="DGE124" s="1424"/>
      <c r="DGF124" s="1424"/>
      <c r="DGG124" s="1424"/>
      <c r="DGH124" s="1424"/>
      <c r="DGI124" s="1461" t="str">
        <f>Dev!$CI$98</f>
        <v>PRLEH:</v>
      </c>
      <c r="DGJ124" s="1461"/>
      <c r="DGK124" s="1461"/>
      <c r="DGL124" s="1461"/>
      <c r="DGM124" s="1461"/>
      <c r="DGN124" s="1461"/>
      <c r="DGO124" s="1461"/>
      <c r="DGP124" s="480"/>
      <c r="DGQ124" s="1424" t="str">
        <f ca="1">INDIRECT(ADDRESS(DGI194,Dev!$CQ$98,,,Table!$A$1))</f>
        <v>RST/10/50-2/1</v>
      </c>
      <c r="DGR124" s="1424"/>
      <c r="DGS124" s="1424"/>
      <c r="DGT124" s="1424"/>
      <c r="DGU124" s="1424"/>
      <c r="DGV124" s="1424"/>
      <c r="DGW124" s="1424"/>
      <c r="DGX124" s="1424"/>
      <c r="DHC124" s="266"/>
      <c r="DHI124" s="236"/>
      <c r="DHN124" s="1523" t="str">
        <f ca="1">INDIRECT(ADDRESS(DGY194,Dev!$DB$98,,,Table!$A$1))</f>
        <v>PRLDL-C050</v>
      </c>
      <c r="DHO124" s="1631"/>
      <c r="DHP124" s="1631"/>
      <c r="DHQ124" s="1524"/>
      <c r="DHS124" s="238"/>
      <c r="DHU124" s="1461" t="str">
        <f>Dev!$CI$98</f>
        <v>PRLEH:</v>
      </c>
      <c r="DHV124" s="1461"/>
      <c r="DHW124" s="1461"/>
      <c r="DHX124" s="1461"/>
      <c r="DHY124" s="1461"/>
      <c r="DHZ124" s="1461"/>
      <c r="DIA124" s="1461"/>
      <c r="DIB124" s="480"/>
      <c r="DIC124" s="1424" t="str">
        <f ca="1">INDIRECT(ADDRESS(DHU194,Dev!$CQ$98,,,Table!$A$1))</f>
        <v>RST/10/50-2/1</v>
      </c>
      <c r="DID124" s="1424"/>
      <c r="DIE124" s="1424"/>
      <c r="DIF124" s="1424"/>
      <c r="DIG124" s="1424"/>
      <c r="DIH124" s="1424"/>
      <c r="DII124" s="1424"/>
      <c r="DIJ124" s="1424"/>
      <c r="DIK124" s="1461" t="str">
        <f>Dev!$CI$98</f>
        <v>PRLEH:</v>
      </c>
      <c r="DIL124" s="1461"/>
      <c r="DIM124" s="1461"/>
      <c r="DIN124" s="1461"/>
      <c r="DIO124" s="1461"/>
      <c r="DIP124" s="1461"/>
      <c r="DIQ124" s="1461"/>
      <c r="DIR124" s="480"/>
      <c r="DIS124" s="1424" t="str">
        <f ca="1">INDIRECT(ADDRESS(DIK194,Dev!$CQ$98,,,Table!$A$1))</f>
        <v>RST/10/50-2/1</v>
      </c>
      <c r="DIT124" s="1424"/>
      <c r="DIU124" s="1424"/>
      <c r="DIV124" s="1424"/>
      <c r="DIW124" s="1424"/>
      <c r="DIX124" s="1424"/>
      <c r="DIY124" s="1424"/>
      <c r="DIZ124" s="1424"/>
      <c r="DJA124" s="1461" t="str">
        <f>Dev!$CI$98</f>
        <v>PRLEH:</v>
      </c>
      <c r="DJB124" s="1461"/>
      <c r="DJC124" s="1461"/>
      <c r="DJD124" s="1461"/>
      <c r="DJE124" s="1461"/>
      <c r="DJF124" s="1461"/>
      <c r="DJG124" s="1461"/>
      <c r="DJH124" s="480"/>
      <c r="DJI124" s="1424" t="str">
        <f ca="1">INDIRECT(ADDRESS(DJA194,Dev!$CQ$98,,,Table!$A$1))</f>
        <v>RST/10/50-2/1</v>
      </c>
      <c r="DJJ124" s="1424"/>
      <c r="DJK124" s="1424"/>
      <c r="DJL124" s="1424"/>
      <c r="DJM124" s="1424"/>
      <c r="DJN124" s="1424"/>
      <c r="DJO124" s="1424"/>
      <c r="DJP124" s="1424"/>
      <c r="DJQ124" s="1461" t="str">
        <f>Dev!$CI$98</f>
        <v>PRLEH:</v>
      </c>
      <c r="DJR124" s="1461"/>
      <c r="DJS124" s="1461"/>
      <c r="DJT124" s="1461"/>
      <c r="DJU124" s="1461"/>
      <c r="DJV124" s="1461"/>
      <c r="DJW124" s="1461"/>
      <c r="DJX124" s="480"/>
      <c r="DJY124" s="1424" t="str">
        <f ca="1">INDIRECT(ADDRESS(DJQ194,Dev!$CQ$98,,,Table!$A$1))</f>
        <v>RST/10/50-2/1</v>
      </c>
      <c r="DJZ124" s="1424"/>
      <c r="DKA124" s="1424"/>
      <c r="DKB124" s="1424"/>
      <c r="DKC124" s="1424"/>
      <c r="DKD124" s="1424"/>
      <c r="DKE124" s="1424"/>
      <c r="DKF124" s="1424"/>
      <c r="DKK124" s="266"/>
      <c r="DKQ124" s="236"/>
      <c r="DKV124" s="1523" t="str">
        <f ca="1">INDIRECT(ADDRESS(DKG194,Dev!$DB$98,,,Table!$A$1))</f>
        <v>PRLDL-C051</v>
      </c>
      <c r="DKW124" s="1631"/>
      <c r="DKX124" s="1631"/>
      <c r="DKY124" s="1524"/>
      <c r="DLA124" s="238"/>
      <c r="DLC124" s="1461" t="str">
        <f>Dev!$CI$98</f>
        <v>PRLEH:</v>
      </c>
      <c r="DLD124" s="1461"/>
      <c r="DLE124" s="1461"/>
      <c r="DLF124" s="1461"/>
      <c r="DLG124" s="1461"/>
      <c r="DLH124" s="1461"/>
      <c r="DLI124" s="1461"/>
      <c r="DLJ124" s="480"/>
      <c r="DLK124" s="1424" t="str">
        <f ca="1">INDIRECT(ADDRESS(DLC194,Dev!$CQ$98,,,Table!$A$1))</f>
        <v>RST/10/50-2/1</v>
      </c>
      <c r="DLL124" s="1424"/>
      <c r="DLM124" s="1424"/>
      <c r="DLN124" s="1424"/>
      <c r="DLO124" s="1424"/>
      <c r="DLP124" s="1424"/>
      <c r="DLQ124" s="1424"/>
      <c r="DLR124" s="1424"/>
      <c r="DLS124" s="1461" t="str">
        <f>Dev!$CI$98</f>
        <v>PRLEH:</v>
      </c>
      <c r="DLT124" s="1461"/>
      <c r="DLU124" s="1461"/>
      <c r="DLV124" s="1461"/>
      <c r="DLW124" s="1461"/>
      <c r="DLX124" s="1461"/>
      <c r="DLY124" s="1461"/>
      <c r="DLZ124" s="480"/>
      <c r="DMA124" s="1424" t="str">
        <f ca="1">INDIRECT(ADDRESS(DLS194,Dev!$CQ$98,,,Table!$A$1))</f>
        <v>RST/10/50-2/1</v>
      </c>
      <c r="DMB124" s="1424"/>
      <c r="DMC124" s="1424"/>
      <c r="DMD124" s="1424"/>
      <c r="DME124" s="1424"/>
      <c r="DMF124" s="1424"/>
      <c r="DMG124" s="1424"/>
      <c r="DMH124" s="1424"/>
      <c r="DMI124" s="1461" t="str">
        <f>Dev!$CI$98</f>
        <v>PRLEH:</v>
      </c>
      <c r="DMJ124" s="1461"/>
      <c r="DMK124" s="1461"/>
      <c r="DML124" s="1461"/>
      <c r="DMM124" s="1461"/>
      <c r="DMN124" s="1461"/>
      <c r="DMO124" s="1461"/>
      <c r="DMP124" s="480"/>
      <c r="DMQ124" s="1424" t="str">
        <f ca="1">INDIRECT(ADDRESS(DMI194,Dev!$CQ$98,,,Table!$A$1))</f>
        <v>RST/10/50-2/1</v>
      </c>
      <c r="DMR124" s="1424"/>
      <c r="DMS124" s="1424"/>
      <c r="DMT124" s="1424"/>
      <c r="DMU124" s="1424"/>
      <c r="DMV124" s="1424"/>
      <c r="DMW124" s="1424"/>
      <c r="DMX124" s="1424"/>
      <c r="DMY124" s="1461" t="str">
        <f>Dev!$CI$98</f>
        <v>PRLEH:</v>
      </c>
      <c r="DMZ124" s="1461"/>
      <c r="DNA124" s="1461"/>
      <c r="DNB124" s="1461"/>
      <c r="DNC124" s="1461"/>
      <c r="DND124" s="1461"/>
      <c r="DNE124" s="1461"/>
      <c r="DNF124" s="480"/>
      <c r="DNG124" s="1424" t="str">
        <f ca="1">INDIRECT(ADDRESS(DMY194,Dev!$CQ$98,,,Table!$A$1))</f>
        <v>RST/10/50-2/1</v>
      </c>
      <c r="DNH124" s="1424"/>
      <c r="DNI124" s="1424"/>
      <c r="DNJ124" s="1424"/>
      <c r="DNK124" s="1424"/>
      <c r="DNL124" s="1424"/>
      <c r="DNM124" s="1424"/>
      <c r="DNN124" s="1424"/>
      <c r="DNS124" s="266"/>
      <c r="DNY124" s="236"/>
      <c r="DOD124" s="1523" t="str">
        <f ca="1">INDIRECT(ADDRESS(DNO194,Dev!$DB$98,,,Table!$A$1))</f>
        <v>PRLDL-C052</v>
      </c>
      <c r="DOE124" s="1631"/>
      <c r="DOF124" s="1631"/>
      <c r="DOG124" s="1524"/>
      <c r="DOI124" s="238"/>
      <c r="DOK124" s="1461" t="str">
        <f>Dev!$CI$98</f>
        <v>PRLEH:</v>
      </c>
      <c r="DOL124" s="1461"/>
      <c r="DOM124" s="1461"/>
      <c r="DON124" s="1461"/>
      <c r="DOO124" s="1461"/>
      <c r="DOP124" s="1461"/>
      <c r="DOQ124" s="1461"/>
      <c r="DOR124" s="480"/>
      <c r="DOS124" s="1424" t="str">
        <f ca="1">INDIRECT(ADDRESS(DOK194,Dev!$CQ$98,,,Table!$A$1))</f>
        <v>RST/2.5/12-2/1</v>
      </c>
      <c r="DOT124" s="1424"/>
      <c r="DOU124" s="1424"/>
      <c r="DOV124" s="1424"/>
      <c r="DOW124" s="1424"/>
      <c r="DOX124" s="1424"/>
      <c r="DOY124" s="1424"/>
      <c r="DOZ124" s="1424"/>
      <c r="DPA124" s="1461" t="str">
        <f>Dev!$CI$98</f>
        <v>PRLEH:</v>
      </c>
      <c r="DPB124" s="1461"/>
      <c r="DPC124" s="1461"/>
      <c r="DPD124" s="1461"/>
      <c r="DPE124" s="1461"/>
      <c r="DPF124" s="1461"/>
      <c r="DPG124" s="1461"/>
      <c r="DPH124" s="480"/>
      <c r="DPI124" s="1424" t="str">
        <f ca="1">INDIRECT(ADDRESS(DPA194,Dev!$CQ$98,,,Table!$A$1))</f>
        <v>RST/10/50-2/1</v>
      </c>
      <c r="DPJ124" s="1424"/>
      <c r="DPK124" s="1424"/>
      <c r="DPL124" s="1424"/>
      <c r="DPM124" s="1424"/>
      <c r="DPN124" s="1424"/>
      <c r="DPO124" s="1424"/>
      <c r="DPP124" s="1424"/>
      <c r="DPQ124" s="1461" t="str">
        <f>Dev!$CI$98</f>
        <v>PRLEH:</v>
      </c>
      <c r="DPR124" s="1461"/>
      <c r="DPS124" s="1461"/>
      <c r="DPT124" s="1461"/>
      <c r="DPU124" s="1461"/>
      <c r="DPV124" s="1461"/>
      <c r="DPW124" s="1461"/>
      <c r="DPX124" s="480"/>
      <c r="DPY124" s="1424" t="str">
        <f ca="1">INDIRECT(ADDRESS(DPQ194,Dev!$CQ$98,,,Table!$A$1))</f>
        <v>RST/10/50-2/1</v>
      </c>
      <c r="DPZ124" s="1424"/>
      <c r="DQA124" s="1424"/>
      <c r="DQB124" s="1424"/>
      <c r="DQC124" s="1424"/>
      <c r="DQD124" s="1424"/>
      <c r="DQE124" s="1424"/>
      <c r="DQF124" s="1424"/>
      <c r="DQG124" s="1461" t="str">
        <f>Dev!$CI$98</f>
        <v>PRLEH:</v>
      </c>
      <c r="DQH124" s="1461"/>
      <c r="DQI124" s="1461"/>
      <c r="DQJ124" s="1461"/>
      <c r="DQK124" s="1461"/>
      <c r="DQL124" s="1461"/>
      <c r="DQM124" s="1461"/>
      <c r="DQN124" s="480"/>
      <c r="DQO124" s="1424" t="str">
        <f ca="1">INDIRECT(ADDRESS(DQG194,Dev!$CQ$98,,,Table!$A$1))</f>
        <v>RST/10/50-2/1</v>
      </c>
      <c r="DQP124" s="1424"/>
      <c r="DQQ124" s="1424"/>
      <c r="DQR124" s="1424"/>
      <c r="DQS124" s="1424"/>
      <c r="DQT124" s="1424"/>
      <c r="DQU124" s="1424"/>
      <c r="DQV124" s="1424"/>
      <c r="DQW124" s="1461" t="str">
        <f>Dev!$CI$98</f>
        <v>PRLEH:</v>
      </c>
      <c r="DQX124" s="1461"/>
      <c r="DQY124" s="1461"/>
      <c r="DQZ124" s="1461"/>
      <c r="DRA124" s="1461"/>
      <c r="DRB124" s="1461"/>
      <c r="DRC124" s="1461"/>
      <c r="DRD124" s="480"/>
      <c r="DRE124" s="1424" t="str">
        <f ca="1">INDIRECT(ADDRESS(DQW194,Dev!$CQ$98,,,Table!$A$1))</f>
        <v>RST/10/50-2/1</v>
      </c>
      <c r="DRF124" s="1424"/>
      <c r="DRG124" s="1424"/>
      <c r="DRH124" s="1424"/>
      <c r="DRI124" s="1424"/>
      <c r="DRJ124" s="1424"/>
      <c r="DRK124" s="1424"/>
      <c r="DRL124" s="1424"/>
      <c r="DRQ124" s="266"/>
      <c r="DRW124" s="236"/>
      <c r="DSB124" s="1523" t="str">
        <f ca="1">INDIRECT(ADDRESS(DRM194,Dev!$DB$98,,,Table!$A$1))</f>
        <v>PRLDL-C053</v>
      </c>
      <c r="DSC124" s="1631"/>
      <c r="DSD124" s="1631"/>
      <c r="DSE124" s="1524"/>
      <c r="DSG124" s="238"/>
      <c r="DSI124" s="1461" t="str">
        <f>Dev!$CI$98</f>
        <v>PRLEH:</v>
      </c>
      <c r="DSJ124" s="1461"/>
      <c r="DSK124" s="1461"/>
      <c r="DSL124" s="1461"/>
      <c r="DSM124" s="1461"/>
      <c r="DSN124" s="1461"/>
      <c r="DSO124" s="1461"/>
      <c r="DSP124" s="480"/>
      <c r="DSQ124" s="1424" t="str">
        <f ca="1">INDIRECT(ADDRESS(DSI194,Dev!$CQ$98,,,Table!$A$1))</f>
        <v>RST/7/36-2/1</v>
      </c>
      <c r="DSR124" s="1424"/>
      <c r="DSS124" s="1424"/>
      <c r="DST124" s="1424"/>
      <c r="DSU124" s="1424"/>
      <c r="DSV124" s="1424"/>
      <c r="DSW124" s="1424"/>
      <c r="DSX124" s="1424"/>
      <c r="DTZ124" s="269"/>
      <c r="DUA124" s="1674"/>
      <c r="DUB124" s="1674"/>
      <c r="DUC124" s="1674"/>
      <c r="DUD124" s="376"/>
      <c r="DUE124" s="1733" t="str">
        <f>Table!$BY$223</f>
        <v>PRLTE-CC001</v>
      </c>
      <c r="DUF124" s="1734"/>
      <c r="DUG124" s="1734"/>
      <c r="DUH124" s="1735"/>
      <c r="DUI124" s="641"/>
      <c r="DUJ124" s="1672" t="str">
        <f>Table!$BY$225</f>
        <v>PRLAd-G005</v>
      </c>
      <c r="DUK124" s="1551"/>
      <c r="DUL124" s="1551"/>
      <c r="DUM124" s="1551"/>
      <c r="DUN124" s="1551"/>
      <c r="DUO124" s="1551"/>
      <c r="DUP124" s="1551"/>
      <c r="DUQ124" s="1551"/>
      <c r="DUR124" s="1551"/>
      <c r="DUS124" s="1551"/>
      <c r="DUT124" s="1551"/>
      <c r="DUU124" s="1551"/>
      <c r="DUV124" s="1686"/>
      <c r="DUW124" s="1569"/>
      <c r="DUX124" s="1569"/>
      <c r="DUY124" s="1570"/>
      <c r="DUZ124" s="352"/>
      <c r="DVA124" s="352"/>
      <c r="DVB124" s="1546"/>
      <c r="DVC124" s="1547"/>
      <c r="DVD124" s="1547"/>
      <c r="DVE124" s="1607"/>
      <c r="DVF124" s="365"/>
      <c r="DVG124" s="1550"/>
      <c r="DVH124" s="1550"/>
      <c r="DVI124" s="1550"/>
      <c r="DVJ124" s="1550"/>
      <c r="DVK124" s="366"/>
      <c r="DVL124" s="1546"/>
      <c r="DVM124" s="1547"/>
      <c r="DVN124" s="1547"/>
      <c r="DVO124" s="1548"/>
      <c r="DVP124" s="366"/>
      <c r="DVQ124" s="1568"/>
      <c r="DVR124" s="1569"/>
      <c r="DVS124" s="1569"/>
      <c r="DVT124" s="1570"/>
      <c r="DVU124" s="367"/>
      <c r="DVV124" s="365"/>
      <c r="DVW124" s="1550"/>
      <c r="DVX124" s="1550"/>
      <c r="DVY124" s="1550"/>
      <c r="DVZ124" s="1550"/>
      <c r="DWA124" s="366"/>
      <c r="DWB124" s="1546"/>
      <c r="DWC124" s="1547"/>
      <c r="DWD124" s="1547"/>
      <c r="DWE124" s="1548"/>
      <c r="DWF124" s="366"/>
      <c r="DWG124" s="1568"/>
      <c r="DWH124" s="1569"/>
      <c r="DWI124" s="1569"/>
      <c r="DWJ124" s="1570"/>
      <c r="DWK124" s="367"/>
      <c r="DWL124" s="365"/>
      <c r="DWM124" s="1550"/>
      <c r="DWN124" s="1550"/>
      <c r="DWO124" s="1550"/>
      <c r="DWP124" s="1550"/>
      <c r="DWQ124" s="366"/>
      <c r="DWR124" s="1546"/>
      <c r="DWS124" s="1547"/>
      <c r="DWT124" s="1547"/>
      <c r="DWU124" s="1548"/>
      <c r="DWV124" s="366"/>
      <c r="DWW124" s="1568"/>
      <c r="DWX124" s="1569"/>
      <c r="DWY124" s="1569"/>
      <c r="DWZ124" s="1570"/>
      <c r="DXA124" s="367"/>
      <c r="DXB124" s="365"/>
      <c r="DXC124" s="1550"/>
      <c r="DXD124" s="1550"/>
      <c r="DXE124" s="1550"/>
      <c r="DXF124" s="1550"/>
      <c r="DXG124" s="366"/>
      <c r="DXH124" s="1546"/>
      <c r="DXI124" s="1547"/>
      <c r="DXJ124" s="1547"/>
      <c r="DXK124" s="1548"/>
      <c r="DXL124" s="366"/>
      <c r="DXM124" s="1568"/>
      <c r="DXN124" s="1569"/>
      <c r="DXO124" s="1569"/>
      <c r="DXP124" s="1570"/>
      <c r="DXQ124" s="367"/>
      <c r="DXR124" s="306"/>
      <c r="DXS124" s="1550"/>
      <c r="DXT124" s="1550"/>
      <c r="DXU124" s="1550"/>
      <c r="DXV124" s="1550"/>
      <c r="DXW124" s="307"/>
      <c r="DXX124" s="1546"/>
      <c r="DXY124" s="1547"/>
      <c r="DXZ124" s="1547"/>
      <c r="DYA124" s="1548"/>
      <c r="DYB124" s="307"/>
      <c r="DYC124" s="1568"/>
      <c r="DYD124" s="1569"/>
      <c r="DYE124" s="1569"/>
      <c r="DYF124" s="1570"/>
      <c r="DYG124" s="308"/>
      <c r="DYH124" s="557"/>
      <c r="DYI124" s="558"/>
      <c r="DYJ124" s="558"/>
      <c r="DYK124" s="1568"/>
      <c r="DYL124" s="1569"/>
      <c r="DYM124" s="1569"/>
      <c r="DYN124" s="1570"/>
      <c r="DYO124" s="558"/>
      <c r="DYP124" s="558"/>
      <c r="DYQ124" s="558"/>
      <c r="DYR124" s="558"/>
      <c r="DYS124" s="558"/>
      <c r="DYT124" s="558"/>
      <c r="DYU124" s="558"/>
      <c r="DYV124" s="558"/>
      <c r="DYW124" s="1546"/>
      <c r="DYX124" s="1547"/>
      <c r="DYY124" s="1547"/>
      <c r="DYZ124" s="1548"/>
      <c r="DZA124" s="558"/>
      <c r="DZB124" s="558"/>
      <c r="DZC124" s="559"/>
      <c r="DZD124" s="306"/>
      <c r="DZE124" s="1568"/>
      <c r="DZF124" s="1569"/>
      <c r="DZG124" s="1569"/>
      <c r="DZH124" s="1570"/>
      <c r="DZI124" s="307"/>
      <c r="DZJ124" s="1546"/>
      <c r="DZK124" s="1547"/>
      <c r="DZL124" s="1547"/>
      <c r="DZM124" s="1548"/>
      <c r="DZN124" s="307"/>
      <c r="DZO124" s="1550"/>
      <c r="DZP124" s="1550"/>
      <c r="DZQ124" s="1550"/>
      <c r="DZR124" s="1550"/>
      <c r="DZS124" s="309"/>
      <c r="DZT124" s="365"/>
      <c r="DZU124" s="1550"/>
      <c r="DZV124" s="1550"/>
      <c r="DZW124" s="1550"/>
      <c r="DZX124" s="1550"/>
      <c r="DZY124" s="366"/>
      <c r="DZZ124" s="1546"/>
      <c r="EAA124" s="1547"/>
      <c r="EAB124" s="1547"/>
      <c r="EAC124" s="1548"/>
      <c r="EAD124" s="366"/>
      <c r="EAE124" s="1568"/>
      <c r="EAF124" s="1569"/>
      <c r="EAG124" s="1569"/>
      <c r="EAH124" s="1570"/>
      <c r="EAI124" s="367"/>
      <c r="EAJ124" s="365"/>
      <c r="EAK124" s="1550"/>
      <c r="EAL124" s="1550"/>
      <c r="EAM124" s="1550"/>
      <c r="EAN124" s="1550"/>
      <c r="EAO124" s="366"/>
      <c r="EAP124" s="1546"/>
      <c r="EAQ124" s="1547"/>
      <c r="EAR124" s="1547"/>
      <c r="EAS124" s="1548"/>
      <c r="EAT124" s="366"/>
      <c r="EAU124" s="1568"/>
      <c r="EAV124" s="1569"/>
      <c r="EAW124" s="1569"/>
      <c r="EAX124" s="1570"/>
      <c r="EAY124" s="367"/>
      <c r="EAZ124" s="365"/>
      <c r="EBA124" s="1550"/>
      <c r="EBB124" s="1550"/>
      <c r="EBC124" s="1550"/>
      <c r="EBD124" s="1550"/>
      <c r="EBE124" s="366"/>
      <c r="EBF124" s="1546"/>
      <c r="EBG124" s="1547"/>
      <c r="EBH124" s="1547"/>
      <c r="EBI124" s="1548"/>
      <c r="EBJ124" s="366"/>
      <c r="EBK124" s="1568"/>
      <c r="EBL124" s="1569"/>
      <c r="EBM124" s="1569"/>
      <c r="EBN124" s="1570"/>
      <c r="EBO124" s="367"/>
      <c r="EBP124" s="306"/>
      <c r="EBQ124" s="1550"/>
      <c r="EBR124" s="1550"/>
      <c r="EBS124" s="1550"/>
      <c r="EBT124" s="1550"/>
      <c r="EBU124" s="307"/>
      <c r="EBV124" s="1546"/>
      <c r="EBW124" s="1547"/>
      <c r="EBX124" s="1547"/>
      <c r="EBY124" s="1548"/>
      <c r="EBZ124" s="307"/>
      <c r="ECA124" s="1568"/>
      <c r="ECB124" s="1569"/>
      <c r="ECC124" s="1569"/>
      <c r="ECD124" s="1570"/>
      <c r="ECE124" s="308"/>
      <c r="ECF124" s="557"/>
      <c r="ECG124" s="558"/>
      <c r="ECH124" s="558"/>
      <c r="ECI124" s="1568"/>
      <c r="ECJ124" s="1569"/>
      <c r="ECK124" s="1569"/>
      <c r="ECL124" s="1570"/>
      <c r="ECM124" s="558"/>
      <c r="ECN124" s="558"/>
      <c r="ECO124" s="558"/>
      <c r="ECP124" s="558"/>
      <c r="ECQ124" s="558"/>
      <c r="ECR124" s="558"/>
      <c r="ECS124" s="558"/>
      <c r="ECT124" s="558"/>
      <c r="ECU124" s="1546"/>
      <c r="ECV124" s="1547"/>
      <c r="ECW124" s="1547"/>
      <c r="ECX124" s="1548"/>
      <c r="ECY124" s="558"/>
      <c r="ECZ124" s="558"/>
      <c r="EDA124" s="559"/>
      <c r="EDB124" s="306"/>
      <c r="EDC124" s="1568"/>
      <c r="EDD124" s="1569"/>
      <c r="EDE124" s="1569"/>
      <c r="EDF124" s="1570"/>
      <c r="EDG124" s="307"/>
      <c r="EDH124" s="1546"/>
      <c r="EDI124" s="1547"/>
      <c r="EDJ124" s="1547"/>
      <c r="EDK124" s="1548"/>
      <c r="EDL124" s="307"/>
      <c r="EDM124" s="1550"/>
      <c r="EDN124" s="1550"/>
      <c r="EDO124" s="1550"/>
      <c r="EDP124" s="1550"/>
      <c r="EDQ124" s="309"/>
      <c r="EDR124" s="365"/>
      <c r="EDS124" s="1568"/>
      <c r="EDT124" s="1569"/>
      <c r="EDU124" s="1569"/>
      <c r="EDV124" s="1570"/>
      <c r="EDW124" s="366"/>
      <c r="EDX124" s="1546"/>
      <c r="EDY124" s="1547"/>
      <c r="EDZ124" s="1547"/>
      <c r="EEA124" s="1548"/>
      <c r="EEB124" s="366"/>
      <c r="EEC124" s="1550"/>
      <c r="EED124" s="1550"/>
      <c r="EEE124" s="1550"/>
      <c r="EEF124" s="1550"/>
      <c r="EEG124" s="371"/>
      <c r="EEH124" s="1686"/>
      <c r="EEI124" s="1569"/>
      <c r="EEJ124" s="1569"/>
      <c r="EEK124" s="1570"/>
      <c r="EEL124" s="352"/>
      <c r="EEM124" s="352"/>
      <c r="EEN124" s="1546"/>
      <c r="EEO124" s="1547"/>
      <c r="EEP124" s="1547"/>
      <c r="EEQ124" s="1607"/>
      <c r="EER124" s="1608" t="str">
        <f>Table!$BY$247</f>
        <v>PRLAd-G006</v>
      </c>
      <c r="EES124" s="1551"/>
      <c r="EET124" s="1551"/>
      <c r="EEU124" s="1551"/>
      <c r="EEV124" s="1551"/>
      <c r="EEW124" s="1551"/>
      <c r="EEX124" s="1551"/>
      <c r="EEY124" s="1551"/>
      <c r="EEZ124" s="1551"/>
      <c r="EFA124" s="1551"/>
      <c r="EFB124" s="1551"/>
      <c r="EFC124" s="1609"/>
      <c r="EFD124" s="375"/>
      <c r="EFE124" s="1733" t="str">
        <f>Table!$BY$250</f>
        <v>PRLTE-CC002</v>
      </c>
      <c r="EFF124" s="1734"/>
      <c r="EFG124" s="1734"/>
      <c r="EFH124" s="1735"/>
      <c r="EFI124" s="1724" t="str">
        <f>Table!$BY$248</f>
        <v>PRLCC-002</v>
      </c>
      <c r="EFJ124" s="1725"/>
      <c r="EFK124" s="1725"/>
      <c r="EFL124" s="1725"/>
      <c r="EFM124" s="1725"/>
      <c r="EFN124" s="1725"/>
      <c r="EFO124" s="1725"/>
      <c r="EFP124" s="1726"/>
      <c r="EFQ124" s="1715" t="str">
        <f>Table!$BY$249</f>
        <v>PRLEH-CC002</v>
      </c>
      <c r="EFR124" s="1716"/>
      <c r="EFS124" s="1716"/>
      <c r="EFT124" s="1717"/>
      <c r="EFU124" s="313"/>
      <c r="EFV124" s="1608" t="str">
        <f>Table!$BY$251</f>
        <v>PRLAd-G007</v>
      </c>
      <c r="EFW124" s="1551"/>
      <c r="EFX124" s="1551"/>
      <c r="EFY124" s="1551"/>
      <c r="EFZ124" s="1551"/>
      <c r="EGA124" s="1551"/>
      <c r="EGB124" s="1551"/>
      <c r="EGC124" s="1551"/>
      <c r="EGD124" s="1551"/>
      <c r="EGE124" s="1551"/>
      <c r="EGF124" s="1551"/>
      <c r="EGG124" s="1609"/>
      <c r="EGH124" s="1686"/>
      <c r="EGI124" s="1569"/>
      <c r="EGJ124" s="1569"/>
      <c r="EGK124" s="1570"/>
      <c r="EGL124" s="352"/>
      <c r="EGM124" s="352"/>
      <c r="EGN124" s="1546"/>
      <c r="EGO124" s="1547"/>
      <c r="EGP124" s="1547"/>
      <c r="EGQ124" s="1607"/>
      <c r="EGR124" s="365"/>
      <c r="EGS124" s="1550"/>
      <c r="EGT124" s="1550"/>
      <c r="EGU124" s="1550"/>
      <c r="EGV124" s="1550"/>
      <c r="EGW124" s="366"/>
      <c r="EGX124" s="1546"/>
      <c r="EGY124" s="1547"/>
      <c r="EGZ124" s="1547"/>
      <c r="EHA124" s="1548"/>
      <c r="EHB124" s="366"/>
      <c r="EHC124" s="1568"/>
      <c r="EHD124" s="1569"/>
      <c r="EHE124" s="1569"/>
      <c r="EHF124" s="1570"/>
      <c r="EHG124" s="367"/>
      <c r="EHH124" s="306"/>
      <c r="EHI124" s="1550"/>
      <c r="EHJ124" s="1550"/>
      <c r="EHK124" s="1550"/>
      <c r="EHL124" s="1550"/>
      <c r="EHM124" s="307"/>
      <c r="EHN124" s="1546"/>
      <c r="EHO124" s="1547"/>
      <c r="EHP124" s="1547"/>
      <c r="EHQ124" s="1548"/>
      <c r="EHR124" s="307"/>
      <c r="EHS124" s="1568"/>
      <c r="EHT124" s="1569"/>
      <c r="EHU124" s="1569"/>
      <c r="EHV124" s="1570"/>
      <c r="EHW124" s="308"/>
      <c r="EHX124" s="557"/>
      <c r="EHY124" s="558"/>
      <c r="EHZ124" s="558"/>
      <c r="EIA124" s="1568"/>
      <c r="EIB124" s="1569"/>
      <c r="EIC124" s="1569"/>
      <c r="EID124" s="1570"/>
      <c r="EIE124" s="558"/>
      <c r="EIF124" s="558"/>
      <c r="EIG124" s="558"/>
      <c r="EIH124" s="558"/>
      <c r="EII124" s="558"/>
      <c r="EIJ124" s="558"/>
      <c r="EIK124" s="558"/>
      <c r="EIL124" s="558"/>
      <c r="EIM124" s="1546"/>
      <c r="EIN124" s="1547"/>
      <c r="EIO124" s="1547"/>
      <c r="EIP124" s="1548"/>
      <c r="EIQ124" s="558"/>
      <c r="EIR124" s="558"/>
      <c r="EIS124" s="559"/>
      <c r="EIT124" s="306"/>
      <c r="EIU124" s="1568"/>
      <c r="EIV124" s="1569"/>
      <c r="EIW124" s="1569"/>
      <c r="EIX124" s="1570"/>
      <c r="EIY124" s="307"/>
      <c r="EIZ124" s="1546"/>
      <c r="EJA124" s="1547"/>
      <c r="EJB124" s="1547"/>
      <c r="EJC124" s="1548"/>
      <c r="EJD124" s="307"/>
      <c r="EJE124" s="1550"/>
      <c r="EJF124" s="1550"/>
      <c r="EJG124" s="1550"/>
      <c r="EJH124" s="1550"/>
      <c r="EJI124" s="309"/>
      <c r="EJJ124" s="306"/>
      <c r="EJK124" s="1568"/>
      <c r="EJL124" s="1569"/>
      <c r="EJM124" s="1569"/>
      <c r="EJN124" s="1570"/>
      <c r="EJO124" s="307"/>
      <c r="EJP124" s="1546"/>
      <c r="EJQ124" s="1547"/>
      <c r="EJR124" s="1547"/>
      <c r="EJS124" s="1548"/>
      <c r="EJT124" s="307"/>
      <c r="EJU124" s="1550"/>
      <c r="EJV124" s="1550"/>
      <c r="EJW124" s="1550"/>
      <c r="EJX124" s="1550"/>
      <c r="EJY124" s="309"/>
      <c r="EJZ124" s="1686"/>
      <c r="EKA124" s="1569"/>
      <c r="EKB124" s="1569"/>
      <c r="EKC124" s="1570"/>
      <c r="EKD124" s="352"/>
      <c r="EKE124" s="352"/>
      <c r="EKF124" s="1546"/>
      <c r="EKG124" s="1547"/>
      <c r="EKH124" s="1547"/>
      <c r="EKI124" s="1607"/>
      <c r="EKJ124" s="1608" t="str">
        <f>Table!$BY$263</f>
        <v>PRLAd-G008</v>
      </c>
      <c r="EKK124" s="1551"/>
      <c r="EKL124" s="1551"/>
      <c r="EKM124" s="1551"/>
      <c r="EKN124" s="1551"/>
      <c r="EKO124" s="1551"/>
      <c r="EKP124" s="1551"/>
      <c r="EKQ124" s="1551"/>
      <c r="EKR124" s="1551"/>
      <c r="EKS124" s="1551"/>
      <c r="EKT124" s="1551"/>
      <c r="EKU124" s="1609"/>
      <c r="EKV124" s="375"/>
      <c r="EKW124" s="1733" t="str">
        <f>Table!$BY$267</f>
        <v>PRLTE-CC003</v>
      </c>
      <c r="EKX124" s="1734"/>
      <c r="EKY124" s="1734"/>
      <c r="EKZ124" s="1735"/>
      <c r="ELA124" s="376"/>
      <c r="ELB124" s="1674"/>
      <c r="ELC124" s="1674"/>
      <c r="ELD124" s="1674"/>
      <c r="ELE124" s="270"/>
      <c r="EMG124" s="1461" t="str">
        <f>Dev!$CI$98</f>
        <v>PRLEH:</v>
      </c>
      <c r="EMH124" s="1461"/>
      <c r="EMI124" s="1461"/>
      <c r="EMJ124" s="1461"/>
      <c r="EMK124" s="1461"/>
      <c r="EML124" s="1461"/>
      <c r="EMM124" s="1461"/>
      <c r="EMN124" s="480"/>
      <c r="EMO124" s="1424" t="str">
        <f ca="1">INDIRECT(ADDRESS(EMG194,Dev!$CQ$98,,,Table!$A$1))</f>
        <v>RST/5/24-2/1</v>
      </c>
      <c r="EMP124" s="1424"/>
      <c r="EMQ124" s="1424"/>
      <c r="EMR124" s="1424"/>
      <c r="EMS124" s="1424"/>
      <c r="EMT124" s="1424"/>
      <c r="EMU124" s="1424"/>
      <c r="EMV124" s="1424"/>
      <c r="EMW124" s="1461" t="str">
        <f>Dev!$CI$98</f>
        <v>PRLEH:</v>
      </c>
      <c r="EMX124" s="1461"/>
      <c r="EMY124" s="1461"/>
      <c r="EMZ124" s="1461"/>
      <c r="ENA124" s="1461"/>
      <c r="ENB124" s="1461"/>
      <c r="ENC124" s="1461"/>
      <c r="END124" s="480"/>
      <c r="ENE124" s="1424" t="str">
        <f ca="1">INDIRECT(ADDRESS(EMW194,Dev!$CQ$98,,,Table!$A$1))</f>
        <v>RST/10/50-2/1</v>
      </c>
      <c r="ENF124" s="1424"/>
      <c r="ENG124" s="1424"/>
      <c r="ENH124" s="1424"/>
      <c r="ENI124" s="1424"/>
      <c r="ENJ124" s="1424"/>
      <c r="ENK124" s="1424"/>
      <c r="ENL124" s="1424"/>
      <c r="ENQ124" s="266"/>
      <c r="ENW124" s="236"/>
      <c r="EOB124" s="1523" t="str">
        <f ca="1">INDIRECT(ADDRESS(ENM194,Dev!$DB$98,,,Table!$A$1))</f>
        <v>PRLDL-C057</v>
      </c>
      <c r="EOC124" s="1631"/>
      <c r="EOD124" s="1631"/>
      <c r="EOE124" s="1524"/>
      <c r="EOG124" s="238"/>
      <c r="EOI124" s="1461" t="str">
        <f>Dev!$CI$98</f>
        <v>PRLEH:</v>
      </c>
      <c r="EOJ124" s="1461"/>
      <c r="EOK124" s="1461"/>
      <c r="EOL124" s="1461"/>
      <c r="EOM124" s="1461"/>
      <c r="EON124" s="1461"/>
      <c r="EOO124" s="1461"/>
      <c r="EOP124" s="480"/>
      <c r="EOQ124" s="1424" t="str">
        <f ca="1">INDIRECT(ADDRESS(EOI194,Dev!$CQ$98,,,Table!$A$1))</f>
        <v>RST/10/50-2/1</v>
      </c>
      <c r="EOR124" s="1424"/>
      <c r="EOS124" s="1424"/>
      <c r="EOT124" s="1424"/>
      <c r="EOU124" s="1424"/>
      <c r="EOV124" s="1424"/>
      <c r="EOW124" s="1424"/>
      <c r="EOX124" s="1424"/>
      <c r="EOY124" s="1461" t="str">
        <f>Dev!$CI$98</f>
        <v>PRLEH:</v>
      </c>
      <c r="EOZ124" s="1461"/>
      <c r="EPA124" s="1461"/>
      <c r="EPB124" s="1461"/>
      <c r="EPC124" s="1461"/>
      <c r="EPD124" s="1461"/>
      <c r="EPE124" s="1461"/>
      <c r="EPF124" s="480"/>
      <c r="EPG124" s="1424" t="str">
        <f ca="1">INDIRECT(ADDRESS(EOY194,Dev!$CQ$98,,,Table!$A$1))</f>
        <v>RST/10/50-2/1</v>
      </c>
      <c r="EPH124" s="1424"/>
      <c r="EPI124" s="1424"/>
      <c r="EPJ124" s="1424"/>
      <c r="EPK124" s="1424"/>
      <c r="EPL124" s="1424"/>
      <c r="EPM124" s="1424"/>
      <c r="EPN124" s="1424"/>
      <c r="EPO124" s="1461" t="str">
        <f>Dev!$CI$98</f>
        <v>PRLEH:</v>
      </c>
      <c r="EPP124" s="1461"/>
      <c r="EPQ124" s="1461"/>
      <c r="EPR124" s="1461"/>
      <c r="EPS124" s="1461"/>
      <c r="EPT124" s="1461"/>
      <c r="EPU124" s="1461"/>
      <c r="EPV124" s="480"/>
      <c r="EPW124" s="1424" t="str">
        <f ca="1">INDIRECT(ADDRESS(EPO194,Dev!$CQ$98,,,Table!$A$1))</f>
        <v>RST/10/50-2/1</v>
      </c>
      <c r="EPX124" s="1424"/>
      <c r="EPY124" s="1424"/>
      <c r="EPZ124" s="1424"/>
      <c r="EQA124" s="1424"/>
      <c r="EQB124" s="1424"/>
      <c r="EQC124" s="1424"/>
      <c r="EQD124" s="1424"/>
      <c r="EQI124" s="266"/>
      <c r="EQO124" s="236"/>
      <c r="EQT124" s="1523" t="str">
        <f ca="1">INDIRECT(ADDRESS(EQE194,Dev!$DB$98,,,Table!$A$1))</f>
        <v>PRLDL-C058</v>
      </c>
      <c r="EQU124" s="1631"/>
      <c r="EQV124" s="1631"/>
      <c r="EQW124" s="1524"/>
      <c r="EQY124" s="238"/>
      <c r="ERA124" s="1461" t="str">
        <f>Dev!$CI$98</f>
        <v>PRLEH:</v>
      </c>
      <c r="ERB124" s="1461"/>
      <c r="ERC124" s="1461"/>
      <c r="ERD124" s="1461"/>
      <c r="ERE124" s="1461"/>
      <c r="ERF124" s="1461"/>
      <c r="ERG124" s="1461"/>
      <c r="ERH124" s="480"/>
      <c r="ERI124" s="1424" t="str">
        <f ca="1">INDIRECT(ADDRESS(ERA194,Dev!$CQ$98,,,Table!$A$1))</f>
        <v>RST/2.5/12-2/1</v>
      </c>
      <c r="ERJ124" s="1424"/>
      <c r="ERK124" s="1424"/>
      <c r="ERL124" s="1424"/>
      <c r="ERM124" s="1424"/>
      <c r="ERN124" s="1424"/>
      <c r="ERO124" s="1424"/>
      <c r="ERP124" s="1424"/>
      <c r="ERQ124" s="1424" t="s">
        <v>619</v>
      </c>
      <c r="ERR124" s="1424"/>
      <c r="ERS124" s="1424"/>
      <c r="ERT124" s="1424"/>
      <c r="ERU124" s="1424"/>
      <c r="ERV124" s="1424"/>
      <c r="ERW124" s="1424"/>
      <c r="ERX124" s="1424"/>
      <c r="ERY124" s="1424"/>
      <c r="ERZ124" s="1424"/>
      <c r="ESA124" s="1424"/>
      <c r="ESB124" s="1424"/>
      <c r="ESC124" s="1424"/>
      <c r="ESD124" s="1424"/>
      <c r="ESE124" s="1424"/>
      <c r="ESF124" s="1424"/>
      <c r="ESG124" s="1424"/>
      <c r="ESH124" s="1424"/>
      <c r="ESI124" s="1424"/>
      <c r="ESJ124" s="1424"/>
      <c r="ESK124" s="1424"/>
      <c r="ESL124" s="1424"/>
      <c r="ESM124" s="1424"/>
      <c r="ESN124" s="1424"/>
      <c r="ESO124" s="1424"/>
      <c r="ESP124" s="1424"/>
      <c r="ESQ124" s="1424"/>
      <c r="ESR124" s="1424"/>
      <c r="ETA124" s="1518"/>
      <c r="ETB124" s="1518"/>
      <c r="ETC124" s="1518"/>
      <c r="ETD124" s="1518"/>
      <c r="ETE124" s="1518"/>
      <c r="ETF124" s="1518"/>
    </row>
    <row r="125" spans="1:3906" ht="15" customHeight="1">
      <c r="B125" s="1518"/>
      <c r="C125" s="1518"/>
      <c r="D125" s="1518"/>
      <c r="E125" s="1518"/>
      <c r="F125" s="1518"/>
      <c r="G125" s="1518"/>
      <c r="I125" s="1461"/>
      <c r="J125" s="1461"/>
      <c r="K125" s="1461"/>
      <c r="L125" s="1461"/>
      <c r="M125" s="1461"/>
      <c r="N125" s="1461"/>
      <c r="O125" s="1461"/>
      <c r="P125" s="1461"/>
      <c r="Q125" s="1461"/>
      <c r="R125" s="1461"/>
      <c r="S125" s="1461"/>
      <c r="T125" s="1461"/>
      <c r="U125" s="1461"/>
      <c r="V125" s="1461"/>
      <c r="W125" s="1461"/>
      <c r="X125" s="1461"/>
      <c r="Y125" s="1461"/>
      <c r="Z125" s="1461"/>
      <c r="AA125" s="1461"/>
      <c r="AB125" s="1461"/>
      <c r="AC125" s="1461"/>
      <c r="AD125" s="1461"/>
      <c r="AE125" s="1461"/>
      <c r="AF125" s="1461"/>
      <c r="AG125" s="1461"/>
      <c r="AH125" s="1461"/>
      <c r="AI125" s="1461"/>
      <c r="AJ125" s="1461"/>
      <c r="AK125" s="1461"/>
      <c r="AL125" s="1461"/>
      <c r="AM125" s="1461"/>
      <c r="AN125" s="1461"/>
      <c r="AO125" s="1461"/>
      <c r="AP125" s="1461"/>
      <c r="AQ125" s="1461"/>
      <c r="AR125" s="480"/>
      <c r="AS125" s="1424"/>
      <c r="AT125" s="1424"/>
      <c r="AU125" s="1424"/>
      <c r="AV125" s="1424"/>
      <c r="AW125" s="1424"/>
      <c r="AX125" s="1424"/>
      <c r="AY125" s="1424"/>
      <c r="AZ125" s="1424"/>
      <c r="BD125" s="1525"/>
      <c r="BE125" s="1632"/>
      <c r="BF125" s="1632"/>
      <c r="BG125" s="1526"/>
      <c r="BJ125" s="227"/>
      <c r="BK125" s="1275"/>
      <c r="BQ125" s="266"/>
      <c r="BU125" s="238"/>
      <c r="BW125" s="1461"/>
      <c r="BX125" s="1461"/>
      <c r="BY125" s="1461"/>
      <c r="BZ125" s="1461"/>
      <c r="CA125" s="1461"/>
      <c r="CB125" s="1461"/>
      <c r="CC125" s="1461"/>
      <c r="CD125" s="480"/>
      <c r="CE125" s="1424"/>
      <c r="CF125" s="1424"/>
      <c r="CG125" s="1424"/>
      <c r="CH125" s="1424"/>
      <c r="CI125" s="1424"/>
      <c r="CJ125" s="1424"/>
      <c r="CK125" s="1424"/>
      <c r="CL125" s="1424"/>
      <c r="CP125" s="1525"/>
      <c r="CQ125" s="1632"/>
      <c r="CR125" s="1632"/>
      <c r="CS125" s="1526"/>
      <c r="CV125" s="227"/>
      <c r="CW125" s="1275"/>
      <c r="DC125" s="266"/>
      <c r="DG125" s="238"/>
      <c r="DI125" s="1461"/>
      <c r="DJ125" s="1461"/>
      <c r="DK125" s="1461"/>
      <c r="DL125" s="1461"/>
      <c r="DM125" s="1461"/>
      <c r="DN125" s="1461"/>
      <c r="DO125" s="1461"/>
      <c r="DP125" s="480"/>
      <c r="DQ125" s="1424"/>
      <c r="DR125" s="1424"/>
      <c r="DS125" s="1424"/>
      <c r="DT125" s="1424"/>
      <c r="DU125" s="1424"/>
      <c r="DV125" s="1424"/>
      <c r="DW125" s="1424"/>
      <c r="DX125" s="1424"/>
      <c r="DY125" s="1461"/>
      <c r="DZ125" s="1461"/>
      <c r="EA125" s="1461"/>
      <c r="EB125" s="1461"/>
      <c r="EC125" s="1461"/>
      <c r="ED125" s="1461"/>
      <c r="EE125" s="1461"/>
      <c r="EF125" s="480"/>
      <c r="EG125" s="1424"/>
      <c r="EH125" s="1424"/>
      <c r="EI125" s="1424"/>
      <c r="EJ125" s="1424"/>
      <c r="EK125" s="1424"/>
      <c r="EL125" s="1424"/>
      <c r="EM125" s="1424"/>
      <c r="EN125" s="1424"/>
      <c r="ER125" s="1525"/>
      <c r="ES125" s="1632"/>
      <c r="ET125" s="1632"/>
      <c r="EU125" s="1526"/>
      <c r="EX125" s="227"/>
      <c r="EY125" s="1275"/>
      <c r="FE125" s="266"/>
      <c r="FI125" s="238"/>
      <c r="FK125" s="1461"/>
      <c r="FL125" s="1461"/>
      <c r="FM125" s="1461"/>
      <c r="FN125" s="1461"/>
      <c r="FO125" s="1461"/>
      <c r="FP125" s="1461"/>
      <c r="FQ125" s="1461"/>
      <c r="FR125" s="480"/>
      <c r="FS125" s="1424"/>
      <c r="FT125" s="1424"/>
      <c r="FU125" s="1424"/>
      <c r="FV125" s="1424"/>
      <c r="FW125" s="1424"/>
      <c r="FX125" s="1424"/>
      <c r="FY125" s="1424"/>
      <c r="FZ125" s="1424"/>
      <c r="GA125" s="1461"/>
      <c r="GB125" s="1461"/>
      <c r="GC125" s="1461"/>
      <c r="GD125" s="1461"/>
      <c r="GE125" s="1461"/>
      <c r="GF125" s="1461"/>
      <c r="GG125" s="1461"/>
      <c r="GH125" s="480"/>
      <c r="GI125" s="1424"/>
      <c r="GJ125" s="1424"/>
      <c r="GK125" s="1424"/>
      <c r="GL125" s="1424"/>
      <c r="GM125" s="1424"/>
      <c r="GN125" s="1424"/>
      <c r="GO125" s="1424"/>
      <c r="GP125" s="1424"/>
      <c r="GT125" s="1525"/>
      <c r="GU125" s="1632"/>
      <c r="GV125" s="1632"/>
      <c r="GW125" s="1526"/>
      <c r="GZ125" s="227"/>
      <c r="HA125" s="1275"/>
      <c r="HG125" s="266"/>
      <c r="HK125" s="238"/>
      <c r="HM125" s="1461"/>
      <c r="HN125" s="1461"/>
      <c r="HO125" s="1461"/>
      <c r="HP125" s="1461"/>
      <c r="HQ125" s="1461"/>
      <c r="HR125" s="1461"/>
      <c r="HS125" s="1461"/>
      <c r="HT125" s="480"/>
      <c r="HU125" s="1424"/>
      <c r="HV125" s="1424"/>
      <c r="HW125" s="1424"/>
      <c r="HX125" s="1424"/>
      <c r="HY125" s="1424"/>
      <c r="HZ125" s="1424"/>
      <c r="IA125" s="1424"/>
      <c r="IB125" s="1424"/>
      <c r="IC125" s="1461"/>
      <c r="ID125" s="1461"/>
      <c r="IE125" s="1461"/>
      <c r="IF125" s="1461"/>
      <c r="IG125" s="1461"/>
      <c r="IH125" s="1461"/>
      <c r="II125" s="1461"/>
      <c r="IJ125" s="480"/>
      <c r="IK125" s="1424"/>
      <c r="IL125" s="1424"/>
      <c r="IM125" s="1424"/>
      <c r="IN125" s="1424"/>
      <c r="IO125" s="1424"/>
      <c r="IP125" s="1424"/>
      <c r="IQ125" s="1424"/>
      <c r="IR125" s="1424"/>
      <c r="IV125" s="1525"/>
      <c r="IW125" s="1632"/>
      <c r="IX125" s="1632"/>
      <c r="IY125" s="1526"/>
      <c r="JB125" s="227"/>
      <c r="JC125" s="1275"/>
      <c r="JI125" s="266"/>
      <c r="JM125" s="238"/>
      <c r="JO125" s="1461"/>
      <c r="JP125" s="1461"/>
      <c r="JQ125" s="1461"/>
      <c r="JR125" s="1461"/>
      <c r="JS125" s="1461"/>
      <c r="JT125" s="1461"/>
      <c r="JU125" s="1461"/>
      <c r="JV125" s="480"/>
      <c r="JW125" s="1424"/>
      <c r="JX125" s="1424"/>
      <c r="JY125" s="1424"/>
      <c r="JZ125" s="1424"/>
      <c r="KA125" s="1424"/>
      <c r="KB125" s="1424"/>
      <c r="KC125" s="1424"/>
      <c r="KD125" s="1424"/>
      <c r="KE125" s="1461"/>
      <c r="KF125" s="1461"/>
      <c r="KG125" s="1461"/>
      <c r="KH125" s="1461"/>
      <c r="KI125" s="1461"/>
      <c r="KJ125" s="1461"/>
      <c r="KK125" s="1461"/>
      <c r="KL125" s="480"/>
      <c r="KM125" s="1424"/>
      <c r="KN125" s="1424"/>
      <c r="KO125" s="1424"/>
      <c r="KP125" s="1424"/>
      <c r="KQ125" s="1424"/>
      <c r="KR125" s="1424"/>
      <c r="KS125" s="1424"/>
      <c r="KT125" s="1424"/>
      <c r="KX125" s="1525"/>
      <c r="KY125" s="1632"/>
      <c r="KZ125" s="1632"/>
      <c r="LA125" s="1526"/>
      <c r="LD125" s="227"/>
      <c r="LE125" s="1275"/>
      <c r="LK125" s="266"/>
      <c r="LO125" s="238"/>
      <c r="LQ125" s="1461"/>
      <c r="LR125" s="1461"/>
      <c r="LS125" s="1461"/>
      <c r="LT125" s="1461"/>
      <c r="LU125" s="1461"/>
      <c r="LV125" s="1461"/>
      <c r="LW125" s="1461"/>
      <c r="LX125" s="480"/>
      <c r="LY125" s="1424"/>
      <c r="LZ125" s="1424"/>
      <c r="MA125" s="1424"/>
      <c r="MB125" s="1424"/>
      <c r="MC125" s="1424"/>
      <c r="MD125" s="1424"/>
      <c r="ME125" s="1424"/>
      <c r="MF125" s="1424"/>
      <c r="MG125" s="1461"/>
      <c r="MH125" s="1461"/>
      <c r="MI125" s="1461"/>
      <c r="MJ125" s="1461"/>
      <c r="MK125" s="1461"/>
      <c r="ML125" s="1461"/>
      <c r="MM125" s="1461"/>
      <c r="MN125" s="480"/>
      <c r="MO125" s="1424"/>
      <c r="MP125" s="1424"/>
      <c r="MQ125" s="1424"/>
      <c r="MR125" s="1424"/>
      <c r="MS125" s="1424"/>
      <c r="MT125" s="1424"/>
      <c r="MU125" s="1424"/>
      <c r="MV125" s="1424"/>
      <c r="MZ125" s="1525"/>
      <c r="NA125" s="1632"/>
      <c r="NB125" s="1632"/>
      <c r="NC125" s="1526"/>
      <c r="NF125" s="227"/>
      <c r="NG125" s="1275"/>
      <c r="NM125" s="266"/>
      <c r="NQ125" s="238"/>
      <c r="NS125" s="1461"/>
      <c r="NT125" s="1461"/>
      <c r="NU125" s="1461"/>
      <c r="NV125" s="1461"/>
      <c r="NW125" s="1461"/>
      <c r="NX125" s="1461"/>
      <c r="NY125" s="1461"/>
      <c r="NZ125" s="480"/>
      <c r="OA125" s="1424"/>
      <c r="OB125" s="1424"/>
      <c r="OC125" s="1424"/>
      <c r="OD125" s="1424"/>
      <c r="OE125" s="1424"/>
      <c r="OF125" s="1424"/>
      <c r="OG125" s="1424"/>
      <c r="OH125" s="1424"/>
      <c r="OL125" s="1525"/>
      <c r="OM125" s="1632"/>
      <c r="ON125" s="1632"/>
      <c r="OO125" s="1526"/>
      <c r="OR125" s="227"/>
      <c r="OS125" s="1275"/>
      <c r="OY125" s="266"/>
      <c r="PC125" s="238"/>
      <c r="PE125" s="1461"/>
      <c r="PF125" s="1461"/>
      <c r="PG125" s="1461"/>
      <c r="PH125" s="1461"/>
      <c r="PI125" s="1461"/>
      <c r="PJ125" s="1461"/>
      <c r="PK125" s="1461"/>
      <c r="PL125" s="480"/>
      <c r="PM125" s="1424"/>
      <c r="PN125" s="1424"/>
      <c r="PO125" s="1424"/>
      <c r="PP125" s="1424"/>
      <c r="PQ125" s="1424"/>
      <c r="PR125" s="1424"/>
      <c r="PS125" s="1424"/>
      <c r="PT125" s="1424"/>
      <c r="PX125" s="1525"/>
      <c r="PY125" s="1632"/>
      <c r="PZ125" s="1632"/>
      <c r="QA125" s="1526"/>
      <c r="QD125" s="227"/>
      <c r="QE125" s="1275"/>
      <c r="QK125" s="266"/>
      <c r="QO125" s="238"/>
      <c r="QQ125" s="1461"/>
      <c r="QR125" s="1461"/>
      <c r="QS125" s="1461"/>
      <c r="QT125" s="1461"/>
      <c r="QU125" s="1461"/>
      <c r="QV125" s="1461"/>
      <c r="QW125" s="1461"/>
      <c r="QX125" s="480"/>
      <c r="QY125" s="1424"/>
      <c r="QZ125" s="1424"/>
      <c r="RA125" s="1424"/>
      <c r="RB125" s="1424"/>
      <c r="RC125" s="1424"/>
      <c r="RD125" s="1424"/>
      <c r="RE125" s="1424"/>
      <c r="RF125" s="1424"/>
      <c r="RG125" s="1461"/>
      <c r="RH125" s="1461"/>
      <c r="RI125" s="1461"/>
      <c r="RJ125" s="1461"/>
      <c r="RK125" s="1461"/>
      <c r="RL125" s="1461"/>
      <c r="RM125" s="1461"/>
      <c r="RN125" s="480"/>
      <c r="RO125" s="1424"/>
      <c r="RP125" s="1424"/>
      <c r="RQ125" s="1424"/>
      <c r="RR125" s="1424"/>
      <c r="RS125" s="1424"/>
      <c r="RT125" s="1424"/>
      <c r="RU125" s="1424"/>
      <c r="RV125" s="1424"/>
      <c r="RZ125" s="1525"/>
      <c r="SA125" s="1632"/>
      <c r="SB125" s="1632"/>
      <c r="SC125" s="1526"/>
      <c r="SF125" s="227"/>
      <c r="SG125" s="1275"/>
      <c r="SM125" s="266"/>
      <c r="SQ125" s="238"/>
      <c r="SS125" s="1461"/>
      <c r="ST125" s="1461"/>
      <c r="SU125" s="1461"/>
      <c r="SV125" s="1461"/>
      <c r="SW125" s="1461"/>
      <c r="SX125" s="1461"/>
      <c r="SY125" s="1461"/>
      <c r="SZ125" s="480"/>
      <c r="TA125" s="1424"/>
      <c r="TB125" s="1424"/>
      <c r="TC125" s="1424"/>
      <c r="TD125" s="1424"/>
      <c r="TE125" s="1424"/>
      <c r="TF125" s="1424"/>
      <c r="TG125" s="1424"/>
      <c r="TH125" s="1424"/>
      <c r="TI125" s="1461"/>
      <c r="TJ125" s="1461"/>
      <c r="TK125" s="1461"/>
      <c r="TL125" s="1461"/>
      <c r="TM125" s="1461"/>
      <c r="TN125" s="1461"/>
      <c r="TO125" s="1461"/>
      <c r="TP125" s="480"/>
      <c r="TQ125" s="1424"/>
      <c r="TR125" s="1424"/>
      <c r="TS125" s="1424"/>
      <c r="TT125" s="1424"/>
      <c r="TU125" s="1424"/>
      <c r="TV125" s="1424"/>
      <c r="TW125" s="1424"/>
      <c r="TX125" s="1424"/>
      <c r="UB125" s="1525"/>
      <c r="UC125" s="1632"/>
      <c r="UD125" s="1632"/>
      <c r="UE125" s="1526"/>
      <c r="UH125" s="227"/>
      <c r="UI125" s="1275"/>
      <c r="UO125" s="266"/>
      <c r="US125" s="238"/>
      <c r="UU125" s="1461"/>
      <c r="UV125" s="1461"/>
      <c r="UW125" s="1461"/>
      <c r="UX125" s="1461"/>
      <c r="UY125" s="1461"/>
      <c r="UZ125" s="1461"/>
      <c r="VA125" s="1461"/>
      <c r="VB125" s="480"/>
      <c r="VC125" s="1424"/>
      <c r="VD125" s="1424"/>
      <c r="VE125" s="1424"/>
      <c r="VF125" s="1424"/>
      <c r="VG125" s="1424"/>
      <c r="VH125" s="1424"/>
      <c r="VI125" s="1424"/>
      <c r="VJ125" s="1424"/>
      <c r="VK125" s="1461"/>
      <c r="VL125" s="1461"/>
      <c r="VM125" s="1461"/>
      <c r="VN125" s="1461"/>
      <c r="VO125" s="1461"/>
      <c r="VP125" s="1461"/>
      <c r="VQ125" s="1461"/>
      <c r="VR125" s="480"/>
      <c r="VS125" s="1424"/>
      <c r="VT125" s="1424"/>
      <c r="VU125" s="1424"/>
      <c r="VV125" s="1424"/>
      <c r="VW125" s="1424"/>
      <c r="VX125" s="1424"/>
      <c r="VY125" s="1424"/>
      <c r="VZ125" s="1424"/>
      <c r="WD125" s="1525"/>
      <c r="WE125" s="1632"/>
      <c r="WF125" s="1632"/>
      <c r="WG125" s="1526"/>
      <c r="WJ125" s="227"/>
      <c r="WK125" s="1275"/>
      <c r="WQ125" s="266"/>
      <c r="WU125" s="238"/>
      <c r="WW125" s="1461"/>
      <c r="WX125" s="1461"/>
      <c r="WY125" s="1461"/>
      <c r="WZ125" s="1461"/>
      <c r="XA125" s="1461"/>
      <c r="XB125" s="1461"/>
      <c r="XC125" s="1461"/>
      <c r="XD125" s="480"/>
      <c r="XE125" s="1424"/>
      <c r="XF125" s="1424"/>
      <c r="XG125" s="1424"/>
      <c r="XH125" s="1424"/>
      <c r="XI125" s="1424"/>
      <c r="XJ125" s="1424"/>
      <c r="XK125" s="1424"/>
      <c r="XL125" s="1424"/>
      <c r="XM125" s="1461"/>
      <c r="XN125" s="1461"/>
      <c r="XO125" s="1461"/>
      <c r="XP125" s="1461"/>
      <c r="XQ125" s="1461"/>
      <c r="XR125" s="1461"/>
      <c r="XS125" s="1461"/>
      <c r="XT125" s="480"/>
      <c r="XU125" s="1424"/>
      <c r="XV125" s="1424"/>
      <c r="XW125" s="1424"/>
      <c r="XX125" s="1424"/>
      <c r="XY125" s="1424"/>
      <c r="XZ125" s="1424"/>
      <c r="YA125" s="1424"/>
      <c r="YB125" s="1424"/>
      <c r="YF125" s="1525"/>
      <c r="YG125" s="1632"/>
      <c r="YH125" s="1632"/>
      <c r="YI125" s="1526"/>
      <c r="YL125" s="227"/>
      <c r="YM125" s="1275"/>
      <c r="YS125" s="266"/>
      <c r="YW125" s="238"/>
      <c r="YY125" s="1461"/>
      <c r="YZ125" s="1461"/>
      <c r="ZA125" s="1461"/>
      <c r="ZB125" s="1461"/>
      <c r="ZC125" s="1461"/>
      <c r="ZD125" s="1461"/>
      <c r="ZE125" s="1461"/>
      <c r="ZF125" s="480"/>
      <c r="ZG125" s="1424"/>
      <c r="ZH125" s="1424"/>
      <c r="ZI125" s="1424"/>
      <c r="ZJ125" s="1424"/>
      <c r="ZK125" s="1424"/>
      <c r="ZL125" s="1424"/>
      <c r="ZM125" s="1424"/>
      <c r="ZN125" s="1424"/>
      <c r="ZO125" s="1461"/>
      <c r="ZP125" s="1461"/>
      <c r="ZQ125" s="1461"/>
      <c r="ZR125" s="1461"/>
      <c r="ZS125" s="1461"/>
      <c r="ZT125" s="1461"/>
      <c r="ZU125" s="1461"/>
      <c r="ZV125" s="480"/>
      <c r="ZW125" s="1424"/>
      <c r="ZX125" s="1424"/>
      <c r="ZY125" s="1424"/>
      <c r="ZZ125" s="1424"/>
      <c r="AAA125" s="1424"/>
      <c r="AAB125" s="1424"/>
      <c r="AAC125" s="1424"/>
      <c r="AAD125" s="1424"/>
      <c r="AAH125" s="1525"/>
      <c r="AAI125" s="1632"/>
      <c r="AAJ125" s="1632"/>
      <c r="AAK125" s="1526"/>
      <c r="AAN125" s="227"/>
      <c r="AAO125" s="1275"/>
      <c r="AAU125" s="266"/>
      <c r="AAY125" s="238"/>
      <c r="ABA125" s="1461"/>
      <c r="ABB125" s="1461"/>
      <c r="ABC125" s="1461"/>
      <c r="ABD125" s="1461"/>
      <c r="ABE125" s="1461"/>
      <c r="ABF125" s="1461"/>
      <c r="ABG125" s="1461"/>
      <c r="ABH125" s="480"/>
      <c r="ABI125" s="1424"/>
      <c r="ABJ125" s="1424"/>
      <c r="ABK125" s="1424"/>
      <c r="ABL125" s="1424"/>
      <c r="ABM125" s="1424"/>
      <c r="ABN125" s="1424"/>
      <c r="ABO125" s="1424"/>
      <c r="ABP125" s="1424"/>
      <c r="ABQ125" s="1461"/>
      <c r="ABR125" s="1461"/>
      <c r="ABS125" s="1461"/>
      <c r="ABT125" s="1461"/>
      <c r="ABU125" s="1461"/>
      <c r="ABV125" s="1461"/>
      <c r="ABW125" s="1461"/>
      <c r="ABX125" s="480"/>
      <c r="ABY125" s="1424"/>
      <c r="ABZ125" s="1424"/>
      <c r="ACA125" s="1424"/>
      <c r="ACB125" s="1424"/>
      <c r="ACC125" s="1424"/>
      <c r="ACD125" s="1424"/>
      <c r="ACE125" s="1424"/>
      <c r="ACF125" s="1424"/>
      <c r="ACJ125" s="1525"/>
      <c r="ACK125" s="1632"/>
      <c r="ACL125" s="1632"/>
      <c r="ACM125" s="1526"/>
      <c r="ACP125" s="227"/>
      <c r="ACQ125" s="1275"/>
      <c r="ACW125" s="266"/>
      <c r="ADA125" s="238"/>
      <c r="ADC125" s="1461"/>
      <c r="ADD125" s="1461"/>
      <c r="ADE125" s="1461"/>
      <c r="ADF125" s="1461"/>
      <c r="ADG125" s="1461"/>
      <c r="ADH125" s="1461"/>
      <c r="ADI125" s="1461"/>
      <c r="ADJ125" s="480"/>
      <c r="ADK125" s="1424"/>
      <c r="ADL125" s="1424"/>
      <c r="ADM125" s="1424"/>
      <c r="ADN125" s="1424"/>
      <c r="ADO125" s="1424"/>
      <c r="ADP125" s="1424"/>
      <c r="ADQ125" s="1424"/>
      <c r="ADR125" s="1424"/>
      <c r="ADS125" s="1461"/>
      <c r="ADT125" s="1461"/>
      <c r="ADU125" s="1461"/>
      <c r="ADV125" s="1461"/>
      <c r="ADW125" s="1461"/>
      <c r="ADX125" s="1461"/>
      <c r="ADY125" s="1461"/>
      <c r="ADZ125" s="480"/>
      <c r="AEA125" s="1424"/>
      <c r="AEB125" s="1424"/>
      <c r="AEC125" s="1424"/>
      <c r="AED125" s="1424"/>
      <c r="AEE125" s="1424"/>
      <c r="AEF125" s="1424"/>
      <c r="AEG125" s="1424"/>
      <c r="AEH125" s="1424"/>
      <c r="AEL125" s="1525"/>
      <c r="AEM125" s="1632"/>
      <c r="AEN125" s="1632"/>
      <c r="AEO125" s="1526"/>
      <c r="AER125" s="227"/>
      <c r="AES125" s="1275"/>
      <c r="AEY125" s="266"/>
      <c r="AFC125" s="238"/>
      <c r="AFE125" s="1461"/>
      <c r="AFF125" s="1461"/>
      <c r="AFG125" s="1461"/>
      <c r="AFH125" s="1461"/>
      <c r="AFI125" s="1461"/>
      <c r="AFJ125" s="1461"/>
      <c r="AFK125" s="1461"/>
      <c r="AFL125" s="480"/>
      <c r="AFM125" s="1424"/>
      <c r="AFN125" s="1424"/>
      <c r="AFO125" s="1424"/>
      <c r="AFP125" s="1424"/>
      <c r="AFQ125" s="1424"/>
      <c r="AFR125" s="1424"/>
      <c r="AFS125" s="1424"/>
      <c r="AFT125" s="1424"/>
      <c r="AFU125" s="1461"/>
      <c r="AFV125" s="1461"/>
      <c r="AFW125" s="1461"/>
      <c r="AFX125" s="1461"/>
      <c r="AFY125" s="1461"/>
      <c r="AFZ125" s="1461"/>
      <c r="AGA125" s="1461"/>
      <c r="AGB125" s="480"/>
      <c r="AGC125" s="1424"/>
      <c r="AGD125" s="1424"/>
      <c r="AGE125" s="1424"/>
      <c r="AGF125" s="1424"/>
      <c r="AGG125" s="1424"/>
      <c r="AGH125" s="1424"/>
      <c r="AGI125" s="1424"/>
      <c r="AGJ125" s="1424"/>
      <c r="AGN125" s="1525"/>
      <c r="AGO125" s="1632"/>
      <c r="AGP125" s="1632"/>
      <c r="AGQ125" s="1526"/>
      <c r="AGT125" s="227"/>
      <c r="AGU125" s="1275"/>
      <c r="AHA125" s="266"/>
      <c r="AHE125" s="238"/>
      <c r="AHG125" s="1461"/>
      <c r="AHH125" s="1461"/>
      <c r="AHI125" s="1461"/>
      <c r="AHJ125" s="1461"/>
      <c r="AHK125" s="1461"/>
      <c r="AHL125" s="1461"/>
      <c r="AHM125" s="1461"/>
      <c r="AHN125" s="480"/>
      <c r="AHO125" s="1424"/>
      <c r="AHP125" s="1424"/>
      <c r="AHQ125" s="1424"/>
      <c r="AHR125" s="1424"/>
      <c r="AHS125" s="1424"/>
      <c r="AHT125" s="1424"/>
      <c r="AHU125" s="1424"/>
      <c r="AHV125" s="1424"/>
      <c r="AHW125" s="1461"/>
      <c r="AHX125" s="1461"/>
      <c r="AHY125" s="1461"/>
      <c r="AHZ125" s="1461"/>
      <c r="AIA125" s="1461"/>
      <c r="AIB125" s="1461"/>
      <c r="AIC125" s="1461"/>
      <c r="AID125" s="480"/>
      <c r="AIE125" s="1424"/>
      <c r="AIF125" s="1424"/>
      <c r="AIG125" s="1424"/>
      <c r="AIH125" s="1424"/>
      <c r="AII125" s="1424"/>
      <c r="AIJ125" s="1424"/>
      <c r="AIK125" s="1424"/>
      <c r="AIL125" s="1424"/>
      <c r="AIP125" s="1525"/>
      <c r="AIQ125" s="1632"/>
      <c r="AIR125" s="1632"/>
      <c r="AIS125" s="1526"/>
      <c r="AIV125" s="227"/>
      <c r="AIW125" s="1275"/>
      <c r="AJC125" s="266"/>
      <c r="AJG125" s="238"/>
      <c r="AJI125" s="1461"/>
      <c r="AJJ125" s="1461"/>
      <c r="AJK125" s="1461"/>
      <c r="AJL125" s="1461"/>
      <c r="AJM125" s="1461"/>
      <c r="AJN125" s="1461"/>
      <c r="AJO125" s="1461"/>
      <c r="AJP125" s="480"/>
      <c r="AJQ125" s="1424"/>
      <c r="AJR125" s="1424"/>
      <c r="AJS125" s="1424"/>
      <c r="AJT125" s="1424"/>
      <c r="AJU125" s="1424"/>
      <c r="AJV125" s="1424"/>
      <c r="AJW125" s="1424"/>
      <c r="AJX125" s="1424"/>
      <c r="AJY125" s="1461"/>
      <c r="AJZ125" s="1461"/>
      <c r="AKA125" s="1461"/>
      <c r="AKB125" s="1461"/>
      <c r="AKC125" s="1461"/>
      <c r="AKD125" s="1461"/>
      <c r="AKE125" s="1461"/>
      <c r="AKF125" s="480"/>
      <c r="AKG125" s="1424"/>
      <c r="AKH125" s="1424"/>
      <c r="AKI125" s="1424"/>
      <c r="AKJ125" s="1424"/>
      <c r="AKK125" s="1424"/>
      <c r="AKL125" s="1424"/>
      <c r="AKM125" s="1424"/>
      <c r="AKN125" s="1424"/>
      <c r="AKR125" s="1525"/>
      <c r="AKS125" s="1632"/>
      <c r="AKT125" s="1632"/>
      <c r="AKU125" s="1526"/>
      <c r="AKX125" s="227"/>
      <c r="AKY125" s="1275"/>
      <c r="ALE125" s="266"/>
      <c r="ALI125" s="238"/>
      <c r="ALK125" s="1461"/>
      <c r="ALL125" s="1461"/>
      <c r="ALM125" s="1461"/>
      <c r="ALN125" s="1461"/>
      <c r="ALO125" s="1461"/>
      <c r="ALP125" s="1461"/>
      <c r="ALQ125" s="1461"/>
      <c r="ALR125" s="480"/>
      <c r="ALS125" s="1424"/>
      <c r="ALT125" s="1424"/>
      <c r="ALU125" s="1424"/>
      <c r="ALV125" s="1424"/>
      <c r="ALW125" s="1424"/>
      <c r="ALX125" s="1424"/>
      <c r="ALY125" s="1424"/>
      <c r="ALZ125" s="1424"/>
      <c r="AMA125" s="1461"/>
      <c r="AMB125" s="1461"/>
      <c r="AMC125" s="1461"/>
      <c r="AMD125" s="1461"/>
      <c r="AME125" s="1461"/>
      <c r="AMF125" s="1461"/>
      <c r="AMG125" s="1461"/>
      <c r="AMH125" s="480"/>
      <c r="AMI125" s="1424"/>
      <c r="AMJ125" s="1424"/>
      <c r="AMK125" s="1424"/>
      <c r="AML125" s="1424"/>
      <c r="AMM125" s="1424"/>
      <c r="AMN125" s="1424"/>
      <c r="AMO125" s="1424"/>
      <c r="AMP125" s="1424"/>
      <c r="AMT125" s="1525"/>
      <c r="AMU125" s="1632"/>
      <c r="AMV125" s="1632"/>
      <c r="AMW125" s="1526"/>
      <c r="AMZ125" s="227"/>
      <c r="ANA125" s="1275"/>
      <c r="ANG125" s="266"/>
      <c r="ANK125" s="238"/>
      <c r="ANM125" s="1461"/>
      <c r="ANN125" s="1461"/>
      <c r="ANO125" s="1461"/>
      <c r="ANP125" s="1461"/>
      <c r="ANQ125" s="1461"/>
      <c r="ANR125" s="1461"/>
      <c r="ANS125" s="1461"/>
      <c r="ANT125" s="480"/>
      <c r="ANU125" s="1424"/>
      <c r="ANV125" s="1424"/>
      <c r="ANW125" s="1424"/>
      <c r="ANX125" s="1424"/>
      <c r="ANY125" s="1424"/>
      <c r="ANZ125" s="1424"/>
      <c r="AOA125" s="1424"/>
      <c r="AOB125" s="1424"/>
      <c r="AOC125" s="1461"/>
      <c r="AOD125" s="1461"/>
      <c r="AOE125" s="1461"/>
      <c r="AOF125" s="1461"/>
      <c r="AOG125" s="1461"/>
      <c r="AOH125" s="1461"/>
      <c r="AOI125" s="1461"/>
      <c r="AOJ125" s="480"/>
      <c r="AOK125" s="1424"/>
      <c r="AOL125" s="1424"/>
      <c r="AOM125" s="1424"/>
      <c r="AON125" s="1424"/>
      <c r="AOO125" s="1424"/>
      <c r="AOP125" s="1424"/>
      <c r="AOQ125" s="1424"/>
      <c r="AOR125" s="1424"/>
      <c r="AOV125" s="1525"/>
      <c r="AOW125" s="1632"/>
      <c r="AOX125" s="1632"/>
      <c r="AOY125" s="1526"/>
      <c r="APB125" s="227"/>
      <c r="APC125" s="1275"/>
      <c r="API125" s="266"/>
      <c r="APM125" s="238"/>
      <c r="APO125" s="1461"/>
      <c r="APP125" s="1461"/>
      <c r="APQ125" s="1461"/>
      <c r="APR125" s="1461"/>
      <c r="APS125" s="1461"/>
      <c r="APT125" s="1461"/>
      <c r="APU125" s="1461"/>
      <c r="APV125" s="480"/>
      <c r="APW125" s="1424"/>
      <c r="APX125" s="1424"/>
      <c r="APY125" s="1424"/>
      <c r="APZ125" s="1424"/>
      <c r="AQA125" s="1424"/>
      <c r="AQB125" s="1424"/>
      <c r="AQC125" s="1424"/>
      <c r="AQD125" s="1424"/>
      <c r="AQE125" s="1461"/>
      <c r="AQF125" s="1461"/>
      <c r="AQG125" s="1461"/>
      <c r="AQH125" s="1461"/>
      <c r="AQI125" s="1461"/>
      <c r="AQJ125" s="1461"/>
      <c r="AQK125" s="1461"/>
      <c r="AQL125" s="480"/>
      <c r="AQM125" s="1424"/>
      <c r="AQN125" s="1424"/>
      <c r="AQO125" s="1424"/>
      <c r="AQP125" s="1424"/>
      <c r="AQQ125" s="1424"/>
      <c r="AQR125" s="1424"/>
      <c r="AQS125" s="1424"/>
      <c r="AQT125" s="1424"/>
      <c r="AQX125" s="1525"/>
      <c r="AQY125" s="1632"/>
      <c r="AQZ125" s="1632"/>
      <c r="ARA125" s="1526"/>
      <c r="ARD125" s="227"/>
      <c r="ARE125" s="1275"/>
      <c r="ARK125" s="266"/>
      <c r="ARO125" s="238"/>
      <c r="ARQ125" s="1461"/>
      <c r="ARR125" s="1461"/>
      <c r="ARS125" s="1461"/>
      <c r="ART125" s="1461"/>
      <c r="ARU125" s="1461"/>
      <c r="ARV125" s="1461"/>
      <c r="ARW125" s="1461"/>
      <c r="ARX125" s="480"/>
      <c r="ARY125" s="1424"/>
      <c r="ARZ125" s="1424"/>
      <c r="ASA125" s="1424"/>
      <c r="ASB125" s="1424"/>
      <c r="ASC125" s="1424"/>
      <c r="ASD125" s="1424"/>
      <c r="ASE125" s="1424"/>
      <c r="ASF125" s="1424"/>
      <c r="ASG125" s="1461"/>
      <c r="ASH125" s="1461"/>
      <c r="ASI125" s="1461"/>
      <c r="ASJ125" s="1461"/>
      <c r="ASK125" s="1461"/>
      <c r="ASL125" s="1461"/>
      <c r="ASM125" s="1461"/>
      <c r="ASN125" s="480"/>
      <c r="ASO125" s="1424"/>
      <c r="ASP125" s="1424"/>
      <c r="ASQ125" s="1424"/>
      <c r="ASR125" s="1424"/>
      <c r="ASS125" s="1424"/>
      <c r="AST125" s="1424"/>
      <c r="ASU125" s="1424"/>
      <c r="ASV125" s="1424"/>
      <c r="ASZ125" s="1525"/>
      <c r="ATA125" s="1632"/>
      <c r="ATB125" s="1632"/>
      <c r="ATC125" s="1526"/>
      <c r="ATF125" s="227"/>
      <c r="ATG125" s="1275"/>
      <c r="ATM125" s="266"/>
      <c r="ATQ125" s="238"/>
      <c r="ATS125" s="1461"/>
      <c r="ATT125" s="1461"/>
      <c r="ATU125" s="1461"/>
      <c r="ATV125" s="1461"/>
      <c r="ATW125" s="1461"/>
      <c r="ATX125" s="1461"/>
      <c r="ATY125" s="1461"/>
      <c r="ATZ125" s="480"/>
      <c r="AUA125" s="1424"/>
      <c r="AUB125" s="1424"/>
      <c r="AUC125" s="1424"/>
      <c r="AUD125" s="1424"/>
      <c r="AUE125" s="1424"/>
      <c r="AUF125" s="1424"/>
      <c r="AUG125" s="1424"/>
      <c r="AUH125" s="1424"/>
      <c r="AUL125" s="1525"/>
      <c r="AUM125" s="1632"/>
      <c r="AUN125" s="1632"/>
      <c r="AUO125" s="1526"/>
      <c r="AUR125" s="227"/>
      <c r="AUS125"/>
      <c r="AUZ125" s="267"/>
      <c r="AVA125" s="1168"/>
      <c r="AVB125" s="1168"/>
      <c r="AVC125" s="266"/>
      <c r="AVE125" s="1461"/>
      <c r="AVF125" s="1461"/>
      <c r="AVG125" s="1461"/>
      <c r="AVH125" s="1461"/>
      <c r="AVI125" s="1461"/>
      <c r="AVJ125" s="1461"/>
      <c r="AVK125" s="1461"/>
      <c r="AVL125" s="480"/>
      <c r="AVM125" s="1424"/>
      <c r="AVN125" s="1424"/>
      <c r="AVO125" s="1424"/>
      <c r="AVP125" s="1424"/>
      <c r="AVQ125" s="1424"/>
      <c r="AVR125" s="1424"/>
      <c r="AVS125" s="1424"/>
      <c r="AVT125" s="1424"/>
      <c r="AVU125" s="1687"/>
      <c r="AVV125" s="1687"/>
      <c r="AVW125" s="1687"/>
      <c r="AVX125" s="1687"/>
      <c r="AVY125" s="1687"/>
      <c r="AVZ125" s="1687"/>
      <c r="AWA125" s="1687"/>
      <c r="AWB125" s="1687"/>
      <c r="AWC125" s="1687"/>
      <c r="AWD125" s="1687"/>
      <c r="AWE125" s="1687"/>
      <c r="AWF125" s="1687"/>
      <c r="AWG125" s="1687"/>
      <c r="AWH125" s="1687"/>
      <c r="AWI125" s="1687"/>
      <c r="AWJ125" s="1687"/>
      <c r="AWK125" s="1687"/>
      <c r="AWL125" s="1687"/>
      <c r="AWM125" s="1687"/>
      <c r="AWN125" s="1687"/>
      <c r="AWO125" s="1687"/>
      <c r="AWP125" s="1687"/>
      <c r="AWQ125" s="1687"/>
      <c r="AWR125" s="1687"/>
      <c r="AWS125" s="1687"/>
      <c r="AWT125" s="1687"/>
      <c r="AWU125" s="1687"/>
      <c r="AWV125" s="1687"/>
      <c r="AWW125" s="1687"/>
      <c r="AWX125" s="1687"/>
      <c r="AWY125" s="1687"/>
      <c r="AWZ125" s="1687"/>
      <c r="AXA125" s="1461"/>
      <c r="AXB125" s="1461"/>
      <c r="AXC125" s="1461"/>
      <c r="AXD125" s="1461"/>
      <c r="AXE125" s="1461"/>
      <c r="AXF125" s="1461"/>
      <c r="AXG125" s="1461"/>
      <c r="AXH125" s="480"/>
      <c r="AXI125" s="1424"/>
      <c r="AXJ125" s="1424"/>
      <c r="AXK125" s="1424"/>
      <c r="AXL125" s="1424"/>
      <c r="AXM125" s="1424"/>
      <c r="AXN125" s="1424"/>
      <c r="AXO125" s="1424"/>
      <c r="AXP125" s="1424"/>
      <c r="AYA125" s="480"/>
      <c r="AYB125" s="480"/>
      <c r="AYC125" s="480"/>
      <c r="AYD125" s="480"/>
      <c r="AYE125" s="480"/>
      <c r="AYF125" s="480"/>
      <c r="AYG125" s="480"/>
      <c r="AYH125" s="480"/>
      <c r="AYI125" s="480"/>
      <c r="AYJ125" s="480"/>
      <c r="AYU125" s="1461"/>
      <c r="AYV125" s="1461"/>
      <c r="AYW125" s="1461"/>
      <c r="AYX125" s="1461"/>
      <c r="AYY125" s="1461"/>
      <c r="AYZ125" s="1461"/>
      <c r="AZA125" s="1461"/>
      <c r="AZB125" s="480"/>
      <c r="AZC125" s="1424"/>
      <c r="AZD125" s="1424"/>
      <c r="AZE125" s="1424"/>
      <c r="AZF125" s="1424"/>
      <c r="AZG125" s="1424"/>
      <c r="AZH125" s="1424"/>
      <c r="AZI125" s="1424"/>
      <c r="AZJ125" s="1424"/>
      <c r="AZN125" s="1634" t="str">
        <f ca="1">INDIRECT(ADDRESS(AZK194,Dev!$DN$101,,,Table!$A$1))</f>
        <v>PRLCSC-024</v>
      </c>
      <c r="AZO125" s="1635"/>
      <c r="AZT125" s="227"/>
      <c r="AZU125" s="1275"/>
      <c r="AZZ125" s="1525"/>
      <c r="BAA125" s="1632"/>
      <c r="BAB125" s="1632"/>
      <c r="BAC125" s="1526"/>
      <c r="BAE125" s="238"/>
      <c r="BAG125" s="1461"/>
      <c r="BAH125" s="1461"/>
      <c r="BAI125" s="1461"/>
      <c r="BAJ125" s="1461"/>
      <c r="BAK125" s="1461"/>
      <c r="BAL125" s="1461"/>
      <c r="BAM125" s="1461"/>
      <c r="BAN125" s="480"/>
      <c r="BAO125" s="1424"/>
      <c r="BAP125" s="1424"/>
      <c r="BAQ125" s="1424"/>
      <c r="BAR125" s="1424"/>
      <c r="BAS125" s="1424"/>
      <c r="BAT125" s="1424"/>
      <c r="BAU125" s="1424"/>
      <c r="BAV125" s="1424"/>
      <c r="BAW125" s="1461"/>
      <c r="BAX125" s="1461"/>
      <c r="BAY125" s="1461"/>
      <c r="BAZ125" s="1461"/>
      <c r="BBA125" s="1461"/>
      <c r="BBB125" s="1461"/>
      <c r="BBC125" s="1461"/>
      <c r="BBD125" s="480"/>
      <c r="BBE125" s="1424"/>
      <c r="BBF125" s="1424"/>
      <c r="BBG125" s="1424"/>
      <c r="BBH125" s="1424"/>
      <c r="BBI125" s="1424"/>
      <c r="BBJ125" s="1424"/>
      <c r="BBK125" s="1424"/>
      <c r="BBL125" s="1424"/>
      <c r="BBP125" s="1634" t="str">
        <f ca="1">INDIRECT(ADDRESS(BBM194,Dev!$DN$101,,,Table!$A$1))</f>
        <v>PRLCSC-025</v>
      </c>
      <c r="BBQ125" s="1635"/>
      <c r="BBV125" s="227"/>
      <c r="BBW125" s="1275"/>
      <c r="BCB125" s="1525"/>
      <c r="BCC125" s="1632"/>
      <c r="BCD125" s="1632"/>
      <c r="BCE125" s="1526"/>
      <c r="BCG125" s="238"/>
      <c r="BCI125" s="1461"/>
      <c r="BCJ125" s="1461"/>
      <c r="BCK125" s="1461"/>
      <c r="BCL125" s="1461"/>
      <c r="BCM125" s="1461"/>
      <c r="BCN125" s="1461"/>
      <c r="BCO125" s="1461"/>
      <c r="BCP125" s="480"/>
      <c r="BCQ125" s="1424"/>
      <c r="BCR125" s="1424"/>
      <c r="BCS125" s="1424"/>
      <c r="BCT125" s="1424"/>
      <c r="BCU125" s="1424"/>
      <c r="BCV125" s="1424"/>
      <c r="BCW125" s="1424"/>
      <c r="BCX125" s="1424"/>
      <c r="BCY125" s="1461"/>
      <c r="BCZ125" s="1461"/>
      <c r="BDA125" s="1461"/>
      <c r="BDB125" s="1461"/>
      <c r="BDC125" s="1461"/>
      <c r="BDD125" s="1461"/>
      <c r="BDE125" s="1461"/>
      <c r="BDF125" s="480"/>
      <c r="BDG125" s="1424"/>
      <c r="BDH125" s="1424"/>
      <c r="BDI125" s="1424"/>
      <c r="BDJ125" s="1424"/>
      <c r="BDK125" s="1424"/>
      <c r="BDL125" s="1424"/>
      <c r="BDM125" s="1424"/>
      <c r="BDN125" s="1424"/>
      <c r="BDR125" s="1634" t="str">
        <f ca="1">INDIRECT(ADDRESS(BDO194,Dev!$DN$101,,,Table!$A$1))</f>
        <v>PRLCSC-026</v>
      </c>
      <c r="BDS125" s="1635"/>
      <c r="BDX125" s="227"/>
      <c r="BDY125" s="1275"/>
      <c r="BED125" s="1525"/>
      <c r="BEE125" s="1632"/>
      <c r="BEF125" s="1632"/>
      <c r="BEG125" s="1526"/>
      <c r="BEI125" s="238"/>
      <c r="BEK125" s="1461"/>
      <c r="BEL125" s="1461"/>
      <c r="BEM125" s="1461"/>
      <c r="BEN125" s="1461"/>
      <c r="BEO125" s="1461"/>
      <c r="BEP125" s="1461"/>
      <c r="BEQ125" s="1461"/>
      <c r="BER125" s="480"/>
      <c r="BES125" s="1424"/>
      <c r="BET125" s="1424"/>
      <c r="BEU125" s="1424"/>
      <c r="BEV125" s="1424"/>
      <c r="BEW125" s="1424"/>
      <c r="BEX125" s="1424"/>
      <c r="BEY125" s="1424"/>
      <c r="BEZ125" s="1424"/>
      <c r="BFA125" s="1461"/>
      <c r="BFB125" s="1461"/>
      <c r="BFC125" s="1461"/>
      <c r="BFD125" s="1461"/>
      <c r="BFE125" s="1461"/>
      <c r="BFF125" s="1461"/>
      <c r="BFG125" s="1461"/>
      <c r="BFH125" s="480"/>
      <c r="BFI125" s="1424"/>
      <c r="BFJ125" s="1424"/>
      <c r="BFK125" s="1424"/>
      <c r="BFL125" s="1424"/>
      <c r="BFM125" s="1424"/>
      <c r="BFN125" s="1424"/>
      <c r="BFO125" s="1424"/>
      <c r="BFP125" s="1424"/>
      <c r="BFT125" s="1634" t="str">
        <f ca="1">INDIRECT(ADDRESS(BFQ194,Dev!$DN$101,,,Table!$A$1))</f>
        <v>PRLCSC-027</v>
      </c>
      <c r="BFU125" s="1635"/>
      <c r="BFZ125" s="227"/>
      <c r="BGA125" s="1275"/>
      <c r="BGF125" s="1525"/>
      <c r="BGG125" s="1632"/>
      <c r="BGH125" s="1632"/>
      <c r="BGI125" s="1526"/>
      <c r="BGK125" s="238"/>
      <c r="BGM125" s="1461"/>
      <c r="BGN125" s="1461"/>
      <c r="BGO125" s="1461"/>
      <c r="BGP125" s="1461"/>
      <c r="BGQ125" s="1461"/>
      <c r="BGR125" s="1461"/>
      <c r="BGS125" s="1461"/>
      <c r="BGT125" s="480"/>
      <c r="BGU125" s="1424"/>
      <c r="BGV125" s="1424"/>
      <c r="BGW125" s="1424"/>
      <c r="BGX125" s="1424"/>
      <c r="BGY125" s="1424"/>
      <c r="BGZ125" s="1424"/>
      <c r="BHA125" s="1424"/>
      <c r="BHB125" s="1424"/>
      <c r="BHC125" s="1461"/>
      <c r="BHD125" s="1461"/>
      <c r="BHE125" s="1461"/>
      <c r="BHF125" s="1461"/>
      <c r="BHG125" s="1461"/>
      <c r="BHH125" s="1461"/>
      <c r="BHI125" s="1461"/>
      <c r="BHJ125" s="480"/>
      <c r="BHK125" s="1424"/>
      <c r="BHL125" s="1424"/>
      <c r="BHM125" s="1424"/>
      <c r="BHN125" s="1424"/>
      <c r="BHO125" s="1424"/>
      <c r="BHP125" s="1424"/>
      <c r="BHQ125" s="1424"/>
      <c r="BHR125" s="1424"/>
      <c r="BHV125" s="1634" t="str">
        <f ca="1">INDIRECT(ADDRESS(BHS194,Dev!$DN$101,,,Table!$A$1))</f>
        <v>PRLCSC-028</v>
      </c>
      <c r="BHW125" s="1635"/>
      <c r="BIB125" s="227"/>
      <c r="BIC125" s="1275"/>
      <c r="BIH125" s="1525"/>
      <c r="BII125" s="1632"/>
      <c r="BIJ125" s="1632"/>
      <c r="BIK125" s="1526"/>
      <c r="BIM125" s="238"/>
      <c r="BIO125" s="1461"/>
      <c r="BIP125" s="1461"/>
      <c r="BIQ125" s="1461"/>
      <c r="BIR125" s="1461"/>
      <c r="BIS125" s="1461"/>
      <c r="BIT125" s="1461"/>
      <c r="BIU125" s="1461"/>
      <c r="BIV125" s="480"/>
      <c r="BIW125" s="1424"/>
      <c r="BIX125" s="1424"/>
      <c r="BIY125" s="1424"/>
      <c r="BIZ125" s="1424"/>
      <c r="BJA125" s="1424"/>
      <c r="BJB125" s="1424"/>
      <c r="BJC125" s="1424"/>
      <c r="BJD125" s="1424"/>
      <c r="BJE125" s="1461"/>
      <c r="BJF125" s="1461"/>
      <c r="BJG125" s="1461"/>
      <c r="BJH125" s="1461"/>
      <c r="BJI125" s="1461"/>
      <c r="BJJ125" s="1461"/>
      <c r="BJK125" s="1461"/>
      <c r="BJL125" s="480"/>
      <c r="BJM125" s="1424"/>
      <c r="BJN125" s="1424"/>
      <c r="BJO125" s="1424"/>
      <c r="BJP125" s="1424"/>
      <c r="BJQ125" s="1424"/>
      <c r="BJR125" s="1424"/>
      <c r="BJS125" s="1424"/>
      <c r="BJT125" s="1424"/>
      <c r="BJX125" s="1634" t="str">
        <f ca="1">INDIRECT(ADDRESS(BJU194,Dev!$DN$101,,,Table!$A$1))</f>
        <v>PRLCSC-029</v>
      </c>
      <c r="BJY125" s="1635"/>
      <c r="BKD125" s="227"/>
      <c r="BKE125" s="1275"/>
      <c r="BKJ125" s="1525"/>
      <c r="BKK125" s="1632"/>
      <c r="BKL125" s="1632"/>
      <c r="BKM125" s="1526"/>
      <c r="BKO125" s="238"/>
      <c r="BKQ125" s="1461"/>
      <c r="BKR125" s="1461"/>
      <c r="BKS125" s="1461"/>
      <c r="BKT125" s="1461"/>
      <c r="BKU125" s="1461"/>
      <c r="BKV125" s="1461"/>
      <c r="BKW125" s="1461"/>
      <c r="BKX125" s="480"/>
      <c r="BKY125" s="1424"/>
      <c r="BKZ125" s="1424"/>
      <c r="BLA125" s="1424"/>
      <c r="BLB125" s="1424"/>
      <c r="BLC125" s="1424"/>
      <c r="BLD125" s="1424"/>
      <c r="BLE125" s="1424"/>
      <c r="BLF125" s="1424"/>
      <c r="BLG125" s="1461"/>
      <c r="BLH125" s="1461"/>
      <c r="BLI125" s="1461"/>
      <c r="BLJ125" s="1461"/>
      <c r="BLK125" s="1461"/>
      <c r="BLL125" s="1461"/>
      <c r="BLM125" s="1461"/>
      <c r="BLN125" s="480"/>
      <c r="BLO125" s="1424"/>
      <c r="BLP125" s="1424"/>
      <c r="BLQ125" s="1424"/>
      <c r="BLR125" s="1424"/>
      <c r="BLS125" s="1424"/>
      <c r="BLT125" s="1424"/>
      <c r="BLU125" s="1424"/>
      <c r="BLV125" s="1424"/>
      <c r="BLZ125" s="1634" t="str">
        <f ca="1">INDIRECT(ADDRESS(BLW194,Dev!$DN$101,,,Table!$A$1))</f>
        <v>PRLCSC-030</v>
      </c>
      <c r="BMA125" s="1635"/>
      <c r="BMF125" s="227"/>
      <c r="BMG125" s="1275"/>
      <c r="BML125" s="1525"/>
      <c r="BMM125" s="1632"/>
      <c r="BMN125" s="1632"/>
      <c r="BMO125" s="1526"/>
      <c r="BMQ125" s="238"/>
      <c r="BMS125" s="1461"/>
      <c r="BMT125" s="1461"/>
      <c r="BMU125" s="1461"/>
      <c r="BMV125" s="1461"/>
      <c r="BMW125" s="1461"/>
      <c r="BMX125" s="1461"/>
      <c r="BMY125" s="1461"/>
      <c r="BMZ125" s="480"/>
      <c r="BNA125" s="1424"/>
      <c r="BNB125" s="1424"/>
      <c r="BNC125" s="1424"/>
      <c r="BND125" s="1424"/>
      <c r="BNE125" s="1424"/>
      <c r="BNF125" s="1424"/>
      <c r="BNG125" s="1424"/>
      <c r="BNH125" s="1424"/>
      <c r="BNI125" s="1461"/>
      <c r="BNJ125" s="1461"/>
      <c r="BNK125" s="1461"/>
      <c r="BNL125" s="1461"/>
      <c r="BNM125" s="1461"/>
      <c r="BNN125" s="1461"/>
      <c r="BNO125" s="1461"/>
      <c r="BNP125" s="480"/>
      <c r="BNQ125" s="1424"/>
      <c r="BNR125" s="1424"/>
      <c r="BNS125" s="1424"/>
      <c r="BNT125" s="1424"/>
      <c r="BNU125" s="1424"/>
      <c r="BNV125" s="1424"/>
      <c r="BNW125" s="1424"/>
      <c r="BNX125" s="1424"/>
      <c r="BOB125" s="1634" t="str">
        <f ca="1">INDIRECT(ADDRESS(BNY194,Dev!$DN$101,,,Table!$A$1))</f>
        <v>PRLCSC-031</v>
      </c>
      <c r="BOC125" s="1635"/>
      <c r="BOH125" s="227"/>
      <c r="BOI125" s="1275"/>
      <c r="BON125" s="1525"/>
      <c r="BOO125" s="1632"/>
      <c r="BOP125" s="1632"/>
      <c r="BOQ125" s="1526"/>
      <c r="BOS125" s="238"/>
      <c r="BOU125" s="1461"/>
      <c r="BOV125" s="1461"/>
      <c r="BOW125" s="1461"/>
      <c r="BOX125" s="1461"/>
      <c r="BOY125" s="1461"/>
      <c r="BOZ125" s="1461"/>
      <c r="BPA125" s="1461"/>
      <c r="BPB125" s="480"/>
      <c r="BPC125" s="1424"/>
      <c r="BPD125" s="1424"/>
      <c r="BPE125" s="1424"/>
      <c r="BPF125" s="1424"/>
      <c r="BPG125" s="1424"/>
      <c r="BPH125" s="1424"/>
      <c r="BPI125" s="1424"/>
      <c r="BPJ125" s="1424"/>
      <c r="BPK125" s="1461"/>
      <c r="BPL125" s="1461"/>
      <c r="BPM125" s="1461"/>
      <c r="BPN125" s="1461"/>
      <c r="BPO125" s="1461"/>
      <c r="BPP125" s="1461"/>
      <c r="BPQ125" s="1461"/>
      <c r="BPR125" s="480"/>
      <c r="BPS125" s="1424"/>
      <c r="BPT125" s="1424"/>
      <c r="BPU125" s="1424"/>
      <c r="BPV125" s="1424"/>
      <c r="BPW125" s="1424"/>
      <c r="BPX125" s="1424"/>
      <c r="BPY125" s="1424"/>
      <c r="BPZ125" s="1424"/>
      <c r="BQD125" s="1634" t="str">
        <f ca="1">INDIRECT(ADDRESS(BQA194,Dev!$DN$101,,,Table!$A$1))</f>
        <v>PRLCSC-032</v>
      </c>
      <c r="BQE125" s="1635"/>
      <c r="BQJ125" s="227"/>
      <c r="BQK125" s="1275"/>
      <c r="BQP125" s="1525"/>
      <c r="BQQ125" s="1632"/>
      <c r="BQR125" s="1632"/>
      <c r="BQS125" s="1526"/>
      <c r="BQU125" s="238"/>
      <c r="BQW125" s="1461"/>
      <c r="BQX125" s="1461"/>
      <c r="BQY125" s="1461"/>
      <c r="BQZ125" s="1461"/>
      <c r="BRA125" s="1461"/>
      <c r="BRB125" s="1461"/>
      <c r="BRC125" s="1461"/>
      <c r="BRD125" s="480"/>
      <c r="BRE125" s="1424"/>
      <c r="BRF125" s="1424"/>
      <c r="BRG125" s="1424"/>
      <c r="BRH125" s="1424"/>
      <c r="BRI125" s="1424"/>
      <c r="BRJ125" s="1424"/>
      <c r="BRK125" s="1424"/>
      <c r="BRL125" s="1424"/>
      <c r="BRM125" s="1461"/>
      <c r="BRN125" s="1461"/>
      <c r="BRO125" s="1461"/>
      <c r="BRP125" s="1461"/>
      <c r="BRQ125" s="1461"/>
      <c r="BRR125" s="1461"/>
      <c r="BRS125" s="1461"/>
      <c r="BRT125" s="480"/>
      <c r="BRU125" s="1424"/>
      <c r="BRV125" s="1424"/>
      <c r="BRW125" s="1424"/>
      <c r="BRX125" s="1424"/>
      <c r="BRY125" s="1424"/>
      <c r="BRZ125" s="1424"/>
      <c r="BSA125" s="1424"/>
      <c r="BSB125" s="1424"/>
      <c r="BSF125" s="1634" t="str">
        <f ca="1">INDIRECT(ADDRESS(BSC194,Dev!$DN$101,,,Table!$A$1))</f>
        <v>PRLCSC-033</v>
      </c>
      <c r="BSG125" s="1635"/>
      <c r="BSL125" s="227"/>
      <c r="BSM125" s="1275"/>
      <c r="BSR125" s="1525"/>
      <c r="BSS125" s="1632"/>
      <c r="BST125" s="1632"/>
      <c r="BSU125" s="1526"/>
      <c r="BSW125" s="238"/>
      <c r="BSY125" s="1461"/>
      <c r="BSZ125" s="1461"/>
      <c r="BTA125" s="1461"/>
      <c r="BTB125" s="1461"/>
      <c r="BTC125" s="1461"/>
      <c r="BTD125" s="1461"/>
      <c r="BTE125" s="1461"/>
      <c r="BTF125" s="480"/>
      <c r="BTG125" s="1424"/>
      <c r="BTH125" s="1424"/>
      <c r="BTI125" s="1424"/>
      <c r="BTJ125" s="1424"/>
      <c r="BTK125" s="1424"/>
      <c r="BTL125" s="1424"/>
      <c r="BTM125" s="1424"/>
      <c r="BTN125" s="1424"/>
      <c r="BTO125" s="1461"/>
      <c r="BTP125" s="1461"/>
      <c r="BTQ125" s="1461"/>
      <c r="BTR125" s="1461"/>
      <c r="BTS125" s="1461"/>
      <c r="BTT125" s="1461"/>
      <c r="BTU125" s="1461"/>
      <c r="BTV125" s="480"/>
      <c r="BTW125" s="1424"/>
      <c r="BTX125" s="1424"/>
      <c r="BTY125" s="1424"/>
      <c r="BTZ125" s="1424"/>
      <c r="BUA125" s="1424"/>
      <c r="BUB125" s="1424"/>
      <c r="BUC125" s="1424"/>
      <c r="BUD125" s="1424"/>
      <c r="BUH125" s="1634" t="str">
        <f ca="1">INDIRECT(ADDRESS(BUE194,Dev!$DN$101,,,Table!$A$1))</f>
        <v>PRLCSC-034</v>
      </c>
      <c r="BUI125" s="1635"/>
      <c r="BUN125" s="227"/>
      <c r="BUO125" s="1275"/>
      <c r="BUT125" s="1525"/>
      <c r="BUU125" s="1632"/>
      <c r="BUV125" s="1632"/>
      <c r="BUW125" s="1526"/>
      <c r="BUY125" s="238"/>
      <c r="BVA125" s="1461"/>
      <c r="BVB125" s="1461"/>
      <c r="BVC125" s="1461"/>
      <c r="BVD125" s="1461"/>
      <c r="BVE125" s="1461"/>
      <c r="BVF125" s="1461"/>
      <c r="BVG125" s="1461"/>
      <c r="BVH125" s="480"/>
      <c r="BVI125" s="1424"/>
      <c r="BVJ125" s="1424"/>
      <c r="BVK125" s="1424"/>
      <c r="BVL125" s="1424"/>
      <c r="BVM125" s="1424"/>
      <c r="BVN125" s="1424"/>
      <c r="BVO125" s="1424"/>
      <c r="BVP125" s="1424"/>
      <c r="BVQ125" s="1461"/>
      <c r="BVR125" s="1461"/>
      <c r="BVS125" s="1461"/>
      <c r="BVT125" s="1461"/>
      <c r="BVU125" s="1461"/>
      <c r="BVV125" s="1461"/>
      <c r="BVW125" s="1461"/>
      <c r="BVX125" s="480"/>
      <c r="BVY125" s="1424"/>
      <c r="BVZ125" s="1424"/>
      <c r="BWA125" s="1424"/>
      <c r="BWB125" s="1424"/>
      <c r="BWC125" s="1424"/>
      <c r="BWD125" s="1424"/>
      <c r="BWE125" s="1424"/>
      <c r="BWF125" s="1424"/>
      <c r="BWJ125" s="1634" t="str">
        <f ca="1">INDIRECT(ADDRESS(BWG194,Dev!$DN$101,,,Table!$A$1))</f>
        <v>PRLCSC-035</v>
      </c>
      <c r="BWK125" s="1635"/>
      <c r="BWP125" s="227"/>
      <c r="BWQ125" s="1275"/>
      <c r="BWV125" s="1525"/>
      <c r="BWW125" s="1632"/>
      <c r="BWX125" s="1632"/>
      <c r="BWY125" s="1526"/>
      <c r="BXA125" s="238"/>
      <c r="BXC125" s="1461"/>
      <c r="BXD125" s="1461"/>
      <c r="BXE125" s="1461"/>
      <c r="BXF125" s="1461"/>
      <c r="BXG125" s="1461"/>
      <c r="BXH125" s="1461"/>
      <c r="BXI125" s="1461"/>
      <c r="BXJ125" s="480"/>
      <c r="BXK125" s="1424"/>
      <c r="BXL125" s="1424"/>
      <c r="BXM125" s="1424"/>
      <c r="BXN125" s="1424"/>
      <c r="BXO125" s="1424"/>
      <c r="BXP125" s="1424"/>
      <c r="BXQ125" s="1424"/>
      <c r="BXR125" s="1424"/>
      <c r="BXS125" s="1461"/>
      <c r="BXT125" s="1461"/>
      <c r="BXU125" s="1461"/>
      <c r="BXV125" s="1461"/>
      <c r="BXW125" s="1461"/>
      <c r="BXX125" s="1461"/>
      <c r="BXY125" s="1461"/>
      <c r="BXZ125" s="480"/>
      <c r="BYA125" s="1424"/>
      <c r="BYB125" s="1424"/>
      <c r="BYC125" s="1424"/>
      <c r="BYD125" s="1424"/>
      <c r="BYE125" s="1424"/>
      <c r="BYF125" s="1424"/>
      <c r="BYG125" s="1424"/>
      <c r="BYH125" s="1424"/>
      <c r="BYL125" s="1634" t="str">
        <f ca="1">INDIRECT(ADDRESS(BYI194,Dev!$DN$101,,,Table!$A$1))</f>
        <v>PRLCSC-036</v>
      </c>
      <c r="BYM125" s="1635"/>
      <c r="BYR125" s="227"/>
      <c r="BYS125" s="1275"/>
      <c r="BYX125" s="1525"/>
      <c r="BYY125" s="1632"/>
      <c r="BYZ125" s="1632"/>
      <c r="BZA125" s="1526"/>
      <c r="BZC125" s="238"/>
      <c r="BZE125" s="1461"/>
      <c r="BZF125" s="1461"/>
      <c r="BZG125" s="1461"/>
      <c r="BZH125" s="1461"/>
      <c r="BZI125" s="1461"/>
      <c r="BZJ125" s="1461"/>
      <c r="BZK125" s="1461"/>
      <c r="BZL125" s="480"/>
      <c r="BZM125" s="1424"/>
      <c r="BZN125" s="1424"/>
      <c r="BZO125" s="1424"/>
      <c r="BZP125" s="1424"/>
      <c r="BZQ125" s="1424"/>
      <c r="BZR125" s="1424"/>
      <c r="BZS125" s="1424"/>
      <c r="BZT125" s="1424"/>
      <c r="BZU125" s="1461"/>
      <c r="BZV125" s="1461"/>
      <c r="BZW125" s="1461"/>
      <c r="BZX125" s="1461"/>
      <c r="BZY125" s="1461"/>
      <c r="BZZ125" s="1461"/>
      <c r="CAA125" s="1461"/>
      <c r="CAB125" s="480"/>
      <c r="CAC125" s="1424"/>
      <c r="CAD125" s="1424"/>
      <c r="CAE125" s="1424"/>
      <c r="CAF125" s="1424"/>
      <c r="CAG125" s="1424"/>
      <c r="CAH125" s="1424"/>
      <c r="CAI125" s="1424"/>
      <c r="CAJ125" s="1424"/>
      <c r="CAN125" s="1634" t="str">
        <f ca="1">INDIRECT(ADDRESS(CAK194,Dev!$DN$101,,,Table!$A$1))</f>
        <v>PRLCSC-037</v>
      </c>
      <c r="CAO125" s="1635"/>
      <c r="CAT125" s="227"/>
      <c r="CAU125" s="1275"/>
      <c r="CAZ125" s="1525"/>
      <c r="CBA125" s="1632"/>
      <c r="CBB125" s="1632"/>
      <c r="CBC125" s="1526"/>
      <c r="CBE125" s="238"/>
      <c r="CBG125" s="1461"/>
      <c r="CBH125" s="1461"/>
      <c r="CBI125" s="1461"/>
      <c r="CBJ125" s="1461"/>
      <c r="CBK125" s="1461"/>
      <c r="CBL125" s="1461"/>
      <c r="CBM125" s="1461"/>
      <c r="CBN125" s="480"/>
      <c r="CBO125" s="1424"/>
      <c r="CBP125" s="1424"/>
      <c r="CBQ125" s="1424"/>
      <c r="CBR125" s="1424"/>
      <c r="CBS125" s="1424"/>
      <c r="CBT125" s="1424"/>
      <c r="CBU125" s="1424"/>
      <c r="CBV125" s="1424"/>
      <c r="CBW125" s="1461"/>
      <c r="CBX125" s="1461"/>
      <c r="CBY125" s="1461"/>
      <c r="CBZ125" s="1461"/>
      <c r="CCA125" s="1461"/>
      <c r="CCB125" s="1461"/>
      <c r="CCC125" s="1461"/>
      <c r="CCD125" s="480"/>
      <c r="CCE125" s="1424"/>
      <c r="CCF125" s="1424"/>
      <c r="CCG125" s="1424"/>
      <c r="CCH125" s="1424"/>
      <c r="CCI125" s="1424"/>
      <c r="CCJ125" s="1424"/>
      <c r="CCK125" s="1424"/>
      <c r="CCL125" s="1424"/>
      <c r="CCP125" s="1634" t="str">
        <f ca="1">INDIRECT(ADDRESS(CCM194,Dev!$DN$101,,,Table!$A$1))</f>
        <v>PRLCSC-038</v>
      </c>
      <c r="CCQ125" s="1635"/>
      <c r="CCV125" s="227"/>
      <c r="CCW125" s="1275"/>
      <c r="CDB125" s="1525"/>
      <c r="CDC125" s="1632"/>
      <c r="CDD125" s="1632"/>
      <c r="CDE125" s="1526"/>
      <c r="CDG125" s="238"/>
      <c r="CDI125" s="1461"/>
      <c r="CDJ125" s="1461"/>
      <c r="CDK125" s="1461"/>
      <c r="CDL125" s="1461"/>
      <c r="CDM125" s="1461"/>
      <c r="CDN125" s="1461"/>
      <c r="CDO125" s="1461"/>
      <c r="CDP125" s="480"/>
      <c r="CDQ125" s="1424"/>
      <c r="CDR125" s="1424"/>
      <c r="CDS125" s="1424"/>
      <c r="CDT125" s="1424"/>
      <c r="CDU125" s="1424"/>
      <c r="CDV125" s="1424"/>
      <c r="CDW125" s="1424"/>
      <c r="CDX125" s="1424"/>
      <c r="CDY125" s="1461"/>
      <c r="CDZ125" s="1461"/>
      <c r="CEA125" s="1461"/>
      <c r="CEB125" s="1461"/>
      <c r="CEC125" s="1461"/>
      <c r="CED125" s="1461"/>
      <c r="CEE125" s="1461"/>
      <c r="CEF125" s="480"/>
      <c r="CEG125" s="1424"/>
      <c r="CEH125" s="1424"/>
      <c r="CEI125" s="1424"/>
      <c r="CEJ125" s="1424"/>
      <c r="CEK125" s="1424"/>
      <c r="CEL125" s="1424"/>
      <c r="CEM125" s="1424"/>
      <c r="CEN125" s="1424"/>
      <c r="CER125" s="1634" t="str">
        <f ca="1">INDIRECT(ADDRESS(CEO194,Dev!$DN$101,,,Table!$A$1))</f>
        <v>PRLCSC-039</v>
      </c>
      <c r="CES125" s="1635"/>
      <c r="CEX125" s="227"/>
      <c r="CEY125" s="1275"/>
      <c r="CFD125" s="1525"/>
      <c r="CFE125" s="1632"/>
      <c r="CFF125" s="1632"/>
      <c r="CFG125" s="1526"/>
      <c r="CFI125" s="238"/>
      <c r="CFK125" s="1461"/>
      <c r="CFL125" s="1461"/>
      <c r="CFM125" s="1461"/>
      <c r="CFN125" s="1461"/>
      <c r="CFO125" s="1461"/>
      <c r="CFP125" s="1461"/>
      <c r="CFQ125" s="1461"/>
      <c r="CFR125" s="480"/>
      <c r="CFS125" s="1424"/>
      <c r="CFT125" s="1424"/>
      <c r="CFU125" s="1424"/>
      <c r="CFV125" s="1424"/>
      <c r="CFW125" s="1424"/>
      <c r="CFX125" s="1424"/>
      <c r="CFY125" s="1424"/>
      <c r="CFZ125" s="1424"/>
      <c r="CGA125" s="1461"/>
      <c r="CGB125" s="1461"/>
      <c r="CGC125" s="1461"/>
      <c r="CGD125" s="1461"/>
      <c r="CGE125" s="1461"/>
      <c r="CGF125" s="1461"/>
      <c r="CGG125" s="1461"/>
      <c r="CGH125" s="480"/>
      <c r="CGI125" s="1424"/>
      <c r="CGJ125" s="1424"/>
      <c r="CGK125" s="1424"/>
      <c r="CGL125" s="1424"/>
      <c r="CGM125" s="1424"/>
      <c r="CGN125" s="1424"/>
      <c r="CGO125" s="1424"/>
      <c r="CGP125" s="1424"/>
      <c r="CGT125" s="1634" t="str">
        <f ca="1">INDIRECT(ADDRESS(CGQ194,Dev!$DN$101,,,Table!$A$1))</f>
        <v>PRLCSC-040</v>
      </c>
      <c r="CGU125" s="1635"/>
      <c r="CGZ125" s="227"/>
      <c r="CHA125" s="1275"/>
      <c r="CHF125" s="1525"/>
      <c r="CHG125" s="1632"/>
      <c r="CHH125" s="1632"/>
      <c r="CHI125" s="1526"/>
      <c r="CHK125" s="238"/>
      <c r="CHM125" s="1461"/>
      <c r="CHN125" s="1461"/>
      <c r="CHO125" s="1461"/>
      <c r="CHP125" s="1461"/>
      <c r="CHQ125" s="1461"/>
      <c r="CHR125" s="1461"/>
      <c r="CHS125" s="1461"/>
      <c r="CHT125" s="480"/>
      <c r="CHU125" s="1424"/>
      <c r="CHV125" s="1424"/>
      <c r="CHW125" s="1424"/>
      <c r="CHX125" s="1424"/>
      <c r="CHY125" s="1424"/>
      <c r="CHZ125" s="1424"/>
      <c r="CIA125" s="1424"/>
      <c r="CIB125" s="1424"/>
      <c r="CIC125" s="1461"/>
      <c r="CID125" s="1461"/>
      <c r="CIE125" s="1461"/>
      <c r="CIF125" s="1461"/>
      <c r="CIG125" s="1461"/>
      <c r="CIH125" s="1461"/>
      <c r="CII125" s="1461"/>
      <c r="CIJ125" s="480"/>
      <c r="CIK125" s="1424"/>
      <c r="CIL125" s="1424"/>
      <c r="CIM125" s="1424"/>
      <c r="CIN125" s="1424"/>
      <c r="CIO125" s="1424"/>
      <c r="CIP125" s="1424"/>
      <c r="CIQ125" s="1424"/>
      <c r="CIR125" s="1424"/>
      <c r="CIV125" s="1634" t="str">
        <f ca="1">INDIRECT(ADDRESS(CIS194,Dev!$DN$101,,,Table!$A$1))</f>
        <v>PRLCSC-041</v>
      </c>
      <c r="CIW125" s="1635"/>
      <c r="CJB125" s="227"/>
      <c r="CJC125" s="1275"/>
      <c r="CJH125" s="1525"/>
      <c r="CJI125" s="1632"/>
      <c r="CJJ125" s="1632"/>
      <c r="CJK125" s="1526"/>
      <c r="CJM125" s="238"/>
      <c r="CJO125" s="1461"/>
      <c r="CJP125" s="1461"/>
      <c r="CJQ125" s="1461"/>
      <c r="CJR125" s="1461"/>
      <c r="CJS125" s="1461"/>
      <c r="CJT125" s="1461"/>
      <c r="CJU125" s="1461"/>
      <c r="CJV125" s="480"/>
      <c r="CJW125" s="1424"/>
      <c r="CJX125" s="1424"/>
      <c r="CJY125" s="1424"/>
      <c r="CJZ125" s="1424"/>
      <c r="CKA125" s="1424"/>
      <c r="CKB125" s="1424"/>
      <c r="CKC125" s="1424"/>
      <c r="CKD125" s="1424"/>
      <c r="CKE125" s="1461"/>
      <c r="CKF125" s="1461"/>
      <c r="CKG125" s="1461"/>
      <c r="CKH125" s="1461"/>
      <c r="CKI125" s="1461"/>
      <c r="CKJ125" s="1461"/>
      <c r="CKK125" s="1461"/>
      <c r="CKL125" s="480"/>
      <c r="CKM125" s="1424"/>
      <c r="CKN125" s="1424"/>
      <c r="CKO125" s="1424"/>
      <c r="CKP125" s="1424"/>
      <c r="CKQ125" s="1424"/>
      <c r="CKR125" s="1424"/>
      <c r="CKS125" s="1424"/>
      <c r="CKT125" s="1424"/>
      <c r="CKX125" s="1634" t="str">
        <f ca="1">INDIRECT(ADDRESS(CKU194,Dev!$DN$101,,,Table!$A$1))</f>
        <v>PRLCSC-042</v>
      </c>
      <c r="CKY125" s="1635"/>
      <c r="CLD125" s="227"/>
      <c r="CLE125" s="1275"/>
      <c r="CLJ125" s="1525"/>
      <c r="CLK125" s="1632"/>
      <c r="CLL125" s="1632"/>
      <c r="CLM125" s="1526"/>
      <c r="CLO125" s="238"/>
      <c r="CLQ125" s="1461"/>
      <c r="CLR125" s="1461"/>
      <c r="CLS125" s="1461"/>
      <c r="CLT125" s="1461"/>
      <c r="CLU125" s="1461"/>
      <c r="CLV125" s="1461"/>
      <c r="CLW125" s="1461"/>
      <c r="CLX125" s="480"/>
      <c r="CLY125" s="1424"/>
      <c r="CLZ125" s="1424"/>
      <c r="CMA125" s="1424"/>
      <c r="CMB125" s="1424"/>
      <c r="CMC125" s="1424"/>
      <c r="CMD125" s="1424"/>
      <c r="CME125" s="1424"/>
      <c r="CMF125" s="1424"/>
      <c r="CMG125" s="1461"/>
      <c r="CMH125" s="1461"/>
      <c r="CMI125" s="1461"/>
      <c r="CMJ125" s="1461"/>
      <c r="CMK125" s="1461"/>
      <c r="CML125" s="1461"/>
      <c r="CMM125" s="1461"/>
      <c r="CMN125" s="480"/>
      <c r="CMO125" s="1424"/>
      <c r="CMP125" s="1424"/>
      <c r="CMQ125" s="1424"/>
      <c r="CMR125" s="1424"/>
      <c r="CMS125" s="1424"/>
      <c r="CMT125" s="1424"/>
      <c r="CMU125" s="1424"/>
      <c r="CMV125" s="1424"/>
      <c r="CMZ125" s="1634" t="str">
        <f ca="1">INDIRECT(ADDRESS(CMW194,Dev!$DN$101,,,Table!$A$1))</f>
        <v>PRLCSC-043</v>
      </c>
      <c r="CNA125" s="1635"/>
      <c r="CNF125" s="227"/>
      <c r="CNG125" s="1275"/>
      <c r="CNL125" s="1525"/>
      <c r="CNM125" s="1632"/>
      <c r="CNN125" s="1632"/>
      <c r="CNO125" s="1526"/>
      <c r="CNQ125" s="238"/>
      <c r="CNS125" s="1461"/>
      <c r="CNT125" s="1461"/>
      <c r="CNU125" s="1461"/>
      <c r="CNV125" s="1461"/>
      <c r="CNW125" s="1461"/>
      <c r="CNX125" s="1461"/>
      <c r="CNY125" s="1461"/>
      <c r="CNZ125" s="480"/>
      <c r="COA125" s="1424"/>
      <c r="COB125" s="1424"/>
      <c r="COC125" s="1424"/>
      <c r="COD125" s="1424"/>
      <c r="COE125" s="1424"/>
      <c r="COF125" s="1424"/>
      <c r="COG125" s="1424"/>
      <c r="COH125" s="1424"/>
      <c r="COI125" s="1461"/>
      <c r="COJ125" s="1461"/>
      <c r="COK125" s="1461"/>
      <c r="COL125" s="1461"/>
      <c r="COM125" s="1461"/>
      <c r="CON125" s="1461"/>
      <c r="COO125" s="1461"/>
      <c r="COP125" s="480"/>
      <c r="COQ125" s="1424"/>
      <c r="COR125" s="1424"/>
      <c r="COS125" s="1424"/>
      <c r="COT125" s="1424"/>
      <c r="COU125" s="1424"/>
      <c r="COV125" s="1424"/>
      <c r="COW125" s="1424"/>
      <c r="COX125" s="1424"/>
      <c r="CPB125" s="1634" t="str">
        <f ca="1">INDIRECT(ADDRESS(COY194,Dev!$DN$101,,,Table!$A$1))</f>
        <v>PRLCSC-044</v>
      </c>
      <c r="CPC125" s="1635"/>
      <c r="CPH125" s="227"/>
      <c r="CPI125" s="1275"/>
      <c r="CPN125" s="1525"/>
      <c r="CPO125" s="1632"/>
      <c r="CPP125" s="1632"/>
      <c r="CPQ125" s="1526"/>
      <c r="CPS125" s="238"/>
      <c r="CPU125" s="1461"/>
      <c r="CPV125" s="1461"/>
      <c r="CPW125" s="1461"/>
      <c r="CPX125" s="1461"/>
      <c r="CPY125" s="1461"/>
      <c r="CPZ125" s="1461"/>
      <c r="CQA125" s="1461"/>
      <c r="CQB125" s="480"/>
      <c r="CQC125" s="1424"/>
      <c r="CQD125" s="1424"/>
      <c r="CQE125" s="1424"/>
      <c r="CQF125" s="1424"/>
      <c r="CQG125" s="1424"/>
      <c r="CQH125" s="1424"/>
      <c r="CQI125" s="1424"/>
      <c r="CQJ125" s="1424"/>
      <c r="CQK125" s="1461"/>
      <c r="CQL125" s="1461"/>
      <c r="CQM125" s="1461"/>
      <c r="CQN125" s="1461"/>
      <c r="CQO125" s="1461"/>
      <c r="CQP125" s="1461"/>
      <c r="CQQ125" s="1461"/>
      <c r="CQR125" s="480"/>
      <c r="CQS125" s="1424"/>
      <c r="CQT125" s="1424"/>
      <c r="CQU125" s="1424"/>
      <c r="CQV125" s="1424"/>
      <c r="CQW125" s="1424"/>
      <c r="CQX125" s="1424"/>
      <c r="CQY125" s="1424"/>
      <c r="CQZ125" s="1424"/>
      <c r="CRD125" s="1634" t="str">
        <f ca="1">INDIRECT(ADDRESS(CRA194,Dev!$DN$101,,,Table!$A$1))</f>
        <v>PRLCSC-045</v>
      </c>
      <c r="CRE125" s="1635"/>
      <c r="CRJ125" s="227"/>
      <c r="CRK125" s="1275"/>
      <c r="CRP125" s="1525"/>
      <c r="CRQ125" s="1632"/>
      <c r="CRR125" s="1632"/>
      <c r="CRS125" s="1526"/>
      <c r="CRU125" s="238"/>
      <c r="CRW125" s="1461"/>
      <c r="CRX125" s="1461"/>
      <c r="CRY125" s="1461"/>
      <c r="CRZ125" s="1461"/>
      <c r="CSA125" s="1461"/>
      <c r="CSB125" s="1461"/>
      <c r="CSC125" s="1461"/>
      <c r="CSD125" s="480"/>
      <c r="CSE125" s="1424"/>
      <c r="CSF125" s="1424"/>
      <c r="CSG125" s="1424"/>
      <c r="CSH125" s="1424"/>
      <c r="CSI125" s="1424"/>
      <c r="CSJ125" s="1424"/>
      <c r="CSK125" s="1424"/>
      <c r="CSL125" s="1424"/>
      <c r="CSM125" s="1461"/>
      <c r="CSN125" s="1461"/>
      <c r="CSO125" s="1461"/>
      <c r="CSP125" s="1461"/>
      <c r="CSQ125" s="1461"/>
      <c r="CSR125" s="1461"/>
      <c r="CSS125" s="1461"/>
      <c r="CST125" s="480"/>
      <c r="CSU125" s="1424"/>
      <c r="CSV125" s="1424"/>
      <c r="CSW125" s="1424"/>
      <c r="CSX125" s="1424"/>
      <c r="CSY125" s="1424"/>
      <c r="CSZ125" s="1424"/>
      <c r="CTA125" s="1424"/>
      <c r="CTB125" s="1424"/>
      <c r="CTF125" s="1634" t="str">
        <f ca="1">INDIRECT(ADDRESS(CTC194,Dev!$DN$101,,,Table!$A$1))</f>
        <v>PRLCSC-046</v>
      </c>
      <c r="CTG125" s="1635"/>
      <c r="CTL125" s="227"/>
      <c r="CTM125" s="1275"/>
      <c r="CTR125" s="1525"/>
      <c r="CTS125" s="1632"/>
      <c r="CTT125" s="1632"/>
      <c r="CTU125" s="1526"/>
      <c r="CTW125" s="238"/>
      <c r="CTY125" s="1461"/>
      <c r="CTZ125" s="1461"/>
      <c r="CUA125" s="1461"/>
      <c r="CUB125" s="1461"/>
      <c r="CUC125" s="1461"/>
      <c r="CUD125" s="1461"/>
      <c r="CUE125" s="1461"/>
      <c r="CUF125" s="480"/>
      <c r="CUG125" s="1424"/>
      <c r="CUH125" s="1424"/>
      <c r="CUI125" s="1424"/>
      <c r="CUJ125" s="1424"/>
      <c r="CUK125" s="1424"/>
      <c r="CUL125" s="1424"/>
      <c r="CUM125" s="1424"/>
      <c r="CUN125" s="1424"/>
      <c r="CUO125" s="1461"/>
      <c r="CUP125" s="1461"/>
      <c r="CUQ125" s="1461"/>
      <c r="CUR125" s="1461"/>
      <c r="CUS125" s="1461"/>
      <c r="CUT125" s="1461"/>
      <c r="CUU125" s="1461"/>
      <c r="CUV125" s="480"/>
      <c r="CUW125" s="1424"/>
      <c r="CUX125" s="1424"/>
      <c r="CUY125" s="1424"/>
      <c r="CUZ125" s="1424"/>
      <c r="CVA125" s="1424"/>
      <c r="CVB125" s="1424"/>
      <c r="CVC125" s="1424"/>
      <c r="CVD125" s="1424"/>
      <c r="CVE125" s="1461"/>
      <c r="CVF125" s="1461"/>
      <c r="CVG125" s="1461"/>
      <c r="CVH125" s="1461"/>
      <c r="CVI125" s="1461"/>
      <c r="CVJ125" s="1461"/>
      <c r="CVK125" s="1461"/>
      <c r="CVL125" s="480"/>
      <c r="CVM125" s="1424"/>
      <c r="CVN125" s="1424"/>
      <c r="CVO125" s="1424"/>
      <c r="CVP125" s="1424"/>
      <c r="CVQ125" s="1424"/>
      <c r="CVR125" s="1424"/>
      <c r="CVS125" s="1424"/>
      <c r="CVT125" s="1424"/>
      <c r="CVU125" s="480"/>
      <c r="CVV125" s="480"/>
      <c r="CVW125" s="1461"/>
      <c r="CVX125" s="1461"/>
      <c r="CVY125" s="1461"/>
      <c r="CVZ125" s="1461"/>
      <c r="CWA125" s="1461"/>
      <c r="CWB125" s="480"/>
      <c r="CWC125" s="1424"/>
      <c r="CWD125" s="1424"/>
      <c r="CWE125" s="1424"/>
      <c r="CWF125" s="1424"/>
      <c r="CWG125" s="1424"/>
      <c r="CWH125" s="1424"/>
      <c r="CWI125" s="1424"/>
      <c r="CWJ125" s="1424"/>
      <c r="CWN125" s="1634" t="str">
        <f ca="1">INDIRECT(ADDRESS(CWK194,Dev!$DN$101,,,Table!$A$1))</f>
        <v>PRLCSC-047</v>
      </c>
      <c r="CWO125" s="1635"/>
      <c r="CWT125" s="227"/>
      <c r="CWU125" s="1275"/>
      <c r="CWZ125" s="1525"/>
      <c r="CXA125" s="1632"/>
      <c r="CXB125" s="1632"/>
      <c r="CXC125" s="1526"/>
      <c r="CXE125" s="238"/>
      <c r="CXG125" s="1461"/>
      <c r="CXH125" s="1461"/>
      <c r="CXI125" s="1461"/>
      <c r="CXJ125" s="1461"/>
      <c r="CXK125" s="1461"/>
      <c r="CXL125" s="1461"/>
      <c r="CXM125" s="1461"/>
      <c r="CXN125" s="480"/>
      <c r="CXO125" s="1424"/>
      <c r="CXP125" s="1424"/>
      <c r="CXQ125" s="1424"/>
      <c r="CXR125" s="1424"/>
      <c r="CXS125" s="1424"/>
      <c r="CXT125" s="1424"/>
      <c r="CXU125" s="1424"/>
      <c r="CXV125" s="1424"/>
      <c r="CXW125" s="1461"/>
      <c r="CXX125" s="1461"/>
      <c r="CXY125" s="1461"/>
      <c r="CXZ125" s="1461"/>
      <c r="CYA125" s="1461"/>
      <c r="CYB125" s="1461"/>
      <c r="CYC125" s="1461"/>
      <c r="CYD125" s="480"/>
      <c r="CYE125" s="1424"/>
      <c r="CYF125" s="1424"/>
      <c r="CYG125" s="1424"/>
      <c r="CYH125" s="1424"/>
      <c r="CYI125" s="1424"/>
      <c r="CYJ125" s="1424"/>
      <c r="CYK125" s="1424"/>
      <c r="CYL125" s="1424"/>
      <c r="CYM125" s="1461"/>
      <c r="CYN125" s="1461"/>
      <c r="CYO125" s="1461"/>
      <c r="CYP125" s="1461"/>
      <c r="CYQ125" s="1461"/>
      <c r="CYR125" s="1461"/>
      <c r="CYS125" s="1461"/>
      <c r="CYT125" s="480"/>
      <c r="CYU125" s="1424"/>
      <c r="CYV125" s="1424"/>
      <c r="CYW125" s="1424"/>
      <c r="CYX125" s="1424"/>
      <c r="CYY125" s="1424"/>
      <c r="CYZ125" s="1424"/>
      <c r="CZA125" s="1424"/>
      <c r="CZB125" s="1424"/>
      <c r="CZC125" s="1461"/>
      <c r="CZD125" s="1461"/>
      <c r="CZE125" s="1461"/>
      <c r="CZF125" s="1461"/>
      <c r="CZG125" s="1461"/>
      <c r="CZH125" s="1461"/>
      <c r="CZI125" s="1461"/>
      <c r="CZJ125" s="480"/>
      <c r="CZK125" s="1424"/>
      <c r="CZL125" s="1424"/>
      <c r="CZM125" s="1424"/>
      <c r="CZN125" s="1424"/>
      <c r="CZO125" s="1424"/>
      <c r="CZP125" s="1424"/>
      <c r="CZQ125" s="1424"/>
      <c r="CZR125" s="1424"/>
      <c r="CZS125" s="1461"/>
      <c r="CZT125" s="1461"/>
      <c r="CZU125" s="1461"/>
      <c r="CZV125" s="1461"/>
      <c r="CZW125" s="1461"/>
      <c r="CZX125" s="1461"/>
      <c r="CZY125" s="1461"/>
      <c r="CZZ125" s="480"/>
      <c r="DAA125" s="1424"/>
      <c r="DAB125" s="1424"/>
      <c r="DAC125" s="1424"/>
      <c r="DAD125" s="1424"/>
      <c r="DAE125" s="1424"/>
      <c r="DAF125" s="1424"/>
      <c r="DAG125" s="1424"/>
      <c r="DAH125" s="1424"/>
      <c r="DAL125" s="1634" t="str">
        <f ca="1">INDIRECT(ADDRESS(DAI194,Dev!$DN$101,,,Table!$A$1))</f>
        <v>PRLCSC-048</v>
      </c>
      <c r="DAM125" s="1635"/>
      <c r="DAR125" s="227"/>
      <c r="DAS125" s="1275"/>
      <c r="DAX125" s="1525"/>
      <c r="DAY125" s="1632"/>
      <c r="DAZ125" s="1632"/>
      <c r="DBA125" s="1526"/>
      <c r="DBC125" s="238"/>
      <c r="DBE125" s="1461"/>
      <c r="DBF125" s="1461"/>
      <c r="DBG125" s="1461"/>
      <c r="DBH125" s="1461"/>
      <c r="DBI125" s="1461"/>
      <c r="DBJ125" s="1461"/>
      <c r="DBK125" s="1461"/>
      <c r="DBL125" s="480"/>
      <c r="DBM125" s="1424"/>
      <c r="DBN125" s="1424"/>
      <c r="DBO125" s="1424"/>
      <c r="DBP125" s="1424"/>
      <c r="DBQ125" s="1424"/>
      <c r="DBR125" s="1424"/>
      <c r="DBS125" s="1424"/>
      <c r="DBT125" s="1424"/>
      <c r="DBU125" s="1461"/>
      <c r="DBV125" s="1461"/>
      <c r="DBW125" s="1461"/>
      <c r="DBX125" s="1461"/>
      <c r="DBY125" s="1461"/>
      <c r="DBZ125" s="1461"/>
      <c r="DCA125" s="1461"/>
      <c r="DCB125" s="480"/>
      <c r="DCC125" s="1424"/>
      <c r="DCD125" s="1424"/>
      <c r="DCE125" s="1424"/>
      <c r="DCF125" s="1424"/>
      <c r="DCG125" s="1424"/>
      <c r="DCH125" s="1424"/>
      <c r="DCI125" s="1424"/>
      <c r="DCJ125" s="1424"/>
      <c r="DCK125" s="1461"/>
      <c r="DCL125" s="1461"/>
      <c r="DCM125" s="1461"/>
      <c r="DCN125" s="1461"/>
      <c r="DCO125" s="1461"/>
      <c r="DCP125" s="1461"/>
      <c r="DCQ125" s="1461"/>
      <c r="DCR125" s="480"/>
      <c r="DCS125" s="1424"/>
      <c r="DCT125" s="1424"/>
      <c r="DCU125" s="1424"/>
      <c r="DCV125" s="1424"/>
      <c r="DCW125" s="1424"/>
      <c r="DCX125" s="1424"/>
      <c r="DCY125" s="1424"/>
      <c r="DCZ125" s="1424"/>
      <c r="DDA125" s="1461"/>
      <c r="DDB125" s="1461"/>
      <c r="DDC125" s="1461"/>
      <c r="DDD125" s="1461"/>
      <c r="DDE125" s="1461"/>
      <c r="DDF125" s="1461"/>
      <c r="DDG125" s="1461"/>
      <c r="DDH125" s="480"/>
      <c r="DDI125" s="1424"/>
      <c r="DDJ125" s="1424"/>
      <c r="DDK125" s="1424"/>
      <c r="DDL125" s="1424"/>
      <c r="DDM125" s="1424"/>
      <c r="DDN125" s="1424"/>
      <c r="DDO125" s="1424"/>
      <c r="DDP125" s="1424"/>
      <c r="DDT125" s="1634" t="str">
        <f ca="1">INDIRECT(ADDRESS(DDQ194,Dev!$DN$101,,,Table!$A$1))</f>
        <v>PRLCSC-049</v>
      </c>
      <c r="DDU125" s="1635"/>
      <c r="DDZ125" s="227"/>
      <c r="DEA125" s="1275"/>
      <c r="DEF125" s="1525"/>
      <c r="DEG125" s="1632"/>
      <c r="DEH125" s="1632"/>
      <c r="DEI125" s="1526"/>
      <c r="DEK125" s="238"/>
      <c r="DEM125" s="1461"/>
      <c r="DEN125" s="1461"/>
      <c r="DEO125" s="1461"/>
      <c r="DEP125" s="1461"/>
      <c r="DEQ125" s="1461"/>
      <c r="DER125" s="1461"/>
      <c r="DES125" s="1461"/>
      <c r="DET125" s="480"/>
      <c r="DEU125" s="1424"/>
      <c r="DEV125" s="1424"/>
      <c r="DEW125" s="1424"/>
      <c r="DEX125" s="1424"/>
      <c r="DEY125" s="1424"/>
      <c r="DEZ125" s="1424"/>
      <c r="DFA125" s="1424"/>
      <c r="DFB125" s="1424"/>
      <c r="DFC125" s="1461"/>
      <c r="DFD125" s="1461"/>
      <c r="DFE125" s="1461"/>
      <c r="DFF125" s="1461"/>
      <c r="DFG125" s="1461"/>
      <c r="DFH125" s="1461"/>
      <c r="DFI125" s="1461"/>
      <c r="DFJ125" s="480"/>
      <c r="DFK125" s="1424"/>
      <c r="DFL125" s="1424"/>
      <c r="DFM125" s="1424"/>
      <c r="DFN125" s="1424"/>
      <c r="DFO125" s="1424"/>
      <c r="DFP125" s="1424"/>
      <c r="DFQ125" s="1424"/>
      <c r="DFR125" s="1424"/>
      <c r="DFS125" s="1461"/>
      <c r="DFT125" s="1461"/>
      <c r="DFU125" s="1461"/>
      <c r="DFV125" s="1461"/>
      <c r="DFW125" s="1461"/>
      <c r="DFX125" s="1461"/>
      <c r="DFY125" s="1461"/>
      <c r="DFZ125" s="480"/>
      <c r="DGA125" s="1424"/>
      <c r="DGB125" s="1424"/>
      <c r="DGC125" s="1424"/>
      <c r="DGD125" s="1424"/>
      <c r="DGE125" s="1424"/>
      <c r="DGF125" s="1424"/>
      <c r="DGG125" s="1424"/>
      <c r="DGH125" s="1424"/>
      <c r="DGI125" s="1461"/>
      <c r="DGJ125" s="1461"/>
      <c r="DGK125" s="1461"/>
      <c r="DGL125" s="1461"/>
      <c r="DGM125" s="1461"/>
      <c r="DGN125" s="1461"/>
      <c r="DGO125" s="1461"/>
      <c r="DGP125" s="480"/>
      <c r="DGQ125" s="1424"/>
      <c r="DGR125" s="1424"/>
      <c r="DGS125" s="1424"/>
      <c r="DGT125" s="1424"/>
      <c r="DGU125" s="1424"/>
      <c r="DGV125" s="1424"/>
      <c r="DGW125" s="1424"/>
      <c r="DGX125" s="1424"/>
      <c r="DHB125" s="1634" t="str">
        <f ca="1">INDIRECT(ADDRESS(DGY194,Dev!$DN$101,,,Table!$A$1))</f>
        <v>PRLCSC-050</v>
      </c>
      <c r="DHC125" s="1635"/>
      <c r="DHH125" s="227"/>
      <c r="DHI125" s="1275"/>
      <c r="DHN125" s="1525"/>
      <c r="DHO125" s="1632"/>
      <c r="DHP125" s="1632"/>
      <c r="DHQ125" s="1526"/>
      <c r="DHS125" s="238"/>
      <c r="DHU125" s="1461"/>
      <c r="DHV125" s="1461"/>
      <c r="DHW125" s="1461"/>
      <c r="DHX125" s="1461"/>
      <c r="DHY125" s="1461"/>
      <c r="DHZ125" s="1461"/>
      <c r="DIA125" s="1461"/>
      <c r="DIB125" s="480"/>
      <c r="DIC125" s="1424"/>
      <c r="DID125" s="1424"/>
      <c r="DIE125" s="1424"/>
      <c r="DIF125" s="1424"/>
      <c r="DIG125" s="1424"/>
      <c r="DIH125" s="1424"/>
      <c r="DII125" s="1424"/>
      <c r="DIJ125" s="1424"/>
      <c r="DIK125" s="1461"/>
      <c r="DIL125" s="1461"/>
      <c r="DIM125" s="1461"/>
      <c r="DIN125" s="1461"/>
      <c r="DIO125" s="1461"/>
      <c r="DIP125" s="1461"/>
      <c r="DIQ125" s="1461"/>
      <c r="DIR125" s="480"/>
      <c r="DIS125" s="1424"/>
      <c r="DIT125" s="1424"/>
      <c r="DIU125" s="1424"/>
      <c r="DIV125" s="1424"/>
      <c r="DIW125" s="1424"/>
      <c r="DIX125" s="1424"/>
      <c r="DIY125" s="1424"/>
      <c r="DIZ125" s="1424"/>
      <c r="DJA125" s="1461"/>
      <c r="DJB125" s="1461"/>
      <c r="DJC125" s="1461"/>
      <c r="DJD125" s="1461"/>
      <c r="DJE125" s="1461"/>
      <c r="DJF125" s="1461"/>
      <c r="DJG125" s="1461"/>
      <c r="DJH125" s="480"/>
      <c r="DJI125" s="1424"/>
      <c r="DJJ125" s="1424"/>
      <c r="DJK125" s="1424"/>
      <c r="DJL125" s="1424"/>
      <c r="DJM125" s="1424"/>
      <c r="DJN125" s="1424"/>
      <c r="DJO125" s="1424"/>
      <c r="DJP125" s="1424"/>
      <c r="DJQ125" s="1461"/>
      <c r="DJR125" s="1461"/>
      <c r="DJS125" s="1461"/>
      <c r="DJT125" s="1461"/>
      <c r="DJU125" s="1461"/>
      <c r="DJV125" s="1461"/>
      <c r="DJW125" s="1461"/>
      <c r="DJX125" s="480"/>
      <c r="DJY125" s="1424"/>
      <c r="DJZ125" s="1424"/>
      <c r="DKA125" s="1424"/>
      <c r="DKB125" s="1424"/>
      <c r="DKC125" s="1424"/>
      <c r="DKD125" s="1424"/>
      <c r="DKE125" s="1424"/>
      <c r="DKF125" s="1424"/>
      <c r="DKJ125" s="1634" t="str">
        <f ca="1">INDIRECT(ADDRESS(DKG194,Dev!$DN$101,,,Table!$A$1))</f>
        <v>PRLCSC-051</v>
      </c>
      <c r="DKK125" s="1635"/>
      <c r="DKP125" s="227"/>
      <c r="DKQ125" s="1275"/>
      <c r="DKV125" s="1525"/>
      <c r="DKW125" s="1632"/>
      <c r="DKX125" s="1632"/>
      <c r="DKY125" s="1526"/>
      <c r="DLA125" s="238"/>
      <c r="DLC125" s="1461"/>
      <c r="DLD125" s="1461"/>
      <c r="DLE125" s="1461"/>
      <c r="DLF125" s="1461"/>
      <c r="DLG125" s="1461"/>
      <c r="DLH125" s="1461"/>
      <c r="DLI125" s="1461"/>
      <c r="DLJ125" s="480"/>
      <c r="DLK125" s="1424"/>
      <c r="DLL125" s="1424"/>
      <c r="DLM125" s="1424"/>
      <c r="DLN125" s="1424"/>
      <c r="DLO125" s="1424"/>
      <c r="DLP125" s="1424"/>
      <c r="DLQ125" s="1424"/>
      <c r="DLR125" s="1424"/>
      <c r="DLS125" s="1461"/>
      <c r="DLT125" s="1461"/>
      <c r="DLU125" s="1461"/>
      <c r="DLV125" s="1461"/>
      <c r="DLW125" s="1461"/>
      <c r="DLX125" s="1461"/>
      <c r="DLY125" s="1461"/>
      <c r="DLZ125" s="480"/>
      <c r="DMA125" s="1424"/>
      <c r="DMB125" s="1424"/>
      <c r="DMC125" s="1424"/>
      <c r="DMD125" s="1424"/>
      <c r="DME125" s="1424"/>
      <c r="DMF125" s="1424"/>
      <c r="DMG125" s="1424"/>
      <c r="DMH125" s="1424"/>
      <c r="DMI125" s="1461"/>
      <c r="DMJ125" s="1461"/>
      <c r="DMK125" s="1461"/>
      <c r="DML125" s="1461"/>
      <c r="DMM125" s="1461"/>
      <c r="DMN125" s="1461"/>
      <c r="DMO125" s="1461"/>
      <c r="DMP125" s="480"/>
      <c r="DMQ125" s="1424"/>
      <c r="DMR125" s="1424"/>
      <c r="DMS125" s="1424"/>
      <c r="DMT125" s="1424"/>
      <c r="DMU125" s="1424"/>
      <c r="DMV125" s="1424"/>
      <c r="DMW125" s="1424"/>
      <c r="DMX125" s="1424"/>
      <c r="DMY125" s="1461"/>
      <c r="DMZ125" s="1461"/>
      <c r="DNA125" s="1461"/>
      <c r="DNB125" s="1461"/>
      <c r="DNC125" s="1461"/>
      <c r="DND125" s="1461"/>
      <c r="DNE125" s="1461"/>
      <c r="DNF125" s="480"/>
      <c r="DNG125" s="1424"/>
      <c r="DNH125" s="1424"/>
      <c r="DNI125" s="1424"/>
      <c r="DNJ125" s="1424"/>
      <c r="DNK125" s="1424"/>
      <c r="DNL125" s="1424"/>
      <c r="DNM125" s="1424"/>
      <c r="DNN125" s="1424"/>
      <c r="DNR125" s="1634" t="str">
        <f ca="1">INDIRECT(ADDRESS(DNO194,Dev!$DN$101,,,Table!$A$1))</f>
        <v>PRLCSC-052</v>
      </c>
      <c r="DNS125" s="1635"/>
      <c r="DNX125" s="227"/>
      <c r="DNY125" s="1275"/>
      <c r="DOD125" s="1525"/>
      <c r="DOE125" s="1632"/>
      <c r="DOF125" s="1632"/>
      <c r="DOG125" s="1526"/>
      <c r="DOI125" s="238"/>
      <c r="DOK125" s="1461"/>
      <c r="DOL125" s="1461"/>
      <c r="DOM125" s="1461"/>
      <c r="DON125" s="1461"/>
      <c r="DOO125" s="1461"/>
      <c r="DOP125" s="1461"/>
      <c r="DOQ125" s="1461"/>
      <c r="DOR125" s="480"/>
      <c r="DOS125" s="1424"/>
      <c r="DOT125" s="1424"/>
      <c r="DOU125" s="1424"/>
      <c r="DOV125" s="1424"/>
      <c r="DOW125" s="1424"/>
      <c r="DOX125" s="1424"/>
      <c r="DOY125" s="1424"/>
      <c r="DOZ125" s="1424"/>
      <c r="DPA125" s="1461"/>
      <c r="DPB125" s="1461"/>
      <c r="DPC125" s="1461"/>
      <c r="DPD125" s="1461"/>
      <c r="DPE125" s="1461"/>
      <c r="DPF125" s="1461"/>
      <c r="DPG125" s="1461"/>
      <c r="DPH125" s="480"/>
      <c r="DPI125" s="1424"/>
      <c r="DPJ125" s="1424"/>
      <c r="DPK125" s="1424"/>
      <c r="DPL125" s="1424"/>
      <c r="DPM125" s="1424"/>
      <c r="DPN125" s="1424"/>
      <c r="DPO125" s="1424"/>
      <c r="DPP125" s="1424"/>
      <c r="DPQ125" s="1461"/>
      <c r="DPR125" s="1461"/>
      <c r="DPS125" s="1461"/>
      <c r="DPT125" s="1461"/>
      <c r="DPU125" s="1461"/>
      <c r="DPV125" s="1461"/>
      <c r="DPW125" s="1461"/>
      <c r="DPX125" s="480"/>
      <c r="DPY125" s="1424"/>
      <c r="DPZ125" s="1424"/>
      <c r="DQA125" s="1424"/>
      <c r="DQB125" s="1424"/>
      <c r="DQC125" s="1424"/>
      <c r="DQD125" s="1424"/>
      <c r="DQE125" s="1424"/>
      <c r="DQF125" s="1424"/>
      <c r="DQG125" s="1461"/>
      <c r="DQH125" s="1461"/>
      <c r="DQI125" s="1461"/>
      <c r="DQJ125" s="1461"/>
      <c r="DQK125" s="1461"/>
      <c r="DQL125" s="1461"/>
      <c r="DQM125" s="1461"/>
      <c r="DQN125" s="480"/>
      <c r="DQO125" s="1424"/>
      <c r="DQP125" s="1424"/>
      <c r="DQQ125" s="1424"/>
      <c r="DQR125" s="1424"/>
      <c r="DQS125" s="1424"/>
      <c r="DQT125" s="1424"/>
      <c r="DQU125" s="1424"/>
      <c r="DQV125" s="1424"/>
      <c r="DQW125" s="1461"/>
      <c r="DQX125" s="1461"/>
      <c r="DQY125" s="1461"/>
      <c r="DQZ125" s="1461"/>
      <c r="DRA125" s="1461"/>
      <c r="DRB125" s="1461"/>
      <c r="DRC125" s="1461"/>
      <c r="DRD125" s="480"/>
      <c r="DRE125" s="1424"/>
      <c r="DRF125" s="1424"/>
      <c r="DRG125" s="1424"/>
      <c r="DRH125" s="1424"/>
      <c r="DRI125" s="1424"/>
      <c r="DRJ125" s="1424"/>
      <c r="DRK125" s="1424"/>
      <c r="DRL125" s="1424"/>
      <c r="DRP125" s="1634" t="str">
        <f ca="1">INDIRECT(ADDRESS(DRM194,Dev!$DN$101,,,Table!$A$1))</f>
        <v>PRLCSC-053</v>
      </c>
      <c r="DRQ125" s="1635"/>
      <c r="DRV125" s="227"/>
      <c r="DRW125" s="1275"/>
      <c r="DSB125" s="1525"/>
      <c r="DSC125" s="1632"/>
      <c r="DSD125" s="1632"/>
      <c r="DSE125" s="1526"/>
      <c r="DSG125" s="238"/>
      <c r="DSI125" s="1461"/>
      <c r="DSJ125" s="1461"/>
      <c r="DSK125" s="1461"/>
      <c r="DSL125" s="1461"/>
      <c r="DSM125" s="1461"/>
      <c r="DSN125" s="1461"/>
      <c r="DSO125" s="1461"/>
      <c r="DSP125" s="480"/>
      <c r="DSQ125" s="1424"/>
      <c r="DSR125" s="1424"/>
      <c r="DSS125" s="1424"/>
      <c r="DST125" s="1424"/>
      <c r="DSU125" s="1424"/>
      <c r="DSV125" s="1424"/>
      <c r="DSW125" s="1424"/>
      <c r="DSX125" s="1424"/>
      <c r="DTZ125" s="269"/>
      <c r="DUA125" s="1674"/>
      <c r="DUB125" s="1674"/>
      <c r="DUC125" s="1674"/>
      <c r="DUD125" s="465"/>
      <c r="DUE125" s="1736"/>
      <c r="DUF125" s="1737"/>
      <c r="DUG125" s="1737"/>
      <c r="DUH125" s="1738"/>
      <c r="DUI125" s="642"/>
      <c r="DUJ125" s="1672"/>
      <c r="DUK125" s="1551"/>
      <c r="DUL125" s="1551"/>
      <c r="DUM125" s="1551"/>
      <c r="DUN125" s="1551"/>
      <c r="DUO125" s="1551"/>
      <c r="DUP125" s="1551"/>
      <c r="DUQ125" s="1551"/>
      <c r="DUR125" s="1551"/>
      <c r="DUS125" s="1551"/>
      <c r="DUT125" s="1551"/>
      <c r="DUU125" s="1551"/>
      <c r="DUV125" s="1610" t="str">
        <f>Table!$BY$226</f>
        <v>PRLGI-005</v>
      </c>
      <c r="DUW125" s="1611"/>
      <c r="DUX125" s="1611"/>
      <c r="DUY125" s="1611"/>
      <c r="DUZ125" s="1611"/>
      <c r="DVA125" s="1611"/>
      <c r="DVB125" s="1611"/>
      <c r="DVC125" s="1611"/>
      <c r="DVD125" s="1611"/>
      <c r="DVE125" s="1612"/>
      <c r="DVF125" s="1554" t="str">
        <f ca="1">INDIRECT(ADDRESS(DVF204,Dev!$CI$89,,,Table!$A$1))</f>
        <v>PRLRL-121</v>
      </c>
      <c r="DVG125" s="1555"/>
      <c r="DVH125" s="1555"/>
      <c r="DVI125" s="1555"/>
      <c r="DVJ125" s="1555"/>
      <c r="DVK125" s="1555"/>
      <c r="DVL125" s="1555"/>
      <c r="DVM125" s="1555"/>
      <c r="DVN125" s="1555"/>
      <c r="DVO125" s="1555"/>
      <c r="DVP125" s="1555"/>
      <c r="DVQ125" s="1555"/>
      <c r="DVR125" s="1555"/>
      <c r="DVS125" s="1555"/>
      <c r="DVT125" s="1555"/>
      <c r="DVU125" s="1560"/>
      <c r="DVV125" s="1554" t="str">
        <f ca="1">INDIRECT(ADDRESS(DVV204,Dev!$CI$89,,,Table!$A$1))</f>
        <v>PRLRL-122</v>
      </c>
      <c r="DVW125" s="1555"/>
      <c r="DVX125" s="1555"/>
      <c r="DVY125" s="1555"/>
      <c r="DVZ125" s="1555"/>
      <c r="DWA125" s="1555"/>
      <c r="DWB125" s="1555"/>
      <c r="DWC125" s="1555"/>
      <c r="DWD125" s="1555"/>
      <c r="DWE125" s="1555"/>
      <c r="DWF125" s="1555"/>
      <c r="DWG125" s="1555"/>
      <c r="DWH125" s="1555"/>
      <c r="DWI125" s="1555"/>
      <c r="DWJ125" s="1555"/>
      <c r="DWK125" s="1560"/>
      <c r="DWL125" s="1554" t="str">
        <f ca="1">INDIRECT(ADDRESS(DWL204,Dev!$CI$89,,,Table!$A$1))</f>
        <v>PRLRL-123</v>
      </c>
      <c r="DWM125" s="1555"/>
      <c r="DWN125" s="1555"/>
      <c r="DWO125" s="1555"/>
      <c r="DWP125" s="1555"/>
      <c r="DWQ125" s="1555"/>
      <c r="DWR125" s="1555"/>
      <c r="DWS125" s="1555"/>
      <c r="DWT125" s="1555"/>
      <c r="DWU125" s="1555"/>
      <c r="DWV125" s="1555"/>
      <c r="DWW125" s="1555"/>
      <c r="DWX125" s="1555"/>
      <c r="DWY125" s="1555"/>
      <c r="DWZ125" s="1555"/>
      <c r="DXA125" s="1560"/>
      <c r="DXB125" s="1554" t="str">
        <f ca="1">INDIRECT(ADDRESS(DXB204,Dev!$CI$89,,,Table!$A$1))</f>
        <v>PRLRL-124</v>
      </c>
      <c r="DXC125" s="1555"/>
      <c r="DXD125" s="1555"/>
      <c r="DXE125" s="1555"/>
      <c r="DXF125" s="1555"/>
      <c r="DXG125" s="1555"/>
      <c r="DXH125" s="1555"/>
      <c r="DXI125" s="1555"/>
      <c r="DXJ125" s="1555"/>
      <c r="DXK125" s="1555"/>
      <c r="DXL125" s="1555"/>
      <c r="DXM125" s="1555"/>
      <c r="DXN125" s="1555"/>
      <c r="DXO125" s="1555"/>
      <c r="DXP125" s="1555"/>
      <c r="DXQ125" s="1560"/>
      <c r="DXR125" s="1554" t="str">
        <f ca="1">INDIRECT(ADDRESS(DXR204,Dev!$CI$89,,,Table!$A$1))</f>
        <v>PRLRL-125</v>
      </c>
      <c r="DXS125" s="1555"/>
      <c r="DXT125" s="1555"/>
      <c r="DXU125" s="1555"/>
      <c r="DXV125" s="1555"/>
      <c r="DXW125" s="1555"/>
      <c r="DXX125" s="1555"/>
      <c r="DXY125" s="1555"/>
      <c r="DXZ125" s="1555"/>
      <c r="DYA125" s="1555"/>
      <c r="DYB125" s="1555"/>
      <c r="DYC125" s="1555"/>
      <c r="DYD125" s="1555"/>
      <c r="DYE125" s="1555"/>
      <c r="DYF125" s="1555"/>
      <c r="DYG125" s="1560"/>
      <c r="DYH125" s="1588" t="str">
        <f ca="1">INDIRECT(ADDRESS(DYH204,Dev!$CY$89,,,Table!$A$1))</f>
        <v>PRLCpl-054</v>
      </c>
      <c r="DYI125" s="1589"/>
      <c r="DYJ125" s="1589"/>
      <c r="DYK125" s="1589"/>
      <c r="DYL125" s="1589"/>
      <c r="DYM125" s="1589"/>
      <c r="DYN125" s="1589"/>
      <c r="DYO125" s="1589"/>
      <c r="DYP125" s="1589"/>
      <c r="DYQ125" s="1589"/>
      <c r="DYR125" s="1589"/>
      <c r="DYS125" s="1589"/>
      <c r="DYT125" s="1589"/>
      <c r="DYU125" s="1589"/>
      <c r="DYV125" s="1589"/>
      <c r="DYW125" s="1589"/>
      <c r="DYX125" s="1589"/>
      <c r="DYY125" s="1589"/>
      <c r="DYZ125" s="1589"/>
      <c r="DZA125" s="1589"/>
      <c r="DZB125" s="1589"/>
      <c r="DZC125" s="1590"/>
      <c r="DZD125" s="1554" t="str">
        <f ca="1">INDIRECT(ADDRESS(DZD204,Dev!$CI$89,,,Table!$A$1))</f>
        <v>PRLRL-126</v>
      </c>
      <c r="DZE125" s="1555"/>
      <c r="DZF125" s="1555"/>
      <c r="DZG125" s="1555"/>
      <c r="DZH125" s="1555"/>
      <c r="DZI125" s="1555"/>
      <c r="DZJ125" s="1555"/>
      <c r="DZK125" s="1555"/>
      <c r="DZL125" s="1555"/>
      <c r="DZM125" s="1555"/>
      <c r="DZN125" s="1555"/>
      <c r="DZO125" s="1555"/>
      <c r="DZP125" s="1555"/>
      <c r="DZQ125" s="1555"/>
      <c r="DZR125" s="1555"/>
      <c r="DZS125" s="1556"/>
      <c r="DZT125" s="1554" t="str">
        <f ca="1">INDIRECT(ADDRESS(DZT204,Dev!$CI$89,,,Table!$A$1))</f>
        <v>PRLRL-127</v>
      </c>
      <c r="DZU125" s="1555"/>
      <c r="DZV125" s="1555"/>
      <c r="DZW125" s="1555"/>
      <c r="DZX125" s="1555"/>
      <c r="DZY125" s="1555"/>
      <c r="DZZ125" s="1555"/>
      <c r="EAA125" s="1555"/>
      <c r="EAB125" s="1555"/>
      <c r="EAC125" s="1555"/>
      <c r="EAD125" s="1555"/>
      <c r="EAE125" s="1555"/>
      <c r="EAF125" s="1555"/>
      <c r="EAG125" s="1555"/>
      <c r="EAH125" s="1555"/>
      <c r="EAI125" s="1560"/>
      <c r="EAJ125" s="1554" t="str">
        <f ca="1">INDIRECT(ADDRESS(EAJ204,Dev!$CI$89,,,Table!$A$1))</f>
        <v>PRLRL-128</v>
      </c>
      <c r="EAK125" s="1555"/>
      <c r="EAL125" s="1555"/>
      <c r="EAM125" s="1555"/>
      <c r="EAN125" s="1555"/>
      <c r="EAO125" s="1555"/>
      <c r="EAP125" s="1555"/>
      <c r="EAQ125" s="1555"/>
      <c r="EAR125" s="1555"/>
      <c r="EAS125" s="1555"/>
      <c r="EAT125" s="1555"/>
      <c r="EAU125" s="1555"/>
      <c r="EAV125" s="1555"/>
      <c r="EAW125" s="1555"/>
      <c r="EAX125" s="1555"/>
      <c r="EAY125" s="1560"/>
      <c r="EAZ125" s="1554" t="str">
        <f ca="1">INDIRECT(ADDRESS(EAZ204,Dev!$CI$89,,,Table!$A$1))</f>
        <v>PRLRL-129</v>
      </c>
      <c r="EBA125" s="1555"/>
      <c r="EBB125" s="1555"/>
      <c r="EBC125" s="1555"/>
      <c r="EBD125" s="1555"/>
      <c r="EBE125" s="1555"/>
      <c r="EBF125" s="1555"/>
      <c r="EBG125" s="1555"/>
      <c r="EBH125" s="1555"/>
      <c r="EBI125" s="1555"/>
      <c r="EBJ125" s="1555"/>
      <c r="EBK125" s="1555"/>
      <c r="EBL125" s="1555"/>
      <c r="EBM125" s="1555"/>
      <c r="EBN125" s="1555"/>
      <c r="EBO125" s="1560"/>
      <c r="EBP125" s="1554" t="str">
        <f ca="1">INDIRECT(ADDRESS(EBP204,Dev!$CI$89,,,Table!$A$1))</f>
        <v>PRLRL-130</v>
      </c>
      <c r="EBQ125" s="1555"/>
      <c r="EBR125" s="1555"/>
      <c r="EBS125" s="1555"/>
      <c r="EBT125" s="1555"/>
      <c r="EBU125" s="1555"/>
      <c r="EBV125" s="1555"/>
      <c r="EBW125" s="1555"/>
      <c r="EBX125" s="1555"/>
      <c r="EBY125" s="1555"/>
      <c r="EBZ125" s="1555"/>
      <c r="ECA125" s="1555"/>
      <c r="ECB125" s="1555"/>
      <c r="ECC125" s="1555"/>
      <c r="ECD125" s="1555"/>
      <c r="ECE125" s="1560"/>
      <c r="ECF125" s="1588" t="str">
        <f ca="1">INDIRECT(ADDRESS(ECF204,Dev!$CY$89,,,Table!$A$1))</f>
        <v>PRLCpl-055</v>
      </c>
      <c r="ECG125" s="1589"/>
      <c r="ECH125" s="1589"/>
      <c r="ECI125" s="1589"/>
      <c r="ECJ125" s="1589"/>
      <c r="ECK125" s="1589"/>
      <c r="ECL125" s="1589"/>
      <c r="ECM125" s="1589"/>
      <c r="ECN125" s="1589"/>
      <c r="ECO125" s="1589"/>
      <c r="ECP125" s="1589"/>
      <c r="ECQ125" s="1589"/>
      <c r="ECR125" s="1589"/>
      <c r="ECS125" s="1589"/>
      <c r="ECT125" s="1589"/>
      <c r="ECU125" s="1589"/>
      <c r="ECV125" s="1589"/>
      <c r="ECW125" s="1589"/>
      <c r="ECX125" s="1589"/>
      <c r="ECY125" s="1589"/>
      <c r="ECZ125" s="1589"/>
      <c r="EDA125" s="1590"/>
      <c r="EDB125" s="1554" t="str">
        <f ca="1">INDIRECT(ADDRESS(EDB204,Dev!$CI$89,,,Table!$A$1))</f>
        <v>PRLRL-131</v>
      </c>
      <c r="EDC125" s="1555"/>
      <c r="EDD125" s="1555"/>
      <c r="EDE125" s="1555"/>
      <c r="EDF125" s="1555"/>
      <c r="EDG125" s="1555"/>
      <c r="EDH125" s="1555"/>
      <c r="EDI125" s="1555"/>
      <c r="EDJ125" s="1555"/>
      <c r="EDK125" s="1555"/>
      <c r="EDL125" s="1555"/>
      <c r="EDM125" s="1555"/>
      <c r="EDN125" s="1555"/>
      <c r="EDO125" s="1555"/>
      <c r="EDP125" s="1555"/>
      <c r="EDQ125" s="1556"/>
      <c r="EDR125" s="1554" t="str">
        <f ca="1">INDIRECT(ADDRESS(EDR204,Dev!$CI$89,,,Table!$A$1))</f>
        <v>PRLRL-132</v>
      </c>
      <c r="EDS125" s="1555"/>
      <c r="EDT125" s="1555"/>
      <c r="EDU125" s="1555"/>
      <c r="EDV125" s="1555"/>
      <c r="EDW125" s="1555"/>
      <c r="EDX125" s="1555"/>
      <c r="EDY125" s="1555"/>
      <c r="EDZ125" s="1555"/>
      <c r="EEA125" s="1555"/>
      <c r="EEB125" s="1555"/>
      <c r="EEC125" s="1555"/>
      <c r="EED125" s="1555"/>
      <c r="EEE125" s="1555"/>
      <c r="EEF125" s="1555"/>
      <c r="EEG125" s="1556"/>
      <c r="EEH125" s="1610" t="str">
        <f>Table!$BY$244</f>
        <v>PRLGI-006</v>
      </c>
      <c r="EEI125" s="1611"/>
      <c r="EEJ125" s="1611"/>
      <c r="EEK125" s="1611"/>
      <c r="EEL125" s="1611"/>
      <c r="EEM125" s="1611"/>
      <c r="EEN125" s="1611"/>
      <c r="EEO125" s="1611"/>
      <c r="EEP125" s="1611"/>
      <c r="EEQ125" s="1612"/>
      <c r="EER125" s="1608"/>
      <c r="EES125" s="1551"/>
      <c r="EET125" s="1551"/>
      <c r="EEU125" s="1551"/>
      <c r="EEV125" s="1551"/>
      <c r="EEW125" s="1551"/>
      <c r="EEX125" s="1551"/>
      <c r="EEY125" s="1551"/>
      <c r="EEZ125" s="1551"/>
      <c r="EFA125" s="1551"/>
      <c r="EFB125" s="1551"/>
      <c r="EFC125" s="1609"/>
      <c r="EFD125" s="464"/>
      <c r="EFE125" s="1736"/>
      <c r="EFF125" s="1737"/>
      <c r="EFG125" s="1737"/>
      <c r="EFH125" s="1738"/>
      <c r="EFI125" s="1727"/>
      <c r="EFJ125" s="1728"/>
      <c r="EFK125" s="1728"/>
      <c r="EFL125" s="1728"/>
      <c r="EFM125" s="1728"/>
      <c r="EFN125" s="1728"/>
      <c r="EFO125" s="1728"/>
      <c r="EFP125" s="1729"/>
      <c r="EFQ125" s="1718"/>
      <c r="EFR125" s="1719"/>
      <c r="EFS125" s="1719"/>
      <c r="EFT125" s="1720"/>
      <c r="EFU125" s="315"/>
      <c r="EFV125" s="1608"/>
      <c r="EFW125" s="1551"/>
      <c r="EFX125" s="1551"/>
      <c r="EFY125" s="1551"/>
      <c r="EFZ125" s="1551"/>
      <c r="EGA125" s="1551"/>
      <c r="EGB125" s="1551"/>
      <c r="EGC125" s="1551"/>
      <c r="EGD125" s="1551"/>
      <c r="EGE125" s="1551"/>
      <c r="EGF125" s="1551"/>
      <c r="EGG125" s="1609"/>
      <c r="EGH125" s="1610" t="str">
        <f>Table!$BY$252</f>
        <v>PRLGI-007</v>
      </c>
      <c r="EGI125" s="1611"/>
      <c r="EGJ125" s="1611"/>
      <c r="EGK125" s="1611"/>
      <c r="EGL125" s="1611"/>
      <c r="EGM125" s="1611"/>
      <c r="EGN125" s="1611"/>
      <c r="EGO125" s="1611"/>
      <c r="EGP125" s="1611"/>
      <c r="EGQ125" s="1612"/>
      <c r="EGR125" s="1554" t="str">
        <f ca="1">INDIRECT(ADDRESS(EGR204,Dev!$CI$89,,,Table!$A$1))</f>
        <v>PRLRL-133</v>
      </c>
      <c r="EGS125" s="1555"/>
      <c r="EGT125" s="1555"/>
      <c r="EGU125" s="1555"/>
      <c r="EGV125" s="1555"/>
      <c r="EGW125" s="1555"/>
      <c r="EGX125" s="1555"/>
      <c r="EGY125" s="1555"/>
      <c r="EGZ125" s="1555"/>
      <c r="EHA125" s="1555"/>
      <c r="EHB125" s="1555"/>
      <c r="EHC125" s="1555"/>
      <c r="EHD125" s="1555"/>
      <c r="EHE125" s="1555"/>
      <c r="EHF125" s="1555"/>
      <c r="EHG125" s="1560"/>
      <c r="EHH125" s="1554" t="str">
        <f ca="1">INDIRECT(ADDRESS(EHH204,Dev!$CI$89,,,Table!$A$1))</f>
        <v>PRLRL-134</v>
      </c>
      <c r="EHI125" s="1555"/>
      <c r="EHJ125" s="1555"/>
      <c r="EHK125" s="1555"/>
      <c r="EHL125" s="1555"/>
      <c r="EHM125" s="1555"/>
      <c r="EHN125" s="1555"/>
      <c r="EHO125" s="1555"/>
      <c r="EHP125" s="1555"/>
      <c r="EHQ125" s="1555"/>
      <c r="EHR125" s="1555"/>
      <c r="EHS125" s="1555"/>
      <c r="EHT125" s="1555"/>
      <c r="EHU125" s="1555"/>
      <c r="EHV125" s="1555"/>
      <c r="EHW125" s="1560"/>
      <c r="EHX125" s="1588" t="str">
        <f ca="1">INDIRECT(ADDRESS(EHX204,Dev!$CY$89,,,Table!$A$1))</f>
        <v>PRLCpl-056</v>
      </c>
      <c r="EHY125" s="1589"/>
      <c r="EHZ125" s="1589"/>
      <c r="EIA125" s="1589"/>
      <c r="EIB125" s="1589"/>
      <c r="EIC125" s="1589"/>
      <c r="EID125" s="1589"/>
      <c r="EIE125" s="1589"/>
      <c r="EIF125" s="1589"/>
      <c r="EIG125" s="1589"/>
      <c r="EIH125" s="1589"/>
      <c r="EII125" s="1589"/>
      <c r="EIJ125" s="1589"/>
      <c r="EIK125" s="1589"/>
      <c r="EIL125" s="1589"/>
      <c r="EIM125" s="1589"/>
      <c r="EIN125" s="1589"/>
      <c r="EIO125" s="1589"/>
      <c r="EIP125" s="1589"/>
      <c r="EIQ125" s="1589"/>
      <c r="EIR125" s="1589"/>
      <c r="EIS125" s="1590"/>
      <c r="EIT125" s="1554" t="str">
        <f ca="1">INDIRECT(ADDRESS(EIT204,Dev!$CI$89,,,Table!$A$1))</f>
        <v>PRLRL-135</v>
      </c>
      <c r="EIU125" s="1555"/>
      <c r="EIV125" s="1555"/>
      <c r="EIW125" s="1555"/>
      <c r="EIX125" s="1555"/>
      <c r="EIY125" s="1555"/>
      <c r="EIZ125" s="1555"/>
      <c r="EJA125" s="1555"/>
      <c r="EJB125" s="1555"/>
      <c r="EJC125" s="1555"/>
      <c r="EJD125" s="1555"/>
      <c r="EJE125" s="1555"/>
      <c r="EJF125" s="1555"/>
      <c r="EJG125" s="1555"/>
      <c r="EJH125" s="1555"/>
      <c r="EJI125" s="1556"/>
      <c r="EJJ125" s="1554" t="str">
        <f ca="1">INDIRECT(ADDRESS(EJJ204,Dev!$CI$89,,,Table!$A$1))</f>
        <v>PRLRL-136</v>
      </c>
      <c r="EJK125" s="1555"/>
      <c r="EJL125" s="1555"/>
      <c r="EJM125" s="1555"/>
      <c r="EJN125" s="1555"/>
      <c r="EJO125" s="1555"/>
      <c r="EJP125" s="1555"/>
      <c r="EJQ125" s="1555"/>
      <c r="EJR125" s="1555"/>
      <c r="EJS125" s="1555"/>
      <c r="EJT125" s="1555"/>
      <c r="EJU125" s="1555"/>
      <c r="EJV125" s="1555"/>
      <c r="EJW125" s="1555"/>
      <c r="EJX125" s="1555"/>
      <c r="EJY125" s="1556"/>
      <c r="EJZ125" s="1610" t="str">
        <f>Table!$BY$260</f>
        <v>PRLGI-008</v>
      </c>
      <c r="EKA125" s="1611"/>
      <c r="EKB125" s="1611"/>
      <c r="EKC125" s="1611"/>
      <c r="EKD125" s="1611"/>
      <c r="EKE125" s="1611"/>
      <c r="EKF125" s="1611"/>
      <c r="EKG125" s="1611"/>
      <c r="EKH125" s="1611"/>
      <c r="EKI125" s="1612"/>
      <c r="EKJ125" s="1608"/>
      <c r="EKK125" s="1551"/>
      <c r="EKL125" s="1551"/>
      <c r="EKM125" s="1551"/>
      <c r="EKN125" s="1551"/>
      <c r="EKO125" s="1551"/>
      <c r="EKP125" s="1551"/>
      <c r="EKQ125" s="1551"/>
      <c r="EKR125" s="1551"/>
      <c r="EKS125" s="1551"/>
      <c r="EKT125" s="1551"/>
      <c r="EKU125" s="1609"/>
      <c r="EKV125" s="464"/>
      <c r="EKW125" s="1736"/>
      <c r="EKX125" s="1737"/>
      <c r="EKY125" s="1737"/>
      <c r="EKZ125" s="1738"/>
      <c r="ELA125" s="465"/>
      <c r="ELB125" s="1674"/>
      <c r="ELC125" s="1674"/>
      <c r="ELD125" s="1674"/>
      <c r="ELE125" s="270"/>
      <c r="EMG125" s="1461"/>
      <c r="EMH125" s="1461"/>
      <c r="EMI125" s="1461"/>
      <c r="EMJ125" s="1461"/>
      <c r="EMK125" s="1461"/>
      <c r="EML125" s="1461"/>
      <c r="EMM125" s="1461"/>
      <c r="EMN125" s="480"/>
      <c r="EMO125" s="1424"/>
      <c r="EMP125" s="1424"/>
      <c r="EMQ125" s="1424"/>
      <c r="EMR125" s="1424"/>
      <c r="EMS125" s="1424"/>
      <c r="EMT125" s="1424"/>
      <c r="EMU125" s="1424"/>
      <c r="EMV125" s="1424"/>
      <c r="EMW125" s="1461"/>
      <c r="EMX125" s="1461"/>
      <c r="EMY125" s="1461"/>
      <c r="EMZ125" s="1461"/>
      <c r="ENA125" s="1461"/>
      <c r="ENB125" s="1461"/>
      <c r="ENC125" s="1461"/>
      <c r="END125" s="480"/>
      <c r="ENE125" s="1424"/>
      <c r="ENF125" s="1424"/>
      <c r="ENG125" s="1424"/>
      <c r="ENH125" s="1424"/>
      <c r="ENI125" s="1424"/>
      <c r="ENJ125" s="1424"/>
      <c r="ENK125" s="1424"/>
      <c r="ENL125" s="1424"/>
      <c r="ENP125" s="1634" t="str">
        <f ca="1">INDIRECT(ADDRESS(ENM194,Dev!$DN$101,,,Table!$A$1))</f>
        <v>PRLCSC-057</v>
      </c>
      <c r="ENQ125" s="1635"/>
      <c r="ENV125" s="227"/>
      <c r="ENW125" s="1275"/>
      <c r="EOB125" s="1525"/>
      <c r="EOC125" s="1632"/>
      <c r="EOD125" s="1632"/>
      <c r="EOE125" s="1526"/>
      <c r="EOG125" s="238"/>
      <c r="EOI125" s="1461"/>
      <c r="EOJ125" s="1461"/>
      <c r="EOK125" s="1461"/>
      <c r="EOL125" s="1461"/>
      <c r="EOM125" s="1461"/>
      <c r="EON125" s="1461"/>
      <c r="EOO125" s="1461"/>
      <c r="EOP125" s="480"/>
      <c r="EOQ125" s="1424"/>
      <c r="EOR125" s="1424"/>
      <c r="EOS125" s="1424"/>
      <c r="EOT125" s="1424"/>
      <c r="EOU125" s="1424"/>
      <c r="EOV125" s="1424"/>
      <c r="EOW125" s="1424"/>
      <c r="EOX125" s="1424"/>
      <c r="EOY125" s="1461"/>
      <c r="EOZ125" s="1461"/>
      <c r="EPA125" s="1461"/>
      <c r="EPB125" s="1461"/>
      <c r="EPC125" s="1461"/>
      <c r="EPD125" s="1461"/>
      <c r="EPE125" s="1461"/>
      <c r="EPF125" s="480"/>
      <c r="EPG125" s="1424"/>
      <c r="EPH125" s="1424"/>
      <c r="EPI125" s="1424"/>
      <c r="EPJ125" s="1424"/>
      <c r="EPK125" s="1424"/>
      <c r="EPL125" s="1424"/>
      <c r="EPM125" s="1424"/>
      <c r="EPN125" s="1424"/>
      <c r="EPO125" s="1461"/>
      <c r="EPP125" s="1461"/>
      <c r="EPQ125" s="1461"/>
      <c r="EPR125" s="1461"/>
      <c r="EPS125" s="1461"/>
      <c r="EPT125" s="1461"/>
      <c r="EPU125" s="1461"/>
      <c r="EPV125" s="480"/>
      <c r="EPW125" s="1424"/>
      <c r="EPX125" s="1424"/>
      <c r="EPY125" s="1424"/>
      <c r="EPZ125" s="1424"/>
      <c r="EQA125" s="1424"/>
      <c r="EQB125" s="1424"/>
      <c r="EQC125" s="1424"/>
      <c r="EQD125" s="1424"/>
      <c r="EQH125" s="1634" t="str">
        <f ca="1">INDIRECT(ADDRESS(EQE194,Dev!$DN$101,,,Table!$A$1))</f>
        <v>PRLCSC-058</v>
      </c>
      <c r="EQI125" s="1635"/>
      <c r="EQN125" s="227"/>
      <c r="EQO125" s="1275"/>
      <c r="EQT125" s="1525"/>
      <c r="EQU125" s="1632"/>
      <c r="EQV125" s="1632"/>
      <c r="EQW125" s="1526"/>
      <c r="EQY125" s="238"/>
      <c r="ERA125" s="1461"/>
      <c r="ERB125" s="1461"/>
      <c r="ERC125" s="1461"/>
      <c r="ERD125" s="1461"/>
      <c r="ERE125" s="1461"/>
      <c r="ERF125" s="1461"/>
      <c r="ERG125" s="1461"/>
      <c r="ERH125" s="480"/>
      <c r="ERI125" s="1424"/>
      <c r="ERJ125" s="1424"/>
      <c r="ERK125" s="1424"/>
      <c r="ERL125" s="1424"/>
      <c r="ERM125" s="1424"/>
      <c r="ERN125" s="1424"/>
      <c r="ERO125" s="1424"/>
      <c r="ERP125" s="1424"/>
      <c r="ERQ125" s="1424"/>
      <c r="ERR125" s="1424"/>
      <c r="ERS125" s="1424"/>
      <c r="ERT125" s="1424"/>
      <c r="ERU125" s="1424"/>
      <c r="ERV125" s="1424"/>
      <c r="ERW125" s="1424"/>
      <c r="ERX125" s="1424"/>
      <c r="ERY125" s="1424"/>
      <c r="ERZ125" s="1424"/>
      <c r="ESA125" s="1424"/>
      <c r="ESB125" s="1424"/>
      <c r="ESC125" s="1424"/>
      <c r="ESD125" s="1424"/>
      <c r="ESE125" s="1424"/>
      <c r="ESF125" s="1424"/>
      <c r="ESG125" s="1424"/>
      <c r="ESH125" s="1424"/>
      <c r="ESI125" s="1424"/>
      <c r="ESJ125" s="1424"/>
      <c r="ESK125" s="1424"/>
      <c r="ESL125" s="1424"/>
      <c r="ESM125" s="1424"/>
      <c r="ESN125" s="1424"/>
      <c r="ESO125" s="1424"/>
      <c r="ESP125" s="1424"/>
      <c r="ESQ125" s="1424"/>
      <c r="ESR125" s="1424"/>
      <c r="ETA125" s="1518"/>
      <c r="ETB125" s="1518"/>
      <c r="ETC125" s="1518"/>
      <c r="ETD125" s="1518"/>
      <c r="ETE125" s="1518"/>
      <c r="ETF125" s="1518"/>
    </row>
    <row r="126" spans="1:3906" ht="15" customHeight="1">
      <c r="B126" s="1518"/>
      <c r="C126" s="1518"/>
      <c r="D126" s="1518"/>
      <c r="E126" s="1518"/>
      <c r="F126" s="1518"/>
      <c r="G126" s="1518"/>
      <c r="I126" s="226"/>
      <c r="J126" s="226"/>
      <c r="K126" s="226"/>
      <c r="L126" s="226"/>
      <c r="M126" s="226"/>
      <c r="N126" s="226"/>
      <c r="O126" s="226"/>
      <c r="P126" s="226"/>
      <c r="Q126" s="226"/>
      <c r="R126" s="226"/>
      <c r="S126" s="226"/>
      <c r="T126" s="226"/>
      <c r="U126" s="226"/>
      <c r="V126" s="226"/>
      <c r="W126" s="226"/>
      <c r="X126" s="226"/>
      <c r="Y126" s="226"/>
      <c r="Z126" s="226"/>
      <c r="AA126" s="226"/>
      <c r="AB126" s="226"/>
      <c r="AC126" s="226"/>
      <c r="AD126" s="226"/>
      <c r="AE126" s="226"/>
      <c r="AF126" s="226"/>
      <c r="AG126" s="226"/>
      <c r="AH126" s="226"/>
      <c r="AI126" s="226"/>
      <c r="AJ126" s="226"/>
      <c r="AK126" s="226"/>
      <c r="AL126" s="226"/>
      <c r="AM126" s="226"/>
      <c r="AN126" s="226"/>
      <c r="AO126" s="226"/>
      <c r="AP126" s="226"/>
      <c r="AQ126" s="226"/>
      <c r="AR126" s="226"/>
      <c r="AS126" s="377"/>
      <c r="AT126" s="377"/>
      <c r="AU126" s="377"/>
      <c r="AV126" s="377"/>
      <c r="AW126" s="377"/>
      <c r="AX126" s="377"/>
      <c r="AY126" s="377"/>
      <c r="AZ126" s="377"/>
      <c r="BD126" s="1525"/>
      <c r="BE126" s="1632"/>
      <c r="BF126" s="1632"/>
      <c r="BG126" s="1526"/>
      <c r="BJ126" s="1276"/>
      <c r="BK126" s="1275"/>
      <c r="BQ126" s="266"/>
      <c r="BU126" s="238"/>
      <c r="BW126" s="226"/>
      <c r="BX126" s="226"/>
      <c r="BY126" s="226"/>
      <c r="BZ126" s="226"/>
      <c r="CA126" s="226"/>
      <c r="CB126" s="226"/>
      <c r="CC126" s="226"/>
      <c r="CD126" s="226"/>
      <c r="CE126" s="377"/>
      <c r="CF126" s="377"/>
      <c r="CG126" s="377"/>
      <c r="CH126" s="377"/>
      <c r="CI126" s="377"/>
      <c r="CJ126" s="377"/>
      <c r="CK126" s="377"/>
      <c r="CL126" s="377"/>
      <c r="CP126" s="1525"/>
      <c r="CQ126" s="1632"/>
      <c r="CR126" s="1632"/>
      <c r="CS126" s="1526"/>
      <c r="CV126" s="1276"/>
      <c r="CW126" s="1275"/>
      <c r="DC126" s="266"/>
      <c r="DG126" s="238"/>
      <c r="DI126" s="226"/>
      <c r="DJ126" s="226"/>
      <c r="DK126" s="226"/>
      <c r="DL126" s="226"/>
      <c r="DM126" s="226"/>
      <c r="DN126" s="226"/>
      <c r="DO126" s="226"/>
      <c r="DP126" s="226"/>
      <c r="DQ126" s="377"/>
      <c r="DR126" s="377"/>
      <c r="DS126" s="377"/>
      <c r="DT126" s="377"/>
      <c r="DU126" s="377"/>
      <c r="DV126" s="377"/>
      <c r="DW126" s="377"/>
      <c r="DX126" s="377"/>
      <c r="DY126" s="226"/>
      <c r="DZ126" s="226"/>
      <c r="EA126" s="226"/>
      <c r="EB126" s="226"/>
      <c r="EC126" s="226"/>
      <c r="ED126" s="226"/>
      <c r="EE126" s="226"/>
      <c r="EF126" s="226"/>
      <c r="EG126" s="377"/>
      <c r="EH126" s="377"/>
      <c r="EI126" s="377"/>
      <c r="EJ126" s="377"/>
      <c r="EK126" s="377"/>
      <c r="EL126" s="377"/>
      <c r="EM126" s="377"/>
      <c r="EN126" s="377"/>
      <c r="ER126" s="1525"/>
      <c r="ES126" s="1632"/>
      <c r="ET126" s="1632"/>
      <c r="EU126" s="1526"/>
      <c r="EX126" s="1276"/>
      <c r="EY126" s="1275"/>
      <c r="FE126" s="266"/>
      <c r="FI126" s="238"/>
      <c r="FK126" s="226"/>
      <c r="FL126" s="226"/>
      <c r="FM126" s="226"/>
      <c r="FN126" s="226"/>
      <c r="FO126" s="226"/>
      <c r="FP126" s="226"/>
      <c r="FQ126" s="226"/>
      <c r="FR126" s="226"/>
      <c r="FS126" s="377"/>
      <c r="FT126" s="377"/>
      <c r="FU126" s="377"/>
      <c r="FV126" s="377"/>
      <c r="FW126" s="377"/>
      <c r="FX126" s="377"/>
      <c r="FY126" s="377"/>
      <c r="FZ126" s="377"/>
      <c r="GA126" s="226"/>
      <c r="GB126" s="226"/>
      <c r="GC126" s="226"/>
      <c r="GD126" s="226"/>
      <c r="GE126" s="226"/>
      <c r="GF126" s="226"/>
      <c r="GG126" s="226"/>
      <c r="GH126" s="226"/>
      <c r="GI126" s="377"/>
      <c r="GJ126" s="377"/>
      <c r="GK126" s="377"/>
      <c r="GL126" s="377"/>
      <c r="GM126" s="377"/>
      <c r="GN126" s="377"/>
      <c r="GO126" s="377"/>
      <c r="GP126" s="377"/>
      <c r="GT126" s="1525"/>
      <c r="GU126" s="1632"/>
      <c r="GV126" s="1632"/>
      <c r="GW126" s="1526"/>
      <c r="GZ126" s="1276"/>
      <c r="HA126" s="1275"/>
      <c r="HG126" s="266"/>
      <c r="HK126" s="238"/>
      <c r="HM126" s="226"/>
      <c r="HN126" s="226"/>
      <c r="HO126" s="226"/>
      <c r="HP126" s="226"/>
      <c r="HQ126" s="226"/>
      <c r="HR126" s="226"/>
      <c r="HS126" s="226"/>
      <c r="HT126" s="226"/>
      <c r="HU126" s="377"/>
      <c r="HV126" s="377"/>
      <c r="HW126" s="377"/>
      <c r="HX126" s="377"/>
      <c r="HY126" s="377"/>
      <c r="HZ126" s="377"/>
      <c r="IA126" s="377"/>
      <c r="IB126" s="377"/>
      <c r="IC126" s="226"/>
      <c r="ID126" s="226"/>
      <c r="IE126" s="226"/>
      <c r="IF126" s="226"/>
      <c r="IG126" s="226"/>
      <c r="IH126" s="226"/>
      <c r="II126" s="226"/>
      <c r="IJ126" s="226"/>
      <c r="IK126" s="377"/>
      <c r="IL126" s="377"/>
      <c r="IM126" s="377"/>
      <c r="IN126" s="377"/>
      <c r="IO126" s="377"/>
      <c r="IP126" s="377"/>
      <c r="IQ126" s="377"/>
      <c r="IR126" s="377"/>
      <c r="IV126" s="1525"/>
      <c r="IW126" s="1632"/>
      <c r="IX126" s="1632"/>
      <c r="IY126" s="1526"/>
      <c r="JB126" s="1276"/>
      <c r="JC126" s="1275"/>
      <c r="JI126" s="266"/>
      <c r="JM126" s="238"/>
      <c r="JO126" s="226"/>
      <c r="JP126" s="226"/>
      <c r="JQ126" s="226"/>
      <c r="JR126" s="226"/>
      <c r="JS126" s="226"/>
      <c r="JT126" s="226"/>
      <c r="JU126" s="226"/>
      <c r="JV126" s="226"/>
      <c r="JW126" s="377"/>
      <c r="JX126" s="377"/>
      <c r="JY126" s="377"/>
      <c r="JZ126" s="377"/>
      <c r="KA126" s="377"/>
      <c r="KB126" s="377"/>
      <c r="KC126" s="377"/>
      <c r="KD126" s="377"/>
      <c r="KE126" s="226"/>
      <c r="KF126" s="226"/>
      <c r="KG126" s="226"/>
      <c r="KH126" s="226"/>
      <c r="KI126" s="226"/>
      <c r="KJ126" s="226"/>
      <c r="KK126" s="226"/>
      <c r="KL126" s="226"/>
      <c r="KM126" s="377"/>
      <c r="KN126" s="377"/>
      <c r="KO126" s="377"/>
      <c r="KP126" s="377"/>
      <c r="KQ126" s="377"/>
      <c r="KR126" s="377"/>
      <c r="KS126" s="377"/>
      <c r="KT126" s="377"/>
      <c r="KX126" s="1525"/>
      <c r="KY126" s="1632"/>
      <c r="KZ126" s="1632"/>
      <c r="LA126" s="1526"/>
      <c r="LD126" s="1276"/>
      <c r="LE126" s="1275"/>
      <c r="LK126" s="266"/>
      <c r="LO126" s="238"/>
      <c r="LQ126" s="226"/>
      <c r="LR126" s="226"/>
      <c r="LS126" s="226"/>
      <c r="LT126" s="226"/>
      <c r="LU126" s="226"/>
      <c r="LV126" s="226"/>
      <c r="LW126" s="226"/>
      <c r="LX126" s="226"/>
      <c r="LY126" s="377"/>
      <c r="LZ126" s="377"/>
      <c r="MA126" s="377"/>
      <c r="MB126" s="377"/>
      <c r="MC126" s="377"/>
      <c r="MD126" s="377"/>
      <c r="ME126" s="377"/>
      <c r="MF126" s="377"/>
      <c r="MG126" s="226"/>
      <c r="MH126" s="226"/>
      <c r="MI126" s="226"/>
      <c r="MJ126" s="226"/>
      <c r="MK126" s="226"/>
      <c r="ML126" s="226"/>
      <c r="MM126" s="226"/>
      <c r="MN126" s="226"/>
      <c r="MO126" s="377"/>
      <c r="MP126" s="377"/>
      <c r="MQ126" s="377"/>
      <c r="MR126" s="377"/>
      <c r="MS126" s="377"/>
      <c r="MT126" s="377"/>
      <c r="MU126" s="377"/>
      <c r="MV126" s="377"/>
      <c r="MZ126" s="1525"/>
      <c r="NA126" s="1632"/>
      <c r="NB126" s="1632"/>
      <c r="NC126" s="1526"/>
      <c r="NF126" s="1276"/>
      <c r="NG126" s="1275"/>
      <c r="NM126" s="266"/>
      <c r="NQ126" s="238"/>
      <c r="NS126" s="226"/>
      <c r="NT126" s="226"/>
      <c r="NU126" s="226"/>
      <c r="NV126" s="226"/>
      <c r="NW126" s="226"/>
      <c r="NX126" s="226"/>
      <c r="NY126" s="226"/>
      <c r="NZ126" s="226"/>
      <c r="OA126" s="377"/>
      <c r="OB126" s="377"/>
      <c r="OC126" s="377"/>
      <c r="OD126" s="377"/>
      <c r="OE126" s="377"/>
      <c r="OF126" s="377"/>
      <c r="OG126" s="377"/>
      <c r="OH126" s="377"/>
      <c r="OL126" s="1525"/>
      <c r="OM126" s="1632"/>
      <c r="ON126" s="1632"/>
      <c r="OO126" s="1526"/>
      <c r="OR126" s="1276"/>
      <c r="OS126" s="1275"/>
      <c r="OY126" s="266"/>
      <c r="PC126" s="238"/>
      <c r="PE126" s="226"/>
      <c r="PF126" s="226"/>
      <c r="PG126" s="226"/>
      <c r="PH126" s="226"/>
      <c r="PI126" s="226"/>
      <c r="PJ126" s="226"/>
      <c r="PK126" s="226"/>
      <c r="PL126" s="226"/>
      <c r="PM126" s="377"/>
      <c r="PN126" s="377"/>
      <c r="PO126" s="377"/>
      <c r="PP126" s="377"/>
      <c r="PQ126" s="377"/>
      <c r="PR126" s="377"/>
      <c r="PS126" s="377"/>
      <c r="PT126" s="377"/>
      <c r="PX126" s="1525"/>
      <c r="PY126" s="1632"/>
      <c r="PZ126" s="1632"/>
      <c r="QA126" s="1526"/>
      <c r="QD126" s="1276"/>
      <c r="QE126" s="1275"/>
      <c r="QK126" s="266"/>
      <c r="QO126" s="238"/>
      <c r="QQ126" s="226"/>
      <c r="QR126" s="226"/>
      <c r="QS126" s="226"/>
      <c r="QT126" s="226"/>
      <c r="QU126" s="226"/>
      <c r="QV126" s="226"/>
      <c r="QW126" s="226"/>
      <c r="QX126" s="226"/>
      <c r="QY126" s="377"/>
      <c r="QZ126" s="377"/>
      <c r="RA126" s="377"/>
      <c r="RB126" s="377"/>
      <c r="RC126" s="377"/>
      <c r="RD126" s="377"/>
      <c r="RE126" s="377"/>
      <c r="RF126" s="377"/>
      <c r="RG126" s="226"/>
      <c r="RH126" s="226"/>
      <c r="RI126" s="226"/>
      <c r="RJ126" s="226"/>
      <c r="RK126" s="226"/>
      <c r="RL126" s="226"/>
      <c r="RM126" s="226"/>
      <c r="RN126" s="226"/>
      <c r="RO126" s="377"/>
      <c r="RP126" s="377"/>
      <c r="RQ126" s="377"/>
      <c r="RR126" s="377"/>
      <c r="RS126" s="377"/>
      <c r="RT126" s="377"/>
      <c r="RU126" s="377"/>
      <c r="RV126" s="377"/>
      <c r="RZ126" s="1525"/>
      <c r="SA126" s="1632"/>
      <c r="SB126" s="1632"/>
      <c r="SC126" s="1526"/>
      <c r="SF126" s="1276"/>
      <c r="SG126" s="1275"/>
      <c r="SM126" s="266"/>
      <c r="SQ126" s="238"/>
      <c r="SS126" s="226"/>
      <c r="ST126" s="226"/>
      <c r="SU126" s="226"/>
      <c r="SV126" s="226"/>
      <c r="SW126" s="226"/>
      <c r="SX126" s="226"/>
      <c r="SY126" s="226"/>
      <c r="SZ126" s="226"/>
      <c r="TA126" s="377"/>
      <c r="TB126" s="377"/>
      <c r="TC126" s="377"/>
      <c r="TD126" s="377"/>
      <c r="TE126" s="377"/>
      <c r="TF126" s="377"/>
      <c r="TG126" s="377"/>
      <c r="TH126" s="377"/>
      <c r="TI126" s="226"/>
      <c r="TJ126" s="226"/>
      <c r="TK126" s="226"/>
      <c r="TL126" s="226"/>
      <c r="TM126" s="226"/>
      <c r="TN126" s="226"/>
      <c r="TO126" s="226"/>
      <c r="TP126" s="226"/>
      <c r="TQ126" s="377"/>
      <c r="TR126" s="377"/>
      <c r="TS126" s="377"/>
      <c r="TT126" s="377"/>
      <c r="TU126" s="377"/>
      <c r="TV126" s="377"/>
      <c r="TW126" s="377"/>
      <c r="TX126" s="377"/>
      <c r="UB126" s="1525"/>
      <c r="UC126" s="1632"/>
      <c r="UD126" s="1632"/>
      <c r="UE126" s="1526"/>
      <c r="UH126" s="1276"/>
      <c r="UI126" s="1275"/>
      <c r="UO126" s="266"/>
      <c r="US126" s="238"/>
      <c r="UU126" s="226"/>
      <c r="UV126" s="226"/>
      <c r="UW126" s="226"/>
      <c r="UX126" s="226"/>
      <c r="UY126" s="226"/>
      <c r="UZ126" s="226"/>
      <c r="VA126" s="226"/>
      <c r="VB126" s="226"/>
      <c r="VC126" s="377"/>
      <c r="VD126" s="377"/>
      <c r="VE126" s="377"/>
      <c r="VF126" s="377"/>
      <c r="VG126" s="377"/>
      <c r="VH126" s="377"/>
      <c r="VI126" s="377"/>
      <c r="VJ126" s="377"/>
      <c r="VK126" s="226"/>
      <c r="VL126" s="226"/>
      <c r="VM126" s="226"/>
      <c r="VN126" s="226"/>
      <c r="VO126" s="226"/>
      <c r="VP126" s="226"/>
      <c r="VQ126" s="226"/>
      <c r="VR126" s="226"/>
      <c r="VS126" s="377"/>
      <c r="VT126" s="377"/>
      <c r="VU126" s="377"/>
      <c r="VV126" s="377"/>
      <c r="VW126" s="377"/>
      <c r="VX126" s="377"/>
      <c r="VY126" s="377"/>
      <c r="VZ126" s="377"/>
      <c r="WD126" s="1525"/>
      <c r="WE126" s="1632"/>
      <c r="WF126" s="1632"/>
      <c r="WG126" s="1526"/>
      <c r="WJ126" s="1276"/>
      <c r="WK126" s="1275"/>
      <c r="WQ126" s="266"/>
      <c r="WU126" s="238"/>
      <c r="WW126" s="226"/>
      <c r="WX126" s="226"/>
      <c r="WY126" s="226"/>
      <c r="WZ126" s="226"/>
      <c r="XA126" s="226"/>
      <c r="XB126" s="226"/>
      <c r="XC126" s="226"/>
      <c r="XD126" s="226"/>
      <c r="XE126" s="377"/>
      <c r="XF126" s="377"/>
      <c r="XG126" s="377"/>
      <c r="XH126" s="377"/>
      <c r="XI126" s="377"/>
      <c r="XJ126" s="377"/>
      <c r="XK126" s="377"/>
      <c r="XL126" s="377"/>
      <c r="XM126" s="226"/>
      <c r="XN126" s="226"/>
      <c r="XO126" s="226"/>
      <c r="XP126" s="226"/>
      <c r="XQ126" s="226"/>
      <c r="XR126" s="226"/>
      <c r="XS126" s="226"/>
      <c r="XT126" s="226"/>
      <c r="XU126" s="377"/>
      <c r="XV126" s="377"/>
      <c r="XW126" s="377"/>
      <c r="XX126" s="377"/>
      <c r="XY126" s="377"/>
      <c r="XZ126" s="377"/>
      <c r="YA126" s="377"/>
      <c r="YB126" s="377"/>
      <c r="YF126" s="1525"/>
      <c r="YG126" s="1632"/>
      <c r="YH126" s="1632"/>
      <c r="YI126" s="1526"/>
      <c r="YL126" s="1276"/>
      <c r="YM126" s="1275"/>
      <c r="YS126" s="266"/>
      <c r="YW126" s="238"/>
      <c r="YY126" s="226"/>
      <c r="YZ126" s="226"/>
      <c r="ZA126" s="226"/>
      <c r="ZB126" s="226"/>
      <c r="ZC126" s="226"/>
      <c r="ZD126" s="226"/>
      <c r="ZE126" s="226"/>
      <c r="ZF126" s="226"/>
      <c r="ZG126" s="377"/>
      <c r="ZH126" s="377"/>
      <c r="ZI126" s="377"/>
      <c r="ZJ126" s="377"/>
      <c r="ZK126" s="377"/>
      <c r="ZL126" s="377"/>
      <c r="ZM126" s="377"/>
      <c r="ZN126" s="377"/>
      <c r="ZO126" s="226"/>
      <c r="ZP126" s="226"/>
      <c r="ZQ126" s="226"/>
      <c r="ZR126" s="226"/>
      <c r="ZS126" s="226"/>
      <c r="ZT126" s="226"/>
      <c r="ZU126" s="226"/>
      <c r="ZV126" s="226"/>
      <c r="ZW126" s="377"/>
      <c r="ZX126" s="377"/>
      <c r="ZY126" s="377"/>
      <c r="ZZ126" s="377"/>
      <c r="AAA126" s="377"/>
      <c r="AAB126" s="377"/>
      <c r="AAC126" s="377"/>
      <c r="AAD126" s="377"/>
      <c r="AAH126" s="1525"/>
      <c r="AAI126" s="1632"/>
      <c r="AAJ126" s="1632"/>
      <c r="AAK126" s="1526"/>
      <c r="AAN126" s="1276"/>
      <c r="AAO126" s="1275"/>
      <c r="AAU126" s="266"/>
      <c r="AAY126" s="238"/>
      <c r="ABA126" s="226"/>
      <c r="ABB126" s="226"/>
      <c r="ABC126" s="226"/>
      <c r="ABD126" s="226"/>
      <c r="ABE126" s="226"/>
      <c r="ABF126" s="226"/>
      <c r="ABG126" s="226"/>
      <c r="ABH126" s="226"/>
      <c r="ABI126" s="377"/>
      <c r="ABJ126" s="377"/>
      <c r="ABK126" s="377"/>
      <c r="ABL126" s="377"/>
      <c r="ABM126" s="377"/>
      <c r="ABN126" s="377"/>
      <c r="ABO126" s="377"/>
      <c r="ABP126" s="377"/>
      <c r="ABQ126" s="226"/>
      <c r="ABR126" s="226"/>
      <c r="ABS126" s="226"/>
      <c r="ABT126" s="226"/>
      <c r="ABU126" s="226"/>
      <c r="ABV126" s="226"/>
      <c r="ABW126" s="226"/>
      <c r="ABX126" s="226"/>
      <c r="ABY126" s="377"/>
      <c r="ABZ126" s="377"/>
      <c r="ACA126" s="377"/>
      <c r="ACB126" s="377"/>
      <c r="ACC126" s="377"/>
      <c r="ACD126" s="377"/>
      <c r="ACE126" s="377"/>
      <c r="ACF126" s="377"/>
      <c r="ACJ126" s="1525"/>
      <c r="ACK126" s="1632"/>
      <c r="ACL126" s="1632"/>
      <c r="ACM126" s="1526"/>
      <c r="ACP126" s="1276"/>
      <c r="ACQ126" s="1275"/>
      <c r="ACW126" s="266"/>
      <c r="ADA126" s="238"/>
      <c r="ADC126" s="226"/>
      <c r="ADD126" s="226"/>
      <c r="ADE126" s="226"/>
      <c r="ADF126" s="226"/>
      <c r="ADG126" s="226"/>
      <c r="ADH126" s="226"/>
      <c r="ADI126" s="226"/>
      <c r="ADJ126" s="226"/>
      <c r="ADK126" s="377"/>
      <c r="ADL126" s="377"/>
      <c r="ADM126" s="377"/>
      <c r="ADN126" s="377"/>
      <c r="ADO126" s="377"/>
      <c r="ADP126" s="377"/>
      <c r="ADQ126" s="377"/>
      <c r="ADR126" s="377"/>
      <c r="ADS126" s="226"/>
      <c r="ADT126" s="226"/>
      <c r="ADU126" s="226"/>
      <c r="ADV126" s="226"/>
      <c r="ADW126" s="226"/>
      <c r="ADX126" s="226"/>
      <c r="ADY126" s="226"/>
      <c r="ADZ126" s="226"/>
      <c r="AEA126" s="377"/>
      <c r="AEB126" s="377"/>
      <c r="AEC126" s="377"/>
      <c r="AED126" s="377"/>
      <c r="AEE126" s="377"/>
      <c r="AEF126" s="377"/>
      <c r="AEG126" s="377"/>
      <c r="AEH126" s="377"/>
      <c r="AEL126" s="1525"/>
      <c r="AEM126" s="1632"/>
      <c r="AEN126" s="1632"/>
      <c r="AEO126" s="1526"/>
      <c r="AER126" s="1276"/>
      <c r="AES126" s="1275"/>
      <c r="AEY126" s="266"/>
      <c r="AFC126" s="238"/>
      <c r="AFE126" s="226"/>
      <c r="AFF126" s="226"/>
      <c r="AFG126" s="226"/>
      <c r="AFH126" s="226"/>
      <c r="AFI126" s="226"/>
      <c r="AFJ126" s="226"/>
      <c r="AFK126" s="226"/>
      <c r="AFL126" s="226"/>
      <c r="AFM126" s="377"/>
      <c r="AFN126" s="377"/>
      <c r="AFO126" s="377"/>
      <c r="AFP126" s="377"/>
      <c r="AFQ126" s="377"/>
      <c r="AFR126" s="377"/>
      <c r="AFS126" s="377"/>
      <c r="AFT126" s="377"/>
      <c r="AFU126" s="226"/>
      <c r="AFV126" s="226"/>
      <c r="AFW126" s="226"/>
      <c r="AFX126" s="226"/>
      <c r="AFY126" s="226"/>
      <c r="AFZ126" s="226"/>
      <c r="AGA126" s="226"/>
      <c r="AGB126" s="226"/>
      <c r="AGC126" s="377"/>
      <c r="AGD126" s="377"/>
      <c r="AGE126" s="377"/>
      <c r="AGF126" s="377"/>
      <c r="AGG126" s="377"/>
      <c r="AGH126" s="377"/>
      <c r="AGI126" s="377"/>
      <c r="AGJ126" s="377"/>
      <c r="AGN126" s="1525"/>
      <c r="AGO126" s="1632"/>
      <c r="AGP126" s="1632"/>
      <c r="AGQ126" s="1526"/>
      <c r="AGT126" s="1276"/>
      <c r="AGU126" s="1275"/>
      <c r="AHA126" s="266"/>
      <c r="AHE126" s="238"/>
      <c r="AHG126" s="226"/>
      <c r="AHH126" s="226"/>
      <c r="AHI126" s="226"/>
      <c r="AHJ126" s="226"/>
      <c r="AHK126" s="226"/>
      <c r="AHL126" s="226"/>
      <c r="AHM126" s="226"/>
      <c r="AHN126" s="226"/>
      <c r="AHO126" s="377"/>
      <c r="AHP126" s="377"/>
      <c r="AHQ126" s="377"/>
      <c r="AHR126" s="377"/>
      <c r="AHS126" s="377"/>
      <c r="AHT126" s="377"/>
      <c r="AHU126" s="377"/>
      <c r="AHV126" s="377"/>
      <c r="AHW126" s="226"/>
      <c r="AHX126" s="226"/>
      <c r="AHY126" s="226"/>
      <c r="AHZ126" s="226"/>
      <c r="AIA126" s="226"/>
      <c r="AIB126" s="226"/>
      <c r="AIC126" s="226"/>
      <c r="AID126" s="226"/>
      <c r="AIE126" s="377"/>
      <c r="AIF126" s="377"/>
      <c r="AIG126" s="377"/>
      <c r="AIH126" s="377"/>
      <c r="AII126" s="377"/>
      <c r="AIJ126" s="377"/>
      <c r="AIK126" s="377"/>
      <c r="AIL126" s="377"/>
      <c r="AIP126" s="1525"/>
      <c r="AIQ126" s="1632"/>
      <c r="AIR126" s="1632"/>
      <c r="AIS126" s="1526"/>
      <c r="AIV126" s="1276"/>
      <c r="AIW126" s="1275"/>
      <c r="AJC126" s="266"/>
      <c r="AJG126" s="238"/>
      <c r="AJI126" s="226"/>
      <c r="AJJ126" s="226"/>
      <c r="AJK126" s="226"/>
      <c r="AJL126" s="226"/>
      <c r="AJM126" s="226"/>
      <c r="AJN126" s="226"/>
      <c r="AJO126" s="226"/>
      <c r="AJP126" s="226"/>
      <c r="AJQ126" s="377"/>
      <c r="AJR126" s="377"/>
      <c r="AJS126" s="377"/>
      <c r="AJT126" s="377"/>
      <c r="AJU126" s="377"/>
      <c r="AJV126" s="377"/>
      <c r="AJW126" s="377"/>
      <c r="AJX126" s="377"/>
      <c r="AJY126" s="226"/>
      <c r="AJZ126" s="226"/>
      <c r="AKA126" s="226"/>
      <c r="AKB126" s="226"/>
      <c r="AKC126" s="226"/>
      <c r="AKD126" s="226"/>
      <c r="AKE126" s="226"/>
      <c r="AKF126" s="226"/>
      <c r="AKG126" s="377"/>
      <c r="AKH126" s="377"/>
      <c r="AKI126" s="377"/>
      <c r="AKJ126" s="377"/>
      <c r="AKK126" s="377"/>
      <c r="AKL126" s="377"/>
      <c r="AKM126" s="377"/>
      <c r="AKN126" s="377"/>
      <c r="AKR126" s="1525"/>
      <c r="AKS126" s="1632"/>
      <c r="AKT126" s="1632"/>
      <c r="AKU126" s="1526"/>
      <c r="AKX126" s="1276"/>
      <c r="AKY126" s="1275"/>
      <c r="ALE126" s="266"/>
      <c r="ALI126" s="238"/>
      <c r="ALK126" s="226"/>
      <c r="ALL126" s="226"/>
      <c r="ALM126" s="226"/>
      <c r="ALN126" s="226"/>
      <c r="ALO126" s="226"/>
      <c r="ALP126" s="226"/>
      <c r="ALQ126" s="226"/>
      <c r="ALR126" s="226"/>
      <c r="ALS126" s="377"/>
      <c r="ALT126" s="377"/>
      <c r="ALU126" s="377"/>
      <c r="ALV126" s="377"/>
      <c r="ALW126" s="377"/>
      <c r="ALX126" s="377"/>
      <c r="ALY126" s="377"/>
      <c r="ALZ126" s="377"/>
      <c r="AMA126" s="226"/>
      <c r="AMB126" s="226"/>
      <c r="AMC126" s="226"/>
      <c r="AMD126" s="226"/>
      <c r="AME126" s="226"/>
      <c r="AMF126" s="226"/>
      <c r="AMG126" s="226"/>
      <c r="AMH126" s="226"/>
      <c r="AMI126" s="377"/>
      <c r="AMJ126" s="377"/>
      <c r="AMK126" s="377"/>
      <c r="AML126" s="377"/>
      <c r="AMM126" s="377"/>
      <c r="AMN126" s="377"/>
      <c r="AMO126" s="377"/>
      <c r="AMP126" s="377"/>
      <c r="AMT126" s="1525"/>
      <c r="AMU126" s="1632"/>
      <c r="AMV126" s="1632"/>
      <c r="AMW126" s="1526"/>
      <c r="AMZ126" s="1276"/>
      <c r="ANA126" s="1275"/>
      <c r="ANG126" s="266"/>
      <c r="ANK126" s="238"/>
      <c r="ANM126" s="226"/>
      <c r="ANN126" s="226"/>
      <c r="ANO126" s="226"/>
      <c r="ANP126" s="226"/>
      <c r="ANQ126" s="226"/>
      <c r="ANR126" s="226"/>
      <c r="ANS126" s="226"/>
      <c r="ANT126" s="226"/>
      <c r="ANU126" s="377"/>
      <c r="ANV126" s="377"/>
      <c r="ANW126" s="377"/>
      <c r="ANX126" s="377"/>
      <c r="ANY126" s="377"/>
      <c r="ANZ126" s="377"/>
      <c r="AOA126" s="377"/>
      <c r="AOB126" s="377"/>
      <c r="AOC126" s="226"/>
      <c r="AOD126" s="226"/>
      <c r="AOE126" s="226"/>
      <c r="AOF126" s="226"/>
      <c r="AOG126" s="226"/>
      <c r="AOH126" s="226"/>
      <c r="AOI126" s="226"/>
      <c r="AOJ126" s="226"/>
      <c r="AOK126" s="377"/>
      <c r="AOL126" s="377"/>
      <c r="AOM126" s="377"/>
      <c r="AON126" s="377"/>
      <c r="AOO126" s="377"/>
      <c r="AOP126" s="377"/>
      <c r="AOQ126" s="377"/>
      <c r="AOR126" s="377"/>
      <c r="AOV126" s="1525"/>
      <c r="AOW126" s="1632"/>
      <c r="AOX126" s="1632"/>
      <c r="AOY126" s="1526"/>
      <c r="APB126" s="1276"/>
      <c r="APC126" s="1275"/>
      <c r="API126" s="266"/>
      <c r="APM126" s="238"/>
      <c r="APO126" s="226"/>
      <c r="APP126" s="226"/>
      <c r="APQ126" s="226"/>
      <c r="APR126" s="226"/>
      <c r="APS126" s="226"/>
      <c r="APT126" s="226"/>
      <c r="APU126" s="226"/>
      <c r="APV126" s="226"/>
      <c r="APW126" s="377"/>
      <c r="APX126" s="377"/>
      <c r="APY126" s="377"/>
      <c r="APZ126" s="377"/>
      <c r="AQA126" s="377"/>
      <c r="AQB126" s="377"/>
      <c r="AQC126" s="377"/>
      <c r="AQD126" s="377"/>
      <c r="AQE126" s="226"/>
      <c r="AQF126" s="226"/>
      <c r="AQG126" s="226"/>
      <c r="AQH126" s="226"/>
      <c r="AQI126" s="226"/>
      <c r="AQJ126" s="226"/>
      <c r="AQK126" s="226"/>
      <c r="AQL126" s="226"/>
      <c r="AQM126" s="377"/>
      <c r="AQN126" s="377"/>
      <c r="AQO126" s="377"/>
      <c r="AQP126" s="377"/>
      <c r="AQQ126" s="377"/>
      <c r="AQR126" s="377"/>
      <c r="AQS126" s="377"/>
      <c r="AQT126" s="377"/>
      <c r="AQX126" s="1525"/>
      <c r="AQY126" s="1632"/>
      <c r="AQZ126" s="1632"/>
      <c r="ARA126" s="1526"/>
      <c r="ARD126" s="1276"/>
      <c r="ARE126" s="1275"/>
      <c r="ARK126" s="266"/>
      <c r="ARO126" s="238"/>
      <c r="ARQ126" s="226"/>
      <c r="ARR126" s="226"/>
      <c r="ARS126" s="226"/>
      <c r="ART126" s="226"/>
      <c r="ARU126" s="226"/>
      <c r="ARV126" s="226"/>
      <c r="ARW126" s="226"/>
      <c r="ARX126" s="226"/>
      <c r="ARY126" s="377"/>
      <c r="ARZ126" s="377"/>
      <c r="ASA126" s="377"/>
      <c r="ASB126" s="377"/>
      <c r="ASC126" s="377"/>
      <c r="ASD126" s="377"/>
      <c r="ASE126" s="377"/>
      <c r="ASF126" s="377"/>
      <c r="ASG126" s="226"/>
      <c r="ASH126" s="226"/>
      <c r="ASI126" s="226"/>
      <c r="ASJ126" s="226"/>
      <c r="ASK126" s="226"/>
      <c r="ASL126" s="226"/>
      <c r="ASM126" s="226"/>
      <c r="ASN126" s="226"/>
      <c r="ASO126" s="377"/>
      <c r="ASP126" s="377"/>
      <c r="ASQ126" s="377"/>
      <c r="ASR126" s="377"/>
      <c r="ASS126" s="377"/>
      <c r="AST126" s="377"/>
      <c r="ASU126" s="377"/>
      <c r="ASV126" s="377"/>
      <c r="ASZ126" s="1525"/>
      <c r="ATA126" s="1632"/>
      <c r="ATB126" s="1632"/>
      <c r="ATC126" s="1526"/>
      <c r="ATF126" s="1276"/>
      <c r="ATG126" s="1275"/>
      <c r="ATM126" s="266"/>
      <c r="ATQ126" s="238"/>
      <c r="ATS126" s="226"/>
      <c r="ATT126" s="226"/>
      <c r="ATU126" s="226"/>
      <c r="ATV126" s="226"/>
      <c r="ATW126" s="226"/>
      <c r="ATX126" s="226"/>
      <c r="ATY126" s="226"/>
      <c r="ATZ126" s="226"/>
      <c r="AUA126" s="377"/>
      <c r="AUB126" s="377"/>
      <c r="AUC126" s="377"/>
      <c r="AUD126" s="377"/>
      <c r="AUE126" s="377"/>
      <c r="AUF126" s="377"/>
      <c r="AUG126" s="377"/>
      <c r="AUH126" s="377"/>
      <c r="AUL126" s="1525"/>
      <c r="AUM126" s="1632"/>
      <c r="AUN126" s="1632"/>
      <c r="AUO126" s="1526"/>
      <c r="AUR126"/>
      <c r="AUS126"/>
      <c r="AUZ126" s="267"/>
      <c r="AVA126" s="1168"/>
      <c r="AVB126" s="1168"/>
      <c r="AVC126" s="266"/>
      <c r="AVE126" s="226"/>
      <c r="AVF126" s="226"/>
      <c r="AVG126" s="226"/>
      <c r="AVH126" s="226"/>
      <c r="AVI126" s="226"/>
      <c r="AVJ126" s="226"/>
      <c r="AVK126" s="226"/>
      <c r="AVL126" s="226"/>
      <c r="AVM126" s="377"/>
      <c r="AVN126" s="377"/>
      <c r="AVO126" s="377"/>
      <c r="AVP126" s="377"/>
      <c r="AVQ126" s="377"/>
      <c r="AVR126" s="377"/>
      <c r="AVS126" s="377"/>
      <c r="AVT126" s="377"/>
      <c r="AVU126" s="1687"/>
      <c r="AVV126" s="1687"/>
      <c r="AVW126" s="1687"/>
      <c r="AVX126" s="1687"/>
      <c r="AVY126" s="1687"/>
      <c r="AVZ126" s="1687"/>
      <c r="AWA126" s="1687"/>
      <c r="AWB126" s="1687"/>
      <c r="AWC126" s="1687"/>
      <c r="AWD126" s="1687"/>
      <c r="AWE126" s="1687"/>
      <c r="AWF126" s="1687"/>
      <c r="AWG126" s="1687"/>
      <c r="AWH126" s="1687"/>
      <c r="AWI126" s="1687"/>
      <c r="AWJ126" s="1687"/>
      <c r="AWK126" s="1687"/>
      <c r="AWL126" s="1687"/>
      <c r="AWM126" s="1687"/>
      <c r="AWN126" s="1687"/>
      <c r="AWO126" s="1687"/>
      <c r="AWP126" s="1687"/>
      <c r="AWQ126" s="1687"/>
      <c r="AWR126" s="1687"/>
      <c r="AWS126" s="1687"/>
      <c r="AWT126" s="1687"/>
      <c r="AWU126" s="1687"/>
      <c r="AWV126" s="1687"/>
      <c r="AWW126" s="1687"/>
      <c r="AWX126" s="1687"/>
      <c r="AWY126" s="1687"/>
      <c r="AWZ126" s="1687"/>
      <c r="AXA126" s="226"/>
      <c r="AXB126" s="226"/>
      <c r="AXC126" s="226"/>
      <c r="AXD126" s="226"/>
      <c r="AXE126" s="226"/>
      <c r="AXF126" s="226"/>
      <c r="AXG126" s="226"/>
      <c r="AXH126" s="226"/>
      <c r="AXI126" s="377"/>
      <c r="AXJ126" s="377"/>
      <c r="AXK126" s="377"/>
      <c r="AXL126" s="377"/>
      <c r="AXM126" s="377"/>
      <c r="AXN126" s="377"/>
      <c r="AXO126" s="377"/>
      <c r="AXP126" s="377"/>
      <c r="AYU126" s="226"/>
      <c r="AYV126" s="226"/>
      <c r="AYW126" s="226"/>
      <c r="AYX126" s="226"/>
      <c r="AYY126" s="226"/>
      <c r="AYZ126" s="226"/>
      <c r="AZA126" s="226"/>
      <c r="AZB126" s="226"/>
      <c r="AZC126" s="377"/>
      <c r="AZD126" s="377"/>
      <c r="AZE126" s="377"/>
      <c r="AZF126" s="377"/>
      <c r="AZG126" s="377"/>
      <c r="AZH126" s="377"/>
      <c r="AZI126" s="377"/>
      <c r="AZJ126" s="377"/>
      <c r="AZN126" s="1634"/>
      <c r="AZO126" s="1635"/>
      <c r="AZT126" s="1276"/>
      <c r="AZU126" s="1275"/>
      <c r="AZZ126" s="1525"/>
      <c r="BAA126" s="1632"/>
      <c r="BAB126" s="1632"/>
      <c r="BAC126" s="1526"/>
      <c r="BAE126" s="238"/>
      <c r="BAG126" s="226"/>
      <c r="BAH126" s="226"/>
      <c r="BAI126" s="226"/>
      <c r="BAJ126" s="226"/>
      <c r="BAK126" s="226"/>
      <c r="BAL126" s="226"/>
      <c r="BAM126" s="226"/>
      <c r="BAN126" s="226"/>
      <c r="BAO126" s="377"/>
      <c r="BAP126" s="377"/>
      <c r="BAQ126" s="377"/>
      <c r="BAR126" s="377"/>
      <c r="BAS126" s="377"/>
      <c r="BAT126" s="377"/>
      <c r="BAU126" s="377"/>
      <c r="BAV126" s="377"/>
      <c r="BAW126" s="226"/>
      <c r="BAX126" s="226"/>
      <c r="BAY126" s="226"/>
      <c r="BAZ126" s="226"/>
      <c r="BBA126" s="226"/>
      <c r="BBB126" s="226"/>
      <c r="BBC126" s="226"/>
      <c r="BBD126" s="226"/>
      <c r="BBE126" s="377"/>
      <c r="BBF126" s="377"/>
      <c r="BBG126" s="377"/>
      <c r="BBH126" s="377"/>
      <c r="BBI126" s="377"/>
      <c r="BBJ126" s="377"/>
      <c r="BBK126" s="377"/>
      <c r="BBL126" s="377"/>
      <c r="BBP126" s="1634"/>
      <c r="BBQ126" s="1635"/>
      <c r="BBV126" s="1276"/>
      <c r="BBW126" s="1275"/>
      <c r="BCB126" s="1525"/>
      <c r="BCC126" s="1632"/>
      <c r="BCD126" s="1632"/>
      <c r="BCE126" s="1526"/>
      <c r="BCG126" s="238"/>
      <c r="BCI126" s="226"/>
      <c r="BCJ126" s="226"/>
      <c r="BCK126" s="226"/>
      <c r="BCL126" s="226"/>
      <c r="BCM126" s="226"/>
      <c r="BCN126" s="226"/>
      <c r="BCO126" s="226"/>
      <c r="BCP126" s="226"/>
      <c r="BCQ126" s="377"/>
      <c r="BCR126" s="377"/>
      <c r="BCS126" s="377"/>
      <c r="BCT126" s="377"/>
      <c r="BCU126" s="377"/>
      <c r="BCV126" s="377"/>
      <c r="BCW126" s="377"/>
      <c r="BCX126" s="377"/>
      <c r="BCY126" s="226"/>
      <c r="BCZ126" s="226"/>
      <c r="BDA126" s="226"/>
      <c r="BDB126" s="226"/>
      <c r="BDC126" s="226"/>
      <c r="BDD126" s="226"/>
      <c r="BDE126" s="226"/>
      <c r="BDF126" s="226"/>
      <c r="BDG126" s="377"/>
      <c r="BDH126" s="377"/>
      <c r="BDI126" s="377"/>
      <c r="BDJ126" s="377"/>
      <c r="BDK126" s="377"/>
      <c r="BDL126" s="377"/>
      <c r="BDM126" s="377"/>
      <c r="BDN126" s="377"/>
      <c r="BDR126" s="1634"/>
      <c r="BDS126" s="1635"/>
      <c r="BDX126" s="1276"/>
      <c r="BDY126" s="1275"/>
      <c r="BED126" s="1525"/>
      <c r="BEE126" s="1632"/>
      <c r="BEF126" s="1632"/>
      <c r="BEG126" s="1526"/>
      <c r="BEI126" s="238"/>
      <c r="BEK126" s="226"/>
      <c r="BEL126" s="226"/>
      <c r="BEM126" s="226"/>
      <c r="BEN126" s="226"/>
      <c r="BEO126" s="226"/>
      <c r="BEP126" s="226"/>
      <c r="BEQ126" s="226"/>
      <c r="BER126" s="226"/>
      <c r="BES126" s="377"/>
      <c r="BET126" s="377"/>
      <c r="BEU126" s="377"/>
      <c r="BEV126" s="377"/>
      <c r="BEW126" s="377"/>
      <c r="BEX126" s="377"/>
      <c r="BEY126" s="377"/>
      <c r="BEZ126" s="377"/>
      <c r="BFA126" s="226"/>
      <c r="BFB126" s="226"/>
      <c r="BFC126" s="226"/>
      <c r="BFD126" s="226"/>
      <c r="BFE126" s="226"/>
      <c r="BFF126" s="226"/>
      <c r="BFG126" s="226"/>
      <c r="BFH126" s="226"/>
      <c r="BFI126" s="377"/>
      <c r="BFJ126" s="377"/>
      <c r="BFK126" s="377"/>
      <c r="BFL126" s="377"/>
      <c r="BFM126" s="377"/>
      <c r="BFN126" s="377"/>
      <c r="BFO126" s="377"/>
      <c r="BFP126" s="377"/>
      <c r="BFT126" s="1634"/>
      <c r="BFU126" s="1635"/>
      <c r="BFZ126" s="1276"/>
      <c r="BGA126" s="1275"/>
      <c r="BGF126" s="1525"/>
      <c r="BGG126" s="1632"/>
      <c r="BGH126" s="1632"/>
      <c r="BGI126" s="1526"/>
      <c r="BGK126" s="238"/>
      <c r="BGM126" s="226"/>
      <c r="BGN126" s="226"/>
      <c r="BGO126" s="226"/>
      <c r="BGP126" s="226"/>
      <c r="BGQ126" s="226"/>
      <c r="BGR126" s="226"/>
      <c r="BGS126" s="226"/>
      <c r="BGT126" s="226"/>
      <c r="BGU126" s="377"/>
      <c r="BGV126" s="377"/>
      <c r="BGW126" s="377"/>
      <c r="BGX126" s="377"/>
      <c r="BGY126" s="377"/>
      <c r="BGZ126" s="377"/>
      <c r="BHA126" s="377"/>
      <c r="BHB126" s="377"/>
      <c r="BHC126" s="226"/>
      <c r="BHD126" s="226"/>
      <c r="BHE126" s="226"/>
      <c r="BHF126" s="226"/>
      <c r="BHG126" s="226"/>
      <c r="BHH126" s="226"/>
      <c r="BHI126" s="226"/>
      <c r="BHJ126" s="226"/>
      <c r="BHK126" s="377"/>
      <c r="BHL126" s="377"/>
      <c r="BHM126" s="377"/>
      <c r="BHN126" s="377"/>
      <c r="BHO126" s="377"/>
      <c r="BHP126" s="377"/>
      <c r="BHQ126" s="377"/>
      <c r="BHR126" s="377"/>
      <c r="BHV126" s="1634"/>
      <c r="BHW126" s="1635"/>
      <c r="BIB126" s="1276"/>
      <c r="BIC126" s="1275"/>
      <c r="BIH126" s="1525"/>
      <c r="BII126" s="1632"/>
      <c r="BIJ126" s="1632"/>
      <c r="BIK126" s="1526"/>
      <c r="BIM126" s="238"/>
      <c r="BIO126" s="226"/>
      <c r="BIP126" s="226"/>
      <c r="BIQ126" s="226"/>
      <c r="BIR126" s="226"/>
      <c r="BIS126" s="226"/>
      <c r="BIT126" s="226"/>
      <c r="BIU126" s="226"/>
      <c r="BIV126" s="226"/>
      <c r="BIW126" s="377"/>
      <c r="BIX126" s="377"/>
      <c r="BIY126" s="377"/>
      <c r="BIZ126" s="377"/>
      <c r="BJA126" s="377"/>
      <c r="BJB126" s="377"/>
      <c r="BJC126" s="377"/>
      <c r="BJD126" s="377"/>
      <c r="BJE126" s="226"/>
      <c r="BJF126" s="226"/>
      <c r="BJG126" s="226"/>
      <c r="BJH126" s="226"/>
      <c r="BJI126" s="226"/>
      <c r="BJJ126" s="226"/>
      <c r="BJK126" s="226"/>
      <c r="BJL126" s="226"/>
      <c r="BJM126" s="377"/>
      <c r="BJN126" s="377"/>
      <c r="BJO126" s="377"/>
      <c r="BJP126" s="377"/>
      <c r="BJQ126" s="377"/>
      <c r="BJR126" s="377"/>
      <c r="BJS126" s="377"/>
      <c r="BJT126" s="377"/>
      <c r="BJX126" s="1634"/>
      <c r="BJY126" s="1635"/>
      <c r="BKD126" s="1276"/>
      <c r="BKE126" s="1275"/>
      <c r="BKJ126" s="1525"/>
      <c r="BKK126" s="1632"/>
      <c r="BKL126" s="1632"/>
      <c r="BKM126" s="1526"/>
      <c r="BKO126" s="238"/>
      <c r="BKQ126" s="226"/>
      <c r="BKR126" s="226"/>
      <c r="BKS126" s="226"/>
      <c r="BKT126" s="226"/>
      <c r="BKU126" s="226"/>
      <c r="BKV126" s="226"/>
      <c r="BKW126" s="226"/>
      <c r="BKX126" s="226"/>
      <c r="BKY126" s="377"/>
      <c r="BKZ126" s="377"/>
      <c r="BLA126" s="377"/>
      <c r="BLB126" s="377"/>
      <c r="BLC126" s="377"/>
      <c r="BLD126" s="377"/>
      <c r="BLE126" s="377"/>
      <c r="BLF126" s="377"/>
      <c r="BLG126" s="226"/>
      <c r="BLH126" s="226"/>
      <c r="BLI126" s="226"/>
      <c r="BLJ126" s="226"/>
      <c r="BLK126" s="226"/>
      <c r="BLL126" s="226"/>
      <c r="BLM126" s="226"/>
      <c r="BLN126" s="226"/>
      <c r="BLO126" s="377"/>
      <c r="BLP126" s="377"/>
      <c r="BLQ126" s="377"/>
      <c r="BLR126" s="377"/>
      <c r="BLS126" s="377"/>
      <c r="BLT126" s="377"/>
      <c r="BLU126" s="377"/>
      <c r="BLV126" s="377"/>
      <c r="BLZ126" s="1634"/>
      <c r="BMA126" s="1635"/>
      <c r="BMF126" s="1276"/>
      <c r="BMG126" s="1275"/>
      <c r="BML126" s="1525"/>
      <c r="BMM126" s="1632"/>
      <c r="BMN126" s="1632"/>
      <c r="BMO126" s="1526"/>
      <c r="BMQ126" s="238"/>
      <c r="BMS126" s="226"/>
      <c r="BMT126" s="226"/>
      <c r="BMU126" s="226"/>
      <c r="BMV126" s="226"/>
      <c r="BMW126" s="226"/>
      <c r="BMX126" s="226"/>
      <c r="BMY126" s="226"/>
      <c r="BMZ126" s="226"/>
      <c r="BNA126" s="377"/>
      <c r="BNB126" s="377"/>
      <c r="BNC126" s="377"/>
      <c r="BND126" s="377"/>
      <c r="BNE126" s="377"/>
      <c r="BNF126" s="377"/>
      <c r="BNG126" s="377"/>
      <c r="BNH126" s="377"/>
      <c r="BNI126" s="226"/>
      <c r="BNJ126" s="226"/>
      <c r="BNK126" s="226"/>
      <c r="BNL126" s="226"/>
      <c r="BNM126" s="226"/>
      <c r="BNN126" s="226"/>
      <c r="BNO126" s="226"/>
      <c r="BNP126" s="226"/>
      <c r="BNQ126" s="377"/>
      <c r="BNR126" s="377"/>
      <c r="BNS126" s="377"/>
      <c r="BNT126" s="377"/>
      <c r="BNU126" s="377"/>
      <c r="BNV126" s="377"/>
      <c r="BNW126" s="377"/>
      <c r="BNX126" s="377"/>
      <c r="BOB126" s="1634"/>
      <c r="BOC126" s="1635"/>
      <c r="BOH126" s="1276"/>
      <c r="BOI126" s="1275"/>
      <c r="BON126" s="1525"/>
      <c r="BOO126" s="1632"/>
      <c r="BOP126" s="1632"/>
      <c r="BOQ126" s="1526"/>
      <c r="BOS126" s="238"/>
      <c r="BOU126" s="226"/>
      <c r="BOV126" s="226"/>
      <c r="BOW126" s="226"/>
      <c r="BOX126" s="226"/>
      <c r="BOY126" s="226"/>
      <c r="BOZ126" s="226"/>
      <c r="BPA126" s="226"/>
      <c r="BPB126" s="226"/>
      <c r="BPC126" s="377"/>
      <c r="BPD126" s="377"/>
      <c r="BPE126" s="377"/>
      <c r="BPF126" s="377"/>
      <c r="BPG126" s="377"/>
      <c r="BPH126" s="377"/>
      <c r="BPI126" s="377"/>
      <c r="BPJ126" s="377"/>
      <c r="BPK126" s="226"/>
      <c r="BPL126" s="226"/>
      <c r="BPM126" s="226"/>
      <c r="BPN126" s="226"/>
      <c r="BPO126" s="226"/>
      <c r="BPP126" s="226"/>
      <c r="BPQ126" s="226"/>
      <c r="BPR126" s="226"/>
      <c r="BPS126" s="377"/>
      <c r="BPT126" s="377"/>
      <c r="BPU126" s="377"/>
      <c r="BPV126" s="377"/>
      <c r="BPW126" s="377"/>
      <c r="BPX126" s="377"/>
      <c r="BPY126" s="377"/>
      <c r="BPZ126" s="377"/>
      <c r="BQD126" s="1634"/>
      <c r="BQE126" s="1635"/>
      <c r="BQJ126" s="1276"/>
      <c r="BQK126" s="1275"/>
      <c r="BQP126" s="1525"/>
      <c r="BQQ126" s="1632"/>
      <c r="BQR126" s="1632"/>
      <c r="BQS126" s="1526"/>
      <c r="BQU126" s="238"/>
      <c r="BQW126" s="226"/>
      <c r="BQX126" s="226"/>
      <c r="BQY126" s="226"/>
      <c r="BQZ126" s="226"/>
      <c r="BRA126" s="226"/>
      <c r="BRB126" s="226"/>
      <c r="BRC126" s="226"/>
      <c r="BRD126" s="226"/>
      <c r="BRE126" s="377"/>
      <c r="BRF126" s="377"/>
      <c r="BRG126" s="377"/>
      <c r="BRH126" s="377"/>
      <c r="BRI126" s="377"/>
      <c r="BRJ126" s="377"/>
      <c r="BRK126" s="377"/>
      <c r="BRL126" s="377"/>
      <c r="BRM126" s="226"/>
      <c r="BRN126" s="226"/>
      <c r="BRO126" s="226"/>
      <c r="BRP126" s="226"/>
      <c r="BRQ126" s="226"/>
      <c r="BRR126" s="226"/>
      <c r="BRS126" s="226"/>
      <c r="BRT126" s="226"/>
      <c r="BRU126" s="377"/>
      <c r="BRV126" s="377"/>
      <c r="BRW126" s="377"/>
      <c r="BRX126" s="377"/>
      <c r="BRY126" s="377"/>
      <c r="BRZ126" s="377"/>
      <c r="BSA126" s="377"/>
      <c r="BSB126" s="377"/>
      <c r="BSF126" s="1634"/>
      <c r="BSG126" s="1635"/>
      <c r="BSL126" s="1276"/>
      <c r="BSM126" s="1275"/>
      <c r="BSR126" s="1525"/>
      <c r="BSS126" s="1632"/>
      <c r="BST126" s="1632"/>
      <c r="BSU126" s="1526"/>
      <c r="BSW126" s="238"/>
      <c r="BSY126" s="226"/>
      <c r="BSZ126" s="226"/>
      <c r="BTA126" s="226"/>
      <c r="BTB126" s="226"/>
      <c r="BTC126" s="226"/>
      <c r="BTD126" s="226"/>
      <c r="BTE126" s="226"/>
      <c r="BTF126" s="226"/>
      <c r="BTG126" s="377"/>
      <c r="BTH126" s="377"/>
      <c r="BTI126" s="377"/>
      <c r="BTJ126" s="377"/>
      <c r="BTK126" s="377"/>
      <c r="BTL126" s="377"/>
      <c r="BTM126" s="377"/>
      <c r="BTN126" s="377"/>
      <c r="BTO126" s="226"/>
      <c r="BTP126" s="226"/>
      <c r="BTQ126" s="226"/>
      <c r="BTR126" s="226"/>
      <c r="BTS126" s="226"/>
      <c r="BTT126" s="226"/>
      <c r="BTU126" s="226"/>
      <c r="BTV126" s="226"/>
      <c r="BTW126" s="377"/>
      <c r="BTX126" s="377"/>
      <c r="BTY126" s="377"/>
      <c r="BTZ126" s="377"/>
      <c r="BUA126" s="377"/>
      <c r="BUB126" s="377"/>
      <c r="BUC126" s="377"/>
      <c r="BUD126" s="377"/>
      <c r="BUH126" s="1634"/>
      <c r="BUI126" s="1635"/>
      <c r="BUN126" s="1276"/>
      <c r="BUO126" s="1275"/>
      <c r="BUT126" s="1525"/>
      <c r="BUU126" s="1632"/>
      <c r="BUV126" s="1632"/>
      <c r="BUW126" s="1526"/>
      <c r="BUY126" s="238"/>
      <c r="BVA126" s="226"/>
      <c r="BVB126" s="226"/>
      <c r="BVC126" s="226"/>
      <c r="BVD126" s="226"/>
      <c r="BVE126" s="226"/>
      <c r="BVF126" s="226"/>
      <c r="BVG126" s="226"/>
      <c r="BVH126" s="226"/>
      <c r="BVI126" s="377"/>
      <c r="BVJ126" s="377"/>
      <c r="BVK126" s="377"/>
      <c r="BVL126" s="377"/>
      <c r="BVM126" s="377"/>
      <c r="BVN126" s="377"/>
      <c r="BVO126" s="377"/>
      <c r="BVP126" s="377"/>
      <c r="BVQ126" s="226"/>
      <c r="BVR126" s="226"/>
      <c r="BVS126" s="226"/>
      <c r="BVT126" s="226"/>
      <c r="BVU126" s="226"/>
      <c r="BVV126" s="226"/>
      <c r="BVW126" s="226"/>
      <c r="BVX126" s="226"/>
      <c r="BVY126" s="377"/>
      <c r="BVZ126" s="377"/>
      <c r="BWA126" s="377"/>
      <c r="BWB126" s="377"/>
      <c r="BWC126" s="377"/>
      <c r="BWD126" s="377"/>
      <c r="BWE126" s="377"/>
      <c r="BWF126" s="377"/>
      <c r="BWJ126" s="1634"/>
      <c r="BWK126" s="1635"/>
      <c r="BWP126" s="1276"/>
      <c r="BWQ126" s="1275"/>
      <c r="BWV126" s="1525"/>
      <c r="BWW126" s="1632"/>
      <c r="BWX126" s="1632"/>
      <c r="BWY126" s="1526"/>
      <c r="BXA126" s="238"/>
      <c r="BXC126" s="226"/>
      <c r="BXD126" s="226"/>
      <c r="BXE126" s="226"/>
      <c r="BXF126" s="226"/>
      <c r="BXG126" s="226"/>
      <c r="BXH126" s="226"/>
      <c r="BXI126" s="226"/>
      <c r="BXJ126" s="226"/>
      <c r="BXK126" s="377"/>
      <c r="BXL126" s="377"/>
      <c r="BXM126" s="377"/>
      <c r="BXN126" s="377"/>
      <c r="BXO126" s="377"/>
      <c r="BXP126" s="377"/>
      <c r="BXQ126" s="377"/>
      <c r="BXR126" s="377"/>
      <c r="BXS126" s="226"/>
      <c r="BXT126" s="226"/>
      <c r="BXU126" s="226"/>
      <c r="BXV126" s="226"/>
      <c r="BXW126" s="226"/>
      <c r="BXX126" s="226"/>
      <c r="BXY126" s="226"/>
      <c r="BXZ126" s="226"/>
      <c r="BYA126" s="377"/>
      <c r="BYB126" s="377"/>
      <c r="BYC126" s="377"/>
      <c r="BYD126" s="377"/>
      <c r="BYE126" s="377"/>
      <c r="BYF126" s="377"/>
      <c r="BYG126" s="377"/>
      <c r="BYH126" s="377"/>
      <c r="BYL126" s="1634"/>
      <c r="BYM126" s="1635"/>
      <c r="BYR126" s="1276"/>
      <c r="BYS126" s="1275"/>
      <c r="BYX126" s="1525"/>
      <c r="BYY126" s="1632"/>
      <c r="BYZ126" s="1632"/>
      <c r="BZA126" s="1526"/>
      <c r="BZC126" s="238"/>
      <c r="BZE126" s="226"/>
      <c r="BZF126" s="226"/>
      <c r="BZG126" s="226"/>
      <c r="BZH126" s="226"/>
      <c r="BZI126" s="226"/>
      <c r="BZJ126" s="226"/>
      <c r="BZK126" s="226"/>
      <c r="BZL126" s="226"/>
      <c r="BZM126" s="377"/>
      <c r="BZN126" s="377"/>
      <c r="BZO126" s="377"/>
      <c r="BZP126" s="377"/>
      <c r="BZQ126" s="377"/>
      <c r="BZR126" s="377"/>
      <c r="BZS126" s="377"/>
      <c r="BZT126" s="377"/>
      <c r="BZU126" s="226"/>
      <c r="BZV126" s="226"/>
      <c r="BZW126" s="226"/>
      <c r="BZX126" s="226"/>
      <c r="BZY126" s="226"/>
      <c r="BZZ126" s="226"/>
      <c r="CAA126" s="226"/>
      <c r="CAB126" s="226"/>
      <c r="CAC126" s="377"/>
      <c r="CAD126" s="377"/>
      <c r="CAE126" s="377"/>
      <c r="CAF126" s="377"/>
      <c r="CAG126" s="377"/>
      <c r="CAH126" s="377"/>
      <c r="CAI126" s="377"/>
      <c r="CAJ126" s="377"/>
      <c r="CAN126" s="1634"/>
      <c r="CAO126" s="1635"/>
      <c r="CAT126" s="1276"/>
      <c r="CAU126" s="1275"/>
      <c r="CAZ126" s="1525"/>
      <c r="CBA126" s="1632"/>
      <c r="CBB126" s="1632"/>
      <c r="CBC126" s="1526"/>
      <c r="CBE126" s="238"/>
      <c r="CBG126" s="226"/>
      <c r="CBH126" s="226"/>
      <c r="CBI126" s="226"/>
      <c r="CBJ126" s="226"/>
      <c r="CBK126" s="226"/>
      <c r="CBL126" s="226"/>
      <c r="CBM126" s="226"/>
      <c r="CBN126" s="226"/>
      <c r="CBO126" s="377"/>
      <c r="CBP126" s="377"/>
      <c r="CBQ126" s="377"/>
      <c r="CBR126" s="377"/>
      <c r="CBS126" s="377"/>
      <c r="CBT126" s="377"/>
      <c r="CBU126" s="377"/>
      <c r="CBV126" s="377"/>
      <c r="CBW126" s="226"/>
      <c r="CBX126" s="226"/>
      <c r="CBY126" s="226"/>
      <c r="CBZ126" s="226"/>
      <c r="CCA126" s="226"/>
      <c r="CCB126" s="226"/>
      <c r="CCC126" s="226"/>
      <c r="CCD126" s="226"/>
      <c r="CCE126" s="377"/>
      <c r="CCF126" s="377"/>
      <c r="CCG126" s="377"/>
      <c r="CCH126" s="377"/>
      <c r="CCI126" s="377"/>
      <c r="CCJ126" s="377"/>
      <c r="CCK126" s="377"/>
      <c r="CCL126" s="377"/>
      <c r="CCP126" s="1634"/>
      <c r="CCQ126" s="1635"/>
      <c r="CCV126" s="1276"/>
      <c r="CCW126" s="1275"/>
      <c r="CDB126" s="1525"/>
      <c r="CDC126" s="1632"/>
      <c r="CDD126" s="1632"/>
      <c r="CDE126" s="1526"/>
      <c r="CDG126" s="238"/>
      <c r="CDI126" s="226"/>
      <c r="CDJ126" s="226"/>
      <c r="CDK126" s="226"/>
      <c r="CDL126" s="226"/>
      <c r="CDM126" s="226"/>
      <c r="CDN126" s="226"/>
      <c r="CDO126" s="226"/>
      <c r="CDP126" s="226"/>
      <c r="CDQ126" s="377"/>
      <c r="CDR126" s="377"/>
      <c r="CDS126" s="377"/>
      <c r="CDT126" s="377"/>
      <c r="CDU126" s="377"/>
      <c r="CDV126" s="377"/>
      <c r="CDW126" s="377"/>
      <c r="CDX126" s="377"/>
      <c r="CDY126" s="226"/>
      <c r="CDZ126" s="226"/>
      <c r="CEA126" s="226"/>
      <c r="CEB126" s="226"/>
      <c r="CEC126" s="226"/>
      <c r="CED126" s="226"/>
      <c r="CEE126" s="226"/>
      <c r="CEF126" s="226"/>
      <c r="CEG126" s="377"/>
      <c r="CEH126" s="377"/>
      <c r="CEI126" s="377"/>
      <c r="CEJ126" s="377"/>
      <c r="CEK126" s="377"/>
      <c r="CEL126" s="377"/>
      <c r="CEM126" s="377"/>
      <c r="CEN126" s="377"/>
      <c r="CER126" s="1634"/>
      <c r="CES126" s="1635"/>
      <c r="CEX126" s="1276"/>
      <c r="CEY126" s="1275"/>
      <c r="CFD126" s="1525"/>
      <c r="CFE126" s="1632"/>
      <c r="CFF126" s="1632"/>
      <c r="CFG126" s="1526"/>
      <c r="CFI126" s="238"/>
      <c r="CFK126" s="226"/>
      <c r="CFL126" s="226"/>
      <c r="CFM126" s="226"/>
      <c r="CFN126" s="226"/>
      <c r="CFO126" s="226"/>
      <c r="CFP126" s="226"/>
      <c r="CFQ126" s="226"/>
      <c r="CFR126" s="226"/>
      <c r="CFS126" s="377"/>
      <c r="CFT126" s="377"/>
      <c r="CFU126" s="377"/>
      <c r="CFV126" s="377"/>
      <c r="CFW126" s="377"/>
      <c r="CFX126" s="377"/>
      <c r="CFY126" s="377"/>
      <c r="CFZ126" s="377"/>
      <c r="CGA126" s="226"/>
      <c r="CGB126" s="226"/>
      <c r="CGC126" s="226"/>
      <c r="CGD126" s="226"/>
      <c r="CGE126" s="226"/>
      <c r="CGF126" s="226"/>
      <c r="CGG126" s="226"/>
      <c r="CGH126" s="226"/>
      <c r="CGI126" s="377"/>
      <c r="CGJ126" s="377"/>
      <c r="CGK126" s="377"/>
      <c r="CGL126" s="377"/>
      <c r="CGM126" s="377"/>
      <c r="CGN126" s="377"/>
      <c r="CGO126" s="377"/>
      <c r="CGP126" s="377"/>
      <c r="CGT126" s="1634"/>
      <c r="CGU126" s="1635"/>
      <c r="CGZ126" s="1276"/>
      <c r="CHA126" s="1275"/>
      <c r="CHF126" s="1525"/>
      <c r="CHG126" s="1632"/>
      <c r="CHH126" s="1632"/>
      <c r="CHI126" s="1526"/>
      <c r="CHK126" s="238"/>
      <c r="CHM126" s="226"/>
      <c r="CHN126" s="226"/>
      <c r="CHO126" s="226"/>
      <c r="CHP126" s="226"/>
      <c r="CHQ126" s="226"/>
      <c r="CHR126" s="226"/>
      <c r="CHS126" s="226"/>
      <c r="CHT126" s="226"/>
      <c r="CHU126" s="377"/>
      <c r="CHV126" s="377"/>
      <c r="CHW126" s="377"/>
      <c r="CHX126" s="377"/>
      <c r="CHY126" s="377"/>
      <c r="CHZ126" s="377"/>
      <c r="CIA126" s="377"/>
      <c r="CIB126" s="377"/>
      <c r="CIC126" s="226"/>
      <c r="CID126" s="226"/>
      <c r="CIE126" s="226"/>
      <c r="CIF126" s="226"/>
      <c r="CIG126" s="226"/>
      <c r="CIH126" s="226"/>
      <c r="CII126" s="226"/>
      <c r="CIJ126" s="226"/>
      <c r="CIK126" s="377"/>
      <c r="CIL126" s="377"/>
      <c r="CIM126" s="377"/>
      <c r="CIN126" s="377"/>
      <c r="CIO126" s="377"/>
      <c r="CIP126" s="377"/>
      <c r="CIQ126" s="377"/>
      <c r="CIR126" s="377"/>
      <c r="CIV126" s="1634"/>
      <c r="CIW126" s="1635"/>
      <c r="CJB126" s="1276"/>
      <c r="CJC126" s="1275"/>
      <c r="CJH126" s="1525"/>
      <c r="CJI126" s="1632"/>
      <c r="CJJ126" s="1632"/>
      <c r="CJK126" s="1526"/>
      <c r="CJM126" s="238"/>
      <c r="CJO126" s="226"/>
      <c r="CJP126" s="226"/>
      <c r="CJQ126" s="226"/>
      <c r="CJR126" s="226"/>
      <c r="CJS126" s="226"/>
      <c r="CJT126" s="226"/>
      <c r="CJU126" s="226"/>
      <c r="CJV126" s="226"/>
      <c r="CJW126" s="377"/>
      <c r="CJX126" s="377"/>
      <c r="CJY126" s="377"/>
      <c r="CJZ126" s="377"/>
      <c r="CKA126" s="377"/>
      <c r="CKB126" s="377"/>
      <c r="CKC126" s="377"/>
      <c r="CKD126" s="377"/>
      <c r="CKE126" s="226"/>
      <c r="CKF126" s="226"/>
      <c r="CKG126" s="226"/>
      <c r="CKH126" s="226"/>
      <c r="CKI126" s="226"/>
      <c r="CKJ126" s="226"/>
      <c r="CKK126" s="226"/>
      <c r="CKL126" s="226"/>
      <c r="CKM126" s="377"/>
      <c r="CKN126" s="377"/>
      <c r="CKO126" s="377"/>
      <c r="CKP126" s="377"/>
      <c r="CKQ126" s="377"/>
      <c r="CKR126" s="377"/>
      <c r="CKS126" s="377"/>
      <c r="CKT126" s="377"/>
      <c r="CKX126" s="1634"/>
      <c r="CKY126" s="1635"/>
      <c r="CLD126" s="1276"/>
      <c r="CLE126" s="1275"/>
      <c r="CLJ126" s="1525"/>
      <c r="CLK126" s="1632"/>
      <c r="CLL126" s="1632"/>
      <c r="CLM126" s="1526"/>
      <c r="CLO126" s="238"/>
      <c r="CLQ126" s="226"/>
      <c r="CLR126" s="226"/>
      <c r="CLS126" s="226"/>
      <c r="CLT126" s="226"/>
      <c r="CLU126" s="226"/>
      <c r="CLV126" s="226"/>
      <c r="CLW126" s="226"/>
      <c r="CLX126" s="226"/>
      <c r="CLY126" s="377"/>
      <c r="CLZ126" s="377"/>
      <c r="CMA126" s="377"/>
      <c r="CMB126" s="377"/>
      <c r="CMC126" s="377"/>
      <c r="CMD126" s="377"/>
      <c r="CME126" s="377"/>
      <c r="CMF126" s="377"/>
      <c r="CMG126" s="226"/>
      <c r="CMH126" s="226"/>
      <c r="CMI126" s="226"/>
      <c r="CMJ126" s="226"/>
      <c r="CMK126" s="226"/>
      <c r="CML126" s="226"/>
      <c r="CMM126" s="226"/>
      <c r="CMN126" s="226"/>
      <c r="CMO126" s="377"/>
      <c r="CMP126" s="377"/>
      <c r="CMQ126" s="377"/>
      <c r="CMR126" s="377"/>
      <c r="CMS126" s="377"/>
      <c r="CMT126" s="377"/>
      <c r="CMU126" s="377"/>
      <c r="CMV126" s="377"/>
      <c r="CMZ126" s="1634"/>
      <c r="CNA126" s="1635"/>
      <c r="CNF126" s="1276"/>
      <c r="CNG126" s="1275"/>
      <c r="CNL126" s="1525"/>
      <c r="CNM126" s="1632"/>
      <c r="CNN126" s="1632"/>
      <c r="CNO126" s="1526"/>
      <c r="CNQ126" s="238"/>
      <c r="CNS126" s="226"/>
      <c r="CNT126" s="226"/>
      <c r="CNU126" s="226"/>
      <c r="CNV126" s="226"/>
      <c r="CNW126" s="226"/>
      <c r="CNX126" s="226"/>
      <c r="CNY126" s="226"/>
      <c r="CNZ126" s="226"/>
      <c r="COA126" s="377"/>
      <c r="COB126" s="377"/>
      <c r="COC126" s="377"/>
      <c r="COD126" s="377"/>
      <c r="COE126" s="377"/>
      <c r="COF126" s="377"/>
      <c r="COG126" s="377"/>
      <c r="COH126" s="377"/>
      <c r="COI126" s="226"/>
      <c r="COJ126" s="226"/>
      <c r="COK126" s="226"/>
      <c r="COL126" s="226"/>
      <c r="COM126" s="226"/>
      <c r="CON126" s="226"/>
      <c r="COO126" s="226"/>
      <c r="COP126" s="226"/>
      <c r="COQ126" s="377"/>
      <c r="COR126" s="377"/>
      <c r="COS126" s="377"/>
      <c r="COT126" s="377"/>
      <c r="COU126" s="377"/>
      <c r="COV126" s="377"/>
      <c r="COW126" s="377"/>
      <c r="COX126" s="377"/>
      <c r="CPB126" s="1634"/>
      <c r="CPC126" s="1635"/>
      <c r="CPH126" s="1276"/>
      <c r="CPI126" s="1275"/>
      <c r="CPN126" s="1525"/>
      <c r="CPO126" s="1632"/>
      <c r="CPP126" s="1632"/>
      <c r="CPQ126" s="1526"/>
      <c r="CPS126" s="238"/>
      <c r="CPU126" s="226"/>
      <c r="CPV126" s="226"/>
      <c r="CPW126" s="226"/>
      <c r="CPX126" s="226"/>
      <c r="CPY126" s="226"/>
      <c r="CPZ126" s="226"/>
      <c r="CQA126" s="226"/>
      <c r="CQB126" s="226"/>
      <c r="CQC126" s="377"/>
      <c r="CQD126" s="377"/>
      <c r="CQE126" s="377"/>
      <c r="CQF126" s="377"/>
      <c r="CQG126" s="377"/>
      <c r="CQH126" s="377"/>
      <c r="CQI126" s="377"/>
      <c r="CQJ126" s="377"/>
      <c r="CQK126" s="226"/>
      <c r="CQL126" s="226"/>
      <c r="CQM126" s="226"/>
      <c r="CQN126" s="226"/>
      <c r="CQO126" s="226"/>
      <c r="CQP126" s="226"/>
      <c r="CQQ126" s="226"/>
      <c r="CQR126" s="226"/>
      <c r="CQS126" s="377"/>
      <c r="CQT126" s="377"/>
      <c r="CQU126" s="377"/>
      <c r="CQV126" s="377"/>
      <c r="CQW126" s="377"/>
      <c r="CQX126" s="377"/>
      <c r="CQY126" s="377"/>
      <c r="CQZ126" s="377"/>
      <c r="CRD126" s="1634"/>
      <c r="CRE126" s="1635"/>
      <c r="CRJ126" s="1276"/>
      <c r="CRK126" s="1275"/>
      <c r="CRP126" s="1525"/>
      <c r="CRQ126" s="1632"/>
      <c r="CRR126" s="1632"/>
      <c r="CRS126" s="1526"/>
      <c r="CRU126" s="238"/>
      <c r="CRW126" s="226"/>
      <c r="CRX126" s="226"/>
      <c r="CRY126" s="226"/>
      <c r="CRZ126" s="226"/>
      <c r="CSA126" s="226"/>
      <c r="CSB126" s="226"/>
      <c r="CSC126" s="226"/>
      <c r="CSD126" s="226"/>
      <c r="CSE126" s="377"/>
      <c r="CSF126" s="377"/>
      <c r="CSG126" s="377"/>
      <c r="CSH126" s="377"/>
      <c r="CSI126" s="377"/>
      <c r="CSJ126" s="377"/>
      <c r="CSK126" s="377"/>
      <c r="CSL126" s="377"/>
      <c r="CSM126" s="226"/>
      <c r="CSN126" s="226"/>
      <c r="CSO126" s="226"/>
      <c r="CSP126" s="226"/>
      <c r="CSQ126" s="226"/>
      <c r="CSR126" s="226"/>
      <c r="CSS126" s="226"/>
      <c r="CST126" s="226"/>
      <c r="CSU126" s="377"/>
      <c r="CSV126" s="377"/>
      <c r="CSW126" s="377"/>
      <c r="CSX126" s="377"/>
      <c r="CSY126" s="377"/>
      <c r="CSZ126" s="377"/>
      <c r="CTA126" s="377"/>
      <c r="CTB126" s="377"/>
      <c r="CTF126" s="1634"/>
      <c r="CTG126" s="1635"/>
      <c r="CTL126" s="1276"/>
      <c r="CTM126" s="1275"/>
      <c r="CTR126" s="1525"/>
      <c r="CTS126" s="1632"/>
      <c r="CTT126" s="1632"/>
      <c r="CTU126" s="1526"/>
      <c r="CTW126" s="238"/>
      <c r="CTY126" s="226"/>
      <c r="CTZ126" s="226"/>
      <c r="CUA126" s="226"/>
      <c r="CUB126" s="226"/>
      <c r="CUC126" s="226"/>
      <c r="CUD126" s="226"/>
      <c r="CUE126" s="226"/>
      <c r="CUF126" s="226"/>
      <c r="CUG126" s="377"/>
      <c r="CUH126" s="377"/>
      <c r="CUI126" s="377"/>
      <c r="CUJ126" s="377"/>
      <c r="CUK126" s="377"/>
      <c r="CUL126" s="377"/>
      <c r="CUM126" s="377"/>
      <c r="CUN126" s="377"/>
      <c r="CUO126" s="226"/>
      <c r="CUP126" s="226"/>
      <c r="CUQ126" s="226"/>
      <c r="CUR126" s="226"/>
      <c r="CUS126" s="226"/>
      <c r="CUT126" s="226"/>
      <c r="CUU126" s="226"/>
      <c r="CUV126" s="226"/>
      <c r="CUW126" s="377"/>
      <c r="CUX126" s="377"/>
      <c r="CUY126" s="377"/>
      <c r="CUZ126" s="377"/>
      <c r="CVA126" s="377"/>
      <c r="CVB126" s="377"/>
      <c r="CVC126" s="377"/>
      <c r="CVD126" s="377"/>
      <c r="CVE126" s="226"/>
      <c r="CVF126" s="226"/>
      <c r="CVG126" s="226"/>
      <c r="CVH126" s="226"/>
      <c r="CVI126" s="226"/>
      <c r="CVJ126" s="226"/>
      <c r="CVK126" s="226"/>
      <c r="CVL126" s="226"/>
      <c r="CVM126" s="377"/>
      <c r="CVN126" s="377"/>
      <c r="CVO126" s="377"/>
      <c r="CVP126" s="377"/>
      <c r="CVQ126" s="377"/>
      <c r="CVR126" s="377"/>
      <c r="CVS126" s="377"/>
      <c r="CVT126" s="377"/>
      <c r="CVU126" s="226"/>
      <c r="CVV126" s="226"/>
      <c r="CVW126" s="226"/>
      <c r="CVX126" s="226"/>
      <c r="CVY126" s="226"/>
      <c r="CVZ126" s="226"/>
      <c r="CWA126" s="226"/>
      <c r="CWB126" s="226"/>
      <c r="CWC126" s="377"/>
      <c r="CWD126" s="377"/>
      <c r="CWE126" s="377"/>
      <c r="CWF126" s="377"/>
      <c r="CWG126" s="377"/>
      <c r="CWH126" s="377"/>
      <c r="CWI126" s="377"/>
      <c r="CWJ126" s="377"/>
      <c r="CWN126" s="1634"/>
      <c r="CWO126" s="1635"/>
      <c r="CWT126" s="1276"/>
      <c r="CWU126" s="1275"/>
      <c r="CWZ126" s="1525"/>
      <c r="CXA126" s="1632"/>
      <c r="CXB126" s="1632"/>
      <c r="CXC126" s="1526"/>
      <c r="CXE126" s="238"/>
      <c r="CXG126" s="226"/>
      <c r="CXH126" s="226"/>
      <c r="CXI126" s="226"/>
      <c r="CXJ126" s="226"/>
      <c r="CXK126" s="226"/>
      <c r="CXL126" s="226"/>
      <c r="CXM126" s="226"/>
      <c r="CXN126" s="226"/>
      <c r="CXO126" s="377"/>
      <c r="CXP126" s="377"/>
      <c r="CXQ126" s="377"/>
      <c r="CXR126" s="377"/>
      <c r="CXS126" s="377"/>
      <c r="CXT126" s="377"/>
      <c r="CXU126" s="377"/>
      <c r="CXV126" s="377"/>
      <c r="CXW126" s="226"/>
      <c r="CXX126" s="226"/>
      <c r="CXY126" s="226"/>
      <c r="CXZ126" s="226"/>
      <c r="CYA126" s="226"/>
      <c r="CYB126" s="226"/>
      <c r="CYC126" s="226"/>
      <c r="CYD126" s="226"/>
      <c r="CYE126" s="377"/>
      <c r="CYF126" s="377"/>
      <c r="CYG126" s="377"/>
      <c r="CYH126" s="377"/>
      <c r="CYI126" s="377"/>
      <c r="CYJ126" s="377"/>
      <c r="CYK126" s="377"/>
      <c r="CYL126" s="377"/>
      <c r="CYM126" s="226"/>
      <c r="CYN126" s="226"/>
      <c r="CYO126" s="226"/>
      <c r="CYP126" s="226"/>
      <c r="CYQ126" s="226"/>
      <c r="CYR126" s="226"/>
      <c r="CYS126" s="226"/>
      <c r="CYT126" s="226"/>
      <c r="CYU126" s="377"/>
      <c r="CYV126" s="377"/>
      <c r="CYW126" s="377"/>
      <c r="CYX126" s="377"/>
      <c r="CYY126" s="377"/>
      <c r="CYZ126" s="377"/>
      <c r="CZA126" s="377"/>
      <c r="CZB126" s="377"/>
      <c r="CZC126" s="226"/>
      <c r="CZD126" s="226"/>
      <c r="CZE126" s="226"/>
      <c r="CZF126" s="226"/>
      <c r="CZG126" s="226"/>
      <c r="CZH126" s="226"/>
      <c r="CZI126" s="226"/>
      <c r="CZJ126" s="226"/>
      <c r="CZK126" s="377"/>
      <c r="CZL126" s="377"/>
      <c r="CZM126" s="377"/>
      <c r="CZN126" s="377"/>
      <c r="CZO126" s="377"/>
      <c r="CZP126" s="377"/>
      <c r="CZQ126" s="377"/>
      <c r="CZR126" s="377"/>
      <c r="CZS126" s="226"/>
      <c r="CZT126" s="226"/>
      <c r="CZU126" s="226"/>
      <c r="CZV126" s="226"/>
      <c r="CZW126" s="226"/>
      <c r="CZX126" s="226"/>
      <c r="CZY126" s="226"/>
      <c r="CZZ126" s="226"/>
      <c r="DAA126" s="377"/>
      <c r="DAB126" s="377"/>
      <c r="DAC126" s="377"/>
      <c r="DAD126" s="377"/>
      <c r="DAE126" s="377"/>
      <c r="DAF126" s="377"/>
      <c r="DAG126" s="377"/>
      <c r="DAH126" s="377"/>
      <c r="DAL126" s="1634"/>
      <c r="DAM126" s="1635"/>
      <c r="DAR126" s="1276"/>
      <c r="DAS126" s="1275"/>
      <c r="DAX126" s="1525"/>
      <c r="DAY126" s="1632"/>
      <c r="DAZ126" s="1632"/>
      <c r="DBA126" s="1526"/>
      <c r="DBC126" s="238"/>
      <c r="DBE126" s="226"/>
      <c r="DBF126" s="226"/>
      <c r="DBG126" s="226"/>
      <c r="DBH126" s="226"/>
      <c r="DBI126" s="226"/>
      <c r="DBJ126" s="226"/>
      <c r="DBK126" s="226"/>
      <c r="DBL126" s="226"/>
      <c r="DBM126" s="377"/>
      <c r="DBN126" s="377"/>
      <c r="DBO126" s="377"/>
      <c r="DBP126" s="377"/>
      <c r="DBQ126" s="377"/>
      <c r="DBR126" s="377"/>
      <c r="DBS126" s="377"/>
      <c r="DBT126" s="377"/>
      <c r="DBU126" s="226"/>
      <c r="DBV126" s="226"/>
      <c r="DBW126" s="226"/>
      <c r="DBX126" s="226"/>
      <c r="DBY126" s="226"/>
      <c r="DBZ126" s="226"/>
      <c r="DCA126" s="226"/>
      <c r="DCB126" s="226"/>
      <c r="DCC126" s="377"/>
      <c r="DCD126" s="377"/>
      <c r="DCE126" s="377"/>
      <c r="DCF126" s="377"/>
      <c r="DCG126" s="377"/>
      <c r="DCH126" s="377"/>
      <c r="DCI126" s="377"/>
      <c r="DCJ126" s="377"/>
      <c r="DCK126" s="226"/>
      <c r="DCL126" s="226"/>
      <c r="DCM126" s="226"/>
      <c r="DCN126" s="226"/>
      <c r="DCO126" s="226"/>
      <c r="DCP126" s="226"/>
      <c r="DCQ126" s="226"/>
      <c r="DCR126" s="226"/>
      <c r="DCS126" s="377"/>
      <c r="DCT126" s="377"/>
      <c r="DCU126" s="377"/>
      <c r="DCV126" s="377"/>
      <c r="DCW126" s="377"/>
      <c r="DCX126" s="377"/>
      <c r="DCY126" s="377"/>
      <c r="DCZ126" s="377"/>
      <c r="DDA126" s="226"/>
      <c r="DDB126" s="226"/>
      <c r="DDC126" s="226"/>
      <c r="DDD126" s="226"/>
      <c r="DDE126" s="226"/>
      <c r="DDF126" s="226"/>
      <c r="DDG126" s="226"/>
      <c r="DDH126" s="226"/>
      <c r="DDI126" s="377"/>
      <c r="DDJ126" s="377"/>
      <c r="DDK126" s="377"/>
      <c r="DDL126" s="377"/>
      <c r="DDM126" s="377"/>
      <c r="DDN126" s="377"/>
      <c r="DDO126" s="377"/>
      <c r="DDP126" s="377"/>
      <c r="DDT126" s="1634"/>
      <c r="DDU126" s="1635"/>
      <c r="DDZ126" s="1276"/>
      <c r="DEA126" s="1275"/>
      <c r="DEF126" s="1525"/>
      <c r="DEG126" s="1632"/>
      <c r="DEH126" s="1632"/>
      <c r="DEI126" s="1526"/>
      <c r="DEK126" s="238"/>
      <c r="DEM126" s="226"/>
      <c r="DEN126" s="226"/>
      <c r="DEO126" s="226"/>
      <c r="DEP126" s="226"/>
      <c r="DEQ126" s="226"/>
      <c r="DER126" s="226"/>
      <c r="DES126" s="226"/>
      <c r="DET126" s="226"/>
      <c r="DEU126" s="377"/>
      <c r="DEV126" s="377"/>
      <c r="DEW126" s="377"/>
      <c r="DEX126" s="377"/>
      <c r="DEY126" s="377"/>
      <c r="DEZ126" s="377"/>
      <c r="DFA126" s="377"/>
      <c r="DFB126" s="377"/>
      <c r="DFC126" s="226"/>
      <c r="DFD126" s="226"/>
      <c r="DFE126" s="226"/>
      <c r="DFF126" s="226"/>
      <c r="DFG126" s="226"/>
      <c r="DFH126" s="226"/>
      <c r="DFI126" s="226"/>
      <c r="DFJ126" s="226"/>
      <c r="DFK126" s="377"/>
      <c r="DFL126" s="377"/>
      <c r="DFM126" s="377"/>
      <c r="DFN126" s="377"/>
      <c r="DFO126" s="377"/>
      <c r="DFP126" s="377"/>
      <c r="DFQ126" s="377"/>
      <c r="DFR126" s="377"/>
      <c r="DFS126" s="226"/>
      <c r="DFT126" s="226"/>
      <c r="DFU126" s="226"/>
      <c r="DFV126" s="226"/>
      <c r="DFW126" s="226"/>
      <c r="DFX126" s="226"/>
      <c r="DFY126" s="226"/>
      <c r="DFZ126" s="226"/>
      <c r="DGA126" s="377"/>
      <c r="DGB126" s="377"/>
      <c r="DGC126" s="377"/>
      <c r="DGD126" s="377"/>
      <c r="DGE126" s="377"/>
      <c r="DGF126" s="377"/>
      <c r="DGG126" s="377"/>
      <c r="DGH126" s="377"/>
      <c r="DGI126" s="226"/>
      <c r="DGJ126" s="226"/>
      <c r="DGK126" s="226"/>
      <c r="DGL126" s="226"/>
      <c r="DGM126" s="226"/>
      <c r="DGN126" s="226"/>
      <c r="DGO126" s="226"/>
      <c r="DGP126" s="226"/>
      <c r="DGQ126" s="377"/>
      <c r="DGR126" s="377"/>
      <c r="DGS126" s="377"/>
      <c r="DGT126" s="377"/>
      <c r="DGU126" s="377"/>
      <c r="DGV126" s="377"/>
      <c r="DGW126" s="377"/>
      <c r="DGX126" s="377"/>
      <c r="DHB126" s="1634"/>
      <c r="DHC126" s="1635"/>
      <c r="DHH126" s="1276"/>
      <c r="DHI126" s="1275"/>
      <c r="DHN126" s="1525"/>
      <c r="DHO126" s="1632"/>
      <c r="DHP126" s="1632"/>
      <c r="DHQ126" s="1526"/>
      <c r="DHS126" s="238"/>
      <c r="DHU126" s="226"/>
      <c r="DHV126" s="226"/>
      <c r="DHW126" s="226"/>
      <c r="DHX126" s="226"/>
      <c r="DHY126" s="226"/>
      <c r="DHZ126" s="226"/>
      <c r="DIA126" s="226"/>
      <c r="DIB126" s="226"/>
      <c r="DIC126" s="377"/>
      <c r="DID126" s="377"/>
      <c r="DIE126" s="377"/>
      <c r="DIF126" s="377"/>
      <c r="DIG126" s="377"/>
      <c r="DIH126" s="377"/>
      <c r="DII126" s="377"/>
      <c r="DIJ126" s="377"/>
      <c r="DIK126" s="226"/>
      <c r="DIL126" s="226"/>
      <c r="DIM126" s="226"/>
      <c r="DIN126" s="226"/>
      <c r="DIO126" s="226"/>
      <c r="DIP126" s="226"/>
      <c r="DIQ126" s="226"/>
      <c r="DIR126" s="226"/>
      <c r="DIS126" s="377"/>
      <c r="DIT126" s="377"/>
      <c r="DIU126" s="377"/>
      <c r="DIV126" s="377"/>
      <c r="DIW126" s="377"/>
      <c r="DIX126" s="377"/>
      <c r="DIY126" s="377"/>
      <c r="DIZ126" s="377"/>
      <c r="DJA126" s="226"/>
      <c r="DJB126" s="226"/>
      <c r="DJC126" s="226"/>
      <c r="DJD126" s="226"/>
      <c r="DJE126" s="226"/>
      <c r="DJF126" s="226"/>
      <c r="DJG126" s="226"/>
      <c r="DJH126" s="226"/>
      <c r="DJI126" s="377"/>
      <c r="DJJ126" s="377"/>
      <c r="DJK126" s="377"/>
      <c r="DJL126" s="377"/>
      <c r="DJM126" s="377"/>
      <c r="DJN126" s="377"/>
      <c r="DJO126" s="377"/>
      <c r="DJP126" s="377"/>
      <c r="DJQ126" s="226"/>
      <c r="DJR126" s="226"/>
      <c r="DJS126" s="226"/>
      <c r="DJT126" s="226"/>
      <c r="DJU126" s="226"/>
      <c r="DJV126" s="226"/>
      <c r="DJW126" s="226"/>
      <c r="DJX126" s="226"/>
      <c r="DJY126" s="377"/>
      <c r="DJZ126" s="377"/>
      <c r="DKA126" s="377"/>
      <c r="DKB126" s="377"/>
      <c r="DKC126" s="377"/>
      <c r="DKD126" s="377"/>
      <c r="DKE126" s="377"/>
      <c r="DKF126" s="377"/>
      <c r="DKJ126" s="1634"/>
      <c r="DKK126" s="1635"/>
      <c r="DKP126" s="1276"/>
      <c r="DKQ126" s="1275"/>
      <c r="DKV126" s="1525"/>
      <c r="DKW126" s="1632"/>
      <c r="DKX126" s="1632"/>
      <c r="DKY126" s="1526"/>
      <c r="DLA126" s="238"/>
      <c r="DLC126" s="226"/>
      <c r="DLD126" s="226"/>
      <c r="DLE126" s="226"/>
      <c r="DLF126" s="226"/>
      <c r="DLG126" s="226"/>
      <c r="DLH126" s="226"/>
      <c r="DLI126" s="226"/>
      <c r="DLJ126" s="226"/>
      <c r="DLK126" s="377"/>
      <c r="DLL126" s="377"/>
      <c r="DLM126" s="377"/>
      <c r="DLN126" s="377"/>
      <c r="DLO126" s="377"/>
      <c r="DLP126" s="377"/>
      <c r="DLQ126" s="377"/>
      <c r="DLR126" s="377"/>
      <c r="DLS126" s="226"/>
      <c r="DLT126" s="226"/>
      <c r="DLU126" s="226"/>
      <c r="DLV126" s="226"/>
      <c r="DLW126" s="226"/>
      <c r="DLX126" s="226"/>
      <c r="DLY126" s="226"/>
      <c r="DLZ126" s="226"/>
      <c r="DMA126" s="377"/>
      <c r="DMB126" s="377"/>
      <c r="DMC126" s="377"/>
      <c r="DMD126" s="377"/>
      <c r="DME126" s="377"/>
      <c r="DMF126" s="377"/>
      <c r="DMG126" s="377"/>
      <c r="DMH126" s="377"/>
      <c r="DMI126" s="226"/>
      <c r="DMJ126" s="226"/>
      <c r="DMK126" s="226"/>
      <c r="DML126" s="226"/>
      <c r="DMM126" s="226"/>
      <c r="DMN126" s="226"/>
      <c r="DMO126" s="226"/>
      <c r="DMP126" s="226"/>
      <c r="DMQ126" s="377"/>
      <c r="DMR126" s="377"/>
      <c r="DMS126" s="377"/>
      <c r="DMT126" s="377"/>
      <c r="DMU126" s="377"/>
      <c r="DMV126" s="377"/>
      <c r="DMW126" s="377"/>
      <c r="DMX126" s="377"/>
      <c r="DMY126" s="226"/>
      <c r="DMZ126" s="226"/>
      <c r="DNA126" s="226"/>
      <c r="DNB126" s="226"/>
      <c r="DNC126" s="226"/>
      <c r="DND126" s="226"/>
      <c r="DNE126" s="226"/>
      <c r="DNF126" s="226"/>
      <c r="DNG126" s="377"/>
      <c r="DNH126" s="377"/>
      <c r="DNI126" s="377"/>
      <c r="DNJ126" s="377"/>
      <c r="DNK126" s="377"/>
      <c r="DNL126" s="377"/>
      <c r="DNM126" s="377"/>
      <c r="DNN126" s="377"/>
      <c r="DNR126" s="1634"/>
      <c r="DNS126" s="1635"/>
      <c r="DNX126" s="1276"/>
      <c r="DNY126" s="1275"/>
      <c r="DOD126" s="1525"/>
      <c r="DOE126" s="1632"/>
      <c r="DOF126" s="1632"/>
      <c r="DOG126" s="1526"/>
      <c r="DOI126" s="238"/>
      <c r="DOK126" s="226"/>
      <c r="DOL126" s="226"/>
      <c r="DOM126" s="226"/>
      <c r="DON126" s="226"/>
      <c r="DOO126" s="226"/>
      <c r="DOP126" s="226"/>
      <c r="DOQ126" s="226"/>
      <c r="DOR126" s="226"/>
      <c r="DOS126" s="377"/>
      <c r="DOT126" s="377"/>
      <c r="DOU126" s="377"/>
      <c r="DOV126" s="377"/>
      <c r="DOW126" s="377"/>
      <c r="DOX126" s="377"/>
      <c r="DOY126" s="377"/>
      <c r="DOZ126" s="377"/>
      <c r="DPA126" s="226"/>
      <c r="DPB126" s="226"/>
      <c r="DPC126" s="226"/>
      <c r="DPD126" s="226"/>
      <c r="DPE126" s="226"/>
      <c r="DPF126" s="226"/>
      <c r="DPG126" s="226"/>
      <c r="DPH126" s="226"/>
      <c r="DPI126" s="377"/>
      <c r="DPJ126" s="377"/>
      <c r="DPK126" s="377"/>
      <c r="DPL126" s="377"/>
      <c r="DPM126" s="377"/>
      <c r="DPN126" s="377"/>
      <c r="DPO126" s="377"/>
      <c r="DPP126" s="377"/>
      <c r="DPQ126" s="226"/>
      <c r="DPR126" s="226"/>
      <c r="DPS126" s="226"/>
      <c r="DPT126" s="226"/>
      <c r="DPU126" s="226"/>
      <c r="DPV126" s="226"/>
      <c r="DPW126" s="226"/>
      <c r="DPX126" s="226"/>
      <c r="DPY126" s="377"/>
      <c r="DPZ126" s="377"/>
      <c r="DQA126" s="377"/>
      <c r="DQB126" s="377"/>
      <c r="DQC126" s="377"/>
      <c r="DQD126" s="377"/>
      <c r="DQE126" s="377"/>
      <c r="DQF126" s="377"/>
      <c r="DQG126" s="226"/>
      <c r="DQH126" s="226"/>
      <c r="DQI126" s="226"/>
      <c r="DQJ126" s="226"/>
      <c r="DQK126" s="226"/>
      <c r="DQL126" s="226"/>
      <c r="DQM126" s="226"/>
      <c r="DQN126" s="226"/>
      <c r="DQO126" s="377"/>
      <c r="DQP126" s="377"/>
      <c r="DQQ126" s="377"/>
      <c r="DQR126" s="377"/>
      <c r="DQS126" s="377"/>
      <c r="DQT126" s="377"/>
      <c r="DQU126" s="377"/>
      <c r="DQV126" s="377"/>
      <c r="DQW126" s="226"/>
      <c r="DQX126" s="226"/>
      <c r="DQY126" s="226"/>
      <c r="DQZ126" s="226"/>
      <c r="DRA126" s="226"/>
      <c r="DRB126" s="226"/>
      <c r="DRC126" s="226"/>
      <c r="DRD126" s="226"/>
      <c r="DRE126" s="377"/>
      <c r="DRF126" s="377"/>
      <c r="DRG126" s="377"/>
      <c r="DRH126" s="377"/>
      <c r="DRI126" s="377"/>
      <c r="DRJ126" s="377"/>
      <c r="DRK126" s="377"/>
      <c r="DRL126" s="377"/>
      <c r="DRP126" s="1634"/>
      <c r="DRQ126" s="1635"/>
      <c r="DRV126" s="1276"/>
      <c r="DRW126" s="1275"/>
      <c r="DSB126" s="1525"/>
      <c r="DSC126" s="1632"/>
      <c r="DSD126" s="1632"/>
      <c r="DSE126" s="1526"/>
      <c r="DSG126" s="238"/>
      <c r="DSI126" s="226"/>
      <c r="DSJ126" s="226"/>
      <c r="DSK126" s="226"/>
      <c r="DSL126" s="226"/>
      <c r="DSM126" s="226"/>
      <c r="DSN126" s="226"/>
      <c r="DSO126" s="226"/>
      <c r="DSP126" s="226"/>
      <c r="DSQ126" s="377"/>
      <c r="DSR126" s="377"/>
      <c r="DSS126" s="377"/>
      <c r="DST126" s="377"/>
      <c r="DSU126" s="377"/>
      <c r="DSV126" s="377"/>
      <c r="DSW126" s="377"/>
      <c r="DSX126" s="377"/>
      <c r="DTZ126" s="269"/>
      <c r="DUA126" s="1674"/>
      <c r="DUB126" s="1674"/>
      <c r="DUC126" s="1674"/>
      <c r="DUD126" s="465"/>
      <c r="DUE126" s="1736"/>
      <c r="DUF126" s="1737"/>
      <c r="DUG126" s="1737"/>
      <c r="DUH126" s="1738"/>
      <c r="DUI126" s="642"/>
      <c r="DUJ126" s="1672"/>
      <c r="DUK126" s="1551"/>
      <c r="DUL126" s="1551"/>
      <c r="DUM126" s="1551"/>
      <c r="DUN126" s="1551"/>
      <c r="DUO126" s="1551"/>
      <c r="DUP126" s="1551"/>
      <c r="DUQ126" s="1551"/>
      <c r="DUR126" s="1551"/>
      <c r="DUS126" s="1551"/>
      <c r="DUT126" s="1551"/>
      <c r="DUU126" s="1551"/>
      <c r="DUV126" s="1610"/>
      <c r="DUW126" s="1611"/>
      <c r="DUX126" s="1611"/>
      <c r="DUY126" s="1611"/>
      <c r="DUZ126" s="1611"/>
      <c r="DVA126" s="1611"/>
      <c r="DVB126" s="1611"/>
      <c r="DVC126" s="1611"/>
      <c r="DVD126" s="1611"/>
      <c r="DVE126" s="1612"/>
      <c r="DVF126" s="1554"/>
      <c r="DVG126" s="1555"/>
      <c r="DVH126" s="1555"/>
      <c r="DVI126" s="1555"/>
      <c r="DVJ126" s="1555"/>
      <c r="DVK126" s="1555"/>
      <c r="DVL126" s="1555"/>
      <c r="DVM126" s="1555"/>
      <c r="DVN126" s="1555"/>
      <c r="DVO126" s="1555"/>
      <c r="DVP126" s="1555"/>
      <c r="DVQ126" s="1555"/>
      <c r="DVR126" s="1555"/>
      <c r="DVS126" s="1555"/>
      <c r="DVT126" s="1555"/>
      <c r="DVU126" s="1560"/>
      <c r="DVV126" s="1554"/>
      <c r="DVW126" s="1555"/>
      <c r="DVX126" s="1555"/>
      <c r="DVY126" s="1555"/>
      <c r="DVZ126" s="1555"/>
      <c r="DWA126" s="1555"/>
      <c r="DWB126" s="1555"/>
      <c r="DWC126" s="1555"/>
      <c r="DWD126" s="1555"/>
      <c r="DWE126" s="1555"/>
      <c r="DWF126" s="1555"/>
      <c r="DWG126" s="1555"/>
      <c r="DWH126" s="1555"/>
      <c r="DWI126" s="1555"/>
      <c r="DWJ126" s="1555"/>
      <c r="DWK126" s="1560"/>
      <c r="DWL126" s="1554"/>
      <c r="DWM126" s="1555"/>
      <c r="DWN126" s="1555"/>
      <c r="DWO126" s="1555"/>
      <c r="DWP126" s="1555"/>
      <c r="DWQ126" s="1555"/>
      <c r="DWR126" s="1555"/>
      <c r="DWS126" s="1555"/>
      <c r="DWT126" s="1555"/>
      <c r="DWU126" s="1555"/>
      <c r="DWV126" s="1555"/>
      <c r="DWW126" s="1555"/>
      <c r="DWX126" s="1555"/>
      <c r="DWY126" s="1555"/>
      <c r="DWZ126" s="1555"/>
      <c r="DXA126" s="1560"/>
      <c r="DXB126" s="1554"/>
      <c r="DXC126" s="1555"/>
      <c r="DXD126" s="1555"/>
      <c r="DXE126" s="1555"/>
      <c r="DXF126" s="1555"/>
      <c r="DXG126" s="1555"/>
      <c r="DXH126" s="1555"/>
      <c r="DXI126" s="1555"/>
      <c r="DXJ126" s="1555"/>
      <c r="DXK126" s="1555"/>
      <c r="DXL126" s="1555"/>
      <c r="DXM126" s="1555"/>
      <c r="DXN126" s="1555"/>
      <c r="DXO126" s="1555"/>
      <c r="DXP126" s="1555"/>
      <c r="DXQ126" s="1560"/>
      <c r="DXR126" s="1554"/>
      <c r="DXS126" s="1555"/>
      <c r="DXT126" s="1555"/>
      <c r="DXU126" s="1555"/>
      <c r="DXV126" s="1555"/>
      <c r="DXW126" s="1555"/>
      <c r="DXX126" s="1555"/>
      <c r="DXY126" s="1555"/>
      <c r="DXZ126" s="1555"/>
      <c r="DYA126" s="1555"/>
      <c r="DYB126" s="1555"/>
      <c r="DYC126" s="1555"/>
      <c r="DYD126" s="1555"/>
      <c r="DYE126" s="1555"/>
      <c r="DYF126" s="1555"/>
      <c r="DYG126" s="1560"/>
      <c r="DYH126" s="1588"/>
      <c r="DYI126" s="1589"/>
      <c r="DYJ126" s="1589"/>
      <c r="DYK126" s="1589"/>
      <c r="DYL126" s="1589"/>
      <c r="DYM126" s="1589"/>
      <c r="DYN126" s="1589"/>
      <c r="DYO126" s="1589"/>
      <c r="DYP126" s="1589"/>
      <c r="DYQ126" s="1589"/>
      <c r="DYR126" s="1589"/>
      <c r="DYS126" s="1589"/>
      <c r="DYT126" s="1589"/>
      <c r="DYU126" s="1589"/>
      <c r="DYV126" s="1589"/>
      <c r="DYW126" s="1589"/>
      <c r="DYX126" s="1589"/>
      <c r="DYY126" s="1589"/>
      <c r="DYZ126" s="1589"/>
      <c r="DZA126" s="1589"/>
      <c r="DZB126" s="1589"/>
      <c r="DZC126" s="1590"/>
      <c r="DZD126" s="1554"/>
      <c r="DZE126" s="1555"/>
      <c r="DZF126" s="1555"/>
      <c r="DZG126" s="1555"/>
      <c r="DZH126" s="1555"/>
      <c r="DZI126" s="1555"/>
      <c r="DZJ126" s="1555"/>
      <c r="DZK126" s="1555"/>
      <c r="DZL126" s="1555"/>
      <c r="DZM126" s="1555"/>
      <c r="DZN126" s="1555"/>
      <c r="DZO126" s="1555"/>
      <c r="DZP126" s="1555"/>
      <c r="DZQ126" s="1555"/>
      <c r="DZR126" s="1555"/>
      <c r="DZS126" s="1556"/>
      <c r="DZT126" s="1554"/>
      <c r="DZU126" s="1555"/>
      <c r="DZV126" s="1555"/>
      <c r="DZW126" s="1555"/>
      <c r="DZX126" s="1555"/>
      <c r="DZY126" s="1555"/>
      <c r="DZZ126" s="1555"/>
      <c r="EAA126" s="1555"/>
      <c r="EAB126" s="1555"/>
      <c r="EAC126" s="1555"/>
      <c r="EAD126" s="1555"/>
      <c r="EAE126" s="1555"/>
      <c r="EAF126" s="1555"/>
      <c r="EAG126" s="1555"/>
      <c r="EAH126" s="1555"/>
      <c r="EAI126" s="1560"/>
      <c r="EAJ126" s="1554"/>
      <c r="EAK126" s="1555"/>
      <c r="EAL126" s="1555"/>
      <c r="EAM126" s="1555"/>
      <c r="EAN126" s="1555"/>
      <c r="EAO126" s="1555"/>
      <c r="EAP126" s="1555"/>
      <c r="EAQ126" s="1555"/>
      <c r="EAR126" s="1555"/>
      <c r="EAS126" s="1555"/>
      <c r="EAT126" s="1555"/>
      <c r="EAU126" s="1555"/>
      <c r="EAV126" s="1555"/>
      <c r="EAW126" s="1555"/>
      <c r="EAX126" s="1555"/>
      <c r="EAY126" s="1560"/>
      <c r="EAZ126" s="1554"/>
      <c r="EBA126" s="1555"/>
      <c r="EBB126" s="1555"/>
      <c r="EBC126" s="1555"/>
      <c r="EBD126" s="1555"/>
      <c r="EBE126" s="1555"/>
      <c r="EBF126" s="1555"/>
      <c r="EBG126" s="1555"/>
      <c r="EBH126" s="1555"/>
      <c r="EBI126" s="1555"/>
      <c r="EBJ126" s="1555"/>
      <c r="EBK126" s="1555"/>
      <c r="EBL126" s="1555"/>
      <c r="EBM126" s="1555"/>
      <c r="EBN126" s="1555"/>
      <c r="EBO126" s="1560"/>
      <c r="EBP126" s="1554"/>
      <c r="EBQ126" s="1555"/>
      <c r="EBR126" s="1555"/>
      <c r="EBS126" s="1555"/>
      <c r="EBT126" s="1555"/>
      <c r="EBU126" s="1555"/>
      <c r="EBV126" s="1555"/>
      <c r="EBW126" s="1555"/>
      <c r="EBX126" s="1555"/>
      <c r="EBY126" s="1555"/>
      <c r="EBZ126" s="1555"/>
      <c r="ECA126" s="1555"/>
      <c r="ECB126" s="1555"/>
      <c r="ECC126" s="1555"/>
      <c r="ECD126" s="1555"/>
      <c r="ECE126" s="1560"/>
      <c r="ECF126" s="1588"/>
      <c r="ECG126" s="1589"/>
      <c r="ECH126" s="1589"/>
      <c r="ECI126" s="1589"/>
      <c r="ECJ126" s="1589"/>
      <c r="ECK126" s="1589"/>
      <c r="ECL126" s="1589"/>
      <c r="ECM126" s="1589"/>
      <c r="ECN126" s="1589"/>
      <c r="ECO126" s="1589"/>
      <c r="ECP126" s="1589"/>
      <c r="ECQ126" s="1589"/>
      <c r="ECR126" s="1589"/>
      <c r="ECS126" s="1589"/>
      <c r="ECT126" s="1589"/>
      <c r="ECU126" s="1589"/>
      <c r="ECV126" s="1589"/>
      <c r="ECW126" s="1589"/>
      <c r="ECX126" s="1589"/>
      <c r="ECY126" s="1589"/>
      <c r="ECZ126" s="1589"/>
      <c r="EDA126" s="1590"/>
      <c r="EDB126" s="1554"/>
      <c r="EDC126" s="1555"/>
      <c r="EDD126" s="1555"/>
      <c r="EDE126" s="1555"/>
      <c r="EDF126" s="1555"/>
      <c r="EDG126" s="1555"/>
      <c r="EDH126" s="1555"/>
      <c r="EDI126" s="1555"/>
      <c r="EDJ126" s="1555"/>
      <c r="EDK126" s="1555"/>
      <c r="EDL126" s="1555"/>
      <c r="EDM126" s="1555"/>
      <c r="EDN126" s="1555"/>
      <c r="EDO126" s="1555"/>
      <c r="EDP126" s="1555"/>
      <c r="EDQ126" s="1556"/>
      <c r="EDR126" s="1554"/>
      <c r="EDS126" s="1555"/>
      <c r="EDT126" s="1555"/>
      <c r="EDU126" s="1555"/>
      <c r="EDV126" s="1555"/>
      <c r="EDW126" s="1555"/>
      <c r="EDX126" s="1555"/>
      <c r="EDY126" s="1555"/>
      <c r="EDZ126" s="1555"/>
      <c r="EEA126" s="1555"/>
      <c r="EEB126" s="1555"/>
      <c r="EEC126" s="1555"/>
      <c r="EED126" s="1555"/>
      <c r="EEE126" s="1555"/>
      <c r="EEF126" s="1555"/>
      <c r="EEG126" s="1556"/>
      <c r="EEH126" s="1610"/>
      <c r="EEI126" s="1611"/>
      <c r="EEJ126" s="1611"/>
      <c r="EEK126" s="1611"/>
      <c r="EEL126" s="1611"/>
      <c r="EEM126" s="1611"/>
      <c r="EEN126" s="1611"/>
      <c r="EEO126" s="1611"/>
      <c r="EEP126" s="1611"/>
      <c r="EEQ126" s="1612"/>
      <c r="EER126" s="1608"/>
      <c r="EES126" s="1551"/>
      <c r="EET126" s="1551"/>
      <c r="EEU126" s="1551"/>
      <c r="EEV126" s="1551"/>
      <c r="EEW126" s="1551"/>
      <c r="EEX126" s="1551"/>
      <c r="EEY126" s="1551"/>
      <c r="EEZ126" s="1551"/>
      <c r="EFA126" s="1551"/>
      <c r="EFB126" s="1551"/>
      <c r="EFC126" s="1609"/>
      <c r="EFD126" s="464"/>
      <c r="EFE126" s="1736"/>
      <c r="EFF126" s="1737"/>
      <c r="EFG126" s="1737"/>
      <c r="EFH126" s="1738"/>
      <c r="EFI126" s="1727"/>
      <c r="EFJ126" s="1728"/>
      <c r="EFK126" s="1728"/>
      <c r="EFL126" s="1728"/>
      <c r="EFM126" s="1728"/>
      <c r="EFN126" s="1728"/>
      <c r="EFO126" s="1728"/>
      <c r="EFP126" s="1729"/>
      <c r="EFQ126" s="1718"/>
      <c r="EFR126" s="1719"/>
      <c r="EFS126" s="1719"/>
      <c r="EFT126" s="1720"/>
      <c r="EFU126" s="315"/>
      <c r="EFV126" s="1608"/>
      <c r="EFW126" s="1551"/>
      <c r="EFX126" s="1551"/>
      <c r="EFY126" s="1551"/>
      <c r="EFZ126" s="1551"/>
      <c r="EGA126" s="1551"/>
      <c r="EGB126" s="1551"/>
      <c r="EGC126" s="1551"/>
      <c r="EGD126" s="1551"/>
      <c r="EGE126" s="1551"/>
      <c r="EGF126" s="1551"/>
      <c r="EGG126" s="1609"/>
      <c r="EGH126" s="1610"/>
      <c r="EGI126" s="1611"/>
      <c r="EGJ126" s="1611"/>
      <c r="EGK126" s="1611"/>
      <c r="EGL126" s="1611"/>
      <c r="EGM126" s="1611"/>
      <c r="EGN126" s="1611"/>
      <c r="EGO126" s="1611"/>
      <c r="EGP126" s="1611"/>
      <c r="EGQ126" s="1612"/>
      <c r="EGR126" s="1554"/>
      <c r="EGS126" s="1555"/>
      <c r="EGT126" s="1555"/>
      <c r="EGU126" s="1555"/>
      <c r="EGV126" s="1555"/>
      <c r="EGW126" s="1555"/>
      <c r="EGX126" s="1555"/>
      <c r="EGY126" s="1555"/>
      <c r="EGZ126" s="1555"/>
      <c r="EHA126" s="1555"/>
      <c r="EHB126" s="1555"/>
      <c r="EHC126" s="1555"/>
      <c r="EHD126" s="1555"/>
      <c r="EHE126" s="1555"/>
      <c r="EHF126" s="1555"/>
      <c r="EHG126" s="1560"/>
      <c r="EHH126" s="1554"/>
      <c r="EHI126" s="1555"/>
      <c r="EHJ126" s="1555"/>
      <c r="EHK126" s="1555"/>
      <c r="EHL126" s="1555"/>
      <c r="EHM126" s="1555"/>
      <c r="EHN126" s="1555"/>
      <c r="EHO126" s="1555"/>
      <c r="EHP126" s="1555"/>
      <c r="EHQ126" s="1555"/>
      <c r="EHR126" s="1555"/>
      <c r="EHS126" s="1555"/>
      <c r="EHT126" s="1555"/>
      <c r="EHU126" s="1555"/>
      <c r="EHV126" s="1555"/>
      <c r="EHW126" s="1560"/>
      <c r="EHX126" s="1588"/>
      <c r="EHY126" s="1589"/>
      <c r="EHZ126" s="1589"/>
      <c r="EIA126" s="1589"/>
      <c r="EIB126" s="1589"/>
      <c r="EIC126" s="1589"/>
      <c r="EID126" s="1589"/>
      <c r="EIE126" s="1589"/>
      <c r="EIF126" s="1589"/>
      <c r="EIG126" s="1589"/>
      <c r="EIH126" s="1589"/>
      <c r="EII126" s="1589"/>
      <c r="EIJ126" s="1589"/>
      <c r="EIK126" s="1589"/>
      <c r="EIL126" s="1589"/>
      <c r="EIM126" s="1589"/>
      <c r="EIN126" s="1589"/>
      <c r="EIO126" s="1589"/>
      <c r="EIP126" s="1589"/>
      <c r="EIQ126" s="1589"/>
      <c r="EIR126" s="1589"/>
      <c r="EIS126" s="1590"/>
      <c r="EIT126" s="1554"/>
      <c r="EIU126" s="1555"/>
      <c r="EIV126" s="1555"/>
      <c r="EIW126" s="1555"/>
      <c r="EIX126" s="1555"/>
      <c r="EIY126" s="1555"/>
      <c r="EIZ126" s="1555"/>
      <c r="EJA126" s="1555"/>
      <c r="EJB126" s="1555"/>
      <c r="EJC126" s="1555"/>
      <c r="EJD126" s="1555"/>
      <c r="EJE126" s="1555"/>
      <c r="EJF126" s="1555"/>
      <c r="EJG126" s="1555"/>
      <c r="EJH126" s="1555"/>
      <c r="EJI126" s="1556"/>
      <c r="EJJ126" s="1554"/>
      <c r="EJK126" s="1555"/>
      <c r="EJL126" s="1555"/>
      <c r="EJM126" s="1555"/>
      <c r="EJN126" s="1555"/>
      <c r="EJO126" s="1555"/>
      <c r="EJP126" s="1555"/>
      <c r="EJQ126" s="1555"/>
      <c r="EJR126" s="1555"/>
      <c r="EJS126" s="1555"/>
      <c r="EJT126" s="1555"/>
      <c r="EJU126" s="1555"/>
      <c r="EJV126" s="1555"/>
      <c r="EJW126" s="1555"/>
      <c r="EJX126" s="1555"/>
      <c r="EJY126" s="1556"/>
      <c r="EJZ126" s="1610"/>
      <c r="EKA126" s="1611"/>
      <c r="EKB126" s="1611"/>
      <c r="EKC126" s="1611"/>
      <c r="EKD126" s="1611"/>
      <c r="EKE126" s="1611"/>
      <c r="EKF126" s="1611"/>
      <c r="EKG126" s="1611"/>
      <c r="EKH126" s="1611"/>
      <c r="EKI126" s="1612"/>
      <c r="EKJ126" s="1608"/>
      <c r="EKK126" s="1551"/>
      <c r="EKL126" s="1551"/>
      <c r="EKM126" s="1551"/>
      <c r="EKN126" s="1551"/>
      <c r="EKO126" s="1551"/>
      <c r="EKP126" s="1551"/>
      <c r="EKQ126" s="1551"/>
      <c r="EKR126" s="1551"/>
      <c r="EKS126" s="1551"/>
      <c r="EKT126" s="1551"/>
      <c r="EKU126" s="1609"/>
      <c r="EKV126" s="464"/>
      <c r="EKW126" s="1736"/>
      <c r="EKX126" s="1737"/>
      <c r="EKY126" s="1737"/>
      <c r="EKZ126" s="1738"/>
      <c r="ELA126" s="465"/>
      <c r="ELB126" s="1674"/>
      <c r="ELC126" s="1674"/>
      <c r="ELD126" s="1674"/>
      <c r="ELE126" s="270"/>
      <c r="EMG126" s="226"/>
      <c r="EMH126" s="226"/>
      <c r="EMI126" s="226"/>
      <c r="EMJ126" s="226"/>
      <c r="EMK126" s="226"/>
      <c r="EML126" s="226"/>
      <c r="EMM126" s="226"/>
      <c r="EMN126" s="226"/>
      <c r="EMO126" s="377"/>
      <c r="EMP126" s="377"/>
      <c r="EMQ126" s="377"/>
      <c r="EMR126" s="377"/>
      <c r="EMS126" s="377"/>
      <c r="EMT126" s="377"/>
      <c r="EMU126" s="377"/>
      <c r="EMV126" s="377"/>
      <c r="EMW126" s="226"/>
      <c r="EMX126" s="226"/>
      <c r="EMY126" s="226"/>
      <c r="EMZ126" s="226"/>
      <c r="ENA126" s="226"/>
      <c r="ENB126" s="226"/>
      <c r="ENC126" s="226"/>
      <c r="END126" s="226"/>
      <c r="ENE126" s="377"/>
      <c r="ENF126" s="377"/>
      <c r="ENG126" s="377"/>
      <c r="ENH126" s="377"/>
      <c r="ENI126" s="377"/>
      <c r="ENJ126" s="377"/>
      <c r="ENK126" s="377"/>
      <c r="ENL126" s="377"/>
      <c r="ENP126" s="1634"/>
      <c r="ENQ126" s="1635"/>
      <c r="ENV126" s="1276"/>
      <c r="ENW126" s="1275"/>
      <c r="EOB126" s="1525"/>
      <c r="EOC126" s="1632"/>
      <c r="EOD126" s="1632"/>
      <c r="EOE126" s="1526"/>
      <c r="EOG126" s="238"/>
      <c r="EOI126" s="226"/>
      <c r="EOJ126" s="226"/>
      <c r="EOK126" s="226"/>
      <c r="EOL126" s="226"/>
      <c r="EOM126" s="226"/>
      <c r="EON126" s="226"/>
      <c r="EOO126" s="226"/>
      <c r="EOP126" s="226"/>
      <c r="EOQ126" s="377"/>
      <c r="EOR126" s="377"/>
      <c r="EOS126" s="377"/>
      <c r="EOT126" s="377"/>
      <c r="EOU126" s="377"/>
      <c r="EOV126" s="377"/>
      <c r="EOW126" s="377"/>
      <c r="EOX126" s="377"/>
      <c r="EOY126" s="226"/>
      <c r="EOZ126" s="226"/>
      <c r="EPA126" s="226"/>
      <c r="EPB126" s="226"/>
      <c r="EPC126" s="226"/>
      <c r="EPD126" s="226"/>
      <c r="EPE126" s="226"/>
      <c r="EPF126" s="226"/>
      <c r="EPG126" s="377"/>
      <c r="EPH126" s="377"/>
      <c r="EPI126" s="377"/>
      <c r="EPJ126" s="377"/>
      <c r="EPK126" s="377"/>
      <c r="EPL126" s="377"/>
      <c r="EPM126" s="377"/>
      <c r="EPN126" s="377"/>
      <c r="EPO126" s="226"/>
      <c r="EPP126" s="226"/>
      <c r="EPQ126" s="226"/>
      <c r="EPR126" s="226"/>
      <c r="EPS126" s="226"/>
      <c r="EPT126" s="226"/>
      <c r="EPU126" s="226"/>
      <c r="EPV126" s="226"/>
      <c r="EPW126" s="377"/>
      <c r="EPX126" s="377"/>
      <c r="EPY126" s="377"/>
      <c r="EPZ126" s="377"/>
      <c r="EQA126" s="377"/>
      <c r="EQB126" s="377"/>
      <c r="EQC126" s="377"/>
      <c r="EQD126" s="377"/>
      <c r="EQH126" s="1634"/>
      <c r="EQI126" s="1635"/>
      <c r="EQN126" s="1276"/>
      <c r="EQO126" s="1275"/>
      <c r="EQT126" s="1525"/>
      <c r="EQU126" s="1632"/>
      <c r="EQV126" s="1632"/>
      <c r="EQW126" s="1526"/>
      <c r="EQY126" s="238"/>
      <c r="ERA126" s="226"/>
      <c r="ERB126" s="226"/>
      <c r="ERC126" s="226"/>
      <c r="ERD126" s="226"/>
      <c r="ERE126" s="226"/>
      <c r="ERF126" s="226"/>
      <c r="ERG126" s="226"/>
      <c r="ERH126" s="226"/>
      <c r="ERI126" s="377"/>
      <c r="ERJ126" s="377"/>
      <c r="ERK126" s="377"/>
      <c r="ERL126" s="377"/>
      <c r="ERM126" s="377"/>
      <c r="ERN126" s="377"/>
      <c r="ERO126" s="377"/>
      <c r="ERP126" s="377"/>
      <c r="ERQ126" s="377"/>
      <c r="ERR126" s="377"/>
      <c r="ERS126" s="377"/>
      <c r="ERT126" s="377"/>
      <c r="ERU126" s="377"/>
      <c r="ERV126" s="377"/>
      <c r="ERW126" s="377"/>
      <c r="ERX126" s="377"/>
      <c r="ERY126" s="377"/>
      <c r="ERZ126" s="377"/>
      <c r="ESA126" s="377"/>
      <c r="ESB126" s="377"/>
      <c r="ESC126" s="377"/>
      <c r="ESD126" s="377"/>
      <c r="ESE126" s="377"/>
      <c r="ESF126" s="377"/>
      <c r="ESG126" s="377"/>
      <c r="ESH126" s="377"/>
      <c r="ESI126" s="377"/>
      <c r="ESJ126" s="377"/>
      <c r="ESK126" s="377"/>
      <c r="ESL126" s="377"/>
      <c r="ESM126" s="377"/>
      <c r="ESN126" s="377"/>
      <c r="ESO126" s="377"/>
      <c r="ESP126" s="377"/>
      <c r="ESQ126" s="377"/>
      <c r="ESR126" s="377"/>
      <c r="ETA126" s="1518"/>
      <c r="ETB126" s="1518"/>
      <c r="ETC126" s="1518"/>
      <c r="ETD126" s="1518"/>
      <c r="ETE126" s="1518"/>
      <c r="ETF126" s="1518"/>
    </row>
    <row r="127" spans="1:3906" s="226" customFormat="1" ht="15" customHeight="1" thickBot="1">
      <c r="A127" s="1264"/>
      <c r="B127" s="1518"/>
      <c r="C127" s="1518"/>
      <c r="D127" s="1518"/>
      <c r="E127" s="1518"/>
      <c r="F127" s="1518"/>
      <c r="G127" s="1518"/>
      <c r="I127" s="1552" t="s">
        <v>620</v>
      </c>
      <c r="J127" s="1552"/>
      <c r="K127" s="1552"/>
      <c r="L127" s="1552"/>
      <c r="M127" s="1552"/>
      <c r="N127" s="1552"/>
      <c r="O127" s="1552"/>
      <c r="P127" s="1552"/>
      <c r="Q127" s="1552"/>
      <c r="R127" s="1552"/>
      <c r="S127" s="1552"/>
      <c r="T127" s="1552"/>
      <c r="U127" s="1552"/>
      <c r="V127" s="1552"/>
      <c r="W127" s="1552"/>
      <c r="X127" s="1552"/>
      <c r="Y127" s="1552"/>
      <c r="Z127" s="1552"/>
      <c r="AA127" s="1552"/>
      <c r="AB127" s="1552"/>
      <c r="AC127" s="1552"/>
      <c r="AD127" s="1552"/>
      <c r="AE127" s="1552"/>
      <c r="AF127" s="1552"/>
      <c r="AG127" s="1552"/>
      <c r="AH127" s="1552"/>
      <c r="AI127" s="1552"/>
      <c r="AJ127" s="1552"/>
      <c r="AK127" s="1552" t="str">
        <f>Dev!$CI$101</f>
        <v>PRLTE:</v>
      </c>
      <c r="AL127" s="1552"/>
      <c r="AM127" s="1552"/>
      <c r="AN127" s="1552"/>
      <c r="AO127" s="1552"/>
      <c r="AP127" s="1552"/>
      <c r="AQ127" s="1552"/>
      <c r="AR127" s="483"/>
      <c r="AS127" s="1553" t="str">
        <f ca="1">INDIRECT(ADDRESS(AK194,Dev!$CQ$101,,,Table!$A$1))</f>
        <v>PT100-1500</v>
      </c>
      <c r="AT127" s="1553"/>
      <c r="AU127" s="1553"/>
      <c r="AV127" s="1553"/>
      <c r="AW127" s="1553"/>
      <c r="AX127" s="1553"/>
      <c r="AY127" s="1553"/>
      <c r="AZ127" s="1553"/>
      <c r="BD127" s="1525"/>
      <c r="BE127" s="1632"/>
      <c r="BF127" s="1632"/>
      <c r="BG127" s="1526"/>
      <c r="BJ127" s="1276"/>
      <c r="BK127" s="1275"/>
      <c r="BP127" s="1502" t="str">
        <f ca="1">INDIRECT(ADDRESS(BA194,Dev!$DN$101,,,Table!$A$1))</f>
        <v>PRLCSC-001</v>
      </c>
      <c r="BQ127" s="1602"/>
      <c r="BT127" s="227"/>
      <c r="BU127" s="239"/>
      <c r="BW127" s="1552" t="str">
        <f>Dev!$CI$101</f>
        <v>PRLTE:</v>
      </c>
      <c r="BX127" s="1552"/>
      <c r="BY127" s="1552"/>
      <c r="BZ127" s="1552"/>
      <c r="CA127" s="1552"/>
      <c r="CB127" s="1552"/>
      <c r="CC127" s="1552"/>
      <c r="CD127" s="483"/>
      <c r="CE127" s="1553" t="str">
        <f ca="1">INDIRECT(ADDRESS(BW194,Dev!$CQ$101,,,Table!$A$1))</f>
        <v>PT100-2500</v>
      </c>
      <c r="CF127" s="1553"/>
      <c r="CG127" s="1553"/>
      <c r="CH127" s="1553"/>
      <c r="CI127" s="1553"/>
      <c r="CJ127" s="1553"/>
      <c r="CK127" s="1553"/>
      <c r="CL127" s="1553"/>
      <c r="CP127" s="1525"/>
      <c r="CQ127" s="1632"/>
      <c r="CR127" s="1632"/>
      <c r="CS127" s="1526"/>
      <c r="CV127" s="1276"/>
      <c r="CW127" s="1275"/>
      <c r="DB127" s="1502" t="str">
        <f ca="1">INDIRECT(ADDRESS(CM194,Dev!$DN$101,,,Table!$A$1))</f>
        <v>PRLCSC-002</v>
      </c>
      <c r="DC127" s="1602"/>
      <c r="DF127" s="227"/>
      <c r="DG127" s="239"/>
      <c r="DI127" s="1552" t="str">
        <f>Dev!$CI$101</f>
        <v>PRLTE:</v>
      </c>
      <c r="DJ127" s="1552"/>
      <c r="DK127" s="1552"/>
      <c r="DL127" s="1552"/>
      <c r="DM127" s="1552"/>
      <c r="DN127" s="1552"/>
      <c r="DO127" s="1552"/>
      <c r="DP127" s="483"/>
      <c r="DQ127" s="1553" t="str">
        <f ca="1">INDIRECT(ADDRESS(DI194,Dev!$CQ$101,,,Table!$A$1))</f>
        <v>PT100-1500</v>
      </c>
      <c r="DR127" s="1553"/>
      <c r="DS127" s="1553"/>
      <c r="DT127" s="1553"/>
      <c r="DU127" s="1553"/>
      <c r="DV127" s="1553"/>
      <c r="DW127" s="1553"/>
      <c r="DX127" s="1553"/>
      <c r="DY127" s="1552" t="str">
        <f>Dev!$CI$101</f>
        <v>PRLTE:</v>
      </c>
      <c r="DZ127" s="1552"/>
      <c r="EA127" s="1552"/>
      <c r="EB127" s="1552"/>
      <c r="EC127" s="1552"/>
      <c r="ED127" s="1552"/>
      <c r="EE127" s="1552"/>
      <c r="EF127" s="483"/>
      <c r="EG127" s="1553" t="str">
        <f ca="1">INDIRECT(ADDRESS(DY194,Dev!$CQ$101,,,Table!$A$1))</f>
        <v>PT100-3000</v>
      </c>
      <c r="EH127" s="1553"/>
      <c r="EI127" s="1553"/>
      <c r="EJ127" s="1553"/>
      <c r="EK127" s="1553"/>
      <c r="EL127" s="1553"/>
      <c r="EM127" s="1553"/>
      <c r="EN127" s="1553"/>
      <c r="ER127" s="1525"/>
      <c r="ES127" s="1632"/>
      <c r="ET127" s="1632"/>
      <c r="EU127" s="1526"/>
      <c r="EX127" s="1276"/>
      <c r="EY127" s="1275"/>
      <c r="FD127" s="1502" t="str">
        <f ca="1">INDIRECT(ADDRESS(EO194,Dev!$DN$101,,,Table!$A$1))</f>
        <v>PRLCSC-003</v>
      </c>
      <c r="FE127" s="1602"/>
      <c r="FH127" s="227"/>
      <c r="FI127" s="239"/>
      <c r="FK127" s="1552" t="str">
        <f>Dev!$CI$101</f>
        <v>PRLTE:</v>
      </c>
      <c r="FL127" s="1552"/>
      <c r="FM127" s="1552"/>
      <c r="FN127" s="1552"/>
      <c r="FO127" s="1552"/>
      <c r="FP127" s="1552"/>
      <c r="FQ127" s="1552"/>
      <c r="FR127" s="483"/>
      <c r="FS127" s="1553" t="str">
        <f ca="1">INDIRECT(ADDRESS(FK194,Dev!$CQ$101,,,Table!$A$1))</f>
        <v>PT100-2500</v>
      </c>
      <c r="FT127" s="1553"/>
      <c r="FU127" s="1553"/>
      <c r="FV127" s="1553"/>
      <c r="FW127" s="1553"/>
      <c r="FX127" s="1553"/>
      <c r="FY127" s="1553"/>
      <c r="FZ127" s="1553"/>
      <c r="GA127" s="1552" t="str">
        <f>Dev!$CI$101</f>
        <v>PRLTE:</v>
      </c>
      <c r="GB127" s="1552"/>
      <c r="GC127" s="1552"/>
      <c r="GD127" s="1552"/>
      <c r="GE127" s="1552"/>
      <c r="GF127" s="1552"/>
      <c r="GG127" s="1552"/>
      <c r="GH127" s="483"/>
      <c r="GI127" s="1553" t="str">
        <f ca="1">INDIRECT(ADDRESS(GA194,Dev!$CQ$101,,,Table!$A$1))</f>
        <v>PT100-3000</v>
      </c>
      <c r="GJ127" s="1553"/>
      <c r="GK127" s="1553"/>
      <c r="GL127" s="1553"/>
      <c r="GM127" s="1553"/>
      <c r="GN127" s="1553"/>
      <c r="GO127" s="1553"/>
      <c r="GP127" s="1553"/>
      <c r="GT127" s="1525"/>
      <c r="GU127" s="1632"/>
      <c r="GV127" s="1632"/>
      <c r="GW127" s="1526"/>
      <c r="GZ127" s="1276"/>
      <c r="HA127" s="1275"/>
      <c r="HF127" s="1502" t="str">
        <f ca="1">INDIRECT(ADDRESS(GQ194,Dev!$DN$101,,,Table!$A$1))</f>
        <v>PRLCSC-004</v>
      </c>
      <c r="HG127" s="1602"/>
      <c r="HJ127" s="227"/>
      <c r="HK127" s="239"/>
      <c r="HM127" s="1552" t="str">
        <f>Dev!$CI$101</f>
        <v>PRLTE:</v>
      </c>
      <c r="HN127" s="1552"/>
      <c r="HO127" s="1552"/>
      <c r="HP127" s="1552"/>
      <c r="HQ127" s="1552"/>
      <c r="HR127" s="1552"/>
      <c r="HS127" s="1552"/>
      <c r="HT127" s="483"/>
      <c r="HU127" s="1553" t="str">
        <f ca="1">INDIRECT(ADDRESS(HM194,Dev!$CQ$101,,,Table!$A$1))</f>
        <v>PT100-3000</v>
      </c>
      <c r="HV127" s="1553"/>
      <c r="HW127" s="1553"/>
      <c r="HX127" s="1553"/>
      <c r="HY127" s="1553"/>
      <c r="HZ127" s="1553"/>
      <c r="IA127" s="1553"/>
      <c r="IB127" s="1553"/>
      <c r="IC127" s="1552" t="str">
        <f>Dev!$CI$101</f>
        <v>PRLTE:</v>
      </c>
      <c r="ID127" s="1552"/>
      <c r="IE127" s="1552"/>
      <c r="IF127" s="1552"/>
      <c r="IG127" s="1552"/>
      <c r="IH127" s="1552"/>
      <c r="II127" s="1552"/>
      <c r="IJ127" s="483"/>
      <c r="IK127" s="1553" t="str">
        <f ca="1">INDIRECT(ADDRESS(IC194,Dev!$CQ$101,,,Table!$A$1))</f>
        <v>PT100-3000</v>
      </c>
      <c r="IL127" s="1553"/>
      <c r="IM127" s="1553"/>
      <c r="IN127" s="1553"/>
      <c r="IO127" s="1553"/>
      <c r="IP127" s="1553"/>
      <c r="IQ127" s="1553"/>
      <c r="IR127" s="1553"/>
      <c r="IV127" s="1525"/>
      <c r="IW127" s="1632"/>
      <c r="IX127" s="1632"/>
      <c r="IY127" s="1526"/>
      <c r="JB127" s="1276"/>
      <c r="JC127" s="1275"/>
      <c r="JH127" s="1502" t="str">
        <f ca="1">INDIRECT(ADDRESS(IS194,Dev!$DN$101,,,Table!$A$1))</f>
        <v>PRLCSC-005</v>
      </c>
      <c r="JI127" s="1602"/>
      <c r="JL127" s="227"/>
      <c r="JM127" s="239"/>
      <c r="JO127" s="1552" t="str">
        <f>Dev!$CI$101</f>
        <v>PRLTE:</v>
      </c>
      <c r="JP127" s="1552"/>
      <c r="JQ127" s="1552"/>
      <c r="JR127" s="1552"/>
      <c r="JS127" s="1552"/>
      <c r="JT127" s="1552"/>
      <c r="JU127" s="1552"/>
      <c r="JV127" s="483"/>
      <c r="JW127" s="1553" t="str">
        <f ca="1">INDIRECT(ADDRESS(JO194,Dev!$CQ$101,,,Table!$A$1))</f>
        <v>PT100-2500</v>
      </c>
      <c r="JX127" s="1553"/>
      <c r="JY127" s="1553"/>
      <c r="JZ127" s="1553"/>
      <c r="KA127" s="1553"/>
      <c r="KB127" s="1553"/>
      <c r="KC127" s="1553"/>
      <c r="KD127" s="1553"/>
      <c r="KE127" s="1552" t="str">
        <f>Dev!$CI$101</f>
        <v>PRLTE:</v>
      </c>
      <c r="KF127" s="1552"/>
      <c r="KG127" s="1552"/>
      <c r="KH127" s="1552"/>
      <c r="KI127" s="1552"/>
      <c r="KJ127" s="1552"/>
      <c r="KK127" s="1552"/>
      <c r="KL127" s="483"/>
      <c r="KM127" s="1553" t="str">
        <f ca="1">INDIRECT(ADDRESS(KE194,Dev!$CQ$101,,,Table!$A$1))</f>
        <v>PT100-3000</v>
      </c>
      <c r="KN127" s="1553"/>
      <c r="KO127" s="1553"/>
      <c r="KP127" s="1553"/>
      <c r="KQ127" s="1553"/>
      <c r="KR127" s="1553"/>
      <c r="KS127" s="1553"/>
      <c r="KT127" s="1553"/>
      <c r="KX127" s="1525"/>
      <c r="KY127" s="1632"/>
      <c r="KZ127" s="1632"/>
      <c r="LA127" s="1526"/>
      <c r="LD127" s="1276"/>
      <c r="LE127" s="1275"/>
      <c r="LJ127" s="1502" t="str">
        <f ca="1">INDIRECT(ADDRESS(KU194,Dev!$DN$101,,,Table!$A$1))</f>
        <v>PRLCSC-006</v>
      </c>
      <c r="LK127" s="1602"/>
      <c r="LN127" s="227"/>
      <c r="LO127" s="239"/>
      <c r="LQ127" s="1552" t="str">
        <f>Dev!$CI$101</f>
        <v>PRLTE:</v>
      </c>
      <c r="LR127" s="1552"/>
      <c r="LS127" s="1552"/>
      <c r="LT127" s="1552"/>
      <c r="LU127" s="1552"/>
      <c r="LV127" s="1552"/>
      <c r="LW127" s="1552"/>
      <c r="LX127" s="483"/>
      <c r="LY127" s="1553" t="str">
        <f ca="1">INDIRECT(ADDRESS(LQ194,Dev!$CQ$101,,,Table!$A$1))</f>
        <v>PT100-3000</v>
      </c>
      <c r="LZ127" s="1553"/>
      <c r="MA127" s="1553"/>
      <c r="MB127" s="1553"/>
      <c r="MC127" s="1553"/>
      <c r="MD127" s="1553"/>
      <c r="ME127" s="1553"/>
      <c r="MF127" s="1553"/>
      <c r="MG127" s="1552" t="str">
        <f>Dev!$CI$101</f>
        <v>PRLTE:</v>
      </c>
      <c r="MH127" s="1552"/>
      <c r="MI127" s="1552"/>
      <c r="MJ127" s="1552"/>
      <c r="MK127" s="1552"/>
      <c r="ML127" s="1552"/>
      <c r="MM127" s="1552"/>
      <c r="MN127" s="483"/>
      <c r="MO127" s="1553" t="str">
        <f ca="1">INDIRECT(ADDRESS(MG194,Dev!$CQ$101,,,Table!$A$1))</f>
        <v>PT100-3000</v>
      </c>
      <c r="MP127" s="1553"/>
      <c r="MQ127" s="1553"/>
      <c r="MR127" s="1553"/>
      <c r="MS127" s="1553"/>
      <c r="MT127" s="1553"/>
      <c r="MU127" s="1553"/>
      <c r="MV127" s="1553"/>
      <c r="MZ127" s="1525"/>
      <c r="NA127" s="1632"/>
      <c r="NB127" s="1632"/>
      <c r="NC127" s="1526"/>
      <c r="NF127" s="1276"/>
      <c r="NG127" s="1275"/>
      <c r="NL127" s="1502" t="str">
        <f ca="1">INDIRECT(ADDRESS(MW194,Dev!$DN$101,,,Table!$A$1))</f>
        <v>PRLCSC-007</v>
      </c>
      <c r="NM127" s="1602"/>
      <c r="NP127" s="227"/>
      <c r="NQ127" s="239"/>
      <c r="NS127" s="1552" t="str">
        <f>Dev!$CI$101</f>
        <v>PRLTE:</v>
      </c>
      <c r="NT127" s="1552"/>
      <c r="NU127" s="1552"/>
      <c r="NV127" s="1552"/>
      <c r="NW127" s="1552"/>
      <c r="NX127" s="1552"/>
      <c r="NY127" s="1552"/>
      <c r="NZ127" s="483"/>
      <c r="OA127" s="1553" t="str">
        <f ca="1">INDIRECT(ADDRESS(NS194,Dev!$CQ$101,,,Table!$A$1))</f>
        <v>PT100-3000</v>
      </c>
      <c r="OB127" s="1553"/>
      <c r="OC127" s="1553"/>
      <c r="OD127" s="1553"/>
      <c r="OE127" s="1553"/>
      <c r="OF127" s="1553"/>
      <c r="OG127" s="1553"/>
      <c r="OH127" s="1553"/>
      <c r="OL127" s="1525"/>
      <c r="OM127" s="1632"/>
      <c r="ON127" s="1632"/>
      <c r="OO127" s="1526"/>
      <c r="OR127" s="1276"/>
      <c r="OS127" s="1275"/>
      <c r="OX127" s="1502" t="str">
        <f ca="1">INDIRECT(ADDRESS(OI194,Dev!$DN$101,,,Table!$A$1))</f>
        <v>PRLCSC-008</v>
      </c>
      <c r="OY127" s="1602"/>
      <c r="PB127" s="227"/>
      <c r="PC127" s="239"/>
      <c r="PE127" s="1552" t="str">
        <f>Dev!$CI$101</f>
        <v>PRLTE:</v>
      </c>
      <c r="PF127" s="1552"/>
      <c r="PG127" s="1552"/>
      <c r="PH127" s="1552"/>
      <c r="PI127" s="1552"/>
      <c r="PJ127" s="1552"/>
      <c r="PK127" s="1552"/>
      <c r="PL127" s="483"/>
      <c r="PM127" s="1553" t="str">
        <f ca="1">INDIRECT(ADDRESS(PE194,Dev!$CQ$101,,,Table!$A$1))</f>
        <v>PT100-3000</v>
      </c>
      <c r="PN127" s="1553"/>
      <c r="PO127" s="1553"/>
      <c r="PP127" s="1553"/>
      <c r="PQ127" s="1553"/>
      <c r="PR127" s="1553"/>
      <c r="PS127" s="1553"/>
      <c r="PT127" s="1553"/>
      <c r="PX127" s="1525"/>
      <c r="PY127" s="1632"/>
      <c r="PZ127" s="1632"/>
      <c r="QA127" s="1526"/>
      <c r="QD127" s="1276"/>
      <c r="QE127" s="1275"/>
      <c r="QJ127" s="1502" t="str">
        <f ca="1">INDIRECT(ADDRESS(PU194,Dev!$DN$101,,,Table!$A$1))</f>
        <v>PRLCSC-009</v>
      </c>
      <c r="QK127" s="1602"/>
      <c r="QN127" s="227"/>
      <c r="QO127" s="239"/>
      <c r="QQ127" s="1552" t="str">
        <f>Dev!$CI$101</f>
        <v>PRLTE:</v>
      </c>
      <c r="QR127" s="1552"/>
      <c r="QS127" s="1552"/>
      <c r="QT127" s="1552"/>
      <c r="QU127" s="1552"/>
      <c r="QV127" s="1552"/>
      <c r="QW127" s="1552"/>
      <c r="QX127" s="483"/>
      <c r="QY127" s="1553" t="str">
        <f ca="1">INDIRECT(ADDRESS(QQ194,Dev!$CQ$101,,,Table!$A$1))</f>
        <v>PT100-3000</v>
      </c>
      <c r="QZ127" s="1553"/>
      <c r="RA127" s="1553"/>
      <c r="RB127" s="1553"/>
      <c r="RC127" s="1553"/>
      <c r="RD127" s="1553"/>
      <c r="RE127" s="1553"/>
      <c r="RF127" s="1553"/>
      <c r="RG127" s="1552" t="str">
        <f>Dev!$CI$101</f>
        <v>PRLTE:</v>
      </c>
      <c r="RH127" s="1552"/>
      <c r="RI127" s="1552"/>
      <c r="RJ127" s="1552"/>
      <c r="RK127" s="1552"/>
      <c r="RL127" s="1552"/>
      <c r="RM127" s="1552"/>
      <c r="RN127" s="483"/>
      <c r="RO127" s="1553" t="str">
        <f ca="1">INDIRECT(ADDRESS(RG194,Dev!$CQ$101,,,Table!$A$1))</f>
        <v>PT100-3000</v>
      </c>
      <c r="RP127" s="1553"/>
      <c r="RQ127" s="1553"/>
      <c r="RR127" s="1553"/>
      <c r="RS127" s="1553"/>
      <c r="RT127" s="1553"/>
      <c r="RU127" s="1553"/>
      <c r="RV127" s="1553"/>
      <c r="RZ127" s="1525"/>
      <c r="SA127" s="1632"/>
      <c r="SB127" s="1632"/>
      <c r="SC127" s="1526"/>
      <c r="SF127" s="1276"/>
      <c r="SG127" s="1275"/>
      <c r="SL127" s="1502" t="str">
        <f ca="1">INDIRECT(ADDRESS(RW194,Dev!$DN$101,,,Table!$A$1))</f>
        <v>PRLCSC-010</v>
      </c>
      <c r="SM127" s="1602"/>
      <c r="SP127" s="227"/>
      <c r="SQ127" s="239"/>
      <c r="SS127" s="1552" t="str">
        <f>Dev!$CI$101</f>
        <v>PRLTE:</v>
      </c>
      <c r="ST127" s="1552"/>
      <c r="SU127" s="1552"/>
      <c r="SV127" s="1552"/>
      <c r="SW127" s="1552"/>
      <c r="SX127" s="1552"/>
      <c r="SY127" s="1552"/>
      <c r="SZ127" s="483"/>
      <c r="TA127" s="1553" t="str">
        <f ca="1">INDIRECT(ADDRESS(SS194,Dev!$CQ$101,,,Table!$A$1))</f>
        <v>PT100-3000</v>
      </c>
      <c r="TB127" s="1553"/>
      <c r="TC127" s="1553"/>
      <c r="TD127" s="1553"/>
      <c r="TE127" s="1553"/>
      <c r="TF127" s="1553"/>
      <c r="TG127" s="1553"/>
      <c r="TH127" s="1553"/>
      <c r="TI127" s="1552" t="str">
        <f>Dev!$CI$101</f>
        <v>PRLTE:</v>
      </c>
      <c r="TJ127" s="1552"/>
      <c r="TK127" s="1552"/>
      <c r="TL127" s="1552"/>
      <c r="TM127" s="1552"/>
      <c r="TN127" s="1552"/>
      <c r="TO127" s="1552"/>
      <c r="TP127" s="483"/>
      <c r="TQ127" s="1553" t="str">
        <f ca="1">INDIRECT(ADDRESS(TI194,Dev!$CQ$101,,,Table!$A$1))</f>
        <v>PT100-3000</v>
      </c>
      <c r="TR127" s="1553"/>
      <c r="TS127" s="1553"/>
      <c r="TT127" s="1553"/>
      <c r="TU127" s="1553"/>
      <c r="TV127" s="1553"/>
      <c r="TW127" s="1553"/>
      <c r="TX127" s="1553"/>
      <c r="UB127" s="1525"/>
      <c r="UC127" s="1632"/>
      <c r="UD127" s="1632"/>
      <c r="UE127" s="1526"/>
      <c r="UH127" s="1276"/>
      <c r="UI127" s="1275"/>
      <c r="UN127" s="1502" t="str">
        <f ca="1">INDIRECT(ADDRESS(TY194,Dev!$DN$101,,,Table!$A$1))</f>
        <v>PRLCSC-011</v>
      </c>
      <c r="UO127" s="1602"/>
      <c r="UR127" s="227"/>
      <c r="US127" s="239"/>
      <c r="UU127" s="1552" t="str">
        <f>Dev!$CI$101</f>
        <v>PRLTE:</v>
      </c>
      <c r="UV127" s="1552"/>
      <c r="UW127" s="1552"/>
      <c r="UX127" s="1552"/>
      <c r="UY127" s="1552"/>
      <c r="UZ127" s="1552"/>
      <c r="VA127" s="1552"/>
      <c r="VB127" s="483"/>
      <c r="VC127" s="1553" t="str">
        <f ca="1">INDIRECT(ADDRESS(UU194,Dev!$CQ$101,,,Table!$A$1))</f>
        <v>PT100-3000</v>
      </c>
      <c r="VD127" s="1553"/>
      <c r="VE127" s="1553"/>
      <c r="VF127" s="1553"/>
      <c r="VG127" s="1553"/>
      <c r="VH127" s="1553"/>
      <c r="VI127" s="1553"/>
      <c r="VJ127" s="1553"/>
      <c r="VK127" s="1552" t="str">
        <f>Dev!$CI$101</f>
        <v>PRLTE:</v>
      </c>
      <c r="VL127" s="1552"/>
      <c r="VM127" s="1552"/>
      <c r="VN127" s="1552"/>
      <c r="VO127" s="1552"/>
      <c r="VP127" s="1552"/>
      <c r="VQ127" s="1552"/>
      <c r="VR127" s="483"/>
      <c r="VS127" s="1553" t="str">
        <f ca="1">INDIRECT(ADDRESS(VK194,Dev!$CQ$101,,,Table!$A$1))</f>
        <v>PT100-3000</v>
      </c>
      <c r="VT127" s="1553"/>
      <c r="VU127" s="1553"/>
      <c r="VV127" s="1553"/>
      <c r="VW127" s="1553"/>
      <c r="VX127" s="1553"/>
      <c r="VY127" s="1553"/>
      <c r="VZ127" s="1553"/>
      <c r="WD127" s="1525"/>
      <c r="WE127" s="1632"/>
      <c r="WF127" s="1632"/>
      <c r="WG127" s="1526"/>
      <c r="WJ127" s="1276"/>
      <c r="WK127" s="1275"/>
      <c r="WP127" s="1502" t="str">
        <f ca="1">INDIRECT(ADDRESS(WA194,Dev!$DN$101,,,Table!$A$1))</f>
        <v>PRLCSC-012</v>
      </c>
      <c r="WQ127" s="1602"/>
      <c r="WT127" s="227"/>
      <c r="WU127" s="239"/>
      <c r="WW127" s="1552" t="str">
        <f>Dev!$CI$101</f>
        <v>PRLTE:</v>
      </c>
      <c r="WX127" s="1552"/>
      <c r="WY127" s="1552"/>
      <c r="WZ127" s="1552"/>
      <c r="XA127" s="1552"/>
      <c r="XB127" s="1552"/>
      <c r="XC127" s="1552"/>
      <c r="XD127" s="483"/>
      <c r="XE127" s="1553" t="str">
        <f ca="1">INDIRECT(ADDRESS(WW194,Dev!$CQ$101,,,Table!$A$1))</f>
        <v>PT100-3000</v>
      </c>
      <c r="XF127" s="1553"/>
      <c r="XG127" s="1553"/>
      <c r="XH127" s="1553"/>
      <c r="XI127" s="1553"/>
      <c r="XJ127" s="1553"/>
      <c r="XK127" s="1553"/>
      <c r="XL127" s="1553"/>
      <c r="XM127" s="1552" t="str">
        <f>Dev!$CI$101</f>
        <v>PRLTE:</v>
      </c>
      <c r="XN127" s="1552"/>
      <c r="XO127" s="1552"/>
      <c r="XP127" s="1552"/>
      <c r="XQ127" s="1552"/>
      <c r="XR127" s="1552"/>
      <c r="XS127" s="1552"/>
      <c r="XT127" s="483"/>
      <c r="XU127" s="1553" t="str">
        <f ca="1">INDIRECT(ADDRESS(XM194,Dev!$CQ$101,,,Table!$A$1))</f>
        <v>PT100-3000</v>
      </c>
      <c r="XV127" s="1553"/>
      <c r="XW127" s="1553"/>
      <c r="XX127" s="1553"/>
      <c r="XY127" s="1553"/>
      <c r="XZ127" s="1553"/>
      <c r="YA127" s="1553"/>
      <c r="YB127" s="1553"/>
      <c r="YF127" s="1525"/>
      <c r="YG127" s="1632"/>
      <c r="YH127" s="1632"/>
      <c r="YI127" s="1526"/>
      <c r="YL127" s="1276"/>
      <c r="YM127" s="1275"/>
      <c r="YR127" s="1502" t="str">
        <f ca="1">INDIRECT(ADDRESS(YC194,Dev!$DN$101,,,Table!$A$1))</f>
        <v>PRLCSC-013</v>
      </c>
      <c r="YS127" s="1602"/>
      <c r="YV127" s="227"/>
      <c r="YW127" s="239"/>
      <c r="YY127" s="1552" t="str">
        <f>Dev!$CI$101</f>
        <v>PRLTE:</v>
      </c>
      <c r="YZ127" s="1552"/>
      <c r="ZA127" s="1552"/>
      <c r="ZB127" s="1552"/>
      <c r="ZC127" s="1552"/>
      <c r="ZD127" s="1552"/>
      <c r="ZE127" s="1552"/>
      <c r="ZF127" s="483"/>
      <c r="ZG127" s="1553" t="str">
        <f ca="1">INDIRECT(ADDRESS(YY194,Dev!$CQ$101,,,Table!$A$1))</f>
        <v>PT100-3000</v>
      </c>
      <c r="ZH127" s="1553"/>
      <c r="ZI127" s="1553"/>
      <c r="ZJ127" s="1553"/>
      <c r="ZK127" s="1553"/>
      <c r="ZL127" s="1553"/>
      <c r="ZM127" s="1553"/>
      <c r="ZN127" s="1553"/>
      <c r="ZO127" s="1552" t="str">
        <f>Dev!$CI$101</f>
        <v>PRLTE:</v>
      </c>
      <c r="ZP127" s="1552"/>
      <c r="ZQ127" s="1552"/>
      <c r="ZR127" s="1552"/>
      <c r="ZS127" s="1552"/>
      <c r="ZT127" s="1552"/>
      <c r="ZU127" s="1552"/>
      <c r="ZV127" s="483"/>
      <c r="ZW127" s="1553" t="str">
        <f ca="1">INDIRECT(ADDRESS(ZO194,Dev!$CQ$101,,,Table!$A$1))</f>
        <v>PT100-3000</v>
      </c>
      <c r="ZX127" s="1553"/>
      <c r="ZY127" s="1553"/>
      <c r="ZZ127" s="1553"/>
      <c r="AAA127" s="1553"/>
      <c r="AAB127" s="1553"/>
      <c r="AAC127" s="1553"/>
      <c r="AAD127" s="1553"/>
      <c r="AAH127" s="1525"/>
      <c r="AAI127" s="1632"/>
      <c r="AAJ127" s="1632"/>
      <c r="AAK127" s="1526"/>
      <c r="AAN127" s="1276"/>
      <c r="AAO127" s="1275"/>
      <c r="AAT127" s="1502" t="str">
        <f ca="1">INDIRECT(ADDRESS(AAE194,Dev!$DN$101,,,Table!$A$1))</f>
        <v>PRLCSC-014</v>
      </c>
      <c r="AAU127" s="1602"/>
      <c r="AAX127" s="227"/>
      <c r="AAY127" s="239"/>
      <c r="ABA127" s="1552" t="str">
        <f>Dev!$CI$101</f>
        <v>PRLTE:</v>
      </c>
      <c r="ABB127" s="1552"/>
      <c r="ABC127" s="1552"/>
      <c r="ABD127" s="1552"/>
      <c r="ABE127" s="1552"/>
      <c r="ABF127" s="1552"/>
      <c r="ABG127" s="1552"/>
      <c r="ABH127" s="483"/>
      <c r="ABI127" s="1553" t="str">
        <f ca="1">INDIRECT(ADDRESS(ABA194,Dev!$CQ$101,,,Table!$A$1))</f>
        <v>PT100-2000</v>
      </c>
      <c r="ABJ127" s="1553"/>
      <c r="ABK127" s="1553"/>
      <c r="ABL127" s="1553"/>
      <c r="ABM127" s="1553"/>
      <c r="ABN127" s="1553"/>
      <c r="ABO127" s="1553"/>
      <c r="ABP127" s="1553"/>
      <c r="ABQ127" s="1552" t="str">
        <f>Dev!$CI$101</f>
        <v>PRLTE:</v>
      </c>
      <c r="ABR127" s="1552"/>
      <c r="ABS127" s="1552"/>
      <c r="ABT127" s="1552"/>
      <c r="ABU127" s="1552"/>
      <c r="ABV127" s="1552"/>
      <c r="ABW127" s="1552"/>
      <c r="ABX127" s="483"/>
      <c r="ABY127" s="1553" t="str">
        <f ca="1">INDIRECT(ADDRESS(ABQ194,Dev!$CQ$101,,,Table!$A$1))</f>
        <v>PT100-3000</v>
      </c>
      <c r="ABZ127" s="1553"/>
      <c r="ACA127" s="1553"/>
      <c r="ACB127" s="1553"/>
      <c r="ACC127" s="1553"/>
      <c r="ACD127" s="1553"/>
      <c r="ACE127" s="1553"/>
      <c r="ACF127" s="1553"/>
      <c r="ACJ127" s="1525"/>
      <c r="ACK127" s="1632"/>
      <c r="ACL127" s="1632"/>
      <c r="ACM127" s="1526"/>
      <c r="ACP127" s="1276"/>
      <c r="ACQ127" s="1275"/>
      <c r="ACV127" s="1502" t="str">
        <f ca="1">INDIRECT(ADDRESS(ACG194,Dev!$DN$101,,,Table!$A$1))</f>
        <v>PRLCSC-015</v>
      </c>
      <c r="ACW127" s="1602"/>
      <c r="ACZ127" s="227"/>
      <c r="ADA127" s="239"/>
      <c r="ADC127" s="1552" t="str">
        <f>Dev!$CI$101</f>
        <v>PRLTE:</v>
      </c>
      <c r="ADD127" s="1552"/>
      <c r="ADE127" s="1552"/>
      <c r="ADF127" s="1552"/>
      <c r="ADG127" s="1552"/>
      <c r="ADH127" s="1552"/>
      <c r="ADI127" s="1552"/>
      <c r="ADJ127" s="483"/>
      <c r="ADK127" s="1553" t="str">
        <f ca="1">INDIRECT(ADDRESS(ADC194,Dev!$CQ$101,,,Table!$A$1))</f>
        <v>PT100-2000</v>
      </c>
      <c r="ADL127" s="1553"/>
      <c r="ADM127" s="1553"/>
      <c r="ADN127" s="1553"/>
      <c r="ADO127" s="1553"/>
      <c r="ADP127" s="1553"/>
      <c r="ADQ127" s="1553"/>
      <c r="ADR127" s="1553"/>
      <c r="ADS127" s="1552" t="str">
        <f>Dev!$CI$101</f>
        <v>PRLTE:</v>
      </c>
      <c r="ADT127" s="1552"/>
      <c r="ADU127" s="1552"/>
      <c r="ADV127" s="1552"/>
      <c r="ADW127" s="1552"/>
      <c r="ADX127" s="1552"/>
      <c r="ADY127" s="1552"/>
      <c r="ADZ127" s="483"/>
      <c r="AEA127" s="1553" t="str">
        <f ca="1">INDIRECT(ADDRESS(ADS194,Dev!$CQ$101,,,Table!$A$1))</f>
        <v>PT100-3000</v>
      </c>
      <c r="AEB127" s="1553"/>
      <c r="AEC127" s="1553"/>
      <c r="AED127" s="1553"/>
      <c r="AEE127" s="1553"/>
      <c r="AEF127" s="1553"/>
      <c r="AEG127" s="1553"/>
      <c r="AEH127" s="1553"/>
      <c r="AEL127" s="1525"/>
      <c r="AEM127" s="1632"/>
      <c r="AEN127" s="1632"/>
      <c r="AEO127" s="1526"/>
      <c r="AER127" s="1276"/>
      <c r="AES127" s="1275"/>
      <c r="AEX127" s="1502" t="str">
        <f ca="1">INDIRECT(ADDRESS(AEI194,Dev!$DN$101,,,Table!$A$1))</f>
        <v>PRLCSC-016</v>
      </c>
      <c r="AEY127" s="1602"/>
      <c r="AFB127" s="227"/>
      <c r="AFC127" s="239"/>
      <c r="AFE127" s="1552" t="str">
        <f>Dev!$CI$101</f>
        <v>PRLTE:</v>
      </c>
      <c r="AFF127" s="1552"/>
      <c r="AFG127" s="1552"/>
      <c r="AFH127" s="1552"/>
      <c r="AFI127" s="1552"/>
      <c r="AFJ127" s="1552"/>
      <c r="AFK127" s="1552"/>
      <c r="AFL127" s="483"/>
      <c r="AFM127" s="1553" t="str">
        <f ca="1">INDIRECT(ADDRESS(AFE194,Dev!$CQ$101,,,Table!$A$1))</f>
        <v>PT100-3000</v>
      </c>
      <c r="AFN127" s="1553"/>
      <c r="AFO127" s="1553"/>
      <c r="AFP127" s="1553"/>
      <c r="AFQ127" s="1553"/>
      <c r="AFR127" s="1553"/>
      <c r="AFS127" s="1553"/>
      <c r="AFT127" s="1553"/>
      <c r="AFU127" s="1552" t="str">
        <f>Dev!$CI$101</f>
        <v>PRLTE:</v>
      </c>
      <c r="AFV127" s="1552"/>
      <c r="AFW127" s="1552"/>
      <c r="AFX127" s="1552"/>
      <c r="AFY127" s="1552"/>
      <c r="AFZ127" s="1552"/>
      <c r="AGA127" s="1552"/>
      <c r="AGB127" s="483"/>
      <c r="AGC127" s="1553" t="str">
        <f ca="1">INDIRECT(ADDRESS(AFU194,Dev!$CQ$101,,,Table!$A$1))</f>
        <v>PT100-3000</v>
      </c>
      <c r="AGD127" s="1553"/>
      <c r="AGE127" s="1553"/>
      <c r="AGF127" s="1553"/>
      <c r="AGG127" s="1553"/>
      <c r="AGH127" s="1553"/>
      <c r="AGI127" s="1553"/>
      <c r="AGJ127" s="1553"/>
      <c r="AGN127" s="1525"/>
      <c r="AGO127" s="1632"/>
      <c r="AGP127" s="1632"/>
      <c r="AGQ127" s="1526"/>
      <c r="AGT127" s="1276"/>
      <c r="AGU127" s="1275"/>
      <c r="AGZ127" s="1502" t="str">
        <f ca="1">INDIRECT(ADDRESS(AGK194,Dev!$DN$101,,,Table!$A$1))</f>
        <v>PRLCSC-017</v>
      </c>
      <c r="AHA127" s="1602"/>
      <c r="AHD127" s="227"/>
      <c r="AHE127" s="239"/>
      <c r="AHG127" s="1552" t="str">
        <f>Dev!$CI$101</f>
        <v>PRLTE:</v>
      </c>
      <c r="AHH127" s="1552"/>
      <c r="AHI127" s="1552"/>
      <c r="AHJ127" s="1552"/>
      <c r="AHK127" s="1552"/>
      <c r="AHL127" s="1552"/>
      <c r="AHM127" s="1552"/>
      <c r="AHN127" s="483"/>
      <c r="AHO127" s="1553" t="str">
        <f ca="1">INDIRECT(ADDRESS(AHG194,Dev!$CQ$101,,,Table!$A$1))</f>
        <v>PT100-3000</v>
      </c>
      <c r="AHP127" s="1553"/>
      <c r="AHQ127" s="1553"/>
      <c r="AHR127" s="1553"/>
      <c r="AHS127" s="1553"/>
      <c r="AHT127" s="1553"/>
      <c r="AHU127" s="1553"/>
      <c r="AHV127" s="1553"/>
      <c r="AHW127" s="1552" t="str">
        <f>Dev!$CI$101</f>
        <v>PRLTE:</v>
      </c>
      <c r="AHX127" s="1552"/>
      <c r="AHY127" s="1552"/>
      <c r="AHZ127" s="1552"/>
      <c r="AIA127" s="1552"/>
      <c r="AIB127" s="1552"/>
      <c r="AIC127" s="1552"/>
      <c r="AID127" s="483"/>
      <c r="AIE127" s="1553" t="str">
        <f ca="1">INDIRECT(ADDRESS(AHW194,Dev!$CQ$101,,,Table!$A$1))</f>
        <v>PT100-3000</v>
      </c>
      <c r="AIF127" s="1553"/>
      <c r="AIG127" s="1553"/>
      <c r="AIH127" s="1553"/>
      <c r="AII127" s="1553"/>
      <c r="AIJ127" s="1553"/>
      <c r="AIK127" s="1553"/>
      <c r="AIL127" s="1553"/>
      <c r="AIP127" s="1525"/>
      <c r="AIQ127" s="1632"/>
      <c r="AIR127" s="1632"/>
      <c r="AIS127" s="1526"/>
      <c r="AIV127" s="1276"/>
      <c r="AIW127" s="1275"/>
      <c r="AJB127" s="1502" t="str">
        <f ca="1">INDIRECT(ADDRESS(AIM194,Dev!$DN$101,,,Table!$A$1))</f>
        <v>PRLCSC-018</v>
      </c>
      <c r="AJC127" s="1602"/>
      <c r="AJF127" s="227"/>
      <c r="AJG127" s="239"/>
      <c r="AJI127" s="1552" t="str">
        <f>Dev!$CI$101</f>
        <v>PRLTE:</v>
      </c>
      <c r="AJJ127" s="1552"/>
      <c r="AJK127" s="1552"/>
      <c r="AJL127" s="1552"/>
      <c r="AJM127" s="1552"/>
      <c r="AJN127" s="1552"/>
      <c r="AJO127" s="1552"/>
      <c r="AJP127" s="483"/>
      <c r="AJQ127" s="1553" t="str">
        <f ca="1">INDIRECT(ADDRESS(AJI194,Dev!$CQ$101,,,Table!$A$1))</f>
        <v>PT100-3000</v>
      </c>
      <c r="AJR127" s="1553"/>
      <c r="AJS127" s="1553"/>
      <c r="AJT127" s="1553"/>
      <c r="AJU127" s="1553"/>
      <c r="AJV127" s="1553"/>
      <c r="AJW127" s="1553"/>
      <c r="AJX127" s="1553"/>
      <c r="AJY127" s="1552" t="str">
        <f>Dev!$CI$101</f>
        <v>PRLTE:</v>
      </c>
      <c r="AJZ127" s="1552"/>
      <c r="AKA127" s="1552"/>
      <c r="AKB127" s="1552"/>
      <c r="AKC127" s="1552"/>
      <c r="AKD127" s="1552"/>
      <c r="AKE127" s="1552"/>
      <c r="AKF127" s="483"/>
      <c r="AKG127" s="1553" t="str">
        <f ca="1">INDIRECT(ADDRESS(AJY194,Dev!$CQ$101,,,Table!$A$1))</f>
        <v>PT100-3000</v>
      </c>
      <c r="AKH127" s="1553"/>
      <c r="AKI127" s="1553"/>
      <c r="AKJ127" s="1553"/>
      <c r="AKK127" s="1553"/>
      <c r="AKL127" s="1553"/>
      <c r="AKM127" s="1553"/>
      <c r="AKN127" s="1553"/>
      <c r="AKR127" s="1525"/>
      <c r="AKS127" s="1632"/>
      <c r="AKT127" s="1632"/>
      <c r="AKU127" s="1526"/>
      <c r="AKX127" s="1276"/>
      <c r="AKY127" s="1275"/>
      <c r="ALD127" s="1502" t="str">
        <f ca="1">INDIRECT(ADDRESS(AKO194,Dev!$DN$101,,,Table!$A$1))</f>
        <v>PRLCSC-019</v>
      </c>
      <c r="ALE127" s="1602"/>
      <c r="ALH127" s="227"/>
      <c r="ALI127" s="239"/>
      <c r="ALK127" s="1552" t="str">
        <f>Dev!$CI$101</f>
        <v>PRLTE:</v>
      </c>
      <c r="ALL127" s="1552"/>
      <c r="ALM127" s="1552"/>
      <c r="ALN127" s="1552"/>
      <c r="ALO127" s="1552"/>
      <c r="ALP127" s="1552"/>
      <c r="ALQ127" s="1552"/>
      <c r="ALR127" s="483"/>
      <c r="ALS127" s="1553" t="str">
        <f ca="1">INDIRECT(ADDRESS(ALK194,Dev!$CQ$101,,,Table!$A$1))</f>
        <v>PT100-3000</v>
      </c>
      <c r="ALT127" s="1553"/>
      <c r="ALU127" s="1553"/>
      <c r="ALV127" s="1553"/>
      <c r="ALW127" s="1553"/>
      <c r="ALX127" s="1553"/>
      <c r="ALY127" s="1553"/>
      <c r="ALZ127" s="1553"/>
      <c r="AMA127" s="1552" t="str">
        <f>Dev!$CI$101</f>
        <v>PRLTE:</v>
      </c>
      <c r="AMB127" s="1552"/>
      <c r="AMC127" s="1552"/>
      <c r="AMD127" s="1552"/>
      <c r="AME127" s="1552"/>
      <c r="AMF127" s="1552"/>
      <c r="AMG127" s="1552"/>
      <c r="AMH127" s="483"/>
      <c r="AMI127" s="1553" t="str">
        <f ca="1">INDIRECT(ADDRESS(AMA194,Dev!$CQ$101,,,Table!$A$1))</f>
        <v>PT100-3000</v>
      </c>
      <c r="AMJ127" s="1553"/>
      <c r="AMK127" s="1553"/>
      <c r="AML127" s="1553"/>
      <c r="AMM127" s="1553"/>
      <c r="AMN127" s="1553"/>
      <c r="AMO127" s="1553"/>
      <c r="AMP127" s="1553"/>
      <c r="AMT127" s="1525"/>
      <c r="AMU127" s="1632"/>
      <c r="AMV127" s="1632"/>
      <c r="AMW127" s="1526"/>
      <c r="AMZ127" s="1276"/>
      <c r="ANA127" s="1275"/>
      <c r="ANF127" s="1502" t="str">
        <f ca="1">INDIRECT(ADDRESS(AMQ194,Dev!$DN$101,,,Table!$A$1))</f>
        <v>PRLCSC-020</v>
      </c>
      <c r="ANG127" s="1602"/>
      <c r="ANJ127" s="227"/>
      <c r="ANK127" s="239"/>
      <c r="ANM127" s="1552" t="str">
        <f>Dev!$CI$101</f>
        <v>PRLTE:</v>
      </c>
      <c r="ANN127" s="1552"/>
      <c r="ANO127" s="1552"/>
      <c r="ANP127" s="1552"/>
      <c r="ANQ127" s="1552"/>
      <c r="ANR127" s="1552"/>
      <c r="ANS127" s="1552"/>
      <c r="ANT127" s="483"/>
      <c r="ANU127" s="1553" t="str">
        <f ca="1">INDIRECT(ADDRESS(ANM194,Dev!$CQ$101,,,Table!$A$1))</f>
        <v>PT100-3000</v>
      </c>
      <c r="ANV127" s="1553"/>
      <c r="ANW127" s="1553"/>
      <c r="ANX127" s="1553"/>
      <c r="ANY127" s="1553"/>
      <c r="ANZ127" s="1553"/>
      <c r="AOA127" s="1553"/>
      <c r="AOB127" s="1553"/>
      <c r="AOC127" s="1552" t="str">
        <f>Dev!$CI$101</f>
        <v>PRLTE:</v>
      </c>
      <c r="AOD127" s="1552"/>
      <c r="AOE127" s="1552"/>
      <c r="AOF127" s="1552"/>
      <c r="AOG127" s="1552"/>
      <c r="AOH127" s="1552"/>
      <c r="AOI127" s="1552"/>
      <c r="AOJ127" s="483"/>
      <c r="AOK127" s="1553" t="str">
        <f ca="1">INDIRECT(ADDRESS(AOC194,Dev!$CQ$101,,,Table!$A$1))</f>
        <v>PT100-3000</v>
      </c>
      <c r="AOL127" s="1553"/>
      <c r="AOM127" s="1553"/>
      <c r="AON127" s="1553"/>
      <c r="AOO127" s="1553"/>
      <c r="AOP127" s="1553"/>
      <c r="AOQ127" s="1553"/>
      <c r="AOR127" s="1553"/>
      <c r="AOV127" s="1525"/>
      <c r="AOW127" s="1632"/>
      <c r="AOX127" s="1632"/>
      <c r="AOY127" s="1526"/>
      <c r="APB127" s="1276"/>
      <c r="APC127" s="1275"/>
      <c r="APH127" s="1502" t="str">
        <f ca="1">INDIRECT(ADDRESS(AOS194,Dev!$DN$101,,,Table!$A$1))</f>
        <v>PRLCSC-021</v>
      </c>
      <c r="API127" s="1602"/>
      <c r="APL127" s="227"/>
      <c r="APM127" s="239"/>
      <c r="APO127" s="1552" t="str">
        <f>Dev!$CI$101</f>
        <v>PRLTE:</v>
      </c>
      <c r="APP127" s="1552"/>
      <c r="APQ127" s="1552"/>
      <c r="APR127" s="1552"/>
      <c r="APS127" s="1552"/>
      <c r="APT127" s="1552"/>
      <c r="APU127" s="1552"/>
      <c r="APV127" s="483"/>
      <c r="APW127" s="1553" t="str">
        <f ca="1">INDIRECT(ADDRESS(APO194,Dev!$CQ$101,,,Table!$A$1))</f>
        <v>PT100-3000</v>
      </c>
      <c r="APX127" s="1553"/>
      <c r="APY127" s="1553"/>
      <c r="APZ127" s="1553"/>
      <c r="AQA127" s="1553"/>
      <c r="AQB127" s="1553"/>
      <c r="AQC127" s="1553"/>
      <c r="AQD127" s="1553"/>
      <c r="AQE127" s="1552" t="str">
        <f>Dev!$CI$101</f>
        <v>PRLTE:</v>
      </c>
      <c r="AQF127" s="1552"/>
      <c r="AQG127" s="1552"/>
      <c r="AQH127" s="1552"/>
      <c r="AQI127" s="1552"/>
      <c r="AQJ127" s="1552"/>
      <c r="AQK127" s="1552"/>
      <c r="AQL127" s="483"/>
      <c r="AQM127" s="1553" t="str">
        <f ca="1">INDIRECT(ADDRESS(AQE194,Dev!$CQ$101,,,Table!$A$1))</f>
        <v>PT100-3000</v>
      </c>
      <c r="AQN127" s="1553"/>
      <c r="AQO127" s="1553"/>
      <c r="AQP127" s="1553"/>
      <c r="AQQ127" s="1553"/>
      <c r="AQR127" s="1553"/>
      <c r="AQS127" s="1553"/>
      <c r="AQT127" s="1553"/>
      <c r="AQX127" s="1525"/>
      <c r="AQY127" s="1632"/>
      <c r="AQZ127" s="1632"/>
      <c r="ARA127" s="1526"/>
      <c r="ARD127" s="1276"/>
      <c r="ARE127" s="1275"/>
      <c r="ARJ127" s="1502" t="str">
        <f ca="1">INDIRECT(ADDRESS(AQU194,Dev!$DN$101,,,Table!$A$1))</f>
        <v>PRLCSC-022</v>
      </c>
      <c r="ARK127" s="1602"/>
      <c r="ARN127" s="227"/>
      <c r="ARO127" s="239"/>
      <c r="ARQ127" s="1552" t="str">
        <f>Dev!$CI$101</f>
        <v>PRLTE:</v>
      </c>
      <c r="ARR127" s="1552"/>
      <c r="ARS127" s="1552"/>
      <c r="ART127" s="1552"/>
      <c r="ARU127" s="1552"/>
      <c r="ARV127" s="1552"/>
      <c r="ARW127" s="1552"/>
      <c r="ARX127" s="483"/>
      <c r="ARY127" s="1553" t="str">
        <f ca="1">INDIRECT(ADDRESS(ARQ194,Dev!$CQ$101,,,Table!$A$1))</f>
        <v>PT100-3000</v>
      </c>
      <c r="ARZ127" s="1553"/>
      <c r="ASA127" s="1553"/>
      <c r="ASB127" s="1553"/>
      <c r="ASC127" s="1553"/>
      <c r="ASD127" s="1553"/>
      <c r="ASE127" s="1553"/>
      <c r="ASF127" s="1553"/>
      <c r="ASG127" s="1552" t="str">
        <f>Dev!$CI$101</f>
        <v>PRLTE:</v>
      </c>
      <c r="ASH127" s="1552"/>
      <c r="ASI127" s="1552"/>
      <c r="ASJ127" s="1552"/>
      <c r="ASK127" s="1552"/>
      <c r="ASL127" s="1552"/>
      <c r="ASM127" s="1552"/>
      <c r="ASN127" s="483"/>
      <c r="ASO127" s="1553" t="str">
        <f ca="1">INDIRECT(ADDRESS(ASG194,Dev!$CQ$101,,,Table!$A$1))</f>
        <v>PT100-3000</v>
      </c>
      <c r="ASP127" s="1553"/>
      <c r="ASQ127" s="1553"/>
      <c r="ASR127" s="1553"/>
      <c r="ASS127" s="1553"/>
      <c r="AST127" s="1553"/>
      <c r="ASU127" s="1553"/>
      <c r="ASV127" s="1553"/>
      <c r="ASZ127" s="1525"/>
      <c r="ATA127" s="1632"/>
      <c r="ATB127" s="1632"/>
      <c r="ATC127" s="1526"/>
      <c r="ATF127" s="1276"/>
      <c r="ATG127" s="1275"/>
      <c r="ATL127" s="1502" t="str">
        <f ca="1">INDIRECT(ADDRESS(ASW194,Dev!$DN$101,,,Table!$A$1))</f>
        <v>PRLCSC-023</v>
      </c>
      <c r="ATM127" s="1602"/>
      <c r="ATP127" s="227"/>
      <c r="ATQ127" s="239"/>
      <c r="ATS127" s="1552" t="str">
        <f>Dev!$CI$101</f>
        <v>PRLTE:</v>
      </c>
      <c r="ATT127" s="1552"/>
      <c r="ATU127" s="1552"/>
      <c r="ATV127" s="1552"/>
      <c r="ATW127" s="1552"/>
      <c r="ATX127" s="1552"/>
      <c r="ATY127" s="1552"/>
      <c r="ATZ127" s="483"/>
      <c r="AUA127" s="1553" t="str">
        <f ca="1">INDIRECT(ADDRESS(ATS194,Dev!$CQ$101,,,Table!$A$1))</f>
        <v>PT100-2230</v>
      </c>
      <c r="AUB127" s="1553"/>
      <c r="AUC127" s="1553"/>
      <c r="AUD127" s="1553"/>
      <c r="AUE127" s="1553"/>
      <c r="AUF127" s="1553"/>
      <c r="AUG127" s="1553"/>
      <c r="AUH127" s="1553"/>
      <c r="AUL127" s="1525"/>
      <c r="AUM127" s="1632"/>
      <c r="AUN127" s="1632"/>
      <c r="AUO127" s="1526"/>
      <c r="AUR127"/>
      <c r="AUS127"/>
      <c r="AUZ127" s="229"/>
      <c r="AVA127" s="1134"/>
      <c r="AVB127" s="1134"/>
      <c r="AVC127" s="228"/>
      <c r="AVE127" s="1552" t="str">
        <f>Dev!$CI$101</f>
        <v>PRLTE:</v>
      </c>
      <c r="AVF127" s="1552"/>
      <c r="AVG127" s="1552"/>
      <c r="AVH127" s="1552"/>
      <c r="AVI127" s="1552"/>
      <c r="AVJ127" s="1552"/>
      <c r="AVK127" s="1552"/>
      <c r="AVL127" s="483"/>
      <c r="AVM127" s="1553" t="str">
        <f ca="1">INDIRECT(ADDRESS(AVE194,Dev!$CQ$101,,,Table!$A$1))</f>
        <v>PT100-1000</v>
      </c>
      <c r="AVN127" s="1553"/>
      <c r="AVO127" s="1553"/>
      <c r="AVP127" s="1553"/>
      <c r="AVQ127" s="1553"/>
      <c r="AVR127" s="1553"/>
      <c r="AVS127" s="1553"/>
      <c r="AVT127" s="1553"/>
      <c r="AVU127" s="1687"/>
      <c r="AVV127" s="1687"/>
      <c r="AVW127" s="1687"/>
      <c r="AVX127" s="1687"/>
      <c r="AVY127" s="1687"/>
      <c r="AVZ127" s="1687"/>
      <c r="AWA127" s="1687"/>
      <c r="AWB127" s="1687"/>
      <c r="AWC127" s="1687"/>
      <c r="AWD127" s="1687"/>
      <c r="AWE127" s="1687"/>
      <c r="AWF127" s="1687"/>
      <c r="AWG127" s="1687"/>
      <c r="AWH127" s="1687"/>
      <c r="AWI127" s="1687"/>
      <c r="AWJ127" s="1687"/>
      <c r="AWK127" s="1687"/>
      <c r="AWL127" s="1687"/>
      <c r="AWM127" s="1687"/>
      <c r="AWN127" s="1687"/>
      <c r="AWO127" s="1687"/>
      <c r="AWP127" s="1687"/>
      <c r="AWQ127" s="1687"/>
      <c r="AWR127" s="1687"/>
      <c r="AWS127" s="1687"/>
      <c r="AWT127" s="1687"/>
      <c r="AWU127" s="1687"/>
      <c r="AWV127" s="1687"/>
      <c r="AWW127" s="1687"/>
      <c r="AWX127" s="1687"/>
      <c r="AWY127" s="1687"/>
      <c r="AWZ127" s="1687"/>
      <c r="AXA127" s="1552" t="str">
        <f>Dev!$CI$101</f>
        <v>PRLTE:</v>
      </c>
      <c r="AXB127" s="1552"/>
      <c r="AXC127" s="1552"/>
      <c r="AXD127" s="1552"/>
      <c r="AXE127" s="1552"/>
      <c r="AXF127" s="1552"/>
      <c r="AXG127" s="1552"/>
      <c r="AXH127" s="483"/>
      <c r="AXI127" s="1553" t="str">
        <f ca="1">$AVM$127</f>
        <v>PT100-1000</v>
      </c>
      <c r="AXJ127" s="1553"/>
      <c r="AXK127" s="1553"/>
      <c r="AXL127" s="1553"/>
      <c r="AXM127" s="1553"/>
      <c r="AXN127" s="1553"/>
      <c r="AXO127" s="1553"/>
      <c r="AXP127" s="1553"/>
      <c r="AYU127" s="1552" t="str">
        <f>Dev!$CI$101</f>
        <v>PRLTE:</v>
      </c>
      <c r="AYV127" s="1552"/>
      <c r="AYW127" s="1552"/>
      <c r="AYX127" s="1552"/>
      <c r="AYY127" s="1552"/>
      <c r="AYZ127" s="1552"/>
      <c r="AZA127" s="1552"/>
      <c r="AZB127" s="483"/>
      <c r="AZC127" s="1553" t="str">
        <f ca="1">INDIRECT(ADDRESS(AYU194,Dev!$CQ$101,,,Table!$A$1))</f>
        <v>PT100-1740</v>
      </c>
      <c r="AZD127" s="1553"/>
      <c r="AZE127" s="1553"/>
      <c r="AZF127" s="1553"/>
      <c r="AZG127" s="1553"/>
      <c r="AZH127" s="1553"/>
      <c r="AZI127" s="1553"/>
      <c r="AZJ127" s="1553"/>
      <c r="AZN127" s="1634"/>
      <c r="AZO127" s="1635"/>
      <c r="AZT127" s="1276"/>
      <c r="AZU127" s="1275"/>
      <c r="AZZ127" s="1525"/>
      <c r="BAA127" s="1632"/>
      <c r="BAB127" s="1632"/>
      <c r="BAC127" s="1526"/>
      <c r="BAD127" s="227"/>
      <c r="BAE127" s="239"/>
      <c r="BAG127" s="1552" t="str">
        <f>Dev!$CI$101</f>
        <v>PRLTE:</v>
      </c>
      <c r="BAH127" s="1552"/>
      <c r="BAI127" s="1552"/>
      <c r="BAJ127" s="1552"/>
      <c r="BAK127" s="1552"/>
      <c r="BAL127" s="1552"/>
      <c r="BAM127" s="1552"/>
      <c r="BAN127" s="483"/>
      <c r="BAO127" s="1553" t="str">
        <f ca="1">INDIRECT(ADDRESS(BAG194,Dev!$CQ$101,,,Table!$A$1))</f>
        <v>PT100-3000</v>
      </c>
      <c r="BAP127" s="1553"/>
      <c r="BAQ127" s="1553"/>
      <c r="BAR127" s="1553"/>
      <c r="BAS127" s="1553"/>
      <c r="BAT127" s="1553"/>
      <c r="BAU127" s="1553"/>
      <c r="BAV127" s="1553"/>
      <c r="BAW127" s="1552" t="str">
        <f>Dev!$CI$101</f>
        <v>PRLTE:</v>
      </c>
      <c r="BAX127" s="1552"/>
      <c r="BAY127" s="1552"/>
      <c r="BAZ127" s="1552"/>
      <c r="BBA127" s="1552"/>
      <c r="BBB127" s="1552"/>
      <c r="BBC127" s="1552"/>
      <c r="BBD127" s="483"/>
      <c r="BBE127" s="1553" t="str">
        <f ca="1">INDIRECT(ADDRESS(BAW194,Dev!$CQ$101,,,Table!$A$1))</f>
        <v>PT100-3000</v>
      </c>
      <c r="BBF127" s="1553"/>
      <c r="BBG127" s="1553"/>
      <c r="BBH127" s="1553"/>
      <c r="BBI127" s="1553"/>
      <c r="BBJ127" s="1553"/>
      <c r="BBK127" s="1553"/>
      <c r="BBL127" s="1553"/>
      <c r="BBP127" s="1634"/>
      <c r="BBQ127" s="1635"/>
      <c r="BBV127" s="1276"/>
      <c r="BBW127" s="1275"/>
      <c r="BCB127" s="1525"/>
      <c r="BCC127" s="1632"/>
      <c r="BCD127" s="1632"/>
      <c r="BCE127" s="1526"/>
      <c r="BCF127" s="227"/>
      <c r="BCG127" s="239"/>
      <c r="BCI127" s="1552" t="str">
        <f>Dev!$CI$101</f>
        <v>PRLTE:</v>
      </c>
      <c r="BCJ127" s="1552"/>
      <c r="BCK127" s="1552"/>
      <c r="BCL127" s="1552"/>
      <c r="BCM127" s="1552"/>
      <c r="BCN127" s="1552"/>
      <c r="BCO127" s="1552"/>
      <c r="BCP127" s="483"/>
      <c r="BCQ127" s="1553" t="str">
        <f ca="1">INDIRECT(ADDRESS(BCI194,Dev!$CQ$101,,,Table!$A$1))</f>
        <v>PT100-3000</v>
      </c>
      <c r="BCR127" s="1553"/>
      <c r="BCS127" s="1553"/>
      <c r="BCT127" s="1553"/>
      <c r="BCU127" s="1553"/>
      <c r="BCV127" s="1553"/>
      <c r="BCW127" s="1553"/>
      <c r="BCX127" s="1553"/>
      <c r="BCY127" s="1552" t="str">
        <f>Dev!$CI$101</f>
        <v>PRLTE:</v>
      </c>
      <c r="BCZ127" s="1552"/>
      <c r="BDA127" s="1552"/>
      <c r="BDB127" s="1552"/>
      <c r="BDC127" s="1552"/>
      <c r="BDD127" s="1552"/>
      <c r="BDE127" s="1552"/>
      <c r="BDF127" s="483"/>
      <c r="BDG127" s="1553" t="str">
        <f ca="1">INDIRECT(ADDRESS(BCY194,Dev!$CQ$101,,,Table!$A$1))</f>
        <v>PT100-3000</v>
      </c>
      <c r="BDH127" s="1553"/>
      <c r="BDI127" s="1553"/>
      <c r="BDJ127" s="1553"/>
      <c r="BDK127" s="1553"/>
      <c r="BDL127" s="1553"/>
      <c r="BDM127" s="1553"/>
      <c r="BDN127" s="1553"/>
      <c r="BDR127" s="1634"/>
      <c r="BDS127" s="1635"/>
      <c r="BDX127" s="1276"/>
      <c r="BDY127" s="1275"/>
      <c r="BED127" s="1525"/>
      <c r="BEE127" s="1632"/>
      <c r="BEF127" s="1632"/>
      <c r="BEG127" s="1526"/>
      <c r="BEH127" s="227"/>
      <c r="BEI127" s="239"/>
      <c r="BEK127" s="1552" t="str">
        <f>Dev!$CI$101</f>
        <v>PRLTE:</v>
      </c>
      <c r="BEL127" s="1552"/>
      <c r="BEM127" s="1552"/>
      <c r="BEN127" s="1552"/>
      <c r="BEO127" s="1552"/>
      <c r="BEP127" s="1552"/>
      <c r="BEQ127" s="1552"/>
      <c r="BER127" s="483"/>
      <c r="BES127" s="1553" t="str">
        <f ca="1">INDIRECT(ADDRESS(BEK194,Dev!$CQ$101,,,Table!$A$1))</f>
        <v>PT100-3000</v>
      </c>
      <c r="BET127" s="1553"/>
      <c r="BEU127" s="1553"/>
      <c r="BEV127" s="1553"/>
      <c r="BEW127" s="1553"/>
      <c r="BEX127" s="1553"/>
      <c r="BEY127" s="1553"/>
      <c r="BEZ127" s="1553"/>
      <c r="BFA127" s="1552" t="str">
        <f>Dev!$CI$101</f>
        <v>PRLTE:</v>
      </c>
      <c r="BFB127" s="1552"/>
      <c r="BFC127" s="1552"/>
      <c r="BFD127" s="1552"/>
      <c r="BFE127" s="1552"/>
      <c r="BFF127" s="1552"/>
      <c r="BFG127" s="1552"/>
      <c r="BFH127" s="483"/>
      <c r="BFI127" s="1553" t="str">
        <f ca="1">INDIRECT(ADDRESS(BFA194,Dev!$CQ$101,,,Table!$A$1))</f>
        <v>PT100-3000</v>
      </c>
      <c r="BFJ127" s="1553"/>
      <c r="BFK127" s="1553"/>
      <c r="BFL127" s="1553"/>
      <c r="BFM127" s="1553"/>
      <c r="BFN127" s="1553"/>
      <c r="BFO127" s="1553"/>
      <c r="BFP127" s="1553"/>
      <c r="BFT127" s="1634"/>
      <c r="BFU127" s="1635"/>
      <c r="BFZ127" s="1276"/>
      <c r="BGA127" s="1275"/>
      <c r="BGF127" s="1525"/>
      <c r="BGG127" s="1632"/>
      <c r="BGH127" s="1632"/>
      <c r="BGI127" s="1526"/>
      <c r="BGJ127" s="227"/>
      <c r="BGK127" s="239"/>
      <c r="BGM127" s="1552" t="str">
        <f>Dev!$CI$101</f>
        <v>PRLTE:</v>
      </c>
      <c r="BGN127" s="1552"/>
      <c r="BGO127" s="1552"/>
      <c r="BGP127" s="1552"/>
      <c r="BGQ127" s="1552"/>
      <c r="BGR127" s="1552"/>
      <c r="BGS127" s="1552"/>
      <c r="BGT127" s="483"/>
      <c r="BGU127" s="1553" t="str">
        <f ca="1">INDIRECT(ADDRESS(BGM194,Dev!$CQ$101,,,Table!$A$1))</f>
        <v>PT100-3000</v>
      </c>
      <c r="BGV127" s="1553"/>
      <c r="BGW127" s="1553"/>
      <c r="BGX127" s="1553"/>
      <c r="BGY127" s="1553"/>
      <c r="BGZ127" s="1553"/>
      <c r="BHA127" s="1553"/>
      <c r="BHB127" s="1553"/>
      <c r="BHC127" s="1552" t="str">
        <f>Dev!$CI$101</f>
        <v>PRLTE:</v>
      </c>
      <c r="BHD127" s="1552"/>
      <c r="BHE127" s="1552"/>
      <c r="BHF127" s="1552"/>
      <c r="BHG127" s="1552"/>
      <c r="BHH127" s="1552"/>
      <c r="BHI127" s="1552"/>
      <c r="BHJ127" s="483"/>
      <c r="BHK127" s="1553" t="str">
        <f ca="1">INDIRECT(ADDRESS(BHC194,Dev!$CQ$101,,,Table!$A$1))</f>
        <v>PT100-3000</v>
      </c>
      <c r="BHL127" s="1553"/>
      <c r="BHM127" s="1553"/>
      <c r="BHN127" s="1553"/>
      <c r="BHO127" s="1553"/>
      <c r="BHP127" s="1553"/>
      <c r="BHQ127" s="1553"/>
      <c r="BHR127" s="1553"/>
      <c r="BHV127" s="1634"/>
      <c r="BHW127" s="1635"/>
      <c r="BIB127" s="1276"/>
      <c r="BIC127" s="1275"/>
      <c r="BIH127" s="1525"/>
      <c r="BII127" s="1632"/>
      <c r="BIJ127" s="1632"/>
      <c r="BIK127" s="1526"/>
      <c r="BIL127" s="227"/>
      <c r="BIM127" s="239"/>
      <c r="BIO127" s="1552" t="str">
        <f>Dev!$CI$101</f>
        <v>PRLTE:</v>
      </c>
      <c r="BIP127" s="1552"/>
      <c r="BIQ127" s="1552"/>
      <c r="BIR127" s="1552"/>
      <c r="BIS127" s="1552"/>
      <c r="BIT127" s="1552"/>
      <c r="BIU127" s="1552"/>
      <c r="BIV127" s="483"/>
      <c r="BIW127" s="1553" t="str">
        <f ca="1">INDIRECT(ADDRESS(BIO194,Dev!$CQ$101,,,Table!$A$1))</f>
        <v>PT100-3000</v>
      </c>
      <c r="BIX127" s="1553"/>
      <c r="BIY127" s="1553"/>
      <c r="BIZ127" s="1553"/>
      <c r="BJA127" s="1553"/>
      <c r="BJB127" s="1553"/>
      <c r="BJC127" s="1553"/>
      <c r="BJD127" s="1553"/>
      <c r="BJE127" s="1552" t="str">
        <f>Dev!$CI$101</f>
        <v>PRLTE:</v>
      </c>
      <c r="BJF127" s="1552"/>
      <c r="BJG127" s="1552"/>
      <c r="BJH127" s="1552"/>
      <c r="BJI127" s="1552"/>
      <c r="BJJ127" s="1552"/>
      <c r="BJK127" s="1552"/>
      <c r="BJL127" s="483"/>
      <c r="BJM127" s="1553" t="str">
        <f ca="1">INDIRECT(ADDRESS(BJE194,Dev!$CQ$101,,,Table!$A$1))</f>
        <v>PT100-3000</v>
      </c>
      <c r="BJN127" s="1553"/>
      <c r="BJO127" s="1553"/>
      <c r="BJP127" s="1553"/>
      <c r="BJQ127" s="1553"/>
      <c r="BJR127" s="1553"/>
      <c r="BJS127" s="1553"/>
      <c r="BJT127" s="1553"/>
      <c r="BJX127" s="1634"/>
      <c r="BJY127" s="1635"/>
      <c r="BKD127" s="1276"/>
      <c r="BKE127" s="1275"/>
      <c r="BKJ127" s="1525"/>
      <c r="BKK127" s="1632"/>
      <c r="BKL127" s="1632"/>
      <c r="BKM127" s="1526"/>
      <c r="BKN127" s="227"/>
      <c r="BKO127" s="239"/>
      <c r="BKQ127" s="1552" t="str">
        <f>Dev!$CI$101</f>
        <v>PRLTE:</v>
      </c>
      <c r="BKR127" s="1552"/>
      <c r="BKS127" s="1552"/>
      <c r="BKT127" s="1552"/>
      <c r="BKU127" s="1552"/>
      <c r="BKV127" s="1552"/>
      <c r="BKW127" s="1552"/>
      <c r="BKX127" s="483"/>
      <c r="BKY127" s="1553" t="str">
        <f ca="1">INDIRECT(ADDRESS(BKQ194,Dev!$CQ$101,,,Table!$A$1))</f>
        <v>PT100-3000</v>
      </c>
      <c r="BKZ127" s="1553"/>
      <c r="BLA127" s="1553"/>
      <c r="BLB127" s="1553"/>
      <c r="BLC127" s="1553"/>
      <c r="BLD127" s="1553"/>
      <c r="BLE127" s="1553"/>
      <c r="BLF127" s="1553"/>
      <c r="BLG127" s="1552" t="str">
        <f>Dev!$CI$101</f>
        <v>PRLTE:</v>
      </c>
      <c r="BLH127" s="1552"/>
      <c r="BLI127" s="1552"/>
      <c r="BLJ127" s="1552"/>
      <c r="BLK127" s="1552"/>
      <c r="BLL127" s="1552"/>
      <c r="BLM127" s="1552"/>
      <c r="BLN127" s="483"/>
      <c r="BLO127" s="1553" t="str">
        <f ca="1">INDIRECT(ADDRESS(BLG194,Dev!$CQ$101,,,Table!$A$1))</f>
        <v>PT100-3000</v>
      </c>
      <c r="BLP127" s="1553"/>
      <c r="BLQ127" s="1553"/>
      <c r="BLR127" s="1553"/>
      <c r="BLS127" s="1553"/>
      <c r="BLT127" s="1553"/>
      <c r="BLU127" s="1553"/>
      <c r="BLV127" s="1553"/>
      <c r="BLZ127" s="1634"/>
      <c r="BMA127" s="1635"/>
      <c r="BMF127" s="1276"/>
      <c r="BMG127" s="1275"/>
      <c r="BML127" s="1525"/>
      <c r="BMM127" s="1632"/>
      <c r="BMN127" s="1632"/>
      <c r="BMO127" s="1526"/>
      <c r="BMP127" s="227"/>
      <c r="BMQ127" s="239"/>
      <c r="BMS127" s="1552" t="str">
        <f>Dev!$CI$101</f>
        <v>PRLTE:</v>
      </c>
      <c r="BMT127" s="1552"/>
      <c r="BMU127" s="1552"/>
      <c r="BMV127" s="1552"/>
      <c r="BMW127" s="1552"/>
      <c r="BMX127" s="1552"/>
      <c r="BMY127" s="1552"/>
      <c r="BMZ127" s="483"/>
      <c r="BNA127" s="1553" t="str">
        <f ca="1">INDIRECT(ADDRESS(BMS194,Dev!$CQ$101,,,Table!$A$1))</f>
        <v>PT100-3000</v>
      </c>
      <c r="BNB127" s="1553"/>
      <c r="BNC127" s="1553"/>
      <c r="BND127" s="1553"/>
      <c r="BNE127" s="1553"/>
      <c r="BNF127" s="1553"/>
      <c r="BNG127" s="1553"/>
      <c r="BNH127" s="1553"/>
      <c r="BNI127" s="1552" t="str">
        <f>Dev!$CI$101</f>
        <v>PRLTE:</v>
      </c>
      <c r="BNJ127" s="1552"/>
      <c r="BNK127" s="1552"/>
      <c r="BNL127" s="1552"/>
      <c r="BNM127" s="1552"/>
      <c r="BNN127" s="1552"/>
      <c r="BNO127" s="1552"/>
      <c r="BNP127" s="483"/>
      <c r="BNQ127" s="1553" t="str">
        <f ca="1">INDIRECT(ADDRESS(BNI194,Dev!$CQ$101,,,Table!$A$1))</f>
        <v>PT100-3000</v>
      </c>
      <c r="BNR127" s="1553"/>
      <c r="BNS127" s="1553"/>
      <c r="BNT127" s="1553"/>
      <c r="BNU127" s="1553"/>
      <c r="BNV127" s="1553"/>
      <c r="BNW127" s="1553"/>
      <c r="BNX127" s="1553"/>
      <c r="BOB127" s="1634"/>
      <c r="BOC127" s="1635"/>
      <c r="BOH127" s="1276"/>
      <c r="BOI127" s="1275"/>
      <c r="BON127" s="1525"/>
      <c r="BOO127" s="1632"/>
      <c r="BOP127" s="1632"/>
      <c r="BOQ127" s="1526"/>
      <c r="BOR127" s="227"/>
      <c r="BOS127" s="239"/>
      <c r="BOU127" s="1552" t="str">
        <f>Dev!$CI$101</f>
        <v>PRLTE:</v>
      </c>
      <c r="BOV127" s="1552"/>
      <c r="BOW127" s="1552"/>
      <c r="BOX127" s="1552"/>
      <c r="BOY127" s="1552"/>
      <c r="BOZ127" s="1552"/>
      <c r="BPA127" s="1552"/>
      <c r="BPB127" s="483"/>
      <c r="BPC127" s="1553" t="str">
        <f ca="1">INDIRECT(ADDRESS(BOU194,Dev!$CQ$101,,,Table!$A$1))</f>
        <v>PT100-3000</v>
      </c>
      <c r="BPD127" s="1553"/>
      <c r="BPE127" s="1553"/>
      <c r="BPF127" s="1553"/>
      <c r="BPG127" s="1553"/>
      <c r="BPH127" s="1553"/>
      <c r="BPI127" s="1553"/>
      <c r="BPJ127" s="1553"/>
      <c r="BPK127" s="1552" t="str">
        <f>Dev!$CI$101</f>
        <v>PRLTE:</v>
      </c>
      <c r="BPL127" s="1552"/>
      <c r="BPM127" s="1552"/>
      <c r="BPN127" s="1552"/>
      <c r="BPO127" s="1552"/>
      <c r="BPP127" s="1552"/>
      <c r="BPQ127" s="1552"/>
      <c r="BPR127" s="483"/>
      <c r="BPS127" s="1553" t="str">
        <f ca="1">INDIRECT(ADDRESS(BPK194,Dev!$CQ$101,,,Table!$A$1))</f>
        <v>PT100-3000</v>
      </c>
      <c r="BPT127" s="1553"/>
      <c r="BPU127" s="1553"/>
      <c r="BPV127" s="1553"/>
      <c r="BPW127" s="1553"/>
      <c r="BPX127" s="1553"/>
      <c r="BPY127" s="1553"/>
      <c r="BPZ127" s="1553"/>
      <c r="BQD127" s="1634"/>
      <c r="BQE127" s="1635"/>
      <c r="BQJ127" s="1276"/>
      <c r="BQK127" s="1275"/>
      <c r="BQP127" s="1525"/>
      <c r="BQQ127" s="1632"/>
      <c r="BQR127" s="1632"/>
      <c r="BQS127" s="1526"/>
      <c r="BQT127" s="227"/>
      <c r="BQU127" s="239"/>
      <c r="BQW127" s="1552" t="str">
        <f>Dev!$CI$101</f>
        <v>PRLTE:</v>
      </c>
      <c r="BQX127" s="1552"/>
      <c r="BQY127" s="1552"/>
      <c r="BQZ127" s="1552"/>
      <c r="BRA127" s="1552"/>
      <c r="BRB127" s="1552"/>
      <c r="BRC127" s="1552"/>
      <c r="BRD127" s="483"/>
      <c r="BRE127" s="1553" t="str">
        <f ca="1">INDIRECT(ADDRESS(BQW194,Dev!$CQ$101,,,Table!$A$1))</f>
        <v>PT100-3000</v>
      </c>
      <c r="BRF127" s="1553"/>
      <c r="BRG127" s="1553"/>
      <c r="BRH127" s="1553"/>
      <c r="BRI127" s="1553"/>
      <c r="BRJ127" s="1553"/>
      <c r="BRK127" s="1553"/>
      <c r="BRL127" s="1553"/>
      <c r="BRM127" s="1552" t="str">
        <f>Dev!$CI$101</f>
        <v>PRLTE:</v>
      </c>
      <c r="BRN127" s="1552"/>
      <c r="BRO127" s="1552"/>
      <c r="BRP127" s="1552"/>
      <c r="BRQ127" s="1552"/>
      <c r="BRR127" s="1552"/>
      <c r="BRS127" s="1552"/>
      <c r="BRT127" s="483"/>
      <c r="BRU127" s="1553" t="str">
        <f ca="1">INDIRECT(ADDRESS(BRM194,Dev!$CQ$101,,,Table!$A$1))</f>
        <v>PT100-3000</v>
      </c>
      <c r="BRV127" s="1553"/>
      <c r="BRW127" s="1553"/>
      <c r="BRX127" s="1553"/>
      <c r="BRY127" s="1553"/>
      <c r="BRZ127" s="1553"/>
      <c r="BSA127" s="1553"/>
      <c r="BSB127" s="1553"/>
      <c r="BSF127" s="1634"/>
      <c r="BSG127" s="1635"/>
      <c r="BSL127" s="1276"/>
      <c r="BSM127" s="1275"/>
      <c r="BSR127" s="1525"/>
      <c r="BSS127" s="1632"/>
      <c r="BST127" s="1632"/>
      <c r="BSU127" s="1526"/>
      <c r="BSV127" s="227"/>
      <c r="BSW127" s="239"/>
      <c r="BSY127" s="1552" t="str">
        <f>Dev!$CI$101</f>
        <v>PRLTE:</v>
      </c>
      <c r="BSZ127" s="1552"/>
      <c r="BTA127" s="1552"/>
      <c r="BTB127" s="1552"/>
      <c r="BTC127" s="1552"/>
      <c r="BTD127" s="1552"/>
      <c r="BTE127" s="1552"/>
      <c r="BTF127" s="483"/>
      <c r="BTG127" s="1553" t="str">
        <f ca="1">INDIRECT(ADDRESS(BSY194,Dev!$CQ$101,,,Table!$A$1))</f>
        <v>PT100-3000</v>
      </c>
      <c r="BTH127" s="1553"/>
      <c r="BTI127" s="1553"/>
      <c r="BTJ127" s="1553"/>
      <c r="BTK127" s="1553"/>
      <c r="BTL127" s="1553"/>
      <c r="BTM127" s="1553"/>
      <c r="BTN127" s="1553"/>
      <c r="BTO127" s="1552" t="str">
        <f>Dev!$CI$101</f>
        <v>PRLTE:</v>
      </c>
      <c r="BTP127" s="1552"/>
      <c r="BTQ127" s="1552"/>
      <c r="BTR127" s="1552"/>
      <c r="BTS127" s="1552"/>
      <c r="BTT127" s="1552"/>
      <c r="BTU127" s="1552"/>
      <c r="BTV127" s="483"/>
      <c r="BTW127" s="1553" t="str">
        <f ca="1">INDIRECT(ADDRESS(BTO194,Dev!$CQ$101,,,Table!$A$1))</f>
        <v>PT100-3000</v>
      </c>
      <c r="BTX127" s="1553"/>
      <c r="BTY127" s="1553"/>
      <c r="BTZ127" s="1553"/>
      <c r="BUA127" s="1553"/>
      <c r="BUB127" s="1553"/>
      <c r="BUC127" s="1553"/>
      <c r="BUD127" s="1553"/>
      <c r="BUH127" s="1634"/>
      <c r="BUI127" s="1635"/>
      <c r="BUN127" s="1276"/>
      <c r="BUO127" s="1275"/>
      <c r="BUT127" s="1525"/>
      <c r="BUU127" s="1632"/>
      <c r="BUV127" s="1632"/>
      <c r="BUW127" s="1526"/>
      <c r="BUX127" s="227"/>
      <c r="BUY127" s="239"/>
      <c r="BVA127" s="1552" t="str">
        <f>Dev!$CI$101</f>
        <v>PRLTE:</v>
      </c>
      <c r="BVB127" s="1552"/>
      <c r="BVC127" s="1552"/>
      <c r="BVD127" s="1552"/>
      <c r="BVE127" s="1552"/>
      <c r="BVF127" s="1552"/>
      <c r="BVG127" s="1552"/>
      <c r="BVH127" s="483"/>
      <c r="BVI127" s="1553" t="str">
        <f ca="1">INDIRECT(ADDRESS(BVA194,Dev!$CQ$101,,,Table!$A$1))</f>
        <v>PT100-3000</v>
      </c>
      <c r="BVJ127" s="1553"/>
      <c r="BVK127" s="1553"/>
      <c r="BVL127" s="1553"/>
      <c r="BVM127" s="1553"/>
      <c r="BVN127" s="1553"/>
      <c r="BVO127" s="1553"/>
      <c r="BVP127" s="1553"/>
      <c r="BVQ127" s="1552" t="str">
        <f>Dev!$CI$101</f>
        <v>PRLTE:</v>
      </c>
      <c r="BVR127" s="1552"/>
      <c r="BVS127" s="1552"/>
      <c r="BVT127" s="1552"/>
      <c r="BVU127" s="1552"/>
      <c r="BVV127" s="1552"/>
      <c r="BVW127" s="1552"/>
      <c r="BVX127" s="483"/>
      <c r="BVY127" s="1553" t="str">
        <f ca="1">INDIRECT(ADDRESS(BVQ194,Dev!$CQ$101,,,Table!$A$1))</f>
        <v>PT100-3000</v>
      </c>
      <c r="BVZ127" s="1553"/>
      <c r="BWA127" s="1553"/>
      <c r="BWB127" s="1553"/>
      <c r="BWC127" s="1553"/>
      <c r="BWD127" s="1553"/>
      <c r="BWE127" s="1553"/>
      <c r="BWF127" s="1553"/>
      <c r="BWJ127" s="1634"/>
      <c r="BWK127" s="1635"/>
      <c r="BWP127" s="1276"/>
      <c r="BWQ127" s="1275"/>
      <c r="BWV127" s="1525"/>
      <c r="BWW127" s="1632"/>
      <c r="BWX127" s="1632"/>
      <c r="BWY127" s="1526"/>
      <c r="BWZ127" s="227"/>
      <c r="BXA127" s="239"/>
      <c r="BXC127" s="1552" t="str">
        <f>Dev!$CI$101</f>
        <v>PRLTE:</v>
      </c>
      <c r="BXD127" s="1552"/>
      <c r="BXE127" s="1552"/>
      <c r="BXF127" s="1552"/>
      <c r="BXG127" s="1552"/>
      <c r="BXH127" s="1552"/>
      <c r="BXI127" s="1552"/>
      <c r="BXJ127" s="483"/>
      <c r="BXK127" s="1553" t="str">
        <f ca="1">INDIRECT(ADDRESS(BXC194,Dev!$CQ$101,,,Table!$A$1))</f>
        <v>PT100-3000</v>
      </c>
      <c r="BXL127" s="1553"/>
      <c r="BXM127" s="1553"/>
      <c r="BXN127" s="1553"/>
      <c r="BXO127" s="1553"/>
      <c r="BXP127" s="1553"/>
      <c r="BXQ127" s="1553"/>
      <c r="BXR127" s="1553"/>
      <c r="BXS127" s="1552" t="str">
        <f>Dev!$CI$101</f>
        <v>PRLTE:</v>
      </c>
      <c r="BXT127" s="1552"/>
      <c r="BXU127" s="1552"/>
      <c r="BXV127" s="1552"/>
      <c r="BXW127" s="1552"/>
      <c r="BXX127" s="1552"/>
      <c r="BXY127" s="1552"/>
      <c r="BXZ127" s="483"/>
      <c r="BYA127" s="1553" t="str">
        <f ca="1">INDIRECT(ADDRESS(BXS194,Dev!$CQ$101,,,Table!$A$1))</f>
        <v>PT100-3000</v>
      </c>
      <c r="BYB127" s="1553"/>
      <c r="BYC127" s="1553"/>
      <c r="BYD127" s="1553"/>
      <c r="BYE127" s="1553"/>
      <c r="BYF127" s="1553"/>
      <c r="BYG127" s="1553"/>
      <c r="BYH127" s="1553"/>
      <c r="BYL127" s="1634"/>
      <c r="BYM127" s="1635"/>
      <c r="BYR127" s="1276"/>
      <c r="BYS127" s="1275"/>
      <c r="BYX127" s="1525"/>
      <c r="BYY127" s="1632"/>
      <c r="BYZ127" s="1632"/>
      <c r="BZA127" s="1526"/>
      <c r="BZB127" s="227"/>
      <c r="BZC127" s="239"/>
      <c r="BZE127" s="1552" t="str">
        <f>Dev!$CI$101</f>
        <v>PRLTE:</v>
      </c>
      <c r="BZF127" s="1552"/>
      <c r="BZG127" s="1552"/>
      <c r="BZH127" s="1552"/>
      <c r="BZI127" s="1552"/>
      <c r="BZJ127" s="1552"/>
      <c r="BZK127" s="1552"/>
      <c r="BZL127" s="483"/>
      <c r="BZM127" s="1553" t="str">
        <f ca="1">INDIRECT(ADDRESS(BZE194,Dev!$CQ$101,,,Table!$A$1))</f>
        <v>PT100-3000</v>
      </c>
      <c r="BZN127" s="1553"/>
      <c r="BZO127" s="1553"/>
      <c r="BZP127" s="1553"/>
      <c r="BZQ127" s="1553"/>
      <c r="BZR127" s="1553"/>
      <c r="BZS127" s="1553"/>
      <c r="BZT127" s="1553"/>
      <c r="BZU127" s="1552" t="str">
        <f>Dev!$CI$101</f>
        <v>PRLTE:</v>
      </c>
      <c r="BZV127" s="1552"/>
      <c r="BZW127" s="1552"/>
      <c r="BZX127" s="1552"/>
      <c r="BZY127" s="1552"/>
      <c r="BZZ127" s="1552"/>
      <c r="CAA127" s="1552"/>
      <c r="CAB127" s="483"/>
      <c r="CAC127" s="1553" t="str">
        <f ca="1">INDIRECT(ADDRESS(BZU194,Dev!$CQ$101,,,Table!$A$1))</f>
        <v>PT100-3000</v>
      </c>
      <c r="CAD127" s="1553"/>
      <c r="CAE127" s="1553"/>
      <c r="CAF127" s="1553"/>
      <c r="CAG127" s="1553"/>
      <c r="CAH127" s="1553"/>
      <c r="CAI127" s="1553"/>
      <c r="CAJ127" s="1553"/>
      <c r="CAN127" s="1634"/>
      <c r="CAO127" s="1635"/>
      <c r="CAT127" s="1276"/>
      <c r="CAU127" s="1275"/>
      <c r="CAZ127" s="1525"/>
      <c r="CBA127" s="1632"/>
      <c r="CBB127" s="1632"/>
      <c r="CBC127" s="1526"/>
      <c r="CBD127" s="227"/>
      <c r="CBE127" s="239"/>
      <c r="CBG127" s="1552" t="str">
        <f>Dev!$CI$101</f>
        <v>PRLTE:</v>
      </c>
      <c r="CBH127" s="1552"/>
      <c r="CBI127" s="1552"/>
      <c r="CBJ127" s="1552"/>
      <c r="CBK127" s="1552"/>
      <c r="CBL127" s="1552"/>
      <c r="CBM127" s="1552"/>
      <c r="CBN127" s="483"/>
      <c r="CBO127" s="1553" t="str">
        <f ca="1">INDIRECT(ADDRESS(CBG194,Dev!$CQ$101,,,Table!$A$1))</f>
        <v>PT100-3000</v>
      </c>
      <c r="CBP127" s="1553"/>
      <c r="CBQ127" s="1553"/>
      <c r="CBR127" s="1553"/>
      <c r="CBS127" s="1553"/>
      <c r="CBT127" s="1553"/>
      <c r="CBU127" s="1553"/>
      <c r="CBV127" s="1553"/>
      <c r="CBW127" s="1552" t="str">
        <f>Dev!$CI$101</f>
        <v>PRLTE:</v>
      </c>
      <c r="CBX127" s="1552"/>
      <c r="CBY127" s="1552"/>
      <c r="CBZ127" s="1552"/>
      <c r="CCA127" s="1552"/>
      <c r="CCB127" s="1552"/>
      <c r="CCC127" s="1552"/>
      <c r="CCD127" s="483"/>
      <c r="CCE127" s="1553" t="str">
        <f ca="1">INDIRECT(ADDRESS(CBW194,Dev!$CQ$101,,,Table!$A$1))</f>
        <v>PT100-3000</v>
      </c>
      <c r="CCF127" s="1553"/>
      <c r="CCG127" s="1553"/>
      <c r="CCH127" s="1553"/>
      <c r="CCI127" s="1553"/>
      <c r="CCJ127" s="1553"/>
      <c r="CCK127" s="1553"/>
      <c r="CCL127" s="1553"/>
      <c r="CCP127" s="1634"/>
      <c r="CCQ127" s="1635"/>
      <c r="CCV127" s="1276"/>
      <c r="CCW127" s="1275"/>
      <c r="CDB127" s="1525"/>
      <c r="CDC127" s="1632"/>
      <c r="CDD127" s="1632"/>
      <c r="CDE127" s="1526"/>
      <c r="CDF127" s="227"/>
      <c r="CDG127" s="239"/>
      <c r="CDI127" s="1552" t="str">
        <f>Dev!$CI$101</f>
        <v>PRLTE:</v>
      </c>
      <c r="CDJ127" s="1552"/>
      <c r="CDK127" s="1552"/>
      <c r="CDL127" s="1552"/>
      <c r="CDM127" s="1552"/>
      <c r="CDN127" s="1552"/>
      <c r="CDO127" s="1552"/>
      <c r="CDP127" s="483"/>
      <c r="CDQ127" s="1553" t="str">
        <f ca="1">INDIRECT(ADDRESS(CDI194,Dev!$CQ$101,,,Table!$A$1))</f>
        <v>PT100-3000</v>
      </c>
      <c r="CDR127" s="1553"/>
      <c r="CDS127" s="1553"/>
      <c r="CDT127" s="1553"/>
      <c r="CDU127" s="1553"/>
      <c r="CDV127" s="1553"/>
      <c r="CDW127" s="1553"/>
      <c r="CDX127" s="1553"/>
      <c r="CDY127" s="1552" t="str">
        <f>Dev!$CI$101</f>
        <v>PRLTE:</v>
      </c>
      <c r="CDZ127" s="1552"/>
      <c r="CEA127" s="1552"/>
      <c r="CEB127" s="1552"/>
      <c r="CEC127" s="1552"/>
      <c r="CED127" s="1552"/>
      <c r="CEE127" s="1552"/>
      <c r="CEF127" s="483"/>
      <c r="CEG127" s="1553" t="str">
        <f ca="1">INDIRECT(ADDRESS(CDY194,Dev!$CQ$101,,,Table!$A$1))</f>
        <v>PT100-3000</v>
      </c>
      <c r="CEH127" s="1553"/>
      <c r="CEI127" s="1553"/>
      <c r="CEJ127" s="1553"/>
      <c r="CEK127" s="1553"/>
      <c r="CEL127" s="1553"/>
      <c r="CEM127" s="1553"/>
      <c r="CEN127" s="1553"/>
      <c r="CER127" s="1634"/>
      <c r="CES127" s="1635"/>
      <c r="CEX127" s="1276"/>
      <c r="CEY127" s="1275"/>
      <c r="CFD127" s="1525"/>
      <c r="CFE127" s="1632"/>
      <c r="CFF127" s="1632"/>
      <c r="CFG127" s="1526"/>
      <c r="CFH127" s="227"/>
      <c r="CFI127" s="239"/>
      <c r="CFK127" s="1552" t="str">
        <f>Dev!$CI$101</f>
        <v>PRLTE:</v>
      </c>
      <c r="CFL127" s="1552"/>
      <c r="CFM127" s="1552"/>
      <c r="CFN127" s="1552"/>
      <c r="CFO127" s="1552"/>
      <c r="CFP127" s="1552"/>
      <c r="CFQ127" s="1552"/>
      <c r="CFR127" s="483"/>
      <c r="CFS127" s="1553" t="str">
        <f ca="1">INDIRECT(ADDRESS(CFK194,Dev!$CQ$101,,,Table!$A$1))</f>
        <v>PT100-3000</v>
      </c>
      <c r="CFT127" s="1553"/>
      <c r="CFU127" s="1553"/>
      <c r="CFV127" s="1553"/>
      <c r="CFW127" s="1553"/>
      <c r="CFX127" s="1553"/>
      <c r="CFY127" s="1553"/>
      <c r="CFZ127" s="1553"/>
      <c r="CGA127" s="1552" t="str">
        <f>Dev!$CI$101</f>
        <v>PRLTE:</v>
      </c>
      <c r="CGB127" s="1552"/>
      <c r="CGC127" s="1552"/>
      <c r="CGD127" s="1552"/>
      <c r="CGE127" s="1552"/>
      <c r="CGF127" s="1552"/>
      <c r="CGG127" s="1552"/>
      <c r="CGH127" s="483"/>
      <c r="CGI127" s="1553" t="str">
        <f ca="1">INDIRECT(ADDRESS(CGA194,Dev!$CQ$101,,,Table!$A$1))</f>
        <v>PT100-3000</v>
      </c>
      <c r="CGJ127" s="1553"/>
      <c r="CGK127" s="1553"/>
      <c r="CGL127" s="1553"/>
      <c r="CGM127" s="1553"/>
      <c r="CGN127" s="1553"/>
      <c r="CGO127" s="1553"/>
      <c r="CGP127" s="1553"/>
      <c r="CGT127" s="1634"/>
      <c r="CGU127" s="1635"/>
      <c r="CGZ127" s="1276"/>
      <c r="CHA127" s="1275"/>
      <c r="CHF127" s="1525"/>
      <c r="CHG127" s="1632"/>
      <c r="CHH127" s="1632"/>
      <c r="CHI127" s="1526"/>
      <c r="CHJ127" s="227"/>
      <c r="CHK127" s="239"/>
      <c r="CHM127" s="1552" t="str">
        <f>Dev!$CI$101</f>
        <v>PRLTE:</v>
      </c>
      <c r="CHN127" s="1552"/>
      <c r="CHO127" s="1552"/>
      <c r="CHP127" s="1552"/>
      <c r="CHQ127" s="1552"/>
      <c r="CHR127" s="1552"/>
      <c r="CHS127" s="1552"/>
      <c r="CHT127" s="483"/>
      <c r="CHU127" s="1553" t="str">
        <f ca="1">INDIRECT(ADDRESS(CHM194,Dev!$CQ$101,,,Table!$A$1))</f>
        <v>PT100-3000</v>
      </c>
      <c r="CHV127" s="1553"/>
      <c r="CHW127" s="1553"/>
      <c r="CHX127" s="1553"/>
      <c r="CHY127" s="1553"/>
      <c r="CHZ127" s="1553"/>
      <c r="CIA127" s="1553"/>
      <c r="CIB127" s="1553"/>
      <c r="CIC127" s="1552" t="str">
        <f>Dev!$CI$101</f>
        <v>PRLTE:</v>
      </c>
      <c r="CID127" s="1552"/>
      <c r="CIE127" s="1552"/>
      <c r="CIF127" s="1552"/>
      <c r="CIG127" s="1552"/>
      <c r="CIH127" s="1552"/>
      <c r="CII127" s="1552"/>
      <c r="CIJ127" s="483"/>
      <c r="CIK127" s="1553" t="str">
        <f ca="1">INDIRECT(ADDRESS(CIC194,Dev!$CQ$101,,,Table!$A$1))</f>
        <v>PT100-3000</v>
      </c>
      <c r="CIL127" s="1553"/>
      <c r="CIM127" s="1553"/>
      <c r="CIN127" s="1553"/>
      <c r="CIO127" s="1553"/>
      <c r="CIP127" s="1553"/>
      <c r="CIQ127" s="1553"/>
      <c r="CIR127" s="1553"/>
      <c r="CIV127" s="1634"/>
      <c r="CIW127" s="1635"/>
      <c r="CJB127" s="1276"/>
      <c r="CJC127" s="1275"/>
      <c r="CJH127" s="1525"/>
      <c r="CJI127" s="1632"/>
      <c r="CJJ127" s="1632"/>
      <c r="CJK127" s="1526"/>
      <c r="CJL127" s="227"/>
      <c r="CJM127" s="239"/>
      <c r="CJO127" s="1552" t="str">
        <f>Dev!$CI$101</f>
        <v>PRLTE:</v>
      </c>
      <c r="CJP127" s="1552"/>
      <c r="CJQ127" s="1552"/>
      <c r="CJR127" s="1552"/>
      <c r="CJS127" s="1552"/>
      <c r="CJT127" s="1552"/>
      <c r="CJU127" s="1552"/>
      <c r="CJV127" s="483"/>
      <c r="CJW127" s="1553" t="str">
        <f ca="1">INDIRECT(ADDRESS(CJO194,Dev!$CQ$101,,,Table!$A$1))</f>
        <v>PT100-3000</v>
      </c>
      <c r="CJX127" s="1553"/>
      <c r="CJY127" s="1553"/>
      <c r="CJZ127" s="1553"/>
      <c r="CKA127" s="1553"/>
      <c r="CKB127" s="1553"/>
      <c r="CKC127" s="1553"/>
      <c r="CKD127" s="1553"/>
      <c r="CKE127" s="1552" t="str">
        <f>Dev!$CI$101</f>
        <v>PRLTE:</v>
      </c>
      <c r="CKF127" s="1552"/>
      <c r="CKG127" s="1552"/>
      <c r="CKH127" s="1552"/>
      <c r="CKI127" s="1552"/>
      <c r="CKJ127" s="1552"/>
      <c r="CKK127" s="1552"/>
      <c r="CKL127" s="483"/>
      <c r="CKM127" s="1553" t="str">
        <f ca="1">INDIRECT(ADDRESS(CKE194,Dev!$CQ$101,,,Table!$A$1))</f>
        <v>PT100-3000</v>
      </c>
      <c r="CKN127" s="1553"/>
      <c r="CKO127" s="1553"/>
      <c r="CKP127" s="1553"/>
      <c r="CKQ127" s="1553"/>
      <c r="CKR127" s="1553"/>
      <c r="CKS127" s="1553"/>
      <c r="CKT127" s="1553"/>
      <c r="CKX127" s="1634"/>
      <c r="CKY127" s="1635"/>
      <c r="CLD127" s="1276"/>
      <c r="CLE127" s="1275"/>
      <c r="CLJ127" s="1525"/>
      <c r="CLK127" s="1632"/>
      <c r="CLL127" s="1632"/>
      <c r="CLM127" s="1526"/>
      <c r="CLN127" s="227"/>
      <c r="CLO127" s="239"/>
      <c r="CLQ127" s="1552" t="str">
        <f>Dev!$CI$101</f>
        <v>PRLTE:</v>
      </c>
      <c r="CLR127" s="1552"/>
      <c r="CLS127" s="1552"/>
      <c r="CLT127" s="1552"/>
      <c r="CLU127" s="1552"/>
      <c r="CLV127" s="1552"/>
      <c r="CLW127" s="1552"/>
      <c r="CLX127" s="483"/>
      <c r="CLY127" s="1553" t="str">
        <f ca="1">INDIRECT(ADDRESS(CLQ194,Dev!$CQ$101,,,Table!$A$1))</f>
        <v>PT100-3000</v>
      </c>
      <c r="CLZ127" s="1553"/>
      <c r="CMA127" s="1553"/>
      <c r="CMB127" s="1553"/>
      <c r="CMC127" s="1553"/>
      <c r="CMD127" s="1553"/>
      <c r="CME127" s="1553"/>
      <c r="CMF127" s="1553"/>
      <c r="CMG127" s="1552" t="str">
        <f>Dev!$CI$101</f>
        <v>PRLTE:</v>
      </c>
      <c r="CMH127" s="1552"/>
      <c r="CMI127" s="1552"/>
      <c r="CMJ127" s="1552"/>
      <c r="CMK127" s="1552"/>
      <c r="CML127" s="1552"/>
      <c r="CMM127" s="1552"/>
      <c r="CMN127" s="483"/>
      <c r="CMO127" s="1553" t="str">
        <f ca="1">INDIRECT(ADDRESS(CMG194,Dev!$CQ$101,,,Table!$A$1))</f>
        <v>PT100-3000</v>
      </c>
      <c r="CMP127" s="1553"/>
      <c r="CMQ127" s="1553"/>
      <c r="CMR127" s="1553"/>
      <c r="CMS127" s="1553"/>
      <c r="CMT127" s="1553"/>
      <c r="CMU127" s="1553"/>
      <c r="CMV127" s="1553"/>
      <c r="CMZ127" s="1634"/>
      <c r="CNA127" s="1635"/>
      <c r="CNF127" s="1276"/>
      <c r="CNG127" s="1275"/>
      <c r="CNL127" s="1525"/>
      <c r="CNM127" s="1632"/>
      <c r="CNN127" s="1632"/>
      <c r="CNO127" s="1526"/>
      <c r="CNP127" s="227"/>
      <c r="CNQ127" s="239"/>
      <c r="CNS127" s="1552" t="str">
        <f>Dev!$CI$101</f>
        <v>PRLTE:</v>
      </c>
      <c r="CNT127" s="1552"/>
      <c r="CNU127" s="1552"/>
      <c r="CNV127" s="1552"/>
      <c r="CNW127" s="1552"/>
      <c r="CNX127" s="1552"/>
      <c r="CNY127" s="1552"/>
      <c r="CNZ127" s="483"/>
      <c r="COA127" s="1553" t="str">
        <f ca="1">INDIRECT(ADDRESS(CNS194,Dev!$CQ$101,,,Table!$A$1))</f>
        <v>PT100-3000</v>
      </c>
      <c r="COB127" s="1553"/>
      <c r="COC127" s="1553"/>
      <c r="COD127" s="1553"/>
      <c r="COE127" s="1553"/>
      <c r="COF127" s="1553"/>
      <c r="COG127" s="1553"/>
      <c r="COH127" s="1553"/>
      <c r="COI127" s="1552" t="str">
        <f>Dev!$CI$101</f>
        <v>PRLTE:</v>
      </c>
      <c r="COJ127" s="1552"/>
      <c r="COK127" s="1552"/>
      <c r="COL127" s="1552"/>
      <c r="COM127" s="1552"/>
      <c r="CON127" s="1552"/>
      <c r="COO127" s="1552"/>
      <c r="COP127" s="483"/>
      <c r="COQ127" s="1553" t="str">
        <f ca="1">INDIRECT(ADDRESS(COI194,Dev!$CQ$101,,,Table!$A$1))</f>
        <v>PT100-3000</v>
      </c>
      <c r="COR127" s="1553"/>
      <c r="COS127" s="1553"/>
      <c r="COT127" s="1553"/>
      <c r="COU127" s="1553"/>
      <c r="COV127" s="1553"/>
      <c r="COW127" s="1553"/>
      <c r="COX127" s="1553"/>
      <c r="CPB127" s="1634"/>
      <c r="CPC127" s="1635"/>
      <c r="CPH127" s="1276"/>
      <c r="CPI127" s="1275"/>
      <c r="CPN127" s="1525"/>
      <c r="CPO127" s="1632"/>
      <c r="CPP127" s="1632"/>
      <c r="CPQ127" s="1526"/>
      <c r="CPR127" s="227"/>
      <c r="CPS127" s="239"/>
      <c r="CPU127" s="1552" t="str">
        <f>Dev!$CI$101</f>
        <v>PRLTE:</v>
      </c>
      <c r="CPV127" s="1552"/>
      <c r="CPW127" s="1552"/>
      <c r="CPX127" s="1552"/>
      <c r="CPY127" s="1552"/>
      <c r="CPZ127" s="1552"/>
      <c r="CQA127" s="1552"/>
      <c r="CQB127" s="483"/>
      <c r="CQC127" s="1553" t="str">
        <f ca="1">INDIRECT(ADDRESS(CPU194,Dev!$CQ$101,,,Table!$A$1))</f>
        <v>PT100-3000</v>
      </c>
      <c r="CQD127" s="1553"/>
      <c r="CQE127" s="1553"/>
      <c r="CQF127" s="1553"/>
      <c r="CQG127" s="1553"/>
      <c r="CQH127" s="1553"/>
      <c r="CQI127" s="1553"/>
      <c r="CQJ127" s="1553"/>
      <c r="CQK127" s="1552" t="str">
        <f>Dev!$CI$101</f>
        <v>PRLTE:</v>
      </c>
      <c r="CQL127" s="1552"/>
      <c r="CQM127" s="1552"/>
      <c r="CQN127" s="1552"/>
      <c r="CQO127" s="1552"/>
      <c r="CQP127" s="1552"/>
      <c r="CQQ127" s="1552"/>
      <c r="CQR127" s="483"/>
      <c r="CQS127" s="1553" t="str">
        <f ca="1">INDIRECT(ADDRESS(CQK194,Dev!$CQ$101,,,Table!$A$1))</f>
        <v>PT100-3000</v>
      </c>
      <c r="CQT127" s="1553"/>
      <c r="CQU127" s="1553"/>
      <c r="CQV127" s="1553"/>
      <c r="CQW127" s="1553"/>
      <c r="CQX127" s="1553"/>
      <c r="CQY127" s="1553"/>
      <c r="CQZ127" s="1553"/>
      <c r="CRD127" s="1634"/>
      <c r="CRE127" s="1635"/>
      <c r="CRJ127" s="1276"/>
      <c r="CRK127" s="1275"/>
      <c r="CRP127" s="1525"/>
      <c r="CRQ127" s="1632"/>
      <c r="CRR127" s="1632"/>
      <c r="CRS127" s="1526"/>
      <c r="CRT127" s="227"/>
      <c r="CRU127" s="239"/>
      <c r="CRW127" s="1552" t="str">
        <f>Dev!$CI$101</f>
        <v>PRLTE:</v>
      </c>
      <c r="CRX127" s="1552"/>
      <c r="CRY127" s="1552"/>
      <c r="CRZ127" s="1552"/>
      <c r="CSA127" s="1552"/>
      <c r="CSB127" s="1552"/>
      <c r="CSC127" s="1552"/>
      <c r="CSD127" s="483"/>
      <c r="CSE127" s="1553" t="str">
        <f ca="1">INDIRECT(ADDRESS(CRW194,Dev!$CQ$101,,,Table!$A$1))</f>
        <v>PT100-3000</v>
      </c>
      <c r="CSF127" s="1553"/>
      <c r="CSG127" s="1553"/>
      <c r="CSH127" s="1553"/>
      <c r="CSI127" s="1553"/>
      <c r="CSJ127" s="1553"/>
      <c r="CSK127" s="1553"/>
      <c r="CSL127" s="1553"/>
      <c r="CSM127" s="1552" t="str">
        <f>Dev!$CI$101</f>
        <v>PRLTE:</v>
      </c>
      <c r="CSN127" s="1552"/>
      <c r="CSO127" s="1552"/>
      <c r="CSP127" s="1552"/>
      <c r="CSQ127" s="1552"/>
      <c r="CSR127" s="1552"/>
      <c r="CSS127" s="1552"/>
      <c r="CST127" s="483"/>
      <c r="CSU127" s="1553" t="str">
        <f ca="1">INDIRECT(ADDRESS(CSM194,Dev!$CQ$101,,,Table!$A$1))</f>
        <v>PT100-3000</v>
      </c>
      <c r="CSV127" s="1553"/>
      <c r="CSW127" s="1553"/>
      <c r="CSX127" s="1553"/>
      <c r="CSY127" s="1553"/>
      <c r="CSZ127" s="1553"/>
      <c r="CTA127" s="1553"/>
      <c r="CTB127" s="1553"/>
      <c r="CTF127" s="1634"/>
      <c r="CTG127" s="1635"/>
      <c r="CTL127" s="1276"/>
      <c r="CTM127" s="1275"/>
      <c r="CTR127" s="1525"/>
      <c r="CTS127" s="1632"/>
      <c r="CTT127" s="1632"/>
      <c r="CTU127" s="1526"/>
      <c r="CTV127" s="227"/>
      <c r="CTW127" s="239"/>
      <c r="CTY127" s="1552" t="str">
        <f>Dev!$CI$101</f>
        <v>PRLTE:</v>
      </c>
      <c r="CTZ127" s="1552"/>
      <c r="CUA127" s="1552"/>
      <c r="CUB127" s="1552"/>
      <c r="CUC127" s="1552"/>
      <c r="CUD127" s="1552"/>
      <c r="CUE127" s="1552"/>
      <c r="CUF127" s="483"/>
      <c r="CUG127" s="1553" t="str">
        <f ca="1">INDIRECT(ADDRESS(CTY194,Dev!$CQ$101,,,Table!$A$1))</f>
        <v>PT100-3000</v>
      </c>
      <c r="CUH127" s="1553"/>
      <c r="CUI127" s="1553"/>
      <c r="CUJ127" s="1553"/>
      <c r="CUK127" s="1553"/>
      <c r="CUL127" s="1553"/>
      <c r="CUM127" s="1553"/>
      <c r="CUN127" s="1553"/>
      <c r="CUO127" s="1552" t="str">
        <f>Dev!$CI$101</f>
        <v>PRLTE:</v>
      </c>
      <c r="CUP127" s="1552"/>
      <c r="CUQ127" s="1552"/>
      <c r="CUR127" s="1552"/>
      <c r="CUS127" s="1552"/>
      <c r="CUT127" s="1552"/>
      <c r="CUU127" s="1552"/>
      <c r="CUV127" s="483"/>
      <c r="CUW127" s="1553" t="str">
        <f ca="1">INDIRECT(ADDRESS(CUO194,Dev!$CQ$101,,,Table!$A$1))</f>
        <v>PT100-3000</v>
      </c>
      <c r="CUX127" s="1553"/>
      <c r="CUY127" s="1553"/>
      <c r="CUZ127" s="1553"/>
      <c r="CVA127" s="1553"/>
      <c r="CVB127" s="1553"/>
      <c r="CVC127" s="1553"/>
      <c r="CVD127" s="1553"/>
      <c r="CVE127" s="1552" t="str">
        <f>Dev!$CI$101</f>
        <v>PRLTE:</v>
      </c>
      <c r="CVF127" s="1552"/>
      <c r="CVG127" s="1552"/>
      <c r="CVH127" s="1552"/>
      <c r="CVI127" s="1552"/>
      <c r="CVJ127" s="1552"/>
      <c r="CVK127" s="1552"/>
      <c r="CVL127" s="483"/>
      <c r="CVM127" s="1553" t="str">
        <f ca="1">INDIRECT(ADDRESS(CVE194,Dev!$CQ$101,,,Table!$A$1))</f>
        <v>PT100-3000</v>
      </c>
      <c r="CVN127" s="1553"/>
      <c r="CVO127" s="1553"/>
      <c r="CVP127" s="1553"/>
      <c r="CVQ127" s="1553"/>
      <c r="CVR127" s="1553"/>
      <c r="CVS127" s="1553"/>
      <c r="CVT127" s="1553"/>
      <c r="CVU127" s="483"/>
      <c r="CVV127" s="483"/>
      <c r="CVW127" s="1552" t="str">
        <f>Dev!$CI$101</f>
        <v>PRLTE:</v>
      </c>
      <c r="CVX127" s="1552"/>
      <c r="CVY127" s="1552"/>
      <c r="CVZ127" s="1552"/>
      <c r="CWA127" s="1552"/>
      <c r="CWB127" s="483"/>
      <c r="CWC127" s="1553" t="str">
        <f ca="1">INDIRECT(ADDRESS(CVU194,Dev!$CQ$101,,,Table!$A$1))</f>
        <v>PT100-3000</v>
      </c>
      <c r="CWD127" s="1553"/>
      <c r="CWE127" s="1553"/>
      <c r="CWF127" s="1553"/>
      <c r="CWG127" s="1553"/>
      <c r="CWH127" s="1553"/>
      <c r="CWI127" s="1553"/>
      <c r="CWJ127" s="1553"/>
      <c r="CWN127" s="1634"/>
      <c r="CWO127" s="1635"/>
      <c r="CWT127" s="1276"/>
      <c r="CWU127" s="1275"/>
      <c r="CWZ127" s="1525"/>
      <c r="CXA127" s="1632"/>
      <c r="CXB127" s="1632"/>
      <c r="CXC127" s="1526"/>
      <c r="CXD127" s="227"/>
      <c r="CXE127" s="239"/>
      <c r="CXG127" s="1552" t="str">
        <f>Dev!$CI$101</f>
        <v>PRLTE:</v>
      </c>
      <c r="CXH127" s="1552"/>
      <c r="CXI127" s="1552"/>
      <c r="CXJ127" s="1552"/>
      <c r="CXK127" s="1552"/>
      <c r="CXL127" s="1552"/>
      <c r="CXM127" s="1552"/>
      <c r="CXN127" s="483"/>
      <c r="CXO127" s="1553" t="str">
        <f ca="1">INDIRECT(ADDRESS(CXG194,Dev!$CQ$101,,,Table!$A$1))</f>
        <v>PT100-1500</v>
      </c>
      <c r="CXP127" s="1553"/>
      <c r="CXQ127" s="1553"/>
      <c r="CXR127" s="1553"/>
      <c r="CXS127" s="1553"/>
      <c r="CXT127" s="1553"/>
      <c r="CXU127" s="1553"/>
      <c r="CXV127" s="1553"/>
      <c r="CXW127" s="1552" t="str">
        <f>Dev!$CI$101</f>
        <v>PRLTE:</v>
      </c>
      <c r="CXX127" s="1552"/>
      <c r="CXY127" s="1552"/>
      <c r="CXZ127" s="1552"/>
      <c r="CYA127" s="1552"/>
      <c r="CYB127" s="1552"/>
      <c r="CYC127" s="1552"/>
      <c r="CYD127" s="483"/>
      <c r="CYE127" s="1553" t="str">
        <f ca="1">INDIRECT(ADDRESS(CXW194,Dev!$CQ$101,,,Table!$A$1))</f>
        <v>PT100-3000</v>
      </c>
      <c r="CYF127" s="1553"/>
      <c r="CYG127" s="1553"/>
      <c r="CYH127" s="1553"/>
      <c r="CYI127" s="1553"/>
      <c r="CYJ127" s="1553"/>
      <c r="CYK127" s="1553"/>
      <c r="CYL127" s="1553"/>
      <c r="CYM127" s="1552" t="str">
        <f>Dev!$CI$101</f>
        <v>PRLTE:</v>
      </c>
      <c r="CYN127" s="1552"/>
      <c r="CYO127" s="1552"/>
      <c r="CYP127" s="1552"/>
      <c r="CYQ127" s="1552"/>
      <c r="CYR127" s="1552"/>
      <c r="CYS127" s="1552"/>
      <c r="CYT127" s="483"/>
      <c r="CYU127" s="1553" t="str">
        <f ca="1">INDIRECT(ADDRESS(CYM194,Dev!$CQ$101,,,Table!$A$1))</f>
        <v>PT100-3000</v>
      </c>
      <c r="CYV127" s="1553"/>
      <c r="CYW127" s="1553"/>
      <c r="CYX127" s="1553"/>
      <c r="CYY127" s="1553"/>
      <c r="CYZ127" s="1553"/>
      <c r="CZA127" s="1553"/>
      <c r="CZB127" s="1553"/>
      <c r="CZC127" s="1552" t="str">
        <f>Dev!$CI$101</f>
        <v>PRLTE:</v>
      </c>
      <c r="CZD127" s="1552"/>
      <c r="CZE127" s="1552"/>
      <c r="CZF127" s="1552"/>
      <c r="CZG127" s="1552"/>
      <c r="CZH127" s="1552"/>
      <c r="CZI127" s="1552"/>
      <c r="CZJ127" s="483"/>
      <c r="CZK127" s="1553" t="str">
        <f ca="1">INDIRECT(ADDRESS(CZC194,Dev!$CQ$101,,,Table!$A$1))</f>
        <v>PT100-3000</v>
      </c>
      <c r="CZL127" s="1553"/>
      <c r="CZM127" s="1553"/>
      <c r="CZN127" s="1553"/>
      <c r="CZO127" s="1553"/>
      <c r="CZP127" s="1553"/>
      <c r="CZQ127" s="1553"/>
      <c r="CZR127" s="1553"/>
      <c r="CZS127" s="1552" t="str">
        <f>Dev!$CI$101</f>
        <v>PRLTE:</v>
      </c>
      <c r="CZT127" s="1552"/>
      <c r="CZU127" s="1552"/>
      <c r="CZV127" s="1552"/>
      <c r="CZW127" s="1552"/>
      <c r="CZX127" s="1552"/>
      <c r="CZY127" s="1552"/>
      <c r="CZZ127" s="483"/>
      <c r="DAA127" s="1553" t="str">
        <f ca="1">INDIRECT(ADDRESS(CZS194,Dev!$CQ$101,,,Table!$A$1))</f>
        <v>PT100-3000</v>
      </c>
      <c r="DAB127" s="1553"/>
      <c r="DAC127" s="1553"/>
      <c r="DAD127" s="1553"/>
      <c r="DAE127" s="1553"/>
      <c r="DAF127" s="1553"/>
      <c r="DAG127" s="1553"/>
      <c r="DAH127" s="1553"/>
      <c r="DAL127" s="1634"/>
      <c r="DAM127" s="1635"/>
      <c r="DAR127" s="1276"/>
      <c r="DAS127" s="1275"/>
      <c r="DAX127" s="1525"/>
      <c r="DAY127" s="1632"/>
      <c r="DAZ127" s="1632"/>
      <c r="DBA127" s="1526"/>
      <c r="DBB127" s="227"/>
      <c r="DBC127" s="239"/>
      <c r="DBE127" s="1552" t="str">
        <f>Dev!$CI$101</f>
        <v>PRLTE:</v>
      </c>
      <c r="DBF127" s="1552"/>
      <c r="DBG127" s="1552"/>
      <c r="DBH127" s="1552"/>
      <c r="DBI127" s="1552"/>
      <c r="DBJ127" s="1552"/>
      <c r="DBK127" s="1552"/>
      <c r="DBL127" s="483"/>
      <c r="DBM127" s="1553" t="str">
        <f ca="1">INDIRECT(ADDRESS(DBE194,Dev!$CQ$101,,,Table!$A$1))</f>
        <v>PT100-3000</v>
      </c>
      <c r="DBN127" s="1553"/>
      <c r="DBO127" s="1553"/>
      <c r="DBP127" s="1553"/>
      <c r="DBQ127" s="1553"/>
      <c r="DBR127" s="1553"/>
      <c r="DBS127" s="1553"/>
      <c r="DBT127" s="1553"/>
      <c r="DBU127" s="1552" t="str">
        <f>Dev!$CI$101</f>
        <v>PRLTE:</v>
      </c>
      <c r="DBV127" s="1552"/>
      <c r="DBW127" s="1552"/>
      <c r="DBX127" s="1552"/>
      <c r="DBY127" s="1552"/>
      <c r="DBZ127" s="1552"/>
      <c r="DCA127" s="1552"/>
      <c r="DCB127" s="483"/>
      <c r="DCC127" s="1553" t="str">
        <f ca="1">INDIRECT(ADDRESS(DBU194,Dev!$CQ$101,,,Table!$A$1))</f>
        <v>PT100-3000</v>
      </c>
      <c r="DCD127" s="1553"/>
      <c r="DCE127" s="1553"/>
      <c r="DCF127" s="1553"/>
      <c r="DCG127" s="1553"/>
      <c r="DCH127" s="1553"/>
      <c r="DCI127" s="1553"/>
      <c r="DCJ127" s="1553"/>
      <c r="DCK127" s="1552" t="str">
        <f>Dev!$CI$101</f>
        <v>PRLTE:</v>
      </c>
      <c r="DCL127" s="1552"/>
      <c r="DCM127" s="1552"/>
      <c r="DCN127" s="1552"/>
      <c r="DCO127" s="1552"/>
      <c r="DCP127" s="1552"/>
      <c r="DCQ127" s="1552"/>
      <c r="DCR127" s="483"/>
      <c r="DCS127" s="1553" t="str">
        <f ca="1">INDIRECT(ADDRESS(DCK194,Dev!$CQ$101,,,Table!$A$1))</f>
        <v>PT100-3000</v>
      </c>
      <c r="DCT127" s="1553"/>
      <c r="DCU127" s="1553"/>
      <c r="DCV127" s="1553"/>
      <c r="DCW127" s="1553"/>
      <c r="DCX127" s="1553"/>
      <c r="DCY127" s="1553"/>
      <c r="DCZ127" s="1553"/>
      <c r="DDA127" s="1552" t="str">
        <f>Dev!$CI$101</f>
        <v>PRLTE:</v>
      </c>
      <c r="DDB127" s="1552"/>
      <c r="DDC127" s="1552"/>
      <c r="DDD127" s="1552"/>
      <c r="DDE127" s="1552"/>
      <c r="DDF127" s="1552"/>
      <c r="DDG127" s="1552"/>
      <c r="DDH127" s="483"/>
      <c r="DDI127" s="1553" t="str">
        <f ca="1">INDIRECT(ADDRESS(DDA194,Dev!$CQ$101,,,Table!$A$1))</f>
        <v>PT100-3000</v>
      </c>
      <c r="DDJ127" s="1553"/>
      <c r="DDK127" s="1553"/>
      <c r="DDL127" s="1553"/>
      <c r="DDM127" s="1553"/>
      <c r="DDN127" s="1553"/>
      <c r="DDO127" s="1553"/>
      <c r="DDP127" s="1553"/>
      <c r="DDT127" s="1634"/>
      <c r="DDU127" s="1635"/>
      <c r="DDZ127" s="1276"/>
      <c r="DEA127" s="1275"/>
      <c r="DEF127" s="1525"/>
      <c r="DEG127" s="1632"/>
      <c r="DEH127" s="1632"/>
      <c r="DEI127" s="1526"/>
      <c r="DEJ127" s="227"/>
      <c r="DEK127" s="239"/>
      <c r="DEM127" s="1552" t="str">
        <f>Dev!$CI$101</f>
        <v>PRLTE:</v>
      </c>
      <c r="DEN127" s="1552"/>
      <c r="DEO127" s="1552"/>
      <c r="DEP127" s="1552"/>
      <c r="DEQ127" s="1552"/>
      <c r="DER127" s="1552"/>
      <c r="DES127" s="1552"/>
      <c r="DET127" s="483"/>
      <c r="DEU127" s="1553" t="str">
        <f ca="1">INDIRECT(ADDRESS(DEM194,Dev!$CQ$101,,,Table!$A$1))</f>
        <v>PT100-3000</v>
      </c>
      <c r="DEV127" s="1553"/>
      <c r="DEW127" s="1553"/>
      <c r="DEX127" s="1553"/>
      <c r="DEY127" s="1553"/>
      <c r="DEZ127" s="1553"/>
      <c r="DFA127" s="1553"/>
      <c r="DFB127" s="1553"/>
      <c r="DFC127" s="1552" t="str">
        <f>Dev!$CI$101</f>
        <v>PRLTE:</v>
      </c>
      <c r="DFD127" s="1552"/>
      <c r="DFE127" s="1552"/>
      <c r="DFF127" s="1552"/>
      <c r="DFG127" s="1552"/>
      <c r="DFH127" s="1552"/>
      <c r="DFI127" s="1552"/>
      <c r="DFJ127" s="483"/>
      <c r="DFK127" s="1553" t="str">
        <f ca="1">INDIRECT(ADDRESS(DFC194,Dev!$CQ$101,,,Table!$A$1))</f>
        <v>PT100-3000</v>
      </c>
      <c r="DFL127" s="1553"/>
      <c r="DFM127" s="1553"/>
      <c r="DFN127" s="1553"/>
      <c r="DFO127" s="1553"/>
      <c r="DFP127" s="1553"/>
      <c r="DFQ127" s="1553"/>
      <c r="DFR127" s="1553"/>
      <c r="DFS127" s="1552" t="str">
        <f>Dev!$CI$101</f>
        <v>PRLTE:</v>
      </c>
      <c r="DFT127" s="1552"/>
      <c r="DFU127" s="1552"/>
      <c r="DFV127" s="1552"/>
      <c r="DFW127" s="1552"/>
      <c r="DFX127" s="1552"/>
      <c r="DFY127" s="1552"/>
      <c r="DFZ127" s="483"/>
      <c r="DGA127" s="1553" t="str">
        <f ca="1">INDIRECT(ADDRESS(DFS194,Dev!$CQ$101,,,Table!$A$1))</f>
        <v>PT100-3000</v>
      </c>
      <c r="DGB127" s="1553"/>
      <c r="DGC127" s="1553"/>
      <c r="DGD127" s="1553"/>
      <c r="DGE127" s="1553"/>
      <c r="DGF127" s="1553"/>
      <c r="DGG127" s="1553"/>
      <c r="DGH127" s="1553"/>
      <c r="DGI127" s="1552" t="str">
        <f>Dev!$CI$101</f>
        <v>PRLTE:</v>
      </c>
      <c r="DGJ127" s="1552"/>
      <c r="DGK127" s="1552"/>
      <c r="DGL127" s="1552"/>
      <c r="DGM127" s="1552"/>
      <c r="DGN127" s="1552"/>
      <c r="DGO127" s="1552"/>
      <c r="DGP127" s="483"/>
      <c r="DGQ127" s="1553" t="str">
        <f ca="1">INDIRECT(ADDRESS(DGI194,Dev!$CQ$101,,,Table!$A$1))</f>
        <v>PT100-3000</v>
      </c>
      <c r="DGR127" s="1553"/>
      <c r="DGS127" s="1553"/>
      <c r="DGT127" s="1553"/>
      <c r="DGU127" s="1553"/>
      <c r="DGV127" s="1553"/>
      <c r="DGW127" s="1553"/>
      <c r="DGX127" s="1553"/>
      <c r="DHB127" s="1634"/>
      <c r="DHC127" s="1635"/>
      <c r="DHH127" s="1276"/>
      <c r="DHI127" s="1275"/>
      <c r="DHN127" s="1525"/>
      <c r="DHO127" s="1632"/>
      <c r="DHP127" s="1632"/>
      <c r="DHQ127" s="1526"/>
      <c r="DHR127" s="227"/>
      <c r="DHS127" s="239"/>
      <c r="DHU127" s="1552" t="str">
        <f>Dev!$CI$101</f>
        <v>PRLTE:</v>
      </c>
      <c r="DHV127" s="1552"/>
      <c r="DHW127" s="1552"/>
      <c r="DHX127" s="1552"/>
      <c r="DHY127" s="1552"/>
      <c r="DHZ127" s="1552"/>
      <c r="DIA127" s="1552"/>
      <c r="DIB127" s="483"/>
      <c r="DIC127" s="1553" t="str">
        <f ca="1">INDIRECT(ADDRESS(DHU194,Dev!$CQ$101,,,Table!$A$1))</f>
        <v>PT100-3000</v>
      </c>
      <c r="DID127" s="1553"/>
      <c r="DIE127" s="1553"/>
      <c r="DIF127" s="1553"/>
      <c r="DIG127" s="1553"/>
      <c r="DIH127" s="1553"/>
      <c r="DII127" s="1553"/>
      <c r="DIJ127" s="1553"/>
      <c r="DIK127" s="1552" t="str">
        <f>Dev!$CI$101</f>
        <v>PRLTE:</v>
      </c>
      <c r="DIL127" s="1552"/>
      <c r="DIM127" s="1552"/>
      <c r="DIN127" s="1552"/>
      <c r="DIO127" s="1552"/>
      <c r="DIP127" s="1552"/>
      <c r="DIQ127" s="1552"/>
      <c r="DIR127" s="483"/>
      <c r="DIS127" s="1553" t="str">
        <f ca="1">INDIRECT(ADDRESS(DIK194,Dev!$CQ$101,,,Table!$A$1))</f>
        <v>PT100-3000</v>
      </c>
      <c r="DIT127" s="1553"/>
      <c r="DIU127" s="1553"/>
      <c r="DIV127" s="1553"/>
      <c r="DIW127" s="1553"/>
      <c r="DIX127" s="1553"/>
      <c r="DIY127" s="1553"/>
      <c r="DIZ127" s="1553"/>
      <c r="DJA127" s="1552" t="str">
        <f>Dev!$CI$101</f>
        <v>PRLTE:</v>
      </c>
      <c r="DJB127" s="1552"/>
      <c r="DJC127" s="1552"/>
      <c r="DJD127" s="1552"/>
      <c r="DJE127" s="1552"/>
      <c r="DJF127" s="1552"/>
      <c r="DJG127" s="1552"/>
      <c r="DJH127" s="483"/>
      <c r="DJI127" s="1553" t="str">
        <f ca="1">INDIRECT(ADDRESS(DJA194,Dev!$CQ$101,,,Table!$A$1))</f>
        <v>PT100-3000</v>
      </c>
      <c r="DJJ127" s="1553"/>
      <c r="DJK127" s="1553"/>
      <c r="DJL127" s="1553"/>
      <c r="DJM127" s="1553"/>
      <c r="DJN127" s="1553"/>
      <c r="DJO127" s="1553"/>
      <c r="DJP127" s="1553"/>
      <c r="DJQ127" s="1552" t="str">
        <f>Dev!$CI$101</f>
        <v>PRLTE:</v>
      </c>
      <c r="DJR127" s="1552"/>
      <c r="DJS127" s="1552"/>
      <c r="DJT127" s="1552"/>
      <c r="DJU127" s="1552"/>
      <c r="DJV127" s="1552"/>
      <c r="DJW127" s="1552"/>
      <c r="DJX127" s="483"/>
      <c r="DJY127" s="1553" t="str">
        <f ca="1">INDIRECT(ADDRESS(DJQ194,Dev!$CQ$101,,,Table!$A$1))</f>
        <v>PT100-3000</v>
      </c>
      <c r="DJZ127" s="1553"/>
      <c r="DKA127" s="1553"/>
      <c r="DKB127" s="1553"/>
      <c r="DKC127" s="1553"/>
      <c r="DKD127" s="1553"/>
      <c r="DKE127" s="1553"/>
      <c r="DKF127" s="1553"/>
      <c r="DKJ127" s="1634"/>
      <c r="DKK127" s="1635"/>
      <c r="DKP127" s="1276"/>
      <c r="DKQ127" s="1275"/>
      <c r="DKV127" s="1525"/>
      <c r="DKW127" s="1632"/>
      <c r="DKX127" s="1632"/>
      <c r="DKY127" s="1526"/>
      <c r="DKZ127" s="227"/>
      <c r="DLA127" s="239"/>
      <c r="DLC127" s="1552" t="str">
        <f>Dev!$CI$101</f>
        <v>PRLTE:</v>
      </c>
      <c r="DLD127" s="1552"/>
      <c r="DLE127" s="1552"/>
      <c r="DLF127" s="1552"/>
      <c r="DLG127" s="1552"/>
      <c r="DLH127" s="1552"/>
      <c r="DLI127" s="1552"/>
      <c r="DLJ127" s="483"/>
      <c r="DLK127" s="1553" t="str">
        <f ca="1">INDIRECT(ADDRESS(DLC194,Dev!$CQ$101,,,Table!$A$1))</f>
        <v>PT100-3000</v>
      </c>
      <c r="DLL127" s="1553"/>
      <c r="DLM127" s="1553"/>
      <c r="DLN127" s="1553"/>
      <c r="DLO127" s="1553"/>
      <c r="DLP127" s="1553"/>
      <c r="DLQ127" s="1553"/>
      <c r="DLR127" s="1553"/>
      <c r="DLS127" s="1552" t="str">
        <f>Dev!$CI$101</f>
        <v>PRLTE:</v>
      </c>
      <c r="DLT127" s="1552"/>
      <c r="DLU127" s="1552"/>
      <c r="DLV127" s="1552"/>
      <c r="DLW127" s="1552"/>
      <c r="DLX127" s="1552"/>
      <c r="DLY127" s="1552"/>
      <c r="DLZ127" s="483"/>
      <c r="DMA127" s="1553" t="str">
        <f ca="1">INDIRECT(ADDRESS(DLS194,Dev!$CQ$101,,,Table!$A$1))</f>
        <v>PT100-3000</v>
      </c>
      <c r="DMB127" s="1553"/>
      <c r="DMC127" s="1553"/>
      <c r="DMD127" s="1553"/>
      <c r="DME127" s="1553"/>
      <c r="DMF127" s="1553"/>
      <c r="DMG127" s="1553"/>
      <c r="DMH127" s="1553"/>
      <c r="DMI127" s="1552" t="str">
        <f>Dev!$CI$101</f>
        <v>PRLTE:</v>
      </c>
      <c r="DMJ127" s="1552"/>
      <c r="DMK127" s="1552"/>
      <c r="DML127" s="1552"/>
      <c r="DMM127" s="1552"/>
      <c r="DMN127" s="1552"/>
      <c r="DMO127" s="1552"/>
      <c r="DMP127" s="483"/>
      <c r="DMQ127" s="1553" t="str">
        <f ca="1">INDIRECT(ADDRESS(DMI194,Dev!$CQ$101,,,Table!$A$1))</f>
        <v>PT100-3000</v>
      </c>
      <c r="DMR127" s="1553"/>
      <c r="DMS127" s="1553"/>
      <c r="DMT127" s="1553"/>
      <c r="DMU127" s="1553"/>
      <c r="DMV127" s="1553"/>
      <c r="DMW127" s="1553"/>
      <c r="DMX127" s="1553"/>
      <c r="DMY127" s="1552" t="str">
        <f>Dev!$CI$101</f>
        <v>PRLTE:</v>
      </c>
      <c r="DMZ127" s="1552"/>
      <c r="DNA127" s="1552"/>
      <c r="DNB127" s="1552"/>
      <c r="DNC127" s="1552"/>
      <c r="DND127" s="1552"/>
      <c r="DNE127" s="1552"/>
      <c r="DNF127" s="483"/>
      <c r="DNG127" s="1553" t="str">
        <f ca="1">INDIRECT(ADDRESS(DMY194,Dev!$CQ$101,,,Table!$A$1))</f>
        <v>PT100-3000</v>
      </c>
      <c r="DNH127" s="1553"/>
      <c r="DNI127" s="1553"/>
      <c r="DNJ127" s="1553"/>
      <c r="DNK127" s="1553"/>
      <c r="DNL127" s="1553"/>
      <c r="DNM127" s="1553"/>
      <c r="DNN127" s="1553"/>
      <c r="DNR127" s="1634"/>
      <c r="DNS127" s="1635"/>
      <c r="DNX127" s="1276"/>
      <c r="DNY127" s="1275"/>
      <c r="DOD127" s="1525"/>
      <c r="DOE127" s="1632"/>
      <c r="DOF127" s="1632"/>
      <c r="DOG127" s="1526"/>
      <c r="DOH127" s="227"/>
      <c r="DOI127" s="239"/>
      <c r="DOK127" s="1552" t="str">
        <f>Dev!$CI$101</f>
        <v>PRLTE:</v>
      </c>
      <c r="DOL127" s="1552"/>
      <c r="DOM127" s="1552"/>
      <c r="DON127" s="1552"/>
      <c r="DOO127" s="1552"/>
      <c r="DOP127" s="1552"/>
      <c r="DOQ127" s="1552"/>
      <c r="DOR127" s="483"/>
      <c r="DOS127" s="1553" t="str">
        <f ca="1">INDIRECT(ADDRESS(DOK194,Dev!$CQ$101,,,Table!$A$1))</f>
        <v>PT100-1500</v>
      </c>
      <c r="DOT127" s="1553"/>
      <c r="DOU127" s="1553"/>
      <c r="DOV127" s="1553"/>
      <c r="DOW127" s="1553"/>
      <c r="DOX127" s="1553"/>
      <c r="DOY127" s="1553"/>
      <c r="DOZ127" s="1553"/>
      <c r="DPA127" s="1552" t="str">
        <f>Dev!$CI$101</f>
        <v>PRLTE:</v>
      </c>
      <c r="DPB127" s="1552"/>
      <c r="DPC127" s="1552"/>
      <c r="DPD127" s="1552"/>
      <c r="DPE127" s="1552"/>
      <c r="DPF127" s="1552"/>
      <c r="DPG127" s="1552"/>
      <c r="DPH127" s="483"/>
      <c r="DPI127" s="1553" t="str">
        <f ca="1">INDIRECT(ADDRESS(DPA194,Dev!$CQ$101,,,Table!$A$1))</f>
        <v>PT100-3000</v>
      </c>
      <c r="DPJ127" s="1553"/>
      <c r="DPK127" s="1553"/>
      <c r="DPL127" s="1553"/>
      <c r="DPM127" s="1553"/>
      <c r="DPN127" s="1553"/>
      <c r="DPO127" s="1553"/>
      <c r="DPP127" s="1553"/>
      <c r="DPQ127" s="1552" t="str">
        <f>Dev!$CI$101</f>
        <v>PRLTE:</v>
      </c>
      <c r="DPR127" s="1552"/>
      <c r="DPS127" s="1552"/>
      <c r="DPT127" s="1552"/>
      <c r="DPU127" s="1552"/>
      <c r="DPV127" s="1552"/>
      <c r="DPW127" s="1552"/>
      <c r="DPX127" s="483"/>
      <c r="DPY127" s="1553" t="str">
        <f ca="1">INDIRECT(ADDRESS(DPQ194,Dev!$CQ$101,,,Table!$A$1))</f>
        <v>PT100-3000</v>
      </c>
      <c r="DPZ127" s="1553"/>
      <c r="DQA127" s="1553"/>
      <c r="DQB127" s="1553"/>
      <c r="DQC127" s="1553"/>
      <c r="DQD127" s="1553"/>
      <c r="DQE127" s="1553"/>
      <c r="DQF127" s="1553"/>
      <c r="DQG127" s="1552" t="str">
        <f>Dev!$CI$101</f>
        <v>PRLTE:</v>
      </c>
      <c r="DQH127" s="1552"/>
      <c r="DQI127" s="1552"/>
      <c r="DQJ127" s="1552"/>
      <c r="DQK127" s="1552"/>
      <c r="DQL127" s="1552"/>
      <c r="DQM127" s="1552"/>
      <c r="DQN127" s="483"/>
      <c r="DQO127" s="1553" t="str">
        <f ca="1">INDIRECT(ADDRESS(DQG194,Dev!$CQ$101,,,Table!$A$1))</f>
        <v>PT100-3000</v>
      </c>
      <c r="DQP127" s="1553"/>
      <c r="DQQ127" s="1553"/>
      <c r="DQR127" s="1553"/>
      <c r="DQS127" s="1553"/>
      <c r="DQT127" s="1553"/>
      <c r="DQU127" s="1553"/>
      <c r="DQV127" s="1553"/>
      <c r="DQW127" s="1552" t="str">
        <f>Dev!$CI$101</f>
        <v>PRLTE:</v>
      </c>
      <c r="DQX127" s="1552"/>
      <c r="DQY127" s="1552"/>
      <c r="DQZ127" s="1552"/>
      <c r="DRA127" s="1552"/>
      <c r="DRB127" s="1552"/>
      <c r="DRC127" s="1552"/>
      <c r="DRD127" s="483"/>
      <c r="DRE127" s="1553" t="str">
        <f ca="1">INDIRECT(ADDRESS(DQW194,Dev!$CQ$101,,,Table!$A$1))</f>
        <v>PT100-3000</v>
      </c>
      <c r="DRF127" s="1553"/>
      <c r="DRG127" s="1553"/>
      <c r="DRH127" s="1553"/>
      <c r="DRI127" s="1553"/>
      <c r="DRJ127" s="1553"/>
      <c r="DRK127" s="1553"/>
      <c r="DRL127" s="1553"/>
      <c r="DRP127" s="1634"/>
      <c r="DRQ127" s="1635"/>
      <c r="DRV127" s="1276"/>
      <c r="DRW127" s="1275"/>
      <c r="DSB127" s="1525"/>
      <c r="DSC127" s="1632"/>
      <c r="DSD127" s="1632"/>
      <c r="DSE127" s="1526"/>
      <c r="DSF127" s="227"/>
      <c r="DSG127" s="239"/>
      <c r="DSI127" s="1552" t="str">
        <f>Dev!$CI$101</f>
        <v>PRLTE:</v>
      </c>
      <c r="DSJ127" s="1552"/>
      <c r="DSK127" s="1552"/>
      <c r="DSL127" s="1552"/>
      <c r="DSM127" s="1552"/>
      <c r="DSN127" s="1552"/>
      <c r="DSO127" s="1552"/>
      <c r="DSP127" s="483"/>
      <c r="DSQ127" s="1553" t="str">
        <f ca="1">INDIRECT(ADDRESS(DSI194,Dev!$CQ$101,,,Table!$A$1))</f>
        <v>PT100-2500</v>
      </c>
      <c r="DSR127" s="1553"/>
      <c r="DSS127" s="1553"/>
      <c r="DST127" s="1553"/>
      <c r="DSU127" s="1553"/>
      <c r="DSV127" s="1553"/>
      <c r="DSW127" s="1553"/>
      <c r="DSX127" s="1553"/>
      <c r="DTZ127" s="303"/>
      <c r="DUA127" s="1675"/>
      <c r="DUB127" s="1675"/>
      <c r="DUC127" s="1675"/>
      <c r="DUD127" s="468"/>
      <c r="DUE127" s="1742"/>
      <c r="DUF127" s="1743"/>
      <c r="DUG127" s="1743"/>
      <c r="DUH127" s="1744"/>
      <c r="DUI127" s="643"/>
      <c r="DUJ127" s="1672"/>
      <c r="DUK127" s="1551"/>
      <c r="DUL127" s="1551"/>
      <c r="DUM127" s="1551"/>
      <c r="DUN127" s="1551"/>
      <c r="DUO127" s="1551"/>
      <c r="DUP127" s="1551"/>
      <c r="DUQ127" s="1551"/>
      <c r="DUR127" s="1551"/>
      <c r="DUS127" s="1551"/>
      <c r="DUT127" s="1551"/>
      <c r="DUU127" s="1551"/>
      <c r="DUV127" s="1610"/>
      <c r="DUW127" s="1611"/>
      <c r="DUX127" s="1611"/>
      <c r="DUY127" s="1611"/>
      <c r="DUZ127" s="1611"/>
      <c r="DVA127" s="1611"/>
      <c r="DVB127" s="1611"/>
      <c r="DVC127" s="1611"/>
      <c r="DVD127" s="1611"/>
      <c r="DVE127" s="1612"/>
      <c r="DVF127" s="1554"/>
      <c r="DVG127" s="1555"/>
      <c r="DVH127" s="1555"/>
      <c r="DVI127" s="1555"/>
      <c r="DVJ127" s="1555"/>
      <c r="DVK127" s="1555"/>
      <c r="DVL127" s="1555"/>
      <c r="DVM127" s="1555"/>
      <c r="DVN127" s="1555"/>
      <c r="DVO127" s="1555"/>
      <c r="DVP127" s="1555"/>
      <c r="DVQ127" s="1555"/>
      <c r="DVR127" s="1555"/>
      <c r="DVS127" s="1555"/>
      <c r="DVT127" s="1555"/>
      <c r="DVU127" s="1560"/>
      <c r="DVV127" s="1554"/>
      <c r="DVW127" s="1555"/>
      <c r="DVX127" s="1555"/>
      <c r="DVY127" s="1555"/>
      <c r="DVZ127" s="1555"/>
      <c r="DWA127" s="1555"/>
      <c r="DWB127" s="1555"/>
      <c r="DWC127" s="1555"/>
      <c r="DWD127" s="1555"/>
      <c r="DWE127" s="1555"/>
      <c r="DWF127" s="1555"/>
      <c r="DWG127" s="1555"/>
      <c r="DWH127" s="1555"/>
      <c r="DWI127" s="1555"/>
      <c r="DWJ127" s="1555"/>
      <c r="DWK127" s="1560"/>
      <c r="DWL127" s="1554"/>
      <c r="DWM127" s="1555"/>
      <c r="DWN127" s="1555"/>
      <c r="DWO127" s="1555"/>
      <c r="DWP127" s="1555"/>
      <c r="DWQ127" s="1555"/>
      <c r="DWR127" s="1555"/>
      <c r="DWS127" s="1555"/>
      <c r="DWT127" s="1555"/>
      <c r="DWU127" s="1555"/>
      <c r="DWV127" s="1555"/>
      <c r="DWW127" s="1555"/>
      <c r="DWX127" s="1555"/>
      <c r="DWY127" s="1555"/>
      <c r="DWZ127" s="1555"/>
      <c r="DXA127" s="1560"/>
      <c r="DXB127" s="1554"/>
      <c r="DXC127" s="1555"/>
      <c r="DXD127" s="1555"/>
      <c r="DXE127" s="1555"/>
      <c r="DXF127" s="1555"/>
      <c r="DXG127" s="1555"/>
      <c r="DXH127" s="1555"/>
      <c r="DXI127" s="1555"/>
      <c r="DXJ127" s="1555"/>
      <c r="DXK127" s="1555"/>
      <c r="DXL127" s="1555"/>
      <c r="DXM127" s="1555"/>
      <c r="DXN127" s="1555"/>
      <c r="DXO127" s="1555"/>
      <c r="DXP127" s="1555"/>
      <c r="DXQ127" s="1560"/>
      <c r="DXR127" s="1554"/>
      <c r="DXS127" s="1555"/>
      <c r="DXT127" s="1555"/>
      <c r="DXU127" s="1555"/>
      <c r="DXV127" s="1555"/>
      <c r="DXW127" s="1555"/>
      <c r="DXX127" s="1555"/>
      <c r="DXY127" s="1555"/>
      <c r="DXZ127" s="1555"/>
      <c r="DYA127" s="1555"/>
      <c r="DYB127" s="1555"/>
      <c r="DYC127" s="1555"/>
      <c r="DYD127" s="1555"/>
      <c r="DYE127" s="1555"/>
      <c r="DYF127" s="1555"/>
      <c r="DYG127" s="1560"/>
      <c r="DYH127" s="1588"/>
      <c r="DYI127" s="1589"/>
      <c r="DYJ127" s="1589"/>
      <c r="DYK127" s="1589"/>
      <c r="DYL127" s="1589"/>
      <c r="DYM127" s="1589"/>
      <c r="DYN127" s="1589"/>
      <c r="DYO127" s="1589"/>
      <c r="DYP127" s="1589"/>
      <c r="DYQ127" s="1589"/>
      <c r="DYR127" s="1589"/>
      <c r="DYS127" s="1589"/>
      <c r="DYT127" s="1589"/>
      <c r="DYU127" s="1589"/>
      <c r="DYV127" s="1589"/>
      <c r="DYW127" s="1589"/>
      <c r="DYX127" s="1589"/>
      <c r="DYY127" s="1589"/>
      <c r="DYZ127" s="1589"/>
      <c r="DZA127" s="1589"/>
      <c r="DZB127" s="1589"/>
      <c r="DZC127" s="1590"/>
      <c r="DZD127" s="1554"/>
      <c r="DZE127" s="1555"/>
      <c r="DZF127" s="1555"/>
      <c r="DZG127" s="1555"/>
      <c r="DZH127" s="1555"/>
      <c r="DZI127" s="1555"/>
      <c r="DZJ127" s="1555"/>
      <c r="DZK127" s="1555"/>
      <c r="DZL127" s="1555"/>
      <c r="DZM127" s="1555"/>
      <c r="DZN127" s="1555"/>
      <c r="DZO127" s="1555"/>
      <c r="DZP127" s="1555"/>
      <c r="DZQ127" s="1555"/>
      <c r="DZR127" s="1555"/>
      <c r="DZS127" s="1556"/>
      <c r="DZT127" s="1554"/>
      <c r="DZU127" s="1555"/>
      <c r="DZV127" s="1555"/>
      <c r="DZW127" s="1555"/>
      <c r="DZX127" s="1555"/>
      <c r="DZY127" s="1555"/>
      <c r="DZZ127" s="1555"/>
      <c r="EAA127" s="1555"/>
      <c r="EAB127" s="1555"/>
      <c r="EAC127" s="1555"/>
      <c r="EAD127" s="1555"/>
      <c r="EAE127" s="1555"/>
      <c r="EAF127" s="1555"/>
      <c r="EAG127" s="1555"/>
      <c r="EAH127" s="1555"/>
      <c r="EAI127" s="1560"/>
      <c r="EAJ127" s="1554"/>
      <c r="EAK127" s="1555"/>
      <c r="EAL127" s="1555"/>
      <c r="EAM127" s="1555"/>
      <c r="EAN127" s="1555"/>
      <c r="EAO127" s="1555"/>
      <c r="EAP127" s="1555"/>
      <c r="EAQ127" s="1555"/>
      <c r="EAR127" s="1555"/>
      <c r="EAS127" s="1555"/>
      <c r="EAT127" s="1555"/>
      <c r="EAU127" s="1555"/>
      <c r="EAV127" s="1555"/>
      <c r="EAW127" s="1555"/>
      <c r="EAX127" s="1555"/>
      <c r="EAY127" s="1560"/>
      <c r="EAZ127" s="1554"/>
      <c r="EBA127" s="1555"/>
      <c r="EBB127" s="1555"/>
      <c r="EBC127" s="1555"/>
      <c r="EBD127" s="1555"/>
      <c r="EBE127" s="1555"/>
      <c r="EBF127" s="1555"/>
      <c r="EBG127" s="1555"/>
      <c r="EBH127" s="1555"/>
      <c r="EBI127" s="1555"/>
      <c r="EBJ127" s="1555"/>
      <c r="EBK127" s="1555"/>
      <c r="EBL127" s="1555"/>
      <c r="EBM127" s="1555"/>
      <c r="EBN127" s="1555"/>
      <c r="EBO127" s="1560"/>
      <c r="EBP127" s="1554"/>
      <c r="EBQ127" s="1555"/>
      <c r="EBR127" s="1555"/>
      <c r="EBS127" s="1555"/>
      <c r="EBT127" s="1555"/>
      <c r="EBU127" s="1555"/>
      <c r="EBV127" s="1555"/>
      <c r="EBW127" s="1555"/>
      <c r="EBX127" s="1555"/>
      <c r="EBY127" s="1555"/>
      <c r="EBZ127" s="1555"/>
      <c r="ECA127" s="1555"/>
      <c r="ECB127" s="1555"/>
      <c r="ECC127" s="1555"/>
      <c r="ECD127" s="1555"/>
      <c r="ECE127" s="1560"/>
      <c r="ECF127" s="1588"/>
      <c r="ECG127" s="1589"/>
      <c r="ECH127" s="1589"/>
      <c r="ECI127" s="1589"/>
      <c r="ECJ127" s="1589"/>
      <c r="ECK127" s="1589"/>
      <c r="ECL127" s="1589"/>
      <c r="ECM127" s="1589"/>
      <c r="ECN127" s="1589"/>
      <c r="ECO127" s="1589"/>
      <c r="ECP127" s="1589"/>
      <c r="ECQ127" s="1589"/>
      <c r="ECR127" s="1589"/>
      <c r="ECS127" s="1589"/>
      <c r="ECT127" s="1589"/>
      <c r="ECU127" s="1589"/>
      <c r="ECV127" s="1589"/>
      <c r="ECW127" s="1589"/>
      <c r="ECX127" s="1589"/>
      <c r="ECY127" s="1589"/>
      <c r="ECZ127" s="1589"/>
      <c r="EDA127" s="1590"/>
      <c r="EDB127" s="1554"/>
      <c r="EDC127" s="1555"/>
      <c r="EDD127" s="1555"/>
      <c r="EDE127" s="1555"/>
      <c r="EDF127" s="1555"/>
      <c r="EDG127" s="1555"/>
      <c r="EDH127" s="1555"/>
      <c r="EDI127" s="1555"/>
      <c r="EDJ127" s="1555"/>
      <c r="EDK127" s="1555"/>
      <c r="EDL127" s="1555"/>
      <c r="EDM127" s="1555"/>
      <c r="EDN127" s="1555"/>
      <c r="EDO127" s="1555"/>
      <c r="EDP127" s="1555"/>
      <c r="EDQ127" s="1556"/>
      <c r="EDR127" s="1554"/>
      <c r="EDS127" s="1555"/>
      <c r="EDT127" s="1555"/>
      <c r="EDU127" s="1555"/>
      <c r="EDV127" s="1555"/>
      <c r="EDW127" s="1555"/>
      <c r="EDX127" s="1555"/>
      <c r="EDY127" s="1555"/>
      <c r="EDZ127" s="1555"/>
      <c r="EEA127" s="1555"/>
      <c r="EEB127" s="1555"/>
      <c r="EEC127" s="1555"/>
      <c r="EED127" s="1555"/>
      <c r="EEE127" s="1555"/>
      <c r="EEF127" s="1555"/>
      <c r="EEG127" s="1556"/>
      <c r="EEH127" s="1610"/>
      <c r="EEI127" s="1611"/>
      <c r="EEJ127" s="1611"/>
      <c r="EEK127" s="1611"/>
      <c r="EEL127" s="1611"/>
      <c r="EEM127" s="1611"/>
      <c r="EEN127" s="1611"/>
      <c r="EEO127" s="1611"/>
      <c r="EEP127" s="1611"/>
      <c r="EEQ127" s="1612"/>
      <c r="EER127" s="1608"/>
      <c r="EES127" s="1551"/>
      <c r="EET127" s="1551"/>
      <c r="EEU127" s="1551"/>
      <c r="EEV127" s="1551"/>
      <c r="EEW127" s="1551"/>
      <c r="EEX127" s="1551"/>
      <c r="EEY127" s="1551"/>
      <c r="EEZ127" s="1551"/>
      <c r="EFA127" s="1551"/>
      <c r="EFB127" s="1551"/>
      <c r="EFC127" s="1609"/>
      <c r="EFD127" s="466"/>
      <c r="EFE127" s="1742"/>
      <c r="EFF127" s="1743"/>
      <c r="EFG127" s="1743"/>
      <c r="EFH127" s="1744"/>
      <c r="EFI127" s="1730"/>
      <c r="EFJ127" s="1731"/>
      <c r="EFK127" s="1731"/>
      <c r="EFL127" s="1731"/>
      <c r="EFM127" s="1731"/>
      <c r="EFN127" s="1731"/>
      <c r="EFO127" s="1731"/>
      <c r="EFP127" s="1732"/>
      <c r="EFQ127" s="1721"/>
      <c r="EFR127" s="1722"/>
      <c r="EFS127" s="1722"/>
      <c r="EFT127" s="1723"/>
      <c r="EFU127" s="319"/>
      <c r="EFV127" s="1608"/>
      <c r="EFW127" s="1551"/>
      <c r="EFX127" s="1551"/>
      <c r="EFY127" s="1551"/>
      <c r="EFZ127" s="1551"/>
      <c r="EGA127" s="1551"/>
      <c r="EGB127" s="1551"/>
      <c r="EGC127" s="1551"/>
      <c r="EGD127" s="1551"/>
      <c r="EGE127" s="1551"/>
      <c r="EGF127" s="1551"/>
      <c r="EGG127" s="1609"/>
      <c r="EGH127" s="1610"/>
      <c r="EGI127" s="1611"/>
      <c r="EGJ127" s="1611"/>
      <c r="EGK127" s="1611"/>
      <c r="EGL127" s="1611"/>
      <c r="EGM127" s="1611"/>
      <c r="EGN127" s="1611"/>
      <c r="EGO127" s="1611"/>
      <c r="EGP127" s="1611"/>
      <c r="EGQ127" s="1612"/>
      <c r="EGR127" s="1554"/>
      <c r="EGS127" s="1555"/>
      <c r="EGT127" s="1555"/>
      <c r="EGU127" s="1555"/>
      <c r="EGV127" s="1555"/>
      <c r="EGW127" s="1555"/>
      <c r="EGX127" s="1555"/>
      <c r="EGY127" s="1555"/>
      <c r="EGZ127" s="1555"/>
      <c r="EHA127" s="1555"/>
      <c r="EHB127" s="1555"/>
      <c r="EHC127" s="1555"/>
      <c r="EHD127" s="1555"/>
      <c r="EHE127" s="1555"/>
      <c r="EHF127" s="1555"/>
      <c r="EHG127" s="1560"/>
      <c r="EHH127" s="1554"/>
      <c r="EHI127" s="1555"/>
      <c r="EHJ127" s="1555"/>
      <c r="EHK127" s="1555"/>
      <c r="EHL127" s="1555"/>
      <c r="EHM127" s="1555"/>
      <c r="EHN127" s="1555"/>
      <c r="EHO127" s="1555"/>
      <c r="EHP127" s="1555"/>
      <c r="EHQ127" s="1555"/>
      <c r="EHR127" s="1555"/>
      <c r="EHS127" s="1555"/>
      <c r="EHT127" s="1555"/>
      <c r="EHU127" s="1555"/>
      <c r="EHV127" s="1555"/>
      <c r="EHW127" s="1560"/>
      <c r="EHX127" s="1588"/>
      <c r="EHY127" s="1589"/>
      <c r="EHZ127" s="1589"/>
      <c r="EIA127" s="1589"/>
      <c r="EIB127" s="1589"/>
      <c r="EIC127" s="1589"/>
      <c r="EID127" s="1589"/>
      <c r="EIE127" s="1589"/>
      <c r="EIF127" s="1589"/>
      <c r="EIG127" s="1589"/>
      <c r="EIH127" s="1589"/>
      <c r="EII127" s="1589"/>
      <c r="EIJ127" s="1589"/>
      <c r="EIK127" s="1589"/>
      <c r="EIL127" s="1589"/>
      <c r="EIM127" s="1589"/>
      <c r="EIN127" s="1589"/>
      <c r="EIO127" s="1589"/>
      <c r="EIP127" s="1589"/>
      <c r="EIQ127" s="1589"/>
      <c r="EIR127" s="1589"/>
      <c r="EIS127" s="1590"/>
      <c r="EIT127" s="1554"/>
      <c r="EIU127" s="1555"/>
      <c r="EIV127" s="1555"/>
      <c r="EIW127" s="1555"/>
      <c r="EIX127" s="1555"/>
      <c r="EIY127" s="1555"/>
      <c r="EIZ127" s="1555"/>
      <c r="EJA127" s="1555"/>
      <c r="EJB127" s="1555"/>
      <c r="EJC127" s="1555"/>
      <c r="EJD127" s="1555"/>
      <c r="EJE127" s="1555"/>
      <c r="EJF127" s="1555"/>
      <c r="EJG127" s="1555"/>
      <c r="EJH127" s="1555"/>
      <c r="EJI127" s="1556"/>
      <c r="EJJ127" s="1554"/>
      <c r="EJK127" s="1555"/>
      <c r="EJL127" s="1555"/>
      <c r="EJM127" s="1555"/>
      <c r="EJN127" s="1555"/>
      <c r="EJO127" s="1555"/>
      <c r="EJP127" s="1555"/>
      <c r="EJQ127" s="1555"/>
      <c r="EJR127" s="1555"/>
      <c r="EJS127" s="1555"/>
      <c r="EJT127" s="1555"/>
      <c r="EJU127" s="1555"/>
      <c r="EJV127" s="1555"/>
      <c r="EJW127" s="1555"/>
      <c r="EJX127" s="1555"/>
      <c r="EJY127" s="1556"/>
      <c r="EJZ127" s="1610"/>
      <c r="EKA127" s="1611"/>
      <c r="EKB127" s="1611"/>
      <c r="EKC127" s="1611"/>
      <c r="EKD127" s="1611"/>
      <c r="EKE127" s="1611"/>
      <c r="EKF127" s="1611"/>
      <c r="EKG127" s="1611"/>
      <c r="EKH127" s="1611"/>
      <c r="EKI127" s="1612"/>
      <c r="EKJ127" s="1608"/>
      <c r="EKK127" s="1551"/>
      <c r="EKL127" s="1551"/>
      <c r="EKM127" s="1551"/>
      <c r="EKN127" s="1551"/>
      <c r="EKO127" s="1551"/>
      <c r="EKP127" s="1551"/>
      <c r="EKQ127" s="1551"/>
      <c r="EKR127" s="1551"/>
      <c r="EKS127" s="1551"/>
      <c r="EKT127" s="1551"/>
      <c r="EKU127" s="1609"/>
      <c r="EKV127" s="466"/>
      <c r="EKW127" s="1739"/>
      <c r="EKX127" s="1740"/>
      <c r="EKY127" s="1740"/>
      <c r="EKZ127" s="1741"/>
      <c r="ELA127" s="467"/>
      <c r="ELB127" s="1675"/>
      <c r="ELC127" s="1675"/>
      <c r="ELD127" s="1675"/>
      <c r="ELE127" s="305"/>
      <c r="EMG127" s="1552" t="str">
        <f>Dev!$CI$101</f>
        <v>PRLTE:</v>
      </c>
      <c r="EMH127" s="1552"/>
      <c r="EMI127" s="1552"/>
      <c r="EMJ127" s="1552"/>
      <c r="EMK127" s="1552"/>
      <c r="EML127" s="1552"/>
      <c r="EMM127" s="1552"/>
      <c r="EMN127" s="483"/>
      <c r="EMO127" s="1553" t="str">
        <f ca="1">INDIRECT(ADDRESS(EMG194,Dev!$CQ$101,,,Table!$A$1))</f>
        <v>PT100-2000</v>
      </c>
      <c r="EMP127" s="1553"/>
      <c r="EMQ127" s="1553"/>
      <c r="EMR127" s="1553"/>
      <c r="EMS127" s="1553"/>
      <c r="EMT127" s="1553"/>
      <c r="EMU127" s="1553"/>
      <c r="EMV127" s="1553"/>
      <c r="EMW127" s="1552" t="str">
        <f>Dev!$CI$101</f>
        <v>PRLTE:</v>
      </c>
      <c r="EMX127" s="1552"/>
      <c r="EMY127" s="1552"/>
      <c r="EMZ127" s="1552"/>
      <c r="ENA127" s="1552"/>
      <c r="ENB127" s="1552"/>
      <c r="ENC127" s="1552"/>
      <c r="END127" s="483"/>
      <c r="ENE127" s="1553" t="str">
        <f ca="1">INDIRECT(ADDRESS(EMW194,Dev!$CQ$101,,,Table!$A$1))</f>
        <v>PT100-3000</v>
      </c>
      <c r="ENF127" s="1553"/>
      <c r="ENG127" s="1553"/>
      <c r="ENH127" s="1553"/>
      <c r="ENI127" s="1553"/>
      <c r="ENJ127" s="1553"/>
      <c r="ENK127" s="1553"/>
      <c r="ENL127" s="1553"/>
      <c r="ENP127" s="1634"/>
      <c r="ENQ127" s="1635"/>
      <c r="ENV127" s="1276"/>
      <c r="ENW127" s="1275"/>
      <c r="EOB127" s="1525"/>
      <c r="EOC127" s="1632"/>
      <c r="EOD127" s="1632"/>
      <c r="EOE127" s="1526"/>
      <c r="EOF127" s="227"/>
      <c r="EOG127" s="239"/>
      <c r="EOI127" s="1552" t="str">
        <f>Dev!$CI$101</f>
        <v>PRLTE:</v>
      </c>
      <c r="EOJ127" s="1552"/>
      <c r="EOK127" s="1552"/>
      <c r="EOL127" s="1552"/>
      <c r="EOM127" s="1552"/>
      <c r="EON127" s="1552"/>
      <c r="EOO127" s="1552"/>
      <c r="EOP127" s="483"/>
      <c r="EOQ127" s="1553" t="str">
        <f ca="1">INDIRECT(ADDRESS(EOI194,Dev!$CQ$101,,,Table!$A$1))</f>
        <v>PT100-3000</v>
      </c>
      <c r="EOR127" s="1553"/>
      <c r="EOS127" s="1553"/>
      <c r="EOT127" s="1553"/>
      <c r="EOU127" s="1553"/>
      <c r="EOV127" s="1553"/>
      <c r="EOW127" s="1553"/>
      <c r="EOX127" s="1553"/>
      <c r="EOY127" s="1552" t="str">
        <f>Dev!$CI$101</f>
        <v>PRLTE:</v>
      </c>
      <c r="EOZ127" s="1552"/>
      <c r="EPA127" s="1552"/>
      <c r="EPB127" s="1552"/>
      <c r="EPC127" s="1552"/>
      <c r="EPD127" s="1552"/>
      <c r="EPE127" s="1552"/>
      <c r="EPF127" s="483"/>
      <c r="EPG127" s="1553" t="str">
        <f ca="1">INDIRECT(ADDRESS(EOY194,Dev!$CQ$101,,,Table!$A$1))</f>
        <v>PT100-3000</v>
      </c>
      <c r="EPH127" s="1553"/>
      <c r="EPI127" s="1553"/>
      <c r="EPJ127" s="1553"/>
      <c r="EPK127" s="1553"/>
      <c r="EPL127" s="1553"/>
      <c r="EPM127" s="1553"/>
      <c r="EPN127" s="1553"/>
      <c r="EPO127" s="1552" t="str">
        <f>Dev!$CI$101</f>
        <v>PRLTE:</v>
      </c>
      <c r="EPP127" s="1552"/>
      <c r="EPQ127" s="1552"/>
      <c r="EPR127" s="1552"/>
      <c r="EPS127" s="1552"/>
      <c r="EPT127" s="1552"/>
      <c r="EPU127" s="1552"/>
      <c r="EPV127" s="483"/>
      <c r="EPW127" s="1553" t="str">
        <f ca="1">INDIRECT(ADDRESS(EPO194,Dev!$CQ$101,,,Table!$A$1))</f>
        <v>PT100-3000</v>
      </c>
      <c r="EPX127" s="1553"/>
      <c r="EPY127" s="1553"/>
      <c r="EPZ127" s="1553"/>
      <c r="EQA127" s="1553"/>
      <c r="EQB127" s="1553"/>
      <c r="EQC127" s="1553"/>
      <c r="EQD127" s="1553"/>
      <c r="EQH127" s="1634"/>
      <c r="EQI127" s="1635"/>
      <c r="EQN127" s="1276"/>
      <c r="EQO127" s="1275"/>
      <c r="EQT127" s="1525"/>
      <c r="EQU127" s="1632"/>
      <c r="EQV127" s="1632"/>
      <c r="EQW127" s="1526"/>
      <c r="EQX127" s="227"/>
      <c r="EQY127" s="239"/>
      <c r="ERA127" s="1552" t="str">
        <f>Dev!$CI$101</f>
        <v>PRLTE:</v>
      </c>
      <c r="ERB127" s="1552"/>
      <c r="ERC127" s="1552"/>
      <c r="ERD127" s="1552"/>
      <c r="ERE127" s="1552"/>
      <c r="ERF127" s="1552"/>
      <c r="ERG127" s="1552"/>
      <c r="ERH127" s="483"/>
      <c r="ERI127" s="1553" t="str">
        <f ca="1">INDIRECT(ADDRESS(ERA194,Dev!$CQ$101,,,Table!$A$1))</f>
        <v>PT100-1500</v>
      </c>
      <c r="ERJ127" s="1553"/>
      <c r="ERK127" s="1553"/>
      <c r="ERL127" s="1553"/>
      <c r="ERM127" s="1553"/>
      <c r="ERN127" s="1553"/>
      <c r="ERO127" s="1553"/>
      <c r="ERP127" s="1553"/>
      <c r="ERQ127" s="1553" t="s">
        <v>620</v>
      </c>
      <c r="ERR127" s="1553"/>
      <c r="ERS127" s="1553"/>
      <c r="ERT127" s="1553"/>
      <c r="ERU127" s="1553"/>
      <c r="ERV127" s="1553"/>
      <c r="ERW127" s="1553"/>
      <c r="ERX127" s="1553"/>
      <c r="ERY127" s="1553"/>
      <c r="ERZ127" s="1553"/>
      <c r="ESA127" s="1553"/>
      <c r="ESB127" s="1553"/>
      <c r="ESC127" s="1553"/>
      <c r="ESD127" s="1553"/>
      <c r="ESE127" s="1553"/>
      <c r="ESF127" s="1553"/>
      <c r="ESG127" s="1553"/>
      <c r="ESH127" s="1553"/>
      <c r="ESI127" s="1553"/>
      <c r="ESJ127" s="1553"/>
      <c r="ESK127" s="1553"/>
      <c r="ESL127" s="1553"/>
      <c r="ESM127" s="1553"/>
      <c r="ESN127" s="1553"/>
      <c r="ESO127" s="1553"/>
      <c r="ESP127" s="1553"/>
      <c r="ESQ127" s="1553"/>
      <c r="ESR127" s="1553"/>
      <c r="ETA127" s="1518"/>
      <c r="ETB127" s="1518"/>
      <c r="ETC127" s="1518"/>
      <c r="ETD127" s="1518"/>
      <c r="ETE127" s="1518"/>
      <c r="ETF127" s="1518"/>
    </row>
    <row r="128" spans="1:3906" s="226" customFormat="1" ht="15" customHeight="1" thickBot="1">
      <c r="A128" s="1264"/>
      <c r="B128" s="1518"/>
      <c r="C128" s="1518"/>
      <c r="D128" s="1518"/>
      <c r="E128" s="1518"/>
      <c r="F128" s="1518"/>
      <c r="G128" s="1518"/>
      <c r="I128" s="1552"/>
      <c r="J128" s="1552"/>
      <c r="K128" s="1552"/>
      <c r="L128" s="1552"/>
      <c r="M128" s="1552"/>
      <c r="N128" s="1552"/>
      <c r="O128" s="1552"/>
      <c r="P128" s="1552"/>
      <c r="Q128" s="1552"/>
      <c r="R128" s="1552"/>
      <c r="S128" s="1552"/>
      <c r="T128" s="1552"/>
      <c r="U128" s="1552"/>
      <c r="V128" s="1552"/>
      <c r="W128" s="1552"/>
      <c r="X128" s="1552"/>
      <c r="Y128" s="1552"/>
      <c r="Z128" s="1552"/>
      <c r="AA128" s="1552"/>
      <c r="AB128" s="1552"/>
      <c r="AC128" s="1552"/>
      <c r="AD128" s="1552"/>
      <c r="AE128" s="1552"/>
      <c r="AF128" s="1552"/>
      <c r="AG128" s="1552"/>
      <c r="AH128" s="1552"/>
      <c r="AI128" s="1552"/>
      <c r="AJ128" s="1552"/>
      <c r="AK128" s="1552"/>
      <c r="AL128" s="1552"/>
      <c r="AM128" s="1552"/>
      <c r="AN128" s="1552"/>
      <c r="AO128" s="1552"/>
      <c r="AP128" s="1552"/>
      <c r="AQ128" s="1552"/>
      <c r="AR128" s="483"/>
      <c r="AS128" s="1553"/>
      <c r="AT128" s="1553"/>
      <c r="AU128" s="1553"/>
      <c r="AV128" s="1553"/>
      <c r="AW128" s="1553"/>
      <c r="AX128" s="1553"/>
      <c r="AY128" s="1553"/>
      <c r="AZ128" s="1553"/>
      <c r="BD128" s="1525"/>
      <c r="BE128" s="1632"/>
      <c r="BF128" s="1632"/>
      <c r="BG128" s="1526"/>
      <c r="BJ128" s="1276"/>
      <c r="BK128" s="1275"/>
      <c r="BP128" s="1502"/>
      <c r="BQ128" s="1602"/>
      <c r="BT128" s="227"/>
      <c r="BU128" s="239"/>
      <c r="BW128" s="1552"/>
      <c r="BX128" s="1552"/>
      <c r="BY128" s="1552"/>
      <c r="BZ128" s="1552"/>
      <c r="CA128" s="1552"/>
      <c r="CB128" s="1552"/>
      <c r="CC128" s="1552"/>
      <c r="CD128" s="483"/>
      <c r="CE128" s="1553"/>
      <c r="CF128" s="1553"/>
      <c r="CG128" s="1553"/>
      <c r="CH128" s="1553"/>
      <c r="CI128" s="1553"/>
      <c r="CJ128" s="1553"/>
      <c r="CK128" s="1553"/>
      <c r="CL128" s="1553"/>
      <c r="CP128" s="1525"/>
      <c r="CQ128" s="1632"/>
      <c r="CR128" s="1632"/>
      <c r="CS128" s="1526"/>
      <c r="CV128" s="1276"/>
      <c r="CW128" s="1275"/>
      <c r="DB128" s="1502"/>
      <c r="DC128" s="1602"/>
      <c r="DF128" s="227"/>
      <c r="DG128" s="239"/>
      <c r="DI128" s="1552"/>
      <c r="DJ128" s="1552"/>
      <c r="DK128" s="1552"/>
      <c r="DL128" s="1552"/>
      <c r="DM128" s="1552"/>
      <c r="DN128" s="1552"/>
      <c r="DO128" s="1552"/>
      <c r="DP128" s="483"/>
      <c r="DQ128" s="1553"/>
      <c r="DR128" s="1553"/>
      <c r="DS128" s="1553"/>
      <c r="DT128" s="1553"/>
      <c r="DU128" s="1553"/>
      <c r="DV128" s="1553"/>
      <c r="DW128" s="1553"/>
      <c r="DX128" s="1553"/>
      <c r="DY128" s="1552"/>
      <c r="DZ128" s="1552"/>
      <c r="EA128" s="1552"/>
      <c r="EB128" s="1552"/>
      <c r="EC128" s="1552"/>
      <c r="ED128" s="1552"/>
      <c r="EE128" s="1552"/>
      <c r="EF128" s="483"/>
      <c r="EG128" s="1553"/>
      <c r="EH128" s="1553"/>
      <c r="EI128" s="1553"/>
      <c r="EJ128" s="1553"/>
      <c r="EK128" s="1553"/>
      <c r="EL128" s="1553"/>
      <c r="EM128" s="1553"/>
      <c r="EN128" s="1553"/>
      <c r="ER128" s="1525"/>
      <c r="ES128" s="1632"/>
      <c r="ET128" s="1632"/>
      <c r="EU128" s="1526"/>
      <c r="EX128" s="1276"/>
      <c r="EY128" s="1275"/>
      <c r="FD128" s="1502"/>
      <c r="FE128" s="1602"/>
      <c r="FH128" s="227"/>
      <c r="FI128" s="239"/>
      <c r="FK128" s="1552"/>
      <c r="FL128" s="1552"/>
      <c r="FM128" s="1552"/>
      <c r="FN128" s="1552"/>
      <c r="FO128" s="1552"/>
      <c r="FP128" s="1552"/>
      <c r="FQ128" s="1552"/>
      <c r="FR128" s="483"/>
      <c r="FS128" s="1553"/>
      <c r="FT128" s="1553"/>
      <c r="FU128" s="1553"/>
      <c r="FV128" s="1553"/>
      <c r="FW128" s="1553"/>
      <c r="FX128" s="1553"/>
      <c r="FY128" s="1553"/>
      <c r="FZ128" s="1553"/>
      <c r="GA128" s="1552"/>
      <c r="GB128" s="1552"/>
      <c r="GC128" s="1552"/>
      <c r="GD128" s="1552"/>
      <c r="GE128" s="1552"/>
      <c r="GF128" s="1552"/>
      <c r="GG128" s="1552"/>
      <c r="GH128" s="483"/>
      <c r="GI128" s="1553"/>
      <c r="GJ128" s="1553"/>
      <c r="GK128" s="1553"/>
      <c r="GL128" s="1553"/>
      <c r="GM128" s="1553"/>
      <c r="GN128" s="1553"/>
      <c r="GO128" s="1553"/>
      <c r="GP128" s="1553"/>
      <c r="GT128" s="1525"/>
      <c r="GU128" s="1632"/>
      <c r="GV128" s="1632"/>
      <c r="GW128" s="1526"/>
      <c r="GZ128" s="1276"/>
      <c r="HA128" s="1275"/>
      <c r="HF128" s="1502"/>
      <c r="HG128" s="1602"/>
      <c r="HJ128" s="227"/>
      <c r="HK128" s="239"/>
      <c r="HM128" s="1552"/>
      <c r="HN128" s="1552"/>
      <c r="HO128" s="1552"/>
      <c r="HP128" s="1552"/>
      <c r="HQ128" s="1552"/>
      <c r="HR128" s="1552"/>
      <c r="HS128" s="1552"/>
      <c r="HT128" s="483"/>
      <c r="HU128" s="1553"/>
      <c r="HV128" s="1553"/>
      <c r="HW128" s="1553"/>
      <c r="HX128" s="1553"/>
      <c r="HY128" s="1553"/>
      <c r="HZ128" s="1553"/>
      <c r="IA128" s="1553"/>
      <c r="IB128" s="1553"/>
      <c r="IC128" s="1552"/>
      <c r="ID128" s="1552"/>
      <c r="IE128" s="1552"/>
      <c r="IF128" s="1552"/>
      <c r="IG128" s="1552"/>
      <c r="IH128" s="1552"/>
      <c r="II128" s="1552"/>
      <c r="IJ128" s="483"/>
      <c r="IK128" s="1553"/>
      <c r="IL128" s="1553"/>
      <c r="IM128" s="1553"/>
      <c r="IN128" s="1553"/>
      <c r="IO128" s="1553"/>
      <c r="IP128" s="1553"/>
      <c r="IQ128" s="1553"/>
      <c r="IR128" s="1553"/>
      <c r="IV128" s="1525"/>
      <c r="IW128" s="1632"/>
      <c r="IX128" s="1632"/>
      <c r="IY128" s="1526"/>
      <c r="JB128" s="1276"/>
      <c r="JC128" s="1275"/>
      <c r="JH128" s="1502"/>
      <c r="JI128" s="1602"/>
      <c r="JL128" s="227"/>
      <c r="JM128" s="239"/>
      <c r="JO128" s="1552"/>
      <c r="JP128" s="1552"/>
      <c r="JQ128" s="1552"/>
      <c r="JR128" s="1552"/>
      <c r="JS128" s="1552"/>
      <c r="JT128" s="1552"/>
      <c r="JU128" s="1552"/>
      <c r="JV128" s="483"/>
      <c r="JW128" s="1553"/>
      <c r="JX128" s="1553"/>
      <c r="JY128" s="1553"/>
      <c r="JZ128" s="1553"/>
      <c r="KA128" s="1553"/>
      <c r="KB128" s="1553"/>
      <c r="KC128" s="1553"/>
      <c r="KD128" s="1553"/>
      <c r="KE128" s="1552"/>
      <c r="KF128" s="1552"/>
      <c r="KG128" s="1552"/>
      <c r="KH128" s="1552"/>
      <c r="KI128" s="1552"/>
      <c r="KJ128" s="1552"/>
      <c r="KK128" s="1552"/>
      <c r="KL128" s="483"/>
      <c r="KM128" s="1553"/>
      <c r="KN128" s="1553"/>
      <c r="KO128" s="1553"/>
      <c r="KP128" s="1553"/>
      <c r="KQ128" s="1553"/>
      <c r="KR128" s="1553"/>
      <c r="KS128" s="1553"/>
      <c r="KT128" s="1553"/>
      <c r="KX128" s="1525"/>
      <c r="KY128" s="1632"/>
      <c r="KZ128" s="1632"/>
      <c r="LA128" s="1526"/>
      <c r="LD128" s="1276"/>
      <c r="LE128" s="1275"/>
      <c r="LJ128" s="1502"/>
      <c r="LK128" s="1602"/>
      <c r="LN128" s="227"/>
      <c r="LO128" s="239"/>
      <c r="LQ128" s="1552"/>
      <c r="LR128" s="1552"/>
      <c r="LS128" s="1552"/>
      <c r="LT128" s="1552"/>
      <c r="LU128" s="1552"/>
      <c r="LV128" s="1552"/>
      <c r="LW128" s="1552"/>
      <c r="LX128" s="483"/>
      <c r="LY128" s="1553"/>
      <c r="LZ128" s="1553"/>
      <c r="MA128" s="1553"/>
      <c r="MB128" s="1553"/>
      <c r="MC128" s="1553"/>
      <c r="MD128" s="1553"/>
      <c r="ME128" s="1553"/>
      <c r="MF128" s="1553"/>
      <c r="MG128" s="1552"/>
      <c r="MH128" s="1552"/>
      <c r="MI128" s="1552"/>
      <c r="MJ128" s="1552"/>
      <c r="MK128" s="1552"/>
      <c r="ML128" s="1552"/>
      <c r="MM128" s="1552"/>
      <c r="MN128" s="483"/>
      <c r="MO128" s="1553"/>
      <c r="MP128" s="1553"/>
      <c r="MQ128" s="1553"/>
      <c r="MR128" s="1553"/>
      <c r="MS128" s="1553"/>
      <c r="MT128" s="1553"/>
      <c r="MU128" s="1553"/>
      <c r="MV128" s="1553"/>
      <c r="MZ128" s="1525"/>
      <c r="NA128" s="1632"/>
      <c r="NB128" s="1632"/>
      <c r="NC128" s="1526"/>
      <c r="NF128" s="1276"/>
      <c r="NG128" s="1275"/>
      <c r="NL128" s="1502"/>
      <c r="NM128" s="1602"/>
      <c r="NP128" s="227"/>
      <c r="NQ128" s="239"/>
      <c r="NS128" s="1552"/>
      <c r="NT128" s="1552"/>
      <c r="NU128" s="1552"/>
      <c r="NV128" s="1552"/>
      <c r="NW128" s="1552"/>
      <c r="NX128" s="1552"/>
      <c r="NY128" s="1552"/>
      <c r="NZ128" s="483"/>
      <c r="OA128" s="1553"/>
      <c r="OB128" s="1553"/>
      <c r="OC128" s="1553"/>
      <c r="OD128" s="1553"/>
      <c r="OE128" s="1553"/>
      <c r="OF128" s="1553"/>
      <c r="OG128" s="1553"/>
      <c r="OH128" s="1553"/>
      <c r="OL128" s="1525"/>
      <c r="OM128" s="1632"/>
      <c r="ON128" s="1632"/>
      <c r="OO128" s="1526"/>
      <c r="OR128" s="1276"/>
      <c r="OS128" s="1275"/>
      <c r="OX128" s="1502"/>
      <c r="OY128" s="1602"/>
      <c r="PB128" s="227"/>
      <c r="PC128" s="239"/>
      <c r="PE128" s="1552"/>
      <c r="PF128" s="1552"/>
      <c r="PG128" s="1552"/>
      <c r="PH128" s="1552"/>
      <c r="PI128" s="1552"/>
      <c r="PJ128" s="1552"/>
      <c r="PK128" s="1552"/>
      <c r="PL128" s="483"/>
      <c r="PM128" s="1553"/>
      <c r="PN128" s="1553"/>
      <c r="PO128" s="1553"/>
      <c r="PP128" s="1553"/>
      <c r="PQ128" s="1553"/>
      <c r="PR128" s="1553"/>
      <c r="PS128" s="1553"/>
      <c r="PT128" s="1553"/>
      <c r="PX128" s="1525"/>
      <c r="PY128" s="1632"/>
      <c r="PZ128" s="1632"/>
      <c r="QA128" s="1526"/>
      <c r="QD128" s="1276"/>
      <c r="QE128" s="1275"/>
      <c r="QJ128" s="1502"/>
      <c r="QK128" s="1602"/>
      <c r="QN128" s="227"/>
      <c r="QO128" s="239"/>
      <c r="QQ128" s="1552"/>
      <c r="QR128" s="1552"/>
      <c r="QS128" s="1552"/>
      <c r="QT128" s="1552"/>
      <c r="QU128" s="1552"/>
      <c r="QV128" s="1552"/>
      <c r="QW128" s="1552"/>
      <c r="QX128" s="483"/>
      <c r="QY128" s="1553"/>
      <c r="QZ128" s="1553"/>
      <c r="RA128" s="1553"/>
      <c r="RB128" s="1553"/>
      <c r="RC128" s="1553"/>
      <c r="RD128" s="1553"/>
      <c r="RE128" s="1553"/>
      <c r="RF128" s="1553"/>
      <c r="RG128" s="1552"/>
      <c r="RH128" s="1552"/>
      <c r="RI128" s="1552"/>
      <c r="RJ128" s="1552"/>
      <c r="RK128" s="1552"/>
      <c r="RL128" s="1552"/>
      <c r="RM128" s="1552"/>
      <c r="RN128" s="483"/>
      <c r="RO128" s="1553"/>
      <c r="RP128" s="1553"/>
      <c r="RQ128" s="1553"/>
      <c r="RR128" s="1553"/>
      <c r="RS128" s="1553"/>
      <c r="RT128" s="1553"/>
      <c r="RU128" s="1553"/>
      <c r="RV128" s="1553"/>
      <c r="RZ128" s="1525"/>
      <c r="SA128" s="1632"/>
      <c r="SB128" s="1632"/>
      <c r="SC128" s="1526"/>
      <c r="SF128" s="1276"/>
      <c r="SG128" s="1275"/>
      <c r="SL128" s="1502"/>
      <c r="SM128" s="1602"/>
      <c r="SP128" s="227"/>
      <c r="SQ128" s="239"/>
      <c r="SS128" s="1552"/>
      <c r="ST128" s="1552"/>
      <c r="SU128" s="1552"/>
      <c r="SV128" s="1552"/>
      <c r="SW128" s="1552"/>
      <c r="SX128" s="1552"/>
      <c r="SY128" s="1552"/>
      <c r="SZ128" s="483"/>
      <c r="TA128" s="1553"/>
      <c r="TB128" s="1553"/>
      <c r="TC128" s="1553"/>
      <c r="TD128" s="1553"/>
      <c r="TE128" s="1553"/>
      <c r="TF128" s="1553"/>
      <c r="TG128" s="1553"/>
      <c r="TH128" s="1553"/>
      <c r="TI128" s="1552"/>
      <c r="TJ128" s="1552"/>
      <c r="TK128" s="1552"/>
      <c r="TL128" s="1552"/>
      <c r="TM128" s="1552"/>
      <c r="TN128" s="1552"/>
      <c r="TO128" s="1552"/>
      <c r="TP128" s="483"/>
      <c r="TQ128" s="1553"/>
      <c r="TR128" s="1553"/>
      <c r="TS128" s="1553"/>
      <c r="TT128" s="1553"/>
      <c r="TU128" s="1553"/>
      <c r="TV128" s="1553"/>
      <c r="TW128" s="1553"/>
      <c r="TX128" s="1553"/>
      <c r="UB128" s="1525"/>
      <c r="UC128" s="1632"/>
      <c r="UD128" s="1632"/>
      <c r="UE128" s="1526"/>
      <c r="UH128" s="1276"/>
      <c r="UI128" s="1275"/>
      <c r="UN128" s="1502"/>
      <c r="UO128" s="1602"/>
      <c r="UR128" s="227"/>
      <c r="US128" s="239"/>
      <c r="UU128" s="1552"/>
      <c r="UV128" s="1552"/>
      <c r="UW128" s="1552"/>
      <c r="UX128" s="1552"/>
      <c r="UY128" s="1552"/>
      <c r="UZ128" s="1552"/>
      <c r="VA128" s="1552"/>
      <c r="VB128" s="483"/>
      <c r="VC128" s="1553"/>
      <c r="VD128" s="1553"/>
      <c r="VE128" s="1553"/>
      <c r="VF128" s="1553"/>
      <c r="VG128" s="1553"/>
      <c r="VH128" s="1553"/>
      <c r="VI128" s="1553"/>
      <c r="VJ128" s="1553"/>
      <c r="VK128" s="1552"/>
      <c r="VL128" s="1552"/>
      <c r="VM128" s="1552"/>
      <c r="VN128" s="1552"/>
      <c r="VO128" s="1552"/>
      <c r="VP128" s="1552"/>
      <c r="VQ128" s="1552"/>
      <c r="VR128" s="483"/>
      <c r="VS128" s="1553"/>
      <c r="VT128" s="1553"/>
      <c r="VU128" s="1553"/>
      <c r="VV128" s="1553"/>
      <c r="VW128" s="1553"/>
      <c r="VX128" s="1553"/>
      <c r="VY128" s="1553"/>
      <c r="VZ128" s="1553"/>
      <c r="WD128" s="1525"/>
      <c r="WE128" s="1632"/>
      <c r="WF128" s="1632"/>
      <c r="WG128" s="1526"/>
      <c r="WJ128" s="1276"/>
      <c r="WK128" s="1275"/>
      <c r="WP128" s="1502"/>
      <c r="WQ128" s="1602"/>
      <c r="WT128" s="227"/>
      <c r="WU128" s="239"/>
      <c r="WW128" s="1552"/>
      <c r="WX128" s="1552"/>
      <c r="WY128" s="1552"/>
      <c r="WZ128" s="1552"/>
      <c r="XA128" s="1552"/>
      <c r="XB128" s="1552"/>
      <c r="XC128" s="1552"/>
      <c r="XD128" s="483"/>
      <c r="XE128" s="1553"/>
      <c r="XF128" s="1553"/>
      <c r="XG128" s="1553"/>
      <c r="XH128" s="1553"/>
      <c r="XI128" s="1553"/>
      <c r="XJ128" s="1553"/>
      <c r="XK128" s="1553"/>
      <c r="XL128" s="1553"/>
      <c r="XM128" s="1552"/>
      <c r="XN128" s="1552"/>
      <c r="XO128" s="1552"/>
      <c r="XP128" s="1552"/>
      <c r="XQ128" s="1552"/>
      <c r="XR128" s="1552"/>
      <c r="XS128" s="1552"/>
      <c r="XT128" s="483"/>
      <c r="XU128" s="1553"/>
      <c r="XV128" s="1553"/>
      <c r="XW128" s="1553"/>
      <c r="XX128" s="1553"/>
      <c r="XY128" s="1553"/>
      <c r="XZ128" s="1553"/>
      <c r="YA128" s="1553"/>
      <c r="YB128" s="1553"/>
      <c r="YF128" s="1525"/>
      <c r="YG128" s="1632"/>
      <c r="YH128" s="1632"/>
      <c r="YI128" s="1526"/>
      <c r="YL128" s="1276"/>
      <c r="YM128" s="1275"/>
      <c r="YR128" s="1502"/>
      <c r="YS128" s="1602"/>
      <c r="YV128" s="227"/>
      <c r="YW128" s="239"/>
      <c r="YY128" s="1552"/>
      <c r="YZ128" s="1552"/>
      <c r="ZA128" s="1552"/>
      <c r="ZB128" s="1552"/>
      <c r="ZC128" s="1552"/>
      <c r="ZD128" s="1552"/>
      <c r="ZE128" s="1552"/>
      <c r="ZF128" s="483"/>
      <c r="ZG128" s="1553"/>
      <c r="ZH128" s="1553"/>
      <c r="ZI128" s="1553"/>
      <c r="ZJ128" s="1553"/>
      <c r="ZK128" s="1553"/>
      <c r="ZL128" s="1553"/>
      <c r="ZM128" s="1553"/>
      <c r="ZN128" s="1553"/>
      <c r="ZO128" s="1552"/>
      <c r="ZP128" s="1552"/>
      <c r="ZQ128" s="1552"/>
      <c r="ZR128" s="1552"/>
      <c r="ZS128" s="1552"/>
      <c r="ZT128" s="1552"/>
      <c r="ZU128" s="1552"/>
      <c r="ZV128" s="483"/>
      <c r="ZW128" s="1553"/>
      <c r="ZX128" s="1553"/>
      <c r="ZY128" s="1553"/>
      <c r="ZZ128" s="1553"/>
      <c r="AAA128" s="1553"/>
      <c r="AAB128" s="1553"/>
      <c r="AAC128" s="1553"/>
      <c r="AAD128" s="1553"/>
      <c r="AAH128" s="1525"/>
      <c r="AAI128" s="1632"/>
      <c r="AAJ128" s="1632"/>
      <c r="AAK128" s="1526"/>
      <c r="AAN128" s="1276"/>
      <c r="AAO128" s="1275"/>
      <c r="AAT128" s="1502"/>
      <c r="AAU128" s="1602"/>
      <c r="AAX128" s="227"/>
      <c r="AAY128" s="239"/>
      <c r="ABA128" s="1552"/>
      <c r="ABB128" s="1552"/>
      <c r="ABC128" s="1552"/>
      <c r="ABD128" s="1552"/>
      <c r="ABE128" s="1552"/>
      <c r="ABF128" s="1552"/>
      <c r="ABG128" s="1552"/>
      <c r="ABH128" s="483"/>
      <c r="ABI128" s="1553"/>
      <c r="ABJ128" s="1553"/>
      <c r="ABK128" s="1553"/>
      <c r="ABL128" s="1553"/>
      <c r="ABM128" s="1553"/>
      <c r="ABN128" s="1553"/>
      <c r="ABO128" s="1553"/>
      <c r="ABP128" s="1553"/>
      <c r="ABQ128" s="1552"/>
      <c r="ABR128" s="1552"/>
      <c r="ABS128" s="1552"/>
      <c r="ABT128" s="1552"/>
      <c r="ABU128" s="1552"/>
      <c r="ABV128" s="1552"/>
      <c r="ABW128" s="1552"/>
      <c r="ABX128" s="483"/>
      <c r="ABY128" s="1553"/>
      <c r="ABZ128" s="1553"/>
      <c r="ACA128" s="1553"/>
      <c r="ACB128" s="1553"/>
      <c r="ACC128" s="1553"/>
      <c r="ACD128" s="1553"/>
      <c r="ACE128" s="1553"/>
      <c r="ACF128" s="1553"/>
      <c r="ACJ128" s="1525"/>
      <c r="ACK128" s="1632"/>
      <c r="ACL128" s="1632"/>
      <c r="ACM128" s="1526"/>
      <c r="ACP128" s="1276"/>
      <c r="ACQ128" s="1275"/>
      <c r="ACV128" s="1502"/>
      <c r="ACW128" s="1602"/>
      <c r="ACZ128" s="227"/>
      <c r="ADA128" s="239"/>
      <c r="ADC128" s="1552"/>
      <c r="ADD128" s="1552"/>
      <c r="ADE128" s="1552"/>
      <c r="ADF128" s="1552"/>
      <c r="ADG128" s="1552"/>
      <c r="ADH128" s="1552"/>
      <c r="ADI128" s="1552"/>
      <c r="ADJ128" s="483"/>
      <c r="ADK128" s="1553"/>
      <c r="ADL128" s="1553"/>
      <c r="ADM128" s="1553"/>
      <c r="ADN128" s="1553"/>
      <c r="ADO128" s="1553"/>
      <c r="ADP128" s="1553"/>
      <c r="ADQ128" s="1553"/>
      <c r="ADR128" s="1553"/>
      <c r="ADS128" s="1552"/>
      <c r="ADT128" s="1552"/>
      <c r="ADU128" s="1552"/>
      <c r="ADV128" s="1552"/>
      <c r="ADW128" s="1552"/>
      <c r="ADX128" s="1552"/>
      <c r="ADY128" s="1552"/>
      <c r="ADZ128" s="483"/>
      <c r="AEA128" s="1553"/>
      <c r="AEB128" s="1553"/>
      <c r="AEC128" s="1553"/>
      <c r="AED128" s="1553"/>
      <c r="AEE128" s="1553"/>
      <c r="AEF128" s="1553"/>
      <c r="AEG128" s="1553"/>
      <c r="AEH128" s="1553"/>
      <c r="AEL128" s="1525"/>
      <c r="AEM128" s="1632"/>
      <c r="AEN128" s="1632"/>
      <c r="AEO128" s="1526"/>
      <c r="AER128" s="1276"/>
      <c r="AES128" s="1275"/>
      <c r="AEX128" s="1502"/>
      <c r="AEY128" s="1602"/>
      <c r="AFB128" s="227"/>
      <c r="AFC128" s="239"/>
      <c r="AFE128" s="1552"/>
      <c r="AFF128" s="1552"/>
      <c r="AFG128" s="1552"/>
      <c r="AFH128" s="1552"/>
      <c r="AFI128" s="1552"/>
      <c r="AFJ128" s="1552"/>
      <c r="AFK128" s="1552"/>
      <c r="AFL128" s="483"/>
      <c r="AFM128" s="1553"/>
      <c r="AFN128" s="1553"/>
      <c r="AFO128" s="1553"/>
      <c r="AFP128" s="1553"/>
      <c r="AFQ128" s="1553"/>
      <c r="AFR128" s="1553"/>
      <c r="AFS128" s="1553"/>
      <c r="AFT128" s="1553"/>
      <c r="AFU128" s="1552"/>
      <c r="AFV128" s="1552"/>
      <c r="AFW128" s="1552"/>
      <c r="AFX128" s="1552"/>
      <c r="AFY128" s="1552"/>
      <c r="AFZ128" s="1552"/>
      <c r="AGA128" s="1552"/>
      <c r="AGB128" s="483"/>
      <c r="AGC128" s="1553"/>
      <c r="AGD128" s="1553"/>
      <c r="AGE128" s="1553"/>
      <c r="AGF128" s="1553"/>
      <c r="AGG128" s="1553"/>
      <c r="AGH128" s="1553"/>
      <c r="AGI128" s="1553"/>
      <c r="AGJ128" s="1553"/>
      <c r="AGN128" s="1525"/>
      <c r="AGO128" s="1632"/>
      <c r="AGP128" s="1632"/>
      <c r="AGQ128" s="1526"/>
      <c r="AGT128" s="1276"/>
      <c r="AGU128" s="1275"/>
      <c r="AGZ128" s="1502"/>
      <c r="AHA128" s="1602"/>
      <c r="AHD128" s="227"/>
      <c r="AHE128" s="239"/>
      <c r="AHG128" s="1552"/>
      <c r="AHH128" s="1552"/>
      <c r="AHI128" s="1552"/>
      <c r="AHJ128" s="1552"/>
      <c r="AHK128" s="1552"/>
      <c r="AHL128" s="1552"/>
      <c r="AHM128" s="1552"/>
      <c r="AHN128" s="483"/>
      <c r="AHO128" s="1553"/>
      <c r="AHP128" s="1553"/>
      <c r="AHQ128" s="1553"/>
      <c r="AHR128" s="1553"/>
      <c r="AHS128" s="1553"/>
      <c r="AHT128" s="1553"/>
      <c r="AHU128" s="1553"/>
      <c r="AHV128" s="1553"/>
      <c r="AHW128" s="1552"/>
      <c r="AHX128" s="1552"/>
      <c r="AHY128" s="1552"/>
      <c r="AHZ128" s="1552"/>
      <c r="AIA128" s="1552"/>
      <c r="AIB128" s="1552"/>
      <c r="AIC128" s="1552"/>
      <c r="AID128" s="483"/>
      <c r="AIE128" s="1553"/>
      <c r="AIF128" s="1553"/>
      <c r="AIG128" s="1553"/>
      <c r="AIH128" s="1553"/>
      <c r="AII128" s="1553"/>
      <c r="AIJ128" s="1553"/>
      <c r="AIK128" s="1553"/>
      <c r="AIL128" s="1553"/>
      <c r="AIP128" s="1525"/>
      <c r="AIQ128" s="1632"/>
      <c r="AIR128" s="1632"/>
      <c r="AIS128" s="1526"/>
      <c r="AIV128" s="1276"/>
      <c r="AIW128" s="1275"/>
      <c r="AJB128" s="1502"/>
      <c r="AJC128" s="1602"/>
      <c r="AJF128" s="227"/>
      <c r="AJG128" s="239"/>
      <c r="AJI128" s="1552"/>
      <c r="AJJ128" s="1552"/>
      <c r="AJK128" s="1552"/>
      <c r="AJL128" s="1552"/>
      <c r="AJM128" s="1552"/>
      <c r="AJN128" s="1552"/>
      <c r="AJO128" s="1552"/>
      <c r="AJP128" s="483"/>
      <c r="AJQ128" s="1553"/>
      <c r="AJR128" s="1553"/>
      <c r="AJS128" s="1553"/>
      <c r="AJT128" s="1553"/>
      <c r="AJU128" s="1553"/>
      <c r="AJV128" s="1553"/>
      <c r="AJW128" s="1553"/>
      <c r="AJX128" s="1553"/>
      <c r="AJY128" s="1552"/>
      <c r="AJZ128" s="1552"/>
      <c r="AKA128" s="1552"/>
      <c r="AKB128" s="1552"/>
      <c r="AKC128" s="1552"/>
      <c r="AKD128" s="1552"/>
      <c r="AKE128" s="1552"/>
      <c r="AKF128" s="483"/>
      <c r="AKG128" s="1553"/>
      <c r="AKH128" s="1553"/>
      <c r="AKI128" s="1553"/>
      <c r="AKJ128" s="1553"/>
      <c r="AKK128" s="1553"/>
      <c r="AKL128" s="1553"/>
      <c r="AKM128" s="1553"/>
      <c r="AKN128" s="1553"/>
      <c r="AKR128" s="1525"/>
      <c r="AKS128" s="1632"/>
      <c r="AKT128" s="1632"/>
      <c r="AKU128" s="1526"/>
      <c r="AKX128" s="1276"/>
      <c r="AKY128" s="1275"/>
      <c r="ALD128" s="1502"/>
      <c r="ALE128" s="1602"/>
      <c r="ALH128" s="227"/>
      <c r="ALI128" s="239"/>
      <c r="ALK128" s="1552"/>
      <c r="ALL128" s="1552"/>
      <c r="ALM128" s="1552"/>
      <c r="ALN128" s="1552"/>
      <c r="ALO128" s="1552"/>
      <c r="ALP128" s="1552"/>
      <c r="ALQ128" s="1552"/>
      <c r="ALR128" s="483"/>
      <c r="ALS128" s="1553"/>
      <c r="ALT128" s="1553"/>
      <c r="ALU128" s="1553"/>
      <c r="ALV128" s="1553"/>
      <c r="ALW128" s="1553"/>
      <c r="ALX128" s="1553"/>
      <c r="ALY128" s="1553"/>
      <c r="ALZ128" s="1553"/>
      <c r="AMA128" s="1552"/>
      <c r="AMB128" s="1552"/>
      <c r="AMC128" s="1552"/>
      <c r="AMD128" s="1552"/>
      <c r="AME128" s="1552"/>
      <c r="AMF128" s="1552"/>
      <c r="AMG128" s="1552"/>
      <c r="AMH128" s="483"/>
      <c r="AMI128" s="1553"/>
      <c r="AMJ128" s="1553"/>
      <c r="AMK128" s="1553"/>
      <c r="AML128" s="1553"/>
      <c r="AMM128" s="1553"/>
      <c r="AMN128" s="1553"/>
      <c r="AMO128" s="1553"/>
      <c r="AMP128" s="1553"/>
      <c r="AMT128" s="1525"/>
      <c r="AMU128" s="1632"/>
      <c r="AMV128" s="1632"/>
      <c r="AMW128" s="1526"/>
      <c r="AMZ128" s="1276"/>
      <c r="ANA128" s="1275"/>
      <c r="ANF128" s="1502"/>
      <c r="ANG128" s="1602"/>
      <c r="ANJ128" s="227"/>
      <c r="ANK128" s="239"/>
      <c r="ANM128" s="1552"/>
      <c r="ANN128" s="1552"/>
      <c r="ANO128" s="1552"/>
      <c r="ANP128" s="1552"/>
      <c r="ANQ128" s="1552"/>
      <c r="ANR128" s="1552"/>
      <c r="ANS128" s="1552"/>
      <c r="ANT128" s="483"/>
      <c r="ANU128" s="1553"/>
      <c r="ANV128" s="1553"/>
      <c r="ANW128" s="1553"/>
      <c r="ANX128" s="1553"/>
      <c r="ANY128" s="1553"/>
      <c r="ANZ128" s="1553"/>
      <c r="AOA128" s="1553"/>
      <c r="AOB128" s="1553"/>
      <c r="AOC128" s="1552"/>
      <c r="AOD128" s="1552"/>
      <c r="AOE128" s="1552"/>
      <c r="AOF128" s="1552"/>
      <c r="AOG128" s="1552"/>
      <c r="AOH128" s="1552"/>
      <c r="AOI128" s="1552"/>
      <c r="AOJ128" s="483"/>
      <c r="AOK128" s="1553"/>
      <c r="AOL128" s="1553"/>
      <c r="AOM128" s="1553"/>
      <c r="AON128" s="1553"/>
      <c r="AOO128" s="1553"/>
      <c r="AOP128" s="1553"/>
      <c r="AOQ128" s="1553"/>
      <c r="AOR128" s="1553"/>
      <c r="AOV128" s="1525"/>
      <c r="AOW128" s="1632"/>
      <c r="AOX128" s="1632"/>
      <c r="AOY128" s="1526"/>
      <c r="APB128" s="1276"/>
      <c r="APC128" s="1275"/>
      <c r="APH128" s="1502"/>
      <c r="API128" s="1602"/>
      <c r="APL128" s="227"/>
      <c r="APM128" s="239"/>
      <c r="APO128" s="1552"/>
      <c r="APP128" s="1552"/>
      <c r="APQ128" s="1552"/>
      <c r="APR128" s="1552"/>
      <c r="APS128" s="1552"/>
      <c r="APT128" s="1552"/>
      <c r="APU128" s="1552"/>
      <c r="APV128" s="483"/>
      <c r="APW128" s="1553"/>
      <c r="APX128" s="1553"/>
      <c r="APY128" s="1553"/>
      <c r="APZ128" s="1553"/>
      <c r="AQA128" s="1553"/>
      <c r="AQB128" s="1553"/>
      <c r="AQC128" s="1553"/>
      <c r="AQD128" s="1553"/>
      <c r="AQE128" s="1552"/>
      <c r="AQF128" s="1552"/>
      <c r="AQG128" s="1552"/>
      <c r="AQH128" s="1552"/>
      <c r="AQI128" s="1552"/>
      <c r="AQJ128" s="1552"/>
      <c r="AQK128" s="1552"/>
      <c r="AQL128" s="483"/>
      <c r="AQM128" s="1553"/>
      <c r="AQN128" s="1553"/>
      <c r="AQO128" s="1553"/>
      <c r="AQP128" s="1553"/>
      <c r="AQQ128" s="1553"/>
      <c r="AQR128" s="1553"/>
      <c r="AQS128" s="1553"/>
      <c r="AQT128" s="1553"/>
      <c r="AQX128" s="1525"/>
      <c r="AQY128" s="1632"/>
      <c r="AQZ128" s="1632"/>
      <c r="ARA128" s="1526"/>
      <c r="ARD128" s="1276"/>
      <c r="ARE128" s="1275"/>
      <c r="ARJ128" s="1502"/>
      <c r="ARK128" s="1602"/>
      <c r="ARN128" s="227"/>
      <c r="ARO128" s="239"/>
      <c r="ARQ128" s="1552"/>
      <c r="ARR128" s="1552"/>
      <c r="ARS128" s="1552"/>
      <c r="ART128" s="1552"/>
      <c r="ARU128" s="1552"/>
      <c r="ARV128" s="1552"/>
      <c r="ARW128" s="1552"/>
      <c r="ARX128" s="483"/>
      <c r="ARY128" s="1553"/>
      <c r="ARZ128" s="1553"/>
      <c r="ASA128" s="1553"/>
      <c r="ASB128" s="1553"/>
      <c r="ASC128" s="1553"/>
      <c r="ASD128" s="1553"/>
      <c r="ASE128" s="1553"/>
      <c r="ASF128" s="1553"/>
      <c r="ASG128" s="1552"/>
      <c r="ASH128" s="1552"/>
      <c r="ASI128" s="1552"/>
      <c r="ASJ128" s="1552"/>
      <c r="ASK128" s="1552"/>
      <c r="ASL128" s="1552"/>
      <c r="ASM128" s="1552"/>
      <c r="ASN128" s="483"/>
      <c r="ASO128" s="1553"/>
      <c r="ASP128" s="1553"/>
      <c r="ASQ128" s="1553"/>
      <c r="ASR128" s="1553"/>
      <c r="ASS128" s="1553"/>
      <c r="AST128" s="1553"/>
      <c r="ASU128" s="1553"/>
      <c r="ASV128" s="1553"/>
      <c r="ASZ128" s="1525"/>
      <c r="ATA128" s="1632"/>
      <c r="ATB128" s="1632"/>
      <c r="ATC128" s="1526"/>
      <c r="ATF128" s="1276"/>
      <c r="ATG128" s="1275"/>
      <c r="ATL128" s="1502"/>
      <c r="ATM128" s="1602"/>
      <c r="ATP128" s="227"/>
      <c r="ATQ128" s="239"/>
      <c r="ATS128" s="1552"/>
      <c r="ATT128" s="1552"/>
      <c r="ATU128" s="1552"/>
      <c r="ATV128" s="1552"/>
      <c r="ATW128" s="1552"/>
      <c r="ATX128" s="1552"/>
      <c r="ATY128" s="1552"/>
      <c r="ATZ128" s="483"/>
      <c r="AUA128" s="1553"/>
      <c r="AUB128" s="1553"/>
      <c r="AUC128" s="1553"/>
      <c r="AUD128" s="1553"/>
      <c r="AUE128" s="1553"/>
      <c r="AUF128" s="1553"/>
      <c r="AUG128" s="1553"/>
      <c r="AUH128" s="1553"/>
      <c r="AUL128" s="1525"/>
      <c r="AUM128" s="1632"/>
      <c r="AUN128" s="1632"/>
      <c r="AUO128" s="1526"/>
      <c r="AUR128"/>
      <c r="AUS128"/>
      <c r="AUZ128" s="229"/>
      <c r="AVA128" s="1134"/>
      <c r="AVB128" s="1134"/>
      <c r="AVC128" s="228"/>
      <c r="AVE128" s="1552"/>
      <c r="AVF128" s="1552"/>
      <c r="AVG128" s="1552"/>
      <c r="AVH128" s="1552"/>
      <c r="AVI128" s="1552"/>
      <c r="AVJ128" s="1552"/>
      <c r="AVK128" s="1552"/>
      <c r="AVL128" s="483"/>
      <c r="AVM128" s="1553"/>
      <c r="AVN128" s="1553"/>
      <c r="AVO128" s="1553"/>
      <c r="AVP128" s="1553"/>
      <c r="AVQ128" s="1553"/>
      <c r="AVR128" s="1553"/>
      <c r="AVS128" s="1553"/>
      <c r="AVT128" s="1553"/>
      <c r="AVU128" s="1687"/>
      <c r="AVV128" s="1687"/>
      <c r="AVW128" s="1687"/>
      <c r="AVX128" s="1687"/>
      <c r="AVY128" s="1687"/>
      <c r="AVZ128" s="1687"/>
      <c r="AWA128" s="1687"/>
      <c r="AWB128" s="1687"/>
      <c r="AWC128" s="1687"/>
      <c r="AWD128" s="1687"/>
      <c r="AWE128" s="1687"/>
      <c r="AWF128" s="1687"/>
      <c r="AWG128" s="1687"/>
      <c r="AWH128" s="1687"/>
      <c r="AWI128" s="1687"/>
      <c r="AWJ128" s="1687"/>
      <c r="AWK128" s="1687"/>
      <c r="AWL128" s="1687"/>
      <c r="AWM128" s="1687"/>
      <c r="AWN128" s="1687"/>
      <c r="AWO128" s="1687"/>
      <c r="AWP128" s="1687"/>
      <c r="AWQ128" s="1687"/>
      <c r="AWR128" s="1687"/>
      <c r="AWS128" s="1687"/>
      <c r="AWT128" s="1687"/>
      <c r="AWU128" s="1687"/>
      <c r="AWV128" s="1687"/>
      <c r="AWW128" s="1687"/>
      <c r="AWX128" s="1687"/>
      <c r="AWY128" s="1687"/>
      <c r="AWZ128" s="1687"/>
      <c r="AXA128" s="1552"/>
      <c r="AXB128" s="1552"/>
      <c r="AXC128" s="1552"/>
      <c r="AXD128" s="1552"/>
      <c r="AXE128" s="1552"/>
      <c r="AXF128" s="1552"/>
      <c r="AXG128" s="1552"/>
      <c r="AXH128" s="483"/>
      <c r="AXI128" s="1553"/>
      <c r="AXJ128" s="1553"/>
      <c r="AXK128" s="1553"/>
      <c r="AXL128" s="1553"/>
      <c r="AXM128" s="1553"/>
      <c r="AXN128" s="1553"/>
      <c r="AXO128" s="1553"/>
      <c r="AXP128" s="1553"/>
      <c r="AYU128" s="1552"/>
      <c r="AYV128" s="1552"/>
      <c r="AYW128" s="1552"/>
      <c r="AYX128" s="1552"/>
      <c r="AYY128" s="1552"/>
      <c r="AYZ128" s="1552"/>
      <c r="AZA128" s="1552"/>
      <c r="AZB128" s="483"/>
      <c r="AZC128" s="1553"/>
      <c r="AZD128" s="1553"/>
      <c r="AZE128" s="1553"/>
      <c r="AZF128" s="1553"/>
      <c r="AZG128" s="1553"/>
      <c r="AZH128" s="1553"/>
      <c r="AZI128" s="1553"/>
      <c r="AZJ128" s="1553"/>
      <c r="AZN128" s="1634"/>
      <c r="AZO128" s="1635"/>
      <c r="AZT128" s="1276"/>
      <c r="AZU128" s="1275"/>
      <c r="AZZ128" s="1525"/>
      <c r="BAA128" s="1632"/>
      <c r="BAB128" s="1632"/>
      <c r="BAC128" s="1526"/>
      <c r="BAD128" s="227"/>
      <c r="BAE128" s="239"/>
      <c r="BAG128" s="1552"/>
      <c r="BAH128" s="1552"/>
      <c r="BAI128" s="1552"/>
      <c r="BAJ128" s="1552"/>
      <c r="BAK128" s="1552"/>
      <c r="BAL128" s="1552"/>
      <c r="BAM128" s="1552"/>
      <c r="BAN128" s="483"/>
      <c r="BAO128" s="1553"/>
      <c r="BAP128" s="1553"/>
      <c r="BAQ128" s="1553"/>
      <c r="BAR128" s="1553"/>
      <c r="BAS128" s="1553"/>
      <c r="BAT128" s="1553"/>
      <c r="BAU128" s="1553"/>
      <c r="BAV128" s="1553"/>
      <c r="BAW128" s="1552"/>
      <c r="BAX128" s="1552"/>
      <c r="BAY128" s="1552"/>
      <c r="BAZ128" s="1552"/>
      <c r="BBA128" s="1552"/>
      <c r="BBB128" s="1552"/>
      <c r="BBC128" s="1552"/>
      <c r="BBD128" s="483"/>
      <c r="BBE128" s="1553"/>
      <c r="BBF128" s="1553"/>
      <c r="BBG128" s="1553"/>
      <c r="BBH128" s="1553"/>
      <c r="BBI128" s="1553"/>
      <c r="BBJ128" s="1553"/>
      <c r="BBK128" s="1553"/>
      <c r="BBL128" s="1553"/>
      <c r="BBP128" s="1634"/>
      <c r="BBQ128" s="1635"/>
      <c r="BBV128" s="1276"/>
      <c r="BBW128" s="1275"/>
      <c r="BCB128" s="1525"/>
      <c r="BCC128" s="1632"/>
      <c r="BCD128" s="1632"/>
      <c r="BCE128" s="1526"/>
      <c r="BCF128" s="227"/>
      <c r="BCG128" s="239"/>
      <c r="BCI128" s="1552"/>
      <c r="BCJ128" s="1552"/>
      <c r="BCK128" s="1552"/>
      <c r="BCL128" s="1552"/>
      <c r="BCM128" s="1552"/>
      <c r="BCN128" s="1552"/>
      <c r="BCO128" s="1552"/>
      <c r="BCP128" s="483"/>
      <c r="BCQ128" s="1553"/>
      <c r="BCR128" s="1553"/>
      <c r="BCS128" s="1553"/>
      <c r="BCT128" s="1553"/>
      <c r="BCU128" s="1553"/>
      <c r="BCV128" s="1553"/>
      <c r="BCW128" s="1553"/>
      <c r="BCX128" s="1553"/>
      <c r="BCY128" s="1552"/>
      <c r="BCZ128" s="1552"/>
      <c r="BDA128" s="1552"/>
      <c r="BDB128" s="1552"/>
      <c r="BDC128" s="1552"/>
      <c r="BDD128" s="1552"/>
      <c r="BDE128" s="1552"/>
      <c r="BDF128" s="483"/>
      <c r="BDG128" s="1553"/>
      <c r="BDH128" s="1553"/>
      <c r="BDI128" s="1553"/>
      <c r="BDJ128" s="1553"/>
      <c r="BDK128" s="1553"/>
      <c r="BDL128" s="1553"/>
      <c r="BDM128" s="1553"/>
      <c r="BDN128" s="1553"/>
      <c r="BDR128" s="1634"/>
      <c r="BDS128" s="1635"/>
      <c r="BDX128" s="1276"/>
      <c r="BDY128" s="1275"/>
      <c r="BED128" s="1525"/>
      <c r="BEE128" s="1632"/>
      <c r="BEF128" s="1632"/>
      <c r="BEG128" s="1526"/>
      <c r="BEH128" s="227"/>
      <c r="BEI128" s="239"/>
      <c r="BEK128" s="1552"/>
      <c r="BEL128" s="1552"/>
      <c r="BEM128" s="1552"/>
      <c r="BEN128" s="1552"/>
      <c r="BEO128" s="1552"/>
      <c r="BEP128" s="1552"/>
      <c r="BEQ128" s="1552"/>
      <c r="BER128" s="483"/>
      <c r="BES128" s="1553"/>
      <c r="BET128" s="1553"/>
      <c r="BEU128" s="1553"/>
      <c r="BEV128" s="1553"/>
      <c r="BEW128" s="1553"/>
      <c r="BEX128" s="1553"/>
      <c r="BEY128" s="1553"/>
      <c r="BEZ128" s="1553"/>
      <c r="BFA128" s="1552"/>
      <c r="BFB128" s="1552"/>
      <c r="BFC128" s="1552"/>
      <c r="BFD128" s="1552"/>
      <c r="BFE128" s="1552"/>
      <c r="BFF128" s="1552"/>
      <c r="BFG128" s="1552"/>
      <c r="BFH128" s="483"/>
      <c r="BFI128" s="1553"/>
      <c r="BFJ128" s="1553"/>
      <c r="BFK128" s="1553"/>
      <c r="BFL128" s="1553"/>
      <c r="BFM128" s="1553"/>
      <c r="BFN128" s="1553"/>
      <c r="BFO128" s="1553"/>
      <c r="BFP128" s="1553"/>
      <c r="BFT128" s="1634"/>
      <c r="BFU128" s="1635"/>
      <c r="BFZ128" s="1276"/>
      <c r="BGA128" s="1275"/>
      <c r="BGF128" s="1525"/>
      <c r="BGG128" s="1632"/>
      <c r="BGH128" s="1632"/>
      <c r="BGI128" s="1526"/>
      <c r="BGJ128" s="227"/>
      <c r="BGK128" s="239"/>
      <c r="BGM128" s="1552"/>
      <c r="BGN128" s="1552"/>
      <c r="BGO128" s="1552"/>
      <c r="BGP128" s="1552"/>
      <c r="BGQ128" s="1552"/>
      <c r="BGR128" s="1552"/>
      <c r="BGS128" s="1552"/>
      <c r="BGT128" s="483"/>
      <c r="BGU128" s="1553"/>
      <c r="BGV128" s="1553"/>
      <c r="BGW128" s="1553"/>
      <c r="BGX128" s="1553"/>
      <c r="BGY128" s="1553"/>
      <c r="BGZ128" s="1553"/>
      <c r="BHA128" s="1553"/>
      <c r="BHB128" s="1553"/>
      <c r="BHC128" s="1552"/>
      <c r="BHD128" s="1552"/>
      <c r="BHE128" s="1552"/>
      <c r="BHF128" s="1552"/>
      <c r="BHG128" s="1552"/>
      <c r="BHH128" s="1552"/>
      <c r="BHI128" s="1552"/>
      <c r="BHJ128" s="483"/>
      <c r="BHK128" s="1553"/>
      <c r="BHL128" s="1553"/>
      <c r="BHM128" s="1553"/>
      <c r="BHN128" s="1553"/>
      <c r="BHO128" s="1553"/>
      <c r="BHP128" s="1553"/>
      <c r="BHQ128" s="1553"/>
      <c r="BHR128" s="1553"/>
      <c r="BHV128" s="1634"/>
      <c r="BHW128" s="1635"/>
      <c r="BIB128" s="1276"/>
      <c r="BIC128" s="1275"/>
      <c r="BIH128" s="1525"/>
      <c r="BII128" s="1632"/>
      <c r="BIJ128" s="1632"/>
      <c r="BIK128" s="1526"/>
      <c r="BIL128" s="227"/>
      <c r="BIM128" s="239"/>
      <c r="BIO128" s="1552"/>
      <c r="BIP128" s="1552"/>
      <c r="BIQ128" s="1552"/>
      <c r="BIR128" s="1552"/>
      <c r="BIS128" s="1552"/>
      <c r="BIT128" s="1552"/>
      <c r="BIU128" s="1552"/>
      <c r="BIV128" s="483"/>
      <c r="BIW128" s="1553"/>
      <c r="BIX128" s="1553"/>
      <c r="BIY128" s="1553"/>
      <c r="BIZ128" s="1553"/>
      <c r="BJA128" s="1553"/>
      <c r="BJB128" s="1553"/>
      <c r="BJC128" s="1553"/>
      <c r="BJD128" s="1553"/>
      <c r="BJE128" s="1552"/>
      <c r="BJF128" s="1552"/>
      <c r="BJG128" s="1552"/>
      <c r="BJH128" s="1552"/>
      <c r="BJI128" s="1552"/>
      <c r="BJJ128" s="1552"/>
      <c r="BJK128" s="1552"/>
      <c r="BJL128" s="483"/>
      <c r="BJM128" s="1553"/>
      <c r="BJN128" s="1553"/>
      <c r="BJO128" s="1553"/>
      <c r="BJP128" s="1553"/>
      <c r="BJQ128" s="1553"/>
      <c r="BJR128" s="1553"/>
      <c r="BJS128" s="1553"/>
      <c r="BJT128" s="1553"/>
      <c r="BJX128" s="1634"/>
      <c r="BJY128" s="1635"/>
      <c r="BKD128" s="1276"/>
      <c r="BKE128" s="1275"/>
      <c r="BKJ128" s="1525"/>
      <c r="BKK128" s="1632"/>
      <c r="BKL128" s="1632"/>
      <c r="BKM128" s="1526"/>
      <c r="BKN128" s="227"/>
      <c r="BKO128" s="239"/>
      <c r="BKQ128" s="1552"/>
      <c r="BKR128" s="1552"/>
      <c r="BKS128" s="1552"/>
      <c r="BKT128" s="1552"/>
      <c r="BKU128" s="1552"/>
      <c r="BKV128" s="1552"/>
      <c r="BKW128" s="1552"/>
      <c r="BKX128" s="483"/>
      <c r="BKY128" s="1553"/>
      <c r="BKZ128" s="1553"/>
      <c r="BLA128" s="1553"/>
      <c r="BLB128" s="1553"/>
      <c r="BLC128" s="1553"/>
      <c r="BLD128" s="1553"/>
      <c r="BLE128" s="1553"/>
      <c r="BLF128" s="1553"/>
      <c r="BLG128" s="1552"/>
      <c r="BLH128" s="1552"/>
      <c r="BLI128" s="1552"/>
      <c r="BLJ128" s="1552"/>
      <c r="BLK128" s="1552"/>
      <c r="BLL128" s="1552"/>
      <c r="BLM128" s="1552"/>
      <c r="BLN128" s="483"/>
      <c r="BLO128" s="1553"/>
      <c r="BLP128" s="1553"/>
      <c r="BLQ128" s="1553"/>
      <c r="BLR128" s="1553"/>
      <c r="BLS128" s="1553"/>
      <c r="BLT128" s="1553"/>
      <c r="BLU128" s="1553"/>
      <c r="BLV128" s="1553"/>
      <c r="BLZ128" s="1634"/>
      <c r="BMA128" s="1635"/>
      <c r="BMF128" s="1276"/>
      <c r="BMG128" s="1275"/>
      <c r="BML128" s="1525"/>
      <c r="BMM128" s="1632"/>
      <c r="BMN128" s="1632"/>
      <c r="BMO128" s="1526"/>
      <c r="BMP128" s="227"/>
      <c r="BMQ128" s="239"/>
      <c r="BMS128" s="1552"/>
      <c r="BMT128" s="1552"/>
      <c r="BMU128" s="1552"/>
      <c r="BMV128" s="1552"/>
      <c r="BMW128" s="1552"/>
      <c r="BMX128" s="1552"/>
      <c r="BMY128" s="1552"/>
      <c r="BMZ128" s="483"/>
      <c r="BNA128" s="1553"/>
      <c r="BNB128" s="1553"/>
      <c r="BNC128" s="1553"/>
      <c r="BND128" s="1553"/>
      <c r="BNE128" s="1553"/>
      <c r="BNF128" s="1553"/>
      <c r="BNG128" s="1553"/>
      <c r="BNH128" s="1553"/>
      <c r="BNI128" s="1552"/>
      <c r="BNJ128" s="1552"/>
      <c r="BNK128" s="1552"/>
      <c r="BNL128" s="1552"/>
      <c r="BNM128" s="1552"/>
      <c r="BNN128" s="1552"/>
      <c r="BNO128" s="1552"/>
      <c r="BNP128" s="483"/>
      <c r="BNQ128" s="1553"/>
      <c r="BNR128" s="1553"/>
      <c r="BNS128" s="1553"/>
      <c r="BNT128" s="1553"/>
      <c r="BNU128" s="1553"/>
      <c r="BNV128" s="1553"/>
      <c r="BNW128" s="1553"/>
      <c r="BNX128" s="1553"/>
      <c r="BOB128" s="1634"/>
      <c r="BOC128" s="1635"/>
      <c r="BOH128" s="1276"/>
      <c r="BOI128" s="1275"/>
      <c r="BON128" s="1525"/>
      <c r="BOO128" s="1632"/>
      <c r="BOP128" s="1632"/>
      <c r="BOQ128" s="1526"/>
      <c r="BOR128" s="227"/>
      <c r="BOS128" s="239"/>
      <c r="BOU128" s="1552"/>
      <c r="BOV128" s="1552"/>
      <c r="BOW128" s="1552"/>
      <c r="BOX128" s="1552"/>
      <c r="BOY128" s="1552"/>
      <c r="BOZ128" s="1552"/>
      <c r="BPA128" s="1552"/>
      <c r="BPB128" s="483"/>
      <c r="BPC128" s="1553"/>
      <c r="BPD128" s="1553"/>
      <c r="BPE128" s="1553"/>
      <c r="BPF128" s="1553"/>
      <c r="BPG128" s="1553"/>
      <c r="BPH128" s="1553"/>
      <c r="BPI128" s="1553"/>
      <c r="BPJ128" s="1553"/>
      <c r="BPK128" s="1552"/>
      <c r="BPL128" s="1552"/>
      <c r="BPM128" s="1552"/>
      <c r="BPN128" s="1552"/>
      <c r="BPO128" s="1552"/>
      <c r="BPP128" s="1552"/>
      <c r="BPQ128" s="1552"/>
      <c r="BPR128" s="483"/>
      <c r="BPS128" s="1553"/>
      <c r="BPT128" s="1553"/>
      <c r="BPU128" s="1553"/>
      <c r="BPV128" s="1553"/>
      <c r="BPW128" s="1553"/>
      <c r="BPX128" s="1553"/>
      <c r="BPY128" s="1553"/>
      <c r="BPZ128" s="1553"/>
      <c r="BQD128" s="1634"/>
      <c r="BQE128" s="1635"/>
      <c r="BQJ128" s="1276"/>
      <c r="BQK128" s="1275"/>
      <c r="BQP128" s="1525"/>
      <c r="BQQ128" s="1632"/>
      <c r="BQR128" s="1632"/>
      <c r="BQS128" s="1526"/>
      <c r="BQT128" s="227"/>
      <c r="BQU128" s="239"/>
      <c r="BQW128" s="1552"/>
      <c r="BQX128" s="1552"/>
      <c r="BQY128" s="1552"/>
      <c r="BQZ128" s="1552"/>
      <c r="BRA128" s="1552"/>
      <c r="BRB128" s="1552"/>
      <c r="BRC128" s="1552"/>
      <c r="BRD128" s="483"/>
      <c r="BRE128" s="1553"/>
      <c r="BRF128" s="1553"/>
      <c r="BRG128" s="1553"/>
      <c r="BRH128" s="1553"/>
      <c r="BRI128" s="1553"/>
      <c r="BRJ128" s="1553"/>
      <c r="BRK128" s="1553"/>
      <c r="BRL128" s="1553"/>
      <c r="BRM128" s="1552"/>
      <c r="BRN128" s="1552"/>
      <c r="BRO128" s="1552"/>
      <c r="BRP128" s="1552"/>
      <c r="BRQ128" s="1552"/>
      <c r="BRR128" s="1552"/>
      <c r="BRS128" s="1552"/>
      <c r="BRT128" s="483"/>
      <c r="BRU128" s="1553"/>
      <c r="BRV128" s="1553"/>
      <c r="BRW128" s="1553"/>
      <c r="BRX128" s="1553"/>
      <c r="BRY128" s="1553"/>
      <c r="BRZ128" s="1553"/>
      <c r="BSA128" s="1553"/>
      <c r="BSB128" s="1553"/>
      <c r="BSF128" s="1634"/>
      <c r="BSG128" s="1635"/>
      <c r="BSL128" s="1276"/>
      <c r="BSM128" s="1275"/>
      <c r="BSR128" s="1525"/>
      <c r="BSS128" s="1632"/>
      <c r="BST128" s="1632"/>
      <c r="BSU128" s="1526"/>
      <c r="BSV128" s="227"/>
      <c r="BSW128" s="239"/>
      <c r="BSY128" s="1552"/>
      <c r="BSZ128" s="1552"/>
      <c r="BTA128" s="1552"/>
      <c r="BTB128" s="1552"/>
      <c r="BTC128" s="1552"/>
      <c r="BTD128" s="1552"/>
      <c r="BTE128" s="1552"/>
      <c r="BTF128" s="483"/>
      <c r="BTG128" s="1553"/>
      <c r="BTH128" s="1553"/>
      <c r="BTI128" s="1553"/>
      <c r="BTJ128" s="1553"/>
      <c r="BTK128" s="1553"/>
      <c r="BTL128" s="1553"/>
      <c r="BTM128" s="1553"/>
      <c r="BTN128" s="1553"/>
      <c r="BTO128" s="1552"/>
      <c r="BTP128" s="1552"/>
      <c r="BTQ128" s="1552"/>
      <c r="BTR128" s="1552"/>
      <c r="BTS128" s="1552"/>
      <c r="BTT128" s="1552"/>
      <c r="BTU128" s="1552"/>
      <c r="BTV128" s="483"/>
      <c r="BTW128" s="1553"/>
      <c r="BTX128" s="1553"/>
      <c r="BTY128" s="1553"/>
      <c r="BTZ128" s="1553"/>
      <c r="BUA128" s="1553"/>
      <c r="BUB128" s="1553"/>
      <c r="BUC128" s="1553"/>
      <c r="BUD128" s="1553"/>
      <c r="BUH128" s="1634"/>
      <c r="BUI128" s="1635"/>
      <c r="BUN128" s="1276"/>
      <c r="BUO128" s="1275"/>
      <c r="BUT128" s="1525"/>
      <c r="BUU128" s="1632"/>
      <c r="BUV128" s="1632"/>
      <c r="BUW128" s="1526"/>
      <c r="BUX128" s="227"/>
      <c r="BUY128" s="239"/>
      <c r="BVA128" s="1552"/>
      <c r="BVB128" s="1552"/>
      <c r="BVC128" s="1552"/>
      <c r="BVD128" s="1552"/>
      <c r="BVE128" s="1552"/>
      <c r="BVF128" s="1552"/>
      <c r="BVG128" s="1552"/>
      <c r="BVH128" s="483"/>
      <c r="BVI128" s="1553"/>
      <c r="BVJ128" s="1553"/>
      <c r="BVK128" s="1553"/>
      <c r="BVL128" s="1553"/>
      <c r="BVM128" s="1553"/>
      <c r="BVN128" s="1553"/>
      <c r="BVO128" s="1553"/>
      <c r="BVP128" s="1553"/>
      <c r="BVQ128" s="1552"/>
      <c r="BVR128" s="1552"/>
      <c r="BVS128" s="1552"/>
      <c r="BVT128" s="1552"/>
      <c r="BVU128" s="1552"/>
      <c r="BVV128" s="1552"/>
      <c r="BVW128" s="1552"/>
      <c r="BVX128" s="483"/>
      <c r="BVY128" s="1553"/>
      <c r="BVZ128" s="1553"/>
      <c r="BWA128" s="1553"/>
      <c r="BWB128" s="1553"/>
      <c r="BWC128" s="1553"/>
      <c r="BWD128" s="1553"/>
      <c r="BWE128" s="1553"/>
      <c r="BWF128" s="1553"/>
      <c r="BWJ128" s="1634"/>
      <c r="BWK128" s="1635"/>
      <c r="BWP128" s="1276"/>
      <c r="BWQ128" s="1275"/>
      <c r="BWV128" s="1525"/>
      <c r="BWW128" s="1632"/>
      <c r="BWX128" s="1632"/>
      <c r="BWY128" s="1526"/>
      <c r="BWZ128" s="227"/>
      <c r="BXA128" s="239"/>
      <c r="BXC128" s="1552"/>
      <c r="BXD128" s="1552"/>
      <c r="BXE128" s="1552"/>
      <c r="BXF128" s="1552"/>
      <c r="BXG128" s="1552"/>
      <c r="BXH128" s="1552"/>
      <c r="BXI128" s="1552"/>
      <c r="BXJ128" s="483"/>
      <c r="BXK128" s="1553"/>
      <c r="BXL128" s="1553"/>
      <c r="BXM128" s="1553"/>
      <c r="BXN128" s="1553"/>
      <c r="BXO128" s="1553"/>
      <c r="BXP128" s="1553"/>
      <c r="BXQ128" s="1553"/>
      <c r="BXR128" s="1553"/>
      <c r="BXS128" s="1552"/>
      <c r="BXT128" s="1552"/>
      <c r="BXU128" s="1552"/>
      <c r="BXV128" s="1552"/>
      <c r="BXW128" s="1552"/>
      <c r="BXX128" s="1552"/>
      <c r="BXY128" s="1552"/>
      <c r="BXZ128" s="483"/>
      <c r="BYA128" s="1553"/>
      <c r="BYB128" s="1553"/>
      <c r="BYC128" s="1553"/>
      <c r="BYD128" s="1553"/>
      <c r="BYE128" s="1553"/>
      <c r="BYF128" s="1553"/>
      <c r="BYG128" s="1553"/>
      <c r="BYH128" s="1553"/>
      <c r="BYL128" s="1634"/>
      <c r="BYM128" s="1635"/>
      <c r="BYR128" s="1276"/>
      <c r="BYS128" s="1275"/>
      <c r="BYX128" s="1525"/>
      <c r="BYY128" s="1632"/>
      <c r="BYZ128" s="1632"/>
      <c r="BZA128" s="1526"/>
      <c r="BZB128" s="227"/>
      <c r="BZC128" s="239"/>
      <c r="BZE128" s="1552"/>
      <c r="BZF128" s="1552"/>
      <c r="BZG128" s="1552"/>
      <c r="BZH128" s="1552"/>
      <c r="BZI128" s="1552"/>
      <c r="BZJ128" s="1552"/>
      <c r="BZK128" s="1552"/>
      <c r="BZL128" s="483"/>
      <c r="BZM128" s="1553"/>
      <c r="BZN128" s="1553"/>
      <c r="BZO128" s="1553"/>
      <c r="BZP128" s="1553"/>
      <c r="BZQ128" s="1553"/>
      <c r="BZR128" s="1553"/>
      <c r="BZS128" s="1553"/>
      <c r="BZT128" s="1553"/>
      <c r="BZU128" s="1552"/>
      <c r="BZV128" s="1552"/>
      <c r="BZW128" s="1552"/>
      <c r="BZX128" s="1552"/>
      <c r="BZY128" s="1552"/>
      <c r="BZZ128" s="1552"/>
      <c r="CAA128" s="1552"/>
      <c r="CAB128" s="483"/>
      <c r="CAC128" s="1553"/>
      <c r="CAD128" s="1553"/>
      <c r="CAE128" s="1553"/>
      <c r="CAF128" s="1553"/>
      <c r="CAG128" s="1553"/>
      <c r="CAH128" s="1553"/>
      <c r="CAI128" s="1553"/>
      <c r="CAJ128" s="1553"/>
      <c r="CAN128" s="1634"/>
      <c r="CAO128" s="1635"/>
      <c r="CAT128" s="1276"/>
      <c r="CAU128" s="1275"/>
      <c r="CAZ128" s="1525"/>
      <c r="CBA128" s="1632"/>
      <c r="CBB128" s="1632"/>
      <c r="CBC128" s="1526"/>
      <c r="CBD128" s="227"/>
      <c r="CBE128" s="239"/>
      <c r="CBG128" s="1552"/>
      <c r="CBH128" s="1552"/>
      <c r="CBI128" s="1552"/>
      <c r="CBJ128" s="1552"/>
      <c r="CBK128" s="1552"/>
      <c r="CBL128" s="1552"/>
      <c r="CBM128" s="1552"/>
      <c r="CBN128" s="483"/>
      <c r="CBO128" s="1553"/>
      <c r="CBP128" s="1553"/>
      <c r="CBQ128" s="1553"/>
      <c r="CBR128" s="1553"/>
      <c r="CBS128" s="1553"/>
      <c r="CBT128" s="1553"/>
      <c r="CBU128" s="1553"/>
      <c r="CBV128" s="1553"/>
      <c r="CBW128" s="1552"/>
      <c r="CBX128" s="1552"/>
      <c r="CBY128" s="1552"/>
      <c r="CBZ128" s="1552"/>
      <c r="CCA128" s="1552"/>
      <c r="CCB128" s="1552"/>
      <c r="CCC128" s="1552"/>
      <c r="CCD128" s="483"/>
      <c r="CCE128" s="1553"/>
      <c r="CCF128" s="1553"/>
      <c r="CCG128" s="1553"/>
      <c r="CCH128" s="1553"/>
      <c r="CCI128" s="1553"/>
      <c r="CCJ128" s="1553"/>
      <c r="CCK128" s="1553"/>
      <c r="CCL128" s="1553"/>
      <c r="CCP128" s="1634"/>
      <c r="CCQ128" s="1635"/>
      <c r="CCV128" s="1276"/>
      <c r="CCW128" s="1275"/>
      <c r="CDB128" s="1525"/>
      <c r="CDC128" s="1632"/>
      <c r="CDD128" s="1632"/>
      <c r="CDE128" s="1526"/>
      <c r="CDF128" s="227"/>
      <c r="CDG128" s="239"/>
      <c r="CDI128" s="1552"/>
      <c r="CDJ128" s="1552"/>
      <c r="CDK128" s="1552"/>
      <c r="CDL128" s="1552"/>
      <c r="CDM128" s="1552"/>
      <c r="CDN128" s="1552"/>
      <c r="CDO128" s="1552"/>
      <c r="CDP128" s="483"/>
      <c r="CDQ128" s="1553"/>
      <c r="CDR128" s="1553"/>
      <c r="CDS128" s="1553"/>
      <c r="CDT128" s="1553"/>
      <c r="CDU128" s="1553"/>
      <c r="CDV128" s="1553"/>
      <c r="CDW128" s="1553"/>
      <c r="CDX128" s="1553"/>
      <c r="CDY128" s="1552"/>
      <c r="CDZ128" s="1552"/>
      <c r="CEA128" s="1552"/>
      <c r="CEB128" s="1552"/>
      <c r="CEC128" s="1552"/>
      <c r="CED128" s="1552"/>
      <c r="CEE128" s="1552"/>
      <c r="CEF128" s="483"/>
      <c r="CEG128" s="1553"/>
      <c r="CEH128" s="1553"/>
      <c r="CEI128" s="1553"/>
      <c r="CEJ128" s="1553"/>
      <c r="CEK128" s="1553"/>
      <c r="CEL128" s="1553"/>
      <c r="CEM128" s="1553"/>
      <c r="CEN128" s="1553"/>
      <c r="CER128" s="1634"/>
      <c r="CES128" s="1635"/>
      <c r="CEX128" s="1276"/>
      <c r="CEY128" s="1275"/>
      <c r="CFD128" s="1525"/>
      <c r="CFE128" s="1632"/>
      <c r="CFF128" s="1632"/>
      <c r="CFG128" s="1526"/>
      <c r="CFH128" s="227"/>
      <c r="CFI128" s="239"/>
      <c r="CFK128" s="1552"/>
      <c r="CFL128" s="1552"/>
      <c r="CFM128" s="1552"/>
      <c r="CFN128" s="1552"/>
      <c r="CFO128" s="1552"/>
      <c r="CFP128" s="1552"/>
      <c r="CFQ128" s="1552"/>
      <c r="CFR128" s="483"/>
      <c r="CFS128" s="1553"/>
      <c r="CFT128" s="1553"/>
      <c r="CFU128" s="1553"/>
      <c r="CFV128" s="1553"/>
      <c r="CFW128" s="1553"/>
      <c r="CFX128" s="1553"/>
      <c r="CFY128" s="1553"/>
      <c r="CFZ128" s="1553"/>
      <c r="CGA128" s="1552"/>
      <c r="CGB128" s="1552"/>
      <c r="CGC128" s="1552"/>
      <c r="CGD128" s="1552"/>
      <c r="CGE128" s="1552"/>
      <c r="CGF128" s="1552"/>
      <c r="CGG128" s="1552"/>
      <c r="CGH128" s="483"/>
      <c r="CGI128" s="1553"/>
      <c r="CGJ128" s="1553"/>
      <c r="CGK128" s="1553"/>
      <c r="CGL128" s="1553"/>
      <c r="CGM128" s="1553"/>
      <c r="CGN128" s="1553"/>
      <c r="CGO128" s="1553"/>
      <c r="CGP128" s="1553"/>
      <c r="CGT128" s="1634"/>
      <c r="CGU128" s="1635"/>
      <c r="CGZ128" s="1276"/>
      <c r="CHA128" s="1275"/>
      <c r="CHF128" s="1525"/>
      <c r="CHG128" s="1632"/>
      <c r="CHH128" s="1632"/>
      <c r="CHI128" s="1526"/>
      <c r="CHJ128" s="227"/>
      <c r="CHK128" s="239"/>
      <c r="CHM128" s="1552"/>
      <c r="CHN128" s="1552"/>
      <c r="CHO128" s="1552"/>
      <c r="CHP128" s="1552"/>
      <c r="CHQ128" s="1552"/>
      <c r="CHR128" s="1552"/>
      <c r="CHS128" s="1552"/>
      <c r="CHT128" s="483"/>
      <c r="CHU128" s="1553"/>
      <c r="CHV128" s="1553"/>
      <c r="CHW128" s="1553"/>
      <c r="CHX128" s="1553"/>
      <c r="CHY128" s="1553"/>
      <c r="CHZ128" s="1553"/>
      <c r="CIA128" s="1553"/>
      <c r="CIB128" s="1553"/>
      <c r="CIC128" s="1552"/>
      <c r="CID128" s="1552"/>
      <c r="CIE128" s="1552"/>
      <c r="CIF128" s="1552"/>
      <c r="CIG128" s="1552"/>
      <c r="CIH128" s="1552"/>
      <c r="CII128" s="1552"/>
      <c r="CIJ128" s="483"/>
      <c r="CIK128" s="1553"/>
      <c r="CIL128" s="1553"/>
      <c r="CIM128" s="1553"/>
      <c r="CIN128" s="1553"/>
      <c r="CIO128" s="1553"/>
      <c r="CIP128" s="1553"/>
      <c r="CIQ128" s="1553"/>
      <c r="CIR128" s="1553"/>
      <c r="CIV128" s="1634"/>
      <c r="CIW128" s="1635"/>
      <c r="CJB128" s="1276"/>
      <c r="CJC128" s="1275"/>
      <c r="CJH128" s="1525"/>
      <c r="CJI128" s="1632"/>
      <c r="CJJ128" s="1632"/>
      <c r="CJK128" s="1526"/>
      <c r="CJL128" s="227"/>
      <c r="CJM128" s="239"/>
      <c r="CJO128" s="1552"/>
      <c r="CJP128" s="1552"/>
      <c r="CJQ128" s="1552"/>
      <c r="CJR128" s="1552"/>
      <c r="CJS128" s="1552"/>
      <c r="CJT128" s="1552"/>
      <c r="CJU128" s="1552"/>
      <c r="CJV128" s="483"/>
      <c r="CJW128" s="1553"/>
      <c r="CJX128" s="1553"/>
      <c r="CJY128" s="1553"/>
      <c r="CJZ128" s="1553"/>
      <c r="CKA128" s="1553"/>
      <c r="CKB128" s="1553"/>
      <c r="CKC128" s="1553"/>
      <c r="CKD128" s="1553"/>
      <c r="CKE128" s="1552"/>
      <c r="CKF128" s="1552"/>
      <c r="CKG128" s="1552"/>
      <c r="CKH128" s="1552"/>
      <c r="CKI128" s="1552"/>
      <c r="CKJ128" s="1552"/>
      <c r="CKK128" s="1552"/>
      <c r="CKL128" s="483"/>
      <c r="CKM128" s="1553"/>
      <c r="CKN128" s="1553"/>
      <c r="CKO128" s="1553"/>
      <c r="CKP128" s="1553"/>
      <c r="CKQ128" s="1553"/>
      <c r="CKR128" s="1553"/>
      <c r="CKS128" s="1553"/>
      <c r="CKT128" s="1553"/>
      <c r="CKX128" s="1634"/>
      <c r="CKY128" s="1635"/>
      <c r="CLD128" s="1276"/>
      <c r="CLE128" s="1275"/>
      <c r="CLJ128" s="1525"/>
      <c r="CLK128" s="1632"/>
      <c r="CLL128" s="1632"/>
      <c r="CLM128" s="1526"/>
      <c r="CLN128" s="227"/>
      <c r="CLO128" s="239"/>
      <c r="CLQ128" s="1552"/>
      <c r="CLR128" s="1552"/>
      <c r="CLS128" s="1552"/>
      <c r="CLT128" s="1552"/>
      <c r="CLU128" s="1552"/>
      <c r="CLV128" s="1552"/>
      <c r="CLW128" s="1552"/>
      <c r="CLX128" s="483"/>
      <c r="CLY128" s="1553"/>
      <c r="CLZ128" s="1553"/>
      <c r="CMA128" s="1553"/>
      <c r="CMB128" s="1553"/>
      <c r="CMC128" s="1553"/>
      <c r="CMD128" s="1553"/>
      <c r="CME128" s="1553"/>
      <c r="CMF128" s="1553"/>
      <c r="CMG128" s="1552"/>
      <c r="CMH128" s="1552"/>
      <c r="CMI128" s="1552"/>
      <c r="CMJ128" s="1552"/>
      <c r="CMK128" s="1552"/>
      <c r="CML128" s="1552"/>
      <c r="CMM128" s="1552"/>
      <c r="CMN128" s="483"/>
      <c r="CMO128" s="1553"/>
      <c r="CMP128" s="1553"/>
      <c r="CMQ128" s="1553"/>
      <c r="CMR128" s="1553"/>
      <c r="CMS128" s="1553"/>
      <c r="CMT128" s="1553"/>
      <c r="CMU128" s="1553"/>
      <c r="CMV128" s="1553"/>
      <c r="CMZ128" s="1634"/>
      <c r="CNA128" s="1635"/>
      <c r="CNF128" s="1276"/>
      <c r="CNG128" s="1275"/>
      <c r="CNL128" s="1525"/>
      <c r="CNM128" s="1632"/>
      <c r="CNN128" s="1632"/>
      <c r="CNO128" s="1526"/>
      <c r="CNP128" s="227"/>
      <c r="CNQ128" s="239"/>
      <c r="CNS128" s="1552"/>
      <c r="CNT128" s="1552"/>
      <c r="CNU128" s="1552"/>
      <c r="CNV128" s="1552"/>
      <c r="CNW128" s="1552"/>
      <c r="CNX128" s="1552"/>
      <c r="CNY128" s="1552"/>
      <c r="CNZ128" s="483"/>
      <c r="COA128" s="1553"/>
      <c r="COB128" s="1553"/>
      <c r="COC128" s="1553"/>
      <c r="COD128" s="1553"/>
      <c r="COE128" s="1553"/>
      <c r="COF128" s="1553"/>
      <c r="COG128" s="1553"/>
      <c r="COH128" s="1553"/>
      <c r="COI128" s="1552"/>
      <c r="COJ128" s="1552"/>
      <c r="COK128" s="1552"/>
      <c r="COL128" s="1552"/>
      <c r="COM128" s="1552"/>
      <c r="CON128" s="1552"/>
      <c r="COO128" s="1552"/>
      <c r="COP128" s="483"/>
      <c r="COQ128" s="1553"/>
      <c r="COR128" s="1553"/>
      <c r="COS128" s="1553"/>
      <c r="COT128" s="1553"/>
      <c r="COU128" s="1553"/>
      <c r="COV128" s="1553"/>
      <c r="COW128" s="1553"/>
      <c r="COX128" s="1553"/>
      <c r="CPB128" s="1634"/>
      <c r="CPC128" s="1635"/>
      <c r="CPH128" s="1276"/>
      <c r="CPI128" s="1275"/>
      <c r="CPN128" s="1525"/>
      <c r="CPO128" s="1632"/>
      <c r="CPP128" s="1632"/>
      <c r="CPQ128" s="1526"/>
      <c r="CPR128" s="227"/>
      <c r="CPS128" s="239"/>
      <c r="CPU128" s="1552"/>
      <c r="CPV128" s="1552"/>
      <c r="CPW128" s="1552"/>
      <c r="CPX128" s="1552"/>
      <c r="CPY128" s="1552"/>
      <c r="CPZ128" s="1552"/>
      <c r="CQA128" s="1552"/>
      <c r="CQB128" s="483"/>
      <c r="CQC128" s="1553"/>
      <c r="CQD128" s="1553"/>
      <c r="CQE128" s="1553"/>
      <c r="CQF128" s="1553"/>
      <c r="CQG128" s="1553"/>
      <c r="CQH128" s="1553"/>
      <c r="CQI128" s="1553"/>
      <c r="CQJ128" s="1553"/>
      <c r="CQK128" s="1552"/>
      <c r="CQL128" s="1552"/>
      <c r="CQM128" s="1552"/>
      <c r="CQN128" s="1552"/>
      <c r="CQO128" s="1552"/>
      <c r="CQP128" s="1552"/>
      <c r="CQQ128" s="1552"/>
      <c r="CQR128" s="483"/>
      <c r="CQS128" s="1553"/>
      <c r="CQT128" s="1553"/>
      <c r="CQU128" s="1553"/>
      <c r="CQV128" s="1553"/>
      <c r="CQW128" s="1553"/>
      <c r="CQX128" s="1553"/>
      <c r="CQY128" s="1553"/>
      <c r="CQZ128" s="1553"/>
      <c r="CRD128" s="1634"/>
      <c r="CRE128" s="1635"/>
      <c r="CRJ128" s="1276"/>
      <c r="CRK128" s="1275"/>
      <c r="CRP128" s="1525"/>
      <c r="CRQ128" s="1632"/>
      <c r="CRR128" s="1632"/>
      <c r="CRS128" s="1526"/>
      <c r="CRT128" s="227"/>
      <c r="CRU128" s="239"/>
      <c r="CRW128" s="1552"/>
      <c r="CRX128" s="1552"/>
      <c r="CRY128" s="1552"/>
      <c r="CRZ128" s="1552"/>
      <c r="CSA128" s="1552"/>
      <c r="CSB128" s="1552"/>
      <c r="CSC128" s="1552"/>
      <c r="CSD128" s="483"/>
      <c r="CSE128" s="1553"/>
      <c r="CSF128" s="1553"/>
      <c r="CSG128" s="1553"/>
      <c r="CSH128" s="1553"/>
      <c r="CSI128" s="1553"/>
      <c r="CSJ128" s="1553"/>
      <c r="CSK128" s="1553"/>
      <c r="CSL128" s="1553"/>
      <c r="CSM128" s="1552"/>
      <c r="CSN128" s="1552"/>
      <c r="CSO128" s="1552"/>
      <c r="CSP128" s="1552"/>
      <c r="CSQ128" s="1552"/>
      <c r="CSR128" s="1552"/>
      <c r="CSS128" s="1552"/>
      <c r="CST128" s="483"/>
      <c r="CSU128" s="1553"/>
      <c r="CSV128" s="1553"/>
      <c r="CSW128" s="1553"/>
      <c r="CSX128" s="1553"/>
      <c r="CSY128" s="1553"/>
      <c r="CSZ128" s="1553"/>
      <c r="CTA128" s="1553"/>
      <c r="CTB128" s="1553"/>
      <c r="CTF128" s="1634"/>
      <c r="CTG128" s="1635"/>
      <c r="CTL128" s="1276"/>
      <c r="CTM128" s="1275"/>
      <c r="CTR128" s="1525"/>
      <c r="CTS128" s="1632"/>
      <c r="CTT128" s="1632"/>
      <c r="CTU128" s="1526"/>
      <c r="CTV128" s="227"/>
      <c r="CTW128" s="239"/>
      <c r="CTY128" s="1552"/>
      <c r="CTZ128" s="1552"/>
      <c r="CUA128" s="1552"/>
      <c r="CUB128" s="1552"/>
      <c r="CUC128" s="1552"/>
      <c r="CUD128" s="1552"/>
      <c r="CUE128" s="1552"/>
      <c r="CUF128" s="483"/>
      <c r="CUG128" s="1553"/>
      <c r="CUH128" s="1553"/>
      <c r="CUI128" s="1553"/>
      <c r="CUJ128" s="1553"/>
      <c r="CUK128" s="1553"/>
      <c r="CUL128" s="1553"/>
      <c r="CUM128" s="1553"/>
      <c r="CUN128" s="1553"/>
      <c r="CUO128" s="1552"/>
      <c r="CUP128" s="1552"/>
      <c r="CUQ128" s="1552"/>
      <c r="CUR128" s="1552"/>
      <c r="CUS128" s="1552"/>
      <c r="CUT128" s="1552"/>
      <c r="CUU128" s="1552"/>
      <c r="CUV128" s="483"/>
      <c r="CUW128" s="1553"/>
      <c r="CUX128" s="1553"/>
      <c r="CUY128" s="1553"/>
      <c r="CUZ128" s="1553"/>
      <c r="CVA128" s="1553"/>
      <c r="CVB128" s="1553"/>
      <c r="CVC128" s="1553"/>
      <c r="CVD128" s="1553"/>
      <c r="CVE128" s="1552"/>
      <c r="CVF128" s="1552"/>
      <c r="CVG128" s="1552"/>
      <c r="CVH128" s="1552"/>
      <c r="CVI128" s="1552"/>
      <c r="CVJ128" s="1552"/>
      <c r="CVK128" s="1552"/>
      <c r="CVL128" s="483"/>
      <c r="CVM128" s="1553"/>
      <c r="CVN128" s="1553"/>
      <c r="CVO128" s="1553"/>
      <c r="CVP128" s="1553"/>
      <c r="CVQ128" s="1553"/>
      <c r="CVR128" s="1553"/>
      <c r="CVS128" s="1553"/>
      <c r="CVT128" s="1553"/>
      <c r="CVU128" s="483"/>
      <c r="CVV128" s="483"/>
      <c r="CVW128" s="1552"/>
      <c r="CVX128" s="1552"/>
      <c r="CVY128" s="1552"/>
      <c r="CVZ128" s="1552"/>
      <c r="CWA128" s="1552"/>
      <c r="CWB128" s="483"/>
      <c r="CWC128" s="1553"/>
      <c r="CWD128" s="1553"/>
      <c r="CWE128" s="1553"/>
      <c r="CWF128" s="1553"/>
      <c r="CWG128" s="1553"/>
      <c r="CWH128" s="1553"/>
      <c r="CWI128" s="1553"/>
      <c r="CWJ128" s="1553"/>
      <c r="CWN128" s="1634"/>
      <c r="CWO128" s="1635"/>
      <c r="CWT128" s="1276"/>
      <c r="CWU128" s="1275"/>
      <c r="CWZ128" s="1525"/>
      <c r="CXA128" s="1632"/>
      <c r="CXB128" s="1632"/>
      <c r="CXC128" s="1526"/>
      <c r="CXD128" s="227"/>
      <c r="CXE128" s="239"/>
      <c r="CXG128" s="1552"/>
      <c r="CXH128" s="1552"/>
      <c r="CXI128" s="1552"/>
      <c r="CXJ128" s="1552"/>
      <c r="CXK128" s="1552"/>
      <c r="CXL128" s="1552"/>
      <c r="CXM128" s="1552"/>
      <c r="CXN128" s="483"/>
      <c r="CXO128" s="1553"/>
      <c r="CXP128" s="1553"/>
      <c r="CXQ128" s="1553"/>
      <c r="CXR128" s="1553"/>
      <c r="CXS128" s="1553"/>
      <c r="CXT128" s="1553"/>
      <c r="CXU128" s="1553"/>
      <c r="CXV128" s="1553"/>
      <c r="CXW128" s="1552"/>
      <c r="CXX128" s="1552"/>
      <c r="CXY128" s="1552"/>
      <c r="CXZ128" s="1552"/>
      <c r="CYA128" s="1552"/>
      <c r="CYB128" s="1552"/>
      <c r="CYC128" s="1552"/>
      <c r="CYD128" s="483"/>
      <c r="CYE128" s="1553"/>
      <c r="CYF128" s="1553"/>
      <c r="CYG128" s="1553"/>
      <c r="CYH128" s="1553"/>
      <c r="CYI128" s="1553"/>
      <c r="CYJ128" s="1553"/>
      <c r="CYK128" s="1553"/>
      <c r="CYL128" s="1553"/>
      <c r="CYM128" s="1552"/>
      <c r="CYN128" s="1552"/>
      <c r="CYO128" s="1552"/>
      <c r="CYP128" s="1552"/>
      <c r="CYQ128" s="1552"/>
      <c r="CYR128" s="1552"/>
      <c r="CYS128" s="1552"/>
      <c r="CYT128" s="483"/>
      <c r="CYU128" s="1553"/>
      <c r="CYV128" s="1553"/>
      <c r="CYW128" s="1553"/>
      <c r="CYX128" s="1553"/>
      <c r="CYY128" s="1553"/>
      <c r="CYZ128" s="1553"/>
      <c r="CZA128" s="1553"/>
      <c r="CZB128" s="1553"/>
      <c r="CZC128" s="1552"/>
      <c r="CZD128" s="1552"/>
      <c r="CZE128" s="1552"/>
      <c r="CZF128" s="1552"/>
      <c r="CZG128" s="1552"/>
      <c r="CZH128" s="1552"/>
      <c r="CZI128" s="1552"/>
      <c r="CZJ128" s="483"/>
      <c r="CZK128" s="1553"/>
      <c r="CZL128" s="1553"/>
      <c r="CZM128" s="1553"/>
      <c r="CZN128" s="1553"/>
      <c r="CZO128" s="1553"/>
      <c r="CZP128" s="1553"/>
      <c r="CZQ128" s="1553"/>
      <c r="CZR128" s="1553"/>
      <c r="CZS128" s="1552"/>
      <c r="CZT128" s="1552"/>
      <c r="CZU128" s="1552"/>
      <c r="CZV128" s="1552"/>
      <c r="CZW128" s="1552"/>
      <c r="CZX128" s="1552"/>
      <c r="CZY128" s="1552"/>
      <c r="CZZ128" s="483"/>
      <c r="DAA128" s="1553"/>
      <c r="DAB128" s="1553"/>
      <c r="DAC128" s="1553"/>
      <c r="DAD128" s="1553"/>
      <c r="DAE128" s="1553"/>
      <c r="DAF128" s="1553"/>
      <c r="DAG128" s="1553"/>
      <c r="DAH128" s="1553"/>
      <c r="DAL128" s="1634"/>
      <c r="DAM128" s="1635"/>
      <c r="DAR128" s="1276"/>
      <c r="DAS128" s="1275"/>
      <c r="DAX128" s="1525"/>
      <c r="DAY128" s="1632"/>
      <c r="DAZ128" s="1632"/>
      <c r="DBA128" s="1526"/>
      <c r="DBB128" s="227"/>
      <c r="DBC128" s="239"/>
      <c r="DBE128" s="1552"/>
      <c r="DBF128" s="1552"/>
      <c r="DBG128" s="1552"/>
      <c r="DBH128" s="1552"/>
      <c r="DBI128" s="1552"/>
      <c r="DBJ128" s="1552"/>
      <c r="DBK128" s="1552"/>
      <c r="DBL128" s="483"/>
      <c r="DBM128" s="1553"/>
      <c r="DBN128" s="1553"/>
      <c r="DBO128" s="1553"/>
      <c r="DBP128" s="1553"/>
      <c r="DBQ128" s="1553"/>
      <c r="DBR128" s="1553"/>
      <c r="DBS128" s="1553"/>
      <c r="DBT128" s="1553"/>
      <c r="DBU128" s="1552"/>
      <c r="DBV128" s="1552"/>
      <c r="DBW128" s="1552"/>
      <c r="DBX128" s="1552"/>
      <c r="DBY128" s="1552"/>
      <c r="DBZ128" s="1552"/>
      <c r="DCA128" s="1552"/>
      <c r="DCB128" s="483"/>
      <c r="DCC128" s="1553"/>
      <c r="DCD128" s="1553"/>
      <c r="DCE128" s="1553"/>
      <c r="DCF128" s="1553"/>
      <c r="DCG128" s="1553"/>
      <c r="DCH128" s="1553"/>
      <c r="DCI128" s="1553"/>
      <c r="DCJ128" s="1553"/>
      <c r="DCK128" s="1552"/>
      <c r="DCL128" s="1552"/>
      <c r="DCM128" s="1552"/>
      <c r="DCN128" s="1552"/>
      <c r="DCO128" s="1552"/>
      <c r="DCP128" s="1552"/>
      <c r="DCQ128" s="1552"/>
      <c r="DCR128" s="483"/>
      <c r="DCS128" s="1553"/>
      <c r="DCT128" s="1553"/>
      <c r="DCU128" s="1553"/>
      <c r="DCV128" s="1553"/>
      <c r="DCW128" s="1553"/>
      <c r="DCX128" s="1553"/>
      <c r="DCY128" s="1553"/>
      <c r="DCZ128" s="1553"/>
      <c r="DDA128" s="1552"/>
      <c r="DDB128" s="1552"/>
      <c r="DDC128" s="1552"/>
      <c r="DDD128" s="1552"/>
      <c r="DDE128" s="1552"/>
      <c r="DDF128" s="1552"/>
      <c r="DDG128" s="1552"/>
      <c r="DDH128" s="483"/>
      <c r="DDI128" s="1553"/>
      <c r="DDJ128" s="1553"/>
      <c r="DDK128" s="1553"/>
      <c r="DDL128" s="1553"/>
      <c r="DDM128" s="1553"/>
      <c r="DDN128" s="1553"/>
      <c r="DDO128" s="1553"/>
      <c r="DDP128" s="1553"/>
      <c r="DDT128" s="1634"/>
      <c r="DDU128" s="1635"/>
      <c r="DDZ128" s="1276"/>
      <c r="DEA128" s="1275"/>
      <c r="DEF128" s="1525"/>
      <c r="DEG128" s="1632"/>
      <c r="DEH128" s="1632"/>
      <c r="DEI128" s="1526"/>
      <c r="DEJ128" s="227"/>
      <c r="DEK128" s="239"/>
      <c r="DEM128" s="1552"/>
      <c r="DEN128" s="1552"/>
      <c r="DEO128" s="1552"/>
      <c r="DEP128" s="1552"/>
      <c r="DEQ128" s="1552"/>
      <c r="DER128" s="1552"/>
      <c r="DES128" s="1552"/>
      <c r="DET128" s="483"/>
      <c r="DEU128" s="1553"/>
      <c r="DEV128" s="1553"/>
      <c r="DEW128" s="1553"/>
      <c r="DEX128" s="1553"/>
      <c r="DEY128" s="1553"/>
      <c r="DEZ128" s="1553"/>
      <c r="DFA128" s="1553"/>
      <c r="DFB128" s="1553"/>
      <c r="DFC128" s="1552"/>
      <c r="DFD128" s="1552"/>
      <c r="DFE128" s="1552"/>
      <c r="DFF128" s="1552"/>
      <c r="DFG128" s="1552"/>
      <c r="DFH128" s="1552"/>
      <c r="DFI128" s="1552"/>
      <c r="DFJ128" s="483"/>
      <c r="DFK128" s="1553"/>
      <c r="DFL128" s="1553"/>
      <c r="DFM128" s="1553"/>
      <c r="DFN128" s="1553"/>
      <c r="DFO128" s="1553"/>
      <c r="DFP128" s="1553"/>
      <c r="DFQ128" s="1553"/>
      <c r="DFR128" s="1553"/>
      <c r="DFS128" s="1552"/>
      <c r="DFT128" s="1552"/>
      <c r="DFU128" s="1552"/>
      <c r="DFV128" s="1552"/>
      <c r="DFW128" s="1552"/>
      <c r="DFX128" s="1552"/>
      <c r="DFY128" s="1552"/>
      <c r="DFZ128" s="483"/>
      <c r="DGA128" s="1553"/>
      <c r="DGB128" s="1553"/>
      <c r="DGC128" s="1553"/>
      <c r="DGD128" s="1553"/>
      <c r="DGE128" s="1553"/>
      <c r="DGF128" s="1553"/>
      <c r="DGG128" s="1553"/>
      <c r="DGH128" s="1553"/>
      <c r="DGI128" s="1552"/>
      <c r="DGJ128" s="1552"/>
      <c r="DGK128" s="1552"/>
      <c r="DGL128" s="1552"/>
      <c r="DGM128" s="1552"/>
      <c r="DGN128" s="1552"/>
      <c r="DGO128" s="1552"/>
      <c r="DGP128" s="483"/>
      <c r="DGQ128" s="1553"/>
      <c r="DGR128" s="1553"/>
      <c r="DGS128" s="1553"/>
      <c r="DGT128" s="1553"/>
      <c r="DGU128" s="1553"/>
      <c r="DGV128" s="1553"/>
      <c r="DGW128" s="1553"/>
      <c r="DGX128" s="1553"/>
      <c r="DHB128" s="1634"/>
      <c r="DHC128" s="1635"/>
      <c r="DHH128" s="1276"/>
      <c r="DHI128" s="1275"/>
      <c r="DHN128" s="1525"/>
      <c r="DHO128" s="1632"/>
      <c r="DHP128" s="1632"/>
      <c r="DHQ128" s="1526"/>
      <c r="DHR128" s="227"/>
      <c r="DHS128" s="239"/>
      <c r="DHU128" s="1552"/>
      <c r="DHV128" s="1552"/>
      <c r="DHW128" s="1552"/>
      <c r="DHX128" s="1552"/>
      <c r="DHY128" s="1552"/>
      <c r="DHZ128" s="1552"/>
      <c r="DIA128" s="1552"/>
      <c r="DIB128" s="483"/>
      <c r="DIC128" s="1553"/>
      <c r="DID128" s="1553"/>
      <c r="DIE128" s="1553"/>
      <c r="DIF128" s="1553"/>
      <c r="DIG128" s="1553"/>
      <c r="DIH128" s="1553"/>
      <c r="DII128" s="1553"/>
      <c r="DIJ128" s="1553"/>
      <c r="DIK128" s="1552"/>
      <c r="DIL128" s="1552"/>
      <c r="DIM128" s="1552"/>
      <c r="DIN128" s="1552"/>
      <c r="DIO128" s="1552"/>
      <c r="DIP128" s="1552"/>
      <c r="DIQ128" s="1552"/>
      <c r="DIR128" s="483"/>
      <c r="DIS128" s="1553"/>
      <c r="DIT128" s="1553"/>
      <c r="DIU128" s="1553"/>
      <c r="DIV128" s="1553"/>
      <c r="DIW128" s="1553"/>
      <c r="DIX128" s="1553"/>
      <c r="DIY128" s="1553"/>
      <c r="DIZ128" s="1553"/>
      <c r="DJA128" s="1552"/>
      <c r="DJB128" s="1552"/>
      <c r="DJC128" s="1552"/>
      <c r="DJD128" s="1552"/>
      <c r="DJE128" s="1552"/>
      <c r="DJF128" s="1552"/>
      <c r="DJG128" s="1552"/>
      <c r="DJH128" s="483"/>
      <c r="DJI128" s="1553"/>
      <c r="DJJ128" s="1553"/>
      <c r="DJK128" s="1553"/>
      <c r="DJL128" s="1553"/>
      <c r="DJM128" s="1553"/>
      <c r="DJN128" s="1553"/>
      <c r="DJO128" s="1553"/>
      <c r="DJP128" s="1553"/>
      <c r="DJQ128" s="1552"/>
      <c r="DJR128" s="1552"/>
      <c r="DJS128" s="1552"/>
      <c r="DJT128" s="1552"/>
      <c r="DJU128" s="1552"/>
      <c r="DJV128" s="1552"/>
      <c r="DJW128" s="1552"/>
      <c r="DJX128" s="483"/>
      <c r="DJY128" s="1553"/>
      <c r="DJZ128" s="1553"/>
      <c r="DKA128" s="1553"/>
      <c r="DKB128" s="1553"/>
      <c r="DKC128" s="1553"/>
      <c r="DKD128" s="1553"/>
      <c r="DKE128" s="1553"/>
      <c r="DKF128" s="1553"/>
      <c r="DKJ128" s="1634"/>
      <c r="DKK128" s="1635"/>
      <c r="DKP128" s="1276"/>
      <c r="DKQ128" s="1275"/>
      <c r="DKV128" s="1525"/>
      <c r="DKW128" s="1632"/>
      <c r="DKX128" s="1632"/>
      <c r="DKY128" s="1526"/>
      <c r="DKZ128" s="227"/>
      <c r="DLA128" s="239"/>
      <c r="DLC128" s="1552"/>
      <c r="DLD128" s="1552"/>
      <c r="DLE128" s="1552"/>
      <c r="DLF128" s="1552"/>
      <c r="DLG128" s="1552"/>
      <c r="DLH128" s="1552"/>
      <c r="DLI128" s="1552"/>
      <c r="DLJ128" s="483"/>
      <c r="DLK128" s="1553"/>
      <c r="DLL128" s="1553"/>
      <c r="DLM128" s="1553"/>
      <c r="DLN128" s="1553"/>
      <c r="DLO128" s="1553"/>
      <c r="DLP128" s="1553"/>
      <c r="DLQ128" s="1553"/>
      <c r="DLR128" s="1553"/>
      <c r="DLS128" s="1552"/>
      <c r="DLT128" s="1552"/>
      <c r="DLU128" s="1552"/>
      <c r="DLV128" s="1552"/>
      <c r="DLW128" s="1552"/>
      <c r="DLX128" s="1552"/>
      <c r="DLY128" s="1552"/>
      <c r="DLZ128" s="483"/>
      <c r="DMA128" s="1553"/>
      <c r="DMB128" s="1553"/>
      <c r="DMC128" s="1553"/>
      <c r="DMD128" s="1553"/>
      <c r="DME128" s="1553"/>
      <c r="DMF128" s="1553"/>
      <c r="DMG128" s="1553"/>
      <c r="DMH128" s="1553"/>
      <c r="DMI128" s="1552"/>
      <c r="DMJ128" s="1552"/>
      <c r="DMK128" s="1552"/>
      <c r="DML128" s="1552"/>
      <c r="DMM128" s="1552"/>
      <c r="DMN128" s="1552"/>
      <c r="DMO128" s="1552"/>
      <c r="DMP128" s="483"/>
      <c r="DMQ128" s="1553"/>
      <c r="DMR128" s="1553"/>
      <c r="DMS128" s="1553"/>
      <c r="DMT128" s="1553"/>
      <c r="DMU128" s="1553"/>
      <c r="DMV128" s="1553"/>
      <c r="DMW128" s="1553"/>
      <c r="DMX128" s="1553"/>
      <c r="DMY128" s="1552"/>
      <c r="DMZ128" s="1552"/>
      <c r="DNA128" s="1552"/>
      <c r="DNB128" s="1552"/>
      <c r="DNC128" s="1552"/>
      <c r="DND128" s="1552"/>
      <c r="DNE128" s="1552"/>
      <c r="DNF128" s="483"/>
      <c r="DNG128" s="1553"/>
      <c r="DNH128" s="1553"/>
      <c r="DNI128" s="1553"/>
      <c r="DNJ128" s="1553"/>
      <c r="DNK128" s="1553"/>
      <c r="DNL128" s="1553"/>
      <c r="DNM128" s="1553"/>
      <c r="DNN128" s="1553"/>
      <c r="DNR128" s="1634"/>
      <c r="DNS128" s="1635"/>
      <c r="DNX128" s="1276"/>
      <c r="DNY128" s="1275"/>
      <c r="DOD128" s="1525"/>
      <c r="DOE128" s="1632"/>
      <c r="DOF128" s="1632"/>
      <c r="DOG128" s="1526"/>
      <c r="DOH128" s="227"/>
      <c r="DOI128" s="239"/>
      <c r="DOK128" s="1552"/>
      <c r="DOL128" s="1552"/>
      <c r="DOM128" s="1552"/>
      <c r="DON128" s="1552"/>
      <c r="DOO128" s="1552"/>
      <c r="DOP128" s="1552"/>
      <c r="DOQ128" s="1552"/>
      <c r="DOR128" s="483"/>
      <c r="DOS128" s="1553"/>
      <c r="DOT128" s="1553"/>
      <c r="DOU128" s="1553"/>
      <c r="DOV128" s="1553"/>
      <c r="DOW128" s="1553"/>
      <c r="DOX128" s="1553"/>
      <c r="DOY128" s="1553"/>
      <c r="DOZ128" s="1553"/>
      <c r="DPA128" s="1552"/>
      <c r="DPB128" s="1552"/>
      <c r="DPC128" s="1552"/>
      <c r="DPD128" s="1552"/>
      <c r="DPE128" s="1552"/>
      <c r="DPF128" s="1552"/>
      <c r="DPG128" s="1552"/>
      <c r="DPH128" s="483"/>
      <c r="DPI128" s="1553"/>
      <c r="DPJ128" s="1553"/>
      <c r="DPK128" s="1553"/>
      <c r="DPL128" s="1553"/>
      <c r="DPM128" s="1553"/>
      <c r="DPN128" s="1553"/>
      <c r="DPO128" s="1553"/>
      <c r="DPP128" s="1553"/>
      <c r="DPQ128" s="1552"/>
      <c r="DPR128" s="1552"/>
      <c r="DPS128" s="1552"/>
      <c r="DPT128" s="1552"/>
      <c r="DPU128" s="1552"/>
      <c r="DPV128" s="1552"/>
      <c r="DPW128" s="1552"/>
      <c r="DPX128" s="483"/>
      <c r="DPY128" s="1553"/>
      <c r="DPZ128" s="1553"/>
      <c r="DQA128" s="1553"/>
      <c r="DQB128" s="1553"/>
      <c r="DQC128" s="1553"/>
      <c r="DQD128" s="1553"/>
      <c r="DQE128" s="1553"/>
      <c r="DQF128" s="1553"/>
      <c r="DQG128" s="1552"/>
      <c r="DQH128" s="1552"/>
      <c r="DQI128" s="1552"/>
      <c r="DQJ128" s="1552"/>
      <c r="DQK128" s="1552"/>
      <c r="DQL128" s="1552"/>
      <c r="DQM128" s="1552"/>
      <c r="DQN128" s="483"/>
      <c r="DQO128" s="1553"/>
      <c r="DQP128" s="1553"/>
      <c r="DQQ128" s="1553"/>
      <c r="DQR128" s="1553"/>
      <c r="DQS128" s="1553"/>
      <c r="DQT128" s="1553"/>
      <c r="DQU128" s="1553"/>
      <c r="DQV128" s="1553"/>
      <c r="DQW128" s="1552"/>
      <c r="DQX128" s="1552"/>
      <c r="DQY128" s="1552"/>
      <c r="DQZ128" s="1552"/>
      <c r="DRA128" s="1552"/>
      <c r="DRB128" s="1552"/>
      <c r="DRC128" s="1552"/>
      <c r="DRD128" s="483"/>
      <c r="DRE128" s="1553"/>
      <c r="DRF128" s="1553"/>
      <c r="DRG128" s="1553"/>
      <c r="DRH128" s="1553"/>
      <c r="DRI128" s="1553"/>
      <c r="DRJ128" s="1553"/>
      <c r="DRK128" s="1553"/>
      <c r="DRL128" s="1553"/>
      <c r="DRP128" s="1634"/>
      <c r="DRQ128" s="1635"/>
      <c r="DRV128" s="1276"/>
      <c r="DRW128" s="1275"/>
      <c r="DSB128" s="1525"/>
      <c r="DSC128" s="1632"/>
      <c r="DSD128" s="1632"/>
      <c r="DSE128" s="1526"/>
      <c r="DSF128" s="227"/>
      <c r="DSG128" s="239"/>
      <c r="DSI128" s="1552"/>
      <c r="DSJ128" s="1552"/>
      <c r="DSK128" s="1552"/>
      <c r="DSL128" s="1552"/>
      <c r="DSM128" s="1552"/>
      <c r="DSN128" s="1552"/>
      <c r="DSO128" s="1552"/>
      <c r="DSP128" s="483"/>
      <c r="DSQ128" s="1553"/>
      <c r="DSR128" s="1553"/>
      <c r="DSS128" s="1553"/>
      <c r="DST128" s="1553"/>
      <c r="DSU128" s="1553"/>
      <c r="DSV128" s="1553"/>
      <c r="DSW128" s="1553"/>
      <c r="DSX128" s="1553"/>
      <c r="DUJ128" s="469"/>
      <c r="DUK128" s="470"/>
      <c r="DUL128" s="471"/>
      <c r="DUM128" s="349"/>
      <c r="DUN128" s="349"/>
      <c r="DUO128" s="349"/>
      <c r="DUP128" s="349"/>
      <c r="DUQ128" s="349"/>
      <c r="DUR128" s="349"/>
      <c r="DUS128" s="349"/>
      <c r="DUT128" s="349"/>
      <c r="DUU128" s="277"/>
      <c r="DUV128" s="1610"/>
      <c r="DUW128" s="1611"/>
      <c r="DUX128" s="1611"/>
      <c r="DUY128" s="1611"/>
      <c r="DUZ128" s="1611"/>
      <c r="DVA128" s="1611"/>
      <c r="DVB128" s="1611"/>
      <c r="DVC128" s="1611"/>
      <c r="DVD128" s="1611"/>
      <c r="DVE128" s="1612"/>
      <c r="DVF128" s="1554"/>
      <c r="DVG128" s="1555"/>
      <c r="DVH128" s="1555"/>
      <c r="DVI128" s="1555"/>
      <c r="DVJ128" s="1555"/>
      <c r="DVK128" s="1555"/>
      <c r="DVL128" s="1555"/>
      <c r="DVM128" s="1555"/>
      <c r="DVN128" s="1555"/>
      <c r="DVO128" s="1555"/>
      <c r="DVP128" s="1555"/>
      <c r="DVQ128" s="1555"/>
      <c r="DVR128" s="1555"/>
      <c r="DVS128" s="1555"/>
      <c r="DVT128" s="1555"/>
      <c r="DVU128" s="1560"/>
      <c r="DVV128" s="1554"/>
      <c r="DVW128" s="1555"/>
      <c r="DVX128" s="1555"/>
      <c r="DVY128" s="1555"/>
      <c r="DVZ128" s="1555"/>
      <c r="DWA128" s="1555"/>
      <c r="DWB128" s="1555"/>
      <c r="DWC128" s="1555"/>
      <c r="DWD128" s="1555"/>
      <c r="DWE128" s="1555"/>
      <c r="DWF128" s="1555"/>
      <c r="DWG128" s="1555"/>
      <c r="DWH128" s="1555"/>
      <c r="DWI128" s="1555"/>
      <c r="DWJ128" s="1555"/>
      <c r="DWK128" s="1560"/>
      <c r="DWL128" s="1554"/>
      <c r="DWM128" s="1555"/>
      <c r="DWN128" s="1555"/>
      <c r="DWO128" s="1555"/>
      <c r="DWP128" s="1555"/>
      <c r="DWQ128" s="1555"/>
      <c r="DWR128" s="1555"/>
      <c r="DWS128" s="1555"/>
      <c r="DWT128" s="1555"/>
      <c r="DWU128" s="1555"/>
      <c r="DWV128" s="1555"/>
      <c r="DWW128" s="1555"/>
      <c r="DWX128" s="1555"/>
      <c r="DWY128" s="1555"/>
      <c r="DWZ128" s="1555"/>
      <c r="DXA128" s="1560"/>
      <c r="DXB128" s="1554"/>
      <c r="DXC128" s="1555"/>
      <c r="DXD128" s="1555"/>
      <c r="DXE128" s="1555"/>
      <c r="DXF128" s="1555"/>
      <c r="DXG128" s="1555"/>
      <c r="DXH128" s="1555"/>
      <c r="DXI128" s="1555"/>
      <c r="DXJ128" s="1555"/>
      <c r="DXK128" s="1555"/>
      <c r="DXL128" s="1555"/>
      <c r="DXM128" s="1555"/>
      <c r="DXN128" s="1555"/>
      <c r="DXO128" s="1555"/>
      <c r="DXP128" s="1555"/>
      <c r="DXQ128" s="1560"/>
      <c r="DXR128" s="1554"/>
      <c r="DXS128" s="1555"/>
      <c r="DXT128" s="1555"/>
      <c r="DXU128" s="1555"/>
      <c r="DXV128" s="1555"/>
      <c r="DXW128" s="1555"/>
      <c r="DXX128" s="1555"/>
      <c r="DXY128" s="1555"/>
      <c r="DXZ128" s="1555"/>
      <c r="DYA128" s="1555"/>
      <c r="DYB128" s="1555"/>
      <c r="DYC128" s="1555"/>
      <c r="DYD128" s="1555"/>
      <c r="DYE128" s="1555"/>
      <c r="DYF128" s="1555"/>
      <c r="DYG128" s="1560"/>
      <c r="DYH128" s="1588"/>
      <c r="DYI128" s="1589"/>
      <c r="DYJ128" s="1589"/>
      <c r="DYK128" s="1589"/>
      <c r="DYL128" s="1589"/>
      <c r="DYM128" s="1589"/>
      <c r="DYN128" s="1589"/>
      <c r="DYO128" s="1589"/>
      <c r="DYP128" s="1589"/>
      <c r="DYQ128" s="1589"/>
      <c r="DYR128" s="1589"/>
      <c r="DYS128" s="1589"/>
      <c r="DYT128" s="1589"/>
      <c r="DYU128" s="1589"/>
      <c r="DYV128" s="1589"/>
      <c r="DYW128" s="1589"/>
      <c r="DYX128" s="1589"/>
      <c r="DYY128" s="1589"/>
      <c r="DYZ128" s="1589"/>
      <c r="DZA128" s="1589"/>
      <c r="DZB128" s="1589"/>
      <c r="DZC128" s="1590"/>
      <c r="DZD128" s="1554"/>
      <c r="DZE128" s="1555"/>
      <c r="DZF128" s="1555"/>
      <c r="DZG128" s="1555"/>
      <c r="DZH128" s="1555"/>
      <c r="DZI128" s="1555"/>
      <c r="DZJ128" s="1555"/>
      <c r="DZK128" s="1555"/>
      <c r="DZL128" s="1555"/>
      <c r="DZM128" s="1555"/>
      <c r="DZN128" s="1555"/>
      <c r="DZO128" s="1555"/>
      <c r="DZP128" s="1555"/>
      <c r="DZQ128" s="1555"/>
      <c r="DZR128" s="1555"/>
      <c r="DZS128" s="1556"/>
      <c r="DZT128" s="1554"/>
      <c r="DZU128" s="1555"/>
      <c r="DZV128" s="1555"/>
      <c r="DZW128" s="1555"/>
      <c r="DZX128" s="1555"/>
      <c r="DZY128" s="1555"/>
      <c r="DZZ128" s="1555"/>
      <c r="EAA128" s="1555"/>
      <c r="EAB128" s="1555"/>
      <c r="EAC128" s="1555"/>
      <c r="EAD128" s="1555"/>
      <c r="EAE128" s="1555"/>
      <c r="EAF128" s="1555"/>
      <c r="EAG128" s="1555"/>
      <c r="EAH128" s="1555"/>
      <c r="EAI128" s="1560"/>
      <c r="EAJ128" s="1554"/>
      <c r="EAK128" s="1555"/>
      <c r="EAL128" s="1555"/>
      <c r="EAM128" s="1555"/>
      <c r="EAN128" s="1555"/>
      <c r="EAO128" s="1555"/>
      <c r="EAP128" s="1555"/>
      <c r="EAQ128" s="1555"/>
      <c r="EAR128" s="1555"/>
      <c r="EAS128" s="1555"/>
      <c r="EAT128" s="1555"/>
      <c r="EAU128" s="1555"/>
      <c r="EAV128" s="1555"/>
      <c r="EAW128" s="1555"/>
      <c r="EAX128" s="1555"/>
      <c r="EAY128" s="1560"/>
      <c r="EAZ128" s="1554"/>
      <c r="EBA128" s="1555"/>
      <c r="EBB128" s="1555"/>
      <c r="EBC128" s="1555"/>
      <c r="EBD128" s="1555"/>
      <c r="EBE128" s="1555"/>
      <c r="EBF128" s="1555"/>
      <c r="EBG128" s="1555"/>
      <c r="EBH128" s="1555"/>
      <c r="EBI128" s="1555"/>
      <c r="EBJ128" s="1555"/>
      <c r="EBK128" s="1555"/>
      <c r="EBL128" s="1555"/>
      <c r="EBM128" s="1555"/>
      <c r="EBN128" s="1555"/>
      <c r="EBO128" s="1560"/>
      <c r="EBP128" s="1554"/>
      <c r="EBQ128" s="1555"/>
      <c r="EBR128" s="1555"/>
      <c r="EBS128" s="1555"/>
      <c r="EBT128" s="1555"/>
      <c r="EBU128" s="1555"/>
      <c r="EBV128" s="1555"/>
      <c r="EBW128" s="1555"/>
      <c r="EBX128" s="1555"/>
      <c r="EBY128" s="1555"/>
      <c r="EBZ128" s="1555"/>
      <c r="ECA128" s="1555"/>
      <c r="ECB128" s="1555"/>
      <c r="ECC128" s="1555"/>
      <c r="ECD128" s="1555"/>
      <c r="ECE128" s="1560"/>
      <c r="ECF128" s="1588"/>
      <c r="ECG128" s="1589"/>
      <c r="ECH128" s="1589"/>
      <c r="ECI128" s="1589"/>
      <c r="ECJ128" s="1589"/>
      <c r="ECK128" s="1589"/>
      <c r="ECL128" s="1589"/>
      <c r="ECM128" s="1589"/>
      <c r="ECN128" s="1589"/>
      <c r="ECO128" s="1589"/>
      <c r="ECP128" s="1589"/>
      <c r="ECQ128" s="1589"/>
      <c r="ECR128" s="1589"/>
      <c r="ECS128" s="1589"/>
      <c r="ECT128" s="1589"/>
      <c r="ECU128" s="1589"/>
      <c r="ECV128" s="1589"/>
      <c r="ECW128" s="1589"/>
      <c r="ECX128" s="1589"/>
      <c r="ECY128" s="1589"/>
      <c r="ECZ128" s="1589"/>
      <c r="EDA128" s="1590"/>
      <c r="EDB128" s="1554"/>
      <c r="EDC128" s="1555"/>
      <c r="EDD128" s="1555"/>
      <c r="EDE128" s="1555"/>
      <c r="EDF128" s="1555"/>
      <c r="EDG128" s="1555"/>
      <c r="EDH128" s="1555"/>
      <c r="EDI128" s="1555"/>
      <c r="EDJ128" s="1555"/>
      <c r="EDK128" s="1555"/>
      <c r="EDL128" s="1555"/>
      <c r="EDM128" s="1555"/>
      <c r="EDN128" s="1555"/>
      <c r="EDO128" s="1555"/>
      <c r="EDP128" s="1555"/>
      <c r="EDQ128" s="1556"/>
      <c r="EDR128" s="1554"/>
      <c r="EDS128" s="1555"/>
      <c r="EDT128" s="1555"/>
      <c r="EDU128" s="1555"/>
      <c r="EDV128" s="1555"/>
      <c r="EDW128" s="1555"/>
      <c r="EDX128" s="1555"/>
      <c r="EDY128" s="1555"/>
      <c r="EDZ128" s="1555"/>
      <c r="EEA128" s="1555"/>
      <c r="EEB128" s="1555"/>
      <c r="EEC128" s="1555"/>
      <c r="EED128" s="1555"/>
      <c r="EEE128" s="1555"/>
      <c r="EEF128" s="1555"/>
      <c r="EEG128" s="1556"/>
      <c r="EEH128" s="1610"/>
      <c r="EEI128" s="1611"/>
      <c r="EEJ128" s="1611"/>
      <c r="EEK128" s="1611"/>
      <c r="EEL128" s="1611"/>
      <c r="EEM128" s="1611"/>
      <c r="EEN128" s="1611"/>
      <c r="EEO128" s="1611"/>
      <c r="EEP128" s="1611"/>
      <c r="EEQ128" s="1612"/>
      <c r="EER128" s="349"/>
      <c r="EES128" s="349"/>
      <c r="EET128" s="349"/>
      <c r="EEU128" s="349"/>
      <c r="EEV128" s="349"/>
      <c r="EEW128" s="349"/>
      <c r="EEX128" s="349"/>
      <c r="EEY128" s="277"/>
      <c r="EEZ128" s="349"/>
      <c r="EFA128" s="349"/>
      <c r="EFB128" s="472"/>
      <c r="EFC128" s="286"/>
      <c r="EFD128" s="235"/>
      <c r="EFE128" s="235"/>
      <c r="EFF128" s="235"/>
      <c r="EFG128" s="235"/>
      <c r="EFH128" s="235"/>
      <c r="EFI128" s="235"/>
      <c r="EFJ128" s="241"/>
      <c r="EFK128" s="241"/>
      <c r="EFL128" s="241"/>
      <c r="EFM128" s="241"/>
      <c r="EFN128" s="241"/>
      <c r="EFO128" s="241"/>
      <c r="EFP128" s="241"/>
      <c r="EFQ128" s="241"/>
      <c r="EFR128" s="241"/>
      <c r="EFS128" s="241"/>
      <c r="EFT128" s="241"/>
      <c r="EFU128" s="241"/>
      <c r="EFV128" s="320"/>
      <c r="EFW128" s="321"/>
      <c r="EFX128" s="322"/>
      <c r="EFY128" s="256"/>
      <c r="EFZ128" s="256"/>
      <c r="EGA128" s="256"/>
      <c r="EGB128" s="256"/>
      <c r="EGC128" s="256"/>
      <c r="EGD128" s="256"/>
      <c r="EGE128" s="256"/>
      <c r="EGF128" s="256"/>
      <c r="EGG128" s="324"/>
      <c r="EGH128" s="1610"/>
      <c r="EGI128" s="1611"/>
      <c r="EGJ128" s="1611"/>
      <c r="EGK128" s="1611"/>
      <c r="EGL128" s="1611"/>
      <c r="EGM128" s="1611"/>
      <c r="EGN128" s="1611"/>
      <c r="EGO128" s="1611"/>
      <c r="EGP128" s="1611"/>
      <c r="EGQ128" s="1612"/>
      <c r="EGR128" s="1554"/>
      <c r="EGS128" s="1555"/>
      <c r="EGT128" s="1555"/>
      <c r="EGU128" s="1555"/>
      <c r="EGV128" s="1555"/>
      <c r="EGW128" s="1555"/>
      <c r="EGX128" s="1555"/>
      <c r="EGY128" s="1555"/>
      <c r="EGZ128" s="1555"/>
      <c r="EHA128" s="1555"/>
      <c r="EHB128" s="1555"/>
      <c r="EHC128" s="1555"/>
      <c r="EHD128" s="1555"/>
      <c r="EHE128" s="1555"/>
      <c r="EHF128" s="1555"/>
      <c r="EHG128" s="1560"/>
      <c r="EHH128" s="1554"/>
      <c r="EHI128" s="1555"/>
      <c r="EHJ128" s="1555"/>
      <c r="EHK128" s="1555"/>
      <c r="EHL128" s="1555"/>
      <c r="EHM128" s="1555"/>
      <c r="EHN128" s="1555"/>
      <c r="EHO128" s="1555"/>
      <c r="EHP128" s="1555"/>
      <c r="EHQ128" s="1555"/>
      <c r="EHR128" s="1555"/>
      <c r="EHS128" s="1555"/>
      <c r="EHT128" s="1555"/>
      <c r="EHU128" s="1555"/>
      <c r="EHV128" s="1555"/>
      <c r="EHW128" s="1560"/>
      <c r="EHX128" s="1588"/>
      <c r="EHY128" s="1589"/>
      <c r="EHZ128" s="1589"/>
      <c r="EIA128" s="1589"/>
      <c r="EIB128" s="1589"/>
      <c r="EIC128" s="1589"/>
      <c r="EID128" s="1589"/>
      <c r="EIE128" s="1589"/>
      <c r="EIF128" s="1589"/>
      <c r="EIG128" s="1589"/>
      <c r="EIH128" s="1589"/>
      <c r="EII128" s="1589"/>
      <c r="EIJ128" s="1589"/>
      <c r="EIK128" s="1589"/>
      <c r="EIL128" s="1589"/>
      <c r="EIM128" s="1589"/>
      <c r="EIN128" s="1589"/>
      <c r="EIO128" s="1589"/>
      <c r="EIP128" s="1589"/>
      <c r="EIQ128" s="1589"/>
      <c r="EIR128" s="1589"/>
      <c r="EIS128" s="1590"/>
      <c r="EIT128" s="1554"/>
      <c r="EIU128" s="1555"/>
      <c r="EIV128" s="1555"/>
      <c r="EIW128" s="1555"/>
      <c r="EIX128" s="1555"/>
      <c r="EIY128" s="1555"/>
      <c r="EIZ128" s="1555"/>
      <c r="EJA128" s="1555"/>
      <c r="EJB128" s="1555"/>
      <c r="EJC128" s="1555"/>
      <c r="EJD128" s="1555"/>
      <c r="EJE128" s="1555"/>
      <c r="EJF128" s="1555"/>
      <c r="EJG128" s="1555"/>
      <c r="EJH128" s="1555"/>
      <c r="EJI128" s="1556"/>
      <c r="EJJ128" s="1554"/>
      <c r="EJK128" s="1555"/>
      <c r="EJL128" s="1555"/>
      <c r="EJM128" s="1555"/>
      <c r="EJN128" s="1555"/>
      <c r="EJO128" s="1555"/>
      <c r="EJP128" s="1555"/>
      <c r="EJQ128" s="1555"/>
      <c r="EJR128" s="1555"/>
      <c r="EJS128" s="1555"/>
      <c r="EJT128" s="1555"/>
      <c r="EJU128" s="1555"/>
      <c r="EJV128" s="1555"/>
      <c r="EJW128" s="1555"/>
      <c r="EJX128" s="1555"/>
      <c r="EJY128" s="1556"/>
      <c r="EJZ128" s="1610"/>
      <c r="EKA128" s="1611"/>
      <c r="EKB128" s="1611"/>
      <c r="EKC128" s="1611"/>
      <c r="EKD128" s="1611"/>
      <c r="EKE128" s="1611"/>
      <c r="EKF128" s="1611"/>
      <c r="EKG128" s="1611"/>
      <c r="EKH128" s="1611"/>
      <c r="EKI128" s="1612"/>
      <c r="EKJ128" s="349"/>
      <c r="EKK128" s="349"/>
      <c r="EKL128" s="349"/>
      <c r="EKM128" s="349"/>
      <c r="EKN128" s="349"/>
      <c r="EKO128" s="349"/>
      <c r="EKP128" s="349"/>
      <c r="EKQ128" s="277"/>
      <c r="EKR128" s="349"/>
      <c r="EKS128" s="349"/>
      <c r="EKT128" s="472"/>
      <c r="EKU128" s="286"/>
      <c r="EKV128" s="235"/>
      <c r="EKW128" s="235"/>
      <c r="EKX128" s="235"/>
      <c r="EKY128" s="235"/>
      <c r="EKZ128" s="235"/>
      <c r="ELA128" s="235"/>
      <c r="EMG128" s="1552"/>
      <c r="EMH128" s="1552"/>
      <c r="EMI128" s="1552"/>
      <c r="EMJ128" s="1552"/>
      <c r="EMK128" s="1552"/>
      <c r="EML128" s="1552"/>
      <c r="EMM128" s="1552"/>
      <c r="EMN128" s="483"/>
      <c r="EMO128" s="1553"/>
      <c r="EMP128" s="1553"/>
      <c r="EMQ128" s="1553"/>
      <c r="EMR128" s="1553"/>
      <c r="EMS128" s="1553"/>
      <c r="EMT128" s="1553"/>
      <c r="EMU128" s="1553"/>
      <c r="EMV128" s="1553"/>
      <c r="EMW128" s="1552"/>
      <c r="EMX128" s="1552"/>
      <c r="EMY128" s="1552"/>
      <c r="EMZ128" s="1552"/>
      <c r="ENA128" s="1552"/>
      <c r="ENB128" s="1552"/>
      <c r="ENC128" s="1552"/>
      <c r="END128" s="483"/>
      <c r="ENE128" s="1553"/>
      <c r="ENF128" s="1553"/>
      <c r="ENG128" s="1553"/>
      <c r="ENH128" s="1553"/>
      <c r="ENI128" s="1553"/>
      <c r="ENJ128" s="1553"/>
      <c r="ENK128" s="1553"/>
      <c r="ENL128" s="1553"/>
      <c r="ENP128" s="1634"/>
      <c r="ENQ128" s="1635"/>
      <c r="ENV128" s="1276"/>
      <c r="ENW128" s="1275"/>
      <c r="EOB128" s="1525"/>
      <c r="EOC128" s="1632"/>
      <c r="EOD128" s="1632"/>
      <c r="EOE128" s="1526"/>
      <c r="EOF128" s="227"/>
      <c r="EOG128" s="239"/>
      <c r="EOI128" s="1552"/>
      <c r="EOJ128" s="1552"/>
      <c r="EOK128" s="1552"/>
      <c r="EOL128" s="1552"/>
      <c r="EOM128" s="1552"/>
      <c r="EON128" s="1552"/>
      <c r="EOO128" s="1552"/>
      <c r="EOP128" s="483"/>
      <c r="EOQ128" s="1553"/>
      <c r="EOR128" s="1553"/>
      <c r="EOS128" s="1553"/>
      <c r="EOT128" s="1553"/>
      <c r="EOU128" s="1553"/>
      <c r="EOV128" s="1553"/>
      <c r="EOW128" s="1553"/>
      <c r="EOX128" s="1553"/>
      <c r="EOY128" s="1552"/>
      <c r="EOZ128" s="1552"/>
      <c r="EPA128" s="1552"/>
      <c r="EPB128" s="1552"/>
      <c r="EPC128" s="1552"/>
      <c r="EPD128" s="1552"/>
      <c r="EPE128" s="1552"/>
      <c r="EPF128" s="483"/>
      <c r="EPG128" s="1553"/>
      <c r="EPH128" s="1553"/>
      <c r="EPI128" s="1553"/>
      <c r="EPJ128" s="1553"/>
      <c r="EPK128" s="1553"/>
      <c r="EPL128" s="1553"/>
      <c r="EPM128" s="1553"/>
      <c r="EPN128" s="1553"/>
      <c r="EPO128" s="1552"/>
      <c r="EPP128" s="1552"/>
      <c r="EPQ128" s="1552"/>
      <c r="EPR128" s="1552"/>
      <c r="EPS128" s="1552"/>
      <c r="EPT128" s="1552"/>
      <c r="EPU128" s="1552"/>
      <c r="EPV128" s="483"/>
      <c r="EPW128" s="1553"/>
      <c r="EPX128" s="1553"/>
      <c r="EPY128" s="1553"/>
      <c r="EPZ128" s="1553"/>
      <c r="EQA128" s="1553"/>
      <c r="EQB128" s="1553"/>
      <c r="EQC128" s="1553"/>
      <c r="EQD128" s="1553"/>
      <c r="EQH128" s="1634"/>
      <c r="EQI128" s="1635"/>
      <c r="EQN128" s="1276"/>
      <c r="EQO128" s="1275"/>
      <c r="EQT128" s="1525"/>
      <c r="EQU128" s="1632"/>
      <c r="EQV128" s="1632"/>
      <c r="EQW128" s="1526"/>
      <c r="EQX128" s="227"/>
      <c r="EQY128" s="239"/>
      <c r="ERA128" s="1552"/>
      <c r="ERB128" s="1552"/>
      <c r="ERC128" s="1552"/>
      <c r="ERD128" s="1552"/>
      <c r="ERE128" s="1552"/>
      <c r="ERF128" s="1552"/>
      <c r="ERG128" s="1552"/>
      <c r="ERH128" s="483"/>
      <c r="ERI128" s="1553"/>
      <c r="ERJ128" s="1553"/>
      <c r="ERK128" s="1553"/>
      <c r="ERL128" s="1553"/>
      <c r="ERM128" s="1553"/>
      <c r="ERN128" s="1553"/>
      <c r="ERO128" s="1553"/>
      <c r="ERP128" s="1553"/>
      <c r="ERQ128" s="1553"/>
      <c r="ERR128" s="1553"/>
      <c r="ERS128" s="1553"/>
      <c r="ERT128" s="1553"/>
      <c r="ERU128" s="1553"/>
      <c r="ERV128" s="1553"/>
      <c r="ERW128" s="1553"/>
      <c r="ERX128" s="1553"/>
      <c r="ERY128" s="1553"/>
      <c r="ERZ128" s="1553"/>
      <c r="ESA128" s="1553"/>
      <c r="ESB128" s="1553"/>
      <c r="ESC128" s="1553"/>
      <c r="ESD128" s="1553"/>
      <c r="ESE128" s="1553"/>
      <c r="ESF128" s="1553"/>
      <c r="ESG128" s="1553"/>
      <c r="ESH128" s="1553"/>
      <c r="ESI128" s="1553"/>
      <c r="ESJ128" s="1553"/>
      <c r="ESK128" s="1553"/>
      <c r="ESL128" s="1553"/>
      <c r="ESM128" s="1553"/>
      <c r="ESN128" s="1553"/>
      <c r="ESO128" s="1553"/>
      <c r="ESP128" s="1553"/>
      <c r="ESQ128" s="1553"/>
      <c r="ESR128" s="1553"/>
      <c r="ETA128" s="1518"/>
      <c r="ETB128" s="1518"/>
      <c r="ETC128" s="1518"/>
      <c r="ETD128" s="1518"/>
      <c r="ETE128" s="1518"/>
      <c r="ETF128" s="1518"/>
    </row>
    <row r="129" spans="1:997 1034:2031 2068:3906" s="226" customFormat="1" ht="15" customHeight="1" thickBot="1">
      <c r="A129" s="1264"/>
      <c r="B129" s="1518"/>
      <c r="C129" s="1518"/>
      <c r="D129" s="1518"/>
      <c r="E129" s="1518"/>
      <c r="F129" s="1518"/>
      <c r="G129" s="1518"/>
      <c r="BD129" s="1525"/>
      <c r="BE129" s="1632"/>
      <c r="BF129" s="1632"/>
      <c r="BG129" s="1526"/>
      <c r="BJ129" s="1276"/>
      <c r="BK129" s="1275"/>
      <c r="BP129" s="1502"/>
      <c r="BQ129" s="1602"/>
      <c r="BT129" s="227"/>
      <c r="BU129" s="239"/>
      <c r="CP129" s="1525"/>
      <c r="CQ129" s="1632"/>
      <c r="CR129" s="1632"/>
      <c r="CS129" s="1526"/>
      <c r="CV129" s="1276"/>
      <c r="CW129" s="1275"/>
      <c r="DB129" s="1502"/>
      <c r="DC129" s="1602"/>
      <c r="DF129" s="227"/>
      <c r="DG129" s="239"/>
      <c r="ER129" s="1525"/>
      <c r="ES129" s="1632"/>
      <c r="ET129" s="1632"/>
      <c r="EU129" s="1526"/>
      <c r="EX129" s="1276"/>
      <c r="EY129" s="1275"/>
      <c r="FD129" s="1502"/>
      <c r="FE129" s="1602"/>
      <c r="FH129" s="227"/>
      <c r="FI129" s="239"/>
      <c r="GT129" s="1525"/>
      <c r="GU129" s="1632"/>
      <c r="GV129" s="1632"/>
      <c r="GW129" s="1526"/>
      <c r="GZ129" s="1276"/>
      <c r="HA129" s="1275"/>
      <c r="HF129" s="1502"/>
      <c r="HG129" s="1602"/>
      <c r="HJ129" s="227"/>
      <c r="HK129" s="239"/>
      <c r="IV129" s="1525"/>
      <c r="IW129" s="1632"/>
      <c r="IX129" s="1632"/>
      <c r="IY129" s="1526"/>
      <c r="JB129" s="1276"/>
      <c r="JC129" s="1275"/>
      <c r="JH129" s="1502"/>
      <c r="JI129" s="1602"/>
      <c r="JL129" s="227"/>
      <c r="JM129" s="239"/>
      <c r="KX129" s="1525"/>
      <c r="KY129" s="1632"/>
      <c r="KZ129" s="1632"/>
      <c r="LA129" s="1526"/>
      <c r="LD129" s="1276"/>
      <c r="LE129" s="1275"/>
      <c r="LJ129" s="1502"/>
      <c r="LK129" s="1602"/>
      <c r="LN129" s="227"/>
      <c r="LO129" s="239"/>
      <c r="MZ129" s="1525"/>
      <c r="NA129" s="1632"/>
      <c r="NB129" s="1632"/>
      <c r="NC129" s="1526"/>
      <c r="NF129" s="1276"/>
      <c r="NG129" s="1275"/>
      <c r="NL129" s="1502"/>
      <c r="NM129" s="1602"/>
      <c r="NP129" s="227"/>
      <c r="NQ129" s="239"/>
      <c r="OL129" s="1525"/>
      <c r="OM129" s="1632"/>
      <c r="ON129" s="1632"/>
      <c r="OO129" s="1526"/>
      <c r="OR129" s="1276"/>
      <c r="OS129" s="1275"/>
      <c r="OX129" s="1502"/>
      <c r="OY129" s="1602"/>
      <c r="PB129" s="227"/>
      <c r="PC129" s="239"/>
      <c r="PX129" s="1525"/>
      <c r="PY129" s="1632"/>
      <c r="PZ129" s="1632"/>
      <c r="QA129" s="1526"/>
      <c r="QD129" s="1276"/>
      <c r="QE129" s="1275"/>
      <c r="QJ129" s="1502"/>
      <c r="QK129" s="1602"/>
      <c r="QN129" s="227"/>
      <c r="QO129" s="239"/>
      <c r="RZ129" s="1525"/>
      <c r="SA129" s="1632"/>
      <c r="SB129" s="1632"/>
      <c r="SC129" s="1526"/>
      <c r="SF129" s="1276"/>
      <c r="SG129" s="1275"/>
      <c r="SL129" s="1502"/>
      <c r="SM129" s="1602"/>
      <c r="SP129" s="227"/>
      <c r="SQ129" s="239"/>
      <c r="UB129" s="1525"/>
      <c r="UC129" s="1632"/>
      <c r="UD129" s="1632"/>
      <c r="UE129" s="1526"/>
      <c r="UH129" s="1276"/>
      <c r="UI129" s="1275"/>
      <c r="UN129" s="1502"/>
      <c r="UO129" s="1602"/>
      <c r="UR129" s="227"/>
      <c r="US129" s="239"/>
      <c r="WD129" s="1525"/>
      <c r="WE129" s="1632"/>
      <c r="WF129" s="1632"/>
      <c r="WG129" s="1526"/>
      <c r="WJ129" s="1276"/>
      <c r="WK129" s="1275"/>
      <c r="WP129" s="1502"/>
      <c r="WQ129" s="1602"/>
      <c r="WT129" s="227"/>
      <c r="WU129" s="239"/>
      <c r="YF129" s="1525"/>
      <c r="YG129" s="1632"/>
      <c r="YH129" s="1632"/>
      <c r="YI129" s="1526"/>
      <c r="YL129" s="1276"/>
      <c r="YM129" s="1275"/>
      <c r="YR129" s="1502"/>
      <c r="YS129" s="1602"/>
      <c r="YV129" s="227"/>
      <c r="YW129" s="239"/>
      <c r="AAH129" s="1525"/>
      <c r="AAI129" s="1632"/>
      <c r="AAJ129" s="1632"/>
      <c r="AAK129" s="1526"/>
      <c r="AAN129" s="1276"/>
      <c r="AAO129" s="1275"/>
      <c r="AAT129" s="1502"/>
      <c r="AAU129" s="1602"/>
      <c r="AAX129" s="227"/>
      <c r="AAY129" s="239"/>
      <c r="ACJ129" s="1525"/>
      <c r="ACK129" s="1632"/>
      <c r="ACL129" s="1632"/>
      <c r="ACM129" s="1526"/>
      <c r="ACP129" s="1276"/>
      <c r="ACQ129" s="1275"/>
      <c r="ACV129" s="1502"/>
      <c r="ACW129" s="1602"/>
      <c r="ACZ129" s="227"/>
      <c r="ADA129" s="239"/>
      <c r="AEL129" s="1525"/>
      <c r="AEM129" s="1632"/>
      <c r="AEN129" s="1632"/>
      <c r="AEO129" s="1526"/>
      <c r="AER129" s="1276"/>
      <c r="AES129" s="1275"/>
      <c r="AEX129" s="1502"/>
      <c r="AEY129" s="1602"/>
      <c r="AFB129" s="227"/>
      <c r="AFC129" s="239"/>
      <c r="AGN129" s="1525"/>
      <c r="AGO129" s="1632"/>
      <c r="AGP129" s="1632"/>
      <c r="AGQ129" s="1526"/>
      <c r="AGT129" s="1276"/>
      <c r="AGU129" s="1275"/>
      <c r="AGZ129" s="1502"/>
      <c r="AHA129" s="1602"/>
      <c r="AHD129" s="227"/>
      <c r="AHE129" s="239"/>
      <c r="AIP129" s="1525"/>
      <c r="AIQ129" s="1632"/>
      <c r="AIR129" s="1632"/>
      <c r="AIS129" s="1526"/>
      <c r="AIV129" s="1276"/>
      <c r="AIW129" s="1275"/>
      <c r="AJB129" s="1502"/>
      <c r="AJC129" s="1602"/>
      <c r="AJF129" s="227"/>
      <c r="AJG129" s="239"/>
      <c r="AKR129" s="1525"/>
      <c r="AKS129" s="1632"/>
      <c r="AKT129" s="1632"/>
      <c r="AKU129" s="1526"/>
      <c r="AKX129" s="1276"/>
      <c r="AKY129" s="1275"/>
      <c r="ALD129" s="1502"/>
      <c r="ALE129" s="1602"/>
      <c r="ALH129" s="227"/>
      <c r="ALI129" s="239"/>
      <c r="AMT129" s="1525"/>
      <c r="AMU129" s="1632"/>
      <c r="AMV129" s="1632"/>
      <c r="AMW129" s="1526"/>
      <c r="AMZ129" s="1276"/>
      <c r="ANA129" s="1275"/>
      <c r="ANF129" s="1502"/>
      <c r="ANG129" s="1602"/>
      <c r="ANJ129" s="227"/>
      <c r="ANK129" s="239"/>
      <c r="AOV129" s="1525"/>
      <c r="AOW129" s="1632"/>
      <c r="AOX129" s="1632"/>
      <c r="AOY129" s="1526"/>
      <c r="APB129" s="1276"/>
      <c r="APC129" s="1275"/>
      <c r="APH129" s="1502"/>
      <c r="API129" s="1602"/>
      <c r="APL129" s="227"/>
      <c r="APM129" s="239"/>
      <c r="AQX129" s="1525"/>
      <c r="AQY129" s="1632"/>
      <c r="AQZ129" s="1632"/>
      <c r="ARA129" s="1526"/>
      <c r="ARD129" s="1276"/>
      <c r="ARE129" s="1275"/>
      <c r="ARJ129" s="1502"/>
      <c r="ARK129" s="1602"/>
      <c r="ARN129" s="227"/>
      <c r="ARO129" s="239"/>
      <c r="ASZ129" s="1525"/>
      <c r="ATA129" s="1632"/>
      <c r="ATB129" s="1632"/>
      <c r="ATC129" s="1526"/>
      <c r="ATF129" s="1276"/>
      <c r="ATG129" s="1275"/>
      <c r="ATL129" s="1502"/>
      <c r="ATM129" s="1602"/>
      <c r="ATP129" s="227"/>
      <c r="ATQ129" s="239"/>
      <c r="AUL129" s="1525"/>
      <c r="AUM129" s="1632"/>
      <c r="AUN129" s="1632"/>
      <c r="AUO129" s="1526"/>
      <c r="AUR129"/>
      <c r="AUS129"/>
      <c r="AUW129" s="616"/>
      <c r="AUX129" s="1648" t="str">
        <f>Table!$BY$78</f>
        <v>PRLCSC-Ph001</v>
      </c>
      <c r="AUY129" s="1649"/>
      <c r="AUZ129" s="229"/>
      <c r="AVA129" s="1134"/>
      <c r="AVB129" s="1134"/>
      <c r="AVC129" s="228"/>
      <c r="AZN129" s="1634"/>
      <c r="AZO129" s="1635"/>
      <c r="AZT129" s="1276"/>
      <c r="AZU129" s="1275"/>
      <c r="AZZ129" s="1525"/>
      <c r="BAA129" s="1632"/>
      <c r="BAB129" s="1632"/>
      <c r="BAC129" s="1526"/>
      <c r="BAD129" s="227"/>
      <c r="BAE129" s="239"/>
      <c r="BBP129" s="1634"/>
      <c r="BBQ129" s="1635"/>
      <c r="BBV129" s="1276"/>
      <c r="BBW129" s="1275"/>
      <c r="BCB129" s="1525"/>
      <c r="BCC129" s="1632"/>
      <c r="BCD129" s="1632"/>
      <c r="BCE129" s="1526"/>
      <c r="BCF129" s="227"/>
      <c r="BCG129" s="239"/>
      <c r="BDR129" s="1634"/>
      <c r="BDS129" s="1635"/>
      <c r="BDX129" s="1276"/>
      <c r="BDY129" s="1275"/>
      <c r="BED129" s="1525"/>
      <c r="BEE129" s="1632"/>
      <c r="BEF129" s="1632"/>
      <c r="BEG129" s="1526"/>
      <c r="BEH129" s="227"/>
      <c r="BEI129" s="239"/>
      <c r="BFT129" s="1634"/>
      <c r="BFU129" s="1635"/>
      <c r="BFZ129" s="1276"/>
      <c r="BGA129" s="1275"/>
      <c r="BGF129" s="1525"/>
      <c r="BGG129" s="1632"/>
      <c r="BGH129" s="1632"/>
      <c r="BGI129" s="1526"/>
      <c r="BGJ129" s="227"/>
      <c r="BGK129" s="239"/>
      <c r="BHV129" s="1634"/>
      <c r="BHW129" s="1635"/>
      <c r="BIB129" s="1276"/>
      <c r="BIC129" s="1275"/>
      <c r="BIH129" s="1525"/>
      <c r="BII129" s="1632"/>
      <c r="BIJ129" s="1632"/>
      <c r="BIK129" s="1526"/>
      <c r="BIL129" s="227"/>
      <c r="BIM129" s="239"/>
      <c r="BJX129" s="1634"/>
      <c r="BJY129" s="1635"/>
      <c r="BKD129" s="1276"/>
      <c r="BKE129" s="1275"/>
      <c r="BKJ129" s="1525"/>
      <c r="BKK129" s="1632"/>
      <c r="BKL129" s="1632"/>
      <c r="BKM129" s="1526"/>
      <c r="BKN129" s="227"/>
      <c r="BKO129" s="239"/>
      <c r="BLZ129" s="1634"/>
      <c r="BMA129" s="1635"/>
      <c r="BMF129" s="1276"/>
      <c r="BMG129" s="1275"/>
      <c r="BML129" s="1525"/>
      <c r="BMM129" s="1632"/>
      <c r="BMN129" s="1632"/>
      <c r="BMO129" s="1526"/>
      <c r="BMP129" s="227"/>
      <c r="BMQ129" s="239"/>
      <c r="BOB129" s="1634"/>
      <c r="BOC129" s="1635"/>
      <c r="BOH129" s="1276"/>
      <c r="BOI129" s="1275"/>
      <c r="BON129" s="1525"/>
      <c r="BOO129" s="1632"/>
      <c r="BOP129" s="1632"/>
      <c r="BOQ129" s="1526"/>
      <c r="BOR129" s="227"/>
      <c r="BOS129" s="239"/>
      <c r="BQD129" s="1634"/>
      <c r="BQE129" s="1635"/>
      <c r="BQJ129" s="1276"/>
      <c r="BQK129" s="1275"/>
      <c r="BQP129" s="1525"/>
      <c r="BQQ129" s="1632"/>
      <c r="BQR129" s="1632"/>
      <c r="BQS129" s="1526"/>
      <c r="BQT129" s="227"/>
      <c r="BQU129" s="239"/>
      <c r="BSF129" s="1634"/>
      <c r="BSG129" s="1635"/>
      <c r="BSL129" s="1276"/>
      <c r="BSM129" s="1275"/>
      <c r="BSR129" s="1525"/>
      <c r="BSS129" s="1632"/>
      <c r="BST129" s="1632"/>
      <c r="BSU129" s="1526"/>
      <c r="BSV129" s="227"/>
      <c r="BSW129" s="239"/>
      <c r="BUH129" s="1634"/>
      <c r="BUI129" s="1635"/>
      <c r="BUN129" s="1276"/>
      <c r="BUO129" s="1275"/>
      <c r="BUT129" s="1525"/>
      <c r="BUU129" s="1632"/>
      <c r="BUV129" s="1632"/>
      <c r="BUW129" s="1526"/>
      <c r="BUX129" s="227"/>
      <c r="BUY129" s="239"/>
      <c r="BWJ129" s="1634"/>
      <c r="BWK129" s="1635"/>
      <c r="BWP129" s="1276"/>
      <c r="BWQ129" s="1275"/>
      <c r="BWV129" s="1525"/>
      <c r="BWW129" s="1632"/>
      <c r="BWX129" s="1632"/>
      <c r="BWY129" s="1526"/>
      <c r="BWZ129" s="227"/>
      <c r="BXA129" s="239"/>
      <c r="BYL129" s="1634"/>
      <c r="BYM129" s="1635"/>
      <c r="BYR129" s="1276"/>
      <c r="BYS129" s="1275"/>
      <c r="BYX129" s="1525"/>
      <c r="BYY129" s="1632"/>
      <c r="BYZ129" s="1632"/>
      <c r="BZA129" s="1526"/>
      <c r="BZB129" s="227"/>
      <c r="BZC129" s="239"/>
      <c r="CAN129" s="1634"/>
      <c r="CAO129" s="1635"/>
      <c r="CAT129" s="1276"/>
      <c r="CAU129" s="1275"/>
      <c r="CAZ129" s="1525"/>
      <c r="CBA129" s="1632"/>
      <c r="CBB129" s="1632"/>
      <c r="CBC129" s="1526"/>
      <c r="CBD129" s="227"/>
      <c r="CBE129" s="239"/>
      <c r="CCP129" s="1634"/>
      <c r="CCQ129" s="1635"/>
      <c r="CCV129" s="1276"/>
      <c r="CCW129" s="1275"/>
      <c r="CDB129" s="1525"/>
      <c r="CDC129" s="1632"/>
      <c r="CDD129" s="1632"/>
      <c r="CDE129" s="1526"/>
      <c r="CDF129" s="227"/>
      <c r="CDG129" s="239"/>
      <c r="CER129" s="1634"/>
      <c r="CES129" s="1635"/>
      <c r="CEX129" s="1276"/>
      <c r="CEY129" s="1275"/>
      <c r="CFD129" s="1525"/>
      <c r="CFE129" s="1632"/>
      <c r="CFF129" s="1632"/>
      <c r="CFG129" s="1526"/>
      <c r="CFH129" s="227"/>
      <c r="CFI129" s="239"/>
      <c r="CGT129" s="1634"/>
      <c r="CGU129" s="1635"/>
      <c r="CGZ129" s="1276"/>
      <c r="CHA129" s="1275"/>
      <c r="CHF129" s="1525"/>
      <c r="CHG129" s="1632"/>
      <c r="CHH129" s="1632"/>
      <c r="CHI129" s="1526"/>
      <c r="CHJ129" s="227"/>
      <c r="CHK129" s="239"/>
      <c r="CIV129" s="1634"/>
      <c r="CIW129" s="1635"/>
      <c r="CJB129" s="1276"/>
      <c r="CJC129" s="1275"/>
      <c r="CJH129" s="1525"/>
      <c r="CJI129" s="1632"/>
      <c r="CJJ129" s="1632"/>
      <c r="CJK129" s="1526"/>
      <c r="CJL129" s="227"/>
      <c r="CJM129" s="239"/>
      <c r="CKX129" s="1634"/>
      <c r="CKY129" s="1635"/>
      <c r="CLD129" s="1276"/>
      <c r="CLE129" s="1275"/>
      <c r="CLJ129" s="1525"/>
      <c r="CLK129" s="1632"/>
      <c r="CLL129" s="1632"/>
      <c r="CLM129" s="1526"/>
      <c r="CLN129" s="227"/>
      <c r="CLO129" s="239"/>
      <c r="CMZ129" s="1634"/>
      <c r="CNA129" s="1635"/>
      <c r="CNF129" s="1276"/>
      <c r="CNG129" s="1275"/>
      <c r="CNL129" s="1525"/>
      <c r="CNM129" s="1632"/>
      <c r="CNN129" s="1632"/>
      <c r="CNO129" s="1526"/>
      <c r="CNP129" s="227"/>
      <c r="CNQ129" s="239"/>
      <c r="CPB129" s="1634"/>
      <c r="CPC129" s="1635"/>
      <c r="CPH129" s="1276"/>
      <c r="CPI129" s="1275"/>
      <c r="CPN129" s="1525"/>
      <c r="CPO129" s="1632"/>
      <c r="CPP129" s="1632"/>
      <c r="CPQ129" s="1526"/>
      <c r="CPR129" s="227"/>
      <c r="CPS129" s="239"/>
      <c r="CRD129" s="1634"/>
      <c r="CRE129" s="1635"/>
      <c r="CRJ129" s="1276"/>
      <c r="CRK129" s="1275"/>
      <c r="CRP129" s="1525"/>
      <c r="CRQ129" s="1632"/>
      <c r="CRR129" s="1632"/>
      <c r="CRS129" s="1526"/>
      <c r="CRT129" s="227"/>
      <c r="CRU129" s="239"/>
      <c r="CTF129" s="1634"/>
      <c r="CTG129" s="1635"/>
      <c r="CTL129" s="1276"/>
      <c r="CTM129" s="1275"/>
      <c r="CTR129" s="1525"/>
      <c r="CTS129" s="1632"/>
      <c r="CTT129" s="1632"/>
      <c r="CTU129" s="1526"/>
      <c r="CTV129" s="227"/>
      <c r="CTW129" s="239"/>
      <c r="CWN129" s="1634"/>
      <c r="CWO129" s="1635"/>
      <c r="CWT129" s="1276"/>
      <c r="CWU129" s="1275"/>
      <c r="CWZ129" s="1525"/>
      <c r="CXA129" s="1632"/>
      <c r="CXB129" s="1632"/>
      <c r="CXC129" s="1526"/>
      <c r="CXD129" s="227"/>
      <c r="CXE129" s="239"/>
      <c r="DAL129" s="1634"/>
      <c r="DAM129" s="1635"/>
      <c r="DAR129" s="1276"/>
      <c r="DAS129" s="1275"/>
      <c r="DAX129" s="1525"/>
      <c r="DAY129" s="1632"/>
      <c r="DAZ129" s="1632"/>
      <c r="DBA129" s="1526"/>
      <c r="DBB129" s="227"/>
      <c r="DBC129" s="239"/>
      <c r="DDT129" s="1634"/>
      <c r="DDU129" s="1635"/>
      <c r="DDZ129" s="1276"/>
      <c r="DEA129" s="1275"/>
      <c r="DEF129" s="1525"/>
      <c r="DEG129" s="1632"/>
      <c r="DEH129" s="1632"/>
      <c r="DEI129" s="1526"/>
      <c r="DEJ129" s="227"/>
      <c r="DEK129" s="239"/>
      <c r="DHB129" s="1634"/>
      <c r="DHC129" s="1635"/>
      <c r="DHH129" s="1276"/>
      <c r="DHI129" s="1275"/>
      <c r="DHN129" s="1525"/>
      <c r="DHO129" s="1632"/>
      <c r="DHP129" s="1632"/>
      <c r="DHQ129" s="1526"/>
      <c r="DHR129" s="227"/>
      <c r="DHS129" s="239"/>
      <c r="DKJ129" s="1634"/>
      <c r="DKK129" s="1635"/>
      <c r="DKP129" s="1276"/>
      <c r="DKQ129" s="1275"/>
      <c r="DKV129" s="1525"/>
      <c r="DKW129" s="1632"/>
      <c r="DKX129" s="1632"/>
      <c r="DKY129" s="1526"/>
      <c r="DKZ129" s="227"/>
      <c r="DLA129" s="239"/>
      <c r="DNR129" s="1634"/>
      <c r="DNS129" s="1635"/>
      <c r="DNX129" s="1276"/>
      <c r="DNY129" s="1275"/>
      <c r="DOD129" s="1525"/>
      <c r="DOE129" s="1632"/>
      <c r="DOF129" s="1632"/>
      <c r="DOG129" s="1526"/>
      <c r="DOH129" s="227"/>
      <c r="DOI129" s="239"/>
      <c r="DRP129" s="1634"/>
      <c r="DRQ129" s="1635"/>
      <c r="DRV129" s="1276"/>
      <c r="DRW129" s="1275"/>
      <c r="DSB129" s="1525"/>
      <c r="DSC129" s="1632"/>
      <c r="DSD129" s="1632"/>
      <c r="DSE129" s="1526"/>
      <c r="DSF129" s="227"/>
      <c r="DSG129" s="239"/>
      <c r="DTG129" s="235"/>
      <c r="DTH129" s="235"/>
      <c r="DTI129" s="235"/>
      <c r="DTJ129" s="235"/>
      <c r="DTK129" s="235"/>
      <c r="DTL129" s="235"/>
      <c r="DTM129" s="235"/>
      <c r="DTN129" s="235"/>
      <c r="DTO129" s="235"/>
      <c r="DTP129" s="235"/>
      <c r="DTQ129" s="235"/>
      <c r="DTR129" s="235"/>
      <c r="DTS129" s="235"/>
      <c r="DTT129" s="235"/>
      <c r="DUJ129" s="235"/>
      <c r="DUK129" s="235"/>
      <c r="DUL129" s="235"/>
      <c r="DUM129" s="471"/>
      <c r="DUN129" s="349"/>
      <c r="DUO129" s="349"/>
      <c r="DUP129" s="349"/>
      <c r="DUQ129" s="349"/>
      <c r="DUR129" s="349"/>
      <c r="DUS129" s="349"/>
      <c r="DUT129" s="349"/>
      <c r="DUU129" s="277"/>
      <c r="DUV129" s="1610"/>
      <c r="DUW129" s="1611"/>
      <c r="DUX129" s="1611"/>
      <c r="DUY129" s="1611"/>
      <c r="DUZ129" s="1611"/>
      <c r="DVA129" s="1611"/>
      <c r="DVB129" s="1611"/>
      <c r="DVC129" s="1611"/>
      <c r="DVD129" s="1611"/>
      <c r="DVE129" s="1612"/>
      <c r="DVF129" s="1554"/>
      <c r="DVG129" s="1555"/>
      <c r="DVH129" s="1555"/>
      <c r="DVI129" s="1555"/>
      <c r="DVJ129" s="1555"/>
      <c r="DVK129" s="1555"/>
      <c r="DVL129" s="1555"/>
      <c r="DVM129" s="1555"/>
      <c r="DVN129" s="1555"/>
      <c r="DVO129" s="1555"/>
      <c r="DVP129" s="1555"/>
      <c r="DVQ129" s="1555"/>
      <c r="DVR129" s="1555"/>
      <c r="DVS129" s="1555"/>
      <c r="DVT129" s="1555"/>
      <c r="DVU129" s="1560"/>
      <c r="DVV129" s="1554"/>
      <c r="DVW129" s="1555"/>
      <c r="DVX129" s="1555"/>
      <c r="DVY129" s="1555"/>
      <c r="DVZ129" s="1555"/>
      <c r="DWA129" s="1555"/>
      <c r="DWB129" s="1555"/>
      <c r="DWC129" s="1555"/>
      <c r="DWD129" s="1555"/>
      <c r="DWE129" s="1555"/>
      <c r="DWF129" s="1555"/>
      <c r="DWG129" s="1555"/>
      <c r="DWH129" s="1555"/>
      <c r="DWI129" s="1555"/>
      <c r="DWJ129" s="1555"/>
      <c r="DWK129" s="1560"/>
      <c r="DWL129" s="1554"/>
      <c r="DWM129" s="1555"/>
      <c r="DWN129" s="1555"/>
      <c r="DWO129" s="1555"/>
      <c r="DWP129" s="1555"/>
      <c r="DWQ129" s="1555"/>
      <c r="DWR129" s="1555"/>
      <c r="DWS129" s="1555"/>
      <c r="DWT129" s="1555"/>
      <c r="DWU129" s="1555"/>
      <c r="DWV129" s="1555"/>
      <c r="DWW129" s="1555"/>
      <c r="DWX129" s="1555"/>
      <c r="DWY129" s="1555"/>
      <c r="DWZ129" s="1555"/>
      <c r="DXA129" s="1560"/>
      <c r="DXB129" s="1554"/>
      <c r="DXC129" s="1555"/>
      <c r="DXD129" s="1555"/>
      <c r="DXE129" s="1555"/>
      <c r="DXF129" s="1555"/>
      <c r="DXG129" s="1555"/>
      <c r="DXH129" s="1555"/>
      <c r="DXI129" s="1555"/>
      <c r="DXJ129" s="1555"/>
      <c r="DXK129" s="1555"/>
      <c r="DXL129" s="1555"/>
      <c r="DXM129" s="1555"/>
      <c r="DXN129" s="1555"/>
      <c r="DXO129" s="1555"/>
      <c r="DXP129" s="1555"/>
      <c r="DXQ129" s="1560"/>
      <c r="DXR129" s="1554"/>
      <c r="DXS129" s="1555"/>
      <c r="DXT129" s="1555"/>
      <c r="DXU129" s="1555"/>
      <c r="DXV129" s="1555"/>
      <c r="DXW129" s="1555"/>
      <c r="DXX129" s="1555"/>
      <c r="DXY129" s="1555"/>
      <c r="DXZ129" s="1555"/>
      <c r="DYA129" s="1555"/>
      <c r="DYB129" s="1555"/>
      <c r="DYC129" s="1555"/>
      <c r="DYD129" s="1555"/>
      <c r="DYE129" s="1555"/>
      <c r="DYF129" s="1555"/>
      <c r="DYG129" s="1560"/>
      <c r="DYH129" s="1588"/>
      <c r="DYI129" s="1589"/>
      <c r="DYJ129" s="1589"/>
      <c r="DYK129" s="1589"/>
      <c r="DYL129" s="1589"/>
      <c r="DYM129" s="1589"/>
      <c r="DYN129" s="1589"/>
      <c r="DYO129" s="1589"/>
      <c r="DYP129" s="1589"/>
      <c r="DYQ129" s="1589"/>
      <c r="DYR129" s="1589"/>
      <c r="DYS129" s="1589"/>
      <c r="DYT129" s="1589"/>
      <c r="DYU129" s="1589"/>
      <c r="DYV129" s="1589"/>
      <c r="DYW129" s="1589"/>
      <c r="DYX129" s="1589"/>
      <c r="DYY129" s="1589"/>
      <c r="DYZ129" s="1589"/>
      <c r="DZA129" s="1589"/>
      <c r="DZB129" s="1589"/>
      <c r="DZC129" s="1590"/>
      <c r="DZD129" s="1554"/>
      <c r="DZE129" s="1555"/>
      <c r="DZF129" s="1555"/>
      <c r="DZG129" s="1555"/>
      <c r="DZH129" s="1555"/>
      <c r="DZI129" s="1555"/>
      <c r="DZJ129" s="1555"/>
      <c r="DZK129" s="1555"/>
      <c r="DZL129" s="1555"/>
      <c r="DZM129" s="1555"/>
      <c r="DZN129" s="1555"/>
      <c r="DZO129" s="1555"/>
      <c r="DZP129" s="1555"/>
      <c r="DZQ129" s="1555"/>
      <c r="DZR129" s="1555"/>
      <c r="DZS129" s="1556"/>
      <c r="DZT129" s="1554"/>
      <c r="DZU129" s="1555"/>
      <c r="DZV129" s="1555"/>
      <c r="DZW129" s="1555"/>
      <c r="DZX129" s="1555"/>
      <c r="DZY129" s="1555"/>
      <c r="DZZ129" s="1555"/>
      <c r="EAA129" s="1555"/>
      <c r="EAB129" s="1555"/>
      <c r="EAC129" s="1555"/>
      <c r="EAD129" s="1555"/>
      <c r="EAE129" s="1555"/>
      <c r="EAF129" s="1555"/>
      <c r="EAG129" s="1555"/>
      <c r="EAH129" s="1555"/>
      <c r="EAI129" s="1560"/>
      <c r="EAJ129" s="1554"/>
      <c r="EAK129" s="1555"/>
      <c r="EAL129" s="1555"/>
      <c r="EAM129" s="1555"/>
      <c r="EAN129" s="1555"/>
      <c r="EAO129" s="1555"/>
      <c r="EAP129" s="1555"/>
      <c r="EAQ129" s="1555"/>
      <c r="EAR129" s="1555"/>
      <c r="EAS129" s="1555"/>
      <c r="EAT129" s="1555"/>
      <c r="EAU129" s="1555"/>
      <c r="EAV129" s="1555"/>
      <c r="EAW129" s="1555"/>
      <c r="EAX129" s="1555"/>
      <c r="EAY129" s="1560"/>
      <c r="EAZ129" s="1554"/>
      <c r="EBA129" s="1555"/>
      <c r="EBB129" s="1555"/>
      <c r="EBC129" s="1555"/>
      <c r="EBD129" s="1555"/>
      <c r="EBE129" s="1555"/>
      <c r="EBF129" s="1555"/>
      <c r="EBG129" s="1555"/>
      <c r="EBH129" s="1555"/>
      <c r="EBI129" s="1555"/>
      <c r="EBJ129" s="1555"/>
      <c r="EBK129" s="1555"/>
      <c r="EBL129" s="1555"/>
      <c r="EBM129" s="1555"/>
      <c r="EBN129" s="1555"/>
      <c r="EBO129" s="1560"/>
      <c r="EBP129" s="1554"/>
      <c r="EBQ129" s="1555"/>
      <c r="EBR129" s="1555"/>
      <c r="EBS129" s="1555"/>
      <c r="EBT129" s="1555"/>
      <c r="EBU129" s="1555"/>
      <c r="EBV129" s="1555"/>
      <c r="EBW129" s="1555"/>
      <c r="EBX129" s="1555"/>
      <c r="EBY129" s="1555"/>
      <c r="EBZ129" s="1555"/>
      <c r="ECA129" s="1555"/>
      <c r="ECB129" s="1555"/>
      <c r="ECC129" s="1555"/>
      <c r="ECD129" s="1555"/>
      <c r="ECE129" s="1560"/>
      <c r="ECF129" s="1588"/>
      <c r="ECG129" s="1589"/>
      <c r="ECH129" s="1589"/>
      <c r="ECI129" s="1589"/>
      <c r="ECJ129" s="1589"/>
      <c r="ECK129" s="1589"/>
      <c r="ECL129" s="1589"/>
      <c r="ECM129" s="1589"/>
      <c r="ECN129" s="1589"/>
      <c r="ECO129" s="1589"/>
      <c r="ECP129" s="1589"/>
      <c r="ECQ129" s="1589"/>
      <c r="ECR129" s="1589"/>
      <c r="ECS129" s="1589"/>
      <c r="ECT129" s="1589"/>
      <c r="ECU129" s="1589"/>
      <c r="ECV129" s="1589"/>
      <c r="ECW129" s="1589"/>
      <c r="ECX129" s="1589"/>
      <c r="ECY129" s="1589"/>
      <c r="ECZ129" s="1589"/>
      <c r="EDA129" s="1590"/>
      <c r="EDB129" s="1554"/>
      <c r="EDC129" s="1555"/>
      <c r="EDD129" s="1555"/>
      <c r="EDE129" s="1555"/>
      <c r="EDF129" s="1555"/>
      <c r="EDG129" s="1555"/>
      <c r="EDH129" s="1555"/>
      <c r="EDI129" s="1555"/>
      <c r="EDJ129" s="1555"/>
      <c r="EDK129" s="1555"/>
      <c r="EDL129" s="1555"/>
      <c r="EDM129" s="1555"/>
      <c r="EDN129" s="1555"/>
      <c r="EDO129" s="1555"/>
      <c r="EDP129" s="1555"/>
      <c r="EDQ129" s="1556"/>
      <c r="EDR129" s="1554"/>
      <c r="EDS129" s="1555"/>
      <c r="EDT129" s="1555"/>
      <c r="EDU129" s="1555"/>
      <c r="EDV129" s="1555"/>
      <c r="EDW129" s="1555"/>
      <c r="EDX129" s="1555"/>
      <c r="EDY129" s="1555"/>
      <c r="EDZ129" s="1555"/>
      <c r="EEA129" s="1555"/>
      <c r="EEB129" s="1555"/>
      <c r="EEC129" s="1555"/>
      <c r="EED129" s="1555"/>
      <c r="EEE129" s="1555"/>
      <c r="EEF129" s="1555"/>
      <c r="EEG129" s="1556"/>
      <c r="EEH129" s="1610"/>
      <c r="EEI129" s="1611"/>
      <c r="EEJ129" s="1611"/>
      <c r="EEK129" s="1611"/>
      <c r="EEL129" s="1611"/>
      <c r="EEM129" s="1611"/>
      <c r="EEN129" s="1611"/>
      <c r="EEO129" s="1611"/>
      <c r="EEP129" s="1611"/>
      <c r="EEQ129" s="1612"/>
      <c r="EER129" s="349"/>
      <c r="EES129" s="349"/>
      <c r="EET129" s="349"/>
      <c r="EEU129" s="349"/>
      <c r="EEV129" s="349"/>
      <c r="EEW129" s="349"/>
      <c r="EEX129" s="349"/>
      <c r="EEY129" s="277"/>
      <c r="EEZ129" s="473"/>
      <c r="EFA129" s="472"/>
      <c r="EFB129" s="235"/>
      <c r="EFC129" s="235"/>
      <c r="EFD129" s="235"/>
      <c r="EFE129" s="235"/>
      <c r="EFF129" s="235"/>
      <c r="EFG129" s="235"/>
      <c r="EFH129" s="235"/>
      <c r="EFI129" s="235"/>
      <c r="EFJ129" s="241"/>
      <c r="EFK129" s="241"/>
      <c r="EFL129" s="241"/>
      <c r="EFM129" s="241"/>
      <c r="EFN129" s="241"/>
      <c r="EFO129" s="241"/>
      <c r="EFP129" s="241"/>
      <c r="EFQ129" s="241"/>
      <c r="EFR129" s="241"/>
      <c r="EFS129" s="241"/>
      <c r="EFT129" s="241"/>
      <c r="EFU129" s="241"/>
      <c r="EFV129" s="241"/>
      <c r="EFW129" s="241"/>
      <c r="EFX129" s="241"/>
      <c r="EFY129" s="322"/>
      <c r="EFZ129" s="256"/>
      <c r="EGA129" s="256"/>
      <c r="EGB129" s="256"/>
      <c r="EGC129" s="256"/>
      <c r="EGD129" s="256"/>
      <c r="EGE129" s="256"/>
      <c r="EGF129" s="256"/>
      <c r="EGG129" s="324"/>
      <c r="EGH129" s="1610"/>
      <c r="EGI129" s="1611"/>
      <c r="EGJ129" s="1611"/>
      <c r="EGK129" s="1611"/>
      <c r="EGL129" s="1611"/>
      <c r="EGM129" s="1611"/>
      <c r="EGN129" s="1611"/>
      <c r="EGO129" s="1611"/>
      <c r="EGP129" s="1611"/>
      <c r="EGQ129" s="1612"/>
      <c r="EGR129" s="1554"/>
      <c r="EGS129" s="1555"/>
      <c r="EGT129" s="1555"/>
      <c r="EGU129" s="1555"/>
      <c r="EGV129" s="1555"/>
      <c r="EGW129" s="1555"/>
      <c r="EGX129" s="1555"/>
      <c r="EGY129" s="1555"/>
      <c r="EGZ129" s="1555"/>
      <c r="EHA129" s="1555"/>
      <c r="EHB129" s="1555"/>
      <c r="EHC129" s="1555"/>
      <c r="EHD129" s="1555"/>
      <c r="EHE129" s="1555"/>
      <c r="EHF129" s="1555"/>
      <c r="EHG129" s="1560"/>
      <c r="EHH129" s="1554"/>
      <c r="EHI129" s="1555"/>
      <c r="EHJ129" s="1555"/>
      <c r="EHK129" s="1555"/>
      <c r="EHL129" s="1555"/>
      <c r="EHM129" s="1555"/>
      <c r="EHN129" s="1555"/>
      <c r="EHO129" s="1555"/>
      <c r="EHP129" s="1555"/>
      <c r="EHQ129" s="1555"/>
      <c r="EHR129" s="1555"/>
      <c r="EHS129" s="1555"/>
      <c r="EHT129" s="1555"/>
      <c r="EHU129" s="1555"/>
      <c r="EHV129" s="1555"/>
      <c r="EHW129" s="1560"/>
      <c r="EHX129" s="1588"/>
      <c r="EHY129" s="1589"/>
      <c r="EHZ129" s="1589"/>
      <c r="EIA129" s="1589"/>
      <c r="EIB129" s="1589"/>
      <c r="EIC129" s="1589"/>
      <c r="EID129" s="1589"/>
      <c r="EIE129" s="1589"/>
      <c r="EIF129" s="1589"/>
      <c r="EIG129" s="1589"/>
      <c r="EIH129" s="1589"/>
      <c r="EII129" s="1589"/>
      <c r="EIJ129" s="1589"/>
      <c r="EIK129" s="1589"/>
      <c r="EIL129" s="1589"/>
      <c r="EIM129" s="1589"/>
      <c r="EIN129" s="1589"/>
      <c r="EIO129" s="1589"/>
      <c r="EIP129" s="1589"/>
      <c r="EIQ129" s="1589"/>
      <c r="EIR129" s="1589"/>
      <c r="EIS129" s="1590"/>
      <c r="EIT129" s="1554"/>
      <c r="EIU129" s="1555"/>
      <c r="EIV129" s="1555"/>
      <c r="EIW129" s="1555"/>
      <c r="EIX129" s="1555"/>
      <c r="EIY129" s="1555"/>
      <c r="EIZ129" s="1555"/>
      <c r="EJA129" s="1555"/>
      <c r="EJB129" s="1555"/>
      <c r="EJC129" s="1555"/>
      <c r="EJD129" s="1555"/>
      <c r="EJE129" s="1555"/>
      <c r="EJF129" s="1555"/>
      <c r="EJG129" s="1555"/>
      <c r="EJH129" s="1555"/>
      <c r="EJI129" s="1556"/>
      <c r="EJJ129" s="1554"/>
      <c r="EJK129" s="1555"/>
      <c r="EJL129" s="1555"/>
      <c r="EJM129" s="1555"/>
      <c r="EJN129" s="1555"/>
      <c r="EJO129" s="1555"/>
      <c r="EJP129" s="1555"/>
      <c r="EJQ129" s="1555"/>
      <c r="EJR129" s="1555"/>
      <c r="EJS129" s="1555"/>
      <c r="EJT129" s="1555"/>
      <c r="EJU129" s="1555"/>
      <c r="EJV129" s="1555"/>
      <c r="EJW129" s="1555"/>
      <c r="EJX129" s="1555"/>
      <c r="EJY129" s="1556"/>
      <c r="EJZ129" s="1610"/>
      <c r="EKA129" s="1611"/>
      <c r="EKB129" s="1611"/>
      <c r="EKC129" s="1611"/>
      <c r="EKD129" s="1611"/>
      <c r="EKE129" s="1611"/>
      <c r="EKF129" s="1611"/>
      <c r="EKG129" s="1611"/>
      <c r="EKH129" s="1611"/>
      <c r="EKI129" s="1612"/>
      <c r="EKJ129" s="349"/>
      <c r="EKK129" s="349"/>
      <c r="EKL129" s="349"/>
      <c r="EKM129" s="349"/>
      <c r="EKN129" s="349"/>
      <c r="EKO129" s="349"/>
      <c r="EKP129" s="349"/>
      <c r="EKQ129" s="277"/>
      <c r="EKR129" s="473"/>
      <c r="EKS129" s="472"/>
      <c r="EKT129" s="235"/>
      <c r="EKU129" s="235"/>
      <c r="EKV129" s="235"/>
      <c r="EKW129" s="235"/>
      <c r="EKX129" s="235"/>
      <c r="EKY129" s="235"/>
      <c r="EKZ129" s="235"/>
      <c r="ELA129" s="235"/>
      <c r="ENP129" s="1634"/>
      <c r="ENQ129" s="1635"/>
      <c r="ENV129" s="1276"/>
      <c r="ENW129" s="1275"/>
      <c r="EOB129" s="1525"/>
      <c r="EOC129" s="1632"/>
      <c r="EOD129" s="1632"/>
      <c r="EOE129" s="1526"/>
      <c r="EOF129" s="227"/>
      <c r="EOG129" s="239"/>
      <c r="EQH129" s="1634"/>
      <c r="EQI129" s="1635"/>
      <c r="EQN129" s="1276"/>
      <c r="EQO129" s="1275"/>
      <c r="EQT129" s="1525"/>
      <c r="EQU129" s="1632"/>
      <c r="EQV129" s="1632"/>
      <c r="EQW129" s="1526"/>
      <c r="EQX129" s="227"/>
      <c r="EQY129" s="239"/>
      <c r="ETA129" s="1518"/>
      <c r="ETB129" s="1518"/>
      <c r="ETC129" s="1518"/>
      <c r="ETD129" s="1518"/>
      <c r="ETE129" s="1518"/>
      <c r="ETF129" s="1518"/>
    </row>
    <row r="130" spans="1:997 1034:2031 2068:3906" s="226" customFormat="1" ht="15" customHeight="1" thickBot="1">
      <c r="A130" s="1264"/>
      <c r="B130" s="1518"/>
      <c r="C130" s="1518"/>
      <c r="D130" s="1518"/>
      <c r="E130" s="1518"/>
      <c r="F130" s="1518"/>
      <c r="G130" s="1518"/>
      <c r="BD130" s="1527"/>
      <c r="BE130" s="1633"/>
      <c r="BF130" s="1633"/>
      <c r="BG130" s="1528"/>
      <c r="BJ130" s="1276"/>
      <c r="BK130" s="1275"/>
      <c r="BP130" s="1502"/>
      <c r="BQ130" s="1602"/>
      <c r="BT130" s="227"/>
      <c r="BU130" s="239"/>
      <c r="CP130" s="1527"/>
      <c r="CQ130" s="1633"/>
      <c r="CR130" s="1633"/>
      <c r="CS130" s="1528"/>
      <c r="CV130" s="1276"/>
      <c r="CW130" s="1275"/>
      <c r="DB130" s="1502"/>
      <c r="DC130" s="1602"/>
      <c r="DF130" s="227"/>
      <c r="DG130" s="239"/>
      <c r="ER130" s="1527"/>
      <c r="ES130" s="1633"/>
      <c r="ET130" s="1633"/>
      <c r="EU130" s="1528"/>
      <c r="EX130" s="1276"/>
      <c r="EY130" s="1275"/>
      <c r="FD130" s="1502"/>
      <c r="FE130" s="1602"/>
      <c r="FH130" s="227"/>
      <c r="FI130" s="239"/>
      <c r="GT130" s="1527"/>
      <c r="GU130" s="1633"/>
      <c r="GV130" s="1633"/>
      <c r="GW130" s="1528"/>
      <c r="GZ130" s="1276"/>
      <c r="HA130" s="1275"/>
      <c r="HF130" s="1502"/>
      <c r="HG130" s="1602"/>
      <c r="HJ130" s="227"/>
      <c r="HK130" s="239"/>
      <c r="IV130" s="1527"/>
      <c r="IW130" s="1633"/>
      <c r="IX130" s="1633"/>
      <c r="IY130" s="1528"/>
      <c r="JB130" s="1276"/>
      <c r="JC130" s="1275"/>
      <c r="JH130" s="1502"/>
      <c r="JI130" s="1602"/>
      <c r="JL130" s="227"/>
      <c r="JM130" s="239"/>
      <c r="KX130" s="1527"/>
      <c r="KY130" s="1633"/>
      <c r="KZ130" s="1633"/>
      <c r="LA130" s="1528"/>
      <c r="LD130" s="1276"/>
      <c r="LE130" s="1275"/>
      <c r="LJ130" s="1502"/>
      <c r="LK130" s="1602"/>
      <c r="LN130" s="227"/>
      <c r="LO130" s="239"/>
      <c r="MZ130" s="1527"/>
      <c r="NA130" s="1633"/>
      <c r="NB130" s="1633"/>
      <c r="NC130" s="1528"/>
      <c r="NF130" s="1276"/>
      <c r="NG130" s="1275"/>
      <c r="NL130" s="1502"/>
      <c r="NM130" s="1602"/>
      <c r="NP130" s="227"/>
      <c r="NQ130" s="239"/>
      <c r="OL130" s="1527"/>
      <c r="OM130" s="1633"/>
      <c r="ON130" s="1633"/>
      <c r="OO130" s="1528"/>
      <c r="OR130" s="1276"/>
      <c r="OS130" s="1275"/>
      <c r="OX130" s="1502"/>
      <c r="OY130" s="1602"/>
      <c r="PB130" s="227"/>
      <c r="PC130" s="239"/>
      <c r="PX130" s="1527"/>
      <c r="PY130" s="1633"/>
      <c r="PZ130" s="1633"/>
      <c r="QA130" s="1528"/>
      <c r="QD130" s="1276"/>
      <c r="QE130" s="1275"/>
      <c r="QJ130" s="1502"/>
      <c r="QK130" s="1602"/>
      <c r="QN130" s="227"/>
      <c r="QO130" s="239"/>
      <c r="RZ130" s="1527"/>
      <c r="SA130" s="1633"/>
      <c r="SB130" s="1633"/>
      <c r="SC130" s="1528"/>
      <c r="SF130" s="1276"/>
      <c r="SG130" s="1275"/>
      <c r="SL130" s="1502"/>
      <c r="SM130" s="1602"/>
      <c r="SP130" s="227"/>
      <c r="SQ130" s="239"/>
      <c r="UB130" s="1527"/>
      <c r="UC130" s="1633"/>
      <c r="UD130" s="1633"/>
      <c r="UE130" s="1528"/>
      <c r="UH130" s="1276"/>
      <c r="UI130" s="1275"/>
      <c r="UN130" s="1502"/>
      <c r="UO130" s="1602"/>
      <c r="UR130" s="227"/>
      <c r="US130" s="239"/>
      <c r="WD130" s="1527"/>
      <c r="WE130" s="1633"/>
      <c r="WF130" s="1633"/>
      <c r="WG130" s="1528"/>
      <c r="WJ130" s="1276"/>
      <c r="WK130" s="1275"/>
      <c r="WP130" s="1502"/>
      <c r="WQ130" s="1602"/>
      <c r="WT130" s="227"/>
      <c r="WU130" s="239"/>
      <c r="YF130" s="1527"/>
      <c r="YG130" s="1633"/>
      <c r="YH130" s="1633"/>
      <c r="YI130" s="1528"/>
      <c r="YL130" s="1276"/>
      <c r="YM130" s="1275"/>
      <c r="YR130" s="1502"/>
      <c r="YS130" s="1602"/>
      <c r="YV130" s="227"/>
      <c r="YW130" s="239"/>
      <c r="AAH130" s="1527"/>
      <c r="AAI130" s="1633"/>
      <c r="AAJ130" s="1633"/>
      <c r="AAK130" s="1528"/>
      <c r="AAN130" s="1276"/>
      <c r="AAO130" s="1275"/>
      <c r="AAT130" s="1502"/>
      <c r="AAU130" s="1602"/>
      <c r="AAX130" s="227"/>
      <c r="AAY130" s="239"/>
      <c r="ACJ130" s="1527"/>
      <c r="ACK130" s="1633"/>
      <c r="ACL130" s="1633"/>
      <c r="ACM130" s="1528"/>
      <c r="ACP130" s="1276"/>
      <c r="ACQ130" s="1275"/>
      <c r="ACV130" s="1502"/>
      <c r="ACW130" s="1602"/>
      <c r="ACZ130" s="227"/>
      <c r="ADA130" s="239"/>
      <c r="AEL130" s="1527"/>
      <c r="AEM130" s="1633"/>
      <c r="AEN130" s="1633"/>
      <c r="AEO130" s="1528"/>
      <c r="AER130" s="1276"/>
      <c r="AES130" s="1275"/>
      <c r="AEX130" s="1502"/>
      <c r="AEY130" s="1602"/>
      <c r="AFB130" s="227"/>
      <c r="AFC130" s="239"/>
      <c r="AGN130" s="1527"/>
      <c r="AGO130" s="1633"/>
      <c r="AGP130" s="1633"/>
      <c r="AGQ130" s="1528"/>
      <c r="AGT130" s="1276"/>
      <c r="AGU130" s="1275"/>
      <c r="AGZ130" s="1502"/>
      <c r="AHA130" s="1602"/>
      <c r="AHD130" s="227"/>
      <c r="AHE130" s="239"/>
      <c r="AIP130" s="1527"/>
      <c r="AIQ130" s="1633"/>
      <c r="AIR130" s="1633"/>
      <c r="AIS130" s="1528"/>
      <c r="AIV130" s="1276"/>
      <c r="AIW130" s="1275"/>
      <c r="AJB130" s="1502"/>
      <c r="AJC130" s="1602"/>
      <c r="AJF130" s="227"/>
      <c r="AJG130" s="239"/>
      <c r="AKR130" s="1527"/>
      <c r="AKS130" s="1633"/>
      <c r="AKT130" s="1633"/>
      <c r="AKU130" s="1528"/>
      <c r="AKX130" s="1276"/>
      <c r="AKY130" s="1275"/>
      <c r="ALD130" s="1502"/>
      <c r="ALE130" s="1602"/>
      <c r="ALH130" s="227"/>
      <c r="ALI130" s="239"/>
      <c r="AMT130" s="1527"/>
      <c r="AMU130" s="1633"/>
      <c r="AMV130" s="1633"/>
      <c r="AMW130" s="1528"/>
      <c r="AMZ130" s="1276"/>
      <c r="ANA130" s="1275"/>
      <c r="ANF130" s="1502"/>
      <c r="ANG130" s="1602"/>
      <c r="ANJ130" s="227"/>
      <c r="ANK130" s="239"/>
      <c r="AOV130" s="1527"/>
      <c r="AOW130" s="1633"/>
      <c r="AOX130" s="1633"/>
      <c r="AOY130" s="1528"/>
      <c r="APB130" s="1276"/>
      <c r="APC130" s="1275"/>
      <c r="APH130" s="1502"/>
      <c r="API130" s="1602"/>
      <c r="APL130" s="227"/>
      <c r="APM130" s="239"/>
      <c r="AQX130" s="1527"/>
      <c r="AQY130" s="1633"/>
      <c r="AQZ130" s="1633"/>
      <c r="ARA130" s="1528"/>
      <c r="ARD130" s="1276"/>
      <c r="ARE130" s="1275"/>
      <c r="ARJ130" s="1502"/>
      <c r="ARK130" s="1602"/>
      <c r="ARN130" s="227"/>
      <c r="ARO130" s="239"/>
      <c r="ASZ130" s="1527"/>
      <c r="ATA130" s="1633"/>
      <c r="ATB130" s="1633"/>
      <c r="ATC130" s="1528"/>
      <c r="ATF130" s="1276"/>
      <c r="ATG130" s="1275"/>
      <c r="ATL130" s="1502"/>
      <c r="ATM130" s="1602"/>
      <c r="ATP130" s="227"/>
      <c r="ATQ130" s="239"/>
      <c r="AUL130" s="1527"/>
      <c r="AUM130" s="1633"/>
      <c r="AUN130" s="1633"/>
      <c r="AUO130" s="1528"/>
      <c r="AUR130"/>
      <c r="AUS130"/>
      <c r="AUW130" s="616"/>
      <c r="AUX130" s="1648"/>
      <c r="AUY130" s="1649"/>
      <c r="AUZ130" s="229"/>
      <c r="AVA130" s="1134"/>
      <c r="AVB130" s="1134"/>
      <c r="AVC130" s="228"/>
      <c r="AWB130" s="235"/>
      <c r="AWC130" s="265"/>
      <c r="AWD130" s="265"/>
      <c r="AWE130" s="235"/>
      <c r="AWF130" s="235"/>
      <c r="AWG130" s="265"/>
      <c r="AWH130" s="235"/>
      <c r="AWI130" s="235"/>
      <c r="AWJ130" s="235"/>
      <c r="AWK130" s="235"/>
      <c r="AWL130" s="265"/>
      <c r="AWM130" s="265"/>
      <c r="AWN130" s="235"/>
      <c r="AWO130" s="265"/>
      <c r="AWP130" s="265"/>
      <c r="AWQ130" s="235"/>
      <c r="AWR130" s="265"/>
      <c r="AWS130" s="235"/>
      <c r="AWT130" s="235"/>
      <c r="AWU130" s="265"/>
      <c r="AWV130" s="265"/>
      <c r="AWW130" s="235"/>
      <c r="AZN130" s="1634"/>
      <c r="AZO130" s="1635"/>
      <c r="AZT130" s="1276"/>
      <c r="AZU130" s="1275"/>
      <c r="AZZ130" s="1527"/>
      <c r="BAA130" s="1633"/>
      <c r="BAB130" s="1633"/>
      <c r="BAC130" s="1528"/>
      <c r="BAD130" s="227"/>
      <c r="BAE130" s="239"/>
      <c r="BBP130" s="1634"/>
      <c r="BBQ130" s="1635"/>
      <c r="BBV130" s="1276"/>
      <c r="BBW130" s="1275"/>
      <c r="BCB130" s="1527"/>
      <c r="BCC130" s="1633"/>
      <c r="BCD130" s="1633"/>
      <c r="BCE130" s="1528"/>
      <c r="BCF130" s="227"/>
      <c r="BCG130" s="239"/>
      <c r="BDR130" s="1634"/>
      <c r="BDS130" s="1635"/>
      <c r="BDX130" s="1276"/>
      <c r="BDY130" s="1275"/>
      <c r="BED130" s="1527"/>
      <c r="BEE130" s="1633"/>
      <c r="BEF130" s="1633"/>
      <c r="BEG130" s="1528"/>
      <c r="BEH130" s="227"/>
      <c r="BEI130" s="239"/>
      <c r="BFT130" s="1634"/>
      <c r="BFU130" s="1635"/>
      <c r="BFZ130" s="1276"/>
      <c r="BGA130" s="1275"/>
      <c r="BGF130" s="1527"/>
      <c r="BGG130" s="1633"/>
      <c r="BGH130" s="1633"/>
      <c r="BGI130" s="1528"/>
      <c r="BGJ130" s="227"/>
      <c r="BGK130" s="239"/>
      <c r="BHV130" s="1634"/>
      <c r="BHW130" s="1635"/>
      <c r="BIB130" s="1276"/>
      <c r="BIC130" s="1275"/>
      <c r="BIH130" s="1527"/>
      <c r="BII130" s="1633"/>
      <c r="BIJ130" s="1633"/>
      <c r="BIK130" s="1528"/>
      <c r="BIL130" s="227"/>
      <c r="BIM130" s="239"/>
      <c r="BJX130" s="1634"/>
      <c r="BJY130" s="1635"/>
      <c r="BKD130" s="1276"/>
      <c r="BKE130" s="1275"/>
      <c r="BKJ130" s="1527"/>
      <c r="BKK130" s="1633"/>
      <c r="BKL130" s="1633"/>
      <c r="BKM130" s="1528"/>
      <c r="BKN130" s="227"/>
      <c r="BKO130" s="239"/>
      <c r="BLZ130" s="1634"/>
      <c r="BMA130" s="1635"/>
      <c r="BMF130" s="1276"/>
      <c r="BMG130" s="1275"/>
      <c r="BML130" s="1527"/>
      <c r="BMM130" s="1633"/>
      <c r="BMN130" s="1633"/>
      <c r="BMO130" s="1528"/>
      <c r="BMP130" s="227"/>
      <c r="BMQ130" s="239"/>
      <c r="BOB130" s="1634"/>
      <c r="BOC130" s="1635"/>
      <c r="BOH130" s="1276"/>
      <c r="BOI130" s="1275"/>
      <c r="BON130" s="1527"/>
      <c r="BOO130" s="1633"/>
      <c r="BOP130" s="1633"/>
      <c r="BOQ130" s="1528"/>
      <c r="BOR130" s="227"/>
      <c r="BOS130" s="239"/>
      <c r="BQD130" s="1634"/>
      <c r="BQE130" s="1635"/>
      <c r="BQJ130" s="1276"/>
      <c r="BQK130" s="1275"/>
      <c r="BQP130" s="1527"/>
      <c r="BQQ130" s="1633"/>
      <c r="BQR130" s="1633"/>
      <c r="BQS130" s="1528"/>
      <c r="BQT130" s="227"/>
      <c r="BQU130" s="239"/>
      <c r="BSF130" s="1634"/>
      <c r="BSG130" s="1635"/>
      <c r="BSL130" s="1276"/>
      <c r="BSM130" s="1275"/>
      <c r="BSR130" s="1527"/>
      <c r="BSS130" s="1633"/>
      <c r="BST130" s="1633"/>
      <c r="BSU130" s="1528"/>
      <c r="BSV130" s="227"/>
      <c r="BSW130" s="239"/>
      <c r="BUH130" s="1634"/>
      <c r="BUI130" s="1635"/>
      <c r="BUN130" s="1276"/>
      <c r="BUO130" s="1275"/>
      <c r="BUT130" s="1527"/>
      <c r="BUU130" s="1633"/>
      <c r="BUV130" s="1633"/>
      <c r="BUW130" s="1528"/>
      <c r="BUX130" s="227"/>
      <c r="BUY130" s="239"/>
      <c r="BWJ130" s="1634"/>
      <c r="BWK130" s="1635"/>
      <c r="BWP130" s="1276"/>
      <c r="BWQ130" s="1275"/>
      <c r="BWV130" s="1527"/>
      <c r="BWW130" s="1633"/>
      <c r="BWX130" s="1633"/>
      <c r="BWY130" s="1528"/>
      <c r="BWZ130" s="227"/>
      <c r="BXA130" s="239"/>
      <c r="BYL130" s="1634"/>
      <c r="BYM130" s="1635"/>
      <c r="BYR130" s="1276"/>
      <c r="BYS130" s="1275"/>
      <c r="BYX130" s="1527"/>
      <c r="BYY130" s="1633"/>
      <c r="BYZ130" s="1633"/>
      <c r="BZA130" s="1528"/>
      <c r="BZB130" s="227"/>
      <c r="BZC130" s="239"/>
      <c r="CAN130" s="1634"/>
      <c r="CAO130" s="1635"/>
      <c r="CAT130" s="1276"/>
      <c r="CAU130" s="1275"/>
      <c r="CAZ130" s="1527"/>
      <c r="CBA130" s="1633"/>
      <c r="CBB130" s="1633"/>
      <c r="CBC130" s="1528"/>
      <c r="CBD130" s="227"/>
      <c r="CBE130" s="239"/>
      <c r="CCP130" s="1634"/>
      <c r="CCQ130" s="1635"/>
      <c r="CCV130" s="1276"/>
      <c r="CCW130" s="1275"/>
      <c r="CDB130" s="1527"/>
      <c r="CDC130" s="1633"/>
      <c r="CDD130" s="1633"/>
      <c r="CDE130" s="1528"/>
      <c r="CDF130" s="227"/>
      <c r="CDG130" s="239"/>
      <c r="CER130" s="1634"/>
      <c r="CES130" s="1635"/>
      <c r="CEX130" s="1276"/>
      <c r="CEY130" s="1275"/>
      <c r="CFD130" s="1527"/>
      <c r="CFE130" s="1633"/>
      <c r="CFF130" s="1633"/>
      <c r="CFG130" s="1528"/>
      <c r="CFH130" s="227"/>
      <c r="CFI130" s="239"/>
      <c r="CGT130" s="1634"/>
      <c r="CGU130" s="1635"/>
      <c r="CGZ130" s="1276"/>
      <c r="CHA130" s="1275"/>
      <c r="CHF130" s="1527"/>
      <c r="CHG130" s="1633"/>
      <c r="CHH130" s="1633"/>
      <c r="CHI130" s="1528"/>
      <c r="CHJ130" s="227"/>
      <c r="CHK130" s="239"/>
      <c r="CIV130" s="1634"/>
      <c r="CIW130" s="1635"/>
      <c r="CJB130" s="1276"/>
      <c r="CJC130" s="1275"/>
      <c r="CJH130" s="1527"/>
      <c r="CJI130" s="1633"/>
      <c r="CJJ130" s="1633"/>
      <c r="CJK130" s="1528"/>
      <c r="CJL130" s="227"/>
      <c r="CJM130" s="239"/>
      <c r="CKX130" s="1634"/>
      <c r="CKY130" s="1635"/>
      <c r="CLD130" s="1276"/>
      <c r="CLE130" s="1275"/>
      <c r="CLJ130" s="1527"/>
      <c r="CLK130" s="1633"/>
      <c r="CLL130" s="1633"/>
      <c r="CLM130" s="1528"/>
      <c r="CLN130" s="227"/>
      <c r="CLO130" s="239"/>
      <c r="CMZ130" s="1634"/>
      <c r="CNA130" s="1635"/>
      <c r="CNF130" s="1276"/>
      <c r="CNG130" s="1275"/>
      <c r="CNL130" s="1527"/>
      <c r="CNM130" s="1633"/>
      <c r="CNN130" s="1633"/>
      <c r="CNO130" s="1528"/>
      <c r="CNP130" s="227"/>
      <c r="CNQ130" s="239"/>
      <c r="CPB130" s="1634"/>
      <c r="CPC130" s="1635"/>
      <c r="CPH130" s="1276"/>
      <c r="CPI130" s="1275"/>
      <c r="CPN130" s="1527"/>
      <c r="CPO130" s="1633"/>
      <c r="CPP130" s="1633"/>
      <c r="CPQ130" s="1528"/>
      <c r="CPR130" s="227"/>
      <c r="CPS130" s="239"/>
      <c r="CRD130" s="1634"/>
      <c r="CRE130" s="1635"/>
      <c r="CRJ130" s="1276"/>
      <c r="CRK130" s="1275"/>
      <c r="CRP130" s="1527"/>
      <c r="CRQ130" s="1633"/>
      <c r="CRR130" s="1633"/>
      <c r="CRS130" s="1528"/>
      <c r="CRT130" s="227"/>
      <c r="CRU130" s="239"/>
      <c r="CTF130" s="1634"/>
      <c r="CTG130" s="1635"/>
      <c r="CTL130" s="1276"/>
      <c r="CTM130" s="1275"/>
      <c r="CTR130" s="1527"/>
      <c r="CTS130" s="1633"/>
      <c r="CTT130" s="1633"/>
      <c r="CTU130" s="1528"/>
      <c r="CTV130" s="227"/>
      <c r="CTW130" s="239"/>
      <c r="CWN130" s="1634"/>
      <c r="CWO130" s="1635"/>
      <c r="CWT130" s="1276"/>
      <c r="CWU130" s="1275"/>
      <c r="CWZ130" s="1527"/>
      <c r="CXA130" s="1633"/>
      <c r="CXB130" s="1633"/>
      <c r="CXC130" s="1528"/>
      <c r="CXD130" s="227"/>
      <c r="CXE130" s="239"/>
      <c r="DAL130" s="1634"/>
      <c r="DAM130" s="1635"/>
      <c r="DAR130" s="1276"/>
      <c r="DAS130" s="1275"/>
      <c r="DAX130" s="1527"/>
      <c r="DAY130" s="1633"/>
      <c r="DAZ130" s="1633"/>
      <c r="DBA130" s="1528"/>
      <c r="DBB130" s="227"/>
      <c r="DBC130" s="239"/>
      <c r="DDT130" s="1634"/>
      <c r="DDU130" s="1635"/>
      <c r="DDZ130" s="1276"/>
      <c r="DEA130" s="1275"/>
      <c r="DEF130" s="1527"/>
      <c r="DEG130" s="1633"/>
      <c r="DEH130" s="1633"/>
      <c r="DEI130" s="1528"/>
      <c r="DEJ130" s="227"/>
      <c r="DEK130" s="239"/>
      <c r="DHB130" s="1634"/>
      <c r="DHC130" s="1635"/>
      <c r="DHH130" s="1276"/>
      <c r="DHI130" s="1275"/>
      <c r="DHN130" s="1527"/>
      <c r="DHO130" s="1633"/>
      <c r="DHP130" s="1633"/>
      <c r="DHQ130" s="1528"/>
      <c r="DHR130" s="227"/>
      <c r="DHS130" s="239"/>
      <c r="DKJ130" s="1634"/>
      <c r="DKK130" s="1635"/>
      <c r="DKP130" s="1276"/>
      <c r="DKQ130" s="1275"/>
      <c r="DKV130" s="1527"/>
      <c r="DKW130" s="1633"/>
      <c r="DKX130" s="1633"/>
      <c r="DKY130" s="1528"/>
      <c r="DKZ130" s="227"/>
      <c r="DLA130" s="239"/>
      <c r="DNR130" s="1634"/>
      <c r="DNS130" s="1635"/>
      <c r="DNX130" s="1276"/>
      <c r="DNY130" s="1275"/>
      <c r="DOD130" s="1527"/>
      <c r="DOE130" s="1633"/>
      <c r="DOF130" s="1633"/>
      <c r="DOG130" s="1528"/>
      <c r="DOH130" s="227"/>
      <c r="DOI130" s="239"/>
      <c r="DRP130" s="1634"/>
      <c r="DRQ130" s="1635"/>
      <c r="DRV130" s="1276"/>
      <c r="DRW130" s="1275"/>
      <c r="DSB130" s="1527"/>
      <c r="DSC130" s="1633"/>
      <c r="DSD130" s="1633"/>
      <c r="DSE130" s="1528"/>
      <c r="DSF130" s="227"/>
      <c r="DSG130" s="239"/>
      <c r="DTG130" s="235"/>
      <c r="DTH130" s="235"/>
      <c r="DTI130" s="235"/>
      <c r="DTJ130" s="235"/>
      <c r="DTK130" s="235"/>
      <c r="DTL130" s="235"/>
      <c r="DTM130" s="235"/>
      <c r="DTN130" s="235"/>
      <c r="DTO130" s="235"/>
      <c r="DTP130" s="235"/>
      <c r="DTQ130" s="235"/>
      <c r="DTR130" s="235"/>
      <c r="DTS130" s="235"/>
      <c r="DTT130" s="235"/>
      <c r="DUJ130" s="235"/>
      <c r="DUK130" s="235"/>
      <c r="DUL130" s="235"/>
      <c r="DUM130" s="235"/>
      <c r="DUN130" s="364"/>
      <c r="DUO130" s="349"/>
      <c r="DUP130" s="349"/>
      <c r="DUQ130" s="349"/>
      <c r="DUR130" s="349"/>
      <c r="DUS130" s="349"/>
      <c r="DUT130" s="349"/>
      <c r="DUU130" s="277"/>
      <c r="DUV130" s="1613"/>
      <c r="DUW130" s="1614"/>
      <c r="DUX130" s="1614"/>
      <c r="DUY130" s="1614"/>
      <c r="DUZ130" s="1614"/>
      <c r="DVA130" s="1614"/>
      <c r="DVB130" s="1614"/>
      <c r="DVC130" s="1614"/>
      <c r="DVD130" s="1614"/>
      <c r="DVE130" s="1615"/>
      <c r="DVF130" s="1557"/>
      <c r="DVG130" s="1558"/>
      <c r="DVH130" s="1558"/>
      <c r="DVI130" s="1558"/>
      <c r="DVJ130" s="1558"/>
      <c r="DVK130" s="1558"/>
      <c r="DVL130" s="1558"/>
      <c r="DVM130" s="1558"/>
      <c r="DVN130" s="1558"/>
      <c r="DVO130" s="1558"/>
      <c r="DVP130" s="1558"/>
      <c r="DVQ130" s="1558"/>
      <c r="DVR130" s="1558"/>
      <c r="DVS130" s="1558"/>
      <c r="DVT130" s="1558"/>
      <c r="DVU130" s="1561"/>
      <c r="DVV130" s="1557"/>
      <c r="DVW130" s="1558"/>
      <c r="DVX130" s="1558"/>
      <c r="DVY130" s="1558"/>
      <c r="DVZ130" s="1558"/>
      <c r="DWA130" s="1558"/>
      <c r="DWB130" s="1558"/>
      <c r="DWC130" s="1558"/>
      <c r="DWD130" s="1558"/>
      <c r="DWE130" s="1558"/>
      <c r="DWF130" s="1558"/>
      <c r="DWG130" s="1558"/>
      <c r="DWH130" s="1558"/>
      <c r="DWI130" s="1558"/>
      <c r="DWJ130" s="1558"/>
      <c r="DWK130" s="1561"/>
      <c r="DWL130" s="1557"/>
      <c r="DWM130" s="1558"/>
      <c r="DWN130" s="1558"/>
      <c r="DWO130" s="1558"/>
      <c r="DWP130" s="1558"/>
      <c r="DWQ130" s="1558"/>
      <c r="DWR130" s="1558"/>
      <c r="DWS130" s="1558"/>
      <c r="DWT130" s="1558"/>
      <c r="DWU130" s="1558"/>
      <c r="DWV130" s="1558"/>
      <c r="DWW130" s="1558"/>
      <c r="DWX130" s="1558"/>
      <c r="DWY130" s="1558"/>
      <c r="DWZ130" s="1558"/>
      <c r="DXA130" s="1561"/>
      <c r="DXB130" s="1557"/>
      <c r="DXC130" s="1558"/>
      <c r="DXD130" s="1558"/>
      <c r="DXE130" s="1558"/>
      <c r="DXF130" s="1558"/>
      <c r="DXG130" s="1558"/>
      <c r="DXH130" s="1558"/>
      <c r="DXI130" s="1558"/>
      <c r="DXJ130" s="1558"/>
      <c r="DXK130" s="1558"/>
      <c r="DXL130" s="1558"/>
      <c r="DXM130" s="1558"/>
      <c r="DXN130" s="1558"/>
      <c r="DXO130" s="1558"/>
      <c r="DXP130" s="1558"/>
      <c r="DXQ130" s="1561"/>
      <c r="DXR130" s="1557"/>
      <c r="DXS130" s="1558"/>
      <c r="DXT130" s="1558"/>
      <c r="DXU130" s="1558"/>
      <c r="DXV130" s="1558"/>
      <c r="DXW130" s="1558"/>
      <c r="DXX130" s="1558"/>
      <c r="DXY130" s="1558"/>
      <c r="DXZ130" s="1558"/>
      <c r="DYA130" s="1558"/>
      <c r="DYB130" s="1558"/>
      <c r="DYC130" s="1558"/>
      <c r="DYD130" s="1558"/>
      <c r="DYE130" s="1558"/>
      <c r="DYF130" s="1558"/>
      <c r="DYG130" s="1561"/>
      <c r="DYH130" s="1591"/>
      <c r="DYI130" s="1592"/>
      <c r="DYJ130" s="1592"/>
      <c r="DYK130" s="1592"/>
      <c r="DYL130" s="1592"/>
      <c r="DYM130" s="1592"/>
      <c r="DYN130" s="1592"/>
      <c r="DYO130" s="1592"/>
      <c r="DYP130" s="1592"/>
      <c r="DYQ130" s="1592"/>
      <c r="DYR130" s="1592"/>
      <c r="DYS130" s="1592"/>
      <c r="DYT130" s="1592"/>
      <c r="DYU130" s="1592"/>
      <c r="DYV130" s="1592"/>
      <c r="DYW130" s="1592"/>
      <c r="DYX130" s="1592"/>
      <c r="DYY130" s="1592"/>
      <c r="DYZ130" s="1592"/>
      <c r="DZA130" s="1592"/>
      <c r="DZB130" s="1592"/>
      <c r="DZC130" s="1593"/>
      <c r="DZD130" s="1557"/>
      <c r="DZE130" s="1558"/>
      <c r="DZF130" s="1558"/>
      <c r="DZG130" s="1558"/>
      <c r="DZH130" s="1558"/>
      <c r="DZI130" s="1558"/>
      <c r="DZJ130" s="1558"/>
      <c r="DZK130" s="1558"/>
      <c r="DZL130" s="1558"/>
      <c r="DZM130" s="1558"/>
      <c r="DZN130" s="1558"/>
      <c r="DZO130" s="1558"/>
      <c r="DZP130" s="1558"/>
      <c r="DZQ130" s="1558"/>
      <c r="DZR130" s="1558"/>
      <c r="DZS130" s="1559"/>
      <c r="DZT130" s="1557"/>
      <c r="DZU130" s="1558"/>
      <c r="DZV130" s="1558"/>
      <c r="DZW130" s="1558"/>
      <c r="DZX130" s="1558"/>
      <c r="DZY130" s="1558"/>
      <c r="DZZ130" s="1558"/>
      <c r="EAA130" s="1558"/>
      <c r="EAB130" s="1558"/>
      <c r="EAC130" s="1558"/>
      <c r="EAD130" s="1558"/>
      <c r="EAE130" s="1558"/>
      <c r="EAF130" s="1558"/>
      <c r="EAG130" s="1558"/>
      <c r="EAH130" s="1558"/>
      <c r="EAI130" s="1561"/>
      <c r="EAJ130" s="1557"/>
      <c r="EAK130" s="1558"/>
      <c r="EAL130" s="1558"/>
      <c r="EAM130" s="1558"/>
      <c r="EAN130" s="1558"/>
      <c r="EAO130" s="1558"/>
      <c r="EAP130" s="1558"/>
      <c r="EAQ130" s="1558"/>
      <c r="EAR130" s="1558"/>
      <c r="EAS130" s="1558"/>
      <c r="EAT130" s="1558"/>
      <c r="EAU130" s="1558"/>
      <c r="EAV130" s="1558"/>
      <c r="EAW130" s="1558"/>
      <c r="EAX130" s="1558"/>
      <c r="EAY130" s="1561"/>
      <c r="EAZ130" s="1557"/>
      <c r="EBA130" s="1558"/>
      <c r="EBB130" s="1558"/>
      <c r="EBC130" s="1558"/>
      <c r="EBD130" s="1558"/>
      <c r="EBE130" s="1558"/>
      <c r="EBF130" s="1558"/>
      <c r="EBG130" s="1558"/>
      <c r="EBH130" s="1558"/>
      <c r="EBI130" s="1558"/>
      <c r="EBJ130" s="1558"/>
      <c r="EBK130" s="1558"/>
      <c r="EBL130" s="1558"/>
      <c r="EBM130" s="1558"/>
      <c r="EBN130" s="1558"/>
      <c r="EBO130" s="1561"/>
      <c r="EBP130" s="1557"/>
      <c r="EBQ130" s="1558"/>
      <c r="EBR130" s="1558"/>
      <c r="EBS130" s="1558"/>
      <c r="EBT130" s="1558"/>
      <c r="EBU130" s="1558"/>
      <c r="EBV130" s="1558"/>
      <c r="EBW130" s="1558"/>
      <c r="EBX130" s="1558"/>
      <c r="EBY130" s="1558"/>
      <c r="EBZ130" s="1558"/>
      <c r="ECA130" s="1558"/>
      <c r="ECB130" s="1558"/>
      <c r="ECC130" s="1558"/>
      <c r="ECD130" s="1558"/>
      <c r="ECE130" s="1561"/>
      <c r="ECF130" s="1591"/>
      <c r="ECG130" s="1592"/>
      <c r="ECH130" s="1592"/>
      <c r="ECI130" s="1592"/>
      <c r="ECJ130" s="1592"/>
      <c r="ECK130" s="1592"/>
      <c r="ECL130" s="1592"/>
      <c r="ECM130" s="1592"/>
      <c r="ECN130" s="1592"/>
      <c r="ECO130" s="1592"/>
      <c r="ECP130" s="1592"/>
      <c r="ECQ130" s="1592"/>
      <c r="ECR130" s="1592"/>
      <c r="ECS130" s="1592"/>
      <c r="ECT130" s="1592"/>
      <c r="ECU130" s="1592"/>
      <c r="ECV130" s="1592"/>
      <c r="ECW130" s="1592"/>
      <c r="ECX130" s="1592"/>
      <c r="ECY130" s="1592"/>
      <c r="ECZ130" s="1592"/>
      <c r="EDA130" s="1593"/>
      <c r="EDB130" s="1557"/>
      <c r="EDC130" s="1558"/>
      <c r="EDD130" s="1558"/>
      <c r="EDE130" s="1558"/>
      <c r="EDF130" s="1558"/>
      <c r="EDG130" s="1558"/>
      <c r="EDH130" s="1558"/>
      <c r="EDI130" s="1558"/>
      <c r="EDJ130" s="1558"/>
      <c r="EDK130" s="1558"/>
      <c r="EDL130" s="1558"/>
      <c r="EDM130" s="1558"/>
      <c r="EDN130" s="1558"/>
      <c r="EDO130" s="1558"/>
      <c r="EDP130" s="1558"/>
      <c r="EDQ130" s="1559"/>
      <c r="EDR130" s="1557"/>
      <c r="EDS130" s="1558"/>
      <c r="EDT130" s="1558"/>
      <c r="EDU130" s="1558"/>
      <c r="EDV130" s="1558"/>
      <c r="EDW130" s="1558"/>
      <c r="EDX130" s="1558"/>
      <c r="EDY130" s="1558"/>
      <c r="EDZ130" s="1558"/>
      <c r="EEA130" s="1558"/>
      <c r="EEB130" s="1558"/>
      <c r="EEC130" s="1558"/>
      <c r="EED130" s="1558"/>
      <c r="EEE130" s="1558"/>
      <c r="EEF130" s="1558"/>
      <c r="EEG130" s="1559"/>
      <c r="EEH130" s="1613"/>
      <c r="EEI130" s="1614"/>
      <c r="EEJ130" s="1614"/>
      <c r="EEK130" s="1614"/>
      <c r="EEL130" s="1614"/>
      <c r="EEM130" s="1614"/>
      <c r="EEN130" s="1614"/>
      <c r="EEO130" s="1614"/>
      <c r="EEP130" s="1614"/>
      <c r="EEQ130" s="1615"/>
      <c r="EER130" s="474"/>
      <c r="EES130" s="474"/>
      <c r="EET130" s="474"/>
      <c r="EEU130" s="474"/>
      <c r="EEV130" s="474"/>
      <c r="EEW130" s="474"/>
      <c r="EEX130" s="474"/>
      <c r="EEY130" s="475"/>
      <c r="EEZ130" s="472"/>
      <c r="EFA130" s="235"/>
      <c r="EFB130" s="235"/>
      <c r="EFC130" s="235"/>
      <c r="EFD130" s="235"/>
      <c r="EFE130" s="235"/>
      <c r="EFF130" s="235"/>
      <c r="EFG130" s="235"/>
      <c r="EFH130" s="235"/>
      <c r="EFI130" s="235"/>
      <c r="EFJ130" s="241"/>
      <c r="EFK130" s="241"/>
      <c r="EFL130" s="241"/>
      <c r="EFM130" s="241"/>
      <c r="EFN130" s="241"/>
      <c r="EFO130" s="241"/>
      <c r="EFV130" s="241"/>
      <c r="EFW130" s="241"/>
      <c r="EFX130" s="241"/>
      <c r="EFY130" s="241"/>
      <c r="EFZ130" s="345"/>
      <c r="EGA130" s="256"/>
      <c r="EGB130" s="256"/>
      <c r="EGC130" s="256"/>
      <c r="EGD130" s="256"/>
      <c r="EGE130" s="256"/>
      <c r="EGF130" s="256"/>
      <c r="EGG130" s="324"/>
      <c r="EGH130" s="1613"/>
      <c r="EGI130" s="1614"/>
      <c r="EGJ130" s="1614"/>
      <c r="EGK130" s="1614"/>
      <c r="EGL130" s="1614"/>
      <c r="EGM130" s="1614"/>
      <c r="EGN130" s="1614"/>
      <c r="EGO130" s="1614"/>
      <c r="EGP130" s="1614"/>
      <c r="EGQ130" s="1615"/>
      <c r="EGR130" s="1557"/>
      <c r="EGS130" s="1558"/>
      <c r="EGT130" s="1558"/>
      <c r="EGU130" s="1558"/>
      <c r="EGV130" s="1558"/>
      <c r="EGW130" s="1558"/>
      <c r="EGX130" s="1558"/>
      <c r="EGY130" s="1558"/>
      <c r="EGZ130" s="1558"/>
      <c r="EHA130" s="1558"/>
      <c r="EHB130" s="1558"/>
      <c r="EHC130" s="1558"/>
      <c r="EHD130" s="1558"/>
      <c r="EHE130" s="1558"/>
      <c r="EHF130" s="1558"/>
      <c r="EHG130" s="1561"/>
      <c r="EHH130" s="1557"/>
      <c r="EHI130" s="1558"/>
      <c r="EHJ130" s="1558"/>
      <c r="EHK130" s="1558"/>
      <c r="EHL130" s="1558"/>
      <c r="EHM130" s="1558"/>
      <c r="EHN130" s="1558"/>
      <c r="EHO130" s="1558"/>
      <c r="EHP130" s="1558"/>
      <c r="EHQ130" s="1558"/>
      <c r="EHR130" s="1558"/>
      <c r="EHS130" s="1558"/>
      <c r="EHT130" s="1558"/>
      <c r="EHU130" s="1558"/>
      <c r="EHV130" s="1558"/>
      <c r="EHW130" s="1561"/>
      <c r="EHX130" s="1591"/>
      <c r="EHY130" s="1592"/>
      <c r="EHZ130" s="1592"/>
      <c r="EIA130" s="1592"/>
      <c r="EIB130" s="1592"/>
      <c r="EIC130" s="1592"/>
      <c r="EID130" s="1592"/>
      <c r="EIE130" s="1592"/>
      <c r="EIF130" s="1592"/>
      <c r="EIG130" s="1592"/>
      <c r="EIH130" s="1592"/>
      <c r="EII130" s="1592"/>
      <c r="EIJ130" s="1592"/>
      <c r="EIK130" s="1592"/>
      <c r="EIL130" s="1592"/>
      <c r="EIM130" s="1592"/>
      <c r="EIN130" s="1592"/>
      <c r="EIO130" s="1592"/>
      <c r="EIP130" s="1592"/>
      <c r="EIQ130" s="1592"/>
      <c r="EIR130" s="1592"/>
      <c r="EIS130" s="1593"/>
      <c r="EIT130" s="1557"/>
      <c r="EIU130" s="1558"/>
      <c r="EIV130" s="1558"/>
      <c r="EIW130" s="1558"/>
      <c r="EIX130" s="1558"/>
      <c r="EIY130" s="1558"/>
      <c r="EIZ130" s="1558"/>
      <c r="EJA130" s="1558"/>
      <c r="EJB130" s="1558"/>
      <c r="EJC130" s="1558"/>
      <c r="EJD130" s="1558"/>
      <c r="EJE130" s="1558"/>
      <c r="EJF130" s="1558"/>
      <c r="EJG130" s="1558"/>
      <c r="EJH130" s="1558"/>
      <c r="EJI130" s="1559"/>
      <c r="EJJ130" s="1557"/>
      <c r="EJK130" s="1558"/>
      <c r="EJL130" s="1558"/>
      <c r="EJM130" s="1558"/>
      <c r="EJN130" s="1558"/>
      <c r="EJO130" s="1558"/>
      <c r="EJP130" s="1558"/>
      <c r="EJQ130" s="1558"/>
      <c r="EJR130" s="1558"/>
      <c r="EJS130" s="1558"/>
      <c r="EJT130" s="1558"/>
      <c r="EJU130" s="1558"/>
      <c r="EJV130" s="1558"/>
      <c r="EJW130" s="1558"/>
      <c r="EJX130" s="1558"/>
      <c r="EJY130" s="1559"/>
      <c r="EJZ130" s="1613"/>
      <c r="EKA130" s="1614"/>
      <c r="EKB130" s="1614"/>
      <c r="EKC130" s="1614"/>
      <c r="EKD130" s="1614"/>
      <c r="EKE130" s="1614"/>
      <c r="EKF130" s="1614"/>
      <c r="EKG130" s="1614"/>
      <c r="EKH130" s="1614"/>
      <c r="EKI130" s="1615"/>
      <c r="EKJ130" s="474"/>
      <c r="EKK130" s="474"/>
      <c r="EKL130" s="474"/>
      <c r="EKM130" s="474"/>
      <c r="EKN130" s="474"/>
      <c r="EKO130" s="474"/>
      <c r="EKP130" s="474"/>
      <c r="EKQ130" s="475"/>
      <c r="EKR130" s="472"/>
      <c r="EKS130" s="235"/>
      <c r="EKT130" s="235"/>
      <c r="EKU130" s="235"/>
      <c r="EKV130" s="235"/>
      <c r="EKW130" s="235"/>
      <c r="EKX130" s="235"/>
      <c r="EKY130" s="235"/>
      <c r="EKZ130" s="235"/>
      <c r="ELA130" s="235"/>
      <c r="ENP130" s="1634"/>
      <c r="ENQ130" s="1635"/>
      <c r="ENV130" s="1276"/>
      <c r="ENW130" s="1275"/>
      <c r="EOB130" s="1527"/>
      <c r="EOC130" s="1633"/>
      <c r="EOD130" s="1633"/>
      <c r="EOE130" s="1528"/>
      <c r="EOF130" s="227"/>
      <c r="EOG130" s="239"/>
      <c r="EQH130" s="1634"/>
      <c r="EQI130" s="1635"/>
      <c r="EQN130" s="1276"/>
      <c r="EQO130" s="1275"/>
      <c r="EQT130" s="1527"/>
      <c r="EQU130" s="1633"/>
      <c r="EQV130" s="1633"/>
      <c r="EQW130" s="1528"/>
      <c r="EQX130" s="227"/>
      <c r="EQY130" s="239"/>
      <c r="ETA130" s="1518"/>
      <c r="ETB130" s="1518"/>
      <c r="ETC130" s="1518"/>
      <c r="ETD130" s="1518"/>
      <c r="ETE130" s="1518"/>
      <c r="ETF130" s="1518"/>
    </row>
    <row r="131" spans="1:997 1034:2031 2068:3906" s="226" customFormat="1" ht="15" customHeight="1">
      <c r="A131" s="1264"/>
      <c r="B131" s="1518"/>
      <c r="C131" s="1518"/>
      <c r="D131" s="1518"/>
      <c r="E131" s="1518"/>
      <c r="F131" s="1518"/>
      <c r="G131" s="1518"/>
      <c r="BJ131" s="1276"/>
      <c r="BK131" s="1275"/>
      <c r="BP131" s="1502"/>
      <c r="BQ131" s="1602"/>
      <c r="BT131" s="227"/>
      <c r="BU131" s="239"/>
      <c r="CV131" s="1276"/>
      <c r="CW131" s="1275"/>
      <c r="DB131" s="1502"/>
      <c r="DC131" s="1602"/>
      <c r="DF131" s="227"/>
      <c r="DG131" s="239"/>
      <c r="EX131" s="1276"/>
      <c r="EY131" s="1275"/>
      <c r="FD131" s="1502"/>
      <c r="FE131" s="1602"/>
      <c r="FH131" s="227"/>
      <c r="FI131" s="239"/>
      <c r="GZ131" s="1276"/>
      <c r="HA131" s="1275"/>
      <c r="HF131" s="1502"/>
      <c r="HG131" s="1602"/>
      <c r="HJ131" s="227"/>
      <c r="HK131" s="239"/>
      <c r="JB131" s="1276"/>
      <c r="JC131" s="1275"/>
      <c r="JH131" s="1502"/>
      <c r="JI131" s="1602"/>
      <c r="JL131" s="227"/>
      <c r="JM131" s="239"/>
      <c r="LD131" s="1276"/>
      <c r="LE131" s="1275"/>
      <c r="LJ131" s="1502"/>
      <c r="LK131" s="1602"/>
      <c r="LN131" s="227"/>
      <c r="LO131" s="239"/>
      <c r="NF131" s="1276"/>
      <c r="NG131" s="1275"/>
      <c r="NL131" s="1502"/>
      <c r="NM131" s="1602"/>
      <c r="NP131" s="227"/>
      <c r="NQ131" s="239"/>
      <c r="OR131" s="1276"/>
      <c r="OS131" s="1275"/>
      <c r="OX131" s="1502"/>
      <c r="OY131" s="1602"/>
      <c r="PB131" s="227"/>
      <c r="PC131" s="239"/>
      <c r="QD131" s="1276"/>
      <c r="QE131" s="1275"/>
      <c r="QJ131" s="1502"/>
      <c r="QK131" s="1602"/>
      <c r="QN131" s="227"/>
      <c r="QO131" s="239"/>
      <c r="SF131" s="1276"/>
      <c r="SG131" s="1275"/>
      <c r="SL131" s="1502"/>
      <c r="SM131" s="1602"/>
      <c r="SP131" s="227"/>
      <c r="SQ131" s="239"/>
      <c r="UH131" s="1276"/>
      <c r="UI131" s="1275"/>
      <c r="UN131" s="1502"/>
      <c r="UO131" s="1602"/>
      <c r="UR131" s="227"/>
      <c r="US131" s="239"/>
      <c r="WJ131" s="1276"/>
      <c r="WK131" s="1275"/>
      <c r="WP131" s="1502"/>
      <c r="WQ131" s="1602"/>
      <c r="WT131" s="227"/>
      <c r="WU131" s="239"/>
      <c r="YL131" s="1276"/>
      <c r="YM131" s="1275"/>
      <c r="YR131" s="1502"/>
      <c r="YS131" s="1602"/>
      <c r="YV131" s="227"/>
      <c r="YW131" s="239"/>
      <c r="AAN131" s="1276"/>
      <c r="AAO131" s="1275"/>
      <c r="AAT131" s="1502"/>
      <c r="AAU131" s="1602"/>
      <c r="AAX131" s="227"/>
      <c r="AAY131" s="239"/>
      <c r="ACP131" s="1276"/>
      <c r="ACQ131" s="1275"/>
      <c r="ACV131" s="1502"/>
      <c r="ACW131" s="1602"/>
      <c r="ACZ131" s="227"/>
      <c r="ADA131" s="239"/>
      <c r="AER131" s="1276"/>
      <c r="AES131" s="1275"/>
      <c r="AEX131" s="1502"/>
      <c r="AEY131" s="1602"/>
      <c r="AFB131" s="227"/>
      <c r="AFC131" s="239"/>
      <c r="AGT131" s="1276"/>
      <c r="AGU131" s="1275"/>
      <c r="AGZ131" s="1502"/>
      <c r="AHA131" s="1602"/>
      <c r="AHD131" s="227"/>
      <c r="AHE131" s="239"/>
      <c r="AIV131" s="1276"/>
      <c r="AIW131" s="1275"/>
      <c r="AJB131" s="1502"/>
      <c r="AJC131" s="1602"/>
      <c r="AJF131" s="227"/>
      <c r="AJG131" s="239"/>
      <c r="AKX131" s="1276"/>
      <c r="AKY131" s="1275"/>
      <c r="ALD131" s="1502"/>
      <c r="ALE131" s="1602"/>
      <c r="ALH131" s="227"/>
      <c r="ALI131" s="239"/>
      <c r="AMZ131" s="1276"/>
      <c r="ANA131" s="1275"/>
      <c r="ANF131" s="1502"/>
      <c r="ANG131" s="1602"/>
      <c r="ANJ131" s="227"/>
      <c r="ANK131" s="239"/>
      <c r="APB131" s="1276"/>
      <c r="APC131" s="1275"/>
      <c r="APH131" s="1502"/>
      <c r="API131" s="1602"/>
      <c r="APL131" s="227"/>
      <c r="APM131" s="239"/>
      <c r="ARD131" s="1276"/>
      <c r="ARE131" s="1275"/>
      <c r="ARJ131" s="1502"/>
      <c r="ARK131" s="1602"/>
      <c r="ARN131" s="227"/>
      <c r="ARO131" s="239"/>
      <c r="ATF131" s="1276"/>
      <c r="ATG131" s="1275"/>
      <c r="ATL131" s="1502"/>
      <c r="ATM131" s="1602"/>
      <c r="ATP131" s="227"/>
      <c r="ATQ131" s="239"/>
      <c r="AUR131"/>
      <c r="AUS131"/>
      <c r="AUW131" s="616"/>
      <c r="AUX131" s="1648"/>
      <c r="AUY131" s="1649"/>
      <c r="AUZ131" s="229"/>
      <c r="AVA131" s="1134"/>
      <c r="AVB131" s="1134"/>
      <c r="AVC131" s="228"/>
      <c r="AWB131" s="235"/>
      <c r="AWC131" s="265"/>
      <c r="AWD131" s="265"/>
      <c r="AWE131" s="235"/>
      <c r="AWF131" s="235"/>
      <c r="AWG131" s="265"/>
      <c r="AWH131" s="235"/>
      <c r="AWI131" s="235"/>
      <c r="AWJ131" s="235"/>
      <c r="AWK131" s="235"/>
      <c r="AWL131" s="265"/>
      <c r="AWM131" s="265"/>
      <c r="AWN131" s="235"/>
      <c r="AWO131" s="265"/>
      <c r="AWP131" s="265"/>
      <c r="AWQ131" s="235"/>
      <c r="AWR131" s="265"/>
      <c r="AWS131" s="235"/>
      <c r="AWT131" s="235"/>
      <c r="AWU131" s="265"/>
      <c r="AWV131" s="265"/>
      <c r="AWW131" s="235"/>
      <c r="AZN131" s="1634"/>
      <c r="AZO131" s="1635"/>
      <c r="AZT131" s="1276"/>
      <c r="AZU131" s="1275"/>
      <c r="BAD131" s="227"/>
      <c r="BAE131" s="239"/>
      <c r="BBP131" s="1634"/>
      <c r="BBQ131" s="1635"/>
      <c r="BBV131" s="1276"/>
      <c r="BBW131" s="1275"/>
      <c r="BCF131" s="227"/>
      <c r="BCG131" s="239"/>
      <c r="BDR131" s="1634"/>
      <c r="BDS131" s="1635"/>
      <c r="BDX131" s="1276"/>
      <c r="BDY131" s="1275"/>
      <c r="BEH131" s="227"/>
      <c r="BEI131" s="239"/>
      <c r="BFT131" s="1634"/>
      <c r="BFU131" s="1635"/>
      <c r="BFZ131" s="1276"/>
      <c r="BGA131" s="1275"/>
      <c r="BGJ131" s="227"/>
      <c r="BGK131" s="239"/>
      <c r="BHV131" s="1634"/>
      <c r="BHW131" s="1635"/>
      <c r="BIB131" s="1276"/>
      <c r="BIC131" s="1275"/>
      <c r="BIL131" s="227"/>
      <c r="BIM131" s="239"/>
      <c r="BJX131" s="1634"/>
      <c r="BJY131" s="1635"/>
      <c r="BKD131" s="1276"/>
      <c r="BKE131" s="1275"/>
      <c r="BKN131" s="227"/>
      <c r="BKO131" s="239"/>
      <c r="BLZ131" s="1634"/>
      <c r="BMA131" s="1635"/>
      <c r="BMF131" s="1276"/>
      <c r="BMG131" s="1275"/>
      <c r="BMP131" s="227"/>
      <c r="BMQ131" s="239"/>
      <c r="BOB131" s="1634"/>
      <c r="BOC131" s="1635"/>
      <c r="BOH131" s="1276"/>
      <c r="BOI131" s="1275"/>
      <c r="BOR131" s="227"/>
      <c r="BOS131" s="239"/>
      <c r="BQD131" s="1634"/>
      <c r="BQE131" s="1635"/>
      <c r="BQJ131" s="1276"/>
      <c r="BQK131" s="1275"/>
      <c r="BQT131" s="227"/>
      <c r="BQU131" s="239"/>
      <c r="BSF131" s="1634"/>
      <c r="BSG131" s="1635"/>
      <c r="BSL131" s="1276"/>
      <c r="BSM131" s="1275"/>
      <c r="BSV131" s="227"/>
      <c r="BSW131" s="239"/>
      <c r="BUH131" s="1634"/>
      <c r="BUI131" s="1635"/>
      <c r="BUN131" s="1276"/>
      <c r="BUO131" s="1275"/>
      <c r="BUX131" s="227"/>
      <c r="BUY131" s="239"/>
      <c r="BWJ131" s="1634"/>
      <c r="BWK131" s="1635"/>
      <c r="BWP131" s="1276"/>
      <c r="BWQ131" s="1275"/>
      <c r="BWZ131" s="227"/>
      <c r="BXA131" s="239"/>
      <c r="BYL131" s="1634"/>
      <c r="BYM131" s="1635"/>
      <c r="BYR131" s="1276"/>
      <c r="BYS131" s="1275"/>
      <c r="BZB131" s="227"/>
      <c r="BZC131" s="239"/>
      <c r="CAN131" s="1634"/>
      <c r="CAO131" s="1635"/>
      <c r="CAT131" s="1276"/>
      <c r="CAU131" s="1275"/>
      <c r="CBD131" s="227"/>
      <c r="CBE131" s="239"/>
      <c r="CCP131" s="1634"/>
      <c r="CCQ131" s="1635"/>
      <c r="CCV131" s="1276"/>
      <c r="CCW131" s="1275"/>
      <c r="CDF131" s="227"/>
      <c r="CDG131" s="239"/>
      <c r="CER131" s="1634"/>
      <c r="CES131" s="1635"/>
      <c r="CEX131" s="1276"/>
      <c r="CEY131" s="1275"/>
      <c r="CFH131" s="227"/>
      <c r="CFI131" s="239"/>
      <c r="CGT131" s="1634"/>
      <c r="CGU131" s="1635"/>
      <c r="CGZ131" s="1276"/>
      <c r="CHA131" s="1275"/>
      <c r="CHJ131" s="227"/>
      <c r="CHK131" s="239"/>
      <c r="CIV131" s="1634"/>
      <c r="CIW131" s="1635"/>
      <c r="CJB131" s="1276"/>
      <c r="CJC131" s="1275"/>
      <c r="CJL131" s="227"/>
      <c r="CJM131" s="239"/>
      <c r="CKX131" s="1634"/>
      <c r="CKY131" s="1635"/>
      <c r="CLD131" s="1276"/>
      <c r="CLE131" s="1275"/>
      <c r="CLN131" s="227"/>
      <c r="CLO131" s="239"/>
      <c r="CMZ131" s="1634"/>
      <c r="CNA131" s="1635"/>
      <c r="CNF131" s="1276"/>
      <c r="CNG131" s="1275"/>
      <c r="CNP131" s="227"/>
      <c r="CNQ131" s="239"/>
      <c r="CPB131" s="1634"/>
      <c r="CPC131" s="1635"/>
      <c r="CPH131" s="1276"/>
      <c r="CPI131" s="1275"/>
      <c r="CPR131" s="227"/>
      <c r="CPS131" s="239"/>
      <c r="CRD131" s="1634"/>
      <c r="CRE131" s="1635"/>
      <c r="CRJ131" s="1276"/>
      <c r="CRK131" s="1275"/>
      <c r="CRT131" s="227"/>
      <c r="CRU131" s="239"/>
      <c r="CTF131" s="1634"/>
      <c r="CTG131" s="1635"/>
      <c r="CTL131" s="1276"/>
      <c r="CTM131" s="1275"/>
      <c r="CTV131" s="227"/>
      <c r="CTW131" s="239"/>
      <c r="CWN131" s="1634"/>
      <c r="CWO131" s="1635"/>
      <c r="CWT131" s="1276"/>
      <c r="CWU131" s="1275"/>
      <c r="CXD131" s="227"/>
      <c r="CXE131" s="239"/>
      <c r="DAL131" s="1634"/>
      <c r="DAM131" s="1635"/>
      <c r="DAR131" s="1276"/>
      <c r="DAS131" s="1275"/>
      <c r="DBB131" s="227"/>
      <c r="DBC131" s="239"/>
      <c r="DDT131" s="1634"/>
      <c r="DDU131" s="1635"/>
      <c r="DDZ131" s="1276"/>
      <c r="DEA131" s="1275"/>
      <c r="DEJ131" s="227"/>
      <c r="DEK131" s="239"/>
      <c r="DHB131" s="1634"/>
      <c r="DHC131" s="1635"/>
      <c r="DHH131" s="1276"/>
      <c r="DHI131" s="1275"/>
      <c r="DHR131" s="227"/>
      <c r="DHS131" s="239"/>
      <c r="DKJ131" s="1634"/>
      <c r="DKK131" s="1635"/>
      <c r="DKP131" s="1276"/>
      <c r="DKQ131" s="1275"/>
      <c r="DKZ131" s="227"/>
      <c r="DLA131" s="239"/>
      <c r="DNR131" s="1634"/>
      <c r="DNS131" s="1635"/>
      <c r="DNX131" s="1276"/>
      <c r="DNY131" s="1275"/>
      <c r="DOH131" s="227"/>
      <c r="DOI131" s="239"/>
      <c r="DRP131" s="1634"/>
      <c r="DRQ131" s="1635"/>
      <c r="DRV131" s="1276"/>
      <c r="DRW131" s="1275"/>
      <c r="DSF131" s="227"/>
      <c r="DSG131" s="239"/>
      <c r="DSZ131" s="1196"/>
      <c r="DTA131" s="1196"/>
      <c r="DTB131" s="1196"/>
      <c r="DTC131" s="1196"/>
      <c r="DTD131" s="1196"/>
      <c r="DTE131" s="1196"/>
      <c r="DTF131" s="1196"/>
      <c r="DTG131" s="1196"/>
      <c r="DTH131" s="1196"/>
      <c r="DTI131" s="1196"/>
      <c r="DTJ131" s="1196"/>
      <c r="DTK131" s="1196"/>
      <c r="DTL131" s="1196"/>
      <c r="DTM131" s="1196"/>
      <c r="DTN131" s="1196"/>
      <c r="DTO131" s="1196"/>
      <c r="DTP131" s="1196"/>
      <c r="DTQ131" s="1196"/>
      <c r="DTR131" s="1196"/>
      <c r="DTS131" s="1196"/>
      <c r="DTT131" s="1196"/>
      <c r="DTU131" s="1196"/>
      <c r="DTV131" s="1196"/>
      <c r="DTW131" s="1196"/>
      <c r="DTX131" s="1196"/>
      <c r="DTY131" s="1196"/>
      <c r="DTZ131" s="1196"/>
      <c r="DUN131" s="304"/>
      <c r="DUO131" s="304"/>
      <c r="DUP131" s="304"/>
      <c r="DUQ131" s="304"/>
      <c r="DUR131" s="304"/>
      <c r="DUS131" s="304"/>
      <c r="DUT131" s="304"/>
      <c r="DUU131" s="304"/>
      <c r="DUV131" s="450"/>
      <c r="DUW131" s="235"/>
      <c r="DUX131" s="235"/>
      <c r="DUY131" s="235"/>
      <c r="DUZ131" s="235"/>
      <c r="DVA131" s="235"/>
      <c r="DVB131" s="235"/>
      <c r="DVC131" s="235"/>
      <c r="DVD131" s="235"/>
      <c r="DVE131" s="479"/>
      <c r="DVF131" s="1571"/>
      <c r="DVG131" s="1572"/>
      <c r="DVH131" s="1572"/>
      <c r="DVI131" s="1572"/>
      <c r="DVJ131" s="1572"/>
      <c r="DVK131" s="1572"/>
      <c r="DVL131" s="1572"/>
      <c r="DVM131" s="476"/>
      <c r="DVN131" s="1421"/>
      <c r="DVO131" s="1421"/>
      <c r="DVP131" s="1421"/>
      <c r="DVQ131" s="1421"/>
      <c r="DVR131" s="1421"/>
      <c r="DVS131" s="1421"/>
      <c r="DVT131" s="1421"/>
      <c r="DVU131" s="1422"/>
      <c r="DVV131" s="1571"/>
      <c r="DVW131" s="1572"/>
      <c r="DVX131" s="1572"/>
      <c r="DVY131" s="1572"/>
      <c r="DVZ131" s="1572"/>
      <c r="DWA131" s="1572"/>
      <c r="DWB131" s="1572"/>
      <c r="DWC131" s="476"/>
      <c r="DWD131" s="1421"/>
      <c r="DWE131" s="1421"/>
      <c r="DWF131" s="1421"/>
      <c r="DWG131" s="1421"/>
      <c r="DWH131" s="1421"/>
      <c r="DWI131" s="1421"/>
      <c r="DWJ131" s="1421"/>
      <c r="DWK131" s="1422"/>
      <c r="DWL131" s="1571"/>
      <c r="DWM131" s="1572"/>
      <c r="DWN131" s="1572"/>
      <c r="DWO131" s="1572"/>
      <c r="DWP131" s="1572"/>
      <c r="DWQ131" s="1572"/>
      <c r="DWR131" s="1572"/>
      <c r="DWS131" s="476"/>
      <c r="DWT131" s="1421"/>
      <c r="DWU131" s="1421"/>
      <c r="DWV131" s="1421"/>
      <c r="DWW131" s="1421"/>
      <c r="DWX131" s="1421"/>
      <c r="DWY131" s="1421"/>
      <c r="DWZ131" s="1421"/>
      <c r="DXA131" s="1422"/>
      <c r="DXB131" s="1571"/>
      <c r="DXC131" s="1572"/>
      <c r="DXD131" s="1572"/>
      <c r="DXE131" s="1572"/>
      <c r="DXF131" s="1572"/>
      <c r="DXG131" s="1572"/>
      <c r="DXH131" s="1572"/>
      <c r="DXI131" s="476"/>
      <c r="DXJ131" s="1421"/>
      <c r="DXK131" s="1421"/>
      <c r="DXL131" s="1421"/>
      <c r="DXM131" s="1421"/>
      <c r="DXN131" s="1421"/>
      <c r="DXO131" s="1421"/>
      <c r="DXP131" s="1421"/>
      <c r="DXQ131" s="1422"/>
      <c r="DXR131" s="1571"/>
      <c r="DXS131" s="1572"/>
      <c r="DXT131" s="1572"/>
      <c r="DXU131" s="1572"/>
      <c r="DXV131" s="1572"/>
      <c r="DXW131" s="1572"/>
      <c r="DXX131" s="1572"/>
      <c r="DXY131" s="476"/>
      <c r="DXZ131" s="1421"/>
      <c r="DYA131" s="1421"/>
      <c r="DYB131" s="1421"/>
      <c r="DYC131" s="1421"/>
      <c r="DYD131" s="1421"/>
      <c r="DYE131" s="1421"/>
      <c r="DYF131" s="1421"/>
      <c r="DYG131" s="1422"/>
      <c r="DYH131" s="235"/>
      <c r="DYI131" s="235"/>
      <c r="DYJ131" s="235"/>
      <c r="DYK131" s="235"/>
      <c r="DYL131" s="1425" t="str">
        <f>Dev!$DC$95</f>
        <v>a</v>
      </c>
      <c r="DYM131" s="1426"/>
      <c r="DYN131" s="235"/>
      <c r="DYO131" s="235"/>
      <c r="DYP131" s="469"/>
      <c r="DYQ131" s="469"/>
      <c r="DYR131" s="477"/>
      <c r="DYS131" s="235"/>
      <c r="DYT131" s="235"/>
      <c r="DYU131" s="235"/>
      <c r="DYV131" s="235"/>
      <c r="DYW131" s="235"/>
      <c r="DYX131" s="1425" t="str">
        <f>Dev!$DO$95</f>
        <v>b</v>
      </c>
      <c r="DYY131" s="1426"/>
      <c r="DYZ131" s="235"/>
      <c r="DZA131" s="469"/>
      <c r="DZB131" s="478"/>
      <c r="DZC131" s="452"/>
      <c r="DZD131" s="1571"/>
      <c r="DZE131" s="1572"/>
      <c r="DZF131" s="1572"/>
      <c r="DZG131" s="1572"/>
      <c r="DZH131" s="1572"/>
      <c r="DZI131" s="1572"/>
      <c r="DZJ131" s="1572"/>
      <c r="DZK131" s="476"/>
      <c r="DZL131" s="1421"/>
      <c r="DZM131" s="1421"/>
      <c r="DZN131" s="1421"/>
      <c r="DZO131" s="1421"/>
      <c r="DZP131" s="1421"/>
      <c r="DZQ131" s="1421"/>
      <c r="DZR131" s="1421"/>
      <c r="DZS131" s="1422"/>
      <c r="DZT131" s="1571"/>
      <c r="DZU131" s="1572"/>
      <c r="DZV131" s="1572"/>
      <c r="DZW131" s="1572"/>
      <c r="DZX131" s="1572"/>
      <c r="DZY131" s="1572"/>
      <c r="DZZ131" s="1572"/>
      <c r="EAA131" s="476"/>
      <c r="EAB131" s="1421"/>
      <c r="EAC131" s="1421"/>
      <c r="EAD131" s="1421"/>
      <c r="EAE131" s="1421"/>
      <c r="EAF131" s="1421"/>
      <c r="EAG131" s="1421"/>
      <c r="EAH131" s="1421"/>
      <c r="EAI131" s="1422"/>
      <c r="EAJ131" s="1571"/>
      <c r="EAK131" s="1572"/>
      <c r="EAL131" s="1572"/>
      <c r="EAM131" s="1572"/>
      <c r="EAN131" s="1572"/>
      <c r="EAO131" s="1572"/>
      <c r="EAP131" s="1572"/>
      <c r="EAQ131" s="476"/>
      <c r="EAR131" s="1421"/>
      <c r="EAS131" s="1421"/>
      <c r="EAT131" s="1421"/>
      <c r="EAU131" s="1421"/>
      <c r="EAV131" s="1421"/>
      <c r="EAW131" s="1421"/>
      <c r="EAX131" s="1421"/>
      <c r="EAY131" s="1422"/>
      <c r="EAZ131" s="1571"/>
      <c r="EBA131" s="1572"/>
      <c r="EBB131" s="1572"/>
      <c r="EBC131" s="1572"/>
      <c r="EBD131" s="1572"/>
      <c r="EBE131" s="1572"/>
      <c r="EBF131" s="1572"/>
      <c r="EBG131" s="476"/>
      <c r="EBH131" s="1421"/>
      <c r="EBI131" s="1421"/>
      <c r="EBJ131" s="1421"/>
      <c r="EBK131" s="1421"/>
      <c r="EBL131" s="1421"/>
      <c r="EBM131" s="1421"/>
      <c r="EBN131" s="1421"/>
      <c r="EBO131" s="1422"/>
      <c r="EBP131" s="1571"/>
      <c r="EBQ131" s="1572"/>
      <c r="EBR131" s="1572"/>
      <c r="EBS131" s="1572"/>
      <c r="EBT131" s="1572"/>
      <c r="EBU131" s="1572"/>
      <c r="EBV131" s="1572"/>
      <c r="EBW131" s="476"/>
      <c r="EBX131" s="1421"/>
      <c r="EBY131" s="1421"/>
      <c r="EBZ131" s="1421"/>
      <c r="ECA131" s="1421"/>
      <c r="ECB131" s="1421"/>
      <c r="ECC131" s="1421"/>
      <c r="ECD131" s="1421"/>
      <c r="ECE131" s="1422"/>
      <c r="ECF131" s="235"/>
      <c r="ECG131" s="235"/>
      <c r="ECH131" s="235"/>
      <c r="ECI131" s="235"/>
      <c r="ECJ131" s="1425" t="str">
        <f>Dev!$DC$95</f>
        <v>a</v>
      </c>
      <c r="ECK131" s="1426"/>
      <c r="ECL131" s="235"/>
      <c r="ECM131" s="235"/>
      <c r="ECN131" s="469"/>
      <c r="ECO131" s="469"/>
      <c r="ECP131" s="477"/>
      <c r="ECQ131" s="235"/>
      <c r="ECR131" s="235"/>
      <c r="ECS131" s="235"/>
      <c r="ECT131" s="235"/>
      <c r="ECU131" s="235"/>
      <c r="ECV131" s="1425" t="str">
        <f>Dev!$DO$95</f>
        <v>b</v>
      </c>
      <c r="ECW131" s="1426"/>
      <c r="ECX131" s="235"/>
      <c r="ECY131" s="469"/>
      <c r="ECZ131" s="478"/>
      <c r="EDA131" s="452"/>
      <c r="EDB131" s="1571"/>
      <c r="EDC131" s="1572"/>
      <c r="EDD131" s="1572"/>
      <c r="EDE131" s="1572"/>
      <c r="EDF131" s="1572"/>
      <c r="EDG131" s="1572"/>
      <c r="EDH131" s="1572"/>
      <c r="EDI131" s="476"/>
      <c r="EDJ131" s="1421"/>
      <c r="EDK131" s="1421"/>
      <c r="EDL131" s="1421"/>
      <c r="EDM131" s="1421"/>
      <c r="EDN131" s="1421"/>
      <c r="EDO131" s="1421"/>
      <c r="EDP131" s="1421"/>
      <c r="EDQ131" s="1422"/>
      <c r="EDR131" s="1571"/>
      <c r="EDS131" s="1572"/>
      <c r="EDT131" s="1572"/>
      <c r="EDU131" s="1572"/>
      <c r="EDV131" s="1572"/>
      <c r="EDW131" s="1572"/>
      <c r="EDX131" s="1572"/>
      <c r="EDY131" s="476"/>
      <c r="EDZ131" s="1421"/>
      <c r="EEA131" s="1421"/>
      <c r="EEB131" s="1421"/>
      <c r="EEC131" s="1421"/>
      <c r="EED131" s="1421"/>
      <c r="EEE131" s="1421"/>
      <c r="EEF131" s="1421"/>
      <c r="EEG131" s="1422"/>
      <c r="EEH131" s="450"/>
      <c r="EEI131" s="235"/>
      <c r="EEJ131" s="235"/>
      <c r="EEK131" s="235"/>
      <c r="EEL131" s="235"/>
      <c r="EEM131" s="235"/>
      <c r="EEN131" s="235"/>
      <c r="EEO131" s="235"/>
      <c r="EEP131" s="235"/>
      <c r="EEQ131" s="479"/>
      <c r="EER131" s="235"/>
      <c r="EES131" s="235"/>
      <c r="EET131" s="235"/>
      <c r="EEU131" s="235"/>
      <c r="EEV131" s="235"/>
      <c r="EEW131" s="235"/>
      <c r="EEX131" s="235"/>
      <c r="EEY131" s="235"/>
      <c r="EEZ131" s="235"/>
      <c r="EFA131" s="235"/>
      <c r="EFB131" s="235"/>
      <c r="EFC131" s="235"/>
      <c r="EFD131" s="235"/>
      <c r="EFE131" s="235"/>
      <c r="EFF131" s="235"/>
      <c r="EFG131" s="235"/>
      <c r="EFH131" s="235"/>
      <c r="EFI131" s="235"/>
      <c r="EFJ131" s="377"/>
      <c r="EFK131" s="377"/>
      <c r="EFL131" s="377"/>
      <c r="EFM131" s="377"/>
      <c r="EFN131" s="377"/>
      <c r="EFO131" s="377"/>
      <c r="EFZ131" s="304"/>
      <c r="EGA131" s="304"/>
      <c r="EGB131" s="304"/>
      <c r="EGC131" s="304"/>
      <c r="EGD131" s="304"/>
      <c r="EGE131" s="304"/>
      <c r="EGF131" s="304"/>
      <c r="EGG131" s="304"/>
      <c r="EGH131" s="450"/>
      <c r="EGI131" s="235"/>
      <c r="EGJ131" s="235"/>
      <c r="EGK131" s="235"/>
      <c r="EGL131" s="235"/>
      <c r="EGM131" s="235"/>
      <c r="EGN131" s="235"/>
      <c r="EGO131" s="235"/>
      <c r="EGP131" s="235"/>
      <c r="EGQ131" s="479"/>
      <c r="EGR131" s="1571"/>
      <c r="EGS131" s="1572"/>
      <c r="EGT131" s="1572"/>
      <c r="EGU131" s="1572"/>
      <c r="EGV131" s="1572"/>
      <c r="EGW131" s="1572"/>
      <c r="EGX131" s="1572"/>
      <c r="EGY131" s="476"/>
      <c r="EGZ131" s="1421"/>
      <c r="EHA131" s="1421"/>
      <c r="EHB131" s="1421"/>
      <c r="EHC131" s="1421"/>
      <c r="EHD131" s="1421"/>
      <c r="EHE131" s="1421"/>
      <c r="EHF131" s="1421"/>
      <c r="EHG131" s="1422"/>
      <c r="EHH131" s="1571"/>
      <c r="EHI131" s="1572"/>
      <c r="EHJ131" s="1572"/>
      <c r="EHK131" s="1572"/>
      <c r="EHL131" s="1572"/>
      <c r="EHM131" s="1572"/>
      <c r="EHN131" s="1572"/>
      <c r="EHO131" s="476"/>
      <c r="EHP131" s="1421"/>
      <c r="EHQ131" s="1421"/>
      <c r="EHR131" s="1421"/>
      <c r="EHS131" s="1421"/>
      <c r="EHT131" s="1421"/>
      <c r="EHU131" s="1421"/>
      <c r="EHV131" s="1421"/>
      <c r="EHW131" s="1422"/>
      <c r="EHX131" s="235"/>
      <c r="EHY131" s="235"/>
      <c r="EHZ131" s="235"/>
      <c r="EIA131" s="235"/>
      <c r="EIB131" s="1425" t="str">
        <f>Dev!$DC$95</f>
        <v>a</v>
      </c>
      <c r="EIC131" s="1426"/>
      <c r="EID131" s="235"/>
      <c r="EIE131" s="235"/>
      <c r="EIF131" s="469"/>
      <c r="EIG131" s="469"/>
      <c r="EIH131" s="477"/>
      <c r="EII131" s="235"/>
      <c r="EIJ131" s="235"/>
      <c r="EIK131" s="235"/>
      <c r="EIL131" s="235"/>
      <c r="EIM131" s="235"/>
      <c r="EIN131" s="1425" t="str">
        <f>Dev!$DO$95</f>
        <v>b</v>
      </c>
      <c r="EIO131" s="1426"/>
      <c r="EIP131" s="235"/>
      <c r="EIQ131" s="469"/>
      <c r="EIR131" s="478"/>
      <c r="EIS131" s="452"/>
      <c r="EIT131" s="1571"/>
      <c r="EIU131" s="1572"/>
      <c r="EIV131" s="1572"/>
      <c r="EIW131" s="1572"/>
      <c r="EIX131" s="1572"/>
      <c r="EIY131" s="1572"/>
      <c r="EIZ131" s="1572"/>
      <c r="EJA131" s="476"/>
      <c r="EJB131" s="1421"/>
      <c r="EJC131" s="1421"/>
      <c r="EJD131" s="1421"/>
      <c r="EJE131" s="1421"/>
      <c r="EJF131" s="1421"/>
      <c r="EJG131" s="1421"/>
      <c r="EJH131" s="1421"/>
      <c r="EJI131" s="1422"/>
      <c r="EJJ131" s="1571"/>
      <c r="EJK131" s="1572"/>
      <c r="EJL131" s="1572"/>
      <c r="EJM131" s="1572"/>
      <c r="EJN131" s="1572"/>
      <c r="EJO131" s="1572"/>
      <c r="EJP131" s="1572"/>
      <c r="EJQ131" s="476"/>
      <c r="EJR131" s="1421"/>
      <c r="EJS131" s="1421"/>
      <c r="EJT131" s="1421"/>
      <c r="EJU131" s="1421"/>
      <c r="EJV131" s="1421"/>
      <c r="EJW131" s="1421"/>
      <c r="EJX131" s="1421"/>
      <c r="EJY131" s="1422"/>
      <c r="EJZ131" s="450"/>
      <c r="EKA131" s="235"/>
      <c r="EKB131" s="235"/>
      <c r="EKC131" s="235"/>
      <c r="EKD131" s="235"/>
      <c r="EKE131" s="235"/>
      <c r="EKF131" s="235"/>
      <c r="EKG131" s="235"/>
      <c r="EKH131" s="235"/>
      <c r="EKI131" s="479"/>
      <c r="EKJ131" s="235"/>
      <c r="EKK131" s="235"/>
      <c r="EKL131" s="235"/>
      <c r="EKM131" s="235"/>
      <c r="EKN131" s="235"/>
      <c r="EKO131" s="235"/>
      <c r="EKP131" s="235"/>
      <c r="EKQ131" s="235"/>
      <c r="EKR131" s="235"/>
      <c r="EKS131" s="235"/>
      <c r="EKT131" s="235"/>
      <c r="EKU131" s="235"/>
      <c r="EKV131" s="235"/>
      <c r="EKW131" s="235"/>
      <c r="EKX131" s="235"/>
      <c r="EKY131" s="235"/>
      <c r="EKZ131" s="235"/>
      <c r="ELA131" s="235"/>
      <c r="ENP131" s="1634"/>
      <c r="ENQ131" s="1635"/>
      <c r="ENV131" s="1276"/>
      <c r="ENW131" s="1275"/>
      <c r="EOF131" s="227"/>
      <c r="EOG131" s="239"/>
      <c r="EQH131" s="1634"/>
      <c r="EQI131" s="1635"/>
      <c r="EQN131" s="1276"/>
      <c r="EQO131" s="1275"/>
      <c r="EQX131" s="227"/>
      <c r="EQY131" s="239"/>
      <c r="ETA131" s="1518"/>
      <c r="ETB131" s="1518"/>
      <c r="ETC131" s="1518"/>
      <c r="ETD131" s="1518"/>
      <c r="ETE131" s="1518"/>
      <c r="ETF131" s="1518"/>
    </row>
    <row r="132" spans="1:997 1034:2031 2068:3906" s="226" customFormat="1" ht="15" customHeight="1">
      <c r="A132" s="1264"/>
      <c r="B132" s="1518"/>
      <c r="C132" s="1518"/>
      <c r="D132" s="1518"/>
      <c r="E132" s="1518"/>
      <c r="F132" s="1518"/>
      <c r="G132" s="1518"/>
      <c r="BJ132" s="1276"/>
      <c r="BK132" s="1275"/>
      <c r="BP132" s="1502"/>
      <c r="BQ132" s="1602"/>
      <c r="BT132" s="227"/>
      <c r="BU132" s="239"/>
      <c r="CV132" s="1276"/>
      <c r="CW132" s="1275"/>
      <c r="DB132" s="1502"/>
      <c r="DC132" s="1602"/>
      <c r="DF132" s="227"/>
      <c r="DG132" s="239"/>
      <c r="EX132" s="1276"/>
      <c r="EY132" s="1275"/>
      <c r="FD132" s="1502"/>
      <c r="FE132" s="1602"/>
      <c r="FH132" s="227"/>
      <c r="FI132" s="239"/>
      <c r="GZ132" s="1276"/>
      <c r="HA132" s="1275"/>
      <c r="HF132" s="1502"/>
      <c r="HG132" s="1602"/>
      <c r="HJ132" s="227"/>
      <c r="HK132" s="239"/>
      <c r="JB132" s="1276"/>
      <c r="JC132" s="1275"/>
      <c r="JH132" s="1502"/>
      <c r="JI132" s="1602"/>
      <c r="JL132" s="227"/>
      <c r="JM132" s="239"/>
      <c r="LD132" s="1276"/>
      <c r="LE132" s="1275"/>
      <c r="LJ132" s="1502"/>
      <c r="LK132" s="1602"/>
      <c r="LN132" s="227"/>
      <c r="LO132" s="239"/>
      <c r="NF132" s="1276"/>
      <c r="NG132" s="1275"/>
      <c r="NL132" s="1502"/>
      <c r="NM132" s="1602"/>
      <c r="NP132" s="227"/>
      <c r="NQ132" s="239"/>
      <c r="OR132" s="1276"/>
      <c r="OS132" s="1275"/>
      <c r="OX132" s="1502"/>
      <c r="OY132" s="1602"/>
      <c r="PB132" s="227"/>
      <c r="PC132" s="239"/>
      <c r="QD132" s="1276"/>
      <c r="QE132" s="1275"/>
      <c r="QJ132" s="1502"/>
      <c r="QK132" s="1602"/>
      <c r="QN132" s="227"/>
      <c r="QO132" s="239"/>
      <c r="SF132" s="1276"/>
      <c r="SG132" s="1275"/>
      <c r="SL132" s="1502"/>
      <c r="SM132" s="1602"/>
      <c r="SP132" s="227"/>
      <c r="SQ132" s="239"/>
      <c r="UH132" s="1276"/>
      <c r="UI132" s="1275"/>
      <c r="UN132" s="1502"/>
      <c r="UO132" s="1602"/>
      <c r="UR132" s="227"/>
      <c r="US132" s="239"/>
      <c r="WJ132" s="1276"/>
      <c r="WK132" s="1275"/>
      <c r="WP132" s="1502"/>
      <c r="WQ132" s="1602"/>
      <c r="WT132" s="227"/>
      <c r="WU132" s="239"/>
      <c r="YL132" s="1276"/>
      <c r="YM132" s="1275"/>
      <c r="YR132" s="1502"/>
      <c r="YS132" s="1602"/>
      <c r="YV132" s="227"/>
      <c r="YW132" s="239"/>
      <c r="AAN132" s="1276"/>
      <c r="AAO132" s="1275"/>
      <c r="AAT132" s="1502"/>
      <c r="AAU132" s="1602"/>
      <c r="AAX132" s="227"/>
      <c r="AAY132" s="239"/>
      <c r="ACP132" s="1276"/>
      <c r="ACQ132" s="1275"/>
      <c r="ACV132" s="1502"/>
      <c r="ACW132" s="1602"/>
      <c r="ACZ132" s="227"/>
      <c r="ADA132" s="239"/>
      <c r="AER132" s="1276"/>
      <c r="AES132" s="1275"/>
      <c r="AEX132" s="1502"/>
      <c r="AEY132" s="1602"/>
      <c r="AFB132" s="227"/>
      <c r="AFC132" s="239"/>
      <c r="AGT132" s="1276"/>
      <c r="AGU132" s="1275"/>
      <c r="AGZ132" s="1502"/>
      <c r="AHA132" s="1602"/>
      <c r="AHD132" s="227"/>
      <c r="AHE132" s="239"/>
      <c r="AIV132" s="1276"/>
      <c r="AIW132" s="1275"/>
      <c r="AJB132" s="1502"/>
      <c r="AJC132" s="1602"/>
      <c r="AJF132" s="227"/>
      <c r="AJG132" s="239"/>
      <c r="AKX132" s="1276"/>
      <c r="AKY132" s="1275"/>
      <c r="ALD132" s="1502"/>
      <c r="ALE132" s="1602"/>
      <c r="ALH132" s="227"/>
      <c r="ALI132" s="239"/>
      <c r="AMZ132" s="1276"/>
      <c r="ANA132" s="1275"/>
      <c r="ANF132" s="1502"/>
      <c r="ANG132" s="1602"/>
      <c r="ANJ132" s="227"/>
      <c r="ANK132" s="239"/>
      <c r="APB132" s="1276"/>
      <c r="APC132" s="1275"/>
      <c r="APH132" s="1502"/>
      <c r="API132" s="1602"/>
      <c r="APL132" s="227"/>
      <c r="APM132" s="239"/>
      <c r="ARD132" s="1276"/>
      <c r="ARE132" s="1275"/>
      <c r="ARJ132" s="1502"/>
      <c r="ARK132" s="1602"/>
      <c r="ARN132" s="227"/>
      <c r="ARO132" s="239"/>
      <c r="ATF132" s="1276"/>
      <c r="ATG132" s="1275"/>
      <c r="ATL132" s="1502"/>
      <c r="ATM132" s="1602"/>
      <c r="ATP132" s="227"/>
      <c r="ATQ132" s="239"/>
      <c r="AUR132"/>
      <c r="AUS132"/>
      <c r="AUW132" s="616"/>
      <c r="AUX132" s="1648"/>
      <c r="AUY132" s="1649"/>
      <c r="AUZ132" s="229"/>
      <c r="AVA132" s="1134"/>
      <c r="AVB132" s="1134"/>
      <c r="AVC132" s="228"/>
      <c r="AWB132" s="241"/>
      <c r="AWC132" s="241"/>
      <c r="AWD132" s="244"/>
      <c r="AWE132" s="244"/>
      <c r="AWF132" s="244"/>
      <c r="AWG132" s="244"/>
      <c r="AWH132" s="244"/>
      <c r="AWI132" s="244"/>
      <c r="AWJ132" s="244"/>
      <c r="AWK132" s="244"/>
      <c r="AWL132" s="244"/>
      <c r="AWM132" s="241"/>
      <c r="AWN132" s="241"/>
      <c r="AWO132" s="241"/>
      <c r="AWP132" s="241"/>
      <c r="AWQ132" s="241"/>
      <c r="AWR132" s="241"/>
      <c r="AWS132" s="241"/>
      <c r="AWT132" s="241"/>
      <c r="AWU132" s="241"/>
      <c r="AWV132" s="241"/>
      <c r="AWW132" s="241"/>
      <c r="AZN132" s="1634"/>
      <c r="AZO132" s="1635"/>
      <c r="AZT132" s="1276"/>
      <c r="AZU132" s="1275"/>
      <c r="BAD132" s="227"/>
      <c r="BAE132" s="239"/>
      <c r="BBP132" s="1634"/>
      <c r="BBQ132" s="1635"/>
      <c r="BBV132" s="1276"/>
      <c r="BBW132" s="1275"/>
      <c r="BCF132" s="227"/>
      <c r="BCG132" s="239"/>
      <c r="BDR132" s="1634"/>
      <c r="BDS132" s="1635"/>
      <c r="BDX132" s="1276"/>
      <c r="BDY132" s="1275"/>
      <c r="BEH132" s="227"/>
      <c r="BEI132" s="239"/>
      <c r="BFT132" s="1634"/>
      <c r="BFU132" s="1635"/>
      <c r="BFZ132" s="1276"/>
      <c r="BGA132" s="1275"/>
      <c r="BGJ132" s="227"/>
      <c r="BGK132" s="239"/>
      <c r="BHV132" s="1634"/>
      <c r="BHW132" s="1635"/>
      <c r="BIB132" s="1276"/>
      <c r="BIC132" s="1275"/>
      <c r="BIL132" s="227"/>
      <c r="BIM132" s="239"/>
      <c r="BJX132" s="1634"/>
      <c r="BJY132" s="1635"/>
      <c r="BKD132" s="1276"/>
      <c r="BKE132" s="1275"/>
      <c r="BKN132" s="227"/>
      <c r="BKO132" s="239"/>
      <c r="BLZ132" s="1634"/>
      <c r="BMA132" s="1635"/>
      <c r="BMF132" s="1276"/>
      <c r="BMG132" s="1275"/>
      <c r="BMP132" s="227"/>
      <c r="BMQ132" s="239"/>
      <c r="BOB132" s="1634"/>
      <c r="BOC132" s="1635"/>
      <c r="BOH132" s="1276"/>
      <c r="BOI132" s="1275"/>
      <c r="BOR132" s="227"/>
      <c r="BOS132" s="239"/>
      <c r="BQD132" s="1634"/>
      <c r="BQE132" s="1635"/>
      <c r="BQJ132" s="1276"/>
      <c r="BQK132" s="1275"/>
      <c r="BQT132" s="227"/>
      <c r="BQU132" s="239"/>
      <c r="BSF132" s="1634"/>
      <c r="BSG132" s="1635"/>
      <c r="BSL132" s="1276"/>
      <c r="BSM132" s="1275"/>
      <c r="BSV132" s="227"/>
      <c r="BSW132" s="239"/>
      <c r="BUH132" s="1634"/>
      <c r="BUI132" s="1635"/>
      <c r="BUN132" s="1276"/>
      <c r="BUO132" s="1275"/>
      <c r="BUX132" s="227"/>
      <c r="BUY132" s="239"/>
      <c r="BWJ132" s="1634"/>
      <c r="BWK132" s="1635"/>
      <c r="BWP132" s="1276"/>
      <c r="BWQ132" s="1275"/>
      <c r="BWZ132" s="227"/>
      <c r="BXA132" s="239"/>
      <c r="BYL132" s="1634"/>
      <c r="BYM132" s="1635"/>
      <c r="BYR132" s="1276"/>
      <c r="BYS132" s="1275"/>
      <c r="BZB132" s="227"/>
      <c r="BZC132" s="239"/>
      <c r="CAN132" s="1634"/>
      <c r="CAO132" s="1635"/>
      <c r="CAT132" s="1276"/>
      <c r="CAU132" s="1275"/>
      <c r="CBD132" s="227"/>
      <c r="CBE132" s="239"/>
      <c r="CCP132" s="1634"/>
      <c r="CCQ132" s="1635"/>
      <c r="CCV132" s="1276"/>
      <c r="CCW132" s="1275"/>
      <c r="CDF132" s="227"/>
      <c r="CDG132" s="239"/>
      <c r="CER132" s="1634"/>
      <c r="CES132" s="1635"/>
      <c r="CEX132" s="1276"/>
      <c r="CEY132" s="1275"/>
      <c r="CFH132" s="227"/>
      <c r="CFI132" s="239"/>
      <c r="CGT132" s="1634"/>
      <c r="CGU132" s="1635"/>
      <c r="CGZ132" s="1276"/>
      <c r="CHA132" s="1275"/>
      <c r="CHJ132" s="227"/>
      <c r="CHK132" s="239"/>
      <c r="CIV132" s="1634"/>
      <c r="CIW132" s="1635"/>
      <c r="CJB132" s="1276"/>
      <c r="CJC132" s="1275"/>
      <c r="CJL132" s="227"/>
      <c r="CJM132" s="239"/>
      <c r="CKX132" s="1634"/>
      <c r="CKY132" s="1635"/>
      <c r="CLD132" s="1276"/>
      <c r="CLE132" s="1275"/>
      <c r="CLN132" s="227"/>
      <c r="CLO132" s="239"/>
      <c r="CMZ132" s="1634"/>
      <c r="CNA132" s="1635"/>
      <c r="CNF132" s="1276"/>
      <c r="CNG132" s="1275"/>
      <c r="CNP132" s="227"/>
      <c r="CNQ132" s="239"/>
      <c r="CPB132" s="1634"/>
      <c r="CPC132" s="1635"/>
      <c r="CPH132" s="1276"/>
      <c r="CPI132" s="1275"/>
      <c r="CPR132" s="227"/>
      <c r="CPS132" s="239"/>
      <c r="CRD132" s="1634"/>
      <c r="CRE132" s="1635"/>
      <c r="CRJ132" s="1276"/>
      <c r="CRK132" s="1275"/>
      <c r="CRT132" s="227"/>
      <c r="CRU132" s="239"/>
      <c r="CTF132" s="1634"/>
      <c r="CTG132" s="1635"/>
      <c r="CTL132" s="1276"/>
      <c r="CTM132" s="1275"/>
      <c r="CTV132" s="227"/>
      <c r="CTW132" s="239"/>
      <c r="CWN132" s="1634"/>
      <c r="CWO132" s="1635"/>
      <c r="CWT132" s="1276"/>
      <c r="CWU132" s="1275"/>
      <c r="CXD132" s="227"/>
      <c r="CXE132" s="239"/>
      <c r="CXQ132" s="868"/>
      <c r="CXR132" s="868"/>
      <c r="CXS132" s="868"/>
      <c r="CXT132" s="868"/>
      <c r="CXU132" s="868"/>
      <c r="CXV132" s="868"/>
      <c r="CXW132" s="868"/>
      <c r="CXX132" s="868"/>
      <c r="CXY132" s="868"/>
      <c r="CXZ132" s="868"/>
      <c r="CYA132" s="868"/>
      <c r="CYB132" s="868"/>
      <c r="CYC132" s="868"/>
      <c r="CYD132" s="868"/>
      <c r="CYE132" s="868"/>
      <c r="CYF132" s="868"/>
      <c r="CYG132" s="868"/>
      <c r="CYH132" s="868"/>
      <c r="CYI132" s="868"/>
      <c r="CYJ132" s="868"/>
      <c r="CYK132" s="868"/>
      <c r="DAL132" s="1634"/>
      <c r="DAM132" s="1635"/>
      <c r="DAR132" s="1276"/>
      <c r="DAS132" s="1275"/>
      <c r="DBB132" s="227"/>
      <c r="DBC132" s="239"/>
      <c r="DDT132" s="1634"/>
      <c r="DDU132" s="1635"/>
      <c r="DDZ132" s="1276"/>
      <c r="DEA132" s="1275"/>
      <c r="DEJ132" s="227"/>
      <c r="DEK132" s="239"/>
      <c r="DHB132" s="1634"/>
      <c r="DHC132" s="1635"/>
      <c r="DHH132" s="1276"/>
      <c r="DHI132" s="1275"/>
      <c r="DHR132" s="227"/>
      <c r="DHS132" s="239"/>
      <c r="DKJ132" s="1634"/>
      <c r="DKK132" s="1635"/>
      <c r="DKP132" s="1276"/>
      <c r="DKQ132" s="1275"/>
      <c r="DKZ132" s="227"/>
      <c r="DLA132" s="239"/>
      <c r="DNR132" s="1634"/>
      <c r="DNS132" s="1635"/>
      <c r="DNX132" s="1276"/>
      <c r="DNY132" s="1275"/>
      <c r="DOH132" s="227"/>
      <c r="DOI132" s="239"/>
      <c r="DRP132" s="1634"/>
      <c r="DRQ132" s="1635"/>
      <c r="DRV132" s="1276"/>
      <c r="DRW132" s="1275"/>
      <c r="DSF132" s="227"/>
      <c r="DSG132" s="239"/>
      <c r="DSZ132" s="1196"/>
      <c r="DTA132" s="1196"/>
      <c r="DTB132" s="1196"/>
      <c r="DTC132" s="1196"/>
      <c r="DTD132" s="1196"/>
      <c r="DTE132" s="1196"/>
      <c r="DTF132" s="1196"/>
      <c r="DTG132" s="1196"/>
      <c r="DTH132" s="1196"/>
      <c r="DTI132" s="1196"/>
      <c r="DTJ132" s="1196"/>
      <c r="DTK132" s="1196"/>
      <c r="DTL132" s="1196"/>
      <c r="DTM132" s="1196"/>
      <c r="DTN132" s="1196"/>
      <c r="DTO132" s="1196"/>
      <c r="DTP132" s="1196"/>
      <c r="DTQ132" s="1196"/>
      <c r="DTR132" s="1196"/>
      <c r="DTS132" s="1196"/>
      <c r="DTT132" s="1196"/>
      <c r="DTU132" s="1196"/>
      <c r="DTV132" s="1196"/>
      <c r="DTW132" s="1196"/>
      <c r="DTX132" s="1196"/>
      <c r="DTY132" s="1196"/>
      <c r="DTZ132" s="1196"/>
      <c r="DUV132" s="450"/>
      <c r="DUW132" s="235"/>
      <c r="DUX132" s="235"/>
      <c r="DUY132" s="235"/>
      <c r="DUZ132" s="235"/>
      <c r="DVA132" s="235"/>
      <c r="DVB132" s="235"/>
      <c r="DVC132" s="235"/>
      <c r="DVD132" s="235"/>
      <c r="DVE132" s="452"/>
      <c r="DVF132" s="1573"/>
      <c r="DVG132" s="1378"/>
      <c r="DVH132" s="1378"/>
      <c r="DVI132" s="1378"/>
      <c r="DVJ132" s="1378"/>
      <c r="DVK132" s="1378"/>
      <c r="DVL132" s="1378"/>
      <c r="DVM132" s="265"/>
      <c r="DVN132" s="1380"/>
      <c r="DVO132" s="1380"/>
      <c r="DVP132" s="1380"/>
      <c r="DVQ132" s="1380"/>
      <c r="DVR132" s="1380"/>
      <c r="DVS132" s="1380"/>
      <c r="DVT132" s="1380"/>
      <c r="DVU132" s="1423"/>
      <c r="DVV132" s="1573"/>
      <c r="DVW132" s="1378"/>
      <c r="DVX132" s="1378"/>
      <c r="DVY132" s="1378"/>
      <c r="DVZ132" s="1378"/>
      <c r="DWA132" s="1378"/>
      <c r="DWB132" s="1378"/>
      <c r="DWC132" s="265"/>
      <c r="DWD132" s="1380"/>
      <c r="DWE132" s="1380"/>
      <c r="DWF132" s="1380"/>
      <c r="DWG132" s="1380"/>
      <c r="DWH132" s="1380"/>
      <c r="DWI132" s="1380"/>
      <c r="DWJ132" s="1380"/>
      <c r="DWK132" s="1423"/>
      <c r="DWL132" s="1573"/>
      <c r="DWM132" s="1378"/>
      <c r="DWN132" s="1378"/>
      <c r="DWO132" s="1378"/>
      <c r="DWP132" s="1378"/>
      <c r="DWQ132" s="1378"/>
      <c r="DWR132" s="1378"/>
      <c r="DWS132" s="265"/>
      <c r="DWT132" s="1380"/>
      <c r="DWU132" s="1380"/>
      <c r="DWV132" s="1380"/>
      <c r="DWW132" s="1380"/>
      <c r="DWX132" s="1380"/>
      <c r="DWY132" s="1380"/>
      <c r="DWZ132" s="1380"/>
      <c r="DXA132" s="1423"/>
      <c r="DXB132" s="1573"/>
      <c r="DXC132" s="1378"/>
      <c r="DXD132" s="1378"/>
      <c r="DXE132" s="1378"/>
      <c r="DXF132" s="1378"/>
      <c r="DXG132" s="1378"/>
      <c r="DXH132" s="1378"/>
      <c r="DXI132" s="265"/>
      <c r="DXJ132" s="1380"/>
      <c r="DXK132" s="1380"/>
      <c r="DXL132" s="1380"/>
      <c r="DXM132" s="1380"/>
      <c r="DXN132" s="1380"/>
      <c r="DXO132" s="1380"/>
      <c r="DXP132" s="1380"/>
      <c r="DXQ132" s="1423"/>
      <c r="DXR132" s="1573"/>
      <c r="DXS132" s="1378"/>
      <c r="DXT132" s="1378"/>
      <c r="DXU132" s="1378"/>
      <c r="DXV132" s="1378"/>
      <c r="DXW132" s="1378"/>
      <c r="DXX132" s="1378"/>
      <c r="DXY132" s="265"/>
      <c r="DXZ132" s="1380"/>
      <c r="DYA132" s="1380"/>
      <c r="DYB132" s="1380"/>
      <c r="DYC132" s="1380"/>
      <c r="DYD132" s="1380"/>
      <c r="DYE132" s="1380"/>
      <c r="DYF132" s="1380"/>
      <c r="DYG132" s="1423"/>
      <c r="DYH132" s="235"/>
      <c r="DYI132" s="235"/>
      <c r="DYJ132" s="235"/>
      <c r="DYK132" s="235"/>
      <c r="DYL132" s="1427"/>
      <c r="DYM132" s="1428"/>
      <c r="DYN132" s="235"/>
      <c r="DYO132" s="235"/>
      <c r="DYP132" s="235"/>
      <c r="DYQ132" s="235"/>
      <c r="DYR132" s="236"/>
      <c r="DYS132" s="235"/>
      <c r="DYT132" s="235"/>
      <c r="DYU132" s="235"/>
      <c r="DYV132" s="235"/>
      <c r="DYW132" s="235"/>
      <c r="DYX132" s="1427"/>
      <c r="DYY132" s="1428"/>
      <c r="DYZ132" s="235"/>
      <c r="DZA132" s="235"/>
      <c r="DZB132" s="238"/>
      <c r="DZC132" s="452"/>
      <c r="DZD132" s="1573"/>
      <c r="DZE132" s="1378"/>
      <c r="DZF132" s="1378"/>
      <c r="DZG132" s="1378"/>
      <c r="DZH132" s="1378"/>
      <c r="DZI132" s="1378"/>
      <c r="DZJ132" s="1378"/>
      <c r="DZK132" s="265"/>
      <c r="DZL132" s="1380"/>
      <c r="DZM132" s="1380"/>
      <c r="DZN132" s="1380"/>
      <c r="DZO132" s="1380"/>
      <c r="DZP132" s="1380"/>
      <c r="DZQ132" s="1380"/>
      <c r="DZR132" s="1380"/>
      <c r="DZS132" s="1423"/>
      <c r="DZT132" s="1573"/>
      <c r="DZU132" s="1378"/>
      <c r="DZV132" s="1378"/>
      <c r="DZW132" s="1378"/>
      <c r="DZX132" s="1378"/>
      <c r="DZY132" s="1378"/>
      <c r="DZZ132" s="1378"/>
      <c r="EAA132" s="265"/>
      <c r="EAB132" s="1380"/>
      <c r="EAC132" s="1380"/>
      <c r="EAD132" s="1380"/>
      <c r="EAE132" s="1380"/>
      <c r="EAF132" s="1380"/>
      <c r="EAG132" s="1380"/>
      <c r="EAH132" s="1380"/>
      <c r="EAI132" s="1423"/>
      <c r="EAJ132" s="1573"/>
      <c r="EAK132" s="1378"/>
      <c r="EAL132" s="1378"/>
      <c r="EAM132" s="1378"/>
      <c r="EAN132" s="1378"/>
      <c r="EAO132" s="1378"/>
      <c r="EAP132" s="1378"/>
      <c r="EAQ132" s="265"/>
      <c r="EAR132" s="1380"/>
      <c r="EAS132" s="1380"/>
      <c r="EAT132" s="1380"/>
      <c r="EAU132" s="1380"/>
      <c r="EAV132" s="1380"/>
      <c r="EAW132" s="1380"/>
      <c r="EAX132" s="1380"/>
      <c r="EAY132" s="1423"/>
      <c r="EAZ132" s="1573"/>
      <c r="EBA132" s="1378"/>
      <c r="EBB132" s="1378"/>
      <c r="EBC132" s="1378"/>
      <c r="EBD132" s="1378"/>
      <c r="EBE132" s="1378"/>
      <c r="EBF132" s="1378"/>
      <c r="EBG132" s="265"/>
      <c r="EBH132" s="1380"/>
      <c r="EBI132" s="1380"/>
      <c r="EBJ132" s="1380"/>
      <c r="EBK132" s="1380"/>
      <c r="EBL132" s="1380"/>
      <c r="EBM132" s="1380"/>
      <c r="EBN132" s="1380"/>
      <c r="EBO132" s="1423"/>
      <c r="EBP132" s="1573"/>
      <c r="EBQ132" s="1378"/>
      <c r="EBR132" s="1378"/>
      <c r="EBS132" s="1378"/>
      <c r="EBT132" s="1378"/>
      <c r="EBU132" s="1378"/>
      <c r="EBV132" s="1378"/>
      <c r="EBW132" s="265"/>
      <c r="EBX132" s="1380"/>
      <c r="EBY132" s="1380"/>
      <c r="EBZ132" s="1380"/>
      <c r="ECA132" s="1380"/>
      <c r="ECB132" s="1380"/>
      <c r="ECC132" s="1380"/>
      <c r="ECD132" s="1380"/>
      <c r="ECE132" s="1423"/>
      <c r="ECF132" s="235"/>
      <c r="ECG132" s="235"/>
      <c r="ECH132" s="235"/>
      <c r="ECI132" s="235"/>
      <c r="ECJ132" s="1427"/>
      <c r="ECK132" s="1428"/>
      <c r="ECL132" s="235"/>
      <c r="ECM132" s="235"/>
      <c r="ECN132" s="235"/>
      <c r="ECO132" s="235"/>
      <c r="ECP132" s="236"/>
      <c r="ECQ132" s="235"/>
      <c r="ECR132" s="235"/>
      <c r="ECS132" s="235"/>
      <c r="ECT132" s="235"/>
      <c r="ECU132" s="235"/>
      <c r="ECV132" s="1427"/>
      <c r="ECW132" s="1428"/>
      <c r="ECX132" s="235"/>
      <c r="ECY132" s="235"/>
      <c r="ECZ132" s="238"/>
      <c r="EDA132" s="452"/>
      <c r="EDB132" s="1573"/>
      <c r="EDC132" s="1378"/>
      <c r="EDD132" s="1378"/>
      <c r="EDE132" s="1378"/>
      <c r="EDF132" s="1378"/>
      <c r="EDG132" s="1378"/>
      <c r="EDH132" s="1378"/>
      <c r="EDI132" s="265"/>
      <c r="EDJ132" s="1380"/>
      <c r="EDK132" s="1380"/>
      <c r="EDL132" s="1380"/>
      <c r="EDM132" s="1380"/>
      <c r="EDN132" s="1380"/>
      <c r="EDO132" s="1380"/>
      <c r="EDP132" s="1380"/>
      <c r="EDQ132" s="1423"/>
      <c r="EDR132" s="1573"/>
      <c r="EDS132" s="1378"/>
      <c r="EDT132" s="1378"/>
      <c r="EDU132" s="1378"/>
      <c r="EDV132" s="1378"/>
      <c r="EDW132" s="1378"/>
      <c r="EDX132" s="1378"/>
      <c r="EDY132" s="265"/>
      <c r="EDZ132" s="1380"/>
      <c r="EEA132" s="1380"/>
      <c r="EEB132" s="1380"/>
      <c r="EEC132" s="1380"/>
      <c r="EED132" s="1380"/>
      <c r="EEE132" s="1380"/>
      <c r="EEF132" s="1380"/>
      <c r="EEG132" s="1423"/>
      <c r="EEH132" s="450"/>
      <c r="EEI132" s="235"/>
      <c r="EEJ132" s="235"/>
      <c r="EEK132" s="235"/>
      <c r="EEL132" s="235"/>
      <c r="EEM132" s="235"/>
      <c r="EEN132" s="235"/>
      <c r="EEO132" s="235"/>
      <c r="EEP132" s="235"/>
      <c r="EEQ132" s="452"/>
      <c r="EER132" s="235"/>
      <c r="EES132" s="235"/>
      <c r="EET132" s="235"/>
      <c r="EEU132" s="235"/>
      <c r="EEV132" s="235"/>
      <c r="EEW132" s="235"/>
      <c r="EEX132" s="235"/>
      <c r="EEY132" s="235"/>
      <c r="EEZ132" s="235"/>
      <c r="EFA132" s="235"/>
      <c r="EFB132" s="235"/>
      <c r="EFC132" s="235"/>
      <c r="EFD132" s="235"/>
      <c r="EFE132" s="235"/>
      <c r="EFF132" s="235"/>
      <c r="EFG132" s="235"/>
      <c r="EFH132" s="235"/>
      <c r="EFI132" s="235"/>
      <c r="EFJ132" s="377"/>
      <c r="EFK132" s="377"/>
      <c r="EFL132" s="377"/>
      <c r="EFM132" s="377"/>
      <c r="EFN132" s="377"/>
      <c r="EFO132" s="377"/>
      <c r="EGH132" s="450"/>
      <c r="EGI132" s="235"/>
      <c r="EGJ132" s="235"/>
      <c r="EGK132" s="235"/>
      <c r="EGL132" s="235"/>
      <c r="EGM132" s="235"/>
      <c r="EGN132" s="235"/>
      <c r="EGO132" s="235"/>
      <c r="EGP132" s="235"/>
      <c r="EGQ132" s="452"/>
      <c r="EGR132" s="1573"/>
      <c r="EGS132" s="1378"/>
      <c r="EGT132" s="1378"/>
      <c r="EGU132" s="1378"/>
      <c r="EGV132" s="1378"/>
      <c r="EGW132" s="1378"/>
      <c r="EGX132" s="1378"/>
      <c r="EGY132" s="265"/>
      <c r="EGZ132" s="1380"/>
      <c r="EHA132" s="1380"/>
      <c r="EHB132" s="1380"/>
      <c r="EHC132" s="1380"/>
      <c r="EHD132" s="1380"/>
      <c r="EHE132" s="1380"/>
      <c r="EHF132" s="1380"/>
      <c r="EHG132" s="1423"/>
      <c r="EHH132" s="1573"/>
      <c r="EHI132" s="1378"/>
      <c r="EHJ132" s="1378"/>
      <c r="EHK132" s="1378"/>
      <c r="EHL132" s="1378"/>
      <c r="EHM132" s="1378"/>
      <c r="EHN132" s="1378"/>
      <c r="EHO132" s="265"/>
      <c r="EHP132" s="1380"/>
      <c r="EHQ132" s="1380"/>
      <c r="EHR132" s="1380"/>
      <c r="EHS132" s="1380"/>
      <c r="EHT132" s="1380"/>
      <c r="EHU132" s="1380"/>
      <c r="EHV132" s="1380"/>
      <c r="EHW132" s="1423"/>
      <c r="EHX132" s="235"/>
      <c r="EHY132" s="235"/>
      <c r="EHZ132" s="235"/>
      <c r="EIA132" s="235"/>
      <c r="EIB132" s="1427"/>
      <c r="EIC132" s="1428"/>
      <c r="EID132" s="235"/>
      <c r="EIE132" s="235"/>
      <c r="EIF132" s="235"/>
      <c r="EIG132" s="235"/>
      <c r="EIH132" s="236"/>
      <c r="EII132" s="235"/>
      <c r="EIJ132" s="235"/>
      <c r="EIK132" s="235"/>
      <c r="EIL132" s="235"/>
      <c r="EIM132" s="235"/>
      <c r="EIN132" s="1427"/>
      <c r="EIO132" s="1428"/>
      <c r="EIP132" s="235"/>
      <c r="EIQ132" s="235"/>
      <c r="EIR132" s="238"/>
      <c r="EIS132" s="452"/>
      <c r="EIT132" s="1573"/>
      <c r="EIU132" s="1378"/>
      <c r="EIV132" s="1378"/>
      <c r="EIW132" s="1378"/>
      <c r="EIX132" s="1378"/>
      <c r="EIY132" s="1378"/>
      <c r="EIZ132" s="1378"/>
      <c r="EJA132" s="265"/>
      <c r="EJB132" s="1380"/>
      <c r="EJC132" s="1380"/>
      <c r="EJD132" s="1380"/>
      <c r="EJE132" s="1380"/>
      <c r="EJF132" s="1380"/>
      <c r="EJG132" s="1380"/>
      <c r="EJH132" s="1380"/>
      <c r="EJI132" s="1423"/>
      <c r="EJJ132" s="1573"/>
      <c r="EJK132" s="1378"/>
      <c r="EJL132" s="1378"/>
      <c r="EJM132" s="1378"/>
      <c r="EJN132" s="1378"/>
      <c r="EJO132" s="1378"/>
      <c r="EJP132" s="1378"/>
      <c r="EJQ132" s="265"/>
      <c r="EJR132" s="1380"/>
      <c r="EJS132" s="1380"/>
      <c r="EJT132" s="1380"/>
      <c r="EJU132" s="1380"/>
      <c r="EJV132" s="1380"/>
      <c r="EJW132" s="1380"/>
      <c r="EJX132" s="1380"/>
      <c r="EJY132" s="1423"/>
      <c r="EJZ132" s="450"/>
      <c r="EKA132" s="235"/>
      <c r="EKB132" s="235"/>
      <c r="EKC132" s="235"/>
      <c r="EKD132" s="235"/>
      <c r="EKE132" s="235"/>
      <c r="EKF132" s="235"/>
      <c r="EKG132" s="235"/>
      <c r="EKH132" s="235"/>
      <c r="EKI132" s="452"/>
      <c r="EKJ132" s="235"/>
      <c r="EKK132" s="235"/>
      <c r="EKL132" s="235"/>
      <c r="EKM132" s="235"/>
      <c r="EKN132" s="235"/>
      <c r="EKO132" s="235"/>
      <c r="EKP132" s="235"/>
      <c r="EKQ132" s="235"/>
      <c r="EKR132" s="235"/>
      <c r="EKS132" s="235"/>
      <c r="EKT132" s="235"/>
      <c r="EKU132" s="235"/>
      <c r="EKV132" s="235"/>
      <c r="EKW132" s="235"/>
      <c r="EKX132" s="235"/>
      <c r="EKY132" s="235"/>
      <c r="EKZ132" s="235"/>
      <c r="ELA132" s="235"/>
      <c r="ENP132" s="1634"/>
      <c r="ENQ132" s="1635"/>
      <c r="ENV132" s="1276"/>
      <c r="ENW132" s="1275"/>
      <c r="EOF132" s="227"/>
      <c r="EOG132" s="239"/>
      <c r="EQH132" s="1634"/>
      <c r="EQI132" s="1635"/>
      <c r="EQN132" s="1276"/>
      <c r="EQO132" s="1275"/>
      <c r="EQX132" s="227"/>
      <c r="EQY132" s="239"/>
      <c r="ETA132" s="1518"/>
      <c r="ETB132" s="1518"/>
      <c r="ETC132" s="1518"/>
      <c r="ETD132" s="1518"/>
      <c r="ETE132" s="1518"/>
      <c r="ETF132" s="1518"/>
    </row>
    <row r="133" spans="1:997 1034:2031 2068:3906" s="226" customFormat="1" ht="15" customHeight="1">
      <c r="A133" s="1264"/>
      <c r="B133" s="1518"/>
      <c r="C133" s="1518"/>
      <c r="D133" s="1518"/>
      <c r="E133" s="1518"/>
      <c r="F133" s="1518"/>
      <c r="G133" s="1518"/>
      <c r="BJ133" s="1276"/>
      <c r="BK133" s="1275"/>
      <c r="BP133" s="1502"/>
      <c r="BQ133" s="1602"/>
      <c r="BT133" s="227"/>
      <c r="BU133" s="239"/>
      <c r="CV133" s="1276"/>
      <c r="CW133" s="1275"/>
      <c r="DB133" s="1502"/>
      <c r="DC133" s="1602"/>
      <c r="DF133" s="227"/>
      <c r="DG133" s="239"/>
      <c r="EX133" s="1276"/>
      <c r="EY133" s="1275"/>
      <c r="FD133" s="1502"/>
      <c r="FE133" s="1602"/>
      <c r="FH133" s="227"/>
      <c r="FI133" s="239"/>
      <c r="GZ133" s="1276"/>
      <c r="HA133" s="1275"/>
      <c r="HF133" s="1502"/>
      <c r="HG133" s="1602"/>
      <c r="HJ133" s="227"/>
      <c r="HK133" s="239"/>
      <c r="JB133" s="1276"/>
      <c r="JC133" s="1275"/>
      <c r="JH133" s="1502"/>
      <c r="JI133" s="1602"/>
      <c r="JL133" s="227"/>
      <c r="JM133" s="239"/>
      <c r="LD133" s="1276"/>
      <c r="LE133" s="1275"/>
      <c r="LJ133" s="1502"/>
      <c r="LK133" s="1602"/>
      <c r="LN133" s="227"/>
      <c r="LO133" s="239"/>
      <c r="NF133" s="1276"/>
      <c r="NG133" s="1275"/>
      <c r="NL133" s="1502"/>
      <c r="NM133" s="1602"/>
      <c r="NP133" s="227"/>
      <c r="NQ133" s="239"/>
      <c r="OR133" s="1276"/>
      <c r="OS133" s="1275"/>
      <c r="OX133" s="1502"/>
      <c r="OY133" s="1602"/>
      <c r="PB133" s="227"/>
      <c r="PC133" s="239"/>
      <c r="QD133" s="1276"/>
      <c r="QE133" s="1275"/>
      <c r="QJ133" s="1502"/>
      <c r="QK133" s="1602"/>
      <c r="QN133" s="227"/>
      <c r="QO133" s="239"/>
      <c r="SF133" s="1276"/>
      <c r="SG133" s="1275"/>
      <c r="SL133" s="1502"/>
      <c r="SM133" s="1602"/>
      <c r="SP133" s="227"/>
      <c r="SQ133" s="239"/>
      <c r="UH133" s="1276"/>
      <c r="UI133" s="1275"/>
      <c r="UN133" s="1502"/>
      <c r="UO133" s="1602"/>
      <c r="UR133" s="227"/>
      <c r="US133" s="239"/>
      <c r="WJ133" s="1276"/>
      <c r="WK133" s="1275"/>
      <c r="WP133" s="1502"/>
      <c r="WQ133" s="1602"/>
      <c r="WT133" s="227"/>
      <c r="WU133" s="239"/>
      <c r="YL133" s="1276"/>
      <c r="YM133" s="1275"/>
      <c r="YR133" s="1502"/>
      <c r="YS133" s="1602"/>
      <c r="YV133" s="227"/>
      <c r="YW133" s="239"/>
      <c r="AAN133" s="1276"/>
      <c r="AAO133" s="1275"/>
      <c r="AAT133" s="1502"/>
      <c r="AAU133" s="1602"/>
      <c r="AAX133" s="227"/>
      <c r="AAY133" s="239"/>
      <c r="ACP133" s="1276"/>
      <c r="ACQ133" s="1275"/>
      <c r="ACV133" s="1502"/>
      <c r="ACW133" s="1602"/>
      <c r="ACZ133" s="227"/>
      <c r="ADA133" s="239"/>
      <c r="AER133" s="1276"/>
      <c r="AES133" s="1275"/>
      <c r="AEX133" s="1502"/>
      <c r="AEY133" s="1602"/>
      <c r="AFB133" s="227"/>
      <c r="AFC133" s="239"/>
      <c r="AGT133" s="1276"/>
      <c r="AGU133" s="1275"/>
      <c r="AGZ133" s="1502"/>
      <c r="AHA133" s="1602"/>
      <c r="AHD133" s="227"/>
      <c r="AHE133" s="239"/>
      <c r="AIV133" s="1276"/>
      <c r="AIW133" s="1275"/>
      <c r="AJB133" s="1502"/>
      <c r="AJC133" s="1602"/>
      <c r="AJF133" s="227"/>
      <c r="AJG133" s="239"/>
      <c r="AKX133" s="1276"/>
      <c r="AKY133" s="1275"/>
      <c r="ALD133" s="1502"/>
      <c r="ALE133" s="1602"/>
      <c r="ALH133" s="227"/>
      <c r="ALI133" s="239"/>
      <c r="AMZ133" s="1276"/>
      <c r="ANA133" s="1275"/>
      <c r="ANF133" s="1502"/>
      <c r="ANG133" s="1602"/>
      <c r="ANJ133" s="227"/>
      <c r="ANK133" s="239"/>
      <c r="APB133" s="1276"/>
      <c r="APC133" s="1275"/>
      <c r="APH133" s="1502"/>
      <c r="API133" s="1602"/>
      <c r="APL133" s="227"/>
      <c r="APM133" s="239"/>
      <c r="ARD133" s="1276"/>
      <c r="ARE133" s="1275"/>
      <c r="ARJ133" s="1502"/>
      <c r="ARK133" s="1602"/>
      <c r="ARN133" s="227"/>
      <c r="ARO133" s="239"/>
      <c r="ATF133" s="1276"/>
      <c r="ATG133" s="1275"/>
      <c r="ATL133" s="1502"/>
      <c r="ATM133" s="1602"/>
      <c r="ATP133" s="227"/>
      <c r="ATQ133" s="239"/>
      <c r="AUR133"/>
      <c r="AUS133"/>
      <c r="AUW133" s="616"/>
      <c r="AUX133" s="1648"/>
      <c r="AUY133" s="1649"/>
      <c r="AUZ133" s="229"/>
      <c r="AVA133" s="1134"/>
      <c r="AVB133" s="1135"/>
      <c r="AVC133" s="784"/>
      <c r="AWB133" s="241"/>
      <c r="AWC133" s="241"/>
      <c r="AWD133" s="244"/>
      <c r="AWE133" s="244"/>
      <c r="AWF133" s="244"/>
      <c r="AWG133" s="244"/>
      <c r="AWH133" s="244"/>
      <c r="AWI133" s="244"/>
      <c r="AWJ133" s="244"/>
      <c r="AWK133" s="244"/>
      <c r="AWL133" s="244"/>
      <c r="AWM133" s="241"/>
      <c r="AWN133" s="241"/>
      <c r="AWO133" s="241"/>
      <c r="AWP133" s="241"/>
      <c r="AWQ133" s="241"/>
      <c r="AWR133" s="241"/>
      <c r="AWS133" s="241"/>
      <c r="AWT133" s="241"/>
      <c r="AWU133" s="241"/>
      <c r="AWV133" s="241"/>
      <c r="AWW133" s="241"/>
      <c r="AZN133" s="1634"/>
      <c r="AZO133" s="1635"/>
      <c r="AZT133" s="1276"/>
      <c r="AZU133" s="1275"/>
      <c r="BAD133" s="227"/>
      <c r="BAE133" s="239"/>
      <c r="BBP133" s="1634"/>
      <c r="BBQ133" s="1635"/>
      <c r="BBV133" s="1276"/>
      <c r="BBW133" s="1275"/>
      <c r="BCF133" s="227"/>
      <c r="BCG133" s="239"/>
      <c r="BDR133" s="1634"/>
      <c r="BDS133" s="1635"/>
      <c r="BDX133" s="1276"/>
      <c r="BDY133" s="1275"/>
      <c r="BEH133" s="227"/>
      <c r="BEI133" s="239"/>
      <c r="BFT133" s="1634"/>
      <c r="BFU133" s="1635"/>
      <c r="BFZ133" s="1276"/>
      <c r="BGA133" s="1275"/>
      <c r="BGJ133" s="227"/>
      <c r="BGK133" s="239"/>
      <c r="BHV133" s="1634"/>
      <c r="BHW133" s="1635"/>
      <c r="BIB133" s="1276"/>
      <c r="BIC133" s="1275"/>
      <c r="BIL133" s="227"/>
      <c r="BIM133" s="239"/>
      <c r="BJX133" s="1634"/>
      <c r="BJY133" s="1635"/>
      <c r="BKD133" s="1276"/>
      <c r="BKE133" s="1275"/>
      <c r="BKN133" s="227"/>
      <c r="BKO133" s="239"/>
      <c r="BLZ133" s="1634"/>
      <c r="BMA133" s="1635"/>
      <c r="BMF133" s="1276"/>
      <c r="BMG133" s="1275"/>
      <c r="BMP133" s="227"/>
      <c r="BMQ133" s="239"/>
      <c r="BOB133" s="1634"/>
      <c r="BOC133" s="1635"/>
      <c r="BOH133" s="1276"/>
      <c r="BOI133" s="1275"/>
      <c r="BOR133" s="227"/>
      <c r="BOS133" s="239"/>
      <c r="BQD133" s="1634"/>
      <c r="BQE133" s="1635"/>
      <c r="BQJ133" s="1276"/>
      <c r="BQK133" s="1275"/>
      <c r="BQT133" s="227"/>
      <c r="BQU133" s="239"/>
      <c r="BSF133" s="1634"/>
      <c r="BSG133" s="1635"/>
      <c r="BSL133" s="1276"/>
      <c r="BSM133" s="1275"/>
      <c r="BSV133" s="227"/>
      <c r="BSW133" s="239"/>
      <c r="BUH133" s="1634"/>
      <c r="BUI133" s="1635"/>
      <c r="BUN133" s="1276"/>
      <c r="BUO133" s="1275"/>
      <c r="BUX133" s="227"/>
      <c r="BUY133" s="239"/>
      <c r="BWJ133" s="1634"/>
      <c r="BWK133" s="1635"/>
      <c r="BWP133" s="1276"/>
      <c r="BWQ133" s="1275"/>
      <c r="BWZ133" s="227"/>
      <c r="BXA133" s="239"/>
      <c r="BYL133" s="1634"/>
      <c r="BYM133" s="1635"/>
      <c r="BYR133" s="1276"/>
      <c r="BYS133" s="1275"/>
      <c r="BZB133" s="227"/>
      <c r="BZC133" s="239"/>
      <c r="CAN133" s="1634"/>
      <c r="CAO133" s="1635"/>
      <c r="CAT133" s="1276"/>
      <c r="CAU133" s="1275"/>
      <c r="CBD133" s="227"/>
      <c r="CBE133" s="239"/>
      <c r="CCP133" s="1634"/>
      <c r="CCQ133" s="1635"/>
      <c r="CCV133" s="1276"/>
      <c r="CCW133" s="1275"/>
      <c r="CDF133" s="227"/>
      <c r="CDG133" s="239"/>
      <c r="CER133" s="1634"/>
      <c r="CES133" s="1635"/>
      <c r="CEX133" s="1276"/>
      <c r="CEY133" s="1275"/>
      <c r="CFH133" s="227"/>
      <c r="CFI133" s="239"/>
      <c r="CGT133" s="1634"/>
      <c r="CGU133" s="1635"/>
      <c r="CGZ133" s="1276"/>
      <c r="CHA133" s="1275"/>
      <c r="CHJ133" s="227"/>
      <c r="CHK133" s="239"/>
      <c r="CIV133" s="1634"/>
      <c r="CIW133" s="1635"/>
      <c r="CJB133" s="1276"/>
      <c r="CJC133" s="1275"/>
      <c r="CJL133" s="227"/>
      <c r="CJM133" s="239"/>
      <c r="CKX133" s="1634"/>
      <c r="CKY133" s="1635"/>
      <c r="CLD133" s="1276"/>
      <c r="CLE133" s="1275"/>
      <c r="CLN133" s="227"/>
      <c r="CLO133" s="239"/>
      <c r="CMZ133" s="1634"/>
      <c r="CNA133" s="1635"/>
      <c r="CNF133" s="1276"/>
      <c r="CNG133" s="1275"/>
      <c r="CNP133" s="227"/>
      <c r="CNQ133" s="239"/>
      <c r="CPB133" s="1634"/>
      <c r="CPC133" s="1635"/>
      <c r="CPH133" s="1276"/>
      <c r="CPI133" s="1275"/>
      <c r="CPR133" s="227"/>
      <c r="CPS133" s="239"/>
      <c r="CRD133" s="1634"/>
      <c r="CRE133" s="1635"/>
      <c r="CRJ133" s="1276"/>
      <c r="CRK133" s="1275"/>
      <c r="CRT133" s="227"/>
      <c r="CRU133" s="239"/>
      <c r="CTF133" s="1634"/>
      <c r="CTG133" s="1635"/>
      <c r="CTL133" s="1276"/>
      <c r="CTM133" s="1275"/>
      <c r="CTV133" s="227"/>
      <c r="CTW133" s="239"/>
      <c r="CWN133" s="1634"/>
      <c r="CWO133" s="1635"/>
      <c r="CWT133" s="1276"/>
      <c r="CWU133" s="1275"/>
      <c r="CXD133" s="227"/>
      <c r="CXE133" s="239"/>
      <c r="CXQ133" s="868"/>
      <c r="CXR133" s="868"/>
      <c r="CXS133" s="868"/>
      <c r="CXT133" s="868"/>
      <c r="CXU133" s="868"/>
      <c r="CXV133" s="868"/>
      <c r="CXW133" s="868"/>
      <c r="CXX133" s="868"/>
      <c r="CXY133" s="868"/>
      <c r="CXZ133" s="868"/>
      <c r="CYA133" s="868"/>
      <c r="CYB133" s="868"/>
      <c r="CYC133" s="868"/>
      <c r="CYD133" s="868"/>
      <c r="CYE133" s="868"/>
      <c r="CYF133" s="868"/>
      <c r="CYG133" s="868"/>
      <c r="CYH133" s="868"/>
      <c r="CYI133" s="868"/>
      <c r="CYJ133" s="868"/>
      <c r="CYK133" s="868"/>
      <c r="DAL133" s="1634"/>
      <c r="DAM133" s="1635"/>
      <c r="DAR133" s="1276"/>
      <c r="DAS133" s="1275"/>
      <c r="DBB133" s="227"/>
      <c r="DBC133" s="239"/>
      <c r="DDT133" s="1634"/>
      <c r="DDU133" s="1635"/>
      <c r="DDZ133" s="1276"/>
      <c r="DEA133" s="1275"/>
      <c r="DEJ133" s="227"/>
      <c r="DEK133" s="239"/>
      <c r="DHB133" s="1634"/>
      <c r="DHC133" s="1635"/>
      <c r="DHH133" s="1276"/>
      <c r="DHI133" s="1275"/>
      <c r="DHR133" s="227"/>
      <c r="DHS133" s="239"/>
      <c r="DKJ133" s="1634"/>
      <c r="DKK133" s="1635"/>
      <c r="DKP133" s="1276"/>
      <c r="DKQ133" s="1275"/>
      <c r="DKZ133" s="227"/>
      <c r="DLA133" s="239"/>
      <c r="DNR133" s="1634"/>
      <c r="DNS133" s="1635"/>
      <c r="DNX133" s="1276"/>
      <c r="DNY133" s="1275"/>
      <c r="DOH133" s="227"/>
      <c r="DOI133" s="239"/>
      <c r="DRP133" s="1634"/>
      <c r="DRQ133" s="1635"/>
      <c r="DRV133" s="1276"/>
      <c r="DRW133" s="1275"/>
      <c r="DSF133" s="227"/>
      <c r="DSG133" s="239"/>
      <c r="DSZ133" s="1196"/>
      <c r="DTA133" s="1196"/>
      <c r="DTB133" s="1196"/>
      <c r="DTC133" s="1196"/>
      <c r="DTD133" s="1196"/>
      <c r="DTE133" s="1196"/>
      <c r="DTF133" s="1196"/>
      <c r="DTG133" s="1196"/>
      <c r="DTH133" s="1196"/>
      <c r="DTI133" s="1196"/>
      <c r="DTJ133" s="1196"/>
      <c r="DTK133" s="1196"/>
      <c r="DTL133" s="1196"/>
      <c r="DTM133" s="1196"/>
      <c r="DTN133" s="1196"/>
      <c r="DTO133" s="1196"/>
      <c r="DTP133" s="1196"/>
      <c r="DTQ133" s="1196"/>
      <c r="DTR133" s="1196"/>
      <c r="DTS133" s="1196"/>
      <c r="DTT133" s="1196"/>
      <c r="DTU133" s="1196"/>
      <c r="DTV133" s="1196"/>
      <c r="DTW133" s="1196"/>
      <c r="DTX133" s="1196"/>
      <c r="DTY133" s="1196"/>
      <c r="DTZ133" s="1196"/>
      <c r="DVN133" s="377"/>
      <c r="DVO133" s="377"/>
      <c r="DVP133" s="377"/>
      <c r="DVQ133" s="377"/>
      <c r="DVR133" s="377"/>
      <c r="DVS133" s="377"/>
      <c r="DVT133" s="377"/>
      <c r="DVU133" s="377"/>
      <c r="DWD133" s="377"/>
      <c r="DWE133" s="377"/>
      <c r="DWF133" s="377"/>
      <c r="DWG133" s="377"/>
      <c r="DWH133" s="377"/>
      <c r="DWI133" s="377"/>
      <c r="DWJ133" s="377"/>
      <c r="DWK133" s="377"/>
      <c r="DWT133" s="377"/>
      <c r="DWU133" s="377"/>
      <c r="DWV133" s="377"/>
      <c r="DWW133" s="377"/>
      <c r="DWX133" s="377"/>
      <c r="DWY133" s="377"/>
      <c r="DWZ133" s="377"/>
      <c r="DXA133" s="377"/>
      <c r="DXJ133" s="377"/>
      <c r="DXK133" s="377"/>
      <c r="DXL133" s="377"/>
      <c r="DXM133" s="377"/>
      <c r="DXN133" s="377"/>
      <c r="DXO133" s="377"/>
      <c r="DXP133" s="377"/>
      <c r="DXQ133" s="377"/>
      <c r="DXZ133" s="377"/>
      <c r="DYA133" s="377"/>
      <c r="DYB133" s="377"/>
      <c r="DYC133" s="377"/>
      <c r="DYD133" s="377"/>
      <c r="DYE133" s="377"/>
      <c r="DYF133" s="377"/>
      <c r="DYG133" s="377"/>
      <c r="DYH133" s="235"/>
      <c r="DYI133" s="235"/>
      <c r="DYJ133" s="235"/>
      <c r="DYK133" s="235"/>
      <c r="DYL133" s="1429"/>
      <c r="DYM133" s="1430"/>
      <c r="DYN133" s="235"/>
      <c r="DYO133" s="235"/>
      <c r="DYP133" s="235"/>
      <c r="DYQ133" s="235"/>
      <c r="DYR133" s="236"/>
      <c r="DYS133" s="235"/>
      <c r="DYT133" s="235"/>
      <c r="DYU133" s="235"/>
      <c r="DYV133" s="235"/>
      <c r="DYW133" s="235"/>
      <c r="DYX133" s="1429"/>
      <c r="DYY133" s="1430"/>
      <c r="DYZ133" s="235"/>
      <c r="DZA133" s="235"/>
      <c r="DZB133" s="238"/>
      <c r="DZC133" s="235"/>
      <c r="DZL133" s="377"/>
      <c r="DZM133" s="377"/>
      <c r="DZN133" s="377"/>
      <c r="DZO133" s="377"/>
      <c r="DZP133" s="377"/>
      <c r="DZQ133" s="377"/>
      <c r="DZR133" s="377"/>
      <c r="DZS133" s="377"/>
      <c r="EAB133" s="377"/>
      <c r="EAC133" s="377"/>
      <c r="EAD133" s="377"/>
      <c r="EAE133" s="377"/>
      <c r="EAF133" s="377"/>
      <c r="EAG133" s="377"/>
      <c r="EAH133" s="377"/>
      <c r="EAI133" s="377"/>
      <c r="EAR133" s="377"/>
      <c r="EAS133" s="377"/>
      <c r="EAT133" s="377"/>
      <c r="EAU133" s="377"/>
      <c r="EAV133" s="377"/>
      <c r="EAW133" s="377"/>
      <c r="EAX133" s="377"/>
      <c r="EAY133" s="377"/>
      <c r="EBH133" s="377"/>
      <c r="EBI133" s="377"/>
      <c r="EBJ133" s="377"/>
      <c r="EBK133" s="377"/>
      <c r="EBL133" s="377"/>
      <c r="EBM133" s="377"/>
      <c r="EBN133" s="377"/>
      <c r="EBO133" s="377"/>
      <c r="EBX133" s="377"/>
      <c r="EBY133" s="377"/>
      <c r="EBZ133" s="377"/>
      <c r="ECA133" s="377"/>
      <c r="ECB133" s="377"/>
      <c r="ECC133" s="377"/>
      <c r="ECD133" s="377"/>
      <c r="ECE133" s="377"/>
      <c r="ECF133" s="235"/>
      <c r="ECG133" s="235"/>
      <c r="ECH133" s="235"/>
      <c r="ECI133" s="235"/>
      <c r="ECJ133" s="1429"/>
      <c r="ECK133" s="1430"/>
      <c r="ECL133" s="235"/>
      <c r="ECM133" s="235"/>
      <c r="ECN133" s="235"/>
      <c r="ECO133" s="235"/>
      <c r="ECP133" s="236"/>
      <c r="ECQ133" s="235"/>
      <c r="ECR133" s="235"/>
      <c r="ECS133" s="235"/>
      <c r="ECT133" s="235"/>
      <c r="ECU133" s="235"/>
      <c r="ECV133" s="1429"/>
      <c r="ECW133" s="1430"/>
      <c r="ECX133" s="235"/>
      <c r="ECY133" s="235"/>
      <c r="ECZ133" s="238"/>
      <c r="EDA133" s="235"/>
      <c r="EDJ133" s="377"/>
      <c r="EDK133" s="377"/>
      <c r="EDL133" s="377"/>
      <c r="EDM133" s="377"/>
      <c r="EDN133" s="377"/>
      <c r="EDO133" s="377"/>
      <c r="EDP133" s="377"/>
      <c r="EDQ133" s="377"/>
      <c r="EDZ133" s="377"/>
      <c r="EEA133" s="377"/>
      <c r="EEB133" s="377"/>
      <c r="EEC133" s="377"/>
      <c r="EED133" s="377"/>
      <c r="EEE133" s="377"/>
      <c r="EEF133" s="377"/>
      <c r="EEG133" s="377"/>
      <c r="EEH133" s="377"/>
      <c r="EEI133" s="377"/>
      <c r="EEJ133" s="377"/>
      <c r="EEK133" s="377"/>
      <c r="EEL133" s="377"/>
      <c r="EEM133" s="377"/>
      <c r="EEN133" s="377"/>
      <c r="EEO133" s="377"/>
      <c r="EEP133" s="377"/>
      <c r="EEQ133" s="377"/>
      <c r="EER133" s="377"/>
      <c r="EES133" s="377"/>
      <c r="EET133" s="377"/>
      <c r="EEU133" s="377"/>
      <c r="EEV133" s="377"/>
      <c r="EEW133" s="377"/>
      <c r="EEX133" s="377"/>
      <c r="EEY133" s="377"/>
      <c r="EEZ133" s="377"/>
      <c r="EFA133" s="377"/>
      <c r="EFB133" s="377"/>
      <c r="EFC133" s="377"/>
      <c r="EFD133" s="377"/>
      <c r="EFE133" s="377"/>
      <c r="EFF133" s="377"/>
      <c r="EFG133" s="377"/>
      <c r="EFH133" s="377"/>
      <c r="EFI133" s="377"/>
      <c r="EFJ133" s="377"/>
      <c r="EFK133" s="377"/>
      <c r="EFL133" s="377"/>
      <c r="EFM133" s="377"/>
      <c r="EFN133" s="377"/>
      <c r="EFO133" s="377"/>
      <c r="EFV133" s="377"/>
      <c r="EFW133" s="377"/>
      <c r="EFX133" s="377"/>
      <c r="EFY133" s="377"/>
      <c r="EFZ133" s="377"/>
      <c r="EGA133" s="377"/>
      <c r="EGB133" s="377"/>
      <c r="EGC133" s="377"/>
      <c r="EGD133" s="377"/>
      <c r="EGE133" s="377"/>
      <c r="EGF133" s="377"/>
      <c r="EGG133" s="377"/>
      <c r="EGH133" s="377"/>
      <c r="EGI133" s="377"/>
      <c r="EGJ133" s="377"/>
      <c r="EGK133" s="377"/>
      <c r="EGL133" s="377"/>
      <c r="EGM133" s="377"/>
      <c r="EGN133" s="377"/>
      <c r="EGO133" s="377"/>
      <c r="EGP133" s="377"/>
      <c r="EGQ133" s="377"/>
      <c r="EGZ133" s="377"/>
      <c r="EHA133" s="377"/>
      <c r="EHB133" s="377"/>
      <c r="EHC133" s="377"/>
      <c r="EHD133" s="377"/>
      <c r="EHE133" s="377"/>
      <c r="EHF133" s="377"/>
      <c r="EHG133" s="377"/>
      <c r="EHP133" s="377"/>
      <c r="EHQ133" s="377"/>
      <c r="EHR133" s="377"/>
      <c r="EHS133" s="377"/>
      <c r="EHT133" s="377"/>
      <c r="EHU133" s="377"/>
      <c r="EHV133" s="377"/>
      <c r="EHW133" s="377"/>
      <c r="EHX133" s="235"/>
      <c r="EHY133" s="235"/>
      <c r="EHZ133" s="235"/>
      <c r="EIA133" s="235"/>
      <c r="EIB133" s="1429"/>
      <c r="EIC133" s="1430"/>
      <c r="EID133" s="235"/>
      <c r="EIE133" s="235"/>
      <c r="EIF133" s="235"/>
      <c r="EIG133" s="235"/>
      <c r="EIH133" s="236"/>
      <c r="EII133" s="235"/>
      <c r="EIJ133" s="235"/>
      <c r="EIK133" s="235"/>
      <c r="EIL133" s="235"/>
      <c r="EIM133" s="235"/>
      <c r="EIN133" s="1429"/>
      <c r="EIO133" s="1430"/>
      <c r="EIP133" s="235"/>
      <c r="EIQ133" s="235"/>
      <c r="EIR133" s="238"/>
      <c r="EIS133" s="235"/>
      <c r="EJB133" s="377"/>
      <c r="EJC133" s="377"/>
      <c r="EJD133" s="377"/>
      <c r="EJE133" s="377"/>
      <c r="EJF133" s="377"/>
      <c r="EJG133" s="377"/>
      <c r="EJH133" s="377"/>
      <c r="EJI133" s="377"/>
      <c r="EJR133" s="377"/>
      <c r="EJS133" s="377"/>
      <c r="EJT133" s="377"/>
      <c r="EJU133" s="377"/>
      <c r="EJV133" s="377"/>
      <c r="EJW133" s="377"/>
      <c r="EJX133" s="377"/>
      <c r="EJY133" s="377"/>
      <c r="EJZ133" s="235"/>
      <c r="EKA133" s="235"/>
      <c r="EKB133" s="235"/>
      <c r="EKC133" s="235"/>
      <c r="EKD133" s="235"/>
      <c r="EKE133" s="235"/>
      <c r="EKF133" s="235"/>
      <c r="EKG133" s="235"/>
      <c r="EKH133" s="235"/>
      <c r="EKI133" s="235"/>
      <c r="EKJ133" s="235"/>
      <c r="EKK133" s="235"/>
      <c r="EKL133" s="235"/>
      <c r="EKM133" s="235"/>
      <c r="EKN133" s="235"/>
      <c r="EKO133" s="235"/>
      <c r="EKP133" s="235"/>
      <c r="EKQ133" s="235"/>
      <c r="EKR133" s="235"/>
      <c r="EKS133" s="235"/>
      <c r="EKT133" s="235"/>
      <c r="EKU133" s="235"/>
      <c r="EKV133" s="235"/>
      <c r="EKW133" s="235"/>
      <c r="EKX133" s="235"/>
      <c r="EKY133" s="235"/>
      <c r="EKZ133" s="235"/>
      <c r="ELA133" s="235"/>
      <c r="ENP133" s="1634"/>
      <c r="ENQ133" s="1635"/>
      <c r="ENV133" s="1276"/>
      <c r="ENW133" s="1275"/>
      <c r="EOF133" s="227"/>
      <c r="EOG133" s="239"/>
      <c r="EQH133" s="1634"/>
      <c r="EQI133" s="1635"/>
      <c r="EQN133" s="1276"/>
      <c r="EQO133" s="1275"/>
      <c r="EQX133" s="227"/>
      <c r="EQY133" s="239"/>
      <c r="ETA133" s="1518"/>
      <c r="ETB133" s="1518"/>
      <c r="ETC133" s="1518"/>
      <c r="ETD133" s="1518"/>
      <c r="ETE133" s="1518"/>
      <c r="ETF133" s="1518"/>
    </row>
    <row r="134" spans="1:997 1034:2031 2068:3906" s="226" customFormat="1" ht="15" customHeight="1">
      <c r="A134" s="1264"/>
      <c r="B134" s="1518"/>
      <c r="C134" s="1518"/>
      <c r="D134" s="1518"/>
      <c r="E134" s="1518"/>
      <c r="F134" s="1518"/>
      <c r="G134" s="1518"/>
      <c r="BJ134" s="1276"/>
      <c r="BK134" s="1275"/>
      <c r="BP134" s="1502"/>
      <c r="BQ134" s="1602"/>
      <c r="BT134" s="227"/>
      <c r="BU134" s="239"/>
      <c r="CV134" s="1276"/>
      <c r="CW134" s="1275"/>
      <c r="DB134" s="1502"/>
      <c r="DC134" s="1602"/>
      <c r="DF134" s="227"/>
      <c r="DG134" s="239"/>
      <c r="EX134" s="1276"/>
      <c r="EY134" s="1275"/>
      <c r="FD134" s="1502"/>
      <c r="FE134" s="1602"/>
      <c r="FH134" s="227"/>
      <c r="FI134" s="239"/>
      <c r="GZ134" s="1276"/>
      <c r="HA134" s="1275"/>
      <c r="HF134" s="1502"/>
      <c r="HG134" s="1602"/>
      <c r="HJ134" s="227"/>
      <c r="HK134" s="239"/>
      <c r="JB134" s="1276"/>
      <c r="JC134" s="1275"/>
      <c r="JH134" s="1502"/>
      <c r="JI134" s="1602"/>
      <c r="JL134" s="227"/>
      <c r="JM134" s="239"/>
      <c r="LD134" s="1276"/>
      <c r="LE134" s="1275"/>
      <c r="LJ134" s="1502"/>
      <c r="LK134" s="1602"/>
      <c r="LN134" s="227"/>
      <c r="LO134" s="239"/>
      <c r="NF134" s="1276"/>
      <c r="NG134" s="1275"/>
      <c r="NL134" s="1502"/>
      <c r="NM134" s="1602"/>
      <c r="NP134" s="227"/>
      <c r="NQ134" s="239"/>
      <c r="OR134" s="1276"/>
      <c r="OS134" s="1275"/>
      <c r="OX134" s="1502"/>
      <c r="OY134" s="1602"/>
      <c r="PB134" s="227"/>
      <c r="PC134" s="239"/>
      <c r="QD134" s="1276"/>
      <c r="QE134" s="1275"/>
      <c r="QJ134" s="1502"/>
      <c r="QK134" s="1602"/>
      <c r="QN134" s="227"/>
      <c r="QO134" s="239"/>
      <c r="SF134" s="1276"/>
      <c r="SG134" s="1275"/>
      <c r="SL134" s="1502"/>
      <c r="SM134" s="1602"/>
      <c r="SP134" s="227"/>
      <c r="SQ134" s="239"/>
      <c r="UH134" s="1276"/>
      <c r="UI134" s="1275"/>
      <c r="UN134" s="1502"/>
      <c r="UO134" s="1602"/>
      <c r="UR134" s="227"/>
      <c r="US134" s="239"/>
      <c r="WJ134" s="1276"/>
      <c r="WK134" s="1275"/>
      <c r="WP134" s="1502"/>
      <c r="WQ134" s="1602"/>
      <c r="WT134" s="227"/>
      <c r="WU134" s="239"/>
      <c r="YL134" s="1276"/>
      <c r="YM134" s="1275"/>
      <c r="YR134" s="1502"/>
      <c r="YS134" s="1602"/>
      <c r="YV134" s="227"/>
      <c r="YW134" s="239"/>
      <c r="AAN134" s="1276"/>
      <c r="AAO134" s="1275"/>
      <c r="AAT134" s="1502"/>
      <c r="AAU134" s="1602"/>
      <c r="AAX134" s="227"/>
      <c r="AAY134" s="239"/>
      <c r="ACP134" s="1276"/>
      <c r="ACQ134" s="1275"/>
      <c r="ACV134" s="1502"/>
      <c r="ACW134" s="1602"/>
      <c r="ACZ134" s="227"/>
      <c r="ADA134" s="239"/>
      <c r="AER134" s="1276"/>
      <c r="AES134" s="1275"/>
      <c r="AEX134" s="1502"/>
      <c r="AEY134" s="1602"/>
      <c r="AFB134" s="227"/>
      <c r="AFC134" s="239"/>
      <c r="AGT134" s="1276"/>
      <c r="AGU134" s="1275"/>
      <c r="AGZ134" s="1502"/>
      <c r="AHA134" s="1602"/>
      <c r="AHD134" s="227"/>
      <c r="AHE134" s="239"/>
      <c r="AIV134" s="1276"/>
      <c r="AIW134" s="1275"/>
      <c r="AJB134" s="1502"/>
      <c r="AJC134" s="1602"/>
      <c r="AJF134" s="227"/>
      <c r="AJG134" s="239"/>
      <c r="AKX134" s="1276"/>
      <c r="AKY134" s="1275"/>
      <c r="ALD134" s="1502"/>
      <c r="ALE134" s="1602"/>
      <c r="ALH134" s="227"/>
      <c r="ALI134" s="239"/>
      <c r="AMZ134" s="1276"/>
      <c r="ANA134" s="1275"/>
      <c r="ANF134" s="1502"/>
      <c r="ANG134" s="1602"/>
      <c r="ANJ134" s="227"/>
      <c r="ANK134" s="239"/>
      <c r="APB134" s="1276"/>
      <c r="APC134" s="1275"/>
      <c r="APH134" s="1502"/>
      <c r="API134" s="1602"/>
      <c r="APL134" s="227"/>
      <c r="APM134" s="239"/>
      <c r="ARD134" s="1276"/>
      <c r="ARE134" s="1275"/>
      <c r="ARJ134" s="1502"/>
      <c r="ARK134" s="1602"/>
      <c r="ARN134" s="227"/>
      <c r="ARO134" s="239"/>
      <c r="ATF134" s="1276"/>
      <c r="ATG134" s="1275"/>
      <c r="ATL134" s="1502"/>
      <c r="ATM134" s="1602"/>
      <c r="ATP134" s="227"/>
      <c r="ATQ134" s="239"/>
      <c r="AUR134"/>
      <c r="AUS134"/>
      <c r="AUW134" s="616"/>
      <c r="AUX134" s="1648"/>
      <c r="AUY134" s="1649"/>
      <c r="AUZ134" s="229"/>
      <c r="AVA134" s="1134"/>
      <c r="AVB134" s="1135"/>
      <c r="AVC134" s="784"/>
      <c r="AWB134" s="241"/>
      <c r="AWC134" s="241"/>
      <c r="AWD134" s="244"/>
      <c r="AWE134" s="244"/>
      <c r="AWF134" s="244"/>
      <c r="AWG134" s="244"/>
      <c r="AWH134" s="244"/>
      <c r="AWI134" s="244"/>
      <c r="AWJ134" s="244"/>
      <c r="AWK134" s="244"/>
      <c r="AWL134" s="244"/>
      <c r="AWM134" s="241"/>
      <c r="AWN134" s="241"/>
      <c r="AWO134" s="241"/>
      <c r="AWP134" s="241"/>
      <c r="AWQ134" s="241"/>
      <c r="AWR134" s="1213"/>
      <c r="AWS134" s="1213"/>
      <c r="AWT134" s="1213"/>
      <c r="AWU134" s="1213"/>
      <c r="AWV134" s="1213"/>
      <c r="AWW134" s="1213"/>
      <c r="AWX134" s="1213"/>
      <c r="AWY134" s="1213"/>
      <c r="AWZ134" s="1213"/>
      <c r="AXA134" s="1213"/>
      <c r="AXB134" s="1213"/>
      <c r="AXC134" s="1213"/>
      <c r="AXD134" s="1213"/>
      <c r="AXE134" s="1213"/>
      <c r="AXF134" s="1213"/>
      <c r="AXG134" s="1213"/>
      <c r="AXH134" s="1213"/>
      <c r="AXI134" s="1213"/>
      <c r="AXJ134" s="1213"/>
      <c r="AXK134" s="1213"/>
      <c r="AXL134" s="1213"/>
      <c r="AXM134" s="1213"/>
      <c r="AXN134" s="1213"/>
      <c r="AXO134" s="1213"/>
      <c r="AXP134" s="1213"/>
      <c r="AXQ134" s="1213"/>
      <c r="AXR134" s="1213"/>
      <c r="AXS134" s="1213"/>
      <c r="AXT134" s="1213"/>
      <c r="AZN134" s="1634"/>
      <c r="AZO134" s="1635"/>
      <c r="AZT134" s="1276"/>
      <c r="AZU134" s="1275"/>
      <c r="BAD134" s="227"/>
      <c r="BAE134" s="239"/>
      <c r="BBP134" s="1634"/>
      <c r="BBQ134" s="1635"/>
      <c r="BBV134" s="1276"/>
      <c r="BBW134" s="1275"/>
      <c r="BCF134" s="227"/>
      <c r="BCG134" s="239"/>
      <c r="BDR134" s="1634"/>
      <c r="BDS134" s="1635"/>
      <c r="BDX134" s="1276"/>
      <c r="BDY134" s="1275"/>
      <c r="BEH134" s="227"/>
      <c r="BEI134" s="239"/>
      <c r="BFT134" s="1634"/>
      <c r="BFU134" s="1635"/>
      <c r="BFZ134" s="1276"/>
      <c r="BGA134" s="1275"/>
      <c r="BGJ134" s="227"/>
      <c r="BGK134" s="239"/>
      <c r="BHV134" s="1634"/>
      <c r="BHW134" s="1635"/>
      <c r="BIB134" s="1276"/>
      <c r="BIC134" s="1275"/>
      <c r="BIL134" s="227"/>
      <c r="BIM134" s="239"/>
      <c r="BJX134" s="1634"/>
      <c r="BJY134" s="1635"/>
      <c r="BKD134" s="1276"/>
      <c r="BKE134" s="1275"/>
      <c r="BKN134" s="227"/>
      <c r="BKO134" s="239"/>
      <c r="BLZ134" s="1634"/>
      <c r="BMA134" s="1635"/>
      <c r="BMF134" s="1276"/>
      <c r="BMG134" s="1275"/>
      <c r="BMP134" s="227"/>
      <c r="BMQ134" s="239"/>
      <c r="BOB134" s="1634"/>
      <c r="BOC134" s="1635"/>
      <c r="BOH134" s="1276"/>
      <c r="BOI134" s="1275"/>
      <c r="BOR134" s="227"/>
      <c r="BOS134" s="239"/>
      <c r="BQD134" s="1634"/>
      <c r="BQE134" s="1635"/>
      <c r="BQJ134" s="1276"/>
      <c r="BQK134" s="1275"/>
      <c r="BQT134" s="227"/>
      <c r="BQU134" s="239"/>
      <c r="BSF134" s="1634"/>
      <c r="BSG134" s="1635"/>
      <c r="BSL134" s="1276"/>
      <c r="BSM134" s="1275"/>
      <c r="BSV134" s="227"/>
      <c r="BSW134" s="239"/>
      <c r="BUH134" s="1634"/>
      <c r="BUI134" s="1635"/>
      <c r="BUN134" s="1276"/>
      <c r="BUO134" s="1275"/>
      <c r="BUX134" s="227"/>
      <c r="BUY134" s="239"/>
      <c r="BWJ134" s="1634"/>
      <c r="BWK134" s="1635"/>
      <c r="BWP134" s="1276"/>
      <c r="BWQ134" s="1275"/>
      <c r="BWZ134" s="227"/>
      <c r="BXA134" s="239"/>
      <c r="BYL134" s="1634"/>
      <c r="BYM134" s="1635"/>
      <c r="BYR134" s="1276"/>
      <c r="BYS134" s="1275"/>
      <c r="BZB134" s="227"/>
      <c r="BZC134" s="239"/>
      <c r="CAN134" s="1634"/>
      <c r="CAO134" s="1635"/>
      <c r="CAT134" s="1276"/>
      <c r="CAU134" s="1275"/>
      <c r="CBD134" s="227"/>
      <c r="CBE134" s="239"/>
      <c r="CCP134" s="1634"/>
      <c r="CCQ134" s="1635"/>
      <c r="CCV134" s="1276"/>
      <c r="CCW134" s="1275"/>
      <c r="CDF134" s="227"/>
      <c r="CDG134" s="239"/>
      <c r="CER134" s="1634"/>
      <c r="CES134" s="1635"/>
      <c r="CEX134" s="1276"/>
      <c r="CEY134" s="1275"/>
      <c r="CFH134" s="227"/>
      <c r="CFI134" s="239"/>
      <c r="CGT134" s="1634"/>
      <c r="CGU134" s="1635"/>
      <c r="CGZ134" s="1276"/>
      <c r="CHA134" s="1275"/>
      <c r="CHJ134" s="227"/>
      <c r="CHK134" s="239"/>
      <c r="CIV134" s="1634"/>
      <c r="CIW134" s="1635"/>
      <c r="CJB134" s="1276"/>
      <c r="CJC134" s="1275"/>
      <c r="CJL134" s="227"/>
      <c r="CJM134" s="239"/>
      <c r="CKX134" s="1634"/>
      <c r="CKY134" s="1635"/>
      <c r="CLD134" s="1276"/>
      <c r="CLE134" s="1275"/>
      <c r="CLN134" s="227"/>
      <c r="CLO134" s="239"/>
      <c r="CMZ134" s="1634"/>
      <c r="CNA134" s="1635"/>
      <c r="CNF134" s="1276"/>
      <c r="CNG134" s="1275"/>
      <c r="CNP134" s="227"/>
      <c r="CNQ134" s="239"/>
      <c r="CPB134" s="1634"/>
      <c r="CPC134" s="1635"/>
      <c r="CPH134" s="1276"/>
      <c r="CPI134" s="1275"/>
      <c r="CPR134" s="227"/>
      <c r="CPS134" s="239"/>
      <c r="CRD134" s="1634"/>
      <c r="CRE134" s="1635"/>
      <c r="CRJ134" s="1276"/>
      <c r="CRK134" s="1275"/>
      <c r="CRT134" s="227"/>
      <c r="CRU134" s="239"/>
      <c r="CTF134" s="1634"/>
      <c r="CTG134" s="1635"/>
      <c r="CTL134" s="1276"/>
      <c r="CTM134" s="1275"/>
      <c r="CTV134" s="227"/>
      <c r="CTW134" s="239"/>
      <c r="CWN134" s="1634"/>
      <c r="CWO134" s="1635"/>
      <c r="CWT134" s="1276"/>
      <c r="CWU134" s="1275"/>
      <c r="CXD134" s="227"/>
      <c r="CXE134" s="239"/>
      <c r="CXQ134" s="868"/>
      <c r="CXR134" s="868"/>
      <c r="CXS134" s="868"/>
      <c r="CXT134" s="868"/>
      <c r="CXU134" s="868"/>
      <c r="CXV134" s="868"/>
      <c r="CXW134" s="868"/>
      <c r="CXX134" s="868"/>
      <c r="CXY134" s="868"/>
      <c r="CXZ134" s="868"/>
      <c r="CYA134" s="868"/>
      <c r="CYB134" s="868"/>
      <c r="CYC134" s="868"/>
      <c r="CYD134" s="868"/>
      <c r="CYE134" s="868"/>
      <c r="CYF134" s="868"/>
      <c r="CYG134" s="868"/>
      <c r="CYH134" s="868"/>
      <c r="CYI134" s="868"/>
      <c r="CYJ134" s="868"/>
      <c r="CYK134" s="868"/>
      <c r="DAL134" s="1634"/>
      <c r="DAM134" s="1635"/>
      <c r="DAR134" s="1276"/>
      <c r="DAS134" s="1275"/>
      <c r="DBB134" s="227"/>
      <c r="DBC134" s="239"/>
      <c r="DDT134" s="1634"/>
      <c r="DDU134" s="1635"/>
      <c r="DDZ134" s="1276"/>
      <c r="DEA134" s="1275"/>
      <c r="DEJ134" s="227"/>
      <c r="DEK134" s="239"/>
      <c r="DHB134" s="1634"/>
      <c r="DHC134" s="1635"/>
      <c r="DHH134" s="1276"/>
      <c r="DHI134" s="1275"/>
      <c r="DHR134" s="227"/>
      <c r="DHS134" s="239"/>
      <c r="DKJ134" s="1634"/>
      <c r="DKK134" s="1635"/>
      <c r="DKP134" s="1276"/>
      <c r="DKQ134" s="1275"/>
      <c r="DKZ134" s="227"/>
      <c r="DLA134" s="239"/>
      <c r="DLJ134" s="792"/>
      <c r="DLK134" s="792"/>
      <c r="DLL134" s="792"/>
      <c r="DLM134" s="792"/>
      <c r="DLN134" s="792"/>
      <c r="DLO134" s="792"/>
      <c r="DLP134" s="792"/>
      <c r="DLQ134" s="792"/>
      <c r="DLR134" s="792"/>
      <c r="DLS134" s="792"/>
      <c r="DLT134" s="792"/>
      <c r="DLU134" s="792"/>
      <c r="DLV134" s="792"/>
      <c r="DLW134" s="792"/>
      <c r="DLX134" s="792"/>
      <c r="DLY134" s="792"/>
      <c r="DLZ134" s="792"/>
      <c r="DMA134" s="792"/>
      <c r="DMB134" s="792"/>
      <c r="DMC134" s="792"/>
      <c r="DMD134" s="792"/>
      <c r="DME134" s="792"/>
      <c r="DMF134" s="792"/>
      <c r="DMG134" s="792"/>
      <c r="DMH134" s="792"/>
      <c r="DMI134" s="792"/>
      <c r="DMJ134" s="792"/>
      <c r="DMK134" s="792"/>
      <c r="DML134" s="792"/>
      <c r="DMM134" s="792"/>
      <c r="DMN134" s="792"/>
      <c r="DMO134" s="792"/>
      <c r="DMP134" s="792"/>
      <c r="DMQ134" s="792"/>
      <c r="DMR134" s="792"/>
      <c r="DMS134" s="792"/>
      <c r="DMT134" s="792"/>
      <c r="DMU134" s="792"/>
      <c r="DMV134" s="792"/>
      <c r="DMW134" s="792"/>
      <c r="DMX134" s="792"/>
      <c r="DMY134" s="792"/>
      <c r="DMZ134" s="792"/>
      <c r="DNA134" s="792"/>
      <c r="DNB134" s="792"/>
      <c r="DNC134" s="792"/>
      <c r="DND134" s="792"/>
      <c r="DNE134" s="792"/>
      <c r="DNF134" s="792"/>
      <c r="DNG134" s="792"/>
      <c r="DNH134" s="792"/>
      <c r="DNI134" s="792"/>
      <c r="DNJ134" s="792"/>
      <c r="DNR134" s="1634"/>
      <c r="DNS134" s="1635"/>
      <c r="DNX134" s="1276"/>
      <c r="DNY134" s="1275"/>
      <c r="DOH134" s="227"/>
      <c r="DOI134" s="239"/>
      <c r="DRP134" s="1634"/>
      <c r="DRQ134" s="1635"/>
      <c r="DRV134" s="1276"/>
      <c r="DRW134" s="1275"/>
      <c r="DSF134" s="227"/>
      <c r="DSG134" s="239"/>
      <c r="DSZ134" s="1196"/>
      <c r="DTA134" s="1196"/>
      <c r="DTB134" s="1196"/>
      <c r="DTC134" s="1196"/>
      <c r="DTD134" s="1196"/>
      <c r="DTE134" s="1196"/>
      <c r="DTF134" s="1196"/>
      <c r="DTG134" s="1196"/>
      <c r="DTH134" s="1196"/>
      <c r="DTI134" s="1196"/>
      <c r="DTJ134" s="1196"/>
      <c r="DTK134" s="1196"/>
      <c r="DTL134" s="1196"/>
      <c r="DTM134" s="1196"/>
      <c r="DTN134" s="1196"/>
      <c r="DTO134" s="1196"/>
      <c r="DTP134" s="1196"/>
      <c r="DTQ134" s="1196"/>
      <c r="DTR134" s="1196"/>
      <c r="DTS134" s="1196"/>
      <c r="DTT134" s="1196"/>
      <c r="DTU134" s="1377" t="s">
        <v>1250</v>
      </c>
      <c r="DTV134" s="1377"/>
      <c r="DTW134" s="1377"/>
      <c r="DTX134" s="1377"/>
      <c r="DTY134" s="1377"/>
      <c r="DTZ134" s="1377"/>
      <c r="DUA134" s="1377"/>
      <c r="DUB134" s="1377"/>
      <c r="DUC134" s="1377"/>
      <c r="DUD134" s="1377"/>
      <c r="DUE134" s="1377"/>
      <c r="DUF134" s="1377"/>
      <c r="DUG134" s="1377"/>
      <c r="DUH134" s="1377"/>
      <c r="DUI134" s="1377"/>
      <c r="DUJ134" s="302"/>
      <c r="DUK134" s="302"/>
      <c r="DUL134" s="302"/>
      <c r="DVF134" s="1461" t="str">
        <f>Dev!$CI$98</f>
        <v>PRLEH:</v>
      </c>
      <c r="DVG134" s="1461"/>
      <c r="DVH134" s="1461"/>
      <c r="DVI134" s="1461"/>
      <c r="DVJ134" s="1461"/>
      <c r="DVK134" s="1461"/>
      <c r="DVL134" s="1461"/>
      <c r="DVM134" s="480"/>
      <c r="DVN134" s="1424" t="str">
        <f ca="1">INDIRECT(ADDRESS(DVF204,Dev!$CQ$98,,,Table!$A$1))</f>
        <v>RST/2.5/12-2/1</v>
      </c>
      <c r="DVO134" s="1424"/>
      <c r="DVP134" s="1424"/>
      <c r="DVQ134" s="1424"/>
      <c r="DVR134" s="1424"/>
      <c r="DVS134" s="1424"/>
      <c r="DVT134" s="1424"/>
      <c r="DVU134" s="1424"/>
      <c r="DVV134" s="1461" t="str">
        <f>Dev!$CI$98</f>
        <v>PRLEH:</v>
      </c>
      <c r="DVW134" s="1461"/>
      <c r="DVX134" s="1461"/>
      <c r="DVY134" s="1461"/>
      <c r="DVZ134" s="1461"/>
      <c r="DWA134" s="1461"/>
      <c r="DWB134" s="1461"/>
      <c r="DWC134" s="480"/>
      <c r="DWD134" s="1424" t="str">
        <f ca="1">INDIRECT(ADDRESS(DVV204,Dev!$CQ$98,,,Table!$A$1))</f>
        <v>RST/10/50-2/1</v>
      </c>
      <c r="DWE134" s="1424"/>
      <c r="DWF134" s="1424"/>
      <c r="DWG134" s="1424"/>
      <c r="DWH134" s="1424"/>
      <c r="DWI134" s="1424"/>
      <c r="DWJ134" s="1424"/>
      <c r="DWK134" s="1424"/>
      <c r="DWL134" s="1461" t="str">
        <f>Dev!$CI$98</f>
        <v>PRLEH:</v>
      </c>
      <c r="DWM134" s="1461"/>
      <c r="DWN134" s="1461"/>
      <c r="DWO134" s="1461"/>
      <c r="DWP134" s="1461"/>
      <c r="DWQ134" s="1461"/>
      <c r="DWR134" s="1461"/>
      <c r="DWS134" s="480"/>
      <c r="DWT134" s="1424" t="str">
        <f ca="1">INDIRECT(ADDRESS(DWL204,Dev!$CQ$98,,,Table!$A$1))</f>
        <v>RST/10/50-2/1</v>
      </c>
      <c r="DWU134" s="1424"/>
      <c r="DWV134" s="1424"/>
      <c r="DWW134" s="1424"/>
      <c r="DWX134" s="1424"/>
      <c r="DWY134" s="1424"/>
      <c r="DWZ134" s="1424"/>
      <c r="DXA134" s="1424"/>
      <c r="DXB134" s="1461" t="str">
        <f>Dev!$CI$98</f>
        <v>PRLEH:</v>
      </c>
      <c r="DXC134" s="1461"/>
      <c r="DXD134" s="1461"/>
      <c r="DXE134" s="1461"/>
      <c r="DXF134" s="1461"/>
      <c r="DXG134" s="1461"/>
      <c r="DXH134" s="1461"/>
      <c r="DXI134" s="480"/>
      <c r="DXJ134" s="1424" t="str">
        <f ca="1">INDIRECT(ADDRESS(DXB204,Dev!$CQ$98,,,Table!$A$1))</f>
        <v>RST/10/50-2/1</v>
      </c>
      <c r="DXK134" s="1424"/>
      <c r="DXL134" s="1424"/>
      <c r="DXM134" s="1424"/>
      <c r="DXN134" s="1424"/>
      <c r="DXO134" s="1424"/>
      <c r="DXP134" s="1424"/>
      <c r="DXQ134" s="1424"/>
      <c r="DXR134" s="1461" t="str">
        <f>Dev!$CI$98</f>
        <v>PRLEH:</v>
      </c>
      <c r="DXS134" s="1461"/>
      <c r="DXT134" s="1461"/>
      <c r="DXU134" s="1461"/>
      <c r="DXV134" s="1461"/>
      <c r="DXW134" s="1461"/>
      <c r="DXX134" s="1461"/>
      <c r="DXY134" s="480"/>
      <c r="DXZ134" s="1424" t="str">
        <f ca="1">INDIRECT(ADDRESS(DXR204,Dev!$CQ$98,,,Table!$A$1))</f>
        <v>RST/10/50-2/1</v>
      </c>
      <c r="DYA134" s="1424"/>
      <c r="DYB134" s="1424"/>
      <c r="DYC134" s="1424"/>
      <c r="DYD134" s="1424"/>
      <c r="DYE134" s="1424"/>
      <c r="DYF134" s="1424"/>
      <c r="DYG134" s="1424"/>
      <c r="DYH134" s="235"/>
      <c r="DYI134" s="235"/>
      <c r="DYJ134" s="235"/>
      <c r="DYK134" s="235"/>
      <c r="DYL134" s="266"/>
      <c r="DYM134" s="235"/>
      <c r="DYN134" s="235"/>
      <c r="DYO134" s="235"/>
      <c r="DYP134" s="235"/>
      <c r="DYQ134" s="235"/>
      <c r="DYR134" s="236"/>
      <c r="DYS134" s="235"/>
      <c r="DYT134" s="235"/>
      <c r="DYU134" s="235"/>
      <c r="DYV134" s="235"/>
      <c r="DYW134" s="1523" t="str">
        <f ca="1">INDIRECT(ADDRESS(DYH204,Dev!$DB$98,,,Table!$A$1))</f>
        <v>PRLDL-C054</v>
      </c>
      <c r="DYX134" s="1631"/>
      <c r="DYY134" s="1631"/>
      <c r="DYZ134" s="1524"/>
      <c r="DZA134" s="235"/>
      <c r="DZB134" s="238"/>
      <c r="DZC134" s="235"/>
      <c r="DZD134" s="1461" t="str">
        <f>Dev!$CI$98</f>
        <v>PRLEH:</v>
      </c>
      <c r="DZE134" s="1461"/>
      <c r="DZF134" s="1461"/>
      <c r="DZG134" s="1461"/>
      <c r="DZH134" s="1461"/>
      <c r="DZI134" s="1461"/>
      <c r="DZJ134" s="1461"/>
      <c r="DZK134" s="480"/>
      <c r="DZL134" s="1424" t="str">
        <f ca="1">INDIRECT(ADDRESS(DZD204,Dev!$CQ$98,,,Table!$A$1))</f>
        <v>RST/10/50-2/1</v>
      </c>
      <c r="DZM134" s="1424"/>
      <c r="DZN134" s="1424"/>
      <c r="DZO134" s="1424"/>
      <c r="DZP134" s="1424"/>
      <c r="DZQ134" s="1424"/>
      <c r="DZR134" s="1424"/>
      <c r="DZS134" s="1424"/>
      <c r="DZT134" s="1461" t="str">
        <f>Dev!$CI$98</f>
        <v>PRLEH:</v>
      </c>
      <c r="DZU134" s="1461"/>
      <c r="DZV134" s="1461"/>
      <c r="DZW134" s="1461"/>
      <c r="DZX134" s="1461"/>
      <c r="DZY134" s="1461"/>
      <c r="DZZ134" s="1461"/>
      <c r="EAA134" s="480"/>
      <c r="EAB134" s="1424" t="str">
        <f ca="1">INDIRECT(ADDRESS(DZT204,Dev!$CQ$98,,,Table!$A$1))</f>
        <v>RST/10/50-2/1</v>
      </c>
      <c r="EAC134" s="1424"/>
      <c r="EAD134" s="1424"/>
      <c r="EAE134" s="1424"/>
      <c r="EAF134" s="1424"/>
      <c r="EAG134" s="1424"/>
      <c r="EAH134" s="1424"/>
      <c r="EAI134" s="1424"/>
      <c r="EAJ134" s="1461" t="str">
        <f>Dev!$CI$98</f>
        <v>PRLEH:</v>
      </c>
      <c r="EAK134" s="1461"/>
      <c r="EAL134" s="1461"/>
      <c r="EAM134" s="1461"/>
      <c r="EAN134" s="1461"/>
      <c r="EAO134" s="1461"/>
      <c r="EAP134" s="1461"/>
      <c r="EAQ134" s="480"/>
      <c r="EAR134" s="1424" t="str">
        <f ca="1">INDIRECT(ADDRESS(EAJ204,Dev!$CQ$98,,,Table!$A$1))</f>
        <v>RST/10/50-2/1</v>
      </c>
      <c r="EAS134" s="1424"/>
      <c r="EAT134" s="1424"/>
      <c r="EAU134" s="1424"/>
      <c r="EAV134" s="1424"/>
      <c r="EAW134" s="1424"/>
      <c r="EAX134" s="1424"/>
      <c r="EAY134" s="1424"/>
      <c r="EAZ134" s="1461" t="str">
        <f>Dev!$CI$98</f>
        <v>PRLEH:</v>
      </c>
      <c r="EBA134" s="1461"/>
      <c r="EBB134" s="1461"/>
      <c r="EBC134" s="1461"/>
      <c r="EBD134" s="1461"/>
      <c r="EBE134" s="1461"/>
      <c r="EBF134" s="1461"/>
      <c r="EBG134" s="480"/>
      <c r="EBH134" s="1424" t="str">
        <f ca="1">INDIRECT(ADDRESS(EAZ204,Dev!$CQ$98,,,Table!$A$1))</f>
        <v>RST/10/50-2/1</v>
      </c>
      <c r="EBI134" s="1424"/>
      <c r="EBJ134" s="1424"/>
      <c r="EBK134" s="1424"/>
      <c r="EBL134" s="1424"/>
      <c r="EBM134" s="1424"/>
      <c r="EBN134" s="1424"/>
      <c r="EBO134" s="1424"/>
      <c r="EBP134" s="1461" t="str">
        <f>Dev!$CI$98</f>
        <v>PRLEH:</v>
      </c>
      <c r="EBQ134" s="1461"/>
      <c r="EBR134" s="1461"/>
      <c r="EBS134" s="1461"/>
      <c r="EBT134" s="1461"/>
      <c r="EBU134" s="1461"/>
      <c r="EBV134" s="1461"/>
      <c r="EBW134" s="480"/>
      <c r="EBX134" s="1424" t="str">
        <f ca="1">INDIRECT(ADDRESS(EBP204,Dev!$CQ$98,,,Table!$A$1))</f>
        <v>RST/10/50-2/1</v>
      </c>
      <c r="EBY134" s="1424"/>
      <c r="EBZ134" s="1424"/>
      <c r="ECA134" s="1424"/>
      <c r="ECB134" s="1424"/>
      <c r="ECC134" s="1424"/>
      <c r="ECD134" s="1424"/>
      <c r="ECE134" s="1424"/>
      <c r="ECF134" s="235"/>
      <c r="ECG134" s="235"/>
      <c r="ECH134" s="235"/>
      <c r="ECI134" s="235"/>
      <c r="ECJ134" s="266"/>
      <c r="ECK134" s="235"/>
      <c r="ECL134" s="235"/>
      <c r="ECM134" s="235"/>
      <c r="ECN134" s="235"/>
      <c r="ECO134" s="235"/>
      <c r="ECP134" s="236"/>
      <c r="ECQ134" s="235"/>
      <c r="ECR134" s="235"/>
      <c r="ECS134" s="235"/>
      <c r="ECT134" s="235"/>
      <c r="ECU134" s="1523" t="str">
        <f ca="1">INDIRECT(ADDRESS(ECF204,Dev!$DB$98,,,Table!$A$1))</f>
        <v>PRLDL-C055</v>
      </c>
      <c r="ECV134" s="1631"/>
      <c r="ECW134" s="1631"/>
      <c r="ECX134" s="1524"/>
      <c r="ECY134" s="235"/>
      <c r="ECZ134" s="238"/>
      <c r="EDA134" s="235"/>
      <c r="EDB134" s="1461" t="str">
        <f>Dev!$CI$98</f>
        <v>PRLEH:</v>
      </c>
      <c r="EDC134" s="1461"/>
      <c r="EDD134" s="1461"/>
      <c r="EDE134" s="1461"/>
      <c r="EDF134" s="1461"/>
      <c r="EDG134" s="1461"/>
      <c r="EDH134" s="1461"/>
      <c r="EDI134" s="480"/>
      <c r="EDJ134" s="1424" t="str">
        <f ca="1">INDIRECT(ADDRESS(EDB204,Dev!$CQ$98,,,Table!$A$1))</f>
        <v>RST/10/50-2/1</v>
      </c>
      <c r="EDK134" s="1424"/>
      <c r="EDL134" s="1424"/>
      <c r="EDM134" s="1424"/>
      <c r="EDN134" s="1424"/>
      <c r="EDO134" s="1424"/>
      <c r="EDP134" s="1424"/>
      <c r="EDQ134" s="1424"/>
      <c r="EDR134" s="1461" t="str">
        <f>Dev!$CI$98</f>
        <v>PRLEH:</v>
      </c>
      <c r="EDS134" s="1461"/>
      <c r="EDT134" s="1461"/>
      <c r="EDU134" s="1461"/>
      <c r="EDV134" s="1461"/>
      <c r="EDW134" s="1461"/>
      <c r="EDX134" s="1461"/>
      <c r="EDY134" s="480"/>
      <c r="EDZ134" s="1424" t="str">
        <f ca="1">INDIRECT(ADDRESS(EDR204,Dev!$CQ$98,,,Table!$A$1))</f>
        <v>RST/10/50-2/1</v>
      </c>
      <c r="EEA134" s="1424"/>
      <c r="EEB134" s="1424"/>
      <c r="EEC134" s="1424"/>
      <c r="EED134" s="1424"/>
      <c r="EEE134" s="1424"/>
      <c r="EEF134" s="1424"/>
      <c r="EEG134" s="1424"/>
      <c r="EEH134" s="900"/>
      <c r="EEI134" s="900"/>
      <c r="EEJ134" s="900"/>
      <c r="EEK134" s="900"/>
      <c r="EEL134" s="900"/>
      <c r="EEM134" s="900"/>
      <c r="EEN134" s="900"/>
      <c r="EEO134" s="900"/>
      <c r="EEP134" s="900"/>
      <c r="EEQ134" s="900"/>
      <c r="EER134" s="900"/>
      <c r="EES134" s="900"/>
      <c r="EET134" s="900"/>
      <c r="EEU134" s="900"/>
      <c r="EEV134" s="900"/>
      <c r="EEW134" s="900"/>
      <c r="EEX134" s="900"/>
      <c r="EEY134" s="900"/>
      <c r="EEZ134" s="900"/>
      <c r="EFA134" s="900"/>
      <c r="EFB134" s="900"/>
      <c r="EFC134" s="900"/>
      <c r="EFD134" s="900"/>
      <c r="EFE134" s="900"/>
      <c r="EFF134" s="900"/>
      <c r="EFG134" s="900"/>
      <c r="EFH134" s="900"/>
      <c r="EFI134" s="900"/>
      <c r="EFJ134" s="900"/>
      <c r="EFK134" s="900"/>
      <c r="EFL134" s="900"/>
      <c r="EFM134" s="900"/>
      <c r="EFN134" s="900"/>
      <c r="EFO134" s="900"/>
      <c r="EFP134" s="900"/>
      <c r="EFQ134" s="900"/>
      <c r="EFR134" s="900"/>
      <c r="EFS134" s="900"/>
      <c r="EFT134" s="900"/>
      <c r="EFU134" s="900"/>
      <c r="EFV134" s="900"/>
      <c r="EFW134" s="900"/>
      <c r="EFX134" s="900"/>
      <c r="EFY134" s="900"/>
      <c r="EFZ134" s="900"/>
      <c r="EGA134" s="900"/>
      <c r="EGB134" s="900"/>
      <c r="EGC134" s="900"/>
      <c r="EGD134" s="900"/>
      <c r="EGE134" s="900"/>
      <c r="EGF134" s="900"/>
      <c r="EGG134" s="900"/>
      <c r="EGH134" s="900"/>
      <c r="EGI134" s="900"/>
      <c r="EGJ134" s="900"/>
      <c r="EGK134" s="900"/>
      <c r="EGL134" s="900"/>
      <c r="EGM134" s="900"/>
      <c r="EGN134" s="900"/>
      <c r="EGO134" s="900"/>
      <c r="EGP134" s="900"/>
      <c r="EGQ134" s="900"/>
      <c r="EGR134" s="1461" t="str">
        <f>Dev!$CI$98</f>
        <v>PRLEH:</v>
      </c>
      <c r="EGS134" s="1461"/>
      <c r="EGT134" s="1461"/>
      <c r="EGU134" s="1461"/>
      <c r="EGV134" s="1461"/>
      <c r="EGW134" s="1461"/>
      <c r="EGX134" s="1461"/>
      <c r="EGY134" s="480"/>
      <c r="EGZ134" s="1424" t="str">
        <f ca="1">INDIRECT(ADDRESS(EGR204,Dev!$CQ$98,,,Table!$A$1))</f>
        <v>RST/10/50-2/1</v>
      </c>
      <c r="EHA134" s="1424"/>
      <c r="EHB134" s="1424"/>
      <c r="EHC134" s="1424"/>
      <c r="EHD134" s="1424"/>
      <c r="EHE134" s="1424"/>
      <c r="EHF134" s="1424"/>
      <c r="EHG134" s="1424"/>
      <c r="EHH134" s="1461" t="str">
        <f>Dev!$CI$98</f>
        <v>PRLEH:</v>
      </c>
      <c r="EHI134" s="1461"/>
      <c r="EHJ134" s="1461"/>
      <c r="EHK134" s="1461"/>
      <c r="EHL134" s="1461"/>
      <c r="EHM134" s="1461"/>
      <c r="EHN134" s="1461"/>
      <c r="EHO134" s="480"/>
      <c r="EHP134" s="1424" t="str">
        <f ca="1">INDIRECT(ADDRESS(EHH204,Dev!$CQ$98,,,Table!$A$1))</f>
        <v>RST/10/50-2/1</v>
      </c>
      <c r="EHQ134" s="1424"/>
      <c r="EHR134" s="1424"/>
      <c r="EHS134" s="1424"/>
      <c r="EHT134" s="1424"/>
      <c r="EHU134" s="1424"/>
      <c r="EHV134" s="1424"/>
      <c r="EHW134" s="1424"/>
      <c r="EHX134" s="235"/>
      <c r="EHY134" s="235"/>
      <c r="EHZ134" s="235"/>
      <c r="EIA134" s="235"/>
      <c r="EIB134" s="266"/>
      <c r="EIC134" s="235"/>
      <c r="EID134" s="235"/>
      <c r="EIE134" s="235"/>
      <c r="EIF134" s="235"/>
      <c r="EIG134" s="235"/>
      <c r="EIH134" s="236"/>
      <c r="EII134" s="235"/>
      <c r="EIJ134" s="235"/>
      <c r="EIK134" s="235"/>
      <c r="EIL134" s="235"/>
      <c r="EIM134" s="1523" t="str">
        <f ca="1">INDIRECT(ADDRESS(EHX204,Dev!$DB$98,,,Table!$A$1))</f>
        <v>PRLDL-C056</v>
      </c>
      <c r="EIN134" s="1631"/>
      <c r="EIO134" s="1631"/>
      <c r="EIP134" s="1524"/>
      <c r="EIQ134" s="235"/>
      <c r="EIR134" s="238"/>
      <c r="EIS134" s="235"/>
      <c r="EIT134" s="1461" t="str">
        <f>Dev!$CI$98</f>
        <v>PRLEH:</v>
      </c>
      <c r="EIU134" s="1461"/>
      <c r="EIV134" s="1461"/>
      <c r="EIW134" s="1461"/>
      <c r="EIX134" s="1461"/>
      <c r="EIY134" s="1461"/>
      <c r="EIZ134" s="1461"/>
      <c r="EJA134" s="480"/>
      <c r="EJB134" s="1424" t="str">
        <f ca="1">INDIRECT(ADDRESS(EIT204,Dev!$CQ$98,,,Table!$A$1))</f>
        <v>RST/10/50-2/1</v>
      </c>
      <c r="EJC134" s="1424"/>
      <c r="EJD134" s="1424"/>
      <c r="EJE134" s="1424"/>
      <c r="EJF134" s="1424"/>
      <c r="EJG134" s="1424"/>
      <c r="EJH134" s="1424"/>
      <c r="EJI134" s="1424"/>
      <c r="EJJ134" s="1461" t="str">
        <f>Dev!$CI$98</f>
        <v>PRLEH:</v>
      </c>
      <c r="EJK134" s="1461"/>
      <c r="EJL134" s="1461"/>
      <c r="EJM134" s="1461"/>
      <c r="EJN134" s="1461"/>
      <c r="EJO134" s="1461"/>
      <c r="EJP134" s="1461"/>
      <c r="EJQ134" s="480"/>
      <c r="EJR134" s="1424" t="str">
        <f ca="1">INDIRECT(ADDRESS(EJJ204,Dev!$CQ$98,,,Table!$A$1))</f>
        <v>RST/10/50-2/1</v>
      </c>
      <c r="EJS134" s="1424"/>
      <c r="EJT134" s="1424"/>
      <c r="EJU134" s="1424"/>
      <c r="EJV134" s="1424"/>
      <c r="EJW134" s="1424"/>
      <c r="EJX134" s="1424"/>
      <c r="EJY134" s="1424"/>
      <c r="EJZ134" s="235"/>
      <c r="EKA134" s="235"/>
      <c r="EKB134" s="235"/>
      <c r="EKC134" s="235"/>
      <c r="EKD134" s="235"/>
      <c r="EKE134" s="235"/>
      <c r="EKF134" s="235"/>
      <c r="EKG134" s="235"/>
      <c r="EKH134" s="235"/>
      <c r="EKI134" s="235"/>
      <c r="EKJ134" s="235"/>
      <c r="EKK134" s="235"/>
      <c r="EKL134" s="235"/>
      <c r="EKM134" s="235"/>
      <c r="EKN134" s="235"/>
      <c r="EKO134" s="235"/>
      <c r="EKP134" s="235"/>
      <c r="EKQ134" s="235"/>
      <c r="EKR134" s="235"/>
      <c r="EKS134" s="235"/>
      <c r="EKT134" s="235"/>
      <c r="EKU134" s="235"/>
      <c r="EKV134" s="235"/>
      <c r="EKW134" s="235"/>
      <c r="EKX134" s="235"/>
      <c r="EKY134" s="235"/>
      <c r="EKZ134" s="235"/>
      <c r="ELA134" s="235"/>
      <c r="ENP134" s="1634"/>
      <c r="ENQ134" s="1635"/>
      <c r="ENV134" s="1276"/>
      <c r="ENW134" s="1275"/>
      <c r="EOF134" s="227"/>
      <c r="EOG134" s="239"/>
      <c r="EQH134" s="1634"/>
      <c r="EQI134" s="1635"/>
      <c r="EQN134" s="1276"/>
      <c r="EQO134" s="1275"/>
      <c r="EQX134" s="227"/>
      <c r="EQY134" s="239"/>
      <c r="ETA134" s="1518"/>
      <c r="ETB134" s="1518"/>
      <c r="ETC134" s="1518"/>
      <c r="ETD134" s="1518"/>
      <c r="ETE134" s="1518"/>
      <c r="ETF134" s="1518"/>
    </row>
    <row r="135" spans="1:997 1034:2031 2068:3906" s="226" customFormat="1" ht="15" customHeight="1">
      <c r="A135" s="1264"/>
      <c r="B135" s="1518"/>
      <c r="C135" s="1518"/>
      <c r="D135" s="1518"/>
      <c r="E135" s="1518"/>
      <c r="F135" s="1518"/>
      <c r="G135" s="1518"/>
      <c r="BJ135" s="1276"/>
      <c r="BK135" s="1275"/>
      <c r="BP135" s="1502"/>
      <c r="BQ135" s="1602"/>
      <c r="BT135" s="227"/>
      <c r="BU135" s="239"/>
      <c r="CV135" s="1276"/>
      <c r="CW135" s="1275"/>
      <c r="DB135" s="1502"/>
      <c r="DC135" s="1602"/>
      <c r="DF135" s="227"/>
      <c r="DG135" s="239"/>
      <c r="EX135" s="1276"/>
      <c r="EY135" s="1275"/>
      <c r="FD135" s="1502"/>
      <c r="FE135" s="1602"/>
      <c r="FH135" s="227"/>
      <c r="FI135" s="239"/>
      <c r="GZ135" s="1276"/>
      <c r="HA135" s="1275"/>
      <c r="HF135" s="1502"/>
      <c r="HG135" s="1602"/>
      <c r="HJ135" s="227"/>
      <c r="HK135" s="239"/>
      <c r="JB135" s="1276"/>
      <c r="JC135" s="1275"/>
      <c r="JH135" s="1502"/>
      <c r="JI135" s="1602"/>
      <c r="JL135" s="227"/>
      <c r="JM135" s="239"/>
      <c r="LD135" s="1276"/>
      <c r="LE135" s="1275"/>
      <c r="LJ135" s="1502"/>
      <c r="LK135" s="1602"/>
      <c r="LN135" s="227"/>
      <c r="LO135" s="239"/>
      <c r="NF135" s="1276"/>
      <c r="NG135" s="1275"/>
      <c r="NL135" s="1502"/>
      <c r="NM135" s="1602"/>
      <c r="NP135" s="227"/>
      <c r="NQ135" s="239"/>
      <c r="OR135" s="1276"/>
      <c r="OS135" s="1275"/>
      <c r="OX135" s="1502"/>
      <c r="OY135" s="1602"/>
      <c r="PB135" s="227"/>
      <c r="PC135" s="239"/>
      <c r="QD135" s="1276"/>
      <c r="QE135" s="1275"/>
      <c r="QJ135" s="1502"/>
      <c r="QK135" s="1602"/>
      <c r="QN135" s="227"/>
      <c r="QO135" s="239"/>
      <c r="SF135" s="1276"/>
      <c r="SG135" s="1275"/>
      <c r="SL135" s="1502"/>
      <c r="SM135" s="1602"/>
      <c r="SP135" s="227"/>
      <c r="SQ135" s="239"/>
      <c r="UH135" s="1276"/>
      <c r="UI135" s="1275"/>
      <c r="UN135" s="1502"/>
      <c r="UO135" s="1602"/>
      <c r="UR135" s="227"/>
      <c r="US135" s="239"/>
      <c r="WJ135" s="1276"/>
      <c r="WK135" s="1275"/>
      <c r="WP135" s="1502"/>
      <c r="WQ135" s="1602"/>
      <c r="WT135" s="227"/>
      <c r="WU135" s="239"/>
      <c r="YL135" s="1276"/>
      <c r="YM135" s="1275"/>
      <c r="YR135" s="1502"/>
      <c r="YS135" s="1602"/>
      <c r="YV135" s="227"/>
      <c r="YW135" s="239"/>
      <c r="AAN135" s="1276"/>
      <c r="AAO135" s="1275"/>
      <c r="AAT135" s="1502"/>
      <c r="AAU135" s="1602"/>
      <c r="AAX135" s="227"/>
      <c r="AAY135" s="239"/>
      <c r="ACP135" s="1276"/>
      <c r="ACQ135" s="1275"/>
      <c r="ACV135" s="1502"/>
      <c r="ACW135" s="1602"/>
      <c r="ACZ135" s="227"/>
      <c r="ADA135" s="239"/>
      <c r="AER135" s="1276"/>
      <c r="AES135" s="1275"/>
      <c r="AEX135" s="1502"/>
      <c r="AEY135" s="1602"/>
      <c r="AFB135" s="227"/>
      <c r="AFC135" s="239"/>
      <c r="AGT135" s="1276"/>
      <c r="AGU135" s="1275"/>
      <c r="AGZ135" s="1502"/>
      <c r="AHA135" s="1602"/>
      <c r="AHD135" s="227"/>
      <c r="AHE135" s="239"/>
      <c r="AIV135" s="1276"/>
      <c r="AIW135" s="1275"/>
      <c r="AJB135" s="1502"/>
      <c r="AJC135" s="1602"/>
      <c r="AJF135" s="227"/>
      <c r="AJG135" s="239"/>
      <c r="AKX135" s="1276"/>
      <c r="AKY135" s="1275"/>
      <c r="ALD135" s="1502"/>
      <c r="ALE135" s="1602"/>
      <c r="ALH135" s="227"/>
      <c r="ALI135" s="239"/>
      <c r="AMZ135" s="1276"/>
      <c r="ANA135" s="1275"/>
      <c r="ANF135" s="1502"/>
      <c r="ANG135" s="1602"/>
      <c r="ANJ135" s="227"/>
      <c r="ANK135" s="239"/>
      <c r="APB135" s="1276"/>
      <c r="APC135" s="1275"/>
      <c r="APH135" s="1502"/>
      <c r="API135" s="1602"/>
      <c r="APL135" s="227"/>
      <c r="APM135" s="239"/>
      <c r="ARD135" s="1276"/>
      <c r="ARE135" s="1275"/>
      <c r="ARJ135" s="1502"/>
      <c r="ARK135" s="1602"/>
      <c r="ARN135" s="227"/>
      <c r="ARO135" s="239"/>
      <c r="ATF135" s="1276"/>
      <c r="ATG135" s="1275"/>
      <c r="ATL135" s="1502"/>
      <c r="ATM135" s="1602"/>
      <c r="ATP135" s="227"/>
      <c r="ATQ135" s="239"/>
      <c r="AUR135"/>
      <c r="AUS135"/>
      <c r="AUW135" s="616"/>
      <c r="AUX135" s="1648"/>
      <c r="AUY135" s="1649"/>
      <c r="AUZ135" s="229"/>
      <c r="AVA135" s="1134"/>
      <c r="AVB135" s="1135"/>
      <c r="AVC135" s="784"/>
      <c r="AVP135" s="867"/>
      <c r="AVQ135" s="868"/>
      <c r="AVR135" s="868"/>
      <c r="AVS135" s="868"/>
      <c r="AVT135" s="868"/>
      <c r="AVU135" s="868"/>
      <c r="AVV135" s="868"/>
      <c r="AVW135" s="868"/>
      <c r="AVX135" s="868"/>
      <c r="AVY135" s="868"/>
      <c r="AVZ135" s="868"/>
      <c r="AWA135" s="868"/>
      <c r="AWB135" s="868"/>
      <c r="AWC135" s="868"/>
      <c r="AWD135" s="868"/>
      <c r="AWE135" s="868"/>
      <c r="AWF135" s="868"/>
      <c r="AWG135" s="868"/>
      <c r="AWH135" s="868"/>
      <c r="AWI135" s="868"/>
      <c r="AWJ135" s="868"/>
      <c r="AWK135" s="868"/>
      <c r="AWL135" s="868"/>
      <c r="AWM135" s="868"/>
      <c r="AWN135" s="868"/>
      <c r="AWO135" s="868"/>
      <c r="AWP135" s="868"/>
      <c r="AWQ135" s="868"/>
      <c r="AWR135" s="1213"/>
      <c r="AWS135" s="1213"/>
      <c r="AWT135" s="1213"/>
      <c r="AWU135" s="1213"/>
      <c r="AWV135" s="1213"/>
      <c r="AWW135" s="1213"/>
      <c r="AWX135" s="1213"/>
      <c r="AWY135" s="1213"/>
      <c r="AWZ135" s="1213"/>
      <c r="AXA135" s="1213"/>
      <c r="AXB135" s="1213"/>
      <c r="AXC135" s="1213"/>
      <c r="AXD135" s="1213"/>
      <c r="AXE135" s="1213"/>
      <c r="AXF135" s="1213"/>
      <c r="AXG135" s="1213"/>
      <c r="AXH135" s="1213"/>
      <c r="AXI135" s="1213"/>
      <c r="AXJ135" s="1213"/>
      <c r="AXK135" s="1213"/>
      <c r="AXL135" s="1213"/>
      <c r="AXM135" s="1213"/>
      <c r="AXN135" s="1213"/>
      <c r="AXO135" s="1213"/>
      <c r="AXP135" s="1213"/>
      <c r="AXQ135" s="1213"/>
      <c r="AXR135" s="1213"/>
      <c r="AXS135" s="1213"/>
      <c r="AXT135" s="1213"/>
      <c r="AXU135" s="868"/>
      <c r="AXV135" s="868"/>
      <c r="AXW135" s="868"/>
      <c r="AXX135" s="868"/>
      <c r="AXY135" s="868"/>
      <c r="AXZ135" s="868"/>
      <c r="AYA135" s="868"/>
      <c r="AYB135" s="868"/>
      <c r="AYC135" s="868"/>
      <c r="AYD135" s="868"/>
      <c r="AYE135" s="868"/>
      <c r="AYF135" s="868"/>
      <c r="AYG135" s="868"/>
      <c r="AYH135" s="868"/>
      <c r="AYI135" s="868"/>
      <c r="AYJ135" s="868"/>
      <c r="AYK135" s="868"/>
      <c r="AYL135" s="868"/>
      <c r="AYM135" s="868"/>
      <c r="AZN135" s="1634"/>
      <c r="AZO135" s="1635"/>
      <c r="AZT135" s="1276"/>
      <c r="AZU135" s="1275"/>
      <c r="BAD135" s="227"/>
      <c r="BAE135" s="239"/>
      <c r="BBP135" s="1634"/>
      <c r="BBQ135" s="1635"/>
      <c r="BBV135" s="1276"/>
      <c r="BBW135" s="1275"/>
      <c r="BCF135" s="227"/>
      <c r="BCG135" s="239"/>
      <c r="BDR135" s="1634"/>
      <c r="BDS135" s="1635"/>
      <c r="BDX135" s="1276"/>
      <c r="BDY135" s="1275"/>
      <c r="BEH135" s="227"/>
      <c r="BEI135" s="239"/>
      <c r="BFT135" s="1634"/>
      <c r="BFU135" s="1635"/>
      <c r="BFZ135" s="1276"/>
      <c r="BGA135" s="1275"/>
      <c r="BGJ135" s="227"/>
      <c r="BGK135" s="239"/>
      <c r="BHV135" s="1634"/>
      <c r="BHW135" s="1635"/>
      <c r="BIB135" s="1276"/>
      <c r="BIC135" s="1275"/>
      <c r="BIL135" s="227"/>
      <c r="BIM135" s="239"/>
      <c r="BJX135" s="1634"/>
      <c r="BJY135" s="1635"/>
      <c r="BKD135" s="1276"/>
      <c r="BKE135" s="1275"/>
      <c r="BKN135" s="227"/>
      <c r="BKO135" s="239"/>
      <c r="BLZ135" s="1634"/>
      <c r="BMA135" s="1635"/>
      <c r="BMF135" s="1276"/>
      <c r="BMG135" s="1275"/>
      <c r="BMP135" s="227"/>
      <c r="BMQ135" s="239"/>
      <c r="BOB135" s="1634"/>
      <c r="BOC135" s="1635"/>
      <c r="BOH135" s="1276"/>
      <c r="BOI135" s="1275"/>
      <c r="BOR135" s="227"/>
      <c r="BOS135" s="239"/>
      <c r="BQD135" s="1634"/>
      <c r="BQE135" s="1635"/>
      <c r="BQJ135" s="1276"/>
      <c r="BQK135" s="1275"/>
      <c r="BQT135" s="227"/>
      <c r="BQU135" s="239"/>
      <c r="BSF135" s="1634"/>
      <c r="BSG135" s="1635"/>
      <c r="BSL135" s="1276"/>
      <c r="BSM135" s="1275"/>
      <c r="BSV135" s="227"/>
      <c r="BSW135" s="239"/>
      <c r="BUH135" s="1634"/>
      <c r="BUI135" s="1635"/>
      <c r="BUN135" s="1276"/>
      <c r="BUO135" s="1275"/>
      <c r="BUX135" s="227"/>
      <c r="BUY135" s="239"/>
      <c r="BWJ135" s="1634"/>
      <c r="BWK135" s="1635"/>
      <c r="BWP135" s="1276"/>
      <c r="BWQ135" s="1275"/>
      <c r="BWZ135" s="227"/>
      <c r="BXA135" s="239"/>
      <c r="BYL135" s="1634"/>
      <c r="BYM135" s="1635"/>
      <c r="BYR135" s="1276"/>
      <c r="BYS135" s="1275"/>
      <c r="BZB135" s="227"/>
      <c r="BZC135" s="239"/>
      <c r="CAN135" s="1634"/>
      <c r="CAO135" s="1635"/>
      <c r="CAT135" s="1276"/>
      <c r="CAU135" s="1275"/>
      <c r="CBD135" s="227"/>
      <c r="CBE135" s="239"/>
      <c r="CCP135" s="1634"/>
      <c r="CCQ135" s="1635"/>
      <c r="CCV135" s="1276"/>
      <c r="CCW135" s="1275"/>
      <c r="CDF135" s="227"/>
      <c r="CDG135" s="239"/>
      <c r="CER135" s="1634"/>
      <c r="CES135" s="1635"/>
      <c r="CEX135" s="1276"/>
      <c r="CEY135" s="1275"/>
      <c r="CFH135" s="227"/>
      <c r="CFI135" s="239"/>
      <c r="CGT135" s="1634"/>
      <c r="CGU135" s="1635"/>
      <c r="CGZ135" s="1276"/>
      <c r="CHA135" s="1275"/>
      <c r="CHJ135" s="227"/>
      <c r="CHK135" s="239"/>
      <c r="CIV135" s="1634"/>
      <c r="CIW135" s="1635"/>
      <c r="CJB135" s="1276"/>
      <c r="CJC135" s="1275"/>
      <c r="CJL135" s="227"/>
      <c r="CJM135" s="239"/>
      <c r="CKX135" s="1634"/>
      <c r="CKY135" s="1635"/>
      <c r="CLD135" s="1276"/>
      <c r="CLE135" s="1275"/>
      <c r="CLN135" s="227"/>
      <c r="CLO135" s="239"/>
      <c r="CMZ135" s="1634"/>
      <c r="CNA135" s="1635"/>
      <c r="CNF135" s="1276"/>
      <c r="CNG135" s="1275"/>
      <c r="CNP135" s="227"/>
      <c r="CNQ135" s="239"/>
      <c r="CPB135" s="1634"/>
      <c r="CPC135" s="1635"/>
      <c r="CPH135" s="1276"/>
      <c r="CPI135" s="1275"/>
      <c r="CPR135" s="227"/>
      <c r="CPS135" s="239"/>
      <c r="CRD135" s="1634"/>
      <c r="CRE135" s="1635"/>
      <c r="CRJ135" s="1276"/>
      <c r="CRK135" s="1275"/>
      <c r="CRT135" s="227"/>
      <c r="CRU135" s="239"/>
      <c r="CTF135" s="1634"/>
      <c r="CTG135" s="1635"/>
      <c r="CTL135" s="1276"/>
      <c r="CTM135" s="1275"/>
      <c r="CTV135" s="227"/>
      <c r="CTW135" s="239"/>
      <c r="CWN135" s="1634"/>
      <c r="CWO135" s="1635"/>
      <c r="CWT135" s="1276"/>
      <c r="CWU135" s="1275"/>
      <c r="CXD135" s="227"/>
      <c r="CXE135" s="239"/>
      <c r="CXQ135" s="868"/>
      <c r="CXR135" s="868"/>
      <c r="CXS135" s="868"/>
      <c r="CXT135" s="868"/>
      <c r="CXU135" s="868"/>
      <c r="CXV135" s="868"/>
      <c r="CXW135" s="868"/>
      <c r="CXX135" s="868"/>
      <c r="CXY135" s="868"/>
      <c r="CXZ135" s="868"/>
      <c r="CYA135" s="868"/>
      <c r="CYB135" s="868"/>
      <c r="CYC135" s="868"/>
      <c r="CYD135" s="868"/>
      <c r="CYE135" s="868"/>
      <c r="CYF135" s="868"/>
      <c r="CYG135" s="868"/>
      <c r="CYH135" s="868"/>
      <c r="CYI135" s="868"/>
      <c r="CYJ135" s="868"/>
      <c r="CYK135" s="868"/>
      <c r="DAL135" s="1634"/>
      <c r="DAM135" s="1635"/>
      <c r="DAR135" s="1276"/>
      <c r="DAS135" s="1275"/>
      <c r="DBB135" s="227"/>
      <c r="DBC135" s="239"/>
      <c r="DDT135" s="1634"/>
      <c r="DDU135" s="1635"/>
      <c r="DDZ135" s="1276"/>
      <c r="DEA135" s="1275"/>
      <c r="DEJ135" s="227"/>
      <c r="DEK135" s="239"/>
      <c r="DHB135" s="1634"/>
      <c r="DHC135" s="1635"/>
      <c r="DHH135" s="1276"/>
      <c r="DHI135" s="1275"/>
      <c r="DHR135" s="227"/>
      <c r="DHS135" s="239"/>
      <c r="DKJ135" s="1634"/>
      <c r="DKK135" s="1635"/>
      <c r="DKP135" s="1276"/>
      <c r="DKQ135" s="1275"/>
      <c r="DKZ135" s="227"/>
      <c r="DLA135" s="239"/>
      <c r="DLJ135" s="792"/>
      <c r="DLK135" s="792"/>
      <c r="DLL135" s="792"/>
      <c r="DLM135" s="792"/>
      <c r="DLN135" s="792"/>
      <c r="DLO135" s="792"/>
      <c r="DLP135" s="792"/>
      <c r="DLQ135" s="792"/>
      <c r="DLR135" s="792"/>
      <c r="DLS135" s="792"/>
      <c r="DLT135" s="792"/>
      <c r="DLU135" s="792"/>
      <c r="DLV135" s="792"/>
      <c r="DLW135" s="792"/>
      <c r="DLX135" s="792"/>
      <c r="DLY135" s="792"/>
      <c r="DLZ135" s="792"/>
      <c r="DMA135" s="792"/>
      <c r="DMB135" s="792"/>
      <c r="DMC135" s="792"/>
      <c r="DMD135" s="792"/>
      <c r="DME135" s="792"/>
      <c r="DMF135" s="792"/>
      <c r="DMG135" s="792"/>
      <c r="DMH135" s="792"/>
      <c r="DMI135" s="792"/>
      <c r="DMJ135" s="792"/>
      <c r="DMK135" s="792"/>
      <c r="DML135" s="792"/>
      <c r="DMM135" s="792"/>
      <c r="DMN135" s="792"/>
      <c r="DMO135" s="792"/>
      <c r="DMP135" s="792"/>
      <c r="DMQ135" s="792"/>
      <c r="DMR135" s="792"/>
      <c r="DMS135" s="792"/>
      <c r="DMT135" s="792"/>
      <c r="DMU135" s="792"/>
      <c r="DMV135" s="792"/>
      <c r="DMW135" s="792"/>
      <c r="DMX135" s="792"/>
      <c r="DMY135" s="792"/>
      <c r="DMZ135" s="792"/>
      <c r="DNA135" s="792"/>
      <c r="DNB135" s="792"/>
      <c r="DNC135" s="792"/>
      <c r="DND135" s="792"/>
      <c r="DNE135" s="792"/>
      <c r="DNF135" s="792"/>
      <c r="DNG135" s="792"/>
      <c r="DNH135" s="792"/>
      <c r="DNI135" s="792"/>
      <c r="DNJ135" s="792"/>
      <c r="DNR135" s="1634"/>
      <c r="DNS135" s="1635"/>
      <c r="DNX135" s="1276"/>
      <c r="DNY135" s="1275"/>
      <c r="DOH135" s="227"/>
      <c r="DOI135" s="239"/>
      <c r="DRP135" s="1634"/>
      <c r="DRQ135" s="1635"/>
      <c r="DRV135" s="1276"/>
      <c r="DRW135" s="1275"/>
      <c r="DSF135" s="227"/>
      <c r="DSG135" s="239"/>
      <c r="DSZ135" s="1196"/>
      <c r="DTA135" s="1196"/>
      <c r="DTB135" s="1196"/>
      <c r="DTC135" s="1196"/>
      <c r="DTD135" s="1196"/>
      <c r="DTE135" s="1196"/>
      <c r="DTF135" s="1196"/>
      <c r="DTG135" s="1196"/>
      <c r="DTH135" s="1196"/>
      <c r="DTI135" s="1196"/>
      <c r="DTJ135" s="1196"/>
      <c r="DTK135" s="1196"/>
      <c r="DTL135" s="1196"/>
      <c r="DTM135" s="1196"/>
      <c r="DTN135" s="1196"/>
      <c r="DTO135" s="1196"/>
      <c r="DTP135" s="1196"/>
      <c r="DTQ135" s="1196"/>
      <c r="DTR135" s="1196"/>
      <c r="DTS135" s="1196"/>
      <c r="DTT135" s="1196"/>
      <c r="DTU135" s="1377"/>
      <c r="DTV135" s="1377"/>
      <c r="DTW135" s="1377"/>
      <c r="DTX135" s="1377"/>
      <c r="DTY135" s="1377"/>
      <c r="DTZ135" s="1377"/>
      <c r="DUA135" s="1377"/>
      <c r="DUB135" s="1377"/>
      <c r="DUC135" s="1377"/>
      <c r="DUD135" s="1377"/>
      <c r="DUE135" s="1377"/>
      <c r="DUF135" s="1377"/>
      <c r="DUG135" s="1377"/>
      <c r="DUH135" s="1377"/>
      <c r="DUI135" s="1377"/>
      <c r="DUJ135" s="302"/>
      <c r="DUK135" s="302"/>
      <c r="DUL135" s="302"/>
      <c r="DVF135" s="1461"/>
      <c r="DVG135" s="1461"/>
      <c r="DVH135" s="1461"/>
      <c r="DVI135" s="1461"/>
      <c r="DVJ135" s="1461"/>
      <c r="DVK135" s="1461"/>
      <c r="DVL135" s="1461"/>
      <c r="DVM135" s="480"/>
      <c r="DVN135" s="1424"/>
      <c r="DVO135" s="1424"/>
      <c r="DVP135" s="1424"/>
      <c r="DVQ135" s="1424"/>
      <c r="DVR135" s="1424"/>
      <c r="DVS135" s="1424"/>
      <c r="DVT135" s="1424"/>
      <c r="DVU135" s="1424"/>
      <c r="DVV135" s="1461"/>
      <c r="DVW135" s="1461"/>
      <c r="DVX135" s="1461"/>
      <c r="DVY135" s="1461"/>
      <c r="DVZ135" s="1461"/>
      <c r="DWA135" s="1461"/>
      <c r="DWB135" s="1461"/>
      <c r="DWC135" s="480"/>
      <c r="DWD135" s="1424"/>
      <c r="DWE135" s="1424"/>
      <c r="DWF135" s="1424"/>
      <c r="DWG135" s="1424"/>
      <c r="DWH135" s="1424"/>
      <c r="DWI135" s="1424"/>
      <c r="DWJ135" s="1424"/>
      <c r="DWK135" s="1424"/>
      <c r="DWL135" s="1461"/>
      <c r="DWM135" s="1461"/>
      <c r="DWN135" s="1461"/>
      <c r="DWO135" s="1461"/>
      <c r="DWP135" s="1461"/>
      <c r="DWQ135" s="1461"/>
      <c r="DWR135" s="1461"/>
      <c r="DWS135" s="480"/>
      <c r="DWT135" s="1424"/>
      <c r="DWU135" s="1424"/>
      <c r="DWV135" s="1424"/>
      <c r="DWW135" s="1424"/>
      <c r="DWX135" s="1424"/>
      <c r="DWY135" s="1424"/>
      <c r="DWZ135" s="1424"/>
      <c r="DXA135" s="1424"/>
      <c r="DXB135" s="1461"/>
      <c r="DXC135" s="1461"/>
      <c r="DXD135" s="1461"/>
      <c r="DXE135" s="1461"/>
      <c r="DXF135" s="1461"/>
      <c r="DXG135" s="1461"/>
      <c r="DXH135" s="1461"/>
      <c r="DXI135" s="480"/>
      <c r="DXJ135" s="1424"/>
      <c r="DXK135" s="1424"/>
      <c r="DXL135" s="1424"/>
      <c r="DXM135" s="1424"/>
      <c r="DXN135" s="1424"/>
      <c r="DXO135" s="1424"/>
      <c r="DXP135" s="1424"/>
      <c r="DXQ135" s="1424"/>
      <c r="DXR135" s="1461"/>
      <c r="DXS135" s="1461"/>
      <c r="DXT135" s="1461"/>
      <c r="DXU135" s="1461"/>
      <c r="DXV135" s="1461"/>
      <c r="DXW135" s="1461"/>
      <c r="DXX135" s="1461"/>
      <c r="DXY135" s="480"/>
      <c r="DXZ135" s="1424"/>
      <c r="DYA135" s="1424"/>
      <c r="DYB135" s="1424"/>
      <c r="DYC135" s="1424"/>
      <c r="DYD135" s="1424"/>
      <c r="DYE135" s="1424"/>
      <c r="DYF135" s="1424"/>
      <c r="DYG135" s="1424"/>
      <c r="DYH135" s="235"/>
      <c r="DYI135" s="235"/>
      <c r="DYJ135" s="235"/>
      <c r="DYK135" s="1634" t="str">
        <f ca="1">INDIRECT(ADDRESS(DYH204,Dev!$DN$101,,,Table!$A$1))</f>
        <v>PRLCSC-054</v>
      </c>
      <c r="DYL135" s="1635"/>
      <c r="DYM135" s="235"/>
      <c r="DYN135" s="235"/>
      <c r="DYO135" s="235"/>
      <c r="DYP135" s="235"/>
      <c r="DYQ135" s="227"/>
      <c r="DYR135" s="1275"/>
      <c r="DYS135" s="235"/>
      <c r="DYT135" s="235"/>
      <c r="DYU135" s="235"/>
      <c r="DYV135" s="235"/>
      <c r="DYW135" s="1525"/>
      <c r="DYX135" s="1632"/>
      <c r="DYY135" s="1632"/>
      <c r="DYZ135" s="1526"/>
      <c r="DZA135" s="235"/>
      <c r="DZB135" s="238"/>
      <c r="DZC135" s="235"/>
      <c r="DZD135" s="1461"/>
      <c r="DZE135" s="1461"/>
      <c r="DZF135" s="1461"/>
      <c r="DZG135" s="1461"/>
      <c r="DZH135" s="1461"/>
      <c r="DZI135" s="1461"/>
      <c r="DZJ135" s="1461"/>
      <c r="DZK135" s="480"/>
      <c r="DZL135" s="1424"/>
      <c r="DZM135" s="1424"/>
      <c r="DZN135" s="1424"/>
      <c r="DZO135" s="1424"/>
      <c r="DZP135" s="1424"/>
      <c r="DZQ135" s="1424"/>
      <c r="DZR135" s="1424"/>
      <c r="DZS135" s="1424"/>
      <c r="DZT135" s="1461"/>
      <c r="DZU135" s="1461"/>
      <c r="DZV135" s="1461"/>
      <c r="DZW135" s="1461"/>
      <c r="DZX135" s="1461"/>
      <c r="DZY135" s="1461"/>
      <c r="DZZ135" s="1461"/>
      <c r="EAA135" s="480"/>
      <c r="EAB135" s="1424"/>
      <c r="EAC135" s="1424"/>
      <c r="EAD135" s="1424"/>
      <c r="EAE135" s="1424"/>
      <c r="EAF135" s="1424"/>
      <c r="EAG135" s="1424"/>
      <c r="EAH135" s="1424"/>
      <c r="EAI135" s="1424"/>
      <c r="EAJ135" s="1461"/>
      <c r="EAK135" s="1461"/>
      <c r="EAL135" s="1461"/>
      <c r="EAM135" s="1461"/>
      <c r="EAN135" s="1461"/>
      <c r="EAO135" s="1461"/>
      <c r="EAP135" s="1461"/>
      <c r="EAQ135" s="480"/>
      <c r="EAR135" s="1424"/>
      <c r="EAS135" s="1424"/>
      <c r="EAT135" s="1424"/>
      <c r="EAU135" s="1424"/>
      <c r="EAV135" s="1424"/>
      <c r="EAW135" s="1424"/>
      <c r="EAX135" s="1424"/>
      <c r="EAY135" s="1424"/>
      <c r="EAZ135" s="1461"/>
      <c r="EBA135" s="1461"/>
      <c r="EBB135" s="1461"/>
      <c r="EBC135" s="1461"/>
      <c r="EBD135" s="1461"/>
      <c r="EBE135" s="1461"/>
      <c r="EBF135" s="1461"/>
      <c r="EBG135" s="480"/>
      <c r="EBH135" s="1424"/>
      <c r="EBI135" s="1424"/>
      <c r="EBJ135" s="1424"/>
      <c r="EBK135" s="1424"/>
      <c r="EBL135" s="1424"/>
      <c r="EBM135" s="1424"/>
      <c r="EBN135" s="1424"/>
      <c r="EBO135" s="1424"/>
      <c r="EBP135" s="1461"/>
      <c r="EBQ135" s="1461"/>
      <c r="EBR135" s="1461"/>
      <c r="EBS135" s="1461"/>
      <c r="EBT135" s="1461"/>
      <c r="EBU135" s="1461"/>
      <c r="EBV135" s="1461"/>
      <c r="EBW135" s="480"/>
      <c r="EBX135" s="1424"/>
      <c r="EBY135" s="1424"/>
      <c r="EBZ135" s="1424"/>
      <c r="ECA135" s="1424"/>
      <c r="ECB135" s="1424"/>
      <c r="ECC135" s="1424"/>
      <c r="ECD135" s="1424"/>
      <c r="ECE135" s="1424"/>
      <c r="ECF135" s="235"/>
      <c r="ECG135" s="235"/>
      <c r="ECH135" s="235"/>
      <c r="ECI135" s="1634" t="str">
        <f ca="1">INDIRECT(ADDRESS(ECF204,Dev!$DN$101,,,Table!$A$1))</f>
        <v>PRLCSC-055</v>
      </c>
      <c r="ECJ135" s="1635"/>
      <c r="ECK135" s="235"/>
      <c r="ECL135" s="235"/>
      <c r="ECM135" s="235"/>
      <c r="ECN135" s="235"/>
      <c r="ECO135" s="227"/>
      <c r="ECP135" s="1275"/>
      <c r="ECQ135" s="235"/>
      <c r="ECR135" s="235"/>
      <c r="ECS135" s="235"/>
      <c r="ECT135" s="235"/>
      <c r="ECU135" s="1525"/>
      <c r="ECV135" s="1632"/>
      <c r="ECW135" s="1632"/>
      <c r="ECX135" s="1526"/>
      <c r="ECY135" s="235"/>
      <c r="ECZ135" s="238"/>
      <c r="EDA135" s="235"/>
      <c r="EDB135" s="1461"/>
      <c r="EDC135" s="1461"/>
      <c r="EDD135" s="1461"/>
      <c r="EDE135" s="1461"/>
      <c r="EDF135" s="1461"/>
      <c r="EDG135" s="1461"/>
      <c r="EDH135" s="1461"/>
      <c r="EDI135" s="480"/>
      <c r="EDJ135" s="1424"/>
      <c r="EDK135" s="1424"/>
      <c r="EDL135" s="1424"/>
      <c r="EDM135" s="1424"/>
      <c r="EDN135" s="1424"/>
      <c r="EDO135" s="1424"/>
      <c r="EDP135" s="1424"/>
      <c r="EDQ135" s="1424"/>
      <c r="EDR135" s="1461"/>
      <c r="EDS135" s="1461"/>
      <c r="EDT135" s="1461"/>
      <c r="EDU135" s="1461"/>
      <c r="EDV135" s="1461"/>
      <c r="EDW135" s="1461"/>
      <c r="EDX135" s="1461"/>
      <c r="EDY135" s="480"/>
      <c r="EDZ135" s="1424"/>
      <c r="EEA135" s="1424"/>
      <c r="EEB135" s="1424"/>
      <c r="EEC135" s="1424"/>
      <c r="EED135" s="1424"/>
      <c r="EEE135" s="1424"/>
      <c r="EEF135" s="1424"/>
      <c r="EEG135" s="1424"/>
      <c r="EEH135" s="900"/>
      <c r="EEI135" s="900"/>
      <c r="EEJ135" s="900"/>
      <c r="EEK135" s="900"/>
      <c r="EEL135" s="900"/>
      <c r="EEM135" s="900"/>
      <c r="EEN135" s="900"/>
      <c r="EEO135" s="900"/>
      <c r="EEP135" s="900"/>
      <c r="EEQ135" s="900"/>
      <c r="EER135" s="900"/>
      <c r="EES135" s="900"/>
      <c r="EET135" s="900"/>
      <c r="EEU135" s="900"/>
      <c r="EEV135" s="900"/>
      <c r="EEW135" s="900"/>
      <c r="EEX135" s="900"/>
      <c r="EEY135" s="900"/>
      <c r="EEZ135" s="900"/>
      <c r="EFA135" s="900"/>
      <c r="EFB135" s="900"/>
      <c r="EFC135" s="900"/>
      <c r="EFD135" s="900"/>
      <c r="EFE135" s="900"/>
      <c r="EFF135" s="900"/>
      <c r="EFG135" s="900"/>
      <c r="EFH135" s="900"/>
      <c r="EFI135" s="900"/>
      <c r="EFJ135" s="900"/>
      <c r="EFK135" s="900"/>
      <c r="EFL135" s="900"/>
      <c r="EFM135" s="900"/>
      <c r="EFN135" s="900"/>
      <c r="EFO135" s="900"/>
      <c r="EFP135" s="900"/>
      <c r="EFQ135" s="900"/>
      <c r="EFR135" s="900"/>
      <c r="EFS135" s="900"/>
      <c r="EFT135" s="900"/>
      <c r="EFU135" s="900"/>
      <c r="EFV135" s="900"/>
      <c r="EFW135" s="900"/>
      <c r="EFX135" s="900"/>
      <c r="EFY135" s="900"/>
      <c r="EFZ135" s="900"/>
      <c r="EGA135" s="900"/>
      <c r="EGB135" s="900"/>
      <c r="EGC135" s="900"/>
      <c r="EGD135" s="900"/>
      <c r="EGE135" s="900"/>
      <c r="EGF135" s="900"/>
      <c r="EGG135" s="900"/>
      <c r="EGH135" s="900"/>
      <c r="EGI135" s="900"/>
      <c r="EGJ135" s="900"/>
      <c r="EGK135" s="900"/>
      <c r="EGL135" s="900"/>
      <c r="EGM135" s="900"/>
      <c r="EGN135" s="900"/>
      <c r="EGO135" s="900"/>
      <c r="EGP135" s="900"/>
      <c r="EGQ135" s="900"/>
      <c r="EGR135" s="1461"/>
      <c r="EGS135" s="1461"/>
      <c r="EGT135" s="1461"/>
      <c r="EGU135" s="1461"/>
      <c r="EGV135" s="1461"/>
      <c r="EGW135" s="1461"/>
      <c r="EGX135" s="1461"/>
      <c r="EGY135" s="480"/>
      <c r="EGZ135" s="1424"/>
      <c r="EHA135" s="1424"/>
      <c r="EHB135" s="1424"/>
      <c r="EHC135" s="1424"/>
      <c r="EHD135" s="1424"/>
      <c r="EHE135" s="1424"/>
      <c r="EHF135" s="1424"/>
      <c r="EHG135" s="1424"/>
      <c r="EHH135" s="1461"/>
      <c r="EHI135" s="1461"/>
      <c r="EHJ135" s="1461"/>
      <c r="EHK135" s="1461"/>
      <c r="EHL135" s="1461"/>
      <c r="EHM135" s="1461"/>
      <c r="EHN135" s="1461"/>
      <c r="EHO135" s="480"/>
      <c r="EHP135" s="1424"/>
      <c r="EHQ135" s="1424"/>
      <c r="EHR135" s="1424"/>
      <c r="EHS135" s="1424"/>
      <c r="EHT135" s="1424"/>
      <c r="EHU135" s="1424"/>
      <c r="EHV135" s="1424"/>
      <c r="EHW135" s="1424"/>
      <c r="EHX135" s="235"/>
      <c r="EHY135" s="235"/>
      <c r="EHZ135" s="235"/>
      <c r="EIA135" s="1634" t="str">
        <f ca="1">INDIRECT(ADDRESS(EHX204,Dev!$DN$101,,,Table!$A$1))</f>
        <v>PRLCSC-056</v>
      </c>
      <c r="EIB135" s="1635"/>
      <c r="EIC135" s="235"/>
      <c r="EID135" s="235"/>
      <c r="EIE135" s="235"/>
      <c r="EIF135" s="235"/>
      <c r="EIG135" s="227"/>
      <c r="EIH135" s="1275"/>
      <c r="EII135" s="235"/>
      <c r="EIJ135" s="235"/>
      <c r="EIK135" s="235"/>
      <c r="EIL135" s="235"/>
      <c r="EIM135" s="1525"/>
      <c r="EIN135" s="1632"/>
      <c r="EIO135" s="1632"/>
      <c r="EIP135" s="1526"/>
      <c r="EIQ135" s="235"/>
      <c r="EIR135" s="238"/>
      <c r="EIS135" s="235"/>
      <c r="EIT135" s="1461"/>
      <c r="EIU135" s="1461"/>
      <c r="EIV135" s="1461"/>
      <c r="EIW135" s="1461"/>
      <c r="EIX135" s="1461"/>
      <c r="EIY135" s="1461"/>
      <c r="EIZ135" s="1461"/>
      <c r="EJA135" s="480"/>
      <c r="EJB135" s="1424"/>
      <c r="EJC135" s="1424"/>
      <c r="EJD135" s="1424"/>
      <c r="EJE135" s="1424"/>
      <c r="EJF135" s="1424"/>
      <c r="EJG135" s="1424"/>
      <c r="EJH135" s="1424"/>
      <c r="EJI135" s="1424"/>
      <c r="EJJ135" s="1461"/>
      <c r="EJK135" s="1461"/>
      <c r="EJL135" s="1461"/>
      <c r="EJM135" s="1461"/>
      <c r="EJN135" s="1461"/>
      <c r="EJO135" s="1461"/>
      <c r="EJP135" s="1461"/>
      <c r="EJQ135" s="480"/>
      <c r="EJR135" s="1424"/>
      <c r="EJS135" s="1424"/>
      <c r="EJT135" s="1424"/>
      <c r="EJU135" s="1424"/>
      <c r="EJV135" s="1424"/>
      <c r="EJW135" s="1424"/>
      <c r="EJX135" s="1424"/>
      <c r="EJY135" s="1424"/>
      <c r="EJZ135" s="235"/>
      <c r="EKA135" s="235"/>
      <c r="EKB135" s="235"/>
      <c r="EKC135" s="235"/>
      <c r="EKD135" s="235"/>
      <c r="EKE135" s="235"/>
      <c r="EKF135" s="235"/>
      <c r="EKG135" s="235"/>
      <c r="EKH135" s="235"/>
      <c r="EKI135" s="235"/>
      <c r="EKJ135" s="235"/>
      <c r="EKK135" s="235"/>
      <c r="EKL135" s="235"/>
      <c r="EKM135" s="235"/>
      <c r="EKN135" s="235"/>
      <c r="EKO135" s="235"/>
      <c r="EKP135" s="235"/>
      <c r="EKQ135" s="235"/>
      <c r="EKR135" s="235"/>
      <c r="EKS135" s="235"/>
      <c r="EKT135" s="235"/>
      <c r="EKU135" s="235"/>
      <c r="EKV135" s="235"/>
      <c r="EKW135" s="235"/>
      <c r="EKX135" s="235"/>
      <c r="EKY135" s="235"/>
      <c r="EKZ135" s="235"/>
      <c r="ELA135" s="235"/>
      <c r="ENP135" s="1634"/>
      <c r="ENQ135" s="1635"/>
      <c r="ENV135" s="1276"/>
      <c r="ENW135" s="1275"/>
      <c r="EOF135" s="227"/>
      <c r="EOG135" s="239"/>
      <c r="EQH135" s="1634"/>
      <c r="EQI135" s="1635"/>
      <c r="EQN135" s="1276"/>
      <c r="EQO135" s="1275"/>
      <c r="EQX135" s="227"/>
      <c r="EQY135" s="239"/>
      <c r="ETA135" s="1518"/>
      <c r="ETB135" s="1518"/>
      <c r="ETC135" s="1518"/>
      <c r="ETD135" s="1518"/>
      <c r="ETE135" s="1518"/>
      <c r="ETF135" s="1518"/>
    </row>
    <row r="136" spans="1:997 1034:2031 2068:3906" s="226" customFormat="1" ht="15" customHeight="1">
      <c r="A136" s="1264"/>
      <c r="B136" s="1518"/>
      <c r="C136" s="1518"/>
      <c r="D136" s="1518"/>
      <c r="E136" s="1518"/>
      <c r="F136" s="1518"/>
      <c r="G136" s="1518"/>
      <c r="BJ136" s="1276"/>
      <c r="BK136" s="1275"/>
      <c r="BP136" s="1502"/>
      <c r="BQ136" s="1602"/>
      <c r="BT136" s="227"/>
      <c r="BU136" s="239"/>
      <c r="CV136" s="1276"/>
      <c r="CW136" s="1275"/>
      <c r="DB136" s="1502"/>
      <c r="DC136" s="1602"/>
      <c r="DF136" s="227"/>
      <c r="DG136" s="239"/>
      <c r="EX136" s="1276"/>
      <c r="EY136" s="1275"/>
      <c r="FD136" s="1502"/>
      <c r="FE136" s="1602"/>
      <c r="FH136" s="227"/>
      <c r="FI136" s="239"/>
      <c r="GZ136" s="1276"/>
      <c r="HA136" s="1275"/>
      <c r="HF136" s="1502"/>
      <c r="HG136" s="1602"/>
      <c r="HJ136" s="227"/>
      <c r="HK136" s="239"/>
      <c r="JB136" s="1276"/>
      <c r="JC136" s="1275"/>
      <c r="JH136" s="1502"/>
      <c r="JI136" s="1602"/>
      <c r="JL136" s="227"/>
      <c r="JM136" s="239"/>
      <c r="LD136" s="1276"/>
      <c r="LE136" s="1275"/>
      <c r="LJ136" s="1502"/>
      <c r="LK136" s="1602"/>
      <c r="LN136" s="227"/>
      <c r="LO136" s="239"/>
      <c r="NF136" s="1276"/>
      <c r="NG136" s="1275"/>
      <c r="NL136" s="1502"/>
      <c r="NM136" s="1602"/>
      <c r="NP136" s="227"/>
      <c r="NQ136" s="239"/>
      <c r="OR136" s="1276"/>
      <c r="OS136" s="1275"/>
      <c r="OX136" s="1502"/>
      <c r="OY136" s="1602"/>
      <c r="PB136" s="227"/>
      <c r="PC136" s="239"/>
      <c r="QD136" s="1276"/>
      <c r="QE136" s="1275"/>
      <c r="QJ136" s="1502"/>
      <c r="QK136" s="1602"/>
      <c r="QN136" s="227"/>
      <c r="QO136" s="239"/>
      <c r="SF136" s="1276"/>
      <c r="SG136" s="1275"/>
      <c r="SL136" s="1502"/>
      <c r="SM136" s="1602"/>
      <c r="SP136" s="227"/>
      <c r="SQ136" s="239"/>
      <c r="UH136" s="1276"/>
      <c r="UI136" s="1275"/>
      <c r="UN136" s="1502"/>
      <c r="UO136" s="1602"/>
      <c r="UR136" s="227"/>
      <c r="US136" s="239"/>
      <c r="WJ136" s="1276"/>
      <c r="WK136" s="1275"/>
      <c r="WP136" s="1502"/>
      <c r="WQ136" s="1602"/>
      <c r="WT136" s="227"/>
      <c r="WU136" s="239"/>
      <c r="YL136" s="1276"/>
      <c r="YM136" s="1275"/>
      <c r="YR136" s="1502"/>
      <c r="YS136" s="1602"/>
      <c r="YV136" s="227"/>
      <c r="YW136" s="239"/>
      <c r="AAN136" s="1276"/>
      <c r="AAO136" s="1275"/>
      <c r="AAT136" s="1502"/>
      <c r="AAU136" s="1602"/>
      <c r="AAX136" s="227"/>
      <c r="AAY136" s="239"/>
      <c r="ACP136" s="1276"/>
      <c r="ACQ136" s="1275"/>
      <c r="ACV136" s="1502"/>
      <c r="ACW136" s="1602"/>
      <c r="ACZ136" s="227"/>
      <c r="ADA136" s="239"/>
      <c r="AER136" s="1276"/>
      <c r="AES136" s="1275"/>
      <c r="AEX136" s="1502"/>
      <c r="AEY136" s="1602"/>
      <c r="AFB136" s="227"/>
      <c r="AFC136" s="239"/>
      <c r="AGT136" s="1276"/>
      <c r="AGU136" s="1275"/>
      <c r="AGZ136" s="1502"/>
      <c r="AHA136" s="1602"/>
      <c r="AHD136" s="227"/>
      <c r="AHE136" s="239"/>
      <c r="AIV136" s="1276"/>
      <c r="AIW136" s="1275"/>
      <c r="AJB136" s="1502"/>
      <c r="AJC136" s="1602"/>
      <c r="AJF136" s="227"/>
      <c r="AJG136" s="239"/>
      <c r="AKX136" s="1276"/>
      <c r="AKY136" s="1275"/>
      <c r="ALD136" s="1502"/>
      <c r="ALE136" s="1602"/>
      <c r="ALH136" s="227"/>
      <c r="ALI136" s="239"/>
      <c r="AMZ136" s="1276"/>
      <c r="ANA136" s="1275"/>
      <c r="ANF136" s="1502"/>
      <c r="ANG136" s="1602"/>
      <c r="ANJ136" s="227"/>
      <c r="ANK136" s="239"/>
      <c r="APB136" s="1276"/>
      <c r="APC136" s="1275"/>
      <c r="APH136" s="1502"/>
      <c r="API136" s="1602"/>
      <c r="APL136" s="227"/>
      <c r="APM136" s="239"/>
      <c r="ARD136" s="1276"/>
      <c r="ARE136" s="1275"/>
      <c r="ARJ136" s="1502"/>
      <c r="ARK136" s="1602"/>
      <c r="ARN136" s="227"/>
      <c r="ARO136" s="239"/>
      <c r="ATF136" s="1276"/>
      <c r="ATG136" s="1275"/>
      <c r="ATL136" s="1502"/>
      <c r="ATM136" s="1602"/>
      <c r="ATP136" s="227"/>
      <c r="ATQ136" s="239"/>
      <c r="AUR136"/>
      <c r="AUS136"/>
      <c r="AUW136" s="616"/>
      <c r="AUX136" s="1648"/>
      <c r="AUY136" s="1649"/>
      <c r="AUZ136" s="229"/>
      <c r="AVA136" s="1134"/>
      <c r="AVB136" s="1135"/>
      <c r="AVC136" s="784"/>
      <c r="AVP136" s="868"/>
      <c r="AVQ136" s="868"/>
      <c r="AVR136" s="868"/>
      <c r="AVS136" s="868"/>
      <c r="AVT136" s="868"/>
      <c r="AVU136" s="868"/>
      <c r="AVV136" s="868"/>
      <c r="AVW136" s="868"/>
      <c r="AVX136" s="868"/>
      <c r="AVY136" s="868"/>
      <c r="AVZ136" s="868"/>
      <c r="AWA136" s="868"/>
      <c r="AWB136" s="868"/>
      <c r="AWC136" s="868"/>
      <c r="AWD136" s="868"/>
      <c r="AWE136" s="868"/>
      <c r="AWF136" s="868"/>
      <c r="AWG136" s="868"/>
      <c r="AWH136" s="868"/>
      <c r="AWI136" s="868"/>
      <c r="AWJ136" s="868"/>
      <c r="AWK136" s="868"/>
      <c r="AWL136" s="868"/>
      <c r="AWM136" s="868"/>
      <c r="AWN136" s="868"/>
      <c r="AWO136" s="868"/>
      <c r="AWP136" s="868"/>
      <c r="AWQ136" s="868"/>
      <c r="AWR136" s="1213"/>
      <c r="AWS136" s="1213"/>
      <c r="AWT136" s="1213"/>
      <c r="AWU136" s="1213"/>
      <c r="AWV136" s="1213"/>
      <c r="AWW136" s="1213"/>
      <c r="AWX136" s="1213"/>
      <c r="AWY136" s="1213"/>
      <c r="AWZ136" s="1213"/>
      <c r="AXA136" s="1213"/>
      <c r="AXB136" s="1213"/>
      <c r="AXC136" s="1213"/>
      <c r="AXD136" s="1213"/>
      <c r="AXE136" s="1213"/>
      <c r="AXF136" s="1213"/>
      <c r="AXG136" s="1213"/>
      <c r="AXH136" s="1213"/>
      <c r="AXI136" s="1213"/>
      <c r="AXJ136" s="1213"/>
      <c r="AXK136" s="1213"/>
      <c r="AXL136" s="1213"/>
      <c r="AXM136" s="1213"/>
      <c r="AXN136" s="1213"/>
      <c r="AXO136" s="1213"/>
      <c r="AXP136" s="1213"/>
      <c r="AXQ136" s="1213"/>
      <c r="AXR136" s="1213"/>
      <c r="AXS136" s="1213"/>
      <c r="AXT136" s="1213"/>
      <c r="AXU136" s="868"/>
      <c r="AXV136" s="868"/>
      <c r="AXW136" s="868"/>
      <c r="AXX136" s="868"/>
      <c r="AXY136" s="868"/>
      <c r="AXZ136" s="868"/>
      <c r="AYA136" s="868"/>
      <c r="AYB136" s="868"/>
      <c r="AYC136" s="868"/>
      <c r="AYD136" s="868"/>
      <c r="AYE136" s="868"/>
      <c r="AYF136" s="868"/>
      <c r="AYG136" s="868"/>
      <c r="AYH136" s="868"/>
      <c r="AYI136" s="868"/>
      <c r="AYJ136" s="868"/>
      <c r="AYK136" s="868"/>
      <c r="AYL136" s="868"/>
      <c r="AYM136" s="868"/>
      <c r="AZN136" s="1634"/>
      <c r="AZO136" s="1635"/>
      <c r="AZT136" s="1276"/>
      <c r="AZU136" s="1275"/>
      <c r="BAD136" s="227"/>
      <c r="BAE136" s="239"/>
      <c r="BBP136" s="1634"/>
      <c r="BBQ136" s="1635"/>
      <c r="BBV136" s="1276"/>
      <c r="BBW136" s="1275"/>
      <c r="BCF136" s="227"/>
      <c r="BCG136" s="239"/>
      <c r="BDR136" s="1634"/>
      <c r="BDS136" s="1635"/>
      <c r="BDX136" s="1276"/>
      <c r="BDY136" s="1275"/>
      <c r="BEH136" s="227"/>
      <c r="BEI136" s="239"/>
      <c r="BFT136" s="1634"/>
      <c r="BFU136" s="1635"/>
      <c r="BFZ136" s="1276"/>
      <c r="BGA136" s="1275"/>
      <c r="BGJ136" s="227"/>
      <c r="BGK136" s="239"/>
      <c r="BHV136" s="1634"/>
      <c r="BHW136" s="1635"/>
      <c r="BIB136" s="1276"/>
      <c r="BIC136" s="1275"/>
      <c r="BIL136" s="227"/>
      <c r="BIM136" s="239"/>
      <c r="BJX136" s="1634"/>
      <c r="BJY136" s="1635"/>
      <c r="BKD136" s="1276"/>
      <c r="BKE136" s="1275"/>
      <c r="BKN136" s="227"/>
      <c r="BKO136" s="239"/>
      <c r="BLZ136" s="1634"/>
      <c r="BMA136" s="1635"/>
      <c r="BMF136" s="1276"/>
      <c r="BMG136" s="1275"/>
      <c r="BMP136" s="227"/>
      <c r="BMQ136" s="239"/>
      <c r="BOB136" s="1634"/>
      <c r="BOC136" s="1635"/>
      <c r="BOH136" s="1276"/>
      <c r="BOI136" s="1275"/>
      <c r="BOR136" s="227"/>
      <c r="BOS136" s="239"/>
      <c r="BQD136" s="1634"/>
      <c r="BQE136" s="1635"/>
      <c r="BQJ136" s="1276"/>
      <c r="BQK136" s="1275"/>
      <c r="BQT136" s="227"/>
      <c r="BQU136" s="239"/>
      <c r="BSF136" s="1634"/>
      <c r="BSG136" s="1635"/>
      <c r="BSL136" s="1276"/>
      <c r="BSM136" s="1275"/>
      <c r="BSV136" s="227"/>
      <c r="BSW136" s="239"/>
      <c r="BUH136" s="1634"/>
      <c r="BUI136" s="1635"/>
      <c r="BUN136" s="1276"/>
      <c r="BUO136" s="1275"/>
      <c r="BUX136" s="227"/>
      <c r="BUY136" s="239"/>
      <c r="BWJ136" s="1634"/>
      <c r="BWK136" s="1635"/>
      <c r="BWP136" s="1276"/>
      <c r="BWQ136" s="1275"/>
      <c r="BWZ136" s="227"/>
      <c r="BXA136" s="239"/>
      <c r="BYL136" s="1634"/>
      <c r="BYM136" s="1635"/>
      <c r="BYR136" s="1276"/>
      <c r="BYS136" s="1275"/>
      <c r="BZB136" s="227"/>
      <c r="BZC136" s="239"/>
      <c r="CAN136" s="1634"/>
      <c r="CAO136" s="1635"/>
      <c r="CAT136" s="1276"/>
      <c r="CAU136" s="1275"/>
      <c r="CBD136" s="227"/>
      <c r="CBE136" s="239"/>
      <c r="CCP136" s="1634"/>
      <c r="CCQ136" s="1635"/>
      <c r="CCV136" s="1276"/>
      <c r="CCW136" s="1275"/>
      <c r="CDF136" s="227"/>
      <c r="CDG136" s="239"/>
      <c r="CER136" s="1634"/>
      <c r="CES136" s="1635"/>
      <c r="CEX136" s="1276"/>
      <c r="CEY136" s="1275"/>
      <c r="CFH136" s="227"/>
      <c r="CFI136" s="239"/>
      <c r="CGT136" s="1634"/>
      <c r="CGU136" s="1635"/>
      <c r="CGZ136" s="1276"/>
      <c r="CHA136" s="1275"/>
      <c r="CHJ136" s="227"/>
      <c r="CHK136" s="239"/>
      <c r="CIV136" s="1634"/>
      <c r="CIW136" s="1635"/>
      <c r="CJB136" s="1276"/>
      <c r="CJC136" s="1275"/>
      <c r="CJL136" s="227"/>
      <c r="CJM136" s="239"/>
      <c r="CKX136" s="1634"/>
      <c r="CKY136" s="1635"/>
      <c r="CLD136" s="1276"/>
      <c r="CLE136" s="1275"/>
      <c r="CLN136" s="227"/>
      <c r="CLO136" s="239"/>
      <c r="CMZ136" s="1634"/>
      <c r="CNA136" s="1635"/>
      <c r="CNF136" s="1276"/>
      <c r="CNG136" s="1275"/>
      <c r="CNP136" s="227"/>
      <c r="CNQ136" s="239"/>
      <c r="CPB136" s="1634"/>
      <c r="CPC136" s="1635"/>
      <c r="CPH136" s="1276"/>
      <c r="CPI136" s="1275"/>
      <c r="CPR136" s="227"/>
      <c r="CPS136" s="239"/>
      <c r="CRD136" s="1634"/>
      <c r="CRE136" s="1635"/>
      <c r="CRJ136" s="1276"/>
      <c r="CRK136" s="1275"/>
      <c r="CRT136" s="227"/>
      <c r="CRU136" s="239"/>
      <c r="CTF136" s="1634"/>
      <c r="CTG136" s="1635"/>
      <c r="CTL136" s="1276"/>
      <c r="CTM136" s="1275"/>
      <c r="CTV136" s="227"/>
      <c r="CTW136" s="239"/>
      <c r="CWN136" s="1634"/>
      <c r="CWO136" s="1635"/>
      <c r="CWT136" s="1276"/>
      <c r="CWU136" s="1275"/>
      <c r="CXD136" s="227"/>
      <c r="CXE136" s="239"/>
      <c r="CXQ136" s="868"/>
      <c r="CXR136" s="868"/>
      <c r="CXS136" s="868"/>
      <c r="CXT136" s="868"/>
      <c r="CXU136" s="868"/>
      <c r="CXV136" s="868"/>
      <c r="CXW136" s="868"/>
      <c r="CXX136" s="868"/>
      <c r="CXY136" s="868"/>
      <c r="CXZ136" s="868"/>
      <c r="CYA136" s="868"/>
      <c r="CYB136" s="868"/>
      <c r="CYC136" s="868"/>
      <c r="CYD136" s="868"/>
      <c r="CYE136" s="868"/>
      <c r="CYF136" s="868"/>
      <c r="CYG136" s="868"/>
      <c r="CYH136" s="868"/>
      <c r="CYI136" s="868"/>
      <c r="CYJ136" s="868"/>
      <c r="CYK136" s="868"/>
      <c r="DAL136" s="1634"/>
      <c r="DAM136" s="1635"/>
      <c r="DAR136" s="1276"/>
      <c r="DAS136" s="1275"/>
      <c r="DBB136" s="227"/>
      <c r="DBC136" s="239"/>
      <c r="DDT136" s="1634"/>
      <c r="DDU136" s="1635"/>
      <c r="DDZ136" s="1276"/>
      <c r="DEA136" s="1275"/>
      <c r="DEJ136" s="227"/>
      <c r="DEK136" s="239"/>
      <c r="DHB136" s="1634"/>
      <c r="DHC136" s="1635"/>
      <c r="DHH136" s="1276"/>
      <c r="DHI136" s="1275"/>
      <c r="DHR136" s="227"/>
      <c r="DHS136" s="239"/>
      <c r="DKJ136" s="1634"/>
      <c r="DKK136" s="1635"/>
      <c r="DKP136" s="1276"/>
      <c r="DKQ136" s="1275"/>
      <c r="DKZ136" s="227"/>
      <c r="DLA136" s="239"/>
      <c r="DLJ136" s="792"/>
      <c r="DLK136" s="792"/>
      <c r="DLL136" s="792"/>
      <c r="DLM136" s="792"/>
      <c r="DLN136" s="792"/>
      <c r="DLO136" s="792"/>
      <c r="DLP136" s="792"/>
      <c r="DLQ136" s="792"/>
      <c r="DLR136" s="792"/>
      <c r="DLS136" s="792"/>
      <c r="DLT136" s="792"/>
      <c r="DLU136" s="792"/>
      <c r="DLV136" s="792"/>
      <c r="DLW136" s="792"/>
      <c r="DLX136" s="792"/>
      <c r="DLY136" s="792"/>
      <c r="DLZ136" s="792"/>
      <c r="DMA136" s="792"/>
      <c r="DMB136" s="792"/>
      <c r="DMC136" s="792"/>
      <c r="DMD136" s="792"/>
      <c r="DME136" s="792"/>
      <c r="DMF136" s="792"/>
      <c r="DMG136" s="792"/>
      <c r="DMH136" s="792"/>
      <c r="DMI136" s="792"/>
      <c r="DMJ136" s="792"/>
      <c r="DMK136" s="792"/>
      <c r="DML136" s="792"/>
      <c r="DMM136" s="792"/>
      <c r="DMN136" s="792"/>
      <c r="DMO136" s="792"/>
      <c r="DMP136" s="792"/>
      <c r="DMQ136" s="792"/>
      <c r="DMR136" s="792"/>
      <c r="DMS136" s="792"/>
      <c r="DMT136" s="792"/>
      <c r="DMU136" s="792"/>
      <c r="DMV136" s="792"/>
      <c r="DMW136" s="792"/>
      <c r="DMX136" s="792"/>
      <c r="DMY136" s="792"/>
      <c r="DMZ136" s="792"/>
      <c r="DNA136" s="792"/>
      <c r="DNB136" s="792"/>
      <c r="DNC136" s="792"/>
      <c r="DND136" s="792"/>
      <c r="DNE136" s="792"/>
      <c r="DNF136" s="792"/>
      <c r="DNG136" s="792"/>
      <c r="DNH136" s="792"/>
      <c r="DNI136" s="792"/>
      <c r="DNJ136" s="792"/>
      <c r="DNR136" s="1634"/>
      <c r="DNS136" s="1635"/>
      <c r="DNX136" s="1276"/>
      <c r="DNY136" s="1275"/>
      <c r="DOH136" s="227"/>
      <c r="DOI136" s="239"/>
      <c r="DRP136" s="1634"/>
      <c r="DRQ136" s="1635"/>
      <c r="DRV136" s="1276"/>
      <c r="DRW136" s="1275"/>
      <c r="DSF136" s="227"/>
      <c r="DSG136" s="239"/>
      <c r="DSZ136" s="1196"/>
      <c r="DTA136" s="1196"/>
      <c r="DTB136" s="1196"/>
      <c r="DTC136" s="1196"/>
      <c r="DTD136" s="1196"/>
      <c r="DTE136" s="1196"/>
      <c r="DTF136" s="1196"/>
      <c r="DTG136" s="1196"/>
      <c r="DTH136" s="1196"/>
      <c r="DTI136" s="1196"/>
      <c r="DTJ136" s="1196"/>
      <c r="DTK136" s="1196"/>
      <c r="DTL136" s="1196"/>
      <c r="DTM136" s="1196"/>
      <c r="DTN136" s="1196"/>
      <c r="DTO136" s="1196"/>
      <c r="DTP136" s="1196"/>
      <c r="DTQ136" s="1196"/>
      <c r="DTR136" s="1196"/>
      <c r="DTS136" s="1196"/>
      <c r="DTT136" s="1196"/>
      <c r="DTU136" s="1377"/>
      <c r="DTV136" s="1377"/>
      <c r="DTW136" s="1377"/>
      <c r="DTX136" s="1377"/>
      <c r="DTY136" s="1377"/>
      <c r="DTZ136" s="1377"/>
      <c r="DUA136" s="1377"/>
      <c r="DUB136" s="1377"/>
      <c r="DUC136" s="1377"/>
      <c r="DUD136" s="1377"/>
      <c r="DUE136" s="1377"/>
      <c r="DUF136" s="1377"/>
      <c r="DUG136" s="1377"/>
      <c r="DUH136" s="1377"/>
      <c r="DUI136" s="1377"/>
      <c r="DUJ136" s="302"/>
      <c r="DUK136" s="302"/>
      <c r="DUL136" s="302"/>
      <c r="DVN136" s="377"/>
      <c r="DVO136" s="377"/>
      <c r="DVP136" s="377"/>
      <c r="DVQ136" s="377"/>
      <c r="DVR136" s="377"/>
      <c r="DVS136" s="377"/>
      <c r="DVT136" s="377"/>
      <c r="DVU136" s="377"/>
      <c r="DWD136" s="377"/>
      <c r="DWE136" s="377"/>
      <c r="DWF136" s="377"/>
      <c r="DWG136" s="377"/>
      <c r="DWH136" s="377"/>
      <c r="DWI136" s="377"/>
      <c r="DWJ136" s="377"/>
      <c r="DWK136" s="377"/>
      <c r="DWT136" s="377"/>
      <c r="DWU136" s="377"/>
      <c r="DWV136" s="377"/>
      <c r="DWW136" s="377"/>
      <c r="DWX136" s="377"/>
      <c r="DWY136" s="377"/>
      <c r="DWZ136" s="377"/>
      <c r="DXA136" s="377"/>
      <c r="DXJ136" s="377"/>
      <c r="DXK136" s="377"/>
      <c r="DXL136" s="377"/>
      <c r="DXM136" s="377"/>
      <c r="DXN136" s="377"/>
      <c r="DXO136" s="377"/>
      <c r="DXP136" s="377"/>
      <c r="DXQ136" s="377"/>
      <c r="DXZ136" s="377"/>
      <c r="DYA136" s="377"/>
      <c r="DYB136" s="377"/>
      <c r="DYC136" s="377"/>
      <c r="DYD136" s="377"/>
      <c r="DYE136" s="377"/>
      <c r="DYF136" s="377"/>
      <c r="DYG136" s="377"/>
      <c r="DYH136" s="235"/>
      <c r="DYI136" s="235"/>
      <c r="DYJ136" s="235"/>
      <c r="DYK136" s="1634"/>
      <c r="DYL136" s="1635"/>
      <c r="DYM136" s="235"/>
      <c r="DYN136" s="235"/>
      <c r="DYO136" s="235"/>
      <c r="DYP136" s="235"/>
      <c r="DYQ136" s="1276"/>
      <c r="DYR136" s="1275"/>
      <c r="DYS136" s="235"/>
      <c r="DYT136" s="235"/>
      <c r="DYU136" s="235"/>
      <c r="DYV136" s="235"/>
      <c r="DYW136" s="1525"/>
      <c r="DYX136" s="1632"/>
      <c r="DYY136" s="1632"/>
      <c r="DYZ136" s="1526"/>
      <c r="DZA136" s="235"/>
      <c r="DZB136" s="238"/>
      <c r="DZC136" s="235"/>
      <c r="DZL136" s="377"/>
      <c r="DZM136" s="377"/>
      <c r="DZN136" s="377"/>
      <c r="DZO136" s="377"/>
      <c r="DZP136" s="377"/>
      <c r="DZQ136" s="377"/>
      <c r="DZR136" s="377"/>
      <c r="DZS136" s="377"/>
      <c r="EAB136" s="377"/>
      <c r="EAC136" s="377"/>
      <c r="EAD136" s="377"/>
      <c r="EAE136" s="377"/>
      <c r="EAF136" s="377"/>
      <c r="EAG136" s="377"/>
      <c r="EAH136" s="377"/>
      <c r="EAI136" s="377"/>
      <c r="EAR136" s="377"/>
      <c r="EAS136" s="377"/>
      <c r="EAT136" s="377"/>
      <c r="EAU136" s="377"/>
      <c r="EAV136" s="377"/>
      <c r="EAW136" s="377"/>
      <c r="EAX136" s="377"/>
      <c r="EAY136" s="377"/>
      <c r="EBH136" s="377"/>
      <c r="EBI136" s="377"/>
      <c r="EBJ136" s="377"/>
      <c r="EBK136" s="377"/>
      <c r="EBL136" s="377"/>
      <c r="EBM136" s="377"/>
      <c r="EBN136" s="377"/>
      <c r="EBO136" s="377"/>
      <c r="EBX136" s="377"/>
      <c r="EBY136" s="377"/>
      <c r="EBZ136" s="377"/>
      <c r="ECA136" s="377"/>
      <c r="ECB136" s="377"/>
      <c r="ECC136" s="377"/>
      <c r="ECD136" s="377"/>
      <c r="ECE136" s="377"/>
      <c r="ECF136" s="235"/>
      <c r="ECG136" s="235"/>
      <c r="ECH136" s="235"/>
      <c r="ECI136" s="1634"/>
      <c r="ECJ136" s="1635"/>
      <c r="ECK136" s="235"/>
      <c r="ECL136" s="235"/>
      <c r="ECM136" s="235"/>
      <c r="ECN136" s="235"/>
      <c r="ECO136" s="1276"/>
      <c r="ECP136" s="1275"/>
      <c r="ECQ136" s="235"/>
      <c r="ECR136" s="235"/>
      <c r="ECS136" s="235"/>
      <c r="ECT136" s="235"/>
      <c r="ECU136" s="1525"/>
      <c r="ECV136" s="1632"/>
      <c r="ECW136" s="1632"/>
      <c r="ECX136" s="1526"/>
      <c r="ECY136" s="235"/>
      <c r="ECZ136" s="238"/>
      <c r="EDA136" s="235"/>
      <c r="EDJ136" s="377"/>
      <c r="EDK136" s="377"/>
      <c r="EDL136" s="377"/>
      <c r="EDM136" s="377"/>
      <c r="EDN136" s="377"/>
      <c r="EDO136" s="377"/>
      <c r="EDP136" s="377"/>
      <c r="EDQ136" s="377"/>
      <c r="EDZ136" s="377"/>
      <c r="EEA136" s="377"/>
      <c r="EEB136" s="377"/>
      <c r="EEC136" s="377"/>
      <c r="EED136" s="377"/>
      <c r="EEE136" s="377"/>
      <c r="EEF136" s="377"/>
      <c r="EEG136" s="377"/>
      <c r="EEH136" s="377"/>
      <c r="EEI136" s="377"/>
      <c r="EEJ136" s="377"/>
      <c r="EEK136" s="377"/>
      <c r="EEL136" s="377"/>
      <c r="EEM136" s="377"/>
      <c r="EEN136" s="377"/>
      <c r="EEO136" s="377"/>
      <c r="EEP136" s="377"/>
      <c r="EEQ136" s="377"/>
      <c r="EER136" s="377"/>
      <c r="EES136" s="377"/>
      <c r="EET136" s="377"/>
      <c r="EEU136" s="377"/>
      <c r="EEV136" s="377"/>
      <c r="EEW136" s="377"/>
      <c r="EEX136" s="377"/>
      <c r="EEY136" s="377"/>
      <c r="EEZ136" s="377"/>
      <c r="EFA136" s="377"/>
      <c r="EFB136" s="377"/>
      <c r="EFC136" s="377"/>
      <c r="EFD136" s="377"/>
      <c r="EFE136" s="377"/>
      <c r="EFF136" s="377"/>
      <c r="EFG136" s="377"/>
      <c r="EFH136" s="377"/>
      <c r="EFI136" s="377"/>
      <c r="EFJ136" s="377"/>
      <c r="EFK136" s="377"/>
      <c r="EFL136" s="377"/>
      <c r="EFM136" s="377"/>
      <c r="EFN136" s="377"/>
      <c r="EFO136" s="377"/>
      <c r="EFP136" s="377"/>
      <c r="EFQ136" s="377"/>
      <c r="EFR136" s="377"/>
      <c r="EFS136" s="377"/>
      <c r="EFT136" s="377"/>
      <c r="EFU136" s="377"/>
      <c r="EFV136" s="377"/>
      <c r="EFW136" s="377"/>
      <c r="EFX136" s="377"/>
      <c r="EFY136" s="377"/>
      <c r="EFZ136" s="377"/>
      <c r="EGA136" s="377"/>
      <c r="EGB136" s="377"/>
      <c r="EGC136" s="377"/>
      <c r="EGD136" s="377"/>
      <c r="EGE136" s="377"/>
      <c r="EGF136" s="377"/>
      <c r="EGG136" s="377"/>
      <c r="EGH136" s="377"/>
      <c r="EGI136" s="377"/>
      <c r="EGJ136" s="377"/>
      <c r="EGK136" s="377"/>
      <c r="EGL136" s="377"/>
      <c r="EGM136" s="377"/>
      <c r="EGN136" s="377"/>
      <c r="EGO136" s="377"/>
      <c r="EGP136" s="377"/>
      <c r="EGQ136" s="377"/>
      <c r="EGZ136" s="377"/>
      <c r="EHA136" s="377"/>
      <c r="EHB136" s="377"/>
      <c r="EHC136" s="377"/>
      <c r="EHD136" s="377"/>
      <c r="EHE136" s="377"/>
      <c r="EHF136" s="377"/>
      <c r="EHG136" s="377"/>
      <c r="EHP136" s="377"/>
      <c r="EHQ136" s="377"/>
      <c r="EHR136" s="377"/>
      <c r="EHS136" s="377"/>
      <c r="EHT136" s="377"/>
      <c r="EHU136" s="377"/>
      <c r="EHV136" s="377"/>
      <c r="EHW136" s="377"/>
      <c r="EHX136" s="235"/>
      <c r="EHY136" s="235"/>
      <c r="EHZ136" s="235"/>
      <c r="EIA136" s="1634"/>
      <c r="EIB136" s="1635"/>
      <c r="EIC136" s="235"/>
      <c r="EID136" s="235"/>
      <c r="EIE136" s="235"/>
      <c r="EIF136" s="235"/>
      <c r="EIG136" s="1276"/>
      <c r="EIH136" s="1275"/>
      <c r="EII136" s="235"/>
      <c r="EIJ136" s="235"/>
      <c r="EIK136" s="235"/>
      <c r="EIL136" s="235"/>
      <c r="EIM136" s="1525"/>
      <c r="EIN136" s="1632"/>
      <c r="EIO136" s="1632"/>
      <c r="EIP136" s="1526"/>
      <c r="EIQ136" s="235"/>
      <c r="EIR136" s="238"/>
      <c r="EIS136" s="235"/>
      <c r="EJB136" s="377"/>
      <c r="EJC136" s="377"/>
      <c r="EJD136" s="377"/>
      <c r="EJE136" s="377"/>
      <c r="EJF136" s="377"/>
      <c r="EJG136" s="377"/>
      <c r="EJH136" s="377"/>
      <c r="EJI136" s="377"/>
      <c r="EJR136" s="377"/>
      <c r="EJS136" s="377"/>
      <c r="EJT136" s="377"/>
      <c r="EJU136" s="377"/>
      <c r="EJV136" s="377"/>
      <c r="EJW136" s="377"/>
      <c r="EJX136" s="377"/>
      <c r="EJY136" s="377"/>
      <c r="EJZ136" s="235"/>
      <c r="EKA136" s="235"/>
      <c r="EKB136" s="235"/>
      <c r="EKC136" s="235"/>
      <c r="EKD136" s="235"/>
      <c r="EKE136" s="235"/>
      <c r="EKF136" s="235"/>
      <c r="EKG136" s="235"/>
      <c r="EKH136" s="235"/>
      <c r="EKI136" s="235"/>
      <c r="EKJ136" s="235"/>
      <c r="EKK136" s="235"/>
      <c r="EKL136" s="235"/>
      <c r="EKM136" s="235"/>
      <c r="EKN136" s="235"/>
      <c r="EKO136" s="235"/>
      <c r="EKP136" s="235"/>
      <c r="EKQ136" s="235"/>
      <c r="EKR136" s="235"/>
      <c r="EKS136" s="235"/>
      <c r="EKT136" s="235"/>
      <c r="EKU136" s="235"/>
      <c r="EKV136" s="235"/>
      <c r="EKW136" s="235"/>
      <c r="EKX136" s="235"/>
      <c r="EKY136" s="235"/>
      <c r="EKZ136" s="235"/>
      <c r="ELA136" s="235"/>
      <c r="ENP136" s="1634"/>
      <c r="ENQ136" s="1635"/>
      <c r="ENV136" s="1276"/>
      <c r="ENW136" s="1275"/>
      <c r="EOF136" s="227"/>
      <c r="EOG136" s="239"/>
      <c r="EQH136" s="1634"/>
      <c r="EQI136" s="1635"/>
      <c r="EQN136" s="1276"/>
      <c r="EQO136" s="1275"/>
      <c r="EQX136" s="227"/>
      <c r="EQY136" s="239"/>
      <c r="ETA136" s="1518"/>
      <c r="ETB136" s="1518"/>
      <c r="ETC136" s="1518"/>
      <c r="ETD136" s="1518"/>
      <c r="ETE136" s="1518"/>
      <c r="ETF136" s="1518"/>
    </row>
    <row r="137" spans="1:997 1034:2031 2068:3906" s="226" customFormat="1" ht="15" customHeight="1">
      <c r="A137" s="1264"/>
      <c r="B137" s="1518"/>
      <c r="C137" s="1518"/>
      <c r="D137" s="1518"/>
      <c r="E137" s="1518"/>
      <c r="F137" s="1518"/>
      <c r="G137" s="1518"/>
      <c r="BJ137" s="568"/>
      <c r="BK137" s="594"/>
      <c r="BP137" s="1502"/>
      <c r="BQ137" s="1602"/>
      <c r="BT137" s="227"/>
      <c r="BU137" s="239"/>
      <c r="CV137" s="568"/>
      <c r="CW137" s="594"/>
      <c r="DB137" s="1502"/>
      <c r="DC137" s="1602"/>
      <c r="DF137" s="227"/>
      <c r="DG137" s="239"/>
      <c r="EX137" s="568"/>
      <c r="EY137" s="594"/>
      <c r="FD137" s="1502"/>
      <c r="FE137" s="1602"/>
      <c r="FH137" s="227"/>
      <c r="FI137" s="239"/>
      <c r="GZ137" s="568"/>
      <c r="HA137" s="594"/>
      <c r="HF137" s="1502"/>
      <c r="HG137" s="1602"/>
      <c r="HJ137" s="227"/>
      <c r="HK137" s="239"/>
      <c r="JB137" s="568"/>
      <c r="JC137" s="594"/>
      <c r="JH137" s="1502"/>
      <c r="JI137" s="1602"/>
      <c r="JL137" s="227"/>
      <c r="JM137" s="239"/>
      <c r="LD137" s="568"/>
      <c r="LE137" s="594"/>
      <c r="LJ137" s="1502"/>
      <c r="LK137" s="1602"/>
      <c r="LN137" s="227"/>
      <c r="LO137" s="239"/>
      <c r="NF137" s="568"/>
      <c r="NG137" s="594"/>
      <c r="NL137" s="1502"/>
      <c r="NM137" s="1602"/>
      <c r="NP137" s="227"/>
      <c r="NQ137" s="239"/>
      <c r="OR137" s="568"/>
      <c r="OS137" s="594"/>
      <c r="OX137" s="1502"/>
      <c r="OY137" s="1602"/>
      <c r="PB137" s="227"/>
      <c r="PC137" s="239"/>
      <c r="QD137" s="568"/>
      <c r="QE137" s="594"/>
      <c r="QJ137" s="1502"/>
      <c r="QK137" s="1602"/>
      <c r="QN137" s="227"/>
      <c r="QO137" s="239"/>
      <c r="SF137" s="568"/>
      <c r="SG137" s="594"/>
      <c r="SL137" s="1502"/>
      <c r="SM137" s="1602"/>
      <c r="SP137" s="227"/>
      <c r="SQ137" s="239"/>
      <c r="UH137" s="568"/>
      <c r="UI137" s="594"/>
      <c r="UN137" s="1502"/>
      <c r="UO137" s="1602"/>
      <c r="UR137" s="227"/>
      <c r="US137" s="239"/>
      <c r="WJ137" s="568"/>
      <c r="WK137" s="594"/>
      <c r="WP137" s="1502"/>
      <c r="WQ137" s="1602"/>
      <c r="WT137" s="227"/>
      <c r="WU137" s="239"/>
      <c r="YL137" s="568"/>
      <c r="YM137" s="594"/>
      <c r="YR137" s="1502"/>
      <c r="YS137" s="1602"/>
      <c r="YV137" s="227"/>
      <c r="YW137" s="239"/>
      <c r="AAN137" s="568"/>
      <c r="AAO137" s="594"/>
      <c r="AAT137" s="1502"/>
      <c r="AAU137" s="1602"/>
      <c r="AAX137" s="227"/>
      <c r="AAY137" s="239"/>
      <c r="ACP137" s="568"/>
      <c r="ACQ137" s="594"/>
      <c r="ACV137" s="1502"/>
      <c r="ACW137" s="1602"/>
      <c r="ACZ137" s="227"/>
      <c r="ADA137" s="239"/>
      <c r="AER137" s="568"/>
      <c r="AES137" s="594"/>
      <c r="AEX137" s="1502"/>
      <c r="AEY137" s="1602"/>
      <c r="AFB137" s="227"/>
      <c r="AFC137" s="239"/>
      <c r="AGT137" s="568"/>
      <c r="AGU137" s="594"/>
      <c r="AGZ137" s="1502"/>
      <c r="AHA137" s="1602"/>
      <c r="AHD137" s="227"/>
      <c r="AHE137" s="239"/>
      <c r="AIV137" s="568"/>
      <c r="AIW137" s="594"/>
      <c r="AJB137" s="1502"/>
      <c r="AJC137" s="1602"/>
      <c r="AJF137" s="227"/>
      <c r="AJG137" s="239"/>
      <c r="AKX137" s="568"/>
      <c r="AKY137" s="594"/>
      <c r="ALD137" s="1502"/>
      <c r="ALE137" s="1602"/>
      <c r="ALH137" s="227"/>
      <c r="ALI137" s="239"/>
      <c r="AMZ137" s="568"/>
      <c r="ANA137" s="594"/>
      <c r="ANF137" s="1502"/>
      <c r="ANG137" s="1602"/>
      <c r="ANJ137" s="227"/>
      <c r="ANK137" s="239"/>
      <c r="APB137" s="568"/>
      <c r="APC137" s="594"/>
      <c r="APH137" s="1502"/>
      <c r="API137" s="1602"/>
      <c r="APL137" s="227"/>
      <c r="APM137" s="239"/>
      <c r="ARD137" s="568"/>
      <c r="ARE137" s="594"/>
      <c r="ARJ137" s="1502"/>
      <c r="ARK137" s="1602"/>
      <c r="ARN137" s="227"/>
      <c r="ARO137" s="239"/>
      <c r="ATF137" s="568"/>
      <c r="ATG137" s="594"/>
      <c r="ATL137" s="1502"/>
      <c r="ATM137" s="1602"/>
      <c r="ATP137" s="227"/>
      <c r="ATQ137" s="239"/>
      <c r="AUW137" s="616"/>
      <c r="AUX137" s="1648"/>
      <c r="AUY137" s="1649"/>
      <c r="AUZ137" s="229"/>
      <c r="AVA137" s="1134"/>
      <c r="AVB137" s="1135"/>
      <c r="AVC137" s="784"/>
      <c r="AVP137" s="868"/>
      <c r="AVQ137" s="868"/>
      <c r="AVR137" s="868"/>
      <c r="AVS137" s="868"/>
      <c r="AVT137" s="868"/>
      <c r="AVU137" s="868"/>
      <c r="AVV137" s="868"/>
      <c r="AVW137" s="868"/>
      <c r="AVX137" s="868"/>
      <c r="AVY137" s="868"/>
      <c r="AVZ137" s="868"/>
      <c r="AWA137" s="868"/>
      <c r="AWB137" s="868"/>
      <c r="AWC137" s="868"/>
      <c r="AWD137" s="868"/>
      <c r="AWE137" s="868"/>
      <c r="AWF137" s="868"/>
      <c r="AWG137" s="868"/>
      <c r="AWH137" s="868"/>
      <c r="AWI137" s="868"/>
      <c r="AWJ137" s="868"/>
      <c r="AWK137" s="868"/>
      <c r="AWL137" s="868"/>
      <c r="AWM137" s="868"/>
      <c r="AWN137" s="868"/>
      <c r="AWO137" s="868"/>
      <c r="AWP137" s="868"/>
      <c r="AWQ137" s="868"/>
      <c r="AWR137" s="1213"/>
      <c r="AWS137" s="1213"/>
      <c r="AWT137" s="1213"/>
      <c r="AWU137" s="1213"/>
      <c r="AWV137" s="1213"/>
      <c r="AWW137" s="1213"/>
      <c r="AWX137" s="1213"/>
      <c r="AWY137" s="1213"/>
      <c r="AWZ137" s="1213"/>
      <c r="AXA137" s="1213"/>
      <c r="AXB137" s="1213"/>
      <c r="AXC137" s="1213"/>
      <c r="AXD137" s="1213"/>
      <c r="AXE137" s="1213"/>
      <c r="AXF137" s="1213"/>
      <c r="AXG137" s="1213"/>
      <c r="AXH137" s="1213"/>
      <c r="AXI137" s="1213"/>
      <c r="AXJ137" s="1213"/>
      <c r="AXK137" s="1213"/>
      <c r="AXL137" s="1213"/>
      <c r="AXM137" s="1213"/>
      <c r="AXN137" s="1213"/>
      <c r="AXO137" s="1213"/>
      <c r="AXP137" s="1213"/>
      <c r="AXQ137" s="1213"/>
      <c r="AXR137" s="1213"/>
      <c r="AXS137" s="1213"/>
      <c r="AXT137" s="1213"/>
      <c r="AXU137" s="868"/>
      <c r="AXV137" s="868"/>
      <c r="AXW137" s="868"/>
      <c r="AXX137" s="868"/>
      <c r="AXY137" s="868"/>
      <c r="AXZ137" s="868"/>
      <c r="AYA137" s="868"/>
      <c r="AYB137" s="868"/>
      <c r="AYC137" s="868"/>
      <c r="AYD137" s="868"/>
      <c r="AYE137" s="868"/>
      <c r="AYF137" s="868"/>
      <c r="AYG137" s="868"/>
      <c r="AYH137" s="868"/>
      <c r="AYI137" s="868"/>
      <c r="AYJ137" s="868"/>
      <c r="AYK137" s="868"/>
      <c r="AYL137" s="868"/>
      <c r="AYM137" s="868"/>
      <c r="AZO137" s="228"/>
      <c r="AZU137" s="233"/>
      <c r="BAD137" s="227"/>
      <c r="BAE137" s="239"/>
      <c r="BBQ137" s="228"/>
      <c r="BBW137" s="233"/>
      <c r="BCF137" s="227"/>
      <c r="BCG137" s="239"/>
      <c r="BDS137" s="228"/>
      <c r="BDY137" s="233"/>
      <c r="BEH137" s="227"/>
      <c r="BEI137" s="239"/>
      <c r="BFU137" s="228"/>
      <c r="BGA137" s="233"/>
      <c r="BGJ137" s="227"/>
      <c r="BGK137" s="239"/>
      <c r="BHW137" s="228"/>
      <c r="BIC137" s="233"/>
      <c r="BIL137" s="227"/>
      <c r="BIM137" s="239"/>
      <c r="BJY137" s="228"/>
      <c r="BKE137" s="233"/>
      <c r="BKN137" s="227"/>
      <c r="BKO137" s="239"/>
      <c r="BMA137" s="228"/>
      <c r="BMG137" s="233"/>
      <c r="BMP137" s="227"/>
      <c r="BMQ137" s="239"/>
      <c r="BOC137" s="228"/>
      <c r="BOI137" s="233"/>
      <c r="BOR137" s="227"/>
      <c r="BOS137" s="239"/>
      <c r="BQE137" s="228"/>
      <c r="BQK137" s="233"/>
      <c r="BQT137" s="227"/>
      <c r="BQU137" s="239"/>
      <c r="BSG137" s="228"/>
      <c r="BSM137" s="233"/>
      <c r="BSV137" s="227"/>
      <c r="BSW137" s="239"/>
      <c r="BUI137" s="228"/>
      <c r="BUO137" s="233"/>
      <c r="BUX137" s="227"/>
      <c r="BUY137" s="239"/>
      <c r="BWK137" s="228"/>
      <c r="BWQ137" s="233"/>
      <c r="BWZ137" s="227"/>
      <c r="BXA137" s="239"/>
      <c r="BYM137" s="228"/>
      <c r="BYS137" s="233"/>
      <c r="BZB137" s="227"/>
      <c r="BZC137" s="239"/>
      <c r="CAO137" s="228"/>
      <c r="CAU137" s="233"/>
      <c r="CBD137" s="227"/>
      <c r="CBE137" s="239"/>
      <c r="CCQ137" s="228"/>
      <c r="CCW137" s="233"/>
      <c r="CDF137" s="227"/>
      <c r="CDG137" s="239"/>
      <c r="CES137" s="228"/>
      <c r="CEY137" s="233"/>
      <c r="CFH137" s="227"/>
      <c r="CFI137" s="239"/>
      <c r="CGU137" s="228"/>
      <c r="CHA137" s="233"/>
      <c r="CHJ137" s="227"/>
      <c r="CHK137" s="239"/>
      <c r="CIW137" s="228"/>
      <c r="CJC137" s="233"/>
      <c r="CJL137" s="227"/>
      <c r="CJM137" s="239"/>
      <c r="CKY137" s="228"/>
      <c r="CLE137" s="233"/>
      <c r="CLN137" s="227"/>
      <c r="CLO137" s="239"/>
      <c r="CNA137" s="228"/>
      <c r="CNG137" s="233"/>
      <c r="CNP137" s="227"/>
      <c r="CNQ137" s="239"/>
      <c r="CPC137" s="228"/>
      <c r="CPI137" s="233"/>
      <c r="CPR137" s="227"/>
      <c r="CPS137" s="239"/>
      <c r="CRE137" s="228"/>
      <c r="CRK137" s="233"/>
      <c r="CRT137" s="227"/>
      <c r="CRU137" s="239"/>
      <c r="CTG137" s="228"/>
      <c r="CTM137" s="233"/>
      <c r="CTV137" s="227"/>
      <c r="CTW137" s="239"/>
      <c r="CWO137" s="228"/>
      <c r="CWU137" s="233"/>
      <c r="CXD137" s="227"/>
      <c r="CXE137" s="239"/>
      <c r="CXQ137" s="868"/>
      <c r="CXR137" s="868"/>
      <c r="CXS137" s="868"/>
      <c r="CXT137" s="868"/>
      <c r="CXU137" s="868"/>
      <c r="CXV137" s="868"/>
      <c r="CXW137" s="868"/>
      <c r="CXX137" s="868"/>
      <c r="CXY137" s="868"/>
      <c r="CXZ137" s="868"/>
      <c r="CYA137" s="868"/>
      <c r="CYB137" s="868"/>
      <c r="CYC137" s="868"/>
      <c r="CYD137" s="868"/>
      <c r="CYE137" s="868"/>
      <c r="CYF137" s="868"/>
      <c r="CYG137" s="868"/>
      <c r="CYH137" s="868"/>
      <c r="CYI137" s="868"/>
      <c r="CYJ137" s="868"/>
      <c r="CYK137" s="868"/>
      <c r="DAM137" s="228"/>
      <c r="DAS137" s="233"/>
      <c r="DBB137" s="227"/>
      <c r="DBC137" s="239"/>
      <c r="DDU137" s="228"/>
      <c r="DEA137" s="233"/>
      <c r="DEJ137" s="227"/>
      <c r="DEK137" s="239"/>
      <c r="DHC137" s="228"/>
      <c r="DHI137" s="233"/>
      <c r="DHR137" s="227"/>
      <c r="DHS137" s="239"/>
      <c r="DKK137" s="228"/>
      <c r="DKQ137" s="233"/>
      <c r="DKZ137" s="227"/>
      <c r="DLA137" s="239"/>
      <c r="DLJ137" s="792"/>
      <c r="DLK137" s="792"/>
      <c r="DLL137" s="792"/>
      <c r="DLM137" s="792"/>
      <c r="DLN137" s="792"/>
      <c r="DLO137" s="792"/>
      <c r="DLP137" s="792"/>
      <c r="DLQ137" s="792"/>
      <c r="DLR137" s="792"/>
      <c r="DLS137" s="792"/>
      <c r="DLT137" s="792"/>
      <c r="DLU137" s="792"/>
      <c r="DLV137" s="792"/>
      <c r="DLW137" s="792"/>
      <c r="DLX137" s="792"/>
      <c r="DLY137" s="792"/>
      <c r="DLZ137" s="792"/>
      <c r="DMA137" s="792"/>
      <c r="DMB137" s="792"/>
      <c r="DMC137" s="792"/>
      <c r="DMD137" s="792"/>
      <c r="DME137" s="792"/>
      <c r="DMF137" s="792"/>
      <c r="DMG137" s="792"/>
      <c r="DMH137" s="792"/>
      <c r="DMI137" s="792"/>
      <c r="DMJ137" s="792"/>
      <c r="DMK137" s="792"/>
      <c r="DML137" s="792"/>
      <c r="DMM137" s="792"/>
      <c r="DMN137" s="792"/>
      <c r="DMO137" s="792"/>
      <c r="DMP137" s="792"/>
      <c r="DMQ137" s="792"/>
      <c r="DMR137" s="792"/>
      <c r="DMS137" s="792"/>
      <c r="DMT137" s="792"/>
      <c r="DMU137" s="792"/>
      <c r="DMV137" s="792"/>
      <c r="DMW137" s="792"/>
      <c r="DMX137" s="792"/>
      <c r="DMY137" s="792"/>
      <c r="DMZ137" s="792"/>
      <c r="DNA137" s="792"/>
      <c r="DNB137" s="792"/>
      <c r="DNC137" s="792"/>
      <c r="DND137" s="792"/>
      <c r="DNE137" s="792"/>
      <c r="DNF137" s="792"/>
      <c r="DNG137" s="792"/>
      <c r="DNH137" s="792"/>
      <c r="DNI137" s="792"/>
      <c r="DNJ137" s="792"/>
      <c r="DNS137" s="228"/>
      <c r="DNY137" s="233"/>
      <c r="DOH137" s="227"/>
      <c r="DOI137" s="239"/>
      <c r="DRQ137" s="228"/>
      <c r="DRW137" s="233"/>
      <c r="DSF137" s="227"/>
      <c r="DSG137" s="239"/>
      <c r="DSZ137" s="1196"/>
      <c r="DTA137" s="1196"/>
      <c r="DTB137" s="1196"/>
      <c r="DTC137" s="1196"/>
      <c r="DTD137" s="1196"/>
      <c r="DTE137" s="1196"/>
      <c r="DTF137" s="1196"/>
      <c r="DTG137" s="1196"/>
      <c r="DTH137" s="1196"/>
      <c r="DTI137" s="1196"/>
      <c r="DTJ137" s="1196"/>
      <c r="DTK137" s="1196"/>
      <c r="DTL137" s="1196"/>
      <c r="DTM137" s="1196"/>
      <c r="DTN137" s="1196"/>
      <c r="DTO137" s="1196"/>
      <c r="DTP137" s="1196"/>
      <c r="DTQ137" s="1196"/>
      <c r="DTR137" s="1196"/>
      <c r="DTS137" s="1196"/>
      <c r="DTT137" s="1196"/>
      <c r="DTU137" s="1377"/>
      <c r="DTV137" s="1377"/>
      <c r="DTW137" s="1377"/>
      <c r="DTX137" s="1377"/>
      <c r="DTY137" s="1377"/>
      <c r="DTZ137" s="1377"/>
      <c r="DUA137" s="1377"/>
      <c r="DUB137" s="1377"/>
      <c r="DUC137" s="1377"/>
      <c r="DUD137" s="1377"/>
      <c r="DUE137" s="1377"/>
      <c r="DUF137" s="1377"/>
      <c r="DUG137" s="1377"/>
      <c r="DUH137" s="1377"/>
      <c r="DUI137" s="1377"/>
      <c r="DUJ137" s="302"/>
      <c r="DUK137" s="302"/>
      <c r="DUL137" s="302"/>
      <c r="DVF137" s="1552" t="str">
        <f>Dev!$CI$101</f>
        <v>PRLTE:</v>
      </c>
      <c r="DVG137" s="1552"/>
      <c r="DVH137" s="1552"/>
      <c r="DVI137" s="1552"/>
      <c r="DVJ137" s="1552"/>
      <c r="DVK137" s="1552"/>
      <c r="DVL137" s="1552"/>
      <c r="DVM137" s="483"/>
      <c r="DVN137" s="1553" t="str">
        <f ca="1">INDIRECT(ADDRESS(DVF204,Dev!$CQ$101,,,Table!$A$1))</f>
        <v>PT100-1500</v>
      </c>
      <c r="DVO137" s="1553"/>
      <c r="DVP137" s="1553"/>
      <c r="DVQ137" s="1553"/>
      <c r="DVR137" s="1553"/>
      <c r="DVS137" s="1553"/>
      <c r="DVT137" s="1553"/>
      <c r="DVU137" s="1553"/>
      <c r="DVV137" s="1552" t="str">
        <f>Dev!$CI$101</f>
        <v>PRLTE:</v>
      </c>
      <c r="DVW137" s="1552"/>
      <c r="DVX137" s="1552"/>
      <c r="DVY137" s="1552"/>
      <c r="DVZ137" s="1552"/>
      <c r="DWA137" s="1552"/>
      <c r="DWB137" s="1552"/>
      <c r="DWC137" s="483"/>
      <c r="DWD137" s="1553" t="str">
        <f ca="1">INDIRECT(ADDRESS(DVV204,Dev!$CQ$101,,,Table!$A$1))</f>
        <v>PT100-3000</v>
      </c>
      <c r="DWE137" s="1553"/>
      <c r="DWF137" s="1553"/>
      <c r="DWG137" s="1553"/>
      <c r="DWH137" s="1553"/>
      <c r="DWI137" s="1553"/>
      <c r="DWJ137" s="1553"/>
      <c r="DWK137" s="1553"/>
      <c r="DWL137" s="1552" t="str">
        <f>Dev!$CI$101</f>
        <v>PRLTE:</v>
      </c>
      <c r="DWM137" s="1552"/>
      <c r="DWN137" s="1552"/>
      <c r="DWO137" s="1552"/>
      <c r="DWP137" s="1552"/>
      <c r="DWQ137" s="1552"/>
      <c r="DWR137" s="1552"/>
      <c r="DWS137" s="483"/>
      <c r="DWT137" s="1553" t="str">
        <f ca="1">INDIRECT(ADDRESS(DWL204,Dev!$CQ$101,,,Table!$A$1))</f>
        <v>PT100-3000</v>
      </c>
      <c r="DWU137" s="1553"/>
      <c r="DWV137" s="1553"/>
      <c r="DWW137" s="1553"/>
      <c r="DWX137" s="1553"/>
      <c r="DWY137" s="1553"/>
      <c r="DWZ137" s="1553"/>
      <c r="DXA137" s="1553"/>
      <c r="DXB137" s="1552" t="str">
        <f>Dev!$CI$101</f>
        <v>PRLTE:</v>
      </c>
      <c r="DXC137" s="1552"/>
      <c r="DXD137" s="1552"/>
      <c r="DXE137" s="1552"/>
      <c r="DXF137" s="1552"/>
      <c r="DXG137" s="1552"/>
      <c r="DXH137" s="1552"/>
      <c r="DXI137" s="483"/>
      <c r="DXJ137" s="1553" t="str">
        <f ca="1">INDIRECT(ADDRESS(DXB204,Dev!$CQ$101,,,Table!$A$1))</f>
        <v>PT100-3000</v>
      </c>
      <c r="DXK137" s="1553"/>
      <c r="DXL137" s="1553"/>
      <c r="DXM137" s="1553"/>
      <c r="DXN137" s="1553"/>
      <c r="DXO137" s="1553"/>
      <c r="DXP137" s="1553"/>
      <c r="DXQ137" s="1553"/>
      <c r="DXR137" s="1552" t="str">
        <f>Dev!$CI$101</f>
        <v>PRLTE:</v>
      </c>
      <c r="DXS137" s="1552"/>
      <c r="DXT137" s="1552"/>
      <c r="DXU137" s="1552"/>
      <c r="DXV137" s="1552"/>
      <c r="DXW137" s="1552"/>
      <c r="DXX137" s="1552"/>
      <c r="DXY137" s="483"/>
      <c r="DXZ137" s="1553" t="str">
        <f ca="1">INDIRECT(ADDRESS(DXR204,Dev!$CQ$101,,,Table!$A$1))</f>
        <v>PT100-3000</v>
      </c>
      <c r="DYA137" s="1553"/>
      <c r="DYB137" s="1553"/>
      <c r="DYC137" s="1553"/>
      <c r="DYD137" s="1553"/>
      <c r="DYE137" s="1553"/>
      <c r="DYF137" s="1553"/>
      <c r="DYG137" s="1553"/>
      <c r="DYK137" s="1634"/>
      <c r="DYL137" s="1635"/>
      <c r="DYQ137" s="1276"/>
      <c r="DYR137" s="1275"/>
      <c r="DYW137" s="1525"/>
      <c r="DYX137" s="1632"/>
      <c r="DYY137" s="1632"/>
      <c r="DYZ137" s="1526"/>
      <c r="DZA137" s="227"/>
      <c r="DZB137" s="239"/>
      <c r="DZD137" s="1552" t="str">
        <f>Dev!$CI$101</f>
        <v>PRLTE:</v>
      </c>
      <c r="DZE137" s="1552"/>
      <c r="DZF137" s="1552"/>
      <c r="DZG137" s="1552"/>
      <c r="DZH137" s="1552"/>
      <c r="DZI137" s="1552"/>
      <c r="DZJ137" s="1552"/>
      <c r="DZK137" s="483"/>
      <c r="DZL137" s="1553" t="str">
        <f ca="1">INDIRECT(ADDRESS(DZD204,Dev!$CQ$101,,,Table!$A$1))</f>
        <v>PT100-3000</v>
      </c>
      <c r="DZM137" s="1553"/>
      <c r="DZN137" s="1553"/>
      <c r="DZO137" s="1553"/>
      <c r="DZP137" s="1553"/>
      <c r="DZQ137" s="1553"/>
      <c r="DZR137" s="1553"/>
      <c r="DZS137" s="1553"/>
      <c r="DZT137" s="1552" t="str">
        <f>Dev!$CI$101</f>
        <v>PRLTE:</v>
      </c>
      <c r="DZU137" s="1552"/>
      <c r="DZV137" s="1552"/>
      <c r="DZW137" s="1552"/>
      <c r="DZX137" s="1552"/>
      <c r="DZY137" s="1552"/>
      <c r="DZZ137" s="1552"/>
      <c r="EAA137" s="483"/>
      <c r="EAB137" s="1553" t="str">
        <f ca="1">INDIRECT(ADDRESS(DZT204,Dev!$CQ$101,,,Table!$A$1))</f>
        <v>PT100-3000</v>
      </c>
      <c r="EAC137" s="1553"/>
      <c r="EAD137" s="1553"/>
      <c r="EAE137" s="1553"/>
      <c r="EAF137" s="1553"/>
      <c r="EAG137" s="1553"/>
      <c r="EAH137" s="1553"/>
      <c r="EAI137" s="1553"/>
      <c r="EAJ137" s="1552" t="str">
        <f>Dev!$CI$101</f>
        <v>PRLTE:</v>
      </c>
      <c r="EAK137" s="1552"/>
      <c r="EAL137" s="1552"/>
      <c r="EAM137" s="1552"/>
      <c r="EAN137" s="1552"/>
      <c r="EAO137" s="1552"/>
      <c r="EAP137" s="1552"/>
      <c r="EAQ137" s="483"/>
      <c r="EAR137" s="1553" t="str">
        <f ca="1">INDIRECT(ADDRESS(EAJ204,Dev!$CQ$101,,,Table!$A$1))</f>
        <v>PT100-3000</v>
      </c>
      <c r="EAS137" s="1553"/>
      <c r="EAT137" s="1553"/>
      <c r="EAU137" s="1553"/>
      <c r="EAV137" s="1553"/>
      <c r="EAW137" s="1553"/>
      <c r="EAX137" s="1553"/>
      <c r="EAY137" s="1553"/>
      <c r="EAZ137" s="1552" t="str">
        <f>Dev!$CI$101</f>
        <v>PRLTE:</v>
      </c>
      <c r="EBA137" s="1552"/>
      <c r="EBB137" s="1552"/>
      <c r="EBC137" s="1552"/>
      <c r="EBD137" s="1552"/>
      <c r="EBE137" s="1552"/>
      <c r="EBF137" s="1552"/>
      <c r="EBG137" s="483"/>
      <c r="EBH137" s="1553" t="str">
        <f ca="1">INDIRECT(ADDRESS(EAZ204,Dev!$CQ$101,,,Table!$A$1))</f>
        <v>PT100-3000</v>
      </c>
      <c r="EBI137" s="1553"/>
      <c r="EBJ137" s="1553"/>
      <c r="EBK137" s="1553"/>
      <c r="EBL137" s="1553"/>
      <c r="EBM137" s="1553"/>
      <c r="EBN137" s="1553"/>
      <c r="EBO137" s="1553"/>
      <c r="EBP137" s="1552" t="str">
        <f>Dev!$CI$101</f>
        <v>PRLTE:</v>
      </c>
      <c r="EBQ137" s="1552"/>
      <c r="EBR137" s="1552"/>
      <c r="EBS137" s="1552"/>
      <c r="EBT137" s="1552"/>
      <c r="EBU137" s="1552"/>
      <c r="EBV137" s="1552"/>
      <c r="EBW137" s="483"/>
      <c r="EBX137" s="1553" t="str">
        <f ca="1">INDIRECT(ADDRESS(EBP204,Dev!$CQ$101,,,Table!$A$1))</f>
        <v>PT100-3000</v>
      </c>
      <c r="EBY137" s="1553"/>
      <c r="EBZ137" s="1553"/>
      <c r="ECA137" s="1553"/>
      <c r="ECB137" s="1553"/>
      <c r="ECC137" s="1553"/>
      <c r="ECD137" s="1553"/>
      <c r="ECE137" s="1553"/>
      <c r="ECI137" s="1634"/>
      <c r="ECJ137" s="1635"/>
      <c r="ECO137" s="1276"/>
      <c r="ECP137" s="1275"/>
      <c r="ECU137" s="1525"/>
      <c r="ECV137" s="1632"/>
      <c r="ECW137" s="1632"/>
      <c r="ECX137" s="1526"/>
      <c r="ECY137" s="227"/>
      <c r="ECZ137" s="239"/>
      <c r="EDB137" s="1552" t="str">
        <f>Dev!$CI$101</f>
        <v>PRLTE:</v>
      </c>
      <c r="EDC137" s="1552"/>
      <c r="EDD137" s="1552"/>
      <c r="EDE137" s="1552"/>
      <c r="EDF137" s="1552"/>
      <c r="EDG137" s="1552"/>
      <c r="EDH137" s="1552"/>
      <c r="EDI137" s="483"/>
      <c r="EDJ137" s="1553" t="str">
        <f ca="1">INDIRECT(ADDRESS(EDB204,Dev!$CQ$101,,,Table!$A$1))</f>
        <v>PT100-3000</v>
      </c>
      <c r="EDK137" s="1553"/>
      <c r="EDL137" s="1553"/>
      <c r="EDM137" s="1553"/>
      <c r="EDN137" s="1553"/>
      <c r="EDO137" s="1553"/>
      <c r="EDP137" s="1553"/>
      <c r="EDQ137" s="1553"/>
      <c r="EDR137" s="1552" t="str">
        <f>Dev!$CI$101</f>
        <v>PRLTE:</v>
      </c>
      <c r="EDS137" s="1552"/>
      <c r="EDT137" s="1552"/>
      <c r="EDU137" s="1552"/>
      <c r="EDV137" s="1552"/>
      <c r="EDW137" s="1552"/>
      <c r="EDX137" s="1552"/>
      <c r="EDY137" s="483"/>
      <c r="EDZ137" s="1553" t="str">
        <f ca="1">INDIRECT(ADDRESS(EDR204,Dev!$CQ$101,,,Table!$A$1))</f>
        <v>PT100-3000</v>
      </c>
      <c r="EEA137" s="1553"/>
      <c r="EEB137" s="1553"/>
      <c r="EEC137" s="1553"/>
      <c r="EED137" s="1553"/>
      <c r="EEE137" s="1553"/>
      <c r="EEF137" s="1553"/>
      <c r="EEG137" s="1553"/>
      <c r="EEH137" s="901"/>
      <c r="EEI137" s="901"/>
      <c r="EEJ137" s="901"/>
      <c r="EEK137" s="901"/>
      <c r="EEL137" s="901"/>
      <c r="EEM137" s="901"/>
      <c r="EEN137" s="901"/>
      <c r="EEO137" s="901"/>
      <c r="EEP137" s="901"/>
      <c r="EEQ137" s="901"/>
      <c r="EER137" s="901"/>
      <c r="EES137" s="901"/>
      <c r="EET137" s="901"/>
      <c r="EEU137" s="901"/>
      <c r="EEV137" s="901"/>
      <c r="EEW137" s="901"/>
      <c r="EEX137" s="901"/>
      <c r="EEY137" s="901"/>
      <c r="EEZ137" s="901"/>
      <c r="EFA137" s="901"/>
      <c r="EFB137" s="901"/>
      <c r="EFC137" s="901"/>
      <c r="EFD137" s="901"/>
      <c r="EFE137" s="901"/>
      <c r="EFF137" s="901"/>
      <c r="EFG137" s="901"/>
      <c r="EFH137" s="901"/>
      <c r="EFI137" s="901"/>
      <c r="EFJ137" s="901"/>
      <c r="EFK137" s="901"/>
      <c r="EFL137" s="901"/>
      <c r="EFM137" s="901"/>
      <c r="EFN137" s="901"/>
      <c r="EFO137" s="901"/>
      <c r="EFP137" s="901"/>
      <c r="EFQ137" s="901"/>
      <c r="EFR137" s="901"/>
      <c r="EFS137" s="901"/>
      <c r="EFT137" s="901"/>
      <c r="EFU137" s="901"/>
      <c r="EFV137" s="901"/>
      <c r="EFW137" s="901"/>
      <c r="EFX137" s="901"/>
      <c r="EFY137" s="901"/>
      <c r="EFZ137" s="901"/>
      <c r="EGA137" s="901"/>
      <c r="EGB137" s="901"/>
      <c r="EGC137" s="901"/>
      <c r="EGD137" s="901"/>
      <c r="EGE137" s="901"/>
      <c r="EGF137" s="901"/>
      <c r="EGG137" s="901"/>
      <c r="EGH137" s="901"/>
      <c r="EGI137" s="901"/>
      <c r="EGJ137" s="901"/>
      <c r="EGK137" s="901"/>
      <c r="EGL137" s="901"/>
      <c r="EGM137" s="901"/>
      <c r="EGN137" s="901"/>
      <c r="EGO137" s="901"/>
      <c r="EGP137" s="901"/>
      <c r="EGQ137" s="901"/>
      <c r="EGR137" s="1552" t="str">
        <f>Dev!$CI$101</f>
        <v>PRLTE:</v>
      </c>
      <c r="EGS137" s="1552"/>
      <c r="EGT137" s="1552"/>
      <c r="EGU137" s="1552"/>
      <c r="EGV137" s="1552"/>
      <c r="EGW137" s="1552"/>
      <c r="EGX137" s="1552"/>
      <c r="EGY137" s="483"/>
      <c r="EGZ137" s="1553" t="str">
        <f ca="1">INDIRECT(ADDRESS(EGR204,Dev!$CQ$101,,,Table!$A$1))</f>
        <v>PT100-3000</v>
      </c>
      <c r="EHA137" s="1553"/>
      <c r="EHB137" s="1553"/>
      <c r="EHC137" s="1553"/>
      <c r="EHD137" s="1553"/>
      <c r="EHE137" s="1553"/>
      <c r="EHF137" s="1553"/>
      <c r="EHG137" s="1553"/>
      <c r="EHH137" s="1552" t="str">
        <f>Dev!$CI$101</f>
        <v>PRLTE:</v>
      </c>
      <c r="EHI137" s="1552"/>
      <c r="EHJ137" s="1552"/>
      <c r="EHK137" s="1552"/>
      <c r="EHL137" s="1552"/>
      <c r="EHM137" s="1552"/>
      <c r="EHN137" s="1552"/>
      <c r="EHO137" s="483"/>
      <c r="EHP137" s="1553" t="str">
        <f ca="1">INDIRECT(ADDRESS(EHH204,Dev!$CQ$101,,,Table!$A$1))</f>
        <v>PT100-3000</v>
      </c>
      <c r="EHQ137" s="1553"/>
      <c r="EHR137" s="1553"/>
      <c r="EHS137" s="1553"/>
      <c r="EHT137" s="1553"/>
      <c r="EHU137" s="1553"/>
      <c r="EHV137" s="1553"/>
      <c r="EHW137" s="1553"/>
      <c r="EIA137" s="1634"/>
      <c r="EIB137" s="1635"/>
      <c r="EIG137" s="1276"/>
      <c r="EIH137" s="1275"/>
      <c r="EIM137" s="1525"/>
      <c r="EIN137" s="1632"/>
      <c r="EIO137" s="1632"/>
      <c r="EIP137" s="1526"/>
      <c r="EIQ137" s="227"/>
      <c r="EIR137" s="239"/>
      <c r="EIT137" s="1552" t="str">
        <f>Dev!$CI$101</f>
        <v>PRLTE:</v>
      </c>
      <c r="EIU137" s="1552"/>
      <c r="EIV137" s="1552"/>
      <c r="EIW137" s="1552"/>
      <c r="EIX137" s="1552"/>
      <c r="EIY137" s="1552"/>
      <c r="EIZ137" s="1552"/>
      <c r="EJA137" s="483"/>
      <c r="EJB137" s="1553" t="str">
        <f ca="1">INDIRECT(ADDRESS(EIT204,Dev!$CQ$101,,,Table!$A$1))</f>
        <v>PT100-3000</v>
      </c>
      <c r="EJC137" s="1553"/>
      <c r="EJD137" s="1553"/>
      <c r="EJE137" s="1553"/>
      <c r="EJF137" s="1553"/>
      <c r="EJG137" s="1553"/>
      <c r="EJH137" s="1553"/>
      <c r="EJI137" s="1553"/>
      <c r="EJJ137" s="1552" t="str">
        <f>Dev!$CI$101</f>
        <v>PRLTE:</v>
      </c>
      <c r="EJK137" s="1552"/>
      <c r="EJL137" s="1552"/>
      <c r="EJM137" s="1552"/>
      <c r="EJN137" s="1552"/>
      <c r="EJO137" s="1552"/>
      <c r="EJP137" s="1552"/>
      <c r="EJQ137" s="483"/>
      <c r="EJR137" s="1553" t="str">
        <f ca="1">INDIRECT(ADDRESS(EJJ204,Dev!$CQ$101,,,Table!$A$1))</f>
        <v>PT100-3000</v>
      </c>
      <c r="EJS137" s="1553"/>
      <c r="EJT137" s="1553"/>
      <c r="EJU137" s="1553"/>
      <c r="EJV137" s="1553"/>
      <c r="EJW137" s="1553"/>
      <c r="EJX137" s="1553"/>
      <c r="EJY137" s="1553"/>
      <c r="ENQ137" s="228"/>
      <c r="ENW137" s="233"/>
      <c r="EOF137" s="227"/>
      <c r="EOG137" s="239"/>
      <c r="EQI137" s="228"/>
      <c r="EQO137" s="233"/>
      <c r="EQX137" s="227"/>
      <c r="EQY137" s="239"/>
      <c r="ETA137" s="1518"/>
      <c r="ETB137" s="1518"/>
      <c r="ETC137" s="1518"/>
      <c r="ETD137" s="1518"/>
      <c r="ETE137" s="1518"/>
      <c r="ETF137" s="1518"/>
    </row>
    <row r="138" spans="1:997 1034:2031 2068:3906" s="226" customFormat="1" ht="15" customHeight="1">
      <c r="A138" s="1264"/>
      <c r="B138" s="1518"/>
      <c r="C138" s="1518"/>
      <c r="D138" s="1518"/>
      <c r="E138" s="1518"/>
      <c r="F138" s="1518"/>
      <c r="G138" s="1518"/>
      <c r="BD138" s="592"/>
      <c r="BE138" s="593"/>
      <c r="BF138" s="593"/>
      <c r="BG138" s="593"/>
      <c r="BH138" s="593"/>
      <c r="BI138" s="593"/>
      <c r="BJ138" s="593"/>
      <c r="BK138" s="593"/>
      <c r="BP138" s="1502"/>
      <c r="BQ138" s="1602"/>
      <c r="BT138" s="227"/>
      <c r="BU138" s="239"/>
      <c r="CP138" s="592"/>
      <c r="CQ138" s="593"/>
      <c r="CR138" s="593"/>
      <c r="CS138" s="593"/>
      <c r="CT138" s="593"/>
      <c r="CU138" s="593"/>
      <c r="CV138" s="593"/>
      <c r="CW138" s="593"/>
      <c r="DB138" s="1502"/>
      <c r="DC138" s="1602"/>
      <c r="DF138" s="227"/>
      <c r="DG138" s="239"/>
      <c r="ER138" s="592"/>
      <c r="ES138" s="593"/>
      <c r="ET138" s="593"/>
      <c r="EU138" s="593"/>
      <c r="EV138" s="593"/>
      <c r="EW138" s="593"/>
      <c r="EX138" s="593"/>
      <c r="EY138" s="593"/>
      <c r="FD138" s="1502"/>
      <c r="FE138" s="1602"/>
      <c r="FH138" s="227"/>
      <c r="FI138" s="239"/>
      <c r="GT138" s="592"/>
      <c r="GU138" s="593"/>
      <c r="GV138" s="593"/>
      <c r="GW138" s="593"/>
      <c r="GX138" s="593"/>
      <c r="GY138" s="593"/>
      <c r="GZ138" s="593"/>
      <c r="HA138" s="593"/>
      <c r="HF138" s="1502"/>
      <c r="HG138" s="1602"/>
      <c r="HJ138" s="227"/>
      <c r="HK138" s="239"/>
      <c r="IV138" s="592"/>
      <c r="IW138" s="593"/>
      <c r="IX138" s="593"/>
      <c r="IY138" s="593"/>
      <c r="IZ138" s="593"/>
      <c r="JA138" s="593"/>
      <c r="JB138" s="593"/>
      <c r="JC138" s="593"/>
      <c r="JH138" s="1502"/>
      <c r="JI138" s="1602"/>
      <c r="JL138" s="227"/>
      <c r="JM138" s="239"/>
      <c r="KX138" s="592"/>
      <c r="KY138" s="593"/>
      <c r="KZ138" s="593"/>
      <c r="LA138" s="593"/>
      <c r="LB138" s="593"/>
      <c r="LC138" s="593"/>
      <c r="LD138" s="593"/>
      <c r="LE138" s="593"/>
      <c r="LJ138" s="1502"/>
      <c r="LK138" s="1602"/>
      <c r="LN138" s="227"/>
      <c r="LO138" s="239"/>
      <c r="MZ138" s="592"/>
      <c r="NA138" s="593"/>
      <c r="NB138" s="593"/>
      <c r="NC138" s="593"/>
      <c r="ND138" s="593"/>
      <c r="NE138" s="593"/>
      <c r="NF138" s="593"/>
      <c r="NG138" s="593"/>
      <c r="NL138" s="1502"/>
      <c r="NM138" s="1602"/>
      <c r="NP138" s="227"/>
      <c r="NQ138" s="239"/>
      <c r="OL138" s="592"/>
      <c r="OM138" s="593"/>
      <c r="ON138" s="593"/>
      <c r="OO138" s="593"/>
      <c r="OP138" s="593"/>
      <c r="OQ138" s="593"/>
      <c r="OR138" s="593"/>
      <c r="OS138" s="593"/>
      <c r="OX138" s="1502"/>
      <c r="OY138" s="1602"/>
      <c r="PB138" s="227"/>
      <c r="PC138" s="239"/>
      <c r="PX138" s="592"/>
      <c r="PY138" s="593"/>
      <c r="PZ138" s="593"/>
      <c r="QA138" s="593"/>
      <c r="QB138" s="593"/>
      <c r="QC138" s="593"/>
      <c r="QD138" s="593"/>
      <c r="QE138" s="593"/>
      <c r="QJ138" s="1502"/>
      <c r="QK138" s="1602"/>
      <c r="QN138" s="227"/>
      <c r="QO138" s="239"/>
      <c r="RZ138" s="592"/>
      <c r="SA138" s="593"/>
      <c r="SB138" s="593"/>
      <c r="SC138" s="593"/>
      <c r="SD138" s="593"/>
      <c r="SE138" s="593"/>
      <c r="SF138" s="593"/>
      <c r="SG138" s="593"/>
      <c r="SL138" s="1502"/>
      <c r="SM138" s="1602"/>
      <c r="SP138" s="227"/>
      <c r="SQ138" s="239"/>
      <c r="UB138" s="592"/>
      <c r="UC138" s="593"/>
      <c r="UD138" s="593"/>
      <c r="UE138" s="593"/>
      <c r="UF138" s="593"/>
      <c r="UG138" s="593"/>
      <c r="UH138" s="593"/>
      <c r="UI138" s="593"/>
      <c r="UN138" s="1502"/>
      <c r="UO138" s="1602"/>
      <c r="UR138" s="227"/>
      <c r="US138" s="239"/>
      <c r="WD138" s="592"/>
      <c r="WE138" s="593"/>
      <c r="WF138" s="593"/>
      <c r="WG138" s="593"/>
      <c r="WH138" s="593"/>
      <c r="WI138" s="593"/>
      <c r="WJ138" s="593"/>
      <c r="WK138" s="593"/>
      <c r="WP138" s="1502"/>
      <c r="WQ138" s="1602"/>
      <c r="WT138" s="227"/>
      <c r="WU138" s="239"/>
      <c r="YF138" s="592"/>
      <c r="YG138" s="593"/>
      <c r="YH138" s="593"/>
      <c r="YI138" s="593"/>
      <c r="YJ138" s="593"/>
      <c r="YK138" s="593"/>
      <c r="YL138" s="593"/>
      <c r="YM138" s="593"/>
      <c r="YR138" s="1502"/>
      <c r="YS138" s="1602"/>
      <c r="YV138" s="227"/>
      <c r="YW138" s="239"/>
      <c r="AAH138" s="592"/>
      <c r="AAI138" s="593"/>
      <c r="AAJ138" s="593"/>
      <c r="AAK138" s="593"/>
      <c r="AAL138" s="593"/>
      <c r="AAM138" s="593"/>
      <c r="AAN138" s="593"/>
      <c r="AAO138" s="593"/>
      <c r="AAT138" s="1502"/>
      <c r="AAU138" s="1602"/>
      <c r="AAX138" s="227"/>
      <c r="AAY138" s="239"/>
      <c r="ACJ138" s="592"/>
      <c r="ACK138" s="593"/>
      <c r="ACL138" s="593"/>
      <c r="ACM138" s="593"/>
      <c r="ACN138" s="593"/>
      <c r="ACO138" s="593"/>
      <c r="ACP138" s="593"/>
      <c r="ACQ138" s="593"/>
      <c r="ACV138" s="1502"/>
      <c r="ACW138" s="1602"/>
      <c r="ACZ138" s="227"/>
      <c r="ADA138" s="239"/>
      <c r="AEL138" s="592"/>
      <c r="AEM138" s="593"/>
      <c r="AEN138" s="593"/>
      <c r="AEO138" s="593"/>
      <c r="AEP138" s="593"/>
      <c r="AEQ138" s="593"/>
      <c r="AER138" s="593"/>
      <c r="AES138" s="593"/>
      <c r="AEX138" s="1502"/>
      <c r="AEY138" s="1602"/>
      <c r="AFB138" s="227"/>
      <c r="AFC138" s="239"/>
      <c r="AGN138" s="592"/>
      <c r="AGO138" s="593"/>
      <c r="AGP138" s="593"/>
      <c r="AGQ138" s="593"/>
      <c r="AGR138" s="593"/>
      <c r="AGS138" s="593"/>
      <c r="AGT138" s="593"/>
      <c r="AGU138" s="593"/>
      <c r="AGZ138" s="1502"/>
      <c r="AHA138" s="1602"/>
      <c r="AHD138" s="227"/>
      <c r="AHE138" s="239"/>
      <c r="AIP138" s="592"/>
      <c r="AIQ138" s="593"/>
      <c r="AIR138" s="593"/>
      <c r="AIS138" s="593"/>
      <c r="AIT138" s="593"/>
      <c r="AIU138" s="593"/>
      <c r="AIV138" s="593"/>
      <c r="AIW138" s="593"/>
      <c r="AJB138" s="1502"/>
      <c r="AJC138" s="1602"/>
      <c r="AJF138" s="227"/>
      <c r="AJG138" s="239"/>
      <c r="AKR138" s="592"/>
      <c r="AKS138" s="593"/>
      <c r="AKT138" s="593"/>
      <c r="AKU138" s="593"/>
      <c r="AKV138" s="593"/>
      <c r="AKW138" s="593"/>
      <c r="AKX138" s="593"/>
      <c r="AKY138" s="593"/>
      <c r="ALD138" s="1502"/>
      <c r="ALE138" s="1602"/>
      <c r="ALH138" s="227"/>
      <c r="ALI138" s="239"/>
      <c r="AMT138" s="592"/>
      <c r="AMU138" s="593"/>
      <c r="AMV138" s="593"/>
      <c r="AMW138" s="593"/>
      <c r="AMX138" s="593"/>
      <c r="AMY138" s="593"/>
      <c r="AMZ138" s="593"/>
      <c r="ANA138" s="593"/>
      <c r="ANF138" s="1502"/>
      <c r="ANG138" s="1602"/>
      <c r="ANJ138" s="227"/>
      <c r="ANK138" s="239"/>
      <c r="AOV138" s="592"/>
      <c r="AOW138" s="593"/>
      <c r="AOX138" s="593"/>
      <c r="AOY138" s="593"/>
      <c r="AOZ138" s="593"/>
      <c r="APA138" s="593"/>
      <c r="APB138" s="593"/>
      <c r="APC138" s="593"/>
      <c r="APH138" s="1502"/>
      <c r="API138" s="1602"/>
      <c r="APL138" s="227"/>
      <c r="APM138" s="239"/>
      <c r="AQX138" s="592"/>
      <c r="AQY138" s="593"/>
      <c r="AQZ138" s="593"/>
      <c r="ARA138" s="593"/>
      <c r="ARB138" s="593"/>
      <c r="ARC138" s="593"/>
      <c r="ARD138" s="593"/>
      <c r="ARE138" s="593"/>
      <c r="ARJ138" s="1502"/>
      <c r="ARK138" s="1602"/>
      <c r="ARN138" s="227"/>
      <c r="ARO138" s="239"/>
      <c r="ASZ138" s="592"/>
      <c r="ATA138" s="593"/>
      <c r="ATB138" s="593"/>
      <c r="ATC138" s="593"/>
      <c r="ATD138" s="593"/>
      <c r="ATE138" s="593"/>
      <c r="ATF138" s="593"/>
      <c r="ATG138" s="593"/>
      <c r="ATL138" s="1502"/>
      <c r="ATM138" s="1602"/>
      <c r="ATP138" s="227"/>
      <c r="ATQ138" s="239"/>
      <c r="AUW138" s="616"/>
      <c r="AUX138" s="1648"/>
      <c r="AUY138" s="1649"/>
      <c r="AUZ138" s="229"/>
      <c r="AVA138" s="1134"/>
      <c r="AVB138" s="1135"/>
      <c r="AVC138" s="784"/>
      <c r="AVP138" s="868"/>
      <c r="AVQ138" s="868"/>
      <c r="AVR138" s="868"/>
      <c r="AVS138" s="868"/>
      <c r="AVT138" s="868"/>
      <c r="AVU138" s="868"/>
      <c r="AVV138" s="868"/>
      <c r="AVW138" s="868"/>
      <c r="AVX138" s="868"/>
      <c r="AVY138" s="868"/>
      <c r="AVZ138" s="868"/>
      <c r="AWA138" s="868"/>
      <c r="AWB138" s="868"/>
      <c r="AWC138" s="868"/>
      <c r="AWD138" s="868"/>
      <c r="AWE138" s="868"/>
      <c r="AWF138" s="868"/>
      <c r="AWG138" s="868"/>
      <c r="AWH138" s="868"/>
      <c r="AWI138" s="868"/>
      <c r="AWJ138" s="868"/>
      <c r="AWK138" s="868"/>
      <c r="AWL138" s="868"/>
      <c r="AWM138" s="868"/>
      <c r="AWN138" s="868"/>
      <c r="AWO138" s="868"/>
      <c r="AWP138" s="868"/>
      <c r="AWQ138" s="868"/>
      <c r="AWR138" s="1213"/>
      <c r="AWS138" s="1213"/>
      <c r="AWT138" s="1213"/>
      <c r="AWU138" s="1213"/>
      <c r="AWV138" s="1213"/>
      <c r="AWW138" s="1213"/>
      <c r="AWX138" s="1213"/>
      <c r="AWY138" s="1213"/>
      <c r="AWZ138" s="1213"/>
      <c r="AXA138" s="1213"/>
      <c r="AXB138" s="1213"/>
      <c r="AXC138" s="1213"/>
      <c r="AXD138" s="1213"/>
      <c r="AXE138" s="1213"/>
      <c r="AXF138" s="1213"/>
      <c r="AXG138" s="1213"/>
      <c r="AXH138" s="1213"/>
      <c r="AXI138" s="1213"/>
      <c r="AXJ138" s="1213"/>
      <c r="AXK138" s="1213"/>
      <c r="AXL138" s="1213"/>
      <c r="AXM138" s="1213"/>
      <c r="AXN138" s="1213"/>
      <c r="AXO138" s="1213"/>
      <c r="AXP138" s="1213"/>
      <c r="AXQ138" s="1213"/>
      <c r="AXR138" s="1213"/>
      <c r="AXS138" s="1213"/>
      <c r="AXT138" s="1213"/>
      <c r="AXU138" s="868"/>
      <c r="AXV138" s="868"/>
      <c r="AXW138" s="868"/>
      <c r="AXX138" s="868"/>
      <c r="AXY138" s="868"/>
      <c r="AXZ138" s="868"/>
      <c r="AYA138" s="868"/>
      <c r="AYB138" s="868"/>
      <c r="AYC138" s="868"/>
      <c r="AYD138" s="868"/>
      <c r="AYE138" s="868"/>
      <c r="AYF138" s="868"/>
      <c r="AYG138" s="868"/>
      <c r="AYH138" s="868"/>
      <c r="AYI138" s="868"/>
      <c r="AYJ138" s="868"/>
      <c r="AYK138" s="868"/>
      <c r="AYL138" s="868"/>
      <c r="AYM138" s="868"/>
      <c r="AZN138" s="568"/>
      <c r="AZO138" s="568"/>
      <c r="AZP138" s="638"/>
      <c r="AZQ138" s="568"/>
      <c r="AZR138" s="568"/>
      <c r="AZS138" s="568"/>
      <c r="AZT138" s="568"/>
      <c r="AZU138" s="594"/>
      <c r="BAD138" s="227"/>
      <c r="BAE138" s="239"/>
      <c r="BBP138" s="568"/>
      <c r="BBQ138" s="568"/>
      <c r="BBR138" s="638"/>
      <c r="BBS138" s="568"/>
      <c r="BBT138" s="568"/>
      <c r="BBU138" s="568"/>
      <c r="BBV138" s="568"/>
      <c r="BBW138" s="594"/>
      <c r="BCF138" s="227"/>
      <c r="BCG138" s="239"/>
      <c r="BDR138" s="568"/>
      <c r="BDS138" s="568"/>
      <c r="BDT138" s="638"/>
      <c r="BDU138" s="568"/>
      <c r="BDV138" s="568"/>
      <c r="BDW138" s="568"/>
      <c r="BDX138" s="568"/>
      <c r="BDY138" s="594"/>
      <c r="BEH138" s="227"/>
      <c r="BEI138" s="239"/>
      <c r="BFT138" s="568"/>
      <c r="BFU138" s="568"/>
      <c r="BFV138" s="638"/>
      <c r="BFW138" s="568"/>
      <c r="BFX138" s="568"/>
      <c r="BFY138" s="568"/>
      <c r="BFZ138" s="568"/>
      <c r="BGA138" s="594"/>
      <c r="BGJ138" s="227"/>
      <c r="BGK138" s="239"/>
      <c r="BHV138" s="568"/>
      <c r="BHW138" s="568"/>
      <c r="BHX138" s="638"/>
      <c r="BHY138" s="568"/>
      <c r="BHZ138" s="568"/>
      <c r="BIA138" s="568"/>
      <c r="BIB138" s="568"/>
      <c r="BIC138" s="594"/>
      <c r="BIL138" s="227"/>
      <c r="BIM138" s="239"/>
      <c r="BJX138" s="568"/>
      <c r="BJY138" s="568"/>
      <c r="BJZ138" s="638"/>
      <c r="BKA138" s="568"/>
      <c r="BKB138" s="568"/>
      <c r="BKC138" s="568"/>
      <c r="BKD138" s="568"/>
      <c r="BKE138" s="594"/>
      <c r="BKN138" s="227"/>
      <c r="BKO138" s="239"/>
      <c r="BLZ138" s="568"/>
      <c r="BMA138" s="568"/>
      <c r="BMB138" s="638"/>
      <c r="BMC138" s="568"/>
      <c r="BMD138" s="568"/>
      <c r="BME138" s="568"/>
      <c r="BMF138" s="568"/>
      <c r="BMG138" s="594"/>
      <c r="BMP138" s="227"/>
      <c r="BMQ138" s="239"/>
      <c r="BOB138" s="568"/>
      <c r="BOC138" s="568"/>
      <c r="BOD138" s="638"/>
      <c r="BOE138" s="568"/>
      <c r="BOF138" s="568"/>
      <c r="BOG138" s="568"/>
      <c r="BOH138" s="568"/>
      <c r="BOI138" s="594"/>
      <c r="BOR138" s="227"/>
      <c r="BOS138" s="239"/>
      <c r="BQD138" s="568"/>
      <c r="BQE138" s="568"/>
      <c r="BQF138" s="638"/>
      <c r="BQG138" s="568"/>
      <c r="BQH138" s="568"/>
      <c r="BQI138" s="568"/>
      <c r="BQJ138" s="568"/>
      <c r="BQK138" s="594"/>
      <c r="BQT138" s="227"/>
      <c r="BQU138" s="239"/>
      <c r="BSF138" s="568"/>
      <c r="BSG138" s="568"/>
      <c r="BSH138" s="638"/>
      <c r="BSI138" s="568"/>
      <c r="BSJ138" s="568"/>
      <c r="BSK138" s="568"/>
      <c r="BSL138" s="568"/>
      <c r="BSM138" s="594"/>
      <c r="BSV138" s="227"/>
      <c r="BSW138" s="239"/>
      <c r="BUH138" s="568"/>
      <c r="BUI138" s="568"/>
      <c r="BUJ138" s="638"/>
      <c r="BUK138" s="568"/>
      <c r="BUL138" s="568"/>
      <c r="BUM138" s="568"/>
      <c r="BUN138" s="568"/>
      <c r="BUO138" s="594"/>
      <c r="BUX138" s="227"/>
      <c r="BUY138" s="239"/>
      <c r="BWJ138" s="568"/>
      <c r="BWK138" s="568"/>
      <c r="BWL138" s="638"/>
      <c r="BWM138" s="568"/>
      <c r="BWN138" s="568"/>
      <c r="BWO138" s="568"/>
      <c r="BWP138" s="568"/>
      <c r="BWQ138" s="594"/>
      <c r="BWZ138" s="227"/>
      <c r="BXA138" s="239"/>
      <c r="BYL138" s="568"/>
      <c r="BYM138" s="568"/>
      <c r="BYN138" s="638"/>
      <c r="BYO138" s="568"/>
      <c r="BYP138" s="568"/>
      <c r="BYQ138" s="568"/>
      <c r="BYR138" s="568"/>
      <c r="BYS138" s="594"/>
      <c r="BZB138" s="227"/>
      <c r="BZC138" s="239"/>
      <c r="CAN138" s="568"/>
      <c r="CAO138" s="568"/>
      <c r="CAP138" s="638"/>
      <c r="CAQ138" s="568"/>
      <c r="CAR138" s="568"/>
      <c r="CAS138" s="568"/>
      <c r="CAT138" s="568"/>
      <c r="CAU138" s="594"/>
      <c r="CBD138" s="227"/>
      <c r="CBE138" s="239"/>
      <c r="CCP138" s="568"/>
      <c r="CCQ138" s="568"/>
      <c r="CCR138" s="638"/>
      <c r="CCS138" s="568"/>
      <c r="CCT138" s="568"/>
      <c r="CCU138" s="568"/>
      <c r="CCV138" s="568"/>
      <c r="CCW138" s="594"/>
      <c r="CDF138" s="227"/>
      <c r="CDG138" s="239"/>
      <c r="CER138" s="568"/>
      <c r="CES138" s="568"/>
      <c r="CET138" s="638"/>
      <c r="CEU138" s="568"/>
      <c r="CEV138" s="568"/>
      <c r="CEW138" s="568"/>
      <c r="CEX138" s="568"/>
      <c r="CEY138" s="594"/>
      <c r="CFH138" s="227"/>
      <c r="CFI138" s="239"/>
      <c r="CGT138" s="568"/>
      <c r="CGU138" s="568"/>
      <c r="CGV138" s="638"/>
      <c r="CGW138" s="568"/>
      <c r="CGX138" s="568"/>
      <c r="CGY138" s="568"/>
      <c r="CGZ138" s="568"/>
      <c r="CHA138" s="594"/>
      <c r="CHJ138" s="227"/>
      <c r="CHK138" s="239"/>
      <c r="CIV138" s="568"/>
      <c r="CIW138" s="568"/>
      <c r="CIX138" s="638"/>
      <c r="CIY138" s="568"/>
      <c r="CIZ138" s="568"/>
      <c r="CJA138" s="568"/>
      <c r="CJB138" s="568"/>
      <c r="CJC138" s="594"/>
      <c r="CJL138" s="227"/>
      <c r="CJM138" s="239"/>
      <c r="CKX138" s="568"/>
      <c r="CKY138" s="568"/>
      <c r="CKZ138" s="638"/>
      <c r="CLA138" s="568"/>
      <c r="CLB138" s="568"/>
      <c r="CLC138" s="568"/>
      <c r="CLD138" s="568"/>
      <c r="CLE138" s="594"/>
      <c r="CLN138" s="227"/>
      <c r="CLO138" s="239"/>
      <c r="CMZ138" s="568"/>
      <c r="CNA138" s="568"/>
      <c r="CNB138" s="638"/>
      <c r="CNC138" s="568"/>
      <c r="CND138" s="568"/>
      <c r="CNE138" s="568"/>
      <c r="CNF138" s="568"/>
      <c r="CNG138" s="594"/>
      <c r="CNP138" s="227"/>
      <c r="CNQ138" s="239"/>
      <c r="CPB138" s="568"/>
      <c r="CPC138" s="568"/>
      <c r="CPD138" s="638"/>
      <c r="CPE138" s="568"/>
      <c r="CPF138" s="568"/>
      <c r="CPG138" s="568"/>
      <c r="CPH138" s="568"/>
      <c r="CPI138" s="594"/>
      <c r="CPR138" s="227"/>
      <c r="CPS138" s="239"/>
      <c r="CRD138" s="568"/>
      <c r="CRE138" s="568"/>
      <c r="CRF138" s="638"/>
      <c r="CRG138" s="568"/>
      <c r="CRH138" s="568"/>
      <c r="CRI138" s="568"/>
      <c r="CRJ138" s="568"/>
      <c r="CRK138" s="594"/>
      <c r="CRT138" s="227"/>
      <c r="CRU138" s="239"/>
      <c r="CTF138" s="568"/>
      <c r="CTG138" s="568"/>
      <c r="CTH138" s="638"/>
      <c r="CTI138" s="568"/>
      <c r="CTJ138" s="568"/>
      <c r="CTK138" s="568"/>
      <c r="CTL138" s="568"/>
      <c r="CTM138" s="594"/>
      <c r="CTV138" s="227"/>
      <c r="CTW138" s="239"/>
      <c r="CWN138" s="568"/>
      <c r="CWO138" s="568"/>
      <c r="CWP138" s="638"/>
      <c r="CWQ138" s="568"/>
      <c r="CWR138" s="568"/>
      <c r="CWS138" s="568"/>
      <c r="CWT138" s="568"/>
      <c r="CWU138" s="594"/>
      <c r="CXD138" s="227"/>
      <c r="CXE138" s="239"/>
      <c r="CXQ138" s="868"/>
      <c r="CXR138" s="868"/>
      <c r="CXS138" s="868"/>
      <c r="CXT138" s="868"/>
      <c r="CXU138" s="868"/>
      <c r="CXV138" s="868"/>
      <c r="CXW138" s="868"/>
      <c r="CXX138" s="868"/>
      <c r="CXY138" s="868"/>
      <c r="CXZ138" s="868"/>
      <c r="CYA138" s="868"/>
      <c r="CYB138" s="868"/>
      <c r="CYC138" s="868"/>
      <c r="CYD138" s="868"/>
      <c r="CYE138" s="868"/>
      <c r="CYF138" s="868"/>
      <c r="CYG138" s="868"/>
      <c r="CYH138" s="868"/>
      <c r="CYI138" s="868"/>
      <c r="CYJ138" s="868"/>
      <c r="CYK138" s="868"/>
      <c r="DAL138" s="568"/>
      <c r="DAM138" s="568"/>
      <c r="DAN138" s="638"/>
      <c r="DAO138" s="568"/>
      <c r="DAP138" s="568"/>
      <c r="DAQ138" s="568"/>
      <c r="DAR138" s="568"/>
      <c r="DAS138" s="594"/>
      <c r="DBB138" s="227"/>
      <c r="DBC138" s="239"/>
      <c r="DDT138" s="568"/>
      <c r="DDU138" s="568"/>
      <c r="DDV138" s="638"/>
      <c r="DDW138" s="568"/>
      <c r="DDX138" s="568"/>
      <c r="DDY138" s="568"/>
      <c r="DDZ138" s="568"/>
      <c r="DEA138" s="594"/>
      <c r="DEJ138" s="227"/>
      <c r="DEK138" s="239"/>
      <c r="DHB138" s="568"/>
      <c r="DHC138" s="568"/>
      <c r="DHD138" s="638"/>
      <c r="DHE138" s="568"/>
      <c r="DHF138" s="568"/>
      <c r="DHG138" s="568"/>
      <c r="DHH138" s="568"/>
      <c r="DHI138" s="594"/>
      <c r="DHR138" s="227"/>
      <c r="DHS138" s="239"/>
      <c r="DKJ138" s="568"/>
      <c r="DKK138" s="568"/>
      <c r="DKL138" s="638"/>
      <c r="DKM138" s="568"/>
      <c r="DKN138" s="568"/>
      <c r="DKO138" s="568"/>
      <c r="DKP138" s="568"/>
      <c r="DKQ138" s="594"/>
      <c r="DKZ138" s="227"/>
      <c r="DLA138" s="239"/>
      <c r="DLJ138" s="792"/>
      <c r="DLK138" s="792"/>
      <c r="DLL138" s="792"/>
      <c r="DLM138" s="792"/>
      <c r="DLN138" s="792"/>
      <c r="DLO138" s="792"/>
      <c r="DLP138" s="792"/>
      <c r="DLQ138" s="792"/>
      <c r="DLR138" s="792"/>
      <c r="DLS138" s="792"/>
      <c r="DLT138" s="792"/>
      <c r="DLU138" s="792"/>
      <c r="DLV138" s="792"/>
      <c r="DLW138" s="792"/>
      <c r="DLX138" s="792"/>
      <c r="DLY138" s="792"/>
      <c r="DLZ138" s="792"/>
      <c r="DMA138" s="792"/>
      <c r="DMB138" s="792"/>
      <c r="DMC138" s="792"/>
      <c r="DMD138" s="792"/>
      <c r="DME138" s="792"/>
      <c r="DMF138" s="792"/>
      <c r="DMG138" s="792"/>
      <c r="DMH138" s="792"/>
      <c r="DMI138" s="792"/>
      <c r="DMJ138" s="792"/>
      <c r="DMK138" s="792"/>
      <c r="DML138" s="792"/>
      <c r="DMM138" s="792"/>
      <c r="DMN138" s="792"/>
      <c r="DMO138" s="792"/>
      <c r="DMP138" s="792"/>
      <c r="DMQ138" s="792"/>
      <c r="DMR138" s="792"/>
      <c r="DMS138" s="792"/>
      <c r="DMT138" s="792"/>
      <c r="DMU138" s="792"/>
      <c r="DMV138" s="792"/>
      <c r="DMW138" s="792"/>
      <c r="DMX138" s="792"/>
      <c r="DMY138" s="792"/>
      <c r="DMZ138" s="792"/>
      <c r="DNA138" s="792"/>
      <c r="DNB138" s="792"/>
      <c r="DNC138" s="792"/>
      <c r="DND138" s="792"/>
      <c r="DNE138" s="792"/>
      <c r="DNF138" s="792"/>
      <c r="DNG138" s="792"/>
      <c r="DNH138" s="792"/>
      <c r="DNI138" s="792"/>
      <c r="DNJ138" s="792"/>
      <c r="DNR138" s="568"/>
      <c r="DNS138" s="568"/>
      <c r="DNT138" s="638"/>
      <c r="DNU138" s="568"/>
      <c r="DNV138" s="568"/>
      <c r="DNW138" s="568"/>
      <c r="DNX138" s="568"/>
      <c r="DNY138" s="594"/>
      <c r="DOH138" s="227"/>
      <c r="DOI138" s="239"/>
      <c r="DRP138" s="568"/>
      <c r="DRQ138" s="568"/>
      <c r="DRR138" s="638"/>
      <c r="DRS138" s="568"/>
      <c r="DRT138" s="568"/>
      <c r="DRU138" s="568"/>
      <c r="DRV138" s="568"/>
      <c r="DRW138" s="594"/>
      <c r="DSF138" s="227"/>
      <c r="DSG138" s="239"/>
      <c r="DSZ138" s="1196"/>
      <c r="DTA138" s="1196"/>
      <c r="DTB138" s="1196"/>
      <c r="DTC138" s="1196"/>
      <c r="DTD138" s="1196"/>
      <c r="DTE138" s="1196"/>
      <c r="DTF138" s="1196"/>
      <c r="DTG138" s="1196"/>
      <c r="DTH138" s="1196"/>
      <c r="DTI138" s="1196"/>
      <c r="DTJ138" s="1196"/>
      <c r="DTK138" s="1196"/>
      <c r="DTL138" s="1196"/>
      <c r="DTM138" s="1196"/>
      <c r="DTN138" s="1196"/>
      <c r="DTO138" s="1196"/>
      <c r="DTP138" s="1196"/>
      <c r="DTQ138" s="1196"/>
      <c r="DTR138" s="1196"/>
      <c r="DTS138" s="1196"/>
      <c r="DTT138" s="1196"/>
      <c r="DTU138" s="1377"/>
      <c r="DTV138" s="1377"/>
      <c r="DTW138" s="1377"/>
      <c r="DTX138" s="1377"/>
      <c r="DTY138" s="1377"/>
      <c r="DTZ138" s="1377"/>
      <c r="DUA138" s="1377"/>
      <c r="DUB138" s="1377"/>
      <c r="DUC138" s="1377"/>
      <c r="DUD138" s="1377"/>
      <c r="DUE138" s="1377"/>
      <c r="DUF138" s="1377"/>
      <c r="DUG138" s="1377"/>
      <c r="DUH138" s="1377"/>
      <c r="DUI138" s="1377"/>
      <c r="DUJ138" s="302"/>
      <c r="DUK138" s="302"/>
      <c r="DUL138" s="302"/>
      <c r="DVF138" s="1552"/>
      <c r="DVG138" s="1552"/>
      <c r="DVH138" s="1552"/>
      <c r="DVI138" s="1552"/>
      <c r="DVJ138" s="1552"/>
      <c r="DVK138" s="1552"/>
      <c r="DVL138" s="1552"/>
      <c r="DVM138" s="483"/>
      <c r="DVN138" s="1553"/>
      <c r="DVO138" s="1553"/>
      <c r="DVP138" s="1553"/>
      <c r="DVQ138" s="1553"/>
      <c r="DVR138" s="1553"/>
      <c r="DVS138" s="1553"/>
      <c r="DVT138" s="1553"/>
      <c r="DVU138" s="1553"/>
      <c r="DVV138" s="1552"/>
      <c r="DVW138" s="1552"/>
      <c r="DVX138" s="1552"/>
      <c r="DVY138" s="1552"/>
      <c r="DVZ138" s="1552"/>
      <c r="DWA138" s="1552"/>
      <c r="DWB138" s="1552"/>
      <c r="DWC138" s="483"/>
      <c r="DWD138" s="1553"/>
      <c r="DWE138" s="1553"/>
      <c r="DWF138" s="1553"/>
      <c r="DWG138" s="1553"/>
      <c r="DWH138" s="1553"/>
      <c r="DWI138" s="1553"/>
      <c r="DWJ138" s="1553"/>
      <c r="DWK138" s="1553"/>
      <c r="DWL138" s="1552"/>
      <c r="DWM138" s="1552"/>
      <c r="DWN138" s="1552"/>
      <c r="DWO138" s="1552"/>
      <c r="DWP138" s="1552"/>
      <c r="DWQ138" s="1552"/>
      <c r="DWR138" s="1552"/>
      <c r="DWS138" s="483"/>
      <c r="DWT138" s="1553"/>
      <c r="DWU138" s="1553"/>
      <c r="DWV138" s="1553"/>
      <c r="DWW138" s="1553"/>
      <c r="DWX138" s="1553"/>
      <c r="DWY138" s="1553"/>
      <c r="DWZ138" s="1553"/>
      <c r="DXA138" s="1553"/>
      <c r="DXB138" s="1552"/>
      <c r="DXC138" s="1552"/>
      <c r="DXD138" s="1552"/>
      <c r="DXE138" s="1552"/>
      <c r="DXF138" s="1552"/>
      <c r="DXG138" s="1552"/>
      <c r="DXH138" s="1552"/>
      <c r="DXI138" s="483"/>
      <c r="DXJ138" s="1553"/>
      <c r="DXK138" s="1553"/>
      <c r="DXL138" s="1553"/>
      <c r="DXM138" s="1553"/>
      <c r="DXN138" s="1553"/>
      <c r="DXO138" s="1553"/>
      <c r="DXP138" s="1553"/>
      <c r="DXQ138" s="1553"/>
      <c r="DXR138" s="1552"/>
      <c r="DXS138" s="1552"/>
      <c r="DXT138" s="1552"/>
      <c r="DXU138" s="1552"/>
      <c r="DXV138" s="1552"/>
      <c r="DXW138" s="1552"/>
      <c r="DXX138" s="1552"/>
      <c r="DXY138" s="483"/>
      <c r="DXZ138" s="1553"/>
      <c r="DYA138" s="1553"/>
      <c r="DYB138" s="1553"/>
      <c r="DYC138" s="1553"/>
      <c r="DYD138" s="1553"/>
      <c r="DYE138" s="1553"/>
      <c r="DYF138" s="1553"/>
      <c r="DYG138" s="1553"/>
      <c r="DYK138" s="1634"/>
      <c r="DYL138" s="1635"/>
      <c r="DYQ138" s="1276"/>
      <c r="DYR138" s="1275"/>
      <c r="DYW138" s="1525"/>
      <c r="DYX138" s="1632"/>
      <c r="DYY138" s="1632"/>
      <c r="DYZ138" s="1526"/>
      <c r="DZA138" s="227"/>
      <c r="DZB138" s="239"/>
      <c r="DZD138" s="1552"/>
      <c r="DZE138" s="1552"/>
      <c r="DZF138" s="1552"/>
      <c r="DZG138" s="1552"/>
      <c r="DZH138" s="1552"/>
      <c r="DZI138" s="1552"/>
      <c r="DZJ138" s="1552"/>
      <c r="DZK138" s="483"/>
      <c r="DZL138" s="1553"/>
      <c r="DZM138" s="1553"/>
      <c r="DZN138" s="1553"/>
      <c r="DZO138" s="1553"/>
      <c r="DZP138" s="1553"/>
      <c r="DZQ138" s="1553"/>
      <c r="DZR138" s="1553"/>
      <c r="DZS138" s="1553"/>
      <c r="DZT138" s="1552"/>
      <c r="DZU138" s="1552"/>
      <c r="DZV138" s="1552"/>
      <c r="DZW138" s="1552"/>
      <c r="DZX138" s="1552"/>
      <c r="DZY138" s="1552"/>
      <c r="DZZ138" s="1552"/>
      <c r="EAA138" s="483"/>
      <c r="EAB138" s="1553"/>
      <c r="EAC138" s="1553"/>
      <c r="EAD138" s="1553"/>
      <c r="EAE138" s="1553"/>
      <c r="EAF138" s="1553"/>
      <c r="EAG138" s="1553"/>
      <c r="EAH138" s="1553"/>
      <c r="EAI138" s="1553"/>
      <c r="EAJ138" s="1552"/>
      <c r="EAK138" s="1552"/>
      <c r="EAL138" s="1552"/>
      <c r="EAM138" s="1552"/>
      <c r="EAN138" s="1552"/>
      <c r="EAO138" s="1552"/>
      <c r="EAP138" s="1552"/>
      <c r="EAQ138" s="483"/>
      <c r="EAR138" s="1553"/>
      <c r="EAS138" s="1553"/>
      <c r="EAT138" s="1553"/>
      <c r="EAU138" s="1553"/>
      <c r="EAV138" s="1553"/>
      <c r="EAW138" s="1553"/>
      <c r="EAX138" s="1553"/>
      <c r="EAY138" s="1553"/>
      <c r="EAZ138" s="1552"/>
      <c r="EBA138" s="1552"/>
      <c r="EBB138" s="1552"/>
      <c r="EBC138" s="1552"/>
      <c r="EBD138" s="1552"/>
      <c r="EBE138" s="1552"/>
      <c r="EBF138" s="1552"/>
      <c r="EBG138" s="483"/>
      <c r="EBH138" s="1553"/>
      <c r="EBI138" s="1553"/>
      <c r="EBJ138" s="1553"/>
      <c r="EBK138" s="1553"/>
      <c r="EBL138" s="1553"/>
      <c r="EBM138" s="1553"/>
      <c r="EBN138" s="1553"/>
      <c r="EBO138" s="1553"/>
      <c r="EBP138" s="1552"/>
      <c r="EBQ138" s="1552"/>
      <c r="EBR138" s="1552"/>
      <c r="EBS138" s="1552"/>
      <c r="EBT138" s="1552"/>
      <c r="EBU138" s="1552"/>
      <c r="EBV138" s="1552"/>
      <c r="EBW138" s="483"/>
      <c r="EBX138" s="1553"/>
      <c r="EBY138" s="1553"/>
      <c r="EBZ138" s="1553"/>
      <c r="ECA138" s="1553"/>
      <c r="ECB138" s="1553"/>
      <c r="ECC138" s="1553"/>
      <c r="ECD138" s="1553"/>
      <c r="ECE138" s="1553"/>
      <c r="ECI138" s="1634"/>
      <c r="ECJ138" s="1635"/>
      <c r="ECO138" s="1276"/>
      <c r="ECP138" s="1275"/>
      <c r="ECU138" s="1525"/>
      <c r="ECV138" s="1632"/>
      <c r="ECW138" s="1632"/>
      <c r="ECX138" s="1526"/>
      <c r="ECY138" s="227"/>
      <c r="ECZ138" s="239"/>
      <c r="EDB138" s="1552"/>
      <c r="EDC138" s="1552"/>
      <c r="EDD138" s="1552"/>
      <c r="EDE138" s="1552"/>
      <c r="EDF138" s="1552"/>
      <c r="EDG138" s="1552"/>
      <c r="EDH138" s="1552"/>
      <c r="EDI138" s="483"/>
      <c r="EDJ138" s="1553"/>
      <c r="EDK138" s="1553"/>
      <c r="EDL138" s="1553"/>
      <c r="EDM138" s="1553"/>
      <c r="EDN138" s="1553"/>
      <c r="EDO138" s="1553"/>
      <c r="EDP138" s="1553"/>
      <c r="EDQ138" s="1553"/>
      <c r="EDR138" s="1552"/>
      <c r="EDS138" s="1552"/>
      <c r="EDT138" s="1552"/>
      <c r="EDU138" s="1552"/>
      <c r="EDV138" s="1552"/>
      <c r="EDW138" s="1552"/>
      <c r="EDX138" s="1552"/>
      <c r="EDY138" s="483"/>
      <c r="EDZ138" s="1553"/>
      <c r="EEA138" s="1553"/>
      <c r="EEB138" s="1553"/>
      <c r="EEC138" s="1553"/>
      <c r="EED138" s="1553"/>
      <c r="EEE138" s="1553"/>
      <c r="EEF138" s="1553"/>
      <c r="EEG138" s="1553"/>
      <c r="EEH138" s="901"/>
      <c r="EEI138" s="901"/>
      <c r="EEJ138" s="901"/>
      <c r="EEK138" s="901"/>
      <c r="EEL138" s="901"/>
      <c r="EEM138" s="901"/>
      <c r="EEN138" s="901"/>
      <c r="EEO138" s="901"/>
      <c r="EEP138" s="901"/>
      <c r="EEQ138" s="901"/>
      <c r="EER138" s="901"/>
      <c r="EES138" s="901"/>
      <c r="EET138" s="901"/>
      <c r="EEU138" s="901"/>
      <c r="EEV138" s="901"/>
      <c r="EEW138" s="901"/>
      <c r="EEX138" s="901"/>
      <c r="EEY138" s="901"/>
      <c r="EEZ138" s="901"/>
      <c r="EFA138" s="901"/>
      <c r="EFB138" s="901"/>
      <c r="EFC138" s="901"/>
      <c r="EFD138" s="901"/>
      <c r="EFE138" s="901"/>
      <c r="EFF138" s="901"/>
      <c r="EFG138" s="901"/>
      <c r="EFH138" s="901"/>
      <c r="EFI138" s="901"/>
      <c r="EFJ138" s="901"/>
      <c r="EFK138" s="901"/>
      <c r="EFL138" s="901"/>
      <c r="EFM138" s="901"/>
      <c r="EFN138" s="901"/>
      <c r="EFO138" s="901"/>
      <c r="EFP138" s="901"/>
      <c r="EFQ138" s="901"/>
      <c r="EFR138" s="901"/>
      <c r="EFS138" s="901"/>
      <c r="EFT138" s="901"/>
      <c r="EFU138" s="901"/>
      <c r="EFV138" s="901"/>
      <c r="EFW138" s="901"/>
      <c r="EFX138" s="901"/>
      <c r="EFY138" s="901"/>
      <c r="EFZ138" s="901"/>
      <c r="EGA138" s="901"/>
      <c r="EGB138" s="901"/>
      <c r="EGC138" s="901"/>
      <c r="EGD138" s="901"/>
      <c r="EGE138" s="901"/>
      <c r="EGF138" s="901"/>
      <c r="EGG138" s="901"/>
      <c r="EGH138" s="901"/>
      <c r="EGI138" s="901"/>
      <c r="EGJ138" s="901"/>
      <c r="EGK138" s="901"/>
      <c r="EGL138" s="901"/>
      <c r="EGM138" s="901"/>
      <c r="EGN138" s="901"/>
      <c r="EGO138" s="901"/>
      <c r="EGP138" s="901"/>
      <c r="EGQ138" s="901"/>
      <c r="EGR138" s="1552"/>
      <c r="EGS138" s="1552"/>
      <c r="EGT138" s="1552"/>
      <c r="EGU138" s="1552"/>
      <c r="EGV138" s="1552"/>
      <c r="EGW138" s="1552"/>
      <c r="EGX138" s="1552"/>
      <c r="EGY138" s="483"/>
      <c r="EGZ138" s="1553"/>
      <c r="EHA138" s="1553"/>
      <c r="EHB138" s="1553"/>
      <c r="EHC138" s="1553"/>
      <c r="EHD138" s="1553"/>
      <c r="EHE138" s="1553"/>
      <c r="EHF138" s="1553"/>
      <c r="EHG138" s="1553"/>
      <c r="EHH138" s="1552"/>
      <c r="EHI138" s="1552"/>
      <c r="EHJ138" s="1552"/>
      <c r="EHK138" s="1552"/>
      <c r="EHL138" s="1552"/>
      <c r="EHM138" s="1552"/>
      <c r="EHN138" s="1552"/>
      <c r="EHO138" s="483"/>
      <c r="EHP138" s="1553"/>
      <c r="EHQ138" s="1553"/>
      <c r="EHR138" s="1553"/>
      <c r="EHS138" s="1553"/>
      <c r="EHT138" s="1553"/>
      <c r="EHU138" s="1553"/>
      <c r="EHV138" s="1553"/>
      <c r="EHW138" s="1553"/>
      <c r="EIA138" s="1634"/>
      <c r="EIB138" s="1635"/>
      <c r="EIG138" s="1276"/>
      <c r="EIH138" s="1275"/>
      <c r="EIM138" s="1525"/>
      <c r="EIN138" s="1632"/>
      <c r="EIO138" s="1632"/>
      <c r="EIP138" s="1526"/>
      <c r="EIQ138" s="227"/>
      <c r="EIR138" s="239"/>
      <c r="EIT138" s="1552"/>
      <c r="EIU138" s="1552"/>
      <c r="EIV138" s="1552"/>
      <c r="EIW138" s="1552"/>
      <c r="EIX138" s="1552"/>
      <c r="EIY138" s="1552"/>
      <c r="EIZ138" s="1552"/>
      <c r="EJA138" s="483"/>
      <c r="EJB138" s="1553"/>
      <c r="EJC138" s="1553"/>
      <c r="EJD138" s="1553"/>
      <c r="EJE138" s="1553"/>
      <c r="EJF138" s="1553"/>
      <c r="EJG138" s="1553"/>
      <c r="EJH138" s="1553"/>
      <c r="EJI138" s="1553"/>
      <c r="EJJ138" s="1552"/>
      <c r="EJK138" s="1552"/>
      <c r="EJL138" s="1552"/>
      <c r="EJM138" s="1552"/>
      <c r="EJN138" s="1552"/>
      <c r="EJO138" s="1552"/>
      <c r="EJP138" s="1552"/>
      <c r="EJQ138" s="483"/>
      <c r="EJR138" s="1553"/>
      <c r="EJS138" s="1553"/>
      <c r="EJT138" s="1553"/>
      <c r="EJU138" s="1553"/>
      <c r="EJV138" s="1553"/>
      <c r="EJW138" s="1553"/>
      <c r="EJX138" s="1553"/>
      <c r="EJY138" s="1553"/>
      <c r="ENP138" s="568"/>
      <c r="ENQ138" s="568"/>
      <c r="ENR138" s="638"/>
      <c r="ENS138" s="568"/>
      <c r="ENT138" s="568"/>
      <c r="ENU138" s="568"/>
      <c r="ENV138" s="568"/>
      <c r="ENW138" s="594"/>
      <c r="EOF138" s="227"/>
      <c r="EOG138" s="239"/>
      <c r="EQH138" s="568"/>
      <c r="EQI138" s="568"/>
      <c r="EQJ138" s="638"/>
      <c r="EQK138" s="568"/>
      <c r="EQL138" s="568"/>
      <c r="EQM138" s="568"/>
      <c r="EQN138" s="568"/>
      <c r="EQO138" s="594"/>
      <c r="EQX138" s="227"/>
      <c r="EQY138" s="239"/>
      <c r="ETA138" s="1518"/>
      <c r="ETB138" s="1518"/>
      <c r="ETC138" s="1518"/>
      <c r="ETD138" s="1518"/>
      <c r="ETE138" s="1518"/>
      <c r="ETF138" s="1518"/>
    </row>
    <row r="139" spans="1:997 1034:2031 2068:3906" ht="15" customHeight="1">
      <c r="B139" s="1518"/>
      <c r="C139" s="1518"/>
      <c r="D139" s="1518"/>
      <c r="E139" s="1518"/>
      <c r="F139" s="1518"/>
      <c r="G139" s="1518"/>
      <c r="BD139" s="563"/>
      <c r="BE139" s="227"/>
      <c r="BQ139" s="266"/>
      <c r="BU139" s="238"/>
      <c r="CP139" s="563"/>
      <c r="CQ139" s="227"/>
      <c r="DC139" s="266"/>
      <c r="DG139" s="238"/>
      <c r="ER139" s="563"/>
      <c r="ES139" s="227"/>
      <c r="FE139" s="266"/>
      <c r="FI139" s="238"/>
      <c r="GT139" s="563"/>
      <c r="GU139" s="227"/>
      <c r="HG139" s="266"/>
      <c r="HK139" s="238"/>
      <c r="IV139" s="563"/>
      <c r="IW139" s="227"/>
      <c r="JI139" s="266"/>
      <c r="JM139" s="238"/>
      <c r="KX139" s="563"/>
      <c r="KY139" s="227"/>
      <c r="LK139" s="266"/>
      <c r="LO139" s="238"/>
      <c r="MZ139" s="563"/>
      <c r="NA139" s="227"/>
      <c r="NM139" s="266"/>
      <c r="NQ139" s="238"/>
      <c r="OL139" s="563"/>
      <c r="OM139" s="227"/>
      <c r="OY139" s="266"/>
      <c r="PC139" s="238"/>
      <c r="PX139" s="563"/>
      <c r="PY139" s="227"/>
      <c r="QK139" s="266"/>
      <c r="QO139" s="238"/>
      <c r="RZ139" s="563"/>
      <c r="SA139" s="227"/>
      <c r="SM139" s="266"/>
      <c r="SQ139" s="238"/>
      <c r="UB139" s="563"/>
      <c r="UC139" s="227"/>
      <c r="UO139" s="266"/>
      <c r="US139" s="238"/>
      <c r="WD139" s="563"/>
      <c r="WE139" s="227"/>
      <c r="WQ139" s="266"/>
      <c r="WU139" s="238"/>
      <c r="YF139" s="563"/>
      <c r="YG139" s="227"/>
      <c r="YS139" s="266"/>
      <c r="YW139" s="238"/>
      <c r="AAH139" s="563"/>
      <c r="AAI139" s="227"/>
      <c r="AAU139" s="266"/>
      <c r="AAY139" s="238"/>
      <c r="ACJ139" s="563"/>
      <c r="ACK139" s="227"/>
      <c r="ACW139" s="266"/>
      <c r="ADA139" s="238"/>
      <c r="AEL139" s="563"/>
      <c r="AEM139" s="227"/>
      <c r="AEY139" s="266"/>
      <c r="AFC139" s="238"/>
      <c r="AGN139" s="563"/>
      <c r="AGO139" s="227"/>
      <c r="AHA139" s="266"/>
      <c r="AHE139" s="238"/>
      <c r="AIP139" s="563"/>
      <c r="AIQ139" s="227"/>
      <c r="AJC139" s="266"/>
      <c r="AJG139" s="238"/>
      <c r="AKR139" s="563"/>
      <c r="AKS139" s="227"/>
      <c r="ALE139" s="266"/>
      <c r="ALI139" s="238"/>
      <c r="AMT139" s="563"/>
      <c r="AMU139" s="227"/>
      <c r="ANG139" s="266"/>
      <c r="ANK139" s="238"/>
      <c r="AOV139" s="563"/>
      <c r="AOW139" s="227"/>
      <c r="API139" s="266"/>
      <c r="APM139" s="238"/>
      <c r="AQX139" s="563"/>
      <c r="AQY139" s="227"/>
      <c r="ARK139" s="266"/>
      <c r="ARO139" s="238"/>
      <c r="ASZ139" s="563"/>
      <c r="ATA139" s="227"/>
      <c r="ATM139" s="266"/>
      <c r="ATQ139" s="238"/>
      <c r="AUL139" s="227"/>
      <c r="AUM139" s="227"/>
      <c r="AUW139" s="616"/>
      <c r="AUX139" s="1648"/>
      <c r="AUY139" s="1649"/>
      <c r="AUZ139" s="267"/>
      <c r="AVA139" s="1168"/>
      <c r="AVB139" s="1168"/>
      <c r="AVC139" s="266"/>
      <c r="AVX139" s="868"/>
      <c r="AVY139" s="868"/>
      <c r="AVZ139" s="868"/>
      <c r="AWA139" s="868"/>
      <c r="AWB139" s="868"/>
      <c r="AWC139" s="868"/>
      <c r="AWD139" s="868"/>
      <c r="AWE139" s="868"/>
      <c r="AWF139" s="868"/>
      <c r="AWG139" s="868"/>
      <c r="AWH139" s="868"/>
      <c r="AWI139" s="868"/>
      <c r="AWJ139" s="868"/>
      <c r="AWK139" s="868"/>
      <c r="AWL139" s="868"/>
      <c r="AWM139" s="868"/>
      <c r="AWN139" s="868"/>
      <c r="AWO139" s="868"/>
      <c r="AWP139" s="868"/>
      <c r="AWQ139" s="868"/>
      <c r="AWR139" s="1213"/>
      <c r="AWS139" s="1213"/>
      <c r="AWT139" s="1213"/>
      <c r="AWU139" s="1213"/>
      <c r="AWV139" s="1213"/>
      <c r="AWW139" s="1213"/>
      <c r="AWX139" s="1213"/>
      <c r="AWY139" s="1213"/>
      <c r="AWZ139" s="1213"/>
      <c r="AXA139" s="1213"/>
      <c r="AXB139" s="1213"/>
      <c r="AXC139" s="1213"/>
      <c r="AXD139" s="1213"/>
      <c r="AXE139" s="1213"/>
      <c r="AXF139" s="1213"/>
      <c r="AXG139" s="1213"/>
      <c r="AXH139" s="1213"/>
      <c r="AXI139" s="1213"/>
      <c r="AXJ139" s="1213"/>
      <c r="AXK139" s="1213"/>
      <c r="AXL139" s="1213"/>
      <c r="AXM139" s="1213"/>
      <c r="AXN139" s="1213"/>
      <c r="AXO139" s="1213"/>
      <c r="AXP139" s="1213"/>
      <c r="AXQ139" s="1213"/>
      <c r="AXR139" s="1213"/>
      <c r="AXS139" s="1213"/>
      <c r="AXT139" s="1213"/>
      <c r="AXU139" s="868"/>
      <c r="AXV139" s="868"/>
      <c r="AXW139" s="868"/>
      <c r="AXX139" s="868"/>
      <c r="AXY139" s="868"/>
      <c r="AXZ139" s="868"/>
      <c r="AYA139" s="868"/>
      <c r="AYB139" s="868"/>
      <c r="AYC139" s="868"/>
      <c r="AYD139" s="868"/>
      <c r="AYE139" s="868"/>
      <c r="AYF139" s="868"/>
      <c r="AYG139" s="868"/>
      <c r="AYH139" s="868"/>
      <c r="AYI139" s="868"/>
      <c r="AYJ139" s="868"/>
      <c r="AYK139" s="868"/>
      <c r="AYL139" s="868"/>
      <c r="AYM139" s="868"/>
      <c r="AZN139" s="639"/>
      <c r="AZO139" s="227"/>
      <c r="AZP139" s="267"/>
      <c r="BAE139" s="238"/>
      <c r="BBP139" s="639"/>
      <c r="BBQ139" s="227"/>
      <c r="BBR139" s="267"/>
      <c r="BCG139" s="238"/>
      <c r="BDR139" s="639"/>
      <c r="BDS139" s="227"/>
      <c r="BDT139" s="267"/>
      <c r="BEI139" s="238"/>
      <c r="BFT139" s="639"/>
      <c r="BFU139" s="227"/>
      <c r="BFV139" s="267"/>
      <c r="BGK139" s="238"/>
      <c r="BHV139" s="639"/>
      <c r="BHW139" s="227"/>
      <c r="BHX139" s="267"/>
      <c r="BIM139" s="238"/>
      <c r="BJX139" s="639"/>
      <c r="BJY139" s="227"/>
      <c r="BJZ139" s="267"/>
      <c r="BKO139" s="238"/>
      <c r="BLZ139" s="639"/>
      <c r="BMA139" s="227"/>
      <c r="BMB139" s="267"/>
      <c r="BMQ139" s="238"/>
      <c r="BOB139" s="639"/>
      <c r="BOC139" s="227"/>
      <c r="BOD139" s="267"/>
      <c r="BOS139" s="238"/>
      <c r="BQD139" s="639"/>
      <c r="BQE139" s="227"/>
      <c r="BQF139" s="267"/>
      <c r="BQU139" s="238"/>
      <c r="BSF139" s="639"/>
      <c r="BSG139" s="227"/>
      <c r="BSH139" s="267"/>
      <c r="BSW139" s="238"/>
      <c r="BUH139" s="639"/>
      <c r="BUI139" s="227"/>
      <c r="BUJ139" s="267"/>
      <c r="BUY139" s="238"/>
      <c r="BWJ139" s="639"/>
      <c r="BWK139" s="227"/>
      <c r="BWL139" s="267"/>
      <c r="BXA139" s="238"/>
      <c r="BYL139" s="639"/>
      <c r="BYM139" s="227"/>
      <c r="BYN139" s="267"/>
      <c r="BZC139" s="238"/>
      <c r="CAN139" s="639"/>
      <c r="CAO139" s="227"/>
      <c r="CAP139" s="267"/>
      <c r="CBE139" s="238"/>
      <c r="CCP139" s="639"/>
      <c r="CCQ139" s="227"/>
      <c r="CCR139" s="267"/>
      <c r="CDG139" s="238"/>
      <c r="CER139" s="639"/>
      <c r="CES139" s="227"/>
      <c r="CET139" s="267"/>
      <c r="CFI139" s="238"/>
      <c r="CGT139" s="639"/>
      <c r="CGU139" s="227"/>
      <c r="CGV139" s="267"/>
      <c r="CHK139" s="238"/>
      <c r="CIV139" s="639"/>
      <c r="CIW139" s="227"/>
      <c r="CIX139" s="267"/>
      <c r="CJM139" s="238"/>
      <c r="CKX139" s="639"/>
      <c r="CKY139" s="227"/>
      <c r="CKZ139" s="267"/>
      <c r="CLO139" s="238"/>
      <c r="CMZ139" s="639"/>
      <c r="CNA139" s="227"/>
      <c r="CNB139" s="267"/>
      <c r="CNQ139" s="238"/>
      <c r="CPB139" s="639"/>
      <c r="CPC139" s="227"/>
      <c r="CPD139" s="267"/>
      <c r="CPS139" s="238"/>
      <c r="CRD139" s="639"/>
      <c r="CRE139" s="227"/>
      <c r="CRF139" s="267"/>
      <c r="CRU139" s="238"/>
      <c r="CTF139" s="639"/>
      <c r="CTG139" s="227"/>
      <c r="CTH139" s="267"/>
      <c r="CTW139" s="238"/>
      <c r="CWN139" s="639"/>
      <c r="CWO139" s="227"/>
      <c r="CWP139" s="267"/>
      <c r="CXE139" s="238"/>
      <c r="CXQ139" s="868"/>
      <c r="CXR139" s="868"/>
      <c r="CXS139" s="868"/>
      <c r="CXT139" s="868"/>
      <c r="CXU139" s="868"/>
      <c r="CXV139" s="868"/>
      <c r="CXW139" s="868"/>
      <c r="CXX139" s="868"/>
      <c r="CXY139" s="868"/>
      <c r="CXZ139" s="868"/>
      <c r="CYA139" s="868"/>
      <c r="CYB139" s="868"/>
      <c r="CYC139" s="868"/>
      <c r="CYD139" s="868"/>
      <c r="CYE139" s="868"/>
      <c r="CYF139" s="868"/>
      <c r="CYG139" s="868"/>
      <c r="CYH139" s="868"/>
      <c r="CYI139" s="868"/>
      <c r="CYJ139" s="868"/>
      <c r="CYK139" s="868"/>
      <c r="DAL139" s="639"/>
      <c r="DAM139" s="227"/>
      <c r="DAN139" s="267"/>
      <c r="DBC139" s="238"/>
      <c r="DDT139" s="639"/>
      <c r="DDU139" s="227"/>
      <c r="DDV139" s="267"/>
      <c r="DEK139" s="238"/>
      <c r="DHB139" s="639"/>
      <c r="DHC139" s="227"/>
      <c r="DHD139" s="267"/>
      <c r="DHS139" s="238"/>
      <c r="DKJ139" s="639"/>
      <c r="DKK139" s="227"/>
      <c r="DKL139" s="267"/>
      <c r="DLA139" s="238"/>
      <c r="DLJ139" s="792"/>
      <c r="DLK139" s="792"/>
      <c r="DLL139" s="792"/>
      <c r="DLM139" s="792"/>
      <c r="DLN139" s="792"/>
      <c r="DLO139" s="792"/>
      <c r="DLP139" s="792"/>
      <c r="DLQ139" s="792"/>
      <c r="DLR139" s="792"/>
      <c r="DLS139" s="792"/>
      <c r="DLT139" s="792"/>
      <c r="DLU139" s="792"/>
      <c r="DLV139" s="792"/>
      <c r="DLW139" s="792"/>
      <c r="DLX139" s="792"/>
      <c r="DLY139" s="792"/>
      <c r="DLZ139" s="792"/>
      <c r="DMA139" s="792"/>
      <c r="DMB139" s="792"/>
      <c r="DMC139" s="792"/>
      <c r="DMD139" s="792"/>
      <c r="DME139" s="792"/>
      <c r="DMF139" s="792"/>
      <c r="DMG139" s="792"/>
      <c r="DMH139" s="792"/>
      <c r="DMI139" s="792"/>
      <c r="DMJ139" s="792"/>
      <c r="DMK139" s="792"/>
      <c r="DML139" s="792"/>
      <c r="DMM139" s="792"/>
      <c r="DMN139" s="792"/>
      <c r="DMO139" s="792"/>
      <c r="DMP139" s="792"/>
      <c r="DMQ139" s="792"/>
      <c r="DMR139" s="792"/>
      <c r="DMS139" s="792"/>
      <c r="DMT139" s="792"/>
      <c r="DMU139" s="792"/>
      <c r="DMV139" s="792"/>
      <c r="DMW139" s="792"/>
      <c r="DMX139" s="792"/>
      <c r="DMY139" s="792"/>
      <c r="DMZ139" s="792"/>
      <c r="DNA139" s="792"/>
      <c r="DNB139" s="792"/>
      <c r="DNC139" s="792"/>
      <c r="DND139" s="792"/>
      <c r="DNE139" s="792"/>
      <c r="DNF139" s="792"/>
      <c r="DNG139" s="792"/>
      <c r="DNH139" s="792"/>
      <c r="DNI139" s="792"/>
      <c r="DNJ139" s="792"/>
      <c r="DNR139" s="639"/>
      <c r="DNS139" s="227"/>
      <c r="DNT139" s="267"/>
      <c r="DOI139" s="238"/>
      <c r="DRP139" s="639"/>
      <c r="DRQ139" s="227"/>
      <c r="DRR139" s="267"/>
      <c r="DSG139" s="238"/>
      <c r="DSZ139" s="1196"/>
      <c r="DTA139" s="1196"/>
      <c r="DTB139" s="1196"/>
      <c r="DTC139" s="1196"/>
      <c r="DTD139" s="1196"/>
      <c r="DTE139" s="1196"/>
      <c r="DTF139" s="1196"/>
      <c r="DTG139" s="1196"/>
      <c r="DTH139" s="1196"/>
      <c r="DTI139" s="1196"/>
      <c r="DTJ139" s="1196"/>
      <c r="DTK139" s="1196"/>
      <c r="DTL139" s="1196"/>
      <c r="DTM139" s="1196"/>
      <c r="DTN139" s="1196"/>
      <c r="DTO139" s="1196"/>
      <c r="DTP139" s="1196"/>
      <c r="DTQ139" s="1196"/>
      <c r="DTR139" s="1196"/>
      <c r="DTS139" s="1196"/>
      <c r="DTT139" s="1196"/>
      <c r="DTU139" s="1377"/>
      <c r="DTV139" s="1377"/>
      <c r="DTW139" s="1377"/>
      <c r="DTX139" s="1377"/>
      <c r="DTY139" s="1377"/>
      <c r="DTZ139" s="1377"/>
      <c r="DUA139" s="1377"/>
      <c r="DUB139" s="1377"/>
      <c r="DUC139" s="1377"/>
      <c r="DUD139" s="1377"/>
      <c r="DUE139" s="1377"/>
      <c r="DUF139" s="1377"/>
      <c r="DUG139" s="1377"/>
      <c r="DUH139" s="1377"/>
      <c r="DUI139" s="1377"/>
      <c r="DUJ139" s="302"/>
      <c r="DUK139" s="302"/>
      <c r="DUL139" s="302"/>
      <c r="DVF139" s="226"/>
      <c r="DVG139" s="226"/>
      <c r="DVH139" s="226"/>
      <c r="DVI139" s="226"/>
      <c r="DVJ139" s="226"/>
      <c r="DVK139" s="226"/>
      <c r="DVL139" s="226"/>
      <c r="DVM139" s="226"/>
      <c r="DVN139" s="226"/>
      <c r="DVO139" s="226"/>
      <c r="DVP139" s="226"/>
      <c r="DVQ139" s="226"/>
      <c r="DVR139" s="226"/>
      <c r="DVS139" s="226"/>
      <c r="DVT139" s="226"/>
      <c r="DVU139" s="226"/>
      <c r="DVV139" s="226"/>
      <c r="DVW139" s="226"/>
      <c r="DVX139" s="226"/>
      <c r="DVY139" s="226"/>
      <c r="DVZ139" s="226"/>
      <c r="DWA139" s="226"/>
      <c r="DWB139" s="226"/>
      <c r="DWC139" s="226"/>
      <c r="DWD139" s="226"/>
      <c r="DWE139" s="226"/>
      <c r="DWF139" s="226"/>
      <c r="DWG139" s="226"/>
      <c r="DWH139" s="226"/>
      <c r="DWI139" s="226"/>
      <c r="DWJ139" s="226"/>
      <c r="DWK139" s="226"/>
      <c r="DWL139" s="226"/>
      <c r="DWM139" s="226"/>
      <c r="DWN139" s="226"/>
      <c r="DWO139" s="226"/>
      <c r="DWP139" s="226"/>
      <c r="DWQ139" s="226"/>
      <c r="DWR139" s="226"/>
      <c r="DWS139" s="226"/>
      <c r="DWT139" s="226"/>
      <c r="DWU139" s="226"/>
      <c r="DWV139" s="226"/>
      <c r="DWW139" s="226"/>
      <c r="DWX139" s="226"/>
      <c r="DWY139" s="226"/>
      <c r="DWZ139" s="226"/>
      <c r="DXA139" s="226"/>
      <c r="DXB139" s="226"/>
      <c r="DXC139" s="226"/>
      <c r="DXD139" s="226"/>
      <c r="DXE139" s="226"/>
      <c r="DXF139" s="226"/>
      <c r="DXG139" s="226"/>
      <c r="DXH139" s="226"/>
      <c r="DXI139" s="226"/>
      <c r="DXJ139" s="226"/>
      <c r="DXK139" s="226"/>
      <c r="DXL139" s="226"/>
      <c r="DXM139" s="226"/>
      <c r="DXN139" s="226"/>
      <c r="DXO139" s="226"/>
      <c r="DXP139" s="226"/>
      <c r="DXQ139" s="226"/>
      <c r="DXR139" s="226"/>
      <c r="DXS139" s="226"/>
      <c r="DXT139" s="226"/>
      <c r="DXU139" s="226"/>
      <c r="DXV139" s="226"/>
      <c r="DXW139" s="226"/>
      <c r="DXX139" s="226"/>
      <c r="DXY139" s="226"/>
      <c r="DXZ139" s="226"/>
      <c r="DYA139" s="226"/>
      <c r="DYB139" s="226"/>
      <c r="DYC139" s="226"/>
      <c r="DYD139" s="226"/>
      <c r="DYE139" s="226"/>
      <c r="DYF139" s="226"/>
      <c r="DYG139" s="226"/>
      <c r="DYH139" s="226"/>
      <c r="DYI139" s="226"/>
      <c r="DYJ139" s="226"/>
      <c r="DYK139" s="1634"/>
      <c r="DYL139" s="1635"/>
      <c r="DYM139" s="226"/>
      <c r="DYN139" s="226"/>
      <c r="DYO139" s="226"/>
      <c r="DYP139" s="226"/>
      <c r="DYQ139" s="1276"/>
      <c r="DYR139" s="1275"/>
      <c r="DYS139" s="226"/>
      <c r="DYT139" s="226"/>
      <c r="DYU139" s="226"/>
      <c r="DYV139" s="226"/>
      <c r="DYW139" s="1525"/>
      <c r="DYX139" s="1632"/>
      <c r="DYY139" s="1632"/>
      <c r="DYZ139" s="1526"/>
      <c r="DZA139" s="227"/>
      <c r="DZB139" s="239"/>
      <c r="DZC139" s="226"/>
      <c r="DZD139" s="226"/>
      <c r="DZE139" s="226"/>
      <c r="DZF139" s="226"/>
      <c r="DZG139" s="226"/>
      <c r="DZH139" s="226"/>
      <c r="DZI139" s="226"/>
      <c r="DZJ139" s="226"/>
      <c r="DZK139" s="226"/>
      <c r="DZL139" s="226"/>
      <c r="DZM139" s="226"/>
      <c r="DZN139" s="226"/>
      <c r="DZO139" s="226"/>
      <c r="DZP139" s="226"/>
      <c r="DZQ139" s="226"/>
      <c r="DZR139" s="226"/>
      <c r="DZS139" s="226"/>
      <c r="DZT139" s="226"/>
      <c r="DZU139" s="226"/>
      <c r="DZV139" s="226"/>
      <c r="DZW139" s="226"/>
      <c r="DZX139" s="226"/>
      <c r="DZY139" s="226"/>
      <c r="DZZ139" s="226"/>
      <c r="EAA139" s="226"/>
      <c r="EAB139" s="226"/>
      <c r="EAC139" s="226"/>
      <c r="EAD139" s="226"/>
      <c r="EAE139" s="226"/>
      <c r="EAF139" s="226"/>
      <c r="EAG139" s="226"/>
      <c r="EAH139" s="226"/>
      <c r="EAI139" s="226"/>
      <c r="EAJ139" s="226"/>
      <c r="EAK139" s="226"/>
      <c r="EAL139" s="226"/>
      <c r="EAM139" s="226"/>
      <c r="EAN139" s="226"/>
      <c r="EAO139" s="226"/>
      <c r="EAP139" s="226"/>
      <c r="EAQ139" s="226"/>
      <c r="EAR139" s="226"/>
      <c r="EAS139" s="226"/>
      <c r="EAT139" s="226"/>
      <c r="EAU139" s="226"/>
      <c r="EAV139" s="226"/>
      <c r="EAW139" s="226"/>
      <c r="EAX139" s="226"/>
      <c r="EAY139" s="226"/>
      <c r="EAZ139" s="226"/>
      <c r="EBA139" s="226"/>
      <c r="EBB139" s="226"/>
      <c r="EBC139" s="226"/>
      <c r="EBD139" s="226"/>
      <c r="EBE139" s="226"/>
      <c r="EBF139" s="226"/>
      <c r="EBG139" s="226"/>
      <c r="EBH139" s="226"/>
      <c r="EBI139" s="226"/>
      <c r="EBJ139" s="226"/>
      <c r="EBK139" s="226"/>
      <c r="EBL139" s="226"/>
      <c r="EBM139" s="226"/>
      <c r="EBN139" s="226"/>
      <c r="EBO139" s="226"/>
      <c r="EBP139" s="226"/>
      <c r="EBQ139" s="226"/>
      <c r="EBR139" s="226"/>
      <c r="EBS139" s="226"/>
      <c r="EBT139" s="226"/>
      <c r="EBU139" s="226"/>
      <c r="EBV139" s="226"/>
      <c r="EBW139" s="226"/>
      <c r="EBX139" s="226"/>
      <c r="EBY139" s="226"/>
      <c r="EBZ139" s="226"/>
      <c r="ECA139" s="226"/>
      <c r="ECB139" s="226"/>
      <c r="ECC139" s="226"/>
      <c r="ECD139" s="226"/>
      <c r="ECE139" s="226"/>
      <c r="ECF139" s="226"/>
      <c r="ECG139" s="226"/>
      <c r="ECH139" s="226"/>
      <c r="ECI139" s="1634"/>
      <c r="ECJ139" s="1635"/>
      <c r="ECK139" s="226"/>
      <c r="ECL139" s="226"/>
      <c r="ECM139" s="226"/>
      <c r="ECN139" s="226"/>
      <c r="ECO139" s="1276"/>
      <c r="ECP139" s="1275"/>
      <c r="ECQ139" s="226"/>
      <c r="ECR139" s="226"/>
      <c r="ECS139" s="226"/>
      <c r="ECT139" s="226"/>
      <c r="ECU139" s="1525"/>
      <c r="ECV139" s="1632"/>
      <c r="ECW139" s="1632"/>
      <c r="ECX139" s="1526"/>
      <c r="ECY139" s="227"/>
      <c r="ECZ139" s="239"/>
      <c r="EDA139" s="226"/>
      <c r="EDB139" s="226"/>
      <c r="EDC139" s="226"/>
      <c r="EDD139" s="226"/>
      <c r="EDE139" s="226"/>
      <c r="EDF139" s="226"/>
      <c r="EDG139" s="226"/>
      <c r="EDH139" s="226"/>
      <c r="EDI139" s="226"/>
      <c r="EDJ139" s="226"/>
      <c r="EDK139" s="226"/>
      <c r="EDL139" s="226"/>
      <c r="EDM139" s="226"/>
      <c r="EDN139" s="226"/>
      <c r="EDO139" s="226"/>
      <c r="EDP139" s="226"/>
      <c r="EDQ139" s="226"/>
      <c r="EDR139" s="226"/>
      <c r="EDS139" s="226"/>
      <c r="EDT139" s="226"/>
      <c r="EDU139" s="226"/>
      <c r="EDV139" s="226"/>
      <c r="EDW139" s="226"/>
      <c r="EDX139" s="226"/>
      <c r="EDY139" s="226"/>
      <c r="EDZ139" s="226"/>
      <c r="EEA139" s="226"/>
      <c r="EEB139" s="226"/>
      <c r="EEC139" s="226"/>
      <c r="EED139" s="226"/>
      <c r="EEE139" s="226"/>
      <c r="EEF139" s="226"/>
      <c r="EEG139" s="226"/>
      <c r="EEH139" s="226"/>
      <c r="EEI139" s="226"/>
      <c r="EEJ139" s="226"/>
      <c r="EEK139" s="226"/>
      <c r="EEL139" s="226"/>
      <c r="EEM139" s="226"/>
      <c r="EEN139" s="226"/>
      <c r="EEO139" s="226"/>
      <c r="EEP139" s="226"/>
      <c r="EEQ139" s="226"/>
      <c r="EER139" s="226"/>
      <c r="EES139" s="226"/>
      <c r="EET139" s="226"/>
      <c r="EEU139" s="226"/>
      <c r="EEV139" s="226"/>
      <c r="EEW139" s="226"/>
      <c r="EEX139" s="226"/>
      <c r="EEY139" s="226"/>
      <c r="EEZ139" s="226"/>
      <c r="EFA139" s="226"/>
      <c r="EFB139" s="226"/>
      <c r="EFC139" s="226"/>
      <c r="EFD139" s="226"/>
      <c r="EFE139" s="226"/>
      <c r="EFF139" s="226"/>
      <c r="EFG139" s="226"/>
      <c r="EFH139" s="226"/>
      <c r="EFI139" s="226"/>
      <c r="EFJ139" s="226"/>
      <c r="EFK139" s="226"/>
      <c r="EFL139" s="226"/>
      <c r="EFM139" s="226"/>
      <c r="EFN139" s="226"/>
      <c r="EFO139" s="226"/>
      <c r="EFP139" s="226"/>
      <c r="EFQ139" s="226"/>
      <c r="EFR139" s="226"/>
      <c r="EFS139" s="226"/>
      <c r="EFT139" s="226"/>
      <c r="EFU139" s="226"/>
      <c r="EFV139" s="226"/>
      <c r="EFW139" s="226"/>
      <c r="EFX139" s="226"/>
      <c r="EFY139" s="226"/>
      <c r="EFZ139" s="226"/>
      <c r="EGA139" s="226"/>
      <c r="EGB139" s="226"/>
      <c r="EGC139" s="226"/>
      <c r="EGD139" s="226"/>
      <c r="EGE139" s="226"/>
      <c r="EGF139" s="226"/>
      <c r="EGG139" s="226"/>
      <c r="EGH139" s="226"/>
      <c r="EGI139" s="226"/>
      <c r="EGJ139" s="226"/>
      <c r="EGK139" s="226"/>
      <c r="EGL139" s="226"/>
      <c r="EGM139" s="226"/>
      <c r="EGN139" s="226"/>
      <c r="EGO139" s="226"/>
      <c r="EGP139" s="226"/>
      <c r="EGQ139" s="226"/>
      <c r="EGR139" s="226"/>
      <c r="EGS139" s="226"/>
      <c r="EGT139" s="226"/>
      <c r="EGU139" s="226"/>
      <c r="EGV139" s="226"/>
      <c r="EGW139" s="226"/>
      <c r="EGX139" s="226"/>
      <c r="EGY139" s="226"/>
      <c r="EGZ139" s="226"/>
      <c r="EHA139" s="226"/>
      <c r="EHB139" s="226"/>
      <c r="EHC139" s="226"/>
      <c r="EHD139" s="226"/>
      <c r="EHE139" s="226"/>
      <c r="EHF139" s="226"/>
      <c r="EHG139" s="226"/>
      <c r="EHH139" s="226"/>
      <c r="EHI139" s="226"/>
      <c r="EHJ139" s="226"/>
      <c r="EHK139" s="226"/>
      <c r="EHL139" s="226"/>
      <c r="EHM139" s="226"/>
      <c r="EHN139" s="226"/>
      <c r="EHO139" s="226"/>
      <c r="EHP139" s="226"/>
      <c r="EHQ139" s="226"/>
      <c r="EHR139" s="226"/>
      <c r="EHS139" s="226"/>
      <c r="EHT139" s="226"/>
      <c r="EHU139" s="226"/>
      <c r="EHV139" s="226"/>
      <c r="EHW139" s="226"/>
      <c r="EHX139" s="226"/>
      <c r="EHY139" s="226"/>
      <c r="EHZ139" s="226"/>
      <c r="EIA139" s="1634"/>
      <c r="EIB139" s="1635"/>
      <c r="EIC139" s="226"/>
      <c r="EID139" s="226"/>
      <c r="EIE139" s="226"/>
      <c r="EIF139" s="226"/>
      <c r="EIG139" s="1276"/>
      <c r="EIH139" s="1275"/>
      <c r="EII139" s="226"/>
      <c r="EIJ139" s="226"/>
      <c r="EIK139" s="226"/>
      <c r="EIL139" s="226"/>
      <c r="EIM139" s="1525"/>
      <c r="EIN139" s="1632"/>
      <c r="EIO139" s="1632"/>
      <c r="EIP139" s="1526"/>
      <c r="EIQ139" s="227"/>
      <c r="EIR139" s="239"/>
      <c r="EIS139" s="226"/>
      <c r="EIT139" s="226"/>
      <c r="EIU139" s="226"/>
      <c r="EIV139" s="226"/>
      <c r="EIW139" s="226"/>
      <c r="EIX139" s="226"/>
      <c r="EIY139" s="226"/>
      <c r="EIZ139" s="226"/>
      <c r="EJA139" s="226"/>
      <c r="EJB139" s="226"/>
      <c r="EJC139" s="226"/>
      <c r="EJD139" s="226"/>
      <c r="EJE139" s="226"/>
      <c r="EJF139" s="226"/>
      <c r="EJG139" s="226"/>
      <c r="EJH139" s="226"/>
      <c r="EJI139" s="226"/>
      <c r="EJJ139" s="226"/>
      <c r="EJK139" s="226"/>
      <c r="EJL139" s="226"/>
      <c r="EJM139" s="226"/>
      <c r="EJN139" s="226"/>
      <c r="EJO139" s="226"/>
      <c r="EJP139" s="226"/>
      <c r="EJQ139" s="226"/>
      <c r="EJR139" s="226"/>
      <c r="EJS139" s="226"/>
      <c r="EJT139" s="226"/>
      <c r="EJU139" s="226"/>
      <c r="EJV139" s="226"/>
      <c r="EJW139" s="226"/>
      <c r="EJX139" s="226"/>
      <c r="EJY139" s="226"/>
      <c r="EJZ139" s="226"/>
      <c r="EKA139" s="226"/>
      <c r="EKB139" s="226"/>
      <c r="EKC139" s="226"/>
      <c r="EKD139" s="226"/>
      <c r="EKE139" s="226"/>
      <c r="EKF139" s="226"/>
      <c r="EKG139" s="226"/>
      <c r="EKV139" s="226"/>
      <c r="EKW139" s="226"/>
      <c r="EKX139" s="226"/>
      <c r="EKY139" s="226"/>
      <c r="EKZ139" s="226"/>
      <c r="ELA139" s="226"/>
      <c r="ENP139" s="639"/>
      <c r="ENQ139" s="227"/>
      <c r="ENR139" s="267"/>
      <c r="EOG139" s="238"/>
      <c r="EQH139" s="639"/>
      <c r="EQI139" s="227"/>
      <c r="EQJ139" s="267"/>
      <c r="EQY139" s="238"/>
      <c r="ETA139" s="1518"/>
      <c r="ETB139" s="1518"/>
      <c r="ETC139" s="1518"/>
      <c r="ETD139" s="1518"/>
      <c r="ETE139" s="1518"/>
      <c r="ETF139" s="1518"/>
    </row>
    <row r="140" spans="1:997 1034:2031 2068:3906" ht="15" customHeight="1">
      <c r="B140" s="1518"/>
      <c r="C140" s="1518"/>
      <c r="D140" s="1518"/>
      <c r="E140" s="1518"/>
      <c r="F140" s="1518"/>
      <c r="G140" s="1518"/>
      <c r="BD140" s="563"/>
      <c r="BE140" s="227"/>
      <c r="BQ140" s="266"/>
      <c r="BU140" s="238"/>
      <c r="CP140" s="563"/>
      <c r="CQ140" s="227"/>
      <c r="DC140" s="266"/>
      <c r="DG140" s="238"/>
      <c r="ER140" s="563"/>
      <c r="ES140" s="227"/>
      <c r="FE140" s="266"/>
      <c r="FI140" s="238"/>
      <c r="GT140" s="563"/>
      <c r="GU140" s="227"/>
      <c r="HG140" s="266"/>
      <c r="HK140" s="238"/>
      <c r="IV140" s="563"/>
      <c r="IW140" s="227"/>
      <c r="JI140" s="266"/>
      <c r="JM140" s="238"/>
      <c r="KX140" s="563"/>
      <c r="KY140" s="227"/>
      <c r="LK140" s="266"/>
      <c r="LO140" s="238"/>
      <c r="MZ140" s="563"/>
      <c r="NA140" s="227"/>
      <c r="NM140" s="266"/>
      <c r="NQ140" s="238"/>
      <c r="OL140" s="563"/>
      <c r="OM140" s="227"/>
      <c r="OY140" s="266"/>
      <c r="PC140" s="238"/>
      <c r="PX140" s="563"/>
      <c r="PY140" s="227"/>
      <c r="QK140" s="266"/>
      <c r="QO140" s="238"/>
      <c r="RZ140" s="563"/>
      <c r="SA140" s="227"/>
      <c r="SM140" s="266"/>
      <c r="SQ140" s="238"/>
      <c r="UB140" s="563"/>
      <c r="UC140" s="227"/>
      <c r="UO140" s="266"/>
      <c r="US140" s="238"/>
      <c r="WD140" s="563"/>
      <c r="WE140" s="227"/>
      <c r="WQ140" s="266"/>
      <c r="WU140" s="238"/>
      <c r="YF140" s="563"/>
      <c r="YG140" s="227"/>
      <c r="YS140" s="266"/>
      <c r="YW140" s="238"/>
      <c r="AAH140" s="563"/>
      <c r="AAI140" s="227"/>
      <c r="AAU140" s="266"/>
      <c r="AAY140" s="238"/>
      <c r="ACJ140" s="563"/>
      <c r="ACK140" s="227"/>
      <c r="ACW140" s="266"/>
      <c r="ADA140" s="238"/>
      <c r="AEL140" s="563"/>
      <c r="AEM140" s="227"/>
      <c r="AEY140" s="266"/>
      <c r="AFC140" s="238"/>
      <c r="AGN140" s="563"/>
      <c r="AGO140" s="227"/>
      <c r="AHA140" s="266"/>
      <c r="AHE140" s="238"/>
      <c r="AIP140" s="563"/>
      <c r="AIQ140" s="227"/>
      <c r="AJC140" s="266"/>
      <c r="AJG140" s="238"/>
      <c r="AKR140" s="563"/>
      <c r="AKS140" s="227"/>
      <c r="ALE140" s="266"/>
      <c r="ALI140" s="238"/>
      <c r="AMT140" s="563"/>
      <c r="AMU140" s="227"/>
      <c r="ANG140" s="266"/>
      <c r="ANK140" s="238"/>
      <c r="AOV140" s="563"/>
      <c r="AOW140" s="227"/>
      <c r="API140" s="266"/>
      <c r="APM140" s="238"/>
      <c r="AQX140" s="563"/>
      <c r="AQY140" s="227"/>
      <c r="ARK140" s="266"/>
      <c r="ARO140" s="238"/>
      <c r="ASZ140" s="563"/>
      <c r="ATA140" s="227"/>
      <c r="ATM140" s="266"/>
      <c r="ATQ140" s="238"/>
      <c r="AUL140" s="227"/>
      <c r="AUM140" s="227"/>
      <c r="AUW140" s="616"/>
      <c r="AUX140" s="1648"/>
      <c r="AUY140" s="1649"/>
      <c r="AUZ140" s="267"/>
      <c r="AVA140" s="1168"/>
      <c r="AVB140" s="1168"/>
      <c r="AVC140" s="266"/>
      <c r="AVX140" s="868"/>
      <c r="AVY140" s="868"/>
      <c r="AVZ140" s="868"/>
      <c r="AWA140" s="868"/>
      <c r="AWB140" s="868"/>
      <c r="AWC140" s="868"/>
      <c r="AWD140" s="868"/>
      <c r="AWE140" s="868"/>
      <c r="AWF140" s="868"/>
      <c r="AWG140" s="868"/>
      <c r="AWH140" s="868"/>
      <c r="AWI140" s="868"/>
      <c r="AWJ140" s="868"/>
      <c r="AWK140" s="868"/>
      <c r="AWL140" s="868"/>
      <c r="AWM140" s="868"/>
      <c r="AWN140" s="868"/>
      <c r="AWO140" s="868"/>
      <c r="AWP140" s="868"/>
      <c r="AWQ140" s="868"/>
      <c r="AWR140" s="1213"/>
      <c r="AWS140" s="1213"/>
      <c r="AWT140" s="1213"/>
      <c r="AWU140" s="1213"/>
      <c r="AWV140" s="1213"/>
      <c r="AWW140" s="1213"/>
      <c r="AWX140" s="1213"/>
      <c r="AWY140" s="1213"/>
      <c r="AWZ140" s="1213"/>
      <c r="AXA140" s="1213"/>
      <c r="AXB140" s="1213"/>
      <c r="AXC140" s="1213"/>
      <c r="AXD140" s="1213"/>
      <c r="AXE140" s="1213"/>
      <c r="AXF140" s="1213"/>
      <c r="AXG140" s="1213"/>
      <c r="AXH140" s="1213"/>
      <c r="AXI140" s="1213"/>
      <c r="AXJ140" s="1213"/>
      <c r="AXK140" s="1213"/>
      <c r="AXL140" s="1213"/>
      <c r="AXM140" s="1213"/>
      <c r="AXN140" s="1213"/>
      <c r="AXO140" s="1213"/>
      <c r="AXP140" s="1213"/>
      <c r="AXQ140" s="1213"/>
      <c r="AXR140" s="1213"/>
      <c r="AXS140" s="1213"/>
      <c r="AXT140" s="1213"/>
      <c r="AXU140" s="868"/>
      <c r="AXV140" s="868"/>
      <c r="AXW140" s="868"/>
      <c r="AXX140" s="868"/>
      <c r="AXY140" s="868"/>
      <c r="AXZ140" s="868"/>
      <c r="AYA140" s="868"/>
      <c r="AYB140" s="868"/>
      <c r="AYC140" s="868"/>
      <c r="AYD140" s="868"/>
      <c r="AYE140" s="868"/>
      <c r="AYF140" s="868"/>
      <c r="AYG140" s="868"/>
      <c r="AYH140" s="868"/>
      <c r="AYI140" s="868"/>
      <c r="AYJ140" s="868"/>
      <c r="AYK140" s="868"/>
      <c r="AYL140" s="868"/>
      <c r="AYM140" s="868"/>
      <c r="AZN140" s="563"/>
      <c r="AZO140" s="227"/>
      <c r="AZP140" s="629"/>
      <c r="AZQ140" s="481"/>
      <c r="AZR140" s="481"/>
      <c r="AZS140" s="481"/>
      <c r="AZT140" s="481"/>
      <c r="AZU140" s="481"/>
      <c r="BAE140" s="238"/>
      <c r="BBP140" s="563"/>
      <c r="BBQ140" s="227"/>
      <c r="BBR140" s="629"/>
      <c r="BBS140" s="481"/>
      <c r="BBT140" s="481"/>
      <c r="BBU140" s="481"/>
      <c r="BBV140" s="481"/>
      <c r="BBW140" s="481"/>
      <c r="BCG140" s="238"/>
      <c r="BDR140" s="563"/>
      <c r="BDS140" s="227"/>
      <c r="BDT140" s="629"/>
      <c r="BDU140" s="481"/>
      <c r="BDV140" s="481"/>
      <c r="BDW140" s="481"/>
      <c r="BDX140" s="481"/>
      <c r="BDY140" s="481"/>
      <c r="BEI140" s="238"/>
      <c r="BFT140" s="563"/>
      <c r="BFU140" s="227"/>
      <c r="BFV140" s="629"/>
      <c r="BFW140" s="481"/>
      <c r="BFX140" s="481"/>
      <c r="BFY140" s="481"/>
      <c r="BFZ140" s="481"/>
      <c r="BGA140" s="481"/>
      <c r="BGK140" s="238"/>
      <c r="BHV140" s="563"/>
      <c r="BHW140" s="227"/>
      <c r="BHX140" s="629"/>
      <c r="BHY140" s="481"/>
      <c r="BHZ140" s="481"/>
      <c r="BIA140" s="481"/>
      <c r="BIB140" s="481"/>
      <c r="BIC140" s="481"/>
      <c r="BIM140" s="238"/>
      <c r="BJX140" s="563"/>
      <c r="BJY140" s="227"/>
      <c r="BJZ140" s="629"/>
      <c r="BKA140" s="481"/>
      <c r="BKB140" s="481"/>
      <c r="BKC140" s="481"/>
      <c r="BKD140" s="481"/>
      <c r="BKE140" s="481"/>
      <c r="BKO140" s="238"/>
      <c r="BLZ140" s="563"/>
      <c r="BMA140" s="227"/>
      <c r="BMB140" s="629"/>
      <c r="BMC140" s="481"/>
      <c r="BMD140" s="481"/>
      <c r="BME140" s="481"/>
      <c r="BMF140" s="481"/>
      <c r="BMG140" s="481"/>
      <c r="BMQ140" s="238"/>
      <c r="BOB140" s="563"/>
      <c r="BOC140" s="227"/>
      <c r="BOD140" s="629"/>
      <c r="BOE140" s="481"/>
      <c r="BOF140" s="481"/>
      <c r="BOG140" s="481"/>
      <c r="BOH140" s="481"/>
      <c r="BOI140" s="481"/>
      <c r="BOS140" s="238"/>
      <c r="BQD140" s="563"/>
      <c r="BQE140" s="227"/>
      <c r="BQF140" s="629"/>
      <c r="BQG140" s="481"/>
      <c r="BQH140" s="481"/>
      <c r="BQI140" s="481"/>
      <c r="BQJ140" s="481"/>
      <c r="BQK140" s="481"/>
      <c r="BQU140" s="238"/>
      <c r="BSF140" s="563"/>
      <c r="BSG140" s="227"/>
      <c r="BSH140" s="629"/>
      <c r="BSI140" s="481"/>
      <c r="BSJ140" s="481"/>
      <c r="BSK140" s="481"/>
      <c r="BSL140" s="481"/>
      <c r="BSM140" s="481"/>
      <c r="BSW140" s="238"/>
      <c r="BUH140" s="563"/>
      <c r="BUI140" s="227"/>
      <c r="BUJ140" s="629"/>
      <c r="BUK140" s="481"/>
      <c r="BUL140" s="481"/>
      <c r="BUM140" s="481"/>
      <c r="BUN140" s="481"/>
      <c r="BUO140" s="481"/>
      <c r="BUY140" s="238"/>
      <c r="BWJ140" s="563"/>
      <c r="BWK140" s="227"/>
      <c r="BWL140" s="629"/>
      <c r="BWM140" s="481"/>
      <c r="BWN140" s="481"/>
      <c r="BWO140" s="481"/>
      <c r="BWP140" s="481"/>
      <c r="BWQ140" s="481"/>
      <c r="BXA140" s="238"/>
      <c r="BYL140" s="563"/>
      <c r="BYM140" s="227"/>
      <c r="BYN140" s="629"/>
      <c r="BYO140" s="481"/>
      <c r="BYP140" s="481"/>
      <c r="BYQ140" s="481"/>
      <c r="BYR140" s="481"/>
      <c r="BYS140" s="481"/>
      <c r="BZC140" s="238"/>
      <c r="CAN140" s="563"/>
      <c r="CAO140" s="227"/>
      <c r="CAP140" s="629"/>
      <c r="CAQ140" s="481"/>
      <c r="CAR140" s="481"/>
      <c r="CAS140" s="481"/>
      <c r="CAT140" s="481"/>
      <c r="CAU140" s="481"/>
      <c r="CBE140" s="238"/>
      <c r="CCP140" s="563"/>
      <c r="CCQ140" s="227"/>
      <c r="CCR140" s="629"/>
      <c r="CCS140" s="481"/>
      <c r="CCT140" s="481"/>
      <c r="CCU140" s="481"/>
      <c r="CCV140" s="481"/>
      <c r="CCW140" s="481"/>
      <c r="CDG140" s="238"/>
      <c r="CER140" s="563"/>
      <c r="CES140" s="227"/>
      <c r="CET140" s="629"/>
      <c r="CEU140" s="481"/>
      <c r="CEV140" s="481"/>
      <c r="CEW140" s="481"/>
      <c r="CEX140" s="481"/>
      <c r="CEY140" s="481"/>
      <c r="CFI140" s="238"/>
      <c r="CGT140" s="563"/>
      <c r="CGU140" s="227"/>
      <c r="CGV140" s="629"/>
      <c r="CGW140" s="481"/>
      <c r="CGX140" s="481"/>
      <c r="CGY140" s="481"/>
      <c r="CGZ140" s="481"/>
      <c r="CHA140" s="481"/>
      <c r="CHK140" s="238"/>
      <c r="CIV140" s="563"/>
      <c r="CIW140" s="227"/>
      <c r="CIX140" s="629"/>
      <c r="CIY140" s="481"/>
      <c r="CIZ140" s="481"/>
      <c r="CJA140" s="481"/>
      <c r="CJB140" s="481"/>
      <c r="CJC140" s="481"/>
      <c r="CJM140" s="238"/>
      <c r="CKX140" s="563"/>
      <c r="CKY140" s="227"/>
      <c r="CKZ140" s="629"/>
      <c r="CLA140" s="481"/>
      <c r="CLB140" s="481"/>
      <c r="CLC140" s="481"/>
      <c r="CLD140" s="481"/>
      <c r="CLE140" s="481"/>
      <c r="CLO140" s="238"/>
      <c r="CMZ140" s="563"/>
      <c r="CNA140" s="227"/>
      <c r="CNB140" s="629"/>
      <c r="CNC140" s="481"/>
      <c r="CND140" s="481"/>
      <c r="CNE140" s="481"/>
      <c r="CNF140" s="481"/>
      <c r="CNG140" s="481"/>
      <c r="CNQ140" s="238"/>
      <c r="CPB140" s="563"/>
      <c r="CPC140" s="227"/>
      <c r="CPD140" s="629"/>
      <c r="CPE140" s="481"/>
      <c r="CPF140" s="481"/>
      <c r="CPG140" s="481"/>
      <c r="CPH140" s="481"/>
      <c r="CPI140" s="481"/>
      <c r="CPS140" s="238"/>
      <c r="CRD140" s="563"/>
      <c r="CRE140" s="227"/>
      <c r="CRF140" s="629"/>
      <c r="CRG140" s="481"/>
      <c r="CRH140" s="481"/>
      <c r="CRI140" s="481"/>
      <c r="CRJ140" s="481"/>
      <c r="CRK140" s="481"/>
      <c r="CRU140" s="238"/>
      <c r="CTF140" s="563"/>
      <c r="CTG140" s="227"/>
      <c r="CTH140" s="629"/>
      <c r="CTI140" s="481"/>
      <c r="CTJ140" s="481"/>
      <c r="CTK140" s="481"/>
      <c r="CTL140" s="481"/>
      <c r="CTM140" s="481"/>
      <c r="CTW140" s="238"/>
      <c r="CWN140" s="563"/>
      <c r="CWO140" s="227"/>
      <c r="CWP140" s="629"/>
      <c r="CWQ140" s="481"/>
      <c r="CWR140" s="481"/>
      <c r="CWS140" s="481"/>
      <c r="CWT140" s="481"/>
      <c r="CWU140" s="481"/>
      <c r="CXE140" s="238"/>
      <c r="CXQ140" s="868"/>
      <c r="CXR140" s="868"/>
      <c r="CXS140" s="868"/>
      <c r="CXT140" s="868"/>
      <c r="CXU140" s="868"/>
      <c r="CXV140" s="868"/>
      <c r="CXW140" s="868"/>
      <c r="CXX140" s="868"/>
      <c r="CXY140" s="868"/>
      <c r="CXZ140" s="868"/>
      <c r="CYA140" s="868"/>
      <c r="CYB140" s="868"/>
      <c r="CYC140" s="868"/>
      <c r="CYD140" s="868"/>
      <c r="CYE140" s="868"/>
      <c r="CYF140" s="868"/>
      <c r="CYG140" s="868"/>
      <c r="CYH140" s="868"/>
      <c r="CYI140" s="868"/>
      <c r="CYJ140" s="868"/>
      <c r="CYK140" s="868"/>
      <c r="DAL140" s="563"/>
      <c r="DAM140" s="227"/>
      <c r="DAN140" s="629"/>
      <c r="DAO140" s="481"/>
      <c r="DAP140" s="481"/>
      <c r="DAQ140" s="481"/>
      <c r="DAR140" s="481"/>
      <c r="DAS140" s="481"/>
      <c r="DBC140" s="238"/>
      <c r="DDT140" s="563"/>
      <c r="DDU140" s="227"/>
      <c r="DDV140" s="629"/>
      <c r="DDW140" s="481"/>
      <c r="DDX140" s="481"/>
      <c r="DDY140" s="481"/>
      <c r="DDZ140" s="481"/>
      <c r="DEA140" s="481"/>
      <c r="DEK140" s="238"/>
      <c r="DHB140" s="563"/>
      <c r="DHC140" s="227"/>
      <c r="DHD140" s="629"/>
      <c r="DHE140" s="481"/>
      <c r="DHF140" s="481"/>
      <c r="DHG140" s="481"/>
      <c r="DHH140" s="481"/>
      <c r="DHI140" s="481"/>
      <c r="DHS140" s="238"/>
      <c r="DKJ140" s="563"/>
      <c r="DKK140" s="227"/>
      <c r="DKL140" s="629"/>
      <c r="DKM140" s="481"/>
      <c r="DKN140" s="481"/>
      <c r="DKO140" s="481"/>
      <c r="DKP140" s="481"/>
      <c r="DKQ140" s="481"/>
      <c r="DLA140" s="238"/>
      <c r="DLJ140" s="792"/>
      <c r="DLK140" s="792"/>
      <c r="DLL140" s="792"/>
      <c r="DLM140" s="792"/>
      <c r="DLN140" s="792"/>
      <c r="DLO140" s="792"/>
      <c r="DLP140" s="792"/>
      <c r="DLQ140" s="792"/>
      <c r="DLR140" s="792"/>
      <c r="DLS140" s="792"/>
      <c r="DLT140" s="792"/>
      <c r="DLU140" s="792"/>
      <c r="DLV140" s="792"/>
      <c r="DLW140" s="792"/>
      <c r="DLX140" s="792"/>
      <c r="DLY140" s="792"/>
      <c r="DLZ140" s="792"/>
      <c r="DMA140" s="792"/>
      <c r="DMB140" s="792"/>
      <c r="DMC140" s="792"/>
      <c r="DMD140" s="792"/>
      <c r="DME140" s="792"/>
      <c r="DMF140" s="792"/>
      <c r="DMG140" s="792"/>
      <c r="DMH140" s="792"/>
      <c r="DMI140" s="792"/>
      <c r="DMJ140" s="792"/>
      <c r="DMK140" s="792"/>
      <c r="DML140" s="792"/>
      <c r="DMM140" s="792"/>
      <c r="DMN140" s="792"/>
      <c r="DMO140" s="792"/>
      <c r="DMP140" s="792"/>
      <c r="DMQ140" s="792"/>
      <c r="DMR140" s="792"/>
      <c r="DMS140" s="792"/>
      <c r="DMT140" s="792"/>
      <c r="DMU140" s="792"/>
      <c r="DMV140" s="792"/>
      <c r="DMW140" s="792"/>
      <c r="DMX140" s="792"/>
      <c r="DMY140" s="792"/>
      <c r="DMZ140" s="792"/>
      <c r="DNA140" s="792"/>
      <c r="DNB140" s="792"/>
      <c r="DNC140" s="792"/>
      <c r="DND140" s="792"/>
      <c r="DNE140" s="792"/>
      <c r="DNF140" s="792"/>
      <c r="DNG140" s="792"/>
      <c r="DNH140" s="792"/>
      <c r="DNI140" s="792"/>
      <c r="DNJ140" s="792"/>
      <c r="DNR140" s="563"/>
      <c r="DNS140" s="227"/>
      <c r="DNT140" s="629"/>
      <c r="DNU140" s="481"/>
      <c r="DNV140" s="481"/>
      <c r="DNW140" s="481"/>
      <c r="DNX140" s="481"/>
      <c r="DNY140" s="481"/>
      <c r="DOI140" s="238"/>
      <c r="DQG140" s="241"/>
      <c r="DQH140" s="241"/>
      <c r="DQI140" s="241"/>
      <c r="DQJ140" s="241"/>
      <c r="DQK140" s="241"/>
      <c r="DQL140" s="241"/>
      <c r="DQM140" s="241"/>
      <c r="DQN140" s="241"/>
      <c r="DQO140" s="241"/>
      <c r="DQP140" s="241"/>
      <c r="DQQ140" s="241"/>
      <c r="DQR140" s="241"/>
      <c r="DQS140" s="241"/>
      <c r="DQT140" s="241"/>
      <c r="DQU140" s="241"/>
      <c r="DQV140" s="241"/>
      <c r="DRP140" s="563"/>
      <c r="DRQ140" s="227"/>
      <c r="DRR140" s="629"/>
      <c r="DRS140" s="481"/>
      <c r="DRT140" s="481"/>
      <c r="DRU140" s="481"/>
      <c r="DRV140" s="481"/>
      <c r="DRW140" s="481"/>
      <c r="DSG140" s="238"/>
      <c r="DSZ140" s="1196"/>
      <c r="DTA140" s="1196"/>
      <c r="DTB140" s="1196"/>
      <c r="DTC140" s="1196"/>
      <c r="DTD140" s="1196"/>
      <c r="DTE140" s="1196"/>
      <c r="DTF140" s="1196"/>
      <c r="DTG140" s="1196"/>
      <c r="DTH140" s="1196"/>
      <c r="DTI140" s="1196"/>
      <c r="DTJ140" s="1196"/>
      <c r="DTK140" s="1196"/>
      <c r="DTL140" s="1196"/>
      <c r="DTM140" s="1196"/>
      <c r="DTN140" s="1196"/>
      <c r="DTO140" s="1196"/>
      <c r="DTP140" s="1196"/>
      <c r="DTQ140" s="1196"/>
      <c r="DTR140" s="1196"/>
      <c r="DTS140" s="1196"/>
      <c r="DTT140" s="1196"/>
      <c r="DTU140" s="1377"/>
      <c r="DTV140" s="1377"/>
      <c r="DTW140" s="1377"/>
      <c r="DTX140" s="1377"/>
      <c r="DTY140" s="1377"/>
      <c r="DTZ140" s="1377"/>
      <c r="DUA140" s="1377"/>
      <c r="DUB140" s="1377"/>
      <c r="DUC140" s="1377"/>
      <c r="DUD140" s="1377"/>
      <c r="DUE140" s="1377"/>
      <c r="DUF140" s="1377"/>
      <c r="DUG140" s="1377"/>
      <c r="DUH140" s="1377"/>
      <c r="DUI140" s="1377"/>
      <c r="DUJ140" s="302"/>
      <c r="DUK140" s="302"/>
      <c r="DUL140" s="302"/>
      <c r="DVF140" s="226"/>
      <c r="DVG140" s="226"/>
      <c r="DVH140" s="226"/>
      <c r="DVI140" s="226"/>
      <c r="DVJ140" s="226"/>
      <c r="DVK140" s="226"/>
      <c r="DVL140" s="226"/>
      <c r="DVM140" s="226"/>
      <c r="DVN140" s="226"/>
      <c r="DVO140" s="226"/>
      <c r="DVP140" s="226"/>
      <c r="DVQ140" s="226"/>
      <c r="DVR140" s="226"/>
      <c r="DVS140" s="226"/>
      <c r="DVT140" s="226"/>
      <c r="DVU140" s="226"/>
      <c r="DVV140" s="226"/>
      <c r="DVW140" s="226"/>
      <c r="DVX140" s="226"/>
      <c r="DVY140" s="226"/>
      <c r="DVZ140" s="226"/>
      <c r="DWA140" s="226"/>
      <c r="DWB140" s="226"/>
      <c r="DWC140" s="226"/>
      <c r="DWD140" s="226"/>
      <c r="DWE140" s="226"/>
      <c r="DWF140" s="226"/>
      <c r="DWG140" s="226"/>
      <c r="DWH140" s="226"/>
      <c r="DWI140" s="226"/>
      <c r="DWJ140" s="226"/>
      <c r="DWK140" s="226"/>
      <c r="DWL140" s="226"/>
      <c r="DWM140" s="226"/>
      <c r="DWN140" s="226"/>
      <c r="DWO140" s="226"/>
      <c r="DWP140" s="226"/>
      <c r="DWQ140" s="226"/>
      <c r="DWR140" s="226"/>
      <c r="DWS140" s="226"/>
      <c r="DWT140" s="226"/>
      <c r="DWU140" s="226"/>
      <c r="DWV140" s="226"/>
      <c r="DWW140" s="226"/>
      <c r="DWX140" s="226"/>
      <c r="DWY140" s="226"/>
      <c r="DWZ140" s="226"/>
      <c r="DXA140" s="226"/>
      <c r="DXB140" s="226"/>
      <c r="DXC140" s="226"/>
      <c r="DXD140" s="226"/>
      <c r="DXE140" s="226"/>
      <c r="DXF140" s="226"/>
      <c r="DXG140" s="226"/>
      <c r="DXH140" s="226"/>
      <c r="DXI140" s="226"/>
      <c r="DXJ140" s="226"/>
      <c r="DXK140" s="226"/>
      <c r="DXL140" s="226"/>
      <c r="DXM140" s="226"/>
      <c r="DXN140" s="226"/>
      <c r="DXO140" s="226"/>
      <c r="DXP140" s="226"/>
      <c r="DXQ140" s="226"/>
      <c r="DXR140" s="226"/>
      <c r="DXS140" s="226"/>
      <c r="DXT140" s="226"/>
      <c r="DXU140" s="226"/>
      <c r="DXV140" s="226"/>
      <c r="DXW140" s="226"/>
      <c r="DXX140" s="226"/>
      <c r="DXY140" s="226"/>
      <c r="DXZ140" s="226"/>
      <c r="DYA140" s="226"/>
      <c r="DYB140" s="226"/>
      <c r="DYC140" s="226"/>
      <c r="DYD140" s="226"/>
      <c r="DYE140" s="226"/>
      <c r="DYF140" s="226"/>
      <c r="DYG140" s="226"/>
      <c r="DYH140" s="226"/>
      <c r="DYI140" s="226"/>
      <c r="DYJ140" s="226"/>
      <c r="DYK140" s="1634"/>
      <c r="DYL140" s="1635"/>
      <c r="DYM140" s="226"/>
      <c r="DYN140" s="226"/>
      <c r="DYO140" s="226"/>
      <c r="DYP140" s="226"/>
      <c r="DYQ140" s="1276"/>
      <c r="DYR140" s="1275"/>
      <c r="DYS140" s="226"/>
      <c r="DYT140" s="226"/>
      <c r="DYU140" s="226"/>
      <c r="DYV140" s="226"/>
      <c r="DYW140" s="1527"/>
      <c r="DYX140" s="1633"/>
      <c r="DYY140" s="1633"/>
      <c r="DYZ140" s="1528"/>
      <c r="DZA140" s="227"/>
      <c r="DZB140" s="239"/>
      <c r="DZC140" s="226"/>
      <c r="DZD140" s="226"/>
      <c r="DZE140" s="226"/>
      <c r="DZF140" s="226"/>
      <c r="DZG140" s="226"/>
      <c r="DZH140" s="226"/>
      <c r="DZI140" s="226"/>
      <c r="DZJ140" s="226"/>
      <c r="DZK140" s="226"/>
      <c r="DZL140" s="226"/>
      <c r="DZM140" s="226"/>
      <c r="DZN140" s="226"/>
      <c r="DZO140" s="226"/>
      <c r="DZP140" s="226"/>
      <c r="DZQ140" s="226"/>
      <c r="DZR140" s="226"/>
      <c r="DZS140" s="226"/>
      <c r="DZT140" s="226"/>
      <c r="DZU140" s="226"/>
      <c r="DZV140" s="226"/>
      <c r="DZW140" s="226"/>
      <c r="DZX140" s="226"/>
      <c r="DZY140" s="226"/>
      <c r="DZZ140" s="226"/>
      <c r="EAA140" s="226"/>
      <c r="EAB140" s="226"/>
      <c r="EAC140" s="226"/>
      <c r="EAD140" s="226"/>
      <c r="EAE140" s="226"/>
      <c r="EAF140" s="226"/>
      <c r="EAG140" s="226"/>
      <c r="EAH140" s="226"/>
      <c r="EAI140" s="226"/>
      <c r="EAJ140" s="226"/>
      <c r="EAK140" s="226"/>
      <c r="EAL140" s="226"/>
      <c r="EAM140" s="226"/>
      <c r="EAN140" s="226"/>
      <c r="EAO140" s="226"/>
      <c r="EAP140" s="226"/>
      <c r="EAQ140" s="226"/>
      <c r="EAR140" s="226"/>
      <c r="EAS140" s="226"/>
      <c r="EAT140" s="226"/>
      <c r="EAU140" s="226"/>
      <c r="EAV140" s="226"/>
      <c r="EAW140" s="226"/>
      <c r="EAX140" s="226"/>
      <c r="EAY140" s="226"/>
      <c r="EAZ140" s="226"/>
      <c r="EBA140" s="226"/>
      <c r="EBB140" s="226"/>
      <c r="EBC140" s="226"/>
      <c r="EBD140" s="226"/>
      <c r="EBE140" s="226"/>
      <c r="EBF140" s="226"/>
      <c r="EBG140" s="226"/>
      <c r="EBH140" s="226"/>
      <c r="EBI140" s="226"/>
      <c r="EBJ140" s="226"/>
      <c r="EBK140" s="226"/>
      <c r="EBL140" s="226"/>
      <c r="EBM140" s="226"/>
      <c r="EBN140" s="226"/>
      <c r="EBO140" s="226"/>
      <c r="EBP140" s="226"/>
      <c r="EBQ140" s="226"/>
      <c r="EBR140" s="226"/>
      <c r="EBS140" s="226"/>
      <c r="EBT140" s="226"/>
      <c r="EBU140" s="226"/>
      <c r="EBV140" s="226"/>
      <c r="EBW140" s="226"/>
      <c r="EBX140" s="226"/>
      <c r="EBY140" s="226"/>
      <c r="EBZ140" s="226"/>
      <c r="ECA140" s="226"/>
      <c r="ECB140" s="226"/>
      <c r="ECC140" s="226"/>
      <c r="ECD140" s="226"/>
      <c r="ECE140" s="226"/>
      <c r="ECF140" s="226"/>
      <c r="ECG140" s="226"/>
      <c r="ECH140" s="226"/>
      <c r="ECI140" s="1634"/>
      <c r="ECJ140" s="1635"/>
      <c r="ECK140" s="226"/>
      <c r="ECL140" s="226"/>
      <c r="ECM140" s="226"/>
      <c r="ECN140" s="226"/>
      <c r="ECO140" s="1276"/>
      <c r="ECP140" s="1275"/>
      <c r="ECQ140" s="226"/>
      <c r="ECR140" s="226"/>
      <c r="ECS140" s="226"/>
      <c r="ECT140" s="226"/>
      <c r="ECU140" s="1527"/>
      <c r="ECV140" s="1633"/>
      <c r="ECW140" s="1633"/>
      <c r="ECX140" s="1528"/>
      <c r="ECY140" s="227"/>
      <c r="ECZ140" s="239"/>
      <c r="EDA140" s="226"/>
      <c r="EDB140" s="226"/>
      <c r="EDC140" s="226"/>
      <c r="EDD140" s="226"/>
      <c r="EDE140" s="226"/>
      <c r="EDF140" s="226"/>
      <c r="EDG140" s="226"/>
      <c r="EDH140" s="226"/>
      <c r="EDI140" s="226"/>
      <c r="EDJ140" s="226"/>
      <c r="EDK140" s="226"/>
      <c r="EDL140" s="226"/>
      <c r="EDM140" s="226"/>
      <c r="EDN140" s="226"/>
      <c r="EDO140" s="226"/>
      <c r="EDP140" s="226"/>
      <c r="EDQ140" s="226"/>
      <c r="EDR140" s="226"/>
      <c r="EDS140" s="226"/>
      <c r="EDT140" s="226"/>
      <c r="EDU140" s="226"/>
      <c r="EDV140" s="226"/>
      <c r="EDW140" s="226"/>
      <c r="EDX140" s="226"/>
      <c r="EDY140" s="226"/>
      <c r="EDZ140" s="226"/>
      <c r="EEA140" s="226"/>
      <c r="EEB140" s="226"/>
      <c r="EEC140" s="226"/>
      <c r="EED140" s="226"/>
      <c r="EEE140" s="226"/>
      <c r="EEF140" s="226"/>
      <c r="EEG140" s="226"/>
      <c r="EEH140" s="226"/>
      <c r="EEI140" s="226"/>
      <c r="EEJ140" s="226"/>
      <c r="EEK140" s="226"/>
      <c r="EEL140" s="226"/>
      <c r="EEM140" s="226"/>
      <c r="EEN140" s="226"/>
      <c r="EEO140" s="226"/>
      <c r="EEP140" s="226"/>
      <c r="EEQ140" s="226"/>
      <c r="EER140" s="226"/>
      <c r="EES140" s="226"/>
      <c r="EET140" s="226"/>
      <c r="EEU140" s="226"/>
      <c r="EEV140" s="226"/>
      <c r="EEW140" s="226"/>
      <c r="EEX140" s="226"/>
      <c r="EEY140" s="226"/>
      <c r="EEZ140" s="226"/>
      <c r="EFA140" s="226"/>
      <c r="EFB140" s="226"/>
      <c r="EFC140" s="226"/>
      <c r="EFD140" s="226"/>
      <c r="EFE140" s="226"/>
      <c r="EFF140" s="226"/>
      <c r="EFG140" s="226"/>
      <c r="EFH140" s="226"/>
      <c r="EFI140" s="226"/>
      <c r="EFJ140" s="226"/>
      <c r="EFK140" s="226"/>
      <c r="EFL140" s="226"/>
      <c r="EFM140" s="226"/>
      <c r="EFN140" s="226"/>
      <c r="EFO140" s="226"/>
      <c r="EFP140" s="226"/>
      <c r="EFQ140" s="226"/>
      <c r="EFR140" s="226"/>
      <c r="EFS140" s="226"/>
      <c r="EFT140" s="226"/>
      <c r="EFU140" s="226"/>
      <c r="EFV140" s="226"/>
      <c r="EFW140" s="226"/>
      <c r="EFX140" s="226"/>
      <c r="EFY140" s="226"/>
      <c r="EFZ140" s="226"/>
      <c r="EGA140" s="226"/>
      <c r="EGB140" s="226"/>
      <c r="EGC140" s="226"/>
      <c r="EGD140" s="226"/>
      <c r="EGE140" s="226"/>
      <c r="EGF140" s="226"/>
      <c r="EGG140" s="226"/>
      <c r="EGH140" s="226"/>
      <c r="EGI140" s="226"/>
      <c r="EGJ140" s="226"/>
      <c r="EGK140" s="226"/>
      <c r="EGL140" s="226"/>
      <c r="EGM140" s="226"/>
      <c r="EGN140" s="226"/>
      <c r="EGO140" s="226"/>
      <c r="EGP140" s="226"/>
      <c r="EGQ140" s="226"/>
      <c r="EGR140" s="226"/>
      <c r="EGS140" s="226"/>
      <c r="EGT140" s="226"/>
      <c r="EGU140" s="226"/>
      <c r="EGV140" s="226"/>
      <c r="EGW140" s="226"/>
      <c r="EGX140" s="226"/>
      <c r="EGY140" s="226"/>
      <c r="EGZ140" s="226"/>
      <c r="EHA140" s="226"/>
      <c r="EHB140" s="226"/>
      <c r="EHC140" s="226"/>
      <c r="EHD140" s="226"/>
      <c r="EHE140" s="226"/>
      <c r="EHF140" s="226"/>
      <c r="EHG140" s="226"/>
      <c r="EHH140" s="226"/>
      <c r="EHI140" s="226"/>
      <c r="EHJ140" s="226"/>
      <c r="EHK140" s="226"/>
      <c r="EHL140" s="226"/>
      <c r="EHM140" s="226"/>
      <c r="EHN140" s="226"/>
      <c r="EHO140" s="226"/>
      <c r="EHP140" s="226"/>
      <c r="EHQ140" s="226"/>
      <c r="EHR140" s="226"/>
      <c r="EHS140" s="226"/>
      <c r="EHT140" s="226"/>
      <c r="EHU140" s="226"/>
      <c r="EHV140" s="226"/>
      <c r="EHW140" s="226"/>
      <c r="EHX140" s="226"/>
      <c r="EHY140" s="226"/>
      <c r="EHZ140" s="226"/>
      <c r="EIA140" s="1634"/>
      <c r="EIB140" s="1635"/>
      <c r="EIC140" s="226"/>
      <c r="EID140" s="226"/>
      <c r="EIE140" s="226"/>
      <c r="EIF140" s="226"/>
      <c r="EIG140" s="1276"/>
      <c r="EIH140" s="1275"/>
      <c r="EII140" s="226"/>
      <c r="EIJ140" s="226"/>
      <c r="EIK140" s="226"/>
      <c r="EIL140" s="226"/>
      <c r="EIM140" s="1527"/>
      <c r="EIN140" s="1633"/>
      <c r="EIO140" s="1633"/>
      <c r="EIP140" s="1528"/>
      <c r="EIQ140" s="227"/>
      <c r="EIR140" s="239"/>
      <c r="EIS140" s="226"/>
      <c r="EIT140" s="226"/>
      <c r="EIU140" s="226"/>
      <c r="EIV140" s="226"/>
      <c r="EIW140" s="226"/>
      <c r="EIX140" s="226"/>
      <c r="EIY140" s="226"/>
      <c r="EIZ140" s="226"/>
      <c r="EJA140" s="226"/>
      <c r="EJB140" s="226"/>
      <c r="EJC140" s="226"/>
      <c r="EJD140" s="226"/>
      <c r="EJE140" s="226"/>
      <c r="EJF140" s="226"/>
      <c r="EJG140" s="226"/>
      <c r="EJH140" s="226"/>
      <c r="EJI140" s="226"/>
      <c r="EJJ140" s="226"/>
      <c r="EJK140" s="226"/>
      <c r="EJL140" s="226"/>
      <c r="EJM140" s="226"/>
      <c r="EJN140" s="226"/>
      <c r="EJO140" s="226"/>
      <c r="EJP140" s="226"/>
      <c r="EJQ140" s="226"/>
      <c r="EJR140" s="226"/>
      <c r="EJS140" s="226"/>
      <c r="EJT140" s="226"/>
      <c r="EJU140" s="226"/>
      <c r="EJV140" s="226"/>
      <c r="EJW140" s="226"/>
      <c r="EJX140" s="226"/>
      <c r="EJY140" s="226"/>
      <c r="EJZ140" s="226"/>
      <c r="EKA140" s="226"/>
      <c r="EKB140" s="226"/>
      <c r="EKC140" s="226"/>
      <c r="EKD140" s="226"/>
      <c r="EKE140" s="226"/>
      <c r="EKF140" s="226"/>
      <c r="EKG140" s="226"/>
      <c r="EKV140" s="226"/>
      <c r="EKW140" s="226"/>
      <c r="EKX140" s="226"/>
      <c r="EKY140" s="226"/>
      <c r="EKZ140" s="226"/>
      <c r="ELA140" s="226"/>
      <c r="ENP140" s="563"/>
      <c r="ENQ140" s="227"/>
      <c r="ENR140" s="629"/>
      <c r="ENS140" s="481"/>
      <c r="ENT140" s="481"/>
      <c r="ENU140" s="481"/>
      <c r="ENV140" s="481"/>
      <c r="ENW140" s="481"/>
      <c r="EOG140" s="238"/>
      <c r="EQH140" s="563"/>
      <c r="EQI140" s="227"/>
      <c r="EQJ140" s="629"/>
      <c r="EQK140" s="481"/>
      <c r="EQL140" s="481"/>
      <c r="EQM140" s="481"/>
      <c r="EQN140" s="481"/>
      <c r="EQO140" s="481"/>
      <c r="EQY140" s="238"/>
      <c r="ETA140" s="1518"/>
      <c r="ETB140" s="1518"/>
      <c r="ETC140" s="1518"/>
      <c r="ETD140" s="1518"/>
      <c r="ETE140" s="1518"/>
      <c r="ETF140" s="1518"/>
    </row>
    <row r="141" spans="1:997 1034:2031 2068:3906" ht="15" customHeight="1">
      <c r="B141" s="1518"/>
      <c r="C141" s="1518"/>
      <c r="D141" s="1518"/>
      <c r="E141" s="1518"/>
      <c r="F141" s="1518"/>
      <c r="G141" s="1518"/>
      <c r="BD141" s="563"/>
      <c r="BE141" s="227"/>
      <c r="BL141" s="397"/>
      <c r="BM141" s="398"/>
      <c r="BN141" s="398"/>
      <c r="BO141" s="398"/>
      <c r="BP141" s="398"/>
      <c r="BQ141" s="398"/>
      <c r="BU141" s="238"/>
      <c r="CP141" s="563"/>
      <c r="CQ141" s="227"/>
      <c r="CX141" s="397"/>
      <c r="CY141" s="398"/>
      <c r="CZ141" s="398"/>
      <c r="DA141" s="398"/>
      <c r="DB141" s="398"/>
      <c r="DC141" s="398"/>
      <c r="DG141" s="238"/>
      <c r="ER141" s="563"/>
      <c r="ES141" s="227"/>
      <c r="EZ141" s="397"/>
      <c r="FA141" s="398"/>
      <c r="FB141" s="398"/>
      <c r="FC141" s="398"/>
      <c r="FD141" s="398"/>
      <c r="FE141" s="398"/>
      <c r="FI141" s="238"/>
      <c r="GT141" s="563"/>
      <c r="GU141" s="227"/>
      <c r="HB141" s="397"/>
      <c r="HC141" s="398"/>
      <c r="HD141" s="398"/>
      <c r="HE141" s="398"/>
      <c r="HF141" s="398"/>
      <c r="HG141" s="398"/>
      <c r="HK141" s="238"/>
      <c r="IV141" s="563"/>
      <c r="IW141" s="227"/>
      <c r="JD141" s="397"/>
      <c r="JE141" s="398"/>
      <c r="JF141" s="398"/>
      <c r="JG141" s="398"/>
      <c r="JH141" s="398"/>
      <c r="JI141" s="398"/>
      <c r="JM141" s="238"/>
      <c r="KX141" s="563"/>
      <c r="KY141" s="227"/>
      <c r="LF141" s="397"/>
      <c r="LG141" s="398"/>
      <c r="LH141" s="398"/>
      <c r="LI141" s="398"/>
      <c r="LJ141" s="398"/>
      <c r="LK141" s="398"/>
      <c r="LO141" s="238"/>
      <c r="MZ141" s="563"/>
      <c r="NA141" s="227"/>
      <c r="NH141" s="397"/>
      <c r="NI141" s="398"/>
      <c r="NJ141" s="398"/>
      <c r="NK141" s="398"/>
      <c r="NL141" s="398"/>
      <c r="NM141" s="398"/>
      <c r="NQ141" s="238"/>
      <c r="OL141" s="563"/>
      <c r="OM141" s="227"/>
      <c r="OT141" s="397"/>
      <c r="OU141" s="398"/>
      <c r="OV141" s="398"/>
      <c r="OW141" s="398"/>
      <c r="OX141" s="398"/>
      <c r="OY141" s="398"/>
      <c r="PC141" s="238"/>
      <c r="PX141" s="563"/>
      <c r="PY141" s="227"/>
      <c r="QF141" s="397"/>
      <c r="QG141" s="398"/>
      <c r="QH141" s="398"/>
      <c r="QI141" s="398"/>
      <c r="QJ141" s="398"/>
      <c r="QK141" s="398"/>
      <c r="QO141" s="238"/>
      <c r="RZ141" s="563"/>
      <c r="SA141" s="227"/>
      <c r="SH141" s="397"/>
      <c r="SI141" s="398"/>
      <c r="SJ141" s="398"/>
      <c r="SK141" s="398"/>
      <c r="SL141" s="398"/>
      <c r="SM141" s="398"/>
      <c r="SQ141" s="238"/>
      <c r="UB141" s="563"/>
      <c r="UC141" s="227"/>
      <c r="UJ141" s="397"/>
      <c r="UK141" s="398"/>
      <c r="UL141" s="398"/>
      <c r="UM141" s="398"/>
      <c r="UN141" s="398"/>
      <c r="UO141" s="398"/>
      <c r="US141" s="238"/>
      <c r="WD141" s="563"/>
      <c r="WE141" s="227"/>
      <c r="WL141" s="397"/>
      <c r="WM141" s="398"/>
      <c r="WN141" s="398"/>
      <c r="WO141" s="398"/>
      <c r="WP141" s="398"/>
      <c r="WQ141" s="398"/>
      <c r="WU141" s="238"/>
      <c r="YF141" s="563"/>
      <c r="YG141" s="227"/>
      <c r="YN141" s="397"/>
      <c r="YO141" s="398"/>
      <c r="YP141" s="398"/>
      <c r="YQ141" s="398"/>
      <c r="YR141" s="398"/>
      <c r="YS141" s="398"/>
      <c r="YW141" s="238"/>
      <c r="AAH141" s="563"/>
      <c r="AAI141" s="227"/>
      <c r="AAP141" s="397"/>
      <c r="AAQ141" s="398"/>
      <c r="AAR141" s="398"/>
      <c r="AAS141" s="398"/>
      <c r="AAT141" s="398"/>
      <c r="AAU141" s="398"/>
      <c r="AAY141" s="238"/>
      <c r="ACJ141" s="563"/>
      <c r="ACK141" s="227"/>
      <c r="ACR141" s="397"/>
      <c r="ACS141" s="398"/>
      <c r="ACT141" s="398"/>
      <c r="ACU141" s="398"/>
      <c r="ACV141" s="398"/>
      <c r="ACW141" s="398"/>
      <c r="ADA141" s="238"/>
      <c r="AEL141" s="563"/>
      <c r="AEM141" s="227"/>
      <c r="AET141" s="397"/>
      <c r="AEU141" s="398"/>
      <c r="AEV141" s="398"/>
      <c r="AEW141" s="398"/>
      <c r="AEX141" s="398"/>
      <c r="AEY141" s="398"/>
      <c r="AFC141" s="238"/>
      <c r="AGN141" s="563"/>
      <c r="AGO141" s="227"/>
      <c r="AGV141" s="397"/>
      <c r="AGW141" s="398"/>
      <c r="AGX141" s="398"/>
      <c r="AGY141" s="398"/>
      <c r="AGZ141" s="398"/>
      <c r="AHA141" s="398"/>
      <c r="AHE141" s="238"/>
      <c r="AIP141" s="563"/>
      <c r="AIQ141" s="227"/>
      <c r="AIX141" s="397"/>
      <c r="AIY141" s="398"/>
      <c r="AIZ141" s="398"/>
      <c r="AJA141" s="398"/>
      <c r="AJB141" s="398"/>
      <c r="AJC141" s="398"/>
      <c r="AJG141" s="238"/>
      <c r="AKR141" s="563"/>
      <c r="AKS141" s="227"/>
      <c r="AKZ141" s="397"/>
      <c r="ALA141" s="398"/>
      <c r="ALB141" s="398"/>
      <c r="ALC141" s="398"/>
      <c r="ALD141" s="398"/>
      <c r="ALE141" s="398"/>
      <c r="ALI141" s="238"/>
      <c r="AMT141" s="563"/>
      <c r="AMU141" s="227"/>
      <c r="ANB141" s="397"/>
      <c r="ANC141" s="398"/>
      <c r="AND141" s="398"/>
      <c r="ANE141" s="398"/>
      <c r="ANF141" s="398"/>
      <c r="ANG141" s="398"/>
      <c r="ANK141" s="238"/>
      <c r="AOV141" s="563"/>
      <c r="AOW141" s="227"/>
      <c r="APD141" s="397"/>
      <c r="APE141" s="398"/>
      <c r="APF141" s="398"/>
      <c r="APG141" s="398"/>
      <c r="APH141" s="398"/>
      <c r="API141" s="398"/>
      <c r="APM141" s="238"/>
      <c r="AQX141" s="563"/>
      <c r="AQY141" s="227"/>
      <c r="ARF141" s="397"/>
      <c r="ARG141" s="398"/>
      <c r="ARH141" s="398"/>
      <c r="ARI141" s="398"/>
      <c r="ARJ141" s="398"/>
      <c r="ARK141" s="398"/>
      <c r="ARO141" s="238"/>
      <c r="ASZ141" s="563"/>
      <c r="ATA141" s="227"/>
      <c r="ATH141" s="397"/>
      <c r="ATI141" s="398"/>
      <c r="ATJ141" s="398"/>
      <c r="ATK141" s="398"/>
      <c r="ATL141" s="398"/>
      <c r="ATM141" s="398"/>
      <c r="ATQ141" s="238"/>
      <c r="AUL141" s="227"/>
      <c r="AUM141" s="227"/>
      <c r="AUX141" s="1648"/>
      <c r="AUY141" s="1649"/>
      <c r="AUZ141" s="267"/>
      <c r="AVA141" s="1168"/>
      <c r="AVB141" s="1168"/>
      <c r="AVC141" s="266"/>
      <c r="AVX141" s="868"/>
      <c r="AVY141" s="868"/>
      <c r="AVZ141" s="868"/>
      <c r="AWA141" s="868"/>
      <c r="AWB141" s="868"/>
      <c r="AWC141" s="868"/>
      <c r="AWD141" s="868"/>
      <c r="AWE141" s="868"/>
      <c r="AWF141" s="868"/>
      <c r="AWG141" s="868"/>
      <c r="AWH141" s="868"/>
      <c r="AWI141" s="868"/>
      <c r="AWJ141" s="868"/>
      <c r="AWK141" s="868"/>
      <c r="AWL141" s="868"/>
      <c r="AWM141" s="868"/>
      <c r="AWN141" s="868"/>
      <c r="AWO141" s="868"/>
      <c r="AWP141" s="868"/>
      <c r="AWQ141" s="868"/>
      <c r="AWR141" s="1213"/>
      <c r="AWS141" s="1213"/>
      <c r="AWT141" s="1213"/>
      <c r="AWU141" s="1213"/>
      <c r="AWV141" s="1213"/>
      <c r="AWW141" s="1213"/>
      <c r="AWX141" s="1213"/>
      <c r="AWY141" s="1213"/>
      <c r="AWZ141" s="1213"/>
      <c r="AXA141" s="1213"/>
      <c r="AXB141" s="1213"/>
      <c r="AXC141" s="1213"/>
      <c r="AXD141" s="1213"/>
      <c r="AXE141" s="1213"/>
      <c r="AXF141" s="1213"/>
      <c r="AXG141" s="1213"/>
      <c r="AXH141" s="1213"/>
      <c r="AXI141" s="1213"/>
      <c r="AXJ141" s="1213"/>
      <c r="AXK141" s="1213"/>
      <c r="AXL141" s="1213"/>
      <c r="AXM141" s="1213"/>
      <c r="AXN141" s="1213"/>
      <c r="AXO141" s="1213"/>
      <c r="AXP141" s="1213"/>
      <c r="AXQ141" s="1213"/>
      <c r="AXR141" s="1213"/>
      <c r="AXS141" s="1213"/>
      <c r="AXT141" s="1213"/>
      <c r="AXU141" s="868"/>
      <c r="AXV141" s="868"/>
      <c r="AXW141" s="868"/>
      <c r="AXX141" s="868"/>
      <c r="AXY141" s="868"/>
      <c r="AXZ141" s="868"/>
      <c r="AYA141" s="868"/>
      <c r="AYB141" s="868"/>
      <c r="AYC141" s="868"/>
      <c r="AYD141" s="868"/>
      <c r="AYE141" s="868"/>
      <c r="AYF141" s="868"/>
      <c r="AYG141" s="868"/>
      <c r="AYH141" s="868"/>
      <c r="AYI141" s="868"/>
      <c r="AYJ141" s="868"/>
      <c r="AYK141" s="868"/>
      <c r="AYL141" s="868"/>
      <c r="AYM141" s="868"/>
      <c r="AZN141" s="563"/>
      <c r="AZO141" s="227"/>
      <c r="AZV141" s="267"/>
      <c r="BAE141" s="238"/>
      <c r="BBP141" s="563"/>
      <c r="BBQ141" s="227"/>
      <c r="BBX141" s="267"/>
      <c r="BCG141" s="238"/>
      <c r="BDR141" s="563"/>
      <c r="BDS141" s="227"/>
      <c r="BDZ141" s="267"/>
      <c r="BEI141" s="238"/>
      <c r="BFT141" s="563"/>
      <c r="BFU141" s="227"/>
      <c r="BGB141" s="267"/>
      <c r="BGK141" s="238"/>
      <c r="BHV141" s="563"/>
      <c r="BHW141" s="227"/>
      <c r="BID141" s="267"/>
      <c r="BIM141" s="238"/>
      <c r="BJX141" s="563"/>
      <c r="BJY141" s="227"/>
      <c r="BKF141" s="267"/>
      <c r="BKO141" s="238"/>
      <c r="BLZ141" s="563"/>
      <c r="BMA141" s="227"/>
      <c r="BMH141" s="267"/>
      <c r="BMQ141" s="238"/>
      <c r="BOB141" s="563"/>
      <c r="BOC141" s="227"/>
      <c r="BOJ141" s="267"/>
      <c r="BOS141" s="238"/>
      <c r="BQD141" s="563"/>
      <c r="BQE141" s="227"/>
      <c r="BQL141" s="267"/>
      <c r="BQU141" s="238"/>
      <c r="BSF141" s="563"/>
      <c r="BSG141" s="227"/>
      <c r="BSN141" s="267"/>
      <c r="BSW141" s="238"/>
      <c r="BUH141" s="563"/>
      <c r="BUI141" s="227"/>
      <c r="BUP141" s="267"/>
      <c r="BUY141" s="238"/>
      <c r="BWJ141" s="563"/>
      <c r="BWK141" s="227"/>
      <c r="BWR141" s="267"/>
      <c r="BXA141" s="238"/>
      <c r="BYL141" s="563"/>
      <c r="BYM141" s="227"/>
      <c r="BYT141" s="267"/>
      <c r="BZC141" s="238"/>
      <c r="CAN141" s="563"/>
      <c r="CAO141" s="227"/>
      <c r="CAV141" s="267"/>
      <c r="CBE141" s="238"/>
      <c r="CCP141" s="563"/>
      <c r="CCQ141" s="227"/>
      <c r="CCX141" s="267"/>
      <c r="CDG141" s="238"/>
      <c r="CER141" s="563"/>
      <c r="CES141" s="227"/>
      <c r="CEZ141" s="267"/>
      <c r="CFI141" s="238"/>
      <c r="CGT141" s="563"/>
      <c r="CGU141" s="227"/>
      <c r="CHB141" s="267"/>
      <c r="CHK141" s="238"/>
      <c r="CIV141" s="563"/>
      <c r="CIW141" s="227"/>
      <c r="CJD141" s="267"/>
      <c r="CJM141" s="238"/>
      <c r="CKX141" s="563"/>
      <c r="CKY141" s="227"/>
      <c r="CLF141" s="267"/>
      <c r="CLO141" s="238"/>
      <c r="CMZ141" s="563"/>
      <c r="CNA141" s="227"/>
      <c r="CNH141" s="267"/>
      <c r="CNQ141" s="238"/>
      <c r="CPB141" s="563"/>
      <c r="CPC141" s="227"/>
      <c r="CPJ141" s="267"/>
      <c r="CPS141" s="238"/>
      <c r="CRD141" s="563"/>
      <c r="CRE141" s="227"/>
      <c r="CRL141" s="267"/>
      <c r="CRU141" s="238"/>
      <c r="CTF141" s="563"/>
      <c r="CTG141" s="227"/>
      <c r="CTN141" s="267"/>
      <c r="CTW141" s="238"/>
      <c r="CWN141" s="563"/>
      <c r="CWO141" s="227"/>
      <c r="CWV141" s="267"/>
      <c r="CXE141" s="238"/>
      <c r="CXQ141" s="868"/>
      <c r="CXR141" s="868"/>
      <c r="CXS141" s="868"/>
      <c r="CXT141" s="868"/>
      <c r="CXU141" s="868"/>
      <c r="CXV141" s="868"/>
      <c r="CXW141" s="868"/>
      <c r="CXX141" s="868"/>
      <c r="CXY141" s="868"/>
      <c r="CXZ141" s="868"/>
      <c r="CYA141" s="868"/>
      <c r="CYB141" s="868"/>
      <c r="CYC141" s="868"/>
      <c r="CYD141" s="868"/>
      <c r="CYE141" s="868"/>
      <c r="CYF141" s="868"/>
      <c r="CYG141" s="868"/>
      <c r="CYH141" s="868"/>
      <c r="CYI141" s="868"/>
      <c r="CYJ141" s="868"/>
      <c r="CYK141" s="868"/>
      <c r="DAL141" s="563"/>
      <c r="DAM141" s="227"/>
      <c r="DAT141" s="267"/>
      <c r="DBC141" s="238"/>
      <c r="DDT141" s="563"/>
      <c r="DDU141" s="227"/>
      <c r="DEB141" s="267"/>
      <c r="DEK141" s="238"/>
      <c r="DHB141" s="563"/>
      <c r="DHC141" s="227"/>
      <c r="DHJ141" s="267"/>
      <c r="DHS141" s="238"/>
      <c r="DKJ141" s="563"/>
      <c r="DKK141" s="227"/>
      <c r="DKR141" s="267"/>
      <c r="DLA141" s="238"/>
      <c r="DLJ141" s="792"/>
      <c r="DLK141" s="792"/>
      <c r="DLL141" s="792"/>
      <c r="DLM141" s="792"/>
      <c r="DLN141" s="792"/>
      <c r="DLO141" s="792"/>
      <c r="DLP141" s="792"/>
      <c r="DLQ141" s="792"/>
      <c r="DLR141" s="792"/>
      <c r="DLS141" s="792"/>
      <c r="DLT141" s="792"/>
      <c r="DLU141" s="792"/>
      <c r="DLV141" s="792"/>
      <c r="DLW141" s="792"/>
      <c r="DLX141" s="792"/>
      <c r="DLY141" s="792"/>
      <c r="DLZ141" s="792"/>
      <c r="DMA141" s="792"/>
      <c r="DMB141" s="792"/>
      <c r="DMC141" s="792"/>
      <c r="DMD141" s="792"/>
      <c r="DME141" s="792"/>
      <c r="DMF141" s="792"/>
      <c r="DMG141" s="792"/>
      <c r="DMH141" s="792"/>
      <c r="DMI141" s="792"/>
      <c r="DMJ141" s="792"/>
      <c r="DMK141" s="792"/>
      <c r="DML141" s="792"/>
      <c r="DMM141" s="792"/>
      <c r="DMN141" s="792"/>
      <c r="DMO141" s="792"/>
      <c r="DMP141" s="792"/>
      <c r="DMQ141" s="792"/>
      <c r="DMR141" s="792"/>
      <c r="DMS141" s="792"/>
      <c r="DMT141" s="792"/>
      <c r="DMU141" s="792"/>
      <c r="DMV141" s="792"/>
      <c r="DMW141" s="792"/>
      <c r="DMX141" s="792"/>
      <c r="DMY141" s="792"/>
      <c r="DMZ141" s="792"/>
      <c r="DNA141" s="792"/>
      <c r="DNB141" s="792"/>
      <c r="DNC141" s="792"/>
      <c r="DND141" s="792"/>
      <c r="DNE141" s="792"/>
      <c r="DNF141" s="792"/>
      <c r="DNG141" s="792"/>
      <c r="DNH141" s="792"/>
      <c r="DNI141" s="792"/>
      <c r="DNJ141" s="792"/>
      <c r="DNR141" s="563"/>
      <c r="DNS141" s="227"/>
      <c r="DNZ141" s="267"/>
      <c r="DOI141" s="238"/>
      <c r="DQG141" s="241"/>
      <c r="DQH141" s="241"/>
      <c r="DQI141" s="241"/>
      <c r="DQJ141" s="241"/>
      <c r="DQK141" s="241"/>
      <c r="DQL141" s="241"/>
      <c r="DQM141" s="241"/>
      <c r="DQN141" s="241"/>
      <c r="DQO141" s="241"/>
      <c r="DQP141" s="241"/>
      <c r="DQQ141" s="241"/>
      <c r="DQR141" s="241"/>
      <c r="DQS141" s="241"/>
      <c r="DQT141" s="241"/>
      <c r="DQU141" s="241"/>
      <c r="DQV141" s="241"/>
      <c r="DRP141" s="563"/>
      <c r="DRQ141" s="227"/>
      <c r="DRX141" s="267"/>
      <c r="DSG141" s="238"/>
      <c r="DTU141" s="1377"/>
      <c r="DTV141" s="1377"/>
      <c r="DTW141" s="1377"/>
      <c r="DTX141" s="1377"/>
      <c r="DTY141" s="1377"/>
      <c r="DTZ141" s="1377"/>
      <c r="DUA141" s="1377"/>
      <c r="DUB141" s="1377"/>
      <c r="DUC141" s="1377"/>
      <c r="DUD141" s="1377"/>
      <c r="DUE141" s="1377"/>
      <c r="DUF141" s="1377"/>
      <c r="DUG141" s="1377"/>
      <c r="DUH141" s="1377"/>
      <c r="DUI141" s="1377"/>
      <c r="DUJ141" s="302"/>
      <c r="DUK141" s="302"/>
      <c r="DUL141" s="302"/>
      <c r="DVF141" s="226"/>
      <c r="DVG141" s="226"/>
      <c r="DVH141" s="226"/>
      <c r="DVI141" s="226"/>
      <c r="DVJ141" s="226"/>
      <c r="DVK141" s="226"/>
      <c r="DVL141" s="226"/>
      <c r="DVM141" s="226"/>
      <c r="DVN141" s="226"/>
      <c r="DVO141" s="226"/>
      <c r="DVP141" s="226"/>
      <c r="DVQ141" s="226"/>
      <c r="DVR141" s="226"/>
      <c r="DVS141" s="226"/>
      <c r="DVT141" s="226"/>
      <c r="DVU141" s="226"/>
      <c r="DVV141" s="226"/>
      <c r="DVW141" s="226"/>
      <c r="DVX141" s="226"/>
      <c r="DVY141" s="226"/>
      <c r="DVZ141" s="226"/>
      <c r="DWA141" s="226"/>
      <c r="DWB141" s="226"/>
      <c r="DWC141" s="226"/>
      <c r="DWD141" s="226"/>
      <c r="DWE141" s="226"/>
      <c r="DWF141" s="226"/>
      <c r="DWG141" s="226"/>
      <c r="DWH141" s="226"/>
      <c r="DWI141" s="226"/>
      <c r="DWJ141" s="226"/>
      <c r="DWK141" s="226"/>
      <c r="DWL141" s="226"/>
      <c r="DWM141" s="226"/>
      <c r="DWN141" s="226"/>
      <c r="DWO141" s="226"/>
      <c r="DWP141" s="226"/>
      <c r="DWQ141" s="226"/>
      <c r="DWR141" s="226"/>
      <c r="DWS141" s="226"/>
      <c r="DWT141" s="226"/>
      <c r="DWU141" s="226"/>
      <c r="DWV141" s="226"/>
      <c r="DWW141" s="226"/>
      <c r="DWX141" s="226"/>
      <c r="DWY141" s="226"/>
      <c r="DWZ141" s="226"/>
      <c r="DXA141" s="226"/>
      <c r="DXB141" s="226"/>
      <c r="DXC141" s="226"/>
      <c r="DXD141" s="226"/>
      <c r="DXE141" s="226"/>
      <c r="DXF141" s="226"/>
      <c r="DXG141" s="226"/>
      <c r="DXH141" s="226"/>
      <c r="DXI141" s="226"/>
      <c r="DXJ141" s="226"/>
      <c r="DXK141" s="226"/>
      <c r="DXL141" s="226"/>
      <c r="DXM141" s="226"/>
      <c r="DXN141" s="226"/>
      <c r="DXO141" s="226"/>
      <c r="DXP141" s="226"/>
      <c r="DXQ141" s="226"/>
      <c r="DXR141" s="226"/>
      <c r="DXS141" s="226"/>
      <c r="DXT141" s="226"/>
      <c r="DXU141" s="226"/>
      <c r="DXV141" s="226"/>
      <c r="DXW141" s="226"/>
      <c r="DXX141" s="226"/>
      <c r="DXY141" s="226"/>
      <c r="DXZ141" s="226"/>
      <c r="DYA141" s="226"/>
      <c r="DYB141" s="226"/>
      <c r="DYC141" s="226"/>
      <c r="DYD141" s="226"/>
      <c r="DYE141" s="226"/>
      <c r="DYF141" s="226"/>
      <c r="DYG141" s="226"/>
      <c r="DYH141" s="226"/>
      <c r="DYI141" s="226"/>
      <c r="DYJ141" s="226"/>
      <c r="DYK141" s="1634"/>
      <c r="DYL141" s="1635"/>
      <c r="DYM141" s="226"/>
      <c r="DYN141" s="226"/>
      <c r="DYO141" s="226"/>
      <c r="DYP141" s="226"/>
      <c r="DYQ141" s="1276"/>
      <c r="DYR141" s="1275"/>
      <c r="DYS141" s="226"/>
      <c r="DYT141" s="226"/>
      <c r="DYU141" s="226"/>
      <c r="DYV141" s="226"/>
      <c r="DYW141" s="226"/>
      <c r="DYX141" s="226"/>
      <c r="DYY141" s="226"/>
      <c r="DYZ141" s="226"/>
      <c r="DZA141" s="227"/>
      <c r="DZB141" s="239"/>
      <c r="DZC141" s="226"/>
      <c r="DZD141" s="226"/>
      <c r="DZE141" s="226"/>
      <c r="DZF141" s="226"/>
      <c r="DZG141" s="226"/>
      <c r="DZH141" s="226"/>
      <c r="DZI141" s="226"/>
      <c r="DZJ141" s="226"/>
      <c r="DZK141" s="226"/>
      <c r="DZL141" s="226"/>
      <c r="DZM141" s="226"/>
      <c r="DZN141" s="226"/>
      <c r="DZO141" s="226"/>
      <c r="DZP141" s="226"/>
      <c r="DZQ141" s="226"/>
      <c r="DZR141" s="226"/>
      <c r="DZS141" s="226"/>
      <c r="DZT141" s="226"/>
      <c r="DZU141" s="226"/>
      <c r="DZV141" s="226"/>
      <c r="DZW141" s="226"/>
      <c r="DZX141" s="226"/>
      <c r="DZY141" s="226"/>
      <c r="DZZ141" s="226"/>
      <c r="EAA141" s="226"/>
      <c r="EAB141" s="226"/>
      <c r="EAC141" s="226"/>
      <c r="EAD141" s="226"/>
      <c r="EAE141" s="226"/>
      <c r="EAF141" s="226"/>
      <c r="EAG141" s="226"/>
      <c r="EAH141" s="226"/>
      <c r="EAI141" s="226"/>
      <c r="EAJ141" s="226"/>
      <c r="EAK141" s="226"/>
      <c r="EAL141" s="226"/>
      <c r="EAM141" s="226"/>
      <c r="EAN141" s="226"/>
      <c r="EAO141" s="226"/>
      <c r="EAP141" s="226"/>
      <c r="EAQ141" s="226"/>
      <c r="EAR141" s="226"/>
      <c r="EAS141" s="226"/>
      <c r="EAT141" s="226"/>
      <c r="EAU141" s="226"/>
      <c r="EAV141" s="226"/>
      <c r="EAW141" s="226"/>
      <c r="EAX141" s="226"/>
      <c r="EAY141" s="226"/>
      <c r="EAZ141" s="226"/>
      <c r="EBA141" s="226"/>
      <c r="EBB141" s="226"/>
      <c r="EBC141" s="226"/>
      <c r="EBD141" s="226"/>
      <c r="EBE141" s="226"/>
      <c r="EBF141" s="226"/>
      <c r="EBG141" s="226"/>
      <c r="EBH141" s="226"/>
      <c r="EBI141" s="226"/>
      <c r="EBJ141" s="226"/>
      <c r="EBK141" s="226"/>
      <c r="EBL141" s="226"/>
      <c r="EBM141" s="226"/>
      <c r="EBN141" s="226"/>
      <c r="EBO141" s="226"/>
      <c r="EBP141" s="226"/>
      <c r="EBQ141" s="226"/>
      <c r="EBR141" s="226"/>
      <c r="EBS141" s="226"/>
      <c r="EBT141" s="226"/>
      <c r="EBU141" s="226"/>
      <c r="EBV141" s="226"/>
      <c r="EBW141" s="226"/>
      <c r="EBX141" s="226"/>
      <c r="EBY141" s="226"/>
      <c r="EBZ141" s="226"/>
      <c r="ECA141" s="226"/>
      <c r="ECB141" s="226"/>
      <c r="ECC141" s="226"/>
      <c r="ECD141" s="226"/>
      <c r="ECE141" s="226"/>
      <c r="ECF141" s="226"/>
      <c r="ECG141" s="226"/>
      <c r="ECH141" s="226"/>
      <c r="ECI141" s="1634"/>
      <c r="ECJ141" s="1635"/>
      <c r="ECK141" s="226"/>
      <c r="ECL141" s="226"/>
      <c r="ECM141" s="226"/>
      <c r="ECN141" s="226"/>
      <c r="ECO141" s="1276"/>
      <c r="ECP141" s="1275"/>
      <c r="ECQ141" s="226"/>
      <c r="ECR141" s="226"/>
      <c r="ECS141" s="226"/>
      <c r="ECT141" s="226"/>
      <c r="ECU141" s="226"/>
      <c r="ECV141" s="226"/>
      <c r="ECW141" s="226"/>
      <c r="ECX141" s="226"/>
      <c r="ECY141" s="227"/>
      <c r="ECZ141" s="239"/>
      <c r="EDA141" s="226"/>
      <c r="EDB141" s="226"/>
      <c r="EDC141" s="226"/>
      <c r="EDD141" s="226"/>
      <c r="EDE141" s="226"/>
      <c r="EDF141" s="226"/>
      <c r="EDG141" s="226"/>
      <c r="EDH141" s="226"/>
      <c r="EDI141" s="226"/>
      <c r="EDJ141" s="226"/>
      <c r="EDK141" s="226"/>
      <c r="EDL141" s="226"/>
      <c r="EDM141" s="226"/>
      <c r="EDN141" s="226"/>
      <c r="EDO141" s="226"/>
      <c r="EDP141" s="226"/>
      <c r="EDQ141" s="226"/>
      <c r="EDR141" s="1714" t="s">
        <v>1061</v>
      </c>
      <c r="EDS141" s="1714"/>
      <c r="EDT141" s="1714"/>
      <c r="EDU141" s="1714"/>
      <c r="EDV141" s="1714"/>
      <c r="EDW141" s="1714"/>
      <c r="EDX141" s="1714"/>
      <c r="EDY141" s="1714"/>
      <c r="EDZ141" s="1714"/>
      <c r="EEA141" s="1714"/>
      <c r="EEB141" s="1714"/>
      <c r="EEC141" s="1714"/>
      <c r="EED141" s="1714"/>
      <c r="EEE141" s="1714"/>
      <c r="EEF141" s="1714"/>
      <c r="EEG141" s="1714"/>
      <c r="EEH141" s="987"/>
      <c r="EEI141" s="987"/>
      <c r="EEJ141" s="987"/>
      <c r="EEK141" s="987"/>
      <c r="EEL141" s="987"/>
      <c r="EEM141" s="987"/>
      <c r="EEN141" s="987"/>
      <c r="EEO141" s="987"/>
      <c r="EEP141" s="987"/>
      <c r="EEQ141" s="987"/>
      <c r="EER141" s="987"/>
      <c r="EES141" s="987"/>
      <c r="EET141" s="987"/>
      <c r="EEU141" s="987"/>
      <c r="EEV141" s="987"/>
      <c r="EEW141" s="987"/>
      <c r="EEX141" s="987"/>
      <c r="EEY141" s="987"/>
      <c r="EEZ141" s="987"/>
      <c r="EFA141" s="987"/>
      <c r="EFB141" s="987"/>
      <c r="EFC141" s="987"/>
      <c r="EFD141" s="987"/>
      <c r="EFE141" s="987"/>
      <c r="EFF141" s="987"/>
      <c r="EFG141" s="987"/>
      <c r="EFH141" s="987"/>
      <c r="EFI141" s="987"/>
      <c r="EFJ141" s="987"/>
      <c r="EFK141" s="987"/>
      <c r="EFL141" s="987"/>
      <c r="EFM141" s="987"/>
      <c r="EFN141" s="987"/>
      <c r="EFO141" s="987"/>
      <c r="EFP141" s="987"/>
      <c r="EFQ141" s="987"/>
      <c r="EFR141" s="987"/>
      <c r="EFS141" s="987"/>
      <c r="EFT141" s="987"/>
      <c r="EFU141" s="987"/>
      <c r="EFV141" s="987"/>
      <c r="EFW141" s="987"/>
      <c r="EFX141" s="987"/>
      <c r="EFY141" s="987"/>
      <c r="EFZ141" s="987"/>
      <c r="EGA141" s="987"/>
      <c r="EGB141" s="987"/>
      <c r="EGC141" s="987"/>
      <c r="EGD141" s="987"/>
      <c r="EGE141" s="987"/>
      <c r="EGF141" s="987"/>
      <c r="EGG141" s="987"/>
      <c r="EGH141" s="987"/>
      <c r="EGI141" s="987"/>
      <c r="EGJ141" s="987"/>
      <c r="EGK141" s="987"/>
      <c r="EGL141" s="987"/>
      <c r="EGM141" s="987"/>
      <c r="EGN141" s="987"/>
      <c r="EGO141" s="987"/>
      <c r="EGP141" s="987"/>
      <c r="EGQ141" s="987"/>
      <c r="EGR141" s="1714" t="s">
        <v>1061</v>
      </c>
      <c r="EGS141" s="1714"/>
      <c r="EGT141" s="1714"/>
      <c r="EGU141" s="1714"/>
      <c r="EGV141" s="1714"/>
      <c r="EGW141" s="1714"/>
      <c r="EGX141" s="1714"/>
      <c r="EGY141" s="1714"/>
      <c r="EGZ141" s="1714"/>
      <c r="EHA141" s="1714"/>
      <c r="EHB141" s="1714"/>
      <c r="EHC141" s="1714"/>
      <c r="EHD141" s="1714"/>
      <c r="EHE141" s="1714"/>
      <c r="EHF141" s="1714"/>
      <c r="EHG141" s="1714"/>
      <c r="EHH141" s="226"/>
      <c r="EHI141" s="226"/>
      <c r="EHJ141" s="226"/>
      <c r="EHK141" s="226"/>
      <c r="EHL141" s="226"/>
      <c r="EHM141" s="226"/>
      <c r="EHN141" s="226"/>
      <c r="EHO141" s="226"/>
      <c r="EHP141" s="226"/>
      <c r="EHQ141" s="226"/>
      <c r="EHR141" s="226"/>
      <c r="EHS141" s="226"/>
      <c r="EHT141" s="226"/>
      <c r="EHU141" s="226"/>
      <c r="EHV141" s="226"/>
      <c r="EHW141" s="226"/>
      <c r="EHX141" s="226"/>
      <c r="EHY141" s="226"/>
      <c r="EHZ141" s="226"/>
      <c r="EIA141" s="1634"/>
      <c r="EIB141" s="1635"/>
      <c r="EIC141" s="226"/>
      <c r="EID141" s="226"/>
      <c r="EIE141" s="226"/>
      <c r="EIF141" s="226"/>
      <c r="EIG141" s="1276"/>
      <c r="EIH141" s="1275"/>
      <c r="EII141" s="226"/>
      <c r="EIJ141" s="226"/>
      <c r="EIK141" s="226"/>
      <c r="EIL141" s="226"/>
      <c r="EIM141" s="226"/>
      <c r="EIN141" s="226"/>
      <c r="EIO141" s="226"/>
      <c r="EIP141" s="226"/>
      <c r="EIQ141" s="227"/>
      <c r="EIR141" s="239"/>
      <c r="EIS141" s="226"/>
      <c r="EIT141" s="226"/>
      <c r="EIU141" s="226"/>
      <c r="EIV141" s="226"/>
      <c r="EIW141" s="226"/>
      <c r="EIX141" s="226"/>
      <c r="EIY141" s="226"/>
      <c r="EIZ141" s="226"/>
      <c r="EJA141" s="226"/>
      <c r="EJB141" s="226"/>
      <c r="EJC141" s="226"/>
      <c r="EJD141" s="226"/>
      <c r="EJE141" s="226"/>
      <c r="EJF141" s="226"/>
      <c r="EJG141" s="226"/>
      <c r="EJH141" s="226"/>
      <c r="EJI141" s="226"/>
      <c r="EJJ141" s="226"/>
      <c r="EJK141" s="226"/>
      <c r="EJL141" s="226"/>
      <c r="EJM141" s="226"/>
      <c r="EJN141" s="226"/>
      <c r="EJO141" s="226"/>
      <c r="EJP141" s="226"/>
      <c r="EJQ141" s="226"/>
      <c r="EJR141" s="226"/>
      <c r="EJS141" s="226"/>
      <c r="EJT141" s="226"/>
      <c r="EJU141" s="226"/>
      <c r="EJV141" s="226"/>
      <c r="EJW141" s="226"/>
      <c r="EJX141" s="226"/>
      <c r="EJY141" s="226"/>
      <c r="EJZ141" s="226"/>
      <c r="EKA141" s="226"/>
      <c r="EKB141" s="226"/>
      <c r="EKC141" s="226"/>
      <c r="EKD141" s="226"/>
      <c r="EKE141" s="226"/>
      <c r="EKF141" s="226"/>
      <c r="EKG141" s="226"/>
      <c r="EKV141" s="226"/>
      <c r="EKW141" s="226"/>
      <c r="EKX141" s="226"/>
      <c r="EKY141" s="226"/>
      <c r="EKZ141" s="226"/>
      <c r="ELA141" s="226"/>
      <c r="ENP141" s="563"/>
      <c r="ENQ141" s="227"/>
      <c r="ENX141" s="267"/>
      <c r="EOG141" s="238"/>
      <c r="EQH141" s="563"/>
      <c r="EQI141" s="227"/>
      <c r="EQP141" s="267"/>
      <c r="EQY141" s="238"/>
      <c r="ETA141" s="1518"/>
      <c r="ETB141" s="1518"/>
      <c r="ETC141" s="1518"/>
      <c r="ETD141" s="1518"/>
      <c r="ETE141" s="1518"/>
      <c r="ETF141" s="1518"/>
    </row>
    <row r="142" spans="1:997 1034:2031 2068:3906" ht="15" customHeight="1">
      <c r="B142" s="1518"/>
      <c r="C142" s="1518"/>
      <c r="D142" s="1518"/>
      <c r="E142" s="1518"/>
      <c r="F142" s="1518"/>
      <c r="G142" s="1518"/>
      <c r="BD142" s="412"/>
      <c r="BK142" s="266"/>
      <c r="BU142" s="238"/>
      <c r="CP142" s="412"/>
      <c r="CW142" s="266"/>
      <c r="DG142" s="238"/>
      <c r="ER142" s="412"/>
      <c r="EY142" s="266"/>
      <c r="FI142" s="238"/>
      <c r="GT142" s="412"/>
      <c r="HA142" s="266"/>
      <c r="HK142" s="238"/>
      <c r="IV142" s="412"/>
      <c r="JC142" s="266"/>
      <c r="JM142" s="238"/>
      <c r="KX142" s="412"/>
      <c r="LE142" s="266"/>
      <c r="LO142" s="238"/>
      <c r="MZ142" s="412"/>
      <c r="NG142" s="266"/>
      <c r="NQ142" s="238"/>
      <c r="OL142" s="412"/>
      <c r="OS142" s="266"/>
      <c r="PC142" s="238"/>
      <c r="PX142" s="412"/>
      <c r="QE142" s="266"/>
      <c r="QO142" s="238"/>
      <c r="RZ142" s="412"/>
      <c r="SG142" s="266"/>
      <c r="SQ142" s="238"/>
      <c r="UB142" s="412"/>
      <c r="UI142" s="266"/>
      <c r="US142" s="238"/>
      <c r="WD142" s="412"/>
      <c r="WK142" s="266"/>
      <c r="WU142" s="238"/>
      <c r="YF142" s="412"/>
      <c r="YM142" s="266"/>
      <c r="YW142" s="238"/>
      <c r="AAH142" s="412"/>
      <c r="AAO142" s="266"/>
      <c r="AAY142" s="238"/>
      <c r="ACJ142" s="412"/>
      <c r="ACQ142" s="266"/>
      <c r="ADA142" s="238"/>
      <c r="AEL142" s="412"/>
      <c r="AES142" s="266"/>
      <c r="AFC142" s="238"/>
      <c r="AGN142" s="412"/>
      <c r="AGU142" s="266"/>
      <c r="AHE142" s="238"/>
      <c r="AIP142" s="412"/>
      <c r="AIW142" s="266"/>
      <c r="AJG142" s="238"/>
      <c r="AKR142" s="412"/>
      <c r="AKY142" s="266"/>
      <c r="ALI142" s="238"/>
      <c r="AMT142" s="412"/>
      <c r="ANA142" s="266"/>
      <c r="ANK142" s="238"/>
      <c r="AOV142" s="412"/>
      <c r="APC142" s="266"/>
      <c r="APM142" s="238"/>
      <c r="AQX142" s="412"/>
      <c r="ARE142" s="266"/>
      <c r="ARO142" s="238"/>
      <c r="ASZ142" s="412"/>
      <c r="ATG142" s="266"/>
      <c r="ATQ142" s="238"/>
      <c r="AUX142" s="1648"/>
      <c r="AUY142" s="1649"/>
      <c r="AUZ142" s="267"/>
      <c r="AVA142" s="1168"/>
      <c r="AVB142" s="1168"/>
      <c r="AVC142" s="266"/>
      <c r="AVX142" s="868"/>
      <c r="AVY142" s="868"/>
      <c r="AVZ142" s="868"/>
      <c r="AWA142" s="868"/>
      <c r="AWB142" s="868"/>
      <c r="AWC142" s="868"/>
      <c r="AWD142" s="868"/>
      <c r="AWE142" s="868"/>
      <c r="AWF142" s="868"/>
      <c r="AWG142" s="868"/>
      <c r="AWH142" s="868"/>
      <c r="AWI142" s="868"/>
      <c r="AWJ142" s="868"/>
      <c r="AWK142" s="868"/>
      <c r="AWL142" s="868"/>
      <c r="AWM142" s="868"/>
      <c r="AWN142" s="868"/>
      <c r="AWO142" s="868"/>
      <c r="AWP142" s="868"/>
      <c r="AWQ142" s="868"/>
      <c r="AWR142" s="1213"/>
      <c r="AWS142" s="1213"/>
      <c r="AWT142" s="1213"/>
      <c r="AWU142" s="1213"/>
      <c r="AWV142" s="1213"/>
      <c r="AWW142" s="1213"/>
      <c r="AWX142" s="1213"/>
      <c r="AWY142" s="1213"/>
      <c r="AWZ142" s="1213"/>
      <c r="AXA142" s="1213"/>
      <c r="AXB142" s="1213"/>
      <c r="AXC142" s="1213"/>
      <c r="AXD142" s="1213"/>
      <c r="AXE142" s="1213"/>
      <c r="AXF142" s="1213"/>
      <c r="AXG142" s="1213"/>
      <c r="AXH142" s="1213"/>
      <c r="AXI142" s="1213"/>
      <c r="AXJ142" s="1213"/>
      <c r="AXK142" s="1213"/>
      <c r="AXL142" s="1213"/>
      <c r="AXM142" s="1213"/>
      <c r="AXN142" s="1213"/>
      <c r="AXO142" s="1213"/>
      <c r="AXP142" s="1213"/>
      <c r="AXQ142" s="1213"/>
      <c r="AXR142" s="1213"/>
      <c r="AXS142" s="1213"/>
      <c r="AXT142" s="1213"/>
      <c r="AXU142" s="868"/>
      <c r="AXV142" s="868"/>
      <c r="AXW142" s="868"/>
      <c r="AXX142" s="868"/>
      <c r="AXY142" s="868"/>
      <c r="AXZ142" s="868"/>
      <c r="AYA142" s="868"/>
      <c r="AYB142" s="868"/>
      <c r="AYC142" s="868"/>
      <c r="AYD142" s="868"/>
      <c r="AYE142" s="868"/>
      <c r="AYF142" s="868"/>
      <c r="AYG142" s="868"/>
      <c r="AYH142" s="868"/>
      <c r="AYI142" s="868"/>
      <c r="AYJ142" s="868"/>
      <c r="AYK142" s="868"/>
      <c r="AYL142" s="868"/>
      <c r="AYM142" s="868"/>
      <c r="AZN142" s="412"/>
      <c r="AZU142" s="266"/>
      <c r="BAE142" s="238"/>
      <c r="BBP142" s="412"/>
      <c r="BBW142" s="266"/>
      <c r="BCG142" s="238"/>
      <c r="BDR142" s="412"/>
      <c r="BDY142" s="266"/>
      <c r="BEI142" s="238"/>
      <c r="BFT142" s="412"/>
      <c r="BGA142" s="266"/>
      <c r="BGK142" s="238"/>
      <c r="BHV142" s="412"/>
      <c r="BIC142" s="266"/>
      <c r="BIM142" s="238"/>
      <c r="BJX142" s="412"/>
      <c r="BKE142" s="266"/>
      <c r="BKO142" s="238"/>
      <c r="BLZ142" s="412"/>
      <c r="BMG142" s="266"/>
      <c r="BMQ142" s="238"/>
      <c r="BOB142" s="412"/>
      <c r="BOI142" s="266"/>
      <c r="BOS142" s="238"/>
      <c r="BQD142" s="412"/>
      <c r="BQK142" s="266"/>
      <c r="BQU142" s="238"/>
      <c r="BSF142" s="412"/>
      <c r="BSM142" s="266"/>
      <c r="BSW142" s="238"/>
      <c r="BUH142" s="412"/>
      <c r="BUO142" s="266"/>
      <c r="BUY142" s="238"/>
      <c r="BWJ142" s="412"/>
      <c r="BWQ142" s="266"/>
      <c r="BXA142" s="238"/>
      <c r="BYL142" s="412"/>
      <c r="BYS142" s="266"/>
      <c r="BZC142" s="238"/>
      <c r="CAN142" s="412"/>
      <c r="CAU142" s="266"/>
      <c r="CBE142" s="238"/>
      <c r="CCP142" s="412"/>
      <c r="CCW142" s="266"/>
      <c r="CDG142" s="238"/>
      <c r="CER142" s="412"/>
      <c r="CEY142" s="266"/>
      <c r="CFI142" s="238"/>
      <c r="CGT142" s="412"/>
      <c r="CHA142" s="266"/>
      <c r="CHK142" s="238"/>
      <c r="CIV142" s="412"/>
      <c r="CJC142" s="266"/>
      <c r="CJM142" s="238"/>
      <c r="CKX142" s="412"/>
      <c r="CLE142" s="266"/>
      <c r="CLO142" s="238"/>
      <c r="CMZ142" s="412"/>
      <c r="CNG142" s="266"/>
      <c r="CNQ142" s="238"/>
      <c r="CPB142" s="412"/>
      <c r="CPI142" s="266"/>
      <c r="CPS142" s="238"/>
      <c r="CRD142" s="412"/>
      <c r="CRK142" s="266"/>
      <c r="CRU142" s="238"/>
      <c r="CTF142" s="412"/>
      <c r="CTM142" s="266"/>
      <c r="CTW142" s="238"/>
      <c r="CWN142" s="412"/>
      <c r="CWU142" s="266"/>
      <c r="CXE142" s="238"/>
      <c r="DAL142" s="412"/>
      <c r="DAS142" s="266"/>
      <c r="DBC142" s="238"/>
      <c r="DDT142" s="412"/>
      <c r="DEA142" s="266"/>
      <c r="DEK142" s="238"/>
      <c r="DHB142" s="412"/>
      <c r="DHI142" s="266"/>
      <c r="DHS142" s="238"/>
      <c r="DKJ142" s="412"/>
      <c r="DKQ142" s="266"/>
      <c r="DLA142" s="238"/>
      <c r="DLJ142" s="792"/>
      <c r="DLK142" s="792"/>
      <c r="DLL142" s="792"/>
      <c r="DLM142" s="792"/>
      <c r="DLN142" s="792"/>
      <c r="DLO142" s="792"/>
      <c r="DLP142" s="792"/>
      <c r="DLQ142" s="792"/>
      <c r="DLR142" s="792"/>
      <c r="DLS142" s="792"/>
      <c r="DLT142" s="792"/>
      <c r="DLU142" s="792"/>
      <c r="DLV142" s="792"/>
      <c r="DLW142" s="792"/>
      <c r="DLX142" s="792"/>
      <c r="DLY142" s="792"/>
      <c r="DLZ142" s="792"/>
      <c r="DMA142" s="792"/>
      <c r="DMB142" s="792"/>
      <c r="DMC142" s="792"/>
      <c r="DMD142" s="792"/>
      <c r="DME142" s="792"/>
      <c r="DMF142" s="792"/>
      <c r="DMG142" s="792"/>
      <c r="DMH142" s="792"/>
      <c r="DMI142" s="792"/>
      <c r="DMJ142" s="792"/>
      <c r="DMK142" s="792"/>
      <c r="DML142" s="792"/>
      <c r="DMM142" s="792"/>
      <c r="DMN142" s="792"/>
      <c r="DMO142" s="792"/>
      <c r="DMP142" s="792"/>
      <c r="DMQ142" s="792"/>
      <c r="DMR142" s="792"/>
      <c r="DMS142" s="792"/>
      <c r="DMT142" s="792"/>
      <c r="DMU142" s="792"/>
      <c r="DMV142" s="792"/>
      <c r="DMW142" s="792"/>
      <c r="DMX142" s="792"/>
      <c r="DMY142" s="792"/>
      <c r="DMZ142" s="792"/>
      <c r="DNA142" s="792"/>
      <c r="DNB142" s="792"/>
      <c r="DNC142" s="792"/>
      <c r="DND142" s="792"/>
      <c r="DNE142" s="792"/>
      <c r="DNF142" s="792"/>
      <c r="DNG142" s="792"/>
      <c r="DNH142" s="792"/>
      <c r="DNI142" s="792"/>
      <c r="DNJ142" s="792"/>
      <c r="DNR142" s="412"/>
      <c r="DNY142" s="266"/>
      <c r="DOI142" s="238"/>
      <c r="DQG142" s="241"/>
      <c r="DQH142" s="241"/>
      <c r="DQI142" s="241"/>
      <c r="DQJ142" s="241"/>
      <c r="DQK142" s="241"/>
      <c r="DQL142" s="241"/>
      <c r="DQM142" s="241"/>
      <c r="DQN142" s="241"/>
      <c r="DQO142" s="241"/>
      <c r="DQP142" s="241"/>
      <c r="DQQ142" s="241"/>
      <c r="DQR142" s="241"/>
      <c r="DQS142" s="241"/>
      <c r="DQT142" s="241"/>
      <c r="DQU142" s="241"/>
      <c r="DQV142" s="241"/>
      <c r="DRP142" s="412"/>
      <c r="DRW142" s="266"/>
      <c r="DSG142" s="238"/>
      <c r="DVF142" s="226"/>
      <c r="DVG142" s="226"/>
      <c r="DVH142" s="226"/>
      <c r="DVI142" s="226"/>
      <c r="DVJ142" s="226"/>
      <c r="DVK142" s="226"/>
      <c r="DVL142" s="226"/>
      <c r="DVM142" s="226"/>
      <c r="DVN142" s="226"/>
      <c r="DVO142" s="226"/>
      <c r="DVP142" s="226"/>
      <c r="DVQ142" s="226"/>
      <c r="DVR142" s="226"/>
      <c r="DVS142" s="226"/>
      <c r="DVT142" s="226"/>
      <c r="DVU142" s="226"/>
      <c r="DVV142" s="226"/>
      <c r="DVW142" s="226"/>
      <c r="DVX142" s="226"/>
      <c r="DVY142" s="226"/>
      <c r="DVZ142" s="226"/>
      <c r="DWA142" s="226"/>
      <c r="DWB142" s="226"/>
      <c r="DWC142" s="226"/>
      <c r="DWD142" s="226"/>
      <c r="DWE142" s="226"/>
      <c r="DWF142" s="226"/>
      <c r="DWG142" s="226"/>
      <c r="DWH142" s="226"/>
      <c r="DWI142" s="226"/>
      <c r="DWJ142" s="226"/>
      <c r="DWK142" s="226"/>
      <c r="DWL142" s="226"/>
      <c r="DWM142" s="226"/>
      <c r="DWN142" s="226"/>
      <c r="DWO142" s="226"/>
      <c r="DWP142" s="226"/>
      <c r="DWQ142" s="226"/>
      <c r="DWR142" s="226"/>
      <c r="DWS142" s="226"/>
      <c r="DWT142" s="226"/>
      <c r="DWU142" s="226"/>
      <c r="DWV142" s="226"/>
      <c r="DWW142" s="226"/>
      <c r="DWX142" s="226"/>
      <c r="DWY142" s="226"/>
      <c r="DWZ142" s="226"/>
      <c r="DXA142" s="226"/>
      <c r="DXB142" s="226"/>
      <c r="DXC142" s="226"/>
      <c r="DXD142" s="226"/>
      <c r="DXE142" s="226"/>
      <c r="DXF142" s="226"/>
      <c r="DXG142" s="226"/>
      <c r="DXH142" s="226"/>
      <c r="DXI142" s="226"/>
      <c r="DXJ142" s="226"/>
      <c r="DXK142" s="226"/>
      <c r="DXL142" s="226"/>
      <c r="DXM142" s="226"/>
      <c r="DXN142" s="226"/>
      <c r="DXO142" s="226"/>
      <c r="DXP142" s="226"/>
      <c r="DXQ142" s="226"/>
      <c r="DXR142" s="226"/>
      <c r="DXS142" s="226"/>
      <c r="DXT142" s="226"/>
      <c r="DXU142" s="226"/>
      <c r="DXV142" s="226"/>
      <c r="DXW142" s="226"/>
      <c r="DXX142" s="226"/>
      <c r="DXY142" s="226"/>
      <c r="DXZ142" s="226"/>
      <c r="DYA142" s="226"/>
      <c r="DYB142" s="226"/>
      <c r="DYC142" s="226"/>
      <c r="DYD142" s="226"/>
      <c r="DYE142" s="226"/>
      <c r="DYF142" s="226"/>
      <c r="DYG142" s="226"/>
      <c r="DYH142" s="226"/>
      <c r="DYI142" s="226"/>
      <c r="DYJ142" s="226"/>
      <c r="DYK142" s="1634"/>
      <c r="DYL142" s="1635"/>
      <c r="DYM142" s="226"/>
      <c r="DYN142" s="226"/>
      <c r="DYO142" s="226"/>
      <c r="DYP142" s="226"/>
      <c r="DYQ142" s="1276"/>
      <c r="DYR142" s="1275"/>
      <c r="DYS142" s="226"/>
      <c r="DYT142" s="226"/>
      <c r="DYU142" s="226"/>
      <c r="DYV142" s="226"/>
      <c r="DYW142" s="226"/>
      <c r="DYX142" s="226"/>
      <c r="DYY142" s="226"/>
      <c r="DYZ142" s="226"/>
      <c r="DZA142" s="227"/>
      <c r="DZB142" s="239"/>
      <c r="DZC142" s="226"/>
      <c r="DZD142" s="226"/>
      <c r="DZE142" s="226"/>
      <c r="DZF142" s="226"/>
      <c r="DZG142" s="226"/>
      <c r="DZH142" s="226"/>
      <c r="DZI142" s="226"/>
      <c r="DZJ142" s="226"/>
      <c r="DZK142" s="226"/>
      <c r="DZL142" s="226"/>
      <c r="DZM142" s="226"/>
      <c r="DZN142" s="226"/>
      <c r="DZO142" s="226"/>
      <c r="DZP142" s="226"/>
      <c r="DZQ142" s="226"/>
      <c r="DZR142" s="226"/>
      <c r="DZS142" s="226"/>
      <c r="DZT142" s="226"/>
      <c r="DZU142" s="226"/>
      <c r="DZV142" s="226"/>
      <c r="DZW142" s="226"/>
      <c r="DZX142" s="226"/>
      <c r="DZY142" s="226"/>
      <c r="DZZ142" s="226"/>
      <c r="EAA142" s="226"/>
      <c r="EAB142" s="226"/>
      <c r="EAC142" s="226"/>
      <c r="EAD142" s="226"/>
      <c r="EAE142" s="226"/>
      <c r="EAF142" s="226"/>
      <c r="EAG142" s="226"/>
      <c r="EAH142" s="226"/>
      <c r="EAI142" s="226"/>
      <c r="EAJ142" s="226"/>
      <c r="EAK142" s="226"/>
      <c r="EAL142" s="226"/>
      <c r="EAM142" s="226"/>
      <c r="EAN142" s="226"/>
      <c r="EAO142" s="226"/>
      <c r="EAP142" s="226"/>
      <c r="EAQ142" s="226"/>
      <c r="EAR142" s="226"/>
      <c r="EAS142" s="226"/>
      <c r="EAT142" s="226"/>
      <c r="EAU142" s="226"/>
      <c r="EAV142" s="226"/>
      <c r="EAW142" s="226"/>
      <c r="EAX142" s="226"/>
      <c r="EAY142" s="226"/>
      <c r="EAZ142" s="226"/>
      <c r="EBA142" s="226"/>
      <c r="EBB142" s="226"/>
      <c r="EBC142" s="226"/>
      <c r="EBD142" s="226"/>
      <c r="EBE142" s="226"/>
      <c r="EBF142" s="226"/>
      <c r="EBG142" s="226"/>
      <c r="EBH142" s="226"/>
      <c r="EBI142" s="226"/>
      <c r="EBJ142" s="226"/>
      <c r="EBK142" s="226"/>
      <c r="EBL142" s="226"/>
      <c r="EBM142" s="226"/>
      <c r="EBN142" s="226"/>
      <c r="EBO142" s="226"/>
      <c r="EBP142" s="226"/>
      <c r="EBQ142" s="226"/>
      <c r="EBR142" s="226"/>
      <c r="EBS142" s="226"/>
      <c r="EBT142" s="226"/>
      <c r="EBU142" s="226"/>
      <c r="EBV142" s="226"/>
      <c r="EBW142" s="226"/>
      <c r="EBX142" s="226"/>
      <c r="EBY142" s="226"/>
      <c r="EBZ142" s="226"/>
      <c r="ECA142" s="226"/>
      <c r="ECB142" s="226"/>
      <c r="ECC142" s="226"/>
      <c r="ECD142" s="226"/>
      <c r="ECE142" s="226"/>
      <c r="ECF142" s="226"/>
      <c r="ECG142" s="226"/>
      <c r="ECH142" s="226"/>
      <c r="ECI142" s="1634"/>
      <c r="ECJ142" s="1635"/>
      <c r="ECK142" s="226"/>
      <c r="ECL142" s="226"/>
      <c r="ECM142" s="226"/>
      <c r="ECN142" s="226"/>
      <c r="ECO142" s="1276"/>
      <c r="ECP142" s="1275"/>
      <c r="ECQ142" s="226"/>
      <c r="ECR142" s="226"/>
      <c r="ECS142" s="226"/>
      <c r="ECT142" s="226"/>
      <c r="ECU142" s="226"/>
      <c r="ECV142" s="226"/>
      <c r="ECW142" s="226"/>
      <c r="ECX142" s="226"/>
      <c r="ECY142" s="227"/>
      <c r="ECZ142" s="239"/>
      <c r="EDA142" s="226"/>
      <c r="EDB142" s="226"/>
      <c r="EDC142" s="226"/>
      <c r="EDD142" s="226"/>
      <c r="EDE142" s="226"/>
      <c r="EDF142" s="226"/>
      <c r="EDG142" s="226"/>
      <c r="EDH142" s="226"/>
      <c r="EDI142" s="226"/>
      <c r="EDJ142" s="226"/>
      <c r="EDK142" s="226"/>
      <c r="EDL142" s="226"/>
      <c r="EDM142" s="226"/>
      <c r="EDN142" s="226"/>
      <c r="EDO142" s="226"/>
      <c r="EDP142" s="226"/>
      <c r="EDQ142" s="226"/>
      <c r="EDR142" s="1714"/>
      <c r="EDS142" s="1714"/>
      <c r="EDT142" s="1714"/>
      <c r="EDU142" s="1714"/>
      <c r="EDV142" s="1714"/>
      <c r="EDW142" s="1714"/>
      <c r="EDX142" s="1714"/>
      <c r="EDY142" s="1714"/>
      <c r="EDZ142" s="1714"/>
      <c r="EEA142" s="1714"/>
      <c r="EEB142" s="1714"/>
      <c r="EEC142" s="1714"/>
      <c r="EED142" s="1714"/>
      <c r="EEE142" s="1714"/>
      <c r="EEF142" s="1714"/>
      <c r="EEG142" s="1714"/>
      <c r="EEH142" s="987"/>
      <c r="EEI142" s="987"/>
      <c r="EEJ142" s="987"/>
      <c r="EEK142" s="987"/>
      <c r="EEL142" s="987"/>
      <c r="EEM142" s="987"/>
      <c r="EEN142" s="987"/>
      <c r="EEO142" s="987"/>
      <c r="EEP142" s="987"/>
      <c r="EEQ142" s="987"/>
      <c r="EER142" s="987"/>
      <c r="EES142" s="987"/>
      <c r="EET142" s="987"/>
      <c r="EEU142" s="987"/>
      <c r="EEV142" s="987"/>
      <c r="EEW142" s="987"/>
      <c r="EEX142" s="987"/>
      <c r="EEY142" s="987"/>
      <c r="EEZ142" s="987"/>
      <c r="EFA142" s="987"/>
      <c r="EFB142" s="987"/>
      <c r="EFC142" s="987"/>
      <c r="EFD142" s="987"/>
      <c r="EFE142" s="987"/>
      <c r="EFF142" s="987"/>
      <c r="EFG142" s="987"/>
      <c r="EFH142" s="987"/>
      <c r="EFI142" s="987"/>
      <c r="EFJ142" s="987"/>
      <c r="EFK142" s="987"/>
      <c r="EFL142" s="987"/>
      <c r="EFM142" s="987"/>
      <c r="EFN142" s="987"/>
      <c r="EFO142" s="987"/>
      <c r="EFP142" s="987"/>
      <c r="EFQ142" s="987"/>
      <c r="EFR142" s="987"/>
      <c r="EFS142" s="987"/>
      <c r="EFT142" s="987"/>
      <c r="EFU142" s="987"/>
      <c r="EFV142" s="987"/>
      <c r="EFW142" s="987"/>
      <c r="EFX142" s="987"/>
      <c r="EFY142" s="987"/>
      <c r="EFZ142" s="987"/>
      <c r="EGA142" s="987"/>
      <c r="EGB142" s="987"/>
      <c r="EGC142" s="987"/>
      <c r="EGD142" s="987"/>
      <c r="EGE142" s="987"/>
      <c r="EGF142" s="987"/>
      <c r="EGG142" s="987"/>
      <c r="EGH142" s="987"/>
      <c r="EGI142" s="987"/>
      <c r="EGJ142" s="987"/>
      <c r="EGK142" s="987"/>
      <c r="EGL142" s="987"/>
      <c r="EGM142" s="987"/>
      <c r="EGN142" s="987"/>
      <c r="EGO142" s="987"/>
      <c r="EGP142" s="987"/>
      <c r="EGQ142" s="987"/>
      <c r="EGR142" s="1714"/>
      <c r="EGS142" s="1714"/>
      <c r="EGT142" s="1714"/>
      <c r="EGU142" s="1714"/>
      <c r="EGV142" s="1714"/>
      <c r="EGW142" s="1714"/>
      <c r="EGX142" s="1714"/>
      <c r="EGY142" s="1714"/>
      <c r="EGZ142" s="1714"/>
      <c r="EHA142" s="1714"/>
      <c r="EHB142" s="1714"/>
      <c r="EHC142" s="1714"/>
      <c r="EHD142" s="1714"/>
      <c r="EHE142" s="1714"/>
      <c r="EHF142" s="1714"/>
      <c r="EHG142" s="1714"/>
      <c r="EHH142" s="226"/>
      <c r="EHI142" s="226"/>
      <c r="EHJ142" s="226"/>
      <c r="EHK142" s="226"/>
      <c r="EHL142" s="226"/>
      <c r="EHM142" s="226"/>
      <c r="EHN142" s="226"/>
      <c r="EHO142" s="226"/>
      <c r="EHP142" s="226"/>
      <c r="EHQ142" s="226"/>
      <c r="EHR142" s="226"/>
      <c r="EHS142" s="226"/>
      <c r="EHT142" s="226"/>
      <c r="EHU142" s="226"/>
      <c r="EHV142" s="226"/>
      <c r="EHW142" s="226"/>
      <c r="EHX142" s="226"/>
      <c r="EHY142" s="226"/>
      <c r="EHZ142" s="226"/>
      <c r="EIA142" s="1634"/>
      <c r="EIB142" s="1635"/>
      <c r="EIC142" s="226"/>
      <c r="EID142" s="226"/>
      <c r="EIE142" s="226"/>
      <c r="EIF142" s="226"/>
      <c r="EIG142" s="1276"/>
      <c r="EIH142" s="1275"/>
      <c r="EII142" s="226"/>
      <c r="EIJ142" s="226"/>
      <c r="EIK142" s="226"/>
      <c r="EIL142" s="226"/>
      <c r="EIM142" s="226"/>
      <c r="EIN142" s="226"/>
      <c r="EIO142" s="226"/>
      <c r="EIP142" s="226"/>
      <c r="EIQ142" s="227"/>
      <c r="EIR142" s="239"/>
      <c r="EIS142" s="226"/>
      <c r="EIT142" s="226"/>
      <c r="EIU142" s="226"/>
      <c r="EIV142" s="226"/>
      <c r="EIW142" s="226"/>
      <c r="EIX142" s="226"/>
      <c r="EIY142" s="226"/>
      <c r="EIZ142" s="226"/>
      <c r="EJA142" s="226"/>
      <c r="EJB142" s="226"/>
      <c r="EJC142" s="226"/>
      <c r="EJD142" s="226"/>
      <c r="EJE142" s="226"/>
      <c r="EJF142" s="226"/>
      <c r="EJG142" s="226"/>
      <c r="EJH142" s="226"/>
      <c r="EJI142" s="226"/>
      <c r="EJJ142" s="226"/>
      <c r="EJK142" s="226"/>
      <c r="EJL142" s="226"/>
      <c r="EJM142" s="226"/>
      <c r="EJN142" s="226"/>
      <c r="EJO142" s="226"/>
      <c r="EJP142" s="226"/>
      <c r="EJQ142" s="226"/>
      <c r="EJR142" s="226"/>
      <c r="EJS142" s="226"/>
      <c r="EJT142" s="226"/>
      <c r="EJU142" s="226"/>
      <c r="EJV142" s="226"/>
      <c r="EJW142" s="226"/>
      <c r="EJX142" s="226"/>
      <c r="EJY142" s="226"/>
      <c r="EJZ142" s="226"/>
      <c r="EKA142" s="226"/>
      <c r="EKB142" s="226"/>
      <c r="EKC142" s="226"/>
      <c r="EKD142" s="226"/>
      <c r="EKE142" s="226"/>
      <c r="EKF142" s="226"/>
      <c r="EKG142" s="226"/>
      <c r="EKV142" s="226"/>
      <c r="EKW142" s="226"/>
      <c r="EKX142" s="226"/>
      <c r="EKY142" s="226"/>
      <c r="EKZ142" s="226"/>
      <c r="ELA142" s="226"/>
      <c r="ENP142" s="412"/>
      <c r="ENW142" s="266"/>
      <c r="EOG142" s="238"/>
      <c r="EQH142" s="412"/>
      <c r="EQO142" s="266"/>
      <c r="EQY142" s="238"/>
      <c r="ETA142" s="1518"/>
      <c r="ETB142" s="1518"/>
      <c r="ETC142" s="1518"/>
      <c r="ETD142" s="1518"/>
      <c r="ETE142" s="1518"/>
      <c r="ETF142" s="1518"/>
    </row>
    <row r="143" spans="1:997 1034:2031 2068:3906" ht="15" customHeight="1">
      <c r="B143" s="1518"/>
      <c r="C143" s="1518"/>
      <c r="D143" s="1518"/>
      <c r="E143" s="1518"/>
      <c r="F143" s="1518"/>
      <c r="G143" s="1518"/>
      <c r="BD143" s="412"/>
      <c r="BK143" s="1620" t="str">
        <f>Dev!$DI$117</f>
        <v>g</v>
      </c>
      <c r="BL143" s="1621"/>
      <c r="BU143" s="298"/>
      <c r="CP143" s="412"/>
      <c r="CW143" s="1620" t="str">
        <f>Dev!$DI$117</f>
        <v>g</v>
      </c>
      <c r="CX143" s="1621"/>
      <c r="DG143" s="298"/>
      <c r="ER143" s="412"/>
      <c r="EY143" s="1620" t="str">
        <f>Dev!$DI$117</f>
        <v>g</v>
      </c>
      <c r="EZ143" s="1621"/>
      <c r="FI143" s="298"/>
      <c r="GT143" s="412"/>
      <c r="HA143" s="1620" t="str">
        <f>Dev!$DI$117</f>
        <v>g</v>
      </c>
      <c r="HB143" s="1621"/>
      <c r="HK143" s="298"/>
      <c r="IV143" s="412"/>
      <c r="JC143" s="1620" t="str">
        <f>Dev!$DI$117</f>
        <v>g</v>
      </c>
      <c r="JD143" s="1621"/>
      <c r="JM143" s="298"/>
      <c r="KX143" s="412"/>
      <c r="LE143" s="1620" t="str">
        <f>Dev!$DI$117</f>
        <v>g</v>
      </c>
      <c r="LF143" s="1621"/>
      <c r="LO143" s="298"/>
      <c r="MZ143" s="412"/>
      <c r="NG143" s="1620" t="str">
        <f>Dev!$DI$117</f>
        <v>g</v>
      </c>
      <c r="NH143" s="1621"/>
      <c r="NQ143" s="298"/>
      <c r="OL143" s="412"/>
      <c r="OS143" s="1620" t="str">
        <f>Dev!$DI$117</f>
        <v>g</v>
      </c>
      <c r="OT143" s="1621"/>
      <c r="PC143" s="298"/>
      <c r="PX143" s="412"/>
      <c r="QE143" s="1620" t="str">
        <f>Dev!$DI$117</f>
        <v>g</v>
      </c>
      <c r="QF143" s="1621"/>
      <c r="QO143" s="298"/>
      <c r="RZ143" s="412"/>
      <c r="SG143" s="1620" t="str">
        <f>Dev!$DI$117</f>
        <v>g</v>
      </c>
      <c r="SH143" s="1621"/>
      <c r="SQ143" s="298"/>
      <c r="UB143" s="412"/>
      <c r="UI143" s="1620" t="str">
        <f>Dev!$DI$117</f>
        <v>g</v>
      </c>
      <c r="UJ143" s="1621"/>
      <c r="US143" s="298"/>
      <c r="WD143" s="412"/>
      <c r="WK143" s="1620" t="str">
        <f>Dev!$DI$117</f>
        <v>g</v>
      </c>
      <c r="WL143" s="1621"/>
      <c r="WU143" s="298"/>
      <c r="YF143" s="412"/>
      <c r="YM143" s="1620" t="str">
        <f>Dev!$DI$117</f>
        <v>g</v>
      </c>
      <c r="YN143" s="1621"/>
      <c r="YW143" s="298"/>
      <c r="AAH143" s="412"/>
      <c r="AAO143" s="1620" t="str">
        <f>Dev!$DI$117</f>
        <v>g</v>
      </c>
      <c r="AAP143" s="1621"/>
      <c r="AAY143" s="298"/>
      <c r="ACJ143" s="412"/>
      <c r="ACQ143" s="1620" t="str">
        <f>Dev!$DI$117</f>
        <v>g</v>
      </c>
      <c r="ACR143" s="1621"/>
      <c r="ADA143" s="298"/>
      <c r="AEL143" s="412"/>
      <c r="AES143" s="1620" t="str">
        <f>Dev!$DI$117</f>
        <v>g</v>
      </c>
      <c r="AET143" s="1621"/>
      <c r="AFC143" s="298"/>
      <c r="AGN143" s="412"/>
      <c r="AGU143" s="1620" t="str">
        <f>Dev!$DI$117</f>
        <v>g</v>
      </c>
      <c r="AGV143" s="1621"/>
      <c r="AHE143" s="298"/>
      <c r="AIP143" s="412"/>
      <c r="AIW143" s="1620" t="str">
        <f>Dev!$DI$117</f>
        <v>g</v>
      </c>
      <c r="AIX143" s="1621"/>
      <c r="AJG143" s="298"/>
      <c r="AKR143" s="412"/>
      <c r="AKY143" s="1620" t="str">
        <f>Dev!$DI$117</f>
        <v>g</v>
      </c>
      <c r="AKZ143" s="1621"/>
      <c r="ALI143" s="298"/>
      <c r="AMT143" s="412"/>
      <c r="ANA143" s="1620" t="str">
        <f>Dev!$DI$117</f>
        <v>g</v>
      </c>
      <c r="ANB143" s="1621"/>
      <c r="ANK143" s="298"/>
      <c r="AOV143" s="412"/>
      <c r="APC143" s="1620" t="str">
        <f>Dev!$DI$117</f>
        <v>g</v>
      </c>
      <c r="APD143" s="1621"/>
      <c r="APM143" s="298"/>
      <c r="AQX143" s="412"/>
      <c r="ARE143" s="1620" t="str">
        <f>Dev!$DI$117</f>
        <v>g</v>
      </c>
      <c r="ARF143" s="1621"/>
      <c r="ARO143" s="298"/>
      <c r="ASZ143" s="412"/>
      <c r="ATG143" s="1620" t="str">
        <f>Dev!$DI$117</f>
        <v>g</v>
      </c>
      <c r="ATH143" s="1621"/>
      <c r="ATQ143" s="298"/>
      <c r="AUX143" s="1648"/>
      <c r="AUY143" s="1649"/>
      <c r="AUZ143" s="267"/>
      <c r="AVA143" s="1168"/>
      <c r="AVB143" s="1168"/>
      <c r="AVC143" s="266"/>
      <c r="AVX143" s="868"/>
      <c r="AVY143" s="868"/>
      <c r="AVZ143" s="868"/>
      <c r="AWA143" s="868"/>
      <c r="AWB143" s="868"/>
      <c r="AWC143" s="868"/>
      <c r="AWD143" s="868"/>
      <c r="AWE143" s="868"/>
      <c r="AWF143" s="868"/>
      <c r="AWG143" s="868"/>
      <c r="AWH143" s="868"/>
      <c r="AWI143" s="868"/>
      <c r="AWJ143" s="868"/>
      <c r="AWK143" s="868"/>
      <c r="AWL143" s="868"/>
      <c r="AWM143" s="868"/>
      <c r="AWN143" s="868"/>
      <c r="AWO143" s="868"/>
      <c r="AWP143" s="868"/>
      <c r="AWQ143" s="868"/>
      <c r="AWR143" s="1213"/>
      <c r="AWS143" s="1213"/>
      <c r="AWT143" s="1213"/>
      <c r="AWU143" s="1213"/>
      <c r="AWV143" s="1213"/>
      <c r="AWW143" s="1213"/>
      <c r="AWX143" s="1213"/>
      <c r="AWY143" s="1213"/>
      <c r="AWZ143" s="1213"/>
      <c r="AXA143" s="1213"/>
      <c r="AXB143" s="1213"/>
      <c r="AXC143" s="1213"/>
      <c r="AXD143" s="1213"/>
      <c r="AXE143" s="1213"/>
      <c r="AXF143" s="1213"/>
      <c r="AXG143" s="1213"/>
      <c r="AXH143" s="1213"/>
      <c r="AXI143" s="1213"/>
      <c r="AXJ143" s="1213"/>
      <c r="AXK143" s="1213"/>
      <c r="AXL143" s="1213"/>
      <c r="AXM143" s="1213"/>
      <c r="AXN143" s="1213"/>
      <c r="AXO143" s="1213"/>
      <c r="AXP143" s="1213"/>
      <c r="AXQ143" s="1213"/>
      <c r="AXR143" s="1213"/>
      <c r="AXS143" s="1213"/>
      <c r="AXT143" s="1213"/>
      <c r="AXU143" s="868"/>
      <c r="AXV143" s="868"/>
      <c r="AXW143" s="868"/>
      <c r="AXX143" s="868"/>
      <c r="AXY143" s="868"/>
      <c r="AXZ143" s="868"/>
      <c r="AYA143" s="868"/>
      <c r="AYB143" s="868"/>
      <c r="AYC143" s="868"/>
      <c r="AYD143" s="868"/>
      <c r="AYE143" s="868"/>
      <c r="AYF143" s="868"/>
      <c r="AYG143" s="868"/>
      <c r="AYH143" s="868"/>
      <c r="AYI143" s="868"/>
      <c r="AYJ143" s="868"/>
      <c r="AYK143" s="868"/>
      <c r="AYL143" s="868"/>
      <c r="AYM143" s="868"/>
      <c r="AZN143" s="412"/>
      <c r="AZU143" s="1620" t="str">
        <f>Dev!$DI$117</f>
        <v>g</v>
      </c>
      <c r="AZV143" s="1621"/>
      <c r="BAE143" s="298"/>
      <c r="BBP143" s="412"/>
      <c r="BBW143" s="1620" t="str">
        <f>Dev!$DI$117</f>
        <v>g</v>
      </c>
      <c r="BBX143" s="1621"/>
      <c r="BCG143" s="298"/>
      <c r="BDR143" s="412"/>
      <c r="BDY143" s="1620" t="str">
        <f>Dev!$DI$117</f>
        <v>g</v>
      </c>
      <c r="BDZ143" s="1621"/>
      <c r="BEI143" s="298"/>
      <c r="BFT143" s="412"/>
      <c r="BGA143" s="1620" t="str">
        <f>Dev!$DI$117</f>
        <v>g</v>
      </c>
      <c r="BGB143" s="1621"/>
      <c r="BGK143" s="298"/>
      <c r="BHV143" s="412"/>
      <c r="BIC143" s="1620" t="str">
        <f>Dev!$DI$117</f>
        <v>g</v>
      </c>
      <c r="BID143" s="1621"/>
      <c r="BIM143" s="298"/>
      <c r="BJX143" s="412"/>
      <c r="BKE143" s="1620" t="str">
        <f>Dev!$DI$117</f>
        <v>g</v>
      </c>
      <c r="BKF143" s="1621"/>
      <c r="BKO143" s="298"/>
      <c r="BLZ143" s="412"/>
      <c r="BMG143" s="1620" t="str">
        <f>Dev!$DI$117</f>
        <v>g</v>
      </c>
      <c r="BMH143" s="1621"/>
      <c r="BMQ143" s="298"/>
      <c r="BOB143" s="412"/>
      <c r="BOI143" s="1620" t="str">
        <f>Dev!$DI$117</f>
        <v>g</v>
      </c>
      <c r="BOJ143" s="1621"/>
      <c r="BOS143" s="298"/>
      <c r="BQD143" s="412"/>
      <c r="BQK143" s="1620" t="str">
        <f>Dev!$DI$117</f>
        <v>g</v>
      </c>
      <c r="BQL143" s="1621"/>
      <c r="BQU143" s="298"/>
      <c r="BSF143" s="412"/>
      <c r="BSM143" s="1620" t="str">
        <f>Dev!$DI$117</f>
        <v>g</v>
      </c>
      <c r="BSN143" s="1621"/>
      <c r="BSW143" s="298"/>
      <c r="BUH143" s="412"/>
      <c r="BUO143" s="1620" t="str">
        <f>Dev!$DI$117</f>
        <v>g</v>
      </c>
      <c r="BUP143" s="1621"/>
      <c r="BUY143" s="298"/>
      <c r="BWJ143" s="412"/>
      <c r="BWQ143" s="1620" t="str">
        <f>Dev!$DI$117</f>
        <v>g</v>
      </c>
      <c r="BWR143" s="1621"/>
      <c r="BXA143" s="298"/>
      <c r="BYL143" s="412"/>
      <c r="BYS143" s="1620" t="str">
        <f>Dev!$DI$117</f>
        <v>g</v>
      </c>
      <c r="BYT143" s="1621"/>
      <c r="BZC143" s="298"/>
      <c r="CAN143" s="412"/>
      <c r="CAU143" s="1620" t="str">
        <f>Dev!$DI$117</f>
        <v>g</v>
      </c>
      <c r="CAV143" s="1621"/>
      <c r="CBE143" s="298"/>
      <c r="CCP143" s="412"/>
      <c r="CCW143" s="1620" t="str">
        <f>Dev!$DI$117</f>
        <v>g</v>
      </c>
      <c r="CCX143" s="1621"/>
      <c r="CDG143" s="298"/>
      <c r="CER143" s="412"/>
      <c r="CEY143" s="1620" t="str">
        <f>Dev!$DI$117</f>
        <v>g</v>
      </c>
      <c r="CEZ143" s="1621"/>
      <c r="CFI143" s="298"/>
      <c r="CGT143" s="412"/>
      <c r="CHA143" s="1620" t="str">
        <f>Dev!$DI$117</f>
        <v>g</v>
      </c>
      <c r="CHB143" s="1621"/>
      <c r="CHK143" s="298"/>
      <c r="CIV143" s="412"/>
      <c r="CJC143" s="1620" t="str">
        <f>Dev!$DI$117</f>
        <v>g</v>
      </c>
      <c r="CJD143" s="1621"/>
      <c r="CJM143" s="298"/>
      <c r="CKX143" s="412"/>
      <c r="CLE143" s="1620" t="str">
        <f>Dev!$DI$117</f>
        <v>g</v>
      </c>
      <c r="CLF143" s="1621"/>
      <c r="CLO143" s="298"/>
      <c r="CMZ143" s="412"/>
      <c r="CNG143" s="1620" t="str">
        <f>Dev!$DI$117</f>
        <v>g</v>
      </c>
      <c r="CNH143" s="1621"/>
      <c r="CNQ143" s="298"/>
      <c r="CPB143" s="412"/>
      <c r="CPI143" s="1620" t="str">
        <f>Dev!$DI$117</f>
        <v>g</v>
      </c>
      <c r="CPJ143" s="1621"/>
      <c r="CPS143" s="298"/>
      <c r="CRD143" s="412"/>
      <c r="CRK143" s="1620" t="str">
        <f>Dev!$DI$117</f>
        <v>g</v>
      </c>
      <c r="CRL143" s="1621"/>
      <c r="CRU143" s="298"/>
      <c r="CTF143" s="412"/>
      <c r="CTM143" s="1620" t="str">
        <f>Dev!$DI$117</f>
        <v>g</v>
      </c>
      <c r="CTN143" s="1621"/>
      <c r="CTW143" s="298"/>
      <c r="CWN143" s="412"/>
      <c r="CWU143" s="1620" t="str">
        <f>Dev!$DI$117</f>
        <v>g</v>
      </c>
      <c r="CWV143" s="1621"/>
      <c r="CXE143" s="298"/>
      <c r="DAL143" s="412"/>
      <c r="DAS143" s="1620" t="str">
        <f>Dev!$DI$117</f>
        <v>g</v>
      </c>
      <c r="DAT143" s="1621"/>
      <c r="DBC143" s="298"/>
      <c r="DDT143" s="412"/>
      <c r="DEA143" s="1620" t="str">
        <f>Dev!$DI$117</f>
        <v>g</v>
      </c>
      <c r="DEB143" s="1621"/>
      <c r="DEK143" s="298"/>
      <c r="DHB143" s="412"/>
      <c r="DHI143" s="1620" t="str">
        <f>Dev!$DI$117</f>
        <v>g</v>
      </c>
      <c r="DHJ143" s="1621"/>
      <c r="DHS143" s="298"/>
      <c r="DKJ143" s="412"/>
      <c r="DKQ143" s="1620" t="str">
        <f>Dev!$DI$117</f>
        <v>g</v>
      </c>
      <c r="DKR143" s="1621"/>
      <c r="DLA143" s="298"/>
      <c r="DLJ143" s="792"/>
      <c r="DLK143" s="792"/>
      <c r="DLL143" s="792"/>
      <c r="DLM143" s="792"/>
      <c r="DLN143" s="792"/>
      <c r="DLO143" s="792"/>
      <c r="DLP143" s="792"/>
      <c r="DLQ143" s="792"/>
      <c r="DLR143" s="792"/>
      <c r="DLS143" s="792"/>
      <c r="DLT143" s="792"/>
      <c r="DLU143" s="792"/>
      <c r="DLV143" s="792"/>
      <c r="DLW143" s="792"/>
      <c r="DLX143" s="792"/>
      <c r="DLY143" s="792"/>
      <c r="DLZ143" s="792"/>
      <c r="DMA143" s="792"/>
      <c r="DMB143" s="792"/>
      <c r="DMC143" s="792"/>
      <c r="DMD143" s="792"/>
      <c r="DME143" s="792"/>
      <c r="DMF143" s="792"/>
      <c r="DMG143" s="792"/>
      <c r="DMH143" s="792"/>
      <c r="DMI143" s="792"/>
      <c r="DMJ143" s="792"/>
      <c r="DMK143" s="792"/>
      <c r="DML143" s="792"/>
      <c r="DMM143" s="792"/>
      <c r="DMN143" s="792"/>
      <c r="DMO143" s="792"/>
      <c r="DMP143" s="792"/>
      <c r="DMQ143" s="792"/>
      <c r="DMR143" s="792"/>
      <c r="DMS143" s="792"/>
      <c r="DMT143" s="792"/>
      <c r="DMU143" s="792"/>
      <c r="DMV143" s="792"/>
      <c r="DMW143" s="792"/>
      <c r="DMX143" s="792"/>
      <c r="DMY143" s="792"/>
      <c r="DMZ143" s="792"/>
      <c r="DNA143" s="792"/>
      <c r="DNB143" s="792"/>
      <c r="DNC143" s="792"/>
      <c r="DND143" s="792"/>
      <c r="DNE143" s="792"/>
      <c r="DNF143" s="792"/>
      <c r="DNG143" s="792"/>
      <c r="DNH143" s="792"/>
      <c r="DNI143" s="792"/>
      <c r="DNJ143" s="792"/>
      <c r="DNR143" s="412"/>
      <c r="DNY143" s="1620" t="str">
        <f>Dev!$DI$117</f>
        <v>g</v>
      </c>
      <c r="DNZ143" s="1621"/>
      <c r="DOI143" s="298"/>
      <c r="DQG143" s="241"/>
      <c r="DQH143" s="241"/>
      <c r="DQI143" s="241"/>
      <c r="DQJ143" s="241"/>
      <c r="DQK143" s="241"/>
      <c r="DQL143" s="241"/>
      <c r="DQM143" s="241"/>
      <c r="DQN143" s="241"/>
      <c r="DQO143" s="241"/>
      <c r="DQP143" s="241"/>
      <c r="DQQ143" s="241"/>
      <c r="DQR143" s="241"/>
      <c r="DQS143" s="241"/>
      <c r="DQT143" s="241"/>
      <c r="DQU143" s="241"/>
      <c r="DQV143" s="241"/>
      <c r="DRP143" s="412"/>
      <c r="DRW143" s="1620" t="str">
        <f>Dev!$DI$117</f>
        <v>g</v>
      </c>
      <c r="DRX143" s="1621"/>
      <c r="DSG143" s="298"/>
      <c r="DVF143" s="226"/>
      <c r="DVG143" s="226"/>
      <c r="DVH143" s="226"/>
      <c r="DVI143" s="226"/>
      <c r="DVJ143" s="226"/>
      <c r="DVK143" s="226"/>
      <c r="DVL143" s="226"/>
      <c r="DVM143" s="226"/>
      <c r="DVN143" s="226"/>
      <c r="DVO143" s="226"/>
      <c r="DVP143" s="226"/>
      <c r="DVQ143" s="226"/>
      <c r="DVR143" s="226"/>
      <c r="DVS143" s="226"/>
      <c r="DVT143" s="226"/>
      <c r="DVU143" s="226"/>
      <c r="DVV143" s="226"/>
      <c r="DVW143" s="226"/>
      <c r="DVX143" s="226"/>
      <c r="DVY143" s="226"/>
      <c r="DVZ143" s="226"/>
      <c r="DWA143" s="226"/>
      <c r="DWB143" s="226"/>
      <c r="DWC143" s="226"/>
      <c r="DWD143" s="226"/>
      <c r="DWE143" s="226"/>
      <c r="DWF143" s="226"/>
      <c r="DWG143" s="226"/>
      <c r="DWH143" s="226"/>
      <c r="DWI143" s="226"/>
      <c r="DWJ143" s="226"/>
      <c r="DWK143" s="226"/>
      <c r="DWL143" s="226"/>
      <c r="DWM143" s="226"/>
      <c r="DWN143" s="226"/>
      <c r="DWO143" s="226"/>
      <c r="DWP143" s="226"/>
      <c r="DWQ143" s="226"/>
      <c r="DWR143" s="226"/>
      <c r="DWS143" s="226"/>
      <c r="DWT143" s="226"/>
      <c r="DWU143" s="226"/>
      <c r="DWV143" s="226"/>
      <c r="DWW143" s="226"/>
      <c r="DWX143" s="226"/>
      <c r="DWY143" s="226"/>
      <c r="DWZ143" s="226"/>
      <c r="DXA143" s="226"/>
      <c r="DXB143" s="226"/>
      <c r="DXC143" s="226"/>
      <c r="DXD143" s="226"/>
      <c r="DXE143" s="226"/>
      <c r="DXF143" s="226"/>
      <c r="DXG143" s="226"/>
      <c r="DXH143" s="226"/>
      <c r="DXI143" s="226"/>
      <c r="DXJ143" s="226"/>
      <c r="DXK143" s="226"/>
      <c r="DXL143" s="226"/>
      <c r="DXM143" s="226"/>
      <c r="DXN143" s="226"/>
      <c r="DXO143" s="226"/>
      <c r="DXP143" s="226"/>
      <c r="DXQ143" s="226"/>
      <c r="DXR143" s="226"/>
      <c r="DXS143" s="226"/>
      <c r="DXT143" s="226"/>
      <c r="DXU143" s="226"/>
      <c r="DXV143" s="226"/>
      <c r="DXW143" s="226"/>
      <c r="DXX143" s="226"/>
      <c r="DXY143" s="226"/>
      <c r="DXZ143" s="226"/>
      <c r="DYA143" s="226"/>
      <c r="DYB143" s="226"/>
      <c r="DYC143" s="226"/>
      <c r="DYD143" s="226"/>
      <c r="DYE143" s="226"/>
      <c r="DYF143" s="226"/>
      <c r="DYG143" s="226"/>
      <c r="DYH143" s="226"/>
      <c r="DYI143" s="226"/>
      <c r="DYJ143" s="226"/>
      <c r="DYK143" s="1634"/>
      <c r="DYL143" s="1635"/>
      <c r="DYM143" s="226"/>
      <c r="DYN143" s="226"/>
      <c r="DYO143" s="226"/>
      <c r="DYP143" s="226"/>
      <c r="DYQ143" s="1276"/>
      <c r="DYR143" s="1275"/>
      <c r="DYS143" s="226"/>
      <c r="DYT143" s="226"/>
      <c r="DYU143" s="226"/>
      <c r="DYV143" s="226"/>
      <c r="DYW143" s="226"/>
      <c r="DYX143" s="226"/>
      <c r="DYY143" s="226"/>
      <c r="DYZ143" s="226"/>
      <c r="DZA143" s="227"/>
      <c r="DZB143" s="239"/>
      <c r="DZC143" s="226"/>
      <c r="DZD143" s="226"/>
      <c r="DZE143" s="226"/>
      <c r="DZF143" s="226"/>
      <c r="DZG143" s="226"/>
      <c r="DZH143" s="226"/>
      <c r="DZI143" s="226"/>
      <c r="DZJ143" s="226"/>
      <c r="DZK143" s="226"/>
      <c r="DZL143" s="226"/>
      <c r="DZM143" s="226"/>
      <c r="DZN143" s="226"/>
      <c r="DZO143" s="226"/>
      <c r="DZP143" s="226"/>
      <c r="DZQ143" s="226"/>
      <c r="DZR143" s="226"/>
      <c r="DZS143" s="226"/>
      <c r="DZT143" s="226"/>
      <c r="DZU143" s="226"/>
      <c r="DZV143" s="226"/>
      <c r="DZW143" s="226"/>
      <c r="DZX143" s="226"/>
      <c r="DZY143" s="226"/>
      <c r="DZZ143" s="226"/>
      <c r="EAA143" s="226"/>
      <c r="EAB143" s="226"/>
      <c r="EAC143" s="226"/>
      <c r="EAD143" s="226"/>
      <c r="EAE143" s="226"/>
      <c r="EAF143" s="226"/>
      <c r="EAG143" s="226"/>
      <c r="EAH143" s="226"/>
      <c r="EAI143" s="226"/>
      <c r="EAJ143" s="226"/>
      <c r="EAK143" s="226"/>
      <c r="EAL143" s="226"/>
      <c r="EAM143" s="226"/>
      <c r="EAN143" s="226"/>
      <c r="EAO143" s="226"/>
      <c r="EAP143" s="226"/>
      <c r="EAQ143" s="226"/>
      <c r="EAR143" s="226"/>
      <c r="EAS143" s="226"/>
      <c r="EAT143" s="226"/>
      <c r="EAU143" s="226"/>
      <c r="EAV143" s="226"/>
      <c r="EAW143" s="226"/>
      <c r="EAX143" s="226"/>
      <c r="EAY143" s="226"/>
      <c r="EAZ143" s="226"/>
      <c r="EBA143" s="226"/>
      <c r="EBB143" s="226"/>
      <c r="EBC143" s="226"/>
      <c r="EBD143" s="226"/>
      <c r="EBE143" s="226"/>
      <c r="EBF143" s="226"/>
      <c r="EBG143" s="226"/>
      <c r="EBH143" s="226"/>
      <c r="EBI143" s="226"/>
      <c r="EBJ143" s="226"/>
      <c r="EBK143" s="226"/>
      <c r="EBL143" s="226"/>
      <c r="EBM143" s="226"/>
      <c r="EBN143" s="226"/>
      <c r="EBO143" s="226"/>
      <c r="EBP143" s="226"/>
      <c r="EBQ143" s="226"/>
      <c r="EBR143" s="226"/>
      <c r="EBS143" s="226"/>
      <c r="EBT143" s="226"/>
      <c r="EBU143" s="226"/>
      <c r="EBV143" s="226"/>
      <c r="EBW143" s="226"/>
      <c r="EBX143" s="226"/>
      <c r="EBY143" s="226"/>
      <c r="EBZ143" s="226"/>
      <c r="ECA143" s="226"/>
      <c r="ECB143" s="226"/>
      <c r="ECC143" s="226"/>
      <c r="ECD143" s="226"/>
      <c r="ECE143" s="226"/>
      <c r="ECF143" s="226"/>
      <c r="ECG143" s="226"/>
      <c r="ECH143" s="226"/>
      <c r="ECI143" s="1634"/>
      <c r="ECJ143" s="1635"/>
      <c r="ECK143" s="226"/>
      <c r="ECL143" s="226"/>
      <c r="ECM143" s="226"/>
      <c r="ECN143" s="226"/>
      <c r="ECO143" s="1276"/>
      <c r="ECP143" s="1275"/>
      <c r="ECQ143" s="226"/>
      <c r="ECR143" s="226"/>
      <c r="ECS143" s="226"/>
      <c r="ECT143" s="226"/>
      <c r="ECU143" s="226"/>
      <c r="ECV143" s="226"/>
      <c r="ECW143" s="226"/>
      <c r="ECX143" s="226"/>
      <c r="ECY143" s="227"/>
      <c r="ECZ143" s="239"/>
      <c r="EDA143" s="226"/>
      <c r="EDB143" s="226"/>
      <c r="EDC143" s="226"/>
      <c r="EDD143" s="226"/>
      <c r="EDE143" s="226"/>
      <c r="EDF143" s="226"/>
      <c r="EDG143" s="226"/>
      <c r="EDH143" s="226"/>
      <c r="EDI143" s="226"/>
      <c r="EDJ143" s="226"/>
      <c r="EDK143" s="226"/>
      <c r="EDL143" s="226"/>
      <c r="EDM143" s="226"/>
      <c r="EDN143" s="226"/>
      <c r="EDO143" s="226"/>
      <c r="EDP143" s="226"/>
      <c r="EDQ143" s="226"/>
      <c r="EDR143" s="1714"/>
      <c r="EDS143" s="1714"/>
      <c r="EDT143" s="1714"/>
      <c r="EDU143" s="1714"/>
      <c r="EDV143" s="1714"/>
      <c r="EDW143" s="1714"/>
      <c r="EDX143" s="1714"/>
      <c r="EDY143" s="1714"/>
      <c r="EDZ143" s="1714"/>
      <c r="EEA143" s="1714"/>
      <c r="EEB143" s="1714"/>
      <c r="EEC143" s="1714"/>
      <c r="EED143" s="1714"/>
      <c r="EEE143" s="1714"/>
      <c r="EEF143" s="1714"/>
      <c r="EEG143" s="1714"/>
      <c r="EEH143" s="987"/>
      <c r="EEI143" s="987"/>
      <c r="EEJ143" s="987"/>
      <c r="EEK143" s="987"/>
      <c r="EEL143" s="987"/>
      <c r="EEM143" s="987"/>
      <c r="EEN143" s="987"/>
      <c r="EEO143" s="987"/>
      <c r="EEP143" s="987"/>
      <c r="EEQ143" s="987"/>
      <c r="EER143" s="987"/>
      <c r="EES143" s="987"/>
      <c r="EET143" s="987"/>
      <c r="EEU143" s="987"/>
      <c r="EEV143" s="987"/>
      <c r="EEW143" s="987"/>
      <c r="EEX143" s="987"/>
      <c r="EEY143" s="987"/>
      <c r="EEZ143" s="987"/>
      <c r="EFA143" s="987"/>
      <c r="EFB143" s="987"/>
      <c r="EFC143" s="987"/>
      <c r="EFD143" s="987"/>
      <c r="EFE143" s="987"/>
      <c r="EFF143" s="987"/>
      <c r="EFG143" s="987"/>
      <c r="EFH143" s="987"/>
      <c r="EFI143" s="987"/>
      <c r="EFJ143" s="987"/>
      <c r="EFK143" s="987"/>
      <c r="EFL143" s="987"/>
      <c r="EFM143" s="987"/>
      <c r="EFN143" s="987"/>
      <c r="EFO143" s="987"/>
      <c r="EFP143" s="987"/>
      <c r="EFQ143" s="987"/>
      <c r="EFR143" s="987"/>
      <c r="EFS143" s="987"/>
      <c r="EFT143" s="987"/>
      <c r="EFU143" s="987"/>
      <c r="EFV143" s="987"/>
      <c r="EFW143" s="987"/>
      <c r="EFX143" s="987"/>
      <c r="EFY143" s="987"/>
      <c r="EFZ143" s="987"/>
      <c r="EGA143" s="987"/>
      <c r="EGB143" s="987"/>
      <c r="EGC143" s="987"/>
      <c r="EGD143" s="987"/>
      <c r="EGE143" s="987"/>
      <c r="EGF143" s="987"/>
      <c r="EGG143" s="987"/>
      <c r="EGH143" s="987"/>
      <c r="EGI143" s="987"/>
      <c r="EGJ143" s="987"/>
      <c r="EGK143" s="987"/>
      <c r="EGL143" s="987"/>
      <c r="EGM143" s="987"/>
      <c r="EGN143" s="987"/>
      <c r="EGO143" s="987"/>
      <c r="EGP143" s="987"/>
      <c r="EGQ143" s="987"/>
      <c r="EGR143" s="1714"/>
      <c r="EGS143" s="1714"/>
      <c r="EGT143" s="1714"/>
      <c r="EGU143" s="1714"/>
      <c r="EGV143" s="1714"/>
      <c r="EGW143" s="1714"/>
      <c r="EGX143" s="1714"/>
      <c r="EGY143" s="1714"/>
      <c r="EGZ143" s="1714"/>
      <c r="EHA143" s="1714"/>
      <c r="EHB143" s="1714"/>
      <c r="EHC143" s="1714"/>
      <c r="EHD143" s="1714"/>
      <c r="EHE143" s="1714"/>
      <c r="EHF143" s="1714"/>
      <c r="EHG143" s="1714"/>
      <c r="EHH143" s="226"/>
      <c r="EHI143" s="226"/>
      <c r="EHJ143" s="226"/>
      <c r="EHK143" s="226"/>
      <c r="EHL143" s="226"/>
      <c r="EHM143" s="226"/>
      <c r="EHN143" s="226"/>
      <c r="EHO143" s="226"/>
      <c r="EHP143" s="226"/>
      <c r="EHQ143" s="226"/>
      <c r="EHR143" s="226"/>
      <c r="EHS143" s="226"/>
      <c r="EHT143" s="226"/>
      <c r="EHU143" s="226"/>
      <c r="EHV143" s="226"/>
      <c r="EHW143" s="226"/>
      <c r="EHX143" s="226"/>
      <c r="EHY143" s="226"/>
      <c r="EHZ143" s="226"/>
      <c r="EIA143" s="1634"/>
      <c r="EIB143" s="1635"/>
      <c r="EIC143" s="226"/>
      <c r="EID143" s="226"/>
      <c r="EIE143" s="226"/>
      <c r="EIF143" s="226"/>
      <c r="EIG143" s="1276"/>
      <c r="EIH143" s="1275"/>
      <c r="EII143" s="226"/>
      <c r="EIJ143" s="226"/>
      <c r="EIK143" s="226"/>
      <c r="EIL143" s="226"/>
      <c r="EIM143" s="226"/>
      <c r="EIN143" s="226"/>
      <c r="EIO143" s="226"/>
      <c r="EIP143" s="226"/>
      <c r="EIQ143" s="227"/>
      <c r="EIR143" s="239"/>
      <c r="EIS143" s="226"/>
      <c r="EIT143" s="226"/>
      <c r="EIU143" s="226"/>
      <c r="EIV143" s="226"/>
      <c r="EIW143" s="226"/>
      <c r="EIX143" s="226"/>
      <c r="EIY143" s="226"/>
      <c r="EIZ143" s="226"/>
      <c r="EJA143" s="226"/>
      <c r="EJB143" s="226"/>
      <c r="EJC143" s="226"/>
      <c r="EJD143" s="226"/>
      <c r="EJE143" s="226"/>
      <c r="EJF143" s="226"/>
      <c r="EJG143" s="226"/>
      <c r="EJH143" s="226"/>
      <c r="EJI143" s="226"/>
      <c r="EJJ143" s="226"/>
      <c r="EJK143" s="226"/>
      <c r="EJL143" s="226"/>
      <c r="EJM143" s="226"/>
      <c r="EJN143" s="226"/>
      <c r="EJO143" s="226"/>
      <c r="EJP143" s="226"/>
      <c r="EJQ143" s="226"/>
      <c r="ENP143" s="412"/>
      <c r="ENW143" s="1620" t="str">
        <f>Dev!$DI$117</f>
        <v>g</v>
      </c>
      <c r="ENX143" s="1621"/>
      <c r="EOG143" s="298"/>
      <c r="EQH143" s="412"/>
      <c r="EQO143" s="1620" t="str">
        <f>Dev!$DI$117</f>
        <v>g</v>
      </c>
      <c r="EQP143" s="1621"/>
      <c r="EQY143" s="298"/>
      <c r="ETA143" s="1518"/>
      <c r="ETB143" s="1518"/>
      <c r="ETC143" s="1518"/>
      <c r="ETD143" s="1518"/>
      <c r="ETE143" s="1518"/>
      <c r="ETF143" s="1518"/>
    </row>
    <row r="144" spans="1:997 1034:2031 2068:3906" ht="15" customHeight="1">
      <c r="B144" s="1518"/>
      <c r="C144" s="1518"/>
      <c r="D144" s="1518"/>
      <c r="E144" s="1518"/>
      <c r="F144" s="1518"/>
      <c r="G144" s="1518"/>
      <c r="BD144" s="412"/>
      <c r="BK144" s="1427"/>
      <c r="BL144" s="1428"/>
      <c r="BT144" s="426"/>
      <c r="CP144" s="412"/>
      <c r="CW144" s="1427"/>
      <c r="CX144" s="1428"/>
      <c r="DF144" s="426"/>
      <c r="ER144" s="412"/>
      <c r="EY144" s="1427"/>
      <c r="EZ144" s="1428"/>
      <c r="FH144" s="426"/>
      <c r="GT144" s="412"/>
      <c r="HA144" s="1427"/>
      <c r="HB144" s="1428"/>
      <c r="HJ144" s="426"/>
      <c r="IV144" s="412"/>
      <c r="JC144" s="1427"/>
      <c r="JD144" s="1428"/>
      <c r="JL144" s="426"/>
      <c r="KX144" s="412"/>
      <c r="LE144" s="1427"/>
      <c r="LF144" s="1428"/>
      <c r="LN144" s="426"/>
      <c r="MZ144" s="412"/>
      <c r="NG144" s="1427"/>
      <c r="NH144" s="1428"/>
      <c r="NP144" s="426"/>
      <c r="OL144" s="412"/>
      <c r="OS144" s="1427"/>
      <c r="OT144" s="1428"/>
      <c r="PB144" s="426"/>
      <c r="PX144" s="412"/>
      <c r="QE144" s="1427"/>
      <c r="QF144" s="1428"/>
      <c r="QN144" s="426"/>
      <c r="RZ144" s="412"/>
      <c r="SG144" s="1427"/>
      <c r="SH144" s="1428"/>
      <c r="SP144" s="426"/>
      <c r="UB144" s="412"/>
      <c r="UI144" s="1427"/>
      <c r="UJ144" s="1428"/>
      <c r="UR144" s="426"/>
      <c r="WD144" s="412"/>
      <c r="WK144" s="1427"/>
      <c r="WL144" s="1428"/>
      <c r="WT144" s="426"/>
      <c r="YF144" s="412"/>
      <c r="YM144" s="1427"/>
      <c r="YN144" s="1428"/>
      <c r="YV144" s="426"/>
      <c r="AAH144" s="412"/>
      <c r="AAO144" s="1427"/>
      <c r="AAP144" s="1428"/>
      <c r="AAX144" s="426"/>
      <c r="ACJ144" s="412"/>
      <c r="ACQ144" s="1427"/>
      <c r="ACR144" s="1428"/>
      <c r="ACZ144" s="426"/>
      <c r="AEL144" s="412"/>
      <c r="AES144" s="1427"/>
      <c r="AET144" s="1428"/>
      <c r="AFB144" s="426"/>
      <c r="AGN144" s="412"/>
      <c r="AGU144" s="1427"/>
      <c r="AGV144" s="1428"/>
      <c r="AHD144" s="426"/>
      <c r="AIP144" s="412"/>
      <c r="AIW144" s="1427"/>
      <c r="AIX144" s="1428"/>
      <c r="AJF144" s="426"/>
      <c r="AKR144" s="412"/>
      <c r="AKY144" s="1427"/>
      <c r="AKZ144" s="1428"/>
      <c r="ALH144" s="426"/>
      <c r="AMT144" s="412"/>
      <c r="ANA144" s="1427"/>
      <c r="ANB144" s="1428"/>
      <c r="ANJ144" s="426"/>
      <c r="AOV144" s="412"/>
      <c r="APC144" s="1427"/>
      <c r="APD144" s="1428"/>
      <c r="APL144" s="426"/>
      <c r="AQX144" s="412"/>
      <c r="ARE144" s="1427"/>
      <c r="ARF144" s="1428"/>
      <c r="ARN144" s="426"/>
      <c r="ASZ144" s="412"/>
      <c r="ATG144" s="1427"/>
      <c r="ATH144" s="1428"/>
      <c r="ATP144" s="426"/>
      <c r="AUS144" s="1516"/>
      <c r="AUT144" s="1516"/>
      <c r="AUZ144" s="267"/>
      <c r="AVA144" s="1168"/>
      <c r="AVB144" s="1168"/>
      <c r="AVC144" s="266"/>
      <c r="AVX144" s="868"/>
      <c r="AVY144" s="868"/>
      <c r="AVZ144" s="868"/>
      <c r="AWA144" s="868"/>
      <c r="AWB144" s="868"/>
      <c r="AWC144" s="868"/>
      <c r="AWD144" s="868"/>
      <c r="AWE144" s="868"/>
      <c r="AWF144" s="868"/>
      <c r="AWG144" s="868"/>
      <c r="AWH144" s="868"/>
      <c r="AWI144" s="868"/>
      <c r="AWJ144" s="868"/>
      <c r="AWK144" s="868"/>
      <c r="AWL144" s="868"/>
      <c r="AWM144" s="868"/>
      <c r="AWN144" s="868"/>
      <c r="AWO144" s="868"/>
      <c r="AWP144" s="868"/>
      <c r="AWQ144" s="868"/>
      <c r="AWR144" s="1213"/>
      <c r="AWS144" s="1213"/>
      <c r="AWT144" s="1213"/>
      <c r="AWU144" s="1213"/>
      <c r="AWV144" s="1213"/>
      <c r="AWW144" s="1213"/>
      <c r="AWX144" s="1213"/>
      <c r="AWY144" s="1213"/>
      <c r="AWZ144" s="1213"/>
      <c r="AXA144" s="1213"/>
      <c r="AXB144" s="1213"/>
      <c r="AXC144" s="1213"/>
      <c r="AXD144" s="1213"/>
      <c r="AXE144" s="1213"/>
      <c r="AXF144" s="1213"/>
      <c r="AXG144" s="1213"/>
      <c r="AXH144" s="1213"/>
      <c r="AXI144" s="1213"/>
      <c r="AXJ144" s="1213"/>
      <c r="AXK144" s="1213"/>
      <c r="AXL144" s="1213"/>
      <c r="AXM144" s="1213"/>
      <c r="AXN144" s="1213"/>
      <c r="AXO144" s="1213"/>
      <c r="AXP144" s="1213"/>
      <c r="AXQ144" s="1213"/>
      <c r="AXR144" s="1213"/>
      <c r="AXS144" s="1213"/>
      <c r="AXT144" s="1213"/>
      <c r="AXU144" s="868"/>
      <c r="AXV144" s="868"/>
      <c r="AXW144" s="868"/>
      <c r="AXX144" s="868"/>
      <c r="AXY144" s="868"/>
      <c r="AXZ144" s="868"/>
      <c r="AYA144" s="868"/>
      <c r="AYB144" s="868"/>
      <c r="AYC144" s="868"/>
      <c r="AYD144" s="868"/>
      <c r="AYE144" s="868"/>
      <c r="AYF144" s="868"/>
      <c r="AYG144" s="868"/>
      <c r="AYH144" s="868"/>
      <c r="AYI144" s="868"/>
      <c r="AYJ144" s="868"/>
      <c r="AYK144" s="868"/>
      <c r="AYL144" s="868"/>
      <c r="AYM144" s="868"/>
      <c r="AZN144" s="412"/>
      <c r="AZU144" s="1427"/>
      <c r="AZV144" s="1428"/>
      <c r="BAD144" s="426"/>
      <c r="BBP144" s="412"/>
      <c r="BBW144" s="1427"/>
      <c r="BBX144" s="1428"/>
      <c r="BCF144" s="426"/>
      <c r="BDR144" s="412"/>
      <c r="BDY144" s="1427"/>
      <c r="BDZ144" s="1428"/>
      <c r="BEH144" s="426"/>
      <c r="BFT144" s="412"/>
      <c r="BGA144" s="1427"/>
      <c r="BGB144" s="1428"/>
      <c r="BGJ144" s="426"/>
      <c r="BHV144" s="412"/>
      <c r="BIC144" s="1427"/>
      <c r="BID144" s="1428"/>
      <c r="BIL144" s="426"/>
      <c r="BJX144" s="412"/>
      <c r="BKE144" s="1427"/>
      <c r="BKF144" s="1428"/>
      <c r="BKN144" s="426"/>
      <c r="BLZ144" s="412"/>
      <c r="BMG144" s="1427"/>
      <c r="BMH144" s="1428"/>
      <c r="BMP144" s="426"/>
      <c r="BOB144" s="412"/>
      <c r="BOI144" s="1427"/>
      <c r="BOJ144" s="1428"/>
      <c r="BOR144" s="426"/>
      <c r="BQD144" s="412"/>
      <c r="BQK144" s="1427"/>
      <c r="BQL144" s="1428"/>
      <c r="BQT144" s="426"/>
      <c r="BSF144" s="412"/>
      <c r="BSM144" s="1427"/>
      <c r="BSN144" s="1428"/>
      <c r="BSV144" s="426"/>
      <c r="BUH144" s="412"/>
      <c r="BUO144" s="1427"/>
      <c r="BUP144" s="1428"/>
      <c r="BUX144" s="426"/>
      <c r="BWJ144" s="412"/>
      <c r="BWQ144" s="1427"/>
      <c r="BWR144" s="1428"/>
      <c r="BWZ144" s="426"/>
      <c r="BYL144" s="412"/>
      <c r="BYS144" s="1427"/>
      <c r="BYT144" s="1428"/>
      <c r="BZB144" s="426"/>
      <c r="CAN144" s="412"/>
      <c r="CAU144" s="1427"/>
      <c r="CAV144" s="1428"/>
      <c r="CBD144" s="426"/>
      <c r="CCP144" s="412"/>
      <c r="CCW144" s="1427"/>
      <c r="CCX144" s="1428"/>
      <c r="CDF144" s="426"/>
      <c r="CER144" s="412"/>
      <c r="CEY144" s="1427"/>
      <c r="CEZ144" s="1428"/>
      <c r="CFH144" s="426"/>
      <c r="CGT144" s="412"/>
      <c r="CHA144" s="1427"/>
      <c r="CHB144" s="1428"/>
      <c r="CHJ144" s="426"/>
      <c r="CIV144" s="412"/>
      <c r="CJC144" s="1427"/>
      <c r="CJD144" s="1428"/>
      <c r="CJL144" s="426"/>
      <c r="CKX144" s="412"/>
      <c r="CLE144" s="1427"/>
      <c r="CLF144" s="1428"/>
      <c r="CLN144" s="426"/>
      <c r="CMZ144" s="412"/>
      <c r="CNG144" s="1427"/>
      <c r="CNH144" s="1428"/>
      <c r="CNP144" s="426"/>
      <c r="CPB144" s="412"/>
      <c r="CPI144" s="1427"/>
      <c r="CPJ144" s="1428"/>
      <c r="CPR144" s="426"/>
      <c r="CRD144" s="412"/>
      <c r="CRK144" s="1427"/>
      <c r="CRL144" s="1428"/>
      <c r="CRT144" s="426"/>
      <c r="CTF144" s="412"/>
      <c r="CTM144" s="1427"/>
      <c r="CTN144" s="1428"/>
      <c r="CTV144" s="426"/>
      <c r="CWN144" s="412"/>
      <c r="CWU144" s="1427"/>
      <c r="CWV144" s="1428"/>
      <c r="CXD144" s="426"/>
      <c r="DAL144" s="412"/>
      <c r="DAS144" s="1427"/>
      <c r="DAT144" s="1428"/>
      <c r="DBB144" s="426"/>
      <c r="DDT144" s="412"/>
      <c r="DEA144" s="1427"/>
      <c r="DEB144" s="1428"/>
      <c r="DEJ144" s="426"/>
      <c r="DHB144" s="412"/>
      <c r="DHI144" s="1427"/>
      <c r="DHJ144" s="1428"/>
      <c r="DHR144" s="426"/>
      <c r="DKJ144" s="412"/>
      <c r="DKQ144" s="1427"/>
      <c r="DKR144" s="1428"/>
      <c r="DKZ144" s="426"/>
      <c r="DLJ144" s="792"/>
      <c r="DLK144" s="792"/>
      <c r="DLL144" s="792"/>
      <c r="DLM144" s="792"/>
      <c r="DLN144" s="792"/>
      <c r="DLO144" s="792"/>
      <c r="DLP144" s="792"/>
      <c r="DLQ144" s="792"/>
      <c r="DLR144" s="792"/>
      <c r="DLS144" s="792"/>
      <c r="DLT144" s="792"/>
      <c r="DLU144" s="792"/>
      <c r="DLV144" s="792"/>
      <c r="DLW144" s="792"/>
      <c r="DLX144" s="792"/>
      <c r="DLY144" s="792"/>
      <c r="DLZ144" s="792"/>
      <c r="DMA144" s="792"/>
      <c r="DMB144" s="792"/>
      <c r="DMC144" s="792"/>
      <c r="DMD144" s="792"/>
      <c r="DME144" s="792"/>
      <c r="DMF144" s="792"/>
      <c r="DMG144" s="792"/>
      <c r="DMH144" s="792"/>
      <c r="DMI144" s="792"/>
      <c r="DMJ144" s="792"/>
      <c r="DMK144" s="792"/>
      <c r="DML144" s="792"/>
      <c r="DMM144" s="792"/>
      <c r="DMN144" s="792"/>
      <c r="DMO144" s="792"/>
      <c r="DMP144" s="792"/>
      <c r="DMQ144" s="792"/>
      <c r="DMR144" s="792"/>
      <c r="DMS144" s="792"/>
      <c r="DMT144" s="792"/>
      <c r="DMU144" s="792"/>
      <c r="DMV144" s="792"/>
      <c r="DMW144" s="792"/>
      <c r="DMX144" s="792"/>
      <c r="DMY144" s="792"/>
      <c r="DMZ144" s="792"/>
      <c r="DNA144" s="792"/>
      <c r="DNB144" s="792"/>
      <c r="DNC144" s="792"/>
      <c r="DND144" s="792"/>
      <c r="DNE144" s="792"/>
      <c r="DNF144" s="792"/>
      <c r="DNG144" s="792"/>
      <c r="DNH144" s="792"/>
      <c r="DNI144" s="792"/>
      <c r="DNJ144" s="792"/>
      <c r="DNR144" s="412"/>
      <c r="DNY144" s="1427"/>
      <c r="DNZ144" s="1428"/>
      <c r="DOH144" s="426"/>
      <c r="DRP144" s="412"/>
      <c r="DRW144" s="1427"/>
      <c r="DRX144" s="1428"/>
      <c r="DSF144" s="426"/>
      <c r="DTV144" s="1373"/>
      <c r="DTW144" s="1373"/>
      <c r="DTX144" s="1373"/>
      <c r="DTY144" s="1373"/>
      <c r="DTZ144" s="1373"/>
      <c r="DUA144" s="1373"/>
      <c r="DUB144" s="1373"/>
      <c r="DUC144" s="1373"/>
      <c r="DUD144" s="1373"/>
      <c r="DUE144" s="1373"/>
      <c r="DUF144" s="1373"/>
      <c r="DUG144" s="1373"/>
      <c r="DUH144" s="1373"/>
      <c r="DUI144" s="1373"/>
      <c r="DVF144" s="226"/>
      <c r="DVG144" s="226"/>
      <c r="DVH144" s="226"/>
      <c r="DVI144" s="226"/>
      <c r="DVJ144" s="226"/>
      <c r="DVK144" s="226"/>
      <c r="DVL144" s="226"/>
      <c r="DVM144" s="226"/>
      <c r="DVN144" s="226"/>
      <c r="DVO144" s="226"/>
      <c r="DVP144" s="226"/>
      <c r="DVQ144" s="226"/>
      <c r="DVR144" s="226"/>
      <c r="DVS144" s="226"/>
      <c r="DVT144" s="226"/>
      <c r="DVU144" s="226"/>
      <c r="DVV144" s="226"/>
      <c r="DVW144" s="226"/>
      <c r="DVX144" s="226"/>
      <c r="DVY144" s="226"/>
      <c r="DVZ144" s="226"/>
      <c r="DWA144" s="226"/>
      <c r="DWB144" s="226"/>
      <c r="DWC144" s="226"/>
      <c r="DWD144" s="226"/>
      <c r="DWE144" s="226"/>
      <c r="DWF144" s="226"/>
      <c r="DWG144" s="226"/>
      <c r="DWH144" s="226"/>
      <c r="DWI144" s="226"/>
      <c r="DWJ144" s="226"/>
      <c r="DWK144" s="226"/>
      <c r="DWL144" s="226"/>
      <c r="DWM144" s="226"/>
      <c r="DWN144" s="226"/>
      <c r="DWO144" s="226"/>
      <c r="DWP144" s="226"/>
      <c r="DWQ144" s="226"/>
      <c r="DWR144" s="226"/>
      <c r="DWS144" s="226"/>
      <c r="DWT144" s="226"/>
      <c r="DWU144" s="226"/>
      <c r="DWV144" s="226"/>
      <c r="DWW144" s="226"/>
      <c r="DWX144" s="226"/>
      <c r="DWY144" s="226"/>
      <c r="DWZ144" s="226"/>
      <c r="DXA144" s="226"/>
      <c r="DXB144" s="226"/>
      <c r="DXC144" s="226"/>
      <c r="DXD144" s="226"/>
      <c r="DXE144" s="226"/>
      <c r="DXF144" s="226"/>
      <c r="DXG144" s="226"/>
      <c r="DXH144" s="226"/>
      <c r="DXI144" s="226"/>
      <c r="DXJ144" s="226"/>
      <c r="DXK144" s="226"/>
      <c r="DXL144" s="226"/>
      <c r="DXM144" s="226"/>
      <c r="DXN144" s="226"/>
      <c r="DXO144" s="226"/>
      <c r="DXP144" s="226"/>
      <c r="DXQ144" s="226"/>
      <c r="DXR144" s="226"/>
      <c r="DXS144" s="226"/>
      <c r="DXT144" s="226"/>
      <c r="DXU144" s="226"/>
      <c r="DXV144" s="226"/>
      <c r="DXW144" s="226"/>
      <c r="DXX144" s="226"/>
      <c r="DXY144" s="226"/>
      <c r="DXZ144" s="226"/>
      <c r="DYA144" s="226"/>
      <c r="DYB144" s="226"/>
      <c r="DYC144" s="226"/>
      <c r="DYD144" s="226"/>
      <c r="DYE144" s="226"/>
      <c r="DYF144" s="226"/>
      <c r="DYG144" s="226"/>
      <c r="DYH144" s="226"/>
      <c r="DYI144" s="226"/>
      <c r="DYJ144" s="226"/>
      <c r="DYK144" s="1634"/>
      <c r="DYL144" s="1635"/>
      <c r="DYM144" s="226"/>
      <c r="DYN144" s="226"/>
      <c r="DYO144" s="226"/>
      <c r="DYP144" s="226"/>
      <c r="DYQ144" s="1276"/>
      <c r="DYR144" s="1275"/>
      <c r="DYS144" s="226"/>
      <c r="DYT144" s="226"/>
      <c r="DYU144" s="226"/>
      <c r="DYV144" s="226"/>
      <c r="DYW144" s="226"/>
      <c r="DYX144" s="226"/>
      <c r="DYY144" s="226"/>
      <c r="DYZ144" s="226"/>
      <c r="DZA144" s="227"/>
      <c r="DZB144" s="239"/>
      <c r="DZC144" s="226"/>
      <c r="DZD144" s="226"/>
      <c r="DZE144" s="226"/>
      <c r="DZF144" s="226"/>
      <c r="DZG144" s="226"/>
      <c r="DZH144" s="226"/>
      <c r="DZI144" s="226"/>
      <c r="DZJ144" s="226"/>
      <c r="DZK144" s="226"/>
      <c r="DZL144" s="226"/>
      <c r="DZM144" s="226"/>
      <c r="DZN144" s="226"/>
      <c r="DZO144" s="226"/>
      <c r="DZP144" s="226"/>
      <c r="DZQ144" s="226"/>
      <c r="DZR144" s="226"/>
      <c r="DZS144" s="226"/>
      <c r="DZT144" s="226"/>
      <c r="DZU144" s="226"/>
      <c r="DZV144" s="226"/>
      <c r="DZW144" s="226"/>
      <c r="DZX144" s="226"/>
      <c r="DZY144" s="226"/>
      <c r="DZZ144" s="226"/>
      <c r="EAA144" s="226"/>
      <c r="EAB144" s="226"/>
      <c r="EAC144" s="226"/>
      <c r="EAD144" s="226"/>
      <c r="EAE144" s="226"/>
      <c r="EAF144" s="226"/>
      <c r="EAG144" s="226"/>
      <c r="EAH144" s="226"/>
      <c r="EAI144" s="226"/>
      <c r="EAJ144" s="226"/>
      <c r="EAK144" s="226"/>
      <c r="EAL144" s="226"/>
      <c r="EAM144" s="226"/>
      <c r="EAN144" s="226"/>
      <c r="EAO144" s="226"/>
      <c r="EAP144" s="226"/>
      <c r="EAQ144" s="226"/>
      <c r="EAR144" s="226"/>
      <c r="EAS144" s="226"/>
      <c r="EAT144" s="226"/>
      <c r="EAU144" s="226"/>
      <c r="EAV144" s="226"/>
      <c r="EAW144" s="226"/>
      <c r="EAX144" s="226"/>
      <c r="EAY144" s="226"/>
      <c r="EAZ144" s="226"/>
      <c r="EBA144" s="226"/>
      <c r="EBB144" s="226"/>
      <c r="EBC144" s="226"/>
      <c r="EBD144" s="226"/>
      <c r="EBE144" s="226"/>
      <c r="EBF144" s="226"/>
      <c r="EBG144" s="226"/>
      <c r="EBH144" s="226"/>
      <c r="EBI144" s="226"/>
      <c r="EBJ144" s="226"/>
      <c r="EBK144" s="226"/>
      <c r="EBL144" s="226"/>
      <c r="EBM144" s="226"/>
      <c r="EBN144" s="226"/>
      <c r="EBO144" s="226"/>
      <c r="EBP144" s="226"/>
      <c r="EBQ144" s="226"/>
      <c r="EBR144" s="226"/>
      <c r="EBS144" s="226"/>
      <c r="EBT144" s="226"/>
      <c r="EBU144" s="226"/>
      <c r="EBV144" s="226"/>
      <c r="EBW144" s="226"/>
      <c r="EBX144" s="226"/>
      <c r="EBY144" s="226"/>
      <c r="EBZ144" s="226"/>
      <c r="ECA144" s="226"/>
      <c r="ECB144" s="226"/>
      <c r="ECC144" s="226"/>
      <c r="ECD144" s="226"/>
      <c r="ECE144" s="226"/>
      <c r="ECF144" s="226"/>
      <c r="ECG144" s="226"/>
      <c r="ECH144" s="226"/>
      <c r="ECI144" s="1634"/>
      <c r="ECJ144" s="1635"/>
      <c r="ECK144" s="226"/>
      <c r="ECL144" s="226"/>
      <c r="ECM144" s="226"/>
      <c r="ECN144" s="226"/>
      <c r="ECO144" s="1276"/>
      <c r="ECP144" s="1275"/>
      <c r="ECQ144" s="226"/>
      <c r="ECR144" s="226"/>
      <c r="ECS144" s="226"/>
      <c r="ECT144" s="226"/>
      <c r="ECU144" s="226"/>
      <c r="ECV144" s="226"/>
      <c r="ECW144" s="226"/>
      <c r="ECX144" s="226"/>
      <c r="ECY144" s="227"/>
      <c r="ECZ144" s="239"/>
      <c r="EDA144" s="226"/>
      <c r="EDB144" s="226"/>
      <c r="EDC144" s="226"/>
      <c r="EDD144" s="226"/>
      <c r="EDE144" s="226"/>
      <c r="EDF144" s="226"/>
      <c r="EDG144" s="226"/>
      <c r="EDH144" s="226"/>
      <c r="EDI144" s="226"/>
      <c r="EDJ144" s="226"/>
      <c r="EDK144" s="226"/>
      <c r="EDL144" s="226"/>
      <c r="EDM144" s="226"/>
      <c r="EDN144" s="226"/>
      <c r="EDO144" s="226"/>
      <c r="EDP144" s="226"/>
      <c r="EDQ144" s="226"/>
      <c r="EDR144" s="1714"/>
      <c r="EDS144" s="1714"/>
      <c r="EDT144" s="1714"/>
      <c r="EDU144" s="1714"/>
      <c r="EDV144" s="1714"/>
      <c r="EDW144" s="1714"/>
      <c r="EDX144" s="1714"/>
      <c r="EDY144" s="1714"/>
      <c r="EDZ144" s="1714"/>
      <c r="EEA144" s="1714"/>
      <c r="EEB144" s="1714"/>
      <c r="EEC144" s="1714"/>
      <c r="EED144" s="1714"/>
      <c r="EEE144" s="1714"/>
      <c r="EEF144" s="1714"/>
      <c r="EEG144" s="1714"/>
      <c r="EEH144" s="987"/>
      <c r="EEI144" s="987"/>
      <c r="EEJ144" s="987"/>
      <c r="EEK144" s="987"/>
      <c r="EEL144" s="987"/>
      <c r="EEM144" s="987"/>
      <c r="EEN144" s="987"/>
      <c r="EEO144" s="987"/>
      <c r="EEP144" s="987"/>
      <c r="EEQ144" s="987"/>
      <c r="EER144" s="987"/>
      <c r="EES144" s="987"/>
      <c r="EET144" s="987"/>
      <c r="EEU144" s="987"/>
      <c r="EEV144" s="987"/>
      <c r="EEW144" s="987"/>
      <c r="EEX144" s="987"/>
      <c r="EEY144" s="987"/>
      <c r="EEZ144" s="987"/>
      <c r="EFA144" s="987"/>
      <c r="EFB144" s="987"/>
      <c r="EFC144" s="987"/>
      <c r="EFD144" s="987"/>
      <c r="EFE144" s="987"/>
      <c r="EFF144" s="987"/>
      <c r="EFG144" s="987"/>
      <c r="EFH144" s="987"/>
      <c r="EFI144" s="987"/>
      <c r="EFJ144" s="987"/>
      <c r="EFK144" s="987"/>
      <c r="EFL144" s="987"/>
      <c r="EFM144" s="987"/>
      <c r="EFN144" s="987"/>
      <c r="EFO144" s="987"/>
      <c r="EFP144" s="987"/>
      <c r="EFQ144" s="987"/>
      <c r="EFR144" s="987"/>
      <c r="EFS144" s="987"/>
      <c r="EFT144" s="987"/>
      <c r="EFU144" s="987"/>
      <c r="EFV144" s="987"/>
      <c r="EFW144" s="987"/>
      <c r="EFX144" s="987"/>
      <c r="EFY144" s="987"/>
      <c r="EFZ144" s="987"/>
      <c r="EGA144" s="987"/>
      <c r="EGB144" s="987"/>
      <c r="EGC144" s="987"/>
      <c r="EGD144" s="987"/>
      <c r="EGE144" s="987"/>
      <c r="EGF144" s="987"/>
      <c r="EGG144" s="987"/>
      <c r="EGH144" s="987"/>
      <c r="EGI144" s="987"/>
      <c r="EGJ144" s="987"/>
      <c r="EGK144" s="987"/>
      <c r="EGL144" s="987"/>
      <c r="EGM144" s="987"/>
      <c r="EGN144" s="987"/>
      <c r="EGO144" s="987"/>
      <c r="EGP144" s="987"/>
      <c r="EGQ144" s="987"/>
      <c r="EGR144" s="1714"/>
      <c r="EGS144" s="1714"/>
      <c r="EGT144" s="1714"/>
      <c r="EGU144" s="1714"/>
      <c r="EGV144" s="1714"/>
      <c r="EGW144" s="1714"/>
      <c r="EGX144" s="1714"/>
      <c r="EGY144" s="1714"/>
      <c r="EGZ144" s="1714"/>
      <c r="EHA144" s="1714"/>
      <c r="EHB144" s="1714"/>
      <c r="EHC144" s="1714"/>
      <c r="EHD144" s="1714"/>
      <c r="EHE144" s="1714"/>
      <c r="EHF144" s="1714"/>
      <c r="EHG144" s="1714"/>
      <c r="EHH144" s="226"/>
      <c r="EHI144" s="226"/>
      <c r="EHJ144" s="226"/>
      <c r="EHK144" s="226"/>
      <c r="EHL144" s="226"/>
      <c r="EHM144" s="226"/>
      <c r="EHN144" s="226"/>
      <c r="EHO144" s="226"/>
      <c r="EHP144" s="226"/>
      <c r="EHQ144" s="226"/>
      <c r="EHR144" s="226"/>
      <c r="EHS144" s="226"/>
      <c r="EHT144" s="226"/>
      <c r="EHU144" s="226"/>
      <c r="EHV144" s="226"/>
      <c r="EHW144" s="226"/>
      <c r="EHX144" s="226"/>
      <c r="EHY144" s="226"/>
      <c r="EHZ144" s="226"/>
      <c r="EIA144" s="1634"/>
      <c r="EIB144" s="1635"/>
      <c r="EIC144" s="226"/>
      <c r="EID144" s="226"/>
      <c r="EIE144" s="226"/>
      <c r="EIF144" s="226"/>
      <c r="EIG144" s="1276"/>
      <c r="EIH144" s="1275"/>
      <c r="EII144" s="226"/>
      <c r="EIJ144" s="226"/>
      <c r="EIK144" s="226"/>
      <c r="EIL144" s="226"/>
      <c r="EIM144" s="226"/>
      <c r="EIN144" s="226"/>
      <c r="EIO144" s="226"/>
      <c r="EIP144" s="226"/>
      <c r="EIQ144" s="227"/>
      <c r="EIR144" s="239"/>
      <c r="EIS144" s="226"/>
      <c r="EIT144" s="226"/>
      <c r="EIU144" s="226"/>
      <c r="EIV144" s="226"/>
      <c r="EIW144" s="226"/>
      <c r="EIX144" s="226"/>
      <c r="EIY144" s="226"/>
      <c r="EIZ144" s="226"/>
      <c r="EJA144" s="226"/>
      <c r="EJB144" s="226"/>
      <c r="EJC144" s="226"/>
      <c r="EJD144" s="226"/>
      <c r="EJE144" s="226"/>
      <c r="EJF144" s="226"/>
      <c r="EJG144" s="226"/>
      <c r="EJH144" s="226"/>
      <c r="EJI144" s="226"/>
      <c r="EJJ144" s="226"/>
      <c r="EJK144" s="226"/>
      <c r="EJL144" s="226"/>
      <c r="EJM144" s="226"/>
      <c r="EJN144" s="226"/>
      <c r="EJO144" s="226"/>
      <c r="EJP144" s="226"/>
      <c r="EJQ144" s="226"/>
      <c r="ENP144" s="412"/>
      <c r="ENW144" s="1427"/>
      <c r="ENX144" s="1428"/>
      <c r="EOF144" s="426"/>
      <c r="EQH144" s="412"/>
      <c r="EQO144" s="1427"/>
      <c r="EQP144" s="1428"/>
      <c r="EQX144" s="426"/>
      <c r="ETA144" s="1518"/>
      <c r="ETB144" s="1518"/>
      <c r="ETC144" s="1518"/>
      <c r="ETD144" s="1518"/>
      <c r="ETE144" s="1518"/>
      <c r="ETF144" s="1518"/>
    </row>
    <row r="145" spans="1:998 1031:2032 2065:3906" ht="15" customHeight="1" thickBot="1">
      <c r="B145" s="1518"/>
      <c r="C145" s="1518"/>
      <c r="D145" s="1518"/>
      <c r="E145" s="1518"/>
      <c r="F145" s="1518"/>
      <c r="G145" s="1518"/>
      <c r="BD145" s="564"/>
      <c r="BE145" s="374"/>
      <c r="BF145" s="374"/>
      <c r="BG145" s="374"/>
      <c r="BH145" s="374"/>
      <c r="BI145" s="374"/>
      <c r="BK145" s="1622"/>
      <c r="BL145" s="1623"/>
      <c r="BO145" s="374"/>
      <c r="BT145" s="569"/>
      <c r="CP145" s="564"/>
      <c r="CQ145" s="374"/>
      <c r="CR145" s="374"/>
      <c r="CS145" s="374"/>
      <c r="CT145" s="374"/>
      <c r="CU145" s="374"/>
      <c r="CW145" s="1622"/>
      <c r="CX145" s="1623"/>
      <c r="DA145" s="374"/>
      <c r="DF145" s="569"/>
      <c r="ER145" s="564"/>
      <c r="ES145" s="374"/>
      <c r="ET145" s="374"/>
      <c r="EU145" s="374"/>
      <c r="EV145" s="374"/>
      <c r="EW145" s="374"/>
      <c r="EY145" s="1622"/>
      <c r="EZ145" s="1623"/>
      <c r="FC145" s="374"/>
      <c r="FH145" s="569"/>
      <c r="GT145" s="564"/>
      <c r="GU145" s="374"/>
      <c r="GV145" s="374"/>
      <c r="GW145" s="374"/>
      <c r="GX145" s="374"/>
      <c r="GY145" s="374"/>
      <c r="HA145" s="1622"/>
      <c r="HB145" s="1623"/>
      <c r="HE145" s="374"/>
      <c r="HJ145" s="569"/>
      <c r="IV145" s="564"/>
      <c r="IW145" s="374"/>
      <c r="IX145" s="374"/>
      <c r="IY145" s="374"/>
      <c r="IZ145" s="374"/>
      <c r="JA145" s="374"/>
      <c r="JC145" s="1622"/>
      <c r="JD145" s="1623"/>
      <c r="JG145" s="374"/>
      <c r="JL145" s="569"/>
      <c r="KX145" s="564"/>
      <c r="KY145" s="374"/>
      <c r="KZ145" s="374"/>
      <c r="LA145" s="374"/>
      <c r="LB145" s="374"/>
      <c r="LC145" s="374"/>
      <c r="LE145" s="1622"/>
      <c r="LF145" s="1623"/>
      <c r="LI145" s="374"/>
      <c r="LN145" s="569"/>
      <c r="MZ145" s="564"/>
      <c r="NA145" s="374"/>
      <c r="NB145" s="374"/>
      <c r="NC145" s="374"/>
      <c r="ND145" s="374"/>
      <c r="NE145" s="374"/>
      <c r="NG145" s="1622"/>
      <c r="NH145" s="1623"/>
      <c r="NK145" s="374"/>
      <c r="NP145" s="569"/>
      <c r="OL145" s="564"/>
      <c r="OM145" s="374"/>
      <c r="ON145" s="374"/>
      <c r="OO145" s="374"/>
      <c r="OP145" s="374"/>
      <c r="OQ145" s="374"/>
      <c r="OS145" s="1622"/>
      <c r="OT145" s="1623"/>
      <c r="OW145" s="374"/>
      <c r="PB145" s="569"/>
      <c r="PX145" s="564"/>
      <c r="PY145" s="374"/>
      <c r="PZ145" s="374"/>
      <c r="QA145" s="374"/>
      <c r="QB145" s="374"/>
      <c r="QC145" s="374"/>
      <c r="QE145" s="1622"/>
      <c r="QF145" s="1623"/>
      <c r="QI145" s="374"/>
      <c r="QN145" s="569"/>
      <c r="RZ145" s="564"/>
      <c r="SA145" s="374"/>
      <c r="SB145" s="374"/>
      <c r="SC145" s="374"/>
      <c r="SD145" s="374"/>
      <c r="SE145" s="374"/>
      <c r="SG145" s="1622"/>
      <c r="SH145" s="1623"/>
      <c r="SK145" s="374"/>
      <c r="SP145" s="569"/>
      <c r="UB145" s="564"/>
      <c r="UC145" s="374"/>
      <c r="UD145" s="374"/>
      <c r="UE145" s="374"/>
      <c r="UF145" s="374"/>
      <c r="UG145" s="374"/>
      <c r="UI145" s="1622"/>
      <c r="UJ145" s="1623"/>
      <c r="UM145" s="374"/>
      <c r="UR145" s="569"/>
      <c r="WD145" s="564"/>
      <c r="WE145" s="374"/>
      <c r="WF145" s="374"/>
      <c r="WG145" s="374"/>
      <c r="WH145" s="374"/>
      <c r="WI145" s="374"/>
      <c r="WK145" s="1622"/>
      <c r="WL145" s="1623"/>
      <c r="WO145" s="374"/>
      <c r="WT145" s="569"/>
      <c r="YF145" s="564"/>
      <c r="YG145" s="374"/>
      <c r="YH145" s="374"/>
      <c r="YI145" s="374"/>
      <c r="YJ145" s="374"/>
      <c r="YK145" s="374"/>
      <c r="YM145" s="1622"/>
      <c r="YN145" s="1623"/>
      <c r="YQ145" s="374"/>
      <c r="YV145" s="569"/>
      <c r="AAH145" s="564"/>
      <c r="AAI145" s="374"/>
      <c r="AAJ145" s="374"/>
      <c r="AAK145" s="374"/>
      <c r="AAL145" s="374"/>
      <c r="AAM145" s="374"/>
      <c r="AAO145" s="1622"/>
      <c r="AAP145" s="1623"/>
      <c r="AAS145" s="374"/>
      <c r="AAX145" s="569"/>
      <c r="ACJ145" s="564"/>
      <c r="ACK145" s="374"/>
      <c r="ACL145" s="374"/>
      <c r="ACM145" s="374"/>
      <c r="ACN145" s="374"/>
      <c r="ACO145" s="374"/>
      <c r="ACQ145" s="1622"/>
      <c r="ACR145" s="1623"/>
      <c r="ACU145" s="374"/>
      <c r="ACZ145" s="569"/>
      <c r="AEL145" s="564"/>
      <c r="AEM145" s="374"/>
      <c r="AEN145" s="374"/>
      <c r="AEO145" s="374"/>
      <c r="AEP145" s="374"/>
      <c r="AEQ145" s="374"/>
      <c r="AES145" s="1622"/>
      <c r="AET145" s="1623"/>
      <c r="AEW145" s="374"/>
      <c r="AFB145" s="569"/>
      <c r="AGN145" s="564"/>
      <c r="AGO145" s="374"/>
      <c r="AGP145" s="374"/>
      <c r="AGQ145" s="374"/>
      <c r="AGR145" s="374"/>
      <c r="AGS145" s="374"/>
      <c r="AGU145" s="1622"/>
      <c r="AGV145" s="1623"/>
      <c r="AGY145" s="374"/>
      <c r="AHD145" s="569"/>
      <c r="AIP145" s="564"/>
      <c r="AIQ145" s="374"/>
      <c r="AIR145" s="374"/>
      <c r="AIS145" s="374"/>
      <c r="AIT145" s="374"/>
      <c r="AIU145" s="374"/>
      <c r="AIW145" s="1622"/>
      <c r="AIX145" s="1623"/>
      <c r="AJA145" s="374"/>
      <c r="AJF145" s="569"/>
      <c r="AKR145" s="564"/>
      <c r="AKS145" s="374"/>
      <c r="AKT145" s="374"/>
      <c r="AKU145" s="374"/>
      <c r="AKV145" s="374"/>
      <c r="AKW145" s="374"/>
      <c r="AKY145" s="1622"/>
      <c r="AKZ145" s="1623"/>
      <c r="ALC145" s="374"/>
      <c r="ALH145" s="569"/>
      <c r="AMT145" s="564"/>
      <c r="AMU145" s="374"/>
      <c r="AMV145" s="374"/>
      <c r="AMW145" s="374"/>
      <c r="AMX145" s="374"/>
      <c r="AMY145" s="374"/>
      <c r="ANA145" s="1622"/>
      <c r="ANB145" s="1623"/>
      <c r="ANE145" s="374"/>
      <c r="ANJ145" s="569"/>
      <c r="AOV145" s="564"/>
      <c r="AOW145" s="374"/>
      <c r="AOX145" s="374"/>
      <c r="AOY145" s="374"/>
      <c r="AOZ145" s="374"/>
      <c r="APA145" s="374"/>
      <c r="APC145" s="1622"/>
      <c r="APD145" s="1623"/>
      <c r="APG145" s="374"/>
      <c r="APL145" s="569"/>
      <c r="AQX145" s="564"/>
      <c r="AQY145" s="374"/>
      <c r="AQZ145" s="374"/>
      <c r="ARA145" s="374"/>
      <c r="ARB145" s="374"/>
      <c r="ARC145" s="374"/>
      <c r="ARE145" s="1622"/>
      <c r="ARF145" s="1623"/>
      <c r="ARI145" s="374"/>
      <c r="ARN145" s="569"/>
      <c r="ASZ145" s="564"/>
      <c r="ATA145" s="374"/>
      <c r="ATB145" s="374"/>
      <c r="ATC145" s="374"/>
      <c r="ATD145" s="374"/>
      <c r="ATE145" s="374"/>
      <c r="ATG145" s="1622"/>
      <c r="ATH145" s="1623"/>
      <c r="ATK145" s="374"/>
      <c r="ATP145" s="569"/>
      <c r="AUS145" s="1516"/>
      <c r="AUT145" s="1516"/>
      <c r="AUZ145" s="267"/>
      <c r="AVA145" s="1168"/>
      <c r="AVB145" s="1168"/>
      <c r="AVC145" s="266"/>
      <c r="AVX145" s="868"/>
      <c r="AVY145" s="868"/>
      <c r="AVZ145" s="868"/>
      <c r="AWA145" s="868"/>
      <c r="AWB145" s="868"/>
      <c r="AWC145" s="868"/>
      <c r="AWD145" s="868"/>
      <c r="AWE145" s="868"/>
      <c r="AWF145" s="868"/>
      <c r="AWG145" s="868"/>
      <c r="AWH145" s="868"/>
      <c r="AWI145" s="868"/>
      <c r="AWJ145" s="868"/>
      <c r="AWK145" s="868"/>
      <c r="AWL145" s="868"/>
      <c r="AWM145" s="868"/>
      <c r="AWN145" s="868"/>
      <c r="AWO145" s="868"/>
      <c r="AWP145" s="868"/>
      <c r="AWQ145" s="868"/>
      <c r="AWR145" s="1213"/>
      <c r="AWS145" s="1213"/>
      <c r="AWT145" s="1213"/>
      <c r="AWU145" s="1213"/>
      <c r="AWV145" s="1213"/>
      <c r="AWW145" s="1213"/>
      <c r="AWX145" s="1213"/>
      <c r="AWY145" s="1213"/>
      <c r="AWZ145" s="1213"/>
      <c r="AXA145" s="1213"/>
      <c r="AXB145" s="1213"/>
      <c r="AXC145" s="1213"/>
      <c r="AXD145" s="1213"/>
      <c r="AXE145" s="1213"/>
      <c r="AXF145" s="1213"/>
      <c r="AXG145" s="1213"/>
      <c r="AXH145" s="1213"/>
      <c r="AXI145" s="1213"/>
      <c r="AXJ145" s="1213"/>
      <c r="AXK145" s="1213"/>
      <c r="AXL145" s="1213"/>
      <c r="AXM145" s="1213"/>
      <c r="AXN145" s="1213"/>
      <c r="AXO145" s="1213"/>
      <c r="AXP145" s="1213"/>
      <c r="AXQ145" s="1213"/>
      <c r="AXR145" s="1213"/>
      <c r="AXS145" s="1213"/>
      <c r="AXT145" s="1213"/>
      <c r="AXU145" s="868"/>
      <c r="AXV145" s="868"/>
      <c r="AXW145" s="868"/>
      <c r="AXX145" s="868"/>
      <c r="AXY145" s="868"/>
      <c r="AXZ145" s="868"/>
      <c r="AYA145" s="868"/>
      <c r="AYB145" s="868"/>
      <c r="AYC145" s="868"/>
      <c r="AYD145" s="868"/>
      <c r="AYE145" s="868"/>
      <c r="AYF145" s="868"/>
      <c r="AYG145" s="868"/>
      <c r="AYH145" s="868"/>
      <c r="AYI145" s="868"/>
      <c r="AYJ145" s="868"/>
      <c r="AYK145" s="868"/>
      <c r="AYL145" s="868"/>
      <c r="AYM145" s="868"/>
      <c r="AZN145" s="564"/>
      <c r="AZO145" s="374"/>
      <c r="AZP145" s="374"/>
      <c r="AZQ145" s="374"/>
      <c r="AZR145" s="374"/>
      <c r="AZS145" s="374"/>
      <c r="AZU145" s="1622"/>
      <c r="AZV145" s="1623"/>
      <c r="AZY145" s="374"/>
      <c r="BAD145" s="569"/>
      <c r="BBP145" s="564"/>
      <c r="BBQ145" s="374"/>
      <c r="BBR145" s="374"/>
      <c r="BBS145" s="374"/>
      <c r="BBT145" s="374"/>
      <c r="BBU145" s="374"/>
      <c r="BBW145" s="1622"/>
      <c r="BBX145" s="1623"/>
      <c r="BCA145" s="374"/>
      <c r="BCF145" s="569"/>
      <c r="BDR145" s="564"/>
      <c r="BDS145" s="374"/>
      <c r="BDT145" s="374"/>
      <c r="BDU145" s="374"/>
      <c r="BDV145" s="374"/>
      <c r="BDW145" s="374"/>
      <c r="BDY145" s="1622"/>
      <c r="BDZ145" s="1623"/>
      <c r="BEC145" s="374"/>
      <c r="BEH145" s="569"/>
      <c r="BFT145" s="564"/>
      <c r="BFU145" s="374"/>
      <c r="BFV145" s="374"/>
      <c r="BFW145" s="374"/>
      <c r="BFX145" s="374"/>
      <c r="BFY145" s="374"/>
      <c r="BGA145" s="1622"/>
      <c r="BGB145" s="1623"/>
      <c r="BGE145" s="374"/>
      <c r="BGJ145" s="569"/>
      <c r="BHV145" s="564"/>
      <c r="BHW145" s="374"/>
      <c r="BHX145" s="374"/>
      <c r="BHY145" s="374"/>
      <c r="BHZ145" s="374"/>
      <c r="BIA145" s="374"/>
      <c r="BIC145" s="1622"/>
      <c r="BID145" s="1623"/>
      <c r="BIG145" s="374"/>
      <c r="BIL145" s="569"/>
      <c r="BJX145" s="564"/>
      <c r="BJY145" s="374"/>
      <c r="BJZ145" s="374"/>
      <c r="BKA145" s="374"/>
      <c r="BKB145" s="374"/>
      <c r="BKC145" s="374"/>
      <c r="BKE145" s="1622"/>
      <c r="BKF145" s="1623"/>
      <c r="BKI145" s="374"/>
      <c r="BKN145" s="569"/>
      <c r="BLZ145" s="564"/>
      <c r="BMA145" s="374"/>
      <c r="BMB145" s="374"/>
      <c r="BMC145" s="374"/>
      <c r="BMD145" s="374"/>
      <c r="BME145" s="374"/>
      <c r="BMG145" s="1622"/>
      <c r="BMH145" s="1623"/>
      <c r="BMK145" s="374"/>
      <c r="BMP145" s="569"/>
      <c r="BOB145" s="564"/>
      <c r="BOC145" s="374"/>
      <c r="BOD145" s="374"/>
      <c r="BOE145" s="374"/>
      <c r="BOF145" s="374"/>
      <c r="BOG145" s="374"/>
      <c r="BOI145" s="1622"/>
      <c r="BOJ145" s="1623"/>
      <c r="BOM145" s="374"/>
      <c r="BOR145" s="569"/>
      <c r="BQD145" s="564"/>
      <c r="BQE145" s="374"/>
      <c r="BQF145" s="374"/>
      <c r="BQG145" s="374"/>
      <c r="BQH145" s="374"/>
      <c r="BQI145" s="374"/>
      <c r="BQK145" s="1622"/>
      <c r="BQL145" s="1623"/>
      <c r="BQO145" s="374"/>
      <c r="BQT145" s="569"/>
      <c r="BSF145" s="564"/>
      <c r="BSG145" s="374"/>
      <c r="BSH145" s="374"/>
      <c r="BSI145" s="374"/>
      <c r="BSJ145" s="374"/>
      <c r="BSK145" s="374"/>
      <c r="BSM145" s="1622"/>
      <c r="BSN145" s="1623"/>
      <c r="BSQ145" s="374"/>
      <c r="BSV145" s="569"/>
      <c r="BUH145" s="564"/>
      <c r="BUI145" s="374"/>
      <c r="BUJ145" s="374"/>
      <c r="BUK145" s="374"/>
      <c r="BUL145" s="374"/>
      <c r="BUM145" s="374"/>
      <c r="BUO145" s="1622"/>
      <c r="BUP145" s="1623"/>
      <c r="BUS145" s="374"/>
      <c r="BUX145" s="569"/>
      <c r="BWJ145" s="564"/>
      <c r="BWK145" s="374"/>
      <c r="BWL145" s="374"/>
      <c r="BWM145" s="374"/>
      <c r="BWN145" s="374"/>
      <c r="BWO145" s="374"/>
      <c r="BWQ145" s="1622"/>
      <c r="BWR145" s="1623"/>
      <c r="BWU145" s="374"/>
      <c r="BWZ145" s="569"/>
      <c r="BYL145" s="564"/>
      <c r="BYM145" s="374"/>
      <c r="BYN145" s="374"/>
      <c r="BYO145" s="374"/>
      <c r="BYP145" s="374"/>
      <c r="BYQ145" s="374"/>
      <c r="BYS145" s="1622"/>
      <c r="BYT145" s="1623"/>
      <c r="BYW145" s="374"/>
      <c r="BZB145" s="569"/>
      <c r="CAN145" s="564"/>
      <c r="CAO145" s="374"/>
      <c r="CAP145" s="374"/>
      <c r="CAQ145" s="374"/>
      <c r="CAR145" s="374"/>
      <c r="CAS145" s="374"/>
      <c r="CAU145" s="1622"/>
      <c r="CAV145" s="1623"/>
      <c r="CAY145" s="374"/>
      <c r="CBD145" s="569"/>
      <c r="CCP145" s="564"/>
      <c r="CCQ145" s="374"/>
      <c r="CCR145" s="374"/>
      <c r="CCS145" s="374"/>
      <c r="CCT145" s="374"/>
      <c r="CCU145" s="374"/>
      <c r="CCW145" s="1622"/>
      <c r="CCX145" s="1623"/>
      <c r="CDA145" s="374"/>
      <c r="CDF145" s="569"/>
      <c r="CER145" s="564"/>
      <c r="CES145" s="374"/>
      <c r="CET145" s="374"/>
      <c r="CEU145" s="374"/>
      <c r="CEV145" s="374"/>
      <c r="CEW145" s="374"/>
      <c r="CEY145" s="1622"/>
      <c r="CEZ145" s="1623"/>
      <c r="CFC145" s="374"/>
      <c r="CFH145" s="569"/>
      <c r="CGT145" s="564"/>
      <c r="CGU145" s="374"/>
      <c r="CGV145" s="374"/>
      <c r="CGW145" s="374"/>
      <c r="CGX145" s="374"/>
      <c r="CGY145" s="374"/>
      <c r="CHA145" s="1622"/>
      <c r="CHB145" s="1623"/>
      <c r="CHE145" s="374"/>
      <c r="CHJ145" s="569"/>
      <c r="CIV145" s="564"/>
      <c r="CIW145" s="374"/>
      <c r="CIX145" s="374"/>
      <c r="CIY145" s="374"/>
      <c r="CIZ145" s="374"/>
      <c r="CJA145" s="374"/>
      <c r="CJC145" s="1622"/>
      <c r="CJD145" s="1623"/>
      <c r="CJG145" s="374"/>
      <c r="CJL145" s="569"/>
      <c r="CKX145" s="564"/>
      <c r="CKY145" s="374"/>
      <c r="CKZ145" s="374"/>
      <c r="CLA145" s="374"/>
      <c r="CLB145" s="374"/>
      <c r="CLC145" s="374"/>
      <c r="CLE145" s="1622"/>
      <c r="CLF145" s="1623"/>
      <c r="CLI145" s="374"/>
      <c r="CLN145" s="569"/>
      <c r="CMZ145" s="564"/>
      <c r="CNA145" s="374"/>
      <c r="CNB145" s="374"/>
      <c r="CNC145" s="374"/>
      <c r="CND145" s="374"/>
      <c r="CNE145" s="374"/>
      <c r="CNG145" s="1622"/>
      <c r="CNH145" s="1623"/>
      <c r="CNK145" s="374"/>
      <c r="CNP145" s="569"/>
      <c r="CPB145" s="564"/>
      <c r="CPC145" s="374"/>
      <c r="CPD145" s="374"/>
      <c r="CPE145" s="374"/>
      <c r="CPF145" s="374"/>
      <c r="CPG145" s="374"/>
      <c r="CPI145" s="1622"/>
      <c r="CPJ145" s="1623"/>
      <c r="CPM145" s="374"/>
      <c r="CPR145" s="569"/>
      <c r="CRD145" s="564"/>
      <c r="CRE145" s="374"/>
      <c r="CRF145" s="374"/>
      <c r="CRG145" s="374"/>
      <c r="CRH145" s="374"/>
      <c r="CRI145" s="374"/>
      <c r="CRK145" s="1622"/>
      <c r="CRL145" s="1623"/>
      <c r="CRO145" s="374"/>
      <c r="CRT145" s="569"/>
      <c r="CTF145" s="564"/>
      <c r="CTG145" s="374"/>
      <c r="CTH145" s="374"/>
      <c r="CTI145" s="374"/>
      <c r="CTJ145" s="374"/>
      <c r="CTK145" s="374"/>
      <c r="CTM145" s="1622"/>
      <c r="CTN145" s="1623"/>
      <c r="CTQ145" s="374"/>
      <c r="CTV145" s="569"/>
      <c r="CWN145" s="564"/>
      <c r="CWO145" s="374"/>
      <c r="CWP145" s="374"/>
      <c r="CWQ145" s="374"/>
      <c r="CWR145" s="374"/>
      <c r="CWS145" s="374"/>
      <c r="CWU145" s="1622"/>
      <c r="CWV145" s="1623"/>
      <c r="CWY145" s="374"/>
      <c r="CXD145" s="569"/>
      <c r="DAL145" s="564"/>
      <c r="DAM145" s="374"/>
      <c r="DAN145" s="374"/>
      <c r="DAO145" s="374"/>
      <c r="DAP145" s="374"/>
      <c r="DAQ145" s="374"/>
      <c r="DAS145" s="1622"/>
      <c r="DAT145" s="1623"/>
      <c r="DAW145" s="374"/>
      <c r="DBB145" s="569"/>
      <c r="DDT145" s="564"/>
      <c r="DDU145" s="374"/>
      <c r="DDV145" s="374"/>
      <c r="DDW145" s="374"/>
      <c r="DDX145" s="374"/>
      <c r="DDY145" s="374"/>
      <c r="DEA145" s="1622"/>
      <c r="DEB145" s="1623"/>
      <c r="DEE145" s="374"/>
      <c r="DEJ145" s="569"/>
      <c r="DHB145" s="564"/>
      <c r="DHC145" s="374"/>
      <c r="DHD145" s="374"/>
      <c r="DHE145" s="374"/>
      <c r="DHF145" s="374"/>
      <c r="DHG145" s="374"/>
      <c r="DHI145" s="1622"/>
      <c r="DHJ145" s="1623"/>
      <c r="DHM145" s="374"/>
      <c r="DHR145" s="569"/>
      <c r="DKJ145" s="564"/>
      <c r="DKK145" s="374"/>
      <c r="DKL145" s="374"/>
      <c r="DKM145" s="374"/>
      <c r="DKN145" s="374"/>
      <c r="DKO145" s="374"/>
      <c r="DKQ145" s="1622"/>
      <c r="DKR145" s="1623"/>
      <c r="DKU145" s="374"/>
      <c r="DKZ145" s="569"/>
      <c r="DLJ145" s="792"/>
      <c r="DLK145" s="792"/>
      <c r="DLL145" s="792"/>
      <c r="DLM145" s="792"/>
      <c r="DLN145" s="792"/>
      <c r="DLO145" s="792"/>
      <c r="DLP145" s="792"/>
      <c r="DLQ145" s="792"/>
      <c r="DLR145" s="792"/>
      <c r="DLS145" s="792"/>
      <c r="DLT145" s="792"/>
      <c r="DLU145" s="792"/>
      <c r="DLV145" s="792"/>
      <c r="DLW145" s="792"/>
      <c r="DLX145" s="792"/>
      <c r="DLY145" s="792"/>
      <c r="DLZ145" s="792"/>
      <c r="DMA145" s="792"/>
      <c r="DMB145" s="792"/>
      <c r="DMC145" s="792"/>
      <c r="DMD145" s="792"/>
      <c r="DME145" s="792"/>
      <c r="DMF145" s="792"/>
      <c r="DMG145" s="792"/>
      <c r="DMH145" s="792"/>
      <c r="DMI145" s="792"/>
      <c r="DMJ145" s="792"/>
      <c r="DMK145" s="792"/>
      <c r="DML145" s="792"/>
      <c r="DMM145" s="792"/>
      <c r="DMN145" s="792"/>
      <c r="DMO145" s="792"/>
      <c r="DMP145" s="792"/>
      <c r="DMQ145" s="792"/>
      <c r="DMR145" s="792"/>
      <c r="DMS145" s="792"/>
      <c r="DMT145" s="792"/>
      <c r="DMU145" s="792"/>
      <c r="DMV145" s="792"/>
      <c r="DMW145" s="792"/>
      <c r="DMX145" s="792"/>
      <c r="DMY145" s="792"/>
      <c r="DMZ145" s="792"/>
      <c r="DNA145" s="792"/>
      <c r="DNB145" s="792"/>
      <c r="DNC145" s="792"/>
      <c r="DND145" s="792"/>
      <c r="DNE145" s="792"/>
      <c r="DNF145" s="792"/>
      <c r="DNG145" s="792"/>
      <c r="DNH145" s="792"/>
      <c r="DNI145" s="792"/>
      <c r="DNJ145" s="792"/>
      <c r="DNR145" s="564"/>
      <c r="DNS145" s="374"/>
      <c r="DNT145" s="374"/>
      <c r="DNU145" s="374"/>
      <c r="DNV145" s="374"/>
      <c r="DNW145" s="374"/>
      <c r="DNY145" s="1622"/>
      <c r="DNZ145" s="1623"/>
      <c r="DOC145" s="374"/>
      <c r="DOH145" s="569"/>
      <c r="DRP145" s="564"/>
      <c r="DRQ145" s="374"/>
      <c r="DRR145" s="374"/>
      <c r="DRS145" s="374"/>
      <c r="DRT145" s="374"/>
      <c r="DRU145" s="374"/>
      <c r="DRW145" s="1622"/>
      <c r="DRX145" s="1623"/>
      <c r="DSA145" s="374"/>
      <c r="DSF145" s="569"/>
      <c r="DTV145" s="1373"/>
      <c r="DTW145" s="1373"/>
      <c r="DTX145" s="1373"/>
      <c r="DTY145" s="1373"/>
      <c r="DTZ145" s="1373"/>
      <c r="DVF145" s="226"/>
      <c r="DVG145" s="226"/>
      <c r="DVH145" s="226"/>
      <c r="DVI145" s="226"/>
      <c r="DVJ145" s="226"/>
      <c r="DVK145" s="226"/>
      <c r="DVL145" s="226"/>
      <c r="DVM145" s="226"/>
      <c r="DVN145" s="226"/>
      <c r="DVO145" s="226"/>
      <c r="DVP145" s="226"/>
      <c r="DVQ145" s="226"/>
      <c r="DVR145" s="226"/>
      <c r="DVS145" s="226"/>
      <c r="DVT145" s="226"/>
      <c r="DVU145" s="226"/>
      <c r="DVV145" s="226"/>
      <c r="DVW145" s="226"/>
      <c r="DVX145" s="226"/>
      <c r="DVY145" s="226"/>
      <c r="DVZ145" s="226"/>
      <c r="DWA145" s="226"/>
      <c r="DWB145" s="226"/>
      <c r="DWC145" s="226"/>
      <c r="DWD145" s="226"/>
      <c r="DWE145" s="226"/>
      <c r="DWF145" s="226"/>
      <c r="DWG145" s="226"/>
      <c r="DWH145" s="226"/>
      <c r="DWI145" s="226"/>
      <c r="DWJ145" s="226"/>
      <c r="DWK145" s="226"/>
      <c r="DWL145" s="226"/>
      <c r="DWM145" s="226"/>
      <c r="DWN145" s="226"/>
      <c r="DWO145" s="226"/>
      <c r="DWP145" s="226"/>
      <c r="DWQ145" s="226"/>
      <c r="DWR145" s="226"/>
      <c r="DWS145" s="226"/>
      <c r="DWT145" s="226"/>
      <c r="DWU145" s="226"/>
      <c r="DWV145" s="226"/>
      <c r="DWW145" s="226"/>
      <c r="DWX145" s="226"/>
      <c r="DWY145" s="226"/>
      <c r="DWZ145" s="226"/>
      <c r="DXA145" s="226"/>
      <c r="DXB145" s="226"/>
      <c r="DXC145" s="226"/>
      <c r="DXD145" s="226"/>
      <c r="DXE145" s="226"/>
      <c r="DXF145" s="226"/>
      <c r="DXG145" s="226"/>
      <c r="DXH145" s="226"/>
      <c r="DXI145" s="226"/>
      <c r="DXJ145" s="226"/>
      <c r="DXK145" s="226"/>
      <c r="DXL145" s="226"/>
      <c r="DXM145" s="226"/>
      <c r="DXN145" s="226"/>
      <c r="DXO145" s="226"/>
      <c r="DXP145" s="226"/>
      <c r="DXQ145" s="226"/>
      <c r="DXR145" s="226"/>
      <c r="DXS145" s="226"/>
      <c r="DXT145" s="226"/>
      <c r="DXU145" s="226"/>
      <c r="DXV145" s="226"/>
      <c r="DXW145" s="226"/>
      <c r="DXX145" s="226"/>
      <c r="DXY145" s="226"/>
      <c r="DXZ145" s="226"/>
      <c r="DYA145" s="226"/>
      <c r="DYB145" s="226"/>
      <c r="DYC145" s="226"/>
      <c r="DYD145" s="226"/>
      <c r="DYE145" s="226"/>
      <c r="DYF145" s="226"/>
      <c r="DYG145" s="226"/>
      <c r="DYH145" s="226"/>
      <c r="DYI145" s="226"/>
      <c r="DYJ145" s="226"/>
      <c r="DYK145" s="1634"/>
      <c r="DYL145" s="1635"/>
      <c r="DYM145" s="226"/>
      <c r="DYN145" s="226"/>
      <c r="DYO145" s="226"/>
      <c r="DYP145" s="226"/>
      <c r="DYQ145" s="1276"/>
      <c r="DYR145" s="1275"/>
      <c r="DYS145" s="226"/>
      <c r="DYT145" s="226"/>
      <c r="DYU145" s="226"/>
      <c r="DYV145" s="226"/>
      <c r="DYW145" s="226"/>
      <c r="DYX145" s="226"/>
      <c r="DYY145" s="226"/>
      <c r="DYZ145" s="226"/>
      <c r="DZA145" s="227"/>
      <c r="DZB145" s="239"/>
      <c r="DZC145" s="226"/>
      <c r="DZD145" s="226"/>
      <c r="DZE145" s="226"/>
      <c r="DZF145" s="226"/>
      <c r="DZG145" s="226"/>
      <c r="DZH145" s="226"/>
      <c r="DZI145" s="226"/>
      <c r="DZJ145" s="226"/>
      <c r="DZK145" s="226"/>
      <c r="DZL145" s="226"/>
      <c r="DZM145" s="226"/>
      <c r="DZN145" s="226"/>
      <c r="DZO145" s="226"/>
      <c r="DZP145" s="226"/>
      <c r="DZQ145" s="226"/>
      <c r="DZR145" s="226"/>
      <c r="DZS145" s="226"/>
      <c r="DZT145" s="226"/>
      <c r="DZU145" s="226"/>
      <c r="DZV145" s="226"/>
      <c r="DZW145" s="226"/>
      <c r="DZX145" s="226"/>
      <c r="DZY145" s="226"/>
      <c r="DZZ145" s="226"/>
      <c r="EAA145" s="226"/>
      <c r="EAB145" s="226"/>
      <c r="EAC145" s="226"/>
      <c r="EAD145" s="226"/>
      <c r="EAE145" s="226"/>
      <c r="EAF145" s="226"/>
      <c r="EAG145" s="226"/>
      <c r="EAH145" s="226"/>
      <c r="EAI145" s="226"/>
      <c r="EAJ145" s="226"/>
      <c r="EAK145" s="226"/>
      <c r="EAL145" s="226"/>
      <c r="EAM145" s="226"/>
      <c r="EAN145" s="226"/>
      <c r="EAO145" s="226"/>
      <c r="EAP145" s="226"/>
      <c r="EAQ145" s="226"/>
      <c r="EAR145" s="226"/>
      <c r="EAS145" s="226"/>
      <c r="EAT145" s="226"/>
      <c r="EAU145" s="226"/>
      <c r="EAV145" s="226"/>
      <c r="EAW145" s="226"/>
      <c r="EAX145" s="226"/>
      <c r="EAY145" s="226"/>
      <c r="EAZ145" s="226"/>
      <c r="EBA145" s="226"/>
      <c r="EBB145" s="226"/>
      <c r="EBC145" s="226"/>
      <c r="EBD145" s="226"/>
      <c r="EBE145" s="226"/>
      <c r="EBF145" s="226"/>
      <c r="EBG145" s="226"/>
      <c r="EBH145" s="226"/>
      <c r="EBI145" s="226"/>
      <c r="EBJ145" s="226"/>
      <c r="EBK145" s="226"/>
      <c r="EBL145" s="226"/>
      <c r="EBM145" s="226"/>
      <c r="EBN145" s="226"/>
      <c r="EBO145" s="226"/>
      <c r="EBP145" s="226"/>
      <c r="EBQ145" s="226"/>
      <c r="EBR145" s="226"/>
      <c r="EBS145" s="226"/>
      <c r="EBT145" s="226"/>
      <c r="EBU145" s="226"/>
      <c r="EBV145" s="226"/>
      <c r="EBW145" s="226"/>
      <c r="EBX145" s="226"/>
      <c r="EBY145" s="226"/>
      <c r="EBZ145" s="226"/>
      <c r="ECA145" s="226"/>
      <c r="ECB145" s="226"/>
      <c r="ECC145" s="226"/>
      <c r="ECD145" s="226"/>
      <c r="ECE145" s="226"/>
      <c r="ECF145" s="226"/>
      <c r="ECG145" s="226"/>
      <c r="ECH145" s="226"/>
      <c r="ECI145" s="1634"/>
      <c r="ECJ145" s="1635"/>
      <c r="ECK145" s="226"/>
      <c r="ECL145" s="226"/>
      <c r="ECM145" s="226"/>
      <c r="ECN145" s="226"/>
      <c r="ECO145" s="1276"/>
      <c r="ECP145" s="1275"/>
      <c r="ECQ145" s="226"/>
      <c r="ECR145" s="226"/>
      <c r="ECS145" s="226"/>
      <c r="ECT145" s="226"/>
      <c r="ECU145" s="226"/>
      <c r="ECV145" s="226"/>
      <c r="ECW145" s="226"/>
      <c r="ECX145" s="226"/>
      <c r="ECY145" s="227"/>
      <c r="ECZ145" s="239"/>
      <c r="EDA145" s="226"/>
      <c r="EDB145" s="226"/>
      <c r="EDC145" s="226"/>
      <c r="EDD145" s="226"/>
      <c r="EDE145" s="226"/>
      <c r="EDF145" s="226"/>
      <c r="EDG145" s="226"/>
      <c r="EDH145" s="226"/>
      <c r="EDI145" s="226"/>
      <c r="EDJ145" s="226"/>
      <c r="EDK145" s="226"/>
      <c r="EDL145" s="226"/>
      <c r="EDM145" s="226"/>
      <c r="EDN145" s="226"/>
      <c r="EDO145" s="226"/>
      <c r="EDP145" s="226"/>
      <c r="EDQ145" s="226"/>
      <c r="EDR145" s="1714"/>
      <c r="EDS145" s="1714"/>
      <c r="EDT145" s="1714"/>
      <c r="EDU145" s="1714"/>
      <c r="EDV145" s="1714"/>
      <c r="EDW145" s="1714"/>
      <c r="EDX145" s="1714"/>
      <c r="EDY145" s="1714"/>
      <c r="EDZ145" s="1714"/>
      <c r="EEA145" s="1714"/>
      <c r="EEB145" s="1714"/>
      <c r="EEC145" s="1714"/>
      <c r="EED145" s="1714"/>
      <c r="EEE145" s="1714"/>
      <c r="EEF145" s="1714"/>
      <c r="EEG145" s="1714"/>
      <c r="EEH145" s="987"/>
      <c r="EEI145" s="987"/>
      <c r="EEJ145" s="987"/>
      <c r="EEK145" s="987"/>
      <c r="EEL145" s="987"/>
      <c r="EEM145" s="987"/>
      <c r="EEN145" s="987"/>
      <c r="EEO145" s="987"/>
      <c r="EEP145" s="987"/>
      <c r="EEQ145" s="987"/>
      <c r="EER145" s="987"/>
      <c r="EES145" s="987"/>
      <c r="EET145" s="987"/>
      <c r="EEU145" s="987"/>
      <c r="EEV145" s="987"/>
      <c r="EEW145" s="987"/>
      <c r="EEX145" s="987"/>
      <c r="EEY145" s="987"/>
      <c r="EEZ145" s="987"/>
      <c r="EFA145" s="987"/>
      <c r="EFB145" s="987"/>
      <c r="EFC145" s="987"/>
      <c r="EFD145" s="987"/>
      <c r="EFE145" s="987"/>
      <c r="EFF145" s="987"/>
      <c r="EFG145" s="987"/>
      <c r="EFH145" s="987"/>
      <c r="EFI145" s="987"/>
      <c r="EFJ145" s="987"/>
      <c r="EFK145" s="987"/>
      <c r="EFL145" s="987"/>
      <c r="EFM145" s="987"/>
      <c r="EFN145" s="987"/>
      <c r="EFO145" s="987"/>
      <c r="EFP145" s="987"/>
      <c r="EFQ145" s="987"/>
      <c r="EFR145" s="987"/>
      <c r="EFS145" s="987"/>
      <c r="EFT145" s="987"/>
      <c r="EFU145" s="987"/>
      <c r="EFV145" s="987"/>
      <c r="EFW145" s="987"/>
      <c r="EFX145" s="987"/>
      <c r="EFY145" s="987"/>
      <c r="EFZ145" s="987"/>
      <c r="EGA145" s="987"/>
      <c r="EGB145" s="987"/>
      <c r="EGC145" s="987"/>
      <c r="EGD145" s="987"/>
      <c r="EGE145" s="987"/>
      <c r="EGF145" s="987"/>
      <c r="EGG145" s="987"/>
      <c r="EGH145" s="987"/>
      <c r="EGI145" s="987"/>
      <c r="EGJ145" s="987"/>
      <c r="EGK145" s="987"/>
      <c r="EGL145" s="987"/>
      <c r="EGM145" s="987"/>
      <c r="EGN145" s="987"/>
      <c r="EGO145" s="987"/>
      <c r="EGP145" s="987"/>
      <c r="EGQ145" s="987"/>
      <c r="EGR145" s="1714"/>
      <c r="EGS145" s="1714"/>
      <c r="EGT145" s="1714"/>
      <c r="EGU145" s="1714"/>
      <c r="EGV145" s="1714"/>
      <c r="EGW145" s="1714"/>
      <c r="EGX145" s="1714"/>
      <c r="EGY145" s="1714"/>
      <c r="EGZ145" s="1714"/>
      <c r="EHA145" s="1714"/>
      <c r="EHB145" s="1714"/>
      <c r="EHC145" s="1714"/>
      <c r="EHD145" s="1714"/>
      <c r="EHE145" s="1714"/>
      <c r="EHF145" s="1714"/>
      <c r="EHG145" s="1714"/>
      <c r="EHH145" s="226"/>
      <c r="EHI145" s="226"/>
      <c r="EHJ145" s="226"/>
      <c r="EHK145" s="226"/>
      <c r="EHL145" s="226"/>
      <c r="EHM145" s="226"/>
      <c r="EHN145" s="226"/>
      <c r="EHO145" s="226"/>
      <c r="EHP145" s="226"/>
      <c r="EHQ145" s="226"/>
      <c r="EHR145" s="226"/>
      <c r="EHS145" s="226"/>
      <c r="EHT145" s="226"/>
      <c r="EHU145" s="226"/>
      <c r="EHV145" s="226"/>
      <c r="EHW145" s="226"/>
      <c r="EHX145" s="226"/>
      <c r="EHY145" s="226"/>
      <c r="EHZ145" s="226"/>
      <c r="EIA145" s="1634"/>
      <c r="EIB145" s="1635"/>
      <c r="EIC145" s="226"/>
      <c r="EID145" s="226"/>
      <c r="EIE145" s="226"/>
      <c r="EIF145" s="226"/>
      <c r="EIG145" s="1276"/>
      <c r="EIH145" s="1275"/>
      <c r="EII145" s="226"/>
      <c r="EIJ145" s="226"/>
      <c r="EIK145" s="226"/>
      <c r="EIL145" s="226"/>
      <c r="EIM145" s="226"/>
      <c r="EIN145" s="226"/>
      <c r="EIO145" s="226"/>
      <c r="EIP145" s="226"/>
      <c r="EIQ145" s="227"/>
      <c r="EIR145" s="239"/>
      <c r="EIS145" s="226"/>
      <c r="EIT145" s="226"/>
      <c r="EIU145" s="226"/>
      <c r="EIV145" s="226"/>
      <c r="EIW145" s="226"/>
      <c r="EIX145" s="226"/>
      <c r="EIY145" s="226"/>
      <c r="EIZ145" s="226"/>
      <c r="EJA145" s="226"/>
      <c r="EJB145" s="226"/>
      <c r="EJC145" s="226"/>
      <c r="EJD145" s="226"/>
      <c r="EJE145" s="226"/>
      <c r="EJF145" s="226"/>
      <c r="EJG145" s="226"/>
      <c r="EJH145" s="226"/>
      <c r="EJI145" s="226"/>
      <c r="EJJ145" s="226"/>
      <c r="EJK145" s="226"/>
      <c r="EJL145" s="226"/>
      <c r="EJM145" s="226"/>
      <c r="EJN145" s="226"/>
      <c r="EJO145" s="226"/>
      <c r="EJP145" s="226"/>
      <c r="EJQ145" s="226"/>
      <c r="ENP145" s="564"/>
      <c r="ENQ145" s="374"/>
      <c r="ENR145" s="374"/>
      <c r="ENS145" s="374"/>
      <c r="ENT145" s="374"/>
      <c r="ENU145" s="374"/>
      <c r="ENW145" s="1622"/>
      <c r="ENX145" s="1623"/>
      <c r="EOA145" s="374"/>
      <c r="EOF145" s="569"/>
      <c r="EQH145" s="564"/>
      <c r="EQI145" s="374"/>
      <c r="EQJ145" s="374"/>
      <c r="EQK145" s="374"/>
      <c r="EQL145" s="374"/>
      <c r="EQM145" s="374"/>
      <c r="EQO145" s="1622"/>
      <c r="EQP145" s="1623"/>
      <c r="EQS145" s="374"/>
      <c r="EQX145" s="569"/>
      <c r="ETA145" s="1518"/>
      <c r="ETB145" s="1518"/>
      <c r="ETC145" s="1518"/>
      <c r="ETD145" s="1518"/>
      <c r="ETE145" s="1518"/>
      <c r="ETF145" s="1518"/>
    </row>
    <row r="146" spans="1:998 1031:2032 2065:3906" ht="15" customHeight="1">
      <c r="B146" s="1518"/>
      <c r="C146" s="1518"/>
      <c r="D146" s="1518"/>
      <c r="E146" s="1518"/>
      <c r="F146" s="1518"/>
      <c r="G146" s="1518"/>
      <c r="BA146" s="485"/>
      <c r="BB146" s="1562" t="str">
        <f ca="1">INDIRECT(ADDRESS(BA194,Dev!$CZ$120,,,Table!$A$1))</f>
        <v>PRLEH-S001</v>
      </c>
      <c r="BC146" s="1563"/>
      <c r="BD146" s="1563"/>
      <c r="BE146" s="1564"/>
      <c r="BF146" s="486"/>
      <c r="BG146" s="486"/>
      <c r="BH146" s="486"/>
      <c r="BI146" s="486"/>
      <c r="BJ146" s="486"/>
      <c r="BK146" s="486"/>
      <c r="BL146" s="486"/>
      <c r="BM146" s="486"/>
      <c r="BN146" s="486"/>
      <c r="BO146" s="486"/>
      <c r="BP146" s="486"/>
      <c r="BQ146" s="486"/>
      <c r="BR146" s="1540" t="str">
        <f ca="1">INDIRECT(ADDRESS(BA194,Dev!$DP$120,,,Table!$A$1))</f>
        <v>PRLTE-S001</v>
      </c>
      <c r="BS146" s="1541"/>
      <c r="BT146" s="1541"/>
      <c r="BU146" s="1542"/>
      <c r="BV146" s="560"/>
      <c r="CM146" s="485"/>
      <c r="CN146" s="1562" t="str">
        <f ca="1">INDIRECT(ADDRESS(CM194,Dev!$CZ$120,,,Table!$A$1))</f>
        <v>PRLEH-S002</v>
      </c>
      <c r="CO146" s="1563"/>
      <c r="CP146" s="1563"/>
      <c r="CQ146" s="1564"/>
      <c r="CR146" s="486"/>
      <c r="CS146" s="486"/>
      <c r="CT146" s="486"/>
      <c r="CU146" s="486"/>
      <c r="CV146" s="486"/>
      <c r="CW146" s="486"/>
      <c r="CX146" s="486"/>
      <c r="CY146" s="486"/>
      <c r="CZ146" s="486"/>
      <c r="DA146" s="486"/>
      <c r="DB146" s="486"/>
      <c r="DC146" s="486"/>
      <c r="DD146" s="1540" t="str">
        <f ca="1">INDIRECT(ADDRESS(CM194,Dev!$DP$120,,,Table!$A$1))</f>
        <v>PRLTE-S002</v>
      </c>
      <c r="DE146" s="1541"/>
      <c r="DF146" s="1541"/>
      <c r="DG146" s="1542"/>
      <c r="DH146" s="560"/>
      <c r="EO146" s="485"/>
      <c r="EP146" s="1562" t="str">
        <f ca="1">INDIRECT(ADDRESS(EO194,Dev!$CZ$120,,,Table!$A$1))</f>
        <v>PRLEH-S003</v>
      </c>
      <c r="EQ146" s="1563"/>
      <c r="ER146" s="1563"/>
      <c r="ES146" s="1564"/>
      <c r="ET146" s="486"/>
      <c r="EU146" s="486"/>
      <c r="EV146" s="486"/>
      <c r="EW146" s="486"/>
      <c r="EX146" s="486"/>
      <c r="EY146" s="486"/>
      <c r="EZ146" s="486"/>
      <c r="FA146" s="486"/>
      <c r="FB146" s="486"/>
      <c r="FC146" s="486"/>
      <c r="FD146" s="486"/>
      <c r="FE146" s="486"/>
      <c r="FF146" s="1540" t="str">
        <f ca="1">INDIRECT(ADDRESS(EO194,Dev!$DP$120,,,Table!$A$1))</f>
        <v>PRLTE-S003</v>
      </c>
      <c r="FG146" s="1541"/>
      <c r="FH146" s="1541"/>
      <c r="FI146" s="1542"/>
      <c r="FJ146" s="560"/>
      <c r="GQ146" s="485"/>
      <c r="GR146" s="1562" t="str">
        <f ca="1">INDIRECT(ADDRESS(GQ194,Dev!$CZ$120,,,Table!$A$1))</f>
        <v>PRLEH-S004</v>
      </c>
      <c r="GS146" s="1563"/>
      <c r="GT146" s="1563"/>
      <c r="GU146" s="1564"/>
      <c r="GV146" s="486"/>
      <c r="GW146" s="486"/>
      <c r="GX146" s="486"/>
      <c r="GY146" s="486"/>
      <c r="GZ146" s="486"/>
      <c r="HA146" s="486"/>
      <c r="HB146" s="486"/>
      <c r="HC146" s="486"/>
      <c r="HD146" s="486"/>
      <c r="HE146" s="486"/>
      <c r="HF146" s="486"/>
      <c r="HG146" s="486"/>
      <c r="HH146" s="1540" t="str">
        <f ca="1">INDIRECT(ADDRESS(GQ194,Dev!$DP$120,,,Table!$A$1))</f>
        <v>PRLTE-S004</v>
      </c>
      <c r="HI146" s="1541"/>
      <c r="HJ146" s="1541"/>
      <c r="HK146" s="1542"/>
      <c r="HL146" s="560"/>
      <c r="IS146" s="485"/>
      <c r="IT146" s="1562" t="str">
        <f ca="1">INDIRECT(ADDRESS(IS194,Dev!$CZ$120,,,Table!$A$1))</f>
        <v>PRLEH-S005</v>
      </c>
      <c r="IU146" s="1563"/>
      <c r="IV146" s="1563"/>
      <c r="IW146" s="1564"/>
      <c r="IX146" s="486"/>
      <c r="IY146" s="486"/>
      <c r="IZ146" s="486"/>
      <c r="JA146" s="486"/>
      <c r="JB146" s="486"/>
      <c r="JC146" s="486"/>
      <c r="JD146" s="486"/>
      <c r="JE146" s="486"/>
      <c r="JF146" s="486"/>
      <c r="JG146" s="486"/>
      <c r="JH146" s="486"/>
      <c r="JI146" s="486"/>
      <c r="JJ146" s="1540" t="str">
        <f ca="1">INDIRECT(ADDRESS(IS194,Dev!$DP$120,,,Table!$A$1))</f>
        <v>PRLTE-S005</v>
      </c>
      <c r="JK146" s="1541"/>
      <c r="JL146" s="1541"/>
      <c r="JM146" s="1542"/>
      <c r="JN146" s="560"/>
      <c r="KU146" s="485"/>
      <c r="KV146" s="1562" t="str">
        <f ca="1">INDIRECT(ADDRESS(KU194,Dev!$CZ$120,,,Table!$A$1))</f>
        <v>PRLEH-S006</v>
      </c>
      <c r="KW146" s="1563"/>
      <c r="KX146" s="1563"/>
      <c r="KY146" s="1564"/>
      <c r="KZ146" s="486"/>
      <c r="LA146" s="486"/>
      <c r="LB146" s="486"/>
      <c r="LC146" s="486"/>
      <c r="LD146" s="486"/>
      <c r="LE146" s="486"/>
      <c r="LF146" s="486"/>
      <c r="LG146" s="486"/>
      <c r="LH146" s="486"/>
      <c r="LI146" s="486"/>
      <c r="LJ146" s="486"/>
      <c r="LK146" s="486"/>
      <c r="LL146" s="1540" t="str">
        <f ca="1">INDIRECT(ADDRESS(KU194,Dev!$DP$120,,,Table!$A$1))</f>
        <v>PRLTE-S006</v>
      </c>
      <c r="LM146" s="1541"/>
      <c r="LN146" s="1541"/>
      <c r="LO146" s="1542"/>
      <c r="LP146" s="560"/>
      <c r="MW146" s="485"/>
      <c r="MX146" s="1562" t="str">
        <f ca="1">INDIRECT(ADDRESS(MW194,Dev!$CZ$120,,,Table!$A$1))</f>
        <v>PRLEH-S007</v>
      </c>
      <c r="MY146" s="1563"/>
      <c r="MZ146" s="1563"/>
      <c r="NA146" s="1564"/>
      <c r="NB146" s="486"/>
      <c r="NC146" s="486"/>
      <c r="ND146" s="486"/>
      <c r="NE146" s="486"/>
      <c r="NF146" s="486"/>
      <c r="NG146" s="486"/>
      <c r="NH146" s="486"/>
      <c r="NI146" s="486"/>
      <c r="NJ146" s="486"/>
      <c r="NK146" s="486"/>
      <c r="NL146" s="486"/>
      <c r="NM146" s="486"/>
      <c r="NN146" s="1540" t="str">
        <f ca="1">INDIRECT(ADDRESS(MW194,Dev!$DP$120,,,Table!$A$1))</f>
        <v>PRLTE-S007</v>
      </c>
      <c r="NO146" s="1541"/>
      <c r="NP146" s="1541"/>
      <c r="NQ146" s="1542"/>
      <c r="NR146" s="560"/>
      <c r="OI146" s="485"/>
      <c r="OJ146" s="1562" t="str">
        <f ca="1">INDIRECT(ADDRESS(OI194,Dev!$CZ$120,,,Table!$A$1))</f>
        <v>PRLEH-S008</v>
      </c>
      <c r="OK146" s="1563"/>
      <c r="OL146" s="1563"/>
      <c r="OM146" s="1564"/>
      <c r="ON146" s="486"/>
      <c r="OO146" s="486"/>
      <c r="OP146" s="486"/>
      <c r="OQ146" s="486"/>
      <c r="OR146" s="486"/>
      <c r="OS146" s="486"/>
      <c r="OT146" s="486"/>
      <c r="OU146" s="486"/>
      <c r="OV146" s="486"/>
      <c r="OW146" s="486"/>
      <c r="OX146" s="486"/>
      <c r="OY146" s="486"/>
      <c r="OZ146" s="1540" t="str">
        <f ca="1">INDIRECT(ADDRESS(OI194,Dev!$DP$120,,,Table!$A$1))</f>
        <v>PRLTE-S008</v>
      </c>
      <c r="PA146" s="1541"/>
      <c r="PB146" s="1541"/>
      <c r="PC146" s="1542"/>
      <c r="PD146" s="560"/>
      <c r="PU146" s="485"/>
      <c r="PV146" s="1562" t="str">
        <f ca="1">INDIRECT(ADDRESS(PU194,Dev!$CZ$120,,,Table!$A$1))</f>
        <v>PRLEH-S009</v>
      </c>
      <c r="PW146" s="1563"/>
      <c r="PX146" s="1563"/>
      <c r="PY146" s="1564"/>
      <c r="PZ146" s="486"/>
      <c r="QA146" s="486"/>
      <c r="QB146" s="486"/>
      <c r="QC146" s="486"/>
      <c r="QD146" s="486"/>
      <c r="QE146" s="486"/>
      <c r="QF146" s="486"/>
      <c r="QG146" s="486"/>
      <c r="QH146" s="486"/>
      <c r="QI146" s="486"/>
      <c r="QJ146" s="486"/>
      <c r="QK146" s="486"/>
      <c r="QL146" s="1540" t="str">
        <f ca="1">INDIRECT(ADDRESS(PU194,Dev!$DP$120,,,Table!$A$1))</f>
        <v>PRLTE-S009</v>
      </c>
      <c r="QM146" s="1541"/>
      <c r="QN146" s="1541"/>
      <c r="QO146" s="1542"/>
      <c r="QP146" s="560"/>
      <c r="RW146" s="485"/>
      <c r="RX146" s="1562" t="str">
        <f ca="1">INDIRECT(ADDRESS(RW194,Dev!$CZ$120,,,Table!$A$1))</f>
        <v>PRLEH-S010</v>
      </c>
      <c r="RY146" s="1563"/>
      <c r="RZ146" s="1563"/>
      <c r="SA146" s="1564"/>
      <c r="SB146" s="486"/>
      <c r="SC146" s="486"/>
      <c r="SD146" s="486"/>
      <c r="SE146" s="486"/>
      <c r="SF146" s="486"/>
      <c r="SG146" s="486"/>
      <c r="SH146" s="486"/>
      <c r="SI146" s="486"/>
      <c r="SJ146" s="486"/>
      <c r="SK146" s="486"/>
      <c r="SL146" s="486"/>
      <c r="SM146" s="486"/>
      <c r="SN146" s="1540" t="str">
        <f ca="1">INDIRECT(ADDRESS(RW194,Dev!$DP$120,,,Table!$A$1))</f>
        <v>PRLTE-S010</v>
      </c>
      <c r="SO146" s="1541"/>
      <c r="SP146" s="1541"/>
      <c r="SQ146" s="1542"/>
      <c r="SR146" s="560"/>
      <c r="TY146" s="485"/>
      <c r="TZ146" s="1562" t="str">
        <f ca="1">INDIRECT(ADDRESS(TY194,Dev!$CZ$120,,,Table!$A$1))</f>
        <v>PRLEH-S011</v>
      </c>
      <c r="UA146" s="1563"/>
      <c r="UB146" s="1563"/>
      <c r="UC146" s="1564"/>
      <c r="UD146" s="486"/>
      <c r="UE146" s="486"/>
      <c r="UF146" s="486"/>
      <c r="UG146" s="486"/>
      <c r="UH146" s="486"/>
      <c r="UI146" s="486"/>
      <c r="UJ146" s="486"/>
      <c r="UK146" s="486"/>
      <c r="UL146" s="486"/>
      <c r="UM146" s="486"/>
      <c r="UN146" s="486"/>
      <c r="UO146" s="486"/>
      <c r="UP146" s="1540" t="str">
        <f ca="1">INDIRECT(ADDRESS(TY194,Dev!$DP$120,,,Table!$A$1))</f>
        <v>PRLTE-S011</v>
      </c>
      <c r="UQ146" s="1541"/>
      <c r="UR146" s="1541"/>
      <c r="US146" s="1542"/>
      <c r="UT146" s="560"/>
      <c r="WA146" s="485"/>
      <c r="WB146" s="1562" t="str">
        <f ca="1">INDIRECT(ADDRESS(WA194,Dev!$CZ$120,,,Table!$A$1))</f>
        <v>PRLEH-S012</v>
      </c>
      <c r="WC146" s="1563"/>
      <c r="WD146" s="1563"/>
      <c r="WE146" s="1564"/>
      <c r="WF146" s="486"/>
      <c r="WG146" s="486"/>
      <c r="WH146" s="486"/>
      <c r="WI146" s="486"/>
      <c r="WJ146" s="486"/>
      <c r="WK146" s="486"/>
      <c r="WL146" s="486"/>
      <c r="WM146" s="486"/>
      <c r="WN146" s="486"/>
      <c r="WO146" s="486"/>
      <c r="WP146" s="486"/>
      <c r="WQ146" s="486"/>
      <c r="WR146" s="1540" t="str">
        <f ca="1">INDIRECT(ADDRESS(WA194,Dev!$DP$120,,,Table!$A$1))</f>
        <v>PRLTE-S012</v>
      </c>
      <c r="WS146" s="1541"/>
      <c r="WT146" s="1541"/>
      <c r="WU146" s="1542"/>
      <c r="WV146" s="560"/>
      <c r="YC146" s="485"/>
      <c r="YD146" s="1562" t="str">
        <f ca="1">INDIRECT(ADDRESS(YC194,Dev!$CZ$120,,,Table!$A$1))</f>
        <v>PRLEH-S013</v>
      </c>
      <c r="YE146" s="1563"/>
      <c r="YF146" s="1563"/>
      <c r="YG146" s="1564"/>
      <c r="YH146" s="486"/>
      <c r="YI146" s="486"/>
      <c r="YJ146" s="486"/>
      <c r="YK146" s="486"/>
      <c r="YL146" s="486"/>
      <c r="YM146" s="486"/>
      <c r="YN146" s="486"/>
      <c r="YO146" s="486"/>
      <c r="YP146" s="486"/>
      <c r="YQ146" s="486"/>
      <c r="YR146" s="486"/>
      <c r="YS146" s="486"/>
      <c r="YT146" s="1540" t="str">
        <f ca="1">INDIRECT(ADDRESS(YC194,Dev!$DP$120,,,Table!$A$1))</f>
        <v>PRLTE-S013</v>
      </c>
      <c r="YU146" s="1541"/>
      <c r="YV146" s="1541"/>
      <c r="YW146" s="1542"/>
      <c r="YX146" s="560"/>
      <c r="AAE146" s="485"/>
      <c r="AAF146" s="1562" t="str">
        <f ca="1">INDIRECT(ADDRESS(AAE194,Dev!$CZ$120,,,Table!$A$1))</f>
        <v>PRLEH-S014</v>
      </c>
      <c r="AAG146" s="1563"/>
      <c r="AAH146" s="1563"/>
      <c r="AAI146" s="1564"/>
      <c r="AAJ146" s="486"/>
      <c r="AAK146" s="486"/>
      <c r="AAL146" s="486"/>
      <c r="AAM146" s="486"/>
      <c r="AAN146" s="486"/>
      <c r="AAO146" s="486"/>
      <c r="AAP146" s="486"/>
      <c r="AAQ146" s="486"/>
      <c r="AAR146" s="486"/>
      <c r="AAS146" s="486"/>
      <c r="AAT146" s="486"/>
      <c r="AAU146" s="486"/>
      <c r="AAV146" s="1540" t="str">
        <f ca="1">INDIRECT(ADDRESS(AAE194,Dev!$DP$120,,,Table!$A$1))</f>
        <v>PRLTE-S014</v>
      </c>
      <c r="AAW146" s="1541"/>
      <c r="AAX146" s="1541"/>
      <c r="AAY146" s="1542"/>
      <c r="AAZ146" s="560"/>
      <c r="ACG146" s="485"/>
      <c r="ACH146" s="1562" t="str">
        <f ca="1">INDIRECT(ADDRESS(ACG194,Dev!$CZ$120,,,Table!$A$1))</f>
        <v>PRLEH-S015</v>
      </c>
      <c r="ACI146" s="1563"/>
      <c r="ACJ146" s="1563"/>
      <c r="ACK146" s="1564"/>
      <c r="ACL146" s="486"/>
      <c r="ACM146" s="486"/>
      <c r="ACN146" s="486"/>
      <c r="ACO146" s="486"/>
      <c r="ACP146" s="486"/>
      <c r="ACQ146" s="486"/>
      <c r="ACR146" s="486"/>
      <c r="ACS146" s="486"/>
      <c r="ACT146" s="486"/>
      <c r="ACU146" s="486"/>
      <c r="ACV146" s="486"/>
      <c r="ACW146" s="486"/>
      <c r="ACX146" s="1540" t="str">
        <f ca="1">INDIRECT(ADDRESS(ACG194,Dev!$DP$120,,,Table!$A$1))</f>
        <v>PRLTE-S015</v>
      </c>
      <c r="ACY146" s="1541"/>
      <c r="ACZ146" s="1541"/>
      <c r="ADA146" s="1542"/>
      <c r="ADB146" s="560"/>
      <c r="AEI146" s="485"/>
      <c r="AEJ146" s="1562" t="str">
        <f ca="1">INDIRECT(ADDRESS(AEI194,Dev!$CZ$120,,,Table!$A$1))</f>
        <v>PRLEH-S016</v>
      </c>
      <c r="AEK146" s="1563"/>
      <c r="AEL146" s="1563"/>
      <c r="AEM146" s="1564"/>
      <c r="AEN146" s="486"/>
      <c r="AEO146" s="486"/>
      <c r="AEP146" s="486"/>
      <c r="AEQ146" s="486"/>
      <c r="AER146" s="486"/>
      <c r="AES146" s="486"/>
      <c r="AET146" s="486"/>
      <c r="AEU146" s="486"/>
      <c r="AEV146" s="486"/>
      <c r="AEW146" s="486"/>
      <c r="AEX146" s="486"/>
      <c r="AEY146" s="486"/>
      <c r="AEZ146" s="1540" t="str">
        <f ca="1">INDIRECT(ADDRESS(AEI194,Dev!$DP$120,,,Table!$A$1))</f>
        <v>PRLTE-S016</v>
      </c>
      <c r="AFA146" s="1541"/>
      <c r="AFB146" s="1541"/>
      <c r="AFC146" s="1542"/>
      <c r="AFD146" s="560"/>
      <c r="AGK146" s="485"/>
      <c r="AGL146" s="1562" t="str">
        <f ca="1">INDIRECT(ADDRESS(AGK194,Dev!$CZ$120,,,Table!$A$1))</f>
        <v>PRLEH-S017</v>
      </c>
      <c r="AGM146" s="1563"/>
      <c r="AGN146" s="1563"/>
      <c r="AGO146" s="1564"/>
      <c r="AGP146" s="486"/>
      <c r="AGQ146" s="486"/>
      <c r="AGR146" s="486"/>
      <c r="AGS146" s="486"/>
      <c r="AGT146" s="486"/>
      <c r="AGU146" s="486"/>
      <c r="AGV146" s="486"/>
      <c r="AGW146" s="486"/>
      <c r="AGX146" s="486"/>
      <c r="AGY146" s="486"/>
      <c r="AGZ146" s="486"/>
      <c r="AHA146" s="486"/>
      <c r="AHB146" s="1540" t="str">
        <f ca="1">INDIRECT(ADDRESS(AGK194,Dev!$DP$120,,,Table!$A$1))</f>
        <v>PRLTE-S017</v>
      </c>
      <c r="AHC146" s="1541"/>
      <c r="AHD146" s="1541"/>
      <c r="AHE146" s="1542"/>
      <c r="AHF146" s="560"/>
      <c r="AIM146" s="485"/>
      <c r="AIN146" s="1562" t="str">
        <f ca="1">INDIRECT(ADDRESS(AIM194,Dev!$CZ$120,,,Table!$A$1))</f>
        <v>PRLEH-S018</v>
      </c>
      <c r="AIO146" s="1563"/>
      <c r="AIP146" s="1563"/>
      <c r="AIQ146" s="1564"/>
      <c r="AIR146" s="486"/>
      <c r="AIS146" s="486"/>
      <c r="AIT146" s="486"/>
      <c r="AIU146" s="486"/>
      <c r="AIV146" s="486"/>
      <c r="AIW146" s="486"/>
      <c r="AIX146" s="486"/>
      <c r="AIY146" s="486"/>
      <c r="AIZ146" s="486"/>
      <c r="AJA146" s="486"/>
      <c r="AJB146" s="486"/>
      <c r="AJC146" s="486"/>
      <c r="AJD146" s="1540" t="str">
        <f ca="1">INDIRECT(ADDRESS(AIM194,Dev!$DP$120,,,Table!$A$1))</f>
        <v>PRLTE-S018</v>
      </c>
      <c r="AJE146" s="1541"/>
      <c r="AJF146" s="1541"/>
      <c r="AJG146" s="1542"/>
      <c r="AJH146" s="560"/>
      <c r="AKO146" s="485"/>
      <c r="AKP146" s="1562" t="str">
        <f ca="1">INDIRECT(ADDRESS(AKO194,Dev!$CZ$120,,,Table!$A$1))</f>
        <v>PRLEH-S019</v>
      </c>
      <c r="AKQ146" s="1563"/>
      <c r="AKR146" s="1563"/>
      <c r="AKS146" s="1564"/>
      <c r="AKT146" s="486"/>
      <c r="AKU146" s="486"/>
      <c r="AKV146" s="486"/>
      <c r="AKW146" s="486"/>
      <c r="AKX146" s="486"/>
      <c r="AKY146" s="486"/>
      <c r="AKZ146" s="486"/>
      <c r="ALA146" s="486"/>
      <c r="ALB146" s="486"/>
      <c r="ALC146" s="486"/>
      <c r="ALD146" s="486"/>
      <c r="ALE146" s="486"/>
      <c r="ALF146" s="1540" t="str">
        <f ca="1">INDIRECT(ADDRESS(AKO194,Dev!$DP$120,,,Table!$A$1))</f>
        <v>PRLTE-S019</v>
      </c>
      <c r="ALG146" s="1541"/>
      <c r="ALH146" s="1541"/>
      <c r="ALI146" s="1542"/>
      <c r="ALJ146" s="560"/>
      <c r="AMQ146" s="485"/>
      <c r="AMR146" s="1562" t="str">
        <f ca="1">INDIRECT(ADDRESS(AMQ194,Dev!$CZ$120,,,Table!$A$1))</f>
        <v>PRLEH-S020</v>
      </c>
      <c r="AMS146" s="1563"/>
      <c r="AMT146" s="1563"/>
      <c r="AMU146" s="1564"/>
      <c r="AMV146" s="486"/>
      <c r="AMW146" s="486"/>
      <c r="AMX146" s="486"/>
      <c r="AMY146" s="486"/>
      <c r="AMZ146" s="486"/>
      <c r="ANA146" s="486"/>
      <c r="ANB146" s="486"/>
      <c r="ANC146" s="486"/>
      <c r="AND146" s="486"/>
      <c r="ANE146" s="486"/>
      <c r="ANF146" s="486"/>
      <c r="ANG146" s="486"/>
      <c r="ANH146" s="1540" t="str">
        <f ca="1">INDIRECT(ADDRESS(AMQ194,Dev!$DP$120,,,Table!$A$1))</f>
        <v>PRLTE-S020</v>
      </c>
      <c r="ANI146" s="1541"/>
      <c r="ANJ146" s="1541"/>
      <c r="ANK146" s="1542"/>
      <c r="ANL146" s="560"/>
      <c r="AOS146" s="485"/>
      <c r="AOT146" s="1562" t="str">
        <f ca="1">INDIRECT(ADDRESS(AOS194,Dev!$CZ$120,,,Table!$A$1))</f>
        <v>PRLEH-S021</v>
      </c>
      <c r="AOU146" s="1563"/>
      <c r="AOV146" s="1563"/>
      <c r="AOW146" s="1564"/>
      <c r="AOX146" s="486"/>
      <c r="AOY146" s="486"/>
      <c r="AOZ146" s="486"/>
      <c r="APA146" s="486"/>
      <c r="APB146" s="486"/>
      <c r="APC146" s="486"/>
      <c r="APD146" s="486"/>
      <c r="APE146" s="486"/>
      <c r="APF146" s="486"/>
      <c r="APG146" s="486"/>
      <c r="APH146" s="486"/>
      <c r="API146" s="486"/>
      <c r="APJ146" s="1540" t="str">
        <f ca="1">INDIRECT(ADDRESS(AOS194,Dev!$DP$120,,,Table!$A$1))</f>
        <v>PRLTE-S021</v>
      </c>
      <c r="APK146" s="1541"/>
      <c r="APL146" s="1541"/>
      <c r="APM146" s="1542"/>
      <c r="APN146" s="560"/>
      <c r="AQU146" s="485"/>
      <c r="AQV146" s="1562" t="str">
        <f ca="1">INDIRECT(ADDRESS(AQU194,Dev!$CZ$120,,,Table!$A$1))</f>
        <v>PRLEH-S022</v>
      </c>
      <c r="AQW146" s="1563"/>
      <c r="AQX146" s="1563"/>
      <c r="AQY146" s="1564"/>
      <c r="AQZ146" s="486"/>
      <c r="ARA146" s="486"/>
      <c r="ARB146" s="486"/>
      <c r="ARC146" s="486"/>
      <c r="ARD146" s="486"/>
      <c r="ARE146" s="486"/>
      <c r="ARF146" s="486"/>
      <c r="ARG146" s="486"/>
      <c r="ARH146" s="486"/>
      <c r="ARI146" s="486"/>
      <c r="ARJ146" s="486"/>
      <c r="ARK146" s="486"/>
      <c r="ARL146" s="1540" t="str">
        <f ca="1">INDIRECT(ADDRESS(AQU194,Dev!$DP$120,,,Table!$A$1))</f>
        <v>PRLTE-S022</v>
      </c>
      <c r="ARM146" s="1541"/>
      <c r="ARN146" s="1541"/>
      <c r="ARO146" s="1542"/>
      <c r="ARP146" s="560"/>
      <c r="ASW146" s="485"/>
      <c r="ASX146" s="1562" t="str">
        <f ca="1">INDIRECT(ADDRESS(ASW194,Dev!$CZ$120,,,Table!$A$1))</f>
        <v>PRLEH-S023</v>
      </c>
      <c r="ASY146" s="1563"/>
      <c r="ASZ146" s="1563"/>
      <c r="ATA146" s="1564"/>
      <c r="ATB146" s="486"/>
      <c r="ATC146" s="486"/>
      <c r="ATD146" s="486"/>
      <c r="ATE146" s="486"/>
      <c r="ATF146" s="486"/>
      <c r="ATG146" s="486"/>
      <c r="ATH146" s="486"/>
      <c r="ATI146" s="486"/>
      <c r="ATJ146" s="486"/>
      <c r="ATK146" s="486"/>
      <c r="ATL146" s="486"/>
      <c r="ATM146" s="486"/>
      <c r="ATN146" s="1540" t="str">
        <f ca="1">INDIRECT(ADDRESS(ASW194,Dev!$DP$120,,,Table!$A$1))</f>
        <v>PRLTE-S023</v>
      </c>
      <c r="ATO146" s="1541"/>
      <c r="ATP146" s="1541"/>
      <c r="ATQ146" s="1542"/>
      <c r="ATR146" s="560"/>
      <c r="AUU146" s="302"/>
      <c r="AUV146" s="302"/>
      <c r="AUY146" s="256"/>
      <c r="AUZ146" s="256"/>
      <c r="AVC146" s="266"/>
      <c r="AVD146" s="302"/>
      <c r="AVP146" s="868"/>
      <c r="AVQ146" s="868"/>
      <c r="AVR146" s="868"/>
      <c r="AVS146" s="868"/>
      <c r="AVT146" s="868"/>
      <c r="AVU146" s="868"/>
      <c r="AVV146" s="868"/>
      <c r="AVW146" s="868"/>
      <c r="AVX146" s="868"/>
      <c r="AVY146" s="868"/>
      <c r="AVZ146" s="868"/>
      <c r="AWA146" s="868"/>
      <c r="AWB146" s="868"/>
      <c r="AWC146" s="868"/>
      <c r="AWD146" s="868"/>
      <c r="AWE146" s="868"/>
      <c r="AWF146" s="868"/>
      <c r="AWG146" s="868"/>
      <c r="AWH146" s="868"/>
      <c r="AWI146" s="868"/>
      <c r="AWJ146" s="868"/>
      <c r="AWK146" s="868"/>
      <c r="AWL146" s="868"/>
      <c r="AWM146" s="868"/>
      <c r="AWN146" s="868"/>
      <c r="AWO146" s="868"/>
      <c r="AWP146" s="868"/>
      <c r="AWQ146" s="868"/>
      <c r="AWR146" s="1213"/>
      <c r="AWS146" s="1213"/>
      <c r="AWT146" s="1213"/>
      <c r="AWU146" s="1213"/>
      <c r="AWV146" s="1213"/>
      <c r="AWW146" s="1213"/>
      <c r="AWX146" s="1213"/>
      <c r="AWY146" s="1213"/>
      <c r="AWZ146" s="1213"/>
      <c r="AXA146" s="1213"/>
      <c r="AXB146" s="1213"/>
      <c r="AXC146" s="1213"/>
      <c r="AXD146" s="1213"/>
      <c r="AXE146" s="1213"/>
      <c r="AXF146" s="1213"/>
      <c r="AXG146" s="1213"/>
      <c r="AXH146" s="1213"/>
      <c r="AXI146" s="1213"/>
      <c r="AXJ146" s="1213"/>
      <c r="AXK146" s="1213"/>
      <c r="AXL146" s="1213"/>
      <c r="AXM146" s="1213"/>
      <c r="AXN146" s="1213"/>
      <c r="AXO146" s="1213"/>
      <c r="AXP146" s="1213"/>
      <c r="AXQ146" s="1213"/>
      <c r="AXR146" s="1213"/>
      <c r="AXS146" s="1213"/>
      <c r="AXT146" s="1213"/>
      <c r="AXU146" s="868"/>
      <c r="AXV146" s="868"/>
      <c r="AXW146" s="868"/>
      <c r="AXX146" s="868"/>
      <c r="AXY146" s="868"/>
      <c r="AXZ146" s="868"/>
      <c r="AYA146" s="868"/>
      <c r="AYB146" s="868"/>
      <c r="AYC146" s="868"/>
      <c r="AYD146" s="868"/>
      <c r="AYE146" s="868"/>
      <c r="AYF146" s="868"/>
      <c r="AYG146" s="868"/>
      <c r="AYH146" s="868"/>
      <c r="AYI146" s="868"/>
      <c r="AYJ146" s="868"/>
      <c r="AYK146" s="868"/>
      <c r="AYL146" s="868"/>
      <c r="AYM146" s="868"/>
      <c r="AZK146" s="485"/>
      <c r="AZL146" s="1562" t="str">
        <f ca="1">INDIRECT(ADDRESS(AZK194,Dev!$CZ$120,,,Table!$A$1))</f>
        <v>PRLEH-S024</v>
      </c>
      <c r="AZM146" s="1563"/>
      <c r="AZN146" s="1563"/>
      <c r="AZO146" s="1564"/>
      <c r="AZP146" s="486"/>
      <c r="AZQ146" s="486"/>
      <c r="AZR146" s="486"/>
      <c r="AZS146" s="486"/>
      <c r="AZT146" s="486"/>
      <c r="AZU146" s="486"/>
      <c r="AZV146" s="486"/>
      <c r="AZW146" s="486"/>
      <c r="AZX146" s="486"/>
      <c r="AZY146" s="486"/>
      <c r="AZZ146" s="486"/>
      <c r="BAA146" s="486"/>
      <c r="BAB146" s="1540" t="str">
        <f ca="1">INDIRECT(ADDRESS(AZK194,Dev!$DP$120,,,Table!$A$1))</f>
        <v>PRLTE-S024</v>
      </c>
      <c r="BAC146" s="1541"/>
      <c r="BAD146" s="1541"/>
      <c r="BAE146" s="1542"/>
      <c r="BAF146" s="560"/>
      <c r="BBM146" s="485"/>
      <c r="BBN146" s="1562" t="str">
        <f ca="1">INDIRECT(ADDRESS(BBM194,Dev!$CZ$120,,,Table!$A$1))</f>
        <v>PRLEH-S025</v>
      </c>
      <c r="BBO146" s="1563"/>
      <c r="BBP146" s="1563"/>
      <c r="BBQ146" s="1564"/>
      <c r="BBR146" s="486"/>
      <c r="BBS146" s="486"/>
      <c r="BBT146" s="486"/>
      <c r="BBU146" s="486"/>
      <c r="BBV146" s="486"/>
      <c r="BBW146" s="486"/>
      <c r="BBX146" s="486"/>
      <c r="BBY146" s="486"/>
      <c r="BBZ146" s="486"/>
      <c r="BCA146" s="486"/>
      <c r="BCB146" s="486"/>
      <c r="BCC146" s="486"/>
      <c r="BCD146" s="1540" t="str">
        <f ca="1">INDIRECT(ADDRESS(BBM194,Dev!$DP$120,,,Table!$A$1))</f>
        <v>PRLTE-S025</v>
      </c>
      <c r="BCE146" s="1541"/>
      <c r="BCF146" s="1541"/>
      <c r="BCG146" s="1542"/>
      <c r="BCH146" s="560"/>
      <c r="BDO146" s="485"/>
      <c r="BDP146" s="1562" t="str">
        <f ca="1">INDIRECT(ADDRESS(BDO194,Dev!$CZ$120,,,Table!$A$1))</f>
        <v>PRLEH-S026</v>
      </c>
      <c r="BDQ146" s="1563"/>
      <c r="BDR146" s="1563"/>
      <c r="BDS146" s="1564"/>
      <c r="BDT146" s="486"/>
      <c r="BDU146" s="486"/>
      <c r="BDV146" s="486"/>
      <c r="BDW146" s="486"/>
      <c r="BDX146" s="486"/>
      <c r="BDY146" s="486"/>
      <c r="BDZ146" s="486"/>
      <c r="BEA146" s="486"/>
      <c r="BEB146" s="486"/>
      <c r="BEC146" s="486"/>
      <c r="BED146" s="486"/>
      <c r="BEE146" s="486"/>
      <c r="BEF146" s="1540" t="str">
        <f ca="1">INDIRECT(ADDRESS(BDO194,Dev!$DP$120,,,Table!$A$1))</f>
        <v>PRLTE-S026</v>
      </c>
      <c r="BEG146" s="1541"/>
      <c r="BEH146" s="1541"/>
      <c r="BEI146" s="1542"/>
      <c r="BEJ146" s="560"/>
      <c r="BFQ146" s="485"/>
      <c r="BFR146" s="1562" t="str">
        <f ca="1">INDIRECT(ADDRESS(BFQ194,Dev!$CZ$120,,,Table!$A$1))</f>
        <v>PRLEH-S027</v>
      </c>
      <c r="BFS146" s="1563"/>
      <c r="BFT146" s="1563"/>
      <c r="BFU146" s="1564"/>
      <c r="BFV146" s="486"/>
      <c r="BFW146" s="486"/>
      <c r="BFX146" s="486"/>
      <c r="BFY146" s="486"/>
      <c r="BFZ146" s="486"/>
      <c r="BGA146" s="486"/>
      <c r="BGB146" s="486"/>
      <c r="BGC146" s="486"/>
      <c r="BGD146" s="486"/>
      <c r="BGE146" s="486"/>
      <c r="BGF146" s="486"/>
      <c r="BGG146" s="486"/>
      <c r="BGH146" s="1540" t="str">
        <f ca="1">INDIRECT(ADDRESS(BFQ194,Dev!$DP$120,,,Table!$A$1))</f>
        <v>PRLTE-S027</v>
      </c>
      <c r="BGI146" s="1541"/>
      <c r="BGJ146" s="1541"/>
      <c r="BGK146" s="1542"/>
      <c r="BGL146" s="560"/>
      <c r="BHS146" s="485"/>
      <c r="BHT146" s="1562" t="str">
        <f ca="1">INDIRECT(ADDRESS(BHS194,Dev!$CZ$120,,,Table!$A$1))</f>
        <v>PRLEH-S028</v>
      </c>
      <c r="BHU146" s="1563"/>
      <c r="BHV146" s="1563"/>
      <c r="BHW146" s="1564"/>
      <c r="BHX146" s="486"/>
      <c r="BHY146" s="486"/>
      <c r="BHZ146" s="486"/>
      <c r="BIA146" s="486"/>
      <c r="BIB146" s="486"/>
      <c r="BIC146" s="486"/>
      <c r="BID146" s="486"/>
      <c r="BIE146" s="486"/>
      <c r="BIF146" s="486"/>
      <c r="BIG146" s="486"/>
      <c r="BIH146" s="486"/>
      <c r="BII146" s="486"/>
      <c r="BIJ146" s="1540" t="str">
        <f ca="1">INDIRECT(ADDRESS(BHS194,Dev!$DP$120,,,Table!$A$1))</f>
        <v>PRLTE-S028</v>
      </c>
      <c r="BIK146" s="1541"/>
      <c r="BIL146" s="1541"/>
      <c r="BIM146" s="1542"/>
      <c r="BIN146" s="560"/>
      <c r="BJU146" s="485"/>
      <c r="BJV146" s="1562" t="str">
        <f ca="1">INDIRECT(ADDRESS(BJU194,Dev!$CZ$120,,,Table!$A$1))</f>
        <v>PRLEH-S029</v>
      </c>
      <c r="BJW146" s="1563"/>
      <c r="BJX146" s="1563"/>
      <c r="BJY146" s="1564"/>
      <c r="BJZ146" s="486"/>
      <c r="BKA146" s="486"/>
      <c r="BKB146" s="486"/>
      <c r="BKC146" s="486"/>
      <c r="BKD146" s="486"/>
      <c r="BKE146" s="486"/>
      <c r="BKF146" s="486"/>
      <c r="BKG146" s="486"/>
      <c r="BKH146" s="486"/>
      <c r="BKI146" s="486"/>
      <c r="BKJ146" s="486"/>
      <c r="BKK146" s="486"/>
      <c r="BKL146" s="1540" t="str">
        <f ca="1">INDIRECT(ADDRESS(BJU194,Dev!$DP$120,,,Table!$A$1))</f>
        <v>PRLTE-S029</v>
      </c>
      <c r="BKM146" s="1541"/>
      <c r="BKN146" s="1541"/>
      <c r="BKO146" s="1542"/>
      <c r="BKP146" s="560"/>
      <c r="BLW146" s="485"/>
      <c r="BLX146" s="1562" t="str">
        <f ca="1">INDIRECT(ADDRESS(BLW194,Dev!$CZ$120,,,Table!$A$1))</f>
        <v>PRLEH-S030</v>
      </c>
      <c r="BLY146" s="1563"/>
      <c r="BLZ146" s="1563"/>
      <c r="BMA146" s="1564"/>
      <c r="BMB146" s="486"/>
      <c r="BMC146" s="486"/>
      <c r="BMD146" s="486"/>
      <c r="BME146" s="486"/>
      <c r="BMF146" s="486"/>
      <c r="BMG146" s="486"/>
      <c r="BMH146" s="486"/>
      <c r="BMI146" s="486"/>
      <c r="BMJ146" s="486"/>
      <c r="BMK146" s="486"/>
      <c r="BML146" s="486"/>
      <c r="BMM146" s="486"/>
      <c r="BMN146" s="1540" t="str">
        <f ca="1">INDIRECT(ADDRESS(BLW194,Dev!$DP$120,,,Table!$A$1))</f>
        <v>PRLTE-S030</v>
      </c>
      <c r="BMO146" s="1541"/>
      <c r="BMP146" s="1541"/>
      <c r="BMQ146" s="1542"/>
      <c r="BMR146" s="560"/>
      <c r="BNY146" s="485"/>
      <c r="BNZ146" s="1562" t="str">
        <f ca="1">INDIRECT(ADDRESS(BNY194,Dev!$CZ$120,,,Table!$A$1))</f>
        <v>PRLEH-S031</v>
      </c>
      <c r="BOA146" s="1563"/>
      <c r="BOB146" s="1563"/>
      <c r="BOC146" s="1564"/>
      <c r="BOD146" s="486"/>
      <c r="BOE146" s="486"/>
      <c r="BOF146" s="486"/>
      <c r="BOG146" s="486"/>
      <c r="BOH146" s="486"/>
      <c r="BOI146" s="486"/>
      <c r="BOJ146" s="486"/>
      <c r="BOK146" s="486"/>
      <c r="BOL146" s="486"/>
      <c r="BOM146" s="486"/>
      <c r="BON146" s="486"/>
      <c r="BOO146" s="486"/>
      <c r="BOP146" s="1540" t="str">
        <f ca="1">INDIRECT(ADDRESS(BNY194,Dev!$DP$120,,,Table!$A$1))</f>
        <v>PRLTE-S031</v>
      </c>
      <c r="BOQ146" s="1541"/>
      <c r="BOR146" s="1541"/>
      <c r="BOS146" s="1542"/>
      <c r="BOT146" s="560"/>
      <c r="BQA146" s="485"/>
      <c r="BQB146" s="1562" t="str">
        <f ca="1">INDIRECT(ADDRESS(BQA194,Dev!$CZ$120,,,Table!$A$1))</f>
        <v>PRLEH-S032</v>
      </c>
      <c r="BQC146" s="1563"/>
      <c r="BQD146" s="1563"/>
      <c r="BQE146" s="1564"/>
      <c r="BQF146" s="486"/>
      <c r="BQG146" s="486"/>
      <c r="BQH146" s="486"/>
      <c r="BQI146" s="486"/>
      <c r="BQJ146" s="486"/>
      <c r="BQK146" s="486"/>
      <c r="BQL146" s="486"/>
      <c r="BQM146" s="486"/>
      <c r="BQN146" s="486"/>
      <c r="BQO146" s="486"/>
      <c r="BQP146" s="486"/>
      <c r="BQQ146" s="486"/>
      <c r="BQR146" s="1540" t="str">
        <f ca="1">INDIRECT(ADDRESS(BQA194,Dev!$DP$120,,,Table!$A$1))</f>
        <v>PRLTE-S032</v>
      </c>
      <c r="BQS146" s="1541"/>
      <c r="BQT146" s="1541"/>
      <c r="BQU146" s="1542"/>
      <c r="BQV146" s="560"/>
      <c r="BSC146" s="485"/>
      <c r="BSD146" s="1562" t="str">
        <f ca="1">INDIRECT(ADDRESS(BSC194,Dev!$CZ$120,,,Table!$A$1))</f>
        <v>PRLEH-S033</v>
      </c>
      <c r="BSE146" s="1563"/>
      <c r="BSF146" s="1563"/>
      <c r="BSG146" s="1564"/>
      <c r="BSH146" s="486"/>
      <c r="BSI146" s="486"/>
      <c r="BSJ146" s="486"/>
      <c r="BSK146" s="486"/>
      <c r="BSL146" s="486"/>
      <c r="BSM146" s="486"/>
      <c r="BSN146" s="486"/>
      <c r="BSO146" s="486"/>
      <c r="BSP146" s="486"/>
      <c r="BSQ146" s="486"/>
      <c r="BSR146" s="486"/>
      <c r="BSS146" s="486"/>
      <c r="BST146" s="1540" t="str">
        <f ca="1">INDIRECT(ADDRESS(BSC194,Dev!$DP$120,,,Table!$A$1))</f>
        <v>PRLTE-S033</v>
      </c>
      <c r="BSU146" s="1541"/>
      <c r="BSV146" s="1541"/>
      <c r="BSW146" s="1542"/>
      <c r="BSX146" s="560"/>
      <c r="BUE146" s="485"/>
      <c r="BUF146" s="1562" t="str">
        <f ca="1">INDIRECT(ADDRESS(BUE194,Dev!$CZ$120,,,Table!$A$1))</f>
        <v>PRLEH-S034</v>
      </c>
      <c r="BUG146" s="1563"/>
      <c r="BUH146" s="1563"/>
      <c r="BUI146" s="1564"/>
      <c r="BUJ146" s="486"/>
      <c r="BUK146" s="486"/>
      <c r="BUL146" s="486"/>
      <c r="BUM146" s="486"/>
      <c r="BUN146" s="486"/>
      <c r="BUO146" s="486"/>
      <c r="BUP146" s="486"/>
      <c r="BUQ146" s="486"/>
      <c r="BUR146" s="486"/>
      <c r="BUS146" s="486"/>
      <c r="BUT146" s="486"/>
      <c r="BUU146" s="486"/>
      <c r="BUV146" s="1540" t="str">
        <f ca="1">INDIRECT(ADDRESS(BUE194,Dev!$DP$120,,,Table!$A$1))</f>
        <v>PRLTE-S034</v>
      </c>
      <c r="BUW146" s="1541"/>
      <c r="BUX146" s="1541"/>
      <c r="BUY146" s="1542"/>
      <c r="BUZ146" s="560"/>
      <c r="BWG146" s="485"/>
      <c r="BWH146" s="1562" t="str">
        <f ca="1">INDIRECT(ADDRESS(BWG194,Dev!$CZ$120,,,Table!$A$1))</f>
        <v>PRLEH-S035</v>
      </c>
      <c r="BWI146" s="1563"/>
      <c r="BWJ146" s="1563"/>
      <c r="BWK146" s="1564"/>
      <c r="BWL146" s="486"/>
      <c r="BWM146" s="486"/>
      <c r="BWN146" s="486"/>
      <c r="BWO146" s="486"/>
      <c r="BWP146" s="486"/>
      <c r="BWQ146" s="486"/>
      <c r="BWR146" s="486"/>
      <c r="BWS146" s="486"/>
      <c r="BWT146" s="486"/>
      <c r="BWU146" s="486"/>
      <c r="BWV146" s="486"/>
      <c r="BWW146" s="486"/>
      <c r="BWX146" s="1540" t="str">
        <f ca="1">INDIRECT(ADDRESS(BWG194,Dev!$DP$120,,,Table!$A$1))</f>
        <v>PRLTE-S035</v>
      </c>
      <c r="BWY146" s="1541"/>
      <c r="BWZ146" s="1541"/>
      <c r="BXA146" s="1542"/>
      <c r="BXB146" s="560"/>
      <c r="BYI146" s="485"/>
      <c r="BYJ146" s="1562" t="str">
        <f ca="1">INDIRECT(ADDRESS(BYI194,Dev!$CZ$120,,,Table!$A$1))</f>
        <v>PRLEH-S036</v>
      </c>
      <c r="BYK146" s="1563"/>
      <c r="BYL146" s="1563"/>
      <c r="BYM146" s="1564"/>
      <c r="BYN146" s="486"/>
      <c r="BYO146" s="486"/>
      <c r="BYP146" s="486"/>
      <c r="BYQ146" s="486"/>
      <c r="BYR146" s="486"/>
      <c r="BYS146" s="486"/>
      <c r="BYT146" s="486"/>
      <c r="BYU146" s="486"/>
      <c r="BYV146" s="486"/>
      <c r="BYW146" s="486"/>
      <c r="BYX146" s="486"/>
      <c r="BYY146" s="486"/>
      <c r="BYZ146" s="1540" t="str">
        <f ca="1">INDIRECT(ADDRESS(BYI194,Dev!$DP$120,,,Table!$A$1))</f>
        <v>PRLTE-S036</v>
      </c>
      <c r="BZA146" s="1541"/>
      <c r="BZB146" s="1541"/>
      <c r="BZC146" s="1542"/>
      <c r="BZD146" s="560"/>
      <c r="CAK146" s="485"/>
      <c r="CAL146" s="1562" t="str">
        <f ca="1">INDIRECT(ADDRESS(CAK194,Dev!$CZ$120,,,Table!$A$1))</f>
        <v>PRLEH-S037</v>
      </c>
      <c r="CAM146" s="1563"/>
      <c r="CAN146" s="1563"/>
      <c r="CAO146" s="1564"/>
      <c r="CAP146" s="486"/>
      <c r="CAQ146" s="486"/>
      <c r="CAR146" s="486"/>
      <c r="CAS146" s="486"/>
      <c r="CAT146" s="486"/>
      <c r="CAU146" s="486"/>
      <c r="CAV146" s="486"/>
      <c r="CAW146" s="486"/>
      <c r="CAX146" s="486"/>
      <c r="CAY146" s="486"/>
      <c r="CAZ146" s="486"/>
      <c r="CBA146" s="486"/>
      <c r="CBB146" s="1540" t="str">
        <f ca="1">INDIRECT(ADDRESS(CAK194,Dev!$DP$120,,,Table!$A$1))</f>
        <v>PRLTE-S037</v>
      </c>
      <c r="CBC146" s="1541"/>
      <c r="CBD146" s="1541"/>
      <c r="CBE146" s="1542"/>
      <c r="CBF146" s="560"/>
      <c r="CCM146" s="485"/>
      <c r="CCN146" s="1562" t="str">
        <f ca="1">INDIRECT(ADDRESS(CCM194,Dev!$CZ$120,,,Table!$A$1))</f>
        <v>PRLEH-S038</v>
      </c>
      <c r="CCO146" s="1563"/>
      <c r="CCP146" s="1563"/>
      <c r="CCQ146" s="1564"/>
      <c r="CCR146" s="486"/>
      <c r="CCS146" s="486"/>
      <c r="CCT146" s="486"/>
      <c r="CCU146" s="486"/>
      <c r="CCV146" s="486"/>
      <c r="CCW146" s="486"/>
      <c r="CCX146" s="486"/>
      <c r="CCY146" s="486"/>
      <c r="CCZ146" s="486"/>
      <c r="CDA146" s="486"/>
      <c r="CDB146" s="486"/>
      <c r="CDC146" s="486"/>
      <c r="CDD146" s="1540" t="str">
        <f ca="1">INDIRECT(ADDRESS(CCM194,Dev!$DP$120,,,Table!$A$1))</f>
        <v>PRLTE-S038</v>
      </c>
      <c r="CDE146" s="1541"/>
      <c r="CDF146" s="1541"/>
      <c r="CDG146" s="1542"/>
      <c r="CDH146" s="560"/>
      <c r="CEO146" s="485"/>
      <c r="CEP146" s="1562" t="str">
        <f ca="1">INDIRECT(ADDRESS(CEO194,Dev!$CZ$120,,,Table!$A$1))</f>
        <v>PRLEH-S039</v>
      </c>
      <c r="CEQ146" s="1563"/>
      <c r="CER146" s="1563"/>
      <c r="CES146" s="1564"/>
      <c r="CET146" s="486"/>
      <c r="CEU146" s="486"/>
      <c r="CEV146" s="486"/>
      <c r="CEW146" s="486"/>
      <c r="CEX146" s="486"/>
      <c r="CEY146" s="486"/>
      <c r="CEZ146" s="486"/>
      <c r="CFA146" s="486"/>
      <c r="CFB146" s="486"/>
      <c r="CFC146" s="486"/>
      <c r="CFD146" s="486"/>
      <c r="CFE146" s="486"/>
      <c r="CFF146" s="1540" t="str">
        <f ca="1">INDIRECT(ADDRESS(CEO194,Dev!$DP$120,,,Table!$A$1))</f>
        <v>PRLTE-S039</v>
      </c>
      <c r="CFG146" s="1541"/>
      <c r="CFH146" s="1541"/>
      <c r="CFI146" s="1542"/>
      <c r="CFJ146" s="560"/>
      <c r="CGQ146" s="485"/>
      <c r="CGR146" s="1562" t="str">
        <f ca="1">INDIRECT(ADDRESS(CGQ194,Dev!$CZ$120,,,Table!$A$1))</f>
        <v>PRLEH-S040</v>
      </c>
      <c r="CGS146" s="1563"/>
      <c r="CGT146" s="1563"/>
      <c r="CGU146" s="1564"/>
      <c r="CGV146" s="486"/>
      <c r="CGW146" s="486"/>
      <c r="CGX146" s="486"/>
      <c r="CGY146" s="486"/>
      <c r="CGZ146" s="486"/>
      <c r="CHA146" s="486"/>
      <c r="CHB146" s="486"/>
      <c r="CHC146" s="486"/>
      <c r="CHD146" s="486"/>
      <c r="CHE146" s="486"/>
      <c r="CHF146" s="486"/>
      <c r="CHG146" s="486"/>
      <c r="CHH146" s="1540" t="str">
        <f ca="1">INDIRECT(ADDRESS(CGQ194,Dev!$DP$120,,,Table!$A$1))</f>
        <v>PRLTE-S040</v>
      </c>
      <c r="CHI146" s="1541"/>
      <c r="CHJ146" s="1541"/>
      <c r="CHK146" s="1542"/>
      <c r="CHL146" s="560"/>
      <c r="CIS146" s="485"/>
      <c r="CIT146" s="1562" t="str">
        <f ca="1">INDIRECT(ADDRESS(CIS194,Dev!$CZ$120,,,Table!$A$1))</f>
        <v>PRLEH-S041</v>
      </c>
      <c r="CIU146" s="1563"/>
      <c r="CIV146" s="1563"/>
      <c r="CIW146" s="1564"/>
      <c r="CIX146" s="486"/>
      <c r="CIY146" s="486"/>
      <c r="CIZ146" s="486"/>
      <c r="CJA146" s="486"/>
      <c r="CJB146" s="486"/>
      <c r="CJC146" s="486"/>
      <c r="CJD146" s="486"/>
      <c r="CJE146" s="486"/>
      <c r="CJF146" s="486"/>
      <c r="CJG146" s="486"/>
      <c r="CJH146" s="486"/>
      <c r="CJI146" s="486"/>
      <c r="CJJ146" s="1540" t="str">
        <f ca="1">INDIRECT(ADDRESS(CIS194,Dev!$DP$120,,,Table!$A$1))</f>
        <v>PRLTE-S041</v>
      </c>
      <c r="CJK146" s="1541"/>
      <c r="CJL146" s="1541"/>
      <c r="CJM146" s="1542"/>
      <c r="CJN146" s="560"/>
      <c r="CKU146" s="485"/>
      <c r="CKV146" s="1562" t="str">
        <f ca="1">INDIRECT(ADDRESS(CKU194,Dev!$CZ$120,,,Table!$A$1))</f>
        <v>PRLEH-S042</v>
      </c>
      <c r="CKW146" s="1563"/>
      <c r="CKX146" s="1563"/>
      <c r="CKY146" s="1564"/>
      <c r="CKZ146" s="486"/>
      <c r="CLA146" s="486"/>
      <c r="CLB146" s="486"/>
      <c r="CLC146" s="486"/>
      <c r="CLD146" s="486"/>
      <c r="CLE146" s="486"/>
      <c r="CLF146" s="486"/>
      <c r="CLG146" s="486"/>
      <c r="CLH146" s="486"/>
      <c r="CLI146" s="486"/>
      <c r="CLJ146" s="486"/>
      <c r="CLK146" s="486"/>
      <c r="CLL146" s="1540" t="str">
        <f ca="1">INDIRECT(ADDRESS(CKU194,Dev!$DP$120,,,Table!$A$1))</f>
        <v>PRLTE-S042</v>
      </c>
      <c r="CLM146" s="1541"/>
      <c r="CLN146" s="1541"/>
      <c r="CLO146" s="1542"/>
      <c r="CLP146" s="560"/>
      <c r="CMW146" s="485"/>
      <c r="CMX146" s="1562" t="str">
        <f ca="1">INDIRECT(ADDRESS(CMW194,Dev!$CZ$120,,,Table!$A$1))</f>
        <v>PRLEH-S043</v>
      </c>
      <c r="CMY146" s="1563"/>
      <c r="CMZ146" s="1563"/>
      <c r="CNA146" s="1564"/>
      <c r="CNB146" s="486"/>
      <c r="CNC146" s="486"/>
      <c r="CND146" s="486"/>
      <c r="CNE146" s="486"/>
      <c r="CNF146" s="486"/>
      <c r="CNG146" s="486"/>
      <c r="CNH146" s="486"/>
      <c r="CNI146" s="486"/>
      <c r="CNJ146" s="486"/>
      <c r="CNK146" s="486"/>
      <c r="CNL146" s="486"/>
      <c r="CNM146" s="486"/>
      <c r="CNN146" s="1540" t="str">
        <f ca="1">INDIRECT(ADDRESS(CMW194,Dev!$DP$120,,,Table!$A$1))</f>
        <v>PRLTE-S043</v>
      </c>
      <c r="CNO146" s="1541"/>
      <c r="CNP146" s="1541"/>
      <c r="CNQ146" s="1542"/>
      <c r="CNR146" s="560"/>
      <c r="COY146" s="485"/>
      <c r="COZ146" s="1562" t="str">
        <f ca="1">INDIRECT(ADDRESS(COY194,Dev!$CZ$120,,,Table!$A$1))</f>
        <v>PRLEH-S044</v>
      </c>
      <c r="CPA146" s="1563"/>
      <c r="CPB146" s="1563"/>
      <c r="CPC146" s="1564"/>
      <c r="CPD146" s="486"/>
      <c r="CPE146" s="486"/>
      <c r="CPF146" s="486"/>
      <c r="CPG146" s="486"/>
      <c r="CPH146" s="486"/>
      <c r="CPI146" s="486"/>
      <c r="CPJ146" s="486"/>
      <c r="CPK146" s="486"/>
      <c r="CPL146" s="486"/>
      <c r="CPM146" s="486"/>
      <c r="CPN146" s="486"/>
      <c r="CPO146" s="486"/>
      <c r="CPP146" s="1540" t="str">
        <f ca="1">INDIRECT(ADDRESS(COY194,Dev!$DP$120,,,Table!$A$1))</f>
        <v>PRLTE-S044</v>
      </c>
      <c r="CPQ146" s="1541"/>
      <c r="CPR146" s="1541"/>
      <c r="CPS146" s="1542"/>
      <c r="CPT146" s="560"/>
      <c r="CRA146" s="485"/>
      <c r="CRB146" s="1562" t="str">
        <f ca="1">INDIRECT(ADDRESS(CRA194,Dev!$CZ$120,,,Table!$A$1))</f>
        <v>PRLEH-S045</v>
      </c>
      <c r="CRC146" s="1563"/>
      <c r="CRD146" s="1563"/>
      <c r="CRE146" s="1564"/>
      <c r="CRF146" s="486"/>
      <c r="CRG146" s="486"/>
      <c r="CRH146" s="486"/>
      <c r="CRI146" s="486"/>
      <c r="CRJ146" s="486"/>
      <c r="CRK146" s="486"/>
      <c r="CRL146" s="486"/>
      <c r="CRM146" s="486"/>
      <c r="CRN146" s="486"/>
      <c r="CRO146" s="486"/>
      <c r="CRP146" s="486"/>
      <c r="CRQ146" s="486"/>
      <c r="CRR146" s="1540" t="str">
        <f ca="1">INDIRECT(ADDRESS(CRA194,Dev!$DP$120,,,Table!$A$1))</f>
        <v>PRLTE-S045</v>
      </c>
      <c r="CRS146" s="1541"/>
      <c r="CRT146" s="1541"/>
      <c r="CRU146" s="1542"/>
      <c r="CRV146" s="560"/>
      <c r="CTC146" s="485"/>
      <c r="CTD146" s="1562" t="str">
        <f ca="1">INDIRECT(ADDRESS(CTC194,Dev!$CZ$120,,,Table!$A$1))</f>
        <v>PRLEH-S046</v>
      </c>
      <c r="CTE146" s="1563"/>
      <c r="CTF146" s="1563"/>
      <c r="CTG146" s="1564"/>
      <c r="CTH146" s="486"/>
      <c r="CTI146" s="486"/>
      <c r="CTJ146" s="486"/>
      <c r="CTK146" s="486"/>
      <c r="CTL146" s="486"/>
      <c r="CTM146" s="486"/>
      <c r="CTN146" s="486"/>
      <c r="CTO146" s="486"/>
      <c r="CTP146" s="486"/>
      <c r="CTQ146" s="486"/>
      <c r="CTR146" s="486"/>
      <c r="CTS146" s="486"/>
      <c r="CTT146" s="1540" t="str">
        <f ca="1">INDIRECT(ADDRESS(CTC194,Dev!$DP$120,,,Table!$A$1))</f>
        <v>PRLTE-S046</v>
      </c>
      <c r="CTU146" s="1541"/>
      <c r="CTV146" s="1541"/>
      <c r="CTW146" s="1542"/>
      <c r="CTX146" s="560"/>
      <c r="CWK146" s="485"/>
      <c r="CWL146" s="1562" t="str">
        <f ca="1">INDIRECT(ADDRESS(CWK194,Dev!$CZ$120,,,Table!$A$1))</f>
        <v>PRLEH-S047</v>
      </c>
      <c r="CWM146" s="1563"/>
      <c r="CWN146" s="1563"/>
      <c r="CWO146" s="1564"/>
      <c r="CWP146" s="486"/>
      <c r="CWQ146" s="486"/>
      <c r="CWR146" s="486"/>
      <c r="CWS146" s="486"/>
      <c r="CWT146" s="486"/>
      <c r="CWU146" s="486"/>
      <c r="CWV146" s="486"/>
      <c r="CWW146" s="486"/>
      <c r="CWX146" s="486"/>
      <c r="CWY146" s="486"/>
      <c r="CWZ146" s="486"/>
      <c r="CXA146" s="486"/>
      <c r="CXB146" s="1540" t="str">
        <f ca="1">INDIRECT(ADDRESS(CWK194,Dev!$DP$120,,,Table!$A$1))</f>
        <v>PRLTE-S047</v>
      </c>
      <c r="CXC146" s="1541"/>
      <c r="CXD146" s="1541"/>
      <c r="CXE146" s="1542"/>
      <c r="CXF146" s="560"/>
      <c r="DAI146" s="485"/>
      <c r="DAJ146" s="1562" t="str">
        <f ca="1">INDIRECT(ADDRESS(DAI194,Dev!$CZ$120,,,Table!$A$1))</f>
        <v>PRLEH-S048</v>
      </c>
      <c r="DAK146" s="1563"/>
      <c r="DAL146" s="1563"/>
      <c r="DAM146" s="1564"/>
      <c r="DAN146" s="486"/>
      <c r="DAO146" s="486"/>
      <c r="DAP146" s="486"/>
      <c r="DAQ146" s="486"/>
      <c r="DAR146" s="486"/>
      <c r="DAS146" s="486"/>
      <c r="DAT146" s="486"/>
      <c r="DAU146" s="486"/>
      <c r="DAV146" s="486"/>
      <c r="DAW146" s="486"/>
      <c r="DAX146" s="486"/>
      <c r="DAY146" s="486"/>
      <c r="DAZ146" s="1540" t="str">
        <f ca="1">INDIRECT(ADDRESS(DAI194,Dev!$DP$120,,,Table!$A$1))</f>
        <v>PRLTE-S048</v>
      </c>
      <c r="DBA146" s="1541"/>
      <c r="DBB146" s="1541"/>
      <c r="DBC146" s="1542"/>
      <c r="DBD146" s="560"/>
      <c r="DDQ146" s="485"/>
      <c r="DDR146" s="1562" t="str">
        <f ca="1">INDIRECT(ADDRESS(DDQ194,Dev!$CZ$120,,,Table!$A$1))</f>
        <v>PRLEH-S049</v>
      </c>
      <c r="DDS146" s="1563"/>
      <c r="DDT146" s="1563"/>
      <c r="DDU146" s="1564"/>
      <c r="DDV146" s="486"/>
      <c r="DDW146" s="486"/>
      <c r="DDX146" s="486"/>
      <c r="DDY146" s="486"/>
      <c r="DDZ146" s="486"/>
      <c r="DEA146" s="486"/>
      <c r="DEB146" s="486"/>
      <c r="DEC146" s="486"/>
      <c r="DED146" s="486"/>
      <c r="DEE146" s="486"/>
      <c r="DEF146" s="486"/>
      <c r="DEG146" s="486"/>
      <c r="DEH146" s="1540" t="str">
        <f ca="1">INDIRECT(ADDRESS(DDQ194,Dev!$DP$120,,,Table!$A$1))</f>
        <v>PRLTE-S049</v>
      </c>
      <c r="DEI146" s="1541"/>
      <c r="DEJ146" s="1541"/>
      <c r="DEK146" s="1542"/>
      <c r="DEL146" s="560"/>
      <c r="DGY146" s="485"/>
      <c r="DGZ146" s="1562" t="str">
        <f ca="1">INDIRECT(ADDRESS(DGY194,Dev!$CZ$120,,,Table!$A$1))</f>
        <v>PRLEH-S050</v>
      </c>
      <c r="DHA146" s="1563"/>
      <c r="DHB146" s="1563"/>
      <c r="DHC146" s="1564"/>
      <c r="DHD146" s="486"/>
      <c r="DHE146" s="486"/>
      <c r="DHF146" s="486"/>
      <c r="DHG146" s="486"/>
      <c r="DHH146" s="486"/>
      <c r="DHI146" s="486"/>
      <c r="DHJ146" s="486"/>
      <c r="DHK146" s="486"/>
      <c r="DHL146" s="486"/>
      <c r="DHM146" s="486"/>
      <c r="DHN146" s="486"/>
      <c r="DHO146" s="486"/>
      <c r="DHP146" s="1540" t="str">
        <f ca="1">INDIRECT(ADDRESS(DGY194,Dev!$DP$120,,,Table!$A$1))</f>
        <v>PRLTE-S050</v>
      </c>
      <c r="DHQ146" s="1541"/>
      <c r="DHR146" s="1541"/>
      <c r="DHS146" s="1542"/>
      <c r="DHT146" s="560"/>
      <c r="DKG146" s="485"/>
      <c r="DKH146" s="1562" t="str">
        <f ca="1">INDIRECT(ADDRESS(DKG194,Dev!$CZ$120,,,Table!$A$1))</f>
        <v>PRLEH-S051</v>
      </c>
      <c r="DKI146" s="1563"/>
      <c r="DKJ146" s="1563"/>
      <c r="DKK146" s="1564"/>
      <c r="DKL146" s="486"/>
      <c r="DKM146" s="486"/>
      <c r="DKN146" s="486"/>
      <c r="DKO146" s="486"/>
      <c r="DKP146" s="486"/>
      <c r="DKQ146" s="486"/>
      <c r="DKR146" s="486"/>
      <c r="DKS146" s="486"/>
      <c r="DKT146" s="486"/>
      <c r="DKU146" s="486"/>
      <c r="DKV146" s="486"/>
      <c r="DKW146" s="486"/>
      <c r="DKX146" s="1540" t="str">
        <f ca="1">INDIRECT(ADDRESS(DKG194,Dev!$DP$120,,,Table!$A$1))</f>
        <v>PRLTE-S051</v>
      </c>
      <c r="DKY146" s="1541"/>
      <c r="DKZ146" s="1541"/>
      <c r="DLA146" s="1542"/>
      <c r="DLB146" s="560"/>
      <c r="DLJ146" s="792"/>
      <c r="DLK146" s="792"/>
      <c r="DLL146" s="792"/>
      <c r="DLM146" s="792"/>
      <c r="DLN146" s="792"/>
      <c r="DLO146" s="792"/>
      <c r="DLP146" s="792"/>
      <c r="DLQ146" s="792"/>
      <c r="DLR146" s="792"/>
      <c r="DLS146" s="792"/>
      <c r="DLT146" s="792"/>
      <c r="DLU146" s="792"/>
      <c r="DLV146" s="792"/>
      <c r="DLW146" s="792"/>
      <c r="DLX146" s="792"/>
      <c r="DLY146" s="792"/>
      <c r="DLZ146" s="792"/>
      <c r="DMA146" s="792"/>
      <c r="DMB146" s="792"/>
      <c r="DMC146" s="792"/>
      <c r="DMD146" s="792"/>
      <c r="DME146" s="792"/>
      <c r="DMF146" s="792"/>
      <c r="DMG146" s="792"/>
      <c r="DMH146" s="792"/>
      <c r="DMI146" s="792"/>
      <c r="DMJ146" s="792"/>
      <c r="DMK146" s="792"/>
      <c r="DML146" s="792"/>
      <c r="DMM146" s="792"/>
      <c r="DMN146" s="792"/>
      <c r="DMO146" s="792"/>
      <c r="DMP146" s="792"/>
      <c r="DMQ146" s="792"/>
      <c r="DMR146" s="792"/>
      <c r="DMS146" s="792"/>
      <c r="DMT146" s="792"/>
      <c r="DMU146" s="792"/>
      <c r="DMV146" s="792"/>
      <c r="DMW146" s="792"/>
      <c r="DMX146" s="792"/>
      <c r="DMY146" s="792"/>
      <c r="DMZ146" s="792"/>
      <c r="DNA146" s="792"/>
      <c r="DNB146" s="792"/>
      <c r="DNC146" s="792"/>
      <c r="DND146" s="792"/>
      <c r="DNE146" s="792"/>
      <c r="DNF146" s="792"/>
      <c r="DNG146" s="792"/>
      <c r="DNH146" s="792"/>
      <c r="DNI146" s="792"/>
      <c r="DNJ146" s="792"/>
      <c r="DNO146" s="485"/>
      <c r="DNP146" s="1562" t="str">
        <f ca="1">INDIRECT(ADDRESS(DNO194,Dev!$CZ$120,,,Table!$A$1))</f>
        <v>PRLEH-S052</v>
      </c>
      <c r="DNQ146" s="1563"/>
      <c r="DNR146" s="1563"/>
      <c r="DNS146" s="1564"/>
      <c r="DNT146" s="486"/>
      <c r="DNU146" s="486"/>
      <c r="DNV146" s="486"/>
      <c r="DNW146" s="486"/>
      <c r="DNX146" s="486"/>
      <c r="DNY146" s="486"/>
      <c r="DNZ146" s="486"/>
      <c r="DOA146" s="486"/>
      <c r="DOB146" s="486"/>
      <c r="DOC146" s="486"/>
      <c r="DOD146" s="486"/>
      <c r="DOE146" s="486"/>
      <c r="DOF146" s="1540" t="str">
        <f ca="1">INDIRECT(ADDRESS(DNO194,Dev!$DP$120,,,Table!$A$1))</f>
        <v>PRLTE-S052</v>
      </c>
      <c r="DOG146" s="1541"/>
      <c r="DOH146" s="1541"/>
      <c r="DOI146" s="1542"/>
      <c r="DOJ146" s="560"/>
      <c r="DRM146" s="485"/>
      <c r="DRN146" s="1562" t="str">
        <f ca="1">INDIRECT(ADDRESS(DRM194,Dev!$CZ$120,,,Table!$A$1))</f>
        <v>PRLEH-S053</v>
      </c>
      <c r="DRO146" s="1563"/>
      <c r="DRP146" s="1563"/>
      <c r="DRQ146" s="1564"/>
      <c r="DRR146" s="486"/>
      <c r="DRS146" s="486"/>
      <c r="DRT146" s="486"/>
      <c r="DRU146" s="486"/>
      <c r="DRV146" s="486"/>
      <c r="DRW146" s="486"/>
      <c r="DRX146" s="486"/>
      <c r="DRY146" s="486"/>
      <c r="DRZ146" s="486"/>
      <c r="DSA146" s="486"/>
      <c r="DSB146" s="486"/>
      <c r="DSC146" s="486"/>
      <c r="DSD146" s="1540" t="str">
        <f ca="1">INDIRECT(ADDRESS(DRM194,Dev!$DP$120,,,Table!$A$1))</f>
        <v>PRLTE-S053</v>
      </c>
      <c r="DSE146" s="1541"/>
      <c r="DSF146" s="1541"/>
      <c r="DSG146" s="1542"/>
      <c r="DSH146" s="560"/>
      <c r="DTV146" s="1373"/>
      <c r="DTW146" s="1373"/>
      <c r="DTX146" s="1373"/>
      <c r="DTY146" s="1373"/>
      <c r="DTZ146" s="1373"/>
      <c r="DVF146" s="226"/>
      <c r="DVG146" s="226"/>
      <c r="DVH146" s="226"/>
      <c r="DVI146" s="226"/>
      <c r="DVJ146" s="226"/>
      <c r="DVK146" s="226"/>
      <c r="DVL146" s="226"/>
      <c r="DVM146" s="226"/>
      <c r="DVN146" s="226"/>
      <c r="DVO146" s="226"/>
      <c r="DVP146" s="226"/>
      <c r="DVQ146" s="226"/>
      <c r="DVR146" s="226"/>
      <c r="DVS146" s="226"/>
      <c r="DVT146" s="226"/>
      <c r="DVU146" s="226"/>
      <c r="DVV146" s="226"/>
      <c r="DVW146" s="226"/>
      <c r="DVX146" s="226"/>
      <c r="DVY146" s="226"/>
      <c r="DVZ146" s="226"/>
      <c r="DWA146" s="226"/>
      <c r="DWB146" s="226"/>
      <c r="DWC146" s="226"/>
      <c r="DWD146" s="226"/>
      <c r="DWE146" s="226"/>
      <c r="DWF146" s="226"/>
      <c r="DWG146" s="226"/>
      <c r="DWH146" s="226"/>
      <c r="DWI146" s="226"/>
      <c r="DWJ146" s="226"/>
      <c r="DWK146" s="226"/>
      <c r="DWL146" s="226"/>
      <c r="DWM146" s="226"/>
      <c r="DWN146" s="226"/>
      <c r="DWO146" s="226"/>
      <c r="DWP146" s="226"/>
      <c r="DWQ146" s="226"/>
      <c r="DWR146" s="226"/>
      <c r="DWS146" s="226"/>
      <c r="DWT146" s="226"/>
      <c r="DWU146" s="226"/>
      <c r="DWV146" s="226"/>
      <c r="DWW146" s="226"/>
      <c r="DWX146" s="226"/>
      <c r="DWY146" s="226"/>
      <c r="DWZ146" s="226"/>
      <c r="DXA146" s="226"/>
      <c r="DXB146" s="226"/>
      <c r="DXC146" s="226"/>
      <c r="DXD146" s="226"/>
      <c r="DXE146" s="226"/>
      <c r="DXF146" s="226"/>
      <c r="DXG146" s="226"/>
      <c r="DXH146" s="226"/>
      <c r="DXI146" s="226"/>
      <c r="DXJ146" s="226"/>
      <c r="DXK146" s="226"/>
      <c r="DXL146" s="226"/>
      <c r="DXM146" s="226"/>
      <c r="DXN146" s="226"/>
      <c r="DXO146" s="226"/>
      <c r="DXP146" s="226"/>
      <c r="DXQ146" s="226"/>
      <c r="DXR146" s="226"/>
      <c r="DXS146" s="226"/>
      <c r="DXT146" s="226"/>
      <c r="DXU146" s="226"/>
      <c r="DXV146" s="226"/>
      <c r="DXW146" s="226"/>
      <c r="DXX146" s="226"/>
      <c r="DXY146" s="226"/>
      <c r="DXZ146" s="226"/>
      <c r="DYA146" s="226"/>
      <c r="DYB146" s="226"/>
      <c r="DYC146" s="226"/>
      <c r="DYD146" s="226"/>
      <c r="DYE146" s="226"/>
      <c r="DYF146" s="226"/>
      <c r="DYG146" s="226"/>
      <c r="DYH146" s="226"/>
      <c r="DYI146" s="226"/>
      <c r="DYJ146" s="226"/>
      <c r="DYK146" s="1634"/>
      <c r="DYL146" s="1635"/>
      <c r="DYM146" s="226"/>
      <c r="DYN146" s="226"/>
      <c r="DYO146" s="226"/>
      <c r="DYP146" s="226"/>
      <c r="DYQ146" s="1276"/>
      <c r="DYR146" s="1275"/>
      <c r="DYS146" s="226"/>
      <c r="DYT146" s="226"/>
      <c r="DYU146" s="226"/>
      <c r="DYV146" s="226"/>
      <c r="DYW146" s="226"/>
      <c r="DYX146" s="226"/>
      <c r="DYY146" s="226"/>
      <c r="DYZ146" s="226"/>
      <c r="DZA146" s="227"/>
      <c r="DZB146" s="239"/>
      <c r="DZC146" s="226"/>
      <c r="DZD146" s="226"/>
      <c r="DZE146" s="226"/>
      <c r="DZF146" s="226"/>
      <c r="DZG146" s="226"/>
      <c r="DZH146" s="226"/>
      <c r="DZI146" s="226"/>
      <c r="DZJ146" s="226"/>
      <c r="DZK146" s="226"/>
      <c r="DZL146" s="226"/>
      <c r="DZM146" s="226"/>
      <c r="DZN146" s="226"/>
      <c r="DZO146" s="226"/>
      <c r="DZP146" s="226"/>
      <c r="DZQ146" s="226"/>
      <c r="DZR146" s="226"/>
      <c r="DZS146" s="226"/>
      <c r="DZT146" s="226"/>
      <c r="DZU146" s="226"/>
      <c r="DZV146" s="226"/>
      <c r="DZW146" s="226"/>
      <c r="DZX146" s="226"/>
      <c r="DZY146" s="226"/>
      <c r="DZZ146" s="226"/>
      <c r="EAA146" s="226"/>
      <c r="EAB146" s="226"/>
      <c r="EAC146" s="226"/>
      <c r="EAD146" s="226"/>
      <c r="EAE146" s="226"/>
      <c r="EAF146" s="226"/>
      <c r="EAG146" s="226"/>
      <c r="EAH146" s="226"/>
      <c r="EAI146" s="226"/>
      <c r="EAJ146" s="226"/>
      <c r="EAK146" s="226"/>
      <c r="EAL146" s="226"/>
      <c r="EAM146" s="226"/>
      <c r="EAN146" s="226"/>
      <c r="EAO146" s="226"/>
      <c r="EAP146" s="226"/>
      <c r="EAQ146" s="226"/>
      <c r="EAR146" s="226"/>
      <c r="EAS146" s="226"/>
      <c r="EAT146" s="226"/>
      <c r="EAU146" s="226"/>
      <c r="EAV146" s="226"/>
      <c r="EAW146" s="226"/>
      <c r="EAX146" s="226"/>
      <c r="EAY146" s="226"/>
      <c r="EAZ146" s="226"/>
      <c r="EBA146" s="226"/>
      <c r="EBB146" s="226"/>
      <c r="EBC146" s="226"/>
      <c r="EBD146" s="226"/>
      <c r="EBE146" s="226"/>
      <c r="EBF146" s="226"/>
      <c r="EBG146" s="226"/>
      <c r="EBH146" s="226"/>
      <c r="EBI146" s="226"/>
      <c r="EBJ146" s="226"/>
      <c r="EBK146" s="226"/>
      <c r="EBL146" s="226"/>
      <c r="EBM146" s="226"/>
      <c r="EBN146" s="226"/>
      <c r="EBO146" s="226"/>
      <c r="EBP146" s="226"/>
      <c r="EBQ146" s="226"/>
      <c r="EBR146" s="226"/>
      <c r="EBS146" s="226"/>
      <c r="EBT146" s="226"/>
      <c r="EBU146" s="226"/>
      <c r="EBV146" s="226"/>
      <c r="EBW146" s="226"/>
      <c r="EBX146" s="226"/>
      <c r="EBY146" s="226"/>
      <c r="EBZ146" s="226"/>
      <c r="ECA146" s="226"/>
      <c r="ECB146" s="226"/>
      <c r="ECC146" s="226"/>
      <c r="ECD146" s="226"/>
      <c r="ECE146" s="226"/>
      <c r="ECF146" s="226"/>
      <c r="ECG146" s="226"/>
      <c r="ECH146" s="226"/>
      <c r="ECI146" s="1634"/>
      <c r="ECJ146" s="1635"/>
      <c r="ECK146" s="226"/>
      <c r="ECL146" s="226"/>
      <c r="ECM146" s="226"/>
      <c r="ECN146" s="226"/>
      <c r="ECO146" s="1276"/>
      <c r="ECP146" s="1275"/>
      <c r="ECQ146" s="226"/>
      <c r="ECR146" s="226"/>
      <c r="ECS146" s="226"/>
      <c r="ECT146" s="226"/>
      <c r="ECU146" s="226"/>
      <c r="ECV146" s="226"/>
      <c r="ECW146" s="226"/>
      <c r="ECX146" s="226"/>
      <c r="ECY146" s="227"/>
      <c r="ECZ146" s="239"/>
      <c r="EDA146" s="226"/>
      <c r="EDB146" s="226"/>
      <c r="EDC146" s="226"/>
      <c r="EDD146" s="226"/>
      <c r="EDE146" s="226"/>
      <c r="EDF146" s="226"/>
      <c r="EDG146" s="226"/>
      <c r="EDH146" s="226"/>
      <c r="EDI146" s="226"/>
      <c r="EDJ146" s="226"/>
      <c r="EDK146" s="226"/>
      <c r="EDL146" s="226"/>
      <c r="EDM146" s="226"/>
      <c r="EDN146" s="226"/>
      <c r="EDO146" s="226"/>
      <c r="EDP146" s="226"/>
      <c r="EDQ146" s="226"/>
      <c r="EDR146" s="1714"/>
      <c r="EDS146" s="1714"/>
      <c r="EDT146" s="1714"/>
      <c r="EDU146" s="1714"/>
      <c r="EDV146" s="1714"/>
      <c r="EDW146" s="1714"/>
      <c r="EDX146" s="1714"/>
      <c r="EDY146" s="1714"/>
      <c r="EDZ146" s="1714"/>
      <c r="EEA146" s="1714"/>
      <c r="EEB146" s="1714"/>
      <c r="EEC146" s="1714"/>
      <c r="EED146" s="1714"/>
      <c r="EEE146" s="1714"/>
      <c r="EEF146" s="1714"/>
      <c r="EEG146" s="1714"/>
      <c r="EEH146" s="987"/>
      <c r="EEI146" s="987"/>
      <c r="EEJ146" s="987"/>
      <c r="EEK146" s="987"/>
      <c r="EEL146" s="987"/>
      <c r="EEM146" s="987"/>
      <c r="EEN146" s="987"/>
      <c r="EEO146" s="987"/>
      <c r="EEP146" s="987"/>
      <c r="EEQ146" s="987"/>
      <c r="EER146" s="987"/>
      <c r="EES146" s="987"/>
      <c r="EET146" s="987"/>
      <c r="EEU146" s="987"/>
      <c r="EEV146" s="987"/>
      <c r="EEW146" s="987"/>
      <c r="EEX146" s="987"/>
      <c r="EEY146" s="987"/>
      <c r="EEZ146" s="987"/>
      <c r="EFA146" s="987"/>
      <c r="EFB146" s="987"/>
      <c r="EFC146" s="987"/>
      <c r="EFD146" s="987"/>
      <c r="EFE146" s="987"/>
      <c r="EFF146" s="987"/>
      <c r="EFG146" s="987"/>
      <c r="EFH146" s="987"/>
      <c r="EFI146" s="987"/>
      <c r="EFJ146" s="987"/>
      <c r="EFK146" s="987"/>
      <c r="EFL146" s="987"/>
      <c r="EFM146" s="987"/>
      <c r="EFN146" s="987"/>
      <c r="EFO146" s="987"/>
      <c r="EFP146" s="987"/>
      <c r="EFQ146" s="987"/>
      <c r="EFR146" s="987"/>
      <c r="EFS146" s="987"/>
      <c r="EFT146" s="987"/>
      <c r="EFU146" s="987"/>
      <c r="EFV146" s="987"/>
      <c r="EFW146" s="987"/>
      <c r="EFX146" s="987"/>
      <c r="EFY146" s="987"/>
      <c r="EFZ146" s="987"/>
      <c r="EGA146" s="987"/>
      <c r="EGB146" s="987"/>
      <c r="EGC146" s="987"/>
      <c r="EGD146" s="987"/>
      <c r="EGE146" s="987"/>
      <c r="EGF146" s="987"/>
      <c r="EGG146" s="987"/>
      <c r="EGH146" s="987"/>
      <c r="EGI146" s="987"/>
      <c r="EGJ146" s="987"/>
      <c r="EGK146" s="987"/>
      <c r="EGL146" s="987"/>
      <c r="EGM146" s="987"/>
      <c r="EGN146" s="987"/>
      <c r="EGO146" s="987"/>
      <c r="EGP146" s="987"/>
      <c r="EGQ146" s="987"/>
      <c r="EGR146" s="1714"/>
      <c r="EGS146" s="1714"/>
      <c r="EGT146" s="1714"/>
      <c r="EGU146" s="1714"/>
      <c r="EGV146" s="1714"/>
      <c r="EGW146" s="1714"/>
      <c r="EGX146" s="1714"/>
      <c r="EGY146" s="1714"/>
      <c r="EGZ146" s="1714"/>
      <c r="EHA146" s="1714"/>
      <c r="EHB146" s="1714"/>
      <c r="EHC146" s="1714"/>
      <c r="EHD146" s="1714"/>
      <c r="EHE146" s="1714"/>
      <c r="EHF146" s="1714"/>
      <c r="EHG146" s="1714"/>
      <c r="EHH146" s="226"/>
      <c r="EHI146" s="226"/>
      <c r="EHJ146" s="226"/>
      <c r="EHK146" s="226"/>
      <c r="EHL146" s="226"/>
      <c r="EHM146" s="226"/>
      <c r="EHN146" s="226"/>
      <c r="EHO146" s="226"/>
      <c r="EHP146" s="226"/>
      <c r="EHQ146" s="226"/>
      <c r="EHR146" s="226"/>
      <c r="EHS146" s="226"/>
      <c r="EHT146" s="226"/>
      <c r="EHU146" s="226"/>
      <c r="EHV146" s="226"/>
      <c r="EHW146" s="226"/>
      <c r="EHX146" s="226"/>
      <c r="EHY146" s="226"/>
      <c r="EHZ146" s="226"/>
      <c r="EIA146" s="1634"/>
      <c r="EIB146" s="1635"/>
      <c r="EIC146" s="226"/>
      <c r="EID146" s="226"/>
      <c r="EIE146" s="226"/>
      <c r="EIF146" s="226"/>
      <c r="EIG146" s="1276"/>
      <c r="EIH146" s="1275"/>
      <c r="EII146" s="226"/>
      <c r="EIJ146" s="226"/>
      <c r="EIK146" s="226"/>
      <c r="EIL146" s="226"/>
      <c r="EIM146" s="226"/>
      <c r="EIN146" s="226"/>
      <c r="EIO146" s="226"/>
      <c r="EIP146" s="226"/>
      <c r="EIQ146" s="227"/>
      <c r="EIR146" s="239"/>
      <c r="EIS146" s="226"/>
      <c r="EIT146" s="226"/>
      <c r="EIU146" s="226"/>
      <c r="EIV146" s="226"/>
      <c r="EIW146" s="226"/>
      <c r="EIX146" s="226"/>
      <c r="EIY146" s="226"/>
      <c r="EIZ146" s="226"/>
      <c r="EJA146" s="226"/>
      <c r="EJB146" s="226"/>
      <c r="EJC146" s="226"/>
      <c r="EJD146" s="226"/>
      <c r="EJE146" s="226"/>
      <c r="EJF146" s="226"/>
      <c r="EJG146" s="226"/>
      <c r="EJH146" s="226"/>
      <c r="EJI146" s="226"/>
      <c r="EJJ146" s="226"/>
      <c r="EJK146" s="226"/>
      <c r="EJL146" s="226"/>
      <c r="EJM146" s="226"/>
      <c r="EJN146" s="226"/>
      <c r="EJO146" s="226"/>
      <c r="EJP146" s="226"/>
      <c r="EJQ146" s="226"/>
      <c r="ENM146" s="485"/>
      <c r="ENN146" s="1562" t="str">
        <f ca="1">INDIRECT(ADDRESS(ENM194,Dev!$CZ$120,,,Table!$A$1))</f>
        <v>PRLEH-S057</v>
      </c>
      <c r="ENO146" s="1563"/>
      <c r="ENP146" s="1563"/>
      <c r="ENQ146" s="1564"/>
      <c r="ENR146" s="486"/>
      <c r="ENS146" s="486"/>
      <c r="ENT146" s="486"/>
      <c r="ENU146" s="486"/>
      <c r="ENV146" s="486"/>
      <c r="ENW146" s="486"/>
      <c r="ENX146" s="486"/>
      <c r="ENY146" s="486"/>
      <c r="ENZ146" s="486"/>
      <c r="EOA146" s="486"/>
      <c r="EOB146" s="486"/>
      <c r="EOC146" s="486"/>
      <c r="EOD146" s="1540" t="str">
        <f ca="1">INDIRECT(ADDRESS(ENM194,Dev!$DP$120,,,Table!$A$1))</f>
        <v>PRLTE-S057</v>
      </c>
      <c r="EOE146" s="1541"/>
      <c r="EOF146" s="1541"/>
      <c r="EOG146" s="1542"/>
      <c r="EOH146" s="560"/>
      <c r="EQE146" s="485"/>
      <c r="EQF146" s="1562" t="str">
        <f ca="1">INDIRECT(ADDRESS(EQE194,Dev!$CZ$120,,,Table!$A$1))</f>
        <v>PRLEH-S058</v>
      </c>
      <c r="EQG146" s="1563"/>
      <c r="EQH146" s="1563"/>
      <c r="EQI146" s="1564"/>
      <c r="EQJ146" s="486"/>
      <c r="EQK146" s="486"/>
      <c r="EQL146" s="486"/>
      <c r="EQM146" s="486"/>
      <c r="EQN146" s="486"/>
      <c r="EQO146" s="486"/>
      <c r="EQP146" s="486"/>
      <c r="EQQ146" s="486"/>
      <c r="EQR146" s="486"/>
      <c r="EQS146" s="486"/>
      <c r="EQT146" s="486"/>
      <c r="EQU146" s="486"/>
      <c r="EQV146" s="1540" t="str">
        <f ca="1">INDIRECT(ADDRESS(EQE194,Dev!$DP$120,,,Table!$A$1))</f>
        <v>PRLTE-S058</v>
      </c>
      <c r="EQW146" s="1541"/>
      <c r="EQX146" s="1541"/>
      <c r="EQY146" s="1542"/>
      <c r="EQZ146" s="560"/>
      <c r="ETA146" s="1518"/>
      <c r="ETB146" s="1518"/>
      <c r="ETC146" s="1518"/>
      <c r="ETD146" s="1518"/>
      <c r="ETE146" s="1518"/>
      <c r="ETF146" s="1518"/>
    </row>
    <row r="147" spans="1:998 1031:2032 2065:3906" ht="15" customHeight="1">
      <c r="B147" s="1518"/>
      <c r="C147" s="1518"/>
      <c r="D147" s="1518"/>
      <c r="E147" s="1518"/>
      <c r="F147" s="1518"/>
      <c r="G147" s="1518"/>
      <c r="BA147" s="488"/>
      <c r="BB147" s="1565"/>
      <c r="BC147" s="1566"/>
      <c r="BD147" s="1566"/>
      <c r="BE147" s="1567"/>
      <c r="BF147" s="489"/>
      <c r="BG147" s="489"/>
      <c r="BH147" s="489"/>
      <c r="BI147" s="489"/>
      <c r="BJ147" s="489"/>
      <c r="BK147" s="489"/>
      <c r="BL147" s="489"/>
      <c r="BM147" s="489"/>
      <c r="BN147" s="489"/>
      <c r="BO147" s="489"/>
      <c r="BP147" s="489"/>
      <c r="BQ147" s="489"/>
      <c r="BR147" s="1543"/>
      <c r="BS147" s="1544"/>
      <c r="BT147" s="1544"/>
      <c r="BU147" s="1545"/>
      <c r="BV147" s="561"/>
      <c r="CM147" s="488"/>
      <c r="CN147" s="1565"/>
      <c r="CO147" s="1566"/>
      <c r="CP147" s="1566"/>
      <c r="CQ147" s="1567"/>
      <c r="CR147" s="489"/>
      <c r="CS147" s="489"/>
      <c r="CT147" s="489"/>
      <c r="CU147" s="489"/>
      <c r="CV147" s="489"/>
      <c r="CW147" s="489"/>
      <c r="CX147" s="489"/>
      <c r="CY147" s="489"/>
      <c r="CZ147" s="489"/>
      <c r="DA147" s="489"/>
      <c r="DB147" s="489"/>
      <c r="DC147" s="489"/>
      <c r="DD147" s="1543"/>
      <c r="DE147" s="1544"/>
      <c r="DF147" s="1544"/>
      <c r="DG147" s="1545"/>
      <c r="DH147" s="561"/>
      <c r="EO147" s="488"/>
      <c r="EP147" s="1565"/>
      <c r="EQ147" s="1566"/>
      <c r="ER147" s="1566"/>
      <c r="ES147" s="1567"/>
      <c r="ET147" s="489"/>
      <c r="EU147" s="489"/>
      <c r="EV147" s="489"/>
      <c r="EW147" s="489"/>
      <c r="EX147" s="489"/>
      <c r="EY147" s="489"/>
      <c r="EZ147" s="489"/>
      <c r="FA147" s="489"/>
      <c r="FB147" s="489"/>
      <c r="FC147" s="489"/>
      <c r="FD147" s="489"/>
      <c r="FE147" s="489"/>
      <c r="FF147" s="1543"/>
      <c r="FG147" s="1544"/>
      <c r="FH147" s="1544"/>
      <c r="FI147" s="1545"/>
      <c r="FJ147" s="561"/>
      <c r="GQ147" s="488"/>
      <c r="GR147" s="1565"/>
      <c r="GS147" s="1566"/>
      <c r="GT147" s="1566"/>
      <c r="GU147" s="1567"/>
      <c r="GV147" s="489"/>
      <c r="GW147" s="489"/>
      <c r="GX147" s="489"/>
      <c r="GY147" s="489"/>
      <c r="GZ147" s="489"/>
      <c r="HA147" s="489"/>
      <c r="HB147" s="489"/>
      <c r="HC147" s="489"/>
      <c r="HD147" s="489"/>
      <c r="HE147" s="489"/>
      <c r="HF147" s="489"/>
      <c r="HG147" s="489"/>
      <c r="HH147" s="1543"/>
      <c r="HI147" s="1544"/>
      <c r="HJ147" s="1544"/>
      <c r="HK147" s="1545"/>
      <c r="HL147" s="561"/>
      <c r="IS147" s="488"/>
      <c r="IT147" s="1565"/>
      <c r="IU147" s="1566"/>
      <c r="IV147" s="1566"/>
      <c r="IW147" s="1567"/>
      <c r="IX147" s="489"/>
      <c r="IY147" s="489"/>
      <c r="IZ147" s="489"/>
      <c r="JA147" s="489"/>
      <c r="JB147" s="489"/>
      <c r="JC147" s="489"/>
      <c r="JD147" s="489"/>
      <c r="JE147" s="489"/>
      <c r="JF147" s="489"/>
      <c r="JG147" s="489"/>
      <c r="JH147" s="489"/>
      <c r="JI147" s="489"/>
      <c r="JJ147" s="1543"/>
      <c r="JK147" s="1544"/>
      <c r="JL147" s="1544"/>
      <c r="JM147" s="1545"/>
      <c r="JN147" s="561"/>
      <c r="KU147" s="488"/>
      <c r="KV147" s="1565"/>
      <c r="KW147" s="1566"/>
      <c r="KX147" s="1566"/>
      <c r="KY147" s="1567"/>
      <c r="KZ147" s="489"/>
      <c r="LA147" s="489"/>
      <c r="LB147" s="489"/>
      <c r="LC147" s="489"/>
      <c r="LD147" s="489"/>
      <c r="LE147" s="489"/>
      <c r="LF147" s="489"/>
      <c r="LG147" s="489"/>
      <c r="LH147" s="489"/>
      <c r="LI147" s="489"/>
      <c r="LJ147" s="489"/>
      <c r="LK147" s="489"/>
      <c r="LL147" s="1543"/>
      <c r="LM147" s="1544"/>
      <c r="LN147" s="1544"/>
      <c r="LO147" s="1545"/>
      <c r="LP147" s="561"/>
      <c r="MW147" s="488"/>
      <c r="MX147" s="1565"/>
      <c r="MY147" s="1566"/>
      <c r="MZ147" s="1566"/>
      <c r="NA147" s="1567"/>
      <c r="NB147" s="489"/>
      <c r="NC147" s="489"/>
      <c r="ND147" s="489"/>
      <c r="NE147" s="489"/>
      <c r="NF147" s="489"/>
      <c r="NG147" s="489"/>
      <c r="NH147" s="489"/>
      <c r="NI147" s="489"/>
      <c r="NJ147" s="489"/>
      <c r="NK147" s="489"/>
      <c r="NL147" s="489"/>
      <c r="NM147" s="489"/>
      <c r="NN147" s="1543"/>
      <c r="NO147" s="1544"/>
      <c r="NP147" s="1544"/>
      <c r="NQ147" s="1545"/>
      <c r="NR147" s="561"/>
      <c r="OI147" s="488"/>
      <c r="OJ147" s="1565"/>
      <c r="OK147" s="1566"/>
      <c r="OL147" s="1566"/>
      <c r="OM147" s="1567"/>
      <c r="ON147" s="489"/>
      <c r="OO147" s="489"/>
      <c r="OP147" s="489"/>
      <c r="OQ147" s="489"/>
      <c r="OR147" s="489"/>
      <c r="OS147" s="489"/>
      <c r="OT147" s="489"/>
      <c r="OU147" s="489"/>
      <c r="OV147" s="489"/>
      <c r="OW147" s="489"/>
      <c r="OX147" s="489"/>
      <c r="OY147" s="489"/>
      <c r="OZ147" s="1543"/>
      <c r="PA147" s="1544"/>
      <c r="PB147" s="1544"/>
      <c r="PC147" s="1545"/>
      <c r="PD147" s="561"/>
      <c r="PU147" s="488"/>
      <c r="PV147" s="1565"/>
      <c r="PW147" s="1566"/>
      <c r="PX147" s="1566"/>
      <c r="PY147" s="1567"/>
      <c r="PZ147" s="489"/>
      <c r="QA147" s="489"/>
      <c r="QB147" s="489"/>
      <c r="QC147" s="489"/>
      <c r="QD147" s="489"/>
      <c r="QE147" s="489"/>
      <c r="QF147" s="489"/>
      <c r="QG147" s="489"/>
      <c r="QH147" s="489"/>
      <c r="QI147" s="489"/>
      <c r="QJ147" s="489"/>
      <c r="QK147" s="489"/>
      <c r="QL147" s="1543"/>
      <c r="QM147" s="1544"/>
      <c r="QN147" s="1544"/>
      <c r="QO147" s="1545"/>
      <c r="QP147" s="561"/>
      <c r="RW147" s="488"/>
      <c r="RX147" s="1565"/>
      <c r="RY147" s="1566"/>
      <c r="RZ147" s="1566"/>
      <c r="SA147" s="1567"/>
      <c r="SB147" s="489"/>
      <c r="SC147" s="489"/>
      <c r="SD147" s="489"/>
      <c r="SE147" s="489"/>
      <c r="SF147" s="489"/>
      <c r="SG147" s="489"/>
      <c r="SH147" s="489"/>
      <c r="SI147" s="489"/>
      <c r="SJ147" s="489"/>
      <c r="SK147" s="489"/>
      <c r="SL147" s="489"/>
      <c r="SM147" s="489"/>
      <c r="SN147" s="1543"/>
      <c r="SO147" s="1544"/>
      <c r="SP147" s="1544"/>
      <c r="SQ147" s="1545"/>
      <c r="SR147" s="561"/>
      <c r="TY147" s="488"/>
      <c r="TZ147" s="1565"/>
      <c r="UA147" s="1566"/>
      <c r="UB147" s="1566"/>
      <c r="UC147" s="1567"/>
      <c r="UD147" s="489"/>
      <c r="UE147" s="489"/>
      <c r="UF147" s="489"/>
      <c r="UG147" s="489"/>
      <c r="UH147" s="489"/>
      <c r="UI147" s="489"/>
      <c r="UJ147" s="489"/>
      <c r="UK147" s="489"/>
      <c r="UL147" s="489"/>
      <c r="UM147" s="489"/>
      <c r="UN147" s="489"/>
      <c r="UO147" s="489"/>
      <c r="UP147" s="1543"/>
      <c r="UQ147" s="1544"/>
      <c r="UR147" s="1544"/>
      <c r="US147" s="1545"/>
      <c r="UT147" s="561"/>
      <c r="WA147" s="488"/>
      <c r="WB147" s="1565"/>
      <c r="WC147" s="1566"/>
      <c r="WD147" s="1566"/>
      <c r="WE147" s="1567"/>
      <c r="WF147" s="489"/>
      <c r="WG147" s="489"/>
      <c r="WH147" s="489"/>
      <c r="WI147" s="489"/>
      <c r="WJ147" s="489"/>
      <c r="WK147" s="489"/>
      <c r="WL147" s="489"/>
      <c r="WM147" s="489"/>
      <c r="WN147" s="489"/>
      <c r="WO147" s="489"/>
      <c r="WP147" s="489"/>
      <c r="WQ147" s="489"/>
      <c r="WR147" s="1543"/>
      <c r="WS147" s="1544"/>
      <c r="WT147" s="1544"/>
      <c r="WU147" s="1545"/>
      <c r="WV147" s="561"/>
      <c r="YC147" s="488"/>
      <c r="YD147" s="1565"/>
      <c r="YE147" s="1566"/>
      <c r="YF147" s="1566"/>
      <c r="YG147" s="1567"/>
      <c r="YH147" s="489"/>
      <c r="YI147" s="489"/>
      <c r="YJ147" s="489"/>
      <c r="YK147" s="489"/>
      <c r="YL147" s="489"/>
      <c r="YM147" s="489"/>
      <c r="YN147" s="489"/>
      <c r="YO147" s="489"/>
      <c r="YP147" s="489"/>
      <c r="YQ147" s="489"/>
      <c r="YR147" s="489"/>
      <c r="YS147" s="489"/>
      <c r="YT147" s="1543"/>
      <c r="YU147" s="1544"/>
      <c r="YV147" s="1544"/>
      <c r="YW147" s="1545"/>
      <c r="YX147" s="561"/>
      <c r="AAE147" s="488"/>
      <c r="AAF147" s="1565"/>
      <c r="AAG147" s="1566"/>
      <c r="AAH147" s="1566"/>
      <c r="AAI147" s="1567"/>
      <c r="AAJ147" s="489"/>
      <c r="AAK147" s="489"/>
      <c r="AAL147" s="489"/>
      <c r="AAM147" s="489"/>
      <c r="AAN147" s="489"/>
      <c r="AAO147" s="489"/>
      <c r="AAP147" s="489"/>
      <c r="AAQ147" s="489"/>
      <c r="AAR147" s="489"/>
      <c r="AAS147" s="489"/>
      <c r="AAT147" s="489"/>
      <c r="AAU147" s="489"/>
      <c r="AAV147" s="1543"/>
      <c r="AAW147" s="1544"/>
      <c r="AAX147" s="1544"/>
      <c r="AAY147" s="1545"/>
      <c r="AAZ147" s="561"/>
      <c r="ACG147" s="488"/>
      <c r="ACH147" s="1565"/>
      <c r="ACI147" s="1566"/>
      <c r="ACJ147" s="1566"/>
      <c r="ACK147" s="1567"/>
      <c r="ACL147" s="489"/>
      <c r="ACM147" s="489"/>
      <c r="ACN147" s="489"/>
      <c r="ACO147" s="489"/>
      <c r="ACP147" s="489"/>
      <c r="ACQ147" s="489"/>
      <c r="ACR147" s="489"/>
      <c r="ACS147" s="489"/>
      <c r="ACT147" s="489"/>
      <c r="ACU147" s="489"/>
      <c r="ACV147" s="489"/>
      <c r="ACW147" s="489"/>
      <c r="ACX147" s="1543"/>
      <c r="ACY147" s="1544"/>
      <c r="ACZ147" s="1544"/>
      <c r="ADA147" s="1545"/>
      <c r="ADB147" s="561"/>
      <c r="AEI147" s="488"/>
      <c r="AEJ147" s="1565"/>
      <c r="AEK147" s="1566"/>
      <c r="AEL147" s="1566"/>
      <c r="AEM147" s="1567"/>
      <c r="AEN147" s="489"/>
      <c r="AEO147" s="489"/>
      <c r="AEP147" s="489"/>
      <c r="AEQ147" s="489"/>
      <c r="AER147" s="489"/>
      <c r="AES147" s="489"/>
      <c r="AET147" s="489"/>
      <c r="AEU147" s="489"/>
      <c r="AEV147" s="489"/>
      <c r="AEW147" s="489"/>
      <c r="AEX147" s="489"/>
      <c r="AEY147" s="489"/>
      <c r="AEZ147" s="1543"/>
      <c r="AFA147" s="1544"/>
      <c r="AFB147" s="1544"/>
      <c r="AFC147" s="1545"/>
      <c r="AFD147" s="561"/>
      <c r="AGK147" s="488"/>
      <c r="AGL147" s="1565"/>
      <c r="AGM147" s="1566"/>
      <c r="AGN147" s="1566"/>
      <c r="AGO147" s="1567"/>
      <c r="AGP147" s="489"/>
      <c r="AGQ147" s="489"/>
      <c r="AGR147" s="489"/>
      <c r="AGS147" s="489"/>
      <c r="AGT147" s="489"/>
      <c r="AGU147" s="489"/>
      <c r="AGV147" s="489"/>
      <c r="AGW147" s="489"/>
      <c r="AGX147" s="489"/>
      <c r="AGY147" s="489"/>
      <c r="AGZ147" s="489"/>
      <c r="AHA147" s="489"/>
      <c r="AHB147" s="1543"/>
      <c r="AHC147" s="1544"/>
      <c r="AHD147" s="1544"/>
      <c r="AHE147" s="1545"/>
      <c r="AHF147" s="561"/>
      <c r="AIM147" s="488"/>
      <c r="AIN147" s="1565"/>
      <c r="AIO147" s="1566"/>
      <c r="AIP147" s="1566"/>
      <c r="AIQ147" s="1567"/>
      <c r="AIR147" s="489"/>
      <c r="AIS147" s="489"/>
      <c r="AIT147" s="489"/>
      <c r="AIU147" s="489"/>
      <c r="AIV147" s="489"/>
      <c r="AIW147" s="489"/>
      <c r="AIX147" s="489"/>
      <c r="AIY147" s="489"/>
      <c r="AIZ147" s="489"/>
      <c r="AJA147" s="489"/>
      <c r="AJB147" s="489"/>
      <c r="AJC147" s="489"/>
      <c r="AJD147" s="1543"/>
      <c r="AJE147" s="1544"/>
      <c r="AJF147" s="1544"/>
      <c r="AJG147" s="1545"/>
      <c r="AJH147" s="561"/>
      <c r="AKO147" s="488"/>
      <c r="AKP147" s="1565"/>
      <c r="AKQ147" s="1566"/>
      <c r="AKR147" s="1566"/>
      <c r="AKS147" s="1567"/>
      <c r="AKT147" s="489"/>
      <c r="AKU147" s="489"/>
      <c r="AKV147" s="489"/>
      <c r="AKW147" s="489"/>
      <c r="AKX147" s="489"/>
      <c r="AKY147" s="489"/>
      <c r="AKZ147" s="489"/>
      <c r="ALA147" s="489"/>
      <c r="ALB147" s="489"/>
      <c r="ALC147" s="489"/>
      <c r="ALD147" s="489"/>
      <c r="ALE147" s="489"/>
      <c r="ALF147" s="1543"/>
      <c r="ALG147" s="1544"/>
      <c r="ALH147" s="1544"/>
      <c r="ALI147" s="1545"/>
      <c r="ALJ147" s="561"/>
      <c r="AMQ147" s="488"/>
      <c r="AMR147" s="1565"/>
      <c r="AMS147" s="1566"/>
      <c r="AMT147" s="1566"/>
      <c r="AMU147" s="1567"/>
      <c r="AMV147" s="489"/>
      <c r="AMW147" s="489"/>
      <c r="AMX147" s="489"/>
      <c r="AMY147" s="489"/>
      <c r="AMZ147" s="489"/>
      <c r="ANA147" s="489"/>
      <c r="ANB147" s="489"/>
      <c r="ANC147" s="489"/>
      <c r="AND147" s="489"/>
      <c r="ANE147" s="489"/>
      <c r="ANF147" s="489"/>
      <c r="ANG147" s="489"/>
      <c r="ANH147" s="1543"/>
      <c r="ANI147" s="1544"/>
      <c r="ANJ147" s="1544"/>
      <c r="ANK147" s="1545"/>
      <c r="ANL147" s="561"/>
      <c r="AOS147" s="488"/>
      <c r="AOT147" s="1565"/>
      <c r="AOU147" s="1566"/>
      <c r="AOV147" s="1566"/>
      <c r="AOW147" s="1567"/>
      <c r="AOX147" s="489"/>
      <c r="AOY147" s="489"/>
      <c r="AOZ147" s="489"/>
      <c r="APA147" s="489"/>
      <c r="APB147" s="489"/>
      <c r="APC147" s="489"/>
      <c r="APD147" s="489"/>
      <c r="APE147" s="489"/>
      <c r="APF147" s="489"/>
      <c r="APG147" s="489"/>
      <c r="APH147" s="489"/>
      <c r="API147" s="489"/>
      <c r="APJ147" s="1543"/>
      <c r="APK147" s="1544"/>
      <c r="APL147" s="1544"/>
      <c r="APM147" s="1545"/>
      <c r="APN147" s="561"/>
      <c r="AQU147" s="488"/>
      <c r="AQV147" s="1565"/>
      <c r="AQW147" s="1566"/>
      <c r="AQX147" s="1566"/>
      <c r="AQY147" s="1567"/>
      <c r="AQZ147" s="489"/>
      <c r="ARA147" s="489"/>
      <c r="ARB147" s="489"/>
      <c r="ARC147" s="489"/>
      <c r="ARD147" s="489"/>
      <c r="ARE147" s="489"/>
      <c r="ARF147" s="489"/>
      <c r="ARG147" s="489"/>
      <c r="ARH147" s="489"/>
      <c r="ARI147" s="489"/>
      <c r="ARJ147" s="489"/>
      <c r="ARK147" s="489"/>
      <c r="ARL147" s="1543"/>
      <c r="ARM147" s="1544"/>
      <c r="ARN147" s="1544"/>
      <c r="ARO147" s="1545"/>
      <c r="ARP147" s="561"/>
      <c r="ASW147" s="488"/>
      <c r="ASX147" s="1565"/>
      <c r="ASY147" s="1566"/>
      <c r="ASZ147" s="1566"/>
      <c r="ATA147" s="1567"/>
      <c r="ATB147" s="489"/>
      <c r="ATC147" s="489"/>
      <c r="ATD147" s="489"/>
      <c r="ATE147" s="489"/>
      <c r="ATF147" s="489"/>
      <c r="ATG147" s="489"/>
      <c r="ATH147" s="489"/>
      <c r="ATI147" s="489"/>
      <c r="ATJ147" s="489"/>
      <c r="ATK147" s="489"/>
      <c r="ATL147" s="489"/>
      <c r="ATM147" s="489"/>
      <c r="ATN147" s="1543"/>
      <c r="ATO147" s="1544"/>
      <c r="ATP147" s="1544"/>
      <c r="ATQ147" s="1545"/>
      <c r="ATR147" s="561"/>
      <c r="AUU147" s="302"/>
      <c r="AUV147" s="302"/>
      <c r="AUX147" s="349"/>
      <c r="AUY147" s="256"/>
      <c r="AUZ147" s="256"/>
      <c r="AVA147" s="349"/>
      <c r="AVC147" s="266"/>
      <c r="AVD147" s="302"/>
      <c r="AVP147" s="868"/>
      <c r="AVQ147" s="868"/>
      <c r="AVR147" s="868"/>
      <c r="AVS147" s="868"/>
      <c r="AVT147" s="868"/>
      <c r="AVU147" s="868"/>
      <c r="AVV147" s="868"/>
      <c r="AVW147" s="868"/>
      <c r="AVX147" s="868"/>
      <c r="AVY147" s="868"/>
      <c r="AVZ147" s="868"/>
      <c r="AWA147" s="868"/>
      <c r="AWB147" s="868"/>
      <c r="AWC147" s="868"/>
      <c r="AWD147" s="868"/>
      <c r="AWE147" s="868"/>
      <c r="AWF147" s="868"/>
      <c r="AWG147" s="868"/>
      <c r="AWH147" s="868"/>
      <c r="AWI147" s="868"/>
      <c r="AWJ147" s="868"/>
      <c r="AWK147" s="868"/>
      <c r="AWL147" s="868"/>
      <c r="AWM147" s="868"/>
      <c r="AWN147" s="868"/>
      <c r="AWO147" s="868"/>
      <c r="AWP147" s="868"/>
      <c r="AWQ147" s="868"/>
      <c r="AWR147" s="1213"/>
      <c r="AWS147" s="1213"/>
      <c r="AWT147" s="1213"/>
      <c r="AWU147" s="1213"/>
      <c r="AWV147" s="1213"/>
      <c r="AWW147" s="1213"/>
      <c r="AWX147" s="1213"/>
      <c r="AWY147" s="1213"/>
      <c r="AWZ147" s="1213"/>
      <c r="AXA147" s="1213"/>
      <c r="AXB147" s="1213"/>
      <c r="AXC147" s="1213"/>
      <c r="AXD147" s="1213"/>
      <c r="AXE147" s="1213"/>
      <c r="AXF147" s="1213"/>
      <c r="AXG147" s="1213"/>
      <c r="AXH147" s="1213"/>
      <c r="AXI147" s="1213"/>
      <c r="AXJ147" s="1213"/>
      <c r="AXK147" s="1213"/>
      <c r="AXL147" s="1213"/>
      <c r="AXM147" s="1213"/>
      <c r="AXN147" s="1213"/>
      <c r="AXO147" s="1213"/>
      <c r="AXP147" s="1213"/>
      <c r="AXQ147" s="1213"/>
      <c r="AXR147" s="1213"/>
      <c r="AXS147" s="1213"/>
      <c r="AXT147" s="1213"/>
      <c r="AXU147" s="868"/>
      <c r="AXV147" s="868"/>
      <c r="AXW147" s="868"/>
      <c r="AXX147" s="868"/>
      <c r="AXY147" s="868"/>
      <c r="AXZ147" s="868"/>
      <c r="AYA147" s="868"/>
      <c r="AYB147" s="868"/>
      <c r="AYC147" s="868"/>
      <c r="AYD147" s="868"/>
      <c r="AYE147" s="868"/>
      <c r="AYF147" s="868"/>
      <c r="AYG147" s="868"/>
      <c r="AYH147" s="868"/>
      <c r="AYI147" s="868"/>
      <c r="AYJ147" s="868"/>
      <c r="AYK147" s="868"/>
      <c r="AYL147" s="868"/>
      <c r="AYM147" s="868"/>
      <c r="AZK147" s="488"/>
      <c r="AZL147" s="1565"/>
      <c r="AZM147" s="1566"/>
      <c r="AZN147" s="1566"/>
      <c r="AZO147" s="1567"/>
      <c r="AZP147" s="489"/>
      <c r="AZQ147" s="489"/>
      <c r="AZR147" s="489"/>
      <c r="AZS147" s="489"/>
      <c r="AZT147" s="489"/>
      <c r="AZU147" s="489"/>
      <c r="AZV147" s="489"/>
      <c r="AZW147" s="489"/>
      <c r="AZX147" s="489"/>
      <c r="AZY147" s="489"/>
      <c r="AZZ147" s="489"/>
      <c r="BAA147" s="489"/>
      <c r="BAB147" s="1543"/>
      <c r="BAC147" s="1544"/>
      <c r="BAD147" s="1544"/>
      <c r="BAE147" s="1545"/>
      <c r="BAF147" s="561"/>
      <c r="BBM147" s="488"/>
      <c r="BBN147" s="1565"/>
      <c r="BBO147" s="1566"/>
      <c r="BBP147" s="1566"/>
      <c r="BBQ147" s="1567"/>
      <c r="BBR147" s="489"/>
      <c r="BBS147" s="489"/>
      <c r="BBT147" s="489"/>
      <c r="BBU147" s="489"/>
      <c r="BBV147" s="489"/>
      <c r="BBW147" s="489"/>
      <c r="BBX147" s="489"/>
      <c r="BBY147" s="489"/>
      <c r="BBZ147" s="489"/>
      <c r="BCA147" s="489"/>
      <c r="BCB147" s="489"/>
      <c r="BCC147" s="489"/>
      <c r="BCD147" s="1543"/>
      <c r="BCE147" s="1544"/>
      <c r="BCF147" s="1544"/>
      <c r="BCG147" s="1545"/>
      <c r="BCH147" s="561"/>
      <c r="BDO147" s="488"/>
      <c r="BDP147" s="1565"/>
      <c r="BDQ147" s="1566"/>
      <c r="BDR147" s="1566"/>
      <c r="BDS147" s="1567"/>
      <c r="BDT147" s="489"/>
      <c r="BDU147" s="489"/>
      <c r="BDV147" s="489"/>
      <c r="BDW147" s="489"/>
      <c r="BDX147" s="489"/>
      <c r="BDY147" s="489"/>
      <c r="BDZ147" s="489"/>
      <c r="BEA147" s="489"/>
      <c r="BEB147" s="489"/>
      <c r="BEC147" s="489"/>
      <c r="BED147" s="489"/>
      <c r="BEE147" s="489"/>
      <c r="BEF147" s="1543"/>
      <c r="BEG147" s="1544"/>
      <c r="BEH147" s="1544"/>
      <c r="BEI147" s="1545"/>
      <c r="BEJ147" s="561"/>
      <c r="BFQ147" s="488"/>
      <c r="BFR147" s="1565"/>
      <c r="BFS147" s="1566"/>
      <c r="BFT147" s="1566"/>
      <c r="BFU147" s="1567"/>
      <c r="BFV147" s="489"/>
      <c r="BFW147" s="489"/>
      <c r="BFX147" s="489"/>
      <c r="BFY147" s="489"/>
      <c r="BFZ147" s="489"/>
      <c r="BGA147" s="489"/>
      <c r="BGB147" s="489"/>
      <c r="BGC147" s="489"/>
      <c r="BGD147" s="489"/>
      <c r="BGE147" s="489"/>
      <c r="BGF147" s="489"/>
      <c r="BGG147" s="489"/>
      <c r="BGH147" s="1543"/>
      <c r="BGI147" s="1544"/>
      <c r="BGJ147" s="1544"/>
      <c r="BGK147" s="1545"/>
      <c r="BGL147" s="561"/>
      <c r="BHS147" s="488"/>
      <c r="BHT147" s="1565"/>
      <c r="BHU147" s="1566"/>
      <c r="BHV147" s="1566"/>
      <c r="BHW147" s="1567"/>
      <c r="BHX147" s="489"/>
      <c r="BHY147" s="489"/>
      <c r="BHZ147" s="489"/>
      <c r="BIA147" s="489"/>
      <c r="BIB147" s="489"/>
      <c r="BIC147" s="489"/>
      <c r="BID147" s="489"/>
      <c r="BIE147" s="489"/>
      <c r="BIF147" s="489"/>
      <c r="BIG147" s="489"/>
      <c r="BIH147" s="489"/>
      <c r="BII147" s="489"/>
      <c r="BIJ147" s="1543"/>
      <c r="BIK147" s="1544"/>
      <c r="BIL147" s="1544"/>
      <c r="BIM147" s="1545"/>
      <c r="BIN147" s="561"/>
      <c r="BJU147" s="488"/>
      <c r="BJV147" s="1565"/>
      <c r="BJW147" s="1566"/>
      <c r="BJX147" s="1566"/>
      <c r="BJY147" s="1567"/>
      <c r="BJZ147" s="489"/>
      <c r="BKA147" s="489"/>
      <c r="BKB147" s="489"/>
      <c r="BKC147" s="489"/>
      <c r="BKD147" s="489"/>
      <c r="BKE147" s="489"/>
      <c r="BKF147" s="489"/>
      <c r="BKG147" s="489"/>
      <c r="BKH147" s="489"/>
      <c r="BKI147" s="489"/>
      <c r="BKJ147" s="489"/>
      <c r="BKK147" s="489"/>
      <c r="BKL147" s="1543"/>
      <c r="BKM147" s="1544"/>
      <c r="BKN147" s="1544"/>
      <c r="BKO147" s="1545"/>
      <c r="BKP147" s="561"/>
      <c r="BLW147" s="488"/>
      <c r="BLX147" s="1565"/>
      <c r="BLY147" s="1566"/>
      <c r="BLZ147" s="1566"/>
      <c r="BMA147" s="1567"/>
      <c r="BMB147" s="489"/>
      <c r="BMC147" s="489"/>
      <c r="BMD147" s="489"/>
      <c r="BME147" s="489"/>
      <c r="BMF147" s="489"/>
      <c r="BMG147" s="489"/>
      <c r="BMH147" s="489"/>
      <c r="BMI147" s="489"/>
      <c r="BMJ147" s="489"/>
      <c r="BMK147" s="489"/>
      <c r="BML147" s="489"/>
      <c r="BMM147" s="489"/>
      <c r="BMN147" s="1543"/>
      <c r="BMO147" s="1544"/>
      <c r="BMP147" s="1544"/>
      <c r="BMQ147" s="1545"/>
      <c r="BMR147" s="561"/>
      <c r="BNY147" s="488"/>
      <c r="BNZ147" s="1565"/>
      <c r="BOA147" s="1566"/>
      <c r="BOB147" s="1566"/>
      <c r="BOC147" s="1567"/>
      <c r="BOD147" s="489"/>
      <c r="BOE147" s="489"/>
      <c r="BOF147" s="489"/>
      <c r="BOG147" s="489"/>
      <c r="BOH147" s="489"/>
      <c r="BOI147" s="489"/>
      <c r="BOJ147" s="489"/>
      <c r="BOK147" s="489"/>
      <c r="BOL147" s="489"/>
      <c r="BOM147" s="489"/>
      <c r="BON147" s="489"/>
      <c r="BOO147" s="489"/>
      <c r="BOP147" s="1543"/>
      <c r="BOQ147" s="1544"/>
      <c r="BOR147" s="1544"/>
      <c r="BOS147" s="1545"/>
      <c r="BOT147" s="561"/>
      <c r="BQA147" s="488"/>
      <c r="BQB147" s="1565"/>
      <c r="BQC147" s="1566"/>
      <c r="BQD147" s="1566"/>
      <c r="BQE147" s="1567"/>
      <c r="BQF147" s="489"/>
      <c r="BQG147" s="489"/>
      <c r="BQH147" s="489"/>
      <c r="BQI147" s="489"/>
      <c r="BQJ147" s="489"/>
      <c r="BQK147" s="489"/>
      <c r="BQL147" s="489"/>
      <c r="BQM147" s="489"/>
      <c r="BQN147" s="489"/>
      <c r="BQO147" s="489"/>
      <c r="BQP147" s="489"/>
      <c r="BQQ147" s="489"/>
      <c r="BQR147" s="1543"/>
      <c r="BQS147" s="1544"/>
      <c r="BQT147" s="1544"/>
      <c r="BQU147" s="1545"/>
      <c r="BQV147" s="561"/>
      <c r="BSC147" s="488"/>
      <c r="BSD147" s="1565"/>
      <c r="BSE147" s="1566"/>
      <c r="BSF147" s="1566"/>
      <c r="BSG147" s="1567"/>
      <c r="BSH147" s="489"/>
      <c r="BSI147" s="489"/>
      <c r="BSJ147" s="489"/>
      <c r="BSK147" s="489"/>
      <c r="BSL147" s="489"/>
      <c r="BSM147" s="489"/>
      <c r="BSN147" s="489"/>
      <c r="BSO147" s="489"/>
      <c r="BSP147" s="489"/>
      <c r="BSQ147" s="489"/>
      <c r="BSR147" s="489"/>
      <c r="BSS147" s="489"/>
      <c r="BST147" s="1543"/>
      <c r="BSU147" s="1544"/>
      <c r="BSV147" s="1544"/>
      <c r="BSW147" s="1545"/>
      <c r="BSX147" s="561"/>
      <c r="BUE147" s="488"/>
      <c r="BUF147" s="1565"/>
      <c r="BUG147" s="1566"/>
      <c r="BUH147" s="1566"/>
      <c r="BUI147" s="1567"/>
      <c r="BUJ147" s="489"/>
      <c r="BUK147" s="489"/>
      <c r="BUL147" s="489"/>
      <c r="BUM147" s="489"/>
      <c r="BUN147" s="489"/>
      <c r="BUO147" s="489"/>
      <c r="BUP147" s="489"/>
      <c r="BUQ147" s="489"/>
      <c r="BUR147" s="489"/>
      <c r="BUS147" s="489"/>
      <c r="BUT147" s="489"/>
      <c r="BUU147" s="489"/>
      <c r="BUV147" s="1543"/>
      <c r="BUW147" s="1544"/>
      <c r="BUX147" s="1544"/>
      <c r="BUY147" s="1545"/>
      <c r="BUZ147" s="561"/>
      <c r="BWG147" s="488"/>
      <c r="BWH147" s="1565"/>
      <c r="BWI147" s="1566"/>
      <c r="BWJ147" s="1566"/>
      <c r="BWK147" s="1567"/>
      <c r="BWL147" s="489"/>
      <c r="BWM147" s="489"/>
      <c r="BWN147" s="489"/>
      <c r="BWO147" s="489"/>
      <c r="BWP147" s="489"/>
      <c r="BWQ147" s="489"/>
      <c r="BWR147" s="489"/>
      <c r="BWS147" s="489"/>
      <c r="BWT147" s="489"/>
      <c r="BWU147" s="489"/>
      <c r="BWV147" s="489"/>
      <c r="BWW147" s="489"/>
      <c r="BWX147" s="1543"/>
      <c r="BWY147" s="1544"/>
      <c r="BWZ147" s="1544"/>
      <c r="BXA147" s="1545"/>
      <c r="BXB147" s="561"/>
      <c r="BYI147" s="488"/>
      <c r="BYJ147" s="1565"/>
      <c r="BYK147" s="1566"/>
      <c r="BYL147" s="1566"/>
      <c r="BYM147" s="1567"/>
      <c r="BYN147" s="489"/>
      <c r="BYO147" s="489"/>
      <c r="BYP147" s="489"/>
      <c r="BYQ147" s="489"/>
      <c r="BYR147" s="489"/>
      <c r="BYS147" s="489"/>
      <c r="BYT147" s="489"/>
      <c r="BYU147" s="489"/>
      <c r="BYV147" s="489"/>
      <c r="BYW147" s="489"/>
      <c r="BYX147" s="489"/>
      <c r="BYY147" s="489"/>
      <c r="BYZ147" s="1543"/>
      <c r="BZA147" s="1544"/>
      <c r="BZB147" s="1544"/>
      <c r="BZC147" s="1545"/>
      <c r="BZD147" s="561"/>
      <c r="CAK147" s="488"/>
      <c r="CAL147" s="1565"/>
      <c r="CAM147" s="1566"/>
      <c r="CAN147" s="1566"/>
      <c r="CAO147" s="1567"/>
      <c r="CAP147" s="489"/>
      <c r="CAQ147" s="489"/>
      <c r="CAR147" s="489"/>
      <c r="CAS147" s="489"/>
      <c r="CAT147" s="489"/>
      <c r="CAU147" s="489"/>
      <c r="CAV147" s="489"/>
      <c r="CAW147" s="489"/>
      <c r="CAX147" s="489"/>
      <c r="CAY147" s="489"/>
      <c r="CAZ147" s="489"/>
      <c r="CBA147" s="489"/>
      <c r="CBB147" s="1543"/>
      <c r="CBC147" s="1544"/>
      <c r="CBD147" s="1544"/>
      <c r="CBE147" s="1545"/>
      <c r="CBF147" s="561"/>
      <c r="CCM147" s="488"/>
      <c r="CCN147" s="1565"/>
      <c r="CCO147" s="1566"/>
      <c r="CCP147" s="1566"/>
      <c r="CCQ147" s="1567"/>
      <c r="CCR147" s="489"/>
      <c r="CCS147" s="489"/>
      <c r="CCT147" s="489"/>
      <c r="CCU147" s="489"/>
      <c r="CCV147" s="489"/>
      <c r="CCW147" s="489"/>
      <c r="CCX147" s="489"/>
      <c r="CCY147" s="489"/>
      <c r="CCZ147" s="489"/>
      <c r="CDA147" s="489"/>
      <c r="CDB147" s="489"/>
      <c r="CDC147" s="489"/>
      <c r="CDD147" s="1543"/>
      <c r="CDE147" s="1544"/>
      <c r="CDF147" s="1544"/>
      <c r="CDG147" s="1545"/>
      <c r="CDH147" s="561"/>
      <c r="CEO147" s="488"/>
      <c r="CEP147" s="1565"/>
      <c r="CEQ147" s="1566"/>
      <c r="CER147" s="1566"/>
      <c r="CES147" s="1567"/>
      <c r="CET147" s="489"/>
      <c r="CEU147" s="489"/>
      <c r="CEV147" s="489"/>
      <c r="CEW147" s="489"/>
      <c r="CEX147" s="489"/>
      <c r="CEY147" s="489"/>
      <c r="CEZ147" s="489"/>
      <c r="CFA147" s="489"/>
      <c r="CFB147" s="489"/>
      <c r="CFC147" s="489"/>
      <c r="CFD147" s="489"/>
      <c r="CFE147" s="489"/>
      <c r="CFF147" s="1543"/>
      <c r="CFG147" s="1544"/>
      <c r="CFH147" s="1544"/>
      <c r="CFI147" s="1545"/>
      <c r="CFJ147" s="561"/>
      <c r="CGQ147" s="488"/>
      <c r="CGR147" s="1565"/>
      <c r="CGS147" s="1566"/>
      <c r="CGT147" s="1566"/>
      <c r="CGU147" s="1567"/>
      <c r="CGV147" s="489"/>
      <c r="CGW147" s="489"/>
      <c r="CGX147" s="489"/>
      <c r="CGY147" s="489"/>
      <c r="CGZ147" s="489"/>
      <c r="CHA147" s="489"/>
      <c r="CHB147" s="489"/>
      <c r="CHC147" s="489"/>
      <c r="CHD147" s="489"/>
      <c r="CHE147" s="489"/>
      <c r="CHF147" s="489"/>
      <c r="CHG147" s="489"/>
      <c r="CHH147" s="1543"/>
      <c r="CHI147" s="1544"/>
      <c r="CHJ147" s="1544"/>
      <c r="CHK147" s="1545"/>
      <c r="CHL147" s="561"/>
      <c r="CIS147" s="488"/>
      <c r="CIT147" s="1565"/>
      <c r="CIU147" s="1566"/>
      <c r="CIV147" s="1566"/>
      <c r="CIW147" s="1567"/>
      <c r="CIX147" s="489"/>
      <c r="CIY147" s="489"/>
      <c r="CIZ147" s="489"/>
      <c r="CJA147" s="489"/>
      <c r="CJB147" s="489"/>
      <c r="CJC147" s="489"/>
      <c r="CJD147" s="489"/>
      <c r="CJE147" s="489"/>
      <c r="CJF147" s="489"/>
      <c r="CJG147" s="489"/>
      <c r="CJH147" s="489"/>
      <c r="CJI147" s="489"/>
      <c r="CJJ147" s="1543"/>
      <c r="CJK147" s="1544"/>
      <c r="CJL147" s="1544"/>
      <c r="CJM147" s="1545"/>
      <c r="CJN147" s="561"/>
      <c r="CKU147" s="488"/>
      <c r="CKV147" s="1565"/>
      <c r="CKW147" s="1566"/>
      <c r="CKX147" s="1566"/>
      <c r="CKY147" s="1567"/>
      <c r="CKZ147" s="489"/>
      <c r="CLA147" s="489"/>
      <c r="CLB147" s="489"/>
      <c r="CLC147" s="489"/>
      <c r="CLD147" s="489"/>
      <c r="CLE147" s="489"/>
      <c r="CLF147" s="489"/>
      <c r="CLG147" s="489"/>
      <c r="CLH147" s="489"/>
      <c r="CLI147" s="489"/>
      <c r="CLJ147" s="489"/>
      <c r="CLK147" s="489"/>
      <c r="CLL147" s="1543"/>
      <c r="CLM147" s="1544"/>
      <c r="CLN147" s="1544"/>
      <c r="CLO147" s="1545"/>
      <c r="CLP147" s="561"/>
      <c r="CMW147" s="488"/>
      <c r="CMX147" s="1565"/>
      <c r="CMY147" s="1566"/>
      <c r="CMZ147" s="1566"/>
      <c r="CNA147" s="1567"/>
      <c r="CNB147" s="489"/>
      <c r="CNC147" s="489"/>
      <c r="CND147" s="489"/>
      <c r="CNE147" s="489"/>
      <c r="CNF147" s="489"/>
      <c r="CNG147" s="489"/>
      <c r="CNH147" s="489"/>
      <c r="CNI147" s="489"/>
      <c r="CNJ147" s="489"/>
      <c r="CNK147" s="489"/>
      <c r="CNL147" s="489"/>
      <c r="CNM147" s="489"/>
      <c r="CNN147" s="1543"/>
      <c r="CNO147" s="1544"/>
      <c r="CNP147" s="1544"/>
      <c r="CNQ147" s="1545"/>
      <c r="CNR147" s="561"/>
      <c r="COY147" s="488"/>
      <c r="COZ147" s="1565"/>
      <c r="CPA147" s="1566"/>
      <c r="CPB147" s="1566"/>
      <c r="CPC147" s="1567"/>
      <c r="CPD147" s="489"/>
      <c r="CPE147" s="489"/>
      <c r="CPF147" s="489"/>
      <c r="CPG147" s="489"/>
      <c r="CPH147" s="489"/>
      <c r="CPI147" s="489"/>
      <c r="CPJ147" s="489"/>
      <c r="CPK147" s="489"/>
      <c r="CPL147" s="489"/>
      <c r="CPM147" s="489"/>
      <c r="CPN147" s="489"/>
      <c r="CPO147" s="489"/>
      <c r="CPP147" s="1543"/>
      <c r="CPQ147" s="1544"/>
      <c r="CPR147" s="1544"/>
      <c r="CPS147" s="1545"/>
      <c r="CPT147" s="561"/>
      <c r="CRA147" s="488"/>
      <c r="CRB147" s="1565"/>
      <c r="CRC147" s="1566"/>
      <c r="CRD147" s="1566"/>
      <c r="CRE147" s="1567"/>
      <c r="CRF147" s="489"/>
      <c r="CRG147" s="489"/>
      <c r="CRH147" s="489"/>
      <c r="CRI147" s="489"/>
      <c r="CRJ147" s="489"/>
      <c r="CRK147" s="489"/>
      <c r="CRL147" s="489"/>
      <c r="CRM147" s="489"/>
      <c r="CRN147" s="489"/>
      <c r="CRO147" s="489"/>
      <c r="CRP147" s="489"/>
      <c r="CRQ147" s="489"/>
      <c r="CRR147" s="1543"/>
      <c r="CRS147" s="1544"/>
      <c r="CRT147" s="1544"/>
      <c r="CRU147" s="1545"/>
      <c r="CRV147" s="561"/>
      <c r="CTC147" s="488"/>
      <c r="CTD147" s="1565"/>
      <c r="CTE147" s="1566"/>
      <c r="CTF147" s="1566"/>
      <c r="CTG147" s="1567"/>
      <c r="CTH147" s="489"/>
      <c r="CTI147" s="489"/>
      <c r="CTJ147" s="489"/>
      <c r="CTK147" s="489"/>
      <c r="CTL147" s="489"/>
      <c r="CTM147" s="489"/>
      <c r="CTN147" s="489"/>
      <c r="CTO147" s="489"/>
      <c r="CTP147" s="489"/>
      <c r="CTQ147" s="489"/>
      <c r="CTR147" s="489"/>
      <c r="CTS147" s="489"/>
      <c r="CTT147" s="1543"/>
      <c r="CTU147" s="1544"/>
      <c r="CTV147" s="1544"/>
      <c r="CTW147" s="1545"/>
      <c r="CTX147" s="561"/>
      <c r="CWK147" s="488"/>
      <c r="CWL147" s="1565"/>
      <c r="CWM147" s="1566"/>
      <c r="CWN147" s="1566"/>
      <c r="CWO147" s="1567"/>
      <c r="CWP147" s="489"/>
      <c r="CWQ147" s="489"/>
      <c r="CWR147" s="489"/>
      <c r="CWS147" s="489"/>
      <c r="CWT147" s="489"/>
      <c r="CWU147" s="489"/>
      <c r="CWV147" s="489"/>
      <c r="CWW147" s="489"/>
      <c r="CWX147" s="489"/>
      <c r="CWY147" s="489"/>
      <c r="CWZ147" s="489"/>
      <c r="CXA147" s="489"/>
      <c r="CXB147" s="1543"/>
      <c r="CXC147" s="1544"/>
      <c r="CXD147" s="1544"/>
      <c r="CXE147" s="1545"/>
      <c r="CXF147" s="561"/>
      <c r="DAI147" s="488"/>
      <c r="DAJ147" s="1565"/>
      <c r="DAK147" s="1566"/>
      <c r="DAL147" s="1566"/>
      <c r="DAM147" s="1567"/>
      <c r="DAN147" s="489"/>
      <c r="DAO147" s="489"/>
      <c r="DAP147" s="489"/>
      <c r="DAQ147" s="489"/>
      <c r="DAR147" s="489"/>
      <c r="DAS147" s="489"/>
      <c r="DAT147" s="489"/>
      <c r="DAU147" s="489"/>
      <c r="DAV147" s="489"/>
      <c r="DAW147" s="489"/>
      <c r="DAX147" s="489"/>
      <c r="DAY147" s="489"/>
      <c r="DAZ147" s="1543"/>
      <c r="DBA147" s="1544"/>
      <c r="DBB147" s="1544"/>
      <c r="DBC147" s="1545"/>
      <c r="DBD147" s="561"/>
      <c r="DDQ147" s="488"/>
      <c r="DDR147" s="1565"/>
      <c r="DDS147" s="1566"/>
      <c r="DDT147" s="1566"/>
      <c r="DDU147" s="1567"/>
      <c r="DDV147" s="489"/>
      <c r="DDW147" s="489"/>
      <c r="DDX147" s="489"/>
      <c r="DDY147" s="489"/>
      <c r="DDZ147" s="489"/>
      <c r="DEA147" s="489"/>
      <c r="DEB147" s="489"/>
      <c r="DEC147" s="489"/>
      <c r="DED147" s="489"/>
      <c r="DEE147" s="489"/>
      <c r="DEF147" s="489"/>
      <c r="DEG147" s="489"/>
      <c r="DEH147" s="1543"/>
      <c r="DEI147" s="1544"/>
      <c r="DEJ147" s="1544"/>
      <c r="DEK147" s="1545"/>
      <c r="DEL147" s="561"/>
      <c r="DGY147" s="488"/>
      <c r="DGZ147" s="1565"/>
      <c r="DHA147" s="1566"/>
      <c r="DHB147" s="1566"/>
      <c r="DHC147" s="1567"/>
      <c r="DHD147" s="489"/>
      <c r="DHE147" s="489"/>
      <c r="DHF147" s="489"/>
      <c r="DHG147" s="489"/>
      <c r="DHH147" s="489"/>
      <c r="DHI147" s="489"/>
      <c r="DHJ147" s="489"/>
      <c r="DHK147" s="489"/>
      <c r="DHL147" s="489"/>
      <c r="DHM147" s="489"/>
      <c r="DHN147" s="489"/>
      <c r="DHO147" s="489"/>
      <c r="DHP147" s="1543"/>
      <c r="DHQ147" s="1544"/>
      <c r="DHR147" s="1544"/>
      <c r="DHS147" s="1545"/>
      <c r="DHT147" s="561"/>
      <c r="DKG147" s="488"/>
      <c r="DKH147" s="1565"/>
      <c r="DKI147" s="1566"/>
      <c r="DKJ147" s="1566"/>
      <c r="DKK147" s="1567"/>
      <c r="DKL147" s="489"/>
      <c r="DKM147" s="489"/>
      <c r="DKN147" s="489"/>
      <c r="DKO147" s="489"/>
      <c r="DKP147" s="489"/>
      <c r="DKQ147" s="489"/>
      <c r="DKR147" s="489"/>
      <c r="DKS147" s="489"/>
      <c r="DKT147" s="489"/>
      <c r="DKU147" s="489"/>
      <c r="DKV147" s="489"/>
      <c r="DKW147" s="489"/>
      <c r="DKX147" s="1543"/>
      <c r="DKY147" s="1544"/>
      <c r="DKZ147" s="1544"/>
      <c r="DLA147" s="1545"/>
      <c r="DLB147" s="561"/>
      <c r="DLJ147" s="792"/>
      <c r="DLK147" s="792"/>
      <c r="DLL147" s="792"/>
      <c r="DLM147" s="792"/>
      <c r="DLN147" s="792"/>
      <c r="DLO147" s="792"/>
      <c r="DLP147" s="792"/>
      <c r="DLQ147" s="792"/>
      <c r="DLR147" s="792"/>
      <c r="DLS147" s="792"/>
      <c r="DLT147" s="792"/>
      <c r="DLU147" s="792"/>
      <c r="DLV147" s="792"/>
      <c r="DLW147" s="792"/>
      <c r="DLX147" s="792"/>
      <c r="DLY147" s="792"/>
      <c r="DLZ147" s="792"/>
      <c r="DMA147" s="792"/>
      <c r="DMB147" s="792"/>
      <c r="DMC147" s="792"/>
      <c r="DMD147" s="792"/>
      <c r="DME147" s="792"/>
      <c r="DMF147" s="792"/>
      <c r="DMG147" s="792"/>
      <c r="DMH147" s="792"/>
      <c r="DMI147" s="792"/>
      <c r="DMJ147" s="792"/>
      <c r="DMK147" s="792"/>
      <c r="DML147" s="792"/>
      <c r="DMM147" s="792"/>
      <c r="DMN147" s="792"/>
      <c r="DMO147" s="792"/>
      <c r="DMP147" s="792"/>
      <c r="DMQ147" s="792"/>
      <c r="DMR147" s="792"/>
      <c r="DMS147" s="792"/>
      <c r="DMT147" s="792"/>
      <c r="DMU147" s="792"/>
      <c r="DMV147" s="792"/>
      <c r="DMW147" s="792"/>
      <c r="DMX147" s="792"/>
      <c r="DMY147" s="792"/>
      <c r="DMZ147" s="792"/>
      <c r="DNA147" s="792"/>
      <c r="DNB147" s="792"/>
      <c r="DNC147" s="792"/>
      <c r="DND147" s="792"/>
      <c r="DNE147" s="792"/>
      <c r="DNF147" s="792"/>
      <c r="DNG147" s="792"/>
      <c r="DNH147" s="792"/>
      <c r="DNI147" s="792"/>
      <c r="DNJ147" s="792"/>
      <c r="DNO147" s="488"/>
      <c r="DNP147" s="1565"/>
      <c r="DNQ147" s="1566"/>
      <c r="DNR147" s="1566"/>
      <c r="DNS147" s="1567"/>
      <c r="DNT147" s="489"/>
      <c r="DNU147" s="489"/>
      <c r="DNV147" s="489"/>
      <c r="DNW147" s="489"/>
      <c r="DNX147" s="489"/>
      <c r="DNY147" s="489"/>
      <c r="DNZ147" s="489"/>
      <c r="DOA147" s="489"/>
      <c r="DOB147" s="489"/>
      <c r="DOC147" s="489"/>
      <c r="DOD147" s="489"/>
      <c r="DOE147" s="489"/>
      <c r="DOF147" s="1543"/>
      <c r="DOG147" s="1544"/>
      <c r="DOH147" s="1544"/>
      <c r="DOI147" s="1545"/>
      <c r="DOJ147" s="561"/>
      <c r="DRM147" s="488"/>
      <c r="DRN147" s="1565"/>
      <c r="DRO147" s="1566"/>
      <c r="DRP147" s="1566"/>
      <c r="DRQ147" s="1567"/>
      <c r="DRR147" s="489"/>
      <c r="DRS147" s="489"/>
      <c r="DRT147" s="489"/>
      <c r="DRU147" s="489"/>
      <c r="DRV147" s="489"/>
      <c r="DRW147" s="489"/>
      <c r="DRX147" s="489"/>
      <c r="DRY147" s="489"/>
      <c r="DRZ147" s="489"/>
      <c r="DSA147" s="489"/>
      <c r="DSB147" s="489"/>
      <c r="DSC147" s="489"/>
      <c r="DSD147" s="1543"/>
      <c r="DSE147" s="1544"/>
      <c r="DSF147" s="1544"/>
      <c r="DSG147" s="1545"/>
      <c r="DSH147" s="561"/>
      <c r="DTA147" s="377"/>
      <c r="DTV147" s="1373"/>
      <c r="DTW147" s="1373"/>
      <c r="DTX147" s="1373"/>
      <c r="DTY147" s="1373"/>
      <c r="DTZ147" s="1373"/>
      <c r="DVF147" s="226"/>
      <c r="DVG147" s="226"/>
      <c r="DVH147" s="226"/>
      <c r="DVI147" s="226"/>
      <c r="DVJ147" s="226"/>
      <c r="DVK147" s="226"/>
      <c r="DVL147" s="226"/>
      <c r="DVM147" s="226"/>
      <c r="DVN147" s="226"/>
      <c r="DVO147" s="226"/>
      <c r="DVP147" s="226"/>
      <c r="DVQ147" s="226"/>
      <c r="DVR147" s="226"/>
      <c r="DVS147" s="226"/>
      <c r="DVT147" s="226"/>
      <c r="DVU147" s="226"/>
      <c r="DVV147" s="226"/>
      <c r="DVW147" s="226"/>
      <c r="DVX147" s="226"/>
      <c r="DVY147" s="226"/>
      <c r="DVZ147" s="226"/>
      <c r="DWA147" s="226"/>
      <c r="DWB147" s="226"/>
      <c r="DWC147" s="226"/>
      <c r="DWD147" s="226"/>
      <c r="DWE147" s="226"/>
      <c r="DWF147" s="226"/>
      <c r="DWG147" s="226"/>
      <c r="DWH147" s="226"/>
      <c r="DWI147" s="226"/>
      <c r="DWJ147" s="226"/>
      <c r="DWK147" s="226"/>
      <c r="DWL147" s="226"/>
      <c r="DWM147" s="226"/>
      <c r="DWN147" s="226"/>
      <c r="DWO147" s="226"/>
      <c r="DWP147" s="226"/>
      <c r="DWQ147" s="226"/>
      <c r="DWR147" s="226"/>
      <c r="DWS147" s="226"/>
      <c r="DWT147" s="226"/>
      <c r="DWU147" s="226"/>
      <c r="DWV147" s="226"/>
      <c r="DWW147" s="226"/>
      <c r="DWX147" s="226"/>
      <c r="DWY147" s="226"/>
      <c r="DWZ147" s="226"/>
      <c r="DXA147" s="226"/>
      <c r="DXB147" s="226"/>
      <c r="DXC147" s="226"/>
      <c r="DXD147" s="226"/>
      <c r="DXE147" s="226"/>
      <c r="DXF147" s="226"/>
      <c r="DXG147" s="226"/>
      <c r="DXH147" s="226"/>
      <c r="DXI147" s="226"/>
      <c r="DXJ147" s="226"/>
      <c r="DXK147" s="226"/>
      <c r="DXL147" s="226"/>
      <c r="DXM147" s="226"/>
      <c r="DXN147" s="226"/>
      <c r="DXO147" s="226"/>
      <c r="DXP147" s="226"/>
      <c r="DXQ147" s="226"/>
      <c r="DXR147" s="226"/>
      <c r="DXS147" s="226"/>
      <c r="DXT147" s="226"/>
      <c r="DXU147" s="226"/>
      <c r="DXV147" s="226"/>
      <c r="DXW147" s="226"/>
      <c r="DXX147" s="226"/>
      <c r="DXY147" s="226"/>
      <c r="DXZ147" s="226"/>
      <c r="DYA147" s="226"/>
      <c r="DYB147" s="226"/>
      <c r="DYC147" s="226"/>
      <c r="DYD147" s="226"/>
      <c r="DYE147" s="226"/>
      <c r="DYF147" s="226"/>
      <c r="DYG147" s="226"/>
      <c r="DYH147" s="226"/>
      <c r="DYI147" s="226"/>
      <c r="DYJ147" s="226"/>
      <c r="DYK147" s="226"/>
      <c r="DYL147" s="228"/>
      <c r="DYM147" s="226"/>
      <c r="DYN147" s="226"/>
      <c r="DYO147" s="226"/>
      <c r="DYP147" s="226"/>
      <c r="DYQ147" s="226"/>
      <c r="DYR147" s="233"/>
      <c r="DYS147" s="226"/>
      <c r="DYT147" s="226"/>
      <c r="DYU147" s="226"/>
      <c r="DYV147" s="226"/>
      <c r="DYW147" s="226"/>
      <c r="DYX147" s="226"/>
      <c r="DYY147" s="226"/>
      <c r="DYZ147" s="226"/>
      <c r="DZA147" s="227"/>
      <c r="DZB147" s="239"/>
      <c r="DZC147" s="226"/>
      <c r="DZD147" s="226"/>
      <c r="DZE147" s="226"/>
      <c r="DZF147" s="226"/>
      <c r="DZG147" s="226"/>
      <c r="DZH147" s="226"/>
      <c r="DZI147" s="226"/>
      <c r="DZJ147" s="226"/>
      <c r="DZK147" s="226"/>
      <c r="DZL147" s="226"/>
      <c r="DZM147" s="226"/>
      <c r="DZN147" s="226"/>
      <c r="DZO147" s="226"/>
      <c r="DZP147" s="226"/>
      <c r="DZQ147" s="226"/>
      <c r="DZR147" s="226"/>
      <c r="DZS147" s="226"/>
      <c r="DZT147" s="226"/>
      <c r="DZU147" s="226"/>
      <c r="DZV147" s="226"/>
      <c r="DZW147" s="226"/>
      <c r="DZX147" s="226"/>
      <c r="DZY147" s="226"/>
      <c r="DZZ147" s="226"/>
      <c r="EAA147" s="226"/>
      <c r="EAB147" s="226"/>
      <c r="EAC147" s="226"/>
      <c r="EAD147" s="226"/>
      <c r="EAE147" s="226"/>
      <c r="EAF147" s="226"/>
      <c r="EAG147" s="226"/>
      <c r="EAH147" s="226"/>
      <c r="EAI147" s="226"/>
      <c r="EAJ147" s="226"/>
      <c r="EAK147" s="226"/>
      <c r="EAL147" s="226"/>
      <c r="EAM147" s="226"/>
      <c r="EAN147" s="226"/>
      <c r="EAO147" s="226"/>
      <c r="EAP147" s="226"/>
      <c r="EAQ147" s="226"/>
      <c r="EAR147" s="226"/>
      <c r="EAS147" s="226"/>
      <c r="EAT147" s="226"/>
      <c r="EAU147" s="226"/>
      <c r="EAV147" s="226"/>
      <c r="EAW147" s="226"/>
      <c r="EAX147" s="226"/>
      <c r="EAY147" s="226"/>
      <c r="EAZ147" s="226"/>
      <c r="EBA147" s="226"/>
      <c r="EBB147" s="226"/>
      <c r="EBC147" s="226"/>
      <c r="EBD147" s="226"/>
      <c r="EBE147" s="226"/>
      <c r="EBF147" s="226"/>
      <c r="EBG147" s="226"/>
      <c r="EBH147" s="226"/>
      <c r="EBI147" s="226"/>
      <c r="EBJ147" s="226"/>
      <c r="EBK147" s="226"/>
      <c r="EBL147" s="226"/>
      <c r="EBM147" s="226"/>
      <c r="EBN147" s="226"/>
      <c r="EBO147" s="226"/>
      <c r="EBP147" s="226"/>
      <c r="EBQ147" s="226"/>
      <c r="EBR147" s="226"/>
      <c r="EBS147" s="226"/>
      <c r="EBT147" s="226"/>
      <c r="EBU147" s="226"/>
      <c r="EBV147" s="226"/>
      <c r="EBW147" s="226"/>
      <c r="EBX147" s="226"/>
      <c r="EBY147" s="226"/>
      <c r="EBZ147" s="226"/>
      <c r="ECA147" s="226"/>
      <c r="ECB147" s="226"/>
      <c r="ECC147" s="226"/>
      <c r="ECD147" s="226"/>
      <c r="ECE147" s="226"/>
      <c r="ECF147" s="226"/>
      <c r="ECG147" s="226"/>
      <c r="ECH147" s="226"/>
      <c r="ECI147" s="226"/>
      <c r="ECJ147" s="228"/>
      <c r="ECK147" s="226"/>
      <c r="ECL147" s="226"/>
      <c r="ECM147" s="226"/>
      <c r="ECN147" s="226"/>
      <c r="ECO147" s="226"/>
      <c r="ECP147" s="233"/>
      <c r="ECQ147" s="226"/>
      <c r="ECR147" s="226"/>
      <c r="ECS147" s="226"/>
      <c r="ECT147" s="226"/>
      <c r="ECU147" s="226"/>
      <c r="ECV147" s="226"/>
      <c r="ECW147" s="226"/>
      <c r="ECX147" s="226"/>
      <c r="ECY147" s="227"/>
      <c r="ECZ147" s="239"/>
      <c r="EDA147" s="226"/>
      <c r="EDB147" s="226"/>
      <c r="EDC147" s="226"/>
      <c r="EDD147" s="226"/>
      <c r="EDE147" s="226"/>
      <c r="EDF147" s="226"/>
      <c r="EDG147" s="226"/>
      <c r="EDH147" s="226"/>
      <c r="EDI147" s="226"/>
      <c r="EDJ147" s="226"/>
      <c r="EDK147" s="226"/>
      <c r="EDL147" s="226"/>
      <c r="EDM147" s="226"/>
      <c r="EDN147" s="226"/>
      <c r="EDO147" s="226"/>
      <c r="EDP147" s="226"/>
      <c r="EDQ147" s="226"/>
      <c r="EDR147" s="1714"/>
      <c r="EDS147" s="1714"/>
      <c r="EDT147" s="1714"/>
      <c r="EDU147" s="1714"/>
      <c r="EDV147" s="1714"/>
      <c r="EDW147" s="1714"/>
      <c r="EDX147" s="1714"/>
      <c r="EDY147" s="1714"/>
      <c r="EDZ147" s="1714"/>
      <c r="EEA147" s="1714"/>
      <c r="EEB147" s="1714"/>
      <c r="EEC147" s="1714"/>
      <c r="EED147" s="1714"/>
      <c r="EEE147" s="1714"/>
      <c r="EEF147" s="1714"/>
      <c r="EEG147" s="1714"/>
      <c r="EEH147" s="987"/>
      <c r="EEI147" s="987"/>
      <c r="EEJ147" s="987"/>
      <c r="EEK147" s="987"/>
      <c r="EEL147" s="987"/>
      <c r="EEM147" s="987"/>
      <c r="EEN147" s="987"/>
      <c r="EEO147" s="987"/>
      <c r="EEP147" s="987"/>
      <c r="EEQ147" s="987"/>
      <c r="EER147" s="987"/>
      <c r="EES147" s="987"/>
      <c r="EET147" s="987"/>
      <c r="EEU147" s="987"/>
      <c r="EEV147" s="987"/>
      <c r="EEW147" s="987"/>
      <c r="EEX147" s="987"/>
      <c r="EEY147" s="987"/>
      <c r="EEZ147" s="987"/>
      <c r="EFA147" s="987"/>
      <c r="EFB147" s="987"/>
      <c r="EFC147" s="987"/>
      <c r="EFD147" s="987"/>
      <c r="EFE147" s="987"/>
      <c r="EFF147" s="987"/>
      <c r="EFG147" s="987"/>
      <c r="EFH147" s="987"/>
      <c r="EFI147" s="987"/>
      <c r="EFJ147" s="987"/>
      <c r="EFK147" s="987"/>
      <c r="EFL147" s="987"/>
      <c r="EFM147" s="987"/>
      <c r="EFN147" s="987"/>
      <c r="EFO147" s="987"/>
      <c r="EFP147" s="987"/>
      <c r="EFQ147" s="987"/>
      <c r="EFR147" s="987"/>
      <c r="EFS147" s="987"/>
      <c r="EFT147" s="987"/>
      <c r="EFU147" s="987"/>
      <c r="EFV147" s="987"/>
      <c r="EFW147" s="987"/>
      <c r="EFX147" s="987"/>
      <c r="EFY147" s="987"/>
      <c r="EFZ147" s="987"/>
      <c r="EGA147" s="987"/>
      <c r="EGB147" s="987"/>
      <c r="EGC147" s="987"/>
      <c r="EGD147" s="987"/>
      <c r="EGE147" s="987"/>
      <c r="EGF147" s="987"/>
      <c r="EGG147" s="987"/>
      <c r="EGH147" s="987"/>
      <c r="EGI147" s="987"/>
      <c r="EGJ147" s="987"/>
      <c r="EGK147" s="987"/>
      <c r="EGL147" s="987"/>
      <c r="EGM147" s="987"/>
      <c r="EGN147" s="987"/>
      <c r="EGO147" s="987"/>
      <c r="EGP147" s="987"/>
      <c r="EGQ147" s="987"/>
      <c r="EGR147" s="1714"/>
      <c r="EGS147" s="1714"/>
      <c r="EGT147" s="1714"/>
      <c r="EGU147" s="1714"/>
      <c r="EGV147" s="1714"/>
      <c r="EGW147" s="1714"/>
      <c r="EGX147" s="1714"/>
      <c r="EGY147" s="1714"/>
      <c r="EGZ147" s="1714"/>
      <c r="EHA147" s="1714"/>
      <c r="EHB147" s="1714"/>
      <c r="EHC147" s="1714"/>
      <c r="EHD147" s="1714"/>
      <c r="EHE147" s="1714"/>
      <c r="EHF147" s="1714"/>
      <c r="EHG147" s="1714"/>
      <c r="EHH147" s="226"/>
      <c r="EHI147" s="226"/>
      <c r="EHJ147" s="226"/>
      <c r="EHK147" s="226"/>
      <c r="EHL147" s="226"/>
      <c r="EHM147" s="226"/>
      <c r="EHN147" s="226"/>
      <c r="EHO147" s="226"/>
      <c r="EHP147" s="226"/>
      <c r="EHQ147" s="226"/>
      <c r="EHR147" s="226"/>
      <c r="EHS147" s="226"/>
      <c r="EHT147" s="226"/>
      <c r="EHU147" s="226"/>
      <c r="EHV147" s="226"/>
      <c r="EHW147" s="226"/>
      <c r="EHX147" s="226"/>
      <c r="EHY147" s="226"/>
      <c r="EHZ147" s="226"/>
      <c r="EIA147" s="226"/>
      <c r="EIB147" s="228"/>
      <c r="EIC147" s="226"/>
      <c r="EID147" s="226"/>
      <c r="EIE147" s="226"/>
      <c r="EIF147" s="226"/>
      <c r="EIG147" s="226"/>
      <c r="EIH147" s="233"/>
      <c r="EII147" s="226"/>
      <c r="EIJ147" s="226"/>
      <c r="EIK147" s="226"/>
      <c r="EIL147" s="226"/>
      <c r="EIM147" s="226"/>
      <c r="EIN147" s="226"/>
      <c r="EIO147" s="226"/>
      <c r="EIP147" s="226"/>
      <c r="EIQ147" s="227"/>
      <c r="EIR147" s="239"/>
      <c r="EIS147" s="226"/>
      <c r="EIT147" s="226"/>
      <c r="EIU147" s="226"/>
      <c r="EIV147" s="226"/>
      <c r="EIW147" s="226"/>
      <c r="EIX147" s="226"/>
      <c r="EIY147" s="226"/>
      <c r="EIZ147" s="226"/>
      <c r="EJA147" s="226"/>
      <c r="EJB147" s="226"/>
      <c r="EJC147" s="226"/>
      <c r="EJD147" s="226"/>
      <c r="EJE147" s="226"/>
      <c r="EJF147" s="226"/>
      <c r="EJG147" s="226"/>
      <c r="EJH147" s="226"/>
      <c r="EJI147" s="226"/>
      <c r="EJJ147" s="226"/>
      <c r="EJK147" s="226"/>
      <c r="EJL147" s="226"/>
      <c r="EJM147" s="226"/>
      <c r="EJN147" s="226"/>
      <c r="EJO147" s="226"/>
      <c r="EJP147" s="226"/>
      <c r="EJQ147" s="226"/>
      <c r="ENM147" s="488"/>
      <c r="ENN147" s="1565"/>
      <c r="ENO147" s="1566"/>
      <c r="ENP147" s="1566"/>
      <c r="ENQ147" s="1567"/>
      <c r="ENR147" s="489"/>
      <c r="ENS147" s="489"/>
      <c r="ENT147" s="489"/>
      <c r="ENU147" s="489"/>
      <c r="ENV147" s="489"/>
      <c r="ENW147" s="489"/>
      <c r="ENX147" s="489"/>
      <c r="ENY147" s="489"/>
      <c r="ENZ147" s="489"/>
      <c r="EOA147" s="489"/>
      <c r="EOB147" s="489"/>
      <c r="EOC147" s="489"/>
      <c r="EOD147" s="1543"/>
      <c r="EOE147" s="1544"/>
      <c r="EOF147" s="1544"/>
      <c r="EOG147" s="1545"/>
      <c r="EOH147" s="561"/>
      <c r="EQE147" s="488"/>
      <c r="EQF147" s="1565"/>
      <c r="EQG147" s="1566"/>
      <c r="EQH147" s="1566"/>
      <c r="EQI147" s="1567"/>
      <c r="EQJ147" s="489"/>
      <c r="EQK147" s="489"/>
      <c r="EQL147" s="489"/>
      <c r="EQM147" s="489"/>
      <c r="EQN147" s="489"/>
      <c r="EQO147" s="489"/>
      <c r="EQP147" s="489"/>
      <c r="EQQ147" s="489"/>
      <c r="EQR147" s="489"/>
      <c r="EQS147" s="489"/>
      <c r="EQT147" s="489"/>
      <c r="EQU147" s="489"/>
      <c r="EQV147" s="1543"/>
      <c r="EQW147" s="1544"/>
      <c r="EQX147" s="1544"/>
      <c r="EQY147" s="1545"/>
      <c r="EQZ147" s="561"/>
      <c r="ETA147" s="1518"/>
      <c r="ETB147" s="1518"/>
      <c r="ETC147" s="1518"/>
      <c r="ETD147" s="1518"/>
      <c r="ETE147" s="1518"/>
      <c r="ETF147" s="1518"/>
    </row>
    <row r="148" spans="1:998 1031:2032 2065:3906" ht="15" customHeight="1">
      <c r="B148" s="1518"/>
      <c r="C148" s="1518"/>
      <c r="D148" s="1518"/>
      <c r="E148" s="1518"/>
      <c r="F148" s="1518"/>
      <c r="G148" s="1518"/>
      <c r="BA148" s="488"/>
      <c r="BB148" s="1565"/>
      <c r="BC148" s="1566"/>
      <c r="BD148" s="1566"/>
      <c r="BE148" s="1567"/>
      <c r="BF148" s="489"/>
      <c r="BG148" s="489"/>
      <c r="BH148" s="489"/>
      <c r="BI148" s="489"/>
      <c r="BJ148" s="489"/>
      <c r="BK148" s="489"/>
      <c r="BL148" s="489"/>
      <c r="BM148" s="489"/>
      <c r="BN148" s="489"/>
      <c r="BO148" s="489"/>
      <c r="BP148" s="489"/>
      <c r="BQ148" s="489"/>
      <c r="BR148" s="1543"/>
      <c r="BS148" s="1544"/>
      <c r="BT148" s="1544"/>
      <c r="BU148" s="1545"/>
      <c r="BV148" s="561"/>
      <c r="CM148" s="488"/>
      <c r="CN148" s="1565"/>
      <c r="CO148" s="1566"/>
      <c r="CP148" s="1566"/>
      <c r="CQ148" s="1567"/>
      <c r="CR148" s="489"/>
      <c r="CS148" s="489"/>
      <c r="CT148" s="489"/>
      <c r="CU148" s="489"/>
      <c r="CV148" s="489"/>
      <c r="CW148" s="489"/>
      <c r="CX148" s="489"/>
      <c r="CY148" s="489"/>
      <c r="CZ148" s="489"/>
      <c r="DA148" s="489"/>
      <c r="DB148" s="489"/>
      <c r="DC148" s="489"/>
      <c r="DD148" s="1543"/>
      <c r="DE148" s="1544"/>
      <c r="DF148" s="1544"/>
      <c r="DG148" s="1545"/>
      <c r="DH148" s="561"/>
      <c r="EO148" s="488"/>
      <c r="EP148" s="1565"/>
      <c r="EQ148" s="1566"/>
      <c r="ER148" s="1566"/>
      <c r="ES148" s="1567"/>
      <c r="ET148" s="489"/>
      <c r="EU148" s="489"/>
      <c r="EV148" s="489"/>
      <c r="EW148" s="489"/>
      <c r="EX148" s="489"/>
      <c r="EY148" s="489"/>
      <c r="EZ148" s="489"/>
      <c r="FA148" s="489"/>
      <c r="FB148" s="489"/>
      <c r="FC148" s="489"/>
      <c r="FD148" s="489"/>
      <c r="FE148" s="489"/>
      <c r="FF148" s="1543"/>
      <c r="FG148" s="1544"/>
      <c r="FH148" s="1544"/>
      <c r="FI148" s="1545"/>
      <c r="FJ148" s="561"/>
      <c r="GQ148" s="488"/>
      <c r="GR148" s="1565"/>
      <c r="GS148" s="1566"/>
      <c r="GT148" s="1566"/>
      <c r="GU148" s="1567"/>
      <c r="GV148" s="489"/>
      <c r="GW148" s="489"/>
      <c r="GX148" s="489"/>
      <c r="GY148" s="489"/>
      <c r="GZ148" s="489"/>
      <c r="HA148" s="489"/>
      <c r="HB148" s="489"/>
      <c r="HC148" s="489"/>
      <c r="HD148" s="489"/>
      <c r="HE148" s="489"/>
      <c r="HF148" s="489"/>
      <c r="HG148" s="489"/>
      <c r="HH148" s="1543"/>
      <c r="HI148" s="1544"/>
      <c r="HJ148" s="1544"/>
      <c r="HK148" s="1545"/>
      <c r="HL148" s="561"/>
      <c r="IS148" s="488"/>
      <c r="IT148" s="1565"/>
      <c r="IU148" s="1566"/>
      <c r="IV148" s="1566"/>
      <c r="IW148" s="1567"/>
      <c r="IX148" s="489"/>
      <c r="IY148" s="489"/>
      <c r="IZ148" s="489"/>
      <c r="JA148" s="489"/>
      <c r="JB148" s="489"/>
      <c r="JC148" s="489"/>
      <c r="JD148" s="489"/>
      <c r="JE148" s="489"/>
      <c r="JF148" s="489"/>
      <c r="JG148" s="489"/>
      <c r="JH148" s="489"/>
      <c r="JI148" s="489"/>
      <c r="JJ148" s="1543"/>
      <c r="JK148" s="1544"/>
      <c r="JL148" s="1544"/>
      <c r="JM148" s="1545"/>
      <c r="JN148" s="561"/>
      <c r="KU148" s="488"/>
      <c r="KV148" s="1565"/>
      <c r="KW148" s="1566"/>
      <c r="KX148" s="1566"/>
      <c r="KY148" s="1567"/>
      <c r="KZ148" s="489"/>
      <c r="LA148" s="489"/>
      <c r="LB148" s="489"/>
      <c r="LC148" s="489"/>
      <c r="LD148" s="489"/>
      <c r="LE148" s="489"/>
      <c r="LF148" s="489"/>
      <c r="LG148" s="489"/>
      <c r="LH148" s="489"/>
      <c r="LI148" s="489"/>
      <c r="LJ148" s="489"/>
      <c r="LK148" s="489"/>
      <c r="LL148" s="1543"/>
      <c r="LM148" s="1544"/>
      <c r="LN148" s="1544"/>
      <c r="LO148" s="1545"/>
      <c r="LP148" s="561"/>
      <c r="MW148" s="488"/>
      <c r="MX148" s="1565"/>
      <c r="MY148" s="1566"/>
      <c r="MZ148" s="1566"/>
      <c r="NA148" s="1567"/>
      <c r="NB148" s="489"/>
      <c r="NC148" s="489"/>
      <c r="ND148" s="489"/>
      <c r="NE148" s="489"/>
      <c r="NF148" s="489"/>
      <c r="NG148" s="489"/>
      <c r="NH148" s="489"/>
      <c r="NI148" s="489"/>
      <c r="NJ148" s="489"/>
      <c r="NK148" s="489"/>
      <c r="NL148" s="489"/>
      <c r="NM148" s="489"/>
      <c r="NN148" s="1543"/>
      <c r="NO148" s="1544"/>
      <c r="NP148" s="1544"/>
      <c r="NQ148" s="1545"/>
      <c r="NR148" s="561"/>
      <c r="OI148" s="488"/>
      <c r="OJ148" s="1565"/>
      <c r="OK148" s="1566"/>
      <c r="OL148" s="1566"/>
      <c r="OM148" s="1567"/>
      <c r="ON148" s="489"/>
      <c r="OO148" s="489"/>
      <c r="OP148" s="489"/>
      <c r="OQ148" s="489"/>
      <c r="OR148" s="489"/>
      <c r="OS148" s="489"/>
      <c r="OT148" s="489"/>
      <c r="OU148" s="489"/>
      <c r="OV148" s="489"/>
      <c r="OW148" s="489"/>
      <c r="OX148" s="489"/>
      <c r="OY148" s="489"/>
      <c r="OZ148" s="1543"/>
      <c r="PA148" s="1544"/>
      <c r="PB148" s="1544"/>
      <c r="PC148" s="1545"/>
      <c r="PD148" s="561"/>
      <c r="PU148" s="488"/>
      <c r="PV148" s="1565"/>
      <c r="PW148" s="1566"/>
      <c r="PX148" s="1566"/>
      <c r="PY148" s="1567"/>
      <c r="PZ148" s="489"/>
      <c r="QA148" s="489"/>
      <c r="QB148" s="489"/>
      <c r="QC148" s="489"/>
      <c r="QD148" s="489"/>
      <c r="QE148" s="489"/>
      <c r="QF148" s="489"/>
      <c r="QG148" s="489"/>
      <c r="QH148" s="489"/>
      <c r="QI148" s="489"/>
      <c r="QJ148" s="489"/>
      <c r="QK148" s="489"/>
      <c r="QL148" s="1543"/>
      <c r="QM148" s="1544"/>
      <c r="QN148" s="1544"/>
      <c r="QO148" s="1545"/>
      <c r="QP148" s="561"/>
      <c r="RW148" s="488"/>
      <c r="RX148" s="1565"/>
      <c r="RY148" s="1566"/>
      <c r="RZ148" s="1566"/>
      <c r="SA148" s="1567"/>
      <c r="SB148" s="489"/>
      <c r="SC148" s="489"/>
      <c r="SD148" s="489"/>
      <c r="SE148" s="489"/>
      <c r="SF148" s="489"/>
      <c r="SG148" s="489"/>
      <c r="SH148" s="489"/>
      <c r="SI148" s="489"/>
      <c r="SJ148" s="489"/>
      <c r="SK148" s="489"/>
      <c r="SL148" s="489"/>
      <c r="SM148" s="489"/>
      <c r="SN148" s="1543"/>
      <c r="SO148" s="1544"/>
      <c r="SP148" s="1544"/>
      <c r="SQ148" s="1545"/>
      <c r="SR148" s="561"/>
      <c r="TY148" s="488"/>
      <c r="TZ148" s="1565"/>
      <c r="UA148" s="1566"/>
      <c r="UB148" s="1566"/>
      <c r="UC148" s="1567"/>
      <c r="UD148" s="489"/>
      <c r="UE148" s="489"/>
      <c r="UF148" s="489"/>
      <c r="UG148" s="489"/>
      <c r="UH148" s="489"/>
      <c r="UI148" s="489"/>
      <c r="UJ148" s="489"/>
      <c r="UK148" s="489"/>
      <c r="UL148" s="489"/>
      <c r="UM148" s="489"/>
      <c r="UN148" s="489"/>
      <c r="UO148" s="489"/>
      <c r="UP148" s="1543"/>
      <c r="UQ148" s="1544"/>
      <c r="UR148" s="1544"/>
      <c r="US148" s="1545"/>
      <c r="UT148" s="561"/>
      <c r="WA148" s="488"/>
      <c r="WB148" s="1565"/>
      <c r="WC148" s="1566"/>
      <c r="WD148" s="1566"/>
      <c r="WE148" s="1567"/>
      <c r="WF148" s="489"/>
      <c r="WG148" s="489"/>
      <c r="WH148" s="489"/>
      <c r="WI148" s="489"/>
      <c r="WJ148" s="489"/>
      <c r="WK148" s="489"/>
      <c r="WL148" s="489"/>
      <c r="WM148" s="489"/>
      <c r="WN148" s="489"/>
      <c r="WO148" s="489"/>
      <c r="WP148" s="489"/>
      <c r="WQ148" s="489"/>
      <c r="WR148" s="1543"/>
      <c r="WS148" s="1544"/>
      <c r="WT148" s="1544"/>
      <c r="WU148" s="1545"/>
      <c r="WV148" s="561"/>
      <c r="YC148" s="488"/>
      <c r="YD148" s="1565"/>
      <c r="YE148" s="1566"/>
      <c r="YF148" s="1566"/>
      <c r="YG148" s="1567"/>
      <c r="YH148" s="489"/>
      <c r="YI148" s="489"/>
      <c r="YJ148" s="489"/>
      <c r="YK148" s="489"/>
      <c r="YL148" s="489"/>
      <c r="YM148" s="489"/>
      <c r="YN148" s="489"/>
      <c r="YO148" s="489"/>
      <c r="YP148" s="489"/>
      <c r="YQ148" s="489"/>
      <c r="YR148" s="489"/>
      <c r="YS148" s="489"/>
      <c r="YT148" s="1543"/>
      <c r="YU148" s="1544"/>
      <c r="YV148" s="1544"/>
      <c r="YW148" s="1545"/>
      <c r="YX148" s="561"/>
      <c r="AAE148" s="488"/>
      <c r="AAF148" s="1565"/>
      <c r="AAG148" s="1566"/>
      <c r="AAH148" s="1566"/>
      <c r="AAI148" s="1567"/>
      <c r="AAJ148" s="489"/>
      <c r="AAK148" s="489"/>
      <c r="AAL148" s="489"/>
      <c r="AAM148" s="489"/>
      <c r="AAN148" s="489"/>
      <c r="AAO148" s="489"/>
      <c r="AAP148" s="489"/>
      <c r="AAQ148" s="489"/>
      <c r="AAR148" s="489"/>
      <c r="AAS148" s="489"/>
      <c r="AAT148" s="489"/>
      <c r="AAU148" s="489"/>
      <c r="AAV148" s="1543"/>
      <c r="AAW148" s="1544"/>
      <c r="AAX148" s="1544"/>
      <c r="AAY148" s="1545"/>
      <c r="AAZ148" s="561"/>
      <c r="ACG148" s="488"/>
      <c r="ACH148" s="1565"/>
      <c r="ACI148" s="1566"/>
      <c r="ACJ148" s="1566"/>
      <c r="ACK148" s="1567"/>
      <c r="ACL148" s="489"/>
      <c r="ACM148" s="489"/>
      <c r="ACN148" s="489"/>
      <c r="ACO148" s="489"/>
      <c r="ACP148" s="489"/>
      <c r="ACQ148" s="489"/>
      <c r="ACR148" s="489"/>
      <c r="ACS148" s="489"/>
      <c r="ACT148" s="489"/>
      <c r="ACU148" s="489"/>
      <c r="ACV148" s="489"/>
      <c r="ACW148" s="489"/>
      <c r="ACX148" s="1543"/>
      <c r="ACY148" s="1544"/>
      <c r="ACZ148" s="1544"/>
      <c r="ADA148" s="1545"/>
      <c r="ADB148" s="561"/>
      <c r="AEI148" s="488"/>
      <c r="AEJ148" s="1565"/>
      <c r="AEK148" s="1566"/>
      <c r="AEL148" s="1566"/>
      <c r="AEM148" s="1567"/>
      <c r="AEN148" s="489"/>
      <c r="AEO148" s="489"/>
      <c r="AEP148" s="489"/>
      <c r="AEQ148" s="489"/>
      <c r="AER148" s="489"/>
      <c r="AES148" s="489"/>
      <c r="AET148" s="489"/>
      <c r="AEU148" s="489"/>
      <c r="AEV148" s="489"/>
      <c r="AEW148" s="489"/>
      <c r="AEX148" s="489"/>
      <c r="AEY148" s="489"/>
      <c r="AEZ148" s="1543"/>
      <c r="AFA148" s="1544"/>
      <c r="AFB148" s="1544"/>
      <c r="AFC148" s="1545"/>
      <c r="AFD148" s="561"/>
      <c r="AGK148" s="488"/>
      <c r="AGL148" s="1565"/>
      <c r="AGM148" s="1566"/>
      <c r="AGN148" s="1566"/>
      <c r="AGO148" s="1567"/>
      <c r="AGP148" s="489"/>
      <c r="AGQ148" s="489"/>
      <c r="AGR148" s="489"/>
      <c r="AGS148" s="489"/>
      <c r="AGT148" s="489"/>
      <c r="AGU148" s="489"/>
      <c r="AGV148" s="489"/>
      <c r="AGW148" s="489"/>
      <c r="AGX148" s="489"/>
      <c r="AGY148" s="489"/>
      <c r="AGZ148" s="489"/>
      <c r="AHA148" s="489"/>
      <c r="AHB148" s="1543"/>
      <c r="AHC148" s="1544"/>
      <c r="AHD148" s="1544"/>
      <c r="AHE148" s="1545"/>
      <c r="AHF148" s="561"/>
      <c r="AIM148" s="488"/>
      <c r="AIN148" s="1565"/>
      <c r="AIO148" s="1566"/>
      <c r="AIP148" s="1566"/>
      <c r="AIQ148" s="1567"/>
      <c r="AIR148" s="489"/>
      <c r="AIS148" s="489"/>
      <c r="AIT148" s="489"/>
      <c r="AIU148" s="489"/>
      <c r="AIV148" s="489"/>
      <c r="AIW148" s="489"/>
      <c r="AIX148" s="489"/>
      <c r="AIY148" s="489"/>
      <c r="AIZ148" s="489"/>
      <c r="AJA148" s="489"/>
      <c r="AJB148" s="489"/>
      <c r="AJC148" s="489"/>
      <c r="AJD148" s="1543"/>
      <c r="AJE148" s="1544"/>
      <c r="AJF148" s="1544"/>
      <c r="AJG148" s="1545"/>
      <c r="AJH148" s="561"/>
      <c r="AKO148" s="488"/>
      <c r="AKP148" s="1565"/>
      <c r="AKQ148" s="1566"/>
      <c r="AKR148" s="1566"/>
      <c r="AKS148" s="1567"/>
      <c r="AKT148" s="489"/>
      <c r="AKU148" s="489"/>
      <c r="AKV148" s="489"/>
      <c r="AKW148" s="489"/>
      <c r="AKX148" s="489"/>
      <c r="AKY148" s="489"/>
      <c r="AKZ148" s="489"/>
      <c r="ALA148" s="489"/>
      <c r="ALB148" s="489"/>
      <c r="ALC148" s="489"/>
      <c r="ALD148" s="489"/>
      <c r="ALE148" s="489"/>
      <c r="ALF148" s="1543"/>
      <c r="ALG148" s="1544"/>
      <c r="ALH148" s="1544"/>
      <c r="ALI148" s="1545"/>
      <c r="ALJ148" s="561"/>
      <c r="AMQ148" s="488"/>
      <c r="AMR148" s="1565"/>
      <c r="AMS148" s="1566"/>
      <c r="AMT148" s="1566"/>
      <c r="AMU148" s="1567"/>
      <c r="AMV148" s="489"/>
      <c r="AMW148" s="489"/>
      <c r="AMX148" s="489"/>
      <c r="AMY148" s="489"/>
      <c r="AMZ148" s="489"/>
      <c r="ANA148" s="489"/>
      <c r="ANB148" s="489"/>
      <c r="ANC148" s="489"/>
      <c r="AND148" s="489"/>
      <c r="ANE148" s="489"/>
      <c r="ANF148" s="489"/>
      <c r="ANG148" s="489"/>
      <c r="ANH148" s="1543"/>
      <c r="ANI148" s="1544"/>
      <c r="ANJ148" s="1544"/>
      <c r="ANK148" s="1545"/>
      <c r="ANL148" s="561"/>
      <c r="AOS148" s="488"/>
      <c r="AOT148" s="1565"/>
      <c r="AOU148" s="1566"/>
      <c r="AOV148" s="1566"/>
      <c r="AOW148" s="1567"/>
      <c r="AOX148" s="489"/>
      <c r="AOY148" s="489"/>
      <c r="AOZ148" s="489"/>
      <c r="APA148" s="489"/>
      <c r="APB148" s="489"/>
      <c r="APC148" s="489"/>
      <c r="APD148" s="489"/>
      <c r="APE148" s="489"/>
      <c r="APF148" s="489"/>
      <c r="APG148" s="489"/>
      <c r="APH148" s="489"/>
      <c r="API148" s="489"/>
      <c r="APJ148" s="1543"/>
      <c r="APK148" s="1544"/>
      <c r="APL148" s="1544"/>
      <c r="APM148" s="1545"/>
      <c r="APN148" s="561"/>
      <c r="AQU148" s="488"/>
      <c r="AQV148" s="1565"/>
      <c r="AQW148" s="1566"/>
      <c r="AQX148" s="1566"/>
      <c r="AQY148" s="1567"/>
      <c r="AQZ148" s="489"/>
      <c r="ARA148" s="489"/>
      <c r="ARB148" s="489"/>
      <c r="ARC148" s="489"/>
      <c r="ARD148" s="489"/>
      <c r="ARE148" s="489"/>
      <c r="ARF148" s="489"/>
      <c r="ARG148" s="489"/>
      <c r="ARH148" s="489"/>
      <c r="ARI148" s="489"/>
      <c r="ARJ148" s="489"/>
      <c r="ARK148" s="489"/>
      <c r="ARL148" s="1543"/>
      <c r="ARM148" s="1544"/>
      <c r="ARN148" s="1544"/>
      <c r="ARO148" s="1545"/>
      <c r="ARP148" s="561"/>
      <c r="ASW148" s="488"/>
      <c r="ASX148" s="1565"/>
      <c r="ASY148" s="1566"/>
      <c r="ASZ148" s="1566"/>
      <c r="ATA148" s="1567"/>
      <c r="ATB148" s="489"/>
      <c r="ATC148" s="489"/>
      <c r="ATD148" s="489"/>
      <c r="ATE148" s="489"/>
      <c r="ATF148" s="489"/>
      <c r="ATG148" s="489"/>
      <c r="ATH148" s="489"/>
      <c r="ATI148" s="489"/>
      <c r="ATJ148" s="489"/>
      <c r="ATK148" s="489"/>
      <c r="ATL148" s="489"/>
      <c r="ATM148" s="489"/>
      <c r="ATN148" s="1543"/>
      <c r="ATO148" s="1544"/>
      <c r="ATP148" s="1544"/>
      <c r="ATQ148" s="1545"/>
      <c r="ATR148" s="561"/>
      <c r="AUU148" s="302"/>
      <c r="AUV148" s="302"/>
      <c r="AUW148" s="1696" t="str">
        <f>Table!$BY$79</f>
        <v>PRLAd-Ph001</v>
      </c>
      <c r="AUX148" s="1696"/>
      <c r="AUY148" s="1696"/>
      <c r="AUZ148" s="1696"/>
      <c r="AVA148" s="1696"/>
      <c r="AVB148" s="1696"/>
      <c r="AVC148" s="266"/>
      <c r="AVD148" s="302"/>
      <c r="AVP148" s="868"/>
      <c r="AVQ148" s="868"/>
      <c r="AVR148" s="868"/>
      <c r="AVS148" s="868"/>
      <c r="AVT148" s="868"/>
      <c r="AVU148" s="868"/>
      <c r="AVV148" s="868"/>
      <c r="AVW148" s="868"/>
      <c r="AVX148" s="868"/>
      <c r="AVY148" s="868"/>
      <c r="AVZ148" s="868"/>
      <c r="AWA148" s="868"/>
      <c r="AWB148" s="868"/>
      <c r="AWC148" s="868"/>
      <c r="AWD148" s="868"/>
      <c r="AWE148" s="868"/>
      <c r="AWF148" s="868"/>
      <c r="AWG148" s="868"/>
      <c r="AWH148" s="868"/>
      <c r="AWI148" s="868"/>
      <c r="AWJ148" s="868"/>
      <c r="AWK148" s="868"/>
      <c r="AWL148" s="868"/>
      <c r="AWM148" s="868"/>
      <c r="AWN148" s="868"/>
      <c r="AWO148" s="868"/>
      <c r="AWP148" s="868"/>
      <c r="AWQ148" s="868"/>
      <c r="AWR148" s="1213"/>
      <c r="AWS148" s="1213"/>
      <c r="AWT148" s="1213"/>
      <c r="AWU148" s="1213"/>
      <c r="AWV148" s="1213"/>
      <c r="AWW148" s="1213"/>
      <c r="AWX148" s="1213"/>
      <c r="AWY148" s="1213"/>
      <c r="AWZ148" s="1213"/>
      <c r="AXA148" s="1213"/>
      <c r="AXB148" s="1213"/>
      <c r="AXC148" s="1213"/>
      <c r="AXD148" s="1213"/>
      <c r="AXE148" s="1213"/>
      <c r="AXF148" s="1213"/>
      <c r="AXG148" s="1213"/>
      <c r="AXH148" s="1213"/>
      <c r="AXI148" s="1213"/>
      <c r="AXJ148" s="1213"/>
      <c r="AXK148" s="1213"/>
      <c r="AXL148" s="1213"/>
      <c r="AXM148" s="1213"/>
      <c r="AXN148" s="1213"/>
      <c r="AXO148" s="1213"/>
      <c r="AXP148" s="1213"/>
      <c r="AXQ148" s="1213"/>
      <c r="AXR148" s="1213"/>
      <c r="AXS148" s="1213"/>
      <c r="AXT148" s="1213"/>
      <c r="AXU148" s="868"/>
      <c r="AXV148" s="868"/>
      <c r="AXW148" s="868"/>
      <c r="AXX148" s="868"/>
      <c r="AXY148" s="868"/>
      <c r="AXZ148" s="868"/>
      <c r="AYA148" s="868"/>
      <c r="AYB148" s="868"/>
      <c r="AYC148" s="868"/>
      <c r="AYD148" s="868"/>
      <c r="AYE148" s="868"/>
      <c r="AYF148" s="868"/>
      <c r="AYG148" s="868"/>
      <c r="AYH148" s="868"/>
      <c r="AYI148" s="868"/>
      <c r="AYJ148" s="868"/>
      <c r="AYK148" s="868"/>
      <c r="AYL148" s="868"/>
      <c r="AYM148" s="868"/>
      <c r="AZK148" s="488"/>
      <c r="AZL148" s="1565"/>
      <c r="AZM148" s="1566"/>
      <c r="AZN148" s="1566"/>
      <c r="AZO148" s="1567"/>
      <c r="AZP148" s="489"/>
      <c r="AZQ148" s="489"/>
      <c r="AZR148" s="489"/>
      <c r="AZS148" s="489"/>
      <c r="AZT148" s="489"/>
      <c r="AZU148" s="489"/>
      <c r="AZV148" s="489"/>
      <c r="AZW148" s="489"/>
      <c r="AZX148" s="489"/>
      <c r="AZY148" s="489"/>
      <c r="AZZ148" s="489"/>
      <c r="BAA148" s="489"/>
      <c r="BAB148" s="1543"/>
      <c r="BAC148" s="1544"/>
      <c r="BAD148" s="1544"/>
      <c r="BAE148" s="1545"/>
      <c r="BAF148" s="561"/>
      <c r="BBM148" s="488"/>
      <c r="BBN148" s="1565"/>
      <c r="BBO148" s="1566"/>
      <c r="BBP148" s="1566"/>
      <c r="BBQ148" s="1567"/>
      <c r="BBR148" s="489"/>
      <c r="BBS148" s="489"/>
      <c r="BBT148" s="489"/>
      <c r="BBU148" s="489"/>
      <c r="BBV148" s="489"/>
      <c r="BBW148" s="489"/>
      <c r="BBX148" s="489"/>
      <c r="BBY148" s="489"/>
      <c r="BBZ148" s="489"/>
      <c r="BCA148" s="489"/>
      <c r="BCB148" s="489"/>
      <c r="BCC148" s="489"/>
      <c r="BCD148" s="1543"/>
      <c r="BCE148" s="1544"/>
      <c r="BCF148" s="1544"/>
      <c r="BCG148" s="1545"/>
      <c r="BCH148" s="561"/>
      <c r="BDO148" s="488"/>
      <c r="BDP148" s="1565"/>
      <c r="BDQ148" s="1566"/>
      <c r="BDR148" s="1566"/>
      <c r="BDS148" s="1567"/>
      <c r="BDT148" s="489"/>
      <c r="BDU148" s="489"/>
      <c r="BDV148" s="489"/>
      <c r="BDW148" s="489"/>
      <c r="BDX148" s="489"/>
      <c r="BDY148" s="489"/>
      <c r="BDZ148" s="489"/>
      <c r="BEA148" s="489"/>
      <c r="BEB148" s="489"/>
      <c r="BEC148" s="489"/>
      <c r="BED148" s="489"/>
      <c r="BEE148" s="489"/>
      <c r="BEF148" s="1543"/>
      <c r="BEG148" s="1544"/>
      <c r="BEH148" s="1544"/>
      <c r="BEI148" s="1545"/>
      <c r="BEJ148" s="561"/>
      <c r="BFQ148" s="488"/>
      <c r="BFR148" s="1565"/>
      <c r="BFS148" s="1566"/>
      <c r="BFT148" s="1566"/>
      <c r="BFU148" s="1567"/>
      <c r="BFV148" s="489"/>
      <c r="BFW148" s="489"/>
      <c r="BFX148" s="489"/>
      <c r="BFY148" s="489"/>
      <c r="BFZ148" s="489"/>
      <c r="BGA148" s="489"/>
      <c r="BGB148" s="489"/>
      <c r="BGC148" s="489"/>
      <c r="BGD148" s="489"/>
      <c r="BGE148" s="489"/>
      <c r="BGF148" s="489"/>
      <c r="BGG148" s="489"/>
      <c r="BGH148" s="1543"/>
      <c r="BGI148" s="1544"/>
      <c r="BGJ148" s="1544"/>
      <c r="BGK148" s="1545"/>
      <c r="BGL148" s="561"/>
      <c r="BHS148" s="488"/>
      <c r="BHT148" s="1565"/>
      <c r="BHU148" s="1566"/>
      <c r="BHV148" s="1566"/>
      <c r="BHW148" s="1567"/>
      <c r="BHX148" s="489"/>
      <c r="BHY148" s="489"/>
      <c r="BHZ148" s="489"/>
      <c r="BIA148" s="489"/>
      <c r="BIB148" s="489"/>
      <c r="BIC148" s="489"/>
      <c r="BID148" s="489"/>
      <c r="BIE148" s="489"/>
      <c r="BIF148" s="489"/>
      <c r="BIG148" s="489"/>
      <c r="BIH148" s="489"/>
      <c r="BII148" s="489"/>
      <c r="BIJ148" s="1543"/>
      <c r="BIK148" s="1544"/>
      <c r="BIL148" s="1544"/>
      <c r="BIM148" s="1545"/>
      <c r="BIN148" s="561"/>
      <c r="BJU148" s="488"/>
      <c r="BJV148" s="1565"/>
      <c r="BJW148" s="1566"/>
      <c r="BJX148" s="1566"/>
      <c r="BJY148" s="1567"/>
      <c r="BJZ148" s="489"/>
      <c r="BKA148" s="489"/>
      <c r="BKB148" s="489"/>
      <c r="BKC148" s="489"/>
      <c r="BKD148" s="489"/>
      <c r="BKE148" s="489"/>
      <c r="BKF148" s="489"/>
      <c r="BKG148" s="489"/>
      <c r="BKH148" s="489"/>
      <c r="BKI148" s="489"/>
      <c r="BKJ148" s="489"/>
      <c r="BKK148" s="489"/>
      <c r="BKL148" s="1543"/>
      <c r="BKM148" s="1544"/>
      <c r="BKN148" s="1544"/>
      <c r="BKO148" s="1545"/>
      <c r="BKP148" s="561"/>
      <c r="BLW148" s="488"/>
      <c r="BLX148" s="1565"/>
      <c r="BLY148" s="1566"/>
      <c r="BLZ148" s="1566"/>
      <c r="BMA148" s="1567"/>
      <c r="BMB148" s="489"/>
      <c r="BMC148" s="489"/>
      <c r="BMD148" s="489"/>
      <c r="BME148" s="489"/>
      <c r="BMF148" s="489"/>
      <c r="BMG148" s="489"/>
      <c r="BMH148" s="489"/>
      <c r="BMI148" s="489"/>
      <c r="BMJ148" s="489"/>
      <c r="BMK148" s="489"/>
      <c r="BML148" s="489"/>
      <c r="BMM148" s="489"/>
      <c r="BMN148" s="1543"/>
      <c r="BMO148" s="1544"/>
      <c r="BMP148" s="1544"/>
      <c r="BMQ148" s="1545"/>
      <c r="BMR148" s="561"/>
      <c r="BNY148" s="488"/>
      <c r="BNZ148" s="1565"/>
      <c r="BOA148" s="1566"/>
      <c r="BOB148" s="1566"/>
      <c r="BOC148" s="1567"/>
      <c r="BOD148" s="489"/>
      <c r="BOE148" s="489"/>
      <c r="BOF148" s="489"/>
      <c r="BOG148" s="489"/>
      <c r="BOH148" s="489"/>
      <c r="BOI148" s="489"/>
      <c r="BOJ148" s="489"/>
      <c r="BOK148" s="489"/>
      <c r="BOL148" s="489"/>
      <c r="BOM148" s="489"/>
      <c r="BON148" s="489"/>
      <c r="BOO148" s="489"/>
      <c r="BOP148" s="1543"/>
      <c r="BOQ148" s="1544"/>
      <c r="BOR148" s="1544"/>
      <c r="BOS148" s="1545"/>
      <c r="BOT148" s="561"/>
      <c r="BQA148" s="488"/>
      <c r="BQB148" s="1565"/>
      <c r="BQC148" s="1566"/>
      <c r="BQD148" s="1566"/>
      <c r="BQE148" s="1567"/>
      <c r="BQF148" s="489"/>
      <c r="BQG148" s="489"/>
      <c r="BQH148" s="489"/>
      <c r="BQI148" s="489"/>
      <c r="BQJ148" s="489"/>
      <c r="BQK148" s="489"/>
      <c r="BQL148" s="489"/>
      <c r="BQM148" s="489"/>
      <c r="BQN148" s="489"/>
      <c r="BQO148" s="489"/>
      <c r="BQP148" s="489"/>
      <c r="BQQ148" s="489"/>
      <c r="BQR148" s="1543"/>
      <c r="BQS148" s="1544"/>
      <c r="BQT148" s="1544"/>
      <c r="BQU148" s="1545"/>
      <c r="BQV148" s="561"/>
      <c r="BSC148" s="488"/>
      <c r="BSD148" s="1565"/>
      <c r="BSE148" s="1566"/>
      <c r="BSF148" s="1566"/>
      <c r="BSG148" s="1567"/>
      <c r="BSH148" s="489"/>
      <c r="BSI148" s="489"/>
      <c r="BSJ148" s="489"/>
      <c r="BSK148" s="489"/>
      <c r="BSL148" s="489"/>
      <c r="BSM148" s="489"/>
      <c r="BSN148" s="489"/>
      <c r="BSO148" s="489"/>
      <c r="BSP148" s="489"/>
      <c r="BSQ148" s="489"/>
      <c r="BSR148" s="489"/>
      <c r="BSS148" s="489"/>
      <c r="BST148" s="1543"/>
      <c r="BSU148" s="1544"/>
      <c r="BSV148" s="1544"/>
      <c r="BSW148" s="1545"/>
      <c r="BSX148" s="561"/>
      <c r="BUE148" s="488"/>
      <c r="BUF148" s="1565"/>
      <c r="BUG148" s="1566"/>
      <c r="BUH148" s="1566"/>
      <c r="BUI148" s="1567"/>
      <c r="BUJ148" s="489"/>
      <c r="BUK148" s="489"/>
      <c r="BUL148" s="489"/>
      <c r="BUM148" s="489"/>
      <c r="BUN148" s="489"/>
      <c r="BUO148" s="489"/>
      <c r="BUP148" s="489"/>
      <c r="BUQ148" s="489"/>
      <c r="BUR148" s="489"/>
      <c r="BUS148" s="489"/>
      <c r="BUT148" s="489"/>
      <c r="BUU148" s="489"/>
      <c r="BUV148" s="1543"/>
      <c r="BUW148" s="1544"/>
      <c r="BUX148" s="1544"/>
      <c r="BUY148" s="1545"/>
      <c r="BUZ148" s="561"/>
      <c r="BWG148" s="488"/>
      <c r="BWH148" s="1565"/>
      <c r="BWI148" s="1566"/>
      <c r="BWJ148" s="1566"/>
      <c r="BWK148" s="1567"/>
      <c r="BWL148" s="489"/>
      <c r="BWM148" s="489"/>
      <c r="BWN148" s="489"/>
      <c r="BWO148" s="489"/>
      <c r="BWP148" s="489"/>
      <c r="BWQ148" s="489"/>
      <c r="BWR148" s="489"/>
      <c r="BWS148" s="489"/>
      <c r="BWT148" s="489"/>
      <c r="BWU148" s="489"/>
      <c r="BWV148" s="489"/>
      <c r="BWW148" s="489"/>
      <c r="BWX148" s="1543"/>
      <c r="BWY148" s="1544"/>
      <c r="BWZ148" s="1544"/>
      <c r="BXA148" s="1545"/>
      <c r="BXB148" s="561"/>
      <c r="BYI148" s="488"/>
      <c r="BYJ148" s="1565"/>
      <c r="BYK148" s="1566"/>
      <c r="BYL148" s="1566"/>
      <c r="BYM148" s="1567"/>
      <c r="BYN148" s="489"/>
      <c r="BYO148" s="489"/>
      <c r="BYP148" s="489"/>
      <c r="BYQ148" s="489"/>
      <c r="BYR148" s="489"/>
      <c r="BYS148" s="489"/>
      <c r="BYT148" s="489"/>
      <c r="BYU148" s="489"/>
      <c r="BYV148" s="489"/>
      <c r="BYW148" s="489"/>
      <c r="BYX148" s="489"/>
      <c r="BYY148" s="489"/>
      <c r="BYZ148" s="1543"/>
      <c r="BZA148" s="1544"/>
      <c r="BZB148" s="1544"/>
      <c r="BZC148" s="1545"/>
      <c r="BZD148" s="561"/>
      <c r="CAK148" s="488"/>
      <c r="CAL148" s="1565"/>
      <c r="CAM148" s="1566"/>
      <c r="CAN148" s="1566"/>
      <c r="CAO148" s="1567"/>
      <c r="CAP148" s="489"/>
      <c r="CAQ148" s="489"/>
      <c r="CAR148" s="489"/>
      <c r="CAS148" s="489"/>
      <c r="CAT148" s="489"/>
      <c r="CAU148" s="489"/>
      <c r="CAV148" s="489"/>
      <c r="CAW148" s="489"/>
      <c r="CAX148" s="489"/>
      <c r="CAY148" s="489"/>
      <c r="CAZ148" s="489"/>
      <c r="CBA148" s="489"/>
      <c r="CBB148" s="1543"/>
      <c r="CBC148" s="1544"/>
      <c r="CBD148" s="1544"/>
      <c r="CBE148" s="1545"/>
      <c r="CBF148" s="561"/>
      <c r="CCM148" s="488"/>
      <c r="CCN148" s="1565"/>
      <c r="CCO148" s="1566"/>
      <c r="CCP148" s="1566"/>
      <c r="CCQ148" s="1567"/>
      <c r="CCR148" s="489"/>
      <c r="CCS148" s="489"/>
      <c r="CCT148" s="489"/>
      <c r="CCU148" s="489"/>
      <c r="CCV148" s="489"/>
      <c r="CCW148" s="489"/>
      <c r="CCX148" s="489"/>
      <c r="CCY148" s="489"/>
      <c r="CCZ148" s="489"/>
      <c r="CDA148" s="489"/>
      <c r="CDB148" s="489"/>
      <c r="CDC148" s="489"/>
      <c r="CDD148" s="1543"/>
      <c r="CDE148" s="1544"/>
      <c r="CDF148" s="1544"/>
      <c r="CDG148" s="1545"/>
      <c r="CDH148" s="561"/>
      <c r="CEO148" s="488"/>
      <c r="CEP148" s="1565"/>
      <c r="CEQ148" s="1566"/>
      <c r="CER148" s="1566"/>
      <c r="CES148" s="1567"/>
      <c r="CET148" s="489"/>
      <c r="CEU148" s="489"/>
      <c r="CEV148" s="489"/>
      <c r="CEW148" s="489"/>
      <c r="CEX148" s="489"/>
      <c r="CEY148" s="489"/>
      <c r="CEZ148" s="489"/>
      <c r="CFA148" s="489"/>
      <c r="CFB148" s="489"/>
      <c r="CFC148" s="489"/>
      <c r="CFD148" s="489"/>
      <c r="CFE148" s="489"/>
      <c r="CFF148" s="1543"/>
      <c r="CFG148" s="1544"/>
      <c r="CFH148" s="1544"/>
      <c r="CFI148" s="1545"/>
      <c r="CFJ148" s="561"/>
      <c r="CGQ148" s="488"/>
      <c r="CGR148" s="1565"/>
      <c r="CGS148" s="1566"/>
      <c r="CGT148" s="1566"/>
      <c r="CGU148" s="1567"/>
      <c r="CGV148" s="489"/>
      <c r="CGW148" s="489"/>
      <c r="CGX148" s="489"/>
      <c r="CGY148" s="489"/>
      <c r="CGZ148" s="489"/>
      <c r="CHA148" s="489"/>
      <c r="CHB148" s="489"/>
      <c r="CHC148" s="489"/>
      <c r="CHD148" s="489"/>
      <c r="CHE148" s="489"/>
      <c r="CHF148" s="489"/>
      <c r="CHG148" s="489"/>
      <c r="CHH148" s="1543"/>
      <c r="CHI148" s="1544"/>
      <c r="CHJ148" s="1544"/>
      <c r="CHK148" s="1545"/>
      <c r="CHL148" s="561"/>
      <c r="CIS148" s="488"/>
      <c r="CIT148" s="1565"/>
      <c r="CIU148" s="1566"/>
      <c r="CIV148" s="1566"/>
      <c r="CIW148" s="1567"/>
      <c r="CIX148" s="489"/>
      <c r="CIY148" s="489"/>
      <c r="CIZ148" s="489"/>
      <c r="CJA148" s="489"/>
      <c r="CJB148" s="489"/>
      <c r="CJC148" s="489"/>
      <c r="CJD148" s="489"/>
      <c r="CJE148" s="489"/>
      <c r="CJF148" s="489"/>
      <c r="CJG148" s="489"/>
      <c r="CJH148" s="489"/>
      <c r="CJI148" s="489"/>
      <c r="CJJ148" s="1543"/>
      <c r="CJK148" s="1544"/>
      <c r="CJL148" s="1544"/>
      <c r="CJM148" s="1545"/>
      <c r="CJN148" s="561"/>
      <c r="CKU148" s="488"/>
      <c r="CKV148" s="1565"/>
      <c r="CKW148" s="1566"/>
      <c r="CKX148" s="1566"/>
      <c r="CKY148" s="1567"/>
      <c r="CKZ148" s="489"/>
      <c r="CLA148" s="489"/>
      <c r="CLB148" s="489"/>
      <c r="CLC148" s="489"/>
      <c r="CLD148" s="489"/>
      <c r="CLE148" s="489"/>
      <c r="CLF148" s="489"/>
      <c r="CLG148" s="489"/>
      <c r="CLH148" s="489"/>
      <c r="CLI148" s="489"/>
      <c r="CLJ148" s="489"/>
      <c r="CLK148" s="489"/>
      <c r="CLL148" s="1543"/>
      <c r="CLM148" s="1544"/>
      <c r="CLN148" s="1544"/>
      <c r="CLO148" s="1545"/>
      <c r="CLP148" s="561"/>
      <c r="CMW148" s="488"/>
      <c r="CMX148" s="1565"/>
      <c r="CMY148" s="1566"/>
      <c r="CMZ148" s="1566"/>
      <c r="CNA148" s="1567"/>
      <c r="CNB148" s="489"/>
      <c r="CNC148" s="489"/>
      <c r="CND148" s="489"/>
      <c r="CNE148" s="489"/>
      <c r="CNF148" s="489"/>
      <c r="CNG148" s="489"/>
      <c r="CNH148" s="489"/>
      <c r="CNI148" s="489"/>
      <c r="CNJ148" s="489"/>
      <c r="CNK148" s="489"/>
      <c r="CNL148" s="489"/>
      <c r="CNM148" s="489"/>
      <c r="CNN148" s="1543"/>
      <c r="CNO148" s="1544"/>
      <c r="CNP148" s="1544"/>
      <c r="CNQ148" s="1545"/>
      <c r="CNR148" s="561"/>
      <c r="COY148" s="488"/>
      <c r="COZ148" s="1565"/>
      <c r="CPA148" s="1566"/>
      <c r="CPB148" s="1566"/>
      <c r="CPC148" s="1567"/>
      <c r="CPD148" s="489"/>
      <c r="CPE148" s="489"/>
      <c r="CPF148" s="489"/>
      <c r="CPG148" s="489"/>
      <c r="CPH148" s="489"/>
      <c r="CPI148" s="489"/>
      <c r="CPJ148" s="489"/>
      <c r="CPK148" s="489"/>
      <c r="CPL148" s="489"/>
      <c r="CPM148" s="489"/>
      <c r="CPN148" s="489"/>
      <c r="CPO148" s="489"/>
      <c r="CPP148" s="1543"/>
      <c r="CPQ148" s="1544"/>
      <c r="CPR148" s="1544"/>
      <c r="CPS148" s="1545"/>
      <c r="CPT148" s="561"/>
      <c r="CRA148" s="488"/>
      <c r="CRB148" s="1565"/>
      <c r="CRC148" s="1566"/>
      <c r="CRD148" s="1566"/>
      <c r="CRE148" s="1567"/>
      <c r="CRF148" s="489"/>
      <c r="CRG148" s="489"/>
      <c r="CRH148" s="489"/>
      <c r="CRI148" s="489"/>
      <c r="CRJ148" s="489"/>
      <c r="CRK148" s="489"/>
      <c r="CRL148" s="489"/>
      <c r="CRM148" s="489"/>
      <c r="CRN148" s="489"/>
      <c r="CRO148" s="489"/>
      <c r="CRP148" s="489"/>
      <c r="CRQ148" s="489"/>
      <c r="CRR148" s="1543"/>
      <c r="CRS148" s="1544"/>
      <c r="CRT148" s="1544"/>
      <c r="CRU148" s="1545"/>
      <c r="CRV148" s="561"/>
      <c r="CTC148" s="488"/>
      <c r="CTD148" s="1565"/>
      <c r="CTE148" s="1566"/>
      <c r="CTF148" s="1566"/>
      <c r="CTG148" s="1567"/>
      <c r="CTH148" s="489"/>
      <c r="CTI148" s="489"/>
      <c r="CTJ148" s="489"/>
      <c r="CTK148" s="489"/>
      <c r="CTL148" s="489"/>
      <c r="CTM148" s="489"/>
      <c r="CTN148" s="489"/>
      <c r="CTO148" s="489"/>
      <c r="CTP148" s="489"/>
      <c r="CTQ148" s="489"/>
      <c r="CTR148" s="489"/>
      <c r="CTS148" s="489"/>
      <c r="CTT148" s="1543"/>
      <c r="CTU148" s="1544"/>
      <c r="CTV148" s="1544"/>
      <c r="CTW148" s="1545"/>
      <c r="CTX148" s="561"/>
      <c r="CWK148" s="488"/>
      <c r="CWL148" s="1565"/>
      <c r="CWM148" s="1566"/>
      <c r="CWN148" s="1566"/>
      <c r="CWO148" s="1567"/>
      <c r="CWP148" s="489"/>
      <c r="CWQ148" s="489"/>
      <c r="CWR148" s="489"/>
      <c r="CWS148" s="489"/>
      <c r="CWT148" s="489"/>
      <c r="CWU148" s="489"/>
      <c r="CWV148" s="489"/>
      <c r="CWW148" s="489"/>
      <c r="CWX148" s="489"/>
      <c r="CWY148" s="489"/>
      <c r="CWZ148" s="489"/>
      <c r="CXA148" s="489"/>
      <c r="CXB148" s="1543"/>
      <c r="CXC148" s="1544"/>
      <c r="CXD148" s="1544"/>
      <c r="CXE148" s="1545"/>
      <c r="CXF148" s="561"/>
      <c r="DAI148" s="488"/>
      <c r="DAJ148" s="1565"/>
      <c r="DAK148" s="1566"/>
      <c r="DAL148" s="1566"/>
      <c r="DAM148" s="1567"/>
      <c r="DAN148" s="489"/>
      <c r="DAO148" s="489"/>
      <c r="DAP148" s="489"/>
      <c r="DAQ148" s="489"/>
      <c r="DAR148" s="489"/>
      <c r="DAS148" s="489"/>
      <c r="DAT148" s="489"/>
      <c r="DAU148" s="489"/>
      <c r="DAV148" s="489"/>
      <c r="DAW148" s="489"/>
      <c r="DAX148" s="489"/>
      <c r="DAY148" s="489"/>
      <c r="DAZ148" s="1543"/>
      <c r="DBA148" s="1544"/>
      <c r="DBB148" s="1544"/>
      <c r="DBC148" s="1545"/>
      <c r="DBD148" s="561"/>
      <c r="DDQ148" s="488"/>
      <c r="DDR148" s="1565"/>
      <c r="DDS148" s="1566"/>
      <c r="DDT148" s="1566"/>
      <c r="DDU148" s="1567"/>
      <c r="DDV148" s="489"/>
      <c r="DDW148" s="489"/>
      <c r="DDX148" s="489"/>
      <c r="DDY148" s="489"/>
      <c r="DDZ148" s="489"/>
      <c r="DEA148" s="489"/>
      <c r="DEB148" s="489"/>
      <c r="DEC148" s="489"/>
      <c r="DED148" s="489"/>
      <c r="DEE148" s="489"/>
      <c r="DEF148" s="489"/>
      <c r="DEG148" s="489"/>
      <c r="DEH148" s="1543"/>
      <c r="DEI148" s="1544"/>
      <c r="DEJ148" s="1544"/>
      <c r="DEK148" s="1545"/>
      <c r="DEL148" s="561"/>
      <c r="DGY148" s="488"/>
      <c r="DGZ148" s="1565"/>
      <c r="DHA148" s="1566"/>
      <c r="DHB148" s="1566"/>
      <c r="DHC148" s="1567"/>
      <c r="DHD148" s="489"/>
      <c r="DHE148" s="489"/>
      <c r="DHF148" s="489"/>
      <c r="DHG148" s="489"/>
      <c r="DHH148" s="489"/>
      <c r="DHI148" s="489"/>
      <c r="DHJ148" s="489"/>
      <c r="DHK148" s="489"/>
      <c r="DHL148" s="489"/>
      <c r="DHM148" s="489"/>
      <c r="DHN148" s="489"/>
      <c r="DHO148" s="489"/>
      <c r="DHP148" s="1543"/>
      <c r="DHQ148" s="1544"/>
      <c r="DHR148" s="1544"/>
      <c r="DHS148" s="1545"/>
      <c r="DHT148" s="561"/>
      <c r="DKG148" s="488"/>
      <c r="DKH148" s="1565"/>
      <c r="DKI148" s="1566"/>
      <c r="DKJ148" s="1566"/>
      <c r="DKK148" s="1567"/>
      <c r="DKL148" s="489"/>
      <c r="DKM148" s="489"/>
      <c r="DKN148" s="489"/>
      <c r="DKO148" s="489"/>
      <c r="DKP148" s="489"/>
      <c r="DKQ148" s="489"/>
      <c r="DKR148" s="489"/>
      <c r="DKS148" s="489"/>
      <c r="DKT148" s="489"/>
      <c r="DKU148" s="489"/>
      <c r="DKV148" s="489"/>
      <c r="DKW148" s="489"/>
      <c r="DKX148" s="1543"/>
      <c r="DKY148" s="1544"/>
      <c r="DKZ148" s="1544"/>
      <c r="DLA148" s="1545"/>
      <c r="DLB148" s="561"/>
      <c r="DLJ148" s="792"/>
      <c r="DLK148" s="792"/>
      <c r="DLL148" s="792"/>
      <c r="DLM148" s="792"/>
      <c r="DLN148" s="792"/>
      <c r="DLO148" s="792"/>
      <c r="DLP148" s="792"/>
      <c r="DLQ148" s="792"/>
      <c r="DLR148" s="792"/>
      <c r="DLS148" s="792"/>
      <c r="DLT148" s="792"/>
      <c r="DLU148" s="792"/>
      <c r="DLV148" s="792"/>
      <c r="DLW148" s="792"/>
      <c r="DLX148" s="792"/>
      <c r="DLY148" s="792"/>
      <c r="DLZ148" s="792"/>
      <c r="DMA148" s="792"/>
      <c r="DMB148" s="792"/>
      <c r="DMC148" s="792"/>
      <c r="DMD148" s="792"/>
      <c r="DME148" s="792"/>
      <c r="DMF148" s="792"/>
      <c r="DMG148" s="792"/>
      <c r="DMH148" s="792"/>
      <c r="DMI148" s="792"/>
      <c r="DMJ148" s="792"/>
      <c r="DMK148" s="792"/>
      <c r="DML148" s="792"/>
      <c r="DMM148" s="792"/>
      <c r="DMN148" s="792"/>
      <c r="DMO148" s="792"/>
      <c r="DMP148" s="792"/>
      <c r="DMQ148" s="792"/>
      <c r="DMR148" s="792"/>
      <c r="DMS148" s="792"/>
      <c r="DMT148" s="792"/>
      <c r="DMU148" s="792"/>
      <c r="DMV148" s="792"/>
      <c r="DMW148" s="792"/>
      <c r="DMX148" s="792"/>
      <c r="DMY148" s="792"/>
      <c r="DMZ148" s="792"/>
      <c r="DNA148" s="792"/>
      <c r="DNB148" s="792"/>
      <c r="DNC148" s="792"/>
      <c r="DND148" s="792"/>
      <c r="DNE148" s="792"/>
      <c r="DNF148" s="792"/>
      <c r="DNG148" s="792"/>
      <c r="DNH148" s="792"/>
      <c r="DNI148" s="792"/>
      <c r="DNJ148" s="792"/>
      <c r="DNO148" s="488"/>
      <c r="DNP148" s="1565"/>
      <c r="DNQ148" s="1566"/>
      <c r="DNR148" s="1566"/>
      <c r="DNS148" s="1567"/>
      <c r="DNT148" s="489"/>
      <c r="DNU148" s="489"/>
      <c r="DNV148" s="489"/>
      <c r="DNW148" s="489"/>
      <c r="DNX148" s="489"/>
      <c r="DNY148" s="489"/>
      <c r="DNZ148" s="489"/>
      <c r="DOA148" s="489"/>
      <c r="DOB148" s="489"/>
      <c r="DOC148" s="489"/>
      <c r="DOD148" s="489"/>
      <c r="DOE148" s="489"/>
      <c r="DOF148" s="1543"/>
      <c r="DOG148" s="1544"/>
      <c r="DOH148" s="1544"/>
      <c r="DOI148" s="1545"/>
      <c r="DOJ148" s="561"/>
      <c r="DRM148" s="488"/>
      <c r="DRN148" s="1565"/>
      <c r="DRO148" s="1566"/>
      <c r="DRP148" s="1566"/>
      <c r="DRQ148" s="1567"/>
      <c r="DRR148" s="489"/>
      <c r="DRS148" s="489"/>
      <c r="DRT148" s="489"/>
      <c r="DRU148" s="489"/>
      <c r="DRV148" s="489"/>
      <c r="DRW148" s="489"/>
      <c r="DRX148" s="489"/>
      <c r="DRY148" s="489"/>
      <c r="DRZ148" s="489"/>
      <c r="DSA148" s="489"/>
      <c r="DSB148" s="489"/>
      <c r="DSC148" s="489"/>
      <c r="DSD148" s="1543"/>
      <c r="DSE148" s="1544"/>
      <c r="DSF148" s="1544"/>
      <c r="DSG148" s="1545"/>
      <c r="DSH148" s="561"/>
      <c r="DTV148" s="1373"/>
      <c r="DTW148" s="1373"/>
      <c r="DTX148" s="1373"/>
      <c r="DTY148" s="1373"/>
      <c r="DTZ148" s="1373"/>
      <c r="DVF148" s="226"/>
      <c r="DVG148" s="226"/>
      <c r="DVH148" s="226"/>
      <c r="DVI148" s="226"/>
      <c r="DVJ148" s="226"/>
      <c r="DVK148" s="226"/>
      <c r="DVL148" s="226"/>
      <c r="DVM148" s="226"/>
      <c r="DVN148" s="226"/>
      <c r="DVO148" s="226"/>
      <c r="DVP148" s="226"/>
      <c r="DVQ148" s="226"/>
      <c r="DVR148" s="226"/>
      <c r="DVS148" s="226"/>
      <c r="DVT148" s="226"/>
      <c r="DVU148" s="226"/>
      <c r="DVV148" s="226"/>
      <c r="DVW148" s="226"/>
      <c r="DVX148" s="226"/>
      <c r="DVY148" s="226"/>
      <c r="DVZ148" s="226"/>
      <c r="DWA148" s="226"/>
      <c r="DWB148" s="226"/>
      <c r="DWC148" s="226"/>
      <c r="DWD148" s="226"/>
      <c r="DWE148" s="226"/>
      <c r="DWF148" s="226"/>
      <c r="DWG148" s="226"/>
      <c r="DWH148" s="226"/>
      <c r="DWI148" s="226"/>
      <c r="DWJ148" s="226"/>
      <c r="DWK148" s="226"/>
      <c r="DWL148" s="226"/>
      <c r="DWM148" s="226"/>
      <c r="DWN148" s="226"/>
      <c r="DWO148" s="226"/>
      <c r="DWP148" s="226"/>
      <c r="DWQ148" s="226"/>
      <c r="DWR148" s="226"/>
      <c r="DWS148" s="226"/>
      <c r="DWT148" s="226"/>
      <c r="DWU148" s="226"/>
      <c r="DWV148" s="226"/>
      <c r="DWW148" s="226"/>
      <c r="DWX148" s="226"/>
      <c r="DWY148" s="226"/>
      <c r="DWZ148" s="226"/>
      <c r="DXA148" s="226"/>
      <c r="DXB148" s="226"/>
      <c r="DXC148" s="226"/>
      <c r="DXD148" s="226"/>
      <c r="DXE148" s="226"/>
      <c r="DXF148" s="226"/>
      <c r="DXG148" s="226"/>
      <c r="DXH148" s="226"/>
      <c r="DXI148" s="226"/>
      <c r="DXJ148" s="226"/>
      <c r="DXK148" s="226"/>
      <c r="DXL148" s="226"/>
      <c r="DXM148" s="226"/>
      <c r="DXN148" s="226"/>
      <c r="DXO148" s="226"/>
      <c r="DXP148" s="226"/>
      <c r="DXQ148" s="226"/>
      <c r="DXR148" s="226"/>
      <c r="DXS148" s="226"/>
      <c r="DXT148" s="226"/>
      <c r="DXU148" s="226"/>
      <c r="DXV148" s="226"/>
      <c r="DXW148" s="226"/>
      <c r="DXX148" s="226"/>
      <c r="DXY148" s="226"/>
      <c r="DXZ148" s="226"/>
      <c r="DYA148" s="226"/>
      <c r="DYB148" s="226"/>
      <c r="DYC148" s="226"/>
      <c r="DYD148" s="226"/>
      <c r="DYE148" s="226"/>
      <c r="DYF148" s="226"/>
      <c r="DYG148" s="226"/>
      <c r="DYH148" s="226"/>
      <c r="DYI148" s="226"/>
      <c r="DYJ148" s="226"/>
      <c r="DYK148" s="568"/>
      <c r="DYL148" s="568"/>
      <c r="DYM148" s="638"/>
      <c r="DYN148" s="568"/>
      <c r="DYO148" s="568"/>
      <c r="DYP148" s="568"/>
      <c r="DYQ148" s="568"/>
      <c r="DYR148" s="594"/>
      <c r="DYS148" s="226"/>
      <c r="DYT148" s="226"/>
      <c r="DYU148" s="226"/>
      <c r="DYV148" s="226"/>
      <c r="DYW148" s="226"/>
      <c r="DYX148" s="226"/>
      <c r="DYY148" s="226"/>
      <c r="DYZ148" s="226"/>
      <c r="DZA148" s="227"/>
      <c r="DZB148" s="239"/>
      <c r="DZC148" s="226"/>
      <c r="DZD148" s="226"/>
      <c r="DZE148" s="226"/>
      <c r="DZF148" s="226"/>
      <c r="DZG148" s="226"/>
      <c r="DZH148" s="226"/>
      <c r="DZI148" s="226"/>
      <c r="DZJ148" s="226"/>
      <c r="DZK148" s="226"/>
      <c r="DZL148" s="226"/>
      <c r="DZM148" s="226"/>
      <c r="DZN148" s="226"/>
      <c r="DZO148" s="226"/>
      <c r="DZP148" s="226"/>
      <c r="DZQ148" s="226"/>
      <c r="DZR148" s="226"/>
      <c r="DZS148" s="226"/>
      <c r="DZT148" s="226"/>
      <c r="DZU148" s="226"/>
      <c r="DZV148" s="226"/>
      <c r="DZW148" s="226"/>
      <c r="DZX148" s="226"/>
      <c r="DZY148" s="226"/>
      <c r="DZZ148" s="226"/>
      <c r="EAA148" s="226"/>
      <c r="EAB148" s="226"/>
      <c r="EAC148" s="226"/>
      <c r="EAD148" s="226"/>
      <c r="EAE148" s="226"/>
      <c r="EAF148" s="226"/>
      <c r="EAG148" s="226"/>
      <c r="EAH148" s="226"/>
      <c r="EAI148" s="226"/>
      <c r="EAJ148" s="226"/>
      <c r="EAK148" s="226"/>
      <c r="EAL148" s="226"/>
      <c r="EAM148" s="226"/>
      <c r="EAN148" s="226"/>
      <c r="EAO148" s="226"/>
      <c r="EAP148" s="226"/>
      <c r="EAQ148" s="226"/>
      <c r="EAR148" s="226"/>
      <c r="EAS148" s="226"/>
      <c r="EAT148" s="226"/>
      <c r="EAU148" s="226"/>
      <c r="EAV148" s="226"/>
      <c r="EAW148" s="226"/>
      <c r="EAX148" s="226"/>
      <c r="EAY148" s="226"/>
      <c r="EAZ148" s="226"/>
      <c r="EBA148" s="226"/>
      <c r="EBB148" s="226"/>
      <c r="EBC148" s="226"/>
      <c r="EBD148" s="226"/>
      <c r="EBE148" s="226"/>
      <c r="EBF148" s="226"/>
      <c r="EBG148" s="226"/>
      <c r="EBH148" s="226"/>
      <c r="EBI148" s="226"/>
      <c r="EBJ148" s="226"/>
      <c r="EBK148" s="226"/>
      <c r="EBL148" s="226"/>
      <c r="EBM148" s="226"/>
      <c r="EBN148" s="226"/>
      <c r="EBO148" s="226"/>
      <c r="EBP148" s="226"/>
      <c r="EBQ148" s="226"/>
      <c r="EBR148" s="226"/>
      <c r="EBS148" s="226"/>
      <c r="EBT148" s="226"/>
      <c r="EBU148" s="226"/>
      <c r="EBV148" s="226"/>
      <c r="EBW148" s="226"/>
      <c r="EBX148" s="226"/>
      <c r="EBY148" s="226"/>
      <c r="EBZ148" s="226"/>
      <c r="ECA148" s="226"/>
      <c r="ECB148" s="226"/>
      <c r="ECC148" s="226"/>
      <c r="ECD148" s="226"/>
      <c r="ECE148" s="226"/>
      <c r="ECF148" s="226"/>
      <c r="ECG148" s="226"/>
      <c r="ECH148" s="226"/>
      <c r="ECI148" s="568"/>
      <c r="ECJ148" s="568"/>
      <c r="ECK148" s="638"/>
      <c r="ECL148" s="568"/>
      <c r="ECM148" s="568"/>
      <c r="ECN148" s="568"/>
      <c r="ECO148" s="568"/>
      <c r="ECP148" s="594"/>
      <c r="ECQ148" s="226"/>
      <c r="ECR148" s="226"/>
      <c r="ECS148" s="226"/>
      <c r="ECT148" s="226"/>
      <c r="ECU148" s="226"/>
      <c r="ECV148" s="226"/>
      <c r="ECW148" s="226"/>
      <c r="ECX148" s="226"/>
      <c r="ECY148" s="227"/>
      <c r="ECZ148" s="239"/>
      <c r="EDA148" s="226"/>
      <c r="EDB148" s="226"/>
      <c r="EDC148" s="226"/>
      <c r="EDD148" s="226"/>
      <c r="EDE148" s="226"/>
      <c r="EDF148" s="226"/>
      <c r="EDG148" s="226"/>
      <c r="EDH148" s="226"/>
      <c r="EDI148" s="226"/>
      <c r="EDJ148" s="226"/>
      <c r="EDK148" s="226"/>
      <c r="EDL148" s="226"/>
      <c r="EDM148" s="226"/>
      <c r="EDN148" s="226"/>
      <c r="EDO148" s="226"/>
      <c r="EDP148" s="226"/>
      <c r="EDQ148" s="226"/>
      <c r="EDR148" s="1714"/>
      <c r="EDS148" s="1714"/>
      <c r="EDT148" s="1714"/>
      <c r="EDU148" s="1714"/>
      <c r="EDV148" s="1714"/>
      <c r="EDW148" s="1714"/>
      <c r="EDX148" s="1714"/>
      <c r="EDY148" s="1714"/>
      <c r="EDZ148" s="1714"/>
      <c r="EEA148" s="1714"/>
      <c r="EEB148" s="1714"/>
      <c r="EEC148" s="1714"/>
      <c r="EED148" s="1714"/>
      <c r="EEE148" s="1714"/>
      <c r="EEF148" s="1714"/>
      <c r="EEG148" s="1714"/>
      <c r="EEH148" s="987"/>
      <c r="EEI148" s="987"/>
      <c r="EEJ148" s="987"/>
      <c r="EEK148" s="987"/>
      <c r="EEL148" s="987"/>
      <c r="EEM148" s="987"/>
      <c r="EEN148" s="987"/>
      <c r="EEO148" s="987"/>
      <c r="EEP148" s="987"/>
      <c r="EEQ148" s="987"/>
      <c r="EER148" s="987"/>
      <c r="EES148" s="987"/>
      <c r="EET148" s="987"/>
      <c r="EEU148" s="987"/>
      <c r="EEV148" s="987"/>
      <c r="EEW148" s="987"/>
      <c r="EEX148" s="987"/>
      <c r="EEY148" s="987"/>
      <c r="EEZ148" s="987"/>
      <c r="EFA148" s="987"/>
      <c r="EFB148" s="987"/>
      <c r="EFC148" s="987"/>
      <c r="EFD148" s="987"/>
      <c r="EFE148" s="987"/>
      <c r="EFF148" s="987"/>
      <c r="EFG148" s="987"/>
      <c r="EFH148" s="987"/>
      <c r="EFI148" s="987"/>
      <c r="EFJ148" s="987"/>
      <c r="EFK148" s="987"/>
      <c r="EFL148" s="987"/>
      <c r="EFM148" s="987"/>
      <c r="EFN148" s="987"/>
      <c r="EFO148" s="987"/>
      <c r="EFP148" s="987"/>
      <c r="EFQ148" s="987"/>
      <c r="EFR148" s="987"/>
      <c r="EFS148" s="987"/>
      <c r="EFT148" s="987"/>
      <c r="EFU148" s="987"/>
      <c r="EFV148" s="987"/>
      <c r="EFW148" s="987"/>
      <c r="EFX148" s="987"/>
      <c r="EFY148" s="987"/>
      <c r="EFZ148" s="987"/>
      <c r="EGA148" s="987"/>
      <c r="EGB148" s="987"/>
      <c r="EGC148" s="987"/>
      <c r="EGD148" s="987"/>
      <c r="EGE148" s="987"/>
      <c r="EGF148" s="987"/>
      <c r="EGG148" s="987"/>
      <c r="EGH148" s="987"/>
      <c r="EGI148" s="987"/>
      <c r="EGJ148" s="987"/>
      <c r="EGK148" s="987"/>
      <c r="EGL148" s="987"/>
      <c r="EGM148" s="987"/>
      <c r="EGN148" s="987"/>
      <c r="EGO148" s="987"/>
      <c r="EGP148" s="987"/>
      <c r="EGQ148" s="987"/>
      <c r="EGR148" s="1714"/>
      <c r="EGS148" s="1714"/>
      <c r="EGT148" s="1714"/>
      <c r="EGU148" s="1714"/>
      <c r="EGV148" s="1714"/>
      <c r="EGW148" s="1714"/>
      <c r="EGX148" s="1714"/>
      <c r="EGY148" s="1714"/>
      <c r="EGZ148" s="1714"/>
      <c r="EHA148" s="1714"/>
      <c r="EHB148" s="1714"/>
      <c r="EHC148" s="1714"/>
      <c r="EHD148" s="1714"/>
      <c r="EHE148" s="1714"/>
      <c r="EHF148" s="1714"/>
      <c r="EHG148" s="1714"/>
      <c r="EHH148" s="226"/>
      <c r="EHI148" s="226"/>
      <c r="EHJ148" s="226"/>
      <c r="EHK148" s="226"/>
      <c r="EHL148" s="226"/>
      <c r="EHM148" s="226"/>
      <c r="EHN148" s="226"/>
      <c r="EHO148" s="226"/>
      <c r="EHP148" s="226"/>
      <c r="EHQ148" s="226"/>
      <c r="EHR148" s="226"/>
      <c r="EHS148" s="226"/>
      <c r="EHT148" s="226"/>
      <c r="EHU148" s="226"/>
      <c r="EHV148" s="226"/>
      <c r="EHW148" s="226"/>
      <c r="EHX148" s="226"/>
      <c r="EHY148" s="226"/>
      <c r="EHZ148" s="226"/>
      <c r="EIA148" s="568"/>
      <c r="EIB148" s="568"/>
      <c r="EIC148" s="638"/>
      <c r="EID148" s="568"/>
      <c r="EIE148" s="568"/>
      <c r="EIF148" s="568"/>
      <c r="EIG148" s="568"/>
      <c r="EIH148" s="594"/>
      <c r="EII148" s="226"/>
      <c r="EIJ148" s="226"/>
      <c r="EIK148" s="226"/>
      <c r="EIL148" s="226"/>
      <c r="EIM148" s="226"/>
      <c r="EIN148" s="226"/>
      <c r="EIO148" s="226"/>
      <c r="EIP148" s="226"/>
      <c r="EIQ148" s="227"/>
      <c r="EIR148" s="239"/>
      <c r="EIS148" s="226"/>
      <c r="EIT148" s="226"/>
      <c r="EIU148" s="226"/>
      <c r="EIV148" s="226"/>
      <c r="EIW148" s="226"/>
      <c r="EIX148" s="226"/>
      <c r="EIY148" s="226"/>
      <c r="EIZ148" s="226"/>
      <c r="EJA148" s="226"/>
      <c r="EJB148" s="226"/>
      <c r="EJC148" s="226"/>
      <c r="EJD148" s="226"/>
      <c r="EJE148" s="226"/>
      <c r="EJF148" s="226"/>
      <c r="EJG148" s="226"/>
      <c r="EJH148" s="226"/>
      <c r="EJI148" s="226"/>
      <c r="EJJ148" s="226"/>
      <c r="EJK148" s="226"/>
      <c r="EJL148" s="226"/>
      <c r="EJM148" s="226"/>
      <c r="EJN148" s="226"/>
      <c r="EJO148" s="226"/>
      <c r="EJP148" s="226"/>
      <c r="EJQ148" s="226"/>
      <c r="ENM148" s="488"/>
      <c r="ENN148" s="1565"/>
      <c r="ENO148" s="1566"/>
      <c r="ENP148" s="1566"/>
      <c r="ENQ148" s="1567"/>
      <c r="ENR148" s="489"/>
      <c r="ENS148" s="489"/>
      <c r="ENT148" s="489"/>
      <c r="ENU148" s="489"/>
      <c r="ENV148" s="489"/>
      <c r="ENW148" s="489"/>
      <c r="ENX148" s="489"/>
      <c r="ENY148" s="489"/>
      <c r="ENZ148" s="489"/>
      <c r="EOA148" s="489"/>
      <c r="EOB148" s="489"/>
      <c r="EOC148" s="489"/>
      <c r="EOD148" s="1543"/>
      <c r="EOE148" s="1544"/>
      <c r="EOF148" s="1544"/>
      <c r="EOG148" s="1545"/>
      <c r="EOH148" s="561"/>
      <c r="EQE148" s="488"/>
      <c r="EQF148" s="1565"/>
      <c r="EQG148" s="1566"/>
      <c r="EQH148" s="1566"/>
      <c r="EQI148" s="1567"/>
      <c r="EQJ148" s="489"/>
      <c r="EQK148" s="489"/>
      <c r="EQL148" s="489"/>
      <c r="EQM148" s="489"/>
      <c r="EQN148" s="489"/>
      <c r="EQO148" s="489"/>
      <c r="EQP148" s="489"/>
      <c r="EQQ148" s="489"/>
      <c r="EQR148" s="489"/>
      <c r="EQS148" s="489"/>
      <c r="EQT148" s="489"/>
      <c r="EQU148" s="489"/>
      <c r="EQV148" s="1543"/>
      <c r="EQW148" s="1544"/>
      <c r="EQX148" s="1544"/>
      <c r="EQY148" s="1545"/>
      <c r="EQZ148" s="561"/>
      <c r="ETA148" s="1518"/>
      <c r="ETB148" s="1518"/>
      <c r="ETC148" s="1518"/>
      <c r="ETD148" s="1518"/>
      <c r="ETE148" s="1518"/>
      <c r="ETF148" s="1518"/>
    </row>
    <row r="149" spans="1:998 1031:2032 2065:3906" ht="15" customHeight="1">
      <c r="B149" s="1518"/>
      <c r="C149" s="1518"/>
      <c r="D149" s="1518"/>
      <c r="E149" s="1518"/>
      <c r="F149" s="1518"/>
      <c r="G149" s="1518"/>
      <c r="BA149" s="488"/>
      <c r="BB149" s="1568"/>
      <c r="BC149" s="1569"/>
      <c r="BD149" s="1569"/>
      <c r="BE149" s="1570"/>
      <c r="BF149" s="489"/>
      <c r="BG149" s="489"/>
      <c r="BH149" s="489"/>
      <c r="BI149" s="489"/>
      <c r="BJ149" s="489"/>
      <c r="BK149" s="489"/>
      <c r="BL149" s="489"/>
      <c r="BM149" s="489"/>
      <c r="BN149" s="489"/>
      <c r="BO149" s="489"/>
      <c r="BP149" s="489"/>
      <c r="BQ149" s="489"/>
      <c r="BR149" s="1546"/>
      <c r="BS149" s="1547"/>
      <c r="BT149" s="1547"/>
      <c r="BU149" s="1548"/>
      <c r="BV149" s="561"/>
      <c r="CM149" s="488"/>
      <c r="CN149" s="1568"/>
      <c r="CO149" s="1569"/>
      <c r="CP149" s="1569"/>
      <c r="CQ149" s="1570"/>
      <c r="CR149" s="489"/>
      <c r="CS149" s="489"/>
      <c r="CT149" s="489"/>
      <c r="CU149" s="489"/>
      <c r="CV149" s="489"/>
      <c r="CW149" s="489"/>
      <c r="CX149" s="489"/>
      <c r="CY149" s="489"/>
      <c r="CZ149" s="489"/>
      <c r="DA149" s="489"/>
      <c r="DB149" s="489"/>
      <c r="DC149" s="489"/>
      <c r="DD149" s="1546"/>
      <c r="DE149" s="1547"/>
      <c r="DF149" s="1547"/>
      <c r="DG149" s="1548"/>
      <c r="DH149" s="561"/>
      <c r="EO149" s="488"/>
      <c r="EP149" s="1568"/>
      <c r="EQ149" s="1569"/>
      <c r="ER149" s="1569"/>
      <c r="ES149" s="1570"/>
      <c r="ET149" s="489"/>
      <c r="EU149" s="489"/>
      <c r="EV149" s="489"/>
      <c r="EW149" s="489"/>
      <c r="EX149" s="489"/>
      <c r="EY149" s="489"/>
      <c r="EZ149" s="489"/>
      <c r="FA149" s="489"/>
      <c r="FB149" s="489"/>
      <c r="FC149" s="489"/>
      <c r="FD149" s="489"/>
      <c r="FE149" s="489"/>
      <c r="FF149" s="1546"/>
      <c r="FG149" s="1547"/>
      <c r="FH149" s="1547"/>
      <c r="FI149" s="1548"/>
      <c r="FJ149" s="561"/>
      <c r="GQ149" s="488"/>
      <c r="GR149" s="1568"/>
      <c r="GS149" s="1569"/>
      <c r="GT149" s="1569"/>
      <c r="GU149" s="1570"/>
      <c r="GV149" s="489"/>
      <c r="GW149" s="489"/>
      <c r="GX149" s="489"/>
      <c r="GY149" s="489"/>
      <c r="GZ149" s="489"/>
      <c r="HA149" s="489"/>
      <c r="HB149" s="489"/>
      <c r="HC149" s="489"/>
      <c r="HD149" s="489"/>
      <c r="HE149" s="489"/>
      <c r="HF149" s="489"/>
      <c r="HG149" s="489"/>
      <c r="HH149" s="1546"/>
      <c r="HI149" s="1547"/>
      <c r="HJ149" s="1547"/>
      <c r="HK149" s="1548"/>
      <c r="HL149" s="561"/>
      <c r="IS149" s="488"/>
      <c r="IT149" s="1568"/>
      <c r="IU149" s="1569"/>
      <c r="IV149" s="1569"/>
      <c r="IW149" s="1570"/>
      <c r="IX149" s="489"/>
      <c r="IY149" s="489"/>
      <c r="IZ149" s="489"/>
      <c r="JA149" s="489"/>
      <c r="JB149" s="489"/>
      <c r="JC149" s="489"/>
      <c r="JD149" s="489"/>
      <c r="JE149" s="489"/>
      <c r="JF149" s="489"/>
      <c r="JG149" s="489"/>
      <c r="JH149" s="489"/>
      <c r="JI149" s="489"/>
      <c r="JJ149" s="1546"/>
      <c r="JK149" s="1547"/>
      <c r="JL149" s="1547"/>
      <c r="JM149" s="1548"/>
      <c r="JN149" s="561"/>
      <c r="KU149" s="488"/>
      <c r="KV149" s="1568"/>
      <c r="KW149" s="1569"/>
      <c r="KX149" s="1569"/>
      <c r="KY149" s="1570"/>
      <c r="KZ149" s="489"/>
      <c r="LA149" s="489"/>
      <c r="LB149" s="489"/>
      <c r="LC149" s="489"/>
      <c r="LD149" s="489"/>
      <c r="LE149" s="489"/>
      <c r="LF149" s="489"/>
      <c r="LG149" s="489"/>
      <c r="LH149" s="489"/>
      <c r="LI149" s="489"/>
      <c r="LJ149" s="489"/>
      <c r="LK149" s="489"/>
      <c r="LL149" s="1546"/>
      <c r="LM149" s="1547"/>
      <c r="LN149" s="1547"/>
      <c r="LO149" s="1548"/>
      <c r="LP149" s="561"/>
      <c r="MW149" s="488"/>
      <c r="MX149" s="1568"/>
      <c r="MY149" s="1569"/>
      <c r="MZ149" s="1569"/>
      <c r="NA149" s="1570"/>
      <c r="NB149" s="489"/>
      <c r="NC149" s="489"/>
      <c r="ND149" s="489"/>
      <c r="NE149" s="489"/>
      <c r="NF149" s="489"/>
      <c r="NG149" s="489"/>
      <c r="NH149" s="489"/>
      <c r="NI149" s="489"/>
      <c r="NJ149" s="489"/>
      <c r="NK149" s="489"/>
      <c r="NL149" s="489"/>
      <c r="NM149" s="489"/>
      <c r="NN149" s="1546"/>
      <c r="NO149" s="1547"/>
      <c r="NP149" s="1547"/>
      <c r="NQ149" s="1548"/>
      <c r="NR149" s="561"/>
      <c r="OI149" s="488"/>
      <c r="OJ149" s="1568"/>
      <c r="OK149" s="1569"/>
      <c r="OL149" s="1569"/>
      <c r="OM149" s="1570"/>
      <c r="ON149" s="489"/>
      <c r="OO149" s="489"/>
      <c r="OP149" s="489"/>
      <c r="OQ149" s="489"/>
      <c r="OR149" s="489"/>
      <c r="OS149" s="489"/>
      <c r="OT149" s="489"/>
      <c r="OU149" s="489"/>
      <c r="OV149" s="489"/>
      <c r="OW149" s="489"/>
      <c r="OX149" s="489"/>
      <c r="OY149" s="489"/>
      <c r="OZ149" s="1546"/>
      <c r="PA149" s="1547"/>
      <c r="PB149" s="1547"/>
      <c r="PC149" s="1548"/>
      <c r="PD149" s="561"/>
      <c r="PU149" s="488"/>
      <c r="PV149" s="1568"/>
      <c r="PW149" s="1569"/>
      <c r="PX149" s="1569"/>
      <c r="PY149" s="1570"/>
      <c r="PZ149" s="489"/>
      <c r="QA149" s="489"/>
      <c r="QB149" s="489"/>
      <c r="QC149" s="489"/>
      <c r="QD149" s="489"/>
      <c r="QE149" s="489"/>
      <c r="QF149" s="489"/>
      <c r="QG149" s="489"/>
      <c r="QH149" s="489"/>
      <c r="QI149" s="489"/>
      <c r="QJ149" s="489"/>
      <c r="QK149" s="489"/>
      <c r="QL149" s="1546"/>
      <c r="QM149" s="1547"/>
      <c r="QN149" s="1547"/>
      <c r="QO149" s="1548"/>
      <c r="QP149" s="561"/>
      <c r="RW149" s="488"/>
      <c r="RX149" s="1568"/>
      <c r="RY149" s="1569"/>
      <c r="RZ149" s="1569"/>
      <c r="SA149" s="1570"/>
      <c r="SB149" s="489"/>
      <c r="SC149" s="489"/>
      <c r="SD149" s="489"/>
      <c r="SE149" s="489"/>
      <c r="SF149" s="489"/>
      <c r="SG149" s="489"/>
      <c r="SH149" s="489"/>
      <c r="SI149" s="489"/>
      <c r="SJ149" s="489"/>
      <c r="SK149" s="489"/>
      <c r="SL149" s="489"/>
      <c r="SM149" s="489"/>
      <c r="SN149" s="1546"/>
      <c r="SO149" s="1547"/>
      <c r="SP149" s="1547"/>
      <c r="SQ149" s="1548"/>
      <c r="SR149" s="561"/>
      <c r="TY149" s="488"/>
      <c r="TZ149" s="1568"/>
      <c r="UA149" s="1569"/>
      <c r="UB149" s="1569"/>
      <c r="UC149" s="1570"/>
      <c r="UD149" s="489"/>
      <c r="UE149" s="489"/>
      <c r="UF149" s="489"/>
      <c r="UG149" s="489"/>
      <c r="UH149" s="489"/>
      <c r="UI149" s="489"/>
      <c r="UJ149" s="489"/>
      <c r="UK149" s="489"/>
      <c r="UL149" s="489"/>
      <c r="UM149" s="489"/>
      <c r="UN149" s="489"/>
      <c r="UO149" s="489"/>
      <c r="UP149" s="1546"/>
      <c r="UQ149" s="1547"/>
      <c r="UR149" s="1547"/>
      <c r="US149" s="1548"/>
      <c r="UT149" s="561"/>
      <c r="WA149" s="488"/>
      <c r="WB149" s="1568"/>
      <c r="WC149" s="1569"/>
      <c r="WD149" s="1569"/>
      <c r="WE149" s="1570"/>
      <c r="WF149" s="489"/>
      <c r="WG149" s="489"/>
      <c r="WH149" s="489"/>
      <c r="WI149" s="489"/>
      <c r="WJ149" s="489"/>
      <c r="WK149" s="489"/>
      <c r="WL149" s="489"/>
      <c r="WM149" s="489"/>
      <c r="WN149" s="489"/>
      <c r="WO149" s="489"/>
      <c r="WP149" s="489"/>
      <c r="WQ149" s="489"/>
      <c r="WR149" s="1546"/>
      <c r="WS149" s="1547"/>
      <c r="WT149" s="1547"/>
      <c r="WU149" s="1548"/>
      <c r="WV149" s="561"/>
      <c r="YC149" s="488"/>
      <c r="YD149" s="1568"/>
      <c r="YE149" s="1569"/>
      <c r="YF149" s="1569"/>
      <c r="YG149" s="1570"/>
      <c r="YH149" s="489"/>
      <c r="YI149" s="489"/>
      <c r="YJ149" s="489"/>
      <c r="YK149" s="489"/>
      <c r="YL149" s="489"/>
      <c r="YM149" s="489"/>
      <c r="YN149" s="489"/>
      <c r="YO149" s="489"/>
      <c r="YP149" s="489"/>
      <c r="YQ149" s="489"/>
      <c r="YR149" s="489"/>
      <c r="YS149" s="489"/>
      <c r="YT149" s="1546"/>
      <c r="YU149" s="1547"/>
      <c r="YV149" s="1547"/>
      <c r="YW149" s="1548"/>
      <c r="YX149" s="561"/>
      <c r="AAE149" s="488"/>
      <c r="AAF149" s="1568"/>
      <c r="AAG149" s="1569"/>
      <c r="AAH149" s="1569"/>
      <c r="AAI149" s="1570"/>
      <c r="AAJ149" s="489"/>
      <c r="AAK149" s="489"/>
      <c r="AAL149" s="489"/>
      <c r="AAM149" s="489"/>
      <c r="AAN149" s="489"/>
      <c r="AAO149" s="489"/>
      <c r="AAP149" s="489"/>
      <c r="AAQ149" s="489"/>
      <c r="AAR149" s="489"/>
      <c r="AAS149" s="489"/>
      <c r="AAT149" s="489"/>
      <c r="AAU149" s="489"/>
      <c r="AAV149" s="1546"/>
      <c r="AAW149" s="1547"/>
      <c r="AAX149" s="1547"/>
      <c r="AAY149" s="1548"/>
      <c r="AAZ149" s="561"/>
      <c r="ACG149" s="488"/>
      <c r="ACH149" s="1568"/>
      <c r="ACI149" s="1569"/>
      <c r="ACJ149" s="1569"/>
      <c r="ACK149" s="1570"/>
      <c r="ACL149" s="489"/>
      <c r="ACM149" s="489"/>
      <c r="ACN149" s="489"/>
      <c r="ACO149" s="489"/>
      <c r="ACP149" s="489"/>
      <c r="ACQ149" s="489"/>
      <c r="ACR149" s="489"/>
      <c r="ACS149" s="489"/>
      <c r="ACT149" s="489"/>
      <c r="ACU149" s="489"/>
      <c r="ACV149" s="489"/>
      <c r="ACW149" s="489"/>
      <c r="ACX149" s="1546"/>
      <c r="ACY149" s="1547"/>
      <c r="ACZ149" s="1547"/>
      <c r="ADA149" s="1548"/>
      <c r="ADB149" s="561"/>
      <c r="AEI149" s="488"/>
      <c r="AEJ149" s="1568"/>
      <c r="AEK149" s="1569"/>
      <c r="AEL149" s="1569"/>
      <c r="AEM149" s="1570"/>
      <c r="AEN149" s="489"/>
      <c r="AEO149" s="489"/>
      <c r="AEP149" s="489"/>
      <c r="AEQ149" s="489"/>
      <c r="AER149" s="489"/>
      <c r="AES149" s="489"/>
      <c r="AET149" s="489"/>
      <c r="AEU149" s="489"/>
      <c r="AEV149" s="489"/>
      <c r="AEW149" s="489"/>
      <c r="AEX149" s="489"/>
      <c r="AEY149" s="489"/>
      <c r="AEZ149" s="1546"/>
      <c r="AFA149" s="1547"/>
      <c r="AFB149" s="1547"/>
      <c r="AFC149" s="1548"/>
      <c r="AFD149" s="561"/>
      <c r="AGK149" s="488"/>
      <c r="AGL149" s="1568"/>
      <c r="AGM149" s="1569"/>
      <c r="AGN149" s="1569"/>
      <c r="AGO149" s="1570"/>
      <c r="AGP149" s="489"/>
      <c r="AGQ149" s="489"/>
      <c r="AGR149" s="489"/>
      <c r="AGS149" s="489"/>
      <c r="AGT149" s="489"/>
      <c r="AGU149" s="489"/>
      <c r="AGV149" s="489"/>
      <c r="AGW149" s="489"/>
      <c r="AGX149" s="489"/>
      <c r="AGY149" s="489"/>
      <c r="AGZ149" s="489"/>
      <c r="AHA149" s="489"/>
      <c r="AHB149" s="1546"/>
      <c r="AHC149" s="1547"/>
      <c r="AHD149" s="1547"/>
      <c r="AHE149" s="1548"/>
      <c r="AHF149" s="561"/>
      <c r="AIM149" s="488"/>
      <c r="AIN149" s="1568"/>
      <c r="AIO149" s="1569"/>
      <c r="AIP149" s="1569"/>
      <c r="AIQ149" s="1570"/>
      <c r="AIR149" s="489"/>
      <c r="AIS149" s="489"/>
      <c r="AIT149" s="489"/>
      <c r="AIU149" s="489"/>
      <c r="AIV149" s="489"/>
      <c r="AIW149" s="489"/>
      <c r="AIX149" s="489"/>
      <c r="AIY149" s="489"/>
      <c r="AIZ149" s="489"/>
      <c r="AJA149" s="489"/>
      <c r="AJB149" s="489"/>
      <c r="AJC149" s="489"/>
      <c r="AJD149" s="1546"/>
      <c r="AJE149" s="1547"/>
      <c r="AJF149" s="1547"/>
      <c r="AJG149" s="1548"/>
      <c r="AJH149" s="561"/>
      <c r="AKO149" s="488"/>
      <c r="AKP149" s="1568"/>
      <c r="AKQ149" s="1569"/>
      <c r="AKR149" s="1569"/>
      <c r="AKS149" s="1570"/>
      <c r="AKT149" s="489"/>
      <c r="AKU149" s="489"/>
      <c r="AKV149" s="489"/>
      <c r="AKW149" s="489"/>
      <c r="AKX149" s="489"/>
      <c r="AKY149" s="489"/>
      <c r="AKZ149" s="489"/>
      <c r="ALA149" s="489"/>
      <c r="ALB149" s="489"/>
      <c r="ALC149" s="489"/>
      <c r="ALD149" s="489"/>
      <c r="ALE149" s="489"/>
      <c r="ALF149" s="1546"/>
      <c r="ALG149" s="1547"/>
      <c r="ALH149" s="1547"/>
      <c r="ALI149" s="1548"/>
      <c r="ALJ149" s="561"/>
      <c r="AMQ149" s="488"/>
      <c r="AMR149" s="1568"/>
      <c r="AMS149" s="1569"/>
      <c r="AMT149" s="1569"/>
      <c r="AMU149" s="1570"/>
      <c r="AMV149" s="489"/>
      <c r="AMW149" s="489"/>
      <c r="AMX149" s="489"/>
      <c r="AMY149" s="489"/>
      <c r="AMZ149" s="489"/>
      <c r="ANA149" s="489"/>
      <c r="ANB149" s="489"/>
      <c r="ANC149" s="489"/>
      <c r="AND149" s="489"/>
      <c r="ANE149" s="489"/>
      <c r="ANF149" s="489"/>
      <c r="ANG149" s="489"/>
      <c r="ANH149" s="1546"/>
      <c r="ANI149" s="1547"/>
      <c r="ANJ149" s="1547"/>
      <c r="ANK149" s="1548"/>
      <c r="ANL149" s="561"/>
      <c r="AOS149" s="488"/>
      <c r="AOT149" s="1568"/>
      <c r="AOU149" s="1569"/>
      <c r="AOV149" s="1569"/>
      <c r="AOW149" s="1570"/>
      <c r="AOX149" s="489"/>
      <c r="AOY149" s="489"/>
      <c r="AOZ149" s="489"/>
      <c r="APA149" s="489"/>
      <c r="APB149" s="489"/>
      <c r="APC149" s="489"/>
      <c r="APD149" s="489"/>
      <c r="APE149" s="489"/>
      <c r="APF149" s="489"/>
      <c r="APG149" s="489"/>
      <c r="APH149" s="489"/>
      <c r="API149" s="489"/>
      <c r="APJ149" s="1546"/>
      <c r="APK149" s="1547"/>
      <c r="APL149" s="1547"/>
      <c r="APM149" s="1548"/>
      <c r="APN149" s="561"/>
      <c r="AQU149" s="488"/>
      <c r="AQV149" s="1568"/>
      <c r="AQW149" s="1569"/>
      <c r="AQX149" s="1569"/>
      <c r="AQY149" s="1570"/>
      <c r="AQZ149" s="489"/>
      <c r="ARA149" s="489"/>
      <c r="ARB149" s="489"/>
      <c r="ARC149" s="489"/>
      <c r="ARD149" s="489"/>
      <c r="ARE149" s="489"/>
      <c r="ARF149" s="489"/>
      <c r="ARG149" s="489"/>
      <c r="ARH149" s="489"/>
      <c r="ARI149" s="489"/>
      <c r="ARJ149" s="489"/>
      <c r="ARK149" s="489"/>
      <c r="ARL149" s="1546"/>
      <c r="ARM149" s="1547"/>
      <c r="ARN149" s="1547"/>
      <c r="ARO149" s="1548"/>
      <c r="ARP149" s="561"/>
      <c r="ASW149" s="488"/>
      <c r="ASX149" s="1568"/>
      <c r="ASY149" s="1569"/>
      <c r="ASZ149" s="1569"/>
      <c r="ATA149" s="1570"/>
      <c r="ATB149" s="489"/>
      <c r="ATC149" s="489"/>
      <c r="ATD149" s="489"/>
      <c r="ATE149" s="489"/>
      <c r="ATF149" s="489"/>
      <c r="ATG149" s="489"/>
      <c r="ATH149" s="489"/>
      <c r="ATI149" s="489"/>
      <c r="ATJ149" s="489"/>
      <c r="ATK149" s="489"/>
      <c r="ATL149" s="489"/>
      <c r="ATM149" s="489"/>
      <c r="ATN149" s="1546"/>
      <c r="ATO149" s="1547"/>
      <c r="ATP149" s="1547"/>
      <c r="ATQ149" s="1548"/>
      <c r="ATR149" s="561"/>
      <c r="AUU149" s="302"/>
      <c r="AUV149" s="302"/>
      <c r="AUW149" s="1696"/>
      <c r="AUX149" s="1696"/>
      <c r="AUY149" s="1696"/>
      <c r="AUZ149" s="1696"/>
      <c r="AVA149" s="1696"/>
      <c r="AVB149" s="1696"/>
      <c r="AVC149" s="784"/>
      <c r="AVD149" s="302"/>
      <c r="AVP149" s="868"/>
      <c r="AVQ149" s="868"/>
      <c r="AVR149" s="868"/>
      <c r="AVS149" s="868"/>
      <c r="AVT149" s="868"/>
      <c r="AVU149" s="868"/>
      <c r="AVV149" s="868"/>
      <c r="AVW149" s="868"/>
      <c r="AVX149" s="868"/>
      <c r="AVY149" s="868"/>
      <c r="AVZ149" s="868"/>
      <c r="AWA149" s="868"/>
      <c r="AWB149" s="868"/>
      <c r="AWC149" s="868"/>
      <c r="AWD149" s="868"/>
      <c r="AWE149" s="868"/>
      <c r="AWF149" s="868"/>
      <c r="AWG149" s="868"/>
      <c r="AWH149" s="868"/>
      <c r="AWI149" s="868"/>
      <c r="AWJ149" s="868"/>
      <c r="AWK149" s="868"/>
      <c r="AWL149" s="868"/>
      <c r="AWM149" s="868"/>
      <c r="AWN149" s="868"/>
      <c r="AWO149" s="868"/>
      <c r="AWP149" s="868"/>
      <c r="AWQ149" s="868"/>
      <c r="AWR149" s="1213"/>
      <c r="AWS149" s="1213"/>
      <c r="AWT149" s="1213"/>
      <c r="AWU149" s="1213"/>
      <c r="AWV149" s="1213"/>
      <c r="AWW149" s="1213"/>
      <c r="AWX149" s="1213"/>
      <c r="AWY149" s="1213"/>
      <c r="AWZ149" s="1213"/>
      <c r="AXA149" s="1213"/>
      <c r="AXB149" s="1213"/>
      <c r="AXC149" s="1213"/>
      <c r="AXD149" s="1213"/>
      <c r="AXE149" s="1213"/>
      <c r="AXF149" s="1213"/>
      <c r="AXG149" s="1213"/>
      <c r="AXH149" s="1213"/>
      <c r="AXI149" s="1213"/>
      <c r="AXJ149" s="1213"/>
      <c r="AXK149" s="1213"/>
      <c r="AXL149" s="1213"/>
      <c r="AXM149" s="1213"/>
      <c r="AXN149" s="1213"/>
      <c r="AXO149" s="1213"/>
      <c r="AXP149" s="1213"/>
      <c r="AXQ149" s="1213"/>
      <c r="AXR149" s="1213"/>
      <c r="AXS149" s="1213"/>
      <c r="AXT149" s="1213"/>
      <c r="AXU149" s="868"/>
      <c r="AXV149" s="868"/>
      <c r="AXW149" s="868"/>
      <c r="AXX149" s="868"/>
      <c r="AXY149" s="868"/>
      <c r="AXZ149" s="868"/>
      <c r="AYA149" s="868"/>
      <c r="AYB149" s="868"/>
      <c r="AYC149" s="868"/>
      <c r="AYD149" s="868"/>
      <c r="AYE149" s="868"/>
      <c r="AYF149" s="868"/>
      <c r="AYG149" s="868"/>
      <c r="AYH149" s="868"/>
      <c r="AYI149" s="868"/>
      <c r="AYJ149" s="868"/>
      <c r="AYK149" s="868"/>
      <c r="AYL149" s="868"/>
      <c r="AYM149" s="868"/>
      <c r="AZK149" s="488"/>
      <c r="AZL149" s="1568"/>
      <c r="AZM149" s="1569"/>
      <c r="AZN149" s="1569"/>
      <c r="AZO149" s="1570"/>
      <c r="AZP149" s="489"/>
      <c r="AZQ149" s="489"/>
      <c r="AZR149" s="489"/>
      <c r="AZS149" s="489"/>
      <c r="AZT149" s="489"/>
      <c r="AZU149" s="489"/>
      <c r="AZV149" s="489"/>
      <c r="AZW149" s="489"/>
      <c r="AZX149" s="489"/>
      <c r="AZY149" s="489"/>
      <c r="AZZ149" s="489"/>
      <c r="BAA149" s="489"/>
      <c r="BAB149" s="1546"/>
      <c r="BAC149" s="1547"/>
      <c r="BAD149" s="1547"/>
      <c r="BAE149" s="1548"/>
      <c r="BAF149" s="561"/>
      <c r="BBM149" s="488"/>
      <c r="BBN149" s="1568"/>
      <c r="BBO149" s="1569"/>
      <c r="BBP149" s="1569"/>
      <c r="BBQ149" s="1570"/>
      <c r="BBR149" s="489"/>
      <c r="BBS149" s="489"/>
      <c r="BBT149" s="489"/>
      <c r="BBU149" s="489"/>
      <c r="BBV149" s="489"/>
      <c r="BBW149" s="489"/>
      <c r="BBX149" s="489"/>
      <c r="BBY149" s="489"/>
      <c r="BBZ149" s="489"/>
      <c r="BCA149" s="489"/>
      <c r="BCB149" s="489"/>
      <c r="BCC149" s="489"/>
      <c r="BCD149" s="1546"/>
      <c r="BCE149" s="1547"/>
      <c r="BCF149" s="1547"/>
      <c r="BCG149" s="1548"/>
      <c r="BCH149" s="561"/>
      <c r="BDO149" s="488"/>
      <c r="BDP149" s="1568"/>
      <c r="BDQ149" s="1569"/>
      <c r="BDR149" s="1569"/>
      <c r="BDS149" s="1570"/>
      <c r="BDT149" s="489"/>
      <c r="BDU149" s="489"/>
      <c r="BDV149" s="489"/>
      <c r="BDW149" s="489"/>
      <c r="BDX149" s="489"/>
      <c r="BDY149" s="489"/>
      <c r="BDZ149" s="489"/>
      <c r="BEA149" s="489"/>
      <c r="BEB149" s="489"/>
      <c r="BEC149" s="489"/>
      <c r="BED149" s="489"/>
      <c r="BEE149" s="489"/>
      <c r="BEF149" s="1546"/>
      <c r="BEG149" s="1547"/>
      <c r="BEH149" s="1547"/>
      <c r="BEI149" s="1548"/>
      <c r="BEJ149" s="561"/>
      <c r="BFQ149" s="488"/>
      <c r="BFR149" s="1568"/>
      <c r="BFS149" s="1569"/>
      <c r="BFT149" s="1569"/>
      <c r="BFU149" s="1570"/>
      <c r="BFV149" s="489"/>
      <c r="BFW149" s="489"/>
      <c r="BFX149" s="489"/>
      <c r="BFY149" s="489"/>
      <c r="BFZ149" s="489"/>
      <c r="BGA149" s="489"/>
      <c r="BGB149" s="489"/>
      <c r="BGC149" s="489"/>
      <c r="BGD149" s="489"/>
      <c r="BGE149" s="489"/>
      <c r="BGF149" s="489"/>
      <c r="BGG149" s="489"/>
      <c r="BGH149" s="1546"/>
      <c r="BGI149" s="1547"/>
      <c r="BGJ149" s="1547"/>
      <c r="BGK149" s="1548"/>
      <c r="BGL149" s="561"/>
      <c r="BHS149" s="488"/>
      <c r="BHT149" s="1568"/>
      <c r="BHU149" s="1569"/>
      <c r="BHV149" s="1569"/>
      <c r="BHW149" s="1570"/>
      <c r="BHX149" s="489"/>
      <c r="BHY149" s="489"/>
      <c r="BHZ149" s="489"/>
      <c r="BIA149" s="489"/>
      <c r="BIB149" s="489"/>
      <c r="BIC149" s="489"/>
      <c r="BID149" s="489"/>
      <c r="BIE149" s="489"/>
      <c r="BIF149" s="489"/>
      <c r="BIG149" s="489"/>
      <c r="BIH149" s="489"/>
      <c r="BII149" s="489"/>
      <c r="BIJ149" s="1546"/>
      <c r="BIK149" s="1547"/>
      <c r="BIL149" s="1547"/>
      <c r="BIM149" s="1548"/>
      <c r="BIN149" s="561"/>
      <c r="BJU149" s="488"/>
      <c r="BJV149" s="1568"/>
      <c r="BJW149" s="1569"/>
      <c r="BJX149" s="1569"/>
      <c r="BJY149" s="1570"/>
      <c r="BJZ149" s="489"/>
      <c r="BKA149" s="489"/>
      <c r="BKB149" s="489"/>
      <c r="BKC149" s="489"/>
      <c r="BKD149" s="489"/>
      <c r="BKE149" s="489"/>
      <c r="BKF149" s="489"/>
      <c r="BKG149" s="489"/>
      <c r="BKH149" s="489"/>
      <c r="BKI149" s="489"/>
      <c r="BKJ149" s="489"/>
      <c r="BKK149" s="489"/>
      <c r="BKL149" s="1546"/>
      <c r="BKM149" s="1547"/>
      <c r="BKN149" s="1547"/>
      <c r="BKO149" s="1548"/>
      <c r="BKP149" s="561"/>
      <c r="BLW149" s="488"/>
      <c r="BLX149" s="1568"/>
      <c r="BLY149" s="1569"/>
      <c r="BLZ149" s="1569"/>
      <c r="BMA149" s="1570"/>
      <c r="BMB149" s="489"/>
      <c r="BMC149" s="489"/>
      <c r="BMD149" s="489"/>
      <c r="BME149" s="489"/>
      <c r="BMF149" s="489"/>
      <c r="BMG149" s="489"/>
      <c r="BMH149" s="489"/>
      <c r="BMI149" s="489"/>
      <c r="BMJ149" s="489"/>
      <c r="BMK149" s="489"/>
      <c r="BML149" s="489"/>
      <c r="BMM149" s="489"/>
      <c r="BMN149" s="1546"/>
      <c r="BMO149" s="1547"/>
      <c r="BMP149" s="1547"/>
      <c r="BMQ149" s="1548"/>
      <c r="BMR149" s="561"/>
      <c r="BNY149" s="488"/>
      <c r="BNZ149" s="1568"/>
      <c r="BOA149" s="1569"/>
      <c r="BOB149" s="1569"/>
      <c r="BOC149" s="1570"/>
      <c r="BOD149" s="489"/>
      <c r="BOE149" s="489"/>
      <c r="BOF149" s="489"/>
      <c r="BOG149" s="489"/>
      <c r="BOH149" s="489"/>
      <c r="BOI149" s="489"/>
      <c r="BOJ149" s="489"/>
      <c r="BOK149" s="489"/>
      <c r="BOL149" s="489"/>
      <c r="BOM149" s="489"/>
      <c r="BON149" s="489"/>
      <c r="BOO149" s="489"/>
      <c r="BOP149" s="1546"/>
      <c r="BOQ149" s="1547"/>
      <c r="BOR149" s="1547"/>
      <c r="BOS149" s="1548"/>
      <c r="BOT149" s="561"/>
      <c r="BQA149" s="488"/>
      <c r="BQB149" s="1568"/>
      <c r="BQC149" s="1569"/>
      <c r="BQD149" s="1569"/>
      <c r="BQE149" s="1570"/>
      <c r="BQF149" s="489"/>
      <c r="BQG149" s="489"/>
      <c r="BQH149" s="489"/>
      <c r="BQI149" s="489"/>
      <c r="BQJ149" s="489"/>
      <c r="BQK149" s="489"/>
      <c r="BQL149" s="489"/>
      <c r="BQM149" s="489"/>
      <c r="BQN149" s="489"/>
      <c r="BQO149" s="489"/>
      <c r="BQP149" s="489"/>
      <c r="BQQ149" s="489"/>
      <c r="BQR149" s="1546"/>
      <c r="BQS149" s="1547"/>
      <c r="BQT149" s="1547"/>
      <c r="BQU149" s="1548"/>
      <c r="BQV149" s="561"/>
      <c r="BSC149" s="488"/>
      <c r="BSD149" s="1568"/>
      <c r="BSE149" s="1569"/>
      <c r="BSF149" s="1569"/>
      <c r="BSG149" s="1570"/>
      <c r="BSH149" s="489"/>
      <c r="BSI149" s="489"/>
      <c r="BSJ149" s="489"/>
      <c r="BSK149" s="489"/>
      <c r="BSL149" s="489"/>
      <c r="BSM149" s="489"/>
      <c r="BSN149" s="489"/>
      <c r="BSO149" s="489"/>
      <c r="BSP149" s="489"/>
      <c r="BSQ149" s="489"/>
      <c r="BSR149" s="489"/>
      <c r="BSS149" s="489"/>
      <c r="BST149" s="1546"/>
      <c r="BSU149" s="1547"/>
      <c r="BSV149" s="1547"/>
      <c r="BSW149" s="1548"/>
      <c r="BSX149" s="561"/>
      <c r="BUE149" s="488"/>
      <c r="BUF149" s="1568"/>
      <c r="BUG149" s="1569"/>
      <c r="BUH149" s="1569"/>
      <c r="BUI149" s="1570"/>
      <c r="BUJ149" s="489"/>
      <c r="BUK149" s="489"/>
      <c r="BUL149" s="489"/>
      <c r="BUM149" s="489"/>
      <c r="BUN149" s="489"/>
      <c r="BUO149" s="489"/>
      <c r="BUP149" s="489"/>
      <c r="BUQ149" s="489"/>
      <c r="BUR149" s="489"/>
      <c r="BUS149" s="489"/>
      <c r="BUT149" s="489"/>
      <c r="BUU149" s="489"/>
      <c r="BUV149" s="1546"/>
      <c r="BUW149" s="1547"/>
      <c r="BUX149" s="1547"/>
      <c r="BUY149" s="1548"/>
      <c r="BUZ149" s="561"/>
      <c r="BWG149" s="488"/>
      <c r="BWH149" s="1568"/>
      <c r="BWI149" s="1569"/>
      <c r="BWJ149" s="1569"/>
      <c r="BWK149" s="1570"/>
      <c r="BWL149" s="489"/>
      <c r="BWM149" s="489"/>
      <c r="BWN149" s="489"/>
      <c r="BWO149" s="489"/>
      <c r="BWP149" s="489"/>
      <c r="BWQ149" s="489"/>
      <c r="BWR149" s="489"/>
      <c r="BWS149" s="489"/>
      <c r="BWT149" s="489"/>
      <c r="BWU149" s="489"/>
      <c r="BWV149" s="489"/>
      <c r="BWW149" s="489"/>
      <c r="BWX149" s="1546"/>
      <c r="BWY149" s="1547"/>
      <c r="BWZ149" s="1547"/>
      <c r="BXA149" s="1548"/>
      <c r="BXB149" s="561"/>
      <c r="BYI149" s="488"/>
      <c r="BYJ149" s="1568"/>
      <c r="BYK149" s="1569"/>
      <c r="BYL149" s="1569"/>
      <c r="BYM149" s="1570"/>
      <c r="BYN149" s="489"/>
      <c r="BYO149" s="489"/>
      <c r="BYP149" s="489"/>
      <c r="BYQ149" s="489"/>
      <c r="BYR149" s="489"/>
      <c r="BYS149" s="489"/>
      <c r="BYT149" s="489"/>
      <c r="BYU149" s="489"/>
      <c r="BYV149" s="489"/>
      <c r="BYW149" s="489"/>
      <c r="BYX149" s="489"/>
      <c r="BYY149" s="489"/>
      <c r="BYZ149" s="1546"/>
      <c r="BZA149" s="1547"/>
      <c r="BZB149" s="1547"/>
      <c r="BZC149" s="1548"/>
      <c r="BZD149" s="561"/>
      <c r="CAK149" s="488"/>
      <c r="CAL149" s="1568"/>
      <c r="CAM149" s="1569"/>
      <c r="CAN149" s="1569"/>
      <c r="CAO149" s="1570"/>
      <c r="CAP149" s="489"/>
      <c r="CAQ149" s="489"/>
      <c r="CAR149" s="489"/>
      <c r="CAS149" s="489"/>
      <c r="CAT149" s="489"/>
      <c r="CAU149" s="489"/>
      <c r="CAV149" s="489"/>
      <c r="CAW149" s="489"/>
      <c r="CAX149" s="489"/>
      <c r="CAY149" s="489"/>
      <c r="CAZ149" s="489"/>
      <c r="CBA149" s="489"/>
      <c r="CBB149" s="1546"/>
      <c r="CBC149" s="1547"/>
      <c r="CBD149" s="1547"/>
      <c r="CBE149" s="1548"/>
      <c r="CBF149" s="561"/>
      <c r="CCM149" s="488"/>
      <c r="CCN149" s="1568"/>
      <c r="CCO149" s="1569"/>
      <c r="CCP149" s="1569"/>
      <c r="CCQ149" s="1570"/>
      <c r="CCR149" s="489"/>
      <c r="CCS149" s="489"/>
      <c r="CCT149" s="489"/>
      <c r="CCU149" s="489"/>
      <c r="CCV149" s="489"/>
      <c r="CCW149" s="489"/>
      <c r="CCX149" s="489"/>
      <c r="CCY149" s="489"/>
      <c r="CCZ149" s="489"/>
      <c r="CDA149" s="489"/>
      <c r="CDB149" s="489"/>
      <c r="CDC149" s="489"/>
      <c r="CDD149" s="1546"/>
      <c r="CDE149" s="1547"/>
      <c r="CDF149" s="1547"/>
      <c r="CDG149" s="1548"/>
      <c r="CDH149" s="561"/>
      <c r="CEO149" s="488"/>
      <c r="CEP149" s="1568"/>
      <c r="CEQ149" s="1569"/>
      <c r="CER149" s="1569"/>
      <c r="CES149" s="1570"/>
      <c r="CET149" s="489"/>
      <c r="CEU149" s="489"/>
      <c r="CEV149" s="489"/>
      <c r="CEW149" s="489"/>
      <c r="CEX149" s="489"/>
      <c r="CEY149" s="489"/>
      <c r="CEZ149" s="489"/>
      <c r="CFA149" s="489"/>
      <c r="CFB149" s="489"/>
      <c r="CFC149" s="489"/>
      <c r="CFD149" s="489"/>
      <c r="CFE149" s="489"/>
      <c r="CFF149" s="1546"/>
      <c r="CFG149" s="1547"/>
      <c r="CFH149" s="1547"/>
      <c r="CFI149" s="1548"/>
      <c r="CFJ149" s="561"/>
      <c r="CGQ149" s="488"/>
      <c r="CGR149" s="1568"/>
      <c r="CGS149" s="1569"/>
      <c r="CGT149" s="1569"/>
      <c r="CGU149" s="1570"/>
      <c r="CGV149" s="489"/>
      <c r="CGW149" s="489"/>
      <c r="CGX149" s="489"/>
      <c r="CGY149" s="489"/>
      <c r="CGZ149" s="489"/>
      <c r="CHA149" s="489"/>
      <c r="CHB149" s="489"/>
      <c r="CHC149" s="489"/>
      <c r="CHD149" s="489"/>
      <c r="CHE149" s="489"/>
      <c r="CHF149" s="489"/>
      <c r="CHG149" s="489"/>
      <c r="CHH149" s="1546"/>
      <c r="CHI149" s="1547"/>
      <c r="CHJ149" s="1547"/>
      <c r="CHK149" s="1548"/>
      <c r="CHL149" s="561"/>
      <c r="CIS149" s="488"/>
      <c r="CIT149" s="1568"/>
      <c r="CIU149" s="1569"/>
      <c r="CIV149" s="1569"/>
      <c r="CIW149" s="1570"/>
      <c r="CIX149" s="489"/>
      <c r="CIY149" s="489"/>
      <c r="CIZ149" s="489"/>
      <c r="CJA149" s="489"/>
      <c r="CJB149" s="489"/>
      <c r="CJC149" s="489"/>
      <c r="CJD149" s="489"/>
      <c r="CJE149" s="489"/>
      <c r="CJF149" s="489"/>
      <c r="CJG149" s="489"/>
      <c r="CJH149" s="489"/>
      <c r="CJI149" s="489"/>
      <c r="CJJ149" s="1546"/>
      <c r="CJK149" s="1547"/>
      <c r="CJL149" s="1547"/>
      <c r="CJM149" s="1548"/>
      <c r="CJN149" s="561"/>
      <c r="CKU149" s="488"/>
      <c r="CKV149" s="1568"/>
      <c r="CKW149" s="1569"/>
      <c r="CKX149" s="1569"/>
      <c r="CKY149" s="1570"/>
      <c r="CKZ149" s="489"/>
      <c r="CLA149" s="489"/>
      <c r="CLB149" s="489"/>
      <c r="CLC149" s="489"/>
      <c r="CLD149" s="489"/>
      <c r="CLE149" s="489"/>
      <c r="CLF149" s="489"/>
      <c r="CLG149" s="489"/>
      <c r="CLH149" s="489"/>
      <c r="CLI149" s="489"/>
      <c r="CLJ149" s="489"/>
      <c r="CLK149" s="489"/>
      <c r="CLL149" s="1546"/>
      <c r="CLM149" s="1547"/>
      <c r="CLN149" s="1547"/>
      <c r="CLO149" s="1548"/>
      <c r="CLP149" s="561"/>
      <c r="CMW149" s="488"/>
      <c r="CMX149" s="1568"/>
      <c r="CMY149" s="1569"/>
      <c r="CMZ149" s="1569"/>
      <c r="CNA149" s="1570"/>
      <c r="CNB149" s="489"/>
      <c r="CNC149" s="489"/>
      <c r="CND149" s="489"/>
      <c r="CNE149" s="489"/>
      <c r="CNF149" s="489"/>
      <c r="CNG149" s="489"/>
      <c r="CNH149" s="489"/>
      <c r="CNI149" s="489"/>
      <c r="CNJ149" s="489"/>
      <c r="CNK149" s="489"/>
      <c r="CNL149" s="489"/>
      <c r="CNM149" s="489"/>
      <c r="CNN149" s="1546"/>
      <c r="CNO149" s="1547"/>
      <c r="CNP149" s="1547"/>
      <c r="CNQ149" s="1548"/>
      <c r="CNR149" s="561"/>
      <c r="COY149" s="488"/>
      <c r="COZ149" s="1568"/>
      <c r="CPA149" s="1569"/>
      <c r="CPB149" s="1569"/>
      <c r="CPC149" s="1570"/>
      <c r="CPD149" s="489"/>
      <c r="CPE149" s="489"/>
      <c r="CPF149" s="489"/>
      <c r="CPG149" s="489"/>
      <c r="CPH149" s="489"/>
      <c r="CPI149" s="489"/>
      <c r="CPJ149" s="489"/>
      <c r="CPK149" s="489"/>
      <c r="CPL149" s="489"/>
      <c r="CPM149" s="489"/>
      <c r="CPN149" s="489"/>
      <c r="CPO149" s="489"/>
      <c r="CPP149" s="1546"/>
      <c r="CPQ149" s="1547"/>
      <c r="CPR149" s="1547"/>
      <c r="CPS149" s="1548"/>
      <c r="CPT149" s="561"/>
      <c r="CRA149" s="488"/>
      <c r="CRB149" s="1568"/>
      <c r="CRC149" s="1569"/>
      <c r="CRD149" s="1569"/>
      <c r="CRE149" s="1570"/>
      <c r="CRF149" s="489"/>
      <c r="CRG149" s="489"/>
      <c r="CRH149" s="489"/>
      <c r="CRI149" s="489"/>
      <c r="CRJ149" s="489"/>
      <c r="CRK149" s="489"/>
      <c r="CRL149" s="489"/>
      <c r="CRM149" s="489"/>
      <c r="CRN149" s="489"/>
      <c r="CRO149" s="489"/>
      <c r="CRP149" s="489"/>
      <c r="CRQ149" s="489"/>
      <c r="CRR149" s="1546"/>
      <c r="CRS149" s="1547"/>
      <c r="CRT149" s="1547"/>
      <c r="CRU149" s="1548"/>
      <c r="CRV149" s="561"/>
      <c r="CTC149" s="488"/>
      <c r="CTD149" s="1568"/>
      <c r="CTE149" s="1569"/>
      <c r="CTF149" s="1569"/>
      <c r="CTG149" s="1570"/>
      <c r="CTH149" s="489"/>
      <c r="CTI149" s="489"/>
      <c r="CTJ149" s="489"/>
      <c r="CTK149" s="489"/>
      <c r="CTL149" s="489"/>
      <c r="CTM149" s="489"/>
      <c r="CTN149" s="489"/>
      <c r="CTO149" s="489"/>
      <c r="CTP149" s="489"/>
      <c r="CTQ149" s="489"/>
      <c r="CTR149" s="489"/>
      <c r="CTS149" s="489"/>
      <c r="CTT149" s="1546"/>
      <c r="CTU149" s="1547"/>
      <c r="CTV149" s="1547"/>
      <c r="CTW149" s="1548"/>
      <c r="CTX149" s="561"/>
      <c r="CWK149" s="488"/>
      <c r="CWL149" s="1568"/>
      <c r="CWM149" s="1569"/>
      <c r="CWN149" s="1569"/>
      <c r="CWO149" s="1570"/>
      <c r="CWP149" s="489"/>
      <c r="CWQ149" s="489"/>
      <c r="CWR149" s="489"/>
      <c r="CWS149" s="489"/>
      <c r="CWT149" s="489"/>
      <c r="CWU149" s="489"/>
      <c r="CWV149" s="489"/>
      <c r="CWW149" s="489"/>
      <c r="CWX149" s="489"/>
      <c r="CWY149" s="489"/>
      <c r="CWZ149" s="489"/>
      <c r="CXA149" s="489"/>
      <c r="CXB149" s="1546"/>
      <c r="CXC149" s="1547"/>
      <c r="CXD149" s="1547"/>
      <c r="CXE149" s="1548"/>
      <c r="CXF149" s="561"/>
      <c r="DAI149" s="488"/>
      <c r="DAJ149" s="1568"/>
      <c r="DAK149" s="1569"/>
      <c r="DAL149" s="1569"/>
      <c r="DAM149" s="1570"/>
      <c r="DAN149" s="489"/>
      <c r="DAO149" s="489"/>
      <c r="DAP149" s="489"/>
      <c r="DAQ149" s="489"/>
      <c r="DAR149" s="489"/>
      <c r="DAS149" s="489"/>
      <c r="DAT149" s="489"/>
      <c r="DAU149" s="489"/>
      <c r="DAV149" s="489"/>
      <c r="DAW149" s="489"/>
      <c r="DAX149" s="489"/>
      <c r="DAY149" s="489"/>
      <c r="DAZ149" s="1546"/>
      <c r="DBA149" s="1547"/>
      <c r="DBB149" s="1547"/>
      <c r="DBC149" s="1548"/>
      <c r="DBD149" s="561"/>
      <c r="DDQ149" s="488"/>
      <c r="DDR149" s="1568"/>
      <c r="DDS149" s="1569"/>
      <c r="DDT149" s="1569"/>
      <c r="DDU149" s="1570"/>
      <c r="DDV149" s="489"/>
      <c r="DDW149" s="489"/>
      <c r="DDX149" s="489"/>
      <c r="DDY149" s="489"/>
      <c r="DDZ149" s="489"/>
      <c r="DEA149" s="489"/>
      <c r="DEB149" s="489"/>
      <c r="DEC149" s="489"/>
      <c r="DED149" s="489"/>
      <c r="DEE149" s="489"/>
      <c r="DEF149" s="489"/>
      <c r="DEG149" s="489"/>
      <c r="DEH149" s="1546"/>
      <c r="DEI149" s="1547"/>
      <c r="DEJ149" s="1547"/>
      <c r="DEK149" s="1548"/>
      <c r="DEL149" s="561"/>
      <c r="DGY149" s="488"/>
      <c r="DGZ149" s="1568"/>
      <c r="DHA149" s="1569"/>
      <c r="DHB149" s="1569"/>
      <c r="DHC149" s="1570"/>
      <c r="DHD149" s="489"/>
      <c r="DHE149" s="489"/>
      <c r="DHF149" s="489"/>
      <c r="DHG149" s="489"/>
      <c r="DHH149" s="489"/>
      <c r="DHI149" s="489"/>
      <c r="DHJ149" s="489"/>
      <c r="DHK149" s="489"/>
      <c r="DHL149" s="489"/>
      <c r="DHM149" s="489"/>
      <c r="DHN149" s="489"/>
      <c r="DHO149" s="489"/>
      <c r="DHP149" s="1546"/>
      <c r="DHQ149" s="1547"/>
      <c r="DHR149" s="1547"/>
      <c r="DHS149" s="1548"/>
      <c r="DHT149" s="561"/>
      <c r="DKG149" s="488"/>
      <c r="DKH149" s="1568"/>
      <c r="DKI149" s="1569"/>
      <c r="DKJ149" s="1569"/>
      <c r="DKK149" s="1570"/>
      <c r="DKL149" s="489"/>
      <c r="DKM149" s="489"/>
      <c r="DKN149" s="489"/>
      <c r="DKO149" s="489"/>
      <c r="DKP149" s="489"/>
      <c r="DKQ149" s="489"/>
      <c r="DKR149" s="489"/>
      <c r="DKS149" s="489"/>
      <c r="DKT149" s="489"/>
      <c r="DKU149" s="489"/>
      <c r="DKV149" s="489"/>
      <c r="DKW149" s="489"/>
      <c r="DKX149" s="1546"/>
      <c r="DKY149" s="1547"/>
      <c r="DKZ149" s="1547"/>
      <c r="DLA149" s="1548"/>
      <c r="DLB149" s="561"/>
      <c r="DLJ149" s="792"/>
      <c r="DLK149" s="792"/>
      <c r="DLL149" s="792"/>
      <c r="DLM149" s="792"/>
      <c r="DLN149" s="792"/>
      <c r="DLO149" s="792"/>
      <c r="DLP149" s="792"/>
      <c r="DLQ149" s="792"/>
      <c r="DLR149" s="792"/>
      <c r="DLS149" s="792"/>
      <c r="DLT149" s="792"/>
      <c r="DLU149" s="792"/>
      <c r="DLV149" s="792"/>
      <c r="DLW149" s="792"/>
      <c r="DLX149" s="792"/>
      <c r="DLY149" s="792"/>
      <c r="DLZ149" s="792"/>
      <c r="DMA149" s="792"/>
      <c r="DMB149" s="792"/>
      <c r="DMC149" s="792"/>
      <c r="DMD149" s="792"/>
      <c r="DME149" s="792"/>
      <c r="DMF149" s="792"/>
      <c r="DMG149" s="792"/>
      <c r="DMH149" s="792"/>
      <c r="DMI149" s="792"/>
      <c r="DMJ149" s="792"/>
      <c r="DMK149" s="792"/>
      <c r="DML149" s="792"/>
      <c r="DMM149" s="792"/>
      <c r="DMN149" s="792"/>
      <c r="DMO149" s="792"/>
      <c r="DMP149" s="792"/>
      <c r="DMQ149" s="792"/>
      <c r="DMR149" s="792"/>
      <c r="DMS149" s="792"/>
      <c r="DMT149" s="792"/>
      <c r="DMU149" s="792"/>
      <c r="DMV149" s="792"/>
      <c r="DMW149" s="792"/>
      <c r="DMX149" s="792"/>
      <c r="DMY149" s="792"/>
      <c r="DMZ149" s="792"/>
      <c r="DNA149" s="792"/>
      <c r="DNB149" s="792"/>
      <c r="DNC149" s="792"/>
      <c r="DND149" s="792"/>
      <c r="DNE149" s="792"/>
      <c r="DNF149" s="792"/>
      <c r="DNG149" s="792"/>
      <c r="DNH149" s="792"/>
      <c r="DNI149" s="792"/>
      <c r="DNJ149" s="792"/>
      <c r="DNO149" s="488"/>
      <c r="DNP149" s="1568"/>
      <c r="DNQ149" s="1569"/>
      <c r="DNR149" s="1569"/>
      <c r="DNS149" s="1570"/>
      <c r="DNT149" s="489"/>
      <c r="DNU149" s="489"/>
      <c r="DNV149" s="489"/>
      <c r="DNW149" s="489"/>
      <c r="DNX149" s="489"/>
      <c r="DNY149" s="489"/>
      <c r="DNZ149" s="489"/>
      <c r="DOA149" s="489"/>
      <c r="DOB149" s="489"/>
      <c r="DOC149" s="489"/>
      <c r="DOD149" s="489"/>
      <c r="DOE149" s="489"/>
      <c r="DOF149" s="1546"/>
      <c r="DOG149" s="1547"/>
      <c r="DOH149" s="1547"/>
      <c r="DOI149" s="1548"/>
      <c r="DOJ149" s="561"/>
      <c r="DRM149" s="488"/>
      <c r="DRN149" s="1568"/>
      <c r="DRO149" s="1569"/>
      <c r="DRP149" s="1569"/>
      <c r="DRQ149" s="1570"/>
      <c r="DRR149" s="489"/>
      <c r="DRS149" s="489"/>
      <c r="DRT149" s="489"/>
      <c r="DRU149" s="489"/>
      <c r="DRV149" s="489"/>
      <c r="DRW149" s="489"/>
      <c r="DRX149" s="489"/>
      <c r="DRY149" s="489"/>
      <c r="DRZ149" s="489"/>
      <c r="DSA149" s="489"/>
      <c r="DSB149" s="489"/>
      <c r="DSC149" s="489"/>
      <c r="DSD149" s="1546"/>
      <c r="DSE149" s="1547"/>
      <c r="DSF149" s="1547"/>
      <c r="DSG149" s="1548"/>
      <c r="DSH149" s="561"/>
      <c r="DTV149" s="1373"/>
      <c r="DTW149" s="1373"/>
      <c r="DTX149" s="1373"/>
      <c r="DTY149" s="1373"/>
      <c r="DTZ149" s="1373"/>
      <c r="DYK149" s="639"/>
      <c r="DYL149" s="227"/>
      <c r="DYM149" s="267"/>
      <c r="DZB149" s="238"/>
      <c r="ECI149" s="639"/>
      <c r="ECJ149" s="227"/>
      <c r="ECK149" s="267"/>
      <c r="ECZ149" s="238"/>
      <c r="EDR149" s="1714"/>
      <c r="EDS149" s="1714"/>
      <c r="EDT149" s="1714"/>
      <c r="EDU149" s="1714"/>
      <c r="EDV149" s="1714"/>
      <c r="EDW149" s="1714"/>
      <c r="EDX149" s="1714"/>
      <c r="EDY149" s="1714"/>
      <c r="EDZ149" s="1714"/>
      <c r="EEA149" s="1714"/>
      <c r="EEB149" s="1714"/>
      <c r="EEC149" s="1714"/>
      <c r="EED149" s="1714"/>
      <c r="EEE149" s="1714"/>
      <c r="EEF149" s="1714"/>
      <c r="EEG149" s="1714"/>
      <c r="EEH149" s="987"/>
      <c r="EEI149" s="987"/>
      <c r="EEJ149" s="987"/>
      <c r="EEK149" s="987"/>
      <c r="EEL149" s="987"/>
      <c r="EEM149" s="987"/>
      <c r="EEN149" s="987"/>
      <c r="EEO149" s="987"/>
      <c r="EEP149" s="987"/>
      <c r="EEQ149" s="987"/>
      <c r="EER149" s="987"/>
      <c r="EES149" s="987"/>
      <c r="EET149" s="987"/>
      <c r="EEU149" s="987"/>
      <c r="EEV149" s="987"/>
      <c r="EEW149" s="987"/>
      <c r="EEX149" s="987"/>
      <c r="EEY149" s="987"/>
      <c r="EEZ149" s="987"/>
      <c r="EFA149" s="987"/>
      <c r="EFB149" s="987"/>
      <c r="EFC149" s="987"/>
      <c r="EFD149" s="987"/>
      <c r="EFE149" s="987"/>
      <c r="EFF149" s="987"/>
      <c r="EFG149" s="987"/>
      <c r="EFH149" s="987"/>
      <c r="EFI149" s="987"/>
      <c r="EFJ149" s="987"/>
      <c r="EFK149" s="987"/>
      <c r="EFL149" s="987"/>
      <c r="EFM149" s="987"/>
      <c r="EFN149" s="987"/>
      <c r="EFO149" s="987"/>
      <c r="EFP149" s="987"/>
      <c r="EFQ149" s="987"/>
      <c r="EFR149" s="987"/>
      <c r="EFS149" s="987"/>
      <c r="EFT149" s="987"/>
      <c r="EFU149" s="987"/>
      <c r="EFV149" s="987"/>
      <c r="EFW149" s="987"/>
      <c r="EFX149" s="987"/>
      <c r="EFY149" s="987"/>
      <c r="EFZ149" s="987"/>
      <c r="EGA149" s="987"/>
      <c r="EGB149" s="987"/>
      <c r="EGC149" s="987"/>
      <c r="EGD149" s="987"/>
      <c r="EGE149" s="987"/>
      <c r="EGF149" s="987"/>
      <c r="EGG149" s="987"/>
      <c r="EGH149" s="987"/>
      <c r="EGI149" s="987"/>
      <c r="EGJ149" s="987"/>
      <c r="EGK149" s="987"/>
      <c r="EGL149" s="987"/>
      <c r="EGM149" s="987"/>
      <c r="EGN149" s="987"/>
      <c r="EGO149" s="987"/>
      <c r="EGP149" s="987"/>
      <c r="EGQ149" s="987"/>
      <c r="EGR149" s="1714"/>
      <c r="EGS149" s="1714"/>
      <c r="EGT149" s="1714"/>
      <c r="EGU149" s="1714"/>
      <c r="EGV149" s="1714"/>
      <c r="EGW149" s="1714"/>
      <c r="EGX149" s="1714"/>
      <c r="EGY149" s="1714"/>
      <c r="EGZ149" s="1714"/>
      <c r="EHA149" s="1714"/>
      <c r="EHB149" s="1714"/>
      <c r="EHC149" s="1714"/>
      <c r="EHD149" s="1714"/>
      <c r="EHE149" s="1714"/>
      <c r="EHF149" s="1714"/>
      <c r="EHG149" s="1714"/>
      <c r="EIA149" s="639"/>
      <c r="EIB149" s="227"/>
      <c r="EIC149" s="267"/>
      <c r="EIR149" s="238"/>
      <c r="EKC149" s="1374"/>
      <c r="EKD149" s="1374"/>
      <c r="EKE149" s="1374"/>
      <c r="EKF149" s="1374"/>
      <c r="EKG149" s="1374"/>
      <c r="EKH149" s="1374"/>
      <c r="EKI149" s="1374"/>
      <c r="EKJ149" s="1374"/>
      <c r="EKK149" s="1374"/>
      <c r="EKL149" s="1374"/>
      <c r="EKM149" s="1374"/>
      <c r="EKN149" s="1374"/>
      <c r="EKO149" s="1374"/>
      <c r="EKP149" s="1374"/>
      <c r="EKQ149" s="1374"/>
      <c r="EKR149" s="1374"/>
      <c r="EKS149" s="1374"/>
      <c r="EKT149" s="1374"/>
      <c r="EKU149" s="1374"/>
      <c r="EKV149" s="1374"/>
      <c r="EKW149" s="1374"/>
      <c r="EKX149" s="1374"/>
      <c r="EKY149" s="1374"/>
      <c r="EKZ149" s="1374"/>
      <c r="ELA149" s="1374"/>
      <c r="ELB149" s="1374"/>
      <c r="ELC149" s="1374"/>
      <c r="ELD149" s="1374"/>
      <c r="ELE149" s="1374"/>
      <c r="ELF149" s="1374"/>
      <c r="ELG149" s="1374"/>
      <c r="ELH149" s="1374"/>
      <c r="ELI149" s="1374"/>
      <c r="ELJ149" s="1374"/>
      <c r="ELK149" s="1374"/>
      <c r="ELL149" s="1374"/>
      <c r="ELM149" s="1374"/>
      <c r="ELN149" s="1374"/>
      <c r="ELO149" s="1374"/>
      <c r="ELP149" s="1374"/>
      <c r="ELQ149" s="1374"/>
      <c r="ELR149" s="1374"/>
      <c r="ELS149" s="1374"/>
      <c r="ELT149" s="1374"/>
      <c r="ELU149" s="1374"/>
      <c r="ELV149" s="1374"/>
      <c r="ELW149" s="1374"/>
      <c r="ELX149" s="1374"/>
      <c r="ELY149" s="1374"/>
      <c r="ELZ149" s="1374"/>
      <c r="EMA149" s="1374"/>
      <c r="EMB149" s="1374"/>
      <c r="EMC149" s="1374"/>
      <c r="EMD149" s="1374"/>
      <c r="EME149" s="1374"/>
      <c r="EMF149" s="1374"/>
      <c r="EMG149" s="1374"/>
      <c r="EMH149" s="1374"/>
      <c r="ENM149" s="488"/>
      <c r="ENN149" s="1568"/>
      <c r="ENO149" s="1569"/>
      <c r="ENP149" s="1569"/>
      <c r="ENQ149" s="1570"/>
      <c r="ENR149" s="489"/>
      <c r="ENS149" s="489"/>
      <c r="ENT149" s="489"/>
      <c r="ENU149" s="489"/>
      <c r="ENV149" s="489"/>
      <c r="ENW149" s="489"/>
      <c r="ENX149" s="489"/>
      <c r="ENY149" s="489"/>
      <c r="ENZ149" s="489"/>
      <c r="EOA149" s="489"/>
      <c r="EOB149" s="489"/>
      <c r="EOC149" s="489"/>
      <c r="EOD149" s="1546"/>
      <c r="EOE149" s="1547"/>
      <c r="EOF149" s="1547"/>
      <c r="EOG149" s="1548"/>
      <c r="EOH149" s="561"/>
      <c r="EQE149" s="488"/>
      <c r="EQF149" s="1568"/>
      <c r="EQG149" s="1569"/>
      <c r="EQH149" s="1569"/>
      <c r="EQI149" s="1570"/>
      <c r="EQJ149" s="489"/>
      <c r="EQK149" s="489"/>
      <c r="EQL149" s="489"/>
      <c r="EQM149" s="489"/>
      <c r="EQN149" s="489"/>
      <c r="EQO149" s="489"/>
      <c r="EQP149" s="489"/>
      <c r="EQQ149" s="489"/>
      <c r="EQR149" s="489"/>
      <c r="EQS149" s="489"/>
      <c r="EQT149" s="489"/>
      <c r="EQU149" s="489"/>
      <c r="EQV149" s="1546"/>
      <c r="EQW149" s="1547"/>
      <c r="EQX149" s="1547"/>
      <c r="EQY149" s="1548"/>
      <c r="EQZ149" s="561"/>
      <c r="ETA149" s="1518"/>
      <c r="ETB149" s="1518"/>
      <c r="ETC149" s="1518"/>
      <c r="ETD149" s="1518"/>
      <c r="ETE149" s="1518"/>
      <c r="ETF149" s="1518"/>
    </row>
    <row r="150" spans="1:998 1031:2032 2065:3906" s="241" customFormat="1" ht="15" customHeight="1">
      <c r="B150" s="1518"/>
      <c r="C150" s="1518"/>
      <c r="D150" s="1518"/>
      <c r="E150" s="1518"/>
      <c r="F150" s="1518"/>
      <c r="G150" s="1518"/>
      <c r="BA150" s="1624" t="str">
        <f ca="1">INDIRECT(ADDRESS(BA194,Dev!$CY$124,,,Table!$A$1))</f>
        <v>PRLSB-001</v>
      </c>
      <c r="BB150" s="1625"/>
      <c r="BC150" s="1625"/>
      <c r="BD150" s="1625"/>
      <c r="BE150" s="1625"/>
      <c r="BF150" s="1625"/>
      <c r="BG150" s="1625"/>
      <c r="BH150" s="1625"/>
      <c r="BI150" s="1625"/>
      <c r="BJ150" s="1625"/>
      <c r="BK150" s="1625"/>
      <c r="BL150" s="1625"/>
      <c r="BM150" s="1625"/>
      <c r="BN150" s="1625"/>
      <c r="BO150" s="1625"/>
      <c r="BP150" s="1625"/>
      <c r="BQ150" s="1625"/>
      <c r="BR150" s="1625"/>
      <c r="BS150" s="1625"/>
      <c r="BT150" s="1625"/>
      <c r="BU150" s="1625"/>
      <c r="BV150" s="1626"/>
      <c r="CM150" s="1624" t="str">
        <f ca="1">INDIRECT(ADDRESS(CM194,Dev!$CY$124,,,Table!$A$1))</f>
        <v>PRLSB-002</v>
      </c>
      <c r="CN150" s="1625"/>
      <c r="CO150" s="1625"/>
      <c r="CP150" s="1625"/>
      <c r="CQ150" s="1625"/>
      <c r="CR150" s="1625"/>
      <c r="CS150" s="1625"/>
      <c r="CT150" s="1625"/>
      <c r="CU150" s="1625"/>
      <c r="CV150" s="1625"/>
      <c r="CW150" s="1625"/>
      <c r="CX150" s="1625"/>
      <c r="CY150" s="1625"/>
      <c r="CZ150" s="1625"/>
      <c r="DA150" s="1625"/>
      <c r="DB150" s="1625"/>
      <c r="DC150" s="1625"/>
      <c r="DD150" s="1625"/>
      <c r="DE150" s="1625"/>
      <c r="DF150" s="1625"/>
      <c r="DG150" s="1625"/>
      <c r="DH150" s="1626"/>
      <c r="EO150" s="1624" t="str">
        <f ca="1">INDIRECT(ADDRESS(EO194,Dev!$CY$124,,,Table!$A$1))</f>
        <v>PRLSB-003</v>
      </c>
      <c r="EP150" s="1625"/>
      <c r="EQ150" s="1625"/>
      <c r="ER150" s="1625"/>
      <c r="ES150" s="1625"/>
      <c r="ET150" s="1625"/>
      <c r="EU150" s="1625"/>
      <c r="EV150" s="1625"/>
      <c r="EW150" s="1625"/>
      <c r="EX150" s="1625"/>
      <c r="EY150" s="1625"/>
      <c r="EZ150" s="1625"/>
      <c r="FA150" s="1625"/>
      <c r="FB150" s="1625"/>
      <c r="FC150" s="1625"/>
      <c r="FD150" s="1625"/>
      <c r="FE150" s="1625"/>
      <c r="FF150" s="1625"/>
      <c r="FG150" s="1625"/>
      <c r="FH150" s="1625"/>
      <c r="FI150" s="1625"/>
      <c r="FJ150" s="1626"/>
      <c r="GQ150" s="1624" t="str">
        <f ca="1">INDIRECT(ADDRESS(GQ194,Dev!$CY$124,,,Table!$A$1))</f>
        <v>PRLSB-004</v>
      </c>
      <c r="GR150" s="1625"/>
      <c r="GS150" s="1625"/>
      <c r="GT150" s="1625"/>
      <c r="GU150" s="1625"/>
      <c r="GV150" s="1625"/>
      <c r="GW150" s="1625"/>
      <c r="GX150" s="1625"/>
      <c r="GY150" s="1625"/>
      <c r="GZ150" s="1625"/>
      <c r="HA150" s="1625"/>
      <c r="HB150" s="1625"/>
      <c r="HC150" s="1625"/>
      <c r="HD150" s="1625"/>
      <c r="HE150" s="1625"/>
      <c r="HF150" s="1625"/>
      <c r="HG150" s="1625"/>
      <c r="HH150" s="1625"/>
      <c r="HI150" s="1625"/>
      <c r="HJ150" s="1625"/>
      <c r="HK150" s="1625"/>
      <c r="HL150" s="1626"/>
      <c r="IS150" s="1624" t="str">
        <f ca="1">INDIRECT(ADDRESS(IS194,Dev!$CY$124,,,Table!$A$1))</f>
        <v>PRLSB-005</v>
      </c>
      <c r="IT150" s="1625"/>
      <c r="IU150" s="1625"/>
      <c r="IV150" s="1625"/>
      <c r="IW150" s="1625"/>
      <c r="IX150" s="1625"/>
      <c r="IY150" s="1625"/>
      <c r="IZ150" s="1625"/>
      <c r="JA150" s="1625"/>
      <c r="JB150" s="1625"/>
      <c r="JC150" s="1625"/>
      <c r="JD150" s="1625"/>
      <c r="JE150" s="1625"/>
      <c r="JF150" s="1625"/>
      <c r="JG150" s="1625"/>
      <c r="JH150" s="1625"/>
      <c r="JI150" s="1625"/>
      <c r="JJ150" s="1625"/>
      <c r="JK150" s="1625"/>
      <c r="JL150" s="1625"/>
      <c r="JM150" s="1625"/>
      <c r="JN150" s="1626"/>
      <c r="KU150" s="1624" t="str">
        <f ca="1">INDIRECT(ADDRESS(KU194,Dev!$CY$124,,,Table!$A$1))</f>
        <v>PRLSB-006</v>
      </c>
      <c r="KV150" s="1625"/>
      <c r="KW150" s="1625"/>
      <c r="KX150" s="1625"/>
      <c r="KY150" s="1625"/>
      <c r="KZ150" s="1625"/>
      <c r="LA150" s="1625"/>
      <c r="LB150" s="1625"/>
      <c r="LC150" s="1625"/>
      <c r="LD150" s="1625"/>
      <c r="LE150" s="1625"/>
      <c r="LF150" s="1625"/>
      <c r="LG150" s="1625"/>
      <c r="LH150" s="1625"/>
      <c r="LI150" s="1625"/>
      <c r="LJ150" s="1625"/>
      <c r="LK150" s="1625"/>
      <c r="LL150" s="1625"/>
      <c r="LM150" s="1625"/>
      <c r="LN150" s="1625"/>
      <c r="LO150" s="1625"/>
      <c r="LP150" s="1626"/>
      <c r="MW150" s="1624" t="str">
        <f ca="1">INDIRECT(ADDRESS(MW194,Dev!$CY$124,,,Table!$A$1))</f>
        <v>PRLSB-007</v>
      </c>
      <c r="MX150" s="1625"/>
      <c r="MY150" s="1625"/>
      <c r="MZ150" s="1625"/>
      <c r="NA150" s="1625"/>
      <c r="NB150" s="1625"/>
      <c r="NC150" s="1625"/>
      <c r="ND150" s="1625"/>
      <c r="NE150" s="1625"/>
      <c r="NF150" s="1625"/>
      <c r="NG150" s="1625"/>
      <c r="NH150" s="1625"/>
      <c r="NI150" s="1625"/>
      <c r="NJ150" s="1625"/>
      <c r="NK150" s="1625"/>
      <c r="NL150" s="1625"/>
      <c r="NM150" s="1625"/>
      <c r="NN150" s="1625"/>
      <c r="NO150" s="1625"/>
      <c r="NP150" s="1625"/>
      <c r="NQ150" s="1625"/>
      <c r="NR150" s="1626"/>
      <c r="OI150" s="1624" t="str">
        <f ca="1">INDIRECT(ADDRESS(OI194,Dev!$CY$124,,,Table!$A$1))</f>
        <v>PRLSB-008</v>
      </c>
      <c r="OJ150" s="1625"/>
      <c r="OK150" s="1625"/>
      <c r="OL150" s="1625"/>
      <c r="OM150" s="1625"/>
      <c r="ON150" s="1625"/>
      <c r="OO150" s="1625"/>
      <c r="OP150" s="1625"/>
      <c r="OQ150" s="1625"/>
      <c r="OR150" s="1625"/>
      <c r="OS150" s="1625"/>
      <c r="OT150" s="1625"/>
      <c r="OU150" s="1625"/>
      <c r="OV150" s="1625"/>
      <c r="OW150" s="1625"/>
      <c r="OX150" s="1625"/>
      <c r="OY150" s="1625"/>
      <c r="OZ150" s="1625"/>
      <c r="PA150" s="1625"/>
      <c r="PB150" s="1625"/>
      <c r="PC150" s="1625"/>
      <c r="PD150" s="1626"/>
      <c r="PU150" s="1624" t="str">
        <f ca="1">INDIRECT(ADDRESS(PU194,Dev!$CY$124,,,Table!$A$1))</f>
        <v>PRLSB-009</v>
      </c>
      <c r="PV150" s="1625"/>
      <c r="PW150" s="1625"/>
      <c r="PX150" s="1625"/>
      <c r="PY150" s="1625"/>
      <c r="PZ150" s="1625"/>
      <c r="QA150" s="1625"/>
      <c r="QB150" s="1625"/>
      <c r="QC150" s="1625"/>
      <c r="QD150" s="1625"/>
      <c r="QE150" s="1625"/>
      <c r="QF150" s="1625"/>
      <c r="QG150" s="1625"/>
      <c r="QH150" s="1625"/>
      <c r="QI150" s="1625"/>
      <c r="QJ150" s="1625"/>
      <c r="QK150" s="1625"/>
      <c r="QL150" s="1625"/>
      <c r="QM150" s="1625"/>
      <c r="QN150" s="1625"/>
      <c r="QO150" s="1625"/>
      <c r="QP150" s="1626"/>
      <c r="RW150" s="1624" t="str">
        <f ca="1">INDIRECT(ADDRESS(RW194,Dev!$CY$124,,,Table!$A$1))</f>
        <v>PRLSB-010</v>
      </c>
      <c r="RX150" s="1625"/>
      <c r="RY150" s="1625"/>
      <c r="RZ150" s="1625"/>
      <c r="SA150" s="1625"/>
      <c r="SB150" s="1625"/>
      <c r="SC150" s="1625"/>
      <c r="SD150" s="1625"/>
      <c r="SE150" s="1625"/>
      <c r="SF150" s="1625"/>
      <c r="SG150" s="1625"/>
      <c r="SH150" s="1625"/>
      <c r="SI150" s="1625"/>
      <c r="SJ150" s="1625"/>
      <c r="SK150" s="1625"/>
      <c r="SL150" s="1625"/>
      <c r="SM150" s="1625"/>
      <c r="SN150" s="1625"/>
      <c r="SO150" s="1625"/>
      <c r="SP150" s="1625"/>
      <c r="SQ150" s="1625"/>
      <c r="SR150" s="1626"/>
      <c r="TY150" s="1624" t="str">
        <f ca="1">INDIRECT(ADDRESS(TY194,Dev!$CY$124,,,Table!$A$1))</f>
        <v>PRLSB-011</v>
      </c>
      <c r="TZ150" s="1625"/>
      <c r="UA150" s="1625"/>
      <c r="UB150" s="1625"/>
      <c r="UC150" s="1625"/>
      <c r="UD150" s="1625"/>
      <c r="UE150" s="1625"/>
      <c r="UF150" s="1625"/>
      <c r="UG150" s="1625"/>
      <c r="UH150" s="1625"/>
      <c r="UI150" s="1625"/>
      <c r="UJ150" s="1625"/>
      <c r="UK150" s="1625"/>
      <c r="UL150" s="1625"/>
      <c r="UM150" s="1625"/>
      <c r="UN150" s="1625"/>
      <c r="UO150" s="1625"/>
      <c r="UP150" s="1625"/>
      <c r="UQ150" s="1625"/>
      <c r="UR150" s="1625"/>
      <c r="US150" s="1625"/>
      <c r="UT150" s="1626"/>
      <c r="WA150" s="1624" t="str">
        <f ca="1">INDIRECT(ADDRESS(WA194,Dev!$CY$124,,,Table!$A$1))</f>
        <v>PRLSB-012</v>
      </c>
      <c r="WB150" s="1625"/>
      <c r="WC150" s="1625"/>
      <c r="WD150" s="1625"/>
      <c r="WE150" s="1625"/>
      <c r="WF150" s="1625"/>
      <c r="WG150" s="1625"/>
      <c r="WH150" s="1625"/>
      <c r="WI150" s="1625"/>
      <c r="WJ150" s="1625"/>
      <c r="WK150" s="1625"/>
      <c r="WL150" s="1625"/>
      <c r="WM150" s="1625"/>
      <c r="WN150" s="1625"/>
      <c r="WO150" s="1625"/>
      <c r="WP150" s="1625"/>
      <c r="WQ150" s="1625"/>
      <c r="WR150" s="1625"/>
      <c r="WS150" s="1625"/>
      <c r="WT150" s="1625"/>
      <c r="WU150" s="1625"/>
      <c r="WV150" s="1626"/>
      <c r="YC150" s="1624" t="str">
        <f ca="1">INDIRECT(ADDRESS(YC194,Dev!$CY$124,,,Table!$A$1))</f>
        <v>PRLSB-013</v>
      </c>
      <c r="YD150" s="1625"/>
      <c r="YE150" s="1625"/>
      <c r="YF150" s="1625"/>
      <c r="YG150" s="1625"/>
      <c r="YH150" s="1625"/>
      <c r="YI150" s="1625"/>
      <c r="YJ150" s="1625"/>
      <c r="YK150" s="1625"/>
      <c r="YL150" s="1625"/>
      <c r="YM150" s="1625"/>
      <c r="YN150" s="1625"/>
      <c r="YO150" s="1625"/>
      <c r="YP150" s="1625"/>
      <c r="YQ150" s="1625"/>
      <c r="YR150" s="1625"/>
      <c r="YS150" s="1625"/>
      <c r="YT150" s="1625"/>
      <c r="YU150" s="1625"/>
      <c r="YV150" s="1625"/>
      <c r="YW150" s="1625"/>
      <c r="YX150" s="1626"/>
      <c r="AAE150" s="1624" t="str">
        <f ca="1">INDIRECT(ADDRESS(AAE194,Dev!$CY$124,,,Table!$A$1))</f>
        <v>PRLSB-014</v>
      </c>
      <c r="AAF150" s="1625"/>
      <c r="AAG150" s="1625"/>
      <c r="AAH150" s="1625"/>
      <c r="AAI150" s="1625"/>
      <c r="AAJ150" s="1625"/>
      <c r="AAK150" s="1625"/>
      <c r="AAL150" s="1625"/>
      <c r="AAM150" s="1625"/>
      <c r="AAN150" s="1625"/>
      <c r="AAO150" s="1625"/>
      <c r="AAP150" s="1625"/>
      <c r="AAQ150" s="1625"/>
      <c r="AAR150" s="1625"/>
      <c r="AAS150" s="1625"/>
      <c r="AAT150" s="1625"/>
      <c r="AAU150" s="1625"/>
      <c r="AAV150" s="1625"/>
      <c r="AAW150" s="1625"/>
      <c r="AAX150" s="1625"/>
      <c r="AAY150" s="1625"/>
      <c r="AAZ150" s="1626"/>
      <c r="ACG150" s="1624" t="str">
        <f ca="1">INDIRECT(ADDRESS(ACG194,Dev!$CY$124,,,Table!$A$1))</f>
        <v>PRLSB-015</v>
      </c>
      <c r="ACH150" s="1625"/>
      <c r="ACI150" s="1625"/>
      <c r="ACJ150" s="1625"/>
      <c r="ACK150" s="1625"/>
      <c r="ACL150" s="1625"/>
      <c r="ACM150" s="1625"/>
      <c r="ACN150" s="1625"/>
      <c r="ACO150" s="1625"/>
      <c r="ACP150" s="1625"/>
      <c r="ACQ150" s="1625"/>
      <c r="ACR150" s="1625"/>
      <c r="ACS150" s="1625"/>
      <c r="ACT150" s="1625"/>
      <c r="ACU150" s="1625"/>
      <c r="ACV150" s="1625"/>
      <c r="ACW150" s="1625"/>
      <c r="ACX150" s="1625"/>
      <c r="ACY150" s="1625"/>
      <c r="ACZ150" s="1625"/>
      <c r="ADA150" s="1625"/>
      <c r="ADB150" s="1626"/>
      <c r="AEI150" s="1624" t="str">
        <f ca="1">INDIRECT(ADDRESS(AEI194,Dev!$CY$124,,,Table!$A$1))</f>
        <v>PRLSB-016</v>
      </c>
      <c r="AEJ150" s="1625"/>
      <c r="AEK150" s="1625"/>
      <c r="AEL150" s="1625"/>
      <c r="AEM150" s="1625"/>
      <c r="AEN150" s="1625"/>
      <c r="AEO150" s="1625"/>
      <c r="AEP150" s="1625"/>
      <c r="AEQ150" s="1625"/>
      <c r="AER150" s="1625"/>
      <c r="AES150" s="1625"/>
      <c r="AET150" s="1625"/>
      <c r="AEU150" s="1625"/>
      <c r="AEV150" s="1625"/>
      <c r="AEW150" s="1625"/>
      <c r="AEX150" s="1625"/>
      <c r="AEY150" s="1625"/>
      <c r="AEZ150" s="1625"/>
      <c r="AFA150" s="1625"/>
      <c r="AFB150" s="1625"/>
      <c r="AFC150" s="1625"/>
      <c r="AFD150" s="1626"/>
      <c r="AGK150" s="1624" t="str">
        <f ca="1">INDIRECT(ADDRESS(AGK194,Dev!$CY$124,,,Table!$A$1))</f>
        <v>PRLSB-017</v>
      </c>
      <c r="AGL150" s="1625"/>
      <c r="AGM150" s="1625"/>
      <c r="AGN150" s="1625"/>
      <c r="AGO150" s="1625"/>
      <c r="AGP150" s="1625"/>
      <c r="AGQ150" s="1625"/>
      <c r="AGR150" s="1625"/>
      <c r="AGS150" s="1625"/>
      <c r="AGT150" s="1625"/>
      <c r="AGU150" s="1625"/>
      <c r="AGV150" s="1625"/>
      <c r="AGW150" s="1625"/>
      <c r="AGX150" s="1625"/>
      <c r="AGY150" s="1625"/>
      <c r="AGZ150" s="1625"/>
      <c r="AHA150" s="1625"/>
      <c r="AHB150" s="1625"/>
      <c r="AHC150" s="1625"/>
      <c r="AHD150" s="1625"/>
      <c r="AHE150" s="1625"/>
      <c r="AHF150" s="1626"/>
      <c r="AIM150" s="1624" t="str">
        <f ca="1">INDIRECT(ADDRESS(AIM194,Dev!$CY$124,,,Table!$A$1))</f>
        <v>PRLSB-018</v>
      </c>
      <c r="AIN150" s="1625"/>
      <c r="AIO150" s="1625"/>
      <c r="AIP150" s="1625"/>
      <c r="AIQ150" s="1625"/>
      <c r="AIR150" s="1625"/>
      <c r="AIS150" s="1625"/>
      <c r="AIT150" s="1625"/>
      <c r="AIU150" s="1625"/>
      <c r="AIV150" s="1625"/>
      <c r="AIW150" s="1625"/>
      <c r="AIX150" s="1625"/>
      <c r="AIY150" s="1625"/>
      <c r="AIZ150" s="1625"/>
      <c r="AJA150" s="1625"/>
      <c r="AJB150" s="1625"/>
      <c r="AJC150" s="1625"/>
      <c r="AJD150" s="1625"/>
      <c r="AJE150" s="1625"/>
      <c r="AJF150" s="1625"/>
      <c r="AJG150" s="1625"/>
      <c r="AJH150" s="1626"/>
      <c r="AKO150" s="1624" t="str">
        <f ca="1">INDIRECT(ADDRESS(AKO194,Dev!$CY$124,,,Table!$A$1))</f>
        <v>PRLSB-019</v>
      </c>
      <c r="AKP150" s="1625"/>
      <c r="AKQ150" s="1625"/>
      <c r="AKR150" s="1625"/>
      <c r="AKS150" s="1625"/>
      <c r="AKT150" s="1625"/>
      <c r="AKU150" s="1625"/>
      <c r="AKV150" s="1625"/>
      <c r="AKW150" s="1625"/>
      <c r="AKX150" s="1625"/>
      <c r="AKY150" s="1625"/>
      <c r="AKZ150" s="1625"/>
      <c r="ALA150" s="1625"/>
      <c r="ALB150" s="1625"/>
      <c r="ALC150" s="1625"/>
      <c r="ALD150" s="1625"/>
      <c r="ALE150" s="1625"/>
      <c r="ALF150" s="1625"/>
      <c r="ALG150" s="1625"/>
      <c r="ALH150" s="1625"/>
      <c r="ALI150" s="1625"/>
      <c r="ALJ150" s="1626"/>
      <c r="AMQ150" s="1624" t="str">
        <f ca="1">INDIRECT(ADDRESS(AMQ194,Dev!$CY$124,,,Table!$A$1))</f>
        <v>PRLSB-020</v>
      </c>
      <c r="AMR150" s="1625"/>
      <c r="AMS150" s="1625"/>
      <c r="AMT150" s="1625"/>
      <c r="AMU150" s="1625"/>
      <c r="AMV150" s="1625"/>
      <c r="AMW150" s="1625"/>
      <c r="AMX150" s="1625"/>
      <c r="AMY150" s="1625"/>
      <c r="AMZ150" s="1625"/>
      <c r="ANA150" s="1625"/>
      <c r="ANB150" s="1625"/>
      <c r="ANC150" s="1625"/>
      <c r="AND150" s="1625"/>
      <c r="ANE150" s="1625"/>
      <c r="ANF150" s="1625"/>
      <c r="ANG150" s="1625"/>
      <c r="ANH150" s="1625"/>
      <c r="ANI150" s="1625"/>
      <c r="ANJ150" s="1625"/>
      <c r="ANK150" s="1625"/>
      <c r="ANL150" s="1626"/>
      <c r="AOS150" s="1624" t="str">
        <f ca="1">INDIRECT(ADDRESS(AOS194,Dev!$CY$124,,,Table!$A$1))</f>
        <v>PRLSB-021</v>
      </c>
      <c r="AOT150" s="1625"/>
      <c r="AOU150" s="1625"/>
      <c r="AOV150" s="1625"/>
      <c r="AOW150" s="1625"/>
      <c r="AOX150" s="1625"/>
      <c r="AOY150" s="1625"/>
      <c r="AOZ150" s="1625"/>
      <c r="APA150" s="1625"/>
      <c r="APB150" s="1625"/>
      <c r="APC150" s="1625"/>
      <c r="APD150" s="1625"/>
      <c r="APE150" s="1625"/>
      <c r="APF150" s="1625"/>
      <c r="APG150" s="1625"/>
      <c r="APH150" s="1625"/>
      <c r="API150" s="1625"/>
      <c r="APJ150" s="1625"/>
      <c r="APK150" s="1625"/>
      <c r="APL150" s="1625"/>
      <c r="APM150" s="1625"/>
      <c r="APN150" s="1626"/>
      <c r="AQU150" s="1624" t="str">
        <f ca="1">INDIRECT(ADDRESS(AQU194,Dev!$CY$124,,,Table!$A$1))</f>
        <v>PRLSB-022</v>
      </c>
      <c r="AQV150" s="1625"/>
      <c r="AQW150" s="1625"/>
      <c r="AQX150" s="1625"/>
      <c r="AQY150" s="1625"/>
      <c r="AQZ150" s="1625"/>
      <c r="ARA150" s="1625"/>
      <c r="ARB150" s="1625"/>
      <c r="ARC150" s="1625"/>
      <c r="ARD150" s="1625"/>
      <c r="ARE150" s="1625"/>
      <c r="ARF150" s="1625"/>
      <c r="ARG150" s="1625"/>
      <c r="ARH150" s="1625"/>
      <c r="ARI150" s="1625"/>
      <c r="ARJ150" s="1625"/>
      <c r="ARK150" s="1625"/>
      <c r="ARL150" s="1625"/>
      <c r="ARM150" s="1625"/>
      <c r="ARN150" s="1625"/>
      <c r="ARO150" s="1625"/>
      <c r="ARP150" s="1626"/>
      <c r="ASW150" s="1624" t="str">
        <f ca="1">INDIRECT(ADDRESS(ASW194,Dev!$CY$124,,,Table!$A$1))</f>
        <v>PRLSB-023</v>
      </c>
      <c r="ASX150" s="1625"/>
      <c r="ASY150" s="1625"/>
      <c r="ASZ150" s="1625"/>
      <c r="ATA150" s="1625"/>
      <c r="ATB150" s="1625"/>
      <c r="ATC150" s="1625"/>
      <c r="ATD150" s="1625"/>
      <c r="ATE150" s="1625"/>
      <c r="ATF150" s="1625"/>
      <c r="ATG150" s="1625"/>
      <c r="ATH150" s="1625"/>
      <c r="ATI150" s="1625"/>
      <c r="ATJ150" s="1625"/>
      <c r="ATK150" s="1625"/>
      <c r="ATL150" s="1625"/>
      <c r="ATM150" s="1625"/>
      <c r="ATN150" s="1625"/>
      <c r="ATO150" s="1625"/>
      <c r="ATP150" s="1625"/>
      <c r="ATQ150" s="1625"/>
      <c r="ATR150" s="1626"/>
      <c r="AUI150" s="244"/>
      <c r="AUJ150" s="244"/>
      <c r="AUK150" s="244"/>
      <c r="AUL150" s="244"/>
      <c r="AUM150" s="244"/>
      <c r="AUN150" s="244"/>
      <c r="AUO150" s="244"/>
      <c r="AUP150" s="244"/>
      <c r="AUQ150" s="244"/>
      <c r="AUR150" s="244"/>
      <c r="AUS150" s="244"/>
      <c r="AUT150" s="244"/>
      <c r="AUU150" s="244"/>
      <c r="AUV150" s="244"/>
      <c r="AUW150" s="1696"/>
      <c r="AUX150" s="1696"/>
      <c r="AUY150" s="1696"/>
      <c r="AUZ150" s="1696"/>
      <c r="AVA150" s="1696"/>
      <c r="AVB150" s="1696"/>
      <c r="AVC150" s="784"/>
      <c r="AVD150" s="244"/>
      <c r="AVP150" s="868"/>
      <c r="AVQ150" s="868"/>
      <c r="AVR150" s="868"/>
      <c r="AVS150" s="868"/>
      <c r="AVT150" s="868"/>
      <c r="AVU150" s="868"/>
      <c r="AVV150" s="868"/>
      <c r="AVW150" s="868"/>
      <c r="AVX150" s="868"/>
      <c r="AVY150" s="868"/>
      <c r="AVZ150" s="868"/>
      <c r="AWA150" s="868"/>
      <c r="AWB150" s="868"/>
      <c r="AWC150" s="868"/>
      <c r="AWD150" s="868"/>
      <c r="AWE150" s="868"/>
      <c r="AWF150" s="868"/>
      <c r="AWG150" s="868"/>
      <c r="AWH150" s="868"/>
      <c r="AWI150" s="868"/>
      <c r="AWJ150" s="868"/>
      <c r="AWK150" s="868"/>
      <c r="AWL150" s="868"/>
      <c r="AWM150" s="868"/>
      <c r="AWN150" s="868"/>
      <c r="AWO150" s="868"/>
      <c r="AWP150" s="868"/>
      <c r="AWQ150" s="868"/>
      <c r="AWR150" s="1213"/>
      <c r="AWS150" s="1213"/>
      <c r="AWT150" s="1213"/>
      <c r="AWU150" s="1213"/>
      <c r="AWV150" s="1213"/>
      <c r="AWW150" s="1213"/>
      <c r="AWX150" s="1213"/>
      <c r="AWY150" s="1213"/>
      <c r="AWZ150" s="1213"/>
      <c r="AXA150" s="1213"/>
      <c r="AXB150" s="1213"/>
      <c r="AXC150" s="1213"/>
      <c r="AXD150" s="1213"/>
      <c r="AXE150" s="1213"/>
      <c r="AXF150" s="1213"/>
      <c r="AXG150" s="1213"/>
      <c r="AXH150" s="1213"/>
      <c r="AXI150" s="1213"/>
      <c r="AXJ150" s="1213"/>
      <c r="AXK150" s="1213"/>
      <c r="AXL150" s="1213"/>
      <c r="AXM150" s="1213"/>
      <c r="AXN150" s="1213"/>
      <c r="AXO150" s="1213"/>
      <c r="AXP150" s="1213"/>
      <c r="AXQ150" s="1213"/>
      <c r="AXR150" s="1213"/>
      <c r="AXS150" s="1213"/>
      <c r="AXT150" s="1213"/>
      <c r="AXU150" s="868"/>
      <c r="AXV150" s="868"/>
      <c r="AXW150" s="868"/>
      <c r="AXX150" s="868"/>
      <c r="AXY150" s="868"/>
      <c r="AXZ150" s="868"/>
      <c r="AYA150" s="868"/>
      <c r="AYB150" s="868"/>
      <c r="AYC150" s="868"/>
      <c r="AYD150" s="868"/>
      <c r="AYE150" s="868"/>
      <c r="AYF150" s="868"/>
      <c r="AYG150" s="868"/>
      <c r="AYH150" s="868"/>
      <c r="AYI150" s="868"/>
      <c r="AYJ150" s="868"/>
      <c r="AYK150" s="868"/>
      <c r="AYL150" s="868"/>
      <c r="AYM150" s="868"/>
      <c r="AZK150" s="1624" t="str">
        <f ca="1">INDIRECT(ADDRESS(AZK194,Dev!$CY$124,,,Table!$A$1))</f>
        <v>PRLSB-024</v>
      </c>
      <c r="AZL150" s="1625"/>
      <c r="AZM150" s="1625"/>
      <c r="AZN150" s="1625"/>
      <c r="AZO150" s="1625"/>
      <c r="AZP150" s="1625"/>
      <c r="AZQ150" s="1625"/>
      <c r="AZR150" s="1625"/>
      <c r="AZS150" s="1625"/>
      <c r="AZT150" s="1625"/>
      <c r="AZU150" s="1625"/>
      <c r="AZV150" s="1625"/>
      <c r="AZW150" s="1625"/>
      <c r="AZX150" s="1625"/>
      <c r="AZY150" s="1625"/>
      <c r="AZZ150" s="1625"/>
      <c r="BAA150" s="1625"/>
      <c r="BAB150" s="1625"/>
      <c r="BAC150" s="1625"/>
      <c r="BAD150" s="1625"/>
      <c r="BAE150" s="1625"/>
      <c r="BAF150" s="1626"/>
      <c r="BBM150" s="1624" t="str">
        <f ca="1">INDIRECT(ADDRESS(BBM194,Dev!$CY$124,,,Table!$A$1))</f>
        <v>PRLSB-025</v>
      </c>
      <c r="BBN150" s="1625"/>
      <c r="BBO150" s="1625"/>
      <c r="BBP150" s="1625"/>
      <c r="BBQ150" s="1625"/>
      <c r="BBR150" s="1625"/>
      <c r="BBS150" s="1625"/>
      <c r="BBT150" s="1625"/>
      <c r="BBU150" s="1625"/>
      <c r="BBV150" s="1625"/>
      <c r="BBW150" s="1625"/>
      <c r="BBX150" s="1625"/>
      <c r="BBY150" s="1625"/>
      <c r="BBZ150" s="1625"/>
      <c r="BCA150" s="1625"/>
      <c r="BCB150" s="1625"/>
      <c r="BCC150" s="1625"/>
      <c r="BCD150" s="1625"/>
      <c r="BCE150" s="1625"/>
      <c r="BCF150" s="1625"/>
      <c r="BCG150" s="1625"/>
      <c r="BCH150" s="1626"/>
      <c r="BDO150" s="1624" t="str">
        <f ca="1">INDIRECT(ADDRESS(BDO194,Dev!$CY$124,,,Table!$A$1))</f>
        <v>PRLSB-026</v>
      </c>
      <c r="BDP150" s="1625"/>
      <c r="BDQ150" s="1625"/>
      <c r="BDR150" s="1625"/>
      <c r="BDS150" s="1625"/>
      <c r="BDT150" s="1625"/>
      <c r="BDU150" s="1625"/>
      <c r="BDV150" s="1625"/>
      <c r="BDW150" s="1625"/>
      <c r="BDX150" s="1625"/>
      <c r="BDY150" s="1625"/>
      <c r="BDZ150" s="1625"/>
      <c r="BEA150" s="1625"/>
      <c r="BEB150" s="1625"/>
      <c r="BEC150" s="1625"/>
      <c r="BED150" s="1625"/>
      <c r="BEE150" s="1625"/>
      <c r="BEF150" s="1625"/>
      <c r="BEG150" s="1625"/>
      <c r="BEH150" s="1625"/>
      <c r="BEI150" s="1625"/>
      <c r="BEJ150" s="1626"/>
      <c r="BFQ150" s="1624" t="str">
        <f ca="1">INDIRECT(ADDRESS(BFQ194,Dev!$CY$124,,,Table!$A$1))</f>
        <v>PRLSB-027</v>
      </c>
      <c r="BFR150" s="1625"/>
      <c r="BFS150" s="1625"/>
      <c r="BFT150" s="1625"/>
      <c r="BFU150" s="1625"/>
      <c r="BFV150" s="1625"/>
      <c r="BFW150" s="1625"/>
      <c r="BFX150" s="1625"/>
      <c r="BFY150" s="1625"/>
      <c r="BFZ150" s="1625"/>
      <c r="BGA150" s="1625"/>
      <c r="BGB150" s="1625"/>
      <c r="BGC150" s="1625"/>
      <c r="BGD150" s="1625"/>
      <c r="BGE150" s="1625"/>
      <c r="BGF150" s="1625"/>
      <c r="BGG150" s="1625"/>
      <c r="BGH150" s="1625"/>
      <c r="BGI150" s="1625"/>
      <c r="BGJ150" s="1625"/>
      <c r="BGK150" s="1625"/>
      <c r="BGL150" s="1626"/>
      <c r="BHS150" s="1624" t="str">
        <f ca="1">INDIRECT(ADDRESS(BHS194,Dev!$CY$124,,,Table!$A$1))</f>
        <v>PRLSB-028</v>
      </c>
      <c r="BHT150" s="1625"/>
      <c r="BHU150" s="1625"/>
      <c r="BHV150" s="1625"/>
      <c r="BHW150" s="1625"/>
      <c r="BHX150" s="1625"/>
      <c r="BHY150" s="1625"/>
      <c r="BHZ150" s="1625"/>
      <c r="BIA150" s="1625"/>
      <c r="BIB150" s="1625"/>
      <c r="BIC150" s="1625"/>
      <c r="BID150" s="1625"/>
      <c r="BIE150" s="1625"/>
      <c r="BIF150" s="1625"/>
      <c r="BIG150" s="1625"/>
      <c r="BIH150" s="1625"/>
      <c r="BII150" s="1625"/>
      <c r="BIJ150" s="1625"/>
      <c r="BIK150" s="1625"/>
      <c r="BIL150" s="1625"/>
      <c r="BIM150" s="1625"/>
      <c r="BIN150" s="1626"/>
      <c r="BJU150" s="1624" t="str">
        <f ca="1">INDIRECT(ADDRESS(BJU194,Dev!$CY$124,,,Table!$A$1))</f>
        <v>PRLSB-029</v>
      </c>
      <c r="BJV150" s="1625"/>
      <c r="BJW150" s="1625"/>
      <c r="BJX150" s="1625"/>
      <c r="BJY150" s="1625"/>
      <c r="BJZ150" s="1625"/>
      <c r="BKA150" s="1625"/>
      <c r="BKB150" s="1625"/>
      <c r="BKC150" s="1625"/>
      <c r="BKD150" s="1625"/>
      <c r="BKE150" s="1625"/>
      <c r="BKF150" s="1625"/>
      <c r="BKG150" s="1625"/>
      <c r="BKH150" s="1625"/>
      <c r="BKI150" s="1625"/>
      <c r="BKJ150" s="1625"/>
      <c r="BKK150" s="1625"/>
      <c r="BKL150" s="1625"/>
      <c r="BKM150" s="1625"/>
      <c r="BKN150" s="1625"/>
      <c r="BKO150" s="1625"/>
      <c r="BKP150" s="1626"/>
      <c r="BLW150" s="1624" t="str">
        <f ca="1">INDIRECT(ADDRESS(BLW194,Dev!$CY$124,,,Table!$A$1))</f>
        <v>PRLSB-030</v>
      </c>
      <c r="BLX150" s="1625"/>
      <c r="BLY150" s="1625"/>
      <c r="BLZ150" s="1625"/>
      <c r="BMA150" s="1625"/>
      <c r="BMB150" s="1625"/>
      <c r="BMC150" s="1625"/>
      <c r="BMD150" s="1625"/>
      <c r="BME150" s="1625"/>
      <c r="BMF150" s="1625"/>
      <c r="BMG150" s="1625"/>
      <c r="BMH150" s="1625"/>
      <c r="BMI150" s="1625"/>
      <c r="BMJ150" s="1625"/>
      <c r="BMK150" s="1625"/>
      <c r="BML150" s="1625"/>
      <c r="BMM150" s="1625"/>
      <c r="BMN150" s="1625"/>
      <c r="BMO150" s="1625"/>
      <c r="BMP150" s="1625"/>
      <c r="BMQ150" s="1625"/>
      <c r="BMR150" s="1626"/>
      <c r="BNY150" s="1624" t="str">
        <f ca="1">INDIRECT(ADDRESS(BNY194,Dev!$CY$124,,,Table!$A$1))</f>
        <v>PRLSB-031</v>
      </c>
      <c r="BNZ150" s="1625"/>
      <c r="BOA150" s="1625"/>
      <c r="BOB150" s="1625"/>
      <c r="BOC150" s="1625"/>
      <c r="BOD150" s="1625"/>
      <c r="BOE150" s="1625"/>
      <c r="BOF150" s="1625"/>
      <c r="BOG150" s="1625"/>
      <c r="BOH150" s="1625"/>
      <c r="BOI150" s="1625"/>
      <c r="BOJ150" s="1625"/>
      <c r="BOK150" s="1625"/>
      <c r="BOL150" s="1625"/>
      <c r="BOM150" s="1625"/>
      <c r="BON150" s="1625"/>
      <c r="BOO150" s="1625"/>
      <c r="BOP150" s="1625"/>
      <c r="BOQ150" s="1625"/>
      <c r="BOR150" s="1625"/>
      <c r="BOS150" s="1625"/>
      <c r="BOT150" s="1626"/>
      <c r="BQA150" s="1624" t="str">
        <f ca="1">INDIRECT(ADDRESS(BQA194,Dev!$CY$124,,,Table!$A$1))</f>
        <v>PRLSB-032</v>
      </c>
      <c r="BQB150" s="1625"/>
      <c r="BQC150" s="1625"/>
      <c r="BQD150" s="1625"/>
      <c r="BQE150" s="1625"/>
      <c r="BQF150" s="1625"/>
      <c r="BQG150" s="1625"/>
      <c r="BQH150" s="1625"/>
      <c r="BQI150" s="1625"/>
      <c r="BQJ150" s="1625"/>
      <c r="BQK150" s="1625"/>
      <c r="BQL150" s="1625"/>
      <c r="BQM150" s="1625"/>
      <c r="BQN150" s="1625"/>
      <c r="BQO150" s="1625"/>
      <c r="BQP150" s="1625"/>
      <c r="BQQ150" s="1625"/>
      <c r="BQR150" s="1625"/>
      <c r="BQS150" s="1625"/>
      <c r="BQT150" s="1625"/>
      <c r="BQU150" s="1625"/>
      <c r="BQV150" s="1626"/>
      <c r="BSC150" s="1624" t="str">
        <f ca="1">INDIRECT(ADDRESS(BSC194,Dev!$CY$124,,,Table!$A$1))</f>
        <v>PRLSB-033</v>
      </c>
      <c r="BSD150" s="1625"/>
      <c r="BSE150" s="1625"/>
      <c r="BSF150" s="1625"/>
      <c r="BSG150" s="1625"/>
      <c r="BSH150" s="1625"/>
      <c r="BSI150" s="1625"/>
      <c r="BSJ150" s="1625"/>
      <c r="BSK150" s="1625"/>
      <c r="BSL150" s="1625"/>
      <c r="BSM150" s="1625"/>
      <c r="BSN150" s="1625"/>
      <c r="BSO150" s="1625"/>
      <c r="BSP150" s="1625"/>
      <c r="BSQ150" s="1625"/>
      <c r="BSR150" s="1625"/>
      <c r="BSS150" s="1625"/>
      <c r="BST150" s="1625"/>
      <c r="BSU150" s="1625"/>
      <c r="BSV150" s="1625"/>
      <c r="BSW150" s="1625"/>
      <c r="BSX150" s="1626"/>
      <c r="BUE150" s="1624" t="str">
        <f ca="1">INDIRECT(ADDRESS(BUE194,Dev!$CY$124,,,Table!$A$1))</f>
        <v>PRLSB-034</v>
      </c>
      <c r="BUF150" s="1625"/>
      <c r="BUG150" s="1625"/>
      <c r="BUH150" s="1625"/>
      <c r="BUI150" s="1625"/>
      <c r="BUJ150" s="1625"/>
      <c r="BUK150" s="1625"/>
      <c r="BUL150" s="1625"/>
      <c r="BUM150" s="1625"/>
      <c r="BUN150" s="1625"/>
      <c r="BUO150" s="1625"/>
      <c r="BUP150" s="1625"/>
      <c r="BUQ150" s="1625"/>
      <c r="BUR150" s="1625"/>
      <c r="BUS150" s="1625"/>
      <c r="BUT150" s="1625"/>
      <c r="BUU150" s="1625"/>
      <c r="BUV150" s="1625"/>
      <c r="BUW150" s="1625"/>
      <c r="BUX150" s="1625"/>
      <c r="BUY150" s="1625"/>
      <c r="BUZ150" s="1626"/>
      <c r="BWG150" s="1624" t="str">
        <f ca="1">INDIRECT(ADDRESS(BWG194,Dev!$CY$124,,,Table!$A$1))</f>
        <v>PRLSB-035</v>
      </c>
      <c r="BWH150" s="1625"/>
      <c r="BWI150" s="1625"/>
      <c r="BWJ150" s="1625"/>
      <c r="BWK150" s="1625"/>
      <c r="BWL150" s="1625"/>
      <c r="BWM150" s="1625"/>
      <c r="BWN150" s="1625"/>
      <c r="BWO150" s="1625"/>
      <c r="BWP150" s="1625"/>
      <c r="BWQ150" s="1625"/>
      <c r="BWR150" s="1625"/>
      <c r="BWS150" s="1625"/>
      <c r="BWT150" s="1625"/>
      <c r="BWU150" s="1625"/>
      <c r="BWV150" s="1625"/>
      <c r="BWW150" s="1625"/>
      <c r="BWX150" s="1625"/>
      <c r="BWY150" s="1625"/>
      <c r="BWZ150" s="1625"/>
      <c r="BXA150" s="1625"/>
      <c r="BXB150" s="1626"/>
      <c r="BYI150" s="1624" t="str">
        <f ca="1">INDIRECT(ADDRESS(BYI194,Dev!$CY$124,,,Table!$A$1))</f>
        <v>PRLSB-036</v>
      </c>
      <c r="BYJ150" s="1625"/>
      <c r="BYK150" s="1625"/>
      <c r="BYL150" s="1625"/>
      <c r="BYM150" s="1625"/>
      <c r="BYN150" s="1625"/>
      <c r="BYO150" s="1625"/>
      <c r="BYP150" s="1625"/>
      <c r="BYQ150" s="1625"/>
      <c r="BYR150" s="1625"/>
      <c r="BYS150" s="1625"/>
      <c r="BYT150" s="1625"/>
      <c r="BYU150" s="1625"/>
      <c r="BYV150" s="1625"/>
      <c r="BYW150" s="1625"/>
      <c r="BYX150" s="1625"/>
      <c r="BYY150" s="1625"/>
      <c r="BYZ150" s="1625"/>
      <c r="BZA150" s="1625"/>
      <c r="BZB150" s="1625"/>
      <c r="BZC150" s="1625"/>
      <c r="BZD150" s="1626"/>
      <c r="CAK150" s="1624" t="str">
        <f ca="1">INDIRECT(ADDRESS(CAK194,Dev!$CY$124,,,Table!$A$1))</f>
        <v>PRLSB-037</v>
      </c>
      <c r="CAL150" s="1625"/>
      <c r="CAM150" s="1625"/>
      <c r="CAN150" s="1625"/>
      <c r="CAO150" s="1625"/>
      <c r="CAP150" s="1625"/>
      <c r="CAQ150" s="1625"/>
      <c r="CAR150" s="1625"/>
      <c r="CAS150" s="1625"/>
      <c r="CAT150" s="1625"/>
      <c r="CAU150" s="1625"/>
      <c r="CAV150" s="1625"/>
      <c r="CAW150" s="1625"/>
      <c r="CAX150" s="1625"/>
      <c r="CAY150" s="1625"/>
      <c r="CAZ150" s="1625"/>
      <c r="CBA150" s="1625"/>
      <c r="CBB150" s="1625"/>
      <c r="CBC150" s="1625"/>
      <c r="CBD150" s="1625"/>
      <c r="CBE150" s="1625"/>
      <c r="CBF150" s="1626"/>
      <c r="CCM150" s="1624" t="str">
        <f ca="1">INDIRECT(ADDRESS(CCM194,Dev!$CY$124,,,Table!$A$1))</f>
        <v>PRLSB-038</v>
      </c>
      <c r="CCN150" s="1625"/>
      <c r="CCO150" s="1625"/>
      <c r="CCP150" s="1625"/>
      <c r="CCQ150" s="1625"/>
      <c r="CCR150" s="1625"/>
      <c r="CCS150" s="1625"/>
      <c r="CCT150" s="1625"/>
      <c r="CCU150" s="1625"/>
      <c r="CCV150" s="1625"/>
      <c r="CCW150" s="1625"/>
      <c r="CCX150" s="1625"/>
      <c r="CCY150" s="1625"/>
      <c r="CCZ150" s="1625"/>
      <c r="CDA150" s="1625"/>
      <c r="CDB150" s="1625"/>
      <c r="CDC150" s="1625"/>
      <c r="CDD150" s="1625"/>
      <c r="CDE150" s="1625"/>
      <c r="CDF150" s="1625"/>
      <c r="CDG150" s="1625"/>
      <c r="CDH150" s="1626"/>
      <c r="CEO150" s="1624" t="str">
        <f ca="1">INDIRECT(ADDRESS(CEO194,Dev!$CY$124,,,Table!$A$1))</f>
        <v>PRLSB-039</v>
      </c>
      <c r="CEP150" s="1625"/>
      <c r="CEQ150" s="1625"/>
      <c r="CER150" s="1625"/>
      <c r="CES150" s="1625"/>
      <c r="CET150" s="1625"/>
      <c r="CEU150" s="1625"/>
      <c r="CEV150" s="1625"/>
      <c r="CEW150" s="1625"/>
      <c r="CEX150" s="1625"/>
      <c r="CEY150" s="1625"/>
      <c r="CEZ150" s="1625"/>
      <c r="CFA150" s="1625"/>
      <c r="CFB150" s="1625"/>
      <c r="CFC150" s="1625"/>
      <c r="CFD150" s="1625"/>
      <c r="CFE150" s="1625"/>
      <c r="CFF150" s="1625"/>
      <c r="CFG150" s="1625"/>
      <c r="CFH150" s="1625"/>
      <c r="CFI150" s="1625"/>
      <c r="CFJ150" s="1626"/>
      <c r="CGQ150" s="1624" t="str">
        <f ca="1">INDIRECT(ADDRESS(CGQ194,Dev!$CY$124,,,Table!$A$1))</f>
        <v>PRLSB-040</v>
      </c>
      <c r="CGR150" s="1625"/>
      <c r="CGS150" s="1625"/>
      <c r="CGT150" s="1625"/>
      <c r="CGU150" s="1625"/>
      <c r="CGV150" s="1625"/>
      <c r="CGW150" s="1625"/>
      <c r="CGX150" s="1625"/>
      <c r="CGY150" s="1625"/>
      <c r="CGZ150" s="1625"/>
      <c r="CHA150" s="1625"/>
      <c r="CHB150" s="1625"/>
      <c r="CHC150" s="1625"/>
      <c r="CHD150" s="1625"/>
      <c r="CHE150" s="1625"/>
      <c r="CHF150" s="1625"/>
      <c r="CHG150" s="1625"/>
      <c r="CHH150" s="1625"/>
      <c r="CHI150" s="1625"/>
      <c r="CHJ150" s="1625"/>
      <c r="CHK150" s="1625"/>
      <c r="CHL150" s="1626"/>
      <c r="CIS150" s="1624" t="str">
        <f ca="1">INDIRECT(ADDRESS(CIS194,Dev!$CY$124,,,Table!$A$1))</f>
        <v>PRLSB-041</v>
      </c>
      <c r="CIT150" s="1625"/>
      <c r="CIU150" s="1625"/>
      <c r="CIV150" s="1625"/>
      <c r="CIW150" s="1625"/>
      <c r="CIX150" s="1625"/>
      <c r="CIY150" s="1625"/>
      <c r="CIZ150" s="1625"/>
      <c r="CJA150" s="1625"/>
      <c r="CJB150" s="1625"/>
      <c r="CJC150" s="1625"/>
      <c r="CJD150" s="1625"/>
      <c r="CJE150" s="1625"/>
      <c r="CJF150" s="1625"/>
      <c r="CJG150" s="1625"/>
      <c r="CJH150" s="1625"/>
      <c r="CJI150" s="1625"/>
      <c r="CJJ150" s="1625"/>
      <c r="CJK150" s="1625"/>
      <c r="CJL150" s="1625"/>
      <c r="CJM150" s="1625"/>
      <c r="CJN150" s="1626"/>
      <c r="CKU150" s="1624" t="str">
        <f ca="1">INDIRECT(ADDRESS(CKU194,Dev!$CY$124,,,Table!$A$1))</f>
        <v>PRLSB-042</v>
      </c>
      <c r="CKV150" s="1625"/>
      <c r="CKW150" s="1625"/>
      <c r="CKX150" s="1625"/>
      <c r="CKY150" s="1625"/>
      <c r="CKZ150" s="1625"/>
      <c r="CLA150" s="1625"/>
      <c r="CLB150" s="1625"/>
      <c r="CLC150" s="1625"/>
      <c r="CLD150" s="1625"/>
      <c r="CLE150" s="1625"/>
      <c r="CLF150" s="1625"/>
      <c r="CLG150" s="1625"/>
      <c r="CLH150" s="1625"/>
      <c r="CLI150" s="1625"/>
      <c r="CLJ150" s="1625"/>
      <c r="CLK150" s="1625"/>
      <c r="CLL150" s="1625"/>
      <c r="CLM150" s="1625"/>
      <c r="CLN150" s="1625"/>
      <c r="CLO150" s="1625"/>
      <c r="CLP150" s="1626"/>
      <c r="CMW150" s="1624" t="str">
        <f ca="1">INDIRECT(ADDRESS(CMW194,Dev!$CY$124,,,Table!$A$1))</f>
        <v>PRLSB-043</v>
      </c>
      <c r="CMX150" s="1625"/>
      <c r="CMY150" s="1625"/>
      <c r="CMZ150" s="1625"/>
      <c r="CNA150" s="1625"/>
      <c r="CNB150" s="1625"/>
      <c r="CNC150" s="1625"/>
      <c r="CND150" s="1625"/>
      <c r="CNE150" s="1625"/>
      <c r="CNF150" s="1625"/>
      <c r="CNG150" s="1625"/>
      <c r="CNH150" s="1625"/>
      <c r="CNI150" s="1625"/>
      <c r="CNJ150" s="1625"/>
      <c r="CNK150" s="1625"/>
      <c r="CNL150" s="1625"/>
      <c r="CNM150" s="1625"/>
      <c r="CNN150" s="1625"/>
      <c r="CNO150" s="1625"/>
      <c r="CNP150" s="1625"/>
      <c r="CNQ150" s="1625"/>
      <c r="CNR150" s="1626"/>
      <c r="COY150" s="1624" t="str">
        <f ca="1">INDIRECT(ADDRESS(COY194,Dev!$CY$124,,,Table!$A$1))</f>
        <v>PRLSB-044</v>
      </c>
      <c r="COZ150" s="1625"/>
      <c r="CPA150" s="1625"/>
      <c r="CPB150" s="1625"/>
      <c r="CPC150" s="1625"/>
      <c r="CPD150" s="1625"/>
      <c r="CPE150" s="1625"/>
      <c r="CPF150" s="1625"/>
      <c r="CPG150" s="1625"/>
      <c r="CPH150" s="1625"/>
      <c r="CPI150" s="1625"/>
      <c r="CPJ150" s="1625"/>
      <c r="CPK150" s="1625"/>
      <c r="CPL150" s="1625"/>
      <c r="CPM150" s="1625"/>
      <c r="CPN150" s="1625"/>
      <c r="CPO150" s="1625"/>
      <c r="CPP150" s="1625"/>
      <c r="CPQ150" s="1625"/>
      <c r="CPR150" s="1625"/>
      <c r="CPS150" s="1625"/>
      <c r="CPT150" s="1626"/>
      <c r="CRA150" s="1624" t="str">
        <f ca="1">INDIRECT(ADDRESS(CRA194,Dev!$CY$124,,,Table!$A$1))</f>
        <v>PRLSB-045</v>
      </c>
      <c r="CRB150" s="1625"/>
      <c r="CRC150" s="1625"/>
      <c r="CRD150" s="1625"/>
      <c r="CRE150" s="1625"/>
      <c r="CRF150" s="1625"/>
      <c r="CRG150" s="1625"/>
      <c r="CRH150" s="1625"/>
      <c r="CRI150" s="1625"/>
      <c r="CRJ150" s="1625"/>
      <c r="CRK150" s="1625"/>
      <c r="CRL150" s="1625"/>
      <c r="CRM150" s="1625"/>
      <c r="CRN150" s="1625"/>
      <c r="CRO150" s="1625"/>
      <c r="CRP150" s="1625"/>
      <c r="CRQ150" s="1625"/>
      <c r="CRR150" s="1625"/>
      <c r="CRS150" s="1625"/>
      <c r="CRT150" s="1625"/>
      <c r="CRU150" s="1625"/>
      <c r="CRV150" s="1626"/>
      <c r="CTC150" s="1624" t="str">
        <f ca="1">INDIRECT(ADDRESS(CTC194,Dev!$CY$124,,,Table!$A$1))</f>
        <v>PRLSB-046</v>
      </c>
      <c r="CTD150" s="1625"/>
      <c r="CTE150" s="1625"/>
      <c r="CTF150" s="1625"/>
      <c r="CTG150" s="1625"/>
      <c r="CTH150" s="1625"/>
      <c r="CTI150" s="1625"/>
      <c r="CTJ150" s="1625"/>
      <c r="CTK150" s="1625"/>
      <c r="CTL150" s="1625"/>
      <c r="CTM150" s="1625"/>
      <c r="CTN150" s="1625"/>
      <c r="CTO150" s="1625"/>
      <c r="CTP150" s="1625"/>
      <c r="CTQ150" s="1625"/>
      <c r="CTR150" s="1625"/>
      <c r="CTS150" s="1625"/>
      <c r="CTT150" s="1625"/>
      <c r="CTU150" s="1625"/>
      <c r="CTV150" s="1625"/>
      <c r="CTW150" s="1625"/>
      <c r="CTX150" s="1626"/>
      <c r="CWK150" s="1624" t="str">
        <f ca="1">INDIRECT(ADDRESS(CWK194,Dev!$CY$124,,,Table!$A$1))</f>
        <v>PRLSB-047</v>
      </c>
      <c r="CWL150" s="1625"/>
      <c r="CWM150" s="1625"/>
      <c r="CWN150" s="1625"/>
      <c r="CWO150" s="1625"/>
      <c r="CWP150" s="1625"/>
      <c r="CWQ150" s="1625"/>
      <c r="CWR150" s="1625"/>
      <c r="CWS150" s="1625"/>
      <c r="CWT150" s="1625"/>
      <c r="CWU150" s="1625"/>
      <c r="CWV150" s="1625"/>
      <c r="CWW150" s="1625"/>
      <c r="CWX150" s="1625"/>
      <c r="CWY150" s="1625"/>
      <c r="CWZ150" s="1625"/>
      <c r="CXA150" s="1625"/>
      <c r="CXB150" s="1625"/>
      <c r="CXC150" s="1625"/>
      <c r="CXD150" s="1625"/>
      <c r="CXE150" s="1625"/>
      <c r="CXF150" s="1626"/>
      <c r="DAI150" s="1624" t="str">
        <f ca="1">INDIRECT(ADDRESS(DAI194,Dev!$CY$124,,,Table!$A$1))</f>
        <v>PRLSB-048</v>
      </c>
      <c r="DAJ150" s="1625"/>
      <c r="DAK150" s="1625"/>
      <c r="DAL150" s="1625"/>
      <c r="DAM150" s="1625"/>
      <c r="DAN150" s="1625"/>
      <c r="DAO150" s="1625"/>
      <c r="DAP150" s="1625"/>
      <c r="DAQ150" s="1625"/>
      <c r="DAR150" s="1625"/>
      <c r="DAS150" s="1625"/>
      <c r="DAT150" s="1625"/>
      <c r="DAU150" s="1625"/>
      <c r="DAV150" s="1625"/>
      <c r="DAW150" s="1625"/>
      <c r="DAX150" s="1625"/>
      <c r="DAY150" s="1625"/>
      <c r="DAZ150" s="1625"/>
      <c r="DBA150" s="1625"/>
      <c r="DBB150" s="1625"/>
      <c r="DBC150" s="1625"/>
      <c r="DBD150" s="1626"/>
      <c r="DDQ150" s="1624" t="str">
        <f ca="1">INDIRECT(ADDRESS(DDQ194,Dev!$CY$124,,,Table!$A$1))</f>
        <v>PRLSB-049</v>
      </c>
      <c r="DDR150" s="1625"/>
      <c r="DDS150" s="1625"/>
      <c r="DDT150" s="1625"/>
      <c r="DDU150" s="1625"/>
      <c r="DDV150" s="1625"/>
      <c r="DDW150" s="1625"/>
      <c r="DDX150" s="1625"/>
      <c r="DDY150" s="1625"/>
      <c r="DDZ150" s="1625"/>
      <c r="DEA150" s="1625"/>
      <c r="DEB150" s="1625"/>
      <c r="DEC150" s="1625"/>
      <c r="DED150" s="1625"/>
      <c r="DEE150" s="1625"/>
      <c r="DEF150" s="1625"/>
      <c r="DEG150" s="1625"/>
      <c r="DEH150" s="1625"/>
      <c r="DEI150" s="1625"/>
      <c r="DEJ150" s="1625"/>
      <c r="DEK150" s="1625"/>
      <c r="DEL150" s="1626"/>
      <c r="DGY150" s="1624" t="str">
        <f ca="1">INDIRECT(ADDRESS(DGY194,Dev!$CY$124,,,Table!$A$1))</f>
        <v>PRLSB-050</v>
      </c>
      <c r="DGZ150" s="1625"/>
      <c r="DHA150" s="1625"/>
      <c r="DHB150" s="1625"/>
      <c r="DHC150" s="1625"/>
      <c r="DHD150" s="1625"/>
      <c r="DHE150" s="1625"/>
      <c r="DHF150" s="1625"/>
      <c r="DHG150" s="1625"/>
      <c r="DHH150" s="1625"/>
      <c r="DHI150" s="1625"/>
      <c r="DHJ150" s="1625"/>
      <c r="DHK150" s="1625"/>
      <c r="DHL150" s="1625"/>
      <c r="DHM150" s="1625"/>
      <c r="DHN150" s="1625"/>
      <c r="DHO150" s="1625"/>
      <c r="DHP150" s="1625"/>
      <c r="DHQ150" s="1625"/>
      <c r="DHR150" s="1625"/>
      <c r="DHS150" s="1625"/>
      <c r="DHT150" s="1626"/>
      <c r="DKG150" s="1624" t="str">
        <f ca="1">INDIRECT(ADDRESS(DKG194,Dev!$CY$124,,,Table!$A$1))</f>
        <v>PRLSB-051</v>
      </c>
      <c r="DKH150" s="1625"/>
      <c r="DKI150" s="1625"/>
      <c r="DKJ150" s="1625"/>
      <c r="DKK150" s="1625"/>
      <c r="DKL150" s="1625"/>
      <c r="DKM150" s="1625"/>
      <c r="DKN150" s="1625"/>
      <c r="DKO150" s="1625"/>
      <c r="DKP150" s="1625"/>
      <c r="DKQ150" s="1625"/>
      <c r="DKR150" s="1625"/>
      <c r="DKS150" s="1625"/>
      <c r="DKT150" s="1625"/>
      <c r="DKU150" s="1625"/>
      <c r="DKV150" s="1625"/>
      <c r="DKW150" s="1625"/>
      <c r="DKX150" s="1625"/>
      <c r="DKY150" s="1625"/>
      <c r="DKZ150" s="1625"/>
      <c r="DLA150" s="1625"/>
      <c r="DLB150" s="1626"/>
      <c r="DLJ150" s="792"/>
      <c r="DLK150" s="792"/>
      <c r="DLL150" s="792"/>
      <c r="DLM150" s="792"/>
      <c r="DLN150" s="792"/>
      <c r="DLO150" s="792"/>
      <c r="DLP150" s="792"/>
      <c r="DLQ150" s="792"/>
      <c r="DLR150" s="792"/>
      <c r="DLS150" s="792"/>
      <c r="DLT150" s="792"/>
      <c r="DLU150" s="792"/>
      <c r="DLV150" s="792"/>
      <c r="DLW150" s="792"/>
      <c r="DLX150" s="792"/>
      <c r="DLY150" s="792"/>
      <c r="DLZ150" s="792"/>
      <c r="DMA150" s="792"/>
      <c r="DMB150" s="792"/>
      <c r="DMC150" s="792"/>
      <c r="DMD150" s="792"/>
      <c r="DME150" s="792"/>
      <c r="DMF150" s="792"/>
      <c r="DMG150" s="792"/>
      <c r="DMH150" s="792"/>
      <c r="DMI150" s="792"/>
      <c r="DMJ150" s="792"/>
      <c r="DMK150" s="792"/>
      <c r="DML150" s="792"/>
      <c r="DMM150" s="792"/>
      <c r="DMN150" s="792"/>
      <c r="DMO150" s="792"/>
      <c r="DMP150" s="792"/>
      <c r="DMQ150" s="792"/>
      <c r="DMR150" s="792"/>
      <c r="DMS150" s="792"/>
      <c r="DMT150" s="792"/>
      <c r="DMU150" s="792"/>
      <c r="DMV150" s="792"/>
      <c r="DMW150" s="792"/>
      <c r="DMX150" s="792"/>
      <c r="DMY150" s="792"/>
      <c r="DMZ150" s="792"/>
      <c r="DNA150" s="792"/>
      <c r="DNB150" s="792"/>
      <c r="DNC150" s="792"/>
      <c r="DND150" s="792"/>
      <c r="DNE150" s="792"/>
      <c r="DNF150" s="792"/>
      <c r="DNG150" s="792"/>
      <c r="DNH150" s="792"/>
      <c r="DNI150" s="792"/>
      <c r="DNJ150" s="792"/>
      <c r="DNO150" s="1624" t="str">
        <f ca="1">INDIRECT(ADDRESS(DNO194,Dev!$CY$124,,,Table!$A$1))</f>
        <v>PRLSB-052</v>
      </c>
      <c r="DNP150" s="1625"/>
      <c r="DNQ150" s="1625"/>
      <c r="DNR150" s="1625"/>
      <c r="DNS150" s="1625"/>
      <c r="DNT150" s="1625"/>
      <c r="DNU150" s="1625"/>
      <c r="DNV150" s="1625"/>
      <c r="DNW150" s="1625"/>
      <c r="DNX150" s="1625"/>
      <c r="DNY150" s="1625"/>
      <c r="DNZ150" s="1625"/>
      <c r="DOA150" s="1625"/>
      <c r="DOB150" s="1625"/>
      <c r="DOC150" s="1625"/>
      <c r="DOD150" s="1625"/>
      <c r="DOE150" s="1625"/>
      <c r="DOF150" s="1625"/>
      <c r="DOG150" s="1625"/>
      <c r="DOH150" s="1625"/>
      <c r="DOI150" s="1625"/>
      <c r="DOJ150" s="1626"/>
      <c r="DRM150" s="1624" t="str">
        <f ca="1">INDIRECT(ADDRESS(DRM194,Dev!$CY$124,,,Table!$A$1))</f>
        <v>PRLSB-053</v>
      </c>
      <c r="DRN150" s="1625"/>
      <c r="DRO150" s="1625"/>
      <c r="DRP150" s="1625"/>
      <c r="DRQ150" s="1625"/>
      <c r="DRR150" s="1625"/>
      <c r="DRS150" s="1625"/>
      <c r="DRT150" s="1625"/>
      <c r="DRU150" s="1625"/>
      <c r="DRV150" s="1625"/>
      <c r="DRW150" s="1625"/>
      <c r="DRX150" s="1625"/>
      <c r="DRY150" s="1625"/>
      <c r="DRZ150" s="1625"/>
      <c r="DSA150" s="1625"/>
      <c r="DSB150" s="1625"/>
      <c r="DSC150" s="1625"/>
      <c r="DSD150" s="1625"/>
      <c r="DSE150" s="1625"/>
      <c r="DSF150" s="1625"/>
      <c r="DSG150" s="1625"/>
      <c r="DSH150" s="1626"/>
      <c r="DTV150" s="1373"/>
      <c r="DTW150" s="1373"/>
      <c r="DTX150" s="1373"/>
      <c r="DTY150" s="1373"/>
      <c r="DTZ150" s="1373"/>
      <c r="DXR150" s="235"/>
      <c r="DXS150" s="235"/>
      <c r="DXT150" s="235"/>
      <c r="DXU150" s="235"/>
      <c r="DXV150" s="235"/>
      <c r="DXW150" s="235"/>
      <c r="DXX150" s="235"/>
      <c r="DXY150" s="235"/>
      <c r="DXZ150" s="235"/>
      <c r="DYA150" s="235"/>
      <c r="DYB150" s="235"/>
      <c r="DYC150" s="235"/>
      <c r="DYD150" s="235"/>
      <c r="DYE150" s="235"/>
      <c r="DYF150" s="235"/>
      <c r="DYG150" s="235"/>
      <c r="DYH150" s="235"/>
      <c r="DYI150" s="235"/>
      <c r="DYJ150" s="235"/>
      <c r="DYK150" s="563"/>
      <c r="DYL150" s="227"/>
      <c r="DYM150" s="629"/>
      <c r="DYN150" s="481"/>
      <c r="DYO150" s="481"/>
      <c r="DYP150" s="481"/>
      <c r="DYQ150" s="481"/>
      <c r="DYR150" s="481"/>
      <c r="DYS150" s="235"/>
      <c r="DYT150" s="235"/>
      <c r="DYU150" s="235"/>
      <c r="DYV150" s="235"/>
      <c r="DYW150" s="235"/>
      <c r="DYX150" s="235"/>
      <c r="DYY150" s="235"/>
      <c r="DYZ150" s="235"/>
      <c r="DZA150" s="235"/>
      <c r="DZB150" s="238"/>
      <c r="DZC150" s="235"/>
      <c r="DZD150" s="235"/>
      <c r="DZE150" s="235"/>
      <c r="DZF150" s="235"/>
      <c r="DZG150" s="235"/>
      <c r="DZH150" s="235"/>
      <c r="DZI150" s="235"/>
      <c r="DZJ150" s="235"/>
      <c r="DZK150" s="235"/>
      <c r="DZL150" s="235"/>
      <c r="DZM150" s="235"/>
      <c r="DZN150" s="235"/>
      <c r="DZO150" s="235"/>
      <c r="DZP150" s="235"/>
      <c r="DZQ150" s="235"/>
      <c r="DZR150" s="235"/>
      <c r="DZS150" s="235"/>
      <c r="EBP150" s="235"/>
      <c r="EBQ150" s="235"/>
      <c r="EBR150" s="235"/>
      <c r="EBS150" s="235"/>
      <c r="EBT150" s="235"/>
      <c r="EBU150" s="235"/>
      <c r="EBV150" s="235"/>
      <c r="EBW150" s="235"/>
      <c r="EBX150" s="235"/>
      <c r="EBY150" s="235"/>
      <c r="EBZ150" s="235"/>
      <c r="ECA150" s="235"/>
      <c r="ECB150" s="235"/>
      <c r="ECC150" s="235"/>
      <c r="ECD150" s="235"/>
      <c r="ECE150" s="235"/>
      <c r="ECF150" s="235"/>
      <c r="ECG150" s="235"/>
      <c r="ECH150" s="235"/>
      <c r="ECI150" s="563"/>
      <c r="ECJ150" s="227"/>
      <c r="ECK150" s="629"/>
      <c r="ECL150" s="481"/>
      <c r="ECM150" s="481"/>
      <c r="ECN150" s="481"/>
      <c r="ECO150" s="481"/>
      <c r="ECP150" s="481"/>
      <c r="ECQ150" s="235"/>
      <c r="ECR150" s="235"/>
      <c r="ECS150" s="235"/>
      <c r="ECT150" s="235"/>
      <c r="ECU150" s="235"/>
      <c r="ECV150" s="235"/>
      <c r="ECW150" s="235"/>
      <c r="ECX150" s="235"/>
      <c r="ECY150" s="235"/>
      <c r="ECZ150" s="238"/>
      <c r="EDA150" s="235"/>
      <c r="EDB150" s="235"/>
      <c r="EDC150" s="235"/>
      <c r="EDD150" s="235"/>
      <c r="EDE150" s="235"/>
      <c r="EDF150" s="235"/>
      <c r="EDG150" s="235"/>
      <c r="EDH150" s="235"/>
      <c r="EDI150" s="235"/>
      <c r="EDJ150" s="235"/>
      <c r="EDK150" s="235"/>
      <c r="EDL150" s="235"/>
      <c r="EDM150" s="235"/>
      <c r="EDN150" s="235"/>
      <c r="EDO150" s="235"/>
      <c r="EDP150" s="235"/>
      <c r="EDQ150" s="235"/>
      <c r="EDR150" s="1714"/>
      <c r="EDS150" s="1714"/>
      <c r="EDT150" s="1714"/>
      <c r="EDU150" s="1714"/>
      <c r="EDV150" s="1714"/>
      <c r="EDW150" s="1714"/>
      <c r="EDX150" s="1714"/>
      <c r="EDY150" s="1714"/>
      <c r="EDZ150" s="1714"/>
      <c r="EEA150" s="1714"/>
      <c r="EEB150" s="1714"/>
      <c r="EEC150" s="1714"/>
      <c r="EED150" s="1714"/>
      <c r="EEE150" s="1714"/>
      <c r="EEF150" s="1714"/>
      <c r="EEG150" s="1714"/>
      <c r="EEH150" s="987"/>
      <c r="EEI150" s="987"/>
      <c r="EEJ150" s="987"/>
      <c r="EEK150" s="987"/>
      <c r="EEL150" s="987"/>
      <c r="EEM150" s="987"/>
      <c r="EEN150" s="987"/>
      <c r="EEO150" s="987"/>
      <c r="EEP150" s="987"/>
      <c r="EEQ150" s="987"/>
      <c r="EER150" s="987"/>
      <c r="EES150" s="987"/>
      <c r="EET150" s="987"/>
      <c r="EEU150" s="987"/>
      <c r="EEV150" s="987"/>
      <c r="EEW150" s="987"/>
      <c r="EEX150" s="987"/>
      <c r="EEY150" s="987"/>
      <c r="EEZ150" s="987"/>
      <c r="EFA150" s="987"/>
      <c r="EFB150" s="987"/>
      <c r="EFC150" s="987"/>
      <c r="EFD150" s="987"/>
      <c r="EFE150" s="987"/>
      <c r="EFF150" s="987"/>
      <c r="EFG150" s="987"/>
      <c r="EFH150" s="987"/>
      <c r="EFI150" s="987"/>
      <c r="EFJ150" s="987"/>
      <c r="EFK150" s="987"/>
      <c r="EFL150" s="987"/>
      <c r="EFM150" s="987"/>
      <c r="EFN150" s="987"/>
      <c r="EFO150" s="987"/>
      <c r="EFP150" s="987"/>
      <c r="EFQ150" s="987"/>
      <c r="EFR150" s="987"/>
      <c r="EFS150" s="987"/>
      <c r="EFT150" s="987"/>
      <c r="EFU150" s="987"/>
      <c r="EFV150" s="987"/>
      <c r="EFW150" s="987"/>
      <c r="EFX150" s="987"/>
      <c r="EFY150" s="987"/>
      <c r="EFZ150" s="987"/>
      <c r="EGA150" s="987"/>
      <c r="EGB150" s="987"/>
      <c r="EGC150" s="987"/>
      <c r="EGD150" s="987"/>
      <c r="EGE150" s="987"/>
      <c r="EGF150" s="987"/>
      <c r="EGG150" s="987"/>
      <c r="EGH150" s="987"/>
      <c r="EGI150" s="987"/>
      <c r="EGJ150" s="987"/>
      <c r="EGK150" s="987"/>
      <c r="EGL150" s="987"/>
      <c r="EGM150" s="987"/>
      <c r="EGN150" s="987"/>
      <c r="EGO150" s="987"/>
      <c r="EGP150" s="987"/>
      <c r="EGQ150" s="987"/>
      <c r="EGR150" s="1714"/>
      <c r="EGS150" s="1714"/>
      <c r="EGT150" s="1714"/>
      <c r="EGU150" s="1714"/>
      <c r="EGV150" s="1714"/>
      <c r="EGW150" s="1714"/>
      <c r="EGX150" s="1714"/>
      <c r="EGY150" s="1714"/>
      <c r="EGZ150" s="1714"/>
      <c r="EHA150" s="1714"/>
      <c r="EHB150" s="1714"/>
      <c r="EHC150" s="1714"/>
      <c r="EHD150" s="1714"/>
      <c r="EHE150" s="1714"/>
      <c r="EHF150" s="1714"/>
      <c r="EHG150" s="1714"/>
      <c r="EHH150" s="235"/>
      <c r="EHI150" s="235"/>
      <c r="EHJ150" s="235"/>
      <c r="EHK150" s="235"/>
      <c r="EHL150" s="235"/>
      <c r="EHM150" s="235"/>
      <c r="EHN150" s="235"/>
      <c r="EHO150" s="235"/>
      <c r="EHP150" s="235"/>
      <c r="EHQ150" s="235"/>
      <c r="EHR150" s="235"/>
      <c r="EHS150" s="235"/>
      <c r="EHT150" s="235"/>
      <c r="EHU150" s="235"/>
      <c r="EHV150" s="235"/>
      <c r="EHW150" s="235"/>
      <c r="EHX150" s="235"/>
      <c r="EHY150" s="235"/>
      <c r="EHZ150" s="235"/>
      <c r="EIA150" s="563"/>
      <c r="EIB150" s="227"/>
      <c r="EIC150" s="629"/>
      <c r="EID150" s="481"/>
      <c r="EIE150" s="481"/>
      <c r="EIF150" s="481"/>
      <c r="EIG150" s="481"/>
      <c r="EIH150" s="481"/>
      <c r="EII150" s="235"/>
      <c r="EIJ150" s="235"/>
      <c r="EIK150" s="235"/>
      <c r="EIL150" s="235"/>
      <c r="EIM150" s="235"/>
      <c r="EIN150" s="235"/>
      <c r="EIO150" s="235"/>
      <c r="EIP150" s="235"/>
      <c r="EIQ150" s="235"/>
      <c r="EIR150" s="238"/>
      <c r="EIS150" s="235"/>
      <c r="EIT150" s="235"/>
      <c r="EIU150" s="235"/>
      <c r="EIV150" s="235"/>
      <c r="EIW150" s="235"/>
      <c r="EIX150" s="235"/>
      <c r="EIY150" s="235"/>
      <c r="EIZ150" s="235"/>
      <c r="EJA150" s="235"/>
      <c r="EJB150" s="235"/>
      <c r="EJC150" s="235"/>
      <c r="EJD150" s="235"/>
      <c r="EJE150" s="235"/>
      <c r="EJF150" s="235"/>
      <c r="EJG150" s="235"/>
      <c r="EJH150" s="235"/>
      <c r="EJI150" s="235"/>
      <c r="EJJ150" s="235"/>
      <c r="EJK150" s="235"/>
      <c r="EJL150" s="235"/>
      <c r="EJM150" s="235"/>
      <c r="EJN150" s="235"/>
      <c r="EJO150" s="235"/>
      <c r="EJP150" s="235"/>
      <c r="EJQ150" s="235"/>
      <c r="EKC150" s="1374"/>
      <c r="EKD150" s="1374"/>
      <c r="EKE150" s="1374"/>
      <c r="EKF150" s="1374"/>
      <c r="EKG150" s="1374"/>
      <c r="EKH150" s="1374"/>
      <c r="EKI150" s="1374"/>
      <c r="EKJ150" s="1374"/>
      <c r="EKK150" s="1374"/>
      <c r="EKL150" s="1374"/>
      <c r="EKM150" s="1374"/>
      <c r="EKN150" s="1374"/>
      <c r="EKO150" s="1374"/>
      <c r="EKP150" s="1374"/>
      <c r="EKQ150" s="1374"/>
      <c r="EKR150" s="1374"/>
      <c r="EKS150" s="1374"/>
      <c r="EKT150" s="1374"/>
      <c r="EKU150" s="1374"/>
      <c r="EKV150" s="1374"/>
      <c r="EKW150" s="1374"/>
      <c r="EKX150" s="1374"/>
      <c r="EKY150" s="1374"/>
      <c r="EKZ150" s="1374"/>
      <c r="ELA150" s="1374"/>
      <c r="ELB150" s="1374"/>
      <c r="ELC150" s="1374"/>
      <c r="ELD150" s="1374"/>
      <c r="ELE150" s="1374"/>
      <c r="ELF150" s="1374"/>
      <c r="ELG150" s="1374"/>
      <c r="ELH150" s="1374"/>
      <c r="ELI150" s="1374"/>
      <c r="ELJ150" s="1374"/>
      <c r="ELK150" s="1374"/>
      <c r="ELL150" s="1374"/>
      <c r="ELM150" s="1374"/>
      <c r="ELN150" s="1374"/>
      <c r="ELO150" s="1374"/>
      <c r="ELP150" s="1374"/>
      <c r="ELQ150" s="1374"/>
      <c r="ELR150" s="1374"/>
      <c r="ELS150" s="1374"/>
      <c r="ELT150" s="1374"/>
      <c r="ELU150" s="1374"/>
      <c r="ELV150" s="1374"/>
      <c r="ELW150" s="1374"/>
      <c r="ELX150" s="1374"/>
      <c r="ELY150" s="1374"/>
      <c r="ELZ150" s="1374"/>
      <c r="EMA150" s="1374"/>
      <c r="EMB150" s="1374"/>
      <c r="EMC150" s="1374"/>
      <c r="EMD150" s="1374"/>
      <c r="EME150" s="1374"/>
      <c r="EMF150" s="1374"/>
      <c r="EMG150" s="1374"/>
      <c r="EMH150" s="1374"/>
      <c r="ENM150" s="1624" t="str">
        <f ca="1">INDIRECT(ADDRESS(ENM194,Dev!$CY$124,,,Table!$A$1))</f>
        <v>PRLSB-057</v>
      </c>
      <c r="ENN150" s="1625"/>
      <c r="ENO150" s="1625"/>
      <c r="ENP150" s="1625"/>
      <c r="ENQ150" s="1625"/>
      <c r="ENR150" s="1625"/>
      <c r="ENS150" s="1625"/>
      <c r="ENT150" s="1625"/>
      <c r="ENU150" s="1625"/>
      <c r="ENV150" s="1625"/>
      <c r="ENW150" s="1625"/>
      <c r="ENX150" s="1625"/>
      <c r="ENY150" s="1625"/>
      <c r="ENZ150" s="1625"/>
      <c r="EOA150" s="1625"/>
      <c r="EOB150" s="1625"/>
      <c r="EOC150" s="1625"/>
      <c r="EOD150" s="1625"/>
      <c r="EOE150" s="1625"/>
      <c r="EOF150" s="1625"/>
      <c r="EOG150" s="1625"/>
      <c r="EOH150" s="1626"/>
      <c r="EQE150" s="1624" t="str">
        <f ca="1">INDIRECT(ADDRESS(EQE194,Dev!$CY$124,,,Table!$A$1))</f>
        <v>PRLSB-058</v>
      </c>
      <c r="EQF150" s="1625"/>
      <c r="EQG150" s="1625"/>
      <c r="EQH150" s="1625"/>
      <c r="EQI150" s="1625"/>
      <c r="EQJ150" s="1625"/>
      <c r="EQK150" s="1625"/>
      <c r="EQL150" s="1625"/>
      <c r="EQM150" s="1625"/>
      <c r="EQN150" s="1625"/>
      <c r="EQO150" s="1625"/>
      <c r="EQP150" s="1625"/>
      <c r="EQQ150" s="1625"/>
      <c r="EQR150" s="1625"/>
      <c r="EQS150" s="1625"/>
      <c r="EQT150" s="1625"/>
      <c r="EQU150" s="1625"/>
      <c r="EQV150" s="1625"/>
      <c r="EQW150" s="1625"/>
      <c r="EQX150" s="1625"/>
      <c r="EQY150" s="1625"/>
      <c r="EQZ150" s="1626"/>
      <c r="ETA150" s="1518"/>
      <c r="ETB150" s="1518"/>
      <c r="ETC150" s="1518"/>
      <c r="ETD150" s="1518"/>
      <c r="ETE150" s="1518"/>
      <c r="ETF150" s="1518"/>
    </row>
    <row r="151" spans="1:998 1031:2032 2065:3906" s="241" customFormat="1" ht="15" customHeight="1">
      <c r="B151" s="1518"/>
      <c r="C151" s="1518"/>
      <c r="D151" s="1518"/>
      <c r="E151" s="1518"/>
      <c r="F151" s="1518"/>
      <c r="G151" s="1518"/>
      <c r="BA151" s="1624"/>
      <c r="BB151" s="1625"/>
      <c r="BC151" s="1625"/>
      <c r="BD151" s="1625"/>
      <c r="BE151" s="1625"/>
      <c r="BF151" s="1625"/>
      <c r="BG151" s="1625"/>
      <c r="BH151" s="1625"/>
      <c r="BI151" s="1625"/>
      <c r="BJ151" s="1625"/>
      <c r="BK151" s="1625"/>
      <c r="BL151" s="1625"/>
      <c r="BM151" s="1625"/>
      <c r="BN151" s="1625"/>
      <c r="BO151" s="1625"/>
      <c r="BP151" s="1625"/>
      <c r="BQ151" s="1625"/>
      <c r="BR151" s="1625"/>
      <c r="BS151" s="1625"/>
      <c r="BT151" s="1625"/>
      <c r="BU151" s="1625"/>
      <c r="BV151" s="1626"/>
      <c r="CM151" s="1624"/>
      <c r="CN151" s="1625"/>
      <c r="CO151" s="1625"/>
      <c r="CP151" s="1625"/>
      <c r="CQ151" s="1625"/>
      <c r="CR151" s="1625"/>
      <c r="CS151" s="1625"/>
      <c r="CT151" s="1625"/>
      <c r="CU151" s="1625"/>
      <c r="CV151" s="1625"/>
      <c r="CW151" s="1625"/>
      <c r="CX151" s="1625"/>
      <c r="CY151" s="1625"/>
      <c r="CZ151" s="1625"/>
      <c r="DA151" s="1625"/>
      <c r="DB151" s="1625"/>
      <c r="DC151" s="1625"/>
      <c r="DD151" s="1625"/>
      <c r="DE151" s="1625"/>
      <c r="DF151" s="1625"/>
      <c r="DG151" s="1625"/>
      <c r="DH151" s="1626"/>
      <c r="EO151" s="1624"/>
      <c r="EP151" s="1625"/>
      <c r="EQ151" s="1625"/>
      <c r="ER151" s="1625"/>
      <c r="ES151" s="1625"/>
      <c r="ET151" s="1625"/>
      <c r="EU151" s="1625"/>
      <c r="EV151" s="1625"/>
      <c r="EW151" s="1625"/>
      <c r="EX151" s="1625"/>
      <c r="EY151" s="1625"/>
      <c r="EZ151" s="1625"/>
      <c r="FA151" s="1625"/>
      <c r="FB151" s="1625"/>
      <c r="FC151" s="1625"/>
      <c r="FD151" s="1625"/>
      <c r="FE151" s="1625"/>
      <c r="FF151" s="1625"/>
      <c r="FG151" s="1625"/>
      <c r="FH151" s="1625"/>
      <c r="FI151" s="1625"/>
      <c r="FJ151" s="1626"/>
      <c r="GQ151" s="1624"/>
      <c r="GR151" s="1625"/>
      <c r="GS151" s="1625"/>
      <c r="GT151" s="1625"/>
      <c r="GU151" s="1625"/>
      <c r="GV151" s="1625"/>
      <c r="GW151" s="1625"/>
      <c r="GX151" s="1625"/>
      <c r="GY151" s="1625"/>
      <c r="GZ151" s="1625"/>
      <c r="HA151" s="1625"/>
      <c r="HB151" s="1625"/>
      <c r="HC151" s="1625"/>
      <c r="HD151" s="1625"/>
      <c r="HE151" s="1625"/>
      <c r="HF151" s="1625"/>
      <c r="HG151" s="1625"/>
      <c r="HH151" s="1625"/>
      <c r="HI151" s="1625"/>
      <c r="HJ151" s="1625"/>
      <c r="HK151" s="1625"/>
      <c r="HL151" s="1626"/>
      <c r="IS151" s="1624"/>
      <c r="IT151" s="1625"/>
      <c r="IU151" s="1625"/>
      <c r="IV151" s="1625"/>
      <c r="IW151" s="1625"/>
      <c r="IX151" s="1625"/>
      <c r="IY151" s="1625"/>
      <c r="IZ151" s="1625"/>
      <c r="JA151" s="1625"/>
      <c r="JB151" s="1625"/>
      <c r="JC151" s="1625"/>
      <c r="JD151" s="1625"/>
      <c r="JE151" s="1625"/>
      <c r="JF151" s="1625"/>
      <c r="JG151" s="1625"/>
      <c r="JH151" s="1625"/>
      <c r="JI151" s="1625"/>
      <c r="JJ151" s="1625"/>
      <c r="JK151" s="1625"/>
      <c r="JL151" s="1625"/>
      <c r="JM151" s="1625"/>
      <c r="JN151" s="1626"/>
      <c r="KU151" s="1624"/>
      <c r="KV151" s="1625"/>
      <c r="KW151" s="1625"/>
      <c r="KX151" s="1625"/>
      <c r="KY151" s="1625"/>
      <c r="KZ151" s="1625"/>
      <c r="LA151" s="1625"/>
      <c r="LB151" s="1625"/>
      <c r="LC151" s="1625"/>
      <c r="LD151" s="1625"/>
      <c r="LE151" s="1625"/>
      <c r="LF151" s="1625"/>
      <c r="LG151" s="1625"/>
      <c r="LH151" s="1625"/>
      <c r="LI151" s="1625"/>
      <c r="LJ151" s="1625"/>
      <c r="LK151" s="1625"/>
      <c r="LL151" s="1625"/>
      <c r="LM151" s="1625"/>
      <c r="LN151" s="1625"/>
      <c r="LO151" s="1625"/>
      <c r="LP151" s="1626"/>
      <c r="MW151" s="1624"/>
      <c r="MX151" s="1625"/>
      <c r="MY151" s="1625"/>
      <c r="MZ151" s="1625"/>
      <c r="NA151" s="1625"/>
      <c r="NB151" s="1625"/>
      <c r="NC151" s="1625"/>
      <c r="ND151" s="1625"/>
      <c r="NE151" s="1625"/>
      <c r="NF151" s="1625"/>
      <c r="NG151" s="1625"/>
      <c r="NH151" s="1625"/>
      <c r="NI151" s="1625"/>
      <c r="NJ151" s="1625"/>
      <c r="NK151" s="1625"/>
      <c r="NL151" s="1625"/>
      <c r="NM151" s="1625"/>
      <c r="NN151" s="1625"/>
      <c r="NO151" s="1625"/>
      <c r="NP151" s="1625"/>
      <c r="NQ151" s="1625"/>
      <c r="NR151" s="1626"/>
      <c r="OI151" s="1624"/>
      <c r="OJ151" s="1625"/>
      <c r="OK151" s="1625"/>
      <c r="OL151" s="1625"/>
      <c r="OM151" s="1625"/>
      <c r="ON151" s="1625"/>
      <c r="OO151" s="1625"/>
      <c r="OP151" s="1625"/>
      <c r="OQ151" s="1625"/>
      <c r="OR151" s="1625"/>
      <c r="OS151" s="1625"/>
      <c r="OT151" s="1625"/>
      <c r="OU151" s="1625"/>
      <c r="OV151" s="1625"/>
      <c r="OW151" s="1625"/>
      <c r="OX151" s="1625"/>
      <c r="OY151" s="1625"/>
      <c r="OZ151" s="1625"/>
      <c r="PA151" s="1625"/>
      <c r="PB151" s="1625"/>
      <c r="PC151" s="1625"/>
      <c r="PD151" s="1626"/>
      <c r="PU151" s="1624"/>
      <c r="PV151" s="1625"/>
      <c r="PW151" s="1625"/>
      <c r="PX151" s="1625"/>
      <c r="PY151" s="1625"/>
      <c r="PZ151" s="1625"/>
      <c r="QA151" s="1625"/>
      <c r="QB151" s="1625"/>
      <c r="QC151" s="1625"/>
      <c r="QD151" s="1625"/>
      <c r="QE151" s="1625"/>
      <c r="QF151" s="1625"/>
      <c r="QG151" s="1625"/>
      <c r="QH151" s="1625"/>
      <c r="QI151" s="1625"/>
      <c r="QJ151" s="1625"/>
      <c r="QK151" s="1625"/>
      <c r="QL151" s="1625"/>
      <c r="QM151" s="1625"/>
      <c r="QN151" s="1625"/>
      <c r="QO151" s="1625"/>
      <c r="QP151" s="1626"/>
      <c r="RW151" s="1624"/>
      <c r="RX151" s="1625"/>
      <c r="RY151" s="1625"/>
      <c r="RZ151" s="1625"/>
      <c r="SA151" s="1625"/>
      <c r="SB151" s="1625"/>
      <c r="SC151" s="1625"/>
      <c r="SD151" s="1625"/>
      <c r="SE151" s="1625"/>
      <c r="SF151" s="1625"/>
      <c r="SG151" s="1625"/>
      <c r="SH151" s="1625"/>
      <c r="SI151" s="1625"/>
      <c r="SJ151" s="1625"/>
      <c r="SK151" s="1625"/>
      <c r="SL151" s="1625"/>
      <c r="SM151" s="1625"/>
      <c r="SN151" s="1625"/>
      <c r="SO151" s="1625"/>
      <c r="SP151" s="1625"/>
      <c r="SQ151" s="1625"/>
      <c r="SR151" s="1626"/>
      <c r="TY151" s="1624"/>
      <c r="TZ151" s="1625"/>
      <c r="UA151" s="1625"/>
      <c r="UB151" s="1625"/>
      <c r="UC151" s="1625"/>
      <c r="UD151" s="1625"/>
      <c r="UE151" s="1625"/>
      <c r="UF151" s="1625"/>
      <c r="UG151" s="1625"/>
      <c r="UH151" s="1625"/>
      <c r="UI151" s="1625"/>
      <c r="UJ151" s="1625"/>
      <c r="UK151" s="1625"/>
      <c r="UL151" s="1625"/>
      <c r="UM151" s="1625"/>
      <c r="UN151" s="1625"/>
      <c r="UO151" s="1625"/>
      <c r="UP151" s="1625"/>
      <c r="UQ151" s="1625"/>
      <c r="UR151" s="1625"/>
      <c r="US151" s="1625"/>
      <c r="UT151" s="1626"/>
      <c r="WA151" s="1624"/>
      <c r="WB151" s="1625"/>
      <c r="WC151" s="1625"/>
      <c r="WD151" s="1625"/>
      <c r="WE151" s="1625"/>
      <c r="WF151" s="1625"/>
      <c r="WG151" s="1625"/>
      <c r="WH151" s="1625"/>
      <c r="WI151" s="1625"/>
      <c r="WJ151" s="1625"/>
      <c r="WK151" s="1625"/>
      <c r="WL151" s="1625"/>
      <c r="WM151" s="1625"/>
      <c r="WN151" s="1625"/>
      <c r="WO151" s="1625"/>
      <c r="WP151" s="1625"/>
      <c r="WQ151" s="1625"/>
      <c r="WR151" s="1625"/>
      <c r="WS151" s="1625"/>
      <c r="WT151" s="1625"/>
      <c r="WU151" s="1625"/>
      <c r="WV151" s="1626"/>
      <c r="YC151" s="1624"/>
      <c r="YD151" s="1625"/>
      <c r="YE151" s="1625"/>
      <c r="YF151" s="1625"/>
      <c r="YG151" s="1625"/>
      <c r="YH151" s="1625"/>
      <c r="YI151" s="1625"/>
      <c r="YJ151" s="1625"/>
      <c r="YK151" s="1625"/>
      <c r="YL151" s="1625"/>
      <c r="YM151" s="1625"/>
      <c r="YN151" s="1625"/>
      <c r="YO151" s="1625"/>
      <c r="YP151" s="1625"/>
      <c r="YQ151" s="1625"/>
      <c r="YR151" s="1625"/>
      <c r="YS151" s="1625"/>
      <c r="YT151" s="1625"/>
      <c r="YU151" s="1625"/>
      <c r="YV151" s="1625"/>
      <c r="YW151" s="1625"/>
      <c r="YX151" s="1626"/>
      <c r="AAE151" s="1624"/>
      <c r="AAF151" s="1625"/>
      <c r="AAG151" s="1625"/>
      <c r="AAH151" s="1625"/>
      <c r="AAI151" s="1625"/>
      <c r="AAJ151" s="1625"/>
      <c r="AAK151" s="1625"/>
      <c r="AAL151" s="1625"/>
      <c r="AAM151" s="1625"/>
      <c r="AAN151" s="1625"/>
      <c r="AAO151" s="1625"/>
      <c r="AAP151" s="1625"/>
      <c r="AAQ151" s="1625"/>
      <c r="AAR151" s="1625"/>
      <c r="AAS151" s="1625"/>
      <c r="AAT151" s="1625"/>
      <c r="AAU151" s="1625"/>
      <c r="AAV151" s="1625"/>
      <c r="AAW151" s="1625"/>
      <c r="AAX151" s="1625"/>
      <c r="AAY151" s="1625"/>
      <c r="AAZ151" s="1626"/>
      <c r="ACG151" s="1624"/>
      <c r="ACH151" s="1625"/>
      <c r="ACI151" s="1625"/>
      <c r="ACJ151" s="1625"/>
      <c r="ACK151" s="1625"/>
      <c r="ACL151" s="1625"/>
      <c r="ACM151" s="1625"/>
      <c r="ACN151" s="1625"/>
      <c r="ACO151" s="1625"/>
      <c r="ACP151" s="1625"/>
      <c r="ACQ151" s="1625"/>
      <c r="ACR151" s="1625"/>
      <c r="ACS151" s="1625"/>
      <c r="ACT151" s="1625"/>
      <c r="ACU151" s="1625"/>
      <c r="ACV151" s="1625"/>
      <c r="ACW151" s="1625"/>
      <c r="ACX151" s="1625"/>
      <c r="ACY151" s="1625"/>
      <c r="ACZ151" s="1625"/>
      <c r="ADA151" s="1625"/>
      <c r="ADB151" s="1626"/>
      <c r="AEI151" s="1624"/>
      <c r="AEJ151" s="1625"/>
      <c r="AEK151" s="1625"/>
      <c r="AEL151" s="1625"/>
      <c r="AEM151" s="1625"/>
      <c r="AEN151" s="1625"/>
      <c r="AEO151" s="1625"/>
      <c r="AEP151" s="1625"/>
      <c r="AEQ151" s="1625"/>
      <c r="AER151" s="1625"/>
      <c r="AES151" s="1625"/>
      <c r="AET151" s="1625"/>
      <c r="AEU151" s="1625"/>
      <c r="AEV151" s="1625"/>
      <c r="AEW151" s="1625"/>
      <c r="AEX151" s="1625"/>
      <c r="AEY151" s="1625"/>
      <c r="AEZ151" s="1625"/>
      <c r="AFA151" s="1625"/>
      <c r="AFB151" s="1625"/>
      <c r="AFC151" s="1625"/>
      <c r="AFD151" s="1626"/>
      <c r="AGK151" s="1624"/>
      <c r="AGL151" s="1625"/>
      <c r="AGM151" s="1625"/>
      <c r="AGN151" s="1625"/>
      <c r="AGO151" s="1625"/>
      <c r="AGP151" s="1625"/>
      <c r="AGQ151" s="1625"/>
      <c r="AGR151" s="1625"/>
      <c r="AGS151" s="1625"/>
      <c r="AGT151" s="1625"/>
      <c r="AGU151" s="1625"/>
      <c r="AGV151" s="1625"/>
      <c r="AGW151" s="1625"/>
      <c r="AGX151" s="1625"/>
      <c r="AGY151" s="1625"/>
      <c r="AGZ151" s="1625"/>
      <c r="AHA151" s="1625"/>
      <c r="AHB151" s="1625"/>
      <c r="AHC151" s="1625"/>
      <c r="AHD151" s="1625"/>
      <c r="AHE151" s="1625"/>
      <c r="AHF151" s="1626"/>
      <c r="AIM151" s="1624"/>
      <c r="AIN151" s="1625"/>
      <c r="AIO151" s="1625"/>
      <c r="AIP151" s="1625"/>
      <c r="AIQ151" s="1625"/>
      <c r="AIR151" s="1625"/>
      <c r="AIS151" s="1625"/>
      <c r="AIT151" s="1625"/>
      <c r="AIU151" s="1625"/>
      <c r="AIV151" s="1625"/>
      <c r="AIW151" s="1625"/>
      <c r="AIX151" s="1625"/>
      <c r="AIY151" s="1625"/>
      <c r="AIZ151" s="1625"/>
      <c r="AJA151" s="1625"/>
      <c r="AJB151" s="1625"/>
      <c r="AJC151" s="1625"/>
      <c r="AJD151" s="1625"/>
      <c r="AJE151" s="1625"/>
      <c r="AJF151" s="1625"/>
      <c r="AJG151" s="1625"/>
      <c r="AJH151" s="1626"/>
      <c r="AKO151" s="1624"/>
      <c r="AKP151" s="1625"/>
      <c r="AKQ151" s="1625"/>
      <c r="AKR151" s="1625"/>
      <c r="AKS151" s="1625"/>
      <c r="AKT151" s="1625"/>
      <c r="AKU151" s="1625"/>
      <c r="AKV151" s="1625"/>
      <c r="AKW151" s="1625"/>
      <c r="AKX151" s="1625"/>
      <c r="AKY151" s="1625"/>
      <c r="AKZ151" s="1625"/>
      <c r="ALA151" s="1625"/>
      <c r="ALB151" s="1625"/>
      <c r="ALC151" s="1625"/>
      <c r="ALD151" s="1625"/>
      <c r="ALE151" s="1625"/>
      <c r="ALF151" s="1625"/>
      <c r="ALG151" s="1625"/>
      <c r="ALH151" s="1625"/>
      <c r="ALI151" s="1625"/>
      <c r="ALJ151" s="1626"/>
      <c r="AMQ151" s="1624"/>
      <c r="AMR151" s="1625"/>
      <c r="AMS151" s="1625"/>
      <c r="AMT151" s="1625"/>
      <c r="AMU151" s="1625"/>
      <c r="AMV151" s="1625"/>
      <c r="AMW151" s="1625"/>
      <c r="AMX151" s="1625"/>
      <c r="AMY151" s="1625"/>
      <c r="AMZ151" s="1625"/>
      <c r="ANA151" s="1625"/>
      <c r="ANB151" s="1625"/>
      <c r="ANC151" s="1625"/>
      <c r="AND151" s="1625"/>
      <c r="ANE151" s="1625"/>
      <c r="ANF151" s="1625"/>
      <c r="ANG151" s="1625"/>
      <c r="ANH151" s="1625"/>
      <c r="ANI151" s="1625"/>
      <c r="ANJ151" s="1625"/>
      <c r="ANK151" s="1625"/>
      <c r="ANL151" s="1626"/>
      <c r="AOS151" s="1624"/>
      <c r="AOT151" s="1625"/>
      <c r="AOU151" s="1625"/>
      <c r="AOV151" s="1625"/>
      <c r="AOW151" s="1625"/>
      <c r="AOX151" s="1625"/>
      <c r="AOY151" s="1625"/>
      <c r="AOZ151" s="1625"/>
      <c r="APA151" s="1625"/>
      <c r="APB151" s="1625"/>
      <c r="APC151" s="1625"/>
      <c r="APD151" s="1625"/>
      <c r="APE151" s="1625"/>
      <c r="APF151" s="1625"/>
      <c r="APG151" s="1625"/>
      <c r="APH151" s="1625"/>
      <c r="API151" s="1625"/>
      <c r="APJ151" s="1625"/>
      <c r="APK151" s="1625"/>
      <c r="APL151" s="1625"/>
      <c r="APM151" s="1625"/>
      <c r="APN151" s="1626"/>
      <c r="AQU151" s="1624"/>
      <c r="AQV151" s="1625"/>
      <c r="AQW151" s="1625"/>
      <c r="AQX151" s="1625"/>
      <c r="AQY151" s="1625"/>
      <c r="AQZ151" s="1625"/>
      <c r="ARA151" s="1625"/>
      <c r="ARB151" s="1625"/>
      <c r="ARC151" s="1625"/>
      <c r="ARD151" s="1625"/>
      <c r="ARE151" s="1625"/>
      <c r="ARF151" s="1625"/>
      <c r="ARG151" s="1625"/>
      <c r="ARH151" s="1625"/>
      <c r="ARI151" s="1625"/>
      <c r="ARJ151" s="1625"/>
      <c r="ARK151" s="1625"/>
      <c r="ARL151" s="1625"/>
      <c r="ARM151" s="1625"/>
      <c r="ARN151" s="1625"/>
      <c r="ARO151" s="1625"/>
      <c r="ARP151" s="1626"/>
      <c r="ASW151" s="1624"/>
      <c r="ASX151" s="1625"/>
      <c r="ASY151" s="1625"/>
      <c r="ASZ151" s="1625"/>
      <c r="ATA151" s="1625"/>
      <c r="ATB151" s="1625"/>
      <c r="ATC151" s="1625"/>
      <c r="ATD151" s="1625"/>
      <c r="ATE151" s="1625"/>
      <c r="ATF151" s="1625"/>
      <c r="ATG151" s="1625"/>
      <c r="ATH151" s="1625"/>
      <c r="ATI151" s="1625"/>
      <c r="ATJ151" s="1625"/>
      <c r="ATK151" s="1625"/>
      <c r="ATL151" s="1625"/>
      <c r="ATM151" s="1625"/>
      <c r="ATN151" s="1625"/>
      <c r="ATO151" s="1625"/>
      <c r="ATP151" s="1625"/>
      <c r="ATQ151" s="1625"/>
      <c r="ATR151" s="1626"/>
      <c r="AUI151" s="244"/>
      <c r="AUJ151" s="244"/>
      <c r="AUK151" s="244"/>
      <c r="AUL151" s="244"/>
      <c r="AUM151" s="244"/>
      <c r="AUN151" s="244"/>
      <c r="AUO151" s="244"/>
      <c r="AUP151" s="244"/>
      <c r="AUQ151" s="244"/>
      <c r="AUR151" s="244"/>
      <c r="AUS151" s="244"/>
      <c r="AUT151" s="244"/>
      <c r="AUU151" s="244"/>
      <c r="AUV151" s="244"/>
      <c r="AUW151" s="1696"/>
      <c r="AUX151" s="1696"/>
      <c r="AUY151" s="1696"/>
      <c r="AUZ151" s="1696"/>
      <c r="AVA151" s="1696"/>
      <c r="AVB151" s="1696"/>
      <c r="AVC151" s="784"/>
      <c r="AVD151" s="244"/>
      <c r="AVP151" s="868"/>
      <c r="AVQ151" s="868"/>
      <c r="AVR151" s="868"/>
      <c r="AVS151" s="868"/>
      <c r="AVT151" s="868"/>
      <c r="AVU151" s="868"/>
      <c r="AVV151" s="868"/>
      <c r="AVW151" s="868"/>
      <c r="AVX151" s="868"/>
      <c r="AVY151" s="868"/>
      <c r="AVZ151" s="868"/>
      <c r="AWA151" s="868"/>
      <c r="AWB151" s="868"/>
      <c r="AWC151" s="868"/>
      <c r="AWD151" s="868"/>
      <c r="AWE151" s="868"/>
      <c r="AWF151" s="868"/>
      <c r="AWG151" s="868"/>
      <c r="AWH151" s="868"/>
      <c r="AWI151" s="868"/>
      <c r="AWJ151" s="868"/>
      <c r="AWK151" s="868"/>
      <c r="AWL151" s="868"/>
      <c r="AWM151" s="868"/>
      <c r="AWN151" s="868"/>
      <c r="AWO151" s="868"/>
      <c r="AWP151" s="868"/>
      <c r="AWQ151" s="868"/>
      <c r="AWR151" s="1213"/>
      <c r="AWS151" s="1213"/>
      <c r="AWT151" s="1213"/>
      <c r="AWU151" s="1213"/>
      <c r="AWV151" s="1213"/>
      <c r="AWW151" s="1213"/>
      <c r="AWX151" s="1213"/>
      <c r="AWY151" s="1213"/>
      <c r="AWZ151" s="1213"/>
      <c r="AXA151" s="1213"/>
      <c r="AXB151" s="1213"/>
      <c r="AXC151" s="1213"/>
      <c r="AXD151" s="1213"/>
      <c r="AXE151" s="1213"/>
      <c r="AXF151" s="1213"/>
      <c r="AXG151" s="1213"/>
      <c r="AXH151" s="1213"/>
      <c r="AXI151" s="1213"/>
      <c r="AXJ151" s="1213"/>
      <c r="AXK151" s="1213"/>
      <c r="AXL151" s="1213"/>
      <c r="AXM151" s="1213"/>
      <c r="AXN151" s="1213"/>
      <c r="AXO151" s="1213"/>
      <c r="AXP151" s="1213"/>
      <c r="AXQ151" s="1213"/>
      <c r="AXR151" s="1213"/>
      <c r="AXS151" s="1213"/>
      <c r="AXT151" s="1213"/>
      <c r="AXU151" s="868"/>
      <c r="AXV151" s="868"/>
      <c r="AXW151" s="868"/>
      <c r="AXX151" s="868"/>
      <c r="AXY151" s="868"/>
      <c r="AXZ151" s="868"/>
      <c r="AYA151" s="868"/>
      <c r="AYB151" s="868"/>
      <c r="AYC151" s="868"/>
      <c r="AYD151" s="868"/>
      <c r="AYE151" s="868"/>
      <c r="AYF151" s="868"/>
      <c r="AYG151" s="868"/>
      <c r="AYH151" s="868"/>
      <c r="AYI151" s="868"/>
      <c r="AYJ151" s="868"/>
      <c r="AYK151" s="868"/>
      <c r="AYL151" s="868"/>
      <c r="AYM151" s="868"/>
      <c r="AZK151" s="1624"/>
      <c r="AZL151" s="1625"/>
      <c r="AZM151" s="1625"/>
      <c r="AZN151" s="1625"/>
      <c r="AZO151" s="1625"/>
      <c r="AZP151" s="1625"/>
      <c r="AZQ151" s="1625"/>
      <c r="AZR151" s="1625"/>
      <c r="AZS151" s="1625"/>
      <c r="AZT151" s="1625"/>
      <c r="AZU151" s="1625"/>
      <c r="AZV151" s="1625"/>
      <c r="AZW151" s="1625"/>
      <c r="AZX151" s="1625"/>
      <c r="AZY151" s="1625"/>
      <c r="AZZ151" s="1625"/>
      <c r="BAA151" s="1625"/>
      <c r="BAB151" s="1625"/>
      <c r="BAC151" s="1625"/>
      <c r="BAD151" s="1625"/>
      <c r="BAE151" s="1625"/>
      <c r="BAF151" s="1626"/>
      <c r="BBM151" s="1624"/>
      <c r="BBN151" s="1625"/>
      <c r="BBO151" s="1625"/>
      <c r="BBP151" s="1625"/>
      <c r="BBQ151" s="1625"/>
      <c r="BBR151" s="1625"/>
      <c r="BBS151" s="1625"/>
      <c r="BBT151" s="1625"/>
      <c r="BBU151" s="1625"/>
      <c r="BBV151" s="1625"/>
      <c r="BBW151" s="1625"/>
      <c r="BBX151" s="1625"/>
      <c r="BBY151" s="1625"/>
      <c r="BBZ151" s="1625"/>
      <c r="BCA151" s="1625"/>
      <c r="BCB151" s="1625"/>
      <c r="BCC151" s="1625"/>
      <c r="BCD151" s="1625"/>
      <c r="BCE151" s="1625"/>
      <c r="BCF151" s="1625"/>
      <c r="BCG151" s="1625"/>
      <c r="BCH151" s="1626"/>
      <c r="BDO151" s="1624"/>
      <c r="BDP151" s="1625"/>
      <c r="BDQ151" s="1625"/>
      <c r="BDR151" s="1625"/>
      <c r="BDS151" s="1625"/>
      <c r="BDT151" s="1625"/>
      <c r="BDU151" s="1625"/>
      <c r="BDV151" s="1625"/>
      <c r="BDW151" s="1625"/>
      <c r="BDX151" s="1625"/>
      <c r="BDY151" s="1625"/>
      <c r="BDZ151" s="1625"/>
      <c r="BEA151" s="1625"/>
      <c r="BEB151" s="1625"/>
      <c r="BEC151" s="1625"/>
      <c r="BED151" s="1625"/>
      <c r="BEE151" s="1625"/>
      <c r="BEF151" s="1625"/>
      <c r="BEG151" s="1625"/>
      <c r="BEH151" s="1625"/>
      <c r="BEI151" s="1625"/>
      <c r="BEJ151" s="1626"/>
      <c r="BFQ151" s="1624"/>
      <c r="BFR151" s="1625"/>
      <c r="BFS151" s="1625"/>
      <c r="BFT151" s="1625"/>
      <c r="BFU151" s="1625"/>
      <c r="BFV151" s="1625"/>
      <c r="BFW151" s="1625"/>
      <c r="BFX151" s="1625"/>
      <c r="BFY151" s="1625"/>
      <c r="BFZ151" s="1625"/>
      <c r="BGA151" s="1625"/>
      <c r="BGB151" s="1625"/>
      <c r="BGC151" s="1625"/>
      <c r="BGD151" s="1625"/>
      <c r="BGE151" s="1625"/>
      <c r="BGF151" s="1625"/>
      <c r="BGG151" s="1625"/>
      <c r="BGH151" s="1625"/>
      <c r="BGI151" s="1625"/>
      <c r="BGJ151" s="1625"/>
      <c r="BGK151" s="1625"/>
      <c r="BGL151" s="1626"/>
      <c r="BHS151" s="1624"/>
      <c r="BHT151" s="1625"/>
      <c r="BHU151" s="1625"/>
      <c r="BHV151" s="1625"/>
      <c r="BHW151" s="1625"/>
      <c r="BHX151" s="1625"/>
      <c r="BHY151" s="1625"/>
      <c r="BHZ151" s="1625"/>
      <c r="BIA151" s="1625"/>
      <c r="BIB151" s="1625"/>
      <c r="BIC151" s="1625"/>
      <c r="BID151" s="1625"/>
      <c r="BIE151" s="1625"/>
      <c r="BIF151" s="1625"/>
      <c r="BIG151" s="1625"/>
      <c r="BIH151" s="1625"/>
      <c r="BII151" s="1625"/>
      <c r="BIJ151" s="1625"/>
      <c r="BIK151" s="1625"/>
      <c r="BIL151" s="1625"/>
      <c r="BIM151" s="1625"/>
      <c r="BIN151" s="1626"/>
      <c r="BJU151" s="1624"/>
      <c r="BJV151" s="1625"/>
      <c r="BJW151" s="1625"/>
      <c r="BJX151" s="1625"/>
      <c r="BJY151" s="1625"/>
      <c r="BJZ151" s="1625"/>
      <c r="BKA151" s="1625"/>
      <c r="BKB151" s="1625"/>
      <c r="BKC151" s="1625"/>
      <c r="BKD151" s="1625"/>
      <c r="BKE151" s="1625"/>
      <c r="BKF151" s="1625"/>
      <c r="BKG151" s="1625"/>
      <c r="BKH151" s="1625"/>
      <c r="BKI151" s="1625"/>
      <c r="BKJ151" s="1625"/>
      <c r="BKK151" s="1625"/>
      <c r="BKL151" s="1625"/>
      <c r="BKM151" s="1625"/>
      <c r="BKN151" s="1625"/>
      <c r="BKO151" s="1625"/>
      <c r="BKP151" s="1626"/>
      <c r="BLW151" s="1624"/>
      <c r="BLX151" s="1625"/>
      <c r="BLY151" s="1625"/>
      <c r="BLZ151" s="1625"/>
      <c r="BMA151" s="1625"/>
      <c r="BMB151" s="1625"/>
      <c r="BMC151" s="1625"/>
      <c r="BMD151" s="1625"/>
      <c r="BME151" s="1625"/>
      <c r="BMF151" s="1625"/>
      <c r="BMG151" s="1625"/>
      <c r="BMH151" s="1625"/>
      <c r="BMI151" s="1625"/>
      <c r="BMJ151" s="1625"/>
      <c r="BMK151" s="1625"/>
      <c r="BML151" s="1625"/>
      <c r="BMM151" s="1625"/>
      <c r="BMN151" s="1625"/>
      <c r="BMO151" s="1625"/>
      <c r="BMP151" s="1625"/>
      <c r="BMQ151" s="1625"/>
      <c r="BMR151" s="1626"/>
      <c r="BNY151" s="1624"/>
      <c r="BNZ151" s="1625"/>
      <c r="BOA151" s="1625"/>
      <c r="BOB151" s="1625"/>
      <c r="BOC151" s="1625"/>
      <c r="BOD151" s="1625"/>
      <c r="BOE151" s="1625"/>
      <c r="BOF151" s="1625"/>
      <c r="BOG151" s="1625"/>
      <c r="BOH151" s="1625"/>
      <c r="BOI151" s="1625"/>
      <c r="BOJ151" s="1625"/>
      <c r="BOK151" s="1625"/>
      <c r="BOL151" s="1625"/>
      <c r="BOM151" s="1625"/>
      <c r="BON151" s="1625"/>
      <c r="BOO151" s="1625"/>
      <c r="BOP151" s="1625"/>
      <c r="BOQ151" s="1625"/>
      <c r="BOR151" s="1625"/>
      <c r="BOS151" s="1625"/>
      <c r="BOT151" s="1626"/>
      <c r="BQA151" s="1624"/>
      <c r="BQB151" s="1625"/>
      <c r="BQC151" s="1625"/>
      <c r="BQD151" s="1625"/>
      <c r="BQE151" s="1625"/>
      <c r="BQF151" s="1625"/>
      <c r="BQG151" s="1625"/>
      <c r="BQH151" s="1625"/>
      <c r="BQI151" s="1625"/>
      <c r="BQJ151" s="1625"/>
      <c r="BQK151" s="1625"/>
      <c r="BQL151" s="1625"/>
      <c r="BQM151" s="1625"/>
      <c r="BQN151" s="1625"/>
      <c r="BQO151" s="1625"/>
      <c r="BQP151" s="1625"/>
      <c r="BQQ151" s="1625"/>
      <c r="BQR151" s="1625"/>
      <c r="BQS151" s="1625"/>
      <c r="BQT151" s="1625"/>
      <c r="BQU151" s="1625"/>
      <c r="BQV151" s="1626"/>
      <c r="BSC151" s="1624"/>
      <c r="BSD151" s="1625"/>
      <c r="BSE151" s="1625"/>
      <c r="BSF151" s="1625"/>
      <c r="BSG151" s="1625"/>
      <c r="BSH151" s="1625"/>
      <c r="BSI151" s="1625"/>
      <c r="BSJ151" s="1625"/>
      <c r="BSK151" s="1625"/>
      <c r="BSL151" s="1625"/>
      <c r="BSM151" s="1625"/>
      <c r="BSN151" s="1625"/>
      <c r="BSO151" s="1625"/>
      <c r="BSP151" s="1625"/>
      <c r="BSQ151" s="1625"/>
      <c r="BSR151" s="1625"/>
      <c r="BSS151" s="1625"/>
      <c r="BST151" s="1625"/>
      <c r="BSU151" s="1625"/>
      <c r="BSV151" s="1625"/>
      <c r="BSW151" s="1625"/>
      <c r="BSX151" s="1626"/>
      <c r="BUE151" s="1624"/>
      <c r="BUF151" s="1625"/>
      <c r="BUG151" s="1625"/>
      <c r="BUH151" s="1625"/>
      <c r="BUI151" s="1625"/>
      <c r="BUJ151" s="1625"/>
      <c r="BUK151" s="1625"/>
      <c r="BUL151" s="1625"/>
      <c r="BUM151" s="1625"/>
      <c r="BUN151" s="1625"/>
      <c r="BUO151" s="1625"/>
      <c r="BUP151" s="1625"/>
      <c r="BUQ151" s="1625"/>
      <c r="BUR151" s="1625"/>
      <c r="BUS151" s="1625"/>
      <c r="BUT151" s="1625"/>
      <c r="BUU151" s="1625"/>
      <c r="BUV151" s="1625"/>
      <c r="BUW151" s="1625"/>
      <c r="BUX151" s="1625"/>
      <c r="BUY151" s="1625"/>
      <c r="BUZ151" s="1626"/>
      <c r="BWG151" s="1624"/>
      <c r="BWH151" s="1625"/>
      <c r="BWI151" s="1625"/>
      <c r="BWJ151" s="1625"/>
      <c r="BWK151" s="1625"/>
      <c r="BWL151" s="1625"/>
      <c r="BWM151" s="1625"/>
      <c r="BWN151" s="1625"/>
      <c r="BWO151" s="1625"/>
      <c r="BWP151" s="1625"/>
      <c r="BWQ151" s="1625"/>
      <c r="BWR151" s="1625"/>
      <c r="BWS151" s="1625"/>
      <c r="BWT151" s="1625"/>
      <c r="BWU151" s="1625"/>
      <c r="BWV151" s="1625"/>
      <c r="BWW151" s="1625"/>
      <c r="BWX151" s="1625"/>
      <c r="BWY151" s="1625"/>
      <c r="BWZ151" s="1625"/>
      <c r="BXA151" s="1625"/>
      <c r="BXB151" s="1626"/>
      <c r="BYI151" s="1624"/>
      <c r="BYJ151" s="1625"/>
      <c r="BYK151" s="1625"/>
      <c r="BYL151" s="1625"/>
      <c r="BYM151" s="1625"/>
      <c r="BYN151" s="1625"/>
      <c r="BYO151" s="1625"/>
      <c r="BYP151" s="1625"/>
      <c r="BYQ151" s="1625"/>
      <c r="BYR151" s="1625"/>
      <c r="BYS151" s="1625"/>
      <c r="BYT151" s="1625"/>
      <c r="BYU151" s="1625"/>
      <c r="BYV151" s="1625"/>
      <c r="BYW151" s="1625"/>
      <c r="BYX151" s="1625"/>
      <c r="BYY151" s="1625"/>
      <c r="BYZ151" s="1625"/>
      <c r="BZA151" s="1625"/>
      <c r="BZB151" s="1625"/>
      <c r="BZC151" s="1625"/>
      <c r="BZD151" s="1626"/>
      <c r="CAK151" s="1624"/>
      <c r="CAL151" s="1625"/>
      <c r="CAM151" s="1625"/>
      <c r="CAN151" s="1625"/>
      <c r="CAO151" s="1625"/>
      <c r="CAP151" s="1625"/>
      <c r="CAQ151" s="1625"/>
      <c r="CAR151" s="1625"/>
      <c r="CAS151" s="1625"/>
      <c r="CAT151" s="1625"/>
      <c r="CAU151" s="1625"/>
      <c r="CAV151" s="1625"/>
      <c r="CAW151" s="1625"/>
      <c r="CAX151" s="1625"/>
      <c r="CAY151" s="1625"/>
      <c r="CAZ151" s="1625"/>
      <c r="CBA151" s="1625"/>
      <c r="CBB151" s="1625"/>
      <c r="CBC151" s="1625"/>
      <c r="CBD151" s="1625"/>
      <c r="CBE151" s="1625"/>
      <c r="CBF151" s="1626"/>
      <c r="CCM151" s="1624"/>
      <c r="CCN151" s="1625"/>
      <c r="CCO151" s="1625"/>
      <c r="CCP151" s="1625"/>
      <c r="CCQ151" s="1625"/>
      <c r="CCR151" s="1625"/>
      <c r="CCS151" s="1625"/>
      <c r="CCT151" s="1625"/>
      <c r="CCU151" s="1625"/>
      <c r="CCV151" s="1625"/>
      <c r="CCW151" s="1625"/>
      <c r="CCX151" s="1625"/>
      <c r="CCY151" s="1625"/>
      <c r="CCZ151" s="1625"/>
      <c r="CDA151" s="1625"/>
      <c r="CDB151" s="1625"/>
      <c r="CDC151" s="1625"/>
      <c r="CDD151" s="1625"/>
      <c r="CDE151" s="1625"/>
      <c r="CDF151" s="1625"/>
      <c r="CDG151" s="1625"/>
      <c r="CDH151" s="1626"/>
      <c r="CEO151" s="1624"/>
      <c r="CEP151" s="1625"/>
      <c r="CEQ151" s="1625"/>
      <c r="CER151" s="1625"/>
      <c r="CES151" s="1625"/>
      <c r="CET151" s="1625"/>
      <c r="CEU151" s="1625"/>
      <c r="CEV151" s="1625"/>
      <c r="CEW151" s="1625"/>
      <c r="CEX151" s="1625"/>
      <c r="CEY151" s="1625"/>
      <c r="CEZ151" s="1625"/>
      <c r="CFA151" s="1625"/>
      <c r="CFB151" s="1625"/>
      <c r="CFC151" s="1625"/>
      <c r="CFD151" s="1625"/>
      <c r="CFE151" s="1625"/>
      <c r="CFF151" s="1625"/>
      <c r="CFG151" s="1625"/>
      <c r="CFH151" s="1625"/>
      <c r="CFI151" s="1625"/>
      <c r="CFJ151" s="1626"/>
      <c r="CGQ151" s="1624"/>
      <c r="CGR151" s="1625"/>
      <c r="CGS151" s="1625"/>
      <c r="CGT151" s="1625"/>
      <c r="CGU151" s="1625"/>
      <c r="CGV151" s="1625"/>
      <c r="CGW151" s="1625"/>
      <c r="CGX151" s="1625"/>
      <c r="CGY151" s="1625"/>
      <c r="CGZ151" s="1625"/>
      <c r="CHA151" s="1625"/>
      <c r="CHB151" s="1625"/>
      <c r="CHC151" s="1625"/>
      <c r="CHD151" s="1625"/>
      <c r="CHE151" s="1625"/>
      <c r="CHF151" s="1625"/>
      <c r="CHG151" s="1625"/>
      <c r="CHH151" s="1625"/>
      <c r="CHI151" s="1625"/>
      <c r="CHJ151" s="1625"/>
      <c r="CHK151" s="1625"/>
      <c r="CHL151" s="1626"/>
      <c r="CIS151" s="1624"/>
      <c r="CIT151" s="1625"/>
      <c r="CIU151" s="1625"/>
      <c r="CIV151" s="1625"/>
      <c r="CIW151" s="1625"/>
      <c r="CIX151" s="1625"/>
      <c r="CIY151" s="1625"/>
      <c r="CIZ151" s="1625"/>
      <c r="CJA151" s="1625"/>
      <c r="CJB151" s="1625"/>
      <c r="CJC151" s="1625"/>
      <c r="CJD151" s="1625"/>
      <c r="CJE151" s="1625"/>
      <c r="CJF151" s="1625"/>
      <c r="CJG151" s="1625"/>
      <c r="CJH151" s="1625"/>
      <c r="CJI151" s="1625"/>
      <c r="CJJ151" s="1625"/>
      <c r="CJK151" s="1625"/>
      <c r="CJL151" s="1625"/>
      <c r="CJM151" s="1625"/>
      <c r="CJN151" s="1626"/>
      <c r="CKU151" s="1624"/>
      <c r="CKV151" s="1625"/>
      <c r="CKW151" s="1625"/>
      <c r="CKX151" s="1625"/>
      <c r="CKY151" s="1625"/>
      <c r="CKZ151" s="1625"/>
      <c r="CLA151" s="1625"/>
      <c r="CLB151" s="1625"/>
      <c r="CLC151" s="1625"/>
      <c r="CLD151" s="1625"/>
      <c r="CLE151" s="1625"/>
      <c r="CLF151" s="1625"/>
      <c r="CLG151" s="1625"/>
      <c r="CLH151" s="1625"/>
      <c r="CLI151" s="1625"/>
      <c r="CLJ151" s="1625"/>
      <c r="CLK151" s="1625"/>
      <c r="CLL151" s="1625"/>
      <c r="CLM151" s="1625"/>
      <c r="CLN151" s="1625"/>
      <c r="CLO151" s="1625"/>
      <c r="CLP151" s="1626"/>
      <c r="CMW151" s="1624"/>
      <c r="CMX151" s="1625"/>
      <c r="CMY151" s="1625"/>
      <c r="CMZ151" s="1625"/>
      <c r="CNA151" s="1625"/>
      <c r="CNB151" s="1625"/>
      <c r="CNC151" s="1625"/>
      <c r="CND151" s="1625"/>
      <c r="CNE151" s="1625"/>
      <c r="CNF151" s="1625"/>
      <c r="CNG151" s="1625"/>
      <c r="CNH151" s="1625"/>
      <c r="CNI151" s="1625"/>
      <c r="CNJ151" s="1625"/>
      <c r="CNK151" s="1625"/>
      <c r="CNL151" s="1625"/>
      <c r="CNM151" s="1625"/>
      <c r="CNN151" s="1625"/>
      <c r="CNO151" s="1625"/>
      <c r="CNP151" s="1625"/>
      <c r="CNQ151" s="1625"/>
      <c r="CNR151" s="1626"/>
      <c r="COY151" s="1624"/>
      <c r="COZ151" s="1625"/>
      <c r="CPA151" s="1625"/>
      <c r="CPB151" s="1625"/>
      <c r="CPC151" s="1625"/>
      <c r="CPD151" s="1625"/>
      <c r="CPE151" s="1625"/>
      <c r="CPF151" s="1625"/>
      <c r="CPG151" s="1625"/>
      <c r="CPH151" s="1625"/>
      <c r="CPI151" s="1625"/>
      <c r="CPJ151" s="1625"/>
      <c r="CPK151" s="1625"/>
      <c r="CPL151" s="1625"/>
      <c r="CPM151" s="1625"/>
      <c r="CPN151" s="1625"/>
      <c r="CPO151" s="1625"/>
      <c r="CPP151" s="1625"/>
      <c r="CPQ151" s="1625"/>
      <c r="CPR151" s="1625"/>
      <c r="CPS151" s="1625"/>
      <c r="CPT151" s="1626"/>
      <c r="CRA151" s="1624"/>
      <c r="CRB151" s="1625"/>
      <c r="CRC151" s="1625"/>
      <c r="CRD151" s="1625"/>
      <c r="CRE151" s="1625"/>
      <c r="CRF151" s="1625"/>
      <c r="CRG151" s="1625"/>
      <c r="CRH151" s="1625"/>
      <c r="CRI151" s="1625"/>
      <c r="CRJ151" s="1625"/>
      <c r="CRK151" s="1625"/>
      <c r="CRL151" s="1625"/>
      <c r="CRM151" s="1625"/>
      <c r="CRN151" s="1625"/>
      <c r="CRO151" s="1625"/>
      <c r="CRP151" s="1625"/>
      <c r="CRQ151" s="1625"/>
      <c r="CRR151" s="1625"/>
      <c r="CRS151" s="1625"/>
      <c r="CRT151" s="1625"/>
      <c r="CRU151" s="1625"/>
      <c r="CRV151" s="1626"/>
      <c r="CTC151" s="1624"/>
      <c r="CTD151" s="1625"/>
      <c r="CTE151" s="1625"/>
      <c r="CTF151" s="1625"/>
      <c r="CTG151" s="1625"/>
      <c r="CTH151" s="1625"/>
      <c r="CTI151" s="1625"/>
      <c r="CTJ151" s="1625"/>
      <c r="CTK151" s="1625"/>
      <c r="CTL151" s="1625"/>
      <c r="CTM151" s="1625"/>
      <c r="CTN151" s="1625"/>
      <c r="CTO151" s="1625"/>
      <c r="CTP151" s="1625"/>
      <c r="CTQ151" s="1625"/>
      <c r="CTR151" s="1625"/>
      <c r="CTS151" s="1625"/>
      <c r="CTT151" s="1625"/>
      <c r="CTU151" s="1625"/>
      <c r="CTV151" s="1625"/>
      <c r="CTW151" s="1625"/>
      <c r="CTX151" s="1626"/>
      <c r="CWK151" s="1624"/>
      <c r="CWL151" s="1625"/>
      <c r="CWM151" s="1625"/>
      <c r="CWN151" s="1625"/>
      <c r="CWO151" s="1625"/>
      <c r="CWP151" s="1625"/>
      <c r="CWQ151" s="1625"/>
      <c r="CWR151" s="1625"/>
      <c r="CWS151" s="1625"/>
      <c r="CWT151" s="1625"/>
      <c r="CWU151" s="1625"/>
      <c r="CWV151" s="1625"/>
      <c r="CWW151" s="1625"/>
      <c r="CWX151" s="1625"/>
      <c r="CWY151" s="1625"/>
      <c r="CWZ151" s="1625"/>
      <c r="CXA151" s="1625"/>
      <c r="CXB151" s="1625"/>
      <c r="CXC151" s="1625"/>
      <c r="CXD151" s="1625"/>
      <c r="CXE151" s="1625"/>
      <c r="CXF151" s="1626"/>
      <c r="DAI151" s="1624"/>
      <c r="DAJ151" s="1625"/>
      <c r="DAK151" s="1625"/>
      <c r="DAL151" s="1625"/>
      <c r="DAM151" s="1625"/>
      <c r="DAN151" s="1625"/>
      <c r="DAO151" s="1625"/>
      <c r="DAP151" s="1625"/>
      <c r="DAQ151" s="1625"/>
      <c r="DAR151" s="1625"/>
      <c r="DAS151" s="1625"/>
      <c r="DAT151" s="1625"/>
      <c r="DAU151" s="1625"/>
      <c r="DAV151" s="1625"/>
      <c r="DAW151" s="1625"/>
      <c r="DAX151" s="1625"/>
      <c r="DAY151" s="1625"/>
      <c r="DAZ151" s="1625"/>
      <c r="DBA151" s="1625"/>
      <c r="DBB151" s="1625"/>
      <c r="DBC151" s="1625"/>
      <c r="DBD151" s="1626"/>
      <c r="DDQ151" s="1624"/>
      <c r="DDR151" s="1625"/>
      <c r="DDS151" s="1625"/>
      <c r="DDT151" s="1625"/>
      <c r="DDU151" s="1625"/>
      <c r="DDV151" s="1625"/>
      <c r="DDW151" s="1625"/>
      <c r="DDX151" s="1625"/>
      <c r="DDY151" s="1625"/>
      <c r="DDZ151" s="1625"/>
      <c r="DEA151" s="1625"/>
      <c r="DEB151" s="1625"/>
      <c r="DEC151" s="1625"/>
      <c r="DED151" s="1625"/>
      <c r="DEE151" s="1625"/>
      <c r="DEF151" s="1625"/>
      <c r="DEG151" s="1625"/>
      <c r="DEH151" s="1625"/>
      <c r="DEI151" s="1625"/>
      <c r="DEJ151" s="1625"/>
      <c r="DEK151" s="1625"/>
      <c r="DEL151" s="1626"/>
      <c r="DGY151" s="1624"/>
      <c r="DGZ151" s="1625"/>
      <c r="DHA151" s="1625"/>
      <c r="DHB151" s="1625"/>
      <c r="DHC151" s="1625"/>
      <c r="DHD151" s="1625"/>
      <c r="DHE151" s="1625"/>
      <c r="DHF151" s="1625"/>
      <c r="DHG151" s="1625"/>
      <c r="DHH151" s="1625"/>
      <c r="DHI151" s="1625"/>
      <c r="DHJ151" s="1625"/>
      <c r="DHK151" s="1625"/>
      <c r="DHL151" s="1625"/>
      <c r="DHM151" s="1625"/>
      <c r="DHN151" s="1625"/>
      <c r="DHO151" s="1625"/>
      <c r="DHP151" s="1625"/>
      <c r="DHQ151" s="1625"/>
      <c r="DHR151" s="1625"/>
      <c r="DHS151" s="1625"/>
      <c r="DHT151" s="1626"/>
      <c r="DKG151" s="1624"/>
      <c r="DKH151" s="1625"/>
      <c r="DKI151" s="1625"/>
      <c r="DKJ151" s="1625"/>
      <c r="DKK151" s="1625"/>
      <c r="DKL151" s="1625"/>
      <c r="DKM151" s="1625"/>
      <c r="DKN151" s="1625"/>
      <c r="DKO151" s="1625"/>
      <c r="DKP151" s="1625"/>
      <c r="DKQ151" s="1625"/>
      <c r="DKR151" s="1625"/>
      <c r="DKS151" s="1625"/>
      <c r="DKT151" s="1625"/>
      <c r="DKU151" s="1625"/>
      <c r="DKV151" s="1625"/>
      <c r="DKW151" s="1625"/>
      <c r="DKX151" s="1625"/>
      <c r="DKY151" s="1625"/>
      <c r="DKZ151" s="1625"/>
      <c r="DLA151" s="1625"/>
      <c r="DLB151" s="1626"/>
      <c r="DLJ151" s="792"/>
      <c r="DLK151" s="792"/>
      <c r="DLL151" s="792"/>
      <c r="DLM151" s="792"/>
      <c r="DLN151" s="792"/>
      <c r="DLO151" s="792"/>
      <c r="DLP151" s="792"/>
      <c r="DLQ151" s="792"/>
      <c r="DLR151" s="792"/>
      <c r="DLS151" s="792"/>
      <c r="DLT151" s="792"/>
      <c r="DLU151" s="792"/>
      <c r="DLV151" s="792"/>
      <c r="DLW151" s="792"/>
      <c r="DLX151" s="792"/>
      <c r="DLY151" s="792"/>
      <c r="DLZ151" s="792"/>
      <c r="DMA151" s="792"/>
      <c r="DMB151" s="792"/>
      <c r="DMC151" s="792"/>
      <c r="DMD151" s="792"/>
      <c r="DME151" s="792"/>
      <c r="DMF151" s="792"/>
      <c r="DMG151" s="792"/>
      <c r="DMH151" s="792"/>
      <c r="DMI151" s="792"/>
      <c r="DMJ151" s="792"/>
      <c r="DMK151" s="792"/>
      <c r="DML151" s="792"/>
      <c r="DMM151" s="792"/>
      <c r="DMN151" s="792"/>
      <c r="DMO151" s="792"/>
      <c r="DMP151" s="792"/>
      <c r="DMQ151" s="792"/>
      <c r="DMR151" s="792"/>
      <c r="DMS151" s="792"/>
      <c r="DMT151" s="792"/>
      <c r="DMU151" s="792"/>
      <c r="DMV151" s="792"/>
      <c r="DMW151" s="792"/>
      <c r="DMX151" s="792"/>
      <c r="DMY151" s="792"/>
      <c r="DMZ151" s="792"/>
      <c r="DNA151" s="792"/>
      <c r="DNB151" s="792"/>
      <c r="DNC151" s="792"/>
      <c r="DND151" s="792"/>
      <c r="DNE151" s="792"/>
      <c r="DNF151" s="792"/>
      <c r="DNG151" s="792"/>
      <c r="DNH151" s="792"/>
      <c r="DNI151" s="792"/>
      <c r="DNJ151" s="792"/>
      <c r="DNO151" s="1624"/>
      <c r="DNP151" s="1625"/>
      <c r="DNQ151" s="1625"/>
      <c r="DNR151" s="1625"/>
      <c r="DNS151" s="1625"/>
      <c r="DNT151" s="1625"/>
      <c r="DNU151" s="1625"/>
      <c r="DNV151" s="1625"/>
      <c r="DNW151" s="1625"/>
      <c r="DNX151" s="1625"/>
      <c r="DNY151" s="1625"/>
      <c r="DNZ151" s="1625"/>
      <c r="DOA151" s="1625"/>
      <c r="DOB151" s="1625"/>
      <c r="DOC151" s="1625"/>
      <c r="DOD151" s="1625"/>
      <c r="DOE151" s="1625"/>
      <c r="DOF151" s="1625"/>
      <c r="DOG151" s="1625"/>
      <c r="DOH151" s="1625"/>
      <c r="DOI151" s="1625"/>
      <c r="DOJ151" s="1626"/>
      <c r="DRM151" s="1624"/>
      <c r="DRN151" s="1625"/>
      <c r="DRO151" s="1625"/>
      <c r="DRP151" s="1625"/>
      <c r="DRQ151" s="1625"/>
      <c r="DRR151" s="1625"/>
      <c r="DRS151" s="1625"/>
      <c r="DRT151" s="1625"/>
      <c r="DRU151" s="1625"/>
      <c r="DRV151" s="1625"/>
      <c r="DRW151" s="1625"/>
      <c r="DRX151" s="1625"/>
      <c r="DRY151" s="1625"/>
      <c r="DRZ151" s="1625"/>
      <c r="DSA151" s="1625"/>
      <c r="DSB151" s="1625"/>
      <c r="DSC151" s="1625"/>
      <c r="DSD151" s="1625"/>
      <c r="DSE151" s="1625"/>
      <c r="DSF151" s="1625"/>
      <c r="DSG151" s="1625"/>
      <c r="DSH151" s="1626"/>
      <c r="DTV151" s="1373"/>
      <c r="DTW151" s="1373"/>
      <c r="DTX151" s="1373"/>
      <c r="DTY151" s="1373"/>
      <c r="DTZ151" s="1373"/>
      <c r="DXR151" s="235"/>
      <c r="DXS151" s="235"/>
      <c r="DXT151" s="235"/>
      <c r="DXU151" s="235"/>
      <c r="DXV151" s="235"/>
      <c r="DXW151" s="235"/>
      <c r="DXX151" s="235"/>
      <c r="DXY151" s="235"/>
      <c r="DXZ151" s="235"/>
      <c r="DYA151" s="235"/>
      <c r="DYB151" s="235"/>
      <c r="DYC151" s="235"/>
      <c r="DYD151" s="235"/>
      <c r="DYE151" s="235"/>
      <c r="DYF151" s="235"/>
      <c r="DYG151" s="235"/>
      <c r="DYH151" s="235"/>
      <c r="DYI151" s="235"/>
      <c r="DYJ151" s="235"/>
      <c r="DYK151" s="563"/>
      <c r="DYL151" s="227"/>
      <c r="DYM151" s="235"/>
      <c r="DYN151" s="235"/>
      <c r="DYO151" s="235"/>
      <c r="DYP151" s="235"/>
      <c r="DYQ151" s="235"/>
      <c r="DYR151" s="235"/>
      <c r="DYS151" s="267"/>
      <c r="DYT151" s="235"/>
      <c r="DYU151" s="235"/>
      <c r="DYV151" s="235"/>
      <c r="DYW151" s="235"/>
      <c r="DYX151" s="235"/>
      <c r="DYY151" s="235"/>
      <c r="DYZ151" s="235"/>
      <c r="DZA151" s="235"/>
      <c r="DZB151" s="238"/>
      <c r="DZC151" s="235"/>
      <c r="DZD151" s="235"/>
      <c r="DZE151" s="235"/>
      <c r="DZF151" s="235"/>
      <c r="DZG151" s="235"/>
      <c r="DZH151" s="235"/>
      <c r="DZI151" s="235"/>
      <c r="DZJ151" s="235"/>
      <c r="DZK151" s="235"/>
      <c r="DZL151" s="235"/>
      <c r="DZM151" s="235"/>
      <c r="DZN151" s="235"/>
      <c r="DZO151" s="235"/>
      <c r="DZP151" s="235"/>
      <c r="DZQ151" s="235"/>
      <c r="DZR151" s="235"/>
      <c r="DZS151" s="235"/>
      <c r="EBP151" s="235"/>
      <c r="EBQ151" s="235"/>
      <c r="EBR151" s="235"/>
      <c r="EBS151" s="235"/>
      <c r="EBT151" s="235"/>
      <c r="EBU151" s="235"/>
      <c r="EBV151" s="235"/>
      <c r="EBW151" s="235"/>
      <c r="EBX151" s="235"/>
      <c r="EBY151" s="235"/>
      <c r="EBZ151" s="235"/>
      <c r="ECA151" s="235"/>
      <c r="ECB151" s="235"/>
      <c r="ECC151" s="235"/>
      <c r="ECD151" s="235"/>
      <c r="ECE151" s="235"/>
      <c r="ECF151" s="235"/>
      <c r="ECG151" s="235"/>
      <c r="ECH151" s="235"/>
      <c r="ECI151" s="563"/>
      <c r="ECJ151" s="227"/>
      <c r="ECK151" s="235"/>
      <c r="ECL151" s="235"/>
      <c r="ECM151" s="235"/>
      <c r="ECN151" s="235"/>
      <c r="ECO151" s="235"/>
      <c r="ECP151" s="235"/>
      <c r="ECQ151" s="267"/>
      <c r="ECR151" s="235"/>
      <c r="ECS151" s="235"/>
      <c r="ECT151" s="235"/>
      <c r="ECU151" s="235"/>
      <c r="ECV151" s="235"/>
      <c r="ECW151" s="235"/>
      <c r="ECX151" s="235"/>
      <c r="ECY151" s="235"/>
      <c r="ECZ151" s="238"/>
      <c r="EDA151" s="235"/>
      <c r="EDB151" s="235"/>
      <c r="EDC151" s="235"/>
      <c r="EDD151" s="235"/>
      <c r="EDE151" s="235"/>
      <c r="EDF151" s="235"/>
      <c r="EDG151" s="235"/>
      <c r="EDH151" s="235"/>
      <c r="EDI151" s="235"/>
      <c r="EDJ151" s="235"/>
      <c r="EDK151" s="235"/>
      <c r="EDL151" s="235"/>
      <c r="EDM151" s="235"/>
      <c r="EDN151" s="235"/>
      <c r="EDO151" s="235"/>
      <c r="EDP151" s="235"/>
      <c r="EDQ151" s="235"/>
      <c r="EDR151" s="1714"/>
      <c r="EDS151" s="1714"/>
      <c r="EDT151" s="1714"/>
      <c r="EDU151" s="1714"/>
      <c r="EDV151" s="1714"/>
      <c r="EDW151" s="1714"/>
      <c r="EDX151" s="1714"/>
      <c r="EDY151" s="1714"/>
      <c r="EDZ151" s="1714"/>
      <c r="EEA151" s="1714"/>
      <c r="EEB151" s="1714"/>
      <c r="EEC151" s="1714"/>
      <c r="EED151" s="1714"/>
      <c r="EEE151" s="1714"/>
      <c r="EEF151" s="1714"/>
      <c r="EEG151" s="1714"/>
      <c r="EEH151" s="987"/>
      <c r="EEI151" s="987"/>
      <c r="EEJ151" s="987"/>
      <c r="EEK151" s="987"/>
      <c r="EEL151" s="987"/>
      <c r="EEM151" s="987"/>
      <c r="EEN151" s="987"/>
      <c r="EEO151" s="987"/>
      <c r="EEP151" s="987"/>
      <c r="EEQ151" s="987"/>
      <c r="EER151" s="987"/>
      <c r="EES151" s="987"/>
      <c r="EET151" s="987"/>
      <c r="EEU151" s="987"/>
      <c r="EEV151" s="987"/>
      <c r="EEW151" s="987"/>
      <c r="EEX151" s="987"/>
      <c r="EEY151" s="987"/>
      <c r="EEZ151" s="987"/>
      <c r="EFA151" s="987"/>
      <c r="EFB151" s="987"/>
      <c r="EFC151" s="987"/>
      <c r="EFD151" s="987"/>
      <c r="EFE151" s="987"/>
      <c r="EFF151" s="987"/>
      <c r="EFG151" s="987"/>
      <c r="EFH151" s="987"/>
      <c r="EFI151" s="987"/>
      <c r="EFJ151" s="987"/>
      <c r="EFK151" s="987"/>
      <c r="EFL151" s="987"/>
      <c r="EFM151" s="987"/>
      <c r="EFN151" s="987"/>
      <c r="EFO151" s="987"/>
      <c r="EFP151" s="987"/>
      <c r="EFQ151" s="987"/>
      <c r="EFR151" s="987"/>
      <c r="EFS151" s="987"/>
      <c r="EFT151" s="987"/>
      <c r="EFU151" s="987"/>
      <c r="EFV151" s="987"/>
      <c r="EFW151" s="987"/>
      <c r="EFX151" s="987"/>
      <c r="EFY151" s="987"/>
      <c r="EFZ151" s="987"/>
      <c r="EGA151" s="987"/>
      <c r="EGB151" s="987"/>
      <c r="EGC151" s="987"/>
      <c r="EGD151" s="987"/>
      <c r="EGE151" s="987"/>
      <c r="EGF151" s="987"/>
      <c r="EGG151" s="987"/>
      <c r="EGH151" s="987"/>
      <c r="EGI151" s="987"/>
      <c r="EGJ151" s="987"/>
      <c r="EGK151" s="987"/>
      <c r="EGL151" s="987"/>
      <c r="EGM151" s="987"/>
      <c r="EGN151" s="987"/>
      <c r="EGO151" s="987"/>
      <c r="EGP151" s="987"/>
      <c r="EGQ151" s="987"/>
      <c r="EGR151" s="1714"/>
      <c r="EGS151" s="1714"/>
      <c r="EGT151" s="1714"/>
      <c r="EGU151" s="1714"/>
      <c r="EGV151" s="1714"/>
      <c r="EGW151" s="1714"/>
      <c r="EGX151" s="1714"/>
      <c r="EGY151" s="1714"/>
      <c r="EGZ151" s="1714"/>
      <c r="EHA151" s="1714"/>
      <c r="EHB151" s="1714"/>
      <c r="EHC151" s="1714"/>
      <c r="EHD151" s="1714"/>
      <c r="EHE151" s="1714"/>
      <c r="EHF151" s="1714"/>
      <c r="EHG151" s="1714"/>
      <c r="EHH151" s="235"/>
      <c r="EHI151" s="235"/>
      <c r="EHJ151" s="235"/>
      <c r="EHK151" s="235"/>
      <c r="EHL151" s="235"/>
      <c r="EHM151" s="235"/>
      <c r="EHN151" s="235"/>
      <c r="EHO151" s="235"/>
      <c r="EHP151" s="235"/>
      <c r="EHQ151" s="235"/>
      <c r="EHR151" s="235"/>
      <c r="EHS151" s="235"/>
      <c r="EHT151" s="235"/>
      <c r="EHU151" s="235"/>
      <c r="EHV151" s="235"/>
      <c r="EHW151" s="235"/>
      <c r="EHX151" s="235"/>
      <c r="EHY151" s="235"/>
      <c r="EHZ151" s="235"/>
      <c r="EIA151" s="563"/>
      <c r="EIB151" s="227"/>
      <c r="EIC151" s="235"/>
      <c r="EID151" s="235"/>
      <c r="EIE151" s="235"/>
      <c r="EIF151" s="235"/>
      <c r="EIG151" s="235"/>
      <c r="EIH151" s="235"/>
      <c r="EII151" s="267"/>
      <c r="EIJ151" s="235"/>
      <c r="EIK151" s="235"/>
      <c r="EIL151" s="235"/>
      <c r="EIM151" s="235"/>
      <c r="EIN151" s="235"/>
      <c r="EIO151" s="235"/>
      <c r="EIP151" s="235"/>
      <c r="EIQ151" s="235"/>
      <c r="EIR151" s="238"/>
      <c r="EIS151" s="235"/>
      <c r="EIT151" s="235"/>
      <c r="EIU151" s="235"/>
      <c r="EIV151" s="235"/>
      <c r="EIW151" s="235"/>
      <c r="EIX151" s="235"/>
      <c r="EIY151" s="235"/>
      <c r="EIZ151" s="235"/>
      <c r="EJA151" s="235"/>
      <c r="EJB151" s="235"/>
      <c r="EJC151" s="235"/>
      <c r="EJD151" s="235"/>
      <c r="EJE151" s="235"/>
      <c r="EJF151" s="235"/>
      <c r="EJG151" s="235"/>
      <c r="EJH151" s="235"/>
      <c r="EJI151" s="235"/>
      <c r="EJJ151" s="235"/>
      <c r="EJK151" s="235"/>
      <c r="EJL151" s="235"/>
      <c r="EJM151" s="235"/>
      <c r="EJN151" s="235"/>
      <c r="EJO151" s="235"/>
      <c r="EJP151" s="235"/>
      <c r="EJQ151" s="235"/>
      <c r="EKC151" s="1374"/>
      <c r="EKD151" s="1374"/>
      <c r="EKE151" s="1374"/>
      <c r="EKF151" s="1374"/>
      <c r="EKG151" s="1374"/>
      <c r="EKH151" s="1374"/>
      <c r="EKI151" s="1374"/>
      <c r="EKJ151" s="1374"/>
      <c r="EKK151" s="1374"/>
      <c r="EKL151" s="1374"/>
      <c r="EKM151" s="1374"/>
      <c r="EKN151" s="1374"/>
      <c r="EKO151" s="1374"/>
      <c r="EKP151" s="1374"/>
      <c r="EKQ151" s="1374"/>
      <c r="EKR151" s="1374"/>
      <c r="EKS151" s="1374"/>
      <c r="EKT151" s="1374"/>
      <c r="EKU151" s="1374"/>
      <c r="EKV151" s="1374"/>
      <c r="EKW151" s="1374"/>
      <c r="EKX151" s="1374"/>
      <c r="EKY151" s="1374"/>
      <c r="EKZ151" s="1374"/>
      <c r="ELA151" s="1374"/>
      <c r="ELB151" s="1374"/>
      <c r="ELC151" s="1374"/>
      <c r="ELD151" s="1374"/>
      <c r="ELE151" s="1374"/>
      <c r="ELF151" s="1374"/>
      <c r="ELG151" s="1374"/>
      <c r="ELH151" s="1374"/>
      <c r="ELI151" s="1374"/>
      <c r="ELJ151" s="1374"/>
      <c r="ELK151" s="1374"/>
      <c r="ELL151" s="1374"/>
      <c r="ELM151" s="1374"/>
      <c r="ELN151" s="1374"/>
      <c r="ELO151" s="1374"/>
      <c r="ELP151" s="1374"/>
      <c r="ELQ151" s="1374"/>
      <c r="ELR151" s="1374"/>
      <c r="ELS151" s="1374"/>
      <c r="ELT151" s="1374"/>
      <c r="ELU151" s="1374"/>
      <c r="ELV151" s="1374"/>
      <c r="ELW151" s="1374"/>
      <c r="ELX151" s="1374"/>
      <c r="ELY151" s="1374"/>
      <c r="ELZ151" s="1374"/>
      <c r="EMA151" s="1374"/>
      <c r="EMB151" s="1374"/>
      <c r="EMC151" s="1374"/>
      <c r="EMD151" s="1374"/>
      <c r="EME151" s="1374"/>
      <c r="EMF151" s="1374"/>
      <c r="EMG151" s="1374"/>
      <c r="EMH151" s="1374"/>
      <c r="ENM151" s="1624"/>
      <c r="ENN151" s="1625"/>
      <c r="ENO151" s="1625"/>
      <c r="ENP151" s="1625"/>
      <c r="ENQ151" s="1625"/>
      <c r="ENR151" s="1625"/>
      <c r="ENS151" s="1625"/>
      <c r="ENT151" s="1625"/>
      <c r="ENU151" s="1625"/>
      <c r="ENV151" s="1625"/>
      <c r="ENW151" s="1625"/>
      <c r="ENX151" s="1625"/>
      <c r="ENY151" s="1625"/>
      <c r="ENZ151" s="1625"/>
      <c r="EOA151" s="1625"/>
      <c r="EOB151" s="1625"/>
      <c r="EOC151" s="1625"/>
      <c r="EOD151" s="1625"/>
      <c r="EOE151" s="1625"/>
      <c r="EOF151" s="1625"/>
      <c r="EOG151" s="1625"/>
      <c r="EOH151" s="1626"/>
      <c r="EQE151" s="1624"/>
      <c r="EQF151" s="1625"/>
      <c r="EQG151" s="1625"/>
      <c r="EQH151" s="1625"/>
      <c r="EQI151" s="1625"/>
      <c r="EQJ151" s="1625"/>
      <c r="EQK151" s="1625"/>
      <c r="EQL151" s="1625"/>
      <c r="EQM151" s="1625"/>
      <c r="EQN151" s="1625"/>
      <c r="EQO151" s="1625"/>
      <c r="EQP151" s="1625"/>
      <c r="EQQ151" s="1625"/>
      <c r="EQR151" s="1625"/>
      <c r="EQS151" s="1625"/>
      <c r="EQT151" s="1625"/>
      <c r="EQU151" s="1625"/>
      <c r="EQV151" s="1625"/>
      <c r="EQW151" s="1625"/>
      <c r="EQX151" s="1625"/>
      <c r="EQY151" s="1625"/>
      <c r="EQZ151" s="1626"/>
      <c r="ETA151" s="1518"/>
      <c r="ETB151" s="1518"/>
      <c r="ETC151" s="1518"/>
      <c r="ETD151" s="1518"/>
      <c r="ETE151" s="1518"/>
      <c r="ETF151" s="1518"/>
    </row>
    <row r="152" spans="1:998 1031:2032 2065:3906" s="241" customFormat="1" ht="15" customHeight="1">
      <c r="B152" s="1518"/>
      <c r="C152" s="1518"/>
      <c r="D152" s="1518"/>
      <c r="E152" s="1518"/>
      <c r="F152" s="1518"/>
      <c r="G152" s="1518"/>
      <c r="BA152" s="1624"/>
      <c r="BB152" s="1625"/>
      <c r="BC152" s="1625"/>
      <c r="BD152" s="1625"/>
      <c r="BE152" s="1625"/>
      <c r="BF152" s="1625"/>
      <c r="BG152" s="1625"/>
      <c r="BH152" s="1625"/>
      <c r="BI152" s="1625"/>
      <c r="BJ152" s="1625"/>
      <c r="BK152" s="1625"/>
      <c r="BL152" s="1625"/>
      <c r="BM152" s="1625"/>
      <c r="BN152" s="1625"/>
      <c r="BO152" s="1625"/>
      <c r="BP152" s="1625"/>
      <c r="BQ152" s="1625"/>
      <c r="BR152" s="1625"/>
      <c r="BS152" s="1625"/>
      <c r="BT152" s="1625"/>
      <c r="BU152" s="1625"/>
      <c r="BV152" s="1626"/>
      <c r="CM152" s="1624"/>
      <c r="CN152" s="1625"/>
      <c r="CO152" s="1625"/>
      <c r="CP152" s="1625"/>
      <c r="CQ152" s="1625"/>
      <c r="CR152" s="1625"/>
      <c r="CS152" s="1625"/>
      <c r="CT152" s="1625"/>
      <c r="CU152" s="1625"/>
      <c r="CV152" s="1625"/>
      <c r="CW152" s="1625"/>
      <c r="CX152" s="1625"/>
      <c r="CY152" s="1625"/>
      <c r="CZ152" s="1625"/>
      <c r="DA152" s="1625"/>
      <c r="DB152" s="1625"/>
      <c r="DC152" s="1625"/>
      <c r="DD152" s="1625"/>
      <c r="DE152" s="1625"/>
      <c r="DF152" s="1625"/>
      <c r="DG152" s="1625"/>
      <c r="DH152" s="1626"/>
      <c r="EO152" s="1624"/>
      <c r="EP152" s="1625"/>
      <c r="EQ152" s="1625"/>
      <c r="ER152" s="1625"/>
      <c r="ES152" s="1625"/>
      <c r="ET152" s="1625"/>
      <c r="EU152" s="1625"/>
      <c r="EV152" s="1625"/>
      <c r="EW152" s="1625"/>
      <c r="EX152" s="1625"/>
      <c r="EY152" s="1625"/>
      <c r="EZ152" s="1625"/>
      <c r="FA152" s="1625"/>
      <c r="FB152" s="1625"/>
      <c r="FC152" s="1625"/>
      <c r="FD152" s="1625"/>
      <c r="FE152" s="1625"/>
      <c r="FF152" s="1625"/>
      <c r="FG152" s="1625"/>
      <c r="FH152" s="1625"/>
      <c r="FI152" s="1625"/>
      <c r="FJ152" s="1626"/>
      <c r="GQ152" s="1624"/>
      <c r="GR152" s="1625"/>
      <c r="GS152" s="1625"/>
      <c r="GT152" s="1625"/>
      <c r="GU152" s="1625"/>
      <c r="GV152" s="1625"/>
      <c r="GW152" s="1625"/>
      <c r="GX152" s="1625"/>
      <c r="GY152" s="1625"/>
      <c r="GZ152" s="1625"/>
      <c r="HA152" s="1625"/>
      <c r="HB152" s="1625"/>
      <c r="HC152" s="1625"/>
      <c r="HD152" s="1625"/>
      <c r="HE152" s="1625"/>
      <c r="HF152" s="1625"/>
      <c r="HG152" s="1625"/>
      <c r="HH152" s="1625"/>
      <c r="HI152" s="1625"/>
      <c r="HJ152" s="1625"/>
      <c r="HK152" s="1625"/>
      <c r="HL152" s="1626"/>
      <c r="IS152" s="1624"/>
      <c r="IT152" s="1625"/>
      <c r="IU152" s="1625"/>
      <c r="IV152" s="1625"/>
      <c r="IW152" s="1625"/>
      <c r="IX152" s="1625"/>
      <c r="IY152" s="1625"/>
      <c r="IZ152" s="1625"/>
      <c r="JA152" s="1625"/>
      <c r="JB152" s="1625"/>
      <c r="JC152" s="1625"/>
      <c r="JD152" s="1625"/>
      <c r="JE152" s="1625"/>
      <c r="JF152" s="1625"/>
      <c r="JG152" s="1625"/>
      <c r="JH152" s="1625"/>
      <c r="JI152" s="1625"/>
      <c r="JJ152" s="1625"/>
      <c r="JK152" s="1625"/>
      <c r="JL152" s="1625"/>
      <c r="JM152" s="1625"/>
      <c r="JN152" s="1626"/>
      <c r="KU152" s="1624"/>
      <c r="KV152" s="1625"/>
      <c r="KW152" s="1625"/>
      <c r="KX152" s="1625"/>
      <c r="KY152" s="1625"/>
      <c r="KZ152" s="1625"/>
      <c r="LA152" s="1625"/>
      <c r="LB152" s="1625"/>
      <c r="LC152" s="1625"/>
      <c r="LD152" s="1625"/>
      <c r="LE152" s="1625"/>
      <c r="LF152" s="1625"/>
      <c r="LG152" s="1625"/>
      <c r="LH152" s="1625"/>
      <c r="LI152" s="1625"/>
      <c r="LJ152" s="1625"/>
      <c r="LK152" s="1625"/>
      <c r="LL152" s="1625"/>
      <c r="LM152" s="1625"/>
      <c r="LN152" s="1625"/>
      <c r="LO152" s="1625"/>
      <c r="LP152" s="1626"/>
      <c r="MW152" s="1624"/>
      <c r="MX152" s="1625"/>
      <c r="MY152" s="1625"/>
      <c r="MZ152" s="1625"/>
      <c r="NA152" s="1625"/>
      <c r="NB152" s="1625"/>
      <c r="NC152" s="1625"/>
      <c r="ND152" s="1625"/>
      <c r="NE152" s="1625"/>
      <c r="NF152" s="1625"/>
      <c r="NG152" s="1625"/>
      <c r="NH152" s="1625"/>
      <c r="NI152" s="1625"/>
      <c r="NJ152" s="1625"/>
      <c r="NK152" s="1625"/>
      <c r="NL152" s="1625"/>
      <c r="NM152" s="1625"/>
      <c r="NN152" s="1625"/>
      <c r="NO152" s="1625"/>
      <c r="NP152" s="1625"/>
      <c r="NQ152" s="1625"/>
      <c r="NR152" s="1626"/>
      <c r="OI152" s="1624"/>
      <c r="OJ152" s="1625"/>
      <c r="OK152" s="1625"/>
      <c r="OL152" s="1625"/>
      <c r="OM152" s="1625"/>
      <c r="ON152" s="1625"/>
      <c r="OO152" s="1625"/>
      <c r="OP152" s="1625"/>
      <c r="OQ152" s="1625"/>
      <c r="OR152" s="1625"/>
      <c r="OS152" s="1625"/>
      <c r="OT152" s="1625"/>
      <c r="OU152" s="1625"/>
      <c r="OV152" s="1625"/>
      <c r="OW152" s="1625"/>
      <c r="OX152" s="1625"/>
      <c r="OY152" s="1625"/>
      <c r="OZ152" s="1625"/>
      <c r="PA152" s="1625"/>
      <c r="PB152" s="1625"/>
      <c r="PC152" s="1625"/>
      <c r="PD152" s="1626"/>
      <c r="PU152" s="1624"/>
      <c r="PV152" s="1625"/>
      <c r="PW152" s="1625"/>
      <c r="PX152" s="1625"/>
      <c r="PY152" s="1625"/>
      <c r="PZ152" s="1625"/>
      <c r="QA152" s="1625"/>
      <c r="QB152" s="1625"/>
      <c r="QC152" s="1625"/>
      <c r="QD152" s="1625"/>
      <c r="QE152" s="1625"/>
      <c r="QF152" s="1625"/>
      <c r="QG152" s="1625"/>
      <c r="QH152" s="1625"/>
      <c r="QI152" s="1625"/>
      <c r="QJ152" s="1625"/>
      <c r="QK152" s="1625"/>
      <c r="QL152" s="1625"/>
      <c r="QM152" s="1625"/>
      <c r="QN152" s="1625"/>
      <c r="QO152" s="1625"/>
      <c r="QP152" s="1626"/>
      <c r="RW152" s="1624"/>
      <c r="RX152" s="1625"/>
      <c r="RY152" s="1625"/>
      <c r="RZ152" s="1625"/>
      <c r="SA152" s="1625"/>
      <c r="SB152" s="1625"/>
      <c r="SC152" s="1625"/>
      <c r="SD152" s="1625"/>
      <c r="SE152" s="1625"/>
      <c r="SF152" s="1625"/>
      <c r="SG152" s="1625"/>
      <c r="SH152" s="1625"/>
      <c r="SI152" s="1625"/>
      <c r="SJ152" s="1625"/>
      <c r="SK152" s="1625"/>
      <c r="SL152" s="1625"/>
      <c r="SM152" s="1625"/>
      <c r="SN152" s="1625"/>
      <c r="SO152" s="1625"/>
      <c r="SP152" s="1625"/>
      <c r="SQ152" s="1625"/>
      <c r="SR152" s="1626"/>
      <c r="TY152" s="1624"/>
      <c r="TZ152" s="1625"/>
      <c r="UA152" s="1625"/>
      <c r="UB152" s="1625"/>
      <c r="UC152" s="1625"/>
      <c r="UD152" s="1625"/>
      <c r="UE152" s="1625"/>
      <c r="UF152" s="1625"/>
      <c r="UG152" s="1625"/>
      <c r="UH152" s="1625"/>
      <c r="UI152" s="1625"/>
      <c r="UJ152" s="1625"/>
      <c r="UK152" s="1625"/>
      <c r="UL152" s="1625"/>
      <c r="UM152" s="1625"/>
      <c r="UN152" s="1625"/>
      <c r="UO152" s="1625"/>
      <c r="UP152" s="1625"/>
      <c r="UQ152" s="1625"/>
      <c r="UR152" s="1625"/>
      <c r="US152" s="1625"/>
      <c r="UT152" s="1626"/>
      <c r="WA152" s="1624"/>
      <c r="WB152" s="1625"/>
      <c r="WC152" s="1625"/>
      <c r="WD152" s="1625"/>
      <c r="WE152" s="1625"/>
      <c r="WF152" s="1625"/>
      <c r="WG152" s="1625"/>
      <c r="WH152" s="1625"/>
      <c r="WI152" s="1625"/>
      <c r="WJ152" s="1625"/>
      <c r="WK152" s="1625"/>
      <c r="WL152" s="1625"/>
      <c r="WM152" s="1625"/>
      <c r="WN152" s="1625"/>
      <c r="WO152" s="1625"/>
      <c r="WP152" s="1625"/>
      <c r="WQ152" s="1625"/>
      <c r="WR152" s="1625"/>
      <c r="WS152" s="1625"/>
      <c r="WT152" s="1625"/>
      <c r="WU152" s="1625"/>
      <c r="WV152" s="1626"/>
      <c r="YC152" s="1624"/>
      <c r="YD152" s="1625"/>
      <c r="YE152" s="1625"/>
      <c r="YF152" s="1625"/>
      <c r="YG152" s="1625"/>
      <c r="YH152" s="1625"/>
      <c r="YI152" s="1625"/>
      <c r="YJ152" s="1625"/>
      <c r="YK152" s="1625"/>
      <c r="YL152" s="1625"/>
      <c r="YM152" s="1625"/>
      <c r="YN152" s="1625"/>
      <c r="YO152" s="1625"/>
      <c r="YP152" s="1625"/>
      <c r="YQ152" s="1625"/>
      <c r="YR152" s="1625"/>
      <c r="YS152" s="1625"/>
      <c r="YT152" s="1625"/>
      <c r="YU152" s="1625"/>
      <c r="YV152" s="1625"/>
      <c r="YW152" s="1625"/>
      <c r="YX152" s="1626"/>
      <c r="AAE152" s="1624"/>
      <c r="AAF152" s="1625"/>
      <c r="AAG152" s="1625"/>
      <c r="AAH152" s="1625"/>
      <c r="AAI152" s="1625"/>
      <c r="AAJ152" s="1625"/>
      <c r="AAK152" s="1625"/>
      <c r="AAL152" s="1625"/>
      <c r="AAM152" s="1625"/>
      <c r="AAN152" s="1625"/>
      <c r="AAO152" s="1625"/>
      <c r="AAP152" s="1625"/>
      <c r="AAQ152" s="1625"/>
      <c r="AAR152" s="1625"/>
      <c r="AAS152" s="1625"/>
      <c r="AAT152" s="1625"/>
      <c r="AAU152" s="1625"/>
      <c r="AAV152" s="1625"/>
      <c r="AAW152" s="1625"/>
      <c r="AAX152" s="1625"/>
      <c r="AAY152" s="1625"/>
      <c r="AAZ152" s="1626"/>
      <c r="ACG152" s="1624"/>
      <c r="ACH152" s="1625"/>
      <c r="ACI152" s="1625"/>
      <c r="ACJ152" s="1625"/>
      <c r="ACK152" s="1625"/>
      <c r="ACL152" s="1625"/>
      <c r="ACM152" s="1625"/>
      <c r="ACN152" s="1625"/>
      <c r="ACO152" s="1625"/>
      <c r="ACP152" s="1625"/>
      <c r="ACQ152" s="1625"/>
      <c r="ACR152" s="1625"/>
      <c r="ACS152" s="1625"/>
      <c r="ACT152" s="1625"/>
      <c r="ACU152" s="1625"/>
      <c r="ACV152" s="1625"/>
      <c r="ACW152" s="1625"/>
      <c r="ACX152" s="1625"/>
      <c r="ACY152" s="1625"/>
      <c r="ACZ152" s="1625"/>
      <c r="ADA152" s="1625"/>
      <c r="ADB152" s="1626"/>
      <c r="AEI152" s="1624"/>
      <c r="AEJ152" s="1625"/>
      <c r="AEK152" s="1625"/>
      <c r="AEL152" s="1625"/>
      <c r="AEM152" s="1625"/>
      <c r="AEN152" s="1625"/>
      <c r="AEO152" s="1625"/>
      <c r="AEP152" s="1625"/>
      <c r="AEQ152" s="1625"/>
      <c r="AER152" s="1625"/>
      <c r="AES152" s="1625"/>
      <c r="AET152" s="1625"/>
      <c r="AEU152" s="1625"/>
      <c r="AEV152" s="1625"/>
      <c r="AEW152" s="1625"/>
      <c r="AEX152" s="1625"/>
      <c r="AEY152" s="1625"/>
      <c r="AEZ152" s="1625"/>
      <c r="AFA152" s="1625"/>
      <c r="AFB152" s="1625"/>
      <c r="AFC152" s="1625"/>
      <c r="AFD152" s="1626"/>
      <c r="AGK152" s="1624"/>
      <c r="AGL152" s="1625"/>
      <c r="AGM152" s="1625"/>
      <c r="AGN152" s="1625"/>
      <c r="AGO152" s="1625"/>
      <c r="AGP152" s="1625"/>
      <c r="AGQ152" s="1625"/>
      <c r="AGR152" s="1625"/>
      <c r="AGS152" s="1625"/>
      <c r="AGT152" s="1625"/>
      <c r="AGU152" s="1625"/>
      <c r="AGV152" s="1625"/>
      <c r="AGW152" s="1625"/>
      <c r="AGX152" s="1625"/>
      <c r="AGY152" s="1625"/>
      <c r="AGZ152" s="1625"/>
      <c r="AHA152" s="1625"/>
      <c r="AHB152" s="1625"/>
      <c r="AHC152" s="1625"/>
      <c r="AHD152" s="1625"/>
      <c r="AHE152" s="1625"/>
      <c r="AHF152" s="1626"/>
      <c r="AIM152" s="1624"/>
      <c r="AIN152" s="1625"/>
      <c r="AIO152" s="1625"/>
      <c r="AIP152" s="1625"/>
      <c r="AIQ152" s="1625"/>
      <c r="AIR152" s="1625"/>
      <c r="AIS152" s="1625"/>
      <c r="AIT152" s="1625"/>
      <c r="AIU152" s="1625"/>
      <c r="AIV152" s="1625"/>
      <c r="AIW152" s="1625"/>
      <c r="AIX152" s="1625"/>
      <c r="AIY152" s="1625"/>
      <c r="AIZ152" s="1625"/>
      <c r="AJA152" s="1625"/>
      <c r="AJB152" s="1625"/>
      <c r="AJC152" s="1625"/>
      <c r="AJD152" s="1625"/>
      <c r="AJE152" s="1625"/>
      <c r="AJF152" s="1625"/>
      <c r="AJG152" s="1625"/>
      <c r="AJH152" s="1626"/>
      <c r="AKO152" s="1624"/>
      <c r="AKP152" s="1625"/>
      <c r="AKQ152" s="1625"/>
      <c r="AKR152" s="1625"/>
      <c r="AKS152" s="1625"/>
      <c r="AKT152" s="1625"/>
      <c r="AKU152" s="1625"/>
      <c r="AKV152" s="1625"/>
      <c r="AKW152" s="1625"/>
      <c r="AKX152" s="1625"/>
      <c r="AKY152" s="1625"/>
      <c r="AKZ152" s="1625"/>
      <c r="ALA152" s="1625"/>
      <c r="ALB152" s="1625"/>
      <c r="ALC152" s="1625"/>
      <c r="ALD152" s="1625"/>
      <c r="ALE152" s="1625"/>
      <c r="ALF152" s="1625"/>
      <c r="ALG152" s="1625"/>
      <c r="ALH152" s="1625"/>
      <c r="ALI152" s="1625"/>
      <c r="ALJ152" s="1626"/>
      <c r="AMQ152" s="1624"/>
      <c r="AMR152" s="1625"/>
      <c r="AMS152" s="1625"/>
      <c r="AMT152" s="1625"/>
      <c r="AMU152" s="1625"/>
      <c r="AMV152" s="1625"/>
      <c r="AMW152" s="1625"/>
      <c r="AMX152" s="1625"/>
      <c r="AMY152" s="1625"/>
      <c r="AMZ152" s="1625"/>
      <c r="ANA152" s="1625"/>
      <c r="ANB152" s="1625"/>
      <c r="ANC152" s="1625"/>
      <c r="AND152" s="1625"/>
      <c r="ANE152" s="1625"/>
      <c r="ANF152" s="1625"/>
      <c r="ANG152" s="1625"/>
      <c r="ANH152" s="1625"/>
      <c r="ANI152" s="1625"/>
      <c r="ANJ152" s="1625"/>
      <c r="ANK152" s="1625"/>
      <c r="ANL152" s="1626"/>
      <c r="AOS152" s="1624"/>
      <c r="AOT152" s="1625"/>
      <c r="AOU152" s="1625"/>
      <c r="AOV152" s="1625"/>
      <c r="AOW152" s="1625"/>
      <c r="AOX152" s="1625"/>
      <c r="AOY152" s="1625"/>
      <c r="AOZ152" s="1625"/>
      <c r="APA152" s="1625"/>
      <c r="APB152" s="1625"/>
      <c r="APC152" s="1625"/>
      <c r="APD152" s="1625"/>
      <c r="APE152" s="1625"/>
      <c r="APF152" s="1625"/>
      <c r="APG152" s="1625"/>
      <c r="APH152" s="1625"/>
      <c r="API152" s="1625"/>
      <c r="APJ152" s="1625"/>
      <c r="APK152" s="1625"/>
      <c r="APL152" s="1625"/>
      <c r="APM152" s="1625"/>
      <c r="APN152" s="1626"/>
      <c r="AQU152" s="1624"/>
      <c r="AQV152" s="1625"/>
      <c r="AQW152" s="1625"/>
      <c r="AQX152" s="1625"/>
      <c r="AQY152" s="1625"/>
      <c r="AQZ152" s="1625"/>
      <c r="ARA152" s="1625"/>
      <c r="ARB152" s="1625"/>
      <c r="ARC152" s="1625"/>
      <c r="ARD152" s="1625"/>
      <c r="ARE152" s="1625"/>
      <c r="ARF152" s="1625"/>
      <c r="ARG152" s="1625"/>
      <c r="ARH152" s="1625"/>
      <c r="ARI152" s="1625"/>
      <c r="ARJ152" s="1625"/>
      <c r="ARK152" s="1625"/>
      <c r="ARL152" s="1625"/>
      <c r="ARM152" s="1625"/>
      <c r="ARN152" s="1625"/>
      <c r="ARO152" s="1625"/>
      <c r="ARP152" s="1626"/>
      <c r="ASW152" s="1624"/>
      <c r="ASX152" s="1625"/>
      <c r="ASY152" s="1625"/>
      <c r="ASZ152" s="1625"/>
      <c r="ATA152" s="1625"/>
      <c r="ATB152" s="1625"/>
      <c r="ATC152" s="1625"/>
      <c r="ATD152" s="1625"/>
      <c r="ATE152" s="1625"/>
      <c r="ATF152" s="1625"/>
      <c r="ATG152" s="1625"/>
      <c r="ATH152" s="1625"/>
      <c r="ATI152" s="1625"/>
      <c r="ATJ152" s="1625"/>
      <c r="ATK152" s="1625"/>
      <c r="ATL152" s="1625"/>
      <c r="ATM152" s="1625"/>
      <c r="ATN152" s="1625"/>
      <c r="ATO152" s="1625"/>
      <c r="ATP152" s="1625"/>
      <c r="ATQ152" s="1625"/>
      <c r="ATR152" s="1626"/>
      <c r="AUI152" s="244"/>
      <c r="AUJ152" s="244"/>
      <c r="AUK152" s="244"/>
      <c r="AUL152" s="244"/>
      <c r="AUM152" s="244"/>
      <c r="AUN152" s="244"/>
      <c r="AUO152" s="244"/>
      <c r="AUP152" s="244"/>
      <c r="AUQ152" s="244"/>
      <c r="AUR152" s="244"/>
      <c r="AUS152" s="244"/>
      <c r="AUT152" s="244"/>
      <c r="AUU152" s="244"/>
      <c r="AUV152" s="244"/>
      <c r="AUW152" s="1696"/>
      <c r="AUX152" s="1696"/>
      <c r="AUY152" s="1696"/>
      <c r="AUZ152" s="1696"/>
      <c r="AVA152" s="1696"/>
      <c r="AVB152" s="1696"/>
      <c r="AVC152" s="784"/>
      <c r="AVD152" s="244"/>
      <c r="AVP152" s="868"/>
      <c r="AVQ152" s="868"/>
      <c r="AVR152" s="868"/>
      <c r="AVS152" s="868"/>
      <c r="AVT152" s="868"/>
      <c r="AVU152" s="868"/>
      <c r="AVV152" s="868"/>
      <c r="AVW152" s="868"/>
      <c r="AVX152" s="868"/>
      <c r="AVY152" s="868"/>
      <c r="AVZ152" s="868"/>
      <c r="AWA152" s="868"/>
      <c r="AWB152" s="868"/>
      <c r="AWC152" s="868"/>
      <c r="AWD152" s="868"/>
      <c r="AWE152" s="868"/>
      <c r="AWF152" s="868"/>
      <c r="AWG152" s="868"/>
      <c r="AWH152" s="868"/>
      <c r="AWI152" s="868"/>
      <c r="AWJ152" s="868"/>
      <c r="AWK152" s="868"/>
      <c r="AWL152" s="868"/>
      <c r="AWM152" s="868"/>
      <c r="AWN152" s="868"/>
      <c r="AWO152" s="868"/>
      <c r="AWP152" s="868"/>
      <c r="AWQ152" s="868"/>
      <c r="AWR152" s="1213"/>
      <c r="AWS152" s="1213"/>
      <c r="AWT152" s="1213"/>
      <c r="AWU152" s="1213"/>
      <c r="AWV152" s="1213"/>
      <c r="AWW152" s="1213"/>
      <c r="AWX152" s="1213"/>
      <c r="AWY152" s="1213"/>
      <c r="AWZ152" s="1213"/>
      <c r="AXA152" s="1213"/>
      <c r="AXB152" s="1213"/>
      <c r="AXC152" s="1213"/>
      <c r="AXD152" s="1213"/>
      <c r="AXE152" s="1213"/>
      <c r="AXF152" s="1213"/>
      <c r="AXG152" s="1213"/>
      <c r="AXH152" s="1213"/>
      <c r="AXI152" s="1213"/>
      <c r="AXJ152" s="1213"/>
      <c r="AXK152" s="1213"/>
      <c r="AXL152" s="1213"/>
      <c r="AXM152" s="1213"/>
      <c r="AXN152" s="1213"/>
      <c r="AXO152" s="1213"/>
      <c r="AXP152" s="1213"/>
      <c r="AXQ152" s="1213"/>
      <c r="AXR152" s="1213"/>
      <c r="AXS152" s="1213"/>
      <c r="AXT152" s="1213"/>
      <c r="AXU152" s="868"/>
      <c r="AXV152" s="868"/>
      <c r="AXW152" s="868"/>
      <c r="AXX152" s="868"/>
      <c r="AXY152" s="868"/>
      <c r="AXZ152" s="868"/>
      <c r="AYA152" s="868"/>
      <c r="AYB152" s="868"/>
      <c r="AYC152" s="868"/>
      <c r="AYD152" s="868"/>
      <c r="AYE152" s="868"/>
      <c r="AYF152" s="868"/>
      <c r="AYG152" s="868"/>
      <c r="AYH152" s="868"/>
      <c r="AYI152" s="868"/>
      <c r="AYJ152" s="868"/>
      <c r="AYK152" s="868"/>
      <c r="AYL152" s="868"/>
      <c r="AYM152" s="868"/>
      <c r="AZK152" s="1624"/>
      <c r="AZL152" s="1625"/>
      <c r="AZM152" s="1625"/>
      <c r="AZN152" s="1625"/>
      <c r="AZO152" s="1625"/>
      <c r="AZP152" s="1625"/>
      <c r="AZQ152" s="1625"/>
      <c r="AZR152" s="1625"/>
      <c r="AZS152" s="1625"/>
      <c r="AZT152" s="1625"/>
      <c r="AZU152" s="1625"/>
      <c r="AZV152" s="1625"/>
      <c r="AZW152" s="1625"/>
      <c r="AZX152" s="1625"/>
      <c r="AZY152" s="1625"/>
      <c r="AZZ152" s="1625"/>
      <c r="BAA152" s="1625"/>
      <c r="BAB152" s="1625"/>
      <c r="BAC152" s="1625"/>
      <c r="BAD152" s="1625"/>
      <c r="BAE152" s="1625"/>
      <c r="BAF152" s="1626"/>
      <c r="BBM152" s="1624"/>
      <c r="BBN152" s="1625"/>
      <c r="BBO152" s="1625"/>
      <c r="BBP152" s="1625"/>
      <c r="BBQ152" s="1625"/>
      <c r="BBR152" s="1625"/>
      <c r="BBS152" s="1625"/>
      <c r="BBT152" s="1625"/>
      <c r="BBU152" s="1625"/>
      <c r="BBV152" s="1625"/>
      <c r="BBW152" s="1625"/>
      <c r="BBX152" s="1625"/>
      <c r="BBY152" s="1625"/>
      <c r="BBZ152" s="1625"/>
      <c r="BCA152" s="1625"/>
      <c r="BCB152" s="1625"/>
      <c r="BCC152" s="1625"/>
      <c r="BCD152" s="1625"/>
      <c r="BCE152" s="1625"/>
      <c r="BCF152" s="1625"/>
      <c r="BCG152" s="1625"/>
      <c r="BCH152" s="1626"/>
      <c r="BDO152" s="1624"/>
      <c r="BDP152" s="1625"/>
      <c r="BDQ152" s="1625"/>
      <c r="BDR152" s="1625"/>
      <c r="BDS152" s="1625"/>
      <c r="BDT152" s="1625"/>
      <c r="BDU152" s="1625"/>
      <c r="BDV152" s="1625"/>
      <c r="BDW152" s="1625"/>
      <c r="BDX152" s="1625"/>
      <c r="BDY152" s="1625"/>
      <c r="BDZ152" s="1625"/>
      <c r="BEA152" s="1625"/>
      <c r="BEB152" s="1625"/>
      <c r="BEC152" s="1625"/>
      <c r="BED152" s="1625"/>
      <c r="BEE152" s="1625"/>
      <c r="BEF152" s="1625"/>
      <c r="BEG152" s="1625"/>
      <c r="BEH152" s="1625"/>
      <c r="BEI152" s="1625"/>
      <c r="BEJ152" s="1626"/>
      <c r="BFQ152" s="1624"/>
      <c r="BFR152" s="1625"/>
      <c r="BFS152" s="1625"/>
      <c r="BFT152" s="1625"/>
      <c r="BFU152" s="1625"/>
      <c r="BFV152" s="1625"/>
      <c r="BFW152" s="1625"/>
      <c r="BFX152" s="1625"/>
      <c r="BFY152" s="1625"/>
      <c r="BFZ152" s="1625"/>
      <c r="BGA152" s="1625"/>
      <c r="BGB152" s="1625"/>
      <c r="BGC152" s="1625"/>
      <c r="BGD152" s="1625"/>
      <c r="BGE152" s="1625"/>
      <c r="BGF152" s="1625"/>
      <c r="BGG152" s="1625"/>
      <c r="BGH152" s="1625"/>
      <c r="BGI152" s="1625"/>
      <c r="BGJ152" s="1625"/>
      <c r="BGK152" s="1625"/>
      <c r="BGL152" s="1626"/>
      <c r="BHS152" s="1624"/>
      <c r="BHT152" s="1625"/>
      <c r="BHU152" s="1625"/>
      <c r="BHV152" s="1625"/>
      <c r="BHW152" s="1625"/>
      <c r="BHX152" s="1625"/>
      <c r="BHY152" s="1625"/>
      <c r="BHZ152" s="1625"/>
      <c r="BIA152" s="1625"/>
      <c r="BIB152" s="1625"/>
      <c r="BIC152" s="1625"/>
      <c r="BID152" s="1625"/>
      <c r="BIE152" s="1625"/>
      <c r="BIF152" s="1625"/>
      <c r="BIG152" s="1625"/>
      <c r="BIH152" s="1625"/>
      <c r="BII152" s="1625"/>
      <c r="BIJ152" s="1625"/>
      <c r="BIK152" s="1625"/>
      <c r="BIL152" s="1625"/>
      <c r="BIM152" s="1625"/>
      <c r="BIN152" s="1626"/>
      <c r="BJU152" s="1624"/>
      <c r="BJV152" s="1625"/>
      <c r="BJW152" s="1625"/>
      <c r="BJX152" s="1625"/>
      <c r="BJY152" s="1625"/>
      <c r="BJZ152" s="1625"/>
      <c r="BKA152" s="1625"/>
      <c r="BKB152" s="1625"/>
      <c r="BKC152" s="1625"/>
      <c r="BKD152" s="1625"/>
      <c r="BKE152" s="1625"/>
      <c r="BKF152" s="1625"/>
      <c r="BKG152" s="1625"/>
      <c r="BKH152" s="1625"/>
      <c r="BKI152" s="1625"/>
      <c r="BKJ152" s="1625"/>
      <c r="BKK152" s="1625"/>
      <c r="BKL152" s="1625"/>
      <c r="BKM152" s="1625"/>
      <c r="BKN152" s="1625"/>
      <c r="BKO152" s="1625"/>
      <c r="BKP152" s="1626"/>
      <c r="BLW152" s="1624"/>
      <c r="BLX152" s="1625"/>
      <c r="BLY152" s="1625"/>
      <c r="BLZ152" s="1625"/>
      <c r="BMA152" s="1625"/>
      <c r="BMB152" s="1625"/>
      <c r="BMC152" s="1625"/>
      <c r="BMD152" s="1625"/>
      <c r="BME152" s="1625"/>
      <c r="BMF152" s="1625"/>
      <c r="BMG152" s="1625"/>
      <c r="BMH152" s="1625"/>
      <c r="BMI152" s="1625"/>
      <c r="BMJ152" s="1625"/>
      <c r="BMK152" s="1625"/>
      <c r="BML152" s="1625"/>
      <c r="BMM152" s="1625"/>
      <c r="BMN152" s="1625"/>
      <c r="BMO152" s="1625"/>
      <c r="BMP152" s="1625"/>
      <c r="BMQ152" s="1625"/>
      <c r="BMR152" s="1626"/>
      <c r="BNY152" s="1624"/>
      <c r="BNZ152" s="1625"/>
      <c r="BOA152" s="1625"/>
      <c r="BOB152" s="1625"/>
      <c r="BOC152" s="1625"/>
      <c r="BOD152" s="1625"/>
      <c r="BOE152" s="1625"/>
      <c r="BOF152" s="1625"/>
      <c r="BOG152" s="1625"/>
      <c r="BOH152" s="1625"/>
      <c r="BOI152" s="1625"/>
      <c r="BOJ152" s="1625"/>
      <c r="BOK152" s="1625"/>
      <c r="BOL152" s="1625"/>
      <c r="BOM152" s="1625"/>
      <c r="BON152" s="1625"/>
      <c r="BOO152" s="1625"/>
      <c r="BOP152" s="1625"/>
      <c r="BOQ152" s="1625"/>
      <c r="BOR152" s="1625"/>
      <c r="BOS152" s="1625"/>
      <c r="BOT152" s="1626"/>
      <c r="BQA152" s="1624"/>
      <c r="BQB152" s="1625"/>
      <c r="BQC152" s="1625"/>
      <c r="BQD152" s="1625"/>
      <c r="BQE152" s="1625"/>
      <c r="BQF152" s="1625"/>
      <c r="BQG152" s="1625"/>
      <c r="BQH152" s="1625"/>
      <c r="BQI152" s="1625"/>
      <c r="BQJ152" s="1625"/>
      <c r="BQK152" s="1625"/>
      <c r="BQL152" s="1625"/>
      <c r="BQM152" s="1625"/>
      <c r="BQN152" s="1625"/>
      <c r="BQO152" s="1625"/>
      <c r="BQP152" s="1625"/>
      <c r="BQQ152" s="1625"/>
      <c r="BQR152" s="1625"/>
      <c r="BQS152" s="1625"/>
      <c r="BQT152" s="1625"/>
      <c r="BQU152" s="1625"/>
      <c r="BQV152" s="1626"/>
      <c r="BSC152" s="1624"/>
      <c r="BSD152" s="1625"/>
      <c r="BSE152" s="1625"/>
      <c r="BSF152" s="1625"/>
      <c r="BSG152" s="1625"/>
      <c r="BSH152" s="1625"/>
      <c r="BSI152" s="1625"/>
      <c r="BSJ152" s="1625"/>
      <c r="BSK152" s="1625"/>
      <c r="BSL152" s="1625"/>
      <c r="BSM152" s="1625"/>
      <c r="BSN152" s="1625"/>
      <c r="BSO152" s="1625"/>
      <c r="BSP152" s="1625"/>
      <c r="BSQ152" s="1625"/>
      <c r="BSR152" s="1625"/>
      <c r="BSS152" s="1625"/>
      <c r="BST152" s="1625"/>
      <c r="BSU152" s="1625"/>
      <c r="BSV152" s="1625"/>
      <c r="BSW152" s="1625"/>
      <c r="BSX152" s="1626"/>
      <c r="BUE152" s="1624"/>
      <c r="BUF152" s="1625"/>
      <c r="BUG152" s="1625"/>
      <c r="BUH152" s="1625"/>
      <c r="BUI152" s="1625"/>
      <c r="BUJ152" s="1625"/>
      <c r="BUK152" s="1625"/>
      <c r="BUL152" s="1625"/>
      <c r="BUM152" s="1625"/>
      <c r="BUN152" s="1625"/>
      <c r="BUO152" s="1625"/>
      <c r="BUP152" s="1625"/>
      <c r="BUQ152" s="1625"/>
      <c r="BUR152" s="1625"/>
      <c r="BUS152" s="1625"/>
      <c r="BUT152" s="1625"/>
      <c r="BUU152" s="1625"/>
      <c r="BUV152" s="1625"/>
      <c r="BUW152" s="1625"/>
      <c r="BUX152" s="1625"/>
      <c r="BUY152" s="1625"/>
      <c r="BUZ152" s="1626"/>
      <c r="BWG152" s="1624"/>
      <c r="BWH152" s="1625"/>
      <c r="BWI152" s="1625"/>
      <c r="BWJ152" s="1625"/>
      <c r="BWK152" s="1625"/>
      <c r="BWL152" s="1625"/>
      <c r="BWM152" s="1625"/>
      <c r="BWN152" s="1625"/>
      <c r="BWO152" s="1625"/>
      <c r="BWP152" s="1625"/>
      <c r="BWQ152" s="1625"/>
      <c r="BWR152" s="1625"/>
      <c r="BWS152" s="1625"/>
      <c r="BWT152" s="1625"/>
      <c r="BWU152" s="1625"/>
      <c r="BWV152" s="1625"/>
      <c r="BWW152" s="1625"/>
      <c r="BWX152" s="1625"/>
      <c r="BWY152" s="1625"/>
      <c r="BWZ152" s="1625"/>
      <c r="BXA152" s="1625"/>
      <c r="BXB152" s="1626"/>
      <c r="BYI152" s="1624"/>
      <c r="BYJ152" s="1625"/>
      <c r="BYK152" s="1625"/>
      <c r="BYL152" s="1625"/>
      <c r="BYM152" s="1625"/>
      <c r="BYN152" s="1625"/>
      <c r="BYO152" s="1625"/>
      <c r="BYP152" s="1625"/>
      <c r="BYQ152" s="1625"/>
      <c r="BYR152" s="1625"/>
      <c r="BYS152" s="1625"/>
      <c r="BYT152" s="1625"/>
      <c r="BYU152" s="1625"/>
      <c r="BYV152" s="1625"/>
      <c r="BYW152" s="1625"/>
      <c r="BYX152" s="1625"/>
      <c r="BYY152" s="1625"/>
      <c r="BYZ152" s="1625"/>
      <c r="BZA152" s="1625"/>
      <c r="BZB152" s="1625"/>
      <c r="BZC152" s="1625"/>
      <c r="BZD152" s="1626"/>
      <c r="CAK152" s="1624"/>
      <c r="CAL152" s="1625"/>
      <c r="CAM152" s="1625"/>
      <c r="CAN152" s="1625"/>
      <c r="CAO152" s="1625"/>
      <c r="CAP152" s="1625"/>
      <c r="CAQ152" s="1625"/>
      <c r="CAR152" s="1625"/>
      <c r="CAS152" s="1625"/>
      <c r="CAT152" s="1625"/>
      <c r="CAU152" s="1625"/>
      <c r="CAV152" s="1625"/>
      <c r="CAW152" s="1625"/>
      <c r="CAX152" s="1625"/>
      <c r="CAY152" s="1625"/>
      <c r="CAZ152" s="1625"/>
      <c r="CBA152" s="1625"/>
      <c r="CBB152" s="1625"/>
      <c r="CBC152" s="1625"/>
      <c r="CBD152" s="1625"/>
      <c r="CBE152" s="1625"/>
      <c r="CBF152" s="1626"/>
      <c r="CCM152" s="1624"/>
      <c r="CCN152" s="1625"/>
      <c r="CCO152" s="1625"/>
      <c r="CCP152" s="1625"/>
      <c r="CCQ152" s="1625"/>
      <c r="CCR152" s="1625"/>
      <c r="CCS152" s="1625"/>
      <c r="CCT152" s="1625"/>
      <c r="CCU152" s="1625"/>
      <c r="CCV152" s="1625"/>
      <c r="CCW152" s="1625"/>
      <c r="CCX152" s="1625"/>
      <c r="CCY152" s="1625"/>
      <c r="CCZ152" s="1625"/>
      <c r="CDA152" s="1625"/>
      <c r="CDB152" s="1625"/>
      <c r="CDC152" s="1625"/>
      <c r="CDD152" s="1625"/>
      <c r="CDE152" s="1625"/>
      <c r="CDF152" s="1625"/>
      <c r="CDG152" s="1625"/>
      <c r="CDH152" s="1626"/>
      <c r="CEO152" s="1624"/>
      <c r="CEP152" s="1625"/>
      <c r="CEQ152" s="1625"/>
      <c r="CER152" s="1625"/>
      <c r="CES152" s="1625"/>
      <c r="CET152" s="1625"/>
      <c r="CEU152" s="1625"/>
      <c r="CEV152" s="1625"/>
      <c r="CEW152" s="1625"/>
      <c r="CEX152" s="1625"/>
      <c r="CEY152" s="1625"/>
      <c r="CEZ152" s="1625"/>
      <c r="CFA152" s="1625"/>
      <c r="CFB152" s="1625"/>
      <c r="CFC152" s="1625"/>
      <c r="CFD152" s="1625"/>
      <c r="CFE152" s="1625"/>
      <c r="CFF152" s="1625"/>
      <c r="CFG152" s="1625"/>
      <c r="CFH152" s="1625"/>
      <c r="CFI152" s="1625"/>
      <c r="CFJ152" s="1626"/>
      <c r="CGQ152" s="1624"/>
      <c r="CGR152" s="1625"/>
      <c r="CGS152" s="1625"/>
      <c r="CGT152" s="1625"/>
      <c r="CGU152" s="1625"/>
      <c r="CGV152" s="1625"/>
      <c r="CGW152" s="1625"/>
      <c r="CGX152" s="1625"/>
      <c r="CGY152" s="1625"/>
      <c r="CGZ152" s="1625"/>
      <c r="CHA152" s="1625"/>
      <c r="CHB152" s="1625"/>
      <c r="CHC152" s="1625"/>
      <c r="CHD152" s="1625"/>
      <c r="CHE152" s="1625"/>
      <c r="CHF152" s="1625"/>
      <c r="CHG152" s="1625"/>
      <c r="CHH152" s="1625"/>
      <c r="CHI152" s="1625"/>
      <c r="CHJ152" s="1625"/>
      <c r="CHK152" s="1625"/>
      <c r="CHL152" s="1626"/>
      <c r="CIS152" s="1624"/>
      <c r="CIT152" s="1625"/>
      <c r="CIU152" s="1625"/>
      <c r="CIV152" s="1625"/>
      <c r="CIW152" s="1625"/>
      <c r="CIX152" s="1625"/>
      <c r="CIY152" s="1625"/>
      <c r="CIZ152" s="1625"/>
      <c r="CJA152" s="1625"/>
      <c r="CJB152" s="1625"/>
      <c r="CJC152" s="1625"/>
      <c r="CJD152" s="1625"/>
      <c r="CJE152" s="1625"/>
      <c r="CJF152" s="1625"/>
      <c r="CJG152" s="1625"/>
      <c r="CJH152" s="1625"/>
      <c r="CJI152" s="1625"/>
      <c r="CJJ152" s="1625"/>
      <c r="CJK152" s="1625"/>
      <c r="CJL152" s="1625"/>
      <c r="CJM152" s="1625"/>
      <c r="CJN152" s="1626"/>
      <c r="CKU152" s="1624"/>
      <c r="CKV152" s="1625"/>
      <c r="CKW152" s="1625"/>
      <c r="CKX152" s="1625"/>
      <c r="CKY152" s="1625"/>
      <c r="CKZ152" s="1625"/>
      <c r="CLA152" s="1625"/>
      <c r="CLB152" s="1625"/>
      <c r="CLC152" s="1625"/>
      <c r="CLD152" s="1625"/>
      <c r="CLE152" s="1625"/>
      <c r="CLF152" s="1625"/>
      <c r="CLG152" s="1625"/>
      <c r="CLH152" s="1625"/>
      <c r="CLI152" s="1625"/>
      <c r="CLJ152" s="1625"/>
      <c r="CLK152" s="1625"/>
      <c r="CLL152" s="1625"/>
      <c r="CLM152" s="1625"/>
      <c r="CLN152" s="1625"/>
      <c r="CLO152" s="1625"/>
      <c r="CLP152" s="1626"/>
      <c r="CMW152" s="1624"/>
      <c r="CMX152" s="1625"/>
      <c r="CMY152" s="1625"/>
      <c r="CMZ152" s="1625"/>
      <c r="CNA152" s="1625"/>
      <c r="CNB152" s="1625"/>
      <c r="CNC152" s="1625"/>
      <c r="CND152" s="1625"/>
      <c r="CNE152" s="1625"/>
      <c r="CNF152" s="1625"/>
      <c r="CNG152" s="1625"/>
      <c r="CNH152" s="1625"/>
      <c r="CNI152" s="1625"/>
      <c r="CNJ152" s="1625"/>
      <c r="CNK152" s="1625"/>
      <c r="CNL152" s="1625"/>
      <c r="CNM152" s="1625"/>
      <c r="CNN152" s="1625"/>
      <c r="CNO152" s="1625"/>
      <c r="CNP152" s="1625"/>
      <c r="CNQ152" s="1625"/>
      <c r="CNR152" s="1626"/>
      <c r="COY152" s="1624"/>
      <c r="COZ152" s="1625"/>
      <c r="CPA152" s="1625"/>
      <c r="CPB152" s="1625"/>
      <c r="CPC152" s="1625"/>
      <c r="CPD152" s="1625"/>
      <c r="CPE152" s="1625"/>
      <c r="CPF152" s="1625"/>
      <c r="CPG152" s="1625"/>
      <c r="CPH152" s="1625"/>
      <c r="CPI152" s="1625"/>
      <c r="CPJ152" s="1625"/>
      <c r="CPK152" s="1625"/>
      <c r="CPL152" s="1625"/>
      <c r="CPM152" s="1625"/>
      <c r="CPN152" s="1625"/>
      <c r="CPO152" s="1625"/>
      <c r="CPP152" s="1625"/>
      <c r="CPQ152" s="1625"/>
      <c r="CPR152" s="1625"/>
      <c r="CPS152" s="1625"/>
      <c r="CPT152" s="1626"/>
      <c r="CRA152" s="1624"/>
      <c r="CRB152" s="1625"/>
      <c r="CRC152" s="1625"/>
      <c r="CRD152" s="1625"/>
      <c r="CRE152" s="1625"/>
      <c r="CRF152" s="1625"/>
      <c r="CRG152" s="1625"/>
      <c r="CRH152" s="1625"/>
      <c r="CRI152" s="1625"/>
      <c r="CRJ152" s="1625"/>
      <c r="CRK152" s="1625"/>
      <c r="CRL152" s="1625"/>
      <c r="CRM152" s="1625"/>
      <c r="CRN152" s="1625"/>
      <c r="CRO152" s="1625"/>
      <c r="CRP152" s="1625"/>
      <c r="CRQ152" s="1625"/>
      <c r="CRR152" s="1625"/>
      <c r="CRS152" s="1625"/>
      <c r="CRT152" s="1625"/>
      <c r="CRU152" s="1625"/>
      <c r="CRV152" s="1626"/>
      <c r="CTC152" s="1624"/>
      <c r="CTD152" s="1625"/>
      <c r="CTE152" s="1625"/>
      <c r="CTF152" s="1625"/>
      <c r="CTG152" s="1625"/>
      <c r="CTH152" s="1625"/>
      <c r="CTI152" s="1625"/>
      <c r="CTJ152" s="1625"/>
      <c r="CTK152" s="1625"/>
      <c r="CTL152" s="1625"/>
      <c r="CTM152" s="1625"/>
      <c r="CTN152" s="1625"/>
      <c r="CTO152" s="1625"/>
      <c r="CTP152" s="1625"/>
      <c r="CTQ152" s="1625"/>
      <c r="CTR152" s="1625"/>
      <c r="CTS152" s="1625"/>
      <c r="CTT152" s="1625"/>
      <c r="CTU152" s="1625"/>
      <c r="CTV152" s="1625"/>
      <c r="CTW152" s="1625"/>
      <c r="CTX152" s="1626"/>
      <c r="CWK152" s="1624"/>
      <c r="CWL152" s="1625"/>
      <c r="CWM152" s="1625"/>
      <c r="CWN152" s="1625"/>
      <c r="CWO152" s="1625"/>
      <c r="CWP152" s="1625"/>
      <c r="CWQ152" s="1625"/>
      <c r="CWR152" s="1625"/>
      <c r="CWS152" s="1625"/>
      <c r="CWT152" s="1625"/>
      <c r="CWU152" s="1625"/>
      <c r="CWV152" s="1625"/>
      <c r="CWW152" s="1625"/>
      <c r="CWX152" s="1625"/>
      <c r="CWY152" s="1625"/>
      <c r="CWZ152" s="1625"/>
      <c r="CXA152" s="1625"/>
      <c r="CXB152" s="1625"/>
      <c r="CXC152" s="1625"/>
      <c r="CXD152" s="1625"/>
      <c r="CXE152" s="1625"/>
      <c r="CXF152" s="1626"/>
      <c r="DAI152" s="1624"/>
      <c r="DAJ152" s="1625"/>
      <c r="DAK152" s="1625"/>
      <c r="DAL152" s="1625"/>
      <c r="DAM152" s="1625"/>
      <c r="DAN152" s="1625"/>
      <c r="DAO152" s="1625"/>
      <c r="DAP152" s="1625"/>
      <c r="DAQ152" s="1625"/>
      <c r="DAR152" s="1625"/>
      <c r="DAS152" s="1625"/>
      <c r="DAT152" s="1625"/>
      <c r="DAU152" s="1625"/>
      <c r="DAV152" s="1625"/>
      <c r="DAW152" s="1625"/>
      <c r="DAX152" s="1625"/>
      <c r="DAY152" s="1625"/>
      <c r="DAZ152" s="1625"/>
      <c r="DBA152" s="1625"/>
      <c r="DBB152" s="1625"/>
      <c r="DBC152" s="1625"/>
      <c r="DBD152" s="1626"/>
      <c r="DDQ152" s="1624"/>
      <c r="DDR152" s="1625"/>
      <c r="DDS152" s="1625"/>
      <c r="DDT152" s="1625"/>
      <c r="DDU152" s="1625"/>
      <c r="DDV152" s="1625"/>
      <c r="DDW152" s="1625"/>
      <c r="DDX152" s="1625"/>
      <c r="DDY152" s="1625"/>
      <c r="DDZ152" s="1625"/>
      <c r="DEA152" s="1625"/>
      <c r="DEB152" s="1625"/>
      <c r="DEC152" s="1625"/>
      <c r="DED152" s="1625"/>
      <c r="DEE152" s="1625"/>
      <c r="DEF152" s="1625"/>
      <c r="DEG152" s="1625"/>
      <c r="DEH152" s="1625"/>
      <c r="DEI152" s="1625"/>
      <c r="DEJ152" s="1625"/>
      <c r="DEK152" s="1625"/>
      <c r="DEL152" s="1626"/>
      <c r="DGY152" s="1624"/>
      <c r="DGZ152" s="1625"/>
      <c r="DHA152" s="1625"/>
      <c r="DHB152" s="1625"/>
      <c r="DHC152" s="1625"/>
      <c r="DHD152" s="1625"/>
      <c r="DHE152" s="1625"/>
      <c r="DHF152" s="1625"/>
      <c r="DHG152" s="1625"/>
      <c r="DHH152" s="1625"/>
      <c r="DHI152" s="1625"/>
      <c r="DHJ152" s="1625"/>
      <c r="DHK152" s="1625"/>
      <c r="DHL152" s="1625"/>
      <c r="DHM152" s="1625"/>
      <c r="DHN152" s="1625"/>
      <c r="DHO152" s="1625"/>
      <c r="DHP152" s="1625"/>
      <c r="DHQ152" s="1625"/>
      <c r="DHR152" s="1625"/>
      <c r="DHS152" s="1625"/>
      <c r="DHT152" s="1626"/>
      <c r="DKG152" s="1624"/>
      <c r="DKH152" s="1625"/>
      <c r="DKI152" s="1625"/>
      <c r="DKJ152" s="1625"/>
      <c r="DKK152" s="1625"/>
      <c r="DKL152" s="1625"/>
      <c r="DKM152" s="1625"/>
      <c r="DKN152" s="1625"/>
      <c r="DKO152" s="1625"/>
      <c r="DKP152" s="1625"/>
      <c r="DKQ152" s="1625"/>
      <c r="DKR152" s="1625"/>
      <c r="DKS152" s="1625"/>
      <c r="DKT152" s="1625"/>
      <c r="DKU152" s="1625"/>
      <c r="DKV152" s="1625"/>
      <c r="DKW152" s="1625"/>
      <c r="DKX152" s="1625"/>
      <c r="DKY152" s="1625"/>
      <c r="DKZ152" s="1625"/>
      <c r="DLA152" s="1625"/>
      <c r="DLB152" s="1626"/>
      <c r="DLJ152" s="792"/>
      <c r="DLK152" s="792"/>
      <c r="DLL152" s="792"/>
      <c r="DLM152" s="792"/>
      <c r="DLN152" s="792"/>
      <c r="DLO152" s="792"/>
      <c r="DLP152" s="792"/>
      <c r="DLQ152" s="792"/>
      <c r="DLR152" s="792"/>
      <c r="DLS152" s="792"/>
      <c r="DLT152" s="792"/>
      <c r="DLU152" s="792"/>
      <c r="DLV152" s="792"/>
      <c r="DLW152" s="792"/>
      <c r="DLX152" s="792"/>
      <c r="DLY152" s="792"/>
      <c r="DLZ152" s="792"/>
      <c r="DMA152" s="792"/>
      <c r="DMB152" s="792"/>
      <c r="DMC152" s="792"/>
      <c r="DMD152" s="792"/>
      <c r="DME152" s="792"/>
      <c r="DMF152" s="792"/>
      <c r="DMG152" s="792"/>
      <c r="DMH152" s="792"/>
      <c r="DMI152" s="792"/>
      <c r="DMJ152" s="792"/>
      <c r="DMK152" s="792"/>
      <c r="DML152" s="792"/>
      <c r="DMM152" s="792"/>
      <c r="DMN152" s="792"/>
      <c r="DMO152" s="792"/>
      <c r="DMP152" s="792"/>
      <c r="DMQ152" s="792"/>
      <c r="DMR152" s="792"/>
      <c r="DMS152" s="792"/>
      <c r="DMT152" s="792"/>
      <c r="DMU152" s="792"/>
      <c r="DMV152" s="792"/>
      <c r="DMW152" s="792"/>
      <c r="DMX152" s="792"/>
      <c r="DMY152" s="792"/>
      <c r="DMZ152" s="792"/>
      <c r="DNA152" s="792"/>
      <c r="DNB152" s="792"/>
      <c r="DNC152" s="792"/>
      <c r="DND152" s="792"/>
      <c r="DNE152" s="792"/>
      <c r="DNF152" s="792"/>
      <c r="DNG152" s="792"/>
      <c r="DNH152" s="792"/>
      <c r="DNI152" s="792"/>
      <c r="DNJ152" s="792"/>
      <c r="DNO152" s="1624"/>
      <c r="DNP152" s="1625"/>
      <c r="DNQ152" s="1625"/>
      <c r="DNR152" s="1625"/>
      <c r="DNS152" s="1625"/>
      <c r="DNT152" s="1625"/>
      <c r="DNU152" s="1625"/>
      <c r="DNV152" s="1625"/>
      <c r="DNW152" s="1625"/>
      <c r="DNX152" s="1625"/>
      <c r="DNY152" s="1625"/>
      <c r="DNZ152" s="1625"/>
      <c r="DOA152" s="1625"/>
      <c r="DOB152" s="1625"/>
      <c r="DOC152" s="1625"/>
      <c r="DOD152" s="1625"/>
      <c r="DOE152" s="1625"/>
      <c r="DOF152" s="1625"/>
      <c r="DOG152" s="1625"/>
      <c r="DOH152" s="1625"/>
      <c r="DOI152" s="1625"/>
      <c r="DOJ152" s="1626"/>
      <c r="DRM152" s="1624"/>
      <c r="DRN152" s="1625"/>
      <c r="DRO152" s="1625"/>
      <c r="DRP152" s="1625"/>
      <c r="DRQ152" s="1625"/>
      <c r="DRR152" s="1625"/>
      <c r="DRS152" s="1625"/>
      <c r="DRT152" s="1625"/>
      <c r="DRU152" s="1625"/>
      <c r="DRV152" s="1625"/>
      <c r="DRW152" s="1625"/>
      <c r="DRX152" s="1625"/>
      <c r="DRY152" s="1625"/>
      <c r="DRZ152" s="1625"/>
      <c r="DSA152" s="1625"/>
      <c r="DSB152" s="1625"/>
      <c r="DSC152" s="1625"/>
      <c r="DSD152" s="1625"/>
      <c r="DSE152" s="1625"/>
      <c r="DSF152" s="1625"/>
      <c r="DSG152" s="1625"/>
      <c r="DSH152" s="1626"/>
      <c r="DTV152" s="1373"/>
      <c r="DTW152" s="1373"/>
      <c r="DTX152" s="1373"/>
      <c r="DTY152" s="1373"/>
      <c r="DTZ152" s="1373"/>
      <c r="DXR152" s="235"/>
      <c r="DXS152" s="235"/>
      <c r="DXT152" s="235"/>
      <c r="DXU152" s="235"/>
      <c r="DXV152" s="235"/>
      <c r="DXW152" s="235"/>
      <c r="DXX152" s="235"/>
      <c r="DXY152" s="235"/>
      <c r="DXZ152" s="235"/>
      <c r="DYA152" s="235"/>
      <c r="DYB152" s="235"/>
      <c r="DYC152" s="235"/>
      <c r="DYD152" s="235"/>
      <c r="DYE152" s="235"/>
      <c r="DYF152" s="235"/>
      <c r="DYG152" s="235"/>
      <c r="DYH152" s="235"/>
      <c r="DYI152" s="235"/>
      <c r="DYJ152" s="235"/>
      <c r="DYK152" s="412"/>
      <c r="DYL152" s="235"/>
      <c r="DYM152" s="235"/>
      <c r="DYN152" s="235"/>
      <c r="DYO152" s="235"/>
      <c r="DYP152" s="235"/>
      <c r="DYQ152" s="235"/>
      <c r="DYR152" s="266"/>
      <c r="DYS152" s="235"/>
      <c r="DYT152" s="235"/>
      <c r="DYU152" s="235"/>
      <c r="DYV152" s="235"/>
      <c r="DYW152" s="235"/>
      <c r="DYX152" s="235"/>
      <c r="DYY152" s="235"/>
      <c r="DYZ152" s="235"/>
      <c r="DZA152" s="235"/>
      <c r="DZB152" s="238"/>
      <c r="DZC152" s="235"/>
      <c r="DZD152" s="235"/>
      <c r="DZE152" s="235"/>
      <c r="DZF152" s="235"/>
      <c r="DZG152" s="235"/>
      <c r="DZH152" s="235"/>
      <c r="DZI152" s="235"/>
      <c r="DZJ152" s="235"/>
      <c r="DZK152" s="235"/>
      <c r="DZL152" s="235"/>
      <c r="DZM152" s="235"/>
      <c r="DZN152" s="235"/>
      <c r="DZO152" s="235"/>
      <c r="DZP152" s="235"/>
      <c r="DZQ152" s="235"/>
      <c r="DZR152" s="235"/>
      <c r="DZS152" s="235"/>
      <c r="EBP152" s="235"/>
      <c r="EBQ152" s="235"/>
      <c r="EBR152" s="235"/>
      <c r="EBS152" s="235"/>
      <c r="EBT152" s="235"/>
      <c r="EBU152" s="235"/>
      <c r="EBV152" s="235"/>
      <c r="EBW152" s="235"/>
      <c r="EBX152" s="235"/>
      <c r="EBY152" s="235"/>
      <c r="EBZ152" s="235"/>
      <c r="ECA152" s="235"/>
      <c r="ECB152" s="235"/>
      <c r="ECC152" s="235"/>
      <c r="ECD152" s="235"/>
      <c r="ECE152" s="235"/>
      <c r="ECF152" s="235"/>
      <c r="ECG152" s="235"/>
      <c r="ECH152" s="235"/>
      <c r="ECI152" s="412"/>
      <c r="ECJ152" s="235"/>
      <c r="ECK152" s="235"/>
      <c r="ECL152" s="235"/>
      <c r="ECM152" s="235"/>
      <c r="ECN152" s="235"/>
      <c r="ECO152" s="235"/>
      <c r="ECP152" s="266"/>
      <c r="ECQ152" s="235"/>
      <c r="ECR152" s="235"/>
      <c r="ECS152" s="235"/>
      <c r="ECT152" s="235"/>
      <c r="ECU152" s="235"/>
      <c r="ECV152" s="235"/>
      <c r="ECW152" s="235"/>
      <c r="ECX152" s="235"/>
      <c r="ECY152" s="235"/>
      <c r="ECZ152" s="238"/>
      <c r="EDA152" s="235"/>
      <c r="EDB152" s="235"/>
      <c r="EDC152" s="235"/>
      <c r="EDD152" s="235"/>
      <c r="EDE152" s="235"/>
      <c r="EDF152" s="235"/>
      <c r="EDG152" s="235"/>
      <c r="EDH152" s="235"/>
      <c r="EDI152" s="235"/>
      <c r="EDJ152" s="235"/>
      <c r="EDK152" s="235"/>
      <c r="EDL152" s="235"/>
      <c r="EDM152" s="235"/>
      <c r="EDN152" s="235"/>
      <c r="EDO152" s="235"/>
      <c r="EDP152" s="235"/>
      <c r="EDQ152" s="235"/>
      <c r="EDR152" s="1018"/>
      <c r="EDS152" s="1018"/>
      <c r="EDT152" s="1018"/>
      <c r="EDU152" s="1018"/>
      <c r="EDV152" s="1018"/>
      <c r="EDW152" s="1018"/>
      <c r="EDX152" s="1018"/>
      <c r="EDY152" s="1018"/>
      <c r="EDZ152" s="1018"/>
      <c r="EEA152" s="1018"/>
      <c r="EEB152" s="1018"/>
      <c r="EEC152" s="1018"/>
      <c r="EED152" s="1018"/>
      <c r="EEE152" s="1018"/>
      <c r="EEF152" s="1018"/>
      <c r="EEG152" s="1018"/>
      <c r="EEH152" s="987"/>
      <c r="EEI152" s="987"/>
      <c r="EEJ152" s="987"/>
      <c r="EEK152" s="987"/>
      <c r="EEL152" s="987"/>
      <c r="EEM152" s="987"/>
      <c r="EEN152" s="987"/>
      <c r="EEO152" s="987"/>
      <c r="EEP152" s="987"/>
      <c r="EEQ152" s="987"/>
      <c r="EER152" s="987"/>
      <c r="EES152" s="987"/>
      <c r="EET152" s="987"/>
      <c r="EEU152" s="987"/>
      <c r="EEV152" s="987"/>
      <c r="EEW152" s="987"/>
      <c r="EEX152" s="987"/>
      <c r="EEY152" s="987"/>
      <c r="EEZ152" s="987"/>
      <c r="EFA152" s="987"/>
      <c r="EFB152" s="987"/>
      <c r="EFC152" s="987"/>
      <c r="EFD152" s="987"/>
      <c r="EFE152" s="987"/>
      <c r="EFF152" s="987"/>
      <c r="EFG152" s="987"/>
      <c r="EFH152" s="987"/>
      <c r="EFI152" s="987"/>
      <c r="EFJ152" s="987"/>
      <c r="EFK152" s="987"/>
      <c r="EFL152" s="987"/>
      <c r="EFM152" s="987"/>
      <c r="EFN152" s="987"/>
      <c r="EFO152" s="987"/>
      <c r="EFP152" s="987"/>
      <c r="EFQ152" s="987"/>
      <c r="EFR152" s="987"/>
      <c r="EFS152" s="987"/>
      <c r="EFT152" s="987"/>
      <c r="EFU152" s="987"/>
      <c r="EFV152" s="987"/>
      <c r="EFW152" s="987"/>
      <c r="EFX152" s="987"/>
      <c r="EFY152" s="987"/>
      <c r="EFZ152" s="987"/>
      <c r="EGA152" s="987"/>
      <c r="EGB152" s="987"/>
      <c r="EGC152" s="987"/>
      <c r="EGD152" s="987"/>
      <c r="EGE152" s="987"/>
      <c r="EGF152" s="987"/>
      <c r="EGG152" s="987"/>
      <c r="EGH152" s="987"/>
      <c r="EGI152" s="987"/>
      <c r="EGJ152" s="987"/>
      <c r="EGK152" s="987"/>
      <c r="EGL152" s="987"/>
      <c r="EGM152" s="987"/>
      <c r="EGN152" s="987"/>
      <c r="EGO152" s="987"/>
      <c r="EGP152" s="987"/>
      <c r="EGQ152" s="987"/>
      <c r="EHH152" s="235"/>
      <c r="EHI152" s="235"/>
      <c r="EHJ152" s="235"/>
      <c r="EHK152" s="235"/>
      <c r="EHL152" s="235"/>
      <c r="EHM152" s="235"/>
      <c r="EHN152" s="235"/>
      <c r="EHO152" s="235"/>
      <c r="EHP152" s="235"/>
      <c r="EHQ152" s="235"/>
      <c r="EHR152" s="235"/>
      <c r="EHS152" s="235"/>
      <c r="EHT152" s="235"/>
      <c r="EHU152" s="235"/>
      <c r="EHV152" s="235"/>
      <c r="EHW152" s="235"/>
      <c r="EHX152" s="235"/>
      <c r="EHY152" s="235"/>
      <c r="EHZ152" s="235"/>
      <c r="EIA152" s="412"/>
      <c r="EIB152" s="235"/>
      <c r="EIC152" s="235"/>
      <c r="EID152" s="235"/>
      <c r="EIE152" s="235"/>
      <c r="EIF152" s="235"/>
      <c r="EIG152" s="235"/>
      <c r="EIH152" s="266"/>
      <c r="EII152" s="235"/>
      <c r="EIJ152" s="235"/>
      <c r="EIK152" s="235"/>
      <c r="EIL152" s="235"/>
      <c r="EIM152" s="235"/>
      <c r="EIN152" s="235"/>
      <c r="EIO152" s="235"/>
      <c r="EIP152" s="235"/>
      <c r="EIQ152" s="235"/>
      <c r="EIR152" s="238"/>
      <c r="EIS152" s="235"/>
      <c r="EIT152" s="235"/>
      <c r="EIU152" s="235"/>
      <c r="EIV152" s="235"/>
      <c r="EIW152" s="235"/>
      <c r="EIX152" s="235"/>
      <c r="EIY152" s="235"/>
      <c r="EIZ152" s="235"/>
      <c r="EJA152" s="235"/>
      <c r="EJB152" s="235"/>
      <c r="EJC152" s="235"/>
      <c r="EJD152" s="235"/>
      <c r="EJE152" s="235"/>
      <c r="EJF152" s="235"/>
      <c r="EJG152" s="235"/>
      <c r="EJH152" s="235"/>
      <c r="EJI152" s="235"/>
      <c r="EJJ152" s="235"/>
      <c r="EJK152" s="235"/>
      <c r="EJL152" s="235"/>
      <c r="EJM152" s="235"/>
      <c r="EJN152" s="235"/>
      <c r="EJO152" s="235"/>
      <c r="EJP152" s="235"/>
      <c r="EJQ152" s="235"/>
      <c r="EKC152" s="1374"/>
      <c r="EKD152" s="1374"/>
      <c r="EKE152" s="1374"/>
      <c r="EKF152" s="1374"/>
      <c r="EKG152" s="1374"/>
      <c r="EKH152" s="1374"/>
      <c r="EKI152" s="1374"/>
      <c r="EKJ152" s="1374"/>
      <c r="EKK152" s="1374"/>
      <c r="EKL152" s="1374"/>
      <c r="EKM152" s="1374"/>
      <c r="EKN152" s="1374"/>
      <c r="EKO152" s="1374"/>
      <c r="EKP152" s="1374"/>
      <c r="EKQ152" s="1374"/>
      <c r="EKR152" s="1374"/>
      <c r="EKS152" s="1374"/>
      <c r="EKT152" s="1374"/>
      <c r="EKU152" s="1374"/>
      <c r="EKV152" s="1374"/>
      <c r="EKW152" s="1374"/>
      <c r="EKX152" s="1374"/>
      <c r="EKY152" s="1374"/>
      <c r="EKZ152" s="1374"/>
      <c r="ELA152" s="1374"/>
      <c r="ELB152" s="1374"/>
      <c r="ELC152" s="1374"/>
      <c r="ELD152" s="1374"/>
      <c r="ELE152" s="1374"/>
      <c r="ELF152" s="1374"/>
      <c r="ELG152" s="1374"/>
      <c r="ELH152" s="1374"/>
      <c r="ELI152" s="1374"/>
      <c r="ELJ152" s="1374"/>
      <c r="ELK152" s="1374"/>
      <c r="ELL152" s="1374"/>
      <c r="ELM152" s="1374"/>
      <c r="ELN152" s="1374"/>
      <c r="ELO152" s="1374"/>
      <c r="ELP152" s="1374"/>
      <c r="ELQ152" s="1374"/>
      <c r="ELR152" s="1374"/>
      <c r="ELS152" s="1374"/>
      <c r="ELT152" s="1374"/>
      <c r="ELU152" s="1374"/>
      <c r="ELV152" s="1374"/>
      <c r="ELW152" s="1374"/>
      <c r="ELX152" s="1374"/>
      <c r="ELY152" s="1374"/>
      <c r="ELZ152" s="1374"/>
      <c r="EMA152" s="1374"/>
      <c r="EMB152" s="1374"/>
      <c r="EMC152" s="1374"/>
      <c r="EMD152" s="1374"/>
      <c r="EME152" s="1374"/>
      <c r="EMF152" s="1374"/>
      <c r="EMG152" s="1374"/>
      <c r="EMH152" s="1374"/>
      <c r="ENM152" s="1624"/>
      <c r="ENN152" s="1625"/>
      <c r="ENO152" s="1625"/>
      <c r="ENP152" s="1625"/>
      <c r="ENQ152" s="1625"/>
      <c r="ENR152" s="1625"/>
      <c r="ENS152" s="1625"/>
      <c r="ENT152" s="1625"/>
      <c r="ENU152" s="1625"/>
      <c r="ENV152" s="1625"/>
      <c r="ENW152" s="1625"/>
      <c r="ENX152" s="1625"/>
      <c r="ENY152" s="1625"/>
      <c r="ENZ152" s="1625"/>
      <c r="EOA152" s="1625"/>
      <c r="EOB152" s="1625"/>
      <c r="EOC152" s="1625"/>
      <c r="EOD152" s="1625"/>
      <c r="EOE152" s="1625"/>
      <c r="EOF152" s="1625"/>
      <c r="EOG152" s="1625"/>
      <c r="EOH152" s="1626"/>
      <c r="EQE152" s="1624"/>
      <c r="EQF152" s="1625"/>
      <c r="EQG152" s="1625"/>
      <c r="EQH152" s="1625"/>
      <c r="EQI152" s="1625"/>
      <c r="EQJ152" s="1625"/>
      <c r="EQK152" s="1625"/>
      <c r="EQL152" s="1625"/>
      <c r="EQM152" s="1625"/>
      <c r="EQN152" s="1625"/>
      <c r="EQO152" s="1625"/>
      <c r="EQP152" s="1625"/>
      <c r="EQQ152" s="1625"/>
      <c r="EQR152" s="1625"/>
      <c r="EQS152" s="1625"/>
      <c r="EQT152" s="1625"/>
      <c r="EQU152" s="1625"/>
      <c r="EQV152" s="1625"/>
      <c r="EQW152" s="1625"/>
      <c r="EQX152" s="1625"/>
      <c r="EQY152" s="1625"/>
      <c r="EQZ152" s="1626"/>
      <c r="ETA152" s="1518"/>
      <c r="ETB152" s="1518"/>
      <c r="ETC152" s="1518"/>
      <c r="ETD152" s="1518"/>
      <c r="ETE152" s="1518"/>
      <c r="ETF152" s="1518"/>
    </row>
    <row r="153" spans="1:998 1031:2032 2065:3906" s="241" customFormat="1" ht="15" customHeight="1">
      <c r="B153" s="1518"/>
      <c r="C153" s="1518"/>
      <c r="D153" s="1518"/>
      <c r="E153" s="1518"/>
      <c r="F153" s="1518"/>
      <c r="G153" s="1518"/>
      <c r="BA153" s="1624"/>
      <c r="BB153" s="1625"/>
      <c r="BC153" s="1625"/>
      <c r="BD153" s="1625"/>
      <c r="BE153" s="1625"/>
      <c r="BF153" s="1625"/>
      <c r="BG153" s="1625"/>
      <c r="BH153" s="1625"/>
      <c r="BI153" s="1625"/>
      <c r="BJ153" s="1625"/>
      <c r="BK153" s="1625"/>
      <c r="BL153" s="1625"/>
      <c r="BM153" s="1625"/>
      <c r="BN153" s="1625"/>
      <c r="BO153" s="1625"/>
      <c r="BP153" s="1625"/>
      <c r="BQ153" s="1625"/>
      <c r="BR153" s="1625"/>
      <c r="BS153" s="1625"/>
      <c r="BT153" s="1625"/>
      <c r="BU153" s="1625"/>
      <c r="BV153" s="1626"/>
      <c r="CM153" s="1624"/>
      <c r="CN153" s="1625"/>
      <c r="CO153" s="1625"/>
      <c r="CP153" s="1625"/>
      <c r="CQ153" s="1625"/>
      <c r="CR153" s="1625"/>
      <c r="CS153" s="1625"/>
      <c r="CT153" s="1625"/>
      <c r="CU153" s="1625"/>
      <c r="CV153" s="1625"/>
      <c r="CW153" s="1625"/>
      <c r="CX153" s="1625"/>
      <c r="CY153" s="1625"/>
      <c r="CZ153" s="1625"/>
      <c r="DA153" s="1625"/>
      <c r="DB153" s="1625"/>
      <c r="DC153" s="1625"/>
      <c r="DD153" s="1625"/>
      <c r="DE153" s="1625"/>
      <c r="DF153" s="1625"/>
      <c r="DG153" s="1625"/>
      <c r="DH153" s="1626"/>
      <c r="EO153" s="1624"/>
      <c r="EP153" s="1625"/>
      <c r="EQ153" s="1625"/>
      <c r="ER153" s="1625"/>
      <c r="ES153" s="1625"/>
      <c r="ET153" s="1625"/>
      <c r="EU153" s="1625"/>
      <c r="EV153" s="1625"/>
      <c r="EW153" s="1625"/>
      <c r="EX153" s="1625"/>
      <c r="EY153" s="1625"/>
      <c r="EZ153" s="1625"/>
      <c r="FA153" s="1625"/>
      <c r="FB153" s="1625"/>
      <c r="FC153" s="1625"/>
      <c r="FD153" s="1625"/>
      <c r="FE153" s="1625"/>
      <c r="FF153" s="1625"/>
      <c r="FG153" s="1625"/>
      <c r="FH153" s="1625"/>
      <c r="FI153" s="1625"/>
      <c r="FJ153" s="1626"/>
      <c r="GQ153" s="1624"/>
      <c r="GR153" s="1625"/>
      <c r="GS153" s="1625"/>
      <c r="GT153" s="1625"/>
      <c r="GU153" s="1625"/>
      <c r="GV153" s="1625"/>
      <c r="GW153" s="1625"/>
      <c r="GX153" s="1625"/>
      <c r="GY153" s="1625"/>
      <c r="GZ153" s="1625"/>
      <c r="HA153" s="1625"/>
      <c r="HB153" s="1625"/>
      <c r="HC153" s="1625"/>
      <c r="HD153" s="1625"/>
      <c r="HE153" s="1625"/>
      <c r="HF153" s="1625"/>
      <c r="HG153" s="1625"/>
      <c r="HH153" s="1625"/>
      <c r="HI153" s="1625"/>
      <c r="HJ153" s="1625"/>
      <c r="HK153" s="1625"/>
      <c r="HL153" s="1626"/>
      <c r="IS153" s="1624"/>
      <c r="IT153" s="1625"/>
      <c r="IU153" s="1625"/>
      <c r="IV153" s="1625"/>
      <c r="IW153" s="1625"/>
      <c r="IX153" s="1625"/>
      <c r="IY153" s="1625"/>
      <c r="IZ153" s="1625"/>
      <c r="JA153" s="1625"/>
      <c r="JB153" s="1625"/>
      <c r="JC153" s="1625"/>
      <c r="JD153" s="1625"/>
      <c r="JE153" s="1625"/>
      <c r="JF153" s="1625"/>
      <c r="JG153" s="1625"/>
      <c r="JH153" s="1625"/>
      <c r="JI153" s="1625"/>
      <c r="JJ153" s="1625"/>
      <c r="JK153" s="1625"/>
      <c r="JL153" s="1625"/>
      <c r="JM153" s="1625"/>
      <c r="JN153" s="1626"/>
      <c r="KU153" s="1624"/>
      <c r="KV153" s="1625"/>
      <c r="KW153" s="1625"/>
      <c r="KX153" s="1625"/>
      <c r="KY153" s="1625"/>
      <c r="KZ153" s="1625"/>
      <c r="LA153" s="1625"/>
      <c r="LB153" s="1625"/>
      <c r="LC153" s="1625"/>
      <c r="LD153" s="1625"/>
      <c r="LE153" s="1625"/>
      <c r="LF153" s="1625"/>
      <c r="LG153" s="1625"/>
      <c r="LH153" s="1625"/>
      <c r="LI153" s="1625"/>
      <c r="LJ153" s="1625"/>
      <c r="LK153" s="1625"/>
      <c r="LL153" s="1625"/>
      <c r="LM153" s="1625"/>
      <c r="LN153" s="1625"/>
      <c r="LO153" s="1625"/>
      <c r="LP153" s="1626"/>
      <c r="MW153" s="1624"/>
      <c r="MX153" s="1625"/>
      <c r="MY153" s="1625"/>
      <c r="MZ153" s="1625"/>
      <c r="NA153" s="1625"/>
      <c r="NB153" s="1625"/>
      <c r="NC153" s="1625"/>
      <c r="ND153" s="1625"/>
      <c r="NE153" s="1625"/>
      <c r="NF153" s="1625"/>
      <c r="NG153" s="1625"/>
      <c r="NH153" s="1625"/>
      <c r="NI153" s="1625"/>
      <c r="NJ153" s="1625"/>
      <c r="NK153" s="1625"/>
      <c r="NL153" s="1625"/>
      <c r="NM153" s="1625"/>
      <c r="NN153" s="1625"/>
      <c r="NO153" s="1625"/>
      <c r="NP153" s="1625"/>
      <c r="NQ153" s="1625"/>
      <c r="NR153" s="1626"/>
      <c r="OI153" s="1624"/>
      <c r="OJ153" s="1625"/>
      <c r="OK153" s="1625"/>
      <c r="OL153" s="1625"/>
      <c r="OM153" s="1625"/>
      <c r="ON153" s="1625"/>
      <c r="OO153" s="1625"/>
      <c r="OP153" s="1625"/>
      <c r="OQ153" s="1625"/>
      <c r="OR153" s="1625"/>
      <c r="OS153" s="1625"/>
      <c r="OT153" s="1625"/>
      <c r="OU153" s="1625"/>
      <c r="OV153" s="1625"/>
      <c r="OW153" s="1625"/>
      <c r="OX153" s="1625"/>
      <c r="OY153" s="1625"/>
      <c r="OZ153" s="1625"/>
      <c r="PA153" s="1625"/>
      <c r="PB153" s="1625"/>
      <c r="PC153" s="1625"/>
      <c r="PD153" s="1626"/>
      <c r="PU153" s="1624"/>
      <c r="PV153" s="1625"/>
      <c r="PW153" s="1625"/>
      <c r="PX153" s="1625"/>
      <c r="PY153" s="1625"/>
      <c r="PZ153" s="1625"/>
      <c r="QA153" s="1625"/>
      <c r="QB153" s="1625"/>
      <c r="QC153" s="1625"/>
      <c r="QD153" s="1625"/>
      <c r="QE153" s="1625"/>
      <c r="QF153" s="1625"/>
      <c r="QG153" s="1625"/>
      <c r="QH153" s="1625"/>
      <c r="QI153" s="1625"/>
      <c r="QJ153" s="1625"/>
      <c r="QK153" s="1625"/>
      <c r="QL153" s="1625"/>
      <c r="QM153" s="1625"/>
      <c r="QN153" s="1625"/>
      <c r="QO153" s="1625"/>
      <c r="QP153" s="1626"/>
      <c r="RW153" s="1624"/>
      <c r="RX153" s="1625"/>
      <c r="RY153" s="1625"/>
      <c r="RZ153" s="1625"/>
      <c r="SA153" s="1625"/>
      <c r="SB153" s="1625"/>
      <c r="SC153" s="1625"/>
      <c r="SD153" s="1625"/>
      <c r="SE153" s="1625"/>
      <c r="SF153" s="1625"/>
      <c r="SG153" s="1625"/>
      <c r="SH153" s="1625"/>
      <c r="SI153" s="1625"/>
      <c r="SJ153" s="1625"/>
      <c r="SK153" s="1625"/>
      <c r="SL153" s="1625"/>
      <c r="SM153" s="1625"/>
      <c r="SN153" s="1625"/>
      <c r="SO153" s="1625"/>
      <c r="SP153" s="1625"/>
      <c r="SQ153" s="1625"/>
      <c r="SR153" s="1626"/>
      <c r="TY153" s="1624"/>
      <c r="TZ153" s="1625"/>
      <c r="UA153" s="1625"/>
      <c r="UB153" s="1625"/>
      <c r="UC153" s="1625"/>
      <c r="UD153" s="1625"/>
      <c r="UE153" s="1625"/>
      <c r="UF153" s="1625"/>
      <c r="UG153" s="1625"/>
      <c r="UH153" s="1625"/>
      <c r="UI153" s="1625"/>
      <c r="UJ153" s="1625"/>
      <c r="UK153" s="1625"/>
      <c r="UL153" s="1625"/>
      <c r="UM153" s="1625"/>
      <c r="UN153" s="1625"/>
      <c r="UO153" s="1625"/>
      <c r="UP153" s="1625"/>
      <c r="UQ153" s="1625"/>
      <c r="UR153" s="1625"/>
      <c r="US153" s="1625"/>
      <c r="UT153" s="1626"/>
      <c r="WA153" s="1624"/>
      <c r="WB153" s="1625"/>
      <c r="WC153" s="1625"/>
      <c r="WD153" s="1625"/>
      <c r="WE153" s="1625"/>
      <c r="WF153" s="1625"/>
      <c r="WG153" s="1625"/>
      <c r="WH153" s="1625"/>
      <c r="WI153" s="1625"/>
      <c r="WJ153" s="1625"/>
      <c r="WK153" s="1625"/>
      <c r="WL153" s="1625"/>
      <c r="WM153" s="1625"/>
      <c r="WN153" s="1625"/>
      <c r="WO153" s="1625"/>
      <c r="WP153" s="1625"/>
      <c r="WQ153" s="1625"/>
      <c r="WR153" s="1625"/>
      <c r="WS153" s="1625"/>
      <c r="WT153" s="1625"/>
      <c r="WU153" s="1625"/>
      <c r="WV153" s="1626"/>
      <c r="YC153" s="1624"/>
      <c r="YD153" s="1625"/>
      <c r="YE153" s="1625"/>
      <c r="YF153" s="1625"/>
      <c r="YG153" s="1625"/>
      <c r="YH153" s="1625"/>
      <c r="YI153" s="1625"/>
      <c r="YJ153" s="1625"/>
      <c r="YK153" s="1625"/>
      <c r="YL153" s="1625"/>
      <c r="YM153" s="1625"/>
      <c r="YN153" s="1625"/>
      <c r="YO153" s="1625"/>
      <c r="YP153" s="1625"/>
      <c r="YQ153" s="1625"/>
      <c r="YR153" s="1625"/>
      <c r="YS153" s="1625"/>
      <c r="YT153" s="1625"/>
      <c r="YU153" s="1625"/>
      <c r="YV153" s="1625"/>
      <c r="YW153" s="1625"/>
      <c r="YX153" s="1626"/>
      <c r="AAE153" s="1624"/>
      <c r="AAF153" s="1625"/>
      <c r="AAG153" s="1625"/>
      <c r="AAH153" s="1625"/>
      <c r="AAI153" s="1625"/>
      <c r="AAJ153" s="1625"/>
      <c r="AAK153" s="1625"/>
      <c r="AAL153" s="1625"/>
      <c r="AAM153" s="1625"/>
      <c r="AAN153" s="1625"/>
      <c r="AAO153" s="1625"/>
      <c r="AAP153" s="1625"/>
      <c r="AAQ153" s="1625"/>
      <c r="AAR153" s="1625"/>
      <c r="AAS153" s="1625"/>
      <c r="AAT153" s="1625"/>
      <c r="AAU153" s="1625"/>
      <c r="AAV153" s="1625"/>
      <c r="AAW153" s="1625"/>
      <c r="AAX153" s="1625"/>
      <c r="AAY153" s="1625"/>
      <c r="AAZ153" s="1626"/>
      <c r="ACG153" s="1624"/>
      <c r="ACH153" s="1625"/>
      <c r="ACI153" s="1625"/>
      <c r="ACJ153" s="1625"/>
      <c r="ACK153" s="1625"/>
      <c r="ACL153" s="1625"/>
      <c r="ACM153" s="1625"/>
      <c r="ACN153" s="1625"/>
      <c r="ACO153" s="1625"/>
      <c r="ACP153" s="1625"/>
      <c r="ACQ153" s="1625"/>
      <c r="ACR153" s="1625"/>
      <c r="ACS153" s="1625"/>
      <c r="ACT153" s="1625"/>
      <c r="ACU153" s="1625"/>
      <c r="ACV153" s="1625"/>
      <c r="ACW153" s="1625"/>
      <c r="ACX153" s="1625"/>
      <c r="ACY153" s="1625"/>
      <c r="ACZ153" s="1625"/>
      <c r="ADA153" s="1625"/>
      <c r="ADB153" s="1626"/>
      <c r="AEI153" s="1624"/>
      <c r="AEJ153" s="1625"/>
      <c r="AEK153" s="1625"/>
      <c r="AEL153" s="1625"/>
      <c r="AEM153" s="1625"/>
      <c r="AEN153" s="1625"/>
      <c r="AEO153" s="1625"/>
      <c r="AEP153" s="1625"/>
      <c r="AEQ153" s="1625"/>
      <c r="AER153" s="1625"/>
      <c r="AES153" s="1625"/>
      <c r="AET153" s="1625"/>
      <c r="AEU153" s="1625"/>
      <c r="AEV153" s="1625"/>
      <c r="AEW153" s="1625"/>
      <c r="AEX153" s="1625"/>
      <c r="AEY153" s="1625"/>
      <c r="AEZ153" s="1625"/>
      <c r="AFA153" s="1625"/>
      <c r="AFB153" s="1625"/>
      <c r="AFC153" s="1625"/>
      <c r="AFD153" s="1626"/>
      <c r="AGK153" s="1624"/>
      <c r="AGL153" s="1625"/>
      <c r="AGM153" s="1625"/>
      <c r="AGN153" s="1625"/>
      <c r="AGO153" s="1625"/>
      <c r="AGP153" s="1625"/>
      <c r="AGQ153" s="1625"/>
      <c r="AGR153" s="1625"/>
      <c r="AGS153" s="1625"/>
      <c r="AGT153" s="1625"/>
      <c r="AGU153" s="1625"/>
      <c r="AGV153" s="1625"/>
      <c r="AGW153" s="1625"/>
      <c r="AGX153" s="1625"/>
      <c r="AGY153" s="1625"/>
      <c r="AGZ153" s="1625"/>
      <c r="AHA153" s="1625"/>
      <c r="AHB153" s="1625"/>
      <c r="AHC153" s="1625"/>
      <c r="AHD153" s="1625"/>
      <c r="AHE153" s="1625"/>
      <c r="AHF153" s="1626"/>
      <c r="AIM153" s="1624"/>
      <c r="AIN153" s="1625"/>
      <c r="AIO153" s="1625"/>
      <c r="AIP153" s="1625"/>
      <c r="AIQ153" s="1625"/>
      <c r="AIR153" s="1625"/>
      <c r="AIS153" s="1625"/>
      <c r="AIT153" s="1625"/>
      <c r="AIU153" s="1625"/>
      <c r="AIV153" s="1625"/>
      <c r="AIW153" s="1625"/>
      <c r="AIX153" s="1625"/>
      <c r="AIY153" s="1625"/>
      <c r="AIZ153" s="1625"/>
      <c r="AJA153" s="1625"/>
      <c r="AJB153" s="1625"/>
      <c r="AJC153" s="1625"/>
      <c r="AJD153" s="1625"/>
      <c r="AJE153" s="1625"/>
      <c r="AJF153" s="1625"/>
      <c r="AJG153" s="1625"/>
      <c r="AJH153" s="1626"/>
      <c r="AKO153" s="1624"/>
      <c r="AKP153" s="1625"/>
      <c r="AKQ153" s="1625"/>
      <c r="AKR153" s="1625"/>
      <c r="AKS153" s="1625"/>
      <c r="AKT153" s="1625"/>
      <c r="AKU153" s="1625"/>
      <c r="AKV153" s="1625"/>
      <c r="AKW153" s="1625"/>
      <c r="AKX153" s="1625"/>
      <c r="AKY153" s="1625"/>
      <c r="AKZ153" s="1625"/>
      <c r="ALA153" s="1625"/>
      <c r="ALB153" s="1625"/>
      <c r="ALC153" s="1625"/>
      <c r="ALD153" s="1625"/>
      <c r="ALE153" s="1625"/>
      <c r="ALF153" s="1625"/>
      <c r="ALG153" s="1625"/>
      <c r="ALH153" s="1625"/>
      <c r="ALI153" s="1625"/>
      <c r="ALJ153" s="1626"/>
      <c r="AMQ153" s="1624"/>
      <c r="AMR153" s="1625"/>
      <c r="AMS153" s="1625"/>
      <c r="AMT153" s="1625"/>
      <c r="AMU153" s="1625"/>
      <c r="AMV153" s="1625"/>
      <c r="AMW153" s="1625"/>
      <c r="AMX153" s="1625"/>
      <c r="AMY153" s="1625"/>
      <c r="AMZ153" s="1625"/>
      <c r="ANA153" s="1625"/>
      <c r="ANB153" s="1625"/>
      <c r="ANC153" s="1625"/>
      <c r="AND153" s="1625"/>
      <c r="ANE153" s="1625"/>
      <c r="ANF153" s="1625"/>
      <c r="ANG153" s="1625"/>
      <c r="ANH153" s="1625"/>
      <c r="ANI153" s="1625"/>
      <c r="ANJ153" s="1625"/>
      <c r="ANK153" s="1625"/>
      <c r="ANL153" s="1626"/>
      <c r="AOS153" s="1624"/>
      <c r="AOT153" s="1625"/>
      <c r="AOU153" s="1625"/>
      <c r="AOV153" s="1625"/>
      <c r="AOW153" s="1625"/>
      <c r="AOX153" s="1625"/>
      <c r="AOY153" s="1625"/>
      <c r="AOZ153" s="1625"/>
      <c r="APA153" s="1625"/>
      <c r="APB153" s="1625"/>
      <c r="APC153" s="1625"/>
      <c r="APD153" s="1625"/>
      <c r="APE153" s="1625"/>
      <c r="APF153" s="1625"/>
      <c r="APG153" s="1625"/>
      <c r="APH153" s="1625"/>
      <c r="API153" s="1625"/>
      <c r="APJ153" s="1625"/>
      <c r="APK153" s="1625"/>
      <c r="APL153" s="1625"/>
      <c r="APM153" s="1625"/>
      <c r="APN153" s="1626"/>
      <c r="AQU153" s="1624"/>
      <c r="AQV153" s="1625"/>
      <c r="AQW153" s="1625"/>
      <c r="AQX153" s="1625"/>
      <c r="AQY153" s="1625"/>
      <c r="AQZ153" s="1625"/>
      <c r="ARA153" s="1625"/>
      <c r="ARB153" s="1625"/>
      <c r="ARC153" s="1625"/>
      <c r="ARD153" s="1625"/>
      <c r="ARE153" s="1625"/>
      <c r="ARF153" s="1625"/>
      <c r="ARG153" s="1625"/>
      <c r="ARH153" s="1625"/>
      <c r="ARI153" s="1625"/>
      <c r="ARJ153" s="1625"/>
      <c r="ARK153" s="1625"/>
      <c r="ARL153" s="1625"/>
      <c r="ARM153" s="1625"/>
      <c r="ARN153" s="1625"/>
      <c r="ARO153" s="1625"/>
      <c r="ARP153" s="1626"/>
      <c r="ASW153" s="1624"/>
      <c r="ASX153" s="1625"/>
      <c r="ASY153" s="1625"/>
      <c r="ASZ153" s="1625"/>
      <c r="ATA153" s="1625"/>
      <c r="ATB153" s="1625"/>
      <c r="ATC153" s="1625"/>
      <c r="ATD153" s="1625"/>
      <c r="ATE153" s="1625"/>
      <c r="ATF153" s="1625"/>
      <c r="ATG153" s="1625"/>
      <c r="ATH153" s="1625"/>
      <c r="ATI153" s="1625"/>
      <c r="ATJ153" s="1625"/>
      <c r="ATK153" s="1625"/>
      <c r="ATL153" s="1625"/>
      <c r="ATM153" s="1625"/>
      <c r="ATN153" s="1625"/>
      <c r="ATO153" s="1625"/>
      <c r="ATP153" s="1625"/>
      <c r="ATQ153" s="1625"/>
      <c r="ATR153" s="1626"/>
      <c r="AUI153" s="244"/>
      <c r="AUJ153" s="244"/>
      <c r="AUK153" s="244"/>
      <c r="AUL153" s="244"/>
      <c r="AUM153" s="244"/>
      <c r="AUN153" s="244"/>
      <c r="AUO153" s="244"/>
      <c r="AUP153" s="244"/>
      <c r="AUQ153" s="244"/>
      <c r="AUR153" s="244"/>
      <c r="AUS153" s="244"/>
      <c r="AUT153" s="244"/>
      <c r="AUU153" s="244"/>
      <c r="AUV153" s="244"/>
      <c r="AUW153" s="226"/>
      <c r="AUX153" s="616"/>
      <c r="AUY153" s="616"/>
      <c r="AUZ153" s="788"/>
      <c r="AVA153" s="768"/>
      <c r="AVB153" s="227"/>
      <c r="AVC153" s="784"/>
      <c r="AVD153" s="244"/>
      <c r="AVP153" s="868"/>
      <c r="AVQ153" s="868"/>
      <c r="AVR153" s="868"/>
      <c r="AVS153" s="868"/>
      <c r="AVT153" s="868"/>
      <c r="AVU153" s="868"/>
      <c r="AVV153" s="868"/>
      <c r="AVW153" s="868"/>
      <c r="AVX153" s="868"/>
      <c r="AVY153" s="868"/>
      <c r="AVZ153" s="868"/>
      <c r="AWA153" s="868"/>
      <c r="AWB153" s="868"/>
      <c r="AWC153" s="868"/>
      <c r="AWD153" s="868"/>
      <c r="AWE153" s="868"/>
      <c r="AWF153" s="868"/>
      <c r="AWG153" s="868"/>
      <c r="AWH153" s="868"/>
      <c r="AWI153" s="868"/>
      <c r="AWJ153" s="868"/>
      <c r="AWK153" s="868"/>
      <c r="AWL153" s="868"/>
      <c r="AWM153" s="868"/>
      <c r="AWN153" s="868"/>
      <c r="AWO153" s="868"/>
      <c r="AWP153" s="868"/>
      <c r="AWQ153" s="868"/>
      <c r="AWR153" s="1213"/>
      <c r="AWS153" s="1213"/>
      <c r="AWT153" s="1213"/>
      <c r="AWU153" s="1213"/>
      <c r="AWV153" s="1213"/>
      <c r="AWW153" s="1213"/>
      <c r="AWX153" s="1213"/>
      <c r="AWY153" s="1213"/>
      <c r="AWZ153" s="1213"/>
      <c r="AXA153" s="1213"/>
      <c r="AXB153" s="1213"/>
      <c r="AXC153" s="1213"/>
      <c r="AXD153" s="1213"/>
      <c r="AXE153" s="1213"/>
      <c r="AXF153" s="1213"/>
      <c r="AXG153" s="1213"/>
      <c r="AXH153" s="1213"/>
      <c r="AXI153" s="1213"/>
      <c r="AXJ153" s="1213"/>
      <c r="AXK153" s="1213"/>
      <c r="AXL153" s="1213"/>
      <c r="AXM153" s="1213"/>
      <c r="AXN153" s="1213"/>
      <c r="AXO153" s="1213"/>
      <c r="AXP153" s="1213"/>
      <c r="AXQ153" s="1213"/>
      <c r="AXR153" s="1213"/>
      <c r="AXS153" s="1213"/>
      <c r="AXT153" s="1213"/>
      <c r="AXU153" s="868"/>
      <c r="AXV153" s="868"/>
      <c r="AXW153" s="868"/>
      <c r="AXX153" s="868"/>
      <c r="AXY153" s="868"/>
      <c r="AXZ153" s="868"/>
      <c r="AYA153" s="868"/>
      <c r="AYB153" s="868"/>
      <c r="AYC153" s="868"/>
      <c r="AYD153" s="868"/>
      <c r="AYE153" s="868"/>
      <c r="AYF153" s="868"/>
      <c r="AYG153" s="868"/>
      <c r="AYH153" s="868"/>
      <c r="AYI153" s="868"/>
      <c r="AYJ153" s="868"/>
      <c r="AYK153" s="868"/>
      <c r="AYL153" s="868"/>
      <c r="AYM153" s="868"/>
      <c r="AZK153" s="1624"/>
      <c r="AZL153" s="1625"/>
      <c r="AZM153" s="1625"/>
      <c r="AZN153" s="1625"/>
      <c r="AZO153" s="1625"/>
      <c r="AZP153" s="1625"/>
      <c r="AZQ153" s="1625"/>
      <c r="AZR153" s="1625"/>
      <c r="AZS153" s="1625"/>
      <c r="AZT153" s="1625"/>
      <c r="AZU153" s="1625"/>
      <c r="AZV153" s="1625"/>
      <c r="AZW153" s="1625"/>
      <c r="AZX153" s="1625"/>
      <c r="AZY153" s="1625"/>
      <c r="AZZ153" s="1625"/>
      <c r="BAA153" s="1625"/>
      <c r="BAB153" s="1625"/>
      <c r="BAC153" s="1625"/>
      <c r="BAD153" s="1625"/>
      <c r="BAE153" s="1625"/>
      <c r="BAF153" s="1626"/>
      <c r="BBM153" s="1624"/>
      <c r="BBN153" s="1625"/>
      <c r="BBO153" s="1625"/>
      <c r="BBP153" s="1625"/>
      <c r="BBQ153" s="1625"/>
      <c r="BBR153" s="1625"/>
      <c r="BBS153" s="1625"/>
      <c r="BBT153" s="1625"/>
      <c r="BBU153" s="1625"/>
      <c r="BBV153" s="1625"/>
      <c r="BBW153" s="1625"/>
      <c r="BBX153" s="1625"/>
      <c r="BBY153" s="1625"/>
      <c r="BBZ153" s="1625"/>
      <c r="BCA153" s="1625"/>
      <c r="BCB153" s="1625"/>
      <c r="BCC153" s="1625"/>
      <c r="BCD153" s="1625"/>
      <c r="BCE153" s="1625"/>
      <c r="BCF153" s="1625"/>
      <c r="BCG153" s="1625"/>
      <c r="BCH153" s="1626"/>
      <c r="BDO153" s="1624"/>
      <c r="BDP153" s="1625"/>
      <c r="BDQ153" s="1625"/>
      <c r="BDR153" s="1625"/>
      <c r="BDS153" s="1625"/>
      <c r="BDT153" s="1625"/>
      <c r="BDU153" s="1625"/>
      <c r="BDV153" s="1625"/>
      <c r="BDW153" s="1625"/>
      <c r="BDX153" s="1625"/>
      <c r="BDY153" s="1625"/>
      <c r="BDZ153" s="1625"/>
      <c r="BEA153" s="1625"/>
      <c r="BEB153" s="1625"/>
      <c r="BEC153" s="1625"/>
      <c r="BED153" s="1625"/>
      <c r="BEE153" s="1625"/>
      <c r="BEF153" s="1625"/>
      <c r="BEG153" s="1625"/>
      <c r="BEH153" s="1625"/>
      <c r="BEI153" s="1625"/>
      <c r="BEJ153" s="1626"/>
      <c r="BFQ153" s="1624"/>
      <c r="BFR153" s="1625"/>
      <c r="BFS153" s="1625"/>
      <c r="BFT153" s="1625"/>
      <c r="BFU153" s="1625"/>
      <c r="BFV153" s="1625"/>
      <c r="BFW153" s="1625"/>
      <c r="BFX153" s="1625"/>
      <c r="BFY153" s="1625"/>
      <c r="BFZ153" s="1625"/>
      <c r="BGA153" s="1625"/>
      <c r="BGB153" s="1625"/>
      <c r="BGC153" s="1625"/>
      <c r="BGD153" s="1625"/>
      <c r="BGE153" s="1625"/>
      <c r="BGF153" s="1625"/>
      <c r="BGG153" s="1625"/>
      <c r="BGH153" s="1625"/>
      <c r="BGI153" s="1625"/>
      <c r="BGJ153" s="1625"/>
      <c r="BGK153" s="1625"/>
      <c r="BGL153" s="1626"/>
      <c r="BHS153" s="1624"/>
      <c r="BHT153" s="1625"/>
      <c r="BHU153" s="1625"/>
      <c r="BHV153" s="1625"/>
      <c r="BHW153" s="1625"/>
      <c r="BHX153" s="1625"/>
      <c r="BHY153" s="1625"/>
      <c r="BHZ153" s="1625"/>
      <c r="BIA153" s="1625"/>
      <c r="BIB153" s="1625"/>
      <c r="BIC153" s="1625"/>
      <c r="BID153" s="1625"/>
      <c r="BIE153" s="1625"/>
      <c r="BIF153" s="1625"/>
      <c r="BIG153" s="1625"/>
      <c r="BIH153" s="1625"/>
      <c r="BII153" s="1625"/>
      <c r="BIJ153" s="1625"/>
      <c r="BIK153" s="1625"/>
      <c r="BIL153" s="1625"/>
      <c r="BIM153" s="1625"/>
      <c r="BIN153" s="1626"/>
      <c r="BJU153" s="1624"/>
      <c r="BJV153" s="1625"/>
      <c r="BJW153" s="1625"/>
      <c r="BJX153" s="1625"/>
      <c r="BJY153" s="1625"/>
      <c r="BJZ153" s="1625"/>
      <c r="BKA153" s="1625"/>
      <c r="BKB153" s="1625"/>
      <c r="BKC153" s="1625"/>
      <c r="BKD153" s="1625"/>
      <c r="BKE153" s="1625"/>
      <c r="BKF153" s="1625"/>
      <c r="BKG153" s="1625"/>
      <c r="BKH153" s="1625"/>
      <c r="BKI153" s="1625"/>
      <c r="BKJ153" s="1625"/>
      <c r="BKK153" s="1625"/>
      <c r="BKL153" s="1625"/>
      <c r="BKM153" s="1625"/>
      <c r="BKN153" s="1625"/>
      <c r="BKO153" s="1625"/>
      <c r="BKP153" s="1626"/>
      <c r="BLW153" s="1624"/>
      <c r="BLX153" s="1625"/>
      <c r="BLY153" s="1625"/>
      <c r="BLZ153" s="1625"/>
      <c r="BMA153" s="1625"/>
      <c r="BMB153" s="1625"/>
      <c r="BMC153" s="1625"/>
      <c r="BMD153" s="1625"/>
      <c r="BME153" s="1625"/>
      <c r="BMF153" s="1625"/>
      <c r="BMG153" s="1625"/>
      <c r="BMH153" s="1625"/>
      <c r="BMI153" s="1625"/>
      <c r="BMJ153" s="1625"/>
      <c r="BMK153" s="1625"/>
      <c r="BML153" s="1625"/>
      <c r="BMM153" s="1625"/>
      <c r="BMN153" s="1625"/>
      <c r="BMO153" s="1625"/>
      <c r="BMP153" s="1625"/>
      <c r="BMQ153" s="1625"/>
      <c r="BMR153" s="1626"/>
      <c r="BNY153" s="1624"/>
      <c r="BNZ153" s="1625"/>
      <c r="BOA153" s="1625"/>
      <c r="BOB153" s="1625"/>
      <c r="BOC153" s="1625"/>
      <c r="BOD153" s="1625"/>
      <c r="BOE153" s="1625"/>
      <c r="BOF153" s="1625"/>
      <c r="BOG153" s="1625"/>
      <c r="BOH153" s="1625"/>
      <c r="BOI153" s="1625"/>
      <c r="BOJ153" s="1625"/>
      <c r="BOK153" s="1625"/>
      <c r="BOL153" s="1625"/>
      <c r="BOM153" s="1625"/>
      <c r="BON153" s="1625"/>
      <c r="BOO153" s="1625"/>
      <c r="BOP153" s="1625"/>
      <c r="BOQ153" s="1625"/>
      <c r="BOR153" s="1625"/>
      <c r="BOS153" s="1625"/>
      <c r="BOT153" s="1626"/>
      <c r="BQA153" s="1624"/>
      <c r="BQB153" s="1625"/>
      <c r="BQC153" s="1625"/>
      <c r="BQD153" s="1625"/>
      <c r="BQE153" s="1625"/>
      <c r="BQF153" s="1625"/>
      <c r="BQG153" s="1625"/>
      <c r="BQH153" s="1625"/>
      <c r="BQI153" s="1625"/>
      <c r="BQJ153" s="1625"/>
      <c r="BQK153" s="1625"/>
      <c r="BQL153" s="1625"/>
      <c r="BQM153" s="1625"/>
      <c r="BQN153" s="1625"/>
      <c r="BQO153" s="1625"/>
      <c r="BQP153" s="1625"/>
      <c r="BQQ153" s="1625"/>
      <c r="BQR153" s="1625"/>
      <c r="BQS153" s="1625"/>
      <c r="BQT153" s="1625"/>
      <c r="BQU153" s="1625"/>
      <c r="BQV153" s="1626"/>
      <c r="BSC153" s="1624"/>
      <c r="BSD153" s="1625"/>
      <c r="BSE153" s="1625"/>
      <c r="BSF153" s="1625"/>
      <c r="BSG153" s="1625"/>
      <c r="BSH153" s="1625"/>
      <c r="BSI153" s="1625"/>
      <c r="BSJ153" s="1625"/>
      <c r="BSK153" s="1625"/>
      <c r="BSL153" s="1625"/>
      <c r="BSM153" s="1625"/>
      <c r="BSN153" s="1625"/>
      <c r="BSO153" s="1625"/>
      <c r="BSP153" s="1625"/>
      <c r="BSQ153" s="1625"/>
      <c r="BSR153" s="1625"/>
      <c r="BSS153" s="1625"/>
      <c r="BST153" s="1625"/>
      <c r="BSU153" s="1625"/>
      <c r="BSV153" s="1625"/>
      <c r="BSW153" s="1625"/>
      <c r="BSX153" s="1626"/>
      <c r="BUE153" s="1624"/>
      <c r="BUF153" s="1625"/>
      <c r="BUG153" s="1625"/>
      <c r="BUH153" s="1625"/>
      <c r="BUI153" s="1625"/>
      <c r="BUJ153" s="1625"/>
      <c r="BUK153" s="1625"/>
      <c r="BUL153" s="1625"/>
      <c r="BUM153" s="1625"/>
      <c r="BUN153" s="1625"/>
      <c r="BUO153" s="1625"/>
      <c r="BUP153" s="1625"/>
      <c r="BUQ153" s="1625"/>
      <c r="BUR153" s="1625"/>
      <c r="BUS153" s="1625"/>
      <c r="BUT153" s="1625"/>
      <c r="BUU153" s="1625"/>
      <c r="BUV153" s="1625"/>
      <c r="BUW153" s="1625"/>
      <c r="BUX153" s="1625"/>
      <c r="BUY153" s="1625"/>
      <c r="BUZ153" s="1626"/>
      <c r="BWG153" s="1624"/>
      <c r="BWH153" s="1625"/>
      <c r="BWI153" s="1625"/>
      <c r="BWJ153" s="1625"/>
      <c r="BWK153" s="1625"/>
      <c r="BWL153" s="1625"/>
      <c r="BWM153" s="1625"/>
      <c r="BWN153" s="1625"/>
      <c r="BWO153" s="1625"/>
      <c r="BWP153" s="1625"/>
      <c r="BWQ153" s="1625"/>
      <c r="BWR153" s="1625"/>
      <c r="BWS153" s="1625"/>
      <c r="BWT153" s="1625"/>
      <c r="BWU153" s="1625"/>
      <c r="BWV153" s="1625"/>
      <c r="BWW153" s="1625"/>
      <c r="BWX153" s="1625"/>
      <c r="BWY153" s="1625"/>
      <c r="BWZ153" s="1625"/>
      <c r="BXA153" s="1625"/>
      <c r="BXB153" s="1626"/>
      <c r="BYI153" s="1624"/>
      <c r="BYJ153" s="1625"/>
      <c r="BYK153" s="1625"/>
      <c r="BYL153" s="1625"/>
      <c r="BYM153" s="1625"/>
      <c r="BYN153" s="1625"/>
      <c r="BYO153" s="1625"/>
      <c r="BYP153" s="1625"/>
      <c r="BYQ153" s="1625"/>
      <c r="BYR153" s="1625"/>
      <c r="BYS153" s="1625"/>
      <c r="BYT153" s="1625"/>
      <c r="BYU153" s="1625"/>
      <c r="BYV153" s="1625"/>
      <c r="BYW153" s="1625"/>
      <c r="BYX153" s="1625"/>
      <c r="BYY153" s="1625"/>
      <c r="BYZ153" s="1625"/>
      <c r="BZA153" s="1625"/>
      <c r="BZB153" s="1625"/>
      <c r="BZC153" s="1625"/>
      <c r="BZD153" s="1626"/>
      <c r="CAK153" s="1624"/>
      <c r="CAL153" s="1625"/>
      <c r="CAM153" s="1625"/>
      <c r="CAN153" s="1625"/>
      <c r="CAO153" s="1625"/>
      <c r="CAP153" s="1625"/>
      <c r="CAQ153" s="1625"/>
      <c r="CAR153" s="1625"/>
      <c r="CAS153" s="1625"/>
      <c r="CAT153" s="1625"/>
      <c r="CAU153" s="1625"/>
      <c r="CAV153" s="1625"/>
      <c r="CAW153" s="1625"/>
      <c r="CAX153" s="1625"/>
      <c r="CAY153" s="1625"/>
      <c r="CAZ153" s="1625"/>
      <c r="CBA153" s="1625"/>
      <c r="CBB153" s="1625"/>
      <c r="CBC153" s="1625"/>
      <c r="CBD153" s="1625"/>
      <c r="CBE153" s="1625"/>
      <c r="CBF153" s="1626"/>
      <c r="CCM153" s="1624"/>
      <c r="CCN153" s="1625"/>
      <c r="CCO153" s="1625"/>
      <c r="CCP153" s="1625"/>
      <c r="CCQ153" s="1625"/>
      <c r="CCR153" s="1625"/>
      <c r="CCS153" s="1625"/>
      <c r="CCT153" s="1625"/>
      <c r="CCU153" s="1625"/>
      <c r="CCV153" s="1625"/>
      <c r="CCW153" s="1625"/>
      <c r="CCX153" s="1625"/>
      <c r="CCY153" s="1625"/>
      <c r="CCZ153" s="1625"/>
      <c r="CDA153" s="1625"/>
      <c r="CDB153" s="1625"/>
      <c r="CDC153" s="1625"/>
      <c r="CDD153" s="1625"/>
      <c r="CDE153" s="1625"/>
      <c r="CDF153" s="1625"/>
      <c r="CDG153" s="1625"/>
      <c r="CDH153" s="1626"/>
      <c r="CEO153" s="1624"/>
      <c r="CEP153" s="1625"/>
      <c r="CEQ153" s="1625"/>
      <c r="CER153" s="1625"/>
      <c r="CES153" s="1625"/>
      <c r="CET153" s="1625"/>
      <c r="CEU153" s="1625"/>
      <c r="CEV153" s="1625"/>
      <c r="CEW153" s="1625"/>
      <c r="CEX153" s="1625"/>
      <c r="CEY153" s="1625"/>
      <c r="CEZ153" s="1625"/>
      <c r="CFA153" s="1625"/>
      <c r="CFB153" s="1625"/>
      <c r="CFC153" s="1625"/>
      <c r="CFD153" s="1625"/>
      <c r="CFE153" s="1625"/>
      <c r="CFF153" s="1625"/>
      <c r="CFG153" s="1625"/>
      <c r="CFH153" s="1625"/>
      <c r="CFI153" s="1625"/>
      <c r="CFJ153" s="1626"/>
      <c r="CGQ153" s="1624"/>
      <c r="CGR153" s="1625"/>
      <c r="CGS153" s="1625"/>
      <c r="CGT153" s="1625"/>
      <c r="CGU153" s="1625"/>
      <c r="CGV153" s="1625"/>
      <c r="CGW153" s="1625"/>
      <c r="CGX153" s="1625"/>
      <c r="CGY153" s="1625"/>
      <c r="CGZ153" s="1625"/>
      <c r="CHA153" s="1625"/>
      <c r="CHB153" s="1625"/>
      <c r="CHC153" s="1625"/>
      <c r="CHD153" s="1625"/>
      <c r="CHE153" s="1625"/>
      <c r="CHF153" s="1625"/>
      <c r="CHG153" s="1625"/>
      <c r="CHH153" s="1625"/>
      <c r="CHI153" s="1625"/>
      <c r="CHJ153" s="1625"/>
      <c r="CHK153" s="1625"/>
      <c r="CHL153" s="1626"/>
      <c r="CIS153" s="1624"/>
      <c r="CIT153" s="1625"/>
      <c r="CIU153" s="1625"/>
      <c r="CIV153" s="1625"/>
      <c r="CIW153" s="1625"/>
      <c r="CIX153" s="1625"/>
      <c r="CIY153" s="1625"/>
      <c r="CIZ153" s="1625"/>
      <c r="CJA153" s="1625"/>
      <c r="CJB153" s="1625"/>
      <c r="CJC153" s="1625"/>
      <c r="CJD153" s="1625"/>
      <c r="CJE153" s="1625"/>
      <c r="CJF153" s="1625"/>
      <c r="CJG153" s="1625"/>
      <c r="CJH153" s="1625"/>
      <c r="CJI153" s="1625"/>
      <c r="CJJ153" s="1625"/>
      <c r="CJK153" s="1625"/>
      <c r="CJL153" s="1625"/>
      <c r="CJM153" s="1625"/>
      <c r="CJN153" s="1626"/>
      <c r="CKU153" s="1624"/>
      <c r="CKV153" s="1625"/>
      <c r="CKW153" s="1625"/>
      <c r="CKX153" s="1625"/>
      <c r="CKY153" s="1625"/>
      <c r="CKZ153" s="1625"/>
      <c r="CLA153" s="1625"/>
      <c r="CLB153" s="1625"/>
      <c r="CLC153" s="1625"/>
      <c r="CLD153" s="1625"/>
      <c r="CLE153" s="1625"/>
      <c r="CLF153" s="1625"/>
      <c r="CLG153" s="1625"/>
      <c r="CLH153" s="1625"/>
      <c r="CLI153" s="1625"/>
      <c r="CLJ153" s="1625"/>
      <c r="CLK153" s="1625"/>
      <c r="CLL153" s="1625"/>
      <c r="CLM153" s="1625"/>
      <c r="CLN153" s="1625"/>
      <c r="CLO153" s="1625"/>
      <c r="CLP153" s="1626"/>
      <c r="CMW153" s="1624"/>
      <c r="CMX153" s="1625"/>
      <c r="CMY153" s="1625"/>
      <c r="CMZ153" s="1625"/>
      <c r="CNA153" s="1625"/>
      <c r="CNB153" s="1625"/>
      <c r="CNC153" s="1625"/>
      <c r="CND153" s="1625"/>
      <c r="CNE153" s="1625"/>
      <c r="CNF153" s="1625"/>
      <c r="CNG153" s="1625"/>
      <c r="CNH153" s="1625"/>
      <c r="CNI153" s="1625"/>
      <c r="CNJ153" s="1625"/>
      <c r="CNK153" s="1625"/>
      <c r="CNL153" s="1625"/>
      <c r="CNM153" s="1625"/>
      <c r="CNN153" s="1625"/>
      <c r="CNO153" s="1625"/>
      <c r="CNP153" s="1625"/>
      <c r="CNQ153" s="1625"/>
      <c r="CNR153" s="1626"/>
      <c r="COY153" s="1624"/>
      <c r="COZ153" s="1625"/>
      <c r="CPA153" s="1625"/>
      <c r="CPB153" s="1625"/>
      <c r="CPC153" s="1625"/>
      <c r="CPD153" s="1625"/>
      <c r="CPE153" s="1625"/>
      <c r="CPF153" s="1625"/>
      <c r="CPG153" s="1625"/>
      <c r="CPH153" s="1625"/>
      <c r="CPI153" s="1625"/>
      <c r="CPJ153" s="1625"/>
      <c r="CPK153" s="1625"/>
      <c r="CPL153" s="1625"/>
      <c r="CPM153" s="1625"/>
      <c r="CPN153" s="1625"/>
      <c r="CPO153" s="1625"/>
      <c r="CPP153" s="1625"/>
      <c r="CPQ153" s="1625"/>
      <c r="CPR153" s="1625"/>
      <c r="CPS153" s="1625"/>
      <c r="CPT153" s="1626"/>
      <c r="CRA153" s="1624"/>
      <c r="CRB153" s="1625"/>
      <c r="CRC153" s="1625"/>
      <c r="CRD153" s="1625"/>
      <c r="CRE153" s="1625"/>
      <c r="CRF153" s="1625"/>
      <c r="CRG153" s="1625"/>
      <c r="CRH153" s="1625"/>
      <c r="CRI153" s="1625"/>
      <c r="CRJ153" s="1625"/>
      <c r="CRK153" s="1625"/>
      <c r="CRL153" s="1625"/>
      <c r="CRM153" s="1625"/>
      <c r="CRN153" s="1625"/>
      <c r="CRO153" s="1625"/>
      <c r="CRP153" s="1625"/>
      <c r="CRQ153" s="1625"/>
      <c r="CRR153" s="1625"/>
      <c r="CRS153" s="1625"/>
      <c r="CRT153" s="1625"/>
      <c r="CRU153" s="1625"/>
      <c r="CRV153" s="1626"/>
      <c r="CTC153" s="1624"/>
      <c r="CTD153" s="1625"/>
      <c r="CTE153" s="1625"/>
      <c r="CTF153" s="1625"/>
      <c r="CTG153" s="1625"/>
      <c r="CTH153" s="1625"/>
      <c r="CTI153" s="1625"/>
      <c r="CTJ153" s="1625"/>
      <c r="CTK153" s="1625"/>
      <c r="CTL153" s="1625"/>
      <c r="CTM153" s="1625"/>
      <c r="CTN153" s="1625"/>
      <c r="CTO153" s="1625"/>
      <c r="CTP153" s="1625"/>
      <c r="CTQ153" s="1625"/>
      <c r="CTR153" s="1625"/>
      <c r="CTS153" s="1625"/>
      <c r="CTT153" s="1625"/>
      <c r="CTU153" s="1625"/>
      <c r="CTV153" s="1625"/>
      <c r="CTW153" s="1625"/>
      <c r="CTX153" s="1626"/>
      <c r="CWK153" s="1624"/>
      <c r="CWL153" s="1625"/>
      <c r="CWM153" s="1625"/>
      <c r="CWN153" s="1625"/>
      <c r="CWO153" s="1625"/>
      <c r="CWP153" s="1625"/>
      <c r="CWQ153" s="1625"/>
      <c r="CWR153" s="1625"/>
      <c r="CWS153" s="1625"/>
      <c r="CWT153" s="1625"/>
      <c r="CWU153" s="1625"/>
      <c r="CWV153" s="1625"/>
      <c r="CWW153" s="1625"/>
      <c r="CWX153" s="1625"/>
      <c r="CWY153" s="1625"/>
      <c r="CWZ153" s="1625"/>
      <c r="CXA153" s="1625"/>
      <c r="CXB153" s="1625"/>
      <c r="CXC153" s="1625"/>
      <c r="CXD153" s="1625"/>
      <c r="CXE153" s="1625"/>
      <c r="CXF153" s="1626"/>
      <c r="DAI153" s="1624"/>
      <c r="DAJ153" s="1625"/>
      <c r="DAK153" s="1625"/>
      <c r="DAL153" s="1625"/>
      <c r="DAM153" s="1625"/>
      <c r="DAN153" s="1625"/>
      <c r="DAO153" s="1625"/>
      <c r="DAP153" s="1625"/>
      <c r="DAQ153" s="1625"/>
      <c r="DAR153" s="1625"/>
      <c r="DAS153" s="1625"/>
      <c r="DAT153" s="1625"/>
      <c r="DAU153" s="1625"/>
      <c r="DAV153" s="1625"/>
      <c r="DAW153" s="1625"/>
      <c r="DAX153" s="1625"/>
      <c r="DAY153" s="1625"/>
      <c r="DAZ153" s="1625"/>
      <c r="DBA153" s="1625"/>
      <c r="DBB153" s="1625"/>
      <c r="DBC153" s="1625"/>
      <c r="DBD153" s="1626"/>
      <c r="DDQ153" s="1624"/>
      <c r="DDR153" s="1625"/>
      <c r="DDS153" s="1625"/>
      <c r="DDT153" s="1625"/>
      <c r="DDU153" s="1625"/>
      <c r="DDV153" s="1625"/>
      <c r="DDW153" s="1625"/>
      <c r="DDX153" s="1625"/>
      <c r="DDY153" s="1625"/>
      <c r="DDZ153" s="1625"/>
      <c r="DEA153" s="1625"/>
      <c r="DEB153" s="1625"/>
      <c r="DEC153" s="1625"/>
      <c r="DED153" s="1625"/>
      <c r="DEE153" s="1625"/>
      <c r="DEF153" s="1625"/>
      <c r="DEG153" s="1625"/>
      <c r="DEH153" s="1625"/>
      <c r="DEI153" s="1625"/>
      <c r="DEJ153" s="1625"/>
      <c r="DEK153" s="1625"/>
      <c r="DEL153" s="1626"/>
      <c r="DGY153" s="1624"/>
      <c r="DGZ153" s="1625"/>
      <c r="DHA153" s="1625"/>
      <c r="DHB153" s="1625"/>
      <c r="DHC153" s="1625"/>
      <c r="DHD153" s="1625"/>
      <c r="DHE153" s="1625"/>
      <c r="DHF153" s="1625"/>
      <c r="DHG153" s="1625"/>
      <c r="DHH153" s="1625"/>
      <c r="DHI153" s="1625"/>
      <c r="DHJ153" s="1625"/>
      <c r="DHK153" s="1625"/>
      <c r="DHL153" s="1625"/>
      <c r="DHM153" s="1625"/>
      <c r="DHN153" s="1625"/>
      <c r="DHO153" s="1625"/>
      <c r="DHP153" s="1625"/>
      <c r="DHQ153" s="1625"/>
      <c r="DHR153" s="1625"/>
      <c r="DHS153" s="1625"/>
      <c r="DHT153" s="1626"/>
      <c r="DKG153" s="1624"/>
      <c r="DKH153" s="1625"/>
      <c r="DKI153" s="1625"/>
      <c r="DKJ153" s="1625"/>
      <c r="DKK153" s="1625"/>
      <c r="DKL153" s="1625"/>
      <c r="DKM153" s="1625"/>
      <c r="DKN153" s="1625"/>
      <c r="DKO153" s="1625"/>
      <c r="DKP153" s="1625"/>
      <c r="DKQ153" s="1625"/>
      <c r="DKR153" s="1625"/>
      <c r="DKS153" s="1625"/>
      <c r="DKT153" s="1625"/>
      <c r="DKU153" s="1625"/>
      <c r="DKV153" s="1625"/>
      <c r="DKW153" s="1625"/>
      <c r="DKX153" s="1625"/>
      <c r="DKY153" s="1625"/>
      <c r="DKZ153" s="1625"/>
      <c r="DLA153" s="1625"/>
      <c r="DLB153" s="1626"/>
      <c r="DLJ153" s="792"/>
      <c r="DLK153" s="792"/>
      <c r="DLL153" s="792"/>
      <c r="DLM153" s="792"/>
      <c r="DLN153" s="792"/>
      <c r="DLO153" s="792"/>
      <c r="DLP153" s="792"/>
      <c r="DLQ153" s="792"/>
      <c r="DLR153" s="792"/>
      <c r="DLS153" s="792"/>
      <c r="DLT153" s="792"/>
      <c r="DLU153" s="792"/>
      <c r="DLV153" s="792"/>
      <c r="DLW153" s="792"/>
      <c r="DLX153" s="792"/>
      <c r="DLY153" s="792"/>
      <c r="DLZ153" s="792"/>
      <c r="DMA153" s="792"/>
      <c r="DMB153" s="792"/>
      <c r="DMC153" s="792"/>
      <c r="DMD153" s="792"/>
      <c r="DME153" s="792"/>
      <c r="DMF153" s="792"/>
      <c r="DMG153" s="792"/>
      <c r="DMH153" s="792"/>
      <c r="DMI153" s="792"/>
      <c r="DMJ153" s="792"/>
      <c r="DMK153" s="792"/>
      <c r="DML153" s="792"/>
      <c r="DMM153" s="792"/>
      <c r="DMN153" s="792"/>
      <c r="DMO153" s="792"/>
      <c r="DMP153" s="792"/>
      <c r="DMQ153" s="792"/>
      <c r="DMR153" s="792"/>
      <c r="DMS153" s="792"/>
      <c r="DMT153" s="792"/>
      <c r="DMU153" s="792"/>
      <c r="DMV153" s="792"/>
      <c r="DMW153" s="792"/>
      <c r="DMX153" s="792"/>
      <c r="DMY153" s="792"/>
      <c r="DMZ153" s="792"/>
      <c r="DNA153" s="792"/>
      <c r="DNB153" s="792"/>
      <c r="DNC153" s="792"/>
      <c r="DND153" s="792"/>
      <c r="DNE153" s="792"/>
      <c r="DNF153" s="792"/>
      <c r="DNG153" s="792"/>
      <c r="DNH153" s="792"/>
      <c r="DNI153" s="792"/>
      <c r="DNJ153" s="792"/>
      <c r="DNO153" s="1624"/>
      <c r="DNP153" s="1625"/>
      <c r="DNQ153" s="1625"/>
      <c r="DNR153" s="1625"/>
      <c r="DNS153" s="1625"/>
      <c r="DNT153" s="1625"/>
      <c r="DNU153" s="1625"/>
      <c r="DNV153" s="1625"/>
      <c r="DNW153" s="1625"/>
      <c r="DNX153" s="1625"/>
      <c r="DNY153" s="1625"/>
      <c r="DNZ153" s="1625"/>
      <c r="DOA153" s="1625"/>
      <c r="DOB153" s="1625"/>
      <c r="DOC153" s="1625"/>
      <c r="DOD153" s="1625"/>
      <c r="DOE153" s="1625"/>
      <c r="DOF153" s="1625"/>
      <c r="DOG153" s="1625"/>
      <c r="DOH153" s="1625"/>
      <c r="DOI153" s="1625"/>
      <c r="DOJ153" s="1626"/>
      <c r="DRM153" s="1624"/>
      <c r="DRN153" s="1625"/>
      <c r="DRO153" s="1625"/>
      <c r="DRP153" s="1625"/>
      <c r="DRQ153" s="1625"/>
      <c r="DRR153" s="1625"/>
      <c r="DRS153" s="1625"/>
      <c r="DRT153" s="1625"/>
      <c r="DRU153" s="1625"/>
      <c r="DRV153" s="1625"/>
      <c r="DRW153" s="1625"/>
      <c r="DRX153" s="1625"/>
      <c r="DRY153" s="1625"/>
      <c r="DRZ153" s="1625"/>
      <c r="DSA153" s="1625"/>
      <c r="DSB153" s="1625"/>
      <c r="DSC153" s="1625"/>
      <c r="DSD153" s="1625"/>
      <c r="DSE153" s="1625"/>
      <c r="DSF153" s="1625"/>
      <c r="DSG153" s="1625"/>
      <c r="DSH153" s="1626"/>
      <c r="DTV153" s="1373"/>
      <c r="DTW153" s="1373"/>
      <c r="DTX153" s="1373"/>
      <c r="DTY153" s="1373"/>
      <c r="DTZ153" s="1373"/>
      <c r="DUA153" s="1373"/>
      <c r="DUB153" s="1373"/>
      <c r="DUC153" s="1373"/>
      <c r="DUD153" s="1373"/>
      <c r="DUE153" s="1373"/>
      <c r="DUF153" s="1373"/>
      <c r="DUG153" s="1373"/>
      <c r="DUH153" s="1373"/>
      <c r="DUI153" s="1373"/>
      <c r="DXR153" s="235"/>
      <c r="DXS153" s="235"/>
      <c r="DXT153" s="235"/>
      <c r="DXU153" s="235"/>
      <c r="DXV153" s="235"/>
      <c r="DXW153" s="235"/>
      <c r="DXX153" s="235"/>
      <c r="DXY153" s="235"/>
      <c r="DXZ153" s="235"/>
      <c r="DYA153" s="235"/>
      <c r="DYB153" s="235"/>
      <c r="DYC153" s="235"/>
      <c r="DYD153" s="235"/>
      <c r="DYE153" s="235"/>
      <c r="DYF153" s="235"/>
      <c r="DYG153" s="235"/>
      <c r="DYH153" s="235"/>
      <c r="DYI153" s="235"/>
      <c r="DYJ153" s="235"/>
      <c r="DYK153" s="412"/>
      <c r="DYL153" s="235"/>
      <c r="DYM153" s="235"/>
      <c r="DYN153" s="235"/>
      <c r="DYO153" s="235"/>
      <c r="DYP153" s="235"/>
      <c r="DYQ153" s="235"/>
      <c r="DYR153" s="1620" t="str">
        <f>Dev!$DI$117</f>
        <v>g</v>
      </c>
      <c r="DYS153" s="1621"/>
      <c r="DYT153" s="235"/>
      <c r="DYU153" s="235"/>
      <c r="DYV153" s="235"/>
      <c r="DYW153" s="235"/>
      <c r="DYX153" s="235"/>
      <c r="DYY153" s="235"/>
      <c r="DYZ153" s="235"/>
      <c r="DZA153" s="235"/>
      <c r="DZB153" s="298"/>
      <c r="DZC153" s="235"/>
      <c r="DZD153" s="235"/>
      <c r="DZE153" s="235"/>
      <c r="DZF153" s="235"/>
      <c r="DZG153" s="235"/>
      <c r="DZH153" s="235"/>
      <c r="DZI153" s="235"/>
      <c r="DZJ153" s="235"/>
      <c r="DZK153" s="235"/>
      <c r="DZL153" s="235"/>
      <c r="DZM153" s="235"/>
      <c r="DZN153" s="235"/>
      <c r="DZO153" s="235"/>
      <c r="DZP153" s="235"/>
      <c r="DZQ153" s="235"/>
      <c r="DZR153" s="235"/>
      <c r="DZS153" s="235"/>
      <c r="EBP153" s="235"/>
      <c r="EBQ153" s="235"/>
      <c r="EBR153" s="235"/>
      <c r="EBS153" s="235"/>
      <c r="EBT153" s="235"/>
      <c r="EBU153" s="235"/>
      <c r="EBV153" s="235"/>
      <c r="EBW153" s="235"/>
      <c r="EBX153" s="235"/>
      <c r="EBY153" s="235"/>
      <c r="EBZ153" s="235"/>
      <c r="ECA153" s="235"/>
      <c r="ECB153" s="235"/>
      <c r="ECC153" s="235"/>
      <c r="ECD153" s="235"/>
      <c r="ECE153" s="235"/>
      <c r="ECF153" s="235"/>
      <c r="ECG153" s="235"/>
      <c r="ECH153" s="235"/>
      <c r="ECI153" s="412"/>
      <c r="ECJ153" s="235"/>
      <c r="ECK153" s="235"/>
      <c r="ECL153" s="235"/>
      <c r="ECM153" s="235"/>
      <c r="ECN153" s="235"/>
      <c r="ECO153" s="235"/>
      <c r="ECP153" s="1620" t="str">
        <f>Dev!$DI$117</f>
        <v>g</v>
      </c>
      <c r="ECQ153" s="1621"/>
      <c r="ECR153" s="235"/>
      <c r="ECS153" s="235"/>
      <c r="ECT153" s="235"/>
      <c r="ECU153" s="235"/>
      <c r="ECV153" s="235"/>
      <c r="ECW153" s="235"/>
      <c r="ECX153" s="235"/>
      <c r="ECY153" s="235"/>
      <c r="ECZ153" s="298"/>
      <c r="EDA153" s="235"/>
      <c r="EDB153" s="235"/>
      <c r="EDC153" s="235"/>
      <c r="EDD153" s="235"/>
      <c r="EDE153" s="235"/>
      <c r="EDF153" s="235"/>
      <c r="EDG153" s="235"/>
      <c r="EDH153" s="235"/>
      <c r="EDI153" s="235"/>
      <c r="EDJ153" s="235"/>
      <c r="EDK153" s="235"/>
      <c r="EDL153" s="235"/>
      <c r="EDM153" s="235"/>
      <c r="EDN153" s="235"/>
      <c r="EDO153" s="235"/>
      <c r="EDP153" s="235"/>
      <c r="EDQ153" s="235"/>
      <c r="EDR153" s="1018"/>
      <c r="EDS153" s="1018"/>
      <c r="EDT153" s="1018"/>
      <c r="EDU153" s="1018"/>
      <c r="EDV153" s="1018"/>
      <c r="EDW153" s="1018"/>
      <c r="EDX153" s="1018"/>
      <c r="EDY153" s="1018"/>
      <c r="EDZ153" s="1018"/>
      <c r="EEA153" s="1018"/>
      <c r="EEB153" s="1018"/>
      <c r="EEC153" s="1018"/>
      <c r="EED153" s="1018"/>
      <c r="EEE153" s="1018"/>
      <c r="EEF153" s="1018"/>
      <c r="EEG153" s="1018"/>
      <c r="EEH153" s="987"/>
      <c r="EEI153" s="987"/>
      <c r="EEJ153" s="987"/>
      <c r="EEK153" s="987"/>
      <c r="EEL153" s="987"/>
      <c r="EEM153" s="987"/>
      <c r="EEN153" s="987"/>
      <c r="EEO153" s="987"/>
      <c r="EEP153" s="987"/>
      <c r="EEQ153" s="987"/>
      <c r="EER153" s="987"/>
      <c r="EES153" s="987"/>
      <c r="EET153" s="987"/>
      <c r="EEU153" s="987"/>
      <c r="EEV153" s="987"/>
      <c r="EEW153" s="987"/>
      <c r="EEX153" s="987"/>
      <c r="EEY153" s="987"/>
      <c r="EEZ153" s="987"/>
      <c r="EFA153" s="987"/>
      <c r="EFB153" s="987"/>
      <c r="EFC153" s="987"/>
      <c r="EFD153" s="987"/>
      <c r="EFE153" s="987"/>
      <c r="EFF153" s="987"/>
      <c r="EFG153" s="987"/>
      <c r="EFH153" s="987"/>
      <c r="EFI153" s="987"/>
      <c r="EFJ153" s="987"/>
      <c r="EFK153" s="987"/>
      <c r="EFL153" s="987"/>
      <c r="EFM153" s="987"/>
      <c r="EFN153" s="987"/>
      <c r="EFO153" s="987"/>
      <c r="EFP153" s="987"/>
      <c r="EFQ153" s="987"/>
      <c r="EFR153" s="987"/>
      <c r="EFS153" s="987"/>
      <c r="EFT153" s="987"/>
      <c r="EFU153" s="987"/>
      <c r="EFV153" s="987"/>
      <c r="EFW153" s="987"/>
      <c r="EFX153" s="987"/>
      <c r="EFY153" s="987"/>
      <c r="EFZ153" s="987"/>
      <c r="EGA153" s="987"/>
      <c r="EGB153" s="987"/>
      <c r="EGC153" s="987"/>
      <c r="EGD153" s="987"/>
      <c r="EGE153" s="987"/>
      <c r="EGF153" s="987"/>
      <c r="EGG153" s="987"/>
      <c r="EGH153" s="987"/>
      <c r="EGI153" s="987"/>
      <c r="EGJ153" s="987"/>
      <c r="EGK153" s="987"/>
      <c r="EGL153" s="987"/>
      <c r="EGM153" s="987"/>
      <c r="EGN153" s="987"/>
      <c r="EGO153" s="987"/>
      <c r="EGP153" s="987"/>
      <c r="EGQ153" s="987"/>
      <c r="EHH153" s="235"/>
      <c r="EHI153" s="235"/>
      <c r="EHJ153" s="235"/>
      <c r="EHK153" s="235"/>
      <c r="EHL153" s="235"/>
      <c r="EHM153" s="235"/>
      <c r="EHN153" s="235"/>
      <c r="EHO153" s="235"/>
      <c r="EHP153" s="235"/>
      <c r="EHQ153" s="235"/>
      <c r="EHR153" s="235"/>
      <c r="EHS153" s="235"/>
      <c r="EHT153" s="235"/>
      <c r="EHU153" s="235"/>
      <c r="EHV153" s="235"/>
      <c r="EHW153" s="235"/>
      <c r="EHX153" s="235"/>
      <c r="EHY153" s="235"/>
      <c r="EHZ153" s="235"/>
      <c r="EIA153" s="412"/>
      <c r="EIB153" s="235"/>
      <c r="EIC153" s="235"/>
      <c r="EID153" s="235"/>
      <c r="EIE153" s="235"/>
      <c r="EIF153" s="235"/>
      <c r="EIG153" s="235"/>
      <c r="EIH153" s="1620" t="str">
        <f>Dev!$DI$117</f>
        <v>g</v>
      </c>
      <c r="EII153" s="1621"/>
      <c r="EIJ153" s="235"/>
      <c r="EIK153" s="235"/>
      <c r="EIL153" s="235"/>
      <c r="EIM153" s="235"/>
      <c r="EIN153" s="235"/>
      <c r="EIO153" s="235"/>
      <c r="EIP153" s="235"/>
      <c r="EIQ153" s="235"/>
      <c r="EIR153" s="298"/>
      <c r="EIS153" s="235"/>
      <c r="EIT153" s="235"/>
      <c r="EIU153" s="235"/>
      <c r="EIV153" s="235"/>
      <c r="EIW153" s="235"/>
      <c r="EIX153" s="235"/>
      <c r="EIY153" s="235"/>
      <c r="EIZ153" s="235"/>
      <c r="EJA153" s="235"/>
      <c r="EJB153" s="235"/>
      <c r="EJC153" s="235"/>
      <c r="EJD153" s="235"/>
      <c r="EJE153" s="235"/>
      <c r="EJF153" s="235"/>
      <c r="EJG153" s="235"/>
      <c r="EJH153" s="235"/>
      <c r="EJI153" s="235"/>
      <c r="EJJ153" s="235"/>
      <c r="EJK153" s="235"/>
      <c r="EJL153" s="235"/>
      <c r="EJM153" s="235"/>
      <c r="EJN153" s="235"/>
      <c r="EJO153" s="235"/>
      <c r="EJP153" s="235"/>
      <c r="EJQ153" s="235"/>
      <c r="EKC153" s="1374"/>
      <c r="EKD153" s="1374"/>
      <c r="EKE153" s="1374"/>
      <c r="EKF153" s="1374"/>
      <c r="EKG153" s="1374"/>
      <c r="EKH153" s="1374"/>
      <c r="EKI153" s="1374"/>
      <c r="EKJ153" s="1374"/>
      <c r="EKK153" s="1374"/>
      <c r="EKL153" s="1374"/>
      <c r="EKM153" s="1374"/>
      <c r="EKN153" s="1374"/>
      <c r="EKO153" s="1374"/>
      <c r="EKP153" s="1374"/>
      <c r="EKQ153" s="1374"/>
      <c r="EKR153" s="1374"/>
      <c r="EKS153" s="1374"/>
      <c r="EKT153" s="1374"/>
      <c r="EKU153" s="1374"/>
      <c r="EKV153" s="1374"/>
      <c r="EKW153" s="1374"/>
      <c r="EKX153" s="1374"/>
      <c r="EKY153" s="1374"/>
      <c r="EKZ153" s="1374"/>
      <c r="ELA153" s="1374"/>
      <c r="ELB153" s="1374"/>
      <c r="ELC153" s="1374"/>
      <c r="ELD153" s="1374"/>
      <c r="ELE153" s="1374"/>
      <c r="ELF153" s="1374"/>
      <c r="ELG153" s="1374"/>
      <c r="ELH153" s="1374"/>
      <c r="ELI153" s="1374"/>
      <c r="ELJ153" s="1374"/>
      <c r="ELK153" s="1374"/>
      <c r="ELL153" s="1374"/>
      <c r="ELM153" s="1374"/>
      <c r="ELN153" s="1374"/>
      <c r="ELO153" s="1374"/>
      <c r="ELP153" s="1374"/>
      <c r="ELQ153" s="1374"/>
      <c r="ELR153" s="1374"/>
      <c r="ELS153" s="1374"/>
      <c r="ELT153" s="1374"/>
      <c r="ELU153" s="1374"/>
      <c r="ELV153" s="1374"/>
      <c r="ELW153" s="1374"/>
      <c r="ELX153" s="1374"/>
      <c r="ELY153" s="1374"/>
      <c r="ELZ153" s="1374"/>
      <c r="EMA153" s="1374"/>
      <c r="EMB153" s="1374"/>
      <c r="EMC153" s="1374"/>
      <c r="EMD153" s="1374"/>
      <c r="EME153" s="1374"/>
      <c r="EMF153" s="1374"/>
      <c r="EMG153" s="1374"/>
      <c r="EMH153" s="1374"/>
      <c r="ENM153" s="1624"/>
      <c r="ENN153" s="1625"/>
      <c r="ENO153" s="1625"/>
      <c r="ENP153" s="1625"/>
      <c r="ENQ153" s="1625"/>
      <c r="ENR153" s="1625"/>
      <c r="ENS153" s="1625"/>
      <c r="ENT153" s="1625"/>
      <c r="ENU153" s="1625"/>
      <c r="ENV153" s="1625"/>
      <c r="ENW153" s="1625"/>
      <c r="ENX153" s="1625"/>
      <c r="ENY153" s="1625"/>
      <c r="ENZ153" s="1625"/>
      <c r="EOA153" s="1625"/>
      <c r="EOB153" s="1625"/>
      <c r="EOC153" s="1625"/>
      <c r="EOD153" s="1625"/>
      <c r="EOE153" s="1625"/>
      <c r="EOF153" s="1625"/>
      <c r="EOG153" s="1625"/>
      <c r="EOH153" s="1626"/>
      <c r="EQE153" s="1624"/>
      <c r="EQF153" s="1625"/>
      <c r="EQG153" s="1625"/>
      <c r="EQH153" s="1625"/>
      <c r="EQI153" s="1625"/>
      <c r="EQJ153" s="1625"/>
      <c r="EQK153" s="1625"/>
      <c r="EQL153" s="1625"/>
      <c r="EQM153" s="1625"/>
      <c r="EQN153" s="1625"/>
      <c r="EQO153" s="1625"/>
      <c r="EQP153" s="1625"/>
      <c r="EQQ153" s="1625"/>
      <c r="EQR153" s="1625"/>
      <c r="EQS153" s="1625"/>
      <c r="EQT153" s="1625"/>
      <c r="EQU153" s="1625"/>
      <c r="EQV153" s="1625"/>
      <c r="EQW153" s="1625"/>
      <c r="EQX153" s="1625"/>
      <c r="EQY153" s="1625"/>
      <c r="EQZ153" s="1626"/>
      <c r="ETA153" s="1518"/>
      <c r="ETB153" s="1518"/>
      <c r="ETC153" s="1518"/>
      <c r="ETD153" s="1518"/>
      <c r="ETE153" s="1518"/>
      <c r="ETF153" s="1518"/>
    </row>
    <row r="154" spans="1:998 1031:2032 2065:3906" s="241" customFormat="1" ht="15" customHeight="1">
      <c r="B154" s="1518"/>
      <c r="C154" s="1518"/>
      <c r="D154" s="1518"/>
      <c r="E154" s="1518"/>
      <c r="F154" s="1518"/>
      <c r="G154" s="1518"/>
      <c r="BA154" s="1624"/>
      <c r="BB154" s="1625"/>
      <c r="BC154" s="1625"/>
      <c r="BD154" s="1625"/>
      <c r="BE154" s="1625"/>
      <c r="BF154" s="1625"/>
      <c r="BG154" s="1625"/>
      <c r="BH154" s="1625"/>
      <c r="BI154" s="1625"/>
      <c r="BJ154" s="1625"/>
      <c r="BK154" s="1625"/>
      <c r="BL154" s="1625"/>
      <c r="BM154" s="1625"/>
      <c r="BN154" s="1625"/>
      <c r="BO154" s="1625"/>
      <c r="BP154" s="1625"/>
      <c r="BQ154" s="1625"/>
      <c r="BR154" s="1625"/>
      <c r="BS154" s="1625"/>
      <c r="BT154" s="1625"/>
      <c r="BU154" s="1625"/>
      <c r="BV154" s="1626"/>
      <c r="CM154" s="1624"/>
      <c r="CN154" s="1625"/>
      <c r="CO154" s="1625"/>
      <c r="CP154" s="1625"/>
      <c r="CQ154" s="1625"/>
      <c r="CR154" s="1625"/>
      <c r="CS154" s="1625"/>
      <c r="CT154" s="1625"/>
      <c r="CU154" s="1625"/>
      <c r="CV154" s="1625"/>
      <c r="CW154" s="1625"/>
      <c r="CX154" s="1625"/>
      <c r="CY154" s="1625"/>
      <c r="CZ154" s="1625"/>
      <c r="DA154" s="1625"/>
      <c r="DB154" s="1625"/>
      <c r="DC154" s="1625"/>
      <c r="DD154" s="1625"/>
      <c r="DE154" s="1625"/>
      <c r="DF154" s="1625"/>
      <c r="DG154" s="1625"/>
      <c r="DH154" s="1626"/>
      <c r="EO154" s="1624"/>
      <c r="EP154" s="1625"/>
      <c r="EQ154" s="1625"/>
      <c r="ER154" s="1625"/>
      <c r="ES154" s="1625"/>
      <c r="ET154" s="1625"/>
      <c r="EU154" s="1625"/>
      <c r="EV154" s="1625"/>
      <c r="EW154" s="1625"/>
      <c r="EX154" s="1625"/>
      <c r="EY154" s="1625"/>
      <c r="EZ154" s="1625"/>
      <c r="FA154" s="1625"/>
      <c r="FB154" s="1625"/>
      <c r="FC154" s="1625"/>
      <c r="FD154" s="1625"/>
      <c r="FE154" s="1625"/>
      <c r="FF154" s="1625"/>
      <c r="FG154" s="1625"/>
      <c r="FH154" s="1625"/>
      <c r="FI154" s="1625"/>
      <c r="FJ154" s="1626"/>
      <c r="GQ154" s="1624"/>
      <c r="GR154" s="1625"/>
      <c r="GS154" s="1625"/>
      <c r="GT154" s="1625"/>
      <c r="GU154" s="1625"/>
      <c r="GV154" s="1625"/>
      <c r="GW154" s="1625"/>
      <c r="GX154" s="1625"/>
      <c r="GY154" s="1625"/>
      <c r="GZ154" s="1625"/>
      <c r="HA154" s="1625"/>
      <c r="HB154" s="1625"/>
      <c r="HC154" s="1625"/>
      <c r="HD154" s="1625"/>
      <c r="HE154" s="1625"/>
      <c r="HF154" s="1625"/>
      <c r="HG154" s="1625"/>
      <c r="HH154" s="1625"/>
      <c r="HI154" s="1625"/>
      <c r="HJ154" s="1625"/>
      <c r="HK154" s="1625"/>
      <c r="HL154" s="1626"/>
      <c r="IS154" s="1624"/>
      <c r="IT154" s="1625"/>
      <c r="IU154" s="1625"/>
      <c r="IV154" s="1625"/>
      <c r="IW154" s="1625"/>
      <c r="IX154" s="1625"/>
      <c r="IY154" s="1625"/>
      <c r="IZ154" s="1625"/>
      <c r="JA154" s="1625"/>
      <c r="JB154" s="1625"/>
      <c r="JC154" s="1625"/>
      <c r="JD154" s="1625"/>
      <c r="JE154" s="1625"/>
      <c r="JF154" s="1625"/>
      <c r="JG154" s="1625"/>
      <c r="JH154" s="1625"/>
      <c r="JI154" s="1625"/>
      <c r="JJ154" s="1625"/>
      <c r="JK154" s="1625"/>
      <c r="JL154" s="1625"/>
      <c r="JM154" s="1625"/>
      <c r="JN154" s="1626"/>
      <c r="KU154" s="1624"/>
      <c r="KV154" s="1625"/>
      <c r="KW154" s="1625"/>
      <c r="KX154" s="1625"/>
      <c r="KY154" s="1625"/>
      <c r="KZ154" s="1625"/>
      <c r="LA154" s="1625"/>
      <c r="LB154" s="1625"/>
      <c r="LC154" s="1625"/>
      <c r="LD154" s="1625"/>
      <c r="LE154" s="1625"/>
      <c r="LF154" s="1625"/>
      <c r="LG154" s="1625"/>
      <c r="LH154" s="1625"/>
      <c r="LI154" s="1625"/>
      <c r="LJ154" s="1625"/>
      <c r="LK154" s="1625"/>
      <c r="LL154" s="1625"/>
      <c r="LM154" s="1625"/>
      <c r="LN154" s="1625"/>
      <c r="LO154" s="1625"/>
      <c r="LP154" s="1626"/>
      <c r="MW154" s="1624"/>
      <c r="MX154" s="1625"/>
      <c r="MY154" s="1625"/>
      <c r="MZ154" s="1625"/>
      <c r="NA154" s="1625"/>
      <c r="NB154" s="1625"/>
      <c r="NC154" s="1625"/>
      <c r="ND154" s="1625"/>
      <c r="NE154" s="1625"/>
      <c r="NF154" s="1625"/>
      <c r="NG154" s="1625"/>
      <c r="NH154" s="1625"/>
      <c r="NI154" s="1625"/>
      <c r="NJ154" s="1625"/>
      <c r="NK154" s="1625"/>
      <c r="NL154" s="1625"/>
      <c r="NM154" s="1625"/>
      <c r="NN154" s="1625"/>
      <c r="NO154" s="1625"/>
      <c r="NP154" s="1625"/>
      <c r="NQ154" s="1625"/>
      <c r="NR154" s="1626"/>
      <c r="OI154" s="1624"/>
      <c r="OJ154" s="1625"/>
      <c r="OK154" s="1625"/>
      <c r="OL154" s="1625"/>
      <c r="OM154" s="1625"/>
      <c r="ON154" s="1625"/>
      <c r="OO154" s="1625"/>
      <c r="OP154" s="1625"/>
      <c r="OQ154" s="1625"/>
      <c r="OR154" s="1625"/>
      <c r="OS154" s="1625"/>
      <c r="OT154" s="1625"/>
      <c r="OU154" s="1625"/>
      <c r="OV154" s="1625"/>
      <c r="OW154" s="1625"/>
      <c r="OX154" s="1625"/>
      <c r="OY154" s="1625"/>
      <c r="OZ154" s="1625"/>
      <c r="PA154" s="1625"/>
      <c r="PB154" s="1625"/>
      <c r="PC154" s="1625"/>
      <c r="PD154" s="1626"/>
      <c r="PU154" s="1624"/>
      <c r="PV154" s="1625"/>
      <c r="PW154" s="1625"/>
      <c r="PX154" s="1625"/>
      <c r="PY154" s="1625"/>
      <c r="PZ154" s="1625"/>
      <c r="QA154" s="1625"/>
      <c r="QB154" s="1625"/>
      <c r="QC154" s="1625"/>
      <c r="QD154" s="1625"/>
      <c r="QE154" s="1625"/>
      <c r="QF154" s="1625"/>
      <c r="QG154" s="1625"/>
      <c r="QH154" s="1625"/>
      <c r="QI154" s="1625"/>
      <c r="QJ154" s="1625"/>
      <c r="QK154" s="1625"/>
      <c r="QL154" s="1625"/>
      <c r="QM154" s="1625"/>
      <c r="QN154" s="1625"/>
      <c r="QO154" s="1625"/>
      <c r="QP154" s="1626"/>
      <c r="RW154" s="1624"/>
      <c r="RX154" s="1625"/>
      <c r="RY154" s="1625"/>
      <c r="RZ154" s="1625"/>
      <c r="SA154" s="1625"/>
      <c r="SB154" s="1625"/>
      <c r="SC154" s="1625"/>
      <c r="SD154" s="1625"/>
      <c r="SE154" s="1625"/>
      <c r="SF154" s="1625"/>
      <c r="SG154" s="1625"/>
      <c r="SH154" s="1625"/>
      <c r="SI154" s="1625"/>
      <c r="SJ154" s="1625"/>
      <c r="SK154" s="1625"/>
      <c r="SL154" s="1625"/>
      <c r="SM154" s="1625"/>
      <c r="SN154" s="1625"/>
      <c r="SO154" s="1625"/>
      <c r="SP154" s="1625"/>
      <c r="SQ154" s="1625"/>
      <c r="SR154" s="1626"/>
      <c r="TY154" s="1624"/>
      <c r="TZ154" s="1625"/>
      <c r="UA154" s="1625"/>
      <c r="UB154" s="1625"/>
      <c r="UC154" s="1625"/>
      <c r="UD154" s="1625"/>
      <c r="UE154" s="1625"/>
      <c r="UF154" s="1625"/>
      <c r="UG154" s="1625"/>
      <c r="UH154" s="1625"/>
      <c r="UI154" s="1625"/>
      <c r="UJ154" s="1625"/>
      <c r="UK154" s="1625"/>
      <c r="UL154" s="1625"/>
      <c r="UM154" s="1625"/>
      <c r="UN154" s="1625"/>
      <c r="UO154" s="1625"/>
      <c r="UP154" s="1625"/>
      <c r="UQ154" s="1625"/>
      <c r="UR154" s="1625"/>
      <c r="US154" s="1625"/>
      <c r="UT154" s="1626"/>
      <c r="WA154" s="1624"/>
      <c r="WB154" s="1625"/>
      <c r="WC154" s="1625"/>
      <c r="WD154" s="1625"/>
      <c r="WE154" s="1625"/>
      <c r="WF154" s="1625"/>
      <c r="WG154" s="1625"/>
      <c r="WH154" s="1625"/>
      <c r="WI154" s="1625"/>
      <c r="WJ154" s="1625"/>
      <c r="WK154" s="1625"/>
      <c r="WL154" s="1625"/>
      <c r="WM154" s="1625"/>
      <c r="WN154" s="1625"/>
      <c r="WO154" s="1625"/>
      <c r="WP154" s="1625"/>
      <c r="WQ154" s="1625"/>
      <c r="WR154" s="1625"/>
      <c r="WS154" s="1625"/>
      <c r="WT154" s="1625"/>
      <c r="WU154" s="1625"/>
      <c r="WV154" s="1626"/>
      <c r="YC154" s="1624"/>
      <c r="YD154" s="1625"/>
      <c r="YE154" s="1625"/>
      <c r="YF154" s="1625"/>
      <c r="YG154" s="1625"/>
      <c r="YH154" s="1625"/>
      <c r="YI154" s="1625"/>
      <c r="YJ154" s="1625"/>
      <c r="YK154" s="1625"/>
      <c r="YL154" s="1625"/>
      <c r="YM154" s="1625"/>
      <c r="YN154" s="1625"/>
      <c r="YO154" s="1625"/>
      <c r="YP154" s="1625"/>
      <c r="YQ154" s="1625"/>
      <c r="YR154" s="1625"/>
      <c r="YS154" s="1625"/>
      <c r="YT154" s="1625"/>
      <c r="YU154" s="1625"/>
      <c r="YV154" s="1625"/>
      <c r="YW154" s="1625"/>
      <c r="YX154" s="1626"/>
      <c r="AAE154" s="1624"/>
      <c r="AAF154" s="1625"/>
      <c r="AAG154" s="1625"/>
      <c r="AAH154" s="1625"/>
      <c r="AAI154" s="1625"/>
      <c r="AAJ154" s="1625"/>
      <c r="AAK154" s="1625"/>
      <c r="AAL154" s="1625"/>
      <c r="AAM154" s="1625"/>
      <c r="AAN154" s="1625"/>
      <c r="AAO154" s="1625"/>
      <c r="AAP154" s="1625"/>
      <c r="AAQ154" s="1625"/>
      <c r="AAR154" s="1625"/>
      <c r="AAS154" s="1625"/>
      <c r="AAT154" s="1625"/>
      <c r="AAU154" s="1625"/>
      <c r="AAV154" s="1625"/>
      <c r="AAW154" s="1625"/>
      <c r="AAX154" s="1625"/>
      <c r="AAY154" s="1625"/>
      <c r="AAZ154" s="1626"/>
      <c r="ACG154" s="1624"/>
      <c r="ACH154" s="1625"/>
      <c r="ACI154" s="1625"/>
      <c r="ACJ154" s="1625"/>
      <c r="ACK154" s="1625"/>
      <c r="ACL154" s="1625"/>
      <c r="ACM154" s="1625"/>
      <c r="ACN154" s="1625"/>
      <c r="ACO154" s="1625"/>
      <c r="ACP154" s="1625"/>
      <c r="ACQ154" s="1625"/>
      <c r="ACR154" s="1625"/>
      <c r="ACS154" s="1625"/>
      <c r="ACT154" s="1625"/>
      <c r="ACU154" s="1625"/>
      <c r="ACV154" s="1625"/>
      <c r="ACW154" s="1625"/>
      <c r="ACX154" s="1625"/>
      <c r="ACY154" s="1625"/>
      <c r="ACZ154" s="1625"/>
      <c r="ADA154" s="1625"/>
      <c r="ADB154" s="1626"/>
      <c r="AEI154" s="1624"/>
      <c r="AEJ154" s="1625"/>
      <c r="AEK154" s="1625"/>
      <c r="AEL154" s="1625"/>
      <c r="AEM154" s="1625"/>
      <c r="AEN154" s="1625"/>
      <c r="AEO154" s="1625"/>
      <c r="AEP154" s="1625"/>
      <c r="AEQ154" s="1625"/>
      <c r="AER154" s="1625"/>
      <c r="AES154" s="1625"/>
      <c r="AET154" s="1625"/>
      <c r="AEU154" s="1625"/>
      <c r="AEV154" s="1625"/>
      <c r="AEW154" s="1625"/>
      <c r="AEX154" s="1625"/>
      <c r="AEY154" s="1625"/>
      <c r="AEZ154" s="1625"/>
      <c r="AFA154" s="1625"/>
      <c r="AFB154" s="1625"/>
      <c r="AFC154" s="1625"/>
      <c r="AFD154" s="1626"/>
      <c r="AGK154" s="1624"/>
      <c r="AGL154" s="1625"/>
      <c r="AGM154" s="1625"/>
      <c r="AGN154" s="1625"/>
      <c r="AGO154" s="1625"/>
      <c r="AGP154" s="1625"/>
      <c r="AGQ154" s="1625"/>
      <c r="AGR154" s="1625"/>
      <c r="AGS154" s="1625"/>
      <c r="AGT154" s="1625"/>
      <c r="AGU154" s="1625"/>
      <c r="AGV154" s="1625"/>
      <c r="AGW154" s="1625"/>
      <c r="AGX154" s="1625"/>
      <c r="AGY154" s="1625"/>
      <c r="AGZ154" s="1625"/>
      <c r="AHA154" s="1625"/>
      <c r="AHB154" s="1625"/>
      <c r="AHC154" s="1625"/>
      <c r="AHD154" s="1625"/>
      <c r="AHE154" s="1625"/>
      <c r="AHF154" s="1626"/>
      <c r="AIM154" s="1624"/>
      <c r="AIN154" s="1625"/>
      <c r="AIO154" s="1625"/>
      <c r="AIP154" s="1625"/>
      <c r="AIQ154" s="1625"/>
      <c r="AIR154" s="1625"/>
      <c r="AIS154" s="1625"/>
      <c r="AIT154" s="1625"/>
      <c r="AIU154" s="1625"/>
      <c r="AIV154" s="1625"/>
      <c r="AIW154" s="1625"/>
      <c r="AIX154" s="1625"/>
      <c r="AIY154" s="1625"/>
      <c r="AIZ154" s="1625"/>
      <c r="AJA154" s="1625"/>
      <c r="AJB154" s="1625"/>
      <c r="AJC154" s="1625"/>
      <c r="AJD154" s="1625"/>
      <c r="AJE154" s="1625"/>
      <c r="AJF154" s="1625"/>
      <c r="AJG154" s="1625"/>
      <c r="AJH154" s="1626"/>
      <c r="AKO154" s="1624"/>
      <c r="AKP154" s="1625"/>
      <c r="AKQ154" s="1625"/>
      <c r="AKR154" s="1625"/>
      <c r="AKS154" s="1625"/>
      <c r="AKT154" s="1625"/>
      <c r="AKU154" s="1625"/>
      <c r="AKV154" s="1625"/>
      <c r="AKW154" s="1625"/>
      <c r="AKX154" s="1625"/>
      <c r="AKY154" s="1625"/>
      <c r="AKZ154" s="1625"/>
      <c r="ALA154" s="1625"/>
      <c r="ALB154" s="1625"/>
      <c r="ALC154" s="1625"/>
      <c r="ALD154" s="1625"/>
      <c r="ALE154" s="1625"/>
      <c r="ALF154" s="1625"/>
      <c r="ALG154" s="1625"/>
      <c r="ALH154" s="1625"/>
      <c r="ALI154" s="1625"/>
      <c r="ALJ154" s="1626"/>
      <c r="AMQ154" s="1624"/>
      <c r="AMR154" s="1625"/>
      <c r="AMS154" s="1625"/>
      <c r="AMT154" s="1625"/>
      <c r="AMU154" s="1625"/>
      <c r="AMV154" s="1625"/>
      <c r="AMW154" s="1625"/>
      <c r="AMX154" s="1625"/>
      <c r="AMY154" s="1625"/>
      <c r="AMZ154" s="1625"/>
      <c r="ANA154" s="1625"/>
      <c r="ANB154" s="1625"/>
      <c r="ANC154" s="1625"/>
      <c r="AND154" s="1625"/>
      <c r="ANE154" s="1625"/>
      <c r="ANF154" s="1625"/>
      <c r="ANG154" s="1625"/>
      <c r="ANH154" s="1625"/>
      <c r="ANI154" s="1625"/>
      <c r="ANJ154" s="1625"/>
      <c r="ANK154" s="1625"/>
      <c r="ANL154" s="1626"/>
      <c r="AOS154" s="1624"/>
      <c r="AOT154" s="1625"/>
      <c r="AOU154" s="1625"/>
      <c r="AOV154" s="1625"/>
      <c r="AOW154" s="1625"/>
      <c r="AOX154" s="1625"/>
      <c r="AOY154" s="1625"/>
      <c r="AOZ154" s="1625"/>
      <c r="APA154" s="1625"/>
      <c r="APB154" s="1625"/>
      <c r="APC154" s="1625"/>
      <c r="APD154" s="1625"/>
      <c r="APE154" s="1625"/>
      <c r="APF154" s="1625"/>
      <c r="APG154" s="1625"/>
      <c r="APH154" s="1625"/>
      <c r="API154" s="1625"/>
      <c r="APJ154" s="1625"/>
      <c r="APK154" s="1625"/>
      <c r="APL154" s="1625"/>
      <c r="APM154" s="1625"/>
      <c r="APN154" s="1626"/>
      <c r="AQU154" s="1624"/>
      <c r="AQV154" s="1625"/>
      <c r="AQW154" s="1625"/>
      <c r="AQX154" s="1625"/>
      <c r="AQY154" s="1625"/>
      <c r="AQZ154" s="1625"/>
      <c r="ARA154" s="1625"/>
      <c r="ARB154" s="1625"/>
      <c r="ARC154" s="1625"/>
      <c r="ARD154" s="1625"/>
      <c r="ARE154" s="1625"/>
      <c r="ARF154" s="1625"/>
      <c r="ARG154" s="1625"/>
      <c r="ARH154" s="1625"/>
      <c r="ARI154" s="1625"/>
      <c r="ARJ154" s="1625"/>
      <c r="ARK154" s="1625"/>
      <c r="ARL154" s="1625"/>
      <c r="ARM154" s="1625"/>
      <c r="ARN154" s="1625"/>
      <c r="ARO154" s="1625"/>
      <c r="ARP154" s="1626"/>
      <c r="ASW154" s="1624"/>
      <c r="ASX154" s="1625"/>
      <c r="ASY154" s="1625"/>
      <c r="ASZ154" s="1625"/>
      <c r="ATA154" s="1625"/>
      <c r="ATB154" s="1625"/>
      <c r="ATC154" s="1625"/>
      <c r="ATD154" s="1625"/>
      <c r="ATE154" s="1625"/>
      <c r="ATF154" s="1625"/>
      <c r="ATG154" s="1625"/>
      <c r="ATH154" s="1625"/>
      <c r="ATI154" s="1625"/>
      <c r="ATJ154" s="1625"/>
      <c r="ATK154" s="1625"/>
      <c r="ATL154" s="1625"/>
      <c r="ATM154" s="1625"/>
      <c r="ATN154" s="1625"/>
      <c r="ATO154" s="1625"/>
      <c r="ATP154" s="1625"/>
      <c r="ATQ154" s="1625"/>
      <c r="ATR154" s="1626"/>
      <c r="AUI154" s="244"/>
      <c r="AUJ154" s="244"/>
      <c r="AUK154" s="244"/>
      <c r="AUL154" s="244"/>
      <c r="AUM154" s="244"/>
      <c r="AUN154" s="244"/>
      <c r="AUO154" s="244"/>
      <c r="AUP154" s="244"/>
      <c r="AUQ154" s="244"/>
      <c r="AUR154" s="244"/>
      <c r="AUS154" s="244"/>
      <c r="AUT154" s="244"/>
      <c r="AUU154" s="244"/>
      <c r="AUV154" s="244"/>
      <c r="AUW154" s="226"/>
      <c r="AUX154" s="616"/>
      <c r="AUY154" s="616"/>
      <c r="AUZ154" s="789"/>
      <c r="AVA154" s="785"/>
      <c r="AVB154" s="786"/>
      <c r="AVC154" s="787"/>
      <c r="AVD154" s="244"/>
      <c r="AVP154" s="868"/>
      <c r="AVQ154" s="868"/>
      <c r="AVR154" s="868"/>
      <c r="AVS154" s="868"/>
      <c r="AVT154" s="868"/>
      <c r="AVU154" s="868"/>
      <c r="AVV154" s="868"/>
      <c r="AVW154" s="868"/>
      <c r="AVX154" s="868"/>
      <c r="AVY154" s="868"/>
      <c r="AVZ154" s="868"/>
      <c r="AWA154" s="868"/>
      <c r="AWB154" s="868"/>
      <c r="AWC154" s="868"/>
      <c r="AWD154" s="868"/>
      <c r="AWE154" s="868"/>
      <c r="AWF154" s="868"/>
      <c r="AWG154" s="868"/>
      <c r="AWH154" s="868"/>
      <c r="AWI154" s="868"/>
      <c r="AWJ154" s="868"/>
      <c r="AWK154" s="868"/>
      <c r="AWL154" s="868"/>
      <c r="AWM154" s="868"/>
      <c r="AWN154" s="868"/>
      <c r="AWO154" s="868"/>
      <c r="AWP154" s="868"/>
      <c r="AWQ154" s="868"/>
      <c r="AWR154" s="1213"/>
      <c r="AWS154" s="1213"/>
      <c r="AWT154" s="1213"/>
      <c r="AWU154" s="1213"/>
      <c r="AWV154" s="1213"/>
      <c r="AWW154" s="1213"/>
      <c r="AWX154" s="1213"/>
      <c r="AWY154" s="1213"/>
      <c r="AWZ154" s="1213"/>
      <c r="AXA154" s="1213"/>
      <c r="AXB154" s="1213"/>
      <c r="AXC154" s="1213"/>
      <c r="AXD154" s="1213"/>
      <c r="AXE154" s="1213"/>
      <c r="AXF154" s="1213"/>
      <c r="AXG154" s="1213"/>
      <c r="AXH154" s="1213"/>
      <c r="AXI154" s="1213"/>
      <c r="AXJ154" s="1213"/>
      <c r="AXK154" s="1213"/>
      <c r="AXL154" s="1213"/>
      <c r="AXM154" s="1213"/>
      <c r="AXN154" s="1213"/>
      <c r="AXO154" s="1213"/>
      <c r="AXP154" s="1213"/>
      <c r="AXQ154" s="1213"/>
      <c r="AXR154" s="1213"/>
      <c r="AXS154" s="1213"/>
      <c r="AXT154" s="1213"/>
      <c r="AXU154" s="868"/>
      <c r="AXV154" s="868"/>
      <c r="AXW154" s="868"/>
      <c r="AXX154" s="868"/>
      <c r="AXY154" s="868"/>
      <c r="AXZ154" s="868"/>
      <c r="AYA154" s="868"/>
      <c r="AYB154" s="868"/>
      <c r="AYC154" s="868"/>
      <c r="AYD154" s="868"/>
      <c r="AYE154" s="868"/>
      <c r="AYF154" s="868"/>
      <c r="AYG154" s="868"/>
      <c r="AYH154" s="868"/>
      <c r="AYI154" s="868"/>
      <c r="AYJ154" s="868"/>
      <c r="AYK154" s="868"/>
      <c r="AYL154" s="868"/>
      <c r="AYM154" s="868"/>
      <c r="AZK154" s="1624"/>
      <c r="AZL154" s="1625"/>
      <c r="AZM154" s="1625"/>
      <c r="AZN154" s="1625"/>
      <c r="AZO154" s="1625"/>
      <c r="AZP154" s="1625"/>
      <c r="AZQ154" s="1625"/>
      <c r="AZR154" s="1625"/>
      <c r="AZS154" s="1625"/>
      <c r="AZT154" s="1625"/>
      <c r="AZU154" s="1625"/>
      <c r="AZV154" s="1625"/>
      <c r="AZW154" s="1625"/>
      <c r="AZX154" s="1625"/>
      <c r="AZY154" s="1625"/>
      <c r="AZZ154" s="1625"/>
      <c r="BAA154" s="1625"/>
      <c r="BAB154" s="1625"/>
      <c r="BAC154" s="1625"/>
      <c r="BAD154" s="1625"/>
      <c r="BAE154" s="1625"/>
      <c r="BAF154" s="1626"/>
      <c r="BBM154" s="1624"/>
      <c r="BBN154" s="1625"/>
      <c r="BBO154" s="1625"/>
      <c r="BBP154" s="1625"/>
      <c r="BBQ154" s="1625"/>
      <c r="BBR154" s="1625"/>
      <c r="BBS154" s="1625"/>
      <c r="BBT154" s="1625"/>
      <c r="BBU154" s="1625"/>
      <c r="BBV154" s="1625"/>
      <c r="BBW154" s="1625"/>
      <c r="BBX154" s="1625"/>
      <c r="BBY154" s="1625"/>
      <c r="BBZ154" s="1625"/>
      <c r="BCA154" s="1625"/>
      <c r="BCB154" s="1625"/>
      <c r="BCC154" s="1625"/>
      <c r="BCD154" s="1625"/>
      <c r="BCE154" s="1625"/>
      <c r="BCF154" s="1625"/>
      <c r="BCG154" s="1625"/>
      <c r="BCH154" s="1626"/>
      <c r="BDO154" s="1624"/>
      <c r="BDP154" s="1625"/>
      <c r="BDQ154" s="1625"/>
      <c r="BDR154" s="1625"/>
      <c r="BDS154" s="1625"/>
      <c r="BDT154" s="1625"/>
      <c r="BDU154" s="1625"/>
      <c r="BDV154" s="1625"/>
      <c r="BDW154" s="1625"/>
      <c r="BDX154" s="1625"/>
      <c r="BDY154" s="1625"/>
      <c r="BDZ154" s="1625"/>
      <c r="BEA154" s="1625"/>
      <c r="BEB154" s="1625"/>
      <c r="BEC154" s="1625"/>
      <c r="BED154" s="1625"/>
      <c r="BEE154" s="1625"/>
      <c r="BEF154" s="1625"/>
      <c r="BEG154" s="1625"/>
      <c r="BEH154" s="1625"/>
      <c r="BEI154" s="1625"/>
      <c r="BEJ154" s="1626"/>
      <c r="BFQ154" s="1624"/>
      <c r="BFR154" s="1625"/>
      <c r="BFS154" s="1625"/>
      <c r="BFT154" s="1625"/>
      <c r="BFU154" s="1625"/>
      <c r="BFV154" s="1625"/>
      <c r="BFW154" s="1625"/>
      <c r="BFX154" s="1625"/>
      <c r="BFY154" s="1625"/>
      <c r="BFZ154" s="1625"/>
      <c r="BGA154" s="1625"/>
      <c r="BGB154" s="1625"/>
      <c r="BGC154" s="1625"/>
      <c r="BGD154" s="1625"/>
      <c r="BGE154" s="1625"/>
      <c r="BGF154" s="1625"/>
      <c r="BGG154" s="1625"/>
      <c r="BGH154" s="1625"/>
      <c r="BGI154" s="1625"/>
      <c r="BGJ154" s="1625"/>
      <c r="BGK154" s="1625"/>
      <c r="BGL154" s="1626"/>
      <c r="BHS154" s="1624"/>
      <c r="BHT154" s="1625"/>
      <c r="BHU154" s="1625"/>
      <c r="BHV154" s="1625"/>
      <c r="BHW154" s="1625"/>
      <c r="BHX154" s="1625"/>
      <c r="BHY154" s="1625"/>
      <c r="BHZ154" s="1625"/>
      <c r="BIA154" s="1625"/>
      <c r="BIB154" s="1625"/>
      <c r="BIC154" s="1625"/>
      <c r="BID154" s="1625"/>
      <c r="BIE154" s="1625"/>
      <c r="BIF154" s="1625"/>
      <c r="BIG154" s="1625"/>
      <c r="BIH154" s="1625"/>
      <c r="BII154" s="1625"/>
      <c r="BIJ154" s="1625"/>
      <c r="BIK154" s="1625"/>
      <c r="BIL154" s="1625"/>
      <c r="BIM154" s="1625"/>
      <c r="BIN154" s="1626"/>
      <c r="BJU154" s="1624"/>
      <c r="BJV154" s="1625"/>
      <c r="BJW154" s="1625"/>
      <c r="BJX154" s="1625"/>
      <c r="BJY154" s="1625"/>
      <c r="BJZ154" s="1625"/>
      <c r="BKA154" s="1625"/>
      <c r="BKB154" s="1625"/>
      <c r="BKC154" s="1625"/>
      <c r="BKD154" s="1625"/>
      <c r="BKE154" s="1625"/>
      <c r="BKF154" s="1625"/>
      <c r="BKG154" s="1625"/>
      <c r="BKH154" s="1625"/>
      <c r="BKI154" s="1625"/>
      <c r="BKJ154" s="1625"/>
      <c r="BKK154" s="1625"/>
      <c r="BKL154" s="1625"/>
      <c r="BKM154" s="1625"/>
      <c r="BKN154" s="1625"/>
      <c r="BKO154" s="1625"/>
      <c r="BKP154" s="1626"/>
      <c r="BLW154" s="1624"/>
      <c r="BLX154" s="1625"/>
      <c r="BLY154" s="1625"/>
      <c r="BLZ154" s="1625"/>
      <c r="BMA154" s="1625"/>
      <c r="BMB154" s="1625"/>
      <c r="BMC154" s="1625"/>
      <c r="BMD154" s="1625"/>
      <c r="BME154" s="1625"/>
      <c r="BMF154" s="1625"/>
      <c r="BMG154" s="1625"/>
      <c r="BMH154" s="1625"/>
      <c r="BMI154" s="1625"/>
      <c r="BMJ154" s="1625"/>
      <c r="BMK154" s="1625"/>
      <c r="BML154" s="1625"/>
      <c r="BMM154" s="1625"/>
      <c r="BMN154" s="1625"/>
      <c r="BMO154" s="1625"/>
      <c r="BMP154" s="1625"/>
      <c r="BMQ154" s="1625"/>
      <c r="BMR154" s="1626"/>
      <c r="BNY154" s="1624"/>
      <c r="BNZ154" s="1625"/>
      <c r="BOA154" s="1625"/>
      <c r="BOB154" s="1625"/>
      <c r="BOC154" s="1625"/>
      <c r="BOD154" s="1625"/>
      <c r="BOE154" s="1625"/>
      <c r="BOF154" s="1625"/>
      <c r="BOG154" s="1625"/>
      <c r="BOH154" s="1625"/>
      <c r="BOI154" s="1625"/>
      <c r="BOJ154" s="1625"/>
      <c r="BOK154" s="1625"/>
      <c r="BOL154" s="1625"/>
      <c r="BOM154" s="1625"/>
      <c r="BON154" s="1625"/>
      <c r="BOO154" s="1625"/>
      <c r="BOP154" s="1625"/>
      <c r="BOQ154" s="1625"/>
      <c r="BOR154" s="1625"/>
      <c r="BOS154" s="1625"/>
      <c r="BOT154" s="1626"/>
      <c r="BQA154" s="1624"/>
      <c r="BQB154" s="1625"/>
      <c r="BQC154" s="1625"/>
      <c r="BQD154" s="1625"/>
      <c r="BQE154" s="1625"/>
      <c r="BQF154" s="1625"/>
      <c r="BQG154" s="1625"/>
      <c r="BQH154" s="1625"/>
      <c r="BQI154" s="1625"/>
      <c r="BQJ154" s="1625"/>
      <c r="BQK154" s="1625"/>
      <c r="BQL154" s="1625"/>
      <c r="BQM154" s="1625"/>
      <c r="BQN154" s="1625"/>
      <c r="BQO154" s="1625"/>
      <c r="BQP154" s="1625"/>
      <c r="BQQ154" s="1625"/>
      <c r="BQR154" s="1625"/>
      <c r="BQS154" s="1625"/>
      <c r="BQT154" s="1625"/>
      <c r="BQU154" s="1625"/>
      <c r="BQV154" s="1626"/>
      <c r="BSC154" s="1624"/>
      <c r="BSD154" s="1625"/>
      <c r="BSE154" s="1625"/>
      <c r="BSF154" s="1625"/>
      <c r="BSG154" s="1625"/>
      <c r="BSH154" s="1625"/>
      <c r="BSI154" s="1625"/>
      <c r="BSJ154" s="1625"/>
      <c r="BSK154" s="1625"/>
      <c r="BSL154" s="1625"/>
      <c r="BSM154" s="1625"/>
      <c r="BSN154" s="1625"/>
      <c r="BSO154" s="1625"/>
      <c r="BSP154" s="1625"/>
      <c r="BSQ154" s="1625"/>
      <c r="BSR154" s="1625"/>
      <c r="BSS154" s="1625"/>
      <c r="BST154" s="1625"/>
      <c r="BSU154" s="1625"/>
      <c r="BSV154" s="1625"/>
      <c r="BSW154" s="1625"/>
      <c r="BSX154" s="1626"/>
      <c r="BUE154" s="1624"/>
      <c r="BUF154" s="1625"/>
      <c r="BUG154" s="1625"/>
      <c r="BUH154" s="1625"/>
      <c r="BUI154" s="1625"/>
      <c r="BUJ154" s="1625"/>
      <c r="BUK154" s="1625"/>
      <c r="BUL154" s="1625"/>
      <c r="BUM154" s="1625"/>
      <c r="BUN154" s="1625"/>
      <c r="BUO154" s="1625"/>
      <c r="BUP154" s="1625"/>
      <c r="BUQ154" s="1625"/>
      <c r="BUR154" s="1625"/>
      <c r="BUS154" s="1625"/>
      <c r="BUT154" s="1625"/>
      <c r="BUU154" s="1625"/>
      <c r="BUV154" s="1625"/>
      <c r="BUW154" s="1625"/>
      <c r="BUX154" s="1625"/>
      <c r="BUY154" s="1625"/>
      <c r="BUZ154" s="1626"/>
      <c r="BWG154" s="1624"/>
      <c r="BWH154" s="1625"/>
      <c r="BWI154" s="1625"/>
      <c r="BWJ154" s="1625"/>
      <c r="BWK154" s="1625"/>
      <c r="BWL154" s="1625"/>
      <c r="BWM154" s="1625"/>
      <c r="BWN154" s="1625"/>
      <c r="BWO154" s="1625"/>
      <c r="BWP154" s="1625"/>
      <c r="BWQ154" s="1625"/>
      <c r="BWR154" s="1625"/>
      <c r="BWS154" s="1625"/>
      <c r="BWT154" s="1625"/>
      <c r="BWU154" s="1625"/>
      <c r="BWV154" s="1625"/>
      <c r="BWW154" s="1625"/>
      <c r="BWX154" s="1625"/>
      <c r="BWY154" s="1625"/>
      <c r="BWZ154" s="1625"/>
      <c r="BXA154" s="1625"/>
      <c r="BXB154" s="1626"/>
      <c r="BYI154" s="1624"/>
      <c r="BYJ154" s="1625"/>
      <c r="BYK154" s="1625"/>
      <c r="BYL154" s="1625"/>
      <c r="BYM154" s="1625"/>
      <c r="BYN154" s="1625"/>
      <c r="BYO154" s="1625"/>
      <c r="BYP154" s="1625"/>
      <c r="BYQ154" s="1625"/>
      <c r="BYR154" s="1625"/>
      <c r="BYS154" s="1625"/>
      <c r="BYT154" s="1625"/>
      <c r="BYU154" s="1625"/>
      <c r="BYV154" s="1625"/>
      <c r="BYW154" s="1625"/>
      <c r="BYX154" s="1625"/>
      <c r="BYY154" s="1625"/>
      <c r="BYZ154" s="1625"/>
      <c r="BZA154" s="1625"/>
      <c r="BZB154" s="1625"/>
      <c r="BZC154" s="1625"/>
      <c r="BZD154" s="1626"/>
      <c r="CAK154" s="1624"/>
      <c r="CAL154" s="1625"/>
      <c r="CAM154" s="1625"/>
      <c r="CAN154" s="1625"/>
      <c r="CAO154" s="1625"/>
      <c r="CAP154" s="1625"/>
      <c r="CAQ154" s="1625"/>
      <c r="CAR154" s="1625"/>
      <c r="CAS154" s="1625"/>
      <c r="CAT154" s="1625"/>
      <c r="CAU154" s="1625"/>
      <c r="CAV154" s="1625"/>
      <c r="CAW154" s="1625"/>
      <c r="CAX154" s="1625"/>
      <c r="CAY154" s="1625"/>
      <c r="CAZ154" s="1625"/>
      <c r="CBA154" s="1625"/>
      <c r="CBB154" s="1625"/>
      <c r="CBC154" s="1625"/>
      <c r="CBD154" s="1625"/>
      <c r="CBE154" s="1625"/>
      <c r="CBF154" s="1626"/>
      <c r="CCM154" s="1624"/>
      <c r="CCN154" s="1625"/>
      <c r="CCO154" s="1625"/>
      <c r="CCP154" s="1625"/>
      <c r="CCQ154" s="1625"/>
      <c r="CCR154" s="1625"/>
      <c r="CCS154" s="1625"/>
      <c r="CCT154" s="1625"/>
      <c r="CCU154" s="1625"/>
      <c r="CCV154" s="1625"/>
      <c r="CCW154" s="1625"/>
      <c r="CCX154" s="1625"/>
      <c r="CCY154" s="1625"/>
      <c r="CCZ154" s="1625"/>
      <c r="CDA154" s="1625"/>
      <c r="CDB154" s="1625"/>
      <c r="CDC154" s="1625"/>
      <c r="CDD154" s="1625"/>
      <c r="CDE154" s="1625"/>
      <c r="CDF154" s="1625"/>
      <c r="CDG154" s="1625"/>
      <c r="CDH154" s="1626"/>
      <c r="CEO154" s="1624"/>
      <c r="CEP154" s="1625"/>
      <c r="CEQ154" s="1625"/>
      <c r="CER154" s="1625"/>
      <c r="CES154" s="1625"/>
      <c r="CET154" s="1625"/>
      <c r="CEU154" s="1625"/>
      <c r="CEV154" s="1625"/>
      <c r="CEW154" s="1625"/>
      <c r="CEX154" s="1625"/>
      <c r="CEY154" s="1625"/>
      <c r="CEZ154" s="1625"/>
      <c r="CFA154" s="1625"/>
      <c r="CFB154" s="1625"/>
      <c r="CFC154" s="1625"/>
      <c r="CFD154" s="1625"/>
      <c r="CFE154" s="1625"/>
      <c r="CFF154" s="1625"/>
      <c r="CFG154" s="1625"/>
      <c r="CFH154" s="1625"/>
      <c r="CFI154" s="1625"/>
      <c r="CFJ154" s="1626"/>
      <c r="CGQ154" s="1624"/>
      <c r="CGR154" s="1625"/>
      <c r="CGS154" s="1625"/>
      <c r="CGT154" s="1625"/>
      <c r="CGU154" s="1625"/>
      <c r="CGV154" s="1625"/>
      <c r="CGW154" s="1625"/>
      <c r="CGX154" s="1625"/>
      <c r="CGY154" s="1625"/>
      <c r="CGZ154" s="1625"/>
      <c r="CHA154" s="1625"/>
      <c r="CHB154" s="1625"/>
      <c r="CHC154" s="1625"/>
      <c r="CHD154" s="1625"/>
      <c r="CHE154" s="1625"/>
      <c r="CHF154" s="1625"/>
      <c r="CHG154" s="1625"/>
      <c r="CHH154" s="1625"/>
      <c r="CHI154" s="1625"/>
      <c r="CHJ154" s="1625"/>
      <c r="CHK154" s="1625"/>
      <c r="CHL154" s="1626"/>
      <c r="CIS154" s="1624"/>
      <c r="CIT154" s="1625"/>
      <c r="CIU154" s="1625"/>
      <c r="CIV154" s="1625"/>
      <c r="CIW154" s="1625"/>
      <c r="CIX154" s="1625"/>
      <c r="CIY154" s="1625"/>
      <c r="CIZ154" s="1625"/>
      <c r="CJA154" s="1625"/>
      <c r="CJB154" s="1625"/>
      <c r="CJC154" s="1625"/>
      <c r="CJD154" s="1625"/>
      <c r="CJE154" s="1625"/>
      <c r="CJF154" s="1625"/>
      <c r="CJG154" s="1625"/>
      <c r="CJH154" s="1625"/>
      <c r="CJI154" s="1625"/>
      <c r="CJJ154" s="1625"/>
      <c r="CJK154" s="1625"/>
      <c r="CJL154" s="1625"/>
      <c r="CJM154" s="1625"/>
      <c r="CJN154" s="1626"/>
      <c r="CKU154" s="1624"/>
      <c r="CKV154" s="1625"/>
      <c r="CKW154" s="1625"/>
      <c r="CKX154" s="1625"/>
      <c r="CKY154" s="1625"/>
      <c r="CKZ154" s="1625"/>
      <c r="CLA154" s="1625"/>
      <c r="CLB154" s="1625"/>
      <c r="CLC154" s="1625"/>
      <c r="CLD154" s="1625"/>
      <c r="CLE154" s="1625"/>
      <c r="CLF154" s="1625"/>
      <c r="CLG154" s="1625"/>
      <c r="CLH154" s="1625"/>
      <c r="CLI154" s="1625"/>
      <c r="CLJ154" s="1625"/>
      <c r="CLK154" s="1625"/>
      <c r="CLL154" s="1625"/>
      <c r="CLM154" s="1625"/>
      <c r="CLN154" s="1625"/>
      <c r="CLO154" s="1625"/>
      <c r="CLP154" s="1626"/>
      <c r="CMW154" s="1624"/>
      <c r="CMX154" s="1625"/>
      <c r="CMY154" s="1625"/>
      <c r="CMZ154" s="1625"/>
      <c r="CNA154" s="1625"/>
      <c r="CNB154" s="1625"/>
      <c r="CNC154" s="1625"/>
      <c r="CND154" s="1625"/>
      <c r="CNE154" s="1625"/>
      <c r="CNF154" s="1625"/>
      <c r="CNG154" s="1625"/>
      <c r="CNH154" s="1625"/>
      <c r="CNI154" s="1625"/>
      <c r="CNJ154" s="1625"/>
      <c r="CNK154" s="1625"/>
      <c r="CNL154" s="1625"/>
      <c r="CNM154" s="1625"/>
      <c r="CNN154" s="1625"/>
      <c r="CNO154" s="1625"/>
      <c r="CNP154" s="1625"/>
      <c r="CNQ154" s="1625"/>
      <c r="CNR154" s="1626"/>
      <c r="COY154" s="1624"/>
      <c r="COZ154" s="1625"/>
      <c r="CPA154" s="1625"/>
      <c r="CPB154" s="1625"/>
      <c r="CPC154" s="1625"/>
      <c r="CPD154" s="1625"/>
      <c r="CPE154" s="1625"/>
      <c r="CPF154" s="1625"/>
      <c r="CPG154" s="1625"/>
      <c r="CPH154" s="1625"/>
      <c r="CPI154" s="1625"/>
      <c r="CPJ154" s="1625"/>
      <c r="CPK154" s="1625"/>
      <c r="CPL154" s="1625"/>
      <c r="CPM154" s="1625"/>
      <c r="CPN154" s="1625"/>
      <c r="CPO154" s="1625"/>
      <c r="CPP154" s="1625"/>
      <c r="CPQ154" s="1625"/>
      <c r="CPR154" s="1625"/>
      <c r="CPS154" s="1625"/>
      <c r="CPT154" s="1626"/>
      <c r="CRA154" s="1624"/>
      <c r="CRB154" s="1625"/>
      <c r="CRC154" s="1625"/>
      <c r="CRD154" s="1625"/>
      <c r="CRE154" s="1625"/>
      <c r="CRF154" s="1625"/>
      <c r="CRG154" s="1625"/>
      <c r="CRH154" s="1625"/>
      <c r="CRI154" s="1625"/>
      <c r="CRJ154" s="1625"/>
      <c r="CRK154" s="1625"/>
      <c r="CRL154" s="1625"/>
      <c r="CRM154" s="1625"/>
      <c r="CRN154" s="1625"/>
      <c r="CRO154" s="1625"/>
      <c r="CRP154" s="1625"/>
      <c r="CRQ154" s="1625"/>
      <c r="CRR154" s="1625"/>
      <c r="CRS154" s="1625"/>
      <c r="CRT154" s="1625"/>
      <c r="CRU154" s="1625"/>
      <c r="CRV154" s="1626"/>
      <c r="CTC154" s="1624"/>
      <c r="CTD154" s="1625"/>
      <c r="CTE154" s="1625"/>
      <c r="CTF154" s="1625"/>
      <c r="CTG154" s="1625"/>
      <c r="CTH154" s="1625"/>
      <c r="CTI154" s="1625"/>
      <c r="CTJ154" s="1625"/>
      <c r="CTK154" s="1625"/>
      <c r="CTL154" s="1625"/>
      <c r="CTM154" s="1625"/>
      <c r="CTN154" s="1625"/>
      <c r="CTO154" s="1625"/>
      <c r="CTP154" s="1625"/>
      <c r="CTQ154" s="1625"/>
      <c r="CTR154" s="1625"/>
      <c r="CTS154" s="1625"/>
      <c r="CTT154" s="1625"/>
      <c r="CTU154" s="1625"/>
      <c r="CTV154" s="1625"/>
      <c r="CTW154" s="1625"/>
      <c r="CTX154" s="1626"/>
      <c r="CWK154" s="1624"/>
      <c r="CWL154" s="1625"/>
      <c r="CWM154" s="1625"/>
      <c r="CWN154" s="1625"/>
      <c r="CWO154" s="1625"/>
      <c r="CWP154" s="1625"/>
      <c r="CWQ154" s="1625"/>
      <c r="CWR154" s="1625"/>
      <c r="CWS154" s="1625"/>
      <c r="CWT154" s="1625"/>
      <c r="CWU154" s="1625"/>
      <c r="CWV154" s="1625"/>
      <c r="CWW154" s="1625"/>
      <c r="CWX154" s="1625"/>
      <c r="CWY154" s="1625"/>
      <c r="CWZ154" s="1625"/>
      <c r="CXA154" s="1625"/>
      <c r="CXB154" s="1625"/>
      <c r="CXC154" s="1625"/>
      <c r="CXD154" s="1625"/>
      <c r="CXE154" s="1625"/>
      <c r="CXF154" s="1626"/>
      <c r="DAI154" s="1624"/>
      <c r="DAJ154" s="1625"/>
      <c r="DAK154" s="1625"/>
      <c r="DAL154" s="1625"/>
      <c r="DAM154" s="1625"/>
      <c r="DAN154" s="1625"/>
      <c r="DAO154" s="1625"/>
      <c r="DAP154" s="1625"/>
      <c r="DAQ154" s="1625"/>
      <c r="DAR154" s="1625"/>
      <c r="DAS154" s="1625"/>
      <c r="DAT154" s="1625"/>
      <c r="DAU154" s="1625"/>
      <c r="DAV154" s="1625"/>
      <c r="DAW154" s="1625"/>
      <c r="DAX154" s="1625"/>
      <c r="DAY154" s="1625"/>
      <c r="DAZ154" s="1625"/>
      <c r="DBA154" s="1625"/>
      <c r="DBB154" s="1625"/>
      <c r="DBC154" s="1625"/>
      <c r="DBD154" s="1626"/>
      <c r="DDQ154" s="1624"/>
      <c r="DDR154" s="1625"/>
      <c r="DDS154" s="1625"/>
      <c r="DDT154" s="1625"/>
      <c r="DDU154" s="1625"/>
      <c r="DDV154" s="1625"/>
      <c r="DDW154" s="1625"/>
      <c r="DDX154" s="1625"/>
      <c r="DDY154" s="1625"/>
      <c r="DDZ154" s="1625"/>
      <c r="DEA154" s="1625"/>
      <c r="DEB154" s="1625"/>
      <c r="DEC154" s="1625"/>
      <c r="DED154" s="1625"/>
      <c r="DEE154" s="1625"/>
      <c r="DEF154" s="1625"/>
      <c r="DEG154" s="1625"/>
      <c r="DEH154" s="1625"/>
      <c r="DEI154" s="1625"/>
      <c r="DEJ154" s="1625"/>
      <c r="DEK154" s="1625"/>
      <c r="DEL154" s="1626"/>
      <c r="DGY154" s="1624"/>
      <c r="DGZ154" s="1625"/>
      <c r="DHA154" s="1625"/>
      <c r="DHB154" s="1625"/>
      <c r="DHC154" s="1625"/>
      <c r="DHD154" s="1625"/>
      <c r="DHE154" s="1625"/>
      <c r="DHF154" s="1625"/>
      <c r="DHG154" s="1625"/>
      <c r="DHH154" s="1625"/>
      <c r="DHI154" s="1625"/>
      <c r="DHJ154" s="1625"/>
      <c r="DHK154" s="1625"/>
      <c r="DHL154" s="1625"/>
      <c r="DHM154" s="1625"/>
      <c r="DHN154" s="1625"/>
      <c r="DHO154" s="1625"/>
      <c r="DHP154" s="1625"/>
      <c r="DHQ154" s="1625"/>
      <c r="DHR154" s="1625"/>
      <c r="DHS154" s="1625"/>
      <c r="DHT154" s="1626"/>
      <c r="DKG154" s="1624"/>
      <c r="DKH154" s="1625"/>
      <c r="DKI154" s="1625"/>
      <c r="DKJ154" s="1625"/>
      <c r="DKK154" s="1625"/>
      <c r="DKL154" s="1625"/>
      <c r="DKM154" s="1625"/>
      <c r="DKN154" s="1625"/>
      <c r="DKO154" s="1625"/>
      <c r="DKP154" s="1625"/>
      <c r="DKQ154" s="1625"/>
      <c r="DKR154" s="1625"/>
      <c r="DKS154" s="1625"/>
      <c r="DKT154" s="1625"/>
      <c r="DKU154" s="1625"/>
      <c r="DKV154" s="1625"/>
      <c r="DKW154" s="1625"/>
      <c r="DKX154" s="1625"/>
      <c r="DKY154" s="1625"/>
      <c r="DKZ154" s="1625"/>
      <c r="DLA154" s="1625"/>
      <c r="DLB154" s="1626"/>
      <c r="DLJ154" s="792"/>
      <c r="DLK154" s="792"/>
      <c r="DLL154" s="792"/>
      <c r="DLM154" s="792"/>
      <c r="DLN154" s="792"/>
      <c r="DLO154" s="792"/>
      <c r="DLP154" s="792"/>
      <c r="DLQ154" s="792"/>
      <c r="DLR154" s="792"/>
      <c r="DLS154" s="792"/>
      <c r="DLT154" s="792"/>
      <c r="DLU154" s="792"/>
      <c r="DLV154" s="792"/>
      <c r="DLW154" s="792"/>
      <c r="DLX154" s="792"/>
      <c r="DLY154" s="792"/>
      <c r="DLZ154" s="792"/>
      <c r="DMA154" s="792"/>
      <c r="DMB154" s="792"/>
      <c r="DMC154" s="792"/>
      <c r="DMD154" s="792"/>
      <c r="DME154" s="792"/>
      <c r="DMF154" s="792"/>
      <c r="DMG154" s="792"/>
      <c r="DMH154" s="792"/>
      <c r="DMI154" s="792"/>
      <c r="DMJ154" s="792"/>
      <c r="DMK154" s="792"/>
      <c r="DML154" s="792"/>
      <c r="DMM154" s="792"/>
      <c r="DMN154" s="792"/>
      <c r="DMO154" s="792"/>
      <c r="DMP154" s="792"/>
      <c r="DMQ154" s="792"/>
      <c r="DMR154" s="792"/>
      <c r="DMS154" s="792"/>
      <c r="DMT154" s="792"/>
      <c r="DMU154" s="792"/>
      <c r="DMV154" s="792"/>
      <c r="DMW154" s="792"/>
      <c r="DMX154" s="792"/>
      <c r="DMY154" s="792"/>
      <c r="DMZ154" s="792"/>
      <c r="DNA154" s="792"/>
      <c r="DNB154" s="792"/>
      <c r="DNC154" s="792"/>
      <c r="DND154" s="792"/>
      <c r="DNE154" s="792"/>
      <c r="DNF154" s="792"/>
      <c r="DNG154" s="792"/>
      <c r="DNH154" s="792"/>
      <c r="DNI154" s="792"/>
      <c r="DNJ154" s="792"/>
      <c r="DNO154" s="1624"/>
      <c r="DNP154" s="1625"/>
      <c r="DNQ154" s="1625"/>
      <c r="DNR154" s="1625"/>
      <c r="DNS154" s="1625"/>
      <c r="DNT154" s="1625"/>
      <c r="DNU154" s="1625"/>
      <c r="DNV154" s="1625"/>
      <c r="DNW154" s="1625"/>
      <c r="DNX154" s="1625"/>
      <c r="DNY154" s="1625"/>
      <c r="DNZ154" s="1625"/>
      <c r="DOA154" s="1625"/>
      <c r="DOB154" s="1625"/>
      <c r="DOC154" s="1625"/>
      <c r="DOD154" s="1625"/>
      <c r="DOE154" s="1625"/>
      <c r="DOF154" s="1625"/>
      <c r="DOG154" s="1625"/>
      <c r="DOH154" s="1625"/>
      <c r="DOI154" s="1625"/>
      <c r="DOJ154" s="1626"/>
      <c r="DRM154" s="1624"/>
      <c r="DRN154" s="1625"/>
      <c r="DRO154" s="1625"/>
      <c r="DRP154" s="1625"/>
      <c r="DRQ154" s="1625"/>
      <c r="DRR154" s="1625"/>
      <c r="DRS154" s="1625"/>
      <c r="DRT154" s="1625"/>
      <c r="DRU154" s="1625"/>
      <c r="DRV154" s="1625"/>
      <c r="DRW154" s="1625"/>
      <c r="DRX154" s="1625"/>
      <c r="DRY154" s="1625"/>
      <c r="DRZ154" s="1625"/>
      <c r="DSA154" s="1625"/>
      <c r="DSB154" s="1625"/>
      <c r="DSC154" s="1625"/>
      <c r="DSD154" s="1625"/>
      <c r="DSE154" s="1625"/>
      <c r="DSF154" s="1625"/>
      <c r="DSG154" s="1625"/>
      <c r="DSH154" s="1626"/>
      <c r="DTV154" s="1373"/>
      <c r="DTW154" s="1373"/>
      <c r="DTX154" s="1373"/>
      <c r="DTY154" s="1373"/>
      <c r="DTZ154" s="1373"/>
      <c r="DUA154" s="1373"/>
      <c r="DUB154" s="1373"/>
      <c r="DUC154" s="1373"/>
      <c r="DUD154" s="1373"/>
      <c r="DUE154" s="1373"/>
      <c r="DUF154" s="1373"/>
      <c r="DUG154" s="1373"/>
      <c r="DUH154" s="1373"/>
      <c r="DUI154" s="1373"/>
      <c r="DXR154" s="235"/>
      <c r="DXS154" s="235"/>
      <c r="DXT154" s="235"/>
      <c r="DXU154" s="235"/>
      <c r="DXV154" s="235"/>
      <c r="DXW154" s="235"/>
      <c r="DXX154" s="235"/>
      <c r="DXY154" s="235"/>
      <c r="DXZ154" s="235"/>
      <c r="DYA154" s="235"/>
      <c r="DYB154" s="235"/>
      <c r="DYC154" s="235"/>
      <c r="DYD154" s="235"/>
      <c r="DYE154" s="235"/>
      <c r="DYF154" s="235"/>
      <c r="DYG154" s="235"/>
      <c r="DYH154" s="235"/>
      <c r="DYI154" s="235"/>
      <c r="DYJ154" s="235"/>
      <c r="DYK154" s="412"/>
      <c r="DYL154" s="235"/>
      <c r="DYM154" s="235"/>
      <c r="DYN154" s="235"/>
      <c r="DYO154" s="235"/>
      <c r="DYP154" s="235"/>
      <c r="DYQ154" s="235"/>
      <c r="DYR154" s="1427"/>
      <c r="DYS154" s="1428"/>
      <c r="DYT154" s="235"/>
      <c r="DYU154" s="235"/>
      <c r="DYV154" s="235"/>
      <c r="DYW154" s="235"/>
      <c r="DYX154" s="235"/>
      <c r="DYY154" s="235"/>
      <c r="DYZ154" s="235"/>
      <c r="DZA154" s="426"/>
      <c r="DZB154" s="235"/>
      <c r="DZC154" s="235"/>
      <c r="DZD154" s="235"/>
      <c r="DZE154" s="235"/>
      <c r="DZF154" s="235"/>
      <c r="DZG154" s="235"/>
      <c r="DZH154" s="235"/>
      <c r="DZI154" s="235"/>
      <c r="DZJ154" s="235"/>
      <c r="DZK154" s="235"/>
      <c r="DZL154" s="235"/>
      <c r="DZM154" s="235"/>
      <c r="DZN154" s="235"/>
      <c r="DZO154" s="235"/>
      <c r="DZP154" s="235"/>
      <c r="DZQ154" s="235"/>
      <c r="DZR154" s="235"/>
      <c r="DZS154" s="235"/>
      <c r="EBP154" s="235"/>
      <c r="EBQ154" s="235"/>
      <c r="EBR154" s="235"/>
      <c r="EBS154" s="235"/>
      <c r="EBT154" s="235"/>
      <c r="EBU154" s="235"/>
      <c r="EBV154" s="235"/>
      <c r="EBW154" s="235"/>
      <c r="EBX154" s="235"/>
      <c r="EBY154" s="235"/>
      <c r="EBZ154" s="235"/>
      <c r="ECA154" s="235"/>
      <c r="ECB154" s="235"/>
      <c r="ECC154" s="235"/>
      <c r="ECD154" s="235"/>
      <c r="ECE154" s="235"/>
      <c r="ECF154" s="235"/>
      <c r="ECG154" s="235"/>
      <c r="ECH154" s="235"/>
      <c r="ECI154" s="412"/>
      <c r="ECJ154" s="235"/>
      <c r="ECK154" s="235"/>
      <c r="ECL154" s="235"/>
      <c r="ECM154" s="235"/>
      <c r="ECN154" s="235"/>
      <c r="ECO154" s="235"/>
      <c r="ECP154" s="1427"/>
      <c r="ECQ154" s="1428"/>
      <c r="ECR154" s="235"/>
      <c r="ECS154" s="235"/>
      <c r="ECT154" s="235"/>
      <c r="ECU154" s="235"/>
      <c r="ECV154" s="235"/>
      <c r="ECW154" s="235"/>
      <c r="ECX154" s="235"/>
      <c r="ECY154" s="426"/>
      <c r="ECZ154" s="235"/>
      <c r="EDA154" s="235"/>
      <c r="EDB154" s="235"/>
      <c r="EDC154" s="235"/>
      <c r="EDD154" s="235"/>
      <c r="EDE154" s="235"/>
      <c r="EDF154" s="235"/>
      <c r="EDG154" s="235"/>
      <c r="EDH154" s="235"/>
      <c r="EDI154" s="235"/>
      <c r="EDJ154" s="235"/>
      <c r="EDK154" s="235"/>
      <c r="EDL154" s="235"/>
      <c r="EDM154" s="235"/>
      <c r="EDN154" s="235"/>
      <c r="EDO154" s="235"/>
      <c r="EDP154" s="235"/>
      <c r="EDQ154" s="235"/>
      <c r="EDR154" s="1018"/>
      <c r="EDS154" s="1018"/>
      <c r="EDT154" s="1018"/>
      <c r="EDU154" s="1018"/>
      <c r="EDV154" s="1018"/>
      <c r="EDW154" s="1018"/>
      <c r="EDX154" s="1018"/>
      <c r="EDY154" s="1018"/>
      <c r="EDZ154" s="1018"/>
      <c r="EEA154" s="1018"/>
      <c r="EEB154" s="1018"/>
      <c r="EEC154" s="1018"/>
      <c r="EED154" s="1018"/>
      <c r="EEE154" s="1018"/>
      <c r="EEF154" s="1018"/>
      <c r="EEG154" s="1018"/>
      <c r="EEH154" s="987"/>
      <c r="EEI154" s="987"/>
      <c r="EEJ154" s="987"/>
      <c r="EEK154" s="987"/>
      <c r="EEL154" s="987"/>
      <c r="EEM154" s="987"/>
      <c r="EEN154" s="987"/>
      <c r="EEO154" s="987"/>
      <c r="EEP154" s="987"/>
      <c r="EEQ154" s="987"/>
      <c r="EER154" s="987"/>
      <c r="EES154" s="987"/>
      <c r="EET154" s="987"/>
      <c r="EEU154" s="987"/>
      <c r="EEV154" s="987"/>
      <c r="EEW154" s="987"/>
      <c r="EEX154" s="987"/>
      <c r="EEY154" s="987"/>
      <c r="EEZ154" s="987"/>
      <c r="EFA154" s="987"/>
      <c r="EFB154" s="987"/>
      <c r="EFC154" s="987"/>
      <c r="EFD154" s="987"/>
      <c r="EFE154" s="987"/>
      <c r="EFF154" s="987"/>
      <c r="EFG154" s="987"/>
      <c r="EFH154" s="987"/>
      <c r="EFI154" s="987"/>
      <c r="EFJ154" s="987"/>
      <c r="EFK154" s="987"/>
      <c r="EFL154" s="987"/>
      <c r="EFM154" s="987"/>
      <c r="EFN154" s="987"/>
      <c r="EFO154" s="987"/>
      <c r="EFP154" s="987"/>
      <c r="EFQ154" s="987"/>
      <c r="EFR154" s="987"/>
      <c r="EFS154" s="987"/>
      <c r="EFT154" s="987"/>
      <c r="EFU154" s="987"/>
      <c r="EFV154" s="987"/>
      <c r="EFW154" s="987"/>
      <c r="EFX154" s="987"/>
      <c r="EFY154" s="987"/>
      <c r="EFZ154" s="987"/>
      <c r="EGA154" s="987"/>
      <c r="EGB154" s="987"/>
      <c r="EGC154" s="987"/>
      <c r="EGD154" s="987"/>
      <c r="EGE154" s="987"/>
      <c r="EGF154" s="987"/>
      <c r="EGG154" s="987"/>
      <c r="EGH154" s="987"/>
      <c r="EGI154" s="987"/>
      <c r="EGJ154" s="987"/>
      <c r="EGK154" s="987"/>
      <c r="EGL154" s="987"/>
      <c r="EGM154" s="987"/>
      <c r="EGN154" s="987"/>
      <c r="EGO154" s="987"/>
      <c r="EGP154" s="987"/>
      <c r="EGQ154" s="987"/>
      <c r="EGR154" s="235"/>
      <c r="EGS154" s="235"/>
      <c r="EGT154" s="235"/>
      <c r="EGU154" s="235"/>
      <c r="EGV154" s="235"/>
      <c r="EGW154" s="235"/>
      <c r="EGX154" s="235"/>
      <c r="EGY154" s="235"/>
      <c r="EGZ154" s="235"/>
      <c r="EHA154" s="235"/>
      <c r="EHB154" s="235"/>
      <c r="EHC154" s="235"/>
      <c r="EHD154" s="235"/>
      <c r="EHE154" s="235"/>
      <c r="EHF154" s="235"/>
      <c r="EHG154" s="235"/>
      <c r="EHH154" s="235"/>
      <c r="EHI154" s="235"/>
      <c r="EHJ154" s="235"/>
      <c r="EHK154" s="235"/>
      <c r="EHL154" s="235"/>
      <c r="EHM154" s="235"/>
      <c r="EHN154" s="235"/>
      <c r="EHO154" s="235"/>
      <c r="EHP154" s="235"/>
      <c r="EHQ154" s="235"/>
      <c r="EHR154" s="235"/>
      <c r="EHS154" s="235"/>
      <c r="EHT154" s="235"/>
      <c r="EHU154" s="235"/>
      <c r="EHV154" s="235"/>
      <c r="EHW154" s="235"/>
      <c r="EHX154" s="235"/>
      <c r="EHY154" s="235"/>
      <c r="EHZ154" s="235"/>
      <c r="EIA154" s="412"/>
      <c r="EIB154" s="235"/>
      <c r="EIC154" s="235"/>
      <c r="EID154" s="235"/>
      <c r="EIE154" s="235"/>
      <c r="EIF154" s="235"/>
      <c r="EIG154" s="235"/>
      <c r="EIH154" s="1427"/>
      <c r="EII154" s="1428"/>
      <c r="EIJ154" s="235"/>
      <c r="EIK154" s="235"/>
      <c r="EIL154" s="235"/>
      <c r="EIM154" s="235"/>
      <c r="EIN154" s="235"/>
      <c r="EIO154" s="235"/>
      <c r="EIP154" s="235"/>
      <c r="EIQ154" s="426"/>
      <c r="EIR154" s="235"/>
      <c r="EIS154" s="235"/>
      <c r="EIT154" s="235"/>
      <c r="EIU154" s="235"/>
      <c r="EIV154" s="235"/>
      <c r="EIW154" s="235"/>
      <c r="EIX154" s="235"/>
      <c r="EIY154" s="235"/>
      <c r="EIZ154" s="235"/>
      <c r="EJA154" s="235"/>
      <c r="EJB154" s="235"/>
      <c r="EJC154" s="235"/>
      <c r="EJD154" s="235"/>
      <c r="EJE154" s="235"/>
      <c r="EJF154" s="235"/>
      <c r="EJG154" s="235"/>
      <c r="EJH154" s="235"/>
      <c r="EJI154" s="235"/>
      <c r="EJJ154" s="235"/>
      <c r="EJK154" s="235"/>
      <c r="EJL154" s="235"/>
      <c r="EJM154" s="235"/>
      <c r="EJN154" s="235"/>
      <c r="EJO154" s="235"/>
      <c r="EJP154" s="235"/>
      <c r="EJQ154" s="235"/>
      <c r="EKC154" s="1374"/>
      <c r="EKD154" s="1374"/>
      <c r="EKE154" s="1374"/>
      <c r="EKF154" s="1374"/>
      <c r="EKG154" s="1374"/>
      <c r="EKH154" s="1374"/>
      <c r="EKI154" s="1374"/>
      <c r="EKJ154" s="1374"/>
      <c r="EKK154" s="1374"/>
      <c r="EKL154" s="1374"/>
      <c r="EKM154" s="1374"/>
      <c r="EKN154" s="1374"/>
      <c r="EKO154" s="1374"/>
      <c r="EKP154" s="1374"/>
      <c r="EKQ154" s="1374"/>
      <c r="EKR154" s="1374"/>
      <c r="EKS154" s="1374"/>
      <c r="EKT154" s="1374"/>
      <c r="EKU154" s="1374"/>
      <c r="EKV154" s="1374"/>
      <c r="EKW154" s="1374"/>
      <c r="EKX154" s="1374"/>
      <c r="EKY154" s="1374"/>
      <c r="EKZ154" s="1374"/>
      <c r="ELA154" s="1374"/>
      <c r="ELB154" s="1374"/>
      <c r="ELC154" s="1374"/>
      <c r="ELD154" s="1374"/>
      <c r="ELE154" s="1374"/>
      <c r="ELF154" s="1374"/>
      <c r="ELG154" s="1374"/>
      <c r="ELH154" s="1374"/>
      <c r="ELI154" s="1374"/>
      <c r="ELJ154" s="1374"/>
      <c r="ELK154" s="1374"/>
      <c r="ELL154" s="1374"/>
      <c r="ELM154" s="1374"/>
      <c r="ELN154" s="1374"/>
      <c r="ELO154" s="1374"/>
      <c r="ELP154" s="1374"/>
      <c r="ELQ154" s="1374"/>
      <c r="ELR154" s="1374"/>
      <c r="ELS154" s="1374"/>
      <c r="ELT154" s="1374"/>
      <c r="ELU154" s="1374"/>
      <c r="ELV154" s="1374"/>
      <c r="ELW154" s="1374"/>
      <c r="ELX154" s="1374"/>
      <c r="ELY154" s="1374"/>
      <c r="ELZ154" s="1374"/>
      <c r="EMA154" s="1374"/>
      <c r="EMB154" s="1374"/>
      <c r="EMC154" s="1374"/>
      <c r="EMD154" s="1374"/>
      <c r="EME154" s="1374"/>
      <c r="EMF154" s="1374"/>
      <c r="EMG154" s="1374"/>
      <c r="EMH154" s="1374"/>
      <c r="ENM154" s="1624"/>
      <c r="ENN154" s="1625"/>
      <c r="ENO154" s="1625"/>
      <c r="ENP154" s="1625"/>
      <c r="ENQ154" s="1625"/>
      <c r="ENR154" s="1625"/>
      <c r="ENS154" s="1625"/>
      <c r="ENT154" s="1625"/>
      <c r="ENU154" s="1625"/>
      <c r="ENV154" s="1625"/>
      <c r="ENW154" s="1625"/>
      <c r="ENX154" s="1625"/>
      <c r="ENY154" s="1625"/>
      <c r="ENZ154" s="1625"/>
      <c r="EOA154" s="1625"/>
      <c r="EOB154" s="1625"/>
      <c r="EOC154" s="1625"/>
      <c r="EOD154" s="1625"/>
      <c r="EOE154" s="1625"/>
      <c r="EOF154" s="1625"/>
      <c r="EOG154" s="1625"/>
      <c r="EOH154" s="1626"/>
      <c r="EQE154" s="1624"/>
      <c r="EQF154" s="1625"/>
      <c r="EQG154" s="1625"/>
      <c r="EQH154" s="1625"/>
      <c r="EQI154" s="1625"/>
      <c r="EQJ154" s="1625"/>
      <c r="EQK154" s="1625"/>
      <c r="EQL154" s="1625"/>
      <c r="EQM154" s="1625"/>
      <c r="EQN154" s="1625"/>
      <c r="EQO154" s="1625"/>
      <c r="EQP154" s="1625"/>
      <c r="EQQ154" s="1625"/>
      <c r="EQR154" s="1625"/>
      <c r="EQS154" s="1625"/>
      <c r="EQT154" s="1625"/>
      <c r="EQU154" s="1625"/>
      <c r="EQV154" s="1625"/>
      <c r="EQW154" s="1625"/>
      <c r="EQX154" s="1625"/>
      <c r="EQY154" s="1625"/>
      <c r="EQZ154" s="1626"/>
      <c r="ETA154" s="1518"/>
      <c r="ETB154" s="1518"/>
      <c r="ETC154" s="1518"/>
      <c r="ETD154" s="1518"/>
      <c r="ETE154" s="1518"/>
      <c r="ETF154" s="1518"/>
    </row>
    <row r="155" spans="1:998 1031:2032 2065:3906" s="241" customFormat="1" ht="15" customHeight="1" thickBot="1">
      <c r="B155" s="1518"/>
      <c r="C155" s="1518"/>
      <c r="D155" s="1518"/>
      <c r="E155" s="1518"/>
      <c r="F155" s="1518"/>
      <c r="G155" s="1518"/>
      <c r="BA155" s="1627"/>
      <c r="BB155" s="1628"/>
      <c r="BC155" s="1628"/>
      <c r="BD155" s="1628"/>
      <c r="BE155" s="1628"/>
      <c r="BF155" s="1628"/>
      <c r="BG155" s="1628"/>
      <c r="BH155" s="1628"/>
      <c r="BI155" s="1628"/>
      <c r="BJ155" s="1628"/>
      <c r="BK155" s="1628"/>
      <c r="BL155" s="1628"/>
      <c r="BM155" s="1628"/>
      <c r="BN155" s="1628"/>
      <c r="BO155" s="1628"/>
      <c r="BP155" s="1628"/>
      <c r="BQ155" s="1628"/>
      <c r="BR155" s="1628"/>
      <c r="BS155" s="1628"/>
      <c r="BT155" s="1628"/>
      <c r="BU155" s="1628"/>
      <c r="BV155" s="1629"/>
      <c r="CM155" s="1627"/>
      <c r="CN155" s="1628"/>
      <c r="CO155" s="1628"/>
      <c r="CP155" s="1628"/>
      <c r="CQ155" s="1628"/>
      <c r="CR155" s="1628"/>
      <c r="CS155" s="1628"/>
      <c r="CT155" s="1628"/>
      <c r="CU155" s="1628"/>
      <c r="CV155" s="1628"/>
      <c r="CW155" s="1628"/>
      <c r="CX155" s="1628"/>
      <c r="CY155" s="1628"/>
      <c r="CZ155" s="1628"/>
      <c r="DA155" s="1628"/>
      <c r="DB155" s="1628"/>
      <c r="DC155" s="1628"/>
      <c r="DD155" s="1628"/>
      <c r="DE155" s="1628"/>
      <c r="DF155" s="1628"/>
      <c r="DG155" s="1628"/>
      <c r="DH155" s="1629"/>
      <c r="EO155" s="1627"/>
      <c r="EP155" s="1628"/>
      <c r="EQ155" s="1628"/>
      <c r="ER155" s="1628"/>
      <c r="ES155" s="1628"/>
      <c r="ET155" s="1628"/>
      <c r="EU155" s="1628"/>
      <c r="EV155" s="1628"/>
      <c r="EW155" s="1628"/>
      <c r="EX155" s="1628"/>
      <c r="EY155" s="1628"/>
      <c r="EZ155" s="1628"/>
      <c r="FA155" s="1628"/>
      <c r="FB155" s="1628"/>
      <c r="FC155" s="1628"/>
      <c r="FD155" s="1628"/>
      <c r="FE155" s="1628"/>
      <c r="FF155" s="1628"/>
      <c r="FG155" s="1628"/>
      <c r="FH155" s="1628"/>
      <c r="FI155" s="1628"/>
      <c r="FJ155" s="1629"/>
      <c r="GQ155" s="1627"/>
      <c r="GR155" s="1628"/>
      <c r="GS155" s="1628"/>
      <c r="GT155" s="1628"/>
      <c r="GU155" s="1628"/>
      <c r="GV155" s="1628"/>
      <c r="GW155" s="1628"/>
      <c r="GX155" s="1628"/>
      <c r="GY155" s="1628"/>
      <c r="GZ155" s="1628"/>
      <c r="HA155" s="1628"/>
      <c r="HB155" s="1628"/>
      <c r="HC155" s="1628"/>
      <c r="HD155" s="1628"/>
      <c r="HE155" s="1628"/>
      <c r="HF155" s="1628"/>
      <c r="HG155" s="1628"/>
      <c r="HH155" s="1628"/>
      <c r="HI155" s="1628"/>
      <c r="HJ155" s="1628"/>
      <c r="HK155" s="1628"/>
      <c r="HL155" s="1629"/>
      <c r="IS155" s="1627"/>
      <c r="IT155" s="1628"/>
      <c r="IU155" s="1628"/>
      <c r="IV155" s="1628"/>
      <c r="IW155" s="1628"/>
      <c r="IX155" s="1628"/>
      <c r="IY155" s="1628"/>
      <c r="IZ155" s="1628"/>
      <c r="JA155" s="1628"/>
      <c r="JB155" s="1628"/>
      <c r="JC155" s="1628"/>
      <c r="JD155" s="1628"/>
      <c r="JE155" s="1628"/>
      <c r="JF155" s="1628"/>
      <c r="JG155" s="1628"/>
      <c r="JH155" s="1628"/>
      <c r="JI155" s="1628"/>
      <c r="JJ155" s="1628"/>
      <c r="JK155" s="1628"/>
      <c r="JL155" s="1628"/>
      <c r="JM155" s="1628"/>
      <c r="JN155" s="1629"/>
      <c r="KU155" s="1627"/>
      <c r="KV155" s="1628"/>
      <c r="KW155" s="1628"/>
      <c r="KX155" s="1628"/>
      <c r="KY155" s="1628"/>
      <c r="KZ155" s="1628"/>
      <c r="LA155" s="1628"/>
      <c r="LB155" s="1628"/>
      <c r="LC155" s="1628"/>
      <c r="LD155" s="1628"/>
      <c r="LE155" s="1628"/>
      <c r="LF155" s="1628"/>
      <c r="LG155" s="1628"/>
      <c r="LH155" s="1628"/>
      <c r="LI155" s="1628"/>
      <c r="LJ155" s="1628"/>
      <c r="LK155" s="1628"/>
      <c r="LL155" s="1628"/>
      <c r="LM155" s="1628"/>
      <c r="LN155" s="1628"/>
      <c r="LO155" s="1628"/>
      <c r="LP155" s="1629"/>
      <c r="MW155" s="1627"/>
      <c r="MX155" s="1628"/>
      <c r="MY155" s="1628"/>
      <c r="MZ155" s="1628"/>
      <c r="NA155" s="1628"/>
      <c r="NB155" s="1628"/>
      <c r="NC155" s="1628"/>
      <c r="ND155" s="1628"/>
      <c r="NE155" s="1628"/>
      <c r="NF155" s="1628"/>
      <c r="NG155" s="1628"/>
      <c r="NH155" s="1628"/>
      <c r="NI155" s="1628"/>
      <c r="NJ155" s="1628"/>
      <c r="NK155" s="1628"/>
      <c r="NL155" s="1628"/>
      <c r="NM155" s="1628"/>
      <c r="NN155" s="1628"/>
      <c r="NO155" s="1628"/>
      <c r="NP155" s="1628"/>
      <c r="NQ155" s="1628"/>
      <c r="NR155" s="1629"/>
      <c r="OI155" s="1627"/>
      <c r="OJ155" s="1628"/>
      <c r="OK155" s="1628"/>
      <c r="OL155" s="1628"/>
      <c r="OM155" s="1628"/>
      <c r="ON155" s="1628"/>
      <c r="OO155" s="1628"/>
      <c r="OP155" s="1628"/>
      <c r="OQ155" s="1628"/>
      <c r="OR155" s="1628"/>
      <c r="OS155" s="1628"/>
      <c r="OT155" s="1628"/>
      <c r="OU155" s="1628"/>
      <c r="OV155" s="1628"/>
      <c r="OW155" s="1628"/>
      <c r="OX155" s="1628"/>
      <c r="OY155" s="1628"/>
      <c r="OZ155" s="1628"/>
      <c r="PA155" s="1628"/>
      <c r="PB155" s="1628"/>
      <c r="PC155" s="1628"/>
      <c r="PD155" s="1629"/>
      <c r="PU155" s="1627"/>
      <c r="PV155" s="1628"/>
      <c r="PW155" s="1628"/>
      <c r="PX155" s="1628"/>
      <c r="PY155" s="1628"/>
      <c r="PZ155" s="1628"/>
      <c r="QA155" s="1628"/>
      <c r="QB155" s="1628"/>
      <c r="QC155" s="1628"/>
      <c r="QD155" s="1628"/>
      <c r="QE155" s="1628"/>
      <c r="QF155" s="1628"/>
      <c r="QG155" s="1628"/>
      <c r="QH155" s="1628"/>
      <c r="QI155" s="1628"/>
      <c r="QJ155" s="1628"/>
      <c r="QK155" s="1628"/>
      <c r="QL155" s="1628"/>
      <c r="QM155" s="1628"/>
      <c r="QN155" s="1628"/>
      <c r="QO155" s="1628"/>
      <c r="QP155" s="1629"/>
      <c r="RW155" s="1627"/>
      <c r="RX155" s="1628"/>
      <c r="RY155" s="1628"/>
      <c r="RZ155" s="1628"/>
      <c r="SA155" s="1628"/>
      <c r="SB155" s="1628"/>
      <c r="SC155" s="1628"/>
      <c r="SD155" s="1628"/>
      <c r="SE155" s="1628"/>
      <c r="SF155" s="1628"/>
      <c r="SG155" s="1628"/>
      <c r="SH155" s="1628"/>
      <c r="SI155" s="1628"/>
      <c r="SJ155" s="1628"/>
      <c r="SK155" s="1628"/>
      <c r="SL155" s="1628"/>
      <c r="SM155" s="1628"/>
      <c r="SN155" s="1628"/>
      <c r="SO155" s="1628"/>
      <c r="SP155" s="1628"/>
      <c r="SQ155" s="1628"/>
      <c r="SR155" s="1629"/>
      <c r="TY155" s="1627"/>
      <c r="TZ155" s="1628"/>
      <c r="UA155" s="1628"/>
      <c r="UB155" s="1628"/>
      <c r="UC155" s="1628"/>
      <c r="UD155" s="1628"/>
      <c r="UE155" s="1628"/>
      <c r="UF155" s="1628"/>
      <c r="UG155" s="1628"/>
      <c r="UH155" s="1628"/>
      <c r="UI155" s="1628"/>
      <c r="UJ155" s="1628"/>
      <c r="UK155" s="1628"/>
      <c r="UL155" s="1628"/>
      <c r="UM155" s="1628"/>
      <c r="UN155" s="1628"/>
      <c r="UO155" s="1628"/>
      <c r="UP155" s="1628"/>
      <c r="UQ155" s="1628"/>
      <c r="UR155" s="1628"/>
      <c r="US155" s="1628"/>
      <c r="UT155" s="1629"/>
      <c r="WA155" s="1627"/>
      <c r="WB155" s="1628"/>
      <c r="WC155" s="1628"/>
      <c r="WD155" s="1628"/>
      <c r="WE155" s="1628"/>
      <c r="WF155" s="1628"/>
      <c r="WG155" s="1628"/>
      <c r="WH155" s="1628"/>
      <c r="WI155" s="1628"/>
      <c r="WJ155" s="1628"/>
      <c r="WK155" s="1628"/>
      <c r="WL155" s="1628"/>
      <c r="WM155" s="1628"/>
      <c r="WN155" s="1628"/>
      <c r="WO155" s="1628"/>
      <c r="WP155" s="1628"/>
      <c r="WQ155" s="1628"/>
      <c r="WR155" s="1628"/>
      <c r="WS155" s="1628"/>
      <c r="WT155" s="1628"/>
      <c r="WU155" s="1628"/>
      <c r="WV155" s="1629"/>
      <c r="YC155" s="1627"/>
      <c r="YD155" s="1628"/>
      <c r="YE155" s="1628"/>
      <c r="YF155" s="1628"/>
      <c r="YG155" s="1628"/>
      <c r="YH155" s="1628"/>
      <c r="YI155" s="1628"/>
      <c r="YJ155" s="1628"/>
      <c r="YK155" s="1628"/>
      <c r="YL155" s="1628"/>
      <c r="YM155" s="1628"/>
      <c r="YN155" s="1628"/>
      <c r="YO155" s="1628"/>
      <c r="YP155" s="1628"/>
      <c r="YQ155" s="1628"/>
      <c r="YR155" s="1628"/>
      <c r="YS155" s="1628"/>
      <c r="YT155" s="1628"/>
      <c r="YU155" s="1628"/>
      <c r="YV155" s="1628"/>
      <c r="YW155" s="1628"/>
      <c r="YX155" s="1629"/>
      <c r="AAE155" s="1627"/>
      <c r="AAF155" s="1628"/>
      <c r="AAG155" s="1628"/>
      <c r="AAH155" s="1628"/>
      <c r="AAI155" s="1628"/>
      <c r="AAJ155" s="1628"/>
      <c r="AAK155" s="1628"/>
      <c r="AAL155" s="1628"/>
      <c r="AAM155" s="1628"/>
      <c r="AAN155" s="1628"/>
      <c r="AAO155" s="1628"/>
      <c r="AAP155" s="1628"/>
      <c r="AAQ155" s="1628"/>
      <c r="AAR155" s="1628"/>
      <c r="AAS155" s="1628"/>
      <c r="AAT155" s="1628"/>
      <c r="AAU155" s="1628"/>
      <c r="AAV155" s="1628"/>
      <c r="AAW155" s="1628"/>
      <c r="AAX155" s="1628"/>
      <c r="AAY155" s="1628"/>
      <c r="AAZ155" s="1629"/>
      <c r="ACG155" s="1627"/>
      <c r="ACH155" s="1628"/>
      <c r="ACI155" s="1628"/>
      <c r="ACJ155" s="1628"/>
      <c r="ACK155" s="1628"/>
      <c r="ACL155" s="1628"/>
      <c r="ACM155" s="1628"/>
      <c r="ACN155" s="1628"/>
      <c r="ACO155" s="1628"/>
      <c r="ACP155" s="1628"/>
      <c r="ACQ155" s="1628"/>
      <c r="ACR155" s="1628"/>
      <c r="ACS155" s="1628"/>
      <c r="ACT155" s="1628"/>
      <c r="ACU155" s="1628"/>
      <c r="ACV155" s="1628"/>
      <c r="ACW155" s="1628"/>
      <c r="ACX155" s="1628"/>
      <c r="ACY155" s="1628"/>
      <c r="ACZ155" s="1628"/>
      <c r="ADA155" s="1628"/>
      <c r="ADB155" s="1629"/>
      <c r="AEI155" s="1627"/>
      <c r="AEJ155" s="1628"/>
      <c r="AEK155" s="1628"/>
      <c r="AEL155" s="1628"/>
      <c r="AEM155" s="1628"/>
      <c r="AEN155" s="1628"/>
      <c r="AEO155" s="1628"/>
      <c r="AEP155" s="1628"/>
      <c r="AEQ155" s="1628"/>
      <c r="AER155" s="1628"/>
      <c r="AES155" s="1628"/>
      <c r="AET155" s="1628"/>
      <c r="AEU155" s="1628"/>
      <c r="AEV155" s="1628"/>
      <c r="AEW155" s="1628"/>
      <c r="AEX155" s="1628"/>
      <c r="AEY155" s="1628"/>
      <c r="AEZ155" s="1628"/>
      <c r="AFA155" s="1628"/>
      <c r="AFB155" s="1628"/>
      <c r="AFC155" s="1628"/>
      <c r="AFD155" s="1629"/>
      <c r="AGK155" s="1627"/>
      <c r="AGL155" s="1628"/>
      <c r="AGM155" s="1628"/>
      <c r="AGN155" s="1628"/>
      <c r="AGO155" s="1628"/>
      <c r="AGP155" s="1628"/>
      <c r="AGQ155" s="1628"/>
      <c r="AGR155" s="1628"/>
      <c r="AGS155" s="1628"/>
      <c r="AGT155" s="1628"/>
      <c r="AGU155" s="1628"/>
      <c r="AGV155" s="1628"/>
      <c r="AGW155" s="1628"/>
      <c r="AGX155" s="1628"/>
      <c r="AGY155" s="1628"/>
      <c r="AGZ155" s="1628"/>
      <c r="AHA155" s="1628"/>
      <c r="AHB155" s="1628"/>
      <c r="AHC155" s="1628"/>
      <c r="AHD155" s="1628"/>
      <c r="AHE155" s="1628"/>
      <c r="AHF155" s="1629"/>
      <c r="AIM155" s="1627"/>
      <c r="AIN155" s="1628"/>
      <c r="AIO155" s="1628"/>
      <c r="AIP155" s="1628"/>
      <c r="AIQ155" s="1628"/>
      <c r="AIR155" s="1628"/>
      <c r="AIS155" s="1628"/>
      <c r="AIT155" s="1628"/>
      <c r="AIU155" s="1628"/>
      <c r="AIV155" s="1628"/>
      <c r="AIW155" s="1628"/>
      <c r="AIX155" s="1628"/>
      <c r="AIY155" s="1628"/>
      <c r="AIZ155" s="1628"/>
      <c r="AJA155" s="1628"/>
      <c r="AJB155" s="1628"/>
      <c r="AJC155" s="1628"/>
      <c r="AJD155" s="1628"/>
      <c r="AJE155" s="1628"/>
      <c r="AJF155" s="1628"/>
      <c r="AJG155" s="1628"/>
      <c r="AJH155" s="1629"/>
      <c r="AKO155" s="1627"/>
      <c r="AKP155" s="1628"/>
      <c r="AKQ155" s="1628"/>
      <c r="AKR155" s="1628"/>
      <c r="AKS155" s="1628"/>
      <c r="AKT155" s="1628"/>
      <c r="AKU155" s="1628"/>
      <c r="AKV155" s="1628"/>
      <c r="AKW155" s="1628"/>
      <c r="AKX155" s="1628"/>
      <c r="AKY155" s="1628"/>
      <c r="AKZ155" s="1628"/>
      <c r="ALA155" s="1628"/>
      <c r="ALB155" s="1628"/>
      <c r="ALC155" s="1628"/>
      <c r="ALD155" s="1628"/>
      <c r="ALE155" s="1628"/>
      <c r="ALF155" s="1628"/>
      <c r="ALG155" s="1628"/>
      <c r="ALH155" s="1628"/>
      <c r="ALI155" s="1628"/>
      <c r="ALJ155" s="1629"/>
      <c r="AMQ155" s="1627"/>
      <c r="AMR155" s="1628"/>
      <c r="AMS155" s="1628"/>
      <c r="AMT155" s="1628"/>
      <c r="AMU155" s="1628"/>
      <c r="AMV155" s="1628"/>
      <c r="AMW155" s="1628"/>
      <c r="AMX155" s="1628"/>
      <c r="AMY155" s="1628"/>
      <c r="AMZ155" s="1628"/>
      <c r="ANA155" s="1628"/>
      <c r="ANB155" s="1628"/>
      <c r="ANC155" s="1628"/>
      <c r="AND155" s="1628"/>
      <c r="ANE155" s="1628"/>
      <c r="ANF155" s="1628"/>
      <c r="ANG155" s="1628"/>
      <c r="ANH155" s="1628"/>
      <c r="ANI155" s="1628"/>
      <c r="ANJ155" s="1628"/>
      <c r="ANK155" s="1628"/>
      <c r="ANL155" s="1629"/>
      <c r="AOS155" s="1627"/>
      <c r="AOT155" s="1628"/>
      <c r="AOU155" s="1628"/>
      <c r="AOV155" s="1628"/>
      <c r="AOW155" s="1628"/>
      <c r="AOX155" s="1628"/>
      <c r="AOY155" s="1628"/>
      <c r="AOZ155" s="1628"/>
      <c r="APA155" s="1628"/>
      <c r="APB155" s="1628"/>
      <c r="APC155" s="1628"/>
      <c r="APD155" s="1628"/>
      <c r="APE155" s="1628"/>
      <c r="APF155" s="1628"/>
      <c r="APG155" s="1628"/>
      <c r="APH155" s="1628"/>
      <c r="API155" s="1628"/>
      <c r="APJ155" s="1628"/>
      <c r="APK155" s="1628"/>
      <c r="APL155" s="1628"/>
      <c r="APM155" s="1628"/>
      <c r="APN155" s="1629"/>
      <c r="AQU155" s="1627"/>
      <c r="AQV155" s="1628"/>
      <c r="AQW155" s="1628"/>
      <c r="AQX155" s="1628"/>
      <c r="AQY155" s="1628"/>
      <c r="AQZ155" s="1628"/>
      <c r="ARA155" s="1628"/>
      <c r="ARB155" s="1628"/>
      <c r="ARC155" s="1628"/>
      <c r="ARD155" s="1628"/>
      <c r="ARE155" s="1628"/>
      <c r="ARF155" s="1628"/>
      <c r="ARG155" s="1628"/>
      <c r="ARH155" s="1628"/>
      <c r="ARI155" s="1628"/>
      <c r="ARJ155" s="1628"/>
      <c r="ARK155" s="1628"/>
      <c r="ARL155" s="1628"/>
      <c r="ARM155" s="1628"/>
      <c r="ARN155" s="1628"/>
      <c r="ARO155" s="1628"/>
      <c r="ARP155" s="1629"/>
      <c r="ASW155" s="1627"/>
      <c r="ASX155" s="1628"/>
      <c r="ASY155" s="1628"/>
      <c r="ASZ155" s="1628"/>
      <c r="ATA155" s="1628"/>
      <c r="ATB155" s="1628"/>
      <c r="ATC155" s="1628"/>
      <c r="ATD155" s="1628"/>
      <c r="ATE155" s="1628"/>
      <c r="ATF155" s="1628"/>
      <c r="ATG155" s="1628"/>
      <c r="ATH155" s="1628"/>
      <c r="ATI155" s="1628"/>
      <c r="ATJ155" s="1628"/>
      <c r="ATK155" s="1628"/>
      <c r="ATL155" s="1628"/>
      <c r="ATM155" s="1628"/>
      <c r="ATN155" s="1628"/>
      <c r="ATO155" s="1628"/>
      <c r="ATP155" s="1628"/>
      <c r="ATQ155" s="1628"/>
      <c r="ATR155" s="1629"/>
      <c r="AUI155" s="244"/>
      <c r="AUJ155" s="244"/>
      <c r="AUK155" s="244"/>
      <c r="AUL155" s="244"/>
      <c r="AUM155" s="244"/>
      <c r="AUN155" s="244"/>
      <c r="AUO155" s="244"/>
      <c r="AUP155" s="244"/>
      <c r="AUQ155" s="244"/>
      <c r="AUR155" s="244"/>
      <c r="AUS155" s="244"/>
      <c r="AUT155" s="244"/>
      <c r="AUU155" s="244"/>
      <c r="AUV155" s="244"/>
      <c r="AUW155" s="244"/>
      <c r="AUX155" s="244"/>
      <c r="AUY155" s="244"/>
      <c r="AUZ155" s="244"/>
      <c r="AVA155" s="244"/>
      <c r="AVB155" s="244"/>
      <c r="AVC155" s="244"/>
      <c r="AVD155" s="244"/>
      <c r="AVP155" s="868"/>
      <c r="AVQ155" s="868"/>
      <c r="AVR155" s="868"/>
      <c r="AVS155" s="868"/>
      <c r="AVT155" s="868"/>
      <c r="AVU155" s="868"/>
      <c r="AVV155" s="868"/>
      <c r="AVW155" s="868"/>
      <c r="AVX155" s="868"/>
      <c r="AVY155" s="868"/>
      <c r="AVZ155" s="868"/>
      <c r="AWA155" s="868"/>
      <c r="AWB155" s="868"/>
      <c r="AWC155" s="868"/>
      <c r="AWD155" s="868"/>
      <c r="AWE155" s="868"/>
      <c r="AWF155" s="868"/>
      <c r="AWG155" s="868"/>
      <c r="AWH155" s="868"/>
      <c r="AWI155" s="868"/>
      <c r="AWJ155" s="868"/>
      <c r="AWK155" s="868"/>
      <c r="AWL155" s="868"/>
      <c r="AWM155" s="868"/>
      <c r="AWN155" s="868"/>
      <c r="AWO155" s="868"/>
      <c r="AWP155" s="868"/>
      <c r="AWQ155" s="868"/>
      <c r="AWR155" s="1213"/>
      <c r="AWS155" s="1213"/>
      <c r="AWT155" s="1213"/>
      <c r="AWU155" s="1213"/>
      <c r="AWV155" s="1213"/>
      <c r="AWW155" s="1213"/>
      <c r="AWX155" s="1213"/>
      <c r="AWY155" s="1213"/>
      <c r="AWZ155" s="1213"/>
      <c r="AXA155" s="1213"/>
      <c r="AXB155" s="1213"/>
      <c r="AXC155" s="1213"/>
      <c r="AXD155" s="1213"/>
      <c r="AXE155" s="1213"/>
      <c r="AXF155" s="1213"/>
      <c r="AXG155" s="1213"/>
      <c r="AXH155" s="1213"/>
      <c r="AXI155" s="1213"/>
      <c r="AXJ155" s="1213"/>
      <c r="AXK155" s="1213"/>
      <c r="AXL155" s="1213"/>
      <c r="AXM155" s="1213"/>
      <c r="AXN155" s="1213"/>
      <c r="AXO155" s="1213"/>
      <c r="AXP155" s="1213"/>
      <c r="AXQ155" s="1213"/>
      <c r="AXR155" s="1213"/>
      <c r="AXS155" s="1213"/>
      <c r="AXT155" s="1213"/>
      <c r="AXU155" s="868"/>
      <c r="AXV155" s="868"/>
      <c r="AXW155" s="868"/>
      <c r="AXX155" s="868"/>
      <c r="AXY155" s="868"/>
      <c r="AXZ155" s="868"/>
      <c r="AYA155" s="868"/>
      <c r="AYB155" s="868"/>
      <c r="AYC155" s="868"/>
      <c r="AYD155" s="868"/>
      <c r="AYE155" s="868"/>
      <c r="AYF155" s="868"/>
      <c r="AYG155" s="868"/>
      <c r="AYH155" s="868"/>
      <c r="AYI155" s="868"/>
      <c r="AYJ155" s="868"/>
      <c r="AYK155" s="868"/>
      <c r="AYL155" s="868"/>
      <c r="AYM155" s="868"/>
      <c r="AZK155" s="1627"/>
      <c r="AZL155" s="1628"/>
      <c r="AZM155" s="1628"/>
      <c r="AZN155" s="1628"/>
      <c r="AZO155" s="1628"/>
      <c r="AZP155" s="1628"/>
      <c r="AZQ155" s="1628"/>
      <c r="AZR155" s="1628"/>
      <c r="AZS155" s="1628"/>
      <c r="AZT155" s="1628"/>
      <c r="AZU155" s="1628"/>
      <c r="AZV155" s="1628"/>
      <c r="AZW155" s="1628"/>
      <c r="AZX155" s="1628"/>
      <c r="AZY155" s="1628"/>
      <c r="AZZ155" s="1628"/>
      <c r="BAA155" s="1628"/>
      <c r="BAB155" s="1628"/>
      <c r="BAC155" s="1628"/>
      <c r="BAD155" s="1628"/>
      <c r="BAE155" s="1628"/>
      <c r="BAF155" s="1629"/>
      <c r="BBM155" s="1627"/>
      <c r="BBN155" s="1628"/>
      <c r="BBO155" s="1628"/>
      <c r="BBP155" s="1628"/>
      <c r="BBQ155" s="1628"/>
      <c r="BBR155" s="1628"/>
      <c r="BBS155" s="1628"/>
      <c r="BBT155" s="1628"/>
      <c r="BBU155" s="1628"/>
      <c r="BBV155" s="1628"/>
      <c r="BBW155" s="1628"/>
      <c r="BBX155" s="1628"/>
      <c r="BBY155" s="1628"/>
      <c r="BBZ155" s="1628"/>
      <c r="BCA155" s="1628"/>
      <c r="BCB155" s="1628"/>
      <c r="BCC155" s="1628"/>
      <c r="BCD155" s="1628"/>
      <c r="BCE155" s="1628"/>
      <c r="BCF155" s="1628"/>
      <c r="BCG155" s="1628"/>
      <c r="BCH155" s="1629"/>
      <c r="BDO155" s="1627"/>
      <c r="BDP155" s="1628"/>
      <c r="BDQ155" s="1628"/>
      <c r="BDR155" s="1628"/>
      <c r="BDS155" s="1628"/>
      <c r="BDT155" s="1628"/>
      <c r="BDU155" s="1628"/>
      <c r="BDV155" s="1628"/>
      <c r="BDW155" s="1628"/>
      <c r="BDX155" s="1628"/>
      <c r="BDY155" s="1628"/>
      <c r="BDZ155" s="1628"/>
      <c r="BEA155" s="1628"/>
      <c r="BEB155" s="1628"/>
      <c r="BEC155" s="1628"/>
      <c r="BED155" s="1628"/>
      <c r="BEE155" s="1628"/>
      <c r="BEF155" s="1628"/>
      <c r="BEG155" s="1628"/>
      <c r="BEH155" s="1628"/>
      <c r="BEI155" s="1628"/>
      <c r="BEJ155" s="1629"/>
      <c r="BFQ155" s="1627"/>
      <c r="BFR155" s="1628"/>
      <c r="BFS155" s="1628"/>
      <c r="BFT155" s="1628"/>
      <c r="BFU155" s="1628"/>
      <c r="BFV155" s="1628"/>
      <c r="BFW155" s="1628"/>
      <c r="BFX155" s="1628"/>
      <c r="BFY155" s="1628"/>
      <c r="BFZ155" s="1628"/>
      <c r="BGA155" s="1628"/>
      <c r="BGB155" s="1628"/>
      <c r="BGC155" s="1628"/>
      <c r="BGD155" s="1628"/>
      <c r="BGE155" s="1628"/>
      <c r="BGF155" s="1628"/>
      <c r="BGG155" s="1628"/>
      <c r="BGH155" s="1628"/>
      <c r="BGI155" s="1628"/>
      <c r="BGJ155" s="1628"/>
      <c r="BGK155" s="1628"/>
      <c r="BGL155" s="1629"/>
      <c r="BHS155" s="1627"/>
      <c r="BHT155" s="1628"/>
      <c r="BHU155" s="1628"/>
      <c r="BHV155" s="1628"/>
      <c r="BHW155" s="1628"/>
      <c r="BHX155" s="1628"/>
      <c r="BHY155" s="1628"/>
      <c r="BHZ155" s="1628"/>
      <c r="BIA155" s="1628"/>
      <c r="BIB155" s="1628"/>
      <c r="BIC155" s="1628"/>
      <c r="BID155" s="1628"/>
      <c r="BIE155" s="1628"/>
      <c r="BIF155" s="1628"/>
      <c r="BIG155" s="1628"/>
      <c r="BIH155" s="1628"/>
      <c r="BII155" s="1628"/>
      <c r="BIJ155" s="1628"/>
      <c r="BIK155" s="1628"/>
      <c r="BIL155" s="1628"/>
      <c r="BIM155" s="1628"/>
      <c r="BIN155" s="1629"/>
      <c r="BJU155" s="1627"/>
      <c r="BJV155" s="1628"/>
      <c r="BJW155" s="1628"/>
      <c r="BJX155" s="1628"/>
      <c r="BJY155" s="1628"/>
      <c r="BJZ155" s="1628"/>
      <c r="BKA155" s="1628"/>
      <c r="BKB155" s="1628"/>
      <c r="BKC155" s="1628"/>
      <c r="BKD155" s="1628"/>
      <c r="BKE155" s="1628"/>
      <c r="BKF155" s="1628"/>
      <c r="BKG155" s="1628"/>
      <c r="BKH155" s="1628"/>
      <c r="BKI155" s="1628"/>
      <c r="BKJ155" s="1628"/>
      <c r="BKK155" s="1628"/>
      <c r="BKL155" s="1628"/>
      <c r="BKM155" s="1628"/>
      <c r="BKN155" s="1628"/>
      <c r="BKO155" s="1628"/>
      <c r="BKP155" s="1629"/>
      <c r="BLW155" s="1627"/>
      <c r="BLX155" s="1628"/>
      <c r="BLY155" s="1628"/>
      <c r="BLZ155" s="1628"/>
      <c r="BMA155" s="1628"/>
      <c r="BMB155" s="1628"/>
      <c r="BMC155" s="1628"/>
      <c r="BMD155" s="1628"/>
      <c r="BME155" s="1628"/>
      <c r="BMF155" s="1628"/>
      <c r="BMG155" s="1628"/>
      <c r="BMH155" s="1628"/>
      <c r="BMI155" s="1628"/>
      <c r="BMJ155" s="1628"/>
      <c r="BMK155" s="1628"/>
      <c r="BML155" s="1628"/>
      <c r="BMM155" s="1628"/>
      <c r="BMN155" s="1628"/>
      <c r="BMO155" s="1628"/>
      <c r="BMP155" s="1628"/>
      <c r="BMQ155" s="1628"/>
      <c r="BMR155" s="1629"/>
      <c r="BNY155" s="1627"/>
      <c r="BNZ155" s="1628"/>
      <c r="BOA155" s="1628"/>
      <c r="BOB155" s="1628"/>
      <c r="BOC155" s="1628"/>
      <c r="BOD155" s="1628"/>
      <c r="BOE155" s="1628"/>
      <c r="BOF155" s="1628"/>
      <c r="BOG155" s="1628"/>
      <c r="BOH155" s="1628"/>
      <c r="BOI155" s="1628"/>
      <c r="BOJ155" s="1628"/>
      <c r="BOK155" s="1628"/>
      <c r="BOL155" s="1628"/>
      <c r="BOM155" s="1628"/>
      <c r="BON155" s="1628"/>
      <c r="BOO155" s="1628"/>
      <c r="BOP155" s="1628"/>
      <c r="BOQ155" s="1628"/>
      <c r="BOR155" s="1628"/>
      <c r="BOS155" s="1628"/>
      <c r="BOT155" s="1629"/>
      <c r="BQA155" s="1627"/>
      <c r="BQB155" s="1628"/>
      <c r="BQC155" s="1628"/>
      <c r="BQD155" s="1628"/>
      <c r="BQE155" s="1628"/>
      <c r="BQF155" s="1628"/>
      <c r="BQG155" s="1628"/>
      <c r="BQH155" s="1628"/>
      <c r="BQI155" s="1628"/>
      <c r="BQJ155" s="1628"/>
      <c r="BQK155" s="1628"/>
      <c r="BQL155" s="1628"/>
      <c r="BQM155" s="1628"/>
      <c r="BQN155" s="1628"/>
      <c r="BQO155" s="1628"/>
      <c r="BQP155" s="1628"/>
      <c r="BQQ155" s="1628"/>
      <c r="BQR155" s="1628"/>
      <c r="BQS155" s="1628"/>
      <c r="BQT155" s="1628"/>
      <c r="BQU155" s="1628"/>
      <c r="BQV155" s="1629"/>
      <c r="BSC155" s="1627"/>
      <c r="BSD155" s="1628"/>
      <c r="BSE155" s="1628"/>
      <c r="BSF155" s="1628"/>
      <c r="BSG155" s="1628"/>
      <c r="BSH155" s="1628"/>
      <c r="BSI155" s="1628"/>
      <c r="BSJ155" s="1628"/>
      <c r="BSK155" s="1628"/>
      <c r="BSL155" s="1628"/>
      <c r="BSM155" s="1628"/>
      <c r="BSN155" s="1628"/>
      <c r="BSO155" s="1628"/>
      <c r="BSP155" s="1628"/>
      <c r="BSQ155" s="1628"/>
      <c r="BSR155" s="1628"/>
      <c r="BSS155" s="1628"/>
      <c r="BST155" s="1628"/>
      <c r="BSU155" s="1628"/>
      <c r="BSV155" s="1628"/>
      <c r="BSW155" s="1628"/>
      <c r="BSX155" s="1629"/>
      <c r="BUE155" s="1627"/>
      <c r="BUF155" s="1628"/>
      <c r="BUG155" s="1628"/>
      <c r="BUH155" s="1628"/>
      <c r="BUI155" s="1628"/>
      <c r="BUJ155" s="1628"/>
      <c r="BUK155" s="1628"/>
      <c r="BUL155" s="1628"/>
      <c r="BUM155" s="1628"/>
      <c r="BUN155" s="1628"/>
      <c r="BUO155" s="1628"/>
      <c r="BUP155" s="1628"/>
      <c r="BUQ155" s="1628"/>
      <c r="BUR155" s="1628"/>
      <c r="BUS155" s="1628"/>
      <c r="BUT155" s="1628"/>
      <c r="BUU155" s="1628"/>
      <c r="BUV155" s="1628"/>
      <c r="BUW155" s="1628"/>
      <c r="BUX155" s="1628"/>
      <c r="BUY155" s="1628"/>
      <c r="BUZ155" s="1629"/>
      <c r="BWG155" s="1627"/>
      <c r="BWH155" s="1628"/>
      <c r="BWI155" s="1628"/>
      <c r="BWJ155" s="1628"/>
      <c r="BWK155" s="1628"/>
      <c r="BWL155" s="1628"/>
      <c r="BWM155" s="1628"/>
      <c r="BWN155" s="1628"/>
      <c r="BWO155" s="1628"/>
      <c r="BWP155" s="1628"/>
      <c r="BWQ155" s="1628"/>
      <c r="BWR155" s="1628"/>
      <c r="BWS155" s="1628"/>
      <c r="BWT155" s="1628"/>
      <c r="BWU155" s="1628"/>
      <c r="BWV155" s="1628"/>
      <c r="BWW155" s="1628"/>
      <c r="BWX155" s="1628"/>
      <c r="BWY155" s="1628"/>
      <c r="BWZ155" s="1628"/>
      <c r="BXA155" s="1628"/>
      <c r="BXB155" s="1629"/>
      <c r="BYI155" s="1627"/>
      <c r="BYJ155" s="1628"/>
      <c r="BYK155" s="1628"/>
      <c r="BYL155" s="1628"/>
      <c r="BYM155" s="1628"/>
      <c r="BYN155" s="1628"/>
      <c r="BYO155" s="1628"/>
      <c r="BYP155" s="1628"/>
      <c r="BYQ155" s="1628"/>
      <c r="BYR155" s="1628"/>
      <c r="BYS155" s="1628"/>
      <c r="BYT155" s="1628"/>
      <c r="BYU155" s="1628"/>
      <c r="BYV155" s="1628"/>
      <c r="BYW155" s="1628"/>
      <c r="BYX155" s="1628"/>
      <c r="BYY155" s="1628"/>
      <c r="BYZ155" s="1628"/>
      <c r="BZA155" s="1628"/>
      <c r="BZB155" s="1628"/>
      <c r="BZC155" s="1628"/>
      <c r="BZD155" s="1629"/>
      <c r="CAK155" s="1627"/>
      <c r="CAL155" s="1628"/>
      <c r="CAM155" s="1628"/>
      <c r="CAN155" s="1628"/>
      <c r="CAO155" s="1628"/>
      <c r="CAP155" s="1628"/>
      <c r="CAQ155" s="1628"/>
      <c r="CAR155" s="1628"/>
      <c r="CAS155" s="1628"/>
      <c r="CAT155" s="1628"/>
      <c r="CAU155" s="1628"/>
      <c r="CAV155" s="1628"/>
      <c r="CAW155" s="1628"/>
      <c r="CAX155" s="1628"/>
      <c r="CAY155" s="1628"/>
      <c r="CAZ155" s="1628"/>
      <c r="CBA155" s="1628"/>
      <c r="CBB155" s="1628"/>
      <c r="CBC155" s="1628"/>
      <c r="CBD155" s="1628"/>
      <c r="CBE155" s="1628"/>
      <c r="CBF155" s="1629"/>
      <c r="CCM155" s="1627"/>
      <c r="CCN155" s="1628"/>
      <c r="CCO155" s="1628"/>
      <c r="CCP155" s="1628"/>
      <c r="CCQ155" s="1628"/>
      <c r="CCR155" s="1628"/>
      <c r="CCS155" s="1628"/>
      <c r="CCT155" s="1628"/>
      <c r="CCU155" s="1628"/>
      <c r="CCV155" s="1628"/>
      <c r="CCW155" s="1628"/>
      <c r="CCX155" s="1628"/>
      <c r="CCY155" s="1628"/>
      <c r="CCZ155" s="1628"/>
      <c r="CDA155" s="1628"/>
      <c r="CDB155" s="1628"/>
      <c r="CDC155" s="1628"/>
      <c r="CDD155" s="1628"/>
      <c r="CDE155" s="1628"/>
      <c r="CDF155" s="1628"/>
      <c r="CDG155" s="1628"/>
      <c r="CDH155" s="1629"/>
      <c r="CEO155" s="1627"/>
      <c r="CEP155" s="1628"/>
      <c r="CEQ155" s="1628"/>
      <c r="CER155" s="1628"/>
      <c r="CES155" s="1628"/>
      <c r="CET155" s="1628"/>
      <c r="CEU155" s="1628"/>
      <c r="CEV155" s="1628"/>
      <c r="CEW155" s="1628"/>
      <c r="CEX155" s="1628"/>
      <c r="CEY155" s="1628"/>
      <c r="CEZ155" s="1628"/>
      <c r="CFA155" s="1628"/>
      <c r="CFB155" s="1628"/>
      <c r="CFC155" s="1628"/>
      <c r="CFD155" s="1628"/>
      <c r="CFE155" s="1628"/>
      <c r="CFF155" s="1628"/>
      <c r="CFG155" s="1628"/>
      <c r="CFH155" s="1628"/>
      <c r="CFI155" s="1628"/>
      <c r="CFJ155" s="1629"/>
      <c r="CGQ155" s="1627"/>
      <c r="CGR155" s="1628"/>
      <c r="CGS155" s="1628"/>
      <c r="CGT155" s="1628"/>
      <c r="CGU155" s="1628"/>
      <c r="CGV155" s="1628"/>
      <c r="CGW155" s="1628"/>
      <c r="CGX155" s="1628"/>
      <c r="CGY155" s="1628"/>
      <c r="CGZ155" s="1628"/>
      <c r="CHA155" s="1628"/>
      <c r="CHB155" s="1628"/>
      <c r="CHC155" s="1628"/>
      <c r="CHD155" s="1628"/>
      <c r="CHE155" s="1628"/>
      <c r="CHF155" s="1628"/>
      <c r="CHG155" s="1628"/>
      <c r="CHH155" s="1628"/>
      <c r="CHI155" s="1628"/>
      <c r="CHJ155" s="1628"/>
      <c r="CHK155" s="1628"/>
      <c r="CHL155" s="1629"/>
      <c r="CIS155" s="1627"/>
      <c r="CIT155" s="1628"/>
      <c r="CIU155" s="1628"/>
      <c r="CIV155" s="1628"/>
      <c r="CIW155" s="1628"/>
      <c r="CIX155" s="1628"/>
      <c r="CIY155" s="1628"/>
      <c r="CIZ155" s="1628"/>
      <c r="CJA155" s="1628"/>
      <c r="CJB155" s="1628"/>
      <c r="CJC155" s="1628"/>
      <c r="CJD155" s="1628"/>
      <c r="CJE155" s="1628"/>
      <c r="CJF155" s="1628"/>
      <c r="CJG155" s="1628"/>
      <c r="CJH155" s="1628"/>
      <c r="CJI155" s="1628"/>
      <c r="CJJ155" s="1628"/>
      <c r="CJK155" s="1628"/>
      <c r="CJL155" s="1628"/>
      <c r="CJM155" s="1628"/>
      <c r="CJN155" s="1629"/>
      <c r="CKU155" s="1627"/>
      <c r="CKV155" s="1628"/>
      <c r="CKW155" s="1628"/>
      <c r="CKX155" s="1628"/>
      <c r="CKY155" s="1628"/>
      <c r="CKZ155" s="1628"/>
      <c r="CLA155" s="1628"/>
      <c r="CLB155" s="1628"/>
      <c r="CLC155" s="1628"/>
      <c r="CLD155" s="1628"/>
      <c r="CLE155" s="1628"/>
      <c r="CLF155" s="1628"/>
      <c r="CLG155" s="1628"/>
      <c r="CLH155" s="1628"/>
      <c r="CLI155" s="1628"/>
      <c r="CLJ155" s="1628"/>
      <c r="CLK155" s="1628"/>
      <c r="CLL155" s="1628"/>
      <c r="CLM155" s="1628"/>
      <c r="CLN155" s="1628"/>
      <c r="CLO155" s="1628"/>
      <c r="CLP155" s="1629"/>
      <c r="CMW155" s="1627"/>
      <c r="CMX155" s="1628"/>
      <c r="CMY155" s="1628"/>
      <c r="CMZ155" s="1628"/>
      <c r="CNA155" s="1628"/>
      <c r="CNB155" s="1628"/>
      <c r="CNC155" s="1628"/>
      <c r="CND155" s="1628"/>
      <c r="CNE155" s="1628"/>
      <c r="CNF155" s="1628"/>
      <c r="CNG155" s="1628"/>
      <c r="CNH155" s="1628"/>
      <c r="CNI155" s="1628"/>
      <c r="CNJ155" s="1628"/>
      <c r="CNK155" s="1628"/>
      <c r="CNL155" s="1628"/>
      <c r="CNM155" s="1628"/>
      <c r="CNN155" s="1628"/>
      <c r="CNO155" s="1628"/>
      <c r="CNP155" s="1628"/>
      <c r="CNQ155" s="1628"/>
      <c r="CNR155" s="1629"/>
      <c r="COY155" s="1627"/>
      <c r="COZ155" s="1628"/>
      <c r="CPA155" s="1628"/>
      <c r="CPB155" s="1628"/>
      <c r="CPC155" s="1628"/>
      <c r="CPD155" s="1628"/>
      <c r="CPE155" s="1628"/>
      <c r="CPF155" s="1628"/>
      <c r="CPG155" s="1628"/>
      <c r="CPH155" s="1628"/>
      <c r="CPI155" s="1628"/>
      <c r="CPJ155" s="1628"/>
      <c r="CPK155" s="1628"/>
      <c r="CPL155" s="1628"/>
      <c r="CPM155" s="1628"/>
      <c r="CPN155" s="1628"/>
      <c r="CPO155" s="1628"/>
      <c r="CPP155" s="1628"/>
      <c r="CPQ155" s="1628"/>
      <c r="CPR155" s="1628"/>
      <c r="CPS155" s="1628"/>
      <c r="CPT155" s="1629"/>
      <c r="CRA155" s="1627"/>
      <c r="CRB155" s="1628"/>
      <c r="CRC155" s="1628"/>
      <c r="CRD155" s="1628"/>
      <c r="CRE155" s="1628"/>
      <c r="CRF155" s="1628"/>
      <c r="CRG155" s="1628"/>
      <c r="CRH155" s="1628"/>
      <c r="CRI155" s="1628"/>
      <c r="CRJ155" s="1628"/>
      <c r="CRK155" s="1628"/>
      <c r="CRL155" s="1628"/>
      <c r="CRM155" s="1628"/>
      <c r="CRN155" s="1628"/>
      <c r="CRO155" s="1628"/>
      <c r="CRP155" s="1628"/>
      <c r="CRQ155" s="1628"/>
      <c r="CRR155" s="1628"/>
      <c r="CRS155" s="1628"/>
      <c r="CRT155" s="1628"/>
      <c r="CRU155" s="1628"/>
      <c r="CRV155" s="1629"/>
      <c r="CTC155" s="1627"/>
      <c r="CTD155" s="1628"/>
      <c r="CTE155" s="1628"/>
      <c r="CTF155" s="1628"/>
      <c r="CTG155" s="1628"/>
      <c r="CTH155" s="1628"/>
      <c r="CTI155" s="1628"/>
      <c r="CTJ155" s="1628"/>
      <c r="CTK155" s="1628"/>
      <c r="CTL155" s="1628"/>
      <c r="CTM155" s="1628"/>
      <c r="CTN155" s="1628"/>
      <c r="CTO155" s="1628"/>
      <c r="CTP155" s="1628"/>
      <c r="CTQ155" s="1628"/>
      <c r="CTR155" s="1628"/>
      <c r="CTS155" s="1628"/>
      <c r="CTT155" s="1628"/>
      <c r="CTU155" s="1628"/>
      <c r="CTV155" s="1628"/>
      <c r="CTW155" s="1628"/>
      <c r="CTX155" s="1629"/>
      <c r="CWK155" s="1627"/>
      <c r="CWL155" s="1628"/>
      <c r="CWM155" s="1628"/>
      <c r="CWN155" s="1628"/>
      <c r="CWO155" s="1628"/>
      <c r="CWP155" s="1628"/>
      <c r="CWQ155" s="1628"/>
      <c r="CWR155" s="1628"/>
      <c r="CWS155" s="1628"/>
      <c r="CWT155" s="1628"/>
      <c r="CWU155" s="1628"/>
      <c r="CWV155" s="1628"/>
      <c r="CWW155" s="1628"/>
      <c r="CWX155" s="1628"/>
      <c r="CWY155" s="1628"/>
      <c r="CWZ155" s="1628"/>
      <c r="CXA155" s="1628"/>
      <c r="CXB155" s="1628"/>
      <c r="CXC155" s="1628"/>
      <c r="CXD155" s="1628"/>
      <c r="CXE155" s="1628"/>
      <c r="CXF155" s="1629"/>
      <c r="DAI155" s="1627"/>
      <c r="DAJ155" s="1628"/>
      <c r="DAK155" s="1628"/>
      <c r="DAL155" s="1628"/>
      <c r="DAM155" s="1628"/>
      <c r="DAN155" s="1628"/>
      <c r="DAO155" s="1628"/>
      <c r="DAP155" s="1628"/>
      <c r="DAQ155" s="1628"/>
      <c r="DAR155" s="1628"/>
      <c r="DAS155" s="1628"/>
      <c r="DAT155" s="1628"/>
      <c r="DAU155" s="1628"/>
      <c r="DAV155" s="1628"/>
      <c r="DAW155" s="1628"/>
      <c r="DAX155" s="1628"/>
      <c r="DAY155" s="1628"/>
      <c r="DAZ155" s="1628"/>
      <c r="DBA155" s="1628"/>
      <c r="DBB155" s="1628"/>
      <c r="DBC155" s="1628"/>
      <c r="DBD155" s="1629"/>
      <c r="DDQ155" s="1627"/>
      <c r="DDR155" s="1628"/>
      <c r="DDS155" s="1628"/>
      <c r="DDT155" s="1628"/>
      <c r="DDU155" s="1628"/>
      <c r="DDV155" s="1628"/>
      <c r="DDW155" s="1628"/>
      <c r="DDX155" s="1628"/>
      <c r="DDY155" s="1628"/>
      <c r="DDZ155" s="1628"/>
      <c r="DEA155" s="1628"/>
      <c r="DEB155" s="1628"/>
      <c r="DEC155" s="1628"/>
      <c r="DED155" s="1628"/>
      <c r="DEE155" s="1628"/>
      <c r="DEF155" s="1628"/>
      <c r="DEG155" s="1628"/>
      <c r="DEH155" s="1628"/>
      <c r="DEI155" s="1628"/>
      <c r="DEJ155" s="1628"/>
      <c r="DEK155" s="1628"/>
      <c r="DEL155" s="1629"/>
      <c r="DGY155" s="1627"/>
      <c r="DGZ155" s="1628"/>
      <c r="DHA155" s="1628"/>
      <c r="DHB155" s="1628"/>
      <c r="DHC155" s="1628"/>
      <c r="DHD155" s="1628"/>
      <c r="DHE155" s="1628"/>
      <c r="DHF155" s="1628"/>
      <c r="DHG155" s="1628"/>
      <c r="DHH155" s="1628"/>
      <c r="DHI155" s="1628"/>
      <c r="DHJ155" s="1628"/>
      <c r="DHK155" s="1628"/>
      <c r="DHL155" s="1628"/>
      <c r="DHM155" s="1628"/>
      <c r="DHN155" s="1628"/>
      <c r="DHO155" s="1628"/>
      <c r="DHP155" s="1628"/>
      <c r="DHQ155" s="1628"/>
      <c r="DHR155" s="1628"/>
      <c r="DHS155" s="1628"/>
      <c r="DHT155" s="1629"/>
      <c r="DKG155" s="1627"/>
      <c r="DKH155" s="1628"/>
      <c r="DKI155" s="1628"/>
      <c r="DKJ155" s="1628"/>
      <c r="DKK155" s="1628"/>
      <c r="DKL155" s="1628"/>
      <c r="DKM155" s="1628"/>
      <c r="DKN155" s="1628"/>
      <c r="DKO155" s="1628"/>
      <c r="DKP155" s="1628"/>
      <c r="DKQ155" s="1628"/>
      <c r="DKR155" s="1628"/>
      <c r="DKS155" s="1628"/>
      <c r="DKT155" s="1628"/>
      <c r="DKU155" s="1628"/>
      <c r="DKV155" s="1628"/>
      <c r="DKW155" s="1628"/>
      <c r="DKX155" s="1628"/>
      <c r="DKY155" s="1628"/>
      <c r="DKZ155" s="1628"/>
      <c r="DLA155" s="1628"/>
      <c r="DLB155" s="1629"/>
      <c r="DLJ155" s="792"/>
      <c r="DLK155" s="792"/>
      <c r="DLL155" s="792"/>
      <c r="DLM155" s="792"/>
      <c r="DLN155" s="792"/>
      <c r="DLO155" s="792"/>
      <c r="DLP155" s="792"/>
      <c r="DLQ155" s="792"/>
      <c r="DLR155" s="792"/>
      <c r="DLS155" s="792"/>
      <c r="DLT155" s="792"/>
      <c r="DLU155" s="792"/>
      <c r="DLV155" s="792"/>
      <c r="DLW155" s="792"/>
      <c r="DLX155" s="792"/>
      <c r="DLY155" s="792"/>
      <c r="DLZ155" s="792"/>
      <c r="DMA155" s="792"/>
      <c r="DMB155" s="792"/>
      <c r="DMC155" s="792"/>
      <c r="DMD155" s="792"/>
      <c r="DME155" s="792"/>
      <c r="DMF155" s="792"/>
      <c r="DMG155" s="792"/>
      <c r="DMH155" s="792"/>
      <c r="DMI155" s="792"/>
      <c r="DMJ155" s="792"/>
      <c r="DMK155" s="792"/>
      <c r="DML155" s="792"/>
      <c r="DMM155" s="792"/>
      <c r="DMN155" s="792"/>
      <c r="DMO155" s="792"/>
      <c r="DMP155" s="792"/>
      <c r="DMQ155" s="792"/>
      <c r="DMR155" s="792"/>
      <c r="DMS155" s="792"/>
      <c r="DMT155" s="792"/>
      <c r="DMU155" s="792"/>
      <c r="DMV155" s="792"/>
      <c r="DMW155" s="792"/>
      <c r="DMX155" s="792"/>
      <c r="DMY155" s="792"/>
      <c r="DMZ155" s="792"/>
      <c r="DNA155" s="792"/>
      <c r="DNB155" s="792"/>
      <c r="DNC155" s="792"/>
      <c r="DND155" s="792"/>
      <c r="DNE155" s="792"/>
      <c r="DNF155" s="792"/>
      <c r="DNG155" s="792"/>
      <c r="DNH155" s="792"/>
      <c r="DNI155" s="792"/>
      <c r="DNJ155" s="792"/>
      <c r="DNO155" s="1627"/>
      <c r="DNP155" s="1628"/>
      <c r="DNQ155" s="1628"/>
      <c r="DNR155" s="1628"/>
      <c r="DNS155" s="1628"/>
      <c r="DNT155" s="1628"/>
      <c r="DNU155" s="1628"/>
      <c r="DNV155" s="1628"/>
      <c r="DNW155" s="1628"/>
      <c r="DNX155" s="1628"/>
      <c r="DNY155" s="1628"/>
      <c r="DNZ155" s="1628"/>
      <c r="DOA155" s="1628"/>
      <c r="DOB155" s="1628"/>
      <c r="DOC155" s="1628"/>
      <c r="DOD155" s="1628"/>
      <c r="DOE155" s="1628"/>
      <c r="DOF155" s="1628"/>
      <c r="DOG155" s="1628"/>
      <c r="DOH155" s="1628"/>
      <c r="DOI155" s="1628"/>
      <c r="DOJ155" s="1629"/>
      <c r="DRM155" s="1627"/>
      <c r="DRN155" s="1628"/>
      <c r="DRO155" s="1628"/>
      <c r="DRP155" s="1628"/>
      <c r="DRQ155" s="1628"/>
      <c r="DRR155" s="1628"/>
      <c r="DRS155" s="1628"/>
      <c r="DRT155" s="1628"/>
      <c r="DRU155" s="1628"/>
      <c r="DRV155" s="1628"/>
      <c r="DRW155" s="1628"/>
      <c r="DRX155" s="1628"/>
      <c r="DRY155" s="1628"/>
      <c r="DRZ155" s="1628"/>
      <c r="DSA155" s="1628"/>
      <c r="DSB155" s="1628"/>
      <c r="DSC155" s="1628"/>
      <c r="DSD155" s="1628"/>
      <c r="DSE155" s="1628"/>
      <c r="DSF155" s="1628"/>
      <c r="DSG155" s="1628"/>
      <c r="DSH155" s="1629"/>
      <c r="DTV155" s="1373"/>
      <c r="DTW155" s="1373"/>
      <c r="DTX155" s="1373"/>
      <c r="DTY155" s="1373"/>
      <c r="DTZ155" s="1373"/>
      <c r="DUA155" s="1373"/>
      <c r="DUB155" s="1373"/>
      <c r="DUC155" s="1373"/>
      <c r="DUD155" s="1373"/>
      <c r="DUE155" s="1373"/>
      <c r="DUF155" s="1373"/>
      <c r="DUG155" s="1373"/>
      <c r="DUH155" s="1373"/>
      <c r="DUI155" s="1373"/>
      <c r="DXR155" s="235"/>
      <c r="DXS155" s="235"/>
      <c r="DXT155" s="235"/>
      <c r="DXU155" s="235"/>
      <c r="DXV155" s="235"/>
      <c r="DXW155" s="235"/>
      <c r="DXX155" s="235"/>
      <c r="DXY155" s="235"/>
      <c r="DXZ155" s="235"/>
      <c r="DYA155" s="235"/>
      <c r="DYB155" s="235"/>
      <c r="DYC155" s="235"/>
      <c r="DYD155" s="235"/>
      <c r="DYE155" s="235"/>
      <c r="DYF155" s="235"/>
      <c r="DYG155" s="235"/>
      <c r="DYH155" s="235"/>
      <c r="DYI155" s="235"/>
      <c r="DYJ155" s="235"/>
      <c r="DYK155" s="564"/>
      <c r="DYL155" s="374"/>
      <c r="DYM155" s="374"/>
      <c r="DYN155" s="374"/>
      <c r="DYO155" s="374"/>
      <c r="DYP155" s="374"/>
      <c r="DYQ155" s="235"/>
      <c r="DYR155" s="1622"/>
      <c r="DYS155" s="1623"/>
      <c r="DYT155" s="235"/>
      <c r="DYU155" s="235"/>
      <c r="DYV155" s="374"/>
      <c r="DYW155" s="235"/>
      <c r="DYX155" s="235"/>
      <c r="DYY155" s="235"/>
      <c r="DYZ155" s="235"/>
      <c r="DZA155" s="569"/>
      <c r="DZB155" s="235"/>
      <c r="DZC155" s="235"/>
      <c r="DZD155" s="235"/>
      <c r="DZE155" s="235"/>
      <c r="DZF155" s="235"/>
      <c r="DZG155" s="235"/>
      <c r="DZH155" s="235"/>
      <c r="DZI155" s="235"/>
      <c r="DZJ155" s="235"/>
      <c r="DZK155" s="235"/>
      <c r="DZL155" s="235"/>
      <c r="DZM155" s="235"/>
      <c r="DZN155" s="235"/>
      <c r="DZO155" s="235"/>
      <c r="DZP155" s="235"/>
      <c r="DZQ155" s="235"/>
      <c r="DZR155" s="235"/>
      <c r="DZS155" s="235"/>
      <c r="EBP155" s="235"/>
      <c r="EBQ155" s="235"/>
      <c r="EBR155" s="235"/>
      <c r="EBS155" s="235"/>
      <c r="EBT155" s="235"/>
      <c r="EBU155" s="235"/>
      <c r="EBV155" s="235"/>
      <c r="EBW155" s="235"/>
      <c r="EBX155" s="235"/>
      <c r="EBY155" s="235"/>
      <c r="EBZ155" s="235"/>
      <c r="ECA155" s="235"/>
      <c r="ECB155" s="235"/>
      <c r="ECC155" s="235"/>
      <c r="ECD155" s="235"/>
      <c r="ECE155" s="235"/>
      <c r="ECF155" s="235"/>
      <c r="ECG155" s="235"/>
      <c r="ECH155" s="235"/>
      <c r="ECI155" s="564"/>
      <c r="ECJ155" s="374"/>
      <c r="ECK155" s="374"/>
      <c r="ECL155" s="374"/>
      <c r="ECM155" s="374"/>
      <c r="ECN155" s="374"/>
      <c r="ECO155" s="235"/>
      <c r="ECP155" s="1622"/>
      <c r="ECQ155" s="1623"/>
      <c r="ECR155" s="235"/>
      <c r="ECS155" s="235"/>
      <c r="ECT155" s="374"/>
      <c r="ECU155" s="235"/>
      <c r="ECV155" s="235"/>
      <c r="ECW155" s="235"/>
      <c r="ECX155" s="235"/>
      <c r="ECY155" s="569"/>
      <c r="ECZ155" s="235"/>
      <c r="EDA155" s="235"/>
      <c r="EDB155" s="235"/>
      <c r="EDC155" s="235"/>
      <c r="EDD155" s="235"/>
      <c r="EDE155" s="235"/>
      <c r="EDF155" s="235"/>
      <c r="EDG155" s="235"/>
      <c r="EDH155" s="235"/>
      <c r="EDI155" s="235"/>
      <c r="EDJ155" s="235"/>
      <c r="EDK155" s="235"/>
      <c r="EDL155" s="235"/>
      <c r="EDM155" s="235"/>
      <c r="EDN155" s="235"/>
      <c r="EDO155" s="235"/>
      <c r="EDP155" s="235"/>
      <c r="EDQ155" s="235"/>
      <c r="EDR155" s="1018"/>
      <c r="EDS155" s="1018"/>
      <c r="EDT155" s="1018"/>
      <c r="EDU155" s="1018"/>
      <c r="EDV155" s="1018"/>
      <c r="EDW155" s="1018"/>
      <c r="EDX155" s="1018"/>
      <c r="EDY155" s="1018"/>
      <c r="EDZ155" s="1018"/>
      <c r="EEA155" s="1018"/>
      <c r="EEB155" s="1018"/>
      <c r="EEC155" s="1018"/>
      <c r="EED155" s="1018"/>
      <c r="EEE155" s="1018"/>
      <c r="EEF155" s="1018"/>
      <c r="EEG155" s="1018"/>
      <c r="EEH155" s="987"/>
      <c r="EEI155" s="987"/>
      <c r="EEJ155" s="987"/>
      <c r="EEK155" s="987"/>
      <c r="EEL155" s="987"/>
      <c r="EEM155" s="987"/>
      <c r="EEN155" s="987"/>
      <c r="EEO155" s="987"/>
      <c r="EEP155" s="987"/>
      <c r="EEQ155" s="987"/>
      <c r="EER155" s="987"/>
      <c r="EES155" s="987"/>
      <c r="EET155" s="987"/>
      <c r="EEU155" s="987"/>
      <c r="EEV155" s="987"/>
      <c r="EEW155" s="987"/>
      <c r="EEX155" s="987"/>
      <c r="EEY155" s="987"/>
      <c r="EEZ155" s="987"/>
      <c r="EFA155" s="987"/>
      <c r="EFB155" s="987"/>
      <c r="EFC155" s="987"/>
      <c r="EFD155" s="987"/>
      <c r="EFE155" s="987"/>
      <c r="EFF155" s="987"/>
      <c r="EFG155" s="987"/>
      <c r="EFH155" s="987"/>
      <c r="EFI155" s="987"/>
      <c r="EFJ155" s="987"/>
      <c r="EFK155" s="987"/>
      <c r="EFL155" s="987"/>
      <c r="EFM155" s="987"/>
      <c r="EFN155" s="987"/>
      <c r="EFO155" s="987"/>
      <c r="EFP155" s="987"/>
      <c r="EFQ155" s="987"/>
      <c r="EFR155" s="987"/>
      <c r="EFS155" s="987"/>
      <c r="EFT155" s="987"/>
      <c r="EFU155" s="987"/>
      <c r="EFV155" s="987"/>
      <c r="EFW155" s="987"/>
      <c r="EFX155" s="987"/>
      <c r="EFY155" s="987"/>
      <c r="EFZ155" s="987"/>
      <c r="EGA155" s="987"/>
      <c r="EGB155" s="987"/>
      <c r="EGC155" s="987"/>
      <c r="EGD155" s="987"/>
      <c r="EGE155" s="987"/>
      <c r="EGF155" s="987"/>
      <c r="EGG155" s="987"/>
      <c r="EGH155" s="987"/>
      <c r="EGI155" s="987"/>
      <c r="EGJ155" s="987"/>
      <c r="EGK155" s="987"/>
      <c r="EGL155" s="987"/>
      <c r="EGM155" s="987"/>
      <c r="EGN155" s="987"/>
      <c r="EGO155" s="987"/>
      <c r="EGP155" s="987"/>
      <c r="EGQ155" s="987"/>
      <c r="EGR155" s="235"/>
      <c r="EGS155" s="235"/>
      <c r="EGT155" s="235"/>
      <c r="EGU155" s="235"/>
      <c r="EGV155" s="235"/>
      <c r="EGW155" s="235"/>
      <c r="EGX155" s="235"/>
      <c r="EGY155" s="235"/>
      <c r="EGZ155" s="235"/>
      <c r="EHA155" s="235"/>
      <c r="EHB155" s="235"/>
      <c r="EHC155" s="235"/>
      <c r="EHD155" s="235"/>
      <c r="EHE155" s="235"/>
      <c r="EHF155" s="235"/>
      <c r="EHG155" s="235"/>
      <c r="EHH155" s="235"/>
      <c r="EHI155" s="235"/>
      <c r="EHJ155" s="235"/>
      <c r="EHK155" s="235"/>
      <c r="EHL155" s="235"/>
      <c r="EHM155" s="235"/>
      <c r="EHN155" s="235"/>
      <c r="EHO155" s="235"/>
      <c r="EHP155" s="235"/>
      <c r="EHQ155" s="235"/>
      <c r="EHR155" s="235"/>
      <c r="EHS155" s="235"/>
      <c r="EHT155" s="235"/>
      <c r="EHU155" s="235"/>
      <c r="EHV155" s="235"/>
      <c r="EHW155" s="235"/>
      <c r="EHX155" s="235"/>
      <c r="EHY155" s="235"/>
      <c r="EHZ155" s="235"/>
      <c r="EIA155" s="564"/>
      <c r="EIB155" s="374"/>
      <c r="EIC155" s="374"/>
      <c r="EID155" s="374"/>
      <c r="EIE155" s="374"/>
      <c r="EIF155" s="374"/>
      <c r="EIG155" s="235"/>
      <c r="EIH155" s="1622"/>
      <c r="EII155" s="1623"/>
      <c r="EIJ155" s="235"/>
      <c r="EIK155" s="235"/>
      <c r="EIL155" s="374"/>
      <c r="EIM155" s="235"/>
      <c r="EIN155" s="235"/>
      <c r="EIO155" s="235"/>
      <c r="EIP155" s="235"/>
      <c r="EIQ155" s="569"/>
      <c r="EIR155" s="235"/>
      <c r="EIS155" s="235"/>
      <c r="EIT155" s="235"/>
      <c r="EIU155" s="235"/>
      <c r="EIV155" s="235"/>
      <c r="EIW155" s="235"/>
      <c r="EIX155" s="235"/>
      <c r="EIY155" s="235"/>
      <c r="EIZ155" s="235"/>
      <c r="EJA155" s="235"/>
      <c r="EJB155" s="235"/>
      <c r="EJC155" s="235"/>
      <c r="EJD155" s="235"/>
      <c r="EJE155" s="235"/>
      <c r="EJF155" s="235"/>
      <c r="EJG155" s="235"/>
      <c r="EJH155" s="235"/>
      <c r="EJI155" s="235"/>
      <c r="EJJ155" s="235"/>
      <c r="EJK155" s="235"/>
      <c r="EJL155" s="235"/>
      <c r="EJM155" s="235"/>
      <c r="EJN155" s="235"/>
      <c r="EJO155" s="235"/>
      <c r="EJP155" s="235"/>
      <c r="EJQ155" s="235"/>
      <c r="EKC155" s="1374"/>
      <c r="EKD155" s="1374"/>
      <c r="EKE155" s="1374"/>
      <c r="EKF155" s="1374"/>
      <c r="EKG155" s="1374"/>
      <c r="EKH155" s="1374"/>
      <c r="EKI155" s="1374"/>
      <c r="EKJ155" s="1374"/>
      <c r="EKK155" s="1374"/>
      <c r="EKL155" s="1374"/>
      <c r="EKM155" s="1374"/>
      <c r="EKN155" s="1374"/>
      <c r="EKO155" s="1374"/>
      <c r="EKP155" s="1374"/>
      <c r="EKQ155" s="1374"/>
      <c r="EKR155" s="1374"/>
      <c r="EKS155" s="1374"/>
      <c r="EKT155" s="1374"/>
      <c r="EKU155" s="1374"/>
      <c r="EKV155" s="1374"/>
      <c r="EKW155" s="1374"/>
      <c r="EKX155" s="1374"/>
      <c r="EKY155" s="1374"/>
      <c r="EKZ155" s="1374"/>
      <c r="ELA155" s="1374"/>
      <c r="ELB155" s="1374"/>
      <c r="ELC155" s="1374"/>
      <c r="ELD155" s="1374"/>
      <c r="ELE155" s="1374"/>
      <c r="ELF155" s="1374"/>
      <c r="ELG155" s="1374"/>
      <c r="ELH155" s="1374"/>
      <c r="ELI155" s="1374"/>
      <c r="ELJ155" s="1374"/>
      <c r="ELK155" s="1374"/>
      <c r="ELL155" s="1374"/>
      <c r="ELM155" s="1374"/>
      <c r="ELN155" s="1374"/>
      <c r="ELO155" s="1374"/>
      <c r="ELP155" s="1374"/>
      <c r="ELQ155" s="1374"/>
      <c r="ELR155" s="1374"/>
      <c r="ELS155" s="1374"/>
      <c r="ELT155" s="1374"/>
      <c r="ELU155" s="1374"/>
      <c r="ELV155" s="1374"/>
      <c r="ELW155" s="1374"/>
      <c r="ELX155" s="1374"/>
      <c r="ELY155" s="1374"/>
      <c r="ELZ155" s="1374"/>
      <c r="EMA155" s="1374"/>
      <c r="EMB155" s="1374"/>
      <c r="EMC155" s="1374"/>
      <c r="EMD155" s="1374"/>
      <c r="EME155" s="1374"/>
      <c r="EMF155" s="1374"/>
      <c r="EMG155" s="1374"/>
      <c r="EMH155" s="1374"/>
      <c r="ENM155" s="1627"/>
      <c r="ENN155" s="1628"/>
      <c r="ENO155" s="1628"/>
      <c r="ENP155" s="1628"/>
      <c r="ENQ155" s="1628"/>
      <c r="ENR155" s="1628"/>
      <c r="ENS155" s="1628"/>
      <c r="ENT155" s="1628"/>
      <c r="ENU155" s="1628"/>
      <c r="ENV155" s="1628"/>
      <c r="ENW155" s="1628"/>
      <c r="ENX155" s="1628"/>
      <c r="ENY155" s="1628"/>
      <c r="ENZ155" s="1628"/>
      <c r="EOA155" s="1628"/>
      <c r="EOB155" s="1628"/>
      <c r="EOC155" s="1628"/>
      <c r="EOD155" s="1628"/>
      <c r="EOE155" s="1628"/>
      <c r="EOF155" s="1628"/>
      <c r="EOG155" s="1628"/>
      <c r="EOH155" s="1629"/>
      <c r="EQE155" s="1627"/>
      <c r="EQF155" s="1628"/>
      <c r="EQG155" s="1628"/>
      <c r="EQH155" s="1628"/>
      <c r="EQI155" s="1628"/>
      <c r="EQJ155" s="1628"/>
      <c r="EQK155" s="1628"/>
      <c r="EQL155" s="1628"/>
      <c r="EQM155" s="1628"/>
      <c r="EQN155" s="1628"/>
      <c r="EQO155" s="1628"/>
      <c r="EQP155" s="1628"/>
      <c r="EQQ155" s="1628"/>
      <c r="EQR155" s="1628"/>
      <c r="EQS155" s="1628"/>
      <c r="EQT155" s="1628"/>
      <c r="EQU155" s="1628"/>
      <c r="EQV155" s="1628"/>
      <c r="EQW155" s="1628"/>
      <c r="EQX155" s="1628"/>
      <c r="EQY155" s="1628"/>
      <c r="EQZ155" s="1629"/>
      <c r="ETA155" s="1518"/>
      <c r="ETB155" s="1518"/>
      <c r="ETC155" s="1518"/>
      <c r="ETD155" s="1518"/>
      <c r="ETE155" s="1518"/>
      <c r="ETF155" s="1518"/>
    </row>
    <row r="156" spans="1:998 1031:2032 2065:3906" ht="15" customHeight="1">
      <c r="B156" s="1518"/>
      <c r="C156" s="1518"/>
      <c r="D156" s="1518"/>
      <c r="E156" s="1518"/>
      <c r="F156" s="1518"/>
      <c r="G156" s="1518"/>
      <c r="BC156" s="1616" t="str">
        <f>Dev!$DA$130</f>
        <v>a</v>
      </c>
      <c r="BD156" s="1617"/>
      <c r="BF156" s="1616" t="str">
        <f>Dev!$DD$130</f>
        <v>b</v>
      </c>
      <c r="BG156" s="1617"/>
      <c r="BI156" s="1616" t="str">
        <f>Dev!$DG$130</f>
        <v>c</v>
      </c>
      <c r="BJ156" s="1617"/>
      <c r="BM156" s="1616" t="str">
        <f>Dev!$DK$130</f>
        <v>d</v>
      </c>
      <c r="BN156" s="1617"/>
      <c r="BP156" s="1616" t="str">
        <f>Dev!$DN$130</f>
        <v>e</v>
      </c>
      <c r="BQ156" s="1617"/>
      <c r="BS156" s="1616" t="str">
        <f>Dev!$DQ$130</f>
        <v>f</v>
      </c>
      <c r="BT156" s="1617"/>
      <c r="CO156" s="1616" t="str">
        <f>Dev!$DA$130</f>
        <v>a</v>
      </c>
      <c r="CP156" s="1617"/>
      <c r="CR156" s="1616" t="str">
        <f>Dev!$DD$130</f>
        <v>b</v>
      </c>
      <c r="CS156" s="1617"/>
      <c r="CU156" s="1616" t="str">
        <f>Dev!$DG$130</f>
        <v>c</v>
      </c>
      <c r="CV156" s="1617"/>
      <c r="CY156" s="1616" t="str">
        <f>Dev!$DK$130</f>
        <v>d</v>
      </c>
      <c r="CZ156" s="1617"/>
      <c r="DB156" s="1616" t="str">
        <f>Dev!$DN$130</f>
        <v>e</v>
      </c>
      <c r="DC156" s="1617"/>
      <c r="DE156" s="1616" t="str">
        <f>Dev!$DQ$130</f>
        <v>f</v>
      </c>
      <c r="DF156" s="1617"/>
      <c r="EQ156" s="1616" t="str">
        <f>Dev!$DA$130</f>
        <v>a</v>
      </c>
      <c r="ER156" s="1617"/>
      <c r="ET156" s="1616" t="str">
        <f>Dev!$DD$130</f>
        <v>b</v>
      </c>
      <c r="EU156" s="1617"/>
      <c r="EW156" s="1616" t="str">
        <f>Dev!$DG$130</f>
        <v>c</v>
      </c>
      <c r="EX156" s="1617"/>
      <c r="FA156" s="1616" t="str">
        <f>Dev!$DK$130</f>
        <v>d</v>
      </c>
      <c r="FB156" s="1617"/>
      <c r="FD156" s="1616" t="str">
        <f>Dev!$DN$130</f>
        <v>e</v>
      </c>
      <c r="FE156" s="1617"/>
      <c r="FG156" s="1616" t="str">
        <f>Dev!$DQ$130</f>
        <v>f</v>
      </c>
      <c r="FH156" s="1617"/>
      <c r="GS156" s="1616" t="str">
        <f>Dev!$DA$130</f>
        <v>a</v>
      </c>
      <c r="GT156" s="1617"/>
      <c r="GV156" s="1616" t="str">
        <f>Dev!$DD$130</f>
        <v>b</v>
      </c>
      <c r="GW156" s="1617"/>
      <c r="GY156" s="1616" t="str">
        <f>Dev!$DG$130</f>
        <v>c</v>
      </c>
      <c r="GZ156" s="1617"/>
      <c r="HC156" s="1616" t="str">
        <f>Dev!$DK$130</f>
        <v>d</v>
      </c>
      <c r="HD156" s="1617"/>
      <c r="HF156" s="1616" t="str">
        <f>Dev!$DN$130</f>
        <v>e</v>
      </c>
      <c r="HG156" s="1617"/>
      <c r="HI156" s="1616" t="str">
        <f>Dev!$DQ$130</f>
        <v>f</v>
      </c>
      <c r="HJ156" s="1617"/>
      <c r="IU156" s="1616" t="str">
        <f>Dev!$DA$130</f>
        <v>a</v>
      </c>
      <c r="IV156" s="1617"/>
      <c r="IX156" s="1616" t="str">
        <f>Dev!$DD$130</f>
        <v>b</v>
      </c>
      <c r="IY156" s="1617"/>
      <c r="JA156" s="1616" t="str">
        <f>Dev!$DG$130</f>
        <v>c</v>
      </c>
      <c r="JB156" s="1617"/>
      <c r="JE156" s="1616" t="str">
        <f>Dev!$DK$130</f>
        <v>d</v>
      </c>
      <c r="JF156" s="1617"/>
      <c r="JH156" s="1616" t="str">
        <f>Dev!$DN$130</f>
        <v>e</v>
      </c>
      <c r="JI156" s="1617"/>
      <c r="JK156" s="1616" t="str">
        <f>Dev!$DQ$130</f>
        <v>f</v>
      </c>
      <c r="JL156" s="1617"/>
      <c r="KW156" s="1616" t="str">
        <f>Dev!$DA$130</f>
        <v>a</v>
      </c>
      <c r="KX156" s="1617"/>
      <c r="KZ156" s="1616" t="str">
        <f>Dev!$DD$130</f>
        <v>b</v>
      </c>
      <c r="LA156" s="1617"/>
      <c r="LC156" s="1616" t="str">
        <f>Dev!$DG$130</f>
        <v>c</v>
      </c>
      <c r="LD156" s="1617"/>
      <c r="LG156" s="1616" t="str">
        <f>Dev!$DK$130</f>
        <v>d</v>
      </c>
      <c r="LH156" s="1617"/>
      <c r="LJ156" s="1616" t="str">
        <f>Dev!$DN$130</f>
        <v>e</v>
      </c>
      <c r="LK156" s="1617"/>
      <c r="LM156" s="1616" t="str">
        <f>Dev!$DQ$130</f>
        <v>f</v>
      </c>
      <c r="LN156" s="1617"/>
      <c r="MY156" s="1616" t="str">
        <f>Dev!$DA$130</f>
        <v>a</v>
      </c>
      <c r="MZ156" s="1617"/>
      <c r="NB156" s="1616" t="str">
        <f>Dev!$DD$130</f>
        <v>b</v>
      </c>
      <c r="NC156" s="1617"/>
      <c r="NE156" s="1616" t="str">
        <f>Dev!$DG$130</f>
        <v>c</v>
      </c>
      <c r="NF156" s="1617"/>
      <c r="NI156" s="1616" t="str">
        <f>Dev!$DK$130</f>
        <v>d</v>
      </c>
      <c r="NJ156" s="1617"/>
      <c r="NL156" s="1616" t="str">
        <f>Dev!$DN$130</f>
        <v>e</v>
      </c>
      <c r="NM156" s="1617"/>
      <c r="NO156" s="1616" t="str">
        <f>Dev!$DQ$130</f>
        <v>f</v>
      </c>
      <c r="NP156" s="1617"/>
      <c r="OK156" s="1616" t="str">
        <f>Dev!$DA$130</f>
        <v>a</v>
      </c>
      <c r="OL156" s="1617"/>
      <c r="ON156" s="1616" t="str">
        <f>Dev!$DD$130</f>
        <v>b</v>
      </c>
      <c r="OO156" s="1617"/>
      <c r="OQ156" s="1616" t="str">
        <f>Dev!$DG$130</f>
        <v>c</v>
      </c>
      <c r="OR156" s="1617"/>
      <c r="OU156" s="1616" t="str">
        <f>Dev!$DK$130</f>
        <v>d</v>
      </c>
      <c r="OV156" s="1617"/>
      <c r="OX156" s="1616" t="str">
        <f>Dev!$DN$130</f>
        <v>e</v>
      </c>
      <c r="OY156" s="1617"/>
      <c r="PA156" s="1616" t="str">
        <f>Dev!$DQ$130</f>
        <v>f</v>
      </c>
      <c r="PB156" s="1617"/>
      <c r="PW156" s="1616" t="str">
        <f>Dev!$DA$130</f>
        <v>a</v>
      </c>
      <c r="PX156" s="1617"/>
      <c r="PZ156" s="1616" t="str">
        <f>Dev!$DD$130</f>
        <v>b</v>
      </c>
      <c r="QA156" s="1617"/>
      <c r="QC156" s="1616" t="str">
        <f>Dev!$DG$130</f>
        <v>c</v>
      </c>
      <c r="QD156" s="1617"/>
      <c r="QG156" s="1616" t="str">
        <f>Dev!$DK$130</f>
        <v>d</v>
      </c>
      <c r="QH156" s="1617"/>
      <c r="QJ156" s="1616" t="str">
        <f>Dev!$DN$130</f>
        <v>e</v>
      </c>
      <c r="QK156" s="1617"/>
      <c r="QM156" s="1616" t="str">
        <f>Dev!$DQ$130</f>
        <v>f</v>
      </c>
      <c r="QN156" s="1617"/>
      <c r="RY156" s="1616" t="str">
        <f>Dev!$DA$130</f>
        <v>a</v>
      </c>
      <c r="RZ156" s="1617"/>
      <c r="SB156" s="1616" t="str">
        <f>Dev!$DD$130</f>
        <v>b</v>
      </c>
      <c r="SC156" s="1617"/>
      <c r="SE156" s="1616" t="str">
        <f>Dev!$DG$130</f>
        <v>c</v>
      </c>
      <c r="SF156" s="1617"/>
      <c r="SI156" s="1616" t="str">
        <f>Dev!$DK$130</f>
        <v>d</v>
      </c>
      <c r="SJ156" s="1617"/>
      <c r="SL156" s="1616" t="str">
        <f>Dev!$DN$130</f>
        <v>e</v>
      </c>
      <c r="SM156" s="1617"/>
      <c r="SO156" s="1616" t="str">
        <f>Dev!$DQ$130</f>
        <v>f</v>
      </c>
      <c r="SP156" s="1617"/>
      <c r="UA156" s="1616" t="str">
        <f>Dev!$DA$130</f>
        <v>a</v>
      </c>
      <c r="UB156" s="1617"/>
      <c r="UD156" s="1616" t="str">
        <f>Dev!$DD$130</f>
        <v>b</v>
      </c>
      <c r="UE156" s="1617"/>
      <c r="UG156" s="1616" t="str">
        <f>Dev!$DG$130</f>
        <v>c</v>
      </c>
      <c r="UH156" s="1617"/>
      <c r="UK156" s="1616" t="str">
        <f>Dev!$DK$130</f>
        <v>d</v>
      </c>
      <c r="UL156" s="1617"/>
      <c r="UN156" s="1616" t="str">
        <f>Dev!$DN$130</f>
        <v>e</v>
      </c>
      <c r="UO156" s="1617"/>
      <c r="UQ156" s="1616" t="str">
        <f>Dev!$DQ$130</f>
        <v>f</v>
      </c>
      <c r="UR156" s="1617"/>
      <c r="WC156" s="1616" t="str">
        <f>Dev!$DA$130</f>
        <v>a</v>
      </c>
      <c r="WD156" s="1617"/>
      <c r="WF156" s="1616" t="str">
        <f>Dev!$DD$130</f>
        <v>b</v>
      </c>
      <c r="WG156" s="1617"/>
      <c r="WI156" s="1616" t="str">
        <f>Dev!$DG$130</f>
        <v>c</v>
      </c>
      <c r="WJ156" s="1617"/>
      <c r="WM156" s="1616" t="str">
        <f>Dev!$DK$130</f>
        <v>d</v>
      </c>
      <c r="WN156" s="1617"/>
      <c r="WP156" s="1616" t="str">
        <f>Dev!$DN$130</f>
        <v>e</v>
      </c>
      <c r="WQ156" s="1617"/>
      <c r="WS156" s="1616" t="str">
        <f>Dev!$DQ$130</f>
        <v>f</v>
      </c>
      <c r="WT156" s="1617"/>
      <c r="YE156" s="1616" t="str">
        <f>Dev!$DA$130</f>
        <v>a</v>
      </c>
      <c r="YF156" s="1617"/>
      <c r="YH156" s="1616" t="str">
        <f>Dev!$DD$130</f>
        <v>b</v>
      </c>
      <c r="YI156" s="1617"/>
      <c r="YK156" s="1616" t="str">
        <f>Dev!$DG$130</f>
        <v>c</v>
      </c>
      <c r="YL156" s="1617"/>
      <c r="YO156" s="1616" t="str">
        <f>Dev!$DK$130</f>
        <v>d</v>
      </c>
      <c r="YP156" s="1617"/>
      <c r="YR156" s="1616" t="str">
        <f>Dev!$DN$130</f>
        <v>e</v>
      </c>
      <c r="YS156" s="1617"/>
      <c r="YU156" s="1616" t="str">
        <f>Dev!$DQ$130</f>
        <v>f</v>
      </c>
      <c r="YV156" s="1617"/>
      <c r="AAG156" s="1616" t="str">
        <f>Dev!$DA$130</f>
        <v>a</v>
      </c>
      <c r="AAH156" s="1617"/>
      <c r="AAJ156" s="1616" t="str">
        <f>Dev!$DD$130</f>
        <v>b</v>
      </c>
      <c r="AAK156" s="1617"/>
      <c r="AAM156" s="1616" t="str">
        <f>Dev!$DG$130</f>
        <v>c</v>
      </c>
      <c r="AAN156" s="1617"/>
      <c r="AAQ156" s="1616" t="str">
        <f>Dev!$DK$130</f>
        <v>d</v>
      </c>
      <c r="AAR156" s="1617"/>
      <c r="AAT156" s="1616" t="str">
        <f>Dev!$DN$130</f>
        <v>e</v>
      </c>
      <c r="AAU156" s="1617"/>
      <c r="AAW156" s="1616" t="str">
        <f>Dev!$DQ$130</f>
        <v>f</v>
      </c>
      <c r="AAX156" s="1617"/>
      <c r="ACI156" s="1616" t="str">
        <f>Dev!$DA$130</f>
        <v>a</v>
      </c>
      <c r="ACJ156" s="1617"/>
      <c r="ACL156" s="1616" t="str">
        <f>Dev!$DD$130</f>
        <v>b</v>
      </c>
      <c r="ACM156" s="1617"/>
      <c r="ACO156" s="1616" t="str">
        <f>Dev!$DG$130</f>
        <v>c</v>
      </c>
      <c r="ACP156" s="1617"/>
      <c r="ACS156" s="1616" t="str">
        <f>Dev!$DK$130</f>
        <v>d</v>
      </c>
      <c r="ACT156" s="1617"/>
      <c r="ACV156" s="1616" t="str">
        <f>Dev!$DN$130</f>
        <v>e</v>
      </c>
      <c r="ACW156" s="1617"/>
      <c r="ACY156" s="1616" t="str">
        <f>Dev!$DQ$130</f>
        <v>f</v>
      </c>
      <c r="ACZ156" s="1617"/>
      <c r="AEK156" s="1616" t="str">
        <f>Dev!$DA$130</f>
        <v>a</v>
      </c>
      <c r="AEL156" s="1617"/>
      <c r="AEN156" s="1616" t="str">
        <f>Dev!$DD$130</f>
        <v>b</v>
      </c>
      <c r="AEO156" s="1617"/>
      <c r="AEQ156" s="1616" t="str">
        <f>Dev!$DG$130</f>
        <v>c</v>
      </c>
      <c r="AER156" s="1617"/>
      <c r="AEU156" s="1616" t="str">
        <f>Dev!$DK$130</f>
        <v>d</v>
      </c>
      <c r="AEV156" s="1617"/>
      <c r="AEX156" s="1616" t="str">
        <f>Dev!$DN$130</f>
        <v>e</v>
      </c>
      <c r="AEY156" s="1617"/>
      <c r="AFA156" s="1616" t="str">
        <f>Dev!$DQ$130</f>
        <v>f</v>
      </c>
      <c r="AFB156" s="1617"/>
      <c r="AGM156" s="1616" t="str">
        <f>Dev!$DA$130</f>
        <v>a</v>
      </c>
      <c r="AGN156" s="1617"/>
      <c r="AGP156" s="1616" t="str">
        <f>Dev!$DD$130</f>
        <v>b</v>
      </c>
      <c r="AGQ156" s="1617"/>
      <c r="AGS156" s="1616" t="str">
        <f>Dev!$DG$130</f>
        <v>c</v>
      </c>
      <c r="AGT156" s="1617"/>
      <c r="AGW156" s="1616" t="str">
        <f>Dev!$DK$130</f>
        <v>d</v>
      </c>
      <c r="AGX156" s="1617"/>
      <c r="AGZ156" s="1616" t="str">
        <f>Dev!$DN$130</f>
        <v>e</v>
      </c>
      <c r="AHA156" s="1617"/>
      <c r="AHC156" s="1616" t="str">
        <f>Dev!$DQ$130</f>
        <v>f</v>
      </c>
      <c r="AHD156" s="1617"/>
      <c r="AIO156" s="1616" t="str">
        <f>Dev!$DA$130</f>
        <v>a</v>
      </c>
      <c r="AIP156" s="1617"/>
      <c r="AIR156" s="1616" t="str">
        <f>Dev!$DD$130</f>
        <v>b</v>
      </c>
      <c r="AIS156" s="1617"/>
      <c r="AIU156" s="1616" t="str">
        <f>Dev!$DG$130</f>
        <v>c</v>
      </c>
      <c r="AIV156" s="1617"/>
      <c r="AIY156" s="1616" t="str">
        <f>Dev!$DK$130</f>
        <v>d</v>
      </c>
      <c r="AIZ156" s="1617"/>
      <c r="AJB156" s="1616" t="str">
        <f>Dev!$DN$130</f>
        <v>e</v>
      </c>
      <c r="AJC156" s="1617"/>
      <c r="AJE156" s="1616" t="str">
        <f>Dev!$DQ$130</f>
        <v>f</v>
      </c>
      <c r="AJF156" s="1617"/>
      <c r="AKQ156" s="1616" t="str">
        <f>Dev!$DA$130</f>
        <v>a</v>
      </c>
      <c r="AKR156" s="1617"/>
      <c r="AKT156" s="1616" t="str">
        <f>Dev!$DD$130</f>
        <v>b</v>
      </c>
      <c r="AKU156" s="1617"/>
      <c r="AKW156" s="1616" t="str">
        <f>Dev!$DG$130</f>
        <v>c</v>
      </c>
      <c r="AKX156" s="1617"/>
      <c r="ALA156" s="1616" t="str">
        <f>Dev!$DK$130</f>
        <v>d</v>
      </c>
      <c r="ALB156" s="1617"/>
      <c r="ALD156" s="1616" t="str">
        <f>Dev!$DN$130</f>
        <v>e</v>
      </c>
      <c r="ALE156" s="1617"/>
      <c r="ALG156" s="1616" t="str">
        <f>Dev!$DQ$130</f>
        <v>f</v>
      </c>
      <c r="ALH156" s="1617"/>
      <c r="AMS156" s="1616" t="str">
        <f>Dev!$DA$130</f>
        <v>a</v>
      </c>
      <c r="AMT156" s="1617"/>
      <c r="AMV156" s="1616" t="str">
        <f>Dev!$DD$130</f>
        <v>b</v>
      </c>
      <c r="AMW156" s="1617"/>
      <c r="AMY156" s="1616" t="str">
        <f>Dev!$DG$130</f>
        <v>c</v>
      </c>
      <c r="AMZ156" s="1617"/>
      <c r="ANC156" s="1616" t="str">
        <f>Dev!$DK$130</f>
        <v>d</v>
      </c>
      <c r="AND156" s="1617"/>
      <c r="ANF156" s="1616" t="str">
        <f>Dev!$DN$130</f>
        <v>e</v>
      </c>
      <c r="ANG156" s="1617"/>
      <c r="ANI156" s="1616" t="str">
        <f>Dev!$DQ$130</f>
        <v>f</v>
      </c>
      <c r="ANJ156" s="1617"/>
      <c r="AOU156" s="1616" t="str">
        <f>Dev!$DA$130</f>
        <v>a</v>
      </c>
      <c r="AOV156" s="1617"/>
      <c r="AOX156" s="1616" t="str">
        <f>Dev!$DD$130</f>
        <v>b</v>
      </c>
      <c r="AOY156" s="1617"/>
      <c r="APA156" s="1616" t="str">
        <f>Dev!$DG$130</f>
        <v>c</v>
      </c>
      <c r="APB156" s="1617"/>
      <c r="APE156" s="1616" t="str">
        <f>Dev!$DK$130</f>
        <v>d</v>
      </c>
      <c r="APF156" s="1617"/>
      <c r="APH156" s="1616" t="str">
        <f>Dev!$DN$130</f>
        <v>e</v>
      </c>
      <c r="API156" s="1617"/>
      <c r="APK156" s="1616" t="str">
        <f>Dev!$DQ$130</f>
        <v>f</v>
      </c>
      <c r="APL156" s="1617"/>
      <c r="AQW156" s="1616" t="str">
        <f>Dev!$DA$130</f>
        <v>a</v>
      </c>
      <c r="AQX156" s="1617"/>
      <c r="AQZ156" s="1616" t="str">
        <f>Dev!$DD$130</f>
        <v>b</v>
      </c>
      <c r="ARA156" s="1617"/>
      <c r="ARC156" s="1616" t="str">
        <f>Dev!$DG$130</f>
        <v>c</v>
      </c>
      <c r="ARD156" s="1617"/>
      <c r="ARG156" s="1616" t="str">
        <f>Dev!$DK$130</f>
        <v>d</v>
      </c>
      <c r="ARH156" s="1617"/>
      <c r="ARJ156" s="1616" t="str">
        <f>Dev!$DN$130</f>
        <v>e</v>
      </c>
      <c r="ARK156" s="1617"/>
      <c r="ARM156" s="1616" t="str">
        <f>Dev!$DQ$130</f>
        <v>f</v>
      </c>
      <c r="ARN156" s="1617"/>
      <c r="ASY156" s="1616" t="str">
        <f>Dev!$DA$130</f>
        <v>a</v>
      </c>
      <c r="ASZ156" s="1617"/>
      <c r="ATB156" s="1616" t="str">
        <f>Dev!$DD$130</f>
        <v>b</v>
      </c>
      <c r="ATC156" s="1617"/>
      <c r="ATE156" s="1616" t="str">
        <f>Dev!$DG$130</f>
        <v>c</v>
      </c>
      <c r="ATF156" s="1617"/>
      <c r="ATI156" s="1616" t="str">
        <f>Dev!$DK$130</f>
        <v>d</v>
      </c>
      <c r="ATJ156" s="1617"/>
      <c r="ATL156" s="1616" t="str">
        <f>Dev!$DN$130</f>
        <v>e</v>
      </c>
      <c r="ATM156" s="1617"/>
      <c r="ATO156" s="1616" t="str">
        <f>Dev!$DQ$130</f>
        <v>f</v>
      </c>
      <c r="ATP156" s="1617"/>
      <c r="AUK156" s="265"/>
      <c r="AUL156" s="265"/>
      <c r="AUN156" s="265"/>
      <c r="AUO156" s="265"/>
      <c r="AUQ156" s="265"/>
      <c r="AUR156" s="265"/>
      <c r="AUU156" s="265"/>
      <c r="AUV156" s="265"/>
      <c r="AUX156" s="265"/>
      <c r="AUY156" s="265"/>
      <c r="AVA156" s="265"/>
      <c r="AVB156" s="265"/>
      <c r="AVP156" s="868"/>
      <c r="AVQ156" s="868"/>
      <c r="AVR156" s="868"/>
      <c r="AVS156" s="868"/>
      <c r="AVT156" s="868"/>
      <c r="AVU156" s="868"/>
      <c r="AVV156" s="868"/>
      <c r="AVW156" s="868"/>
      <c r="AVX156" s="868"/>
      <c r="AVY156" s="868"/>
      <c r="AVZ156" s="868"/>
      <c r="AWA156" s="868"/>
      <c r="AWB156" s="868"/>
      <c r="AWC156" s="868"/>
      <c r="AWD156" s="868"/>
      <c r="AWE156" s="868"/>
      <c r="AWF156" s="868"/>
      <c r="AWG156" s="868"/>
      <c r="AWH156" s="868"/>
      <c r="AWI156" s="868"/>
      <c r="AWJ156" s="868"/>
      <c r="AWK156" s="868"/>
      <c r="AWL156" s="868"/>
      <c r="AWM156" s="868"/>
      <c r="AWN156" s="868"/>
      <c r="AWO156" s="868"/>
      <c r="AWP156" s="868"/>
      <c r="AWQ156" s="868"/>
      <c r="AWR156" s="1213"/>
      <c r="AWS156" s="1213"/>
      <c r="AWT156" s="1213"/>
      <c r="AWU156" s="1213"/>
      <c r="AWV156" s="1213"/>
      <c r="AWW156" s="1213"/>
      <c r="AWX156" s="1213"/>
      <c r="AWY156" s="1213"/>
      <c r="AWZ156" s="1213"/>
      <c r="AXA156" s="1213"/>
      <c r="AXB156" s="1213"/>
      <c r="AXC156" s="1213"/>
      <c r="AXD156" s="1213"/>
      <c r="AXE156" s="1213"/>
      <c r="AXF156" s="1213"/>
      <c r="AXG156" s="1213"/>
      <c r="AXH156" s="1213"/>
      <c r="AXI156" s="1213"/>
      <c r="AXJ156" s="1213"/>
      <c r="AXK156" s="1213"/>
      <c r="AXL156" s="1213"/>
      <c r="AXM156" s="1213"/>
      <c r="AXN156" s="1213"/>
      <c r="AXO156" s="1213"/>
      <c r="AXP156" s="1213"/>
      <c r="AXQ156" s="1213"/>
      <c r="AXR156" s="1213"/>
      <c r="AXS156" s="1213"/>
      <c r="AXT156" s="1213"/>
      <c r="AXU156" s="868"/>
      <c r="AXV156" s="868"/>
      <c r="AXW156" s="868"/>
      <c r="AXX156" s="868"/>
      <c r="AXY156" s="868"/>
      <c r="AXZ156" s="868"/>
      <c r="AYA156" s="868"/>
      <c r="AYB156" s="868"/>
      <c r="AYC156" s="868"/>
      <c r="AYD156" s="868"/>
      <c r="AYE156" s="868"/>
      <c r="AYF156" s="868"/>
      <c r="AYG156" s="868"/>
      <c r="AYH156" s="868"/>
      <c r="AYI156" s="868"/>
      <c r="AYJ156" s="868"/>
      <c r="AYK156" s="868"/>
      <c r="AYL156" s="868"/>
      <c r="AYM156" s="868"/>
      <c r="AZM156" s="1616" t="str">
        <f>Dev!$DA$130</f>
        <v>a</v>
      </c>
      <c r="AZN156" s="1617"/>
      <c r="AZP156" s="1616" t="str">
        <f>Dev!$DD$130</f>
        <v>b</v>
      </c>
      <c r="AZQ156" s="1617"/>
      <c r="AZS156" s="1616" t="str">
        <f>Dev!$DG$130</f>
        <v>c</v>
      </c>
      <c r="AZT156" s="1617"/>
      <c r="AZW156" s="1616" t="str">
        <f>Dev!$DK$130</f>
        <v>d</v>
      </c>
      <c r="AZX156" s="1617"/>
      <c r="AZZ156" s="1616" t="str">
        <f>Dev!$DN$130</f>
        <v>e</v>
      </c>
      <c r="BAA156" s="1617"/>
      <c r="BAC156" s="1616" t="str">
        <f>Dev!$DQ$130</f>
        <v>f</v>
      </c>
      <c r="BAD156" s="1617"/>
      <c r="BBO156" s="1616" t="str">
        <f>Dev!$DA$130</f>
        <v>a</v>
      </c>
      <c r="BBP156" s="1617"/>
      <c r="BBR156" s="1616" t="str">
        <f>Dev!$DD$130</f>
        <v>b</v>
      </c>
      <c r="BBS156" s="1617"/>
      <c r="BBU156" s="1616" t="str">
        <f>Dev!$DG$130</f>
        <v>c</v>
      </c>
      <c r="BBV156" s="1617"/>
      <c r="BBY156" s="1616" t="str">
        <f>Dev!$DK$130</f>
        <v>d</v>
      </c>
      <c r="BBZ156" s="1617"/>
      <c r="BCB156" s="1616" t="str">
        <f>Dev!$DN$130</f>
        <v>e</v>
      </c>
      <c r="BCC156" s="1617"/>
      <c r="BCE156" s="1616" t="str">
        <f>Dev!$DQ$130</f>
        <v>f</v>
      </c>
      <c r="BCF156" s="1617"/>
      <c r="BDQ156" s="1616" t="str">
        <f>Dev!$DA$130</f>
        <v>a</v>
      </c>
      <c r="BDR156" s="1617"/>
      <c r="BDT156" s="1616" t="str">
        <f>Dev!$DD$130</f>
        <v>b</v>
      </c>
      <c r="BDU156" s="1617"/>
      <c r="BDW156" s="1616" t="str">
        <f>Dev!$DG$130</f>
        <v>c</v>
      </c>
      <c r="BDX156" s="1617"/>
      <c r="BEA156" s="1616" t="str">
        <f>Dev!$DK$130</f>
        <v>d</v>
      </c>
      <c r="BEB156" s="1617"/>
      <c r="BED156" s="1616" t="str">
        <f>Dev!$DN$130</f>
        <v>e</v>
      </c>
      <c r="BEE156" s="1617"/>
      <c r="BEG156" s="1616" t="str">
        <f>Dev!$DQ$130</f>
        <v>f</v>
      </c>
      <c r="BEH156" s="1617"/>
      <c r="BFS156" s="1616" t="str">
        <f>Dev!$DA$130</f>
        <v>a</v>
      </c>
      <c r="BFT156" s="1617"/>
      <c r="BFV156" s="1616" t="str">
        <f>Dev!$DD$130</f>
        <v>b</v>
      </c>
      <c r="BFW156" s="1617"/>
      <c r="BFY156" s="1616" t="str">
        <f>Dev!$DG$130</f>
        <v>c</v>
      </c>
      <c r="BFZ156" s="1617"/>
      <c r="BGC156" s="1616" t="str">
        <f>Dev!$DK$130</f>
        <v>d</v>
      </c>
      <c r="BGD156" s="1617"/>
      <c r="BGF156" s="1616" t="str">
        <f>Dev!$DN$130</f>
        <v>e</v>
      </c>
      <c r="BGG156" s="1617"/>
      <c r="BGI156" s="1616" t="str">
        <f>Dev!$DQ$130</f>
        <v>f</v>
      </c>
      <c r="BGJ156" s="1617"/>
      <c r="BHU156" s="1616" t="str">
        <f>Dev!$DA$130</f>
        <v>a</v>
      </c>
      <c r="BHV156" s="1617"/>
      <c r="BHX156" s="1616" t="str">
        <f>Dev!$DD$130</f>
        <v>b</v>
      </c>
      <c r="BHY156" s="1617"/>
      <c r="BIA156" s="1616" t="str">
        <f>Dev!$DG$130</f>
        <v>c</v>
      </c>
      <c r="BIB156" s="1617"/>
      <c r="BIE156" s="1616" t="str">
        <f>Dev!$DK$130</f>
        <v>d</v>
      </c>
      <c r="BIF156" s="1617"/>
      <c r="BIH156" s="1616" t="str">
        <f>Dev!$DN$130</f>
        <v>e</v>
      </c>
      <c r="BII156" s="1617"/>
      <c r="BIK156" s="1616" t="str">
        <f>Dev!$DQ$130</f>
        <v>f</v>
      </c>
      <c r="BIL156" s="1617"/>
      <c r="BJW156" s="1616" t="str">
        <f>Dev!$DA$130</f>
        <v>a</v>
      </c>
      <c r="BJX156" s="1617"/>
      <c r="BJZ156" s="1616" t="str">
        <f>Dev!$DD$130</f>
        <v>b</v>
      </c>
      <c r="BKA156" s="1617"/>
      <c r="BKC156" s="1616" t="str">
        <f>Dev!$DG$130</f>
        <v>c</v>
      </c>
      <c r="BKD156" s="1617"/>
      <c r="BKG156" s="1616" t="str">
        <f>Dev!$DK$130</f>
        <v>d</v>
      </c>
      <c r="BKH156" s="1617"/>
      <c r="BKJ156" s="1616" t="str">
        <f>Dev!$DN$130</f>
        <v>e</v>
      </c>
      <c r="BKK156" s="1617"/>
      <c r="BKM156" s="1616" t="str">
        <f>Dev!$DQ$130</f>
        <v>f</v>
      </c>
      <c r="BKN156" s="1617"/>
      <c r="BLY156" s="1616" t="str">
        <f>Dev!$DA$130</f>
        <v>a</v>
      </c>
      <c r="BLZ156" s="1617"/>
      <c r="BMB156" s="1616" t="str">
        <f>Dev!$DD$130</f>
        <v>b</v>
      </c>
      <c r="BMC156" s="1617"/>
      <c r="BME156" s="1616" t="str">
        <f>Dev!$DG$130</f>
        <v>c</v>
      </c>
      <c r="BMF156" s="1617"/>
      <c r="BMI156" s="1616" t="str">
        <f>Dev!$DK$130</f>
        <v>d</v>
      </c>
      <c r="BMJ156" s="1617"/>
      <c r="BML156" s="1616" t="str">
        <f>Dev!$DN$130</f>
        <v>e</v>
      </c>
      <c r="BMM156" s="1617"/>
      <c r="BMO156" s="1616" t="str">
        <f>Dev!$DQ$130</f>
        <v>f</v>
      </c>
      <c r="BMP156" s="1617"/>
      <c r="BOA156" s="1616" t="str">
        <f>Dev!$DA$130</f>
        <v>a</v>
      </c>
      <c r="BOB156" s="1617"/>
      <c r="BOD156" s="1616" t="str">
        <f>Dev!$DD$130</f>
        <v>b</v>
      </c>
      <c r="BOE156" s="1617"/>
      <c r="BOG156" s="1616" t="str">
        <f>Dev!$DG$130</f>
        <v>c</v>
      </c>
      <c r="BOH156" s="1617"/>
      <c r="BOK156" s="1616" t="str">
        <f>Dev!$DK$130</f>
        <v>d</v>
      </c>
      <c r="BOL156" s="1617"/>
      <c r="BON156" s="1616" t="str">
        <f>Dev!$DN$130</f>
        <v>e</v>
      </c>
      <c r="BOO156" s="1617"/>
      <c r="BOQ156" s="1616" t="str">
        <f>Dev!$DQ$130</f>
        <v>f</v>
      </c>
      <c r="BOR156" s="1617"/>
      <c r="BQC156" s="1616" t="str">
        <f>Dev!$DA$130</f>
        <v>a</v>
      </c>
      <c r="BQD156" s="1617"/>
      <c r="BQF156" s="1616" t="str">
        <f>Dev!$DD$130</f>
        <v>b</v>
      </c>
      <c r="BQG156" s="1617"/>
      <c r="BQI156" s="1616" t="str">
        <f>Dev!$DG$130</f>
        <v>c</v>
      </c>
      <c r="BQJ156" s="1617"/>
      <c r="BQM156" s="1616" t="str">
        <f>Dev!$DK$130</f>
        <v>d</v>
      </c>
      <c r="BQN156" s="1617"/>
      <c r="BQP156" s="1616" t="str">
        <f>Dev!$DN$130</f>
        <v>e</v>
      </c>
      <c r="BQQ156" s="1617"/>
      <c r="BQS156" s="1616" t="str">
        <f>Dev!$DQ$130</f>
        <v>f</v>
      </c>
      <c r="BQT156" s="1617"/>
      <c r="BSE156" s="1616" t="str">
        <f>Dev!$DA$130</f>
        <v>a</v>
      </c>
      <c r="BSF156" s="1617"/>
      <c r="BSH156" s="1616" t="str">
        <f>Dev!$DD$130</f>
        <v>b</v>
      </c>
      <c r="BSI156" s="1617"/>
      <c r="BSK156" s="1616" t="str">
        <f>Dev!$DG$130</f>
        <v>c</v>
      </c>
      <c r="BSL156" s="1617"/>
      <c r="BSO156" s="1616" t="str">
        <f>Dev!$DK$130</f>
        <v>d</v>
      </c>
      <c r="BSP156" s="1617"/>
      <c r="BSR156" s="1616" t="str">
        <f>Dev!$DN$130</f>
        <v>e</v>
      </c>
      <c r="BSS156" s="1617"/>
      <c r="BSU156" s="1616" t="str">
        <f>Dev!$DQ$130</f>
        <v>f</v>
      </c>
      <c r="BSV156" s="1617"/>
      <c r="BUG156" s="1616" t="str">
        <f>Dev!$DA$130</f>
        <v>a</v>
      </c>
      <c r="BUH156" s="1617"/>
      <c r="BUJ156" s="1616" t="str">
        <f>Dev!$DD$130</f>
        <v>b</v>
      </c>
      <c r="BUK156" s="1617"/>
      <c r="BUM156" s="1616" t="str">
        <f>Dev!$DG$130</f>
        <v>c</v>
      </c>
      <c r="BUN156" s="1617"/>
      <c r="BUQ156" s="1616" t="str">
        <f>Dev!$DK$130</f>
        <v>d</v>
      </c>
      <c r="BUR156" s="1617"/>
      <c r="BUT156" s="1616" t="str">
        <f>Dev!$DN$130</f>
        <v>e</v>
      </c>
      <c r="BUU156" s="1617"/>
      <c r="BUW156" s="1616" t="str">
        <f>Dev!$DQ$130</f>
        <v>f</v>
      </c>
      <c r="BUX156" s="1617"/>
      <c r="BWI156" s="1616" t="str">
        <f>Dev!$DA$130</f>
        <v>a</v>
      </c>
      <c r="BWJ156" s="1617"/>
      <c r="BWL156" s="1616" t="str">
        <f>Dev!$DD$130</f>
        <v>b</v>
      </c>
      <c r="BWM156" s="1617"/>
      <c r="BWO156" s="1616" t="str">
        <f>Dev!$DG$130</f>
        <v>c</v>
      </c>
      <c r="BWP156" s="1617"/>
      <c r="BWS156" s="1616" t="str">
        <f>Dev!$DK$130</f>
        <v>d</v>
      </c>
      <c r="BWT156" s="1617"/>
      <c r="BWV156" s="1616" t="str">
        <f>Dev!$DN$130</f>
        <v>e</v>
      </c>
      <c r="BWW156" s="1617"/>
      <c r="BWY156" s="1616" t="str">
        <f>Dev!$DQ$130</f>
        <v>f</v>
      </c>
      <c r="BWZ156" s="1617"/>
      <c r="BYK156" s="1616" t="str">
        <f>Dev!$DA$130</f>
        <v>a</v>
      </c>
      <c r="BYL156" s="1617"/>
      <c r="BYN156" s="1616" t="str">
        <f>Dev!$DD$130</f>
        <v>b</v>
      </c>
      <c r="BYO156" s="1617"/>
      <c r="BYQ156" s="1616" t="str">
        <f>Dev!$DG$130</f>
        <v>c</v>
      </c>
      <c r="BYR156" s="1617"/>
      <c r="BYU156" s="1616" t="str">
        <f>Dev!$DK$130</f>
        <v>d</v>
      </c>
      <c r="BYV156" s="1617"/>
      <c r="BYX156" s="1616" t="str">
        <f>Dev!$DN$130</f>
        <v>e</v>
      </c>
      <c r="BYY156" s="1617"/>
      <c r="BZA156" s="1616" t="str">
        <f>Dev!$DQ$130</f>
        <v>f</v>
      </c>
      <c r="BZB156" s="1617"/>
      <c r="CAM156" s="1616" t="str">
        <f>Dev!$DA$130</f>
        <v>a</v>
      </c>
      <c r="CAN156" s="1617"/>
      <c r="CAP156" s="1616" t="str">
        <f>Dev!$DD$130</f>
        <v>b</v>
      </c>
      <c r="CAQ156" s="1617"/>
      <c r="CAS156" s="1616" t="str">
        <f>Dev!$DG$130</f>
        <v>c</v>
      </c>
      <c r="CAT156" s="1617"/>
      <c r="CAW156" s="1616" t="str">
        <f>Dev!$DK$130</f>
        <v>d</v>
      </c>
      <c r="CAX156" s="1617"/>
      <c r="CAZ156" s="1616" t="str">
        <f>Dev!$DN$130</f>
        <v>e</v>
      </c>
      <c r="CBA156" s="1617"/>
      <c r="CBC156" s="1616" t="str">
        <f>Dev!$DQ$130</f>
        <v>f</v>
      </c>
      <c r="CBD156" s="1617"/>
      <c r="CCO156" s="1616" t="str">
        <f>Dev!$DA$130</f>
        <v>a</v>
      </c>
      <c r="CCP156" s="1617"/>
      <c r="CCR156" s="1616" t="str">
        <f>Dev!$DD$130</f>
        <v>b</v>
      </c>
      <c r="CCS156" s="1617"/>
      <c r="CCU156" s="1616" t="str">
        <f>Dev!$DG$130</f>
        <v>c</v>
      </c>
      <c r="CCV156" s="1617"/>
      <c r="CCY156" s="1616" t="str">
        <f>Dev!$DK$130</f>
        <v>d</v>
      </c>
      <c r="CCZ156" s="1617"/>
      <c r="CDB156" s="1616" t="str">
        <f>Dev!$DN$130</f>
        <v>e</v>
      </c>
      <c r="CDC156" s="1617"/>
      <c r="CDE156" s="1616" t="str">
        <f>Dev!$DQ$130</f>
        <v>f</v>
      </c>
      <c r="CDF156" s="1617"/>
      <c r="CEQ156" s="1616" t="str">
        <f>Dev!$DA$130</f>
        <v>a</v>
      </c>
      <c r="CER156" s="1617"/>
      <c r="CET156" s="1616" t="str">
        <f>Dev!$DD$130</f>
        <v>b</v>
      </c>
      <c r="CEU156" s="1617"/>
      <c r="CEW156" s="1616" t="str">
        <f>Dev!$DG$130</f>
        <v>c</v>
      </c>
      <c r="CEX156" s="1617"/>
      <c r="CFA156" s="1616" t="str">
        <f>Dev!$DK$130</f>
        <v>d</v>
      </c>
      <c r="CFB156" s="1617"/>
      <c r="CFD156" s="1616" t="str">
        <f>Dev!$DN$130</f>
        <v>e</v>
      </c>
      <c r="CFE156" s="1617"/>
      <c r="CFG156" s="1616" t="str">
        <f>Dev!$DQ$130</f>
        <v>f</v>
      </c>
      <c r="CFH156" s="1617"/>
      <c r="CGS156" s="1616" t="str">
        <f>Dev!$DA$130</f>
        <v>a</v>
      </c>
      <c r="CGT156" s="1617"/>
      <c r="CGV156" s="1616" t="str">
        <f>Dev!$DD$130</f>
        <v>b</v>
      </c>
      <c r="CGW156" s="1617"/>
      <c r="CGY156" s="1616" t="str">
        <f>Dev!$DG$130</f>
        <v>c</v>
      </c>
      <c r="CGZ156" s="1617"/>
      <c r="CHC156" s="1616" t="str">
        <f>Dev!$DK$130</f>
        <v>d</v>
      </c>
      <c r="CHD156" s="1617"/>
      <c r="CHF156" s="1616" t="str">
        <f>Dev!$DN$130</f>
        <v>e</v>
      </c>
      <c r="CHG156" s="1617"/>
      <c r="CHI156" s="1616" t="str">
        <f>Dev!$DQ$130</f>
        <v>f</v>
      </c>
      <c r="CHJ156" s="1617"/>
      <c r="CIU156" s="1616" t="str">
        <f>Dev!$DA$130</f>
        <v>a</v>
      </c>
      <c r="CIV156" s="1617"/>
      <c r="CIX156" s="1616" t="str">
        <f>Dev!$DD$130</f>
        <v>b</v>
      </c>
      <c r="CIY156" s="1617"/>
      <c r="CJA156" s="1616" t="str">
        <f>Dev!$DG$130</f>
        <v>c</v>
      </c>
      <c r="CJB156" s="1617"/>
      <c r="CJE156" s="1616" t="str">
        <f>Dev!$DK$130</f>
        <v>d</v>
      </c>
      <c r="CJF156" s="1617"/>
      <c r="CJH156" s="1616" t="str">
        <f>Dev!$DN$130</f>
        <v>e</v>
      </c>
      <c r="CJI156" s="1617"/>
      <c r="CJK156" s="1616" t="str">
        <f>Dev!$DQ$130</f>
        <v>f</v>
      </c>
      <c r="CJL156" s="1617"/>
      <c r="CKW156" s="1616" t="str">
        <f>Dev!$DA$130</f>
        <v>a</v>
      </c>
      <c r="CKX156" s="1617"/>
      <c r="CKZ156" s="1616" t="str">
        <f>Dev!$DD$130</f>
        <v>b</v>
      </c>
      <c r="CLA156" s="1617"/>
      <c r="CLC156" s="1616" t="str">
        <f>Dev!$DG$130</f>
        <v>c</v>
      </c>
      <c r="CLD156" s="1617"/>
      <c r="CLG156" s="1616" t="str">
        <f>Dev!$DK$130</f>
        <v>d</v>
      </c>
      <c r="CLH156" s="1617"/>
      <c r="CLJ156" s="1616" t="str">
        <f>Dev!$DN$130</f>
        <v>e</v>
      </c>
      <c r="CLK156" s="1617"/>
      <c r="CLM156" s="1616" t="str">
        <f>Dev!$DQ$130</f>
        <v>f</v>
      </c>
      <c r="CLN156" s="1617"/>
      <c r="CMY156" s="1616" t="str">
        <f>Dev!$DA$130</f>
        <v>a</v>
      </c>
      <c r="CMZ156" s="1617"/>
      <c r="CNB156" s="1616" t="str">
        <f>Dev!$DD$130</f>
        <v>b</v>
      </c>
      <c r="CNC156" s="1617"/>
      <c r="CNE156" s="1616" t="str">
        <f>Dev!$DG$130</f>
        <v>c</v>
      </c>
      <c r="CNF156" s="1617"/>
      <c r="CNI156" s="1616" t="str">
        <f>Dev!$DK$130</f>
        <v>d</v>
      </c>
      <c r="CNJ156" s="1617"/>
      <c r="CNL156" s="1616" t="str">
        <f>Dev!$DN$130</f>
        <v>e</v>
      </c>
      <c r="CNM156" s="1617"/>
      <c r="CNO156" s="1616" t="str">
        <f>Dev!$DQ$130</f>
        <v>f</v>
      </c>
      <c r="CNP156" s="1617"/>
      <c r="CPA156" s="1616" t="str">
        <f>Dev!$DA$130</f>
        <v>a</v>
      </c>
      <c r="CPB156" s="1617"/>
      <c r="CPD156" s="1616" t="str">
        <f>Dev!$DD$130</f>
        <v>b</v>
      </c>
      <c r="CPE156" s="1617"/>
      <c r="CPG156" s="1616" t="str">
        <f>Dev!$DG$130</f>
        <v>c</v>
      </c>
      <c r="CPH156" s="1617"/>
      <c r="CPK156" s="1616" t="str">
        <f>Dev!$DK$130</f>
        <v>d</v>
      </c>
      <c r="CPL156" s="1617"/>
      <c r="CPN156" s="1616" t="str">
        <f>Dev!$DN$130</f>
        <v>e</v>
      </c>
      <c r="CPO156" s="1617"/>
      <c r="CPQ156" s="1616" t="str">
        <f>Dev!$DQ$130</f>
        <v>f</v>
      </c>
      <c r="CPR156" s="1617"/>
      <c r="CRC156" s="1616" t="str">
        <f>Dev!$DA$130</f>
        <v>a</v>
      </c>
      <c r="CRD156" s="1617"/>
      <c r="CRF156" s="1616" t="str">
        <f>Dev!$DD$130</f>
        <v>b</v>
      </c>
      <c r="CRG156" s="1617"/>
      <c r="CRI156" s="1616" t="str">
        <f>Dev!$DG$130</f>
        <v>c</v>
      </c>
      <c r="CRJ156" s="1617"/>
      <c r="CRM156" s="1616" t="str">
        <f>Dev!$DK$130</f>
        <v>d</v>
      </c>
      <c r="CRN156" s="1617"/>
      <c r="CRP156" s="1616" t="str">
        <f>Dev!$DN$130</f>
        <v>e</v>
      </c>
      <c r="CRQ156" s="1617"/>
      <c r="CRS156" s="1616" t="str">
        <f>Dev!$DQ$130</f>
        <v>f</v>
      </c>
      <c r="CRT156" s="1617"/>
      <c r="CTE156" s="1616" t="str">
        <f>Dev!$DA$130</f>
        <v>a</v>
      </c>
      <c r="CTF156" s="1617"/>
      <c r="CTH156" s="1616" t="str">
        <f>Dev!$DD$130</f>
        <v>b</v>
      </c>
      <c r="CTI156" s="1617"/>
      <c r="CTK156" s="1616" t="str">
        <f>Dev!$DG$130</f>
        <v>c</v>
      </c>
      <c r="CTL156" s="1617"/>
      <c r="CTO156" s="1616" t="str">
        <f>Dev!$DK$130</f>
        <v>d</v>
      </c>
      <c r="CTP156" s="1617"/>
      <c r="CTR156" s="1616" t="str">
        <f>Dev!$DN$130</f>
        <v>e</v>
      </c>
      <c r="CTS156" s="1617"/>
      <c r="CTU156" s="1616" t="str">
        <f>Dev!$DQ$130</f>
        <v>f</v>
      </c>
      <c r="CTV156" s="1617"/>
      <c r="CWM156" s="1616" t="str">
        <f>Dev!$DA$130</f>
        <v>a</v>
      </c>
      <c r="CWN156" s="1617"/>
      <c r="CWP156" s="1616" t="str">
        <f>Dev!$DD$130</f>
        <v>b</v>
      </c>
      <c r="CWQ156" s="1617"/>
      <c r="CWS156" s="1616" t="str">
        <f>Dev!$DG$130</f>
        <v>c</v>
      </c>
      <c r="CWT156" s="1617"/>
      <c r="CWW156" s="1616" t="str">
        <f>Dev!$DK$130</f>
        <v>d</v>
      </c>
      <c r="CWX156" s="1617"/>
      <c r="CWZ156" s="1616" t="str">
        <f>Dev!$DN$130</f>
        <v>e</v>
      </c>
      <c r="CXA156" s="1617"/>
      <c r="CXC156" s="1616" t="str">
        <f>Dev!$DQ$130</f>
        <v>f</v>
      </c>
      <c r="CXD156" s="1617"/>
      <c r="DAK156" s="1616" t="str">
        <f>Dev!$DA$130</f>
        <v>a</v>
      </c>
      <c r="DAL156" s="1617"/>
      <c r="DAN156" s="1616" t="str">
        <f>Dev!$DD$130</f>
        <v>b</v>
      </c>
      <c r="DAO156" s="1617"/>
      <c r="DAQ156" s="1616" t="str">
        <f>Dev!$DG$130</f>
        <v>c</v>
      </c>
      <c r="DAR156" s="1617"/>
      <c r="DAU156" s="1616" t="str">
        <f>Dev!$DK$130</f>
        <v>d</v>
      </c>
      <c r="DAV156" s="1617"/>
      <c r="DAX156" s="1616" t="str">
        <f>Dev!$DN$130</f>
        <v>e</v>
      </c>
      <c r="DAY156" s="1617"/>
      <c r="DBA156" s="1616" t="str">
        <f>Dev!$DQ$130</f>
        <v>f</v>
      </c>
      <c r="DBB156" s="1617"/>
      <c r="DDS156" s="1616" t="str">
        <f>Dev!$DA$130</f>
        <v>a</v>
      </c>
      <c r="DDT156" s="1617"/>
      <c r="DDV156" s="1616" t="str">
        <f>Dev!$DD$130</f>
        <v>b</v>
      </c>
      <c r="DDW156" s="1617"/>
      <c r="DDY156" s="1616" t="str">
        <f>Dev!$DG$130</f>
        <v>c</v>
      </c>
      <c r="DDZ156" s="1617"/>
      <c r="DEC156" s="1616" t="str">
        <f>Dev!$DK$130</f>
        <v>d</v>
      </c>
      <c r="DED156" s="1617"/>
      <c r="DEF156" s="1616" t="str">
        <f>Dev!$DN$130</f>
        <v>e</v>
      </c>
      <c r="DEG156" s="1617"/>
      <c r="DEI156" s="1616" t="str">
        <f>Dev!$DQ$130</f>
        <v>f</v>
      </c>
      <c r="DEJ156" s="1617"/>
      <c r="DHA156" s="1616" t="str">
        <f>Dev!$DA$130</f>
        <v>a</v>
      </c>
      <c r="DHB156" s="1617"/>
      <c r="DHD156" s="1616" t="str">
        <f>Dev!$DD$130</f>
        <v>b</v>
      </c>
      <c r="DHE156" s="1617"/>
      <c r="DHG156" s="1616" t="str">
        <f>Dev!$DG$130</f>
        <v>c</v>
      </c>
      <c r="DHH156" s="1617"/>
      <c r="DHK156" s="1616" t="str">
        <f>Dev!$DK$130</f>
        <v>d</v>
      </c>
      <c r="DHL156" s="1617"/>
      <c r="DHN156" s="1616" t="str">
        <f>Dev!$DN$130</f>
        <v>e</v>
      </c>
      <c r="DHO156" s="1617"/>
      <c r="DHQ156" s="1616" t="str">
        <f>Dev!$DQ$130</f>
        <v>f</v>
      </c>
      <c r="DHR156" s="1617"/>
      <c r="DKI156" s="1616" t="str">
        <f>Dev!$DA$130</f>
        <v>a</v>
      </c>
      <c r="DKJ156" s="1617"/>
      <c r="DKL156" s="1616" t="str">
        <f>Dev!$DD$130</f>
        <v>b</v>
      </c>
      <c r="DKM156" s="1617"/>
      <c r="DKO156" s="1616" t="str">
        <f>Dev!$DG$130</f>
        <v>c</v>
      </c>
      <c r="DKP156" s="1617"/>
      <c r="DKS156" s="1616" t="str">
        <f>Dev!$DK$130</f>
        <v>d</v>
      </c>
      <c r="DKT156" s="1617"/>
      <c r="DKV156" s="1616" t="str">
        <f>Dev!$DN$130</f>
        <v>e</v>
      </c>
      <c r="DKW156" s="1617"/>
      <c r="DKY156" s="1616" t="str">
        <f>Dev!$DQ$130</f>
        <v>f</v>
      </c>
      <c r="DKZ156" s="1617"/>
      <c r="DLJ156" s="792"/>
      <c r="DLK156" s="792"/>
      <c r="DLL156" s="792"/>
      <c r="DLM156" s="792"/>
      <c r="DLN156" s="792"/>
      <c r="DLO156" s="792"/>
      <c r="DLP156" s="792"/>
      <c r="DLQ156" s="792"/>
      <c r="DLR156" s="792"/>
      <c r="DLS156" s="792"/>
      <c r="DLT156" s="792"/>
      <c r="DLU156" s="792"/>
      <c r="DLV156" s="792"/>
      <c r="DLW156" s="792"/>
      <c r="DLX156" s="792"/>
      <c r="DLY156" s="792"/>
      <c r="DLZ156" s="792"/>
      <c r="DMA156" s="792"/>
      <c r="DMB156" s="792"/>
      <c r="DMC156" s="792"/>
      <c r="DMD156" s="792"/>
      <c r="DME156" s="792"/>
      <c r="DMF156" s="792"/>
      <c r="DMG156" s="792"/>
      <c r="DMH156" s="792"/>
      <c r="DMI156" s="792"/>
      <c r="DMJ156" s="792"/>
      <c r="DMK156" s="792"/>
      <c r="DML156" s="792"/>
      <c r="DMM156" s="792"/>
      <c r="DMN156" s="792"/>
      <c r="DMO156" s="792"/>
      <c r="DMP156" s="792"/>
      <c r="DMQ156" s="792"/>
      <c r="DMR156" s="792"/>
      <c r="DMS156" s="792"/>
      <c r="DMT156" s="792"/>
      <c r="DMU156" s="792"/>
      <c r="DMV156" s="792"/>
      <c r="DMW156" s="792"/>
      <c r="DMX156" s="792"/>
      <c r="DMY156" s="792"/>
      <c r="DMZ156" s="792"/>
      <c r="DNA156" s="792"/>
      <c r="DNB156" s="792"/>
      <c r="DNC156" s="792"/>
      <c r="DND156" s="792"/>
      <c r="DNE156" s="792"/>
      <c r="DNF156" s="792"/>
      <c r="DNG156" s="792"/>
      <c r="DNH156" s="792"/>
      <c r="DNI156" s="792"/>
      <c r="DNJ156" s="792"/>
      <c r="DNQ156" s="1616" t="str">
        <f>Dev!$DA$130</f>
        <v>a</v>
      </c>
      <c r="DNR156" s="1617"/>
      <c r="DNT156" s="1616" t="str">
        <f>Dev!$DD$130</f>
        <v>b</v>
      </c>
      <c r="DNU156" s="1617"/>
      <c r="DNW156" s="1616" t="str">
        <f>Dev!$DG$130</f>
        <v>c</v>
      </c>
      <c r="DNX156" s="1617"/>
      <c r="DOA156" s="1616" t="str">
        <f>Dev!$DK$130</f>
        <v>d</v>
      </c>
      <c r="DOB156" s="1617"/>
      <c r="DOD156" s="1616" t="str">
        <f>Dev!$DN$130</f>
        <v>e</v>
      </c>
      <c r="DOE156" s="1617"/>
      <c r="DOG156" s="1616" t="str">
        <f>Dev!$DQ$130</f>
        <v>f</v>
      </c>
      <c r="DOH156" s="1617"/>
      <c r="DRO156" s="1616" t="str">
        <f>Dev!$DA$130</f>
        <v>a</v>
      </c>
      <c r="DRP156" s="1617"/>
      <c r="DRR156" s="1616" t="str">
        <f>Dev!$DD$130</f>
        <v>b</v>
      </c>
      <c r="DRS156" s="1617"/>
      <c r="DRU156" s="1616" t="str">
        <f>Dev!$DG$130</f>
        <v>c</v>
      </c>
      <c r="DRV156" s="1617"/>
      <c r="DRY156" s="1616" t="str">
        <f>Dev!$DK$130</f>
        <v>d</v>
      </c>
      <c r="DRZ156" s="1617"/>
      <c r="DSB156" s="1616" t="str">
        <f>Dev!$DN$130</f>
        <v>e</v>
      </c>
      <c r="DSC156" s="1617"/>
      <c r="DSE156" s="1616" t="str">
        <f>Dev!$DQ$130</f>
        <v>f</v>
      </c>
      <c r="DSF156" s="1617"/>
      <c r="DTV156" s="1373"/>
      <c r="DTW156" s="1373"/>
      <c r="DTX156" s="1373"/>
      <c r="DTY156" s="1373"/>
      <c r="DTZ156" s="1373"/>
      <c r="DUA156" s="1373"/>
      <c r="DUB156" s="1373"/>
      <c r="DUC156" s="1373"/>
      <c r="DUD156" s="1373"/>
      <c r="DUE156" s="1373"/>
      <c r="DUF156" s="1373"/>
      <c r="DUG156" s="1373"/>
      <c r="DUH156" s="1373"/>
      <c r="DUI156" s="1373"/>
      <c r="DYH156" s="485"/>
      <c r="DYI156" s="1562" t="str">
        <f ca="1">INDIRECT(ADDRESS(DYH204,Dev!$CZ$120,,,Table!$A$1))</f>
        <v>PRLEH-S054</v>
      </c>
      <c r="DYJ156" s="1563"/>
      <c r="DYK156" s="1563"/>
      <c r="DYL156" s="1564"/>
      <c r="DYM156" s="486"/>
      <c r="DYN156" s="486"/>
      <c r="DYO156" s="486"/>
      <c r="DYP156" s="486"/>
      <c r="DYQ156" s="486"/>
      <c r="DYR156" s="486"/>
      <c r="DYS156" s="486"/>
      <c r="DYT156" s="486"/>
      <c r="DYU156" s="486"/>
      <c r="DYV156" s="486"/>
      <c r="DYW156" s="486"/>
      <c r="DYX156" s="486"/>
      <c r="DYY156" s="1540" t="str">
        <f ca="1">INDIRECT(ADDRESS(DYH204,Dev!$DP$120,,,Table!$A$1))</f>
        <v>PRLTE-S054</v>
      </c>
      <c r="DYZ156" s="1541"/>
      <c r="DZA156" s="1541"/>
      <c r="DZB156" s="1542"/>
      <c r="DZC156" s="560"/>
      <c r="ECF156" s="485"/>
      <c r="ECG156" s="1562" t="str">
        <f ca="1">INDIRECT(ADDRESS(ECF204,Dev!$CZ$120,,,Table!$A$1))</f>
        <v>PRLEH-S055</v>
      </c>
      <c r="ECH156" s="1563"/>
      <c r="ECI156" s="1563"/>
      <c r="ECJ156" s="1564"/>
      <c r="ECK156" s="486"/>
      <c r="ECL156" s="486"/>
      <c r="ECM156" s="486"/>
      <c r="ECN156" s="486"/>
      <c r="ECO156" s="486"/>
      <c r="ECP156" s="486"/>
      <c r="ECQ156" s="486"/>
      <c r="ECR156" s="486"/>
      <c r="ECS156" s="486"/>
      <c r="ECT156" s="486"/>
      <c r="ECU156" s="486"/>
      <c r="ECV156" s="486"/>
      <c r="ECW156" s="1540" t="str">
        <f ca="1">INDIRECT(ADDRESS(ECF204,Dev!$DP$120,,,Table!$A$1))</f>
        <v>PRLTE-S055</v>
      </c>
      <c r="ECX156" s="1541"/>
      <c r="ECY156" s="1541"/>
      <c r="ECZ156" s="1542"/>
      <c r="EDA156" s="560"/>
      <c r="EDR156" s="1018"/>
      <c r="EDS156" s="1018"/>
      <c r="EDT156" s="1018"/>
      <c r="EDU156" s="1018"/>
      <c r="EDV156" s="1018"/>
      <c r="EDW156" s="1018"/>
      <c r="EDX156" s="1018"/>
      <c r="EDY156" s="1018"/>
      <c r="EDZ156" s="1018"/>
      <c r="EEA156" s="1018"/>
      <c r="EEB156" s="1018"/>
      <c r="EEC156" s="1018"/>
      <c r="EED156" s="1018"/>
      <c r="EEE156" s="1018"/>
      <c r="EEF156" s="1018"/>
      <c r="EEG156" s="1018"/>
      <c r="EEH156" s="987"/>
      <c r="EEI156" s="987"/>
      <c r="EEJ156" s="987"/>
      <c r="EEK156" s="987"/>
      <c r="EEL156" s="987"/>
      <c r="EEM156" s="987"/>
      <c r="EEN156" s="987"/>
      <c r="EEO156" s="987"/>
      <c r="EEP156" s="987"/>
      <c r="EEQ156" s="987"/>
      <c r="EER156" s="987"/>
      <c r="EES156" s="987"/>
      <c r="EET156" s="987"/>
      <c r="EEU156" s="987"/>
      <c r="EEV156" s="987"/>
      <c r="EEW156" s="987"/>
      <c r="EEX156" s="987"/>
      <c r="EEY156" s="987"/>
      <c r="EEZ156" s="987"/>
      <c r="EFA156" s="987"/>
      <c r="EFB156" s="987"/>
      <c r="EFC156" s="987"/>
      <c r="EFD156" s="987"/>
      <c r="EFE156" s="987"/>
      <c r="EFF156" s="987"/>
      <c r="EFG156" s="987"/>
      <c r="EFH156" s="987"/>
      <c r="EFI156" s="987"/>
      <c r="EFJ156" s="987"/>
      <c r="EFK156" s="987"/>
      <c r="EFL156" s="987"/>
      <c r="EFM156" s="987"/>
      <c r="EFN156" s="987"/>
      <c r="EFO156" s="987"/>
      <c r="EFP156" s="987"/>
      <c r="EFQ156" s="987"/>
      <c r="EFR156" s="987"/>
      <c r="EFS156" s="987"/>
      <c r="EFT156" s="987"/>
      <c r="EFU156" s="987"/>
      <c r="EFV156" s="987"/>
      <c r="EFW156" s="987"/>
      <c r="EFX156" s="987"/>
      <c r="EFY156" s="987"/>
      <c r="EFZ156" s="987"/>
      <c r="EGA156" s="987"/>
      <c r="EGB156" s="987"/>
      <c r="EGC156" s="987"/>
      <c r="EGD156" s="987"/>
      <c r="EGE156" s="987"/>
      <c r="EGF156" s="987"/>
      <c r="EGG156" s="987"/>
      <c r="EGH156" s="987"/>
      <c r="EGI156" s="987"/>
      <c r="EGJ156" s="987"/>
      <c r="EGK156" s="987"/>
      <c r="EGL156" s="987"/>
      <c r="EGM156" s="987"/>
      <c r="EGN156" s="987"/>
      <c r="EGO156" s="987"/>
      <c r="EGP156" s="987"/>
      <c r="EGQ156" s="987"/>
      <c r="EHX156" s="485"/>
      <c r="EHY156" s="1562" t="str">
        <f ca="1">INDIRECT(ADDRESS(EHX204,Dev!$CZ$120,,,Table!$A$1))</f>
        <v>PRLEH-S056</v>
      </c>
      <c r="EHZ156" s="1563"/>
      <c r="EIA156" s="1563"/>
      <c r="EIB156" s="1564"/>
      <c r="EIC156" s="486"/>
      <c r="EID156" s="486"/>
      <c r="EIE156" s="486"/>
      <c r="EIF156" s="486"/>
      <c r="EIG156" s="486"/>
      <c r="EIH156" s="486"/>
      <c r="EII156" s="486"/>
      <c r="EIJ156" s="486"/>
      <c r="EIK156" s="486"/>
      <c r="EIL156" s="486"/>
      <c r="EIM156" s="486"/>
      <c r="EIN156" s="486"/>
      <c r="EIO156" s="1540" t="str">
        <f ca="1">INDIRECT(ADDRESS(EHX204,Dev!$DP$120,,,Table!$A$1))</f>
        <v>PRLTE-S056</v>
      </c>
      <c r="EIP156" s="1541"/>
      <c r="EIQ156" s="1541"/>
      <c r="EIR156" s="1542"/>
      <c r="EIS156" s="560"/>
      <c r="EKC156" s="1374"/>
      <c r="EKD156" s="1374"/>
      <c r="EKE156" s="1374"/>
      <c r="EKF156" s="1374"/>
      <c r="EKG156" s="1374"/>
      <c r="EKH156" s="1374"/>
      <c r="EKI156" s="1374"/>
      <c r="EKJ156" s="1374"/>
      <c r="EKK156" s="1374"/>
      <c r="EKL156" s="1374"/>
      <c r="EKM156" s="1374"/>
      <c r="EKN156" s="1374"/>
      <c r="EKO156" s="1374"/>
      <c r="EKP156" s="1374"/>
      <c r="EKQ156" s="1374"/>
      <c r="EKR156" s="1374"/>
      <c r="EKS156" s="1374"/>
      <c r="EKT156" s="1374"/>
      <c r="EKU156" s="1374"/>
      <c r="EKV156" s="1374"/>
      <c r="EKW156" s="1374"/>
      <c r="EKX156" s="1374"/>
      <c r="EKY156" s="1374"/>
      <c r="EKZ156" s="1374"/>
      <c r="ELA156" s="1374"/>
      <c r="ELB156" s="1374"/>
      <c r="ELC156" s="1374"/>
      <c r="ELD156" s="1374"/>
      <c r="ELE156" s="1374"/>
      <c r="ELF156" s="1374"/>
      <c r="ELG156" s="1374"/>
      <c r="ELH156" s="1374"/>
      <c r="ELI156" s="1374"/>
      <c r="ELJ156" s="1374"/>
      <c r="ELK156" s="1374"/>
      <c r="ELL156" s="1374"/>
      <c r="ELM156" s="1374"/>
      <c r="ELN156" s="1374"/>
      <c r="ELO156" s="1374"/>
      <c r="ELP156" s="1374"/>
      <c r="ELQ156" s="1374"/>
      <c r="ELR156" s="1374"/>
      <c r="ELS156" s="1374"/>
      <c r="ELT156" s="1374"/>
      <c r="ELU156" s="1374"/>
      <c r="ELV156" s="1374"/>
      <c r="ELW156" s="1374"/>
      <c r="ELX156" s="1374"/>
      <c r="ELY156" s="1374"/>
      <c r="ELZ156" s="1374"/>
      <c r="EMA156" s="1374"/>
      <c r="EMB156" s="1374"/>
      <c r="EMC156" s="1374"/>
      <c r="EMD156" s="1374"/>
      <c r="EME156" s="1374"/>
      <c r="EMF156" s="1374"/>
      <c r="EMG156" s="1374"/>
      <c r="EMH156" s="1374"/>
      <c r="ENO156" s="1616" t="str">
        <f>Dev!$DA$130</f>
        <v>a</v>
      </c>
      <c r="ENP156" s="1617"/>
      <c r="ENR156" s="1616" t="str">
        <f>Dev!$DD$130</f>
        <v>b</v>
      </c>
      <c r="ENS156" s="1617"/>
      <c r="ENU156" s="1616" t="str">
        <f>Dev!$DG$130</f>
        <v>c</v>
      </c>
      <c r="ENV156" s="1617"/>
      <c r="ENY156" s="1616" t="str">
        <f>Dev!$DK$130</f>
        <v>d</v>
      </c>
      <c r="ENZ156" s="1617"/>
      <c r="EOB156" s="1616" t="str">
        <f>Dev!$DN$130</f>
        <v>e</v>
      </c>
      <c r="EOC156" s="1617"/>
      <c r="EOE156" s="1616" t="str">
        <f>Dev!$DQ$130</f>
        <v>f</v>
      </c>
      <c r="EOF156" s="1617"/>
      <c r="EQG156" s="1616" t="str">
        <f>Dev!$DA$130</f>
        <v>a</v>
      </c>
      <c r="EQH156" s="1617"/>
      <c r="EQJ156" s="1616" t="str">
        <f>Dev!$DD$130</f>
        <v>b</v>
      </c>
      <c r="EQK156" s="1617"/>
      <c r="EQM156" s="1616" t="str">
        <f>Dev!$DG$130</f>
        <v>c</v>
      </c>
      <c r="EQN156" s="1617"/>
      <c r="EQQ156" s="1616" t="str">
        <f>Dev!$DK$130</f>
        <v>d</v>
      </c>
      <c r="EQR156" s="1617"/>
      <c r="EQT156" s="1616" t="str">
        <f>Dev!$DN$130</f>
        <v>e</v>
      </c>
      <c r="EQU156" s="1617"/>
      <c r="EQW156" s="1616" t="str">
        <f>Dev!$DQ$130</f>
        <v>f</v>
      </c>
      <c r="EQX156" s="1617"/>
      <c r="ETA156" s="1518"/>
      <c r="ETB156" s="1518"/>
      <c r="ETC156" s="1518"/>
      <c r="ETD156" s="1518"/>
      <c r="ETE156" s="1518"/>
      <c r="ETF156" s="1518"/>
    </row>
    <row r="157" spans="1:998 1031:2032 2065:3906" ht="15" customHeight="1">
      <c r="B157" s="1518"/>
      <c r="C157" s="1518"/>
      <c r="D157" s="1518"/>
      <c r="E157" s="1518"/>
      <c r="F157" s="1518"/>
      <c r="G157" s="1518"/>
      <c r="BC157" s="1427"/>
      <c r="BD157" s="1428"/>
      <c r="BF157" s="1427"/>
      <c r="BG157" s="1428"/>
      <c r="BI157" s="1427"/>
      <c r="BJ157" s="1428"/>
      <c r="BM157" s="1427"/>
      <c r="BN157" s="1428"/>
      <c r="BP157" s="1427"/>
      <c r="BQ157" s="1428"/>
      <c r="BS157" s="1427"/>
      <c r="BT157" s="1428"/>
      <c r="CO157" s="1427"/>
      <c r="CP157" s="1428"/>
      <c r="CR157" s="1427"/>
      <c r="CS157" s="1428"/>
      <c r="CU157" s="1427"/>
      <c r="CV157" s="1428"/>
      <c r="CY157" s="1427"/>
      <c r="CZ157" s="1428"/>
      <c r="DB157" s="1427"/>
      <c r="DC157" s="1428"/>
      <c r="DE157" s="1427"/>
      <c r="DF157" s="1428"/>
      <c r="EQ157" s="1427"/>
      <c r="ER157" s="1428"/>
      <c r="ET157" s="1427"/>
      <c r="EU157" s="1428"/>
      <c r="EW157" s="1427"/>
      <c r="EX157" s="1428"/>
      <c r="FA157" s="1427"/>
      <c r="FB157" s="1428"/>
      <c r="FD157" s="1427"/>
      <c r="FE157" s="1428"/>
      <c r="FG157" s="1427"/>
      <c r="FH157" s="1428"/>
      <c r="GS157" s="1427"/>
      <c r="GT157" s="1428"/>
      <c r="GV157" s="1427"/>
      <c r="GW157" s="1428"/>
      <c r="GY157" s="1427"/>
      <c r="GZ157" s="1428"/>
      <c r="HC157" s="1427"/>
      <c r="HD157" s="1428"/>
      <c r="HF157" s="1427"/>
      <c r="HG157" s="1428"/>
      <c r="HI157" s="1427"/>
      <c r="HJ157" s="1428"/>
      <c r="IU157" s="1427"/>
      <c r="IV157" s="1428"/>
      <c r="IX157" s="1427"/>
      <c r="IY157" s="1428"/>
      <c r="JA157" s="1427"/>
      <c r="JB157" s="1428"/>
      <c r="JE157" s="1427"/>
      <c r="JF157" s="1428"/>
      <c r="JH157" s="1427"/>
      <c r="JI157" s="1428"/>
      <c r="JK157" s="1427"/>
      <c r="JL157" s="1428"/>
      <c r="KW157" s="1427"/>
      <c r="KX157" s="1428"/>
      <c r="KZ157" s="1427"/>
      <c r="LA157" s="1428"/>
      <c r="LC157" s="1427"/>
      <c r="LD157" s="1428"/>
      <c r="LG157" s="1427"/>
      <c r="LH157" s="1428"/>
      <c r="LJ157" s="1427"/>
      <c r="LK157" s="1428"/>
      <c r="LM157" s="1427"/>
      <c r="LN157" s="1428"/>
      <c r="MY157" s="1427"/>
      <c r="MZ157" s="1428"/>
      <c r="NB157" s="1427"/>
      <c r="NC157" s="1428"/>
      <c r="NE157" s="1427"/>
      <c r="NF157" s="1428"/>
      <c r="NI157" s="1427"/>
      <c r="NJ157" s="1428"/>
      <c r="NL157" s="1427"/>
      <c r="NM157" s="1428"/>
      <c r="NO157" s="1427"/>
      <c r="NP157" s="1428"/>
      <c r="OK157" s="1427"/>
      <c r="OL157" s="1428"/>
      <c r="ON157" s="1427"/>
      <c r="OO157" s="1428"/>
      <c r="OQ157" s="1427"/>
      <c r="OR157" s="1428"/>
      <c r="OU157" s="1427"/>
      <c r="OV157" s="1428"/>
      <c r="OX157" s="1427"/>
      <c r="OY157" s="1428"/>
      <c r="PA157" s="1427"/>
      <c r="PB157" s="1428"/>
      <c r="PW157" s="1427"/>
      <c r="PX157" s="1428"/>
      <c r="PZ157" s="1427"/>
      <c r="QA157" s="1428"/>
      <c r="QC157" s="1427"/>
      <c r="QD157" s="1428"/>
      <c r="QG157" s="1427"/>
      <c r="QH157" s="1428"/>
      <c r="QJ157" s="1427"/>
      <c r="QK157" s="1428"/>
      <c r="QM157" s="1427"/>
      <c r="QN157" s="1428"/>
      <c r="RY157" s="1427"/>
      <c r="RZ157" s="1428"/>
      <c r="SB157" s="1427"/>
      <c r="SC157" s="1428"/>
      <c r="SE157" s="1427"/>
      <c r="SF157" s="1428"/>
      <c r="SI157" s="1427"/>
      <c r="SJ157" s="1428"/>
      <c r="SL157" s="1427"/>
      <c r="SM157" s="1428"/>
      <c r="SO157" s="1427"/>
      <c r="SP157" s="1428"/>
      <c r="UA157" s="1427"/>
      <c r="UB157" s="1428"/>
      <c r="UD157" s="1427"/>
      <c r="UE157" s="1428"/>
      <c r="UG157" s="1427"/>
      <c r="UH157" s="1428"/>
      <c r="UK157" s="1427"/>
      <c r="UL157" s="1428"/>
      <c r="UN157" s="1427"/>
      <c r="UO157" s="1428"/>
      <c r="UQ157" s="1427"/>
      <c r="UR157" s="1428"/>
      <c r="WC157" s="1427"/>
      <c r="WD157" s="1428"/>
      <c r="WF157" s="1427"/>
      <c r="WG157" s="1428"/>
      <c r="WI157" s="1427"/>
      <c r="WJ157" s="1428"/>
      <c r="WM157" s="1427"/>
      <c r="WN157" s="1428"/>
      <c r="WP157" s="1427"/>
      <c r="WQ157" s="1428"/>
      <c r="WS157" s="1427"/>
      <c r="WT157" s="1428"/>
      <c r="YE157" s="1427"/>
      <c r="YF157" s="1428"/>
      <c r="YH157" s="1427"/>
      <c r="YI157" s="1428"/>
      <c r="YK157" s="1427"/>
      <c r="YL157" s="1428"/>
      <c r="YO157" s="1427"/>
      <c r="YP157" s="1428"/>
      <c r="YR157" s="1427"/>
      <c r="YS157" s="1428"/>
      <c r="YU157" s="1427"/>
      <c r="YV157" s="1428"/>
      <c r="AAG157" s="1427"/>
      <c r="AAH157" s="1428"/>
      <c r="AAJ157" s="1427"/>
      <c r="AAK157" s="1428"/>
      <c r="AAM157" s="1427"/>
      <c r="AAN157" s="1428"/>
      <c r="AAQ157" s="1427"/>
      <c r="AAR157" s="1428"/>
      <c r="AAT157" s="1427"/>
      <c r="AAU157" s="1428"/>
      <c r="AAW157" s="1427"/>
      <c r="AAX157" s="1428"/>
      <c r="ACI157" s="1427"/>
      <c r="ACJ157" s="1428"/>
      <c r="ACL157" s="1427"/>
      <c r="ACM157" s="1428"/>
      <c r="ACO157" s="1427"/>
      <c r="ACP157" s="1428"/>
      <c r="ACS157" s="1427"/>
      <c r="ACT157" s="1428"/>
      <c r="ACV157" s="1427"/>
      <c r="ACW157" s="1428"/>
      <c r="ACY157" s="1427"/>
      <c r="ACZ157" s="1428"/>
      <c r="AEK157" s="1427"/>
      <c r="AEL157" s="1428"/>
      <c r="AEN157" s="1427"/>
      <c r="AEO157" s="1428"/>
      <c r="AEQ157" s="1427"/>
      <c r="AER157" s="1428"/>
      <c r="AEU157" s="1427"/>
      <c r="AEV157" s="1428"/>
      <c r="AEX157" s="1427"/>
      <c r="AEY157" s="1428"/>
      <c r="AFA157" s="1427"/>
      <c r="AFB157" s="1428"/>
      <c r="AGM157" s="1427"/>
      <c r="AGN157" s="1428"/>
      <c r="AGP157" s="1427"/>
      <c r="AGQ157" s="1428"/>
      <c r="AGS157" s="1427"/>
      <c r="AGT157" s="1428"/>
      <c r="AGW157" s="1427"/>
      <c r="AGX157" s="1428"/>
      <c r="AGZ157" s="1427"/>
      <c r="AHA157" s="1428"/>
      <c r="AHC157" s="1427"/>
      <c r="AHD157" s="1428"/>
      <c r="AIO157" s="1427"/>
      <c r="AIP157" s="1428"/>
      <c r="AIR157" s="1427"/>
      <c r="AIS157" s="1428"/>
      <c r="AIU157" s="1427"/>
      <c r="AIV157" s="1428"/>
      <c r="AIY157" s="1427"/>
      <c r="AIZ157" s="1428"/>
      <c r="AJB157" s="1427"/>
      <c r="AJC157" s="1428"/>
      <c r="AJE157" s="1427"/>
      <c r="AJF157" s="1428"/>
      <c r="AKQ157" s="1427"/>
      <c r="AKR157" s="1428"/>
      <c r="AKT157" s="1427"/>
      <c r="AKU157" s="1428"/>
      <c r="AKW157" s="1427"/>
      <c r="AKX157" s="1428"/>
      <c r="ALA157" s="1427"/>
      <c r="ALB157" s="1428"/>
      <c r="ALD157" s="1427"/>
      <c r="ALE157" s="1428"/>
      <c r="ALG157" s="1427"/>
      <c r="ALH157" s="1428"/>
      <c r="AMS157" s="1427"/>
      <c r="AMT157" s="1428"/>
      <c r="AMV157" s="1427"/>
      <c r="AMW157" s="1428"/>
      <c r="AMY157" s="1427"/>
      <c r="AMZ157" s="1428"/>
      <c r="ANC157" s="1427"/>
      <c r="AND157" s="1428"/>
      <c r="ANF157" s="1427"/>
      <c r="ANG157" s="1428"/>
      <c r="ANI157" s="1427"/>
      <c r="ANJ157" s="1428"/>
      <c r="AOU157" s="1427"/>
      <c r="AOV157" s="1428"/>
      <c r="AOX157" s="1427"/>
      <c r="AOY157" s="1428"/>
      <c r="APA157" s="1427"/>
      <c r="APB157" s="1428"/>
      <c r="APE157" s="1427"/>
      <c r="APF157" s="1428"/>
      <c r="APH157" s="1427"/>
      <c r="API157" s="1428"/>
      <c r="APK157" s="1427"/>
      <c r="APL157" s="1428"/>
      <c r="AQW157" s="1427"/>
      <c r="AQX157" s="1428"/>
      <c r="AQZ157" s="1427"/>
      <c r="ARA157" s="1428"/>
      <c r="ARC157" s="1427"/>
      <c r="ARD157" s="1428"/>
      <c r="ARG157" s="1427"/>
      <c r="ARH157" s="1428"/>
      <c r="ARJ157" s="1427"/>
      <c r="ARK157" s="1428"/>
      <c r="ARM157" s="1427"/>
      <c r="ARN157" s="1428"/>
      <c r="ASY157" s="1427"/>
      <c r="ASZ157" s="1428"/>
      <c r="ATB157" s="1427"/>
      <c r="ATC157" s="1428"/>
      <c r="ATE157" s="1427"/>
      <c r="ATF157" s="1428"/>
      <c r="ATI157" s="1427"/>
      <c r="ATJ157" s="1428"/>
      <c r="ATL157" s="1427"/>
      <c r="ATM157" s="1428"/>
      <c r="ATO157" s="1427"/>
      <c r="ATP157" s="1428"/>
      <c r="AUK157" s="265"/>
      <c r="AUL157" s="265"/>
      <c r="AUN157" s="265"/>
      <c r="AUO157" s="265"/>
      <c r="AUQ157" s="265"/>
      <c r="AUR157" s="265"/>
      <c r="AUU157" s="265"/>
      <c r="AUV157" s="265"/>
      <c r="AUX157" s="265"/>
      <c r="AUY157" s="265"/>
      <c r="AVA157" s="265"/>
      <c r="AVB157" s="265"/>
      <c r="AVP157" s="868"/>
      <c r="AVQ157" s="868"/>
      <c r="AVR157" s="868"/>
      <c r="AVS157" s="868"/>
      <c r="AVT157" s="868"/>
      <c r="AVU157" s="868"/>
      <c r="AVV157" s="868"/>
      <c r="AVW157" s="868"/>
      <c r="AVX157" s="868"/>
      <c r="AVY157" s="868"/>
      <c r="AVZ157" s="868"/>
      <c r="AWA157" s="868"/>
      <c r="AWB157" s="868"/>
      <c r="AWC157" s="868"/>
      <c r="AWD157" s="868"/>
      <c r="AWE157" s="868"/>
      <c r="AWF157" s="868"/>
      <c r="AWG157" s="868"/>
      <c r="AWH157" s="868"/>
      <c r="AWI157" s="868"/>
      <c r="AWJ157" s="868"/>
      <c r="AWK157" s="868"/>
      <c r="AWL157" s="868"/>
      <c r="AWM157" s="868"/>
      <c r="AWN157" s="868"/>
      <c r="AWO157" s="868"/>
      <c r="AWP157" s="868"/>
      <c r="AWQ157" s="868"/>
      <c r="AWR157" s="1213"/>
      <c r="AWS157" s="1213"/>
      <c r="AWT157" s="1213"/>
      <c r="AWU157" s="1213"/>
      <c r="AWV157" s="1213"/>
      <c r="AWW157" s="1213"/>
      <c r="AWX157" s="1213"/>
      <c r="AWY157" s="1213"/>
      <c r="AWZ157" s="1213"/>
      <c r="AXA157" s="1213"/>
      <c r="AXB157" s="1213"/>
      <c r="AXC157" s="1213"/>
      <c r="AXD157" s="1213"/>
      <c r="AXE157" s="1213"/>
      <c r="AXF157" s="1213"/>
      <c r="AXG157" s="1213"/>
      <c r="AXH157" s="1213"/>
      <c r="AXI157" s="1213"/>
      <c r="AXJ157" s="1213"/>
      <c r="AXK157" s="1213"/>
      <c r="AXL157" s="1213"/>
      <c r="AXM157" s="1213"/>
      <c r="AXN157" s="1213"/>
      <c r="AXO157" s="1213"/>
      <c r="AXP157" s="1213"/>
      <c r="AXQ157" s="1213"/>
      <c r="AXR157" s="1213"/>
      <c r="AXS157" s="1213"/>
      <c r="AXT157" s="1213"/>
      <c r="AXU157" s="868"/>
      <c r="AXV157" s="868"/>
      <c r="AXW157" s="868"/>
      <c r="AXX157" s="868"/>
      <c r="AXY157" s="868"/>
      <c r="AXZ157" s="868"/>
      <c r="AYA157" s="868"/>
      <c r="AYB157" s="868"/>
      <c r="AYC157" s="868"/>
      <c r="AYD157" s="868"/>
      <c r="AYE157" s="868"/>
      <c r="AYF157" s="868"/>
      <c r="AYG157" s="868"/>
      <c r="AYH157" s="868"/>
      <c r="AYI157" s="868"/>
      <c r="AYJ157" s="868"/>
      <c r="AYK157" s="868"/>
      <c r="AYL157" s="868"/>
      <c r="AYM157" s="868"/>
      <c r="AZM157" s="1427"/>
      <c r="AZN157" s="1428"/>
      <c r="AZP157" s="1427"/>
      <c r="AZQ157" s="1428"/>
      <c r="AZS157" s="1427"/>
      <c r="AZT157" s="1428"/>
      <c r="AZW157" s="1427"/>
      <c r="AZX157" s="1428"/>
      <c r="AZZ157" s="1427"/>
      <c r="BAA157" s="1428"/>
      <c r="BAC157" s="1427"/>
      <c r="BAD157" s="1428"/>
      <c r="BBO157" s="1427"/>
      <c r="BBP157" s="1428"/>
      <c r="BBR157" s="1427"/>
      <c r="BBS157" s="1428"/>
      <c r="BBU157" s="1427"/>
      <c r="BBV157" s="1428"/>
      <c r="BBY157" s="1427"/>
      <c r="BBZ157" s="1428"/>
      <c r="BCB157" s="1427"/>
      <c r="BCC157" s="1428"/>
      <c r="BCE157" s="1427"/>
      <c r="BCF157" s="1428"/>
      <c r="BDQ157" s="1427"/>
      <c r="BDR157" s="1428"/>
      <c r="BDT157" s="1427"/>
      <c r="BDU157" s="1428"/>
      <c r="BDW157" s="1427"/>
      <c r="BDX157" s="1428"/>
      <c r="BEA157" s="1427"/>
      <c r="BEB157" s="1428"/>
      <c r="BED157" s="1427"/>
      <c r="BEE157" s="1428"/>
      <c r="BEG157" s="1427"/>
      <c r="BEH157" s="1428"/>
      <c r="BFS157" s="1427"/>
      <c r="BFT157" s="1428"/>
      <c r="BFV157" s="1427"/>
      <c r="BFW157" s="1428"/>
      <c r="BFY157" s="1427"/>
      <c r="BFZ157" s="1428"/>
      <c r="BGC157" s="1427"/>
      <c r="BGD157" s="1428"/>
      <c r="BGF157" s="1427"/>
      <c r="BGG157" s="1428"/>
      <c r="BGI157" s="1427"/>
      <c r="BGJ157" s="1428"/>
      <c r="BHU157" s="1427"/>
      <c r="BHV157" s="1428"/>
      <c r="BHX157" s="1427"/>
      <c r="BHY157" s="1428"/>
      <c r="BIA157" s="1427"/>
      <c r="BIB157" s="1428"/>
      <c r="BIE157" s="1427"/>
      <c r="BIF157" s="1428"/>
      <c r="BIH157" s="1427"/>
      <c r="BII157" s="1428"/>
      <c r="BIK157" s="1427"/>
      <c r="BIL157" s="1428"/>
      <c r="BJW157" s="1427"/>
      <c r="BJX157" s="1428"/>
      <c r="BJZ157" s="1427"/>
      <c r="BKA157" s="1428"/>
      <c r="BKC157" s="1427"/>
      <c r="BKD157" s="1428"/>
      <c r="BKG157" s="1427"/>
      <c r="BKH157" s="1428"/>
      <c r="BKJ157" s="1427"/>
      <c r="BKK157" s="1428"/>
      <c r="BKM157" s="1427"/>
      <c r="BKN157" s="1428"/>
      <c r="BLY157" s="1427"/>
      <c r="BLZ157" s="1428"/>
      <c r="BMB157" s="1427"/>
      <c r="BMC157" s="1428"/>
      <c r="BME157" s="1427"/>
      <c r="BMF157" s="1428"/>
      <c r="BMI157" s="1427"/>
      <c r="BMJ157" s="1428"/>
      <c r="BML157" s="1427"/>
      <c r="BMM157" s="1428"/>
      <c r="BMO157" s="1427"/>
      <c r="BMP157" s="1428"/>
      <c r="BOA157" s="1427"/>
      <c r="BOB157" s="1428"/>
      <c r="BOD157" s="1427"/>
      <c r="BOE157" s="1428"/>
      <c r="BOG157" s="1427"/>
      <c r="BOH157" s="1428"/>
      <c r="BOK157" s="1427"/>
      <c r="BOL157" s="1428"/>
      <c r="BON157" s="1427"/>
      <c r="BOO157" s="1428"/>
      <c r="BOQ157" s="1427"/>
      <c r="BOR157" s="1428"/>
      <c r="BQC157" s="1427"/>
      <c r="BQD157" s="1428"/>
      <c r="BQF157" s="1427"/>
      <c r="BQG157" s="1428"/>
      <c r="BQI157" s="1427"/>
      <c r="BQJ157" s="1428"/>
      <c r="BQM157" s="1427"/>
      <c r="BQN157" s="1428"/>
      <c r="BQP157" s="1427"/>
      <c r="BQQ157" s="1428"/>
      <c r="BQS157" s="1427"/>
      <c r="BQT157" s="1428"/>
      <c r="BSE157" s="1427"/>
      <c r="BSF157" s="1428"/>
      <c r="BSH157" s="1427"/>
      <c r="BSI157" s="1428"/>
      <c r="BSK157" s="1427"/>
      <c r="BSL157" s="1428"/>
      <c r="BSO157" s="1427"/>
      <c r="BSP157" s="1428"/>
      <c r="BSR157" s="1427"/>
      <c r="BSS157" s="1428"/>
      <c r="BSU157" s="1427"/>
      <c r="BSV157" s="1428"/>
      <c r="BUG157" s="1427"/>
      <c r="BUH157" s="1428"/>
      <c r="BUJ157" s="1427"/>
      <c r="BUK157" s="1428"/>
      <c r="BUM157" s="1427"/>
      <c r="BUN157" s="1428"/>
      <c r="BUQ157" s="1427"/>
      <c r="BUR157" s="1428"/>
      <c r="BUT157" s="1427"/>
      <c r="BUU157" s="1428"/>
      <c r="BUW157" s="1427"/>
      <c r="BUX157" s="1428"/>
      <c r="BWI157" s="1427"/>
      <c r="BWJ157" s="1428"/>
      <c r="BWL157" s="1427"/>
      <c r="BWM157" s="1428"/>
      <c r="BWO157" s="1427"/>
      <c r="BWP157" s="1428"/>
      <c r="BWS157" s="1427"/>
      <c r="BWT157" s="1428"/>
      <c r="BWV157" s="1427"/>
      <c r="BWW157" s="1428"/>
      <c r="BWY157" s="1427"/>
      <c r="BWZ157" s="1428"/>
      <c r="BYK157" s="1427"/>
      <c r="BYL157" s="1428"/>
      <c r="BYN157" s="1427"/>
      <c r="BYO157" s="1428"/>
      <c r="BYQ157" s="1427"/>
      <c r="BYR157" s="1428"/>
      <c r="BYU157" s="1427"/>
      <c r="BYV157" s="1428"/>
      <c r="BYX157" s="1427"/>
      <c r="BYY157" s="1428"/>
      <c r="BZA157" s="1427"/>
      <c r="BZB157" s="1428"/>
      <c r="CAM157" s="1427"/>
      <c r="CAN157" s="1428"/>
      <c r="CAP157" s="1427"/>
      <c r="CAQ157" s="1428"/>
      <c r="CAS157" s="1427"/>
      <c r="CAT157" s="1428"/>
      <c r="CAW157" s="1427"/>
      <c r="CAX157" s="1428"/>
      <c r="CAZ157" s="1427"/>
      <c r="CBA157" s="1428"/>
      <c r="CBC157" s="1427"/>
      <c r="CBD157" s="1428"/>
      <c r="CCO157" s="1427"/>
      <c r="CCP157" s="1428"/>
      <c r="CCR157" s="1427"/>
      <c r="CCS157" s="1428"/>
      <c r="CCU157" s="1427"/>
      <c r="CCV157" s="1428"/>
      <c r="CCY157" s="1427"/>
      <c r="CCZ157" s="1428"/>
      <c r="CDB157" s="1427"/>
      <c r="CDC157" s="1428"/>
      <c r="CDE157" s="1427"/>
      <c r="CDF157" s="1428"/>
      <c r="CEQ157" s="1427"/>
      <c r="CER157" s="1428"/>
      <c r="CET157" s="1427"/>
      <c r="CEU157" s="1428"/>
      <c r="CEW157" s="1427"/>
      <c r="CEX157" s="1428"/>
      <c r="CFA157" s="1427"/>
      <c r="CFB157" s="1428"/>
      <c r="CFD157" s="1427"/>
      <c r="CFE157" s="1428"/>
      <c r="CFG157" s="1427"/>
      <c r="CFH157" s="1428"/>
      <c r="CGS157" s="1427"/>
      <c r="CGT157" s="1428"/>
      <c r="CGV157" s="1427"/>
      <c r="CGW157" s="1428"/>
      <c r="CGY157" s="1427"/>
      <c r="CGZ157" s="1428"/>
      <c r="CHC157" s="1427"/>
      <c r="CHD157" s="1428"/>
      <c r="CHF157" s="1427"/>
      <c r="CHG157" s="1428"/>
      <c r="CHI157" s="1427"/>
      <c r="CHJ157" s="1428"/>
      <c r="CIU157" s="1427"/>
      <c r="CIV157" s="1428"/>
      <c r="CIX157" s="1427"/>
      <c r="CIY157" s="1428"/>
      <c r="CJA157" s="1427"/>
      <c r="CJB157" s="1428"/>
      <c r="CJE157" s="1427"/>
      <c r="CJF157" s="1428"/>
      <c r="CJH157" s="1427"/>
      <c r="CJI157" s="1428"/>
      <c r="CJK157" s="1427"/>
      <c r="CJL157" s="1428"/>
      <c r="CKW157" s="1427"/>
      <c r="CKX157" s="1428"/>
      <c r="CKZ157" s="1427"/>
      <c r="CLA157" s="1428"/>
      <c r="CLC157" s="1427"/>
      <c r="CLD157" s="1428"/>
      <c r="CLG157" s="1427"/>
      <c r="CLH157" s="1428"/>
      <c r="CLJ157" s="1427"/>
      <c r="CLK157" s="1428"/>
      <c r="CLM157" s="1427"/>
      <c r="CLN157" s="1428"/>
      <c r="CMY157" s="1427"/>
      <c r="CMZ157" s="1428"/>
      <c r="CNB157" s="1427"/>
      <c r="CNC157" s="1428"/>
      <c r="CNE157" s="1427"/>
      <c r="CNF157" s="1428"/>
      <c r="CNI157" s="1427"/>
      <c r="CNJ157" s="1428"/>
      <c r="CNL157" s="1427"/>
      <c r="CNM157" s="1428"/>
      <c r="CNO157" s="1427"/>
      <c r="CNP157" s="1428"/>
      <c r="CPA157" s="1427"/>
      <c r="CPB157" s="1428"/>
      <c r="CPD157" s="1427"/>
      <c r="CPE157" s="1428"/>
      <c r="CPG157" s="1427"/>
      <c r="CPH157" s="1428"/>
      <c r="CPK157" s="1427"/>
      <c r="CPL157" s="1428"/>
      <c r="CPN157" s="1427"/>
      <c r="CPO157" s="1428"/>
      <c r="CPQ157" s="1427"/>
      <c r="CPR157" s="1428"/>
      <c r="CRC157" s="1427"/>
      <c r="CRD157" s="1428"/>
      <c r="CRF157" s="1427"/>
      <c r="CRG157" s="1428"/>
      <c r="CRI157" s="1427"/>
      <c r="CRJ157" s="1428"/>
      <c r="CRM157" s="1427"/>
      <c r="CRN157" s="1428"/>
      <c r="CRP157" s="1427"/>
      <c r="CRQ157" s="1428"/>
      <c r="CRS157" s="1427"/>
      <c r="CRT157" s="1428"/>
      <c r="CTE157" s="1427"/>
      <c r="CTF157" s="1428"/>
      <c r="CTH157" s="1427"/>
      <c r="CTI157" s="1428"/>
      <c r="CTK157" s="1427"/>
      <c r="CTL157" s="1428"/>
      <c r="CTO157" s="1427"/>
      <c r="CTP157" s="1428"/>
      <c r="CTR157" s="1427"/>
      <c r="CTS157" s="1428"/>
      <c r="CTU157" s="1427"/>
      <c r="CTV157" s="1428"/>
      <c r="CWM157" s="1427"/>
      <c r="CWN157" s="1428"/>
      <c r="CWP157" s="1427"/>
      <c r="CWQ157" s="1428"/>
      <c r="CWS157" s="1427"/>
      <c r="CWT157" s="1428"/>
      <c r="CWW157" s="1427"/>
      <c r="CWX157" s="1428"/>
      <c r="CWZ157" s="1427"/>
      <c r="CXA157" s="1428"/>
      <c r="CXC157" s="1427"/>
      <c r="CXD157" s="1428"/>
      <c r="DAK157" s="1427"/>
      <c r="DAL157" s="1428"/>
      <c r="DAN157" s="1427"/>
      <c r="DAO157" s="1428"/>
      <c r="DAQ157" s="1427"/>
      <c r="DAR157" s="1428"/>
      <c r="DAU157" s="1427"/>
      <c r="DAV157" s="1428"/>
      <c r="DAX157" s="1427"/>
      <c r="DAY157" s="1428"/>
      <c r="DBA157" s="1427"/>
      <c r="DBB157" s="1428"/>
      <c r="DDS157" s="1427"/>
      <c r="DDT157" s="1428"/>
      <c r="DDV157" s="1427"/>
      <c r="DDW157" s="1428"/>
      <c r="DDY157" s="1427"/>
      <c r="DDZ157" s="1428"/>
      <c r="DEC157" s="1427"/>
      <c r="DED157" s="1428"/>
      <c r="DEF157" s="1427"/>
      <c r="DEG157" s="1428"/>
      <c r="DEI157" s="1427"/>
      <c r="DEJ157" s="1428"/>
      <c r="DHA157" s="1427"/>
      <c r="DHB157" s="1428"/>
      <c r="DHD157" s="1427"/>
      <c r="DHE157" s="1428"/>
      <c r="DHG157" s="1427"/>
      <c r="DHH157" s="1428"/>
      <c r="DHK157" s="1427"/>
      <c r="DHL157" s="1428"/>
      <c r="DHN157" s="1427"/>
      <c r="DHO157" s="1428"/>
      <c r="DHQ157" s="1427"/>
      <c r="DHR157" s="1428"/>
      <c r="DKI157" s="1427"/>
      <c r="DKJ157" s="1428"/>
      <c r="DKL157" s="1427"/>
      <c r="DKM157" s="1428"/>
      <c r="DKO157" s="1427"/>
      <c r="DKP157" s="1428"/>
      <c r="DKS157" s="1427"/>
      <c r="DKT157" s="1428"/>
      <c r="DKV157" s="1427"/>
      <c r="DKW157" s="1428"/>
      <c r="DKY157" s="1427"/>
      <c r="DKZ157" s="1428"/>
      <c r="DLJ157" s="792"/>
      <c r="DLK157" s="792"/>
      <c r="DLL157" s="792"/>
      <c r="DLM157" s="792"/>
      <c r="DLN157" s="792"/>
      <c r="DLO157" s="792"/>
      <c r="DLP157" s="792"/>
      <c r="DLQ157" s="792"/>
      <c r="DLR157" s="792"/>
      <c r="DLS157" s="792"/>
      <c r="DLT157" s="792"/>
      <c r="DLU157" s="792"/>
      <c r="DLV157" s="792"/>
      <c r="DLW157" s="792"/>
      <c r="DLX157" s="792"/>
      <c r="DLY157" s="792"/>
      <c r="DLZ157" s="792"/>
      <c r="DMA157" s="792"/>
      <c r="DMB157" s="792"/>
      <c r="DMC157" s="792"/>
      <c r="DMD157" s="792"/>
      <c r="DME157" s="792"/>
      <c r="DMF157" s="792"/>
      <c r="DMG157" s="792"/>
      <c r="DMH157" s="792"/>
      <c r="DMI157" s="792"/>
      <c r="DMJ157" s="792"/>
      <c r="DMK157" s="792"/>
      <c r="DML157" s="792"/>
      <c r="DMM157" s="792"/>
      <c r="DMN157" s="792"/>
      <c r="DMO157" s="792"/>
      <c r="DMP157" s="792"/>
      <c r="DMQ157" s="792"/>
      <c r="DMR157" s="792"/>
      <c r="DMS157" s="792"/>
      <c r="DMT157" s="792"/>
      <c r="DMU157" s="792"/>
      <c r="DMV157" s="792"/>
      <c r="DMW157" s="792"/>
      <c r="DMX157" s="792"/>
      <c r="DMY157" s="792"/>
      <c r="DMZ157" s="792"/>
      <c r="DNA157" s="792"/>
      <c r="DNB157" s="792"/>
      <c r="DNC157" s="792"/>
      <c r="DND157" s="792"/>
      <c r="DNE157" s="792"/>
      <c r="DNF157" s="792"/>
      <c r="DNG157" s="792"/>
      <c r="DNH157" s="792"/>
      <c r="DNI157" s="792"/>
      <c r="DNJ157" s="792"/>
      <c r="DNQ157" s="1427"/>
      <c r="DNR157" s="1428"/>
      <c r="DNT157" s="1427"/>
      <c r="DNU157" s="1428"/>
      <c r="DNW157" s="1427"/>
      <c r="DNX157" s="1428"/>
      <c r="DOA157" s="1427"/>
      <c r="DOB157" s="1428"/>
      <c r="DOD157" s="1427"/>
      <c r="DOE157" s="1428"/>
      <c r="DOG157" s="1427"/>
      <c r="DOH157" s="1428"/>
      <c r="DRO157" s="1427"/>
      <c r="DRP157" s="1428"/>
      <c r="DRR157" s="1427"/>
      <c r="DRS157" s="1428"/>
      <c r="DRU157" s="1427"/>
      <c r="DRV157" s="1428"/>
      <c r="DRY157" s="1427"/>
      <c r="DRZ157" s="1428"/>
      <c r="DSB157" s="1427"/>
      <c r="DSC157" s="1428"/>
      <c r="DSE157" s="1427"/>
      <c r="DSF157" s="1428"/>
      <c r="DTV157" s="1373"/>
      <c r="DTW157" s="1373"/>
      <c r="DTX157" s="1373"/>
      <c r="DTY157" s="1373"/>
      <c r="DTZ157" s="1373"/>
      <c r="DUA157" s="1373"/>
      <c r="DUB157" s="1373"/>
      <c r="DUC157" s="1373"/>
      <c r="DUD157" s="1373"/>
      <c r="DUE157" s="1373"/>
      <c r="DUF157" s="1373"/>
      <c r="DUG157" s="1373"/>
      <c r="DUH157" s="1373"/>
      <c r="DUI157" s="1373"/>
      <c r="DYH157" s="488"/>
      <c r="DYI157" s="1565"/>
      <c r="DYJ157" s="1566"/>
      <c r="DYK157" s="1566"/>
      <c r="DYL157" s="1567"/>
      <c r="DYM157" s="489"/>
      <c r="DYN157" s="489"/>
      <c r="DYO157" s="489"/>
      <c r="DYP157" s="489"/>
      <c r="DYQ157" s="489"/>
      <c r="DYR157" s="489"/>
      <c r="DYS157" s="489"/>
      <c r="DYT157" s="489"/>
      <c r="DYU157" s="489"/>
      <c r="DYV157" s="489"/>
      <c r="DYW157" s="489"/>
      <c r="DYX157" s="489"/>
      <c r="DYY157" s="1543"/>
      <c r="DYZ157" s="1544"/>
      <c r="DZA157" s="1544"/>
      <c r="DZB157" s="1545"/>
      <c r="DZC157" s="561"/>
      <c r="ECF157" s="488"/>
      <c r="ECG157" s="1565"/>
      <c r="ECH157" s="1566"/>
      <c r="ECI157" s="1566"/>
      <c r="ECJ157" s="1567"/>
      <c r="ECK157" s="489"/>
      <c r="ECL157" s="489"/>
      <c r="ECM157" s="489"/>
      <c r="ECN157" s="489"/>
      <c r="ECO157" s="489"/>
      <c r="ECP157" s="489"/>
      <c r="ECQ157" s="489"/>
      <c r="ECR157" s="489"/>
      <c r="ECS157" s="489"/>
      <c r="ECT157" s="489"/>
      <c r="ECU157" s="489"/>
      <c r="ECV157" s="489"/>
      <c r="ECW157" s="1543"/>
      <c r="ECX157" s="1544"/>
      <c r="ECY157" s="1544"/>
      <c r="ECZ157" s="1545"/>
      <c r="EDA157" s="561"/>
      <c r="EDR157" s="1018"/>
      <c r="EDS157" s="1018"/>
      <c r="EDT157" s="1018"/>
      <c r="EDU157" s="1018"/>
      <c r="EDV157" s="1018"/>
      <c r="EDW157" s="1018"/>
      <c r="EDX157" s="1018"/>
      <c r="EDY157" s="1018"/>
      <c r="EDZ157" s="1018"/>
      <c r="EEA157" s="1018"/>
      <c r="EEB157" s="1018"/>
      <c r="EEC157" s="1018"/>
      <c r="EED157" s="1018"/>
      <c r="EEE157" s="1018"/>
      <c r="EEF157" s="1018"/>
      <c r="EEG157" s="1018"/>
      <c r="EEH157" s="987"/>
      <c r="EEI157" s="987"/>
      <c r="EEJ157" s="987"/>
      <c r="EEK157" s="987"/>
      <c r="EEL157" s="987"/>
      <c r="EEM157" s="987"/>
      <c r="EEN157" s="987"/>
      <c r="EEO157" s="987"/>
      <c r="EEP157" s="987"/>
      <c r="EEQ157" s="987"/>
      <c r="EER157" s="987"/>
      <c r="EES157" s="987"/>
      <c r="EET157" s="987"/>
      <c r="EEU157" s="987"/>
      <c r="EEV157" s="987"/>
      <c r="EEW157" s="987"/>
      <c r="EEX157" s="987"/>
      <c r="EEY157" s="987"/>
      <c r="EEZ157" s="987"/>
      <c r="EFA157" s="987"/>
      <c r="EFB157" s="987"/>
      <c r="EFC157" s="987"/>
      <c r="EFD157" s="987"/>
      <c r="EFE157" s="987"/>
      <c r="EFF157" s="987"/>
      <c r="EFG157" s="987"/>
      <c r="EFH157" s="987"/>
      <c r="EFI157" s="987"/>
      <c r="EFJ157" s="987"/>
      <c r="EFK157" s="987"/>
      <c r="EFL157" s="987"/>
      <c r="EFM157" s="987"/>
      <c r="EFN157" s="987"/>
      <c r="EFO157" s="987"/>
      <c r="EFP157" s="987"/>
      <c r="EFQ157" s="987"/>
      <c r="EFR157" s="987"/>
      <c r="EFS157" s="987"/>
      <c r="EFT157" s="987"/>
      <c r="EFU157" s="987"/>
      <c r="EFV157" s="987"/>
      <c r="EFW157" s="987"/>
      <c r="EFX157" s="987"/>
      <c r="EFY157" s="987"/>
      <c r="EFZ157" s="987"/>
      <c r="EGA157" s="987"/>
      <c r="EGB157" s="987"/>
      <c r="EGC157" s="987"/>
      <c r="EGD157" s="987"/>
      <c r="EGE157" s="987"/>
      <c r="EGF157" s="987"/>
      <c r="EGG157" s="987"/>
      <c r="EGH157" s="987"/>
      <c r="EGI157" s="987"/>
      <c r="EGJ157" s="987"/>
      <c r="EGK157" s="987"/>
      <c r="EGL157" s="987"/>
      <c r="EGM157" s="987"/>
      <c r="EGN157" s="987"/>
      <c r="EGO157" s="987"/>
      <c r="EGP157" s="987"/>
      <c r="EGQ157" s="987"/>
      <c r="EHX157" s="488"/>
      <c r="EHY157" s="1565"/>
      <c r="EHZ157" s="1566"/>
      <c r="EIA157" s="1566"/>
      <c r="EIB157" s="1567"/>
      <c r="EIC157" s="489"/>
      <c r="EID157" s="489"/>
      <c r="EIE157" s="489"/>
      <c r="EIF157" s="489"/>
      <c r="EIG157" s="489"/>
      <c r="EIH157" s="489"/>
      <c r="EII157" s="489"/>
      <c r="EIJ157" s="489"/>
      <c r="EIK157" s="489"/>
      <c r="EIL157" s="489"/>
      <c r="EIM157" s="489"/>
      <c r="EIN157" s="489"/>
      <c r="EIO157" s="1543"/>
      <c r="EIP157" s="1544"/>
      <c r="EIQ157" s="1544"/>
      <c r="EIR157" s="1545"/>
      <c r="EIS157" s="561"/>
      <c r="EKC157" s="1374"/>
      <c r="EKD157" s="1374"/>
      <c r="EKE157" s="1374"/>
      <c r="EKF157" s="1374"/>
      <c r="EKG157" s="1374"/>
      <c r="EKH157" s="1374"/>
      <c r="EKI157" s="1374"/>
      <c r="EKJ157" s="1374"/>
      <c r="EKK157" s="1374"/>
      <c r="EKL157" s="1374"/>
      <c r="EKM157" s="1374"/>
      <c r="EKN157" s="1374"/>
      <c r="EKO157" s="1374"/>
      <c r="EKP157" s="1374"/>
      <c r="EKQ157" s="1374"/>
      <c r="EKR157" s="1374"/>
      <c r="EKS157" s="1374"/>
      <c r="EKT157" s="1374"/>
      <c r="EKU157" s="1374"/>
      <c r="EKV157" s="1374"/>
      <c r="EKW157" s="1374"/>
      <c r="EKX157" s="1374"/>
      <c r="EKY157" s="1374"/>
      <c r="EKZ157" s="1374"/>
      <c r="ELA157" s="1374"/>
      <c r="ELB157" s="1374"/>
      <c r="ELC157" s="1374"/>
      <c r="ELD157" s="1374"/>
      <c r="ELE157" s="1374"/>
      <c r="ELF157" s="1374"/>
      <c r="ELG157" s="1374"/>
      <c r="ELH157" s="1374"/>
      <c r="ELI157" s="1374"/>
      <c r="ELJ157" s="1374"/>
      <c r="ELK157" s="1374"/>
      <c r="ELL157" s="1374"/>
      <c r="ELM157" s="1374"/>
      <c r="ELN157" s="1374"/>
      <c r="ELO157" s="1374"/>
      <c r="ELP157" s="1374"/>
      <c r="ELQ157" s="1374"/>
      <c r="ELR157" s="1374"/>
      <c r="ELS157" s="1374"/>
      <c r="ELT157" s="1374"/>
      <c r="ELU157" s="1374"/>
      <c r="ELV157" s="1374"/>
      <c r="ELW157" s="1374"/>
      <c r="ELX157" s="1374"/>
      <c r="ELY157" s="1374"/>
      <c r="ELZ157" s="1374"/>
      <c r="EMA157" s="1374"/>
      <c r="EMB157" s="1374"/>
      <c r="EMC157" s="1374"/>
      <c r="EMD157" s="1374"/>
      <c r="EME157" s="1374"/>
      <c r="EMF157" s="1374"/>
      <c r="EMG157" s="1374"/>
      <c r="EMH157" s="1374"/>
      <c r="ENO157" s="1427"/>
      <c r="ENP157" s="1428"/>
      <c r="ENR157" s="1427"/>
      <c r="ENS157" s="1428"/>
      <c r="ENU157" s="1427"/>
      <c r="ENV157" s="1428"/>
      <c r="ENY157" s="1427"/>
      <c r="ENZ157" s="1428"/>
      <c r="EOB157" s="1427"/>
      <c r="EOC157" s="1428"/>
      <c r="EOE157" s="1427"/>
      <c r="EOF157" s="1428"/>
      <c r="EQG157" s="1427"/>
      <c r="EQH157" s="1428"/>
      <c r="EQJ157" s="1427"/>
      <c r="EQK157" s="1428"/>
      <c r="EQM157" s="1427"/>
      <c r="EQN157" s="1428"/>
      <c r="EQQ157" s="1427"/>
      <c r="EQR157" s="1428"/>
      <c r="EQT157" s="1427"/>
      <c r="EQU157" s="1428"/>
      <c r="EQW157" s="1427"/>
      <c r="EQX157" s="1428"/>
      <c r="ETA157" s="1518"/>
      <c r="ETB157" s="1518"/>
      <c r="ETC157" s="1518"/>
      <c r="ETD157" s="1518"/>
      <c r="ETE157" s="1518"/>
      <c r="ETF157" s="1518"/>
    </row>
    <row r="158" spans="1:998 1031:2032 2065:3906" ht="15" customHeight="1">
      <c r="B158" s="1518"/>
      <c r="C158" s="1518"/>
      <c r="D158" s="1518"/>
      <c r="E158" s="1518"/>
      <c r="F158" s="1518"/>
      <c r="G158" s="1518"/>
      <c r="BC158" s="1429"/>
      <c r="BD158" s="1430"/>
      <c r="BF158" s="1429"/>
      <c r="BG158" s="1430"/>
      <c r="BI158" s="1429"/>
      <c r="BJ158" s="1430"/>
      <c r="BM158" s="1429"/>
      <c r="BN158" s="1430"/>
      <c r="BP158" s="1429"/>
      <c r="BQ158" s="1430"/>
      <c r="BS158" s="1429"/>
      <c r="BT158" s="1430"/>
      <c r="CO158" s="1429"/>
      <c r="CP158" s="1430"/>
      <c r="CR158" s="1429"/>
      <c r="CS158" s="1430"/>
      <c r="CU158" s="1429"/>
      <c r="CV158" s="1430"/>
      <c r="CY158" s="1429"/>
      <c r="CZ158" s="1430"/>
      <c r="DB158" s="1429"/>
      <c r="DC158" s="1430"/>
      <c r="DE158" s="1429"/>
      <c r="DF158" s="1430"/>
      <c r="EQ158" s="1429"/>
      <c r="ER158" s="1430"/>
      <c r="ET158" s="1429"/>
      <c r="EU158" s="1430"/>
      <c r="EW158" s="1429"/>
      <c r="EX158" s="1430"/>
      <c r="FA158" s="1429"/>
      <c r="FB158" s="1430"/>
      <c r="FD158" s="1429"/>
      <c r="FE158" s="1430"/>
      <c r="FG158" s="1429"/>
      <c r="FH158" s="1430"/>
      <c r="GS158" s="1429"/>
      <c r="GT158" s="1430"/>
      <c r="GV158" s="1429"/>
      <c r="GW158" s="1430"/>
      <c r="GY158" s="1429"/>
      <c r="GZ158" s="1430"/>
      <c r="HC158" s="1429"/>
      <c r="HD158" s="1430"/>
      <c r="HF158" s="1429"/>
      <c r="HG158" s="1430"/>
      <c r="HI158" s="1429"/>
      <c r="HJ158" s="1430"/>
      <c r="IU158" s="1429"/>
      <c r="IV158" s="1430"/>
      <c r="IX158" s="1429"/>
      <c r="IY158" s="1430"/>
      <c r="JA158" s="1429"/>
      <c r="JB158" s="1430"/>
      <c r="JE158" s="1429"/>
      <c r="JF158" s="1430"/>
      <c r="JH158" s="1429"/>
      <c r="JI158" s="1430"/>
      <c r="JK158" s="1429"/>
      <c r="JL158" s="1430"/>
      <c r="KW158" s="1429"/>
      <c r="KX158" s="1430"/>
      <c r="KZ158" s="1429"/>
      <c r="LA158" s="1430"/>
      <c r="LC158" s="1429"/>
      <c r="LD158" s="1430"/>
      <c r="LG158" s="1429"/>
      <c r="LH158" s="1430"/>
      <c r="LJ158" s="1429"/>
      <c r="LK158" s="1430"/>
      <c r="LM158" s="1429"/>
      <c r="LN158" s="1430"/>
      <c r="MY158" s="1429"/>
      <c r="MZ158" s="1430"/>
      <c r="NB158" s="1429"/>
      <c r="NC158" s="1430"/>
      <c r="NE158" s="1429"/>
      <c r="NF158" s="1430"/>
      <c r="NI158" s="1429"/>
      <c r="NJ158" s="1430"/>
      <c r="NL158" s="1429"/>
      <c r="NM158" s="1430"/>
      <c r="NO158" s="1429"/>
      <c r="NP158" s="1430"/>
      <c r="OK158" s="1429"/>
      <c r="OL158" s="1430"/>
      <c r="ON158" s="1429"/>
      <c r="OO158" s="1430"/>
      <c r="OQ158" s="1429"/>
      <c r="OR158" s="1430"/>
      <c r="OU158" s="1429"/>
      <c r="OV158" s="1430"/>
      <c r="OX158" s="1429"/>
      <c r="OY158" s="1430"/>
      <c r="PA158" s="1429"/>
      <c r="PB158" s="1430"/>
      <c r="PW158" s="1429"/>
      <c r="PX158" s="1430"/>
      <c r="PZ158" s="1429"/>
      <c r="QA158" s="1430"/>
      <c r="QC158" s="1429"/>
      <c r="QD158" s="1430"/>
      <c r="QG158" s="1429"/>
      <c r="QH158" s="1430"/>
      <c r="QJ158" s="1429"/>
      <c r="QK158" s="1430"/>
      <c r="QM158" s="1429"/>
      <c r="QN158" s="1430"/>
      <c r="RY158" s="1429"/>
      <c r="RZ158" s="1430"/>
      <c r="SB158" s="1429"/>
      <c r="SC158" s="1430"/>
      <c r="SE158" s="1429"/>
      <c r="SF158" s="1430"/>
      <c r="SI158" s="1429"/>
      <c r="SJ158" s="1430"/>
      <c r="SL158" s="1429"/>
      <c r="SM158" s="1430"/>
      <c r="SO158" s="1429"/>
      <c r="SP158" s="1430"/>
      <c r="UA158" s="1429"/>
      <c r="UB158" s="1430"/>
      <c r="UD158" s="1429"/>
      <c r="UE158" s="1430"/>
      <c r="UG158" s="1429"/>
      <c r="UH158" s="1430"/>
      <c r="UK158" s="1429"/>
      <c r="UL158" s="1430"/>
      <c r="UN158" s="1429"/>
      <c r="UO158" s="1430"/>
      <c r="UQ158" s="1429"/>
      <c r="UR158" s="1430"/>
      <c r="WC158" s="1429"/>
      <c r="WD158" s="1430"/>
      <c r="WF158" s="1429"/>
      <c r="WG158" s="1430"/>
      <c r="WI158" s="1429"/>
      <c r="WJ158" s="1430"/>
      <c r="WM158" s="1429"/>
      <c r="WN158" s="1430"/>
      <c r="WP158" s="1429"/>
      <c r="WQ158" s="1430"/>
      <c r="WS158" s="1429"/>
      <c r="WT158" s="1430"/>
      <c r="YE158" s="1429"/>
      <c r="YF158" s="1430"/>
      <c r="YH158" s="1429"/>
      <c r="YI158" s="1430"/>
      <c r="YK158" s="1429"/>
      <c r="YL158" s="1430"/>
      <c r="YO158" s="1429"/>
      <c r="YP158" s="1430"/>
      <c r="YR158" s="1429"/>
      <c r="YS158" s="1430"/>
      <c r="YU158" s="1429"/>
      <c r="YV158" s="1430"/>
      <c r="AAG158" s="1429"/>
      <c r="AAH158" s="1430"/>
      <c r="AAJ158" s="1429"/>
      <c r="AAK158" s="1430"/>
      <c r="AAM158" s="1429"/>
      <c r="AAN158" s="1430"/>
      <c r="AAQ158" s="1429"/>
      <c r="AAR158" s="1430"/>
      <c r="AAT158" s="1429"/>
      <c r="AAU158" s="1430"/>
      <c r="AAW158" s="1429"/>
      <c r="AAX158" s="1430"/>
      <c r="ACI158" s="1429"/>
      <c r="ACJ158" s="1430"/>
      <c r="ACL158" s="1429"/>
      <c r="ACM158" s="1430"/>
      <c r="ACO158" s="1429"/>
      <c r="ACP158" s="1430"/>
      <c r="ACS158" s="1429"/>
      <c r="ACT158" s="1430"/>
      <c r="ACV158" s="1429"/>
      <c r="ACW158" s="1430"/>
      <c r="ACY158" s="1429"/>
      <c r="ACZ158" s="1430"/>
      <c r="AEK158" s="1429"/>
      <c r="AEL158" s="1430"/>
      <c r="AEN158" s="1429"/>
      <c r="AEO158" s="1430"/>
      <c r="AEQ158" s="1429"/>
      <c r="AER158" s="1430"/>
      <c r="AEU158" s="1429"/>
      <c r="AEV158" s="1430"/>
      <c r="AEX158" s="1429"/>
      <c r="AEY158" s="1430"/>
      <c r="AFA158" s="1429"/>
      <c r="AFB158" s="1430"/>
      <c r="AGM158" s="1429"/>
      <c r="AGN158" s="1430"/>
      <c r="AGP158" s="1429"/>
      <c r="AGQ158" s="1430"/>
      <c r="AGS158" s="1429"/>
      <c r="AGT158" s="1430"/>
      <c r="AGW158" s="1429"/>
      <c r="AGX158" s="1430"/>
      <c r="AGZ158" s="1429"/>
      <c r="AHA158" s="1430"/>
      <c r="AHC158" s="1429"/>
      <c r="AHD158" s="1430"/>
      <c r="AIO158" s="1429"/>
      <c r="AIP158" s="1430"/>
      <c r="AIR158" s="1429"/>
      <c r="AIS158" s="1430"/>
      <c r="AIU158" s="1429"/>
      <c r="AIV158" s="1430"/>
      <c r="AIY158" s="1429"/>
      <c r="AIZ158" s="1430"/>
      <c r="AJB158" s="1429"/>
      <c r="AJC158" s="1430"/>
      <c r="AJE158" s="1429"/>
      <c r="AJF158" s="1430"/>
      <c r="AKQ158" s="1429"/>
      <c r="AKR158" s="1430"/>
      <c r="AKT158" s="1429"/>
      <c r="AKU158" s="1430"/>
      <c r="AKW158" s="1429"/>
      <c r="AKX158" s="1430"/>
      <c r="ALA158" s="1429"/>
      <c r="ALB158" s="1430"/>
      <c r="ALD158" s="1429"/>
      <c r="ALE158" s="1430"/>
      <c r="ALG158" s="1429"/>
      <c r="ALH158" s="1430"/>
      <c r="AMS158" s="1429"/>
      <c r="AMT158" s="1430"/>
      <c r="AMV158" s="1429"/>
      <c r="AMW158" s="1430"/>
      <c r="AMY158" s="1429"/>
      <c r="AMZ158" s="1430"/>
      <c r="ANC158" s="1429"/>
      <c r="AND158" s="1430"/>
      <c r="ANF158" s="1429"/>
      <c r="ANG158" s="1430"/>
      <c r="ANI158" s="1429"/>
      <c r="ANJ158" s="1430"/>
      <c r="AOU158" s="1429"/>
      <c r="AOV158" s="1430"/>
      <c r="AOX158" s="1429"/>
      <c r="AOY158" s="1430"/>
      <c r="APA158" s="1429"/>
      <c r="APB158" s="1430"/>
      <c r="APE158" s="1429"/>
      <c r="APF158" s="1430"/>
      <c r="APH158" s="1429"/>
      <c r="API158" s="1430"/>
      <c r="APK158" s="1429"/>
      <c r="APL158" s="1430"/>
      <c r="AQW158" s="1429"/>
      <c r="AQX158" s="1430"/>
      <c r="AQZ158" s="1429"/>
      <c r="ARA158" s="1430"/>
      <c r="ARC158" s="1429"/>
      <c r="ARD158" s="1430"/>
      <c r="ARG158" s="1429"/>
      <c r="ARH158" s="1430"/>
      <c r="ARJ158" s="1429"/>
      <c r="ARK158" s="1430"/>
      <c r="ARM158" s="1429"/>
      <c r="ARN158" s="1430"/>
      <c r="ASY158" s="1429"/>
      <c r="ASZ158" s="1430"/>
      <c r="ATB158" s="1429"/>
      <c r="ATC158" s="1430"/>
      <c r="ATE158" s="1429"/>
      <c r="ATF158" s="1430"/>
      <c r="ATI158" s="1429"/>
      <c r="ATJ158" s="1430"/>
      <c r="ATL158" s="1429"/>
      <c r="ATM158" s="1430"/>
      <c r="ATO158" s="1429"/>
      <c r="ATP158" s="1430"/>
      <c r="AUI158" s="1377" t="s">
        <v>1183</v>
      </c>
      <c r="AUJ158" s="1377"/>
      <c r="AUK158" s="1377"/>
      <c r="AUL158" s="1377"/>
      <c r="AUM158" s="1377"/>
      <c r="AUN158" s="1377"/>
      <c r="AUO158" s="1377"/>
      <c r="AUP158" s="1377"/>
      <c r="AUQ158" s="1377"/>
      <c r="AUR158" s="1377"/>
      <c r="AUS158" s="1377"/>
      <c r="AUT158" s="1377"/>
      <c r="AUU158" s="1377"/>
      <c r="AUV158" s="1377"/>
      <c r="AUW158" s="1377"/>
      <c r="AUX158" s="1377"/>
      <c r="AUY158" s="1377"/>
      <c r="AUZ158" s="1377"/>
      <c r="AVA158" s="1377"/>
      <c r="AVB158" s="1377"/>
      <c r="AVC158" s="1377"/>
      <c r="AVD158" s="1377"/>
      <c r="AVE158" s="1018"/>
      <c r="AVP158" s="868"/>
      <c r="AVQ158" s="868"/>
      <c r="AVR158" s="868"/>
      <c r="AVS158" s="868"/>
      <c r="AVT158" s="868"/>
      <c r="AVU158" s="868"/>
      <c r="AVV158" s="868"/>
      <c r="AVW158" s="868"/>
      <c r="AVX158" s="868"/>
      <c r="AVY158" s="868"/>
      <c r="AVZ158" s="868"/>
      <c r="AWA158" s="868"/>
      <c r="AWB158" s="868"/>
      <c r="AWC158" s="868"/>
      <c r="AWD158" s="868"/>
      <c r="AWE158" s="868"/>
      <c r="AWF158" s="868"/>
      <c r="AWG158" s="868"/>
      <c r="AWH158" s="868"/>
      <c r="AWI158" s="868"/>
      <c r="AWJ158" s="868"/>
      <c r="AWK158" s="868"/>
      <c r="AWL158" s="868"/>
      <c r="AWM158" s="868"/>
      <c r="AWN158" s="868"/>
      <c r="AWO158" s="868"/>
      <c r="AWP158" s="868"/>
      <c r="AWQ158" s="868"/>
      <c r="AWR158" s="1213"/>
      <c r="AWS158" s="1213"/>
      <c r="AWT158" s="1213"/>
      <c r="AWU158" s="1213"/>
      <c r="AWV158" s="1213"/>
      <c r="AWW158" s="1213"/>
      <c r="AWX158" s="1213"/>
      <c r="AWY158" s="1213"/>
      <c r="AWZ158" s="1213"/>
      <c r="AXA158" s="1213"/>
      <c r="AXB158" s="1213"/>
      <c r="AXC158" s="1213"/>
      <c r="AXD158" s="1213"/>
      <c r="AXE158" s="1213"/>
      <c r="AXF158" s="1213"/>
      <c r="AXG158" s="1213"/>
      <c r="AXH158" s="1213"/>
      <c r="AXI158" s="1213"/>
      <c r="AXJ158" s="1213"/>
      <c r="AXK158" s="1213"/>
      <c r="AXL158" s="1213"/>
      <c r="AXM158" s="1213"/>
      <c r="AXN158" s="1213"/>
      <c r="AXO158" s="1213"/>
      <c r="AXP158" s="1213"/>
      <c r="AXQ158" s="1213"/>
      <c r="AXR158" s="1213"/>
      <c r="AXS158" s="1213"/>
      <c r="AXT158" s="1213"/>
      <c r="AXU158" s="868"/>
      <c r="AXV158" s="868"/>
      <c r="AXW158" s="868"/>
      <c r="AXX158" s="868"/>
      <c r="AXY158" s="868"/>
      <c r="AXZ158" s="868"/>
      <c r="AYA158" s="868"/>
      <c r="AYB158" s="868"/>
      <c r="AYC158" s="868"/>
      <c r="AYD158" s="868"/>
      <c r="AYE158" s="868"/>
      <c r="AYF158" s="868"/>
      <c r="AYG158" s="868"/>
      <c r="AYH158" s="868"/>
      <c r="AYI158" s="868"/>
      <c r="AYJ158" s="868"/>
      <c r="AYK158" s="868"/>
      <c r="AYL158" s="868"/>
      <c r="AYM158" s="868"/>
      <c r="AZM158" s="1429"/>
      <c r="AZN158" s="1430"/>
      <c r="AZP158" s="1429"/>
      <c r="AZQ158" s="1430"/>
      <c r="AZS158" s="1429"/>
      <c r="AZT158" s="1430"/>
      <c r="AZW158" s="1429"/>
      <c r="AZX158" s="1430"/>
      <c r="AZZ158" s="1429"/>
      <c r="BAA158" s="1430"/>
      <c r="BAC158" s="1429"/>
      <c r="BAD158" s="1430"/>
      <c r="BBO158" s="1429"/>
      <c r="BBP158" s="1430"/>
      <c r="BBR158" s="1429"/>
      <c r="BBS158" s="1430"/>
      <c r="BBU158" s="1429"/>
      <c r="BBV158" s="1430"/>
      <c r="BBY158" s="1429"/>
      <c r="BBZ158" s="1430"/>
      <c r="BCB158" s="1429"/>
      <c r="BCC158" s="1430"/>
      <c r="BCE158" s="1429"/>
      <c r="BCF158" s="1430"/>
      <c r="BDQ158" s="1429"/>
      <c r="BDR158" s="1430"/>
      <c r="BDT158" s="1429"/>
      <c r="BDU158" s="1430"/>
      <c r="BDW158" s="1429"/>
      <c r="BDX158" s="1430"/>
      <c r="BEA158" s="1429"/>
      <c r="BEB158" s="1430"/>
      <c r="BED158" s="1429"/>
      <c r="BEE158" s="1430"/>
      <c r="BEG158" s="1429"/>
      <c r="BEH158" s="1430"/>
      <c r="BFS158" s="1429"/>
      <c r="BFT158" s="1430"/>
      <c r="BFV158" s="1429"/>
      <c r="BFW158" s="1430"/>
      <c r="BFY158" s="1429"/>
      <c r="BFZ158" s="1430"/>
      <c r="BGC158" s="1429"/>
      <c r="BGD158" s="1430"/>
      <c r="BGF158" s="1429"/>
      <c r="BGG158" s="1430"/>
      <c r="BGI158" s="1429"/>
      <c r="BGJ158" s="1430"/>
      <c r="BHU158" s="1429"/>
      <c r="BHV158" s="1430"/>
      <c r="BHX158" s="1429"/>
      <c r="BHY158" s="1430"/>
      <c r="BIA158" s="1429"/>
      <c r="BIB158" s="1430"/>
      <c r="BIE158" s="1429"/>
      <c r="BIF158" s="1430"/>
      <c r="BIH158" s="1429"/>
      <c r="BII158" s="1430"/>
      <c r="BIK158" s="1429"/>
      <c r="BIL158" s="1430"/>
      <c r="BJW158" s="1429"/>
      <c r="BJX158" s="1430"/>
      <c r="BJZ158" s="1429"/>
      <c r="BKA158" s="1430"/>
      <c r="BKC158" s="1429"/>
      <c r="BKD158" s="1430"/>
      <c r="BKG158" s="1429"/>
      <c r="BKH158" s="1430"/>
      <c r="BKJ158" s="1429"/>
      <c r="BKK158" s="1430"/>
      <c r="BKM158" s="1429"/>
      <c r="BKN158" s="1430"/>
      <c r="BLY158" s="1429"/>
      <c r="BLZ158" s="1430"/>
      <c r="BMB158" s="1429"/>
      <c r="BMC158" s="1430"/>
      <c r="BME158" s="1429"/>
      <c r="BMF158" s="1430"/>
      <c r="BMI158" s="1429"/>
      <c r="BMJ158" s="1430"/>
      <c r="BML158" s="1429"/>
      <c r="BMM158" s="1430"/>
      <c r="BMO158" s="1429"/>
      <c r="BMP158" s="1430"/>
      <c r="BOA158" s="1429"/>
      <c r="BOB158" s="1430"/>
      <c r="BOD158" s="1429"/>
      <c r="BOE158" s="1430"/>
      <c r="BOG158" s="1429"/>
      <c r="BOH158" s="1430"/>
      <c r="BOK158" s="1429"/>
      <c r="BOL158" s="1430"/>
      <c r="BON158" s="1429"/>
      <c r="BOO158" s="1430"/>
      <c r="BOQ158" s="1429"/>
      <c r="BOR158" s="1430"/>
      <c r="BQC158" s="1429"/>
      <c r="BQD158" s="1430"/>
      <c r="BQF158" s="1429"/>
      <c r="BQG158" s="1430"/>
      <c r="BQI158" s="1429"/>
      <c r="BQJ158" s="1430"/>
      <c r="BQM158" s="1429"/>
      <c r="BQN158" s="1430"/>
      <c r="BQP158" s="1429"/>
      <c r="BQQ158" s="1430"/>
      <c r="BQS158" s="1429"/>
      <c r="BQT158" s="1430"/>
      <c r="BSE158" s="1429"/>
      <c r="BSF158" s="1430"/>
      <c r="BSH158" s="1429"/>
      <c r="BSI158" s="1430"/>
      <c r="BSK158" s="1429"/>
      <c r="BSL158" s="1430"/>
      <c r="BSO158" s="1429"/>
      <c r="BSP158" s="1430"/>
      <c r="BSR158" s="1429"/>
      <c r="BSS158" s="1430"/>
      <c r="BSU158" s="1429"/>
      <c r="BSV158" s="1430"/>
      <c r="BUG158" s="1429"/>
      <c r="BUH158" s="1430"/>
      <c r="BUJ158" s="1429"/>
      <c r="BUK158" s="1430"/>
      <c r="BUM158" s="1429"/>
      <c r="BUN158" s="1430"/>
      <c r="BUQ158" s="1429"/>
      <c r="BUR158" s="1430"/>
      <c r="BUT158" s="1429"/>
      <c r="BUU158" s="1430"/>
      <c r="BUW158" s="1429"/>
      <c r="BUX158" s="1430"/>
      <c r="BWI158" s="1429"/>
      <c r="BWJ158" s="1430"/>
      <c r="BWL158" s="1429"/>
      <c r="BWM158" s="1430"/>
      <c r="BWO158" s="1429"/>
      <c r="BWP158" s="1430"/>
      <c r="BWS158" s="1429"/>
      <c r="BWT158" s="1430"/>
      <c r="BWV158" s="1429"/>
      <c r="BWW158" s="1430"/>
      <c r="BWY158" s="1429"/>
      <c r="BWZ158" s="1430"/>
      <c r="BYK158" s="1429"/>
      <c r="BYL158" s="1430"/>
      <c r="BYN158" s="1429"/>
      <c r="BYO158" s="1430"/>
      <c r="BYQ158" s="1429"/>
      <c r="BYR158" s="1430"/>
      <c r="BYU158" s="1429"/>
      <c r="BYV158" s="1430"/>
      <c r="BYX158" s="1429"/>
      <c r="BYY158" s="1430"/>
      <c r="BZA158" s="1429"/>
      <c r="BZB158" s="1430"/>
      <c r="CAM158" s="1429"/>
      <c r="CAN158" s="1430"/>
      <c r="CAP158" s="1429"/>
      <c r="CAQ158" s="1430"/>
      <c r="CAS158" s="1429"/>
      <c r="CAT158" s="1430"/>
      <c r="CAW158" s="1429"/>
      <c r="CAX158" s="1430"/>
      <c r="CAZ158" s="1429"/>
      <c r="CBA158" s="1430"/>
      <c r="CBC158" s="1429"/>
      <c r="CBD158" s="1430"/>
      <c r="CCO158" s="1429"/>
      <c r="CCP158" s="1430"/>
      <c r="CCR158" s="1429"/>
      <c r="CCS158" s="1430"/>
      <c r="CCU158" s="1429"/>
      <c r="CCV158" s="1430"/>
      <c r="CCY158" s="1429"/>
      <c r="CCZ158" s="1430"/>
      <c r="CDB158" s="1429"/>
      <c r="CDC158" s="1430"/>
      <c r="CDE158" s="1429"/>
      <c r="CDF158" s="1430"/>
      <c r="CEQ158" s="1429"/>
      <c r="CER158" s="1430"/>
      <c r="CET158" s="1429"/>
      <c r="CEU158" s="1430"/>
      <c r="CEW158" s="1429"/>
      <c r="CEX158" s="1430"/>
      <c r="CFA158" s="1429"/>
      <c r="CFB158" s="1430"/>
      <c r="CFD158" s="1429"/>
      <c r="CFE158" s="1430"/>
      <c r="CFG158" s="1429"/>
      <c r="CFH158" s="1430"/>
      <c r="CGS158" s="1429"/>
      <c r="CGT158" s="1430"/>
      <c r="CGV158" s="1429"/>
      <c r="CGW158" s="1430"/>
      <c r="CGY158" s="1429"/>
      <c r="CGZ158" s="1430"/>
      <c r="CHC158" s="1429"/>
      <c r="CHD158" s="1430"/>
      <c r="CHF158" s="1429"/>
      <c r="CHG158" s="1430"/>
      <c r="CHI158" s="1429"/>
      <c r="CHJ158" s="1430"/>
      <c r="CIU158" s="1429"/>
      <c r="CIV158" s="1430"/>
      <c r="CIX158" s="1429"/>
      <c r="CIY158" s="1430"/>
      <c r="CJA158" s="1429"/>
      <c r="CJB158" s="1430"/>
      <c r="CJE158" s="1429"/>
      <c r="CJF158" s="1430"/>
      <c r="CJH158" s="1429"/>
      <c r="CJI158" s="1430"/>
      <c r="CJK158" s="1429"/>
      <c r="CJL158" s="1430"/>
      <c r="CKW158" s="1429"/>
      <c r="CKX158" s="1430"/>
      <c r="CKZ158" s="1429"/>
      <c r="CLA158" s="1430"/>
      <c r="CLC158" s="1429"/>
      <c r="CLD158" s="1430"/>
      <c r="CLG158" s="1429"/>
      <c r="CLH158" s="1430"/>
      <c r="CLJ158" s="1429"/>
      <c r="CLK158" s="1430"/>
      <c r="CLM158" s="1429"/>
      <c r="CLN158" s="1430"/>
      <c r="CMY158" s="1429"/>
      <c r="CMZ158" s="1430"/>
      <c r="CNB158" s="1429"/>
      <c r="CNC158" s="1430"/>
      <c r="CNE158" s="1429"/>
      <c r="CNF158" s="1430"/>
      <c r="CNI158" s="1429"/>
      <c r="CNJ158" s="1430"/>
      <c r="CNL158" s="1429"/>
      <c r="CNM158" s="1430"/>
      <c r="CNO158" s="1429"/>
      <c r="CNP158" s="1430"/>
      <c r="CPA158" s="1429"/>
      <c r="CPB158" s="1430"/>
      <c r="CPD158" s="1429"/>
      <c r="CPE158" s="1430"/>
      <c r="CPG158" s="1429"/>
      <c r="CPH158" s="1430"/>
      <c r="CPK158" s="1429"/>
      <c r="CPL158" s="1430"/>
      <c r="CPN158" s="1429"/>
      <c r="CPO158" s="1430"/>
      <c r="CPQ158" s="1429"/>
      <c r="CPR158" s="1430"/>
      <c r="CRC158" s="1429"/>
      <c r="CRD158" s="1430"/>
      <c r="CRF158" s="1429"/>
      <c r="CRG158" s="1430"/>
      <c r="CRI158" s="1429"/>
      <c r="CRJ158" s="1430"/>
      <c r="CRM158" s="1429"/>
      <c r="CRN158" s="1430"/>
      <c r="CRP158" s="1429"/>
      <c r="CRQ158" s="1430"/>
      <c r="CRS158" s="1429"/>
      <c r="CRT158" s="1430"/>
      <c r="CTE158" s="1429"/>
      <c r="CTF158" s="1430"/>
      <c r="CTH158" s="1429"/>
      <c r="CTI158" s="1430"/>
      <c r="CTK158" s="1429"/>
      <c r="CTL158" s="1430"/>
      <c r="CTO158" s="1429"/>
      <c r="CTP158" s="1430"/>
      <c r="CTR158" s="1429"/>
      <c r="CTS158" s="1430"/>
      <c r="CTU158" s="1429"/>
      <c r="CTV158" s="1430"/>
      <c r="CWM158" s="1429"/>
      <c r="CWN158" s="1430"/>
      <c r="CWP158" s="1429"/>
      <c r="CWQ158" s="1430"/>
      <c r="CWS158" s="1429"/>
      <c r="CWT158" s="1430"/>
      <c r="CWW158" s="1429"/>
      <c r="CWX158" s="1430"/>
      <c r="CWZ158" s="1429"/>
      <c r="CXA158" s="1430"/>
      <c r="CXC158" s="1429"/>
      <c r="CXD158" s="1430"/>
      <c r="DAK158" s="1429"/>
      <c r="DAL158" s="1430"/>
      <c r="DAN158" s="1429"/>
      <c r="DAO158" s="1430"/>
      <c r="DAQ158" s="1429"/>
      <c r="DAR158" s="1430"/>
      <c r="DAU158" s="1429"/>
      <c r="DAV158" s="1430"/>
      <c r="DAX158" s="1429"/>
      <c r="DAY158" s="1430"/>
      <c r="DBA158" s="1429"/>
      <c r="DBB158" s="1430"/>
      <c r="DDS158" s="1429"/>
      <c r="DDT158" s="1430"/>
      <c r="DDV158" s="1429"/>
      <c r="DDW158" s="1430"/>
      <c r="DDY158" s="1429"/>
      <c r="DDZ158" s="1430"/>
      <c r="DEC158" s="1429"/>
      <c r="DED158" s="1430"/>
      <c r="DEF158" s="1429"/>
      <c r="DEG158" s="1430"/>
      <c r="DEI158" s="1429"/>
      <c r="DEJ158" s="1430"/>
      <c r="DHA158" s="1429"/>
      <c r="DHB158" s="1430"/>
      <c r="DHD158" s="1429"/>
      <c r="DHE158" s="1430"/>
      <c r="DHG158" s="1429"/>
      <c r="DHH158" s="1430"/>
      <c r="DHK158" s="1429"/>
      <c r="DHL158" s="1430"/>
      <c r="DHN158" s="1429"/>
      <c r="DHO158" s="1430"/>
      <c r="DHQ158" s="1429"/>
      <c r="DHR158" s="1430"/>
      <c r="DKI158" s="1429"/>
      <c r="DKJ158" s="1430"/>
      <c r="DKL158" s="1429"/>
      <c r="DKM158" s="1430"/>
      <c r="DKO158" s="1429"/>
      <c r="DKP158" s="1430"/>
      <c r="DKS158" s="1429"/>
      <c r="DKT158" s="1430"/>
      <c r="DKV158" s="1429"/>
      <c r="DKW158" s="1430"/>
      <c r="DKY158" s="1429"/>
      <c r="DKZ158" s="1430"/>
      <c r="DLJ158" s="792"/>
      <c r="DLK158" s="792"/>
      <c r="DLL158" s="792"/>
      <c r="DLM158" s="792"/>
      <c r="DLN158" s="792"/>
      <c r="DLO158" s="792"/>
      <c r="DLP158" s="792"/>
      <c r="DLQ158" s="792"/>
      <c r="DLR158" s="792"/>
      <c r="DLS158" s="792"/>
      <c r="DLT158" s="792"/>
      <c r="DLU158" s="792"/>
      <c r="DLV158" s="792"/>
      <c r="DLW158" s="792"/>
      <c r="DLX158" s="792"/>
      <c r="DLY158" s="792"/>
      <c r="DLZ158" s="792"/>
      <c r="DMA158" s="792"/>
      <c r="DMB158" s="792"/>
      <c r="DMC158" s="792"/>
      <c r="DMD158" s="792"/>
      <c r="DME158" s="792"/>
      <c r="DMF158" s="792"/>
      <c r="DMG158" s="792"/>
      <c r="DMH158" s="792"/>
      <c r="DMI158" s="792"/>
      <c r="DMJ158" s="792"/>
      <c r="DMK158" s="792"/>
      <c r="DML158" s="792"/>
      <c r="DMM158" s="792"/>
      <c r="DMN158" s="792"/>
      <c r="DMO158" s="792"/>
      <c r="DMP158" s="792"/>
      <c r="DMQ158" s="792"/>
      <c r="DMR158" s="792"/>
      <c r="DMS158" s="792"/>
      <c r="DMT158" s="792"/>
      <c r="DMU158" s="792"/>
      <c r="DMV158" s="792"/>
      <c r="DMW158" s="792"/>
      <c r="DMX158" s="792"/>
      <c r="DMY158" s="792"/>
      <c r="DMZ158" s="792"/>
      <c r="DNA158" s="792"/>
      <c r="DNB158" s="792"/>
      <c r="DNC158" s="792"/>
      <c r="DND158" s="792"/>
      <c r="DNE158" s="792"/>
      <c r="DNF158" s="792"/>
      <c r="DNG158" s="792"/>
      <c r="DNH158" s="792"/>
      <c r="DNI158" s="792"/>
      <c r="DNJ158" s="792"/>
      <c r="DNQ158" s="1429"/>
      <c r="DNR158" s="1430"/>
      <c r="DNT158" s="1429"/>
      <c r="DNU158" s="1430"/>
      <c r="DNW158" s="1429"/>
      <c r="DNX158" s="1430"/>
      <c r="DOA158" s="1429"/>
      <c r="DOB158" s="1430"/>
      <c r="DOD158" s="1429"/>
      <c r="DOE158" s="1430"/>
      <c r="DOG158" s="1429"/>
      <c r="DOH158" s="1430"/>
      <c r="DRO158" s="1429"/>
      <c r="DRP158" s="1430"/>
      <c r="DRR158" s="1429"/>
      <c r="DRS158" s="1430"/>
      <c r="DRU158" s="1429"/>
      <c r="DRV158" s="1430"/>
      <c r="DRY158" s="1429"/>
      <c r="DRZ158" s="1430"/>
      <c r="DSB158" s="1429"/>
      <c r="DSC158" s="1430"/>
      <c r="DSE158" s="1429"/>
      <c r="DSF158" s="1430"/>
      <c r="DTV158" s="1373"/>
      <c r="DTW158" s="1373"/>
      <c r="DTX158" s="1373"/>
      <c r="DTY158" s="1373"/>
      <c r="DTZ158" s="1373"/>
      <c r="DUA158" s="1373"/>
      <c r="DUB158" s="1373"/>
      <c r="DUC158" s="1373"/>
      <c r="DUD158" s="1373"/>
      <c r="DUE158" s="1373"/>
      <c r="DUF158" s="1373"/>
      <c r="DUG158" s="1373"/>
      <c r="DUH158" s="1373"/>
      <c r="DUI158" s="1373"/>
      <c r="DYH158" s="488"/>
      <c r="DYI158" s="1565"/>
      <c r="DYJ158" s="1566"/>
      <c r="DYK158" s="1566"/>
      <c r="DYL158" s="1567"/>
      <c r="DYM158" s="489"/>
      <c r="DYN158" s="489"/>
      <c r="DYO158" s="489"/>
      <c r="DYP158" s="489"/>
      <c r="DYQ158" s="489"/>
      <c r="DYR158" s="489"/>
      <c r="DYS158" s="489"/>
      <c r="DYT158" s="489"/>
      <c r="DYU158" s="489"/>
      <c r="DYV158" s="489"/>
      <c r="DYW158" s="489"/>
      <c r="DYX158" s="489"/>
      <c r="DYY158" s="1543"/>
      <c r="DYZ158" s="1544"/>
      <c r="DZA158" s="1544"/>
      <c r="DZB158" s="1545"/>
      <c r="DZC158" s="561"/>
      <c r="ECF158" s="488"/>
      <c r="ECG158" s="1565"/>
      <c r="ECH158" s="1566"/>
      <c r="ECI158" s="1566"/>
      <c r="ECJ158" s="1567"/>
      <c r="ECK158" s="489"/>
      <c r="ECL158" s="489"/>
      <c r="ECM158" s="489"/>
      <c r="ECN158" s="489"/>
      <c r="ECO158" s="489"/>
      <c r="ECP158" s="489"/>
      <c r="ECQ158" s="489"/>
      <c r="ECR158" s="489"/>
      <c r="ECS158" s="489"/>
      <c r="ECT158" s="489"/>
      <c r="ECU158" s="489"/>
      <c r="ECV158" s="489"/>
      <c r="ECW158" s="1543"/>
      <c r="ECX158" s="1544"/>
      <c r="ECY158" s="1544"/>
      <c r="ECZ158" s="1545"/>
      <c r="EDA158" s="561"/>
      <c r="EDR158" s="1018"/>
      <c r="EDS158" s="1018"/>
      <c r="EDT158" s="1018"/>
      <c r="EDU158" s="1018"/>
      <c r="EDV158" s="1018"/>
      <c r="EDW158" s="1018"/>
      <c r="EDX158" s="1018"/>
      <c r="EDY158" s="1018"/>
      <c r="EDZ158" s="1018"/>
      <c r="EEA158" s="1018"/>
      <c r="EEB158" s="1018"/>
      <c r="EEC158" s="1018"/>
      <c r="EED158" s="1018"/>
      <c r="EEE158" s="1018"/>
      <c r="EEF158" s="1018"/>
      <c r="EEG158" s="1018"/>
      <c r="EEH158" s="987"/>
      <c r="EEI158" s="987"/>
      <c r="EEJ158" s="987"/>
      <c r="EEK158" s="987"/>
      <c r="EEL158" s="987"/>
      <c r="EEM158" s="987"/>
      <c r="EEN158" s="987"/>
      <c r="EEO158" s="987"/>
      <c r="EEP158" s="987"/>
      <c r="EEQ158" s="987"/>
      <c r="EER158" s="987"/>
      <c r="EES158" s="987"/>
      <c r="EET158" s="987"/>
      <c r="EEU158" s="987"/>
      <c r="EEV158" s="987"/>
      <c r="EEW158" s="987"/>
      <c r="EEX158" s="987"/>
      <c r="EEY158" s="987"/>
      <c r="EEZ158" s="987"/>
      <c r="EFA158" s="987"/>
      <c r="EFB158" s="987"/>
      <c r="EFC158" s="987"/>
      <c r="EFD158" s="987"/>
      <c r="EFE158" s="987"/>
      <c r="EFF158" s="987"/>
      <c r="EFG158" s="987"/>
      <c r="EFH158" s="987"/>
      <c r="EFI158" s="987"/>
      <c r="EFJ158" s="987"/>
      <c r="EFK158" s="987"/>
      <c r="EFL158" s="987"/>
      <c r="EFM158" s="987"/>
      <c r="EFN158" s="987"/>
      <c r="EFO158" s="987"/>
      <c r="EFP158" s="987"/>
      <c r="EFQ158" s="987"/>
      <c r="EFR158" s="987"/>
      <c r="EFS158" s="987"/>
      <c r="EFT158" s="987"/>
      <c r="EFU158" s="987"/>
      <c r="EFV158" s="987"/>
      <c r="EFW158" s="987"/>
      <c r="EFX158" s="987"/>
      <c r="EFY158" s="987"/>
      <c r="EFZ158" s="987"/>
      <c r="EGA158" s="987"/>
      <c r="EGB158" s="987"/>
      <c r="EGC158" s="987"/>
      <c r="EGD158" s="987"/>
      <c r="EGE158" s="987"/>
      <c r="EGF158" s="987"/>
      <c r="EGG158" s="987"/>
      <c r="EGH158" s="987"/>
      <c r="EGI158" s="987"/>
      <c r="EGJ158" s="987"/>
      <c r="EGK158" s="987"/>
      <c r="EGL158" s="987"/>
      <c r="EGM158" s="987"/>
      <c r="EGN158" s="987"/>
      <c r="EGO158" s="987"/>
      <c r="EGP158" s="987"/>
      <c r="EGQ158" s="987"/>
      <c r="EHX158" s="488"/>
      <c r="EHY158" s="1565"/>
      <c r="EHZ158" s="1566"/>
      <c r="EIA158" s="1566"/>
      <c r="EIB158" s="1567"/>
      <c r="EIC158" s="489"/>
      <c r="EID158" s="489"/>
      <c r="EIE158" s="489"/>
      <c r="EIF158" s="489"/>
      <c r="EIG158" s="489"/>
      <c r="EIH158" s="489"/>
      <c r="EII158" s="489"/>
      <c r="EIJ158" s="489"/>
      <c r="EIK158" s="489"/>
      <c r="EIL158" s="489"/>
      <c r="EIM158" s="489"/>
      <c r="EIN158" s="489"/>
      <c r="EIO158" s="1543"/>
      <c r="EIP158" s="1544"/>
      <c r="EIQ158" s="1544"/>
      <c r="EIR158" s="1545"/>
      <c r="EIS158" s="561"/>
      <c r="EKC158" s="1374"/>
      <c r="EKD158" s="1374"/>
      <c r="EKE158" s="1374"/>
      <c r="EKF158" s="1374"/>
      <c r="EKG158" s="1374"/>
      <c r="EKH158" s="1374"/>
      <c r="EKI158" s="1374"/>
      <c r="EKJ158" s="1374"/>
      <c r="EKK158" s="1374"/>
      <c r="EKL158" s="1374"/>
      <c r="EKM158" s="1374"/>
      <c r="EKN158" s="1374"/>
      <c r="EKO158" s="1374"/>
      <c r="EKP158" s="1374"/>
      <c r="EKQ158" s="1374"/>
      <c r="EKR158" s="1374"/>
      <c r="EKS158" s="1374"/>
      <c r="EKT158" s="1374"/>
      <c r="EKU158" s="1374"/>
      <c r="EKV158" s="1374"/>
      <c r="EKW158" s="1374"/>
      <c r="EKX158" s="1374"/>
      <c r="EKY158" s="1374"/>
      <c r="EKZ158" s="1374"/>
      <c r="ELA158" s="1374"/>
      <c r="ELB158" s="1374"/>
      <c r="ELC158" s="1374"/>
      <c r="ELD158" s="1374"/>
      <c r="ELE158" s="1374"/>
      <c r="ELF158" s="1374"/>
      <c r="ELG158" s="1374"/>
      <c r="ELH158" s="1374"/>
      <c r="ELI158" s="1374"/>
      <c r="ELJ158" s="1374"/>
      <c r="ELK158" s="1374"/>
      <c r="ELL158" s="1374"/>
      <c r="ELM158" s="1374"/>
      <c r="ELN158" s="1374"/>
      <c r="ELO158" s="1374"/>
      <c r="ELP158" s="1374"/>
      <c r="ELQ158" s="1374"/>
      <c r="ELR158" s="1374"/>
      <c r="ELS158" s="1374"/>
      <c r="ELT158" s="1374"/>
      <c r="ELU158" s="1374"/>
      <c r="ELV158" s="1374"/>
      <c r="ELW158" s="1374"/>
      <c r="ELX158" s="1374"/>
      <c r="ELY158" s="1374"/>
      <c r="ELZ158" s="1374"/>
      <c r="EMA158" s="1374"/>
      <c r="EMB158" s="1374"/>
      <c r="EMC158" s="1374"/>
      <c r="EMD158" s="1374"/>
      <c r="EME158" s="1374"/>
      <c r="EMF158" s="1374"/>
      <c r="EMG158" s="1374"/>
      <c r="EMH158" s="1374"/>
      <c r="ENO158" s="1429"/>
      <c r="ENP158" s="1430"/>
      <c r="ENR158" s="1429"/>
      <c r="ENS158" s="1430"/>
      <c r="ENU158" s="1429"/>
      <c r="ENV158" s="1430"/>
      <c r="ENY158" s="1429"/>
      <c r="ENZ158" s="1430"/>
      <c r="EOB158" s="1429"/>
      <c r="EOC158" s="1430"/>
      <c r="EOE158" s="1429"/>
      <c r="EOF158" s="1430"/>
      <c r="EQG158" s="1429"/>
      <c r="EQH158" s="1430"/>
      <c r="EQJ158" s="1429"/>
      <c r="EQK158" s="1430"/>
      <c r="EQM158" s="1429"/>
      <c r="EQN158" s="1430"/>
      <c r="EQQ158" s="1429"/>
      <c r="EQR158" s="1430"/>
      <c r="EQT158" s="1429"/>
      <c r="EQU158" s="1430"/>
      <c r="EQW158" s="1429"/>
      <c r="EQX158" s="1430"/>
      <c r="ETA158" s="1518"/>
      <c r="ETB158" s="1518"/>
      <c r="ETC158" s="1518"/>
      <c r="ETD158" s="1518"/>
      <c r="ETE158" s="1518"/>
      <c r="ETF158" s="1518"/>
    </row>
    <row r="159" spans="1:998 1031:2032 2065:3906" ht="15" customHeight="1">
      <c r="B159" s="1518"/>
      <c r="C159" s="1518"/>
      <c r="D159" s="1518"/>
      <c r="E159" s="1518"/>
      <c r="F159" s="1518"/>
      <c r="G159" s="1518"/>
      <c r="BD159" s="267"/>
      <c r="BG159" s="267"/>
      <c r="BJ159" s="267"/>
      <c r="BN159" s="267"/>
      <c r="BQ159" s="267"/>
      <c r="BT159" s="267"/>
      <c r="CP159" s="267"/>
      <c r="CS159" s="267"/>
      <c r="CV159" s="267"/>
      <c r="CZ159" s="267"/>
      <c r="DC159" s="267"/>
      <c r="DF159" s="267"/>
      <c r="ER159" s="267"/>
      <c r="EU159" s="267"/>
      <c r="EX159" s="267"/>
      <c r="FB159" s="267"/>
      <c r="FE159" s="267"/>
      <c r="FH159" s="267"/>
      <c r="GT159" s="267"/>
      <c r="GW159" s="267"/>
      <c r="GZ159" s="267"/>
      <c r="HD159" s="267"/>
      <c r="HG159" s="267"/>
      <c r="HJ159" s="267"/>
      <c r="IV159" s="267"/>
      <c r="IY159" s="267"/>
      <c r="JB159" s="267"/>
      <c r="JF159" s="267"/>
      <c r="JI159" s="267"/>
      <c r="JL159" s="267"/>
      <c r="KX159" s="267"/>
      <c r="LA159" s="267"/>
      <c r="LD159" s="267"/>
      <c r="LH159" s="267"/>
      <c r="LK159" s="267"/>
      <c r="LN159" s="267"/>
      <c r="MZ159" s="267"/>
      <c r="NC159" s="267"/>
      <c r="NF159" s="267"/>
      <c r="NJ159" s="267"/>
      <c r="NM159" s="267"/>
      <c r="NP159" s="267"/>
      <c r="OL159" s="267"/>
      <c r="OO159" s="267"/>
      <c r="OR159" s="267"/>
      <c r="OV159" s="267"/>
      <c r="OY159" s="267"/>
      <c r="PB159" s="267"/>
      <c r="PX159" s="267"/>
      <c r="QA159" s="267"/>
      <c r="QD159" s="267"/>
      <c r="QH159" s="267"/>
      <c r="QK159" s="267"/>
      <c r="QN159" s="267"/>
      <c r="RZ159" s="267"/>
      <c r="SC159" s="267"/>
      <c r="SF159" s="267"/>
      <c r="SJ159" s="267"/>
      <c r="SM159" s="267"/>
      <c r="SP159" s="267"/>
      <c r="UB159" s="267"/>
      <c r="UE159" s="267"/>
      <c r="UH159" s="267"/>
      <c r="UL159" s="267"/>
      <c r="UO159" s="267"/>
      <c r="UR159" s="267"/>
      <c r="WD159" s="267"/>
      <c r="WG159" s="267"/>
      <c r="WJ159" s="267"/>
      <c r="WN159" s="267"/>
      <c r="WQ159" s="267"/>
      <c r="WT159" s="267"/>
      <c r="YF159" s="267"/>
      <c r="YI159" s="267"/>
      <c r="YL159" s="267"/>
      <c r="YP159" s="267"/>
      <c r="YS159" s="267"/>
      <c r="YV159" s="267"/>
      <c r="AAH159" s="267"/>
      <c r="AAK159" s="267"/>
      <c r="AAN159" s="267"/>
      <c r="AAR159" s="267"/>
      <c r="AAU159" s="267"/>
      <c r="AAX159" s="267"/>
      <c r="ACJ159" s="267"/>
      <c r="ACM159" s="267"/>
      <c r="ACP159" s="267"/>
      <c r="ACT159" s="267"/>
      <c r="ACW159" s="267"/>
      <c r="ACZ159" s="267"/>
      <c r="AEL159" s="267"/>
      <c r="AEO159" s="267"/>
      <c r="AER159" s="267"/>
      <c r="AEV159" s="267"/>
      <c r="AEY159" s="267"/>
      <c r="AFB159" s="267"/>
      <c r="AGN159" s="267"/>
      <c r="AGQ159" s="267"/>
      <c r="AGT159" s="267"/>
      <c r="AGX159" s="267"/>
      <c r="AHA159" s="267"/>
      <c r="AHD159" s="267"/>
      <c r="AIP159" s="267"/>
      <c r="AIS159" s="267"/>
      <c r="AIV159" s="267"/>
      <c r="AIZ159" s="267"/>
      <c r="AJC159" s="267"/>
      <c r="AJF159" s="267"/>
      <c r="AKR159" s="267"/>
      <c r="AKU159" s="267"/>
      <c r="AKX159" s="267"/>
      <c r="ALB159" s="267"/>
      <c r="ALE159" s="267"/>
      <c r="ALH159" s="267"/>
      <c r="AMT159" s="267"/>
      <c r="AMW159" s="267"/>
      <c r="AMZ159" s="267"/>
      <c r="AND159" s="267"/>
      <c r="ANG159" s="267"/>
      <c r="ANJ159" s="267"/>
      <c r="AOV159" s="267"/>
      <c r="AOY159" s="267"/>
      <c r="APB159" s="267"/>
      <c r="APF159" s="267"/>
      <c r="API159" s="267"/>
      <c r="APL159" s="267"/>
      <c r="AQX159" s="267"/>
      <c r="ARA159" s="267"/>
      <c r="ARD159" s="267"/>
      <c r="ARH159" s="267"/>
      <c r="ARK159" s="267"/>
      <c r="ARN159" s="267"/>
      <c r="ASZ159" s="267"/>
      <c r="ATC159" s="267"/>
      <c r="ATF159" s="267"/>
      <c r="ATJ159" s="267"/>
      <c r="ATM159" s="267"/>
      <c r="ATP159" s="267"/>
      <c r="AUI159" s="1377"/>
      <c r="AUJ159" s="1377"/>
      <c r="AUK159" s="1377"/>
      <c r="AUL159" s="1377"/>
      <c r="AUM159" s="1377"/>
      <c r="AUN159" s="1377"/>
      <c r="AUO159" s="1377"/>
      <c r="AUP159" s="1377"/>
      <c r="AUQ159" s="1377"/>
      <c r="AUR159" s="1377"/>
      <c r="AUS159" s="1377"/>
      <c r="AUT159" s="1377"/>
      <c r="AUU159" s="1377"/>
      <c r="AUV159" s="1377"/>
      <c r="AUW159" s="1377"/>
      <c r="AUX159" s="1377"/>
      <c r="AUY159" s="1377"/>
      <c r="AUZ159" s="1377"/>
      <c r="AVA159" s="1377"/>
      <c r="AVB159" s="1377"/>
      <c r="AVC159" s="1377"/>
      <c r="AVD159" s="1377"/>
      <c r="AVE159" s="1018"/>
      <c r="AVP159" s="868"/>
      <c r="AVQ159" s="868"/>
      <c r="AVR159" s="868"/>
      <c r="AVS159" s="868"/>
      <c r="AVT159" s="868"/>
      <c r="AVU159" s="868"/>
      <c r="AVV159" s="868"/>
      <c r="AVW159" s="868"/>
      <c r="AVX159" s="868"/>
      <c r="AVY159" s="868"/>
      <c r="AVZ159" s="868"/>
      <c r="AWA159" s="868"/>
      <c r="AWB159" s="868"/>
      <c r="AWC159" s="868"/>
      <c r="AWD159" s="868"/>
      <c r="AWE159" s="868"/>
      <c r="AWF159" s="868"/>
      <c r="AWG159" s="868"/>
      <c r="AWH159" s="868"/>
      <c r="AWI159" s="868"/>
      <c r="AWJ159" s="868"/>
      <c r="AWK159" s="868"/>
      <c r="AWL159" s="868"/>
      <c r="AWM159" s="868"/>
      <c r="AWN159" s="868"/>
      <c r="AWO159" s="868"/>
      <c r="AWP159" s="868"/>
      <c r="AWQ159" s="868"/>
      <c r="AWR159" s="868"/>
      <c r="AWS159" s="868"/>
      <c r="AWT159" s="868"/>
      <c r="AWU159" s="868"/>
      <c r="AWV159" s="868"/>
      <c r="AWW159" s="868"/>
      <c r="AWX159" s="868"/>
      <c r="AWY159" s="868"/>
      <c r="AWZ159" s="868"/>
      <c r="AXQ159" s="868"/>
      <c r="AXR159" s="868"/>
      <c r="AXS159" s="868"/>
      <c r="AXT159" s="868"/>
      <c r="AXU159" s="868"/>
      <c r="AXV159" s="868"/>
      <c r="AXW159" s="868"/>
      <c r="AXX159" s="868"/>
      <c r="AXY159" s="868"/>
      <c r="AXZ159" s="868"/>
      <c r="AYA159" s="868"/>
      <c r="AYB159" s="868"/>
      <c r="AYC159" s="868"/>
      <c r="AYD159" s="868"/>
      <c r="AYE159" s="868"/>
      <c r="AYF159" s="868"/>
      <c r="AYG159" s="868"/>
      <c r="AYH159" s="868"/>
      <c r="AYI159" s="868"/>
      <c r="AYJ159" s="868"/>
      <c r="AYK159" s="868"/>
      <c r="AYL159" s="868"/>
      <c r="AYM159" s="868"/>
      <c r="AZN159" s="267"/>
      <c r="AZQ159" s="267"/>
      <c r="AZT159" s="267"/>
      <c r="AZX159" s="267"/>
      <c r="BAA159" s="267"/>
      <c r="BAD159" s="267"/>
      <c r="BBP159" s="267"/>
      <c r="BBS159" s="267"/>
      <c r="BBV159" s="267"/>
      <c r="BBZ159" s="267"/>
      <c r="BCC159" s="267"/>
      <c r="BCF159" s="267"/>
      <c r="BDR159" s="267"/>
      <c r="BDU159" s="267"/>
      <c r="BDX159" s="267"/>
      <c r="BEB159" s="267"/>
      <c r="BEE159" s="267"/>
      <c r="BEH159" s="267"/>
      <c r="BFT159" s="267"/>
      <c r="BFW159" s="267"/>
      <c r="BFZ159" s="267"/>
      <c r="BGD159" s="267"/>
      <c r="BGG159" s="267"/>
      <c r="BGJ159" s="267"/>
      <c r="BHV159" s="267"/>
      <c r="BHY159" s="267"/>
      <c r="BIB159" s="267"/>
      <c r="BIF159" s="267"/>
      <c r="BII159" s="267"/>
      <c r="BIL159" s="267"/>
      <c r="BJX159" s="267"/>
      <c r="BKA159" s="267"/>
      <c r="BKD159" s="267"/>
      <c r="BKH159" s="267"/>
      <c r="BKK159" s="267"/>
      <c r="BKN159" s="267"/>
      <c r="BLZ159" s="267"/>
      <c r="BMC159" s="267"/>
      <c r="BMF159" s="267"/>
      <c r="BMJ159" s="267"/>
      <c r="BMM159" s="267"/>
      <c r="BMP159" s="267"/>
      <c r="BOB159" s="267"/>
      <c r="BOE159" s="267"/>
      <c r="BOH159" s="267"/>
      <c r="BOL159" s="267"/>
      <c r="BOO159" s="267"/>
      <c r="BOR159" s="267"/>
      <c r="BQD159" s="267"/>
      <c r="BQG159" s="267"/>
      <c r="BQJ159" s="267"/>
      <c r="BQN159" s="267"/>
      <c r="BQQ159" s="267"/>
      <c r="BQT159" s="267"/>
      <c r="BSF159" s="267"/>
      <c r="BSI159" s="267"/>
      <c r="BSL159" s="267"/>
      <c r="BSP159" s="267"/>
      <c r="BSS159" s="267"/>
      <c r="BSV159" s="267"/>
      <c r="BUH159" s="267"/>
      <c r="BUK159" s="267"/>
      <c r="BUN159" s="267"/>
      <c r="BUR159" s="267"/>
      <c r="BUU159" s="267"/>
      <c r="BUX159" s="267"/>
      <c r="BWJ159" s="267"/>
      <c r="BWM159" s="267"/>
      <c r="BWP159" s="267"/>
      <c r="BWT159" s="267"/>
      <c r="BWW159" s="267"/>
      <c r="BWZ159" s="267"/>
      <c r="BYL159" s="267"/>
      <c r="BYO159" s="267"/>
      <c r="BYR159" s="267"/>
      <c r="BYV159" s="267"/>
      <c r="BYY159" s="267"/>
      <c r="BZB159" s="267"/>
      <c r="CAN159" s="267"/>
      <c r="CAQ159" s="267"/>
      <c r="CAT159" s="267"/>
      <c r="CAX159" s="267"/>
      <c r="CBA159" s="267"/>
      <c r="CBD159" s="267"/>
      <c r="CCP159" s="267"/>
      <c r="CCS159" s="267"/>
      <c r="CCV159" s="267"/>
      <c r="CCZ159" s="267"/>
      <c r="CDC159" s="267"/>
      <c r="CDF159" s="267"/>
      <c r="CER159" s="267"/>
      <c r="CEU159" s="267"/>
      <c r="CEX159" s="267"/>
      <c r="CFB159" s="267"/>
      <c r="CFE159" s="267"/>
      <c r="CFH159" s="267"/>
      <c r="CGT159" s="267"/>
      <c r="CGW159" s="267"/>
      <c r="CGZ159" s="267"/>
      <c r="CHD159" s="267"/>
      <c r="CHG159" s="267"/>
      <c r="CHJ159" s="267"/>
      <c r="CIV159" s="267"/>
      <c r="CIY159" s="267"/>
      <c r="CJB159" s="267"/>
      <c r="CJF159" s="267"/>
      <c r="CJI159" s="267"/>
      <c r="CJL159" s="267"/>
      <c r="CKX159" s="267"/>
      <c r="CLA159" s="267"/>
      <c r="CLD159" s="267"/>
      <c r="CLH159" s="267"/>
      <c r="CLK159" s="267"/>
      <c r="CLN159" s="267"/>
      <c r="CMZ159" s="267"/>
      <c r="CNC159" s="267"/>
      <c r="CNF159" s="267"/>
      <c r="CNJ159" s="267"/>
      <c r="CNM159" s="267"/>
      <c r="CNP159" s="267"/>
      <c r="CPB159" s="267"/>
      <c r="CPE159" s="267"/>
      <c r="CPH159" s="267"/>
      <c r="CPL159" s="267"/>
      <c r="CPO159" s="267"/>
      <c r="CPR159" s="267"/>
      <c r="CRD159" s="267"/>
      <c r="CRG159" s="267"/>
      <c r="CRJ159" s="267"/>
      <c r="CRN159" s="267"/>
      <c r="CRQ159" s="267"/>
      <c r="CRT159" s="267"/>
      <c r="CTF159" s="267"/>
      <c r="CTI159" s="267"/>
      <c r="CTL159" s="267"/>
      <c r="CTP159" s="267"/>
      <c r="CTS159" s="267"/>
      <c r="CTV159" s="267"/>
      <c r="CWN159" s="267"/>
      <c r="CWQ159" s="267"/>
      <c r="CWT159" s="267"/>
      <c r="CWX159" s="267"/>
      <c r="CXA159" s="267"/>
      <c r="CXD159" s="267"/>
      <c r="DAL159" s="267"/>
      <c r="DAO159" s="267"/>
      <c r="DAR159" s="267"/>
      <c r="DAV159" s="267"/>
      <c r="DAY159" s="267"/>
      <c r="DBB159" s="267"/>
      <c r="DDT159" s="267"/>
      <c r="DDW159" s="267"/>
      <c r="DDZ159" s="267"/>
      <c r="DED159" s="267"/>
      <c r="DEG159" s="267"/>
      <c r="DEJ159" s="267"/>
      <c r="DHB159" s="267"/>
      <c r="DHE159" s="267"/>
      <c r="DHH159" s="267"/>
      <c r="DHL159" s="267"/>
      <c r="DHO159" s="267"/>
      <c r="DHR159" s="267"/>
      <c r="DKJ159" s="267"/>
      <c r="DKM159" s="267"/>
      <c r="DKP159" s="267"/>
      <c r="DKT159" s="267"/>
      <c r="DKW159" s="267"/>
      <c r="DKZ159" s="267"/>
      <c r="DLJ159" s="792"/>
      <c r="DLK159" s="792"/>
      <c r="DLL159" s="792"/>
      <c r="DLM159" s="792"/>
      <c r="DLN159" s="792"/>
      <c r="DLO159" s="792"/>
      <c r="DLP159" s="792"/>
      <c r="DLQ159" s="792"/>
      <c r="DLR159" s="792"/>
      <c r="DLS159" s="792"/>
      <c r="DLT159" s="792"/>
      <c r="DLU159" s="792"/>
      <c r="DLV159" s="792"/>
      <c r="DLW159" s="792"/>
      <c r="DLX159" s="792"/>
      <c r="DLY159" s="792"/>
      <c r="DLZ159" s="792"/>
      <c r="DMA159" s="792"/>
      <c r="DMB159" s="792"/>
      <c r="DMC159" s="792"/>
      <c r="DMD159" s="792"/>
      <c r="DME159" s="792"/>
      <c r="DMF159" s="792"/>
      <c r="DMG159" s="792"/>
      <c r="DMH159" s="792"/>
      <c r="DMI159" s="792"/>
      <c r="DMJ159" s="792"/>
      <c r="DMK159" s="792"/>
      <c r="DML159" s="792"/>
      <c r="DMM159" s="792"/>
      <c r="DMN159" s="792"/>
      <c r="DMO159" s="792"/>
      <c r="DMP159" s="792"/>
      <c r="DMQ159" s="792"/>
      <c r="DMR159" s="792"/>
      <c r="DMS159" s="792"/>
      <c r="DMT159" s="792"/>
      <c r="DMU159" s="792"/>
      <c r="DMV159" s="792"/>
      <c r="DMW159" s="792"/>
      <c r="DMX159" s="792"/>
      <c r="DMY159" s="792"/>
      <c r="DMZ159" s="792"/>
      <c r="DNA159" s="792"/>
      <c r="DNB159" s="792"/>
      <c r="DNC159" s="792"/>
      <c r="DND159" s="792"/>
      <c r="DNE159" s="792"/>
      <c r="DNF159" s="792"/>
      <c r="DNG159" s="792"/>
      <c r="DNH159" s="792"/>
      <c r="DNI159" s="792"/>
      <c r="DNJ159" s="792"/>
      <c r="DNR159" s="267"/>
      <c r="DNU159" s="267"/>
      <c r="DNX159" s="267"/>
      <c r="DOB159" s="267"/>
      <c r="DOE159" s="267"/>
      <c r="DOH159" s="267"/>
      <c r="DRP159" s="267"/>
      <c r="DRS159" s="267"/>
      <c r="DRV159" s="267"/>
      <c r="DRZ159" s="267"/>
      <c r="DSC159" s="267"/>
      <c r="DSF159" s="267"/>
      <c r="DTV159" s="1373"/>
      <c r="DTW159" s="1373"/>
      <c r="DTX159" s="1373"/>
      <c r="DTY159" s="1373"/>
      <c r="DTZ159" s="1373"/>
      <c r="DUA159" s="1373"/>
      <c r="DUB159" s="1373"/>
      <c r="DUC159" s="1373"/>
      <c r="DUD159" s="1373"/>
      <c r="DUE159" s="1373"/>
      <c r="DUF159" s="1373"/>
      <c r="DUG159" s="1373"/>
      <c r="DUH159" s="1373"/>
      <c r="DUI159" s="1373"/>
      <c r="DYH159" s="488"/>
      <c r="DYI159" s="1568"/>
      <c r="DYJ159" s="1569"/>
      <c r="DYK159" s="1569"/>
      <c r="DYL159" s="1570"/>
      <c r="DYM159" s="489"/>
      <c r="DYN159" s="489"/>
      <c r="DYO159" s="489"/>
      <c r="DYP159" s="489"/>
      <c r="DYQ159" s="489"/>
      <c r="DYR159" s="489"/>
      <c r="DYS159" s="489"/>
      <c r="DYT159" s="489"/>
      <c r="DYU159" s="489"/>
      <c r="DYV159" s="489"/>
      <c r="DYW159" s="489"/>
      <c r="DYX159" s="489"/>
      <c r="DYY159" s="1546"/>
      <c r="DYZ159" s="1547"/>
      <c r="DZA159" s="1547"/>
      <c r="DZB159" s="1548"/>
      <c r="DZC159" s="561"/>
      <c r="ECF159" s="488"/>
      <c r="ECG159" s="1568"/>
      <c r="ECH159" s="1569"/>
      <c r="ECI159" s="1569"/>
      <c r="ECJ159" s="1570"/>
      <c r="ECK159" s="489"/>
      <c r="ECL159" s="489"/>
      <c r="ECM159" s="489"/>
      <c r="ECN159" s="489"/>
      <c r="ECO159" s="489"/>
      <c r="ECP159" s="489"/>
      <c r="ECQ159" s="489"/>
      <c r="ECR159" s="489"/>
      <c r="ECS159" s="489"/>
      <c r="ECT159" s="489"/>
      <c r="ECU159" s="489"/>
      <c r="ECV159" s="489"/>
      <c r="ECW159" s="1546"/>
      <c r="ECX159" s="1547"/>
      <c r="ECY159" s="1547"/>
      <c r="ECZ159" s="1548"/>
      <c r="EDA159" s="561"/>
      <c r="EDR159" s="1018"/>
      <c r="EDS159" s="1018"/>
      <c r="EDT159" s="1018"/>
      <c r="EDU159" s="1018"/>
      <c r="EDV159" s="1018"/>
      <c r="EDW159" s="1018"/>
      <c r="EDX159" s="1018"/>
      <c r="EDY159" s="1018"/>
      <c r="EDZ159" s="1018"/>
      <c r="EEA159" s="1018"/>
      <c r="EEB159" s="1018"/>
      <c r="EEC159" s="1018"/>
      <c r="EED159" s="1018"/>
      <c r="EEE159" s="1018"/>
      <c r="EEF159" s="1018"/>
      <c r="EEG159" s="1018"/>
      <c r="EEH159" s="987"/>
      <c r="EEI159" s="987"/>
      <c r="EEJ159" s="987"/>
      <c r="EEK159" s="987"/>
      <c r="EEL159" s="987"/>
      <c r="EEM159" s="987"/>
      <c r="EEN159" s="987"/>
      <c r="EEO159" s="987"/>
      <c r="EEP159" s="987"/>
      <c r="EEQ159" s="987"/>
      <c r="EER159" s="987"/>
      <c r="EES159" s="987"/>
      <c r="EET159" s="987"/>
      <c r="EEU159" s="987"/>
      <c r="EEV159" s="987"/>
      <c r="EEW159" s="987"/>
      <c r="EEX159" s="987"/>
      <c r="EEY159" s="987"/>
      <c r="EEZ159" s="987"/>
      <c r="EFA159" s="987"/>
      <c r="EFB159" s="987"/>
      <c r="EFC159" s="987"/>
      <c r="EFD159" s="987"/>
      <c r="EFE159" s="987"/>
      <c r="EFF159" s="987"/>
      <c r="EFG159" s="987"/>
      <c r="EFH159" s="987"/>
      <c r="EFI159" s="987"/>
      <c r="EFJ159" s="987"/>
      <c r="EFK159" s="987"/>
      <c r="EFL159" s="987"/>
      <c r="EFM159" s="987"/>
      <c r="EFN159" s="987"/>
      <c r="EFO159" s="987"/>
      <c r="EFP159" s="987"/>
      <c r="EFQ159" s="987"/>
      <c r="EFR159" s="987"/>
      <c r="EFS159" s="987"/>
      <c r="EFT159" s="987"/>
      <c r="EFU159" s="987"/>
      <c r="EFV159" s="987"/>
      <c r="EFW159" s="987"/>
      <c r="EFX159" s="987"/>
      <c r="EFY159" s="987"/>
      <c r="EFZ159" s="987"/>
      <c r="EGA159" s="987"/>
      <c r="EGB159" s="987"/>
      <c r="EGC159" s="987"/>
      <c r="EGD159" s="987"/>
      <c r="EGE159" s="987"/>
      <c r="EGF159" s="987"/>
      <c r="EGG159" s="987"/>
      <c r="EGH159" s="987"/>
      <c r="EGI159" s="987"/>
      <c r="EGJ159" s="987"/>
      <c r="EGK159" s="987"/>
      <c r="EGL159" s="987"/>
      <c r="EGM159" s="987"/>
      <c r="EGN159" s="987"/>
      <c r="EGO159" s="987"/>
      <c r="EGP159" s="987"/>
      <c r="EGQ159" s="987"/>
      <c r="EHX159" s="488"/>
      <c r="EHY159" s="1568"/>
      <c r="EHZ159" s="1569"/>
      <c r="EIA159" s="1569"/>
      <c r="EIB159" s="1570"/>
      <c r="EIC159" s="489"/>
      <c r="EID159" s="489"/>
      <c r="EIE159" s="489"/>
      <c r="EIF159" s="489"/>
      <c r="EIG159" s="489"/>
      <c r="EIH159" s="489"/>
      <c r="EII159" s="489"/>
      <c r="EIJ159" s="489"/>
      <c r="EIK159" s="489"/>
      <c r="EIL159" s="489"/>
      <c r="EIM159" s="489"/>
      <c r="EIN159" s="489"/>
      <c r="EIO159" s="1546"/>
      <c r="EIP159" s="1547"/>
      <c r="EIQ159" s="1547"/>
      <c r="EIR159" s="1548"/>
      <c r="EIS159" s="561"/>
      <c r="EKC159" s="1374"/>
      <c r="EKD159" s="1374"/>
      <c r="EKE159" s="1374"/>
      <c r="EKF159" s="1374"/>
      <c r="EKG159" s="1374"/>
      <c r="EKH159" s="1374"/>
      <c r="EKI159" s="1374"/>
      <c r="EKJ159" s="1374"/>
      <c r="EKK159" s="1374"/>
      <c r="EKL159" s="1374"/>
      <c r="EKM159" s="1374"/>
      <c r="EKN159" s="1374"/>
      <c r="EKO159" s="1374"/>
      <c r="EKP159" s="1374"/>
      <c r="EKQ159" s="1374"/>
      <c r="EKR159" s="1374"/>
      <c r="EKS159" s="1374"/>
      <c r="EKT159" s="1374"/>
      <c r="EKU159" s="1374"/>
      <c r="EKV159" s="1374"/>
      <c r="EKW159" s="1374"/>
      <c r="EKX159" s="1374"/>
      <c r="EKY159" s="1374"/>
      <c r="EKZ159" s="1374"/>
      <c r="ELA159" s="1374"/>
      <c r="ELB159" s="1374"/>
      <c r="ELC159" s="1374"/>
      <c r="ELD159" s="1374"/>
      <c r="ELE159" s="1374"/>
      <c r="ELF159" s="1374"/>
      <c r="ELG159" s="1374"/>
      <c r="ELH159" s="1374"/>
      <c r="ELI159" s="1374"/>
      <c r="ELJ159" s="1374"/>
      <c r="ELK159" s="1374"/>
      <c r="ELL159" s="1374"/>
      <c r="ELM159" s="1374"/>
      <c r="ELN159" s="1374"/>
      <c r="ELO159" s="1374"/>
      <c r="ELP159" s="1374"/>
      <c r="ELQ159" s="1374"/>
      <c r="ELR159" s="1374"/>
      <c r="ELS159" s="1374"/>
      <c r="ELT159" s="1374"/>
      <c r="ELU159" s="1374"/>
      <c r="ELV159" s="1374"/>
      <c r="ELW159" s="1374"/>
      <c r="ELX159" s="1374"/>
      <c r="ELY159" s="1374"/>
      <c r="ELZ159" s="1374"/>
      <c r="EMA159" s="1374"/>
      <c r="EMB159" s="1374"/>
      <c r="EMC159" s="1374"/>
      <c r="EMD159" s="1374"/>
      <c r="EME159" s="1374"/>
      <c r="EMF159" s="1374"/>
      <c r="EMG159" s="1374"/>
      <c r="EMH159" s="1374"/>
      <c r="ENP159" s="267"/>
      <c r="ENS159" s="267"/>
      <c r="ENV159" s="267"/>
      <c r="ENZ159" s="267"/>
      <c r="EOC159" s="267"/>
      <c r="EOF159" s="267"/>
      <c r="EQH159" s="267"/>
      <c r="EQK159" s="267"/>
      <c r="EQN159" s="267"/>
      <c r="EQR159" s="267"/>
      <c r="EQU159" s="267"/>
      <c r="EQX159" s="267"/>
      <c r="ETA159" s="1518"/>
      <c r="ETB159" s="1518"/>
      <c r="ETC159" s="1518"/>
      <c r="ETD159" s="1518"/>
      <c r="ETE159" s="1518"/>
      <c r="ETF159" s="1518"/>
    </row>
    <row r="160" spans="1:998 1031:2032 2065:3906" s="226" customFormat="1" ht="15" customHeight="1">
      <c r="A160" s="1264"/>
      <c r="B160" s="1518"/>
      <c r="C160" s="1518"/>
      <c r="D160" s="1518"/>
      <c r="E160" s="1518"/>
      <c r="F160" s="1518"/>
      <c r="G160" s="1518"/>
      <c r="BB160" s="1502" t="str">
        <f ca="1">INDIRECT(ADDRESS(BA194,Dev!$CZ$134,,,Table!$A$1))</f>
        <v>PRLTap-001_a</v>
      </c>
      <c r="BC160" s="1602"/>
      <c r="BD160" s="611"/>
      <c r="BE160" s="1502" t="str">
        <f ca="1">INDIRECT(ADDRESS(BA194,Dev!$DC$134,,,Table!$A$1))</f>
        <v>PRLTap-001_b</v>
      </c>
      <c r="BF160" s="1602"/>
      <c r="BG160" s="611"/>
      <c r="BH160" s="1502" t="str">
        <f ca="1">INDIRECT(ADDRESS(BA194,Dev!$DF$134,,,Table!$A$1))</f>
        <v>PRLTap-001_c</v>
      </c>
      <c r="BI160" s="1602"/>
      <c r="BJ160" s="611"/>
      <c r="BK160" s="611"/>
      <c r="BL160" s="1502" t="str">
        <f ca="1">INDIRECT(ADDRESS(BA194,Dev!$DJ$134,,,Table!$A$1))</f>
        <v>PRLTap-001_d</v>
      </c>
      <c r="BM160" s="1602"/>
      <c r="BN160" s="611"/>
      <c r="BO160" s="1502" t="str">
        <f ca="1">INDIRECT(ADDRESS(BA194,Dev!$DM$134,,,Table!$A$1))</f>
        <v>PRLTap-001_e</v>
      </c>
      <c r="BP160" s="1602"/>
      <c r="BQ160" s="611"/>
      <c r="BR160" s="1502" t="str">
        <f ca="1">INDIRECT(ADDRESS(BA194,Dev!$DP$134,,,Table!$A$1))</f>
        <v>PRLTap-001_f</v>
      </c>
      <c r="BS160" s="1602"/>
      <c r="CN160" s="1502" t="str">
        <f ca="1">INDIRECT(ADDRESS(CM194,Dev!$CZ$134,,,Table!$A$1))</f>
        <v>PRLTap-002_a</v>
      </c>
      <c r="CO160" s="1602"/>
      <c r="CP160" s="611"/>
      <c r="CQ160" s="1502" t="str">
        <f ca="1">INDIRECT(ADDRESS(CM194,Dev!$DC$134,,,Table!$A$1))</f>
        <v>PRLTap-002_b</v>
      </c>
      <c r="CR160" s="1602"/>
      <c r="CS160" s="611"/>
      <c r="CT160" s="1502" t="str">
        <f ca="1">INDIRECT(ADDRESS(CM194,Dev!$DF$134,,,Table!$A$1))</f>
        <v>PRLTap-002_c</v>
      </c>
      <c r="CU160" s="1602"/>
      <c r="CV160" s="611"/>
      <c r="CW160" s="611"/>
      <c r="CX160" s="1502" t="str">
        <f ca="1">INDIRECT(ADDRESS(CM194,Dev!$DJ$134,,,Table!$A$1))</f>
        <v>PRLTap-002_d</v>
      </c>
      <c r="CY160" s="1602"/>
      <c r="CZ160" s="611"/>
      <c r="DA160" s="1502" t="str">
        <f ca="1">INDIRECT(ADDRESS(CM194,Dev!$DM$134,,,Table!$A$1))</f>
        <v>PRLTap-002_e</v>
      </c>
      <c r="DB160" s="1602"/>
      <c r="DC160" s="611"/>
      <c r="DD160" s="1502" t="str">
        <f ca="1">INDIRECT(ADDRESS(CM194,Dev!$DP$134,,,Table!$A$1))</f>
        <v>PRLTap-002_f</v>
      </c>
      <c r="DE160" s="1602"/>
      <c r="EP160" s="1502" t="str">
        <f ca="1">INDIRECT(ADDRESS(EO194,Dev!$CZ$134,,,Table!$A$1))</f>
        <v>PRLTap-003_a</v>
      </c>
      <c r="EQ160" s="1602"/>
      <c r="ER160" s="611"/>
      <c r="ES160" s="1502" t="str">
        <f ca="1">INDIRECT(ADDRESS(EO194,Dev!$DC$134,,,Table!$A$1))</f>
        <v>PRLTap-003_b</v>
      </c>
      <c r="ET160" s="1602"/>
      <c r="EU160" s="611"/>
      <c r="EV160" s="1502" t="str">
        <f ca="1">INDIRECT(ADDRESS(EO194,Dev!$DF$134,,,Table!$A$1))</f>
        <v>PRLTap-003_c</v>
      </c>
      <c r="EW160" s="1602"/>
      <c r="EX160" s="611"/>
      <c r="EY160" s="611"/>
      <c r="EZ160" s="1502" t="str">
        <f ca="1">INDIRECT(ADDRESS(EO194,Dev!$DJ$134,,,Table!$A$1))</f>
        <v>PRLTap-003_d</v>
      </c>
      <c r="FA160" s="1602"/>
      <c r="FB160" s="611"/>
      <c r="FC160" s="1502" t="str">
        <f ca="1">INDIRECT(ADDRESS(EO194,Dev!$DM$134,,,Table!$A$1))</f>
        <v>PRLTap-003_e</v>
      </c>
      <c r="FD160" s="1602"/>
      <c r="FE160" s="611"/>
      <c r="FF160" s="1502" t="str">
        <f ca="1">INDIRECT(ADDRESS(EO194,Dev!$DP$134,,,Table!$A$1))</f>
        <v>PRLTap-003_f</v>
      </c>
      <c r="FG160" s="1602"/>
      <c r="GR160" s="1502" t="str">
        <f ca="1">INDIRECT(ADDRESS(GQ194,Dev!$CZ$134,,,Table!$A$1))</f>
        <v>PRLTap-004_a</v>
      </c>
      <c r="GS160" s="1602"/>
      <c r="GT160" s="611"/>
      <c r="GU160" s="1502" t="str">
        <f ca="1">INDIRECT(ADDRESS(GQ194,Dev!$DC$134,,,Table!$A$1))</f>
        <v>PRLTap-004_b</v>
      </c>
      <c r="GV160" s="1602"/>
      <c r="GW160" s="611"/>
      <c r="GX160" s="1502" t="str">
        <f ca="1">INDIRECT(ADDRESS(GQ194,Dev!$DF$134,,,Table!$A$1))</f>
        <v>PRLTap-004_c</v>
      </c>
      <c r="GY160" s="1602"/>
      <c r="GZ160" s="611"/>
      <c r="HA160" s="611"/>
      <c r="HB160" s="1502" t="str">
        <f ca="1">INDIRECT(ADDRESS(GQ194,Dev!$DJ$134,,,Table!$A$1))</f>
        <v>PRLTap-004_d</v>
      </c>
      <c r="HC160" s="1602"/>
      <c r="HD160" s="611"/>
      <c r="HE160" s="1502" t="str">
        <f ca="1">INDIRECT(ADDRESS(GQ194,Dev!$DM$134,,,Table!$A$1))</f>
        <v>PRLTap-004_e</v>
      </c>
      <c r="HF160" s="1602"/>
      <c r="HG160" s="611"/>
      <c r="HH160" s="1502" t="str">
        <f ca="1">INDIRECT(ADDRESS(GQ194,Dev!$DP$134,,,Table!$A$1))</f>
        <v>PRLTap-004_f</v>
      </c>
      <c r="HI160" s="1602"/>
      <c r="IT160" s="1502" t="str">
        <f ca="1">INDIRECT(ADDRESS(IS194,Dev!$CZ$134,,,Table!$A$1))</f>
        <v>PRLTap-005_a</v>
      </c>
      <c r="IU160" s="1602"/>
      <c r="IV160" s="611"/>
      <c r="IW160" s="1502" t="str">
        <f ca="1">INDIRECT(ADDRESS(IS194,Dev!$DC$134,,,Table!$A$1))</f>
        <v>PRLTap-005_b</v>
      </c>
      <c r="IX160" s="1602"/>
      <c r="IY160" s="611"/>
      <c r="IZ160" s="1502" t="str">
        <f ca="1">INDIRECT(ADDRESS(IS194,Dev!$DF$134,,,Table!$A$1))</f>
        <v>PRLTap-005_c</v>
      </c>
      <c r="JA160" s="1602"/>
      <c r="JB160" s="611"/>
      <c r="JC160" s="611"/>
      <c r="JD160" s="1502" t="str">
        <f ca="1">INDIRECT(ADDRESS(IS194,Dev!$DJ$134,,,Table!$A$1))</f>
        <v>PRLTap-005_d</v>
      </c>
      <c r="JE160" s="1602"/>
      <c r="JF160" s="611"/>
      <c r="JG160" s="1502" t="str">
        <f ca="1">INDIRECT(ADDRESS(IS194,Dev!$DM$134,,,Table!$A$1))</f>
        <v>PRLTap-005_e</v>
      </c>
      <c r="JH160" s="1602"/>
      <c r="JI160" s="611"/>
      <c r="JJ160" s="1502" t="str">
        <f ca="1">INDIRECT(ADDRESS(IS194,Dev!$DP$134,,,Table!$A$1))</f>
        <v>PRLTap-005_f</v>
      </c>
      <c r="JK160" s="1602"/>
      <c r="KV160" s="1502" t="str">
        <f ca="1">INDIRECT(ADDRESS(KU194,Dev!$CZ$134,,,Table!$A$1))</f>
        <v>PRLTap-006_a</v>
      </c>
      <c r="KW160" s="1602"/>
      <c r="KX160" s="611"/>
      <c r="KY160" s="1502" t="str">
        <f ca="1">INDIRECT(ADDRESS(KU194,Dev!$DC$134,,,Table!$A$1))</f>
        <v>PRLTap-006_b</v>
      </c>
      <c r="KZ160" s="1602"/>
      <c r="LA160" s="611"/>
      <c r="LB160" s="1502" t="str">
        <f ca="1">INDIRECT(ADDRESS(KU194,Dev!$DF$134,,,Table!$A$1))</f>
        <v>PRLTap-006_c</v>
      </c>
      <c r="LC160" s="1602"/>
      <c r="LD160" s="611"/>
      <c r="LE160" s="611"/>
      <c r="LF160" s="1502" t="str">
        <f ca="1">INDIRECT(ADDRESS(KU194,Dev!$DJ$134,,,Table!$A$1))</f>
        <v>PRLTap-006_d</v>
      </c>
      <c r="LG160" s="1602"/>
      <c r="LH160" s="611"/>
      <c r="LI160" s="1502" t="str">
        <f ca="1">INDIRECT(ADDRESS(KU194,Dev!$DM$134,,,Table!$A$1))</f>
        <v>PRLTap-006_e</v>
      </c>
      <c r="LJ160" s="1602"/>
      <c r="LK160" s="611"/>
      <c r="LL160" s="1502" t="str">
        <f ca="1">INDIRECT(ADDRESS(KU194,Dev!$DP$134,,,Table!$A$1))</f>
        <v>PRLTap-006_f</v>
      </c>
      <c r="LM160" s="1602"/>
      <c r="MX160" s="1502" t="str">
        <f ca="1">INDIRECT(ADDRESS(MW194,Dev!$CZ$134,,,Table!$A$1))</f>
        <v>PRLTap-007_a</v>
      </c>
      <c r="MY160" s="1602"/>
      <c r="MZ160" s="611"/>
      <c r="NA160" s="1502" t="str">
        <f ca="1">INDIRECT(ADDRESS(MW194,Dev!$DC$134,,,Table!$A$1))</f>
        <v>PRLTap-007_b</v>
      </c>
      <c r="NB160" s="1602"/>
      <c r="NC160" s="611"/>
      <c r="ND160" s="1502" t="str">
        <f ca="1">INDIRECT(ADDRESS(MW194,Dev!$DF$134,,,Table!$A$1))</f>
        <v>PRLTap-007_c</v>
      </c>
      <c r="NE160" s="1602"/>
      <c r="NF160" s="611"/>
      <c r="NG160" s="611"/>
      <c r="NH160" s="1502" t="str">
        <f ca="1">INDIRECT(ADDRESS(MW194,Dev!$DJ$134,,,Table!$A$1))</f>
        <v>PRLTap-007_d</v>
      </c>
      <c r="NI160" s="1602"/>
      <c r="NJ160" s="611"/>
      <c r="NK160" s="1502" t="str">
        <f ca="1">INDIRECT(ADDRESS(MW194,Dev!$DM$134,,,Table!$A$1))</f>
        <v>PRLTap-007_e</v>
      </c>
      <c r="NL160" s="1602"/>
      <c r="NM160" s="611"/>
      <c r="NN160" s="1502" t="str">
        <f ca="1">INDIRECT(ADDRESS(MW194,Dev!$DP$134,,,Table!$A$1))</f>
        <v>PRLTap-007_f</v>
      </c>
      <c r="NO160" s="1602"/>
      <c r="OJ160" s="1502" t="str">
        <f ca="1">INDIRECT(ADDRESS(OI194,Dev!$CZ$134,,,Table!$A$1))</f>
        <v>PRLTap-008_a</v>
      </c>
      <c r="OK160" s="1602"/>
      <c r="OL160" s="611"/>
      <c r="OM160" s="1502" t="str">
        <f ca="1">INDIRECT(ADDRESS(OI194,Dev!$DC$134,,,Table!$A$1))</f>
        <v>PRLTap-008_b</v>
      </c>
      <c r="ON160" s="1602"/>
      <c r="OO160" s="611"/>
      <c r="OP160" s="1502" t="str">
        <f ca="1">INDIRECT(ADDRESS(OI194,Dev!$DF$134,,,Table!$A$1))</f>
        <v>PRLTap-008_c</v>
      </c>
      <c r="OQ160" s="1602"/>
      <c r="OR160" s="611"/>
      <c r="OS160" s="611"/>
      <c r="OT160" s="1502" t="str">
        <f ca="1">INDIRECT(ADDRESS(OI194,Dev!$DJ$134,,,Table!$A$1))</f>
        <v>PRLTap-008_d</v>
      </c>
      <c r="OU160" s="1602"/>
      <c r="OV160" s="611"/>
      <c r="OW160" s="1502" t="str">
        <f ca="1">INDIRECT(ADDRESS(OI194,Dev!$DM$134,,,Table!$A$1))</f>
        <v>PRLTap-008_e</v>
      </c>
      <c r="OX160" s="1602"/>
      <c r="OY160" s="611"/>
      <c r="OZ160" s="1502" t="str">
        <f ca="1">INDIRECT(ADDRESS(OI194,Dev!$DP$134,,,Table!$A$1))</f>
        <v>PRLTap-008_f</v>
      </c>
      <c r="PA160" s="1602"/>
      <c r="PV160" s="1502" t="str">
        <f ca="1">INDIRECT(ADDRESS(PU194,Dev!$CZ$134,,,Table!$A$1))</f>
        <v>PRLTap-009_a</v>
      </c>
      <c r="PW160" s="1602"/>
      <c r="PX160" s="611"/>
      <c r="PY160" s="1502" t="str">
        <f ca="1">INDIRECT(ADDRESS(PU194,Dev!$DC$134,,,Table!$A$1))</f>
        <v>PRLTap-009_b</v>
      </c>
      <c r="PZ160" s="1602"/>
      <c r="QA160" s="611"/>
      <c r="QB160" s="1502" t="str">
        <f ca="1">INDIRECT(ADDRESS(PU194,Dev!$DF$134,,,Table!$A$1))</f>
        <v>PRLTap-009_c</v>
      </c>
      <c r="QC160" s="1602"/>
      <c r="QD160" s="611"/>
      <c r="QE160" s="611"/>
      <c r="QF160" s="1502" t="str">
        <f ca="1">INDIRECT(ADDRESS(PU194,Dev!$DJ$134,,,Table!$A$1))</f>
        <v>PRLTap-009_d</v>
      </c>
      <c r="QG160" s="1602"/>
      <c r="QH160" s="611"/>
      <c r="QI160" s="1502" t="str">
        <f ca="1">INDIRECT(ADDRESS(PU194,Dev!$DM$134,,,Table!$A$1))</f>
        <v>PRLTap-009_e</v>
      </c>
      <c r="QJ160" s="1602"/>
      <c r="QK160" s="611"/>
      <c r="QL160" s="1502" t="str">
        <f ca="1">INDIRECT(ADDRESS(PU194,Dev!$DP$134,,,Table!$A$1))</f>
        <v>PRLTap-009_f</v>
      </c>
      <c r="QM160" s="1602"/>
      <c r="RX160" s="1502" t="str">
        <f ca="1">INDIRECT(ADDRESS(RW194,Dev!$CZ$134,,,Table!$A$1))</f>
        <v>PRLTap-010_a</v>
      </c>
      <c r="RY160" s="1602"/>
      <c r="RZ160" s="611"/>
      <c r="SA160" s="1502" t="str">
        <f ca="1">INDIRECT(ADDRESS(RW194,Dev!$DC$134,,,Table!$A$1))</f>
        <v>PRLTap-010_b</v>
      </c>
      <c r="SB160" s="1602"/>
      <c r="SC160" s="611"/>
      <c r="SD160" s="1502" t="str">
        <f ca="1">INDIRECT(ADDRESS(RW194,Dev!$DF$134,,,Table!$A$1))</f>
        <v>PRLTap-010_c</v>
      </c>
      <c r="SE160" s="1602"/>
      <c r="SF160" s="611"/>
      <c r="SG160" s="611"/>
      <c r="SH160" s="1502" t="str">
        <f ca="1">INDIRECT(ADDRESS(RW194,Dev!$DJ$134,,,Table!$A$1))</f>
        <v>PRLTap-010_d</v>
      </c>
      <c r="SI160" s="1602"/>
      <c r="SJ160" s="611"/>
      <c r="SK160" s="1502" t="str">
        <f ca="1">INDIRECT(ADDRESS(RW194,Dev!$DM$134,,,Table!$A$1))</f>
        <v>PRLTap-010_e</v>
      </c>
      <c r="SL160" s="1602"/>
      <c r="SM160" s="611"/>
      <c r="SN160" s="1502" t="str">
        <f ca="1">INDIRECT(ADDRESS(RW194,Dev!$DP$134,,,Table!$A$1))</f>
        <v>PRLTap-010_f</v>
      </c>
      <c r="SO160" s="1602"/>
      <c r="TZ160" s="1502" t="str">
        <f ca="1">INDIRECT(ADDRESS(TY194,Dev!$CZ$134,,,Table!$A$1))</f>
        <v>PRLTap-011_a</v>
      </c>
      <c r="UA160" s="1602"/>
      <c r="UB160" s="611"/>
      <c r="UC160" s="1502" t="str">
        <f ca="1">INDIRECT(ADDRESS(TY194,Dev!$DC$134,,,Table!$A$1))</f>
        <v>PRLTap-011_b</v>
      </c>
      <c r="UD160" s="1602"/>
      <c r="UE160" s="611"/>
      <c r="UF160" s="1502" t="str">
        <f ca="1">INDIRECT(ADDRESS(TY194,Dev!$DF$134,,,Table!$A$1))</f>
        <v>PRLTap-011_c</v>
      </c>
      <c r="UG160" s="1602"/>
      <c r="UH160" s="611"/>
      <c r="UI160" s="611"/>
      <c r="UJ160" s="1502" t="str">
        <f ca="1">INDIRECT(ADDRESS(TY194,Dev!$DJ$134,,,Table!$A$1))</f>
        <v>PRLTap-011_d</v>
      </c>
      <c r="UK160" s="1602"/>
      <c r="UL160" s="611"/>
      <c r="UM160" s="1502" t="str">
        <f ca="1">INDIRECT(ADDRESS(TY194,Dev!$DM$134,,,Table!$A$1))</f>
        <v>PRLTap-011_e</v>
      </c>
      <c r="UN160" s="1602"/>
      <c r="UO160" s="611"/>
      <c r="UP160" s="1502" t="str">
        <f ca="1">INDIRECT(ADDRESS(TY194,Dev!$DP$134,,,Table!$A$1))</f>
        <v>PRLTap-011_f</v>
      </c>
      <c r="UQ160" s="1602"/>
      <c r="WB160" s="1502" t="str">
        <f ca="1">INDIRECT(ADDRESS(WA194,Dev!$CZ$134,,,Table!$A$1))</f>
        <v>PRLTap-012_a</v>
      </c>
      <c r="WC160" s="1602"/>
      <c r="WD160" s="611"/>
      <c r="WE160" s="1502" t="str">
        <f ca="1">INDIRECT(ADDRESS(WA194,Dev!$DC$134,,,Table!$A$1))</f>
        <v>PRLTap-012_b</v>
      </c>
      <c r="WF160" s="1602"/>
      <c r="WG160" s="611"/>
      <c r="WH160" s="1502" t="str">
        <f ca="1">INDIRECT(ADDRESS(WA194,Dev!$DF$134,,,Table!$A$1))</f>
        <v>PRLTap-012_c</v>
      </c>
      <c r="WI160" s="1602"/>
      <c r="WJ160" s="611"/>
      <c r="WK160" s="611"/>
      <c r="WL160" s="1502" t="str">
        <f ca="1">INDIRECT(ADDRESS(WA194,Dev!$DJ$134,,,Table!$A$1))</f>
        <v>PRLTap-012_d</v>
      </c>
      <c r="WM160" s="1602"/>
      <c r="WN160" s="611"/>
      <c r="WO160" s="1502" t="str">
        <f ca="1">INDIRECT(ADDRESS(WA194,Dev!$DM$134,,,Table!$A$1))</f>
        <v>PRLTap-012_e</v>
      </c>
      <c r="WP160" s="1602"/>
      <c r="WQ160" s="611"/>
      <c r="WR160" s="1502" t="str">
        <f ca="1">INDIRECT(ADDRESS(WA194,Dev!$DP$134,,,Table!$A$1))</f>
        <v>PRLTap-012_f</v>
      </c>
      <c r="WS160" s="1602"/>
      <c r="YD160" s="1502" t="str">
        <f ca="1">INDIRECT(ADDRESS(YC194,Dev!$CZ$134,,,Table!$A$1))</f>
        <v>PRLTap-013_a</v>
      </c>
      <c r="YE160" s="1602"/>
      <c r="YF160" s="611"/>
      <c r="YG160" s="1502" t="str">
        <f ca="1">INDIRECT(ADDRESS(YC194,Dev!$DC$134,,,Table!$A$1))</f>
        <v>PRLTap-013_b</v>
      </c>
      <c r="YH160" s="1602"/>
      <c r="YI160" s="611"/>
      <c r="YJ160" s="1502" t="str">
        <f ca="1">INDIRECT(ADDRESS(YC194,Dev!$DF$134,,,Table!$A$1))</f>
        <v>PRLTap-013_c</v>
      </c>
      <c r="YK160" s="1602"/>
      <c r="YL160" s="611"/>
      <c r="YM160" s="611"/>
      <c r="YN160" s="1502" t="str">
        <f ca="1">INDIRECT(ADDRESS(YC194,Dev!$DJ$134,,,Table!$A$1))</f>
        <v>PRLTap-013_d</v>
      </c>
      <c r="YO160" s="1602"/>
      <c r="YP160" s="611"/>
      <c r="YQ160" s="1502" t="str">
        <f ca="1">INDIRECT(ADDRESS(YC194,Dev!$DM$134,,,Table!$A$1))</f>
        <v>PRLTap-013_e</v>
      </c>
      <c r="YR160" s="1602"/>
      <c r="YS160" s="611"/>
      <c r="YT160" s="1502" t="str">
        <f ca="1">INDIRECT(ADDRESS(YC194,Dev!$DP$134,,,Table!$A$1))</f>
        <v>PRLTap-013_f</v>
      </c>
      <c r="YU160" s="1602"/>
      <c r="AAF160" s="1502" t="str">
        <f ca="1">INDIRECT(ADDRESS(AAE194,Dev!$CZ$134,,,Table!$A$1))</f>
        <v>PRLTap-014_a</v>
      </c>
      <c r="AAG160" s="1602"/>
      <c r="AAH160" s="611"/>
      <c r="AAI160" s="1502" t="str">
        <f ca="1">INDIRECT(ADDRESS(AAE194,Dev!$DC$134,,,Table!$A$1))</f>
        <v>PRLTap-014_b</v>
      </c>
      <c r="AAJ160" s="1602"/>
      <c r="AAK160" s="611"/>
      <c r="AAL160" s="1502" t="str">
        <f ca="1">INDIRECT(ADDRESS(AAE194,Dev!$DF$134,,,Table!$A$1))</f>
        <v>PRLTap-014_c</v>
      </c>
      <c r="AAM160" s="1602"/>
      <c r="AAN160" s="611"/>
      <c r="AAO160" s="611"/>
      <c r="AAP160" s="1502" t="str">
        <f ca="1">INDIRECT(ADDRESS(AAE194,Dev!$DJ$134,,,Table!$A$1))</f>
        <v>PRLTap-014_d</v>
      </c>
      <c r="AAQ160" s="1602"/>
      <c r="AAR160" s="611"/>
      <c r="AAS160" s="1502" t="str">
        <f ca="1">INDIRECT(ADDRESS(AAE194,Dev!$DM$134,,,Table!$A$1))</f>
        <v>PRLTap-014_e</v>
      </c>
      <c r="AAT160" s="1602"/>
      <c r="AAU160" s="611"/>
      <c r="AAV160" s="1502" t="str">
        <f ca="1">INDIRECT(ADDRESS(AAE194,Dev!$DP$134,,,Table!$A$1))</f>
        <v>PRLTap-014_f</v>
      </c>
      <c r="AAW160" s="1602"/>
      <c r="ACH160" s="1502" t="str">
        <f ca="1">INDIRECT(ADDRESS(ACG194,Dev!$CZ$134,,,Table!$A$1))</f>
        <v>PRLTap-015_a</v>
      </c>
      <c r="ACI160" s="1602"/>
      <c r="ACJ160" s="611"/>
      <c r="ACK160" s="1502" t="str">
        <f ca="1">INDIRECT(ADDRESS(ACG194,Dev!$DC$134,,,Table!$A$1))</f>
        <v>PRLTap-015_b</v>
      </c>
      <c r="ACL160" s="1602"/>
      <c r="ACM160" s="611"/>
      <c r="ACN160" s="1502" t="str">
        <f ca="1">INDIRECT(ADDRESS(ACG194,Dev!$DF$134,,,Table!$A$1))</f>
        <v>PRLTap-015_c</v>
      </c>
      <c r="ACO160" s="1602"/>
      <c r="ACP160" s="611"/>
      <c r="ACQ160" s="611"/>
      <c r="ACR160" s="1502" t="str">
        <f ca="1">INDIRECT(ADDRESS(ACG194,Dev!$DJ$134,,,Table!$A$1))</f>
        <v>PRLTap-015_d</v>
      </c>
      <c r="ACS160" s="1602"/>
      <c r="ACT160" s="611"/>
      <c r="ACU160" s="1502" t="str">
        <f ca="1">INDIRECT(ADDRESS(ACG194,Dev!$DM$134,,,Table!$A$1))</f>
        <v>PRLTap-015_e</v>
      </c>
      <c r="ACV160" s="1602"/>
      <c r="ACW160" s="611"/>
      <c r="ACX160" s="1502" t="str">
        <f ca="1">INDIRECT(ADDRESS(ACG194,Dev!$DP$134,,,Table!$A$1))</f>
        <v>PRLTap-015_f</v>
      </c>
      <c r="ACY160" s="1602"/>
      <c r="AEJ160" s="1502" t="str">
        <f ca="1">INDIRECT(ADDRESS(AEI194,Dev!$CZ$134,,,Table!$A$1))</f>
        <v>PRLTap-016_a</v>
      </c>
      <c r="AEK160" s="1602"/>
      <c r="AEL160" s="611"/>
      <c r="AEM160" s="1502" t="str">
        <f ca="1">INDIRECT(ADDRESS(AEI194,Dev!$DC$134,,,Table!$A$1))</f>
        <v>PRLTap-016_b</v>
      </c>
      <c r="AEN160" s="1602"/>
      <c r="AEO160" s="611"/>
      <c r="AEP160" s="1502" t="str">
        <f ca="1">INDIRECT(ADDRESS(AEI194,Dev!$DF$134,,,Table!$A$1))</f>
        <v>PRLTap-016_c</v>
      </c>
      <c r="AEQ160" s="1602"/>
      <c r="AER160" s="611"/>
      <c r="AES160" s="611"/>
      <c r="AET160" s="1502" t="str">
        <f ca="1">INDIRECT(ADDRESS(AEI194,Dev!$DJ$134,,,Table!$A$1))</f>
        <v>PRLTap-016_d</v>
      </c>
      <c r="AEU160" s="1602"/>
      <c r="AEV160" s="611"/>
      <c r="AEW160" s="1502" t="str">
        <f ca="1">INDIRECT(ADDRESS(AEI194,Dev!$DM$134,,,Table!$A$1))</f>
        <v>PRLTap-016_e</v>
      </c>
      <c r="AEX160" s="1602"/>
      <c r="AEY160" s="611"/>
      <c r="AEZ160" s="1502" t="str">
        <f ca="1">INDIRECT(ADDRESS(AEI194,Dev!$DP$134,,,Table!$A$1))</f>
        <v>PRLTap-016_f</v>
      </c>
      <c r="AFA160" s="1602"/>
      <c r="AGL160" s="1502" t="str">
        <f ca="1">INDIRECT(ADDRESS(AGK194,Dev!$CZ$134,,,Table!$A$1))</f>
        <v>PRLTap-017_a</v>
      </c>
      <c r="AGM160" s="1602"/>
      <c r="AGN160" s="611"/>
      <c r="AGO160" s="1502" t="str">
        <f ca="1">INDIRECT(ADDRESS(AGK194,Dev!$DC$134,,,Table!$A$1))</f>
        <v>PRLTap-017_b</v>
      </c>
      <c r="AGP160" s="1602"/>
      <c r="AGQ160" s="611"/>
      <c r="AGR160" s="1502" t="str">
        <f ca="1">INDIRECT(ADDRESS(AGK194,Dev!$DF$134,,,Table!$A$1))</f>
        <v>PRLTap-017_c</v>
      </c>
      <c r="AGS160" s="1602"/>
      <c r="AGT160" s="611"/>
      <c r="AGU160" s="611"/>
      <c r="AGV160" s="1502" t="str">
        <f ca="1">INDIRECT(ADDRESS(AGK194,Dev!$DJ$134,,,Table!$A$1))</f>
        <v>PRLTap-017_d</v>
      </c>
      <c r="AGW160" s="1602"/>
      <c r="AGX160" s="611"/>
      <c r="AGY160" s="1502" t="str">
        <f ca="1">INDIRECT(ADDRESS(AGK194,Dev!$DM$134,,,Table!$A$1))</f>
        <v>PRLTap-017_e</v>
      </c>
      <c r="AGZ160" s="1602"/>
      <c r="AHA160" s="611"/>
      <c r="AHB160" s="1502" t="str">
        <f ca="1">INDIRECT(ADDRESS(AGK194,Dev!$DP$134,,,Table!$A$1))</f>
        <v>PRLTap-017_f</v>
      </c>
      <c r="AHC160" s="1602"/>
      <c r="AIN160" s="1502" t="str">
        <f ca="1">INDIRECT(ADDRESS(AIM194,Dev!$CZ$134,,,Table!$A$1))</f>
        <v>PRLTap-018_a</v>
      </c>
      <c r="AIO160" s="1602"/>
      <c r="AIP160" s="611"/>
      <c r="AIQ160" s="1502" t="str">
        <f ca="1">INDIRECT(ADDRESS(AIM194,Dev!$DC$134,,,Table!$A$1))</f>
        <v>PRLTap-018_b</v>
      </c>
      <c r="AIR160" s="1602"/>
      <c r="AIS160" s="611"/>
      <c r="AIT160" s="1502" t="str">
        <f ca="1">INDIRECT(ADDRESS(AIM194,Dev!$DF$134,,,Table!$A$1))</f>
        <v>PRLTap-018_c</v>
      </c>
      <c r="AIU160" s="1602"/>
      <c r="AIV160" s="611"/>
      <c r="AIW160" s="611"/>
      <c r="AIX160" s="1502" t="str">
        <f ca="1">INDIRECT(ADDRESS(AIM194,Dev!$DJ$134,,,Table!$A$1))</f>
        <v>PRLTap-018_d</v>
      </c>
      <c r="AIY160" s="1602"/>
      <c r="AIZ160" s="611"/>
      <c r="AJA160" s="1502" t="str">
        <f ca="1">INDIRECT(ADDRESS(AIM194,Dev!$DM$134,,,Table!$A$1))</f>
        <v>PRLTap-018_e</v>
      </c>
      <c r="AJB160" s="1602"/>
      <c r="AJC160" s="611"/>
      <c r="AJD160" s="1502" t="str">
        <f ca="1">INDIRECT(ADDRESS(AIM194,Dev!$DP$134,,,Table!$A$1))</f>
        <v>PRLTap-018_f</v>
      </c>
      <c r="AJE160" s="1602"/>
      <c r="AKP160" s="1502" t="str">
        <f ca="1">INDIRECT(ADDRESS(AKO194,Dev!$CZ$134,,,Table!$A$1))</f>
        <v>PRLTap-019_a</v>
      </c>
      <c r="AKQ160" s="1602"/>
      <c r="AKR160" s="611"/>
      <c r="AKS160" s="1502" t="str">
        <f ca="1">INDIRECT(ADDRESS(AKO194,Dev!$DC$134,,,Table!$A$1))</f>
        <v>PRLTap-019_b</v>
      </c>
      <c r="AKT160" s="1602"/>
      <c r="AKU160" s="611"/>
      <c r="AKV160" s="1502" t="str">
        <f ca="1">INDIRECT(ADDRESS(AKO194,Dev!$DF$134,,,Table!$A$1))</f>
        <v>PRLTap-019_c</v>
      </c>
      <c r="AKW160" s="1602"/>
      <c r="AKX160" s="611"/>
      <c r="AKY160" s="611"/>
      <c r="AKZ160" s="1502" t="str">
        <f ca="1">INDIRECT(ADDRESS(AKO194,Dev!$DJ$134,,,Table!$A$1))</f>
        <v>PRLTap-019_d</v>
      </c>
      <c r="ALA160" s="1602"/>
      <c r="ALB160" s="611"/>
      <c r="ALC160" s="1502" t="str">
        <f ca="1">INDIRECT(ADDRESS(AKO194,Dev!$DM$134,,,Table!$A$1))</f>
        <v>PRLTap-019_e</v>
      </c>
      <c r="ALD160" s="1602"/>
      <c r="ALE160" s="611"/>
      <c r="ALF160" s="1502" t="str">
        <f ca="1">INDIRECT(ADDRESS(AKO194,Dev!$DP$134,,,Table!$A$1))</f>
        <v>PRLTap-019_f</v>
      </c>
      <c r="ALG160" s="1602"/>
      <c r="AMR160" s="1502" t="str">
        <f ca="1">INDIRECT(ADDRESS(AMQ194,Dev!$CZ$134,,,Table!$A$1))</f>
        <v>PRLTap-020_a</v>
      </c>
      <c r="AMS160" s="1602"/>
      <c r="AMT160" s="611"/>
      <c r="AMU160" s="1502" t="str">
        <f ca="1">INDIRECT(ADDRESS(AMQ194,Dev!$DC$134,,,Table!$A$1))</f>
        <v>PRLTap-020_b</v>
      </c>
      <c r="AMV160" s="1602"/>
      <c r="AMW160" s="611"/>
      <c r="AMX160" s="1502" t="str">
        <f ca="1">INDIRECT(ADDRESS(AMQ194,Dev!$DF$134,,,Table!$A$1))</f>
        <v>PRLTap-020_c</v>
      </c>
      <c r="AMY160" s="1602"/>
      <c r="AMZ160" s="611"/>
      <c r="ANA160" s="611"/>
      <c r="ANB160" s="1502" t="str">
        <f ca="1">INDIRECT(ADDRESS(AMQ194,Dev!$DJ$134,,,Table!$A$1))</f>
        <v>PRLTap-020_d</v>
      </c>
      <c r="ANC160" s="1602"/>
      <c r="AND160" s="611"/>
      <c r="ANE160" s="1502" t="str">
        <f ca="1">INDIRECT(ADDRESS(AMQ194,Dev!$DM$134,,,Table!$A$1))</f>
        <v>PRLTap-020_e</v>
      </c>
      <c r="ANF160" s="1602"/>
      <c r="ANG160" s="611"/>
      <c r="ANH160" s="1502" t="str">
        <f ca="1">INDIRECT(ADDRESS(AMQ194,Dev!$DP$134,,,Table!$A$1))</f>
        <v>PRLTap-020_f</v>
      </c>
      <c r="ANI160" s="1602"/>
      <c r="AOT160" s="1502" t="str">
        <f ca="1">INDIRECT(ADDRESS(AOS194,Dev!$CZ$134,,,Table!$A$1))</f>
        <v>PRLTap-021_a</v>
      </c>
      <c r="AOU160" s="1602"/>
      <c r="AOV160" s="611"/>
      <c r="AOW160" s="1502" t="str">
        <f ca="1">INDIRECT(ADDRESS(AOS194,Dev!$DC$134,,,Table!$A$1))</f>
        <v>PRLTap-021_b</v>
      </c>
      <c r="AOX160" s="1602"/>
      <c r="AOY160" s="611"/>
      <c r="AOZ160" s="1502" t="str">
        <f ca="1">INDIRECT(ADDRESS(AOS194,Dev!$DF$134,,,Table!$A$1))</f>
        <v>PRLTap-021_c</v>
      </c>
      <c r="APA160" s="1602"/>
      <c r="APB160" s="611"/>
      <c r="APC160" s="611"/>
      <c r="APD160" s="1502" t="str">
        <f ca="1">INDIRECT(ADDRESS(AOS194,Dev!$DJ$134,,,Table!$A$1))</f>
        <v>PRLTap-021_d</v>
      </c>
      <c r="APE160" s="1602"/>
      <c r="APF160" s="611"/>
      <c r="APG160" s="1502" t="str">
        <f ca="1">INDIRECT(ADDRESS(AOS194,Dev!$DM$134,,,Table!$A$1))</f>
        <v>PRLTap-021_e</v>
      </c>
      <c r="APH160" s="1602"/>
      <c r="API160" s="611"/>
      <c r="APJ160" s="1502" t="str">
        <f ca="1">INDIRECT(ADDRESS(AOS194,Dev!$DP$134,,,Table!$A$1))</f>
        <v>PRLTap-021_f</v>
      </c>
      <c r="APK160" s="1602"/>
      <c r="AQV160" s="1502" t="str">
        <f ca="1">INDIRECT(ADDRESS(AQU194,Dev!$CZ$134,,,Table!$A$1))</f>
        <v>PRLTap-022_a</v>
      </c>
      <c r="AQW160" s="1602"/>
      <c r="AQX160" s="611"/>
      <c r="AQY160" s="1502" t="str">
        <f ca="1">INDIRECT(ADDRESS(AQU194,Dev!$DC$134,,,Table!$A$1))</f>
        <v>PRLTap-022_b</v>
      </c>
      <c r="AQZ160" s="1602"/>
      <c r="ARA160" s="611"/>
      <c r="ARB160" s="1502" t="str">
        <f ca="1">INDIRECT(ADDRESS(AQU194,Dev!$DF$134,,,Table!$A$1))</f>
        <v>PRLTap-022_c</v>
      </c>
      <c r="ARC160" s="1602"/>
      <c r="ARD160" s="611"/>
      <c r="ARE160" s="611"/>
      <c r="ARF160" s="1502" t="str">
        <f ca="1">INDIRECT(ADDRESS(AQU194,Dev!$DJ$134,,,Table!$A$1))</f>
        <v>PRLTap-022_d</v>
      </c>
      <c r="ARG160" s="1602"/>
      <c r="ARH160" s="611"/>
      <c r="ARI160" s="1502" t="str">
        <f ca="1">INDIRECT(ADDRESS(AQU194,Dev!$DM$134,,,Table!$A$1))</f>
        <v>PRLTap-022_e</v>
      </c>
      <c r="ARJ160" s="1602"/>
      <c r="ARK160" s="611"/>
      <c r="ARL160" s="1502" t="str">
        <f ca="1">INDIRECT(ADDRESS(AQU194,Dev!$DP$134,,,Table!$A$1))</f>
        <v>PRLTap-022_f</v>
      </c>
      <c r="ARM160" s="1602"/>
      <c r="ASX160" s="1502" t="str">
        <f ca="1">INDIRECT(ADDRESS(ASW194,Dev!$CZ$134,,,Table!$A$1))</f>
        <v>PRLTap-023_a</v>
      </c>
      <c r="ASY160" s="1602"/>
      <c r="ASZ160" s="611"/>
      <c r="ATA160" s="1502" t="str">
        <f ca="1">INDIRECT(ADDRESS(ASW194,Dev!$DC$134,,,Table!$A$1))</f>
        <v>PRLTap-023_b</v>
      </c>
      <c r="ATB160" s="1602"/>
      <c r="ATC160" s="611"/>
      <c r="ATD160" s="1502" t="str">
        <f ca="1">INDIRECT(ADDRESS(ASW194,Dev!$DF$134,,,Table!$A$1))</f>
        <v>PRLTap-023_c</v>
      </c>
      <c r="ATE160" s="1602"/>
      <c r="ATF160" s="611"/>
      <c r="ATG160" s="611"/>
      <c r="ATH160" s="1502" t="str">
        <f ca="1">INDIRECT(ADDRESS(ASW194,Dev!$DJ$134,,,Table!$A$1))</f>
        <v>PRLTap-023_d</v>
      </c>
      <c r="ATI160" s="1602"/>
      <c r="ATJ160" s="611"/>
      <c r="ATK160" s="1502" t="str">
        <f ca="1">INDIRECT(ADDRESS(ASW194,Dev!$DM$134,,,Table!$A$1))</f>
        <v>PRLTap-023_e</v>
      </c>
      <c r="ATL160" s="1602"/>
      <c r="ATM160" s="611"/>
      <c r="ATN160" s="1502" t="str">
        <f ca="1">INDIRECT(ADDRESS(ASW194,Dev!$DP$134,,,Table!$A$1))</f>
        <v>PRLTap-023_f</v>
      </c>
      <c r="ATO160" s="1602"/>
      <c r="AUI160" s="1377"/>
      <c r="AUJ160" s="1377"/>
      <c r="AUK160" s="1377"/>
      <c r="AUL160" s="1377"/>
      <c r="AUM160" s="1377"/>
      <c r="AUN160" s="1377"/>
      <c r="AUO160" s="1377"/>
      <c r="AUP160" s="1377"/>
      <c r="AUQ160" s="1377"/>
      <c r="AUR160" s="1377"/>
      <c r="AUS160" s="1377"/>
      <c r="AUT160" s="1377"/>
      <c r="AUU160" s="1377"/>
      <c r="AUV160" s="1377"/>
      <c r="AUW160" s="1377"/>
      <c r="AUX160" s="1377"/>
      <c r="AUY160" s="1377"/>
      <c r="AUZ160" s="1377"/>
      <c r="AVA160" s="1377"/>
      <c r="AVB160" s="1377"/>
      <c r="AVC160" s="1377"/>
      <c r="AVD160" s="1377"/>
      <c r="AVE160" s="1018"/>
      <c r="AVP160" s="868"/>
      <c r="AVQ160" s="868"/>
      <c r="AVR160" s="868"/>
      <c r="AVS160" s="868"/>
      <c r="AVT160" s="868"/>
      <c r="AVU160" s="868"/>
      <c r="AVV160" s="868"/>
      <c r="AVW160" s="868"/>
      <c r="AVX160" s="868"/>
      <c r="AVY160" s="868"/>
      <c r="AVZ160" s="868"/>
      <c r="AWA160" s="868"/>
      <c r="AWB160" s="868"/>
      <c r="AWC160" s="868"/>
      <c r="AWD160" s="868"/>
      <c r="AWE160" s="868"/>
      <c r="AWF160" s="868"/>
      <c r="AWG160" s="868"/>
      <c r="AWH160" s="868"/>
      <c r="AWI160" s="868"/>
      <c r="AWJ160" s="868"/>
      <c r="AWK160" s="868"/>
      <c r="AWL160" s="868"/>
      <c r="AWM160" s="868"/>
      <c r="AWN160" s="868"/>
      <c r="AWO160" s="868"/>
      <c r="AWP160" s="868"/>
      <c r="AWQ160" s="868"/>
      <c r="AWR160" s="868"/>
      <c r="AWS160" s="868"/>
      <c r="AWT160" s="868"/>
      <c r="AWU160" s="868"/>
      <c r="AWV160" s="868"/>
      <c r="AWW160" s="868"/>
      <c r="AWX160" s="868"/>
      <c r="AWY160" s="868"/>
      <c r="AWZ160" s="868"/>
      <c r="AXQ160" s="868"/>
      <c r="AXR160" s="868"/>
      <c r="AXS160" s="868"/>
      <c r="AXT160" s="868"/>
      <c r="AXU160" s="868"/>
      <c r="AXV160" s="868"/>
      <c r="AXW160" s="868"/>
      <c r="AXX160" s="868"/>
      <c r="AXY160" s="868"/>
      <c r="AXZ160" s="868"/>
      <c r="AYA160" s="868"/>
      <c r="AYB160" s="868"/>
      <c r="AYC160" s="868"/>
      <c r="AYD160" s="868"/>
      <c r="AYE160" s="868"/>
      <c r="AYF160" s="868"/>
      <c r="AYG160" s="868"/>
      <c r="AYH160" s="868"/>
      <c r="AYI160" s="868"/>
      <c r="AYJ160" s="868"/>
      <c r="AYK160" s="868"/>
      <c r="AYL160" s="868"/>
      <c r="AYM160" s="868"/>
      <c r="AZL160" s="1502" t="str">
        <f ca="1">INDIRECT(ADDRESS(AZK194,Dev!$CZ$134,,,Table!$A$1))</f>
        <v>PRLTap-024_a</v>
      </c>
      <c r="AZM160" s="1602"/>
      <c r="AZN160" s="611"/>
      <c r="AZO160" s="1502" t="str">
        <f ca="1">INDIRECT(ADDRESS(AZK194,Dev!$DC$134,,,Table!$A$1))</f>
        <v>PRLTap-024_b</v>
      </c>
      <c r="AZP160" s="1602"/>
      <c r="AZQ160" s="611"/>
      <c r="AZR160" s="1502" t="str">
        <f ca="1">INDIRECT(ADDRESS(AZK194,Dev!$DF$134,,,Table!$A$1))</f>
        <v>PRLTap-024_c</v>
      </c>
      <c r="AZS160" s="1602"/>
      <c r="AZT160" s="611"/>
      <c r="AZU160" s="611"/>
      <c r="AZV160" s="1502" t="str">
        <f ca="1">INDIRECT(ADDRESS(AZK194,Dev!$DJ$134,,,Table!$A$1))</f>
        <v>PRLTap-024_d</v>
      </c>
      <c r="AZW160" s="1602"/>
      <c r="AZX160" s="611"/>
      <c r="AZY160" s="1502" t="str">
        <f ca="1">INDIRECT(ADDRESS(AZK194,Dev!$DM$134,,,Table!$A$1))</f>
        <v>PRLTap-024_e</v>
      </c>
      <c r="AZZ160" s="1602"/>
      <c r="BAA160" s="611"/>
      <c r="BAB160" s="1502" t="str">
        <f ca="1">INDIRECT(ADDRESS(AZK194,Dev!$DP$134,,,Table!$A$1))</f>
        <v>PRLTap-024_f</v>
      </c>
      <c r="BAC160" s="1602"/>
      <c r="BBN160" s="1502" t="str">
        <f ca="1">INDIRECT(ADDRESS(BBM194,Dev!$CZ$134,,,Table!$A$1))</f>
        <v>PRLTap-025_a</v>
      </c>
      <c r="BBO160" s="1602"/>
      <c r="BBP160" s="611"/>
      <c r="BBQ160" s="1502" t="str">
        <f ca="1">INDIRECT(ADDRESS(BBM194,Dev!$DC$134,,,Table!$A$1))</f>
        <v>PRLTap-025_b</v>
      </c>
      <c r="BBR160" s="1602"/>
      <c r="BBS160" s="611"/>
      <c r="BBT160" s="1502" t="str">
        <f ca="1">INDIRECT(ADDRESS(BBM194,Dev!$DF$134,,,Table!$A$1))</f>
        <v>PRLTap-025_c</v>
      </c>
      <c r="BBU160" s="1602"/>
      <c r="BBV160" s="611"/>
      <c r="BBW160" s="611"/>
      <c r="BBX160" s="1502" t="str">
        <f ca="1">INDIRECT(ADDRESS(BBM194,Dev!$DJ$134,,,Table!$A$1))</f>
        <v>PRLTap-025_d</v>
      </c>
      <c r="BBY160" s="1602"/>
      <c r="BBZ160" s="611"/>
      <c r="BCA160" s="1502" t="str">
        <f ca="1">INDIRECT(ADDRESS(BBM194,Dev!$DM$134,,,Table!$A$1))</f>
        <v>PRLTap-025_e</v>
      </c>
      <c r="BCB160" s="1602"/>
      <c r="BCC160" s="611"/>
      <c r="BCD160" s="1502" t="str">
        <f ca="1">INDIRECT(ADDRESS(BBM194,Dev!$DP$134,,,Table!$A$1))</f>
        <v>PRLTap-025_f</v>
      </c>
      <c r="BCE160" s="1602"/>
      <c r="BDP160" s="1502" t="str">
        <f ca="1">INDIRECT(ADDRESS(BDO194,Dev!$CZ$134,,,Table!$A$1))</f>
        <v>PRLTap-026_a</v>
      </c>
      <c r="BDQ160" s="1602"/>
      <c r="BDR160" s="611"/>
      <c r="BDS160" s="1502" t="str">
        <f ca="1">INDIRECT(ADDRESS(BDO194,Dev!$DC$134,,,Table!$A$1))</f>
        <v>PRLTap-026_b</v>
      </c>
      <c r="BDT160" s="1602"/>
      <c r="BDU160" s="611"/>
      <c r="BDV160" s="1502" t="str">
        <f ca="1">INDIRECT(ADDRESS(BDO194,Dev!$DF$134,,,Table!$A$1))</f>
        <v>PRLTap-026_c</v>
      </c>
      <c r="BDW160" s="1602"/>
      <c r="BDX160" s="611"/>
      <c r="BDY160" s="611"/>
      <c r="BDZ160" s="1502" t="str">
        <f ca="1">INDIRECT(ADDRESS(BDO194,Dev!$DJ$134,,,Table!$A$1))</f>
        <v>PRLTap-026_d</v>
      </c>
      <c r="BEA160" s="1602"/>
      <c r="BEB160" s="611"/>
      <c r="BEC160" s="1502" t="str">
        <f ca="1">INDIRECT(ADDRESS(BDO194,Dev!$DM$134,,,Table!$A$1))</f>
        <v>PRLTap-026_e</v>
      </c>
      <c r="BED160" s="1602"/>
      <c r="BEE160" s="611"/>
      <c r="BEF160" s="1502" t="str">
        <f ca="1">INDIRECT(ADDRESS(BDO194,Dev!$DP$134,,,Table!$A$1))</f>
        <v>PRLTap-026_f</v>
      </c>
      <c r="BEG160" s="1602"/>
      <c r="BFR160" s="1502" t="str">
        <f ca="1">INDIRECT(ADDRESS(BFQ194,Dev!$CZ$134,,,Table!$A$1))</f>
        <v>PRLTap-027_a</v>
      </c>
      <c r="BFS160" s="1602"/>
      <c r="BFT160" s="611"/>
      <c r="BFU160" s="1502" t="str">
        <f ca="1">INDIRECT(ADDRESS(BFQ194,Dev!$DC$134,,,Table!$A$1))</f>
        <v>PRLTap-027_b</v>
      </c>
      <c r="BFV160" s="1602"/>
      <c r="BFW160" s="611"/>
      <c r="BFX160" s="1502" t="str">
        <f ca="1">INDIRECT(ADDRESS(BFQ194,Dev!$DF$134,,,Table!$A$1))</f>
        <v>PRLTap-027_c</v>
      </c>
      <c r="BFY160" s="1602"/>
      <c r="BFZ160" s="611"/>
      <c r="BGA160" s="611"/>
      <c r="BGB160" s="1502" t="str">
        <f ca="1">INDIRECT(ADDRESS(BFQ194,Dev!$DJ$134,,,Table!$A$1))</f>
        <v>PRLTap-027_d</v>
      </c>
      <c r="BGC160" s="1602"/>
      <c r="BGD160" s="611"/>
      <c r="BGE160" s="1502" t="str">
        <f ca="1">INDIRECT(ADDRESS(BFQ194,Dev!$DM$134,,,Table!$A$1))</f>
        <v>PRLTap-027_e</v>
      </c>
      <c r="BGF160" s="1602"/>
      <c r="BGG160" s="611"/>
      <c r="BGH160" s="1502" t="str">
        <f ca="1">INDIRECT(ADDRESS(BFQ194,Dev!$DP$134,,,Table!$A$1))</f>
        <v>PRLTap-027_f</v>
      </c>
      <c r="BGI160" s="1602"/>
      <c r="BHT160" s="1502" t="str">
        <f ca="1">INDIRECT(ADDRESS(BHS194,Dev!$CZ$134,,,Table!$A$1))</f>
        <v>PRLTap-028_a</v>
      </c>
      <c r="BHU160" s="1602"/>
      <c r="BHV160" s="611"/>
      <c r="BHW160" s="1502" t="str">
        <f ca="1">INDIRECT(ADDRESS(BHS194,Dev!$DC$134,,,Table!$A$1))</f>
        <v>PRLTap-028_b</v>
      </c>
      <c r="BHX160" s="1602"/>
      <c r="BHY160" s="611"/>
      <c r="BHZ160" s="1502" t="str">
        <f ca="1">INDIRECT(ADDRESS(BHS194,Dev!$DF$134,,,Table!$A$1))</f>
        <v>PRLTap-028_c</v>
      </c>
      <c r="BIA160" s="1602"/>
      <c r="BIB160" s="611"/>
      <c r="BIC160" s="611"/>
      <c r="BID160" s="1502" t="str">
        <f ca="1">INDIRECT(ADDRESS(BHS194,Dev!$DJ$134,,,Table!$A$1))</f>
        <v>PRLTap-028_d</v>
      </c>
      <c r="BIE160" s="1602"/>
      <c r="BIF160" s="611"/>
      <c r="BIG160" s="1502" t="str">
        <f ca="1">INDIRECT(ADDRESS(BHS194,Dev!$DM$134,,,Table!$A$1))</f>
        <v>PRLTap-028_e</v>
      </c>
      <c r="BIH160" s="1602"/>
      <c r="BII160" s="611"/>
      <c r="BIJ160" s="1502" t="str">
        <f ca="1">INDIRECT(ADDRESS(BHS194,Dev!$DP$134,,,Table!$A$1))</f>
        <v>PRLTap-028_f</v>
      </c>
      <c r="BIK160" s="1602"/>
      <c r="BJV160" s="1502" t="str">
        <f ca="1">INDIRECT(ADDRESS(BJU194,Dev!$CZ$134,,,Table!$A$1))</f>
        <v>PRLTap-029_a</v>
      </c>
      <c r="BJW160" s="1602"/>
      <c r="BJX160" s="611"/>
      <c r="BJY160" s="1502" t="str">
        <f ca="1">INDIRECT(ADDRESS(BJU194,Dev!$DC$134,,,Table!$A$1))</f>
        <v>PRLTap-029_b</v>
      </c>
      <c r="BJZ160" s="1602"/>
      <c r="BKA160" s="611"/>
      <c r="BKB160" s="1502" t="str">
        <f ca="1">INDIRECT(ADDRESS(BJU194,Dev!$DF$134,,,Table!$A$1))</f>
        <v>PRLTap-029_c</v>
      </c>
      <c r="BKC160" s="1602"/>
      <c r="BKD160" s="611"/>
      <c r="BKE160" s="611"/>
      <c r="BKF160" s="1502" t="str">
        <f ca="1">INDIRECT(ADDRESS(BJU194,Dev!$DJ$134,,,Table!$A$1))</f>
        <v>PRLTap-029_d</v>
      </c>
      <c r="BKG160" s="1602"/>
      <c r="BKH160" s="611"/>
      <c r="BKI160" s="1502" t="str">
        <f ca="1">INDIRECT(ADDRESS(BJU194,Dev!$DM$134,,,Table!$A$1))</f>
        <v>PRLTap-029_e</v>
      </c>
      <c r="BKJ160" s="1602"/>
      <c r="BKK160" s="611"/>
      <c r="BKL160" s="1502" t="str">
        <f ca="1">INDIRECT(ADDRESS(BJU194,Dev!$DP$134,,,Table!$A$1))</f>
        <v>PRLTap-029_f</v>
      </c>
      <c r="BKM160" s="1602"/>
      <c r="BLX160" s="1502" t="str">
        <f ca="1">INDIRECT(ADDRESS(BLW194,Dev!$CZ$134,,,Table!$A$1))</f>
        <v>PRLTap-030_a</v>
      </c>
      <c r="BLY160" s="1602"/>
      <c r="BLZ160" s="611"/>
      <c r="BMA160" s="1502" t="str">
        <f ca="1">INDIRECT(ADDRESS(BLW194,Dev!$DC$134,,,Table!$A$1))</f>
        <v>PRLTap-030_b</v>
      </c>
      <c r="BMB160" s="1602"/>
      <c r="BMC160" s="611"/>
      <c r="BMD160" s="1502" t="str">
        <f ca="1">INDIRECT(ADDRESS(BLW194,Dev!$DF$134,,,Table!$A$1))</f>
        <v>PRLTap-030_c</v>
      </c>
      <c r="BME160" s="1602"/>
      <c r="BMF160" s="611"/>
      <c r="BMG160" s="611"/>
      <c r="BMH160" s="1502" t="str">
        <f ca="1">INDIRECT(ADDRESS(BLW194,Dev!$DJ$134,,,Table!$A$1))</f>
        <v>PRLTap-030_d</v>
      </c>
      <c r="BMI160" s="1602"/>
      <c r="BMJ160" s="611"/>
      <c r="BMK160" s="1502" t="str">
        <f ca="1">INDIRECT(ADDRESS(BLW194,Dev!$DM$134,,,Table!$A$1))</f>
        <v>PRLTap-030_e</v>
      </c>
      <c r="BML160" s="1602"/>
      <c r="BMM160" s="611"/>
      <c r="BMN160" s="1502" t="str">
        <f ca="1">INDIRECT(ADDRESS(BLW194,Dev!$DP$134,,,Table!$A$1))</f>
        <v>PRLTap-030_f</v>
      </c>
      <c r="BMO160" s="1602"/>
      <c r="BNZ160" s="1502" t="str">
        <f ca="1">INDIRECT(ADDRESS(BNY194,Dev!$CZ$134,,,Table!$A$1))</f>
        <v>PRLTap-031_a</v>
      </c>
      <c r="BOA160" s="1602"/>
      <c r="BOB160" s="611"/>
      <c r="BOC160" s="1502" t="str">
        <f ca="1">INDIRECT(ADDRESS(BNY194,Dev!$DC$134,,,Table!$A$1))</f>
        <v>PRLTap-031_b</v>
      </c>
      <c r="BOD160" s="1602"/>
      <c r="BOE160" s="611"/>
      <c r="BOF160" s="1502" t="str">
        <f ca="1">INDIRECT(ADDRESS(BNY194,Dev!$DF$134,,,Table!$A$1))</f>
        <v>PRLTap-031_c</v>
      </c>
      <c r="BOG160" s="1602"/>
      <c r="BOH160" s="611"/>
      <c r="BOI160" s="611"/>
      <c r="BOJ160" s="1502" t="str">
        <f ca="1">INDIRECT(ADDRESS(BNY194,Dev!$DJ$134,,,Table!$A$1))</f>
        <v>PRLTap-031_d</v>
      </c>
      <c r="BOK160" s="1602"/>
      <c r="BOL160" s="611"/>
      <c r="BOM160" s="1502" t="str">
        <f ca="1">INDIRECT(ADDRESS(BNY194,Dev!$DM$134,,,Table!$A$1))</f>
        <v>PRLTap-031_e</v>
      </c>
      <c r="BON160" s="1602"/>
      <c r="BOO160" s="611"/>
      <c r="BOP160" s="1502" t="str">
        <f ca="1">INDIRECT(ADDRESS(BNY194,Dev!$DP$134,,,Table!$A$1))</f>
        <v>PRLTap-031_f</v>
      </c>
      <c r="BOQ160" s="1602"/>
      <c r="BQB160" s="1502" t="str">
        <f ca="1">INDIRECT(ADDRESS(BQA194,Dev!$CZ$134,,,Table!$A$1))</f>
        <v>PRLTap-032_a</v>
      </c>
      <c r="BQC160" s="1602"/>
      <c r="BQD160" s="611"/>
      <c r="BQE160" s="1502" t="str">
        <f ca="1">INDIRECT(ADDRESS(BQA194,Dev!$DC$134,,,Table!$A$1))</f>
        <v>PRLTap-032_b</v>
      </c>
      <c r="BQF160" s="1602"/>
      <c r="BQG160" s="611"/>
      <c r="BQH160" s="1502" t="str">
        <f ca="1">INDIRECT(ADDRESS(BQA194,Dev!$DF$134,,,Table!$A$1))</f>
        <v>PRLTap-032_c</v>
      </c>
      <c r="BQI160" s="1602"/>
      <c r="BQJ160" s="611"/>
      <c r="BQK160" s="611"/>
      <c r="BQL160" s="1502" t="str">
        <f ca="1">INDIRECT(ADDRESS(BQA194,Dev!$DJ$134,,,Table!$A$1))</f>
        <v>PRLTap-032_d</v>
      </c>
      <c r="BQM160" s="1602"/>
      <c r="BQN160" s="611"/>
      <c r="BQO160" s="1502" t="str">
        <f ca="1">INDIRECT(ADDRESS(BQA194,Dev!$DM$134,,,Table!$A$1))</f>
        <v>PRLTap-032_e</v>
      </c>
      <c r="BQP160" s="1602"/>
      <c r="BQQ160" s="611"/>
      <c r="BQR160" s="1502" t="str">
        <f ca="1">INDIRECT(ADDRESS(BQA194,Dev!$DP$134,,,Table!$A$1))</f>
        <v>PRLTap-032_f</v>
      </c>
      <c r="BQS160" s="1602"/>
      <c r="BSD160" s="1502" t="str">
        <f ca="1">INDIRECT(ADDRESS(BSC194,Dev!$CZ$134,,,Table!$A$1))</f>
        <v>PRLTap-033_a</v>
      </c>
      <c r="BSE160" s="1602"/>
      <c r="BSF160" s="611"/>
      <c r="BSG160" s="1502" t="str">
        <f ca="1">INDIRECT(ADDRESS(BSC194,Dev!$DC$134,,,Table!$A$1))</f>
        <v>PRLTap-033_b</v>
      </c>
      <c r="BSH160" s="1602"/>
      <c r="BSI160" s="611"/>
      <c r="BSJ160" s="1502" t="str">
        <f ca="1">INDIRECT(ADDRESS(BSC194,Dev!$DF$134,,,Table!$A$1))</f>
        <v>PRLTap-033_c</v>
      </c>
      <c r="BSK160" s="1602"/>
      <c r="BSL160" s="611"/>
      <c r="BSM160" s="611"/>
      <c r="BSN160" s="1502" t="str">
        <f ca="1">INDIRECT(ADDRESS(BSC194,Dev!$DJ$134,,,Table!$A$1))</f>
        <v>PRLTap-033_d</v>
      </c>
      <c r="BSO160" s="1602"/>
      <c r="BSP160" s="611"/>
      <c r="BSQ160" s="1502" t="str">
        <f ca="1">INDIRECT(ADDRESS(BSC194,Dev!$DM$134,,,Table!$A$1))</f>
        <v>PRLTap-033_e</v>
      </c>
      <c r="BSR160" s="1602"/>
      <c r="BSS160" s="611"/>
      <c r="BST160" s="1502" t="str">
        <f ca="1">INDIRECT(ADDRESS(BSC194,Dev!$DP$134,,,Table!$A$1))</f>
        <v>PRLTap-033_f</v>
      </c>
      <c r="BSU160" s="1602"/>
      <c r="BUF160" s="1502" t="str">
        <f ca="1">INDIRECT(ADDRESS(BUE194,Dev!$CZ$134,,,Table!$A$1))</f>
        <v>PRLTap-034_a</v>
      </c>
      <c r="BUG160" s="1602"/>
      <c r="BUH160" s="611"/>
      <c r="BUI160" s="1502" t="str">
        <f ca="1">INDIRECT(ADDRESS(BUE194,Dev!$DC$134,,,Table!$A$1))</f>
        <v>PRLTap-034_b</v>
      </c>
      <c r="BUJ160" s="1602"/>
      <c r="BUK160" s="611"/>
      <c r="BUL160" s="1502" t="str">
        <f ca="1">INDIRECT(ADDRESS(BUE194,Dev!$DF$134,,,Table!$A$1))</f>
        <v>PRLTap-034_c</v>
      </c>
      <c r="BUM160" s="1602"/>
      <c r="BUN160" s="611"/>
      <c r="BUO160" s="611"/>
      <c r="BUP160" s="1502" t="str">
        <f ca="1">INDIRECT(ADDRESS(BUE194,Dev!$DJ$134,,,Table!$A$1))</f>
        <v>PRLTap-034_d</v>
      </c>
      <c r="BUQ160" s="1602"/>
      <c r="BUR160" s="611"/>
      <c r="BUS160" s="1502" t="str">
        <f ca="1">INDIRECT(ADDRESS(BUE194,Dev!$DM$134,,,Table!$A$1))</f>
        <v>PRLTap-034_e</v>
      </c>
      <c r="BUT160" s="1602"/>
      <c r="BUU160" s="611"/>
      <c r="BUV160" s="1502" t="str">
        <f ca="1">INDIRECT(ADDRESS(BUE194,Dev!$DP$134,,,Table!$A$1))</f>
        <v>PRLTap-034_f</v>
      </c>
      <c r="BUW160" s="1602"/>
      <c r="BWH160" s="1502" t="str">
        <f ca="1">INDIRECT(ADDRESS(BWG194,Dev!$CZ$134,,,Table!$A$1))</f>
        <v>PRLTap-035_a</v>
      </c>
      <c r="BWI160" s="1602"/>
      <c r="BWJ160" s="611"/>
      <c r="BWK160" s="1502" t="str">
        <f ca="1">INDIRECT(ADDRESS(BWG194,Dev!$DC$134,,,Table!$A$1))</f>
        <v>PRLTap-035_b</v>
      </c>
      <c r="BWL160" s="1602"/>
      <c r="BWM160" s="611"/>
      <c r="BWN160" s="1502" t="str">
        <f ca="1">INDIRECT(ADDRESS(BWG194,Dev!$DF$134,,,Table!$A$1))</f>
        <v>PRLTap-035_c</v>
      </c>
      <c r="BWO160" s="1602"/>
      <c r="BWP160" s="611"/>
      <c r="BWQ160" s="611"/>
      <c r="BWR160" s="1502" t="str">
        <f ca="1">INDIRECT(ADDRESS(BWG194,Dev!$DJ$134,,,Table!$A$1))</f>
        <v>PRLTap-035_d</v>
      </c>
      <c r="BWS160" s="1602"/>
      <c r="BWT160" s="611"/>
      <c r="BWU160" s="1502" t="str">
        <f ca="1">INDIRECT(ADDRESS(BWG194,Dev!$DM$134,,,Table!$A$1))</f>
        <v>PRLTap-035_e</v>
      </c>
      <c r="BWV160" s="1602"/>
      <c r="BWW160" s="611"/>
      <c r="BWX160" s="1502" t="str">
        <f ca="1">INDIRECT(ADDRESS(BWG194,Dev!$DP$134,,,Table!$A$1))</f>
        <v>PRLTap-035_f</v>
      </c>
      <c r="BWY160" s="1602"/>
      <c r="BYJ160" s="1502" t="str">
        <f ca="1">INDIRECT(ADDRESS(BYI194,Dev!$CZ$134,,,Table!$A$1))</f>
        <v>PRLTap-036_a</v>
      </c>
      <c r="BYK160" s="1602"/>
      <c r="BYL160" s="611"/>
      <c r="BYM160" s="1502" t="str">
        <f ca="1">INDIRECT(ADDRESS(BYI194,Dev!$DC$134,,,Table!$A$1))</f>
        <v>PRLTap-036_b</v>
      </c>
      <c r="BYN160" s="1602"/>
      <c r="BYO160" s="611"/>
      <c r="BYP160" s="1502" t="str">
        <f ca="1">INDIRECT(ADDRESS(BYI194,Dev!$DF$134,,,Table!$A$1))</f>
        <v>PRLTap-036_c</v>
      </c>
      <c r="BYQ160" s="1602"/>
      <c r="BYR160" s="611"/>
      <c r="BYS160" s="611"/>
      <c r="BYT160" s="1502" t="str">
        <f ca="1">INDIRECT(ADDRESS(BYI194,Dev!$DJ$134,,,Table!$A$1))</f>
        <v>PRLTap-036_d</v>
      </c>
      <c r="BYU160" s="1602"/>
      <c r="BYV160" s="611"/>
      <c r="BYW160" s="1502" t="str">
        <f ca="1">INDIRECT(ADDRESS(BYI194,Dev!$DM$134,,,Table!$A$1))</f>
        <v>PRLTap-036_e</v>
      </c>
      <c r="BYX160" s="1602"/>
      <c r="BYY160" s="611"/>
      <c r="BYZ160" s="1502" t="str">
        <f ca="1">INDIRECT(ADDRESS(BYI194,Dev!$DP$134,,,Table!$A$1))</f>
        <v>PRLTap-036_f</v>
      </c>
      <c r="BZA160" s="1602"/>
      <c r="CAL160" s="1502" t="str">
        <f ca="1">INDIRECT(ADDRESS(CAK194,Dev!$CZ$134,,,Table!$A$1))</f>
        <v>PRLTap-037_a</v>
      </c>
      <c r="CAM160" s="1602"/>
      <c r="CAN160" s="611"/>
      <c r="CAO160" s="1502" t="str">
        <f ca="1">INDIRECT(ADDRESS(CAK194,Dev!$DC$134,,,Table!$A$1))</f>
        <v>PRLTap-037_b</v>
      </c>
      <c r="CAP160" s="1602"/>
      <c r="CAQ160" s="611"/>
      <c r="CAR160" s="1502" t="str">
        <f ca="1">INDIRECT(ADDRESS(CAK194,Dev!$DF$134,,,Table!$A$1))</f>
        <v>PRLTap-037_c</v>
      </c>
      <c r="CAS160" s="1602"/>
      <c r="CAT160" s="611"/>
      <c r="CAU160" s="611"/>
      <c r="CAV160" s="1502" t="str">
        <f ca="1">INDIRECT(ADDRESS(CAK194,Dev!$DJ$134,,,Table!$A$1))</f>
        <v>PRLTap-037_d</v>
      </c>
      <c r="CAW160" s="1602"/>
      <c r="CAX160" s="611"/>
      <c r="CAY160" s="1502" t="str">
        <f ca="1">INDIRECT(ADDRESS(CAK194,Dev!$DM$134,,,Table!$A$1))</f>
        <v>PRLTap-037_e</v>
      </c>
      <c r="CAZ160" s="1602"/>
      <c r="CBA160" s="611"/>
      <c r="CBB160" s="1502" t="str">
        <f ca="1">INDIRECT(ADDRESS(CAK194,Dev!$DP$134,,,Table!$A$1))</f>
        <v>PRLTap-037_f</v>
      </c>
      <c r="CBC160" s="1602"/>
      <c r="CCN160" s="1502" t="str">
        <f ca="1">INDIRECT(ADDRESS(CCM194,Dev!$CZ$134,,,Table!$A$1))</f>
        <v>PRLTap-038_a</v>
      </c>
      <c r="CCO160" s="1602"/>
      <c r="CCP160" s="611"/>
      <c r="CCQ160" s="1502" t="str">
        <f ca="1">INDIRECT(ADDRESS(CCM194,Dev!$DC$134,,,Table!$A$1))</f>
        <v>PRLTap-038_b</v>
      </c>
      <c r="CCR160" s="1602"/>
      <c r="CCS160" s="611"/>
      <c r="CCT160" s="1502" t="str">
        <f ca="1">INDIRECT(ADDRESS(CCM194,Dev!$DF$134,,,Table!$A$1))</f>
        <v>PRLTap-038_c</v>
      </c>
      <c r="CCU160" s="1602"/>
      <c r="CCV160" s="611"/>
      <c r="CCW160" s="611"/>
      <c r="CCX160" s="1502" t="str">
        <f ca="1">INDIRECT(ADDRESS(CCM194,Dev!$DJ$134,,,Table!$A$1))</f>
        <v>PRLTap-038_d</v>
      </c>
      <c r="CCY160" s="1602"/>
      <c r="CCZ160" s="611"/>
      <c r="CDA160" s="1502" t="str">
        <f ca="1">INDIRECT(ADDRESS(CCM194,Dev!$DM$134,,,Table!$A$1))</f>
        <v>PRLTap-038_e</v>
      </c>
      <c r="CDB160" s="1602"/>
      <c r="CDC160" s="611"/>
      <c r="CDD160" s="1502" t="str">
        <f ca="1">INDIRECT(ADDRESS(CCM194,Dev!$DP$134,,,Table!$A$1))</f>
        <v>PRLTap-038_f</v>
      </c>
      <c r="CDE160" s="1602"/>
      <c r="CEP160" s="1502" t="str">
        <f ca="1">INDIRECT(ADDRESS(CEO194,Dev!$CZ$134,,,Table!$A$1))</f>
        <v>PRLTap-039_a</v>
      </c>
      <c r="CEQ160" s="1602"/>
      <c r="CER160" s="611"/>
      <c r="CES160" s="1502" t="str">
        <f ca="1">INDIRECT(ADDRESS(CEO194,Dev!$DC$134,,,Table!$A$1))</f>
        <v>PRLTap-039_b</v>
      </c>
      <c r="CET160" s="1602"/>
      <c r="CEU160" s="611"/>
      <c r="CEV160" s="1502" t="str">
        <f ca="1">INDIRECT(ADDRESS(CEO194,Dev!$DF$134,,,Table!$A$1))</f>
        <v>PRLTap-039_c</v>
      </c>
      <c r="CEW160" s="1602"/>
      <c r="CEX160" s="611"/>
      <c r="CEY160" s="611"/>
      <c r="CEZ160" s="1502" t="str">
        <f ca="1">INDIRECT(ADDRESS(CEO194,Dev!$DJ$134,,,Table!$A$1))</f>
        <v>PRLTap-039_d</v>
      </c>
      <c r="CFA160" s="1602"/>
      <c r="CFB160" s="611"/>
      <c r="CFC160" s="1502" t="str">
        <f ca="1">INDIRECT(ADDRESS(CEO194,Dev!$DM$134,,,Table!$A$1))</f>
        <v>PRLTap-039_e</v>
      </c>
      <c r="CFD160" s="1602"/>
      <c r="CFE160" s="611"/>
      <c r="CFF160" s="1502" t="str">
        <f ca="1">INDIRECT(ADDRESS(CEO194,Dev!$DP$134,,,Table!$A$1))</f>
        <v>PRLTap-039_f</v>
      </c>
      <c r="CFG160" s="1602"/>
      <c r="CGR160" s="1502" t="str">
        <f ca="1">INDIRECT(ADDRESS(CGQ194,Dev!$CZ$134,,,Table!$A$1))</f>
        <v>PRLTap-040_a</v>
      </c>
      <c r="CGS160" s="1602"/>
      <c r="CGT160" s="611"/>
      <c r="CGU160" s="1502" t="str">
        <f ca="1">INDIRECT(ADDRESS(CGQ194,Dev!$DC$134,,,Table!$A$1))</f>
        <v>PRLTap-040_b</v>
      </c>
      <c r="CGV160" s="1602"/>
      <c r="CGW160" s="611"/>
      <c r="CGX160" s="1502" t="str">
        <f ca="1">INDIRECT(ADDRESS(CGQ194,Dev!$DF$134,,,Table!$A$1))</f>
        <v>PRLTap-040_c</v>
      </c>
      <c r="CGY160" s="1602"/>
      <c r="CGZ160" s="611"/>
      <c r="CHA160" s="611"/>
      <c r="CHB160" s="1502" t="str">
        <f ca="1">INDIRECT(ADDRESS(CGQ194,Dev!$DJ$134,,,Table!$A$1))</f>
        <v>PRLTap-040_d</v>
      </c>
      <c r="CHC160" s="1602"/>
      <c r="CHD160" s="611"/>
      <c r="CHE160" s="1502" t="str">
        <f ca="1">INDIRECT(ADDRESS(CGQ194,Dev!$DM$134,,,Table!$A$1))</f>
        <v>PRLTap-040_e</v>
      </c>
      <c r="CHF160" s="1602"/>
      <c r="CHG160" s="611"/>
      <c r="CHH160" s="1502" t="str">
        <f ca="1">INDIRECT(ADDRESS(CGQ194,Dev!$DP$134,,,Table!$A$1))</f>
        <v>PRLTap-040_f</v>
      </c>
      <c r="CHI160" s="1602"/>
      <c r="CIT160" s="1502" t="str">
        <f ca="1">INDIRECT(ADDRESS(CIS194,Dev!$CZ$134,,,Table!$A$1))</f>
        <v>PRLTap-041_a</v>
      </c>
      <c r="CIU160" s="1602"/>
      <c r="CIV160" s="611"/>
      <c r="CIW160" s="1502" t="str">
        <f ca="1">INDIRECT(ADDRESS(CIS194,Dev!$DC$134,,,Table!$A$1))</f>
        <v>PRLTap-041_b</v>
      </c>
      <c r="CIX160" s="1602"/>
      <c r="CIY160" s="611"/>
      <c r="CIZ160" s="1502" t="str">
        <f ca="1">INDIRECT(ADDRESS(CIS194,Dev!$DF$134,,,Table!$A$1))</f>
        <v>PRLTap-041_c</v>
      </c>
      <c r="CJA160" s="1602"/>
      <c r="CJB160" s="611"/>
      <c r="CJC160" s="611"/>
      <c r="CJD160" s="1502" t="str">
        <f ca="1">INDIRECT(ADDRESS(CIS194,Dev!$DJ$134,,,Table!$A$1))</f>
        <v>PRLTap-041_d</v>
      </c>
      <c r="CJE160" s="1602"/>
      <c r="CJF160" s="611"/>
      <c r="CJG160" s="1502" t="str">
        <f ca="1">INDIRECT(ADDRESS(CIS194,Dev!$DM$134,,,Table!$A$1))</f>
        <v>PRLTap-041_e</v>
      </c>
      <c r="CJH160" s="1602"/>
      <c r="CJI160" s="611"/>
      <c r="CJJ160" s="1502" t="str">
        <f ca="1">INDIRECT(ADDRESS(CIS194,Dev!$DP$134,,,Table!$A$1))</f>
        <v>PRLTap-041_f</v>
      </c>
      <c r="CJK160" s="1602"/>
      <c r="CKV160" s="1502" t="str">
        <f ca="1">INDIRECT(ADDRESS(CKU194,Dev!$CZ$134,,,Table!$A$1))</f>
        <v>PRLTap-042_a</v>
      </c>
      <c r="CKW160" s="1602"/>
      <c r="CKX160" s="611"/>
      <c r="CKY160" s="1502" t="str">
        <f ca="1">INDIRECT(ADDRESS(CKU194,Dev!$DC$134,,,Table!$A$1))</f>
        <v>PRLTap-042_b</v>
      </c>
      <c r="CKZ160" s="1602"/>
      <c r="CLA160" s="611"/>
      <c r="CLB160" s="1502" t="str">
        <f ca="1">INDIRECT(ADDRESS(CKU194,Dev!$DF$134,,,Table!$A$1))</f>
        <v>PRLTap-042_c</v>
      </c>
      <c r="CLC160" s="1602"/>
      <c r="CLD160" s="611"/>
      <c r="CLE160" s="611"/>
      <c r="CLF160" s="1502" t="str">
        <f ca="1">INDIRECT(ADDRESS(CKU194,Dev!$DJ$134,,,Table!$A$1))</f>
        <v>PRLTap-042_d</v>
      </c>
      <c r="CLG160" s="1602"/>
      <c r="CLH160" s="611"/>
      <c r="CLI160" s="1502" t="str">
        <f ca="1">INDIRECT(ADDRESS(CKU194,Dev!$DM$134,,,Table!$A$1))</f>
        <v>PRLTap-042_e</v>
      </c>
      <c r="CLJ160" s="1602"/>
      <c r="CLK160" s="611"/>
      <c r="CLL160" s="1502" t="str">
        <f ca="1">INDIRECT(ADDRESS(CKU194,Dev!$DP$134,,,Table!$A$1))</f>
        <v>PRLTap-042_f</v>
      </c>
      <c r="CLM160" s="1602"/>
      <c r="CMX160" s="1502" t="str">
        <f ca="1">INDIRECT(ADDRESS(CMW194,Dev!$CZ$134,,,Table!$A$1))</f>
        <v>PRLTap-043_a</v>
      </c>
      <c r="CMY160" s="1602"/>
      <c r="CMZ160" s="611"/>
      <c r="CNA160" s="1502" t="str">
        <f ca="1">INDIRECT(ADDRESS(CMW194,Dev!$DC$134,,,Table!$A$1))</f>
        <v>PRLTap-043_b</v>
      </c>
      <c r="CNB160" s="1602"/>
      <c r="CNC160" s="611"/>
      <c r="CND160" s="1502" t="str">
        <f ca="1">INDIRECT(ADDRESS(CMW194,Dev!$DF$134,,,Table!$A$1))</f>
        <v>PRLTap-043_c</v>
      </c>
      <c r="CNE160" s="1602"/>
      <c r="CNF160" s="611"/>
      <c r="CNG160" s="611"/>
      <c r="CNH160" s="1502" t="str">
        <f ca="1">INDIRECT(ADDRESS(CMW194,Dev!$DJ$134,,,Table!$A$1))</f>
        <v>PRLTap-043_d</v>
      </c>
      <c r="CNI160" s="1602"/>
      <c r="CNJ160" s="611"/>
      <c r="CNK160" s="1502" t="str">
        <f ca="1">INDIRECT(ADDRESS(CMW194,Dev!$DM$134,,,Table!$A$1))</f>
        <v>PRLTap-043_e</v>
      </c>
      <c r="CNL160" s="1602"/>
      <c r="CNM160" s="611"/>
      <c r="CNN160" s="1502" t="str">
        <f ca="1">INDIRECT(ADDRESS(CMW194,Dev!$DP$134,,,Table!$A$1))</f>
        <v>PRLTap-043_f</v>
      </c>
      <c r="CNO160" s="1602"/>
      <c r="COZ160" s="1502" t="str">
        <f ca="1">INDIRECT(ADDRESS(COY194,Dev!$CZ$134,,,Table!$A$1))</f>
        <v>PRLTap-044_a</v>
      </c>
      <c r="CPA160" s="1602"/>
      <c r="CPB160" s="611"/>
      <c r="CPC160" s="1502" t="str">
        <f ca="1">INDIRECT(ADDRESS(COY194,Dev!$DC$134,,,Table!$A$1))</f>
        <v>PRLTap-044_b</v>
      </c>
      <c r="CPD160" s="1602"/>
      <c r="CPE160" s="611"/>
      <c r="CPF160" s="1502" t="str">
        <f ca="1">INDIRECT(ADDRESS(COY194,Dev!$DF$134,,,Table!$A$1))</f>
        <v>PRLTap-044_c</v>
      </c>
      <c r="CPG160" s="1602"/>
      <c r="CPH160" s="611"/>
      <c r="CPI160" s="611"/>
      <c r="CPJ160" s="1502" t="str">
        <f ca="1">INDIRECT(ADDRESS(COY194,Dev!$DJ$134,,,Table!$A$1))</f>
        <v>PRLTap-044_d</v>
      </c>
      <c r="CPK160" s="1602"/>
      <c r="CPL160" s="611"/>
      <c r="CPM160" s="1502" t="str">
        <f ca="1">INDIRECT(ADDRESS(COY194,Dev!$DM$134,,,Table!$A$1))</f>
        <v>PRLTap-044_e</v>
      </c>
      <c r="CPN160" s="1602"/>
      <c r="CPO160" s="611"/>
      <c r="CPP160" s="1502" t="str">
        <f ca="1">INDIRECT(ADDRESS(COY194,Dev!$DP$134,,,Table!$A$1))</f>
        <v>PRLTap-044_f</v>
      </c>
      <c r="CPQ160" s="1602"/>
      <c r="CRB160" s="1502" t="str">
        <f ca="1">INDIRECT(ADDRESS(CRA194,Dev!$CZ$134,,,Table!$A$1))</f>
        <v>PRLTap-045_a</v>
      </c>
      <c r="CRC160" s="1602"/>
      <c r="CRD160" s="611"/>
      <c r="CRE160" s="1502" t="str">
        <f ca="1">INDIRECT(ADDRESS(CRA194,Dev!$DC$134,,,Table!$A$1))</f>
        <v>PRLTap-045_b</v>
      </c>
      <c r="CRF160" s="1602"/>
      <c r="CRG160" s="611"/>
      <c r="CRH160" s="1502" t="str">
        <f ca="1">INDIRECT(ADDRESS(CRA194,Dev!$DF$134,,,Table!$A$1))</f>
        <v>PRLTap-045_c</v>
      </c>
      <c r="CRI160" s="1602"/>
      <c r="CRJ160" s="611"/>
      <c r="CRK160" s="611"/>
      <c r="CRL160" s="1502" t="str">
        <f ca="1">INDIRECT(ADDRESS(CRA194,Dev!$DJ$134,,,Table!$A$1))</f>
        <v>PRLTap-045_d</v>
      </c>
      <c r="CRM160" s="1602"/>
      <c r="CRN160" s="611"/>
      <c r="CRO160" s="1502" t="str">
        <f ca="1">INDIRECT(ADDRESS(CRA194,Dev!$DM$134,,,Table!$A$1))</f>
        <v>PRLTap-045_e</v>
      </c>
      <c r="CRP160" s="1602"/>
      <c r="CRQ160" s="611"/>
      <c r="CRR160" s="1502" t="str">
        <f ca="1">INDIRECT(ADDRESS(CRA194,Dev!$DP$134,,,Table!$A$1))</f>
        <v>PRLTap-045_f</v>
      </c>
      <c r="CRS160" s="1602"/>
      <c r="CTD160" s="1502" t="str">
        <f ca="1">INDIRECT(ADDRESS(CTC194,Dev!$CZ$134,,,Table!$A$1))</f>
        <v>PRLTap-046_a</v>
      </c>
      <c r="CTE160" s="1602"/>
      <c r="CTF160" s="611"/>
      <c r="CTG160" s="1502" t="str">
        <f ca="1">INDIRECT(ADDRESS(CTC194,Dev!$DC$134,,,Table!$A$1))</f>
        <v>PRLTap-046_b</v>
      </c>
      <c r="CTH160" s="1602"/>
      <c r="CTI160" s="611"/>
      <c r="CTJ160" s="1502" t="str">
        <f ca="1">INDIRECT(ADDRESS(CTC194,Dev!$DF$134,,,Table!$A$1))</f>
        <v>PRLTap-046_c</v>
      </c>
      <c r="CTK160" s="1602"/>
      <c r="CTL160" s="611"/>
      <c r="CTM160" s="611"/>
      <c r="CTN160" s="1502" t="str">
        <f ca="1">INDIRECT(ADDRESS(CTC194,Dev!$DJ$134,,,Table!$A$1))</f>
        <v>PRLTap-046_d</v>
      </c>
      <c r="CTO160" s="1602"/>
      <c r="CTP160" s="611"/>
      <c r="CTQ160" s="1502" t="str">
        <f ca="1">INDIRECT(ADDRESS(CTC194,Dev!$DM$134,,,Table!$A$1))</f>
        <v>PRLTap-046_e</v>
      </c>
      <c r="CTR160" s="1602"/>
      <c r="CTS160" s="611"/>
      <c r="CTT160" s="1502" t="str">
        <f ca="1">INDIRECT(ADDRESS(CTC194,Dev!$DP$134,,,Table!$A$1))</f>
        <v>PRLTap-046_f</v>
      </c>
      <c r="CTU160" s="1602"/>
      <c r="CWL160" s="1502" t="str">
        <f ca="1">INDIRECT(ADDRESS(CWK194,Dev!$CZ$134,,,Table!$A$1))</f>
        <v>PRLTap-047_a</v>
      </c>
      <c r="CWM160" s="1602"/>
      <c r="CWN160" s="611"/>
      <c r="CWO160" s="1502" t="str">
        <f ca="1">INDIRECT(ADDRESS(CWK194,Dev!$DC$134,,,Table!$A$1))</f>
        <v>PRLTap-047_b</v>
      </c>
      <c r="CWP160" s="1602"/>
      <c r="CWQ160" s="611"/>
      <c r="CWR160" s="1502" t="str">
        <f ca="1">INDIRECT(ADDRESS(CWK194,Dev!$DF$134,,,Table!$A$1))</f>
        <v>PRLTap-047_c</v>
      </c>
      <c r="CWS160" s="1602"/>
      <c r="CWT160" s="611"/>
      <c r="CWU160" s="611"/>
      <c r="CWV160" s="1502" t="str">
        <f ca="1">INDIRECT(ADDRESS(CWK194,Dev!$DJ$134,,,Table!$A$1))</f>
        <v>PRLTap-047_d</v>
      </c>
      <c r="CWW160" s="1602"/>
      <c r="CWX160" s="611"/>
      <c r="CWY160" s="1502" t="str">
        <f ca="1">INDIRECT(ADDRESS(CWK194,Dev!$DM$134,,,Table!$A$1))</f>
        <v>PRLTap-047_e</v>
      </c>
      <c r="CWZ160" s="1602"/>
      <c r="CXA160" s="611"/>
      <c r="CXB160" s="1502" t="str">
        <f ca="1">INDIRECT(ADDRESS(CWK194,Dev!$DP$134,,,Table!$A$1))</f>
        <v>PRLTap-047_f</v>
      </c>
      <c r="CXC160" s="1602"/>
      <c r="DAJ160" s="1502" t="str">
        <f ca="1">INDIRECT(ADDRESS(DAI194,Dev!$CZ$134,,,Table!$A$1))</f>
        <v>PRLTap-048_a</v>
      </c>
      <c r="DAK160" s="1602"/>
      <c r="DAL160" s="611"/>
      <c r="DAM160" s="1502" t="str">
        <f ca="1">INDIRECT(ADDRESS(DAI194,Dev!$DC$134,,,Table!$A$1))</f>
        <v>PRLTap-048_b</v>
      </c>
      <c r="DAN160" s="1602"/>
      <c r="DAO160" s="611"/>
      <c r="DAP160" s="1502" t="str">
        <f ca="1">INDIRECT(ADDRESS(DAI194,Dev!$DF$134,,,Table!$A$1))</f>
        <v>PRLTap-048_c</v>
      </c>
      <c r="DAQ160" s="1602"/>
      <c r="DAR160" s="611"/>
      <c r="DAS160" s="611"/>
      <c r="DAT160" s="1502" t="str">
        <f ca="1">INDIRECT(ADDRESS(DAI194,Dev!$DJ$134,,,Table!$A$1))</f>
        <v>PRLTap-048_d</v>
      </c>
      <c r="DAU160" s="1602"/>
      <c r="DAV160" s="611"/>
      <c r="DAW160" s="1502" t="str">
        <f ca="1">INDIRECT(ADDRESS(DAI194,Dev!$DM$134,,,Table!$A$1))</f>
        <v>PRLTap-048_e</v>
      </c>
      <c r="DAX160" s="1602"/>
      <c r="DAY160" s="611"/>
      <c r="DAZ160" s="1502" t="str">
        <f ca="1">INDIRECT(ADDRESS(DAI194,Dev!$DP$134,,,Table!$A$1))</f>
        <v>PRLTap-048_f</v>
      </c>
      <c r="DBA160" s="1602"/>
      <c r="DDR160" s="1502" t="str">
        <f ca="1">INDIRECT(ADDRESS(DDQ194,Dev!$CZ$134,,,Table!$A$1))</f>
        <v>PRLTap-049_a</v>
      </c>
      <c r="DDS160" s="1602"/>
      <c r="DDT160" s="611"/>
      <c r="DDU160" s="1502" t="str">
        <f ca="1">INDIRECT(ADDRESS(DDQ194,Dev!$DC$134,,,Table!$A$1))</f>
        <v>PRLTap-049_b</v>
      </c>
      <c r="DDV160" s="1602"/>
      <c r="DDW160" s="611"/>
      <c r="DDX160" s="1502" t="str">
        <f ca="1">INDIRECT(ADDRESS(DDQ194,Dev!$DF$134,,,Table!$A$1))</f>
        <v>PRLTap-049_c</v>
      </c>
      <c r="DDY160" s="1602"/>
      <c r="DDZ160" s="611"/>
      <c r="DEA160" s="611"/>
      <c r="DEB160" s="1502" t="str">
        <f ca="1">INDIRECT(ADDRESS(DDQ194,Dev!$DJ$134,,,Table!$A$1))</f>
        <v>PRLTap-049_d</v>
      </c>
      <c r="DEC160" s="1602"/>
      <c r="DED160" s="611"/>
      <c r="DEE160" s="1502" t="str">
        <f ca="1">INDIRECT(ADDRESS(DDQ194,Dev!$DM$134,,,Table!$A$1))</f>
        <v>PRLTap-049_e</v>
      </c>
      <c r="DEF160" s="1602"/>
      <c r="DEG160" s="611"/>
      <c r="DEH160" s="1502" t="str">
        <f ca="1">INDIRECT(ADDRESS(DDQ194,Dev!$DP$134,,,Table!$A$1))</f>
        <v>PRLTap-049_f</v>
      </c>
      <c r="DEI160" s="1602"/>
      <c r="DGZ160" s="1502" t="str">
        <f ca="1">INDIRECT(ADDRESS(DGY194,Dev!$CZ$134,,,Table!$A$1))</f>
        <v>PRLTap-050_a</v>
      </c>
      <c r="DHA160" s="1602"/>
      <c r="DHB160" s="611"/>
      <c r="DHC160" s="1502" t="str">
        <f ca="1">INDIRECT(ADDRESS(DGY194,Dev!$DC$134,,,Table!$A$1))</f>
        <v>PRLTap-050_b</v>
      </c>
      <c r="DHD160" s="1602"/>
      <c r="DHE160" s="611"/>
      <c r="DHF160" s="1502" t="str">
        <f ca="1">INDIRECT(ADDRESS(DGY194,Dev!$DF$134,,,Table!$A$1))</f>
        <v>PRLTap-050_c</v>
      </c>
      <c r="DHG160" s="1602"/>
      <c r="DHH160" s="611"/>
      <c r="DHI160" s="611"/>
      <c r="DHJ160" s="1502" t="str">
        <f ca="1">INDIRECT(ADDRESS(DGY194,Dev!$DJ$134,,,Table!$A$1))</f>
        <v>PRLTap-050_d</v>
      </c>
      <c r="DHK160" s="1602"/>
      <c r="DHL160" s="611"/>
      <c r="DHM160" s="1502" t="str">
        <f ca="1">INDIRECT(ADDRESS(DGY194,Dev!$DM$134,,,Table!$A$1))</f>
        <v>PRLTap-050_e</v>
      </c>
      <c r="DHN160" s="1602"/>
      <c r="DHO160" s="611"/>
      <c r="DHP160" s="1502" t="str">
        <f ca="1">INDIRECT(ADDRESS(DGY194,Dev!$DP$134,,,Table!$A$1))</f>
        <v>PRLTap-050_f</v>
      </c>
      <c r="DHQ160" s="1602"/>
      <c r="DKH160" s="1502" t="str">
        <f ca="1">INDIRECT(ADDRESS(DKG194,Dev!$CZ$134,,,Table!$A$1))</f>
        <v>PRLTap-051_a</v>
      </c>
      <c r="DKI160" s="1602"/>
      <c r="DKJ160" s="611"/>
      <c r="DKK160" s="1502" t="str">
        <f ca="1">INDIRECT(ADDRESS(DKG194,Dev!$DC$134,,,Table!$A$1))</f>
        <v>PRLTap-051_b</v>
      </c>
      <c r="DKL160" s="1602"/>
      <c r="DKM160" s="611"/>
      <c r="DKN160" s="1502" t="str">
        <f ca="1">INDIRECT(ADDRESS(DKG194,Dev!$DF$134,,,Table!$A$1))</f>
        <v>PRLTap-051_c</v>
      </c>
      <c r="DKO160" s="1602"/>
      <c r="DKP160" s="611"/>
      <c r="DKQ160" s="611"/>
      <c r="DKR160" s="1502" t="str">
        <f ca="1">INDIRECT(ADDRESS(DKG194,Dev!$DJ$134,,,Table!$A$1))</f>
        <v>PRLTap-051_d</v>
      </c>
      <c r="DKS160" s="1602"/>
      <c r="DKT160" s="611"/>
      <c r="DKU160" s="1502" t="str">
        <f ca="1">INDIRECT(ADDRESS(DKG194,Dev!$DM$134,,,Table!$A$1))</f>
        <v>PRLTap-051_e</v>
      </c>
      <c r="DKV160" s="1602"/>
      <c r="DKW160" s="611"/>
      <c r="DKX160" s="1502" t="str">
        <f ca="1">INDIRECT(ADDRESS(DKG194,Dev!$DP$134,,,Table!$A$1))</f>
        <v>PRLTap-051_f</v>
      </c>
      <c r="DKY160" s="1602"/>
      <c r="DLJ160" s="792"/>
      <c r="DLK160" s="792"/>
      <c r="DLL160" s="792"/>
      <c r="DLM160" s="792"/>
      <c r="DLN160" s="792"/>
      <c r="DLO160" s="792"/>
      <c r="DLP160" s="792"/>
      <c r="DLQ160" s="792"/>
      <c r="DLR160" s="792"/>
      <c r="DLS160" s="792"/>
      <c r="DLT160" s="792"/>
      <c r="DLU160" s="792"/>
      <c r="DLV160" s="792"/>
      <c r="DLW160" s="792"/>
      <c r="DLX160" s="792"/>
      <c r="DLY160" s="792"/>
      <c r="DLZ160" s="792"/>
      <c r="DMA160" s="792"/>
      <c r="DMB160" s="792"/>
      <c r="DMC160" s="792"/>
      <c r="DMD160" s="792"/>
      <c r="DME160" s="792"/>
      <c r="DMF160" s="792"/>
      <c r="DMG160" s="792"/>
      <c r="DMH160" s="792"/>
      <c r="DMI160" s="792"/>
      <c r="DMJ160" s="792"/>
      <c r="DMK160" s="792"/>
      <c r="DML160" s="792"/>
      <c r="DMM160" s="792"/>
      <c r="DMN160" s="792"/>
      <c r="DMO160" s="792"/>
      <c r="DMP160" s="792"/>
      <c r="DMQ160" s="792"/>
      <c r="DMR160" s="792"/>
      <c r="DMS160" s="792"/>
      <c r="DMT160" s="792"/>
      <c r="DMU160" s="792"/>
      <c r="DMV160" s="792"/>
      <c r="DMW160" s="792"/>
      <c r="DMX160" s="792"/>
      <c r="DMY160" s="792"/>
      <c r="DMZ160" s="792"/>
      <c r="DNA160" s="792"/>
      <c r="DNB160" s="792"/>
      <c r="DNC160" s="792"/>
      <c r="DND160" s="792"/>
      <c r="DNE160" s="792"/>
      <c r="DNF160" s="792"/>
      <c r="DNG160" s="792"/>
      <c r="DNH160" s="792"/>
      <c r="DNI160" s="792"/>
      <c r="DNJ160" s="792"/>
      <c r="DNP160" s="1502" t="str">
        <f ca="1">INDIRECT(ADDRESS(DNO194,Dev!$CZ$134,,,Table!$A$1))</f>
        <v>PRLTap-052_a</v>
      </c>
      <c r="DNQ160" s="1602"/>
      <c r="DNR160" s="611"/>
      <c r="DNS160" s="1502" t="str">
        <f ca="1">INDIRECT(ADDRESS(DNO194,Dev!$DC$134,,,Table!$A$1))</f>
        <v>PRLTap-052_b</v>
      </c>
      <c r="DNT160" s="1602"/>
      <c r="DNU160" s="611"/>
      <c r="DNV160" s="1502" t="str">
        <f ca="1">INDIRECT(ADDRESS(DNO194,Dev!$DF$134,,,Table!$A$1))</f>
        <v>PRLTap-052_c</v>
      </c>
      <c r="DNW160" s="1602"/>
      <c r="DNX160" s="611"/>
      <c r="DNY160" s="611"/>
      <c r="DNZ160" s="1502" t="str">
        <f ca="1">INDIRECT(ADDRESS(DNO194,Dev!$DJ$134,,,Table!$A$1))</f>
        <v>PRLTap-052_d</v>
      </c>
      <c r="DOA160" s="1602"/>
      <c r="DOB160" s="611"/>
      <c r="DOC160" s="1502" t="str">
        <f ca="1">INDIRECT(ADDRESS(DNO194,Dev!$DM$134,,,Table!$A$1))</f>
        <v>PRLTap-052_e</v>
      </c>
      <c r="DOD160" s="1602"/>
      <c r="DOE160" s="611"/>
      <c r="DOF160" s="1502" t="str">
        <f ca="1">INDIRECT(ADDRESS(DNO194,Dev!$DP$134,,,Table!$A$1))</f>
        <v>PRLTap-052_f</v>
      </c>
      <c r="DOG160" s="1602"/>
      <c r="DRN160" s="1502" t="str">
        <f ca="1">INDIRECT(ADDRESS(DRM194,Dev!$CZ$134,,,Table!$A$1))</f>
        <v>PRLTap-053_a</v>
      </c>
      <c r="DRO160" s="1602"/>
      <c r="DRP160" s="611"/>
      <c r="DRQ160" s="1502" t="str">
        <f ca="1">INDIRECT(ADDRESS(DRM194,Dev!$DC$134,,,Table!$A$1))</f>
        <v>PRLTap-053_b</v>
      </c>
      <c r="DRR160" s="1602"/>
      <c r="DRS160" s="611"/>
      <c r="DRT160" s="1502" t="str">
        <f ca="1">INDIRECT(ADDRESS(DRM194,Dev!$DF$134,,,Table!$A$1))</f>
        <v>PRLTap-053_c</v>
      </c>
      <c r="DRU160" s="1602"/>
      <c r="DRV160" s="611"/>
      <c r="DRW160" s="611"/>
      <c r="DRX160" s="1502" t="str">
        <f ca="1">INDIRECT(ADDRESS(DRM194,Dev!$DJ$134,,,Table!$A$1))</f>
        <v>PRLTap-053_d</v>
      </c>
      <c r="DRY160" s="1602"/>
      <c r="DRZ160" s="611"/>
      <c r="DSA160" s="1502" t="str">
        <f ca="1">INDIRECT(ADDRESS(DRM194,Dev!$DM$134,,,Table!$A$1))</f>
        <v>PRLTap-053_e</v>
      </c>
      <c r="DSB160" s="1602"/>
      <c r="DSC160" s="611"/>
      <c r="DSD160" s="1502" t="str">
        <f ca="1">INDIRECT(ADDRESS(DRM194,Dev!$DP$134,,,Table!$A$1))</f>
        <v>PRLTap-053_f</v>
      </c>
      <c r="DSE160" s="1602"/>
      <c r="DTV160" s="1373"/>
      <c r="DTW160" s="1373"/>
      <c r="DTX160" s="1373"/>
      <c r="DTY160" s="1373"/>
      <c r="DTZ160" s="1373"/>
      <c r="DUA160" s="1373"/>
      <c r="DUB160" s="1373"/>
      <c r="DUC160" s="1373"/>
      <c r="DUD160" s="1373"/>
      <c r="DUE160" s="1373"/>
      <c r="DUF160" s="1373"/>
      <c r="DUG160" s="1373"/>
      <c r="DUH160" s="1373"/>
      <c r="DUI160" s="1373"/>
      <c r="DVF160" s="235"/>
      <c r="DVG160" s="235"/>
      <c r="DVH160" s="235"/>
      <c r="DVI160" s="235"/>
      <c r="DVJ160" s="235"/>
      <c r="DVK160" s="235"/>
      <c r="DVL160" s="235"/>
      <c r="DVM160" s="235"/>
      <c r="DVN160" s="235"/>
      <c r="DVO160" s="235"/>
      <c r="DVP160" s="235"/>
      <c r="DVQ160" s="235"/>
      <c r="DVR160" s="235"/>
      <c r="DVS160" s="235"/>
      <c r="DVT160" s="235"/>
      <c r="DVU160" s="235"/>
      <c r="DVV160" s="235"/>
      <c r="DVW160" s="235"/>
      <c r="DVX160" s="235"/>
      <c r="DVY160" s="235"/>
      <c r="DVZ160" s="235"/>
      <c r="DWA160" s="235"/>
      <c r="DWB160" s="235"/>
      <c r="DWC160" s="235"/>
      <c r="DWD160" s="235"/>
      <c r="DWE160" s="235"/>
      <c r="DWF160" s="235"/>
      <c r="DWG160" s="235"/>
      <c r="DWH160" s="235"/>
      <c r="DWI160" s="235"/>
      <c r="DWJ160" s="235"/>
      <c r="DWK160" s="235"/>
      <c r="DWL160" s="235"/>
      <c r="DWM160" s="235"/>
      <c r="DWN160" s="235"/>
      <c r="DWO160" s="235"/>
      <c r="DWP160" s="235"/>
      <c r="DWQ160" s="235"/>
      <c r="DWR160" s="235"/>
      <c r="DWS160" s="235"/>
      <c r="DWT160" s="235"/>
      <c r="DWU160" s="235"/>
      <c r="DWV160" s="235"/>
      <c r="DWW160" s="235"/>
      <c r="DWX160" s="235"/>
      <c r="DWY160" s="235"/>
      <c r="DWZ160" s="235"/>
      <c r="DXA160" s="235"/>
      <c r="DXB160" s="235"/>
      <c r="DXC160" s="235"/>
      <c r="DXD160" s="235"/>
      <c r="DXE160" s="235"/>
      <c r="DXF160" s="235"/>
      <c r="DXG160" s="235"/>
      <c r="DXH160" s="235"/>
      <c r="DXI160" s="235"/>
      <c r="DXJ160" s="235"/>
      <c r="DXK160" s="235"/>
      <c r="DXL160" s="235"/>
      <c r="DXM160" s="235"/>
      <c r="DXN160" s="235"/>
      <c r="DXO160" s="235"/>
      <c r="DXP160" s="235"/>
      <c r="DXQ160" s="235"/>
      <c r="DXR160" s="241"/>
      <c r="DXS160" s="241"/>
      <c r="DXT160" s="241"/>
      <c r="DXU160" s="241"/>
      <c r="DXV160" s="241"/>
      <c r="DXW160" s="241"/>
      <c r="DXX160" s="241"/>
      <c r="DXY160" s="241"/>
      <c r="DXZ160" s="241"/>
      <c r="DYA160" s="241"/>
      <c r="DYB160" s="241"/>
      <c r="DYC160" s="241"/>
      <c r="DYD160" s="241"/>
      <c r="DYE160" s="241"/>
      <c r="DYF160" s="241"/>
      <c r="DYG160" s="241"/>
      <c r="DYH160" s="1624" t="str">
        <f ca="1">INDIRECT(ADDRESS(DYH204,Dev!$CY$124,,,Table!$A$1))</f>
        <v>PRLSB-054</v>
      </c>
      <c r="DYI160" s="1625"/>
      <c r="DYJ160" s="1625"/>
      <c r="DYK160" s="1625"/>
      <c r="DYL160" s="1625"/>
      <c r="DYM160" s="1625"/>
      <c r="DYN160" s="1625"/>
      <c r="DYO160" s="1625"/>
      <c r="DYP160" s="1625"/>
      <c r="DYQ160" s="1625"/>
      <c r="DYR160" s="1625"/>
      <c r="DYS160" s="1625"/>
      <c r="DYT160" s="1625"/>
      <c r="DYU160" s="1625"/>
      <c r="DYV160" s="1625"/>
      <c r="DYW160" s="1625"/>
      <c r="DYX160" s="1625"/>
      <c r="DYY160" s="1625"/>
      <c r="DYZ160" s="1625"/>
      <c r="DZA160" s="1625"/>
      <c r="DZB160" s="1625"/>
      <c r="DZC160" s="1626"/>
      <c r="DZD160" s="241"/>
      <c r="DZE160" s="241"/>
      <c r="DZF160" s="241"/>
      <c r="DZG160" s="241"/>
      <c r="DZH160" s="241"/>
      <c r="DZI160" s="241"/>
      <c r="DZJ160" s="241"/>
      <c r="DZK160" s="241"/>
      <c r="DZL160" s="241"/>
      <c r="DZM160" s="241"/>
      <c r="DZN160" s="241"/>
      <c r="DZO160" s="241"/>
      <c r="DZP160" s="241"/>
      <c r="DZQ160" s="241"/>
      <c r="DZR160" s="241"/>
      <c r="DZS160" s="241"/>
      <c r="DZT160" s="235"/>
      <c r="DZU160" s="235"/>
      <c r="DZV160" s="235"/>
      <c r="DZW160" s="235"/>
      <c r="DZX160" s="235"/>
      <c r="DZY160" s="235"/>
      <c r="DZZ160" s="235"/>
      <c r="EAA160" s="235"/>
      <c r="EAB160" s="235"/>
      <c r="EAC160" s="235"/>
      <c r="EAD160" s="235"/>
      <c r="EAE160" s="235"/>
      <c r="EAF160" s="235"/>
      <c r="EAG160" s="235"/>
      <c r="EAH160" s="235"/>
      <c r="EAI160" s="235"/>
      <c r="EAJ160" s="235"/>
      <c r="EAK160" s="235"/>
      <c r="EAL160" s="235"/>
      <c r="EAM160" s="235"/>
      <c r="EAN160" s="235"/>
      <c r="EAO160" s="235"/>
      <c r="EAP160" s="235"/>
      <c r="EAQ160" s="235"/>
      <c r="EAR160" s="235"/>
      <c r="EAS160" s="235"/>
      <c r="EAT160" s="235"/>
      <c r="EAU160" s="235"/>
      <c r="EAV160" s="235"/>
      <c r="EAW160" s="235"/>
      <c r="EAX160" s="235"/>
      <c r="EAY160" s="235"/>
      <c r="EAZ160" s="235"/>
      <c r="EBA160" s="235"/>
      <c r="EBB160" s="235"/>
      <c r="EBC160" s="235"/>
      <c r="EBD160" s="235"/>
      <c r="EBE160" s="235"/>
      <c r="EBF160" s="235"/>
      <c r="EBG160" s="235"/>
      <c r="EBH160" s="235"/>
      <c r="EBI160" s="235"/>
      <c r="EBJ160" s="235"/>
      <c r="EBK160" s="235"/>
      <c r="EBL160" s="235"/>
      <c r="EBM160" s="235"/>
      <c r="EBN160" s="235"/>
      <c r="EBO160" s="235"/>
      <c r="EBP160" s="241"/>
      <c r="EBQ160" s="241"/>
      <c r="EBR160" s="241"/>
      <c r="EBS160" s="241"/>
      <c r="EBT160" s="241"/>
      <c r="EBU160" s="241"/>
      <c r="EBV160" s="241"/>
      <c r="EBW160" s="241"/>
      <c r="EBX160" s="241"/>
      <c r="EBY160" s="241"/>
      <c r="EBZ160" s="241"/>
      <c r="ECA160" s="241"/>
      <c r="ECB160" s="241"/>
      <c r="ECC160" s="241"/>
      <c r="ECD160" s="241"/>
      <c r="ECE160" s="241"/>
      <c r="ECF160" s="1624" t="str">
        <f ca="1">INDIRECT(ADDRESS(ECF204,Dev!$CY$124,,,Table!$A$1))</f>
        <v>PRLSB-055</v>
      </c>
      <c r="ECG160" s="1625"/>
      <c r="ECH160" s="1625"/>
      <c r="ECI160" s="1625"/>
      <c r="ECJ160" s="1625"/>
      <c r="ECK160" s="1625"/>
      <c r="ECL160" s="1625"/>
      <c r="ECM160" s="1625"/>
      <c r="ECN160" s="1625"/>
      <c r="ECO160" s="1625"/>
      <c r="ECP160" s="1625"/>
      <c r="ECQ160" s="1625"/>
      <c r="ECR160" s="1625"/>
      <c r="ECS160" s="1625"/>
      <c r="ECT160" s="1625"/>
      <c r="ECU160" s="1625"/>
      <c r="ECV160" s="1625"/>
      <c r="ECW160" s="1625"/>
      <c r="ECX160" s="1625"/>
      <c r="ECY160" s="1625"/>
      <c r="ECZ160" s="1625"/>
      <c r="EDA160" s="1626"/>
      <c r="EDB160" s="241"/>
      <c r="EDC160" s="241"/>
      <c r="EDD160" s="241"/>
      <c r="EDE160" s="241"/>
      <c r="EDF160" s="241"/>
      <c r="EDG160" s="241"/>
      <c r="EDH160" s="241"/>
      <c r="EDI160" s="241"/>
      <c r="EDJ160" s="241"/>
      <c r="EDK160" s="241"/>
      <c r="EDL160" s="241"/>
      <c r="EDM160" s="241"/>
      <c r="EDN160" s="241"/>
      <c r="EDO160" s="241"/>
      <c r="EDP160" s="241"/>
      <c r="EDQ160" s="241"/>
      <c r="EDR160" s="241"/>
      <c r="EDS160" s="241"/>
      <c r="EDT160" s="241"/>
      <c r="EDU160" s="241"/>
      <c r="EDV160" s="241"/>
      <c r="EDW160" s="241"/>
      <c r="EDX160" s="241"/>
      <c r="EDY160" s="241"/>
      <c r="EDZ160" s="241"/>
      <c r="EEA160" s="241"/>
      <c r="EEB160" s="241"/>
      <c r="EEC160" s="241"/>
      <c r="EED160" s="241"/>
      <c r="EEE160" s="241"/>
      <c r="EEF160" s="241"/>
      <c r="EEG160" s="241"/>
      <c r="EEH160" s="241"/>
      <c r="EEI160" s="241"/>
      <c r="EEJ160" s="241"/>
      <c r="EEK160" s="241"/>
      <c r="EEL160" s="241"/>
      <c r="EEM160" s="241"/>
      <c r="EEN160" s="241"/>
      <c r="EEO160" s="241"/>
      <c r="EEP160" s="241"/>
      <c r="EEQ160" s="241"/>
      <c r="EER160" s="241"/>
      <c r="EES160" s="241"/>
      <c r="EET160" s="241"/>
      <c r="EEU160" s="241"/>
      <c r="EEV160" s="241"/>
      <c r="EEW160" s="241"/>
      <c r="EEX160" s="241"/>
      <c r="EEY160" s="241"/>
      <c r="EEZ160" s="241"/>
      <c r="EFA160" s="241"/>
      <c r="EFB160" s="241"/>
      <c r="EFC160" s="241"/>
      <c r="EFD160" s="241"/>
      <c r="EFE160" s="241"/>
      <c r="EFF160" s="241"/>
      <c r="EFG160" s="241"/>
      <c r="EFH160" s="241"/>
      <c r="EFI160" s="241"/>
      <c r="EFJ160" s="241"/>
      <c r="EFK160" s="241"/>
      <c r="EFL160" s="241"/>
      <c r="EFM160" s="241"/>
      <c r="EFN160" s="241"/>
      <c r="EFO160" s="241"/>
      <c r="EFP160" s="241"/>
      <c r="EFQ160" s="241"/>
      <c r="EFR160" s="241"/>
      <c r="EFS160" s="241"/>
      <c r="EFT160" s="241"/>
      <c r="EFU160" s="241"/>
      <c r="EFV160" s="241"/>
      <c r="EFW160" s="241"/>
      <c r="EFX160" s="241"/>
      <c r="EFY160" s="241"/>
      <c r="EFZ160" s="241"/>
      <c r="EGA160" s="241"/>
      <c r="EGB160" s="241"/>
      <c r="EGC160" s="241"/>
      <c r="EGD160" s="241"/>
      <c r="EGE160" s="241"/>
      <c r="EGF160" s="241"/>
      <c r="EGG160" s="241"/>
      <c r="EGH160" s="241"/>
      <c r="EGI160" s="241"/>
      <c r="EGJ160" s="241"/>
      <c r="EGK160" s="241"/>
      <c r="EGL160" s="241"/>
      <c r="EGM160" s="241"/>
      <c r="EGN160" s="241"/>
      <c r="EGO160" s="241"/>
      <c r="EGP160" s="241"/>
      <c r="EGQ160" s="241"/>
      <c r="EGR160" s="241"/>
      <c r="EGS160" s="241"/>
      <c r="EGT160" s="241"/>
      <c r="EGU160" s="241"/>
      <c r="EGV160" s="241"/>
      <c r="EGW160" s="241"/>
      <c r="EGX160" s="241"/>
      <c r="EGY160" s="241"/>
      <c r="EGZ160" s="241"/>
      <c r="EHA160" s="241"/>
      <c r="EHB160" s="241"/>
      <c r="EHC160" s="241"/>
      <c r="EHD160" s="241"/>
      <c r="EHE160" s="241"/>
      <c r="EHF160" s="241"/>
      <c r="EHG160" s="241"/>
      <c r="EHH160" s="241"/>
      <c r="EHI160" s="241"/>
      <c r="EHJ160" s="241"/>
      <c r="EHK160" s="241"/>
      <c r="EHL160" s="241"/>
      <c r="EHM160" s="241"/>
      <c r="EHN160" s="241"/>
      <c r="EHO160" s="241"/>
      <c r="EHP160" s="241"/>
      <c r="EHQ160" s="241"/>
      <c r="EHR160" s="241"/>
      <c r="EHS160" s="241"/>
      <c r="EHT160" s="241"/>
      <c r="EHU160" s="241"/>
      <c r="EHV160" s="241"/>
      <c r="EHW160" s="241"/>
      <c r="EHX160" s="1624" t="str">
        <f ca="1">INDIRECT(ADDRESS(EHX204,Dev!$CY$124,,,Table!$A$1))</f>
        <v>PRLSB-056</v>
      </c>
      <c r="EHY160" s="1625"/>
      <c r="EHZ160" s="1625"/>
      <c r="EIA160" s="1625"/>
      <c r="EIB160" s="1625"/>
      <c r="EIC160" s="1625"/>
      <c r="EID160" s="1625"/>
      <c r="EIE160" s="1625"/>
      <c r="EIF160" s="1625"/>
      <c r="EIG160" s="1625"/>
      <c r="EIH160" s="1625"/>
      <c r="EII160" s="1625"/>
      <c r="EIJ160" s="1625"/>
      <c r="EIK160" s="1625"/>
      <c r="EIL160" s="1625"/>
      <c r="EIM160" s="1625"/>
      <c r="EIN160" s="1625"/>
      <c r="EIO160" s="1625"/>
      <c r="EIP160" s="1625"/>
      <c r="EIQ160" s="1625"/>
      <c r="EIR160" s="1625"/>
      <c r="EIS160" s="1626"/>
      <c r="EIT160" s="241"/>
      <c r="EIU160" s="241"/>
      <c r="EIV160" s="241"/>
      <c r="EIW160" s="241"/>
      <c r="EIX160" s="241"/>
      <c r="EIY160" s="241"/>
      <c r="EIZ160" s="241"/>
      <c r="EJA160" s="241"/>
      <c r="EJB160" s="241"/>
      <c r="EJC160" s="241"/>
      <c r="EJD160" s="241"/>
      <c r="EJE160" s="241"/>
      <c r="EJF160" s="241"/>
      <c r="EJG160" s="241"/>
      <c r="EJH160" s="241"/>
      <c r="EJI160" s="241"/>
      <c r="EJJ160" s="241"/>
      <c r="EJK160" s="241"/>
      <c r="EJL160" s="241"/>
      <c r="EJM160" s="241"/>
      <c r="EJN160" s="241"/>
      <c r="EJO160" s="241"/>
      <c r="EJP160" s="241"/>
      <c r="EJQ160" s="241"/>
      <c r="EKC160" s="1374"/>
      <c r="EKD160" s="1374"/>
      <c r="EKE160" s="1374"/>
      <c r="EKF160" s="1374"/>
      <c r="EKG160" s="1374"/>
      <c r="EKH160" s="1374"/>
      <c r="EKI160" s="1374"/>
      <c r="EKJ160" s="1374"/>
      <c r="EKK160" s="1374"/>
      <c r="EKL160" s="1374"/>
      <c r="EKM160" s="1374"/>
      <c r="EKN160" s="1374"/>
      <c r="EKO160" s="1374"/>
      <c r="EKP160" s="1374"/>
      <c r="EKQ160" s="1374"/>
      <c r="EKR160" s="1374"/>
      <c r="EKS160" s="1374"/>
      <c r="EKT160" s="1374"/>
      <c r="EKU160" s="1374"/>
      <c r="EKV160" s="1374"/>
      <c r="EKW160" s="1374"/>
      <c r="EKX160" s="1374"/>
      <c r="EKY160" s="1374"/>
      <c r="EKZ160" s="1374"/>
      <c r="ELA160" s="1374"/>
      <c r="ELB160" s="1374"/>
      <c r="ELC160" s="1374"/>
      <c r="ELD160" s="1374"/>
      <c r="ELE160" s="1374"/>
      <c r="ELF160" s="1374"/>
      <c r="ELG160" s="1374"/>
      <c r="ELH160" s="1374"/>
      <c r="ELI160" s="1374"/>
      <c r="ELJ160" s="1374"/>
      <c r="ELK160" s="1374"/>
      <c r="ELL160" s="1374"/>
      <c r="ELM160" s="1374"/>
      <c r="ELN160" s="1374"/>
      <c r="ELO160" s="1374"/>
      <c r="ELP160" s="1374"/>
      <c r="ELQ160" s="1374"/>
      <c r="ELR160" s="1374"/>
      <c r="ELS160" s="1374"/>
      <c r="ELT160" s="1374"/>
      <c r="ELU160" s="1374"/>
      <c r="ELV160" s="1374"/>
      <c r="ELW160" s="1374"/>
      <c r="ELX160" s="1374"/>
      <c r="ELY160" s="1374"/>
      <c r="ELZ160" s="1374"/>
      <c r="EMA160" s="1374"/>
      <c r="EMB160" s="1374"/>
      <c r="EMC160" s="1374"/>
      <c r="EMD160" s="1374"/>
      <c r="EME160" s="1374"/>
      <c r="EMF160" s="1374"/>
      <c r="EMG160" s="1374"/>
      <c r="EMH160" s="1374"/>
      <c r="ENN160" s="1502" t="str">
        <f ca="1">INDIRECT(ADDRESS(ENM194,Dev!$CZ$134,,,Table!$A$1))</f>
        <v>PRLTap-057_a</v>
      </c>
      <c r="ENO160" s="1602"/>
      <c r="ENP160" s="611"/>
      <c r="ENQ160" s="1502" t="str">
        <f ca="1">INDIRECT(ADDRESS(ENM194,Dev!$DC$134,,,Table!$A$1))</f>
        <v>PRLTap-057_b</v>
      </c>
      <c r="ENR160" s="1602"/>
      <c r="ENS160" s="611"/>
      <c r="ENT160" s="1502" t="str">
        <f ca="1">INDIRECT(ADDRESS(ENM194,Dev!$DF$134,,,Table!$A$1))</f>
        <v>PRLTap-057_c</v>
      </c>
      <c r="ENU160" s="1602"/>
      <c r="ENV160" s="611"/>
      <c r="ENW160" s="611"/>
      <c r="ENX160" s="1502" t="str">
        <f ca="1">INDIRECT(ADDRESS(ENM194,Dev!$DJ$134,,,Table!$A$1))</f>
        <v>PRLTap-057_d</v>
      </c>
      <c r="ENY160" s="1602"/>
      <c r="ENZ160" s="611"/>
      <c r="EOA160" s="1502" t="str">
        <f ca="1">INDIRECT(ADDRESS(ENM194,Dev!$DM$134,,,Table!$A$1))</f>
        <v>PRLTap-057_e</v>
      </c>
      <c r="EOB160" s="1602"/>
      <c r="EOC160" s="611"/>
      <c r="EOD160" s="1502" t="str">
        <f ca="1">INDIRECT(ADDRESS(ENM194,Dev!$DP$134,,,Table!$A$1))</f>
        <v>PRLTap-057_f</v>
      </c>
      <c r="EOE160" s="1602"/>
      <c r="EQF160" s="1502" t="str">
        <f ca="1">INDIRECT(ADDRESS(EQE194,Dev!$CZ$134,,,Table!$A$1))</f>
        <v>PRLTap-058_a</v>
      </c>
      <c r="EQG160" s="1602"/>
      <c r="EQH160" s="611"/>
      <c r="EQI160" s="1502" t="str">
        <f ca="1">INDIRECT(ADDRESS(EQE194,Dev!$DC$134,,,Table!$A$1))</f>
        <v>PRLTap-058_b</v>
      </c>
      <c r="EQJ160" s="1602"/>
      <c r="EQK160" s="611"/>
      <c r="EQL160" s="1502" t="str">
        <f ca="1">INDIRECT(ADDRESS(EQE194,Dev!$DF$134,,,Table!$A$1))</f>
        <v>PRLTap-058_c</v>
      </c>
      <c r="EQM160" s="1602"/>
      <c r="EQN160" s="611"/>
      <c r="EQO160" s="611"/>
      <c r="EQP160" s="1502" t="str">
        <f ca="1">INDIRECT(ADDRESS(EQE194,Dev!$DJ$134,,,Table!$A$1))</f>
        <v>PRLTap-058_d</v>
      </c>
      <c r="EQQ160" s="1602"/>
      <c r="EQR160" s="611"/>
      <c r="EQS160" s="1502" t="str">
        <f ca="1">INDIRECT(ADDRESS(EQE194,Dev!$DM$134,,,Table!$A$1))</f>
        <v>PRLTap-058_e</v>
      </c>
      <c r="EQT160" s="1602"/>
      <c r="EQU160" s="611"/>
      <c r="EQV160" s="1502" t="str">
        <f ca="1">INDIRECT(ADDRESS(EQE194,Dev!$DP$134,,,Table!$A$1))</f>
        <v>PRLTap-058_f</v>
      </c>
      <c r="EQW160" s="1602"/>
      <c r="ETA160" s="1518"/>
      <c r="ETB160" s="1518"/>
      <c r="ETC160" s="1518"/>
      <c r="ETD160" s="1518"/>
      <c r="ETE160" s="1518"/>
      <c r="ETF160" s="1518"/>
    </row>
    <row r="161" spans="1:998 1031:2032 2065:3906" s="226" customFormat="1" ht="15" customHeight="1">
      <c r="A161" s="1264"/>
      <c r="B161" s="1518"/>
      <c r="C161" s="1518"/>
      <c r="D161" s="1518"/>
      <c r="E161" s="1518"/>
      <c r="F161" s="1518"/>
      <c r="G161" s="1518"/>
      <c r="BB161" s="1502"/>
      <c r="BC161" s="1602"/>
      <c r="BD161" s="611"/>
      <c r="BE161" s="1502"/>
      <c r="BF161" s="1602"/>
      <c r="BG161" s="611"/>
      <c r="BH161" s="1502"/>
      <c r="BI161" s="1602"/>
      <c r="BJ161" s="611"/>
      <c r="BK161" s="611"/>
      <c r="BL161" s="1502"/>
      <c r="BM161" s="1602"/>
      <c r="BN161" s="611"/>
      <c r="BO161" s="1502"/>
      <c r="BP161" s="1602"/>
      <c r="BQ161" s="611"/>
      <c r="BR161" s="1502"/>
      <c r="BS161" s="1602"/>
      <c r="CN161" s="1502"/>
      <c r="CO161" s="1602"/>
      <c r="CP161" s="611"/>
      <c r="CQ161" s="1502"/>
      <c r="CR161" s="1602"/>
      <c r="CS161" s="611"/>
      <c r="CT161" s="1502"/>
      <c r="CU161" s="1602"/>
      <c r="CV161" s="611"/>
      <c r="CW161" s="611"/>
      <c r="CX161" s="1502"/>
      <c r="CY161" s="1602"/>
      <c r="CZ161" s="611"/>
      <c r="DA161" s="1502"/>
      <c r="DB161" s="1602"/>
      <c r="DC161" s="611"/>
      <c r="DD161" s="1502"/>
      <c r="DE161" s="1602"/>
      <c r="EP161" s="1502"/>
      <c r="EQ161" s="1602"/>
      <c r="ER161" s="611"/>
      <c r="ES161" s="1502"/>
      <c r="ET161" s="1602"/>
      <c r="EU161" s="611"/>
      <c r="EV161" s="1502"/>
      <c r="EW161" s="1602"/>
      <c r="EX161" s="611"/>
      <c r="EY161" s="611"/>
      <c r="EZ161" s="1502"/>
      <c r="FA161" s="1602"/>
      <c r="FB161" s="611"/>
      <c r="FC161" s="1502"/>
      <c r="FD161" s="1602"/>
      <c r="FE161" s="611"/>
      <c r="FF161" s="1502"/>
      <c r="FG161" s="1602"/>
      <c r="GR161" s="1502"/>
      <c r="GS161" s="1602"/>
      <c r="GT161" s="611"/>
      <c r="GU161" s="1502"/>
      <c r="GV161" s="1602"/>
      <c r="GW161" s="611"/>
      <c r="GX161" s="1502"/>
      <c r="GY161" s="1602"/>
      <c r="GZ161" s="611"/>
      <c r="HA161" s="611"/>
      <c r="HB161" s="1502"/>
      <c r="HC161" s="1602"/>
      <c r="HD161" s="611"/>
      <c r="HE161" s="1502"/>
      <c r="HF161" s="1602"/>
      <c r="HG161" s="611"/>
      <c r="HH161" s="1502"/>
      <c r="HI161" s="1602"/>
      <c r="IT161" s="1502"/>
      <c r="IU161" s="1602"/>
      <c r="IV161" s="611"/>
      <c r="IW161" s="1502"/>
      <c r="IX161" s="1602"/>
      <c r="IY161" s="611"/>
      <c r="IZ161" s="1502"/>
      <c r="JA161" s="1602"/>
      <c r="JB161" s="611"/>
      <c r="JC161" s="611"/>
      <c r="JD161" s="1502"/>
      <c r="JE161" s="1602"/>
      <c r="JF161" s="611"/>
      <c r="JG161" s="1502"/>
      <c r="JH161" s="1602"/>
      <c r="JI161" s="611"/>
      <c r="JJ161" s="1502"/>
      <c r="JK161" s="1602"/>
      <c r="KV161" s="1502"/>
      <c r="KW161" s="1602"/>
      <c r="KX161" s="611"/>
      <c r="KY161" s="1502"/>
      <c r="KZ161" s="1602"/>
      <c r="LA161" s="611"/>
      <c r="LB161" s="1502"/>
      <c r="LC161" s="1602"/>
      <c r="LD161" s="611"/>
      <c r="LE161" s="611"/>
      <c r="LF161" s="1502"/>
      <c r="LG161" s="1602"/>
      <c r="LH161" s="611"/>
      <c r="LI161" s="1502"/>
      <c r="LJ161" s="1602"/>
      <c r="LK161" s="611"/>
      <c r="LL161" s="1502"/>
      <c r="LM161" s="1602"/>
      <c r="MX161" s="1502"/>
      <c r="MY161" s="1602"/>
      <c r="MZ161" s="611"/>
      <c r="NA161" s="1502"/>
      <c r="NB161" s="1602"/>
      <c r="NC161" s="611"/>
      <c r="ND161" s="1502"/>
      <c r="NE161" s="1602"/>
      <c r="NF161" s="611"/>
      <c r="NG161" s="611"/>
      <c r="NH161" s="1502"/>
      <c r="NI161" s="1602"/>
      <c r="NJ161" s="611"/>
      <c r="NK161" s="1502"/>
      <c r="NL161" s="1602"/>
      <c r="NM161" s="611"/>
      <c r="NN161" s="1502"/>
      <c r="NO161" s="1602"/>
      <c r="OJ161" s="1502"/>
      <c r="OK161" s="1602"/>
      <c r="OL161" s="611"/>
      <c r="OM161" s="1502"/>
      <c r="ON161" s="1602"/>
      <c r="OO161" s="611"/>
      <c r="OP161" s="1502"/>
      <c r="OQ161" s="1602"/>
      <c r="OR161" s="611"/>
      <c r="OS161" s="611"/>
      <c r="OT161" s="1502"/>
      <c r="OU161" s="1602"/>
      <c r="OV161" s="611"/>
      <c r="OW161" s="1502"/>
      <c r="OX161" s="1602"/>
      <c r="OY161" s="611"/>
      <c r="OZ161" s="1502"/>
      <c r="PA161" s="1602"/>
      <c r="PV161" s="1502"/>
      <c r="PW161" s="1602"/>
      <c r="PX161" s="611"/>
      <c r="PY161" s="1502"/>
      <c r="PZ161" s="1602"/>
      <c r="QA161" s="611"/>
      <c r="QB161" s="1502"/>
      <c r="QC161" s="1602"/>
      <c r="QD161" s="611"/>
      <c r="QE161" s="611"/>
      <c r="QF161" s="1502"/>
      <c r="QG161" s="1602"/>
      <c r="QH161" s="611"/>
      <c r="QI161" s="1502"/>
      <c r="QJ161" s="1602"/>
      <c r="QK161" s="611"/>
      <c r="QL161" s="1502"/>
      <c r="QM161" s="1602"/>
      <c r="RX161" s="1502"/>
      <c r="RY161" s="1602"/>
      <c r="RZ161" s="611"/>
      <c r="SA161" s="1502"/>
      <c r="SB161" s="1602"/>
      <c r="SC161" s="611"/>
      <c r="SD161" s="1502"/>
      <c r="SE161" s="1602"/>
      <c r="SF161" s="611"/>
      <c r="SG161" s="611"/>
      <c r="SH161" s="1502"/>
      <c r="SI161" s="1602"/>
      <c r="SJ161" s="611"/>
      <c r="SK161" s="1502"/>
      <c r="SL161" s="1602"/>
      <c r="SM161" s="611"/>
      <c r="SN161" s="1502"/>
      <c r="SO161" s="1602"/>
      <c r="TZ161" s="1502"/>
      <c r="UA161" s="1602"/>
      <c r="UB161" s="611"/>
      <c r="UC161" s="1502"/>
      <c r="UD161" s="1602"/>
      <c r="UE161" s="611"/>
      <c r="UF161" s="1502"/>
      <c r="UG161" s="1602"/>
      <c r="UH161" s="611"/>
      <c r="UI161" s="611"/>
      <c r="UJ161" s="1502"/>
      <c r="UK161" s="1602"/>
      <c r="UL161" s="611"/>
      <c r="UM161" s="1502"/>
      <c r="UN161" s="1602"/>
      <c r="UO161" s="611"/>
      <c r="UP161" s="1502"/>
      <c r="UQ161" s="1602"/>
      <c r="WB161" s="1502"/>
      <c r="WC161" s="1602"/>
      <c r="WD161" s="611"/>
      <c r="WE161" s="1502"/>
      <c r="WF161" s="1602"/>
      <c r="WG161" s="611"/>
      <c r="WH161" s="1502"/>
      <c r="WI161" s="1602"/>
      <c r="WJ161" s="611"/>
      <c r="WK161" s="611"/>
      <c r="WL161" s="1502"/>
      <c r="WM161" s="1602"/>
      <c r="WN161" s="611"/>
      <c r="WO161" s="1502"/>
      <c r="WP161" s="1602"/>
      <c r="WQ161" s="611"/>
      <c r="WR161" s="1502"/>
      <c r="WS161" s="1602"/>
      <c r="YD161" s="1502"/>
      <c r="YE161" s="1602"/>
      <c r="YF161" s="611"/>
      <c r="YG161" s="1502"/>
      <c r="YH161" s="1602"/>
      <c r="YI161" s="611"/>
      <c r="YJ161" s="1502"/>
      <c r="YK161" s="1602"/>
      <c r="YL161" s="611"/>
      <c r="YM161" s="611"/>
      <c r="YN161" s="1502"/>
      <c r="YO161" s="1602"/>
      <c r="YP161" s="611"/>
      <c r="YQ161" s="1502"/>
      <c r="YR161" s="1602"/>
      <c r="YS161" s="611"/>
      <c r="YT161" s="1502"/>
      <c r="YU161" s="1602"/>
      <c r="AAF161" s="1502"/>
      <c r="AAG161" s="1602"/>
      <c r="AAH161" s="611"/>
      <c r="AAI161" s="1502"/>
      <c r="AAJ161" s="1602"/>
      <c r="AAK161" s="611"/>
      <c r="AAL161" s="1502"/>
      <c r="AAM161" s="1602"/>
      <c r="AAN161" s="611"/>
      <c r="AAO161" s="611"/>
      <c r="AAP161" s="1502"/>
      <c r="AAQ161" s="1602"/>
      <c r="AAR161" s="611"/>
      <c r="AAS161" s="1502"/>
      <c r="AAT161" s="1602"/>
      <c r="AAU161" s="611"/>
      <c r="AAV161" s="1502"/>
      <c r="AAW161" s="1602"/>
      <c r="ACH161" s="1502"/>
      <c r="ACI161" s="1602"/>
      <c r="ACJ161" s="611"/>
      <c r="ACK161" s="1502"/>
      <c r="ACL161" s="1602"/>
      <c r="ACM161" s="611"/>
      <c r="ACN161" s="1502"/>
      <c r="ACO161" s="1602"/>
      <c r="ACP161" s="611"/>
      <c r="ACQ161" s="611"/>
      <c r="ACR161" s="1502"/>
      <c r="ACS161" s="1602"/>
      <c r="ACT161" s="611"/>
      <c r="ACU161" s="1502"/>
      <c r="ACV161" s="1602"/>
      <c r="ACW161" s="611"/>
      <c r="ACX161" s="1502"/>
      <c r="ACY161" s="1602"/>
      <c r="AEJ161" s="1502"/>
      <c r="AEK161" s="1602"/>
      <c r="AEL161" s="611"/>
      <c r="AEM161" s="1502"/>
      <c r="AEN161" s="1602"/>
      <c r="AEO161" s="611"/>
      <c r="AEP161" s="1502"/>
      <c r="AEQ161" s="1602"/>
      <c r="AER161" s="611"/>
      <c r="AES161" s="611"/>
      <c r="AET161" s="1502"/>
      <c r="AEU161" s="1602"/>
      <c r="AEV161" s="611"/>
      <c r="AEW161" s="1502"/>
      <c r="AEX161" s="1602"/>
      <c r="AEY161" s="611"/>
      <c r="AEZ161" s="1502"/>
      <c r="AFA161" s="1602"/>
      <c r="AGL161" s="1502"/>
      <c r="AGM161" s="1602"/>
      <c r="AGN161" s="611"/>
      <c r="AGO161" s="1502"/>
      <c r="AGP161" s="1602"/>
      <c r="AGQ161" s="611"/>
      <c r="AGR161" s="1502"/>
      <c r="AGS161" s="1602"/>
      <c r="AGT161" s="611"/>
      <c r="AGU161" s="611"/>
      <c r="AGV161" s="1502"/>
      <c r="AGW161" s="1602"/>
      <c r="AGX161" s="611"/>
      <c r="AGY161" s="1502"/>
      <c r="AGZ161" s="1602"/>
      <c r="AHA161" s="611"/>
      <c r="AHB161" s="1502"/>
      <c r="AHC161" s="1602"/>
      <c r="AIN161" s="1502"/>
      <c r="AIO161" s="1602"/>
      <c r="AIP161" s="611"/>
      <c r="AIQ161" s="1502"/>
      <c r="AIR161" s="1602"/>
      <c r="AIS161" s="611"/>
      <c r="AIT161" s="1502"/>
      <c r="AIU161" s="1602"/>
      <c r="AIV161" s="611"/>
      <c r="AIW161" s="611"/>
      <c r="AIX161" s="1502"/>
      <c r="AIY161" s="1602"/>
      <c r="AIZ161" s="611"/>
      <c r="AJA161" s="1502"/>
      <c r="AJB161" s="1602"/>
      <c r="AJC161" s="611"/>
      <c r="AJD161" s="1502"/>
      <c r="AJE161" s="1602"/>
      <c r="AKP161" s="1502"/>
      <c r="AKQ161" s="1602"/>
      <c r="AKR161" s="611"/>
      <c r="AKS161" s="1502"/>
      <c r="AKT161" s="1602"/>
      <c r="AKU161" s="611"/>
      <c r="AKV161" s="1502"/>
      <c r="AKW161" s="1602"/>
      <c r="AKX161" s="611"/>
      <c r="AKY161" s="611"/>
      <c r="AKZ161" s="1502"/>
      <c r="ALA161" s="1602"/>
      <c r="ALB161" s="611"/>
      <c r="ALC161" s="1502"/>
      <c r="ALD161" s="1602"/>
      <c r="ALE161" s="611"/>
      <c r="ALF161" s="1502"/>
      <c r="ALG161" s="1602"/>
      <c r="AMR161" s="1502"/>
      <c r="AMS161" s="1602"/>
      <c r="AMT161" s="611"/>
      <c r="AMU161" s="1502"/>
      <c r="AMV161" s="1602"/>
      <c r="AMW161" s="611"/>
      <c r="AMX161" s="1502"/>
      <c r="AMY161" s="1602"/>
      <c r="AMZ161" s="611"/>
      <c r="ANA161" s="611"/>
      <c r="ANB161" s="1502"/>
      <c r="ANC161" s="1602"/>
      <c r="AND161" s="611"/>
      <c r="ANE161" s="1502"/>
      <c r="ANF161" s="1602"/>
      <c r="ANG161" s="611"/>
      <c r="ANH161" s="1502"/>
      <c r="ANI161" s="1602"/>
      <c r="AOT161" s="1502"/>
      <c r="AOU161" s="1602"/>
      <c r="AOV161" s="611"/>
      <c r="AOW161" s="1502"/>
      <c r="AOX161" s="1602"/>
      <c r="AOY161" s="611"/>
      <c r="AOZ161" s="1502"/>
      <c r="APA161" s="1602"/>
      <c r="APB161" s="611"/>
      <c r="APC161" s="611"/>
      <c r="APD161" s="1502"/>
      <c r="APE161" s="1602"/>
      <c r="APF161" s="611"/>
      <c r="APG161" s="1502"/>
      <c r="APH161" s="1602"/>
      <c r="API161" s="611"/>
      <c r="APJ161" s="1502"/>
      <c r="APK161" s="1602"/>
      <c r="AQV161" s="1502"/>
      <c r="AQW161" s="1602"/>
      <c r="AQX161" s="611"/>
      <c r="AQY161" s="1502"/>
      <c r="AQZ161" s="1602"/>
      <c r="ARA161" s="611"/>
      <c r="ARB161" s="1502"/>
      <c r="ARC161" s="1602"/>
      <c r="ARD161" s="611"/>
      <c r="ARE161" s="611"/>
      <c r="ARF161" s="1502"/>
      <c r="ARG161" s="1602"/>
      <c r="ARH161" s="611"/>
      <c r="ARI161" s="1502"/>
      <c r="ARJ161" s="1602"/>
      <c r="ARK161" s="611"/>
      <c r="ARL161" s="1502"/>
      <c r="ARM161" s="1602"/>
      <c r="ASX161" s="1502"/>
      <c r="ASY161" s="1602"/>
      <c r="ASZ161" s="611"/>
      <c r="ATA161" s="1502"/>
      <c r="ATB161" s="1602"/>
      <c r="ATC161" s="611"/>
      <c r="ATD161" s="1502"/>
      <c r="ATE161" s="1602"/>
      <c r="ATF161" s="611"/>
      <c r="ATG161" s="611"/>
      <c r="ATH161" s="1502"/>
      <c r="ATI161" s="1602"/>
      <c r="ATJ161" s="611"/>
      <c r="ATK161" s="1502"/>
      <c r="ATL161" s="1602"/>
      <c r="ATM161" s="611"/>
      <c r="ATN161" s="1502"/>
      <c r="ATO161" s="1602"/>
      <c r="AUI161" s="1377"/>
      <c r="AUJ161" s="1377"/>
      <c r="AUK161" s="1377"/>
      <c r="AUL161" s="1377"/>
      <c r="AUM161" s="1377"/>
      <c r="AUN161" s="1377"/>
      <c r="AUO161" s="1377"/>
      <c r="AUP161" s="1377"/>
      <c r="AUQ161" s="1377"/>
      <c r="AUR161" s="1377"/>
      <c r="AUS161" s="1377"/>
      <c r="AUT161" s="1377"/>
      <c r="AUU161" s="1377"/>
      <c r="AUV161" s="1377"/>
      <c r="AUW161" s="1377"/>
      <c r="AUX161" s="1377"/>
      <c r="AUY161" s="1377"/>
      <c r="AUZ161" s="1377"/>
      <c r="AVA161" s="1377"/>
      <c r="AVB161" s="1377"/>
      <c r="AVC161" s="1377"/>
      <c r="AVD161" s="1377"/>
      <c r="AVE161" s="1018"/>
      <c r="AVP161" s="868"/>
      <c r="AVQ161" s="868"/>
      <c r="AVR161" s="868"/>
      <c r="AVS161" s="868"/>
      <c r="AVT161" s="868"/>
      <c r="AVU161" s="868"/>
      <c r="AVV161" s="868"/>
      <c r="AVW161" s="868"/>
      <c r="AVX161" s="868"/>
      <c r="AVY161" s="868"/>
      <c r="AVZ161" s="868"/>
      <c r="AWA161" s="868"/>
      <c r="AWB161" s="868"/>
      <c r="AWC161" s="868"/>
      <c r="AWD161" s="868"/>
      <c r="AWE161" s="868"/>
      <c r="AWF161" s="868"/>
      <c r="AWG161" s="868"/>
      <c r="AWH161" s="868"/>
      <c r="AWI161" s="868"/>
      <c r="AWJ161" s="868"/>
      <c r="AWK161" s="868"/>
      <c r="AWL161" s="868"/>
      <c r="AWM161" s="868"/>
      <c r="AWN161" s="868"/>
      <c r="AWO161" s="868"/>
      <c r="AWP161" s="868"/>
      <c r="AWQ161" s="868"/>
      <c r="AWR161" s="868"/>
      <c r="AWS161" s="868"/>
      <c r="AWT161" s="868"/>
      <c r="AWU161" s="868"/>
      <c r="AWV161" s="868"/>
      <c r="AWW161" s="868"/>
      <c r="AWX161" s="868"/>
      <c r="AWY161" s="868"/>
      <c r="AWZ161" s="868"/>
      <c r="AXQ161" s="868"/>
      <c r="AXR161" s="868"/>
      <c r="AXS161" s="868"/>
      <c r="AXT161" s="868"/>
      <c r="AXU161" s="868"/>
      <c r="AXV161" s="868"/>
      <c r="AXW161" s="868"/>
      <c r="AXX161" s="868"/>
      <c r="AXY161" s="868"/>
      <c r="AXZ161" s="868"/>
      <c r="AYA161" s="868"/>
      <c r="AYB161" s="868"/>
      <c r="AYC161" s="868"/>
      <c r="AYD161" s="868"/>
      <c r="AYE161" s="868"/>
      <c r="AYF161" s="868"/>
      <c r="AYG161" s="868"/>
      <c r="AYH161" s="868"/>
      <c r="AYI161" s="868"/>
      <c r="AYJ161" s="868"/>
      <c r="AYK161" s="868"/>
      <c r="AYL161" s="868"/>
      <c r="AYM161" s="868"/>
      <c r="AZL161" s="1502"/>
      <c r="AZM161" s="1602"/>
      <c r="AZN161" s="611"/>
      <c r="AZO161" s="1502"/>
      <c r="AZP161" s="1602"/>
      <c r="AZQ161" s="611"/>
      <c r="AZR161" s="1502"/>
      <c r="AZS161" s="1602"/>
      <c r="AZT161" s="611"/>
      <c r="AZU161" s="611"/>
      <c r="AZV161" s="1502"/>
      <c r="AZW161" s="1602"/>
      <c r="AZX161" s="611"/>
      <c r="AZY161" s="1502"/>
      <c r="AZZ161" s="1602"/>
      <c r="BAA161" s="611"/>
      <c r="BAB161" s="1502"/>
      <c r="BAC161" s="1602"/>
      <c r="BBN161" s="1502"/>
      <c r="BBO161" s="1602"/>
      <c r="BBP161" s="611"/>
      <c r="BBQ161" s="1502"/>
      <c r="BBR161" s="1602"/>
      <c r="BBS161" s="611"/>
      <c r="BBT161" s="1502"/>
      <c r="BBU161" s="1602"/>
      <c r="BBV161" s="611"/>
      <c r="BBW161" s="611"/>
      <c r="BBX161" s="1502"/>
      <c r="BBY161" s="1602"/>
      <c r="BBZ161" s="611"/>
      <c r="BCA161" s="1502"/>
      <c r="BCB161" s="1602"/>
      <c r="BCC161" s="611"/>
      <c r="BCD161" s="1502"/>
      <c r="BCE161" s="1602"/>
      <c r="BDP161" s="1502"/>
      <c r="BDQ161" s="1602"/>
      <c r="BDR161" s="611"/>
      <c r="BDS161" s="1502"/>
      <c r="BDT161" s="1602"/>
      <c r="BDU161" s="611"/>
      <c r="BDV161" s="1502"/>
      <c r="BDW161" s="1602"/>
      <c r="BDX161" s="611"/>
      <c r="BDY161" s="611"/>
      <c r="BDZ161" s="1502"/>
      <c r="BEA161" s="1602"/>
      <c r="BEB161" s="611"/>
      <c r="BEC161" s="1502"/>
      <c r="BED161" s="1602"/>
      <c r="BEE161" s="611"/>
      <c r="BEF161" s="1502"/>
      <c r="BEG161" s="1602"/>
      <c r="BFR161" s="1502"/>
      <c r="BFS161" s="1602"/>
      <c r="BFT161" s="611"/>
      <c r="BFU161" s="1502"/>
      <c r="BFV161" s="1602"/>
      <c r="BFW161" s="611"/>
      <c r="BFX161" s="1502"/>
      <c r="BFY161" s="1602"/>
      <c r="BFZ161" s="611"/>
      <c r="BGA161" s="611"/>
      <c r="BGB161" s="1502"/>
      <c r="BGC161" s="1602"/>
      <c r="BGD161" s="611"/>
      <c r="BGE161" s="1502"/>
      <c r="BGF161" s="1602"/>
      <c r="BGG161" s="611"/>
      <c r="BGH161" s="1502"/>
      <c r="BGI161" s="1602"/>
      <c r="BHT161" s="1502"/>
      <c r="BHU161" s="1602"/>
      <c r="BHV161" s="611"/>
      <c r="BHW161" s="1502"/>
      <c r="BHX161" s="1602"/>
      <c r="BHY161" s="611"/>
      <c r="BHZ161" s="1502"/>
      <c r="BIA161" s="1602"/>
      <c r="BIB161" s="611"/>
      <c r="BIC161" s="611"/>
      <c r="BID161" s="1502"/>
      <c r="BIE161" s="1602"/>
      <c r="BIF161" s="611"/>
      <c r="BIG161" s="1502"/>
      <c r="BIH161" s="1602"/>
      <c r="BII161" s="611"/>
      <c r="BIJ161" s="1502"/>
      <c r="BIK161" s="1602"/>
      <c r="BJV161" s="1502"/>
      <c r="BJW161" s="1602"/>
      <c r="BJX161" s="611"/>
      <c r="BJY161" s="1502"/>
      <c r="BJZ161" s="1602"/>
      <c r="BKA161" s="611"/>
      <c r="BKB161" s="1502"/>
      <c r="BKC161" s="1602"/>
      <c r="BKD161" s="611"/>
      <c r="BKE161" s="611"/>
      <c r="BKF161" s="1502"/>
      <c r="BKG161" s="1602"/>
      <c r="BKH161" s="611"/>
      <c r="BKI161" s="1502"/>
      <c r="BKJ161" s="1602"/>
      <c r="BKK161" s="611"/>
      <c r="BKL161" s="1502"/>
      <c r="BKM161" s="1602"/>
      <c r="BLX161" s="1502"/>
      <c r="BLY161" s="1602"/>
      <c r="BLZ161" s="611"/>
      <c r="BMA161" s="1502"/>
      <c r="BMB161" s="1602"/>
      <c r="BMC161" s="611"/>
      <c r="BMD161" s="1502"/>
      <c r="BME161" s="1602"/>
      <c r="BMF161" s="611"/>
      <c r="BMG161" s="611"/>
      <c r="BMH161" s="1502"/>
      <c r="BMI161" s="1602"/>
      <c r="BMJ161" s="611"/>
      <c r="BMK161" s="1502"/>
      <c r="BML161" s="1602"/>
      <c r="BMM161" s="611"/>
      <c r="BMN161" s="1502"/>
      <c r="BMO161" s="1602"/>
      <c r="BNZ161" s="1502"/>
      <c r="BOA161" s="1602"/>
      <c r="BOB161" s="611"/>
      <c r="BOC161" s="1502"/>
      <c r="BOD161" s="1602"/>
      <c r="BOE161" s="611"/>
      <c r="BOF161" s="1502"/>
      <c r="BOG161" s="1602"/>
      <c r="BOH161" s="611"/>
      <c r="BOI161" s="611"/>
      <c r="BOJ161" s="1502"/>
      <c r="BOK161" s="1602"/>
      <c r="BOL161" s="611"/>
      <c r="BOM161" s="1502"/>
      <c r="BON161" s="1602"/>
      <c r="BOO161" s="611"/>
      <c r="BOP161" s="1502"/>
      <c r="BOQ161" s="1602"/>
      <c r="BQB161" s="1502"/>
      <c r="BQC161" s="1602"/>
      <c r="BQD161" s="611"/>
      <c r="BQE161" s="1502"/>
      <c r="BQF161" s="1602"/>
      <c r="BQG161" s="611"/>
      <c r="BQH161" s="1502"/>
      <c r="BQI161" s="1602"/>
      <c r="BQJ161" s="611"/>
      <c r="BQK161" s="611"/>
      <c r="BQL161" s="1502"/>
      <c r="BQM161" s="1602"/>
      <c r="BQN161" s="611"/>
      <c r="BQO161" s="1502"/>
      <c r="BQP161" s="1602"/>
      <c r="BQQ161" s="611"/>
      <c r="BQR161" s="1502"/>
      <c r="BQS161" s="1602"/>
      <c r="BSD161" s="1502"/>
      <c r="BSE161" s="1602"/>
      <c r="BSF161" s="611"/>
      <c r="BSG161" s="1502"/>
      <c r="BSH161" s="1602"/>
      <c r="BSI161" s="611"/>
      <c r="BSJ161" s="1502"/>
      <c r="BSK161" s="1602"/>
      <c r="BSL161" s="611"/>
      <c r="BSM161" s="611"/>
      <c r="BSN161" s="1502"/>
      <c r="BSO161" s="1602"/>
      <c r="BSP161" s="611"/>
      <c r="BSQ161" s="1502"/>
      <c r="BSR161" s="1602"/>
      <c r="BSS161" s="611"/>
      <c r="BST161" s="1502"/>
      <c r="BSU161" s="1602"/>
      <c r="BUF161" s="1502"/>
      <c r="BUG161" s="1602"/>
      <c r="BUH161" s="611"/>
      <c r="BUI161" s="1502"/>
      <c r="BUJ161" s="1602"/>
      <c r="BUK161" s="611"/>
      <c r="BUL161" s="1502"/>
      <c r="BUM161" s="1602"/>
      <c r="BUN161" s="611"/>
      <c r="BUO161" s="611"/>
      <c r="BUP161" s="1502"/>
      <c r="BUQ161" s="1602"/>
      <c r="BUR161" s="611"/>
      <c r="BUS161" s="1502"/>
      <c r="BUT161" s="1602"/>
      <c r="BUU161" s="611"/>
      <c r="BUV161" s="1502"/>
      <c r="BUW161" s="1602"/>
      <c r="BWH161" s="1502"/>
      <c r="BWI161" s="1602"/>
      <c r="BWJ161" s="611"/>
      <c r="BWK161" s="1502"/>
      <c r="BWL161" s="1602"/>
      <c r="BWM161" s="611"/>
      <c r="BWN161" s="1502"/>
      <c r="BWO161" s="1602"/>
      <c r="BWP161" s="611"/>
      <c r="BWQ161" s="611"/>
      <c r="BWR161" s="1502"/>
      <c r="BWS161" s="1602"/>
      <c r="BWT161" s="611"/>
      <c r="BWU161" s="1502"/>
      <c r="BWV161" s="1602"/>
      <c r="BWW161" s="611"/>
      <c r="BWX161" s="1502"/>
      <c r="BWY161" s="1602"/>
      <c r="BYJ161" s="1502"/>
      <c r="BYK161" s="1602"/>
      <c r="BYL161" s="611"/>
      <c r="BYM161" s="1502"/>
      <c r="BYN161" s="1602"/>
      <c r="BYO161" s="611"/>
      <c r="BYP161" s="1502"/>
      <c r="BYQ161" s="1602"/>
      <c r="BYR161" s="611"/>
      <c r="BYS161" s="611"/>
      <c r="BYT161" s="1502"/>
      <c r="BYU161" s="1602"/>
      <c r="BYV161" s="611"/>
      <c r="BYW161" s="1502"/>
      <c r="BYX161" s="1602"/>
      <c r="BYY161" s="611"/>
      <c r="BYZ161" s="1502"/>
      <c r="BZA161" s="1602"/>
      <c r="CAL161" s="1502"/>
      <c r="CAM161" s="1602"/>
      <c r="CAN161" s="611"/>
      <c r="CAO161" s="1502"/>
      <c r="CAP161" s="1602"/>
      <c r="CAQ161" s="611"/>
      <c r="CAR161" s="1502"/>
      <c r="CAS161" s="1602"/>
      <c r="CAT161" s="611"/>
      <c r="CAU161" s="611"/>
      <c r="CAV161" s="1502"/>
      <c r="CAW161" s="1602"/>
      <c r="CAX161" s="611"/>
      <c r="CAY161" s="1502"/>
      <c r="CAZ161" s="1602"/>
      <c r="CBA161" s="611"/>
      <c r="CBB161" s="1502"/>
      <c r="CBC161" s="1602"/>
      <c r="CCN161" s="1502"/>
      <c r="CCO161" s="1602"/>
      <c r="CCP161" s="611"/>
      <c r="CCQ161" s="1502"/>
      <c r="CCR161" s="1602"/>
      <c r="CCS161" s="611"/>
      <c r="CCT161" s="1502"/>
      <c r="CCU161" s="1602"/>
      <c r="CCV161" s="611"/>
      <c r="CCW161" s="611"/>
      <c r="CCX161" s="1502"/>
      <c r="CCY161" s="1602"/>
      <c r="CCZ161" s="611"/>
      <c r="CDA161" s="1502"/>
      <c r="CDB161" s="1602"/>
      <c r="CDC161" s="611"/>
      <c r="CDD161" s="1502"/>
      <c r="CDE161" s="1602"/>
      <c r="CEP161" s="1502"/>
      <c r="CEQ161" s="1602"/>
      <c r="CER161" s="611"/>
      <c r="CES161" s="1502"/>
      <c r="CET161" s="1602"/>
      <c r="CEU161" s="611"/>
      <c r="CEV161" s="1502"/>
      <c r="CEW161" s="1602"/>
      <c r="CEX161" s="611"/>
      <c r="CEY161" s="611"/>
      <c r="CEZ161" s="1502"/>
      <c r="CFA161" s="1602"/>
      <c r="CFB161" s="611"/>
      <c r="CFC161" s="1502"/>
      <c r="CFD161" s="1602"/>
      <c r="CFE161" s="611"/>
      <c r="CFF161" s="1502"/>
      <c r="CFG161" s="1602"/>
      <c r="CGR161" s="1502"/>
      <c r="CGS161" s="1602"/>
      <c r="CGT161" s="611"/>
      <c r="CGU161" s="1502"/>
      <c r="CGV161" s="1602"/>
      <c r="CGW161" s="611"/>
      <c r="CGX161" s="1502"/>
      <c r="CGY161" s="1602"/>
      <c r="CGZ161" s="611"/>
      <c r="CHA161" s="611"/>
      <c r="CHB161" s="1502"/>
      <c r="CHC161" s="1602"/>
      <c r="CHD161" s="611"/>
      <c r="CHE161" s="1502"/>
      <c r="CHF161" s="1602"/>
      <c r="CHG161" s="611"/>
      <c r="CHH161" s="1502"/>
      <c r="CHI161" s="1602"/>
      <c r="CIT161" s="1502"/>
      <c r="CIU161" s="1602"/>
      <c r="CIV161" s="611"/>
      <c r="CIW161" s="1502"/>
      <c r="CIX161" s="1602"/>
      <c r="CIY161" s="611"/>
      <c r="CIZ161" s="1502"/>
      <c r="CJA161" s="1602"/>
      <c r="CJB161" s="611"/>
      <c r="CJC161" s="611"/>
      <c r="CJD161" s="1502"/>
      <c r="CJE161" s="1602"/>
      <c r="CJF161" s="611"/>
      <c r="CJG161" s="1502"/>
      <c r="CJH161" s="1602"/>
      <c r="CJI161" s="611"/>
      <c r="CJJ161" s="1502"/>
      <c r="CJK161" s="1602"/>
      <c r="CKV161" s="1502"/>
      <c r="CKW161" s="1602"/>
      <c r="CKX161" s="611"/>
      <c r="CKY161" s="1502"/>
      <c r="CKZ161" s="1602"/>
      <c r="CLA161" s="611"/>
      <c r="CLB161" s="1502"/>
      <c r="CLC161" s="1602"/>
      <c r="CLD161" s="611"/>
      <c r="CLE161" s="611"/>
      <c r="CLF161" s="1502"/>
      <c r="CLG161" s="1602"/>
      <c r="CLH161" s="611"/>
      <c r="CLI161" s="1502"/>
      <c r="CLJ161" s="1602"/>
      <c r="CLK161" s="611"/>
      <c r="CLL161" s="1502"/>
      <c r="CLM161" s="1602"/>
      <c r="CMX161" s="1502"/>
      <c r="CMY161" s="1602"/>
      <c r="CMZ161" s="611"/>
      <c r="CNA161" s="1502"/>
      <c r="CNB161" s="1602"/>
      <c r="CNC161" s="611"/>
      <c r="CND161" s="1502"/>
      <c r="CNE161" s="1602"/>
      <c r="CNF161" s="611"/>
      <c r="CNG161" s="611"/>
      <c r="CNH161" s="1502"/>
      <c r="CNI161" s="1602"/>
      <c r="CNJ161" s="611"/>
      <c r="CNK161" s="1502"/>
      <c r="CNL161" s="1602"/>
      <c r="CNM161" s="611"/>
      <c r="CNN161" s="1502"/>
      <c r="CNO161" s="1602"/>
      <c r="COZ161" s="1502"/>
      <c r="CPA161" s="1602"/>
      <c r="CPB161" s="611"/>
      <c r="CPC161" s="1502"/>
      <c r="CPD161" s="1602"/>
      <c r="CPE161" s="611"/>
      <c r="CPF161" s="1502"/>
      <c r="CPG161" s="1602"/>
      <c r="CPH161" s="611"/>
      <c r="CPI161" s="611"/>
      <c r="CPJ161" s="1502"/>
      <c r="CPK161" s="1602"/>
      <c r="CPL161" s="611"/>
      <c r="CPM161" s="1502"/>
      <c r="CPN161" s="1602"/>
      <c r="CPO161" s="611"/>
      <c r="CPP161" s="1502"/>
      <c r="CPQ161" s="1602"/>
      <c r="CRB161" s="1502"/>
      <c r="CRC161" s="1602"/>
      <c r="CRD161" s="611"/>
      <c r="CRE161" s="1502"/>
      <c r="CRF161" s="1602"/>
      <c r="CRG161" s="611"/>
      <c r="CRH161" s="1502"/>
      <c r="CRI161" s="1602"/>
      <c r="CRJ161" s="611"/>
      <c r="CRK161" s="611"/>
      <c r="CRL161" s="1502"/>
      <c r="CRM161" s="1602"/>
      <c r="CRN161" s="611"/>
      <c r="CRO161" s="1502"/>
      <c r="CRP161" s="1602"/>
      <c r="CRQ161" s="611"/>
      <c r="CRR161" s="1502"/>
      <c r="CRS161" s="1602"/>
      <c r="CTD161" s="1502"/>
      <c r="CTE161" s="1602"/>
      <c r="CTF161" s="611"/>
      <c r="CTG161" s="1502"/>
      <c r="CTH161" s="1602"/>
      <c r="CTI161" s="611"/>
      <c r="CTJ161" s="1502"/>
      <c r="CTK161" s="1602"/>
      <c r="CTL161" s="611"/>
      <c r="CTM161" s="611"/>
      <c r="CTN161" s="1502"/>
      <c r="CTO161" s="1602"/>
      <c r="CTP161" s="611"/>
      <c r="CTQ161" s="1502"/>
      <c r="CTR161" s="1602"/>
      <c r="CTS161" s="611"/>
      <c r="CTT161" s="1502"/>
      <c r="CTU161" s="1602"/>
      <c r="CWL161" s="1502"/>
      <c r="CWM161" s="1602"/>
      <c r="CWN161" s="611"/>
      <c r="CWO161" s="1502"/>
      <c r="CWP161" s="1602"/>
      <c r="CWQ161" s="611"/>
      <c r="CWR161" s="1502"/>
      <c r="CWS161" s="1602"/>
      <c r="CWT161" s="611"/>
      <c r="CWU161" s="611"/>
      <c r="CWV161" s="1502"/>
      <c r="CWW161" s="1602"/>
      <c r="CWX161" s="611"/>
      <c r="CWY161" s="1502"/>
      <c r="CWZ161" s="1602"/>
      <c r="CXA161" s="611"/>
      <c r="CXB161" s="1502"/>
      <c r="CXC161" s="1602"/>
      <c r="DAJ161" s="1502"/>
      <c r="DAK161" s="1602"/>
      <c r="DAL161" s="611"/>
      <c r="DAM161" s="1502"/>
      <c r="DAN161" s="1602"/>
      <c r="DAO161" s="611"/>
      <c r="DAP161" s="1502"/>
      <c r="DAQ161" s="1602"/>
      <c r="DAR161" s="611"/>
      <c r="DAS161" s="611"/>
      <c r="DAT161" s="1502"/>
      <c r="DAU161" s="1602"/>
      <c r="DAV161" s="611"/>
      <c r="DAW161" s="1502"/>
      <c r="DAX161" s="1602"/>
      <c r="DAY161" s="611"/>
      <c r="DAZ161" s="1502"/>
      <c r="DBA161" s="1602"/>
      <c r="DDR161" s="1502"/>
      <c r="DDS161" s="1602"/>
      <c r="DDT161" s="611"/>
      <c r="DDU161" s="1502"/>
      <c r="DDV161" s="1602"/>
      <c r="DDW161" s="611"/>
      <c r="DDX161" s="1502"/>
      <c r="DDY161" s="1602"/>
      <c r="DDZ161" s="611"/>
      <c r="DEA161" s="611"/>
      <c r="DEB161" s="1502"/>
      <c r="DEC161" s="1602"/>
      <c r="DED161" s="611"/>
      <c r="DEE161" s="1502"/>
      <c r="DEF161" s="1602"/>
      <c r="DEG161" s="611"/>
      <c r="DEH161" s="1502"/>
      <c r="DEI161" s="1602"/>
      <c r="DGZ161" s="1502"/>
      <c r="DHA161" s="1602"/>
      <c r="DHB161" s="611"/>
      <c r="DHC161" s="1502"/>
      <c r="DHD161" s="1602"/>
      <c r="DHE161" s="611"/>
      <c r="DHF161" s="1502"/>
      <c r="DHG161" s="1602"/>
      <c r="DHH161" s="611"/>
      <c r="DHI161" s="611"/>
      <c r="DHJ161" s="1502"/>
      <c r="DHK161" s="1602"/>
      <c r="DHL161" s="611"/>
      <c r="DHM161" s="1502"/>
      <c r="DHN161" s="1602"/>
      <c r="DHO161" s="611"/>
      <c r="DHP161" s="1502"/>
      <c r="DHQ161" s="1602"/>
      <c r="DKH161" s="1502"/>
      <c r="DKI161" s="1602"/>
      <c r="DKJ161" s="611"/>
      <c r="DKK161" s="1502"/>
      <c r="DKL161" s="1602"/>
      <c r="DKM161" s="611"/>
      <c r="DKN161" s="1502"/>
      <c r="DKO161" s="1602"/>
      <c r="DKP161" s="611"/>
      <c r="DKQ161" s="611"/>
      <c r="DKR161" s="1502"/>
      <c r="DKS161" s="1602"/>
      <c r="DKT161" s="611"/>
      <c r="DKU161" s="1502"/>
      <c r="DKV161" s="1602"/>
      <c r="DKW161" s="611"/>
      <c r="DKX161" s="1502"/>
      <c r="DKY161" s="1602"/>
      <c r="DLJ161" s="792"/>
      <c r="DLK161" s="792"/>
      <c r="DLL161" s="792"/>
      <c r="DLM161" s="792"/>
      <c r="DLN161" s="792"/>
      <c r="DLO161" s="792"/>
      <c r="DLP161" s="792"/>
      <c r="DLQ161" s="792"/>
      <c r="DLR161" s="792"/>
      <c r="DLS161" s="792"/>
      <c r="DLT161" s="792"/>
      <c r="DLU161" s="792"/>
      <c r="DLV161" s="792"/>
      <c r="DLW161" s="792"/>
      <c r="DLX161" s="792"/>
      <c r="DLY161" s="792"/>
      <c r="DLZ161" s="792"/>
      <c r="DMA161" s="792"/>
      <c r="DMB161" s="792"/>
      <c r="DMC161" s="792"/>
      <c r="DMD161" s="792"/>
      <c r="DME161" s="792"/>
      <c r="DMF161" s="792"/>
      <c r="DMG161" s="792"/>
      <c r="DMH161" s="792"/>
      <c r="DMI161" s="792"/>
      <c r="DMJ161" s="792"/>
      <c r="DMK161" s="792"/>
      <c r="DML161" s="792"/>
      <c r="DMM161" s="792"/>
      <c r="DMN161" s="792"/>
      <c r="DMO161" s="792"/>
      <c r="DMP161" s="792"/>
      <c r="DMQ161" s="792"/>
      <c r="DMR161" s="792"/>
      <c r="DMS161" s="792"/>
      <c r="DMT161" s="792"/>
      <c r="DMU161" s="792"/>
      <c r="DMV161" s="792"/>
      <c r="DMW161" s="792"/>
      <c r="DMX161" s="792"/>
      <c r="DMY161" s="792"/>
      <c r="DMZ161" s="792"/>
      <c r="DNA161" s="792"/>
      <c r="DNB161" s="792"/>
      <c r="DNC161" s="792"/>
      <c r="DND161" s="792"/>
      <c r="DNE161" s="792"/>
      <c r="DNF161" s="792"/>
      <c r="DNG161" s="792"/>
      <c r="DNH161" s="792"/>
      <c r="DNI161" s="792"/>
      <c r="DNJ161" s="792"/>
      <c r="DNP161" s="1502"/>
      <c r="DNQ161" s="1602"/>
      <c r="DNR161" s="611"/>
      <c r="DNS161" s="1502"/>
      <c r="DNT161" s="1602"/>
      <c r="DNU161" s="611"/>
      <c r="DNV161" s="1502"/>
      <c r="DNW161" s="1602"/>
      <c r="DNX161" s="611"/>
      <c r="DNY161" s="611"/>
      <c r="DNZ161" s="1502"/>
      <c r="DOA161" s="1602"/>
      <c r="DOB161" s="611"/>
      <c r="DOC161" s="1502"/>
      <c r="DOD161" s="1602"/>
      <c r="DOE161" s="611"/>
      <c r="DOF161" s="1502"/>
      <c r="DOG161" s="1602"/>
      <c r="DRN161" s="1502"/>
      <c r="DRO161" s="1602"/>
      <c r="DRP161" s="611"/>
      <c r="DRQ161" s="1502"/>
      <c r="DRR161" s="1602"/>
      <c r="DRS161" s="611"/>
      <c r="DRT161" s="1502"/>
      <c r="DRU161" s="1602"/>
      <c r="DRV161" s="611"/>
      <c r="DRW161" s="611"/>
      <c r="DRX161" s="1502"/>
      <c r="DRY161" s="1602"/>
      <c r="DRZ161" s="611"/>
      <c r="DSA161" s="1502"/>
      <c r="DSB161" s="1602"/>
      <c r="DSC161" s="611"/>
      <c r="DSD161" s="1502"/>
      <c r="DSE161" s="1602"/>
      <c r="DTV161" s="1373"/>
      <c r="DTW161" s="1373"/>
      <c r="DTX161" s="1373"/>
      <c r="DTY161" s="1373"/>
      <c r="DTZ161" s="1373"/>
      <c r="DUA161" s="1373"/>
      <c r="DUB161" s="1373"/>
      <c r="DUC161" s="1373"/>
      <c r="DUD161" s="1373"/>
      <c r="DUE161" s="1373"/>
      <c r="DUF161" s="1373"/>
      <c r="DUG161" s="1373"/>
      <c r="DUH161" s="1373"/>
      <c r="DUI161" s="1373"/>
      <c r="DVF161" s="235"/>
      <c r="DVG161" s="235"/>
      <c r="DVH161" s="235"/>
      <c r="DVI161" s="235"/>
      <c r="DVJ161" s="235"/>
      <c r="DVK161" s="235"/>
      <c r="DVL161" s="235"/>
      <c r="DVM161" s="235"/>
      <c r="DVN161" s="235"/>
      <c r="DVO161" s="235"/>
      <c r="DVP161" s="235"/>
      <c r="DVQ161" s="235"/>
      <c r="DVR161" s="235"/>
      <c r="DVS161" s="235"/>
      <c r="DVT161" s="235"/>
      <c r="DVU161" s="235"/>
      <c r="DVV161" s="235"/>
      <c r="DVW161" s="235"/>
      <c r="DVX161" s="235"/>
      <c r="DVY161" s="235"/>
      <c r="DVZ161" s="235"/>
      <c r="DWA161" s="235"/>
      <c r="DWB161" s="235"/>
      <c r="DWC161" s="235"/>
      <c r="DWD161" s="235"/>
      <c r="DWE161" s="235"/>
      <c r="DWF161" s="235"/>
      <c r="DWG161" s="235"/>
      <c r="DWH161" s="235"/>
      <c r="DWI161" s="235"/>
      <c r="DWJ161" s="235"/>
      <c r="DWK161" s="235"/>
      <c r="DWL161" s="235"/>
      <c r="DWM161" s="235"/>
      <c r="DWN161" s="235"/>
      <c r="DWO161" s="235"/>
      <c r="DWP161" s="235"/>
      <c r="DWQ161" s="235"/>
      <c r="DWR161" s="235"/>
      <c r="DWS161" s="235"/>
      <c r="DWT161" s="235"/>
      <c r="DWU161" s="235"/>
      <c r="DWV161" s="235"/>
      <c r="DWW161" s="235"/>
      <c r="DWX161" s="235"/>
      <c r="DWY161" s="235"/>
      <c r="DWZ161" s="235"/>
      <c r="DXA161" s="235"/>
      <c r="DXB161" s="235"/>
      <c r="DXC161" s="235"/>
      <c r="DXD161" s="235"/>
      <c r="DXE161" s="235"/>
      <c r="DXF161" s="235"/>
      <c r="DXG161" s="235"/>
      <c r="DXH161" s="235"/>
      <c r="DXI161" s="235"/>
      <c r="DXJ161" s="235"/>
      <c r="DXK161" s="235"/>
      <c r="DXL161" s="235"/>
      <c r="DXM161" s="235"/>
      <c r="DXN161" s="235"/>
      <c r="DXO161" s="235"/>
      <c r="DXP161" s="235"/>
      <c r="DXQ161" s="235"/>
      <c r="DXR161" s="241"/>
      <c r="DXS161" s="241"/>
      <c r="DXT161" s="241"/>
      <c r="DXU161" s="241"/>
      <c r="DXV161" s="241"/>
      <c r="DXW161" s="241"/>
      <c r="DXX161" s="241"/>
      <c r="DXY161" s="241"/>
      <c r="DXZ161" s="241"/>
      <c r="DYA161" s="241"/>
      <c r="DYB161" s="241"/>
      <c r="DYC161" s="241"/>
      <c r="DYD161" s="241"/>
      <c r="DYE161" s="241"/>
      <c r="DYF161" s="241"/>
      <c r="DYG161" s="241"/>
      <c r="DYH161" s="1624"/>
      <c r="DYI161" s="1625"/>
      <c r="DYJ161" s="1625"/>
      <c r="DYK161" s="1625"/>
      <c r="DYL161" s="1625"/>
      <c r="DYM161" s="1625"/>
      <c r="DYN161" s="1625"/>
      <c r="DYO161" s="1625"/>
      <c r="DYP161" s="1625"/>
      <c r="DYQ161" s="1625"/>
      <c r="DYR161" s="1625"/>
      <c r="DYS161" s="1625"/>
      <c r="DYT161" s="1625"/>
      <c r="DYU161" s="1625"/>
      <c r="DYV161" s="1625"/>
      <c r="DYW161" s="1625"/>
      <c r="DYX161" s="1625"/>
      <c r="DYY161" s="1625"/>
      <c r="DYZ161" s="1625"/>
      <c r="DZA161" s="1625"/>
      <c r="DZB161" s="1625"/>
      <c r="DZC161" s="1626"/>
      <c r="DZD161" s="241"/>
      <c r="DZE161" s="241"/>
      <c r="DZF161" s="241"/>
      <c r="DZG161" s="241"/>
      <c r="DZH161" s="241"/>
      <c r="DZI161" s="241"/>
      <c r="DZJ161" s="241"/>
      <c r="DZK161" s="241"/>
      <c r="DZL161" s="241"/>
      <c r="DZM161" s="241"/>
      <c r="DZN161" s="241"/>
      <c r="DZO161" s="241"/>
      <c r="DZP161" s="241"/>
      <c r="DZQ161" s="241"/>
      <c r="DZR161" s="241"/>
      <c r="DZS161" s="241"/>
      <c r="DZT161" s="235"/>
      <c r="DZU161" s="235"/>
      <c r="DZV161" s="235"/>
      <c r="DZW161" s="235"/>
      <c r="DZX161" s="235"/>
      <c r="DZY161" s="235"/>
      <c r="DZZ161" s="235"/>
      <c r="EAA161" s="235"/>
      <c r="EAB161" s="235"/>
      <c r="EAC161" s="235"/>
      <c r="EAD161" s="235"/>
      <c r="EAE161" s="235"/>
      <c r="EAF161" s="235"/>
      <c r="EAG161" s="235"/>
      <c r="EAH161" s="235"/>
      <c r="EAI161" s="235"/>
      <c r="EAJ161" s="235"/>
      <c r="EAK161" s="235"/>
      <c r="EAL161" s="235"/>
      <c r="EAM161" s="235"/>
      <c r="EAN161" s="235"/>
      <c r="EAO161" s="235"/>
      <c r="EAP161" s="235"/>
      <c r="EAQ161" s="235"/>
      <c r="EAR161" s="235"/>
      <c r="EAS161" s="235"/>
      <c r="EAT161" s="235"/>
      <c r="EAU161" s="235"/>
      <c r="EAV161" s="235"/>
      <c r="EAW161" s="235"/>
      <c r="EAX161" s="235"/>
      <c r="EAY161" s="235"/>
      <c r="EAZ161" s="235"/>
      <c r="EBA161" s="235"/>
      <c r="EBB161" s="235"/>
      <c r="EBC161" s="235"/>
      <c r="EBD161" s="235"/>
      <c r="EBE161" s="235"/>
      <c r="EBF161" s="235"/>
      <c r="EBG161" s="235"/>
      <c r="EBH161" s="235"/>
      <c r="EBI161" s="235"/>
      <c r="EBJ161" s="235"/>
      <c r="EBK161" s="235"/>
      <c r="EBL161" s="235"/>
      <c r="EBM161" s="235"/>
      <c r="EBN161" s="235"/>
      <c r="EBO161" s="235"/>
      <c r="EBP161" s="241"/>
      <c r="EBQ161" s="241"/>
      <c r="EBR161" s="241"/>
      <c r="EBS161" s="241"/>
      <c r="EBT161" s="241"/>
      <c r="EBU161" s="241"/>
      <c r="EBV161" s="241"/>
      <c r="EBW161" s="241"/>
      <c r="EBX161" s="241"/>
      <c r="EBY161" s="241"/>
      <c r="EBZ161" s="241"/>
      <c r="ECA161" s="241"/>
      <c r="ECB161" s="241"/>
      <c r="ECC161" s="241"/>
      <c r="ECD161" s="241"/>
      <c r="ECE161" s="241"/>
      <c r="ECF161" s="1624"/>
      <c r="ECG161" s="1625"/>
      <c r="ECH161" s="1625"/>
      <c r="ECI161" s="1625"/>
      <c r="ECJ161" s="1625"/>
      <c r="ECK161" s="1625"/>
      <c r="ECL161" s="1625"/>
      <c r="ECM161" s="1625"/>
      <c r="ECN161" s="1625"/>
      <c r="ECO161" s="1625"/>
      <c r="ECP161" s="1625"/>
      <c r="ECQ161" s="1625"/>
      <c r="ECR161" s="1625"/>
      <c r="ECS161" s="1625"/>
      <c r="ECT161" s="1625"/>
      <c r="ECU161" s="1625"/>
      <c r="ECV161" s="1625"/>
      <c r="ECW161" s="1625"/>
      <c r="ECX161" s="1625"/>
      <c r="ECY161" s="1625"/>
      <c r="ECZ161" s="1625"/>
      <c r="EDA161" s="1626"/>
      <c r="EDB161" s="241"/>
      <c r="EDC161" s="241"/>
      <c r="EDD161" s="241"/>
      <c r="EDE161" s="241"/>
      <c r="EDF161" s="241"/>
      <c r="EDG161" s="241"/>
      <c r="EDH161" s="241"/>
      <c r="EDI161" s="241"/>
      <c r="EDJ161" s="241"/>
      <c r="EDK161" s="241"/>
      <c r="EDL161" s="241"/>
      <c r="EDM161" s="241"/>
      <c r="EDN161" s="241"/>
      <c r="EDO161" s="241"/>
      <c r="EDP161" s="241"/>
      <c r="EDQ161" s="241"/>
      <c r="EEH161" s="241"/>
      <c r="EEI161" s="241"/>
      <c r="EEJ161" s="241"/>
      <c r="EEK161" s="241"/>
      <c r="EEL161" s="241"/>
      <c r="EEM161" s="241"/>
      <c r="EEN161" s="241"/>
      <c r="EEO161" s="241"/>
      <c r="EEP161" s="241"/>
      <c r="EEQ161" s="241"/>
      <c r="EER161" s="241"/>
      <c r="EES161" s="241"/>
      <c r="EET161" s="241"/>
      <c r="EEU161" s="241"/>
      <c r="EEV161" s="241"/>
      <c r="EEW161" s="241"/>
      <c r="EEX161" s="241"/>
      <c r="EEY161" s="241"/>
      <c r="EEZ161" s="241"/>
      <c r="EFA161" s="241"/>
      <c r="EFB161" s="241"/>
      <c r="EFC161" s="241"/>
      <c r="EFD161" s="241"/>
      <c r="EFE161" s="241"/>
      <c r="EFF161" s="241"/>
      <c r="EFG161" s="241"/>
      <c r="EFH161" s="241"/>
      <c r="EFI161" s="241"/>
      <c r="EFJ161" s="241"/>
      <c r="EFK161" s="241"/>
      <c r="EFL161" s="241"/>
      <c r="EFM161" s="241"/>
      <c r="EFN161" s="241"/>
      <c r="EFO161" s="241"/>
      <c r="EFP161" s="241"/>
      <c r="EFQ161" s="241"/>
      <c r="EFR161" s="241"/>
      <c r="EFS161" s="241"/>
      <c r="EFT161" s="241"/>
      <c r="EFU161" s="241"/>
      <c r="EFV161" s="241"/>
      <c r="EFW161" s="241"/>
      <c r="EFX161" s="241"/>
      <c r="EFY161" s="241"/>
      <c r="EFZ161" s="241"/>
      <c r="EGA161" s="241"/>
      <c r="EGB161" s="241"/>
      <c r="EGC161" s="241"/>
      <c r="EGD161" s="241"/>
      <c r="EGE161" s="241"/>
      <c r="EGF161" s="241"/>
      <c r="EGG161" s="241"/>
      <c r="EGH161" s="241"/>
      <c r="EGI161" s="241"/>
      <c r="EGJ161" s="241"/>
      <c r="EGK161" s="241"/>
      <c r="EGL161" s="241"/>
      <c r="EGM161" s="241"/>
      <c r="EGN161" s="241"/>
      <c r="EGO161" s="241"/>
      <c r="EGP161" s="241"/>
      <c r="EGQ161" s="241"/>
      <c r="EGR161" s="241"/>
      <c r="EGS161" s="241"/>
      <c r="EGT161" s="241"/>
      <c r="EGU161" s="241"/>
      <c r="EGV161" s="241"/>
      <c r="EGW161" s="241"/>
      <c r="EGX161" s="241"/>
      <c r="EGY161" s="241"/>
      <c r="EGZ161" s="241"/>
      <c r="EHA161" s="241"/>
      <c r="EHB161" s="241"/>
      <c r="EHC161" s="241"/>
      <c r="EHD161" s="241"/>
      <c r="EHE161" s="241"/>
      <c r="EHF161" s="241"/>
      <c r="EHG161" s="241"/>
      <c r="EHH161" s="241"/>
      <c r="EHI161" s="241"/>
      <c r="EHJ161" s="241"/>
      <c r="EHK161" s="241"/>
      <c r="EHL161" s="241"/>
      <c r="EHM161" s="241"/>
      <c r="EHN161" s="241"/>
      <c r="EHO161" s="241"/>
      <c r="EHP161" s="241"/>
      <c r="EHQ161" s="241"/>
      <c r="EHR161" s="241"/>
      <c r="EHS161" s="241"/>
      <c r="EHT161" s="241"/>
      <c r="EHU161" s="241"/>
      <c r="EHV161" s="241"/>
      <c r="EHW161" s="241"/>
      <c r="EHX161" s="1624"/>
      <c r="EHY161" s="1625"/>
      <c r="EHZ161" s="1625"/>
      <c r="EIA161" s="1625"/>
      <c r="EIB161" s="1625"/>
      <c r="EIC161" s="1625"/>
      <c r="EID161" s="1625"/>
      <c r="EIE161" s="1625"/>
      <c r="EIF161" s="1625"/>
      <c r="EIG161" s="1625"/>
      <c r="EIH161" s="1625"/>
      <c r="EII161" s="1625"/>
      <c r="EIJ161" s="1625"/>
      <c r="EIK161" s="1625"/>
      <c r="EIL161" s="1625"/>
      <c r="EIM161" s="1625"/>
      <c r="EIN161" s="1625"/>
      <c r="EIO161" s="1625"/>
      <c r="EIP161" s="1625"/>
      <c r="EIQ161" s="1625"/>
      <c r="EIR161" s="1625"/>
      <c r="EIS161" s="1626"/>
      <c r="EIT161" s="241"/>
      <c r="EIU161" s="241"/>
      <c r="EIV161" s="241"/>
      <c r="EIW161" s="241"/>
      <c r="EIX161" s="241"/>
      <c r="EIY161" s="241"/>
      <c r="EIZ161" s="241"/>
      <c r="EJA161" s="241"/>
      <c r="EJB161" s="241"/>
      <c r="EJC161" s="241"/>
      <c r="EJD161" s="241"/>
      <c r="EJE161" s="241"/>
      <c r="EJF161" s="241"/>
      <c r="EJG161" s="241"/>
      <c r="EJH161" s="241"/>
      <c r="EJI161" s="241"/>
      <c r="EJJ161" s="241"/>
      <c r="EJK161" s="241"/>
      <c r="EJL161" s="241"/>
      <c r="EJM161" s="241"/>
      <c r="EJN161" s="241"/>
      <c r="EJO161" s="241"/>
      <c r="EJP161" s="241"/>
      <c r="EJQ161" s="241"/>
      <c r="EKC161" s="1374"/>
      <c r="EKD161" s="1374"/>
      <c r="EKE161" s="1374"/>
      <c r="EKF161" s="1374"/>
      <c r="EKG161" s="1374"/>
      <c r="EKH161" s="1374"/>
      <c r="EKI161" s="1374"/>
      <c r="EKJ161" s="1374"/>
      <c r="EKK161" s="1374"/>
      <c r="EKL161" s="1374"/>
      <c r="EKM161" s="1374"/>
      <c r="EKN161" s="1374"/>
      <c r="EKO161" s="1374"/>
      <c r="EKP161" s="1374"/>
      <c r="EKQ161" s="1374"/>
      <c r="EKR161" s="1374"/>
      <c r="EKS161" s="1374"/>
      <c r="EKT161" s="1374"/>
      <c r="EKU161" s="1374"/>
      <c r="EKV161" s="1374"/>
      <c r="EKW161" s="1374"/>
      <c r="EKX161" s="1374"/>
      <c r="EKY161" s="1374"/>
      <c r="EKZ161" s="1374"/>
      <c r="ELA161" s="1374"/>
      <c r="ELB161" s="1374"/>
      <c r="ELC161" s="1374"/>
      <c r="ELD161" s="1374"/>
      <c r="ELE161" s="1374"/>
      <c r="ELF161" s="1374"/>
      <c r="ELG161" s="1374"/>
      <c r="ELH161" s="1374"/>
      <c r="ELI161" s="1374"/>
      <c r="ELJ161" s="1374"/>
      <c r="ELK161" s="1374"/>
      <c r="ELL161" s="1374"/>
      <c r="ELM161" s="1374"/>
      <c r="ELN161" s="1374"/>
      <c r="ELO161" s="1374"/>
      <c r="ELP161" s="1374"/>
      <c r="ELQ161" s="1374"/>
      <c r="ELR161" s="1374"/>
      <c r="ELS161" s="1374"/>
      <c r="ELT161" s="1374"/>
      <c r="ELU161" s="1374"/>
      <c r="ELV161" s="1374"/>
      <c r="ELW161" s="1374"/>
      <c r="ELX161" s="1374"/>
      <c r="ELY161" s="1374"/>
      <c r="ELZ161" s="1374"/>
      <c r="EMA161" s="1374"/>
      <c r="EMB161" s="1374"/>
      <c r="EMC161" s="1374"/>
      <c r="EMD161" s="1374"/>
      <c r="EME161" s="1374"/>
      <c r="EMF161" s="1374"/>
      <c r="EMG161" s="1374"/>
      <c r="EMH161" s="1374"/>
      <c r="ENN161" s="1502"/>
      <c r="ENO161" s="1602"/>
      <c r="ENP161" s="611"/>
      <c r="ENQ161" s="1502"/>
      <c r="ENR161" s="1602"/>
      <c r="ENS161" s="611"/>
      <c r="ENT161" s="1502"/>
      <c r="ENU161" s="1602"/>
      <c r="ENV161" s="611"/>
      <c r="ENW161" s="611"/>
      <c r="ENX161" s="1502"/>
      <c r="ENY161" s="1602"/>
      <c r="ENZ161" s="611"/>
      <c r="EOA161" s="1502"/>
      <c r="EOB161" s="1602"/>
      <c r="EOC161" s="611"/>
      <c r="EOD161" s="1502"/>
      <c r="EOE161" s="1602"/>
      <c r="EQF161" s="1502"/>
      <c r="EQG161" s="1602"/>
      <c r="EQH161" s="611"/>
      <c r="EQI161" s="1502"/>
      <c r="EQJ161" s="1602"/>
      <c r="EQK161" s="611"/>
      <c r="EQL161" s="1502"/>
      <c r="EQM161" s="1602"/>
      <c r="EQN161" s="611"/>
      <c r="EQO161" s="611"/>
      <c r="EQP161" s="1502"/>
      <c r="EQQ161" s="1602"/>
      <c r="EQR161" s="611"/>
      <c r="EQS161" s="1502"/>
      <c r="EQT161" s="1602"/>
      <c r="EQU161" s="611"/>
      <c r="EQV161" s="1502"/>
      <c r="EQW161" s="1602"/>
      <c r="ETA161" s="1518"/>
      <c r="ETB161" s="1518"/>
      <c r="ETC161" s="1518"/>
      <c r="ETD161" s="1518"/>
      <c r="ETE161" s="1518"/>
      <c r="ETF161" s="1518"/>
    </row>
    <row r="162" spans="1:998 1031:2032 2065:3906" s="226" customFormat="1" ht="15" customHeight="1">
      <c r="A162" s="1264"/>
      <c r="B162" s="1518"/>
      <c r="C162" s="1518"/>
      <c r="D162" s="1518"/>
      <c r="E162" s="1518"/>
      <c r="F162" s="1518"/>
      <c r="G162" s="1518"/>
      <c r="BB162" s="1502"/>
      <c r="BC162" s="1602"/>
      <c r="BD162" s="611"/>
      <c r="BE162" s="1502"/>
      <c r="BF162" s="1602"/>
      <c r="BG162" s="611"/>
      <c r="BH162" s="1502"/>
      <c r="BI162" s="1602"/>
      <c r="BJ162" s="611"/>
      <c r="BK162" s="611"/>
      <c r="BL162" s="1502"/>
      <c r="BM162" s="1602"/>
      <c r="BN162" s="611"/>
      <c r="BO162" s="1502"/>
      <c r="BP162" s="1602"/>
      <c r="BQ162" s="611"/>
      <c r="BR162" s="1502"/>
      <c r="BS162" s="1602"/>
      <c r="CN162" s="1502"/>
      <c r="CO162" s="1602"/>
      <c r="CP162" s="611"/>
      <c r="CQ162" s="1502"/>
      <c r="CR162" s="1602"/>
      <c r="CS162" s="611"/>
      <c r="CT162" s="1502"/>
      <c r="CU162" s="1602"/>
      <c r="CV162" s="611"/>
      <c r="CW162" s="611"/>
      <c r="CX162" s="1502"/>
      <c r="CY162" s="1602"/>
      <c r="CZ162" s="611"/>
      <c r="DA162" s="1502"/>
      <c r="DB162" s="1602"/>
      <c r="DC162" s="611"/>
      <c r="DD162" s="1502"/>
      <c r="DE162" s="1602"/>
      <c r="EP162" s="1502"/>
      <c r="EQ162" s="1602"/>
      <c r="ER162" s="611"/>
      <c r="ES162" s="1502"/>
      <c r="ET162" s="1602"/>
      <c r="EU162" s="611"/>
      <c r="EV162" s="1502"/>
      <c r="EW162" s="1602"/>
      <c r="EX162" s="611"/>
      <c r="EY162" s="611"/>
      <c r="EZ162" s="1502"/>
      <c r="FA162" s="1602"/>
      <c r="FB162" s="611"/>
      <c r="FC162" s="1502"/>
      <c r="FD162" s="1602"/>
      <c r="FE162" s="611"/>
      <c r="FF162" s="1502"/>
      <c r="FG162" s="1602"/>
      <c r="GR162" s="1502"/>
      <c r="GS162" s="1602"/>
      <c r="GT162" s="611"/>
      <c r="GU162" s="1502"/>
      <c r="GV162" s="1602"/>
      <c r="GW162" s="611"/>
      <c r="GX162" s="1502"/>
      <c r="GY162" s="1602"/>
      <c r="GZ162" s="611"/>
      <c r="HA162" s="611"/>
      <c r="HB162" s="1502"/>
      <c r="HC162" s="1602"/>
      <c r="HD162" s="611"/>
      <c r="HE162" s="1502"/>
      <c r="HF162" s="1602"/>
      <c r="HG162" s="611"/>
      <c r="HH162" s="1502"/>
      <c r="HI162" s="1602"/>
      <c r="IT162" s="1502"/>
      <c r="IU162" s="1602"/>
      <c r="IV162" s="611"/>
      <c r="IW162" s="1502"/>
      <c r="IX162" s="1602"/>
      <c r="IY162" s="611"/>
      <c r="IZ162" s="1502"/>
      <c r="JA162" s="1602"/>
      <c r="JB162" s="611"/>
      <c r="JC162" s="611"/>
      <c r="JD162" s="1502"/>
      <c r="JE162" s="1602"/>
      <c r="JF162" s="611"/>
      <c r="JG162" s="1502"/>
      <c r="JH162" s="1602"/>
      <c r="JI162" s="611"/>
      <c r="JJ162" s="1502"/>
      <c r="JK162" s="1602"/>
      <c r="KV162" s="1502"/>
      <c r="KW162" s="1602"/>
      <c r="KX162" s="611"/>
      <c r="KY162" s="1502"/>
      <c r="KZ162" s="1602"/>
      <c r="LA162" s="611"/>
      <c r="LB162" s="1502"/>
      <c r="LC162" s="1602"/>
      <c r="LD162" s="611"/>
      <c r="LE162" s="611"/>
      <c r="LF162" s="1502"/>
      <c r="LG162" s="1602"/>
      <c r="LH162" s="611"/>
      <c r="LI162" s="1502"/>
      <c r="LJ162" s="1602"/>
      <c r="LK162" s="611"/>
      <c r="LL162" s="1502"/>
      <c r="LM162" s="1602"/>
      <c r="MX162" s="1502"/>
      <c r="MY162" s="1602"/>
      <c r="MZ162" s="611"/>
      <c r="NA162" s="1502"/>
      <c r="NB162" s="1602"/>
      <c r="NC162" s="611"/>
      <c r="ND162" s="1502"/>
      <c r="NE162" s="1602"/>
      <c r="NF162" s="611"/>
      <c r="NG162" s="611"/>
      <c r="NH162" s="1502"/>
      <c r="NI162" s="1602"/>
      <c r="NJ162" s="611"/>
      <c r="NK162" s="1502"/>
      <c r="NL162" s="1602"/>
      <c r="NM162" s="611"/>
      <c r="NN162" s="1502"/>
      <c r="NO162" s="1602"/>
      <c r="OJ162" s="1502"/>
      <c r="OK162" s="1602"/>
      <c r="OL162" s="611"/>
      <c r="OM162" s="1502"/>
      <c r="ON162" s="1602"/>
      <c r="OO162" s="611"/>
      <c r="OP162" s="1502"/>
      <c r="OQ162" s="1602"/>
      <c r="OR162" s="611"/>
      <c r="OS162" s="611"/>
      <c r="OT162" s="1502"/>
      <c r="OU162" s="1602"/>
      <c r="OV162" s="611"/>
      <c r="OW162" s="1502"/>
      <c r="OX162" s="1602"/>
      <c r="OY162" s="611"/>
      <c r="OZ162" s="1502"/>
      <c r="PA162" s="1602"/>
      <c r="PV162" s="1502"/>
      <c r="PW162" s="1602"/>
      <c r="PX162" s="611"/>
      <c r="PY162" s="1502"/>
      <c r="PZ162" s="1602"/>
      <c r="QA162" s="611"/>
      <c r="QB162" s="1502"/>
      <c r="QC162" s="1602"/>
      <c r="QD162" s="611"/>
      <c r="QE162" s="611"/>
      <c r="QF162" s="1502"/>
      <c r="QG162" s="1602"/>
      <c r="QH162" s="611"/>
      <c r="QI162" s="1502"/>
      <c r="QJ162" s="1602"/>
      <c r="QK162" s="611"/>
      <c r="QL162" s="1502"/>
      <c r="QM162" s="1602"/>
      <c r="RX162" s="1502"/>
      <c r="RY162" s="1602"/>
      <c r="RZ162" s="611"/>
      <c r="SA162" s="1502"/>
      <c r="SB162" s="1602"/>
      <c r="SC162" s="611"/>
      <c r="SD162" s="1502"/>
      <c r="SE162" s="1602"/>
      <c r="SF162" s="611"/>
      <c r="SG162" s="611"/>
      <c r="SH162" s="1502"/>
      <c r="SI162" s="1602"/>
      <c r="SJ162" s="611"/>
      <c r="SK162" s="1502"/>
      <c r="SL162" s="1602"/>
      <c r="SM162" s="611"/>
      <c r="SN162" s="1502"/>
      <c r="SO162" s="1602"/>
      <c r="TZ162" s="1502"/>
      <c r="UA162" s="1602"/>
      <c r="UB162" s="611"/>
      <c r="UC162" s="1502"/>
      <c r="UD162" s="1602"/>
      <c r="UE162" s="611"/>
      <c r="UF162" s="1502"/>
      <c r="UG162" s="1602"/>
      <c r="UH162" s="611"/>
      <c r="UI162" s="611"/>
      <c r="UJ162" s="1502"/>
      <c r="UK162" s="1602"/>
      <c r="UL162" s="611"/>
      <c r="UM162" s="1502"/>
      <c r="UN162" s="1602"/>
      <c r="UO162" s="611"/>
      <c r="UP162" s="1502"/>
      <c r="UQ162" s="1602"/>
      <c r="WB162" s="1502"/>
      <c r="WC162" s="1602"/>
      <c r="WD162" s="611"/>
      <c r="WE162" s="1502"/>
      <c r="WF162" s="1602"/>
      <c r="WG162" s="611"/>
      <c r="WH162" s="1502"/>
      <c r="WI162" s="1602"/>
      <c r="WJ162" s="611"/>
      <c r="WK162" s="611"/>
      <c r="WL162" s="1502"/>
      <c r="WM162" s="1602"/>
      <c r="WN162" s="611"/>
      <c r="WO162" s="1502"/>
      <c r="WP162" s="1602"/>
      <c r="WQ162" s="611"/>
      <c r="WR162" s="1502"/>
      <c r="WS162" s="1602"/>
      <c r="YD162" s="1502"/>
      <c r="YE162" s="1602"/>
      <c r="YF162" s="611"/>
      <c r="YG162" s="1502"/>
      <c r="YH162" s="1602"/>
      <c r="YI162" s="611"/>
      <c r="YJ162" s="1502"/>
      <c r="YK162" s="1602"/>
      <c r="YL162" s="611"/>
      <c r="YM162" s="611"/>
      <c r="YN162" s="1502"/>
      <c r="YO162" s="1602"/>
      <c r="YP162" s="611"/>
      <c r="YQ162" s="1502"/>
      <c r="YR162" s="1602"/>
      <c r="YS162" s="611"/>
      <c r="YT162" s="1502"/>
      <c r="YU162" s="1602"/>
      <c r="AAF162" s="1502"/>
      <c r="AAG162" s="1602"/>
      <c r="AAH162" s="611"/>
      <c r="AAI162" s="1502"/>
      <c r="AAJ162" s="1602"/>
      <c r="AAK162" s="611"/>
      <c r="AAL162" s="1502"/>
      <c r="AAM162" s="1602"/>
      <c r="AAN162" s="611"/>
      <c r="AAO162" s="611"/>
      <c r="AAP162" s="1502"/>
      <c r="AAQ162" s="1602"/>
      <c r="AAR162" s="611"/>
      <c r="AAS162" s="1502"/>
      <c r="AAT162" s="1602"/>
      <c r="AAU162" s="611"/>
      <c r="AAV162" s="1502"/>
      <c r="AAW162" s="1602"/>
      <c r="ACH162" s="1502"/>
      <c r="ACI162" s="1602"/>
      <c r="ACJ162" s="611"/>
      <c r="ACK162" s="1502"/>
      <c r="ACL162" s="1602"/>
      <c r="ACM162" s="611"/>
      <c r="ACN162" s="1502"/>
      <c r="ACO162" s="1602"/>
      <c r="ACP162" s="611"/>
      <c r="ACQ162" s="611"/>
      <c r="ACR162" s="1502"/>
      <c r="ACS162" s="1602"/>
      <c r="ACT162" s="611"/>
      <c r="ACU162" s="1502"/>
      <c r="ACV162" s="1602"/>
      <c r="ACW162" s="611"/>
      <c r="ACX162" s="1502"/>
      <c r="ACY162" s="1602"/>
      <c r="AEJ162" s="1502"/>
      <c r="AEK162" s="1602"/>
      <c r="AEL162" s="611"/>
      <c r="AEM162" s="1502"/>
      <c r="AEN162" s="1602"/>
      <c r="AEO162" s="611"/>
      <c r="AEP162" s="1502"/>
      <c r="AEQ162" s="1602"/>
      <c r="AER162" s="611"/>
      <c r="AES162" s="611"/>
      <c r="AET162" s="1502"/>
      <c r="AEU162" s="1602"/>
      <c r="AEV162" s="611"/>
      <c r="AEW162" s="1502"/>
      <c r="AEX162" s="1602"/>
      <c r="AEY162" s="611"/>
      <c r="AEZ162" s="1502"/>
      <c r="AFA162" s="1602"/>
      <c r="AGL162" s="1502"/>
      <c r="AGM162" s="1602"/>
      <c r="AGN162" s="611"/>
      <c r="AGO162" s="1502"/>
      <c r="AGP162" s="1602"/>
      <c r="AGQ162" s="611"/>
      <c r="AGR162" s="1502"/>
      <c r="AGS162" s="1602"/>
      <c r="AGT162" s="611"/>
      <c r="AGU162" s="611"/>
      <c r="AGV162" s="1502"/>
      <c r="AGW162" s="1602"/>
      <c r="AGX162" s="611"/>
      <c r="AGY162" s="1502"/>
      <c r="AGZ162" s="1602"/>
      <c r="AHA162" s="611"/>
      <c r="AHB162" s="1502"/>
      <c r="AHC162" s="1602"/>
      <c r="AIN162" s="1502"/>
      <c r="AIO162" s="1602"/>
      <c r="AIP162" s="611"/>
      <c r="AIQ162" s="1502"/>
      <c r="AIR162" s="1602"/>
      <c r="AIS162" s="611"/>
      <c r="AIT162" s="1502"/>
      <c r="AIU162" s="1602"/>
      <c r="AIV162" s="611"/>
      <c r="AIW162" s="611"/>
      <c r="AIX162" s="1502"/>
      <c r="AIY162" s="1602"/>
      <c r="AIZ162" s="611"/>
      <c r="AJA162" s="1502"/>
      <c r="AJB162" s="1602"/>
      <c r="AJC162" s="611"/>
      <c r="AJD162" s="1502"/>
      <c r="AJE162" s="1602"/>
      <c r="AKP162" s="1502"/>
      <c r="AKQ162" s="1602"/>
      <c r="AKR162" s="611"/>
      <c r="AKS162" s="1502"/>
      <c r="AKT162" s="1602"/>
      <c r="AKU162" s="611"/>
      <c r="AKV162" s="1502"/>
      <c r="AKW162" s="1602"/>
      <c r="AKX162" s="611"/>
      <c r="AKY162" s="611"/>
      <c r="AKZ162" s="1502"/>
      <c r="ALA162" s="1602"/>
      <c r="ALB162" s="611"/>
      <c r="ALC162" s="1502"/>
      <c r="ALD162" s="1602"/>
      <c r="ALE162" s="611"/>
      <c r="ALF162" s="1502"/>
      <c r="ALG162" s="1602"/>
      <c r="AMR162" s="1502"/>
      <c r="AMS162" s="1602"/>
      <c r="AMT162" s="611"/>
      <c r="AMU162" s="1502"/>
      <c r="AMV162" s="1602"/>
      <c r="AMW162" s="611"/>
      <c r="AMX162" s="1502"/>
      <c r="AMY162" s="1602"/>
      <c r="AMZ162" s="611"/>
      <c r="ANA162" s="611"/>
      <c r="ANB162" s="1502"/>
      <c r="ANC162" s="1602"/>
      <c r="AND162" s="611"/>
      <c r="ANE162" s="1502"/>
      <c r="ANF162" s="1602"/>
      <c r="ANG162" s="611"/>
      <c r="ANH162" s="1502"/>
      <c r="ANI162" s="1602"/>
      <c r="AOT162" s="1502"/>
      <c r="AOU162" s="1602"/>
      <c r="AOV162" s="611"/>
      <c r="AOW162" s="1502"/>
      <c r="AOX162" s="1602"/>
      <c r="AOY162" s="611"/>
      <c r="AOZ162" s="1502"/>
      <c r="APA162" s="1602"/>
      <c r="APB162" s="611"/>
      <c r="APC162" s="611"/>
      <c r="APD162" s="1502"/>
      <c r="APE162" s="1602"/>
      <c r="APF162" s="611"/>
      <c r="APG162" s="1502"/>
      <c r="APH162" s="1602"/>
      <c r="API162" s="611"/>
      <c r="APJ162" s="1502"/>
      <c r="APK162" s="1602"/>
      <c r="AQV162" s="1502"/>
      <c r="AQW162" s="1602"/>
      <c r="AQX162" s="611"/>
      <c r="AQY162" s="1502"/>
      <c r="AQZ162" s="1602"/>
      <c r="ARA162" s="611"/>
      <c r="ARB162" s="1502"/>
      <c r="ARC162" s="1602"/>
      <c r="ARD162" s="611"/>
      <c r="ARE162" s="611"/>
      <c r="ARF162" s="1502"/>
      <c r="ARG162" s="1602"/>
      <c r="ARH162" s="611"/>
      <c r="ARI162" s="1502"/>
      <c r="ARJ162" s="1602"/>
      <c r="ARK162" s="611"/>
      <c r="ARL162" s="1502"/>
      <c r="ARM162" s="1602"/>
      <c r="ASX162" s="1502"/>
      <c r="ASY162" s="1602"/>
      <c r="ASZ162" s="611"/>
      <c r="ATA162" s="1502"/>
      <c r="ATB162" s="1602"/>
      <c r="ATC162" s="611"/>
      <c r="ATD162" s="1502"/>
      <c r="ATE162" s="1602"/>
      <c r="ATF162" s="611"/>
      <c r="ATG162" s="611"/>
      <c r="ATH162" s="1502"/>
      <c r="ATI162" s="1602"/>
      <c r="ATJ162" s="611"/>
      <c r="ATK162" s="1502"/>
      <c r="ATL162" s="1602"/>
      <c r="ATM162" s="611"/>
      <c r="ATN162" s="1502"/>
      <c r="ATO162" s="1602"/>
      <c r="AUI162" s="1377"/>
      <c r="AUJ162" s="1377"/>
      <c r="AUK162" s="1377"/>
      <c r="AUL162" s="1377"/>
      <c r="AUM162" s="1377"/>
      <c r="AUN162" s="1377"/>
      <c r="AUO162" s="1377"/>
      <c r="AUP162" s="1377"/>
      <c r="AUQ162" s="1377"/>
      <c r="AUR162" s="1377"/>
      <c r="AUS162" s="1377"/>
      <c r="AUT162" s="1377"/>
      <c r="AUU162" s="1377"/>
      <c r="AUV162" s="1377"/>
      <c r="AUW162" s="1377"/>
      <c r="AUX162" s="1377"/>
      <c r="AUY162" s="1377"/>
      <c r="AUZ162" s="1377"/>
      <c r="AVA162" s="1377"/>
      <c r="AVB162" s="1377"/>
      <c r="AVC162" s="1377"/>
      <c r="AVD162" s="1377"/>
      <c r="AVE162" s="1018"/>
      <c r="AVP162" s="868"/>
      <c r="AVQ162" s="868"/>
      <c r="AVR162" s="868"/>
      <c r="AVS162" s="868"/>
      <c r="AVT162" s="868"/>
      <c r="AVU162" s="868"/>
      <c r="AVV162" s="868"/>
      <c r="AVW162" s="868"/>
      <c r="AVX162" s="868"/>
      <c r="AVY162" s="868"/>
      <c r="AVZ162" s="868"/>
      <c r="AWA162" s="868"/>
      <c r="AWB162" s="868"/>
      <c r="AWC162" s="868"/>
      <c r="AWD162" s="868"/>
      <c r="AWE162" s="868"/>
      <c r="AWF162" s="868"/>
      <c r="AWG162" s="868"/>
      <c r="AWH162" s="868"/>
      <c r="AWI162" s="868"/>
      <c r="AWJ162" s="868"/>
      <c r="AWK162" s="868"/>
      <c r="AWL162" s="868"/>
      <c r="AWM162" s="868"/>
      <c r="AWN162" s="868"/>
      <c r="AWO162" s="868"/>
      <c r="AWP162" s="868"/>
      <c r="AWQ162" s="868"/>
      <c r="AWR162" s="868"/>
      <c r="AWS162" s="868"/>
      <c r="AWT162" s="868"/>
      <c r="AWU162" s="868"/>
      <c r="AWV162" s="868"/>
      <c r="AWW162" s="868"/>
      <c r="AWX162" s="868"/>
      <c r="AWY162" s="868"/>
      <c r="AWZ162" s="868"/>
      <c r="AXQ162" s="868"/>
      <c r="AXR162" s="868"/>
      <c r="AXS162" s="868"/>
      <c r="AXT162" s="868"/>
      <c r="AXU162" s="868"/>
      <c r="AXV162" s="868"/>
      <c r="AXW162" s="868"/>
      <c r="AXX162" s="868"/>
      <c r="AXY162" s="868"/>
      <c r="AXZ162" s="868"/>
      <c r="AYA162" s="868"/>
      <c r="AYB162" s="868"/>
      <c r="AYC162" s="868"/>
      <c r="AYD162" s="868"/>
      <c r="AYE162" s="868"/>
      <c r="AYF162" s="868"/>
      <c r="AYG162" s="868"/>
      <c r="AYH162" s="868"/>
      <c r="AYI162" s="868"/>
      <c r="AYJ162" s="868"/>
      <c r="AYK162" s="868"/>
      <c r="AYL162" s="868"/>
      <c r="AYM162" s="868"/>
      <c r="AZL162" s="1502"/>
      <c r="AZM162" s="1602"/>
      <c r="AZN162" s="611"/>
      <c r="AZO162" s="1502"/>
      <c r="AZP162" s="1602"/>
      <c r="AZQ162" s="611"/>
      <c r="AZR162" s="1502"/>
      <c r="AZS162" s="1602"/>
      <c r="AZT162" s="611"/>
      <c r="AZU162" s="611"/>
      <c r="AZV162" s="1502"/>
      <c r="AZW162" s="1602"/>
      <c r="AZX162" s="611"/>
      <c r="AZY162" s="1502"/>
      <c r="AZZ162" s="1602"/>
      <c r="BAA162" s="611"/>
      <c r="BAB162" s="1502"/>
      <c r="BAC162" s="1602"/>
      <c r="BBN162" s="1502"/>
      <c r="BBO162" s="1602"/>
      <c r="BBP162" s="611"/>
      <c r="BBQ162" s="1502"/>
      <c r="BBR162" s="1602"/>
      <c r="BBS162" s="611"/>
      <c r="BBT162" s="1502"/>
      <c r="BBU162" s="1602"/>
      <c r="BBV162" s="611"/>
      <c r="BBW162" s="611"/>
      <c r="BBX162" s="1502"/>
      <c r="BBY162" s="1602"/>
      <c r="BBZ162" s="611"/>
      <c r="BCA162" s="1502"/>
      <c r="BCB162" s="1602"/>
      <c r="BCC162" s="611"/>
      <c r="BCD162" s="1502"/>
      <c r="BCE162" s="1602"/>
      <c r="BDP162" s="1502"/>
      <c r="BDQ162" s="1602"/>
      <c r="BDR162" s="611"/>
      <c r="BDS162" s="1502"/>
      <c r="BDT162" s="1602"/>
      <c r="BDU162" s="611"/>
      <c r="BDV162" s="1502"/>
      <c r="BDW162" s="1602"/>
      <c r="BDX162" s="611"/>
      <c r="BDY162" s="611"/>
      <c r="BDZ162" s="1502"/>
      <c r="BEA162" s="1602"/>
      <c r="BEB162" s="611"/>
      <c r="BEC162" s="1502"/>
      <c r="BED162" s="1602"/>
      <c r="BEE162" s="611"/>
      <c r="BEF162" s="1502"/>
      <c r="BEG162" s="1602"/>
      <c r="BFR162" s="1502"/>
      <c r="BFS162" s="1602"/>
      <c r="BFT162" s="611"/>
      <c r="BFU162" s="1502"/>
      <c r="BFV162" s="1602"/>
      <c r="BFW162" s="611"/>
      <c r="BFX162" s="1502"/>
      <c r="BFY162" s="1602"/>
      <c r="BFZ162" s="611"/>
      <c r="BGA162" s="611"/>
      <c r="BGB162" s="1502"/>
      <c r="BGC162" s="1602"/>
      <c r="BGD162" s="611"/>
      <c r="BGE162" s="1502"/>
      <c r="BGF162" s="1602"/>
      <c r="BGG162" s="611"/>
      <c r="BGH162" s="1502"/>
      <c r="BGI162" s="1602"/>
      <c r="BHT162" s="1502"/>
      <c r="BHU162" s="1602"/>
      <c r="BHV162" s="611"/>
      <c r="BHW162" s="1502"/>
      <c r="BHX162" s="1602"/>
      <c r="BHY162" s="611"/>
      <c r="BHZ162" s="1502"/>
      <c r="BIA162" s="1602"/>
      <c r="BIB162" s="611"/>
      <c r="BIC162" s="611"/>
      <c r="BID162" s="1502"/>
      <c r="BIE162" s="1602"/>
      <c r="BIF162" s="611"/>
      <c r="BIG162" s="1502"/>
      <c r="BIH162" s="1602"/>
      <c r="BII162" s="611"/>
      <c r="BIJ162" s="1502"/>
      <c r="BIK162" s="1602"/>
      <c r="BJV162" s="1502"/>
      <c r="BJW162" s="1602"/>
      <c r="BJX162" s="611"/>
      <c r="BJY162" s="1502"/>
      <c r="BJZ162" s="1602"/>
      <c r="BKA162" s="611"/>
      <c r="BKB162" s="1502"/>
      <c r="BKC162" s="1602"/>
      <c r="BKD162" s="611"/>
      <c r="BKE162" s="611"/>
      <c r="BKF162" s="1502"/>
      <c r="BKG162" s="1602"/>
      <c r="BKH162" s="611"/>
      <c r="BKI162" s="1502"/>
      <c r="BKJ162" s="1602"/>
      <c r="BKK162" s="611"/>
      <c r="BKL162" s="1502"/>
      <c r="BKM162" s="1602"/>
      <c r="BLX162" s="1502"/>
      <c r="BLY162" s="1602"/>
      <c r="BLZ162" s="611"/>
      <c r="BMA162" s="1502"/>
      <c r="BMB162" s="1602"/>
      <c r="BMC162" s="611"/>
      <c r="BMD162" s="1502"/>
      <c r="BME162" s="1602"/>
      <c r="BMF162" s="611"/>
      <c r="BMG162" s="611"/>
      <c r="BMH162" s="1502"/>
      <c r="BMI162" s="1602"/>
      <c r="BMJ162" s="611"/>
      <c r="BMK162" s="1502"/>
      <c r="BML162" s="1602"/>
      <c r="BMM162" s="611"/>
      <c r="BMN162" s="1502"/>
      <c r="BMO162" s="1602"/>
      <c r="BNZ162" s="1502"/>
      <c r="BOA162" s="1602"/>
      <c r="BOB162" s="611"/>
      <c r="BOC162" s="1502"/>
      <c r="BOD162" s="1602"/>
      <c r="BOE162" s="611"/>
      <c r="BOF162" s="1502"/>
      <c r="BOG162" s="1602"/>
      <c r="BOH162" s="611"/>
      <c r="BOI162" s="611"/>
      <c r="BOJ162" s="1502"/>
      <c r="BOK162" s="1602"/>
      <c r="BOL162" s="611"/>
      <c r="BOM162" s="1502"/>
      <c r="BON162" s="1602"/>
      <c r="BOO162" s="611"/>
      <c r="BOP162" s="1502"/>
      <c r="BOQ162" s="1602"/>
      <c r="BQB162" s="1502"/>
      <c r="BQC162" s="1602"/>
      <c r="BQD162" s="611"/>
      <c r="BQE162" s="1502"/>
      <c r="BQF162" s="1602"/>
      <c r="BQG162" s="611"/>
      <c r="BQH162" s="1502"/>
      <c r="BQI162" s="1602"/>
      <c r="BQJ162" s="611"/>
      <c r="BQK162" s="611"/>
      <c r="BQL162" s="1502"/>
      <c r="BQM162" s="1602"/>
      <c r="BQN162" s="611"/>
      <c r="BQO162" s="1502"/>
      <c r="BQP162" s="1602"/>
      <c r="BQQ162" s="611"/>
      <c r="BQR162" s="1502"/>
      <c r="BQS162" s="1602"/>
      <c r="BSD162" s="1502"/>
      <c r="BSE162" s="1602"/>
      <c r="BSF162" s="611"/>
      <c r="BSG162" s="1502"/>
      <c r="BSH162" s="1602"/>
      <c r="BSI162" s="611"/>
      <c r="BSJ162" s="1502"/>
      <c r="BSK162" s="1602"/>
      <c r="BSL162" s="611"/>
      <c r="BSM162" s="611"/>
      <c r="BSN162" s="1502"/>
      <c r="BSO162" s="1602"/>
      <c r="BSP162" s="611"/>
      <c r="BSQ162" s="1502"/>
      <c r="BSR162" s="1602"/>
      <c r="BSS162" s="611"/>
      <c r="BST162" s="1502"/>
      <c r="BSU162" s="1602"/>
      <c r="BUF162" s="1502"/>
      <c r="BUG162" s="1602"/>
      <c r="BUH162" s="611"/>
      <c r="BUI162" s="1502"/>
      <c r="BUJ162" s="1602"/>
      <c r="BUK162" s="611"/>
      <c r="BUL162" s="1502"/>
      <c r="BUM162" s="1602"/>
      <c r="BUN162" s="611"/>
      <c r="BUO162" s="611"/>
      <c r="BUP162" s="1502"/>
      <c r="BUQ162" s="1602"/>
      <c r="BUR162" s="611"/>
      <c r="BUS162" s="1502"/>
      <c r="BUT162" s="1602"/>
      <c r="BUU162" s="611"/>
      <c r="BUV162" s="1502"/>
      <c r="BUW162" s="1602"/>
      <c r="BWH162" s="1502"/>
      <c r="BWI162" s="1602"/>
      <c r="BWJ162" s="611"/>
      <c r="BWK162" s="1502"/>
      <c r="BWL162" s="1602"/>
      <c r="BWM162" s="611"/>
      <c r="BWN162" s="1502"/>
      <c r="BWO162" s="1602"/>
      <c r="BWP162" s="611"/>
      <c r="BWQ162" s="611"/>
      <c r="BWR162" s="1502"/>
      <c r="BWS162" s="1602"/>
      <c r="BWT162" s="611"/>
      <c r="BWU162" s="1502"/>
      <c r="BWV162" s="1602"/>
      <c r="BWW162" s="611"/>
      <c r="BWX162" s="1502"/>
      <c r="BWY162" s="1602"/>
      <c r="BYJ162" s="1502"/>
      <c r="BYK162" s="1602"/>
      <c r="BYL162" s="611"/>
      <c r="BYM162" s="1502"/>
      <c r="BYN162" s="1602"/>
      <c r="BYO162" s="611"/>
      <c r="BYP162" s="1502"/>
      <c r="BYQ162" s="1602"/>
      <c r="BYR162" s="611"/>
      <c r="BYS162" s="611"/>
      <c r="BYT162" s="1502"/>
      <c r="BYU162" s="1602"/>
      <c r="BYV162" s="611"/>
      <c r="BYW162" s="1502"/>
      <c r="BYX162" s="1602"/>
      <c r="BYY162" s="611"/>
      <c r="BYZ162" s="1502"/>
      <c r="BZA162" s="1602"/>
      <c r="CAL162" s="1502"/>
      <c r="CAM162" s="1602"/>
      <c r="CAN162" s="611"/>
      <c r="CAO162" s="1502"/>
      <c r="CAP162" s="1602"/>
      <c r="CAQ162" s="611"/>
      <c r="CAR162" s="1502"/>
      <c r="CAS162" s="1602"/>
      <c r="CAT162" s="611"/>
      <c r="CAU162" s="611"/>
      <c r="CAV162" s="1502"/>
      <c r="CAW162" s="1602"/>
      <c r="CAX162" s="611"/>
      <c r="CAY162" s="1502"/>
      <c r="CAZ162" s="1602"/>
      <c r="CBA162" s="611"/>
      <c r="CBB162" s="1502"/>
      <c r="CBC162" s="1602"/>
      <c r="CCN162" s="1502"/>
      <c r="CCO162" s="1602"/>
      <c r="CCP162" s="611"/>
      <c r="CCQ162" s="1502"/>
      <c r="CCR162" s="1602"/>
      <c r="CCS162" s="611"/>
      <c r="CCT162" s="1502"/>
      <c r="CCU162" s="1602"/>
      <c r="CCV162" s="611"/>
      <c r="CCW162" s="611"/>
      <c r="CCX162" s="1502"/>
      <c r="CCY162" s="1602"/>
      <c r="CCZ162" s="611"/>
      <c r="CDA162" s="1502"/>
      <c r="CDB162" s="1602"/>
      <c r="CDC162" s="611"/>
      <c r="CDD162" s="1502"/>
      <c r="CDE162" s="1602"/>
      <c r="CEP162" s="1502"/>
      <c r="CEQ162" s="1602"/>
      <c r="CER162" s="611"/>
      <c r="CES162" s="1502"/>
      <c r="CET162" s="1602"/>
      <c r="CEU162" s="611"/>
      <c r="CEV162" s="1502"/>
      <c r="CEW162" s="1602"/>
      <c r="CEX162" s="611"/>
      <c r="CEY162" s="611"/>
      <c r="CEZ162" s="1502"/>
      <c r="CFA162" s="1602"/>
      <c r="CFB162" s="611"/>
      <c r="CFC162" s="1502"/>
      <c r="CFD162" s="1602"/>
      <c r="CFE162" s="611"/>
      <c r="CFF162" s="1502"/>
      <c r="CFG162" s="1602"/>
      <c r="CGR162" s="1502"/>
      <c r="CGS162" s="1602"/>
      <c r="CGT162" s="611"/>
      <c r="CGU162" s="1502"/>
      <c r="CGV162" s="1602"/>
      <c r="CGW162" s="611"/>
      <c r="CGX162" s="1502"/>
      <c r="CGY162" s="1602"/>
      <c r="CGZ162" s="611"/>
      <c r="CHA162" s="611"/>
      <c r="CHB162" s="1502"/>
      <c r="CHC162" s="1602"/>
      <c r="CHD162" s="611"/>
      <c r="CHE162" s="1502"/>
      <c r="CHF162" s="1602"/>
      <c r="CHG162" s="611"/>
      <c r="CHH162" s="1502"/>
      <c r="CHI162" s="1602"/>
      <c r="CIT162" s="1502"/>
      <c r="CIU162" s="1602"/>
      <c r="CIV162" s="611"/>
      <c r="CIW162" s="1502"/>
      <c r="CIX162" s="1602"/>
      <c r="CIY162" s="611"/>
      <c r="CIZ162" s="1502"/>
      <c r="CJA162" s="1602"/>
      <c r="CJB162" s="611"/>
      <c r="CJC162" s="611"/>
      <c r="CJD162" s="1502"/>
      <c r="CJE162" s="1602"/>
      <c r="CJF162" s="611"/>
      <c r="CJG162" s="1502"/>
      <c r="CJH162" s="1602"/>
      <c r="CJI162" s="611"/>
      <c r="CJJ162" s="1502"/>
      <c r="CJK162" s="1602"/>
      <c r="CKV162" s="1502"/>
      <c r="CKW162" s="1602"/>
      <c r="CKX162" s="611"/>
      <c r="CKY162" s="1502"/>
      <c r="CKZ162" s="1602"/>
      <c r="CLA162" s="611"/>
      <c r="CLB162" s="1502"/>
      <c r="CLC162" s="1602"/>
      <c r="CLD162" s="611"/>
      <c r="CLE162" s="611"/>
      <c r="CLF162" s="1502"/>
      <c r="CLG162" s="1602"/>
      <c r="CLH162" s="611"/>
      <c r="CLI162" s="1502"/>
      <c r="CLJ162" s="1602"/>
      <c r="CLK162" s="611"/>
      <c r="CLL162" s="1502"/>
      <c r="CLM162" s="1602"/>
      <c r="CMX162" s="1502"/>
      <c r="CMY162" s="1602"/>
      <c r="CMZ162" s="611"/>
      <c r="CNA162" s="1502"/>
      <c r="CNB162" s="1602"/>
      <c r="CNC162" s="611"/>
      <c r="CND162" s="1502"/>
      <c r="CNE162" s="1602"/>
      <c r="CNF162" s="611"/>
      <c r="CNG162" s="611"/>
      <c r="CNH162" s="1502"/>
      <c r="CNI162" s="1602"/>
      <c r="CNJ162" s="611"/>
      <c r="CNK162" s="1502"/>
      <c r="CNL162" s="1602"/>
      <c r="CNM162" s="611"/>
      <c r="CNN162" s="1502"/>
      <c r="CNO162" s="1602"/>
      <c r="COZ162" s="1502"/>
      <c r="CPA162" s="1602"/>
      <c r="CPB162" s="611"/>
      <c r="CPC162" s="1502"/>
      <c r="CPD162" s="1602"/>
      <c r="CPE162" s="611"/>
      <c r="CPF162" s="1502"/>
      <c r="CPG162" s="1602"/>
      <c r="CPH162" s="611"/>
      <c r="CPI162" s="611"/>
      <c r="CPJ162" s="1502"/>
      <c r="CPK162" s="1602"/>
      <c r="CPL162" s="611"/>
      <c r="CPM162" s="1502"/>
      <c r="CPN162" s="1602"/>
      <c r="CPO162" s="611"/>
      <c r="CPP162" s="1502"/>
      <c r="CPQ162" s="1602"/>
      <c r="CRB162" s="1502"/>
      <c r="CRC162" s="1602"/>
      <c r="CRD162" s="611"/>
      <c r="CRE162" s="1502"/>
      <c r="CRF162" s="1602"/>
      <c r="CRG162" s="611"/>
      <c r="CRH162" s="1502"/>
      <c r="CRI162" s="1602"/>
      <c r="CRJ162" s="611"/>
      <c r="CRK162" s="611"/>
      <c r="CRL162" s="1502"/>
      <c r="CRM162" s="1602"/>
      <c r="CRN162" s="611"/>
      <c r="CRO162" s="1502"/>
      <c r="CRP162" s="1602"/>
      <c r="CRQ162" s="611"/>
      <c r="CRR162" s="1502"/>
      <c r="CRS162" s="1602"/>
      <c r="CTD162" s="1502"/>
      <c r="CTE162" s="1602"/>
      <c r="CTF162" s="611"/>
      <c r="CTG162" s="1502"/>
      <c r="CTH162" s="1602"/>
      <c r="CTI162" s="611"/>
      <c r="CTJ162" s="1502"/>
      <c r="CTK162" s="1602"/>
      <c r="CTL162" s="611"/>
      <c r="CTM162" s="611"/>
      <c r="CTN162" s="1502"/>
      <c r="CTO162" s="1602"/>
      <c r="CTP162" s="611"/>
      <c r="CTQ162" s="1502"/>
      <c r="CTR162" s="1602"/>
      <c r="CTS162" s="611"/>
      <c r="CTT162" s="1502"/>
      <c r="CTU162" s="1602"/>
      <c r="CWL162" s="1502"/>
      <c r="CWM162" s="1602"/>
      <c r="CWN162" s="611"/>
      <c r="CWO162" s="1502"/>
      <c r="CWP162" s="1602"/>
      <c r="CWQ162" s="611"/>
      <c r="CWR162" s="1502"/>
      <c r="CWS162" s="1602"/>
      <c r="CWT162" s="611"/>
      <c r="CWU162" s="611"/>
      <c r="CWV162" s="1502"/>
      <c r="CWW162" s="1602"/>
      <c r="CWX162" s="611"/>
      <c r="CWY162" s="1502"/>
      <c r="CWZ162" s="1602"/>
      <c r="CXA162" s="611"/>
      <c r="CXB162" s="1502"/>
      <c r="CXC162" s="1602"/>
      <c r="DAJ162" s="1502"/>
      <c r="DAK162" s="1602"/>
      <c r="DAL162" s="611"/>
      <c r="DAM162" s="1502"/>
      <c r="DAN162" s="1602"/>
      <c r="DAO162" s="611"/>
      <c r="DAP162" s="1502"/>
      <c r="DAQ162" s="1602"/>
      <c r="DAR162" s="611"/>
      <c r="DAS162" s="611"/>
      <c r="DAT162" s="1502"/>
      <c r="DAU162" s="1602"/>
      <c r="DAV162" s="611"/>
      <c r="DAW162" s="1502"/>
      <c r="DAX162" s="1602"/>
      <c r="DAY162" s="611"/>
      <c r="DAZ162" s="1502"/>
      <c r="DBA162" s="1602"/>
      <c r="DDR162" s="1502"/>
      <c r="DDS162" s="1602"/>
      <c r="DDT162" s="611"/>
      <c r="DDU162" s="1502"/>
      <c r="DDV162" s="1602"/>
      <c r="DDW162" s="611"/>
      <c r="DDX162" s="1502"/>
      <c r="DDY162" s="1602"/>
      <c r="DDZ162" s="611"/>
      <c r="DEA162" s="611"/>
      <c r="DEB162" s="1502"/>
      <c r="DEC162" s="1602"/>
      <c r="DED162" s="611"/>
      <c r="DEE162" s="1502"/>
      <c r="DEF162" s="1602"/>
      <c r="DEG162" s="611"/>
      <c r="DEH162" s="1502"/>
      <c r="DEI162" s="1602"/>
      <c r="DGZ162" s="1502"/>
      <c r="DHA162" s="1602"/>
      <c r="DHB162" s="611"/>
      <c r="DHC162" s="1502"/>
      <c r="DHD162" s="1602"/>
      <c r="DHE162" s="611"/>
      <c r="DHF162" s="1502"/>
      <c r="DHG162" s="1602"/>
      <c r="DHH162" s="611"/>
      <c r="DHI162" s="611"/>
      <c r="DHJ162" s="1502"/>
      <c r="DHK162" s="1602"/>
      <c r="DHL162" s="611"/>
      <c r="DHM162" s="1502"/>
      <c r="DHN162" s="1602"/>
      <c r="DHO162" s="611"/>
      <c r="DHP162" s="1502"/>
      <c r="DHQ162" s="1602"/>
      <c r="DKH162" s="1502"/>
      <c r="DKI162" s="1602"/>
      <c r="DKJ162" s="611"/>
      <c r="DKK162" s="1502"/>
      <c r="DKL162" s="1602"/>
      <c r="DKM162" s="611"/>
      <c r="DKN162" s="1502"/>
      <c r="DKO162" s="1602"/>
      <c r="DKP162" s="611"/>
      <c r="DKQ162" s="611"/>
      <c r="DKR162" s="1502"/>
      <c r="DKS162" s="1602"/>
      <c r="DKT162" s="611"/>
      <c r="DKU162" s="1502"/>
      <c r="DKV162" s="1602"/>
      <c r="DKW162" s="611"/>
      <c r="DKX162" s="1502"/>
      <c r="DKY162" s="1602"/>
      <c r="DLJ162" s="792"/>
      <c r="DLK162" s="792"/>
      <c r="DLL162" s="792"/>
      <c r="DLM162" s="792"/>
      <c r="DLN162" s="792"/>
      <c r="DLO162" s="792"/>
      <c r="DLP162" s="792"/>
      <c r="DLQ162" s="792"/>
      <c r="DLR162" s="792"/>
      <c r="DLS162" s="792"/>
      <c r="DLT162" s="792"/>
      <c r="DLU162" s="792"/>
      <c r="DLV162" s="792"/>
      <c r="DLW162" s="792"/>
      <c r="DLX162" s="792"/>
      <c r="DLY162" s="792"/>
      <c r="DLZ162" s="792"/>
      <c r="DMA162" s="792"/>
      <c r="DMB162" s="792"/>
      <c r="DMC162" s="792"/>
      <c r="DMD162" s="792"/>
      <c r="DME162" s="792"/>
      <c r="DMF162" s="792"/>
      <c r="DMG162" s="792"/>
      <c r="DMH162" s="792"/>
      <c r="DMI162" s="792"/>
      <c r="DMJ162" s="792"/>
      <c r="DMK162" s="792"/>
      <c r="DML162" s="792"/>
      <c r="DMM162" s="792"/>
      <c r="DMN162" s="792"/>
      <c r="DMO162" s="792"/>
      <c r="DMP162" s="792"/>
      <c r="DMQ162" s="792"/>
      <c r="DMR162" s="792"/>
      <c r="DMS162" s="792"/>
      <c r="DMT162" s="792"/>
      <c r="DMU162" s="792"/>
      <c r="DMV162" s="792"/>
      <c r="DMW162" s="792"/>
      <c r="DMX162" s="792"/>
      <c r="DMY162" s="792"/>
      <c r="DMZ162" s="792"/>
      <c r="DNA162" s="792"/>
      <c r="DNB162" s="792"/>
      <c r="DNC162" s="792"/>
      <c r="DND162" s="792"/>
      <c r="DNE162" s="792"/>
      <c r="DNF162" s="792"/>
      <c r="DNG162" s="792"/>
      <c r="DNH162" s="792"/>
      <c r="DNI162" s="792"/>
      <c r="DNJ162" s="792"/>
      <c r="DNP162" s="1502"/>
      <c r="DNQ162" s="1602"/>
      <c r="DNR162" s="611"/>
      <c r="DNS162" s="1502"/>
      <c r="DNT162" s="1602"/>
      <c r="DNU162" s="611"/>
      <c r="DNV162" s="1502"/>
      <c r="DNW162" s="1602"/>
      <c r="DNX162" s="611"/>
      <c r="DNY162" s="611"/>
      <c r="DNZ162" s="1502"/>
      <c r="DOA162" s="1602"/>
      <c r="DOB162" s="611"/>
      <c r="DOC162" s="1502"/>
      <c r="DOD162" s="1602"/>
      <c r="DOE162" s="611"/>
      <c r="DOF162" s="1502"/>
      <c r="DOG162" s="1602"/>
      <c r="DRN162" s="1502"/>
      <c r="DRO162" s="1602"/>
      <c r="DRP162" s="611"/>
      <c r="DRQ162" s="1502"/>
      <c r="DRR162" s="1602"/>
      <c r="DRS162" s="611"/>
      <c r="DRT162" s="1502"/>
      <c r="DRU162" s="1602"/>
      <c r="DRV162" s="611"/>
      <c r="DRW162" s="611"/>
      <c r="DRX162" s="1502"/>
      <c r="DRY162" s="1602"/>
      <c r="DRZ162" s="611"/>
      <c r="DSA162" s="1502"/>
      <c r="DSB162" s="1602"/>
      <c r="DSC162" s="611"/>
      <c r="DSD162" s="1502"/>
      <c r="DSE162" s="1602"/>
      <c r="DTV162" s="1373"/>
      <c r="DTW162" s="1373"/>
      <c r="DTX162" s="1373"/>
      <c r="DTY162" s="1373"/>
      <c r="DTZ162" s="1373"/>
      <c r="DUA162" s="1373"/>
      <c r="DUB162" s="1373"/>
      <c r="DUC162" s="1373"/>
      <c r="DUD162" s="1373"/>
      <c r="DUE162" s="1373"/>
      <c r="DUF162" s="1373"/>
      <c r="DUG162" s="1373"/>
      <c r="DUH162" s="1373"/>
      <c r="DUI162" s="1373"/>
      <c r="DVF162" s="235"/>
      <c r="DVG162" s="235"/>
      <c r="DVH162" s="235"/>
      <c r="DVI162" s="235"/>
      <c r="DVJ162" s="235"/>
      <c r="DVK162" s="235"/>
      <c r="DVL162" s="235"/>
      <c r="DVM162" s="235"/>
      <c r="DVN162" s="235"/>
      <c r="DVO162" s="235"/>
      <c r="DVP162" s="235"/>
      <c r="DVQ162" s="235"/>
      <c r="DVR162" s="235"/>
      <c r="DVS162" s="235"/>
      <c r="DVT162" s="235"/>
      <c r="DVU162" s="235"/>
      <c r="DVV162" s="235"/>
      <c r="DVW162" s="235"/>
      <c r="DVX162" s="235"/>
      <c r="DVY162" s="235"/>
      <c r="DVZ162" s="235"/>
      <c r="DWA162" s="235"/>
      <c r="DWB162" s="235"/>
      <c r="DWC162" s="235"/>
      <c r="DWD162" s="235"/>
      <c r="DWE162" s="235"/>
      <c r="DWF162" s="235"/>
      <c r="DWG162" s="235"/>
      <c r="DWH162" s="235"/>
      <c r="DWI162" s="235"/>
      <c r="DWJ162" s="235"/>
      <c r="DWK162" s="235"/>
      <c r="DWL162" s="235"/>
      <c r="DWM162" s="235"/>
      <c r="DWN162" s="235"/>
      <c r="DWO162" s="235"/>
      <c r="DWP162" s="235"/>
      <c r="DWQ162" s="235"/>
      <c r="DWR162" s="235"/>
      <c r="DWS162" s="235"/>
      <c r="DWT162" s="235"/>
      <c r="DWU162" s="235"/>
      <c r="DWV162" s="235"/>
      <c r="DWW162" s="235"/>
      <c r="DWX162" s="235"/>
      <c r="DWY162" s="235"/>
      <c r="DWZ162" s="235"/>
      <c r="DXA162" s="235"/>
      <c r="DXB162" s="235"/>
      <c r="DXC162" s="235"/>
      <c r="DXD162" s="235"/>
      <c r="DXE162" s="235"/>
      <c r="DXF162" s="235"/>
      <c r="DXG162" s="235"/>
      <c r="DXH162" s="235"/>
      <c r="DXI162" s="235"/>
      <c r="DXJ162" s="235"/>
      <c r="DXK162" s="235"/>
      <c r="DXL162" s="235"/>
      <c r="DXM162" s="235"/>
      <c r="DXN162" s="235"/>
      <c r="DXO162" s="235"/>
      <c r="DXP162" s="235"/>
      <c r="DXQ162" s="235"/>
      <c r="DXR162" s="241"/>
      <c r="DXS162" s="241"/>
      <c r="DXT162" s="241"/>
      <c r="DXU162" s="241"/>
      <c r="DXV162" s="241"/>
      <c r="DXW162" s="241"/>
      <c r="DXX162" s="241"/>
      <c r="DXY162" s="241"/>
      <c r="DXZ162" s="241"/>
      <c r="DYA162" s="241"/>
      <c r="DYB162" s="241"/>
      <c r="DYC162" s="241"/>
      <c r="DYD162" s="241"/>
      <c r="DYE162" s="241"/>
      <c r="DYF162" s="241"/>
      <c r="DYG162" s="241"/>
      <c r="DYH162" s="1624"/>
      <c r="DYI162" s="1625"/>
      <c r="DYJ162" s="1625"/>
      <c r="DYK162" s="1625"/>
      <c r="DYL162" s="1625"/>
      <c r="DYM162" s="1625"/>
      <c r="DYN162" s="1625"/>
      <c r="DYO162" s="1625"/>
      <c r="DYP162" s="1625"/>
      <c r="DYQ162" s="1625"/>
      <c r="DYR162" s="1625"/>
      <c r="DYS162" s="1625"/>
      <c r="DYT162" s="1625"/>
      <c r="DYU162" s="1625"/>
      <c r="DYV162" s="1625"/>
      <c r="DYW162" s="1625"/>
      <c r="DYX162" s="1625"/>
      <c r="DYY162" s="1625"/>
      <c r="DYZ162" s="1625"/>
      <c r="DZA162" s="1625"/>
      <c r="DZB162" s="1625"/>
      <c r="DZC162" s="1626"/>
      <c r="DZD162" s="241"/>
      <c r="DZE162" s="241"/>
      <c r="DZF162" s="241"/>
      <c r="DZG162" s="241"/>
      <c r="DZH162" s="241"/>
      <c r="DZI162" s="241"/>
      <c r="DZJ162" s="241"/>
      <c r="DZK162" s="241"/>
      <c r="DZL162" s="241"/>
      <c r="DZM162" s="241"/>
      <c r="DZN162" s="241"/>
      <c r="DZO162" s="241"/>
      <c r="DZP162" s="241"/>
      <c r="DZQ162" s="241"/>
      <c r="DZR162" s="241"/>
      <c r="DZS162" s="241"/>
      <c r="DZT162" s="235"/>
      <c r="DZU162" s="235"/>
      <c r="DZV162" s="235"/>
      <c r="DZW162" s="235"/>
      <c r="DZX162" s="235"/>
      <c r="DZY162" s="235"/>
      <c r="DZZ162" s="235"/>
      <c r="EAA162" s="235"/>
      <c r="EAB162" s="235"/>
      <c r="EAC162" s="235"/>
      <c r="EAD162" s="235"/>
      <c r="EAE162" s="235"/>
      <c r="EAF162" s="235"/>
      <c r="EAG162" s="235"/>
      <c r="EAH162" s="235"/>
      <c r="EAI162" s="235"/>
      <c r="EAJ162" s="235"/>
      <c r="EAK162" s="235"/>
      <c r="EAL162" s="235"/>
      <c r="EAM162" s="235"/>
      <c r="EAN162" s="235"/>
      <c r="EAO162" s="235"/>
      <c r="EAP162" s="235"/>
      <c r="EAQ162" s="235"/>
      <c r="EAR162" s="235"/>
      <c r="EAS162" s="235"/>
      <c r="EAT162" s="235"/>
      <c r="EAU162" s="235"/>
      <c r="EAV162" s="235"/>
      <c r="EAW162" s="235"/>
      <c r="EAX162" s="235"/>
      <c r="EAY162" s="235"/>
      <c r="EAZ162" s="235"/>
      <c r="EBA162" s="235"/>
      <c r="EBB162" s="235"/>
      <c r="EBC162" s="235"/>
      <c r="EBD162" s="235"/>
      <c r="EBE162" s="235"/>
      <c r="EBF162" s="235"/>
      <c r="EBG162" s="235"/>
      <c r="EBH162" s="235"/>
      <c r="EBI162" s="235"/>
      <c r="EBJ162" s="235"/>
      <c r="EBK162" s="235"/>
      <c r="EBL162" s="235"/>
      <c r="EBM162" s="235"/>
      <c r="EBN162" s="235"/>
      <c r="EBO162" s="235"/>
      <c r="EBP162" s="241"/>
      <c r="EBQ162" s="241"/>
      <c r="EBR162" s="241"/>
      <c r="EBS162" s="241"/>
      <c r="EBT162" s="241"/>
      <c r="EBU162" s="241"/>
      <c r="EBV162" s="241"/>
      <c r="EBW162" s="241"/>
      <c r="EBX162" s="241"/>
      <c r="EBY162" s="241"/>
      <c r="EBZ162" s="241"/>
      <c r="ECA162" s="241"/>
      <c r="ECB162" s="241"/>
      <c r="ECC162" s="241"/>
      <c r="ECD162" s="241"/>
      <c r="ECE162" s="241"/>
      <c r="ECF162" s="1624"/>
      <c r="ECG162" s="1625"/>
      <c r="ECH162" s="1625"/>
      <c r="ECI162" s="1625"/>
      <c r="ECJ162" s="1625"/>
      <c r="ECK162" s="1625"/>
      <c r="ECL162" s="1625"/>
      <c r="ECM162" s="1625"/>
      <c r="ECN162" s="1625"/>
      <c r="ECO162" s="1625"/>
      <c r="ECP162" s="1625"/>
      <c r="ECQ162" s="1625"/>
      <c r="ECR162" s="1625"/>
      <c r="ECS162" s="1625"/>
      <c r="ECT162" s="1625"/>
      <c r="ECU162" s="1625"/>
      <c r="ECV162" s="1625"/>
      <c r="ECW162" s="1625"/>
      <c r="ECX162" s="1625"/>
      <c r="ECY162" s="1625"/>
      <c r="ECZ162" s="1625"/>
      <c r="EDA162" s="1626"/>
      <c r="EDB162" s="241"/>
      <c r="EDC162" s="241"/>
      <c r="EDD162" s="241"/>
      <c r="EDE162" s="241"/>
      <c r="EDF162" s="241"/>
      <c r="EDG162" s="241"/>
      <c r="EDH162" s="241"/>
      <c r="EDI162" s="241"/>
      <c r="EDJ162" s="241"/>
      <c r="EDK162" s="241"/>
      <c r="EDL162" s="241"/>
      <c r="EDM162" s="241"/>
      <c r="EDN162" s="241"/>
      <c r="EDO162" s="241"/>
      <c r="EDP162" s="241"/>
      <c r="EDQ162" s="241"/>
      <c r="EEH162" s="241"/>
      <c r="EEI162" s="241"/>
      <c r="EEJ162" s="241"/>
      <c r="EEK162" s="241"/>
      <c r="EEL162" s="241"/>
      <c r="EEM162" s="241"/>
      <c r="EEN162" s="241"/>
      <c r="EEO162" s="241"/>
      <c r="EEP162" s="241"/>
      <c r="EEQ162" s="241"/>
      <c r="EER162" s="241"/>
      <c r="EES162" s="241"/>
      <c r="EET162" s="241"/>
      <c r="EEU162" s="241"/>
      <c r="EEV162" s="241"/>
      <c r="EEW162" s="241"/>
      <c r="EEX162" s="241"/>
      <c r="EEY162" s="241"/>
      <c r="EEZ162" s="241"/>
      <c r="EFA162" s="241"/>
      <c r="EFB162" s="241"/>
      <c r="EFC162" s="241"/>
      <c r="EFD162" s="241"/>
      <c r="EFE162" s="241"/>
      <c r="EFF162" s="241"/>
      <c r="EFG162" s="241"/>
      <c r="EFH162" s="241"/>
      <c r="EFI162" s="241"/>
      <c r="EFJ162" s="241"/>
      <c r="EFK162" s="241"/>
      <c r="EFL162" s="241"/>
      <c r="EFM162" s="241"/>
      <c r="EFN162" s="241"/>
      <c r="EFO162" s="241"/>
      <c r="EFP162" s="241"/>
      <c r="EFQ162" s="241"/>
      <c r="EFR162" s="241"/>
      <c r="EFS162" s="241"/>
      <c r="EFT162" s="241"/>
      <c r="EFU162" s="241"/>
      <c r="EFV162" s="241"/>
      <c r="EFW162" s="241"/>
      <c r="EFX162" s="241"/>
      <c r="EFY162" s="241"/>
      <c r="EFZ162" s="241"/>
      <c r="EGA162" s="241"/>
      <c r="EGB162" s="241"/>
      <c r="EGC162" s="241"/>
      <c r="EGD162" s="241"/>
      <c r="EGE162" s="241"/>
      <c r="EGF162" s="241"/>
      <c r="EGG162" s="241"/>
      <c r="EGH162" s="241"/>
      <c r="EGI162" s="241"/>
      <c r="EGJ162" s="241"/>
      <c r="EGK162" s="241"/>
      <c r="EGL162" s="241"/>
      <c r="EGM162" s="241"/>
      <c r="EGN162" s="241"/>
      <c r="EGO162" s="241"/>
      <c r="EGP162" s="241"/>
      <c r="EGQ162" s="241"/>
      <c r="EGR162" s="241"/>
      <c r="EGS162" s="241"/>
      <c r="EGT162" s="241"/>
      <c r="EGU162" s="241"/>
      <c r="EGV162" s="241"/>
      <c r="EGW162" s="241"/>
      <c r="EGX162" s="241"/>
      <c r="EGY162" s="241"/>
      <c r="EGZ162" s="241"/>
      <c r="EHA162" s="241"/>
      <c r="EHB162" s="241"/>
      <c r="EHC162" s="241"/>
      <c r="EHD162" s="241"/>
      <c r="EHE162" s="241"/>
      <c r="EHF162" s="241"/>
      <c r="EHG162" s="241"/>
      <c r="EHH162" s="241"/>
      <c r="EHI162" s="241"/>
      <c r="EHJ162" s="241"/>
      <c r="EHK162" s="241"/>
      <c r="EHL162" s="241"/>
      <c r="EHM162" s="241"/>
      <c r="EHN162" s="241"/>
      <c r="EHO162" s="241"/>
      <c r="EHP162" s="241"/>
      <c r="EHQ162" s="241"/>
      <c r="EHR162" s="241"/>
      <c r="EHS162" s="241"/>
      <c r="EHT162" s="241"/>
      <c r="EHU162" s="241"/>
      <c r="EHV162" s="241"/>
      <c r="EHW162" s="241"/>
      <c r="EHX162" s="1624"/>
      <c r="EHY162" s="1625"/>
      <c r="EHZ162" s="1625"/>
      <c r="EIA162" s="1625"/>
      <c r="EIB162" s="1625"/>
      <c r="EIC162" s="1625"/>
      <c r="EID162" s="1625"/>
      <c r="EIE162" s="1625"/>
      <c r="EIF162" s="1625"/>
      <c r="EIG162" s="1625"/>
      <c r="EIH162" s="1625"/>
      <c r="EII162" s="1625"/>
      <c r="EIJ162" s="1625"/>
      <c r="EIK162" s="1625"/>
      <c r="EIL162" s="1625"/>
      <c r="EIM162" s="1625"/>
      <c r="EIN162" s="1625"/>
      <c r="EIO162" s="1625"/>
      <c r="EIP162" s="1625"/>
      <c r="EIQ162" s="1625"/>
      <c r="EIR162" s="1625"/>
      <c r="EIS162" s="1626"/>
      <c r="EIT162" s="241"/>
      <c r="EIU162" s="241"/>
      <c r="EIV162" s="241"/>
      <c r="EIW162" s="241"/>
      <c r="EIX162" s="241"/>
      <c r="EIY162" s="241"/>
      <c r="EIZ162" s="241"/>
      <c r="EJA162" s="241"/>
      <c r="EJB162" s="241"/>
      <c r="EJC162" s="241"/>
      <c r="EJD162" s="241"/>
      <c r="EJE162" s="241"/>
      <c r="EJF162" s="241"/>
      <c r="EJG162" s="241"/>
      <c r="EJH162" s="241"/>
      <c r="EJI162" s="241"/>
      <c r="EJJ162" s="241"/>
      <c r="EJK162" s="241"/>
      <c r="EJL162" s="241"/>
      <c r="EJM162" s="241"/>
      <c r="EJN162" s="241"/>
      <c r="EJO162" s="241"/>
      <c r="EJP162" s="241"/>
      <c r="EJQ162" s="241"/>
      <c r="EKC162" s="1374"/>
      <c r="EKD162" s="1374"/>
      <c r="EKE162" s="1374"/>
      <c r="EKF162" s="1374"/>
      <c r="EKG162" s="1374"/>
      <c r="EKH162" s="1374"/>
      <c r="EKI162" s="1374"/>
      <c r="EKJ162" s="1374"/>
      <c r="EKK162" s="1374"/>
      <c r="EKL162" s="1374"/>
      <c r="EKM162" s="1374"/>
      <c r="EKN162" s="1374"/>
      <c r="EKO162" s="1374"/>
      <c r="EKP162" s="1374"/>
      <c r="EKQ162" s="1374"/>
      <c r="EKR162" s="1374"/>
      <c r="EKS162" s="1374"/>
      <c r="EKT162" s="1374"/>
      <c r="EKU162" s="1374"/>
      <c r="EKV162" s="1374"/>
      <c r="EKW162" s="1374"/>
      <c r="EKX162" s="1374"/>
      <c r="EKY162" s="1374"/>
      <c r="EKZ162" s="1374"/>
      <c r="ELA162" s="1374"/>
      <c r="ELB162" s="1374"/>
      <c r="ELC162" s="1374"/>
      <c r="ELD162" s="1374"/>
      <c r="ELE162" s="1374"/>
      <c r="ELF162" s="1374"/>
      <c r="ELG162" s="1374"/>
      <c r="ELH162" s="1374"/>
      <c r="ELI162" s="1374"/>
      <c r="ELJ162" s="1374"/>
      <c r="ELK162" s="1374"/>
      <c r="ELL162" s="1374"/>
      <c r="ELM162" s="1374"/>
      <c r="ELN162" s="1374"/>
      <c r="ELO162" s="1374"/>
      <c r="ELP162" s="1374"/>
      <c r="ELQ162" s="1374"/>
      <c r="ELR162" s="1374"/>
      <c r="ELS162" s="1374"/>
      <c r="ELT162" s="1374"/>
      <c r="ELU162" s="1374"/>
      <c r="ELV162" s="1374"/>
      <c r="ELW162" s="1374"/>
      <c r="ELX162" s="1374"/>
      <c r="ELY162" s="1374"/>
      <c r="ELZ162" s="1374"/>
      <c r="EMA162" s="1374"/>
      <c r="EMB162" s="1374"/>
      <c r="EMC162" s="1374"/>
      <c r="EMD162" s="1374"/>
      <c r="EME162" s="1374"/>
      <c r="EMF162" s="1374"/>
      <c r="EMG162" s="1374"/>
      <c r="EMH162" s="1374"/>
      <c r="ENN162" s="1502"/>
      <c r="ENO162" s="1602"/>
      <c r="ENP162" s="611"/>
      <c r="ENQ162" s="1502"/>
      <c r="ENR162" s="1602"/>
      <c r="ENS162" s="611"/>
      <c r="ENT162" s="1502"/>
      <c r="ENU162" s="1602"/>
      <c r="ENV162" s="611"/>
      <c r="ENW162" s="611"/>
      <c r="ENX162" s="1502"/>
      <c r="ENY162" s="1602"/>
      <c r="ENZ162" s="611"/>
      <c r="EOA162" s="1502"/>
      <c r="EOB162" s="1602"/>
      <c r="EOC162" s="611"/>
      <c r="EOD162" s="1502"/>
      <c r="EOE162" s="1602"/>
      <c r="EQF162" s="1502"/>
      <c r="EQG162" s="1602"/>
      <c r="EQH162" s="611"/>
      <c r="EQI162" s="1502"/>
      <c r="EQJ162" s="1602"/>
      <c r="EQK162" s="611"/>
      <c r="EQL162" s="1502"/>
      <c r="EQM162" s="1602"/>
      <c r="EQN162" s="611"/>
      <c r="EQO162" s="611"/>
      <c r="EQP162" s="1502"/>
      <c r="EQQ162" s="1602"/>
      <c r="EQR162" s="611"/>
      <c r="EQS162" s="1502"/>
      <c r="EQT162" s="1602"/>
      <c r="EQU162" s="611"/>
      <c r="EQV162" s="1502"/>
      <c r="EQW162" s="1602"/>
      <c r="ETA162" s="1518"/>
      <c r="ETB162" s="1518"/>
      <c r="ETC162" s="1518"/>
      <c r="ETD162" s="1518"/>
      <c r="ETE162" s="1518"/>
      <c r="ETF162" s="1518"/>
    </row>
    <row r="163" spans="1:998 1031:2032 2065:3906" s="226" customFormat="1" ht="15" customHeight="1">
      <c r="A163" s="1264"/>
      <c r="B163" s="1518"/>
      <c r="C163" s="1518"/>
      <c r="D163" s="1518"/>
      <c r="E163" s="1518"/>
      <c r="F163" s="1518"/>
      <c r="G163" s="1518"/>
      <c r="BB163" s="1502"/>
      <c r="BC163" s="1602"/>
      <c r="BD163" s="611"/>
      <c r="BE163" s="1502"/>
      <c r="BF163" s="1602"/>
      <c r="BG163" s="611"/>
      <c r="BH163" s="1502"/>
      <c r="BI163" s="1602"/>
      <c r="BJ163" s="611"/>
      <c r="BK163" s="611"/>
      <c r="BL163" s="1502"/>
      <c r="BM163" s="1602"/>
      <c r="BN163" s="611"/>
      <c r="BO163" s="1502"/>
      <c r="BP163" s="1602"/>
      <c r="BQ163" s="611"/>
      <c r="BR163" s="1502"/>
      <c r="BS163" s="1602"/>
      <c r="CN163" s="1502"/>
      <c r="CO163" s="1602"/>
      <c r="CP163" s="611"/>
      <c r="CQ163" s="1502"/>
      <c r="CR163" s="1602"/>
      <c r="CS163" s="611"/>
      <c r="CT163" s="1502"/>
      <c r="CU163" s="1602"/>
      <c r="CV163" s="611"/>
      <c r="CW163" s="611"/>
      <c r="CX163" s="1502"/>
      <c r="CY163" s="1602"/>
      <c r="CZ163" s="611"/>
      <c r="DA163" s="1502"/>
      <c r="DB163" s="1602"/>
      <c r="DC163" s="611"/>
      <c r="DD163" s="1502"/>
      <c r="DE163" s="1602"/>
      <c r="EP163" s="1502"/>
      <c r="EQ163" s="1602"/>
      <c r="ER163" s="611"/>
      <c r="ES163" s="1502"/>
      <c r="ET163" s="1602"/>
      <c r="EU163" s="611"/>
      <c r="EV163" s="1502"/>
      <c r="EW163" s="1602"/>
      <c r="EX163" s="611"/>
      <c r="EY163" s="611"/>
      <c r="EZ163" s="1502"/>
      <c r="FA163" s="1602"/>
      <c r="FB163" s="611"/>
      <c r="FC163" s="1502"/>
      <c r="FD163" s="1602"/>
      <c r="FE163" s="611"/>
      <c r="FF163" s="1502"/>
      <c r="FG163" s="1602"/>
      <c r="GR163" s="1502"/>
      <c r="GS163" s="1602"/>
      <c r="GT163" s="611"/>
      <c r="GU163" s="1502"/>
      <c r="GV163" s="1602"/>
      <c r="GW163" s="611"/>
      <c r="GX163" s="1502"/>
      <c r="GY163" s="1602"/>
      <c r="GZ163" s="611"/>
      <c r="HA163" s="611"/>
      <c r="HB163" s="1502"/>
      <c r="HC163" s="1602"/>
      <c r="HD163" s="611"/>
      <c r="HE163" s="1502"/>
      <c r="HF163" s="1602"/>
      <c r="HG163" s="611"/>
      <c r="HH163" s="1502"/>
      <c r="HI163" s="1602"/>
      <c r="IT163" s="1502"/>
      <c r="IU163" s="1602"/>
      <c r="IV163" s="611"/>
      <c r="IW163" s="1502"/>
      <c r="IX163" s="1602"/>
      <c r="IY163" s="611"/>
      <c r="IZ163" s="1502"/>
      <c r="JA163" s="1602"/>
      <c r="JB163" s="611"/>
      <c r="JC163" s="611"/>
      <c r="JD163" s="1502"/>
      <c r="JE163" s="1602"/>
      <c r="JF163" s="611"/>
      <c r="JG163" s="1502"/>
      <c r="JH163" s="1602"/>
      <c r="JI163" s="611"/>
      <c r="JJ163" s="1502"/>
      <c r="JK163" s="1602"/>
      <c r="KV163" s="1502"/>
      <c r="KW163" s="1602"/>
      <c r="KX163" s="611"/>
      <c r="KY163" s="1502"/>
      <c r="KZ163" s="1602"/>
      <c r="LA163" s="611"/>
      <c r="LB163" s="1502"/>
      <c r="LC163" s="1602"/>
      <c r="LD163" s="611"/>
      <c r="LE163" s="611"/>
      <c r="LF163" s="1502"/>
      <c r="LG163" s="1602"/>
      <c r="LH163" s="611"/>
      <c r="LI163" s="1502"/>
      <c r="LJ163" s="1602"/>
      <c r="LK163" s="611"/>
      <c r="LL163" s="1502"/>
      <c r="LM163" s="1602"/>
      <c r="MX163" s="1502"/>
      <c r="MY163" s="1602"/>
      <c r="MZ163" s="611"/>
      <c r="NA163" s="1502"/>
      <c r="NB163" s="1602"/>
      <c r="NC163" s="611"/>
      <c r="ND163" s="1502"/>
      <c r="NE163" s="1602"/>
      <c r="NF163" s="611"/>
      <c r="NG163" s="611"/>
      <c r="NH163" s="1502"/>
      <c r="NI163" s="1602"/>
      <c r="NJ163" s="611"/>
      <c r="NK163" s="1502"/>
      <c r="NL163" s="1602"/>
      <c r="NM163" s="611"/>
      <c r="NN163" s="1502"/>
      <c r="NO163" s="1602"/>
      <c r="OJ163" s="1502"/>
      <c r="OK163" s="1602"/>
      <c r="OL163" s="611"/>
      <c r="OM163" s="1502"/>
      <c r="ON163" s="1602"/>
      <c r="OO163" s="611"/>
      <c r="OP163" s="1502"/>
      <c r="OQ163" s="1602"/>
      <c r="OR163" s="611"/>
      <c r="OS163" s="611"/>
      <c r="OT163" s="1502"/>
      <c r="OU163" s="1602"/>
      <c r="OV163" s="611"/>
      <c r="OW163" s="1502"/>
      <c r="OX163" s="1602"/>
      <c r="OY163" s="611"/>
      <c r="OZ163" s="1502"/>
      <c r="PA163" s="1602"/>
      <c r="PV163" s="1502"/>
      <c r="PW163" s="1602"/>
      <c r="PX163" s="611"/>
      <c r="PY163" s="1502"/>
      <c r="PZ163" s="1602"/>
      <c r="QA163" s="611"/>
      <c r="QB163" s="1502"/>
      <c r="QC163" s="1602"/>
      <c r="QD163" s="611"/>
      <c r="QE163" s="611"/>
      <c r="QF163" s="1502"/>
      <c r="QG163" s="1602"/>
      <c r="QH163" s="611"/>
      <c r="QI163" s="1502"/>
      <c r="QJ163" s="1602"/>
      <c r="QK163" s="611"/>
      <c r="QL163" s="1502"/>
      <c r="QM163" s="1602"/>
      <c r="RX163" s="1502"/>
      <c r="RY163" s="1602"/>
      <c r="RZ163" s="611"/>
      <c r="SA163" s="1502"/>
      <c r="SB163" s="1602"/>
      <c r="SC163" s="611"/>
      <c r="SD163" s="1502"/>
      <c r="SE163" s="1602"/>
      <c r="SF163" s="611"/>
      <c r="SG163" s="611"/>
      <c r="SH163" s="1502"/>
      <c r="SI163" s="1602"/>
      <c r="SJ163" s="611"/>
      <c r="SK163" s="1502"/>
      <c r="SL163" s="1602"/>
      <c r="SM163" s="611"/>
      <c r="SN163" s="1502"/>
      <c r="SO163" s="1602"/>
      <c r="TZ163" s="1502"/>
      <c r="UA163" s="1602"/>
      <c r="UB163" s="611"/>
      <c r="UC163" s="1502"/>
      <c r="UD163" s="1602"/>
      <c r="UE163" s="611"/>
      <c r="UF163" s="1502"/>
      <c r="UG163" s="1602"/>
      <c r="UH163" s="611"/>
      <c r="UI163" s="611"/>
      <c r="UJ163" s="1502"/>
      <c r="UK163" s="1602"/>
      <c r="UL163" s="611"/>
      <c r="UM163" s="1502"/>
      <c r="UN163" s="1602"/>
      <c r="UO163" s="611"/>
      <c r="UP163" s="1502"/>
      <c r="UQ163" s="1602"/>
      <c r="WB163" s="1502"/>
      <c r="WC163" s="1602"/>
      <c r="WD163" s="611"/>
      <c r="WE163" s="1502"/>
      <c r="WF163" s="1602"/>
      <c r="WG163" s="611"/>
      <c r="WH163" s="1502"/>
      <c r="WI163" s="1602"/>
      <c r="WJ163" s="611"/>
      <c r="WK163" s="611"/>
      <c r="WL163" s="1502"/>
      <c r="WM163" s="1602"/>
      <c r="WN163" s="611"/>
      <c r="WO163" s="1502"/>
      <c r="WP163" s="1602"/>
      <c r="WQ163" s="611"/>
      <c r="WR163" s="1502"/>
      <c r="WS163" s="1602"/>
      <c r="YD163" s="1502"/>
      <c r="YE163" s="1602"/>
      <c r="YF163" s="611"/>
      <c r="YG163" s="1502"/>
      <c r="YH163" s="1602"/>
      <c r="YI163" s="611"/>
      <c r="YJ163" s="1502"/>
      <c r="YK163" s="1602"/>
      <c r="YL163" s="611"/>
      <c r="YM163" s="611"/>
      <c r="YN163" s="1502"/>
      <c r="YO163" s="1602"/>
      <c r="YP163" s="611"/>
      <c r="YQ163" s="1502"/>
      <c r="YR163" s="1602"/>
      <c r="YS163" s="611"/>
      <c r="YT163" s="1502"/>
      <c r="YU163" s="1602"/>
      <c r="AAF163" s="1502"/>
      <c r="AAG163" s="1602"/>
      <c r="AAH163" s="611"/>
      <c r="AAI163" s="1502"/>
      <c r="AAJ163" s="1602"/>
      <c r="AAK163" s="611"/>
      <c r="AAL163" s="1502"/>
      <c r="AAM163" s="1602"/>
      <c r="AAN163" s="611"/>
      <c r="AAO163" s="611"/>
      <c r="AAP163" s="1502"/>
      <c r="AAQ163" s="1602"/>
      <c r="AAR163" s="611"/>
      <c r="AAS163" s="1502"/>
      <c r="AAT163" s="1602"/>
      <c r="AAU163" s="611"/>
      <c r="AAV163" s="1502"/>
      <c r="AAW163" s="1602"/>
      <c r="ACH163" s="1502"/>
      <c r="ACI163" s="1602"/>
      <c r="ACJ163" s="611"/>
      <c r="ACK163" s="1502"/>
      <c r="ACL163" s="1602"/>
      <c r="ACM163" s="611"/>
      <c r="ACN163" s="1502"/>
      <c r="ACO163" s="1602"/>
      <c r="ACP163" s="611"/>
      <c r="ACQ163" s="611"/>
      <c r="ACR163" s="1502"/>
      <c r="ACS163" s="1602"/>
      <c r="ACT163" s="611"/>
      <c r="ACU163" s="1502"/>
      <c r="ACV163" s="1602"/>
      <c r="ACW163" s="611"/>
      <c r="ACX163" s="1502"/>
      <c r="ACY163" s="1602"/>
      <c r="AEJ163" s="1502"/>
      <c r="AEK163" s="1602"/>
      <c r="AEL163" s="611"/>
      <c r="AEM163" s="1502"/>
      <c r="AEN163" s="1602"/>
      <c r="AEO163" s="611"/>
      <c r="AEP163" s="1502"/>
      <c r="AEQ163" s="1602"/>
      <c r="AER163" s="611"/>
      <c r="AES163" s="611"/>
      <c r="AET163" s="1502"/>
      <c r="AEU163" s="1602"/>
      <c r="AEV163" s="611"/>
      <c r="AEW163" s="1502"/>
      <c r="AEX163" s="1602"/>
      <c r="AEY163" s="611"/>
      <c r="AEZ163" s="1502"/>
      <c r="AFA163" s="1602"/>
      <c r="AGL163" s="1502"/>
      <c r="AGM163" s="1602"/>
      <c r="AGN163" s="611"/>
      <c r="AGO163" s="1502"/>
      <c r="AGP163" s="1602"/>
      <c r="AGQ163" s="611"/>
      <c r="AGR163" s="1502"/>
      <c r="AGS163" s="1602"/>
      <c r="AGT163" s="611"/>
      <c r="AGU163" s="611"/>
      <c r="AGV163" s="1502"/>
      <c r="AGW163" s="1602"/>
      <c r="AGX163" s="611"/>
      <c r="AGY163" s="1502"/>
      <c r="AGZ163" s="1602"/>
      <c r="AHA163" s="611"/>
      <c r="AHB163" s="1502"/>
      <c r="AHC163" s="1602"/>
      <c r="AIN163" s="1502"/>
      <c r="AIO163" s="1602"/>
      <c r="AIP163" s="611"/>
      <c r="AIQ163" s="1502"/>
      <c r="AIR163" s="1602"/>
      <c r="AIS163" s="611"/>
      <c r="AIT163" s="1502"/>
      <c r="AIU163" s="1602"/>
      <c r="AIV163" s="611"/>
      <c r="AIW163" s="611"/>
      <c r="AIX163" s="1502"/>
      <c r="AIY163" s="1602"/>
      <c r="AIZ163" s="611"/>
      <c r="AJA163" s="1502"/>
      <c r="AJB163" s="1602"/>
      <c r="AJC163" s="611"/>
      <c r="AJD163" s="1502"/>
      <c r="AJE163" s="1602"/>
      <c r="AKP163" s="1502"/>
      <c r="AKQ163" s="1602"/>
      <c r="AKR163" s="611"/>
      <c r="AKS163" s="1502"/>
      <c r="AKT163" s="1602"/>
      <c r="AKU163" s="611"/>
      <c r="AKV163" s="1502"/>
      <c r="AKW163" s="1602"/>
      <c r="AKX163" s="611"/>
      <c r="AKY163" s="611"/>
      <c r="AKZ163" s="1502"/>
      <c r="ALA163" s="1602"/>
      <c r="ALB163" s="611"/>
      <c r="ALC163" s="1502"/>
      <c r="ALD163" s="1602"/>
      <c r="ALE163" s="611"/>
      <c r="ALF163" s="1502"/>
      <c r="ALG163" s="1602"/>
      <c r="AMR163" s="1502"/>
      <c r="AMS163" s="1602"/>
      <c r="AMT163" s="611"/>
      <c r="AMU163" s="1502"/>
      <c r="AMV163" s="1602"/>
      <c r="AMW163" s="611"/>
      <c r="AMX163" s="1502"/>
      <c r="AMY163" s="1602"/>
      <c r="AMZ163" s="611"/>
      <c r="ANA163" s="611"/>
      <c r="ANB163" s="1502"/>
      <c r="ANC163" s="1602"/>
      <c r="AND163" s="611"/>
      <c r="ANE163" s="1502"/>
      <c r="ANF163" s="1602"/>
      <c r="ANG163" s="611"/>
      <c r="ANH163" s="1502"/>
      <c r="ANI163" s="1602"/>
      <c r="AOT163" s="1502"/>
      <c r="AOU163" s="1602"/>
      <c r="AOV163" s="611"/>
      <c r="AOW163" s="1502"/>
      <c r="AOX163" s="1602"/>
      <c r="AOY163" s="611"/>
      <c r="AOZ163" s="1502"/>
      <c r="APA163" s="1602"/>
      <c r="APB163" s="611"/>
      <c r="APC163" s="611"/>
      <c r="APD163" s="1502"/>
      <c r="APE163" s="1602"/>
      <c r="APF163" s="611"/>
      <c r="APG163" s="1502"/>
      <c r="APH163" s="1602"/>
      <c r="API163" s="611"/>
      <c r="APJ163" s="1502"/>
      <c r="APK163" s="1602"/>
      <c r="AQV163" s="1502"/>
      <c r="AQW163" s="1602"/>
      <c r="AQX163" s="611"/>
      <c r="AQY163" s="1502"/>
      <c r="AQZ163" s="1602"/>
      <c r="ARA163" s="611"/>
      <c r="ARB163" s="1502"/>
      <c r="ARC163" s="1602"/>
      <c r="ARD163" s="611"/>
      <c r="ARE163" s="611"/>
      <c r="ARF163" s="1502"/>
      <c r="ARG163" s="1602"/>
      <c r="ARH163" s="611"/>
      <c r="ARI163" s="1502"/>
      <c r="ARJ163" s="1602"/>
      <c r="ARK163" s="611"/>
      <c r="ARL163" s="1502"/>
      <c r="ARM163" s="1602"/>
      <c r="ASX163" s="1502"/>
      <c r="ASY163" s="1602"/>
      <c r="ASZ163" s="611"/>
      <c r="ATA163" s="1502"/>
      <c r="ATB163" s="1602"/>
      <c r="ATC163" s="611"/>
      <c r="ATD163" s="1502"/>
      <c r="ATE163" s="1602"/>
      <c r="ATF163" s="611"/>
      <c r="ATG163" s="611"/>
      <c r="ATH163" s="1502"/>
      <c r="ATI163" s="1602"/>
      <c r="ATJ163" s="611"/>
      <c r="ATK163" s="1502"/>
      <c r="ATL163" s="1602"/>
      <c r="ATM163" s="611"/>
      <c r="ATN163" s="1502"/>
      <c r="ATO163" s="1602"/>
      <c r="AUI163" s="1377"/>
      <c r="AUJ163" s="1377"/>
      <c r="AUK163" s="1377"/>
      <c r="AUL163" s="1377"/>
      <c r="AUM163" s="1377"/>
      <c r="AUN163" s="1377"/>
      <c r="AUO163" s="1377"/>
      <c r="AUP163" s="1377"/>
      <c r="AUQ163" s="1377"/>
      <c r="AUR163" s="1377"/>
      <c r="AUS163" s="1377"/>
      <c r="AUT163" s="1377"/>
      <c r="AUU163" s="1377"/>
      <c r="AUV163" s="1377"/>
      <c r="AUW163" s="1377"/>
      <c r="AUX163" s="1377"/>
      <c r="AUY163" s="1377"/>
      <c r="AUZ163" s="1377"/>
      <c r="AVA163" s="1377"/>
      <c r="AVB163" s="1377"/>
      <c r="AVC163" s="1377"/>
      <c r="AVD163" s="1377"/>
      <c r="AVE163" s="1018"/>
      <c r="AVP163" s="868"/>
      <c r="AVQ163" s="868"/>
      <c r="AVR163" s="868"/>
      <c r="AVS163" s="868"/>
      <c r="AVT163" s="868"/>
      <c r="AVU163" s="868"/>
      <c r="AVV163" s="868"/>
      <c r="AVW163" s="868"/>
      <c r="AVX163" s="868"/>
      <c r="AVY163" s="868"/>
      <c r="AVZ163" s="868"/>
      <c r="AWA163" s="868"/>
      <c r="AWB163" s="868"/>
      <c r="AWC163" s="868"/>
      <c r="AWD163" s="868"/>
      <c r="AWE163" s="868"/>
      <c r="AWF163" s="868"/>
      <c r="AWG163" s="868"/>
      <c r="AWH163" s="868"/>
      <c r="AWI163" s="868"/>
      <c r="AWJ163" s="868"/>
      <c r="AWK163" s="868"/>
      <c r="AWL163" s="868"/>
      <c r="AWM163" s="868"/>
      <c r="AWN163" s="868"/>
      <c r="AWO163" s="868"/>
      <c r="AWP163" s="868"/>
      <c r="AWQ163" s="868"/>
      <c r="AWR163" s="868"/>
      <c r="AWS163" s="868"/>
      <c r="AWT163" s="868"/>
      <c r="AWU163" s="868"/>
      <c r="AWV163" s="868"/>
      <c r="AWW163" s="868"/>
      <c r="AWX163" s="868"/>
      <c r="AWY163" s="868"/>
      <c r="AWZ163" s="868"/>
      <c r="AXQ163" s="868"/>
      <c r="AXR163" s="868"/>
      <c r="AXS163" s="868"/>
      <c r="AXT163" s="868"/>
      <c r="AXU163" s="868"/>
      <c r="AXV163" s="868"/>
      <c r="AXW163" s="868"/>
      <c r="AXX163" s="868"/>
      <c r="AXY163" s="868"/>
      <c r="AXZ163" s="868"/>
      <c r="AYA163" s="868"/>
      <c r="AYB163" s="868"/>
      <c r="AYC163" s="868"/>
      <c r="AYD163" s="868"/>
      <c r="AYE163" s="868"/>
      <c r="AYF163" s="868"/>
      <c r="AYG163" s="868"/>
      <c r="AYH163" s="868"/>
      <c r="AYI163" s="868"/>
      <c r="AYJ163" s="868"/>
      <c r="AYK163" s="868"/>
      <c r="AYL163" s="868"/>
      <c r="AYM163" s="868"/>
      <c r="AZL163" s="1502"/>
      <c r="AZM163" s="1602"/>
      <c r="AZN163" s="611"/>
      <c r="AZO163" s="1502"/>
      <c r="AZP163" s="1602"/>
      <c r="AZQ163" s="611"/>
      <c r="AZR163" s="1502"/>
      <c r="AZS163" s="1602"/>
      <c r="AZT163" s="611"/>
      <c r="AZU163" s="611"/>
      <c r="AZV163" s="1502"/>
      <c r="AZW163" s="1602"/>
      <c r="AZX163" s="611"/>
      <c r="AZY163" s="1502"/>
      <c r="AZZ163" s="1602"/>
      <c r="BAA163" s="611"/>
      <c r="BAB163" s="1502"/>
      <c r="BAC163" s="1602"/>
      <c r="BBN163" s="1502"/>
      <c r="BBO163" s="1602"/>
      <c r="BBP163" s="611"/>
      <c r="BBQ163" s="1502"/>
      <c r="BBR163" s="1602"/>
      <c r="BBS163" s="611"/>
      <c r="BBT163" s="1502"/>
      <c r="BBU163" s="1602"/>
      <c r="BBV163" s="611"/>
      <c r="BBW163" s="611"/>
      <c r="BBX163" s="1502"/>
      <c r="BBY163" s="1602"/>
      <c r="BBZ163" s="611"/>
      <c r="BCA163" s="1502"/>
      <c r="BCB163" s="1602"/>
      <c r="BCC163" s="611"/>
      <c r="BCD163" s="1502"/>
      <c r="BCE163" s="1602"/>
      <c r="BDP163" s="1502"/>
      <c r="BDQ163" s="1602"/>
      <c r="BDR163" s="611"/>
      <c r="BDS163" s="1502"/>
      <c r="BDT163" s="1602"/>
      <c r="BDU163" s="611"/>
      <c r="BDV163" s="1502"/>
      <c r="BDW163" s="1602"/>
      <c r="BDX163" s="611"/>
      <c r="BDY163" s="611"/>
      <c r="BDZ163" s="1502"/>
      <c r="BEA163" s="1602"/>
      <c r="BEB163" s="611"/>
      <c r="BEC163" s="1502"/>
      <c r="BED163" s="1602"/>
      <c r="BEE163" s="611"/>
      <c r="BEF163" s="1502"/>
      <c r="BEG163" s="1602"/>
      <c r="BFR163" s="1502"/>
      <c r="BFS163" s="1602"/>
      <c r="BFT163" s="611"/>
      <c r="BFU163" s="1502"/>
      <c r="BFV163" s="1602"/>
      <c r="BFW163" s="611"/>
      <c r="BFX163" s="1502"/>
      <c r="BFY163" s="1602"/>
      <c r="BFZ163" s="611"/>
      <c r="BGA163" s="611"/>
      <c r="BGB163" s="1502"/>
      <c r="BGC163" s="1602"/>
      <c r="BGD163" s="611"/>
      <c r="BGE163" s="1502"/>
      <c r="BGF163" s="1602"/>
      <c r="BGG163" s="611"/>
      <c r="BGH163" s="1502"/>
      <c r="BGI163" s="1602"/>
      <c r="BHT163" s="1502"/>
      <c r="BHU163" s="1602"/>
      <c r="BHV163" s="611"/>
      <c r="BHW163" s="1502"/>
      <c r="BHX163" s="1602"/>
      <c r="BHY163" s="611"/>
      <c r="BHZ163" s="1502"/>
      <c r="BIA163" s="1602"/>
      <c r="BIB163" s="611"/>
      <c r="BIC163" s="611"/>
      <c r="BID163" s="1502"/>
      <c r="BIE163" s="1602"/>
      <c r="BIF163" s="611"/>
      <c r="BIG163" s="1502"/>
      <c r="BIH163" s="1602"/>
      <c r="BII163" s="611"/>
      <c r="BIJ163" s="1502"/>
      <c r="BIK163" s="1602"/>
      <c r="BJV163" s="1502"/>
      <c r="BJW163" s="1602"/>
      <c r="BJX163" s="611"/>
      <c r="BJY163" s="1502"/>
      <c r="BJZ163" s="1602"/>
      <c r="BKA163" s="611"/>
      <c r="BKB163" s="1502"/>
      <c r="BKC163" s="1602"/>
      <c r="BKD163" s="611"/>
      <c r="BKE163" s="611"/>
      <c r="BKF163" s="1502"/>
      <c r="BKG163" s="1602"/>
      <c r="BKH163" s="611"/>
      <c r="BKI163" s="1502"/>
      <c r="BKJ163" s="1602"/>
      <c r="BKK163" s="611"/>
      <c r="BKL163" s="1502"/>
      <c r="BKM163" s="1602"/>
      <c r="BLX163" s="1502"/>
      <c r="BLY163" s="1602"/>
      <c r="BLZ163" s="611"/>
      <c r="BMA163" s="1502"/>
      <c r="BMB163" s="1602"/>
      <c r="BMC163" s="611"/>
      <c r="BMD163" s="1502"/>
      <c r="BME163" s="1602"/>
      <c r="BMF163" s="611"/>
      <c r="BMG163" s="611"/>
      <c r="BMH163" s="1502"/>
      <c r="BMI163" s="1602"/>
      <c r="BMJ163" s="611"/>
      <c r="BMK163" s="1502"/>
      <c r="BML163" s="1602"/>
      <c r="BMM163" s="611"/>
      <c r="BMN163" s="1502"/>
      <c r="BMO163" s="1602"/>
      <c r="BNZ163" s="1502"/>
      <c r="BOA163" s="1602"/>
      <c r="BOB163" s="611"/>
      <c r="BOC163" s="1502"/>
      <c r="BOD163" s="1602"/>
      <c r="BOE163" s="611"/>
      <c r="BOF163" s="1502"/>
      <c r="BOG163" s="1602"/>
      <c r="BOH163" s="611"/>
      <c r="BOI163" s="611"/>
      <c r="BOJ163" s="1502"/>
      <c r="BOK163" s="1602"/>
      <c r="BOL163" s="611"/>
      <c r="BOM163" s="1502"/>
      <c r="BON163" s="1602"/>
      <c r="BOO163" s="611"/>
      <c r="BOP163" s="1502"/>
      <c r="BOQ163" s="1602"/>
      <c r="BQB163" s="1502"/>
      <c r="BQC163" s="1602"/>
      <c r="BQD163" s="611"/>
      <c r="BQE163" s="1502"/>
      <c r="BQF163" s="1602"/>
      <c r="BQG163" s="611"/>
      <c r="BQH163" s="1502"/>
      <c r="BQI163" s="1602"/>
      <c r="BQJ163" s="611"/>
      <c r="BQK163" s="611"/>
      <c r="BQL163" s="1502"/>
      <c r="BQM163" s="1602"/>
      <c r="BQN163" s="611"/>
      <c r="BQO163" s="1502"/>
      <c r="BQP163" s="1602"/>
      <c r="BQQ163" s="611"/>
      <c r="BQR163" s="1502"/>
      <c r="BQS163" s="1602"/>
      <c r="BSD163" s="1502"/>
      <c r="BSE163" s="1602"/>
      <c r="BSF163" s="611"/>
      <c r="BSG163" s="1502"/>
      <c r="BSH163" s="1602"/>
      <c r="BSI163" s="611"/>
      <c r="BSJ163" s="1502"/>
      <c r="BSK163" s="1602"/>
      <c r="BSL163" s="611"/>
      <c r="BSM163" s="611"/>
      <c r="BSN163" s="1502"/>
      <c r="BSO163" s="1602"/>
      <c r="BSP163" s="611"/>
      <c r="BSQ163" s="1502"/>
      <c r="BSR163" s="1602"/>
      <c r="BSS163" s="611"/>
      <c r="BST163" s="1502"/>
      <c r="BSU163" s="1602"/>
      <c r="BUF163" s="1502"/>
      <c r="BUG163" s="1602"/>
      <c r="BUH163" s="611"/>
      <c r="BUI163" s="1502"/>
      <c r="BUJ163" s="1602"/>
      <c r="BUK163" s="611"/>
      <c r="BUL163" s="1502"/>
      <c r="BUM163" s="1602"/>
      <c r="BUN163" s="611"/>
      <c r="BUO163" s="611"/>
      <c r="BUP163" s="1502"/>
      <c r="BUQ163" s="1602"/>
      <c r="BUR163" s="611"/>
      <c r="BUS163" s="1502"/>
      <c r="BUT163" s="1602"/>
      <c r="BUU163" s="611"/>
      <c r="BUV163" s="1502"/>
      <c r="BUW163" s="1602"/>
      <c r="BWH163" s="1502"/>
      <c r="BWI163" s="1602"/>
      <c r="BWJ163" s="611"/>
      <c r="BWK163" s="1502"/>
      <c r="BWL163" s="1602"/>
      <c r="BWM163" s="611"/>
      <c r="BWN163" s="1502"/>
      <c r="BWO163" s="1602"/>
      <c r="BWP163" s="611"/>
      <c r="BWQ163" s="611"/>
      <c r="BWR163" s="1502"/>
      <c r="BWS163" s="1602"/>
      <c r="BWT163" s="611"/>
      <c r="BWU163" s="1502"/>
      <c r="BWV163" s="1602"/>
      <c r="BWW163" s="611"/>
      <c r="BWX163" s="1502"/>
      <c r="BWY163" s="1602"/>
      <c r="BYJ163" s="1502"/>
      <c r="BYK163" s="1602"/>
      <c r="BYL163" s="611"/>
      <c r="BYM163" s="1502"/>
      <c r="BYN163" s="1602"/>
      <c r="BYO163" s="611"/>
      <c r="BYP163" s="1502"/>
      <c r="BYQ163" s="1602"/>
      <c r="BYR163" s="611"/>
      <c r="BYS163" s="611"/>
      <c r="BYT163" s="1502"/>
      <c r="BYU163" s="1602"/>
      <c r="BYV163" s="611"/>
      <c r="BYW163" s="1502"/>
      <c r="BYX163" s="1602"/>
      <c r="BYY163" s="611"/>
      <c r="BYZ163" s="1502"/>
      <c r="BZA163" s="1602"/>
      <c r="CAL163" s="1502"/>
      <c r="CAM163" s="1602"/>
      <c r="CAN163" s="611"/>
      <c r="CAO163" s="1502"/>
      <c r="CAP163" s="1602"/>
      <c r="CAQ163" s="611"/>
      <c r="CAR163" s="1502"/>
      <c r="CAS163" s="1602"/>
      <c r="CAT163" s="611"/>
      <c r="CAU163" s="611"/>
      <c r="CAV163" s="1502"/>
      <c r="CAW163" s="1602"/>
      <c r="CAX163" s="611"/>
      <c r="CAY163" s="1502"/>
      <c r="CAZ163" s="1602"/>
      <c r="CBA163" s="611"/>
      <c r="CBB163" s="1502"/>
      <c r="CBC163" s="1602"/>
      <c r="CCN163" s="1502"/>
      <c r="CCO163" s="1602"/>
      <c r="CCP163" s="611"/>
      <c r="CCQ163" s="1502"/>
      <c r="CCR163" s="1602"/>
      <c r="CCS163" s="611"/>
      <c r="CCT163" s="1502"/>
      <c r="CCU163" s="1602"/>
      <c r="CCV163" s="611"/>
      <c r="CCW163" s="611"/>
      <c r="CCX163" s="1502"/>
      <c r="CCY163" s="1602"/>
      <c r="CCZ163" s="611"/>
      <c r="CDA163" s="1502"/>
      <c r="CDB163" s="1602"/>
      <c r="CDC163" s="611"/>
      <c r="CDD163" s="1502"/>
      <c r="CDE163" s="1602"/>
      <c r="CEP163" s="1502"/>
      <c r="CEQ163" s="1602"/>
      <c r="CER163" s="611"/>
      <c r="CES163" s="1502"/>
      <c r="CET163" s="1602"/>
      <c r="CEU163" s="611"/>
      <c r="CEV163" s="1502"/>
      <c r="CEW163" s="1602"/>
      <c r="CEX163" s="611"/>
      <c r="CEY163" s="611"/>
      <c r="CEZ163" s="1502"/>
      <c r="CFA163" s="1602"/>
      <c r="CFB163" s="611"/>
      <c r="CFC163" s="1502"/>
      <c r="CFD163" s="1602"/>
      <c r="CFE163" s="611"/>
      <c r="CFF163" s="1502"/>
      <c r="CFG163" s="1602"/>
      <c r="CGR163" s="1502"/>
      <c r="CGS163" s="1602"/>
      <c r="CGT163" s="611"/>
      <c r="CGU163" s="1502"/>
      <c r="CGV163" s="1602"/>
      <c r="CGW163" s="611"/>
      <c r="CGX163" s="1502"/>
      <c r="CGY163" s="1602"/>
      <c r="CGZ163" s="611"/>
      <c r="CHA163" s="611"/>
      <c r="CHB163" s="1502"/>
      <c r="CHC163" s="1602"/>
      <c r="CHD163" s="611"/>
      <c r="CHE163" s="1502"/>
      <c r="CHF163" s="1602"/>
      <c r="CHG163" s="611"/>
      <c r="CHH163" s="1502"/>
      <c r="CHI163" s="1602"/>
      <c r="CIT163" s="1502"/>
      <c r="CIU163" s="1602"/>
      <c r="CIV163" s="611"/>
      <c r="CIW163" s="1502"/>
      <c r="CIX163" s="1602"/>
      <c r="CIY163" s="611"/>
      <c r="CIZ163" s="1502"/>
      <c r="CJA163" s="1602"/>
      <c r="CJB163" s="611"/>
      <c r="CJC163" s="611"/>
      <c r="CJD163" s="1502"/>
      <c r="CJE163" s="1602"/>
      <c r="CJF163" s="611"/>
      <c r="CJG163" s="1502"/>
      <c r="CJH163" s="1602"/>
      <c r="CJI163" s="611"/>
      <c r="CJJ163" s="1502"/>
      <c r="CJK163" s="1602"/>
      <c r="CKV163" s="1502"/>
      <c r="CKW163" s="1602"/>
      <c r="CKX163" s="611"/>
      <c r="CKY163" s="1502"/>
      <c r="CKZ163" s="1602"/>
      <c r="CLA163" s="611"/>
      <c r="CLB163" s="1502"/>
      <c r="CLC163" s="1602"/>
      <c r="CLD163" s="611"/>
      <c r="CLE163" s="611"/>
      <c r="CLF163" s="1502"/>
      <c r="CLG163" s="1602"/>
      <c r="CLH163" s="611"/>
      <c r="CLI163" s="1502"/>
      <c r="CLJ163" s="1602"/>
      <c r="CLK163" s="611"/>
      <c r="CLL163" s="1502"/>
      <c r="CLM163" s="1602"/>
      <c r="CMX163" s="1502"/>
      <c r="CMY163" s="1602"/>
      <c r="CMZ163" s="611"/>
      <c r="CNA163" s="1502"/>
      <c r="CNB163" s="1602"/>
      <c r="CNC163" s="611"/>
      <c r="CND163" s="1502"/>
      <c r="CNE163" s="1602"/>
      <c r="CNF163" s="611"/>
      <c r="CNG163" s="611"/>
      <c r="CNH163" s="1502"/>
      <c r="CNI163" s="1602"/>
      <c r="CNJ163" s="611"/>
      <c r="CNK163" s="1502"/>
      <c r="CNL163" s="1602"/>
      <c r="CNM163" s="611"/>
      <c r="CNN163" s="1502"/>
      <c r="CNO163" s="1602"/>
      <c r="COZ163" s="1502"/>
      <c r="CPA163" s="1602"/>
      <c r="CPB163" s="611"/>
      <c r="CPC163" s="1502"/>
      <c r="CPD163" s="1602"/>
      <c r="CPE163" s="611"/>
      <c r="CPF163" s="1502"/>
      <c r="CPG163" s="1602"/>
      <c r="CPH163" s="611"/>
      <c r="CPI163" s="611"/>
      <c r="CPJ163" s="1502"/>
      <c r="CPK163" s="1602"/>
      <c r="CPL163" s="611"/>
      <c r="CPM163" s="1502"/>
      <c r="CPN163" s="1602"/>
      <c r="CPO163" s="611"/>
      <c r="CPP163" s="1502"/>
      <c r="CPQ163" s="1602"/>
      <c r="CRB163" s="1502"/>
      <c r="CRC163" s="1602"/>
      <c r="CRD163" s="611"/>
      <c r="CRE163" s="1502"/>
      <c r="CRF163" s="1602"/>
      <c r="CRG163" s="611"/>
      <c r="CRH163" s="1502"/>
      <c r="CRI163" s="1602"/>
      <c r="CRJ163" s="611"/>
      <c r="CRK163" s="611"/>
      <c r="CRL163" s="1502"/>
      <c r="CRM163" s="1602"/>
      <c r="CRN163" s="611"/>
      <c r="CRO163" s="1502"/>
      <c r="CRP163" s="1602"/>
      <c r="CRQ163" s="611"/>
      <c r="CRR163" s="1502"/>
      <c r="CRS163" s="1602"/>
      <c r="CTD163" s="1502"/>
      <c r="CTE163" s="1602"/>
      <c r="CTF163" s="611"/>
      <c r="CTG163" s="1502"/>
      <c r="CTH163" s="1602"/>
      <c r="CTI163" s="611"/>
      <c r="CTJ163" s="1502"/>
      <c r="CTK163" s="1602"/>
      <c r="CTL163" s="611"/>
      <c r="CTM163" s="611"/>
      <c r="CTN163" s="1502"/>
      <c r="CTO163" s="1602"/>
      <c r="CTP163" s="611"/>
      <c r="CTQ163" s="1502"/>
      <c r="CTR163" s="1602"/>
      <c r="CTS163" s="611"/>
      <c r="CTT163" s="1502"/>
      <c r="CTU163" s="1602"/>
      <c r="CWL163" s="1502"/>
      <c r="CWM163" s="1602"/>
      <c r="CWN163" s="611"/>
      <c r="CWO163" s="1502"/>
      <c r="CWP163" s="1602"/>
      <c r="CWQ163" s="611"/>
      <c r="CWR163" s="1502"/>
      <c r="CWS163" s="1602"/>
      <c r="CWT163" s="611"/>
      <c r="CWU163" s="611"/>
      <c r="CWV163" s="1502"/>
      <c r="CWW163" s="1602"/>
      <c r="CWX163" s="611"/>
      <c r="CWY163" s="1502"/>
      <c r="CWZ163" s="1602"/>
      <c r="CXA163" s="611"/>
      <c r="CXB163" s="1502"/>
      <c r="CXC163" s="1602"/>
      <c r="DAJ163" s="1502"/>
      <c r="DAK163" s="1602"/>
      <c r="DAL163" s="611"/>
      <c r="DAM163" s="1502"/>
      <c r="DAN163" s="1602"/>
      <c r="DAO163" s="611"/>
      <c r="DAP163" s="1502"/>
      <c r="DAQ163" s="1602"/>
      <c r="DAR163" s="611"/>
      <c r="DAS163" s="611"/>
      <c r="DAT163" s="1502"/>
      <c r="DAU163" s="1602"/>
      <c r="DAV163" s="611"/>
      <c r="DAW163" s="1502"/>
      <c r="DAX163" s="1602"/>
      <c r="DAY163" s="611"/>
      <c r="DAZ163" s="1502"/>
      <c r="DBA163" s="1602"/>
      <c r="DDR163" s="1502"/>
      <c r="DDS163" s="1602"/>
      <c r="DDT163" s="611"/>
      <c r="DDU163" s="1502"/>
      <c r="DDV163" s="1602"/>
      <c r="DDW163" s="611"/>
      <c r="DDX163" s="1502"/>
      <c r="DDY163" s="1602"/>
      <c r="DDZ163" s="611"/>
      <c r="DEA163" s="611"/>
      <c r="DEB163" s="1502"/>
      <c r="DEC163" s="1602"/>
      <c r="DED163" s="611"/>
      <c r="DEE163" s="1502"/>
      <c r="DEF163" s="1602"/>
      <c r="DEG163" s="611"/>
      <c r="DEH163" s="1502"/>
      <c r="DEI163" s="1602"/>
      <c r="DGZ163" s="1502"/>
      <c r="DHA163" s="1602"/>
      <c r="DHB163" s="611"/>
      <c r="DHC163" s="1502"/>
      <c r="DHD163" s="1602"/>
      <c r="DHE163" s="611"/>
      <c r="DHF163" s="1502"/>
      <c r="DHG163" s="1602"/>
      <c r="DHH163" s="611"/>
      <c r="DHI163" s="611"/>
      <c r="DHJ163" s="1502"/>
      <c r="DHK163" s="1602"/>
      <c r="DHL163" s="611"/>
      <c r="DHM163" s="1502"/>
      <c r="DHN163" s="1602"/>
      <c r="DHO163" s="611"/>
      <c r="DHP163" s="1502"/>
      <c r="DHQ163" s="1602"/>
      <c r="DKH163" s="1502"/>
      <c r="DKI163" s="1602"/>
      <c r="DKJ163" s="611"/>
      <c r="DKK163" s="1502"/>
      <c r="DKL163" s="1602"/>
      <c r="DKM163" s="611"/>
      <c r="DKN163" s="1502"/>
      <c r="DKO163" s="1602"/>
      <c r="DKP163" s="611"/>
      <c r="DKQ163" s="611"/>
      <c r="DKR163" s="1502"/>
      <c r="DKS163" s="1602"/>
      <c r="DKT163" s="611"/>
      <c r="DKU163" s="1502"/>
      <c r="DKV163" s="1602"/>
      <c r="DKW163" s="611"/>
      <c r="DKX163" s="1502"/>
      <c r="DKY163" s="1602"/>
      <c r="DLJ163" s="792"/>
      <c r="DLK163" s="792"/>
      <c r="DLL163" s="792"/>
      <c r="DLM163" s="792"/>
      <c r="DLN163" s="792"/>
      <c r="DLO163" s="792"/>
      <c r="DLP163" s="792"/>
      <c r="DLQ163" s="792"/>
      <c r="DLR163" s="792"/>
      <c r="DLS163" s="792"/>
      <c r="DLT163" s="792"/>
      <c r="DLU163" s="792"/>
      <c r="DLV163" s="792"/>
      <c r="DLW163" s="792"/>
      <c r="DLX163" s="792"/>
      <c r="DLY163" s="792"/>
      <c r="DLZ163" s="792"/>
      <c r="DMA163" s="792"/>
      <c r="DMB163" s="792"/>
      <c r="DMC163" s="792"/>
      <c r="DMD163" s="792"/>
      <c r="DME163" s="792"/>
      <c r="DMF163" s="792"/>
      <c r="DMG163" s="792"/>
      <c r="DMH163" s="792"/>
      <c r="DMI163" s="792"/>
      <c r="DMJ163" s="792"/>
      <c r="DMK163" s="792"/>
      <c r="DML163" s="792"/>
      <c r="DMM163" s="792"/>
      <c r="DMN163" s="792"/>
      <c r="DMO163" s="792"/>
      <c r="DMP163" s="792"/>
      <c r="DMQ163" s="792"/>
      <c r="DMR163" s="792"/>
      <c r="DMS163" s="792"/>
      <c r="DMT163" s="792"/>
      <c r="DMU163" s="792"/>
      <c r="DMV163" s="792"/>
      <c r="DMW163" s="792"/>
      <c r="DMX163" s="792"/>
      <c r="DMY163" s="792"/>
      <c r="DMZ163" s="792"/>
      <c r="DNA163" s="792"/>
      <c r="DNB163" s="792"/>
      <c r="DNC163" s="792"/>
      <c r="DND163" s="792"/>
      <c r="DNE163" s="792"/>
      <c r="DNF163" s="792"/>
      <c r="DNG163" s="792"/>
      <c r="DNH163" s="792"/>
      <c r="DNI163" s="792"/>
      <c r="DNJ163" s="792"/>
      <c r="DNP163" s="1502"/>
      <c r="DNQ163" s="1602"/>
      <c r="DNR163" s="611"/>
      <c r="DNS163" s="1502"/>
      <c r="DNT163" s="1602"/>
      <c r="DNU163" s="611"/>
      <c r="DNV163" s="1502"/>
      <c r="DNW163" s="1602"/>
      <c r="DNX163" s="611"/>
      <c r="DNY163" s="611"/>
      <c r="DNZ163" s="1502"/>
      <c r="DOA163" s="1602"/>
      <c r="DOB163" s="611"/>
      <c r="DOC163" s="1502"/>
      <c r="DOD163" s="1602"/>
      <c r="DOE163" s="611"/>
      <c r="DOF163" s="1502"/>
      <c r="DOG163" s="1602"/>
      <c r="DRN163" s="1502"/>
      <c r="DRO163" s="1602"/>
      <c r="DRP163" s="611"/>
      <c r="DRQ163" s="1502"/>
      <c r="DRR163" s="1602"/>
      <c r="DRS163" s="611"/>
      <c r="DRT163" s="1502"/>
      <c r="DRU163" s="1602"/>
      <c r="DRV163" s="611"/>
      <c r="DRW163" s="611"/>
      <c r="DRX163" s="1502"/>
      <c r="DRY163" s="1602"/>
      <c r="DRZ163" s="611"/>
      <c r="DSA163" s="1502"/>
      <c r="DSB163" s="1602"/>
      <c r="DSC163" s="611"/>
      <c r="DSD163" s="1502"/>
      <c r="DSE163" s="1602"/>
      <c r="DVF163" s="235"/>
      <c r="DVG163" s="235"/>
      <c r="DVH163" s="235"/>
      <c r="DVI163" s="235"/>
      <c r="DVJ163" s="235"/>
      <c r="DVK163" s="235"/>
      <c r="DVL163" s="235"/>
      <c r="DVM163" s="235"/>
      <c r="DVN163" s="235"/>
      <c r="DVO163" s="235"/>
      <c r="DVP163" s="235"/>
      <c r="DVQ163" s="235"/>
      <c r="DVR163" s="235"/>
      <c r="DVS163" s="235"/>
      <c r="DVT163" s="235"/>
      <c r="DVU163" s="235"/>
      <c r="DVV163" s="235"/>
      <c r="DVW163" s="235"/>
      <c r="DVX163" s="235"/>
      <c r="DVY163" s="235"/>
      <c r="DVZ163" s="235"/>
      <c r="DWA163" s="235"/>
      <c r="DWB163" s="235"/>
      <c r="DWC163" s="235"/>
      <c r="DWD163" s="235"/>
      <c r="DWE163" s="235"/>
      <c r="DWF163" s="235"/>
      <c r="DWG163" s="235"/>
      <c r="DWH163" s="235"/>
      <c r="DWI163" s="235"/>
      <c r="DWJ163" s="235"/>
      <c r="DWK163" s="235"/>
      <c r="DWL163" s="235"/>
      <c r="DWM163" s="235"/>
      <c r="DWN163" s="235"/>
      <c r="DWO163" s="235"/>
      <c r="DWP163" s="235"/>
      <c r="DWQ163" s="235"/>
      <c r="DWR163" s="235"/>
      <c r="DWS163" s="235"/>
      <c r="DWT163" s="235"/>
      <c r="DWU163" s="235"/>
      <c r="DWV163" s="235"/>
      <c r="DWW163" s="235"/>
      <c r="DWX163" s="235"/>
      <c r="DWY163" s="235"/>
      <c r="DWZ163" s="235"/>
      <c r="DXA163" s="235"/>
      <c r="DXB163" s="235"/>
      <c r="DXC163" s="235"/>
      <c r="DXD163" s="235"/>
      <c r="DXE163" s="235"/>
      <c r="DXF163" s="235"/>
      <c r="DXG163" s="235"/>
      <c r="DXH163" s="235"/>
      <c r="DXI163" s="235"/>
      <c r="DXJ163" s="235"/>
      <c r="DXK163" s="235"/>
      <c r="DXL163" s="235"/>
      <c r="DXM163" s="235"/>
      <c r="DXN163" s="235"/>
      <c r="DXO163" s="235"/>
      <c r="DXP163" s="235"/>
      <c r="DXQ163" s="235"/>
      <c r="DXR163" s="241"/>
      <c r="DXS163" s="241"/>
      <c r="DXT163" s="241"/>
      <c r="DXU163" s="241"/>
      <c r="DXV163" s="241"/>
      <c r="DXW163" s="241"/>
      <c r="DXX163" s="241"/>
      <c r="DXY163" s="241"/>
      <c r="DXZ163" s="241"/>
      <c r="DYA163" s="241"/>
      <c r="DYB163" s="241"/>
      <c r="DYC163" s="241"/>
      <c r="DYD163" s="241"/>
      <c r="DYE163" s="241"/>
      <c r="DYF163" s="241"/>
      <c r="DYG163" s="241"/>
      <c r="DYH163" s="1624"/>
      <c r="DYI163" s="1625"/>
      <c r="DYJ163" s="1625"/>
      <c r="DYK163" s="1625"/>
      <c r="DYL163" s="1625"/>
      <c r="DYM163" s="1625"/>
      <c r="DYN163" s="1625"/>
      <c r="DYO163" s="1625"/>
      <c r="DYP163" s="1625"/>
      <c r="DYQ163" s="1625"/>
      <c r="DYR163" s="1625"/>
      <c r="DYS163" s="1625"/>
      <c r="DYT163" s="1625"/>
      <c r="DYU163" s="1625"/>
      <c r="DYV163" s="1625"/>
      <c r="DYW163" s="1625"/>
      <c r="DYX163" s="1625"/>
      <c r="DYY163" s="1625"/>
      <c r="DYZ163" s="1625"/>
      <c r="DZA163" s="1625"/>
      <c r="DZB163" s="1625"/>
      <c r="DZC163" s="1626"/>
      <c r="DZD163" s="241"/>
      <c r="DZE163" s="241"/>
      <c r="DZF163" s="241"/>
      <c r="DZG163" s="241"/>
      <c r="DZH163" s="241"/>
      <c r="DZI163" s="241"/>
      <c r="DZJ163" s="241"/>
      <c r="DZK163" s="241"/>
      <c r="DZL163" s="241"/>
      <c r="DZM163" s="241"/>
      <c r="DZN163" s="241"/>
      <c r="DZO163" s="241"/>
      <c r="DZP163" s="241"/>
      <c r="DZQ163" s="241"/>
      <c r="DZR163" s="241"/>
      <c r="DZS163" s="241"/>
      <c r="DZT163" s="235"/>
      <c r="DZU163" s="235"/>
      <c r="DZV163" s="235"/>
      <c r="DZW163" s="235"/>
      <c r="DZX163" s="235"/>
      <c r="DZY163" s="235"/>
      <c r="DZZ163" s="235"/>
      <c r="EAA163" s="235"/>
      <c r="EAB163" s="235"/>
      <c r="EAC163" s="235"/>
      <c r="EAD163" s="235"/>
      <c r="EAE163" s="235"/>
      <c r="EAF163" s="235"/>
      <c r="EAG163" s="235"/>
      <c r="EAH163" s="235"/>
      <c r="EAI163" s="235"/>
      <c r="EAJ163" s="235"/>
      <c r="EAK163" s="235"/>
      <c r="EAL163" s="235"/>
      <c r="EAM163" s="235"/>
      <c r="EAN163" s="235"/>
      <c r="EAO163" s="235"/>
      <c r="EAP163" s="235"/>
      <c r="EAQ163" s="235"/>
      <c r="EAR163" s="235"/>
      <c r="EAS163" s="235"/>
      <c r="EAT163" s="235"/>
      <c r="EAU163" s="235"/>
      <c r="EAV163" s="235"/>
      <c r="EAW163" s="235"/>
      <c r="EAX163" s="235"/>
      <c r="EAY163" s="235"/>
      <c r="EAZ163" s="235"/>
      <c r="EBA163" s="235"/>
      <c r="EBB163" s="235"/>
      <c r="EBC163" s="235"/>
      <c r="EBD163" s="235"/>
      <c r="EBE163" s="235"/>
      <c r="EBF163" s="235"/>
      <c r="EBG163" s="235"/>
      <c r="EBH163" s="235"/>
      <c r="EBI163" s="235"/>
      <c r="EBJ163" s="235"/>
      <c r="EBK163" s="235"/>
      <c r="EBL163" s="235"/>
      <c r="EBM163" s="235"/>
      <c r="EBN163" s="235"/>
      <c r="EBO163" s="235"/>
      <c r="EBP163" s="241"/>
      <c r="EBQ163" s="241"/>
      <c r="EBR163" s="241"/>
      <c r="EBS163" s="241"/>
      <c r="EBT163" s="241"/>
      <c r="EBU163" s="241"/>
      <c r="EBV163" s="241"/>
      <c r="EBW163" s="241"/>
      <c r="EBX163" s="241"/>
      <c r="EBY163" s="241"/>
      <c r="EBZ163" s="241"/>
      <c r="ECA163" s="241"/>
      <c r="ECB163" s="241"/>
      <c r="ECC163" s="241"/>
      <c r="ECD163" s="241"/>
      <c r="ECE163" s="241"/>
      <c r="ECF163" s="1624"/>
      <c r="ECG163" s="1625"/>
      <c r="ECH163" s="1625"/>
      <c r="ECI163" s="1625"/>
      <c r="ECJ163" s="1625"/>
      <c r="ECK163" s="1625"/>
      <c r="ECL163" s="1625"/>
      <c r="ECM163" s="1625"/>
      <c r="ECN163" s="1625"/>
      <c r="ECO163" s="1625"/>
      <c r="ECP163" s="1625"/>
      <c r="ECQ163" s="1625"/>
      <c r="ECR163" s="1625"/>
      <c r="ECS163" s="1625"/>
      <c r="ECT163" s="1625"/>
      <c r="ECU163" s="1625"/>
      <c r="ECV163" s="1625"/>
      <c r="ECW163" s="1625"/>
      <c r="ECX163" s="1625"/>
      <c r="ECY163" s="1625"/>
      <c r="ECZ163" s="1625"/>
      <c r="EDA163" s="1626"/>
      <c r="EDB163" s="241"/>
      <c r="EDC163" s="241"/>
      <c r="EDD163" s="241"/>
      <c r="EDE163" s="241"/>
      <c r="EDF163" s="241"/>
      <c r="EDG163" s="241"/>
      <c r="EDH163" s="241"/>
      <c r="EDI163" s="241"/>
      <c r="EDJ163" s="241"/>
      <c r="EDK163" s="241"/>
      <c r="EDL163" s="241"/>
      <c r="EDM163" s="241"/>
      <c r="EDN163" s="241"/>
      <c r="EDO163" s="241"/>
      <c r="EDP163" s="241"/>
      <c r="EDQ163" s="241"/>
      <c r="EEH163" s="241"/>
      <c r="EEI163" s="241"/>
      <c r="EEJ163" s="241"/>
      <c r="EEK163" s="241"/>
      <c r="EEL163" s="241"/>
      <c r="EEM163" s="241"/>
      <c r="EEN163" s="241"/>
      <c r="EEO163" s="241"/>
      <c r="EEP163" s="241"/>
      <c r="EEQ163" s="241"/>
      <c r="EER163" s="241"/>
      <c r="EES163" s="241"/>
      <c r="EET163" s="241"/>
      <c r="EEU163" s="241"/>
      <c r="EEV163" s="241"/>
      <c r="EEW163" s="241"/>
      <c r="EEX163" s="241"/>
      <c r="EEY163" s="241"/>
      <c r="EEZ163" s="241"/>
      <c r="EFA163" s="241"/>
      <c r="EFB163" s="241"/>
      <c r="EFC163" s="241"/>
      <c r="EFD163" s="241"/>
      <c r="EFE163" s="241"/>
      <c r="EFF163" s="241"/>
      <c r="EFG163" s="241"/>
      <c r="EFH163" s="241"/>
      <c r="EFI163" s="241"/>
      <c r="EFJ163" s="241"/>
      <c r="EFK163" s="241"/>
      <c r="EFL163" s="241"/>
      <c r="EFM163" s="241"/>
      <c r="EFN163" s="241"/>
      <c r="EFO163" s="241"/>
      <c r="EFP163" s="241"/>
      <c r="EFQ163" s="241"/>
      <c r="EFR163" s="241"/>
      <c r="EFS163" s="241"/>
      <c r="EFT163" s="241"/>
      <c r="EFU163" s="241"/>
      <c r="EFV163" s="241"/>
      <c r="EFW163" s="241"/>
      <c r="EFX163" s="241"/>
      <c r="EFY163" s="241"/>
      <c r="EFZ163" s="241"/>
      <c r="EGA163" s="241"/>
      <c r="EGB163" s="241"/>
      <c r="EGC163" s="241"/>
      <c r="EGD163" s="241"/>
      <c r="EGE163" s="241"/>
      <c r="EGF163" s="241"/>
      <c r="EGG163" s="241"/>
      <c r="EGH163" s="241"/>
      <c r="EGI163" s="241"/>
      <c r="EGJ163" s="241"/>
      <c r="EGK163" s="241"/>
      <c r="EGL163" s="241"/>
      <c r="EGM163" s="241"/>
      <c r="EGN163" s="241"/>
      <c r="EGO163" s="241"/>
      <c r="EGP163" s="241"/>
      <c r="EGQ163" s="241"/>
      <c r="EGR163" s="241"/>
      <c r="EGS163" s="241"/>
      <c r="EGT163" s="241"/>
      <c r="EGU163" s="241"/>
      <c r="EGV163" s="241"/>
      <c r="EGW163" s="241"/>
      <c r="EGX163" s="241"/>
      <c r="EGY163" s="241"/>
      <c r="EGZ163" s="241"/>
      <c r="EHA163" s="241"/>
      <c r="EHB163" s="241"/>
      <c r="EHC163" s="241"/>
      <c r="EHD163" s="241"/>
      <c r="EHE163" s="241"/>
      <c r="EHF163" s="241"/>
      <c r="EHG163" s="241"/>
      <c r="EHH163" s="241"/>
      <c r="EHI163" s="241"/>
      <c r="EHJ163" s="241"/>
      <c r="EHK163" s="241"/>
      <c r="EHL163" s="241"/>
      <c r="EHM163" s="241"/>
      <c r="EHN163" s="241"/>
      <c r="EHO163" s="241"/>
      <c r="EHP163" s="241"/>
      <c r="EHQ163" s="241"/>
      <c r="EHR163" s="241"/>
      <c r="EHS163" s="241"/>
      <c r="EHT163" s="241"/>
      <c r="EHU163" s="241"/>
      <c r="EHV163" s="241"/>
      <c r="EHW163" s="241"/>
      <c r="EHX163" s="1624"/>
      <c r="EHY163" s="1625"/>
      <c r="EHZ163" s="1625"/>
      <c r="EIA163" s="1625"/>
      <c r="EIB163" s="1625"/>
      <c r="EIC163" s="1625"/>
      <c r="EID163" s="1625"/>
      <c r="EIE163" s="1625"/>
      <c r="EIF163" s="1625"/>
      <c r="EIG163" s="1625"/>
      <c r="EIH163" s="1625"/>
      <c r="EII163" s="1625"/>
      <c r="EIJ163" s="1625"/>
      <c r="EIK163" s="1625"/>
      <c r="EIL163" s="1625"/>
      <c r="EIM163" s="1625"/>
      <c r="EIN163" s="1625"/>
      <c r="EIO163" s="1625"/>
      <c r="EIP163" s="1625"/>
      <c r="EIQ163" s="1625"/>
      <c r="EIR163" s="1625"/>
      <c r="EIS163" s="1626"/>
      <c r="EIT163" s="241"/>
      <c r="EIU163" s="241"/>
      <c r="EIV163" s="241"/>
      <c r="EIW163" s="241"/>
      <c r="EIX163" s="241"/>
      <c r="EIY163" s="241"/>
      <c r="EIZ163" s="241"/>
      <c r="EJA163" s="241"/>
      <c r="EJB163" s="241"/>
      <c r="EJC163" s="241"/>
      <c r="EJD163" s="241"/>
      <c r="EJE163" s="241"/>
      <c r="EJF163" s="241"/>
      <c r="EJG163" s="241"/>
      <c r="EJH163" s="241"/>
      <c r="EJI163" s="241"/>
      <c r="EJJ163" s="241"/>
      <c r="EJK163" s="241"/>
      <c r="EJL163" s="241"/>
      <c r="EJM163" s="241"/>
      <c r="EJN163" s="241"/>
      <c r="EJO163" s="241"/>
      <c r="EJP163" s="241"/>
      <c r="EJQ163" s="241"/>
      <c r="EKC163" s="1374"/>
      <c r="EKD163" s="1374"/>
      <c r="EKE163" s="1374"/>
      <c r="EKF163" s="1374"/>
      <c r="EKG163" s="1374"/>
      <c r="EKH163" s="1374"/>
      <c r="EKI163" s="1374"/>
      <c r="EKJ163" s="1374"/>
      <c r="EKK163" s="1374"/>
      <c r="EKL163" s="1374"/>
      <c r="EKM163" s="1374"/>
      <c r="EKN163" s="1374"/>
      <c r="EKO163" s="1374"/>
      <c r="EKP163" s="1374"/>
      <c r="EKQ163" s="1374"/>
      <c r="EKR163" s="1374"/>
      <c r="EKS163" s="1374"/>
      <c r="EKT163" s="1374"/>
      <c r="EKU163" s="1374"/>
      <c r="EKV163" s="1374"/>
      <c r="EKW163" s="1374"/>
      <c r="EKX163" s="1374"/>
      <c r="EKY163" s="1374"/>
      <c r="EKZ163" s="1374"/>
      <c r="ELA163" s="1374"/>
      <c r="ELB163" s="1374"/>
      <c r="ELC163" s="1374"/>
      <c r="ELD163" s="1374"/>
      <c r="ELE163" s="1374"/>
      <c r="ELF163" s="1374"/>
      <c r="ELG163" s="1374"/>
      <c r="ELH163" s="1374"/>
      <c r="ELI163" s="1374"/>
      <c r="ELJ163" s="1374"/>
      <c r="ELK163" s="1374"/>
      <c r="ELL163" s="1374"/>
      <c r="ELM163" s="1374"/>
      <c r="ELN163" s="1374"/>
      <c r="ELO163" s="1374"/>
      <c r="ELP163" s="1374"/>
      <c r="ELQ163" s="1374"/>
      <c r="ELR163" s="1374"/>
      <c r="ELS163" s="1374"/>
      <c r="ELT163" s="1374"/>
      <c r="ELU163" s="1374"/>
      <c r="ELV163" s="1374"/>
      <c r="ELW163" s="1374"/>
      <c r="ELX163" s="1374"/>
      <c r="ELY163" s="1374"/>
      <c r="ELZ163" s="1374"/>
      <c r="EMA163" s="1374"/>
      <c r="EMB163" s="1374"/>
      <c r="EMC163" s="1374"/>
      <c r="EMD163" s="1374"/>
      <c r="EME163" s="1374"/>
      <c r="EMF163" s="1374"/>
      <c r="EMG163" s="1374"/>
      <c r="EMH163" s="1374"/>
      <c r="ENN163" s="1502"/>
      <c r="ENO163" s="1602"/>
      <c r="ENP163" s="611"/>
      <c r="ENQ163" s="1502"/>
      <c r="ENR163" s="1602"/>
      <c r="ENS163" s="611"/>
      <c r="ENT163" s="1502"/>
      <c r="ENU163" s="1602"/>
      <c r="ENV163" s="611"/>
      <c r="ENW163" s="611"/>
      <c r="ENX163" s="1502"/>
      <c r="ENY163" s="1602"/>
      <c r="ENZ163" s="611"/>
      <c r="EOA163" s="1502"/>
      <c r="EOB163" s="1602"/>
      <c r="EOC163" s="611"/>
      <c r="EOD163" s="1502"/>
      <c r="EOE163" s="1602"/>
      <c r="EQF163" s="1502"/>
      <c r="EQG163" s="1602"/>
      <c r="EQH163" s="611"/>
      <c r="EQI163" s="1502"/>
      <c r="EQJ163" s="1602"/>
      <c r="EQK163" s="611"/>
      <c r="EQL163" s="1502"/>
      <c r="EQM163" s="1602"/>
      <c r="EQN163" s="611"/>
      <c r="EQO163" s="611"/>
      <c r="EQP163" s="1502"/>
      <c r="EQQ163" s="1602"/>
      <c r="EQR163" s="611"/>
      <c r="EQS163" s="1502"/>
      <c r="EQT163" s="1602"/>
      <c r="EQU163" s="611"/>
      <c r="EQV163" s="1502"/>
      <c r="EQW163" s="1602"/>
      <c r="ETA163" s="1518"/>
      <c r="ETB163" s="1518"/>
      <c r="ETC163" s="1518"/>
      <c r="ETD163" s="1518"/>
      <c r="ETE163" s="1518"/>
      <c r="ETF163" s="1518"/>
    </row>
    <row r="164" spans="1:998 1031:2032 2065:3906" s="226" customFormat="1" ht="15" customHeight="1">
      <c r="A164" s="1264"/>
      <c r="B164" s="1518"/>
      <c r="C164" s="1518"/>
      <c r="D164" s="1518"/>
      <c r="E164" s="1518"/>
      <c r="F164" s="1518"/>
      <c r="G164" s="1518"/>
      <c r="BB164" s="1502"/>
      <c r="BC164" s="1602"/>
      <c r="BD164" s="611"/>
      <c r="BE164" s="1502"/>
      <c r="BF164" s="1602"/>
      <c r="BG164" s="611"/>
      <c r="BH164" s="1502"/>
      <c r="BI164" s="1602"/>
      <c r="BJ164" s="611"/>
      <c r="BK164" s="611"/>
      <c r="BL164" s="1502"/>
      <c r="BM164" s="1602"/>
      <c r="BN164" s="611"/>
      <c r="BO164" s="1502"/>
      <c r="BP164" s="1602"/>
      <c r="BQ164" s="611"/>
      <c r="BR164" s="1502"/>
      <c r="BS164" s="1602"/>
      <c r="CN164" s="1502"/>
      <c r="CO164" s="1602"/>
      <c r="CP164" s="611"/>
      <c r="CQ164" s="1502"/>
      <c r="CR164" s="1602"/>
      <c r="CS164" s="611"/>
      <c r="CT164" s="1502"/>
      <c r="CU164" s="1602"/>
      <c r="CV164" s="611"/>
      <c r="CW164" s="611"/>
      <c r="CX164" s="1502"/>
      <c r="CY164" s="1602"/>
      <c r="CZ164" s="611"/>
      <c r="DA164" s="1502"/>
      <c r="DB164" s="1602"/>
      <c r="DC164" s="611"/>
      <c r="DD164" s="1502"/>
      <c r="DE164" s="1602"/>
      <c r="EP164" s="1502"/>
      <c r="EQ164" s="1602"/>
      <c r="ER164" s="611"/>
      <c r="ES164" s="1502"/>
      <c r="ET164" s="1602"/>
      <c r="EU164" s="611"/>
      <c r="EV164" s="1502"/>
      <c r="EW164" s="1602"/>
      <c r="EX164" s="611"/>
      <c r="EY164" s="611"/>
      <c r="EZ164" s="1502"/>
      <c r="FA164" s="1602"/>
      <c r="FB164" s="611"/>
      <c r="FC164" s="1502"/>
      <c r="FD164" s="1602"/>
      <c r="FE164" s="611"/>
      <c r="FF164" s="1502"/>
      <c r="FG164" s="1602"/>
      <c r="GR164" s="1502"/>
      <c r="GS164" s="1602"/>
      <c r="GT164" s="611"/>
      <c r="GU164" s="1502"/>
      <c r="GV164" s="1602"/>
      <c r="GW164" s="611"/>
      <c r="GX164" s="1502"/>
      <c r="GY164" s="1602"/>
      <c r="GZ164" s="611"/>
      <c r="HA164" s="611"/>
      <c r="HB164" s="1502"/>
      <c r="HC164" s="1602"/>
      <c r="HD164" s="611"/>
      <c r="HE164" s="1502"/>
      <c r="HF164" s="1602"/>
      <c r="HG164" s="611"/>
      <c r="HH164" s="1502"/>
      <c r="HI164" s="1602"/>
      <c r="IT164" s="1502"/>
      <c r="IU164" s="1602"/>
      <c r="IV164" s="611"/>
      <c r="IW164" s="1502"/>
      <c r="IX164" s="1602"/>
      <c r="IY164" s="611"/>
      <c r="IZ164" s="1502"/>
      <c r="JA164" s="1602"/>
      <c r="JB164" s="611"/>
      <c r="JC164" s="611"/>
      <c r="JD164" s="1502"/>
      <c r="JE164" s="1602"/>
      <c r="JF164" s="611"/>
      <c r="JG164" s="1502"/>
      <c r="JH164" s="1602"/>
      <c r="JI164" s="611"/>
      <c r="JJ164" s="1502"/>
      <c r="JK164" s="1602"/>
      <c r="KV164" s="1502"/>
      <c r="KW164" s="1602"/>
      <c r="KX164" s="611"/>
      <c r="KY164" s="1502"/>
      <c r="KZ164" s="1602"/>
      <c r="LA164" s="611"/>
      <c r="LB164" s="1502"/>
      <c r="LC164" s="1602"/>
      <c r="LD164" s="611"/>
      <c r="LE164" s="611"/>
      <c r="LF164" s="1502"/>
      <c r="LG164" s="1602"/>
      <c r="LH164" s="611"/>
      <c r="LI164" s="1502"/>
      <c r="LJ164" s="1602"/>
      <c r="LK164" s="611"/>
      <c r="LL164" s="1502"/>
      <c r="LM164" s="1602"/>
      <c r="MX164" s="1502"/>
      <c r="MY164" s="1602"/>
      <c r="MZ164" s="611"/>
      <c r="NA164" s="1502"/>
      <c r="NB164" s="1602"/>
      <c r="NC164" s="611"/>
      <c r="ND164" s="1502"/>
      <c r="NE164" s="1602"/>
      <c r="NF164" s="611"/>
      <c r="NG164" s="611"/>
      <c r="NH164" s="1502"/>
      <c r="NI164" s="1602"/>
      <c r="NJ164" s="611"/>
      <c r="NK164" s="1502"/>
      <c r="NL164" s="1602"/>
      <c r="NM164" s="611"/>
      <c r="NN164" s="1502"/>
      <c r="NO164" s="1602"/>
      <c r="OJ164" s="1502"/>
      <c r="OK164" s="1602"/>
      <c r="OL164" s="611"/>
      <c r="OM164" s="1502"/>
      <c r="ON164" s="1602"/>
      <c r="OO164" s="611"/>
      <c r="OP164" s="1502"/>
      <c r="OQ164" s="1602"/>
      <c r="OR164" s="611"/>
      <c r="OS164" s="611"/>
      <c r="OT164" s="1502"/>
      <c r="OU164" s="1602"/>
      <c r="OV164" s="611"/>
      <c r="OW164" s="1502"/>
      <c r="OX164" s="1602"/>
      <c r="OY164" s="611"/>
      <c r="OZ164" s="1502"/>
      <c r="PA164" s="1602"/>
      <c r="PV164" s="1502"/>
      <c r="PW164" s="1602"/>
      <c r="PX164" s="611"/>
      <c r="PY164" s="1502"/>
      <c r="PZ164" s="1602"/>
      <c r="QA164" s="611"/>
      <c r="QB164" s="1502"/>
      <c r="QC164" s="1602"/>
      <c r="QD164" s="611"/>
      <c r="QE164" s="611"/>
      <c r="QF164" s="1502"/>
      <c r="QG164" s="1602"/>
      <c r="QH164" s="611"/>
      <c r="QI164" s="1502"/>
      <c r="QJ164" s="1602"/>
      <c r="QK164" s="611"/>
      <c r="QL164" s="1502"/>
      <c r="QM164" s="1602"/>
      <c r="RX164" s="1502"/>
      <c r="RY164" s="1602"/>
      <c r="RZ164" s="611"/>
      <c r="SA164" s="1502"/>
      <c r="SB164" s="1602"/>
      <c r="SC164" s="611"/>
      <c r="SD164" s="1502"/>
      <c r="SE164" s="1602"/>
      <c r="SF164" s="611"/>
      <c r="SG164" s="611"/>
      <c r="SH164" s="1502"/>
      <c r="SI164" s="1602"/>
      <c r="SJ164" s="611"/>
      <c r="SK164" s="1502"/>
      <c r="SL164" s="1602"/>
      <c r="SM164" s="611"/>
      <c r="SN164" s="1502"/>
      <c r="SO164" s="1602"/>
      <c r="TZ164" s="1502"/>
      <c r="UA164" s="1602"/>
      <c r="UB164" s="611"/>
      <c r="UC164" s="1502"/>
      <c r="UD164" s="1602"/>
      <c r="UE164" s="611"/>
      <c r="UF164" s="1502"/>
      <c r="UG164" s="1602"/>
      <c r="UH164" s="611"/>
      <c r="UI164" s="611"/>
      <c r="UJ164" s="1502"/>
      <c r="UK164" s="1602"/>
      <c r="UL164" s="611"/>
      <c r="UM164" s="1502"/>
      <c r="UN164" s="1602"/>
      <c r="UO164" s="611"/>
      <c r="UP164" s="1502"/>
      <c r="UQ164" s="1602"/>
      <c r="WB164" s="1502"/>
      <c r="WC164" s="1602"/>
      <c r="WD164" s="611"/>
      <c r="WE164" s="1502"/>
      <c r="WF164" s="1602"/>
      <c r="WG164" s="611"/>
      <c r="WH164" s="1502"/>
      <c r="WI164" s="1602"/>
      <c r="WJ164" s="611"/>
      <c r="WK164" s="611"/>
      <c r="WL164" s="1502"/>
      <c r="WM164" s="1602"/>
      <c r="WN164" s="611"/>
      <c r="WO164" s="1502"/>
      <c r="WP164" s="1602"/>
      <c r="WQ164" s="611"/>
      <c r="WR164" s="1502"/>
      <c r="WS164" s="1602"/>
      <c r="YD164" s="1502"/>
      <c r="YE164" s="1602"/>
      <c r="YF164" s="611"/>
      <c r="YG164" s="1502"/>
      <c r="YH164" s="1602"/>
      <c r="YI164" s="611"/>
      <c r="YJ164" s="1502"/>
      <c r="YK164" s="1602"/>
      <c r="YL164" s="611"/>
      <c r="YM164" s="611"/>
      <c r="YN164" s="1502"/>
      <c r="YO164" s="1602"/>
      <c r="YP164" s="611"/>
      <c r="YQ164" s="1502"/>
      <c r="YR164" s="1602"/>
      <c r="YS164" s="611"/>
      <c r="YT164" s="1502"/>
      <c r="YU164" s="1602"/>
      <c r="AAF164" s="1502"/>
      <c r="AAG164" s="1602"/>
      <c r="AAH164" s="611"/>
      <c r="AAI164" s="1502"/>
      <c r="AAJ164" s="1602"/>
      <c r="AAK164" s="611"/>
      <c r="AAL164" s="1502"/>
      <c r="AAM164" s="1602"/>
      <c r="AAN164" s="611"/>
      <c r="AAO164" s="611"/>
      <c r="AAP164" s="1502"/>
      <c r="AAQ164" s="1602"/>
      <c r="AAR164" s="611"/>
      <c r="AAS164" s="1502"/>
      <c r="AAT164" s="1602"/>
      <c r="AAU164" s="611"/>
      <c r="AAV164" s="1502"/>
      <c r="AAW164" s="1602"/>
      <c r="ACH164" s="1502"/>
      <c r="ACI164" s="1602"/>
      <c r="ACJ164" s="611"/>
      <c r="ACK164" s="1502"/>
      <c r="ACL164" s="1602"/>
      <c r="ACM164" s="611"/>
      <c r="ACN164" s="1502"/>
      <c r="ACO164" s="1602"/>
      <c r="ACP164" s="611"/>
      <c r="ACQ164" s="611"/>
      <c r="ACR164" s="1502"/>
      <c r="ACS164" s="1602"/>
      <c r="ACT164" s="611"/>
      <c r="ACU164" s="1502"/>
      <c r="ACV164" s="1602"/>
      <c r="ACW164" s="611"/>
      <c r="ACX164" s="1502"/>
      <c r="ACY164" s="1602"/>
      <c r="AEJ164" s="1502"/>
      <c r="AEK164" s="1602"/>
      <c r="AEL164" s="611"/>
      <c r="AEM164" s="1502"/>
      <c r="AEN164" s="1602"/>
      <c r="AEO164" s="611"/>
      <c r="AEP164" s="1502"/>
      <c r="AEQ164" s="1602"/>
      <c r="AER164" s="611"/>
      <c r="AES164" s="611"/>
      <c r="AET164" s="1502"/>
      <c r="AEU164" s="1602"/>
      <c r="AEV164" s="611"/>
      <c r="AEW164" s="1502"/>
      <c r="AEX164" s="1602"/>
      <c r="AEY164" s="611"/>
      <c r="AEZ164" s="1502"/>
      <c r="AFA164" s="1602"/>
      <c r="AGL164" s="1502"/>
      <c r="AGM164" s="1602"/>
      <c r="AGN164" s="611"/>
      <c r="AGO164" s="1502"/>
      <c r="AGP164" s="1602"/>
      <c r="AGQ164" s="611"/>
      <c r="AGR164" s="1502"/>
      <c r="AGS164" s="1602"/>
      <c r="AGT164" s="611"/>
      <c r="AGU164" s="611"/>
      <c r="AGV164" s="1502"/>
      <c r="AGW164" s="1602"/>
      <c r="AGX164" s="611"/>
      <c r="AGY164" s="1502"/>
      <c r="AGZ164" s="1602"/>
      <c r="AHA164" s="611"/>
      <c r="AHB164" s="1502"/>
      <c r="AHC164" s="1602"/>
      <c r="AIN164" s="1502"/>
      <c r="AIO164" s="1602"/>
      <c r="AIP164" s="611"/>
      <c r="AIQ164" s="1502"/>
      <c r="AIR164" s="1602"/>
      <c r="AIS164" s="611"/>
      <c r="AIT164" s="1502"/>
      <c r="AIU164" s="1602"/>
      <c r="AIV164" s="611"/>
      <c r="AIW164" s="611"/>
      <c r="AIX164" s="1502"/>
      <c r="AIY164" s="1602"/>
      <c r="AIZ164" s="611"/>
      <c r="AJA164" s="1502"/>
      <c r="AJB164" s="1602"/>
      <c r="AJC164" s="611"/>
      <c r="AJD164" s="1502"/>
      <c r="AJE164" s="1602"/>
      <c r="AKP164" s="1502"/>
      <c r="AKQ164" s="1602"/>
      <c r="AKR164" s="611"/>
      <c r="AKS164" s="1502"/>
      <c r="AKT164" s="1602"/>
      <c r="AKU164" s="611"/>
      <c r="AKV164" s="1502"/>
      <c r="AKW164" s="1602"/>
      <c r="AKX164" s="611"/>
      <c r="AKY164" s="611"/>
      <c r="AKZ164" s="1502"/>
      <c r="ALA164" s="1602"/>
      <c r="ALB164" s="611"/>
      <c r="ALC164" s="1502"/>
      <c r="ALD164" s="1602"/>
      <c r="ALE164" s="611"/>
      <c r="ALF164" s="1502"/>
      <c r="ALG164" s="1602"/>
      <c r="AMR164" s="1502"/>
      <c r="AMS164" s="1602"/>
      <c r="AMT164" s="611"/>
      <c r="AMU164" s="1502"/>
      <c r="AMV164" s="1602"/>
      <c r="AMW164" s="611"/>
      <c r="AMX164" s="1502"/>
      <c r="AMY164" s="1602"/>
      <c r="AMZ164" s="611"/>
      <c r="ANA164" s="611"/>
      <c r="ANB164" s="1502"/>
      <c r="ANC164" s="1602"/>
      <c r="AND164" s="611"/>
      <c r="ANE164" s="1502"/>
      <c r="ANF164" s="1602"/>
      <c r="ANG164" s="611"/>
      <c r="ANH164" s="1502"/>
      <c r="ANI164" s="1602"/>
      <c r="AOT164" s="1502"/>
      <c r="AOU164" s="1602"/>
      <c r="AOV164" s="611"/>
      <c r="AOW164" s="1502"/>
      <c r="AOX164" s="1602"/>
      <c r="AOY164" s="611"/>
      <c r="AOZ164" s="1502"/>
      <c r="APA164" s="1602"/>
      <c r="APB164" s="611"/>
      <c r="APC164" s="611"/>
      <c r="APD164" s="1502"/>
      <c r="APE164" s="1602"/>
      <c r="APF164" s="611"/>
      <c r="APG164" s="1502"/>
      <c r="APH164" s="1602"/>
      <c r="API164" s="611"/>
      <c r="APJ164" s="1502"/>
      <c r="APK164" s="1602"/>
      <c r="AQV164" s="1502"/>
      <c r="AQW164" s="1602"/>
      <c r="AQX164" s="611"/>
      <c r="AQY164" s="1502"/>
      <c r="AQZ164" s="1602"/>
      <c r="ARA164" s="611"/>
      <c r="ARB164" s="1502"/>
      <c r="ARC164" s="1602"/>
      <c r="ARD164" s="611"/>
      <c r="ARE164" s="611"/>
      <c r="ARF164" s="1502"/>
      <c r="ARG164" s="1602"/>
      <c r="ARH164" s="611"/>
      <c r="ARI164" s="1502"/>
      <c r="ARJ164" s="1602"/>
      <c r="ARK164" s="611"/>
      <c r="ARL164" s="1502"/>
      <c r="ARM164" s="1602"/>
      <c r="ASX164" s="1502"/>
      <c r="ASY164" s="1602"/>
      <c r="ASZ164" s="611"/>
      <c r="ATA164" s="1502"/>
      <c r="ATB164" s="1602"/>
      <c r="ATC164" s="611"/>
      <c r="ATD164" s="1502"/>
      <c r="ATE164" s="1602"/>
      <c r="ATF164" s="611"/>
      <c r="ATG164" s="611"/>
      <c r="ATH164" s="1502"/>
      <c r="ATI164" s="1602"/>
      <c r="ATJ164" s="611"/>
      <c r="ATK164" s="1502"/>
      <c r="ATL164" s="1602"/>
      <c r="ATM164" s="611"/>
      <c r="ATN164" s="1502"/>
      <c r="ATO164" s="1602"/>
      <c r="AUI164" s="1377"/>
      <c r="AUJ164" s="1377"/>
      <c r="AUK164" s="1377"/>
      <c r="AUL164" s="1377"/>
      <c r="AUM164" s="1377"/>
      <c r="AUN164" s="1377"/>
      <c r="AUO164" s="1377"/>
      <c r="AUP164" s="1377"/>
      <c r="AUQ164" s="1377"/>
      <c r="AUR164" s="1377"/>
      <c r="AUS164" s="1377"/>
      <c r="AUT164" s="1377"/>
      <c r="AUU164" s="1377"/>
      <c r="AUV164" s="1377"/>
      <c r="AUW164" s="1377"/>
      <c r="AUX164" s="1377"/>
      <c r="AUY164" s="1377"/>
      <c r="AUZ164" s="1377"/>
      <c r="AVA164" s="1377"/>
      <c r="AVB164" s="1377"/>
      <c r="AVC164" s="1377"/>
      <c r="AVD164" s="1377"/>
      <c r="AVE164" s="1018"/>
      <c r="AVP164" s="868"/>
      <c r="AVQ164" s="868"/>
      <c r="AVR164" s="868"/>
      <c r="AVS164" s="868"/>
      <c r="AVT164" s="868"/>
      <c r="AVU164" s="868"/>
      <c r="AVV164" s="868"/>
      <c r="AVW164" s="868"/>
      <c r="AVX164" s="868"/>
      <c r="AVY164" s="868"/>
      <c r="AVZ164" s="868"/>
      <c r="AWA164" s="868"/>
      <c r="AWB164" s="868"/>
      <c r="AWC164" s="868"/>
      <c r="AWD164" s="868"/>
      <c r="AWE164" s="868"/>
      <c r="AWF164" s="868"/>
      <c r="AWG164" s="868"/>
      <c r="AWH164" s="868"/>
      <c r="AWI164" s="868"/>
      <c r="AWJ164" s="868"/>
      <c r="AWK164" s="868"/>
      <c r="AWL164" s="868"/>
      <c r="AWM164" s="868"/>
      <c r="AWN164" s="868"/>
      <c r="AWO164" s="868"/>
      <c r="AWP164" s="868"/>
      <c r="AWQ164" s="868"/>
      <c r="AWR164" s="868"/>
      <c r="AWS164" s="868"/>
      <c r="AWT164" s="868"/>
      <c r="AWU164" s="868"/>
      <c r="AWV164" s="868"/>
      <c r="AWW164" s="868"/>
      <c r="AWX164" s="868"/>
      <c r="AWY164" s="868"/>
      <c r="AWZ164" s="868"/>
      <c r="AXQ164" s="868"/>
      <c r="AXR164" s="868"/>
      <c r="AXS164" s="868"/>
      <c r="AXT164" s="868"/>
      <c r="AXU164" s="868"/>
      <c r="AXV164" s="868"/>
      <c r="AXW164" s="868"/>
      <c r="AXX164" s="868"/>
      <c r="AXY164" s="868"/>
      <c r="AXZ164" s="868"/>
      <c r="AYA164" s="868"/>
      <c r="AYB164" s="868"/>
      <c r="AYC164" s="868"/>
      <c r="AYD164" s="868"/>
      <c r="AYE164" s="868"/>
      <c r="AYF164" s="868"/>
      <c r="AYG164" s="868"/>
      <c r="AYH164" s="868"/>
      <c r="AYI164" s="868"/>
      <c r="AYJ164" s="868"/>
      <c r="AYK164" s="868"/>
      <c r="AYL164" s="868"/>
      <c r="AYM164" s="868"/>
      <c r="AZL164" s="1502"/>
      <c r="AZM164" s="1602"/>
      <c r="AZN164" s="611"/>
      <c r="AZO164" s="1502"/>
      <c r="AZP164" s="1602"/>
      <c r="AZQ164" s="611"/>
      <c r="AZR164" s="1502"/>
      <c r="AZS164" s="1602"/>
      <c r="AZT164" s="611"/>
      <c r="AZU164" s="611"/>
      <c r="AZV164" s="1502"/>
      <c r="AZW164" s="1602"/>
      <c r="AZX164" s="611"/>
      <c r="AZY164" s="1502"/>
      <c r="AZZ164" s="1602"/>
      <c r="BAA164" s="611"/>
      <c r="BAB164" s="1502"/>
      <c r="BAC164" s="1602"/>
      <c r="BBN164" s="1502"/>
      <c r="BBO164" s="1602"/>
      <c r="BBP164" s="611"/>
      <c r="BBQ164" s="1502"/>
      <c r="BBR164" s="1602"/>
      <c r="BBS164" s="611"/>
      <c r="BBT164" s="1502"/>
      <c r="BBU164" s="1602"/>
      <c r="BBV164" s="611"/>
      <c r="BBW164" s="611"/>
      <c r="BBX164" s="1502"/>
      <c r="BBY164" s="1602"/>
      <c r="BBZ164" s="611"/>
      <c r="BCA164" s="1502"/>
      <c r="BCB164" s="1602"/>
      <c r="BCC164" s="611"/>
      <c r="BCD164" s="1502"/>
      <c r="BCE164" s="1602"/>
      <c r="BDP164" s="1502"/>
      <c r="BDQ164" s="1602"/>
      <c r="BDR164" s="611"/>
      <c r="BDS164" s="1502"/>
      <c r="BDT164" s="1602"/>
      <c r="BDU164" s="611"/>
      <c r="BDV164" s="1502"/>
      <c r="BDW164" s="1602"/>
      <c r="BDX164" s="611"/>
      <c r="BDY164" s="611"/>
      <c r="BDZ164" s="1502"/>
      <c r="BEA164" s="1602"/>
      <c r="BEB164" s="611"/>
      <c r="BEC164" s="1502"/>
      <c r="BED164" s="1602"/>
      <c r="BEE164" s="611"/>
      <c r="BEF164" s="1502"/>
      <c r="BEG164" s="1602"/>
      <c r="BFR164" s="1502"/>
      <c r="BFS164" s="1602"/>
      <c r="BFT164" s="611"/>
      <c r="BFU164" s="1502"/>
      <c r="BFV164" s="1602"/>
      <c r="BFW164" s="611"/>
      <c r="BFX164" s="1502"/>
      <c r="BFY164" s="1602"/>
      <c r="BFZ164" s="611"/>
      <c r="BGA164" s="611"/>
      <c r="BGB164" s="1502"/>
      <c r="BGC164" s="1602"/>
      <c r="BGD164" s="611"/>
      <c r="BGE164" s="1502"/>
      <c r="BGF164" s="1602"/>
      <c r="BGG164" s="611"/>
      <c r="BGH164" s="1502"/>
      <c r="BGI164" s="1602"/>
      <c r="BHT164" s="1502"/>
      <c r="BHU164" s="1602"/>
      <c r="BHV164" s="611"/>
      <c r="BHW164" s="1502"/>
      <c r="BHX164" s="1602"/>
      <c r="BHY164" s="611"/>
      <c r="BHZ164" s="1502"/>
      <c r="BIA164" s="1602"/>
      <c r="BIB164" s="611"/>
      <c r="BIC164" s="611"/>
      <c r="BID164" s="1502"/>
      <c r="BIE164" s="1602"/>
      <c r="BIF164" s="611"/>
      <c r="BIG164" s="1502"/>
      <c r="BIH164" s="1602"/>
      <c r="BII164" s="611"/>
      <c r="BIJ164" s="1502"/>
      <c r="BIK164" s="1602"/>
      <c r="BJV164" s="1502"/>
      <c r="BJW164" s="1602"/>
      <c r="BJX164" s="611"/>
      <c r="BJY164" s="1502"/>
      <c r="BJZ164" s="1602"/>
      <c r="BKA164" s="611"/>
      <c r="BKB164" s="1502"/>
      <c r="BKC164" s="1602"/>
      <c r="BKD164" s="611"/>
      <c r="BKE164" s="611"/>
      <c r="BKF164" s="1502"/>
      <c r="BKG164" s="1602"/>
      <c r="BKH164" s="611"/>
      <c r="BKI164" s="1502"/>
      <c r="BKJ164" s="1602"/>
      <c r="BKK164" s="611"/>
      <c r="BKL164" s="1502"/>
      <c r="BKM164" s="1602"/>
      <c r="BLX164" s="1502"/>
      <c r="BLY164" s="1602"/>
      <c r="BLZ164" s="611"/>
      <c r="BMA164" s="1502"/>
      <c r="BMB164" s="1602"/>
      <c r="BMC164" s="611"/>
      <c r="BMD164" s="1502"/>
      <c r="BME164" s="1602"/>
      <c r="BMF164" s="611"/>
      <c r="BMG164" s="611"/>
      <c r="BMH164" s="1502"/>
      <c r="BMI164" s="1602"/>
      <c r="BMJ164" s="611"/>
      <c r="BMK164" s="1502"/>
      <c r="BML164" s="1602"/>
      <c r="BMM164" s="611"/>
      <c r="BMN164" s="1502"/>
      <c r="BMO164" s="1602"/>
      <c r="BNZ164" s="1502"/>
      <c r="BOA164" s="1602"/>
      <c r="BOB164" s="611"/>
      <c r="BOC164" s="1502"/>
      <c r="BOD164" s="1602"/>
      <c r="BOE164" s="611"/>
      <c r="BOF164" s="1502"/>
      <c r="BOG164" s="1602"/>
      <c r="BOH164" s="611"/>
      <c r="BOI164" s="611"/>
      <c r="BOJ164" s="1502"/>
      <c r="BOK164" s="1602"/>
      <c r="BOL164" s="611"/>
      <c r="BOM164" s="1502"/>
      <c r="BON164" s="1602"/>
      <c r="BOO164" s="611"/>
      <c r="BOP164" s="1502"/>
      <c r="BOQ164" s="1602"/>
      <c r="BQB164" s="1502"/>
      <c r="BQC164" s="1602"/>
      <c r="BQD164" s="611"/>
      <c r="BQE164" s="1502"/>
      <c r="BQF164" s="1602"/>
      <c r="BQG164" s="611"/>
      <c r="BQH164" s="1502"/>
      <c r="BQI164" s="1602"/>
      <c r="BQJ164" s="611"/>
      <c r="BQK164" s="611"/>
      <c r="BQL164" s="1502"/>
      <c r="BQM164" s="1602"/>
      <c r="BQN164" s="611"/>
      <c r="BQO164" s="1502"/>
      <c r="BQP164" s="1602"/>
      <c r="BQQ164" s="611"/>
      <c r="BQR164" s="1502"/>
      <c r="BQS164" s="1602"/>
      <c r="BSD164" s="1502"/>
      <c r="BSE164" s="1602"/>
      <c r="BSF164" s="611"/>
      <c r="BSG164" s="1502"/>
      <c r="BSH164" s="1602"/>
      <c r="BSI164" s="611"/>
      <c r="BSJ164" s="1502"/>
      <c r="BSK164" s="1602"/>
      <c r="BSL164" s="611"/>
      <c r="BSM164" s="611"/>
      <c r="BSN164" s="1502"/>
      <c r="BSO164" s="1602"/>
      <c r="BSP164" s="611"/>
      <c r="BSQ164" s="1502"/>
      <c r="BSR164" s="1602"/>
      <c r="BSS164" s="611"/>
      <c r="BST164" s="1502"/>
      <c r="BSU164" s="1602"/>
      <c r="BUF164" s="1502"/>
      <c r="BUG164" s="1602"/>
      <c r="BUH164" s="611"/>
      <c r="BUI164" s="1502"/>
      <c r="BUJ164" s="1602"/>
      <c r="BUK164" s="611"/>
      <c r="BUL164" s="1502"/>
      <c r="BUM164" s="1602"/>
      <c r="BUN164" s="611"/>
      <c r="BUO164" s="611"/>
      <c r="BUP164" s="1502"/>
      <c r="BUQ164" s="1602"/>
      <c r="BUR164" s="611"/>
      <c r="BUS164" s="1502"/>
      <c r="BUT164" s="1602"/>
      <c r="BUU164" s="611"/>
      <c r="BUV164" s="1502"/>
      <c r="BUW164" s="1602"/>
      <c r="BWH164" s="1502"/>
      <c r="BWI164" s="1602"/>
      <c r="BWJ164" s="611"/>
      <c r="BWK164" s="1502"/>
      <c r="BWL164" s="1602"/>
      <c r="BWM164" s="611"/>
      <c r="BWN164" s="1502"/>
      <c r="BWO164" s="1602"/>
      <c r="BWP164" s="611"/>
      <c r="BWQ164" s="611"/>
      <c r="BWR164" s="1502"/>
      <c r="BWS164" s="1602"/>
      <c r="BWT164" s="611"/>
      <c r="BWU164" s="1502"/>
      <c r="BWV164" s="1602"/>
      <c r="BWW164" s="611"/>
      <c r="BWX164" s="1502"/>
      <c r="BWY164" s="1602"/>
      <c r="BYJ164" s="1502"/>
      <c r="BYK164" s="1602"/>
      <c r="BYL164" s="611"/>
      <c r="BYM164" s="1502"/>
      <c r="BYN164" s="1602"/>
      <c r="BYO164" s="611"/>
      <c r="BYP164" s="1502"/>
      <c r="BYQ164" s="1602"/>
      <c r="BYR164" s="611"/>
      <c r="BYS164" s="611"/>
      <c r="BYT164" s="1502"/>
      <c r="BYU164" s="1602"/>
      <c r="BYV164" s="611"/>
      <c r="BYW164" s="1502"/>
      <c r="BYX164" s="1602"/>
      <c r="BYY164" s="611"/>
      <c r="BYZ164" s="1502"/>
      <c r="BZA164" s="1602"/>
      <c r="CAL164" s="1502"/>
      <c r="CAM164" s="1602"/>
      <c r="CAN164" s="611"/>
      <c r="CAO164" s="1502"/>
      <c r="CAP164" s="1602"/>
      <c r="CAQ164" s="611"/>
      <c r="CAR164" s="1502"/>
      <c r="CAS164" s="1602"/>
      <c r="CAT164" s="611"/>
      <c r="CAU164" s="611"/>
      <c r="CAV164" s="1502"/>
      <c r="CAW164" s="1602"/>
      <c r="CAX164" s="611"/>
      <c r="CAY164" s="1502"/>
      <c r="CAZ164" s="1602"/>
      <c r="CBA164" s="611"/>
      <c r="CBB164" s="1502"/>
      <c r="CBC164" s="1602"/>
      <c r="CCN164" s="1502"/>
      <c r="CCO164" s="1602"/>
      <c r="CCP164" s="611"/>
      <c r="CCQ164" s="1502"/>
      <c r="CCR164" s="1602"/>
      <c r="CCS164" s="611"/>
      <c r="CCT164" s="1502"/>
      <c r="CCU164" s="1602"/>
      <c r="CCV164" s="611"/>
      <c r="CCW164" s="611"/>
      <c r="CCX164" s="1502"/>
      <c r="CCY164" s="1602"/>
      <c r="CCZ164" s="611"/>
      <c r="CDA164" s="1502"/>
      <c r="CDB164" s="1602"/>
      <c r="CDC164" s="611"/>
      <c r="CDD164" s="1502"/>
      <c r="CDE164" s="1602"/>
      <c r="CEP164" s="1502"/>
      <c r="CEQ164" s="1602"/>
      <c r="CER164" s="611"/>
      <c r="CES164" s="1502"/>
      <c r="CET164" s="1602"/>
      <c r="CEU164" s="611"/>
      <c r="CEV164" s="1502"/>
      <c r="CEW164" s="1602"/>
      <c r="CEX164" s="611"/>
      <c r="CEY164" s="611"/>
      <c r="CEZ164" s="1502"/>
      <c r="CFA164" s="1602"/>
      <c r="CFB164" s="611"/>
      <c r="CFC164" s="1502"/>
      <c r="CFD164" s="1602"/>
      <c r="CFE164" s="611"/>
      <c r="CFF164" s="1502"/>
      <c r="CFG164" s="1602"/>
      <c r="CGR164" s="1502"/>
      <c r="CGS164" s="1602"/>
      <c r="CGT164" s="611"/>
      <c r="CGU164" s="1502"/>
      <c r="CGV164" s="1602"/>
      <c r="CGW164" s="611"/>
      <c r="CGX164" s="1502"/>
      <c r="CGY164" s="1602"/>
      <c r="CGZ164" s="611"/>
      <c r="CHA164" s="611"/>
      <c r="CHB164" s="1502"/>
      <c r="CHC164" s="1602"/>
      <c r="CHD164" s="611"/>
      <c r="CHE164" s="1502"/>
      <c r="CHF164" s="1602"/>
      <c r="CHG164" s="611"/>
      <c r="CHH164" s="1502"/>
      <c r="CHI164" s="1602"/>
      <c r="CIT164" s="1502"/>
      <c r="CIU164" s="1602"/>
      <c r="CIV164" s="611"/>
      <c r="CIW164" s="1502"/>
      <c r="CIX164" s="1602"/>
      <c r="CIY164" s="611"/>
      <c r="CIZ164" s="1502"/>
      <c r="CJA164" s="1602"/>
      <c r="CJB164" s="611"/>
      <c r="CJC164" s="611"/>
      <c r="CJD164" s="1502"/>
      <c r="CJE164" s="1602"/>
      <c r="CJF164" s="611"/>
      <c r="CJG164" s="1502"/>
      <c r="CJH164" s="1602"/>
      <c r="CJI164" s="611"/>
      <c r="CJJ164" s="1502"/>
      <c r="CJK164" s="1602"/>
      <c r="CKV164" s="1502"/>
      <c r="CKW164" s="1602"/>
      <c r="CKX164" s="611"/>
      <c r="CKY164" s="1502"/>
      <c r="CKZ164" s="1602"/>
      <c r="CLA164" s="611"/>
      <c r="CLB164" s="1502"/>
      <c r="CLC164" s="1602"/>
      <c r="CLD164" s="611"/>
      <c r="CLE164" s="611"/>
      <c r="CLF164" s="1502"/>
      <c r="CLG164" s="1602"/>
      <c r="CLH164" s="611"/>
      <c r="CLI164" s="1502"/>
      <c r="CLJ164" s="1602"/>
      <c r="CLK164" s="611"/>
      <c r="CLL164" s="1502"/>
      <c r="CLM164" s="1602"/>
      <c r="CMX164" s="1502"/>
      <c r="CMY164" s="1602"/>
      <c r="CMZ164" s="611"/>
      <c r="CNA164" s="1502"/>
      <c r="CNB164" s="1602"/>
      <c r="CNC164" s="611"/>
      <c r="CND164" s="1502"/>
      <c r="CNE164" s="1602"/>
      <c r="CNF164" s="611"/>
      <c r="CNG164" s="611"/>
      <c r="CNH164" s="1502"/>
      <c r="CNI164" s="1602"/>
      <c r="CNJ164" s="611"/>
      <c r="CNK164" s="1502"/>
      <c r="CNL164" s="1602"/>
      <c r="CNM164" s="611"/>
      <c r="CNN164" s="1502"/>
      <c r="CNO164" s="1602"/>
      <c r="COZ164" s="1502"/>
      <c r="CPA164" s="1602"/>
      <c r="CPB164" s="611"/>
      <c r="CPC164" s="1502"/>
      <c r="CPD164" s="1602"/>
      <c r="CPE164" s="611"/>
      <c r="CPF164" s="1502"/>
      <c r="CPG164" s="1602"/>
      <c r="CPH164" s="611"/>
      <c r="CPI164" s="611"/>
      <c r="CPJ164" s="1502"/>
      <c r="CPK164" s="1602"/>
      <c r="CPL164" s="611"/>
      <c r="CPM164" s="1502"/>
      <c r="CPN164" s="1602"/>
      <c r="CPO164" s="611"/>
      <c r="CPP164" s="1502"/>
      <c r="CPQ164" s="1602"/>
      <c r="CRB164" s="1502"/>
      <c r="CRC164" s="1602"/>
      <c r="CRD164" s="611"/>
      <c r="CRE164" s="1502"/>
      <c r="CRF164" s="1602"/>
      <c r="CRG164" s="611"/>
      <c r="CRH164" s="1502"/>
      <c r="CRI164" s="1602"/>
      <c r="CRJ164" s="611"/>
      <c r="CRK164" s="611"/>
      <c r="CRL164" s="1502"/>
      <c r="CRM164" s="1602"/>
      <c r="CRN164" s="611"/>
      <c r="CRO164" s="1502"/>
      <c r="CRP164" s="1602"/>
      <c r="CRQ164" s="611"/>
      <c r="CRR164" s="1502"/>
      <c r="CRS164" s="1602"/>
      <c r="CTD164" s="1502"/>
      <c r="CTE164" s="1602"/>
      <c r="CTF164" s="611"/>
      <c r="CTG164" s="1502"/>
      <c r="CTH164" s="1602"/>
      <c r="CTI164" s="611"/>
      <c r="CTJ164" s="1502"/>
      <c r="CTK164" s="1602"/>
      <c r="CTL164" s="611"/>
      <c r="CTM164" s="611"/>
      <c r="CTN164" s="1502"/>
      <c r="CTO164" s="1602"/>
      <c r="CTP164" s="611"/>
      <c r="CTQ164" s="1502"/>
      <c r="CTR164" s="1602"/>
      <c r="CTS164" s="611"/>
      <c r="CTT164" s="1502"/>
      <c r="CTU164" s="1602"/>
      <c r="CWL164" s="1502"/>
      <c r="CWM164" s="1602"/>
      <c r="CWN164" s="611"/>
      <c r="CWO164" s="1502"/>
      <c r="CWP164" s="1602"/>
      <c r="CWQ164" s="611"/>
      <c r="CWR164" s="1502"/>
      <c r="CWS164" s="1602"/>
      <c r="CWT164" s="611"/>
      <c r="CWU164" s="611"/>
      <c r="CWV164" s="1502"/>
      <c r="CWW164" s="1602"/>
      <c r="CWX164" s="611"/>
      <c r="CWY164" s="1502"/>
      <c r="CWZ164" s="1602"/>
      <c r="CXA164" s="611"/>
      <c r="CXB164" s="1502"/>
      <c r="CXC164" s="1602"/>
      <c r="DAJ164" s="1502"/>
      <c r="DAK164" s="1602"/>
      <c r="DAL164" s="611"/>
      <c r="DAM164" s="1502"/>
      <c r="DAN164" s="1602"/>
      <c r="DAO164" s="611"/>
      <c r="DAP164" s="1502"/>
      <c r="DAQ164" s="1602"/>
      <c r="DAR164" s="611"/>
      <c r="DAS164" s="611"/>
      <c r="DAT164" s="1502"/>
      <c r="DAU164" s="1602"/>
      <c r="DAV164" s="611"/>
      <c r="DAW164" s="1502"/>
      <c r="DAX164" s="1602"/>
      <c r="DAY164" s="611"/>
      <c r="DAZ164" s="1502"/>
      <c r="DBA164" s="1602"/>
      <c r="DDR164" s="1502"/>
      <c r="DDS164" s="1602"/>
      <c r="DDT164" s="611"/>
      <c r="DDU164" s="1502"/>
      <c r="DDV164" s="1602"/>
      <c r="DDW164" s="611"/>
      <c r="DDX164" s="1502"/>
      <c r="DDY164" s="1602"/>
      <c r="DDZ164" s="611"/>
      <c r="DEA164" s="611"/>
      <c r="DEB164" s="1502"/>
      <c r="DEC164" s="1602"/>
      <c r="DED164" s="611"/>
      <c r="DEE164" s="1502"/>
      <c r="DEF164" s="1602"/>
      <c r="DEG164" s="611"/>
      <c r="DEH164" s="1502"/>
      <c r="DEI164" s="1602"/>
      <c r="DGZ164" s="1502"/>
      <c r="DHA164" s="1602"/>
      <c r="DHB164" s="611"/>
      <c r="DHC164" s="1502"/>
      <c r="DHD164" s="1602"/>
      <c r="DHE164" s="611"/>
      <c r="DHF164" s="1502"/>
      <c r="DHG164" s="1602"/>
      <c r="DHH164" s="611"/>
      <c r="DHI164" s="611"/>
      <c r="DHJ164" s="1502"/>
      <c r="DHK164" s="1602"/>
      <c r="DHL164" s="611"/>
      <c r="DHM164" s="1502"/>
      <c r="DHN164" s="1602"/>
      <c r="DHO164" s="611"/>
      <c r="DHP164" s="1502"/>
      <c r="DHQ164" s="1602"/>
      <c r="DKH164" s="1502"/>
      <c r="DKI164" s="1602"/>
      <c r="DKJ164" s="611"/>
      <c r="DKK164" s="1502"/>
      <c r="DKL164" s="1602"/>
      <c r="DKM164" s="611"/>
      <c r="DKN164" s="1502"/>
      <c r="DKO164" s="1602"/>
      <c r="DKP164" s="611"/>
      <c r="DKQ164" s="611"/>
      <c r="DKR164" s="1502"/>
      <c r="DKS164" s="1602"/>
      <c r="DKT164" s="611"/>
      <c r="DKU164" s="1502"/>
      <c r="DKV164" s="1602"/>
      <c r="DKW164" s="611"/>
      <c r="DKX164" s="1502"/>
      <c r="DKY164" s="1602"/>
      <c r="DLJ164" s="792"/>
      <c r="DLK164" s="792"/>
      <c r="DLL164" s="792"/>
      <c r="DLM164" s="792"/>
      <c r="DLN164" s="792"/>
      <c r="DLO164" s="792"/>
      <c r="DLP164" s="792"/>
      <c r="DLQ164" s="792"/>
      <c r="DLR164" s="792"/>
      <c r="DLS164" s="792"/>
      <c r="DLT164" s="792"/>
      <c r="DLU164" s="792"/>
      <c r="DLV164" s="792"/>
      <c r="DLW164" s="792"/>
      <c r="DLX164" s="792"/>
      <c r="DLY164" s="792"/>
      <c r="DLZ164" s="792"/>
      <c r="DMA164" s="792"/>
      <c r="DMB164" s="792"/>
      <c r="DMC164" s="792"/>
      <c r="DMD164" s="792"/>
      <c r="DME164" s="792"/>
      <c r="DMF164" s="792"/>
      <c r="DMG164" s="792"/>
      <c r="DMH164" s="792"/>
      <c r="DMI164" s="792"/>
      <c r="DMJ164" s="792"/>
      <c r="DMK164" s="792"/>
      <c r="DML164" s="792"/>
      <c r="DMM164" s="792"/>
      <c r="DMN164" s="792"/>
      <c r="DMO164" s="792"/>
      <c r="DMP164" s="792"/>
      <c r="DMQ164" s="792"/>
      <c r="DMR164" s="792"/>
      <c r="DMS164" s="792"/>
      <c r="DMT164" s="792"/>
      <c r="DMU164" s="792"/>
      <c r="DMV164" s="792"/>
      <c r="DMW164" s="792"/>
      <c r="DMX164" s="792"/>
      <c r="DMY164" s="792"/>
      <c r="DMZ164" s="792"/>
      <c r="DNA164" s="792"/>
      <c r="DNB164" s="792"/>
      <c r="DNC164" s="792"/>
      <c r="DND164" s="792"/>
      <c r="DNE164" s="792"/>
      <c r="DNF164" s="792"/>
      <c r="DNG164" s="792"/>
      <c r="DNH164" s="792"/>
      <c r="DNI164" s="792"/>
      <c r="DNJ164" s="792"/>
      <c r="DNP164" s="1502"/>
      <c r="DNQ164" s="1602"/>
      <c r="DNR164" s="611"/>
      <c r="DNS164" s="1502"/>
      <c r="DNT164" s="1602"/>
      <c r="DNU164" s="611"/>
      <c r="DNV164" s="1502"/>
      <c r="DNW164" s="1602"/>
      <c r="DNX164" s="611"/>
      <c r="DNY164" s="611"/>
      <c r="DNZ164" s="1502"/>
      <c r="DOA164" s="1602"/>
      <c r="DOB164" s="611"/>
      <c r="DOC164" s="1502"/>
      <c r="DOD164" s="1602"/>
      <c r="DOE164" s="611"/>
      <c r="DOF164" s="1502"/>
      <c r="DOG164" s="1602"/>
      <c r="DRN164" s="1502"/>
      <c r="DRO164" s="1602"/>
      <c r="DRP164" s="611"/>
      <c r="DRQ164" s="1502"/>
      <c r="DRR164" s="1602"/>
      <c r="DRS164" s="611"/>
      <c r="DRT164" s="1502"/>
      <c r="DRU164" s="1602"/>
      <c r="DRV164" s="611"/>
      <c r="DRW164" s="611"/>
      <c r="DRX164" s="1502"/>
      <c r="DRY164" s="1602"/>
      <c r="DRZ164" s="611"/>
      <c r="DSA164" s="1502"/>
      <c r="DSB164" s="1602"/>
      <c r="DSC164" s="611"/>
      <c r="DSD164" s="1502"/>
      <c r="DSE164" s="1602"/>
      <c r="DVF164" s="235"/>
      <c r="DVG164" s="235"/>
      <c r="DVH164" s="235"/>
      <c r="DVI164" s="235"/>
      <c r="DVJ164" s="235"/>
      <c r="DVK164" s="235"/>
      <c r="DVL164" s="235"/>
      <c r="DVM164" s="235"/>
      <c r="DVN164" s="235"/>
      <c r="DVO164" s="235"/>
      <c r="DVP164" s="235"/>
      <c r="DVQ164" s="235"/>
      <c r="DVR164" s="235"/>
      <c r="DVS164" s="235"/>
      <c r="DVT164" s="235"/>
      <c r="DVU164" s="235"/>
      <c r="DVV164" s="235"/>
      <c r="DVW164" s="235"/>
      <c r="DVX164" s="235"/>
      <c r="DVY164" s="235"/>
      <c r="DVZ164" s="235"/>
      <c r="DWA164" s="235"/>
      <c r="DWB164" s="235"/>
      <c r="DWC164" s="235"/>
      <c r="DWD164" s="235"/>
      <c r="DWE164" s="235"/>
      <c r="DWF164" s="235"/>
      <c r="DWG164" s="235"/>
      <c r="DWH164" s="235"/>
      <c r="DWI164" s="235"/>
      <c r="DWJ164" s="235"/>
      <c r="DWK164" s="235"/>
      <c r="DWL164" s="235"/>
      <c r="DWM164" s="235"/>
      <c r="DWN164" s="235"/>
      <c r="DWO164" s="235"/>
      <c r="DWP164" s="235"/>
      <c r="DWQ164" s="235"/>
      <c r="DWR164" s="235"/>
      <c r="DWS164" s="235"/>
      <c r="DWT164" s="235"/>
      <c r="DWU164" s="235"/>
      <c r="DWV164" s="235"/>
      <c r="DWW164" s="235"/>
      <c r="DWX164" s="235"/>
      <c r="DWY164" s="235"/>
      <c r="DWZ164" s="235"/>
      <c r="DXA164" s="235"/>
      <c r="DXB164" s="235"/>
      <c r="DXC164" s="235"/>
      <c r="DXD164" s="235"/>
      <c r="DXE164" s="235"/>
      <c r="DXF164" s="235"/>
      <c r="DXG164" s="235"/>
      <c r="DXH164" s="235"/>
      <c r="DXI164" s="235"/>
      <c r="DXJ164" s="235"/>
      <c r="DXK164" s="235"/>
      <c r="DXL164" s="235"/>
      <c r="DXM164" s="235"/>
      <c r="DXN164" s="235"/>
      <c r="DXO164" s="235"/>
      <c r="DXP164" s="235"/>
      <c r="DXQ164" s="235"/>
      <c r="DXR164" s="241"/>
      <c r="DXS164" s="241"/>
      <c r="DXT164" s="241"/>
      <c r="DXU164" s="241"/>
      <c r="DXV164" s="241"/>
      <c r="DXW164" s="241"/>
      <c r="DXX164" s="241"/>
      <c r="DXY164" s="241"/>
      <c r="DXZ164" s="241"/>
      <c r="DYA164" s="241"/>
      <c r="DYB164" s="241"/>
      <c r="DYC164" s="241"/>
      <c r="DYD164" s="241"/>
      <c r="DYE164" s="241"/>
      <c r="DYF164" s="241"/>
      <c r="DYG164" s="241"/>
      <c r="DYH164" s="1624"/>
      <c r="DYI164" s="1625"/>
      <c r="DYJ164" s="1625"/>
      <c r="DYK164" s="1625"/>
      <c r="DYL164" s="1625"/>
      <c r="DYM164" s="1625"/>
      <c r="DYN164" s="1625"/>
      <c r="DYO164" s="1625"/>
      <c r="DYP164" s="1625"/>
      <c r="DYQ164" s="1625"/>
      <c r="DYR164" s="1625"/>
      <c r="DYS164" s="1625"/>
      <c r="DYT164" s="1625"/>
      <c r="DYU164" s="1625"/>
      <c r="DYV164" s="1625"/>
      <c r="DYW164" s="1625"/>
      <c r="DYX164" s="1625"/>
      <c r="DYY164" s="1625"/>
      <c r="DYZ164" s="1625"/>
      <c r="DZA164" s="1625"/>
      <c r="DZB164" s="1625"/>
      <c r="DZC164" s="1626"/>
      <c r="DZD164" s="241"/>
      <c r="DZE164" s="241"/>
      <c r="DZF164" s="241"/>
      <c r="DZG164" s="241"/>
      <c r="DZH164" s="241"/>
      <c r="DZI164" s="241"/>
      <c r="DZJ164" s="241"/>
      <c r="DZK164" s="241"/>
      <c r="DZL164" s="241"/>
      <c r="DZM164" s="241"/>
      <c r="DZN164" s="241"/>
      <c r="DZO164" s="241"/>
      <c r="DZP164" s="241"/>
      <c r="DZQ164" s="241"/>
      <c r="DZR164" s="241"/>
      <c r="DZS164" s="241"/>
      <c r="DZT164" s="235"/>
      <c r="DZU164" s="235"/>
      <c r="DZV164" s="235"/>
      <c r="DZW164" s="235"/>
      <c r="DZX164" s="235"/>
      <c r="DZY164" s="235"/>
      <c r="DZZ164" s="235"/>
      <c r="EAA164" s="235"/>
      <c r="EAB164" s="235"/>
      <c r="EAC164" s="235"/>
      <c r="EAD164" s="235"/>
      <c r="EAE164" s="235"/>
      <c r="EAF164" s="235"/>
      <c r="EAG164" s="235"/>
      <c r="EAH164" s="235"/>
      <c r="EAI164" s="235"/>
      <c r="EAJ164" s="235"/>
      <c r="EAK164" s="235"/>
      <c r="EAL164" s="235"/>
      <c r="EAM164" s="235"/>
      <c r="EAN164" s="235"/>
      <c r="EAO164" s="235"/>
      <c r="EAP164" s="235"/>
      <c r="EAQ164" s="235"/>
      <c r="EAR164" s="235"/>
      <c r="EAS164" s="235"/>
      <c r="EAT164" s="235"/>
      <c r="EAU164" s="235"/>
      <c r="EAV164" s="235"/>
      <c r="EAW164" s="235"/>
      <c r="EAX164" s="235"/>
      <c r="EAY164" s="235"/>
      <c r="EAZ164" s="235"/>
      <c r="EBA164" s="235"/>
      <c r="EBB164" s="235"/>
      <c r="EBC164" s="235"/>
      <c r="EBD164" s="235"/>
      <c r="EBE164" s="235"/>
      <c r="EBF164" s="235"/>
      <c r="EBG164" s="235"/>
      <c r="EBH164" s="235"/>
      <c r="EBI164" s="235"/>
      <c r="EBJ164" s="235"/>
      <c r="EBK164" s="235"/>
      <c r="EBL164" s="235"/>
      <c r="EBM164" s="235"/>
      <c r="EBN164" s="235"/>
      <c r="EBO164" s="235"/>
      <c r="EBP164" s="241"/>
      <c r="EBQ164" s="241"/>
      <c r="EBR164" s="241"/>
      <c r="EBS164" s="241"/>
      <c r="EBT164" s="241"/>
      <c r="EBU164" s="241"/>
      <c r="EBV164" s="241"/>
      <c r="EBW164" s="241"/>
      <c r="EBX164" s="241"/>
      <c r="EBY164" s="241"/>
      <c r="EBZ164" s="241"/>
      <c r="ECA164" s="241"/>
      <c r="ECB164" s="241"/>
      <c r="ECC164" s="241"/>
      <c r="ECD164" s="241"/>
      <c r="ECE164" s="241"/>
      <c r="ECF164" s="1624"/>
      <c r="ECG164" s="1625"/>
      <c r="ECH164" s="1625"/>
      <c r="ECI164" s="1625"/>
      <c r="ECJ164" s="1625"/>
      <c r="ECK164" s="1625"/>
      <c r="ECL164" s="1625"/>
      <c r="ECM164" s="1625"/>
      <c r="ECN164" s="1625"/>
      <c r="ECO164" s="1625"/>
      <c r="ECP164" s="1625"/>
      <c r="ECQ164" s="1625"/>
      <c r="ECR164" s="1625"/>
      <c r="ECS164" s="1625"/>
      <c r="ECT164" s="1625"/>
      <c r="ECU164" s="1625"/>
      <c r="ECV164" s="1625"/>
      <c r="ECW164" s="1625"/>
      <c r="ECX164" s="1625"/>
      <c r="ECY164" s="1625"/>
      <c r="ECZ164" s="1625"/>
      <c r="EDA164" s="1626"/>
      <c r="EDB164" s="241"/>
      <c r="EDC164" s="241"/>
      <c r="EDD164" s="241"/>
      <c r="EDE164" s="241"/>
      <c r="EDF164" s="241"/>
      <c r="EDG164" s="241"/>
      <c r="EDH164" s="241"/>
      <c r="EDI164" s="241"/>
      <c r="EDJ164" s="241"/>
      <c r="EDK164" s="241"/>
      <c r="EDL164" s="241"/>
      <c r="EDM164" s="241"/>
      <c r="EDN164" s="241"/>
      <c r="EDO164" s="241"/>
      <c r="EDP164" s="241"/>
      <c r="EDQ164" s="241"/>
      <c r="EEH164" s="241"/>
      <c r="EEI164" s="241"/>
      <c r="EEJ164" s="241"/>
      <c r="EEK164" s="241"/>
      <c r="EEL164" s="241"/>
      <c r="EEM164" s="241"/>
      <c r="EEN164" s="241"/>
      <c r="EEO164" s="241"/>
      <c r="EEP164" s="241"/>
      <c r="EEQ164" s="241"/>
      <c r="EER164" s="241"/>
      <c r="EES164" s="241"/>
      <c r="EET164" s="241"/>
      <c r="EEU164" s="241"/>
      <c r="EEV164" s="241"/>
      <c r="EEW164" s="241"/>
      <c r="EEX164" s="241"/>
      <c r="EEY164" s="241"/>
      <c r="EEZ164" s="241"/>
      <c r="EFA164" s="241"/>
      <c r="EFB164" s="241"/>
      <c r="EFC164" s="241"/>
      <c r="EFD164" s="241"/>
      <c r="EFE164" s="241"/>
      <c r="EFF164" s="241"/>
      <c r="EFG164" s="241"/>
      <c r="EFH164" s="241"/>
      <c r="EFI164" s="241"/>
      <c r="EFJ164" s="241"/>
      <c r="EFK164" s="241"/>
      <c r="EFL164" s="241"/>
      <c r="EFM164" s="241"/>
      <c r="EFN164" s="241"/>
      <c r="EFO164" s="241"/>
      <c r="EFP164" s="241"/>
      <c r="EFQ164" s="241"/>
      <c r="EFR164" s="241"/>
      <c r="EFS164" s="241"/>
      <c r="EFT164" s="241"/>
      <c r="EFU164" s="241"/>
      <c r="EFV164" s="241"/>
      <c r="EFW164" s="241"/>
      <c r="EFX164" s="241"/>
      <c r="EFY164" s="241"/>
      <c r="EFZ164" s="241"/>
      <c r="EGA164" s="241"/>
      <c r="EGB164" s="241"/>
      <c r="EGC164" s="241"/>
      <c r="EGD164" s="241"/>
      <c r="EGE164" s="241"/>
      <c r="EGF164" s="241"/>
      <c r="EGG164" s="241"/>
      <c r="EGH164" s="241"/>
      <c r="EGI164" s="241"/>
      <c r="EGJ164" s="241"/>
      <c r="EGK164" s="241"/>
      <c r="EGL164" s="241"/>
      <c r="EGM164" s="241"/>
      <c r="EGN164" s="241"/>
      <c r="EGO164" s="241"/>
      <c r="EGP164" s="241"/>
      <c r="EGQ164" s="241"/>
      <c r="EGR164" s="241"/>
      <c r="EGS164" s="241"/>
      <c r="EGT164" s="241"/>
      <c r="EGU164" s="241"/>
      <c r="EGV164" s="241"/>
      <c r="EGW164" s="241"/>
      <c r="EGX164" s="241"/>
      <c r="EGY164" s="241"/>
      <c r="EGZ164" s="241"/>
      <c r="EHA164" s="241"/>
      <c r="EHB164" s="241"/>
      <c r="EHC164" s="241"/>
      <c r="EHD164" s="241"/>
      <c r="EHE164" s="241"/>
      <c r="EHF164" s="241"/>
      <c r="EHG164" s="241"/>
      <c r="EHH164" s="241"/>
      <c r="EHI164" s="241"/>
      <c r="EHJ164" s="241"/>
      <c r="EHK164" s="241"/>
      <c r="EHL164" s="241"/>
      <c r="EHM164" s="241"/>
      <c r="EHN164" s="241"/>
      <c r="EHO164" s="241"/>
      <c r="EHP164" s="241"/>
      <c r="EHQ164" s="241"/>
      <c r="EHR164" s="241"/>
      <c r="EHS164" s="241"/>
      <c r="EHT164" s="241"/>
      <c r="EHU164" s="241"/>
      <c r="EHV164" s="241"/>
      <c r="EHW164" s="241"/>
      <c r="EHX164" s="1624"/>
      <c r="EHY164" s="1625"/>
      <c r="EHZ164" s="1625"/>
      <c r="EIA164" s="1625"/>
      <c r="EIB164" s="1625"/>
      <c r="EIC164" s="1625"/>
      <c r="EID164" s="1625"/>
      <c r="EIE164" s="1625"/>
      <c r="EIF164" s="1625"/>
      <c r="EIG164" s="1625"/>
      <c r="EIH164" s="1625"/>
      <c r="EII164" s="1625"/>
      <c r="EIJ164" s="1625"/>
      <c r="EIK164" s="1625"/>
      <c r="EIL164" s="1625"/>
      <c r="EIM164" s="1625"/>
      <c r="EIN164" s="1625"/>
      <c r="EIO164" s="1625"/>
      <c r="EIP164" s="1625"/>
      <c r="EIQ164" s="1625"/>
      <c r="EIR164" s="1625"/>
      <c r="EIS164" s="1626"/>
      <c r="EIT164" s="241"/>
      <c r="EIU164" s="241"/>
      <c r="EIV164" s="241"/>
      <c r="EIW164" s="241"/>
      <c r="EIX164" s="241"/>
      <c r="EIY164" s="241"/>
      <c r="EIZ164" s="241"/>
      <c r="EJA164" s="241"/>
      <c r="EJB164" s="241"/>
      <c r="EJC164" s="241"/>
      <c r="EJD164" s="241"/>
      <c r="EJE164" s="241"/>
      <c r="EJF164" s="241"/>
      <c r="EJG164" s="241"/>
      <c r="EJH164" s="241"/>
      <c r="EJI164" s="241"/>
      <c r="EJJ164" s="241"/>
      <c r="EJK164" s="241"/>
      <c r="EJL164" s="241"/>
      <c r="EJM164" s="241"/>
      <c r="EJN164" s="241"/>
      <c r="EJO164" s="241"/>
      <c r="EJP164" s="241"/>
      <c r="EJQ164" s="241"/>
      <c r="EKC164" s="1374"/>
      <c r="EKD164" s="1374"/>
      <c r="EKE164" s="1374"/>
      <c r="EKF164" s="1374"/>
      <c r="EKG164" s="1374"/>
      <c r="EKH164" s="1374"/>
      <c r="EKI164" s="1374"/>
      <c r="EKJ164" s="1374"/>
      <c r="EKK164" s="1374"/>
      <c r="EKL164" s="1374"/>
      <c r="EKM164" s="1374"/>
      <c r="EKN164" s="1374"/>
      <c r="EKO164" s="1374"/>
      <c r="EKP164" s="1374"/>
      <c r="EKQ164" s="1374"/>
      <c r="EKR164" s="1374"/>
      <c r="EKS164" s="1374"/>
      <c r="EKT164" s="1374"/>
      <c r="EKU164" s="1374"/>
      <c r="EKV164" s="1374"/>
      <c r="EKW164" s="1374"/>
      <c r="EKX164" s="1374"/>
      <c r="EKY164" s="1374"/>
      <c r="EKZ164" s="1374"/>
      <c r="ELA164" s="1374"/>
      <c r="ELB164" s="1374"/>
      <c r="ELC164" s="1374"/>
      <c r="ELD164" s="1374"/>
      <c r="ELE164" s="1374"/>
      <c r="ELF164" s="1374"/>
      <c r="ELG164" s="1374"/>
      <c r="ELH164" s="1374"/>
      <c r="ELI164" s="1374"/>
      <c r="ELJ164" s="1374"/>
      <c r="ELK164" s="1374"/>
      <c r="ELL164" s="1374"/>
      <c r="ELM164" s="1374"/>
      <c r="ELN164" s="1374"/>
      <c r="ELO164" s="1374"/>
      <c r="ELP164" s="1374"/>
      <c r="ELQ164" s="1374"/>
      <c r="ELR164" s="1374"/>
      <c r="ELS164" s="1374"/>
      <c r="ELT164" s="1374"/>
      <c r="ELU164" s="1374"/>
      <c r="ELV164" s="1374"/>
      <c r="ELW164" s="1374"/>
      <c r="ELX164" s="1374"/>
      <c r="ELY164" s="1374"/>
      <c r="ELZ164" s="1374"/>
      <c r="EMA164" s="1374"/>
      <c r="EMB164" s="1374"/>
      <c r="EMC164" s="1374"/>
      <c r="EMD164" s="1374"/>
      <c r="EME164" s="1374"/>
      <c r="EMF164" s="1374"/>
      <c r="EMG164" s="1374"/>
      <c r="EMH164" s="1374"/>
      <c r="ENN164" s="1502"/>
      <c r="ENO164" s="1602"/>
      <c r="ENP164" s="611"/>
      <c r="ENQ164" s="1502"/>
      <c r="ENR164" s="1602"/>
      <c r="ENS164" s="611"/>
      <c r="ENT164" s="1502"/>
      <c r="ENU164" s="1602"/>
      <c r="ENV164" s="611"/>
      <c r="ENW164" s="611"/>
      <c r="ENX164" s="1502"/>
      <c r="ENY164" s="1602"/>
      <c r="ENZ164" s="611"/>
      <c r="EOA164" s="1502"/>
      <c r="EOB164" s="1602"/>
      <c r="EOC164" s="611"/>
      <c r="EOD164" s="1502"/>
      <c r="EOE164" s="1602"/>
      <c r="EQF164" s="1502"/>
      <c r="EQG164" s="1602"/>
      <c r="EQH164" s="611"/>
      <c r="EQI164" s="1502"/>
      <c r="EQJ164" s="1602"/>
      <c r="EQK164" s="611"/>
      <c r="EQL164" s="1502"/>
      <c r="EQM164" s="1602"/>
      <c r="EQN164" s="611"/>
      <c r="EQO164" s="611"/>
      <c r="EQP164" s="1502"/>
      <c r="EQQ164" s="1602"/>
      <c r="EQR164" s="611"/>
      <c r="EQS164" s="1502"/>
      <c r="EQT164" s="1602"/>
      <c r="EQU164" s="611"/>
      <c r="EQV164" s="1502"/>
      <c r="EQW164" s="1602"/>
      <c r="ETA164" s="1518"/>
      <c r="ETB164" s="1518"/>
      <c r="ETC164" s="1518"/>
      <c r="ETD164" s="1518"/>
      <c r="ETE164" s="1518"/>
      <c r="ETF164" s="1518"/>
    </row>
    <row r="165" spans="1:998 1031:2032 2065:3906" s="226" customFormat="1" ht="15" customHeight="1" thickBot="1">
      <c r="A165" s="1264"/>
      <c r="B165" s="1518"/>
      <c r="C165" s="1518"/>
      <c r="D165" s="1518"/>
      <c r="E165" s="1518"/>
      <c r="F165" s="1518"/>
      <c r="G165" s="1518"/>
      <c r="BB165" s="1502"/>
      <c r="BC165" s="1602"/>
      <c r="BD165" s="611"/>
      <c r="BE165" s="1502"/>
      <c r="BF165" s="1602"/>
      <c r="BG165" s="611"/>
      <c r="BH165" s="1502"/>
      <c r="BI165" s="1602"/>
      <c r="BJ165" s="611"/>
      <c r="BK165" s="611"/>
      <c r="BL165" s="1502"/>
      <c r="BM165" s="1602"/>
      <c r="BN165" s="611"/>
      <c r="BO165" s="1502"/>
      <c r="BP165" s="1602"/>
      <c r="BQ165" s="611"/>
      <c r="BR165" s="1502"/>
      <c r="BS165" s="1602"/>
      <c r="CN165" s="1502"/>
      <c r="CO165" s="1602"/>
      <c r="CP165" s="611"/>
      <c r="CQ165" s="1502"/>
      <c r="CR165" s="1602"/>
      <c r="CS165" s="611"/>
      <c r="CT165" s="1502"/>
      <c r="CU165" s="1602"/>
      <c r="CV165" s="611"/>
      <c r="CW165" s="611"/>
      <c r="CX165" s="1502"/>
      <c r="CY165" s="1602"/>
      <c r="CZ165" s="611"/>
      <c r="DA165" s="1502"/>
      <c r="DB165" s="1602"/>
      <c r="DC165" s="611"/>
      <c r="DD165" s="1502"/>
      <c r="DE165" s="1602"/>
      <c r="EP165" s="1502"/>
      <c r="EQ165" s="1602"/>
      <c r="ER165" s="611"/>
      <c r="ES165" s="1502"/>
      <c r="ET165" s="1602"/>
      <c r="EU165" s="611"/>
      <c r="EV165" s="1502"/>
      <c r="EW165" s="1602"/>
      <c r="EX165" s="611"/>
      <c r="EY165" s="611"/>
      <c r="EZ165" s="1502"/>
      <c r="FA165" s="1602"/>
      <c r="FB165" s="611"/>
      <c r="FC165" s="1502"/>
      <c r="FD165" s="1602"/>
      <c r="FE165" s="611"/>
      <c r="FF165" s="1502"/>
      <c r="FG165" s="1602"/>
      <c r="GR165" s="1502"/>
      <c r="GS165" s="1602"/>
      <c r="GT165" s="611"/>
      <c r="GU165" s="1502"/>
      <c r="GV165" s="1602"/>
      <c r="GW165" s="611"/>
      <c r="GX165" s="1502"/>
      <c r="GY165" s="1602"/>
      <c r="GZ165" s="611"/>
      <c r="HA165" s="611"/>
      <c r="HB165" s="1502"/>
      <c r="HC165" s="1602"/>
      <c r="HD165" s="611"/>
      <c r="HE165" s="1502"/>
      <c r="HF165" s="1602"/>
      <c r="HG165" s="611"/>
      <c r="HH165" s="1502"/>
      <c r="HI165" s="1602"/>
      <c r="IT165" s="1502"/>
      <c r="IU165" s="1602"/>
      <c r="IV165" s="611"/>
      <c r="IW165" s="1502"/>
      <c r="IX165" s="1602"/>
      <c r="IY165" s="611"/>
      <c r="IZ165" s="1502"/>
      <c r="JA165" s="1602"/>
      <c r="JB165" s="611"/>
      <c r="JC165" s="611"/>
      <c r="JD165" s="1502"/>
      <c r="JE165" s="1602"/>
      <c r="JF165" s="611"/>
      <c r="JG165" s="1502"/>
      <c r="JH165" s="1602"/>
      <c r="JI165" s="611"/>
      <c r="JJ165" s="1502"/>
      <c r="JK165" s="1602"/>
      <c r="KV165" s="1502"/>
      <c r="KW165" s="1602"/>
      <c r="KX165" s="611"/>
      <c r="KY165" s="1502"/>
      <c r="KZ165" s="1602"/>
      <c r="LA165" s="611"/>
      <c r="LB165" s="1502"/>
      <c r="LC165" s="1602"/>
      <c r="LD165" s="611"/>
      <c r="LE165" s="611"/>
      <c r="LF165" s="1502"/>
      <c r="LG165" s="1602"/>
      <c r="LH165" s="611"/>
      <c r="LI165" s="1502"/>
      <c r="LJ165" s="1602"/>
      <c r="LK165" s="611"/>
      <c r="LL165" s="1502"/>
      <c r="LM165" s="1602"/>
      <c r="MX165" s="1502"/>
      <c r="MY165" s="1602"/>
      <c r="MZ165" s="611"/>
      <c r="NA165" s="1502"/>
      <c r="NB165" s="1602"/>
      <c r="NC165" s="611"/>
      <c r="ND165" s="1502"/>
      <c r="NE165" s="1602"/>
      <c r="NF165" s="611"/>
      <c r="NG165" s="611"/>
      <c r="NH165" s="1502"/>
      <c r="NI165" s="1602"/>
      <c r="NJ165" s="611"/>
      <c r="NK165" s="1502"/>
      <c r="NL165" s="1602"/>
      <c r="NM165" s="611"/>
      <c r="NN165" s="1502"/>
      <c r="NO165" s="1602"/>
      <c r="OJ165" s="1502"/>
      <c r="OK165" s="1602"/>
      <c r="OL165" s="611"/>
      <c r="OM165" s="1502"/>
      <c r="ON165" s="1602"/>
      <c r="OO165" s="611"/>
      <c r="OP165" s="1502"/>
      <c r="OQ165" s="1602"/>
      <c r="OR165" s="611"/>
      <c r="OS165" s="611"/>
      <c r="OT165" s="1502"/>
      <c r="OU165" s="1602"/>
      <c r="OV165" s="611"/>
      <c r="OW165" s="1502"/>
      <c r="OX165" s="1602"/>
      <c r="OY165" s="611"/>
      <c r="OZ165" s="1502"/>
      <c r="PA165" s="1602"/>
      <c r="PV165" s="1502"/>
      <c r="PW165" s="1602"/>
      <c r="PX165" s="611"/>
      <c r="PY165" s="1502"/>
      <c r="PZ165" s="1602"/>
      <c r="QA165" s="611"/>
      <c r="QB165" s="1502"/>
      <c r="QC165" s="1602"/>
      <c r="QD165" s="611"/>
      <c r="QE165" s="611"/>
      <c r="QF165" s="1502"/>
      <c r="QG165" s="1602"/>
      <c r="QH165" s="611"/>
      <c r="QI165" s="1502"/>
      <c r="QJ165" s="1602"/>
      <c r="QK165" s="611"/>
      <c r="QL165" s="1502"/>
      <c r="QM165" s="1602"/>
      <c r="RX165" s="1502"/>
      <c r="RY165" s="1602"/>
      <c r="RZ165" s="611"/>
      <c r="SA165" s="1502"/>
      <c r="SB165" s="1602"/>
      <c r="SC165" s="611"/>
      <c r="SD165" s="1502"/>
      <c r="SE165" s="1602"/>
      <c r="SF165" s="611"/>
      <c r="SG165" s="611"/>
      <c r="SH165" s="1502"/>
      <c r="SI165" s="1602"/>
      <c r="SJ165" s="611"/>
      <c r="SK165" s="1502"/>
      <c r="SL165" s="1602"/>
      <c r="SM165" s="611"/>
      <c r="SN165" s="1502"/>
      <c r="SO165" s="1602"/>
      <c r="TZ165" s="1502"/>
      <c r="UA165" s="1602"/>
      <c r="UB165" s="611"/>
      <c r="UC165" s="1502"/>
      <c r="UD165" s="1602"/>
      <c r="UE165" s="611"/>
      <c r="UF165" s="1502"/>
      <c r="UG165" s="1602"/>
      <c r="UH165" s="611"/>
      <c r="UI165" s="611"/>
      <c r="UJ165" s="1502"/>
      <c r="UK165" s="1602"/>
      <c r="UL165" s="611"/>
      <c r="UM165" s="1502"/>
      <c r="UN165" s="1602"/>
      <c r="UO165" s="611"/>
      <c r="UP165" s="1502"/>
      <c r="UQ165" s="1602"/>
      <c r="WB165" s="1502"/>
      <c r="WC165" s="1602"/>
      <c r="WD165" s="611"/>
      <c r="WE165" s="1502"/>
      <c r="WF165" s="1602"/>
      <c r="WG165" s="611"/>
      <c r="WH165" s="1502"/>
      <c r="WI165" s="1602"/>
      <c r="WJ165" s="611"/>
      <c r="WK165" s="611"/>
      <c r="WL165" s="1502"/>
      <c r="WM165" s="1602"/>
      <c r="WN165" s="611"/>
      <c r="WO165" s="1502"/>
      <c r="WP165" s="1602"/>
      <c r="WQ165" s="611"/>
      <c r="WR165" s="1502"/>
      <c r="WS165" s="1602"/>
      <c r="YD165" s="1502"/>
      <c r="YE165" s="1602"/>
      <c r="YF165" s="611"/>
      <c r="YG165" s="1502"/>
      <c r="YH165" s="1602"/>
      <c r="YI165" s="611"/>
      <c r="YJ165" s="1502"/>
      <c r="YK165" s="1602"/>
      <c r="YL165" s="611"/>
      <c r="YM165" s="611"/>
      <c r="YN165" s="1502"/>
      <c r="YO165" s="1602"/>
      <c r="YP165" s="611"/>
      <c r="YQ165" s="1502"/>
      <c r="YR165" s="1602"/>
      <c r="YS165" s="611"/>
      <c r="YT165" s="1502"/>
      <c r="YU165" s="1602"/>
      <c r="AAF165" s="1502"/>
      <c r="AAG165" s="1602"/>
      <c r="AAH165" s="611"/>
      <c r="AAI165" s="1502"/>
      <c r="AAJ165" s="1602"/>
      <c r="AAK165" s="611"/>
      <c r="AAL165" s="1502"/>
      <c r="AAM165" s="1602"/>
      <c r="AAN165" s="611"/>
      <c r="AAO165" s="611"/>
      <c r="AAP165" s="1502"/>
      <c r="AAQ165" s="1602"/>
      <c r="AAR165" s="611"/>
      <c r="AAS165" s="1502"/>
      <c r="AAT165" s="1602"/>
      <c r="AAU165" s="611"/>
      <c r="AAV165" s="1502"/>
      <c r="AAW165" s="1602"/>
      <c r="ACH165" s="1502"/>
      <c r="ACI165" s="1602"/>
      <c r="ACJ165" s="611"/>
      <c r="ACK165" s="1502"/>
      <c r="ACL165" s="1602"/>
      <c r="ACM165" s="611"/>
      <c r="ACN165" s="1502"/>
      <c r="ACO165" s="1602"/>
      <c r="ACP165" s="611"/>
      <c r="ACQ165" s="611"/>
      <c r="ACR165" s="1502"/>
      <c r="ACS165" s="1602"/>
      <c r="ACT165" s="611"/>
      <c r="ACU165" s="1502"/>
      <c r="ACV165" s="1602"/>
      <c r="ACW165" s="611"/>
      <c r="ACX165" s="1502"/>
      <c r="ACY165" s="1602"/>
      <c r="AEJ165" s="1502"/>
      <c r="AEK165" s="1602"/>
      <c r="AEL165" s="611"/>
      <c r="AEM165" s="1502"/>
      <c r="AEN165" s="1602"/>
      <c r="AEO165" s="611"/>
      <c r="AEP165" s="1502"/>
      <c r="AEQ165" s="1602"/>
      <c r="AER165" s="611"/>
      <c r="AES165" s="611"/>
      <c r="AET165" s="1502"/>
      <c r="AEU165" s="1602"/>
      <c r="AEV165" s="611"/>
      <c r="AEW165" s="1502"/>
      <c r="AEX165" s="1602"/>
      <c r="AEY165" s="611"/>
      <c r="AEZ165" s="1502"/>
      <c r="AFA165" s="1602"/>
      <c r="AGL165" s="1502"/>
      <c r="AGM165" s="1602"/>
      <c r="AGN165" s="611"/>
      <c r="AGO165" s="1502"/>
      <c r="AGP165" s="1602"/>
      <c r="AGQ165" s="611"/>
      <c r="AGR165" s="1502"/>
      <c r="AGS165" s="1602"/>
      <c r="AGT165" s="611"/>
      <c r="AGU165" s="611"/>
      <c r="AGV165" s="1502"/>
      <c r="AGW165" s="1602"/>
      <c r="AGX165" s="611"/>
      <c r="AGY165" s="1502"/>
      <c r="AGZ165" s="1602"/>
      <c r="AHA165" s="611"/>
      <c r="AHB165" s="1502"/>
      <c r="AHC165" s="1602"/>
      <c r="AIN165" s="1502"/>
      <c r="AIO165" s="1602"/>
      <c r="AIP165" s="611"/>
      <c r="AIQ165" s="1502"/>
      <c r="AIR165" s="1602"/>
      <c r="AIS165" s="611"/>
      <c r="AIT165" s="1502"/>
      <c r="AIU165" s="1602"/>
      <c r="AIV165" s="611"/>
      <c r="AIW165" s="611"/>
      <c r="AIX165" s="1502"/>
      <c r="AIY165" s="1602"/>
      <c r="AIZ165" s="611"/>
      <c r="AJA165" s="1502"/>
      <c r="AJB165" s="1602"/>
      <c r="AJC165" s="611"/>
      <c r="AJD165" s="1502"/>
      <c r="AJE165" s="1602"/>
      <c r="AKP165" s="1502"/>
      <c r="AKQ165" s="1602"/>
      <c r="AKR165" s="611"/>
      <c r="AKS165" s="1502"/>
      <c r="AKT165" s="1602"/>
      <c r="AKU165" s="611"/>
      <c r="AKV165" s="1502"/>
      <c r="AKW165" s="1602"/>
      <c r="AKX165" s="611"/>
      <c r="AKY165" s="611"/>
      <c r="AKZ165" s="1502"/>
      <c r="ALA165" s="1602"/>
      <c r="ALB165" s="611"/>
      <c r="ALC165" s="1502"/>
      <c r="ALD165" s="1602"/>
      <c r="ALE165" s="611"/>
      <c r="ALF165" s="1502"/>
      <c r="ALG165" s="1602"/>
      <c r="AMR165" s="1502"/>
      <c r="AMS165" s="1602"/>
      <c r="AMT165" s="611"/>
      <c r="AMU165" s="1502"/>
      <c r="AMV165" s="1602"/>
      <c r="AMW165" s="611"/>
      <c r="AMX165" s="1502"/>
      <c r="AMY165" s="1602"/>
      <c r="AMZ165" s="611"/>
      <c r="ANA165" s="611"/>
      <c r="ANB165" s="1502"/>
      <c r="ANC165" s="1602"/>
      <c r="AND165" s="611"/>
      <c r="ANE165" s="1502"/>
      <c r="ANF165" s="1602"/>
      <c r="ANG165" s="611"/>
      <c r="ANH165" s="1502"/>
      <c r="ANI165" s="1602"/>
      <c r="AOT165" s="1502"/>
      <c r="AOU165" s="1602"/>
      <c r="AOV165" s="611"/>
      <c r="AOW165" s="1502"/>
      <c r="AOX165" s="1602"/>
      <c r="AOY165" s="611"/>
      <c r="AOZ165" s="1502"/>
      <c r="APA165" s="1602"/>
      <c r="APB165" s="611"/>
      <c r="APC165" s="611"/>
      <c r="APD165" s="1502"/>
      <c r="APE165" s="1602"/>
      <c r="APF165" s="611"/>
      <c r="APG165" s="1502"/>
      <c r="APH165" s="1602"/>
      <c r="API165" s="611"/>
      <c r="APJ165" s="1502"/>
      <c r="APK165" s="1602"/>
      <c r="AQV165" s="1502"/>
      <c r="AQW165" s="1602"/>
      <c r="AQX165" s="611"/>
      <c r="AQY165" s="1502"/>
      <c r="AQZ165" s="1602"/>
      <c r="ARA165" s="611"/>
      <c r="ARB165" s="1502"/>
      <c r="ARC165" s="1602"/>
      <c r="ARD165" s="611"/>
      <c r="ARE165" s="611"/>
      <c r="ARF165" s="1502"/>
      <c r="ARG165" s="1602"/>
      <c r="ARH165" s="611"/>
      <c r="ARI165" s="1502"/>
      <c r="ARJ165" s="1602"/>
      <c r="ARK165" s="611"/>
      <c r="ARL165" s="1502"/>
      <c r="ARM165" s="1602"/>
      <c r="ASX165" s="1502"/>
      <c r="ASY165" s="1602"/>
      <c r="ASZ165" s="611"/>
      <c r="ATA165" s="1502"/>
      <c r="ATB165" s="1602"/>
      <c r="ATC165" s="611"/>
      <c r="ATD165" s="1502"/>
      <c r="ATE165" s="1602"/>
      <c r="ATF165" s="611"/>
      <c r="ATG165" s="611"/>
      <c r="ATH165" s="1502"/>
      <c r="ATI165" s="1602"/>
      <c r="ATJ165" s="611"/>
      <c r="ATK165" s="1502"/>
      <c r="ATL165" s="1602"/>
      <c r="ATM165" s="611"/>
      <c r="ATN165" s="1502"/>
      <c r="ATO165" s="1602"/>
      <c r="AUI165" s="1377"/>
      <c r="AUJ165" s="1377"/>
      <c r="AUK165" s="1377"/>
      <c r="AUL165" s="1377"/>
      <c r="AUM165" s="1377"/>
      <c r="AUN165" s="1377"/>
      <c r="AUO165" s="1377"/>
      <c r="AUP165" s="1377"/>
      <c r="AUQ165" s="1377"/>
      <c r="AUR165" s="1377"/>
      <c r="AUS165" s="1377"/>
      <c r="AUT165" s="1377"/>
      <c r="AUU165" s="1377"/>
      <c r="AUV165" s="1377"/>
      <c r="AUW165" s="1377"/>
      <c r="AUX165" s="1377"/>
      <c r="AUY165" s="1377"/>
      <c r="AUZ165" s="1377"/>
      <c r="AVA165" s="1377"/>
      <c r="AVB165" s="1377"/>
      <c r="AVC165" s="1377"/>
      <c r="AVD165" s="1377"/>
      <c r="AVP165" s="868"/>
      <c r="AVQ165" s="868"/>
      <c r="AVR165" s="868"/>
      <c r="AVS165" s="868"/>
      <c r="AVT165" s="868"/>
      <c r="AVU165" s="868"/>
      <c r="AVV165" s="868"/>
      <c r="AVW165" s="868"/>
      <c r="AVX165" s="868"/>
      <c r="AVY165" s="868"/>
      <c r="AVZ165" s="868"/>
      <c r="AWA165" s="868"/>
      <c r="AWB165" s="868"/>
      <c r="AWC165" s="868"/>
      <c r="AWD165" s="868"/>
      <c r="AWE165" s="868"/>
      <c r="AWF165" s="868"/>
      <c r="AWG165" s="868"/>
      <c r="AWH165" s="868"/>
      <c r="AWI165" s="868"/>
      <c r="AWJ165" s="868"/>
      <c r="AWK165" s="868"/>
      <c r="AWL165" s="868"/>
      <c r="AWM165" s="868"/>
      <c r="AWN165" s="868"/>
      <c r="AWO165" s="868"/>
      <c r="AWP165" s="868"/>
      <c r="AWQ165" s="868"/>
      <c r="AWR165" s="868"/>
      <c r="AWS165" s="868"/>
      <c r="AWT165" s="868"/>
      <c r="AWU165" s="868"/>
      <c r="AWV165" s="868"/>
      <c r="AWW165" s="868"/>
      <c r="AWX165" s="868"/>
      <c r="AWY165" s="868"/>
      <c r="AWZ165" s="868"/>
      <c r="AXQ165" s="868"/>
      <c r="AXR165" s="868"/>
      <c r="AXS165" s="868"/>
      <c r="AXT165" s="868"/>
      <c r="AXU165" s="868"/>
      <c r="AXV165" s="868"/>
      <c r="AXW165" s="868"/>
      <c r="AXX165" s="868"/>
      <c r="AXY165" s="868"/>
      <c r="AXZ165" s="868"/>
      <c r="AYA165" s="868"/>
      <c r="AYB165" s="868"/>
      <c r="AYC165" s="868"/>
      <c r="AYD165" s="868"/>
      <c r="AYE165" s="868"/>
      <c r="AYF165" s="868"/>
      <c r="AYG165" s="868"/>
      <c r="AYH165" s="868"/>
      <c r="AYI165" s="868"/>
      <c r="AYJ165" s="868"/>
      <c r="AYK165" s="868"/>
      <c r="AYL165" s="868"/>
      <c r="AYM165" s="868"/>
      <c r="AZL165" s="1502"/>
      <c r="AZM165" s="1602"/>
      <c r="AZN165" s="611"/>
      <c r="AZO165" s="1502"/>
      <c r="AZP165" s="1602"/>
      <c r="AZQ165" s="611"/>
      <c r="AZR165" s="1502"/>
      <c r="AZS165" s="1602"/>
      <c r="AZT165" s="611"/>
      <c r="AZU165" s="611"/>
      <c r="AZV165" s="1502"/>
      <c r="AZW165" s="1602"/>
      <c r="AZX165" s="611"/>
      <c r="AZY165" s="1502"/>
      <c r="AZZ165" s="1602"/>
      <c r="BAA165" s="611"/>
      <c r="BAB165" s="1502"/>
      <c r="BAC165" s="1602"/>
      <c r="BBN165" s="1502"/>
      <c r="BBO165" s="1602"/>
      <c r="BBP165" s="611"/>
      <c r="BBQ165" s="1502"/>
      <c r="BBR165" s="1602"/>
      <c r="BBS165" s="611"/>
      <c r="BBT165" s="1502"/>
      <c r="BBU165" s="1602"/>
      <c r="BBV165" s="611"/>
      <c r="BBW165" s="611"/>
      <c r="BBX165" s="1502"/>
      <c r="BBY165" s="1602"/>
      <c r="BBZ165" s="611"/>
      <c r="BCA165" s="1502"/>
      <c r="BCB165" s="1602"/>
      <c r="BCC165" s="611"/>
      <c r="BCD165" s="1502"/>
      <c r="BCE165" s="1602"/>
      <c r="BDP165" s="1502"/>
      <c r="BDQ165" s="1602"/>
      <c r="BDR165" s="611"/>
      <c r="BDS165" s="1502"/>
      <c r="BDT165" s="1602"/>
      <c r="BDU165" s="611"/>
      <c r="BDV165" s="1502"/>
      <c r="BDW165" s="1602"/>
      <c r="BDX165" s="611"/>
      <c r="BDY165" s="611"/>
      <c r="BDZ165" s="1502"/>
      <c r="BEA165" s="1602"/>
      <c r="BEB165" s="611"/>
      <c r="BEC165" s="1502"/>
      <c r="BED165" s="1602"/>
      <c r="BEE165" s="611"/>
      <c r="BEF165" s="1502"/>
      <c r="BEG165" s="1602"/>
      <c r="BFR165" s="1502"/>
      <c r="BFS165" s="1602"/>
      <c r="BFT165" s="611"/>
      <c r="BFU165" s="1502"/>
      <c r="BFV165" s="1602"/>
      <c r="BFW165" s="611"/>
      <c r="BFX165" s="1502"/>
      <c r="BFY165" s="1602"/>
      <c r="BFZ165" s="611"/>
      <c r="BGA165" s="611"/>
      <c r="BGB165" s="1502"/>
      <c r="BGC165" s="1602"/>
      <c r="BGD165" s="611"/>
      <c r="BGE165" s="1502"/>
      <c r="BGF165" s="1602"/>
      <c r="BGG165" s="611"/>
      <c r="BGH165" s="1502"/>
      <c r="BGI165" s="1602"/>
      <c r="BHT165" s="1502"/>
      <c r="BHU165" s="1602"/>
      <c r="BHV165" s="611"/>
      <c r="BHW165" s="1502"/>
      <c r="BHX165" s="1602"/>
      <c r="BHY165" s="611"/>
      <c r="BHZ165" s="1502"/>
      <c r="BIA165" s="1602"/>
      <c r="BIB165" s="611"/>
      <c r="BIC165" s="611"/>
      <c r="BID165" s="1502"/>
      <c r="BIE165" s="1602"/>
      <c r="BIF165" s="611"/>
      <c r="BIG165" s="1502"/>
      <c r="BIH165" s="1602"/>
      <c r="BII165" s="611"/>
      <c r="BIJ165" s="1502"/>
      <c r="BIK165" s="1602"/>
      <c r="BJV165" s="1502"/>
      <c r="BJW165" s="1602"/>
      <c r="BJX165" s="611"/>
      <c r="BJY165" s="1502"/>
      <c r="BJZ165" s="1602"/>
      <c r="BKA165" s="611"/>
      <c r="BKB165" s="1502"/>
      <c r="BKC165" s="1602"/>
      <c r="BKD165" s="611"/>
      <c r="BKE165" s="611"/>
      <c r="BKF165" s="1502"/>
      <c r="BKG165" s="1602"/>
      <c r="BKH165" s="611"/>
      <c r="BKI165" s="1502"/>
      <c r="BKJ165" s="1602"/>
      <c r="BKK165" s="611"/>
      <c r="BKL165" s="1502"/>
      <c r="BKM165" s="1602"/>
      <c r="BLX165" s="1502"/>
      <c r="BLY165" s="1602"/>
      <c r="BLZ165" s="611"/>
      <c r="BMA165" s="1502"/>
      <c r="BMB165" s="1602"/>
      <c r="BMC165" s="611"/>
      <c r="BMD165" s="1502"/>
      <c r="BME165" s="1602"/>
      <c r="BMF165" s="611"/>
      <c r="BMG165" s="611"/>
      <c r="BMH165" s="1502"/>
      <c r="BMI165" s="1602"/>
      <c r="BMJ165" s="611"/>
      <c r="BMK165" s="1502"/>
      <c r="BML165" s="1602"/>
      <c r="BMM165" s="611"/>
      <c r="BMN165" s="1502"/>
      <c r="BMO165" s="1602"/>
      <c r="BNZ165" s="1502"/>
      <c r="BOA165" s="1602"/>
      <c r="BOB165" s="611"/>
      <c r="BOC165" s="1502"/>
      <c r="BOD165" s="1602"/>
      <c r="BOE165" s="611"/>
      <c r="BOF165" s="1502"/>
      <c r="BOG165" s="1602"/>
      <c r="BOH165" s="611"/>
      <c r="BOI165" s="611"/>
      <c r="BOJ165" s="1502"/>
      <c r="BOK165" s="1602"/>
      <c r="BOL165" s="611"/>
      <c r="BOM165" s="1502"/>
      <c r="BON165" s="1602"/>
      <c r="BOO165" s="611"/>
      <c r="BOP165" s="1502"/>
      <c r="BOQ165" s="1602"/>
      <c r="BQB165" s="1502"/>
      <c r="BQC165" s="1602"/>
      <c r="BQD165" s="611"/>
      <c r="BQE165" s="1502"/>
      <c r="BQF165" s="1602"/>
      <c r="BQG165" s="611"/>
      <c r="BQH165" s="1502"/>
      <c r="BQI165" s="1602"/>
      <c r="BQJ165" s="611"/>
      <c r="BQK165" s="611"/>
      <c r="BQL165" s="1502"/>
      <c r="BQM165" s="1602"/>
      <c r="BQN165" s="611"/>
      <c r="BQO165" s="1502"/>
      <c r="BQP165" s="1602"/>
      <c r="BQQ165" s="611"/>
      <c r="BQR165" s="1502"/>
      <c r="BQS165" s="1602"/>
      <c r="BSD165" s="1502"/>
      <c r="BSE165" s="1602"/>
      <c r="BSF165" s="611"/>
      <c r="BSG165" s="1502"/>
      <c r="BSH165" s="1602"/>
      <c r="BSI165" s="611"/>
      <c r="BSJ165" s="1502"/>
      <c r="BSK165" s="1602"/>
      <c r="BSL165" s="611"/>
      <c r="BSM165" s="611"/>
      <c r="BSN165" s="1502"/>
      <c r="BSO165" s="1602"/>
      <c r="BSP165" s="611"/>
      <c r="BSQ165" s="1502"/>
      <c r="BSR165" s="1602"/>
      <c r="BSS165" s="611"/>
      <c r="BST165" s="1502"/>
      <c r="BSU165" s="1602"/>
      <c r="BUF165" s="1502"/>
      <c r="BUG165" s="1602"/>
      <c r="BUH165" s="611"/>
      <c r="BUI165" s="1502"/>
      <c r="BUJ165" s="1602"/>
      <c r="BUK165" s="611"/>
      <c r="BUL165" s="1502"/>
      <c r="BUM165" s="1602"/>
      <c r="BUN165" s="611"/>
      <c r="BUO165" s="611"/>
      <c r="BUP165" s="1502"/>
      <c r="BUQ165" s="1602"/>
      <c r="BUR165" s="611"/>
      <c r="BUS165" s="1502"/>
      <c r="BUT165" s="1602"/>
      <c r="BUU165" s="611"/>
      <c r="BUV165" s="1502"/>
      <c r="BUW165" s="1602"/>
      <c r="BWH165" s="1502"/>
      <c r="BWI165" s="1602"/>
      <c r="BWJ165" s="611"/>
      <c r="BWK165" s="1502"/>
      <c r="BWL165" s="1602"/>
      <c r="BWM165" s="611"/>
      <c r="BWN165" s="1502"/>
      <c r="BWO165" s="1602"/>
      <c r="BWP165" s="611"/>
      <c r="BWQ165" s="611"/>
      <c r="BWR165" s="1502"/>
      <c r="BWS165" s="1602"/>
      <c r="BWT165" s="611"/>
      <c r="BWU165" s="1502"/>
      <c r="BWV165" s="1602"/>
      <c r="BWW165" s="611"/>
      <c r="BWX165" s="1502"/>
      <c r="BWY165" s="1602"/>
      <c r="BYJ165" s="1502"/>
      <c r="BYK165" s="1602"/>
      <c r="BYL165" s="611"/>
      <c r="BYM165" s="1502"/>
      <c r="BYN165" s="1602"/>
      <c r="BYO165" s="611"/>
      <c r="BYP165" s="1502"/>
      <c r="BYQ165" s="1602"/>
      <c r="BYR165" s="611"/>
      <c r="BYS165" s="611"/>
      <c r="BYT165" s="1502"/>
      <c r="BYU165" s="1602"/>
      <c r="BYV165" s="611"/>
      <c r="BYW165" s="1502"/>
      <c r="BYX165" s="1602"/>
      <c r="BYY165" s="611"/>
      <c r="BYZ165" s="1502"/>
      <c r="BZA165" s="1602"/>
      <c r="CAL165" s="1502"/>
      <c r="CAM165" s="1602"/>
      <c r="CAN165" s="611"/>
      <c r="CAO165" s="1502"/>
      <c r="CAP165" s="1602"/>
      <c r="CAQ165" s="611"/>
      <c r="CAR165" s="1502"/>
      <c r="CAS165" s="1602"/>
      <c r="CAT165" s="611"/>
      <c r="CAU165" s="611"/>
      <c r="CAV165" s="1502"/>
      <c r="CAW165" s="1602"/>
      <c r="CAX165" s="611"/>
      <c r="CAY165" s="1502"/>
      <c r="CAZ165" s="1602"/>
      <c r="CBA165" s="611"/>
      <c r="CBB165" s="1502"/>
      <c r="CBC165" s="1602"/>
      <c r="CCN165" s="1502"/>
      <c r="CCO165" s="1602"/>
      <c r="CCP165" s="611"/>
      <c r="CCQ165" s="1502"/>
      <c r="CCR165" s="1602"/>
      <c r="CCS165" s="611"/>
      <c r="CCT165" s="1502"/>
      <c r="CCU165" s="1602"/>
      <c r="CCV165" s="611"/>
      <c r="CCW165" s="611"/>
      <c r="CCX165" s="1502"/>
      <c r="CCY165" s="1602"/>
      <c r="CCZ165" s="611"/>
      <c r="CDA165" s="1502"/>
      <c r="CDB165" s="1602"/>
      <c r="CDC165" s="611"/>
      <c r="CDD165" s="1502"/>
      <c r="CDE165" s="1602"/>
      <c r="CEP165" s="1502"/>
      <c r="CEQ165" s="1602"/>
      <c r="CER165" s="611"/>
      <c r="CES165" s="1502"/>
      <c r="CET165" s="1602"/>
      <c r="CEU165" s="611"/>
      <c r="CEV165" s="1502"/>
      <c r="CEW165" s="1602"/>
      <c r="CEX165" s="611"/>
      <c r="CEY165" s="611"/>
      <c r="CEZ165" s="1502"/>
      <c r="CFA165" s="1602"/>
      <c r="CFB165" s="611"/>
      <c r="CFC165" s="1502"/>
      <c r="CFD165" s="1602"/>
      <c r="CFE165" s="611"/>
      <c r="CFF165" s="1502"/>
      <c r="CFG165" s="1602"/>
      <c r="CGR165" s="1502"/>
      <c r="CGS165" s="1602"/>
      <c r="CGT165" s="611"/>
      <c r="CGU165" s="1502"/>
      <c r="CGV165" s="1602"/>
      <c r="CGW165" s="611"/>
      <c r="CGX165" s="1502"/>
      <c r="CGY165" s="1602"/>
      <c r="CGZ165" s="611"/>
      <c r="CHA165" s="611"/>
      <c r="CHB165" s="1502"/>
      <c r="CHC165" s="1602"/>
      <c r="CHD165" s="611"/>
      <c r="CHE165" s="1502"/>
      <c r="CHF165" s="1602"/>
      <c r="CHG165" s="611"/>
      <c r="CHH165" s="1502"/>
      <c r="CHI165" s="1602"/>
      <c r="CIT165" s="1502"/>
      <c r="CIU165" s="1602"/>
      <c r="CIV165" s="611"/>
      <c r="CIW165" s="1502"/>
      <c r="CIX165" s="1602"/>
      <c r="CIY165" s="611"/>
      <c r="CIZ165" s="1502"/>
      <c r="CJA165" s="1602"/>
      <c r="CJB165" s="611"/>
      <c r="CJC165" s="611"/>
      <c r="CJD165" s="1502"/>
      <c r="CJE165" s="1602"/>
      <c r="CJF165" s="611"/>
      <c r="CJG165" s="1502"/>
      <c r="CJH165" s="1602"/>
      <c r="CJI165" s="611"/>
      <c r="CJJ165" s="1502"/>
      <c r="CJK165" s="1602"/>
      <c r="CKV165" s="1502"/>
      <c r="CKW165" s="1602"/>
      <c r="CKX165" s="611"/>
      <c r="CKY165" s="1502"/>
      <c r="CKZ165" s="1602"/>
      <c r="CLA165" s="611"/>
      <c r="CLB165" s="1502"/>
      <c r="CLC165" s="1602"/>
      <c r="CLD165" s="611"/>
      <c r="CLE165" s="611"/>
      <c r="CLF165" s="1502"/>
      <c r="CLG165" s="1602"/>
      <c r="CLH165" s="611"/>
      <c r="CLI165" s="1502"/>
      <c r="CLJ165" s="1602"/>
      <c r="CLK165" s="611"/>
      <c r="CLL165" s="1502"/>
      <c r="CLM165" s="1602"/>
      <c r="CMX165" s="1502"/>
      <c r="CMY165" s="1602"/>
      <c r="CMZ165" s="611"/>
      <c r="CNA165" s="1502"/>
      <c r="CNB165" s="1602"/>
      <c r="CNC165" s="611"/>
      <c r="CND165" s="1502"/>
      <c r="CNE165" s="1602"/>
      <c r="CNF165" s="611"/>
      <c r="CNG165" s="611"/>
      <c r="CNH165" s="1502"/>
      <c r="CNI165" s="1602"/>
      <c r="CNJ165" s="611"/>
      <c r="CNK165" s="1502"/>
      <c r="CNL165" s="1602"/>
      <c r="CNM165" s="611"/>
      <c r="CNN165" s="1502"/>
      <c r="CNO165" s="1602"/>
      <c r="COZ165" s="1502"/>
      <c r="CPA165" s="1602"/>
      <c r="CPB165" s="611"/>
      <c r="CPC165" s="1502"/>
      <c r="CPD165" s="1602"/>
      <c r="CPE165" s="611"/>
      <c r="CPF165" s="1502"/>
      <c r="CPG165" s="1602"/>
      <c r="CPH165" s="611"/>
      <c r="CPI165" s="611"/>
      <c r="CPJ165" s="1502"/>
      <c r="CPK165" s="1602"/>
      <c r="CPL165" s="611"/>
      <c r="CPM165" s="1502"/>
      <c r="CPN165" s="1602"/>
      <c r="CPO165" s="611"/>
      <c r="CPP165" s="1502"/>
      <c r="CPQ165" s="1602"/>
      <c r="CRB165" s="1502"/>
      <c r="CRC165" s="1602"/>
      <c r="CRD165" s="611"/>
      <c r="CRE165" s="1502"/>
      <c r="CRF165" s="1602"/>
      <c r="CRG165" s="611"/>
      <c r="CRH165" s="1502"/>
      <c r="CRI165" s="1602"/>
      <c r="CRJ165" s="611"/>
      <c r="CRK165" s="611"/>
      <c r="CRL165" s="1502"/>
      <c r="CRM165" s="1602"/>
      <c r="CRN165" s="611"/>
      <c r="CRO165" s="1502"/>
      <c r="CRP165" s="1602"/>
      <c r="CRQ165" s="611"/>
      <c r="CRR165" s="1502"/>
      <c r="CRS165" s="1602"/>
      <c r="CTD165" s="1502"/>
      <c r="CTE165" s="1602"/>
      <c r="CTF165" s="611"/>
      <c r="CTG165" s="1502"/>
      <c r="CTH165" s="1602"/>
      <c r="CTI165" s="611"/>
      <c r="CTJ165" s="1502"/>
      <c r="CTK165" s="1602"/>
      <c r="CTL165" s="611"/>
      <c r="CTM165" s="611"/>
      <c r="CTN165" s="1502"/>
      <c r="CTO165" s="1602"/>
      <c r="CTP165" s="611"/>
      <c r="CTQ165" s="1502"/>
      <c r="CTR165" s="1602"/>
      <c r="CTS165" s="611"/>
      <c r="CTT165" s="1502"/>
      <c r="CTU165" s="1602"/>
      <c r="CWL165" s="1502"/>
      <c r="CWM165" s="1602"/>
      <c r="CWN165" s="611"/>
      <c r="CWO165" s="1502"/>
      <c r="CWP165" s="1602"/>
      <c r="CWQ165" s="611"/>
      <c r="CWR165" s="1502"/>
      <c r="CWS165" s="1602"/>
      <c r="CWT165" s="611"/>
      <c r="CWU165" s="611"/>
      <c r="CWV165" s="1502"/>
      <c r="CWW165" s="1602"/>
      <c r="CWX165" s="611"/>
      <c r="CWY165" s="1502"/>
      <c r="CWZ165" s="1602"/>
      <c r="CXA165" s="611"/>
      <c r="CXB165" s="1502"/>
      <c r="CXC165" s="1602"/>
      <c r="DAJ165" s="1502"/>
      <c r="DAK165" s="1602"/>
      <c r="DAL165" s="611"/>
      <c r="DAM165" s="1502"/>
      <c r="DAN165" s="1602"/>
      <c r="DAO165" s="611"/>
      <c r="DAP165" s="1502"/>
      <c r="DAQ165" s="1602"/>
      <c r="DAR165" s="611"/>
      <c r="DAS165" s="611"/>
      <c r="DAT165" s="1502"/>
      <c r="DAU165" s="1602"/>
      <c r="DAV165" s="611"/>
      <c r="DAW165" s="1502"/>
      <c r="DAX165" s="1602"/>
      <c r="DAY165" s="611"/>
      <c r="DAZ165" s="1502"/>
      <c r="DBA165" s="1602"/>
      <c r="DDR165" s="1502"/>
      <c r="DDS165" s="1602"/>
      <c r="DDT165" s="611"/>
      <c r="DDU165" s="1502"/>
      <c r="DDV165" s="1602"/>
      <c r="DDW165" s="611"/>
      <c r="DDX165" s="1502"/>
      <c r="DDY165" s="1602"/>
      <c r="DDZ165" s="611"/>
      <c r="DEA165" s="611"/>
      <c r="DEB165" s="1502"/>
      <c r="DEC165" s="1602"/>
      <c r="DED165" s="611"/>
      <c r="DEE165" s="1502"/>
      <c r="DEF165" s="1602"/>
      <c r="DEG165" s="611"/>
      <c r="DEH165" s="1502"/>
      <c r="DEI165" s="1602"/>
      <c r="DGZ165" s="1502"/>
      <c r="DHA165" s="1602"/>
      <c r="DHB165" s="611"/>
      <c r="DHC165" s="1502"/>
      <c r="DHD165" s="1602"/>
      <c r="DHE165" s="611"/>
      <c r="DHF165" s="1502"/>
      <c r="DHG165" s="1602"/>
      <c r="DHH165" s="611"/>
      <c r="DHI165" s="611"/>
      <c r="DHJ165" s="1502"/>
      <c r="DHK165" s="1602"/>
      <c r="DHL165" s="611"/>
      <c r="DHM165" s="1502"/>
      <c r="DHN165" s="1602"/>
      <c r="DHO165" s="611"/>
      <c r="DHP165" s="1502"/>
      <c r="DHQ165" s="1602"/>
      <c r="DKH165" s="1502"/>
      <c r="DKI165" s="1602"/>
      <c r="DKJ165" s="611"/>
      <c r="DKK165" s="1502"/>
      <c r="DKL165" s="1602"/>
      <c r="DKM165" s="611"/>
      <c r="DKN165" s="1502"/>
      <c r="DKO165" s="1602"/>
      <c r="DKP165" s="611"/>
      <c r="DKQ165" s="611"/>
      <c r="DKR165" s="1502"/>
      <c r="DKS165" s="1602"/>
      <c r="DKT165" s="611"/>
      <c r="DKU165" s="1502"/>
      <c r="DKV165" s="1602"/>
      <c r="DKW165" s="611"/>
      <c r="DKX165" s="1502"/>
      <c r="DKY165" s="1602"/>
      <c r="DLJ165" s="792"/>
      <c r="DLK165" s="792"/>
      <c r="DLL165" s="792"/>
      <c r="DLM165" s="792"/>
      <c r="DLN165" s="792"/>
      <c r="DLO165" s="792"/>
      <c r="DLP165" s="792"/>
      <c r="DLQ165" s="792"/>
      <c r="DLR165" s="792"/>
      <c r="DLS165" s="792"/>
      <c r="DLT165" s="792"/>
      <c r="DLU165" s="792"/>
      <c r="DLV165" s="792"/>
      <c r="DLW165" s="792"/>
      <c r="DLX165" s="792"/>
      <c r="DLY165" s="792"/>
      <c r="DLZ165" s="792"/>
      <c r="DMA165" s="792"/>
      <c r="DMB165" s="792"/>
      <c r="DMC165" s="792"/>
      <c r="DMD165" s="792"/>
      <c r="DME165" s="792"/>
      <c r="DMF165" s="792"/>
      <c r="DMG165" s="792"/>
      <c r="DMH165" s="792"/>
      <c r="DMI165" s="792"/>
      <c r="DMJ165" s="792"/>
      <c r="DMK165" s="792"/>
      <c r="DML165" s="792"/>
      <c r="DMM165" s="792"/>
      <c r="DMN165" s="792"/>
      <c r="DMO165" s="792"/>
      <c r="DMP165" s="792"/>
      <c r="DMQ165" s="792"/>
      <c r="DMR165" s="792"/>
      <c r="DMS165" s="792"/>
      <c r="DMT165" s="792"/>
      <c r="DMU165" s="792"/>
      <c r="DMV165" s="792"/>
      <c r="DMW165" s="792"/>
      <c r="DMX165" s="792"/>
      <c r="DMY165" s="792"/>
      <c r="DMZ165" s="792"/>
      <c r="DNA165" s="792"/>
      <c r="DNB165" s="792"/>
      <c r="DNC165" s="792"/>
      <c r="DND165" s="792"/>
      <c r="DNE165" s="792"/>
      <c r="DNF165" s="792"/>
      <c r="DNG165" s="792"/>
      <c r="DNH165" s="792"/>
      <c r="DNI165" s="792"/>
      <c r="DNJ165" s="792"/>
      <c r="DNP165" s="1502"/>
      <c r="DNQ165" s="1602"/>
      <c r="DNR165" s="611"/>
      <c r="DNS165" s="1502"/>
      <c r="DNT165" s="1602"/>
      <c r="DNU165" s="611"/>
      <c r="DNV165" s="1502"/>
      <c r="DNW165" s="1602"/>
      <c r="DNX165" s="611"/>
      <c r="DNY165" s="611"/>
      <c r="DNZ165" s="1502"/>
      <c r="DOA165" s="1602"/>
      <c r="DOB165" s="611"/>
      <c r="DOC165" s="1502"/>
      <c r="DOD165" s="1602"/>
      <c r="DOE165" s="611"/>
      <c r="DOF165" s="1502"/>
      <c r="DOG165" s="1602"/>
      <c r="DRN165" s="1502"/>
      <c r="DRO165" s="1602"/>
      <c r="DRP165" s="611"/>
      <c r="DRQ165" s="1502"/>
      <c r="DRR165" s="1602"/>
      <c r="DRS165" s="611"/>
      <c r="DRT165" s="1502"/>
      <c r="DRU165" s="1602"/>
      <c r="DRV165" s="611"/>
      <c r="DRW165" s="611"/>
      <c r="DRX165" s="1502"/>
      <c r="DRY165" s="1602"/>
      <c r="DRZ165" s="611"/>
      <c r="DSA165" s="1502"/>
      <c r="DSB165" s="1602"/>
      <c r="DSC165" s="611"/>
      <c r="DSD165" s="1502"/>
      <c r="DSE165" s="1602"/>
      <c r="DVF165" s="235"/>
      <c r="DVG165" s="235"/>
      <c r="DVH165" s="235"/>
      <c r="DVI165" s="235"/>
      <c r="DVJ165" s="235"/>
      <c r="DVK165" s="235"/>
      <c r="DVL165" s="235"/>
      <c r="DVM165" s="235"/>
      <c r="DVN165" s="235"/>
      <c r="DVO165" s="235"/>
      <c r="DVP165" s="235"/>
      <c r="DVQ165" s="235"/>
      <c r="DVR165" s="235"/>
      <c r="DVS165" s="235"/>
      <c r="DVT165" s="235"/>
      <c r="DVU165" s="235"/>
      <c r="DVV165" s="235"/>
      <c r="DVW165" s="235"/>
      <c r="DVX165" s="235"/>
      <c r="DVY165" s="235"/>
      <c r="DVZ165" s="235"/>
      <c r="DWA165" s="235"/>
      <c r="DWB165" s="235"/>
      <c r="DWC165" s="235"/>
      <c r="DWD165" s="235"/>
      <c r="DWE165" s="235"/>
      <c r="DWF165" s="235"/>
      <c r="DWG165" s="235"/>
      <c r="DWH165" s="235"/>
      <c r="DWI165" s="235"/>
      <c r="DWJ165" s="235"/>
      <c r="DWK165" s="235"/>
      <c r="DWL165" s="235"/>
      <c r="DWM165" s="235"/>
      <c r="DWN165" s="235"/>
      <c r="DWO165" s="235"/>
      <c r="DWP165" s="235"/>
      <c r="DWQ165" s="235"/>
      <c r="DWR165" s="235"/>
      <c r="DWS165" s="235"/>
      <c r="DWT165" s="235"/>
      <c r="DWU165" s="235"/>
      <c r="DWV165" s="235"/>
      <c r="DWW165" s="235"/>
      <c r="DWX165" s="235"/>
      <c r="DWY165" s="235"/>
      <c r="DWZ165" s="235"/>
      <c r="DXA165" s="235"/>
      <c r="DXB165" s="235"/>
      <c r="DXC165" s="235"/>
      <c r="DXD165" s="235"/>
      <c r="DXE165" s="235"/>
      <c r="DXF165" s="235"/>
      <c r="DXG165" s="235"/>
      <c r="DXH165" s="235"/>
      <c r="DXI165" s="235"/>
      <c r="DXJ165" s="235"/>
      <c r="DXK165" s="235"/>
      <c r="DXL165" s="235"/>
      <c r="DXM165" s="235"/>
      <c r="DXN165" s="235"/>
      <c r="DXO165" s="235"/>
      <c r="DXP165" s="235"/>
      <c r="DXQ165" s="235"/>
      <c r="DXR165" s="241"/>
      <c r="DXS165" s="241"/>
      <c r="DXT165" s="241"/>
      <c r="DXU165" s="241"/>
      <c r="DXV165" s="241"/>
      <c r="DXW165" s="241"/>
      <c r="DXX165" s="241"/>
      <c r="DXY165" s="241"/>
      <c r="DXZ165" s="241"/>
      <c r="DYA165" s="241"/>
      <c r="DYB165" s="241"/>
      <c r="DYC165" s="241"/>
      <c r="DYD165" s="241"/>
      <c r="DYE165" s="241"/>
      <c r="DYF165" s="241"/>
      <c r="DYG165" s="241"/>
      <c r="DYH165" s="1627"/>
      <c r="DYI165" s="1628"/>
      <c r="DYJ165" s="1628"/>
      <c r="DYK165" s="1628"/>
      <c r="DYL165" s="1628"/>
      <c r="DYM165" s="1628"/>
      <c r="DYN165" s="1628"/>
      <c r="DYO165" s="1628"/>
      <c r="DYP165" s="1628"/>
      <c r="DYQ165" s="1628"/>
      <c r="DYR165" s="1628"/>
      <c r="DYS165" s="1628"/>
      <c r="DYT165" s="1628"/>
      <c r="DYU165" s="1628"/>
      <c r="DYV165" s="1628"/>
      <c r="DYW165" s="1628"/>
      <c r="DYX165" s="1628"/>
      <c r="DYY165" s="1628"/>
      <c r="DYZ165" s="1628"/>
      <c r="DZA165" s="1628"/>
      <c r="DZB165" s="1628"/>
      <c r="DZC165" s="1629"/>
      <c r="DZD165" s="241"/>
      <c r="DZE165" s="241"/>
      <c r="DZF165" s="241"/>
      <c r="DZG165" s="241"/>
      <c r="DZH165" s="241"/>
      <c r="DZI165" s="241"/>
      <c r="DZJ165" s="241"/>
      <c r="DZK165" s="241"/>
      <c r="DZL165" s="241"/>
      <c r="DZM165" s="241"/>
      <c r="DZN165" s="241"/>
      <c r="DZO165" s="241"/>
      <c r="DZP165" s="241"/>
      <c r="DZQ165" s="241"/>
      <c r="DZR165" s="241"/>
      <c r="DZS165" s="241"/>
      <c r="DZT165" s="235"/>
      <c r="DZU165" s="235"/>
      <c r="DZV165" s="235"/>
      <c r="DZW165" s="235"/>
      <c r="DZX165" s="235"/>
      <c r="DZY165" s="235"/>
      <c r="DZZ165" s="235"/>
      <c r="EAA165" s="235"/>
      <c r="EAB165" s="235"/>
      <c r="EAC165" s="235"/>
      <c r="EAD165" s="235"/>
      <c r="EAE165" s="235"/>
      <c r="EAF165" s="235"/>
      <c r="EAG165" s="235"/>
      <c r="EAH165" s="235"/>
      <c r="EAI165" s="235"/>
      <c r="EAJ165" s="235"/>
      <c r="EAK165" s="235"/>
      <c r="EAL165" s="235"/>
      <c r="EAM165" s="235"/>
      <c r="EAN165" s="235"/>
      <c r="EAO165" s="235"/>
      <c r="EAP165" s="235"/>
      <c r="EAQ165" s="235"/>
      <c r="EAR165" s="235"/>
      <c r="EAS165" s="235"/>
      <c r="EAT165" s="235"/>
      <c r="EAU165" s="235"/>
      <c r="EAV165" s="235"/>
      <c r="EAW165" s="235"/>
      <c r="EAX165" s="235"/>
      <c r="EAY165" s="235"/>
      <c r="EAZ165" s="235"/>
      <c r="EBA165" s="235"/>
      <c r="EBB165" s="235"/>
      <c r="EBC165" s="235"/>
      <c r="EBD165" s="235"/>
      <c r="EBE165" s="235"/>
      <c r="EBF165" s="235"/>
      <c r="EBG165" s="235"/>
      <c r="EBH165" s="235"/>
      <c r="EBI165" s="235"/>
      <c r="EBJ165" s="235"/>
      <c r="EBK165" s="235"/>
      <c r="EBL165" s="235"/>
      <c r="EBM165" s="235"/>
      <c r="EBN165" s="235"/>
      <c r="EBO165" s="235"/>
      <c r="EBP165" s="241"/>
      <c r="EBQ165" s="241"/>
      <c r="EBR165" s="241"/>
      <c r="EBS165" s="241"/>
      <c r="EBT165" s="241"/>
      <c r="EBU165" s="241"/>
      <c r="EBV165" s="241"/>
      <c r="EBW165" s="241"/>
      <c r="EBX165" s="241"/>
      <c r="EBY165" s="241"/>
      <c r="EBZ165" s="241"/>
      <c r="ECA165" s="241"/>
      <c r="ECB165" s="241"/>
      <c r="ECC165" s="241"/>
      <c r="ECD165" s="241"/>
      <c r="ECE165" s="241"/>
      <c r="ECF165" s="1627"/>
      <c r="ECG165" s="1628"/>
      <c r="ECH165" s="1628"/>
      <c r="ECI165" s="1628"/>
      <c r="ECJ165" s="1628"/>
      <c r="ECK165" s="1628"/>
      <c r="ECL165" s="1628"/>
      <c r="ECM165" s="1628"/>
      <c r="ECN165" s="1628"/>
      <c r="ECO165" s="1628"/>
      <c r="ECP165" s="1628"/>
      <c r="ECQ165" s="1628"/>
      <c r="ECR165" s="1628"/>
      <c r="ECS165" s="1628"/>
      <c r="ECT165" s="1628"/>
      <c r="ECU165" s="1628"/>
      <c r="ECV165" s="1628"/>
      <c r="ECW165" s="1628"/>
      <c r="ECX165" s="1628"/>
      <c r="ECY165" s="1628"/>
      <c r="ECZ165" s="1628"/>
      <c r="EDA165" s="1629"/>
      <c r="EDB165" s="241"/>
      <c r="EDC165" s="241"/>
      <c r="EDD165" s="241"/>
      <c r="EDE165" s="241"/>
      <c r="EDF165" s="241"/>
      <c r="EDG165" s="241"/>
      <c r="EDH165" s="241"/>
      <c r="EDI165" s="241"/>
      <c r="EDJ165" s="241"/>
      <c r="EDK165" s="241"/>
      <c r="EDL165" s="241"/>
      <c r="EDM165" s="241"/>
      <c r="EDN165" s="241"/>
      <c r="EDO165" s="241"/>
      <c r="EDP165" s="241"/>
      <c r="EDQ165" s="241"/>
      <c r="EEH165" s="241"/>
      <c r="EEI165" s="241"/>
      <c r="EEJ165" s="241"/>
      <c r="EEK165" s="241"/>
      <c r="EEL165" s="241"/>
      <c r="EEM165" s="241"/>
      <c r="EEN165" s="241"/>
      <c r="EEO165" s="241"/>
      <c r="EEP165" s="241"/>
      <c r="EEQ165" s="241"/>
      <c r="EER165" s="241"/>
      <c r="EES165" s="241"/>
      <c r="EET165" s="241"/>
      <c r="EEU165" s="241"/>
      <c r="EEV165" s="241"/>
      <c r="EEW165" s="241"/>
      <c r="EEX165" s="241"/>
      <c r="EEY165" s="241"/>
      <c r="EEZ165" s="241"/>
      <c r="EFA165" s="241"/>
      <c r="EFB165" s="241"/>
      <c r="EFC165" s="241"/>
      <c r="EFD165" s="241"/>
      <c r="EFE165" s="241"/>
      <c r="EFF165" s="241"/>
      <c r="EFG165" s="241"/>
      <c r="EFH165" s="241"/>
      <c r="EFI165" s="241"/>
      <c r="EFJ165" s="241"/>
      <c r="EFK165" s="241"/>
      <c r="EFL165" s="241"/>
      <c r="EFM165" s="241"/>
      <c r="EFN165" s="241"/>
      <c r="EFO165" s="241"/>
      <c r="EFP165" s="241"/>
      <c r="EFQ165" s="241"/>
      <c r="EFR165" s="241"/>
      <c r="EFS165" s="241"/>
      <c r="EFT165" s="241"/>
      <c r="EFU165" s="241"/>
      <c r="EFV165" s="241"/>
      <c r="EFW165" s="241"/>
      <c r="EFX165" s="241"/>
      <c r="EFY165" s="241"/>
      <c r="EFZ165" s="241"/>
      <c r="EGA165" s="241"/>
      <c r="EGB165" s="241"/>
      <c r="EGC165" s="241"/>
      <c r="EGD165" s="241"/>
      <c r="EGE165" s="241"/>
      <c r="EGF165" s="241"/>
      <c r="EGG165" s="241"/>
      <c r="EGH165" s="241"/>
      <c r="EGI165" s="241"/>
      <c r="EGJ165" s="241"/>
      <c r="EGK165" s="241"/>
      <c r="EGL165" s="241"/>
      <c r="EGM165" s="241"/>
      <c r="EGN165" s="241"/>
      <c r="EGO165" s="241"/>
      <c r="EGP165" s="241"/>
      <c r="EGQ165" s="241"/>
      <c r="EGR165" s="241"/>
      <c r="EGS165" s="241"/>
      <c r="EGT165" s="241"/>
      <c r="EGU165" s="241"/>
      <c r="EGV165" s="241"/>
      <c r="EGW165" s="241"/>
      <c r="EGX165" s="241"/>
      <c r="EGY165" s="241"/>
      <c r="EGZ165" s="241"/>
      <c r="EHA165" s="241"/>
      <c r="EHB165" s="241"/>
      <c r="EHC165" s="241"/>
      <c r="EHD165" s="241"/>
      <c r="EHE165" s="241"/>
      <c r="EHF165" s="241"/>
      <c r="EHG165" s="241"/>
      <c r="EHH165" s="241"/>
      <c r="EHI165" s="241"/>
      <c r="EHJ165" s="241"/>
      <c r="EHK165" s="241"/>
      <c r="EHL165" s="241"/>
      <c r="EHM165" s="241"/>
      <c r="EHN165" s="241"/>
      <c r="EHO165" s="241"/>
      <c r="EHP165" s="241"/>
      <c r="EHQ165" s="241"/>
      <c r="EHR165" s="241"/>
      <c r="EHS165" s="241"/>
      <c r="EHT165" s="241"/>
      <c r="EHU165" s="241"/>
      <c r="EHV165" s="241"/>
      <c r="EHW165" s="241"/>
      <c r="EHX165" s="1627"/>
      <c r="EHY165" s="1628"/>
      <c r="EHZ165" s="1628"/>
      <c r="EIA165" s="1628"/>
      <c r="EIB165" s="1628"/>
      <c r="EIC165" s="1628"/>
      <c r="EID165" s="1628"/>
      <c r="EIE165" s="1628"/>
      <c r="EIF165" s="1628"/>
      <c r="EIG165" s="1628"/>
      <c r="EIH165" s="1628"/>
      <c r="EII165" s="1628"/>
      <c r="EIJ165" s="1628"/>
      <c r="EIK165" s="1628"/>
      <c r="EIL165" s="1628"/>
      <c r="EIM165" s="1628"/>
      <c r="EIN165" s="1628"/>
      <c r="EIO165" s="1628"/>
      <c r="EIP165" s="1628"/>
      <c r="EIQ165" s="1628"/>
      <c r="EIR165" s="1628"/>
      <c r="EIS165" s="1629"/>
      <c r="EIT165" s="241"/>
      <c r="EIU165" s="241"/>
      <c r="EIV165" s="241"/>
      <c r="EIW165" s="241"/>
      <c r="EIX165" s="241"/>
      <c r="EIY165" s="241"/>
      <c r="EIZ165" s="241"/>
      <c r="EJA165" s="241"/>
      <c r="EJB165" s="241"/>
      <c r="EJC165" s="241"/>
      <c r="EJD165" s="241"/>
      <c r="EJE165" s="241"/>
      <c r="EJF165" s="241"/>
      <c r="EJG165" s="241"/>
      <c r="EJH165" s="241"/>
      <c r="EJI165" s="241"/>
      <c r="EJJ165" s="241"/>
      <c r="EJK165" s="241"/>
      <c r="EJL165" s="241"/>
      <c r="EJM165" s="241"/>
      <c r="EJN165" s="241"/>
      <c r="EJO165" s="241"/>
      <c r="EJP165" s="241"/>
      <c r="EJQ165" s="241"/>
      <c r="EKC165" s="1374"/>
      <c r="EKD165" s="1374"/>
      <c r="EKE165" s="1374"/>
      <c r="EKF165" s="1374"/>
      <c r="EKG165" s="1374"/>
      <c r="EKH165" s="1374"/>
      <c r="EKI165" s="1374"/>
      <c r="EKJ165" s="1374"/>
      <c r="EKK165" s="1374"/>
      <c r="EKL165" s="1374"/>
      <c r="EKM165" s="1374"/>
      <c r="EKN165" s="1374"/>
      <c r="EKO165" s="1374"/>
      <c r="EKP165" s="1374"/>
      <c r="EKQ165" s="1374"/>
      <c r="EKR165" s="1374"/>
      <c r="EKS165" s="1374"/>
      <c r="EKT165" s="1374"/>
      <c r="EKU165" s="1374"/>
      <c r="EKV165" s="1374"/>
      <c r="EKW165" s="1374"/>
      <c r="EKX165" s="1374"/>
      <c r="EKY165" s="1374"/>
      <c r="EKZ165" s="1374"/>
      <c r="ELA165" s="1374"/>
      <c r="ELB165" s="1374"/>
      <c r="ELC165" s="1374"/>
      <c r="ELD165" s="1374"/>
      <c r="ELE165" s="1374"/>
      <c r="ELF165" s="1374"/>
      <c r="ELG165" s="1374"/>
      <c r="ELH165" s="1374"/>
      <c r="ELI165" s="1374"/>
      <c r="ELJ165" s="1374"/>
      <c r="ELK165" s="1374"/>
      <c r="ELL165" s="1374"/>
      <c r="ELM165" s="1374"/>
      <c r="ELN165" s="1374"/>
      <c r="ELO165" s="1374"/>
      <c r="ELP165" s="1374"/>
      <c r="ELQ165" s="1374"/>
      <c r="ELR165" s="1374"/>
      <c r="ELS165" s="1374"/>
      <c r="ELT165" s="1374"/>
      <c r="ELU165" s="1374"/>
      <c r="ELV165" s="1374"/>
      <c r="ELW165" s="1374"/>
      <c r="ELX165" s="1374"/>
      <c r="ELY165" s="1374"/>
      <c r="ELZ165" s="1374"/>
      <c r="EMA165" s="1374"/>
      <c r="EMB165" s="1374"/>
      <c r="EMC165" s="1374"/>
      <c r="EMD165" s="1374"/>
      <c r="EME165" s="1374"/>
      <c r="EMF165" s="1374"/>
      <c r="EMG165" s="1374"/>
      <c r="EMH165" s="1374"/>
      <c r="ENN165" s="1502"/>
      <c r="ENO165" s="1602"/>
      <c r="ENP165" s="611"/>
      <c r="ENQ165" s="1502"/>
      <c r="ENR165" s="1602"/>
      <c r="ENS165" s="611"/>
      <c r="ENT165" s="1502"/>
      <c r="ENU165" s="1602"/>
      <c r="ENV165" s="611"/>
      <c r="ENW165" s="611"/>
      <c r="ENX165" s="1502"/>
      <c r="ENY165" s="1602"/>
      <c r="ENZ165" s="611"/>
      <c r="EOA165" s="1502"/>
      <c r="EOB165" s="1602"/>
      <c r="EOC165" s="611"/>
      <c r="EOD165" s="1502"/>
      <c r="EOE165" s="1602"/>
      <c r="EQF165" s="1502"/>
      <c r="EQG165" s="1602"/>
      <c r="EQH165" s="611"/>
      <c r="EQI165" s="1502"/>
      <c r="EQJ165" s="1602"/>
      <c r="EQK165" s="611"/>
      <c r="EQL165" s="1502"/>
      <c r="EQM165" s="1602"/>
      <c r="EQN165" s="611"/>
      <c r="EQO165" s="611"/>
      <c r="EQP165" s="1502"/>
      <c r="EQQ165" s="1602"/>
      <c r="EQR165" s="611"/>
      <c r="EQS165" s="1502"/>
      <c r="EQT165" s="1602"/>
      <c r="EQU165" s="611"/>
      <c r="EQV165" s="1502"/>
      <c r="EQW165" s="1602"/>
      <c r="ETA165" s="1518"/>
      <c r="ETB165" s="1518"/>
      <c r="ETC165" s="1518"/>
      <c r="ETD165" s="1518"/>
      <c r="ETE165" s="1518"/>
      <c r="ETF165" s="1518"/>
    </row>
    <row r="166" spans="1:998 1031:2032 2065:3906" s="226" customFormat="1" ht="15" customHeight="1">
      <c r="A166" s="1264"/>
      <c r="B166" s="1518"/>
      <c r="C166" s="1518"/>
      <c r="D166" s="1518"/>
      <c r="E166" s="1518"/>
      <c r="F166" s="1518"/>
      <c r="G166" s="1518"/>
      <c r="BB166" s="1502"/>
      <c r="BC166" s="1602"/>
      <c r="BD166" s="611"/>
      <c r="BE166" s="1502"/>
      <c r="BF166" s="1602"/>
      <c r="BG166" s="611"/>
      <c r="BH166" s="1502"/>
      <c r="BI166" s="1602"/>
      <c r="BJ166" s="611"/>
      <c r="BK166" s="611"/>
      <c r="BL166" s="1502"/>
      <c r="BM166" s="1602"/>
      <c r="BN166" s="611"/>
      <c r="BO166" s="1502"/>
      <c r="BP166" s="1602"/>
      <c r="BQ166" s="611"/>
      <c r="BR166" s="1502"/>
      <c r="BS166" s="1602"/>
      <c r="CN166" s="1502"/>
      <c r="CO166" s="1602"/>
      <c r="CP166" s="611"/>
      <c r="CQ166" s="1502"/>
      <c r="CR166" s="1602"/>
      <c r="CS166" s="611"/>
      <c r="CT166" s="1502"/>
      <c r="CU166" s="1602"/>
      <c r="CV166" s="611"/>
      <c r="CW166" s="611"/>
      <c r="CX166" s="1502"/>
      <c r="CY166" s="1602"/>
      <c r="CZ166" s="611"/>
      <c r="DA166" s="1502"/>
      <c r="DB166" s="1602"/>
      <c r="DC166" s="611"/>
      <c r="DD166" s="1502"/>
      <c r="DE166" s="1602"/>
      <c r="EP166" s="1502"/>
      <c r="EQ166" s="1602"/>
      <c r="ER166" s="611"/>
      <c r="ES166" s="1502"/>
      <c r="ET166" s="1602"/>
      <c r="EU166" s="611"/>
      <c r="EV166" s="1502"/>
      <c r="EW166" s="1602"/>
      <c r="EX166" s="611"/>
      <c r="EY166" s="611"/>
      <c r="EZ166" s="1502"/>
      <c r="FA166" s="1602"/>
      <c r="FB166" s="611"/>
      <c r="FC166" s="1502"/>
      <c r="FD166" s="1602"/>
      <c r="FE166" s="611"/>
      <c r="FF166" s="1502"/>
      <c r="FG166" s="1602"/>
      <c r="GR166" s="1502"/>
      <c r="GS166" s="1602"/>
      <c r="GT166" s="611"/>
      <c r="GU166" s="1502"/>
      <c r="GV166" s="1602"/>
      <c r="GW166" s="611"/>
      <c r="GX166" s="1502"/>
      <c r="GY166" s="1602"/>
      <c r="GZ166" s="611"/>
      <c r="HA166" s="611"/>
      <c r="HB166" s="1502"/>
      <c r="HC166" s="1602"/>
      <c r="HD166" s="611"/>
      <c r="HE166" s="1502"/>
      <c r="HF166" s="1602"/>
      <c r="HG166" s="611"/>
      <c r="HH166" s="1502"/>
      <c r="HI166" s="1602"/>
      <c r="IT166" s="1502"/>
      <c r="IU166" s="1602"/>
      <c r="IV166" s="611"/>
      <c r="IW166" s="1502"/>
      <c r="IX166" s="1602"/>
      <c r="IY166" s="611"/>
      <c r="IZ166" s="1502"/>
      <c r="JA166" s="1602"/>
      <c r="JB166" s="611"/>
      <c r="JC166" s="611"/>
      <c r="JD166" s="1502"/>
      <c r="JE166" s="1602"/>
      <c r="JF166" s="611"/>
      <c r="JG166" s="1502"/>
      <c r="JH166" s="1602"/>
      <c r="JI166" s="611"/>
      <c r="JJ166" s="1502"/>
      <c r="JK166" s="1602"/>
      <c r="KV166" s="1502"/>
      <c r="KW166" s="1602"/>
      <c r="KX166" s="611"/>
      <c r="KY166" s="1502"/>
      <c r="KZ166" s="1602"/>
      <c r="LA166" s="611"/>
      <c r="LB166" s="1502"/>
      <c r="LC166" s="1602"/>
      <c r="LD166" s="611"/>
      <c r="LE166" s="611"/>
      <c r="LF166" s="1502"/>
      <c r="LG166" s="1602"/>
      <c r="LH166" s="611"/>
      <c r="LI166" s="1502"/>
      <c r="LJ166" s="1602"/>
      <c r="LK166" s="611"/>
      <c r="LL166" s="1502"/>
      <c r="LM166" s="1602"/>
      <c r="MX166" s="1502"/>
      <c r="MY166" s="1602"/>
      <c r="MZ166" s="611"/>
      <c r="NA166" s="1502"/>
      <c r="NB166" s="1602"/>
      <c r="NC166" s="611"/>
      <c r="ND166" s="1502"/>
      <c r="NE166" s="1602"/>
      <c r="NF166" s="611"/>
      <c r="NG166" s="611"/>
      <c r="NH166" s="1502"/>
      <c r="NI166" s="1602"/>
      <c r="NJ166" s="611"/>
      <c r="NK166" s="1502"/>
      <c r="NL166" s="1602"/>
      <c r="NM166" s="611"/>
      <c r="NN166" s="1502"/>
      <c r="NO166" s="1602"/>
      <c r="OJ166" s="1502"/>
      <c r="OK166" s="1602"/>
      <c r="OL166" s="611"/>
      <c r="OM166" s="1502"/>
      <c r="ON166" s="1602"/>
      <c r="OO166" s="611"/>
      <c r="OP166" s="1502"/>
      <c r="OQ166" s="1602"/>
      <c r="OR166" s="611"/>
      <c r="OS166" s="611"/>
      <c r="OT166" s="1502"/>
      <c r="OU166" s="1602"/>
      <c r="OV166" s="611"/>
      <c r="OW166" s="1502"/>
      <c r="OX166" s="1602"/>
      <c r="OY166" s="611"/>
      <c r="OZ166" s="1502"/>
      <c r="PA166" s="1602"/>
      <c r="PV166" s="1502"/>
      <c r="PW166" s="1602"/>
      <c r="PX166" s="611"/>
      <c r="PY166" s="1502"/>
      <c r="PZ166" s="1602"/>
      <c r="QA166" s="611"/>
      <c r="QB166" s="1502"/>
      <c r="QC166" s="1602"/>
      <c r="QD166" s="611"/>
      <c r="QE166" s="611"/>
      <c r="QF166" s="1502"/>
      <c r="QG166" s="1602"/>
      <c r="QH166" s="611"/>
      <c r="QI166" s="1502"/>
      <c r="QJ166" s="1602"/>
      <c r="QK166" s="611"/>
      <c r="QL166" s="1502"/>
      <c r="QM166" s="1602"/>
      <c r="RX166" s="1502"/>
      <c r="RY166" s="1602"/>
      <c r="RZ166" s="611"/>
      <c r="SA166" s="1502"/>
      <c r="SB166" s="1602"/>
      <c r="SC166" s="611"/>
      <c r="SD166" s="1502"/>
      <c r="SE166" s="1602"/>
      <c r="SF166" s="611"/>
      <c r="SG166" s="611"/>
      <c r="SH166" s="1502"/>
      <c r="SI166" s="1602"/>
      <c r="SJ166" s="611"/>
      <c r="SK166" s="1502"/>
      <c r="SL166" s="1602"/>
      <c r="SM166" s="611"/>
      <c r="SN166" s="1502"/>
      <c r="SO166" s="1602"/>
      <c r="TZ166" s="1502"/>
      <c r="UA166" s="1602"/>
      <c r="UB166" s="611"/>
      <c r="UC166" s="1502"/>
      <c r="UD166" s="1602"/>
      <c r="UE166" s="611"/>
      <c r="UF166" s="1502"/>
      <c r="UG166" s="1602"/>
      <c r="UH166" s="611"/>
      <c r="UI166" s="611"/>
      <c r="UJ166" s="1502"/>
      <c r="UK166" s="1602"/>
      <c r="UL166" s="611"/>
      <c r="UM166" s="1502"/>
      <c r="UN166" s="1602"/>
      <c r="UO166" s="611"/>
      <c r="UP166" s="1502"/>
      <c r="UQ166" s="1602"/>
      <c r="WB166" s="1502"/>
      <c r="WC166" s="1602"/>
      <c r="WD166" s="611"/>
      <c r="WE166" s="1502"/>
      <c r="WF166" s="1602"/>
      <c r="WG166" s="611"/>
      <c r="WH166" s="1502"/>
      <c r="WI166" s="1602"/>
      <c r="WJ166" s="611"/>
      <c r="WK166" s="611"/>
      <c r="WL166" s="1502"/>
      <c r="WM166" s="1602"/>
      <c r="WN166" s="611"/>
      <c r="WO166" s="1502"/>
      <c r="WP166" s="1602"/>
      <c r="WQ166" s="611"/>
      <c r="WR166" s="1502"/>
      <c r="WS166" s="1602"/>
      <c r="YD166" s="1502"/>
      <c r="YE166" s="1602"/>
      <c r="YF166" s="611"/>
      <c r="YG166" s="1502"/>
      <c r="YH166" s="1602"/>
      <c r="YI166" s="611"/>
      <c r="YJ166" s="1502"/>
      <c r="YK166" s="1602"/>
      <c r="YL166" s="611"/>
      <c r="YM166" s="611"/>
      <c r="YN166" s="1502"/>
      <c r="YO166" s="1602"/>
      <c r="YP166" s="611"/>
      <c r="YQ166" s="1502"/>
      <c r="YR166" s="1602"/>
      <c r="YS166" s="611"/>
      <c r="YT166" s="1502"/>
      <c r="YU166" s="1602"/>
      <c r="AAF166" s="1502"/>
      <c r="AAG166" s="1602"/>
      <c r="AAH166" s="611"/>
      <c r="AAI166" s="1502"/>
      <c r="AAJ166" s="1602"/>
      <c r="AAK166" s="611"/>
      <c r="AAL166" s="1502"/>
      <c r="AAM166" s="1602"/>
      <c r="AAN166" s="611"/>
      <c r="AAO166" s="611"/>
      <c r="AAP166" s="1502"/>
      <c r="AAQ166" s="1602"/>
      <c r="AAR166" s="611"/>
      <c r="AAS166" s="1502"/>
      <c r="AAT166" s="1602"/>
      <c r="AAU166" s="611"/>
      <c r="AAV166" s="1502"/>
      <c r="AAW166" s="1602"/>
      <c r="ACH166" s="1502"/>
      <c r="ACI166" s="1602"/>
      <c r="ACJ166" s="611"/>
      <c r="ACK166" s="1502"/>
      <c r="ACL166" s="1602"/>
      <c r="ACM166" s="611"/>
      <c r="ACN166" s="1502"/>
      <c r="ACO166" s="1602"/>
      <c r="ACP166" s="611"/>
      <c r="ACQ166" s="611"/>
      <c r="ACR166" s="1502"/>
      <c r="ACS166" s="1602"/>
      <c r="ACT166" s="611"/>
      <c r="ACU166" s="1502"/>
      <c r="ACV166" s="1602"/>
      <c r="ACW166" s="611"/>
      <c r="ACX166" s="1502"/>
      <c r="ACY166" s="1602"/>
      <c r="AEJ166" s="1502"/>
      <c r="AEK166" s="1602"/>
      <c r="AEL166" s="611"/>
      <c r="AEM166" s="1502"/>
      <c r="AEN166" s="1602"/>
      <c r="AEO166" s="611"/>
      <c r="AEP166" s="1502"/>
      <c r="AEQ166" s="1602"/>
      <c r="AER166" s="611"/>
      <c r="AES166" s="611"/>
      <c r="AET166" s="1502"/>
      <c r="AEU166" s="1602"/>
      <c r="AEV166" s="611"/>
      <c r="AEW166" s="1502"/>
      <c r="AEX166" s="1602"/>
      <c r="AEY166" s="611"/>
      <c r="AEZ166" s="1502"/>
      <c r="AFA166" s="1602"/>
      <c r="AGL166" s="1502"/>
      <c r="AGM166" s="1602"/>
      <c r="AGN166" s="611"/>
      <c r="AGO166" s="1502"/>
      <c r="AGP166" s="1602"/>
      <c r="AGQ166" s="611"/>
      <c r="AGR166" s="1502"/>
      <c r="AGS166" s="1602"/>
      <c r="AGT166" s="611"/>
      <c r="AGU166" s="611"/>
      <c r="AGV166" s="1502"/>
      <c r="AGW166" s="1602"/>
      <c r="AGX166" s="611"/>
      <c r="AGY166" s="1502"/>
      <c r="AGZ166" s="1602"/>
      <c r="AHA166" s="611"/>
      <c r="AHB166" s="1502"/>
      <c r="AHC166" s="1602"/>
      <c r="AIN166" s="1502"/>
      <c r="AIO166" s="1602"/>
      <c r="AIP166" s="611"/>
      <c r="AIQ166" s="1502"/>
      <c r="AIR166" s="1602"/>
      <c r="AIS166" s="611"/>
      <c r="AIT166" s="1502"/>
      <c r="AIU166" s="1602"/>
      <c r="AIV166" s="611"/>
      <c r="AIW166" s="611"/>
      <c r="AIX166" s="1502"/>
      <c r="AIY166" s="1602"/>
      <c r="AIZ166" s="611"/>
      <c r="AJA166" s="1502"/>
      <c r="AJB166" s="1602"/>
      <c r="AJC166" s="611"/>
      <c r="AJD166" s="1502"/>
      <c r="AJE166" s="1602"/>
      <c r="AKP166" s="1502"/>
      <c r="AKQ166" s="1602"/>
      <c r="AKR166" s="611"/>
      <c r="AKS166" s="1502"/>
      <c r="AKT166" s="1602"/>
      <c r="AKU166" s="611"/>
      <c r="AKV166" s="1502"/>
      <c r="AKW166" s="1602"/>
      <c r="AKX166" s="611"/>
      <c r="AKY166" s="611"/>
      <c r="AKZ166" s="1502"/>
      <c r="ALA166" s="1602"/>
      <c r="ALB166" s="611"/>
      <c r="ALC166" s="1502"/>
      <c r="ALD166" s="1602"/>
      <c r="ALE166" s="611"/>
      <c r="ALF166" s="1502"/>
      <c r="ALG166" s="1602"/>
      <c r="AMR166" s="1502"/>
      <c r="AMS166" s="1602"/>
      <c r="AMT166" s="611"/>
      <c r="AMU166" s="1502"/>
      <c r="AMV166" s="1602"/>
      <c r="AMW166" s="611"/>
      <c r="AMX166" s="1502"/>
      <c r="AMY166" s="1602"/>
      <c r="AMZ166" s="611"/>
      <c r="ANA166" s="611"/>
      <c r="ANB166" s="1502"/>
      <c r="ANC166" s="1602"/>
      <c r="AND166" s="611"/>
      <c r="ANE166" s="1502"/>
      <c r="ANF166" s="1602"/>
      <c r="ANG166" s="611"/>
      <c r="ANH166" s="1502"/>
      <c r="ANI166" s="1602"/>
      <c r="AOT166" s="1502"/>
      <c r="AOU166" s="1602"/>
      <c r="AOV166" s="611"/>
      <c r="AOW166" s="1502"/>
      <c r="AOX166" s="1602"/>
      <c r="AOY166" s="611"/>
      <c r="AOZ166" s="1502"/>
      <c r="APA166" s="1602"/>
      <c r="APB166" s="611"/>
      <c r="APC166" s="611"/>
      <c r="APD166" s="1502"/>
      <c r="APE166" s="1602"/>
      <c r="APF166" s="611"/>
      <c r="APG166" s="1502"/>
      <c r="APH166" s="1602"/>
      <c r="API166" s="611"/>
      <c r="APJ166" s="1502"/>
      <c r="APK166" s="1602"/>
      <c r="AQV166" s="1502"/>
      <c r="AQW166" s="1602"/>
      <c r="AQX166" s="611"/>
      <c r="AQY166" s="1502"/>
      <c r="AQZ166" s="1602"/>
      <c r="ARA166" s="611"/>
      <c r="ARB166" s="1502"/>
      <c r="ARC166" s="1602"/>
      <c r="ARD166" s="611"/>
      <c r="ARE166" s="611"/>
      <c r="ARF166" s="1502"/>
      <c r="ARG166" s="1602"/>
      <c r="ARH166" s="611"/>
      <c r="ARI166" s="1502"/>
      <c r="ARJ166" s="1602"/>
      <c r="ARK166" s="611"/>
      <c r="ARL166" s="1502"/>
      <c r="ARM166" s="1602"/>
      <c r="ASX166" s="1502"/>
      <c r="ASY166" s="1602"/>
      <c r="ASZ166" s="611"/>
      <c r="ATA166" s="1502"/>
      <c r="ATB166" s="1602"/>
      <c r="ATC166" s="611"/>
      <c r="ATD166" s="1502"/>
      <c r="ATE166" s="1602"/>
      <c r="ATF166" s="611"/>
      <c r="ATG166" s="611"/>
      <c r="ATH166" s="1502"/>
      <c r="ATI166" s="1602"/>
      <c r="ATJ166" s="611"/>
      <c r="ATK166" s="1502"/>
      <c r="ATL166" s="1602"/>
      <c r="ATM166" s="611"/>
      <c r="ATN166" s="1502"/>
      <c r="ATO166" s="1602"/>
      <c r="AUI166" s="1377"/>
      <c r="AUJ166" s="1377"/>
      <c r="AUK166" s="1377"/>
      <c r="AUL166" s="1377"/>
      <c r="AUM166" s="1377"/>
      <c r="AUN166" s="1377"/>
      <c r="AUO166" s="1377"/>
      <c r="AUP166" s="1377"/>
      <c r="AUQ166" s="1377"/>
      <c r="AUR166" s="1377"/>
      <c r="AUS166" s="1377"/>
      <c r="AUT166" s="1377"/>
      <c r="AUU166" s="1377"/>
      <c r="AUV166" s="1377"/>
      <c r="AUW166" s="1377"/>
      <c r="AUX166" s="1377"/>
      <c r="AUY166" s="1377"/>
      <c r="AUZ166" s="1377"/>
      <c r="AVA166" s="1377"/>
      <c r="AVB166" s="1377"/>
      <c r="AVC166" s="1377"/>
      <c r="AVD166" s="1377"/>
      <c r="AVP166" s="868"/>
      <c r="AVQ166" s="868"/>
      <c r="AVR166" s="868"/>
      <c r="AVS166" s="868"/>
      <c r="AVT166" s="868"/>
      <c r="AVU166" s="868"/>
      <c r="AVV166" s="868"/>
      <c r="AVW166" s="868"/>
      <c r="AVX166" s="868"/>
      <c r="AVY166" s="868"/>
      <c r="AVZ166" s="868"/>
      <c r="AWA166" s="868"/>
      <c r="AWB166" s="868"/>
      <c r="AWC166" s="868"/>
      <c r="AWD166" s="868"/>
      <c r="AWE166" s="868"/>
      <c r="AWF166" s="868"/>
      <c r="AWG166" s="868"/>
      <c r="AWH166" s="868"/>
      <c r="AWI166" s="868"/>
      <c r="AWJ166" s="868"/>
      <c r="AWK166" s="868"/>
      <c r="AWL166" s="868"/>
      <c r="AWM166" s="868"/>
      <c r="AWN166" s="868"/>
      <c r="AWO166" s="868"/>
      <c r="AWP166" s="868"/>
      <c r="AWQ166" s="868"/>
      <c r="AWR166" s="868"/>
      <c r="AWS166" s="868"/>
      <c r="AWT166" s="868"/>
      <c r="AWU166" s="868"/>
      <c r="AWV166" s="868"/>
      <c r="AWW166" s="868"/>
      <c r="AWX166" s="868"/>
      <c r="AWY166" s="868"/>
      <c r="AWZ166" s="868"/>
      <c r="AXQ166" s="868"/>
      <c r="AXR166" s="868"/>
      <c r="AXS166" s="868"/>
      <c r="AXT166" s="868"/>
      <c r="AXU166" s="868"/>
      <c r="AXV166" s="868"/>
      <c r="AXW166" s="868"/>
      <c r="AXX166" s="868"/>
      <c r="AXY166" s="868"/>
      <c r="AXZ166" s="868"/>
      <c r="AYA166" s="868"/>
      <c r="AYB166" s="868"/>
      <c r="AYC166" s="868"/>
      <c r="AYD166" s="868"/>
      <c r="AYE166" s="868"/>
      <c r="AYF166" s="868"/>
      <c r="AYG166" s="868"/>
      <c r="AYH166" s="868"/>
      <c r="AYI166" s="868"/>
      <c r="AYJ166" s="868"/>
      <c r="AYK166" s="868"/>
      <c r="AYL166" s="868"/>
      <c r="AYM166" s="868"/>
      <c r="AZL166" s="1502"/>
      <c r="AZM166" s="1602"/>
      <c r="AZN166" s="611"/>
      <c r="AZO166" s="1502"/>
      <c r="AZP166" s="1602"/>
      <c r="AZQ166" s="611"/>
      <c r="AZR166" s="1502"/>
      <c r="AZS166" s="1602"/>
      <c r="AZT166" s="611"/>
      <c r="AZU166" s="611"/>
      <c r="AZV166" s="1502"/>
      <c r="AZW166" s="1602"/>
      <c r="AZX166" s="611"/>
      <c r="AZY166" s="1502"/>
      <c r="AZZ166" s="1602"/>
      <c r="BAA166" s="611"/>
      <c r="BAB166" s="1502"/>
      <c r="BAC166" s="1602"/>
      <c r="BBN166" s="1502"/>
      <c r="BBO166" s="1602"/>
      <c r="BBP166" s="611"/>
      <c r="BBQ166" s="1502"/>
      <c r="BBR166" s="1602"/>
      <c r="BBS166" s="611"/>
      <c r="BBT166" s="1502"/>
      <c r="BBU166" s="1602"/>
      <c r="BBV166" s="611"/>
      <c r="BBW166" s="611"/>
      <c r="BBX166" s="1502"/>
      <c r="BBY166" s="1602"/>
      <c r="BBZ166" s="611"/>
      <c r="BCA166" s="1502"/>
      <c r="BCB166" s="1602"/>
      <c r="BCC166" s="611"/>
      <c r="BCD166" s="1502"/>
      <c r="BCE166" s="1602"/>
      <c r="BDP166" s="1502"/>
      <c r="BDQ166" s="1602"/>
      <c r="BDR166" s="611"/>
      <c r="BDS166" s="1502"/>
      <c r="BDT166" s="1602"/>
      <c r="BDU166" s="611"/>
      <c r="BDV166" s="1502"/>
      <c r="BDW166" s="1602"/>
      <c r="BDX166" s="611"/>
      <c r="BDY166" s="611"/>
      <c r="BDZ166" s="1502"/>
      <c r="BEA166" s="1602"/>
      <c r="BEB166" s="611"/>
      <c r="BEC166" s="1502"/>
      <c r="BED166" s="1602"/>
      <c r="BEE166" s="611"/>
      <c r="BEF166" s="1502"/>
      <c r="BEG166" s="1602"/>
      <c r="BFR166" s="1502"/>
      <c r="BFS166" s="1602"/>
      <c r="BFT166" s="611"/>
      <c r="BFU166" s="1502"/>
      <c r="BFV166" s="1602"/>
      <c r="BFW166" s="611"/>
      <c r="BFX166" s="1502"/>
      <c r="BFY166" s="1602"/>
      <c r="BFZ166" s="611"/>
      <c r="BGA166" s="611"/>
      <c r="BGB166" s="1502"/>
      <c r="BGC166" s="1602"/>
      <c r="BGD166" s="611"/>
      <c r="BGE166" s="1502"/>
      <c r="BGF166" s="1602"/>
      <c r="BGG166" s="611"/>
      <c r="BGH166" s="1502"/>
      <c r="BGI166" s="1602"/>
      <c r="BHT166" s="1502"/>
      <c r="BHU166" s="1602"/>
      <c r="BHV166" s="611"/>
      <c r="BHW166" s="1502"/>
      <c r="BHX166" s="1602"/>
      <c r="BHY166" s="611"/>
      <c r="BHZ166" s="1502"/>
      <c r="BIA166" s="1602"/>
      <c r="BIB166" s="611"/>
      <c r="BIC166" s="611"/>
      <c r="BID166" s="1502"/>
      <c r="BIE166" s="1602"/>
      <c r="BIF166" s="611"/>
      <c r="BIG166" s="1502"/>
      <c r="BIH166" s="1602"/>
      <c r="BII166" s="611"/>
      <c r="BIJ166" s="1502"/>
      <c r="BIK166" s="1602"/>
      <c r="BJV166" s="1502"/>
      <c r="BJW166" s="1602"/>
      <c r="BJX166" s="611"/>
      <c r="BJY166" s="1502"/>
      <c r="BJZ166" s="1602"/>
      <c r="BKA166" s="611"/>
      <c r="BKB166" s="1502"/>
      <c r="BKC166" s="1602"/>
      <c r="BKD166" s="611"/>
      <c r="BKE166" s="611"/>
      <c r="BKF166" s="1502"/>
      <c r="BKG166" s="1602"/>
      <c r="BKH166" s="611"/>
      <c r="BKI166" s="1502"/>
      <c r="BKJ166" s="1602"/>
      <c r="BKK166" s="611"/>
      <c r="BKL166" s="1502"/>
      <c r="BKM166" s="1602"/>
      <c r="BLX166" s="1502"/>
      <c r="BLY166" s="1602"/>
      <c r="BLZ166" s="611"/>
      <c r="BMA166" s="1502"/>
      <c r="BMB166" s="1602"/>
      <c r="BMC166" s="611"/>
      <c r="BMD166" s="1502"/>
      <c r="BME166" s="1602"/>
      <c r="BMF166" s="611"/>
      <c r="BMG166" s="611"/>
      <c r="BMH166" s="1502"/>
      <c r="BMI166" s="1602"/>
      <c r="BMJ166" s="611"/>
      <c r="BMK166" s="1502"/>
      <c r="BML166" s="1602"/>
      <c r="BMM166" s="611"/>
      <c r="BMN166" s="1502"/>
      <c r="BMO166" s="1602"/>
      <c r="BNZ166" s="1502"/>
      <c r="BOA166" s="1602"/>
      <c r="BOB166" s="611"/>
      <c r="BOC166" s="1502"/>
      <c r="BOD166" s="1602"/>
      <c r="BOE166" s="611"/>
      <c r="BOF166" s="1502"/>
      <c r="BOG166" s="1602"/>
      <c r="BOH166" s="611"/>
      <c r="BOI166" s="611"/>
      <c r="BOJ166" s="1502"/>
      <c r="BOK166" s="1602"/>
      <c r="BOL166" s="611"/>
      <c r="BOM166" s="1502"/>
      <c r="BON166" s="1602"/>
      <c r="BOO166" s="611"/>
      <c r="BOP166" s="1502"/>
      <c r="BOQ166" s="1602"/>
      <c r="BQB166" s="1502"/>
      <c r="BQC166" s="1602"/>
      <c r="BQD166" s="611"/>
      <c r="BQE166" s="1502"/>
      <c r="BQF166" s="1602"/>
      <c r="BQG166" s="611"/>
      <c r="BQH166" s="1502"/>
      <c r="BQI166" s="1602"/>
      <c r="BQJ166" s="611"/>
      <c r="BQK166" s="611"/>
      <c r="BQL166" s="1502"/>
      <c r="BQM166" s="1602"/>
      <c r="BQN166" s="611"/>
      <c r="BQO166" s="1502"/>
      <c r="BQP166" s="1602"/>
      <c r="BQQ166" s="611"/>
      <c r="BQR166" s="1502"/>
      <c r="BQS166" s="1602"/>
      <c r="BSD166" s="1502"/>
      <c r="BSE166" s="1602"/>
      <c r="BSF166" s="611"/>
      <c r="BSG166" s="1502"/>
      <c r="BSH166" s="1602"/>
      <c r="BSI166" s="611"/>
      <c r="BSJ166" s="1502"/>
      <c r="BSK166" s="1602"/>
      <c r="BSL166" s="611"/>
      <c r="BSM166" s="611"/>
      <c r="BSN166" s="1502"/>
      <c r="BSO166" s="1602"/>
      <c r="BSP166" s="611"/>
      <c r="BSQ166" s="1502"/>
      <c r="BSR166" s="1602"/>
      <c r="BSS166" s="611"/>
      <c r="BST166" s="1502"/>
      <c r="BSU166" s="1602"/>
      <c r="BUF166" s="1502"/>
      <c r="BUG166" s="1602"/>
      <c r="BUH166" s="611"/>
      <c r="BUI166" s="1502"/>
      <c r="BUJ166" s="1602"/>
      <c r="BUK166" s="611"/>
      <c r="BUL166" s="1502"/>
      <c r="BUM166" s="1602"/>
      <c r="BUN166" s="611"/>
      <c r="BUO166" s="611"/>
      <c r="BUP166" s="1502"/>
      <c r="BUQ166" s="1602"/>
      <c r="BUR166" s="611"/>
      <c r="BUS166" s="1502"/>
      <c r="BUT166" s="1602"/>
      <c r="BUU166" s="611"/>
      <c r="BUV166" s="1502"/>
      <c r="BUW166" s="1602"/>
      <c r="BWH166" s="1502"/>
      <c r="BWI166" s="1602"/>
      <c r="BWJ166" s="611"/>
      <c r="BWK166" s="1502"/>
      <c r="BWL166" s="1602"/>
      <c r="BWM166" s="611"/>
      <c r="BWN166" s="1502"/>
      <c r="BWO166" s="1602"/>
      <c r="BWP166" s="611"/>
      <c r="BWQ166" s="611"/>
      <c r="BWR166" s="1502"/>
      <c r="BWS166" s="1602"/>
      <c r="BWT166" s="611"/>
      <c r="BWU166" s="1502"/>
      <c r="BWV166" s="1602"/>
      <c r="BWW166" s="611"/>
      <c r="BWX166" s="1502"/>
      <c r="BWY166" s="1602"/>
      <c r="BYJ166" s="1502"/>
      <c r="BYK166" s="1602"/>
      <c r="BYL166" s="611"/>
      <c r="BYM166" s="1502"/>
      <c r="BYN166" s="1602"/>
      <c r="BYO166" s="611"/>
      <c r="BYP166" s="1502"/>
      <c r="BYQ166" s="1602"/>
      <c r="BYR166" s="611"/>
      <c r="BYS166" s="611"/>
      <c r="BYT166" s="1502"/>
      <c r="BYU166" s="1602"/>
      <c r="BYV166" s="611"/>
      <c r="BYW166" s="1502"/>
      <c r="BYX166" s="1602"/>
      <c r="BYY166" s="611"/>
      <c r="BYZ166" s="1502"/>
      <c r="BZA166" s="1602"/>
      <c r="CAL166" s="1502"/>
      <c r="CAM166" s="1602"/>
      <c r="CAN166" s="611"/>
      <c r="CAO166" s="1502"/>
      <c r="CAP166" s="1602"/>
      <c r="CAQ166" s="611"/>
      <c r="CAR166" s="1502"/>
      <c r="CAS166" s="1602"/>
      <c r="CAT166" s="611"/>
      <c r="CAU166" s="611"/>
      <c r="CAV166" s="1502"/>
      <c r="CAW166" s="1602"/>
      <c r="CAX166" s="611"/>
      <c r="CAY166" s="1502"/>
      <c r="CAZ166" s="1602"/>
      <c r="CBA166" s="611"/>
      <c r="CBB166" s="1502"/>
      <c r="CBC166" s="1602"/>
      <c r="CCN166" s="1502"/>
      <c r="CCO166" s="1602"/>
      <c r="CCP166" s="611"/>
      <c r="CCQ166" s="1502"/>
      <c r="CCR166" s="1602"/>
      <c r="CCS166" s="611"/>
      <c r="CCT166" s="1502"/>
      <c r="CCU166" s="1602"/>
      <c r="CCV166" s="611"/>
      <c r="CCW166" s="611"/>
      <c r="CCX166" s="1502"/>
      <c r="CCY166" s="1602"/>
      <c r="CCZ166" s="611"/>
      <c r="CDA166" s="1502"/>
      <c r="CDB166" s="1602"/>
      <c r="CDC166" s="611"/>
      <c r="CDD166" s="1502"/>
      <c r="CDE166" s="1602"/>
      <c r="CEP166" s="1502"/>
      <c r="CEQ166" s="1602"/>
      <c r="CER166" s="611"/>
      <c r="CES166" s="1502"/>
      <c r="CET166" s="1602"/>
      <c r="CEU166" s="611"/>
      <c r="CEV166" s="1502"/>
      <c r="CEW166" s="1602"/>
      <c r="CEX166" s="611"/>
      <c r="CEY166" s="611"/>
      <c r="CEZ166" s="1502"/>
      <c r="CFA166" s="1602"/>
      <c r="CFB166" s="611"/>
      <c r="CFC166" s="1502"/>
      <c r="CFD166" s="1602"/>
      <c r="CFE166" s="611"/>
      <c r="CFF166" s="1502"/>
      <c r="CFG166" s="1602"/>
      <c r="CGR166" s="1502"/>
      <c r="CGS166" s="1602"/>
      <c r="CGT166" s="611"/>
      <c r="CGU166" s="1502"/>
      <c r="CGV166" s="1602"/>
      <c r="CGW166" s="611"/>
      <c r="CGX166" s="1502"/>
      <c r="CGY166" s="1602"/>
      <c r="CGZ166" s="611"/>
      <c r="CHA166" s="611"/>
      <c r="CHB166" s="1502"/>
      <c r="CHC166" s="1602"/>
      <c r="CHD166" s="611"/>
      <c r="CHE166" s="1502"/>
      <c r="CHF166" s="1602"/>
      <c r="CHG166" s="611"/>
      <c r="CHH166" s="1502"/>
      <c r="CHI166" s="1602"/>
      <c r="CIT166" s="1502"/>
      <c r="CIU166" s="1602"/>
      <c r="CIV166" s="611"/>
      <c r="CIW166" s="1502"/>
      <c r="CIX166" s="1602"/>
      <c r="CIY166" s="611"/>
      <c r="CIZ166" s="1502"/>
      <c r="CJA166" s="1602"/>
      <c r="CJB166" s="611"/>
      <c r="CJC166" s="611"/>
      <c r="CJD166" s="1502"/>
      <c r="CJE166" s="1602"/>
      <c r="CJF166" s="611"/>
      <c r="CJG166" s="1502"/>
      <c r="CJH166" s="1602"/>
      <c r="CJI166" s="611"/>
      <c r="CJJ166" s="1502"/>
      <c r="CJK166" s="1602"/>
      <c r="CKV166" s="1502"/>
      <c r="CKW166" s="1602"/>
      <c r="CKX166" s="611"/>
      <c r="CKY166" s="1502"/>
      <c r="CKZ166" s="1602"/>
      <c r="CLA166" s="611"/>
      <c r="CLB166" s="1502"/>
      <c r="CLC166" s="1602"/>
      <c r="CLD166" s="611"/>
      <c r="CLE166" s="611"/>
      <c r="CLF166" s="1502"/>
      <c r="CLG166" s="1602"/>
      <c r="CLH166" s="611"/>
      <c r="CLI166" s="1502"/>
      <c r="CLJ166" s="1602"/>
      <c r="CLK166" s="611"/>
      <c r="CLL166" s="1502"/>
      <c r="CLM166" s="1602"/>
      <c r="CMX166" s="1502"/>
      <c r="CMY166" s="1602"/>
      <c r="CMZ166" s="611"/>
      <c r="CNA166" s="1502"/>
      <c r="CNB166" s="1602"/>
      <c r="CNC166" s="611"/>
      <c r="CND166" s="1502"/>
      <c r="CNE166" s="1602"/>
      <c r="CNF166" s="611"/>
      <c r="CNG166" s="611"/>
      <c r="CNH166" s="1502"/>
      <c r="CNI166" s="1602"/>
      <c r="CNJ166" s="611"/>
      <c r="CNK166" s="1502"/>
      <c r="CNL166" s="1602"/>
      <c r="CNM166" s="611"/>
      <c r="CNN166" s="1502"/>
      <c r="CNO166" s="1602"/>
      <c r="COZ166" s="1502"/>
      <c r="CPA166" s="1602"/>
      <c r="CPB166" s="611"/>
      <c r="CPC166" s="1502"/>
      <c r="CPD166" s="1602"/>
      <c r="CPE166" s="611"/>
      <c r="CPF166" s="1502"/>
      <c r="CPG166" s="1602"/>
      <c r="CPH166" s="611"/>
      <c r="CPI166" s="611"/>
      <c r="CPJ166" s="1502"/>
      <c r="CPK166" s="1602"/>
      <c r="CPL166" s="611"/>
      <c r="CPM166" s="1502"/>
      <c r="CPN166" s="1602"/>
      <c r="CPO166" s="611"/>
      <c r="CPP166" s="1502"/>
      <c r="CPQ166" s="1602"/>
      <c r="CRB166" s="1502"/>
      <c r="CRC166" s="1602"/>
      <c r="CRD166" s="611"/>
      <c r="CRE166" s="1502"/>
      <c r="CRF166" s="1602"/>
      <c r="CRG166" s="611"/>
      <c r="CRH166" s="1502"/>
      <c r="CRI166" s="1602"/>
      <c r="CRJ166" s="611"/>
      <c r="CRK166" s="611"/>
      <c r="CRL166" s="1502"/>
      <c r="CRM166" s="1602"/>
      <c r="CRN166" s="611"/>
      <c r="CRO166" s="1502"/>
      <c r="CRP166" s="1602"/>
      <c r="CRQ166" s="611"/>
      <c r="CRR166" s="1502"/>
      <c r="CRS166" s="1602"/>
      <c r="CTD166" s="1502"/>
      <c r="CTE166" s="1602"/>
      <c r="CTF166" s="611"/>
      <c r="CTG166" s="1502"/>
      <c r="CTH166" s="1602"/>
      <c r="CTI166" s="611"/>
      <c r="CTJ166" s="1502"/>
      <c r="CTK166" s="1602"/>
      <c r="CTL166" s="611"/>
      <c r="CTM166" s="611"/>
      <c r="CTN166" s="1502"/>
      <c r="CTO166" s="1602"/>
      <c r="CTP166" s="611"/>
      <c r="CTQ166" s="1502"/>
      <c r="CTR166" s="1602"/>
      <c r="CTS166" s="611"/>
      <c r="CTT166" s="1502"/>
      <c r="CTU166" s="1602"/>
      <c r="CWL166" s="1502"/>
      <c r="CWM166" s="1602"/>
      <c r="CWN166" s="611"/>
      <c r="CWO166" s="1502"/>
      <c r="CWP166" s="1602"/>
      <c r="CWQ166" s="611"/>
      <c r="CWR166" s="1502"/>
      <c r="CWS166" s="1602"/>
      <c r="CWT166" s="611"/>
      <c r="CWU166" s="611"/>
      <c r="CWV166" s="1502"/>
      <c r="CWW166" s="1602"/>
      <c r="CWX166" s="611"/>
      <c r="CWY166" s="1502"/>
      <c r="CWZ166" s="1602"/>
      <c r="CXA166" s="611"/>
      <c r="CXB166" s="1502"/>
      <c r="CXC166" s="1602"/>
      <c r="DAJ166" s="1502"/>
      <c r="DAK166" s="1602"/>
      <c r="DAL166" s="611"/>
      <c r="DAM166" s="1502"/>
      <c r="DAN166" s="1602"/>
      <c r="DAO166" s="611"/>
      <c r="DAP166" s="1502"/>
      <c r="DAQ166" s="1602"/>
      <c r="DAR166" s="611"/>
      <c r="DAS166" s="611"/>
      <c r="DAT166" s="1502"/>
      <c r="DAU166" s="1602"/>
      <c r="DAV166" s="611"/>
      <c r="DAW166" s="1502"/>
      <c r="DAX166" s="1602"/>
      <c r="DAY166" s="611"/>
      <c r="DAZ166" s="1502"/>
      <c r="DBA166" s="1602"/>
      <c r="DDR166" s="1502"/>
      <c r="DDS166" s="1602"/>
      <c r="DDT166" s="611"/>
      <c r="DDU166" s="1502"/>
      <c r="DDV166" s="1602"/>
      <c r="DDW166" s="611"/>
      <c r="DDX166" s="1502"/>
      <c r="DDY166" s="1602"/>
      <c r="DDZ166" s="611"/>
      <c r="DEA166" s="611"/>
      <c r="DEB166" s="1502"/>
      <c r="DEC166" s="1602"/>
      <c r="DED166" s="611"/>
      <c r="DEE166" s="1502"/>
      <c r="DEF166" s="1602"/>
      <c r="DEG166" s="611"/>
      <c r="DEH166" s="1502"/>
      <c r="DEI166" s="1602"/>
      <c r="DGZ166" s="1502"/>
      <c r="DHA166" s="1602"/>
      <c r="DHB166" s="611"/>
      <c r="DHC166" s="1502"/>
      <c r="DHD166" s="1602"/>
      <c r="DHE166" s="611"/>
      <c r="DHF166" s="1502"/>
      <c r="DHG166" s="1602"/>
      <c r="DHH166" s="611"/>
      <c r="DHI166" s="611"/>
      <c r="DHJ166" s="1502"/>
      <c r="DHK166" s="1602"/>
      <c r="DHL166" s="611"/>
      <c r="DHM166" s="1502"/>
      <c r="DHN166" s="1602"/>
      <c r="DHO166" s="611"/>
      <c r="DHP166" s="1502"/>
      <c r="DHQ166" s="1602"/>
      <c r="DKH166" s="1502"/>
      <c r="DKI166" s="1602"/>
      <c r="DKJ166" s="611"/>
      <c r="DKK166" s="1502"/>
      <c r="DKL166" s="1602"/>
      <c r="DKM166" s="611"/>
      <c r="DKN166" s="1502"/>
      <c r="DKO166" s="1602"/>
      <c r="DKP166" s="611"/>
      <c r="DKQ166" s="611"/>
      <c r="DKR166" s="1502"/>
      <c r="DKS166" s="1602"/>
      <c r="DKT166" s="611"/>
      <c r="DKU166" s="1502"/>
      <c r="DKV166" s="1602"/>
      <c r="DKW166" s="611"/>
      <c r="DKX166" s="1502"/>
      <c r="DKY166" s="1602"/>
      <c r="DLJ166" s="792"/>
      <c r="DLK166" s="792"/>
      <c r="DLL166" s="792"/>
      <c r="DLM166" s="792"/>
      <c r="DLN166" s="792"/>
      <c r="DLO166" s="792"/>
      <c r="DLP166" s="792"/>
      <c r="DLQ166" s="792"/>
      <c r="DLR166" s="792"/>
      <c r="DLS166" s="792"/>
      <c r="DLT166" s="792"/>
      <c r="DLU166" s="792"/>
      <c r="DLV166" s="792"/>
      <c r="DLW166" s="792"/>
      <c r="DLX166" s="792"/>
      <c r="DLY166" s="792"/>
      <c r="DLZ166" s="792"/>
      <c r="DMA166" s="792"/>
      <c r="DMB166" s="792"/>
      <c r="DMC166" s="792"/>
      <c r="DMD166" s="792"/>
      <c r="DME166" s="792"/>
      <c r="DMF166" s="792"/>
      <c r="DMG166" s="792"/>
      <c r="DMH166" s="792"/>
      <c r="DMI166" s="792"/>
      <c r="DMJ166" s="792"/>
      <c r="DMK166" s="792"/>
      <c r="DML166" s="792"/>
      <c r="DMM166" s="792"/>
      <c r="DMN166" s="792"/>
      <c r="DMO166" s="792"/>
      <c r="DMP166" s="792"/>
      <c r="DMQ166" s="792"/>
      <c r="DMR166" s="792"/>
      <c r="DMS166" s="792"/>
      <c r="DMT166" s="792"/>
      <c r="DMU166" s="792"/>
      <c r="DMV166" s="792"/>
      <c r="DMW166" s="792"/>
      <c r="DMX166" s="792"/>
      <c r="DMY166" s="792"/>
      <c r="DMZ166" s="792"/>
      <c r="DNA166" s="792"/>
      <c r="DNB166" s="792"/>
      <c r="DNC166" s="792"/>
      <c r="DND166" s="792"/>
      <c r="DNE166" s="792"/>
      <c r="DNF166" s="792"/>
      <c r="DNG166" s="792"/>
      <c r="DNH166" s="792"/>
      <c r="DNI166" s="792"/>
      <c r="DNJ166" s="792"/>
      <c r="DNP166" s="1502"/>
      <c r="DNQ166" s="1602"/>
      <c r="DNR166" s="611"/>
      <c r="DNS166" s="1502"/>
      <c r="DNT166" s="1602"/>
      <c r="DNU166" s="611"/>
      <c r="DNV166" s="1502"/>
      <c r="DNW166" s="1602"/>
      <c r="DNX166" s="611"/>
      <c r="DNY166" s="611"/>
      <c r="DNZ166" s="1502"/>
      <c r="DOA166" s="1602"/>
      <c r="DOB166" s="611"/>
      <c r="DOC166" s="1502"/>
      <c r="DOD166" s="1602"/>
      <c r="DOE166" s="611"/>
      <c r="DOF166" s="1502"/>
      <c r="DOG166" s="1602"/>
      <c r="DRN166" s="1502"/>
      <c r="DRO166" s="1602"/>
      <c r="DRP166" s="611"/>
      <c r="DRQ166" s="1502"/>
      <c r="DRR166" s="1602"/>
      <c r="DRS166" s="611"/>
      <c r="DRT166" s="1502"/>
      <c r="DRU166" s="1602"/>
      <c r="DRV166" s="611"/>
      <c r="DRW166" s="611"/>
      <c r="DRX166" s="1502"/>
      <c r="DRY166" s="1602"/>
      <c r="DRZ166" s="611"/>
      <c r="DSA166" s="1502"/>
      <c r="DSB166" s="1602"/>
      <c r="DSC166" s="611"/>
      <c r="DSD166" s="1502"/>
      <c r="DSE166" s="1602"/>
      <c r="DVF166" s="235"/>
      <c r="DVG166" s="235"/>
      <c r="DVH166" s="235"/>
      <c r="DVI166" s="235"/>
      <c r="DVJ166" s="235"/>
      <c r="DVK166" s="235"/>
      <c r="DVL166" s="235"/>
      <c r="DVM166" s="235"/>
      <c r="DVN166" s="235"/>
      <c r="DVO166" s="235"/>
      <c r="DVP166" s="235"/>
      <c r="DVQ166" s="235"/>
      <c r="DVR166" s="235"/>
      <c r="DVS166" s="235"/>
      <c r="DVT166" s="235"/>
      <c r="DVU166" s="235"/>
      <c r="DVV166" s="235"/>
      <c r="DVW166" s="235"/>
      <c r="DVX166" s="235"/>
      <c r="DVY166" s="235"/>
      <c r="DVZ166" s="235"/>
      <c r="DWA166" s="235"/>
      <c r="DWB166" s="235"/>
      <c r="DWC166" s="235"/>
      <c r="DWD166" s="235"/>
      <c r="DWE166" s="235"/>
      <c r="DWF166" s="235"/>
      <c r="DWG166" s="235"/>
      <c r="DWH166" s="235"/>
      <c r="DWI166" s="235"/>
      <c r="DWJ166" s="235"/>
      <c r="DWK166" s="235"/>
      <c r="DWL166" s="235"/>
      <c r="DWM166" s="235"/>
      <c r="DWN166" s="235"/>
      <c r="DWO166" s="235"/>
      <c r="DWP166" s="235"/>
      <c r="DWQ166" s="235"/>
      <c r="DWR166" s="235"/>
      <c r="DWS166" s="235"/>
      <c r="DWT166" s="235"/>
      <c r="DWU166" s="235"/>
      <c r="DWV166" s="235"/>
      <c r="DWW166" s="235"/>
      <c r="DWX166" s="235"/>
      <c r="DWY166" s="235"/>
      <c r="DWZ166" s="235"/>
      <c r="DXA166" s="235"/>
      <c r="DXB166" s="235"/>
      <c r="DXC166" s="235"/>
      <c r="DXD166" s="235"/>
      <c r="DXE166" s="235"/>
      <c r="DXF166" s="235"/>
      <c r="DXG166" s="235"/>
      <c r="DXH166" s="235"/>
      <c r="DXI166" s="235"/>
      <c r="DXJ166" s="235"/>
      <c r="DXK166" s="235"/>
      <c r="DXL166" s="235"/>
      <c r="DXM166" s="235"/>
      <c r="DXN166" s="235"/>
      <c r="DXO166" s="235"/>
      <c r="DXP166" s="235"/>
      <c r="DXQ166" s="235"/>
      <c r="DXR166" s="235"/>
      <c r="DXS166" s="235"/>
      <c r="DXT166" s="235"/>
      <c r="DXU166" s="235"/>
      <c r="DXV166" s="235"/>
      <c r="DXW166" s="235"/>
      <c r="DXX166" s="235"/>
      <c r="DXY166" s="235"/>
      <c r="DXZ166" s="235"/>
      <c r="DYA166" s="235"/>
      <c r="DYB166" s="235"/>
      <c r="DYC166" s="235"/>
      <c r="DYD166" s="235"/>
      <c r="DYE166" s="235"/>
      <c r="DYF166" s="235"/>
      <c r="DYG166" s="235"/>
      <c r="DYH166" s="235"/>
      <c r="DYI166" s="235"/>
      <c r="DYJ166" s="1616" t="str">
        <f>Dev!$DA$130</f>
        <v>a</v>
      </c>
      <c r="DYK166" s="1617"/>
      <c r="DYL166" s="235"/>
      <c r="DYM166" s="1616" t="str">
        <f>Dev!$DD$130</f>
        <v>b</v>
      </c>
      <c r="DYN166" s="1617"/>
      <c r="DYO166" s="235"/>
      <c r="DYP166" s="1616" t="str">
        <f>Dev!$DG$130</f>
        <v>c</v>
      </c>
      <c r="DYQ166" s="1617"/>
      <c r="DYR166" s="235"/>
      <c r="DYS166" s="235"/>
      <c r="DYT166" s="1616" t="str">
        <f>Dev!$DK$130</f>
        <v>d</v>
      </c>
      <c r="DYU166" s="1617"/>
      <c r="DYV166" s="235"/>
      <c r="DYW166" s="1616" t="str">
        <f>Dev!$DN$130</f>
        <v>e</v>
      </c>
      <c r="DYX166" s="1617"/>
      <c r="DYY166" s="235"/>
      <c r="DYZ166" s="1616" t="str">
        <f>Dev!$DQ$130</f>
        <v>f</v>
      </c>
      <c r="DZA166" s="1617"/>
      <c r="DZB166" s="235"/>
      <c r="DZC166" s="235"/>
      <c r="DZD166" s="235"/>
      <c r="DZE166" s="235"/>
      <c r="DZF166" s="235"/>
      <c r="DZG166" s="235"/>
      <c r="DZH166" s="235"/>
      <c r="DZI166" s="235"/>
      <c r="DZJ166" s="235"/>
      <c r="DZK166" s="235"/>
      <c r="DZL166" s="235"/>
      <c r="DZM166" s="235"/>
      <c r="DZN166" s="235"/>
      <c r="DZO166" s="235"/>
      <c r="DZP166" s="235"/>
      <c r="DZQ166" s="235"/>
      <c r="DZR166" s="235"/>
      <c r="DZS166" s="235"/>
      <c r="DZT166" s="235"/>
      <c r="DZU166" s="235"/>
      <c r="DZV166" s="235"/>
      <c r="DZW166" s="235"/>
      <c r="DZX166" s="235"/>
      <c r="DZY166" s="235"/>
      <c r="DZZ166" s="235"/>
      <c r="EAA166" s="235"/>
      <c r="EAB166" s="235"/>
      <c r="EAC166" s="235"/>
      <c r="EAD166" s="235"/>
      <c r="EAE166" s="235"/>
      <c r="EAF166" s="235"/>
      <c r="EAG166" s="235"/>
      <c r="EAH166" s="235"/>
      <c r="EAI166" s="235"/>
      <c r="EAJ166" s="235"/>
      <c r="EAK166" s="235"/>
      <c r="EAL166" s="235"/>
      <c r="EAM166" s="235"/>
      <c r="EAN166" s="235"/>
      <c r="EAO166" s="235"/>
      <c r="EAP166" s="235"/>
      <c r="EAQ166" s="235"/>
      <c r="EAR166" s="235"/>
      <c r="EAS166" s="235"/>
      <c r="EAT166" s="235"/>
      <c r="EAU166" s="235"/>
      <c r="EAV166" s="235"/>
      <c r="EAW166" s="235"/>
      <c r="EAX166" s="235"/>
      <c r="EAY166" s="235"/>
      <c r="EAZ166" s="235"/>
      <c r="EBA166" s="235"/>
      <c r="EBB166" s="235"/>
      <c r="EBC166" s="235"/>
      <c r="EBD166" s="235"/>
      <c r="EBE166" s="235"/>
      <c r="EBF166" s="235"/>
      <c r="EBG166" s="235"/>
      <c r="EBH166" s="235"/>
      <c r="EBI166" s="235"/>
      <c r="EBJ166" s="235"/>
      <c r="EBK166" s="235"/>
      <c r="EBL166" s="235"/>
      <c r="EBM166" s="235"/>
      <c r="EBN166" s="235"/>
      <c r="EBO166" s="235"/>
      <c r="EBP166" s="235"/>
      <c r="EBQ166" s="235"/>
      <c r="EBR166" s="235"/>
      <c r="EBS166" s="235"/>
      <c r="EBT166" s="235"/>
      <c r="EBU166" s="235"/>
      <c r="EBV166" s="235"/>
      <c r="EBW166" s="235"/>
      <c r="EBX166" s="235"/>
      <c r="EBY166" s="235"/>
      <c r="EBZ166" s="235"/>
      <c r="ECA166" s="235"/>
      <c r="ECB166" s="235"/>
      <c r="ECC166" s="235"/>
      <c r="ECD166" s="235"/>
      <c r="ECE166" s="235"/>
      <c r="ECF166" s="235"/>
      <c r="ECG166" s="235"/>
      <c r="ECH166" s="1616" t="str">
        <f>Dev!$DA$130</f>
        <v>a</v>
      </c>
      <c r="ECI166" s="1617"/>
      <c r="ECJ166" s="235"/>
      <c r="ECK166" s="1616" t="str">
        <f>Dev!$DD$130</f>
        <v>b</v>
      </c>
      <c r="ECL166" s="1617"/>
      <c r="ECM166" s="235"/>
      <c r="ECN166" s="1616" t="str">
        <f>Dev!$DG$130</f>
        <v>c</v>
      </c>
      <c r="ECO166" s="1617"/>
      <c r="ECP166" s="235"/>
      <c r="ECQ166" s="235"/>
      <c r="ECR166" s="1616" t="str">
        <f>Dev!$DK$130</f>
        <v>d</v>
      </c>
      <c r="ECS166" s="1617"/>
      <c r="ECT166" s="235"/>
      <c r="ECU166" s="1616" t="str">
        <f>Dev!$DN$130</f>
        <v>e</v>
      </c>
      <c r="ECV166" s="1617"/>
      <c r="ECW166" s="235"/>
      <c r="ECX166" s="1616" t="str">
        <f>Dev!$DQ$130</f>
        <v>f</v>
      </c>
      <c r="ECY166" s="1617"/>
      <c r="ECZ166" s="235"/>
      <c r="EDA166" s="235"/>
      <c r="EDB166" s="235"/>
      <c r="EDC166" s="235"/>
      <c r="EDD166" s="235"/>
      <c r="EDE166" s="235"/>
      <c r="EDF166" s="235"/>
      <c r="EDG166" s="235"/>
      <c r="EDH166" s="235"/>
      <c r="EDI166" s="235"/>
      <c r="EDJ166" s="235"/>
      <c r="EDK166" s="235"/>
      <c r="EDL166" s="235"/>
      <c r="EDM166" s="235"/>
      <c r="EDN166" s="235"/>
      <c r="EDO166" s="235"/>
      <c r="EDP166" s="235"/>
      <c r="EDQ166" s="235"/>
      <c r="EEH166" s="235"/>
      <c r="EEI166" s="235"/>
      <c r="EEJ166" s="235"/>
      <c r="EEK166" s="235"/>
      <c r="EEL166" s="235"/>
      <c r="EEM166" s="235"/>
      <c r="EEN166" s="235"/>
      <c r="EEO166" s="235"/>
      <c r="EEP166" s="235"/>
      <c r="EEQ166" s="235"/>
      <c r="EER166" s="235"/>
      <c r="EES166" s="235"/>
      <c r="EET166" s="235"/>
      <c r="EEU166" s="235"/>
      <c r="EEV166" s="235"/>
      <c r="EEW166" s="235"/>
      <c r="EEX166" s="235"/>
      <c r="EEY166" s="235"/>
      <c r="EEZ166" s="235"/>
      <c r="EFA166" s="235"/>
      <c r="EFB166" s="235"/>
      <c r="EFC166" s="235"/>
      <c r="EFD166" s="235"/>
      <c r="EFE166" s="235"/>
      <c r="EFF166" s="235"/>
      <c r="EFG166" s="235"/>
      <c r="EFH166" s="235"/>
      <c r="EFI166" s="235"/>
      <c r="EFJ166" s="235"/>
      <c r="EFK166" s="235"/>
      <c r="EFL166" s="235"/>
      <c r="EFM166" s="235"/>
      <c r="EFN166" s="235"/>
      <c r="EFO166" s="235"/>
      <c r="EFP166" s="235"/>
      <c r="EFQ166" s="235"/>
      <c r="EFR166" s="235"/>
      <c r="EFS166" s="235"/>
      <c r="EFT166" s="235"/>
      <c r="EFU166" s="235"/>
      <c r="EFV166" s="235"/>
      <c r="EFW166" s="235"/>
      <c r="EFX166" s="235"/>
      <c r="EFY166" s="235"/>
      <c r="EFZ166" s="235"/>
      <c r="EGA166" s="235"/>
      <c r="EGB166" s="235"/>
      <c r="EGC166" s="235"/>
      <c r="EGD166" s="235"/>
      <c r="EGE166" s="235"/>
      <c r="EGF166" s="235"/>
      <c r="EGG166" s="235"/>
      <c r="EGH166" s="235"/>
      <c r="EGI166" s="235"/>
      <c r="EGJ166" s="235"/>
      <c r="EGK166" s="235"/>
      <c r="EGL166" s="235"/>
      <c r="EGM166" s="235"/>
      <c r="EGN166" s="235"/>
      <c r="EGO166" s="235"/>
      <c r="EGP166" s="235"/>
      <c r="EGQ166" s="235"/>
      <c r="EGR166" s="235"/>
      <c r="EGS166" s="235"/>
      <c r="EGT166" s="235"/>
      <c r="EGU166" s="235"/>
      <c r="EGV166" s="235"/>
      <c r="EGW166" s="235"/>
      <c r="EGX166" s="235"/>
      <c r="EGY166" s="235"/>
      <c r="EGZ166" s="235"/>
      <c r="EHA166" s="235"/>
      <c r="EHB166" s="235"/>
      <c r="EHC166" s="235"/>
      <c r="EHD166" s="235"/>
      <c r="EHE166" s="235"/>
      <c r="EHF166" s="235"/>
      <c r="EHG166" s="235"/>
      <c r="EHH166" s="235"/>
      <c r="EHI166" s="235"/>
      <c r="EHJ166" s="235"/>
      <c r="EHK166" s="235"/>
      <c r="EHL166" s="235"/>
      <c r="EHM166" s="235"/>
      <c r="EHN166" s="235"/>
      <c r="EHO166" s="235"/>
      <c r="EHP166" s="235"/>
      <c r="EHQ166" s="235"/>
      <c r="EHR166" s="235"/>
      <c r="EHS166" s="235"/>
      <c r="EHT166" s="235"/>
      <c r="EHU166" s="235"/>
      <c r="EHV166" s="235"/>
      <c r="EHW166" s="235"/>
      <c r="EHX166" s="235"/>
      <c r="EHY166" s="235"/>
      <c r="EHZ166" s="1616" t="str">
        <f>Dev!$DA$130</f>
        <v>a</v>
      </c>
      <c r="EIA166" s="1617"/>
      <c r="EIB166" s="235"/>
      <c r="EIC166" s="1616" t="str">
        <f>Dev!$DD$130</f>
        <v>b</v>
      </c>
      <c r="EID166" s="1617"/>
      <c r="EIE166" s="235"/>
      <c r="EIF166" s="1616" t="str">
        <f>Dev!$DG$130</f>
        <v>c</v>
      </c>
      <c r="EIG166" s="1617"/>
      <c r="EIH166" s="235"/>
      <c r="EII166" s="235"/>
      <c r="EIJ166" s="1616" t="str">
        <f>Dev!$DK$130</f>
        <v>d</v>
      </c>
      <c r="EIK166" s="1617"/>
      <c r="EIL166" s="235"/>
      <c r="EIM166" s="1616" t="str">
        <f>Dev!$DN$130</f>
        <v>e</v>
      </c>
      <c r="EIN166" s="1617"/>
      <c r="EIO166" s="235"/>
      <c r="EIP166" s="1616" t="str">
        <f>Dev!$DQ$130</f>
        <v>f</v>
      </c>
      <c r="EIQ166" s="1617"/>
      <c r="EIR166" s="235"/>
      <c r="EIS166" s="235"/>
      <c r="EIT166" s="235"/>
      <c r="EIU166" s="235"/>
      <c r="EIV166" s="235"/>
      <c r="EIW166" s="235"/>
      <c r="EIX166" s="235"/>
      <c r="EIY166" s="235"/>
      <c r="EIZ166" s="235"/>
      <c r="EJA166" s="235"/>
      <c r="EJB166" s="235"/>
      <c r="EJC166" s="235"/>
      <c r="EJD166" s="235"/>
      <c r="EJE166" s="235"/>
      <c r="EJF166" s="235"/>
      <c r="EJG166" s="235"/>
      <c r="EJH166" s="235"/>
      <c r="EJI166" s="235"/>
      <c r="EJJ166" s="235"/>
      <c r="EJK166" s="235"/>
      <c r="EJL166" s="235"/>
      <c r="EJM166" s="235"/>
      <c r="EJN166" s="235"/>
      <c r="EJO166" s="235"/>
      <c r="EJP166" s="235"/>
      <c r="EJQ166" s="235"/>
      <c r="EKC166" s="1374"/>
      <c r="EKD166" s="1374"/>
      <c r="EKE166" s="1374"/>
      <c r="EKF166" s="1374"/>
      <c r="EKG166" s="1374"/>
      <c r="EKH166" s="1374"/>
      <c r="EKI166" s="1374"/>
      <c r="EKJ166" s="1374"/>
      <c r="EKK166" s="1374"/>
      <c r="EKL166" s="1374"/>
      <c r="EKM166" s="1374"/>
      <c r="EKN166" s="1374"/>
      <c r="EKO166" s="1374"/>
      <c r="EKP166" s="1374"/>
      <c r="EKQ166" s="1374"/>
      <c r="EKR166" s="1374"/>
      <c r="EKS166" s="1374"/>
      <c r="EKT166" s="1374"/>
      <c r="EKU166" s="1374"/>
      <c r="EKV166" s="1374"/>
      <c r="EKW166" s="1374"/>
      <c r="EKX166" s="1374"/>
      <c r="EKY166" s="1374"/>
      <c r="EKZ166" s="1374"/>
      <c r="ELA166" s="1374"/>
      <c r="ELB166" s="1374"/>
      <c r="ELC166" s="1374"/>
      <c r="ELD166" s="1374"/>
      <c r="ELE166" s="1374"/>
      <c r="ELF166" s="1374"/>
      <c r="ELG166" s="1374"/>
      <c r="ELH166" s="1374"/>
      <c r="ELI166" s="1374"/>
      <c r="ELJ166" s="1374"/>
      <c r="ELK166" s="1374"/>
      <c r="ELL166" s="1374"/>
      <c r="ELM166" s="1374"/>
      <c r="ELN166" s="1374"/>
      <c r="ELO166" s="1374"/>
      <c r="ELP166" s="1374"/>
      <c r="ELQ166" s="1374"/>
      <c r="ELR166" s="1374"/>
      <c r="ELS166" s="1374"/>
      <c r="ELT166" s="1374"/>
      <c r="ELU166" s="1374"/>
      <c r="ELV166" s="1374"/>
      <c r="ELW166" s="1374"/>
      <c r="ELX166" s="1374"/>
      <c r="ELY166" s="1374"/>
      <c r="ELZ166" s="1374"/>
      <c r="EMA166" s="1374"/>
      <c r="EMB166" s="1374"/>
      <c r="EMC166" s="1374"/>
      <c r="EMD166" s="1374"/>
      <c r="EME166" s="1374"/>
      <c r="EMF166" s="1374"/>
      <c r="EMG166" s="1374"/>
      <c r="EMH166" s="1374"/>
      <c r="ENN166" s="1502"/>
      <c r="ENO166" s="1602"/>
      <c r="ENP166" s="611"/>
      <c r="ENQ166" s="1502"/>
      <c r="ENR166" s="1602"/>
      <c r="ENS166" s="611"/>
      <c r="ENT166" s="1502"/>
      <c r="ENU166" s="1602"/>
      <c r="ENV166" s="611"/>
      <c r="ENW166" s="611"/>
      <c r="ENX166" s="1502"/>
      <c r="ENY166" s="1602"/>
      <c r="ENZ166" s="611"/>
      <c r="EOA166" s="1502"/>
      <c r="EOB166" s="1602"/>
      <c r="EOC166" s="611"/>
      <c r="EOD166" s="1502"/>
      <c r="EOE166" s="1602"/>
      <c r="EQF166" s="1502"/>
      <c r="EQG166" s="1602"/>
      <c r="EQH166" s="611"/>
      <c r="EQI166" s="1502"/>
      <c r="EQJ166" s="1602"/>
      <c r="EQK166" s="611"/>
      <c r="EQL166" s="1502"/>
      <c r="EQM166" s="1602"/>
      <c r="EQN166" s="611"/>
      <c r="EQO166" s="611"/>
      <c r="EQP166" s="1502"/>
      <c r="EQQ166" s="1602"/>
      <c r="EQR166" s="611"/>
      <c r="EQS166" s="1502"/>
      <c r="EQT166" s="1602"/>
      <c r="EQU166" s="611"/>
      <c r="EQV166" s="1502"/>
      <c r="EQW166" s="1602"/>
      <c r="ETA166" s="1518"/>
      <c r="ETB166" s="1518"/>
      <c r="ETC166" s="1518"/>
      <c r="ETD166" s="1518"/>
      <c r="ETE166" s="1518"/>
      <c r="ETF166" s="1518"/>
    </row>
    <row r="167" spans="1:998 1031:2032 2065:3906" s="226" customFormat="1" ht="15" customHeight="1">
      <c r="A167" s="1264"/>
      <c r="B167" s="1518"/>
      <c r="C167" s="1518"/>
      <c r="D167" s="1518"/>
      <c r="E167" s="1518"/>
      <c r="F167" s="1518"/>
      <c r="G167" s="1518"/>
      <c r="BB167" s="1502"/>
      <c r="BC167" s="1602"/>
      <c r="BD167" s="611"/>
      <c r="BE167" s="1502"/>
      <c r="BF167" s="1602"/>
      <c r="BG167" s="611"/>
      <c r="BH167" s="1502"/>
      <c r="BI167" s="1602"/>
      <c r="BJ167" s="611"/>
      <c r="BK167" s="611"/>
      <c r="BL167" s="1502"/>
      <c r="BM167" s="1602"/>
      <c r="BN167" s="611"/>
      <c r="BO167" s="1502"/>
      <c r="BP167" s="1602"/>
      <c r="BQ167" s="611"/>
      <c r="BR167" s="1502"/>
      <c r="BS167" s="1602"/>
      <c r="CN167" s="1502"/>
      <c r="CO167" s="1602"/>
      <c r="CP167" s="611"/>
      <c r="CQ167" s="1502"/>
      <c r="CR167" s="1602"/>
      <c r="CS167" s="611"/>
      <c r="CT167" s="1502"/>
      <c r="CU167" s="1602"/>
      <c r="CV167" s="611"/>
      <c r="CW167" s="611"/>
      <c r="CX167" s="1502"/>
      <c r="CY167" s="1602"/>
      <c r="CZ167" s="611"/>
      <c r="DA167" s="1502"/>
      <c r="DB167" s="1602"/>
      <c r="DC167" s="611"/>
      <c r="DD167" s="1502"/>
      <c r="DE167" s="1602"/>
      <c r="EP167" s="1502"/>
      <c r="EQ167" s="1602"/>
      <c r="ER167" s="611"/>
      <c r="ES167" s="1502"/>
      <c r="ET167" s="1602"/>
      <c r="EU167" s="611"/>
      <c r="EV167" s="1502"/>
      <c r="EW167" s="1602"/>
      <c r="EX167" s="611"/>
      <c r="EY167" s="611"/>
      <c r="EZ167" s="1502"/>
      <c r="FA167" s="1602"/>
      <c r="FB167" s="611"/>
      <c r="FC167" s="1502"/>
      <c r="FD167" s="1602"/>
      <c r="FE167" s="611"/>
      <c r="FF167" s="1502"/>
      <c r="FG167" s="1602"/>
      <c r="GR167" s="1502"/>
      <c r="GS167" s="1602"/>
      <c r="GT167" s="611"/>
      <c r="GU167" s="1502"/>
      <c r="GV167" s="1602"/>
      <c r="GW167" s="611"/>
      <c r="GX167" s="1502"/>
      <c r="GY167" s="1602"/>
      <c r="GZ167" s="611"/>
      <c r="HA167" s="611"/>
      <c r="HB167" s="1502"/>
      <c r="HC167" s="1602"/>
      <c r="HD167" s="611"/>
      <c r="HE167" s="1502"/>
      <c r="HF167" s="1602"/>
      <c r="HG167" s="611"/>
      <c r="HH167" s="1502"/>
      <c r="HI167" s="1602"/>
      <c r="IT167" s="1502"/>
      <c r="IU167" s="1602"/>
      <c r="IV167" s="611"/>
      <c r="IW167" s="1502"/>
      <c r="IX167" s="1602"/>
      <c r="IY167" s="611"/>
      <c r="IZ167" s="1502"/>
      <c r="JA167" s="1602"/>
      <c r="JB167" s="611"/>
      <c r="JC167" s="611"/>
      <c r="JD167" s="1502"/>
      <c r="JE167" s="1602"/>
      <c r="JF167" s="611"/>
      <c r="JG167" s="1502"/>
      <c r="JH167" s="1602"/>
      <c r="JI167" s="611"/>
      <c r="JJ167" s="1502"/>
      <c r="JK167" s="1602"/>
      <c r="KV167" s="1502"/>
      <c r="KW167" s="1602"/>
      <c r="KX167" s="611"/>
      <c r="KY167" s="1502"/>
      <c r="KZ167" s="1602"/>
      <c r="LA167" s="611"/>
      <c r="LB167" s="1502"/>
      <c r="LC167" s="1602"/>
      <c r="LD167" s="611"/>
      <c r="LE167" s="611"/>
      <c r="LF167" s="1502"/>
      <c r="LG167" s="1602"/>
      <c r="LH167" s="611"/>
      <c r="LI167" s="1502"/>
      <c r="LJ167" s="1602"/>
      <c r="LK167" s="611"/>
      <c r="LL167" s="1502"/>
      <c r="LM167" s="1602"/>
      <c r="MX167" s="1502"/>
      <c r="MY167" s="1602"/>
      <c r="MZ167" s="611"/>
      <c r="NA167" s="1502"/>
      <c r="NB167" s="1602"/>
      <c r="NC167" s="611"/>
      <c r="ND167" s="1502"/>
      <c r="NE167" s="1602"/>
      <c r="NF167" s="611"/>
      <c r="NG167" s="611"/>
      <c r="NH167" s="1502"/>
      <c r="NI167" s="1602"/>
      <c r="NJ167" s="611"/>
      <c r="NK167" s="1502"/>
      <c r="NL167" s="1602"/>
      <c r="NM167" s="611"/>
      <c r="NN167" s="1502"/>
      <c r="NO167" s="1602"/>
      <c r="OJ167" s="1502"/>
      <c r="OK167" s="1602"/>
      <c r="OL167" s="611"/>
      <c r="OM167" s="1502"/>
      <c r="ON167" s="1602"/>
      <c r="OO167" s="611"/>
      <c r="OP167" s="1502"/>
      <c r="OQ167" s="1602"/>
      <c r="OR167" s="611"/>
      <c r="OS167" s="611"/>
      <c r="OT167" s="1502"/>
      <c r="OU167" s="1602"/>
      <c r="OV167" s="611"/>
      <c r="OW167" s="1502"/>
      <c r="OX167" s="1602"/>
      <c r="OY167" s="611"/>
      <c r="OZ167" s="1502"/>
      <c r="PA167" s="1602"/>
      <c r="PV167" s="1502"/>
      <c r="PW167" s="1602"/>
      <c r="PX167" s="611"/>
      <c r="PY167" s="1502"/>
      <c r="PZ167" s="1602"/>
      <c r="QA167" s="611"/>
      <c r="QB167" s="1502"/>
      <c r="QC167" s="1602"/>
      <c r="QD167" s="611"/>
      <c r="QE167" s="611"/>
      <c r="QF167" s="1502"/>
      <c r="QG167" s="1602"/>
      <c r="QH167" s="611"/>
      <c r="QI167" s="1502"/>
      <c r="QJ167" s="1602"/>
      <c r="QK167" s="611"/>
      <c r="QL167" s="1502"/>
      <c r="QM167" s="1602"/>
      <c r="RX167" s="1502"/>
      <c r="RY167" s="1602"/>
      <c r="RZ167" s="611"/>
      <c r="SA167" s="1502"/>
      <c r="SB167" s="1602"/>
      <c r="SC167" s="611"/>
      <c r="SD167" s="1502"/>
      <c r="SE167" s="1602"/>
      <c r="SF167" s="611"/>
      <c r="SG167" s="611"/>
      <c r="SH167" s="1502"/>
      <c r="SI167" s="1602"/>
      <c r="SJ167" s="611"/>
      <c r="SK167" s="1502"/>
      <c r="SL167" s="1602"/>
      <c r="SM167" s="611"/>
      <c r="SN167" s="1502"/>
      <c r="SO167" s="1602"/>
      <c r="TZ167" s="1502"/>
      <c r="UA167" s="1602"/>
      <c r="UB167" s="611"/>
      <c r="UC167" s="1502"/>
      <c r="UD167" s="1602"/>
      <c r="UE167" s="611"/>
      <c r="UF167" s="1502"/>
      <c r="UG167" s="1602"/>
      <c r="UH167" s="611"/>
      <c r="UI167" s="611"/>
      <c r="UJ167" s="1502"/>
      <c r="UK167" s="1602"/>
      <c r="UL167" s="611"/>
      <c r="UM167" s="1502"/>
      <c r="UN167" s="1602"/>
      <c r="UO167" s="611"/>
      <c r="UP167" s="1502"/>
      <c r="UQ167" s="1602"/>
      <c r="WB167" s="1502"/>
      <c r="WC167" s="1602"/>
      <c r="WD167" s="611"/>
      <c r="WE167" s="1502"/>
      <c r="WF167" s="1602"/>
      <c r="WG167" s="611"/>
      <c r="WH167" s="1502"/>
      <c r="WI167" s="1602"/>
      <c r="WJ167" s="611"/>
      <c r="WK167" s="611"/>
      <c r="WL167" s="1502"/>
      <c r="WM167" s="1602"/>
      <c r="WN167" s="611"/>
      <c r="WO167" s="1502"/>
      <c r="WP167" s="1602"/>
      <c r="WQ167" s="611"/>
      <c r="WR167" s="1502"/>
      <c r="WS167" s="1602"/>
      <c r="YD167" s="1502"/>
      <c r="YE167" s="1602"/>
      <c r="YF167" s="611"/>
      <c r="YG167" s="1502"/>
      <c r="YH167" s="1602"/>
      <c r="YI167" s="611"/>
      <c r="YJ167" s="1502"/>
      <c r="YK167" s="1602"/>
      <c r="YL167" s="611"/>
      <c r="YM167" s="611"/>
      <c r="YN167" s="1502"/>
      <c r="YO167" s="1602"/>
      <c r="YP167" s="611"/>
      <c r="YQ167" s="1502"/>
      <c r="YR167" s="1602"/>
      <c r="YS167" s="611"/>
      <c r="YT167" s="1502"/>
      <c r="YU167" s="1602"/>
      <c r="AAF167" s="1502"/>
      <c r="AAG167" s="1602"/>
      <c r="AAH167" s="611"/>
      <c r="AAI167" s="1502"/>
      <c r="AAJ167" s="1602"/>
      <c r="AAK167" s="611"/>
      <c r="AAL167" s="1502"/>
      <c r="AAM167" s="1602"/>
      <c r="AAN167" s="611"/>
      <c r="AAO167" s="611"/>
      <c r="AAP167" s="1502"/>
      <c r="AAQ167" s="1602"/>
      <c r="AAR167" s="611"/>
      <c r="AAS167" s="1502"/>
      <c r="AAT167" s="1602"/>
      <c r="AAU167" s="611"/>
      <c r="AAV167" s="1502"/>
      <c r="AAW167" s="1602"/>
      <c r="ACH167" s="1502"/>
      <c r="ACI167" s="1602"/>
      <c r="ACJ167" s="611"/>
      <c r="ACK167" s="1502"/>
      <c r="ACL167" s="1602"/>
      <c r="ACM167" s="611"/>
      <c r="ACN167" s="1502"/>
      <c r="ACO167" s="1602"/>
      <c r="ACP167" s="611"/>
      <c r="ACQ167" s="611"/>
      <c r="ACR167" s="1502"/>
      <c r="ACS167" s="1602"/>
      <c r="ACT167" s="611"/>
      <c r="ACU167" s="1502"/>
      <c r="ACV167" s="1602"/>
      <c r="ACW167" s="611"/>
      <c r="ACX167" s="1502"/>
      <c r="ACY167" s="1602"/>
      <c r="AEJ167" s="1502"/>
      <c r="AEK167" s="1602"/>
      <c r="AEL167" s="611"/>
      <c r="AEM167" s="1502"/>
      <c r="AEN167" s="1602"/>
      <c r="AEO167" s="611"/>
      <c r="AEP167" s="1502"/>
      <c r="AEQ167" s="1602"/>
      <c r="AER167" s="611"/>
      <c r="AES167" s="611"/>
      <c r="AET167" s="1502"/>
      <c r="AEU167" s="1602"/>
      <c r="AEV167" s="611"/>
      <c r="AEW167" s="1502"/>
      <c r="AEX167" s="1602"/>
      <c r="AEY167" s="611"/>
      <c r="AEZ167" s="1502"/>
      <c r="AFA167" s="1602"/>
      <c r="AGL167" s="1502"/>
      <c r="AGM167" s="1602"/>
      <c r="AGN167" s="611"/>
      <c r="AGO167" s="1502"/>
      <c r="AGP167" s="1602"/>
      <c r="AGQ167" s="611"/>
      <c r="AGR167" s="1502"/>
      <c r="AGS167" s="1602"/>
      <c r="AGT167" s="611"/>
      <c r="AGU167" s="611"/>
      <c r="AGV167" s="1502"/>
      <c r="AGW167" s="1602"/>
      <c r="AGX167" s="611"/>
      <c r="AGY167" s="1502"/>
      <c r="AGZ167" s="1602"/>
      <c r="AHA167" s="611"/>
      <c r="AHB167" s="1502"/>
      <c r="AHC167" s="1602"/>
      <c r="AIN167" s="1502"/>
      <c r="AIO167" s="1602"/>
      <c r="AIP167" s="611"/>
      <c r="AIQ167" s="1502"/>
      <c r="AIR167" s="1602"/>
      <c r="AIS167" s="611"/>
      <c r="AIT167" s="1502"/>
      <c r="AIU167" s="1602"/>
      <c r="AIV167" s="611"/>
      <c r="AIW167" s="611"/>
      <c r="AIX167" s="1502"/>
      <c r="AIY167" s="1602"/>
      <c r="AIZ167" s="611"/>
      <c r="AJA167" s="1502"/>
      <c r="AJB167" s="1602"/>
      <c r="AJC167" s="611"/>
      <c r="AJD167" s="1502"/>
      <c r="AJE167" s="1602"/>
      <c r="AKP167" s="1502"/>
      <c r="AKQ167" s="1602"/>
      <c r="AKR167" s="611"/>
      <c r="AKS167" s="1502"/>
      <c r="AKT167" s="1602"/>
      <c r="AKU167" s="611"/>
      <c r="AKV167" s="1502"/>
      <c r="AKW167" s="1602"/>
      <c r="AKX167" s="611"/>
      <c r="AKY167" s="611"/>
      <c r="AKZ167" s="1502"/>
      <c r="ALA167" s="1602"/>
      <c r="ALB167" s="611"/>
      <c r="ALC167" s="1502"/>
      <c r="ALD167" s="1602"/>
      <c r="ALE167" s="611"/>
      <c r="ALF167" s="1502"/>
      <c r="ALG167" s="1602"/>
      <c r="AMR167" s="1502"/>
      <c r="AMS167" s="1602"/>
      <c r="AMT167" s="611"/>
      <c r="AMU167" s="1502"/>
      <c r="AMV167" s="1602"/>
      <c r="AMW167" s="611"/>
      <c r="AMX167" s="1502"/>
      <c r="AMY167" s="1602"/>
      <c r="AMZ167" s="611"/>
      <c r="ANA167" s="611"/>
      <c r="ANB167" s="1502"/>
      <c r="ANC167" s="1602"/>
      <c r="AND167" s="611"/>
      <c r="ANE167" s="1502"/>
      <c r="ANF167" s="1602"/>
      <c r="ANG167" s="611"/>
      <c r="ANH167" s="1502"/>
      <c r="ANI167" s="1602"/>
      <c r="AOT167" s="1502"/>
      <c r="AOU167" s="1602"/>
      <c r="AOV167" s="611"/>
      <c r="AOW167" s="1502"/>
      <c r="AOX167" s="1602"/>
      <c r="AOY167" s="611"/>
      <c r="AOZ167" s="1502"/>
      <c r="APA167" s="1602"/>
      <c r="APB167" s="611"/>
      <c r="APC167" s="611"/>
      <c r="APD167" s="1502"/>
      <c r="APE167" s="1602"/>
      <c r="APF167" s="611"/>
      <c r="APG167" s="1502"/>
      <c r="APH167" s="1602"/>
      <c r="API167" s="611"/>
      <c r="APJ167" s="1502"/>
      <c r="APK167" s="1602"/>
      <c r="AQV167" s="1502"/>
      <c r="AQW167" s="1602"/>
      <c r="AQX167" s="611"/>
      <c r="AQY167" s="1502"/>
      <c r="AQZ167" s="1602"/>
      <c r="ARA167" s="611"/>
      <c r="ARB167" s="1502"/>
      <c r="ARC167" s="1602"/>
      <c r="ARD167" s="611"/>
      <c r="ARE167" s="611"/>
      <c r="ARF167" s="1502"/>
      <c r="ARG167" s="1602"/>
      <c r="ARH167" s="611"/>
      <c r="ARI167" s="1502"/>
      <c r="ARJ167" s="1602"/>
      <c r="ARK167" s="611"/>
      <c r="ARL167" s="1502"/>
      <c r="ARM167" s="1602"/>
      <c r="ASX167" s="1502"/>
      <c r="ASY167" s="1602"/>
      <c r="ASZ167" s="611"/>
      <c r="ATA167" s="1502"/>
      <c r="ATB167" s="1602"/>
      <c r="ATC167" s="611"/>
      <c r="ATD167" s="1502"/>
      <c r="ATE167" s="1602"/>
      <c r="ATF167" s="611"/>
      <c r="ATG167" s="611"/>
      <c r="ATH167" s="1502"/>
      <c r="ATI167" s="1602"/>
      <c r="ATJ167" s="611"/>
      <c r="ATK167" s="1502"/>
      <c r="ATL167" s="1602"/>
      <c r="ATM167" s="611"/>
      <c r="ATN167" s="1502"/>
      <c r="ATO167" s="1602"/>
      <c r="AUI167" s="1377"/>
      <c r="AUJ167" s="1377"/>
      <c r="AUK167" s="1377"/>
      <c r="AUL167" s="1377"/>
      <c r="AUM167" s="1377"/>
      <c r="AUN167" s="1377"/>
      <c r="AUO167" s="1377"/>
      <c r="AUP167" s="1377"/>
      <c r="AUQ167" s="1377"/>
      <c r="AUR167" s="1377"/>
      <c r="AUS167" s="1377"/>
      <c r="AUT167" s="1377"/>
      <c r="AUU167" s="1377"/>
      <c r="AUV167" s="1377"/>
      <c r="AUW167" s="1377"/>
      <c r="AUX167" s="1377"/>
      <c r="AUY167" s="1377"/>
      <c r="AUZ167" s="1377"/>
      <c r="AVA167" s="1377"/>
      <c r="AVB167" s="1377"/>
      <c r="AVC167" s="1377"/>
      <c r="AVD167" s="1377"/>
      <c r="AVP167" s="868"/>
      <c r="AVQ167" s="868"/>
      <c r="AVR167" s="868"/>
      <c r="AVS167" s="868"/>
      <c r="AVT167" s="868"/>
      <c r="AVU167" s="868"/>
      <c r="AVV167" s="868"/>
      <c r="AVW167" s="868"/>
      <c r="AVX167" s="868"/>
      <c r="AVY167" s="868"/>
      <c r="AVZ167" s="868"/>
      <c r="AWA167" s="868"/>
      <c r="AWB167" s="868"/>
      <c r="AWC167" s="868"/>
      <c r="AWD167" s="868"/>
      <c r="AWE167" s="868"/>
      <c r="AWF167" s="868"/>
      <c r="AWG167" s="868"/>
      <c r="AWH167" s="868"/>
      <c r="AWI167" s="868"/>
      <c r="AWJ167" s="868"/>
      <c r="AWK167" s="868"/>
      <c r="AWL167" s="868"/>
      <c r="AWM167" s="868"/>
      <c r="AWN167" s="868"/>
      <c r="AWO167" s="868"/>
      <c r="AWP167" s="868"/>
      <c r="AWQ167" s="868"/>
      <c r="AWR167" s="868"/>
      <c r="AWS167" s="868"/>
      <c r="AWT167" s="868"/>
      <c r="AWU167" s="868"/>
      <c r="AWV167" s="868"/>
      <c r="AWW167" s="868"/>
      <c r="AWX167" s="868"/>
      <c r="AWY167" s="868"/>
      <c r="AWZ167" s="868"/>
      <c r="AXQ167" s="868"/>
      <c r="AXR167" s="868"/>
      <c r="AXS167" s="868"/>
      <c r="AXT167" s="868"/>
      <c r="AXU167" s="868"/>
      <c r="AXV167" s="868"/>
      <c r="AXW167" s="868"/>
      <c r="AXX167" s="868"/>
      <c r="AXY167" s="868"/>
      <c r="AXZ167" s="868"/>
      <c r="AYA167" s="868"/>
      <c r="AYB167" s="868"/>
      <c r="AYC167" s="868"/>
      <c r="AYD167" s="868"/>
      <c r="AYE167" s="868"/>
      <c r="AYF167" s="868"/>
      <c r="AYG167" s="868"/>
      <c r="AYH167" s="868"/>
      <c r="AYI167" s="868"/>
      <c r="AYJ167" s="868"/>
      <c r="AYK167" s="868"/>
      <c r="AYL167" s="868"/>
      <c r="AYM167" s="868"/>
      <c r="AZL167" s="1502"/>
      <c r="AZM167" s="1602"/>
      <c r="AZN167" s="611"/>
      <c r="AZO167" s="1502"/>
      <c r="AZP167" s="1602"/>
      <c r="AZQ167" s="611"/>
      <c r="AZR167" s="1502"/>
      <c r="AZS167" s="1602"/>
      <c r="AZT167" s="611"/>
      <c r="AZU167" s="611"/>
      <c r="AZV167" s="1502"/>
      <c r="AZW167" s="1602"/>
      <c r="AZX167" s="611"/>
      <c r="AZY167" s="1502"/>
      <c r="AZZ167" s="1602"/>
      <c r="BAA167" s="611"/>
      <c r="BAB167" s="1502"/>
      <c r="BAC167" s="1602"/>
      <c r="BBN167" s="1502"/>
      <c r="BBO167" s="1602"/>
      <c r="BBP167" s="611"/>
      <c r="BBQ167" s="1502"/>
      <c r="BBR167" s="1602"/>
      <c r="BBS167" s="611"/>
      <c r="BBT167" s="1502"/>
      <c r="BBU167" s="1602"/>
      <c r="BBV167" s="611"/>
      <c r="BBW167" s="611"/>
      <c r="BBX167" s="1502"/>
      <c r="BBY167" s="1602"/>
      <c r="BBZ167" s="611"/>
      <c r="BCA167" s="1502"/>
      <c r="BCB167" s="1602"/>
      <c r="BCC167" s="611"/>
      <c r="BCD167" s="1502"/>
      <c r="BCE167" s="1602"/>
      <c r="BDP167" s="1502"/>
      <c r="BDQ167" s="1602"/>
      <c r="BDR167" s="611"/>
      <c r="BDS167" s="1502"/>
      <c r="BDT167" s="1602"/>
      <c r="BDU167" s="611"/>
      <c r="BDV167" s="1502"/>
      <c r="BDW167" s="1602"/>
      <c r="BDX167" s="611"/>
      <c r="BDY167" s="611"/>
      <c r="BDZ167" s="1502"/>
      <c r="BEA167" s="1602"/>
      <c r="BEB167" s="611"/>
      <c r="BEC167" s="1502"/>
      <c r="BED167" s="1602"/>
      <c r="BEE167" s="611"/>
      <c r="BEF167" s="1502"/>
      <c r="BEG167" s="1602"/>
      <c r="BFR167" s="1502"/>
      <c r="BFS167" s="1602"/>
      <c r="BFT167" s="611"/>
      <c r="BFU167" s="1502"/>
      <c r="BFV167" s="1602"/>
      <c r="BFW167" s="611"/>
      <c r="BFX167" s="1502"/>
      <c r="BFY167" s="1602"/>
      <c r="BFZ167" s="611"/>
      <c r="BGA167" s="611"/>
      <c r="BGB167" s="1502"/>
      <c r="BGC167" s="1602"/>
      <c r="BGD167" s="611"/>
      <c r="BGE167" s="1502"/>
      <c r="BGF167" s="1602"/>
      <c r="BGG167" s="611"/>
      <c r="BGH167" s="1502"/>
      <c r="BGI167" s="1602"/>
      <c r="BHT167" s="1502"/>
      <c r="BHU167" s="1602"/>
      <c r="BHV167" s="611"/>
      <c r="BHW167" s="1502"/>
      <c r="BHX167" s="1602"/>
      <c r="BHY167" s="611"/>
      <c r="BHZ167" s="1502"/>
      <c r="BIA167" s="1602"/>
      <c r="BIB167" s="611"/>
      <c r="BIC167" s="611"/>
      <c r="BID167" s="1502"/>
      <c r="BIE167" s="1602"/>
      <c r="BIF167" s="611"/>
      <c r="BIG167" s="1502"/>
      <c r="BIH167" s="1602"/>
      <c r="BII167" s="611"/>
      <c r="BIJ167" s="1502"/>
      <c r="BIK167" s="1602"/>
      <c r="BJV167" s="1502"/>
      <c r="BJW167" s="1602"/>
      <c r="BJX167" s="611"/>
      <c r="BJY167" s="1502"/>
      <c r="BJZ167" s="1602"/>
      <c r="BKA167" s="611"/>
      <c r="BKB167" s="1502"/>
      <c r="BKC167" s="1602"/>
      <c r="BKD167" s="611"/>
      <c r="BKE167" s="611"/>
      <c r="BKF167" s="1502"/>
      <c r="BKG167" s="1602"/>
      <c r="BKH167" s="611"/>
      <c r="BKI167" s="1502"/>
      <c r="BKJ167" s="1602"/>
      <c r="BKK167" s="611"/>
      <c r="BKL167" s="1502"/>
      <c r="BKM167" s="1602"/>
      <c r="BLX167" s="1502"/>
      <c r="BLY167" s="1602"/>
      <c r="BLZ167" s="611"/>
      <c r="BMA167" s="1502"/>
      <c r="BMB167" s="1602"/>
      <c r="BMC167" s="611"/>
      <c r="BMD167" s="1502"/>
      <c r="BME167" s="1602"/>
      <c r="BMF167" s="611"/>
      <c r="BMG167" s="611"/>
      <c r="BMH167" s="1502"/>
      <c r="BMI167" s="1602"/>
      <c r="BMJ167" s="611"/>
      <c r="BMK167" s="1502"/>
      <c r="BML167" s="1602"/>
      <c r="BMM167" s="611"/>
      <c r="BMN167" s="1502"/>
      <c r="BMO167" s="1602"/>
      <c r="BNZ167" s="1502"/>
      <c r="BOA167" s="1602"/>
      <c r="BOB167" s="611"/>
      <c r="BOC167" s="1502"/>
      <c r="BOD167" s="1602"/>
      <c r="BOE167" s="611"/>
      <c r="BOF167" s="1502"/>
      <c r="BOG167" s="1602"/>
      <c r="BOH167" s="611"/>
      <c r="BOI167" s="611"/>
      <c r="BOJ167" s="1502"/>
      <c r="BOK167" s="1602"/>
      <c r="BOL167" s="611"/>
      <c r="BOM167" s="1502"/>
      <c r="BON167" s="1602"/>
      <c r="BOO167" s="611"/>
      <c r="BOP167" s="1502"/>
      <c r="BOQ167" s="1602"/>
      <c r="BQB167" s="1502"/>
      <c r="BQC167" s="1602"/>
      <c r="BQD167" s="611"/>
      <c r="BQE167" s="1502"/>
      <c r="BQF167" s="1602"/>
      <c r="BQG167" s="611"/>
      <c r="BQH167" s="1502"/>
      <c r="BQI167" s="1602"/>
      <c r="BQJ167" s="611"/>
      <c r="BQK167" s="611"/>
      <c r="BQL167" s="1502"/>
      <c r="BQM167" s="1602"/>
      <c r="BQN167" s="611"/>
      <c r="BQO167" s="1502"/>
      <c r="BQP167" s="1602"/>
      <c r="BQQ167" s="611"/>
      <c r="BQR167" s="1502"/>
      <c r="BQS167" s="1602"/>
      <c r="BSD167" s="1502"/>
      <c r="BSE167" s="1602"/>
      <c r="BSF167" s="611"/>
      <c r="BSG167" s="1502"/>
      <c r="BSH167" s="1602"/>
      <c r="BSI167" s="611"/>
      <c r="BSJ167" s="1502"/>
      <c r="BSK167" s="1602"/>
      <c r="BSL167" s="611"/>
      <c r="BSM167" s="611"/>
      <c r="BSN167" s="1502"/>
      <c r="BSO167" s="1602"/>
      <c r="BSP167" s="611"/>
      <c r="BSQ167" s="1502"/>
      <c r="BSR167" s="1602"/>
      <c r="BSS167" s="611"/>
      <c r="BST167" s="1502"/>
      <c r="BSU167" s="1602"/>
      <c r="BUF167" s="1502"/>
      <c r="BUG167" s="1602"/>
      <c r="BUH167" s="611"/>
      <c r="BUI167" s="1502"/>
      <c r="BUJ167" s="1602"/>
      <c r="BUK167" s="611"/>
      <c r="BUL167" s="1502"/>
      <c r="BUM167" s="1602"/>
      <c r="BUN167" s="611"/>
      <c r="BUO167" s="611"/>
      <c r="BUP167" s="1502"/>
      <c r="BUQ167" s="1602"/>
      <c r="BUR167" s="611"/>
      <c r="BUS167" s="1502"/>
      <c r="BUT167" s="1602"/>
      <c r="BUU167" s="611"/>
      <c r="BUV167" s="1502"/>
      <c r="BUW167" s="1602"/>
      <c r="BWH167" s="1502"/>
      <c r="BWI167" s="1602"/>
      <c r="BWJ167" s="611"/>
      <c r="BWK167" s="1502"/>
      <c r="BWL167" s="1602"/>
      <c r="BWM167" s="611"/>
      <c r="BWN167" s="1502"/>
      <c r="BWO167" s="1602"/>
      <c r="BWP167" s="611"/>
      <c r="BWQ167" s="611"/>
      <c r="BWR167" s="1502"/>
      <c r="BWS167" s="1602"/>
      <c r="BWT167" s="611"/>
      <c r="BWU167" s="1502"/>
      <c r="BWV167" s="1602"/>
      <c r="BWW167" s="611"/>
      <c r="BWX167" s="1502"/>
      <c r="BWY167" s="1602"/>
      <c r="BYJ167" s="1502"/>
      <c r="BYK167" s="1602"/>
      <c r="BYL167" s="611"/>
      <c r="BYM167" s="1502"/>
      <c r="BYN167" s="1602"/>
      <c r="BYO167" s="611"/>
      <c r="BYP167" s="1502"/>
      <c r="BYQ167" s="1602"/>
      <c r="BYR167" s="611"/>
      <c r="BYS167" s="611"/>
      <c r="BYT167" s="1502"/>
      <c r="BYU167" s="1602"/>
      <c r="BYV167" s="611"/>
      <c r="BYW167" s="1502"/>
      <c r="BYX167" s="1602"/>
      <c r="BYY167" s="611"/>
      <c r="BYZ167" s="1502"/>
      <c r="BZA167" s="1602"/>
      <c r="CAL167" s="1502"/>
      <c r="CAM167" s="1602"/>
      <c r="CAN167" s="611"/>
      <c r="CAO167" s="1502"/>
      <c r="CAP167" s="1602"/>
      <c r="CAQ167" s="611"/>
      <c r="CAR167" s="1502"/>
      <c r="CAS167" s="1602"/>
      <c r="CAT167" s="611"/>
      <c r="CAU167" s="611"/>
      <c r="CAV167" s="1502"/>
      <c r="CAW167" s="1602"/>
      <c r="CAX167" s="611"/>
      <c r="CAY167" s="1502"/>
      <c r="CAZ167" s="1602"/>
      <c r="CBA167" s="611"/>
      <c r="CBB167" s="1502"/>
      <c r="CBC167" s="1602"/>
      <c r="CCN167" s="1502"/>
      <c r="CCO167" s="1602"/>
      <c r="CCP167" s="611"/>
      <c r="CCQ167" s="1502"/>
      <c r="CCR167" s="1602"/>
      <c r="CCS167" s="611"/>
      <c r="CCT167" s="1502"/>
      <c r="CCU167" s="1602"/>
      <c r="CCV167" s="611"/>
      <c r="CCW167" s="611"/>
      <c r="CCX167" s="1502"/>
      <c r="CCY167" s="1602"/>
      <c r="CCZ167" s="611"/>
      <c r="CDA167" s="1502"/>
      <c r="CDB167" s="1602"/>
      <c r="CDC167" s="611"/>
      <c r="CDD167" s="1502"/>
      <c r="CDE167" s="1602"/>
      <c r="CEP167" s="1502"/>
      <c r="CEQ167" s="1602"/>
      <c r="CER167" s="611"/>
      <c r="CES167" s="1502"/>
      <c r="CET167" s="1602"/>
      <c r="CEU167" s="611"/>
      <c r="CEV167" s="1502"/>
      <c r="CEW167" s="1602"/>
      <c r="CEX167" s="611"/>
      <c r="CEY167" s="611"/>
      <c r="CEZ167" s="1502"/>
      <c r="CFA167" s="1602"/>
      <c r="CFB167" s="611"/>
      <c r="CFC167" s="1502"/>
      <c r="CFD167" s="1602"/>
      <c r="CFE167" s="611"/>
      <c r="CFF167" s="1502"/>
      <c r="CFG167" s="1602"/>
      <c r="CGR167" s="1502"/>
      <c r="CGS167" s="1602"/>
      <c r="CGT167" s="611"/>
      <c r="CGU167" s="1502"/>
      <c r="CGV167" s="1602"/>
      <c r="CGW167" s="611"/>
      <c r="CGX167" s="1502"/>
      <c r="CGY167" s="1602"/>
      <c r="CGZ167" s="611"/>
      <c r="CHA167" s="611"/>
      <c r="CHB167" s="1502"/>
      <c r="CHC167" s="1602"/>
      <c r="CHD167" s="611"/>
      <c r="CHE167" s="1502"/>
      <c r="CHF167" s="1602"/>
      <c r="CHG167" s="611"/>
      <c r="CHH167" s="1502"/>
      <c r="CHI167" s="1602"/>
      <c r="CIT167" s="1502"/>
      <c r="CIU167" s="1602"/>
      <c r="CIV167" s="611"/>
      <c r="CIW167" s="1502"/>
      <c r="CIX167" s="1602"/>
      <c r="CIY167" s="611"/>
      <c r="CIZ167" s="1502"/>
      <c r="CJA167" s="1602"/>
      <c r="CJB167" s="611"/>
      <c r="CJC167" s="611"/>
      <c r="CJD167" s="1502"/>
      <c r="CJE167" s="1602"/>
      <c r="CJF167" s="611"/>
      <c r="CJG167" s="1502"/>
      <c r="CJH167" s="1602"/>
      <c r="CJI167" s="611"/>
      <c r="CJJ167" s="1502"/>
      <c r="CJK167" s="1602"/>
      <c r="CKV167" s="1502"/>
      <c r="CKW167" s="1602"/>
      <c r="CKX167" s="611"/>
      <c r="CKY167" s="1502"/>
      <c r="CKZ167" s="1602"/>
      <c r="CLA167" s="611"/>
      <c r="CLB167" s="1502"/>
      <c r="CLC167" s="1602"/>
      <c r="CLD167" s="611"/>
      <c r="CLE167" s="611"/>
      <c r="CLF167" s="1502"/>
      <c r="CLG167" s="1602"/>
      <c r="CLH167" s="611"/>
      <c r="CLI167" s="1502"/>
      <c r="CLJ167" s="1602"/>
      <c r="CLK167" s="611"/>
      <c r="CLL167" s="1502"/>
      <c r="CLM167" s="1602"/>
      <c r="CMX167" s="1502"/>
      <c r="CMY167" s="1602"/>
      <c r="CMZ167" s="611"/>
      <c r="CNA167" s="1502"/>
      <c r="CNB167" s="1602"/>
      <c r="CNC167" s="611"/>
      <c r="CND167" s="1502"/>
      <c r="CNE167" s="1602"/>
      <c r="CNF167" s="611"/>
      <c r="CNG167" s="611"/>
      <c r="CNH167" s="1502"/>
      <c r="CNI167" s="1602"/>
      <c r="CNJ167" s="611"/>
      <c r="CNK167" s="1502"/>
      <c r="CNL167" s="1602"/>
      <c r="CNM167" s="611"/>
      <c r="CNN167" s="1502"/>
      <c r="CNO167" s="1602"/>
      <c r="COZ167" s="1502"/>
      <c r="CPA167" s="1602"/>
      <c r="CPB167" s="611"/>
      <c r="CPC167" s="1502"/>
      <c r="CPD167" s="1602"/>
      <c r="CPE167" s="611"/>
      <c r="CPF167" s="1502"/>
      <c r="CPG167" s="1602"/>
      <c r="CPH167" s="611"/>
      <c r="CPI167" s="611"/>
      <c r="CPJ167" s="1502"/>
      <c r="CPK167" s="1602"/>
      <c r="CPL167" s="611"/>
      <c r="CPM167" s="1502"/>
      <c r="CPN167" s="1602"/>
      <c r="CPO167" s="611"/>
      <c r="CPP167" s="1502"/>
      <c r="CPQ167" s="1602"/>
      <c r="CRB167" s="1502"/>
      <c r="CRC167" s="1602"/>
      <c r="CRD167" s="611"/>
      <c r="CRE167" s="1502"/>
      <c r="CRF167" s="1602"/>
      <c r="CRG167" s="611"/>
      <c r="CRH167" s="1502"/>
      <c r="CRI167" s="1602"/>
      <c r="CRJ167" s="611"/>
      <c r="CRK167" s="611"/>
      <c r="CRL167" s="1502"/>
      <c r="CRM167" s="1602"/>
      <c r="CRN167" s="611"/>
      <c r="CRO167" s="1502"/>
      <c r="CRP167" s="1602"/>
      <c r="CRQ167" s="611"/>
      <c r="CRR167" s="1502"/>
      <c r="CRS167" s="1602"/>
      <c r="CTD167" s="1502"/>
      <c r="CTE167" s="1602"/>
      <c r="CTF167" s="611"/>
      <c r="CTG167" s="1502"/>
      <c r="CTH167" s="1602"/>
      <c r="CTI167" s="611"/>
      <c r="CTJ167" s="1502"/>
      <c r="CTK167" s="1602"/>
      <c r="CTL167" s="611"/>
      <c r="CTM167" s="611"/>
      <c r="CTN167" s="1502"/>
      <c r="CTO167" s="1602"/>
      <c r="CTP167" s="611"/>
      <c r="CTQ167" s="1502"/>
      <c r="CTR167" s="1602"/>
      <c r="CTS167" s="611"/>
      <c r="CTT167" s="1502"/>
      <c r="CTU167" s="1602"/>
      <c r="CWL167" s="1502"/>
      <c r="CWM167" s="1602"/>
      <c r="CWN167" s="611"/>
      <c r="CWO167" s="1502"/>
      <c r="CWP167" s="1602"/>
      <c r="CWQ167" s="611"/>
      <c r="CWR167" s="1502"/>
      <c r="CWS167" s="1602"/>
      <c r="CWT167" s="611"/>
      <c r="CWU167" s="611"/>
      <c r="CWV167" s="1502"/>
      <c r="CWW167" s="1602"/>
      <c r="CWX167" s="611"/>
      <c r="CWY167" s="1502"/>
      <c r="CWZ167" s="1602"/>
      <c r="CXA167" s="611"/>
      <c r="CXB167" s="1502"/>
      <c r="CXC167" s="1602"/>
      <c r="DAJ167" s="1502"/>
      <c r="DAK167" s="1602"/>
      <c r="DAL167" s="611"/>
      <c r="DAM167" s="1502"/>
      <c r="DAN167" s="1602"/>
      <c r="DAO167" s="611"/>
      <c r="DAP167" s="1502"/>
      <c r="DAQ167" s="1602"/>
      <c r="DAR167" s="611"/>
      <c r="DAS167" s="611"/>
      <c r="DAT167" s="1502"/>
      <c r="DAU167" s="1602"/>
      <c r="DAV167" s="611"/>
      <c r="DAW167" s="1502"/>
      <c r="DAX167" s="1602"/>
      <c r="DAY167" s="611"/>
      <c r="DAZ167" s="1502"/>
      <c r="DBA167" s="1602"/>
      <c r="DDR167" s="1502"/>
      <c r="DDS167" s="1602"/>
      <c r="DDT167" s="611"/>
      <c r="DDU167" s="1502"/>
      <c r="DDV167" s="1602"/>
      <c r="DDW167" s="611"/>
      <c r="DDX167" s="1502"/>
      <c r="DDY167" s="1602"/>
      <c r="DDZ167" s="611"/>
      <c r="DEA167" s="611"/>
      <c r="DEB167" s="1502"/>
      <c r="DEC167" s="1602"/>
      <c r="DED167" s="611"/>
      <c r="DEE167" s="1502"/>
      <c r="DEF167" s="1602"/>
      <c r="DEG167" s="611"/>
      <c r="DEH167" s="1502"/>
      <c r="DEI167" s="1602"/>
      <c r="DGZ167" s="1502"/>
      <c r="DHA167" s="1602"/>
      <c r="DHB167" s="611"/>
      <c r="DHC167" s="1502"/>
      <c r="DHD167" s="1602"/>
      <c r="DHE167" s="611"/>
      <c r="DHF167" s="1502"/>
      <c r="DHG167" s="1602"/>
      <c r="DHH167" s="611"/>
      <c r="DHI167" s="611"/>
      <c r="DHJ167" s="1502"/>
      <c r="DHK167" s="1602"/>
      <c r="DHL167" s="611"/>
      <c r="DHM167" s="1502"/>
      <c r="DHN167" s="1602"/>
      <c r="DHO167" s="611"/>
      <c r="DHP167" s="1502"/>
      <c r="DHQ167" s="1602"/>
      <c r="DKH167" s="1502"/>
      <c r="DKI167" s="1602"/>
      <c r="DKJ167" s="611"/>
      <c r="DKK167" s="1502"/>
      <c r="DKL167" s="1602"/>
      <c r="DKM167" s="611"/>
      <c r="DKN167" s="1502"/>
      <c r="DKO167" s="1602"/>
      <c r="DKP167" s="611"/>
      <c r="DKQ167" s="611"/>
      <c r="DKR167" s="1502"/>
      <c r="DKS167" s="1602"/>
      <c r="DKT167" s="611"/>
      <c r="DKU167" s="1502"/>
      <c r="DKV167" s="1602"/>
      <c r="DKW167" s="611"/>
      <c r="DKX167" s="1502"/>
      <c r="DKY167" s="1602"/>
      <c r="DLJ167" s="792"/>
      <c r="DLK167" s="792"/>
      <c r="DLL167" s="792"/>
      <c r="DLM167" s="792"/>
      <c r="DLN167" s="792"/>
      <c r="DLO167" s="792"/>
      <c r="DLP167" s="792"/>
      <c r="DLQ167" s="792"/>
      <c r="DLR167" s="792"/>
      <c r="DLS167" s="792"/>
      <c r="DLT167" s="792"/>
      <c r="DLU167" s="792"/>
      <c r="DLV167" s="792"/>
      <c r="DLW167" s="792"/>
      <c r="DLX167" s="792"/>
      <c r="DLY167" s="792"/>
      <c r="DLZ167" s="792"/>
      <c r="DMA167" s="792"/>
      <c r="DMB167" s="792"/>
      <c r="DMC167" s="792"/>
      <c r="DMD167" s="792"/>
      <c r="DME167" s="792"/>
      <c r="DMF167" s="792"/>
      <c r="DMG167" s="792"/>
      <c r="DMH167" s="792"/>
      <c r="DMI167" s="792"/>
      <c r="DMJ167" s="792"/>
      <c r="DMK167" s="792"/>
      <c r="DML167" s="792"/>
      <c r="DMM167" s="792"/>
      <c r="DMN167" s="792"/>
      <c r="DMO167" s="792"/>
      <c r="DMP167" s="792"/>
      <c r="DMQ167" s="792"/>
      <c r="DMR167" s="792"/>
      <c r="DMS167" s="792"/>
      <c r="DMT167" s="792"/>
      <c r="DMU167" s="792"/>
      <c r="DMV167" s="792"/>
      <c r="DMW167" s="792"/>
      <c r="DMX167" s="792"/>
      <c r="DMY167" s="792"/>
      <c r="DMZ167" s="792"/>
      <c r="DNA167" s="792"/>
      <c r="DNB167" s="792"/>
      <c r="DNC167" s="792"/>
      <c r="DND167" s="792"/>
      <c r="DNE167" s="792"/>
      <c r="DNF167" s="792"/>
      <c r="DNG167" s="792"/>
      <c r="DNH167" s="792"/>
      <c r="DNI167" s="792"/>
      <c r="DNJ167" s="792"/>
      <c r="DNP167" s="1502"/>
      <c r="DNQ167" s="1602"/>
      <c r="DNR167" s="611"/>
      <c r="DNS167" s="1502"/>
      <c r="DNT167" s="1602"/>
      <c r="DNU167" s="611"/>
      <c r="DNV167" s="1502"/>
      <c r="DNW167" s="1602"/>
      <c r="DNX167" s="611"/>
      <c r="DNY167" s="611"/>
      <c r="DNZ167" s="1502"/>
      <c r="DOA167" s="1602"/>
      <c r="DOB167" s="611"/>
      <c r="DOC167" s="1502"/>
      <c r="DOD167" s="1602"/>
      <c r="DOE167" s="611"/>
      <c r="DOF167" s="1502"/>
      <c r="DOG167" s="1602"/>
      <c r="DRN167" s="1502"/>
      <c r="DRO167" s="1602"/>
      <c r="DRP167" s="611"/>
      <c r="DRQ167" s="1502"/>
      <c r="DRR167" s="1602"/>
      <c r="DRS167" s="611"/>
      <c r="DRT167" s="1502"/>
      <c r="DRU167" s="1602"/>
      <c r="DRV167" s="611"/>
      <c r="DRW167" s="611"/>
      <c r="DRX167" s="1502"/>
      <c r="DRY167" s="1602"/>
      <c r="DRZ167" s="611"/>
      <c r="DSA167" s="1502"/>
      <c r="DSB167" s="1602"/>
      <c r="DSC167" s="611"/>
      <c r="DSD167" s="1502"/>
      <c r="DSE167" s="1602"/>
      <c r="DVF167" s="235"/>
      <c r="DVG167" s="235"/>
      <c r="DVH167" s="235"/>
      <c r="DVI167" s="235"/>
      <c r="DVJ167" s="235"/>
      <c r="DVK167" s="235"/>
      <c r="DVL167" s="235"/>
      <c r="DVM167" s="235"/>
      <c r="DVN167" s="235"/>
      <c r="DVO167" s="235"/>
      <c r="DVP167" s="235"/>
      <c r="DVQ167" s="235"/>
      <c r="DVR167" s="235"/>
      <c r="DVS167" s="235"/>
      <c r="DVT167" s="235"/>
      <c r="DVU167" s="235"/>
      <c r="DVV167" s="235"/>
      <c r="DVW167" s="235"/>
      <c r="DVX167" s="235"/>
      <c r="DVY167" s="235"/>
      <c r="DVZ167" s="235"/>
      <c r="DWA167" s="235"/>
      <c r="DWB167" s="235"/>
      <c r="DWC167" s="235"/>
      <c r="DWD167" s="235"/>
      <c r="DWE167" s="235"/>
      <c r="DWF167" s="235"/>
      <c r="DWG167" s="235"/>
      <c r="DWH167" s="235"/>
      <c r="DWI167" s="235"/>
      <c r="DWJ167" s="235"/>
      <c r="DWK167" s="235"/>
      <c r="DWL167" s="235"/>
      <c r="DWM167" s="235"/>
      <c r="DWN167" s="235"/>
      <c r="DWO167" s="235"/>
      <c r="DWP167" s="235"/>
      <c r="DWQ167" s="235"/>
      <c r="DWR167" s="235"/>
      <c r="DWS167" s="235"/>
      <c r="DWT167" s="235"/>
      <c r="DWU167" s="235"/>
      <c r="DWV167" s="235"/>
      <c r="DWW167" s="235"/>
      <c r="DWX167" s="235"/>
      <c r="DWY167" s="235"/>
      <c r="DWZ167" s="235"/>
      <c r="DXA167" s="235"/>
      <c r="DXB167" s="235"/>
      <c r="DXC167" s="235"/>
      <c r="DXD167" s="235"/>
      <c r="DXE167" s="235"/>
      <c r="DXF167" s="235"/>
      <c r="DXG167" s="235"/>
      <c r="DXH167" s="235"/>
      <c r="DXI167" s="235"/>
      <c r="DXJ167" s="235"/>
      <c r="DXK167" s="235"/>
      <c r="DXL167" s="235"/>
      <c r="DXM167" s="235"/>
      <c r="DXN167" s="235"/>
      <c r="DXO167" s="235"/>
      <c r="DXP167" s="235"/>
      <c r="DXQ167" s="235"/>
      <c r="DXR167" s="235"/>
      <c r="DXS167" s="235"/>
      <c r="DXT167" s="235"/>
      <c r="DXU167" s="235"/>
      <c r="DXV167" s="235"/>
      <c r="DXW167" s="235"/>
      <c r="DXX167" s="235"/>
      <c r="DXY167" s="235"/>
      <c r="DXZ167" s="235"/>
      <c r="DYA167" s="235"/>
      <c r="DYB167" s="235"/>
      <c r="DYC167" s="235"/>
      <c r="DYD167" s="235"/>
      <c r="DYE167" s="235"/>
      <c r="DYF167" s="235"/>
      <c r="DYG167" s="235"/>
      <c r="DYH167" s="235"/>
      <c r="DYI167" s="235"/>
      <c r="DYJ167" s="1427"/>
      <c r="DYK167" s="1428"/>
      <c r="DYL167" s="235"/>
      <c r="DYM167" s="1427"/>
      <c r="DYN167" s="1428"/>
      <c r="DYO167" s="235"/>
      <c r="DYP167" s="1427"/>
      <c r="DYQ167" s="1428"/>
      <c r="DYR167" s="235"/>
      <c r="DYS167" s="235"/>
      <c r="DYT167" s="1427"/>
      <c r="DYU167" s="1428"/>
      <c r="DYV167" s="235"/>
      <c r="DYW167" s="1427"/>
      <c r="DYX167" s="1428"/>
      <c r="DYY167" s="235"/>
      <c r="DYZ167" s="1427"/>
      <c r="DZA167" s="1428"/>
      <c r="DZB167" s="235"/>
      <c r="DZC167" s="235"/>
      <c r="DZD167" s="235"/>
      <c r="DZE167" s="235"/>
      <c r="DZF167" s="235"/>
      <c r="DZG167" s="235"/>
      <c r="DZH167" s="235"/>
      <c r="DZI167" s="235"/>
      <c r="DZJ167" s="235"/>
      <c r="DZK167" s="235"/>
      <c r="DZL167" s="235"/>
      <c r="DZM167" s="235"/>
      <c r="DZN167" s="235"/>
      <c r="DZO167" s="235"/>
      <c r="DZP167" s="235"/>
      <c r="DZQ167" s="235"/>
      <c r="DZR167" s="235"/>
      <c r="DZS167" s="235"/>
      <c r="DZT167" s="235"/>
      <c r="DZU167" s="235"/>
      <c r="DZV167" s="235"/>
      <c r="DZW167" s="235"/>
      <c r="DZX167" s="235"/>
      <c r="DZY167" s="235"/>
      <c r="DZZ167" s="235"/>
      <c r="EAA167" s="235"/>
      <c r="EAB167" s="235"/>
      <c r="EAC167" s="235"/>
      <c r="EAD167" s="235"/>
      <c r="EAE167" s="235"/>
      <c r="EAF167" s="235"/>
      <c r="EAG167" s="235"/>
      <c r="EAH167" s="235"/>
      <c r="EAI167" s="235"/>
      <c r="EAJ167" s="235"/>
      <c r="EAK167" s="235"/>
      <c r="EAL167" s="235"/>
      <c r="EAM167" s="235"/>
      <c r="EAN167" s="235"/>
      <c r="EAO167" s="235"/>
      <c r="EAP167" s="235"/>
      <c r="EAQ167" s="235"/>
      <c r="EAR167" s="235"/>
      <c r="EAS167" s="235"/>
      <c r="EAT167" s="235"/>
      <c r="EAU167" s="235"/>
      <c r="EAV167" s="235"/>
      <c r="EAW167" s="235"/>
      <c r="EAX167" s="235"/>
      <c r="EAY167" s="235"/>
      <c r="EAZ167" s="235"/>
      <c r="EBA167" s="235"/>
      <c r="EBB167" s="235"/>
      <c r="EBC167" s="235"/>
      <c r="EBD167" s="235"/>
      <c r="EBE167" s="235"/>
      <c r="EBF167" s="235"/>
      <c r="EBG167" s="235"/>
      <c r="EBH167" s="235"/>
      <c r="EBI167" s="235"/>
      <c r="EBJ167" s="235"/>
      <c r="EBK167" s="235"/>
      <c r="EBL167" s="235"/>
      <c r="EBM167" s="235"/>
      <c r="EBN167" s="235"/>
      <c r="EBO167" s="235"/>
      <c r="EBP167" s="235"/>
      <c r="EBQ167" s="235"/>
      <c r="EBR167" s="235"/>
      <c r="EBS167" s="235"/>
      <c r="EBT167" s="235"/>
      <c r="EBU167" s="235"/>
      <c r="EBV167" s="235"/>
      <c r="EBW167" s="235"/>
      <c r="EBX167" s="235"/>
      <c r="EBY167" s="235"/>
      <c r="EBZ167" s="235"/>
      <c r="ECA167" s="235"/>
      <c r="ECB167" s="235"/>
      <c r="ECC167" s="235"/>
      <c r="ECD167" s="235"/>
      <c r="ECE167" s="235"/>
      <c r="ECF167" s="235"/>
      <c r="ECG167" s="235"/>
      <c r="ECH167" s="1427"/>
      <c r="ECI167" s="1428"/>
      <c r="ECJ167" s="235"/>
      <c r="ECK167" s="1427"/>
      <c r="ECL167" s="1428"/>
      <c r="ECM167" s="235"/>
      <c r="ECN167" s="1427"/>
      <c r="ECO167" s="1428"/>
      <c r="ECP167" s="235"/>
      <c r="ECQ167" s="235"/>
      <c r="ECR167" s="1427"/>
      <c r="ECS167" s="1428"/>
      <c r="ECT167" s="235"/>
      <c r="ECU167" s="1427"/>
      <c r="ECV167" s="1428"/>
      <c r="ECW167" s="235"/>
      <c r="ECX167" s="1427"/>
      <c r="ECY167" s="1428"/>
      <c r="ECZ167" s="235"/>
      <c r="EDA167" s="235"/>
      <c r="EDB167" s="235"/>
      <c r="EDC167" s="235"/>
      <c r="EDD167" s="235"/>
      <c r="EDE167" s="235"/>
      <c r="EDF167" s="235"/>
      <c r="EDG167" s="235"/>
      <c r="EDH167" s="235"/>
      <c r="EDI167" s="235"/>
      <c r="EDJ167" s="235"/>
      <c r="EDK167" s="235"/>
      <c r="EDL167" s="235"/>
      <c r="EDM167" s="235"/>
      <c r="EDN167" s="235"/>
      <c r="EDO167" s="235"/>
      <c r="EDP167" s="235"/>
      <c r="EDQ167" s="235"/>
      <c r="EEH167" s="235"/>
      <c r="EEI167" s="235"/>
      <c r="EEJ167" s="235"/>
      <c r="EEK167" s="235"/>
      <c r="EEL167" s="235"/>
      <c r="EEM167" s="235"/>
      <c r="EEN167" s="235"/>
      <c r="EEO167" s="235"/>
      <c r="EEP167" s="235"/>
      <c r="EEQ167" s="235"/>
      <c r="EER167" s="235"/>
      <c r="EES167" s="235"/>
      <c r="EET167" s="235"/>
      <c r="EEU167" s="235"/>
      <c r="EEV167" s="235"/>
      <c r="EEW167" s="235"/>
      <c r="EEX167" s="235"/>
      <c r="EEY167" s="235"/>
      <c r="EEZ167" s="235"/>
      <c r="EFA167" s="235"/>
      <c r="EFB167" s="235"/>
      <c r="EFC167" s="235"/>
      <c r="EFD167" s="235"/>
      <c r="EFE167" s="235"/>
      <c r="EFF167" s="235"/>
      <c r="EFG167" s="235"/>
      <c r="EFH167" s="235"/>
      <c r="EFI167" s="235"/>
      <c r="EFJ167" s="235"/>
      <c r="EFK167" s="235"/>
      <c r="EFL167" s="235"/>
      <c r="EFM167" s="235"/>
      <c r="EFN167" s="235"/>
      <c r="EFO167" s="235"/>
      <c r="EFP167" s="235"/>
      <c r="EFQ167" s="235"/>
      <c r="EFR167" s="235"/>
      <c r="EFS167" s="235"/>
      <c r="EFT167" s="235"/>
      <c r="EFU167" s="235"/>
      <c r="EFV167" s="235"/>
      <c r="EFW167" s="235"/>
      <c r="EFX167" s="235"/>
      <c r="EFY167" s="235"/>
      <c r="EFZ167" s="235"/>
      <c r="EGA167" s="235"/>
      <c r="EGB167" s="235"/>
      <c r="EGC167" s="235"/>
      <c r="EGD167" s="235"/>
      <c r="EGE167" s="235"/>
      <c r="EGF167" s="235"/>
      <c r="EGG167" s="235"/>
      <c r="EGH167" s="235"/>
      <c r="EGI167" s="235"/>
      <c r="EGJ167" s="235"/>
      <c r="EGK167" s="235"/>
      <c r="EGL167" s="235"/>
      <c r="EGM167" s="235"/>
      <c r="EGN167" s="235"/>
      <c r="EGO167" s="235"/>
      <c r="EGP167" s="235"/>
      <c r="EGQ167" s="235"/>
      <c r="EGR167" s="235"/>
      <c r="EGS167" s="235"/>
      <c r="EGT167" s="235"/>
      <c r="EGU167" s="235"/>
      <c r="EGV167" s="235"/>
      <c r="EGW167" s="235"/>
      <c r="EGX167" s="235"/>
      <c r="EGY167" s="235"/>
      <c r="EGZ167" s="235"/>
      <c r="EHA167" s="235"/>
      <c r="EHB167" s="235"/>
      <c r="EHC167" s="235"/>
      <c r="EHD167" s="235"/>
      <c r="EHE167" s="235"/>
      <c r="EHF167" s="235"/>
      <c r="EHG167" s="235"/>
      <c r="EHH167" s="235"/>
      <c r="EHI167" s="235"/>
      <c r="EHJ167" s="235"/>
      <c r="EHK167" s="235"/>
      <c r="EHL167" s="235"/>
      <c r="EHM167" s="235"/>
      <c r="EHN167" s="235"/>
      <c r="EHO167" s="235"/>
      <c r="EHP167" s="235"/>
      <c r="EHQ167" s="235"/>
      <c r="EHR167" s="235"/>
      <c r="EHS167" s="235"/>
      <c r="EHT167" s="235"/>
      <c r="EHU167" s="235"/>
      <c r="EHV167" s="235"/>
      <c r="EHW167" s="235"/>
      <c r="EHX167" s="235"/>
      <c r="EHY167" s="235"/>
      <c r="EHZ167" s="1427"/>
      <c r="EIA167" s="1428"/>
      <c r="EIB167" s="235"/>
      <c r="EIC167" s="1427"/>
      <c r="EID167" s="1428"/>
      <c r="EIE167" s="235"/>
      <c r="EIF167" s="1427"/>
      <c r="EIG167" s="1428"/>
      <c r="EIH167" s="235"/>
      <c r="EII167" s="235"/>
      <c r="EIJ167" s="1427"/>
      <c r="EIK167" s="1428"/>
      <c r="EIL167" s="235"/>
      <c r="EIM167" s="1427"/>
      <c r="EIN167" s="1428"/>
      <c r="EIO167" s="235"/>
      <c r="EIP167" s="1427"/>
      <c r="EIQ167" s="1428"/>
      <c r="EIR167" s="235"/>
      <c r="EIS167" s="235"/>
      <c r="EIT167" s="235"/>
      <c r="EIU167" s="235"/>
      <c r="EIV167" s="235"/>
      <c r="EIW167" s="235"/>
      <c r="EIX167" s="235"/>
      <c r="EIY167" s="235"/>
      <c r="EIZ167" s="235"/>
      <c r="EJA167" s="235"/>
      <c r="EJB167" s="235"/>
      <c r="EJC167" s="235"/>
      <c r="EJD167" s="235"/>
      <c r="EJE167" s="235"/>
      <c r="EJF167" s="235"/>
      <c r="EJG167" s="235"/>
      <c r="EJH167" s="235"/>
      <c r="EJI167" s="235"/>
      <c r="EJJ167" s="235"/>
      <c r="EJK167" s="235"/>
      <c r="EJL167" s="235"/>
      <c r="EJM167" s="235"/>
      <c r="EJN167" s="235"/>
      <c r="EJO167" s="235"/>
      <c r="EJP167" s="235"/>
      <c r="EJQ167" s="235"/>
      <c r="EKC167" s="1374"/>
      <c r="EKD167" s="1374"/>
      <c r="EKE167" s="1374"/>
      <c r="EKF167" s="1374"/>
      <c r="EKG167" s="1374"/>
      <c r="EKH167" s="1374"/>
      <c r="EKI167" s="1374"/>
      <c r="EKJ167" s="1374"/>
      <c r="EKK167" s="1374"/>
      <c r="EKL167" s="1374"/>
      <c r="EKM167" s="1374"/>
      <c r="EKN167" s="1374"/>
      <c r="EKO167" s="1374"/>
      <c r="EKP167" s="1374"/>
      <c r="EKQ167" s="1374"/>
      <c r="EKR167" s="1374"/>
      <c r="EKS167" s="1374"/>
      <c r="EKT167" s="1374"/>
      <c r="EKU167" s="1374"/>
      <c r="EKV167" s="1374"/>
      <c r="EKW167" s="1374"/>
      <c r="EKX167" s="1374"/>
      <c r="EKY167" s="1374"/>
      <c r="EKZ167" s="1374"/>
      <c r="ELA167" s="1374"/>
      <c r="ELB167" s="1374"/>
      <c r="ELC167" s="1374"/>
      <c r="ELD167" s="1374"/>
      <c r="ELE167" s="1374"/>
      <c r="ELF167" s="1374"/>
      <c r="ELG167" s="1374"/>
      <c r="ELH167" s="1374"/>
      <c r="ELI167" s="1374"/>
      <c r="ELJ167" s="1374"/>
      <c r="ELK167" s="1374"/>
      <c r="ELL167" s="1374"/>
      <c r="ELM167" s="1374"/>
      <c r="ELN167" s="1374"/>
      <c r="ELO167" s="1374"/>
      <c r="ELP167" s="1374"/>
      <c r="ELQ167" s="1374"/>
      <c r="ELR167" s="1374"/>
      <c r="ELS167" s="1374"/>
      <c r="ELT167" s="1374"/>
      <c r="ELU167" s="1374"/>
      <c r="ELV167" s="1374"/>
      <c r="ELW167" s="1374"/>
      <c r="ELX167" s="1374"/>
      <c r="ELY167" s="1374"/>
      <c r="ELZ167" s="1374"/>
      <c r="EMA167" s="1374"/>
      <c r="EMB167" s="1374"/>
      <c r="EMC167" s="1374"/>
      <c r="EMD167" s="1374"/>
      <c r="EME167" s="1374"/>
      <c r="EMF167" s="1374"/>
      <c r="EMG167" s="1374"/>
      <c r="EMH167" s="1374"/>
      <c r="ENN167" s="1502"/>
      <c r="ENO167" s="1602"/>
      <c r="ENP167" s="611"/>
      <c r="ENQ167" s="1502"/>
      <c r="ENR167" s="1602"/>
      <c r="ENS167" s="611"/>
      <c r="ENT167" s="1502"/>
      <c r="ENU167" s="1602"/>
      <c r="ENV167" s="611"/>
      <c r="ENW167" s="611"/>
      <c r="ENX167" s="1502"/>
      <c r="ENY167" s="1602"/>
      <c r="ENZ167" s="611"/>
      <c r="EOA167" s="1502"/>
      <c r="EOB167" s="1602"/>
      <c r="EOC167" s="611"/>
      <c r="EOD167" s="1502"/>
      <c r="EOE167" s="1602"/>
      <c r="EQF167" s="1502"/>
      <c r="EQG167" s="1602"/>
      <c r="EQH167" s="611"/>
      <c r="EQI167" s="1502"/>
      <c r="EQJ167" s="1602"/>
      <c r="EQK167" s="611"/>
      <c r="EQL167" s="1502"/>
      <c r="EQM167" s="1602"/>
      <c r="EQN167" s="611"/>
      <c r="EQO167" s="611"/>
      <c r="EQP167" s="1502"/>
      <c r="EQQ167" s="1602"/>
      <c r="EQR167" s="611"/>
      <c r="EQS167" s="1502"/>
      <c r="EQT167" s="1602"/>
      <c r="EQU167" s="611"/>
      <c r="EQV167" s="1502"/>
      <c r="EQW167" s="1602"/>
      <c r="ETA167" s="1518"/>
      <c r="ETB167" s="1518"/>
      <c r="ETC167" s="1518"/>
      <c r="ETD167" s="1518"/>
      <c r="ETE167" s="1518"/>
      <c r="ETF167" s="1518"/>
    </row>
    <row r="168" spans="1:998 1031:2032 2065:3906" s="226" customFormat="1" ht="15" customHeight="1">
      <c r="A168" s="1264"/>
      <c r="B168" s="1518"/>
      <c r="C168" s="1518"/>
      <c r="D168" s="1518"/>
      <c r="E168" s="1518"/>
      <c r="F168" s="1518"/>
      <c r="G168" s="1518"/>
      <c r="BB168" s="1502"/>
      <c r="BC168" s="1602"/>
      <c r="BD168" s="611"/>
      <c r="BE168" s="1502"/>
      <c r="BF168" s="1602"/>
      <c r="BG168" s="611"/>
      <c r="BH168" s="1502"/>
      <c r="BI168" s="1602"/>
      <c r="BJ168" s="611"/>
      <c r="BK168" s="611"/>
      <c r="BL168" s="1502"/>
      <c r="BM168" s="1602"/>
      <c r="BN168" s="611"/>
      <c r="BO168" s="1502"/>
      <c r="BP168" s="1602"/>
      <c r="BQ168" s="611"/>
      <c r="BR168" s="1502"/>
      <c r="BS168" s="1602"/>
      <c r="CN168" s="1502"/>
      <c r="CO168" s="1602"/>
      <c r="CP168" s="611"/>
      <c r="CQ168" s="1502"/>
      <c r="CR168" s="1602"/>
      <c r="CS168" s="611"/>
      <c r="CT168" s="1502"/>
      <c r="CU168" s="1602"/>
      <c r="CV168" s="611"/>
      <c r="CW168" s="611"/>
      <c r="CX168" s="1502"/>
      <c r="CY168" s="1602"/>
      <c r="CZ168" s="611"/>
      <c r="DA168" s="1502"/>
      <c r="DB168" s="1602"/>
      <c r="DC168" s="611"/>
      <c r="DD168" s="1502"/>
      <c r="DE168" s="1602"/>
      <c r="EP168" s="1502"/>
      <c r="EQ168" s="1602"/>
      <c r="ER168" s="611"/>
      <c r="ES168" s="1502"/>
      <c r="ET168" s="1602"/>
      <c r="EU168" s="611"/>
      <c r="EV168" s="1502"/>
      <c r="EW168" s="1602"/>
      <c r="EX168" s="611"/>
      <c r="EY168" s="611"/>
      <c r="EZ168" s="1502"/>
      <c r="FA168" s="1602"/>
      <c r="FB168" s="611"/>
      <c r="FC168" s="1502"/>
      <c r="FD168" s="1602"/>
      <c r="FE168" s="611"/>
      <c r="FF168" s="1502"/>
      <c r="FG168" s="1602"/>
      <c r="GR168" s="1502"/>
      <c r="GS168" s="1602"/>
      <c r="GT168" s="611"/>
      <c r="GU168" s="1502"/>
      <c r="GV168" s="1602"/>
      <c r="GW168" s="611"/>
      <c r="GX168" s="1502"/>
      <c r="GY168" s="1602"/>
      <c r="GZ168" s="611"/>
      <c r="HA168" s="611"/>
      <c r="HB168" s="1502"/>
      <c r="HC168" s="1602"/>
      <c r="HD168" s="611"/>
      <c r="HE168" s="1502"/>
      <c r="HF168" s="1602"/>
      <c r="HG168" s="611"/>
      <c r="HH168" s="1502"/>
      <c r="HI168" s="1602"/>
      <c r="IT168" s="1502"/>
      <c r="IU168" s="1602"/>
      <c r="IV168" s="611"/>
      <c r="IW168" s="1502"/>
      <c r="IX168" s="1602"/>
      <c r="IY168" s="611"/>
      <c r="IZ168" s="1502"/>
      <c r="JA168" s="1602"/>
      <c r="JB168" s="611"/>
      <c r="JC168" s="611"/>
      <c r="JD168" s="1502"/>
      <c r="JE168" s="1602"/>
      <c r="JF168" s="611"/>
      <c r="JG168" s="1502"/>
      <c r="JH168" s="1602"/>
      <c r="JI168" s="611"/>
      <c r="JJ168" s="1502"/>
      <c r="JK168" s="1602"/>
      <c r="KV168" s="1502"/>
      <c r="KW168" s="1602"/>
      <c r="KX168" s="611"/>
      <c r="KY168" s="1502"/>
      <c r="KZ168" s="1602"/>
      <c r="LA168" s="611"/>
      <c r="LB168" s="1502"/>
      <c r="LC168" s="1602"/>
      <c r="LD168" s="611"/>
      <c r="LE168" s="611"/>
      <c r="LF168" s="1502"/>
      <c r="LG168" s="1602"/>
      <c r="LH168" s="611"/>
      <c r="LI168" s="1502"/>
      <c r="LJ168" s="1602"/>
      <c r="LK168" s="611"/>
      <c r="LL168" s="1502"/>
      <c r="LM168" s="1602"/>
      <c r="MX168" s="1502"/>
      <c r="MY168" s="1602"/>
      <c r="MZ168" s="611"/>
      <c r="NA168" s="1502"/>
      <c r="NB168" s="1602"/>
      <c r="NC168" s="611"/>
      <c r="ND168" s="1502"/>
      <c r="NE168" s="1602"/>
      <c r="NF168" s="611"/>
      <c r="NG168" s="611"/>
      <c r="NH168" s="1502"/>
      <c r="NI168" s="1602"/>
      <c r="NJ168" s="611"/>
      <c r="NK168" s="1502"/>
      <c r="NL168" s="1602"/>
      <c r="NM168" s="611"/>
      <c r="NN168" s="1502"/>
      <c r="NO168" s="1602"/>
      <c r="OJ168" s="1502"/>
      <c r="OK168" s="1602"/>
      <c r="OL168" s="611"/>
      <c r="OM168" s="1502"/>
      <c r="ON168" s="1602"/>
      <c r="OO168" s="611"/>
      <c r="OP168" s="1502"/>
      <c r="OQ168" s="1602"/>
      <c r="OR168" s="611"/>
      <c r="OS168" s="611"/>
      <c r="OT168" s="1502"/>
      <c r="OU168" s="1602"/>
      <c r="OV168" s="611"/>
      <c r="OW168" s="1502"/>
      <c r="OX168" s="1602"/>
      <c r="OY168" s="611"/>
      <c r="OZ168" s="1502"/>
      <c r="PA168" s="1602"/>
      <c r="PV168" s="1502"/>
      <c r="PW168" s="1602"/>
      <c r="PX168" s="611"/>
      <c r="PY168" s="1502"/>
      <c r="PZ168" s="1602"/>
      <c r="QA168" s="611"/>
      <c r="QB168" s="1502"/>
      <c r="QC168" s="1602"/>
      <c r="QD168" s="611"/>
      <c r="QE168" s="611"/>
      <c r="QF168" s="1502"/>
      <c r="QG168" s="1602"/>
      <c r="QH168" s="611"/>
      <c r="QI168" s="1502"/>
      <c r="QJ168" s="1602"/>
      <c r="QK168" s="611"/>
      <c r="QL168" s="1502"/>
      <c r="QM168" s="1602"/>
      <c r="RX168" s="1502"/>
      <c r="RY168" s="1602"/>
      <c r="RZ168" s="611"/>
      <c r="SA168" s="1502"/>
      <c r="SB168" s="1602"/>
      <c r="SC168" s="611"/>
      <c r="SD168" s="1502"/>
      <c r="SE168" s="1602"/>
      <c r="SF168" s="611"/>
      <c r="SG168" s="611"/>
      <c r="SH168" s="1502"/>
      <c r="SI168" s="1602"/>
      <c r="SJ168" s="611"/>
      <c r="SK168" s="1502"/>
      <c r="SL168" s="1602"/>
      <c r="SM168" s="611"/>
      <c r="SN168" s="1502"/>
      <c r="SO168" s="1602"/>
      <c r="TZ168" s="1502"/>
      <c r="UA168" s="1602"/>
      <c r="UB168" s="611"/>
      <c r="UC168" s="1502"/>
      <c r="UD168" s="1602"/>
      <c r="UE168" s="611"/>
      <c r="UF168" s="1502"/>
      <c r="UG168" s="1602"/>
      <c r="UH168" s="611"/>
      <c r="UI168" s="611"/>
      <c r="UJ168" s="1502"/>
      <c r="UK168" s="1602"/>
      <c r="UL168" s="611"/>
      <c r="UM168" s="1502"/>
      <c r="UN168" s="1602"/>
      <c r="UO168" s="611"/>
      <c r="UP168" s="1502"/>
      <c r="UQ168" s="1602"/>
      <c r="WB168" s="1502"/>
      <c r="WC168" s="1602"/>
      <c r="WD168" s="611"/>
      <c r="WE168" s="1502"/>
      <c r="WF168" s="1602"/>
      <c r="WG168" s="611"/>
      <c r="WH168" s="1502"/>
      <c r="WI168" s="1602"/>
      <c r="WJ168" s="611"/>
      <c r="WK168" s="611"/>
      <c r="WL168" s="1502"/>
      <c r="WM168" s="1602"/>
      <c r="WN168" s="611"/>
      <c r="WO168" s="1502"/>
      <c r="WP168" s="1602"/>
      <c r="WQ168" s="611"/>
      <c r="WR168" s="1502"/>
      <c r="WS168" s="1602"/>
      <c r="YD168" s="1502"/>
      <c r="YE168" s="1602"/>
      <c r="YF168" s="611"/>
      <c r="YG168" s="1502"/>
      <c r="YH168" s="1602"/>
      <c r="YI168" s="611"/>
      <c r="YJ168" s="1502"/>
      <c r="YK168" s="1602"/>
      <c r="YL168" s="611"/>
      <c r="YM168" s="611"/>
      <c r="YN168" s="1502"/>
      <c r="YO168" s="1602"/>
      <c r="YP168" s="611"/>
      <c r="YQ168" s="1502"/>
      <c r="YR168" s="1602"/>
      <c r="YS168" s="611"/>
      <c r="YT168" s="1502"/>
      <c r="YU168" s="1602"/>
      <c r="AAF168" s="1502"/>
      <c r="AAG168" s="1602"/>
      <c r="AAH168" s="611"/>
      <c r="AAI168" s="1502"/>
      <c r="AAJ168" s="1602"/>
      <c r="AAK168" s="611"/>
      <c r="AAL168" s="1502"/>
      <c r="AAM168" s="1602"/>
      <c r="AAN168" s="611"/>
      <c r="AAO168" s="611"/>
      <c r="AAP168" s="1502"/>
      <c r="AAQ168" s="1602"/>
      <c r="AAR168" s="611"/>
      <c r="AAS168" s="1502"/>
      <c r="AAT168" s="1602"/>
      <c r="AAU168" s="611"/>
      <c r="AAV168" s="1502"/>
      <c r="AAW168" s="1602"/>
      <c r="ACH168" s="1502"/>
      <c r="ACI168" s="1602"/>
      <c r="ACJ168" s="611"/>
      <c r="ACK168" s="1502"/>
      <c r="ACL168" s="1602"/>
      <c r="ACM168" s="611"/>
      <c r="ACN168" s="1502"/>
      <c r="ACO168" s="1602"/>
      <c r="ACP168" s="611"/>
      <c r="ACQ168" s="611"/>
      <c r="ACR168" s="1502"/>
      <c r="ACS168" s="1602"/>
      <c r="ACT168" s="611"/>
      <c r="ACU168" s="1502"/>
      <c r="ACV168" s="1602"/>
      <c r="ACW168" s="611"/>
      <c r="ACX168" s="1502"/>
      <c r="ACY168" s="1602"/>
      <c r="AEJ168" s="1502"/>
      <c r="AEK168" s="1602"/>
      <c r="AEL168" s="611"/>
      <c r="AEM168" s="1502"/>
      <c r="AEN168" s="1602"/>
      <c r="AEO168" s="611"/>
      <c r="AEP168" s="1502"/>
      <c r="AEQ168" s="1602"/>
      <c r="AER168" s="611"/>
      <c r="AES168" s="611"/>
      <c r="AET168" s="1502"/>
      <c r="AEU168" s="1602"/>
      <c r="AEV168" s="611"/>
      <c r="AEW168" s="1502"/>
      <c r="AEX168" s="1602"/>
      <c r="AEY168" s="611"/>
      <c r="AEZ168" s="1502"/>
      <c r="AFA168" s="1602"/>
      <c r="AGL168" s="1502"/>
      <c r="AGM168" s="1602"/>
      <c r="AGN168" s="611"/>
      <c r="AGO168" s="1502"/>
      <c r="AGP168" s="1602"/>
      <c r="AGQ168" s="611"/>
      <c r="AGR168" s="1502"/>
      <c r="AGS168" s="1602"/>
      <c r="AGT168" s="611"/>
      <c r="AGU168" s="611"/>
      <c r="AGV168" s="1502"/>
      <c r="AGW168" s="1602"/>
      <c r="AGX168" s="611"/>
      <c r="AGY168" s="1502"/>
      <c r="AGZ168" s="1602"/>
      <c r="AHA168" s="611"/>
      <c r="AHB168" s="1502"/>
      <c r="AHC168" s="1602"/>
      <c r="AIN168" s="1502"/>
      <c r="AIO168" s="1602"/>
      <c r="AIP168" s="611"/>
      <c r="AIQ168" s="1502"/>
      <c r="AIR168" s="1602"/>
      <c r="AIS168" s="611"/>
      <c r="AIT168" s="1502"/>
      <c r="AIU168" s="1602"/>
      <c r="AIV168" s="611"/>
      <c r="AIW168" s="611"/>
      <c r="AIX168" s="1502"/>
      <c r="AIY168" s="1602"/>
      <c r="AIZ168" s="611"/>
      <c r="AJA168" s="1502"/>
      <c r="AJB168" s="1602"/>
      <c r="AJC168" s="611"/>
      <c r="AJD168" s="1502"/>
      <c r="AJE168" s="1602"/>
      <c r="AKP168" s="1502"/>
      <c r="AKQ168" s="1602"/>
      <c r="AKR168" s="611"/>
      <c r="AKS168" s="1502"/>
      <c r="AKT168" s="1602"/>
      <c r="AKU168" s="611"/>
      <c r="AKV168" s="1502"/>
      <c r="AKW168" s="1602"/>
      <c r="AKX168" s="611"/>
      <c r="AKY168" s="611"/>
      <c r="AKZ168" s="1502"/>
      <c r="ALA168" s="1602"/>
      <c r="ALB168" s="611"/>
      <c r="ALC168" s="1502"/>
      <c r="ALD168" s="1602"/>
      <c r="ALE168" s="611"/>
      <c r="ALF168" s="1502"/>
      <c r="ALG168" s="1602"/>
      <c r="AMR168" s="1502"/>
      <c r="AMS168" s="1602"/>
      <c r="AMT168" s="611"/>
      <c r="AMU168" s="1502"/>
      <c r="AMV168" s="1602"/>
      <c r="AMW168" s="611"/>
      <c r="AMX168" s="1502"/>
      <c r="AMY168" s="1602"/>
      <c r="AMZ168" s="611"/>
      <c r="ANA168" s="611"/>
      <c r="ANB168" s="1502"/>
      <c r="ANC168" s="1602"/>
      <c r="AND168" s="611"/>
      <c r="ANE168" s="1502"/>
      <c r="ANF168" s="1602"/>
      <c r="ANG168" s="611"/>
      <c r="ANH168" s="1502"/>
      <c r="ANI168" s="1602"/>
      <c r="AOT168" s="1502"/>
      <c r="AOU168" s="1602"/>
      <c r="AOV168" s="611"/>
      <c r="AOW168" s="1502"/>
      <c r="AOX168" s="1602"/>
      <c r="AOY168" s="611"/>
      <c r="AOZ168" s="1502"/>
      <c r="APA168" s="1602"/>
      <c r="APB168" s="611"/>
      <c r="APC168" s="611"/>
      <c r="APD168" s="1502"/>
      <c r="APE168" s="1602"/>
      <c r="APF168" s="611"/>
      <c r="APG168" s="1502"/>
      <c r="APH168" s="1602"/>
      <c r="API168" s="611"/>
      <c r="APJ168" s="1502"/>
      <c r="APK168" s="1602"/>
      <c r="AQV168" s="1502"/>
      <c r="AQW168" s="1602"/>
      <c r="AQX168" s="611"/>
      <c r="AQY168" s="1502"/>
      <c r="AQZ168" s="1602"/>
      <c r="ARA168" s="611"/>
      <c r="ARB168" s="1502"/>
      <c r="ARC168" s="1602"/>
      <c r="ARD168" s="611"/>
      <c r="ARE168" s="611"/>
      <c r="ARF168" s="1502"/>
      <c r="ARG168" s="1602"/>
      <c r="ARH168" s="611"/>
      <c r="ARI168" s="1502"/>
      <c r="ARJ168" s="1602"/>
      <c r="ARK168" s="611"/>
      <c r="ARL168" s="1502"/>
      <c r="ARM168" s="1602"/>
      <c r="ASX168" s="1502"/>
      <c r="ASY168" s="1602"/>
      <c r="ASZ168" s="611"/>
      <c r="ATA168" s="1502"/>
      <c r="ATB168" s="1602"/>
      <c r="ATC168" s="611"/>
      <c r="ATD168" s="1502"/>
      <c r="ATE168" s="1602"/>
      <c r="ATF168" s="611"/>
      <c r="ATG168" s="611"/>
      <c r="ATH168" s="1502"/>
      <c r="ATI168" s="1602"/>
      <c r="ATJ168" s="611"/>
      <c r="ATK168" s="1502"/>
      <c r="ATL168" s="1602"/>
      <c r="ATM168" s="611"/>
      <c r="ATN168" s="1502"/>
      <c r="ATO168" s="1602"/>
      <c r="AUI168" s="1377"/>
      <c r="AUJ168" s="1377"/>
      <c r="AUK168" s="1377"/>
      <c r="AUL168" s="1377"/>
      <c r="AUM168" s="1377"/>
      <c r="AUN168" s="1377"/>
      <c r="AUO168" s="1377"/>
      <c r="AUP168" s="1377"/>
      <c r="AUQ168" s="1377"/>
      <c r="AUR168" s="1377"/>
      <c r="AUS168" s="1377"/>
      <c r="AUT168" s="1377"/>
      <c r="AUU168" s="1377"/>
      <c r="AUV168" s="1377"/>
      <c r="AUW168" s="1377"/>
      <c r="AUX168" s="1377"/>
      <c r="AUY168" s="1377"/>
      <c r="AUZ168" s="1377"/>
      <c r="AVA168" s="1377"/>
      <c r="AVB168" s="1377"/>
      <c r="AVC168" s="1377"/>
      <c r="AVD168" s="1377"/>
      <c r="AVP168" s="868"/>
      <c r="AVQ168" s="868"/>
      <c r="AVR168" s="868"/>
      <c r="AVS168" s="868"/>
      <c r="AVT168" s="868"/>
      <c r="AVU168" s="868"/>
      <c r="AVV168" s="868"/>
      <c r="AVW168" s="868"/>
      <c r="AVX168" s="868"/>
      <c r="AVY168" s="868"/>
      <c r="AVZ168" s="868"/>
      <c r="AWA168" s="868"/>
      <c r="AWB168" s="868"/>
      <c r="AWC168" s="868"/>
      <c r="AWD168" s="868"/>
      <c r="AWE168" s="868"/>
      <c r="AWF168" s="868"/>
      <c r="AWG168" s="868"/>
      <c r="AWH168" s="868"/>
      <c r="AWI168" s="868"/>
      <c r="AWJ168" s="868"/>
      <c r="AWK168" s="868"/>
      <c r="AWL168" s="868"/>
      <c r="AWM168" s="868"/>
      <c r="AWN168" s="868"/>
      <c r="AWO168" s="868"/>
      <c r="AWP168" s="868"/>
      <c r="AWQ168" s="868"/>
      <c r="AWR168" s="868"/>
      <c r="AWS168" s="868"/>
      <c r="AWT168" s="868"/>
      <c r="AWU168" s="868"/>
      <c r="AWV168" s="868"/>
      <c r="AWW168" s="868"/>
      <c r="AWX168" s="868"/>
      <c r="AWY168" s="868"/>
      <c r="AWZ168" s="868"/>
      <c r="AXQ168" s="868"/>
      <c r="AXR168" s="868"/>
      <c r="AXS168" s="868"/>
      <c r="AXT168" s="868"/>
      <c r="AXU168" s="868"/>
      <c r="AXV168" s="868"/>
      <c r="AXW168" s="868"/>
      <c r="AXX168" s="868"/>
      <c r="AXY168" s="868"/>
      <c r="AXZ168" s="868"/>
      <c r="AYA168" s="868"/>
      <c r="AYB168" s="868"/>
      <c r="AYC168" s="868"/>
      <c r="AYD168" s="868"/>
      <c r="AYE168" s="868"/>
      <c r="AYF168" s="868"/>
      <c r="AYG168" s="868"/>
      <c r="AYH168" s="868"/>
      <c r="AYI168" s="868"/>
      <c r="AYJ168" s="868"/>
      <c r="AYK168" s="868"/>
      <c r="AYL168" s="868"/>
      <c r="AYM168" s="868"/>
      <c r="AZL168" s="1502"/>
      <c r="AZM168" s="1602"/>
      <c r="AZN168" s="611"/>
      <c r="AZO168" s="1502"/>
      <c r="AZP168" s="1602"/>
      <c r="AZQ168" s="611"/>
      <c r="AZR168" s="1502"/>
      <c r="AZS168" s="1602"/>
      <c r="AZT168" s="611"/>
      <c r="AZU168" s="611"/>
      <c r="AZV168" s="1502"/>
      <c r="AZW168" s="1602"/>
      <c r="AZX168" s="611"/>
      <c r="AZY168" s="1502"/>
      <c r="AZZ168" s="1602"/>
      <c r="BAA168" s="611"/>
      <c r="BAB168" s="1502"/>
      <c r="BAC168" s="1602"/>
      <c r="BBN168" s="1502"/>
      <c r="BBO168" s="1602"/>
      <c r="BBP168" s="611"/>
      <c r="BBQ168" s="1502"/>
      <c r="BBR168" s="1602"/>
      <c r="BBS168" s="611"/>
      <c r="BBT168" s="1502"/>
      <c r="BBU168" s="1602"/>
      <c r="BBV168" s="611"/>
      <c r="BBW168" s="611"/>
      <c r="BBX168" s="1502"/>
      <c r="BBY168" s="1602"/>
      <c r="BBZ168" s="611"/>
      <c r="BCA168" s="1502"/>
      <c r="BCB168" s="1602"/>
      <c r="BCC168" s="611"/>
      <c r="BCD168" s="1502"/>
      <c r="BCE168" s="1602"/>
      <c r="BDP168" s="1502"/>
      <c r="BDQ168" s="1602"/>
      <c r="BDR168" s="611"/>
      <c r="BDS168" s="1502"/>
      <c r="BDT168" s="1602"/>
      <c r="BDU168" s="611"/>
      <c r="BDV168" s="1502"/>
      <c r="BDW168" s="1602"/>
      <c r="BDX168" s="611"/>
      <c r="BDY168" s="611"/>
      <c r="BDZ168" s="1502"/>
      <c r="BEA168" s="1602"/>
      <c r="BEB168" s="611"/>
      <c r="BEC168" s="1502"/>
      <c r="BED168" s="1602"/>
      <c r="BEE168" s="611"/>
      <c r="BEF168" s="1502"/>
      <c r="BEG168" s="1602"/>
      <c r="BFR168" s="1502"/>
      <c r="BFS168" s="1602"/>
      <c r="BFT168" s="611"/>
      <c r="BFU168" s="1502"/>
      <c r="BFV168" s="1602"/>
      <c r="BFW168" s="611"/>
      <c r="BFX168" s="1502"/>
      <c r="BFY168" s="1602"/>
      <c r="BFZ168" s="611"/>
      <c r="BGA168" s="611"/>
      <c r="BGB168" s="1502"/>
      <c r="BGC168" s="1602"/>
      <c r="BGD168" s="611"/>
      <c r="BGE168" s="1502"/>
      <c r="BGF168" s="1602"/>
      <c r="BGG168" s="611"/>
      <c r="BGH168" s="1502"/>
      <c r="BGI168" s="1602"/>
      <c r="BHT168" s="1502"/>
      <c r="BHU168" s="1602"/>
      <c r="BHV168" s="611"/>
      <c r="BHW168" s="1502"/>
      <c r="BHX168" s="1602"/>
      <c r="BHY168" s="611"/>
      <c r="BHZ168" s="1502"/>
      <c r="BIA168" s="1602"/>
      <c r="BIB168" s="611"/>
      <c r="BIC168" s="611"/>
      <c r="BID168" s="1502"/>
      <c r="BIE168" s="1602"/>
      <c r="BIF168" s="611"/>
      <c r="BIG168" s="1502"/>
      <c r="BIH168" s="1602"/>
      <c r="BII168" s="611"/>
      <c r="BIJ168" s="1502"/>
      <c r="BIK168" s="1602"/>
      <c r="BJV168" s="1502"/>
      <c r="BJW168" s="1602"/>
      <c r="BJX168" s="611"/>
      <c r="BJY168" s="1502"/>
      <c r="BJZ168" s="1602"/>
      <c r="BKA168" s="611"/>
      <c r="BKB168" s="1502"/>
      <c r="BKC168" s="1602"/>
      <c r="BKD168" s="611"/>
      <c r="BKE168" s="611"/>
      <c r="BKF168" s="1502"/>
      <c r="BKG168" s="1602"/>
      <c r="BKH168" s="611"/>
      <c r="BKI168" s="1502"/>
      <c r="BKJ168" s="1602"/>
      <c r="BKK168" s="611"/>
      <c r="BKL168" s="1502"/>
      <c r="BKM168" s="1602"/>
      <c r="BLX168" s="1502"/>
      <c r="BLY168" s="1602"/>
      <c r="BLZ168" s="611"/>
      <c r="BMA168" s="1502"/>
      <c r="BMB168" s="1602"/>
      <c r="BMC168" s="611"/>
      <c r="BMD168" s="1502"/>
      <c r="BME168" s="1602"/>
      <c r="BMF168" s="611"/>
      <c r="BMG168" s="611"/>
      <c r="BMH168" s="1502"/>
      <c r="BMI168" s="1602"/>
      <c r="BMJ168" s="611"/>
      <c r="BMK168" s="1502"/>
      <c r="BML168" s="1602"/>
      <c r="BMM168" s="611"/>
      <c r="BMN168" s="1502"/>
      <c r="BMO168" s="1602"/>
      <c r="BNZ168" s="1502"/>
      <c r="BOA168" s="1602"/>
      <c r="BOB168" s="611"/>
      <c r="BOC168" s="1502"/>
      <c r="BOD168" s="1602"/>
      <c r="BOE168" s="611"/>
      <c r="BOF168" s="1502"/>
      <c r="BOG168" s="1602"/>
      <c r="BOH168" s="611"/>
      <c r="BOI168" s="611"/>
      <c r="BOJ168" s="1502"/>
      <c r="BOK168" s="1602"/>
      <c r="BOL168" s="611"/>
      <c r="BOM168" s="1502"/>
      <c r="BON168" s="1602"/>
      <c r="BOO168" s="611"/>
      <c r="BOP168" s="1502"/>
      <c r="BOQ168" s="1602"/>
      <c r="BQB168" s="1502"/>
      <c r="BQC168" s="1602"/>
      <c r="BQD168" s="611"/>
      <c r="BQE168" s="1502"/>
      <c r="BQF168" s="1602"/>
      <c r="BQG168" s="611"/>
      <c r="BQH168" s="1502"/>
      <c r="BQI168" s="1602"/>
      <c r="BQJ168" s="611"/>
      <c r="BQK168" s="611"/>
      <c r="BQL168" s="1502"/>
      <c r="BQM168" s="1602"/>
      <c r="BQN168" s="611"/>
      <c r="BQO168" s="1502"/>
      <c r="BQP168" s="1602"/>
      <c r="BQQ168" s="611"/>
      <c r="BQR168" s="1502"/>
      <c r="BQS168" s="1602"/>
      <c r="BSD168" s="1502"/>
      <c r="BSE168" s="1602"/>
      <c r="BSF168" s="611"/>
      <c r="BSG168" s="1502"/>
      <c r="BSH168" s="1602"/>
      <c r="BSI168" s="611"/>
      <c r="BSJ168" s="1502"/>
      <c r="BSK168" s="1602"/>
      <c r="BSL168" s="611"/>
      <c r="BSM168" s="611"/>
      <c r="BSN168" s="1502"/>
      <c r="BSO168" s="1602"/>
      <c r="BSP168" s="611"/>
      <c r="BSQ168" s="1502"/>
      <c r="BSR168" s="1602"/>
      <c r="BSS168" s="611"/>
      <c r="BST168" s="1502"/>
      <c r="BSU168" s="1602"/>
      <c r="BUF168" s="1502"/>
      <c r="BUG168" s="1602"/>
      <c r="BUH168" s="611"/>
      <c r="BUI168" s="1502"/>
      <c r="BUJ168" s="1602"/>
      <c r="BUK168" s="611"/>
      <c r="BUL168" s="1502"/>
      <c r="BUM168" s="1602"/>
      <c r="BUN168" s="611"/>
      <c r="BUO168" s="611"/>
      <c r="BUP168" s="1502"/>
      <c r="BUQ168" s="1602"/>
      <c r="BUR168" s="611"/>
      <c r="BUS168" s="1502"/>
      <c r="BUT168" s="1602"/>
      <c r="BUU168" s="611"/>
      <c r="BUV168" s="1502"/>
      <c r="BUW168" s="1602"/>
      <c r="BWH168" s="1502"/>
      <c r="BWI168" s="1602"/>
      <c r="BWJ168" s="611"/>
      <c r="BWK168" s="1502"/>
      <c r="BWL168" s="1602"/>
      <c r="BWM168" s="611"/>
      <c r="BWN168" s="1502"/>
      <c r="BWO168" s="1602"/>
      <c r="BWP168" s="611"/>
      <c r="BWQ168" s="611"/>
      <c r="BWR168" s="1502"/>
      <c r="BWS168" s="1602"/>
      <c r="BWT168" s="611"/>
      <c r="BWU168" s="1502"/>
      <c r="BWV168" s="1602"/>
      <c r="BWW168" s="611"/>
      <c r="BWX168" s="1502"/>
      <c r="BWY168" s="1602"/>
      <c r="BYJ168" s="1502"/>
      <c r="BYK168" s="1602"/>
      <c r="BYL168" s="611"/>
      <c r="BYM168" s="1502"/>
      <c r="BYN168" s="1602"/>
      <c r="BYO168" s="611"/>
      <c r="BYP168" s="1502"/>
      <c r="BYQ168" s="1602"/>
      <c r="BYR168" s="611"/>
      <c r="BYS168" s="611"/>
      <c r="BYT168" s="1502"/>
      <c r="BYU168" s="1602"/>
      <c r="BYV168" s="611"/>
      <c r="BYW168" s="1502"/>
      <c r="BYX168" s="1602"/>
      <c r="BYY168" s="611"/>
      <c r="BYZ168" s="1502"/>
      <c r="BZA168" s="1602"/>
      <c r="CAL168" s="1502"/>
      <c r="CAM168" s="1602"/>
      <c r="CAN168" s="611"/>
      <c r="CAO168" s="1502"/>
      <c r="CAP168" s="1602"/>
      <c r="CAQ168" s="611"/>
      <c r="CAR168" s="1502"/>
      <c r="CAS168" s="1602"/>
      <c r="CAT168" s="611"/>
      <c r="CAU168" s="611"/>
      <c r="CAV168" s="1502"/>
      <c r="CAW168" s="1602"/>
      <c r="CAX168" s="611"/>
      <c r="CAY168" s="1502"/>
      <c r="CAZ168" s="1602"/>
      <c r="CBA168" s="611"/>
      <c r="CBB168" s="1502"/>
      <c r="CBC168" s="1602"/>
      <c r="CCN168" s="1502"/>
      <c r="CCO168" s="1602"/>
      <c r="CCP168" s="611"/>
      <c r="CCQ168" s="1502"/>
      <c r="CCR168" s="1602"/>
      <c r="CCS168" s="611"/>
      <c r="CCT168" s="1502"/>
      <c r="CCU168" s="1602"/>
      <c r="CCV168" s="611"/>
      <c r="CCW168" s="611"/>
      <c r="CCX168" s="1502"/>
      <c r="CCY168" s="1602"/>
      <c r="CCZ168" s="611"/>
      <c r="CDA168" s="1502"/>
      <c r="CDB168" s="1602"/>
      <c r="CDC168" s="611"/>
      <c r="CDD168" s="1502"/>
      <c r="CDE168" s="1602"/>
      <c r="CEP168" s="1502"/>
      <c r="CEQ168" s="1602"/>
      <c r="CER168" s="611"/>
      <c r="CES168" s="1502"/>
      <c r="CET168" s="1602"/>
      <c r="CEU168" s="611"/>
      <c r="CEV168" s="1502"/>
      <c r="CEW168" s="1602"/>
      <c r="CEX168" s="611"/>
      <c r="CEY168" s="611"/>
      <c r="CEZ168" s="1502"/>
      <c r="CFA168" s="1602"/>
      <c r="CFB168" s="611"/>
      <c r="CFC168" s="1502"/>
      <c r="CFD168" s="1602"/>
      <c r="CFE168" s="611"/>
      <c r="CFF168" s="1502"/>
      <c r="CFG168" s="1602"/>
      <c r="CGR168" s="1502"/>
      <c r="CGS168" s="1602"/>
      <c r="CGT168" s="611"/>
      <c r="CGU168" s="1502"/>
      <c r="CGV168" s="1602"/>
      <c r="CGW168" s="611"/>
      <c r="CGX168" s="1502"/>
      <c r="CGY168" s="1602"/>
      <c r="CGZ168" s="611"/>
      <c r="CHA168" s="611"/>
      <c r="CHB168" s="1502"/>
      <c r="CHC168" s="1602"/>
      <c r="CHD168" s="611"/>
      <c r="CHE168" s="1502"/>
      <c r="CHF168" s="1602"/>
      <c r="CHG168" s="611"/>
      <c r="CHH168" s="1502"/>
      <c r="CHI168" s="1602"/>
      <c r="CIT168" s="1502"/>
      <c r="CIU168" s="1602"/>
      <c r="CIV168" s="611"/>
      <c r="CIW168" s="1502"/>
      <c r="CIX168" s="1602"/>
      <c r="CIY168" s="611"/>
      <c r="CIZ168" s="1502"/>
      <c r="CJA168" s="1602"/>
      <c r="CJB168" s="611"/>
      <c r="CJC168" s="611"/>
      <c r="CJD168" s="1502"/>
      <c r="CJE168" s="1602"/>
      <c r="CJF168" s="611"/>
      <c r="CJG168" s="1502"/>
      <c r="CJH168" s="1602"/>
      <c r="CJI168" s="611"/>
      <c r="CJJ168" s="1502"/>
      <c r="CJK168" s="1602"/>
      <c r="CKV168" s="1502"/>
      <c r="CKW168" s="1602"/>
      <c r="CKX168" s="611"/>
      <c r="CKY168" s="1502"/>
      <c r="CKZ168" s="1602"/>
      <c r="CLA168" s="611"/>
      <c r="CLB168" s="1502"/>
      <c r="CLC168" s="1602"/>
      <c r="CLD168" s="611"/>
      <c r="CLE168" s="611"/>
      <c r="CLF168" s="1502"/>
      <c r="CLG168" s="1602"/>
      <c r="CLH168" s="611"/>
      <c r="CLI168" s="1502"/>
      <c r="CLJ168" s="1602"/>
      <c r="CLK168" s="611"/>
      <c r="CLL168" s="1502"/>
      <c r="CLM168" s="1602"/>
      <c r="CMX168" s="1502"/>
      <c r="CMY168" s="1602"/>
      <c r="CMZ168" s="611"/>
      <c r="CNA168" s="1502"/>
      <c r="CNB168" s="1602"/>
      <c r="CNC168" s="611"/>
      <c r="CND168" s="1502"/>
      <c r="CNE168" s="1602"/>
      <c r="CNF168" s="611"/>
      <c r="CNG168" s="611"/>
      <c r="CNH168" s="1502"/>
      <c r="CNI168" s="1602"/>
      <c r="CNJ168" s="611"/>
      <c r="CNK168" s="1502"/>
      <c r="CNL168" s="1602"/>
      <c r="CNM168" s="611"/>
      <c r="CNN168" s="1502"/>
      <c r="CNO168" s="1602"/>
      <c r="COZ168" s="1502"/>
      <c r="CPA168" s="1602"/>
      <c r="CPB168" s="611"/>
      <c r="CPC168" s="1502"/>
      <c r="CPD168" s="1602"/>
      <c r="CPE168" s="611"/>
      <c r="CPF168" s="1502"/>
      <c r="CPG168" s="1602"/>
      <c r="CPH168" s="611"/>
      <c r="CPI168" s="611"/>
      <c r="CPJ168" s="1502"/>
      <c r="CPK168" s="1602"/>
      <c r="CPL168" s="611"/>
      <c r="CPM168" s="1502"/>
      <c r="CPN168" s="1602"/>
      <c r="CPO168" s="611"/>
      <c r="CPP168" s="1502"/>
      <c r="CPQ168" s="1602"/>
      <c r="CRB168" s="1502"/>
      <c r="CRC168" s="1602"/>
      <c r="CRD168" s="611"/>
      <c r="CRE168" s="1502"/>
      <c r="CRF168" s="1602"/>
      <c r="CRG168" s="611"/>
      <c r="CRH168" s="1502"/>
      <c r="CRI168" s="1602"/>
      <c r="CRJ168" s="611"/>
      <c r="CRK168" s="611"/>
      <c r="CRL168" s="1502"/>
      <c r="CRM168" s="1602"/>
      <c r="CRN168" s="611"/>
      <c r="CRO168" s="1502"/>
      <c r="CRP168" s="1602"/>
      <c r="CRQ168" s="611"/>
      <c r="CRR168" s="1502"/>
      <c r="CRS168" s="1602"/>
      <c r="CTD168" s="1502"/>
      <c r="CTE168" s="1602"/>
      <c r="CTF168" s="611"/>
      <c r="CTG168" s="1502"/>
      <c r="CTH168" s="1602"/>
      <c r="CTI168" s="611"/>
      <c r="CTJ168" s="1502"/>
      <c r="CTK168" s="1602"/>
      <c r="CTL168" s="611"/>
      <c r="CTM168" s="611"/>
      <c r="CTN168" s="1502"/>
      <c r="CTO168" s="1602"/>
      <c r="CTP168" s="611"/>
      <c r="CTQ168" s="1502"/>
      <c r="CTR168" s="1602"/>
      <c r="CTS168" s="611"/>
      <c r="CTT168" s="1502"/>
      <c r="CTU168" s="1602"/>
      <c r="CWL168" s="1502"/>
      <c r="CWM168" s="1602"/>
      <c r="CWN168" s="611"/>
      <c r="CWO168" s="1502"/>
      <c r="CWP168" s="1602"/>
      <c r="CWQ168" s="611"/>
      <c r="CWR168" s="1502"/>
      <c r="CWS168" s="1602"/>
      <c r="CWT168" s="611"/>
      <c r="CWU168" s="611"/>
      <c r="CWV168" s="1502"/>
      <c r="CWW168" s="1602"/>
      <c r="CWX168" s="611"/>
      <c r="CWY168" s="1502"/>
      <c r="CWZ168" s="1602"/>
      <c r="CXA168" s="611"/>
      <c r="CXB168" s="1502"/>
      <c r="CXC168" s="1602"/>
      <c r="DAJ168" s="1502"/>
      <c r="DAK168" s="1602"/>
      <c r="DAL168" s="611"/>
      <c r="DAM168" s="1502"/>
      <c r="DAN168" s="1602"/>
      <c r="DAO168" s="611"/>
      <c r="DAP168" s="1502"/>
      <c r="DAQ168" s="1602"/>
      <c r="DAR168" s="611"/>
      <c r="DAS168" s="611"/>
      <c r="DAT168" s="1502"/>
      <c r="DAU168" s="1602"/>
      <c r="DAV168" s="611"/>
      <c r="DAW168" s="1502"/>
      <c r="DAX168" s="1602"/>
      <c r="DAY168" s="611"/>
      <c r="DAZ168" s="1502"/>
      <c r="DBA168" s="1602"/>
      <c r="DDR168" s="1502"/>
      <c r="DDS168" s="1602"/>
      <c r="DDT168" s="611"/>
      <c r="DDU168" s="1502"/>
      <c r="DDV168" s="1602"/>
      <c r="DDW168" s="611"/>
      <c r="DDX168" s="1502"/>
      <c r="DDY168" s="1602"/>
      <c r="DDZ168" s="611"/>
      <c r="DEA168" s="611"/>
      <c r="DEB168" s="1502"/>
      <c r="DEC168" s="1602"/>
      <c r="DED168" s="611"/>
      <c r="DEE168" s="1502"/>
      <c r="DEF168" s="1602"/>
      <c r="DEG168" s="611"/>
      <c r="DEH168" s="1502"/>
      <c r="DEI168" s="1602"/>
      <c r="DGZ168" s="1502"/>
      <c r="DHA168" s="1602"/>
      <c r="DHB168" s="611"/>
      <c r="DHC168" s="1502"/>
      <c r="DHD168" s="1602"/>
      <c r="DHE168" s="611"/>
      <c r="DHF168" s="1502"/>
      <c r="DHG168" s="1602"/>
      <c r="DHH168" s="611"/>
      <c r="DHI168" s="611"/>
      <c r="DHJ168" s="1502"/>
      <c r="DHK168" s="1602"/>
      <c r="DHL168" s="611"/>
      <c r="DHM168" s="1502"/>
      <c r="DHN168" s="1602"/>
      <c r="DHO168" s="611"/>
      <c r="DHP168" s="1502"/>
      <c r="DHQ168" s="1602"/>
      <c r="DKH168" s="1502"/>
      <c r="DKI168" s="1602"/>
      <c r="DKJ168" s="611"/>
      <c r="DKK168" s="1502"/>
      <c r="DKL168" s="1602"/>
      <c r="DKM168" s="611"/>
      <c r="DKN168" s="1502"/>
      <c r="DKO168" s="1602"/>
      <c r="DKP168" s="611"/>
      <c r="DKQ168" s="611"/>
      <c r="DKR168" s="1502"/>
      <c r="DKS168" s="1602"/>
      <c r="DKT168" s="611"/>
      <c r="DKU168" s="1502"/>
      <c r="DKV168" s="1602"/>
      <c r="DKW168" s="611"/>
      <c r="DKX168" s="1502"/>
      <c r="DKY168" s="1602"/>
      <c r="DLJ168" s="792"/>
      <c r="DLK168" s="792"/>
      <c r="DLL168" s="792"/>
      <c r="DLM168" s="792"/>
      <c r="DLN168" s="792"/>
      <c r="DLO168" s="792"/>
      <c r="DLP168" s="792"/>
      <c r="DLQ168" s="792"/>
      <c r="DLR168" s="792"/>
      <c r="DLS168" s="792"/>
      <c r="DLT168" s="792"/>
      <c r="DLU168" s="792"/>
      <c r="DLV168" s="792"/>
      <c r="DLW168" s="792"/>
      <c r="DLX168" s="792"/>
      <c r="DLY168" s="792"/>
      <c r="DLZ168" s="792"/>
      <c r="DMA168" s="792"/>
      <c r="DMB168" s="792"/>
      <c r="DMC168" s="792"/>
      <c r="DMD168" s="792"/>
      <c r="DME168" s="792"/>
      <c r="DMF168" s="792"/>
      <c r="DMG168" s="792"/>
      <c r="DMH168" s="792"/>
      <c r="DMI168" s="792"/>
      <c r="DMJ168" s="792"/>
      <c r="DMK168" s="792"/>
      <c r="DML168" s="792"/>
      <c r="DMM168" s="792"/>
      <c r="DMN168" s="792"/>
      <c r="DMO168" s="792"/>
      <c r="DMP168" s="792"/>
      <c r="DMQ168" s="792"/>
      <c r="DMR168" s="792"/>
      <c r="DMS168" s="792"/>
      <c r="DMT168" s="792"/>
      <c r="DMU168" s="792"/>
      <c r="DMV168" s="792"/>
      <c r="DMW168" s="792"/>
      <c r="DMX168" s="792"/>
      <c r="DMY168" s="792"/>
      <c r="DMZ168" s="792"/>
      <c r="DNA168" s="792"/>
      <c r="DNB168" s="792"/>
      <c r="DNC168" s="792"/>
      <c r="DND168" s="792"/>
      <c r="DNE168" s="792"/>
      <c r="DNF168" s="792"/>
      <c r="DNG168" s="792"/>
      <c r="DNH168" s="792"/>
      <c r="DNI168" s="792"/>
      <c r="DNJ168" s="792"/>
      <c r="DNP168" s="1502"/>
      <c r="DNQ168" s="1602"/>
      <c r="DNR168" s="611"/>
      <c r="DNS168" s="1502"/>
      <c r="DNT168" s="1602"/>
      <c r="DNU168" s="611"/>
      <c r="DNV168" s="1502"/>
      <c r="DNW168" s="1602"/>
      <c r="DNX168" s="611"/>
      <c r="DNY168" s="611"/>
      <c r="DNZ168" s="1502"/>
      <c r="DOA168" s="1602"/>
      <c r="DOB168" s="611"/>
      <c r="DOC168" s="1502"/>
      <c r="DOD168" s="1602"/>
      <c r="DOE168" s="611"/>
      <c r="DOF168" s="1502"/>
      <c r="DOG168" s="1602"/>
      <c r="DRN168" s="1502"/>
      <c r="DRO168" s="1602"/>
      <c r="DRP168" s="611"/>
      <c r="DRQ168" s="1502"/>
      <c r="DRR168" s="1602"/>
      <c r="DRS168" s="611"/>
      <c r="DRT168" s="1502"/>
      <c r="DRU168" s="1602"/>
      <c r="DRV168" s="611"/>
      <c r="DRW168" s="611"/>
      <c r="DRX168" s="1502"/>
      <c r="DRY168" s="1602"/>
      <c r="DRZ168" s="611"/>
      <c r="DSA168" s="1502"/>
      <c r="DSB168" s="1602"/>
      <c r="DSC168" s="611"/>
      <c r="DSD168" s="1502"/>
      <c r="DSE168" s="1602"/>
      <c r="DVF168" s="235"/>
      <c r="DVG168" s="235"/>
      <c r="DVH168" s="235"/>
      <c r="DVI168" s="235"/>
      <c r="DVJ168" s="235"/>
      <c r="DVK168" s="235"/>
      <c r="DVL168" s="235"/>
      <c r="DVM168" s="235"/>
      <c r="DVN168" s="235"/>
      <c r="DVO168" s="235"/>
      <c r="DVP168" s="235"/>
      <c r="DVQ168" s="235"/>
      <c r="DVR168" s="235"/>
      <c r="DVS168" s="235"/>
      <c r="DVT168" s="235"/>
      <c r="DVU168" s="235"/>
      <c r="DVV168" s="235"/>
      <c r="DVW168" s="235"/>
      <c r="DVX168" s="235"/>
      <c r="DVY168" s="235"/>
      <c r="DVZ168" s="235"/>
      <c r="DWA168" s="235"/>
      <c r="DWB168" s="235"/>
      <c r="DWC168" s="235"/>
      <c r="DWD168" s="235"/>
      <c r="DWE168" s="235"/>
      <c r="DWF168" s="235"/>
      <c r="DWG168" s="235"/>
      <c r="DWH168" s="235"/>
      <c r="DWI168" s="235"/>
      <c r="DWJ168" s="235"/>
      <c r="DWK168" s="235"/>
      <c r="DWL168" s="235"/>
      <c r="DWM168" s="235"/>
      <c r="DWN168" s="235"/>
      <c r="DWO168" s="235"/>
      <c r="DWP168" s="235"/>
      <c r="DWQ168" s="235"/>
      <c r="DWR168" s="235"/>
      <c r="DWS168" s="235"/>
      <c r="DWT168" s="235"/>
      <c r="DWU168" s="235"/>
      <c r="DWV168" s="235"/>
      <c r="DWW168" s="235"/>
      <c r="DWX168" s="235"/>
      <c r="DWY168" s="235"/>
      <c r="DWZ168" s="235"/>
      <c r="DXA168" s="235"/>
      <c r="DXB168" s="235"/>
      <c r="DXC168" s="235"/>
      <c r="DXD168" s="235"/>
      <c r="DXE168" s="235"/>
      <c r="DXF168" s="235"/>
      <c r="DXG168" s="235"/>
      <c r="DXH168" s="235"/>
      <c r="DXI168" s="235"/>
      <c r="DXJ168" s="235"/>
      <c r="DXK168" s="235"/>
      <c r="DXL168" s="235"/>
      <c r="DXM168" s="235"/>
      <c r="DXN168" s="235"/>
      <c r="DXO168" s="235"/>
      <c r="DXP168" s="235"/>
      <c r="DXQ168" s="235"/>
      <c r="DXR168" s="235"/>
      <c r="DXS168" s="235"/>
      <c r="DXT168" s="235"/>
      <c r="DXU168" s="235"/>
      <c r="DXV168" s="235"/>
      <c r="DXW168" s="235"/>
      <c r="DXX168" s="235"/>
      <c r="DXY168" s="235"/>
      <c r="DXZ168" s="235"/>
      <c r="DYA168" s="235"/>
      <c r="DYB168" s="235"/>
      <c r="DYC168" s="235"/>
      <c r="DYD168" s="235"/>
      <c r="DYE168" s="235"/>
      <c r="DYF168" s="235"/>
      <c r="DYG168" s="235"/>
      <c r="DYH168" s="235"/>
      <c r="DYI168" s="235"/>
      <c r="DYJ168" s="1429"/>
      <c r="DYK168" s="1430"/>
      <c r="DYL168" s="235"/>
      <c r="DYM168" s="1429"/>
      <c r="DYN168" s="1430"/>
      <c r="DYO168" s="235"/>
      <c r="DYP168" s="1429"/>
      <c r="DYQ168" s="1430"/>
      <c r="DYR168" s="235"/>
      <c r="DYS168" s="235"/>
      <c r="DYT168" s="1429"/>
      <c r="DYU168" s="1430"/>
      <c r="DYV168" s="235"/>
      <c r="DYW168" s="1429"/>
      <c r="DYX168" s="1430"/>
      <c r="DYY168" s="235"/>
      <c r="DYZ168" s="1429"/>
      <c r="DZA168" s="1430"/>
      <c r="DZB168" s="235"/>
      <c r="DZC168" s="235"/>
      <c r="DZD168" s="235"/>
      <c r="DZE168" s="235"/>
      <c r="DZF168" s="235"/>
      <c r="DZG168" s="235"/>
      <c r="DZH168" s="235"/>
      <c r="DZI168" s="235"/>
      <c r="DZJ168" s="235"/>
      <c r="DZK168" s="235"/>
      <c r="DZL168" s="235"/>
      <c r="DZM168" s="235"/>
      <c r="DZN168" s="235"/>
      <c r="DZO168" s="235"/>
      <c r="DZP168" s="235"/>
      <c r="DZQ168" s="235"/>
      <c r="DZR168" s="235"/>
      <c r="DZS168" s="235"/>
      <c r="DZT168" s="235"/>
      <c r="DZU168" s="235"/>
      <c r="DZV168" s="235"/>
      <c r="DZW168" s="235"/>
      <c r="DZX168" s="235"/>
      <c r="DZY168" s="235"/>
      <c r="DZZ168" s="235"/>
      <c r="EAA168" s="235"/>
      <c r="EAB168" s="235"/>
      <c r="EAC168" s="235"/>
      <c r="EAD168" s="235"/>
      <c r="EAE168" s="235"/>
      <c r="EAF168" s="235"/>
      <c r="EAG168" s="235"/>
      <c r="EAH168" s="235"/>
      <c r="EAI168" s="235"/>
      <c r="EAJ168" s="235"/>
      <c r="EAK168" s="235"/>
      <c r="EAL168" s="235"/>
      <c r="EAM168" s="235"/>
      <c r="EAN168" s="235"/>
      <c r="EAO168" s="235"/>
      <c r="EAP168" s="235"/>
      <c r="EAQ168" s="235"/>
      <c r="EAR168" s="235"/>
      <c r="EAS168" s="235"/>
      <c r="EAT168" s="235"/>
      <c r="EAU168" s="235"/>
      <c r="EAV168" s="235"/>
      <c r="EAW168" s="235"/>
      <c r="EAX168" s="235"/>
      <c r="EAY168" s="235"/>
      <c r="EAZ168" s="235"/>
      <c r="EBA168" s="235"/>
      <c r="EBB168" s="235"/>
      <c r="EBC168" s="235"/>
      <c r="EBD168" s="235"/>
      <c r="EBE168" s="235"/>
      <c r="EBF168" s="235"/>
      <c r="EBG168" s="235"/>
      <c r="EBH168" s="235"/>
      <c r="EBI168" s="235"/>
      <c r="EBJ168" s="235"/>
      <c r="EBK168" s="235"/>
      <c r="EBL168" s="235"/>
      <c r="EBM168" s="235"/>
      <c r="EBN168" s="235"/>
      <c r="EBO168" s="235"/>
      <c r="EBP168" s="235"/>
      <c r="EBQ168" s="235"/>
      <c r="EBR168" s="235"/>
      <c r="EBS168" s="235"/>
      <c r="EBT168" s="235"/>
      <c r="EBU168" s="235"/>
      <c r="EBV168" s="235"/>
      <c r="EBW168" s="235"/>
      <c r="EBX168" s="235"/>
      <c r="EBY168" s="235"/>
      <c r="EBZ168" s="235"/>
      <c r="ECA168" s="235"/>
      <c r="ECB168" s="235"/>
      <c r="ECC168" s="235"/>
      <c r="ECD168" s="235"/>
      <c r="ECE168" s="235"/>
      <c r="ECF168" s="235"/>
      <c r="ECG168" s="235"/>
      <c r="ECH168" s="1429"/>
      <c r="ECI168" s="1430"/>
      <c r="ECJ168" s="235"/>
      <c r="ECK168" s="1429"/>
      <c r="ECL168" s="1430"/>
      <c r="ECM168" s="235"/>
      <c r="ECN168" s="1429"/>
      <c r="ECO168" s="1430"/>
      <c r="ECP168" s="235"/>
      <c r="ECQ168" s="235"/>
      <c r="ECR168" s="1429"/>
      <c r="ECS168" s="1430"/>
      <c r="ECT168" s="235"/>
      <c r="ECU168" s="1429"/>
      <c r="ECV168" s="1430"/>
      <c r="ECW168" s="235"/>
      <c r="ECX168" s="1429"/>
      <c r="ECY168" s="1430"/>
      <c r="ECZ168" s="235"/>
      <c r="EDA168" s="235"/>
      <c r="EDB168" s="235"/>
      <c r="EDC168" s="235"/>
      <c r="EDD168" s="235"/>
      <c r="EDE168" s="235"/>
      <c r="EDF168" s="235"/>
      <c r="EDG168" s="235"/>
      <c r="EDH168" s="235"/>
      <c r="EDI168" s="235"/>
      <c r="EDJ168" s="235"/>
      <c r="EDK168" s="235"/>
      <c r="EDL168" s="235"/>
      <c r="EDM168" s="235"/>
      <c r="EDN168" s="235"/>
      <c r="EDO168" s="235"/>
      <c r="EDP168" s="235"/>
      <c r="EDQ168" s="235"/>
      <c r="EEH168" s="235"/>
      <c r="EEI168" s="235"/>
      <c r="EEJ168" s="235"/>
      <c r="EEK168" s="235"/>
      <c r="EEL168" s="235"/>
      <c r="EEM168" s="235"/>
      <c r="EEN168" s="235"/>
      <c r="EEO168" s="235"/>
      <c r="EEP168" s="235"/>
      <c r="EEQ168" s="235"/>
      <c r="EER168" s="235"/>
      <c r="EES168" s="235"/>
      <c r="EET168" s="235"/>
      <c r="EEU168" s="235"/>
      <c r="EEV168" s="235"/>
      <c r="EEW168" s="235"/>
      <c r="EEX168" s="235"/>
      <c r="EEY168" s="235"/>
      <c r="EEZ168" s="235"/>
      <c r="EFA168" s="235"/>
      <c r="EFB168" s="235"/>
      <c r="EFC168" s="235"/>
      <c r="EFD168" s="235"/>
      <c r="EFE168" s="235"/>
      <c r="EFF168" s="235"/>
      <c r="EFG168" s="235"/>
      <c r="EFH168" s="235"/>
      <c r="EFI168" s="235"/>
      <c r="EFJ168" s="235"/>
      <c r="EFK168" s="235"/>
      <c r="EFL168" s="235"/>
      <c r="EFM168" s="235"/>
      <c r="EFN168" s="235"/>
      <c r="EFO168" s="235"/>
      <c r="EFP168" s="235"/>
      <c r="EFQ168" s="235"/>
      <c r="EFR168" s="235"/>
      <c r="EFS168" s="235"/>
      <c r="EFT168" s="235"/>
      <c r="EFU168" s="235"/>
      <c r="EFV168" s="235"/>
      <c r="EFW168" s="235"/>
      <c r="EFX168" s="235"/>
      <c r="EFY168" s="235"/>
      <c r="EFZ168" s="235"/>
      <c r="EGA168" s="235"/>
      <c r="EGB168" s="235"/>
      <c r="EGC168" s="235"/>
      <c r="EGD168" s="235"/>
      <c r="EGE168" s="235"/>
      <c r="EGF168" s="235"/>
      <c r="EGG168" s="235"/>
      <c r="EGH168" s="235"/>
      <c r="EGI168" s="235"/>
      <c r="EGJ168" s="235"/>
      <c r="EGK168" s="235"/>
      <c r="EGL168" s="235"/>
      <c r="EGM168" s="235"/>
      <c r="EGN168" s="235"/>
      <c r="EGO168" s="235"/>
      <c r="EGP168" s="235"/>
      <c r="EGQ168" s="235"/>
      <c r="EGR168" s="235"/>
      <c r="EGS168" s="235"/>
      <c r="EGT168" s="235"/>
      <c r="EGU168" s="235"/>
      <c r="EGV168" s="235"/>
      <c r="EGW168" s="235"/>
      <c r="EGX168" s="235"/>
      <c r="EGY168" s="235"/>
      <c r="EGZ168" s="235"/>
      <c r="EHA168" s="235"/>
      <c r="EHB168" s="235"/>
      <c r="EHC168" s="235"/>
      <c r="EHD168" s="235"/>
      <c r="EHE168" s="235"/>
      <c r="EHF168" s="235"/>
      <c r="EHG168" s="235"/>
      <c r="EHH168" s="235"/>
      <c r="EHI168" s="235"/>
      <c r="EHJ168" s="235"/>
      <c r="EHK168" s="235"/>
      <c r="EHL168" s="235"/>
      <c r="EHM168" s="235"/>
      <c r="EHN168" s="235"/>
      <c r="EHO168" s="235"/>
      <c r="EHP168" s="235"/>
      <c r="EHQ168" s="235"/>
      <c r="EHR168" s="235"/>
      <c r="EHS168" s="235"/>
      <c r="EHT168" s="235"/>
      <c r="EHU168" s="235"/>
      <c r="EHV168" s="235"/>
      <c r="EHW168" s="235"/>
      <c r="EHX168" s="235"/>
      <c r="EHY168" s="235"/>
      <c r="EHZ168" s="1429"/>
      <c r="EIA168" s="1430"/>
      <c r="EIB168" s="235"/>
      <c r="EIC168" s="1429"/>
      <c r="EID168" s="1430"/>
      <c r="EIE168" s="235"/>
      <c r="EIF168" s="1429"/>
      <c r="EIG168" s="1430"/>
      <c r="EIH168" s="235"/>
      <c r="EII168" s="235"/>
      <c r="EIJ168" s="1429"/>
      <c r="EIK168" s="1430"/>
      <c r="EIL168" s="235"/>
      <c r="EIM168" s="1429"/>
      <c r="EIN168" s="1430"/>
      <c r="EIO168" s="235"/>
      <c r="EIP168" s="1429"/>
      <c r="EIQ168" s="1430"/>
      <c r="EIR168" s="235"/>
      <c r="EIS168" s="235"/>
      <c r="EIT168" s="235"/>
      <c r="EIU168" s="235"/>
      <c r="EIV168" s="235"/>
      <c r="EIW168" s="235"/>
      <c r="EIX168" s="235"/>
      <c r="EIY168" s="235"/>
      <c r="EIZ168" s="235"/>
      <c r="EJA168" s="235"/>
      <c r="EJB168" s="235"/>
      <c r="EJC168" s="235"/>
      <c r="EJD168" s="235"/>
      <c r="EJE168" s="235"/>
      <c r="EJF168" s="235"/>
      <c r="EJG168" s="235"/>
      <c r="EJH168" s="235"/>
      <c r="EJI168" s="235"/>
      <c r="EJJ168" s="235"/>
      <c r="EJK168" s="235"/>
      <c r="EJL168" s="235"/>
      <c r="EJM168" s="235"/>
      <c r="EJN168" s="235"/>
      <c r="EJO168" s="235"/>
      <c r="EJP168" s="235"/>
      <c r="EJQ168" s="235"/>
      <c r="EKC168" s="1374"/>
      <c r="EKD168" s="1374"/>
      <c r="EKE168" s="1374"/>
      <c r="EKF168" s="1374"/>
      <c r="EKG168" s="1374"/>
      <c r="EKH168" s="1374"/>
      <c r="EKI168" s="1374"/>
      <c r="EKJ168" s="1374"/>
      <c r="EKK168" s="1374"/>
      <c r="EKL168" s="1374"/>
      <c r="EKM168" s="1374"/>
      <c r="EKN168" s="1374"/>
      <c r="EKO168" s="1374"/>
      <c r="EKP168" s="1374"/>
      <c r="EKQ168" s="1374"/>
      <c r="EKR168" s="1374"/>
      <c r="EKS168" s="1374"/>
      <c r="EKT168" s="1374"/>
      <c r="EKU168" s="1374"/>
      <c r="EKV168" s="1374"/>
      <c r="EKW168" s="1374"/>
      <c r="EKX168" s="1374"/>
      <c r="EKY168" s="1374"/>
      <c r="EKZ168" s="1374"/>
      <c r="ELA168" s="1374"/>
      <c r="ELB168" s="1374"/>
      <c r="ELC168" s="1374"/>
      <c r="ELD168" s="1374"/>
      <c r="ELE168" s="1374"/>
      <c r="ELF168" s="1374"/>
      <c r="ELG168" s="1374"/>
      <c r="ELH168" s="1374"/>
      <c r="ELI168" s="1374"/>
      <c r="ELJ168" s="1374"/>
      <c r="ELK168" s="1374"/>
      <c r="ELL168" s="1374"/>
      <c r="ELM168" s="1374"/>
      <c r="ELN168" s="1374"/>
      <c r="ELO168" s="1374"/>
      <c r="ELP168" s="1374"/>
      <c r="ELQ168" s="1374"/>
      <c r="ELR168" s="1374"/>
      <c r="ELS168" s="1374"/>
      <c r="ELT168" s="1374"/>
      <c r="ELU168" s="1374"/>
      <c r="ELV168" s="1374"/>
      <c r="ELW168" s="1374"/>
      <c r="ELX168" s="1374"/>
      <c r="ELY168" s="1374"/>
      <c r="ELZ168" s="1374"/>
      <c r="EMA168" s="1374"/>
      <c r="EMB168" s="1374"/>
      <c r="EMC168" s="1374"/>
      <c r="EMD168" s="1374"/>
      <c r="EME168" s="1374"/>
      <c r="EMF168" s="1374"/>
      <c r="EMG168" s="1374"/>
      <c r="EMH168" s="1374"/>
      <c r="ENN168" s="1502"/>
      <c r="ENO168" s="1602"/>
      <c r="ENP168" s="611"/>
      <c r="ENQ168" s="1502"/>
      <c r="ENR168" s="1602"/>
      <c r="ENS168" s="611"/>
      <c r="ENT168" s="1502"/>
      <c r="ENU168" s="1602"/>
      <c r="ENV168" s="611"/>
      <c r="ENW168" s="611"/>
      <c r="ENX168" s="1502"/>
      <c r="ENY168" s="1602"/>
      <c r="ENZ168" s="611"/>
      <c r="EOA168" s="1502"/>
      <c r="EOB168" s="1602"/>
      <c r="EOC168" s="611"/>
      <c r="EOD168" s="1502"/>
      <c r="EOE168" s="1602"/>
      <c r="EQF168" s="1502"/>
      <c r="EQG168" s="1602"/>
      <c r="EQH168" s="611"/>
      <c r="EQI168" s="1502"/>
      <c r="EQJ168" s="1602"/>
      <c r="EQK168" s="611"/>
      <c r="EQL168" s="1502"/>
      <c r="EQM168" s="1602"/>
      <c r="EQN168" s="611"/>
      <c r="EQO168" s="611"/>
      <c r="EQP168" s="1502"/>
      <c r="EQQ168" s="1602"/>
      <c r="EQR168" s="611"/>
      <c r="EQS168" s="1502"/>
      <c r="EQT168" s="1602"/>
      <c r="EQU168" s="611"/>
      <c r="EQV168" s="1502"/>
      <c r="EQW168" s="1602"/>
      <c r="ETA168" s="1518"/>
      <c r="ETB168" s="1518"/>
      <c r="ETC168" s="1518"/>
      <c r="ETD168" s="1518"/>
      <c r="ETE168" s="1518"/>
      <c r="ETF168" s="1518"/>
    </row>
    <row r="169" spans="1:998 1031:2032 2065:3906" s="226" customFormat="1" ht="15" customHeight="1">
      <c r="A169" s="1264"/>
      <c r="B169" s="1518"/>
      <c r="C169" s="1518"/>
      <c r="D169" s="1518"/>
      <c r="E169" s="1518"/>
      <c r="F169" s="1518"/>
      <c r="G169" s="1518"/>
      <c r="BB169" s="1502"/>
      <c r="BC169" s="1602"/>
      <c r="BD169" s="611"/>
      <c r="BE169" s="1502"/>
      <c r="BF169" s="1602"/>
      <c r="BG169" s="611"/>
      <c r="BH169" s="1502"/>
      <c r="BI169" s="1602"/>
      <c r="BJ169" s="611"/>
      <c r="BK169" s="611"/>
      <c r="BL169" s="1502"/>
      <c r="BM169" s="1602"/>
      <c r="BN169" s="611"/>
      <c r="BO169" s="1502"/>
      <c r="BP169" s="1602"/>
      <c r="BQ169" s="611"/>
      <c r="BR169" s="1502"/>
      <c r="BS169" s="1602"/>
      <c r="CN169" s="1502"/>
      <c r="CO169" s="1602"/>
      <c r="CP169" s="611"/>
      <c r="CQ169" s="1502"/>
      <c r="CR169" s="1602"/>
      <c r="CS169" s="611"/>
      <c r="CT169" s="1502"/>
      <c r="CU169" s="1602"/>
      <c r="CV169" s="611"/>
      <c r="CW169" s="611"/>
      <c r="CX169" s="1502"/>
      <c r="CY169" s="1602"/>
      <c r="CZ169" s="611"/>
      <c r="DA169" s="1502"/>
      <c r="DB169" s="1602"/>
      <c r="DC169" s="611"/>
      <c r="DD169" s="1502"/>
      <c r="DE169" s="1602"/>
      <c r="EP169" s="1502"/>
      <c r="EQ169" s="1602"/>
      <c r="ER169" s="611"/>
      <c r="ES169" s="1502"/>
      <c r="ET169" s="1602"/>
      <c r="EU169" s="611"/>
      <c r="EV169" s="1502"/>
      <c r="EW169" s="1602"/>
      <c r="EX169" s="611"/>
      <c r="EY169" s="611"/>
      <c r="EZ169" s="1502"/>
      <c r="FA169" s="1602"/>
      <c r="FB169" s="611"/>
      <c r="FC169" s="1502"/>
      <c r="FD169" s="1602"/>
      <c r="FE169" s="611"/>
      <c r="FF169" s="1502"/>
      <c r="FG169" s="1602"/>
      <c r="GR169" s="1502"/>
      <c r="GS169" s="1602"/>
      <c r="GT169" s="611"/>
      <c r="GU169" s="1502"/>
      <c r="GV169" s="1602"/>
      <c r="GW169" s="611"/>
      <c r="GX169" s="1502"/>
      <c r="GY169" s="1602"/>
      <c r="GZ169" s="611"/>
      <c r="HA169" s="611"/>
      <c r="HB169" s="1502"/>
      <c r="HC169" s="1602"/>
      <c r="HD169" s="611"/>
      <c r="HE169" s="1502"/>
      <c r="HF169" s="1602"/>
      <c r="HG169" s="611"/>
      <c r="HH169" s="1502"/>
      <c r="HI169" s="1602"/>
      <c r="IT169" s="1502"/>
      <c r="IU169" s="1602"/>
      <c r="IV169" s="611"/>
      <c r="IW169" s="1502"/>
      <c r="IX169" s="1602"/>
      <c r="IY169" s="611"/>
      <c r="IZ169" s="1502"/>
      <c r="JA169" s="1602"/>
      <c r="JB169" s="611"/>
      <c r="JC169" s="611"/>
      <c r="JD169" s="1502"/>
      <c r="JE169" s="1602"/>
      <c r="JF169" s="611"/>
      <c r="JG169" s="1502"/>
      <c r="JH169" s="1602"/>
      <c r="JI169" s="611"/>
      <c r="JJ169" s="1502"/>
      <c r="JK169" s="1602"/>
      <c r="KV169" s="1502"/>
      <c r="KW169" s="1602"/>
      <c r="KX169" s="611"/>
      <c r="KY169" s="1502"/>
      <c r="KZ169" s="1602"/>
      <c r="LA169" s="611"/>
      <c r="LB169" s="1502"/>
      <c r="LC169" s="1602"/>
      <c r="LD169" s="611"/>
      <c r="LE169" s="611"/>
      <c r="LF169" s="1502"/>
      <c r="LG169" s="1602"/>
      <c r="LH169" s="611"/>
      <c r="LI169" s="1502"/>
      <c r="LJ169" s="1602"/>
      <c r="LK169" s="611"/>
      <c r="LL169" s="1502"/>
      <c r="LM169" s="1602"/>
      <c r="MX169" s="1502"/>
      <c r="MY169" s="1602"/>
      <c r="MZ169" s="611"/>
      <c r="NA169" s="1502"/>
      <c r="NB169" s="1602"/>
      <c r="NC169" s="611"/>
      <c r="ND169" s="1502"/>
      <c r="NE169" s="1602"/>
      <c r="NF169" s="611"/>
      <c r="NG169" s="611"/>
      <c r="NH169" s="1502"/>
      <c r="NI169" s="1602"/>
      <c r="NJ169" s="611"/>
      <c r="NK169" s="1502"/>
      <c r="NL169" s="1602"/>
      <c r="NM169" s="611"/>
      <c r="NN169" s="1502"/>
      <c r="NO169" s="1602"/>
      <c r="OJ169" s="1502"/>
      <c r="OK169" s="1602"/>
      <c r="OL169" s="611"/>
      <c r="OM169" s="1502"/>
      <c r="ON169" s="1602"/>
      <c r="OO169" s="611"/>
      <c r="OP169" s="1502"/>
      <c r="OQ169" s="1602"/>
      <c r="OR169" s="611"/>
      <c r="OS169" s="611"/>
      <c r="OT169" s="1502"/>
      <c r="OU169" s="1602"/>
      <c r="OV169" s="611"/>
      <c r="OW169" s="1502"/>
      <c r="OX169" s="1602"/>
      <c r="OY169" s="611"/>
      <c r="OZ169" s="1502"/>
      <c r="PA169" s="1602"/>
      <c r="PV169" s="1502"/>
      <c r="PW169" s="1602"/>
      <c r="PX169" s="611"/>
      <c r="PY169" s="1502"/>
      <c r="PZ169" s="1602"/>
      <c r="QA169" s="611"/>
      <c r="QB169" s="1502"/>
      <c r="QC169" s="1602"/>
      <c r="QD169" s="611"/>
      <c r="QE169" s="611"/>
      <c r="QF169" s="1502"/>
      <c r="QG169" s="1602"/>
      <c r="QH169" s="611"/>
      <c r="QI169" s="1502"/>
      <c r="QJ169" s="1602"/>
      <c r="QK169" s="611"/>
      <c r="QL169" s="1502"/>
      <c r="QM169" s="1602"/>
      <c r="RX169" s="1502"/>
      <c r="RY169" s="1602"/>
      <c r="RZ169" s="611"/>
      <c r="SA169" s="1502"/>
      <c r="SB169" s="1602"/>
      <c r="SC169" s="611"/>
      <c r="SD169" s="1502"/>
      <c r="SE169" s="1602"/>
      <c r="SF169" s="611"/>
      <c r="SG169" s="611"/>
      <c r="SH169" s="1502"/>
      <c r="SI169" s="1602"/>
      <c r="SJ169" s="611"/>
      <c r="SK169" s="1502"/>
      <c r="SL169" s="1602"/>
      <c r="SM169" s="611"/>
      <c r="SN169" s="1502"/>
      <c r="SO169" s="1602"/>
      <c r="TZ169" s="1502"/>
      <c r="UA169" s="1602"/>
      <c r="UB169" s="611"/>
      <c r="UC169" s="1502"/>
      <c r="UD169" s="1602"/>
      <c r="UE169" s="611"/>
      <c r="UF169" s="1502"/>
      <c r="UG169" s="1602"/>
      <c r="UH169" s="611"/>
      <c r="UI169" s="611"/>
      <c r="UJ169" s="1502"/>
      <c r="UK169" s="1602"/>
      <c r="UL169" s="611"/>
      <c r="UM169" s="1502"/>
      <c r="UN169" s="1602"/>
      <c r="UO169" s="611"/>
      <c r="UP169" s="1502"/>
      <c r="UQ169" s="1602"/>
      <c r="WB169" s="1502"/>
      <c r="WC169" s="1602"/>
      <c r="WD169" s="611"/>
      <c r="WE169" s="1502"/>
      <c r="WF169" s="1602"/>
      <c r="WG169" s="611"/>
      <c r="WH169" s="1502"/>
      <c r="WI169" s="1602"/>
      <c r="WJ169" s="611"/>
      <c r="WK169" s="611"/>
      <c r="WL169" s="1502"/>
      <c r="WM169" s="1602"/>
      <c r="WN169" s="611"/>
      <c r="WO169" s="1502"/>
      <c r="WP169" s="1602"/>
      <c r="WQ169" s="611"/>
      <c r="WR169" s="1502"/>
      <c r="WS169" s="1602"/>
      <c r="YD169" s="1502"/>
      <c r="YE169" s="1602"/>
      <c r="YF169" s="611"/>
      <c r="YG169" s="1502"/>
      <c r="YH169" s="1602"/>
      <c r="YI169" s="611"/>
      <c r="YJ169" s="1502"/>
      <c r="YK169" s="1602"/>
      <c r="YL169" s="611"/>
      <c r="YM169" s="611"/>
      <c r="YN169" s="1502"/>
      <c r="YO169" s="1602"/>
      <c r="YP169" s="611"/>
      <c r="YQ169" s="1502"/>
      <c r="YR169" s="1602"/>
      <c r="YS169" s="611"/>
      <c r="YT169" s="1502"/>
      <c r="YU169" s="1602"/>
      <c r="AAF169" s="1502"/>
      <c r="AAG169" s="1602"/>
      <c r="AAH169" s="611"/>
      <c r="AAI169" s="1502"/>
      <c r="AAJ169" s="1602"/>
      <c r="AAK169" s="611"/>
      <c r="AAL169" s="1502"/>
      <c r="AAM169" s="1602"/>
      <c r="AAN169" s="611"/>
      <c r="AAO169" s="611"/>
      <c r="AAP169" s="1502"/>
      <c r="AAQ169" s="1602"/>
      <c r="AAR169" s="611"/>
      <c r="AAS169" s="1502"/>
      <c r="AAT169" s="1602"/>
      <c r="AAU169" s="611"/>
      <c r="AAV169" s="1502"/>
      <c r="AAW169" s="1602"/>
      <c r="ACH169" s="1502"/>
      <c r="ACI169" s="1602"/>
      <c r="ACJ169" s="611"/>
      <c r="ACK169" s="1502"/>
      <c r="ACL169" s="1602"/>
      <c r="ACM169" s="611"/>
      <c r="ACN169" s="1502"/>
      <c r="ACO169" s="1602"/>
      <c r="ACP169" s="611"/>
      <c r="ACQ169" s="611"/>
      <c r="ACR169" s="1502"/>
      <c r="ACS169" s="1602"/>
      <c r="ACT169" s="611"/>
      <c r="ACU169" s="1502"/>
      <c r="ACV169" s="1602"/>
      <c r="ACW169" s="611"/>
      <c r="ACX169" s="1502"/>
      <c r="ACY169" s="1602"/>
      <c r="AEJ169" s="1502"/>
      <c r="AEK169" s="1602"/>
      <c r="AEL169" s="611"/>
      <c r="AEM169" s="1502"/>
      <c r="AEN169" s="1602"/>
      <c r="AEO169" s="611"/>
      <c r="AEP169" s="1502"/>
      <c r="AEQ169" s="1602"/>
      <c r="AER169" s="611"/>
      <c r="AES169" s="611"/>
      <c r="AET169" s="1502"/>
      <c r="AEU169" s="1602"/>
      <c r="AEV169" s="611"/>
      <c r="AEW169" s="1502"/>
      <c r="AEX169" s="1602"/>
      <c r="AEY169" s="611"/>
      <c r="AEZ169" s="1502"/>
      <c r="AFA169" s="1602"/>
      <c r="AGL169" s="1502"/>
      <c r="AGM169" s="1602"/>
      <c r="AGN169" s="611"/>
      <c r="AGO169" s="1502"/>
      <c r="AGP169" s="1602"/>
      <c r="AGQ169" s="611"/>
      <c r="AGR169" s="1502"/>
      <c r="AGS169" s="1602"/>
      <c r="AGT169" s="611"/>
      <c r="AGU169" s="611"/>
      <c r="AGV169" s="1502"/>
      <c r="AGW169" s="1602"/>
      <c r="AGX169" s="611"/>
      <c r="AGY169" s="1502"/>
      <c r="AGZ169" s="1602"/>
      <c r="AHA169" s="611"/>
      <c r="AHB169" s="1502"/>
      <c r="AHC169" s="1602"/>
      <c r="AIN169" s="1502"/>
      <c r="AIO169" s="1602"/>
      <c r="AIP169" s="611"/>
      <c r="AIQ169" s="1502"/>
      <c r="AIR169" s="1602"/>
      <c r="AIS169" s="611"/>
      <c r="AIT169" s="1502"/>
      <c r="AIU169" s="1602"/>
      <c r="AIV169" s="611"/>
      <c r="AIW169" s="611"/>
      <c r="AIX169" s="1502"/>
      <c r="AIY169" s="1602"/>
      <c r="AIZ169" s="611"/>
      <c r="AJA169" s="1502"/>
      <c r="AJB169" s="1602"/>
      <c r="AJC169" s="611"/>
      <c r="AJD169" s="1502"/>
      <c r="AJE169" s="1602"/>
      <c r="AKP169" s="1502"/>
      <c r="AKQ169" s="1602"/>
      <c r="AKR169" s="611"/>
      <c r="AKS169" s="1502"/>
      <c r="AKT169" s="1602"/>
      <c r="AKU169" s="611"/>
      <c r="AKV169" s="1502"/>
      <c r="AKW169" s="1602"/>
      <c r="AKX169" s="611"/>
      <c r="AKY169" s="611"/>
      <c r="AKZ169" s="1502"/>
      <c r="ALA169" s="1602"/>
      <c r="ALB169" s="611"/>
      <c r="ALC169" s="1502"/>
      <c r="ALD169" s="1602"/>
      <c r="ALE169" s="611"/>
      <c r="ALF169" s="1502"/>
      <c r="ALG169" s="1602"/>
      <c r="AMR169" s="1502"/>
      <c r="AMS169" s="1602"/>
      <c r="AMT169" s="611"/>
      <c r="AMU169" s="1502"/>
      <c r="AMV169" s="1602"/>
      <c r="AMW169" s="611"/>
      <c r="AMX169" s="1502"/>
      <c r="AMY169" s="1602"/>
      <c r="AMZ169" s="611"/>
      <c r="ANA169" s="611"/>
      <c r="ANB169" s="1502"/>
      <c r="ANC169" s="1602"/>
      <c r="AND169" s="611"/>
      <c r="ANE169" s="1502"/>
      <c r="ANF169" s="1602"/>
      <c r="ANG169" s="611"/>
      <c r="ANH169" s="1502"/>
      <c r="ANI169" s="1602"/>
      <c r="AOT169" s="1502"/>
      <c r="AOU169" s="1602"/>
      <c r="AOV169" s="611"/>
      <c r="AOW169" s="1502"/>
      <c r="AOX169" s="1602"/>
      <c r="AOY169" s="611"/>
      <c r="AOZ169" s="1502"/>
      <c r="APA169" s="1602"/>
      <c r="APB169" s="611"/>
      <c r="APC169" s="611"/>
      <c r="APD169" s="1502"/>
      <c r="APE169" s="1602"/>
      <c r="APF169" s="611"/>
      <c r="APG169" s="1502"/>
      <c r="APH169" s="1602"/>
      <c r="API169" s="611"/>
      <c r="APJ169" s="1502"/>
      <c r="APK169" s="1602"/>
      <c r="AQV169" s="1502"/>
      <c r="AQW169" s="1602"/>
      <c r="AQX169" s="611"/>
      <c r="AQY169" s="1502"/>
      <c r="AQZ169" s="1602"/>
      <c r="ARA169" s="611"/>
      <c r="ARB169" s="1502"/>
      <c r="ARC169" s="1602"/>
      <c r="ARD169" s="611"/>
      <c r="ARE169" s="611"/>
      <c r="ARF169" s="1502"/>
      <c r="ARG169" s="1602"/>
      <c r="ARH169" s="611"/>
      <c r="ARI169" s="1502"/>
      <c r="ARJ169" s="1602"/>
      <c r="ARK169" s="611"/>
      <c r="ARL169" s="1502"/>
      <c r="ARM169" s="1602"/>
      <c r="ASX169" s="1502"/>
      <c r="ASY169" s="1602"/>
      <c r="ASZ169" s="611"/>
      <c r="ATA169" s="1502"/>
      <c r="ATB169" s="1602"/>
      <c r="ATC169" s="611"/>
      <c r="ATD169" s="1502"/>
      <c r="ATE169" s="1602"/>
      <c r="ATF169" s="611"/>
      <c r="ATG169" s="611"/>
      <c r="ATH169" s="1502"/>
      <c r="ATI169" s="1602"/>
      <c r="ATJ169" s="611"/>
      <c r="ATK169" s="1502"/>
      <c r="ATL169" s="1602"/>
      <c r="ATM169" s="611"/>
      <c r="ATN169" s="1502"/>
      <c r="ATO169" s="1602"/>
      <c r="AUJ169" s="227"/>
      <c r="AUK169" s="227"/>
      <c r="AUM169" s="227"/>
      <c r="AUN169" s="227"/>
      <c r="AUP169" s="227"/>
      <c r="AUQ169" s="227"/>
      <c r="AUT169" s="227"/>
      <c r="AUU169" s="227"/>
      <c r="AUW169" s="227"/>
      <c r="AUX169" s="227"/>
      <c r="AUZ169" s="227"/>
      <c r="AVA169" s="227"/>
      <c r="AVP169" s="868"/>
      <c r="AVQ169" s="868"/>
      <c r="AVR169" s="868"/>
      <c r="AVS169" s="868"/>
      <c r="AVT169" s="868"/>
      <c r="AVU169" s="868"/>
      <c r="AVV169" s="868"/>
      <c r="AVW169" s="868"/>
      <c r="AVX169" s="868"/>
      <c r="AVY169" s="868"/>
      <c r="AVZ169" s="868"/>
      <c r="AWA169" s="868"/>
      <c r="AWB169" s="868"/>
      <c r="AWC169" s="868"/>
      <c r="AWD169" s="868"/>
      <c r="AWE169" s="868"/>
      <c r="AWF169" s="868"/>
      <c r="AWG169" s="868"/>
      <c r="AWH169" s="868"/>
      <c r="AWI169" s="868"/>
      <c r="AWJ169" s="868"/>
      <c r="AWK169" s="868"/>
      <c r="AWL169" s="868"/>
      <c r="AWM169" s="868"/>
      <c r="AWN169" s="868"/>
      <c r="AWO169" s="868"/>
      <c r="AWP169" s="868"/>
      <c r="AWQ169" s="868"/>
      <c r="AWR169" s="868"/>
      <c r="AWS169" s="868"/>
      <c r="AWT169" s="868"/>
      <c r="AWU169" s="868"/>
      <c r="AWV169" s="868"/>
      <c r="AWW169" s="868"/>
      <c r="AWX169" s="868"/>
      <c r="AWY169" s="868"/>
      <c r="AWZ169" s="868"/>
      <c r="AXQ169" s="868"/>
      <c r="AXR169" s="868"/>
      <c r="AXS169" s="868"/>
      <c r="AXT169" s="868"/>
      <c r="AXU169" s="868"/>
      <c r="AXV169" s="868"/>
      <c r="AXW169" s="868"/>
      <c r="AXX169" s="868"/>
      <c r="AXY169" s="868"/>
      <c r="AXZ169" s="868"/>
      <c r="AYA169" s="868"/>
      <c r="AYB169" s="868"/>
      <c r="AYC169" s="868"/>
      <c r="AYD169" s="868"/>
      <c r="AYE169" s="868"/>
      <c r="AYF169" s="868"/>
      <c r="AYG169" s="868"/>
      <c r="AYH169" s="868"/>
      <c r="AYI169" s="868"/>
      <c r="AYJ169" s="868"/>
      <c r="AYK169" s="868"/>
      <c r="AYL169" s="868"/>
      <c r="AYM169" s="868"/>
      <c r="AZL169" s="1502"/>
      <c r="AZM169" s="1602"/>
      <c r="AZN169" s="611"/>
      <c r="AZO169" s="1502"/>
      <c r="AZP169" s="1602"/>
      <c r="AZQ169" s="611"/>
      <c r="AZR169" s="1502"/>
      <c r="AZS169" s="1602"/>
      <c r="AZT169" s="611"/>
      <c r="AZU169" s="611"/>
      <c r="AZV169" s="1502"/>
      <c r="AZW169" s="1602"/>
      <c r="AZX169" s="611"/>
      <c r="AZY169" s="1502"/>
      <c r="AZZ169" s="1602"/>
      <c r="BAA169" s="611"/>
      <c r="BAB169" s="1502"/>
      <c r="BAC169" s="1602"/>
      <c r="BBN169" s="1502"/>
      <c r="BBO169" s="1602"/>
      <c r="BBP169" s="611"/>
      <c r="BBQ169" s="1502"/>
      <c r="BBR169" s="1602"/>
      <c r="BBS169" s="611"/>
      <c r="BBT169" s="1502"/>
      <c r="BBU169" s="1602"/>
      <c r="BBV169" s="611"/>
      <c r="BBW169" s="611"/>
      <c r="BBX169" s="1502"/>
      <c r="BBY169" s="1602"/>
      <c r="BBZ169" s="611"/>
      <c r="BCA169" s="1502"/>
      <c r="BCB169" s="1602"/>
      <c r="BCC169" s="611"/>
      <c r="BCD169" s="1502"/>
      <c r="BCE169" s="1602"/>
      <c r="BDP169" s="1502"/>
      <c r="BDQ169" s="1602"/>
      <c r="BDR169" s="611"/>
      <c r="BDS169" s="1502"/>
      <c r="BDT169" s="1602"/>
      <c r="BDU169" s="611"/>
      <c r="BDV169" s="1502"/>
      <c r="BDW169" s="1602"/>
      <c r="BDX169" s="611"/>
      <c r="BDY169" s="611"/>
      <c r="BDZ169" s="1502"/>
      <c r="BEA169" s="1602"/>
      <c r="BEB169" s="611"/>
      <c r="BEC169" s="1502"/>
      <c r="BED169" s="1602"/>
      <c r="BEE169" s="611"/>
      <c r="BEF169" s="1502"/>
      <c r="BEG169" s="1602"/>
      <c r="BFR169" s="1502"/>
      <c r="BFS169" s="1602"/>
      <c r="BFT169" s="611"/>
      <c r="BFU169" s="1502"/>
      <c r="BFV169" s="1602"/>
      <c r="BFW169" s="611"/>
      <c r="BFX169" s="1502"/>
      <c r="BFY169" s="1602"/>
      <c r="BFZ169" s="611"/>
      <c r="BGA169" s="611"/>
      <c r="BGB169" s="1502"/>
      <c r="BGC169" s="1602"/>
      <c r="BGD169" s="611"/>
      <c r="BGE169" s="1502"/>
      <c r="BGF169" s="1602"/>
      <c r="BGG169" s="611"/>
      <c r="BGH169" s="1502"/>
      <c r="BGI169" s="1602"/>
      <c r="BHT169" s="1502"/>
      <c r="BHU169" s="1602"/>
      <c r="BHV169" s="611"/>
      <c r="BHW169" s="1502"/>
      <c r="BHX169" s="1602"/>
      <c r="BHY169" s="611"/>
      <c r="BHZ169" s="1502"/>
      <c r="BIA169" s="1602"/>
      <c r="BIB169" s="611"/>
      <c r="BIC169" s="611"/>
      <c r="BID169" s="1502"/>
      <c r="BIE169" s="1602"/>
      <c r="BIF169" s="611"/>
      <c r="BIG169" s="1502"/>
      <c r="BIH169" s="1602"/>
      <c r="BII169" s="611"/>
      <c r="BIJ169" s="1502"/>
      <c r="BIK169" s="1602"/>
      <c r="BJV169" s="1502"/>
      <c r="BJW169" s="1602"/>
      <c r="BJX169" s="611"/>
      <c r="BJY169" s="1502"/>
      <c r="BJZ169" s="1602"/>
      <c r="BKA169" s="611"/>
      <c r="BKB169" s="1502"/>
      <c r="BKC169" s="1602"/>
      <c r="BKD169" s="611"/>
      <c r="BKE169" s="611"/>
      <c r="BKF169" s="1502"/>
      <c r="BKG169" s="1602"/>
      <c r="BKH169" s="611"/>
      <c r="BKI169" s="1502"/>
      <c r="BKJ169" s="1602"/>
      <c r="BKK169" s="611"/>
      <c r="BKL169" s="1502"/>
      <c r="BKM169" s="1602"/>
      <c r="BLX169" s="1502"/>
      <c r="BLY169" s="1602"/>
      <c r="BLZ169" s="611"/>
      <c r="BMA169" s="1502"/>
      <c r="BMB169" s="1602"/>
      <c r="BMC169" s="611"/>
      <c r="BMD169" s="1502"/>
      <c r="BME169" s="1602"/>
      <c r="BMF169" s="611"/>
      <c r="BMG169" s="611"/>
      <c r="BMH169" s="1502"/>
      <c r="BMI169" s="1602"/>
      <c r="BMJ169" s="611"/>
      <c r="BMK169" s="1502"/>
      <c r="BML169" s="1602"/>
      <c r="BMM169" s="611"/>
      <c r="BMN169" s="1502"/>
      <c r="BMO169" s="1602"/>
      <c r="BNZ169" s="1502"/>
      <c r="BOA169" s="1602"/>
      <c r="BOB169" s="611"/>
      <c r="BOC169" s="1502"/>
      <c r="BOD169" s="1602"/>
      <c r="BOE169" s="611"/>
      <c r="BOF169" s="1502"/>
      <c r="BOG169" s="1602"/>
      <c r="BOH169" s="611"/>
      <c r="BOI169" s="611"/>
      <c r="BOJ169" s="1502"/>
      <c r="BOK169" s="1602"/>
      <c r="BOL169" s="611"/>
      <c r="BOM169" s="1502"/>
      <c r="BON169" s="1602"/>
      <c r="BOO169" s="611"/>
      <c r="BOP169" s="1502"/>
      <c r="BOQ169" s="1602"/>
      <c r="BQB169" s="1502"/>
      <c r="BQC169" s="1602"/>
      <c r="BQD169" s="611"/>
      <c r="BQE169" s="1502"/>
      <c r="BQF169" s="1602"/>
      <c r="BQG169" s="611"/>
      <c r="BQH169" s="1502"/>
      <c r="BQI169" s="1602"/>
      <c r="BQJ169" s="611"/>
      <c r="BQK169" s="611"/>
      <c r="BQL169" s="1502"/>
      <c r="BQM169" s="1602"/>
      <c r="BQN169" s="611"/>
      <c r="BQO169" s="1502"/>
      <c r="BQP169" s="1602"/>
      <c r="BQQ169" s="611"/>
      <c r="BQR169" s="1502"/>
      <c r="BQS169" s="1602"/>
      <c r="BSD169" s="1502"/>
      <c r="BSE169" s="1602"/>
      <c r="BSF169" s="611"/>
      <c r="BSG169" s="1502"/>
      <c r="BSH169" s="1602"/>
      <c r="BSI169" s="611"/>
      <c r="BSJ169" s="1502"/>
      <c r="BSK169" s="1602"/>
      <c r="BSL169" s="611"/>
      <c r="BSM169" s="611"/>
      <c r="BSN169" s="1502"/>
      <c r="BSO169" s="1602"/>
      <c r="BSP169" s="611"/>
      <c r="BSQ169" s="1502"/>
      <c r="BSR169" s="1602"/>
      <c r="BSS169" s="611"/>
      <c r="BST169" s="1502"/>
      <c r="BSU169" s="1602"/>
      <c r="BUF169" s="1502"/>
      <c r="BUG169" s="1602"/>
      <c r="BUH169" s="611"/>
      <c r="BUI169" s="1502"/>
      <c r="BUJ169" s="1602"/>
      <c r="BUK169" s="611"/>
      <c r="BUL169" s="1502"/>
      <c r="BUM169" s="1602"/>
      <c r="BUN169" s="611"/>
      <c r="BUO169" s="611"/>
      <c r="BUP169" s="1502"/>
      <c r="BUQ169" s="1602"/>
      <c r="BUR169" s="611"/>
      <c r="BUS169" s="1502"/>
      <c r="BUT169" s="1602"/>
      <c r="BUU169" s="611"/>
      <c r="BUV169" s="1502"/>
      <c r="BUW169" s="1602"/>
      <c r="BWH169" s="1502"/>
      <c r="BWI169" s="1602"/>
      <c r="BWJ169" s="611"/>
      <c r="BWK169" s="1502"/>
      <c r="BWL169" s="1602"/>
      <c r="BWM169" s="611"/>
      <c r="BWN169" s="1502"/>
      <c r="BWO169" s="1602"/>
      <c r="BWP169" s="611"/>
      <c r="BWQ169" s="611"/>
      <c r="BWR169" s="1502"/>
      <c r="BWS169" s="1602"/>
      <c r="BWT169" s="611"/>
      <c r="BWU169" s="1502"/>
      <c r="BWV169" s="1602"/>
      <c r="BWW169" s="611"/>
      <c r="BWX169" s="1502"/>
      <c r="BWY169" s="1602"/>
      <c r="BYJ169" s="1502"/>
      <c r="BYK169" s="1602"/>
      <c r="BYL169" s="611"/>
      <c r="BYM169" s="1502"/>
      <c r="BYN169" s="1602"/>
      <c r="BYO169" s="611"/>
      <c r="BYP169" s="1502"/>
      <c r="BYQ169" s="1602"/>
      <c r="BYR169" s="611"/>
      <c r="BYS169" s="611"/>
      <c r="BYT169" s="1502"/>
      <c r="BYU169" s="1602"/>
      <c r="BYV169" s="611"/>
      <c r="BYW169" s="1502"/>
      <c r="BYX169" s="1602"/>
      <c r="BYY169" s="611"/>
      <c r="BYZ169" s="1502"/>
      <c r="BZA169" s="1602"/>
      <c r="CAL169" s="1502"/>
      <c r="CAM169" s="1602"/>
      <c r="CAN169" s="611"/>
      <c r="CAO169" s="1502"/>
      <c r="CAP169" s="1602"/>
      <c r="CAQ169" s="611"/>
      <c r="CAR169" s="1502"/>
      <c r="CAS169" s="1602"/>
      <c r="CAT169" s="611"/>
      <c r="CAU169" s="611"/>
      <c r="CAV169" s="1502"/>
      <c r="CAW169" s="1602"/>
      <c r="CAX169" s="611"/>
      <c r="CAY169" s="1502"/>
      <c r="CAZ169" s="1602"/>
      <c r="CBA169" s="611"/>
      <c r="CBB169" s="1502"/>
      <c r="CBC169" s="1602"/>
      <c r="CCN169" s="1502"/>
      <c r="CCO169" s="1602"/>
      <c r="CCP169" s="611"/>
      <c r="CCQ169" s="1502"/>
      <c r="CCR169" s="1602"/>
      <c r="CCS169" s="611"/>
      <c r="CCT169" s="1502"/>
      <c r="CCU169" s="1602"/>
      <c r="CCV169" s="611"/>
      <c r="CCW169" s="611"/>
      <c r="CCX169" s="1502"/>
      <c r="CCY169" s="1602"/>
      <c r="CCZ169" s="611"/>
      <c r="CDA169" s="1502"/>
      <c r="CDB169" s="1602"/>
      <c r="CDC169" s="611"/>
      <c r="CDD169" s="1502"/>
      <c r="CDE169" s="1602"/>
      <c r="CEP169" s="1502"/>
      <c r="CEQ169" s="1602"/>
      <c r="CER169" s="611"/>
      <c r="CES169" s="1502"/>
      <c r="CET169" s="1602"/>
      <c r="CEU169" s="611"/>
      <c r="CEV169" s="1502"/>
      <c r="CEW169" s="1602"/>
      <c r="CEX169" s="611"/>
      <c r="CEY169" s="611"/>
      <c r="CEZ169" s="1502"/>
      <c r="CFA169" s="1602"/>
      <c r="CFB169" s="611"/>
      <c r="CFC169" s="1502"/>
      <c r="CFD169" s="1602"/>
      <c r="CFE169" s="611"/>
      <c r="CFF169" s="1502"/>
      <c r="CFG169" s="1602"/>
      <c r="CGR169" s="1502"/>
      <c r="CGS169" s="1602"/>
      <c r="CGT169" s="611"/>
      <c r="CGU169" s="1502"/>
      <c r="CGV169" s="1602"/>
      <c r="CGW169" s="611"/>
      <c r="CGX169" s="1502"/>
      <c r="CGY169" s="1602"/>
      <c r="CGZ169" s="611"/>
      <c r="CHA169" s="611"/>
      <c r="CHB169" s="1502"/>
      <c r="CHC169" s="1602"/>
      <c r="CHD169" s="611"/>
      <c r="CHE169" s="1502"/>
      <c r="CHF169" s="1602"/>
      <c r="CHG169" s="611"/>
      <c r="CHH169" s="1502"/>
      <c r="CHI169" s="1602"/>
      <c r="CIT169" s="1502"/>
      <c r="CIU169" s="1602"/>
      <c r="CIV169" s="611"/>
      <c r="CIW169" s="1502"/>
      <c r="CIX169" s="1602"/>
      <c r="CIY169" s="611"/>
      <c r="CIZ169" s="1502"/>
      <c r="CJA169" s="1602"/>
      <c r="CJB169" s="611"/>
      <c r="CJC169" s="611"/>
      <c r="CJD169" s="1502"/>
      <c r="CJE169" s="1602"/>
      <c r="CJF169" s="611"/>
      <c r="CJG169" s="1502"/>
      <c r="CJH169" s="1602"/>
      <c r="CJI169" s="611"/>
      <c r="CJJ169" s="1502"/>
      <c r="CJK169" s="1602"/>
      <c r="CKV169" s="1502"/>
      <c r="CKW169" s="1602"/>
      <c r="CKX169" s="611"/>
      <c r="CKY169" s="1502"/>
      <c r="CKZ169" s="1602"/>
      <c r="CLA169" s="611"/>
      <c r="CLB169" s="1502"/>
      <c r="CLC169" s="1602"/>
      <c r="CLD169" s="611"/>
      <c r="CLE169" s="611"/>
      <c r="CLF169" s="1502"/>
      <c r="CLG169" s="1602"/>
      <c r="CLH169" s="611"/>
      <c r="CLI169" s="1502"/>
      <c r="CLJ169" s="1602"/>
      <c r="CLK169" s="611"/>
      <c r="CLL169" s="1502"/>
      <c r="CLM169" s="1602"/>
      <c r="CMX169" s="1502"/>
      <c r="CMY169" s="1602"/>
      <c r="CMZ169" s="611"/>
      <c r="CNA169" s="1502"/>
      <c r="CNB169" s="1602"/>
      <c r="CNC169" s="611"/>
      <c r="CND169" s="1502"/>
      <c r="CNE169" s="1602"/>
      <c r="CNF169" s="611"/>
      <c r="CNG169" s="611"/>
      <c r="CNH169" s="1502"/>
      <c r="CNI169" s="1602"/>
      <c r="CNJ169" s="611"/>
      <c r="CNK169" s="1502"/>
      <c r="CNL169" s="1602"/>
      <c r="CNM169" s="611"/>
      <c r="CNN169" s="1502"/>
      <c r="CNO169" s="1602"/>
      <c r="COZ169" s="1502"/>
      <c r="CPA169" s="1602"/>
      <c r="CPB169" s="611"/>
      <c r="CPC169" s="1502"/>
      <c r="CPD169" s="1602"/>
      <c r="CPE169" s="611"/>
      <c r="CPF169" s="1502"/>
      <c r="CPG169" s="1602"/>
      <c r="CPH169" s="611"/>
      <c r="CPI169" s="611"/>
      <c r="CPJ169" s="1502"/>
      <c r="CPK169" s="1602"/>
      <c r="CPL169" s="611"/>
      <c r="CPM169" s="1502"/>
      <c r="CPN169" s="1602"/>
      <c r="CPO169" s="611"/>
      <c r="CPP169" s="1502"/>
      <c r="CPQ169" s="1602"/>
      <c r="CRB169" s="1502"/>
      <c r="CRC169" s="1602"/>
      <c r="CRD169" s="611"/>
      <c r="CRE169" s="1502"/>
      <c r="CRF169" s="1602"/>
      <c r="CRG169" s="611"/>
      <c r="CRH169" s="1502"/>
      <c r="CRI169" s="1602"/>
      <c r="CRJ169" s="611"/>
      <c r="CRK169" s="611"/>
      <c r="CRL169" s="1502"/>
      <c r="CRM169" s="1602"/>
      <c r="CRN169" s="611"/>
      <c r="CRO169" s="1502"/>
      <c r="CRP169" s="1602"/>
      <c r="CRQ169" s="611"/>
      <c r="CRR169" s="1502"/>
      <c r="CRS169" s="1602"/>
      <c r="CTD169" s="1502"/>
      <c r="CTE169" s="1602"/>
      <c r="CTF169" s="611"/>
      <c r="CTG169" s="1502"/>
      <c r="CTH169" s="1602"/>
      <c r="CTI169" s="611"/>
      <c r="CTJ169" s="1502"/>
      <c r="CTK169" s="1602"/>
      <c r="CTL169" s="611"/>
      <c r="CTM169" s="611"/>
      <c r="CTN169" s="1502"/>
      <c r="CTO169" s="1602"/>
      <c r="CTP169" s="611"/>
      <c r="CTQ169" s="1502"/>
      <c r="CTR169" s="1602"/>
      <c r="CTS169" s="611"/>
      <c r="CTT169" s="1502"/>
      <c r="CTU169" s="1602"/>
      <c r="CWL169" s="1502"/>
      <c r="CWM169" s="1602"/>
      <c r="CWN169" s="611"/>
      <c r="CWO169" s="1502"/>
      <c r="CWP169" s="1602"/>
      <c r="CWQ169" s="611"/>
      <c r="CWR169" s="1502"/>
      <c r="CWS169" s="1602"/>
      <c r="CWT169" s="611"/>
      <c r="CWU169" s="611"/>
      <c r="CWV169" s="1502"/>
      <c r="CWW169" s="1602"/>
      <c r="CWX169" s="611"/>
      <c r="CWY169" s="1502"/>
      <c r="CWZ169" s="1602"/>
      <c r="CXA169" s="611"/>
      <c r="CXB169" s="1502"/>
      <c r="CXC169" s="1602"/>
      <c r="DAJ169" s="1502"/>
      <c r="DAK169" s="1602"/>
      <c r="DAL169" s="611"/>
      <c r="DAM169" s="1502"/>
      <c r="DAN169" s="1602"/>
      <c r="DAO169" s="611"/>
      <c r="DAP169" s="1502"/>
      <c r="DAQ169" s="1602"/>
      <c r="DAR169" s="611"/>
      <c r="DAS169" s="611"/>
      <c r="DAT169" s="1502"/>
      <c r="DAU169" s="1602"/>
      <c r="DAV169" s="611"/>
      <c r="DAW169" s="1502"/>
      <c r="DAX169" s="1602"/>
      <c r="DAY169" s="611"/>
      <c r="DAZ169" s="1502"/>
      <c r="DBA169" s="1602"/>
      <c r="DDR169" s="1502"/>
      <c r="DDS169" s="1602"/>
      <c r="DDT169" s="611"/>
      <c r="DDU169" s="1502"/>
      <c r="DDV169" s="1602"/>
      <c r="DDW169" s="611"/>
      <c r="DDX169" s="1502"/>
      <c r="DDY169" s="1602"/>
      <c r="DDZ169" s="611"/>
      <c r="DEA169" s="611"/>
      <c r="DEB169" s="1502"/>
      <c r="DEC169" s="1602"/>
      <c r="DED169" s="611"/>
      <c r="DEE169" s="1502"/>
      <c r="DEF169" s="1602"/>
      <c r="DEG169" s="611"/>
      <c r="DEH169" s="1502"/>
      <c r="DEI169" s="1602"/>
      <c r="DGZ169" s="1502"/>
      <c r="DHA169" s="1602"/>
      <c r="DHB169" s="611"/>
      <c r="DHC169" s="1502"/>
      <c r="DHD169" s="1602"/>
      <c r="DHE169" s="611"/>
      <c r="DHF169" s="1502"/>
      <c r="DHG169" s="1602"/>
      <c r="DHH169" s="611"/>
      <c r="DHI169" s="611"/>
      <c r="DHJ169" s="1502"/>
      <c r="DHK169" s="1602"/>
      <c r="DHL169" s="611"/>
      <c r="DHM169" s="1502"/>
      <c r="DHN169" s="1602"/>
      <c r="DHO169" s="611"/>
      <c r="DHP169" s="1502"/>
      <c r="DHQ169" s="1602"/>
      <c r="DKH169" s="1502"/>
      <c r="DKI169" s="1602"/>
      <c r="DKJ169" s="611"/>
      <c r="DKK169" s="1502"/>
      <c r="DKL169" s="1602"/>
      <c r="DKM169" s="611"/>
      <c r="DKN169" s="1502"/>
      <c r="DKO169" s="1602"/>
      <c r="DKP169" s="611"/>
      <c r="DKQ169" s="611"/>
      <c r="DKR169" s="1502"/>
      <c r="DKS169" s="1602"/>
      <c r="DKT169" s="611"/>
      <c r="DKU169" s="1502"/>
      <c r="DKV169" s="1602"/>
      <c r="DKW169" s="611"/>
      <c r="DKX169" s="1502"/>
      <c r="DKY169" s="1602"/>
      <c r="DLJ169" s="792"/>
      <c r="DLK169" s="792"/>
      <c r="DLL169" s="792"/>
      <c r="DLM169" s="792"/>
      <c r="DLN169" s="792"/>
      <c r="DLO169" s="792"/>
      <c r="DLP169" s="792"/>
      <c r="DLQ169" s="792"/>
      <c r="DLR169" s="792"/>
      <c r="DLS169" s="792"/>
      <c r="DLT169" s="792"/>
      <c r="DLU169" s="792"/>
      <c r="DLV169" s="792"/>
      <c r="DLW169" s="792"/>
      <c r="DLX169" s="792"/>
      <c r="DLY169" s="792"/>
      <c r="DLZ169" s="792"/>
      <c r="DMA169" s="792"/>
      <c r="DMB169" s="792"/>
      <c r="DMC169" s="792"/>
      <c r="DMD169" s="792"/>
      <c r="DME169" s="792"/>
      <c r="DMF169" s="792"/>
      <c r="DMG169" s="792"/>
      <c r="DMH169" s="792"/>
      <c r="DMI169" s="792"/>
      <c r="DMJ169" s="792"/>
      <c r="DMK169" s="792"/>
      <c r="DML169" s="792"/>
      <c r="DMM169" s="792"/>
      <c r="DMN169" s="792"/>
      <c r="DMO169" s="792"/>
      <c r="DMP169" s="792"/>
      <c r="DMQ169" s="792"/>
      <c r="DMR169" s="792"/>
      <c r="DMS169" s="792"/>
      <c r="DMT169" s="792"/>
      <c r="DMU169" s="792"/>
      <c r="DMV169" s="792"/>
      <c r="DMW169" s="792"/>
      <c r="DMX169" s="792"/>
      <c r="DMY169" s="792"/>
      <c r="DMZ169" s="792"/>
      <c r="DNA169" s="792"/>
      <c r="DNB169" s="792"/>
      <c r="DNC169" s="792"/>
      <c r="DND169" s="792"/>
      <c r="DNE169" s="792"/>
      <c r="DNF169" s="792"/>
      <c r="DNG169" s="792"/>
      <c r="DNH169" s="792"/>
      <c r="DNI169" s="792"/>
      <c r="DNJ169" s="792"/>
      <c r="DNP169" s="1502"/>
      <c r="DNQ169" s="1602"/>
      <c r="DNR169" s="611"/>
      <c r="DNS169" s="1502"/>
      <c r="DNT169" s="1602"/>
      <c r="DNU169" s="611"/>
      <c r="DNV169" s="1502"/>
      <c r="DNW169" s="1602"/>
      <c r="DNX169" s="611"/>
      <c r="DNY169" s="611"/>
      <c r="DNZ169" s="1502"/>
      <c r="DOA169" s="1602"/>
      <c r="DOB169" s="611"/>
      <c r="DOC169" s="1502"/>
      <c r="DOD169" s="1602"/>
      <c r="DOE169" s="611"/>
      <c r="DOF169" s="1502"/>
      <c r="DOG169" s="1602"/>
      <c r="DRN169" s="1502"/>
      <c r="DRO169" s="1602"/>
      <c r="DRP169" s="611"/>
      <c r="DRQ169" s="1502"/>
      <c r="DRR169" s="1602"/>
      <c r="DRS169" s="611"/>
      <c r="DRT169" s="1502"/>
      <c r="DRU169" s="1602"/>
      <c r="DRV169" s="611"/>
      <c r="DRW169" s="611"/>
      <c r="DRX169" s="1502"/>
      <c r="DRY169" s="1602"/>
      <c r="DRZ169" s="611"/>
      <c r="DSA169" s="1502"/>
      <c r="DSB169" s="1602"/>
      <c r="DSC169" s="611"/>
      <c r="DSD169" s="1502"/>
      <c r="DSE169" s="1602"/>
      <c r="DVF169" s="235"/>
      <c r="DVG169" s="235"/>
      <c r="DVH169" s="235"/>
      <c r="DVI169" s="235"/>
      <c r="DVJ169" s="235"/>
      <c r="DVK169" s="235"/>
      <c r="DVL169" s="235"/>
      <c r="DVM169" s="235"/>
      <c r="DVN169" s="235"/>
      <c r="DVO169" s="235"/>
      <c r="DVP169" s="235"/>
      <c r="DVQ169" s="235"/>
      <c r="DVR169" s="235"/>
      <c r="DVS169" s="235"/>
      <c r="DVT169" s="235"/>
      <c r="DVU169" s="235"/>
      <c r="DVV169" s="235"/>
      <c r="DVW169" s="235"/>
      <c r="DVX169" s="235"/>
      <c r="DVY169" s="235"/>
      <c r="DVZ169" s="235"/>
      <c r="DWA169" s="235"/>
      <c r="DWB169" s="235"/>
      <c r="DWC169" s="235"/>
      <c r="DWD169" s="235"/>
      <c r="DWE169" s="235"/>
      <c r="DWF169" s="235"/>
      <c r="DWG169" s="235"/>
      <c r="DWH169" s="235"/>
      <c r="DWI169" s="235"/>
      <c r="DWJ169" s="235"/>
      <c r="DWK169" s="235"/>
      <c r="DWL169" s="235"/>
      <c r="DWM169" s="235"/>
      <c r="DWN169" s="235"/>
      <c r="DWO169" s="235"/>
      <c r="DWP169" s="235"/>
      <c r="DWQ169" s="235"/>
      <c r="DWR169" s="235"/>
      <c r="DWS169" s="235"/>
      <c r="DWT169" s="235"/>
      <c r="DWU169" s="235"/>
      <c r="DWV169" s="235"/>
      <c r="DWW169" s="235"/>
      <c r="DWX169" s="235"/>
      <c r="DWY169" s="235"/>
      <c r="DWZ169" s="235"/>
      <c r="DXA169" s="235"/>
      <c r="DXB169" s="235"/>
      <c r="DXC169" s="235"/>
      <c r="DXD169" s="235"/>
      <c r="DXE169" s="235"/>
      <c r="DXF169" s="235"/>
      <c r="DXG169" s="235"/>
      <c r="DXH169" s="235"/>
      <c r="DXI169" s="235"/>
      <c r="DXJ169" s="235"/>
      <c r="DXK169" s="235"/>
      <c r="DXL169" s="235"/>
      <c r="DXM169" s="235"/>
      <c r="DXN169" s="235"/>
      <c r="DXO169" s="235"/>
      <c r="DXP169" s="235"/>
      <c r="DXQ169" s="235"/>
      <c r="DXR169" s="235"/>
      <c r="DXS169" s="235"/>
      <c r="DXT169" s="235"/>
      <c r="DXU169" s="235"/>
      <c r="DXV169" s="235"/>
      <c r="DXW169" s="235"/>
      <c r="DXX169" s="235"/>
      <c r="DXY169" s="235"/>
      <c r="DXZ169" s="235"/>
      <c r="DYA169" s="235"/>
      <c r="DYB169" s="235"/>
      <c r="DYC169" s="235"/>
      <c r="DYD169" s="235"/>
      <c r="DYE169" s="235"/>
      <c r="DYF169" s="235"/>
      <c r="DYG169" s="235"/>
      <c r="DYH169" s="235"/>
      <c r="DYI169" s="235"/>
      <c r="DYJ169" s="235"/>
      <c r="DYK169" s="267"/>
      <c r="DYL169" s="235"/>
      <c r="DYM169" s="235"/>
      <c r="DYN169" s="267"/>
      <c r="DYO169" s="235"/>
      <c r="DYP169" s="235"/>
      <c r="DYQ169" s="267"/>
      <c r="DYR169" s="235"/>
      <c r="DYS169" s="235"/>
      <c r="DYT169" s="235"/>
      <c r="DYU169" s="267"/>
      <c r="DYV169" s="235"/>
      <c r="DYW169" s="235"/>
      <c r="DYX169" s="267"/>
      <c r="DYY169" s="235"/>
      <c r="DYZ169" s="235"/>
      <c r="DZA169" s="267"/>
      <c r="DZB169" s="235"/>
      <c r="DZC169" s="235"/>
      <c r="DZD169" s="235"/>
      <c r="DZE169" s="235"/>
      <c r="DZF169" s="235"/>
      <c r="DZG169" s="235"/>
      <c r="DZH169" s="235"/>
      <c r="DZI169" s="235"/>
      <c r="DZJ169" s="235"/>
      <c r="DZK169" s="235"/>
      <c r="DZL169" s="235"/>
      <c r="DZM169" s="235"/>
      <c r="DZN169" s="235"/>
      <c r="DZO169" s="235"/>
      <c r="DZP169" s="235"/>
      <c r="DZQ169" s="235"/>
      <c r="DZR169" s="235"/>
      <c r="DZS169" s="235"/>
      <c r="DZT169" s="235"/>
      <c r="DZU169" s="235"/>
      <c r="DZV169" s="235"/>
      <c r="DZW169" s="235"/>
      <c r="DZX169" s="235"/>
      <c r="DZY169" s="235"/>
      <c r="DZZ169" s="235"/>
      <c r="EAA169" s="235"/>
      <c r="EAB169" s="235"/>
      <c r="EAC169" s="235"/>
      <c r="EAD169" s="235"/>
      <c r="EAE169" s="235"/>
      <c r="EAF169" s="235"/>
      <c r="EAG169" s="235"/>
      <c r="EAH169" s="235"/>
      <c r="EAI169" s="235"/>
      <c r="EAJ169" s="235"/>
      <c r="EAK169" s="235"/>
      <c r="EAL169" s="235"/>
      <c r="EAM169" s="235"/>
      <c r="EAN169" s="235"/>
      <c r="EAO169" s="235"/>
      <c r="EAP169" s="235"/>
      <c r="EAQ169" s="235"/>
      <c r="EAR169" s="235"/>
      <c r="EAS169" s="235"/>
      <c r="EAT169" s="235"/>
      <c r="EAU169" s="235"/>
      <c r="EAV169" s="235"/>
      <c r="EAW169" s="235"/>
      <c r="EAX169" s="235"/>
      <c r="EAY169" s="235"/>
      <c r="EAZ169" s="235"/>
      <c r="EBA169" s="235"/>
      <c r="EBB169" s="235"/>
      <c r="EBC169" s="235"/>
      <c r="EBD169" s="235"/>
      <c r="EBE169" s="235"/>
      <c r="EBF169" s="235"/>
      <c r="EBG169" s="235"/>
      <c r="EBH169" s="235"/>
      <c r="EBI169" s="235"/>
      <c r="EBJ169" s="235"/>
      <c r="EBK169" s="235"/>
      <c r="EBL169" s="235"/>
      <c r="EBM169" s="235"/>
      <c r="EBN169" s="235"/>
      <c r="EBO169" s="235"/>
      <c r="EBP169" s="235"/>
      <c r="EBQ169" s="235"/>
      <c r="EBR169" s="235"/>
      <c r="EBS169" s="235"/>
      <c r="EBT169" s="235"/>
      <c r="EBU169" s="235"/>
      <c r="EBV169" s="235"/>
      <c r="EBW169" s="235"/>
      <c r="EBX169" s="235"/>
      <c r="EBY169" s="235"/>
      <c r="EBZ169" s="235"/>
      <c r="ECA169" s="235"/>
      <c r="ECB169" s="235"/>
      <c r="ECC169" s="235"/>
      <c r="ECD169" s="235"/>
      <c r="ECE169" s="235"/>
      <c r="ECF169" s="235"/>
      <c r="ECG169" s="235"/>
      <c r="ECH169" s="235"/>
      <c r="ECI169" s="267"/>
      <c r="ECJ169" s="235"/>
      <c r="ECK169" s="235"/>
      <c r="ECL169" s="267"/>
      <c r="ECM169" s="235"/>
      <c r="ECN169" s="235"/>
      <c r="ECO169" s="267"/>
      <c r="ECP169" s="235"/>
      <c r="ECQ169" s="235"/>
      <c r="ECR169" s="235"/>
      <c r="ECS169" s="267"/>
      <c r="ECT169" s="235"/>
      <c r="ECU169" s="235"/>
      <c r="ECV169" s="267"/>
      <c r="ECW169" s="235"/>
      <c r="ECX169" s="235"/>
      <c r="ECY169" s="267"/>
      <c r="ECZ169" s="235"/>
      <c r="EDA169" s="235"/>
      <c r="EDB169" s="235"/>
      <c r="EDC169" s="235"/>
      <c r="EDD169" s="235"/>
      <c r="EDE169" s="235"/>
      <c r="EDF169" s="235"/>
      <c r="EDG169" s="235"/>
      <c r="EDH169" s="235"/>
      <c r="EDI169" s="235"/>
      <c r="EDJ169" s="235"/>
      <c r="EDK169" s="235"/>
      <c r="EDL169" s="235"/>
      <c r="EDM169" s="235"/>
      <c r="EDN169" s="235"/>
      <c r="EDO169" s="235"/>
      <c r="EDP169" s="235"/>
      <c r="EDQ169" s="235"/>
      <c r="EEH169" s="235"/>
      <c r="EEI169" s="235"/>
      <c r="EEJ169" s="235"/>
      <c r="EEK169" s="235"/>
      <c r="EEL169" s="235"/>
      <c r="EEM169" s="235"/>
      <c r="EEN169" s="235"/>
      <c r="EEO169" s="235"/>
      <c r="EEP169" s="235"/>
      <c r="EEQ169" s="235"/>
      <c r="EER169" s="235"/>
      <c r="EES169" s="235"/>
      <c r="EET169" s="235"/>
      <c r="EEU169" s="235"/>
      <c r="EEV169" s="235"/>
      <c r="EEW169" s="235"/>
      <c r="EEX169" s="235"/>
      <c r="EEY169" s="235"/>
      <c r="EEZ169" s="235"/>
      <c r="EFA169" s="235"/>
      <c r="EFB169" s="235"/>
      <c r="EFC169" s="235"/>
      <c r="EFD169" s="235"/>
      <c r="EFE169" s="235"/>
      <c r="EFF169" s="235"/>
      <c r="EFG169" s="235"/>
      <c r="EFH169" s="235"/>
      <c r="EFI169" s="235"/>
      <c r="EFJ169" s="235"/>
      <c r="EFK169" s="235"/>
      <c r="EFL169" s="235"/>
      <c r="EFM169" s="235"/>
      <c r="EFN169" s="235"/>
      <c r="EFO169" s="235"/>
      <c r="EFP169" s="235"/>
      <c r="EFQ169" s="235"/>
      <c r="EFR169" s="235"/>
      <c r="EFS169" s="235"/>
      <c r="EFT169" s="235"/>
      <c r="EFU169" s="235"/>
      <c r="EFV169" s="235"/>
      <c r="EFW169" s="235"/>
      <c r="EFX169" s="235"/>
      <c r="EFY169" s="235"/>
      <c r="EFZ169" s="235"/>
      <c r="EGA169" s="235"/>
      <c r="EGB169" s="235"/>
      <c r="EGC169" s="235"/>
      <c r="EGD169" s="235"/>
      <c r="EGE169" s="235"/>
      <c r="EGF169" s="235"/>
      <c r="EGG169" s="235"/>
      <c r="EGH169" s="235"/>
      <c r="EGI169" s="235"/>
      <c r="EGJ169" s="235"/>
      <c r="EGK169" s="235"/>
      <c r="EGL169" s="235"/>
      <c r="EGM169" s="235"/>
      <c r="EGN169" s="235"/>
      <c r="EGO169" s="235"/>
      <c r="EGP169" s="235"/>
      <c r="EGQ169" s="235"/>
      <c r="EGR169" s="235"/>
      <c r="EGS169" s="235"/>
      <c r="EGT169" s="235"/>
      <c r="EGU169" s="235"/>
      <c r="EGV169" s="235"/>
      <c r="EGW169" s="235"/>
      <c r="EGX169" s="235"/>
      <c r="EGY169" s="235"/>
      <c r="EGZ169" s="235"/>
      <c r="EHA169" s="235"/>
      <c r="EHB169" s="235"/>
      <c r="EHC169" s="235"/>
      <c r="EHD169" s="235"/>
      <c r="EHE169" s="235"/>
      <c r="EHF169" s="235"/>
      <c r="EHG169" s="235"/>
      <c r="EHH169" s="235"/>
      <c r="EHI169" s="235"/>
      <c r="EHJ169" s="235"/>
      <c r="EHK169" s="235"/>
      <c r="EHL169" s="235"/>
      <c r="EHM169" s="235"/>
      <c r="EHN169" s="235"/>
      <c r="EHO169" s="235"/>
      <c r="EHP169" s="235"/>
      <c r="EHQ169" s="235"/>
      <c r="EHR169" s="235"/>
      <c r="EHS169" s="235"/>
      <c r="EHT169" s="235"/>
      <c r="EHU169" s="235"/>
      <c r="EHV169" s="235"/>
      <c r="EHW169" s="235"/>
      <c r="EHX169" s="235"/>
      <c r="EHY169" s="235"/>
      <c r="EHZ169" s="235"/>
      <c r="EIA169" s="267"/>
      <c r="EIB169" s="235"/>
      <c r="EIC169" s="235"/>
      <c r="EID169" s="267"/>
      <c r="EIE169" s="235"/>
      <c r="EIF169" s="235"/>
      <c r="EIG169" s="267"/>
      <c r="EIH169" s="235"/>
      <c r="EII169" s="235"/>
      <c r="EIJ169" s="235"/>
      <c r="EIK169" s="267"/>
      <c r="EIL169" s="235"/>
      <c r="EIM169" s="235"/>
      <c r="EIN169" s="267"/>
      <c r="EIO169" s="235"/>
      <c r="EIP169" s="235"/>
      <c r="EIQ169" s="267"/>
      <c r="EIR169" s="235"/>
      <c r="EIS169" s="235"/>
      <c r="EIT169" s="235"/>
      <c r="EIU169" s="235"/>
      <c r="EIV169" s="235"/>
      <c r="EIW169" s="235"/>
      <c r="EIX169" s="235"/>
      <c r="EIY169" s="235"/>
      <c r="EIZ169" s="235"/>
      <c r="EJA169" s="235"/>
      <c r="EJB169" s="235"/>
      <c r="EJC169" s="235"/>
      <c r="EJD169" s="235"/>
      <c r="EJE169" s="235"/>
      <c r="EJF169" s="235"/>
      <c r="EJG169" s="235"/>
      <c r="EJH169" s="235"/>
      <c r="EJI169" s="235"/>
      <c r="EJJ169" s="235"/>
      <c r="EJK169" s="235"/>
      <c r="EJL169" s="235"/>
      <c r="EJM169" s="235"/>
      <c r="EJN169" s="235"/>
      <c r="EJO169" s="235"/>
      <c r="EJP169" s="235"/>
      <c r="EJQ169" s="235"/>
      <c r="EKC169" s="1374"/>
      <c r="EKD169" s="1374"/>
      <c r="EKE169" s="1374"/>
      <c r="EKF169" s="1374"/>
      <c r="EKG169" s="1374"/>
      <c r="EKH169" s="1374"/>
      <c r="EKI169" s="1374"/>
      <c r="EKJ169" s="1374"/>
      <c r="EKK169" s="1374"/>
      <c r="EKL169" s="1374"/>
      <c r="EKM169" s="1374"/>
      <c r="EKN169" s="1374"/>
      <c r="EKO169" s="1374"/>
      <c r="EKP169" s="1374"/>
      <c r="EKQ169" s="1374"/>
      <c r="EKR169" s="1374"/>
      <c r="EKS169" s="1374"/>
      <c r="EKT169" s="1374"/>
      <c r="EKU169" s="1374"/>
      <c r="EKV169" s="1374"/>
      <c r="EKW169" s="1374"/>
      <c r="EKX169" s="1374"/>
      <c r="EKY169" s="1374"/>
      <c r="EKZ169" s="1374"/>
      <c r="ELA169" s="1374"/>
      <c r="ELB169" s="1374"/>
      <c r="ELC169" s="1374"/>
      <c r="ELD169" s="1374"/>
      <c r="ELE169" s="1374"/>
      <c r="ELF169" s="1374"/>
      <c r="ELG169" s="1374"/>
      <c r="ELH169" s="1374"/>
      <c r="ELI169" s="1374"/>
      <c r="ELJ169" s="1374"/>
      <c r="ELK169" s="1374"/>
      <c r="ELL169" s="1374"/>
      <c r="ELM169" s="1374"/>
      <c r="ELN169" s="1374"/>
      <c r="ELO169" s="1374"/>
      <c r="ELP169" s="1374"/>
      <c r="ELQ169" s="1374"/>
      <c r="ELR169" s="1374"/>
      <c r="ELS169" s="1374"/>
      <c r="ELT169" s="1374"/>
      <c r="ELU169" s="1374"/>
      <c r="ELV169" s="1374"/>
      <c r="ELW169" s="1374"/>
      <c r="ELX169" s="1374"/>
      <c r="ELY169" s="1374"/>
      <c r="ELZ169" s="1374"/>
      <c r="EMA169" s="1374"/>
      <c r="EMB169" s="1374"/>
      <c r="EMC169" s="1374"/>
      <c r="EMD169" s="1374"/>
      <c r="EME169" s="1374"/>
      <c r="EMF169" s="1374"/>
      <c r="EMG169" s="1374"/>
      <c r="EMH169" s="1374"/>
      <c r="ENN169" s="1502"/>
      <c r="ENO169" s="1602"/>
      <c r="ENP169" s="611"/>
      <c r="ENQ169" s="1502"/>
      <c r="ENR169" s="1602"/>
      <c r="ENS169" s="611"/>
      <c r="ENT169" s="1502"/>
      <c r="ENU169" s="1602"/>
      <c r="ENV169" s="611"/>
      <c r="ENW169" s="611"/>
      <c r="ENX169" s="1502"/>
      <c r="ENY169" s="1602"/>
      <c r="ENZ169" s="611"/>
      <c r="EOA169" s="1502"/>
      <c r="EOB169" s="1602"/>
      <c r="EOC169" s="611"/>
      <c r="EOD169" s="1502"/>
      <c r="EOE169" s="1602"/>
      <c r="EQF169" s="1502"/>
      <c r="EQG169" s="1602"/>
      <c r="EQH169" s="611"/>
      <c r="EQI169" s="1502"/>
      <c r="EQJ169" s="1602"/>
      <c r="EQK169" s="611"/>
      <c r="EQL169" s="1502"/>
      <c r="EQM169" s="1602"/>
      <c r="EQN169" s="611"/>
      <c r="EQO169" s="611"/>
      <c r="EQP169" s="1502"/>
      <c r="EQQ169" s="1602"/>
      <c r="EQR169" s="611"/>
      <c r="EQS169" s="1502"/>
      <c r="EQT169" s="1602"/>
      <c r="EQU169" s="611"/>
      <c r="EQV169" s="1502"/>
      <c r="EQW169" s="1602"/>
      <c r="ETA169" s="1518"/>
      <c r="ETB169" s="1518"/>
      <c r="ETC169" s="1518"/>
      <c r="ETD169" s="1518"/>
      <c r="ETE169" s="1518"/>
      <c r="ETF169" s="1518"/>
    </row>
    <row r="170" spans="1:998 1031:2032 2065:3906" s="226" customFormat="1" ht="15" customHeight="1">
      <c r="A170" s="1264"/>
      <c r="B170" s="1518"/>
      <c r="C170" s="1518"/>
      <c r="D170" s="1518"/>
      <c r="E170" s="1518"/>
      <c r="F170" s="1518"/>
      <c r="G170" s="1518"/>
      <c r="BB170" s="1502"/>
      <c r="BC170" s="1602"/>
      <c r="BD170" s="611"/>
      <c r="BE170" s="1502"/>
      <c r="BF170" s="1602"/>
      <c r="BG170" s="611"/>
      <c r="BH170" s="1502"/>
      <c r="BI170" s="1602"/>
      <c r="BJ170" s="611"/>
      <c r="BK170" s="611"/>
      <c r="BL170" s="1502"/>
      <c r="BM170" s="1602"/>
      <c r="BN170" s="611"/>
      <c r="BO170" s="1502"/>
      <c r="BP170" s="1602"/>
      <c r="BQ170" s="611"/>
      <c r="BR170" s="1502"/>
      <c r="BS170" s="1602"/>
      <c r="CN170" s="1502"/>
      <c r="CO170" s="1602"/>
      <c r="CP170" s="611"/>
      <c r="CQ170" s="1502"/>
      <c r="CR170" s="1602"/>
      <c r="CS170" s="611"/>
      <c r="CT170" s="1502"/>
      <c r="CU170" s="1602"/>
      <c r="CV170" s="611"/>
      <c r="CW170" s="611"/>
      <c r="CX170" s="1502"/>
      <c r="CY170" s="1602"/>
      <c r="CZ170" s="611"/>
      <c r="DA170" s="1502"/>
      <c r="DB170" s="1602"/>
      <c r="DC170" s="611"/>
      <c r="DD170" s="1502"/>
      <c r="DE170" s="1602"/>
      <c r="EP170" s="1502"/>
      <c r="EQ170" s="1602"/>
      <c r="ER170" s="611"/>
      <c r="ES170" s="1502"/>
      <c r="ET170" s="1602"/>
      <c r="EU170" s="611"/>
      <c r="EV170" s="1502"/>
      <c r="EW170" s="1602"/>
      <c r="EX170" s="611"/>
      <c r="EY170" s="611"/>
      <c r="EZ170" s="1502"/>
      <c r="FA170" s="1602"/>
      <c r="FB170" s="611"/>
      <c r="FC170" s="1502"/>
      <c r="FD170" s="1602"/>
      <c r="FE170" s="611"/>
      <c r="FF170" s="1502"/>
      <c r="FG170" s="1602"/>
      <c r="GR170" s="1502"/>
      <c r="GS170" s="1602"/>
      <c r="GT170" s="611"/>
      <c r="GU170" s="1502"/>
      <c r="GV170" s="1602"/>
      <c r="GW170" s="611"/>
      <c r="GX170" s="1502"/>
      <c r="GY170" s="1602"/>
      <c r="GZ170" s="611"/>
      <c r="HA170" s="611"/>
      <c r="HB170" s="1502"/>
      <c r="HC170" s="1602"/>
      <c r="HD170" s="611"/>
      <c r="HE170" s="1502"/>
      <c r="HF170" s="1602"/>
      <c r="HG170" s="611"/>
      <c r="HH170" s="1502"/>
      <c r="HI170" s="1602"/>
      <c r="IT170" s="1502"/>
      <c r="IU170" s="1602"/>
      <c r="IV170" s="611"/>
      <c r="IW170" s="1502"/>
      <c r="IX170" s="1602"/>
      <c r="IY170" s="611"/>
      <c r="IZ170" s="1502"/>
      <c r="JA170" s="1602"/>
      <c r="JB170" s="611"/>
      <c r="JC170" s="611"/>
      <c r="JD170" s="1502"/>
      <c r="JE170" s="1602"/>
      <c r="JF170" s="611"/>
      <c r="JG170" s="1502"/>
      <c r="JH170" s="1602"/>
      <c r="JI170" s="611"/>
      <c r="JJ170" s="1502"/>
      <c r="JK170" s="1602"/>
      <c r="KV170" s="1502"/>
      <c r="KW170" s="1602"/>
      <c r="KX170" s="611"/>
      <c r="KY170" s="1502"/>
      <c r="KZ170" s="1602"/>
      <c r="LA170" s="611"/>
      <c r="LB170" s="1502"/>
      <c r="LC170" s="1602"/>
      <c r="LD170" s="611"/>
      <c r="LE170" s="611"/>
      <c r="LF170" s="1502"/>
      <c r="LG170" s="1602"/>
      <c r="LH170" s="611"/>
      <c r="LI170" s="1502"/>
      <c r="LJ170" s="1602"/>
      <c r="LK170" s="611"/>
      <c r="LL170" s="1502"/>
      <c r="LM170" s="1602"/>
      <c r="MX170" s="1502"/>
      <c r="MY170" s="1602"/>
      <c r="MZ170" s="611"/>
      <c r="NA170" s="1502"/>
      <c r="NB170" s="1602"/>
      <c r="NC170" s="611"/>
      <c r="ND170" s="1502"/>
      <c r="NE170" s="1602"/>
      <c r="NF170" s="611"/>
      <c r="NG170" s="611"/>
      <c r="NH170" s="1502"/>
      <c r="NI170" s="1602"/>
      <c r="NJ170" s="611"/>
      <c r="NK170" s="1502"/>
      <c r="NL170" s="1602"/>
      <c r="NM170" s="611"/>
      <c r="NN170" s="1502"/>
      <c r="NO170" s="1602"/>
      <c r="OJ170" s="1502"/>
      <c r="OK170" s="1602"/>
      <c r="OL170" s="611"/>
      <c r="OM170" s="1502"/>
      <c r="ON170" s="1602"/>
      <c r="OO170" s="611"/>
      <c r="OP170" s="1502"/>
      <c r="OQ170" s="1602"/>
      <c r="OR170" s="611"/>
      <c r="OS170" s="611"/>
      <c r="OT170" s="1502"/>
      <c r="OU170" s="1602"/>
      <c r="OV170" s="611"/>
      <c r="OW170" s="1502"/>
      <c r="OX170" s="1602"/>
      <c r="OY170" s="611"/>
      <c r="OZ170" s="1502"/>
      <c r="PA170" s="1602"/>
      <c r="PV170" s="1502"/>
      <c r="PW170" s="1602"/>
      <c r="PX170" s="611"/>
      <c r="PY170" s="1502"/>
      <c r="PZ170" s="1602"/>
      <c r="QA170" s="611"/>
      <c r="QB170" s="1502"/>
      <c r="QC170" s="1602"/>
      <c r="QD170" s="611"/>
      <c r="QE170" s="611"/>
      <c r="QF170" s="1502"/>
      <c r="QG170" s="1602"/>
      <c r="QH170" s="611"/>
      <c r="QI170" s="1502"/>
      <c r="QJ170" s="1602"/>
      <c r="QK170" s="611"/>
      <c r="QL170" s="1502"/>
      <c r="QM170" s="1602"/>
      <c r="RX170" s="1502"/>
      <c r="RY170" s="1602"/>
      <c r="RZ170" s="611"/>
      <c r="SA170" s="1502"/>
      <c r="SB170" s="1602"/>
      <c r="SC170" s="611"/>
      <c r="SD170" s="1502"/>
      <c r="SE170" s="1602"/>
      <c r="SF170" s="611"/>
      <c r="SG170" s="611"/>
      <c r="SH170" s="1502"/>
      <c r="SI170" s="1602"/>
      <c r="SJ170" s="611"/>
      <c r="SK170" s="1502"/>
      <c r="SL170" s="1602"/>
      <c r="SM170" s="611"/>
      <c r="SN170" s="1502"/>
      <c r="SO170" s="1602"/>
      <c r="TZ170" s="1502"/>
      <c r="UA170" s="1602"/>
      <c r="UB170" s="611"/>
      <c r="UC170" s="1502"/>
      <c r="UD170" s="1602"/>
      <c r="UE170" s="611"/>
      <c r="UF170" s="1502"/>
      <c r="UG170" s="1602"/>
      <c r="UH170" s="611"/>
      <c r="UI170" s="611"/>
      <c r="UJ170" s="1502"/>
      <c r="UK170" s="1602"/>
      <c r="UL170" s="611"/>
      <c r="UM170" s="1502"/>
      <c r="UN170" s="1602"/>
      <c r="UO170" s="611"/>
      <c r="UP170" s="1502"/>
      <c r="UQ170" s="1602"/>
      <c r="WB170" s="1502"/>
      <c r="WC170" s="1602"/>
      <c r="WD170" s="611"/>
      <c r="WE170" s="1502"/>
      <c r="WF170" s="1602"/>
      <c r="WG170" s="611"/>
      <c r="WH170" s="1502"/>
      <c r="WI170" s="1602"/>
      <c r="WJ170" s="611"/>
      <c r="WK170" s="611"/>
      <c r="WL170" s="1502"/>
      <c r="WM170" s="1602"/>
      <c r="WN170" s="611"/>
      <c r="WO170" s="1502"/>
      <c r="WP170" s="1602"/>
      <c r="WQ170" s="611"/>
      <c r="WR170" s="1502"/>
      <c r="WS170" s="1602"/>
      <c r="YD170" s="1502"/>
      <c r="YE170" s="1602"/>
      <c r="YF170" s="611"/>
      <c r="YG170" s="1502"/>
      <c r="YH170" s="1602"/>
      <c r="YI170" s="611"/>
      <c r="YJ170" s="1502"/>
      <c r="YK170" s="1602"/>
      <c r="YL170" s="611"/>
      <c r="YM170" s="611"/>
      <c r="YN170" s="1502"/>
      <c r="YO170" s="1602"/>
      <c r="YP170" s="611"/>
      <c r="YQ170" s="1502"/>
      <c r="YR170" s="1602"/>
      <c r="YS170" s="611"/>
      <c r="YT170" s="1502"/>
      <c r="YU170" s="1602"/>
      <c r="AAF170" s="1502"/>
      <c r="AAG170" s="1602"/>
      <c r="AAH170" s="611"/>
      <c r="AAI170" s="1502"/>
      <c r="AAJ170" s="1602"/>
      <c r="AAK170" s="611"/>
      <c r="AAL170" s="1502"/>
      <c r="AAM170" s="1602"/>
      <c r="AAN170" s="611"/>
      <c r="AAO170" s="611"/>
      <c r="AAP170" s="1502"/>
      <c r="AAQ170" s="1602"/>
      <c r="AAR170" s="611"/>
      <c r="AAS170" s="1502"/>
      <c r="AAT170" s="1602"/>
      <c r="AAU170" s="611"/>
      <c r="AAV170" s="1502"/>
      <c r="AAW170" s="1602"/>
      <c r="ACH170" s="1502"/>
      <c r="ACI170" s="1602"/>
      <c r="ACJ170" s="611"/>
      <c r="ACK170" s="1502"/>
      <c r="ACL170" s="1602"/>
      <c r="ACM170" s="611"/>
      <c r="ACN170" s="1502"/>
      <c r="ACO170" s="1602"/>
      <c r="ACP170" s="611"/>
      <c r="ACQ170" s="611"/>
      <c r="ACR170" s="1502"/>
      <c r="ACS170" s="1602"/>
      <c r="ACT170" s="611"/>
      <c r="ACU170" s="1502"/>
      <c r="ACV170" s="1602"/>
      <c r="ACW170" s="611"/>
      <c r="ACX170" s="1502"/>
      <c r="ACY170" s="1602"/>
      <c r="AEJ170" s="1502"/>
      <c r="AEK170" s="1602"/>
      <c r="AEL170" s="611"/>
      <c r="AEM170" s="1502"/>
      <c r="AEN170" s="1602"/>
      <c r="AEO170" s="611"/>
      <c r="AEP170" s="1502"/>
      <c r="AEQ170" s="1602"/>
      <c r="AER170" s="611"/>
      <c r="AES170" s="611"/>
      <c r="AET170" s="1502"/>
      <c r="AEU170" s="1602"/>
      <c r="AEV170" s="611"/>
      <c r="AEW170" s="1502"/>
      <c r="AEX170" s="1602"/>
      <c r="AEY170" s="611"/>
      <c r="AEZ170" s="1502"/>
      <c r="AFA170" s="1602"/>
      <c r="AGL170" s="1502"/>
      <c r="AGM170" s="1602"/>
      <c r="AGN170" s="611"/>
      <c r="AGO170" s="1502"/>
      <c r="AGP170" s="1602"/>
      <c r="AGQ170" s="611"/>
      <c r="AGR170" s="1502"/>
      <c r="AGS170" s="1602"/>
      <c r="AGT170" s="611"/>
      <c r="AGU170" s="611"/>
      <c r="AGV170" s="1502"/>
      <c r="AGW170" s="1602"/>
      <c r="AGX170" s="611"/>
      <c r="AGY170" s="1502"/>
      <c r="AGZ170" s="1602"/>
      <c r="AHA170" s="611"/>
      <c r="AHB170" s="1502"/>
      <c r="AHC170" s="1602"/>
      <c r="AIN170" s="1502"/>
      <c r="AIO170" s="1602"/>
      <c r="AIP170" s="611"/>
      <c r="AIQ170" s="1502"/>
      <c r="AIR170" s="1602"/>
      <c r="AIS170" s="611"/>
      <c r="AIT170" s="1502"/>
      <c r="AIU170" s="1602"/>
      <c r="AIV170" s="611"/>
      <c r="AIW170" s="611"/>
      <c r="AIX170" s="1502"/>
      <c r="AIY170" s="1602"/>
      <c r="AIZ170" s="611"/>
      <c r="AJA170" s="1502"/>
      <c r="AJB170" s="1602"/>
      <c r="AJC170" s="611"/>
      <c r="AJD170" s="1502"/>
      <c r="AJE170" s="1602"/>
      <c r="AKP170" s="1502"/>
      <c r="AKQ170" s="1602"/>
      <c r="AKR170" s="611"/>
      <c r="AKS170" s="1502"/>
      <c r="AKT170" s="1602"/>
      <c r="AKU170" s="611"/>
      <c r="AKV170" s="1502"/>
      <c r="AKW170" s="1602"/>
      <c r="AKX170" s="611"/>
      <c r="AKY170" s="611"/>
      <c r="AKZ170" s="1502"/>
      <c r="ALA170" s="1602"/>
      <c r="ALB170" s="611"/>
      <c r="ALC170" s="1502"/>
      <c r="ALD170" s="1602"/>
      <c r="ALE170" s="611"/>
      <c r="ALF170" s="1502"/>
      <c r="ALG170" s="1602"/>
      <c r="AMR170" s="1502"/>
      <c r="AMS170" s="1602"/>
      <c r="AMT170" s="611"/>
      <c r="AMU170" s="1502"/>
      <c r="AMV170" s="1602"/>
      <c r="AMW170" s="611"/>
      <c r="AMX170" s="1502"/>
      <c r="AMY170" s="1602"/>
      <c r="AMZ170" s="611"/>
      <c r="ANA170" s="611"/>
      <c r="ANB170" s="1502"/>
      <c r="ANC170" s="1602"/>
      <c r="AND170" s="611"/>
      <c r="ANE170" s="1502"/>
      <c r="ANF170" s="1602"/>
      <c r="ANG170" s="611"/>
      <c r="ANH170" s="1502"/>
      <c r="ANI170" s="1602"/>
      <c r="AOT170" s="1502"/>
      <c r="AOU170" s="1602"/>
      <c r="AOV170" s="611"/>
      <c r="AOW170" s="1502"/>
      <c r="AOX170" s="1602"/>
      <c r="AOY170" s="611"/>
      <c r="AOZ170" s="1502"/>
      <c r="APA170" s="1602"/>
      <c r="APB170" s="611"/>
      <c r="APC170" s="611"/>
      <c r="APD170" s="1502"/>
      <c r="APE170" s="1602"/>
      <c r="APF170" s="611"/>
      <c r="APG170" s="1502"/>
      <c r="APH170" s="1602"/>
      <c r="API170" s="611"/>
      <c r="APJ170" s="1502"/>
      <c r="APK170" s="1602"/>
      <c r="AQV170" s="1502"/>
      <c r="AQW170" s="1602"/>
      <c r="AQX170" s="611"/>
      <c r="AQY170" s="1502"/>
      <c r="AQZ170" s="1602"/>
      <c r="ARA170" s="611"/>
      <c r="ARB170" s="1502"/>
      <c r="ARC170" s="1602"/>
      <c r="ARD170" s="611"/>
      <c r="ARE170" s="611"/>
      <c r="ARF170" s="1502"/>
      <c r="ARG170" s="1602"/>
      <c r="ARH170" s="611"/>
      <c r="ARI170" s="1502"/>
      <c r="ARJ170" s="1602"/>
      <c r="ARK170" s="611"/>
      <c r="ARL170" s="1502"/>
      <c r="ARM170" s="1602"/>
      <c r="ASX170" s="1502"/>
      <c r="ASY170" s="1602"/>
      <c r="ASZ170" s="611"/>
      <c r="ATA170" s="1502"/>
      <c r="ATB170" s="1602"/>
      <c r="ATC170" s="611"/>
      <c r="ATD170" s="1502"/>
      <c r="ATE170" s="1602"/>
      <c r="ATF170" s="611"/>
      <c r="ATG170" s="611"/>
      <c r="ATH170" s="1502"/>
      <c r="ATI170" s="1602"/>
      <c r="ATJ170" s="611"/>
      <c r="ATK170" s="1502"/>
      <c r="ATL170" s="1602"/>
      <c r="ATM170" s="611"/>
      <c r="ATN170" s="1502"/>
      <c r="ATO170" s="1602"/>
      <c r="AUJ170" s="227"/>
      <c r="AUK170" s="227"/>
      <c r="AUM170" s="227"/>
      <c r="AUN170" s="227"/>
      <c r="AUP170" s="227"/>
      <c r="AUQ170" s="227"/>
      <c r="AUT170" s="227"/>
      <c r="AUU170" s="227"/>
      <c r="AUW170" s="227"/>
      <c r="AUX170" s="227"/>
      <c r="AUZ170" s="227"/>
      <c r="AVA170" s="227"/>
      <c r="AVP170" s="868"/>
      <c r="AVQ170" s="868"/>
      <c r="AVR170" s="868"/>
      <c r="AVS170" s="868"/>
      <c r="AVT170" s="868"/>
      <c r="AVU170" s="868"/>
      <c r="AVV170" s="868"/>
      <c r="AVW170" s="868"/>
      <c r="AVX170" s="868"/>
      <c r="AVY170" s="868"/>
      <c r="AVZ170" s="868"/>
      <c r="AWA170" s="868"/>
      <c r="AWB170" s="868"/>
      <c r="AWC170" s="868"/>
      <c r="AWD170" s="868"/>
      <c r="AWE170" s="868"/>
      <c r="AWF170" s="868"/>
      <c r="AWG170" s="868"/>
      <c r="AWH170" s="868"/>
      <c r="AWI170" s="868"/>
      <c r="AWJ170" s="868"/>
      <c r="AWK170" s="868"/>
      <c r="AWL170" s="868"/>
      <c r="AWM170" s="868"/>
      <c r="AWN170" s="868"/>
      <c r="AWO170" s="868"/>
      <c r="AWP170" s="868"/>
      <c r="AWQ170" s="868"/>
      <c r="AWR170" s="868"/>
      <c r="AWS170" s="868"/>
      <c r="AWT170" s="868"/>
      <c r="AWU170" s="868"/>
      <c r="AWV170" s="868"/>
      <c r="AWW170" s="868"/>
      <c r="AWX170" s="868"/>
      <c r="AWY170" s="868"/>
      <c r="AWZ170" s="868"/>
      <c r="AXQ170" s="868"/>
      <c r="AXR170" s="868"/>
      <c r="AXS170" s="868"/>
      <c r="AXT170" s="868"/>
      <c r="AXU170" s="868"/>
      <c r="AXV170" s="868"/>
      <c r="AXW170" s="868"/>
      <c r="AXX170" s="868"/>
      <c r="AXY170" s="868"/>
      <c r="AXZ170" s="868"/>
      <c r="AYA170" s="868"/>
      <c r="AYB170" s="868"/>
      <c r="AYC170" s="868"/>
      <c r="AYD170" s="868"/>
      <c r="AYE170" s="868"/>
      <c r="AYF170" s="868"/>
      <c r="AYG170" s="868"/>
      <c r="AYH170" s="868"/>
      <c r="AYI170" s="868"/>
      <c r="AYJ170" s="868"/>
      <c r="AYK170" s="868"/>
      <c r="AYL170" s="868"/>
      <c r="AYM170" s="868"/>
      <c r="AZL170" s="1502"/>
      <c r="AZM170" s="1602"/>
      <c r="AZN170" s="611"/>
      <c r="AZO170" s="1502"/>
      <c r="AZP170" s="1602"/>
      <c r="AZQ170" s="611"/>
      <c r="AZR170" s="1502"/>
      <c r="AZS170" s="1602"/>
      <c r="AZT170" s="611"/>
      <c r="AZU170" s="611"/>
      <c r="AZV170" s="1502"/>
      <c r="AZW170" s="1602"/>
      <c r="AZX170" s="611"/>
      <c r="AZY170" s="1502"/>
      <c r="AZZ170" s="1602"/>
      <c r="BAA170" s="611"/>
      <c r="BAB170" s="1502"/>
      <c r="BAC170" s="1602"/>
      <c r="BBN170" s="1502"/>
      <c r="BBO170" s="1602"/>
      <c r="BBP170" s="611"/>
      <c r="BBQ170" s="1502"/>
      <c r="BBR170" s="1602"/>
      <c r="BBS170" s="611"/>
      <c r="BBT170" s="1502"/>
      <c r="BBU170" s="1602"/>
      <c r="BBV170" s="611"/>
      <c r="BBW170" s="611"/>
      <c r="BBX170" s="1502"/>
      <c r="BBY170" s="1602"/>
      <c r="BBZ170" s="611"/>
      <c r="BCA170" s="1502"/>
      <c r="BCB170" s="1602"/>
      <c r="BCC170" s="611"/>
      <c r="BCD170" s="1502"/>
      <c r="BCE170" s="1602"/>
      <c r="BDP170" s="1502"/>
      <c r="BDQ170" s="1602"/>
      <c r="BDR170" s="611"/>
      <c r="BDS170" s="1502"/>
      <c r="BDT170" s="1602"/>
      <c r="BDU170" s="611"/>
      <c r="BDV170" s="1502"/>
      <c r="BDW170" s="1602"/>
      <c r="BDX170" s="611"/>
      <c r="BDY170" s="611"/>
      <c r="BDZ170" s="1502"/>
      <c r="BEA170" s="1602"/>
      <c r="BEB170" s="611"/>
      <c r="BEC170" s="1502"/>
      <c r="BED170" s="1602"/>
      <c r="BEE170" s="611"/>
      <c r="BEF170" s="1502"/>
      <c r="BEG170" s="1602"/>
      <c r="BFR170" s="1502"/>
      <c r="BFS170" s="1602"/>
      <c r="BFT170" s="611"/>
      <c r="BFU170" s="1502"/>
      <c r="BFV170" s="1602"/>
      <c r="BFW170" s="611"/>
      <c r="BFX170" s="1502"/>
      <c r="BFY170" s="1602"/>
      <c r="BFZ170" s="611"/>
      <c r="BGA170" s="611"/>
      <c r="BGB170" s="1502"/>
      <c r="BGC170" s="1602"/>
      <c r="BGD170" s="611"/>
      <c r="BGE170" s="1502"/>
      <c r="BGF170" s="1602"/>
      <c r="BGG170" s="611"/>
      <c r="BGH170" s="1502"/>
      <c r="BGI170" s="1602"/>
      <c r="BHT170" s="1502"/>
      <c r="BHU170" s="1602"/>
      <c r="BHV170" s="611"/>
      <c r="BHW170" s="1502"/>
      <c r="BHX170" s="1602"/>
      <c r="BHY170" s="611"/>
      <c r="BHZ170" s="1502"/>
      <c r="BIA170" s="1602"/>
      <c r="BIB170" s="611"/>
      <c r="BIC170" s="611"/>
      <c r="BID170" s="1502"/>
      <c r="BIE170" s="1602"/>
      <c r="BIF170" s="611"/>
      <c r="BIG170" s="1502"/>
      <c r="BIH170" s="1602"/>
      <c r="BII170" s="611"/>
      <c r="BIJ170" s="1502"/>
      <c r="BIK170" s="1602"/>
      <c r="BJV170" s="1502"/>
      <c r="BJW170" s="1602"/>
      <c r="BJX170" s="611"/>
      <c r="BJY170" s="1502"/>
      <c r="BJZ170" s="1602"/>
      <c r="BKA170" s="611"/>
      <c r="BKB170" s="1502"/>
      <c r="BKC170" s="1602"/>
      <c r="BKD170" s="611"/>
      <c r="BKE170" s="611"/>
      <c r="BKF170" s="1502"/>
      <c r="BKG170" s="1602"/>
      <c r="BKH170" s="611"/>
      <c r="BKI170" s="1502"/>
      <c r="BKJ170" s="1602"/>
      <c r="BKK170" s="611"/>
      <c r="BKL170" s="1502"/>
      <c r="BKM170" s="1602"/>
      <c r="BLX170" s="1502"/>
      <c r="BLY170" s="1602"/>
      <c r="BLZ170" s="611"/>
      <c r="BMA170" s="1502"/>
      <c r="BMB170" s="1602"/>
      <c r="BMC170" s="611"/>
      <c r="BMD170" s="1502"/>
      <c r="BME170" s="1602"/>
      <c r="BMF170" s="611"/>
      <c r="BMG170" s="611"/>
      <c r="BMH170" s="1502"/>
      <c r="BMI170" s="1602"/>
      <c r="BMJ170" s="611"/>
      <c r="BMK170" s="1502"/>
      <c r="BML170" s="1602"/>
      <c r="BMM170" s="611"/>
      <c r="BMN170" s="1502"/>
      <c r="BMO170" s="1602"/>
      <c r="BNZ170" s="1502"/>
      <c r="BOA170" s="1602"/>
      <c r="BOB170" s="611"/>
      <c r="BOC170" s="1502"/>
      <c r="BOD170" s="1602"/>
      <c r="BOE170" s="611"/>
      <c r="BOF170" s="1502"/>
      <c r="BOG170" s="1602"/>
      <c r="BOH170" s="611"/>
      <c r="BOI170" s="611"/>
      <c r="BOJ170" s="1502"/>
      <c r="BOK170" s="1602"/>
      <c r="BOL170" s="611"/>
      <c r="BOM170" s="1502"/>
      <c r="BON170" s="1602"/>
      <c r="BOO170" s="611"/>
      <c r="BOP170" s="1502"/>
      <c r="BOQ170" s="1602"/>
      <c r="BQB170" s="1502"/>
      <c r="BQC170" s="1602"/>
      <c r="BQD170" s="611"/>
      <c r="BQE170" s="1502"/>
      <c r="BQF170" s="1602"/>
      <c r="BQG170" s="611"/>
      <c r="BQH170" s="1502"/>
      <c r="BQI170" s="1602"/>
      <c r="BQJ170" s="611"/>
      <c r="BQK170" s="611"/>
      <c r="BQL170" s="1502"/>
      <c r="BQM170" s="1602"/>
      <c r="BQN170" s="611"/>
      <c r="BQO170" s="1502"/>
      <c r="BQP170" s="1602"/>
      <c r="BQQ170" s="611"/>
      <c r="BQR170" s="1502"/>
      <c r="BQS170" s="1602"/>
      <c r="BSD170" s="1502"/>
      <c r="BSE170" s="1602"/>
      <c r="BSF170" s="611"/>
      <c r="BSG170" s="1502"/>
      <c r="BSH170" s="1602"/>
      <c r="BSI170" s="611"/>
      <c r="BSJ170" s="1502"/>
      <c r="BSK170" s="1602"/>
      <c r="BSL170" s="611"/>
      <c r="BSM170" s="611"/>
      <c r="BSN170" s="1502"/>
      <c r="BSO170" s="1602"/>
      <c r="BSP170" s="611"/>
      <c r="BSQ170" s="1502"/>
      <c r="BSR170" s="1602"/>
      <c r="BSS170" s="611"/>
      <c r="BST170" s="1502"/>
      <c r="BSU170" s="1602"/>
      <c r="BUF170" s="1502"/>
      <c r="BUG170" s="1602"/>
      <c r="BUH170" s="611"/>
      <c r="BUI170" s="1502"/>
      <c r="BUJ170" s="1602"/>
      <c r="BUK170" s="611"/>
      <c r="BUL170" s="1502"/>
      <c r="BUM170" s="1602"/>
      <c r="BUN170" s="611"/>
      <c r="BUO170" s="611"/>
      <c r="BUP170" s="1502"/>
      <c r="BUQ170" s="1602"/>
      <c r="BUR170" s="611"/>
      <c r="BUS170" s="1502"/>
      <c r="BUT170" s="1602"/>
      <c r="BUU170" s="611"/>
      <c r="BUV170" s="1502"/>
      <c r="BUW170" s="1602"/>
      <c r="BWH170" s="1502"/>
      <c r="BWI170" s="1602"/>
      <c r="BWJ170" s="611"/>
      <c r="BWK170" s="1502"/>
      <c r="BWL170" s="1602"/>
      <c r="BWM170" s="611"/>
      <c r="BWN170" s="1502"/>
      <c r="BWO170" s="1602"/>
      <c r="BWP170" s="611"/>
      <c r="BWQ170" s="611"/>
      <c r="BWR170" s="1502"/>
      <c r="BWS170" s="1602"/>
      <c r="BWT170" s="611"/>
      <c r="BWU170" s="1502"/>
      <c r="BWV170" s="1602"/>
      <c r="BWW170" s="611"/>
      <c r="BWX170" s="1502"/>
      <c r="BWY170" s="1602"/>
      <c r="BYJ170" s="1502"/>
      <c r="BYK170" s="1602"/>
      <c r="BYL170" s="611"/>
      <c r="BYM170" s="1502"/>
      <c r="BYN170" s="1602"/>
      <c r="BYO170" s="611"/>
      <c r="BYP170" s="1502"/>
      <c r="BYQ170" s="1602"/>
      <c r="BYR170" s="611"/>
      <c r="BYS170" s="611"/>
      <c r="BYT170" s="1502"/>
      <c r="BYU170" s="1602"/>
      <c r="BYV170" s="611"/>
      <c r="BYW170" s="1502"/>
      <c r="BYX170" s="1602"/>
      <c r="BYY170" s="611"/>
      <c r="BYZ170" s="1502"/>
      <c r="BZA170" s="1602"/>
      <c r="CAL170" s="1502"/>
      <c r="CAM170" s="1602"/>
      <c r="CAN170" s="611"/>
      <c r="CAO170" s="1502"/>
      <c r="CAP170" s="1602"/>
      <c r="CAQ170" s="611"/>
      <c r="CAR170" s="1502"/>
      <c r="CAS170" s="1602"/>
      <c r="CAT170" s="611"/>
      <c r="CAU170" s="611"/>
      <c r="CAV170" s="1502"/>
      <c r="CAW170" s="1602"/>
      <c r="CAX170" s="611"/>
      <c r="CAY170" s="1502"/>
      <c r="CAZ170" s="1602"/>
      <c r="CBA170" s="611"/>
      <c r="CBB170" s="1502"/>
      <c r="CBC170" s="1602"/>
      <c r="CCN170" s="1502"/>
      <c r="CCO170" s="1602"/>
      <c r="CCP170" s="611"/>
      <c r="CCQ170" s="1502"/>
      <c r="CCR170" s="1602"/>
      <c r="CCS170" s="611"/>
      <c r="CCT170" s="1502"/>
      <c r="CCU170" s="1602"/>
      <c r="CCV170" s="611"/>
      <c r="CCW170" s="611"/>
      <c r="CCX170" s="1502"/>
      <c r="CCY170" s="1602"/>
      <c r="CCZ170" s="611"/>
      <c r="CDA170" s="1502"/>
      <c r="CDB170" s="1602"/>
      <c r="CDC170" s="611"/>
      <c r="CDD170" s="1502"/>
      <c r="CDE170" s="1602"/>
      <c r="CEP170" s="1502"/>
      <c r="CEQ170" s="1602"/>
      <c r="CER170" s="611"/>
      <c r="CES170" s="1502"/>
      <c r="CET170" s="1602"/>
      <c r="CEU170" s="611"/>
      <c r="CEV170" s="1502"/>
      <c r="CEW170" s="1602"/>
      <c r="CEX170" s="611"/>
      <c r="CEY170" s="611"/>
      <c r="CEZ170" s="1502"/>
      <c r="CFA170" s="1602"/>
      <c r="CFB170" s="611"/>
      <c r="CFC170" s="1502"/>
      <c r="CFD170" s="1602"/>
      <c r="CFE170" s="611"/>
      <c r="CFF170" s="1502"/>
      <c r="CFG170" s="1602"/>
      <c r="CGR170" s="1502"/>
      <c r="CGS170" s="1602"/>
      <c r="CGT170" s="611"/>
      <c r="CGU170" s="1502"/>
      <c r="CGV170" s="1602"/>
      <c r="CGW170" s="611"/>
      <c r="CGX170" s="1502"/>
      <c r="CGY170" s="1602"/>
      <c r="CGZ170" s="611"/>
      <c r="CHA170" s="611"/>
      <c r="CHB170" s="1502"/>
      <c r="CHC170" s="1602"/>
      <c r="CHD170" s="611"/>
      <c r="CHE170" s="1502"/>
      <c r="CHF170" s="1602"/>
      <c r="CHG170" s="611"/>
      <c r="CHH170" s="1502"/>
      <c r="CHI170" s="1602"/>
      <c r="CIT170" s="1502"/>
      <c r="CIU170" s="1602"/>
      <c r="CIV170" s="611"/>
      <c r="CIW170" s="1502"/>
      <c r="CIX170" s="1602"/>
      <c r="CIY170" s="611"/>
      <c r="CIZ170" s="1502"/>
      <c r="CJA170" s="1602"/>
      <c r="CJB170" s="611"/>
      <c r="CJC170" s="611"/>
      <c r="CJD170" s="1502"/>
      <c r="CJE170" s="1602"/>
      <c r="CJF170" s="611"/>
      <c r="CJG170" s="1502"/>
      <c r="CJH170" s="1602"/>
      <c r="CJI170" s="611"/>
      <c r="CJJ170" s="1502"/>
      <c r="CJK170" s="1602"/>
      <c r="CKV170" s="1502"/>
      <c r="CKW170" s="1602"/>
      <c r="CKX170" s="611"/>
      <c r="CKY170" s="1502"/>
      <c r="CKZ170" s="1602"/>
      <c r="CLA170" s="611"/>
      <c r="CLB170" s="1502"/>
      <c r="CLC170" s="1602"/>
      <c r="CLD170" s="611"/>
      <c r="CLE170" s="611"/>
      <c r="CLF170" s="1502"/>
      <c r="CLG170" s="1602"/>
      <c r="CLH170" s="611"/>
      <c r="CLI170" s="1502"/>
      <c r="CLJ170" s="1602"/>
      <c r="CLK170" s="611"/>
      <c r="CLL170" s="1502"/>
      <c r="CLM170" s="1602"/>
      <c r="CMX170" s="1502"/>
      <c r="CMY170" s="1602"/>
      <c r="CMZ170" s="611"/>
      <c r="CNA170" s="1502"/>
      <c r="CNB170" s="1602"/>
      <c r="CNC170" s="611"/>
      <c r="CND170" s="1502"/>
      <c r="CNE170" s="1602"/>
      <c r="CNF170" s="611"/>
      <c r="CNG170" s="611"/>
      <c r="CNH170" s="1502"/>
      <c r="CNI170" s="1602"/>
      <c r="CNJ170" s="611"/>
      <c r="CNK170" s="1502"/>
      <c r="CNL170" s="1602"/>
      <c r="CNM170" s="611"/>
      <c r="CNN170" s="1502"/>
      <c r="CNO170" s="1602"/>
      <c r="COZ170" s="1502"/>
      <c r="CPA170" s="1602"/>
      <c r="CPB170" s="611"/>
      <c r="CPC170" s="1502"/>
      <c r="CPD170" s="1602"/>
      <c r="CPE170" s="611"/>
      <c r="CPF170" s="1502"/>
      <c r="CPG170" s="1602"/>
      <c r="CPH170" s="611"/>
      <c r="CPI170" s="611"/>
      <c r="CPJ170" s="1502"/>
      <c r="CPK170" s="1602"/>
      <c r="CPL170" s="611"/>
      <c r="CPM170" s="1502"/>
      <c r="CPN170" s="1602"/>
      <c r="CPO170" s="611"/>
      <c r="CPP170" s="1502"/>
      <c r="CPQ170" s="1602"/>
      <c r="CRB170" s="1502"/>
      <c r="CRC170" s="1602"/>
      <c r="CRD170" s="611"/>
      <c r="CRE170" s="1502"/>
      <c r="CRF170" s="1602"/>
      <c r="CRG170" s="611"/>
      <c r="CRH170" s="1502"/>
      <c r="CRI170" s="1602"/>
      <c r="CRJ170" s="611"/>
      <c r="CRK170" s="611"/>
      <c r="CRL170" s="1502"/>
      <c r="CRM170" s="1602"/>
      <c r="CRN170" s="611"/>
      <c r="CRO170" s="1502"/>
      <c r="CRP170" s="1602"/>
      <c r="CRQ170" s="611"/>
      <c r="CRR170" s="1502"/>
      <c r="CRS170" s="1602"/>
      <c r="CTD170" s="1502"/>
      <c r="CTE170" s="1602"/>
      <c r="CTF170" s="611"/>
      <c r="CTG170" s="1502"/>
      <c r="CTH170" s="1602"/>
      <c r="CTI170" s="611"/>
      <c r="CTJ170" s="1502"/>
      <c r="CTK170" s="1602"/>
      <c r="CTL170" s="611"/>
      <c r="CTM170" s="611"/>
      <c r="CTN170" s="1502"/>
      <c r="CTO170" s="1602"/>
      <c r="CTP170" s="611"/>
      <c r="CTQ170" s="1502"/>
      <c r="CTR170" s="1602"/>
      <c r="CTS170" s="611"/>
      <c r="CTT170" s="1502"/>
      <c r="CTU170" s="1602"/>
      <c r="CWL170" s="1502"/>
      <c r="CWM170" s="1602"/>
      <c r="CWN170" s="611"/>
      <c r="CWO170" s="1502"/>
      <c r="CWP170" s="1602"/>
      <c r="CWQ170" s="611"/>
      <c r="CWR170" s="1502"/>
      <c r="CWS170" s="1602"/>
      <c r="CWT170" s="611"/>
      <c r="CWU170" s="611"/>
      <c r="CWV170" s="1502"/>
      <c r="CWW170" s="1602"/>
      <c r="CWX170" s="611"/>
      <c r="CWY170" s="1502"/>
      <c r="CWZ170" s="1602"/>
      <c r="CXA170" s="611"/>
      <c r="CXB170" s="1502"/>
      <c r="CXC170" s="1602"/>
      <c r="DAJ170" s="1502"/>
      <c r="DAK170" s="1602"/>
      <c r="DAL170" s="611"/>
      <c r="DAM170" s="1502"/>
      <c r="DAN170" s="1602"/>
      <c r="DAO170" s="611"/>
      <c r="DAP170" s="1502"/>
      <c r="DAQ170" s="1602"/>
      <c r="DAR170" s="611"/>
      <c r="DAS170" s="611"/>
      <c r="DAT170" s="1502"/>
      <c r="DAU170" s="1602"/>
      <c r="DAV170" s="611"/>
      <c r="DAW170" s="1502"/>
      <c r="DAX170" s="1602"/>
      <c r="DAY170" s="611"/>
      <c r="DAZ170" s="1502"/>
      <c r="DBA170" s="1602"/>
      <c r="DDR170" s="1502"/>
      <c r="DDS170" s="1602"/>
      <c r="DDT170" s="611"/>
      <c r="DDU170" s="1502"/>
      <c r="DDV170" s="1602"/>
      <c r="DDW170" s="611"/>
      <c r="DDX170" s="1502"/>
      <c r="DDY170" s="1602"/>
      <c r="DDZ170" s="611"/>
      <c r="DEA170" s="611"/>
      <c r="DEB170" s="1502"/>
      <c r="DEC170" s="1602"/>
      <c r="DED170" s="611"/>
      <c r="DEE170" s="1502"/>
      <c r="DEF170" s="1602"/>
      <c r="DEG170" s="611"/>
      <c r="DEH170" s="1502"/>
      <c r="DEI170" s="1602"/>
      <c r="DGZ170" s="1502"/>
      <c r="DHA170" s="1602"/>
      <c r="DHB170" s="611"/>
      <c r="DHC170" s="1502"/>
      <c r="DHD170" s="1602"/>
      <c r="DHE170" s="611"/>
      <c r="DHF170" s="1502"/>
      <c r="DHG170" s="1602"/>
      <c r="DHH170" s="611"/>
      <c r="DHI170" s="611"/>
      <c r="DHJ170" s="1502"/>
      <c r="DHK170" s="1602"/>
      <c r="DHL170" s="611"/>
      <c r="DHM170" s="1502"/>
      <c r="DHN170" s="1602"/>
      <c r="DHO170" s="611"/>
      <c r="DHP170" s="1502"/>
      <c r="DHQ170" s="1602"/>
      <c r="DKH170" s="1502"/>
      <c r="DKI170" s="1602"/>
      <c r="DKJ170" s="611"/>
      <c r="DKK170" s="1502"/>
      <c r="DKL170" s="1602"/>
      <c r="DKM170" s="611"/>
      <c r="DKN170" s="1502"/>
      <c r="DKO170" s="1602"/>
      <c r="DKP170" s="611"/>
      <c r="DKQ170" s="611"/>
      <c r="DKR170" s="1502"/>
      <c r="DKS170" s="1602"/>
      <c r="DKT170" s="611"/>
      <c r="DKU170" s="1502"/>
      <c r="DKV170" s="1602"/>
      <c r="DKW170" s="611"/>
      <c r="DKX170" s="1502"/>
      <c r="DKY170" s="1602"/>
      <c r="DLJ170" s="792"/>
      <c r="DLK170" s="792"/>
      <c r="DLL170" s="792"/>
      <c r="DLM170" s="792"/>
      <c r="DLN170" s="792"/>
      <c r="DLO170" s="792"/>
      <c r="DLP170" s="792"/>
      <c r="DLQ170" s="792"/>
      <c r="DLR170" s="792"/>
      <c r="DLS170" s="792"/>
      <c r="DLT170" s="792"/>
      <c r="DLU170" s="792"/>
      <c r="DLV170" s="792"/>
      <c r="DLW170" s="792"/>
      <c r="DLX170" s="792"/>
      <c r="DLY170" s="792"/>
      <c r="DLZ170" s="792"/>
      <c r="DMA170" s="792"/>
      <c r="DMB170" s="792"/>
      <c r="DMC170" s="792"/>
      <c r="DMD170" s="792"/>
      <c r="DME170" s="792"/>
      <c r="DMF170" s="792"/>
      <c r="DMG170" s="792"/>
      <c r="DMH170" s="792"/>
      <c r="DMI170" s="792"/>
      <c r="DMJ170" s="792"/>
      <c r="DMK170" s="792"/>
      <c r="DML170" s="792"/>
      <c r="DMM170" s="792"/>
      <c r="DMN170" s="792"/>
      <c r="DMO170" s="792"/>
      <c r="DMP170" s="792"/>
      <c r="DMQ170" s="792"/>
      <c r="DMR170" s="792"/>
      <c r="DMS170" s="792"/>
      <c r="DMT170" s="792"/>
      <c r="DMU170" s="792"/>
      <c r="DMV170" s="792"/>
      <c r="DMW170" s="792"/>
      <c r="DMX170" s="792"/>
      <c r="DMY170" s="792"/>
      <c r="DMZ170" s="792"/>
      <c r="DNA170" s="792"/>
      <c r="DNB170" s="792"/>
      <c r="DNC170" s="792"/>
      <c r="DND170" s="792"/>
      <c r="DNE170" s="792"/>
      <c r="DNF170" s="792"/>
      <c r="DNG170" s="792"/>
      <c r="DNH170" s="792"/>
      <c r="DNI170" s="792"/>
      <c r="DNJ170" s="792"/>
      <c r="DNP170" s="1502"/>
      <c r="DNQ170" s="1602"/>
      <c r="DNR170" s="611"/>
      <c r="DNS170" s="1502"/>
      <c r="DNT170" s="1602"/>
      <c r="DNU170" s="611"/>
      <c r="DNV170" s="1502"/>
      <c r="DNW170" s="1602"/>
      <c r="DNX170" s="611"/>
      <c r="DNY170" s="611"/>
      <c r="DNZ170" s="1502"/>
      <c r="DOA170" s="1602"/>
      <c r="DOB170" s="611"/>
      <c r="DOC170" s="1502"/>
      <c r="DOD170" s="1602"/>
      <c r="DOE170" s="611"/>
      <c r="DOF170" s="1502"/>
      <c r="DOG170" s="1602"/>
      <c r="DRN170" s="1502"/>
      <c r="DRO170" s="1602"/>
      <c r="DRP170" s="611"/>
      <c r="DRQ170" s="1502"/>
      <c r="DRR170" s="1602"/>
      <c r="DRS170" s="611"/>
      <c r="DRT170" s="1502"/>
      <c r="DRU170" s="1602"/>
      <c r="DRV170" s="611"/>
      <c r="DRW170" s="611"/>
      <c r="DRX170" s="1502"/>
      <c r="DRY170" s="1602"/>
      <c r="DRZ170" s="611"/>
      <c r="DSA170" s="1502"/>
      <c r="DSB170" s="1602"/>
      <c r="DSC170" s="611"/>
      <c r="DSD170" s="1502"/>
      <c r="DSE170" s="1602"/>
      <c r="DYI170" s="1502" t="str">
        <f ca="1">INDIRECT(ADDRESS(DYH204,Dev!$CZ$134,,,Table!$A$1))</f>
        <v>PRLTap-054_a</v>
      </c>
      <c r="DYJ170" s="1602"/>
      <c r="DYK170" s="611"/>
      <c r="DYL170" s="1502" t="str">
        <f ca="1">INDIRECT(ADDRESS(DYH204,Dev!$DC$134,,,Table!$A$1))</f>
        <v>PRLTap-054_b</v>
      </c>
      <c r="DYM170" s="1602"/>
      <c r="DYN170" s="611"/>
      <c r="DYO170" s="1502" t="str">
        <f ca="1">INDIRECT(ADDRESS(DYH204,Dev!$DF$134,,,Table!$A$1))</f>
        <v>PRLTap-054_c</v>
      </c>
      <c r="DYP170" s="1602"/>
      <c r="DYQ170" s="611"/>
      <c r="DYR170" s="611"/>
      <c r="DYS170" s="1502" t="str">
        <f ca="1">INDIRECT(ADDRESS(DYH204,Dev!$DJ$134,,,Table!$A$1))</f>
        <v>PRLTap-054_d</v>
      </c>
      <c r="DYT170" s="1602"/>
      <c r="DYU170" s="611"/>
      <c r="DYV170" s="1502" t="str">
        <f ca="1">INDIRECT(ADDRESS(DYH204,Dev!$DM$134,,,Table!$A$1))</f>
        <v>PRLTap-054_e</v>
      </c>
      <c r="DYW170" s="1602"/>
      <c r="DYX170" s="611"/>
      <c r="DYY170" s="1502" t="str">
        <f ca="1">INDIRECT(ADDRESS(DYH204,Dev!$DP$134,,,Table!$A$1))</f>
        <v>PRLTap-054_f</v>
      </c>
      <c r="DYZ170" s="1602"/>
      <c r="ECG170" s="1502" t="str">
        <f ca="1">INDIRECT(ADDRESS(ECF204,Dev!$CZ$134,,,Table!$A$1))</f>
        <v>PRLTap-055_a</v>
      </c>
      <c r="ECH170" s="1602"/>
      <c r="ECI170" s="611"/>
      <c r="ECJ170" s="1502" t="str">
        <f ca="1">INDIRECT(ADDRESS(ECF204,Dev!$DC$134,,,Table!$A$1))</f>
        <v>PRLTap-055_b</v>
      </c>
      <c r="ECK170" s="1602"/>
      <c r="ECL170" s="611"/>
      <c r="ECM170" s="1502" t="str">
        <f ca="1">INDIRECT(ADDRESS(ECF204,Dev!$DF$134,,,Table!$A$1))</f>
        <v>PRLTap-055_c</v>
      </c>
      <c r="ECN170" s="1602"/>
      <c r="ECO170" s="611"/>
      <c r="ECP170" s="611"/>
      <c r="ECQ170" s="1502" t="str">
        <f ca="1">INDIRECT(ADDRESS(ECF204,Dev!$DJ$134,,,Table!$A$1))</f>
        <v>PRLTap-055_d</v>
      </c>
      <c r="ECR170" s="1602"/>
      <c r="ECS170" s="611"/>
      <c r="ECT170" s="1502" t="str">
        <f ca="1">INDIRECT(ADDRESS(ECF204,Dev!$DM$134,,,Table!$A$1))</f>
        <v>PRLTap-055_e</v>
      </c>
      <c r="ECU170" s="1602"/>
      <c r="ECV170" s="611"/>
      <c r="ECW170" s="1502" t="str">
        <f ca="1">INDIRECT(ADDRESS(ECF204,Dev!$DP$134,,,Table!$A$1))</f>
        <v>PRLTap-055_f</v>
      </c>
      <c r="ECX170" s="1602"/>
      <c r="EHY170" s="1502" t="str">
        <f ca="1">INDIRECT(ADDRESS(EHX204,Dev!$CZ$134,,,Table!$A$1))</f>
        <v>PRLTap-056_a</v>
      </c>
      <c r="EHZ170" s="1602"/>
      <c r="EIA170" s="611"/>
      <c r="EIB170" s="1502" t="str">
        <f ca="1">INDIRECT(ADDRESS(EHX204,Dev!$DC$134,,,Table!$A$1))</f>
        <v>PRLTap-056_b</v>
      </c>
      <c r="EIC170" s="1602"/>
      <c r="EID170" s="611"/>
      <c r="EIE170" s="1502" t="str">
        <f ca="1">INDIRECT(ADDRESS(EHX204,Dev!$DF$134,,,Table!$A$1))</f>
        <v>PRLTap-056_c</v>
      </c>
      <c r="EIF170" s="1602"/>
      <c r="EIG170" s="611"/>
      <c r="EIH170" s="611"/>
      <c r="EII170" s="1502" t="str">
        <f ca="1">INDIRECT(ADDRESS(EHX204,Dev!$DJ$134,,,Table!$A$1))</f>
        <v>PRLTap-056_d</v>
      </c>
      <c r="EIJ170" s="1602"/>
      <c r="EIK170" s="611"/>
      <c r="EIL170" s="1502" t="str">
        <f ca="1">INDIRECT(ADDRESS(EHX204,Dev!$DM$134,,,Table!$A$1))</f>
        <v>PRLTap-056_e</v>
      </c>
      <c r="EIM170" s="1602"/>
      <c r="EIN170" s="611"/>
      <c r="EIO170" s="1502" t="str">
        <f ca="1">INDIRECT(ADDRESS(EHX204,Dev!$DP$134,,,Table!$A$1))</f>
        <v>PRLTap-056_f</v>
      </c>
      <c r="EIP170" s="1602"/>
      <c r="EKC170" s="1374"/>
      <c r="EKD170" s="1374"/>
      <c r="EKE170" s="1374"/>
      <c r="EKF170" s="1374"/>
      <c r="EKG170" s="1374"/>
      <c r="EKH170" s="1374"/>
      <c r="EKI170" s="1374"/>
      <c r="EKJ170" s="1374"/>
      <c r="EKK170" s="1374"/>
      <c r="EKL170" s="1374"/>
      <c r="EKM170" s="1374"/>
      <c r="EKN170" s="1374"/>
      <c r="EKO170" s="1374"/>
      <c r="EKP170" s="1374"/>
      <c r="EKQ170" s="1374"/>
      <c r="EKR170" s="1374"/>
      <c r="EKS170" s="1374"/>
      <c r="EKT170" s="1374"/>
      <c r="EKU170" s="1374"/>
      <c r="EKV170" s="1374"/>
      <c r="EKW170" s="1374"/>
      <c r="EKX170" s="1374"/>
      <c r="EKY170" s="1374"/>
      <c r="EKZ170" s="1374"/>
      <c r="ELA170" s="1374"/>
      <c r="ELB170" s="1374"/>
      <c r="ELC170" s="1374"/>
      <c r="ELD170" s="1374"/>
      <c r="ELE170" s="1374"/>
      <c r="ELF170" s="1374"/>
      <c r="ELG170" s="1374"/>
      <c r="ELH170" s="1374"/>
      <c r="ELI170" s="1374"/>
      <c r="ELJ170" s="1374"/>
      <c r="ELK170" s="1374"/>
      <c r="ELL170" s="1374"/>
      <c r="ELM170" s="1374"/>
      <c r="ELN170" s="1374"/>
      <c r="ELO170" s="1374"/>
      <c r="ELP170" s="1374"/>
      <c r="ELQ170" s="1374"/>
      <c r="ELR170" s="1374"/>
      <c r="ELS170" s="1374"/>
      <c r="ELT170" s="1374"/>
      <c r="ELU170" s="1374"/>
      <c r="ELV170" s="1374"/>
      <c r="ELW170" s="1374"/>
      <c r="ELX170" s="1374"/>
      <c r="ELY170" s="1374"/>
      <c r="ELZ170" s="1374"/>
      <c r="EMA170" s="1374"/>
      <c r="EMB170" s="1374"/>
      <c r="EMC170" s="1374"/>
      <c r="EMD170" s="1374"/>
      <c r="EME170" s="1374"/>
      <c r="EMF170" s="1374"/>
      <c r="EMG170" s="1374"/>
      <c r="EMH170" s="1374"/>
      <c r="ENN170" s="1502"/>
      <c r="ENO170" s="1602"/>
      <c r="ENP170" s="611"/>
      <c r="ENQ170" s="1502"/>
      <c r="ENR170" s="1602"/>
      <c r="ENS170" s="611"/>
      <c r="ENT170" s="1502"/>
      <c r="ENU170" s="1602"/>
      <c r="ENV170" s="611"/>
      <c r="ENW170" s="611"/>
      <c r="ENX170" s="1502"/>
      <c r="ENY170" s="1602"/>
      <c r="ENZ170" s="611"/>
      <c r="EOA170" s="1502"/>
      <c r="EOB170" s="1602"/>
      <c r="EOC170" s="611"/>
      <c r="EOD170" s="1502"/>
      <c r="EOE170" s="1602"/>
      <c r="EQF170" s="1502"/>
      <c r="EQG170" s="1602"/>
      <c r="EQH170" s="611"/>
      <c r="EQI170" s="1502"/>
      <c r="EQJ170" s="1602"/>
      <c r="EQK170" s="611"/>
      <c r="EQL170" s="1502"/>
      <c r="EQM170" s="1602"/>
      <c r="EQN170" s="611"/>
      <c r="EQO170" s="611"/>
      <c r="EQP170" s="1502"/>
      <c r="EQQ170" s="1602"/>
      <c r="EQR170" s="611"/>
      <c r="EQS170" s="1502"/>
      <c r="EQT170" s="1602"/>
      <c r="EQU170" s="611"/>
      <c r="EQV170" s="1502"/>
      <c r="EQW170" s="1602"/>
      <c r="ETA170" s="1518"/>
      <c r="ETB170" s="1518"/>
      <c r="ETC170" s="1518"/>
      <c r="ETD170" s="1518"/>
      <c r="ETE170" s="1518"/>
      <c r="ETF170" s="1518"/>
    </row>
    <row r="171" spans="1:998 1031:2032 2065:3906" s="226" customFormat="1" ht="15" customHeight="1">
      <c r="A171" s="1264"/>
      <c r="B171" s="1518"/>
      <c r="C171" s="1518"/>
      <c r="D171" s="1518"/>
      <c r="E171" s="1518"/>
      <c r="F171" s="1518"/>
      <c r="G171" s="1518"/>
      <c r="BB171" s="1502"/>
      <c r="BC171" s="1602"/>
      <c r="BD171" s="611"/>
      <c r="BE171" s="1502"/>
      <c r="BF171" s="1602"/>
      <c r="BG171" s="611"/>
      <c r="BH171" s="1502"/>
      <c r="BI171" s="1602"/>
      <c r="BJ171" s="611"/>
      <c r="BK171" s="611"/>
      <c r="BL171" s="1502"/>
      <c r="BM171" s="1602"/>
      <c r="BN171" s="611"/>
      <c r="BO171" s="1502"/>
      <c r="BP171" s="1602"/>
      <c r="BQ171" s="611"/>
      <c r="BR171" s="1502"/>
      <c r="BS171" s="1602"/>
      <c r="CN171" s="1502"/>
      <c r="CO171" s="1602"/>
      <c r="CP171" s="611"/>
      <c r="CQ171" s="1502"/>
      <c r="CR171" s="1602"/>
      <c r="CS171" s="611"/>
      <c r="CT171" s="1502"/>
      <c r="CU171" s="1602"/>
      <c r="CV171" s="611"/>
      <c r="CW171" s="611"/>
      <c r="CX171" s="1502"/>
      <c r="CY171" s="1602"/>
      <c r="CZ171" s="611"/>
      <c r="DA171" s="1502"/>
      <c r="DB171" s="1602"/>
      <c r="DC171" s="611"/>
      <c r="DD171" s="1502"/>
      <c r="DE171" s="1602"/>
      <c r="EP171" s="1502"/>
      <c r="EQ171" s="1602"/>
      <c r="ER171" s="611"/>
      <c r="ES171" s="1502"/>
      <c r="ET171" s="1602"/>
      <c r="EU171" s="611"/>
      <c r="EV171" s="1502"/>
      <c r="EW171" s="1602"/>
      <c r="EX171" s="611"/>
      <c r="EY171" s="611"/>
      <c r="EZ171" s="1502"/>
      <c r="FA171" s="1602"/>
      <c r="FB171" s="611"/>
      <c r="FC171" s="1502"/>
      <c r="FD171" s="1602"/>
      <c r="FE171" s="611"/>
      <c r="FF171" s="1502"/>
      <c r="FG171" s="1602"/>
      <c r="GR171" s="1502"/>
      <c r="GS171" s="1602"/>
      <c r="GT171" s="611"/>
      <c r="GU171" s="1502"/>
      <c r="GV171" s="1602"/>
      <c r="GW171" s="611"/>
      <c r="GX171" s="1502"/>
      <c r="GY171" s="1602"/>
      <c r="GZ171" s="611"/>
      <c r="HA171" s="611"/>
      <c r="HB171" s="1502"/>
      <c r="HC171" s="1602"/>
      <c r="HD171" s="611"/>
      <c r="HE171" s="1502"/>
      <c r="HF171" s="1602"/>
      <c r="HG171" s="611"/>
      <c r="HH171" s="1502"/>
      <c r="HI171" s="1602"/>
      <c r="IT171" s="1502"/>
      <c r="IU171" s="1602"/>
      <c r="IV171" s="611"/>
      <c r="IW171" s="1502"/>
      <c r="IX171" s="1602"/>
      <c r="IY171" s="611"/>
      <c r="IZ171" s="1502"/>
      <c r="JA171" s="1602"/>
      <c r="JB171" s="611"/>
      <c r="JC171" s="611"/>
      <c r="JD171" s="1502"/>
      <c r="JE171" s="1602"/>
      <c r="JF171" s="611"/>
      <c r="JG171" s="1502"/>
      <c r="JH171" s="1602"/>
      <c r="JI171" s="611"/>
      <c r="JJ171" s="1502"/>
      <c r="JK171" s="1602"/>
      <c r="KV171" s="1502"/>
      <c r="KW171" s="1602"/>
      <c r="KX171" s="611"/>
      <c r="KY171" s="1502"/>
      <c r="KZ171" s="1602"/>
      <c r="LA171" s="611"/>
      <c r="LB171" s="1502"/>
      <c r="LC171" s="1602"/>
      <c r="LD171" s="611"/>
      <c r="LE171" s="611"/>
      <c r="LF171" s="1502"/>
      <c r="LG171" s="1602"/>
      <c r="LH171" s="611"/>
      <c r="LI171" s="1502"/>
      <c r="LJ171" s="1602"/>
      <c r="LK171" s="611"/>
      <c r="LL171" s="1502"/>
      <c r="LM171" s="1602"/>
      <c r="MX171" s="1502"/>
      <c r="MY171" s="1602"/>
      <c r="MZ171" s="611"/>
      <c r="NA171" s="1502"/>
      <c r="NB171" s="1602"/>
      <c r="NC171" s="611"/>
      <c r="ND171" s="1502"/>
      <c r="NE171" s="1602"/>
      <c r="NF171" s="611"/>
      <c r="NG171" s="611"/>
      <c r="NH171" s="1502"/>
      <c r="NI171" s="1602"/>
      <c r="NJ171" s="611"/>
      <c r="NK171" s="1502"/>
      <c r="NL171" s="1602"/>
      <c r="NM171" s="611"/>
      <c r="NN171" s="1502"/>
      <c r="NO171" s="1602"/>
      <c r="OJ171" s="1502"/>
      <c r="OK171" s="1602"/>
      <c r="OL171" s="611"/>
      <c r="OM171" s="1502"/>
      <c r="ON171" s="1602"/>
      <c r="OO171" s="611"/>
      <c r="OP171" s="1502"/>
      <c r="OQ171" s="1602"/>
      <c r="OR171" s="611"/>
      <c r="OS171" s="611"/>
      <c r="OT171" s="1502"/>
      <c r="OU171" s="1602"/>
      <c r="OV171" s="611"/>
      <c r="OW171" s="1502"/>
      <c r="OX171" s="1602"/>
      <c r="OY171" s="611"/>
      <c r="OZ171" s="1502"/>
      <c r="PA171" s="1602"/>
      <c r="PV171" s="1502"/>
      <c r="PW171" s="1602"/>
      <c r="PX171" s="611"/>
      <c r="PY171" s="1502"/>
      <c r="PZ171" s="1602"/>
      <c r="QA171" s="611"/>
      <c r="QB171" s="1502"/>
      <c r="QC171" s="1602"/>
      <c r="QD171" s="611"/>
      <c r="QE171" s="611"/>
      <c r="QF171" s="1502"/>
      <c r="QG171" s="1602"/>
      <c r="QH171" s="611"/>
      <c r="QI171" s="1502"/>
      <c r="QJ171" s="1602"/>
      <c r="QK171" s="611"/>
      <c r="QL171" s="1502"/>
      <c r="QM171" s="1602"/>
      <c r="RX171" s="1502"/>
      <c r="RY171" s="1602"/>
      <c r="RZ171" s="611"/>
      <c r="SA171" s="1502"/>
      <c r="SB171" s="1602"/>
      <c r="SC171" s="611"/>
      <c r="SD171" s="1502"/>
      <c r="SE171" s="1602"/>
      <c r="SF171" s="611"/>
      <c r="SG171" s="611"/>
      <c r="SH171" s="1502"/>
      <c r="SI171" s="1602"/>
      <c r="SJ171" s="611"/>
      <c r="SK171" s="1502"/>
      <c r="SL171" s="1602"/>
      <c r="SM171" s="611"/>
      <c r="SN171" s="1502"/>
      <c r="SO171" s="1602"/>
      <c r="TZ171" s="1502"/>
      <c r="UA171" s="1602"/>
      <c r="UB171" s="611"/>
      <c r="UC171" s="1502"/>
      <c r="UD171" s="1602"/>
      <c r="UE171" s="611"/>
      <c r="UF171" s="1502"/>
      <c r="UG171" s="1602"/>
      <c r="UH171" s="611"/>
      <c r="UI171" s="611"/>
      <c r="UJ171" s="1502"/>
      <c r="UK171" s="1602"/>
      <c r="UL171" s="611"/>
      <c r="UM171" s="1502"/>
      <c r="UN171" s="1602"/>
      <c r="UO171" s="611"/>
      <c r="UP171" s="1502"/>
      <c r="UQ171" s="1602"/>
      <c r="WB171" s="1502"/>
      <c r="WC171" s="1602"/>
      <c r="WD171" s="611"/>
      <c r="WE171" s="1502"/>
      <c r="WF171" s="1602"/>
      <c r="WG171" s="611"/>
      <c r="WH171" s="1502"/>
      <c r="WI171" s="1602"/>
      <c r="WJ171" s="611"/>
      <c r="WK171" s="611"/>
      <c r="WL171" s="1502"/>
      <c r="WM171" s="1602"/>
      <c r="WN171" s="611"/>
      <c r="WO171" s="1502"/>
      <c r="WP171" s="1602"/>
      <c r="WQ171" s="611"/>
      <c r="WR171" s="1502"/>
      <c r="WS171" s="1602"/>
      <c r="YD171" s="1502"/>
      <c r="YE171" s="1602"/>
      <c r="YF171" s="611"/>
      <c r="YG171" s="1502"/>
      <c r="YH171" s="1602"/>
      <c r="YI171" s="611"/>
      <c r="YJ171" s="1502"/>
      <c r="YK171" s="1602"/>
      <c r="YL171" s="611"/>
      <c r="YM171" s="611"/>
      <c r="YN171" s="1502"/>
      <c r="YO171" s="1602"/>
      <c r="YP171" s="611"/>
      <c r="YQ171" s="1502"/>
      <c r="YR171" s="1602"/>
      <c r="YS171" s="611"/>
      <c r="YT171" s="1502"/>
      <c r="YU171" s="1602"/>
      <c r="AAF171" s="1502"/>
      <c r="AAG171" s="1602"/>
      <c r="AAH171" s="611"/>
      <c r="AAI171" s="1502"/>
      <c r="AAJ171" s="1602"/>
      <c r="AAK171" s="611"/>
      <c r="AAL171" s="1502"/>
      <c r="AAM171" s="1602"/>
      <c r="AAN171" s="611"/>
      <c r="AAO171" s="611"/>
      <c r="AAP171" s="1502"/>
      <c r="AAQ171" s="1602"/>
      <c r="AAR171" s="611"/>
      <c r="AAS171" s="1502"/>
      <c r="AAT171" s="1602"/>
      <c r="AAU171" s="611"/>
      <c r="AAV171" s="1502"/>
      <c r="AAW171" s="1602"/>
      <c r="ACH171" s="1502"/>
      <c r="ACI171" s="1602"/>
      <c r="ACJ171" s="611"/>
      <c r="ACK171" s="1502"/>
      <c r="ACL171" s="1602"/>
      <c r="ACM171" s="611"/>
      <c r="ACN171" s="1502"/>
      <c r="ACO171" s="1602"/>
      <c r="ACP171" s="611"/>
      <c r="ACQ171" s="611"/>
      <c r="ACR171" s="1502"/>
      <c r="ACS171" s="1602"/>
      <c r="ACT171" s="611"/>
      <c r="ACU171" s="1502"/>
      <c r="ACV171" s="1602"/>
      <c r="ACW171" s="611"/>
      <c r="ACX171" s="1502"/>
      <c r="ACY171" s="1602"/>
      <c r="AEJ171" s="1502"/>
      <c r="AEK171" s="1602"/>
      <c r="AEL171" s="611"/>
      <c r="AEM171" s="1502"/>
      <c r="AEN171" s="1602"/>
      <c r="AEO171" s="611"/>
      <c r="AEP171" s="1502"/>
      <c r="AEQ171" s="1602"/>
      <c r="AER171" s="611"/>
      <c r="AES171" s="611"/>
      <c r="AET171" s="1502"/>
      <c r="AEU171" s="1602"/>
      <c r="AEV171" s="611"/>
      <c r="AEW171" s="1502"/>
      <c r="AEX171" s="1602"/>
      <c r="AEY171" s="611"/>
      <c r="AEZ171" s="1502"/>
      <c r="AFA171" s="1602"/>
      <c r="AGL171" s="1502"/>
      <c r="AGM171" s="1602"/>
      <c r="AGN171" s="611"/>
      <c r="AGO171" s="1502"/>
      <c r="AGP171" s="1602"/>
      <c r="AGQ171" s="611"/>
      <c r="AGR171" s="1502"/>
      <c r="AGS171" s="1602"/>
      <c r="AGT171" s="611"/>
      <c r="AGU171" s="611"/>
      <c r="AGV171" s="1502"/>
      <c r="AGW171" s="1602"/>
      <c r="AGX171" s="611"/>
      <c r="AGY171" s="1502"/>
      <c r="AGZ171" s="1602"/>
      <c r="AHA171" s="611"/>
      <c r="AHB171" s="1502"/>
      <c r="AHC171" s="1602"/>
      <c r="AIN171" s="1502"/>
      <c r="AIO171" s="1602"/>
      <c r="AIP171" s="611"/>
      <c r="AIQ171" s="1502"/>
      <c r="AIR171" s="1602"/>
      <c r="AIS171" s="611"/>
      <c r="AIT171" s="1502"/>
      <c r="AIU171" s="1602"/>
      <c r="AIV171" s="611"/>
      <c r="AIW171" s="611"/>
      <c r="AIX171" s="1502"/>
      <c r="AIY171" s="1602"/>
      <c r="AIZ171" s="611"/>
      <c r="AJA171" s="1502"/>
      <c r="AJB171" s="1602"/>
      <c r="AJC171" s="611"/>
      <c r="AJD171" s="1502"/>
      <c r="AJE171" s="1602"/>
      <c r="AKP171" s="1502"/>
      <c r="AKQ171" s="1602"/>
      <c r="AKR171" s="611"/>
      <c r="AKS171" s="1502"/>
      <c r="AKT171" s="1602"/>
      <c r="AKU171" s="611"/>
      <c r="AKV171" s="1502"/>
      <c r="AKW171" s="1602"/>
      <c r="AKX171" s="611"/>
      <c r="AKY171" s="611"/>
      <c r="AKZ171" s="1502"/>
      <c r="ALA171" s="1602"/>
      <c r="ALB171" s="611"/>
      <c r="ALC171" s="1502"/>
      <c r="ALD171" s="1602"/>
      <c r="ALE171" s="611"/>
      <c r="ALF171" s="1502"/>
      <c r="ALG171" s="1602"/>
      <c r="AMR171" s="1502"/>
      <c r="AMS171" s="1602"/>
      <c r="AMT171" s="611"/>
      <c r="AMU171" s="1502"/>
      <c r="AMV171" s="1602"/>
      <c r="AMW171" s="611"/>
      <c r="AMX171" s="1502"/>
      <c r="AMY171" s="1602"/>
      <c r="AMZ171" s="611"/>
      <c r="ANA171" s="611"/>
      <c r="ANB171" s="1502"/>
      <c r="ANC171" s="1602"/>
      <c r="AND171" s="611"/>
      <c r="ANE171" s="1502"/>
      <c r="ANF171" s="1602"/>
      <c r="ANG171" s="611"/>
      <c r="ANH171" s="1502"/>
      <c r="ANI171" s="1602"/>
      <c r="AOT171" s="1502"/>
      <c r="AOU171" s="1602"/>
      <c r="AOV171" s="611"/>
      <c r="AOW171" s="1502"/>
      <c r="AOX171" s="1602"/>
      <c r="AOY171" s="611"/>
      <c r="AOZ171" s="1502"/>
      <c r="APA171" s="1602"/>
      <c r="APB171" s="611"/>
      <c r="APC171" s="611"/>
      <c r="APD171" s="1502"/>
      <c r="APE171" s="1602"/>
      <c r="APF171" s="611"/>
      <c r="APG171" s="1502"/>
      <c r="APH171" s="1602"/>
      <c r="API171" s="611"/>
      <c r="APJ171" s="1502"/>
      <c r="APK171" s="1602"/>
      <c r="AQV171" s="1502"/>
      <c r="AQW171" s="1602"/>
      <c r="AQX171" s="611"/>
      <c r="AQY171" s="1502"/>
      <c r="AQZ171" s="1602"/>
      <c r="ARA171" s="611"/>
      <c r="ARB171" s="1502"/>
      <c r="ARC171" s="1602"/>
      <c r="ARD171" s="611"/>
      <c r="ARE171" s="611"/>
      <c r="ARF171" s="1502"/>
      <c r="ARG171" s="1602"/>
      <c r="ARH171" s="611"/>
      <c r="ARI171" s="1502"/>
      <c r="ARJ171" s="1602"/>
      <c r="ARK171" s="611"/>
      <c r="ARL171" s="1502"/>
      <c r="ARM171" s="1602"/>
      <c r="ASX171" s="1502"/>
      <c r="ASY171" s="1602"/>
      <c r="ASZ171" s="611"/>
      <c r="ATA171" s="1502"/>
      <c r="ATB171" s="1602"/>
      <c r="ATC171" s="611"/>
      <c r="ATD171" s="1502"/>
      <c r="ATE171" s="1602"/>
      <c r="ATF171" s="611"/>
      <c r="ATG171" s="611"/>
      <c r="ATH171" s="1502"/>
      <c r="ATI171" s="1602"/>
      <c r="ATJ171" s="611"/>
      <c r="ATK171" s="1502"/>
      <c r="ATL171" s="1602"/>
      <c r="ATM171" s="611"/>
      <c r="ATN171" s="1502"/>
      <c r="ATO171" s="1602"/>
      <c r="AUJ171" s="227"/>
      <c r="AUK171" s="227"/>
      <c r="AUM171" s="227"/>
      <c r="AUN171" s="227"/>
      <c r="AUP171" s="227"/>
      <c r="AUQ171" s="227"/>
      <c r="AUT171" s="227"/>
      <c r="AUU171" s="227"/>
      <c r="AUW171" s="227"/>
      <c r="AUX171" s="227"/>
      <c r="AUZ171" s="227"/>
      <c r="AVA171" s="227"/>
      <c r="AVP171" s="868"/>
      <c r="AVQ171" s="868"/>
      <c r="AVR171" s="868"/>
      <c r="AVS171" s="868"/>
      <c r="AVT171" s="868"/>
      <c r="AVU171" s="868"/>
      <c r="AVV171" s="868"/>
      <c r="AVW171" s="868"/>
      <c r="AVX171" s="868"/>
      <c r="AVY171" s="868"/>
      <c r="AVZ171" s="868"/>
      <c r="AWA171" s="868"/>
      <c r="AWB171" s="868"/>
      <c r="AWC171" s="868"/>
      <c r="AWD171" s="868"/>
      <c r="AWE171" s="868"/>
      <c r="AWF171" s="868"/>
      <c r="AWG171" s="868"/>
      <c r="AWH171" s="868"/>
      <c r="AWI171" s="868"/>
      <c r="AWJ171" s="868"/>
      <c r="AWK171" s="868"/>
      <c r="AWL171" s="868"/>
      <c r="AWM171" s="868"/>
      <c r="AWN171" s="868"/>
      <c r="AWO171" s="868"/>
      <c r="AWP171" s="868"/>
      <c r="AWQ171" s="868"/>
      <c r="AWR171" s="868"/>
      <c r="AWS171" s="868"/>
      <c r="AWT171" s="868"/>
      <c r="AWU171" s="868"/>
      <c r="AWV171" s="868"/>
      <c r="AWW171" s="868"/>
      <c r="AWX171" s="868"/>
      <c r="AWY171" s="868"/>
      <c r="AWZ171" s="868"/>
      <c r="AXQ171" s="868"/>
      <c r="AXR171" s="868"/>
      <c r="AXS171" s="868"/>
      <c r="AXT171" s="868"/>
      <c r="AXU171" s="868"/>
      <c r="AXV171" s="868"/>
      <c r="AXW171" s="868"/>
      <c r="AXX171" s="868"/>
      <c r="AXY171" s="868"/>
      <c r="AXZ171" s="868"/>
      <c r="AYA171" s="868"/>
      <c r="AYB171" s="868"/>
      <c r="AYC171" s="868"/>
      <c r="AYD171" s="868"/>
      <c r="AYE171" s="868"/>
      <c r="AYF171" s="868"/>
      <c r="AYG171" s="868"/>
      <c r="AYH171" s="868"/>
      <c r="AYI171" s="868"/>
      <c r="AYJ171" s="868"/>
      <c r="AYK171" s="868"/>
      <c r="AYL171" s="868"/>
      <c r="AYM171" s="868"/>
      <c r="AZL171" s="1502"/>
      <c r="AZM171" s="1602"/>
      <c r="AZN171" s="611"/>
      <c r="AZO171" s="1502"/>
      <c r="AZP171" s="1602"/>
      <c r="AZQ171" s="611"/>
      <c r="AZR171" s="1502"/>
      <c r="AZS171" s="1602"/>
      <c r="AZT171" s="611"/>
      <c r="AZU171" s="611"/>
      <c r="AZV171" s="1502"/>
      <c r="AZW171" s="1602"/>
      <c r="AZX171" s="611"/>
      <c r="AZY171" s="1502"/>
      <c r="AZZ171" s="1602"/>
      <c r="BAA171" s="611"/>
      <c r="BAB171" s="1502"/>
      <c r="BAC171" s="1602"/>
      <c r="BBN171" s="1502"/>
      <c r="BBO171" s="1602"/>
      <c r="BBP171" s="611"/>
      <c r="BBQ171" s="1502"/>
      <c r="BBR171" s="1602"/>
      <c r="BBS171" s="611"/>
      <c r="BBT171" s="1502"/>
      <c r="BBU171" s="1602"/>
      <c r="BBV171" s="611"/>
      <c r="BBW171" s="611"/>
      <c r="BBX171" s="1502"/>
      <c r="BBY171" s="1602"/>
      <c r="BBZ171" s="611"/>
      <c r="BCA171" s="1502"/>
      <c r="BCB171" s="1602"/>
      <c r="BCC171" s="611"/>
      <c r="BCD171" s="1502"/>
      <c r="BCE171" s="1602"/>
      <c r="BDP171" s="1502"/>
      <c r="BDQ171" s="1602"/>
      <c r="BDR171" s="611"/>
      <c r="BDS171" s="1502"/>
      <c r="BDT171" s="1602"/>
      <c r="BDU171" s="611"/>
      <c r="BDV171" s="1502"/>
      <c r="BDW171" s="1602"/>
      <c r="BDX171" s="611"/>
      <c r="BDY171" s="611"/>
      <c r="BDZ171" s="1502"/>
      <c r="BEA171" s="1602"/>
      <c r="BEB171" s="611"/>
      <c r="BEC171" s="1502"/>
      <c r="BED171" s="1602"/>
      <c r="BEE171" s="611"/>
      <c r="BEF171" s="1502"/>
      <c r="BEG171" s="1602"/>
      <c r="BFR171" s="1502"/>
      <c r="BFS171" s="1602"/>
      <c r="BFT171" s="611"/>
      <c r="BFU171" s="1502"/>
      <c r="BFV171" s="1602"/>
      <c r="BFW171" s="611"/>
      <c r="BFX171" s="1502"/>
      <c r="BFY171" s="1602"/>
      <c r="BFZ171" s="611"/>
      <c r="BGA171" s="611"/>
      <c r="BGB171" s="1502"/>
      <c r="BGC171" s="1602"/>
      <c r="BGD171" s="611"/>
      <c r="BGE171" s="1502"/>
      <c r="BGF171" s="1602"/>
      <c r="BGG171" s="611"/>
      <c r="BGH171" s="1502"/>
      <c r="BGI171" s="1602"/>
      <c r="BHT171" s="1502"/>
      <c r="BHU171" s="1602"/>
      <c r="BHV171" s="611"/>
      <c r="BHW171" s="1502"/>
      <c r="BHX171" s="1602"/>
      <c r="BHY171" s="611"/>
      <c r="BHZ171" s="1502"/>
      <c r="BIA171" s="1602"/>
      <c r="BIB171" s="611"/>
      <c r="BIC171" s="611"/>
      <c r="BID171" s="1502"/>
      <c r="BIE171" s="1602"/>
      <c r="BIF171" s="611"/>
      <c r="BIG171" s="1502"/>
      <c r="BIH171" s="1602"/>
      <c r="BII171" s="611"/>
      <c r="BIJ171" s="1502"/>
      <c r="BIK171" s="1602"/>
      <c r="BJV171" s="1502"/>
      <c r="BJW171" s="1602"/>
      <c r="BJX171" s="611"/>
      <c r="BJY171" s="1502"/>
      <c r="BJZ171" s="1602"/>
      <c r="BKA171" s="611"/>
      <c r="BKB171" s="1502"/>
      <c r="BKC171" s="1602"/>
      <c r="BKD171" s="611"/>
      <c r="BKE171" s="611"/>
      <c r="BKF171" s="1502"/>
      <c r="BKG171" s="1602"/>
      <c r="BKH171" s="611"/>
      <c r="BKI171" s="1502"/>
      <c r="BKJ171" s="1602"/>
      <c r="BKK171" s="611"/>
      <c r="BKL171" s="1502"/>
      <c r="BKM171" s="1602"/>
      <c r="BLX171" s="1502"/>
      <c r="BLY171" s="1602"/>
      <c r="BLZ171" s="611"/>
      <c r="BMA171" s="1502"/>
      <c r="BMB171" s="1602"/>
      <c r="BMC171" s="611"/>
      <c r="BMD171" s="1502"/>
      <c r="BME171" s="1602"/>
      <c r="BMF171" s="611"/>
      <c r="BMG171" s="611"/>
      <c r="BMH171" s="1502"/>
      <c r="BMI171" s="1602"/>
      <c r="BMJ171" s="611"/>
      <c r="BMK171" s="1502"/>
      <c r="BML171" s="1602"/>
      <c r="BMM171" s="611"/>
      <c r="BMN171" s="1502"/>
      <c r="BMO171" s="1602"/>
      <c r="BNZ171" s="1502"/>
      <c r="BOA171" s="1602"/>
      <c r="BOB171" s="611"/>
      <c r="BOC171" s="1502"/>
      <c r="BOD171" s="1602"/>
      <c r="BOE171" s="611"/>
      <c r="BOF171" s="1502"/>
      <c r="BOG171" s="1602"/>
      <c r="BOH171" s="611"/>
      <c r="BOI171" s="611"/>
      <c r="BOJ171" s="1502"/>
      <c r="BOK171" s="1602"/>
      <c r="BOL171" s="611"/>
      <c r="BOM171" s="1502"/>
      <c r="BON171" s="1602"/>
      <c r="BOO171" s="611"/>
      <c r="BOP171" s="1502"/>
      <c r="BOQ171" s="1602"/>
      <c r="BQB171" s="1502"/>
      <c r="BQC171" s="1602"/>
      <c r="BQD171" s="611"/>
      <c r="BQE171" s="1502"/>
      <c r="BQF171" s="1602"/>
      <c r="BQG171" s="611"/>
      <c r="BQH171" s="1502"/>
      <c r="BQI171" s="1602"/>
      <c r="BQJ171" s="611"/>
      <c r="BQK171" s="611"/>
      <c r="BQL171" s="1502"/>
      <c r="BQM171" s="1602"/>
      <c r="BQN171" s="611"/>
      <c r="BQO171" s="1502"/>
      <c r="BQP171" s="1602"/>
      <c r="BQQ171" s="611"/>
      <c r="BQR171" s="1502"/>
      <c r="BQS171" s="1602"/>
      <c r="BSD171" s="1502"/>
      <c r="BSE171" s="1602"/>
      <c r="BSF171" s="611"/>
      <c r="BSG171" s="1502"/>
      <c r="BSH171" s="1602"/>
      <c r="BSI171" s="611"/>
      <c r="BSJ171" s="1502"/>
      <c r="BSK171" s="1602"/>
      <c r="BSL171" s="611"/>
      <c r="BSM171" s="611"/>
      <c r="BSN171" s="1502"/>
      <c r="BSO171" s="1602"/>
      <c r="BSP171" s="611"/>
      <c r="BSQ171" s="1502"/>
      <c r="BSR171" s="1602"/>
      <c r="BSS171" s="611"/>
      <c r="BST171" s="1502"/>
      <c r="BSU171" s="1602"/>
      <c r="BUF171" s="1502"/>
      <c r="BUG171" s="1602"/>
      <c r="BUH171" s="611"/>
      <c r="BUI171" s="1502"/>
      <c r="BUJ171" s="1602"/>
      <c r="BUK171" s="611"/>
      <c r="BUL171" s="1502"/>
      <c r="BUM171" s="1602"/>
      <c r="BUN171" s="611"/>
      <c r="BUO171" s="611"/>
      <c r="BUP171" s="1502"/>
      <c r="BUQ171" s="1602"/>
      <c r="BUR171" s="611"/>
      <c r="BUS171" s="1502"/>
      <c r="BUT171" s="1602"/>
      <c r="BUU171" s="611"/>
      <c r="BUV171" s="1502"/>
      <c r="BUW171" s="1602"/>
      <c r="BWH171" s="1502"/>
      <c r="BWI171" s="1602"/>
      <c r="BWJ171" s="611"/>
      <c r="BWK171" s="1502"/>
      <c r="BWL171" s="1602"/>
      <c r="BWM171" s="611"/>
      <c r="BWN171" s="1502"/>
      <c r="BWO171" s="1602"/>
      <c r="BWP171" s="611"/>
      <c r="BWQ171" s="611"/>
      <c r="BWR171" s="1502"/>
      <c r="BWS171" s="1602"/>
      <c r="BWT171" s="611"/>
      <c r="BWU171" s="1502"/>
      <c r="BWV171" s="1602"/>
      <c r="BWW171" s="611"/>
      <c r="BWX171" s="1502"/>
      <c r="BWY171" s="1602"/>
      <c r="BYJ171" s="1502"/>
      <c r="BYK171" s="1602"/>
      <c r="BYL171" s="611"/>
      <c r="BYM171" s="1502"/>
      <c r="BYN171" s="1602"/>
      <c r="BYO171" s="611"/>
      <c r="BYP171" s="1502"/>
      <c r="BYQ171" s="1602"/>
      <c r="BYR171" s="611"/>
      <c r="BYS171" s="611"/>
      <c r="BYT171" s="1502"/>
      <c r="BYU171" s="1602"/>
      <c r="BYV171" s="611"/>
      <c r="BYW171" s="1502"/>
      <c r="BYX171" s="1602"/>
      <c r="BYY171" s="611"/>
      <c r="BYZ171" s="1502"/>
      <c r="BZA171" s="1602"/>
      <c r="CAL171" s="1502"/>
      <c r="CAM171" s="1602"/>
      <c r="CAN171" s="611"/>
      <c r="CAO171" s="1502"/>
      <c r="CAP171" s="1602"/>
      <c r="CAQ171" s="611"/>
      <c r="CAR171" s="1502"/>
      <c r="CAS171" s="1602"/>
      <c r="CAT171" s="611"/>
      <c r="CAU171" s="611"/>
      <c r="CAV171" s="1502"/>
      <c r="CAW171" s="1602"/>
      <c r="CAX171" s="611"/>
      <c r="CAY171" s="1502"/>
      <c r="CAZ171" s="1602"/>
      <c r="CBA171" s="611"/>
      <c r="CBB171" s="1502"/>
      <c r="CBC171" s="1602"/>
      <c r="CCN171" s="1502"/>
      <c r="CCO171" s="1602"/>
      <c r="CCP171" s="611"/>
      <c r="CCQ171" s="1502"/>
      <c r="CCR171" s="1602"/>
      <c r="CCS171" s="611"/>
      <c r="CCT171" s="1502"/>
      <c r="CCU171" s="1602"/>
      <c r="CCV171" s="611"/>
      <c r="CCW171" s="611"/>
      <c r="CCX171" s="1502"/>
      <c r="CCY171" s="1602"/>
      <c r="CCZ171" s="611"/>
      <c r="CDA171" s="1502"/>
      <c r="CDB171" s="1602"/>
      <c r="CDC171" s="611"/>
      <c r="CDD171" s="1502"/>
      <c r="CDE171" s="1602"/>
      <c r="CEP171" s="1502"/>
      <c r="CEQ171" s="1602"/>
      <c r="CER171" s="611"/>
      <c r="CES171" s="1502"/>
      <c r="CET171" s="1602"/>
      <c r="CEU171" s="611"/>
      <c r="CEV171" s="1502"/>
      <c r="CEW171" s="1602"/>
      <c r="CEX171" s="611"/>
      <c r="CEY171" s="611"/>
      <c r="CEZ171" s="1502"/>
      <c r="CFA171" s="1602"/>
      <c r="CFB171" s="611"/>
      <c r="CFC171" s="1502"/>
      <c r="CFD171" s="1602"/>
      <c r="CFE171" s="611"/>
      <c r="CFF171" s="1502"/>
      <c r="CFG171" s="1602"/>
      <c r="CGR171" s="1502"/>
      <c r="CGS171" s="1602"/>
      <c r="CGT171" s="611"/>
      <c r="CGU171" s="1502"/>
      <c r="CGV171" s="1602"/>
      <c r="CGW171" s="611"/>
      <c r="CGX171" s="1502"/>
      <c r="CGY171" s="1602"/>
      <c r="CGZ171" s="611"/>
      <c r="CHA171" s="611"/>
      <c r="CHB171" s="1502"/>
      <c r="CHC171" s="1602"/>
      <c r="CHD171" s="611"/>
      <c r="CHE171" s="1502"/>
      <c r="CHF171" s="1602"/>
      <c r="CHG171" s="611"/>
      <c r="CHH171" s="1502"/>
      <c r="CHI171" s="1602"/>
      <c r="CIT171" s="1502"/>
      <c r="CIU171" s="1602"/>
      <c r="CIV171" s="611"/>
      <c r="CIW171" s="1502"/>
      <c r="CIX171" s="1602"/>
      <c r="CIY171" s="611"/>
      <c r="CIZ171" s="1502"/>
      <c r="CJA171" s="1602"/>
      <c r="CJB171" s="611"/>
      <c r="CJC171" s="611"/>
      <c r="CJD171" s="1502"/>
      <c r="CJE171" s="1602"/>
      <c r="CJF171" s="611"/>
      <c r="CJG171" s="1502"/>
      <c r="CJH171" s="1602"/>
      <c r="CJI171" s="611"/>
      <c r="CJJ171" s="1502"/>
      <c r="CJK171" s="1602"/>
      <c r="CKV171" s="1502"/>
      <c r="CKW171" s="1602"/>
      <c r="CKX171" s="611"/>
      <c r="CKY171" s="1502"/>
      <c r="CKZ171" s="1602"/>
      <c r="CLA171" s="611"/>
      <c r="CLB171" s="1502"/>
      <c r="CLC171" s="1602"/>
      <c r="CLD171" s="611"/>
      <c r="CLE171" s="611"/>
      <c r="CLF171" s="1502"/>
      <c r="CLG171" s="1602"/>
      <c r="CLH171" s="611"/>
      <c r="CLI171" s="1502"/>
      <c r="CLJ171" s="1602"/>
      <c r="CLK171" s="611"/>
      <c r="CLL171" s="1502"/>
      <c r="CLM171" s="1602"/>
      <c r="CMX171" s="1502"/>
      <c r="CMY171" s="1602"/>
      <c r="CMZ171" s="611"/>
      <c r="CNA171" s="1502"/>
      <c r="CNB171" s="1602"/>
      <c r="CNC171" s="611"/>
      <c r="CND171" s="1502"/>
      <c r="CNE171" s="1602"/>
      <c r="CNF171" s="611"/>
      <c r="CNG171" s="611"/>
      <c r="CNH171" s="1502"/>
      <c r="CNI171" s="1602"/>
      <c r="CNJ171" s="611"/>
      <c r="CNK171" s="1502"/>
      <c r="CNL171" s="1602"/>
      <c r="CNM171" s="611"/>
      <c r="CNN171" s="1502"/>
      <c r="CNO171" s="1602"/>
      <c r="COZ171" s="1502"/>
      <c r="CPA171" s="1602"/>
      <c r="CPB171" s="611"/>
      <c r="CPC171" s="1502"/>
      <c r="CPD171" s="1602"/>
      <c r="CPE171" s="611"/>
      <c r="CPF171" s="1502"/>
      <c r="CPG171" s="1602"/>
      <c r="CPH171" s="611"/>
      <c r="CPI171" s="611"/>
      <c r="CPJ171" s="1502"/>
      <c r="CPK171" s="1602"/>
      <c r="CPL171" s="611"/>
      <c r="CPM171" s="1502"/>
      <c r="CPN171" s="1602"/>
      <c r="CPO171" s="611"/>
      <c r="CPP171" s="1502"/>
      <c r="CPQ171" s="1602"/>
      <c r="CRB171" s="1502"/>
      <c r="CRC171" s="1602"/>
      <c r="CRD171" s="611"/>
      <c r="CRE171" s="1502"/>
      <c r="CRF171" s="1602"/>
      <c r="CRG171" s="611"/>
      <c r="CRH171" s="1502"/>
      <c r="CRI171" s="1602"/>
      <c r="CRJ171" s="611"/>
      <c r="CRK171" s="611"/>
      <c r="CRL171" s="1502"/>
      <c r="CRM171" s="1602"/>
      <c r="CRN171" s="611"/>
      <c r="CRO171" s="1502"/>
      <c r="CRP171" s="1602"/>
      <c r="CRQ171" s="611"/>
      <c r="CRR171" s="1502"/>
      <c r="CRS171" s="1602"/>
      <c r="CTD171" s="1502"/>
      <c r="CTE171" s="1602"/>
      <c r="CTF171" s="611"/>
      <c r="CTG171" s="1502"/>
      <c r="CTH171" s="1602"/>
      <c r="CTI171" s="611"/>
      <c r="CTJ171" s="1502"/>
      <c r="CTK171" s="1602"/>
      <c r="CTL171" s="611"/>
      <c r="CTM171" s="611"/>
      <c r="CTN171" s="1502"/>
      <c r="CTO171" s="1602"/>
      <c r="CTP171" s="611"/>
      <c r="CTQ171" s="1502"/>
      <c r="CTR171" s="1602"/>
      <c r="CTS171" s="611"/>
      <c r="CTT171" s="1502"/>
      <c r="CTU171" s="1602"/>
      <c r="CWL171" s="1502"/>
      <c r="CWM171" s="1602"/>
      <c r="CWN171" s="611"/>
      <c r="CWO171" s="1502"/>
      <c r="CWP171" s="1602"/>
      <c r="CWQ171" s="611"/>
      <c r="CWR171" s="1502"/>
      <c r="CWS171" s="1602"/>
      <c r="CWT171" s="611"/>
      <c r="CWU171" s="611"/>
      <c r="CWV171" s="1502"/>
      <c r="CWW171" s="1602"/>
      <c r="CWX171" s="611"/>
      <c r="CWY171" s="1502"/>
      <c r="CWZ171" s="1602"/>
      <c r="CXA171" s="611"/>
      <c r="CXB171" s="1502"/>
      <c r="CXC171" s="1602"/>
      <c r="DAJ171" s="1502"/>
      <c r="DAK171" s="1602"/>
      <c r="DAL171" s="611"/>
      <c r="DAM171" s="1502"/>
      <c r="DAN171" s="1602"/>
      <c r="DAO171" s="611"/>
      <c r="DAP171" s="1502"/>
      <c r="DAQ171" s="1602"/>
      <c r="DAR171" s="611"/>
      <c r="DAS171" s="611"/>
      <c r="DAT171" s="1502"/>
      <c r="DAU171" s="1602"/>
      <c r="DAV171" s="611"/>
      <c r="DAW171" s="1502"/>
      <c r="DAX171" s="1602"/>
      <c r="DAY171" s="611"/>
      <c r="DAZ171" s="1502"/>
      <c r="DBA171" s="1602"/>
      <c r="DDR171" s="1502"/>
      <c r="DDS171" s="1602"/>
      <c r="DDT171" s="611"/>
      <c r="DDU171" s="1502"/>
      <c r="DDV171" s="1602"/>
      <c r="DDW171" s="611"/>
      <c r="DDX171" s="1502"/>
      <c r="DDY171" s="1602"/>
      <c r="DDZ171" s="611"/>
      <c r="DEA171" s="611"/>
      <c r="DEB171" s="1502"/>
      <c r="DEC171" s="1602"/>
      <c r="DED171" s="611"/>
      <c r="DEE171" s="1502"/>
      <c r="DEF171" s="1602"/>
      <c r="DEG171" s="611"/>
      <c r="DEH171" s="1502"/>
      <c r="DEI171" s="1602"/>
      <c r="DGZ171" s="1502"/>
      <c r="DHA171" s="1602"/>
      <c r="DHB171" s="611"/>
      <c r="DHC171" s="1502"/>
      <c r="DHD171" s="1602"/>
      <c r="DHE171" s="611"/>
      <c r="DHF171" s="1502"/>
      <c r="DHG171" s="1602"/>
      <c r="DHH171" s="611"/>
      <c r="DHI171" s="611"/>
      <c r="DHJ171" s="1502"/>
      <c r="DHK171" s="1602"/>
      <c r="DHL171" s="611"/>
      <c r="DHM171" s="1502"/>
      <c r="DHN171" s="1602"/>
      <c r="DHO171" s="611"/>
      <c r="DHP171" s="1502"/>
      <c r="DHQ171" s="1602"/>
      <c r="DKH171" s="1502"/>
      <c r="DKI171" s="1602"/>
      <c r="DKJ171" s="611"/>
      <c r="DKK171" s="1502"/>
      <c r="DKL171" s="1602"/>
      <c r="DKM171" s="611"/>
      <c r="DKN171" s="1502"/>
      <c r="DKO171" s="1602"/>
      <c r="DKP171" s="611"/>
      <c r="DKQ171" s="611"/>
      <c r="DKR171" s="1502"/>
      <c r="DKS171" s="1602"/>
      <c r="DKT171" s="611"/>
      <c r="DKU171" s="1502"/>
      <c r="DKV171" s="1602"/>
      <c r="DKW171" s="611"/>
      <c r="DKX171" s="1502"/>
      <c r="DKY171" s="1602"/>
      <c r="DLJ171" s="792"/>
      <c r="DLK171" s="792"/>
      <c r="DLL171" s="792"/>
      <c r="DLM171" s="792"/>
      <c r="DLN171" s="792"/>
      <c r="DLO171" s="792"/>
      <c r="DLP171" s="792"/>
      <c r="DLQ171" s="792"/>
      <c r="DLR171" s="792"/>
      <c r="DLS171" s="792"/>
      <c r="DLT171" s="792"/>
      <c r="DLU171" s="792"/>
      <c r="DLV171" s="792"/>
      <c r="DLW171" s="792"/>
      <c r="DLX171" s="792"/>
      <c r="DLY171" s="792"/>
      <c r="DLZ171" s="792"/>
      <c r="DMA171" s="792"/>
      <c r="DMB171" s="792"/>
      <c r="DMC171" s="792"/>
      <c r="DMD171" s="792"/>
      <c r="DME171" s="792"/>
      <c r="DMF171" s="792"/>
      <c r="DMG171" s="792"/>
      <c r="DMH171" s="792"/>
      <c r="DMI171" s="792"/>
      <c r="DMJ171" s="792"/>
      <c r="DMK171" s="792"/>
      <c r="DML171" s="792"/>
      <c r="DMM171" s="792"/>
      <c r="DMN171" s="792"/>
      <c r="DMO171" s="792"/>
      <c r="DMP171" s="792"/>
      <c r="DMQ171" s="792"/>
      <c r="DMR171" s="792"/>
      <c r="DMS171" s="792"/>
      <c r="DMT171" s="792"/>
      <c r="DMU171" s="792"/>
      <c r="DMV171" s="792"/>
      <c r="DMW171" s="792"/>
      <c r="DMX171" s="792"/>
      <c r="DMY171" s="792"/>
      <c r="DMZ171" s="792"/>
      <c r="DNA171" s="792"/>
      <c r="DNB171" s="792"/>
      <c r="DNC171" s="792"/>
      <c r="DND171" s="792"/>
      <c r="DNE171" s="792"/>
      <c r="DNF171" s="792"/>
      <c r="DNG171" s="792"/>
      <c r="DNH171" s="792"/>
      <c r="DNI171" s="792"/>
      <c r="DNJ171" s="792"/>
      <c r="DNP171" s="1502"/>
      <c r="DNQ171" s="1602"/>
      <c r="DNR171" s="611"/>
      <c r="DNS171" s="1502"/>
      <c r="DNT171" s="1602"/>
      <c r="DNU171" s="611"/>
      <c r="DNV171" s="1502"/>
      <c r="DNW171" s="1602"/>
      <c r="DNX171" s="611"/>
      <c r="DNY171" s="611"/>
      <c r="DNZ171" s="1502"/>
      <c r="DOA171" s="1602"/>
      <c r="DOB171" s="611"/>
      <c r="DOC171" s="1502"/>
      <c r="DOD171" s="1602"/>
      <c r="DOE171" s="611"/>
      <c r="DOF171" s="1502"/>
      <c r="DOG171" s="1602"/>
      <c r="DRN171" s="1502"/>
      <c r="DRO171" s="1602"/>
      <c r="DRP171" s="611"/>
      <c r="DRQ171" s="1502"/>
      <c r="DRR171" s="1602"/>
      <c r="DRS171" s="611"/>
      <c r="DRT171" s="1502"/>
      <c r="DRU171" s="1602"/>
      <c r="DRV171" s="611"/>
      <c r="DRW171" s="611"/>
      <c r="DRX171" s="1502"/>
      <c r="DRY171" s="1602"/>
      <c r="DRZ171" s="611"/>
      <c r="DSA171" s="1502"/>
      <c r="DSB171" s="1602"/>
      <c r="DSC171" s="611"/>
      <c r="DSD171" s="1502"/>
      <c r="DSE171" s="1602"/>
      <c r="DYI171" s="1502"/>
      <c r="DYJ171" s="1602"/>
      <c r="DYK171" s="611"/>
      <c r="DYL171" s="1502"/>
      <c r="DYM171" s="1602"/>
      <c r="DYN171" s="611"/>
      <c r="DYO171" s="1502"/>
      <c r="DYP171" s="1602"/>
      <c r="DYQ171" s="611"/>
      <c r="DYR171" s="611"/>
      <c r="DYS171" s="1502"/>
      <c r="DYT171" s="1602"/>
      <c r="DYU171" s="611"/>
      <c r="DYV171" s="1502"/>
      <c r="DYW171" s="1602"/>
      <c r="DYX171" s="611"/>
      <c r="DYY171" s="1502"/>
      <c r="DYZ171" s="1602"/>
      <c r="ECG171" s="1502"/>
      <c r="ECH171" s="1602"/>
      <c r="ECI171" s="611"/>
      <c r="ECJ171" s="1502"/>
      <c r="ECK171" s="1602"/>
      <c r="ECL171" s="611"/>
      <c r="ECM171" s="1502"/>
      <c r="ECN171" s="1602"/>
      <c r="ECO171" s="611"/>
      <c r="ECP171" s="611"/>
      <c r="ECQ171" s="1502"/>
      <c r="ECR171" s="1602"/>
      <c r="ECS171" s="611"/>
      <c r="ECT171" s="1502"/>
      <c r="ECU171" s="1602"/>
      <c r="ECV171" s="611"/>
      <c r="ECW171" s="1502"/>
      <c r="ECX171" s="1602"/>
      <c r="EHY171" s="1502"/>
      <c r="EHZ171" s="1602"/>
      <c r="EIA171" s="611"/>
      <c r="EIB171" s="1502"/>
      <c r="EIC171" s="1602"/>
      <c r="EID171" s="611"/>
      <c r="EIE171" s="1502"/>
      <c r="EIF171" s="1602"/>
      <c r="EIG171" s="611"/>
      <c r="EIH171" s="611"/>
      <c r="EII171" s="1502"/>
      <c r="EIJ171" s="1602"/>
      <c r="EIK171" s="611"/>
      <c r="EIL171" s="1502"/>
      <c r="EIM171" s="1602"/>
      <c r="EIN171" s="611"/>
      <c r="EIO171" s="1502"/>
      <c r="EIP171" s="1602"/>
      <c r="EKC171" s="1374"/>
      <c r="EKD171" s="1374"/>
      <c r="EKE171" s="1374"/>
      <c r="EKF171" s="1374"/>
      <c r="EKG171" s="1374"/>
      <c r="EKH171" s="1374"/>
      <c r="EKI171" s="1374"/>
      <c r="EKJ171" s="1374"/>
      <c r="EKK171" s="1374"/>
      <c r="EKL171" s="1374"/>
      <c r="EKM171" s="1374"/>
      <c r="EKN171" s="1374"/>
      <c r="EKO171" s="1374"/>
      <c r="EKP171" s="1374"/>
      <c r="EKQ171" s="1374"/>
      <c r="EKR171" s="1374"/>
      <c r="EKS171" s="1374"/>
      <c r="EKT171" s="1374"/>
      <c r="EKU171" s="1374"/>
      <c r="EKV171" s="1374"/>
      <c r="EKW171" s="1374"/>
      <c r="EKX171" s="1374"/>
      <c r="EKY171" s="1374"/>
      <c r="EKZ171" s="1374"/>
      <c r="ELA171" s="1374"/>
      <c r="ELB171" s="1374"/>
      <c r="ELC171" s="1374"/>
      <c r="ELD171" s="1374"/>
      <c r="ELE171" s="1374"/>
      <c r="ELF171" s="1374"/>
      <c r="ELG171" s="1374"/>
      <c r="ELH171" s="1374"/>
      <c r="ELI171" s="1374"/>
      <c r="ELJ171" s="1374"/>
      <c r="ELK171" s="1374"/>
      <c r="ELL171" s="1374"/>
      <c r="ELM171" s="1374"/>
      <c r="ELN171" s="1374"/>
      <c r="ELO171" s="1374"/>
      <c r="ELP171" s="1374"/>
      <c r="ELQ171" s="1374"/>
      <c r="ELR171" s="1374"/>
      <c r="ELS171" s="1374"/>
      <c r="ELT171" s="1374"/>
      <c r="ELU171" s="1374"/>
      <c r="ELV171" s="1374"/>
      <c r="ELW171" s="1374"/>
      <c r="ELX171" s="1374"/>
      <c r="ELY171" s="1374"/>
      <c r="ELZ171" s="1374"/>
      <c r="EMA171" s="1374"/>
      <c r="EMB171" s="1374"/>
      <c r="EMC171" s="1374"/>
      <c r="EMD171" s="1374"/>
      <c r="EME171" s="1374"/>
      <c r="EMF171" s="1374"/>
      <c r="EMG171" s="1374"/>
      <c r="EMH171" s="1374"/>
      <c r="ENN171" s="1502"/>
      <c r="ENO171" s="1602"/>
      <c r="ENP171" s="611"/>
      <c r="ENQ171" s="1502"/>
      <c r="ENR171" s="1602"/>
      <c r="ENS171" s="611"/>
      <c r="ENT171" s="1502"/>
      <c r="ENU171" s="1602"/>
      <c r="ENV171" s="611"/>
      <c r="ENW171" s="611"/>
      <c r="ENX171" s="1502"/>
      <c r="ENY171" s="1602"/>
      <c r="ENZ171" s="611"/>
      <c r="EOA171" s="1502"/>
      <c r="EOB171" s="1602"/>
      <c r="EOC171" s="611"/>
      <c r="EOD171" s="1502"/>
      <c r="EOE171" s="1602"/>
      <c r="EQF171" s="1502"/>
      <c r="EQG171" s="1602"/>
      <c r="EQH171" s="611"/>
      <c r="EQI171" s="1502"/>
      <c r="EQJ171" s="1602"/>
      <c r="EQK171" s="611"/>
      <c r="EQL171" s="1502"/>
      <c r="EQM171" s="1602"/>
      <c r="EQN171" s="611"/>
      <c r="EQO171" s="611"/>
      <c r="EQP171" s="1502"/>
      <c r="EQQ171" s="1602"/>
      <c r="EQR171" s="611"/>
      <c r="EQS171" s="1502"/>
      <c r="EQT171" s="1602"/>
      <c r="EQU171" s="611"/>
      <c r="EQV171" s="1502"/>
      <c r="EQW171" s="1602"/>
      <c r="ETA171" s="1518"/>
      <c r="ETB171" s="1518"/>
      <c r="ETC171" s="1518"/>
      <c r="ETD171" s="1518"/>
      <c r="ETE171" s="1518"/>
      <c r="ETF171" s="1518"/>
    </row>
    <row r="172" spans="1:998 1031:2032 2065:3906" ht="15" customHeight="1">
      <c r="BA172" s="1516"/>
      <c r="BB172" s="1516"/>
      <c r="BC172" s="1516"/>
      <c r="BD172" s="1516"/>
      <c r="BE172" s="1516"/>
      <c r="BF172" s="1516"/>
      <c r="BG172" s="1516"/>
      <c r="BH172" s="1516"/>
      <c r="BI172" s="1516"/>
      <c r="BJ172" s="1516"/>
      <c r="BK172" s="1516"/>
      <c r="BL172" s="1516"/>
      <c r="BM172" s="1516"/>
      <c r="BN172" s="1516"/>
      <c r="BO172" s="1516"/>
      <c r="BP172" s="1516"/>
      <c r="BQ172" s="1516"/>
      <c r="BR172" s="1516"/>
      <c r="BS172" s="1516"/>
      <c r="BT172" s="1516"/>
      <c r="BU172" s="1516"/>
      <c r="BV172" s="1516"/>
      <c r="CM172" s="1516"/>
      <c r="CN172" s="1516"/>
      <c r="CO172" s="1516"/>
      <c r="CP172" s="1516"/>
      <c r="CQ172" s="1516"/>
      <c r="CR172" s="1516"/>
      <c r="CS172" s="1516"/>
      <c r="CT172" s="1516"/>
      <c r="CU172" s="1516"/>
      <c r="CV172" s="1516"/>
      <c r="CW172" s="1516"/>
      <c r="CX172" s="1516"/>
      <c r="CY172" s="1516"/>
      <c r="CZ172" s="1516"/>
      <c r="DA172" s="1516"/>
      <c r="DB172" s="1516"/>
      <c r="DC172" s="1516"/>
      <c r="DD172" s="1516"/>
      <c r="DE172" s="1516"/>
      <c r="DF172" s="1516"/>
      <c r="DG172" s="1516"/>
      <c r="DH172" s="1516"/>
      <c r="EO172" s="1516"/>
      <c r="EP172" s="1516"/>
      <c r="EQ172" s="1516"/>
      <c r="ER172" s="1516"/>
      <c r="ES172" s="1516"/>
      <c r="ET172" s="1516"/>
      <c r="EU172" s="1516"/>
      <c r="EV172" s="1516"/>
      <c r="EW172" s="1516"/>
      <c r="EX172" s="1516"/>
      <c r="EY172" s="1516"/>
      <c r="EZ172" s="1516"/>
      <c r="FA172" s="1516"/>
      <c r="FB172" s="1516"/>
      <c r="FC172" s="1516"/>
      <c r="FD172" s="1516"/>
      <c r="FE172" s="1516"/>
      <c r="FF172" s="1516"/>
      <c r="FG172" s="1516"/>
      <c r="FH172" s="1516"/>
      <c r="FI172" s="1516"/>
      <c r="FJ172" s="1516"/>
      <c r="GQ172" s="1516"/>
      <c r="GR172" s="1516"/>
      <c r="GS172" s="1516"/>
      <c r="GT172" s="1516"/>
      <c r="GU172" s="1516"/>
      <c r="GV172" s="1516"/>
      <c r="GW172" s="1516"/>
      <c r="GX172" s="1516"/>
      <c r="GY172" s="1516"/>
      <c r="GZ172" s="1516"/>
      <c r="HA172" s="1516"/>
      <c r="HB172" s="1516"/>
      <c r="HC172" s="1516"/>
      <c r="HD172" s="1516"/>
      <c r="HE172" s="1516"/>
      <c r="HF172" s="1516"/>
      <c r="HG172" s="1516"/>
      <c r="HH172" s="1516"/>
      <c r="HI172" s="1516"/>
      <c r="HJ172" s="1516"/>
      <c r="HK172" s="1516"/>
      <c r="HL172" s="1516"/>
      <c r="IS172" s="1516"/>
      <c r="IT172" s="1516"/>
      <c r="IU172" s="1516"/>
      <c r="IV172" s="1516"/>
      <c r="IW172" s="1516"/>
      <c r="IX172" s="1516"/>
      <c r="IY172" s="1516"/>
      <c r="IZ172" s="1516"/>
      <c r="JA172" s="1516"/>
      <c r="JB172" s="1516"/>
      <c r="JC172" s="1516"/>
      <c r="JD172" s="1516"/>
      <c r="JE172" s="1516"/>
      <c r="JF172" s="1516"/>
      <c r="JG172" s="1516"/>
      <c r="JH172" s="1516"/>
      <c r="JI172" s="1516"/>
      <c r="JJ172" s="1516"/>
      <c r="JK172" s="1516"/>
      <c r="JL172" s="1516"/>
      <c r="JM172" s="1516"/>
      <c r="JN172" s="1516"/>
      <c r="KU172" s="1516"/>
      <c r="KV172" s="1516"/>
      <c r="KW172" s="1516"/>
      <c r="KX172" s="1516"/>
      <c r="KY172" s="1516"/>
      <c r="KZ172" s="1516"/>
      <c r="LA172" s="1516"/>
      <c r="LB172" s="1516"/>
      <c r="LC172" s="1516"/>
      <c r="LD172" s="1516"/>
      <c r="LE172" s="1516"/>
      <c r="LF172" s="1516"/>
      <c r="LG172" s="1516"/>
      <c r="LH172" s="1516"/>
      <c r="LI172" s="1516"/>
      <c r="LJ172" s="1516"/>
      <c r="LK172" s="1516"/>
      <c r="LL172" s="1516"/>
      <c r="LM172" s="1516"/>
      <c r="LN172" s="1516"/>
      <c r="LO172" s="1516"/>
      <c r="LP172" s="1516"/>
      <c r="MW172" s="1516"/>
      <c r="MX172" s="1516"/>
      <c r="MY172" s="1516"/>
      <c r="MZ172" s="1516"/>
      <c r="NA172" s="1516"/>
      <c r="NB172" s="1516"/>
      <c r="NC172" s="1516"/>
      <c r="ND172" s="1516"/>
      <c r="NE172" s="1516"/>
      <c r="NF172" s="1516"/>
      <c r="NG172" s="1516"/>
      <c r="NH172" s="1516"/>
      <c r="NI172" s="1516"/>
      <c r="NJ172" s="1516"/>
      <c r="NK172" s="1516"/>
      <c r="NL172" s="1516"/>
      <c r="NM172" s="1516"/>
      <c r="NN172" s="1516"/>
      <c r="NO172" s="1516"/>
      <c r="NP172" s="1516"/>
      <c r="NQ172" s="1516"/>
      <c r="NR172" s="1516"/>
      <c r="OI172" s="1516"/>
      <c r="OJ172" s="1516"/>
      <c r="OK172" s="1516"/>
      <c r="OL172" s="1516"/>
      <c r="OM172" s="1516"/>
      <c r="ON172" s="1516"/>
      <c r="OO172" s="1516"/>
      <c r="OP172" s="1516"/>
      <c r="OQ172" s="1516"/>
      <c r="OR172" s="1516"/>
      <c r="OS172" s="1516"/>
      <c r="OT172" s="1516"/>
      <c r="OU172" s="1516"/>
      <c r="OV172" s="1516"/>
      <c r="OW172" s="1516"/>
      <c r="OX172" s="1516"/>
      <c r="OY172" s="1516"/>
      <c r="OZ172" s="1516"/>
      <c r="PA172" s="1516"/>
      <c r="PB172" s="1516"/>
      <c r="PC172" s="1516"/>
      <c r="PD172" s="1516"/>
      <c r="PU172" s="1516"/>
      <c r="PV172" s="1516"/>
      <c r="PW172" s="1516"/>
      <c r="PX172" s="1516"/>
      <c r="PY172" s="1516"/>
      <c r="PZ172" s="1516"/>
      <c r="QA172" s="1516"/>
      <c r="QB172" s="1516"/>
      <c r="QC172" s="1516"/>
      <c r="QD172" s="1516"/>
      <c r="QE172" s="1516"/>
      <c r="QF172" s="1516"/>
      <c r="QG172" s="1516"/>
      <c r="QH172" s="1516"/>
      <c r="QI172" s="1516"/>
      <c r="QJ172" s="1516"/>
      <c r="QK172" s="1516"/>
      <c r="QL172" s="1516"/>
      <c r="QM172" s="1516"/>
      <c r="QN172" s="1516"/>
      <c r="QO172" s="1516"/>
      <c r="QP172" s="1516"/>
      <c r="RW172" s="1516"/>
      <c r="RX172" s="1516"/>
      <c r="RY172" s="1516"/>
      <c r="RZ172" s="1516"/>
      <c r="SA172" s="1516"/>
      <c r="SB172" s="1516"/>
      <c r="SC172" s="1516"/>
      <c r="SD172" s="1516"/>
      <c r="SE172" s="1516"/>
      <c r="SF172" s="1516"/>
      <c r="SG172" s="1516"/>
      <c r="SH172" s="1516"/>
      <c r="SI172" s="1516"/>
      <c r="SJ172" s="1516"/>
      <c r="SK172" s="1516"/>
      <c r="SL172" s="1516"/>
      <c r="SM172" s="1516"/>
      <c r="SN172" s="1516"/>
      <c r="SO172" s="1516"/>
      <c r="SP172" s="1516"/>
      <c r="SQ172" s="1516"/>
      <c r="SR172" s="1516"/>
      <c r="TY172" s="1516"/>
      <c r="TZ172" s="1516"/>
      <c r="UA172" s="1516"/>
      <c r="UB172" s="1516"/>
      <c r="UC172" s="1516"/>
      <c r="UD172" s="1516"/>
      <c r="UE172" s="1516"/>
      <c r="UF172" s="1516"/>
      <c r="UG172" s="1516"/>
      <c r="UH172" s="1516"/>
      <c r="UI172" s="1516"/>
      <c r="UJ172" s="1516"/>
      <c r="UK172" s="1516"/>
      <c r="UL172" s="1516"/>
      <c r="UM172" s="1516"/>
      <c r="UN172" s="1516"/>
      <c r="UO172" s="1516"/>
      <c r="UP172" s="1516"/>
      <c r="UQ172" s="1516"/>
      <c r="UR172" s="1516"/>
      <c r="US172" s="1516"/>
      <c r="UT172" s="1516"/>
      <c r="WA172" s="1516"/>
      <c r="WB172" s="1516"/>
      <c r="WC172" s="1516"/>
      <c r="WD172" s="1516"/>
      <c r="WE172" s="1516"/>
      <c r="WF172" s="1516"/>
      <c r="WG172" s="1516"/>
      <c r="WH172" s="1516"/>
      <c r="WI172" s="1516"/>
      <c r="WJ172" s="1516"/>
      <c r="WK172" s="1516"/>
      <c r="WL172" s="1516"/>
      <c r="WM172" s="1516"/>
      <c r="WN172" s="1516"/>
      <c r="WO172" s="1516"/>
      <c r="WP172" s="1516"/>
      <c r="WQ172" s="1516"/>
      <c r="WR172" s="1516"/>
      <c r="WS172" s="1516"/>
      <c r="WT172" s="1516"/>
      <c r="WU172" s="1516"/>
      <c r="WV172" s="1516"/>
      <c r="YC172" s="1516"/>
      <c r="YD172" s="1516"/>
      <c r="YE172" s="1516"/>
      <c r="YF172" s="1516"/>
      <c r="YG172" s="1516"/>
      <c r="YH172" s="1516"/>
      <c r="YI172" s="1516"/>
      <c r="YJ172" s="1516"/>
      <c r="YK172" s="1516"/>
      <c r="YL172" s="1516"/>
      <c r="YM172" s="1516"/>
      <c r="YN172" s="1516"/>
      <c r="YO172" s="1516"/>
      <c r="YP172" s="1516"/>
      <c r="YQ172" s="1516"/>
      <c r="YR172" s="1516"/>
      <c r="YS172" s="1516"/>
      <c r="YT172" s="1516"/>
      <c r="YU172" s="1516"/>
      <c r="YV172" s="1516"/>
      <c r="YW172" s="1516"/>
      <c r="YX172" s="1516"/>
      <c r="AAE172" s="1516"/>
      <c r="AAF172" s="1516"/>
      <c r="AAG172" s="1516"/>
      <c r="AAH172" s="1516"/>
      <c r="AAI172" s="1516"/>
      <c r="AAJ172" s="1516"/>
      <c r="AAK172" s="1516"/>
      <c r="AAL172" s="1516"/>
      <c r="AAM172" s="1516"/>
      <c r="AAN172" s="1516"/>
      <c r="AAO172" s="1516"/>
      <c r="AAP172" s="1516"/>
      <c r="AAQ172" s="1516"/>
      <c r="AAR172" s="1516"/>
      <c r="AAS172" s="1516"/>
      <c r="AAT172" s="1516"/>
      <c r="AAU172" s="1516"/>
      <c r="AAV172" s="1516"/>
      <c r="AAW172" s="1516"/>
      <c r="AAX172" s="1516"/>
      <c r="AAY172" s="1516"/>
      <c r="AAZ172" s="1516"/>
      <c r="ACG172" s="1516"/>
      <c r="ACH172" s="1516"/>
      <c r="ACI172" s="1516"/>
      <c r="ACJ172" s="1516"/>
      <c r="ACK172" s="1516"/>
      <c r="ACL172" s="1516"/>
      <c r="ACM172" s="1516"/>
      <c r="ACN172" s="1516"/>
      <c r="ACO172" s="1516"/>
      <c r="ACP172" s="1516"/>
      <c r="ACQ172" s="1516"/>
      <c r="ACR172" s="1516"/>
      <c r="ACS172" s="1516"/>
      <c r="ACT172" s="1516"/>
      <c r="ACU172" s="1516"/>
      <c r="ACV172" s="1516"/>
      <c r="ACW172" s="1516"/>
      <c r="ACX172" s="1516"/>
      <c r="ACY172" s="1516"/>
      <c r="ACZ172" s="1516"/>
      <c r="ADA172" s="1516"/>
      <c r="ADB172" s="1516"/>
      <c r="AEI172" s="1516"/>
      <c r="AEJ172" s="1516"/>
      <c r="AEK172" s="1516"/>
      <c r="AEL172" s="1516"/>
      <c r="AEM172" s="1516"/>
      <c r="AEN172" s="1516"/>
      <c r="AEO172" s="1516"/>
      <c r="AEP172" s="1516"/>
      <c r="AEQ172" s="1516"/>
      <c r="AER172" s="1516"/>
      <c r="AES172" s="1516"/>
      <c r="AET172" s="1516"/>
      <c r="AEU172" s="1516"/>
      <c r="AEV172" s="1516"/>
      <c r="AEW172" s="1516"/>
      <c r="AEX172" s="1516"/>
      <c r="AEY172" s="1516"/>
      <c r="AEZ172" s="1516"/>
      <c r="AFA172" s="1516"/>
      <c r="AFB172" s="1516"/>
      <c r="AFC172" s="1516"/>
      <c r="AFD172" s="1516"/>
      <c r="AGK172" s="1516"/>
      <c r="AGL172" s="1516"/>
      <c r="AGM172" s="1516"/>
      <c r="AGN172" s="1516"/>
      <c r="AGO172" s="1516"/>
      <c r="AGP172" s="1516"/>
      <c r="AGQ172" s="1516"/>
      <c r="AGR172" s="1516"/>
      <c r="AGS172" s="1516"/>
      <c r="AGT172" s="1516"/>
      <c r="AGU172" s="1516"/>
      <c r="AGV172" s="1516"/>
      <c r="AGW172" s="1516"/>
      <c r="AGX172" s="1516"/>
      <c r="AGY172" s="1516"/>
      <c r="AGZ172" s="1516"/>
      <c r="AHA172" s="1516"/>
      <c r="AHB172" s="1516"/>
      <c r="AHC172" s="1516"/>
      <c r="AHD172" s="1516"/>
      <c r="AHE172" s="1516"/>
      <c r="AHF172" s="1516"/>
      <c r="AIM172" s="1516"/>
      <c r="AIN172" s="1516"/>
      <c r="AIO172" s="1516"/>
      <c r="AIP172" s="1516"/>
      <c r="AIQ172" s="1516"/>
      <c r="AIR172" s="1516"/>
      <c r="AIS172" s="1516"/>
      <c r="AIT172" s="1516"/>
      <c r="AIU172" s="1516"/>
      <c r="AIV172" s="1516"/>
      <c r="AIW172" s="1516"/>
      <c r="AIX172" s="1516"/>
      <c r="AIY172" s="1516"/>
      <c r="AIZ172" s="1516"/>
      <c r="AJA172" s="1516"/>
      <c r="AJB172" s="1516"/>
      <c r="AJC172" s="1516"/>
      <c r="AJD172" s="1516"/>
      <c r="AJE172" s="1516"/>
      <c r="AJF172" s="1516"/>
      <c r="AJG172" s="1516"/>
      <c r="AJH172" s="1516"/>
      <c r="AKO172" s="1516"/>
      <c r="AKP172" s="1516"/>
      <c r="AKQ172" s="1516"/>
      <c r="AKR172" s="1516"/>
      <c r="AKS172" s="1516"/>
      <c r="AKT172" s="1516"/>
      <c r="AKU172" s="1516"/>
      <c r="AKV172" s="1516"/>
      <c r="AKW172" s="1516"/>
      <c r="AKX172" s="1516"/>
      <c r="AKY172" s="1516"/>
      <c r="AKZ172" s="1516"/>
      <c r="ALA172" s="1516"/>
      <c r="ALB172" s="1516"/>
      <c r="ALC172" s="1516"/>
      <c r="ALD172" s="1516"/>
      <c r="ALE172" s="1516"/>
      <c r="ALF172" s="1516"/>
      <c r="ALG172" s="1516"/>
      <c r="ALH172" s="1516"/>
      <c r="ALI172" s="1516"/>
      <c r="ALJ172" s="1516"/>
      <c r="AMQ172" s="1516"/>
      <c r="AMR172" s="1516"/>
      <c r="AMS172" s="1516"/>
      <c r="AMT172" s="1516"/>
      <c r="AMU172" s="1516"/>
      <c r="AMV172" s="1516"/>
      <c r="AMW172" s="1516"/>
      <c r="AMX172" s="1516"/>
      <c r="AMY172" s="1516"/>
      <c r="AMZ172" s="1516"/>
      <c r="ANA172" s="1516"/>
      <c r="ANB172" s="1516"/>
      <c r="ANC172" s="1516"/>
      <c r="AND172" s="1516"/>
      <c r="ANE172" s="1516"/>
      <c r="ANF172" s="1516"/>
      <c r="ANG172" s="1516"/>
      <c r="ANH172" s="1516"/>
      <c r="ANI172" s="1516"/>
      <c r="ANJ172" s="1516"/>
      <c r="ANK172" s="1516"/>
      <c r="ANL172" s="1516"/>
      <c r="AOS172" s="1516"/>
      <c r="AOT172" s="1516"/>
      <c r="AOU172" s="1516"/>
      <c r="AOV172" s="1516"/>
      <c r="AOW172" s="1516"/>
      <c r="AOX172" s="1516"/>
      <c r="AOY172" s="1516"/>
      <c r="AOZ172" s="1516"/>
      <c r="APA172" s="1516"/>
      <c r="APB172" s="1516"/>
      <c r="APC172" s="1516"/>
      <c r="APD172" s="1516"/>
      <c r="APE172" s="1516"/>
      <c r="APF172" s="1516"/>
      <c r="APG172" s="1516"/>
      <c r="APH172" s="1516"/>
      <c r="API172" s="1516"/>
      <c r="APJ172" s="1516"/>
      <c r="APK172" s="1516"/>
      <c r="APL172" s="1516"/>
      <c r="APM172" s="1516"/>
      <c r="APN172" s="1516"/>
      <c r="AQU172" s="1516"/>
      <c r="AQV172" s="1516"/>
      <c r="AQW172" s="1516"/>
      <c r="AQX172" s="1516"/>
      <c r="AQY172" s="1516"/>
      <c r="AQZ172" s="1516"/>
      <c r="ARA172" s="1516"/>
      <c r="ARB172" s="1516"/>
      <c r="ARC172" s="1516"/>
      <c r="ARD172" s="1516"/>
      <c r="ARE172" s="1516"/>
      <c r="ARF172" s="1516"/>
      <c r="ARG172" s="1516"/>
      <c r="ARH172" s="1516"/>
      <c r="ARI172" s="1516"/>
      <c r="ARJ172" s="1516"/>
      <c r="ARK172" s="1516"/>
      <c r="ARL172" s="1516"/>
      <c r="ARM172" s="1516"/>
      <c r="ARN172" s="1516"/>
      <c r="ARO172" s="1516"/>
      <c r="ARP172" s="1516"/>
      <c r="ASW172" s="1516"/>
      <c r="ASX172" s="1516"/>
      <c r="ASY172" s="1516"/>
      <c r="ASZ172" s="1516"/>
      <c r="ATA172" s="1516"/>
      <c r="ATB172" s="1516"/>
      <c r="ATC172" s="1516"/>
      <c r="ATD172" s="1516"/>
      <c r="ATE172" s="1516"/>
      <c r="ATF172" s="1516"/>
      <c r="ATG172" s="1516"/>
      <c r="ATH172" s="1516"/>
      <c r="ATI172" s="1516"/>
      <c r="ATJ172" s="1516"/>
      <c r="ATK172" s="1516"/>
      <c r="ATL172" s="1516"/>
      <c r="ATM172" s="1516"/>
      <c r="ATN172" s="1516"/>
      <c r="ATO172" s="1516"/>
      <c r="ATP172" s="1516"/>
      <c r="ATQ172" s="1516"/>
      <c r="ATR172" s="1516"/>
      <c r="AUI172" s="1516"/>
      <c r="AUJ172" s="1516"/>
      <c r="AUK172" s="1516"/>
      <c r="AUL172" s="1516"/>
      <c r="AUM172" s="1516"/>
      <c r="AUN172" s="1516"/>
      <c r="AUO172" s="1516"/>
      <c r="AUP172" s="1516"/>
      <c r="AUQ172" s="1516"/>
      <c r="AUR172" s="1516"/>
      <c r="AUS172" s="1516"/>
      <c r="AUT172" s="1516"/>
      <c r="AUU172" s="1516"/>
      <c r="AUV172" s="1516"/>
      <c r="AUW172" s="1516"/>
      <c r="AUX172" s="1516"/>
      <c r="AUY172" s="1516"/>
      <c r="AUZ172" s="1516"/>
      <c r="AVA172" s="1516"/>
      <c r="AVB172" s="1516"/>
      <c r="AVC172" s="1516"/>
      <c r="AVD172" s="1516"/>
      <c r="AVP172" s="868"/>
      <c r="AVQ172" s="868"/>
      <c r="AVR172" s="868"/>
      <c r="AVS172" s="868"/>
      <c r="AVT172" s="868"/>
      <c r="AVU172" s="868"/>
      <c r="AVV172" s="868"/>
      <c r="AVW172" s="868"/>
      <c r="AVX172" s="868"/>
      <c r="AVY172" s="868"/>
      <c r="AVZ172" s="868"/>
      <c r="AWA172" s="868"/>
      <c r="AWB172" s="868"/>
      <c r="AWC172" s="868"/>
      <c r="AWD172" s="868"/>
      <c r="AWE172" s="868"/>
      <c r="AWF172" s="868"/>
      <c r="AWG172" s="868"/>
      <c r="AWH172" s="868"/>
      <c r="AWI172" s="868"/>
      <c r="AWJ172" s="868"/>
      <c r="AWK172" s="868"/>
      <c r="AWL172" s="868"/>
      <c r="AWM172" s="868"/>
      <c r="AWN172" s="868"/>
      <c r="AWO172" s="868"/>
      <c r="AWP172" s="868"/>
      <c r="AWQ172" s="868"/>
      <c r="AWR172" s="868"/>
      <c r="AWS172" s="868"/>
      <c r="AWT172" s="868"/>
      <c r="AWU172" s="868"/>
      <c r="AWV172" s="868"/>
      <c r="AWW172" s="868"/>
      <c r="AWX172" s="868"/>
      <c r="AWY172" s="868"/>
      <c r="AWZ172" s="868"/>
      <c r="AXQ172" s="868"/>
      <c r="AXR172" s="868"/>
      <c r="AXS172" s="868"/>
      <c r="AXT172" s="868"/>
      <c r="AXU172" s="868"/>
      <c r="AXV172" s="868"/>
      <c r="AXW172" s="868"/>
      <c r="AXX172" s="868"/>
      <c r="AXY172" s="868"/>
      <c r="AXZ172" s="868"/>
      <c r="AYA172" s="868"/>
      <c r="AYB172" s="868"/>
      <c r="AYC172" s="868"/>
      <c r="AYD172" s="868"/>
      <c r="AYE172" s="868"/>
      <c r="AYF172" s="868"/>
      <c r="AYG172" s="868"/>
      <c r="AYH172" s="868"/>
      <c r="AYI172" s="868"/>
      <c r="AYJ172" s="868"/>
      <c r="AYK172" s="868"/>
      <c r="AYL172" s="868"/>
      <c r="AYM172" s="868"/>
      <c r="AZK172" s="1516"/>
      <c r="AZL172" s="1516"/>
      <c r="AZM172" s="1516"/>
      <c r="AZN172" s="1516"/>
      <c r="AZO172" s="1516"/>
      <c r="AZP172" s="1516"/>
      <c r="AZQ172" s="1516"/>
      <c r="AZR172" s="1516"/>
      <c r="AZS172" s="1516"/>
      <c r="AZT172" s="1516"/>
      <c r="AZU172" s="1516"/>
      <c r="AZV172" s="1516"/>
      <c r="AZW172" s="1516"/>
      <c r="AZX172" s="1516"/>
      <c r="AZY172" s="1516"/>
      <c r="AZZ172" s="1516"/>
      <c r="BAA172" s="1516"/>
      <c r="BAB172" s="1516"/>
      <c r="BAC172" s="1516"/>
      <c r="BAD172" s="1516"/>
      <c r="BAE172" s="1516"/>
      <c r="BAF172" s="1516"/>
      <c r="BBM172" s="1516"/>
      <c r="BBN172" s="1516"/>
      <c r="BBO172" s="1516"/>
      <c r="BBP172" s="1516"/>
      <c r="BBQ172" s="1516"/>
      <c r="BBR172" s="1516"/>
      <c r="BBS172" s="1516"/>
      <c r="BBT172" s="1516"/>
      <c r="BBU172" s="1516"/>
      <c r="BBV172" s="1516"/>
      <c r="BBW172" s="1516"/>
      <c r="BBX172" s="1516"/>
      <c r="BBY172" s="1516"/>
      <c r="BBZ172" s="1516"/>
      <c r="BCA172" s="1516"/>
      <c r="BCB172" s="1516"/>
      <c r="BCC172" s="1516"/>
      <c r="BCD172" s="1516"/>
      <c r="BCE172" s="1516"/>
      <c r="BCF172" s="1516"/>
      <c r="BCG172" s="1516"/>
      <c r="BCH172" s="1516"/>
      <c r="BDO172" s="1516"/>
      <c r="BDP172" s="1516"/>
      <c r="BDQ172" s="1516"/>
      <c r="BDR172" s="1516"/>
      <c r="BDS172" s="1516"/>
      <c r="BDT172" s="1516"/>
      <c r="BDU172" s="1516"/>
      <c r="BDV172" s="1516"/>
      <c r="BDW172" s="1516"/>
      <c r="BDX172" s="1516"/>
      <c r="BDY172" s="1516"/>
      <c r="BDZ172" s="1516"/>
      <c r="BEA172" s="1516"/>
      <c r="BEB172" s="1516"/>
      <c r="BEC172" s="1516"/>
      <c r="BED172" s="1516"/>
      <c r="BEE172" s="1516"/>
      <c r="BEF172" s="1516"/>
      <c r="BEG172" s="1516"/>
      <c r="BEH172" s="1516"/>
      <c r="BEI172" s="1516"/>
      <c r="BEJ172" s="1516"/>
      <c r="BFQ172" s="1516"/>
      <c r="BFR172" s="1516"/>
      <c r="BFS172" s="1516"/>
      <c r="BFT172" s="1516"/>
      <c r="BFU172" s="1516"/>
      <c r="BFV172" s="1516"/>
      <c r="BFW172" s="1516"/>
      <c r="BFX172" s="1516"/>
      <c r="BFY172" s="1516"/>
      <c r="BFZ172" s="1516"/>
      <c r="BGA172" s="1516"/>
      <c r="BGB172" s="1516"/>
      <c r="BGC172" s="1516"/>
      <c r="BGD172" s="1516"/>
      <c r="BGE172" s="1516"/>
      <c r="BGF172" s="1516"/>
      <c r="BGG172" s="1516"/>
      <c r="BGH172" s="1516"/>
      <c r="BGI172" s="1516"/>
      <c r="BGJ172" s="1516"/>
      <c r="BGK172" s="1516"/>
      <c r="BGL172" s="1516"/>
      <c r="BHS172" s="1516"/>
      <c r="BHT172" s="1516"/>
      <c r="BHU172" s="1516"/>
      <c r="BHV172" s="1516"/>
      <c r="BHW172" s="1516"/>
      <c r="BHX172" s="1516"/>
      <c r="BHY172" s="1516"/>
      <c r="BHZ172" s="1516"/>
      <c r="BIA172" s="1516"/>
      <c r="BIB172" s="1516"/>
      <c r="BIC172" s="1516"/>
      <c r="BID172" s="1516"/>
      <c r="BIE172" s="1516"/>
      <c r="BIF172" s="1516"/>
      <c r="BIG172" s="1516"/>
      <c r="BIH172" s="1516"/>
      <c r="BII172" s="1516"/>
      <c r="BIJ172" s="1516"/>
      <c r="BIK172" s="1516"/>
      <c r="BIL172" s="1516"/>
      <c r="BIM172" s="1516"/>
      <c r="BIN172" s="1516"/>
      <c r="BJU172" s="1516"/>
      <c r="BJV172" s="1516"/>
      <c r="BJW172" s="1516"/>
      <c r="BJX172" s="1516"/>
      <c r="BJY172" s="1516"/>
      <c r="BJZ172" s="1516"/>
      <c r="BKA172" s="1516"/>
      <c r="BKB172" s="1516"/>
      <c r="BKC172" s="1516"/>
      <c r="BKD172" s="1516"/>
      <c r="BKE172" s="1516"/>
      <c r="BKF172" s="1516"/>
      <c r="BKG172" s="1516"/>
      <c r="BKH172" s="1516"/>
      <c r="BKI172" s="1516"/>
      <c r="BKJ172" s="1516"/>
      <c r="BKK172" s="1516"/>
      <c r="BKL172" s="1516"/>
      <c r="BKM172" s="1516"/>
      <c r="BKN172" s="1516"/>
      <c r="BKO172" s="1516"/>
      <c r="BKP172" s="1516"/>
      <c r="BLW172" s="1516"/>
      <c r="BLX172" s="1516"/>
      <c r="BLY172" s="1516"/>
      <c r="BLZ172" s="1516"/>
      <c r="BMA172" s="1516"/>
      <c r="BMB172" s="1516"/>
      <c r="BMC172" s="1516"/>
      <c r="BMD172" s="1516"/>
      <c r="BME172" s="1516"/>
      <c r="BMF172" s="1516"/>
      <c r="BMG172" s="1516"/>
      <c r="BMH172" s="1516"/>
      <c r="BMI172" s="1516"/>
      <c r="BMJ172" s="1516"/>
      <c r="BMK172" s="1516"/>
      <c r="BML172" s="1516"/>
      <c r="BMM172" s="1516"/>
      <c r="BMN172" s="1516"/>
      <c r="BMO172" s="1516"/>
      <c r="BMP172" s="1516"/>
      <c r="BMQ172" s="1516"/>
      <c r="BMR172" s="1516"/>
      <c r="BNY172" s="1516"/>
      <c r="BNZ172" s="1516"/>
      <c r="BOA172" s="1516"/>
      <c r="BOB172" s="1516"/>
      <c r="BOC172" s="1516"/>
      <c r="BOD172" s="1516"/>
      <c r="BOE172" s="1516"/>
      <c r="BOF172" s="1516"/>
      <c r="BOG172" s="1516"/>
      <c r="BOH172" s="1516"/>
      <c r="BOI172" s="1516"/>
      <c r="BOJ172" s="1516"/>
      <c r="BOK172" s="1516"/>
      <c r="BOL172" s="1516"/>
      <c r="BOM172" s="1516"/>
      <c r="BON172" s="1516"/>
      <c r="BOO172" s="1516"/>
      <c r="BOP172" s="1516"/>
      <c r="BOQ172" s="1516"/>
      <c r="BOR172" s="1516"/>
      <c r="BOS172" s="1516"/>
      <c r="BOT172" s="1516"/>
      <c r="BQA172" s="1516"/>
      <c r="BQB172" s="1516"/>
      <c r="BQC172" s="1516"/>
      <c r="BQD172" s="1516"/>
      <c r="BQE172" s="1516"/>
      <c r="BQF172" s="1516"/>
      <c r="BQG172" s="1516"/>
      <c r="BQH172" s="1516"/>
      <c r="BQI172" s="1516"/>
      <c r="BQJ172" s="1516"/>
      <c r="BQK172" s="1516"/>
      <c r="BQL172" s="1516"/>
      <c r="BQM172" s="1516"/>
      <c r="BQN172" s="1516"/>
      <c r="BQO172" s="1516"/>
      <c r="BQP172" s="1516"/>
      <c r="BQQ172" s="1516"/>
      <c r="BQR172" s="1516"/>
      <c r="BQS172" s="1516"/>
      <c r="BQT172" s="1516"/>
      <c r="BQU172" s="1516"/>
      <c r="BQV172" s="1516"/>
      <c r="BSC172" s="1516"/>
      <c r="BSD172" s="1516"/>
      <c r="BSE172" s="1516"/>
      <c r="BSF172" s="1516"/>
      <c r="BSG172" s="1516"/>
      <c r="BSH172" s="1516"/>
      <c r="BSI172" s="1516"/>
      <c r="BSJ172" s="1516"/>
      <c r="BSK172" s="1516"/>
      <c r="BSL172" s="1516"/>
      <c r="BSM172" s="1516"/>
      <c r="BSN172" s="1516"/>
      <c r="BSO172" s="1516"/>
      <c r="BSP172" s="1516"/>
      <c r="BSQ172" s="1516"/>
      <c r="BSR172" s="1516"/>
      <c r="BSS172" s="1516"/>
      <c r="BST172" s="1516"/>
      <c r="BSU172" s="1516"/>
      <c r="BSV172" s="1516"/>
      <c r="BSW172" s="1516"/>
      <c r="BSX172" s="1516"/>
      <c r="BUE172" s="1516"/>
      <c r="BUF172" s="1516"/>
      <c r="BUG172" s="1516"/>
      <c r="BUH172" s="1516"/>
      <c r="BUI172" s="1516"/>
      <c r="BUJ172" s="1516"/>
      <c r="BUK172" s="1516"/>
      <c r="BUL172" s="1516"/>
      <c r="BUM172" s="1516"/>
      <c r="BUN172" s="1516"/>
      <c r="BUO172" s="1516"/>
      <c r="BUP172" s="1516"/>
      <c r="BUQ172" s="1516"/>
      <c r="BUR172" s="1516"/>
      <c r="BUS172" s="1516"/>
      <c r="BUT172" s="1516"/>
      <c r="BUU172" s="1516"/>
      <c r="BUV172" s="1516"/>
      <c r="BUW172" s="1516"/>
      <c r="BUX172" s="1516"/>
      <c r="BUY172" s="1516"/>
      <c r="BUZ172" s="1516"/>
      <c r="BWG172" s="1516"/>
      <c r="BWH172" s="1516"/>
      <c r="BWI172" s="1516"/>
      <c r="BWJ172" s="1516"/>
      <c r="BWK172" s="1516"/>
      <c r="BWL172" s="1516"/>
      <c r="BWM172" s="1516"/>
      <c r="BWN172" s="1516"/>
      <c r="BWO172" s="1516"/>
      <c r="BWP172" s="1516"/>
      <c r="BWQ172" s="1516"/>
      <c r="BWR172" s="1516"/>
      <c r="BWS172" s="1516"/>
      <c r="BWT172" s="1516"/>
      <c r="BWU172" s="1516"/>
      <c r="BWV172" s="1516"/>
      <c r="BWW172" s="1516"/>
      <c r="BWX172" s="1516"/>
      <c r="BWY172" s="1516"/>
      <c r="BWZ172" s="1516"/>
      <c r="BXA172" s="1516"/>
      <c r="BXB172" s="1516"/>
      <c r="BYI172" s="1516"/>
      <c r="BYJ172" s="1516"/>
      <c r="BYK172" s="1516"/>
      <c r="BYL172" s="1516"/>
      <c r="BYM172" s="1516"/>
      <c r="BYN172" s="1516"/>
      <c r="BYO172" s="1516"/>
      <c r="BYP172" s="1516"/>
      <c r="BYQ172" s="1516"/>
      <c r="BYR172" s="1516"/>
      <c r="BYS172" s="1516"/>
      <c r="BYT172" s="1516"/>
      <c r="BYU172" s="1516"/>
      <c r="BYV172" s="1516"/>
      <c r="BYW172" s="1516"/>
      <c r="BYX172" s="1516"/>
      <c r="BYY172" s="1516"/>
      <c r="BYZ172" s="1516"/>
      <c r="BZA172" s="1516"/>
      <c r="BZB172" s="1516"/>
      <c r="BZC172" s="1516"/>
      <c r="BZD172" s="1516"/>
      <c r="CAK172" s="1516"/>
      <c r="CAL172" s="1516"/>
      <c r="CAM172" s="1516"/>
      <c r="CAN172" s="1516"/>
      <c r="CAO172" s="1516"/>
      <c r="CAP172" s="1516"/>
      <c r="CAQ172" s="1516"/>
      <c r="CAR172" s="1516"/>
      <c r="CAS172" s="1516"/>
      <c r="CAT172" s="1516"/>
      <c r="CAU172" s="1516"/>
      <c r="CAV172" s="1516"/>
      <c r="CAW172" s="1516"/>
      <c r="CAX172" s="1516"/>
      <c r="CAY172" s="1516"/>
      <c r="CAZ172" s="1516"/>
      <c r="CBA172" s="1516"/>
      <c r="CBB172" s="1516"/>
      <c r="CBC172" s="1516"/>
      <c r="CBD172" s="1516"/>
      <c r="CBE172" s="1516"/>
      <c r="CBF172" s="1516"/>
      <c r="CCM172" s="1516"/>
      <c r="CCN172" s="1516"/>
      <c r="CCO172" s="1516"/>
      <c r="CCP172" s="1516"/>
      <c r="CCQ172" s="1516"/>
      <c r="CCR172" s="1516"/>
      <c r="CCS172" s="1516"/>
      <c r="CCT172" s="1516"/>
      <c r="CCU172" s="1516"/>
      <c r="CCV172" s="1516"/>
      <c r="CCW172" s="1516"/>
      <c r="CCX172" s="1516"/>
      <c r="CCY172" s="1516"/>
      <c r="CCZ172" s="1516"/>
      <c r="CDA172" s="1516"/>
      <c r="CDB172" s="1516"/>
      <c r="CDC172" s="1516"/>
      <c r="CDD172" s="1516"/>
      <c r="CDE172" s="1516"/>
      <c r="CDF172" s="1516"/>
      <c r="CDG172" s="1516"/>
      <c r="CDH172" s="1516"/>
      <c r="CEO172" s="1516"/>
      <c r="CEP172" s="1516"/>
      <c r="CEQ172" s="1516"/>
      <c r="CER172" s="1516"/>
      <c r="CES172" s="1516"/>
      <c r="CET172" s="1516"/>
      <c r="CEU172" s="1516"/>
      <c r="CEV172" s="1516"/>
      <c r="CEW172" s="1516"/>
      <c r="CEX172" s="1516"/>
      <c r="CEY172" s="1516"/>
      <c r="CEZ172" s="1516"/>
      <c r="CFA172" s="1516"/>
      <c r="CFB172" s="1516"/>
      <c r="CFC172" s="1516"/>
      <c r="CFD172" s="1516"/>
      <c r="CFE172" s="1516"/>
      <c r="CFF172" s="1516"/>
      <c r="CFG172" s="1516"/>
      <c r="CFH172" s="1516"/>
      <c r="CFI172" s="1516"/>
      <c r="CFJ172" s="1516"/>
      <c r="CGQ172" s="1516"/>
      <c r="CGR172" s="1516"/>
      <c r="CGS172" s="1516"/>
      <c r="CGT172" s="1516"/>
      <c r="CGU172" s="1516"/>
      <c r="CGV172" s="1516"/>
      <c r="CGW172" s="1516"/>
      <c r="CGX172" s="1516"/>
      <c r="CGY172" s="1516"/>
      <c r="CGZ172" s="1516"/>
      <c r="CHA172" s="1516"/>
      <c r="CHB172" s="1516"/>
      <c r="CHC172" s="1516"/>
      <c r="CHD172" s="1516"/>
      <c r="CHE172" s="1516"/>
      <c r="CHF172" s="1516"/>
      <c r="CHG172" s="1516"/>
      <c r="CHH172" s="1516"/>
      <c r="CHI172" s="1516"/>
      <c r="CHJ172" s="1516"/>
      <c r="CHK172" s="1516"/>
      <c r="CHL172" s="1516"/>
      <c r="CIS172" s="1516"/>
      <c r="CIT172" s="1516"/>
      <c r="CIU172" s="1516"/>
      <c r="CIV172" s="1516"/>
      <c r="CIW172" s="1516"/>
      <c r="CIX172" s="1516"/>
      <c r="CIY172" s="1516"/>
      <c r="CIZ172" s="1516"/>
      <c r="CJA172" s="1516"/>
      <c r="CJB172" s="1516"/>
      <c r="CJC172" s="1516"/>
      <c r="CJD172" s="1516"/>
      <c r="CJE172" s="1516"/>
      <c r="CJF172" s="1516"/>
      <c r="CJG172" s="1516"/>
      <c r="CJH172" s="1516"/>
      <c r="CJI172" s="1516"/>
      <c r="CJJ172" s="1516"/>
      <c r="CJK172" s="1516"/>
      <c r="CJL172" s="1516"/>
      <c r="CJM172" s="1516"/>
      <c r="CJN172" s="1516"/>
      <c r="CKU172" s="1516"/>
      <c r="CKV172" s="1516"/>
      <c r="CKW172" s="1516"/>
      <c r="CKX172" s="1516"/>
      <c r="CKY172" s="1516"/>
      <c r="CKZ172" s="1516"/>
      <c r="CLA172" s="1516"/>
      <c r="CLB172" s="1516"/>
      <c r="CLC172" s="1516"/>
      <c r="CLD172" s="1516"/>
      <c r="CLE172" s="1516"/>
      <c r="CLF172" s="1516"/>
      <c r="CLG172" s="1516"/>
      <c r="CLH172" s="1516"/>
      <c r="CLI172" s="1516"/>
      <c r="CLJ172" s="1516"/>
      <c r="CLK172" s="1516"/>
      <c r="CLL172" s="1516"/>
      <c r="CLM172" s="1516"/>
      <c r="CLN172" s="1516"/>
      <c r="CLO172" s="1516"/>
      <c r="CLP172" s="1516"/>
      <c r="CMW172" s="1516"/>
      <c r="CMX172" s="1516"/>
      <c r="CMY172" s="1516"/>
      <c r="CMZ172" s="1516"/>
      <c r="CNA172" s="1516"/>
      <c r="CNB172" s="1516"/>
      <c r="CNC172" s="1516"/>
      <c r="CND172" s="1516"/>
      <c r="CNE172" s="1516"/>
      <c r="CNF172" s="1516"/>
      <c r="CNG172" s="1516"/>
      <c r="CNH172" s="1516"/>
      <c r="CNI172" s="1516"/>
      <c r="CNJ172" s="1516"/>
      <c r="CNK172" s="1516"/>
      <c r="CNL172" s="1516"/>
      <c r="CNM172" s="1516"/>
      <c r="CNN172" s="1516"/>
      <c r="CNO172" s="1516"/>
      <c r="CNP172" s="1516"/>
      <c r="CNQ172" s="1516"/>
      <c r="CNR172" s="1516"/>
      <c r="COY172" s="1516"/>
      <c r="COZ172" s="1516"/>
      <c r="CPA172" s="1516"/>
      <c r="CPB172" s="1516"/>
      <c r="CPC172" s="1516"/>
      <c r="CPD172" s="1516"/>
      <c r="CPE172" s="1516"/>
      <c r="CPF172" s="1516"/>
      <c r="CPG172" s="1516"/>
      <c r="CPH172" s="1516"/>
      <c r="CPI172" s="1516"/>
      <c r="CPJ172" s="1516"/>
      <c r="CPK172" s="1516"/>
      <c r="CPL172" s="1516"/>
      <c r="CPM172" s="1516"/>
      <c r="CPN172" s="1516"/>
      <c r="CPO172" s="1516"/>
      <c r="CPP172" s="1516"/>
      <c r="CPQ172" s="1516"/>
      <c r="CPR172" s="1516"/>
      <c r="CPS172" s="1516"/>
      <c r="CPT172" s="1516"/>
      <c r="CRA172" s="1516"/>
      <c r="CRB172" s="1516"/>
      <c r="CRC172" s="1516"/>
      <c r="CRD172" s="1516"/>
      <c r="CRE172" s="1516"/>
      <c r="CRF172" s="1516"/>
      <c r="CRG172" s="1516"/>
      <c r="CRH172" s="1516"/>
      <c r="CRI172" s="1516"/>
      <c r="CRJ172" s="1516"/>
      <c r="CRK172" s="1516"/>
      <c r="CRL172" s="1516"/>
      <c r="CRM172" s="1516"/>
      <c r="CRN172" s="1516"/>
      <c r="CRO172" s="1516"/>
      <c r="CRP172" s="1516"/>
      <c r="CRQ172" s="1516"/>
      <c r="CRR172" s="1516"/>
      <c r="CRS172" s="1516"/>
      <c r="CRT172" s="1516"/>
      <c r="CRU172" s="1516"/>
      <c r="CRV172" s="1516"/>
      <c r="CTC172" s="1516"/>
      <c r="CTD172" s="1516"/>
      <c r="CTE172" s="1516"/>
      <c r="CTF172" s="1516"/>
      <c r="CTG172" s="1516"/>
      <c r="CTH172" s="1516"/>
      <c r="CTI172" s="1516"/>
      <c r="CTJ172" s="1516"/>
      <c r="CTK172" s="1516"/>
      <c r="CTL172" s="1516"/>
      <c r="CTM172" s="1516"/>
      <c r="CTN172" s="1516"/>
      <c r="CTO172" s="1516"/>
      <c r="CTP172" s="1516"/>
      <c r="CTQ172" s="1516"/>
      <c r="CTR172" s="1516"/>
      <c r="CTS172" s="1516"/>
      <c r="CTT172" s="1516"/>
      <c r="CTU172" s="1516"/>
      <c r="CTV172" s="1516"/>
      <c r="CTW172" s="1516"/>
      <c r="CTX172" s="1516"/>
      <c r="CWK172" s="1516"/>
      <c r="CWL172" s="1516"/>
      <c r="CWM172" s="1516"/>
      <c r="CWN172" s="1516"/>
      <c r="CWO172" s="1516"/>
      <c r="CWP172" s="1516"/>
      <c r="CWQ172" s="1516"/>
      <c r="CWR172" s="1516"/>
      <c r="CWS172" s="1516"/>
      <c r="CWT172" s="1516"/>
      <c r="CWU172" s="1516"/>
      <c r="CWV172" s="1516"/>
      <c r="CWW172" s="1516"/>
      <c r="CWX172" s="1516"/>
      <c r="CWY172" s="1516"/>
      <c r="CWZ172" s="1516"/>
      <c r="CXA172" s="1516"/>
      <c r="CXB172" s="1516"/>
      <c r="CXC172" s="1516"/>
      <c r="CXD172" s="1516"/>
      <c r="CXE172" s="1516"/>
      <c r="CXF172" s="1516"/>
      <c r="DAI172" s="1516"/>
      <c r="DAJ172" s="1516"/>
      <c r="DAK172" s="1516"/>
      <c r="DAL172" s="1516"/>
      <c r="DAM172" s="1516"/>
      <c r="DAN172" s="1516"/>
      <c r="DAO172" s="1516"/>
      <c r="DAP172" s="1516"/>
      <c r="DAQ172" s="1516"/>
      <c r="DAR172" s="1516"/>
      <c r="DAS172" s="1516"/>
      <c r="DAT172" s="1516"/>
      <c r="DAU172" s="1516"/>
      <c r="DAV172" s="1516"/>
      <c r="DAW172" s="1516"/>
      <c r="DAX172" s="1516"/>
      <c r="DAY172" s="1516"/>
      <c r="DAZ172" s="1516"/>
      <c r="DBA172" s="1516"/>
      <c r="DBB172" s="1516"/>
      <c r="DBC172" s="1516"/>
      <c r="DBD172" s="1516"/>
      <c r="DDQ172" s="1516"/>
      <c r="DDR172" s="1516"/>
      <c r="DDS172" s="1516"/>
      <c r="DDT172" s="1516"/>
      <c r="DDU172" s="1516"/>
      <c r="DDV172" s="1516"/>
      <c r="DDW172" s="1516"/>
      <c r="DDX172" s="1516"/>
      <c r="DDY172" s="1516"/>
      <c r="DDZ172" s="1516"/>
      <c r="DEA172" s="1516"/>
      <c r="DEB172" s="1516"/>
      <c r="DEC172" s="1516"/>
      <c r="DED172" s="1516"/>
      <c r="DEE172" s="1516"/>
      <c r="DEF172" s="1516"/>
      <c r="DEG172" s="1516"/>
      <c r="DEH172" s="1516"/>
      <c r="DEI172" s="1516"/>
      <c r="DEJ172" s="1516"/>
      <c r="DEK172" s="1516"/>
      <c r="DEL172" s="1516"/>
      <c r="DGY172" s="1516"/>
      <c r="DGZ172" s="1516"/>
      <c r="DHA172" s="1516"/>
      <c r="DHB172" s="1516"/>
      <c r="DHC172" s="1516"/>
      <c r="DHD172" s="1516"/>
      <c r="DHE172" s="1516"/>
      <c r="DHF172" s="1516"/>
      <c r="DHG172" s="1516"/>
      <c r="DHH172" s="1516"/>
      <c r="DHI172" s="1516"/>
      <c r="DHJ172" s="1516"/>
      <c r="DHK172" s="1516"/>
      <c r="DHL172" s="1516"/>
      <c r="DHM172" s="1516"/>
      <c r="DHN172" s="1516"/>
      <c r="DHO172" s="1516"/>
      <c r="DHP172" s="1516"/>
      <c r="DHQ172" s="1516"/>
      <c r="DHR172" s="1516"/>
      <c r="DHS172" s="1516"/>
      <c r="DHT172" s="1516"/>
      <c r="DKG172" s="1516"/>
      <c r="DKH172" s="1516"/>
      <c r="DKI172" s="1516"/>
      <c r="DKJ172" s="1516"/>
      <c r="DKK172" s="1516"/>
      <c r="DKL172" s="1516"/>
      <c r="DKM172" s="1516"/>
      <c r="DKN172" s="1516"/>
      <c r="DKO172" s="1516"/>
      <c r="DKP172" s="1516"/>
      <c r="DKQ172" s="1516"/>
      <c r="DKR172" s="1516"/>
      <c r="DKS172" s="1516"/>
      <c r="DKT172" s="1516"/>
      <c r="DKU172" s="1516"/>
      <c r="DKV172" s="1516"/>
      <c r="DKW172" s="1516"/>
      <c r="DKX172" s="1516"/>
      <c r="DKY172" s="1516"/>
      <c r="DKZ172" s="1516"/>
      <c r="DLA172" s="1516"/>
      <c r="DLB172" s="1516"/>
      <c r="DLJ172" s="792"/>
      <c r="DLK172" s="792"/>
      <c r="DLL172" s="792"/>
      <c r="DLM172" s="792"/>
      <c r="DLN172" s="792"/>
      <c r="DLO172" s="792"/>
      <c r="DLP172" s="792"/>
      <c r="DLQ172" s="792"/>
      <c r="DLR172" s="792"/>
      <c r="DLS172" s="792"/>
      <c r="DLT172" s="792"/>
      <c r="DLU172" s="792"/>
      <c r="DLV172" s="792"/>
      <c r="DLW172" s="792"/>
      <c r="DLX172" s="792"/>
      <c r="DLY172" s="792"/>
      <c r="DLZ172" s="792"/>
      <c r="DMA172" s="792"/>
      <c r="DMB172" s="792"/>
      <c r="DMC172" s="792"/>
      <c r="DMD172" s="792"/>
      <c r="DME172" s="792"/>
      <c r="DMF172" s="792"/>
      <c r="DMG172" s="792"/>
      <c r="DMH172" s="792"/>
      <c r="DMI172" s="792"/>
      <c r="DMJ172" s="792"/>
      <c r="DMK172" s="792"/>
      <c r="DML172" s="792"/>
      <c r="DMM172" s="792"/>
      <c r="DMN172" s="792"/>
      <c r="DMO172" s="792"/>
      <c r="DMP172" s="792"/>
      <c r="DMQ172" s="792"/>
      <c r="DMR172" s="792"/>
      <c r="DMS172" s="792"/>
      <c r="DMT172" s="792"/>
      <c r="DMU172" s="792"/>
      <c r="DMV172" s="792"/>
      <c r="DMW172" s="792"/>
      <c r="DMX172" s="792"/>
      <c r="DMY172" s="792"/>
      <c r="DMZ172" s="792"/>
      <c r="DNA172" s="792"/>
      <c r="DNB172" s="792"/>
      <c r="DNC172" s="792"/>
      <c r="DND172" s="792"/>
      <c r="DNE172" s="792"/>
      <c r="DNF172" s="792"/>
      <c r="DNG172" s="792"/>
      <c r="DNH172" s="792"/>
      <c r="DNI172" s="792"/>
      <c r="DNJ172" s="792"/>
      <c r="DNO172" s="1516"/>
      <c r="DNP172" s="1516"/>
      <c r="DNQ172" s="1516"/>
      <c r="DNR172" s="1516"/>
      <c r="DNS172" s="1516"/>
      <c r="DNT172" s="1516"/>
      <c r="DNU172" s="1516"/>
      <c r="DNV172" s="1516"/>
      <c r="DNW172" s="1516"/>
      <c r="DNX172" s="1516"/>
      <c r="DNY172" s="1516"/>
      <c r="DNZ172" s="1516"/>
      <c r="DOA172" s="1516"/>
      <c r="DOB172" s="1516"/>
      <c r="DOC172" s="1516"/>
      <c r="DOD172" s="1516"/>
      <c r="DOE172" s="1516"/>
      <c r="DOF172" s="1516"/>
      <c r="DOG172" s="1516"/>
      <c r="DOH172" s="1516"/>
      <c r="DOI172" s="1516"/>
      <c r="DOJ172" s="1516"/>
      <c r="DRM172" s="1516"/>
      <c r="DRN172" s="1516"/>
      <c r="DRO172" s="1516"/>
      <c r="DRP172" s="1516"/>
      <c r="DRQ172" s="1516"/>
      <c r="DRR172" s="1516"/>
      <c r="DRS172" s="1516"/>
      <c r="DRT172" s="1516"/>
      <c r="DRU172" s="1516"/>
      <c r="DRV172" s="1516"/>
      <c r="DRW172" s="1516"/>
      <c r="DRX172" s="1516"/>
      <c r="DRY172" s="1516"/>
      <c r="DRZ172" s="1516"/>
      <c r="DSA172" s="1516"/>
      <c r="DSB172" s="1516"/>
      <c r="DSC172" s="1516"/>
      <c r="DSD172" s="1516"/>
      <c r="DSE172" s="1516"/>
      <c r="DSF172" s="1516"/>
      <c r="DSG172" s="1516"/>
      <c r="DSH172" s="1516"/>
      <c r="DVF172" s="226"/>
      <c r="DVG172" s="226"/>
      <c r="DVH172" s="226"/>
      <c r="DVI172" s="226"/>
      <c r="DVJ172" s="226"/>
      <c r="DVK172" s="226"/>
      <c r="DVL172" s="226"/>
      <c r="DVM172" s="226"/>
      <c r="DVN172" s="226"/>
      <c r="DVO172" s="226"/>
      <c r="DVP172" s="226"/>
      <c r="DVQ172" s="226"/>
      <c r="DVR172" s="226"/>
      <c r="DVS172" s="226"/>
      <c r="DVT172" s="226"/>
      <c r="DVU172" s="226"/>
      <c r="DVV172" s="226"/>
      <c r="DVW172" s="226"/>
      <c r="DVX172" s="226"/>
      <c r="DVY172" s="226"/>
      <c r="DVZ172" s="226"/>
      <c r="DWA172" s="226"/>
      <c r="DWB172" s="226"/>
      <c r="DWC172" s="226"/>
      <c r="DWD172" s="226"/>
      <c r="DWE172" s="226"/>
      <c r="DWF172" s="226"/>
      <c r="DWG172" s="226"/>
      <c r="DWH172" s="226"/>
      <c r="DWI172" s="226"/>
      <c r="DWJ172" s="226"/>
      <c r="DWK172" s="226"/>
      <c r="DWL172" s="226"/>
      <c r="DWM172" s="226"/>
      <c r="DWN172" s="226"/>
      <c r="DWO172" s="226"/>
      <c r="DWP172" s="226"/>
      <c r="DWQ172" s="226"/>
      <c r="DWR172" s="226"/>
      <c r="DWS172" s="226"/>
      <c r="DWT172" s="226"/>
      <c r="DWU172" s="226"/>
      <c r="DWV172" s="226"/>
      <c r="DWW172" s="226"/>
      <c r="DWX172" s="226"/>
      <c r="DWY172" s="226"/>
      <c r="DWZ172" s="226"/>
      <c r="DXA172" s="226"/>
      <c r="DXB172" s="226"/>
      <c r="DXC172" s="226"/>
      <c r="DXD172" s="226"/>
      <c r="DXE172" s="226"/>
      <c r="DXF172" s="226"/>
      <c r="DXG172" s="226"/>
      <c r="DXH172" s="226"/>
      <c r="DXI172" s="226"/>
      <c r="DXJ172" s="226"/>
      <c r="DXK172" s="226"/>
      <c r="DXL172" s="226"/>
      <c r="DXM172" s="226"/>
      <c r="DXN172" s="226"/>
      <c r="DXO172" s="226"/>
      <c r="DXP172" s="226"/>
      <c r="DXQ172" s="226"/>
      <c r="DXR172" s="226"/>
      <c r="DXS172" s="226"/>
      <c r="DXT172" s="226"/>
      <c r="DXU172" s="226"/>
      <c r="DXV172" s="226"/>
      <c r="DXW172" s="226"/>
      <c r="DXX172" s="226"/>
      <c r="DXY172" s="226"/>
      <c r="DXZ172" s="226"/>
      <c r="DYA172" s="226"/>
      <c r="DYB172" s="226"/>
      <c r="DYC172" s="226"/>
      <c r="DYD172" s="226"/>
      <c r="DYE172" s="226"/>
      <c r="DYF172" s="226"/>
      <c r="DYG172" s="226"/>
      <c r="DYH172" s="226"/>
      <c r="DYI172" s="1502"/>
      <c r="DYJ172" s="1602"/>
      <c r="DYK172" s="611"/>
      <c r="DYL172" s="1502"/>
      <c r="DYM172" s="1602"/>
      <c r="DYN172" s="611"/>
      <c r="DYO172" s="1502"/>
      <c r="DYP172" s="1602"/>
      <c r="DYQ172" s="611"/>
      <c r="DYR172" s="611"/>
      <c r="DYS172" s="1502"/>
      <c r="DYT172" s="1602"/>
      <c r="DYU172" s="611"/>
      <c r="DYV172" s="1502"/>
      <c r="DYW172" s="1602"/>
      <c r="DYX172" s="611"/>
      <c r="DYY172" s="1502"/>
      <c r="DYZ172" s="1602"/>
      <c r="DZA172" s="226"/>
      <c r="DZB172" s="226"/>
      <c r="DZC172" s="226"/>
      <c r="DZD172" s="226"/>
      <c r="DZE172" s="226"/>
      <c r="DZF172" s="226"/>
      <c r="DZG172" s="226"/>
      <c r="DZH172" s="226"/>
      <c r="DZI172" s="226"/>
      <c r="DZJ172" s="226"/>
      <c r="DZK172" s="226"/>
      <c r="DZL172" s="226"/>
      <c r="DZM172" s="226"/>
      <c r="DZN172" s="226"/>
      <c r="DZO172" s="226"/>
      <c r="DZP172" s="226"/>
      <c r="DZQ172" s="226"/>
      <c r="DZR172" s="226"/>
      <c r="DZS172" s="226"/>
      <c r="DZT172" s="226"/>
      <c r="DZU172" s="226"/>
      <c r="DZV172" s="226"/>
      <c r="DZW172" s="226"/>
      <c r="DZX172" s="226"/>
      <c r="DZY172" s="226"/>
      <c r="DZZ172" s="226"/>
      <c r="EAA172" s="226"/>
      <c r="EAB172" s="226"/>
      <c r="EAC172" s="226"/>
      <c r="EAD172" s="226"/>
      <c r="EAE172" s="226"/>
      <c r="EAF172" s="226"/>
      <c r="EAG172" s="226"/>
      <c r="EAH172" s="226"/>
      <c r="EAI172" s="226"/>
      <c r="EAJ172" s="226"/>
      <c r="EAK172" s="226"/>
      <c r="EAL172" s="226"/>
      <c r="EAM172" s="226"/>
      <c r="EAN172" s="226"/>
      <c r="EAO172" s="226"/>
      <c r="EAP172" s="226"/>
      <c r="EAQ172" s="226"/>
      <c r="EAR172" s="226"/>
      <c r="EAS172" s="226"/>
      <c r="EAT172" s="226"/>
      <c r="EAU172" s="226"/>
      <c r="EAV172" s="226"/>
      <c r="EAW172" s="226"/>
      <c r="EAX172" s="226"/>
      <c r="EAY172" s="226"/>
      <c r="EAZ172" s="226"/>
      <c r="EBA172" s="226"/>
      <c r="EBB172" s="226"/>
      <c r="EBC172" s="226"/>
      <c r="EBD172" s="226"/>
      <c r="EBE172" s="226"/>
      <c r="EBF172" s="226"/>
      <c r="EBG172" s="226"/>
      <c r="EBH172" s="226"/>
      <c r="EBI172" s="226"/>
      <c r="EBJ172" s="226"/>
      <c r="EBK172" s="226"/>
      <c r="EBL172" s="226"/>
      <c r="EBM172" s="226"/>
      <c r="EBN172" s="226"/>
      <c r="EBO172" s="226"/>
      <c r="EBP172" s="226"/>
      <c r="EBQ172" s="226"/>
      <c r="EBR172" s="226"/>
      <c r="EBS172" s="226"/>
      <c r="EBT172" s="226"/>
      <c r="EBU172" s="226"/>
      <c r="EBV172" s="226"/>
      <c r="EBW172" s="226"/>
      <c r="EBX172" s="226"/>
      <c r="EBY172" s="226"/>
      <c r="EBZ172" s="226"/>
      <c r="ECA172" s="226"/>
      <c r="ECB172" s="226"/>
      <c r="ECC172" s="226"/>
      <c r="ECD172" s="226"/>
      <c r="ECE172" s="226"/>
      <c r="ECF172" s="226"/>
      <c r="ECG172" s="1502"/>
      <c r="ECH172" s="1602"/>
      <c r="ECI172" s="611"/>
      <c r="ECJ172" s="1502"/>
      <c r="ECK172" s="1602"/>
      <c r="ECL172" s="611"/>
      <c r="ECM172" s="1502"/>
      <c r="ECN172" s="1602"/>
      <c r="ECO172" s="611"/>
      <c r="ECP172" s="611"/>
      <c r="ECQ172" s="1502"/>
      <c r="ECR172" s="1602"/>
      <c r="ECS172" s="611"/>
      <c r="ECT172" s="1502"/>
      <c r="ECU172" s="1602"/>
      <c r="ECV172" s="611"/>
      <c r="ECW172" s="1502"/>
      <c r="ECX172" s="1602"/>
      <c r="ECY172" s="226"/>
      <c r="ECZ172" s="226"/>
      <c r="EDA172" s="226"/>
      <c r="EDB172" s="226"/>
      <c r="EDC172" s="226"/>
      <c r="EDD172" s="226"/>
      <c r="EDE172" s="226"/>
      <c r="EDF172" s="226"/>
      <c r="EDG172" s="226"/>
      <c r="EDH172" s="226"/>
      <c r="EDI172" s="226"/>
      <c r="EDJ172" s="226"/>
      <c r="EDK172" s="226"/>
      <c r="EDL172" s="226"/>
      <c r="EDM172" s="226"/>
      <c r="EDN172" s="226"/>
      <c r="EDO172" s="226"/>
      <c r="EDP172" s="226"/>
      <c r="EDQ172" s="226"/>
      <c r="EDR172" s="813"/>
      <c r="EDS172" s="813"/>
      <c r="EDT172" s="813"/>
      <c r="EDU172" s="813"/>
      <c r="EDV172" s="813"/>
      <c r="EDW172" s="813"/>
      <c r="EDX172" s="813"/>
      <c r="EDY172" s="813"/>
      <c r="EDZ172" s="813"/>
      <c r="EEA172" s="813"/>
      <c r="EEB172" s="813"/>
      <c r="EEC172" s="813"/>
      <c r="EED172" s="813"/>
      <c r="EEE172" s="813"/>
      <c r="EEF172" s="813"/>
      <c r="EEG172" s="813"/>
      <c r="EEH172" s="226"/>
      <c r="EEI172" s="226"/>
      <c r="EEJ172" s="226"/>
      <c r="EEK172" s="226"/>
      <c r="EEL172" s="226"/>
      <c r="EEM172" s="226"/>
      <c r="EEN172" s="226"/>
      <c r="EEO172" s="226"/>
      <c r="EEP172" s="226"/>
      <c r="EEQ172" s="226"/>
      <c r="EER172" s="226"/>
      <c r="EES172" s="226"/>
      <c r="EET172" s="226"/>
      <c r="EEU172" s="226"/>
      <c r="EEV172" s="226"/>
      <c r="EEW172" s="226"/>
      <c r="EEX172" s="226"/>
      <c r="EEY172" s="226"/>
      <c r="EEZ172" s="226"/>
      <c r="EFA172" s="226"/>
      <c r="EFB172" s="226"/>
      <c r="EFC172" s="226"/>
      <c r="EFD172" s="226"/>
      <c r="EFE172" s="226"/>
      <c r="EFF172" s="226"/>
      <c r="EFG172" s="226"/>
      <c r="EFH172" s="226"/>
      <c r="EFI172" s="226"/>
      <c r="EFJ172" s="226"/>
      <c r="EFK172" s="226"/>
      <c r="EFL172" s="226"/>
      <c r="EFM172" s="226"/>
      <c r="EFN172" s="226"/>
      <c r="EFO172" s="226"/>
      <c r="EFP172" s="226"/>
      <c r="EFQ172" s="226"/>
      <c r="EFR172" s="226"/>
      <c r="EFS172" s="226"/>
      <c r="EFT172" s="226"/>
      <c r="EFU172" s="226"/>
      <c r="EFV172" s="226"/>
      <c r="EFW172" s="226"/>
      <c r="EFX172" s="226"/>
      <c r="EFY172" s="226"/>
      <c r="EFZ172" s="226"/>
      <c r="EGA172" s="226"/>
      <c r="EGB172" s="226"/>
      <c r="EGC172" s="226"/>
      <c r="EGD172" s="226"/>
      <c r="EGE172" s="226"/>
      <c r="EGF172" s="226"/>
      <c r="EGG172" s="226"/>
      <c r="EGH172" s="226"/>
      <c r="EGI172" s="226"/>
      <c r="EGJ172" s="226"/>
      <c r="EGK172" s="226"/>
      <c r="EGL172" s="226"/>
      <c r="EGM172" s="226"/>
      <c r="EGN172" s="226"/>
      <c r="EGO172" s="226"/>
      <c r="EGP172" s="226"/>
      <c r="EGQ172" s="226"/>
      <c r="EGR172" s="226"/>
      <c r="EGS172" s="226"/>
      <c r="EGT172" s="226"/>
      <c r="EGU172" s="226"/>
      <c r="EGV172" s="226"/>
      <c r="EGW172" s="226"/>
      <c r="EGX172" s="226"/>
      <c r="EGY172" s="226"/>
      <c r="EGZ172" s="226"/>
      <c r="EHA172" s="226"/>
      <c r="EHB172" s="226"/>
      <c r="EHC172" s="226"/>
      <c r="EHD172" s="226"/>
      <c r="EHE172" s="226"/>
      <c r="EHF172" s="226"/>
      <c r="EHG172" s="226"/>
      <c r="EHH172" s="226"/>
      <c r="EHI172" s="226"/>
      <c r="EHJ172" s="226"/>
      <c r="EHK172" s="226"/>
      <c r="EHL172" s="226"/>
      <c r="EHM172" s="226"/>
      <c r="EHN172" s="226"/>
      <c r="EHO172" s="226"/>
      <c r="EHP172" s="226"/>
      <c r="EHQ172" s="226"/>
      <c r="EHR172" s="226"/>
      <c r="EHS172" s="226"/>
      <c r="EHT172" s="226"/>
      <c r="EHU172" s="226"/>
      <c r="EHV172" s="226"/>
      <c r="EHW172" s="226"/>
      <c r="EHX172" s="226"/>
      <c r="EHY172" s="1502"/>
      <c r="EHZ172" s="1602"/>
      <c r="EIA172" s="611"/>
      <c r="EIB172" s="1502"/>
      <c r="EIC172" s="1602"/>
      <c r="EID172" s="611"/>
      <c r="EIE172" s="1502"/>
      <c r="EIF172" s="1602"/>
      <c r="EIG172" s="611"/>
      <c r="EIH172" s="611"/>
      <c r="EII172" s="1502"/>
      <c r="EIJ172" s="1602"/>
      <c r="EIK172" s="611"/>
      <c r="EIL172" s="1502"/>
      <c r="EIM172" s="1602"/>
      <c r="EIN172" s="611"/>
      <c r="EIO172" s="1502"/>
      <c r="EIP172" s="1602"/>
      <c r="EIQ172" s="226"/>
      <c r="EIR172" s="226"/>
      <c r="EIS172" s="226"/>
      <c r="EIT172" s="226"/>
      <c r="EIU172" s="226"/>
      <c r="EIV172" s="226"/>
      <c r="EIW172" s="226"/>
      <c r="EIX172" s="226"/>
      <c r="EIY172" s="226"/>
      <c r="EIZ172" s="226"/>
      <c r="EJA172" s="226"/>
      <c r="EJB172" s="226"/>
      <c r="EJC172" s="226"/>
      <c r="EJD172" s="226"/>
      <c r="EJE172" s="226"/>
      <c r="EJF172" s="226"/>
      <c r="EJG172" s="226"/>
      <c r="EJH172" s="226"/>
      <c r="EJI172" s="226"/>
      <c r="EJJ172" s="226"/>
      <c r="EJK172" s="226"/>
      <c r="EJL172" s="226"/>
      <c r="EJM172" s="226"/>
      <c r="EJN172" s="226"/>
      <c r="EJO172" s="226"/>
      <c r="EJP172" s="226"/>
      <c r="EJQ172" s="226"/>
      <c r="EKC172" s="1374"/>
      <c r="EKD172" s="1374"/>
      <c r="EKE172" s="1374"/>
      <c r="EKF172" s="1374"/>
      <c r="EKG172" s="1374"/>
      <c r="EKH172" s="1374"/>
      <c r="EKI172" s="1374"/>
      <c r="EKJ172" s="1374"/>
      <c r="EKK172" s="1374"/>
      <c r="EKL172" s="1374"/>
      <c r="EKM172" s="1374"/>
      <c r="EKN172" s="1374"/>
      <c r="EKO172" s="1374"/>
      <c r="EKP172" s="1374"/>
      <c r="EKQ172" s="1374"/>
      <c r="EKR172" s="1374"/>
      <c r="EKS172" s="1374"/>
      <c r="EKT172" s="1374"/>
      <c r="EKU172" s="1374"/>
      <c r="EKV172" s="1374"/>
      <c r="EKW172" s="1374"/>
      <c r="EKX172" s="1374"/>
      <c r="EKY172" s="1374"/>
      <c r="EKZ172" s="1374"/>
      <c r="ELA172" s="1374"/>
      <c r="ELB172" s="1374"/>
      <c r="ELC172" s="1374"/>
      <c r="ELD172" s="1374"/>
      <c r="ELE172" s="1374"/>
      <c r="ELF172" s="1374"/>
      <c r="ELG172" s="1374"/>
      <c r="ELH172" s="1374"/>
      <c r="ELI172" s="1374"/>
      <c r="ELJ172" s="1374"/>
      <c r="ELK172" s="1374"/>
      <c r="ELL172" s="1374"/>
      <c r="ELM172" s="1374"/>
      <c r="ELN172" s="1374"/>
      <c r="ELO172" s="1374"/>
      <c r="ELP172" s="1374"/>
      <c r="ELQ172" s="1374"/>
      <c r="ELR172" s="1374"/>
      <c r="ELS172" s="1374"/>
      <c r="ELT172" s="1374"/>
      <c r="ELU172" s="1374"/>
      <c r="ELV172" s="1374"/>
      <c r="ELW172" s="1374"/>
      <c r="ELX172" s="1374"/>
      <c r="ELY172" s="1374"/>
      <c r="ELZ172" s="1374"/>
      <c r="EMA172" s="1374"/>
      <c r="EMB172" s="1374"/>
      <c r="EMC172" s="1374"/>
      <c r="EMD172" s="1374"/>
      <c r="EME172" s="1374"/>
      <c r="EMF172" s="1374"/>
      <c r="EMG172" s="1374"/>
      <c r="EMH172" s="1374"/>
      <c r="ENM172" s="1516"/>
      <c r="ENN172" s="1516"/>
      <c r="ENO172" s="1516"/>
      <c r="ENP172" s="1516"/>
      <c r="ENQ172" s="1516"/>
      <c r="ENR172" s="1516"/>
      <c r="ENS172" s="1516"/>
      <c r="ENT172" s="1516"/>
      <c r="ENU172" s="1516"/>
      <c r="ENV172" s="1516"/>
      <c r="ENW172" s="1516"/>
      <c r="ENX172" s="1516"/>
      <c r="ENY172" s="1516"/>
      <c r="ENZ172" s="1516"/>
      <c r="EOA172" s="1516"/>
      <c r="EOB172" s="1516"/>
      <c r="EOC172" s="1516"/>
      <c r="EOD172" s="1516"/>
      <c r="EOE172" s="1516"/>
      <c r="EOF172" s="1516"/>
      <c r="EOG172" s="1516"/>
      <c r="EOH172" s="1516"/>
      <c r="EQE172" s="1516"/>
      <c r="EQF172" s="1516"/>
      <c r="EQG172" s="1516"/>
      <c r="EQH172" s="1516"/>
      <c r="EQI172" s="1516"/>
      <c r="EQJ172" s="1516"/>
      <c r="EQK172" s="1516"/>
      <c r="EQL172" s="1516"/>
      <c r="EQM172" s="1516"/>
      <c r="EQN172" s="1516"/>
      <c r="EQO172" s="1516"/>
      <c r="EQP172" s="1516"/>
      <c r="EQQ172" s="1516"/>
      <c r="EQR172" s="1516"/>
      <c r="EQS172" s="1516"/>
      <c r="EQT172" s="1516"/>
      <c r="EQU172" s="1516"/>
      <c r="EQV172" s="1516"/>
      <c r="EQW172" s="1516"/>
      <c r="EQX172" s="1516"/>
      <c r="EQY172" s="1516"/>
      <c r="EQZ172" s="1516"/>
    </row>
    <row r="173" spans="1:998 1031:2032 2065:3906" ht="15" customHeight="1">
      <c r="BA173" s="1516"/>
      <c r="BB173" s="1516"/>
      <c r="BC173" s="1516"/>
      <c r="BD173" s="1516"/>
      <c r="BE173" s="1516"/>
      <c r="BF173" s="1516"/>
      <c r="BG173" s="1516"/>
      <c r="BH173" s="1516"/>
      <c r="BI173" s="1516"/>
      <c r="BJ173" s="1516"/>
      <c r="BK173" s="1516"/>
      <c r="BL173" s="1516"/>
      <c r="BM173" s="1516"/>
      <c r="BN173" s="1516"/>
      <c r="BO173" s="1516"/>
      <c r="BP173" s="1516"/>
      <c r="BQ173" s="1516"/>
      <c r="BR173" s="1516"/>
      <c r="BS173" s="1516"/>
      <c r="BT173" s="1516"/>
      <c r="BU173" s="1516"/>
      <c r="BV173" s="1516"/>
      <c r="CM173" s="1516"/>
      <c r="CN173" s="1516"/>
      <c r="CO173" s="1516"/>
      <c r="CP173" s="1516"/>
      <c r="CQ173" s="1516"/>
      <c r="CR173" s="1516"/>
      <c r="CS173" s="1516"/>
      <c r="CT173" s="1516"/>
      <c r="CU173" s="1516"/>
      <c r="CV173" s="1516"/>
      <c r="CW173" s="1516"/>
      <c r="CX173" s="1516"/>
      <c r="CY173" s="1516"/>
      <c r="CZ173" s="1516"/>
      <c r="DA173" s="1516"/>
      <c r="DB173" s="1516"/>
      <c r="DC173" s="1516"/>
      <c r="DD173" s="1516"/>
      <c r="DE173" s="1516"/>
      <c r="DF173" s="1516"/>
      <c r="DG173" s="1516"/>
      <c r="DH173" s="1516"/>
      <c r="EO173" s="1516"/>
      <c r="EP173" s="1516"/>
      <c r="EQ173" s="1516"/>
      <c r="ER173" s="1516"/>
      <c r="ES173" s="1516"/>
      <c r="ET173" s="1516"/>
      <c r="EU173" s="1516"/>
      <c r="EV173" s="1516"/>
      <c r="EW173" s="1516"/>
      <c r="EX173" s="1516"/>
      <c r="EY173" s="1516"/>
      <c r="EZ173" s="1516"/>
      <c r="FA173" s="1516"/>
      <c r="FB173" s="1516"/>
      <c r="FC173" s="1516"/>
      <c r="FD173" s="1516"/>
      <c r="FE173" s="1516"/>
      <c r="FF173" s="1516"/>
      <c r="FG173" s="1516"/>
      <c r="FH173" s="1516"/>
      <c r="FI173" s="1516"/>
      <c r="FJ173" s="1516"/>
      <c r="GQ173" s="1516"/>
      <c r="GR173" s="1516"/>
      <c r="GS173" s="1516"/>
      <c r="GT173" s="1516"/>
      <c r="GU173" s="1516"/>
      <c r="GV173" s="1516"/>
      <c r="GW173" s="1516"/>
      <c r="GX173" s="1516"/>
      <c r="GY173" s="1516"/>
      <c r="GZ173" s="1516"/>
      <c r="HA173" s="1516"/>
      <c r="HB173" s="1516"/>
      <c r="HC173" s="1516"/>
      <c r="HD173" s="1516"/>
      <c r="HE173" s="1516"/>
      <c r="HF173" s="1516"/>
      <c r="HG173" s="1516"/>
      <c r="HH173" s="1516"/>
      <c r="HI173" s="1516"/>
      <c r="HJ173" s="1516"/>
      <c r="HK173" s="1516"/>
      <c r="HL173" s="1516"/>
      <c r="IS173" s="1516"/>
      <c r="IT173" s="1516"/>
      <c r="IU173" s="1516"/>
      <c r="IV173" s="1516"/>
      <c r="IW173" s="1516"/>
      <c r="IX173" s="1516"/>
      <c r="IY173" s="1516"/>
      <c r="IZ173" s="1516"/>
      <c r="JA173" s="1516"/>
      <c r="JB173" s="1516"/>
      <c r="JC173" s="1516"/>
      <c r="JD173" s="1516"/>
      <c r="JE173" s="1516"/>
      <c r="JF173" s="1516"/>
      <c r="JG173" s="1516"/>
      <c r="JH173" s="1516"/>
      <c r="JI173" s="1516"/>
      <c r="JJ173" s="1516"/>
      <c r="JK173" s="1516"/>
      <c r="JL173" s="1516"/>
      <c r="JM173" s="1516"/>
      <c r="JN173" s="1516"/>
      <c r="KU173" s="1516"/>
      <c r="KV173" s="1516"/>
      <c r="KW173" s="1516"/>
      <c r="KX173" s="1516"/>
      <c r="KY173" s="1516"/>
      <c r="KZ173" s="1516"/>
      <c r="LA173" s="1516"/>
      <c r="LB173" s="1516"/>
      <c r="LC173" s="1516"/>
      <c r="LD173" s="1516"/>
      <c r="LE173" s="1516"/>
      <c r="LF173" s="1516"/>
      <c r="LG173" s="1516"/>
      <c r="LH173" s="1516"/>
      <c r="LI173" s="1516"/>
      <c r="LJ173" s="1516"/>
      <c r="LK173" s="1516"/>
      <c r="LL173" s="1516"/>
      <c r="LM173" s="1516"/>
      <c r="LN173" s="1516"/>
      <c r="LO173" s="1516"/>
      <c r="LP173" s="1516"/>
      <c r="MW173" s="1516"/>
      <c r="MX173" s="1516"/>
      <c r="MY173" s="1516"/>
      <c r="MZ173" s="1516"/>
      <c r="NA173" s="1516"/>
      <c r="NB173" s="1516"/>
      <c r="NC173" s="1516"/>
      <c r="ND173" s="1516"/>
      <c r="NE173" s="1516"/>
      <c r="NF173" s="1516"/>
      <c r="NG173" s="1516"/>
      <c r="NH173" s="1516"/>
      <c r="NI173" s="1516"/>
      <c r="NJ173" s="1516"/>
      <c r="NK173" s="1516"/>
      <c r="NL173" s="1516"/>
      <c r="NM173" s="1516"/>
      <c r="NN173" s="1516"/>
      <c r="NO173" s="1516"/>
      <c r="NP173" s="1516"/>
      <c r="NQ173" s="1516"/>
      <c r="NR173" s="1516"/>
      <c r="OI173" s="1516"/>
      <c r="OJ173" s="1516"/>
      <c r="OK173" s="1516"/>
      <c r="OL173" s="1516"/>
      <c r="OM173" s="1516"/>
      <c r="ON173" s="1516"/>
      <c r="OO173" s="1516"/>
      <c r="OP173" s="1516"/>
      <c r="OQ173" s="1516"/>
      <c r="OR173" s="1516"/>
      <c r="OS173" s="1516"/>
      <c r="OT173" s="1516"/>
      <c r="OU173" s="1516"/>
      <c r="OV173" s="1516"/>
      <c r="OW173" s="1516"/>
      <c r="OX173" s="1516"/>
      <c r="OY173" s="1516"/>
      <c r="OZ173" s="1516"/>
      <c r="PA173" s="1516"/>
      <c r="PB173" s="1516"/>
      <c r="PC173" s="1516"/>
      <c r="PD173" s="1516"/>
      <c r="PU173" s="1516"/>
      <c r="PV173" s="1516"/>
      <c r="PW173" s="1516"/>
      <c r="PX173" s="1516"/>
      <c r="PY173" s="1516"/>
      <c r="PZ173" s="1516"/>
      <c r="QA173" s="1516"/>
      <c r="QB173" s="1516"/>
      <c r="QC173" s="1516"/>
      <c r="QD173" s="1516"/>
      <c r="QE173" s="1516"/>
      <c r="QF173" s="1516"/>
      <c r="QG173" s="1516"/>
      <c r="QH173" s="1516"/>
      <c r="QI173" s="1516"/>
      <c r="QJ173" s="1516"/>
      <c r="QK173" s="1516"/>
      <c r="QL173" s="1516"/>
      <c r="QM173" s="1516"/>
      <c r="QN173" s="1516"/>
      <c r="QO173" s="1516"/>
      <c r="QP173" s="1516"/>
      <c r="RW173" s="1516"/>
      <c r="RX173" s="1516"/>
      <c r="RY173" s="1516"/>
      <c r="RZ173" s="1516"/>
      <c r="SA173" s="1516"/>
      <c r="SB173" s="1516"/>
      <c r="SC173" s="1516"/>
      <c r="SD173" s="1516"/>
      <c r="SE173" s="1516"/>
      <c r="SF173" s="1516"/>
      <c r="SG173" s="1516"/>
      <c r="SH173" s="1516"/>
      <c r="SI173" s="1516"/>
      <c r="SJ173" s="1516"/>
      <c r="SK173" s="1516"/>
      <c r="SL173" s="1516"/>
      <c r="SM173" s="1516"/>
      <c r="SN173" s="1516"/>
      <c r="SO173" s="1516"/>
      <c r="SP173" s="1516"/>
      <c r="SQ173" s="1516"/>
      <c r="SR173" s="1516"/>
      <c r="TY173" s="1516"/>
      <c r="TZ173" s="1516"/>
      <c r="UA173" s="1516"/>
      <c r="UB173" s="1516"/>
      <c r="UC173" s="1516"/>
      <c r="UD173" s="1516"/>
      <c r="UE173" s="1516"/>
      <c r="UF173" s="1516"/>
      <c r="UG173" s="1516"/>
      <c r="UH173" s="1516"/>
      <c r="UI173" s="1516"/>
      <c r="UJ173" s="1516"/>
      <c r="UK173" s="1516"/>
      <c r="UL173" s="1516"/>
      <c r="UM173" s="1516"/>
      <c r="UN173" s="1516"/>
      <c r="UO173" s="1516"/>
      <c r="UP173" s="1516"/>
      <c r="UQ173" s="1516"/>
      <c r="UR173" s="1516"/>
      <c r="US173" s="1516"/>
      <c r="UT173" s="1516"/>
      <c r="WA173" s="1516"/>
      <c r="WB173" s="1516"/>
      <c r="WC173" s="1516"/>
      <c r="WD173" s="1516"/>
      <c r="WE173" s="1516"/>
      <c r="WF173" s="1516"/>
      <c r="WG173" s="1516"/>
      <c r="WH173" s="1516"/>
      <c r="WI173" s="1516"/>
      <c r="WJ173" s="1516"/>
      <c r="WK173" s="1516"/>
      <c r="WL173" s="1516"/>
      <c r="WM173" s="1516"/>
      <c r="WN173" s="1516"/>
      <c r="WO173" s="1516"/>
      <c r="WP173" s="1516"/>
      <c r="WQ173" s="1516"/>
      <c r="WR173" s="1516"/>
      <c r="WS173" s="1516"/>
      <c r="WT173" s="1516"/>
      <c r="WU173" s="1516"/>
      <c r="WV173" s="1516"/>
      <c r="YC173" s="1516"/>
      <c r="YD173" s="1516"/>
      <c r="YE173" s="1516"/>
      <c r="YF173" s="1516"/>
      <c r="YG173" s="1516"/>
      <c r="YH173" s="1516"/>
      <c r="YI173" s="1516"/>
      <c r="YJ173" s="1516"/>
      <c r="YK173" s="1516"/>
      <c r="YL173" s="1516"/>
      <c r="YM173" s="1516"/>
      <c r="YN173" s="1516"/>
      <c r="YO173" s="1516"/>
      <c r="YP173" s="1516"/>
      <c r="YQ173" s="1516"/>
      <c r="YR173" s="1516"/>
      <c r="YS173" s="1516"/>
      <c r="YT173" s="1516"/>
      <c r="YU173" s="1516"/>
      <c r="YV173" s="1516"/>
      <c r="YW173" s="1516"/>
      <c r="YX173" s="1516"/>
      <c r="AAE173" s="1516"/>
      <c r="AAF173" s="1516"/>
      <c r="AAG173" s="1516"/>
      <c r="AAH173" s="1516"/>
      <c r="AAI173" s="1516"/>
      <c r="AAJ173" s="1516"/>
      <c r="AAK173" s="1516"/>
      <c r="AAL173" s="1516"/>
      <c r="AAM173" s="1516"/>
      <c r="AAN173" s="1516"/>
      <c r="AAO173" s="1516"/>
      <c r="AAP173" s="1516"/>
      <c r="AAQ173" s="1516"/>
      <c r="AAR173" s="1516"/>
      <c r="AAS173" s="1516"/>
      <c r="AAT173" s="1516"/>
      <c r="AAU173" s="1516"/>
      <c r="AAV173" s="1516"/>
      <c r="AAW173" s="1516"/>
      <c r="AAX173" s="1516"/>
      <c r="AAY173" s="1516"/>
      <c r="AAZ173" s="1516"/>
      <c r="ACG173" s="1516"/>
      <c r="ACH173" s="1516"/>
      <c r="ACI173" s="1516"/>
      <c r="ACJ173" s="1516"/>
      <c r="ACK173" s="1516"/>
      <c r="ACL173" s="1516"/>
      <c r="ACM173" s="1516"/>
      <c r="ACN173" s="1516"/>
      <c r="ACO173" s="1516"/>
      <c r="ACP173" s="1516"/>
      <c r="ACQ173" s="1516"/>
      <c r="ACR173" s="1516"/>
      <c r="ACS173" s="1516"/>
      <c r="ACT173" s="1516"/>
      <c r="ACU173" s="1516"/>
      <c r="ACV173" s="1516"/>
      <c r="ACW173" s="1516"/>
      <c r="ACX173" s="1516"/>
      <c r="ACY173" s="1516"/>
      <c r="ACZ173" s="1516"/>
      <c r="ADA173" s="1516"/>
      <c r="ADB173" s="1516"/>
      <c r="AEI173" s="1516"/>
      <c r="AEJ173" s="1516"/>
      <c r="AEK173" s="1516"/>
      <c r="AEL173" s="1516"/>
      <c r="AEM173" s="1516"/>
      <c r="AEN173" s="1516"/>
      <c r="AEO173" s="1516"/>
      <c r="AEP173" s="1516"/>
      <c r="AEQ173" s="1516"/>
      <c r="AER173" s="1516"/>
      <c r="AES173" s="1516"/>
      <c r="AET173" s="1516"/>
      <c r="AEU173" s="1516"/>
      <c r="AEV173" s="1516"/>
      <c r="AEW173" s="1516"/>
      <c r="AEX173" s="1516"/>
      <c r="AEY173" s="1516"/>
      <c r="AEZ173" s="1516"/>
      <c r="AFA173" s="1516"/>
      <c r="AFB173" s="1516"/>
      <c r="AFC173" s="1516"/>
      <c r="AFD173" s="1516"/>
      <c r="AGK173" s="1516"/>
      <c r="AGL173" s="1516"/>
      <c r="AGM173" s="1516"/>
      <c r="AGN173" s="1516"/>
      <c r="AGO173" s="1516"/>
      <c r="AGP173" s="1516"/>
      <c r="AGQ173" s="1516"/>
      <c r="AGR173" s="1516"/>
      <c r="AGS173" s="1516"/>
      <c r="AGT173" s="1516"/>
      <c r="AGU173" s="1516"/>
      <c r="AGV173" s="1516"/>
      <c r="AGW173" s="1516"/>
      <c r="AGX173" s="1516"/>
      <c r="AGY173" s="1516"/>
      <c r="AGZ173" s="1516"/>
      <c r="AHA173" s="1516"/>
      <c r="AHB173" s="1516"/>
      <c r="AHC173" s="1516"/>
      <c r="AHD173" s="1516"/>
      <c r="AHE173" s="1516"/>
      <c r="AHF173" s="1516"/>
      <c r="AIM173" s="1516"/>
      <c r="AIN173" s="1516"/>
      <c r="AIO173" s="1516"/>
      <c r="AIP173" s="1516"/>
      <c r="AIQ173" s="1516"/>
      <c r="AIR173" s="1516"/>
      <c r="AIS173" s="1516"/>
      <c r="AIT173" s="1516"/>
      <c r="AIU173" s="1516"/>
      <c r="AIV173" s="1516"/>
      <c r="AIW173" s="1516"/>
      <c r="AIX173" s="1516"/>
      <c r="AIY173" s="1516"/>
      <c r="AIZ173" s="1516"/>
      <c r="AJA173" s="1516"/>
      <c r="AJB173" s="1516"/>
      <c r="AJC173" s="1516"/>
      <c r="AJD173" s="1516"/>
      <c r="AJE173" s="1516"/>
      <c r="AJF173" s="1516"/>
      <c r="AJG173" s="1516"/>
      <c r="AJH173" s="1516"/>
      <c r="AKO173" s="1516"/>
      <c r="AKP173" s="1516"/>
      <c r="AKQ173" s="1516"/>
      <c r="AKR173" s="1516"/>
      <c r="AKS173" s="1516"/>
      <c r="AKT173" s="1516"/>
      <c r="AKU173" s="1516"/>
      <c r="AKV173" s="1516"/>
      <c r="AKW173" s="1516"/>
      <c r="AKX173" s="1516"/>
      <c r="AKY173" s="1516"/>
      <c r="AKZ173" s="1516"/>
      <c r="ALA173" s="1516"/>
      <c r="ALB173" s="1516"/>
      <c r="ALC173" s="1516"/>
      <c r="ALD173" s="1516"/>
      <c r="ALE173" s="1516"/>
      <c r="ALF173" s="1516"/>
      <c r="ALG173" s="1516"/>
      <c r="ALH173" s="1516"/>
      <c r="ALI173" s="1516"/>
      <c r="ALJ173" s="1516"/>
      <c r="AMQ173" s="1516"/>
      <c r="AMR173" s="1516"/>
      <c r="AMS173" s="1516"/>
      <c r="AMT173" s="1516"/>
      <c r="AMU173" s="1516"/>
      <c r="AMV173" s="1516"/>
      <c r="AMW173" s="1516"/>
      <c r="AMX173" s="1516"/>
      <c r="AMY173" s="1516"/>
      <c r="AMZ173" s="1516"/>
      <c r="ANA173" s="1516"/>
      <c r="ANB173" s="1516"/>
      <c r="ANC173" s="1516"/>
      <c r="AND173" s="1516"/>
      <c r="ANE173" s="1516"/>
      <c r="ANF173" s="1516"/>
      <c r="ANG173" s="1516"/>
      <c r="ANH173" s="1516"/>
      <c r="ANI173" s="1516"/>
      <c r="ANJ173" s="1516"/>
      <c r="ANK173" s="1516"/>
      <c r="ANL173" s="1516"/>
      <c r="AOS173" s="1516"/>
      <c r="AOT173" s="1516"/>
      <c r="AOU173" s="1516"/>
      <c r="AOV173" s="1516"/>
      <c r="AOW173" s="1516"/>
      <c r="AOX173" s="1516"/>
      <c r="AOY173" s="1516"/>
      <c r="AOZ173" s="1516"/>
      <c r="APA173" s="1516"/>
      <c r="APB173" s="1516"/>
      <c r="APC173" s="1516"/>
      <c r="APD173" s="1516"/>
      <c r="APE173" s="1516"/>
      <c r="APF173" s="1516"/>
      <c r="APG173" s="1516"/>
      <c r="APH173" s="1516"/>
      <c r="API173" s="1516"/>
      <c r="APJ173" s="1516"/>
      <c r="APK173" s="1516"/>
      <c r="APL173" s="1516"/>
      <c r="APM173" s="1516"/>
      <c r="APN173" s="1516"/>
      <c r="AQU173" s="1516"/>
      <c r="AQV173" s="1516"/>
      <c r="AQW173" s="1516"/>
      <c r="AQX173" s="1516"/>
      <c r="AQY173" s="1516"/>
      <c r="AQZ173" s="1516"/>
      <c r="ARA173" s="1516"/>
      <c r="ARB173" s="1516"/>
      <c r="ARC173" s="1516"/>
      <c r="ARD173" s="1516"/>
      <c r="ARE173" s="1516"/>
      <c r="ARF173" s="1516"/>
      <c r="ARG173" s="1516"/>
      <c r="ARH173" s="1516"/>
      <c r="ARI173" s="1516"/>
      <c r="ARJ173" s="1516"/>
      <c r="ARK173" s="1516"/>
      <c r="ARL173" s="1516"/>
      <c r="ARM173" s="1516"/>
      <c r="ARN173" s="1516"/>
      <c r="ARO173" s="1516"/>
      <c r="ARP173" s="1516"/>
      <c r="ASW173" s="1516"/>
      <c r="ASX173" s="1516"/>
      <c r="ASY173" s="1516"/>
      <c r="ASZ173" s="1516"/>
      <c r="ATA173" s="1516"/>
      <c r="ATB173" s="1516"/>
      <c r="ATC173" s="1516"/>
      <c r="ATD173" s="1516"/>
      <c r="ATE173" s="1516"/>
      <c r="ATF173" s="1516"/>
      <c r="ATG173" s="1516"/>
      <c r="ATH173" s="1516"/>
      <c r="ATI173" s="1516"/>
      <c r="ATJ173" s="1516"/>
      <c r="ATK173" s="1516"/>
      <c r="ATL173" s="1516"/>
      <c r="ATM173" s="1516"/>
      <c r="ATN173" s="1516"/>
      <c r="ATO173" s="1516"/>
      <c r="ATP173" s="1516"/>
      <c r="ATQ173" s="1516"/>
      <c r="ATR173" s="1516"/>
      <c r="AUI173" s="1516"/>
      <c r="AUJ173" s="1516"/>
      <c r="AUK173" s="1516"/>
      <c r="AUL173" s="1516"/>
      <c r="AUM173" s="1516"/>
      <c r="AUN173" s="1516"/>
      <c r="AUO173" s="1516"/>
      <c r="AUP173" s="1516"/>
      <c r="AUQ173" s="1516"/>
      <c r="AUR173" s="1516"/>
      <c r="AUS173" s="1516"/>
      <c r="AUT173" s="1516"/>
      <c r="AUU173" s="1516"/>
      <c r="AUV173" s="1516"/>
      <c r="AUW173" s="1516"/>
      <c r="AUX173" s="1516"/>
      <c r="AUY173" s="1516"/>
      <c r="AUZ173" s="1516"/>
      <c r="AVA173" s="1516"/>
      <c r="AVB173" s="1516"/>
      <c r="AVC173" s="1516"/>
      <c r="AVD173" s="1516"/>
      <c r="AVP173" s="868"/>
      <c r="AVQ173" s="868"/>
      <c r="AVR173" s="868"/>
      <c r="AVS173" s="868"/>
      <c r="AVT173" s="868"/>
      <c r="AVU173" s="868"/>
      <c r="AVV173" s="868"/>
      <c r="AVW173" s="868"/>
      <c r="AVX173" s="868"/>
      <c r="AVY173" s="868"/>
      <c r="AVZ173" s="868"/>
      <c r="AWA173" s="868"/>
      <c r="AWB173" s="868"/>
      <c r="AWC173" s="868"/>
      <c r="AWD173" s="868"/>
      <c r="AWE173" s="868"/>
      <c r="AWF173" s="868"/>
      <c r="AWG173" s="868"/>
      <c r="AWH173" s="868"/>
      <c r="AWI173" s="868"/>
      <c r="AWJ173" s="868"/>
      <c r="AWK173" s="868"/>
      <c r="AWL173" s="868"/>
      <c r="AWM173" s="868"/>
      <c r="AWN173" s="868"/>
      <c r="AWO173" s="868"/>
      <c r="AWP173" s="868"/>
      <c r="AWQ173" s="868"/>
      <c r="AWR173" s="868"/>
      <c r="AWS173" s="868"/>
      <c r="AWT173" s="868"/>
      <c r="AWU173" s="868"/>
      <c r="AWV173" s="868"/>
      <c r="AWW173" s="868"/>
      <c r="AWX173" s="868"/>
      <c r="AWY173" s="868"/>
      <c r="AWZ173" s="868"/>
      <c r="AXQ173" s="868"/>
      <c r="AXR173" s="868"/>
      <c r="AXS173" s="868"/>
      <c r="AXT173" s="868"/>
      <c r="AXU173" s="868"/>
      <c r="AXV173" s="868"/>
      <c r="AXW173" s="868"/>
      <c r="AXX173" s="868"/>
      <c r="AXY173" s="868"/>
      <c r="AXZ173" s="868"/>
      <c r="AYA173" s="868"/>
      <c r="AYB173" s="868"/>
      <c r="AYC173" s="868"/>
      <c r="AYD173" s="868"/>
      <c r="AYE173" s="868"/>
      <c r="AYF173" s="868"/>
      <c r="AYG173" s="868"/>
      <c r="AYH173" s="868"/>
      <c r="AYI173" s="868"/>
      <c r="AYJ173" s="868"/>
      <c r="AYK173" s="868"/>
      <c r="AYL173" s="868"/>
      <c r="AYM173" s="868"/>
      <c r="AZK173" s="1516"/>
      <c r="AZL173" s="1516"/>
      <c r="AZM173" s="1516"/>
      <c r="AZN173" s="1516"/>
      <c r="AZO173" s="1516"/>
      <c r="AZP173" s="1516"/>
      <c r="AZQ173" s="1516"/>
      <c r="AZR173" s="1516"/>
      <c r="AZS173" s="1516"/>
      <c r="AZT173" s="1516"/>
      <c r="AZU173" s="1516"/>
      <c r="AZV173" s="1516"/>
      <c r="AZW173" s="1516"/>
      <c r="AZX173" s="1516"/>
      <c r="AZY173" s="1516"/>
      <c r="AZZ173" s="1516"/>
      <c r="BAA173" s="1516"/>
      <c r="BAB173" s="1516"/>
      <c r="BAC173" s="1516"/>
      <c r="BAD173" s="1516"/>
      <c r="BAE173" s="1516"/>
      <c r="BAF173" s="1516"/>
      <c r="BBM173" s="1516"/>
      <c r="BBN173" s="1516"/>
      <c r="BBO173" s="1516"/>
      <c r="BBP173" s="1516"/>
      <c r="BBQ173" s="1516"/>
      <c r="BBR173" s="1516"/>
      <c r="BBS173" s="1516"/>
      <c r="BBT173" s="1516"/>
      <c r="BBU173" s="1516"/>
      <c r="BBV173" s="1516"/>
      <c r="BBW173" s="1516"/>
      <c r="BBX173" s="1516"/>
      <c r="BBY173" s="1516"/>
      <c r="BBZ173" s="1516"/>
      <c r="BCA173" s="1516"/>
      <c r="BCB173" s="1516"/>
      <c r="BCC173" s="1516"/>
      <c r="BCD173" s="1516"/>
      <c r="BCE173" s="1516"/>
      <c r="BCF173" s="1516"/>
      <c r="BCG173" s="1516"/>
      <c r="BCH173" s="1516"/>
      <c r="BDO173" s="1516"/>
      <c r="BDP173" s="1516"/>
      <c r="BDQ173" s="1516"/>
      <c r="BDR173" s="1516"/>
      <c r="BDS173" s="1516"/>
      <c r="BDT173" s="1516"/>
      <c r="BDU173" s="1516"/>
      <c r="BDV173" s="1516"/>
      <c r="BDW173" s="1516"/>
      <c r="BDX173" s="1516"/>
      <c r="BDY173" s="1516"/>
      <c r="BDZ173" s="1516"/>
      <c r="BEA173" s="1516"/>
      <c r="BEB173" s="1516"/>
      <c r="BEC173" s="1516"/>
      <c r="BED173" s="1516"/>
      <c r="BEE173" s="1516"/>
      <c r="BEF173" s="1516"/>
      <c r="BEG173" s="1516"/>
      <c r="BEH173" s="1516"/>
      <c r="BEI173" s="1516"/>
      <c r="BEJ173" s="1516"/>
      <c r="BFQ173" s="1516"/>
      <c r="BFR173" s="1516"/>
      <c r="BFS173" s="1516"/>
      <c r="BFT173" s="1516"/>
      <c r="BFU173" s="1516"/>
      <c r="BFV173" s="1516"/>
      <c r="BFW173" s="1516"/>
      <c r="BFX173" s="1516"/>
      <c r="BFY173" s="1516"/>
      <c r="BFZ173" s="1516"/>
      <c r="BGA173" s="1516"/>
      <c r="BGB173" s="1516"/>
      <c r="BGC173" s="1516"/>
      <c r="BGD173" s="1516"/>
      <c r="BGE173" s="1516"/>
      <c r="BGF173" s="1516"/>
      <c r="BGG173" s="1516"/>
      <c r="BGH173" s="1516"/>
      <c r="BGI173" s="1516"/>
      <c r="BGJ173" s="1516"/>
      <c r="BGK173" s="1516"/>
      <c r="BGL173" s="1516"/>
      <c r="BHS173" s="1516"/>
      <c r="BHT173" s="1516"/>
      <c r="BHU173" s="1516"/>
      <c r="BHV173" s="1516"/>
      <c r="BHW173" s="1516"/>
      <c r="BHX173" s="1516"/>
      <c r="BHY173" s="1516"/>
      <c r="BHZ173" s="1516"/>
      <c r="BIA173" s="1516"/>
      <c r="BIB173" s="1516"/>
      <c r="BIC173" s="1516"/>
      <c r="BID173" s="1516"/>
      <c r="BIE173" s="1516"/>
      <c r="BIF173" s="1516"/>
      <c r="BIG173" s="1516"/>
      <c r="BIH173" s="1516"/>
      <c r="BII173" s="1516"/>
      <c r="BIJ173" s="1516"/>
      <c r="BIK173" s="1516"/>
      <c r="BIL173" s="1516"/>
      <c r="BIM173" s="1516"/>
      <c r="BIN173" s="1516"/>
      <c r="BJU173" s="1516"/>
      <c r="BJV173" s="1516"/>
      <c r="BJW173" s="1516"/>
      <c r="BJX173" s="1516"/>
      <c r="BJY173" s="1516"/>
      <c r="BJZ173" s="1516"/>
      <c r="BKA173" s="1516"/>
      <c r="BKB173" s="1516"/>
      <c r="BKC173" s="1516"/>
      <c r="BKD173" s="1516"/>
      <c r="BKE173" s="1516"/>
      <c r="BKF173" s="1516"/>
      <c r="BKG173" s="1516"/>
      <c r="BKH173" s="1516"/>
      <c r="BKI173" s="1516"/>
      <c r="BKJ173" s="1516"/>
      <c r="BKK173" s="1516"/>
      <c r="BKL173" s="1516"/>
      <c r="BKM173" s="1516"/>
      <c r="BKN173" s="1516"/>
      <c r="BKO173" s="1516"/>
      <c r="BKP173" s="1516"/>
      <c r="BLW173" s="1516"/>
      <c r="BLX173" s="1516"/>
      <c r="BLY173" s="1516"/>
      <c r="BLZ173" s="1516"/>
      <c r="BMA173" s="1516"/>
      <c r="BMB173" s="1516"/>
      <c r="BMC173" s="1516"/>
      <c r="BMD173" s="1516"/>
      <c r="BME173" s="1516"/>
      <c r="BMF173" s="1516"/>
      <c r="BMG173" s="1516"/>
      <c r="BMH173" s="1516"/>
      <c r="BMI173" s="1516"/>
      <c r="BMJ173" s="1516"/>
      <c r="BMK173" s="1516"/>
      <c r="BML173" s="1516"/>
      <c r="BMM173" s="1516"/>
      <c r="BMN173" s="1516"/>
      <c r="BMO173" s="1516"/>
      <c r="BMP173" s="1516"/>
      <c r="BMQ173" s="1516"/>
      <c r="BMR173" s="1516"/>
      <c r="BNY173" s="1516"/>
      <c r="BNZ173" s="1516"/>
      <c r="BOA173" s="1516"/>
      <c r="BOB173" s="1516"/>
      <c r="BOC173" s="1516"/>
      <c r="BOD173" s="1516"/>
      <c r="BOE173" s="1516"/>
      <c r="BOF173" s="1516"/>
      <c r="BOG173" s="1516"/>
      <c r="BOH173" s="1516"/>
      <c r="BOI173" s="1516"/>
      <c r="BOJ173" s="1516"/>
      <c r="BOK173" s="1516"/>
      <c r="BOL173" s="1516"/>
      <c r="BOM173" s="1516"/>
      <c r="BON173" s="1516"/>
      <c r="BOO173" s="1516"/>
      <c r="BOP173" s="1516"/>
      <c r="BOQ173" s="1516"/>
      <c r="BOR173" s="1516"/>
      <c r="BOS173" s="1516"/>
      <c r="BOT173" s="1516"/>
      <c r="BQA173" s="1516"/>
      <c r="BQB173" s="1516"/>
      <c r="BQC173" s="1516"/>
      <c r="BQD173" s="1516"/>
      <c r="BQE173" s="1516"/>
      <c r="BQF173" s="1516"/>
      <c r="BQG173" s="1516"/>
      <c r="BQH173" s="1516"/>
      <c r="BQI173" s="1516"/>
      <c r="BQJ173" s="1516"/>
      <c r="BQK173" s="1516"/>
      <c r="BQL173" s="1516"/>
      <c r="BQM173" s="1516"/>
      <c r="BQN173" s="1516"/>
      <c r="BQO173" s="1516"/>
      <c r="BQP173" s="1516"/>
      <c r="BQQ173" s="1516"/>
      <c r="BQR173" s="1516"/>
      <c r="BQS173" s="1516"/>
      <c r="BQT173" s="1516"/>
      <c r="BQU173" s="1516"/>
      <c r="BQV173" s="1516"/>
      <c r="BSC173" s="1516"/>
      <c r="BSD173" s="1516"/>
      <c r="BSE173" s="1516"/>
      <c r="BSF173" s="1516"/>
      <c r="BSG173" s="1516"/>
      <c r="BSH173" s="1516"/>
      <c r="BSI173" s="1516"/>
      <c r="BSJ173" s="1516"/>
      <c r="BSK173" s="1516"/>
      <c r="BSL173" s="1516"/>
      <c r="BSM173" s="1516"/>
      <c r="BSN173" s="1516"/>
      <c r="BSO173" s="1516"/>
      <c r="BSP173" s="1516"/>
      <c r="BSQ173" s="1516"/>
      <c r="BSR173" s="1516"/>
      <c r="BSS173" s="1516"/>
      <c r="BST173" s="1516"/>
      <c r="BSU173" s="1516"/>
      <c r="BSV173" s="1516"/>
      <c r="BSW173" s="1516"/>
      <c r="BSX173" s="1516"/>
      <c r="BUE173" s="1516"/>
      <c r="BUF173" s="1516"/>
      <c r="BUG173" s="1516"/>
      <c r="BUH173" s="1516"/>
      <c r="BUI173" s="1516"/>
      <c r="BUJ173" s="1516"/>
      <c r="BUK173" s="1516"/>
      <c r="BUL173" s="1516"/>
      <c r="BUM173" s="1516"/>
      <c r="BUN173" s="1516"/>
      <c r="BUO173" s="1516"/>
      <c r="BUP173" s="1516"/>
      <c r="BUQ173" s="1516"/>
      <c r="BUR173" s="1516"/>
      <c r="BUS173" s="1516"/>
      <c r="BUT173" s="1516"/>
      <c r="BUU173" s="1516"/>
      <c r="BUV173" s="1516"/>
      <c r="BUW173" s="1516"/>
      <c r="BUX173" s="1516"/>
      <c r="BUY173" s="1516"/>
      <c r="BUZ173" s="1516"/>
      <c r="BWG173" s="1516"/>
      <c r="BWH173" s="1516"/>
      <c r="BWI173" s="1516"/>
      <c r="BWJ173" s="1516"/>
      <c r="BWK173" s="1516"/>
      <c r="BWL173" s="1516"/>
      <c r="BWM173" s="1516"/>
      <c r="BWN173" s="1516"/>
      <c r="BWO173" s="1516"/>
      <c r="BWP173" s="1516"/>
      <c r="BWQ173" s="1516"/>
      <c r="BWR173" s="1516"/>
      <c r="BWS173" s="1516"/>
      <c r="BWT173" s="1516"/>
      <c r="BWU173" s="1516"/>
      <c r="BWV173" s="1516"/>
      <c r="BWW173" s="1516"/>
      <c r="BWX173" s="1516"/>
      <c r="BWY173" s="1516"/>
      <c r="BWZ173" s="1516"/>
      <c r="BXA173" s="1516"/>
      <c r="BXB173" s="1516"/>
      <c r="BYI173" s="1516"/>
      <c r="BYJ173" s="1516"/>
      <c r="BYK173" s="1516"/>
      <c r="BYL173" s="1516"/>
      <c r="BYM173" s="1516"/>
      <c r="BYN173" s="1516"/>
      <c r="BYO173" s="1516"/>
      <c r="BYP173" s="1516"/>
      <c r="BYQ173" s="1516"/>
      <c r="BYR173" s="1516"/>
      <c r="BYS173" s="1516"/>
      <c r="BYT173" s="1516"/>
      <c r="BYU173" s="1516"/>
      <c r="BYV173" s="1516"/>
      <c r="BYW173" s="1516"/>
      <c r="BYX173" s="1516"/>
      <c r="BYY173" s="1516"/>
      <c r="BYZ173" s="1516"/>
      <c r="BZA173" s="1516"/>
      <c r="BZB173" s="1516"/>
      <c r="BZC173" s="1516"/>
      <c r="BZD173" s="1516"/>
      <c r="CAK173" s="1516"/>
      <c r="CAL173" s="1516"/>
      <c r="CAM173" s="1516"/>
      <c r="CAN173" s="1516"/>
      <c r="CAO173" s="1516"/>
      <c r="CAP173" s="1516"/>
      <c r="CAQ173" s="1516"/>
      <c r="CAR173" s="1516"/>
      <c r="CAS173" s="1516"/>
      <c r="CAT173" s="1516"/>
      <c r="CAU173" s="1516"/>
      <c r="CAV173" s="1516"/>
      <c r="CAW173" s="1516"/>
      <c r="CAX173" s="1516"/>
      <c r="CAY173" s="1516"/>
      <c r="CAZ173" s="1516"/>
      <c r="CBA173" s="1516"/>
      <c r="CBB173" s="1516"/>
      <c r="CBC173" s="1516"/>
      <c r="CBD173" s="1516"/>
      <c r="CBE173" s="1516"/>
      <c r="CBF173" s="1516"/>
      <c r="CCM173" s="1516"/>
      <c r="CCN173" s="1516"/>
      <c r="CCO173" s="1516"/>
      <c r="CCP173" s="1516"/>
      <c r="CCQ173" s="1516"/>
      <c r="CCR173" s="1516"/>
      <c r="CCS173" s="1516"/>
      <c r="CCT173" s="1516"/>
      <c r="CCU173" s="1516"/>
      <c r="CCV173" s="1516"/>
      <c r="CCW173" s="1516"/>
      <c r="CCX173" s="1516"/>
      <c r="CCY173" s="1516"/>
      <c r="CCZ173" s="1516"/>
      <c r="CDA173" s="1516"/>
      <c r="CDB173" s="1516"/>
      <c r="CDC173" s="1516"/>
      <c r="CDD173" s="1516"/>
      <c r="CDE173" s="1516"/>
      <c r="CDF173" s="1516"/>
      <c r="CDG173" s="1516"/>
      <c r="CDH173" s="1516"/>
      <c r="CEO173" s="1516"/>
      <c r="CEP173" s="1516"/>
      <c r="CEQ173" s="1516"/>
      <c r="CER173" s="1516"/>
      <c r="CES173" s="1516"/>
      <c r="CET173" s="1516"/>
      <c r="CEU173" s="1516"/>
      <c r="CEV173" s="1516"/>
      <c r="CEW173" s="1516"/>
      <c r="CEX173" s="1516"/>
      <c r="CEY173" s="1516"/>
      <c r="CEZ173" s="1516"/>
      <c r="CFA173" s="1516"/>
      <c r="CFB173" s="1516"/>
      <c r="CFC173" s="1516"/>
      <c r="CFD173" s="1516"/>
      <c r="CFE173" s="1516"/>
      <c r="CFF173" s="1516"/>
      <c r="CFG173" s="1516"/>
      <c r="CFH173" s="1516"/>
      <c r="CFI173" s="1516"/>
      <c r="CFJ173" s="1516"/>
      <c r="CGQ173" s="1516"/>
      <c r="CGR173" s="1516"/>
      <c r="CGS173" s="1516"/>
      <c r="CGT173" s="1516"/>
      <c r="CGU173" s="1516"/>
      <c r="CGV173" s="1516"/>
      <c r="CGW173" s="1516"/>
      <c r="CGX173" s="1516"/>
      <c r="CGY173" s="1516"/>
      <c r="CGZ173" s="1516"/>
      <c r="CHA173" s="1516"/>
      <c r="CHB173" s="1516"/>
      <c r="CHC173" s="1516"/>
      <c r="CHD173" s="1516"/>
      <c r="CHE173" s="1516"/>
      <c r="CHF173" s="1516"/>
      <c r="CHG173" s="1516"/>
      <c r="CHH173" s="1516"/>
      <c r="CHI173" s="1516"/>
      <c r="CHJ173" s="1516"/>
      <c r="CHK173" s="1516"/>
      <c r="CHL173" s="1516"/>
      <c r="CIS173" s="1516"/>
      <c r="CIT173" s="1516"/>
      <c r="CIU173" s="1516"/>
      <c r="CIV173" s="1516"/>
      <c r="CIW173" s="1516"/>
      <c r="CIX173" s="1516"/>
      <c r="CIY173" s="1516"/>
      <c r="CIZ173" s="1516"/>
      <c r="CJA173" s="1516"/>
      <c r="CJB173" s="1516"/>
      <c r="CJC173" s="1516"/>
      <c r="CJD173" s="1516"/>
      <c r="CJE173" s="1516"/>
      <c r="CJF173" s="1516"/>
      <c r="CJG173" s="1516"/>
      <c r="CJH173" s="1516"/>
      <c r="CJI173" s="1516"/>
      <c r="CJJ173" s="1516"/>
      <c r="CJK173" s="1516"/>
      <c r="CJL173" s="1516"/>
      <c r="CJM173" s="1516"/>
      <c r="CJN173" s="1516"/>
      <c r="CKU173" s="1516"/>
      <c r="CKV173" s="1516"/>
      <c r="CKW173" s="1516"/>
      <c r="CKX173" s="1516"/>
      <c r="CKY173" s="1516"/>
      <c r="CKZ173" s="1516"/>
      <c r="CLA173" s="1516"/>
      <c r="CLB173" s="1516"/>
      <c r="CLC173" s="1516"/>
      <c r="CLD173" s="1516"/>
      <c r="CLE173" s="1516"/>
      <c r="CLF173" s="1516"/>
      <c r="CLG173" s="1516"/>
      <c r="CLH173" s="1516"/>
      <c r="CLI173" s="1516"/>
      <c r="CLJ173" s="1516"/>
      <c r="CLK173" s="1516"/>
      <c r="CLL173" s="1516"/>
      <c r="CLM173" s="1516"/>
      <c r="CLN173" s="1516"/>
      <c r="CLO173" s="1516"/>
      <c r="CLP173" s="1516"/>
      <c r="CMW173" s="1516"/>
      <c r="CMX173" s="1516"/>
      <c r="CMY173" s="1516"/>
      <c r="CMZ173" s="1516"/>
      <c r="CNA173" s="1516"/>
      <c r="CNB173" s="1516"/>
      <c r="CNC173" s="1516"/>
      <c r="CND173" s="1516"/>
      <c r="CNE173" s="1516"/>
      <c r="CNF173" s="1516"/>
      <c r="CNG173" s="1516"/>
      <c r="CNH173" s="1516"/>
      <c r="CNI173" s="1516"/>
      <c r="CNJ173" s="1516"/>
      <c r="CNK173" s="1516"/>
      <c r="CNL173" s="1516"/>
      <c r="CNM173" s="1516"/>
      <c r="CNN173" s="1516"/>
      <c r="CNO173" s="1516"/>
      <c r="CNP173" s="1516"/>
      <c r="CNQ173" s="1516"/>
      <c r="CNR173" s="1516"/>
      <c r="COY173" s="1516"/>
      <c r="COZ173" s="1516"/>
      <c r="CPA173" s="1516"/>
      <c r="CPB173" s="1516"/>
      <c r="CPC173" s="1516"/>
      <c r="CPD173" s="1516"/>
      <c r="CPE173" s="1516"/>
      <c r="CPF173" s="1516"/>
      <c r="CPG173" s="1516"/>
      <c r="CPH173" s="1516"/>
      <c r="CPI173" s="1516"/>
      <c r="CPJ173" s="1516"/>
      <c r="CPK173" s="1516"/>
      <c r="CPL173" s="1516"/>
      <c r="CPM173" s="1516"/>
      <c r="CPN173" s="1516"/>
      <c r="CPO173" s="1516"/>
      <c r="CPP173" s="1516"/>
      <c r="CPQ173" s="1516"/>
      <c r="CPR173" s="1516"/>
      <c r="CPS173" s="1516"/>
      <c r="CPT173" s="1516"/>
      <c r="CRA173" s="1516"/>
      <c r="CRB173" s="1516"/>
      <c r="CRC173" s="1516"/>
      <c r="CRD173" s="1516"/>
      <c r="CRE173" s="1516"/>
      <c r="CRF173" s="1516"/>
      <c r="CRG173" s="1516"/>
      <c r="CRH173" s="1516"/>
      <c r="CRI173" s="1516"/>
      <c r="CRJ173" s="1516"/>
      <c r="CRK173" s="1516"/>
      <c r="CRL173" s="1516"/>
      <c r="CRM173" s="1516"/>
      <c r="CRN173" s="1516"/>
      <c r="CRO173" s="1516"/>
      <c r="CRP173" s="1516"/>
      <c r="CRQ173" s="1516"/>
      <c r="CRR173" s="1516"/>
      <c r="CRS173" s="1516"/>
      <c r="CRT173" s="1516"/>
      <c r="CRU173" s="1516"/>
      <c r="CRV173" s="1516"/>
      <c r="CTC173" s="1516"/>
      <c r="CTD173" s="1516"/>
      <c r="CTE173" s="1516"/>
      <c r="CTF173" s="1516"/>
      <c r="CTG173" s="1516"/>
      <c r="CTH173" s="1516"/>
      <c r="CTI173" s="1516"/>
      <c r="CTJ173" s="1516"/>
      <c r="CTK173" s="1516"/>
      <c r="CTL173" s="1516"/>
      <c r="CTM173" s="1516"/>
      <c r="CTN173" s="1516"/>
      <c r="CTO173" s="1516"/>
      <c r="CTP173" s="1516"/>
      <c r="CTQ173" s="1516"/>
      <c r="CTR173" s="1516"/>
      <c r="CTS173" s="1516"/>
      <c r="CTT173" s="1516"/>
      <c r="CTU173" s="1516"/>
      <c r="CTV173" s="1516"/>
      <c r="CTW173" s="1516"/>
      <c r="CTX173" s="1516"/>
      <c r="CWK173" s="1516"/>
      <c r="CWL173" s="1516"/>
      <c r="CWM173" s="1516"/>
      <c r="CWN173" s="1516"/>
      <c r="CWO173" s="1516"/>
      <c r="CWP173" s="1516"/>
      <c r="CWQ173" s="1516"/>
      <c r="CWR173" s="1516"/>
      <c r="CWS173" s="1516"/>
      <c r="CWT173" s="1516"/>
      <c r="CWU173" s="1516"/>
      <c r="CWV173" s="1516"/>
      <c r="CWW173" s="1516"/>
      <c r="CWX173" s="1516"/>
      <c r="CWY173" s="1516"/>
      <c r="CWZ173" s="1516"/>
      <c r="CXA173" s="1516"/>
      <c r="CXB173" s="1516"/>
      <c r="CXC173" s="1516"/>
      <c r="CXD173" s="1516"/>
      <c r="CXE173" s="1516"/>
      <c r="CXF173" s="1516"/>
      <c r="DAI173" s="1516"/>
      <c r="DAJ173" s="1516"/>
      <c r="DAK173" s="1516"/>
      <c r="DAL173" s="1516"/>
      <c r="DAM173" s="1516"/>
      <c r="DAN173" s="1516"/>
      <c r="DAO173" s="1516"/>
      <c r="DAP173" s="1516"/>
      <c r="DAQ173" s="1516"/>
      <c r="DAR173" s="1516"/>
      <c r="DAS173" s="1516"/>
      <c r="DAT173" s="1516"/>
      <c r="DAU173" s="1516"/>
      <c r="DAV173" s="1516"/>
      <c r="DAW173" s="1516"/>
      <c r="DAX173" s="1516"/>
      <c r="DAY173" s="1516"/>
      <c r="DAZ173" s="1516"/>
      <c r="DBA173" s="1516"/>
      <c r="DBB173" s="1516"/>
      <c r="DBC173" s="1516"/>
      <c r="DBD173" s="1516"/>
      <c r="DDQ173" s="1516"/>
      <c r="DDR173" s="1516"/>
      <c r="DDS173" s="1516"/>
      <c r="DDT173" s="1516"/>
      <c r="DDU173" s="1516"/>
      <c r="DDV173" s="1516"/>
      <c r="DDW173" s="1516"/>
      <c r="DDX173" s="1516"/>
      <c r="DDY173" s="1516"/>
      <c r="DDZ173" s="1516"/>
      <c r="DEA173" s="1516"/>
      <c r="DEB173" s="1516"/>
      <c r="DEC173" s="1516"/>
      <c r="DED173" s="1516"/>
      <c r="DEE173" s="1516"/>
      <c r="DEF173" s="1516"/>
      <c r="DEG173" s="1516"/>
      <c r="DEH173" s="1516"/>
      <c r="DEI173" s="1516"/>
      <c r="DEJ173" s="1516"/>
      <c r="DEK173" s="1516"/>
      <c r="DEL173" s="1516"/>
      <c r="DGY173" s="1516"/>
      <c r="DGZ173" s="1516"/>
      <c r="DHA173" s="1516"/>
      <c r="DHB173" s="1516"/>
      <c r="DHC173" s="1516"/>
      <c r="DHD173" s="1516"/>
      <c r="DHE173" s="1516"/>
      <c r="DHF173" s="1516"/>
      <c r="DHG173" s="1516"/>
      <c r="DHH173" s="1516"/>
      <c r="DHI173" s="1516"/>
      <c r="DHJ173" s="1516"/>
      <c r="DHK173" s="1516"/>
      <c r="DHL173" s="1516"/>
      <c r="DHM173" s="1516"/>
      <c r="DHN173" s="1516"/>
      <c r="DHO173" s="1516"/>
      <c r="DHP173" s="1516"/>
      <c r="DHQ173" s="1516"/>
      <c r="DHR173" s="1516"/>
      <c r="DHS173" s="1516"/>
      <c r="DHT173" s="1516"/>
      <c r="DKG173" s="1516"/>
      <c r="DKH173" s="1516"/>
      <c r="DKI173" s="1516"/>
      <c r="DKJ173" s="1516"/>
      <c r="DKK173" s="1516"/>
      <c r="DKL173" s="1516"/>
      <c r="DKM173" s="1516"/>
      <c r="DKN173" s="1516"/>
      <c r="DKO173" s="1516"/>
      <c r="DKP173" s="1516"/>
      <c r="DKQ173" s="1516"/>
      <c r="DKR173" s="1516"/>
      <c r="DKS173" s="1516"/>
      <c r="DKT173" s="1516"/>
      <c r="DKU173" s="1516"/>
      <c r="DKV173" s="1516"/>
      <c r="DKW173" s="1516"/>
      <c r="DKX173" s="1516"/>
      <c r="DKY173" s="1516"/>
      <c r="DKZ173" s="1516"/>
      <c r="DLA173" s="1516"/>
      <c r="DLB173" s="1516"/>
      <c r="DLJ173" s="792"/>
      <c r="DLK173" s="792"/>
      <c r="DLL173" s="792"/>
      <c r="DLM173" s="792"/>
      <c r="DLN173" s="792"/>
      <c r="DLO173" s="792"/>
      <c r="DLP173" s="792"/>
      <c r="DLQ173" s="792"/>
      <c r="DLR173" s="792"/>
      <c r="DLS173" s="792"/>
      <c r="DLT173" s="792"/>
      <c r="DLU173" s="792"/>
      <c r="DLV173" s="792"/>
      <c r="DLW173" s="792"/>
      <c r="DLX173" s="792"/>
      <c r="DLY173" s="792"/>
      <c r="DLZ173" s="792"/>
      <c r="DMA173" s="792"/>
      <c r="DMB173" s="792"/>
      <c r="DMC173" s="792"/>
      <c r="DMD173" s="792"/>
      <c r="DME173" s="792"/>
      <c r="DMF173" s="792"/>
      <c r="DMG173" s="792"/>
      <c r="DMH173" s="792"/>
      <c r="DMI173" s="792"/>
      <c r="DMJ173" s="792"/>
      <c r="DMK173" s="792"/>
      <c r="DML173" s="792"/>
      <c r="DMM173" s="792"/>
      <c r="DMN173" s="792"/>
      <c r="DMO173" s="792"/>
      <c r="DMP173" s="792"/>
      <c r="DMQ173" s="792"/>
      <c r="DMR173" s="792"/>
      <c r="DMS173" s="792"/>
      <c r="DMT173" s="792"/>
      <c r="DMU173" s="792"/>
      <c r="DMV173" s="792"/>
      <c r="DMW173" s="792"/>
      <c r="DMX173" s="792"/>
      <c r="DMY173" s="792"/>
      <c r="DMZ173" s="792"/>
      <c r="DNA173" s="792"/>
      <c r="DNB173" s="792"/>
      <c r="DNC173" s="792"/>
      <c r="DND173" s="792"/>
      <c r="DNE173" s="792"/>
      <c r="DNF173" s="792"/>
      <c r="DNG173" s="792"/>
      <c r="DNH173" s="792"/>
      <c r="DNI173" s="792"/>
      <c r="DNJ173" s="792"/>
      <c r="DNO173" s="1516"/>
      <c r="DNP173" s="1516"/>
      <c r="DNQ173" s="1516"/>
      <c r="DNR173" s="1516"/>
      <c r="DNS173" s="1516"/>
      <c r="DNT173" s="1516"/>
      <c r="DNU173" s="1516"/>
      <c r="DNV173" s="1516"/>
      <c r="DNW173" s="1516"/>
      <c r="DNX173" s="1516"/>
      <c r="DNY173" s="1516"/>
      <c r="DNZ173" s="1516"/>
      <c r="DOA173" s="1516"/>
      <c r="DOB173" s="1516"/>
      <c r="DOC173" s="1516"/>
      <c r="DOD173" s="1516"/>
      <c r="DOE173" s="1516"/>
      <c r="DOF173" s="1516"/>
      <c r="DOG173" s="1516"/>
      <c r="DOH173" s="1516"/>
      <c r="DOI173" s="1516"/>
      <c r="DOJ173" s="1516"/>
      <c r="DRM173" s="1516"/>
      <c r="DRN173" s="1516"/>
      <c r="DRO173" s="1516"/>
      <c r="DRP173" s="1516"/>
      <c r="DRQ173" s="1516"/>
      <c r="DRR173" s="1516"/>
      <c r="DRS173" s="1516"/>
      <c r="DRT173" s="1516"/>
      <c r="DRU173" s="1516"/>
      <c r="DRV173" s="1516"/>
      <c r="DRW173" s="1516"/>
      <c r="DRX173" s="1516"/>
      <c r="DRY173" s="1516"/>
      <c r="DRZ173" s="1516"/>
      <c r="DSA173" s="1516"/>
      <c r="DSB173" s="1516"/>
      <c r="DSC173" s="1516"/>
      <c r="DSD173" s="1516"/>
      <c r="DSE173" s="1516"/>
      <c r="DSF173" s="1516"/>
      <c r="DSG173" s="1516"/>
      <c r="DSH173" s="1516"/>
      <c r="DVF173" s="226"/>
      <c r="DVG173" s="226"/>
      <c r="DVH173" s="226"/>
      <c r="DVI173" s="226"/>
      <c r="DVJ173" s="226"/>
      <c r="DVK173" s="226"/>
      <c r="DVL173" s="226"/>
      <c r="DVM173" s="226"/>
      <c r="DVN173" s="226"/>
      <c r="DVO173" s="226"/>
      <c r="DVP173" s="226"/>
      <c r="DVQ173" s="226"/>
      <c r="DVR173" s="226"/>
      <c r="DVS173" s="226"/>
      <c r="DVT173" s="226"/>
      <c r="DVU173" s="226"/>
      <c r="DVV173" s="226"/>
      <c r="DVW173" s="226"/>
      <c r="DVX173" s="226"/>
      <c r="DVY173" s="226"/>
      <c r="DVZ173" s="226"/>
      <c r="DWA173" s="226"/>
      <c r="DWB173" s="226"/>
      <c r="DWC173" s="226"/>
      <c r="DWD173" s="226"/>
      <c r="DWE173" s="226"/>
      <c r="DWF173" s="226"/>
      <c r="DWG173" s="226"/>
      <c r="DWH173" s="226"/>
      <c r="DWI173" s="226"/>
      <c r="DWJ173" s="226"/>
      <c r="DWK173" s="226"/>
      <c r="DWL173" s="226"/>
      <c r="DWM173" s="226"/>
      <c r="DWN173" s="226"/>
      <c r="DWO173" s="226"/>
      <c r="DWP173" s="226"/>
      <c r="DWQ173" s="226"/>
      <c r="DWR173" s="226"/>
      <c r="DWS173" s="226"/>
      <c r="DWT173" s="226"/>
      <c r="DWU173" s="226"/>
      <c r="DWV173" s="226"/>
      <c r="DWW173" s="226"/>
      <c r="DWX173" s="226"/>
      <c r="DWY173" s="226"/>
      <c r="DWZ173" s="226"/>
      <c r="DXA173" s="226"/>
      <c r="DXB173" s="226"/>
      <c r="DXC173" s="226"/>
      <c r="DXD173" s="226"/>
      <c r="DXE173" s="226"/>
      <c r="DXF173" s="226"/>
      <c r="DXG173" s="226"/>
      <c r="DXH173" s="226"/>
      <c r="DXI173" s="226"/>
      <c r="DXJ173" s="226"/>
      <c r="DXK173" s="226"/>
      <c r="DXL173" s="226"/>
      <c r="DXM173" s="226"/>
      <c r="DXN173" s="226"/>
      <c r="DXO173" s="226"/>
      <c r="DXP173" s="226"/>
      <c r="DXQ173" s="226"/>
      <c r="DXR173" s="226"/>
      <c r="DXS173" s="226"/>
      <c r="DXT173" s="226"/>
      <c r="DXU173" s="226"/>
      <c r="DXV173" s="226"/>
      <c r="DXW173" s="226"/>
      <c r="DXX173" s="226"/>
      <c r="DXY173" s="226"/>
      <c r="DXZ173" s="226"/>
      <c r="DYA173" s="226"/>
      <c r="DYB173" s="226"/>
      <c r="DYC173" s="226"/>
      <c r="DYD173" s="226"/>
      <c r="DYE173" s="226"/>
      <c r="DYF173" s="226"/>
      <c r="DYG173" s="226"/>
      <c r="DYH173" s="226"/>
      <c r="DYI173" s="1502"/>
      <c r="DYJ173" s="1602"/>
      <c r="DYK173" s="611"/>
      <c r="DYL173" s="1502"/>
      <c r="DYM173" s="1602"/>
      <c r="DYN173" s="611"/>
      <c r="DYO173" s="1502"/>
      <c r="DYP173" s="1602"/>
      <c r="DYQ173" s="611"/>
      <c r="DYR173" s="611"/>
      <c r="DYS173" s="1502"/>
      <c r="DYT173" s="1602"/>
      <c r="DYU173" s="611"/>
      <c r="DYV173" s="1502"/>
      <c r="DYW173" s="1602"/>
      <c r="DYX173" s="611"/>
      <c r="DYY173" s="1502"/>
      <c r="DYZ173" s="1602"/>
      <c r="DZA173" s="226"/>
      <c r="DZB173" s="226"/>
      <c r="DZC173" s="226"/>
      <c r="DZD173" s="226"/>
      <c r="DZE173" s="226"/>
      <c r="DZF173" s="226"/>
      <c r="DZG173" s="226"/>
      <c r="DZH173" s="226"/>
      <c r="DZI173" s="226"/>
      <c r="DZJ173" s="226"/>
      <c r="DZK173" s="226"/>
      <c r="DZL173" s="226"/>
      <c r="DZM173" s="226"/>
      <c r="DZN173" s="226"/>
      <c r="DZO173" s="226"/>
      <c r="DZP173" s="226"/>
      <c r="DZQ173" s="226"/>
      <c r="DZR173" s="226"/>
      <c r="DZS173" s="226"/>
      <c r="DZT173" s="226"/>
      <c r="DZU173" s="226"/>
      <c r="DZV173" s="226"/>
      <c r="DZW173" s="226"/>
      <c r="DZX173" s="226"/>
      <c r="DZY173" s="226"/>
      <c r="DZZ173" s="226"/>
      <c r="EAA173" s="226"/>
      <c r="EAB173" s="226"/>
      <c r="EAC173" s="226"/>
      <c r="EAD173" s="226"/>
      <c r="EAE173" s="226"/>
      <c r="EAF173" s="226"/>
      <c r="EAG173" s="226"/>
      <c r="EAH173" s="226"/>
      <c r="EAI173" s="226"/>
      <c r="EAJ173" s="226"/>
      <c r="EAK173" s="226"/>
      <c r="EAL173" s="226"/>
      <c r="EAM173" s="226"/>
      <c r="EAN173" s="226"/>
      <c r="EAO173" s="226"/>
      <c r="EAP173" s="226"/>
      <c r="EAQ173" s="226"/>
      <c r="EAR173" s="226"/>
      <c r="EAS173" s="226"/>
      <c r="EAT173" s="226"/>
      <c r="EAU173" s="226"/>
      <c r="EAV173" s="226"/>
      <c r="EAW173" s="226"/>
      <c r="EAX173" s="226"/>
      <c r="EAY173" s="226"/>
      <c r="EAZ173" s="226"/>
      <c r="EBA173" s="226"/>
      <c r="EBB173" s="226"/>
      <c r="EBC173" s="226"/>
      <c r="EBD173" s="226"/>
      <c r="EBE173" s="226"/>
      <c r="EBF173" s="226"/>
      <c r="EBG173" s="226"/>
      <c r="EBH173" s="226"/>
      <c r="EBI173" s="226"/>
      <c r="EBJ173" s="226"/>
      <c r="EBK173" s="226"/>
      <c r="EBL173" s="226"/>
      <c r="EBM173" s="226"/>
      <c r="EBN173" s="226"/>
      <c r="EBO173" s="226"/>
      <c r="EBP173" s="226"/>
      <c r="EBQ173" s="226"/>
      <c r="EBR173" s="226"/>
      <c r="EBS173" s="226"/>
      <c r="EBT173" s="226"/>
      <c r="EBU173" s="226"/>
      <c r="EBV173" s="226"/>
      <c r="EBW173" s="226"/>
      <c r="EBX173" s="226"/>
      <c r="EBY173" s="226"/>
      <c r="EBZ173" s="226"/>
      <c r="ECA173" s="226"/>
      <c r="ECB173" s="226"/>
      <c r="ECC173" s="226"/>
      <c r="ECD173" s="226"/>
      <c r="ECE173" s="226"/>
      <c r="ECF173" s="226"/>
      <c r="ECG173" s="1502"/>
      <c r="ECH173" s="1602"/>
      <c r="ECI173" s="611"/>
      <c r="ECJ173" s="1502"/>
      <c r="ECK173" s="1602"/>
      <c r="ECL173" s="611"/>
      <c r="ECM173" s="1502"/>
      <c r="ECN173" s="1602"/>
      <c r="ECO173" s="611"/>
      <c r="ECP173" s="611"/>
      <c r="ECQ173" s="1502"/>
      <c r="ECR173" s="1602"/>
      <c r="ECS173" s="611"/>
      <c r="ECT173" s="1502"/>
      <c r="ECU173" s="1602"/>
      <c r="ECV173" s="611"/>
      <c r="ECW173" s="1502"/>
      <c r="ECX173" s="1602"/>
      <c r="ECY173" s="226"/>
      <c r="ECZ173" s="226"/>
      <c r="EDA173" s="226"/>
      <c r="EDB173" s="226"/>
      <c r="EDC173" s="226"/>
      <c r="EDD173" s="226"/>
      <c r="EDE173" s="226"/>
      <c r="EDF173" s="226"/>
      <c r="EDG173" s="226"/>
      <c r="EDH173" s="226"/>
      <c r="EDI173" s="226"/>
      <c r="EDJ173" s="226"/>
      <c r="EDK173" s="226"/>
      <c r="EDL173" s="226"/>
      <c r="EDM173" s="226"/>
      <c r="EDN173" s="226"/>
      <c r="EDO173" s="226"/>
      <c r="EDP173" s="226"/>
      <c r="EDQ173" s="226"/>
      <c r="EDR173" s="813"/>
      <c r="EDS173" s="813"/>
      <c r="EDT173" s="813"/>
      <c r="EDU173" s="813"/>
      <c r="EDV173" s="813"/>
      <c r="EDW173" s="813"/>
      <c r="EDX173" s="813"/>
      <c r="EDY173" s="813"/>
      <c r="EDZ173" s="813"/>
      <c r="EEA173" s="813"/>
      <c r="EEB173" s="813"/>
      <c r="EEC173" s="813"/>
      <c r="EED173" s="813"/>
      <c r="EEE173" s="813"/>
      <c r="EEF173" s="813"/>
      <c r="EEG173" s="813"/>
      <c r="EEH173" s="226"/>
      <c r="EEI173" s="226"/>
      <c r="EEJ173" s="226"/>
      <c r="EEK173" s="226"/>
      <c r="EEL173" s="226"/>
      <c r="EEM173" s="226"/>
      <c r="EEN173" s="226"/>
      <c r="EEO173" s="226"/>
      <c r="EEP173" s="226"/>
      <c r="EEQ173" s="226"/>
      <c r="EER173" s="226"/>
      <c r="EES173" s="226"/>
      <c r="EET173" s="226"/>
      <c r="EEU173" s="226"/>
      <c r="EEV173" s="226"/>
      <c r="EEW173" s="226"/>
      <c r="EEX173" s="226"/>
      <c r="EEY173" s="226"/>
      <c r="EEZ173" s="226"/>
      <c r="EFA173" s="226"/>
      <c r="EFB173" s="226"/>
      <c r="EFC173" s="226"/>
      <c r="EFD173" s="226"/>
      <c r="EFE173" s="226"/>
      <c r="EFF173" s="226"/>
      <c r="EFG173" s="226"/>
      <c r="EFH173" s="226"/>
      <c r="EFI173" s="226"/>
      <c r="EFJ173" s="226"/>
      <c r="EFK173" s="226"/>
      <c r="EFL173" s="226"/>
      <c r="EFM173" s="226"/>
      <c r="EFN173" s="226"/>
      <c r="EFO173" s="226"/>
      <c r="EFP173" s="226"/>
      <c r="EFQ173" s="226"/>
      <c r="EFR173" s="226"/>
      <c r="EFS173" s="226"/>
      <c r="EFT173" s="226"/>
      <c r="EFU173" s="226"/>
      <c r="EFV173" s="226"/>
      <c r="EFW173" s="226"/>
      <c r="EFX173" s="226"/>
      <c r="EFY173" s="226"/>
      <c r="EFZ173" s="226"/>
      <c r="EGA173" s="226"/>
      <c r="EGB173" s="226"/>
      <c r="EGC173" s="226"/>
      <c r="EGD173" s="226"/>
      <c r="EGE173" s="226"/>
      <c r="EGF173" s="226"/>
      <c r="EGG173" s="226"/>
      <c r="EGH173" s="226"/>
      <c r="EGI173" s="226"/>
      <c r="EGJ173" s="226"/>
      <c r="EGK173" s="226"/>
      <c r="EGL173" s="226"/>
      <c r="EGM173" s="226"/>
      <c r="EGN173" s="226"/>
      <c r="EGO173" s="226"/>
      <c r="EGP173" s="226"/>
      <c r="EGQ173" s="226"/>
      <c r="EGR173" s="226"/>
      <c r="EGS173" s="226"/>
      <c r="EGT173" s="226"/>
      <c r="EGU173" s="226"/>
      <c r="EGV173" s="226"/>
      <c r="EGW173" s="226"/>
      <c r="EGX173" s="226"/>
      <c r="EGY173" s="226"/>
      <c r="EGZ173" s="226"/>
      <c r="EHA173" s="226"/>
      <c r="EHB173" s="226"/>
      <c r="EHC173" s="226"/>
      <c r="EHD173" s="226"/>
      <c r="EHE173" s="226"/>
      <c r="EHF173" s="226"/>
      <c r="EHG173" s="226"/>
      <c r="EHH173" s="226"/>
      <c r="EHI173" s="226"/>
      <c r="EHJ173" s="226"/>
      <c r="EHK173" s="226"/>
      <c r="EHL173" s="226"/>
      <c r="EHM173" s="226"/>
      <c r="EHN173" s="226"/>
      <c r="EHO173" s="226"/>
      <c r="EHP173" s="226"/>
      <c r="EHQ173" s="226"/>
      <c r="EHR173" s="226"/>
      <c r="EHS173" s="226"/>
      <c r="EHT173" s="226"/>
      <c r="EHU173" s="226"/>
      <c r="EHV173" s="226"/>
      <c r="EHW173" s="226"/>
      <c r="EHX173" s="226"/>
      <c r="EHY173" s="1502"/>
      <c r="EHZ173" s="1602"/>
      <c r="EIA173" s="611"/>
      <c r="EIB173" s="1502"/>
      <c r="EIC173" s="1602"/>
      <c r="EID173" s="611"/>
      <c r="EIE173" s="1502"/>
      <c r="EIF173" s="1602"/>
      <c r="EIG173" s="611"/>
      <c r="EIH173" s="611"/>
      <c r="EII173" s="1502"/>
      <c r="EIJ173" s="1602"/>
      <c r="EIK173" s="611"/>
      <c r="EIL173" s="1502"/>
      <c r="EIM173" s="1602"/>
      <c r="EIN173" s="611"/>
      <c r="EIO173" s="1502"/>
      <c r="EIP173" s="1602"/>
      <c r="EIQ173" s="226"/>
      <c r="EIR173" s="226"/>
      <c r="EIS173" s="226"/>
      <c r="EIT173" s="226"/>
      <c r="EIU173" s="226"/>
      <c r="EIV173" s="226"/>
      <c r="EIW173" s="226"/>
      <c r="EIX173" s="226"/>
      <c r="EIY173" s="226"/>
      <c r="EIZ173" s="226"/>
      <c r="EJA173" s="226"/>
      <c r="EJB173" s="226"/>
      <c r="EJC173" s="226"/>
      <c r="EJD173" s="226"/>
      <c r="EJE173" s="226"/>
      <c r="EJF173" s="226"/>
      <c r="EJG173" s="226"/>
      <c r="EJH173" s="226"/>
      <c r="EJI173" s="226"/>
      <c r="EJJ173" s="226"/>
      <c r="EJK173" s="226"/>
      <c r="EJL173" s="226"/>
      <c r="EJM173" s="226"/>
      <c r="EJN173" s="226"/>
      <c r="EJO173" s="226"/>
      <c r="EJP173" s="226"/>
      <c r="EJQ173" s="226"/>
      <c r="EKC173" s="1374"/>
      <c r="EKD173" s="1374"/>
      <c r="EKE173" s="1374"/>
      <c r="EKF173" s="1374"/>
      <c r="EKG173" s="1374"/>
      <c r="EKH173" s="1374"/>
      <c r="EKI173" s="1374"/>
      <c r="EKJ173" s="1374"/>
      <c r="EKK173" s="1374"/>
      <c r="EKL173" s="1374"/>
      <c r="EKM173" s="1374"/>
      <c r="EKN173" s="1374"/>
      <c r="EKO173" s="1374"/>
      <c r="EKP173" s="1374"/>
      <c r="EKQ173" s="1374"/>
      <c r="EKR173" s="1374"/>
      <c r="EKS173" s="1374"/>
      <c r="EKT173" s="1374"/>
      <c r="EKU173" s="1374"/>
      <c r="EKV173" s="1374"/>
      <c r="EKW173" s="1374"/>
      <c r="EKX173" s="1374"/>
      <c r="EKY173" s="1374"/>
      <c r="EKZ173" s="1374"/>
      <c r="ELA173" s="1374"/>
      <c r="ELB173" s="1374"/>
      <c r="ELC173" s="1374"/>
      <c r="ELD173" s="1374"/>
      <c r="ELE173" s="1374"/>
      <c r="ELF173" s="1374"/>
      <c r="ELG173" s="1374"/>
      <c r="ELH173" s="1374"/>
      <c r="ELI173" s="1374"/>
      <c r="ELJ173" s="1374"/>
      <c r="ELK173" s="1374"/>
      <c r="ELL173" s="1374"/>
      <c r="ELM173" s="1374"/>
      <c r="ELN173" s="1374"/>
      <c r="ELO173" s="1374"/>
      <c r="ELP173" s="1374"/>
      <c r="ELQ173" s="1374"/>
      <c r="ELR173" s="1374"/>
      <c r="ELS173" s="1374"/>
      <c r="ELT173" s="1374"/>
      <c r="ELU173" s="1374"/>
      <c r="ELV173" s="1374"/>
      <c r="ELW173" s="1374"/>
      <c r="ELX173" s="1374"/>
      <c r="ELY173" s="1374"/>
      <c r="ELZ173" s="1374"/>
      <c r="EMA173" s="1374"/>
      <c r="EMB173" s="1374"/>
      <c r="EMC173" s="1374"/>
      <c r="EMD173" s="1374"/>
      <c r="EME173" s="1374"/>
      <c r="EMF173" s="1374"/>
      <c r="EMG173" s="1374"/>
      <c r="EMH173" s="1374"/>
      <c r="ENM173" s="1516"/>
      <c r="ENN173" s="1516"/>
      <c r="ENO173" s="1516"/>
      <c r="ENP173" s="1516"/>
      <c r="ENQ173" s="1516"/>
      <c r="ENR173" s="1516"/>
      <c r="ENS173" s="1516"/>
      <c r="ENT173" s="1516"/>
      <c r="ENU173" s="1516"/>
      <c r="ENV173" s="1516"/>
      <c r="ENW173" s="1516"/>
      <c r="ENX173" s="1516"/>
      <c r="ENY173" s="1516"/>
      <c r="ENZ173" s="1516"/>
      <c r="EOA173" s="1516"/>
      <c r="EOB173" s="1516"/>
      <c r="EOC173" s="1516"/>
      <c r="EOD173" s="1516"/>
      <c r="EOE173" s="1516"/>
      <c r="EOF173" s="1516"/>
      <c r="EOG173" s="1516"/>
      <c r="EOH173" s="1516"/>
      <c r="EQE173" s="1516"/>
      <c r="EQF173" s="1516"/>
      <c r="EQG173" s="1516"/>
      <c r="EQH173" s="1516"/>
      <c r="EQI173" s="1516"/>
      <c r="EQJ173" s="1516"/>
      <c r="EQK173" s="1516"/>
      <c r="EQL173" s="1516"/>
      <c r="EQM173" s="1516"/>
      <c r="EQN173" s="1516"/>
      <c r="EQO173" s="1516"/>
      <c r="EQP173" s="1516"/>
      <c r="EQQ173" s="1516"/>
      <c r="EQR173" s="1516"/>
      <c r="EQS173" s="1516"/>
      <c r="EQT173" s="1516"/>
      <c r="EQU173" s="1516"/>
      <c r="EQV173" s="1516"/>
      <c r="EQW173" s="1516"/>
      <c r="EQX173" s="1516"/>
      <c r="EQY173" s="1516"/>
      <c r="EQZ173" s="1516"/>
    </row>
    <row r="174" spans="1:998 1031:2032 2065:3906" ht="15" customHeight="1">
      <c r="BA174" s="1378" t="str">
        <f>Dev!$CY$148</f>
        <v>PRLCpl serial no.:</v>
      </c>
      <c r="BB174" s="1378"/>
      <c r="BC174" s="1378"/>
      <c r="BD174" s="1378"/>
      <c r="BE174" s="1378"/>
      <c r="BF174" s="1378"/>
      <c r="BG174" s="1378"/>
      <c r="BH174" s="1378"/>
      <c r="BI174" s="1378"/>
      <c r="BJ174" s="1378"/>
      <c r="BL174" s="1379">
        <f ca="1">INDIRECT(ADDRESS(BA194,Dev!$DJ$148,,,Table!$A$1))</f>
        <v>1737007000014</v>
      </c>
      <c r="BM174" s="1380"/>
      <c r="BN174" s="1380"/>
      <c r="BO174" s="1380"/>
      <c r="BP174" s="1380"/>
      <c r="BQ174" s="1380"/>
      <c r="BR174" s="1380"/>
      <c r="BS174" s="1380"/>
      <c r="BT174" s="1380"/>
      <c r="BU174" s="1380"/>
      <c r="BV174" s="1380"/>
      <c r="CM174" s="1378" t="str">
        <f>Dev!$CY$148</f>
        <v>PRLCpl serial no.:</v>
      </c>
      <c r="CN174" s="1378"/>
      <c r="CO174" s="1378"/>
      <c r="CP174" s="1378"/>
      <c r="CQ174" s="1378"/>
      <c r="CR174" s="1378"/>
      <c r="CS174" s="1378"/>
      <c r="CT174" s="1378"/>
      <c r="CU174" s="1378"/>
      <c r="CV174" s="1378"/>
      <c r="CX174" s="1379">
        <f ca="1">INDIRECT(ADDRESS(CM194,Dev!$DJ$148,,,Table!$A$1))</f>
        <v>1737007000021</v>
      </c>
      <c r="CY174" s="1380"/>
      <c r="CZ174" s="1380"/>
      <c r="DA174" s="1380"/>
      <c r="DB174" s="1380"/>
      <c r="DC174" s="1380"/>
      <c r="DD174" s="1380"/>
      <c r="DE174" s="1380"/>
      <c r="DF174" s="1380"/>
      <c r="DG174" s="1380"/>
      <c r="DH174" s="1380"/>
      <c r="EO174" s="1378" t="str">
        <f>Dev!$CY$148</f>
        <v>PRLCpl serial no.:</v>
      </c>
      <c r="EP174" s="1378"/>
      <c r="EQ174" s="1378"/>
      <c r="ER174" s="1378"/>
      <c r="ES174" s="1378"/>
      <c r="ET174" s="1378"/>
      <c r="EU174" s="1378"/>
      <c r="EV174" s="1378"/>
      <c r="EW174" s="1378"/>
      <c r="EX174" s="1378"/>
      <c r="EZ174" s="1379">
        <f ca="1">INDIRECT(ADDRESS(EO194,Dev!$DJ$148,,,Table!$A$1))</f>
        <v>1737007000038</v>
      </c>
      <c r="FA174" s="1380"/>
      <c r="FB174" s="1380"/>
      <c r="FC174" s="1380"/>
      <c r="FD174" s="1380"/>
      <c r="FE174" s="1380"/>
      <c r="FF174" s="1380"/>
      <c r="FG174" s="1380"/>
      <c r="FH174" s="1380"/>
      <c r="FI174" s="1380"/>
      <c r="FJ174" s="1380"/>
      <c r="GQ174" s="1378" t="str">
        <f>Dev!$CY$148</f>
        <v>PRLCpl serial no.:</v>
      </c>
      <c r="GR174" s="1378"/>
      <c r="GS174" s="1378"/>
      <c r="GT174" s="1378"/>
      <c r="GU174" s="1378"/>
      <c r="GV174" s="1378"/>
      <c r="GW174" s="1378"/>
      <c r="GX174" s="1378"/>
      <c r="GY174" s="1378"/>
      <c r="GZ174" s="1378"/>
      <c r="HB174" s="1379">
        <f ca="1">INDIRECT(ADDRESS(GQ194,Dev!$DJ$148,,,Table!$A$1))</f>
        <v>1737007000045</v>
      </c>
      <c r="HC174" s="1380"/>
      <c r="HD174" s="1380"/>
      <c r="HE174" s="1380"/>
      <c r="HF174" s="1380"/>
      <c r="HG174" s="1380"/>
      <c r="HH174" s="1380"/>
      <c r="HI174" s="1380"/>
      <c r="HJ174" s="1380"/>
      <c r="HK174" s="1380"/>
      <c r="HL174" s="1380"/>
      <c r="IS174" s="1378" t="str">
        <f>Dev!$CY$148</f>
        <v>PRLCpl serial no.:</v>
      </c>
      <c r="IT174" s="1378"/>
      <c r="IU174" s="1378"/>
      <c r="IV174" s="1378"/>
      <c r="IW174" s="1378"/>
      <c r="IX174" s="1378"/>
      <c r="IY174" s="1378"/>
      <c r="IZ174" s="1378"/>
      <c r="JA174" s="1378"/>
      <c r="JB174" s="1378"/>
      <c r="JD174" s="1379">
        <f ca="1">INDIRECT(ADDRESS(IS194,Dev!$DJ$148,,,Table!$A$1))</f>
        <v>1737007000052</v>
      </c>
      <c r="JE174" s="1380"/>
      <c r="JF174" s="1380"/>
      <c r="JG174" s="1380"/>
      <c r="JH174" s="1380"/>
      <c r="JI174" s="1380"/>
      <c r="JJ174" s="1380"/>
      <c r="JK174" s="1380"/>
      <c r="JL174" s="1380"/>
      <c r="JM174" s="1380"/>
      <c r="JN174" s="1380"/>
      <c r="KU174" s="1378" t="str">
        <f>Dev!$CY$148</f>
        <v>PRLCpl serial no.:</v>
      </c>
      <c r="KV174" s="1378"/>
      <c r="KW174" s="1378"/>
      <c r="KX174" s="1378"/>
      <c r="KY174" s="1378"/>
      <c r="KZ174" s="1378"/>
      <c r="LA174" s="1378"/>
      <c r="LB174" s="1378"/>
      <c r="LC174" s="1378"/>
      <c r="LD174" s="1378"/>
      <c r="LF174" s="1379">
        <f ca="1">INDIRECT(ADDRESS(KU194,Dev!$DJ$148,,,Table!$A$1))</f>
        <v>1737007000069</v>
      </c>
      <c r="LG174" s="1380"/>
      <c r="LH174" s="1380"/>
      <c r="LI174" s="1380"/>
      <c r="LJ174" s="1380"/>
      <c r="LK174" s="1380"/>
      <c r="LL174" s="1380"/>
      <c r="LM174" s="1380"/>
      <c r="LN174" s="1380"/>
      <c r="LO174" s="1380"/>
      <c r="LP174" s="1380"/>
      <c r="MW174" s="1378" t="str">
        <f>Dev!$CY$148</f>
        <v>PRLCpl serial no.:</v>
      </c>
      <c r="MX174" s="1378"/>
      <c r="MY174" s="1378"/>
      <c r="MZ174" s="1378"/>
      <c r="NA174" s="1378"/>
      <c r="NB174" s="1378"/>
      <c r="NC174" s="1378"/>
      <c r="ND174" s="1378"/>
      <c r="NE174" s="1378"/>
      <c r="NF174" s="1378"/>
      <c r="NH174" s="1379">
        <f ca="1">INDIRECT(ADDRESS(MW194,Dev!$DJ$148,,,Table!$A$1))</f>
        <v>1737007000076</v>
      </c>
      <c r="NI174" s="1380"/>
      <c r="NJ174" s="1380"/>
      <c r="NK174" s="1380"/>
      <c r="NL174" s="1380"/>
      <c r="NM174" s="1380"/>
      <c r="NN174" s="1380"/>
      <c r="NO174" s="1380"/>
      <c r="NP174" s="1380"/>
      <c r="NQ174" s="1380"/>
      <c r="NR174" s="1380"/>
      <c r="OI174" s="1378" t="str">
        <f>Dev!$CY$148</f>
        <v>PRLCpl serial no.:</v>
      </c>
      <c r="OJ174" s="1378"/>
      <c r="OK174" s="1378"/>
      <c r="OL174" s="1378"/>
      <c r="OM174" s="1378"/>
      <c r="ON174" s="1378"/>
      <c r="OO174" s="1378"/>
      <c r="OP174" s="1378"/>
      <c r="OQ174" s="1378"/>
      <c r="OR174" s="1378"/>
      <c r="OT174" s="1379">
        <f ca="1">INDIRECT(ADDRESS(OI194,Dev!$DJ$148,,,Table!$A$1))</f>
        <v>1737007000083</v>
      </c>
      <c r="OU174" s="1380"/>
      <c r="OV174" s="1380"/>
      <c r="OW174" s="1380"/>
      <c r="OX174" s="1380"/>
      <c r="OY174" s="1380"/>
      <c r="OZ174" s="1380"/>
      <c r="PA174" s="1380"/>
      <c r="PB174" s="1380"/>
      <c r="PC174" s="1380"/>
      <c r="PD174" s="1380"/>
      <c r="PU174" s="1378" t="str">
        <f>Dev!$CY$148</f>
        <v>PRLCpl serial no.:</v>
      </c>
      <c r="PV174" s="1378"/>
      <c r="PW174" s="1378"/>
      <c r="PX174" s="1378"/>
      <c r="PY174" s="1378"/>
      <c r="PZ174" s="1378"/>
      <c r="QA174" s="1378"/>
      <c r="QB174" s="1378"/>
      <c r="QC174" s="1378"/>
      <c r="QD174" s="1378"/>
      <c r="QF174" s="1379">
        <f ca="1">INDIRECT(ADDRESS(PU194,Dev!$DJ$148,,,Table!$A$1))</f>
        <v>1737007000090</v>
      </c>
      <c r="QG174" s="1380"/>
      <c r="QH174" s="1380"/>
      <c r="QI174" s="1380"/>
      <c r="QJ174" s="1380"/>
      <c r="QK174" s="1380"/>
      <c r="QL174" s="1380"/>
      <c r="QM174" s="1380"/>
      <c r="QN174" s="1380"/>
      <c r="QO174" s="1380"/>
      <c r="QP174" s="1380"/>
      <c r="RW174" s="1378" t="str">
        <f>Dev!$CY$148</f>
        <v>PRLCpl serial no.:</v>
      </c>
      <c r="RX174" s="1378"/>
      <c r="RY174" s="1378"/>
      <c r="RZ174" s="1378"/>
      <c r="SA174" s="1378"/>
      <c r="SB174" s="1378"/>
      <c r="SC174" s="1378"/>
      <c r="SD174" s="1378"/>
      <c r="SE174" s="1378"/>
      <c r="SF174" s="1378"/>
      <c r="SH174" s="1379">
        <f ca="1">INDIRECT(ADDRESS(RW194,Dev!$DJ$148,,,Table!$A$1))</f>
        <v>1737007000106</v>
      </c>
      <c r="SI174" s="1380"/>
      <c r="SJ174" s="1380"/>
      <c r="SK174" s="1380"/>
      <c r="SL174" s="1380"/>
      <c r="SM174" s="1380"/>
      <c r="SN174" s="1380"/>
      <c r="SO174" s="1380"/>
      <c r="SP174" s="1380"/>
      <c r="SQ174" s="1380"/>
      <c r="SR174" s="1380"/>
      <c r="TY174" s="1378" t="str">
        <f>Dev!$CY$148</f>
        <v>PRLCpl serial no.:</v>
      </c>
      <c r="TZ174" s="1378"/>
      <c r="UA174" s="1378"/>
      <c r="UB174" s="1378"/>
      <c r="UC174" s="1378"/>
      <c r="UD174" s="1378"/>
      <c r="UE174" s="1378"/>
      <c r="UF174" s="1378"/>
      <c r="UG174" s="1378"/>
      <c r="UH174" s="1378"/>
      <c r="UJ174" s="1379">
        <f ca="1">INDIRECT(ADDRESS(TY194,Dev!$DJ$148,,,Table!$A$1))</f>
        <v>1741007000110</v>
      </c>
      <c r="UK174" s="1380"/>
      <c r="UL174" s="1380"/>
      <c r="UM174" s="1380"/>
      <c r="UN174" s="1380"/>
      <c r="UO174" s="1380"/>
      <c r="UP174" s="1380"/>
      <c r="UQ174" s="1380"/>
      <c r="UR174" s="1380"/>
      <c r="US174" s="1380"/>
      <c r="UT174" s="1380"/>
      <c r="WA174" s="1378" t="str">
        <f>Dev!$CY$148</f>
        <v>PRLCpl serial no.:</v>
      </c>
      <c r="WB174" s="1378"/>
      <c r="WC174" s="1378"/>
      <c r="WD174" s="1378"/>
      <c r="WE174" s="1378"/>
      <c r="WF174" s="1378"/>
      <c r="WG174" s="1378"/>
      <c r="WH174" s="1378"/>
      <c r="WI174" s="1378"/>
      <c r="WJ174" s="1378"/>
      <c r="WL174" s="1379">
        <f ca="1">INDIRECT(ADDRESS(WA194,Dev!$DJ$148,,,Table!$A$1))</f>
        <v>1741007000127</v>
      </c>
      <c r="WM174" s="1380"/>
      <c r="WN174" s="1380"/>
      <c r="WO174" s="1380"/>
      <c r="WP174" s="1380"/>
      <c r="WQ174" s="1380"/>
      <c r="WR174" s="1380"/>
      <c r="WS174" s="1380"/>
      <c r="WT174" s="1380"/>
      <c r="WU174" s="1380"/>
      <c r="WV174" s="1380"/>
      <c r="YC174" s="1378" t="str">
        <f>Dev!$CY$148</f>
        <v>PRLCpl serial no.:</v>
      </c>
      <c r="YD174" s="1378"/>
      <c r="YE174" s="1378"/>
      <c r="YF174" s="1378"/>
      <c r="YG174" s="1378"/>
      <c r="YH174" s="1378"/>
      <c r="YI174" s="1378"/>
      <c r="YJ174" s="1378"/>
      <c r="YK174" s="1378"/>
      <c r="YL174" s="1378"/>
      <c r="YN174" s="1379">
        <f ca="1">INDIRECT(ADDRESS(YC194,Dev!$DJ$148,,,Table!$A$1))</f>
        <v>1741007000134</v>
      </c>
      <c r="YO174" s="1380"/>
      <c r="YP174" s="1380"/>
      <c r="YQ174" s="1380"/>
      <c r="YR174" s="1380"/>
      <c r="YS174" s="1380"/>
      <c r="YT174" s="1380"/>
      <c r="YU174" s="1380"/>
      <c r="YV174" s="1380"/>
      <c r="YW174" s="1380"/>
      <c r="YX174" s="1380"/>
      <c r="AAE174" s="1378" t="str">
        <f>Dev!$CY$148</f>
        <v>PRLCpl serial no.:</v>
      </c>
      <c r="AAF174" s="1378"/>
      <c r="AAG174" s="1378"/>
      <c r="AAH174" s="1378"/>
      <c r="AAI174" s="1378"/>
      <c r="AAJ174" s="1378"/>
      <c r="AAK174" s="1378"/>
      <c r="AAL174" s="1378"/>
      <c r="AAM174" s="1378"/>
      <c r="AAN174" s="1378"/>
      <c r="AAP174" s="1379">
        <f ca="1">INDIRECT(ADDRESS(AAE194,Dev!$DJ$148,,,Table!$A$1))</f>
        <v>1741007000141</v>
      </c>
      <c r="AAQ174" s="1380"/>
      <c r="AAR174" s="1380"/>
      <c r="AAS174" s="1380"/>
      <c r="AAT174" s="1380"/>
      <c r="AAU174" s="1380"/>
      <c r="AAV174" s="1380"/>
      <c r="AAW174" s="1380"/>
      <c r="AAX174" s="1380"/>
      <c r="AAY174" s="1380"/>
      <c r="AAZ174" s="1380"/>
      <c r="ACG174" s="1378" t="str">
        <f>Dev!$CY$148</f>
        <v>PRLCpl serial no.:</v>
      </c>
      <c r="ACH174" s="1378"/>
      <c r="ACI174" s="1378"/>
      <c r="ACJ174" s="1378"/>
      <c r="ACK174" s="1378"/>
      <c r="ACL174" s="1378"/>
      <c r="ACM174" s="1378"/>
      <c r="ACN174" s="1378"/>
      <c r="ACO174" s="1378"/>
      <c r="ACP174" s="1378"/>
      <c r="ACR174" s="1379">
        <f ca="1">INDIRECT(ADDRESS(ACG194,Dev!$DJ$148,,,Table!$A$1))</f>
        <v>1741007000158</v>
      </c>
      <c r="ACS174" s="1380"/>
      <c r="ACT174" s="1380"/>
      <c r="ACU174" s="1380"/>
      <c r="ACV174" s="1380"/>
      <c r="ACW174" s="1380"/>
      <c r="ACX174" s="1380"/>
      <c r="ACY174" s="1380"/>
      <c r="ACZ174" s="1380"/>
      <c r="ADA174" s="1380"/>
      <c r="ADB174" s="1380"/>
      <c r="AEI174" s="1378" t="str">
        <f>Dev!$CY$148</f>
        <v>PRLCpl serial no.:</v>
      </c>
      <c r="AEJ174" s="1378"/>
      <c r="AEK174" s="1378"/>
      <c r="AEL174" s="1378"/>
      <c r="AEM174" s="1378"/>
      <c r="AEN174" s="1378"/>
      <c r="AEO174" s="1378"/>
      <c r="AEP174" s="1378"/>
      <c r="AEQ174" s="1378"/>
      <c r="AER174" s="1378"/>
      <c r="AET174" s="1379">
        <f ca="1">INDIRECT(ADDRESS(AEI194,Dev!$DJ$148,,,Table!$A$1))</f>
        <v>1741007000165</v>
      </c>
      <c r="AEU174" s="1380"/>
      <c r="AEV174" s="1380"/>
      <c r="AEW174" s="1380"/>
      <c r="AEX174" s="1380"/>
      <c r="AEY174" s="1380"/>
      <c r="AEZ174" s="1380"/>
      <c r="AFA174" s="1380"/>
      <c r="AFB174" s="1380"/>
      <c r="AFC174" s="1380"/>
      <c r="AFD174" s="1380"/>
      <c r="AGK174" s="1378" t="str">
        <f>Dev!$CY$148</f>
        <v>PRLCpl serial no.:</v>
      </c>
      <c r="AGL174" s="1378"/>
      <c r="AGM174" s="1378"/>
      <c r="AGN174" s="1378"/>
      <c r="AGO174" s="1378"/>
      <c r="AGP174" s="1378"/>
      <c r="AGQ174" s="1378"/>
      <c r="AGR174" s="1378"/>
      <c r="AGS174" s="1378"/>
      <c r="AGT174" s="1378"/>
      <c r="AGV174" s="1379">
        <f ca="1">INDIRECT(ADDRESS(AGK194,Dev!$DJ$148,,,Table!$A$1))</f>
        <v>1741007000172</v>
      </c>
      <c r="AGW174" s="1380"/>
      <c r="AGX174" s="1380"/>
      <c r="AGY174" s="1380"/>
      <c r="AGZ174" s="1380"/>
      <c r="AHA174" s="1380"/>
      <c r="AHB174" s="1380"/>
      <c r="AHC174" s="1380"/>
      <c r="AHD174" s="1380"/>
      <c r="AHE174" s="1380"/>
      <c r="AHF174" s="1380"/>
      <c r="AIM174" s="1378" t="str">
        <f>Dev!$CY$148</f>
        <v>PRLCpl serial no.:</v>
      </c>
      <c r="AIN174" s="1378"/>
      <c r="AIO174" s="1378"/>
      <c r="AIP174" s="1378"/>
      <c r="AIQ174" s="1378"/>
      <c r="AIR174" s="1378"/>
      <c r="AIS174" s="1378"/>
      <c r="AIT174" s="1378"/>
      <c r="AIU174" s="1378"/>
      <c r="AIV174" s="1378"/>
      <c r="AIX174" s="1379">
        <f ca="1">INDIRECT(ADDRESS(AIM194,Dev!$DJ$148,,,Table!$A$1))</f>
        <v>1741007000189</v>
      </c>
      <c r="AIY174" s="1380"/>
      <c r="AIZ174" s="1380"/>
      <c r="AJA174" s="1380"/>
      <c r="AJB174" s="1380"/>
      <c r="AJC174" s="1380"/>
      <c r="AJD174" s="1380"/>
      <c r="AJE174" s="1380"/>
      <c r="AJF174" s="1380"/>
      <c r="AJG174" s="1380"/>
      <c r="AJH174" s="1380"/>
      <c r="AKO174" s="1378" t="str">
        <f>Dev!$CY$148</f>
        <v>PRLCpl serial no.:</v>
      </c>
      <c r="AKP174" s="1378"/>
      <c r="AKQ174" s="1378"/>
      <c r="AKR174" s="1378"/>
      <c r="AKS174" s="1378"/>
      <c r="AKT174" s="1378"/>
      <c r="AKU174" s="1378"/>
      <c r="AKV174" s="1378"/>
      <c r="AKW174" s="1378"/>
      <c r="AKX174" s="1378"/>
      <c r="AKZ174" s="1379">
        <f ca="1">INDIRECT(ADDRESS(AKO194,Dev!$DJ$148,,,Table!$A$1))</f>
        <v>1741007000196</v>
      </c>
      <c r="ALA174" s="1380"/>
      <c r="ALB174" s="1380"/>
      <c r="ALC174" s="1380"/>
      <c r="ALD174" s="1380"/>
      <c r="ALE174" s="1380"/>
      <c r="ALF174" s="1380"/>
      <c r="ALG174" s="1380"/>
      <c r="ALH174" s="1380"/>
      <c r="ALI174" s="1380"/>
      <c r="ALJ174" s="1380"/>
      <c r="AMQ174" s="1378" t="str">
        <f>Dev!$CY$148</f>
        <v>PRLCpl serial no.:</v>
      </c>
      <c r="AMR174" s="1378"/>
      <c r="AMS174" s="1378"/>
      <c r="AMT174" s="1378"/>
      <c r="AMU174" s="1378"/>
      <c r="AMV174" s="1378"/>
      <c r="AMW174" s="1378"/>
      <c r="AMX174" s="1378"/>
      <c r="AMY174" s="1378"/>
      <c r="AMZ174" s="1378"/>
      <c r="ANB174" s="1379">
        <f ca="1">INDIRECT(ADDRESS(AMQ194,Dev!$DJ$148,,,Table!$A$1))</f>
        <v>1741007000202</v>
      </c>
      <c r="ANC174" s="1380"/>
      <c r="AND174" s="1380"/>
      <c r="ANE174" s="1380"/>
      <c r="ANF174" s="1380"/>
      <c r="ANG174" s="1380"/>
      <c r="ANH174" s="1380"/>
      <c r="ANI174" s="1380"/>
      <c r="ANJ174" s="1380"/>
      <c r="ANK174" s="1380"/>
      <c r="ANL174" s="1380"/>
      <c r="AOS174" s="1378" t="str">
        <f>Dev!$CY$148</f>
        <v>PRLCpl serial no.:</v>
      </c>
      <c r="AOT174" s="1378"/>
      <c r="AOU174" s="1378"/>
      <c r="AOV174" s="1378"/>
      <c r="AOW174" s="1378"/>
      <c r="AOX174" s="1378"/>
      <c r="AOY174" s="1378"/>
      <c r="AOZ174" s="1378"/>
      <c r="APA174" s="1378"/>
      <c r="APB174" s="1378"/>
      <c r="APD174" s="1379">
        <f ca="1">INDIRECT(ADDRESS(AOS194,Dev!$DJ$148,,,Table!$A$1))</f>
        <v>1741007000219</v>
      </c>
      <c r="APE174" s="1380"/>
      <c r="APF174" s="1380"/>
      <c r="APG174" s="1380"/>
      <c r="APH174" s="1380"/>
      <c r="API174" s="1380"/>
      <c r="APJ174" s="1380"/>
      <c r="APK174" s="1380"/>
      <c r="APL174" s="1380"/>
      <c r="APM174" s="1380"/>
      <c r="APN174" s="1380"/>
      <c r="AQU174" s="1378" t="str">
        <f>Dev!$CY$148</f>
        <v>PRLCpl serial no.:</v>
      </c>
      <c r="AQV174" s="1378"/>
      <c r="AQW174" s="1378"/>
      <c r="AQX174" s="1378"/>
      <c r="AQY174" s="1378"/>
      <c r="AQZ174" s="1378"/>
      <c r="ARA174" s="1378"/>
      <c r="ARB174" s="1378"/>
      <c r="ARC174" s="1378"/>
      <c r="ARD174" s="1378"/>
      <c r="ARF174" s="1379">
        <f ca="1">INDIRECT(ADDRESS(AQU194,Dev!$DJ$148,,,Table!$A$1))</f>
        <v>1741007000226</v>
      </c>
      <c r="ARG174" s="1380"/>
      <c r="ARH174" s="1380"/>
      <c r="ARI174" s="1380"/>
      <c r="ARJ174" s="1380"/>
      <c r="ARK174" s="1380"/>
      <c r="ARL174" s="1380"/>
      <c r="ARM174" s="1380"/>
      <c r="ARN174" s="1380"/>
      <c r="ARO174" s="1380"/>
      <c r="ARP174" s="1380"/>
      <c r="ASW174" s="1378" t="str">
        <f>Dev!$CY$148</f>
        <v>PRLCpl serial no.:</v>
      </c>
      <c r="ASX174" s="1378"/>
      <c r="ASY174" s="1378"/>
      <c r="ASZ174" s="1378"/>
      <c r="ATA174" s="1378"/>
      <c r="ATB174" s="1378"/>
      <c r="ATC174" s="1378"/>
      <c r="ATD174" s="1378"/>
      <c r="ATE174" s="1378"/>
      <c r="ATF174" s="1378"/>
      <c r="ATH174" s="1379">
        <f ca="1">INDIRECT(ADDRESS(ASW194,Dev!$DJ$148,,,Table!$A$1))</f>
        <v>1746007000238</v>
      </c>
      <c r="ATI174" s="1380"/>
      <c r="ATJ174" s="1380"/>
      <c r="ATK174" s="1380"/>
      <c r="ATL174" s="1380"/>
      <c r="ATM174" s="1380"/>
      <c r="ATN174" s="1380"/>
      <c r="ATO174" s="1380"/>
      <c r="ATP174" s="1380"/>
      <c r="ATQ174" s="1380"/>
      <c r="ATR174" s="1380"/>
      <c r="AUI174" s="1378" t="str">
        <f>Dev!$CY$148</f>
        <v>PRLCpl serial no.:</v>
      </c>
      <c r="AUJ174" s="1378"/>
      <c r="AUK174" s="1378"/>
      <c r="AUL174" s="1378"/>
      <c r="AUM174" s="1378"/>
      <c r="AUN174" s="1378"/>
      <c r="AUO174" s="1378"/>
      <c r="AUP174" s="1378"/>
      <c r="AUQ174" s="1378"/>
      <c r="AUR174" s="1378"/>
      <c r="AUS174" s="1367"/>
      <c r="AUT174" s="1379">
        <f>Table!$J$76</f>
        <v>1751007000614</v>
      </c>
      <c r="AUU174" s="1380"/>
      <c r="AUV174" s="1380"/>
      <c r="AUW174" s="1380"/>
      <c r="AUX174" s="1380"/>
      <c r="AUY174" s="1380"/>
      <c r="AUZ174" s="1380"/>
      <c r="AVA174" s="1380"/>
      <c r="AVB174" s="1380"/>
      <c r="AVC174" s="1380"/>
      <c r="AVD174" s="1380"/>
      <c r="AVP174" s="868"/>
      <c r="AVQ174" s="868"/>
      <c r="AVR174" s="868"/>
      <c r="AVS174" s="868"/>
      <c r="AVT174" s="868"/>
      <c r="AVU174" s="868"/>
      <c r="AVV174" s="868"/>
      <c r="AVW174" s="868"/>
      <c r="AVX174" s="868"/>
      <c r="AVY174" s="868"/>
      <c r="AVZ174" s="868"/>
      <c r="AWA174" s="868"/>
      <c r="AWB174" s="868"/>
      <c r="AWC174" s="868"/>
      <c r="AWD174" s="868"/>
      <c r="AWE174" s="868"/>
      <c r="AWF174" s="868"/>
      <c r="AWG174" s="868"/>
      <c r="AWH174" s="868"/>
      <c r="AWI174" s="868"/>
      <c r="AWJ174" s="868"/>
      <c r="AWK174" s="868"/>
      <c r="AWL174" s="868"/>
      <c r="AWM174" s="868"/>
      <c r="AWN174" s="868"/>
      <c r="AWO174" s="868"/>
      <c r="AWP174" s="868"/>
      <c r="AWQ174" s="868"/>
      <c r="AWR174" s="868"/>
      <c r="AWS174" s="868"/>
      <c r="AWT174" s="868"/>
      <c r="AWU174" s="868"/>
      <c r="AWV174" s="868"/>
      <c r="AWW174" s="868"/>
      <c r="AWX174" s="868"/>
      <c r="AWY174" s="868"/>
      <c r="AWZ174" s="868"/>
      <c r="AXQ174" s="868"/>
      <c r="AXR174" s="868"/>
      <c r="AXS174" s="868"/>
      <c r="AXT174" s="868"/>
      <c r="AXU174" s="868"/>
      <c r="AXV174" s="868"/>
      <c r="AXW174" s="868"/>
      <c r="AXX174" s="868"/>
      <c r="AXY174" s="868"/>
      <c r="AXZ174" s="868"/>
      <c r="AYA174" s="868"/>
      <c r="AYB174" s="868"/>
      <c r="AYC174" s="868"/>
      <c r="AYD174" s="868"/>
      <c r="AYE174" s="868"/>
      <c r="AYF174" s="868"/>
      <c r="AYG174" s="868"/>
      <c r="AYH174" s="868"/>
      <c r="AYI174" s="868"/>
      <c r="AYJ174" s="868"/>
      <c r="AYK174" s="868"/>
      <c r="AYL174" s="868"/>
      <c r="AYM174" s="868"/>
      <c r="AZK174" s="1378" t="str">
        <f>Dev!$CY$148</f>
        <v>PRLCpl serial no.:</v>
      </c>
      <c r="AZL174" s="1378"/>
      <c r="AZM174" s="1378"/>
      <c r="AZN174" s="1378"/>
      <c r="AZO174" s="1378"/>
      <c r="AZP174" s="1378"/>
      <c r="AZQ174" s="1378"/>
      <c r="AZR174" s="1378"/>
      <c r="AZS174" s="1378"/>
      <c r="AZT174" s="1378"/>
      <c r="AZV174" s="1379">
        <f ca="1">INDIRECT(ADDRESS(AZK194,Dev!$DJ$148,,,Table!$A$1))</f>
        <v>1746007000245</v>
      </c>
      <c r="AZW174" s="1380"/>
      <c r="AZX174" s="1380"/>
      <c r="AZY174" s="1380"/>
      <c r="AZZ174" s="1380"/>
      <c r="BAA174" s="1380"/>
      <c r="BAB174" s="1380"/>
      <c r="BAC174" s="1380"/>
      <c r="BAD174" s="1380"/>
      <c r="BAE174" s="1380"/>
      <c r="BAF174" s="1380"/>
      <c r="BBM174" s="1378" t="str">
        <f>Dev!$CY$148</f>
        <v>PRLCpl serial no.:</v>
      </c>
      <c r="BBN174" s="1378"/>
      <c r="BBO174" s="1378"/>
      <c r="BBP174" s="1378"/>
      <c r="BBQ174" s="1378"/>
      <c r="BBR174" s="1378"/>
      <c r="BBS174" s="1378"/>
      <c r="BBT174" s="1378"/>
      <c r="BBU174" s="1378"/>
      <c r="BBV174" s="1378"/>
      <c r="BBX174" s="1379">
        <f ca="1">INDIRECT(ADDRESS(BBM194,Dev!$DJ$148,,,Table!$A$1))</f>
        <v>1746007000252</v>
      </c>
      <c r="BBY174" s="1380"/>
      <c r="BBZ174" s="1380"/>
      <c r="BCA174" s="1380"/>
      <c r="BCB174" s="1380"/>
      <c r="BCC174" s="1380"/>
      <c r="BCD174" s="1380"/>
      <c r="BCE174" s="1380"/>
      <c r="BCF174" s="1380"/>
      <c r="BCG174" s="1380"/>
      <c r="BCH174" s="1380"/>
      <c r="BDO174" s="1378" t="str">
        <f>Dev!$CY$148</f>
        <v>PRLCpl serial no.:</v>
      </c>
      <c r="BDP174" s="1378"/>
      <c r="BDQ174" s="1378"/>
      <c r="BDR174" s="1378"/>
      <c r="BDS174" s="1378"/>
      <c r="BDT174" s="1378"/>
      <c r="BDU174" s="1378"/>
      <c r="BDV174" s="1378"/>
      <c r="BDW174" s="1378"/>
      <c r="BDX174" s="1378"/>
      <c r="BDZ174" s="1379">
        <f ca="1">INDIRECT(ADDRESS(BDO194,Dev!$DJ$148,,,Table!$A$1))</f>
        <v>1746007000269</v>
      </c>
      <c r="BEA174" s="1380"/>
      <c r="BEB174" s="1380"/>
      <c r="BEC174" s="1380"/>
      <c r="BED174" s="1380"/>
      <c r="BEE174" s="1380"/>
      <c r="BEF174" s="1380"/>
      <c r="BEG174" s="1380"/>
      <c r="BEH174" s="1380"/>
      <c r="BEI174" s="1380"/>
      <c r="BEJ174" s="1380"/>
      <c r="BFQ174" s="1378" t="str">
        <f>Dev!$CY$148</f>
        <v>PRLCpl serial no.:</v>
      </c>
      <c r="BFR174" s="1378"/>
      <c r="BFS174" s="1378"/>
      <c r="BFT174" s="1378"/>
      <c r="BFU174" s="1378"/>
      <c r="BFV174" s="1378"/>
      <c r="BFW174" s="1378"/>
      <c r="BFX174" s="1378"/>
      <c r="BFY174" s="1378"/>
      <c r="BFZ174" s="1378"/>
      <c r="BGB174" s="1379">
        <f ca="1">INDIRECT(ADDRESS(BFQ194,Dev!$DJ$148,,,Table!$A$1))</f>
        <v>1746007000276</v>
      </c>
      <c r="BGC174" s="1380"/>
      <c r="BGD174" s="1380"/>
      <c r="BGE174" s="1380"/>
      <c r="BGF174" s="1380"/>
      <c r="BGG174" s="1380"/>
      <c r="BGH174" s="1380"/>
      <c r="BGI174" s="1380"/>
      <c r="BGJ174" s="1380"/>
      <c r="BGK174" s="1380"/>
      <c r="BGL174" s="1380"/>
      <c r="BHS174" s="1378" t="str">
        <f>Dev!$CY$148</f>
        <v>PRLCpl serial no.:</v>
      </c>
      <c r="BHT174" s="1378"/>
      <c r="BHU174" s="1378"/>
      <c r="BHV174" s="1378"/>
      <c r="BHW174" s="1378"/>
      <c r="BHX174" s="1378"/>
      <c r="BHY174" s="1378"/>
      <c r="BHZ174" s="1378"/>
      <c r="BIA174" s="1378"/>
      <c r="BIB174" s="1378"/>
      <c r="BID174" s="1379">
        <f ca="1">INDIRECT(ADDRESS(BHS194,Dev!$DJ$148,,,Table!$A$1))</f>
        <v>1746007000283</v>
      </c>
      <c r="BIE174" s="1380"/>
      <c r="BIF174" s="1380"/>
      <c r="BIG174" s="1380"/>
      <c r="BIH174" s="1380"/>
      <c r="BII174" s="1380"/>
      <c r="BIJ174" s="1380"/>
      <c r="BIK174" s="1380"/>
      <c r="BIL174" s="1380"/>
      <c r="BIM174" s="1380"/>
      <c r="BIN174" s="1380"/>
      <c r="BJU174" s="1378" t="str">
        <f>Dev!$CY$148</f>
        <v>PRLCpl serial no.:</v>
      </c>
      <c r="BJV174" s="1378"/>
      <c r="BJW174" s="1378"/>
      <c r="BJX174" s="1378"/>
      <c r="BJY174" s="1378"/>
      <c r="BJZ174" s="1378"/>
      <c r="BKA174" s="1378"/>
      <c r="BKB174" s="1378"/>
      <c r="BKC174" s="1378"/>
      <c r="BKD174" s="1378"/>
      <c r="BKF174" s="1379">
        <f ca="1">INDIRECT(ADDRESS(BJU194,Dev!$DJ$148,,,Table!$A$1))</f>
        <v>1746007000290</v>
      </c>
      <c r="BKG174" s="1380"/>
      <c r="BKH174" s="1380"/>
      <c r="BKI174" s="1380"/>
      <c r="BKJ174" s="1380"/>
      <c r="BKK174" s="1380"/>
      <c r="BKL174" s="1380"/>
      <c r="BKM174" s="1380"/>
      <c r="BKN174" s="1380"/>
      <c r="BKO174" s="1380"/>
      <c r="BKP174" s="1380"/>
      <c r="BLW174" s="1378" t="str">
        <f>Dev!$CY$148</f>
        <v>PRLCpl serial no.:</v>
      </c>
      <c r="BLX174" s="1378"/>
      <c r="BLY174" s="1378"/>
      <c r="BLZ174" s="1378"/>
      <c r="BMA174" s="1378"/>
      <c r="BMB174" s="1378"/>
      <c r="BMC174" s="1378"/>
      <c r="BMD174" s="1378"/>
      <c r="BME174" s="1378"/>
      <c r="BMF174" s="1378"/>
      <c r="BMH174" s="1379">
        <f ca="1">INDIRECT(ADDRESS(BLW194,Dev!$DJ$148,,,Table!$A$1))</f>
        <v>1746007000306</v>
      </c>
      <c r="BMI174" s="1380"/>
      <c r="BMJ174" s="1380"/>
      <c r="BMK174" s="1380"/>
      <c r="BML174" s="1380"/>
      <c r="BMM174" s="1380"/>
      <c r="BMN174" s="1380"/>
      <c r="BMO174" s="1380"/>
      <c r="BMP174" s="1380"/>
      <c r="BMQ174" s="1380"/>
      <c r="BMR174" s="1380"/>
      <c r="BNY174" s="1378" t="str">
        <f>Dev!$CY$148</f>
        <v>PRLCpl serial no.:</v>
      </c>
      <c r="BNZ174" s="1378"/>
      <c r="BOA174" s="1378"/>
      <c r="BOB174" s="1378"/>
      <c r="BOC174" s="1378"/>
      <c r="BOD174" s="1378"/>
      <c r="BOE174" s="1378"/>
      <c r="BOF174" s="1378"/>
      <c r="BOG174" s="1378"/>
      <c r="BOH174" s="1378"/>
      <c r="BOJ174" s="1379">
        <f ca="1">INDIRECT(ADDRESS(BNY194,Dev!$DJ$148,,,Table!$A$1))</f>
        <v>1746007000313</v>
      </c>
      <c r="BOK174" s="1380"/>
      <c r="BOL174" s="1380"/>
      <c r="BOM174" s="1380"/>
      <c r="BON174" s="1380"/>
      <c r="BOO174" s="1380"/>
      <c r="BOP174" s="1380"/>
      <c r="BOQ174" s="1380"/>
      <c r="BOR174" s="1380"/>
      <c r="BOS174" s="1380"/>
      <c r="BOT174" s="1380"/>
      <c r="BQA174" s="1378" t="str">
        <f>Dev!$CY$148</f>
        <v>PRLCpl serial no.:</v>
      </c>
      <c r="BQB174" s="1378"/>
      <c r="BQC174" s="1378"/>
      <c r="BQD174" s="1378"/>
      <c r="BQE174" s="1378"/>
      <c r="BQF174" s="1378"/>
      <c r="BQG174" s="1378"/>
      <c r="BQH174" s="1378"/>
      <c r="BQI174" s="1378"/>
      <c r="BQJ174" s="1378"/>
      <c r="BQL174" s="1379">
        <f ca="1">INDIRECT(ADDRESS(BQA194,Dev!$DJ$148,,,Table!$A$1))</f>
        <v>1746007000320</v>
      </c>
      <c r="BQM174" s="1380"/>
      <c r="BQN174" s="1380"/>
      <c r="BQO174" s="1380"/>
      <c r="BQP174" s="1380"/>
      <c r="BQQ174" s="1380"/>
      <c r="BQR174" s="1380"/>
      <c r="BQS174" s="1380"/>
      <c r="BQT174" s="1380"/>
      <c r="BQU174" s="1380"/>
      <c r="BQV174" s="1380"/>
      <c r="BSC174" s="1378" t="str">
        <f>Dev!$CY$148</f>
        <v>PRLCpl serial no.:</v>
      </c>
      <c r="BSD174" s="1378"/>
      <c r="BSE174" s="1378"/>
      <c r="BSF174" s="1378"/>
      <c r="BSG174" s="1378"/>
      <c r="BSH174" s="1378"/>
      <c r="BSI174" s="1378"/>
      <c r="BSJ174" s="1378"/>
      <c r="BSK174" s="1378"/>
      <c r="BSL174" s="1378"/>
      <c r="BSN174" s="1379">
        <f ca="1">INDIRECT(ADDRESS(BSC194,Dev!$DJ$148,,,Table!$A$1))</f>
        <v>1746007000337</v>
      </c>
      <c r="BSO174" s="1380"/>
      <c r="BSP174" s="1380"/>
      <c r="BSQ174" s="1380"/>
      <c r="BSR174" s="1380"/>
      <c r="BSS174" s="1380"/>
      <c r="BST174" s="1380"/>
      <c r="BSU174" s="1380"/>
      <c r="BSV174" s="1380"/>
      <c r="BSW174" s="1380"/>
      <c r="BSX174" s="1380"/>
      <c r="BUE174" s="1378" t="str">
        <f>Dev!$CY$148</f>
        <v>PRLCpl serial no.:</v>
      </c>
      <c r="BUF174" s="1378"/>
      <c r="BUG174" s="1378"/>
      <c r="BUH174" s="1378"/>
      <c r="BUI174" s="1378"/>
      <c r="BUJ174" s="1378"/>
      <c r="BUK174" s="1378"/>
      <c r="BUL174" s="1378"/>
      <c r="BUM174" s="1378"/>
      <c r="BUN174" s="1378"/>
      <c r="BUP174" s="1379">
        <f ca="1">INDIRECT(ADDRESS(BUE194,Dev!$DJ$148,,,Table!$A$1))</f>
        <v>1746007000344</v>
      </c>
      <c r="BUQ174" s="1380"/>
      <c r="BUR174" s="1380"/>
      <c r="BUS174" s="1380"/>
      <c r="BUT174" s="1380"/>
      <c r="BUU174" s="1380"/>
      <c r="BUV174" s="1380"/>
      <c r="BUW174" s="1380"/>
      <c r="BUX174" s="1380"/>
      <c r="BUY174" s="1380"/>
      <c r="BUZ174" s="1380"/>
      <c r="BWG174" s="1378" t="str">
        <f>Dev!$CY$148</f>
        <v>PRLCpl serial no.:</v>
      </c>
      <c r="BWH174" s="1378"/>
      <c r="BWI174" s="1378"/>
      <c r="BWJ174" s="1378"/>
      <c r="BWK174" s="1378"/>
      <c r="BWL174" s="1378"/>
      <c r="BWM174" s="1378"/>
      <c r="BWN174" s="1378"/>
      <c r="BWO174" s="1378"/>
      <c r="BWP174" s="1378"/>
      <c r="BWR174" s="1379">
        <f ca="1">INDIRECT(ADDRESS(BWG194,Dev!$DJ$148,,,Table!$A$1))</f>
        <v>1746007000351</v>
      </c>
      <c r="BWS174" s="1380"/>
      <c r="BWT174" s="1380"/>
      <c r="BWU174" s="1380"/>
      <c r="BWV174" s="1380"/>
      <c r="BWW174" s="1380"/>
      <c r="BWX174" s="1380"/>
      <c r="BWY174" s="1380"/>
      <c r="BWZ174" s="1380"/>
      <c r="BXA174" s="1380"/>
      <c r="BXB174" s="1380"/>
      <c r="BYI174" s="1378" t="str">
        <f>Dev!$CY$148</f>
        <v>PRLCpl serial no.:</v>
      </c>
      <c r="BYJ174" s="1378"/>
      <c r="BYK174" s="1378"/>
      <c r="BYL174" s="1378"/>
      <c r="BYM174" s="1378"/>
      <c r="BYN174" s="1378"/>
      <c r="BYO174" s="1378"/>
      <c r="BYP174" s="1378"/>
      <c r="BYQ174" s="1378"/>
      <c r="BYR174" s="1378"/>
      <c r="BYT174" s="1379">
        <f ca="1">INDIRECT(ADDRESS(BYI194,Dev!$DJ$148,,,Table!$A$1))</f>
        <v>1746007000368</v>
      </c>
      <c r="BYU174" s="1380"/>
      <c r="BYV174" s="1380"/>
      <c r="BYW174" s="1380"/>
      <c r="BYX174" s="1380"/>
      <c r="BYY174" s="1380"/>
      <c r="BYZ174" s="1380"/>
      <c r="BZA174" s="1380"/>
      <c r="BZB174" s="1380"/>
      <c r="BZC174" s="1380"/>
      <c r="BZD174" s="1380"/>
      <c r="CAK174" s="1378" t="str">
        <f>Dev!$CY$148</f>
        <v>PRLCpl serial no.:</v>
      </c>
      <c r="CAL174" s="1378"/>
      <c r="CAM174" s="1378"/>
      <c r="CAN174" s="1378"/>
      <c r="CAO174" s="1378"/>
      <c r="CAP174" s="1378"/>
      <c r="CAQ174" s="1378"/>
      <c r="CAR174" s="1378"/>
      <c r="CAS174" s="1378"/>
      <c r="CAT174" s="1378"/>
      <c r="CAV174" s="1379">
        <f ca="1">INDIRECT(ADDRESS(CAK194,Dev!$DJ$148,,,Table!$A$1))</f>
        <v>1746007000375</v>
      </c>
      <c r="CAW174" s="1380"/>
      <c r="CAX174" s="1380"/>
      <c r="CAY174" s="1380"/>
      <c r="CAZ174" s="1380"/>
      <c r="CBA174" s="1380"/>
      <c r="CBB174" s="1380"/>
      <c r="CBC174" s="1380"/>
      <c r="CBD174" s="1380"/>
      <c r="CBE174" s="1380"/>
      <c r="CBF174" s="1380"/>
      <c r="CCM174" s="1378" t="str">
        <f>Dev!$CY$148</f>
        <v>PRLCpl serial no.:</v>
      </c>
      <c r="CCN174" s="1378"/>
      <c r="CCO174" s="1378"/>
      <c r="CCP174" s="1378"/>
      <c r="CCQ174" s="1378"/>
      <c r="CCR174" s="1378"/>
      <c r="CCS174" s="1378"/>
      <c r="CCT174" s="1378"/>
      <c r="CCU174" s="1378"/>
      <c r="CCV174" s="1378"/>
      <c r="CCX174" s="1379">
        <f ca="1">INDIRECT(ADDRESS(CCM194,Dev!$DJ$148,,,Table!$A$1))</f>
        <v>1746007000385</v>
      </c>
      <c r="CCY174" s="1380"/>
      <c r="CCZ174" s="1380"/>
      <c r="CDA174" s="1380"/>
      <c r="CDB174" s="1380"/>
      <c r="CDC174" s="1380"/>
      <c r="CDD174" s="1380"/>
      <c r="CDE174" s="1380"/>
      <c r="CDF174" s="1380"/>
      <c r="CDG174" s="1380"/>
      <c r="CDH174" s="1380"/>
      <c r="CEO174" s="1378" t="str">
        <f>Dev!$CY$148</f>
        <v>PRLCpl serial no.:</v>
      </c>
      <c r="CEP174" s="1378"/>
      <c r="CEQ174" s="1378"/>
      <c r="CER174" s="1378"/>
      <c r="CES174" s="1378"/>
      <c r="CET174" s="1378"/>
      <c r="CEU174" s="1378"/>
      <c r="CEV174" s="1378"/>
      <c r="CEW174" s="1378"/>
      <c r="CEX174" s="1378"/>
      <c r="CEZ174" s="1379">
        <f ca="1">INDIRECT(ADDRESS(CEO194,Dev!$DJ$148,,,Table!$A$1))</f>
        <v>1746007000399</v>
      </c>
      <c r="CFA174" s="1380"/>
      <c r="CFB174" s="1380"/>
      <c r="CFC174" s="1380"/>
      <c r="CFD174" s="1380"/>
      <c r="CFE174" s="1380"/>
      <c r="CFF174" s="1380"/>
      <c r="CFG174" s="1380"/>
      <c r="CFH174" s="1380"/>
      <c r="CFI174" s="1380"/>
      <c r="CFJ174" s="1380"/>
      <c r="CGQ174" s="1378" t="str">
        <f>Dev!$CY$148</f>
        <v>PRLCpl serial no.:</v>
      </c>
      <c r="CGR174" s="1378"/>
      <c r="CGS174" s="1378"/>
      <c r="CGT174" s="1378"/>
      <c r="CGU174" s="1378"/>
      <c r="CGV174" s="1378"/>
      <c r="CGW174" s="1378"/>
      <c r="CGX174" s="1378"/>
      <c r="CGY174" s="1378"/>
      <c r="CGZ174" s="1378"/>
      <c r="CHB174" s="1379">
        <f ca="1">INDIRECT(ADDRESS(CGQ194,Dev!$DJ$148,,,Table!$A$1))</f>
        <v>1746007000405</v>
      </c>
      <c r="CHC174" s="1380"/>
      <c r="CHD174" s="1380"/>
      <c r="CHE174" s="1380"/>
      <c r="CHF174" s="1380"/>
      <c r="CHG174" s="1380"/>
      <c r="CHH174" s="1380"/>
      <c r="CHI174" s="1380"/>
      <c r="CHJ174" s="1380"/>
      <c r="CHK174" s="1380"/>
      <c r="CHL174" s="1380"/>
      <c r="CIS174" s="1378" t="str">
        <f>Dev!$CY$148</f>
        <v>PRLCpl serial no.:</v>
      </c>
      <c r="CIT174" s="1378"/>
      <c r="CIU174" s="1378"/>
      <c r="CIV174" s="1378"/>
      <c r="CIW174" s="1378"/>
      <c r="CIX174" s="1378"/>
      <c r="CIY174" s="1378"/>
      <c r="CIZ174" s="1378"/>
      <c r="CJA174" s="1378"/>
      <c r="CJB174" s="1378"/>
      <c r="CJD174" s="1379">
        <f ca="1">INDIRECT(ADDRESS(CIS194,Dev!$DJ$148,,,Table!$A$1))</f>
        <v>1751007000416</v>
      </c>
      <c r="CJE174" s="1380"/>
      <c r="CJF174" s="1380"/>
      <c r="CJG174" s="1380"/>
      <c r="CJH174" s="1380"/>
      <c r="CJI174" s="1380"/>
      <c r="CJJ174" s="1380"/>
      <c r="CJK174" s="1380"/>
      <c r="CJL174" s="1380"/>
      <c r="CJM174" s="1380"/>
      <c r="CJN174" s="1380"/>
      <c r="CKU174" s="1378" t="str">
        <f>Dev!$CY$148</f>
        <v>PRLCpl serial no.:</v>
      </c>
      <c r="CKV174" s="1378"/>
      <c r="CKW174" s="1378"/>
      <c r="CKX174" s="1378"/>
      <c r="CKY174" s="1378"/>
      <c r="CKZ174" s="1378"/>
      <c r="CLA174" s="1378"/>
      <c r="CLB174" s="1378"/>
      <c r="CLC174" s="1378"/>
      <c r="CLD174" s="1378"/>
      <c r="CLF174" s="1379">
        <f ca="1">INDIRECT(ADDRESS(CKU194,Dev!$DJ$148,,,Table!$A$1))</f>
        <v>1751007000423</v>
      </c>
      <c r="CLG174" s="1380"/>
      <c r="CLH174" s="1380"/>
      <c r="CLI174" s="1380"/>
      <c r="CLJ174" s="1380"/>
      <c r="CLK174" s="1380"/>
      <c r="CLL174" s="1380"/>
      <c r="CLM174" s="1380"/>
      <c r="CLN174" s="1380"/>
      <c r="CLO174" s="1380"/>
      <c r="CLP174" s="1380"/>
      <c r="CMW174" s="1378" t="str">
        <f>Dev!$CY$148</f>
        <v>PRLCpl serial no.:</v>
      </c>
      <c r="CMX174" s="1378"/>
      <c r="CMY174" s="1378"/>
      <c r="CMZ174" s="1378"/>
      <c r="CNA174" s="1378"/>
      <c r="CNB174" s="1378"/>
      <c r="CNC174" s="1378"/>
      <c r="CND174" s="1378"/>
      <c r="CNE174" s="1378"/>
      <c r="CNF174" s="1378"/>
      <c r="CNH174" s="1379">
        <f ca="1">INDIRECT(ADDRESS(CMW194,Dev!$DJ$148,,,Table!$A$1))</f>
        <v>1751007000430</v>
      </c>
      <c r="CNI174" s="1380"/>
      <c r="CNJ174" s="1380"/>
      <c r="CNK174" s="1380"/>
      <c r="CNL174" s="1380"/>
      <c r="CNM174" s="1380"/>
      <c r="CNN174" s="1380"/>
      <c r="CNO174" s="1380"/>
      <c r="CNP174" s="1380"/>
      <c r="CNQ174" s="1380"/>
      <c r="CNR174" s="1380"/>
      <c r="COY174" s="1378" t="str">
        <f>Dev!$CY$148</f>
        <v>PRLCpl serial no.:</v>
      </c>
      <c r="COZ174" s="1378"/>
      <c r="CPA174" s="1378"/>
      <c r="CPB174" s="1378"/>
      <c r="CPC174" s="1378"/>
      <c r="CPD174" s="1378"/>
      <c r="CPE174" s="1378"/>
      <c r="CPF174" s="1378"/>
      <c r="CPG174" s="1378"/>
      <c r="CPH174" s="1378"/>
      <c r="CPJ174" s="1379">
        <f ca="1">INDIRECT(ADDRESS(COY194,Dev!$DJ$148,,,Table!$A$1))</f>
        <v>1751007000447</v>
      </c>
      <c r="CPK174" s="1380"/>
      <c r="CPL174" s="1380"/>
      <c r="CPM174" s="1380"/>
      <c r="CPN174" s="1380"/>
      <c r="CPO174" s="1380"/>
      <c r="CPP174" s="1380"/>
      <c r="CPQ174" s="1380"/>
      <c r="CPR174" s="1380"/>
      <c r="CPS174" s="1380"/>
      <c r="CPT174" s="1380"/>
      <c r="CRA174" s="1378" t="str">
        <f>Dev!$CY$148</f>
        <v>PRLCpl serial no.:</v>
      </c>
      <c r="CRB174" s="1378"/>
      <c r="CRC174" s="1378"/>
      <c r="CRD174" s="1378"/>
      <c r="CRE174" s="1378"/>
      <c r="CRF174" s="1378"/>
      <c r="CRG174" s="1378"/>
      <c r="CRH174" s="1378"/>
      <c r="CRI174" s="1378"/>
      <c r="CRJ174" s="1378"/>
      <c r="CRL174" s="1379">
        <f ca="1">INDIRECT(ADDRESS(CRA194,Dev!$DJ$148,,,Table!$A$1))</f>
        <v>1751007000454</v>
      </c>
      <c r="CRM174" s="1380"/>
      <c r="CRN174" s="1380"/>
      <c r="CRO174" s="1380"/>
      <c r="CRP174" s="1380"/>
      <c r="CRQ174" s="1380"/>
      <c r="CRR174" s="1380"/>
      <c r="CRS174" s="1380"/>
      <c r="CRT174" s="1380"/>
      <c r="CRU174" s="1380"/>
      <c r="CRV174" s="1380"/>
      <c r="CTC174" s="1378" t="str">
        <f>Dev!$CY$148</f>
        <v>PRLCpl serial no.:</v>
      </c>
      <c r="CTD174" s="1378"/>
      <c r="CTE174" s="1378"/>
      <c r="CTF174" s="1378"/>
      <c r="CTG174" s="1378"/>
      <c r="CTH174" s="1378"/>
      <c r="CTI174" s="1378"/>
      <c r="CTJ174" s="1378"/>
      <c r="CTK174" s="1378"/>
      <c r="CTL174" s="1378"/>
      <c r="CTN174" s="1379">
        <f ca="1">INDIRECT(ADDRESS(CTC194,Dev!$DJ$148,,,Table!$A$1))</f>
        <v>1751007000461</v>
      </c>
      <c r="CTO174" s="1380"/>
      <c r="CTP174" s="1380"/>
      <c r="CTQ174" s="1380"/>
      <c r="CTR174" s="1380"/>
      <c r="CTS174" s="1380"/>
      <c r="CTT174" s="1380"/>
      <c r="CTU174" s="1380"/>
      <c r="CTV174" s="1380"/>
      <c r="CTW174" s="1380"/>
      <c r="CTX174" s="1380"/>
      <c r="CWK174" s="1378" t="str">
        <f>Dev!$CY$148</f>
        <v>PRLCpl serial no.:</v>
      </c>
      <c r="CWL174" s="1378"/>
      <c r="CWM174" s="1378"/>
      <c r="CWN174" s="1378"/>
      <c r="CWO174" s="1378"/>
      <c r="CWP174" s="1378"/>
      <c r="CWQ174" s="1378"/>
      <c r="CWR174" s="1378"/>
      <c r="CWS174" s="1378"/>
      <c r="CWT174" s="1378"/>
      <c r="CWV174" s="1379">
        <f ca="1">INDIRECT(ADDRESS(CWK194,Dev!$DJ$148,,,Table!$A$1))</f>
        <v>1751007000478</v>
      </c>
      <c r="CWW174" s="1380"/>
      <c r="CWX174" s="1380"/>
      <c r="CWY174" s="1380"/>
      <c r="CWZ174" s="1380"/>
      <c r="CXA174" s="1380"/>
      <c r="CXB174" s="1380"/>
      <c r="CXC174" s="1380"/>
      <c r="CXD174" s="1380"/>
      <c r="CXE174" s="1380"/>
      <c r="CXF174" s="1380"/>
      <c r="DAI174" s="1378" t="str">
        <f>Dev!$CY$148</f>
        <v>PRLCpl serial no.:</v>
      </c>
      <c r="DAJ174" s="1378"/>
      <c r="DAK174" s="1378"/>
      <c r="DAL174" s="1378"/>
      <c r="DAM174" s="1378"/>
      <c r="DAN174" s="1378"/>
      <c r="DAO174" s="1378"/>
      <c r="DAP174" s="1378"/>
      <c r="DAQ174" s="1378"/>
      <c r="DAR174" s="1378"/>
      <c r="DAT174" s="1379">
        <f ca="1">INDIRECT(ADDRESS(DAI194,Dev!$DJ$148,,,Table!$A$1))</f>
        <v>1751007000485</v>
      </c>
      <c r="DAU174" s="1380"/>
      <c r="DAV174" s="1380"/>
      <c r="DAW174" s="1380"/>
      <c r="DAX174" s="1380"/>
      <c r="DAY174" s="1380"/>
      <c r="DAZ174" s="1380"/>
      <c r="DBA174" s="1380"/>
      <c r="DBB174" s="1380"/>
      <c r="DBC174" s="1380"/>
      <c r="DBD174" s="1380"/>
      <c r="DDQ174" s="1378" t="str">
        <f>Dev!$CY$148</f>
        <v>PRLCpl serial no.:</v>
      </c>
      <c r="DDR174" s="1378"/>
      <c r="DDS174" s="1378"/>
      <c r="DDT174" s="1378"/>
      <c r="DDU174" s="1378"/>
      <c r="DDV174" s="1378"/>
      <c r="DDW174" s="1378"/>
      <c r="DDX174" s="1378"/>
      <c r="DDY174" s="1378"/>
      <c r="DDZ174" s="1378"/>
      <c r="DEB174" s="1379">
        <f ca="1">INDIRECT(ADDRESS(DDQ194,Dev!$DJ$148,,,Table!$A$1))</f>
        <v>1751007000492</v>
      </c>
      <c r="DEC174" s="1380"/>
      <c r="DED174" s="1380"/>
      <c r="DEE174" s="1380"/>
      <c r="DEF174" s="1380"/>
      <c r="DEG174" s="1380"/>
      <c r="DEH174" s="1380"/>
      <c r="DEI174" s="1380"/>
      <c r="DEJ174" s="1380"/>
      <c r="DEK174" s="1380"/>
      <c r="DEL174" s="1380"/>
      <c r="DGY174" s="1378" t="str">
        <f>Dev!$CY$148</f>
        <v>PRLCpl serial no.:</v>
      </c>
      <c r="DGZ174" s="1378"/>
      <c r="DHA174" s="1378"/>
      <c r="DHB174" s="1378"/>
      <c r="DHC174" s="1378"/>
      <c r="DHD174" s="1378"/>
      <c r="DHE174" s="1378"/>
      <c r="DHF174" s="1378"/>
      <c r="DHG174" s="1378"/>
      <c r="DHH174" s="1378"/>
      <c r="DHJ174" s="1379">
        <f ca="1">INDIRECT(ADDRESS(DGY194,Dev!$DJ$148,,,Table!$A$1))</f>
        <v>1751007000508</v>
      </c>
      <c r="DHK174" s="1380"/>
      <c r="DHL174" s="1380"/>
      <c r="DHM174" s="1380"/>
      <c r="DHN174" s="1380"/>
      <c r="DHO174" s="1380"/>
      <c r="DHP174" s="1380"/>
      <c r="DHQ174" s="1380"/>
      <c r="DHR174" s="1380"/>
      <c r="DHS174" s="1380"/>
      <c r="DHT174" s="1380"/>
      <c r="DKG174" s="1378" t="str">
        <f>Dev!$CY$148</f>
        <v>PRLCpl serial no.:</v>
      </c>
      <c r="DKH174" s="1378"/>
      <c r="DKI174" s="1378"/>
      <c r="DKJ174" s="1378"/>
      <c r="DKK174" s="1378"/>
      <c r="DKL174" s="1378"/>
      <c r="DKM174" s="1378"/>
      <c r="DKN174" s="1378"/>
      <c r="DKO174" s="1378"/>
      <c r="DKP174" s="1378"/>
      <c r="DKR174" s="1379">
        <f ca="1">INDIRECT(ADDRESS(DKG194,Dev!$DJ$148,,,Table!$A$1))</f>
        <v>1751007000515</v>
      </c>
      <c r="DKS174" s="1380"/>
      <c r="DKT174" s="1380"/>
      <c r="DKU174" s="1380"/>
      <c r="DKV174" s="1380"/>
      <c r="DKW174" s="1380"/>
      <c r="DKX174" s="1380"/>
      <c r="DKY174" s="1380"/>
      <c r="DKZ174" s="1380"/>
      <c r="DLA174" s="1380"/>
      <c r="DLB174" s="1380"/>
      <c r="DLJ174" s="792"/>
      <c r="DLK174" s="792"/>
      <c r="DLL174" s="792"/>
      <c r="DLM174" s="792"/>
      <c r="DLN174" s="792"/>
      <c r="DLO174" s="792"/>
      <c r="DLP174" s="792"/>
      <c r="DLQ174" s="792"/>
      <c r="DLR174" s="792"/>
      <c r="DLS174" s="792"/>
      <c r="DLT174" s="792"/>
      <c r="DLU174" s="792"/>
      <c r="DLV174" s="792"/>
      <c r="DLW174" s="792"/>
      <c r="DLX174" s="792"/>
      <c r="DLY174" s="792"/>
      <c r="DLZ174" s="792"/>
      <c r="DMA174" s="792"/>
      <c r="DMB174" s="792"/>
      <c r="DMC174" s="792"/>
      <c r="DMD174" s="792"/>
      <c r="DME174" s="792"/>
      <c r="DMF174" s="792"/>
      <c r="DMG174" s="792"/>
      <c r="DMH174" s="792"/>
      <c r="DMI174" s="792"/>
      <c r="DMJ174" s="792"/>
      <c r="DMK174" s="792"/>
      <c r="DML174" s="792"/>
      <c r="DMM174" s="792"/>
      <c r="DMN174" s="792"/>
      <c r="DMO174" s="792"/>
      <c r="DMP174" s="792"/>
      <c r="DMQ174" s="792"/>
      <c r="DMR174" s="792"/>
      <c r="DMS174" s="792"/>
      <c r="DMT174" s="792"/>
      <c r="DMU174" s="792"/>
      <c r="DMV174" s="792"/>
      <c r="DMW174" s="792"/>
      <c r="DMX174" s="792"/>
      <c r="DMY174" s="792"/>
      <c r="DMZ174" s="792"/>
      <c r="DNA174" s="792"/>
      <c r="DNB174" s="792"/>
      <c r="DNC174" s="792"/>
      <c r="DND174" s="792"/>
      <c r="DNE174" s="792"/>
      <c r="DNF174" s="792"/>
      <c r="DNG174" s="792"/>
      <c r="DNH174" s="792"/>
      <c r="DNI174" s="792"/>
      <c r="DNJ174" s="792"/>
      <c r="DNO174" s="1378" t="str">
        <f>Dev!$CY$148</f>
        <v>PRLCpl serial no.:</v>
      </c>
      <c r="DNP174" s="1378"/>
      <c r="DNQ174" s="1378"/>
      <c r="DNR174" s="1378"/>
      <c r="DNS174" s="1378"/>
      <c r="DNT174" s="1378"/>
      <c r="DNU174" s="1378"/>
      <c r="DNV174" s="1378"/>
      <c r="DNW174" s="1378"/>
      <c r="DNX174" s="1378"/>
      <c r="DNZ174" s="1379">
        <f ca="1">INDIRECT(ADDRESS(DNO194,Dev!$DJ$148,,,Table!$A$1))</f>
        <v>1751007000522</v>
      </c>
      <c r="DOA174" s="1380"/>
      <c r="DOB174" s="1380"/>
      <c r="DOC174" s="1380"/>
      <c r="DOD174" s="1380"/>
      <c r="DOE174" s="1380"/>
      <c r="DOF174" s="1380"/>
      <c r="DOG174" s="1380"/>
      <c r="DOH174" s="1380"/>
      <c r="DOI174" s="1380"/>
      <c r="DOJ174" s="1380"/>
      <c r="DRM174" s="1378" t="str">
        <f>Dev!$CY$148</f>
        <v>PRLCpl serial no.:</v>
      </c>
      <c r="DRN174" s="1378"/>
      <c r="DRO174" s="1378"/>
      <c r="DRP174" s="1378"/>
      <c r="DRQ174" s="1378"/>
      <c r="DRR174" s="1378"/>
      <c r="DRS174" s="1378"/>
      <c r="DRT174" s="1378"/>
      <c r="DRU174" s="1378"/>
      <c r="DRV174" s="1378"/>
      <c r="DRX174" s="1379">
        <f ca="1">INDIRECT(ADDRESS(DRM194,Dev!$DJ$148,,,Table!$A$1))</f>
        <v>1751007000539</v>
      </c>
      <c r="DRY174" s="1380"/>
      <c r="DRZ174" s="1380"/>
      <c r="DSA174" s="1380"/>
      <c r="DSB174" s="1380"/>
      <c r="DSC174" s="1380"/>
      <c r="DSD174" s="1380"/>
      <c r="DSE174" s="1380"/>
      <c r="DSF174" s="1380"/>
      <c r="DSG174" s="1380"/>
      <c r="DSH174" s="1380"/>
      <c r="DVF174" s="226"/>
      <c r="DVG174" s="226"/>
      <c r="DVH174" s="226"/>
      <c r="DVI174" s="226"/>
      <c r="DVJ174" s="226"/>
      <c r="DVK174" s="226"/>
      <c r="DVL174" s="226"/>
      <c r="DVM174" s="226"/>
      <c r="DVN174" s="226"/>
      <c r="DVO174" s="226"/>
      <c r="DVP174" s="226"/>
      <c r="DVQ174" s="226"/>
      <c r="DVR174" s="226"/>
      <c r="DVS174" s="226"/>
      <c r="DVT174" s="226"/>
      <c r="DVU174" s="226"/>
      <c r="DVV174" s="226"/>
      <c r="DVW174" s="226"/>
      <c r="DVX174" s="226"/>
      <c r="DVY174" s="226"/>
      <c r="DVZ174" s="226"/>
      <c r="DWA174" s="226"/>
      <c r="DWB174" s="226"/>
      <c r="DWC174" s="226"/>
      <c r="DWD174" s="226"/>
      <c r="DWE174" s="226"/>
      <c r="DWF174" s="226"/>
      <c r="DWG174" s="226"/>
      <c r="DWH174" s="226"/>
      <c r="DWI174" s="226"/>
      <c r="DWJ174" s="226"/>
      <c r="DWK174" s="226"/>
      <c r="DWL174" s="226"/>
      <c r="DWM174" s="226"/>
      <c r="DWN174" s="226"/>
      <c r="DWO174" s="226"/>
      <c r="DWP174" s="226"/>
      <c r="DWQ174" s="226"/>
      <c r="DWR174" s="226"/>
      <c r="DWS174" s="226"/>
      <c r="DWT174" s="226"/>
      <c r="DWU174" s="226"/>
      <c r="DWV174" s="226"/>
      <c r="DWW174" s="226"/>
      <c r="DWX174" s="226"/>
      <c r="DWY174" s="226"/>
      <c r="DWZ174" s="226"/>
      <c r="DXA174" s="226"/>
      <c r="DXB174" s="226"/>
      <c r="DXC174" s="226"/>
      <c r="DXD174" s="226"/>
      <c r="DXE174" s="226"/>
      <c r="DXF174" s="226"/>
      <c r="DXG174" s="226"/>
      <c r="DXH174" s="226"/>
      <c r="DXI174" s="226"/>
      <c r="DXJ174" s="226"/>
      <c r="DXK174" s="226"/>
      <c r="DXL174" s="226"/>
      <c r="DXM174" s="226"/>
      <c r="DXN174" s="226"/>
      <c r="DXO174" s="226"/>
      <c r="DXP174" s="226"/>
      <c r="DXQ174" s="226"/>
      <c r="DXR174" s="226"/>
      <c r="DXS174" s="226"/>
      <c r="DXT174" s="226"/>
      <c r="DXU174" s="226"/>
      <c r="DXV174" s="226"/>
      <c r="DXW174" s="226"/>
      <c r="DXX174" s="226"/>
      <c r="DXY174" s="226"/>
      <c r="DXZ174" s="226"/>
      <c r="DYA174" s="226"/>
      <c r="DYB174" s="226"/>
      <c r="DYC174" s="226"/>
      <c r="DYD174" s="226"/>
      <c r="DYE174" s="226"/>
      <c r="DYF174" s="226"/>
      <c r="DYG174" s="226"/>
      <c r="DYH174" s="226"/>
      <c r="DYI174" s="1502"/>
      <c r="DYJ174" s="1602"/>
      <c r="DYK174" s="611"/>
      <c r="DYL174" s="1502"/>
      <c r="DYM174" s="1602"/>
      <c r="DYN174" s="611"/>
      <c r="DYO174" s="1502"/>
      <c r="DYP174" s="1602"/>
      <c r="DYQ174" s="611"/>
      <c r="DYR174" s="611"/>
      <c r="DYS174" s="1502"/>
      <c r="DYT174" s="1602"/>
      <c r="DYU174" s="611"/>
      <c r="DYV174" s="1502"/>
      <c r="DYW174" s="1602"/>
      <c r="DYX174" s="611"/>
      <c r="DYY174" s="1502"/>
      <c r="DYZ174" s="1602"/>
      <c r="DZA174" s="226"/>
      <c r="DZB174" s="226"/>
      <c r="DZC174" s="226"/>
      <c r="DZD174" s="226"/>
      <c r="DZE174" s="226"/>
      <c r="DZF174" s="226"/>
      <c r="DZG174" s="226"/>
      <c r="DZH174" s="226"/>
      <c r="DZI174" s="226"/>
      <c r="DZJ174" s="226"/>
      <c r="DZK174" s="226"/>
      <c r="DZL174" s="226"/>
      <c r="DZM174" s="226"/>
      <c r="DZN174" s="226"/>
      <c r="DZO174" s="226"/>
      <c r="DZP174" s="226"/>
      <c r="DZQ174" s="226"/>
      <c r="DZR174" s="226"/>
      <c r="DZS174" s="226"/>
      <c r="DZT174" s="226"/>
      <c r="DZU174" s="226"/>
      <c r="DZV174" s="226"/>
      <c r="DZW174" s="226"/>
      <c r="DZX174" s="226"/>
      <c r="DZY174" s="226"/>
      <c r="DZZ174" s="226"/>
      <c r="EAA174" s="226"/>
      <c r="EAB174" s="226"/>
      <c r="EAC174" s="226"/>
      <c r="EAD174" s="226"/>
      <c r="EAE174" s="226"/>
      <c r="EAF174" s="226"/>
      <c r="EAG174" s="226"/>
      <c r="EAH174" s="226"/>
      <c r="EAI174" s="226"/>
      <c r="EAJ174" s="226"/>
      <c r="EAK174" s="226"/>
      <c r="EAL174" s="226"/>
      <c r="EAM174" s="226"/>
      <c r="EAN174" s="226"/>
      <c r="EAO174" s="226"/>
      <c r="EAP174" s="226"/>
      <c r="EAQ174" s="226"/>
      <c r="EAR174" s="226"/>
      <c r="EAS174" s="226"/>
      <c r="EAT174" s="226"/>
      <c r="EAU174" s="226"/>
      <c r="EAV174" s="226"/>
      <c r="EAW174" s="226"/>
      <c r="EAX174" s="226"/>
      <c r="EAY174" s="226"/>
      <c r="EAZ174" s="226"/>
      <c r="EBA174" s="226"/>
      <c r="EBB174" s="226"/>
      <c r="EBC174" s="226"/>
      <c r="EBD174" s="226"/>
      <c r="EBE174" s="226"/>
      <c r="EBF174" s="226"/>
      <c r="EBG174" s="226"/>
      <c r="EBH174" s="226"/>
      <c r="EBI174" s="226"/>
      <c r="EBJ174" s="226"/>
      <c r="EBK174" s="226"/>
      <c r="EBL174" s="226"/>
      <c r="EBM174" s="226"/>
      <c r="EBN174" s="226"/>
      <c r="EBO174" s="226"/>
      <c r="EBP174" s="226"/>
      <c r="EBQ174" s="226"/>
      <c r="EBR174" s="226"/>
      <c r="EBS174" s="226"/>
      <c r="EBT174" s="226"/>
      <c r="EBU174" s="226"/>
      <c r="EBV174" s="226"/>
      <c r="EBW174" s="226"/>
      <c r="EBX174" s="226"/>
      <c r="EBY174" s="226"/>
      <c r="EBZ174" s="226"/>
      <c r="ECA174" s="226"/>
      <c r="ECB174" s="226"/>
      <c r="ECC174" s="226"/>
      <c r="ECD174" s="226"/>
      <c r="ECE174" s="226"/>
      <c r="ECF174" s="226"/>
      <c r="ECG174" s="1502"/>
      <c r="ECH174" s="1602"/>
      <c r="ECI174" s="611"/>
      <c r="ECJ174" s="1502"/>
      <c r="ECK174" s="1602"/>
      <c r="ECL174" s="611"/>
      <c r="ECM174" s="1502"/>
      <c r="ECN174" s="1602"/>
      <c r="ECO174" s="611"/>
      <c r="ECP174" s="611"/>
      <c r="ECQ174" s="1502"/>
      <c r="ECR174" s="1602"/>
      <c r="ECS174" s="611"/>
      <c r="ECT174" s="1502"/>
      <c r="ECU174" s="1602"/>
      <c r="ECV174" s="611"/>
      <c r="ECW174" s="1502"/>
      <c r="ECX174" s="1602"/>
      <c r="ECY174" s="226"/>
      <c r="ECZ174" s="226"/>
      <c r="EDA174" s="226"/>
      <c r="EDB174" s="226"/>
      <c r="EDC174" s="226"/>
      <c r="EDD174" s="226"/>
      <c r="EDE174" s="226"/>
      <c r="EDF174" s="226"/>
      <c r="EDG174" s="226"/>
      <c r="EDH174" s="226"/>
      <c r="EDI174" s="226"/>
      <c r="EDJ174" s="226"/>
      <c r="EDK174" s="226"/>
      <c r="EDL174" s="226"/>
      <c r="EDM174" s="226"/>
      <c r="EDN174" s="226"/>
      <c r="EDO174" s="226"/>
      <c r="EDP174" s="226"/>
      <c r="EDQ174" s="226"/>
      <c r="EDR174" s="813"/>
      <c r="EDS174" s="813"/>
      <c r="EDT174" s="813"/>
      <c r="EDU174" s="813"/>
      <c r="EDV174" s="813"/>
      <c r="EDW174" s="813"/>
      <c r="EDX174" s="813"/>
      <c r="EDY174" s="813"/>
      <c r="EDZ174" s="813"/>
      <c r="EEA174" s="813"/>
      <c r="EEB174" s="813"/>
      <c r="EEC174" s="813"/>
      <c r="EED174" s="813"/>
      <c r="EEE174" s="813"/>
      <c r="EEF174" s="813"/>
      <c r="EEG174" s="813"/>
      <c r="EEH174" s="226"/>
      <c r="EEI174" s="226"/>
      <c r="EEJ174" s="226"/>
      <c r="EEK174" s="226"/>
      <c r="EEL174" s="226"/>
      <c r="EEM174" s="226"/>
      <c r="EEN174" s="226"/>
      <c r="EEO174" s="226"/>
      <c r="EEP174" s="226"/>
      <c r="EEQ174" s="226"/>
      <c r="EER174" s="226"/>
      <c r="EES174" s="226"/>
      <c r="EET174" s="226"/>
      <c r="EEU174" s="226"/>
      <c r="EEV174" s="226"/>
      <c r="EEW174" s="226"/>
      <c r="EEX174" s="226"/>
      <c r="EEY174" s="226"/>
      <c r="EEZ174" s="226"/>
      <c r="EFA174" s="226"/>
      <c r="EFB174" s="226"/>
      <c r="EFC174" s="226"/>
      <c r="EFD174" s="226"/>
      <c r="EFE174" s="226"/>
      <c r="EFF174" s="226"/>
      <c r="EFG174" s="226"/>
      <c r="EFH174" s="226"/>
      <c r="EFI174" s="226"/>
      <c r="EFJ174" s="226"/>
      <c r="EFK174" s="226"/>
      <c r="EFL174" s="226"/>
      <c r="EFM174" s="226"/>
      <c r="EFN174" s="226"/>
      <c r="EFO174" s="226"/>
      <c r="EFP174" s="226"/>
      <c r="EFQ174" s="226"/>
      <c r="EFR174" s="226"/>
      <c r="EFS174" s="226"/>
      <c r="EFT174" s="226"/>
      <c r="EFU174" s="226"/>
      <c r="EFV174" s="226"/>
      <c r="EFW174" s="226"/>
      <c r="EFX174" s="226"/>
      <c r="EFY174" s="226"/>
      <c r="EFZ174" s="226"/>
      <c r="EGA174" s="226"/>
      <c r="EGB174" s="226"/>
      <c r="EGC174" s="226"/>
      <c r="EGD174" s="226"/>
      <c r="EGE174" s="226"/>
      <c r="EGF174" s="226"/>
      <c r="EGG174" s="226"/>
      <c r="EGH174" s="226"/>
      <c r="EGI174" s="226"/>
      <c r="EGJ174" s="226"/>
      <c r="EGK174" s="226"/>
      <c r="EGL174" s="226"/>
      <c r="EGM174" s="226"/>
      <c r="EGN174" s="226"/>
      <c r="EGO174" s="226"/>
      <c r="EGP174" s="226"/>
      <c r="EGQ174" s="226"/>
      <c r="EGR174" s="226"/>
      <c r="EGS174" s="226"/>
      <c r="EGT174" s="226"/>
      <c r="EGU174" s="226"/>
      <c r="EGV174" s="226"/>
      <c r="EGW174" s="226"/>
      <c r="EGX174" s="226"/>
      <c r="EGY174" s="226"/>
      <c r="EGZ174" s="226"/>
      <c r="EHA174" s="226"/>
      <c r="EHB174" s="226"/>
      <c r="EHC174" s="226"/>
      <c r="EHD174" s="226"/>
      <c r="EHE174" s="226"/>
      <c r="EHF174" s="226"/>
      <c r="EHG174" s="226"/>
      <c r="EHH174" s="226"/>
      <c r="EHI174" s="226"/>
      <c r="EHJ174" s="226"/>
      <c r="EHK174" s="226"/>
      <c r="EHL174" s="226"/>
      <c r="EHM174" s="226"/>
      <c r="EHN174" s="226"/>
      <c r="EHO174" s="226"/>
      <c r="EHP174" s="226"/>
      <c r="EHQ174" s="226"/>
      <c r="EHR174" s="226"/>
      <c r="EHS174" s="226"/>
      <c r="EHT174" s="226"/>
      <c r="EHU174" s="226"/>
      <c r="EHV174" s="226"/>
      <c r="EHW174" s="226"/>
      <c r="EHX174" s="226"/>
      <c r="EHY174" s="1502"/>
      <c r="EHZ174" s="1602"/>
      <c r="EIA174" s="611"/>
      <c r="EIB174" s="1502"/>
      <c r="EIC174" s="1602"/>
      <c r="EID174" s="611"/>
      <c r="EIE174" s="1502"/>
      <c r="EIF174" s="1602"/>
      <c r="EIG174" s="611"/>
      <c r="EIH174" s="611"/>
      <c r="EII174" s="1502"/>
      <c r="EIJ174" s="1602"/>
      <c r="EIK174" s="611"/>
      <c r="EIL174" s="1502"/>
      <c r="EIM174" s="1602"/>
      <c r="EIN174" s="611"/>
      <c r="EIO174" s="1502"/>
      <c r="EIP174" s="1602"/>
      <c r="EIQ174" s="226"/>
      <c r="EIR174" s="226"/>
      <c r="EIS174" s="226"/>
      <c r="EIT174" s="226"/>
      <c r="EIU174" s="226"/>
      <c r="EIV174" s="226"/>
      <c r="EIW174" s="226"/>
      <c r="EIX174" s="226"/>
      <c r="EIY174" s="226"/>
      <c r="EIZ174" s="226"/>
      <c r="EJA174" s="226"/>
      <c r="EJB174" s="226"/>
      <c r="EJC174" s="226"/>
      <c r="EJD174" s="226"/>
      <c r="EJE174" s="226"/>
      <c r="EJF174" s="226"/>
      <c r="EJG174" s="226"/>
      <c r="EJH174" s="226"/>
      <c r="EJI174" s="226"/>
      <c r="EJJ174" s="226"/>
      <c r="EJK174" s="226"/>
      <c r="EJL174" s="226"/>
      <c r="EJM174" s="226"/>
      <c r="EJN174" s="226"/>
      <c r="EJO174" s="226"/>
      <c r="EJP174" s="226"/>
      <c r="EJQ174" s="226"/>
      <c r="EKC174" s="1374"/>
      <c r="EKD174" s="1374"/>
      <c r="EKE174" s="1374"/>
      <c r="EKF174" s="1374"/>
      <c r="EKG174" s="1374"/>
      <c r="EKH174" s="1374"/>
      <c r="EKI174" s="1374"/>
      <c r="EKJ174" s="1374"/>
      <c r="EKK174" s="1374"/>
      <c r="EKL174" s="1374"/>
      <c r="EKM174" s="1374"/>
      <c r="EKN174" s="1374"/>
      <c r="EKO174" s="1374"/>
      <c r="EKP174" s="1374"/>
      <c r="EKQ174" s="1374"/>
      <c r="EKR174" s="1374"/>
      <c r="EKS174" s="1374"/>
      <c r="EKT174" s="1374"/>
      <c r="EKU174" s="1374"/>
      <c r="EKV174" s="1374"/>
      <c r="EKW174" s="1374"/>
      <c r="EKX174" s="1374"/>
      <c r="EKY174" s="1374"/>
      <c r="EKZ174" s="1374"/>
      <c r="ELA174" s="1374"/>
      <c r="ELB174" s="1374"/>
      <c r="ELC174" s="1374"/>
      <c r="ELD174" s="1374"/>
      <c r="ELE174" s="1374"/>
      <c r="ELF174" s="1374"/>
      <c r="ELG174" s="1374"/>
      <c r="ELH174" s="1374"/>
      <c r="ELI174" s="1374"/>
      <c r="ELJ174" s="1374"/>
      <c r="ELK174" s="1374"/>
      <c r="ELL174" s="1374"/>
      <c r="ELM174" s="1374"/>
      <c r="ELN174" s="1374"/>
      <c r="ELO174" s="1374"/>
      <c r="ELP174" s="1374"/>
      <c r="ELQ174" s="1374"/>
      <c r="ELR174" s="1374"/>
      <c r="ELS174" s="1374"/>
      <c r="ELT174" s="1374"/>
      <c r="ELU174" s="1374"/>
      <c r="ELV174" s="1374"/>
      <c r="ELW174" s="1374"/>
      <c r="ELX174" s="1374"/>
      <c r="ELY174" s="1374"/>
      <c r="ELZ174" s="1374"/>
      <c r="EMA174" s="1374"/>
      <c r="EMB174" s="1374"/>
      <c r="EMC174" s="1374"/>
      <c r="EMD174" s="1374"/>
      <c r="EME174" s="1374"/>
      <c r="EMF174" s="1374"/>
      <c r="EMG174" s="1374"/>
      <c r="EMH174" s="1374"/>
      <c r="ENM174" s="1378" t="str">
        <f>Dev!$CY$148</f>
        <v>PRLCpl serial no.:</v>
      </c>
      <c r="ENN174" s="1378"/>
      <c r="ENO174" s="1378"/>
      <c r="ENP174" s="1378"/>
      <c r="ENQ174" s="1378"/>
      <c r="ENR174" s="1378"/>
      <c r="ENS174" s="1378"/>
      <c r="ENT174" s="1378"/>
      <c r="ENU174" s="1378"/>
      <c r="ENV174" s="1378"/>
      <c r="ENX174" s="1379">
        <f ca="1">INDIRECT(ADDRESS(ENM194,Dev!$DJ$148,,,Table!$A$1))</f>
        <v>1751007000577</v>
      </c>
      <c r="ENY174" s="1380"/>
      <c r="ENZ174" s="1380"/>
      <c r="EOA174" s="1380"/>
      <c r="EOB174" s="1380"/>
      <c r="EOC174" s="1380"/>
      <c r="EOD174" s="1380"/>
      <c r="EOE174" s="1380"/>
      <c r="EOF174" s="1380"/>
      <c r="EOG174" s="1380"/>
      <c r="EOH174" s="1380"/>
      <c r="EQE174" s="1378" t="str">
        <f>Dev!$CY$148</f>
        <v>PRLCpl serial no.:</v>
      </c>
      <c r="EQF174" s="1378"/>
      <c r="EQG174" s="1378"/>
      <c r="EQH174" s="1378"/>
      <c r="EQI174" s="1378"/>
      <c r="EQJ174" s="1378"/>
      <c r="EQK174" s="1378"/>
      <c r="EQL174" s="1378"/>
      <c r="EQM174" s="1378"/>
      <c r="EQN174" s="1378"/>
      <c r="EQP174" s="1379">
        <f ca="1">INDIRECT(ADDRESS(EQE194,Dev!$DJ$148,,,Table!$A$1))</f>
        <v>1751007000584</v>
      </c>
      <c r="EQQ174" s="1380"/>
      <c r="EQR174" s="1380"/>
      <c r="EQS174" s="1380"/>
      <c r="EQT174" s="1380"/>
      <c r="EQU174" s="1380"/>
      <c r="EQV174" s="1380"/>
      <c r="EQW174" s="1380"/>
      <c r="EQX174" s="1380"/>
      <c r="EQY174" s="1380"/>
      <c r="EQZ174" s="1380"/>
    </row>
    <row r="175" spans="1:998 1031:2032 2065:3906" ht="15" customHeight="1">
      <c r="BA175" s="1378"/>
      <c r="BB175" s="1378"/>
      <c r="BC175" s="1378"/>
      <c r="BD175" s="1378"/>
      <c r="BE175" s="1378"/>
      <c r="BF175" s="1378"/>
      <c r="BG175" s="1378"/>
      <c r="BH175" s="1378"/>
      <c r="BI175" s="1378"/>
      <c r="BJ175" s="1378"/>
      <c r="BL175" s="1380"/>
      <c r="BM175" s="1380"/>
      <c r="BN175" s="1380"/>
      <c r="BO175" s="1380"/>
      <c r="BP175" s="1380"/>
      <c r="BQ175" s="1380"/>
      <c r="BR175" s="1380"/>
      <c r="BS175" s="1380"/>
      <c r="BT175" s="1380"/>
      <c r="BU175" s="1380"/>
      <c r="BV175" s="1380"/>
      <c r="CM175" s="1378"/>
      <c r="CN175" s="1378"/>
      <c r="CO175" s="1378"/>
      <c r="CP175" s="1378"/>
      <c r="CQ175" s="1378"/>
      <c r="CR175" s="1378"/>
      <c r="CS175" s="1378"/>
      <c r="CT175" s="1378"/>
      <c r="CU175" s="1378"/>
      <c r="CV175" s="1378"/>
      <c r="CX175" s="1380"/>
      <c r="CY175" s="1380"/>
      <c r="CZ175" s="1380"/>
      <c r="DA175" s="1380"/>
      <c r="DB175" s="1380"/>
      <c r="DC175" s="1380"/>
      <c r="DD175" s="1380"/>
      <c r="DE175" s="1380"/>
      <c r="DF175" s="1380"/>
      <c r="DG175" s="1380"/>
      <c r="DH175" s="1380"/>
      <c r="EO175" s="1378"/>
      <c r="EP175" s="1378"/>
      <c r="EQ175" s="1378"/>
      <c r="ER175" s="1378"/>
      <c r="ES175" s="1378"/>
      <c r="ET175" s="1378"/>
      <c r="EU175" s="1378"/>
      <c r="EV175" s="1378"/>
      <c r="EW175" s="1378"/>
      <c r="EX175" s="1378"/>
      <c r="EZ175" s="1380"/>
      <c r="FA175" s="1380"/>
      <c r="FB175" s="1380"/>
      <c r="FC175" s="1380"/>
      <c r="FD175" s="1380"/>
      <c r="FE175" s="1380"/>
      <c r="FF175" s="1380"/>
      <c r="FG175" s="1380"/>
      <c r="FH175" s="1380"/>
      <c r="FI175" s="1380"/>
      <c r="FJ175" s="1380"/>
      <c r="GQ175" s="1378"/>
      <c r="GR175" s="1378"/>
      <c r="GS175" s="1378"/>
      <c r="GT175" s="1378"/>
      <c r="GU175" s="1378"/>
      <c r="GV175" s="1378"/>
      <c r="GW175" s="1378"/>
      <c r="GX175" s="1378"/>
      <c r="GY175" s="1378"/>
      <c r="GZ175" s="1378"/>
      <c r="HB175" s="1380"/>
      <c r="HC175" s="1380"/>
      <c r="HD175" s="1380"/>
      <c r="HE175" s="1380"/>
      <c r="HF175" s="1380"/>
      <c r="HG175" s="1380"/>
      <c r="HH175" s="1380"/>
      <c r="HI175" s="1380"/>
      <c r="HJ175" s="1380"/>
      <c r="HK175" s="1380"/>
      <c r="HL175" s="1380"/>
      <c r="IS175" s="1378"/>
      <c r="IT175" s="1378"/>
      <c r="IU175" s="1378"/>
      <c r="IV175" s="1378"/>
      <c r="IW175" s="1378"/>
      <c r="IX175" s="1378"/>
      <c r="IY175" s="1378"/>
      <c r="IZ175" s="1378"/>
      <c r="JA175" s="1378"/>
      <c r="JB175" s="1378"/>
      <c r="JD175" s="1380"/>
      <c r="JE175" s="1380"/>
      <c r="JF175" s="1380"/>
      <c r="JG175" s="1380"/>
      <c r="JH175" s="1380"/>
      <c r="JI175" s="1380"/>
      <c r="JJ175" s="1380"/>
      <c r="JK175" s="1380"/>
      <c r="JL175" s="1380"/>
      <c r="JM175" s="1380"/>
      <c r="JN175" s="1380"/>
      <c r="KU175" s="1378"/>
      <c r="KV175" s="1378"/>
      <c r="KW175" s="1378"/>
      <c r="KX175" s="1378"/>
      <c r="KY175" s="1378"/>
      <c r="KZ175" s="1378"/>
      <c r="LA175" s="1378"/>
      <c r="LB175" s="1378"/>
      <c r="LC175" s="1378"/>
      <c r="LD175" s="1378"/>
      <c r="LF175" s="1380"/>
      <c r="LG175" s="1380"/>
      <c r="LH175" s="1380"/>
      <c r="LI175" s="1380"/>
      <c r="LJ175" s="1380"/>
      <c r="LK175" s="1380"/>
      <c r="LL175" s="1380"/>
      <c r="LM175" s="1380"/>
      <c r="LN175" s="1380"/>
      <c r="LO175" s="1380"/>
      <c r="LP175" s="1380"/>
      <c r="MW175" s="1378"/>
      <c r="MX175" s="1378"/>
      <c r="MY175" s="1378"/>
      <c r="MZ175" s="1378"/>
      <c r="NA175" s="1378"/>
      <c r="NB175" s="1378"/>
      <c r="NC175" s="1378"/>
      <c r="ND175" s="1378"/>
      <c r="NE175" s="1378"/>
      <c r="NF175" s="1378"/>
      <c r="NH175" s="1380"/>
      <c r="NI175" s="1380"/>
      <c r="NJ175" s="1380"/>
      <c r="NK175" s="1380"/>
      <c r="NL175" s="1380"/>
      <c r="NM175" s="1380"/>
      <c r="NN175" s="1380"/>
      <c r="NO175" s="1380"/>
      <c r="NP175" s="1380"/>
      <c r="NQ175" s="1380"/>
      <c r="NR175" s="1380"/>
      <c r="OI175" s="1378"/>
      <c r="OJ175" s="1378"/>
      <c r="OK175" s="1378"/>
      <c r="OL175" s="1378"/>
      <c r="OM175" s="1378"/>
      <c r="ON175" s="1378"/>
      <c r="OO175" s="1378"/>
      <c r="OP175" s="1378"/>
      <c r="OQ175" s="1378"/>
      <c r="OR175" s="1378"/>
      <c r="OT175" s="1380"/>
      <c r="OU175" s="1380"/>
      <c r="OV175" s="1380"/>
      <c r="OW175" s="1380"/>
      <c r="OX175" s="1380"/>
      <c r="OY175" s="1380"/>
      <c r="OZ175" s="1380"/>
      <c r="PA175" s="1380"/>
      <c r="PB175" s="1380"/>
      <c r="PC175" s="1380"/>
      <c r="PD175" s="1380"/>
      <c r="PU175" s="1378"/>
      <c r="PV175" s="1378"/>
      <c r="PW175" s="1378"/>
      <c r="PX175" s="1378"/>
      <c r="PY175" s="1378"/>
      <c r="PZ175" s="1378"/>
      <c r="QA175" s="1378"/>
      <c r="QB175" s="1378"/>
      <c r="QC175" s="1378"/>
      <c r="QD175" s="1378"/>
      <c r="QF175" s="1380"/>
      <c r="QG175" s="1380"/>
      <c r="QH175" s="1380"/>
      <c r="QI175" s="1380"/>
      <c r="QJ175" s="1380"/>
      <c r="QK175" s="1380"/>
      <c r="QL175" s="1380"/>
      <c r="QM175" s="1380"/>
      <c r="QN175" s="1380"/>
      <c r="QO175" s="1380"/>
      <c r="QP175" s="1380"/>
      <c r="RW175" s="1378"/>
      <c r="RX175" s="1378"/>
      <c r="RY175" s="1378"/>
      <c r="RZ175" s="1378"/>
      <c r="SA175" s="1378"/>
      <c r="SB175" s="1378"/>
      <c r="SC175" s="1378"/>
      <c r="SD175" s="1378"/>
      <c r="SE175" s="1378"/>
      <c r="SF175" s="1378"/>
      <c r="SH175" s="1380"/>
      <c r="SI175" s="1380"/>
      <c r="SJ175" s="1380"/>
      <c r="SK175" s="1380"/>
      <c r="SL175" s="1380"/>
      <c r="SM175" s="1380"/>
      <c r="SN175" s="1380"/>
      <c r="SO175" s="1380"/>
      <c r="SP175" s="1380"/>
      <c r="SQ175" s="1380"/>
      <c r="SR175" s="1380"/>
      <c r="TY175" s="1378"/>
      <c r="TZ175" s="1378"/>
      <c r="UA175" s="1378"/>
      <c r="UB175" s="1378"/>
      <c r="UC175" s="1378"/>
      <c r="UD175" s="1378"/>
      <c r="UE175" s="1378"/>
      <c r="UF175" s="1378"/>
      <c r="UG175" s="1378"/>
      <c r="UH175" s="1378"/>
      <c r="UJ175" s="1380"/>
      <c r="UK175" s="1380"/>
      <c r="UL175" s="1380"/>
      <c r="UM175" s="1380"/>
      <c r="UN175" s="1380"/>
      <c r="UO175" s="1380"/>
      <c r="UP175" s="1380"/>
      <c r="UQ175" s="1380"/>
      <c r="UR175" s="1380"/>
      <c r="US175" s="1380"/>
      <c r="UT175" s="1380"/>
      <c r="WA175" s="1378"/>
      <c r="WB175" s="1378"/>
      <c r="WC175" s="1378"/>
      <c r="WD175" s="1378"/>
      <c r="WE175" s="1378"/>
      <c r="WF175" s="1378"/>
      <c r="WG175" s="1378"/>
      <c r="WH175" s="1378"/>
      <c r="WI175" s="1378"/>
      <c r="WJ175" s="1378"/>
      <c r="WL175" s="1380"/>
      <c r="WM175" s="1380"/>
      <c r="WN175" s="1380"/>
      <c r="WO175" s="1380"/>
      <c r="WP175" s="1380"/>
      <c r="WQ175" s="1380"/>
      <c r="WR175" s="1380"/>
      <c r="WS175" s="1380"/>
      <c r="WT175" s="1380"/>
      <c r="WU175" s="1380"/>
      <c r="WV175" s="1380"/>
      <c r="YC175" s="1378"/>
      <c r="YD175" s="1378"/>
      <c r="YE175" s="1378"/>
      <c r="YF175" s="1378"/>
      <c r="YG175" s="1378"/>
      <c r="YH175" s="1378"/>
      <c r="YI175" s="1378"/>
      <c r="YJ175" s="1378"/>
      <c r="YK175" s="1378"/>
      <c r="YL175" s="1378"/>
      <c r="YN175" s="1380"/>
      <c r="YO175" s="1380"/>
      <c r="YP175" s="1380"/>
      <c r="YQ175" s="1380"/>
      <c r="YR175" s="1380"/>
      <c r="YS175" s="1380"/>
      <c r="YT175" s="1380"/>
      <c r="YU175" s="1380"/>
      <c r="YV175" s="1380"/>
      <c r="YW175" s="1380"/>
      <c r="YX175" s="1380"/>
      <c r="AAE175" s="1378"/>
      <c r="AAF175" s="1378"/>
      <c r="AAG175" s="1378"/>
      <c r="AAH175" s="1378"/>
      <c r="AAI175" s="1378"/>
      <c r="AAJ175" s="1378"/>
      <c r="AAK175" s="1378"/>
      <c r="AAL175" s="1378"/>
      <c r="AAM175" s="1378"/>
      <c r="AAN175" s="1378"/>
      <c r="AAP175" s="1380"/>
      <c r="AAQ175" s="1380"/>
      <c r="AAR175" s="1380"/>
      <c r="AAS175" s="1380"/>
      <c r="AAT175" s="1380"/>
      <c r="AAU175" s="1380"/>
      <c r="AAV175" s="1380"/>
      <c r="AAW175" s="1380"/>
      <c r="AAX175" s="1380"/>
      <c r="AAY175" s="1380"/>
      <c r="AAZ175" s="1380"/>
      <c r="ACG175" s="1378"/>
      <c r="ACH175" s="1378"/>
      <c r="ACI175" s="1378"/>
      <c r="ACJ175" s="1378"/>
      <c r="ACK175" s="1378"/>
      <c r="ACL175" s="1378"/>
      <c r="ACM175" s="1378"/>
      <c r="ACN175" s="1378"/>
      <c r="ACO175" s="1378"/>
      <c r="ACP175" s="1378"/>
      <c r="ACR175" s="1380"/>
      <c r="ACS175" s="1380"/>
      <c r="ACT175" s="1380"/>
      <c r="ACU175" s="1380"/>
      <c r="ACV175" s="1380"/>
      <c r="ACW175" s="1380"/>
      <c r="ACX175" s="1380"/>
      <c r="ACY175" s="1380"/>
      <c r="ACZ175" s="1380"/>
      <c r="ADA175" s="1380"/>
      <c r="ADB175" s="1380"/>
      <c r="AEI175" s="1378"/>
      <c r="AEJ175" s="1378"/>
      <c r="AEK175" s="1378"/>
      <c r="AEL175" s="1378"/>
      <c r="AEM175" s="1378"/>
      <c r="AEN175" s="1378"/>
      <c r="AEO175" s="1378"/>
      <c r="AEP175" s="1378"/>
      <c r="AEQ175" s="1378"/>
      <c r="AER175" s="1378"/>
      <c r="AET175" s="1380"/>
      <c r="AEU175" s="1380"/>
      <c r="AEV175" s="1380"/>
      <c r="AEW175" s="1380"/>
      <c r="AEX175" s="1380"/>
      <c r="AEY175" s="1380"/>
      <c r="AEZ175" s="1380"/>
      <c r="AFA175" s="1380"/>
      <c r="AFB175" s="1380"/>
      <c r="AFC175" s="1380"/>
      <c r="AFD175" s="1380"/>
      <c r="AGK175" s="1378"/>
      <c r="AGL175" s="1378"/>
      <c r="AGM175" s="1378"/>
      <c r="AGN175" s="1378"/>
      <c r="AGO175" s="1378"/>
      <c r="AGP175" s="1378"/>
      <c r="AGQ175" s="1378"/>
      <c r="AGR175" s="1378"/>
      <c r="AGS175" s="1378"/>
      <c r="AGT175" s="1378"/>
      <c r="AGV175" s="1380"/>
      <c r="AGW175" s="1380"/>
      <c r="AGX175" s="1380"/>
      <c r="AGY175" s="1380"/>
      <c r="AGZ175" s="1380"/>
      <c r="AHA175" s="1380"/>
      <c r="AHB175" s="1380"/>
      <c r="AHC175" s="1380"/>
      <c r="AHD175" s="1380"/>
      <c r="AHE175" s="1380"/>
      <c r="AHF175" s="1380"/>
      <c r="AIM175" s="1378"/>
      <c r="AIN175" s="1378"/>
      <c r="AIO175" s="1378"/>
      <c r="AIP175" s="1378"/>
      <c r="AIQ175" s="1378"/>
      <c r="AIR175" s="1378"/>
      <c r="AIS175" s="1378"/>
      <c r="AIT175" s="1378"/>
      <c r="AIU175" s="1378"/>
      <c r="AIV175" s="1378"/>
      <c r="AIX175" s="1380"/>
      <c r="AIY175" s="1380"/>
      <c r="AIZ175" s="1380"/>
      <c r="AJA175" s="1380"/>
      <c r="AJB175" s="1380"/>
      <c r="AJC175" s="1380"/>
      <c r="AJD175" s="1380"/>
      <c r="AJE175" s="1380"/>
      <c r="AJF175" s="1380"/>
      <c r="AJG175" s="1380"/>
      <c r="AJH175" s="1380"/>
      <c r="AKO175" s="1378"/>
      <c r="AKP175" s="1378"/>
      <c r="AKQ175" s="1378"/>
      <c r="AKR175" s="1378"/>
      <c r="AKS175" s="1378"/>
      <c r="AKT175" s="1378"/>
      <c r="AKU175" s="1378"/>
      <c r="AKV175" s="1378"/>
      <c r="AKW175" s="1378"/>
      <c r="AKX175" s="1378"/>
      <c r="AKZ175" s="1380"/>
      <c r="ALA175" s="1380"/>
      <c r="ALB175" s="1380"/>
      <c r="ALC175" s="1380"/>
      <c r="ALD175" s="1380"/>
      <c r="ALE175" s="1380"/>
      <c r="ALF175" s="1380"/>
      <c r="ALG175" s="1380"/>
      <c r="ALH175" s="1380"/>
      <c r="ALI175" s="1380"/>
      <c r="ALJ175" s="1380"/>
      <c r="AMQ175" s="1378"/>
      <c r="AMR175" s="1378"/>
      <c r="AMS175" s="1378"/>
      <c r="AMT175" s="1378"/>
      <c r="AMU175" s="1378"/>
      <c r="AMV175" s="1378"/>
      <c r="AMW175" s="1378"/>
      <c r="AMX175" s="1378"/>
      <c r="AMY175" s="1378"/>
      <c r="AMZ175" s="1378"/>
      <c r="ANB175" s="1380"/>
      <c r="ANC175" s="1380"/>
      <c r="AND175" s="1380"/>
      <c r="ANE175" s="1380"/>
      <c r="ANF175" s="1380"/>
      <c r="ANG175" s="1380"/>
      <c r="ANH175" s="1380"/>
      <c r="ANI175" s="1380"/>
      <c r="ANJ175" s="1380"/>
      <c r="ANK175" s="1380"/>
      <c r="ANL175" s="1380"/>
      <c r="AOS175" s="1378"/>
      <c r="AOT175" s="1378"/>
      <c r="AOU175" s="1378"/>
      <c r="AOV175" s="1378"/>
      <c r="AOW175" s="1378"/>
      <c r="AOX175" s="1378"/>
      <c r="AOY175" s="1378"/>
      <c r="AOZ175" s="1378"/>
      <c r="APA175" s="1378"/>
      <c r="APB175" s="1378"/>
      <c r="APD175" s="1380"/>
      <c r="APE175" s="1380"/>
      <c r="APF175" s="1380"/>
      <c r="APG175" s="1380"/>
      <c r="APH175" s="1380"/>
      <c r="API175" s="1380"/>
      <c r="APJ175" s="1380"/>
      <c r="APK175" s="1380"/>
      <c r="APL175" s="1380"/>
      <c r="APM175" s="1380"/>
      <c r="APN175" s="1380"/>
      <c r="AQU175" s="1378"/>
      <c r="AQV175" s="1378"/>
      <c r="AQW175" s="1378"/>
      <c r="AQX175" s="1378"/>
      <c r="AQY175" s="1378"/>
      <c r="AQZ175" s="1378"/>
      <c r="ARA175" s="1378"/>
      <c r="ARB175" s="1378"/>
      <c r="ARC175" s="1378"/>
      <c r="ARD175" s="1378"/>
      <c r="ARF175" s="1380"/>
      <c r="ARG175" s="1380"/>
      <c r="ARH175" s="1380"/>
      <c r="ARI175" s="1380"/>
      <c r="ARJ175" s="1380"/>
      <c r="ARK175" s="1380"/>
      <c r="ARL175" s="1380"/>
      <c r="ARM175" s="1380"/>
      <c r="ARN175" s="1380"/>
      <c r="ARO175" s="1380"/>
      <c r="ARP175" s="1380"/>
      <c r="ASW175" s="1378"/>
      <c r="ASX175" s="1378"/>
      <c r="ASY175" s="1378"/>
      <c r="ASZ175" s="1378"/>
      <c r="ATA175" s="1378"/>
      <c r="ATB175" s="1378"/>
      <c r="ATC175" s="1378"/>
      <c r="ATD175" s="1378"/>
      <c r="ATE175" s="1378"/>
      <c r="ATF175" s="1378"/>
      <c r="ATH175" s="1380"/>
      <c r="ATI175" s="1380"/>
      <c r="ATJ175" s="1380"/>
      <c r="ATK175" s="1380"/>
      <c r="ATL175" s="1380"/>
      <c r="ATM175" s="1380"/>
      <c r="ATN175" s="1380"/>
      <c r="ATO175" s="1380"/>
      <c r="ATP175" s="1380"/>
      <c r="ATQ175" s="1380"/>
      <c r="ATR175" s="1380"/>
      <c r="AUI175" s="1378"/>
      <c r="AUJ175" s="1378"/>
      <c r="AUK175" s="1378"/>
      <c r="AUL175" s="1378"/>
      <c r="AUM175" s="1378"/>
      <c r="AUN175" s="1378"/>
      <c r="AUO175" s="1378"/>
      <c r="AUP175" s="1378"/>
      <c r="AUQ175" s="1378"/>
      <c r="AUR175" s="1378"/>
      <c r="AUS175" s="1367"/>
      <c r="AUT175" s="1380"/>
      <c r="AUU175" s="1380"/>
      <c r="AUV175" s="1380"/>
      <c r="AUW175" s="1380"/>
      <c r="AUX175" s="1380"/>
      <c r="AUY175" s="1380"/>
      <c r="AUZ175" s="1380"/>
      <c r="AVA175" s="1380"/>
      <c r="AVB175" s="1380"/>
      <c r="AVC175" s="1380"/>
      <c r="AVD175" s="1380"/>
      <c r="AVP175" s="868"/>
      <c r="AVQ175" s="868"/>
      <c r="AVR175" s="868"/>
      <c r="AVS175" s="868"/>
      <c r="AVT175" s="868"/>
      <c r="AVU175" s="868"/>
      <c r="AVV175" s="868"/>
      <c r="AVW175" s="868"/>
      <c r="AVX175" s="868"/>
      <c r="AVY175" s="868"/>
      <c r="AVZ175" s="868"/>
      <c r="AWA175" s="868"/>
      <c r="AWB175" s="868"/>
      <c r="AWC175" s="868"/>
      <c r="AWD175" s="868"/>
      <c r="AWE175" s="868"/>
      <c r="AWF175" s="868"/>
      <c r="AWG175" s="868"/>
      <c r="AWH175" s="868"/>
      <c r="AWI175" s="868"/>
      <c r="AWJ175" s="868"/>
      <c r="AWK175" s="868"/>
      <c r="AWL175" s="868"/>
      <c r="AWM175" s="868"/>
      <c r="AWN175" s="868"/>
      <c r="AWO175" s="868"/>
      <c r="AWP175" s="868"/>
      <c r="AWQ175" s="868"/>
      <c r="AWR175" s="868"/>
      <c r="AWS175" s="868"/>
      <c r="AWT175" s="868"/>
      <c r="AWU175" s="868"/>
      <c r="AWV175" s="868"/>
      <c r="AWW175" s="868"/>
      <c r="AWX175" s="868"/>
      <c r="AWY175" s="868"/>
      <c r="AWZ175" s="868"/>
      <c r="AXQ175" s="868"/>
      <c r="AXR175" s="868"/>
      <c r="AXS175" s="868"/>
      <c r="AXT175" s="868"/>
      <c r="AXU175" s="868"/>
      <c r="AXV175" s="868"/>
      <c r="AXW175" s="868"/>
      <c r="AXX175" s="868"/>
      <c r="AXY175" s="868"/>
      <c r="AXZ175" s="868"/>
      <c r="AYA175" s="868"/>
      <c r="AYB175" s="868"/>
      <c r="AYC175" s="868"/>
      <c r="AYD175" s="868"/>
      <c r="AYE175" s="868"/>
      <c r="AYF175" s="868"/>
      <c r="AYG175" s="868"/>
      <c r="AYH175" s="868"/>
      <c r="AYI175" s="868"/>
      <c r="AYJ175" s="868"/>
      <c r="AYK175" s="868"/>
      <c r="AYL175" s="868"/>
      <c r="AYM175" s="868"/>
      <c r="AZK175" s="1378"/>
      <c r="AZL175" s="1378"/>
      <c r="AZM175" s="1378"/>
      <c r="AZN175" s="1378"/>
      <c r="AZO175" s="1378"/>
      <c r="AZP175" s="1378"/>
      <c r="AZQ175" s="1378"/>
      <c r="AZR175" s="1378"/>
      <c r="AZS175" s="1378"/>
      <c r="AZT175" s="1378"/>
      <c r="AZV175" s="1380"/>
      <c r="AZW175" s="1380"/>
      <c r="AZX175" s="1380"/>
      <c r="AZY175" s="1380"/>
      <c r="AZZ175" s="1380"/>
      <c r="BAA175" s="1380"/>
      <c r="BAB175" s="1380"/>
      <c r="BAC175" s="1380"/>
      <c r="BAD175" s="1380"/>
      <c r="BAE175" s="1380"/>
      <c r="BAF175" s="1380"/>
      <c r="BBM175" s="1378"/>
      <c r="BBN175" s="1378"/>
      <c r="BBO175" s="1378"/>
      <c r="BBP175" s="1378"/>
      <c r="BBQ175" s="1378"/>
      <c r="BBR175" s="1378"/>
      <c r="BBS175" s="1378"/>
      <c r="BBT175" s="1378"/>
      <c r="BBU175" s="1378"/>
      <c r="BBV175" s="1378"/>
      <c r="BBX175" s="1380"/>
      <c r="BBY175" s="1380"/>
      <c r="BBZ175" s="1380"/>
      <c r="BCA175" s="1380"/>
      <c r="BCB175" s="1380"/>
      <c r="BCC175" s="1380"/>
      <c r="BCD175" s="1380"/>
      <c r="BCE175" s="1380"/>
      <c r="BCF175" s="1380"/>
      <c r="BCG175" s="1380"/>
      <c r="BCH175" s="1380"/>
      <c r="BDO175" s="1378"/>
      <c r="BDP175" s="1378"/>
      <c r="BDQ175" s="1378"/>
      <c r="BDR175" s="1378"/>
      <c r="BDS175" s="1378"/>
      <c r="BDT175" s="1378"/>
      <c r="BDU175" s="1378"/>
      <c r="BDV175" s="1378"/>
      <c r="BDW175" s="1378"/>
      <c r="BDX175" s="1378"/>
      <c r="BDZ175" s="1380"/>
      <c r="BEA175" s="1380"/>
      <c r="BEB175" s="1380"/>
      <c r="BEC175" s="1380"/>
      <c r="BED175" s="1380"/>
      <c r="BEE175" s="1380"/>
      <c r="BEF175" s="1380"/>
      <c r="BEG175" s="1380"/>
      <c r="BEH175" s="1380"/>
      <c r="BEI175" s="1380"/>
      <c r="BEJ175" s="1380"/>
      <c r="BFQ175" s="1378"/>
      <c r="BFR175" s="1378"/>
      <c r="BFS175" s="1378"/>
      <c r="BFT175" s="1378"/>
      <c r="BFU175" s="1378"/>
      <c r="BFV175" s="1378"/>
      <c r="BFW175" s="1378"/>
      <c r="BFX175" s="1378"/>
      <c r="BFY175" s="1378"/>
      <c r="BFZ175" s="1378"/>
      <c r="BGB175" s="1380"/>
      <c r="BGC175" s="1380"/>
      <c r="BGD175" s="1380"/>
      <c r="BGE175" s="1380"/>
      <c r="BGF175" s="1380"/>
      <c r="BGG175" s="1380"/>
      <c r="BGH175" s="1380"/>
      <c r="BGI175" s="1380"/>
      <c r="BGJ175" s="1380"/>
      <c r="BGK175" s="1380"/>
      <c r="BGL175" s="1380"/>
      <c r="BHS175" s="1378"/>
      <c r="BHT175" s="1378"/>
      <c r="BHU175" s="1378"/>
      <c r="BHV175" s="1378"/>
      <c r="BHW175" s="1378"/>
      <c r="BHX175" s="1378"/>
      <c r="BHY175" s="1378"/>
      <c r="BHZ175" s="1378"/>
      <c r="BIA175" s="1378"/>
      <c r="BIB175" s="1378"/>
      <c r="BID175" s="1380"/>
      <c r="BIE175" s="1380"/>
      <c r="BIF175" s="1380"/>
      <c r="BIG175" s="1380"/>
      <c r="BIH175" s="1380"/>
      <c r="BII175" s="1380"/>
      <c r="BIJ175" s="1380"/>
      <c r="BIK175" s="1380"/>
      <c r="BIL175" s="1380"/>
      <c r="BIM175" s="1380"/>
      <c r="BIN175" s="1380"/>
      <c r="BJU175" s="1378"/>
      <c r="BJV175" s="1378"/>
      <c r="BJW175" s="1378"/>
      <c r="BJX175" s="1378"/>
      <c r="BJY175" s="1378"/>
      <c r="BJZ175" s="1378"/>
      <c r="BKA175" s="1378"/>
      <c r="BKB175" s="1378"/>
      <c r="BKC175" s="1378"/>
      <c r="BKD175" s="1378"/>
      <c r="BKF175" s="1380"/>
      <c r="BKG175" s="1380"/>
      <c r="BKH175" s="1380"/>
      <c r="BKI175" s="1380"/>
      <c r="BKJ175" s="1380"/>
      <c r="BKK175" s="1380"/>
      <c r="BKL175" s="1380"/>
      <c r="BKM175" s="1380"/>
      <c r="BKN175" s="1380"/>
      <c r="BKO175" s="1380"/>
      <c r="BKP175" s="1380"/>
      <c r="BLW175" s="1378"/>
      <c r="BLX175" s="1378"/>
      <c r="BLY175" s="1378"/>
      <c r="BLZ175" s="1378"/>
      <c r="BMA175" s="1378"/>
      <c r="BMB175" s="1378"/>
      <c r="BMC175" s="1378"/>
      <c r="BMD175" s="1378"/>
      <c r="BME175" s="1378"/>
      <c r="BMF175" s="1378"/>
      <c r="BMH175" s="1380"/>
      <c r="BMI175" s="1380"/>
      <c r="BMJ175" s="1380"/>
      <c r="BMK175" s="1380"/>
      <c r="BML175" s="1380"/>
      <c r="BMM175" s="1380"/>
      <c r="BMN175" s="1380"/>
      <c r="BMO175" s="1380"/>
      <c r="BMP175" s="1380"/>
      <c r="BMQ175" s="1380"/>
      <c r="BMR175" s="1380"/>
      <c r="BNY175" s="1378"/>
      <c r="BNZ175" s="1378"/>
      <c r="BOA175" s="1378"/>
      <c r="BOB175" s="1378"/>
      <c r="BOC175" s="1378"/>
      <c r="BOD175" s="1378"/>
      <c r="BOE175" s="1378"/>
      <c r="BOF175" s="1378"/>
      <c r="BOG175" s="1378"/>
      <c r="BOH175" s="1378"/>
      <c r="BOJ175" s="1380"/>
      <c r="BOK175" s="1380"/>
      <c r="BOL175" s="1380"/>
      <c r="BOM175" s="1380"/>
      <c r="BON175" s="1380"/>
      <c r="BOO175" s="1380"/>
      <c r="BOP175" s="1380"/>
      <c r="BOQ175" s="1380"/>
      <c r="BOR175" s="1380"/>
      <c r="BOS175" s="1380"/>
      <c r="BOT175" s="1380"/>
      <c r="BQA175" s="1378"/>
      <c r="BQB175" s="1378"/>
      <c r="BQC175" s="1378"/>
      <c r="BQD175" s="1378"/>
      <c r="BQE175" s="1378"/>
      <c r="BQF175" s="1378"/>
      <c r="BQG175" s="1378"/>
      <c r="BQH175" s="1378"/>
      <c r="BQI175" s="1378"/>
      <c r="BQJ175" s="1378"/>
      <c r="BQL175" s="1380"/>
      <c r="BQM175" s="1380"/>
      <c r="BQN175" s="1380"/>
      <c r="BQO175" s="1380"/>
      <c r="BQP175" s="1380"/>
      <c r="BQQ175" s="1380"/>
      <c r="BQR175" s="1380"/>
      <c r="BQS175" s="1380"/>
      <c r="BQT175" s="1380"/>
      <c r="BQU175" s="1380"/>
      <c r="BQV175" s="1380"/>
      <c r="BSC175" s="1378"/>
      <c r="BSD175" s="1378"/>
      <c r="BSE175" s="1378"/>
      <c r="BSF175" s="1378"/>
      <c r="BSG175" s="1378"/>
      <c r="BSH175" s="1378"/>
      <c r="BSI175" s="1378"/>
      <c r="BSJ175" s="1378"/>
      <c r="BSK175" s="1378"/>
      <c r="BSL175" s="1378"/>
      <c r="BSN175" s="1380"/>
      <c r="BSO175" s="1380"/>
      <c r="BSP175" s="1380"/>
      <c r="BSQ175" s="1380"/>
      <c r="BSR175" s="1380"/>
      <c r="BSS175" s="1380"/>
      <c r="BST175" s="1380"/>
      <c r="BSU175" s="1380"/>
      <c r="BSV175" s="1380"/>
      <c r="BSW175" s="1380"/>
      <c r="BSX175" s="1380"/>
      <c r="BUE175" s="1378"/>
      <c r="BUF175" s="1378"/>
      <c r="BUG175" s="1378"/>
      <c r="BUH175" s="1378"/>
      <c r="BUI175" s="1378"/>
      <c r="BUJ175" s="1378"/>
      <c r="BUK175" s="1378"/>
      <c r="BUL175" s="1378"/>
      <c r="BUM175" s="1378"/>
      <c r="BUN175" s="1378"/>
      <c r="BUP175" s="1380"/>
      <c r="BUQ175" s="1380"/>
      <c r="BUR175" s="1380"/>
      <c r="BUS175" s="1380"/>
      <c r="BUT175" s="1380"/>
      <c r="BUU175" s="1380"/>
      <c r="BUV175" s="1380"/>
      <c r="BUW175" s="1380"/>
      <c r="BUX175" s="1380"/>
      <c r="BUY175" s="1380"/>
      <c r="BUZ175" s="1380"/>
      <c r="BWG175" s="1378"/>
      <c r="BWH175" s="1378"/>
      <c r="BWI175" s="1378"/>
      <c r="BWJ175" s="1378"/>
      <c r="BWK175" s="1378"/>
      <c r="BWL175" s="1378"/>
      <c r="BWM175" s="1378"/>
      <c r="BWN175" s="1378"/>
      <c r="BWO175" s="1378"/>
      <c r="BWP175" s="1378"/>
      <c r="BWR175" s="1380"/>
      <c r="BWS175" s="1380"/>
      <c r="BWT175" s="1380"/>
      <c r="BWU175" s="1380"/>
      <c r="BWV175" s="1380"/>
      <c r="BWW175" s="1380"/>
      <c r="BWX175" s="1380"/>
      <c r="BWY175" s="1380"/>
      <c r="BWZ175" s="1380"/>
      <c r="BXA175" s="1380"/>
      <c r="BXB175" s="1380"/>
      <c r="BYI175" s="1378"/>
      <c r="BYJ175" s="1378"/>
      <c r="BYK175" s="1378"/>
      <c r="BYL175" s="1378"/>
      <c r="BYM175" s="1378"/>
      <c r="BYN175" s="1378"/>
      <c r="BYO175" s="1378"/>
      <c r="BYP175" s="1378"/>
      <c r="BYQ175" s="1378"/>
      <c r="BYR175" s="1378"/>
      <c r="BYT175" s="1380"/>
      <c r="BYU175" s="1380"/>
      <c r="BYV175" s="1380"/>
      <c r="BYW175" s="1380"/>
      <c r="BYX175" s="1380"/>
      <c r="BYY175" s="1380"/>
      <c r="BYZ175" s="1380"/>
      <c r="BZA175" s="1380"/>
      <c r="BZB175" s="1380"/>
      <c r="BZC175" s="1380"/>
      <c r="BZD175" s="1380"/>
      <c r="CAK175" s="1378"/>
      <c r="CAL175" s="1378"/>
      <c r="CAM175" s="1378"/>
      <c r="CAN175" s="1378"/>
      <c r="CAO175" s="1378"/>
      <c r="CAP175" s="1378"/>
      <c r="CAQ175" s="1378"/>
      <c r="CAR175" s="1378"/>
      <c r="CAS175" s="1378"/>
      <c r="CAT175" s="1378"/>
      <c r="CAV175" s="1380"/>
      <c r="CAW175" s="1380"/>
      <c r="CAX175" s="1380"/>
      <c r="CAY175" s="1380"/>
      <c r="CAZ175" s="1380"/>
      <c r="CBA175" s="1380"/>
      <c r="CBB175" s="1380"/>
      <c r="CBC175" s="1380"/>
      <c r="CBD175" s="1380"/>
      <c r="CBE175" s="1380"/>
      <c r="CBF175" s="1380"/>
      <c r="CCM175" s="1378"/>
      <c r="CCN175" s="1378"/>
      <c r="CCO175" s="1378"/>
      <c r="CCP175" s="1378"/>
      <c r="CCQ175" s="1378"/>
      <c r="CCR175" s="1378"/>
      <c r="CCS175" s="1378"/>
      <c r="CCT175" s="1378"/>
      <c r="CCU175" s="1378"/>
      <c r="CCV175" s="1378"/>
      <c r="CCX175" s="1380"/>
      <c r="CCY175" s="1380"/>
      <c r="CCZ175" s="1380"/>
      <c r="CDA175" s="1380"/>
      <c r="CDB175" s="1380"/>
      <c r="CDC175" s="1380"/>
      <c r="CDD175" s="1380"/>
      <c r="CDE175" s="1380"/>
      <c r="CDF175" s="1380"/>
      <c r="CDG175" s="1380"/>
      <c r="CDH175" s="1380"/>
      <c r="CEO175" s="1378"/>
      <c r="CEP175" s="1378"/>
      <c r="CEQ175" s="1378"/>
      <c r="CER175" s="1378"/>
      <c r="CES175" s="1378"/>
      <c r="CET175" s="1378"/>
      <c r="CEU175" s="1378"/>
      <c r="CEV175" s="1378"/>
      <c r="CEW175" s="1378"/>
      <c r="CEX175" s="1378"/>
      <c r="CEZ175" s="1380"/>
      <c r="CFA175" s="1380"/>
      <c r="CFB175" s="1380"/>
      <c r="CFC175" s="1380"/>
      <c r="CFD175" s="1380"/>
      <c r="CFE175" s="1380"/>
      <c r="CFF175" s="1380"/>
      <c r="CFG175" s="1380"/>
      <c r="CFH175" s="1380"/>
      <c r="CFI175" s="1380"/>
      <c r="CFJ175" s="1380"/>
      <c r="CGQ175" s="1378"/>
      <c r="CGR175" s="1378"/>
      <c r="CGS175" s="1378"/>
      <c r="CGT175" s="1378"/>
      <c r="CGU175" s="1378"/>
      <c r="CGV175" s="1378"/>
      <c r="CGW175" s="1378"/>
      <c r="CGX175" s="1378"/>
      <c r="CGY175" s="1378"/>
      <c r="CGZ175" s="1378"/>
      <c r="CHB175" s="1380"/>
      <c r="CHC175" s="1380"/>
      <c r="CHD175" s="1380"/>
      <c r="CHE175" s="1380"/>
      <c r="CHF175" s="1380"/>
      <c r="CHG175" s="1380"/>
      <c r="CHH175" s="1380"/>
      <c r="CHI175" s="1380"/>
      <c r="CHJ175" s="1380"/>
      <c r="CHK175" s="1380"/>
      <c r="CHL175" s="1380"/>
      <c r="CIS175" s="1378"/>
      <c r="CIT175" s="1378"/>
      <c r="CIU175" s="1378"/>
      <c r="CIV175" s="1378"/>
      <c r="CIW175" s="1378"/>
      <c r="CIX175" s="1378"/>
      <c r="CIY175" s="1378"/>
      <c r="CIZ175" s="1378"/>
      <c r="CJA175" s="1378"/>
      <c r="CJB175" s="1378"/>
      <c r="CJD175" s="1380"/>
      <c r="CJE175" s="1380"/>
      <c r="CJF175" s="1380"/>
      <c r="CJG175" s="1380"/>
      <c r="CJH175" s="1380"/>
      <c r="CJI175" s="1380"/>
      <c r="CJJ175" s="1380"/>
      <c r="CJK175" s="1380"/>
      <c r="CJL175" s="1380"/>
      <c r="CJM175" s="1380"/>
      <c r="CJN175" s="1380"/>
      <c r="CKU175" s="1378"/>
      <c r="CKV175" s="1378"/>
      <c r="CKW175" s="1378"/>
      <c r="CKX175" s="1378"/>
      <c r="CKY175" s="1378"/>
      <c r="CKZ175" s="1378"/>
      <c r="CLA175" s="1378"/>
      <c r="CLB175" s="1378"/>
      <c r="CLC175" s="1378"/>
      <c r="CLD175" s="1378"/>
      <c r="CLF175" s="1380"/>
      <c r="CLG175" s="1380"/>
      <c r="CLH175" s="1380"/>
      <c r="CLI175" s="1380"/>
      <c r="CLJ175" s="1380"/>
      <c r="CLK175" s="1380"/>
      <c r="CLL175" s="1380"/>
      <c r="CLM175" s="1380"/>
      <c r="CLN175" s="1380"/>
      <c r="CLO175" s="1380"/>
      <c r="CLP175" s="1380"/>
      <c r="CMW175" s="1378"/>
      <c r="CMX175" s="1378"/>
      <c r="CMY175" s="1378"/>
      <c r="CMZ175" s="1378"/>
      <c r="CNA175" s="1378"/>
      <c r="CNB175" s="1378"/>
      <c r="CNC175" s="1378"/>
      <c r="CND175" s="1378"/>
      <c r="CNE175" s="1378"/>
      <c r="CNF175" s="1378"/>
      <c r="CNH175" s="1380"/>
      <c r="CNI175" s="1380"/>
      <c r="CNJ175" s="1380"/>
      <c r="CNK175" s="1380"/>
      <c r="CNL175" s="1380"/>
      <c r="CNM175" s="1380"/>
      <c r="CNN175" s="1380"/>
      <c r="CNO175" s="1380"/>
      <c r="CNP175" s="1380"/>
      <c r="CNQ175" s="1380"/>
      <c r="CNR175" s="1380"/>
      <c r="COY175" s="1378"/>
      <c r="COZ175" s="1378"/>
      <c r="CPA175" s="1378"/>
      <c r="CPB175" s="1378"/>
      <c r="CPC175" s="1378"/>
      <c r="CPD175" s="1378"/>
      <c r="CPE175" s="1378"/>
      <c r="CPF175" s="1378"/>
      <c r="CPG175" s="1378"/>
      <c r="CPH175" s="1378"/>
      <c r="CPJ175" s="1380"/>
      <c r="CPK175" s="1380"/>
      <c r="CPL175" s="1380"/>
      <c r="CPM175" s="1380"/>
      <c r="CPN175" s="1380"/>
      <c r="CPO175" s="1380"/>
      <c r="CPP175" s="1380"/>
      <c r="CPQ175" s="1380"/>
      <c r="CPR175" s="1380"/>
      <c r="CPS175" s="1380"/>
      <c r="CPT175" s="1380"/>
      <c r="CRA175" s="1378"/>
      <c r="CRB175" s="1378"/>
      <c r="CRC175" s="1378"/>
      <c r="CRD175" s="1378"/>
      <c r="CRE175" s="1378"/>
      <c r="CRF175" s="1378"/>
      <c r="CRG175" s="1378"/>
      <c r="CRH175" s="1378"/>
      <c r="CRI175" s="1378"/>
      <c r="CRJ175" s="1378"/>
      <c r="CRL175" s="1380"/>
      <c r="CRM175" s="1380"/>
      <c r="CRN175" s="1380"/>
      <c r="CRO175" s="1380"/>
      <c r="CRP175" s="1380"/>
      <c r="CRQ175" s="1380"/>
      <c r="CRR175" s="1380"/>
      <c r="CRS175" s="1380"/>
      <c r="CRT175" s="1380"/>
      <c r="CRU175" s="1380"/>
      <c r="CRV175" s="1380"/>
      <c r="CTC175" s="1378"/>
      <c r="CTD175" s="1378"/>
      <c r="CTE175" s="1378"/>
      <c r="CTF175" s="1378"/>
      <c r="CTG175" s="1378"/>
      <c r="CTH175" s="1378"/>
      <c r="CTI175" s="1378"/>
      <c r="CTJ175" s="1378"/>
      <c r="CTK175" s="1378"/>
      <c r="CTL175" s="1378"/>
      <c r="CTN175" s="1380"/>
      <c r="CTO175" s="1380"/>
      <c r="CTP175" s="1380"/>
      <c r="CTQ175" s="1380"/>
      <c r="CTR175" s="1380"/>
      <c r="CTS175" s="1380"/>
      <c r="CTT175" s="1380"/>
      <c r="CTU175" s="1380"/>
      <c r="CTV175" s="1380"/>
      <c r="CTW175" s="1380"/>
      <c r="CTX175" s="1380"/>
      <c r="CWK175" s="1378"/>
      <c r="CWL175" s="1378"/>
      <c r="CWM175" s="1378"/>
      <c r="CWN175" s="1378"/>
      <c r="CWO175" s="1378"/>
      <c r="CWP175" s="1378"/>
      <c r="CWQ175" s="1378"/>
      <c r="CWR175" s="1378"/>
      <c r="CWS175" s="1378"/>
      <c r="CWT175" s="1378"/>
      <c r="CWV175" s="1380"/>
      <c r="CWW175" s="1380"/>
      <c r="CWX175" s="1380"/>
      <c r="CWY175" s="1380"/>
      <c r="CWZ175" s="1380"/>
      <c r="CXA175" s="1380"/>
      <c r="CXB175" s="1380"/>
      <c r="CXC175" s="1380"/>
      <c r="CXD175" s="1380"/>
      <c r="CXE175" s="1380"/>
      <c r="CXF175" s="1380"/>
      <c r="DAI175" s="1378"/>
      <c r="DAJ175" s="1378"/>
      <c r="DAK175" s="1378"/>
      <c r="DAL175" s="1378"/>
      <c r="DAM175" s="1378"/>
      <c r="DAN175" s="1378"/>
      <c r="DAO175" s="1378"/>
      <c r="DAP175" s="1378"/>
      <c r="DAQ175" s="1378"/>
      <c r="DAR175" s="1378"/>
      <c r="DAT175" s="1380"/>
      <c r="DAU175" s="1380"/>
      <c r="DAV175" s="1380"/>
      <c r="DAW175" s="1380"/>
      <c r="DAX175" s="1380"/>
      <c r="DAY175" s="1380"/>
      <c r="DAZ175" s="1380"/>
      <c r="DBA175" s="1380"/>
      <c r="DBB175" s="1380"/>
      <c r="DBC175" s="1380"/>
      <c r="DBD175" s="1380"/>
      <c r="DDQ175" s="1378"/>
      <c r="DDR175" s="1378"/>
      <c r="DDS175" s="1378"/>
      <c r="DDT175" s="1378"/>
      <c r="DDU175" s="1378"/>
      <c r="DDV175" s="1378"/>
      <c r="DDW175" s="1378"/>
      <c r="DDX175" s="1378"/>
      <c r="DDY175" s="1378"/>
      <c r="DDZ175" s="1378"/>
      <c r="DEB175" s="1380"/>
      <c r="DEC175" s="1380"/>
      <c r="DED175" s="1380"/>
      <c r="DEE175" s="1380"/>
      <c r="DEF175" s="1380"/>
      <c r="DEG175" s="1380"/>
      <c r="DEH175" s="1380"/>
      <c r="DEI175" s="1380"/>
      <c r="DEJ175" s="1380"/>
      <c r="DEK175" s="1380"/>
      <c r="DEL175" s="1380"/>
      <c r="DGY175" s="1378"/>
      <c r="DGZ175" s="1378"/>
      <c r="DHA175" s="1378"/>
      <c r="DHB175" s="1378"/>
      <c r="DHC175" s="1378"/>
      <c r="DHD175" s="1378"/>
      <c r="DHE175" s="1378"/>
      <c r="DHF175" s="1378"/>
      <c r="DHG175" s="1378"/>
      <c r="DHH175" s="1378"/>
      <c r="DHJ175" s="1380"/>
      <c r="DHK175" s="1380"/>
      <c r="DHL175" s="1380"/>
      <c r="DHM175" s="1380"/>
      <c r="DHN175" s="1380"/>
      <c r="DHO175" s="1380"/>
      <c r="DHP175" s="1380"/>
      <c r="DHQ175" s="1380"/>
      <c r="DHR175" s="1380"/>
      <c r="DHS175" s="1380"/>
      <c r="DHT175" s="1380"/>
      <c r="DKG175" s="1378"/>
      <c r="DKH175" s="1378"/>
      <c r="DKI175" s="1378"/>
      <c r="DKJ175" s="1378"/>
      <c r="DKK175" s="1378"/>
      <c r="DKL175" s="1378"/>
      <c r="DKM175" s="1378"/>
      <c r="DKN175" s="1378"/>
      <c r="DKO175" s="1378"/>
      <c r="DKP175" s="1378"/>
      <c r="DKR175" s="1380"/>
      <c r="DKS175" s="1380"/>
      <c r="DKT175" s="1380"/>
      <c r="DKU175" s="1380"/>
      <c r="DKV175" s="1380"/>
      <c r="DKW175" s="1380"/>
      <c r="DKX175" s="1380"/>
      <c r="DKY175" s="1380"/>
      <c r="DKZ175" s="1380"/>
      <c r="DLA175" s="1380"/>
      <c r="DLB175" s="1380"/>
      <c r="DNO175" s="1378"/>
      <c r="DNP175" s="1378"/>
      <c r="DNQ175" s="1378"/>
      <c r="DNR175" s="1378"/>
      <c r="DNS175" s="1378"/>
      <c r="DNT175" s="1378"/>
      <c r="DNU175" s="1378"/>
      <c r="DNV175" s="1378"/>
      <c r="DNW175" s="1378"/>
      <c r="DNX175" s="1378"/>
      <c r="DNZ175" s="1380"/>
      <c r="DOA175" s="1380"/>
      <c r="DOB175" s="1380"/>
      <c r="DOC175" s="1380"/>
      <c r="DOD175" s="1380"/>
      <c r="DOE175" s="1380"/>
      <c r="DOF175" s="1380"/>
      <c r="DOG175" s="1380"/>
      <c r="DOH175" s="1380"/>
      <c r="DOI175" s="1380"/>
      <c r="DOJ175" s="1380"/>
      <c r="DRM175" s="1378"/>
      <c r="DRN175" s="1378"/>
      <c r="DRO175" s="1378"/>
      <c r="DRP175" s="1378"/>
      <c r="DRQ175" s="1378"/>
      <c r="DRR175" s="1378"/>
      <c r="DRS175" s="1378"/>
      <c r="DRT175" s="1378"/>
      <c r="DRU175" s="1378"/>
      <c r="DRV175" s="1378"/>
      <c r="DRX175" s="1380"/>
      <c r="DRY175" s="1380"/>
      <c r="DRZ175" s="1380"/>
      <c r="DSA175" s="1380"/>
      <c r="DSB175" s="1380"/>
      <c r="DSC175" s="1380"/>
      <c r="DSD175" s="1380"/>
      <c r="DSE175" s="1380"/>
      <c r="DSF175" s="1380"/>
      <c r="DSG175" s="1380"/>
      <c r="DSH175" s="1380"/>
      <c r="DVF175" s="226"/>
      <c r="DVG175" s="226"/>
      <c r="DVH175" s="226"/>
      <c r="DVI175" s="226"/>
      <c r="DVJ175" s="226"/>
      <c r="DVK175" s="226"/>
      <c r="DVL175" s="226"/>
      <c r="DVM175" s="226"/>
      <c r="DVN175" s="226"/>
      <c r="DVO175" s="226"/>
      <c r="DVP175" s="226"/>
      <c r="DVQ175" s="226"/>
      <c r="DVR175" s="226"/>
      <c r="DVS175" s="226"/>
      <c r="DVT175" s="226"/>
      <c r="DVU175" s="226"/>
      <c r="DVV175" s="226"/>
      <c r="DVW175" s="226"/>
      <c r="DVX175" s="226"/>
      <c r="DVY175" s="226"/>
      <c r="DVZ175" s="226"/>
      <c r="DWA175" s="226"/>
      <c r="DWB175" s="226"/>
      <c r="DWC175" s="226"/>
      <c r="DWD175" s="226"/>
      <c r="DWE175" s="226"/>
      <c r="DWF175" s="226"/>
      <c r="DWG175" s="226"/>
      <c r="DWH175" s="226"/>
      <c r="DWI175" s="226"/>
      <c r="DWJ175" s="226"/>
      <c r="DWK175" s="226"/>
      <c r="DWL175" s="226"/>
      <c r="DWM175" s="226"/>
      <c r="DWN175" s="226"/>
      <c r="DWO175" s="226"/>
      <c r="DWP175" s="226"/>
      <c r="DWQ175" s="226"/>
      <c r="DWR175" s="226"/>
      <c r="DWS175" s="226"/>
      <c r="DWT175" s="226"/>
      <c r="DWU175" s="226"/>
      <c r="DWV175" s="226"/>
      <c r="DWW175" s="226"/>
      <c r="DWX175" s="226"/>
      <c r="DWY175" s="226"/>
      <c r="DWZ175" s="226"/>
      <c r="DXA175" s="226"/>
      <c r="DXB175" s="226"/>
      <c r="DXC175" s="226"/>
      <c r="DXD175" s="226"/>
      <c r="DXE175" s="226"/>
      <c r="DXF175" s="226"/>
      <c r="DXG175" s="226"/>
      <c r="DXH175" s="226"/>
      <c r="DXI175" s="226"/>
      <c r="DXJ175" s="226"/>
      <c r="DXK175" s="226"/>
      <c r="DXL175" s="226"/>
      <c r="DXM175" s="226"/>
      <c r="DXN175" s="226"/>
      <c r="DXO175" s="226"/>
      <c r="DXP175" s="226"/>
      <c r="DXQ175" s="226"/>
      <c r="DXR175" s="226"/>
      <c r="DXS175" s="226"/>
      <c r="DXT175" s="226"/>
      <c r="DXU175" s="226"/>
      <c r="DXV175" s="226"/>
      <c r="DXW175" s="226"/>
      <c r="DXX175" s="226"/>
      <c r="DXY175" s="226"/>
      <c r="DXZ175" s="226"/>
      <c r="DYA175" s="226"/>
      <c r="DYB175" s="226"/>
      <c r="DYC175" s="226"/>
      <c r="DYD175" s="226"/>
      <c r="DYE175" s="226"/>
      <c r="DYF175" s="226"/>
      <c r="DYG175" s="226"/>
      <c r="DYH175" s="226"/>
      <c r="DYI175" s="1502"/>
      <c r="DYJ175" s="1602"/>
      <c r="DYK175" s="611"/>
      <c r="DYL175" s="1502"/>
      <c r="DYM175" s="1602"/>
      <c r="DYN175" s="611"/>
      <c r="DYO175" s="1502"/>
      <c r="DYP175" s="1602"/>
      <c r="DYQ175" s="611"/>
      <c r="DYR175" s="611"/>
      <c r="DYS175" s="1502"/>
      <c r="DYT175" s="1602"/>
      <c r="DYU175" s="611"/>
      <c r="DYV175" s="1502"/>
      <c r="DYW175" s="1602"/>
      <c r="DYX175" s="611"/>
      <c r="DYY175" s="1502"/>
      <c r="DYZ175" s="1602"/>
      <c r="DZA175" s="226"/>
      <c r="DZB175" s="226"/>
      <c r="DZC175" s="226"/>
      <c r="DZD175" s="226"/>
      <c r="DZE175" s="226"/>
      <c r="DZF175" s="226"/>
      <c r="DZG175" s="226"/>
      <c r="DZH175" s="226"/>
      <c r="DZI175" s="226"/>
      <c r="DZJ175" s="226"/>
      <c r="DZK175" s="226"/>
      <c r="DZL175" s="226"/>
      <c r="DZM175" s="226"/>
      <c r="DZN175" s="226"/>
      <c r="DZO175" s="226"/>
      <c r="DZP175" s="226"/>
      <c r="DZQ175" s="226"/>
      <c r="DZR175" s="226"/>
      <c r="DZS175" s="226"/>
      <c r="DZT175" s="226"/>
      <c r="DZU175" s="226"/>
      <c r="DZV175" s="226"/>
      <c r="DZW175" s="226"/>
      <c r="DZX175" s="226"/>
      <c r="DZY175" s="226"/>
      <c r="DZZ175" s="226"/>
      <c r="EAA175" s="226"/>
      <c r="EAB175" s="226"/>
      <c r="EAC175" s="226"/>
      <c r="EAD175" s="226"/>
      <c r="EAE175" s="226"/>
      <c r="EAF175" s="226"/>
      <c r="EAG175" s="226"/>
      <c r="EAH175" s="226"/>
      <c r="EAI175" s="226"/>
      <c r="EAJ175" s="226"/>
      <c r="EAK175" s="226"/>
      <c r="EAL175" s="226"/>
      <c r="EAM175" s="226"/>
      <c r="EAN175" s="226"/>
      <c r="EAO175" s="226"/>
      <c r="EAP175" s="226"/>
      <c r="EAQ175" s="226"/>
      <c r="EAR175" s="226"/>
      <c r="EAS175" s="226"/>
      <c r="EAT175" s="226"/>
      <c r="EAU175" s="226"/>
      <c r="EAV175" s="226"/>
      <c r="EAW175" s="226"/>
      <c r="EAX175" s="226"/>
      <c r="EAY175" s="226"/>
      <c r="EAZ175" s="226"/>
      <c r="EBA175" s="226"/>
      <c r="EBB175" s="226"/>
      <c r="EBC175" s="226"/>
      <c r="EBD175" s="226"/>
      <c r="EBE175" s="226"/>
      <c r="EBF175" s="226"/>
      <c r="EBG175" s="226"/>
      <c r="EBH175" s="226"/>
      <c r="EBI175" s="226"/>
      <c r="EBJ175" s="226"/>
      <c r="EBK175" s="226"/>
      <c r="EBL175" s="226"/>
      <c r="EBM175" s="226"/>
      <c r="EBN175" s="226"/>
      <c r="EBO175" s="226"/>
      <c r="EBP175" s="226"/>
      <c r="EBQ175" s="226"/>
      <c r="EBR175" s="226"/>
      <c r="EBS175" s="226"/>
      <c r="EBT175" s="226"/>
      <c r="EBU175" s="226"/>
      <c r="EBV175" s="226"/>
      <c r="EBW175" s="226"/>
      <c r="EBX175" s="226"/>
      <c r="EBY175" s="226"/>
      <c r="EBZ175" s="226"/>
      <c r="ECA175" s="226"/>
      <c r="ECB175" s="226"/>
      <c r="ECC175" s="226"/>
      <c r="ECD175" s="226"/>
      <c r="ECE175" s="226"/>
      <c r="ECF175" s="226"/>
      <c r="ECG175" s="1502"/>
      <c r="ECH175" s="1602"/>
      <c r="ECI175" s="611"/>
      <c r="ECJ175" s="1502"/>
      <c r="ECK175" s="1602"/>
      <c r="ECL175" s="611"/>
      <c r="ECM175" s="1502"/>
      <c r="ECN175" s="1602"/>
      <c r="ECO175" s="611"/>
      <c r="ECP175" s="611"/>
      <c r="ECQ175" s="1502"/>
      <c r="ECR175" s="1602"/>
      <c r="ECS175" s="611"/>
      <c r="ECT175" s="1502"/>
      <c r="ECU175" s="1602"/>
      <c r="ECV175" s="611"/>
      <c r="ECW175" s="1502"/>
      <c r="ECX175" s="1602"/>
      <c r="ECY175" s="226"/>
      <c r="ECZ175" s="226"/>
      <c r="EDA175" s="226"/>
      <c r="EDB175" s="226"/>
      <c r="EDC175" s="226"/>
      <c r="EDD175" s="226"/>
      <c r="EDE175" s="226"/>
      <c r="EDF175" s="226"/>
      <c r="EDG175" s="226"/>
      <c r="EDH175" s="226"/>
      <c r="EDI175" s="226"/>
      <c r="EDJ175" s="226"/>
      <c r="EDK175" s="226"/>
      <c r="EDL175" s="226"/>
      <c r="EDM175" s="226"/>
      <c r="EDN175" s="226"/>
      <c r="EDO175" s="226"/>
      <c r="EDP175" s="226"/>
      <c r="EDQ175" s="226"/>
      <c r="EDR175" s="1019"/>
      <c r="EDS175" s="1019"/>
      <c r="EDT175" s="1019"/>
      <c r="EDU175" s="1019"/>
      <c r="EDV175" s="1019"/>
      <c r="EDW175" s="1019"/>
      <c r="EDX175" s="1019"/>
      <c r="EDY175" s="1019"/>
      <c r="EDZ175" s="1019"/>
      <c r="EEA175" s="1019"/>
      <c r="EEB175" s="1019"/>
      <c r="EEC175" s="1019"/>
      <c r="EED175" s="1019"/>
      <c r="EEE175" s="1019"/>
      <c r="EEF175" s="1019"/>
      <c r="EEG175" s="1019"/>
      <c r="EEH175" s="1019"/>
      <c r="EEI175" s="1019"/>
      <c r="EEJ175" s="1019"/>
      <c r="EEK175" s="1019"/>
      <c r="EEL175" s="1019"/>
      <c r="EEM175" s="1019"/>
      <c r="EEN175" s="1019"/>
      <c r="EEO175" s="1019"/>
      <c r="EEP175" s="1019"/>
      <c r="EEQ175" s="1019"/>
      <c r="EER175" s="1019"/>
      <c r="EES175" s="1019"/>
      <c r="EET175" s="1019"/>
      <c r="EEU175" s="1019"/>
      <c r="EEV175" s="1019"/>
      <c r="EEW175" s="1019"/>
      <c r="EEX175" s="1019"/>
      <c r="EEY175" s="1019"/>
      <c r="EEZ175" s="1019"/>
      <c r="EFA175" s="1019"/>
      <c r="EFB175" s="1019"/>
      <c r="EFC175" s="1019"/>
      <c r="EFD175" s="1019"/>
      <c r="EFE175" s="1019"/>
      <c r="EFF175" s="1019"/>
      <c r="EFG175" s="1019"/>
      <c r="EFH175" s="1019"/>
      <c r="EFI175" s="1019"/>
      <c r="EFJ175" s="226"/>
      <c r="EFK175" s="226"/>
      <c r="EFL175" s="226"/>
      <c r="EFM175" s="226"/>
      <c r="EFN175" s="226"/>
      <c r="EFO175" s="226"/>
      <c r="EFP175" s="226"/>
      <c r="EFQ175" s="226"/>
      <c r="EFR175" s="226"/>
      <c r="EFS175" s="226"/>
      <c r="EFT175" s="226"/>
      <c r="EFU175" s="226"/>
      <c r="EFV175" s="226"/>
      <c r="EFW175" s="226"/>
      <c r="EFX175" s="226"/>
      <c r="EFY175" s="226"/>
      <c r="EFZ175" s="226"/>
      <c r="EGA175" s="226"/>
      <c r="EGB175" s="226"/>
      <c r="EGC175" s="226"/>
      <c r="EGD175" s="226"/>
      <c r="EGE175" s="226"/>
      <c r="EGF175" s="226"/>
      <c r="EGG175" s="226"/>
      <c r="EGH175" s="226"/>
      <c r="EGI175" s="226"/>
      <c r="EGJ175" s="226"/>
      <c r="EGK175" s="226"/>
      <c r="EGL175" s="226"/>
      <c r="EGM175" s="226"/>
      <c r="EGN175" s="226"/>
      <c r="EGO175" s="226"/>
      <c r="EGP175" s="226"/>
      <c r="EGQ175" s="226"/>
      <c r="EGR175" s="226"/>
      <c r="EGS175" s="226"/>
      <c r="EGT175" s="226"/>
      <c r="EGU175" s="226"/>
      <c r="EGV175" s="226"/>
      <c r="EGW175" s="226"/>
      <c r="EGX175" s="226"/>
      <c r="EGY175" s="226"/>
      <c r="EGZ175" s="226"/>
      <c r="EHA175" s="226"/>
      <c r="EHB175" s="226"/>
      <c r="EHC175" s="226"/>
      <c r="EHD175" s="226"/>
      <c r="EHE175" s="226"/>
      <c r="EHF175" s="226"/>
      <c r="EHG175" s="226"/>
      <c r="EHH175" s="226"/>
      <c r="EHI175" s="226"/>
      <c r="EHJ175" s="226"/>
      <c r="EHK175" s="226"/>
      <c r="EHL175" s="226"/>
      <c r="EHM175" s="226"/>
      <c r="EHN175" s="226"/>
      <c r="EHO175" s="226"/>
      <c r="EHP175" s="226"/>
      <c r="EHQ175" s="226"/>
      <c r="EHR175" s="226"/>
      <c r="EHS175" s="226"/>
      <c r="EHT175" s="226"/>
      <c r="EHU175" s="226"/>
      <c r="EHV175" s="226"/>
      <c r="EHW175" s="226"/>
      <c r="EHX175" s="226"/>
      <c r="EHY175" s="1502"/>
      <c r="EHZ175" s="1602"/>
      <c r="EIA175" s="611"/>
      <c r="EIB175" s="1502"/>
      <c r="EIC175" s="1602"/>
      <c r="EID175" s="611"/>
      <c r="EIE175" s="1502"/>
      <c r="EIF175" s="1602"/>
      <c r="EIG175" s="611"/>
      <c r="EIH175" s="611"/>
      <c r="EII175" s="1502"/>
      <c r="EIJ175" s="1602"/>
      <c r="EIK175" s="611"/>
      <c r="EIL175" s="1502"/>
      <c r="EIM175" s="1602"/>
      <c r="EIN175" s="611"/>
      <c r="EIO175" s="1502"/>
      <c r="EIP175" s="1602"/>
      <c r="EIQ175" s="226"/>
      <c r="EIR175" s="226"/>
      <c r="EIS175" s="226"/>
      <c r="EIT175" s="226"/>
      <c r="EIU175" s="226"/>
      <c r="EIV175" s="226"/>
      <c r="EIW175" s="226"/>
      <c r="EIX175" s="226"/>
      <c r="EIY175" s="226"/>
      <c r="EIZ175" s="226"/>
      <c r="EJA175" s="226"/>
      <c r="EJB175" s="226"/>
      <c r="EJC175" s="226"/>
      <c r="EJD175" s="226"/>
      <c r="EJE175" s="226"/>
      <c r="EJF175" s="226"/>
      <c r="EJG175" s="226"/>
      <c r="EJH175" s="226"/>
      <c r="EJI175" s="226"/>
      <c r="EJJ175" s="226"/>
      <c r="EJK175" s="226"/>
      <c r="EJL175" s="226"/>
      <c r="EJM175" s="226"/>
      <c r="EJN175" s="226"/>
      <c r="EJO175" s="226"/>
      <c r="EJP175" s="226"/>
      <c r="EJQ175" s="226"/>
      <c r="EKC175" s="1374"/>
      <c r="EKD175" s="1374"/>
      <c r="EKE175" s="1374"/>
      <c r="EKF175" s="1374"/>
      <c r="EKG175" s="1374"/>
      <c r="EKH175" s="1374"/>
      <c r="EKI175" s="1374"/>
      <c r="EKJ175" s="1374"/>
      <c r="EKK175" s="1374"/>
      <c r="EKL175" s="1374"/>
      <c r="EKM175" s="1374"/>
      <c r="EKN175" s="1374"/>
      <c r="EKO175" s="1374"/>
      <c r="EKP175" s="1374"/>
      <c r="EKQ175" s="1374"/>
      <c r="EKR175" s="1374"/>
      <c r="EKS175" s="1374"/>
      <c r="EKT175" s="1374"/>
      <c r="EKU175" s="1374"/>
      <c r="EKV175" s="1374"/>
      <c r="EKW175" s="1374"/>
      <c r="EKX175" s="1374"/>
      <c r="EKY175" s="1374"/>
      <c r="EKZ175" s="1374"/>
      <c r="ELA175" s="1374"/>
      <c r="ELB175" s="1374"/>
      <c r="ELC175" s="1374"/>
      <c r="ELD175" s="1374"/>
      <c r="ELE175" s="1374"/>
      <c r="ELF175" s="1374"/>
      <c r="ELG175" s="1374"/>
      <c r="ELH175" s="1374"/>
      <c r="ELI175" s="1374"/>
      <c r="ELJ175" s="1374"/>
      <c r="ELK175" s="1374"/>
      <c r="ELL175" s="1374"/>
      <c r="ELM175" s="1374"/>
      <c r="ELN175" s="1374"/>
      <c r="ELO175" s="1374"/>
      <c r="ELP175" s="1374"/>
      <c r="ELQ175" s="1374"/>
      <c r="ELR175" s="1374"/>
      <c r="ELS175" s="1374"/>
      <c r="ELT175" s="1374"/>
      <c r="ELU175" s="1374"/>
      <c r="ELV175" s="1374"/>
      <c r="ELW175" s="1374"/>
      <c r="ELX175" s="1374"/>
      <c r="ELY175" s="1374"/>
      <c r="ELZ175" s="1374"/>
      <c r="EMA175" s="1374"/>
      <c r="EMB175" s="1374"/>
      <c r="EMC175" s="1374"/>
      <c r="EMD175" s="1374"/>
      <c r="EME175" s="1374"/>
      <c r="EMF175" s="1374"/>
      <c r="EMG175" s="1374"/>
      <c r="EMH175" s="1374"/>
      <c r="ENM175" s="1378"/>
      <c r="ENN175" s="1378"/>
      <c r="ENO175" s="1378"/>
      <c r="ENP175" s="1378"/>
      <c r="ENQ175" s="1378"/>
      <c r="ENR175" s="1378"/>
      <c r="ENS175" s="1378"/>
      <c r="ENT175" s="1378"/>
      <c r="ENU175" s="1378"/>
      <c r="ENV175" s="1378"/>
      <c r="ENX175" s="1380"/>
      <c r="ENY175" s="1380"/>
      <c r="ENZ175" s="1380"/>
      <c r="EOA175" s="1380"/>
      <c r="EOB175" s="1380"/>
      <c r="EOC175" s="1380"/>
      <c r="EOD175" s="1380"/>
      <c r="EOE175" s="1380"/>
      <c r="EOF175" s="1380"/>
      <c r="EOG175" s="1380"/>
      <c r="EOH175" s="1380"/>
      <c r="EQE175" s="1378"/>
      <c r="EQF175" s="1378"/>
      <c r="EQG175" s="1378"/>
      <c r="EQH175" s="1378"/>
      <c r="EQI175" s="1378"/>
      <c r="EQJ175" s="1378"/>
      <c r="EQK175" s="1378"/>
      <c r="EQL175" s="1378"/>
      <c r="EQM175" s="1378"/>
      <c r="EQN175" s="1378"/>
      <c r="EQP175" s="1380"/>
      <c r="EQQ175" s="1380"/>
      <c r="EQR175" s="1380"/>
      <c r="EQS175" s="1380"/>
      <c r="EQT175" s="1380"/>
      <c r="EQU175" s="1380"/>
      <c r="EQV175" s="1380"/>
      <c r="EQW175" s="1380"/>
      <c r="EQX175" s="1380"/>
      <c r="EQY175" s="1380"/>
      <c r="EQZ175" s="1380"/>
    </row>
    <row r="176" spans="1:998 1031:2032 2065:3906" ht="15" customHeight="1">
      <c r="BA176" s="226"/>
      <c r="BB176" s="226"/>
      <c r="BC176" s="226"/>
      <c r="BD176" s="226"/>
      <c r="BE176" s="226"/>
      <c r="BF176" s="226"/>
      <c r="BG176" s="226"/>
      <c r="BH176" s="226"/>
      <c r="BI176" s="226"/>
      <c r="BJ176" s="226"/>
      <c r="BL176" s="377"/>
      <c r="BM176" s="377"/>
      <c r="BN176" s="377"/>
      <c r="BO176" s="377"/>
      <c r="BP176" s="377"/>
      <c r="BQ176" s="377"/>
      <c r="BR176" s="377"/>
      <c r="BS176" s="377"/>
      <c r="BT176" s="377"/>
      <c r="BU176" s="377"/>
      <c r="BV176" s="377"/>
      <c r="CM176" s="226"/>
      <c r="CN176" s="226"/>
      <c r="CO176" s="226"/>
      <c r="CP176" s="226"/>
      <c r="CQ176" s="226"/>
      <c r="CR176" s="226"/>
      <c r="CS176" s="226"/>
      <c r="CT176" s="226"/>
      <c r="CU176" s="226"/>
      <c r="CV176" s="226"/>
      <c r="CX176" s="377"/>
      <c r="CY176" s="377"/>
      <c r="CZ176" s="377"/>
      <c r="DA176" s="377"/>
      <c r="DB176" s="377"/>
      <c r="DC176" s="377"/>
      <c r="DD176" s="377"/>
      <c r="DE176" s="377"/>
      <c r="DF176" s="377"/>
      <c r="DG176" s="377"/>
      <c r="DH176" s="377"/>
      <c r="EO176" s="226"/>
      <c r="EP176" s="226"/>
      <c r="EQ176" s="226"/>
      <c r="ER176" s="226"/>
      <c r="ES176" s="226"/>
      <c r="ET176" s="226"/>
      <c r="EU176" s="226"/>
      <c r="EV176" s="226"/>
      <c r="EW176" s="226"/>
      <c r="EX176" s="226"/>
      <c r="EZ176" s="377"/>
      <c r="FA176" s="377"/>
      <c r="FB176" s="377"/>
      <c r="FC176" s="377"/>
      <c r="FD176" s="377"/>
      <c r="FE176" s="377"/>
      <c r="FF176" s="377"/>
      <c r="FG176" s="377"/>
      <c r="FH176" s="377"/>
      <c r="FI176" s="377"/>
      <c r="FJ176" s="377"/>
      <c r="GQ176" s="226"/>
      <c r="GR176" s="226"/>
      <c r="GS176" s="226"/>
      <c r="GT176" s="226"/>
      <c r="GU176" s="226"/>
      <c r="GV176" s="226"/>
      <c r="GW176" s="226"/>
      <c r="GX176" s="226"/>
      <c r="GY176" s="226"/>
      <c r="GZ176" s="226"/>
      <c r="HB176" s="377"/>
      <c r="HC176" s="377"/>
      <c r="HD176" s="377"/>
      <c r="HE176" s="377"/>
      <c r="HF176" s="377"/>
      <c r="HG176" s="377"/>
      <c r="HH176" s="377"/>
      <c r="HI176" s="377"/>
      <c r="HJ176" s="377"/>
      <c r="HK176" s="377"/>
      <c r="HL176" s="377"/>
      <c r="IS176" s="226"/>
      <c r="IT176" s="226"/>
      <c r="IU176" s="226"/>
      <c r="IV176" s="226"/>
      <c r="IW176" s="226"/>
      <c r="IX176" s="226"/>
      <c r="IY176" s="226"/>
      <c r="IZ176" s="226"/>
      <c r="JA176" s="226"/>
      <c r="JB176" s="226"/>
      <c r="JD176" s="377"/>
      <c r="JE176" s="377"/>
      <c r="JF176" s="377"/>
      <c r="JG176" s="377"/>
      <c r="JH176" s="377"/>
      <c r="JI176" s="377"/>
      <c r="JJ176" s="377"/>
      <c r="JK176" s="377"/>
      <c r="JL176" s="377"/>
      <c r="JM176" s="377"/>
      <c r="JN176" s="377"/>
      <c r="KU176" s="226"/>
      <c r="KV176" s="226"/>
      <c r="KW176" s="226"/>
      <c r="KX176" s="226"/>
      <c r="KY176" s="226"/>
      <c r="KZ176" s="226"/>
      <c r="LA176" s="226"/>
      <c r="LB176" s="226"/>
      <c r="LC176" s="226"/>
      <c r="LD176" s="226"/>
      <c r="LF176" s="377"/>
      <c r="LG176" s="377"/>
      <c r="LH176" s="377"/>
      <c r="LI176" s="377"/>
      <c r="LJ176" s="377"/>
      <c r="LK176" s="377"/>
      <c r="LL176" s="377"/>
      <c r="LM176" s="377"/>
      <c r="LN176" s="377"/>
      <c r="LO176" s="377"/>
      <c r="LP176" s="377"/>
      <c r="MW176" s="226"/>
      <c r="MX176" s="226"/>
      <c r="MY176" s="226"/>
      <c r="MZ176" s="226"/>
      <c r="NA176" s="226"/>
      <c r="NB176" s="226"/>
      <c r="NC176" s="226"/>
      <c r="ND176" s="226"/>
      <c r="NE176" s="226"/>
      <c r="NF176" s="226"/>
      <c r="NH176" s="377"/>
      <c r="NI176" s="377"/>
      <c r="NJ176" s="377"/>
      <c r="NK176" s="377"/>
      <c r="NL176" s="377"/>
      <c r="NM176" s="377"/>
      <c r="NN176" s="377"/>
      <c r="NO176" s="377"/>
      <c r="NP176" s="377"/>
      <c r="NQ176" s="377"/>
      <c r="NR176" s="377"/>
      <c r="OI176" s="226"/>
      <c r="OJ176" s="226"/>
      <c r="OK176" s="226"/>
      <c r="OL176" s="226"/>
      <c r="OM176" s="226"/>
      <c r="ON176" s="226"/>
      <c r="OO176" s="226"/>
      <c r="OP176" s="226"/>
      <c r="OQ176" s="226"/>
      <c r="OR176" s="226"/>
      <c r="OT176" s="377"/>
      <c r="OU176" s="377"/>
      <c r="OV176" s="377"/>
      <c r="OW176" s="377"/>
      <c r="OX176" s="377"/>
      <c r="OY176" s="377"/>
      <c r="OZ176" s="377"/>
      <c r="PA176" s="377"/>
      <c r="PB176" s="377"/>
      <c r="PC176" s="377"/>
      <c r="PD176" s="377"/>
      <c r="PU176" s="226"/>
      <c r="PV176" s="226"/>
      <c r="PW176" s="226"/>
      <c r="PX176" s="226"/>
      <c r="PY176" s="226"/>
      <c r="PZ176" s="226"/>
      <c r="QA176" s="226"/>
      <c r="QB176" s="226"/>
      <c r="QC176" s="226"/>
      <c r="QD176" s="226"/>
      <c r="QF176" s="377"/>
      <c r="QG176" s="377"/>
      <c r="QH176" s="377"/>
      <c r="QI176" s="377"/>
      <c r="QJ176" s="377"/>
      <c r="QK176" s="377"/>
      <c r="QL176" s="377"/>
      <c r="QM176" s="377"/>
      <c r="QN176" s="377"/>
      <c r="QO176" s="377"/>
      <c r="QP176" s="377"/>
      <c r="RW176" s="226"/>
      <c r="RX176" s="226"/>
      <c r="RY176" s="226"/>
      <c r="RZ176" s="226"/>
      <c r="SA176" s="226"/>
      <c r="SB176" s="226"/>
      <c r="SC176" s="226"/>
      <c r="SD176" s="226"/>
      <c r="SE176" s="226"/>
      <c r="SF176" s="226"/>
      <c r="SH176" s="377"/>
      <c r="SI176" s="377"/>
      <c r="SJ176" s="377"/>
      <c r="SK176" s="377"/>
      <c r="SL176" s="377"/>
      <c r="SM176" s="377"/>
      <c r="SN176" s="377"/>
      <c r="SO176" s="377"/>
      <c r="SP176" s="377"/>
      <c r="SQ176" s="377"/>
      <c r="SR176" s="377"/>
      <c r="TY176" s="226"/>
      <c r="TZ176" s="226"/>
      <c r="UA176" s="226"/>
      <c r="UB176" s="226"/>
      <c r="UC176" s="226"/>
      <c r="UD176" s="226"/>
      <c r="UE176" s="226"/>
      <c r="UF176" s="226"/>
      <c r="UG176" s="226"/>
      <c r="UH176" s="226"/>
      <c r="UJ176" s="377"/>
      <c r="UK176" s="377"/>
      <c r="UL176" s="377"/>
      <c r="UM176" s="377"/>
      <c r="UN176" s="377"/>
      <c r="UO176" s="377"/>
      <c r="UP176" s="377"/>
      <c r="UQ176" s="377"/>
      <c r="UR176" s="377"/>
      <c r="US176" s="377"/>
      <c r="UT176" s="377"/>
      <c r="WA176" s="226"/>
      <c r="WB176" s="226"/>
      <c r="WC176" s="226"/>
      <c r="WD176" s="226"/>
      <c r="WE176" s="226"/>
      <c r="WF176" s="226"/>
      <c r="WG176" s="226"/>
      <c r="WH176" s="226"/>
      <c r="WI176" s="226"/>
      <c r="WJ176" s="226"/>
      <c r="WL176" s="377"/>
      <c r="WM176" s="377"/>
      <c r="WN176" s="377"/>
      <c r="WO176" s="377"/>
      <c r="WP176" s="377"/>
      <c r="WQ176" s="377"/>
      <c r="WR176" s="377"/>
      <c r="WS176" s="377"/>
      <c r="WT176" s="377"/>
      <c r="WU176" s="377"/>
      <c r="WV176" s="377"/>
      <c r="YC176" s="226"/>
      <c r="YD176" s="226"/>
      <c r="YE176" s="226"/>
      <c r="YF176" s="226"/>
      <c r="YG176" s="226"/>
      <c r="YH176" s="226"/>
      <c r="YI176" s="226"/>
      <c r="YJ176" s="226"/>
      <c r="YK176" s="226"/>
      <c r="YL176" s="226"/>
      <c r="YN176" s="377"/>
      <c r="YO176" s="377"/>
      <c r="YP176" s="377"/>
      <c r="YQ176" s="377"/>
      <c r="YR176" s="377"/>
      <c r="YS176" s="377"/>
      <c r="YT176" s="377"/>
      <c r="YU176" s="377"/>
      <c r="YV176" s="377"/>
      <c r="YW176" s="377"/>
      <c r="YX176" s="377"/>
      <c r="AAE176" s="226"/>
      <c r="AAF176" s="226"/>
      <c r="AAG176" s="226"/>
      <c r="AAH176" s="226"/>
      <c r="AAI176" s="226"/>
      <c r="AAJ176" s="226"/>
      <c r="AAK176" s="226"/>
      <c r="AAL176" s="226"/>
      <c r="AAM176" s="226"/>
      <c r="AAN176" s="226"/>
      <c r="AAP176" s="377"/>
      <c r="AAQ176" s="377"/>
      <c r="AAR176" s="377"/>
      <c r="AAS176" s="377"/>
      <c r="AAT176" s="377"/>
      <c r="AAU176" s="377"/>
      <c r="AAV176" s="377"/>
      <c r="AAW176" s="377"/>
      <c r="AAX176" s="377"/>
      <c r="AAY176" s="377"/>
      <c r="AAZ176" s="377"/>
      <c r="ACG176" s="226"/>
      <c r="ACH176" s="226"/>
      <c r="ACI176" s="226"/>
      <c r="ACJ176" s="226"/>
      <c r="ACK176" s="226"/>
      <c r="ACL176" s="226"/>
      <c r="ACM176" s="226"/>
      <c r="ACN176" s="226"/>
      <c r="ACO176" s="226"/>
      <c r="ACP176" s="226"/>
      <c r="ACR176" s="377"/>
      <c r="ACS176" s="377"/>
      <c r="ACT176" s="377"/>
      <c r="ACU176" s="377"/>
      <c r="ACV176" s="377"/>
      <c r="ACW176" s="377"/>
      <c r="ACX176" s="377"/>
      <c r="ACY176" s="377"/>
      <c r="ACZ176" s="377"/>
      <c r="ADA176" s="377"/>
      <c r="ADB176" s="377"/>
      <c r="AEI176" s="226"/>
      <c r="AEJ176" s="226"/>
      <c r="AEK176" s="226"/>
      <c r="AEL176" s="226"/>
      <c r="AEM176" s="226"/>
      <c r="AEN176" s="226"/>
      <c r="AEO176" s="226"/>
      <c r="AEP176" s="226"/>
      <c r="AEQ176" s="226"/>
      <c r="AER176" s="226"/>
      <c r="AET176" s="377"/>
      <c r="AEU176" s="377"/>
      <c r="AEV176" s="377"/>
      <c r="AEW176" s="377"/>
      <c r="AEX176" s="377"/>
      <c r="AEY176" s="377"/>
      <c r="AEZ176" s="377"/>
      <c r="AFA176" s="377"/>
      <c r="AFB176" s="377"/>
      <c r="AFC176" s="377"/>
      <c r="AFD176" s="377"/>
      <c r="AGK176" s="226"/>
      <c r="AGL176" s="226"/>
      <c r="AGM176" s="226"/>
      <c r="AGN176" s="226"/>
      <c r="AGO176" s="226"/>
      <c r="AGP176" s="226"/>
      <c r="AGQ176" s="226"/>
      <c r="AGR176" s="226"/>
      <c r="AGS176" s="226"/>
      <c r="AGT176" s="226"/>
      <c r="AGV176" s="377"/>
      <c r="AGW176" s="377"/>
      <c r="AGX176" s="377"/>
      <c r="AGY176" s="377"/>
      <c r="AGZ176" s="377"/>
      <c r="AHA176" s="377"/>
      <c r="AHB176" s="377"/>
      <c r="AHC176" s="377"/>
      <c r="AHD176" s="377"/>
      <c r="AHE176" s="377"/>
      <c r="AHF176" s="377"/>
      <c r="AIM176" s="226"/>
      <c r="AIN176" s="226"/>
      <c r="AIO176" s="226"/>
      <c r="AIP176" s="226"/>
      <c r="AIQ176" s="226"/>
      <c r="AIR176" s="226"/>
      <c r="AIS176" s="226"/>
      <c r="AIT176" s="226"/>
      <c r="AIU176" s="226"/>
      <c r="AIV176" s="226"/>
      <c r="AIX176" s="377"/>
      <c r="AIY176" s="377"/>
      <c r="AIZ176" s="377"/>
      <c r="AJA176" s="377"/>
      <c r="AJB176" s="377"/>
      <c r="AJC176" s="377"/>
      <c r="AJD176" s="377"/>
      <c r="AJE176" s="377"/>
      <c r="AJF176" s="377"/>
      <c r="AJG176" s="377"/>
      <c r="AJH176" s="377"/>
      <c r="AKO176" s="226"/>
      <c r="AKP176" s="226"/>
      <c r="AKQ176" s="226"/>
      <c r="AKR176" s="226"/>
      <c r="AKS176" s="226"/>
      <c r="AKT176" s="226"/>
      <c r="AKU176" s="226"/>
      <c r="AKV176" s="226"/>
      <c r="AKW176" s="226"/>
      <c r="AKX176" s="226"/>
      <c r="AKZ176" s="377"/>
      <c r="ALA176" s="377"/>
      <c r="ALB176" s="377"/>
      <c r="ALC176" s="377"/>
      <c r="ALD176" s="377"/>
      <c r="ALE176" s="377"/>
      <c r="ALF176" s="377"/>
      <c r="ALG176" s="377"/>
      <c r="ALH176" s="377"/>
      <c r="ALI176" s="377"/>
      <c r="ALJ176" s="377"/>
      <c r="AMQ176" s="226"/>
      <c r="AMR176" s="226"/>
      <c r="AMS176" s="226"/>
      <c r="AMT176" s="226"/>
      <c r="AMU176" s="226"/>
      <c r="AMV176" s="226"/>
      <c r="AMW176" s="226"/>
      <c r="AMX176" s="226"/>
      <c r="AMY176" s="226"/>
      <c r="AMZ176" s="226"/>
      <c r="ANB176" s="377"/>
      <c r="ANC176" s="377"/>
      <c r="AND176" s="377"/>
      <c r="ANE176" s="377"/>
      <c r="ANF176" s="377"/>
      <c r="ANG176" s="377"/>
      <c r="ANH176" s="377"/>
      <c r="ANI176" s="377"/>
      <c r="ANJ176" s="377"/>
      <c r="ANK176" s="377"/>
      <c r="ANL176" s="377"/>
      <c r="AOS176" s="226"/>
      <c r="AOT176" s="226"/>
      <c r="AOU176" s="226"/>
      <c r="AOV176" s="226"/>
      <c r="AOW176" s="226"/>
      <c r="AOX176" s="226"/>
      <c r="AOY176" s="226"/>
      <c r="AOZ176" s="226"/>
      <c r="APA176" s="226"/>
      <c r="APB176" s="226"/>
      <c r="APD176" s="377"/>
      <c r="APE176" s="377"/>
      <c r="APF176" s="377"/>
      <c r="APG176" s="377"/>
      <c r="APH176" s="377"/>
      <c r="API176" s="377"/>
      <c r="APJ176" s="377"/>
      <c r="APK176" s="377"/>
      <c r="APL176" s="377"/>
      <c r="APM176" s="377"/>
      <c r="APN176" s="377"/>
      <c r="AQU176" s="226"/>
      <c r="AQV176" s="226"/>
      <c r="AQW176" s="226"/>
      <c r="AQX176" s="226"/>
      <c r="AQY176" s="226"/>
      <c r="AQZ176" s="226"/>
      <c r="ARA176" s="226"/>
      <c r="ARB176" s="226"/>
      <c r="ARC176" s="226"/>
      <c r="ARD176" s="226"/>
      <c r="ARF176" s="377"/>
      <c r="ARG176" s="377"/>
      <c r="ARH176" s="377"/>
      <c r="ARI176" s="377"/>
      <c r="ARJ176" s="377"/>
      <c r="ARK176" s="377"/>
      <c r="ARL176" s="377"/>
      <c r="ARM176" s="377"/>
      <c r="ARN176" s="377"/>
      <c r="ARO176" s="377"/>
      <c r="ARP176" s="377"/>
      <c r="ASW176" s="226"/>
      <c r="ASX176" s="226"/>
      <c r="ASY176" s="226"/>
      <c r="ASZ176" s="226"/>
      <c r="ATA176" s="226"/>
      <c r="ATB176" s="226"/>
      <c r="ATC176" s="226"/>
      <c r="ATD176" s="226"/>
      <c r="ATE176" s="226"/>
      <c r="ATF176" s="226"/>
      <c r="ATH176" s="377"/>
      <c r="ATI176" s="377"/>
      <c r="ATJ176" s="377"/>
      <c r="ATK176" s="377"/>
      <c r="ATL176" s="377"/>
      <c r="ATM176" s="377"/>
      <c r="ATN176" s="377"/>
      <c r="ATO176" s="377"/>
      <c r="ATP176" s="377"/>
      <c r="ATQ176" s="377"/>
      <c r="ATR176" s="377"/>
      <c r="AUI176" s="1368"/>
      <c r="AUJ176" s="1368"/>
      <c r="AUK176" s="1368"/>
      <c r="AUL176" s="1368"/>
      <c r="AUM176" s="1368"/>
      <c r="AUN176" s="1368"/>
      <c r="AUO176" s="1368"/>
      <c r="AUP176" s="1368"/>
      <c r="AUQ176" s="1368"/>
      <c r="AUR176" s="1368"/>
      <c r="AUS176" s="1367"/>
      <c r="AUT176" s="1369"/>
      <c r="AUU176" s="1369"/>
      <c r="AUV176" s="1369"/>
      <c r="AUW176" s="1369"/>
      <c r="AUX176" s="1369"/>
      <c r="AUY176" s="1369"/>
      <c r="AUZ176" s="1369"/>
      <c r="AVA176" s="1369"/>
      <c r="AVB176" s="1369"/>
      <c r="AVC176" s="1369"/>
      <c r="AVD176" s="1369"/>
      <c r="AVP176" s="868"/>
      <c r="AVQ176" s="868"/>
      <c r="AVR176" s="868"/>
      <c r="AVS176" s="868"/>
      <c r="AVT176" s="868"/>
      <c r="AVU176" s="868"/>
      <c r="AVV176" s="868"/>
      <c r="AVW176" s="868"/>
      <c r="AVX176" s="868"/>
      <c r="AVY176" s="868"/>
      <c r="AVZ176" s="868"/>
      <c r="AWA176" s="868"/>
      <c r="AWB176" s="868"/>
      <c r="AWC176" s="868"/>
      <c r="AWD176" s="868"/>
      <c r="AWE176" s="868"/>
      <c r="AWF176" s="868"/>
      <c r="AWG176" s="868"/>
      <c r="AWH176" s="868"/>
      <c r="AWI176" s="868"/>
      <c r="AWJ176" s="868"/>
      <c r="AWK176" s="868"/>
      <c r="AWL176" s="868"/>
      <c r="AWM176" s="868"/>
      <c r="AWN176" s="868"/>
      <c r="AWO176" s="868"/>
      <c r="AWP176" s="868"/>
      <c r="AWQ176" s="868"/>
      <c r="AWR176" s="868"/>
      <c r="AWS176" s="868"/>
      <c r="AWT176" s="868"/>
      <c r="AWU176" s="868"/>
      <c r="AWV176" s="868"/>
      <c r="AWW176" s="868"/>
      <c r="AWX176" s="868"/>
      <c r="AWY176" s="868"/>
      <c r="AWZ176" s="868"/>
      <c r="AXQ176" s="868"/>
      <c r="AXR176" s="868"/>
      <c r="AXS176" s="868"/>
      <c r="AXT176" s="868"/>
      <c r="AXU176" s="868"/>
      <c r="AXV176" s="868"/>
      <c r="AXW176" s="868"/>
      <c r="AXX176" s="868"/>
      <c r="AXY176" s="868"/>
      <c r="AXZ176" s="868"/>
      <c r="AYA176" s="868"/>
      <c r="AYB176" s="868"/>
      <c r="AYC176" s="868"/>
      <c r="AYD176" s="868"/>
      <c r="AYE176" s="868"/>
      <c r="AYF176" s="868"/>
      <c r="AYG176" s="868"/>
      <c r="AYH176" s="868"/>
      <c r="AYI176" s="868"/>
      <c r="AYJ176" s="868"/>
      <c r="AYK176" s="868"/>
      <c r="AYL176" s="868"/>
      <c r="AYM176" s="868"/>
      <c r="AZK176" s="226"/>
      <c r="AZL176" s="226"/>
      <c r="AZM176" s="226"/>
      <c r="AZN176" s="226"/>
      <c r="AZO176" s="226"/>
      <c r="AZP176" s="226"/>
      <c r="AZQ176" s="226"/>
      <c r="AZR176" s="226"/>
      <c r="AZS176" s="226"/>
      <c r="AZT176" s="226"/>
      <c r="AZV176" s="377"/>
      <c r="AZW176" s="377"/>
      <c r="AZX176" s="377"/>
      <c r="AZY176" s="377"/>
      <c r="AZZ176" s="377"/>
      <c r="BAA176" s="377"/>
      <c r="BAB176" s="377"/>
      <c r="BAC176" s="377"/>
      <c r="BAD176" s="377"/>
      <c r="BAE176" s="377"/>
      <c r="BAF176" s="377"/>
      <c r="BBM176" s="226"/>
      <c r="BBN176" s="226"/>
      <c r="BBO176" s="226"/>
      <c r="BBP176" s="226"/>
      <c r="BBQ176" s="226"/>
      <c r="BBR176" s="226"/>
      <c r="BBS176" s="226"/>
      <c r="BBT176" s="226"/>
      <c r="BBU176" s="226"/>
      <c r="BBV176" s="226"/>
      <c r="BBX176" s="377"/>
      <c r="BBY176" s="377"/>
      <c r="BBZ176" s="377"/>
      <c r="BCA176" s="377"/>
      <c r="BCB176" s="377"/>
      <c r="BCC176" s="377"/>
      <c r="BCD176" s="377"/>
      <c r="BCE176" s="377"/>
      <c r="BCF176" s="377"/>
      <c r="BCG176" s="377"/>
      <c r="BCH176" s="377"/>
      <c r="BDO176" s="226"/>
      <c r="BDP176" s="226"/>
      <c r="BDQ176" s="226"/>
      <c r="BDR176" s="226"/>
      <c r="BDS176" s="226"/>
      <c r="BDT176" s="226"/>
      <c r="BDU176" s="226"/>
      <c r="BDV176" s="226"/>
      <c r="BDW176" s="226"/>
      <c r="BDX176" s="226"/>
      <c r="BDZ176" s="377"/>
      <c r="BEA176" s="377"/>
      <c r="BEB176" s="377"/>
      <c r="BEC176" s="377"/>
      <c r="BED176" s="377"/>
      <c r="BEE176" s="377"/>
      <c r="BEF176" s="377"/>
      <c r="BEG176" s="377"/>
      <c r="BEH176" s="377"/>
      <c r="BEI176" s="377"/>
      <c r="BEJ176" s="377"/>
      <c r="BFQ176" s="226"/>
      <c r="BFR176" s="226"/>
      <c r="BFS176" s="226"/>
      <c r="BFT176" s="226"/>
      <c r="BFU176" s="226"/>
      <c r="BFV176" s="226"/>
      <c r="BFW176" s="226"/>
      <c r="BFX176" s="226"/>
      <c r="BFY176" s="226"/>
      <c r="BFZ176" s="226"/>
      <c r="BGB176" s="377"/>
      <c r="BGC176" s="377"/>
      <c r="BGD176" s="377"/>
      <c r="BGE176" s="377"/>
      <c r="BGF176" s="377"/>
      <c r="BGG176" s="377"/>
      <c r="BGH176" s="377"/>
      <c r="BGI176" s="377"/>
      <c r="BGJ176" s="377"/>
      <c r="BGK176" s="377"/>
      <c r="BGL176" s="377"/>
      <c r="BHS176" s="226"/>
      <c r="BHT176" s="226"/>
      <c r="BHU176" s="226"/>
      <c r="BHV176" s="226"/>
      <c r="BHW176" s="226"/>
      <c r="BHX176" s="226"/>
      <c r="BHY176" s="226"/>
      <c r="BHZ176" s="226"/>
      <c r="BIA176" s="226"/>
      <c r="BIB176" s="226"/>
      <c r="BID176" s="377"/>
      <c r="BIE176" s="377"/>
      <c r="BIF176" s="377"/>
      <c r="BIG176" s="377"/>
      <c r="BIH176" s="377"/>
      <c r="BII176" s="377"/>
      <c r="BIJ176" s="377"/>
      <c r="BIK176" s="377"/>
      <c r="BIL176" s="377"/>
      <c r="BIM176" s="377"/>
      <c r="BIN176" s="377"/>
      <c r="BJU176" s="226"/>
      <c r="BJV176" s="226"/>
      <c r="BJW176" s="226"/>
      <c r="BJX176" s="226"/>
      <c r="BJY176" s="226"/>
      <c r="BJZ176" s="226"/>
      <c r="BKA176" s="226"/>
      <c r="BKB176" s="226"/>
      <c r="BKC176" s="226"/>
      <c r="BKD176" s="226"/>
      <c r="BKF176" s="377"/>
      <c r="BKG176" s="377"/>
      <c r="BKH176" s="377"/>
      <c r="BKI176" s="377"/>
      <c r="BKJ176" s="377"/>
      <c r="BKK176" s="377"/>
      <c r="BKL176" s="377"/>
      <c r="BKM176" s="377"/>
      <c r="BKN176" s="377"/>
      <c r="BKO176" s="377"/>
      <c r="BKP176" s="377"/>
      <c r="BLW176" s="226"/>
      <c r="BLX176" s="226"/>
      <c r="BLY176" s="226"/>
      <c r="BLZ176" s="226"/>
      <c r="BMA176" s="226"/>
      <c r="BMB176" s="226"/>
      <c r="BMC176" s="226"/>
      <c r="BMD176" s="226"/>
      <c r="BME176" s="226"/>
      <c r="BMF176" s="226"/>
      <c r="BMH176" s="377"/>
      <c r="BMI176" s="377"/>
      <c r="BMJ176" s="377"/>
      <c r="BMK176" s="377"/>
      <c r="BML176" s="377"/>
      <c r="BMM176" s="377"/>
      <c r="BMN176" s="377"/>
      <c r="BMO176" s="377"/>
      <c r="BMP176" s="377"/>
      <c r="BMQ176" s="377"/>
      <c r="BMR176" s="377"/>
      <c r="BNY176" s="226"/>
      <c r="BNZ176" s="226"/>
      <c r="BOA176" s="226"/>
      <c r="BOB176" s="226"/>
      <c r="BOC176" s="226"/>
      <c r="BOD176" s="226"/>
      <c r="BOE176" s="226"/>
      <c r="BOF176" s="226"/>
      <c r="BOG176" s="226"/>
      <c r="BOH176" s="226"/>
      <c r="BOJ176" s="377"/>
      <c r="BOK176" s="377"/>
      <c r="BOL176" s="377"/>
      <c r="BOM176" s="377"/>
      <c r="BON176" s="377"/>
      <c r="BOO176" s="377"/>
      <c r="BOP176" s="377"/>
      <c r="BOQ176" s="377"/>
      <c r="BOR176" s="377"/>
      <c r="BOS176" s="377"/>
      <c r="BOT176" s="377"/>
      <c r="BQA176" s="226"/>
      <c r="BQB176" s="226"/>
      <c r="BQC176" s="226"/>
      <c r="BQD176" s="226"/>
      <c r="BQE176" s="226"/>
      <c r="BQF176" s="226"/>
      <c r="BQG176" s="226"/>
      <c r="BQH176" s="226"/>
      <c r="BQI176" s="226"/>
      <c r="BQJ176" s="226"/>
      <c r="BQL176" s="377"/>
      <c r="BQM176" s="377"/>
      <c r="BQN176" s="377"/>
      <c r="BQO176" s="377"/>
      <c r="BQP176" s="377"/>
      <c r="BQQ176" s="377"/>
      <c r="BQR176" s="377"/>
      <c r="BQS176" s="377"/>
      <c r="BQT176" s="377"/>
      <c r="BQU176" s="377"/>
      <c r="BQV176" s="377"/>
      <c r="BSC176" s="226"/>
      <c r="BSD176" s="226"/>
      <c r="BSE176" s="226"/>
      <c r="BSF176" s="226"/>
      <c r="BSG176" s="226"/>
      <c r="BSH176" s="226"/>
      <c r="BSI176" s="226"/>
      <c r="BSJ176" s="226"/>
      <c r="BSK176" s="226"/>
      <c r="BSL176" s="226"/>
      <c r="BSN176" s="377"/>
      <c r="BSO176" s="377"/>
      <c r="BSP176" s="377"/>
      <c r="BSQ176" s="377"/>
      <c r="BSR176" s="377"/>
      <c r="BSS176" s="377"/>
      <c r="BST176" s="377"/>
      <c r="BSU176" s="377"/>
      <c r="BSV176" s="377"/>
      <c r="BSW176" s="377"/>
      <c r="BSX176" s="377"/>
      <c r="BUE176" s="226"/>
      <c r="BUF176" s="226"/>
      <c r="BUG176" s="226"/>
      <c r="BUH176" s="226"/>
      <c r="BUI176" s="226"/>
      <c r="BUJ176" s="226"/>
      <c r="BUK176" s="226"/>
      <c r="BUL176" s="226"/>
      <c r="BUM176" s="226"/>
      <c r="BUN176" s="226"/>
      <c r="BUP176" s="377"/>
      <c r="BUQ176" s="377"/>
      <c r="BUR176" s="377"/>
      <c r="BUS176" s="377"/>
      <c r="BUT176" s="377"/>
      <c r="BUU176" s="377"/>
      <c r="BUV176" s="377"/>
      <c r="BUW176" s="377"/>
      <c r="BUX176" s="377"/>
      <c r="BUY176" s="377"/>
      <c r="BUZ176" s="377"/>
      <c r="BWG176" s="226"/>
      <c r="BWH176" s="226"/>
      <c r="BWI176" s="226"/>
      <c r="BWJ176" s="226"/>
      <c r="BWK176" s="226"/>
      <c r="BWL176" s="226"/>
      <c r="BWM176" s="226"/>
      <c r="BWN176" s="226"/>
      <c r="BWO176" s="226"/>
      <c r="BWP176" s="226"/>
      <c r="BWR176" s="377"/>
      <c r="BWS176" s="377"/>
      <c r="BWT176" s="377"/>
      <c r="BWU176" s="377"/>
      <c r="BWV176" s="377"/>
      <c r="BWW176" s="377"/>
      <c r="BWX176" s="377"/>
      <c r="BWY176" s="377"/>
      <c r="BWZ176" s="377"/>
      <c r="BXA176" s="377"/>
      <c r="BXB176" s="377"/>
      <c r="BYI176" s="226"/>
      <c r="BYJ176" s="226"/>
      <c r="BYK176" s="226"/>
      <c r="BYL176" s="226"/>
      <c r="BYM176" s="226"/>
      <c r="BYN176" s="226"/>
      <c r="BYO176" s="226"/>
      <c r="BYP176" s="226"/>
      <c r="BYQ176" s="226"/>
      <c r="BYR176" s="226"/>
      <c r="BYT176" s="377"/>
      <c r="BYU176" s="377"/>
      <c r="BYV176" s="377"/>
      <c r="BYW176" s="377"/>
      <c r="BYX176" s="377"/>
      <c r="BYY176" s="377"/>
      <c r="BYZ176" s="377"/>
      <c r="BZA176" s="377"/>
      <c r="BZB176" s="377"/>
      <c r="BZC176" s="377"/>
      <c r="BZD176" s="377"/>
      <c r="CAK176" s="226"/>
      <c r="CAL176" s="226"/>
      <c r="CAM176" s="226"/>
      <c r="CAN176" s="226"/>
      <c r="CAO176" s="226"/>
      <c r="CAP176" s="226"/>
      <c r="CAQ176" s="226"/>
      <c r="CAR176" s="226"/>
      <c r="CAS176" s="226"/>
      <c r="CAT176" s="226"/>
      <c r="CAV176" s="377"/>
      <c r="CAW176" s="377"/>
      <c r="CAX176" s="377"/>
      <c r="CAY176" s="377"/>
      <c r="CAZ176" s="377"/>
      <c r="CBA176" s="377"/>
      <c r="CBB176" s="377"/>
      <c r="CBC176" s="377"/>
      <c r="CBD176" s="377"/>
      <c r="CBE176" s="377"/>
      <c r="CBF176" s="377"/>
      <c r="CCM176" s="226"/>
      <c r="CCN176" s="226"/>
      <c r="CCO176" s="226"/>
      <c r="CCP176" s="226"/>
      <c r="CCQ176" s="226"/>
      <c r="CCR176" s="226"/>
      <c r="CCS176" s="226"/>
      <c r="CCT176" s="226"/>
      <c r="CCU176" s="226"/>
      <c r="CCV176" s="226"/>
      <c r="CCX176" s="377"/>
      <c r="CCY176" s="377"/>
      <c r="CCZ176" s="377"/>
      <c r="CDA176" s="377"/>
      <c r="CDB176" s="377"/>
      <c r="CDC176" s="377"/>
      <c r="CDD176" s="377"/>
      <c r="CDE176" s="377"/>
      <c r="CDF176" s="377"/>
      <c r="CDG176" s="377"/>
      <c r="CDH176" s="377"/>
      <c r="CEO176" s="226"/>
      <c r="CEP176" s="226"/>
      <c r="CEQ176" s="226"/>
      <c r="CER176" s="226"/>
      <c r="CES176" s="226"/>
      <c r="CET176" s="226"/>
      <c r="CEU176" s="226"/>
      <c r="CEV176" s="226"/>
      <c r="CEW176" s="226"/>
      <c r="CEX176" s="226"/>
      <c r="CEZ176" s="377"/>
      <c r="CFA176" s="377"/>
      <c r="CFB176" s="377"/>
      <c r="CFC176" s="377"/>
      <c r="CFD176" s="377"/>
      <c r="CFE176" s="377"/>
      <c r="CFF176" s="377"/>
      <c r="CFG176" s="377"/>
      <c r="CFH176" s="377"/>
      <c r="CFI176" s="377"/>
      <c r="CFJ176" s="377"/>
      <c r="CGQ176" s="226"/>
      <c r="CGR176" s="226"/>
      <c r="CGS176" s="226"/>
      <c r="CGT176" s="226"/>
      <c r="CGU176" s="226"/>
      <c r="CGV176" s="226"/>
      <c r="CGW176" s="226"/>
      <c r="CGX176" s="226"/>
      <c r="CGY176" s="226"/>
      <c r="CGZ176" s="226"/>
      <c r="CHB176" s="377"/>
      <c r="CHC176" s="377"/>
      <c r="CHD176" s="377"/>
      <c r="CHE176" s="377"/>
      <c r="CHF176" s="377"/>
      <c r="CHG176" s="377"/>
      <c r="CHH176" s="377"/>
      <c r="CHI176" s="377"/>
      <c r="CHJ176" s="377"/>
      <c r="CHK176" s="377"/>
      <c r="CHL176" s="377"/>
      <c r="CIS176" s="226"/>
      <c r="CIT176" s="226"/>
      <c r="CIU176" s="226"/>
      <c r="CIV176" s="226"/>
      <c r="CIW176" s="226"/>
      <c r="CIX176" s="226"/>
      <c r="CIY176" s="226"/>
      <c r="CIZ176" s="226"/>
      <c r="CJA176" s="226"/>
      <c r="CJB176" s="226"/>
      <c r="CJD176" s="377"/>
      <c r="CJE176" s="377"/>
      <c r="CJF176" s="377"/>
      <c r="CJG176" s="377"/>
      <c r="CJH176" s="377"/>
      <c r="CJI176" s="377"/>
      <c r="CJJ176" s="377"/>
      <c r="CJK176" s="377"/>
      <c r="CJL176" s="377"/>
      <c r="CJM176" s="377"/>
      <c r="CJN176" s="377"/>
      <c r="CKU176" s="226"/>
      <c r="CKV176" s="226"/>
      <c r="CKW176" s="226"/>
      <c r="CKX176" s="226"/>
      <c r="CKY176" s="226"/>
      <c r="CKZ176" s="226"/>
      <c r="CLA176" s="226"/>
      <c r="CLB176" s="226"/>
      <c r="CLC176" s="226"/>
      <c r="CLD176" s="226"/>
      <c r="CLF176" s="377"/>
      <c r="CLG176" s="377"/>
      <c r="CLH176" s="377"/>
      <c r="CLI176" s="377"/>
      <c r="CLJ176" s="377"/>
      <c r="CLK176" s="377"/>
      <c r="CLL176" s="377"/>
      <c r="CLM176" s="377"/>
      <c r="CLN176" s="377"/>
      <c r="CLO176" s="377"/>
      <c r="CLP176" s="377"/>
      <c r="CMW176" s="226"/>
      <c r="CMX176" s="226"/>
      <c r="CMY176" s="226"/>
      <c r="CMZ176" s="226"/>
      <c r="CNA176" s="226"/>
      <c r="CNB176" s="226"/>
      <c r="CNC176" s="226"/>
      <c r="CND176" s="226"/>
      <c r="CNE176" s="226"/>
      <c r="CNF176" s="226"/>
      <c r="CNH176" s="377"/>
      <c r="CNI176" s="377"/>
      <c r="CNJ176" s="377"/>
      <c r="CNK176" s="377"/>
      <c r="CNL176" s="377"/>
      <c r="CNM176" s="377"/>
      <c r="CNN176" s="377"/>
      <c r="CNO176" s="377"/>
      <c r="CNP176" s="377"/>
      <c r="CNQ176" s="377"/>
      <c r="CNR176" s="377"/>
      <c r="COY176" s="226"/>
      <c r="COZ176" s="226"/>
      <c r="CPA176" s="226"/>
      <c r="CPB176" s="226"/>
      <c r="CPC176" s="226"/>
      <c r="CPD176" s="226"/>
      <c r="CPE176" s="226"/>
      <c r="CPF176" s="226"/>
      <c r="CPG176" s="226"/>
      <c r="CPH176" s="226"/>
      <c r="CPJ176" s="377"/>
      <c r="CPK176" s="377"/>
      <c r="CPL176" s="377"/>
      <c r="CPM176" s="377"/>
      <c r="CPN176" s="377"/>
      <c r="CPO176" s="377"/>
      <c r="CPP176" s="377"/>
      <c r="CPQ176" s="377"/>
      <c r="CPR176" s="377"/>
      <c r="CPS176" s="377"/>
      <c r="CPT176" s="377"/>
      <c r="CRA176" s="226"/>
      <c r="CRB176" s="226"/>
      <c r="CRC176" s="226"/>
      <c r="CRD176" s="226"/>
      <c r="CRE176" s="226"/>
      <c r="CRF176" s="226"/>
      <c r="CRG176" s="226"/>
      <c r="CRH176" s="226"/>
      <c r="CRI176" s="226"/>
      <c r="CRJ176" s="226"/>
      <c r="CRL176" s="377"/>
      <c r="CRM176" s="377"/>
      <c r="CRN176" s="377"/>
      <c r="CRO176" s="377"/>
      <c r="CRP176" s="377"/>
      <c r="CRQ176" s="377"/>
      <c r="CRR176" s="377"/>
      <c r="CRS176" s="377"/>
      <c r="CRT176" s="377"/>
      <c r="CRU176" s="377"/>
      <c r="CRV176" s="377"/>
      <c r="CTC176" s="226"/>
      <c r="CTD176" s="226"/>
      <c r="CTE176" s="226"/>
      <c r="CTF176" s="226"/>
      <c r="CTG176" s="226"/>
      <c r="CTH176" s="226"/>
      <c r="CTI176" s="226"/>
      <c r="CTJ176" s="226"/>
      <c r="CTK176" s="226"/>
      <c r="CTL176" s="226"/>
      <c r="CTN176" s="377"/>
      <c r="CTO176" s="377"/>
      <c r="CTP176" s="377"/>
      <c r="CTQ176" s="377"/>
      <c r="CTR176" s="377"/>
      <c r="CTS176" s="377"/>
      <c r="CTT176" s="377"/>
      <c r="CTU176" s="377"/>
      <c r="CTV176" s="377"/>
      <c r="CTW176" s="377"/>
      <c r="CTX176" s="377"/>
      <c r="CWK176" s="226"/>
      <c r="CWL176" s="226"/>
      <c r="CWM176" s="226"/>
      <c r="CWN176" s="226"/>
      <c r="CWO176" s="226"/>
      <c r="CWP176" s="226"/>
      <c r="CWQ176" s="226"/>
      <c r="CWR176" s="226"/>
      <c r="CWS176" s="226"/>
      <c r="CWT176" s="226"/>
      <c r="CWV176" s="377"/>
      <c r="CWW176" s="377"/>
      <c r="CWX176" s="377"/>
      <c r="CWY176" s="377"/>
      <c r="CWZ176" s="377"/>
      <c r="CXA176" s="377"/>
      <c r="CXB176" s="377"/>
      <c r="CXC176" s="377"/>
      <c r="CXD176" s="377"/>
      <c r="CXE176" s="377"/>
      <c r="CXF176" s="377"/>
      <c r="DAI176" s="226"/>
      <c r="DAJ176" s="226"/>
      <c r="DAK176" s="226"/>
      <c r="DAL176" s="226"/>
      <c r="DAM176" s="226"/>
      <c r="DAN176" s="226"/>
      <c r="DAO176" s="226"/>
      <c r="DAP176" s="226"/>
      <c r="DAQ176" s="226"/>
      <c r="DAR176" s="226"/>
      <c r="DAT176" s="377"/>
      <c r="DAU176" s="377"/>
      <c r="DAV176" s="377"/>
      <c r="DAW176" s="377"/>
      <c r="DAX176" s="377"/>
      <c r="DAY176" s="377"/>
      <c r="DAZ176" s="377"/>
      <c r="DBA176" s="377"/>
      <c r="DBB176" s="377"/>
      <c r="DBC176" s="377"/>
      <c r="DBD176" s="377"/>
      <c r="DDQ176" s="226"/>
      <c r="DDR176" s="226"/>
      <c r="DDS176" s="226"/>
      <c r="DDT176" s="226"/>
      <c r="DDU176" s="226"/>
      <c r="DDV176" s="226"/>
      <c r="DDW176" s="226"/>
      <c r="DDX176" s="226"/>
      <c r="DDY176" s="226"/>
      <c r="DDZ176" s="226"/>
      <c r="DEB176" s="377"/>
      <c r="DEC176" s="377"/>
      <c r="DED176" s="377"/>
      <c r="DEE176" s="377"/>
      <c r="DEF176" s="377"/>
      <c r="DEG176" s="377"/>
      <c r="DEH176" s="377"/>
      <c r="DEI176" s="377"/>
      <c r="DEJ176" s="377"/>
      <c r="DEK176" s="377"/>
      <c r="DEL176" s="377"/>
      <c r="DGY176" s="226"/>
      <c r="DGZ176" s="226"/>
      <c r="DHA176" s="226"/>
      <c r="DHB176" s="226"/>
      <c r="DHC176" s="226"/>
      <c r="DHD176" s="226"/>
      <c r="DHE176" s="226"/>
      <c r="DHF176" s="226"/>
      <c r="DHG176" s="226"/>
      <c r="DHH176" s="226"/>
      <c r="DHJ176" s="377"/>
      <c r="DHK176" s="377"/>
      <c r="DHL176" s="377"/>
      <c r="DHM176" s="377"/>
      <c r="DHN176" s="377"/>
      <c r="DHO176" s="377"/>
      <c r="DHP176" s="377"/>
      <c r="DHQ176" s="377"/>
      <c r="DHR176" s="377"/>
      <c r="DHS176" s="377"/>
      <c r="DHT176" s="377"/>
      <c r="DKG176" s="226"/>
      <c r="DKH176" s="226"/>
      <c r="DKI176" s="226"/>
      <c r="DKJ176" s="226"/>
      <c r="DKK176" s="226"/>
      <c r="DKL176" s="226"/>
      <c r="DKM176" s="226"/>
      <c r="DKN176" s="226"/>
      <c r="DKO176" s="226"/>
      <c r="DKP176" s="226"/>
      <c r="DKR176" s="377"/>
      <c r="DKS176" s="377"/>
      <c r="DKT176" s="377"/>
      <c r="DKU176" s="377"/>
      <c r="DKV176" s="377"/>
      <c r="DKW176" s="377"/>
      <c r="DKX176" s="377"/>
      <c r="DKY176" s="377"/>
      <c r="DKZ176" s="377"/>
      <c r="DLA176" s="377"/>
      <c r="DLB176" s="377"/>
      <c r="DNO176" s="226"/>
      <c r="DNP176" s="226"/>
      <c r="DNQ176" s="226"/>
      <c r="DNR176" s="226"/>
      <c r="DNS176" s="226"/>
      <c r="DNT176" s="226"/>
      <c r="DNU176" s="226"/>
      <c r="DNV176" s="226"/>
      <c r="DNW176" s="226"/>
      <c r="DNX176" s="226"/>
      <c r="DNZ176" s="377"/>
      <c r="DOA176" s="377"/>
      <c r="DOB176" s="377"/>
      <c r="DOC176" s="377"/>
      <c r="DOD176" s="377"/>
      <c r="DOE176" s="377"/>
      <c r="DOF176" s="377"/>
      <c r="DOG176" s="377"/>
      <c r="DOH176" s="377"/>
      <c r="DOI176" s="377"/>
      <c r="DOJ176" s="377"/>
      <c r="DRM176" s="226"/>
      <c r="DRN176" s="226"/>
      <c r="DRO176" s="226"/>
      <c r="DRP176" s="226"/>
      <c r="DRQ176" s="226"/>
      <c r="DRR176" s="226"/>
      <c r="DRS176" s="226"/>
      <c r="DRT176" s="226"/>
      <c r="DRU176" s="226"/>
      <c r="DRV176" s="226"/>
      <c r="DRX176" s="377"/>
      <c r="DRY176" s="377"/>
      <c r="DRZ176" s="377"/>
      <c r="DSA176" s="377"/>
      <c r="DSB176" s="377"/>
      <c r="DSC176" s="377"/>
      <c r="DSD176" s="377"/>
      <c r="DSE176" s="377"/>
      <c r="DSF176" s="377"/>
      <c r="DSG176" s="377"/>
      <c r="DSH176" s="377"/>
      <c r="DVF176" s="226"/>
      <c r="DVG176" s="226"/>
      <c r="DVH176" s="226"/>
      <c r="DVI176" s="226"/>
      <c r="DVJ176" s="226"/>
      <c r="DVK176" s="226"/>
      <c r="DVL176" s="226"/>
      <c r="DVM176" s="226"/>
      <c r="DVN176" s="226"/>
      <c r="DVO176" s="226"/>
      <c r="DVP176" s="226"/>
      <c r="DVQ176" s="226"/>
      <c r="DVR176" s="226"/>
      <c r="DVS176" s="226"/>
      <c r="DVT176" s="226"/>
      <c r="DVU176" s="226"/>
      <c r="DVV176" s="226"/>
      <c r="DVW176" s="226"/>
      <c r="DVX176" s="226"/>
      <c r="DVY176" s="226"/>
      <c r="DVZ176" s="226"/>
      <c r="DWA176" s="226"/>
      <c r="DWB176" s="226"/>
      <c r="DWC176" s="226"/>
      <c r="DWD176" s="226"/>
      <c r="DWE176" s="226"/>
      <c r="DWF176" s="226"/>
      <c r="DWG176" s="226"/>
      <c r="DWH176" s="226"/>
      <c r="DWI176" s="226"/>
      <c r="DWJ176" s="226"/>
      <c r="DWK176" s="226"/>
      <c r="DWL176" s="226"/>
      <c r="DWM176" s="226"/>
      <c r="DWN176" s="226"/>
      <c r="DWO176" s="226"/>
      <c r="DWP176" s="226"/>
      <c r="DWQ176" s="226"/>
      <c r="DWR176" s="226"/>
      <c r="DWS176" s="226"/>
      <c r="DWT176" s="226"/>
      <c r="DWU176" s="226"/>
      <c r="DWV176" s="226"/>
      <c r="DWW176" s="226"/>
      <c r="DWX176" s="226"/>
      <c r="DWY176" s="226"/>
      <c r="DWZ176" s="226"/>
      <c r="DXA176" s="226"/>
      <c r="DXB176" s="226"/>
      <c r="DXC176" s="226"/>
      <c r="DXD176" s="226"/>
      <c r="DXE176" s="226"/>
      <c r="DXF176" s="226"/>
      <c r="DXG176" s="226"/>
      <c r="DXH176" s="226"/>
      <c r="DXI176" s="226"/>
      <c r="DXJ176" s="226"/>
      <c r="DXK176" s="226"/>
      <c r="DXL176" s="226"/>
      <c r="DXM176" s="226"/>
      <c r="DXN176" s="226"/>
      <c r="DXO176" s="226"/>
      <c r="DXP176" s="226"/>
      <c r="DXQ176" s="226"/>
      <c r="DXR176" s="226"/>
      <c r="DXS176" s="226"/>
      <c r="DXT176" s="226"/>
      <c r="DXU176" s="226"/>
      <c r="DXV176" s="226"/>
      <c r="DXW176" s="226"/>
      <c r="DXX176" s="226"/>
      <c r="DXY176" s="226"/>
      <c r="DXZ176" s="226"/>
      <c r="DYA176" s="226"/>
      <c r="DYB176" s="226"/>
      <c r="DYC176" s="226"/>
      <c r="DYD176" s="226"/>
      <c r="DYE176" s="226"/>
      <c r="DYF176" s="226"/>
      <c r="DYG176" s="226"/>
      <c r="DYH176" s="226"/>
      <c r="DYI176" s="1502"/>
      <c r="DYJ176" s="1602"/>
      <c r="DYK176" s="611"/>
      <c r="DYL176" s="1502"/>
      <c r="DYM176" s="1602"/>
      <c r="DYN176" s="611"/>
      <c r="DYO176" s="1502"/>
      <c r="DYP176" s="1602"/>
      <c r="DYQ176" s="611"/>
      <c r="DYR176" s="611"/>
      <c r="DYS176" s="1502"/>
      <c r="DYT176" s="1602"/>
      <c r="DYU176" s="611"/>
      <c r="DYV176" s="1502"/>
      <c r="DYW176" s="1602"/>
      <c r="DYX176" s="611"/>
      <c r="DYY176" s="1502"/>
      <c r="DYZ176" s="1602"/>
      <c r="DZA176" s="226"/>
      <c r="DZB176" s="226"/>
      <c r="DZC176" s="226"/>
      <c r="DZD176" s="226"/>
      <c r="DZE176" s="226"/>
      <c r="DZF176" s="226"/>
      <c r="DZG176" s="226"/>
      <c r="DZH176" s="226"/>
      <c r="DZI176" s="226"/>
      <c r="DZJ176" s="226"/>
      <c r="DZK176" s="226"/>
      <c r="DZL176" s="226"/>
      <c r="DZM176" s="226"/>
      <c r="DZN176" s="226"/>
      <c r="DZO176" s="226"/>
      <c r="DZP176" s="226"/>
      <c r="DZQ176" s="226"/>
      <c r="DZR176" s="226"/>
      <c r="DZS176" s="226"/>
      <c r="DZT176" s="226"/>
      <c r="DZU176" s="226"/>
      <c r="DZV176" s="226"/>
      <c r="DZW176" s="226"/>
      <c r="DZX176" s="226"/>
      <c r="DZY176" s="226"/>
      <c r="DZZ176" s="226"/>
      <c r="EAA176" s="226"/>
      <c r="EAB176" s="226"/>
      <c r="EAC176" s="226"/>
      <c r="EAD176" s="226"/>
      <c r="EAE176" s="226"/>
      <c r="EAF176" s="226"/>
      <c r="EAG176" s="226"/>
      <c r="EAH176" s="226"/>
      <c r="EAI176" s="226"/>
      <c r="EAJ176" s="226"/>
      <c r="EAK176" s="226"/>
      <c r="EAL176" s="226"/>
      <c r="EAM176" s="226"/>
      <c r="EAN176" s="226"/>
      <c r="EAO176" s="226"/>
      <c r="EAP176" s="226"/>
      <c r="EAQ176" s="226"/>
      <c r="EAR176" s="226"/>
      <c r="EAS176" s="226"/>
      <c r="EAT176" s="226"/>
      <c r="EAU176" s="226"/>
      <c r="EAV176" s="226"/>
      <c r="EAW176" s="226"/>
      <c r="EAX176" s="226"/>
      <c r="EAY176" s="226"/>
      <c r="EAZ176" s="226"/>
      <c r="EBA176" s="226"/>
      <c r="EBB176" s="226"/>
      <c r="EBC176" s="226"/>
      <c r="EBD176" s="226"/>
      <c r="EBE176" s="226"/>
      <c r="EBF176" s="226"/>
      <c r="EBG176" s="226"/>
      <c r="EBH176" s="226"/>
      <c r="EBI176" s="226"/>
      <c r="EBJ176" s="226"/>
      <c r="EBK176" s="226"/>
      <c r="EBL176" s="226"/>
      <c r="EBM176" s="226"/>
      <c r="EBN176" s="226"/>
      <c r="EBO176" s="226"/>
      <c r="EBP176" s="226"/>
      <c r="EBQ176" s="226"/>
      <c r="EBR176" s="226"/>
      <c r="EBS176" s="226"/>
      <c r="EBT176" s="226"/>
      <c r="EBU176" s="226"/>
      <c r="EBV176" s="226"/>
      <c r="EBW176" s="226"/>
      <c r="EBX176" s="226"/>
      <c r="EBY176" s="226"/>
      <c r="EBZ176" s="226"/>
      <c r="ECA176" s="226"/>
      <c r="ECB176" s="226"/>
      <c r="ECC176" s="226"/>
      <c r="ECD176" s="226"/>
      <c r="ECE176" s="226"/>
      <c r="ECF176" s="226"/>
      <c r="ECG176" s="1502"/>
      <c r="ECH176" s="1602"/>
      <c r="ECI176" s="611"/>
      <c r="ECJ176" s="1502"/>
      <c r="ECK176" s="1602"/>
      <c r="ECL176" s="611"/>
      <c r="ECM176" s="1502"/>
      <c r="ECN176" s="1602"/>
      <c r="ECO176" s="611"/>
      <c r="ECP176" s="611"/>
      <c r="ECQ176" s="1502"/>
      <c r="ECR176" s="1602"/>
      <c r="ECS176" s="611"/>
      <c r="ECT176" s="1502"/>
      <c r="ECU176" s="1602"/>
      <c r="ECV176" s="611"/>
      <c r="ECW176" s="1502"/>
      <c r="ECX176" s="1602"/>
      <c r="ECY176" s="226"/>
      <c r="ECZ176" s="226"/>
      <c r="EDA176" s="226"/>
      <c r="EDB176" s="226"/>
      <c r="EDC176" s="226"/>
      <c r="EDD176" s="226"/>
      <c r="EDE176" s="226"/>
      <c r="EDF176" s="226"/>
      <c r="EDG176" s="226"/>
      <c r="EDH176" s="226"/>
      <c r="EDI176" s="226"/>
      <c r="EDJ176" s="226"/>
      <c r="EDK176" s="226"/>
      <c r="EDL176" s="226"/>
      <c r="EDM176" s="226"/>
      <c r="EDN176" s="226"/>
      <c r="EDO176" s="226"/>
      <c r="EDP176" s="226"/>
      <c r="EDQ176" s="226"/>
      <c r="EDR176" s="1019"/>
      <c r="EDS176" s="1019"/>
      <c r="EDT176" s="1019"/>
      <c r="EDU176" s="1019"/>
      <c r="EDV176" s="1019"/>
      <c r="EDW176" s="1019"/>
      <c r="EDX176" s="1019"/>
      <c r="EDY176" s="1019"/>
      <c r="EDZ176" s="1019"/>
      <c r="EEA176" s="1019"/>
      <c r="EEB176" s="1019"/>
      <c r="EEC176" s="1019"/>
      <c r="EED176" s="1019"/>
      <c r="EEE176" s="1019"/>
      <c r="EEF176" s="1019"/>
      <c r="EEG176" s="1019"/>
      <c r="EEH176" s="1019"/>
      <c r="EEI176" s="1019"/>
      <c r="EEJ176" s="1019"/>
      <c r="EEK176" s="1019"/>
      <c r="EEL176" s="1019"/>
      <c r="EEM176" s="1019"/>
      <c r="EEN176" s="1019"/>
      <c r="EEO176" s="1019"/>
      <c r="EEP176" s="1019"/>
      <c r="EEQ176" s="1019"/>
      <c r="EER176" s="1019"/>
      <c r="EES176" s="1019"/>
      <c r="EET176" s="1019"/>
      <c r="EEU176" s="1019"/>
      <c r="EEV176" s="1019"/>
      <c r="EEW176" s="1019"/>
      <c r="EEX176" s="1019"/>
      <c r="EEY176" s="1019"/>
      <c r="EEZ176" s="1019"/>
      <c r="EFA176" s="1019"/>
      <c r="EFB176" s="1019"/>
      <c r="EFC176" s="1019"/>
      <c r="EFD176" s="1019"/>
      <c r="EFE176" s="1019"/>
      <c r="EFF176" s="1019"/>
      <c r="EFG176" s="1019"/>
      <c r="EFH176" s="1019"/>
      <c r="EFI176" s="1019"/>
      <c r="EFJ176" s="226"/>
      <c r="EFK176" s="226"/>
      <c r="EFL176" s="226"/>
      <c r="EFM176" s="226"/>
      <c r="EFN176" s="226"/>
      <c r="EFO176" s="226"/>
      <c r="EFP176" s="226"/>
      <c r="EFQ176" s="226"/>
      <c r="EFR176" s="226"/>
      <c r="EFS176" s="226"/>
      <c r="EFT176" s="226"/>
      <c r="EFU176" s="226"/>
      <c r="EFV176" s="226"/>
      <c r="EFW176" s="226"/>
      <c r="EFX176" s="226"/>
      <c r="EFY176" s="226"/>
      <c r="EFZ176" s="226"/>
      <c r="EGA176" s="226"/>
      <c r="EGB176" s="226"/>
      <c r="EGC176" s="226"/>
      <c r="EGD176" s="226"/>
      <c r="EGE176" s="226"/>
      <c r="EGF176" s="226"/>
      <c r="EGG176" s="226"/>
      <c r="EGH176" s="226"/>
      <c r="EGI176" s="226"/>
      <c r="EGJ176" s="226"/>
      <c r="EGK176" s="226"/>
      <c r="EGL176" s="226"/>
      <c r="EGM176" s="226"/>
      <c r="EGN176" s="226"/>
      <c r="EGO176" s="226"/>
      <c r="EGP176" s="226"/>
      <c r="EGQ176" s="226"/>
      <c r="EGR176" s="226"/>
      <c r="EGS176" s="226"/>
      <c r="EGT176" s="226"/>
      <c r="EGU176" s="226"/>
      <c r="EGV176" s="226"/>
      <c r="EGW176" s="226"/>
      <c r="EGX176" s="226"/>
      <c r="EGY176" s="226"/>
      <c r="EGZ176" s="226"/>
      <c r="EHA176" s="226"/>
      <c r="EHB176" s="226"/>
      <c r="EHC176" s="226"/>
      <c r="EHD176" s="226"/>
      <c r="EHE176" s="226"/>
      <c r="EHF176" s="226"/>
      <c r="EHG176" s="226"/>
      <c r="EHH176" s="226"/>
      <c r="EHI176" s="226"/>
      <c r="EHJ176" s="226"/>
      <c r="EHK176" s="226"/>
      <c r="EHL176" s="226"/>
      <c r="EHM176" s="226"/>
      <c r="EHN176" s="226"/>
      <c r="EHO176" s="226"/>
      <c r="EHP176" s="226"/>
      <c r="EHQ176" s="226"/>
      <c r="EHR176" s="226"/>
      <c r="EHS176" s="226"/>
      <c r="EHT176" s="226"/>
      <c r="EHU176" s="226"/>
      <c r="EHV176" s="226"/>
      <c r="EHW176" s="226"/>
      <c r="EHX176" s="226"/>
      <c r="EHY176" s="1502"/>
      <c r="EHZ176" s="1602"/>
      <c r="EIA176" s="611"/>
      <c r="EIB176" s="1502"/>
      <c r="EIC176" s="1602"/>
      <c r="EID176" s="611"/>
      <c r="EIE176" s="1502"/>
      <c r="EIF176" s="1602"/>
      <c r="EIG176" s="611"/>
      <c r="EIH176" s="611"/>
      <c r="EII176" s="1502"/>
      <c r="EIJ176" s="1602"/>
      <c r="EIK176" s="611"/>
      <c r="EIL176" s="1502"/>
      <c r="EIM176" s="1602"/>
      <c r="EIN176" s="611"/>
      <c r="EIO176" s="1502"/>
      <c r="EIP176" s="1602"/>
      <c r="EIQ176" s="226"/>
      <c r="EIR176" s="226"/>
      <c r="EIS176" s="226"/>
      <c r="EIT176" s="226"/>
      <c r="EIU176" s="226"/>
      <c r="EIV176" s="226"/>
      <c r="EIW176" s="226"/>
      <c r="EIX176" s="226"/>
      <c r="EIY176" s="226"/>
      <c r="EIZ176" s="226"/>
      <c r="EJA176" s="226"/>
      <c r="EJB176" s="226"/>
      <c r="EJC176" s="226"/>
      <c r="EJD176" s="226"/>
      <c r="EJE176" s="226"/>
      <c r="EJF176" s="226"/>
      <c r="EJG176" s="226"/>
      <c r="EJH176" s="226"/>
      <c r="EJI176" s="226"/>
      <c r="EJJ176" s="226"/>
      <c r="EJK176" s="226"/>
      <c r="EJL176" s="226"/>
      <c r="EJM176" s="226"/>
      <c r="EJN176" s="226"/>
      <c r="EJO176" s="226"/>
      <c r="EJP176" s="226"/>
      <c r="EJQ176" s="226"/>
      <c r="EKC176" s="1374"/>
      <c r="EKD176" s="1374"/>
      <c r="EKE176" s="1374"/>
      <c r="EKF176" s="1374"/>
      <c r="EKG176" s="1374"/>
      <c r="EKH176" s="1374"/>
      <c r="EKI176" s="1374"/>
      <c r="EKJ176" s="1374"/>
      <c r="EKK176" s="1374"/>
      <c r="EKL176" s="1374"/>
      <c r="EKM176" s="1374"/>
      <c r="EKN176" s="1374"/>
      <c r="EKO176" s="1374"/>
      <c r="EKP176" s="1374"/>
      <c r="EKQ176" s="1374"/>
      <c r="EKR176" s="1374"/>
      <c r="EKS176" s="1374"/>
      <c r="EKT176" s="1374"/>
      <c r="EKU176" s="1374"/>
      <c r="EKV176" s="1374"/>
      <c r="EKW176" s="1374"/>
      <c r="EKX176" s="1374"/>
      <c r="EKY176" s="1374"/>
      <c r="EKZ176" s="1374"/>
      <c r="ELA176" s="1374"/>
      <c r="ELB176" s="1374"/>
      <c r="ELC176" s="1374"/>
      <c r="ELD176" s="1374"/>
      <c r="ELE176" s="1374"/>
      <c r="ELF176" s="1374"/>
      <c r="ELG176" s="1374"/>
      <c r="ELH176" s="1374"/>
      <c r="ELI176" s="1374"/>
      <c r="ELJ176" s="1374"/>
      <c r="ELK176" s="1374"/>
      <c r="ELL176" s="1374"/>
      <c r="ELM176" s="1374"/>
      <c r="ELN176" s="1374"/>
      <c r="ELO176" s="1374"/>
      <c r="ELP176" s="1374"/>
      <c r="ELQ176" s="1374"/>
      <c r="ELR176" s="1374"/>
      <c r="ELS176" s="1374"/>
      <c r="ELT176" s="1374"/>
      <c r="ELU176" s="1374"/>
      <c r="ELV176" s="1374"/>
      <c r="ELW176" s="1374"/>
      <c r="ELX176" s="1374"/>
      <c r="ELY176" s="1374"/>
      <c r="ELZ176" s="1374"/>
      <c r="EMA176" s="1374"/>
      <c r="EMB176" s="1374"/>
      <c r="EMC176" s="1374"/>
      <c r="EMD176" s="1374"/>
      <c r="EME176" s="1374"/>
      <c r="EMF176" s="1374"/>
      <c r="EMG176" s="1374"/>
      <c r="EMH176" s="1374"/>
      <c r="ENM176" s="226"/>
      <c r="ENN176" s="226"/>
      <c r="ENO176" s="226"/>
      <c r="ENP176" s="226"/>
      <c r="ENQ176" s="226"/>
      <c r="ENR176" s="226"/>
      <c r="ENS176" s="226"/>
      <c r="ENT176" s="226"/>
      <c r="ENU176" s="226"/>
      <c r="ENV176" s="226"/>
      <c r="ENX176" s="377"/>
      <c r="ENY176" s="377"/>
      <c r="ENZ176" s="377"/>
      <c r="EOA176" s="377"/>
      <c r="EOB176" s="377"/>
      <c r="EOC176" s="377"/>
      <c r="EOD176" s="377"/>
      <c r="EOE176" s="377"/>
      <c r="EOF176" s="377"/>
      <c r="EOG176" s="377"/>
      <c r="EOH176" s="377"/>
      <c r="EQE176" s="226"/>
      <c r="EQF176" s="226"/>
      <c r="EQG176" s="226"/>
      <c r="EQH176" s="226"/>
      <c r="EQI176" s="226"/>
      <c r="EQJ176" s="226"/>
      <c r="EQK176" s="226"/>
      <c r="EQL176" s="226"/>
      <c r="EQM176" s="226"/>
      <c r="EQN176" s="226"/>
      <c r="EQP176" s="377"/>
      <c r="EQQ176" s="377"/>
      <c r="EQR176" s="377"/>
      <c r="EQS176" s="377"/>
      <c r="EQT176" s="377"/>
      <c r="EQU176" s="377"/>
      <c r="EQV176" s="377"/>
      <c r="EQW176" s="377"/>
      <c r="EQX176" s="377"/>
      <c r="EQY176" s="377"/>
      <c r="EQZ176" s="377"/>
    </row>
    <row r="177" spans="8:3879" ht="15" customHeight="1">
      <c r="BA177" s="1378" t="str">
        <f>Dev!$CY$151</f>
        <v>C [dB]:</v>
      </c>
      <c r="BB177" s="1378"/>
      <c r="BC177" s="1378"/>
      <c r="BD177" s="1378"/>
      <c r="BE177" s="1378"/>
      <c r="BF177" s="1378"/>
      <c r="BG177" s="1378"/>
      <c r="BH177" s="1378"/>
      <c r="BI177" s="1378"/>
      <c r="BJ177" s="1378"/>
      <c r="BL177" s="1381">
        <f ca="1">INDIRECT(ADDRESS(BA194,Dev!$DJ$151,,,Table!$A$1))</f>
        <v>14</v>
      </c>
      <c r="BM177" s="1381"/>
      <c r="BN177" s="1381"/>
      <c r="BO177" s="1381"/>
      <c r="BP177" s="1381"/>
      <c r="BQ177" s="1381"/>
      <c r="BR177" s="1381"/>
      <c r="BS177" s="1381"/>
      <c r="BT177" s="1381"/>
      <c r="BU177" s="1381"/>
      <c r="BV177" s="1381"/>
      <c r="CM177" s="1378" t="str">
        <f>Dev!$CY$151</f>
        <v>C [dB]:</v>
      </c>
      <c r="CN177" s="1378"/>
      <c r="CO177" s="1378"/>
      <c r="CP177" s="1378"/>
      <c r="CQ177" s="1378"/>
      <c r="CR177" s="1378"/>
      <c r="CS177" s="1378"/>
      <c r="CT177" s="1378"/>
      <c r="CU177" s="1378"/>
      <c r="CV177" s="1378"/>
      <c r="CX177" s="1381">
        <f ca="1">INDIRECT(ADDRESS(CM194,Dev!$DJ$151,,,Table!$A$1))</f>
        <v>14</v>
      </c>
      <c r="CY177" s="1381"/>
      <c r="CZ177" s="1381"/>
      <c r="DA177" s="1381"/>
      <c r="DB177" s="1381"/>
      <c r="DC177" s="1381"/>
      <c r="DD177" s="1381"/>
      <c r="DE177" s="1381"/>
      <c r="DF177" s="1381"/>
      <c r="DG177" s="1381"/>
      <c r="DH177" s="1381"/>
      <c r="EO177" s="1378" t="str">
        <f>Dev!$CY$151</f>
        <v>C [dB]:</v>
      </c>
      <c r="EP177" s="1378"/>
      <c r="EQ177" s="1378"/>
      <c r="ER177" s="1378"/>
      <c r="ES177" s="1378"/>
      <c r="ET177" s="1378"/>
      <c r="EU177" s="1378"/>
      <c r="EV177" s="1378"/>
      <c r="EW177" s="1378"/>
      <c r="EX177" s="1378"/>
      <c r="EZ177" s="1381">
        <f ca="1">INDIRECT(ADDRESS(EO194,Dev!$DJ$151,,,Table!$A$1))</f>
        <v>14.5</v>
      </c>
      <c r="FA177" s="1381"/>
      <c r="FB177" s="1381"/>
      <c r="FC177" s="1381"/>
      <c r="FD177" s="1381"/>
      <c r="FE177" s="1381"/>
      <c r="FF177" s="1381"/>
      <c r="FG177" s="1381"/>
      <c r="FH177" s="1381"/>
      <c r="FI177" s="1381"/>
      <c r="FJ177" s="1381"/>
      <c r="GQ177" s="1378" t="str">
        <f>Dev!$CY$151</f>
        <v>C [dB]:</v>
      </c>
      <c r="GR177" s="1378"/>
      <c r="GS177" s="1378"/>
      <c r="GT177" s="1378"/>
      <c r="GU177" s="1378"/>
      <c r="GV177" s="1378"/>
      <c r="GW177" s="1378"/>
      <c r="GX177" s="1378"/>
      <c r="GY177" s="1378"/>
      <c r="GZ177" s="1378"/>
      <c r="HB177" s="1381">
        <f ca="1">INDIRECT(ADDRESS(GQ194,Dev!$DJ$151,,,Table!$A$1))</f>
        <v>19.5</v>
      </c>
      <c r="HC177" s="1381"/>
      <c r="HD177" s="1381"/>
      <c r="HE177" s="1381"/>
      <c r="HF177" s="1381"/>
      <c r="HG177" s="1381"/>
      <c r="HH177" s="1381"/>
      <c r="HI177" s="1381"/>
      <c r="HJ177" s="1381"/>
      <c r="HK177" s="1381"/>
      <c r="HL177" s="1381"/>
      <c r="IS177" s="1378" t="str">
        <f>Dev!$CY$151</f>
        <v>C [dB]:</v>
      </c>
      <c r="IT177" s="1378"/>
      <c r="IU177" s="1378"/>
      <c r="IV177" s="1378"/>
      <c r="IW177" s="1378"/>
      <c r="IX177" s="1378"/>
      <c r="IY177" s="1378"/>
      <c r="IZ177" s="1378"/>
      <c r="JA177" s="1378"/>
      <c r="JB177" s="1378"/>
      <c r="JD177" s="1381">
        <f ca="1">INDIRECT(ADDRESS(IS194,Dev!$DJ$151,,,Table!$A$1))</f>
        <v>19.5</v>
      </c>
      <c r="JE177" s="1381"/>
      <c r="JF177" s="1381"/>
      <c r="JG177" s="1381"/>
      <c r="JH177" s="1381"/>
      <c r="JI177" s="1381"/>
      <c r="JJ177" s="1381"/>
      <c r="JK177" s="1381"/>
      <c r="JL177" s="1381"/>
      <c r="JM177" s="1381"/>
      <c r="JN177" s="1381"/>
      <c r="KU177" s="1378" t="str">
        <f>Dev!$CY$151</f>
        <v>C [dB]:</v>
      </c>
      <c r="KV177" s="1378"/>
      <c r="KW177" s="1378"/>
      <c r="KX177" s="1378"/>
      <c r="KY177" s="1378"/>
      <c r="KZ177" s="1378"/>
      <c r="LA177" s="1378"/>
      <c r="LB177" s="1378"/>
      <c r="LC177" s="1378"/>
      <c r="LD177" s="1378"/>
      <c r="LF177" s="1381">
        <f ca="1">INDIRECT(ADDRESS(KU194,Dev!$DJ$151,,,Table!$A$1))</f>
        <v>19.5</v>
      </c>
      <c r="LG177" s="1381"/>
      <c r="LH177" s="1381"/>
      <c r="LI177" s="1381"/>
      <c r="LJ177" s="1381"/>
      <c r="LK177" s="1381"/>
      <c r="LL177" s="1381"/>
      <c r="LM177" s="1381"/>
      <c r="LN177" s="1381"/>
      <c r="LO177" s="1381"/>
      <c r="LP177" s="1381"/>
      <c r="MW177" s="1378" t="str">
        <f>Dev!$CY$151</f>
        <v>C [dB]:</v>
      </c>
      <c r="MX177" s="1378"/>
      <c r="MY177" s="1378"/>
      <c r="MZ177" s="1378"/>
      <c r="NA177" s="1378"/>
      <c r="NB177" s="1378"/>
      <c r="NC177" s="1378"/>
      <c r="ND177" s="1378"/>
      <c r="NE177" s="1378"/>
      <c r="NF177" s="1378"/>
      <c r="NH177" s="1381">
        <f ca="1">INDIRECT(ADDRESS(MW194,Dev!$DJ$151,,,Table!$A$1))</f>
        <v>20</v>
      </c>
      <c r="NI177" s="1381"/>
      <c r="NJ177" s="1381"/>
      <c r="NK177" s="1381"/>
      <c r="NL177" s="1381"/>
      <c r="NM177" s="1381"/>
      <c r="NN177" s="1381"/>
      <c r="NO177" s="1381"/>
      <c r="NP177" s="1381"/>
      <c r="NQ177" s="1381"/>
      <c r="NR177" s="1381"/>
      <c r="OI177" s="1378" t="str">
        <f>Dev!$CY$151</f>
        <v>C [dB]:</v>
      </c>
      <c r="OJ177" s="1378"/>
      <c r="OK177" s="1378"/>
      <c r="OL177" s="1378"/>
      <c r="OM177" s="1378"/>
      <c r="ON177" s="1378"/>
      <c r="OO177" s="1378"/>
      <c r="OP177" s="1378"/>
      <c r="OQ177" s="1378"/>
      <c r="OR177" s="1378"/>
      <c r="OT177" s="1381">
        <f ca="1">INDIRECT(ADDRESS(OI194,Dev!$DJ$151,,,Table!$A$1))</f>
        <v>20</v>
      </c>
      <c r="OU177" s="1381"/>
      <c r="OV177" s="1381"/>
      <c r="OW177" s="1381"/>
      <c r="OX177" s="1381"/>
      <c r="OY177" s="1381"/>
      <c r="OZ177" s="1381"/>
      <c r="PA177" s="1381"/>
      <c r="PB177" s="1381"/>
      <c r="PC177" s="1381"/>
      <c r="PD177" s="1381"/>
      <c r="PU177" s="1378" t="str">
        <f>Dev!$CY$151</f>
        <v>C [dB]:</v>
      </c>
      <c r="PV177" s="1378"/>
      <c r="PW177" s="1378"/>
      <c r="PX177" s="1378"/>
      <c r="PY177" s="1378"/>
      <c r="PZ177" s="1378"/>
      <c r="QA177" s="1378"/>
      <c r="QB177" s="1378"/>
      <c r="QC177" s="1378"/>
      <c r="QD177" s="1378"/>
      <c r="QF177" s="1381">
        <f ca="1">INDIRECT(ADDRESS(PU194,Dev!$DJ$151,,,Table!$A$1))</f>
        <v>15.5</v>
      </c>
      <c r="QG177" s="1381"/>
      <c r="QH177" s="1381"/>
      <c r="QI177" s="1381"/>
      <c r="QJ177" s="1381"/>
      <c r="QK177" s="1381"/>
      <c r="QL177" s="1381"/>
      <c r="QM177" s="1381"/>
      <c r="QN177" s="1381"/>
      <c r="QO177" s="1381"/>
      <c r="QP177" s="1381"/>
      <c r="RW177" s="1378" t="str">
        <f>Dev!$CY$151</f>
        <v>C [dB]:</v>
      </c>
      <c r="RX177" s="1378"/>
      <c r="RY177" s="1378"/>
      <c r="RZ177" s="1378"/>
      <c r="SA177" s="1378"/>
      <c r="SB177" s="1378"/>
      <c r="SC177" s="1378"/>
      <c r="SD177" s="1378"/>
      <c r="SE177" s="1378"/>
      <c r="SF177" s="1378"/>
      <c r="SH177" s="1381">
        <f ca="1">INDIRECT(ADDRESS(RW194,Dev!$DJ$151,,,Table!$A$1))</f>
        <v>16</v>
      </c>
      <c r="SI177" s="1381"/>
      <c r="SJ177" s="1381"/>
      <c r="SK177" s="1381"/>
      <c r="SL177" s="1381"/>
      <c r="SM177" s="1381"/>
      <c r="SN177" s="1381"/>
      <c r="SO177" s="1381"/>
      <c r="SP177" s="1381"/>
      <c r="SQ177" s="1381"/>
      <c r="SR177" s="1381"/>
      <c r="TY177" s="1378" t="str">
        <f>Dev!$CY$151</f>
        <v>C [dB]:</v>
      </c>
      <c r="TZ177" s="1378"/>
      <c r="UA177" s="1378"/>
      <c r="UB177" s="1378"/>
      <c r="UC177" s="1378"/>
      <c r="UD177" s="1378"/>
      <c r="UE177" s="1378"/>
      <c r="UF177" s="1378"/>
      <c r="UG177" s="1378"/>
      <c r="UH177" s="1378"/>
      <c r="UJ177" s="1381">
        <f ca="1">INDIRECT(ADDRESS(TY194,Dev!$DJ$151,,,Table!$A$1))</f>
        <v>16</v>
      </c>
      <c r="UK177" s="1381"/>
      <c r="UL177" s="1381"/>
      <c r="UM177" s="1381"/>
      <c r="UN177" s="1381"/>
      <c r="UO177" s="1381"/>
      <c r="UP177" s="1381"/>
      <c r="UQ177" s="1381"/>
      <c r="UR177" s="1381"/>
      <c r="US177" s="1381"/>
      <c r="UT177" s="1381"/>
      <c r="WA177" s="1378" t="str">
        <f>Dev!$CY$151</f>
        <v>C [dB]:</v>
      </c>
      <c r="WB177" s="1378"/>
      <c r="WC177" s="1378"/>
      <c r="WD177" s="1378"/>
      <c r="WE177" s="1378"/>
      <c r="WF177" s="1378"/>
      <c r="WG177" s="1378"/>
      <c r="WH177" s="1378"/>
      <c r="WI177" s="1378"/>
      <c r="WJ177" s="1378"/>
      <c r="WL177" s="1381">
        <f ca="1">INDIRECT(ADDRESS(WA194,Dev!$DJ$151,,,Table!$A$1))</f>
        <v>16</v>
      </c>
      <c r="WM177" s="1381"/>
      <c r="WN177" s="1381"/>
      <c r="WO177" s="1381"/>
      <c r="WP177" s="1381"/>
      <c r="WQ177" s="1381"/>
      <c r="WR177" s="1381"/>
      <c r="WS177" s="1381"/>
      <c r="WT177" s="1381"/>
      <c r="WU177" s="1381"/>
      <c r="WV177" s="1381"/>
      <c r="YC177" s="1378" t="str">
        <f>Dev!$CY$151</f>
        <v>C [dB]:</v>
      </c>
      <c r="YD177" s="1378"/>
      <c r="YE177" s="1378"/>
      <c r="YF177" s="1378"/>
      <c r="YG177" s="1378"/>
      <c r="YH177" s="1378"/>
      <c r="YI177" s="1378"/>
      <c r="YJ177" s="1378"/>
      <c r="YK177" s="1378"/>
      <c r="YL177" s="1378"/>
      <c r="YN177" s="1381">
        <f ca="1">INDIRECT(ADDRESS(YC194,Dev!$DJ$151,,,Table!$A$1))</f>
        <v>16.5</v>
      </c>
      <c r="YO177" s="1381"/>
      <c r="YP177" s="1381"/>
      <c r="YQ177" s="1381"/>
      <c r="YR177" s="1381"/>
      <c r="YS177" s="1381"/>
      <c r="YT177" s="1381"/>
      <c r="YU177" s="1381"/>
      <c r="YV177" s="1381"/>
      <c r="YW177" s="1381"/>
      <c r="YX177" s="1381"/>
      <c r="AAE177" s="1378" t="str">
        <f>Dev!$CY$151</f>
        <v>C [dB]:</v>
      </c>
      <c r="AAF177" s="1378"/>
      <c r="AAG177" s="1378"/>
      <c r="AAH177" s="1378"/>
      <c r="AAI177" s="1378"/>
      <c r="AAJ177" s="1378"/>
      <c r="AAK177" s="1378"/>
      <c r="AAL177" s="1378"/>
      <c r="AAM177" s="1378"/>
      <c r="AAN177" s="1378"/>
      <c r="AAP177" s="1381">
        <f ca="1">INDIRECT(ADDRESS(AAE194,Dev!$DJ$151,,,Table!$A$1))</f>
        <v>17</v>
      </c>
      <c r="AAQ177" s="1381"/>
      <c r="AAR177" s="1381"/>
      <c r="AAS177" s="1381"/>
      <c r="AAT177" s="1381"/>
      <c r="AAU177" s="1381"/>
      <c r="AAV177" s="1381"/>
      <c r="AAW177" s="1381"/>
      <c r="AAX177" s="1381"/>
      <c r="AAY177" s="1381"/>
      <c r="AAZ177" s="1381"/>
      <c r="ACG177" s="1378" t="str">
        <f>Dev!$CY$151</f>
        <v>C [dB]:</v>
      </c>
      <c r="ACH177" s="1378"/>
      <c r="ACI177" s="1378"/>
      <c r="ACJ177" s="1378"/>
      <c r="ACK177" s="1378"/>
      <c r="ACL177" s="1378"/>
      <c r="ACM177" s="1378"/>
      <c r="ACN177" s="1378"/>
      <c r="ACO177" s="1378"/>
      <c r="ACP177" s="1378"/>
      <c r="ACR177" s="1381">
        <f ca="1">INDIRECT(ADDRESS(ACG194,Dev!$DJ$151,,,Table!$A$1))</f>
        <v>17</v>
      </c>
      <c r="ACS177" s="1381"/>
      <c r="ACT177" s="1381"/>
      <c r="ACU177" s="1381"/>
      <c r="ACV177" s="1381"/>
      <c r="ACW177" s="1381"/>
      <c r="ACX177" s="1381"/>
      <c r="ACY177" s="1381"/>
      <c r="ACZ177" s="1381"/>
      <c r="ADA177" s="1381"/>
      <c r="ADB177" s="1381"/>
      <c r="AEI177" s="1378" t="str">
        <f>Dev!$CY$151</f>
        <v>C [dB]:</v>
      </c>
      <c r="AEJ177" s="1378"/>
      <c r="AEK177" s="1378"/>
      <c r="AEL177" s="1378"/>
      <c r="AEM177" s="1378"/>
      <c r="AEN177" s="1378"/>
      <c r="AEO177" s="1378"/>
      <c r="AEP177" s="1378"/>
      <c r="AEQ177" s="1378"/>
      <c r="AER177" s="1378"/>
      <c r="AET177" s="1381">
        <f ca="1">INDIRECT(ADDRESS(AEI194,Dev!$DJ$151,,,Table!$A$1))</f>
        <v>17</v>
      </c>
      <c r="AEU177" s="1381"/>
      <c r="AEV177" s="1381"/>
      <c r="AEW177" s="1381"/>
      <c r="AEX177" s="1381"/>
      <c r="AEY177" s="1381"/>
      <c r="AEZ177" s="1381"/>
      <c r="AFA177" s="1381"/>
      <c r="AFB177" s="1381"/>
      <c r="AFC177" s="1381"/>
      <c r="AFD177" s="1381"/>
      <c r="AGK177" s="1378" t="str">
        <f>Dev!$CY$151</f>
        <v>C [dB]:</v>
      </c>
      <c r="AGL177" s="1378"/>
      <c r="AGM177" s="1378"/>
      <c r="AGN177" s="1378"/>
      <c r="AGO177" s="1378"/>
      <c r="AGP177" s="1378"/>
      <c r="AGQ177" s="1378"/>
      <c r="AGR177" s="1378"/>
      <c r="AGS177" s="1378"/>
      <c r="AGT177" s="1378"/>
      <c r="AGV177" s="1381">
        <f ca="1">INDIRECT(ADDRESS(AGK194,Dev!$DJ$151,,,Table!$A$1))</f>
        <v>17.5</v>
      </c>
      <c r="AGW177" s="1381"/>
      <c r="AGX177" s="1381"/>
      <c r="AGY177" s="1381"/>
      <c r="AGZ177" s="1381"/>
      <c r="AHA177" s="1381"/>
      <c r="AHB177" s="1381"/>
      <c r="AHC177" s="1381"/>
      <c r="AHD177" s="1381"/>
      <c r="AHE177" s="1381"/>
      <c r="AHF177" s="1381"/>
      <c r="AIM177" s="1378" t="str">
        <f>Dev!$CY$151</f>
        <v>C [dB]:</v>
      </c>
      <c r="AIN177" s="1378"/>
      <c r="AIO177" s="1378"/>
      <c r="AIP177" s="1378"/>
      <c r="AIQ177" s="1378"/>
      <c r="AIR177" s="1378"/>
      <c r="AIS177" s="1378"/>
      <c r="AIT177" s="1378"/>
      <c r="AIU177" s="1378"/>
      <c r="AIV177" s="1378"/>
      <c r="AIX177" s="1381">
        <f ca="1">INDIRECT(ADDRESS(AIM194,Dev!$DJ$151,,,Table!$A$1))</f>
        <v>17.5</v>
      </c>
      <c r="AIY177" s="1381"/>
      <c r="AIZ177" s="1381"/>
      <c r="AJA177" s="1381"/>
      <c r="AJB177" s="1381"/>
      <c r="AJC177" s="1381"/>
      <c r="AJD177" s="1381"/>
      <c r="AJE177" s="1381"/>
      <c r="AJF177" s="1381"/>
      <c r="AJG177" s="1381"/>
      <c r="AJH177" s="1381"/>
      <c r="AKO177" s="1378" t="str">
        <f>Dev!$CY$151</f>
        <v>C [dB]:</v>
      </c>
      <c r="AKP177" s="1378"/>
      <c r="AKQ177" s="1378"/>
      <c r="AKR177" s="1378"/>
      <c r="AKS177" s="1378"/>
      <c r="AKT177" s="1378"/>
      <c r="AKU177" s="1378"/>
      <c r="AKV177" s="1378"/>
      <c r="AKW177" s="1378"/>
      <c r="AKX177" s="1378"/>
      <c r="AKZ177" s="1381">
        <f ca="1">INDIRECT(ADDRESS(AKO194,Dev!$DJ$151,,,Table!$A$1))</f>
        <v>18</v>
      </c>
      <c r="ALA177" s="1381"/>
      <c r="ALB177" s="1381"/>
      <c r="ALC177" s="1381"/>
      <c r="ALD177" s="1381"/>
      <c r="ALE177" s="1381"/>
      <c r="ALF177" s="1381"/>
      <c r="ALG177" s="1381"/>
      <c r="ALH177" s="1381"/>
      <c r="ALI177" s="1381"/>
      <c r="ALJ177" s="1381"/>
      <c r="AMQ177" s="1378" t="str">
        <f>Dev!$CY$151</f>
        <v>C [dB]:</v>
      </c>
      <c r="AMR177" s="1378"/>
      <c r="AMS177" s="1378"/>
      <c r="AMT177" s="1378"/>
      <c r="AMU177" s="1378"/>
      <c r="AMV177" s="1378"/>
      <c r="AMW177" s="1378"/>
      <c r="AMX177" s="1378"/>
      <c r="AMY177" s="1378"/>
      <c r="AMZ177" s="1378"/>
      <c r="ANB177" s="1381">
        <f ca="1">INDIRECT(ADDRESS(AMQ194,Dev!$DJ$151,,,Table!$A$1))</f>
        <v>18</v>
      </c>
      <c r="ANC177" s="1381"/>
      <c r="AND177" s="1381"/>
      <c r="ANE177" s="1381"/>
      <c r="ANF177" s="1381"/>
      <c r="ANG177" s="1381"/>
      <c r="ANH177" s="1381"/>
      <c r="ANI177" s="1381"/>
      <c r="ANJ177" s="1381"/>
      <c r="ANK177" s="1381"/>
      <c r="ANL177" s="1381"/>
      <c r="AOS177" s="1378" t="str">
        <f>Dev!$CY$151</f>
        <v>C [dB]:</v>
      </c>
      <c r="AOT177" s="1378"/>
      <c r="AOU177" s="1378"/>
      <c r="AOV177" s="1378"/>
      <c r="AOW177" s="1378"/>
      <c r="AOX177" s="1378"/>
      <c r="AOY177" s="1378"/>
      <c r="AOZ177" s="1378"/>
      <c r="APA177" s="1378"/>
      <c r="APB177" s="1378"/>
      <c r="APD177" s="1381">
        <f ca="1">INDIRECT(ADDRESS(AOS194,Dev!$DJ$151,,,Table!$A$1))</f>
        <v>18.5</v>
      </c>
      <c r="APE177" s="1381"/>
      <c r="APF177" s="1381"/>
      <c r="APG177" s="1381"/>
      <c r="APH177" s="1381"/>
      <c r="API177" s="1381"/>
      <c r="APJ177" s="1381"/>
      <c r="APK177" s="1381"/>
      <c r="APL177" s="1381"/>
      <c r="APM177" s="1381"/>
      <c r="APN177" s="1381"/>
      <c r="AQU177" s="1378" t="str">
        <f>Dev!$CY$151</f>
        <v>C [dB]:</v>
      </c>
      <c r="AQV177" s="1378"/>
      <c r="AQW177" s="1378"/>
      <c r="AQX177" s="1378"/>
      <c r="AQY177" s="1378"/>
      <c r="AQZ177" s="1378"/>
      <c r="ARA177" s="1378"/>
      <c r="ARB177" s="1378"/>
      <c r="ARC177" s="1378"/>
      <c r="ARD177" s="1378"/>
      <c r="ARF177" s="1381">
        <f ca="1">INDIRECT(ADDRESS(AQU194,Dev!$DJ$151,,,Table!$A$1))</f>
        <v>18.5</v>
      </c>
      <c r="ARG177" s="1381"/>
      <c r="ARH177" s="1381"/>
      <c r="ARI177" s="1381"/>
      <c r="ARJ177" s="1381"/>
      <c r="ARK177" s="1381"/>
      <c r="ARL177" s="1381"/>
      <c r="ARM177" s="1381"/>
      <c r="ARN177" s="1381"/>
      <c r="ARO177" s="1381"/>
      <c r="ARP177" s="1381"/>
      <c r="ASW177" s="1378" t="str">
        <f>Dev!$CY$151</f>
        <v>C [dB]:</v>
      </c>
      <c r="ASX177" s="1378"/>
      <c r="ASY177" s="1378"/>
      <c r="ASZ177" s="1378"/>
      <c r="ATA177" s="1378"/>
      <c r="ATB177" s="1378"/>
      <c r="ATC177" s="1378"/>
      <c r="ATD177" s="1378"/>
      <c r="ATE177" s="1378"/>
      <c r="ATF177" s="1378"/>
      <c r="ATH177" s="1381">
        <f ca="1">INDIRECT(ADDRESS(ASW194,Dev!$DJ$151,,,Table!$A$1))</f>
        <v>19</v>
      </c>
      <c r="ATI177" s="1381"/>
      <c r="ATJ177" s="1381"/>
      <c r="ATK177" s="1381"/>
      <c r="ATL177" s="1381"/>
      <c r="ATM177" s="1381"/>
      <c r="ATN177" s="1381"/>
      <c r="ATO177" s="1381"/>
      <c r="ATP177" s="1381"/>
      <c r="ATQ177" s="1381"/>
      <c r="ATR177" s="1381"/>
      <c r="AUI177" s="1378" t="str">
        <f>Dev!$CY$151</f>
        <v>C [dB]:</v>
      </c>
      <c r="AUJ177" s="1378"/>
      <c r="AUK177" s="1378"/>
      <c r="AUL177" s="1378"/>
      <c r="AUM177" s="1378"/>
      <c r="AUN177" s="1378"/>
      <c r="AUO177" s="1378"/>
      <c r="AUP177" s="1378"/>
      <c r="AUQ177" s="1378"/>
      <c r="AUR177" s="1378"/>
      <c r="AUS177" s="1367"/>
      <c r="AUT177" s="1381">
        <f>Table!$K$76</f>
        <v>13</v>
      </c>
      <c r="AUU177" s="1381"/>
      <c r="AUV177" s="1381"/>
      <c r="AUW177" s="1381"/>
      <c r="AUX177" s="1381"/>
      <c r="AUY177" s="1381"/>
      <c r="AUZ177" s="1381"/>
      <c r="AVA177" s="1381"/>
      <c r="AVB177" s="1381"/>
      <c r="AVC177" s="1381"/>
      <c r="AVD177" s="1381"/>
      <c r="AVP177" s="868"/>
      <c r="AVQ177" s="868"/>
      <c r="AVR177" s="868"/>
      <c r="AVS177" s="868"/>
      <c r="AVT177" s="868"/>
      <c r="AVU177" s="868"/>
      <c r="AVV177" s="868"/>
      <c r="AVW177" s="868"/>
      <c r="AVX177" s="868"/>
      <c r="AVY177" s="868"/>
      <c r="AVZ177" s="868"/>
      <c r="AWA177" s="868"/>
      <c r="AWB177" s="868"/>
      <c r="AWC177" s="868"/>
      <c r="AWD177" s="868"/>
      <c r="AWE177" s="868"/>
      <c r="AWF177" s="868"/>
      <c r="AWG177" s="868"/>
      <c r="AWH177" s="868"/>
      <c r="AWI177" s="868"/>
      <c r="AWJ177" s="868"/>
      <c r="AWK177" s="868"/>
      <c r="AWL177" s="868"/>
      <c r="AWM177" s="868"/>
      <c r="AWN177" s="868"/>
      <c r="AWO177" s="868"/>
      <c r="AWP177" s="868"/>
      <c r="AWQ177" s="868"/>
      <c r="AWR177" s="868"/>
      <c r="AWS177" s="868"/>
      <c r="AWT177" s="868"/>
      <c r="AWU177" s="868"/>
      <c r="AWV177" s="868"/>
      <c r="AWW177" s="868"/>
      <c r="AWX177" s="868"/>
      <c r="AWY177" s="868"/>
      <c r="AWZ177" s="868"/>
      <c r="AXQ177" s="868"/>
      <c r="AXR177" s="868"/>
      <c r="AXS177" s="868"/>
      <c r="AXT177" s="868"/>
      <c r="AXU177" s="868"/>
      <c r="AXV177" s="868"/>
      <c r="AXW177" s="868"/>
      <c r="AXX177" s="868"/>
      <c r="AXY177" s="868"/>
      <c r="AXZ177" s="868"/>
      <c r="AYA177" s="868"/>
      <c r="AYB177" s="868"/>
      <c r="AYC177" s="868"/>
      <c r="AYD177" s="868"/>
      <c r="AYE177" s="868"/>
      <c r="AYF177" s="868"/>
      <c r="AYG177" s="868"/>
      <c r="AYH177" s="868"/>
      <c r="AYI177" s="868"/>
      <c r="AYJ177" s="868"/>
      <c r="AYK177" s="868"/>
      <c r="AYL177" s="868"/>
      <c r="AYM177" s="868"/>
      <c r="AZK177" s="1378" t="str">
        <f>Dev!$CY$151</f>
        <v>C [dB]:</v>
      </c>
      <c r="AZL177" s="1378"/>
      <c r="AZM177" s="1378"/>
      <c r="AZN177" s="1378"/>
      <c r="AZO177" s="1378"/>
      <c r="AZP177" s="1378"/>
      <c r="AZQ177" s="1378"/>
      <c r="AZR177" s="1378"/>
      <c r="AZS177" s="1378"/>
      <c r="AZT177" s="1378"/>
      <c r="AZV177" s="1381">
        <f ca="1">INDIRECT(ADDRESS(AZK194,Dev!$DJ$151,,,Table!$A$1))</f>
        <v>19</v>
      </c>
      <c r="AZW177" s="1381"/>
      <c r="AZX177" s="1381"/>
      <c r="AZY177" s="1381"/>
      <c r="AZZ177" s="1381"/>
      <c r="BAA177" s="1381"/>
      <c r="BAB177" s="1381"/>
      <c r="BAC177" s="1381"/>
      <c r="BAD177" s="1381"/>
      <c r="BAE177" s="1381"/>
      <c r="BAF177" s="1381"/>
      <c r="BBM177" s="1378" t="str">
        <f>Dev!$CY$151</f>
        <v>C [dB]:</v>
      </c>
      <c r="BBN177" s="1378"/>
      <c r="BBO177" s="1378"/>
      <c r="BBP177" s="1378"/>
      <c r="BBQ177" s="1378"/>
      <c r="BBR177" s="1378"/>
      <c r="BBS177" s="1378"/>
      <c r="BBT177" s="1378"/>
      <c r="BBU177" s="1378"/>
      <c r="BBV177" s="1378"/>
      <c r="BBX177" s="1381">
        <f ca="1">INDIRECT(ADDRESS(BBM194,Dev!$DJ$151,,,Table!$A$1))</f>
        <v>18.5</v>
      </c>
      <c r="BBY177" s="1381"/>
      <c r="BBZ177" s="1381"/>
      <c r="BCA177" s="1381"/>
      <c r="BCB177" s="1381"/>
      <c r="BCC177" s="1381"/>
      <c r="BCD177" s="1381"/>
      <c r="BCE177" s="1381"/>
      <c r="BCF177" s="1381"/>
      <c r="BCG177" s="1381"/>
      <c r="BCH177" s="1381"/>
      <c r="BDO177" s="1378" t="str">
        <f>Dev!$CY$151</f>
        <v>C [dB]:</v>
      </c>
      <c r="BDP177" s="1378"/>
      <c r="BDQ177" s="1378"/>
      <c r="BDR177" s="1378"/>
      <c r="BDS177" s="1378"/>
      <c r="BDT177" s="1378"/>
      <c r="BDU177" s="1378"/>
      <c r="BDV177" s="1378"/>
      <c r="BDW177" s="1378"/>
      <c r="BDX177" s="1378"/>
      <c r="BDZ177" s="1381">
        <f ca="1">INDIRECT(ADDRESS(BDO194,Dev!$DJ$151,,,Table!$A$1))</f>
        <v>18.5</v>
      </c>
      <c r="BEA177" s="1381"/>
      <c r="BEB177" s="1381"/>
      <c r="BEC177" s="1381"/>
      <c r="BED177" s="1381"/>
      <c r="BEE177" s="1381"/>
      <c r="BEF177" s="1381"/>
      <c r="BEG177" s="1381"/>
      <c r="BEH177" s="1381"/>
      <c r="BEI177" s="1381"/>
      <c r="BEJ177" s="1381"/>
      <c r="BFQ177" s="1378" t="str">
        <f>Dev!$CY$151</f>
        <v>C [dB]:</v>
      </c>
      <c r="BFR177" s="1378"/>
      <c r="BFS177" s="1378"/>
      <c r="BFT177" s="1378"/>
      <c r="BFU177" s="1378"/>
      <c r="BFV177" s="1378"/>
      <c r="BFW177" s="1378"/>
      <c r="BFX177" s="1378"/>
      <c r="BFY177" s="1378"/>
      <c r="BFZ177" s="1378"/>
      <c r="BGB177" s="1381">
        <f ca="1">INDIRECT(ADDRESS(BFQ194,Dev!$DJ$151,,,Table!$A$1))</f>
        <v>18</v>
      </c>
      <c r="BGC177" s="1381"/>
      <c r="BGD177" s="1381"/>
      <c r="BGE177" s="1381"/>
      <c r="BGF177" s="1381"/>
      <c r="BGG177" s="1381"/>
      <c r="BGH177" s="1381"/>
      <c r="BGI177" s="1381"/>
      <c r="BGJ177" s="1381"/>
      <c r="BGK177" s="1381"/>
      <c r="BGL177" s="1381"/>
      <c r="BHS177" s="1378" t="str">
        <f>Dev!$CY$151</f>
        <v>C [dB]:</v>
      </c>
      <c r="BHT177" s="1378"/>
      <c r="BHU177" s="1378"/>
      <c r="BHV177" s="1378"/>
      <c r="BHW177" s="1378"/>
      <c r="BHX177" s="1378"/>
      <c r="BHY177" s="1378"/>
      <c r="BHZ177" s="1378"/>
      <c r="BIA177" s="1378"/>
      <c r="BIB177" s="1378"/>
      <c r="BID177" s="1381">
        <f ca="1">INDIRECT(ADDRESS(BHS194,Dev!$DJ$151,,,Table!$A$1))</f>
        <v>18</v>
      </c>
      <c r="BIE177" s="1381"/>
      <c r="BIF177" s="1381"/>
      <c r="BIG177" s="1381"/>
      <c r="BIH177" s="1381"/>
      <c r="BII177" s="1381"/>
      <c r="BIJ177" s="1381"/>
      <c r="BIK177" s="1381"/>
      <c r="BIL177" s="1381"/>
      <c r="BIM177" s="1381"/>
      <c r="BIN177" s="1381"/>
      <c r="BJU177" s="1378" t="str">
        <f>Dev!$CY$151</f>
        <v>C [dB]:</v>
      </c>
      <c r="BJV177" s="1378"/>
      <c r="BJW177" s="1378"/>
      <c r="BJX177" s="1378"/>
      <c r="BJY177" s="1378"/>
      <c r="BJZ177" s="1378"/>
      <c r="BKA177" s="1378"/>
      <c r="BKB177" s="1378"/>
      <c r="BKC177" s="1378"/>
      <c r="BKD177" s="1378"/>
      <c r="BKF177" s="1381">
        <f ca="1">INDIRECT(ADDRESS(BJU194,Dev!$DJ$151,,,Table!$A$1))</f>
        <v>17.5</v>
      </c>
      <c r="BKG177" s="1381"/>
      <c r="BKH177" s="1381"/>
      <c r="BKI177" s="1381"/>
      <c r="BKJ177" s="1381"/>
      <c r="BKK177" s="1381"/>
      <c r="BKL177" s="1381"/>
      <c r="BKM177" s="1381"/>
      <c r="BKN177" s="1381"/>
      <c r="BKO177" s="1381"/>
      <c r="BKP177" s="1381"/>
      <c r="BLW177" s="1378" t="str">
        <f>Dev!$CY$151</f>
        <v>C [dB]:</v>
      </c>
      <c r="BLX177" s="1378"/>
      <c r="BLY177" s="1378"/>
      <c r="BLZ177" s="1378"/>
      <c r="BMA177" s="1378"/>
      <c r="BMB177" s="1378"/>
      <c r="BMC177" s="1378"/>
      <c r="BMD177" s="1378"/>
      <c r="BME177" s="1378"/>
      <c r="BMF177" s="1378"/>
      <c r="BMH177" s="1381">
        <f ca="1">INDIRECT(ADDRESS(BLW194,Dev!$DJ$151,,,Table!$A$1))</f>
        <v>17.5</v>
      </c>
      <c r="BMI177" s="1381"/>
      <c r="BMJ177" s="1381"/>
      <c r="BMK177" s="1381"/>
      <c r="BML177" s="1381"/>
      <c r="BMM177" s="1381"/>
      <c r="BMN177" s="1381"/>
      <c r="BMO177" s="1381"/>
      <c r="BMP177" s="1381"/>
      <c r="BMQ177" s="1381"/>
      <c r="BMR177" s="1381"/>
      <c r="BNY177" s="1378" t="str">
        <f>Dev!$CY$151</f>
        <v>C [dB]:</v>
      </c>
      <c r="BNZ177" s="1378"/>
      <c r="BOA177" s="1378"/>
      <c r="BOB177" s="1378"/>
      <c r="BOC177" s="1378"/>
      <c r="BOD177" s="1378"/>
      <c r="BOE177" s="1378"/>
      <c r="BOF177" s="1378"/>
      <c r="BOG177" s="1378"/>
      <c r="BOH177" s="1378"/>
      <c r="BOJ177" s="1381">
        <f ca="1">INDIRECT(ADDRESS(BNY194,Dev!$DJ$151,,,Table!$A$1))</f>
        <v>17.5</v>
      </c>
      <c r="BOK177" s="1381"/>
      <c r="BOL177" s="1381"/>
      <c r="BOM177" s="1381"/>
      <c r="BON177" s="1381"/>
      <c r="BOO177" s="1381"/>
      <c r="BOP177" s="1381"/>
      <c r="BOQ177" s="1381"/>
      <c r="BOR177" s="1381"/>
      <c r="BOS177" s="1381"/>
      <c r="BOT177" s="1381"/>
      <c r="BQA177" s="1378" t="str">
        <f>Dev!$CY$151</f>
        <v>C [dB]:</v>
      </c>
      <c r="BQB177" s="1378"/>
      <c r="BQC177" s="1378"/>
      <c r="BQD177" s="1378"/>
      <c r="BQE177" s="1378"/>
      <c r="BQF177" s="1378"/>
      <c r="BQG177" s="1378"/>
      <c r="BQH177" s="1378"/>
      <c r="BQI177" s="1378"/>
      <c r="BQJ177" s="1378"/>
      <c r="BQL177" s="1381">
        <f ca="1">INDIRECT(ADDRESS(BQA194,Dev!$DJ$151,,,Table!$A$1))</f>
        <v>17</v>
      </c>
      <c r="BQM177" s="1381"/>
      <c r="BQN177" s="1381"/>
      <c r="BQO177" s="1381"/>
      <c r="BQP177" s="1381"/>
      <c r="BQQ177" s="1381"/>
      <c r="BQR177" s="1381"/>
      <c r="BQS177" s="1381"/>
      <c r="BQT177" s="1381"/>
      <c r="BQU177" s="1381"/>
      <c r="BQV177" s="1381"/>
      <c r="BSC177" s="1378" t="str">
        <f>Dev!$CY$151</f>
        <v>C [dB]:</v>
      </c>
      <c r="BSD177" s="1378"/>
      <c r="BSE177" s="1378"/>
      <c r="BSF177" s="1378"/>
      <c r="BSG177" s="1378"/>
      <c r="BSH177" s="1378"/>
      <c r="BSI177" s="1378"/>
      <c r="BSJ177" s="1378"/>
      <c r="BSK177" s="1378"/>
      <c r="BSL177" s="1378"/>
      <c r="BSN177" s="1381">
        <f ca="1">INDIRECT(ADDRESS(BSC194,Dev!$DJ$151,,,Table!$A$1))</f>
        <v>17</v>
      </c>
      <c r="BSO177" s="1381"/>
      <c r="BSP177" s="1381"/>
      <c r="BSQ177" s="1381"/>
      <c r="BSR177" s="1381"/>
      <c r="BSS177" s="1381"/>
      <c r="BST177" s="1381"/>
      <c r="BSU177" s="1381"/>
      <c r="BSV177" s="1381"/>
      <c r="BSW177" s="1381"/>
      <c r="BSX177" s="1381"/>
      <c r="BUE177" s="1378" t="str">
        <f>Dev!$CY$151</f>
        <v>C [dB]:</v>
      </c>
      <c r="BUF177" s="1378"/>
      <c r="BUG177" s="1378"/>
      <c r="BUH177" s="1378"/>
      <c r="BUI177" s="1378"/>
      <c r="BUJ177" s="1378"/>
      <c r="BUK177" s="1378"/>
      <c r="BUL177" s="1378"/>
      <c r="BUM177" s="1378"/>
      <c r="BUN177" s="1378"/>
      <c r="BUP177" s="1381">
        <f ca="1">INDIRECT(ADDRESS(BUE194,Dev!$DJ$151,,,Table!$A$1))</f>
        <v>16.5</v>
      </c>
      <c r="BUQ177" s="1381"/>
      <c r="BUR177" s="1381"/>
      <c r="BUS177" s="1381"/>
      <c r="BUT177" s="1381"/>
      <c r="BUU177" s="1381"/>
      <c r="BUV177" s="1381"/>
      <c r="BUW177" s="1381"/>
      <c r="BUX177" s="1381"/>
      <c r="BUY177" s="1381"/>
      <c r="BUZ177" s="1381"/>
      <c r="BWG177" s="1378" t="str">
        <f>Dev!$CY$151</f>
        <v>C [dB]:</v>
      </c>
      <c r="BWH177" s="1378"/>
      <c r="BWI177" s="1378"/>
      <c r="BWJ177" s="1378"/>
      <c r="BWK177" s="1378"/>
      <c r="BWL177" s="1378"/>
      <c r="BWM177" s="1378"/>
      <c r="BWN177" s="1378"/>
      <c r="BWO177" s="1378"/>
      <c r="BWP177" s="1378"/>
      <c r="BWR177" s="1381">
        <f ca="1">INDIRECT(ADDRESS(BWG194,Dev!$DJ$151,,,Table!$A$1))</f>
        <v>16.5</v>
      </c>
      <c r="BWS177" s="1381"/>
      <c r="BWT177" s="1381"/>
      <c r="BWU177" s="1381"/>
      <c r="BWV177" s="1381"/>
      <c r="BWW177" s="1381"/>
      <c r="BWX177" s="1381"/>
      <c r="BWY177" s="1381"/>
      <c r="BWZ177" s="1381"/>
      <c r="BXA177" s="1381"/>
      <c r="BXB177" s="1381"/>
      <c r="BYI177" s="1378" t="str">
        <f>Dev!$CY$151</f>
        <v>C [dB]:</v>
      </c>
      <c r="BYJ177" s="1378"/>
      <c r="BYK177" s="1378"/>
      <c r="BYL177" s="1378"/>
      <c r="BYM177" s="1378"/>
      <c r="BYN177" s="1378"/>
      <c r="BYO177" s="1378"/>
      <c r="BYP177" s="1378"/>
      <c r="BYQ177" s="1378"/>
      <c r="BYR177" s="1378"/>
      <c r="BYT177" s="1381">
        <f ca="1">INDIRECT(ADDRESS(BYI194,Dev!$DJ$151,,,Table!$A$1))</f>
        <v>16</v>
      </c>
      <c r="BYU177" s="1381"/>
      <c r="BYV177" s="1381"/>
      <c r="BYW177" s="1381"/>
      <c r="BYX177" s="1381"/>
      <c r="BYY177" s="1381"/>
      <c r="BYZ177" s="1381"/>
      <c r="BZA177" s="1381"/>
      <c r="BZB177" s="1381"/>
      <c r="BZC177" s="1381"/>
      <c r="BZD177" s="1381"/>
      <c r="CAK177" s="1378" t="str">
        <f>Dev!$CY$151</f>
        <v>C [dB]:</v>
      </c>
      <c r="CAL177" s="1378"/>
      <c r="CAM177" s="1378"/>
      <c r="CAN177" s="1378"/>
      <c r="CAO177" s="1378"/>
      <c r="CAP177" s="1378"/>
      <c r="CAQ177" s="1378"/>
      <c r="CAR177" s="1378"/>
      <c r="CAS177" s="1378"/>
      <c r="CAT177" s="1378"/>
      <c r="CAV177" s="1381">
        <f ca="1">INDIRECT(ADDRESS(CAK194,Dev!$DJ$151,,,Table!$A$1))</f>
        <v>16</v>
      </c>
      <c r="CAW177" s="1381"/>
      <c r="CAX177" s="1381"/>
      <c r="CAY177" s="1381"/>
      <c r="CAZ177" s="1381"/>
      <c r="CBA177" s="1381"/>
      <c r="CBB177" s="1381"/>
      <c r="CBC177" s="1381"/>
      <c r="CBD177" s="1381"/>
      <c r="CBE177" s="1381"/>
      <c r="CBF177" s="1381"/>
      <c r="CCM177" s="1378" t="str">
        <f>Dev!$CY$151</f>
        <v>C [dB]:</v>
      </c>
      <c r="CCN177" s="1378"/>
      <c r="CCO177" s="1378"/>
      <c r="CCP177" s="1378"/>
      <c r="CCQ177" s="1378"/>
      <c r="CCR177" s="1378"/>
      <c r="CCS177" s="1378"/>
      <c r="CCT177" s="1378"/>
      <c r="CCU177" s="1378"/>
      <c r="CCV177" s="1378"/>
      <c r="CCX177" s="1381">
        <f ca="1">INDIRECT(ADDRESS(CCM194,Dev!$DJ$151,,,Table!$A$1))</f>
        <v>15.5</v>
      </c>
      <c r="CCY177" s="1381"/>
      <c r="CCZ177" s="1381"/>
      <c r="CDA177" s="1381"/>
      <c r="CDB177" s="1381"/>
      <c r="CDC177" s="1381"/>
      <c r="CDD177" s="1381"/>
      <c r="CDE177" s="1381"/>
      <c r="CDF177" s="1381"/>
      <c r="CDG177" s="1381"/>
      <c r="CDH177" s="1381"/>
      <c r="CEO177" s="1378" t="str">
        <f>Dev!$CY$151</f>
        <v>C [dB]:</v>
      </c>
      <c r="CEP177" s="1378"/>
      <c r="CEQ177" s="1378"/>
      <c r="CER177" s="1378"/>
      <c r="CES177" s="1378"/>
      <c r="CET177" s="1378"/>
      <c r="CEU177" s="1378"/>
      <c r="CEV177" s="1378"/>
      <c r="CEW177" s="1378"/>
      <c r="CEX177" s="1378"/>
      <c r="CEZ177" s="1381">
        <f ca="1">INDIRECT(ADDRESS(CEO194,Dev!$DJ$151,,,Table!$A$1))</f>
        <v>15.5</v>
      </c>
      <c r="CFA177" s="1381"/>
      <c r="CFB177" s="1381"/>
      <c r="CFC177" s="1381"/>
      <c r="CFD177" s="1381"/>
      <c r="CFE177" s="1381"/>
      <c r="CFF177" s="1381"/>
      <c r="CFG177" s="1381"/>
      <c r="CFH177" s="1381"/>
      <c r="CFI177" s="1381"/>
      <c r="CFJ177" s="1381"/>
      <c r="CGQ177" s="1378" t="str">
        <f>Dev!$CY$151</f>
        <v>C [dB]:</v>
      </c>
      <c r="CGR177" s="1378"/>
      <c r="CGS177" s="1378"/>
      <c r="CGT177" s="1378"/>
      <c r="CGU177" s="1378"/>
      <c r="CGV177" s="1378"/>
      <c r="CGW177" s="1378"/>
      <c r="CGX177" s="1378"/>
      <c r="CGY177" s="1378"/>
      <c r="CGZ177" s="1378"/>
      <c r="CHB177" s="1381">
        <f ca="1">INDIRECT(ADDRESS(CGQ194,Dev!$DJ$151,,,Table!$A$1))</f>
        <v>15</v>
      </c>
      <c r="CHC177" s="1381"/>
      <c r="CHD177" s="1381"/>
      <c r="CHE177" s="1381"/>
      <c r="CHF177" s="1381"/>
      <c r="CHG177" s="1381"/>
      <c r="CHH177" s="1381"/>
      <c r="CHI177" s="1381"/>
      <c r="CHJ177" s="1381"/>
      <c r="CHK177" s="1381"/>
      <c r="CHL177" s="1381"/>
      <c r="CIS177" s="1378" t="str">
        <f>Dev!$CY$151</f>
        <v>C [dB]:</v>
      </c>
      <c r="CIT177" s="1378"/>
      <c r="CIU177" s="1378"/>
      <c r="CIV177" s="1378"/>
      <c r="CIW177" s="1378"/>
      <c r="CIX177" s="1378"/>
      <c r="CIY177" s="1378"/>
      <c r="CIZ177" s="1378"/>
      <c r="CJA177" s="1378"/>
      <c r="CJB177" s="1378"/>
      <c r="CJD177" s="1381">
        <f ca="1">INDIRECT(ADDRESS(CIS194,Dev!$DJ$151,,,Table!$A$1))</f>
        <v>14.5</v>
      </c>
      <c r="CJE177" s="1381"/>
      <c r="CJF177" s="1381"/>
      <c r="CJG177" s="1381"/>
      <c r="CJH177" s="1381"/>
      <c r="CJI177" s="1381"/>
      <c r="CJJ177" s="1381"/>
      <c r="CJK177" s="1381"/>
      <c r="CJL177" s="1381"/>
      <c r="CJM177" s="1381"/>
      <c r="CJN177" s="1381"/>
      <c r="CKU177" s="1378" t="str">
        <f>Dev!$CY$151</f>
        <v>C [dB]:</v>
      </c>
      <c r="CKV177" s="1378"/>
      <c r="CKW177" s="1378"/>
      <c r="CKX177" s="1378"/>
      <c r="CKY177" s="1378"/>
      <c r="CKZ177" s="1378"/>
      <c r="CLA177" s="1378"/>
      <c r="CLB177" s="1378"/>
      <c r="CLC177" s="1378"/>
      <c r="CLD177" s="1378"/>
      <c r="CLF177" s="1381">
        <f ca="1">INDIRECT(ADDRESS(CKU194,Dev!$DJ$151,,,Table!$A$1))</f>
        <v>14.5</v>
      </c>
      <c r="CLG177" s="1381"/>
      <c r="CLH177" s="1381"/>
      <c r="CLI177" s="1381"/>
      <c r="CLJ177" s="1381"/>
      <c r="CLK177" s="1381"/>
      <c r="CLL177" s="1381"/>
      <c r="CLM177" s="1381"/>
      <c r="CLN177" s="1381"/>
      <c r="CLO177" s="1381"/>
      <c r="CLP177" s="1381"/>
      <c r="CMW177" s="1378" t="str">
        <f>Dev!$CY$151</f>
        <v>C [dB]:</v>
      </c>
      <c r="CMX177" s="1378"/>
      <c r="CMY177" s="1378"/>
      <c r="CMZ177" s="1378"/>
      <c r="CNA177" s="1378"/>
      <c r="CNB177" s="1378"/>
      <c r="CNC177" s="1378"/>
      <c r="CND177" s="1378"/>
      <c r="CNE177" s="1378"/>
      <c r="CNF177" s="1378"/>
      <c r="CNH177" s="1381">
        <f ca="1">INDIRECT(ADDRESS(CMW194,Dev!$DJ$151,,,Table!$A$1))</f>
        <v>14</v>
      </c>
      <c r="CNI177" s="1381"/>
      <c r="CNJ177" s="1381"/>
      <c r="CNK177" s="1381"/>
      <c r="CNL177" s="1381"/>
      <c r="CNM177" s="1381"/>
      <c r="CNN177" s="1381"/>
      <c r="CNO177" s="1381"/>
      <c r="CNP177" s="1381"/>
      <c r="CNQ177" s="1381"/>
      <c r="CNR177" s="1381"/>
      <c r="COY177" s="1378" t="str">
        <f>Dev!$CY$151</f>
        <v>C [dB]:</v>
      </c>
      <c r="COZ177" s="1378"/>
      <c r="CPA177" s="1378"/>
      <c r="CPB177" s="1378"/>
      <c r="CPC177" s="1378"/>
      <c r="CPD177" s="1378"/>
      <c r="CPE177" s="1378"/>
      <c r="CPF177" s="1378"/>
      <c r="CPG177" s="1378"/>
      <c r="CPH177" s="1378"/>
      <c r="CPJ177" s="1381">
        <f ca="1">INDIRECT(ADDRESS(COY194,Dev!$DJ$151,,,Table!$A$1))</f>
        <v>14</v>
      </c>
      <c r="CPK177" s="1381"/>
      <c r="CPL177" s="1381"/>
      <c r="CPM177" s="1381"/>
      <c r="CPN177" s="1381"/>
      <c r="CPO177" s="1381"/>
      <c r="CPP177" s="1381"/>
      <c r="CPQ177" s="1381"/>
      <c r="CPR177" s="1381"/>
      <c r="CPS177" s="1381"/>
      <c r="CPT177" s="1381"/>
      <c r="CRA177" s="1378" t="str">
        <f>Dev!$CY$151</f>
        <v>C [dB]:</v>
      </c>
      <c r="CRB177" s="1378"/>
      <c r="CRC177" s="1378"/>
      <c r="CRD177" s="1378"/>
      <c r="CRE177" s="1378"/>
      <c r="CRF177" s="1378"/>
      <c r="CRG177" s="1378"/>
      <c r="CRH177" s="1378"/>
      <c r="CRI177" s="1378"/>
      <c r="CRJ177" s="1378"/>
      <c r="CRL177" s="1381">
        <f ca="1">INDIRECT(ADDRESS(CRA194,Dev!$DJ$151,,,Table!$A$1))</f>
        <v>13.5</v>
      </c>
      <c r="CRM177" s="1381"/>
      <c r="CRN177" s="1381"/>
      <c r="CRO177" s="1381"/>
      <c r="CRP177" s="1381"/>
      <c r="CRQ177" s="1381"/>
      <c r="CRR177" s="1381"/>
      <c r="CRS177" s="1381"/>
      <c r="CRT177" s="1381"/>
      <c r="CRU177" s="1381"/>
      <c r="CRV177" s="1381"/>
      <c r="CTC177" s="1378" t="str">
        <f>Dev!$CY$151</f>
        <v>C [dB]:</v>
      </c>
      <c r="CTD177" s="1378"/>
      <c r="CTE177" s="1378"/>
      <c r="CTF177" s="1378"/>
      <c r="CTG177" s="1378"/>
      <c r="CTH177" s="1378"/>
      <c r="CTI177" s="1378"/>
      <c r="CTJ177" s="1378"/>
      <c r="CTK177" s="1378"/>
      <c r="CTL177" s="1378"/>
      <c r="CTN177" s="1381">
        <f ca="1">INDIRECT(ADDRESS(CTC194,Dev!$DJ$151,,,Table!$A$1))</f>
        <v>18.5</v>
      </c>
      <c r="CTO177" s="1381"/>
      <c r="CTP177" s="1381"/>
      <c r="CTQ177" s="1381"/>
      <c r="CTR177" s="1381"/>
      <c r="CTS177" s="1381"/>
      <c r="CTT177" s="1381"/>
      <c r="CTU177" s="1381"/>
      <c r="CTV177" s="1381"/>
      <c r="CTW177" s="1381"/>
      <c r="CTX177" s="1381"/>
      <c r="CWK177" s="1378" t="str">
        <f>Dev!$CY$151</f>
        <v>C [dB]:</v>
      </c>
      <c r="CWL177" s="1378"/>
      <c r="CWM177" s="1378"/>
      <c r="CWN177" s="1378"/>
      <c r="CWO177" s="1378"/>
      <c r="CWP177" s="1378"/>
      <c r="CWQ177" s="1378"/>
      <c r="CWR177" s="1378"/>
      <c r="CWS177" s="1378"/>
      <c r="CWT177" s="1378"/>
      <c r="CWV177" s="1381">
        <f ca="1">INDIRECT(ADDRESS(CWK194,Dev!$DJ$151,,,Table!$A$1))</f>
        <v>18</v>
      </c>
      <c r="CWW177" s="1381"/>
      <c r="CWX177" s="1381"/>
      <c r="CWY177" s="1381"/>
      <c r="CWZ177" s="1381"/>
      <c r="CXA177" s="1381"/>
      <c r="CXB177" s="1381"/>
      <c r="CXC177" s="1381"/>
      <c r="CXD177" s="1381"/>
      <c r="CXE177" s="1381"/>
      <c r="CXF177" s="1381"/>
      <c r="DAI177" s="1378" t="str">
        <f>Dev!$CY$151</f>
        <v>C [dB]:</v>
      </c>
      <c r="DAJ177" s="1378"/>
      <c r="DAK177" s="1378"/>
      <c r="DAL177" s="1378"/>
      <c r="DAM177" s="1378"/>
      <c r="DAN177" s="1378"/>
      <c r="DAO177" s="1378"/>
      <c r="DAP177" s="1378"/>
      <c r="DAQ177" s="1378"/>
      <c r="DAR177" s="1378"/>
      <c r="DAT177" s="1381">
        <f ca="1">INDIRECT(ADDRESS(DAI194,Dev!$DJ$151,,,Table!$A$1))</f>
        <v>18</v>
      </c>
      <c r="DAU177" s="1381"/>
      <c r="DAV177" s="1381"/>
      <c r="DAW177" s="1381"/>
      <c r="DAX177" s="1381"/>
      <c r="DAY177" s="1381"/>
      <c r="DAZ177" s="1381"/>
      <c r="DBA177" s="1381"/>
      <c r="DBB177" s="1381"/>
      <c r="DBC177" s="1381"/>
      <c r="DBD177" s="1381"/>
      <c r="DDQ177" s="1378" t="str">
        <f>Dev!$CY$151</f>
        <v>C [dB]:</v>
      </c>
      <c r="DDR177" s="1378"/>
      <c r="DDS177" s="1378"/>
      <c r="DDT177" s="1378"/>
      <c r="DDU177" s="1378"/>
      <c r="DDV177" s="1378"/>
      <c r="DDW177" s="1378"/>
      <c r="DDX177" s="1378"/>
      <c r="DDY177" s="1378"/>
      <c r="DDZ177" s="1378"/>
      <c r="DEB177" s="1381">
        <f ca="1">INDIRECT(ADDRESS(DDQ194,Dev!$DJ$151,,,Table!$A$1))</f>
        <v>17.5</v>
      </c>
      <c r="DEC177" s="1381"/>
      <c r="DED177" s="1381"/>
      <c r="DEE177" s="1381"/>
      <c r="DEF177" s="1381"/>
      <c r="DEG177" s="1381"/>
      <c r="DEH177" s="1381"/>
      <c r="DEI177" s="1381"/>
      <c r="DEJ177" s="1381"/>
      <c r="DEK177" s="1381"/>
      <c r="DEL177" s="1381"/>
      <c r="DGY177" s="1378" t="str">
        <f>Dev!$CY$151</f>
        <v>C [dB]:</v>
      </c>
      <c r="DGZ177" s="1378"/>
      <c r="DHA177" s="1378"/>
      <c r="DHB177" s="1378"/>
      <c r="DHC177" s="1378"/>
      <c r="DHD177" s="1378"/>
      <c r="DHE177" s="1378"/>
      <c r="DHF177" s="1378"/>
      <c r="DHG177" s="1378"/>
      <c r="DHH177" s="1378"/>
      <c r="DHJ177" s="1381">
        <f ca="1">INDIRECT(ADDRESS(DGY194,Dev!$DJ$151,,,Table!$A$1))</f>
        <v>17</v>
      </c>
      <c r="DHK177" s="1381"/>
      <c r="DHL177" s="1381"/>
      <c r="DHM177" s="1381"/>
      <c r="DHN177" s="1381"/>
      <c r="DHO177" s="1381"/>
      <c r="DHP177" s="1381"/>
      <c r="DHQ177" s="1381"/>
      <c r="DHR177" s="1381"/>
      <c r="DHS177" s="1381"/>
      <c r="DHT177" s="1381"/>
      <c r="DKG177" s="1378" t="str">
        <f>Dev!$CY$151</f>
        <v>C [dB]:</v>
      </c>
      <c r="DKH177" s="1378"/>
      <c r="DKI177" s="1378"/>
      <c r="DKJ177" s="1378"/>
      <c r="DKK177" s="1378"/>
      <c r="DKL177" s="1378"/>
      <c r="DKM177" s="1378"/>
      <c r="DKN177" s="1378"/>
      <c r="DKO177" s="1378"/>
      <c r="DKP177" s="1378"/>
      <c r="DKR177" s="1381">
        <f ca="1">INDIRECT(ADDRESS(DKG194,Dev!$DJ$151,,,Table!$A$1))</f>
        <v>17</v>
      </c>
      <c r="DKS177" s="1381"/>
      <c r="DKT177" s="1381"/>
      <c r="DKU177" s="1381"/>
      <c r="DKV177" s="1381"/>
      <c r="DKW177" s="1381"/>
      <c r="DKX177" s="1381"/>
      <c r="DKY177" s="1381"/>
      <c r="DKZ177" s="1381"/>
      <c r="DLA177" s="1381"/>
      <c r="DLB177" s="1381"/>
      <c r="DNO177" s="1378" t="str">
        <f>Dev!$CY$151</f>
        <v>C [dB]:</v>
      </c>
      <c r="DNP177" s="1378"/>
      <c r="DNQ177" s="1378"/>
      <c r="DNR177" s="1378"/>
      <c r="DNS177" s="1378"/>
      <c r="DNT177" s="1378"/>
      <c r="DNU177" s="1378"/>
      <c r="DNV177" s="1378"/>
      <c r="DNW177" s="1378"/>
      <c r="DNX177" s="1378"/>
      <c r="DNZ177" s="1381">
        <f ca="1">INDIRECT(ADDRESS(DNO194,Dev!$DJ$151,,,Table!$A$1))</f>
        <v>16.5</v>
      </c>
      <c r="DOA177" s="1381"/>
      <c r="DOB177" s="1381"/>
      <c r="DOC177" s="1381"/>
      <c r="DOD177" s="1381"/>
      <c r="DOE177" s="1381"/>
      <c r="DOF177" s="1381"/>
      <c r="DOG177" s="1381"/>
      <c r="DOH177" s="1381"/>
      <c r="DOI177" s="1381"/>
      <c r="DOJ177" s="1381"/>
      <c r="DRM177" s="1378" t="str">
        <f>Dev!$CY$151</f>
        <v>C [dB]:</v>
      </c>
      <c r="DRN177" s="1378"/>
      <c r="DRO177" s="1378"/>
      <c r="DRP177" s="1378"/>
      <c r="DRQ177" s="1378"/>
      <c r="DRR177" s="1378"/>
      <c r="DRS177" s="1378"/>
      <c r="DRT177" s="1378"/>
      <c r="DRU177" s="1378"/>
      <c r="DRV177" s="1378"/>
      <c r="DRX177" s="1381">
        <f ca="1">INDIRECT(ADDRESS(DRM194,Dev!$DJ$151,,,Table!$A$1))</f>
        <v>16</v>
      </c>
      <c r="DRY177" s="1381"/>
      <c r="DRZ177" s="1381"/>
      <c r="DSA177" s="1381"/>
      <c r="DSB177" s="1381"/>
      <c r="DSC177" s="1381"/>
      <c r="DSD177" s="1381"/>
      <c r="DSE177" s="1381"/>
      <c r="DSF177" s="1381"/>
      <c r="DSG177" s="1381"/>
      <c r="DSH177" s="1381"/>
      <c r="DVF177" s="226"/>
      <c r="DVG177" s="226"/>
      <c r="DVH177" s="226"/>
      <c r="DVI177" s="226"/>
      <c r="DVJ177" s="226"/>
      <c r="DVK177" s="226"/>
      <c r="DVL177" s="226"/>
      <c r="DVM177" s="226"/>
      <c r="DVN177" s="226"/>
      <c r="DVO177" s="226"/>
      <c r="DVP177" s="226"/>
      <c r="DVQ177" s="226"/>
      <c r="DVR177" s="226"/>
      <c r="DVS177" s="226"/>
      <c r="DVT177" s="226"/>
      <c r="DVU177" s="226"/>
      <c r="DVV177" s="226"/>
      <c r="DVW177" s="226"/>
      <c r="DVX177" s="226"/>
      <c r="DVY177" s="226"/>
      <c r="DVZ177" s="226"/>
      <c r="DWA177" s="226"/>
      <c r="DWB177" s="226"/>
      <c r="DWC177" s="226"/>
      <c r="DWD177" s="226"/>
      <c r="DWE177" s="226"/>
      <c r="DWF177" s="226"/>
      <c r="DWG177" s="226"/>
      <c r="DWH177" s="226"/>
      <c r="DWI177" s="226"/>
      <c r="DWJ177" s="226"/>
      <c r="DWK177" s="226"/>
      <c r="DWL177" s="226"/>
      <c r="DWM177" s="226"/>
      <c r="DWN177" s="226"/>
      <c r="DWO177" s="226"/>
      <c r="DWP177" s="226"/>
      <c r="DWQ177" s="226"/>
      <c r="DWR177" s="226"/>
      <c r="DWS177" s="226"/>
      <c r="DWT177" s="226"/>
      <c r="DWU177" s="226"/>
      <c r="DWV177" s="226"/>
      <c r="DWW177" s="226"/>
      <c r="DWX177" s="226"/>
      <c r="DWY177" s="226"/>
      <c r="DWZ177" s="226"/>
      <c r="DXA177" s="226"/>
      <c r="DXB177" s="226"/>
      <c r="DXC177" s="226"/>
      <c r="DXD177" s="226"/>
      <c r="DXE177" s="226"/>
      <c r="DXF177" s="226"/>
      <c r="DXG177" s="226"/>
      <c r="DXH177" s="226"/>
      <c r="DXI177" s="226"/>
      <c r="DXJ177" s="226"/>
      <c r="DXK177" s="226"/>
      <c r="DXL177" s="226"/>
      <c r="DXM177" s="226"/>
      <c r="DXN177" s="226"/>
      <c r="DXO177" s="226"/>
      <c r="DXP177" s="226"/>
      <c r="DXQ177" s="226"/>
      <c r="DXR177" s="226"/>
      <c r="DXS177" s="226"/>
      <c r="DXT177" s="226"/>
      <c r="DXU177" s="226"/>
      <c r="DXV177" s="226"/>
      <c r="DXW177" s="226"/>
      <c r="DXX177" s="226"/>
      <c r="DXY177" s="226"/>
      <c r="DXZ177" s="226"/>
      <c r="DYA177" s="226"/>
      <c r="DYB177" s="226"/>
      <c r="DYC177" s="226"/>
      <c r="DYD177" s="226"/>
      <c r="DYE177" s="226"/>
      <c r="DYF177" s="226"/>
      <c r="DYG177" s="226"/>
      <c r="DYH177" s="226"/>
      <c r="DYI177" s="1502"/>
      <c r="DYJ177" s="1602"/>
      <c r="DYK177" s="611"/>
      <c r="DYL177" s="1502"/>
      <c r="DYM177" s="1602"/>
      <c r="DYN177" s="611"/>
      <c r="DYO177" s="1502"/>
      <c r="DYP177" s="1602"/>
      <c r="DYQ177" s="611"/>
      <c r="DYR177" s="611"/>
      <c r="DYS177" s="1502"/>
      <c r="DYT177" s="1602"/>
      <c r="DYU177" s="611"/>
      <c r="DYV177" s="1502"/>
      <c r="DYW177" s="1602"/>
      <c r="DYX177" s="611"/>
      <c r="DYY177" s="1502"/>
      <c r="DYZ177" s="1602"/>
      <c r="DZA177" s="226"/>
      <c r="DZB177" s="226"/>
      <c r="DZC177" s="226"/>
      <c r="DZD177" s="226"/>
      <c r="DZE177" s="226"/>
      <c r="DZF177" s="226"/>
      <c r="DZG177" s="226"/>
      <c r="DZH177" s="226"/>
      <c r="DZI177" s="226"/>
      <c r="DZJ177" s="226"/>
      <c r="DZK177" s="226"/>
      <c r="DZL177" s="226"/>
      <c r="DZM177" s="226"/>
      <c r="DZN177" s="226"/>
      <c r="DZO177" s="226"/>
      <c r="DZP177" s="226"/>
      <c r="DZQ177" s="226"/>
      <c r="DZR177" s="226"/>
      <c r="DZS177" s="226"/>
      <c r="DZT177" s="226"/>
      <c r="DZU177" s="226"/>
      <c r="DZV177" s="226"/>
      <c r="DZW177" s="226"/>
      <c r="DZX177" s="226"/>
      <c r="DZY177" s="226"/>
      <c r="DZZ177" s="226"/>
      <c r="EAA177" s="226"/>
      <c r="EAB177" s="226"/>
      <c r="EAC177" s="226"/>
      <c r="EAD177" s="226"/>
      <c r="EAE177" s="226"/>
      <c r="EAF177" s="226"/>
      <c r="EAG177" s="226"/>
      <c r="EAH177" s="226"/>
      <c r="EAI177" s="226"/>
      <c r="EAJ177" s="226"/>
      <c r="EAK177" s="226"/>
      <c r="EAL177" s="226"/>
      <c r="EAM177" s="226"/>
      <c r="EAN177" s="226"/>
      <c r="EAO177" s="226"/>
      <c r="EAP177" s="226"/>
      <c r="EAQ177" s="226"/>
      <c r="EAR177" s="226"/>
      <c r="EAS177" s="226"/>
      <c r="EAT177" s="226"/>
      <c r="EAU177" s="226"/>
      <c r="EAV177" s="226"/>
      <c r="EAW177" s="226"/>
      <c r="EAX177" s="226"/>
      <c r="EAY177" s="226"/>
      <c r="EAZ177" s="226"/>
      <c r="EBA177" s="226"/>
      <c r="EBB177" s="226"/>
      <c r="EBC177" s="226"/>
      <c r="EBD177" s="226"/>
      <c r="EBE177" s="226"/>
      <c r="EBF177" s="226"/>
      <c r="EBG177" s="226"/>
      <c r="EBH177" s="226"/>
      <c r="EBI177" s="226"/>
      <c r="EBJ177" s="226"/>
      <c r="EBK177" s="226"/>
      <c r="EBL177" s="226"/>
      <c r="EBM177" s="226"/>
      <c r="EBN177" s="226"/>
      <c r="EBO177" s="226"/>
      <c r="EBP177" s="226"/>
      <c r="EBQ177" s="226"/>
      <c r="EBR177" s="226"/>
      <c r="EBS177" s="226"/>
      <c r="EBT177" s="226"/>
      <c r="EBU177" s="226"/>
      <c r="EBV177" s="226"/>
      <c r="EBW177" s="226"/>
      <c r="EBX177" s="226"/>
      <c r="EBY177" s="226"/>
      <c r="EBZ177" s="226"/>
      <c r="ECA177" s="226"/>
      <c r="ECB177" s="226"/>
      <c r="ECC177" s="226"/>
      <c r="ECD177" s="226"/>
      <c r="ECE177" s="226"/>
      <c r="ECF177" s="226"/>
      <c r="ECG177" s="1502"/>
      <c r="ECH177" s="1602"/>
      <c r="ECI177" s="611"/>
      <c r="ECJ177" s="1502"/>
      <c r="ECK177" s="1602"/>
      <c r="ECL177" s="611"/>
      <c r="ECM177" s="1502"/>
      <c r="ECN177" s="1602"/>
      <c r="ECO177" s="611"/>
      <c r="ECP177" s="611"/>
      <c r="ECQ177" s="1502"/>
      <c r="ECR177" s="1602"/>
      <c r="ECS177" s="611"/>
      <c r="ECT177" s="1502"/>
      <c r="ECU177" s="1602"/>
      <c r="ECV177" s="611"/>
      <c r="ECW177" s="1502"/>
      <c r="ECX177" s="1602"/>
      <c r="ECY177" s="226"/>
      <c r="ECZ177" s="226"/>
      <c r="EDA177" s="226"/>
      <c r="EDB177" s="226"/>
      <c r="EDC177" s="226"/>
      <c r="EDD177" s="226"/>
      <c r="EDE177" s="226"/>
      <c r="EDF177" s="226"/>
      <c r="EDG177" s="226"/>
      <c r="EDH177" s="226"/>
      <c r="EDI177" s="226"/>
      <c r="EDJ177" s="226"/>
      <c r="EDK177" s="226"/>
      <c r="EDL177" s="226"/>
      <c r="EDM177" s="226"/>
      <c r="EDN177" s="226"/>
      <c r="EDO177" s="226"/>
      <c r="EDP177" s="226"/>
      <c r="EDQ177" s="226"/>
      <c r="EDR177" s="1019"/>
      <c r="EDS177" s="1019"/>
      <c r="EDT177" s="1019"/>
      <c r="EDU177" s="1019"/>
      <c r="EDV177" s="1019"/>
      <c r="EDW177" s="1019"/>
      <c r="EDX177" s="1019"/>
      <c r="EDY177" s="1019"/>
      <c r="EDZ177" s="1019"/>
      <c r="EEA177" s="1019"/>
      <c r="EEB177" s="1019"/>
      <c r="EEC177" s="1019"/>
      <c r="EED177" s="1019"/>
      <c r="EEE177" s="1019"/>
      <c r="EEF177" s="1019"/>
      <c r="EEG177" s="1019"/>
      <c r="EEH177" s="1019"/>
      <c r="EEI177" s="1019"/>
      <c r="EEJ177" s="1019"/>
      <c r="EEK177" s="1019"/>
      <c r="EEL177" s="1019"/>
      <c r="EEM177" s="1019"/>
      <c r="EEN177" s="1019"/>
      <c r="EEO177" s="1019"/>
      <c r="EEP177" s="1019"/>
      <c r="EEQ177" s="1019"/>
      <c r="EER177" s="1019"/>
      <c r="EES177" s="1019"/>
      <c r="EET177" s="1019"/>
      <c r="EEU177" s="1019"/>
      <c r="EEV177" s="1019"/>
      <c r="EEW177" s="1019"/>
      <c r="EEX177" s="1019"/>
      <c r="EEY177" s="1019"/>
      <c r="EEZ177" s="1019"/>
      <c r="EFA177" s="1019"/>
      <c r="EFB177" s="1019"/>
      <c r="EFC177" s="1019"/>
      <c r="EFD177" s="1019"/>
      <c r="EFE177" s="1019"/>
      <c r="EFF177" s="1019"/>
      <c r="EFG177" s="1019"/>
      <c r="EFH177" s="1019"/>
      <c r="EFI177" s="1019"/>
      <c r="EFJ177" s="226"/>
      <c r="EFK177" s="226"/>
      <c r="EFL177" s="226"/>
      <c r="EFM177" s="226"/>
      <c r="EFN177" s="226"/>
      <c r="EFO177" s="226"/>
      <c r="EFP177" s="226"/>
      <c r="EFQ177" s="226"/>
      <c r="EFR177" s="226"/>
      <c r="EFS177" s="226"/>
      <c r="EFT177" s="226"/>
      <c r="EFU177" s="226"/>
      <c r="EFV177" s="226"/>
      <c r="EFW177" s="226"/>
      <c r="EFX177" s="226"/>
      <c r="EFY177" s="226"/>
      <c r="EFZ177" s="226"/>
      <c r="EGA177" s="226"/>
      <c r="EGB177" s="226"/>
      <c r="EGC177" s="226"/>
      <c r="EGD177" s="226"/>
      <c r="EGE177" s="226"/>
      <c r="EGF177" s="226"/>
      <c r="EGG177" s="226"/>
      <c r="EGH177" s="226"/>
      <c r="EGI177" s="226"/>
      <c r="EGJ177" s="226"/>
      <c r="EGK177" s="226"/>
      <c r="EGL177" s="226"/>
      <c r="EGM177" s="226"/>
      <c r="EGN177" s="226"/>
      <c r="EGO177" s="226"/>
      <c r="EGP177" s="226"/>
      <c r="EGQ177" s="226"/>
      <c r="EGR177" s="226"/>
      <c r="EGS177" s="226"/>
      <c r="EGT177" s="226"/>
      <c r="EGU177" s="226"/>
      <c r="EGV177" s="226"/>
      <c r="EGW177" s="226"/>
      <c r="EGX177" s="226"/>
      <c r="EGY177" s="226"/>
      <c r="EGZ177" s="226"/>
      <c r="EHA177" s="226"/>
      <c r="EHB177" s="226"/>
      <c r="EHC177" s="226"/>
      <c r="EHD177" s="226"/>
      <c r="EHE177" s="226"/>
      <c r="EHF177" s="226"/>
      <c r="EHG177" s="226"/>
      <c r="EHH177" s="226"/>
      <c r="EHI177" s="226"/>
      <c r="EHJ177" s="226"/>
      <c r="EHK177" s="226"/>
      <c r="EHL177" s="226"/>
      <c r="EHM177" s="226"/>
      <c r="EHN177" s="226"/>
      <c r="EHO177" s="226"/>
      <c r="EHP177" s="226"/>
      <c r="EHQ177" s="226"/>
      <c r="EHR177" s="226"/>
      <c r="EHS177" s="226"/>
      <c r="EHT177" s="226"/>
      <c r="EHU177" s="226"/>
      <c r="EHV177" s="226"/>
      <c r="EHW177" s="226"/>
      <c r="EHX177" s="226"/>
      <c r="EHY177" s="1502"/>
      <c r="EHZ177" s="1602"/>
      <c r="EIA177" s="611"/>
      <c r="EIB177" s="1502"/>
      <c r="EIC177" s="1602"/>
      <c r="EID177" s="611"/>
      <c r="EIE177" s="1502"/>
      <c r="EIF177" s="1602"/>
      <c r="EIG177" s="611"/>
      <c r="EIH177" s="611"/>
      <c r="EII177" s="1502"/>
      <c r="EIJ177" s="1602"/>
      <c r="EIK177" s="611"/>
      <c r="EIL177" s="1502"/>
      <c r="EIM177" s="1602"/>
      <c r="EIN177" s="611"/>
      <c r="EIO177" s="1502"/>
      <c r="EIP177" s="1602"/>
      <c r="EIQ177" s="226"/>
      <c r="EIR177" s="226"/>
      <c r="EIS177" s="226"/>
      <c r="EIT177" s="226"/>
      <c r="EIU177" s="226"/>
      <c r="EIV177" s="226"/>
      <c r="EIW177" s="226"/>
      <c r="EIX177" s="226"/>
      <c r="EIY177" s="226"/>
      <c r="EIZ177" s="226"/>
      <c r="EJA177" s="226"/>
      <c r="EJB177" s="226"/>
      <c r="EJC177" s="226"/>
      <c r="EJD177" s="226"/>
      <c r="EJE177" s="226"/>
      <c r="EJF177" s="226"/>
      <c r="EJG177" s="226"/>
      <c r="EJH177" s="226"/>
      <c r="EJI177" s="226"/>
      <c r="EJJ177" s="226"/>
      <c r="EJK177" s="226"/>
      <c r="EJL177" s="226"/>
      <c r="EJM177" s="226"/>
      <c r="EJN177" s="226"/>
      <c r="EJO177" s="226"/>
      <c r="EJP177" s="226"/>
      <c r="EJQ177" s="226"/>
      <c r="ENM177" s="1378" t="str">
        <f>Dev!$CY$151</f>
        <v>C [dB]:</v>
      </c>
      <c r="ENN177" s="1378"/>
      <c r="ENO177" s="1378"/>
      <c r="ENP177" s="1378"/>
      <c r="ENQ177" s="1378"/>
      <c r="ENR177" s="1378"/>
      <c r="ENS177" s="1378"/>
      <c r="ENT177" s="1378"/>
      <c r="ENU177" s="1378"/>
      <c r="ENV177" s="1378"/>
      <c r="ENX177" s="1381">
        <f ca="1">INDIRECT(ADDRESS(ENM194,Dev!$DJ$151,,,Table!$A$1))</f>
        <v>14.5</v>
      </c>
      <c r="ENY177" s="1381"/>
      <c r="ENZ177" s="1381"/>
      <c r="EOA177" s="1381"/>
      <c r="EOB177" s="1381"/>
      <c r="EOC177" s="1381"/>
      <c r="EOD177" s="1381"/>
      <c r="EOE177" s="1381"/>
      <c r="EOF177" s="1381"/>
      <c r="EOG177" s="1381"/>
      <c r="EOH177" s="1381"/>
      <c r="EQE177" s="1378" t="str">
        <f>Dev!$CY$151</f>
        <v>C [dB]:</v>
      </c>
      <c r="EQF177" s="1378"/>
      <c r="EQG177" s="1378"/>
      <c r="EQH177" s="1378"/>
      <c r="EQI177" s="1378"/>
      <c r="EQJ177" s="1378"/>
      <c r="EQK177" s="1378"/>
      <c r="EQL177" s="1378"/>
      <c r="EQM177" s="1378"/>
      <c r="EQN177" s="1378"/>
      <c r="EQP177" s="1381">
        <f ca="1">INDIRECT(ADDRESS(EQE194,Dev!$DJ$151,,,Table!$A$1))</f>
        <v>14.5</v>
      </c>
      <c r="EQQ177" s="1381"/>
      <c r="EQR177" s="1381"/>
      <c r="EQS177" s="1381"/>
      <c r="EQT177" s="1381"/>
      <c r="EQU177" s="1381"/>
      <c r="EQV177" s="1381"/>
      <c r="EQW177" s="1381"/>
      <c r="EQX177" s="1381"/>
      <c r="EQY177" s="1381"/>
      <c r="EQZ177" s="1381"/>
    </row>
    <row r="178" spans="8:3879" ht="15" customHeight="1">
      <c r="BA178" s="1378"/>
      <c r="BB178" s="1378"/>
      <c r="BC178" s="1378"/>
      <c r="BD178" s="1378"/>
      <c r="BE178" s="1378"/>
      <c r="BF178" s="1378"/>
      <c r="BG178" s="1378"/>
      <c r="BH178" s="1378"/>
      <c r="BI178" s="1378"/>
      <c r="BJ178" s="1378"/>
      <c r="BL178" s="1381"/>
      <c r="BM178" s="1381"/>
      <c r="BN178" s="1381"/>
      <c r="BO178" s="1381"/>
      <c r="BP178" s="1381"/>
      <c r="BQ178" s="1381"/>
      <c r="BR178" s="1381"/>
      <c r="BS178" s="1381"/>
      <c r="BT178" s="1381"/>
      <c r="BU178" s="1381"/>
      <c r="BV178" s="1381"/>
      <c r="CM178" s="1378"/>
      <c r="CN178" s="1378"/>
      <c r="CO178" s="1378"/>
      <c r="CP178" s="1378"/>
      <c r="CQ178" s="1378"/>
      <c r="CR178" s="1378"/>
      <c r="CS178" s="1378"/>
      <c r="CT178" s="1378"/>
      <c r="CU178" s="1378"/>
      <c r="CV178" s="1378"/>
      <c r="CX178" s="1381"/>
      <c r="CY178" s="1381"/>
      <c r="CZ178" s="1381"/>
      <c r="DA178" s="1381"/>
      <c r="DB178" s="1381"/>
      <c r="DC178" s="1381"/>
      <c r="DD178" s="1381"/>
      <c r="DE178" s="1381"/>
      <c r="DF178" s="1381"/>
      <c r="DG178" s="1381"/>
      <c r="DH178" s="1381"/>
      <c r="EO178" s="1378"/>
      <c r="EP178" s="1378"/>
      <c r="EQ178" s="1378"/>
      <c r="ER178" s="1378"/>
      <c r="ES178" s="1378"/>
      <c r="ET178" s="1378"/>
      <c r="EU178" s="1378"/>
      <c r="EV178" s="1378"/>
      <c r="EW178" s="1378"/>
      <c r="EX178" s="1378"/>
      <c r="EZ178" s="1381"/>
      <c r="FA178" s="1381"/>
      <c r="FB178" s="1381"/>
      <c r="FC178" s="1381"/>
      <c r="FD178" s="1381"/>
      <c r="FE178" s="1381"/>
      <c r="FF178" s="1381"/>
      <c r="FG178" s="1381"/>
      <c r="FH178" s="1381"/>
      <c r="FI178" s="1381"/>
      <c r="FJ178" s="1381"/>
      <c r="GQ178" s="1378"/>
      <c r="GR178" s="1378"/>
      <c r="GS178" s="1378"/>
      <c r="GT178" s="1378"/>
      <c r="GU178" s="1378"/>
      <c r="GV178" s="1378"/>
      <c r="GW178" s="1378"/>
      <c r="GX178" s="1378"/>
      <c r="GY178" s="1378"/>
      <c r="GZ178" s="1378"/>
      <c r="HB178" s="1381"/>
      <c r="HC178" s="1381"/>
      <c r="HD178" s="1381"/>
      <c r="HE178" s="1381"/>
      <c r="HF178" s="1381"/>
      <c r="HG178" s="1381"/>
      <c r="HH178" s="1381"/>
      <c r="HI178" s="1381"/>
      <c r="HJ178" s="1381"/>
      <c r="HK178" s="1381"/>
      <c r="HL178" s="1381"/>
      <c r="IS178" s="1378"/>
      <c r="IT178" s="1378"/>
      <c r="IU178" s="1378"/>
      <c r="IV178" s="1378"/>
      <c r="IW178" s="1378"/>
      <c r="IX178" s="1378"/>
      <c r="IY178" s="1378"/>
      <c r="IZ178" s="1378"/>
      <c r="JA178" s="1378"/>
      <c r="JB178" s="1378"/>
      <c r="JD178" s="1381"/>
      <c r="JE178" s="1381"/>
      <c r="JF178" s="1381"/>
      <c r="JG178" s="1381"/>
      <c r="JH178" s="1381"/>
      <c r="JI178" s="1381"/>
      <c r="JJ178" s="1381"/>
      <c r="JK178" s="1381"/>
      <c r="JL178" s="1381"/>
      <c r="JM178" s="1381"/>
      <c r="JN178" s="1381"/>
      <c r="KU178" s="1378"/>
      <c r="KV178" s="1378"/>
      <c r="KW178" s="1378"/>
      <c r="KX178" s="1378"/>
      <c r="KY178" s="1378"/>
      <c r="KZ178" s="1378"/>
      <c r="LA178" s="1378"/>
      <c r="LB178" s="1378"/>
      <c r="LC178" s="1378"/>
      <c r="LD178" s="1378"/>
      <c r="LF178" s="1381"/>
      <c r="LG178" s="1381"/>
      <c r="LH178" s="1381"/>
      <c r="LI178" s="1381"/>
      <c r="LJ178" s="1381"/>
      <c r="LK178" s="1381"/>
      <c r="LL178" s="1381"/>
      <c r="LM178" s="1381"/>
      <c r="LN178" s="1381"/>
      <c r="LO178" s="1381"/>
      <c r="LP178" s="1381"/>
      <c r="MW178" s="1378"/>
      <c r="MX178" s="1378"/>
      <c r="MY178" s="1378"/>
      <c r="MZ178" s="1378"/>
      <c r="NA178" s="1378"/>
      <c r="NB178" s="1378"/>
      <c r="NC178" s="1378"/>
      <c r="ND178" s="1378"/>
      <c r="NE178" s="1378"/>
      <c r="NF178" s="1378"/>
      <c r="NH178" s="1381"/>
      <c r="NI178" s="1381"/>
      <c r="NJ178" s="1381"/>
      <c r="NK178" s="1381"/>
      <c r="NL178" s="1381"/>
      <c r="NM178" s="1381"/>
      <c r="NN178" s="1381"/>
      <c r="NO178" s="1381"/>
      <c r="NP178" s="1381"/>
      <c r="NQ178" s="1381"/>
      <c r="NR178" s="1381"/>
      <c r="OI178" s="1378"/>
      <c r="OJ178" s="1378"/>
      <c r="OK178" s="1378"/>
      <c r="OL178" s="1378"/>
      <c r="OM178" s="1378"/>
      <c r="ON178" s="1378"/>
      <c r="OO178" s="1378"/>
      <c r="OP178" s="1378"/>
      <c r="OQ178" s="1378"/>
      <c r="OR178" s="1378"/>
      <c r="OT178" s="1381"/>
      <c r="OU178" s="1381"/>
      <c r="OV178" s="1381"/>
      <c r="OW178" s="1381"/>
      <c r="OX178" s="1381"/>
      <c r="OY178" s="1381"/>
      <c r="OZ178" s="1381"/>
      <c r="PA178" s="1381"/>
      <c r="PB178" s="1381"/>
      <c r="PC178" s="1381"/>
      <c r="PD178" s="1381"/>
      <c r="PU178" s="1378"/>
      <c r="PV178" s="1378"/>
      <c r="PW178" s="1378"/>
      <c r="PX178" s="1378"/>
      <c r="PY178" s="1378"/>
      <c r="PZ178" s="1378"/>
      <c r="QA178" s="1378"/>
      <c r="QB178" s="1378"/>
      <c r="QC178" s="1378"/>
      <c r="QD178" s="1378"/>
      <c r="QF178" s="1381"/>
      <c r="QG178" s="1381"/>
      <c r="QH178" s="1381"/>
      <c r="QI178" s="1381"/>
      <c r="QJ178" s="1381"/>
      <c r="QK178" s="1381"/>
      <c r="QL178" s="1381"/>
      <c r="QM178" s="1381"/>
      <c r="QN178" s="1381"/>
      <c r="QO178" s="1381"/>
      <c r="QP178" s="1381"/>
      <c r="RW178" s="1378"/>
      <c r="RX178" s="1378"/>
      <c r="RY178" s="1378"/>
      <c r="RZ178" s="1378"/>
      <c r="SA178" s="1378"/>
      <c r="SB178" s="1378"/>
      <c r="SC178" s="1378"/>
      <c r="SD178" s="1378"/>
      <c r="SE178" s="1378"/>
      <c r="SF178" s="1378"/>
      <c r="SH178" s="1381"/>
      <c r="SI178" s="1381"/>
      <c r="SJ178" s="1381"/>
      <c r="SK178" s="1381"/>
      <c r="SL178" s="1381"/>
      <c r="SM178" s="1381"/>
      <c r="SN178" s="1381"/>
      <c r="SO178" s="1381"/>
      <c r="SP178" s="1381"/>
      <c r="SQ178" s="1381"/>
      <c r="SR178" s="1381"/>
      <c r="TY178" s="1378"/>
      <c r="TZ178" s="1378"/>
      <c r="UA178" s="1378"/>
      <c r="UB178" s="1378"/>
      <c r="UC178" s="1378"/>
      <c r="UD178" s="1378"/>
      <c r="UE178" s="1378"/>
      <c r="UF178" s="1378"/>
      <c r="UG178" s="1378"/>
      <c r="UH178" s="1378"/>
      <c r="UJ178" s="1381"/>
      <c r="UK178" s="1381"/>
      <c r="UL178" s="1381"/>
      <c r="UM178" s="1381"/>
      <c r="UN178" s="1381"/>
      <c r="UO178" s="1381"/>
      <c r="UP178" s="1381"/>
      <c r="UQ178" s="1381"/>
      <c r="UR178" s="1381"/>
      <c r="US178" s="1381"/>
      <c r="UT178" s="1381"/>
      <c r="WA178" s="1378"/>
      <c r="WB178" s="1378"/>
      <c r="WC178" s="1378"/>
      <c r="WD178" s="1378"/>
      <c r="WE178" s="1378"/>
      <c r="WF178" s="1378"/>
      <c r="WG178" s="1378"/>
      <c r="WH178" s="1378"/>
      <c r="WI178" s="1378"/>
      <c r="WJ178" s="1378"/>
      <c r="WL178" s="1381"/>
      <c r="WM178" s="1381"/>
      <c r="WN178" s="1381"/>
      <c r="WO178" s="1381"/>
      <c r="WP178" s="1381"/>
      <c r="WQ178" s="1381"/>
      <c r="WR178" s="1381"/>
      <c r="WS178" s="1381"/>
      <c r="WT178" s="1381"/>
      <c r="WU178" s="1381"/>
      <c r="WV178" s="1381"/>
      <c r="YC178" s="1378"/>
      <c r="YD178" s="1378"/>
      <c r="YE178" s="1378"/>
      <c r="YF178" s="1378"/>
      <c r="YG178" s="1378"/>
      <c r="YH178" s="1378"/>
      <c r="YI178" s="1378"/>
      <c r="YJ178" s="1378"/>
      <c r="YK178" s="1378"/>
      <c r="YL178" s="1378"/>
      <c r="YN178" s="1381"/>
      <c r="YO178" s="1381"/>
      <c r="YP178" s="1381"/>
      <c r="YQ178" s="1381"/>
      <c r="YR178" s="1381"/>
      <c r="YS178" s="1381"/>
      <c r="YT178" s="1381"/>
      <c r="YU178" s="1381"/>
      <c r="YV178" s="1381"/>
      <c r="YW178" s="1381"/>
      <c r="YX178" s="1381"/>
      <c r="AAE178" s="1378"/>
      <c r="AAF178" s="1378"/>
      <c r="AAG178" s="1378"/>
      <c r="AAH178" s="1378"/>
      <c r="AAI178" s="1378"/>
      <c r="AAJ178" s="1378"/>
      <c r="AAK178" s="1378"/>
      <c r="AAL178" s="1378"/>
      <c r="AAM178" s="1378"/>
      <c r="AAN178" s="1378"/>
      <c r="AAP178" s="1381"/>
      <c r="AAQ178" s="1381"/>
      <c r="AAR178" s="1381"/>
      <c r="AAS178" s="1381"/>
      <c r="AAT178" s="1381"/>
      <c r="AAU178" s="1381"/>
      <c r="AAV178" s="1381"/>
      <c r="AAW178" s="1381"/>
      <c r="AAX178" s="1381"/>
      <c r="AAY178" s="1381"/>
      <c r="AAZ178" s="1381"/>
      <c r="ACG178" s="1378"/>
      <c r="ACH178" s="1378"/>
      <c r="ACI178" s="1378"/>
      <c r="ACJ178" s="1378"/>
      <c r="ACK178" s="1378"/>
      <c r="ACL178" s="1378"/>
      <c r="ACM178" s="1378"/>
      <c r="ACN178" s="1378"/>
      <c r="ACO178" s="1378"/>
      <c r="ACP178" s="1378"/>
      <c r="ACR178" s="1381"/>
      <c r="ACS178" s="1381"/>
      <c r="ACT178" s="1381"/>
      <c r="ACU178" s="1381"/>
      <c r="ACV178" s="1381"/>
      <c r="ACW178" s="1381"/>
      <c r="ACX178" s="1381"/>
      <c r="ACY178" s="1381"/>
      <c r="ACZ178" s="1381"/>
      <c r="ADA178" s="1381"/>
      <c r="ADB178" s="1381"/>
      <c r="AEI178" s="1378"/>
      <c r="AEJ178" s="1378"/>
      <c r="AEK178" s="1378"/>
      <c r="AEL178" s="1378"/>
      <c r="AEM178" s="1378"/>
      <c r="AEN178" s="1378"/>
      <c r="AEO178" s="1378"/>
      <c r="AEP178" s="1378"/>
      <c r="AEQ178" s="1378"/>
      <c r="AER178" s="1378"/>
      <c r="AET178" s="1381"/>
      <c r="AEU178" s="1381"/>
      <c r="AEV178" s="1381"/>
      <c r="AEW178" s="1381"/>
      <c r="AEX178" s="1381"/>
      <c r="AEY178" s="1381"/>
      <c r="AEZ178" s="1381"/>
      <c r="AFA178" s="1381"/>
      <c r="AFB178" s="1381"/>
      <c r="AFC178" s="1381"/>
      <c r="AFD178" s="1381"/>
      <c r="AGK178" s="1378"/>
      <c r="AGL178" s="1378"/>
      <c r="AGM178" s="1378"/>
      <c r="AGN178" s="1378"/>
      <c r="AGO178" s="1378"/>
      <c r="AGP178" s="1378"/>
      <c r="AGQ178" s="1378"/>
      <c r="AGR178" s="1378"/>
      <c r="AGS178" s="1378"/>
      <c r="AGT178" s="1378"/>
      <c r="AGV178" s="1381"/>
      <c r="AGW178" s="1381"/>
      <c r="AGX178" s="1381"/>
      <c r="AGY178" s="1381"/>
      <c r="AGZ178" s="1381"/>
      <c r="AHA178" s="1381"/>
      <c r="AHB178" s="1381"/>
      <c r="AHC178" s="1381"/>
      <c r="AHD178" s="1381"/>
      <c r="AHE178" s="1381"/>
      <c r="AHF178" s="1381"/>
      <c r="AIM178" s="1378"/>
      <c r="AIN178" s="1378"/>
      <c r="AIO178" s="1378"/>
      <c r="AIP178" s="1378"/>
      <c r="AIQ178" s="1378"/>
      <c r="AIR178" s="1378"/>
      <c r="AIS178" s="1378"/>
      <c r="AIT178" s="1378"/>
      <c r="AIU178" s="1378"/>
      <c r="AIV178" s="1378"/>
      <c r="AIX178" s="1381"/>
      <c r="AIY178" s="1381"/>
      <c r="AIZ178" s="1381"/>
      <c r="AJA178" s="1381"/>
      <c r="AJB178" s="1381"/>
      <c r="AJC178" s="1381"/>
      <c r="AJD178" s="1381"/>
      <c r="AJE178" s="1381"/>
      <c r="AJF178" s="1381"/>
      <c r="AJG178" s="1381"/>
      <c r="AJH178" s="1381"/>
      <c r="AKO178" s="1378"/>
      <c r="AKP178" s="1378"/>
      <c r="AKQ178" s="1378"/>
      <c r="AKR178" s="1378"/>
      <c r="AKS178" s="1378"/>
      <c r="AKT178" s="1378"/>
      <c r="AKU178" s="1378"/>
      <c r="AKV178" s="1378"/>
      <c r="AKW178" s="1378"/>
      <c r="AKX178" s="1378"/>
      <c r="AKZ178" s="1381"/>
      <c r="ALA178" s="1381"/>
      <c r="ALB178" s="1381"/>
      <c r="ALC178" s="1381"/>
      <c r="ALD178" s="1381"/>
      <c r="ALE178" s="1381"/>
      <c r="ALF178" s="1381"/>
      <c r="ALG178" s="1381"/>
      <c r="ALH178" s="1381"/>
      <c r="ALI178" s="1381"/>
      <c r="ALJ178" s="1381"/>
      <c r="AMQ178" s="1378"/>
      <c r="AMR178" s="1378"/>
      <c r="AMS178" s="1378"/>
      <c r="AMT178" s="1378"/>
      <c r="AMU178" s="1378"/>
      <c r="AMV178" s="1378"/>
      <c r="AMW178" s="1378"/>
      <c r="AMX178" s="1378"/>
      <c r="AMY178" s="1378"/>
      <c r="AMZ178" s="1378"/>
      <c r="ANB178" s="1381"/>
      <c r="ANC178" s="1381"/>
      <c r="AND178" s="1381"/>
      <c r="ANE178" s="1381"/>
      <c r="ANF178" s="1381"/>
      <c r="ANG178" s="1381"/>
      <c r="ANH178" s="1381"/>
      <c r="ANI178" s="1381"/>
      <c r="ANJ178" s="1381"/>
      <c r="ANK178" s="1381"/>
      <c r="ANL178" s="1381"/>
      <c r="AOS178" s="1378"/>
      <c r="AOT178" s="1378"/>
      <c r="AOU178" s="1378"/>
      <c r="AOV178" s="1378"/>
      <c r="AOW178" s="1378"/>
      <c r="AOX178" s="1378"/>
      <c r="AOY178" s="1378"/>
      <c r="AOZ178" s="1378"/>
      <c r="APA178" s="1378"/>
      <c r="APB178" s="1378"/>
      <c r="APD178" s="1381"/>
      <c r="APE178" s="1381"/>
      <c r="APF178" s="1381"/>
      <c r="APG178" s="1381"/>
      <c r="APH178" s="1381"/>
      <c r="API178" s="1381"/>
      <c r="APJ178" s="1381"/>
      <c r="APK178" s="1381"/>
      <c r="APL178" s="1381"/>
      <c r="APM178" s="1381"/>
      <c r="APN178" s="1381"/>
      <c r="AQU178" s="1378"/>
      <c r="AQV178" s="1378"/>
      <c r="AQW178" s="1378"/>
      <c r="AQX178" s="1378"/>
      <c r="AQY178" s="1378"/>
      <c r="AQZ178" s="1378"/>
      <c r="ARA178" s="1378"/>
      <c r="ARB178" s="1378"/>
      <c r="ARC178" s="1378"/>
      <c r="ARD178" s="1378"/>
      <c r="ARF178" s="1381"/>
      <c r="ARG178" s="1381"/>
      <c r="ARH178" s="1381"/>
      <c r="ARI178" s="1381"/>
      <c r="ARJ178" s="1381"/>
      <c r="ARK178" s="1381"/>
      <c r="ARL178" s="1381"/>
      <c r="ARM178" s="1381"/>
      <c r="ARN178" s="1381"/>
      <c r="ARO178" s="1381"/>
      <c r="ARP178" s="1381"/>
      <c r="ASW178" s="1378"/>
      <c r="ASX178" s="1378"/>
      <c r="ASY178" s="1378"/>
      <c r="ASZ178" s="1378"/>
      <c r="ATA178" s="1378"/>
      <c r="ATB178" s="1378"/>
      <c r="ATC178" s="1378"/>
      <c r="ATD178" s="1378"/>
      <c r="ATE178" s="1378"/>
      <c r="ATF178" s="1378"/>
      <c r="ATH178" s="1381"/>
      <c r="ATI178" s="1381"/>
      <c r="ATJ178" s="1381"/>
      <c r="ATK178" s="1381"/>
      <c r="ATL178" s="1381"/>
      <c r="ATM178" s="1381"/>
      <c r="ATN178" s="1381"/>
      <c r="ATO178" s="1381"/>
      <c r="ATP178" s="1381"/>
      <c r="ATQ178" s="1381"/>
      <c r="ATR178" s="1381"/>
      <c r="AUI178" s="1378"/>
      <c r="AUJ178" s="1378"/>
      <c r="AUK178" s="1378"/>
      <c r="AUL178" s="1378"/>
      <c r="AUM178" s="1378"/>
      <c r="AUN178" s="1378"/>
      <c r="AUO178" s="1378"/>
      <c r="AUP178" s="1378"/>
      <c r="AUQ178" s="1378"/>
      <c r="AUR178" s="1378"/>
      <c r="AUS178" s="1367"/>
      <c r="AUT178" s="1381"/>
      <c r="AUU178" s="1381"/>
      <c r="AUV178" s="1381"/>
      <c r="AUW178" s="1381"/>
      <c r="AUX178" s="1381"/>
      <c r="AUY178" s="1381"/>
      <c r="AUZ178" s="1381"/>
      <c r="AVA178" s="1381"/>
      <c r="AVB178" s="1381"/>
      <c r="AVC178" s="1381"/>
      <c r="AVD178" s="1381"/>
      <c r="AVP178" s="868"/>
      <c r="AVQ178" s="868"/>
      <c r="AVR178" s="868"/>
      <c r="AVS178" s="868"/>
      <c r="AVT178" s="868"/>
      <c r="AVU178" s="868"/>
      <c r="AVV178" s="868"/>
      <c r="AVW178" s="868"/>
      <c r="AVX178" s="868"/>
      <c r="AVY178" s="868"/>
      <c r="AVZ178" s="868"/>
      <c r="AWA178" s="868"/>
      <c r="AWB178" s="868"/>
      <c r="AWC178" s="868"/>
      <c r="AWD178" s="868"/>
      <c r="AWE178" s="868"/>
      <c r="AWF178" s="868"/>
      <c r="AWG178" s="868"/>
      <c r="AWH178" s="868"/>
      <c r="AWI178" s="868"/>
      <c r="AWJ178" s="868"/>
      <c r="AWK178" s="868"/>
      <c r="AWL178" s="868"/>
      <c r="AWM178" s="868"/>
      <c r="AWN178" s="868"/>
      <c r="AWO178" s="868"/>
      <c r="AWP178" s="868"/>
      <c r="AWQ178" s="868"/>
      <c r="AWR178" s="868"/>
      <c r="AWS178" s="868"/>
      <c r="AWT178" s="868"/>
      <c r="AWU178" s="868"/>
      <c r="AWV178" s="868"/>
      <c r="AWW178" s="868"/>
      <c r="AWX178" s="868"/>
      <c r="AWY178" s="868"/>
      <c r="AWZ178" s="868"/>
      <c r="AXQ178" s="868"/>
      <c r="AXR178" s="868"/>
      <c r="AXS178" s="868"/>
      <c r="AXT178" s="868"/>
      <c r="AXU178" s="868"/>
      <c r="AXV178" s="868"/>
      <c r="AXW178" s="868"/>
      <c r="AXX178" s="868"/>
      <c r="AXY178" s="868"/>
      <c r="AXZ178" s="868"/>
      <c r="AYA178" s="868"/>
      <c r="AYB178" s="868"/>
      <c r="AYC178" s="868"/>
      <c r="AYD178" s="868"/>
      <c r="AYE178" s="868"/>
      <c r="AYF178" s="868"/>
      <c r="AYG178" s="868"/>
      <c r="AYH178" s="868"/>
      <c r="AYI178" s="868"/>
      <c r="AYJ178" s="868"/>
      <c r="AYK178" s="868"/>
      <c r="AYL178" s="868"/>
      <c r="AYM178" s="868"/>
      <c r="AZK178" s="1378"/>
      <c r="AZL178" s="1378"/>
      <c r="AZM178" s="1378"/>
      <c r="AZN178" s="1378"/>
      <c r="AZO178" s="1378"/>
      <c r="AZP178" s="1378"/>
      <c r="AZQ178" s="1378"/>
      <c r="AZR178" s="1378"/>
      <c r="AZS178" s="1378"/>
      <c r="AZT178" s="1378"/>
      <c r="AZV178" s="1381"/>
      <c r="AZW178" s="1381"/>
      <c r="AZX178" s="1381"/>
      <c r="AZY178" s="1381"/>
      <c r="AZZ178" s="1381"/>
      <c r="BAA178" s="1381"/>
      <c r="BAB178" s="1381"/>
      <c r="BAC178" s="1381"/>
      <c r="BAD178" s="1381"/>
      <c r="BAE178" s="1381"/>
      <c r="BAF178" s="1381"/>
      <c r="BBM178" s="1378"/>
      <c r="BBN178" s="1378"/>
      <c r="BBO178" s="1378"/>
      <c r="BBP178" s="1378"/>
      <c r="BBQ178" s="1378"/>
      <c r="BBR178" s="1378"/>
      <c r="BBS178" s="1378"/>
      <c r="BBT178" s="1378"/>
      <c r="BBU178" s="1378"/>
      <c r="BBV178" s="1378"/>
      <c r="BBX178" s="1381"/>
      <c r="BBY178" s="1381"/>
      <c r="BBZ178" s="1381"/>
      <c r="BCA178" s="1381"/>
      <c r="BCB178" s="1381"/>
      <c r="BCC178" s="1381"/>
      <c r="BCD178" s="1381"/>
      <c r="BCE178" s="1381"/>
      <c r="BCF178" s="1381"/>
      <c r="BCG178" s="1381"/>
      <c r="BCH178" s="1381"/>
      <c r="BDO178" s="1378"/>
      <c r="BDP178" s="1378"/>
      <c r="BDQ178" s="1378"/>
      <c r="BDR178" s="1378"/>
      <c r="BDS178" s="1378"/>
      <c r="BDT178" s="1378"/>
      <c r="BDU178" s="1378"/>
      <c r="BDV178" s="1378"/>
      <c r="BDW178" s="1378"/>
      <c r="BDX178" s="1378"/>
      <c r="BDZ178" s="1381"/>
      <c r="BEA178" s="1381"/>
      <c r="BEB178" s="1381"/>
      <c r="BEC178" s="1381"/>
      <c r="BED178" s="1381"/>
      <c r="BEE178" s="1381"/>
      <c r="BEF178" s="1381"/>
      <c r="BEG178" s="1381"/>
      <c r="BEH178" s="1381"/>
      <c r="BEI178" s="1381"/>
      <c r="BEJ178" s="1381"/>
      <c r="BFQ178" s="1378"/>
      <c r="BFR178" s="1378"/>
      <c r="BFS178" s="1378"/>
      <c r="BFT178" s="1378"/>
      <c r="BFU178" s="1378"/>
      <c r="BFV178" s="1378"/>
      <c r="BFW178" s="1378"/>
      <c r="BFX178" s="1378"/>
      <c r="BFY178" s="1378"/>
      <c r="BFZ178" s="1378"/>
      <c r="BGB178" s="1381"/>
      <c r="BGC178" s="1381"/>
      <c r="BGD178" s="1381"/>
      <c r="BGE178" s="1381"/>
      <c r="BGF178" s="1381"/>
      <c r="BGG178" s="1381"/>
      <c r="BGH178" s="1381"/>
      <c r="BGI178" s="1381"/>
      <c r="BGJ178" s="1381"/>
      <c r="BGK178" s="1381"/>
      <c r="BGL178" s="1381"/>
      <c r="BHS178" s="1378"/>
      <c r="BHT178" s="1378"/>
      <c r="BHU178" s="1378"/>
      <c r="BHV178" s="1378"/>
      <c r="BHW178" s="1378"/>
      <c r="BHX178" s="1378"/>
      <c r="BHY178" s="1378"/>
      <c r="BHZ178" s="1378"/>
      <c r="BIA178" s="1378"/>
      <c r="BIB178" s="1378"/>
      <c r="BID178" s="1381"/>
      <c r="BIE178" s="1381"/>
      <c r="BIF178" s="1381"/>
      <c r="BIG178" s="1381"/>
      <c r="BIH178" s="1381"/>
      <c r="BII178" s="1381"/>
      <c r="BIJ178" s="1381"/>
      <c r="BIK178" s="1381"/>
      <c r="BIL178" s="1381"/>
      <c r="BIM178" s="1381"/>
      <c r="BIN178" s="1381"/>
      <c r="BJU178" s="1378"/>
      <c r="BJV178" s="1378"/>
      <c r="BJW178" s="1378"/>
      <c r="BJX178" s="1378"/>
      <c r="BJY178" s="1378"/>
      <c r="BJZ178" s="1378"/>
      <c r="BKA178" s="1378"/>
      <c r="BKB178" s="1378"/>
      <c r="BKC178" s="1378"/>
      <c r="BKD178" s="1378"/>
      <c r="BKF178" s="1381"/>
      <c r="BKG178" s="1381"/>
      <c r="BKH178" s="1381"/>
      <c r="BKI178" s="1381"/>
      <c r="BKJ178" s="1381"/>
      <c r="BKK178" s="1381"/>
      <c r="BKL178" s="1381"/>
      <c r="BKM178" s="1381"/>
      <c r="BKN178" s="1381"/>
      <c r="BKO178" s="1381"/>
      <c r="BKP178" s="1381"/>
      <c r="BLW178" s="1378"/>
      <c r="BLX178" s="1378"/>
      <c r="BLY178" s="1378"/>
      <c r="BLZ178" s="1378"/>
      <c r="BMA178" s="1378"/>
      <c r="BMB178" s="1378"/>
      <c r="BMC178" s="1378"/>
      <c r="BMD178" s="1378"/>
      <c r="BME178" s="1378"/>
      <c r="BMF178" s="1378"/>
      <c r="BMH178" s="1381"/>
      <c r="BMI178" s="1381"/>
      <c r="BMJ178" s="1381"/>
      <c r="BMK178" s="1381"/>
      <c r="BML178" s="1381"/>
      <c r="BMM178" s="1381"/>
      <c r="BMN178" s="1381"/>
      <c r="BMO178" s="1381"/>
      <c r="BMP178" s="1381"/>
      <c r="BMQ178" s="1381"/>
      <c r="BMR178" s="1381"/>
      <c r="BNY178" s="1378"/>
      <c r="BNZ178" s="1378"/>
      <c r="BOA178" s="1378"/>
      <c r="BOB178" s="1378"/>
      <c r="BOC178" s="1378"/>
      <c r="BOD178" s="1378"/>
      <c r="BOE178" s="1378"/>
      <c r="BOF178" s="1378"/>
      <c r="BOG178" s="1378"/>
      <c r="BOH178" s="1378"/>
      <c r="BOJ178" s="1381"/>
      <c r="BOK178" s="1381"/>
      <c r="BOL178" s="1381"/>
      <c r="BOM178" s="1381"/>
      <c r="BON178" s="1381"/>
      <c r="BOO178" s="1381"/>
      <c r="BOP178" s="1381"/>
      <c r="BOQ178" s="1381"/>
      <c r="BOR178" s="1381"/>
      <c r="BOS178" s="1381"/>
      <c r="BOT178" s="1381"/>
      <c r="BQA178" s="1378"/>
      <c r="BQB178" s="1378"/>
      <c r="BQC178" s="1378"/>
      <c r="BQD178" s="1378"/>
      <c r="BQE178" s="1378"/>
      <c r="BQF178" s="1378"/>
      <c r="BQG178" s="1378"/>
      <c r="BQH178" s="1378"/>
      <c r="BQI178" s="1378"/>
      <c r="BQJ178" s="1378"/>
      <c r="BQL178" s="1381"/>
      <c r="BQM178" s="1381"/>
      <c r="BQN178" s="1381"/>
      <c r="BQO178" s="1381"/>
      <c r="BQP178" s="1381"/>
      <c r="BQQ178" s="1381"/>
      <c r="BQR178" s="1381"/>
      <c r="BQS178" s="1381"/>
      <c r="BQT178" s="1381"/>
      <c r="BQU178" s="1381"/>
      <c r="BQV178" s="1381"/>
      <c r="BSC178" s="1378"/>
      <c r="BSD178" s="1378"/>
      <c r="BSE178" s="1378"/>
      <c r="BSF178" s="1378"/>
      <c r="BSG178" s="1378"/>
      <c r="BSH178" s="1378"/>
      <c r="BSI178" s="1378"/>
      <c r="BSJ178" s="1378"/>
      <c r="BSK178" s="1378"/>
      <c r="BSL178" s="1378"/>
      <c r="BSN178" s="1381"/>
      <c r="BSO178" s="1381"/>
      <c r="BSP178" s="1381"/>
      <c r="BSQ178" s="1381"/>
      <c r="BSR178" s="1381"/>
      <c r="BSS178" s="1381"/>
      <c r="BST178" s="1381"/>
      <c r="BSU178" s="1381"/>
      <c r="BSV178" s="1381"/>
      <c r="BSW178" s="1381"/>
      <c r="BSX178" s="1381"/>
      <c r="BUE178" s="1378"/>
      <c r="BUF178" s="1378"/>
      <c r="BUG178" s="1378"/>
      <c r="BUH178" s="1378"/>
      <c r="BUI178" s="1378"/>
      <c r="BUJ178" s="1378"/>
      <c r="BUK178" s="1378"/>
      <c r="BUL178" s="1378"/>
      <c r="BUM178" s="1378"/>
      <c r="BUN178" s="1378"/>
      <c r="BUP178" s="1381"/>
      <c r="BUQ178" s="1381"/>
      <c r="BUR178" s="1381"/>
      <c r="BUS178" s="1381"/>
      <c r="BUT178" s="1381"/>
      <c r="BUU178" s="1381"/>
      <c r="BUV178" s="1381"/>
      <c r="BUW178" s="1381"/>
      <c r="BUX178" s="1381"/>
      <c r="BUY178" s="1381"/>
      <c r="BUZ178" s="1381"/>
      <c r="BWG178" s="1378"/>
      <c r="BWH178" s="1378"/>
      <c r="BWI178" s="1378"/>
      <c r="BWJ178" s="1378"/>
      <c r="BWK178" s="1378"/>
      <c r="BWL178" s="1378"/>
      <c r="BWM178" s="1378"/>
      <c r="BWN178" s="1378"/>
      <c r="BWO178" s="1378"/>
      <c r="BWP178" s="1378"/>
      <c r="BWR178" s="1381"/>
      <c r="BWS178" s="1381"/>
      <c r="BWT178" s="1381"/>
      <c r="BWU178" s="1381"/>
      <c r="BWV178" s="1381"/>
      <c r="BWW178" s="1381"/>
      <c r="BWX178" s="1381"/>
      <c r="BWY178" s="1381"/>
      <c r="BWZ178" s="1381"/>
      <c r="BXA178" s="1381"/>
      <c r="BXB178" s="1381"/>
      <c r="BYI178" s="1378"/>
      <c r="BYJ178" s="1378"/>
      <c r="BYK178" s="1378"/>
      <c r="BYL178" s="1378"/>
      <c r="BYM178" s="1378"/>
      <c r="BYN178" s="1378"/>
      <c r="BYO178" s="1378"/>
      <c r="BYP178" s="1378"/>
      <c r="BYQ178" s="1378"/>
      <c r="BYR178" s="1378"/>
      <c r="BYT178" s="1381"/>
      <c r="BYU178" s="1381"/>
      <c r="BYV178" s="1381"/>
      <c r="BYW178" s="1381"/>
      <c r="BYX178" s="1381"/>
      <c r="BYY178" s="1381"/>
      <c r="BYZ178" s="1381"/>
      <c r="BZA178" s="1381"/>
      <c r="BZB178" s="1381"/>
      <c r="BZC178" s="1381"/>
      <c r="BZD178" s="1381"/>
      <c r="CAK178" s="1378"/>
      <c r="CAL178" s="1378"/>
      <c r="CAM178" s="1378"/>
      <c r="CAN178" s="1378"/>
      <c r="CAO178" s="1378"/>
      <c r="CAP178" s="1378"/>
      <c r="CAQ178" s="1378"/>
      <c r="CAR178" s="1378"/>
      <c r="CAS178" s="1378"/>
      <c r="CAT178" s="1378"/>
      <c r="CAV178" s="1381"/>
      <c r="CAW178" s="1381"/>
      <c r="CAX178" s="1381"/>
      <c r="CAY178" s="1381"/>
      <c r="CAZ178" s="1381"/>
      <c r="CBA178" s="1381"/>
      <c r="CBB178" s="1381"/>
      <c r="CBC178" s="1381"/>
      <c r="CBD178" s="1381"/>
      <c r="CBE178" s="1381"/>
      <c r="CBF178" s="1381"/>
      <c r="CCM178" s="1378"/>
      <c r="CCN178" s="1378"/>
      <c r="CCO178" s="1378"/>
      <c r="CCP178" s="1378"/>
      <c r="CCQ178" s="1378"/>
      <c r="CCR178" s="1378"/>
      <c r="CCS178" s="1378"/>
      <c r="CCT178" s="1378"/>
      <c r="CCU178" s="1378"/>
      <c r="CCV178" s="1378"/>
      <c r="CCX178" s="1381"/>
      <c r="CCY178" s="1381"/>
      <c r="CCZ178" s="1381"/>
      <c r="CDA178" s="1381"/>
      <c r="CDB178" s="1381"/>
      <c r="CDC178" s="1381"/>
      <c r="CDD178" s="1381"/>
      <c r="CDE178" s="1381"/>
      <c r="CDF178" s="1381"/>
      <c r="CDG178" s="1381"/>
      <c r="CDH178" s="1381"/>
      <c r="CEO178" s="1378"/>
      <c r="CEP178" s="1378"/>
      <c r="CEQ178" s="1378"/>
      <c r="CER178" s="1378"/>
      <c r="CES178" s="1378"/>
      <c r="CET178" s="1378"/>
      <c r="CEU178" s="1378"/>
      <c r="CEV178" s="1378"/>
      <c r="CEW178" s="1378"/>
      <c r="CEX178" s="1378"/>
      <c r="CEZ178" s="1381"/>
      <c r="CFA178" s="1381"/>
      <c r="CFB178" s="1381"/>
      <c r="CFC178" s="1381"/>
      <c r="CFD178" s="1381"/>
      <c r="CFE178" s="1381"/>
      <c r="CFF178" s="1381"/>
      <c r="CFG178" s="1381"/>
      <c r="CFH178" s="1381"/>
      <c r="CFI178" s="1381"/>
      <c r="CFJ178" s="1381"/>
      <c r="CGQ178" s="1378"/>
      <c r="CGR178" s="1378"/>
      <c r="CGS178" s="1378"/>
      <c r="CGT178" s="1378"/>
      <c r="CGU178" s="1378"/>
      <c r="CGV178" s="1378"/>
      <c r="CGW178" s="1378"/>
      <c r="CGX178" s="1378"/>
      <c r="CGY178" s="1378"/>
      <c r="CGZ178" s="1378"/>
      <c r="CHB178" s="1381"/>
      <c r="CHC178" s="1381"/>
      <c r="CHD178" s="1381"/>
      <c r="CHE178" s="1381"/>
      <c r="CHF178" s="1381"/>
      <c r="CHG178" s="1381"/>
      <c r="CHH178" s="1381"/>
      <c r="CHI178" s="1381"/>
      <c r="CHJ178" s="1381"/>
      <c r="CHK178" s="1381"/>
      <c r="CHL178" s="1381"/>
      <c r="CIS178" s="1378"/>
      <c r="CIT178" s="1378"/>
      <c r="CIU178" s="1378"/>
      <c r="CIV178" s="1378"/>
      <c r="CIW178" s="1378"/>
      <c r="CIX178" s="1378"/>
      <c r="CIY178" s="1378"/>
      <c r="CIZ178" s="1378"/>
      <c r="CJA178" s="1378"/>
      <c r="CJB178" s="1378"/>
      <c r="CJD178" s="1381"/>
      <c r="CJE178" s="1381"/>
      <c r="CJF178" s="1381"/>
      <c r="CJG178" s="1381"/>
      <c r="CJH178" s="1381"/>
      <c r="CJI178" s="1381"/>
      <c r="CJJ178" s="1381"/>
      <c r="CJK178" s="1381"/>
      <c r="CJL178" s="1381"/>
      <c r="CJM178" s="1381"/>
      <c r="CJN178" s="1381"/>
      <c r="CKU178" s="1378"/>
      <c r="CKV178" s="1378"/>
      <c r="CKW178" s="1378"/>
      <c r="CKX178" s="1378"/>
      <c r="CKY178" s="1378"/>
      <c r="CKZ178" s="1378"/>
      <c r="CLA178" s="1378"/>
      <c r="CLB178" s="1378"/>
      <c r="CLC178" s="1378"/>
      <c r="CLD178" s="1378"/>
      <c r="CLF178" s="1381"/>
      <c r="CLG178" s="1381"/>
      <c r="CLH178" s="1381"/>
      <c r="CLI178" s="1381"/>
      <c r="CLJ178" s="1381"/>
      <c r="CLK178" s="1381"/>
      <c r="CLL178" s="1381"/>
      <c r="CLM178" s="1381"/>
      <c r="CLN178" s="1381"/>
      <c r="CLO178" s="1381"/>
      <c r="CLP178" s="1381"/>
      <c r="CMW178" s="1378"/>
      <c r="CMX178" s="1378"/>
      <c r="CMY178" s="1378"/>
      <c r="CMZ178" s="1378"/>
      <c r="CNA178" s="1378"/>
      <c r="CNB178" s="1378"/>
      <c r="CNC178" s="1378"/>
      <c r="CND178" s="1378"/>
      <c r="CNE178" s="1378"/>
      <c r="CNF178" s="1378"/>
      <c r="CNH178" s="1381"/>
      <c r="CNI178" s="1381"/>
      <c r="CNJ178" s="1381"/>
      <c r="CNK178" s="1381"/>
      <c r="CNL178" s="1381"/>
      <c r="CNM178" s="1381"/>
      <c r="CNN178" s="1381"/>
      <c r="CNO178" s="1381"/>
      <c r="CNP178" s="1381"/>
      <c r="CNQ178" s="1381"/>
      <c r="CNR178" s="1381"/>
      <c r="COY178" s="1378"/>
      <c r="COZ178" s="1378"/>
      <c r="CPA178" s="1378"/>
      <c r="CPB178" s="1378"/>
      <c r="CPC178" s="1378"/>
      <c r="CPD178" s="1378"/>
      <c r="CPE178" s="1378"/>
      <c r="CPF178" s="1378"/>
      <c r="CPG178" s="1378"/>
      <c r="CPH178" s="1378"/>
      <c r="CPJ178" s="1381"/>
      <c r="CPK178" s="1381"/>
      <c r="CPL178" s="1381"/>
      <c r="CPM178" s="1381"/>
      <c r="CPN178" s="1381"/>
      <c r="CPO178" s="1381"/>
      <c r="CPP178" s="1381"/>
      <c r="CPQ178" s="1381"/>
      <c r="CPR178" s="1381"/>
      <c r="CPS178" s="1381"/>
      <c r="CPT178" s="1381"/>
      <c r="CRA178" s="1378"/>
      <c r="CRB178" s="1378"/>
      <c r="CRC178" s="1378"/>
      <c r="CRD178" s="1378"/>
      <c r="CRE178" s="1378"/>
      <c r="CRF178" s="1378"/>
      <c r="CRG178" s="1378"/>
      <c r="CRH178" s="1378"/>
      <c r="CRI178" s="1378"/>
      <c r="CRJ178" s="1378"/>
      <c r="CRL178" s="1381"/>
      <c r="CRM178" s="1381"/>
      <c r="CRN178" s="1381"/>
      <c r="CRO178" s="1381"/>
      <c r="CRP178" s="1381"/>
      <c r="CRQ178" s="1381"/>
      <c r="CRR178" s="1381"/>
      <c r="CRS178" s="1381"/>
      <c r="CRT178" s="1381"/>
      <c r="CRU178" s="1381"/>
      <c r="CRV178" s="1381"/>
      <c r="CTC178" s="1378"/>
      <c r="CTD178" s="1378"/>
      <c r="CTE178" s="1378"/>
      <c r="CTF178" s="1378"/>
      <c r="CTG178" s="1378"/>
      <c r="CTH178" s="1378"/>
      <c r="CTI178" s="1378"/>
      <c r="CTJ178" s="1378"/>
      <c r="CTK178" s="1378"/>
      <c r="CTL178" s="1378"/>
      <c r="CTN178" s="1381"/>
      <c r="CTO178" s="1381"/>
      <c r="CTP178" s="1381"/>
      <c r="CTQ178" s="1381"/>
      <c r="CTR178" s="1381"/>
      <c r="CTS178" s="1381"/>
      <c r="CTT178" s="1381"/>
      <c r="CTU178" s="1381"/>
      <c r="CTV178" s="1381"/>
      <c r="CTW178" s="1381"/>
      <c r="CTX178" s="1381"/>
      <c r="CWK178" s="1378"/>
      <c r="CWL178" s="1378"/>
      <c r="CWM178" s="1378"/>
      <c r="CWN178" s="1378"/>
      <c r="CWO178" s="1378"/>
      <c r="CWP178" s="1378"/>
      <c r="CWQ178" s="1378"/>
      <c r="CWR178" s="1378"/>
      <c r="CWS178" s="1378"/>
      <c r="CWT178" s="1378"/>
      <c r="CWV178" s="1381"/>
      <c r="CWW178" s="1381"/>
      <c r="CWX178" s="1381"/>
      <c r="CWY178" s="1381"/>
      <c r="CWZ178" s="1381"/>
      <c r="CXA178" s="1381"/>
      <c r="CXB178" s="1381"/>
      <c r="CXC178" s="1381"/>
      <c r="CXD178" s="1381"/>
      <c r="CXE178" s="1381"/>
      <c r="CXF178" s="1381"/>
      <c r="DAI178" s="1378"/>
      <c r="DAJ178" s="1378"/>
      <c r="DAK178" s="1378"/>
      <c r="DAL178" s="1378"/>
      <c r="DAM178" s="1378"/>
      <c r="DAN178" s="1378"/>
      <c r="DAO178" s="1378"/>
      <c r="DAP178" s="1378"/>
      <c r="DAQ178" s="1378"/>
      <c r="DAR178" s="1378"/>
      <c r="DAT178" s="1381"/>
      <c r="DAU178" s="1381"/>
      <c r="DAV178" s="1381"/>
      <c r="DAW178" s="1381"/>
      <c r="DAX178" s="1381"/>
      <c r="DAY178" s="1381"/>
      <c r="DAZ178" s="1381"/>
      <c r="DBA178" s="1381"/>
      <c r="DBB178" s="1381"/>
      <c r="DBC178" s="1381"/>
      <c r="DBD178" s="1381"/>
      <c r="DDQ178" s="1378"/>
      <c r="DDR178" s="1378"/>
      <c r="DDS178" s="1378"/>
      <c r="DDT178" s="1378"/>
      <c r="DDU178" s="1378"/>
      <c r="DDV178" s="1378"/>
      <c r="DDW178" s="1378"/>
      <c r="DDX178" s="1378"/>
      <c r="DDY178" s="1378"/>
      <c r="DDZ178" s="1378"/>
      <c r="DEB178" s="1381"/>
      <c r="DEC178" s="1381"/>
      <c r="DED178" s="1381"/>
      <c r="DEE178" s="1381"/>
      <c r="DEF178" s="1381"/>
      <c r="DEG178" s="1381"/>
      <c r="DEH178" s="1381"/>
      <c r="DEI178" s="1381"/>
      <c r="DEJ178" s="1381"/>
      <c r="DEK178" s="1381"/>
      <c r="DEL178" s="1381"/>
      <c r="DGY178" s="1378"/>
      <c r="DGZ178" s="1378"/>
      <c r="DHA178" s="1378"/>
      <c r="DHB178" s="1378"/>
      <c r="DHC178" s="1378"/>
      <c r="DHD178" s="1378"/>
      <c r="DHE178" s="1378"/>
      <c r="DHF178" s="1378"/>
      <c r="DHG178" s="1378"/>
      <c r="DHH178" s="1378"/>
      <c r="DHJ178" s="1381"/>
      <c r="DHK178" s="1381"/>
      <c r="DHL178" s="1381"/>
      <c r="DHM178" s="1381"/>
      <c r="DHN178" s="1381"/>
      <c r="DHO178" s="1381"/>
      <c r="DHP178" s="1381"/>
      <c r="DHQ178" s="1381"/>
      <c r="DHR178" s="1381"/>
      <c r="DHS178" s="1381"/>
      <c r="DHT178" s="1381"/>
      <c r="DKG178" s="1378"/>
      <c r="DKH178" s="1378"/>
      <c r="DKI178" s="1378"/>
      <c r="DKJ178" s="1378"/>
      <c r="DKK178" s="1378"/>
      <c r="DKL178" s="1378"/>
      <c r="DKM178" s="1378"/>
      <c r="DKN178" s="1378"/>
      <c r="DKO178" s="1378"/>
      <c r="DKP178" s="1378"/>
      <c r="DKR178" s="1381"/>
      <c r="DKS178" s="1381"/>
      <c r="DKT178" s="1381"/>
      <c r="DKU178" s="1381"/>
      <c r="DKV178" s="1381"/>
      <c r="DKW178" s="1381"/>
      <c r="DKX178" s="1381"/>
      <c r="DKY178" s="1381"/>
      <c r="DKZ178" s="1381"/>
      <c r="DLA178" s="1381"/>
      <c r="DLB178" s="1381"/>
      <c r="DNO178" s="1378"/>
      <c r="DNP178" s="1378"/>
      <c r="DNQ178" s="1378"/>
      <c r="DNR178" s="1378"/>
      <c r="DNS178" s="1378"/>
      <c r="DNT178" s="1378"/>
      <c r="DNU178" s="1378"/>
      <c r="DNV178" s="1378"/>
      <c r="DNW178" s="1378"/>
      <c r="DNX178" s="1378"/>
      <c r="DNZ178" s="1381"/>
      <c r="DOA178" s="1381"/>
      <c r="DOB178" s="1381"/>
      <c r="DOC178" s="1381"/>
      <c r="DOD178" s="1381"/>
      <c r="DOE178" s="1381"/>
      <c r="DOF178" s="1381"/>
      <c r="DOG178" s="1381"/>
      <c r="DOH178" s="1381"/>
      <c r="DOI178" s="1381"/>
      <c r="DOJ178" s="1381"/>
      <c r="DRM178" s="1378"/>
      <c r="DRN178" s="1378"/>
      <c r="DRO178" s="1378"/>
      <c r="DRP178" s="1378"/>
      <c r="DRQ178" s="1378"/>
      <c r="DRR178" s="1378"/>
      <c r="DRS178" s="1378"/>
      <c r="DRT178" s="1378"/>
      <c r="DRU178" s="1378"/>
      <c r="DRV178" s="1378"/>
      <c r="DRX178" s="1381"/>
      <c r="DRY178" s="1381"/>
      <c r="DRZ178" s="1381"/>
      <c r="DSA178" s="1381"/>
      <c r="DSB178" s="1381"/>
      <c r="DSC178" s="1381"/>
      <c r="DSD178" s="1381"/>
      <c r="DSE178" s="1381"/>
      <c r="DSF178" s="1381"/>
      <c r="DSG178" s="1381"/>
      <c r="DSH178" s="1381"/>
      <c r="DVF178" s="226"/>
      <c r="DVG178" s="226"/>
      <c r="DVH178" s="226"/>
      <c r="DVI178" s="226"/>
      <c r="DVJ178" s="226"/>
      <c r="DVK178" s="226"/>
      <c r="DVL178" s="226"/>
      <c r="DVM178" s="226"/>
      <c r="DVN178" s="226"/>
      <c r="DVO178" s="226"/>
      <c r="DVP178" s="226"/>
      <c r="DVQ178" s="226"/>
      <c r="DVR178" s="226"/>
      <c r="DVS178" s="226"/>
      <c r="DVT178" s="226"/>
      <c r="DVU178" s="226"/>
      <c r="DVV178" s="226"/>
      <c r="DVW178" s="226"/>
      <c r="DVX178" s="226"/>
      <c r="DVY178" s="226"/>
      <c r="DVZ178" s="226"/>
      <c r="DWA178" s="226"/>
      <c r="DWB178" s="226"/>
      <c r="DWC178" s="226"/>
      <c r="DWD178" s="226"/>
      <c r="DWE178" s="226"/>
      <c r="DWF178" s="226"/>
      <c r="DWG178" s="226"/>
      <c r="DWH178" s="226"/>
      <c r="DWI178" s="226"/>
      <c r="DWJ178" s="226"/>
      <c r="DWK178" s="226"/>
      <c r="DWL178" s="226"/>
      <c r="DWM178" s="226"/>
      <c r="DWN178" s="226"/>
      <c r="DWO178" s="226"/>
      <c r="DWP178" s="226"/>
      <c r="DWQ178" s="226"/>
      <c r="DWR178" s="226"/>
      <c r="DWS178" s="226"/>
      <c r="DWT178" s="226"/>
      <c r="DWU178" s="226"/>
      <c r="DWV178" s="226"/>
      <c r="DWW178" s="226"/>
      <c r="DWX178" s="226"/>
      <c r="DWY178" s="226"/>
      <c r="DWZ178" s="226"/>
      <c r="DXA178" s="226"/>
      <c r="DXB178" s="226"/>
      <c r="DXC178" s="226"/>
      <c r="DXD178" s="226"/>
      <c r="DXE178" s="226"/>
      <c r="DXF178" s="226"/>
      <c r="DXG178" s="226"/>
      <c r="DXH178" s="226"/>
      <c r="DXI178" s="226"/>
      <c r="DXJ178" s="226"/>
      <c r="DXK178" s="226"/>
      <c r="DXL178" s="226"/>
      <c r="DXM178" s="226"/>
      <c r="DXN178" s="226"/>
      <c r="DXO178" s="226"/>
      <c r="DXP178" s="226"/>
      <c r="DXQ178" s="226"/>
      <c r="DXR178" s="226"/>
      <c r="DXS178" s="226"/>
      <c r="DXT178" s="226"/>
      <c r="DXU178" s="226"/>
      <c r="DXV178" s="226"/>
      <c r="DXW178" s="226"/>
      <c r="DXX178" s="226"/>
      <c r="DXY178" s="226"/>
      <c r="DXZ178" s="226"/>
      <c r="DYA178" s="226"/>
      <c r="DYB178" s="226"/>
      <c r="DYC178" s="226"/>
      <c r="DYD178" s="226"/>
      <c r="DYE178" s="226"/>
      <c r="DYF178" s="226"/>
      <c r="DYG178" s="226"/>
      <c r="DYH178" s="226"/>
      <c r="DYI178" s="1502"/>
      <c r="DYJ178" s="1602"/>
      <c r="DYK178" s="611"/>
      <c r="DYL178" s="1502"/>
      <c r="DYM178" s="1602"/>
      <c r="DYN178" s="611"/>
      <c r="DYO178" s="1502"/>
      <c r="DYP178" s="1602"/>
      <c r="DYQ178" s="611"/>
      <c r="DYR178" s="611"/>
      <c r="DYS178" s="1502"/>
      <c r="DYT178" s="1602"/>
      <c r="DYU178" s="611"/>
      <c r="DYV178" s="1502"/>
      <c r="DYW178" s="1602"/>
      <c r="DYX178" s="611"/>
      <c r="DYY178" s="1502"/>
      <c r="DYZ178" s="1602"/>
      <c r="DZA178" s="226"/>
      <c r="DZB178" s="226"/>
      <c r="DZC178" s="226"/>
      <c r="DZD178" s="226"/>
      <c r="DZE178" s="226"/>
      <c r="DZF178" s="226"/>
      <c r="DZG178" s="226"/>
      <c r="DZH178" s="226"/>
      <c r="DZI178" s="226"/>
      <c r="DZJ178" s="226"/>
      <c r="DZK178" s="226"/>
      <c r="DZL178" s="226"/>
      <c r="DZM178" s="226"/>
      <c r="DZN178" s="226"/>
      <c r="DZO178" s="226"/>
      <c r="DZP178" s="226"/>
      <c r="DZQ178" s="226"/>
      <c r="DZR178" s="226"/>
      <c r="DZS178" s="226"/>
      <c r="DZT178" s="226"/>
      <c r="DZU178" s="226"/>
      <c r="DZV178" s="226"/>
      <c r="DZW178" s="226"/>
      <c r="DZX178" s="226"/>
      <c r="DZY178" s="226"/>
      <c r="DZZ178" s="226"/>
      <c r="EAA178" s="226"/>
      <c r="EAB178" s="226"/>
      <c r="EAC178" s="226"/>
      <c r="EAD178" s="226"/>
      <c r="EAE178" s="226"/>
      <c r="EAF178" s="226"/>
      <c r="EAG178" s="226"/>
      <c r="EAH178" s="226"/>
      <c r="EAI178" s="226"/>
      <c r="EAJ178" s="226"/>
      <c r="EAK178" s="226"/>
      <c r="EAL178" s="226"/>
      <c r="EAM178" s="226"/>
      <c r="EAN178" s="226"/>
      <c r="EAO178" s="226"/>
      <c r="EAP178" s="226"/>
      <c r="EAQ178" s="226"/>
      <c r="EAR178" s="226"/>
      <c r="EAS178" s="226"/>
      <c r="EAT178" s="226"/>
      <c r="EAU178" s="226"/>
      <c r="EAV178" s="226"/>
      <c r="EAW178" s="226"/>
      <c r="EAX178" s="226"/>
      <c r="EAY178" s="226"/>
      <c r="EAZ178" s="226"/>
      <c r="EBA178" s="226"/>
      <c r="EBB178" s="226"/>
      <c r="EBC178" s="226"/>
      <c r="EBD178" s="226"/>
      <c r="EBE178" s="226"/>
      <c r="EBF178" s="226"/>
      <c r="EBG178" s="226"/>
      <c r="EBH178" s="226"/>
      <c r="EBI178" s="226"/>
      <c r="EBJ178" s="226"/>
      <c r="EBK178" s="226"/>
      <c r="EBL178" s="226"/>
      <c r="EBM178" s="226"/>
      <c r="EBN178" s="226"/>
      <c r="EBO178" s="226"/>
      <c r="EBP178" s="226"/>
      <c r="EBQ178" s="226"/>
      <c r="EBR178" s="226"/>
      <c r="EBS178" s="226"/>
      <c r="EBT178" s="226"/>
      <c r="EBU178" s="226"/>
      <c r="EBV178" s="226"/>
      <c r="EBW178" s="226"/>
      <c r="EBX178" s="226"/>
      <c r="EBY178" s="226"/>
      <c r="EBZ178" s="226"/>
      <c r="ECA178" s="226"/>
      <c r="ECB178" s="226"/>
      <c r="ECC178" s="226"/>
      <c r="ECD178" s="226"/>
      <c r="ECE178" s="226"/>
      <c r="ECF178" s="226"/>
      <c r="ECG178" s="1502"/>
      <c r="ECH178" s="1602"/>
      <c r="ECI178" s="611"/>
      <c r="ECJ178" s="1502"/>
      <c r="ECK178" s="1602"/>
      <c r="ECL178" s="611"/>
      <c r="ECM178" s="1502"/>
      <c r="ECN178" s="1602"/>
      <c r="ECO178" s="611"/>
      <c r="ECP178" s="611"/>
      <c r="ECQ178" s="1502"/>
      <c r="ECR178" s="1602"/>
      <c r="ECS178" s="611"/>
      <c r="ECT178" s="1502"/>
      <c r="ECU178" s="1602"/>
      <c r="ECV178" s="611"/>
      <c r="ECW178" s="1502"/>
      <c r="ECX178" s="1602"/>
      <c r="ECY178" s="226"/>
      <c r="ECZ178" s="226"/>
      <c r="EDA178" s="226"/>
      <c r="EDB178" s="226"/>
      <c r="EDC178" s="226"/>
      <c r="EDD178" s="226"/>
      <c r="EDE178" s="226"/>
      <c r="EDF178" s="226"/>
      <c r="EDG178" s="226"/>
      <c r="EDH178" s="226"/>
      <c r="EDI178" s="226"/>
      <c r="EDJ178" s="226"/>
      <c r="EDK178" s="226"/>
      <c r="EDL178" s="226"/>
      <c r="EDM178" s="226"/>
      <c r="EDN178" s="226"/>
      <c r="EDO178" s="226"/>
      <c r="EDP178" s="226"/>
      <c r="EDQ178" s="226"/>
      <c r="EDR178" s="1019"/>
      <c r="EDS178" s="1019"/>
      <c r="EDT178" s="1019"/>
      <c r="EDU178" s="1019"/>
      <c r="EDV178" s="1019"/>
      <c r="EDW178" s="1019"/>
      <c r="EDX178" s="1019"/>
      <c r="EDY178" s="1019"/>
      <c r="EDZ178" s="1019"/>
      <c r="EEA178" s="1019"/>
      <c r="EEB178" s="1019"/>
      <c r="EEC178" s="1019"/>
      <c r="EED178" s="1019"/>
      <c r="EEE178" s="1019"/>
      <c r="EEF178" s="1019"/>
      <c r="EEG178" s="1019"/>
      <c r="EEH178" s="1019"/>
      <c r="EEI178" s="1019"/>
      <c r="EEJ178" s="1019"/>
      <c r="EEK178" s="1019"/>
      <c r="EEL178" s="1019"/>
      <c r="EEM178" s="1019"/>
      <c r="EEN178" s="1019"/>
      <c r="EEO178" s="1019"/>
      <c r="EEP178" s="1019"/>
      <c r="EEQ178" s="1019"/>
      <c r="EER178" s="1019"/>
      <c r="EES178" s="1019"/>
      <c r="EET178" s="1019"/>
      <c r="EEU178" s="1019"/>
      <c r="EEV178" s="1019"/>
      <c r="EEW178" s="1019"/>
      <c r="EEX178" s="1019"/>
      <c r="EEY178" s="1019"/>
      <c r="EEZ178" s="1019"/>
      <c r="EFA178" s="1019"/>
      <c r="EFB178" s="1019"/>
      <c r="EFC178" s="1019"/>
      <c r="EFD178" s="1019"/>
      <c r="EFE178" s="1019"/>
      <c r="EFF178" s="1019"/>
      <c r="EFG178" s="1019"/>
      <c r="EFH178" s="1019"/>
      <c r="EFI178" s="1019"/>
      <c r="EFJ178" s="226"/>
      <c r="EFK178" s="226"/>
      <c r="EFL178" s="226"/>
      <c r="EFM178" s="226"/>
      <c r="EFN178" s="226"/>
      <c r="EFO178" s="226"/>
      <c r="EFP178" s="226"/>
      <c r="EFQ178" s="226"/>
      <c r="EFR178" s="226"/>
      <c r="EFS178" s="226"/>
      <c r="EFT178" s="226"/>
      <c r="EFU178" s="226"/>
      <c r="EFV178" s="226"/>
      <c r="EFW178" s="226"/>
      <c r="EFX178" s="226"/>
      <c r="EFY178" s="226"/>
      <c r="EFZ178" s="226"/>
      <c r="EGA178" s="226"/>
      <c r="EGB178" s="226"/>
      <c r="EGC178" s="226"/>
      <c r="EGD178" s="226"/>
      <c r="EGE178" s="226"/>
      <c r="EGF178" s="226"/>
      <c r="EGG178" s="226"/>
      <c r="EGH178" s="226"/>
      <c r="EGI178" s="226"/>
      <c r="EGJ178" s="226"/>
      <c r="EGK178" s="226"/>
      <c r="EGL178" s="226"/>
      <c r="EGM178" s="226"/>
      <c r="EGN178" s="226"/>
      <c r="EGO178" s="226"/>
      <c r="EGP178" s="226"/>
      <c r="EGQ178" s="226"/>
      <c r="EGR178" s="226"/>
      <c r="EGS178" s="226"/>
      <c r="EGT178" s="226"/>
      <c r="EGU178" s="226"/>
      <c r="EGV178" s="226"/>
      <c r="EGW178" s="226"/>
      <c r="EGX178" s="226"/>
      <c r="EGY178" s="226"/>
      <c r="EGZ178" s="226"/>
      <c r="EHA178" s="226"/>
      <c r="EHB178" s="226"/>
      <c r="EHC178" s="226"/>
      <c r="EHD178" s="226"/>
      <c r="EHE178" s="226"/>
      <c r="EHF178" s="226"/>
      <c r="EHG178" s="226"/>
      <c r="EHH178" s="226"/>
      <c r="EHI178" s="226"/>
      <c r="EHJ178" s="226"/>
      <c r="EHK178" s="226"/>
      <c r="EHL178" s="226"/>
      <c r="EHM178" s="226"/>
      <c r="EHN178" s="226"/>
      <c r="EHO178" s="226"/>
      <c r="EHP178" s="226"/>
      <c r="EHQ178" s="226"/>
      <c r="EHR178" s="226"/>
      <c r="EHS178" s="226"/>
      <c r="EHT178" s="226"/>
      <c r="EHU178" s="226"/>
      <c r="EHV178" s="226"/>
      <c r="EHW178" s="226"/>
      <c r="EHX178" s="226"/>
      <c r="EHY178" s="1502"/>
      <c r="EHZ178" s="1602"/>
      <c r="EIA178" s="611"/>
      <c r="EIB178" s="1502"/>
      <c r="EIC178" s="1602"/>
      <c r="EID178" s="611"/>
      <c r="EIE178" s="1502"/>
      <c r="EIF178" s="1602"/>
      <c r="EIG178" s="611"/>
      <c r="EIH178" s="611"/>
      <c r="EII178" s="1502"/>
      <c r="EIJ178" s="1602"/>
      <c r="EIK178" s="611"/>
      <c r="EIL178" s="1502"/>
      <c r="EIM178" s="1602"/>
      <c r="EIN178" s="611"/>
      <c r="EIO178" s="1502"/>
      <c r="EIP178" s="1602"/>
      <c r="EIQ178" s="226"/>
      <c r="EIR178" s="226"/>
      <c r="EIS178" s="226"/>
      <c r="EIT178" s="226"/>
      <c r="EIU178" s="226"/>
      <c r="EIV178" s="226"/>
      <c r="EIW178" s="226"/>
      <c r="EIX178" s="226"/>
      <c r="EIY178" s="226"/>
      <c r="EIZ178" s="226"/>
      <c r="EJA178" s="226"/>
      <c r="EJB178" s="226"/>
      <c r="EJC178" s="226"/>
      <c r="EJD178" s="226"/>
      <c r="EJE178" s="226"/>
      <c r="EJF178" s="226"/>
      <c r="EJG178" s="226"/>
      <c r="EJH178" s="226"/>
      <c r="EJI178" s="226"/>
      <c r="EJJ178" s="226"/>
      <c r="EJK178" s="226"/>
      <c r="EJL178" s="226"/>
      <c r="EJM178" s="226"/>
      <c r="EJN178" s="226"/>
      <c r="EJO178" s="226"/>
      <c r="EJP178" s="226"/>
      <c r="EJQ178" s="226"/>
      <c r="ENM178" s="1378"/>
      <c r="ENN178" s="1378"/>
      <c r="ENO178" s="1378"/>
      <c r="ENP178" s="1378"/>
      <c r="ENQ178" s="1378"/>
      <c r="ENR178" s="1378"/>
      <c r="ENS178" s="1378"/>
      <c r="ENT178" s="1378"/>
      <c r="ENU178" s="1378"/>
      <c r="ENV178" s="1378"/>
      <c r="ENX178" s="1381"/>
      <c r="ENY178" s="1381"/>
      <c r="ENZ178" s="1381"/>
      <c r="EOA178" s="1381"/>
      <c r="EOB178" s="1381"/>
      <c r="EOC178" s="1381"/>
      <c r="EOD178" s="1381"/>
      <c r="EOE178" s="1381"/>
      <c r="EOF178" s="1381"/>
      <c r="EOG178" s="1381"/>
      <c r="EOH178" s="1381"/>
      <c r="EQE178" s="1378"/>
      <c r="EQF178" s="1378"/>
      <c r="EQG178" s="1378"/>
      <c r="EQH178" s="1378"/>
      <c r="EQI178" s="1378"/>
      <c r="EQJ178" s="1378"/>
      <c r="EQK178" s="1378"/>
      <c r="EQL178" s="1378"/>
      <c r="EQM178" s="1378"/>
      <c r="EQN178" s="1378"/>
      <c r="EQP178" s="1381"/>
      <c r="EQQ178" s="1381"/>
      <c r="EQR178" s="1381"/>
      <c r="EQS178" s="1381"/>
      <c r="EQT178" s="1381"/>
      <c r="EQU178" s="1381"/>
      <c r="EQV178" s="1381"/>
      <c r="EQW178" s="1381"/>
      <c r="EQX178" s="1381"/>
      <c r="EQY178" s="1381"/>
      <c r="EQZ178" s="1381"/>
    </row>
    <row r="179" spans="8:3879" ht="15" customHeight="1">
      <c r="AUI179" s="1367"/>
      <c r="AUJ179" s="1367"/>
      <c r="AUK179" s="1367"/>
      <c r="AUL179" s="1367"/>
      <c r="AUM179" s="1367"/>
      <c r="AUN179" s="1367"/>
      <c r="AUO179" s="1367"/>
      <c r="AUP179" s="1367"/>
      <c r="AUQ179" s="1367"/>
      <c r="AUR179" s="1367"/>
      <c r="AUS179" s="1367"/>
      <c r="AUT179" s="1367"/>
      <c r="AUU179" s="1367"/>
      <c r="AUV179" s="1367"/>
      <c r="AUW179" s="1367"/>
      <c r="AUX179" s="1367"/>
      <c r="AUY179" s="1367"/>
      <c r="AUZ179" s="1367"/>
      <c r="AVA179" s="1367"/>
      <c r="AVB179" s="1367"/>
      <c r="AVC179" s="1367"/>
      <c r="AVD179" s="1367"/>
      <c r="AVP179" s="868"/>
      <c r="AVQ179" s="868"/>
      <c r="AVR179" s="868"/>
      <c r="AVS179" s="868"/>
      <c r="AVT179" s="868"/>
      <c r="AVU179" s="868"/>
      <c r="AVV179" s="868"/>
      <c r="AVW179" s="868"/>
      <c r="AVX179" s="868"/>
      <c r="AVY179" s="868"/>
      <c r="AVZ179" s="868"/>
      <c r="AWA179" s="868"/>
      <c r="AWB179" s="868"/>
      <c r="AWC179" s="868"/>
      <c r="AWD179" s="868"/>
      <c r="AWE179" s="868"/>
      <c r="AWF179" s="868"/>
      <c r="AWG179" s="868"/>
      <c r="AWH179" s="868"/>
      <c r="AWI179" s="868"/>
      <c r="AWJ179" s="868"/>
      <c r="AWK179" s="868"/>
      <c r="AWL179" s="868"/>
      <c r="AWM179" s="868"/>
      <c r="AWN179" s="868"/>
      <c r="AWO179" s="868"/>
      <c r="AWP179" s="868"/>
      <c r="AWQ179" s="868"/>
      <c r="AWR179" s="868"/>
      <c r="AWS179" s="868"/>
      <c r="AWT179" s="868"/>
      <c r="AWU179" s="868"/>
      <c r="AWV179" s="868"/>
      <c r="AWW179" s="868"/>
      <c r="AWX179" s="868"/>
      <c r="AWY179" s="868"/>
      <c r="AWZ179" s="868"/>
      <c r="AXQ179" s="868"/>
      <c r="AXR179" s="868"/>
      <c r="AXS179" s="868"/>
      <c r="AXT179" s="868"/>
      <c r="AXU179" s="868"/>
      <c r="AXV179" s="868"/>
      <c r="AXW179" s="868"/>
      <c r="AXX179" s="868"/>
      <c r="AXY179" s="868"/>
      <c r="AXZ179" s="868"/>
      <c r="AYA179" s="868"/>
      <c r="AYB179" s="868"/>
      <c r="AYC179" s="868"/>
      <c r="AYD179" s="868"/>
      <c r="AYE179" s="868"/>
      <c r="AYF179" s="868"/>
      <c r="AYG179" s="868"/>
      <c r="AYH179" s="868"/>
      <c r="AYI179" s="868"/>
      <c r="AYJ179" s="868"/>
      <c r="AYK179" s="868"/>
      <c r="AYL179" s="868"/>
      <c r="AYM179" s="868"/>
      <c r="DVF179" s="226"/>
      <c r="DVG179" s="226"/>
      <c r="DVH179" s="226"/>
      <c r="DVI179" s="226"/>
      <c r="DVJ179" s="226"/>
      <c r="DVK179" s="226"/>
      <c r="DVL179" s="226"/>
      <c r="DVM179" s="226"/>
      <c r="DVN179" s="226"/>
      <c r="DVO179" s="226"/>
      <c r="DVP179" s="226"/>
      <c r="DVQ179" s="226"/>
      <c r="DVR179" s="226"/>
      <c r="DVS179" s="226"/>
      <c r="DVT179" s="226"/>
      <c r="DVU179" s="226"/>
      <c r="DVV179" s="226"/>
      <c r="DVW179" s="226"/>
      <c r="DVX179" s="226"/>
      <c r="DVY179" s="226"/>
      <c r="DVZ179" s="226"/>
      <c r="DWA179" s="226"/>
      <c r="DWB179" s="226"/>
      <c r="DWC179" s="226"/>
      <c r="DWD179" s="226"/>
      <c r="DWE179" s="226"/>
      <c r="DWF179" s="226"/>
      <c r="DWG179" s="226"/>
      <c r="DWH179" s="226"/>
      <c r="DWI179" s="226"/>
      <c r="DWJ179" s="226"/>
      <c r="DWK179" s="226"/>
      <c r="DWL179" s="226"/>
      <c r="DWM179" s="226"/>
      <c r="DWN179" s="226"/>
      <c r="DWO179" s="226"/>
      <c r="DWP179" s="226"/>
      <c r="DWQ179" s="226"/>
      <c r="DWR179" s="226"/>
      <c r="DWS179" s="226"/>
      <c r="DWT179" s="226"/>
      <c r="DWU179" s="226"/>
      <c r="DWV179" s="226"/>
      <c r="DWW179" s="226"/>
      <c r="DWX179" s="226"/>
      <c r="DWY179" s="226"/>
      <c r="DWZ179" s="226"/>
      <c r="DXA179" s="226"/>
      <c r="DXB179" s="226"/>
      <c r="DXC179" s="226"/>
      <c r="DXD179" s="226"/>
      <c r="DXE179" s="226"/>
      <c r="DXF179" s="226"/>
      <c r="DXG179" s="226"/>
      <c r="DXH179" s="226"/>
      <c r="DXI179" s="226"/>
      <c r="DXJ179" s="226"/>
      <c r="DXK179" s="226"/>
      <c r="DXL179" s="226"/>
      <c r="DXM179" s="226"/>
      <c r="DXN179" s="226"/>
      <c r="DXO179" s="226"/>
      <c r="DXP179" s="226"/>
      <c r="DXQ179" s="226"/>
      <c r="DXR179" s="226"/>
      <c r="DXS179" s="226"/>
      <c r="DXT179" s="226"/>
      <c r="DXU179" s="226"/>
      <c r="DXV179" s="226"/>
      <c r="DXW179" s="226"/>
      <c r="DXX179" s="226"/>
      <c r="DXY179" s="226"/>
      <c r="DXZ179" s="226"/>
      <c r="DYA179" s="226"/>
      <c r="DYB179" s="226"/>
      <c r="DYC179" s="226"/>
      <c r="DYD179" s="226"/>
      <c r="DYE179" s="226"/>
      <c r="DYF179" s="226"/>
      <c r="DYG179" s="226"/>
      <c r="DYH179" s="226"/>
      <c r="DYI179" s="1502"/>
      <c r="DYJ179" s="1602"/>
      <c r="DYK179" s="611"/>
      <c r="DYL179" s="1502"/>
      <c r="DYM179" s="1602"/>
      <c r="DYN179" s="611"/>
      <c r="DYO179" s="1502"/>
      <c r="DYP179" s="1602"/>
      <c r="DYQ179" s="611"/>
      <c r="DYR179" s="611"/>
      <c r="DYS179" s="1502"/>
      <c r="DYT179" s="1602"/>
      <c r="DYU179" s="611"/>
      <c r="DYV179" s="1502"/>
      <c r="DYW179" s="1602"/>
      <c r="DYX179" s="611"/>
      <c r="DYY179" s="1502"/>
      <c r="DYZ179" s="1602"/>
      <c r="DZA179" s="226"/>
      <c r="DZB179" s="226"/>
      <c r="DZC179" s="226"/>
      <c r="DZD179" s="226"/>
      <c r="DZE179" s="226"/>
      <c r="DZF179" s="226"/>
      <c r="DZG179" s="226"/>
      <c r="DZH179" s="226"/>
      <c r="DZI179" s="226"/>
      <c r="DZJ179" s="226"/>
      <c r="DZK179" s="226"/>
      <c r="DZL179" s="226"/>
      <c r="DZM179" s="226"/>
      <c r="DZN179" s="226"/>
      <c r="DZO179" s="226"/>
      <c r="DZP179" s="226"/>
      <c r="DZQ179" s="226"/>
      <c r="DZR179" s="226"/>
      <c r="DZS179" s="226"/>
      <c r="DZT179" s="226"/>
      <c r="DZU179" s="226"/>
      <c r="DZV179" s="226"/>
      <c r="DZW179" s="226"/>
      <c r="DZX179" s="226"/>
      <c r="DZY179" s="226"/>
      <c r="DZZ179" s="226"/>
      <c r="EAA179" s="226"/>
      <c r="EAB179" s="226"/>
      <c r="EAC179" s="226"/>
      <c r="EAD179" s="226"/>
      <c r="EAE179" s="226"/>
      <c r="EAF179" s="226"/>
      <c r="EAG179" s="226"/>
      <c r="EAH179" s="226"/>
      <c r="EAI179" s="226"/>
      <c r="EAJ179" s="226"/>
      <c r="EAK179" s="226"/>
      <c r="EAL179" s="226"/>
      <c r="EAM179" s="226"/>
      <c r="EAN179" s="226"/>
      <c r="EAO179" s="226"/>
      <c r="EAP179" s="226"/>
      <c r="EAQ179" s="226"/>
      <c r="EAR179" s="226"/>
      <c r="EAS179" s="226"/>
      <c r="EAT179" s="226"/>
      <c r="EAU179" s="226"/>
      <c r="EAV179" s="226"/>
      <c r="EAW179" s="226"/>
      <c r="EAX179" s="226"/>
      <c r="EAY179" s="226"/>
      <c r="EAZ179" s="226"/>
      <c r="EBA179" s="226"/>
      <c r="EBB179" s="226"/>
      <c r="EBC179" s="226"/>
      <c r="EBD179" s="226"/>
      <c r="EBE179" s="226"/>
      <c r="EBF179" s="226"/>
      <c r="EBG179" s="226"/>
      <c r="EBH179" s="226"/>
      <c r="EBI179" s="226"/>
      <c r="EBJ179" s="226"/>
      <c r="EBK179" s="226"/>
      <c r="EBL179" s="226"/>
      <c r="EBM179" s="226"/>
      <c r="EBN179" s="226"/>
      <c r="EBO179" s="226"/>
      <c r="EBP179" s="226"/>
      <c r="EBQ179" s="226"/>
      <c r="EBR179" s="226"/>
      <c r="EBS179" s="226"/>
      <c r="EBT179" s="226"/>
      <c r="EBU179" s="226"/>
      <c r="EBV179" s="226"/>
      <c r="EBW179" s="226"/>
      <c r="EBX179" s="226"/>
      <c r="EBY179" s="226"/>
      <c r="EBZ179" s="226"/>
      <c r="ECA179" s="226"/>
      <c r="ECB179" s="226"/>
      <c r="ECC179" s="226"/>
      <c r="ECD179" s="226"/>
      <c r="ECE179" s="226"/>
      <c r="ECF179" s="226"/>
      <c r="ECG179" s="1502"/>
      <c r="ECH179" s="1602"/>
      <c r="ECI179" s="611"/>
      <c r="ECJ179" s="1502"/>
      <c r="ECK179" s="1602"/>
      <c r="ECL179" s="611"/>
      <c r="ECM179" s="1502"/>
      <c r="ECN179" s="1602"/>
      <c r="ECO179" s="611"/>
      <c r="ECP179" s="611"/>
      <c r="ECQ179" s="1502"/>
      <c r="ECR179" s="1602"/>
      <c r="ECS179" s="611"/>
      <c r="ECT179" s="1502"/>
      <c r="ECU179" s="1602"/>
      <c r="ECV179" s="611"/>
      <c r="ECW179" s="1502"/>
      <c r="ECX179" s="1602"/>
      <c r="ECY179" s="226"/>
      <c r="ECZ179" s="226"/>
      <c r="EDA179" s="226"/>
      <c r="EDB179" s="226"/>
      <c r="EDC179" s="226"/>
      <c r="EDD179" s="226"/>
      <c r="EDE179" s="226"/>
      <c r="EDF179" s="226"/>
      <c r="EDG179" s="226"/>
      <c r="EDH179" s="226"/>
      <c r="EDI179" s="226"/>
      <c r="EDJ179" s="226"/>
      <c r="EDK179" s="226"/>
      <c r="EDL179" s="226"/>
      <c r="EDM179" s="226"/>
      <c r="EDN179" s="226"/>
      <c r="EDO179" s="226"/>
      <c r="EDP179" s="226"/>
      <c r="EDQ179" s="226"/>
      <c r="EDR179" s="1019"/>
      <c r="EDS179" s="1019"/>
      <c r="EDT179" s="1019"/>
      <c r="EDU179" s="1019"/>
      <c r="EDV179" s="1019"/>
      <c r="EDW179" s="1019"/>
      <c r="EDX179" s="1019"/>
      <c r="EDY179" s="1019"/>
      <c r="EDZ179" s="1019"/>
      <c r="EEA179" s="1019"/>
      <c r="EEB179" s="1019"/>
      <c r="EEC179" s="1019"/>
      <c r="EED179" s="1019"/>
      <c r="EEE179" s="1019"/>
      <c r="EEF179" s="1019"/>
      <c r="EEG179" s="1019"/>
      <c r="EEH179" s="1019"/>
      <c r="EEI179" s="1019"/>
      <c r="EEJ179" s="1019"/>
      <c r="EEK179" s="1019"/>
      <c r="EEL179" s="1019"/>
      <c r="EEM179" s="1019"/>
      <c r="EEN179" s="1019"/>
      <c r="EEO179" s="1019"/>
      <c r="EEP179" s="1019"/>
      <c r="EEQ179" s="1019"/>
      <c r="EER179" s="1019"/>
      <c r="EES179" s="1019"/>
      <c r="EET179" s="1019"/>
      <c r="EEU179" s="1019"/>
      <c r="EEV179" s="1019"/>
      <c r="EEW179" s="1019"/>
      <c r="EEX179" s="1019"/>
      <c r="EEY179" s="1019"/>
      <c r="EEZ179" s="1019"/>
      <c r="EFA179" s="1019"/>
      <c r="EFB179" s="1019"/>
      <c r="EFC179" s="1019"/>
      <c r="EFD179" s="1019"/>
      <c r="EFE179" s="1019"/>
      <c r="EFF179" s="1019"/>
      <c r="EFG179" s="1019"/>
      <c r="EFH179" s="1019"/>
      <c r="EFI179" s="1019"/>
      <c r="EFJ179" s="226"/>
      <c r="EFK179" s="226"/>
      <c r="EFL179" s="226"/>
      <c r="EFM179" s="226"/>
      <c r="EFN179" s="226"/>
      <c r="EFO179" s="226"/>
      <c r="EFP179" s="226"/>
      <c r="EFQ179" s="226"/>
      <c r="EFR179" s="226"/>
      <c r="EFS179" s="226"/>
      <c r="EFT179" s="226"/>
      <c r="EFU179" s="226"/>
      <c r="EFV179" s="226"/>
      <c r="EFW179" s="226"/>
      <c r="EFX179" s="226"/>
      <c r="EFY179" s="226"/>
      <c r="EFZ179" s="226"/>
      <c r="EGA179" s="226"/>
      <c r="EGB179" s="226"/>
      <c r="EGC179" s="226"/>
      <c r="EGD179" s="226"/>
      <c r="EGE179" s="226"/>
      <c r="EGF179" s="226"/>
      <c r="EGG179" s="226"/>
      <c r="EGH179" s="226"/>
      <c r="EGI179" s="226"/>
      <c r="EGJ179" s="226"/>
      <c r="EGK179" s="226"/>
      <c r="EGL179" s="226"/>
      <c r="EGM179" s="226"/>
      <c r="EGN179" s="226"/>
      <c r="EGO179" s="226"/>
      <c r="EGP179" s="226"/>
      <c r="EGQ179" s="226"/>
      <c r="EGR179" s="226"/>
      <c r="EGS179" s="226"/>
      <c r="EGT179" s="226"/>
      <c r="EGU179" s="226"/>
      <c r="EGV179" s="226"/>
      <c r="EGW179" s="226"/>
      <c r="EGX179" s="226"/>
      <c r="EGY179" s="226"/>
      <c r="EGZ179" s="226"/>
      <c r="EHA179" s="226"/>
      <c r="EHB179" s="226"/>
      <c r="EHC179" s="226"/>
      <c r="EHD179" s="226"/>
      <c r="EHE179" s="226"/>
      <c r="EHF179" s="226"/>
      <c r="EHG179" s="226"/>
      <c r="EHH179" s="226"/>
      <c r="EHI179" s="226"/>
      <c r="EHJ179" s="226"/>
      <c r="EHK179" s="226"/>
      <c r="EHL179" s="226"/>
      <c r="EHM179" s="226"/>
      <c r="EHN179" s="226"/>
      <c r="EHO179" s="226"/>
      <c r="EHP179" s="226"/>
      <c r="EHQ179" s="226"/>
      <c r="EHR179" s="226"/>
      <c r="EHS179" s="226"/>
      <c r="EHT179" s="226"/>
      <c r="EHU179" s="226"/>
      <c r="EHV179" s="226"/>
      <c r="EHW179" s="226"/>
      <c r="EHX179" s="226"/>
      <c r="EHY179" s="1502"/>
      <c r="EHZ179" s="1602"/>
      <c r="EIA179" s="611"/>
      <c r="EIB179" s="1502"/>
      <c r="EIC179" s="1602"/>
      <c r="EID179" s="611"/>
      <c r="EIE179" s="1502"/>
      <c r="EIF179" s="1602"/>
      <c r="EIG179" s="611"/>
      <c r="EIH179" s="611"/>
      <c r="EII179" s="1502"/>
      <c r="EIJ179" s="1602"/>
      <c r="EIK179" s="611"/>
      <c r="EIL179" s="1502"/>
      <c r="EIM179" s="1602"/>
      <c r="EIN179" s="611"/>
      <c r="EIO179" s="1502"/>
      <c r="EIP179" s="1602"/>
      <c r="EIQ179" s="226"/>
      <c r="EIR179" s="226"/>
      <c r="EIS179" s="226"/>
      <c r="EIT179" s="226"/>
      <c r="EIU179" s="226"/>
      <c r="EIV179" s="226"/>
      <c r="EIW179" s="226"/>
      <c r="EIX179" s="226"/>
      <c r="EIY179" s="226"/>
      <c r="EIZ179" s="226"/>
      <c r="EJA179" s="226"/>
      <c r="EJB179" s="226"/>
      <c r="EJC179" s="226"/>
      <c r="EJD179" s="226"/>
      <c r="EJE179" s="226"/>
      <c r="EJF179" s="226"/>
      <c r="EJG179" s="226"/>
      <c r="EJH179" s="226"/>
      <c r="EJI179" s="226"/>
      <c r="EJJ179" s="226"/>
      <c r="EJK179" s="226"/>
      <c r="EJL179" s="226"/>
      <c r="EJM179" s="226"/>
      <c r="EJN179" s="226"/>
      <c r="EJO179" s="226"/>
      <c r="EJP179" s="226"/>
      <c r="EJQ179" s="226"/>
    </row>
    <row r="180" spans="8:3879" ht="15" customHeight="1">
      <c r="H180" s="890"/>
      <c r="I180" s="891"/>
      <c r="J180" s="891"/>
      <c r="K180" s="891"/>
      <c r="L180" s="891"/>
      <c r="M180" s="891"/>
      <c r="N180" s="891"/>
      <c r="O180" s="891"/>
      <c r="P180" s="891"/>
      <c r="Q180" s="891"/>
      <c r="R180" s="891"/>
      <c r="S180" s="891"/>
      <c r="T180" s="891"/>
      <c r="U180" s="891"/>
      <c r="V180" s="891"/>
      <c r="W180" s="891"/>
      <c r="X180" s="891"/>
      <c r="Y180" s="891"/>
      <c r="Z180" s="891"/>
      <c r="AA180" s="891"/>
      <c r="AB180" s="891"/>
      <c r="AC180" s="891"/>
      <c r="AD180" s="891"/>
      <c r="AE180" s="891"/>
      <c r="AF180" s="891"/>
      <c r="AG180" s="891"/>
      <c r="AH180" s="891"/>
      <c r="AI180" s="891"/>
      <c r="AJ180" s="892"/>
      <c r="BA180" s="1376" t="str">
        <f ca="1">INDIRECT(ADDRESS(BA194,Dev!$CY$154,,,Table!$A$1))</f>
        <v>PRLTap-001</v>
      </c>
      <c r="BB180" s="1376"/>
      <c r="BC180" s="1376"/>
      <c r="BD180" s="1376"/>
      <c r="BE180" s="1376"/>
      <c r="BF180" s="1376"/>
      <c r="BG180" s="1376"/>
      <c r="BH180" s="1376"/>
      <c r="BI180" s="1376"/>
      <c r="BJ180" s="1376"/>
      <c r="BK180" s="1376"/>
      <c r="BL180" s="1376"/>
      <c r="BM180" s="1376"/>
      <c r="BN180" s="1376"/>
      <c r="BO180" s="1376"/>
      <c r="BP180" s="1376"/>
      <c r="BQ180" s="1376"/>
      <c r="BR180" s="1376"/>
      <c r="BS180" s="1376"/>
      <c r="BT180" s="1376"/>
      <c r="BU180" s="1376"/>
      <c r="BV180" s="1376"/>
      <c r="CM180" s="1376" t="str">
        <f ca="1">INDIRECT(ADDRESS(CM194,Dev!$CY$154,,,Table!$A$1))</f>
        <v>PRLTap-002</v>
      </c>
      <c r="CN180" s="1376"/>
      <c r="CO180" s="1376"/>
      <c r="CP180" s="1376"/>
      <c r="CQ180" s="1376"/>
      <c r="CR180" s="1376"/>
      <c r="CS180" s="1376"/>
      <c r="CT180" s="1376"/>
      <c r="CU180" s="1376"/>
      <c r="CV180" s="1376"/>
      <c r="CW180" s="1376"/>
      <c r="CX180" s="1376"/>
      <c r="CY180" s="1376"/>
      <c r="CZ180" s="1376"/>
      <c r="DA180" s="1376"/>
      <c r="DB180" s="1376"/>
      <c r="DC180" s="1376"/>
      <c r="DD180" s="1376"/>
      <c r="DE180" s="1376"/>
      <c r="DF180" s="1376"/>
      <c r="DG180" s="1376"/>
      <c r="DH180" s="1376"/>
      <c r="EO180" s="1376" t="str">
        <f ca="1">INDIRECT(ADDRESS(EO194,Dev!$CY$154,,,Table!$A$1))</f>
        <v>PRLTap-003</v>
      </c>
      <c r="EP180" s="1376"/>
      <c r="EQ180" s="1376"/>
      <c r="ER180" s="1376"/>
      <c r="ES180" s="1376"/>
      <c r="ET180" s="1376"/>
      <c r="EU180" s="1376"/>
      <c r="EV180" s="1376"/>
      <c r="EW180" s="1376"/>
      <c r="EX180" s="1376"/>
      <c r="EY180" s="1376"/>
      <c r="EZ180" s="1376"/>
      <c r="FA180" s="1376"/>
      <c r="FB180" s="1376"/>
      <c r="FC180" s="1376"/>
      <c r="FD180" s="1376"/>
      <c r="FE180" s="1376"/>
      <c r="FF180" s="1376"/>
      <c r="FG180" s="1376"/>
      <c r="FH180" s="1376"/>
      <c r="FI180" s="1376"/>
      <c r="FJ180" s="1376"/>
      <c r="GQ180" s="1376" t="str">
        <f ca="1">INDIRECT(ADDRESS(GQ194,Dev!$CY$154,,,Table!$A$1))</f>
        <v>PRLTap-004</v>
      </c>
      <c r="GR180" s="1376"/>
      <c r="GS180" s="1376"/>
      <c r="GT180" s="1376"/>
      <c r="GU180" s="1376"/>
      <c r="GV180" s="1376"/>
      <c r="GW180" s="1376"/>
      <c r="GX180" s="1376"/>
      <c r="GY180" s="1376"/>
      <c r="GZ180" s="1376"/>
      <c r="HA180" s="1376"/>
      <c r="HB180" s="1376"/>
      <c r="HC180" s="1376"/>
      <c r="HD180" s="1376"/>
      <c r="HE180" s="1376"/>
      <c r="HF180" s="1376"/>
      <c r="HG180" s="1376"/>
      <c r="HH180" s="1376"/>
      <c r="HI180" s="1376"/>
      <c r="HJ180" s="1376"/>
      <c r="HK180" s="1376"/>
      <c r="HL180" s="1376"/>
      <c r="IS180" s="1376" t="str">
        <f ca="1">INDIRECT(ADDRESS(IS194,Dev!$CY$154,,,Table!$A$1))</f>
        <v>PRLTap-005</v>
      </c>
      <c r="IT180" s="1376"/>
      <c r="IU180" s="1376"/>
      <c r="IV180" s="1376"/>
      <c r="IW180" s="1376"/>
      <c r="IX180" s="1376"/>
      <c r="IY180" s="1376"/>
      <c r="IZ180" s="1376"/>
      <c r="JA180" s="1376"/>
      <c r="JB180" s="1376"/>
      <c r="JC180" s="1376"/>
      <c r="JD180" s="1376"/>
      <c r="JE180" s="1376"/>
      <c r="JF180" s="1376"/>
      <c r="JG180" s="1376"/>
      <c r="JH180" s="1376"/>
      <c r="JI180" s="1376"/>
      <c r="JJ180" s="1376"/>
      <c r="JK180" s="1376"/>
      <c r="JL180" s="1376"/>
      <c r="JM180" s="1376"/>
      <c r="JN180" s="1376"/>
      <c r="KU180" s="1376" t="str">
        <f ca="1">INDIRECT(ADDRESS(KU194,Dev!$CY$154,,,Table!$A$1))</f>
        <v>PRLTap-006</v>
      </c>
      <c r="KV180" s="1376"/>
      <c r="KW180" s="1376"/>
      <c r="KX180" s="1376"/>
      <c r="KY180" s="1376"/>
      <c r="KZ180" s="1376"/>
      <c r="LA180" s="1376"/>
      <c r="LB180" s="1376"/>
      <c r="LC180" s="1376"/>
      <c r="LD180" s="1376"/>
      <c r="LE180" s="1376"/>
      <c r="LF180" s="1376"/>
      <c r="LG180" s="1376"/>
      <c r="LH180" s="1376"/>
      <c r="LI180" s="1376"/>
      <c r="LJ180" s="1376"/>
      <c r="LK180" s="1376"/>
      <c r="LL180" s="1376"/>
      <c r="LM180" s="1376"/>
      <c r="LN180" s="1376"/>
      <c r="LO180" s="1376"/>
      <c r="LP180" s="1376"/>
      <c r="MW180" s="1376" t="str">
        <f ca="1">INDIRECT(ADDRESS(MW194,Dev!$CY$154,,,Table!$A$1))</f>
        <v>PRLTap-007</v>
      </c>
      <c r="MX180" s="1376"/>
      <c r="MY180" s="1376"/>
      <c r="MZ180" s="1376"/>
      <c r="NA180" s="1376"/>
      <c r="NB180" s="1376"/>
      <c r="NC180" s="1376"/>
      <c r="ND180" s="1376"/>
      <c r="NE180" s="1376"/>
      <c r="NF180" s="1376"/>
      <c r="NG180" s="1376"/>
      <c r="NH180" s="1376"/>
      <c r="NI180" s="1376"/>
      <c r="NJ180" s="1376"/>
      <c r="NK180" s="1376"/>
      <c r="NL180" s="1376"/>
      <c r="NM180" s="1376"/>
      <c r="NN180" s="1376"/>
      <c r="NO180" s="1376"/>
      <c r="NP180" s="1376"/>
      <c r="NQ180" s="1376"/>
      <c r="NR180" s="1376"/>
      <c r="OI180" s="1376" t="str">
        <f ca="1">INDIRECT(ADDRESS(OI194,Dev!$CY$154,,,Table!$A$1))</f>
        <v>PRLTap-008</v>
      </c>
      <c r="OJ180" s="1376"/>
      <c r="OK180" s="1376"/>
      <c r="OL180" s="1376"/>
      <c r="OM180" s="1376"/>
      <c r="ON180" s="1376"/>
      <c r="OO180" s="1376"/>
      <c r="OP180" s="1376"/>
      <c r="OQ180" s="1376"/>
      <c r="OR180" s="1376"/>
      <c r="OS180" s="1376"/>
      <c r="OT180" s="1376"/>
      <c r="OU180" s="1376"/>
      <c r="OV180" s="1376"/>
      <c r="OW180" s="1376"/>
      <c r="OX180" s="1376"/>
      <c r="OY180" s="1376"/>
      <c r="OZ180" s="1376"/>
      <c r="PA180" s="1376"/>
      <c r="PB180" s="1376"/>
      <c r="PC180" s="1376"/>
      <c r="PD180" s="1376"/>
      <c r="PU180" s="1376" t="str">
        <f ca="1">INDIRECT(ADDRESS(PU194,Dev!$CY$154,,,Table!$A$1))</f>
        <v>PRLTap-009</v>
      </c>
      <c r="PV180" s="1376"/>
      <c r="PW180" s="1376"/>
      <c r="PX180" s="1376"/>
      <c r="PY180" s="1376"/>
      <c r="PZ180" s="1376"/>
      <c r="QA180" s="1376"/>
      <c r="QB180" s="1376"/>
      <c r="QC180" s="1376"/>
      <c r="QD180" s="1376"/>
      <c r="QE180" s="1376"/>
      <c r="QF180" s="1376"/>
      <c r="QG180" s="1376"/>
      <c r="QH180" s="1376"/>
      <c r="QI180" s="1376"/>
      <c r="QJ180" s="1376"/>
      <c r="QK180" s="1376"/>
      <c r="QL180" s="1376"/>
      <c r="QM180" s="1376"/>
      <c r="QN180" s="1376"/>
      <c r="QO180" s="1376"/>
      <c r="QP180" s="1376"/>
      <c r="RW180" s="1376" t="str">
        <f ca="1">INDIRECT(ADDRESS(RW194,Dev!$CY$154,,,Table!$A$1))</f>
        <v>PRLTap-010</v>
      </c>
      <c r="RX180" s="1376"/>
      <c r="RY180" s="1376"/>
      <c r="RZ180" s="1376"/>
      <c r="SA180" s="1376"/>
      <c r="SB180" s="1376"/>
      <c r="SC180" s="1376"/>
      <c r="SD180" s="1376"/>
      <c r="SE180" s="1376"/>
      <c r="SF180" s="1376"/>
      <c r="SG180" s="1376"/>
      <c r="SH180" s="1376"/>
      <c r="SI180" s="1376"/>
      <c r="SJ180" s="1376"/>
      <c r="SK180" s="1376"/>
      <c r="SL180" s="1376"/>
      <c r="SM180" s="1376"/>
      <c r="SN180" s="1376"/>
      <c r="SO180" s="1376"/>
      <c r="SP180" s="1376"/>
      <c r="SQ180" s="1376"/>
      <c r="SR180" s="1376"/>
      <c r="TY180" s="1376" t="str">
        <f ca="1">INDIRECT(ADDRESS(TY194,Dev!$CY$154,,,Table!$A$1))</f>
        <v>PRLTap-011</v>
      </c>
      <c r="TZ180" s="1376"/>
      <c r="UA180" s="1376"/>
      <c r="UB180" s="1376"/>
      <c r="UC180" s="1376"/>
      <c r="UD180" s="1376"/>
      <c r="UE180" s="1376"/>
      <c r="UF180" s="1376"/>
      <c r="UG180" s="1376"/>
      <c r="UH180" s="1376"/>
      <c r="UI180" s="1376"/>
      <c r="UJ180" s="1376"/>
      <c r="UK180" s="1376"/>
      <c r="UL180" s="1376"/>
      <c r="UM180" s="1376"/>
      <c r="UN180" s="1376"/>
      <c r="UO180" s="1376"/>
      <c r="UP180" s="1376"/>
      <c r="UQ180" s="1376"/>
      <c r="UR180" s="1376"/>
      <c r="US180" s="1376"/>
      <c r="UT180" s="1376"/>
      <c r="WA180" s="1376" t="str">
        <f ca="1">INDIRECT(ADDRESS(WA194,Dev!$CY$154,,,Table!$A$1))</f>
        <v>PRLTap-012</v>
      </c>
      <c r="WB180" s="1376"/>
      <c r="WC180" s="1376"/>
      <c r="WD180" s="1376"/>
      <c r="WE180" s="1376"/>
      <c r="WF180" s="1376"/>
      <c r="WG180" s="1376"/>
      <c r="WH180" s="1376"/>
      <c r="WI180" s="1376"/>
      <c r="WJ180" s="1376"/>
      <c r="WK180" s="1376"/>
      <c r="WL180" s="1376"/>
      <c r="WM180" s="1376"/>
      <c r="WN180" s="1376"/>
      <c r="WO180" s="1376"/>
      <c r="WP180" s="1376"/>
      <c r="WQ180" s="1376"/>
      <c r="WR180" s="1376"/>
      <c r="WS180" s="1376"/>
      <c r="WT180" s="1376"/>
      <c r="WU180" s="1376"/>
      <c r="WV180" s="1376"/>
      <c r="YC180" s="1376" t="str">
        <f ca="1">INDIRECT(ADDRESS(YC194,Dev!$CY$154,,,Table!$A$1))</f>
        <v>PRLTap-013</v>
      </c>
      <c r="YD180" s="1376"/>
      <c r="YE180" s="1376"/>
      <c r="YF180" s="1376"/>
      <c r="YG180" s="1376"/>
      <c r="YH180" s="1376"/>
      <c r="YI180" s="1376"/>
      <c r="YJ180" s="1376"/>
      <c r="YK180" s="1376"/>
      <c r="YL180" s="1376"/>
      <c r="YM180" s="1376"/>
      <c r="YN180" s="1376"/>
      <c r="YO180" s="1376"/>
      <c r="YP180" s="1376"/>
      <c r="YQ180" s="1376"/>
      <c r="YR180" s="1376"/>
      <c r="YS180" s="1376"/>
      <c r="YT180" s="1376"/>
      <c r="YU180" s="1376"/>
      <c r="YV180" s="1376"/>
      <c r="YW180" s="1376"/>
      <c r="YX180" s="1376"/>
      <c r="AAE180" s="1376" t="str">
        <f ca="1">INDIRECT(ADDRESS(AAE194,Dev!$CY$154,,,Table!$A$1))</f>
        <v>PRLTap-014</v>
      </c>
      <c r="AAF180" s="1376"/>
      <c r="AAG180" s="1376"/>
      <c r="AAH180" s="1376"/>
      <c r="AAI180" s="1376"/>
      <c r="AAJ180" s="1376"/>
      <c r="AAK180" s="1376"/>
      <c r="AAL180" s="1376"/>
      <c r="AAM180" s="1376"/>
      <c r="AAN180" s="1376"/>
      <c r="AAO180" s="1376"/>
      <c r="AAP180" s="1376"/>
      <c r="AAQ180" s="1376"/>
      <c r="AAR180" s="1376"/>
      <c r="AAS180" s="1376"/>
      <c r="AAT180" s="1376"/>
      <c r="AAU180" s="1376"/>
      <c r="AAV180" s="1376"/>
      <c r="AAW180" s="1376"/>
      <c r="AAX180" s="1376"/>
      <c r="AAY180" s="1376"/>
      <c r="AAZ180" s="1376"/>
      <c r="ACG180" s="1376" t="str">
        <f ca="1">INDIRECT(ADDRESS(ACG194,Dev!$CY$154,,,Table!$A$1))</f>
        <v>PRLTap-015</v>
      </c>
      <c r="ACH180" s="1376"/>
      <c r="ACI180" s="1376"/>
      <c r="ACJ180" s="1376"/>
      <c r="ACK180" s="1376"/>
      <c r="ACL180" s="1376"/>
      <c r="ACM180" s="1376"/>
      <c r="ACN180" s="1376"/>
      <c r="ACO180" s="1376"/>
      <c r="ACP180" s="1376"/>
      <c r="ACQ180" s="1376"/>
      <c r="ACR180" s="1376"/>
      <c r="ACS180" s="1376"/>
      <c r="ACT180" s="1376"/>
      <c r="ACU180" s="1376"/>
      <c r="ACV180" s="1376"/>
      <c r="ACW180" s="1376"/>
      <c r="ACX180" s="1376"/>
      <c r="ACY180" s="1376"/>
      <c r="ACZ180" s="1376"/>
      <c r="ADA180" s="1376"/>
      <c r="ADB180" s="1376"/>
      <c r="AEI180" s="1376" t="str">
        <f ca="1">INDIRECT(ADDRESS(AEI194,Dev!$CY$154,,,Table!$A$1))</f>
        <v>PRLTap-016</v>
      </c>
      <c r="AEJ180" s="1376"/>
      <c r="AEK180" s="1376"/>
      <c r="AEL180" s="1376"/>
      <c r="AEM180" s="1376"/>
      <c r="AEN180" s="1376"/>
      <c r="AEO180" s="1376"/>
      <c r="AEP180" s="1376"/>
      <c r="AEQ180" s="1376"/>
      <c r="AER180" s="1376"/>
      <c r="AES180" s="1376"/>
      <c r="AET180" s="1376"/>
      <c r="AEU180" s="1376"/>
      <c r="AEV180" s="1376"/>
      <c r="AEW180" s="1376"/>
      <c r="AEX180" s="1376"/>
      <c r="AEY180" s="1376"/>
      <c r="AEZ180" s="1376"/>
      <c r="AFA180" s="1376"/>
      <c r="AFB180" s="1376"/>
      <c r="AFC180" s="1376"/>
      <c r="AFD180" s="1376"/>
      <c r="AGK180" s="1376" t="str">
        <f ca="1">INDIRECT(ADDRESS(AGK194,Dev!$CY$154,,,Table!$A$1))</f>
        <v>PRLTap-017</v>
      </c>
      <c r="AGL180" s="1376"/>
      <c r="AGM180" s="1376"/>
      <c r="AGN180" s="1376"/>
      <c r="AGO180" s="1376"/>
      <c r="AGP180" s="1376"/>
      <c r="AGQ180" s="1376"/>
      <c r="AGR180" s="1376"/>
      <c r="AGS180" s="1376"/>
      <c r="AGT180" s="1376"/>
      <c r="AGU180" s="1376"/>
      <c r="AGV180" s="1376"/>
      <c r="AGW180" s="1376"/>
      <c r="AGX180" s="1376"/>
      <c r="AGY180" s="1376"/>
      <c r="AGZ180" s="1376"/>
      <c r="AHA180" s="1376"/>
      <c r="AHB180" s="1376"/>
      <c r="AHC180" s="1376"/>
      <c r="AHD180" s="1376"/>
      <c r="AHE180" s="1376"/>
      <c r="AHF180" s="1376"/>
      <c r="AIM180" s="1376" t="str">
        <f ca="1">INDIRECT(ADDRESS(AIM194,Dev!$CY$154,,,Table!$A$1))</f>
        <v>PRLTap-018</v>
      </c>
      <c r="AIN180" s="1376"/>
      <c r="AIO180" s="1376"/>
      <c r="AIP180" s="1376"/>
      <c r="AIQ180" s="1376"/>
      <c r="AIR180" s="1376"/>
      <c r="AIS180" s="1376"/>
      <c r="AIT180" s="1376"/>
      <c r="AIU180" s="1376"/>
      <c r="AIV180" s="1376"/>
      <c r="AIW180" s="1376"/>
      <c r="AIX180" s="1376"/>
      <c r="AIY180" s="1376"/>
      <c r="AIZ180" s="1376"/>
      <c r="AJA180" s="1376"/>
      <c r="AJB180" s="1376"/>
      <c r="AJC180" s="1376"/>
      <c r="AJD180" s="1376"/>
      <c r="AJE180" s="1376"/>
      <c r="AJF180" s="1376"/>
      <c r="AJG180" s="1376"/>
      <c r="AJH180" s="1376"/>
      <c r="AKO180" s="1376" t="str">
        <f ca="1">INDIRECT(ADDRESS(AKO194,Dev!$CY$154,,,Table!$A$1))</f>
        <v>PRLTap-019</v>
      </c>
      <c r="AKP180" s="1376"/>
      <c r="AKQ180" s="1376"/>
      <c r="AKR180" s="1376"/>
      <c r="AKS180" s="1376"/>
      <c r="AKT180" s="1376"/>
      <c r="AKU180" s="1376"/>
      <c r="AKV180" s="1376"/>
      <c r="AKW180" s="1376"/>
      <c r="AKX180" s="1376"/>
      <c r="AKY180" s="1376"/>
      <c r="AKZ180" s="1376"/>
      <c r="ALA180" s="1376"/>
      <c r="ALB180" s="1376"/>
      <c r="ALC180" s="1376"/>
      <c r="ALD180" s="1376"/>
      <c r="ALE180" s="1376"/>
      <c r="ALF180" s="1376"/>
      <c r="ALG180" s="1376"/>
      <c r="ALH180" s="1376"/>
      <c r="ALI180" s="1376"/>
      <c r="ALJ180" s="1376"/>
      <c r="AMQ180" s="1376" t="str">
        <f ca="1">INDIRECT(ADDRESS(AMQ194,Dev!$CY$154,,,Table!$A$1))</f>
        <v>PRLTap-020</v>
      </c>
      <c r="AMR180" s="1376"/>
      <c r="AMS180" s="1376"/>
      <c r="AMT180" s="1376"/>
      <c r="AMU180" s="1376"/>
      <c r="AMV180" s="1376"/>
      <c r="AMW180" s="1376"/>
      <c r="AMX180" s="1376"/>
      <c r="AMY180" s="1376"/>
      <c r="AMZ180" s="1376"/>
      <c r="ANA180" s="1376"/>
      <c r="ANB180" s="1376"/>
      <c r="ANC180" s="1376"/>
      <c r="AND180" s="1376"/>
      <c r="ANE180" s="1376"/>
      <c r="ANF180" s="1376"/>
      <c r="ANG180" s="1376"/>
      <c r="ANH180" s="1376"/>
      <c r="ANI180" s="1376"/>
      <c r="ANJ180" s="1376"/>
      <c r="ANK180" s="1376"/>
      <c r="ANL180" s="1376"/>
      <c r="AOS180" s="1376" t="str">
        <f ca="1">INDIRECT(ADDRESS(AOS194,Dev!$CY$154,,,Table!$A$1))</f>
        <v>PRLTap-021</v>
      </c>
      <c r="AOT180" s="1376"/>
      <c r="AOU180" s="1376"/>
      <c r="AOV180" s="1376"/>
      <c r="AOW180" s="1376"/>
      <c r="AOX180" s="1376"/>
      <c r="AOY180" s="1376"/>
      <c r="AOZ180" s="1376"/>
      <c r="APA180" s="1376"/>
      <c r="APB180" s="1376"/>
      <c r="APC180" s="1376"/>
      <c r="APD180" s="1376"/>
      <c r="APE180" s="1376"/>
      <c r="APF180" s="1376"/>
      <c r="APG180" s="1376"/>
      <c r="APH180" s="1376"/>
      <c r="API180" s="1376"/>
      <c r="APJ180" s="1376"/>
      <c r="APK180" s="1376"/>
      <c r="APL180" s="1376"/>
      <c r="APM180" s="1376"/>
      <c r="APN180" s="1376"/>
      <c r="AQU180" s="1376" t="str">
        <f ca="1">INDIRECT(ADDRESS(AQU194,Dev!$CY$154,,,Table!$A$1))</f>
        <v>PRLTap-022</v>
      </c>
      <c r="AQV180" s="1376"/>
      <c r="AQW180" s="1376"/>
      <c r="AQX180" s="1376"/>
      <c r="AQY180" s="1376"/>
      <c r="AQZ180" s="1376"/>
      <c r="ARA180" s="1376"/>
      <c r="ARB180" s="1376"/>
      <c r="ARC180" s="1376"/>
      <c r="ARD180" s="1376"/>
      <c r="ARE180" s="1376"/>
      <c r="ARF180" s="1376"/>
      <c r="ARG180" s="1376"/>
      <c r="ARH180" s="1376"/>
      <c r="ARI180" s="1376"/>
      <c r="ARJ180" s="1376"/>
      <c r="ARK180" s="1376"/>
      <c r="ARL180" s="1376"/>
      <c r="ARM180" s="1376"/>
      <c r="ARN180" s="1376"/>
      <c r="ARO180" s="1376"/>
      <c r="ARP180" s="1376"/>
      <c r="ASW180" s="1376" t="str">
        <f ca="1">INDIRECT(ADDRESS(ASW194,Dev!$CY$154,,,Table!$A$1))</f>
        <v>PRLTap-023</v>
      </c>
      <c r="ASX180" s="1376"/>
      <c r="ASY180" s="1376"/>
      <c r="ASZ180" s="1376"/>
      <c r="ATA180" s="1376"/>
      <c r="ATB180" s="1376"/>
      <c r="ATC180" s="1376"/>
      <c r="ATD180" s="1376"/>
      <c r="ATE180" s="1376"/>
      <c r="ATF180" s="1376"/>
      <c r="ATG180" s="1376"/>
      <c r="ATH180" s="1376"/>
      <c r="ATI180" s="1376"/>
      <c r="ATJ180" s="1376"/>
      <c r="ATK180" s="1376"/>
      <c r="ATL180" s="1376"/>
      <c r="ATM180" s="1376"/>
      <c r="ATN180" s="1376"/>
      <c r="ATO180" s="1376"/>
      <c r="ATP180" s="1376"/>
      <c r="ATQ180" s="1376"/>
      <c r="ATR180" s="1376"/>
      <c r="AUI180" s="1376" t="str">
        <f ca="1">INDIRECT(ADDRESS(AUI194,Dev!$CY$154,,,Table!$A$1))</f>
        <v/>
      </c>
      <c r="AUJ180" s="1376"/>
      <c r="AUK180" s="1376"/>
      <c r="AUL180" s="1376"/>
      <c r="AUM180" s="1376"/>
      <c r="AUN180" s="1376"/>
      <c r="AUO180" s="1376"/>
      <c r="AUP180" s="1376"/>
      <c r="AUQ180" s="1376"/>
      <c r="AUR180" s="1376"/>
      <c r="AUS180" s="1376"/>
      <c r="AUT180" s="1376"/>
      <c r="AUU180" s="1376"/>
      <c r="AUV180" s="1376"/>
      <c r="AUW180" s="1376"/>
      <c r="AUX180" s="1376"/>
      <c r="AUY180" s="1376"/>
      <c r="AUZ180" s="1376"/>
      <c r="AVA180" s="1376"/>
      <c r="AVB180" s="1376"/>
      <c r="AVC180" s="1376"/>
      <c r="AVD180" s="1376"/>
      <c r="AZK180" s="1376" t="str">
        <f ca="1">INDIRECT(ADDRESS(AZK194,Dev!$CY$154,,,Table!$A$1))</f>
        <v>PRLTap-024</v>
      </c>
      <c r="AZL180" s="1376"/>
      <c r="AZM180" s="1376"/>
      <c r="AZN180" s="1376"/>
      <c r="AZO180" s="1376"/>
      <c r="AZP180" s="1376"/>
      <c r="AZQ180" s="1376"/>
      <c r="AZR180" s="1376"/>
      <c r="AZS180" s="1376"/>
      <c r="AZT180" s="1376"/>
      <c r="AZU180" s="1376"/>
      <c r="AZV180" s="1376"/>
      <c r="AZW180" s="1376"/>
      <c r="AZX180" s="1376"/>
      <c r="AZY180" s="1376"/>
      <c r="AZZ180" s="1376"/>
      <c r="BAA180" s="1376"/>
      <c r="BAB180" s="1376"/>
      <c r="BAC180" s="1376"/>
      <c r="BAD180" s="1376"/>
      <c r="BAE180" s="1376"/>
      <c r="BAF180" s="1376"/>
      <c r="BBM180" s="1376" t="str">
        <f ca="1">INDIRECT(ADDRESS(BBM194,Dev!$CY$154,,,Table!$A$1))</f>
        <v>PRLTap-025</v>
      </c>
      <c r="BBN180" s="1376"/>
      <c r="BBO180" s="1376"/>
      <c r="BBP180" s="1376"/>
      <c r="BBQ180" s="1376"/>
      <c r="BBR180" s="1376"/>
      <c r="BBS180" s="1376"/>
      <c r="BBT180" s="1376"/>
      <c r="BBU180" s="1376"/>
      <c r="BBV180" s="1376"/>
      <c r="BBW180" s="1376"/>
      <c r="BBX180" s="1376"/>
      <c r="BBY180" s="1376"/>
      <c r="BBZ180" s="1376"/>
      <c r="BCA180" s="1376"/>
      <c r="BCB180" s="1376"/>
      <c r="BCC180" s="1376"/>
      <c r="BCD180" s="1376"/>
      <c r="BCE180" s="1376"/>
      <c r="BCF180" s="1376"/>
      <c r="BCG180" s="1376"/>
      <c r="BCH180" s="1376"/>
      <c r="BDO180" s="1376" t="str">
        <f ca="1">INDIRECT(ADDRESS(BDO194,Dev!$CY$154,,,Table!$A$1))</f>
        <v>PRLTap-026</v>
      </c>
      <c r="BDP180" s="1376"/>
      <c r="BDQ180" s="1376"/>
      <c r="BDR180" s="1376"/>
      <c r="BDS180" s="1376"/>
      <c r="BDT180" s="1376"/>
      <c r="BDU180" s="1376"/>
      <c r="BDV180" s="1376"/>
      <c r="BDW180" s="1376"/>
      <c r="BDX180" s="1376"/>
      <c r="BDY180" s="1376"/>
      <c r="BDZ180" s="1376"/>
      <c r="BEA180" s="1376"/>
      <c r="BEB180" s="1376"/>
      <c r="BEC180" s="1376"/>
      <c r="BED180" s="1376"/>
      <c r="BEE180" s="1376"/>
      <c r="BEF180" s="1376"/>
      <c r="BEG180" s="1376"/>
      <c r="BEH180" s="1376"/>
      <c r="BEI180" s="1376"/>
      <c r="BEJ180" s="1376"/>
      <c r="BFQ180" s="1376" t="str">
        <f ca="1">INDIRECT(ADDRESS(BFQ194,Dev!$CY$154,,,Table!$A$1))</f>
        <v>PRLTap-027</v>
      </c>
      <c r="BFR180" s="1376"/>
      <c r="BFS180" s="1376"/>
      <c r="BFT180" s="1376"/>
      <c r="BFU180" s="1376"/>
      <c r="BFV180" s="1376"/>
      <c r="BFW180" s="1376"/>
      <c r="BFX180" s="1376"/>
      <c r="BFY180" s="1376"/>
      <c r="BFZ180" s="1376"/>
      <c r="BGA180" s="1376"/>
      <c r="BGB180" s="1376"/>
      <c r="BGC180" s="1376"/>
      <c r="BGD180" s="1376"/>
      <c r="BGE180" s="1376"/>
      <c r="BGF180" s="1376"/>
      <c r="BGG180" s="1376"/>
      <c r="BGH180" s="1376"/>
      <c r="BGI180" s="1376"/>
      <c r="BGJ180" s="1376"/>
      <c r="BGK180" s="1376"/>
      <c r="BGL180" s="1376"/>
      <c r="BHS180" s="1376" t="str">
        <f ca="1">INDIRECT(ADDRESS(BHS194,Dev!$CY$154,,,Table!$A$1))</f>
        <v>PRLTap-028</v>
      </c>
      <c r="BHT180" s="1376"/>
      <c r="BHU180" s="1376"/>
      <c r="BHV180" s="1376"/>
      <c r="BHW180" s="1376"/>
      <c r="BHX180" s="1376"/>
      <c r="BHY180" s="1376"/>
      <c r="BHZ180" s="1376"/>
      <c r="BIA180" s="1376"/>
      <c r="BIB180" s="1376"/>
      <c r="BIC180" s="1376"/>
      <c r="BID180" s="1376"/>
      <c r="BIE180" s="1376"/>
      <c r="BIF180" s="1376"/>
      <c r="BIG180" s="1376"/>
      <c r="BIH180" s="1376"/>
      <c r="BII180" s="1376"/>
      <c r="BIJ180" s="1376"/>
      <c r="BIK180" s="1376"/>
      <c r="BIL180" s="1376"/>
      <c r="BIM180" s="1376"/>
      <c r="BIN180" s="1376"/>
      <c r="BJU180" s="1376" t="str">
        <f ca="1">INDIRECT(ADDRESS(BJU194,Dev!$CY$154,,,Table!$A$1))</f>
        <v>PRLTap-029</v>
      </c>
      <c r="BJV180" s="1376"/>
      <c r="BJW180" s="1376"/>
      <c r="BJX180" s="1376"/>
      <c r="BJY180" s="1376"/>
      <c r="BJZ180" s="1376"/>
      <c r="BKA180" s="1376"/>
      <c r="BKB180" s="1376"/>
      <c r="BKC180" s="1376"/>
      <c r="BKD180" s="1376"/>
      <c r="BKE180" s="1376"/>
      <c r="BKF180" s="1376"/>
      <c r="BKG180" s="1376"/>
      <c r="BKH180" s="1376"/>
      <c r="BKI180" s="1376"/>
      <c r="BKJ180" s="1376"/>
      <c r="BKK180" s="1376"/>
      <c r="BKL180" s="1376"/>
      <c r="BKM180" s="1376"/>
      <c r="BKN180" s="1376"/>
      <c r="BKO180" s="1376"/>
      <c r="BKP180" s="1376"/>
      <c r="BLW180" s="1376" t="str">
        <f ca="1">INDIRECT(ADDRESS(BLW194,Dev!$CY$154,,,Table!$A$1))</f>
        <v>PRLTap-030</v>
      </c>
      <c r="BLX180" s="1376"/>
      <c r="BLY180" s="1376"/>
      <c r="BLZ180" s="1376"/>
      <c r="BMA180" s="1376"/>
      <c r="BMB180" s="1376"/>
      <c r="BMC180" s="1376"/>
      <c r="BMD180" s="1376"/>
      <c r="BME180" s="1376"/>
      <c r="BMF180" s="1376"/>
      <c r="BMG180" s="1376"/>
      <c r="BMH180" s="1376"/>
      <c r="BMI180" s="1376"/>
      <c r="BMJ180" s="1376"/>
      <c r="BMK180" s="1376"/>
      <c r="BML180" s="1376"/>
      <c r="BMM180" s="1376"/>
      <c r="BMN180" s="1376"/>
      <c r="BMO180" s="1376"/>
      <c r="BMP180" s="1376"/>
      <c r="BMQ180" s="1376"/>
      <c r="BMR180" s="1376"/>
      <c r="BNY180" s="1376" t="str">
        <f ca="1">INDIRECT(ADDRESS(BNY194,Dev!$CY$154,,,Table!$A$1))</f>
        <v>PRLTap-031</v>
      </c>
      <c r="BNZ180" s="1376"/>
      <c r="BOA180" s="1376"/>
      <c r="BOB180" s="1376"/>
      <c r="BOC180" s="1376"/>
      <c r="BOD180" s="1376"/>
      <c r="BOE180" s="1376"/>
      <c r="BOF180" s="1376"/>
      <c r="BOG180" s="1376"/>
      <c r="BOH180" s="1376"/>
      <c r="BOI180" s="1376"/>
      <c r="BOJ180" s="1376"/>
      <c r="BOK180" s="1376"/>
      <c r="BOL180" s="1376"/>
      <c r="BOM180" s="1376"/>
      <c r="BON180" s="1376"/>
      <c r="BOO180" s="1376"/>
      <c r="BOP180" s="1376"/>
      <c r="BOQ180" s="1376"/>
      <c r="BOR180" s="1376"/>
      <c r="BOS180" s="1376"/>
      <c r="BOT180" s="1376"/>
      <c r="BQA180" s="1376" t="str">
        <f ca="1">INDIRECT(ADDRESS(BQA194,Dev!$CY$154,,,Table!$A$1))</f>
        <v>PRLTap-032</v>
      </c>
      <c r="BQB180" s="1376"/>
      <c r="BQC180" s="1376"/>
      <c r="BQD180" s="1376"/>
      <c r="BQE180" s="1376"/>
      <c r="BQF180" s="1376"/>
      <c r="BQG180" s="1376"/>
      <c r="BQH180" s="1376"/>
      <c r="BQI180" s="1376"/>
      <c r="BQJ180" s="1376"/>
      <c r="BQK180" s="1376"/>
      <c r="BQL180" s="1376"/>
      <c r="BQM180" s="1376"/>
      <c r="BQN180" s="1376"/>
      <c r="BQO180" s="1376"/>
      <c r="BQP180" s="1376"/>
      <c r="BQQ180" s="1376"/>
      <c r="BQR180" s="1376"/>
      <c r="BQS180" s="1376"/>
      <c r="BQT180" s="1376"/>
      <c r="BQU180" s="1376"/>
      <c r="BQV180" s="1376"/>
      <c r="BSC180" s="1376" t="str">
        <f ca="1">INDIRECT(ADDRESS(BSC194,Dev!$CY$154,,,Table!$A$1))</f>
        <v>PRLTap-033</v>
      </c>
      <c r="BSD180" s="1376"/>
      <c r="BSE180" s="1376"/>
      <c r="BSF180" s="1376"/>
      <c r="BSG180" s="1376"/>
      <c r="BSH180" s="1376"/>
      <c r="BSI180" s="1376"/>
      <c r="BSJ180" s="1376"/>
      <c r="BSK180" s="1376"/>
      <c r="BSL180" s="1376"/>
      <c r="BSM180" s="1376"/>
      <c r="BSN180" s="1376"/>
      <c r="BSO180" s="1376"/>
      <c r="BSP180" s="1376"/>
      <c r="BSQ180" s="1376"/>
      <c r="BSR180" s="1376"/>
      <c r="BSS180" s="1376"/>
      <c r="BST180" s="1376"/>
      <c r="BSU180" s="1376"/>
      <c r="BSV180" s="1376"/>
      <c r="BSW180" s="1376"/>
      <c r="BSX180" s="1376"/>
      <c r="BUE180" s="1376" t="str">
        <f ca="1">INDIRECT(ADDRESS(BUE194,Dev!$CY$154,,,Table!$A$1))</f>
        <v>PRLTap-034</v>
      </c>
      <c r="BUF180" s="1376"/>
      <c r="BUG180" s="1376"/>
      <c r="BUH180" s="1376"/>
      <c r="BUI180" s="1376"/>
      <c r="BUJ180" s="1376"/>
      <c r="BUK180" s="1376"/>
      <c r="BUL180" s="1376"/>
      <c r="BUM180" s="1376"/>
      <c r="BUN180" s="1376"/>
      <c r="BUO180" s="1376"/>
      <c r="BUP180" s="1376"/>
      <c r="BUQ180" s="1376"/>
      <c r="BUR180" s="1376"/>
      <c r="BUS180" s="1376"/>
      <c r="BUT180" s="1376"/>
      <c r="BUU180" s="1376"/>
      <c r="BUV180" s="1376"/>
      <c r="BUW180" s="1376"/>
      <c r="BUX180" s="1376"/>
      <c r="BUY180" s="1376"/>
      <c r="BUZ180" s="1376"/>
      <c r="BWG180" s="1376" t="str">
        <f ca="1">INDIRECT(ADDRESS(BWG194,Dev!$CY$154,,,Table!$A$1))</f>
        <v>PRLTap-035</v>
      </c>
      <c r="BWH180" s="1376"/>
      <c r="BWI180" s="1376"/>
      <c r="BWJ180" s="1376"/>
      <c r="BWK180" s="1376"/>
      <c r="BWL180" s="1376"/>
      <c r="BWM180" s="1376"/>
      <c r="BWN180" s="1376"/>
      <c r="BWO180" s="1376"/>
      <c r="BWP180" s="1376"/>
      <c r="BWQ180" s="1376"/>
      <c r="BWR180" s="1376"/>
      <c r="BWS180" s="1376"/>
      <c r="BWT180" s="1376"/>
      <c r="BWU180" s="1376"/>
      <c r="BWV180" s="1376"/>
      <c r="BWW180" s="1376"/>
      <c r="BWX180" s="1376"/>
      <c r="BWY180" s="1376"/>
      <c r="BWZ180" s="1376"/>
      <c r="BXA180" s="1376"/>
      <c r="BXB180" s="1376"/>
      <c r="BYI180" s="1376" t="str">
        <f ca="1">INDIRECT(ADDRESS(BYI194,Dev!$CY$154,,,Table!$A$1))</f>
        <v>PRLTap-036</v>
      </c>
      <c r="BYJ180" s="1376"/>
      <c r="BYK180" s="1376"/>
      <c r="BYL180" s="1376"/>
      <c r="BYM180" s="1376"/>
      <c r="BYN180" s="1376"/>
      <c r="BYO180" s="1376"/>
      <c r="BYP180" s="1376"/>
      <c r="BYQ180" s="1376"/>
      <c r="BYR180" s="1376"/>
      <c r="BYS180" s="1376"/>
      <c r="BYT180" s="1376"/>
      <c r="BYU180" s="1376"/>
      <c r="BYV180" s="1376"/>
      <c r="BYW180" s="1376"/>
      <c r="BYX180" s="1376"/>
      <c r="BYY180" s="1376"/>
      <c r="BYZ180" s="1376"/>
      <c r="BZA180" s="1376"/>
      <c r="BZB180" s="1376"/>
      <c r="BZC180" s="1376"/>
      <c r="BZD180" s="1376"/>
      <c r="CAK180" s="1376" t="str">
        <f ca="1">INDIRECT(ADDRESS(CAK194,Dev!$CY$154,,,Table!$A$1))</f>
        <v>PRLTap-037</v>
      </c>
      <c r="CAL180" s="1376"/>
      <c r="CAM180" s="1376"/>
      <c r="CAN180" s="1376"/>
      <c r="CAO180" s="1376"/>
      <c r="CAP180" s="1376"/>
      <c r="CAQ180" s="1376"/>
      <c r="CAR180" s="1376"/>
      <c r="CAS180" s="1376"/>
      <c r="CAT180" s="1376"/>
      <c r="CAU180" s="1376"/>
      <c r="CAV180" s="1376"/>
      <c r="CAW180" s="1376"/>
      <c r="CAX180" s="1376"/>
      <c r="CAY180" s="1376"/>
      <c r="CAZ180" s="1376"/>
      <c r="CBA180" s="1376"/>
      <c r="CBB180" s="1376"/>
      <c r="CBC180" s="1376"/>
      <c r="CBD180" s="1376"/>
      <c r="CBE180" s="1376"/>
      <c r="CBF180" s="1376"/>
      <c r="CCM180" s="1376" t="str">
        <f ca="1">INDIRECT(ADDRESS(CCM194,Dev!$CY$154,,,Table!$A$1))</f>
        <v>PRLTap-038</v>
      </c>
      <c r="CCN180" s="1376"/>
      <c r="CCO180" s="1376"/>
      <c r="CCP180" s="1376"/>
      <c r="CCQ180" s="1376"/>
      <c r="CCR180" s="1376"/>
      <c r="CCS180" s="1376"/>
      <c r="CCT180" s="1376"/>
      <c r="CCU180" s="1376"/>
      <c r="CCV180" s="1376"/>
      <c r="CCW180" s="1376"/>
      <c r="CCX180" s="1376"/>
      <c r="CCY180" s="1376"/>
      <c r="CCZ180" s="1376"/>
      <c r="CDA180" s="1376"/>
      <c r="CDB180" s="1376"/>
      <c r="CDC180" s="1376"/>
      <c r="CDD180" s="1376"/>
      <c r="CDE180" s="1376"/>
      <c r="CDF180" s="1376"/>
      <c r="CDG180" s="1376"/>
      <c r="CDH180" s="1376"/>
      <c r="CEO180" s="1376" t="str">
        <f ca="1">INDIRECT(ADDRESS(CEO194,Dev!$CY$154,,,Table!$A$1))</f>
        <v>PRLTap-039</v>
      </c>
      <c r="CEP180" s="1376"/>
      <c r="CEQ180" s="1376"/>
      <c r="CER180" s="1376"/>
      <c r="CES180" s="1376"/>
      <c r="CET180" s="1376"/>
      <c r="CEU180" s="1376"/>
      <c r="CEV180" s="1376"/>
      <c r="CEW180" s="1376"/>
      <c r="CEX180" s="1376"/>
      <c r="CEY180" s="1376"/>
      <c r="CEZ180" s="1376"/>
      <c r="CFA180" s="1376"/>
      <c r="CFB180" s="1376"/>
      <c r="CFC180" s="1376"/>
      <c r="CFD180" s="1376"/>
      <c r="CFE180" s="1376"/>
      <c r="CFF180" s="1376"/>
      <c r="CFG180" s="1376"/>
      <c r="CFH180" s="1376"/>
      <c r="CFI180" s="1376"/>
      <c r="CFJ180" s="1376"/>
      <c r="CGQ180" s="1376" t="str">
        <f ca="1">INDIRECT(ADDRESS(CGQ194,Dev!$CY$154,,,Table!$A$1))</f>
        <v>PRLTap-040</v>
      </c>
      <c r="CGR180" s="1376"/>
      <c r="CGS180" s="1376"/>
      <c r="CGT180" s="1376"/>
      <c r="CGU180" s="1376"/>
      <c r="CGV180" s="1376"/>
      <c r="CGW180" s="1376"/>
      <c r="CGX180" s="1376"/>
      <c r="CGY180" s="1376"/>
      <c r="CGZ180" s="1376"/>
      <c r="CHA180" s="1376"/>
      <c r="CHB180" s="1376"/>
      <c r="CHC180" s="1376"/>
      <c r="CHD180" s="1376"/>
      <c r="CHE180" s="1376"/>
      <c r="CHF180" s="1376"/>
      <c r="CHG180" s="1376"/>
      <c r="CHH180" s="1376"/>
      <c r="CHI180" s="1376"/>
      <c r="CHJ180" s="1376"/>
      <c r="CHK180" s="1376"/>
      <c r="CHL180" s="1376"/>
      <c r="CIS180" s="1376" t="str">
        <f ca="1">INDIRECT(ADDRESS(CIS194,Dev!$CY$154,,,Table!$A$1))</f>
        <v>PRLTap-041</v>
      </c>
      <c r="CIT180" s="1376"/>
      <c r="CIU180" s="1376"/>
      <c r="CIV180" s="1376"/>
      <c r="CIW180" s="1376"/>
      <c r="CIX180" s="1376"/>
      <c r="CIY180" s="1376"/>
      <c r="CIZ180" s="1376"/>
      <c r="CJA180" s="1376"/>
      <c r="CJB180" s="1376"/>
      <c r="CJC180" s="1376"/>
      <c r="CJD180" s="1376"/>
      <c r="CJE180" s="1376"/>
      <c r="CJF180" s="1376"/>
      <c r="CJG180" s="1376"/>
      <c r="CJH180" s="1376"/>
      <c r="CJI180" s="1376"/>
      <c r="CJJ180" s="1376"/>
      <c r="CJK180" s="1376"/>
      <c r="CJL180" s="1376"/>
      <c r="CJM180" s="1376"/>
      <c r="CJN180" s="1376"/>
      <c r="CKU180" s="1376" t="str">
        <f ca="1">INDIRECT(ADDRESS(CKU194,Dev!$CY$154,,,Table!$A$1))</f>
        <v>PRLTap-042</v>
      </c>
      <c r="CKV180" s="1376"/>
      <c r="CKW180" s="1376"/>
      <c r="CKX180" s="1376"/>
      <c r="CKY180" s="1376"/>
      <c r="CKZ180" s="1376"/>
      <c r="CLA180" s="1376"/>
      <c r="CLB180" s="1376"/>
      <c r="CLC180" s="1376"/>
      <c r="CLD180" s="1376"/>
      <c r="CLE180" s="1376"/>
      <c r="CLF180" s="1376"/>
      <c r="CLG180" s="1376"/>
      <c r="CLH180" s="1376"/>
      <c r="CLI180" s="1376"/>
      <c r="CLJ180" s="1376"/>
      <c r="CLK180" s="1376"/>
      <c r="CLL180" s="1376"/>
      <c r="CLM180" s="1376"/>
      <c r="CLN180" s="1376"/>
      <c r="CLO180" s="1376"/>
      <c r="CLP180" s="1376"/>
      <c r="CMW180" s="1376" t="str">
        <f ca="1">INDIRECT(ADDRESS(CMW194,Dev!$CY$154,,,Table!$A$1))</f>
        <v>PRLTap-043</v>
      </c>
      <c r="CMX180" s="1376"/>
      <c r="CMY180" s="1376"/>
      <c r="CMZ180" s="1376"/>
      <c r="CNA180" s="1376"/>
      <c r="CNB180" s="1376"/>
      <c r="CNC180" s="1376"/>
      <c r="CND180" s="1376"/>
      <c r="CNE180" s="1376"/>
      <c r="CNF180" s="1376"/>
      <c r="CNG180" s="1376"/>
      <c r="CNH180" s="1376"/>
      <c r="CNI180" s="1376"/>
      <c r="CNJ180" s="1376"/>
      <c r="CNK180" s="1376"/>
      <c r="CNL180" s="1376"/>
      <c r="CNM180" s="1376"/>
      <c r="CNN180" s="1376"/>
      <c r="CNO180" s="1376"/>
      <c r="CNP180" s="1376"/>
      <c r="CNQ180" s="1376"/>
      <c r="CNR180" s="1376"/>
      <c r="COY180" s="1376" t="str">
        <f ca="1">INDIRECT(ADDRESS(COY194,Dev!$CY$154,,,Table!$A$1))</f>
        <v>PRLTap-044</v>
      </c>
      <c r="COZ180" s="1376"/>
      <c r="CPA180" s="1376"/>
      <c r="CPB180" s="1376"/>
      <c r="CPC180" s="1376"/>
      <c r="CPD180" s="1376"/>
      <c r="CPE180" s="1376"/>
      <c r="CPF180" s="1376"/>
      <c r="CPG180" s="1376"/>
      <c r="CPH180" s="1376"/>
      <c r="CPI180" s="1376"/>
      <c r="CPJ180" s="1376"/>
      <c r="CPK180" s="1376"/>
      <c r="CPL180" s="1376"/>
      <c r="CPM180" s="1376"/>
      <c r="CPN180" s="1376"/>
      <c r="CPO180" s="1376"/>
      <c r="CPP180" s="1376"/>
      <c r="CPQ180" s="1376"/>
      <c r="CPR180" s="1376"/>
      <c r="CPS180" s="1376"/>
      <c r="CPT180" s="1376"/>
      <c r="CRA180" s="1376" t="str">
        <f ca="1">INDIRECT(ADDRESS(CRA194,Dev!$CY$154,,,Table!$A$1))</f>
        <v>PRLTap-045</v>
      </c>
      <c r="CRB180" s="1376"/>
      <c r="CRC180" s="1376"/>
      <c r="CRD180" s="1376"/>
      <c r="CRE180" s="1376"/>
      <c r="CRF180" s="1376"/>
      <c r="CRG180" s="1376"/>
      <c r="CRH180" s="1376"/>
      <c r="CRI180" s="1376"/>
      <c r="CRJ180" s="1376"/>
      <c r="CRK180" s="1376"/>
      <c r="CRL180" s="1376"/>
      <c r="CRM180" s="1376"/>
      <c r="CRN180" s="1376"/>
      <c r="CRO180" s="1376"/>
      <c r="CRP180" s="1376"/>
      <c r="CRQ180" s="1376"/>
      <c r="CRR180" s="1376"/>
      <c r="CRS180" s="1376"/>
      <c r="CRT180" s="1376"/>
      <c r="CRU180" s="1376"/>
      <c r="CRV180" s="1376"/>
      <c r="CTC180" s="1376" t="str">
        <f ca="1">INDIRECT(ADDRESS(CTC194,Dev!$CY$154,,,Table!$A$1))</f>
        <v>PRLTap-046</v>
      </c>
      <c r="CTD180" s="1376"/>
      <c r="CTE180" s="1376"/>
      <c r="CTF180" s="1376"/>
      <c r="CTG180" s="1376"/>
      <c r="CTH180" s="1376"/>
      <c r="CTI180" s="1376"/>
      <c r="CTJ180" s="1376"/>
      <c r="CTK180" s="1376"/>
      <c r="CTL180" s="1376"/>
      <c r="CTM180" s="1376"/>
      <c r="CTN180" s="1376"/>
      <c r="CTO180" s="1376"/>
      <c r="CTP180" s="1376"/>
      <c r="CTQ180" s="1376"/>
      <c r="CTR180" s="1376"/>
      <c r="CTS180" s="1376"/>
      <c r="CTT180" s="1376"/>
      <c r="CTU180" s="1376"/>
      <c r="CTV180" s="1376"/>
      <c r="CTW180" s="1376"/>
      <c r="CTX180" s="1376"/>
      <c r="CWK180" s="1376" t="str">
        <f ca="1">INDIRECT(ADDRESS(CWK194,Dev!$CY$154,,,Table!$A$1))</f>
        <v>PRLTap-047</v>
      </c>
      <c r="CWL180" s="1376"/>
      <c r="CWM180" s="1376"/>
      <c r="CWN180" s="1376"/>
      <c r="CWO180" s="1376"/>
      <c r="CWP180" s="1376"/>
      <c r="CWQ180" s="1376"/>
      <c r="CWR180" s="1376"/>
      <c r="CWS180" s="1376"/>
      <c r="CWT180" s="1376"/>
      <c r="CWU180" s="1376"/>
      <c r="CWV180" s="1376"/>
      <c r="CWW180" s="1376"/>
      <c r="CWX180" s="1376"/>
      <c r="CWY180" s="1376"/>
      <c r="CWZ180" s="1376"/>
      <c r="CXA180" s="1376"/>
      <c r="CXB180" s="1376"/>
      <c r="CXC180" s="1376"/>
      <c r="CXD180" s="1376"/>
      <c r="CXE180" s="1376"/>
      <c r="CXF180" s="1376"/>
      <c r="DAI180" s="1376" t="str">
        <f ca="1">INDIRECT(ADDRESS(DAI194,Dev!$CY$154,,,Table!$A$1))</f>
        <v>PRLTap-048</v>
      </c>
      <c r="DAJ180" s="1376"/>
      <c r="DAK180" s="1376"/>
      <c r="DAL180" s="1376"/>
      <c r="DAM180" s="1376"/>
      <c r="DAN180" s="1376"/>
      <c r="DAO180" s="1376"/>
      <c r="DAP180" s="1376"/>
      <c r="DAQ180" s="1376"/>
      <c r="DAR180" s="1376"/>
      <c r="DAS180" s="1376"/>
      <c r="DAT180" s="1376"/>
      <c r="DAU180" s="1376"/>
      <c r="DAV180" s="1376"/>
      <c r="DAW180" s="1376"/>
      <c r="DAX180" s="1376"/>
      <c r="DAY180" s="1376"/>
      <c r="DAZ180" s="1376"/>
      <c r="DBA180" s="1376"/>
      <c r="DBB180" s="1376"/>
      <c r="DBC180" s="1376"/>
      <c r="DBD180" s="1376"/>
      <c r="DDQ180" s="1376" t="str">
        <f ca="1">INDIRECT(ADDRESS(DDQ194,Dev!$CY$154,,,Table!$A$1))</f>
        <v>PRLTap-049</v>
      </c>
      <c r="DDR180" s="1376"/>
      <c r="DDS180" s="1376"/>
      <c r="DDT180" s="1376"/>
      <c r="DDU180" s="1376"/>
      <c r="DDV180" s="1376"/>
      <c r="DDW180" s="1376"/>
      <c r="DDX180" s="1376"/>
      <c r="DDY180" s="1376"/>
      <c r="DDZ180" s="1376"/>
      <c r="DEA180" s="1376"/>
      <c r="DEB180" s="1376"/>
      <c r="DEC180" s="1376"/>
      <c r="DED180" s="1376"/>
      <c r="DEE180" s="1376"/>
      <c r="DEF180" s="1376"/>
      <c r="DEG180" s="1376"/>
      <c r="DEH180" s="1376"/>
      <c r="DEI180" s="1376"/>
      <c r="DEJ180" s="1376"/>
      <c r="DEK180" s="1376"/>
      <c r="DEL180" s="1376"/>
      <c r="DGY180" s="1376" t="str">
        <f ca="1">INDIRECT(ADDRESS(DGY194,Dev!$CY$154,,,Table!$A$1))</f>
        <v>PRLTap-050</v>
      </c>
      <c r="DGZ180" s="1376"/>
      <c r="DHA180" s="1376"/>
      <c r="DHB180" s="1376"/>
      <c r="DHC180" s="1376"/>
      <c r="DHD180" s="1376"/>
      <c r="DHE180" s="1376"/>
      <c r="DHF180" s="1376"/>
      <c r="DHG180" s="1376"/>
      <c r="DHH180" s="1376"/>
      <c r="DHI180" s="1376"/>
      <c r="DHJ180" s="1376"/>
      <c r="DHK180" s="1376"/>
      <c r="DHL180" s="1376"/>
      <c r="DHM180" s="1376"/>
      <c r="DHN180" s="1376"/>
      <c r="DHO180" s="1376"/>
      <c r="DHP180" s="1376"/>
      <c r="DHQ180" s="1376"/>
      <c r="DHR180" s="1376"/>
      <c r="DHS180" s="1376"/>
      <c r="DHT180" s="1376"/>
      <c r="DKG180" s="1376" t="str">
        <f ca="1">INDIRECT(ADDRESS(DKG194,Dev!$CY$154,,,Table!$A$1))</f>
        <v>PRLTap-051</v>
      </c>
      <c r="DKH180" s="1376"/>
      <c r="DKI180" s="1376"/>
      <c r="DKJ180" s="1376"/>
      <c r="DKK180" s="1376"/>
      <c r="DKL180" s="1376"/>
      <c r="DKM180" s="1376"/>
      <c r="DKN180" s="1376"/>
      <c r="DKO180" s="1376"/>
      <c r="DKP180" s="1376"/>
      <c r="DKQ180" s="1376"/>
      <c r="DKR180" s="1376"/>
      <c r="DKS180" s="1376"/>
      <c r="DKT180" s="1376"/>
      <c r="DKU180" s="1376"/>
      <c r="DKV180" s="1376"/>
      <c r="DKW180" s="1376"/>
      <c r="DKX180" s="1376"/>
      <c r="DKY180" s="1376"/>
      <c r="DKZ180" s="1376"/>
      <c r="DLA180" s="1376"/>
      <c r="DLB180" s="1376"/>
      <c r="DNO180" s="1376" t="str">
        <f ca="1">INDIRECT(ADDRESS(DNO194,Dev!$CY$154,,,Table!$A$1))</f>
        <v>PRLTap-052</v>
      </c>
      <c r="DNP180" s="1376"/>
      <c r="DNQ180" s="1376"/>
      <c r="DNR180" s="1376"/>
      <c r="DNS180" s="1376"/>
      <c r="DNT180" s="1376"/>
      <c r="DNU180" s="1376"/>
      <c r="DNV180" s="1376"/>
      <c r="DNW180" s="1376"/>
      <c r="DNX180" s="1376"/>
      <c r="DNY180" s="1376"/>
      <c r="DNZ180" s="1376"/>
      <c r="DOA180" s="1376"/>
      <c r="DOB180" s="1376"/>
      <c r="DOC180" s="1376"/>
      <c r="DOD180" s="1376"/>
      <c r="DOE180" s="1376"/>
      <c r="DOF180" s="1376"/>
      <c r="DOG180" s="1376"/>
      <c r="DOH180" s="1376"/>
      <c r="DOI180" s="1376"/>
      <c r="DOJ180" s="1376"/>
      <c r="DRM180" s="1376" t="str">
        <f ca="1">INDIRECT(ADDRESS(DRM194,Dev!$CY$154,,,Table!$A$1))</f>
        <v>PRLTap-053</v>
      </c>
      <c r="DRN180" s="1376"/>
      <c r="DRO180" s="1376"/>
      <c r="DRP180" s="1376"/>
      <c r="DRQ180" s="1376"/>
      <c r="DRR180" s="1376"/>
      <c r="DRS180" s="1376"/>
      <c r="DRT180" s="1376"/>
      <c r="DRU180" s="1376"/>
      <c r="DRV180" s="1376"/>
      <c r="DRW180" s="1376"/>
      <c r="DRX180" s="1376"/>
      <c r="DRY180" s="1376"/>
      <c r="DRZ180" s="1376"/>
      <c r="DSA180" s="1376"/>
      <c r="DSB180" s="1376"/>
      <c r="DSC180" s="1376"/>
      <c r="DSD180" s="1376"/>
      <c r="DSE180" s="1376"/>
      <c r="DSF180" s="1376"/>
      <c r="DSG180" s="1376"/>
      <c r="DSH180" s="1376"/>
      <c r="DVF180" s="226"/>
      <c r="DVG180" s="226"/>
      <c r="DVH180" s="226"/>
      <c r="DVI180" s="226"/>
      <c r="DVJ180" s="226"/>
      <c r="DVK180" s="226"/>
      <c r="DVL180" s="226"/>
      <c r="DVM180" s="226"/>
      <c r="DVN180" s="226"/>
      <c r="DVO180" s="226"/>
      <c r="DVP180" s="226"/>
      <c r="DVQ180" s="226"/>
      <c r="DVR180" s="226"/>
      <c r="DVS180" s="226"/>
      <c r="DVT180" s="226"/>
      <c r="DVU180" s="226"/>
      <c r="DVV180" s="226"/>
      <c r="DVW180" s="226"/>
      <c r="DVX180" s="226"/>
      <c r="DVY180" s="226"/>
      <c r="DVZ180" s="226"/>
      <c r="DWA180" s="226"/>
      <c r="DWB180" s="226"/>
      <c r="DWC180" s="226"/>
      <c r="DWD180" s="226"/>
      <c r="DWE180" s="226"/>
      <c r="DWF180" s="226"/>
      <c r="DWG180" s="226"/>
      <c r="DWH180" s="226"/>
      <c r="DWI180" s="226"/>
      <c r="DWJ180" s="226"/>
      <c r="DWK180" s="226"/>
      <c r="DWL180" s="226"/>
      <c r="DWM180" s="226"/>
      <c r="DWN180" s="226"/>
      <c r="DWO180" s="226"/>
      <c r="DWP180" s="226"/>
      <c r="DWQ180" s="226"/>
      <c r="DWR180" s="226"/>
      <c r="DWS180" s="226"/>
      <c r="DWT180" s="226"/>
      <c r="DWU180" s="226"/>
      <c r="DWV180" s="226"/>
      <c r="DWW180" s="226"/>
      <c r="DWX180" s="226"/>
      <c r="DWY180" s="226"/>
      <c r="DWZ180" s="226"/>
      <c r="DXA180" s="226"/>
      <c r="DXB180" s="226"/>
      <c r="DXC180" s="226"/>
      <c r="DXD180" s="226"/>
      <c r="DXE180" s="226"/>
      <c r="DXF180" s="226"/>
      <c r="DXG180" s="226"/>
      <c r="DXH180" s="226"/>
      <c r="DXI180" s="226"/>
      <c r="DXJ180" s="226"/>
      <c r="DXK180" s="226"/>
      <c r="DXL180" s="226"/>
      <c r="DXM180" s="226"/>
      <c r="DXN180" s="226"/>
      <c r="DXO180" s="226"/>
      <c r="DXP180" s="226"/>
      <c r="DXQ180" s="226"/>
      <c r="DXR180" s="226"/>
      <c r="DXS180" s="226"/>
      <c r="DXT180" s="226"/>
      <c r="DXU180" s="226"/>
      <c r="DXV180" s="226"/>
      <c r="DXW180" s="226"/>
      <c r="DXX180" s="226"/>
      <c r="DXY180" s="226"/>
      <c r="DXZ180" s="226"/>
      <c r="DYA180" s="226"/>
      <c r="DYB180" s="226"/>
      <c r="DYC180" s="226"/>
      <c r="DYD180" s="226"/>
      <c r="DYE180" s="226"/>
      <c r="DYF180" s="226"/>
      <c r="DYG180" s="226"/>
      <c r="DYH180" s="226"/>
      <c r="DYI180" s="1502"/>
      <c r="DYJ180" s="1602"/>
      <c r="DYK180" s="611"/>
      <c r="DYL180" s="1502"/>
      <c r="DYM180" s="1602"/>
      <c r="DYN180" s="611"/>
      <c r="DYO180" s="1502"/>
      <c r="DYP180" s="1602"/>
      <c r="DYQ180" s="611"/>
      <c r="DYR180" s="611"/>
      <c r="DYS180" s="1502"/>
      <c r="DYT180" s="1602"/>
      <c r="DYU180" s="611"/>
      <c r="DYV180" s="1502"/>
      <c r="DYW180" s="1602"/>
      <c r="DYX180" s="611"/>
      <c r="DYY180" s="1502"/>
      <c r="DYZ180" s="1602"/>
      <c r="DZA180" s="226"/>
      <c r="DZB180" s="226"/>
      <c r="DZC180" s="226"/>
      <c r="DZD180" s="226"/>
      <c r="DZE180" s="226"/>
      <c r="DZF180" s="226"/>
      <c r="DZG180" s="226"/>
      <c r="DZH180" s="226"/>
      <c r="DZI180" s="226"/>
      <c r="DZJ180" s="226"/>
      <c r="DZK180" s="226"/>
      <c r="DZL180" s="226"/>
      <c r="DZM180" s="226"/>
      <c r="DZN180" s="226"/>
      <c r="DZO180" s="226"/>
      <c r="DZP180" s="226"/>
      <c r="DZQ180" s="226"/>
      <c r="DZR180" s="226"/>
      <c r="DZS180" s="226"/>
      <c r="DZT180" s="226"/>
      <c r="DZU180" s="226"/>
      <c r="DZV180" s="226"/>
      <c r="DZW180" s="226"/>
      <c r="DZX180" s="226"/>
      <c r="DZY180" s="226"/>
      <c r="DZZ180" s="226"/>
      <c r="EAA180" s="226"/>
      <c r="EAB180" s="226"/>
      <c r="EAC180" s="226"/>
      <c r="EAD180" s="226"/>
      <c r="EAE180" s="226"/>
      <c r="EAF180" s="226"/>
      <c r="EAG180" s="226"/>
      <c r="EAH180" s="226"/>
      <c r="EAI180" s="226"/>
      <c r="EAJ180" s="226"/>
      <c r="EAK180" s="226"/>
      <c r="EAL180" s="226"/>
      <c r="EAM180" s="226"/>
      <c r="EAN180" s="226"/>
      <c r="EAO180" s="226"/>
      <c r="EAP180" s="226"/>
      <c r="EAQ180" s="226"/>
      <c r="EAR180" s="226"/>
      <c r="EAS180" s="226"/>
      <c r="EAT180" s="226"/>
      <c r="EAU180" s="226"/>
      <c r="EAV180" s="226"/>
      <c r="EAW180" s="226"/>
      <c r="EAX180" s="226"/>
      <c r="EAY180" s="226"/>
      <c r="EAZ180" s="226"/>
      <c r="EBA180" s="226"/>
      <c r="EBB180" s="226"/>
      <c r="EBC180" s="226"/>
      <c r="EBD180" s="226"/>
      <c r="EBE180" s="226"/>
      <c r="EBF180" s="226"/>
      <c r="EBG180" s="226"/>
      <c r="EBH180" s="226"/>
      <c r="EBI180" s="226"/>
      <c r="EBJ180" s="226"/>
      <c r="EBK180" s="226"/>
      <c r="EBL180" s="226"/>
      <c r="EBM180" s="226"/>
      <c r="EBN180" s="226"/>
      <c r="EBO180" s="226"/>
      <c r="EBP180" s="226"/>
      <c r="EBQ180" s="226"/>
      <c r="EBR180" s="226"/>
      <c r="EBS180" s="226"/>
      <c r="EBT180" s="226"/>
      <c r="EBU180" s="226"/>
      <c r="EBV180" s="226"/>
      <c r="EBW180" s="226"/>
      <c r="EBX180" s="226"/>
      <c r="EBY180" s="226"/>
      <c r="EBZ180" s="226"/>
      <c r="ECA180" s="226"/>
      <c r="ECB180" s="226"/>
      <c r="ECC180" s="226"/>
      <c r="ECD180" s="226"/>
      <c r="ECE180" s="226"/>
      <c r="ECF180" s="226"/>
      <c r="ECG180" s="1502"/>
      <c r="ECH180" s="1602"/>
      <c r="ECI180" s="611"/>
      <c r="ECJ180" s="1502"/>
      <c r="ECK180" s="1602"/>
      <c r="ECL180" s="611"/>
      <c r="ECM180" s="1502"/>
      <c r="ECN180" s="1602"/>
      <c r="ECO180" s="611"/>
      <c r="ECP180" s="611"/>
      <c r="ECQ180" s="1502"/>
      <c r="ECR180" s="1602"/>
      <c r="ECS180" s="611"/>
      <c r="ECT180" s="1502"/>
      <c r="ECU180" s="1602"/>
      <c r="ECV180" s="611"/>
      <c r="ECW180" s="1502"/>
      <c r="ECX180" s="1602"/>
      <c r="ECY180" s="226"/>
      <c r="ECZ180" s="226"/>
      <c r="EDA180" s="226"/>
      <c r="EDB180" s="226"/>
      <c r="EDC180" s="226"/>
      <c r="EDD180" s="226"/>
      <c r="EDE180" s="226"/>
      <c r="EDF180" s="226"/>
      <c r="EDG180" s="226"/>
      <c r="EDH180" s="226"/>
      <c r="EDI180" s="226"/>
      <c r="EDJ180" s="226"/>
      <c r="EDK180" s="226"/>
      <c r="EDL180" s="226"/>
      <c r="EDM180" s="226"/>
      <c r="EDN180" s="226"/>
      <c r="EDO180" s="226"/>
      <c r="EDP180" s="226"/>
      <c r="EDQ180" s="226"/>
      <c r="EDR180" s="1019"/>
      <c r="EDS180" s="1019"/>
      <c r="EDT180" s="1019"/>
      <c r="EDU180" s="1019"/>
      <c r="EDV180" s="1019"/>
      <c r="EDW180" s="1019"/>
      <c r="EDX180" s="1019"/>
      <c r="EDY180" s="1019"/>
      <c r="EDZ180" s="1019"/>
      <c r="EEA180" s="1019"/>
      <c r="EEB180" s="1019"/>
      <c r="EEC180" s="1019"/>
      <c r="EED180" s="1019"/>
      <c r="EEE180" s="1019"/>
      <c r="EEF180" s="1019"/>
      <c r="EEG180" s="1019"/>
      <c r="EEH180" s="1019"/>
      <c r="EEI180" s="1019"/>
      <c r="EEJ180" s="1019"/>
      <c r="EEK180" s="1019"/>
      <c r="EEL180" s="1019"/>
      <c r="EEM180" s="1019"/>
      <c r="EEN180" s="1019"/>
      <c r="EEO180" s="1019"/>
      <c r="EEP180" s="1019"/>
      <c r="EEQ180" s="1019"/>
      <c r="EER180" s="1019"/>
      <c r="EES180" s="1019"/>
      <c r="EET180" s="1019"/>
      <c r="EEU180" s="1019"/>
      <c r="EEV180" s="1019"/>
      <c r="EEW180" s="1019"/>
      <c r="EEX180" s="1019"/>
      <c r="EEY180" s="1019"/>
      <c r="EEZ180" s="1019"/>
      <c r="EFA180" s="1019"/>
      <c r="EFB180" s="1019"/>
      <c r="EFC180" s="1019"/>
      <c r="EFD180" s="1019"/>
      <c r="EFE180" s="1019"/>
      <c r="EFF180" s="1019"/>
      <c r="EFG180" s="1019"/>
      <c r="EFH180" s="1019"/>
      <c r="EFI180" s="1019"/>
      <c r="EFJ180" s="226"/>
      <c r="EFK180" s="226"/>
      <c r="EFL180" s="226"/>
      <c r="EFM180" s="226"/>
      <c r="EFN180" s="226"/>
      <c r="EFO180" s="226"/>
      <c r="EFP180" s="226"/>
      <c r="EFQ180" s="226"/>
      <c r="EFR180" s="226"/>
      <c r="EFS180" s="226"/>
      <c r="EFT180" s="226"/>
      <c r="EFU180" s="226"/>
      <c r="EFV180" s="226"/>
      <c r="EFW180" s="226"/>
      <c r="EFX180" s="226"/>
      <c r="EFY180" s="226"/>
      <c r="EFZ180" s="226"/>
      <c r="EGA180" s="226"/>
      <c r="EGB180" s="226"/>
      <c r="EGC180" s="226"/>
      <c r="EGD180" s="226"/>
      <c r="EGE180" s="226"/>
      <c r="EGF180" s="226"/>
      <c r="EGG180" s="226"/>
      <c r="EGH180" s="226"/>
      <c r="EGI180" s="226"/>
      <c r="EGJ180" s="226"/>
      <c r="EGK180" s="226"/>
      <c r="EGL180" s="226"/>
      <c r="EGM180" s="226"/>
      <c r="EGN180" s="226"/>
      <c r="EGO180" s="226"/>
      <c r="EGP180" s="226"/>
      <c r="EGQ180" s="226"/>
      <c r="EGR180" s="226"/>
      <c r="EGS180" s="226"/>
      <c r="EGT180" s="226"/>
      <c r="EGU180" s="226"/>
      <c r="EGV180" s="226"/>
      <c r="EGW180" s="226"/>
      <c r="EGX180" s="226"/>
      <c r="EGY180" s="226"/>
      <c r="EGZ180" s="226"/>
      <c r="EHA180" s="226"/>
      <c r="EHB180" s="226"/>
      <c r="EHC180" s="226"/>
      <c r="EHD180" s="226"/>
      <c r="EHE180" s="226"/>
      <c r="EHF180" s="226"/>
      <c r="EHG180" s="226"/>
      <c r="EHH180" s="226"/>
      <c r="EHI180" s="226"/>
      <c r="EHJ180" s="226"/>
      <c r="EHK180" s="226"/>
      <c r="EHL180" s="226"/>
      <c r="EHM180" s="226"/>
      <c r="EHN180" s="226"/>
      <c r="EHO180" s="226"/>
      <c r="EHP180" s="226"/>
      <c r="EHQ180" s="226"/>
      <c r="EHR180" s="226"/>
      <c r="EHS180" s="226"/>
      <c r="EHT180" s="226"/>
      <c r="EHU180" s="226"/>
      <c r="EHV180" s="226"/>
      <c r="EHW180" s="226"/>
      <c r="EHX180" s="226"/>
      <c r="EHY180" s="1502"/>
      <c r="EHZ180" s="1602"/>
      <c r="EIA180" s="611"/>
      <c r="EIB180" s="1502"/>
      <c r="EIC180" s="1602"/>
      <c r="EID180" s="611"/>
      <c r="EIE180" s="1502"/>
      <c r="EIF180" s="1602"/>
      <c r="EIG180" s="611"/>
      <c r="EIH180" s="611"/>
      <c r="EII180" s="1502"/>
      <c r="EIJ180" s="1602"/>
      <c r="EIK180" s="611"/>
      <c r="EIL180" s="1502"/>
      <c r="EIM180" s="1602"/>
      <c r="EIN180" s="611"/>
      <c r="EIO180" s="1502"/>
      <c r="EIP180" s="1602"/>
      <c r="EIQ180" s="226"/>
      <c r="EIR180" s="226"/>
      <c r="EIS180" s="226"/>
      <c r="EIT180" s="226"/>
      <c r="EIU180" s="226"/>
      <c r="EIV180" s="226"/>
      <c r="EIW180" s="226"/>
      <c r="EIX180" s="226"/>
      <c r="EIY180" s="226"/>
      <c r="EIZ180" s="226"/>
      <c r="EJA180" s="226"/>
      <c r="EJB180" s="226"/>
      <c r="EJC180" s="226"/>
      <c r="EJD180" s="226"/>
      <c r="EJE180" s="226"/>
      <c r="EJF180" s="226"/>
      <c r="EJG180" s="226"/>
      <c r="EJH180" s="226"/>
      <c r="EJI180" s="226"/>
      <c r="EJJ180" s="226"/>
      <c r="EJK180" s="226"/>
      <c r="EJL180" s="226"/>
      <c r="EJM180" s="226"/>
      <c r="EJN180" s="226"/>
      <c r="EJO180" s="226"/>
      <c r="EJP180" s="226"/>
      <c r="EJQ180" s="226"/>
      <c r="ENM180" s="1376" t="str">
        <f ca="1">INDIRECT(ADDRESS(ENM194,Dev!$CY$154,,,Table!$A$1))</f>
        <v>PRLTap-057</v>
      </c>
      <c r="ENN180" s="1376"/>
      <c r="ENO180" s="1376"/>
      <c r="ENP180" s="1376"/>
      <c r="ENQ180" s="1376"/>
      <c r="ENR180" s="1376"/>
      <c r="ENS180" s="1376"/>
      <c r="ENT180" s="1376"/>
      <c r="ENU180" s="1376"/>
      <c r="ENV180" s="1376"/>
      <c r="ENW180" s="1376"/>
      <c r="ENX180" s="1376"/>
      <c r="ENY180" s="1376"/>
      <c r="ENZ180" s="1376"/>
      <c r="EOA180" s="1376"/>
      <c r="EOB180" s="1376"/>
      <c r="EOC180" s="1376"/>
      <c r="EOD180" s="1376"/>
      <c r="EOE180" s="1376"/>
      <c r="EOF180" s="1376"/>
      <c r="EOG180" s="1376"/>
      <c r="EOH180" s="1376"/>
      <c r="EQE180" s="1376" t="str">
        <f ca="1">INDIRECT(ADDRESS(EQE194,Dev!$CY$154,,,Table!$A$1))</f>
        <v>PRLTap-058</v>
      </c>
      <c r="EQF180" s="1376"/>
      <c r="EQG180" s="1376"/>
      <c r="EQH180" s="1376"/>
      <c r="EQI180" s="1376"/>
      <c r="EQJ180" s="1376"/>
      <c r="EQK180" s="1376"/>
      <c r="EQL180" s="1376"/>
      <c r="EQM180" s="1376"/>
      <c r="EQN180" s="1376"/>
      <c r="EQO180" s="1376"/>
      <c r="EQP180" s="1376"/>
      <c r="EQQ180" s="1376"/>
      <c r="EQR180" s="1376"/>
      <c r="EQS180" s="1376"/>
      <c r="EQT180" s="1376"/>
      <c r="EQU180" s="1376"/>
      <c r="EQV180" s="1376"/>
      <c r="EQW180" s="1376"/>
      <c r="EQX180" s="1376"/>
      <c r="EQY180" s="1376"/>
      <c r="EQZ180" s="1376"/>
    </row>
    <row r="181" spans="8:3879" ht="15" customHeight="1">
      <c r="H181" s="890"/>
      <c r="I181" s="891"/>
      <c r="J181" s="891"/>
      <c r="K181" s="891"/>
      <c r="L181" s="891"/>
      <c r="M181" s="891"/>
      <c r="N181" s="891"/>
      <c r="O181" s="891"/>
      <c r="P181" s="891"/>
      <c r="Q181" s="891"/>
      <c r="R181" s="891"/>
      <c r="S181" s="891"/>
      <c r="T181" s="891"/>
      <c r="U181" s="891"/>
      <c r="V181" s="891"/>
      <c r="W181" s="891"/>
      <c r="X181" s="891"/>
      <c r="Y181" s="891"/>
      <c r="Z181" s="891"/>
      <c r="AA181" s="891"/>
      <c r="AB181" s="891"/>
      <c r="AC181" s="891"/>
      <c r="AD181" s="891"/>
      <c r="AE181" s="891"/>
      <c r="AF181" s="891"/>
      <c r="AG181" s="891"/>
      <c r="AH181" s="891"/>
      <c r="AI181" s="891"/>
      <c r="AJ181" s="892"/>
      <c r="BA181" s="1376"/>
      <c r="BB181" s="1376"/>
      <c r="BC181" s="1376"/>
      <c r="BD181" s="1376"/>
      <c r="BE181" s="1376"/>
      <c r="BF181" s="1376"/>
      <c r="BG181" s="1376"/>
      <c r="BH181" s="1376"/>
      <c r="BI181" s="1376"/>
      <c r="BJ181" s="1376"/>
      <c r="BK181" s="1376"/>
      <c r="BL181" s="1376"/>
      <c r="BM181" s="1376"/>
      <c r="BN181" s="1376"/>
      <c r="BO181" s="1376"/>
      <c r="BP181" s="1376"/>
      <c r="BQ181" s="1376"/>
      <c r="BR181" s="1376"/>
      <c r="BS181" s="1376"/>
      <c r="BT181" s="1376"/>
      <c r="BU181" s="1376"/>
      <c r="BV181" s="1376"/>
      <c r="CM181" s="1376"/>
      <c r="CN181" s="1376"/>
      <c r="CO181" s="1376"/>
      <c r="CP181" s="1376"/>
      <c r="CQ181" s="1376"/>
      <c r="CR181" s="1376"/>
      <c r="CS181" s="1376"/>
      <c r="CT181" s="1376"/>
      <c r="CU181" s="1376"/>
      <c r="CV181" s="1376"/>
      <c r="CW181" s="1376"/>
      <c r="CX181" s="1376"/>
      <c r="CY181" s="1376"/>
      <c r="CZ181" s="1376"/>
      <c r="DA181" s="1376"/>
      <c r="DB181" s="1376"/>
      <c r="DC181" s="1376"/>
      <c r="DD181" s="1376"/>
      <c r="DE181" s="1376"/>
      <c r="DF181" s="1376"/>
      <c r="DG181" s="1376"/>
      <c r="DH181" s="1376"/>
      <c r="EO181" s="1376"/>
      <c r="EP181" s="1376"/>
      <c r="EQ181" s="1376"/>
      <c r="ER181" s="1376"/>
      <c r="ES181" s="1376"/>
      <c r="ET181" s="1376"/>
      <c r="EU181" s="1376"/>
      <c r="EV181" s="1376"/>
      <c r="EW181" s="1376"/>
      <c r="EX181" s="1376"/>
      <c r="EY181" s="1376"/>
      <c r="EZ181" s="1376"/>
      <c r="FA181" s="1376"/>
      <c r="FB181" s="1376"/>
      <c r="FC181" s="1376"/>
      <c r="FD181" s="1376"/>
      <c r="FE181" s="1376"/>
      <c r="FF181" s="1376"/>
      <c r="FG181" s="1376"/>
      <c r="FH181" s="1376"/>
      <c r="FI181" s="1376"/>
      <c r="FJ181" s="1376"/>
      <c r="GQ181" s="1376"/>
      <c r="GR181" s="1376"/>
      <c r="GS181" s="1376"/>
      <c r="GT181" s="1376"/>
      <c r="GU181" s="1376"/>
      <c r="GV181" s="1376"/>
      <c r="GW181" s="1376"/>
      <c r="GX181" s="1376"/>
      <c r="GY181" s="1376"/>
      <c r="GZ181" s="1376"/>
      <c r="HA181" s="1376"/>
      <c r="HB181" s="1376"/>
      <c r="HC181" s="1376"/>
      <c r="HD181" s="1376"/>
      <c r="HE181" s="1376"/>
      <c r="HF181" s="1376"/>
      <c r="HG181" s="1376"/>
      <c r="HH181" s="1376"/>
      <c r="HI181" s="1376"/>
      <c r="HJ181" s="1376"/>
      <c r="HK181" s="1376"/>
      <c r="HL181" s="1376"/>
      <c r="IS181" s="1376"/>
      <c r="IT181" s="1376"/>
      <c r="IU181" s="1376"/>
      <c r="IV181" s="1376"/>
      <c r="IW181" s="1376"/>
      <c r="IX181" s="1376"/>
      <c r="IY181" s="1376"/>
      <c r="IZ181" s="1376"/>
      <c r="JA181" s="1376"/>
      <c r="JB181" s="1376"/>
      <c r="JC181" s="1376"/>
      <c r="JD181" s="1376"/>
      <c r="JE181" s="1376"/>
      <c r="JF181" s="1376"/>
      <c r="JG181" s="1376"/>
      <c r="JH181" s="1376"/>
      <c r="JI181" s="1376"/>
      <c r="JJ181" s="1376"/>
      <c r="JK181" s="1376"/>
      <c r="JL181" s="1376"/>
      <c r="JM181" s="1376"/>
      <c r="JN181" s="1376"/>
      <c r="KU181" s="1376"/>
      <c r="KV181" s="1376"/>
      <c r="KW181" s="1376"/>
      <c r="KX181" s="1376"/>
      <c r="KY181" s="1376"/>
      <c r="KZ181" s="1376"/>
      <c r="LA181" s="1376"/>
      <c r="LB181" s="1376"/>
      <c r="LC181" s="1376"/>
      <c r="LD181" s="1376"/>
      <c r="LE181" s="1376"/>
      <c r="LF181" s="1376"/>
      <c r="LG181" s="1376"/>
      <c r="LH181" s="1376"/>
      <c r="LI181" s="1376"/>
      <c r="LJ181" s="1376"/>
      <c r="LK181" s="1376"/>
      <c r="LL181" s="1376"/>
      <c r="LM181" s="1376"/>
      <c r="LN181" s="1376"/>
      <c r="LO181" s="1376"/>
      <c r="LP181" s="1376"/>
      <c r="MW181" s="1376"/>
      <c r="MX181" s="1376"/>
      <c r="MY181" s="1376"/>
      <c r="MZ181" s="1376"/>
      <c r="NA181" s="1376"/>
      <c r="NB181" s="1376"/>
      <c r="NC181" s="1376"/>
      <c r="ND181" s="1376"/>
      <c r="NE181" s="1376"/>
      <c r="NF181" s="1376"/>
      <c r="NG181" s="1376"/>
      <c r="NH181" s="1376"/>
      <c r="NI181" s="1376"/>
      <c r="NJ181" s="1376"/>
      <c r="NK181" s="1376"/>
      <c r="NL181" s="1376"/>
      <c r="NM181" s="1376"/>
      <c r="NN181" s="1376"/>
      <c r="NO181" s="1376"/>
      <c r="NP181" s="1376"/>
      <c r="NQ181" s="1376"/>
      <c r="NR181" s="1376"/>
      <c r="OI181" s="1376"/>
      <c r="OJ181" s="1376"/>
      <c r="OK181" s="1376"/>
      <c r="OL181" s="1376"/>
      <c r="OM181" s="1376"/>
      <c r="ON181" s="1376"/>
      <c r="OO181" s="1376"/>
      <c r="OP181" s="1376"/>
      <c r="OQ181" s="1376"/>
      <c r="OR181" s="1376"/>
      <c r="OS181" s="1376"/>
      <c r="OT181" s="1376"/>
      <c r="OU181" s="1376"/>
      <c r="OV181" s="1376"/>
      <c r="OW181" s="1376"/>
      <c r="OX181" s="1376"/>
      <c r="OY181" s="1376"/>
      <c r="OZ181" s="1376"/>
      <c r="PA181" s="1376"/>
      <c r="PB181" s="1376"/>
      <c r="PC181" s="1376"/>
      <c r="PD181" s="1376"/>
      <c r="PU181" s="1376"/>
      <c r="PV181" s="1376"/>
      <c r="PW181" s="1376"/>
      <c r="PX181" s="1376"/>
      <c r="PY181" s="1376"/>
      <c r="PZ181" s="1376"/>
      <c r="QA181" s="1376"/>
      <c r="QB181" s="1376"/>
      <c r="QC181" s="1376"/>
      <c r="QD181" s="1376"/>
      <c r="QE181" s="1376"/>
      <c r="QF181" s="1376"/>
      <c r="QG181" s="1376"/>
      <c r="QH181" s="1376"/>
      <c r="QI181" s="1376"/>
      <c r="QJ181" s="1376"/>
      <c r="QK181" s="1376"/>
      <c r="QL181" s="1376"/>
      <c r="QM181" s="1376"/>
      <c r="QN181" s="1376"/>
      <c r="QO181" s="1376"/>
      <c r="QP181" s="1376"/>
      <c r="RW181" s="1376"/>
      <c r="RX181" s="1376"/>
      <c r="RY181" s="1376"/>
      <c r="RZ181" s="1376"/>
      <c r="SA181" s="1376"/>
      <c r="SB181" s="1376"/>
      <c r="SC181" s="1376"/>
      <c r="SD181" s="1376"/>
      <c r="SE181" s="1376"/>
      <c r="SF181" s="1376"/>
      <c r="SG181" s="1376"/>
      <c r="SH181" s="1376"/>
      <c r="SI181" s="1376"/>
      <c r="SJ181" s="1376"/>
      <c r="SK181" s="1376"/>
      <c r="SL181" s="1376"/>
      <c r="SM181" s="1376"/>
      <c r="SN181" s="1376"/>
      <c r="SO181" s="1376"/>
      <c r="SP181" s="1376"/>
      <c r="SQ181" s="1376"/>
      <c r="SR181" s="1376"/>
      <c r="TY181" s="1376"/>
      <c r="TZ181" s="1376"/>
      <c r="UA181" s="1376"/>
      <c r="UB181" s="1376"/>
      <c r="UC181" s="1376"/>
      <c r="UD181" s="1376"/>
      <c r="UE181" s="1376"/>
      <c r="UF181" s="1376"/>
      <c r="UG181" s="1376"/>
      <c r="UH181" s="1376"/>
      <c r="UI181" s="1376"/>
      <c r="UJ181" s="1376"/>
      <c r="UK181" s="1376"/>
      <c r="UL181" s="1376"/>
      <c r="UM181" s="1376"/>
      <c r="UN181" s="1376"/>
      <c r="UO181" s="1376"/>
      <c r="UP181" s="1376"/>
      <c r="UQ181" s="1376"/>
      <c r="UR181" s="1376"/>
      <c r="US181" s="1376"/>
      <c r="UT181" s="1376"/>
      <c r="WA181" s="1376"/>
      <c r="WB181" s="1376"/>
      <c r="WC181" s="1376"/>
      <c r="WD181" s="1376"/>
      <c r="WE181" s="1376"/>
      <c r="WF181" s="1376"/>
      <c r="WG181" s="1376"/>
      <c r="WH181" s="1376"/>
      <c r="WI181" s="1376"/>
      <c r="WJ181" s="1376"/>
      <c r="WK181" s="1376"/>
      <c r="WL181" s="1376"/>
      <c r="WM181" s="1376"/>
      <c r="WN181" s="1376"/>
      <c r="WO181" s="1376"/>
      <c r="WP181" s="1376"/>
      <c r="WQ181" s="1376"/>
      <c r="WR181" s="1376"/>
      <c r="WS181" s="1376"/>
      <c r="WT181" s="1376"/>
      <c r="WU181" s="1376"/>
      <c r="WV181" s="1376"/>
      <c r="YC181" s="1376"/>
      <c r="YD181" s="1376"/>
      <c r="YE181" s="1376"/>
      <c r="YF181" s="1376"/>
      <c r="YG181" s="1376"/>
      <c r="YH181" s="1376"/>
      <c r="YI181" s="1376"/>
      <c r="YJ181" s="1376"/>
      <c r="YK181" s="1376"/>
      <c r="YL181" s="1376"/>
      <c r="YM181" s="1376"/>
      <c r="YN181" s="1376"/>
      <c r="YO181" s="1376"/>
      <c r="YP181" s="1376"/>
      <c r="YQ181" s="1376"/>
      <c r="YR181" s="1376"/>
      <c r="YS181" s="1376"/>
      <c r="YT181" s="1376"/>
      <c r="YU181" s="1376"/>
      <c r="YV181" s="1376"/>
      <c r="YW181" s="1376"/>
      <c r="YX181" s="1376"/>
      <c r="AAE181" s="1376"/>
      <c r="AAF181" s="1376"/>
      <c r="AAG181" s="1376"/>
      <c r="AAH181" s="1376"/>
      <c r="AAI181" s="1376"/>
      <c r="AAJ181" s="1376"/>
      <c r="AAK181" s="1376"/>
      <c r="AAL181" s="1376"/>
      <c r="AAM181" s="1376"/>
      <c r="AAN181" s="1376"/>
      <c r="AAO181" s="1376"/>
      <c r="AAP181" s="1376"/>
      <c r="AAQ181" s="1376"/>
      <c r="AAR181" s="1376"/>
      <c r="AAS181" s="1376"/>
      <c r="AAT181" s="1376"/>
      <c r="AAU181" s="1376"/>
      <c r="AAV181" s="1376"/>
      <c r="AAW181" s="1376"/>
      <c r="AAX181" s="1376"/>
      <c r="AAY181" s="1376"/>
      <c r="AAZ181" s="1376"/>
      <c r="ACG181" s="1376"/>
      <c r="ACH181" s="1376"/>
      <c r="ACI181" s="1376"/>
      <c r="ACJ181" s="1376"/>
      <c r="ACK181" s="1376"/>
      <c r="ACL181" s="1376"/>
      <c r="ACM181" s="1376"/>
      <c r="ACN181" s="1376"/>
      <c r="ACO181" s="1376"/>
      <c r="ACP181" s="1376"/>
      <c r="ACQ181" s="1376"/>
      <c r="ACR181" s="1376"/>
      <c r="ACS181" s="1376"/>
      <c r="ACT181" s="1376"/>
      <c r="ACU181" s="1376"/>
      <c r="ACV181" s="1376"/>
      <c r="ACW181" s="1376"/>
      <c r="ACX181" s="1376"/>
      <c r="ACY181" s="1376"/>
      <c r="ACZ181" s="1376"/>
      <c r="ADA181" s="1376"/>
      <c r="ADB181" s="1376"/>
      <c r="AEI181" s="1376"/>
      <c r="AEJ181" s="1376"/>
      <c r="AEK181" s="1376"/>
      <c r="AEL181" s="1376"/>
      <c r="AEM181" s="1376"/>
      <c r="AEN181" s="1376"/>
      <c r="AEO181" s="1376"/>
      <c r="AEP181" s="1376"/>
      <c r="AEQ181" s="1376"/>
      <c r="AER181" s="1376"/>
      <c r="AES181" s="1376"/>
      <c r="AET181" s="1376"/>
      <c r="AEU181" s="1376"/>
      <c r="AEV181" s="1376"/>
      <c r="AEW181" s="1376"/>
      <c r="AEX181" s="1376"/>
      <c r="AEY181" s="1376"/>
      <c r="AEZ181" s="1376"/>
      <c r="AFA181" s="1376"/>
      <c r="AFB181" s="1376"/>
      <c r="AFC181" s="1376"/>
      <c r="AFD181" s="1376"/>
      <c r="AGK181" s="1376"/>
      <c r="AGL181" s="1376"/>
      <c r="AGM181" s="1376"/>
      <c r="AGN181" s="1376"/>
      <c r="AGO181" s="1376"/>
      <c r="AGP181" s="1376"/>
      <c r="AGQ181" s="1376"/>
      <c r="AGR181" s="1376"/>
      <c r="AGS181" s="1376"/>
      <c r="AGT181" s="1376"/>
      <c r="AGU181" s="1376"/>
      <c r="AGV181" s="1376"/>
      <c r="AGW181" s="1376"/>
      <c r="AGX181" s="1376"/>
      <c r="AGY181" s="1376"/>
      <c r="AGZ181" s="1376"/>
      <c r="AHA181" s="1376"/>
      <c r="AHB181" s="1376"/>
      <c r="AHC181" s="1376"/>
      <c r="AHD181" s="1376"/>
      <c r="AHE181" s="1376"/>
      <c r="AHF181" s="1376"/>
      <c r="AIM181" s="1376"/>
      <c r="AIN181" s="1376"/>
      <c r="AIO181" s="1376"/>
      <c r="AIP181" s="1376"/>
      <c r="AIQ181" s="1376"/>
      <c r="AIR181" s="1376"/>
      <c r="AIS181" s="1376"/>
      <c r="AIT181" s="1376"/>
      <c r="AIU181" s="1376"/>
      <c r="AIV181" s="1376"/>
      <c r="AIW181" s="1376"/>
      <c r="AIX181" s="1376"/>
      <c r="AIY181" s="1376"/>
      <c r="AIZ181" s="1376"/>
      <c r="AJA181" s="1376"/>
      <c r="AJB181" s="1376"/>
      <c r="AJC181" s="1376"/>
      <c r="AJD181" s="1376"/>
      <c r="AJE181" s="1376"/>
      <c r="AJF181" s="1376"/>
      <c r="AJG181" s="1376"/>
      <c r="AJH181" s="1376"/>
      <c r="AKO181" s="1376"/>
      <c r="AKP181" s="1376"/>
      <c r="AKQ181" s="1376"/>
      <c r="AKR181" s="1376"/>
      <c r="AKS181" s="1376"/>
      <c r="AKT181" s="1376"/>
      <c r="AKU181" s="1376"/>
      <c r="AKV181" s="1376"/>
      <c r="AKW181" s="1376"/>
      <c r="AKX181" s="1376"/>
      <c r="AKY181" s="1376"/>
      <c r="AKZ181" s="1376"/>
      <c r="ALA181" s="1376"/>
      <c r="ALB181" s="1376"/>
      <c r="ALC181" s="1376"/>
      <c r="ALD181" s="1376"/>
      <c r="ALE181" s="1376"/>
      <c r="ALF181" s="1376"/>
      <c r="ALG181" s="1376"/>
      <c r="ALH181" s="1376"/>
      <c r="ALI181" s="1376"/>
      <c r="ALJ181" s="1376"/>
      <c r="AMQ181" s="1376"/>
      <c r="AMR181" s="1376"/>
      <c r="AMS181" s="1376"/>
      <c r="AMT181" s="1376"/>
      <c r="AMU181" s="1376"/>
      <c r="AMV181" s="1376"/>
      <c r="AMW181" s="1376"/>
      <c r="AMX181" s="1376"/>
      <c r="AMY181" s="1376"/>
      <c r="AMZ181" s="1376"/>
      <c r="ANA181" s="1376"/>
      <c r="ANB181" s="1376"/>
      <c r="ANC181" s="1376"/>
      <c r="AND181" s="1376"/>
      <c r="ANE181" s="1376"/>
      <c r="ANF181" s="1376"/>
      <c r="ANG181" s="1376"/>
      <c r="ANH181" s="1376"/>
      <c r="ANI181" s="1376"/>
      <c r="ANJ181" s="1376"/>
      <c r="ANK181" s="1376"/>
      <c r="ANL181" s="1376"/>
      <c r="AOS181" s="1376"/>
      <c r="AOT181" s="1376"/>
      <c r="AOU181" s="1376"/>
      <c r="AOV181" s="1376"/>
      <c r="AOW181" s="1376"/>
      <c r="AOX181" s="1376"/>
      <c r="AOY181" s="1376"/>
      <c r="AOZ181" s="1376"/>
      <c r="APA181" s="1376"/>
      <c r="APB181" s="1376"/>
      <c r="APC181" s="1376"/>
      <c r="APD181" s="1376"/>
      <c r="APE181" s="1376"/>
      <c r="APF181" s="1376"/>
      <c r="APG181" s="1376"/>
      <c r="APH181" s="1376"/>
      <c r="API181" s="1376"/>
      <c r="APJ181" s="1376"/>
      <c r="APK181" s="1376"/>
      <c r="APL181" s="1376"/>
      <c r="APM181" s="1376"/>
      <c r="APN181" s="1376"/>
      <c r="AQU181" s="1376"/>
      <c r="AQV181" s="1376"/>
      <c r="AQW181" s="1376"/>
      <c r="AQX181" s="1376"/>
      <c r="AQY181" s="1376"/>
      <c r="AQZ181" s="1376"/>
      <c r="ARA181" s="1376"/>
      <c r="ARB181" s="1376"/>
      <c r="ARC181" s="1376"/>
      <c r="ARD181" s="1376"/>
      <c r="ARE181" s="1376"/>
      <c r="ARF181" s="1376"/>
      <c r="ARG181" s="1376"/>
      <c r="ARH181" s="1376"/>
      <c r="ARI181" s="1376"/>
      <c r="ARJ181" s="1376"/>
      <c r="ARK181" s="1376"/>
      <c r="ARL181" s="1376"/>
      <c r="ARM181" s="1376"/>
      <c r="ARN181" s="1376"/>
      <c r="ARO181" s="1376"/>
      <c r="ARP181" s="1376"/>
      <c r="ASW181" s="1376"/>
      <c r="ASX181" s="1376"/>
      <c r="ASY181" s="1376"/>
      <c r="ASZ181" s="1376"/>
      <c r="ATA181" s="1376"/>
      <c r="ATB181" s="1376"/>
      <c r="ATC181" s="1376"/>
      <c r="ATD181" s="1376"/>
      <c r="ATE181" s="1376"/>
      <c r="ATF181" s="1376"/>
      <c r="ATG181" s="1376"/>
      <c r="ATH181" s="1376"/>
      <c r="ATI181" s="1376"/>
      <c r="ATJ181" s="1376"/>
      <c r="ATK181" s="1376"/>
      <c r="ATL181" s="1376"/>
      <c r="ATM181" s="1376"/>
      <c r="ATN181" s="1376"/>
      <c r="ATO181" s="1376"/>
      <c r="ATP181" s="1376"/>
      <c r="ATQ181" s="1376"/>
      <c r="ATR181" s="1376"/>
      <c r="AUI181" s="1376"/>
      <c r="AUJ181" s="1376"/>
      <c r="AUK181" s="1376"/>
      <c r="AUL181" s="1376"/>
      <c r="AUM181" s="1376"/>
      <c r="AUN181" s="1376"/>
      <c r="AUO181" s="1376"/>
      <c r="AUP181" s="1376"/>
      <c r="AUQ181" s="1376"/>
      <c r="AUR181" s="1376"/>
      <c r="AUS181" s="1376"/>
      <c r="AUT181" s="1376"/>
      <c r="AUU181" s="1376"/>
      <c r="AUV181" s="1376"/>
      <c r="AUW181" s="1376"/>
      <c r="AUX181" s="1376"/>
      <c r="AUY181" s="1376"/>
      <c r="AUZ181" s="1376"/>
      <c r="AVA181" s="1376"/>
      <c r="AVB181" s="1376"/>
      <c r="AVC181" s="1376"/>
      <c r="AVD181" s="1376"/>
      <c r="AZK181" s="1376"/>
      <c r="AZL181" s="1376"/>
      <c r="AZM181" s="1376"/>
      <c r="AZN181" s="1376"/>
      <c r="AZO181" s="1376"/>
      <c r="AZP181" s="1376"/>
      <c r="AZQ181" s="1376"/>
      <c r="AZR181" s="1376"/>
      <c r="AZS181" s="1376"/>
      <c r="AZT181" s="1376"/>
      <c r="AZU181" s="1376"/>
      <c r="AZV181" s="1376"/>
      <c r="AZW181" s="1376"/>
      <c r="AZX181" s="1376"/>
      <c r="AZY181" s="1376"/>
      <c r="AZZ181" s="1376"/>
      <c r="BAA181" s="1376"/>
      <c r="BAB181" s="1376"/>
      <c r="BAC181" s="1376"/>
      <c r="BAD181" s="1376"/>
      <c r="BAE181" s="1376"/>
      <c r="BAF181" s="1376"/>
      <c r="BBM181" s="1376"/>
      <c r="BBN181" s="1376"/>
      <c r="BBO181" s="1376"/>
      <c r="BBP181" s="1376"/>
      <c r="BBQ181" s="1376"/>
      <c r="BBR181" s="1376"/>
      <c r="BBS181" s="1376"/>
      <c r="BBT181" s="1376"/>
      <c r="BBU181" s="1376"/>
      <c r="BBV181" s="1376"/>
      <c r="BBW181" s="1376"/>
      <c r="BBX181" s="1376"/>
      <c r="BBY181" s="1376"/>
      <c r="BBZ181" s="1376"/>
      <c r="BCA181" s="1376"/>
      <c r="BCB181" s="1376"/>
      <c r="BCC181" s="1376"/>
      <c r="BCD181" s="1376"/>
      <c r="BCE181" s="1376"/>
      <c r="BCF181" s="1376"/>
      <c r="BCG181" s="1376"/>
      <c r="BCH181" s="1376"/>
      <c r="BDO181" s="1376"/>
      <c r="BDP181" s="1376"/>
      <c r="BDQ181" s="1376"/>
      <c r="BDR181" s="1376"/>
      <c r="BDS181" s="1376"/>
      <c r="BDT181" s="1376"/>
      <c r="BDU181" s="1376"/>
      <c r="BDV181" s="1376"/>
      <c r="BDW181" s="1376"/>
      <c r="BDX181" s="1376"/>
      <c r="BDY181" s="1376"/>
      <c r="BDZ181" s="1376"/>
      <c r="BEA181" s="1376"/>
      <c r="BEB181" s="1376"/>
      <c r="BEC181" s="1376"/>
      <c r="BED181" s="1376"/>
      <c r="BEE181" s="1376"/>
      <c r="BEF181" s="1376"/>
      <c r="BEG181" s="1376"/>
      <c r="BEH181" s="1376"/>
      <c r="BEI181" s="1376"/>
      <c r="BEJ181" s="1376"/>
      <c r="BFQ181" s="1376"/>
      <c r="BFR181" s="1376"/>
      <c r="BFS181" s="1376"/>
      <c r="BFT181" s="1376"/>
      <c r="BFU181" s="1376"/>
      <c r="BFV181" s="1376"/>
      <c r="BFW181" s="1376"/>
      <c r="BFX181" s="1376"/>
      <c r="BFY181" s="1376"/>
      <c r="BFZ181" s="1376"/>
      <c r="BGA181" s="1376"/>
      <c r="BGB181" s="1376"/>
      <c r="BGC181" s="1376"/>
      <c r="BGD181" s="1376"/>
      <c r="BGE181" s="1376"/>
      <c r="BGF181" s="1376"/>
      <c r="BGG181" s="1376"/>
      <c r="BGH181" s="1376"/>
      <c r="BGI181" s="1376"/>
      <c r="BGJ181" s="1376"/>
      <c r="BGK181" s="1376"/>
      <c r="BGL181" s="1376"/>
      <c r="BHS181" s="1376"/>
      <c r="BHT181" s="1376"/>
      <c r="BHU181" s="1376"/>
      <c r="BHV181" s="1376"/>
      <c r="BHW181" s="1376"/>
      <c r="BHX181" s="1376"/>
      <c r="BHY181" s="1376"/>
      <c r="BHZ181" s="1376"/>
      <c r="BIA181" s="1376"/>
      <c r="BIB181" s="1376"/>
      <c r="BIC181" s="1376"/>
      <c r="BID181" s="1376"/>
      <c r="BIE181" s="1376"/>
      <c r="BIF181" s="1376"/>
      <c r="BIG181" s="1376"/>
      <c r="BIH181" s="1376"/>
      <c r="BII181" s="1376"/>
      <c r="BIJ181" s="1376"/>
      <c r="BIK181" s="1376"/>
      <c r="BIL181" s="1376"/>
      <c r="BIM181" s="1376"/>
      <c r="BIN181" s="1376"/>
      <c r="BJU181" s="1376"/>
      <c r="BJV181" s="1376"/>
      <c r="BJW181" s="1376"/>
      <c r="BJX181" s="1376"/>
      <c r="BJY181" s="1376"/>
      <c r="BJZ181" s="1376"/>
      <c r="BKA181" s="1376"/>
      <c r="BKB181" s="1376"/>
      <c r="BKC181" s="1376"/>
      <c r="BKD181" s="1376"/>
      <c r="BKE181" s="1376"/>
      <c r="BKF181" s="1376"/>
      <c r="BKG181" s="1376"/>
      <c r="BKH181" s="1376"/>
      <c r="BKI181" s="1376"/>
      <c r="BKJ181" s="1376"/>
      <c r="BKK181" s="1376"/>
      <c r="BKL181" s="1376"/>
      <c r="BKM181" s="1376"/>
      <c r="BKN181" s="1376"/>
      <c r="BKO181" s="1376"/>
      <c r="BKP181" s="1376"/>
      <c r="BLW181" s="1376"/>
      <c r="BLX181" s="1376"/>
      <c r="BLY181" s="1376"/>
      <c r="BLZ181" s="1376"/>
      <c r="BMA181" s="1376"/>
      <c r="BMB181" s="1376"/>
      <c r="BMC181" s="1376"/>
      <c r="BMD181" s="1376"/>
      <c r="BME181" s="1376"/>
      <c r="BMF181" s="1376"/>
      <c r="BMG181" s="1376"/>
      <c r="BMH181" s="1376"/>
      <c r="BMI181" s="1376"/>
      <c r="BMJ181" s="1376"/>
      <c r="BMK181" s="1376"/>
      <c r="BML181" s="1376"/>
      <c r="BMM181" s="1376"/>
      <c r="BMN181" s="1376"/>
      <c r="BMO181" s="1376"/>
      <c r="BMP181" s="1376"/>
      <c r="BMQ181" s="1376"/>
      <c r="BMR181" s="1376"/>
      <c r="BNY181" s="1376"/>
      <c r="BNZ181" s="1376"/>
      <c r="BOA181" s="1376"/>
      <c r="BOB181" s="1376"/>
      <c r="BOC181" s="1376"/>
      <c r="BOD181" s="1376"/>
      <c r="BOE181" s="1376"/>
      <c r="BOF181" s="1376"/>
      <c r="BOG181" s="1376"/>
      <c r="BOH181" s="1376"/>
      <c r="BOI181" s="1376"/>
      <c r="BOJ181" s="1376"/>
      <c r="BOK181" s="1376"/>
      <c r="BOL181" s="1376"/>
      <c r="BOM181" s="1376"/>
      <c r="BON181" s="1376"/>
      <c r="BOO181" s="1376"/>
      <c r="BOP181" s="1376"/>
      <c r="BOQ181" s="1376"/>
      <c r="BOR181" s="1376"/>
      <c r="BOS181" s="1376"/>
      <c r="BOT181" s="1376"/>
      <c r="BQA181" s="1376"/>
      <c r="BQB181" s="1376"/>
      <c r="BQC181" s="1376"/>
      <c r="BQD181" s="1376"/>
      <c r="BQE181" s="1376"/>
      <c r="BQF181" s="1376"/>
      <c r="BQG181" s="1376"/>
      <c r="BQH181" s="1376"/>
      <c r="BQI181" s="1376"/>
      <c r="BQJ181" s="1376"/>
      <c r="BQK181" s="1376"/>
      <c r="BQL181" s="1376"/>
      <c r="BQM181" s="1376"/>
      <c r="BQN181" s="1376"/>
      <c r="BQO181" s="1376"/>
      <c r="BQP181" s="1376"/>
      <c r="BQQ181" s="1376"/>
      <c r="BQR181" s="1376"/>
      <c r="BQS181" s="1376"/>
      <c r="BQT181" s="1376"/>
      <c r="BQU181" s="1376"/>
      <c r="BQV181" s="1376"/>
      <c r="BSC181" s="1376"/>
      <c r="BSD181" s="1376"/>
      <c r="BSE181" s="1376"/>
      <c r="BSF181" s="1376"/>
      <c r="BSG181" s="1376"/>
      <c r="BSH181" s="1376"/>
      <c r="BSI181" s="1376"/>
      <c r="BSJ181" s="1376"/>
      <c r="BSK181" s="1376"/>
      <c r="BSL181" s="1376"/>
      <c r="BSM181" s="1376"/>
      <c r="BSN181" s="1376"/>
      <c r="BSO181" s="1376"/>
      <c r="BSP181" s="1376"/>
      <c r="BSQ181" s="1376"/>
      <c r="BSR181" s="1376"/>
      <c r="BSS181" s="1376"/>
      <c r="BST181" s="1376"/>
      <c r="BSU181" s="1376"/>
      <c r="BSV181" s="1376"/>
      <c r="BSW181" s="1376"/>
      <c r="BSX181" s="1376"/>
      <c r="BUE181" s="1376"/>
      <c r="BUF181" s="1376"/>
      <c r="BUG181" s="1376"/>
      <c r="BUH181" s="1376"/>
      <c r="BUI181" s="1376"/>
      <c r="BUJ181" s="1376"/>
      <c r="BUK181" s="1376"/>
      <c r="BUL181" s="1376"/>
      <c r="BUM181" s="1376"/>
      <c r="BUN181" s="1376"/>
      <c r="BUO181" s="1376"/>
      <c r="BUP181" s="1376"/>
      <c r="BUQ181" s="1376"/>
      <c r="BUR181" s="1376"/>
      <c r="BUS181" s="1376"/>
      <c r="BUT181" s="1376"/>
      <c r="BUU181" s="1376"/>
      <c r="BUV181" s="1376"/>
      <c r="BUW181" s="1376"/>
      <c r="BUX181" s="1376"/>
      <c r="BUY181" s="1376"/>
      <c r="BUZ181" s="1376"/>
      <c r="BWG181" s="1376"/>
      <c r="BWH181" s="1376"/>
      <c r="BWI181" s="1376"/>
      <c r="BWJ181" s="1376"/>
      <c r="BWK181" s="1376"/>
      <c r="BWL181" s="1376"/>
      <c r="BWM181" s="1376"/>
      <c r="BWN181" s="1376"/>
      <c r="BWO181" s="1376"/>
      <c r="BWP181" s="1376"/>
      <c r="BWQ181" s="1376"/>
      <c r="BWR181" s="1376"/>
      <c r="BWS181" s="1376"/>
      <c r="BWT181" s="1376"/>
      <c r="BWU181" s="1376"/>
      <c r="BWV181" s="1376"/>
      <c r="BWW181" s="1376"/>
      <c r="BWX181" s="1376"/>
      <c r="BWY181" s="1376"/>
      <c r="BWZ181" s="1376"/>
      <c r="BXA181" s="1376"/>
      <c r="BXB181" s="1376"/>
      <c r="BYI181" s="1376"/>
      <c r="BYJ181" s="1376"/>
      <c r="BYK181" s="1376"/>
      <c r="BYL181" s="1376"/>
      <c r="BYM181" s="1376"/>
      <c r="BYN181" s="1376"/>
      <c r="BYO181" s="1376"/>
      <c r="BYP181" s="1376"/>
      <c r="BYQ181" s="1376"/>
      <c r="BYR181" s="1376"/>
      <c r="BYS181" s="1376"/>
      <c r="BYT181" s="1376"/>
      <c r="BYU181" s="1376"/>
      <c r="BYV181" s="1376"/>
      <c r="BYW181" s="1376"/>
      <c r="BYX181" s="1376"/>
      <c r="BYY181" s="1376"/>
      <c r="BYZ181" s="1376"/>
      <c r="BZA181" s="1376"/>
      <c r="BZB181" s="1376"/>
      <c r="BZC181" s="1376"/>
      <c r="BZD181" s="1376"/>
      <c r="CAK181" s="1376"/>
      <c r="CAL181" s="1376"/>
      <c r="CAM181" s="1376"/>
      <c r="CAN181" s="1376"/>
      <c r="CAO181" s="1376"/>
      <c r="CAP181" s="1376"/>
      <c r="CAQ181" s="1376"/>
      <c r="CAR181" s="1376"/>
      <c r="CAS181" s="1376"/>
      <c r="CAT181" s="1376"/>
      <c r="CAU181" s="1376"/>
      <c r="CAV181" s="1376"/>
      <c r="CAW181" s="1376"/>
      <c r="CAX181" s="1376"/>
      <c r="CAY181" s="1376"/>
      <c r="CAZ181" s="1376"/>
      <c r="CBA181" s="1376"/>
      <c r="CBB181" s="1376"/>
      <c r="CBC181" s="1376"/>
      <c r="CBD181" s="1376"/>
      <c r="CBE181" s="1376"/>
      <c r="CBF181" s="1376"/>
      <c r="CCM181" s="1376"/>
      <c r="CCN181" s="1376"/>
      <c r="CCO181" s="1376"/>
      <c r="CCP181" s="1376"/>
      <c r="CCQ181" s="1376"/>
      <c r="CCR181" s="1376"/>
      <c r="CCS181" s="1376"/>
      <c r="CCT181" s="1376"/>
      <c r="CCU181" s="1376"/>
      <c r="CCV181" s="1376"/>
      <c r="CCW181" s="1376"/>
      <c r="CCX181" s="1376"/>
      <c r="CCY181" s="1376"/>
      <c r="CCZ181" s="1376"/>
      <c r="CDA181" s="1376"/>
      <c r="CDB181" s="1376"/>
      <c r="CDC181" s="1376"/>
      <c r="CDD181" s="1376"/>
      <c r="CDE181" s="1376"/>
      <c r="CDF181" s="1376"/>
      <c r="CDG181" s="1376"/>
      <c r="CDH181" s="1376"/>
      <c r="CEO181" s="1376"/>
      <c r="CEP181" s="1376"/>
      <c r="CEQ181" s="1376"/>
      <c r="CER181" s="1376"/>
      <c r="CES181" s="1376"/>
      <c r="CET181" s="1376"/>
      <c r="CEU181" s="1376"/>
      <c r="CEV181" s="1376"/>
      <c r="CEW181" s="1376"/>
      <c r="CEX181" s="1376"/>
      <c r="CEY181" s="1376"/>
      <c r="CEZ181" s="1376"/>
      <c r="CFA181" s="1376"/>
      <c r="CFB181" s="1376"/>
      <c r="CFC181" s="1376"/>
      <c r="CFD181" s="1376"/>
      <c r="CFE181" s="1376"/>
      <c r="CFF181" s="1376"/>
      <c r="CFG181" s="1376"/>
      <c r="CFH181" s="1376"/>
      <c r="CFI181" s="1376"/>
      <c r="CFJ181" s="1376"/>
      <c r="CGQ181" s="1376"/>
      <c r="CGR181" s="1376"/>
      <c r="CGS181" s="1376"/>
      <c r="CGT181" s="1376"/>
      <c r="CGU181" s="1376"/>
      <c r="CGV181" s="1376"/>
      <c r="CGW181" s="1376"/>
      <c r="CGX181" s="1376"/>
      <c r="CGY181" s="1376"/>
      <c r="CGZ181" s="1376"/>
      <c r="CHA181" s="1376"/>
      <c r="CHB181" s="1376"/>
      <c r="CHC181" s="1376"/>
      <c r="CHD181" s="1376"/>
      <c r="CHE181" s="1376"/>
      <c r="CHF181" s="1376"/>
      <c r="CHG181" s="1376"/>
      <c r="CHH181" s="1376"/>
      <c r="CHI181" s="1376"/>
      <c r="CHJ181" s="1376"/>
      <c r="CHK181" s="1376"/>
      <c r="CHL181" s="1376"/>
      <c r="CIS181" s="1376"/>
      <c r="CIT181" s="1376"/>
      <c r="CIU181" s="1376"/>
      <c r="CIV181" s="1376"/>
      <c r="CIW181" s="1376"/>
      <c r="CIX181" s="1376"/>
      <c r="CIY181" s="1376"/>
      <c r="CIZ181" s="1376"/>
      <c r="CJA181" s="1376"/>
      <c r="CJB181" s="1376"/>
      <c r="CJC181" s="1376"/>
      <c r="CJD181" s="1376"/>
      <c r="CJE181" s="1376"/>
      <c r="CJF181" s="1376"/>
      <c r="CJG181" s="1376"/>
      <c r="CJH181" s="1376"/>
      <c r="CJI181" s="1376"/>
      <c r="CJJ181" s="1376"/>
      <c r="CJK181" s="1376"/>
      <c r="CJL181" s="1376"/>
      <c r="CJM181" s="1376"/>
      <c r="CJN181" s="1376"/>
      <c r="CKU181" s="1376"/>
      <c r="CKV181" s="1376"/>
      <c r="CKW181" s="1376"/>
      <c r="CKX181" s="1376"/>
      <c r="CKY181" s="1376"/>
      <c r="CKZ181" s="1376"/>
      <c r="CLA181" s="1376"/>
      <c r="CLB181" s="1376"/>
      <c r="CLC181" s="1376"/>
      <c r="CLD181" s="1376"/>
      <c r="CLE181" s="1376"/>
      <c r="CLF181" s="1376"/>
      <c r="CLG181" s="1376"/>
      <c r="CLH181" s="1376"/>
      <c r="CLI181" s="1376"/>
      <c r="CLJ181" s="1376"/>
      <c r="CLK181" s="1376"/>
      <c r="CLL181" s="1376"/>
      <c r="CLM181" s="1376"/>
      <c r="CLN181" s="1376"/>
      <c r="CLO181" s="1376"/>
      <c r="CLP181" s="1376"/>
      <c r="CMW181" s="1376"/>
      <c r="CMX181" s="1376"/>
      <c r="CMY181" s="1376"/>
      <c r="CMZ181" s="1376"/>
      <c r="CNA181" s="1376"/>
      <c r="CNB181" s="1376"/>
      <c r="CNC181" s="1376"/>
      <c r="CND181" s="1376"/>
      <c r="CNE181" s="1376"/>
      <c r="CNF181" s="1376"/>
      <c r="CNG181" s="1376"/>
      <c r="CNH181" s="1376"/>
      <c r="CNI181" s="1376"/>
      <c r="CNJ181" s="1376"/>
      <c r="CNK181" s="1376"/>
      <c r="CNL181" s="1376"/>
      <c r="CNM181" s="1376"/>
      <c r="CNN181" s="1376"/>
      <c r="CNO181" s="1376"/>
      <c r="CNP181" s="1376"/>
      <c r="CNQ181" s="1376"/>
      <c r="CNR181" s="1376"/>
      <c r="COY181" s="1376"/>
      <c r="COZ181" s="1376"/>
      <c r="CPA181" s="1376"/>
      <c r="CPB181" s="1376"/>
      <c r="CPC181" s="1376"/>
      <c r="CPD181" s="1376"/>
      <c r="CPE181" s="1376"/>
      <c r="CPF181" s="1376"/>
      <c r="CPG181" s="1376"/>
      <c r="CPH181" s="1376"/>
      <c r="CPI181" s="1376"/>
      <c r="CPJ181" s="1376"/>
      <c r="CPK181" s="1376"/>
      <c r="CPL181" s="1376"/>
      <c r="CPM181" s="1376"/>
      <c r="CPN181" s="1376"/>
      <c r="CPO181" s="1376"/>
      <c r="CPP181" s="1376"/>
      <c r="CPQ181" s="1376"/>
      <c r="CPR181" s="1376"/>
      <c r="CPS181" s="1376"/>
      <c r="CPT181" s="1376"/>
      <c r="CRA181" s="1376"/>
      <c r="CRB181" s="1376"/>
      <c r="CRC181" s="1376"/>
      <c r="CRD181" s="1376"/>
      <c r="CRE181" s="1376"/>
      <c r="CRF181" s="1376"/>
      <c r="CRG181" s="1376"/>
      <c r="CRH181" s="1376"/>
      <c r="CRI181" s="1376"/>
      <c r="CRJ181" s="1376"/>
      <c r="CRK181" s="1376"/>
      <c r="CRL181" s="1376"/>
      <c r="CRM181" s="1376"/>
      <c r="CRN181" s="1376"/>
      <c r="CRO181" s="1376"/>
      <c r="CRP181" s="1376"/>
      <c r="CRQ181" s="1376"/>
      <c r="CRR181" s="1376"/>
      <c r="CRS181" s="1376"/>
      <c r="CRT181" s="1376"/>
      <c r="CRU181" s="1376"/>
      <c r="CRV181" s="1376"/>
      <c r="CTC181" s="1376"/>
      <c r="CTD181" s="1376"/>
      <c r="CTE181" s="1376"/>
      <c r="CTF181" s="1376"/>
      <c r="CTG181" s="1376"/>
      <c r="CTH181" s="1376"/>
      <c r="CTI181" s="1376"/>
      <c r="CTJ181" s="1376"/>
      <c r="CTK181" s="1376"/>
      <c r="CTL181" s="1376"/>
      <c r="CTM181" s="1376"/>
      <c r="CTN181" s="1376"/>
      <c r="CTO181" s="1376"/>
      <c r="CTP181" s="1376"/>
      <c r="CTQ181" s="1376"/>
      <c r="CTR181" s="1376"/>
      <c r="CTS181" s="1376"/>
      <c r="CTT181" s="1376"/>
      <c r="CTU181" s="1376"/>
      <c r="CTV181" s="1376"/>
      <c r="CTW181" s="1376"/>
      <c r="CTX181" s="1376"/>
      <c r="CWK181" s="1376"/>
      <c r="CWL181" s="1376"/>
      <c r="CWM181" s="1376"/>
      <c r="CWN181" s="1376"/>
      <c r="CWO181" s="1376"/>
      <c r="CWP181" s="1376"/>
      <c r="CWQ181" s="1376"/>
      <c r="CWR181" s="1376"/>
      <c r="CWS181" s="1376"/>
      <c r="CWT181" s="1376"/>
      <c r="CWU181" s="1376"/>
      <c r="CWV181" s="1376"/>
      <c r="CWW181" s="1376"/>
      <c r="CWX181" s="1376"/>
      <c r="CWY181" s="1376"/>
      <c r="CWZ181" s="1376"/>
      <c r="CXA181" s="1376"/>
      <c r="CXB181" s="1376"/>
      <c r="CXC181" s="1376"/>
      <c r="CXD181" s="1376"/>
      <c r="CXE181" s="1376"/>
      <c r="CXF181" s="1376"/>
      <c r="DAI181" s="1376"/>
      <c r="DAJ181" s="1376"/>
      <c r="DAK181" s="1376"/>
      <c r="DAL181" s="1376"/>
      <c r="DAM181" s="1376"/>
      <c r="DAN181" s="1376"/>
      <c r="DAO181" s="1376"/>
      <c r="DAP181" s="1376"/>
      <c r="DAQ181" s="1376"/>
      <c r="DAR181" s="1376"/>
      <c r="DAS181" s="1376"/>
      <c r="DAT181" s="1376"/>
      <c r="DAU181" s="1376"/>
      <c r="DAV181" s="1376"/>
      <c r="DAW181" s="1376"/>
      <c r="DAX181" s="1376"/>
      <c r="DAY181" s="1376"/>
      <c r="DAZ181" s="1376"/>
      <c r="DBA181" s="1376"/>
      <c r="DBB181" s="1376"/>
      <c r="DBC181" s="1376"/>
      <c r="DBD181" s="1376"/>
      <c r="DDQ181" s="1376"/>
      <c r="DDR181" s="1376"/>
      <c r="DDS181" s="1376"/>
      <c r="DDT181" s="1376"/>
      <c r="DDU181" s="1376"/>
      <c r="DDV181" s="1376"/>
      <c r="DDW181" s="1376"/>
      <c r="DDX181" s="1376"/>
      <c r="DDY181" s="1376"/>
      <c r="DDZ181" s="1376"/>
      <c r="DEA181" s="1376"/>
      <c r="DEB181" s="1376"/>
      <c r="DEC181" s="1376"/>
      <c r="DED181" s="1376"/>
      <c r="DEE181" s="1376"/>
      <c r="DEF181" s="1376"/>
      <c r="DEG181" s="1376"/>
      <c r="DEH181" s="1376"/>
      <c r="DEI181" s="1376"/>
      <c r="DEJ181" s="1376"/>
      <c r="DEK181" s="1376"/>
      <c r="DEL181" s="1376"/>
      <c r="DGY181" s="1376"/>
      <c r="DGZ181" s="1376"/>
      <c r="DHA181" s="1376"/>
      <c r="DHB181" s="1376"/>
      <c r="DHC181" s="1376"/>
      <c r="DHD181" s="1376"/>
      <c r="DHE181" s="1376"/>
      <c r="DHF181" s="1376"/>
      <c r="DHG181" s="1376"/>
      <c r="DHH181" s="1376"/>
      <c r="DHI181" s="1376"/>
      <c r="DHJ181" s="1376"/>
      <c r="DHK181" s="1376"/>
      <c r="DHL181" s="1376"/>
      <c r="DHM181" s="1376"/>
      <c r="DHN181" s="1376"/>
      <c r="DHO181" s="1376"/>
      <c r="DHP181" s="1376"/>
      <c r="DHQ181" s="1376"/>
      <c r="DHR181" s="1376"/>
      <c r="DHS181" s="1376"/>
      <c r="DHT181" s="1376"/>
      <c r="DKG181" s="1376"/>
      <c r="DKH181" s="1376"/>
      <c r="DKI181" s="1376"/>
      <c r="DKJ181" s="1376"/>
      <c r="DKK181" s="1376"/>
      <c r="DKL181" s="1376"/>
      <c r="DKM181" s="1376"/>
      <c r="DKN181" s="1376"/>
      <c r="DKO181" s="1376"/>
      <c r="DKP181" s="1376"/>
      <c r="DKQ181" s="1376"/>
      <c r="DKR181" s="1376"/>
      <c r="DKS181" s="1376"/>
      <c r="DKT181" s="1376"/>
      <c r="DKU181" s="1376"/>
      <c r="DKV181" s="1376"/>
      <c r="DKW181" s="1376"/>
      <c r="DKX181" s="1376"/>
      <c r="DKY181" s="1376"/>
      <c r="DKZ181" s="1376"/>
      <c r="DLA181" s="1376"/>
      <c r="DLB181" s="1376"/>
      <c r="DNO181" s="1376"/>
      <c r="DNP181" s="1376"/>
      <c r="DNQ181" s="1376"/>
      <c r="DNR181" s="1376"/>
      <c r="DNS181" s="1376"/>
      <c r="DNT181" s="1376"/>
      <c r="DNU181" s="1376"/>
      <c r="DNV181" s="1376"/>
      <c r="DNW181" s="1376"/>
      <c r="DNX181" s="1376"/>
      <c r="DNY181" s="1376"/>
      <c r="DNZ181" s="1376"/>
      <c r="DOA181" s="1376"/>
      <c r="DOB181" s="1376"/>
      <c r="DOC181" s="1376"/>
      <c r="DOD181" s="1376"/>
      <c r="DOE181" s="1376"/>
      <c r="DOF181" s="1376"/>
      <c r="DOG181" s="1376"/>
      <c r="DOH181" s="1376"/>
      <c r="DOI181" s="1376"/>
      <c r="DOJ181" s="1376"/>
      <c r="DRM181" s="1376"/>
      <c r="DRN181" s="1376"/>
      <c r="DRO181" s="1376"/>
      <c r="DRP181" s="1376"/>
      <c r="DRQ181" s="1376"/>
      <c r="DRR181" s="1376"/>
      <c r="DRS181" s="1376"/>
      <c r="DRT181" s="1376"/>
      <c r="DRU181" s="1376"/>
      <c r="DRV181" s="1376"/>
      <c r="DRW181" s="1376"/>
      <c r="DRX181" s="1376"/>
      <c r="DRY181" s="1376"/>
      <c r="DRZ181" s="1376"/>
      <c r="DSA181" s="1376"/>
      <c r="DSB181" s="1376"/>
      <c r="DSC181" s="1376"/>
      <c r="DSD181" s="1376"/>
      <c r="DSE181" s="1376"/>
      <c r="DSF181" s="1376"/>
      <c r="DSG181" s="1376"/>
      <c r="DSH181" s="1376"/>
      <c r="DVF181" s="226"/>
      <c r="DVG181" s="226"/>
      <c r="DVH181" s="226"/>
      <c r="DVI181" s="226"/>
      <c r="DVJ181" s="226"/>
      <c r="DVK181" s="226"/>
      <c r="DVL181" s="226"/>
      <c r="DVM181" s="226"/>
      <c r="DVN181" s="226"/>
      <c r="DVO181" s="226"/>
      <c r="DVP181" s="226"/>
      <c r="DVQ181" s="226"/>
      <c r="DVR181" s="226"/>
      <c r="DVS181" s="226"/>
      <c r="DVT181" s="226"/>
      <c r="DVU181" s="226"/>
      <c r="DVV181" s="226"/>
      <c r="DVW181" s="226"/>
      <c r="DVX181" s="226"/>
      <c r="DVY181" s="226"/>
      <c r="DVZ181" s="226"/>
      <c r="DWA181" s="226"/>
      <c r="DWB181" s="226"/>
      <c r="DWC181" s="226"/>
      <c r="DWD181" s="226"/>
      <c r="DWE181" s="226"/>
      <c r="DWF181" s="226"/>
      <c r="DWG181" s="226"/>
      <c r="DWH181" s="226"/>
      <c r="DWI181" s="226"/>
      <c r="DWJ181" s="226"/>
      <c r="DWK181" s="226"/>
      <c r="DWL181" s="226"/>
      <c r="DWM181" s="226"/>
      <c r="DWN181" s="226"/>
      <c r="DWO181" s="226"/>
      <c r="DWP181" s="226"/>
      <c r="DWQ181" s="226"/>
      <c r="DWR181" s="226"/>
      <c r="DWS181" s="226"/>
      <c r="DWT181" s="226"/>
      <c r="DWU181" s="226"/>
      <c r="DWV181" s="226"/>
      <c r="DWW181" s="226"/>
      <c r="DWX181" s="226"/>
      <c r="DWY181" s="226"/>
      <c r="DWZ181" s="226"/>
      <c r="DXA181" s="226"/>
      <c r="DXB181" s="226"/>
      <c r="DXC181" s="226"/>
      <c r="DXD181" s="226"/>
      <c r="DXE181" s="226"/>
      <c r="DXF181" s="226"/>
      <c r="DXG181" s="226"/>
      <c r="DXH181" s="226"/>
      <c r="DXI181" s="226"/>
      <c r="DXJ181" s="226"/>
      <c r="DXK181" s="226"/>
      <c r="DXL181" s="226"/>
      <c r="DXM181" s="226"/>
      <c r="DXN181" s="226"/>
      <c r="DXO181" s="226"/>
      <c r="DXP181" s="226"/>
      <c r="DXQ181" s="226"/>
      <c r="DXR181" s="226"/>
      <c r="DXS181" s="226"/>
      <c r="DXT181" s="226"/>
      <c r="DXU181" s="226"/>
      <c r="DXV181" s="226"/>
      <c r="DXW181" s="226"/>
      <c r="DXX181" s="226"/>
      <c r="DXY181" s="226"/>
      <c r="DXZ181" s="226"/>
      <c r="DYA181" s="226"/>
      <c r="DYB181" s="226"/>
      <c r="DYC181" s="226"/>
      <c r="DYD181" s="226"/>
      <c r="DYE181" s="226"/>
      <c r="DYF181" s="226"/>
      <c r="DYG181" s="226"/>
      <c r="DYH181" s="226"/>
      <c r="DYI181" s="1502"/>
      <c r="DYJ181" s="1602"/>
      <c r="DYK181" s="611"/>
      <c r="DYL181" s="1502"/>
      <c r="DYM181" s="1602"/>
      <c r="DYN181" s="611"/>
      <c r="DYO181" s="1502"/>
      <c r="DYP181" s="1602"/>
      <c r="DYQ181" s="611"/>
      <c r="DYR181" s="611"/>
      <c r="DYS181" s="1502"/>
      <c r="DYT181" s="1602"/>
      <c r="DYU181" s="611"/>
      <c r="DYV181" s="1502"/>
      <c r="DYW181" s="1602"/>
      <c r="DYX181" s="611"/>
      <c r="DYY181" s="1502"/>
      <c r="DYZ181" s="1602"/>
      <c r="DZA181" s="226"/>
      <c r="DZB181" s="226"/>
      <c r="DZC181" s="226"/>
      <c r="DZD181" s="226"/>
      <c r="DZE181" s="226"/>
      <c r="DZF181" s="226"/>
      <c r="DZG181" s="226"/>
      <c r="DZH181" s="226"/>
      <c r="DZI181" s="226"/>
      <c r="DZJ181" s="226"/>
      <c r="DZK181" s="226"/>
      <c r="DZL181" s="226"/>
      <c r="DZM181" s="226"/>
      <c r="DZN181" s="226"/>
      <c r="DZO181" s="226"/>
      <c r="DZP181" s="226"/>
      <c r="DZQ181" s="226"/>
      <c r="DZR181" s="226"/>
      <c r="DZS181" s="226"/>
      <c r="DZT181" s="226"/>
      <c r="DZU181" s="226"/>
      <c r="DZV181" s="226"/>
      <c r="DZW181" s="226"/>
      <c r="DZX181" s="226"/>
      <c r="DZY181" s="226"/>
      <c r="DZZ181" s="226"/>
      <c r="EAA181" s="226"/>
      <c r="EAB181" s="226"/>
      <c r="EAC181" s="226"/>
      <c r="EAD181" s="226"/>
      <c r="EAE181" s="226"/>
      <c r="EAF181" s="226"/>
      <c r="EAG181" s="226"/>
      <c r="EAH181" s="226"/>
      <c r="EAI181" s="226"/>
      <c r="EAJ181" s="226"/>
      <c r="EAK181" s="226"/>
      <c r="EAL181" s="226"/>
      <c r="EAM181" s="226"/>
      <c r="EAN181" s="226"/>
      <c r="EAO181" s="226"/>
      <c r="EAP181" s="226"/>
      <c r="EAQ181" s="226"/>
      <c r="EAR181" s="226"/>
      <c r="EAS181" s="226"/>
      <c r="EAT181" s="226"/>
      <c r="EAU181" s="226"/>
      <c r="EAV181" s="226"/>
      <c r="EAW181" s="226"/>
      <c r="EAX181" s="226"/>
      <c r="EAY181" s="226"/>
      <c r="EAZ181" s="226"/>
      <c r="EBA181" s="226"/>
      <c r="EBB181" s="226"/>
      <c r="EBC181" s="226"/>
      <c r="EBD181" s="226"/>
      <c r="EBE181" s="226"/>
      <c r="EBF181" s="226"/>
      <c r="EBG181" s="226"/>
      <c r="EBH181" s="226"/>
      <c r="EBI181" s="226"/>
      <c r="EBJ181" s="226"/>
      <c r="EBK181" s="226"/>
      <c r="EBL181" s="226"/>
      <c r="EBM181" s="226"/>
      <c r="EBN181" s="226"/>
      <c r="EBO181" s="226"/>
      <c r="EBP181" s="226"/>
      <c r="EBQ181" s="226"/>
      <c r="EBR181" s="226"/>
      <c r="EBS181" s="226"/>
      <c r="EBT181" s="226"/>
      <c r="EBU181" s="226"/>
      <c r="EBV181" s="226"/>
      <c r="EBW181" s="226"/>
      <c r="EBX181" s="226"/>
      <c r="EBY181" s="226"/>
      <c r="EBZ181" s="226"/>
      <c r="ECA181" s="226"/>
      <c r="ECB181" s="226"/>
      <c r="ECC181" s="226"/>
      <c r="ECD181" s="226"/>
      <c r="ECE181" s="226"/>
      <c r="ECF181" s="226"/>
      <c r="ECG181" s="1502"/>
      <c r="ECH181" s="1602"/>
      <c r="ECI181" s="611"/>
      <c r="ECJ181" s="1502"/>
      <c r="ECK181" s="1602"/>
      <c r="ECL181" s="611"/>
      <c r="ECM181" s="1502"/>
      <c r="ECN181" s="1602"/>
      <c r="ECO181" s="611"/>
      <c r="ECP181" s="611"/>
      <c r="ECQ181" s="1502"/>
      <c r="ECR181" s="1602"/>
      <c r="ECS181" s="611"/>
      <c r="ECT181" s="1502"/>
      <c r="ECU181" s="1602"/>
      <c r="ECV181" s="611"/>
      <c r="ECW181" s="1502"/>
      <c r="ECX181" s="1602"/>
      <c r="ECY181" s="226"/>
      <c r="ECZ181" s="226"/>
      <c r="EDA181" s="226"/>
      <c r="EDB181" s="226"/>
      <c r="EDC181" s="226"/>
      <c r="EDD181" s="226"/>
      <c r="EDE181" s="226"/>
      <c r="EDF181" s="226"/>
      <c r="EDG181" s="226"/>
      <c r="EDH181" s="226"/>
      <c r="EDI181" s="226"/>
      <c r="EDJ181" s="226"/>
      <c r="EDK181" s="226"/>
      <c r="EDL181" s="226"/>
      <c r="EDM181" s="226"/>
      <c r="EDN181" s="226"/>
      <c r="EDO181" s="226"/>
      <c r="EDP181" s="226"/>
      <c r="EDQ181" s="226"/>
      <c r="EDR181" s="1019"/>
      <c r="EDS181" s="1019"/>
      <c r="EDT181" s="1019"/>
      <c r="EDU181" s="1019"/>
      <c r="EDV181" s="1019"/>
      <c r="EDW181" s="1019"/>
      <c r="EDX181" s="1019"/>
      <c r="EDY181" s="1019"/>
      <c r="EDZ181" s="1019"/>
      <c r="EEA181" s="1019"/>
      <c r="EEB181" s="1019"/>
      <c r="EEC181" s="1019"/>
      <c r="EED181" s="1019"/>
      <c r="EEE181" s="1019"/>
      <c r="EEF181" s="1019"/>
      <c r="EEG181" s="1019"/>
      <c r="EEH181" s="1019"/>
      <c r="EEI181" s="1019"/>
      <c r="EEJ181" s="1019"/>
      <c r="EEK181" s="1019"/>
      <c r="EEL181" s="1019"/>
      <c r="EEM181" s="1019"/>
      <c r="EEN181" s="1019"/>
      <c r="EEO181" s="1019"/>
      <c r="EEP181" s="1019"/>
      <c r="EEQ181" s="1019"/>
      <c r="EER181" s="1019"/>
      <c r="EES181" s="1019"/>
      <c r="EET181" s="1019"/>
      <c r="EEU181" s="1019"/>
      <c r="EEV181" s="1019"/>
      <c r="EEW181" s="1019"/>
      <c r="EEX181" s="1019"/>
      <c r="EEY181" s="1019"/>
      <c r="EEZ181" s="1019"/>
      <c r="EFA181" s="1019"/>
      <c r="EFB181" s="1019"/>
      <c r="EFC181" s="1019"/>
      <c r="EFD181" s="1019"/>
      <c r="EFE181" s="1019"/>
      <c r="EFF181" s="1019"/>
      <c r="EFG181" s="1019"/>
      <c r="EFH181" s="1019"/>
      <c r="EFI181" s="1019"/>
      <c r="EFJ181" s="226"/>
      <c r="EFK181" s="226"/>
      <c r="EFL181" s="226"/>
      <c r="EFM181" s="226"/>
      <c r="EFN181" s="226"/>
      <c r="EFO181" s="226"/>
      <c r="EFP181" s="226"/>
      <c r="EFQ181" s="226"/>
      <c r="EFR181" s="226"/>
      <c r="EFS181" s="226"/>
      <c r="EFT181" s="226"/>
      <c r="EFU181" s="226"/>
      <c r="EFV181" s="226"/>
      <c r="EFW181" s="226"/>
      <c r="EFX181" s="226"/>
      <c r="EFY181" s="226"/>
      <c r="EFZ181" s="226"/>
      <c r="EGA181" s="226"/>
      <c r="EGB181" s="226"/>
      <c r="EGC181" s="226"/>
      <c r="EGD181" s="226"/>
      <c r="EGE181" s="226"/>
      <c r="EGF181" s="226"/>
      <c r="EGG181" s="226"/>
      <c r="EGH181" s="226"/>
      <c r="EGI181" s="226"/>
      <c r="EGJ181" s="226"/>
      <c r="EGK181" s="226"/>
      <c r="EGL181" s="226"/>
      <c r="EGM181" s="226"/>
      <c r="EGN181" s="226"/>
      <c r="EGO181" s="226"/>
      <c r="EGP181" s="226"/>
      <c r="EGQ181" s="226"/>
      <c r="EGR181" s="226"/>
      <c r="EGS181" s="226"/>
      <c r="EGT181" s="226"/>
      <c r="EGU181" s="226"/>
      <c r="EGV181" s="226"/>
      <c r="EGW181" s="226"/>
      <c r="EGX181" s="226"/>
      <c r="EGY181" s="226"/>
      <c r="EGZ181" s="226"/>
      <c r="EHA181" s="226"/>
      <c r="EHB181" s="226"/>
      <c r="EHC181" s="226"/>
      <c r="EHD181" s="226"/>
      <c r="EHE181" s="226"/>
      <c r="EHF181" s="226"/>
      <c r="EHG181" s="226"/>
      <c r="EHH181" s="226"/>
      <c r="EHI181" s="226"/>
      <c r="EHJ181" s="226"/>
      <c r="EHK181" s="226"/>
      <c r="EHL181" s="226"/>
      <c r="EHM181" s="226"/>
      <c r="EHN181" s="226"/>
      <c r="EHO181" s="226"/>
      <c r="EHP181" s="226"/>
      <c r="EHQ181" s="226"/>
      <c r="EHR181" s="226"/>
      <c r="EHS181" s="226"/>
      <c r="EHT181" s="226"/>
      <c r="EHU181" s="226"/>
      <c r="EHV181" s="226"/>
      <c r="EHW181" s="226"/>
      <c r="EHX181" s="226"/>
      <c r="EHY181" s="1502"/>
      <c r="EHZ181" s="1602"/>
      <c r="EIA181" s="611"/>
      <c r="EIB181" s="1502"/>
      <c r="EIC181" s="1602"/>
      <c r="EID181" s="611"/>
      <c r="EIE181" s="1502"/>
      <c r="EIF181" s="1602"/>
      <c r="EIG181" s="611"/>
      <c r="EIH181" s="611"/>
      <c r="EII181" s="1502"/>
      <c r="EIJ181" s="1602"/>
      <c r="EIK181" s="611"/>
      <c r="EIL181" s="1502"/>
      <c r="EIM181" s="1602"/>
      <c r="EIN181" s="611"/>
      <c r="EIO181" s="1502"/>
      <c r="EIP181" s="1602"/>
      <c r="EIQ181" s="226"/>
      <c r="EIR181" s="226"/>
      <c r="EIS181" s="226"/>
      <c r="EIT181" s="226"/>
      <c r="EIU181" s="226"/>
      <c r="EIV181" s="226"/>
      <c r="EIW181" s="226"/>
      <c r="EIX181" s="226"/>
      <c r="EIY181" s="226"/>
      <c r="EIZ181" s="226"/>
      <c r="EJA181" s="226"/>
      <c r="EJB181" s="226"/>
      <c r="EJC181" s="226"/>
      <c r="EJD181" s="226"/>
      <c r="EJE181" s="226"/>
      <c r="EJF181" s="226"/>
      <c r="EJG181" s="226"/>
      <c r="EJH181" s="226"/>
      <c r="EJI181" s="226"/>
      <c r="EJJ181" s="226"/>
      <c r="EJK181" s="226"/>
      <c r="EJL181" s="226"/>
      <c r="EJM181" s="226"/>
      <c r="EJN181" s="226"/>
      <c r="EJO181" s="226"/>
      <c r="EJP181" s="226"/>
      <c r="EJQ181" s="226"/>
      <c r="ENM181" s="1376"/>
      <c r="ENN181" s="1376"/>
      <c r="ENO181" s="1376"/>
      <c r="ENP181" s="1376"/>
      <c r="ENQ181" s="1376"/>
      <c r="ENR181" s="1376"/>
      <c r="ENS181" s="1376"/>
      <c r="ENT181" s="1376"/>
      <c r="ENU181" s="1376"/>
      <c r="ENV181" s="1376"/>
      <c r="ENW181" s="1376"/>
      <c r="ENX181" s="1376"/>
      <c r="ENY181" s="1376"/>
      <c r="ENZ181" s="1376"/>
      <c r="EOA181" s="1376"/>
      <c r="EOB181" s="1376"/>
      <c r="EOC181" s="1376"/>
      <c r="EOD181" s="1376"/>
      <c r="EOE181" s="1376"/>
      <c r="EOF181" s="1376"/>
      <c r="EOG181" s="1376"/>
      <c r="EOH181" s="1376"/>
      <c r="EQE181" s="1376"/>
      <c r="EQF181" s="1376"/>
      <c r="EQG181" s="1376"/>
      <c r="EQH181" s="1376"/>
      <c r="EQI181" s="1376"/>
      <c r="EQJ181" s="1376"/>
      <c r="EQK181" s="1376"/>
      <c r="EQL181" s="1376"/>
      <c r="EQM181" s="1376"/>
      <c r="EQN181" s="1376"/>
      <c r="EQO181" s="1376"/>
      <c r="EQP181" s="1376"/>
      <c r="EQQ181" s="1376"/>
      <c r="EQR181" s="1376"/>
      <c r="EQS181" s="1376"/>
      <c r="EQT181" s="1376"/>
      <c r="EQU181" s="1376"/>
      <c r="EQV181" s="1376"/>
      <c r="EQW181" s="1376"/>
      <c r="EQX181" s="1376"/>
      <c r="EQY181" s="1376"/>
      <c r="EQZ181" s="1376"/>
    </row>
    <row r="182" spans="8:3879" ht="15" customHeight="1">
      <c r="H182" s="891"/>
      <c r="I182" s="891"/>
      <c r="J182" s="891"/>
      <c r="K182" s="891"/>
      <c r="L182" s="891"/>
      <c r="M182" s="891"/>
      <c r="N182" s="891"/>
      <c r="O182" s="891"/>
      <c r="P182" s="891"/>
      <c r="Q182" s="891"/>
      <c r="R182" s="891"/>
      <c r="S182" s="891"/>
      <c r="T182" s="891"/>
      <c r="U182" s="891"/>
      <c r="V182" s="891"/>
      <c r="W182" s="891"/>
      <c r="X182" s="891"/>
      <c r="Y182" s="891"/>
      <c r="Z182" s="891"/>
      <c r="AA182" s="891"/>
      <c r="AB182" s="891"/>
      <c r="AC182" s="891"/>
      <c r="AD182" s="891"/>
      <c r="AE182" s="891"/>
      <c r="AF182" s="891"/>
      <c r="AG182" s="891"/>
      <c r="AH182" s="891"/>
      <c r="AI182" s="891"/>
      <c r="AJ182" s="892"/>
      <c r="BA182" s="1376"/>
      <c r="BB182" s="1376"/>
      <c r="BC182" s="1376"/>
      <c r="BD182" s="1376"/>
      <c r="BE182" s="1376"/>
      <c r="BF182" s="1376"/>
      <c r="BG182" s="1376"/>
      <c r="BH182" s="1376"/>
      <c r="BI182" s="1376"/>
      <c r="BJ182" s="1376"/>
      <c r="BK182" s="1376"/>
      <c r="BL182" s="1376"/>
      <c r="BM182" s="1376"/>
      <c r="BN182" s="1376"/>
      <c r="BO182" s="1376"/>
      <c r="BP182" s="1376"/>
      <c r="BQ182" s="1376"/>
      <c r="BR182" s="1376"/>
      <c r="BS182" s="1376"/>
      <c r="BT182" s="1376"/>
      <c r="BU182" s="1376"/>
      <c r="BV182" s="1376"/>
      <c r="CM182" s="1376"/>
      <c r="CN182" s="1376"/>
      <c r="CO182" s="1376"/>
      <c r="CP182" s="1376"/>
      <c r="CQ182" s="1376"/>
      <c r="CR182" s="1376"/>
      <c r="CS182" s="1376"/>
      <c r="CT182" s="1376"/>
      <c r="CU182" s="1376"/>
      <c r="CV182" s="1376"/>
      <c r="CW182" s="1376"/>
      <c r="CX182" s="1376"/>
      <c r="CY182" s="1376"/>
      <c r="CZ182" s="1376"/>
      <c r="DA182" s="1376"/>
      <c r="DB182" s="1376"/>
      <c r="DC182" s="1376"/>
      <c r="DD182" s="1376"/>
      <c r="DE182" s="1376"/>
      <c r="DF182" s="1376"/>
      <c r="DG182" s="1376"/>
      <c r="DH182" s="1376"/>
      <c r="EO182" s="1376"/>
      <c r="EP182" s="1376"/>
      <c r="EQ182" s="1376"/>
      <c r="ER182" s="1376"/>
      <c r="ES182" s="1376"/>
      <c r="ET182" s="1376"/>
      <c r="EU182" s="1376"/>
      <c r="EV182" s="1376"/>
      <c r="EW182" s="1376"/>
      <c r="EX182" s="1376"/>
      <c r="EY182" s="1376"/>
      <c r="EZ182" s="1376"/>
      <c r="FA182" s="1376"/>
      <c r="FB182" s="1376"/>
      <c r="FC182" s="1376"/>
      <c r="FD182" s="1376"/>
      <c r="FE182" s="1376"/>
      <c r="FF182" s="1376"/>
      <c r="FG182" s="1376"/>
      <c r="FH182" s="1376"/>
      <c r="FI182" s="1376"/>
      <c r="FJ182" s="1376"/>
      <c r="GQ182" s="1376"/>
      <c r="GR182" s="1376"/>
      <c r="GS182" s="1376"/>
      <c r="GT182" s="1376"/>
      <c r="GU182" s="1376"/>
      <c r="GV182" s="1376"/>
      <c r="GW182" s="1376"/>
      <c r="GX182" s="1376"/>
      <c r="GY182" s="1376"/>
      <c r="GZ182" s="1376"/>
      <c r="HA182" s="1376"/>
      <c r="HB182" s="1376"/>
      <c r="HC182" s="1376"/>
      <c r="HD182" s="1376"/>
      <c r="HE182" s="1376"/>
      <c r="HF182" s="1376"/>
      <c r="HG182" s="1376"/>
      <c r="HH182" s="1376"/>
      <c r="HI182" s="1376"/>
      <c r="HJ182" s="1376"/>
      <c r="HK182" s="1376"/>
      <c r="HL182" s="1376"/>
      <c r="IS182" s="1376"/>
      <c r="IT182" s="1376"/>
      <c r="IU182" s="1376"/>
      <c r="IV182" s="1376"/>
      <c r="IW182" s="1376"/>
      <c r="IX182" s="1376"/>
      <c r="IY182" s="1376"/>
      <c r="IZ182" s="1376"/>
      <c r="JA182" s="1376"/>
      <c r="JB182" s="1376"/>
      <c r="JC182" s="1376"/>
      <c r="JD182" s="1376"/>
      <c r="JE182" s="1376"/>
      <c r="JF182" s="1376"/>
      <c r="JG182" s="1376"/>
      <c r="JH182" s="1376"/>
      <c r="JI182" s="1376"/>
      <c r="JJ182" s="1376"/>
      <c r="JK182" s="1376"/>
      <c r="JL182" s="1376"/>
      <c r="JM182" s="1376"/>
      <c r="JN182" s="1376"/>
      <c r="KU182" s="1376"/>
      <c r="KV182" s="1376"/>
      <c r="KW182" s="1376"/>
      <c r="KX182" s="1376"/>
      <c r="KY182" s="1376"/>
      <c r="KZ182" s="1376"/>
      <c r="LA182" s="1376"/>
      <c r="LB182" s="1376"/>
      <c r="LC182" s="1376"/>
      <c r="LD182" s="1376"/>
      <c r="LE182" s="1376"/>
      <c r="LF182" s="1376"/>
      <c r="LG182" s="1376"/>
      <c r="LH182" s="1376"/>
      <c r="LI182" s="1376"/>
      <c r="LJ182" s="1376"/>
      <c r="LK182" s="1376"/>
      <c r="LL182" s="1376"/>
      <c r="LM182" s="1376"/>
      <c r="LN182" s="1376"/>
      <c r="LO182" s="1376"/>
      <c r="LP182" s="1376"/>
      <c r="MW182" s="1376"/>
      <c r="MX182" s="1376"/>
      <c r="MY182" s="1376"/>
      <c r="MZ182" s="1376"/>
      <c r="NA182" s="1376"/>
      <c r="NB182" s="1376"/>
      <c r="NC182" s="1376"/>
      <c r="ND182" s="1376"/>
      <c r="NE182" s="1376"/>
      <c r="NF182" s="1376"/>
      <c r="NG182" s="1376"/>
      <c r="NH182" s="1376"/>
      <c r="NI182" s="1376"/>
      <c r="NJ182" s="1376"/>
      <c r="NK182" s="1376"/>
      <c r="NL182" s="1376"/>
      <c r="NM182" s="1376"/>
      <c r="NN182" s="1376"/>
      <c r="NO182" s="1376"/>
      <c r="NP182" s="1376"/>
      <c r="NQ182" s="1376"/>
      <c r="NR182" s="1376"/>
      <c r="OI182" s="1376"/>
      <c r="OJ182" s="1376"/>
      <c r="OK182" s="1376"/>
      <c r="OL182" s="1376"/>
      <c r="OM182" s="1376"/>
      <c r="ON182" s="1376"/>
      <c r="OO182" s="1376"/>
      <c r="OP182" s="1376"/>
      <c r="OQ182" s="1376"/>
      <c r="OR182" s="1376"/>
      <c r="OS182" s="1376"/>
      <c r="OT182" s="1376"/>
      <c r="OU182" s="1376"/>
      <c r="OV182" s="1376"/>
      <c r="OW182" s="1376"/>
      <c r="OX182" s="1376"/>
      <c r="OY182" s="1376"/>
      <c r="OZ182" s="1376"/>
      <c r="PA182" s="1376"/>
      <c r="PB182" s="1376"/>
      <c r="PC182" s="1376"/>
      <c r="PD182" s="1376"/>
      <c r="PU182" s="1376"/>
      <c r="PV182" s="1376"/>
      <c r="PW182" s="1376"/>
      <c r="PX182" s="1376"/>
      <c r="PY182" s="1376"/>
      <c r="PZ182" s="1376"/>
      <c r="QA182" s="1376"/>
      <c r="QB182" s="1376"/>
      <c r="QC182" s="1376"/>
      <c r="QD182" s="1376"/>
      <c r="QE182" s="1376"/>
      <c r="QF182" s="1376"/>
      <c r="QG182" s="1376"/>
      <c r="QH182" s="1376"/>
      <c r="QI182" s="1376"/>
      <c r="QJ182" s="1376"/>
      <c r="QK182" s="1376"/>
      <c r="QL182" s="1376"/>
      <c r="QM182" s="1376"/>
      <c r="QN182" s="1376"/>
      <c r="QO182" s="1376"/>
      <c r="QP182" s="1376"/>
      <c r="RW182" s="1376"/>
      <c r="RX182" s="1376"/>
      <c r="RY182" s="1376"/>
      <c r="RZ182" s="1376"/>
      <c r="SA182" s="1376"/>
      <c r="SB182" s="1376"/>
      <c r="SC182" s="1376"/>
      <c r="SD182" s="1376"/>
      <c r="SE182" s="1376"/>
      <c r="SF182" s="1376"/>
      <c r="SG182" s="1376"/>
      <c r="SH182" s="1376"/>
      <c r="SI182" s="1376"/>
      <c r="SJ182" s="1376"/>
      <c r="SK182" s="1376"/>
      <c r="SL182" s="1376"/>
      <c r="SM182" s="1376"/>
      <c r="SN182" s="1376"/>
      <c r="SO182" s="1376"/>
      <c r="SP182" s="1376"/>
      <c r="SQ182" s="1376"/>
      <c r="SR182" s="1376"/>
      <c r="TY182" s="1376"/>
      <c r="TZ182" s="1376"/>
      <c r="UA182" s="1376"/>
      <c r="UB182" s="1376"/>
      <c r="UC182" s="1376"/>
      <c r="UD182" s="1376"/>
      <c r="UE182" s="1376"/>
      <c r="UF182" s="1376"/>
      <c r="UG182" s="1376"/>
      <c r="UH182" s="1376"/>
      <c r="UI182" s="1376"/>
      <c r="UJ182" s="1376"/>
      <c r="UK182" s="1376"/>
      <c r="UL182" s="1376"/>
      <c r="UM182" s="1376"/>
      <c r="UN182" s="1376"/>
      <c r="UO182" s="1376"/>
      <c r="UP182" s="1376"/>
      <c r="UQ182" s="1376"/>
      <c r="UR182" s="1376"/>
      <c r="US182" s="1376"/>
      <c r="UT182" s="1376"/>
      <c r="WA182" s="1376"/>
      <c r="WB182" s="1376"/>
      <c r="WC182" s="1376"/>
      <c r="WD182" s="1376"/>
      <c r="WE182" s="1376"/>
      <c r="WF182" s="1376"/>
      <c r="WG182" s="1376"/>
      <c r="WH182" s="1376"/>
      <c r="WI182" s="1376"/>
      <c r="WJ182" s="1376"/>
      <c r="WK182" s="1376"/>
      <c r="WL182" s="1376"/>
      <c r="WM182" s="1376"/>
      <c r="WN182" s="1376"/>
      <c r="WO182" s="1376"/>
      <c r="WP182" s="1376"/>
      <c r="WQ182" s="1376"/>
      <c r="WR182" s="1376"/>
      <c r="WS182" s="1376"/>
      <c r="WT182" s="1376"/>
      <c r="WU182" s="1376"/>
      <c r="WV182" s="1376"/>
      <c r="YC182" s="1376"/>
      <c r="YD182" s="1376"/>
      <c r="YE182" s="1376"/>
      <c r="YF182" s="1376"/>
      <c r="YG182" s="1376"/>
      <c r="YH182" s="1376"/>
      <c r="YI182" s="1376"/>
      <c r="YJ182" s="1376"/>
      <c r="YK182" s="1376"/>
      <c r="YL182" s="1376"/>
      <c r="YM182" s="1376"/>
      <c r="YN182" s="1376"/>
      <c r="YO182" s="1376"/>
      <c r="YP182" s="1376"/>
      <c r="YQ182" s="1376"/>
      <c r="YR182" s="1376"/>
      <c r="YS182" s="1376"/>
      <c r="YT182" s="1376"/>
      <c r="YU182" s="1376"/>
      <c r="YV182" s="1376"/>
      <c r="YW182" s="1376"/>
      <c r="YX182" s="1376"/>
      <c r="AAE182" s="1376"/>
      <c r="AAF182" s="1376"/>
      <c r="AAG182" s="1376"/>
      <c r="AAH182" s="1376"/>
      <c r="AAI182" s="1376"/>
      <c r="AAJ182" s="1376"/>
      <c r="AAK182" s="1376"/>
      <c r="AAL182" s="1376"/>
      <c r="AAM182" s="1376"/>
      <c r="AAN182" s="1376"/>
      <c r="AAO182" s="1376"/>
      <c r="AAP182" s="1376"/>
      <c r="AAQ182" s="1376"/>
      <c r="AAR182" s="1376"/>
      <c r="AAS182" s="1376"/>
      <c r="AAT182" s="1376"/>
      <c r="AAU182" s="1376"/>
      <c r="AAV182" s="1376"/>
      <c r="AAW182" s="1376"/>
      <c r="AAX182" s="1376"/>
      <c r="AAY182" s="1376"/>
      <c r="AAZ182" s="1376"/>
      <c r="ACG182" s="1376"/>
      <c r="ACH182" s="1376"/>
      <c r="ACI182" s="1376"/>
      <c r="ACJ182" s="1376"/>
      <c r="ACK182" s="1376"/>
      <c r="ACL182" s="1376"/>
      <c r="ACM182" s="1376"/>
      <c r="ACN182" s="1376"/>
      <c r="ACO182" s="1376"/>
      <c r="ACP182" s="1376"/>
      <c r="ACQ182" s="1376"/>
      <c r="ACR182" s="1376"/>
      <c r="ACS182" s="1376"/>
      <c r="ACT182" s="1376"/>
      <c r="ACU182" s="1376"/>
      <c r="ACV182" s="1376"/>
      <c r="ACW182" s="1376"/>
      <c r="ACX182" s="1376"/>
      <c r="ACY182" s="1376"/>
      <c r="ACZ182" s="1376"/>
      <c r="ADA182" s="1376"/>
      <c r="ADB182" s="1376"/>
      <c r="AEI182" s="1376"/>
      <c r="AEJ182" s="1376"/>
      <c r="AEK182" s="1376"/>
      <c r="AEL182" s="1376"/>
      <c r="AEM182" s="1376"/>
      <c r="AEN182" s="1376"/>
      <c r="AEO182" s="1376"/>
      <c r="AEP182" s="1376"/>
      <c r="AEQ182" s="1376"/>
      <c r="AER182" s="1376"/>
      <c r="AES182" s="1376"/>
      <c r="AET182" s="1376"/>
      <c r="AEU182" s="1376"/>
      <c r="AEV182" s="1376"/>
      <c r="AEW182" s="1376"/>
      <c r="AEX182" s="1376"/>
      <c r="AEY182" s="1376"/>
      <c r="AEZ182" s="1376"/>
      <c r="AFA182" s="1376"/>
      <c r="AFB182" s="1376"/>
      <c r="AFC182" s="1376"/>
      <c r="AFD182" s="1376"/>
      <c r="AGK182" s="1376"/>
      <c r="AGL182" s="1376"/>
      <c r="AGM182" s="1376"/>
      <c r="AGN182" s="1376"/>
      <c r="AGO182" s="1376"/>
      <c r="AGP182" s="1376"/>
      <c r="AGQ182" s="1376"/>
      <c r="AGR182" s="1376"/>
      <c r="AGS182" s="1376"/>
      <c r="AGT182" s="1376"/>
      <c r="AGU182" s="1376"/>
      <c r="AGV182" s="1376"/>
      <c r="AGW182" s="1376"/>
      <c r="AGX182" s="1376"/>
      <c r="AGY182" s="1376"/>
      <c r="AGZ182" s="1376"/>
      <c r="AHA182" s="1376"/>
      <c r="AHB182" s="1376"/>
      <c r="AHC182" s="1376"/>
      <c r="AHD182" s="1376"/>
      <c r="AHE182" s="1376"/>
      <c r="AHF182" s="1376"/>
      <c r="AIM182" s="1376"/>
      <c r="AIN182" s="1376"/>
      <c r="AIO182" s="1376"/>
      <c r="AIP182" s="1376"/>
      <c r="AIQ182" s="1376"/>
      <c r="AIR182" s="1376"/>
      <c r="AIS182" s="1376"/>
      <c r="AIT182" s="1376"/>
      <c r="AIU182" s="1376"/>
      <c r="AIV182" s="1376"/>
      <c r="AIW182" s="1376"/>
      <c r="AIX182" s="1376"/>
      <c r="AIY182" s="1376"/>
      <c r="AIZ182" s="1376"/>
      <c r="AJA182" s="1376"/>
      <c r="AJB182" s="1376"/>
      <c r="AJC182" s="1376"/>
      <c r="AJD182" s="1376"/>
      <c r="AJE182" s="1376"/>
      <c r="AJF182" s="1376"/>
      <c r="AJG182" s="1376"/>
      <c r="AJH182" s="1376"/>
      <c r="AKO182" s="1376"/>
      <c r="AKP182" s="1376"/>
      <c r="AKQ182" s="1376"/>
      <c r="AKR182" s="1376"/>
      <c r="AKS182" s="1376"/>
      <c r="AKT182" s="1376"/>
      <c r="AKU182" s="1376"/>
      <c r="AKV182" s="1376"/>
      <c r="AKW182" s="1376"/>
      <c r="AKX182" s="1376"/>
      <c r="AKY182" s="1376"/>
      <c r="AKZ182" s="1376"/>
      <c r="ALA182" s="1376"/>
      <c r="ALB182" s="1376"/>
      <c r="ALC182" s="1376"/>
      <c r="ALD182" s="1376"/>
      <c r="ALE182" s="1376"/>
      <c r="ALF182" s="1376"/>
      <c r="ALG182" s="1376"/>
      <c r="ALH182" s="1376"/>
      <c r="ALI182" s="1376"/>
      <c r="ALJ182" s="1376"/>
      <c r="AMQ182" s="1376"/>
      <c r="AMR182" s="1376"/>
      <c r="AMS182" s="1376"/>
      <c r="AMT182" s="1376"/>
      <c r="AMU182" s="1376"/>
      <c r="AMV182" s="1376"/>
      <c r="AMW182" s="1376"/>
      <c r="AMX182" s="1376"/>
      <c r="AMY182" s="1376"/>
      <c r="AMZ182" s="1376"/>
      <c r="ANA182" s="1376"/>
      <c r="ANB182" s="1376"/>
      <c r="ANC182" s="1376"/>
      <c r="AND182" s="1376"/>
      <c r="ANE182" s="1376"/>
      <c r="ANF182" s="1376"/>
      <c r="ANG182" s="1376"/>
      <c r="ANH182" s="1376"/>
      <c r="ANI182" s="1376"/>
      <c r="ANJ182" s="1376"/>
      <c r="ANK182" s="1376"/>
      <c r="ANL182" s="1376"/>
      <c r="AOS182" s="1376"/>
      <c r="AOT182" s="1376"/>
      <c r="AOU182" s="1376"/>
      <c r="AOV182" s="1376"/>
      <c r="AOW182" s="1376"/>
      <c r="AOX182" s="1376"/>
      <c r="AOY182" s="1376"/>
      <c r="AOZ182" s="1376"/>
      <c r="APA182" s="1376"/>
      <c r="APB182" s="1376"/>
      <c r="APC182" s="1376"/>
      <c r="APD182" s="1376"/>
      <c r="APE182" s="1376"/>
      <c r="APF182" s="1376"/>
      <c r="APG182" s="1376"/>
      <c r="APH182" s="1376"/>
      <c r="API182" s="1376"/>
      <c r="APJ182" s="1376"/>
      <c r="APK182" s="1376"/>
      <c r="APL182" s="1376"/>
      <c r="APM182" s="1376"/>
      <c r="APN182" s="1376"/>
      <c r="AQU182" s="1376"/>
      <c r="AQV182" s="1376"/>
      <c r="AQW182" s="1376"/>
      <c r="AQX182" s="1376"/>
      <c r="AQY182" s="1376"/>
      <c r="AQZ182" s="1376"/>
      <c r="ARA182" s="1376"/>
      <c r="ARB182" s="1376"/>
      <c r="ARC182" s="1376"/>
      <c r="ARD182" s="1376"/>
      <c r="ARE182" s="1376"/>
      <c r="ARF182" s="1376"/>
      <c r="ARG182" s="1376"/>
      <c r="ARH182" s="1376"/>
      <c r="ARI182" s="1376"/>
      <c r="ARJ182" s="1376"/>
      <c r="ARK182" s="1376"/>
      <c r="ARL182" s="1376"/>
      <c r="ARM182" s="1376"/>
      <c r="ARN182" s="1376"/>
      <c r="ARO182" s="1376"/>
      <c r="ARP182" s="1376"/>
      <c r="ASW182" s="1376"/>
      <c r="ASX182" s="1376"/>
      <c r="ASY182" s="1376"/>
      <c r="ASZ182" s="1376"/>
      <c r="ATA182" s="1376"/>
      <c r="ATB182" s="1376"/>
      <c r="ATC182" s="1376"/>
      <c r="ATD182" s="1376"/>
      <c r="ATE182" s="1376"/>
      <c r="ATF182" s="1376"/>
      <c r="ATG182" s="1376"/>
      <c r="ATH182" s="1376"/>
      <c r="ATI182" s="1376"/>
      <c r="ATJ182" s="1376"/>
      <c r="ATK182" s="1376"/>
      <c r="ATL182" s="1376"/>
      <c r="ATM182" s="1376"/>
      <c r="ATN182" s="1376"/>
      <c r="ATO182" s="1376"/>
      <c r="ATP182" s="1376"/>
      <c r="ATQ182" s="1376"/>
      <c r="ATR182" s="1376"/>
      <c r="AUI182" s="1376"/>
      <c r="AUJ182" s="1376"/>
      <c r="AUK182" s="1376"/>
      <c r="AUL182" s="1376"/>
      <c r="AUM182" s="1376"/>
      <c r="AUN182" s="1376"/>
      <c r="AUO182" s="1376"/>
      <c r="AUP182" s="1376"/>
      <c r="AUQ182" s="1376"/>
      <c r="AUR182" s="1376"/>
      <c r="AUS182" s="1376"/>
      <c r="AUT182" s="1376"/>
      <c r="AUU182" s="1376"/>
      <c r="AUV182" s="1376"/>
      <c r="AUW182" s="1376"/>
      <c r="AUX182" s="1376"/>
      <c r="AUY182" s="1376"/>
      <c r="AUZ182" s="1376"/>
      <c r="AVA182" s="1376"/>
      <c r="AVB182" s="1376"/>
      <c r="AVC182" s="1376"/>
      <c r="AVD182" s="1376"/>
      <c r="AZK182" s="1376"/>
      <c r="AZL182" s="1376"/>
      <c r="AZM182" s="1376"/>
      <c r="AZN182" s="1376"/>
      <c r="AZO182" s="1376"/>
      <c r="AZP182" s="1376"/>
      <c r="AZQ182" s="1376"/>
      <c r="AZR182" s="1376"/>
      <c r="AZS182" s="1376"/>
      <c r="AZT182" s="1376"/>
      <c r="AZU182" s="1376"/>
      <c r="AZV182" s="1376"/>
      <c r="AZW182" s="1376"/>
      <c r="AZX182" s="1376"/>
      <c r="AZY182" s="1376"/>
      <c r="AZZ182" s="1376"/>
      <c r="BAA182" s="1376"/>
      <c r="BAB182" s="1376"/>
      <c r="BAC182" s="1376"/>
      <c r="BAD182" s="1376"/>
      <c r="BAE182" s="1376"/>
      <c r="BAF182" s="1376"/>
      <c r="BBM182" s="1376"/>
      <c r="BBN182" s="1376"/>
      <c r="BBO182" s="1376"/>
      <c r="BBP182" s="1376"/>
      <c r="BBQ182" s="1376"/>
      <c r="BBR182" s="1376"/>
      <c r="BBS182" s="1376"/>
      <c r="BBT182" s="1376"/>
      <c r="BBU182" s="1376"/>
      <c r="BBV182" s="1376"/>
      <c r="BBW182" s="1376"/>
      <c r="BBX182" s="1376"/>
      <c r="BBY182" s="1376"/>
      <c r="BBZ182" s="1376"/>
      <c r="BCA182" s="1376"/>
      <c r="BCB182" s="1376"/>
      <c r="BCC182" s="1376"/>
      <c r="BCD182" s="1376"/>
      <c r="BCE182" s="1376"/>
      <c r="BCF182" s="1376"/>
      <c r="BCG182" s="1376"/>
      <c r="BCH182" s="1376"/>
      <c r="BDO182" s="1376"/>
      <c r="BDP182" s="1376"/>
      <c r="BDQ182" s="1376"/>
      <c r="BDR182" s="1376"/>
      <c r="BDS182" s="1376"/>
      <c r="BDT182" s="1376"/>
      <c r="BDU182" s="1376"/>
      <c r="BDV182" s="1376"/>
      <c r="BDW182" s="1376"/>
      <c r="BDX182" s="1376"/>
      <c r="BDY182" s="1376"/>
      <c r="BDZ182" s="1376"/>
      <c r="BEA182" s="1376"/>
      <c r="BEB182" s="1376"/>
      <c r="BEC182" s="1376"/>
      <c r="BED182" s="1376"/>
      <c r="BEE182" s="1376"/>
      <c r="BEF182" s="1376"/>
      <c r="BEG182" s="1376"/>
      <c r="BEH182" s="1376"/>
      <c r="BEI182" s="1376"/>
      <c r="BEJ182" s="1376"/>
      <c r="BFQ182" s="1376"/>
      <c r="BFR182" s="1376"/>
      <c r="BFS182" s="1376"/>
      <c r="BFT182" s="1376"/>
      <c r="BFU182" s="1376"/>
      <c r="BFV182" s="1376"/>
      <c r="BFW182" s="1376"/>
      <c r="BFX182" s="1376"/>
      <c r="BFY182" s="1376"/>
      <c r="BFZ182" s="1376"/>
      <c r="BGA182" s="1376"/>
      <c r="BGB182" s="1376"/>
      <c r="BGC182" s="1376"/>
      <c r="BGD182" s="1376"/>
      <c r="BGE182" s="1376"/>
      <c r="BGF182" s="1376"/>
      <c r="BGG182" s="1376"/>
      <c r="BGH182" s="1376"/>
      <c r="BGI182" s="1376"/>
      <c r="BGJ182" s="1376"/>
      <c r="BGK182" s="1376"/>
      <c r="BGL182" s="1376"/>
      <c r="BHS182" s="1376"/>
      <c r="BHT182" s="1376"/>
      <c r="BHU182" s="1376"/>
      <c r="BHV182" s="1376"/>
      <c r="BHW182" s="1376"/>
      <c r="BHX182" s="1376"/>
      <c r="BHY182" s="1376"/>
      <c r="BHZ182" s="1376"/>
      <c r="BIA182" s="1376"/>
      <c r="BIB182" s="1376"/>
      <c r="BIC182" s="1376"/>
      <c r="BID182" s="1376"/>
      <c r="BIE182" s="1376"/>
      <c r="BIF182" s="1376"/>
      <c r="BIG182" s="1376"/>
      <c r="BIH182" s="1376"/>
      <c r="BII182" s="1376"/>
      <c r="BIJ182" s="1376"/>
      <c r="BIK182" s="1376"/>
      <c r="BIL182" s="1376"/>
      <c r="BIM182" s="1376"/>
      <c r="BIN182" s="1376"/>
      <c r="BJU182" s="1376"/>
      <c r="BJV182" s="1376"/>
      <c r="BJW182" s="1376"/>
      <c r="BJX182" s="1376"/>
      <c r="BJY182" s="1376"/>
      <c r="BJZ182" s="1376"/>
      <c r="BKA182" s="1376"/>
      <c r="BKB182" s="1376"/>
      <c r="BKC182" s="1376"/>
      <c r="BKD182" s="1376"/>
      <c r="BKE182" s="1376"/>
      <c r="BKF182" s="1376"/>
      <c r="BKG182" s="1376"/>
      <c r="BKH182" s="1376"/>
      <c r="BKI182" s="1376"/>
      <c r="BKJ182" s="1376"/>
      <c r="BKK182" s="1376"/>
      <c r="BKL182" s="1376"/>
      <c r="BKM182" s="1376"/>
      <c r="BKN182" s="1376"/>
      <c r="BKO182" s="1376"/>
      <c r="BKP182" s="1376"/>
      <c r="BLW182" s="1376"/>
      <c r="BLX182" s="1376"/>
      <c r="BLY182" s="1376"/>
      <c r="BLZ182" s="1376"/>
      <c r="BMA182" s="1376"/>
      <c r="BMB182" s="1376"/>
      <c r="BMC182" s="1376"/>
      <c r="BMD182" s="1376"/>
      <c r="BME182" s="1376"/>
      <c r="BMF182" s="1376"/>
      <c r="BMG182" s="1376"/>
      <c r="BMH182" s="1376"/>
      <c r="BMI182" s="1376"/>
      <c r="BMJ182" s="1376"/>
      <c r="BMK182" s="1376"/>
      <c r="BML182" s="1376"/>
      <c r="BMM182" s="1376"/>
      <c r="BMN182" s="1376"/>
      <c r="BMO182" s="1376"/>
      <c r="BMP182" s="1376"/>
      <c r="BMQ182" s="1376"/>
      <c r="BMR182" s="1376"/>
      <c r="BNY182" s="1376"/>
      <c r="BNZ182" s="1376"/>
      <c r="BOA182" s="1376"/>
      <c r="BOB182" s="1376"/>
      <c r="BOC182" s="1376"/>
      <c r="BOD182" s="1376"/>
      <c r="BOE182" s="1376"/>
      <c r="BOF182" s="1376"/>
      <c r="BOG182" s="1376"/>
      <c r="BOH182" s="1376"/>
      <c r="BOI182" s="1376"/>
      <c r="BOJ182" s="1376"/>
      <c r="BOK182" s="1376"/>
      <c r="BOL182" s="1376"/>
      <c r="BOM182" s="1376"/>
      <c r="BON182" s="1376"/>
      <c r="BOO182" s="1376"/>
      <c r="BOP182" s="1376"/>
      <c r="BOQ182" s="1376"/>
      <c r="BOR182" s="1376"/>
      <c r="BOS182" s="1376"/>
      <c r="BOT182" s="1376"/>
      <c r="BQA182" s="1376"/>
      <c r="BQB182" s="1376"/>
      <c r="BQC182" s="1376"/>
      <c r="BQD182" s="1376"/>
      <c r="BQE182" s="1376"/>
      <c r="BQF182" s="1376"/>
      <c r="BQG182" s="1376"/>
      <c r="BQH182" s="1376"/>
      <c r="BQI182" s="1376"/>
      <c r="BQJ182" s="1376"/>
      <c r="BQK182" s="1376"/>
      <c r="BQL182" s="1376"/>
      <c r="BQM182" s="1376"/>
      <c r="BQN182" s="1376"/>
      <c r="BQO182" s="1376"/>
      <c r="BQP182" s="1376"/>
      <c r="BQQ182" s="1376"/>
      <c r="BQR182" s="1376"/>
      <c r="BQS182" s="1376"/>
      <c r="BQT182" s="1376"/>
      <c r="BQU182" s="1376"/>
      <c r="BQV182" s="1376"/>
      <c r="BSC182" s="1376"/>
      <c r="BSD182" s="1376"/>
      <c r="BSE182" s="1376"/>
      <c r="BSF182" s="1376"/>
      <c r="BSG182" s="1376"/>
      <c r="BSH182" s="1376"/>
      <c r="BSI182" s="1376"/>
      <c r="BSJ182" s="1376"/>
      <c r="BSK182" s="1376"/>
      <c r="BSL182" s="1376"/>
      <c r="BSM182" s="1376"/>
      <c r="BSN182" s="1376"/>
      <c r="BSO182" s="1376"/>
      <c r="BSP182" s="1376"/>
      <c r="BSQ182" s="1376"/>
      <c r="BSR182" s="1376"/>
      <c r="BSS182" s="1376"/>
      <c r="BST182" s="1376"/>
      <c r="BSU182" s="1376"/>
      <c r="BSV182" s="1376"/>
      <c r="BSW182" s="1376"/>
      <c r="BSX182" s="1376"/>
      <c r="BUE182" s="1376"/>
      <c r="BUF182" s="1376"/>
      <c r="BUG182" s="1376"/>
      <c r="BUH182" s="1376"/>
      <c r="BUI182" s="1376"/>
      <c r="BUJ182" s="1376"/>
      <c r="BUK182" s="1376"/>
      <c r="BUL182" s="1376"/>
      <c r="BUM182" s="1376"/>
      <c r="BUN182" s="1376"/>
      <c r="BUO182" s="1376"/>
      <c r="BUP182" s="1376"/>
      <c r="BUQ182" s="1376"/>
      <c r="BUR182" s="1376"/>
      <c r="BUS182" s="1376"/>
      <c r="BUT182" s="1376"/>
      <c r="BUU182" s="1376"/>
      <c r="BUV182" s="1376"/>
      <c r="BUW182" s="1376"/>
      <c r="BUX182" s="1376"/>
      <c r="BUY182" s="1376"/>
      <c r="BUZ182" s="1376"/>
      <c r="BWG182" s="1376"/>
      <c r="BWH182" s="1376"/>
      <c r="BWI182" s="1376"/>
      <c r="BWJ182" s="1376"/>
      <c r="BWK182" s="1376"/>
      <c r="BWL182" s="1376"/>
      <c r="BWM182" s="1376"/>
      <c r="BWN182" s="1376"/>
      <c r="BWO182" s="1376"/>
      <c r="BWP182" s="1376"/>
      <c r="BWQ182" s="1376"/>
      <c r="BWR182" s="1376"/>
      <c r="BWS182" s="1376"/>
      <c r="BWT182" s="1376"/>
      <c r="BWU182" s="1376"/>
      <c r="BWV182" s="1376"/>
      <c r="BWW182" s="1376"/>
      <c r="BWX182" s="1376"/>
      <c r="BWY182" s="1376"/>
      <c r="BWZ182" s="1376"/>
      <c r="BXA182" s="1376"/>
      <c r="BXB182" s="1376"/>
      <c r="BYI182" s="1376"/>
      <c r="BYJ182" s="1376"/>
      <c r="BYK182" s="1376"/>
      <c r="BYL182" s="1376"/>
      <c r="BYM182" s="1376"/>
      <c r="BYN182" s="1376"/>
      <c r="BYO182" s="1376"/>
      <c r="BYP182" s="1376"/>
      <c r="BYQ182" s="1376"/>
      <c r="BYR182" s="1376"/>
      <c r="BYS182" s="1376"/>
      <c r="BYT182" s="1376"/>
      <c r="BYU182" s="1376"/>
      <c r="BYV182" s="1376"/>
      <c r="BYW182" s="1376"/>
      <c r="BYX182" s="1376"/>
      <c r="BYY182" s="1376"/>
      <c r="BYZ182" s="1376"/>
      <c r="BZA182" s="1376"/>
      <c r="BZB182" s="1376"/>
      <c r="BZC182" s="1376"/>
      <c r="BZD182" s="1376"/>
      <c r="CAK182" s="1376"/>
      <c r="CAL182" s="1376"/>
      <c r="CAM182" s="1376"/>
      <c r="CAN182" s="1376"/>
      <c r="CAO182" s="1376"/>
      <c r="CAP182" s="1376"/>
      <c r="CAQ182" s="1376"/>
      <c r="CAR182" s="1376"/>
      <c r="CAS182" s="1376"/>
      <c r="CAT182" s="1376"/>
      <c r="CAU182" s="1376"/>
      <c r="CAV182" s="1376"/>
      <c r="CAW182" s="1376"/>
      <c r="CAX182" s="1376"/>
      <c r="CAY182" s="1376"/>
      <c r="CAZ182" s="1376"/>
      <c r="CBA182" s="1376"/>
      <c r="CBB182" s="1376"/>
      <c r="CBC182" s="1376"/>
      <c r="CBD182" s="1376"/>
      <c r="CBE182" s="1376"/>
      <c r="CBF182" s="1376"/>
      <c r="CCM182" s="1376"/>
      <c r="CCN182" s="1376"/>
      <c r="CCO182" s="1376"/>
      <c r="CCP182" s="1376"/>
      <c r="CCQ182" s="1376"/>
      <c r="CCR182" s="1376"/>
      <c r="CCS182" s="1376"/>
      <c r="CCT182" s="1376"/>
      <c r="CCU182" s="1376"/>
      <c r="CCV182" s="1376"/>
      <c r="CCW182" s="1376"/>
      <c r="CCX182" s="1376"/>
      <c r="CCY182" s="1376"/>
      <c r="CCZ182" s="1376"/>
      <c r="CDA182" s="1376"/>
      <c r="CDB182" s="1376"/>
      <c r="CDC182" s="1376"/>
      <c r="CDD182" s="1376"/>
      <c r="CDE182" s="1376"/>
      <c r="CDF182" s="1376"/>
      <c r="CDG182" s="1376"/>
      <c r="CDH182" s="1376"/>
      <c r="CEO182" s="1376"/>
      <c r="CEP182" s="1376"/>
      <c r="CEQ182" s="1376"/>
      <c r="CER182" s="1376"/>
      <c r="CES182" s="1376"/>
      <c r="CET182" s="1376"/>
      <c r="CEU182" s="1376"/>
      <c r="CEV182" s="1376"/>
      <c r="CEW182" s="1376"/>
      <c r="CEX182" s="1376"/>
      <c r="CEY182" s="1376"/>
      <c r="CEZ182" s="1376"/>
      <c r="CFA182" s="1376"/>
      <c r="CFB182" s="1376"/>
      <c r="CFC182" s="1376"/>
      <c r="CFD182" s="1376"/>
      <c r="CFE182" s="1376"/>
      <c r="CFF182" s="1376"/>
      <c r="CFG182" s="1376"/>
      <c r="CFH182" s="1376"/>
      <c r="CFI182" s="1376"/>
      <c r="CFJ182" s="1376"/>
      <c r="CGQ182" s="1376"/>
      <c r="CGR182" s="1376"/>
      <c r="CGS182" s="1376"/>
      <c r="CGT182" s="1376"/>
      <c r="CGU182" s="1376"/>
      <c r="CGV182" s="1376"/>
      <c r="CGW182" s="1376"/>
      <c r="CGX182" s="1376"/>
      <c r="CGY182" s="1376"/>
      <c r="CGZ182" s="1376"/>
      <c r="CHA182" s="1376"/>
      <c r="CHB182" s="1376"/>
      <c r="CHC182" s="1376"/>
      <c r="CHD182" s="1376"/>
      <c r="CHE182" s="1376"/>
      <c r="CHF182" s="1376"/>
      <c r="CHG182" s="1376"/>
      <c r="CHH182" s="1376"/>
      <c r="CHI182" s="1376"/>
      <c r="CHJ182" s="1376"/>
      <c r="CHK182" s="1376"/>
      <c r="CHL182" s="1376"/>
      <c r="CIS182" s="1376"/>
      <c r="CIT182" s="1376"/>
      <c r="CIU182" s="1376"/>
      <c r="CIV182" s="1376"/>
      <c r="CIW182" s="1376"/>
      <c r="CIX182" s="1376"/>
      <c r="CIY182" s="1376"/>
      <c r="CIZ182" s="1376"/>
      <c r="CJA182" s="1376"/>
      <c r="CJB182" s="1376"/>
      <c r="CJC182" s="1376"/>
      <c r="CJD182" s="1376"/>
      <c r="CJE182" s="1376"/>
      <c r="CJF182" s="1376"/>
      <c r="CJG182" s="1376"/>
      <c r="CJH182" s="1376"/>
      <c r="CJI182" s="1376"/>
      <c r="CJJ182" s="1376"/>
      <c r="CJK182" s="1376"/>
      <c r="CJL182" s="1376"/>
      <c r="CJM182" s="1376"/>
      <c r="CJN182" s="1376"/>
      <c r="CKU182" s="1376"/>
      <c r="CKV182" s="1376"/>
      <c r="CKW182" s="1376"/>
      <c r="CKX182" s="1376"/>
      <c r="CKY182" s="1376"/>
      <c r="CKZ182" s="1376"/>
      <c r="CLA182" s="1376"/>
      <c r="CLB182" s="1376"/>
      <c r="CLC182" s="1376"/>
      <c r="CLD182" s="1376"/>
      <c r="CLE182" s="1376"/>
      <c r="CLF182" s="1376"/>
      <c r="CLG182" s="1376"/>
      <c r="CLH182" s="1376"/>
      <c r="CLI182" s="1376"/>
      <c r="CLJ182" s="1376"/>
      <c r="CLK182" s="1376"/>
      <c r="CLL182" s="1376"/>
      <c r="CLM182" s="1376"/>
      <c r="CLN182" s="1376"/>
      <c r="CLO182" s="1376"/>
      <c r="CLP182" s="1376"/>
      <c r="CMW182" s="1376"/>
      <c r="CMX182" s="1376"/>
      <c r="CMY182" s="1376"/>
      <c r="CMZ182" s="1376"/>
      <c r="CNA182" s="1376"/>
      <c r="CNB182" s="1376"/>
      <c r="CNC182" s="1376"/>
      <c r="CND182" s="1376"/>
      <c r="CNE182" s="1376"/>
      <c r="CNF182" s="1376"/>
      <c r="CNG182" s="1376"/>
      <c r="CNH182" s="1376"/>
      <c r="CNI182" s="1376"/>
      <c r="CNJ182" s="1376"/>
      <c r="CNK182" s="1376"/>
      <c r="CNL182" s="1376"/>
      <c r="CNM182" s="1376"/>
      <c r="CNN182" s="1376"/>
      <c r="CNO182" s="1376"/>
      <c r="CNP182" s="1376"/>
      <c r="CNQ182" s="1376"/>
      <c r="CNR182" s="1376"/>
      <c r="COY182" s="1376"/>
      <c r="COZ182" s="1376"/>
      <c r="CPA182" s="1376"/>
      <c r="CPB182" s="1376"/>
      <c r="CPC182" s="1376"/>
      <c r="CPD182" s="1376"/>
      <c r="CPE182" s="1376"/>
      <c r="CPF182" s="1376"/>
      <c r="CPG182" s="1376"/>
      <c r="CPH182" s="1376"/>
      <c r="CPI182" s="1376"/>
      <c r="CPJ182" s="1376"/>
      <c r="CPK182" s="1376"/>
      <c r="CPL182" s="1376"/>
      <c r="CPM182" s="1376"/>
      <c r="CPN182" s="1376"/>
      <c r="CPO182" s="1376"/>
      <c r="CPP182" s="1376"/>
      <c r="CPQ182" s="1376"/>
      <c r="CPR182" s="1376"/>
      <c r="CPS182" s="1376"/>
      <c r="CPT182" s="1376"/>
      <c r="CRA182" s="1376"/>
      <c r="CRB182" s="1376"/>
      <c r="CRC182" s="1376"/>
      <c r="CRD182" s="1376"/>
      <c r="CRE182" s="1376"/>
      <c r="CRF182" s="1376"/>
      <c r="CRG182" s="1376"/>
      <c r="CRH182" s="1376"/>
      <c r="CRI182" s="1376"/>
      <c r="CRJ182" s="1376"/>
      <c r="CRK182" s="1376"/>
      <c r="CRL182" s="1376"/>
      <c r="CRM182" s="1376"/>
      <c r="CRN182" s="1376"/>
      <c r="CRO182" s="1376"/>
      <c r="CRP182" s="1376"/>
      <c r="CRQ182" s="1376"/>
      <c r="CRR182" s="1376"/>
      <c r="CRS182" s="1376"/>
      <c r="CRT182" s="1376"/>
      <c r="CRU182" s="1376"/>
      <c r="CRV182" s="1376"/>
      <c r="CTC182" s="1376"/>
      <c r="CTD182" s="1376"/>
      <c r="CTE182" s="1376"/>
      <c r="CTF182" s="1376"/>
      <c r="CTG182" s="1376"/>
      <c r="CTH182" s="1376"/>
      <c r="CTI182" s="1376"/>
      <c r="CTJ182" s="1376"/>
      <c r="CTK182" s="1376"/>
      <c r="CTL182" s="1376"/>
      <c r="CTM182" s="1376"/>
      <c r="CTN182" s="1376"/>
      <c r="CTO182" s="1376"/>
      <c r="CTP182" s="1376"/>
      <c r="CTQ182" s="1376"/>
      <c r="CTR182" s="1376"/>
      <c r="CTS182" s="1376"/>
      <c r="CTT182" s="1376"/>
      <c r="CTU182" s="1376"/>
      <c r="CTV182" s="1376"/>
      <c r="CTW182" s="1376"/>
      <c r="CTX182" s="1376"/>
      <c r="CWK182" s="1376"/>
      <c r="CWL182" s="1376"/>
      <c r="CWM182" s="1376"/>
      <c r="CWN182" s="1376"/>
      <c r="CWO182" s="1376"/>
      <c r="CWP182" s="1376"/>
      <c r="CWQ182" s="1376"/>
      <c r="CWR182" s="1376"/>
      <c r="CWS182" s="1376"/>
      <c r="CWT182" s="1376"/>
      <c r="CWU182" s="1376"/>
      <c r="CWV182" s="1376"/>
      <c r="CWW182" s="1376"/>
      <c r="CWX182" s="1376"/>
      <c r="CWY182" s="1376"/>
      <c r="CWZ182" s="1376"/>
      <c r="CXA182" s="1376"/>
      <c r="CXB182" s="1376"/>
      <c r="CXC182" s="1376"/>
      <c r="CXD182" s="1376"/>
      <c r="CXE182" s="1376"/>
      <c r="CXF182" s="1376"/>
      <c r="DAI182" s="1376"/>
      <c r="DAJ182" s="1376"/>
      <c r="DAK182" s="1376"/>
      <c r="DAL182" s="1376"/>
      <c r="DAM182" s="1376"/>
      <c r="DAN182" s="1376"/>
      <c r="DAO182" s="1376"/>
      <c r="DAP182" s="1376"/>
      <c r="DAQ182" s="1376"/>
      <c r="DAR182" s="1376"/>
      <c r="DAS182" s="1376"/>
      <c r="DAT182" s="1376"/>
      <c r="DAU182" s="1376"/>
      <c r="DAV182" s="1376"/>
      <c r="DAW182" s="1376"/>
      <c r="DAX182" s="1376"/>
      <c r="DAY182" s="1376"/>
      <c r="DAZ182" s="1376"/>
      <c r="DBA182" s="1376"/>
      <c r="DBB182" s="1376"/>
      <c r="DBC182" s="1376"/>
      <c r="DBD182" s="1376"/>
      <c r="DDQ182" s="1376"/>
      <c r="DDR182" s="1376"/>
      <c r="DDS182" s="1376"/>
      <c r="DDT182" s="1376"/>
      <c r="DDU182" s="1376"/>
      <c r="DDV182" s="1376"/>
      <c r="DDW182" s="1376"/>
      <c r="DDX182" s="1376"/>
      <c r="DDY182" s="1376"/>
      <c r="DDZ182" s="1376"/>
      <c r="DEA182" s="1376"/>
      <c r="DEB182" s="1376"/>
      <c r="DEC182" s="1376"/>
      <c r="DED182" s="1376"/>
      <c r="DEE182" s="1376"/>
      <c r="DEF182" s="1376"/>
      <c r="DEG182" s="1376"/>
      <c r="DEH182" s="1376"/>
      <c r="DEI182" s="1376"/>
      <c r="DEJ182" s="1376"/>
      <c r="DEK182" s="1376"/>
      <c r="DEL182" s="1376"/>
      <c r="DGY182" s="1376"/>
      <c r="DGZ182" s="1376"/>
      <c r="DHA182" s="1376"/>
      <c r="DHB182" s="1376"/>
      <c r="DHC182" s="1376"/>
      <c r="DHD182" s="1376"/>
      <c r="DHE182" s="1376"/>
      <c r="DHF182" s="1376"/>
      <c r="DHG182" s="1376"/>
      <c r="DHH182" s="1376"/>
      <c r="DHI182" s="1376"/>
      <c r="DHJ182" s="1376"/>
      <c r="DHK182" s="1376"/>
      <c r="DHL182" s="1376"/>
      <c r="DHM182" s="1376"/>
      <c r="DHN182" s="1376"/>
      <c r="DHO182" s="1376"/>
      <c r="DHP182" s="1376"/>
      <c r="DHQ182" s="1376"/>
      <c r="DHR182" s="1376"/>
      <c r="DHS182" s="1376"/>
      <c r="DHT182" s="1376"/>
      <c r="DKG182" s="1376"/>
      <c r="DKH182" s="1376"/>
      <c r="DKI182" s="1376"/>
      <c r="DKJ182" s="1376"/>
      <c r="DKK182" s="1376"/>
      <c r="DKL182" s="1376"/>
      <c r="DKM182" s="1376"/>
      <c r="DKN182" s="1376"/>
      <c r="DKO182" s="1376"/>
      <c r="DKP182" s="1376"/>
      <c r="DKQ182" s="1376"/>
      <c r="DKR182" s="1376"/>
      <c r="DKS182" s="1376"/>
      <c r="DKT182" s="1376"/>
      <c r="DKU182" s="1376"/>
      <c r="DKV182" s="1376"/>
      <c r="DKW182" s="1376"/>
      <c r="DKX182" s="1376"/>
      <c r="DKY182" s="1376"/>
      <c r="DKZ182" s="1376"/>
      <c r="DLA182" s="1376"/>
      <c r="DLB182" s="1376"/>
      <c r="DNO182" s="1376"/>
      <c r="DNP182" s="1376"/>
      <c r="DNQ182" s="1376"/>
      <c r="DNR182" s="1376"/>
      <c r="DNS182" s="1376"/>
      <c r="DNT182" s="1376"/>
      <c r="DNU182" s="1376"/>
      <c r="DNV182" s="1376"/>
      <c r="DNW182" s="1376"/>
      <c r="DNX182" s="1376"/>
      <c r="DNY182" s="1376"/>
      <c r="DNZ182" s="1376"/>
      <c r="DOA182" s="1376"/>
      <c r="DOB182" s="1376"/>
      <c r="DOC182" s="1376"/>
      <c r="DOD182" s="1376"/>
      <c r="DOE182" s="1376"/>
      <c r="DOF182" s="1376"/>
      <c r="DOG182" s="1376"/>
      <c r="DOH182" s="1376"/>
      <c r="DOI182" s="1376"/>
      <c r="DOJ182" s="1376"/>
      <c r="DRM182" s="1376"/>
      <c r="DRN182" s="1376"/>
      <c r="DRO182" s="1376"/>
      <c r="DRP182" s="1376"/>
      <c r="DRQ182" s="1376"/>
      <c r="DRR182" s="1376"/>
      <c r="DRS182" s="1376"/>
      <c r="DRT182" s="1376"/>
      <c r="DRU182" s="1376"/>
      <c r="DRV182" s="1376"/>
      <c r="DRW182" s="1376"/>
      <c r="DRX182" s="1376"/>
      <c r="DRY182" s="1376"/>
      <c r="DRZ182" s="1376"/>
      <c r="DSA182" s="1376"/>
      <c r="DSB182" s="1376"/>
      <c r="DSC182" s="1376"/>
      <c r="DSD182" s="1376"/>
      <c r="DSE182" s="1376"/>
      <c r="DSF182" s="1376"/>
      <c r="DSG182" s="1376"/>
      <c r="DSH182" s="1376"/>
      <c r="DYH182" s="1516"/>
      <c r="DYI182" s="1516"/>
      <c r="DYJ182" s="1516"/>
      <c r="DYK182" s="1516"/>
      <c r="DYL182" s="1516"/>
      <c r="DYM182" s="1516"/>
      <c r="DYN182" s="1516"/>
      <c r="DYO182" s="1516"/>
      <c r="DYP182" s="1516"/>
      <c r="DYQ182" s="1516"/>
      <c r="DYR182" s="1516"/>
      <c r="DYS182" s="1516"/>
      <c r="DYT182" s="1516"/>
      <c r="DYU182" s="1516"/>
      <c r="DYV182" s="1516"/>
      <c r="DYW182" s="1516"/>
      <c r="DYX182" s="1516"/>
      <c r="DYY182" s="1516"/>
      <c r="DYZ182" s="1516"/>
      <c r="DZA182" s="1516"/>
      <c r="DZB182" s="1516"/>
      <c r="DZC182" s="1516"/>
      <c r="ECF182" s="1516"/>
      <c r="ECG182" s="1516"/>
      <c r="ECH182" s="1516"/>
      <c r="ECI182" s="1516"/>
      <c r="ECJ182" s="1516"/>
      <c r="ECK182" s="1516"/>
      <c r="ECL182" s="1516"/>
      <c r="ECM182" s="1516"/>
      <c r="ECN182" s="1516"/>
      <c r="ECO182" s="1516"/>
      <c r="ECP182" s="1516"/>
      <c r="ECQ182" s="1516"/>
      <c r="ECR182" s="1516"/>
      <c r="ECS182" s="1516"/>
      <c r="ECT182" s="1516"/>
      <c r="ECU182" s="1516"/>
      <c r="ECV182" s="1516"/>
      <c r="ECW182" s="1516"/>
      <c r="ECX182" s="1516"/>
      <c r="ECY182" s="1516"/>
      <c r="ECZ182" s="1516"/>
      <c r="EDA182" s="1516"/>
      <c r="EDR182" s="1019"/>
      <c r="EDS182" s="1019"/>
      <c r="EDT182" s="1019"/>
      <c r="EDU182" s="1019"/>
      <c r="EDV182" s="1019"/>
      <c r="EDW182" s="1019"/>
      <c r="EDX182" s="1019"/>
      <c r="EDY182" s="1019"/>
      <c r="EDZ182" s="1019"/>
      <c r="EEA182" s="1019"/>
      <c r="EEB182" s="1019"/>
      <c r="EEC182" s="1019"/>
      <c r="EED182" s="1019"/>
      <c r="EEE182" s="1019"/>
      <c r="EEF182" s="1019"/>
      <c r="EEG182" s="1019"/>
      <c r="EEH182" s="1019"/>
      <c r="EEI182" s="1019"/>
      <c r="EEJ182" s="1019"/>
      <c r="EEK182" s="1019"/>
      <c r="EEL182" s="1019"/>
      <c r="EEM182" s="1019"/>
      <c r="EEN182" s="1019"/>
      <c r="EEO182" s="1019"/>
      <c r="EEP182" s="1019"/>
      <c r="EEQ182" s="1019"/>
      <c r="EER182" s="1019"/>
      <c r="EES182" s="1019"/>
      <c r="EET182" s="1019"/>
      <c r="EEU182" s="1019"/>
      <c r="EEV182" s="1019"/>
      <c r="EEW182" s="1019"/>
      <c r="EEX182" s="1019"/>
      <c r="EEY182" s="1019"/>
      <c r="EEZ182" s="1019"/>
      <c r="EFA182" s="1019"/>
      <c r="EFB182" s="1019"/>
      <c r="EFC182" s="1019"/>
      <c r="EFD182" s="1019"/>
      <c r="EFE182" s="1019"/>
      <c r="EFF182" s="1019"/>
      <c r="EFG182" s="1019"/>
      <c r="EFH182" s="1019"/>
      <c r="EFI182" s="1019"/>
      <c r="EHX182" s="1516"/>
      <c r="EHY182" s="1516"/>
      <c r="EHZ182" s="1516"/>
      <c r="EIA182" s="1516"/>
      <c r="EIB182" s="1516"/>
      <c r="EIC182" s="1516"/>
      <c r="EID182" s="1516"/>
      <c r="EIE182" s="1516"/>
      <c r="EIF182" s="1516"/>
      <c r="EIG182" s="1516"/>
      <c r="EIH182" s="1516"/>
      <c r="EII182" s="1516"/>
      <c r="EIJ182" s="1516"/>
      <c r="EIK182" s="1516"/>
      <c r="EIL182" s="1516"/>
      <c r="EIM182" s="1516"/>
      <c r="EIN182" s="1516"/>
      <c r="EIO182" s="1516"/>
      <c r="EIP182" s="1516"/>
      <c r="EIQ182" s="1516"/>
      <c r="EIR182" s="1516"/>
      <c r="EIS182" s="1516"/>
      <c r="ENM182" s="1376"/>
      <c r="ENN182" s="1376"/>
      <c r="ENO182" s="1376"/>
      <c r="ENP182" s="1376"/>
      <c r="ENQ182" s="1376"/>
      <c r="ENR182" s="1376"/>
      <c r="ENS182" s="1376"/>
      <c r="ENT182" s="1376"/>
      <c r="ENU182" s="1376"/>
      <c r="ENV182" s="1376"/>
      <c r="ENW182" s="1376"/>
      <c r="ENX182" s="1376"/>
      <c r="ENY182" s="1376"/>
      <c r="ENZ182" s="1376"/>
      <c r="EOA182" s="1376"/>
      <c r="EOB182" s="1376"/>
      <c r="EOC182" s="1376"/>
      <c r="EOD182" s="1376"/>
      <c r="EOE182" s="1376"/>
      <c r="EOF182" s="1376"/>
      <c r="EOG182" s="1376"/>
      <c r="EOH182" s="1376"/>
      <c r="EQE182" s="1376"/>
      <c r="EQF182" s="1376"/>
      <c r="EQG182" s="1376"/>
      <c r="EQH182" s="1376"/>
      <c r="EQI182" s="1376"/>
      <c r="EQJ182" s="1376"/>
      <c r="EQK182" s="1376"/>
      <c r="EQL182" s="1376"/>
      <c r="EQM182" s="1376"/>
      <c r="EQN182" s="1376"/>
      <c r="EQO182" s="1376"/>
      <c r="EQP182" s="1376"/>
      <c r="EQQ182" s="1376"/>
      <c r="EQR182" s="1376"/>
      <c r="EQS182" s="1376"/>
      <c r="EQT182" s="1376"/>
      <c r="EQU182" s="1376"/>
      <c r="EQV182" s="1376"/>
      <c r="EQW182" s="1376"/>
      <c r="EQX182" s="1376"/>
      <c r="EQY182" s="1376"/>
      <c r="EQZ182" s="1376"/>
    </row>
    <row r="183" spans="8:3879" ht="15" customHeight="1">
      <c r="H183" s="891"/>
      <c r="I183" s="891"/>
      <c r="J183" s="891"/>
      <c r="K183" s="891"/>
      <c r="L183" s="891"/>
      <c r="M183" s="891"/>
      <c r="N183" s="891"/>
      <c r="O183" s="891"/>
      <c r="P183" s="891"/>
      <c r="Q183" s="891"/>
      <c r="R183" s="891"/>
      <c r="S183" s="891"/>
      <c r="T183" s="891"/>
      <c r="U183" s="891"/>
      <c r="V183" s="891"/>
      <c r="W183" s="891"/>
      <c r="X183" s="891"/>
      <c r="Y183" s="891"/>
      <c r="Z183" s="891"/>
      <c r="AA183" s="891"/>
      <c r="AB183" s="891"/>
      <c r="AC183" s="891"/>
      <c r="AD183" s="891"/>
      <c r="AE183" s="891"/>
      <c r="AF183" s="891"/>
      <c r="AG183" s="891"/>
      <c r="AH183" s="891"/>
      <c r="AI183" s="891"/>
      <c r="AJ183" s="892"/>
      <c r="BA183" s="1376"/>
      <c r="BB183" s="1376"/>
      <c r="BC183" s="1376"/>
      <c r="BD183" s="1376"/>
      <c r="BE183" s="1376"/>
      <c r="BF183" s="1376"/>
      <c r="BG183" s="1376"/>
      <c r="BH183" s="1376"/>
      <c r="BI183" s="1376"/>
      <c r="BJ183" s="1376"/>
      <c r="BK183" s="1376"/>
      <c r="BL183" s="1376"/>
      <c r="BM183" s="1376"/>
      <c r="BN183" s="1376"/>
      <c r="BO183" s="1376"/>
      <c r="BP183" s="1376"/>
      <c r="BQ183" s="1376"/>
      <c r="BR183" s="1376"/>
      <c r="BS183" s="1376"/>
      <c r="BT183" s="1376"/>
      <c r="BU183" s="1376"/>
      <c r="BV183" s="1376"/>
      <c r="CM183" s="1376"/>
      <c r="CN183" s="1376"/>
      <c r="CO183" s="1376"/>
      <c r="CP183" s="1376"/>
      <c r="CQ183" s="1376"/>
      <c r="CR183" s="1376"/>
      <c r="CS183" s="1376"/>
      <c r="CT183" s="1376"/>
      <c r="CU183" s="1376"/>
      <c r="CV183" s="1376"/>
      <c r="CW183" s="1376"/>
      <c r="CX183" s="1376"/>
      <c r="CY183" s="1376"/>
      <c r="CZ183" s="1376"/>
      <c r="DA183" s="1376"/>
      <c r="DB183" s="1376"/>
      <c r="DC183" s="1376"/>
      <c r="DD183" s="1376"/>
      <c r="DE183" s="1376"/>
      <c r="DF183" s="1376"/>
      <c r="DG183" s="1376"/>
      <c r="DH183" s="1376"/>
      <c r="EO183" s="1376"/>
      <c r="EP183" s="1376"/>
      <c r="EQ183" s="1376"/>
      <c r="ER183" s="1376"/>
      <c r="ES183" s="1376"/>
      <c r="ET183" s="1376"/>
      <c r="EU183" s="1376"/>
      <c r="EV183" s="1376"/>
      <c r="EW183" s="1376"/>
      <c r="EX183" s="1376"/>
      <c r="EY183" s="1376"/>
      <c r="EZ183" s="1376"/>
      <c r="FA183" s="1376"/>
      <c r="FB183" s="1376"/>
      <c r="FC183" s="1376"/>
      <c r="FD183" s="1376"/>
      <c r="FE183" s="1376"/>
      <c r="FF183" s="1376"/>
      <c r="FG183" s="1376"/>
      <c r="FH183" s="1376"/>
      <c r="FI183" s="1376"/>
      <c r="FJ183" s="1376"/>
      <c r="GQ183" s="1376"/>
      <c r="GR183" s="1376"/>
      <c r="GS183" s="1376"/>
      <c r="GT183" s="1376"/>
      <c r="GU183" s="1376"/>
      <c r="GV183" s="1376"/>
      <c r="GW183" s="1376"/>
      <c r="GX183" s="1376"/>
      <c r="GY183" s="1376"/>
      <c r="GZ183" s="1376"/>
      <c r="HA183" s="1376"/>
      <c r="HB183" s="1376"/>
      <c r="HC183" s="1376"/>
      <c r="HD183" s="1376"/>
      <c r="HE183" s="1376"/>
      <c r="HF183" s="1376"/>
      <c r="HG183" s="1376"/>
      <c r="HH183" s="1376"/>
      <c r="HI183" s="1376"/>
      <c r="HJ183" s="1376"/>
      <c r="HK183" s="1376"/>
      <c r="HL183" s="1376"/>
      <c r="IS183" s="1376"/>
      <c r="IT183" s="1376"/>
      <c r="IU183" s="1376"/>
      <c r="IV183" s="1376"/>
      <c r="IW183" s="1376"/>
      <c r="IX183" s="1376"/>
      <c r="IY183" s="1376"/>
      <c r="IZ183" s="1376"/>
      <c r="JA183" s="1376"/>
      <c r="JB183" s="1376"/>
      <c r="JC183" s="1376"/>
      <c r="JD183" s="1376"/>
      <c r="JE183" s="1376"/>
      <c r="JF183" s="1376"/>
      <c r="JG183" s="1376"/>
      <c r="JH183" s="1376"/>
      <c r="JI183" s="1376"/>
      <c r="JJ183" s="1376"/>
      <c r="JK183" s="1376"/>
      <c r="JL183" s="1376"/>
      <c r="JM183" s="1376"/>
      <c r="JN183" s="1376"/>
      <c r="KU183" s="1376"/>
      <c r="KV183" s="1376"/>
      <c r="KW183" s="1376"/>
      <c r="KX183" s="1376"/>
      <c r="KY183" s="1376"/>
      <c r="KZ183" s="1376"/>
      <c r="LA183" s="1376"/>
      <c r="LB183" s="1376"/>
      <c r="LC183" s="1376"/>
      <c r="LD183" s="1376"/>
      <c r="LE183" s="1376"/>
      <c r="LF183" s="1376"/>
      <c r="LG183" s="1376"/>
      <c r="LH183" s="1376"/>
      <c r="LI183" s="1376"/>
      <c r="LJ183" s="1376"/>
      <c r="LK183" s="1376"/>
      <c r="LL183" s="1376"/>
      <c r="LM183" s="1376"/>
      <c r="LN183" s="1376"/>
      <c r="LO183" s="1376"/>
      <c r="LP183" s="1376"/>
      <c r="MW183" s="1376"/>
      <c r="MX183" s="1376"/>
      <c r="MY183" s="1376"/>
      <c r="MZ183" s="1376"/>
      <c r="NA183" s="1376"/>
      <c r="NB183" s="1376"/>
      <c r="NC183" s="1376"/>
      <c r="ND183" s="1376"/>
      <c r="NE183" s="1376"/>
      <c r="NF183" s="1376"/>
      <c r="NG183" s="1376"/>
      <c r="NH183" s="1376"/>
      <c r="NI183" s="1376"/>
      <c r="NJ183" s="1376"/>
      <c r="NK183" s="1376"/>
      <c r="NL183" s="1376"/>
      <c r="NM183" s="1376"/>
      <c r="NN183" s="1376"/>
      <c r="NO183" s="1376"/>
      <c r="NP183" s="1376"/>
      <c r="NQ183" s="1376"/>
      <c r="NR183" s="1376"/>
      <c r="OI183" s="1376"/>
      <c r="OJ183" s="1376"/>
      <c r="OK183" s="1376"/>
      <c r="OL183" s="1376"/>
      <c r="OM183" s="1376"/>
      <c r="ON183" s="1376"/>
      <c r="OO183" s="1376"/>
      <c r="OP183" s="1376"/>
      <c r="OQ183" s="1376"/>
      <c r="OR183" s="1376"/>
      <c r="OS183" s="1376"/>
      <c r="OT183" s="1376"/>
      <c r="OU183" s="1376"/>
      <c r="OV183" s="1376"/>
      <c r="OW183" s="1376"/>
      <c r="OX183" s="1376"/>
      <c r="OY183" s="1376"/>
      <c r="OZ183" s="1376"/>
      <c r="PA183" s="1376"/>
      <c r="PB183" s="1376"/>
      <c r="PC183" s="1376"/>
      <c r="PD183" s="1376"/>
      <c r="PU183" s="1376"/>
      <c r="PV183" s="1376"/>
      <c r="PW183" s="1376"/>
      <c r="PX183" s="1376"/>
      <c r="PY183" s="1376"/>
      <c r="PZ183" s="1376"/>
      <c r="QA183" s="1376"/>
      <c r="QB183" s="1376"/>
      <c r="QC183" s="1376"/>
      <c r="QD183" s="1376"/>
      <c r="QE183" s="1376"/>
      <c r="QF183" s="1376"/>
      <c r="QG183" s="1376"/>
      <c r="QH183" s="1376"/>
      <c r="QI183" s="1376"/>
      <c r="QJ183" s="1376"/>
      <c r="QK183" s="1376"/>
      <c r="QL183" s="1376"/>
      <c r="QM183" s="1376"/>
      <c r="QN183" s="1376"/>
      <c r="QO183" s="1376"/>
      <c r="QP183" s="1376"/>
      <c r="RW183" s="1376"/>
      <c r="RX183" s="1376"/>
      <c r="RY183" s="1376"/>
      <c r="RZ183" s="1376"/>
      <c r="SA183" s="1376"/>
      <c r="SB183" s="1376"/>
      <c r="SC183" s="1376"/>
      <c r="SD183" s="1376"/>
      <c r="SE183" s="1376"/>
      <c r="SF183" s="1376"/>
      <c r="SG183" s="1376"/>
      <c r="SH183" s="1376"/>
      <c r="SI183" s="1376"/>
      <c r="SJ183" s="1376"/>
      <c r="SK183" s="1376"/>
      <c r="SL183" s="1376"/>
      <c r="SM183" s="1376"/>
      <c r="SN183" s="1376"/>
      <c r="SO183" s="1376"/>
      <c r="SP183" s="1376"/>
      <c r="SQ183" s="1376"/>
      <c r="SR183" s="1376"/>
      <c r="TY183" s="1376"/>
      <c r="TZ183" s="1376"/>
      <c r="UA183" s="1376"/>
      <c r="UB183" s="1376"/>
      <c r="UC183" s="1376"/>
      <c r="UD183" s="1376"/>
      <c r="UE183" s="1376"/>
      <c r="UF183" s="1376"/>
      <c r="UG183" s="1376"/>
      <c r="UH183" s="1376"/>
      <c r="UI183" s="1376"/>
      <c r="UJ183" s="1376"/>
      <c r="UK183" s="1376"/>
      <c r="UL183" s="1376"/>
      <c r="UM183" s="1376"/>
      <c r="UN183" s="1376"/>
      <c r="UO183" s="1376"/>
      <c r="UP183" s="1376"/>
      <c r="UQ183" s="1376"/>
      <c r="UR183" s="1376"/>
      <c r="US183" s="1376"/>
      <c r="UT183" s="1376"/>
      <c r="WA183" s="1376"/>
      <c r="WB183" s="1376"/>
      <c r="WC183" s="1376"/>
      <c r="WD183" s="1376"/>
      <c r="WE183" s="1376"/>
      <c r="WF183" s="1376"/>
      <c r="WG183" s="1376"/>
      <c r="WH183" s="1376"/>
      <c r="WI183" s="1376"/>
      <c r="WJ183" s="1376"/>
      <c r="WK183" s="1376"/>
      <c r="WL183" s="1376"/>
      <c r="WM183" s="1376"/>
      <c r="WN183" s="1376"/>
      <c r="WO183" s="1376"/>
      <c r="WP183" s="1376"/>
      <c r="WQ183" s="1376"/>
      <c r="WR183" s="1376"/>
      <c r="WS183" s="1376"/>
      <c r="WT183" s="1376"/>
      <c r="WU183" s="1376"/>
      <c r="WV183" s="1376"/>
      <c r="YC183" s="1376"/>
      <c r="YD183" s="1376"/>
      <c r="YE183" s="1376"/>
      <c r="YF183" s="1376"/>
      <c r="YG183" s="1376"/>
      <c r="YH183" s="1376"/>
      <c r="YI183" s="1376"/>
      <c r="YJ183" s="1376"/>
      <c r="YK183" s="1376"/>
      <c r="YL183" s="1376"/>
      <c r="YM183" s="1376"/>
      <c r="YN183" s="1376"/>
      <c r="YO183" s="1376"/>
      <c r="YP183" s="1376"/>
      <c r="YQ183" s="1376"/>
      <c r="YR183" s="1376"/>
      <c r="YS183" s="1376"/>
      <c r="YT183" s="1376"/>
      <c r="YU183" s="1376"/>
      <c r="YV183" s="1376"/>
      <c r="YW183" s="1376"/>
      <c r="YX183" s="1376"/>
      <c r="AAE183" s="1376"/>
      <c r="AAF183" s="1376"/>
      <c r="AAG183" s="1376"/>
      <c r="AAH183" s="1376"/>
      <c r="AAI183" s="1376"/>
      <c r="AAJ183" s="1376"/>
      <c r="AAK183" s="1376"/>
      <c r="AAL183" s="1376"/>
      <c r="AAM183" s="1376"/>
      <c r="AAN183" s="1376"/>
      <c r="AAO183" s="1376"/>
      <c r="AAP183" s="1376"/>
      <c r="AAQ183" s="1376"/>
      <c r="AAR183" s="1376"/>
      <c r="AAS183" s="1376"/>
      <c r="AAT183" s="1376"/>
      <c r="AAU183" s="1376"/>
      <c r="AAV183" s="1376"/>
      <c r="AAW183" s="1376"/>
      <c r="AAX183" s="1376"/>
      <c r="AAY183" s="1376"/>
      <c r="AAZ183" s="1376"/>
      <c r="ACG183" s="1376"/>
      <c r="ACH183" s="1376"/>
      <c r="ACI183" s="1376"/>
      <c r="ACJ183" s="1376"/>
      <c r="ACK183" s="1376"/>
      <c r="ACL183" s="1376"/>
      <c r="ACM183" s="1376"/>
      <c r="ACN183" s="1376"/>
      <c r="ACO183" s="1376"/>
      <c r="ACP183" s="1376"/>
      <c r="ACQ183" s="1376"/>
      <c r="ACR183" s="1376"/>
      <c r="ACS183" s="1376"/>
      <c r="ACT183" s="1376"/>
      <c r="ACU183" s="1376"/>
      <c r="ACV183" s="1376"/>
      <c r="ACW183" s="1376"/>
      <c r="ACX183" s="1376"/>
      <c r="ACY183" s="1376"/>
      <c r="ACZ183" s="1376"/>
      <c r="ADA183" s="1376"/>
      <c r="ADB183" s="1376"/>
      <c r="AEI183" s="1376"/>
      <c r="AEJ183" s="1376"/>
      <c r="AEK183" s="1376"/>
      <c r="AEL183" s="1376"/>
      <c r="AEM183" s="1376"/>
      <c r="AEN183" s="1376"/>
      <c r="AEO183" s="1376"/>
      <c r="AEP183" s="1376"/>
      <c r="AEQ183" s="1376"/>
      <c r="AER183" s="1376"/>
      <c r="AES183" s="1376"/>
      <c r="AET183" s="1376"/>
      <c r="AEU183" s="1376"/>
      <c r="AEV183" s="1376"/>
      <c r="AEW183" s="1376"/>
      <c r="AEX183" s="1376"/>
      <c r="AEY183" s="1376"/>
      <c r="AEZ183" s="1376"/>
      <c r="AFA183" s="1376"/>
      <c r="AFB183" s="1376"/>
      <c r="AFC183" s="1376"/>
      <c r="AFD183" s="1376"/>
      <c r="AGK183" s="1376"/>
      <c r="AGL183" s="1376"/>
      <c r="AGM183" s="1376"/>
      <c r="AGN183" s="1376"/>
      <c r="AGO183" s="1376"/>
      <c r="AGP183" s="1376"/>
      <c r="AGQ183" s="1376"/>
      <c r="AGR183" s="1376"/>
      <c r="AGS183" s="1376"/>
      <c r="AGT183" s="1376"/>
      <c r="AGU183" s="1376"/>
      <c r="AGV183" s="1376"/>
      <c r="AGW183" s="1376"/>
      <c r="AGX183" s="1376"/>
      <c r="AGY183" s="1376"/>
      <c r="AGZ183" s="1376"/>
      <c r="AHA183" s="1376"/>
      <c r="AHB183" s="1376"/>
      <c r="AHC183" s="1376"/>
      <c r="AHD183" s="1376"/>
      <c r="AHE183" s="1376"/>
      <c r="AHF183" s="1376"/>
      <c r="AIM183" s="1376"/>
      <c r="AIN183" s="1376"/>
      <c r="AIO183" s="1376"/>
      <c r="AIP183" s="1376"/>
      <c r="AIQ183" s="1376"/>
      <c r="AIR183" s="1376"/>
      <c r="AIS183" s="1376"/>
      <c r="AIT183" s="1376"/>
      <c r="AIU183" s="1376"/>
      <c r="AIV183" s="1376"/>
      <c r="AIW183" s="1376"/>
      <c r="AIX183" s="1376"/>
      <c r="AIY183" s="1376"/>
      <c r="AIZ183" s="1376"/>
      <c r="AJA183" s="1376"/>
      <c r="AJB183" s="1376"/>
      <c r="AJC183" s="1376"/>
      <c r="AJD183" s="1376"/>
      <c r="AJE183" s="1376"/>
      <c r="AJF183" s="1376"/>
      <c r="AJG183" s="1376"/>
      <c r="AJH183" s="1376"/>
      <c r="AKO183" s="1376"/>
      <c r="AKP183" s="1376"/>
      <c r="AKQ183" s="1376"/>
      <c r="AKR183" s="1376"/>
      <c r="AKS183" s="1376"/>
      <c r="AKT183" s="1376"/>
      <c r="AKU183" s="1376"/>
      <c r="AKV183" s="1376"/>
      <c r="AKW183" s="1376"/>
      <c r="AKX183" s="1376"/>
      <c r="AKY183" s="1376"/>
      <c r="AKZ183" s="1376"/>
      <c r="ALA183" s="1376"/>
      <c r="ALB183" s="1376"/>
      <c r="ALC183" s="1376"/>
      <c r="ALD183" s="1376"/>
      <c r="ALE183" s="1376"/>
      <c r="ALF183" s="1376"/>
      <c r="ALG183" s="1376"/>
      <c r="ALH183" s="1376"/>
      <c r="ALI183" s="1376"/>
      <c r="ALJ183" s="1376"/>
      <c r="AMQ183" s="1376"/>
      <c r="AMR183" s="1376"/>
      <c r="AMS183" s="1376"/>
      <c r="AMT183" s="1376"/>
      <c r="AMU183" s="1376"/>
      <c r="AMV183" s="1376"/>
      <c r="AMW183" s="1376"/>
      <c r="AMX183" s="1376"/>
      <c r="AMY183" s="1376"/>
      <c r="AMZ183" s="1376"/>
      <c r="ANA183" s="1376"/>
      <c r="ANB183" s="1376"/>
      <c r="ANC183" s="1376"/>
      <c r="AND183" s="1376"/>
      <c r="ANE183" s="1376"/>
      <c r="ANF183" s="1376"/>
      <c r="ANG183" s="1376"/>
      <c r="ANH183" s="1376"/>
      <c r="ANI183" s="1376"/>
      <c r="ANJ183" s="1376"/>
      <c r="ANK183" s="1376"/>
      <c r="ANL183" s="1376"/>
      <c r="AOS183" s="1376"/>
      <c r="AOT183" s="1376"/>
      <c r="AOU183" s="1376"/>
      <c r="AOV183" s="1376"/>
      <c r="AOW183" s="1376"/>
      <c r="AOX183" s="1376"/>
      <c r="AOY183" s="1376"/>
      <c r="AOZ183" s="1376"/>
      <c r="APA183" s="1376"/>
      <c r="APB183" s="1376"/>
      <c r="APC183" s="1376"/>
      <c r="APD183" s="1376"/>
      <c r="APE183" s="1376"/>
      <c r="APF183" s="1376"/>
      <c r="APG183" s="1376"/>
      <c r="APH183" s="1376"/>
      <c r="API183" s="1376"/>
      <c r="APJ183" s="1376"/>
      <c r="APK183" s="1376"/>
      <c r="APL183" s="1376"/>
      <c r="APM183" s="1376"/>
      <c r="APN183" s="1376"/>
      <c r="AQU183" s="1376"/>
      <c r="AQV183" s="1376"/>
      <c r="AQW183" s="1376"/>
      <c r="AQX183" s="1376"/>
      <c r="AQY183" s="1376"/>
      <c r="AQZ183" s="1376"/>
      <c r="ARA183" s="1376"/>
      <c r="ARB183" s="1376"/>
      <c r="ARC183" s="1376"/>
      <c r="ARD183" s="1376"/>
      <c r="ARE183" s="1376"/>
      <c r="ARF183" s="1376"/>
      <c r="ARG183" s="1376"/>
      <c r="ARH183" s="1376"/>
      <c r="ARI183" s="1376"/>
      <c r="ARJ183" s="1376"/>
      <c r="ARK183" s="1376"/>
      <c r="ARL183" s="1376"/>
      <c r="ARM183" s="1376"/>
      <c r="ARN183" s="1376"/>
      <c r="ARO183" s="1376"/>
      <c r="ARP183" s="1376"/>
      <c r="ASW183" s="1376"/>
      <c r="ASX183" s="1376"/>
      <c r="ASY183" s="1376"/>
      <c r="ASZ183" s="1376"/>
      <c r="ATA183" s="1376"/>
      <c r="ATB183" s="1376"/>
      <c r="ATC183" s="1376"/>
      <c r="ATD183" s="1376"/>
      <c r="ATE183" s="1376"/>
      <c r="ATF183" s="1376"/>
      <c r="ATG183" s="1376"/>
      <c r="ATH183" s="1376"/>
      <c r="ATI183" s="1376"/>
      <c r="ATJ183" s="1376"/>
      <c r="ATK183" s="1376"/>
      <c r="ATL183" s="1376"/>
      <c r="ATM183" s="1376"/>
      <c r="ATN183" s="1376"/>
      <c r="ATO183" s="1376"/>
      <c r="ATP183" s="1376"/>
      <c r="ATQ183" s="1376"/>
      <c r="ATR183" s="1376"/>
      <c r="AUI183" s="1376"/>
      <c r="AUJ183" s="1376"/>
      <c r="AUK183" s="1376"/>
      <c r="AUL183" s="1376"/>
      <c r="AUM183" s="1376"/>
      <c r="AUN183" s="1376"/>
      <c r="AUO183" s="1376"/>
      <c r="AUP183" s="1376"/>
      <c r="AUQ183" s="1376"/>
      <c r="AUR183" s="1376"/>
      <c r="AUS183" s="1376"/>
      <c r="AUT183" s="1376"/>
      <c r="AUU183" s="1376"/>
      <c r="AUV183" s="1376"/>
      <c r="AUW183" s="1376"/>
      <c r="AUX183" s="1376"/>
      <c r="AUY183" s="1376"/>
      <c r="AUZ183" s="1376"/>
      <c r="AVA183" s="1376"/>
      <c r="AVB183" s="1376"/>
      <c r="AVC183" s="1376"/>
      <c r="AVD183" s="1376"/>
      <c r="AZK183" s="1376"/>
      <c r="AZL183" s="1376"/>
      <c r="AZM183" s="1376"/>
      <c r="AZN183" s="1376"/>
      <c r="AZO183" s="1376"/>
      <c r="AZP183" s="1376"/>
      <c r="AZQ183" s="1376"/>
      <c r="AZR183" s="1376"/>
      <c r="AZS183" s="1376"/>
      <c r="AZT183" s="1376"/>
      <c r="AZU183" s="1376"/>
      <c r="AZV183" s="1376"/>
      <c r="AZW183" s="1376"/>
      <c r="AZX183" s="1376"/>
      <c r="AZY183" s="1376"/>
      <c r="AZZ183" s="1376"/>
      <c r="BAA183" s="1376"/>
      <c r="BAB183" s="1376"/>
      <c r="BAC183" s="1376"/>
      <c r="BAD183" s="1376"/>
      <c r="BAE183" s="1376"/>
      <c r="BAF183" s="1376"/>
      <c r="BBM183" s="1376"/>
      <c r="BBN183" s="1376"/>
      <c r="BBO183" s="1376"/>
      <c r="BBP183" s="1376"/>
      <c r="BBQ183" s="1376"/>
      <c r="BBR183" s="1376"/>
      <c r="BBS183" s="1376"/>
      <c r="BBT183" s="1376"/>
      <c r="BBU183" s="1376"/>
      <c r="BBV183" s="1376"/>
      <c r="BBW183" s="1376"/>
      <c r="BBX183" s="1376"/>
      <c r="BBY183" s="1376"/>
      <c r="BBZ183" s="1376"/>
      <c r="BCA183" s="1376"/>
      <c r="BCB183" s="1376"/>
      <c r="BCC183" s="1376"/>
      <c r="BCD183" s="1376"/>
      <c r="BCE183" s="1376"/>
      <c r="BCF183" s="1376"/>
      <c r="BCG183" s="1376"/>
      <c r="BCH183" s="1376"/>
      <c r="BDO183" s="1376"/>
      <c r="BDP183" s="1376"/>
      <c r="BDQ183" s="1376"/>
      <c r="BDR183" s="1376"/>
      <c r="BDS183" s="1376"/>
      <c r="BDT183" s="1376"/>
      <c r="BDU183" s="1376"/>
      <c r="BDV183" s="1376"/>
      <c r="BDW183" s="1376"/>
      <c r="BDX183" s="1376"/>
      <c r="BDY183" s="1376"/>
      <c r="BDZ183" s="1376"/>
      <c r="BEA183" s="1376"/>
      <c r="BEB183" s="1376"/>
      <c r="BEC183" s="1376"/>
      <c r="BED183" s="1376"/>
      <c r="BEE183" s="1376"/>
      <c r="BEF183" s="1376"/>
      <c r="BEG183" s="1376"/>
      <c r="BEH183" s="1376"/>
      <c r="BEI183" s="1376"/>
      <c r="BEJ183" s="1376"/>
      <c r="BFQ183" s="1376"/>
      <c r="BFR183" s="1376"/>
      <c r="BFS183" s="1376"/>
      <c r="BFT183" s="1376"/>
      <c r="BFU183" s="1376"/>
      <c r="BFV183" s="1376"/>
      <c r="BFW183" s="1376"/>
      <c r="BFX183" s="1376"/>
      <c r="BFY183" s="1376"/>
      <c r="BFZ183" s="1376"/>
      <c r="BGA183" s="1376"/>
      <c r="BGB183" s="1376"/>
      <c r="BGC183" s="1376"/>
      <c r="BGD183" s="1376"/>
      <c r="BGE183" s="1376"/>
      <c r="BGF183" s="1376"/>
      <c r="BGG183" s="1376"/>
      <c r="BGH183" s="1376"/>
      <c r="BGI183" s="1376"/>
      <c r="BGJ183" s="1376"/>
      <c r="BGK183" s="1376"/>
      <c r="BGL183" s="1376"/>
      <c r="BHS183" s="1376"/>
      <c r="BHT183" s="1376"/>
      <c r="BHU183" s="1376"/>
      <c r="BHV183" s="1376"/>
      <c r="BHW183" s="1376"/>
      <c r="BHX183" s="1376"/>
      <c r="BHY183" s="1376"/>
      <c r="BHZ183" s="1376"/>
      <c r="BIA183" s="1376"/>
      <c r="BIB183" s="1376"/>
      <c r="BIC183" s="1376"/>
      <c r="BID183" s="1376"/>
      <c r="BIE183" s="1376"/>
      <c r="BIF183" s="1376"/>
      <c r="BIG183" s="1376"/>
      <c r="BIH183" s="1376"/>
      <c r="BII183" s="1376"/>
      <c r="BIJ183" s="1376"/>
      <c r="BIK183" s="1376"/>
      <c r="BIL183" s="1376"/>
      <c r="BIM183" s="1376"/>
      <c r="BIN183" s="1376"/>
      <c r="BJU183" s="1376"/>
      <c r="BJV183" s="1376"/>
      <c r="BJW183" s="1376"/>
      <c r="BJX183" s="1376"/>
      <c r="BJY183" s="1376"/>
      <c r="BJZ183" s="1376"/>
      <c r="BKA183" s="1376"/>
      <c r="BKB183" s="1376"/>
      <c r="BKC183" s="1376"/>
      <c r="BKD183" s="1376"/>
      <c r="BKE183" s="1376"/>
      <c r="BKF183" s="1376"/>
      <c r="BKG183" s="1376"/>
      <c r="BKH183" s="1376"/>
      <c r="BKI183" s="1376"/>
      <c r="BKJ183" s="1376"/>
      <c r="BKK183" s="1376"/>
      <c r="BKL183" s="1376"/>
      <c r="BKM183" s="1376"/>
      <c r="BKN183" s="1376"/>
      <c r="BKO183" s="1376"/>
      <c r="BKP183" s="1376"/>
      <c r="BLW183" s="1376"/>
      <c r="BLX183" s="1376"/>
      <c r="BLY183" s="1376"/>
      <c r="BLZ183" s="1376"/>
      <c r="BMA183" s="1376"/>
      <c r="BMB183" s="1376"/>
      <c r="BMC183" s="1376"/>
      <c r="BMD183" s="1376"/>
      <c r="BME183" s="1376"/>
      <c r="BMF183" s="1376"/>
      <c r="BMG183" s="1376"/>
      <c r="BMH183" s="1376"/>
      <c r="BMI183" s="1376"/>
      <c r="BMJ183" s="1376"/>
      <c r="BMK183" s="1376"/>
      <c r="BML183" s="1376"/>
      <c r="BMM183" s="1376"/>
      <c r="BMN183" s="1376"/>
      <c r="BMO183" s="1376"/>
      <c r="BMP183" s="1376"/>
      <c r="BMQ183" s="1376"/>
      <c r="BMR183" s="1376"/>
      <c r="BNY183" s="1376"/>
      <c r="BNZ183" s="1376"/>
      <c r="BOA183" s="1376"/>
      <c r="BOB183" s="1376"/>
      <c r="BOC183" s="1376"/>
      <c r="BOD183" s="1376"/>
      <c r="BOE183" s="1376"/>
      <c r="BOF183" s="1376"/>
      <c r="BOG183" s="1376"/>
      <c r="BOH183" s="1376"/>
      <c r="BOI183" s="1376"/>
      <c r="BOJ183" s="1376"/>
      <c r="BOK183" s="1376"/>
      <c r="BOL183" s="1376"/>
      <c r="BOM183" s="1376"/>
      <c r="BON183" s="1376"/>
      <c r="BOO183" s="1376"/>
      <c r="BOP183" s="1376"/>
      <c r="BOQ183" s="1376"/>
      <c r="BOR183" s="1376"/>
      <c r="BOS183" s="1376"/>
      <c r="BOT183" s="1376"/>
      <c r="BQA183" s="1376"/>
      <c r="BQB183" s="1376"/>
      <c r="BQC183" s="1376"/>
      <c r="BQD183" s="1376"/>
      <c r="BQE183" s="1376"/>
      <c r="BQF183" s="1376"/>
      <c r="BQG183" s="1376"/>
      <c r="BQH183" s="1376"/>
      <c r="BQI183" s="1376"/>
      <c r="BQJ183" s="1376"/>
      <c r="BQK183" s="1376"/>
      <c r="BQL183" s="1376"/>
      <c r="BQM183" s="1376"/>
      <c r="BQN183" s="1376"/>
      <c r="BQO183" s="1376"/>
      <c r="BQP183" s="1376"/>
      <c r="BQQ183" s="1376"/>
      <c r="BQR183" s="1376"/>
      <c r="BQS183" s="1376"/>
      <c r="BQT183" s="1376"/>
      <c r="BQU183" s="1376"/>
      <c r="BQV183" s="1376"/>
      <c r="BSC183" s="1376"/>
      <c r="BSD183" s="1376"/>
      <c r="BSE183" s="1376"/>
      <c r="BSF183" s="1376"/>
      <c r="BSG183" s="1376"/>
      <c r="BSH183" s="1376"/>
      <c r="BSI183" s="1376"/>
      <c r="BSJ183" s="1376"/>
      <c r="BSK183" s="1376"/>
      <c r="BSL183" s="1376"/>
      <c r="BSM183" s="1376"/>
      <c r="BSN183" s="1376"/>
      <c r="BSO183" s="1376"/>
      <c r="BSP183" s="1376"/>
      <c r="BSQ183" s="1376"/>
      <c r="BSR183" s="1376"/>
      <c r="BSS183" s="1376"/>
      <c r="BST183" s="1376"/>
      <c r="BSU183" s="1376"/>
      <c r="BSV183" s="1376"/>
      <c r="BSW183" s="1376"/>
      <c r="BSX183" s="1376"/>
      <c r="BUE183" s="1376"/>
      <c r="BUF183" s="1376"/>
      <c r="BUG183" s="1376"/>
      <c r="BUH183" s="1376"/>
      <c r="BUI183" s="1376"/>
      <c r="BUJ183" s="1376"/>
      <c r="BUK183" s="1376"/>
      <c r="BUL183" s="1376"/>
      <c r="BUM183" s="1376"/>
      <c r="BUN183" s="1376"/>
      <c r="BUO183" s="1376"/>
      <c r="BUP183" s="1376"/>
      <c r="BUQ183" s="1376"/>
      <c r="BUR183" s="1376"/>
      <c r="BUS183" s="1376"/>
      <c r="BUT183" s="1376"/>
      <c r="BUU183" s="1376"/>
      <c r="BUV183" s="1376"/>
      <c r="BUW183" s="1376"/>
      <c r="BUX183" s="1376"/>
      <c r="BUY183" s="1376"/>
      <c r="BUZ183" s="1376"/>
      <c r="BWG183" s="1376"/>
      <c r="BWH183" s="1376"/>
      <c r="BWI183" s="1376"/>
      <c r="BWJ183" s="1376"/>
      <c r="BWK183" s="1376"/>
      <c r="BWL183" s="1376"/>
      <c r="BWM183" s="1376"/>
      <c r="BWN183" s="1376"/>
      <c r="BWO183" s="1376"/>
      <c r="BWP183" s="1376"/>
      <c r="BWQ183" s="1376"/>
      <c r="BWR183" s="1376"/>
      <c r="BWS183" s="1376"/>
      <c r="BWT183" s="1376"/>
      <c r="BWU183" s="1376"/>
      <c r="BWV183" s="1376"/>
      <c r="BWW183" s="1376"/>
      <c r="BWX183" s="1376"/>
      <c r="BWY183" s="1376"/>
      <c r="BWZ183" s="1376"/>
      <c r="BXA183" s="1376"/>
      <c r="BXB183" s="1376"/>
      <c r="BYI183" s="1376"/>
      <c r="BYJ183" s="1376"/>
      <c r="BYK183" s="1376"/>
      <c r="BYL183" s="1376"/>
      <c r="BYM183" s="1376"/>
      <c r="BYN183" s="1376"/>
      <c r="BYO183" s="1376"/>
      <c r="BYP183" s="1376"/>
      <c r="BYQ183" s="1376"/>
      <c r="BYR183" s="1376"/>
      <c r="BYS183" s="1376"/>
      <c r="BYT183" s="1376"/>
      <c r="BYU183" s="1376"/>
      <c r="BYV183" s="1376"/>
      <c r="BYW183" s="1376"/>
      <c r="BYX183" s="1376"/>
      <c r="BYY183" s="1376"/>
      <c r="BYZ183" s="1376"/>
      <c r="BZA183" s="1376"/>
      <c r="BZB183" s="1376"/>
      <c r="BZC183" s="1376"/>
      <c r="BZD183" s="1376"/>
      <c r="CAK183" s="1376"/>
      <c r="CAL183" s="1376"/>
      <c r="CAM183" s="1376"/>
      <c r="CAN183" s="1376"/>
      <c r="CAO183" s="1376"/>
      <c r="CAP183" s="1376"/>
      <c r="CAQ183" s="1376"/>
      <c r="CAR183" s="1376"/>
      <c r="CAS183" s="1376"/>
      <c r="CAT183" s="1376"/>
      <c r="CAU183" s="1376"/>
      <c r="CAV183" s="1376"/>
      <c r="CAW183" s="1376"/>
      <c r="CAX183" s="1376"/>
      <c r="CAY183" s="1376"/>
      <c r="CAZ183" s="1376"/>
      <c r="CBA183" s="1376"/>
      <c r="CBB183" s="1376"/>
      <c r="CBC183" s="1376"/>
      <c r="CBD183" s="1376"/>
      <c r="CBE183" s="1376"/>
      <c r="CBF183" s="1376"/>
      <c r="CCM183" s="1376"/>
      <c r="CCN183" s="1376"/>
      <c r="CCO183" s="1376"/>
      <c r="CCP183" s="1376"/>
      <c r="CCQ183" s="1376"/>
      <c r="CCR183" s="1376"/>
      <c r="CCS183" s="1376"/>
      <c r="CCT183" s="1376"/>
      <c r="CCU183" s="1376"/>
      <c r="CCV183" s="1376"/>
      <c r="CCW183" s="1376"/>
      <c r="CCX183" s="1376"/>
      <c r="CCY183" s="1376"/>
      <c r="CCZ183" s="1376"/>
      <c r="CDA183" s="1376"/>
      <c r="CDB183" s="1376"/>
      <c r="CDC183" s="1376"/>
      <c r="CDD183" s="1376"/>
      <c r="CDE183" s="1376"/>
      <c r="CDF183" s="1376"/>
      <c r="CDG183" s="1376"/>
      <c r="CDH183" s="1376"/>
      <c r="CEO183" s="1376"/>
      <c r="CEP183" s="1376"/>
      <c r="CEQ183" s="1376"/>
      <c r="CER183" s="1376"/>
      <c r="CES183" s="1376"/>
      <c r="CET183" s="1376"/>
      <c r="CEU183" s="1376"/>
      <c r="CEV183" s="1376"/>
      <c r="CEW183" s="1376"/>
      <c r="CEX183" s="1376"/>
      <c r="CEY183" s="1376"/>
      <c r="CEZ183" s="1376"/>
      <c r="CFA183" s="1376"/>
      <c r="CFB183" s="1376"/>
      <c r="CFC183" s="1376"/>
      <c r="CFD183" s="1376"/>
      <c r="CFE183" s="1376"/>
      <c r="CFF183" s="1376"/>
      <c r="CFG183" s="1376"/>
      <c r="CFH183" s="1376"/>
      <c r="CFI183" s="1376"/>
      <c r="CFJ183" s="1376"/>
      <c r="CGQ183" s="1376"/>
      <c r="CGR183" s="1376"/>
      <c r="CGS183" s="1376"/>
      <c r="CGT183" s="1376"/>
      <c r="CGU183" s="1376"/>
      <c r="CGV183" s="1376"/>
      <c r="CGW183" s="1376"/>
      <c r="CGX183" s="1376"/>
      <c r="CGY183" s="1376"/>
      <c r="CGZ183" s="1376"/>
      <c r="CHA183" s="1376"/>
      <c r="CHB183" s="1376"/>
      <c r="CHC183" s="1376"/>
      <c r="CHD183" s="1376"/>
      <c r="CHE183" s="1376"/>
      <c r="CHF183" s="1376"/>
      <c r="CHG183" s="1376"/>
      <c r="CHH183" s="1376"/>
      <c r="CHI183" s="1376"/>
      <c r="CHJ183" s="1376"/>
      <c r="CHK183" s="1376"/>
      <c r="CHL183" s="1376"/>
      <c r="CIS183" s="1376"/>
      <c r="CIT183" s="1376"/>
      <c r="CIU183" s="1376"/>
      <c r="CIV183" s="1376"/>
      <c r="CIW183" s="1376"/>
      <c r="CIX183" s="1376"/>
      <c r="CIY183" s="1376"/>
      <c r="CIZ183" s="1376"/>
      <c r="CJA183" s="1376"/>
      <c r="CJB183" s="1376"/>
      <c r="CJC183" s="1376"/>
      <c r="CJD183" s="1376"/>
      <c r="CJE183" s="1376"/>
      <c r="CJF183" s="1376"/>
      <c r="CJG183" s="1376"/>
      <c r="CJH183" s="1376"/>
      <c r="CJI183" s="1376"/>
      <c r="CJJ183" s="1376"/>
      <c r="CJK183" s="1376"/>
      <c r="CJL183" s="1376"/>
      <c r="CJM183" s="1376"/>
      <c r="CJN183" s="1376"/>
      <c r="CKU183" s="1376"/>
      <c r="CKV183" s="1376"/>
      <c r="CKW183" s="1376"/>
      <c r="CKX183" s="1376"/>
      <c r="CKY183" s="1376"/>
      <c r="CKZ183" s="1376"/>
      <c r="CLA183" s="1376"/>
      <c r="CLB183" s="1376"/>
      <c r="CLC183" s="1376"/>
      <c r="CLD183" s="1376"/>
      <c r="CLE183" s="1376"/>
      <c r="CLF183" s="1376"/>
      <c r="CLG183" s="1376"/>
      <c r="CLH183" s="1376"/>
      <c r="CLI183" s="1376"/>
      <c r="CLJ183" s="1376"/>
      <c r="CLK183" s="1376"/>
      <c r="CLL183" s="1376"/>
      <c r="CLM183" s="1376"/>
      <c r="CLN183" s="1376"/>
      <c r="CLO183" s="1376"/>
      <c r="CLP183" s="1376"/>
      <c r="CMW183" s="1376"/>
      <c r="CMX183" s="1376"/>
      <c r="CMY183" s="1376"/>
      <c r="CMZ183" s="1376"/>
      <c r="CNA183" s="1376"/>
      <c r="CNB183" s="1376"/>
      <c r="CNC183" s="1376"/>
      <c r="CND183" s="1376"/>
      <c r="CNE183" s="1376"/>
      <c r="CNF183" s="1376"/>
      <c r="CNG183" s="1376"/>
      <c r="CNH183" s="1376"/>
      <c r="CNI183" s="1376"/>
      <c r="CNJ183" s="1376"/>
      <c r="CNK183" s="1376"/>
      <c r="CNL183" s="1376"/>
      <c r="CNM183" s="1376"/>
      <c r="CNN183" s="1376"/>
      <c r="CNO183" s="1376"/>
      <c r="CNP183" s="1376"/>
      <c r="CNQ183" s="1376"/>
      <c r="CNR183" s="1376"/>
      <c r="COY183" s="1376"/>
      <c r="COZ183" s="1376"/>
      <c r="CPA183" s="1376"/>
      <c r="CPB183" s="1376"/>
      <c r="CPC183" s="1376"/>
      <c r="CPD183" s="1376"/>
      <c r="CPE183" s="1376"/>
      <c r="CPF183" s="1376"/>
      <c r="CPG183" s="1376"/>
      <c r="CPH183" s="1376"/>
      <c r="CPI183" s="1376"/>
      <c r="CPJ183" s="1376"/>
      <c r="CPK183" s="1376"/>
      <c r="CPL183" s="1376"/>
      <c r="CPM183" s="1376"/>
      <c r="CPN183" s="1376"/>
      <c r="CPO183" s="1376"/>
      <c r="CPP183" s="1376"/>
      <c r="CPQ183" s="1376"/>
      <c r="CPR183" s="1376"/>
      <c r="CPS183" s="1376"/>
      <c r="CPT183" s="1376"/>
      <c r="CRA183" s="1376"/>
      <c r="CRB183" s="1376"/>
      <c r="CRC183" s="1376"/>
      <c r="CRD183" s="1376"/>
      <c r="CRE183" s="1376"/>
      <c r="CRF183" s="1376"/>
      <c r="CRG183" s="1376"/>
      <c r="CRH183" s="1376"/>
      <c r="CRI183" s="1376"/>
      <c r="CRJ183" s="1376"/>
      <c r="CRK183" s="1376"/>
      <c r="CRL183" s="1376"/>
      <c r="CRM183" s="1376"/>
      <c r="CRN183" s="1376"/>
      <c r="CRO183" s="1376"/>
      <c r="CRP183" s="1376"/>
      <c r="CRQ183" s="1376"/>
      <c r="CRR183" s="1376"/>
      <c r="CRS183" s="1376"/>
      <c r="CRT183" s="1376"/>
      <c r="CRU183" s="1376"/>
      <c r="CRV183" s="1376"/>
      <c r="CTC183" s="1376"/>
      <c r="CTD183" s="1376"/>
      <c r="CTE183" s="1376"/>
      <c r="CTF183" s="1376"/>
      <c r="CTG183" s="1376"/>
      <c r="CTH183" s="1376"/>
      <c r="CTI183" s="1376"/>
      <c r="CTJ183" s="1376"/>
      <c r="CTK183" s="1376"/>
      <c r="CTL183" s="1376"/>
      <c r="CTM183" s="1376"/>
      <c r="CTN183" s="1376"/>
      <c r="CTO183" s="1376"/>
      <c r="CTP183" s="1376"/>
      <c r="CTQ183" s="1376"/>
      <c r="CTR183" s="1376"/>
      <c r="CTS183" s="1376"/>
      <c r="CTT183" s="1376"/>
      <c r="CTU183" s="1376"/>
      <c r="CTV183" s="1376"/>
      <c r="CTW183" s="1376"/>
      <c r="CTX183" s="1376"/>
      <c r="CWK183" s="1376"/>
      <c r="CWL183" s="1376"/>
      <c r="CWM183" s="1376"/>
      <c r="CWN183" s="1376"/>
      <c r="CWO183" s="1376"/>
      <c r="CWP183" s="1376"/>
      <c r="CWQ183" s="1376"/>
      <c r="CWR183" s="1376"/>
      <c r="CWS183" s="1376"/>
      <c r="CWT183" s="1376"/>
      <c r="CWU183" s="1376"/>
      <c r="CWV183" s="1376"/>
      <c r="CWW183" s="1376"/>
      <c r="CWX183" s="1376"/>
      <c r="CWY183" s="1376"/>
      <c r="CWZ183" s="1376"/>
      <c r="CXA183" s="1376"/>
      <c r="CXB183" s="1376"/>
      <c r="CXC183" s="1376"/>
      <c r="CXD183" s="1376"/>
      <c r="CXE183" s="1376"/>
      <c r="CXF183" s="1376"/>
      <c r="DAI183" s="1376"/>
      <c r="DAJ183" s="1376"/>
      <c r="DAK183" s="1376"/>
      <c r="DAL183" s="1376"/>
      <c r="DAM183" s="1376"/>
      <c r="DAN183" s="1376"/>
      <c r="DAO183" s="1376"/>
      <c r="DAP183" s="1376"/>
      <c r="DAQ183" s="1376"/>
      <c r="DAR183" s="1376"/>
      <c r="DAS183" s="1376"/>
      <c r="DAT183" s="1376"/>
      <c r="DAU183" s="1376"/>
      <c r="DAV183" s="1376"/>
      <c r="DAW183" s="1376"/>
      <c r="DAX183" s="1376"/>
      <c r="DAY183" s="1376"/>
      <c r="DAZ183" s="1376"/>
      <c r="DBA183" s="1376"/>
      <c r="DBB183" s="1376"/>
      <c r="DBC183" s="1376"/>
      <c r="DBD183" s="1376"/>
      <c r="DDQ183" s="1376"/>
      <c r="DDR183" s="1376"/>
      <c r="DDS183" s="1376"/>
      <c r="DDT183" s="1376"/>
      <c r="DDU183" s="1376"/>
      <c r="DDV183" s="1376"/>
      <c r="DDW183" s="1376"/>
      <c r="DDX183" s="1376"/>
      <c r="DDY183" s="1376"/>
      <c r="DDZ183" s="1376"/>
      <c r="DEA183" s="1376"/>
      <c r="DEB183" s="1376"/>
      <c r="DEC183" s="1376"/>
      <c r="DED183" s="1376"/>
      <c r="DEE183" s="1376"/>
      <c r="DEF183" s="1376"/>
      <c r="DEG183" s="1376"/>
      <c r="DEH183" s="1376"/>
      <c r="DEI183" s="1376"/>
      <c r="DEJ183" s="1376"/>
      <c r="DEK183" s="1376"/>
      <c r="DEL183" s="1376"/>
      <c r="DGY183" s="1376"/>
      <c r="DGZ183" s="1376"/>
      <c r="DHA183" s="1376"/>
      <c r="DHB183" s="1376"/>
      <c r="DHC183" s="1376"/>
      <c r="DHD183" s="1376"/>
      <c r="DHE183" s="1376"/>
      <c r="DHF183" s="1376"/>
      <c r="DHG183" s="1376"/>
      <c r="DHH183" s="1376"/>
      <c r="DHI183" s="1376"/>
      <c r="DHJ183" s="1376"/>
      <c r="DHK183" s="1376"/>
      <c r="DHL183" s="1376"/>
      <c r="DHM183" s="1376"/>
      <c r="DHN183" s="1376"/>
      <c r="DHO183" s="1376"/>
      <c r="DHP183" s="1376"/>
      <c r="DHQ183" s="1376"/>
      <c r="DHR183" s="1376"/>
      <c r="DHS183" s="1376"/>
      <c r="DHT183" s="1376"/>
      <c r="DKG183" s="1376"/>
      <c r="DKH183" s="1376"/>
      <c r="DKI183" s="1376"/>
      <c r="DKJ183" s="1376"/>
      <c r="DKK183" s="1376"/>
      <c r="DKL183" s="1376"/>
      <c r="DKM183" s="1376"/>
      <c r="DKN183" s="1376"/>
      <c r="DKO183" s="1376"/>
      <c r="DKP183" s="1376"/>
      <c r="DKQ183" s="1376"/>
      <c r="DKR183" s="1376"/>
      <c r="DKS183" s="1376"/>
      <c r="DKT183" s="1376"/>
      <c r="DKU183" s="1376"/>
      <c r="DKV183" s="1376"/>
      <c r="DKW183" s="1376"/>
      <c r="DKX183" s="1376"/>
      <c r="DKY183" s="1376"/>
      <c r="DKZ183" s="1376"/>
      <c r="DLA183" s="1376"/>
      <c r="DLB183" s="1376"/>
      <c r="DNO183" s="1376"/>
      <c r="DNP183" s="1376"/>
      <c r="DNQ183" s="1376"/>
      <c r="DNR183" s="1376"/>
      <c r="DNS183" s="1376"/>
      <c r="DNT183" s="1376"/>
      <c r="DNU183" s="1376"/>
      <c r="DNV183" s="1376"/>
      <c r="DNW183" s="1376"/>
      <c r="DNX183" s="1376"/>
      <c r="DNY183" s="1376"/>
      <c r="DNZ183" s="1376"/>
      <c r="DOA183" s="1376"/>
      <c r="DOB183" s="1376"/>
      <c r="DOC183" s="1376"/>
      <c r="DOD183" s="1376"/>
      <c r="DOE183" s="1376"/>
      <c r="DOF183" s="1376"/>
      <c r="DOG183" s="1376"/>
      <c r="DOH183" s="1376"/>
      <c r="DOI183" s="1376"/>
      <c r="DOJ183" s="1376"/>
      <c r="DRM183" s="1376"/>
      <c r="DRN183" s="1376"/>
      <c r="DRO183" s="1376"/>
      <c r="DRP183" s="1376"/>
      <c r="DRQ183" s="1376"/>
      <c r="DRR183" s="1376"/>
      <c r="DRS183" s="1376"/>
      <c r="DRT183" s="1376"/>
      <c r="DRU183" s="1376"/>
      <c r="DRV183" s="1376"/>
      <c r="DRW183" s="1376"/>
      <c r="DRX183" s="1376"/>
      <c r="DRY183" s="1376"/>
      <c r="DRZ183" s="1376"/>
      <c r="DSA183" s="1376"/>
      <c r="DSB183" s="1376"/>
      <c r="DSC183" s="1376"/>
      <c r="DSD183" s="1376"/>
      <c r="DSE183" s="1376"/>
      <c r="DSF183" s="1376"/>
      <c r="DSG183" s="1376"/>
      <c r="DSH183" s="1376"/>
      <c r="DYH183" s="1516"/>
      <c r="DYI183" s="1516"/>
      <c r="DYJ183" s="1516"/>
      <c r="DYK183" s="1516"/>
      <c r="DYL183" s="1516"/>
      <c r="DYM183" s="1516"/>
      <c r="DYN183" s="1516"/>
      <c r="DYO183" s="1516"/>
      <c r="DYP183" s="1516"/>
      <c r="DYQ183" s="1516"/>
      <c r="DYR183" s="1516"/>
      <c r="DYS183" s="1516"/>
      <c r="DYT183" s="1516"/>
      <c r="DYU183" s="1516"/>
      <c r="DYV183" s="1516"/>
      <c r="DYW183" s="1516"/>
      <c r="DYX183" s="1516"/>
      <c r="DYY183" s="1516"/>
      <c r="DYZ183" s="1516"/>
      <c r="DZA183" s="1516"/>
      <c r="DZB183" s="1516"/>
      <c r="DZC183" s="1516"/>
      <c r="ECF183" s="1516"/>
      <c r="ECG183" s="1516"/>
      <c r="ECH183" s="1516"/>
      <c r="ECI183" s="1516"/>
      <c r="ECJ183" s="1516"/>
      <c r="ECK183" s="1516"/>
      <c r="ECL183" s="1516"/>
      <c r="ECM183" s="1516"/>
      <c r="ECN183" s="1516"/>
      <c r="ECO183" s="1516"/>
      <c r="ECP183" s="1516"/>
      <c r="ECQ183" s="1516"/>
      <c r="ECR183" s="1516"/>
      <c r="ECS183" s="1516"/>
      <c r="ECT183" s="1516"/>
      <c r="ECU183" s="1516"/>
      <c r="ECV183" s="1516"/>
      <c r="ECW183" s="1516"/>
      <c r="ECX183" s="1516"/>
      <c r="ECY183" s="1516"/>
      <c r="ECZ183" s="1516"/>
      <c r="EDA183" s="1516"/>
      <c r="EDR183" s="1019"/>
      <c r="EDS183" s="1019"/>
      <c r="EDT183" s="1019"/>
      <c r="EDU183" s="1019"/>
      <c r="EDV183" s="1019"/>
      <c r="EDW183" s="1019"/>
      <c r="EDX183" s="1019"/>
      <c r="EDY183" s="1019"/>
      <c r="EDZ183" s="1019"/>
      <c r="EEA183" s="1019"/>
      <c r="EEB183" s="1019"/>
      <c r="EEC183" s="1019"/>
      <c r="EED183" s="1019"/>
      <c r="EEE183" s="1019"/>
      <c r="EEF183" s="1019"/>
      <c r="EEG183" s="1019"/>
      <c r="EEH183" s="1019"/>
      <c r="EEI183" s="1019"/>
      <c r="EEJ183" s="1019"/>
      <c r="EEK183" s="1019"/>
      <c r="EEL183" s="1019"/>
      <c r="EEM183" s="1019"/>
      <c r="EEN183" s="1019"/>
      <c r="EEO183" s="1019"/>
      <c r="EEP183" s="1019"/>
      <c r="EEQ183" s="1019"/>
      <c r="EER183" s="1019"/>
      <c r="EES183" s="1019"/>
      <c r="EET183" s="1019"/>
      <c r="EEU183" s="1019"/>
      <c r="EEV183" s="1019"/>
      <c r="EEW183" s="1019"/>
      <c r="EEX183" s="1019"/>
      <c r="EEY183" s="1019"/>
      <c r="EEZ183" s="1019"/>
      <c r="EFA183" s="1019"/>
      <c r="EFB183" s="1019"/>
      <c r="EFC183" s="1019"/>
      <c r="EFD183" s="1019"/>
      <c r="EFE183" s="1019"/>
      <c r="EFF183" s="1019"/>
      <c r="EFG183" s="1019"/>
      <c r="EFH183" s="1019"/>
      <c r="EFI183" s="1019"/>
      <c r="EHX183" s="1516"/>
      <c r="EHY183" s="1516"/>
      <c r="EHZ183" s="1516"/>
      <c r="EIA183" s="1516"/>
      <c r="EIB183" s="1516"/>
      <c r="EIC183" s="1516"/>
      <c r="EID183" s="1516"/>
      <c r="EIE183" s="1516"/>
      <c r="EIF183" s="1516"/>
      <c r="EIG183" s="1516"/>
      <c r="EIH183" s="1516"/>
      <c r="EII183" s="1516"/>
      <c r="EIJ183" s="1516"/>
      <c r="EIK183" s="1516"/>
      <c r="EIL183" s="1516"/>
      <c r="EIM183" s="1516"/>
      <c r="EIN183" s="1516"/>
      <c r="EIO183" s="1516"/>
      <c r="EIP183" s="1516"/>
      <c r="EIQ183" s="1516"/>
      <c r="EIR183" s="1516"/>
      <c r="EIS183" s="1516"/>
      <c r="ENM183" s="1376"/>
      <c r="ENN183" s="1376"/>
      <c r="ENO183" s="1376"/>
      <c r="ENP183" s="1376"/>
      <c r="ENQ183" s="1376"/>
      <c r="ENR183" s="1376"/>
      <c r="ENS183" s="1376"/>
      <c r="ENT183" s="1376"/>
      <c r="ENU183" s="1376"/>
      <c r="ENV183" s="1376"/>
      <c r="ENW183" s="1376"/>
      <c r="ENX183" s="1376"/>
      <c r="ENY183" s="1376"/>
      <c r="ENZ183" s="1376"/>
      <c r="EOA183" s="1376"/>
      <c r="EOB183" s="1376"/>
      <c r="EOC183" s="1376"/>
      <c r="EOD183" s="1376"/>
      <c r="EOE183" s="1376"/>
      <c r="EOF183" s="1376"/>
      <c r="EOG183" s="1376"/>
      <c r="EOH183" s="1376"/>
      <c r="EQE183" s="1376"/>
      <c r="EQF183" s="1376"/>
      <c r="EQG183" s="1376"/>
      <c r="EQH183" s="1376"/>
      <c r="EQI183" s="1376"/>
      <c r="EQJ183" s="1376"/>
      <c r="EQK183" s="1376"/>
      <c r="EQL183" s="1376"/>
      <c r="EQM183" s="1376"/>
      <c r="EQN183" s="1376"/>
      <c r="EQO183" s="1376"/>
      <c r="EQP183" s="1376"/>
      <c r="EQQ183" s="1376"/>
      <c r="EQR183" s="1376"/>
      <c r="EQS183" s="1376"/>
      <c r="EQT183" s="1376"/>
      <c r="EQU183" s="1376"/>
      <c r="EQV183" s="1376"/>
      <c r="EQW183" s="1376"/>
      <c r="EQX183" s="1376"/>
      <c r="EQY183" s="1376"/>
      <c r="EQZ183" s="1376"/>
    </row>
    <row r="184" spans="8:3879" ht="15" customHeight="1">
      <c r="H184" s="891"/>
      <c r="I184" s="891"/>
      <c r="J184" s="891"/>
      <c r="K184" s="891"/>
      <c r="L184" s="891"/>
      <c r="M184" s="891"/>
      <c r="N184" s="891"/>
      <c r="O184" s="891"/>
      <c r="P184" s="891"/>
      <c r="Q184" s="891"/>
      <c r="R184" s="891"/>
      <c r="S184" s="891"/>
      <c r="T184" s="891"/>
      <c r="U184" s="891"/>
      <c r="V184" s="891"/>
      <c r="W184" s="891"/>
      <c r="X184" s="891"/>
      <c r="Y184" s="891"/>
      <c r="Z184" s="891"/>
      <c r="AA184" s="891"/>
      <c r="AB184" s="891"/>
      <c r="AC184" s="891"/>
      <c r="AD184" s="891"/>
      <c r="AE184" s="891"/>
      <c r="AF184" s="891"/>
      <c r="AG184" s="891"/>
      <c r="AH184" s="891"/>
      <c r="AI184" s="891"/>
      <c r="AJ184" s="892"/>
      <c r="BA184" s="1376"/>
      <c r="BB184" s="1376"/>
      <c r="BC184" s="1376"/>
      <c r="BD184" s="1376"/>
      <c r="BE184" s="1376"/>
      <c r="BF184" s="1376"/>
      <c r="BG184" s="1376"/>
      <c r="BH184" s="1376"/>
      <c r="BI184" s="1376"/>
      <c r="BJ184" s="1376"/>
      <c r="BK184" s="1376"/>
      <c r="BL184" s="1376"/>
      <c r="BM184" s="1376"/>
      <c r="BN184" s="1376"/>
      <c r="BO184" s="1376"/>
      <c r="BP184" s="1376"/>
      <c r="BQ184" s="1376"/>
      <c r="BR184" s="1376"/>
      <c r="BS184" s="1376"/>
      <c r="BT184" s="1376"/>
      <c r="BU184" s="1376"/>
      <c r="BV184" s="1376"/>
      <c r="CM184" s="1376"/>
      <c r="CN184" s="1376"/>
      <c r="CO184" s="1376"/>
      <c r="CP184" s="1376"/>
      <c r="CQ184" s="1376"/>
      <c r="CR184" s="1376"/>
      <c r="CS184" s="1376"/>
      <c r="CT184" s="1376"/>
      <c r="CU184" s="1376"/>
      <c r="CV184" s="1376"/>
      <c r="CW184" s="1376"/>
      <c r="CX184" s="1376"/>
      <c r="CY184" s="1376"/>
      <c r="CZ184" s="1376"/>
      <c r="DA184" s="1376"/>
      <c r="DB184" s="1376"/>
      <c r="DC184" s="1376"/>
      <c r="DD184" s="1376"/>
      <c r="DE184" s="1376"/>
      <c r="DF184" s="1376"/>
      <c r="DG184" s="1376"/>
      <c r="DH184" s="1376"/>
      <c r="EO184" s="1376"/>
      <c r="EP184" s="1376"/>
      <c r="EQ184" s="1376"/>
      <c r="ER184" s="1376"/>
      <c r="ES184" s="1376"/>
      <c r="ET184" s="1376"/>
      <c r="EU184" s="1376"/>
      <c r="EV184" s="1376"/>
      <c r="EW184" s="1376"/>
      <c r="EX184" s="1376"/>
      <c r="EY184" s="1376"/>
      <c r="EZ184" s="1376"/>
      <c r="FA184" s="1376"/>
      <c r="FB184" s="1376"/>
      <c r="FC184" s="1376"/>
      <c r="FD184" s="1376"/>
      <c r="FE184" s="1376"/>
      <c r="FF184" s="1376"/>
      <c r="FG184" s="1376"/>
      <c r="FH184" s="1376"/>
      <c r="FI184" s="1376"/>
      <c r="FJ184" s="1376"/>
      <c r="GQ184" s="1376"/>
      <c r="GR184" s="1376"/>
      <c r="GS184" s="1376"/>
      <c r="GT184" s="1376"/>
      <c r="GU184" s="1376"/>
      <c r="GV184" s="1376"/>
      <c r="GW184" s="1376"/>
      <c r="GX184" s="1376"/>
      <c r="GY184" s="1376"/>
      <c r="GZ184" s="1376"/>
      <c r="HA184" s="1376"/>
      <c r="HB184" s="1376"/>
      <c r="HC184" s="1376"/>
      <c r="HD184" s="1376"/>
      <c r="HE184" s="1376"/>
      <c r="HF184" s="1376"/>
      <c r="HG184" s="1376"/>
      <c r="HH184" s="1376"/>
      <c r="HI184" s="1376"/>
      <c r="HJ184" s="1376"/>
      <c r="HK184" s="1376"/>
      <c r="HL184" s="1376"/>
      <c r="IS184" s="1376"/>
      <c r="IT184" s="1376"/>
      <c r="IU184" s="1376"/>
      <c r="IV184" s="1376"/>
      <c r="IW184" s="1376"/>
      <c r="IX184" s="1376"/>
      <c r="IY184" s="1376"/>
      <c r="IZ184" s="1376"/>
      <c r="JA184" s="1376"/>
      <c r="JB184" s="1376"/>
      <c r="JC184" s="1376"/>
      <c r="JD184" s="1376"/>
      <c r="JE184" s="1376"/>
      <c r="JF184" s="1376"/>
      <c r="JG184" s="1376"/>
      <c r="JH184" s="1376"/>
      <c r="JI184" s="1376"/>
      <c r="JJ184" s="1376"/>
      <c r="JK184" s="1376"/>
      <c r="JL184" s="1376"/>
      <c r="JM184" s="1376"/>
      <c r="JN184" s="1376"/>
      <c r="KU184" s="1376"/>
      <c r="KV184" s="1376"/>
      <c r="KW184" s="1376"/>
      <c r="KX184" s="1376"/>
      <c r="KY184" s="1376"/>
      <c r="KZ184" s="1376"/>
      <c r="LA184" s="1376"/>
      <c r="LB184" s="1376"/>
      <c r="LC184" s="1376"/>
      <c r="LD184" s="1376"/>
      <c r="LE184" s="1376"/>
      <c r="LF184" s="1376"/>
      <c r="LG184" s="1376"/>
      <c r="LH184" s="1376"/>
      <c r="LI184" s="1376"/>
      <c r="LJ184" s="1376"/>
      <c r="LK184" s="1376"/>
      <c r="LL184" s="1376"/>
      <c r="LM184" s="1376"/>
      <c r="LN184" s="1376"/>
      <c r="LO184" s="1376"/>
      <c r="LP184" s="1376"/>
      <c r="MW184" s="1376"/>
      <c r="MX184" s="1376"/>
      <c r="MY184" s="1376"/>
      <c r="MZ184" s="1376"/>
      <c r="NA184" s="1376"/>
      <c r="NB184" s="1376"/>
      <c r="NC184" s="1376"/>
      <c r="ND184" s="1376"/>
      <c r="NE184" s="1376"/>
      <c r="NF184" s="1376"/>
      <c r="NG184" s="1376"/>
      <c r="NH184" s="1376"/>
      <c r="NI184" s="1376"/>
      <c r="NJ184" s="1376"/>
      <c r="NK184" s="1376"/>
      <c r="NL184" s="1376"/>
      <c r="NM184" s="1376"/>
      <c r="NN184" s="1376"/>
      <c r="NO184" s="1376"/>
      <c r="NP184" s="1376"/>
      <c r="NQ184" s="1376"/>
      <c r="NR184" s="1376"/>
      <c r="OI184" s="1376"/>
      <c r="OJ184" s="1376"/>
      <c r="OK184" s="1376"/>
      <c r="OL184" s="1376"/>
      <c r="OM184" s="1376"/>
      <c r="ON184" s="1376"/>
      <c r="OO184" s="1376"/>
      <c r="OP184" s="1376"/>
      <c r="OQ184" s="1376"/>
      <c r="OR184" s="1376"/>
      <c r="OS184" s="1376"/>
      <c r="OT184" s="1376"/>
      <c r="OU184" s="1376"/>
      <c r="OV184" s="1376"/>
      <c r="OW184" s="1376"/>
      <c r="OX184" s="1376"/>
      <c r="OY184" s="1376"/>
      <c r="OZ184" s="1376"/>
      <c r="PA184" s="1376"/>
      <c r="PB184" s="1376"/>
      <c r="PC184" s="1376"/>
      <c r="PD184" s="1376"/>
      <c r="PU184" s="1376"/>
      <c r="PV184" s="1376"/>
      <c r="PW184" s="1376"/>
      <c r="PX184" s="1376"/>
      <c r="PY184" s="1376"/>
      <c r="PZ184" s="1376"/>
      <c r="QA184" s="1376"/>
      <c r="QB184" s="1376"/>
      <c r="QC184" s="1376"/>
      <c r="QD184" s="1376"/>
      <c r="QE184" s="1376"/>
      <c r="QF184" s="1376"/>
      <c r="QG184" s="1376"/>
      <c r="QH184" s="1376"/>
      <c r="QI184" s="1376"/>
      <c r="QJ184" s="1376"/>
      <c r="QK184" s="1376"/>
      <c r="QL184" s="1376"/>
      <c r="QM184" s="1376"/>
      <c r="QN184" s="1376"/>
      <c r="QO184" s="1376"/>
      <c r="QP184" s="1376"/>
      <c r="RW184" s="1376"/>
      <c r="RX184" s="1376"/>
      <c r="RY184" s="1376"/>
      <c r="RZ184" s="1376"/>
      <c r="SA184" s="1376"/>
      <c r="SB184" s="1376"/>
      <c r="SC184" s="1376"/>
      <c r="SD184" s="1376"/>
      <c r="SE184" s="1376"/>
      <c r="SF184" s="1376"/>
      <c r="SG184" s="1376"/>
      <c r="SH184" s="1376"/>
      <c r="SI184" s="1376"/>
      <c r="SJ184" s="1376"/>
      <c r="SK184" s="1376"/>
      <c r="SL184" s="1376"/>
      <c r="SM184" s="1376"/>
      <c r="SN184" s="1376"/>
      <c r="SO184" s="1376"/>
      <c r="SP184" s="1376"/>
      <c r="SQ184" s="1376"/>
      <c r="SR184" s="1376"/>
      <c r="TY184" s="1376"/>
      <c r="TZ184" s="1376"/>
      <c r="UA184" s="1376"/>
      <c r="UB184" s="1376"/>
      <c r="UC184" s="1376"/>
      <c r="UD184" s="1376"/>
      <c r="UE184" s="1376"/>
      <c r="UF184" s="1376"/>
      <c r="UG184" s="1376"/>
      <c r="UH184" s="1376"/>
      <c r="UI184" s="1376"/>
      <c r="UJ184" s="1376"/>
      <c r="UK184" s="1376"/>
      <c r="UL184" s="1376"/>
      <c r="UM184" s="1376"/>
      <c r="UN184" s="1376"/>
      <c r="UO184" s="1376"/>
      <c r="UP184" s="1376"/>
      <c r="UQ184" s="1376"/>
      <c r="UR184" s="1376"/>
      <c r="US184" s="1376"/>
      <c r="UT184" s="1376"/>
      <c r="WA184" s="1376"/>
      <c r="WB184" s="1376"/>
      <c r="WC184" s="1376"/>
      <c r="WD184" s="1376"/>
      <c r="WE184" s="1376"/>
      <c r="WF184" s="1376"/>
      <c r="WG184" s="1376"/>
      <c r="WH184" s="1376"/>
      <c r="WI184" s="1376"/>
      <c r="WJ184" s="1376"/>
      <c r="WK184" s="1376"/>
      <c r="WL184" s="1376"/>
      <c r="WM184" s="1376"/>
      <c r="WN184" s="1376"/>
      <c r="WO184" s="1376"/>
      <c r="WP184" s="1376"/>
      <c r="WQ184" s="1376"/>
      <c r="WR184" s="1376"/>
      <c r="WS184" s="1376"/>
      <c r="WT184" s="1376"/>
      <c r="WU184" s="1376"/>
      <c r="WV184" s="1376"/>
      <c r="YC184" s="1376"/>
      <c r="YD184" s="1376"/>
      <c r="YE184" s="1376"/>
      <c r="YF184" s="1376"/>
      <c r="YG184" s="1376"/>
      <c r="YH184" s="1376"/>
      <c r="YI184" s="1376"/>
      <c r="YJ184" s="1376"/>
      <c r="YK184" s="1376"/>
      <c r="YL184" s="1376"/>
      <c r="YM184" s="1376"/>
      <c r="YN184" s="1376"/>
      <c r="YO184" s="1376"/>
      <c r="YP184" s="1376"/>
      <c r="YQ184" s="1376"/>
      <c r="YR184" s="1376"/>
      <c r="YS184" s="1376"/>
      <c r="YT184" s="1376"/>
      <c r="YU184" s="1376"/>
      <c r="YV184" s="1376"/>
      <c r="YW184" s="1376"/>
      <c r="YX184" s="1376"/>
      <c r="AAE184" s="1376"/>
      <c r="AAF184" s="1376"/>
      <c r="AAG184" s="1376"/>
      <c r="AAH184" s="1376"/>
      <c r="AAI184" s="1376"/>
      <c r="AAJ184" s="1376"/>
      <c r="AAK184" s="1376"/>
      <c r="AAL184" s="1376"/>
      <c r="AAM184" s="1376"/>
      <c r="AAN184" s="1376"/>
      <c r="AAO184" s="1376"/>
      <c r="AAP184" s="1376"/>
      <c r="AAQ184" s="1376"/>
      <c r="AAR184" s="1376"/>
      <c r="AAS184" s="1376"/>
      <c r="AAT184" s="1376"/>
      <c r="AAU184" s="1376"/>
      <c r="AAV184" s="1376"/>
      <c r="AAW184" s="1376"/>
      <c r="AAX184" s="1376"/>
      <c r="AAY184" s="1376"/>
      <c r="AAZ184" s="1376"/>
      <c r="ACG184" s="1376"/>
      <c r="ACH184" s="1376"/>
      <c r="ACI184" s="1376"/>
      <c r="ACJ184" s="1376"/>
      <c r="ACK184" s="1376"/>
      <c r="ACL184" s="1376"/>
      <c r="ACM184" s="1376"/>
      <c r="ACN184" s="1376"/>
      <c r="ACO184" s="1376"/>
      <c r="ACP184" s="1376"/>
      <c r="ACQ184" s="1376"/>
      <c r="ACR184" s="1376"/>
      <c r="ACS184" s="1376"/>
      <c r="ACT184" s="1376"/>
      <c r="ACU184" s="1376"/>
      <c r="ACV184" s="1376"/>
      <c r="ACW184" s="1376"/>
      <c r="ACX184" s="1376"/>
      <c r="ACY184" s="1376"/>
      <c r="ACZ184" s="1376"/>
      <c r="ADA184" s="1376"/>
      <c r="ADB184" s="1376"/>
      <c r="AEI184" s="1376"/>
      <c r="AEJ184" s="1376"/>
      <c r="AEK184" s="1376"/>
      <c r="AEL184" s="1376"/>
      <c r="AEM184" s="1376"/>
      <c r="AEN184" s="1376"/>
      <c r="AEO184" s="1376"/>
      <c r="AEP184" s="1376"/>
      <c r="AEQ184" s="1376"/>
      <c r="AER184" s="1376"/>
      <c r="AES184" s="1376"/>
      <c r="AET184" s="1376"/>
      <c r="AEU184" s="1376"/>
      <c r="AEV184" s="1376"/>
      <c r="AEW184" s="1376"/>
      <c r="AEX184" s="1376"/>
      <c r="AEY184" s="1376"/>
      <c r="AEZ184" s="1376"/>
      <c r="AFA184" s="1376"/>
      <c r="AFB184" s="1376"/>
      <c r="AFC184" s="1376"/>
      <c r="AFD184" s="1376"/>
      <c r="AGK184" s="1376"/>
      <c r="AGL184" s="1376"/>
      <c r="AGM184" s="1376"/>
      <c r="AGN184" s="1376"/>
      <c r="AGO184" s="1376"/>
      <c r="AGP184" s="1376"/>
      <c r="AGQ184" s="1376"/>
      <c r="AGR184" s="1376"/>
      <c r="AGS184" s="1376"/>
      <c r="AGT184" s="1376"/>
      <c r="AGU184" s="1376"/>
      <c r="AGV184" s="1376"/>
      <c r="AGW184" s="1376"/>
      <c r="AGX184" s="1376"/>
      <c r="AGY184" s="1376"/>
      <c r="AGZ184" s="1376"/>
      <c r="AHA184" s="1376"/>
      <c r="AHB184" s="1376"/>
      <c r="AHC184" s="1376"/>
      <c r="AHD184" s="1376"/>
      <c r="AHE184" s="1376"/>
      <c r="AHF184" s="1376"/>
      <c r="AIM184" s="1376"/>
      <c r="AIN184" s="1376"/>
      <c r="AIO184" s="1376"/>
      <c r="AIP184" s="1376"/>
      <c r="AIQ184" s="1376"/>
      <c r="AIR184" s="1376"/>
      <c r="AIS184" s="1376"/>
      <c r="AIT184" s="1376"/>
      <c r="AIU184" s="1376"/>
      <c r="AIV184" s="1376"/>
      <c r="AIW184" s="1376"/>
      <c r="AIX184" s="1376"/>
      <c r="AIY184" s="1376"/>
      <c r="AIZ184" s="1376"/>
      <c r="AJA184" s="1376"/>
      <c r="AJB184" s="1376"/>
      <c r="AJC184" s="1376"/>
      <c r="AJD184" s="1376"/>
      <c r="AJE184" s="1376"/>
      <c r="AJF184" s="1376"/>
      <c r="AJG184" s="1376"/>
      <c r="AJH184" s="1376"/>
      <c r="AKO184" s="1376"/>
      <c r="AKP184" s="1376"/>
      <c r="AKQ184" s="1376"/>
      <c r="AKR184" s="1376"/>
      <c r="AKS184" s="1376"/>
      <c r="AKT184" s="1376"/>
      <c r="AKU184" s="1376"/>
      <c r="AKV184" s="1376"/>
      <c r="AKW184" s="1376"/>
      <c r="AKX184" s="1376"/>
      <c r="AKY184" s="1376"/>
      <c r="AKZ184" s="1376"/>
      <c r="ALA184" s="1376"/>
      <c r="ALB184" s="1376"/>
      <c r="ALC184" s="1376"/>
      <c r="ALD184" s="1376"/>
      <c r="ALE184" s="1376"/>
      <c r="ALF184" s="1376"/>
      <c r="ALG184" s="1376"/>
      <c r="ALH184" s="1376"/>
      <c r="ALI184" s="1376"/>
      <c r="ALJ184" s="1376"/>
      <c r="AMQ184" s="1376"/>
      <c r="AMR184" s="1376"/>
      <c r="AMS184" s="1376"/>
      <c r="AMT184" s="1376"/>
      <c r="AMU184" s="1376"/>
      <c r="AMV184" s="1376"/>
      <c r="AMW184" s="1376"/>
      <c r="AMX184" s="1376"/>
      <c r="AMY184" s="1376"/>
      <c r="AMZ184" s="1376"/>
      <c r="ANA184" s="1376"/>
      <c r="ANB184" s="1376"/>
      <c r="ANC184" s="1376"/>
      <c r="AND184" s="1376"/>
      <c r="ANE184" s="1376"/>
      <c r="ANF184" s="1376"/>
      <c r="ANG184" s="1376"/>
      <c r="ANH184" s="1376"/>
      <c r="ANI184" s="1376"/>
      <c r="ANJ184" s="1376"/>
      <c r="ANK184" s="1376"/>
      <c r="ANL184" s="1376"/>
      <c r="AOS184" s="1376"/>
      <c r="AOT184" s="1376"/>
      <c r="AOU184" s="1376"/>
      <c r="AOV184" s="1376"/>
      <c r="AOW184" s="1376"/>
      <c r="AOX184" s="1376"/>
      <c r="AOY184" s="1376"/>
      <c r="AOZ184" s="1376"/>
      <c r="APA184" s="1376"/>
      <c r="APB184" s="1376"/>
      <c r="APC184" s="1376"/>
      <c r="APD184" s="1376"/>
      <c r="APE184" s="1376"/>
      <c r="APF184" s="1376"/>
      <c r="APG184" s="1376"/>
      <c r="APH184" s="1376"/>
      <c r="API184" s="1376"/>
      <c r="APJ184" s="1376"/>
      <c r="APK184" s="1376"/>
      <c r="APL184" s="1376"/>
      <c r="APM184" s="1376"/>
      <c r="APN184" s="1376"/>
      <c r="AQU184" s="1376"/>
      <c r="AQV184" s="1376"/>
      <c r="AQW184" s="1376"/>
      <c r="AQX184" s="1376"/>
      <c r="AQY184" s="1376"/>
      <c r="AQZ184" s="1376"/>
      <c r="ARA184" s="1376"/>
      <c r="ARB184" s="1376"/>
      <c r="ARC184" s="1376"/>
      <c r="ARD184" s="1376"/>
      <c r="ARE184" s="1376"/>
      <c r="ARF184" s="1376"/>
      <c r="ARG184" s="1376"/>
      <c r="ARH184" s="1376"/>
      <c r="ARI184" s="1376"/>
      <c r="ARJ184" s="1376"/>
      <c r="ARK184" s="1376"/>
      <c r="ARL184" s="1376"/>
      <c r="ARM184" s="1376"/>
      <c r="ARN184" s="1376"/>
      <c r="ARO184" s="1376"/>
      <c r="ARP184" s="1376"/>
      <c r="ASW184" s="1376"/>
      <c r="ASX184" s="1376"/>
      <c r="ASY184" s="1376"/>
      <c r="ASZ184" s="1376"/>
      <c r="ATA184" s="1376"/>
      <c r="ATB184" s="1376"/>
      <c r="ATC184" s="1376"/>
      <c r="ATD184" s="1376"/>
      <c r="ATE184" s="1376"/>
      <c r="ATF184" s="1376"/>
      <c r="ATG184" s="1376"/>
      <c r="ATH184" s="1376"/>
      <c r="ATI184" s="1376"/>
      <c r="ATJ184" s="1376"/>
      <c r="ATK184" s="1376"/>
      <c r="ATL184" s="1376"/>
      <c r="ATM184" s="1376"/>
      <c r="ATN184" s="1376"/>
      <c r="ATO184" s="1376"/>
      <c r="ATP184" s="1376"/>
      <c r="ATQ184" s="1376"/>
      <c r="ATR184" s="1376"/>
      <c r="AUI184" s="1376"/>
      <c r="AUJ184" s="1376"/>
      <c r="AUK184" s="1376"/>
      <c r="AUL184" s="1376"/>
      <c r="AUM184" s="1376"/>
      <c r="AUN184" s="1376"/>
      <c r="AUO184" s="1376"/>
      <c r="AUP184" s="1376"/>
      <c r="AUQ184" s="1376"/>
      <c r="AUR184" s="1376"/>
      <c r="AUS184" s="1376"/>
      <c r="AUT184" s="1376"/>
      <c r="AUU184" s="1376"/>
      <c r="AUV184" s="1376"/>
      <c r="AUW184" s="1376"/>
      <c r="AUX184" s="1376"/>
      <c r="AUY184" s="1376"/>
      <c r="AUZ184" s="1376"/>
      <c r="AVA184" s="1376"/>
      <c r="AVB184" s="1376"/>
      <c r="AVC184" s="1376"/>
      <c r="AVD184" s="1376"/>
      <c r="AZK184" s="1376"/>
      <c r="AZL184" s="1376"/>
      <c r="AZM184" s="1376"/>
      <c r="AZN184" s="1376"/>
      <c r="AZO184" s="1376"/>
      <c r="AZP184" s="1376"/>
      <c r="AZQ184" s="1376"/>
      <c r="AZR184" s="1376"/>
      <c r="AZS184" s="1376"/>
      <c r="AZT184" s="1376"/>
      <c r="AZU184" s="1376"/>
      <c r="AZV184" s="1376"/>
      <c r="AZW184" s="1376"/>
      <c r="AZX184" s="1376"/>
      <c r="AZY184" s="1376"/>
      <c r="AZZ184" s="1376"/>
      <c r="BAA184" s="1376"/>
      <c r="BAB184" s="1376"/>
      <c r="BAC184" s="1376"/>
      <c r="BAD184" s="1376"/>
      <c r="BAE184" s="1376"/>
      <c r="BAF184" s="1376"/>
      <c r="BBM184" s="1376"/>
      <c r="BBN184" s="1376"/>
      <c r="BBO184" s="1376"/>
      <c r="BBP184" s="1376"/>
      <c r="BBQ184" s="1376"/>
      <c r="BBR184" s="1376"/>
      <c r="BBS184" s="1376"/>
      <c r="BBT184" s="1376"/>
      <c r="BBU184" s="1376"/>
      <c r="BBV184" s="1376"/>
      <c r="BBW184" s="1376"/>
      <c r="BBX184" s="1376"/>
      <c r="BBY184" s="1376"/>
      <c r="BBZ184" s="1376"/>
      <c r="BCA184" s="1376"/>
      <c r="BCB184" s="1376"/>
      <c r="BCC184" s="1376"/>
      <c r="BCD184" s="1376"/>
      <c r="BCE184" s="1376"/>
      <c r="BCF184" s="1376"/>
      <c r="BCG184" s="1376"/>
      <c r="BCH184" s="1376"/>
      <c r="BDO184" s="1376"/>
      <c r="BDP184" s="1376"/>
      <c r="BDQ184" s="1376"/>
      <c r="BDR184" s="1376"/>
      <c r="BDS184" s="1376"/>
      <c r="BDT184" s="1376"/>
      <c r="BDU184" s="1376"/>
      <c r="BDV184" s="1376"/>
      <c r="BDW184" s="1376"/>
      <c r="BDX184" s="1376"/>
      <c r="BDY184" s="1376"/>
      <c r="BDZ184" s="1376"/>
      <c r="BEA184" s="1376"/>
      <c r="BEB184" s="1376"/>
      <c r="BEC184" s="1376"/>
      <c r="BED184" s="1376"/>
      <c r="BEE184" s="1376"/>
      <c r="BEF184" s="1376"/>
      <c r="BEG184" s="1376"/>
      <c r="BEH184" s="1376"/>
      <c r="BEI184" s="1376"/>
      <c r="BEJ184" s="1376"/>
      <c r="BFQ184" s="1376"/>
      <c r="BFR184" s="1376"/>
      <c r="BFS184" s="1376"/>
      <c r="BFT184" s="1376"/>
      <c r="BFU184" s="1376"/>
      <c r="BFV184" s="1376"/>
      <c r="BFW184" s="1376"/>
      <c r="BFX184" s="1376"/>
      <c r="BFY184" s="1376"/>
      <c r="BFZ184" s="1376"/>
      <c r="BGA184" s="1376"/>
      <c r="BGB184" s="1376"/>
      <c r="BGC184" s="1376"/>
      <c r="BGD184" s="1376"/>
      <c r="BGE184" s="1376"/>
      <c r="BGF184" s="1376"/>
      <c r="BGG184" s="1376"/>
      <c r="BGH184" s="1376"/>
      <c r="BGI184" s="1376"/>
      <c r="BGJ184" s="1376"/>
      <c r="BGK184" s="1376"/>
      <c r="BGL184" s="1376"/>
      <c r="BHS184" s="1376"/>
      <c r="BHT184" s="1376"/>
      <c r="BHU184" s="1376"/>
      <c r="BHV184" s="1376"/>
      <c r="BHW184" s="1376"/>
      <c r="BHX184" s="1376"/>
      <c r="BHY184" s="1376"/>
      <c r="BHZ184" s="1376"/>
      <c r="BIA184" s="1376"/>
      <c r="BIB184" s="1376"/>
      <c r="BIC184" s="1376"/>
      <c r="BID184" s="1376"/>
      <c r="BIE184" s="1376"/>
      <c r="BIF184" s="1376"/>
      <c r="BIG184" s="1376"/>
      <c r="BIH184" s="1376"/>
      <c r="BII184" s="1376"/>
      <c r="BIJ184" s="1376"/>
      <c r="BIK184" s="1376"/>
      <c r="BIL184" s="1376"/>
      <c r="BIM184" s="1376"/>
      <c r="BIN184" s="1376"/>
      <c r="BJU184" s="1376"/>
      <c r="BJV184" s="1376"/>
      <c r="BJW184" s="1376"/>
      <c r="BJX184" s="1376"/>
      <c r="BJY184" s="1376"/>
      <c r="BJZ184" s="1376"/>
      <c r="BKA184" s="1376"/>
      <c r="BKB184" s="1376"/>
      <c r="BKC184" s="1376"/>
      <c r="BKD184" s="1376"/>
      <c r="BKE184" s="1376"/>
      <c r="BKF184" s="1376"/>
      <c r="BKG184" s="1376"/>
      <c r="BKH184" s="1376"/>
      <c r="BKI184" s="1376"/>
      <c r="BKJ184" s="1376"/>
      <c r="BKK184" s="1376"/>
      <c r="BKL184" s="1376"/>
      <c r="BKM184" s="1376"/>
      <c r="BKN184" s="1376"/>
      <c r="BKO184" s="1376"/>
      <c r="BKP184" s="1376"/>
      <c r="BLW184" s="1376"/>
      <c r="BLX184" s="1376"/>
      <c r="BLY184" s="1376"/>
      <c r="BLZ184" s="1376"/>
      <c r="BMA184" s="1376"/>
      <c r="BMB184" s="1376"/>
      <c r="BMC184" s="1376"/>
      <c r="BMD184" s="1376"/>
      <c r="BME184" s="1376"/>
      <c r="BMF184" s="1376"/>
      <c r="BMG184" s="1376"/>
      <c r="BMH184" s="1376"/>
      <c r="BMI184" s="1376"/>
      <c r="BMJ184" s="1376"/>
      <c r="BMK184" s="1376"/>
      <c r="BML184" s="1376"/>
      <c r="BMM184" s="1376"/>
      <c r="BMN184" s="1376"/>
      <c r="BMO184" s="1376"/>
      <c r="BMP184" s="1376"/>
      <c r="BMQ184" s="1376"/>
      <c r="BMR184" s="1376"/>
      <c r="BNY184" s="1376"/>
      <c r="BNZ184" s="1376"/>
      <c r="BOA184" s="1376"/>
      <c r="BOB184" s="1376"/>
      <c r="BOC184" s="1376"/>
      <c r="BOD184" s="1376"/>
      <c r="BOE184" s="1376"/>
      <c r="BOF184" s="1376"/>
      <c r="BOG184" s="1376"/>
      <c r="BOH184" s="1376"/>
      <c r="BOI184" s="1376"/>
      <c r="BOJ184" s="1376"/>
      <c r="BOK184" s="1376"/>
      <c r="BOL184" s="1376"/>
      <c r="BOM184" s="1376"/>
      <c r="BON184" s="1376"/>
      <c r="BOO184" s="1376"/>
      <c r="BOP184" s="1376"/>
      <c r="BOQ184" s="1376"/>
      <c r="BOR184" s="1376"/>
      <c r="BOS184" s="1376"/>
      <c r="BOT184" s="1376"/>
      <c r="BQA184" s="1376"/>
      <c r="BQB184" s="1376"/>
      <c r="BQC184" s="1376"/>
      <c r="BQD184" s="1376"/>
      <c r="BQE184" s="1376"/>
      <c r="BQF184" s="1376"/>
      <c r="BQG184" s="1376"/>
      <c r="BQH184" s="1376"/>
      <c r="BQI184" s="1376"/>
      <c r="BQJ184" s="1376"/>
      <c r="BQK184" s="1376"/>
      <c r="BQL184" s="1376"/>
      <c r="BQM184" s="1376"/>
      <c r="BQN184" s="1376"/>
      <c r="BQO184" s="1376"/>
      <c r="BQP184" s="1376"/>
      <c r="BQQ184" s="1376"/>
      <c r="BQR184" s="1376"/>
      <c r="BQS184" s="1376"/>
      <c r="BQT184" s="1376"/>
      <c r="BQU184" s="1376"/>
      <c r="BQV184" s="1376"/>
      <c r="BSC184" s="1376"/>
      <c r="BSD184" s="1376"/>
      <c r="BSE184" s="1376"/>
      <c r="BSF184" s="1376"/>
      <c r="BSG184" s="1376"/>
      <c r="BSH184" s="1376"/>
      <c r="BSI184" s="1376"/>
      <c r="BSJ184" s="1376"/>
      <c r="BSK184" s="1376"/>
      <c r="BSL184" s="1376"/>
      <c r="BSM184" s="1376"/>
      <c r="BSN184" s="1376"/>
      <c r="BSO184" s="1376"/>
      <c r="BSP184" s="1376"/>
      <c r="BSQ184" s="1376"/>
      <c r="BSR184" s="1376"/>
      <c r="BSS184" s="1376"/>
      <c r="BST184" s="1376"/>
      <c r="BSU184" s="1376"/>
      <c r="BSV184" s="1376"/>
      <c r="BSW184" s="1376"/>
      <c r="BSX184" s="1376"/>
      <c r="BUE184" s="1376"/>
      <c r="BUF184" s="1376"/>
      <c r="BUG184" s="1376"/>
      <c r="BUH184" s="1376"/>
      <c r="BUI184" s="1376"/>
      <c r="BUJ184" s="1376"/>
      <c r="BUK184" s="1376"/>
      <c r="BUL184" s="1376"/>
      <c r="BUM184" s="1376"/>
      <c r="BUN184" s="1376"/>
      <c r="BUO184" s="1376"/>
      <c r="BUP184" s="1376"/>
      <c r="BUQ184" s="1376"/>
      <c r="BUR184" s="1376"/>
      <c r="BUS184" s="1376"/>
      <c r="BUT184" s="1376"/>
      <c r="BUU184" s="1376"/>
      <c r="BUV184" s="1376"/>
      <c r="BUW184" s="1376"/>
      <c r="BUX184" s="1376"/>
      <c r="BUY184" s="1376"/>
      <c r="BUZ184" s="1376"/>
      <c r="BWG184" s="1376"/>
      <c r="BWH184" s="1376"/>
      <c r="BWI184" s="1376"/>
      <c r="BWJ184" s="1376"/>
      <c r="BWK184" s="1376"/>
      <c r="BWL184" s="1376"/>
      <c r="BWM184" s="1376"/>
      <c r="BWN184" s="1376"/>
      <c r="BWO184" s="1376"/>
      <c r="BWP184" s="1376"/>
      <c r="BWQ184" s="1376"/>
      <c r="BWR184" s="1376"/>
      <c r="BWS184" s="1376"/>
      <c r="BWT184" s="1376"/>
      <c r="BWU184" s="1376"/>
      <c r="BWV184" s="1376"/>
      <c r="BWW184" s="1376"/>
      <c r="BWX184" s="1376"/>
      <c r="BWY184" s="1376"/>
      <c r="BWZ184" s="1376"/>
      <c r="BXA184" s="1376"/>
      <c r="BXB184" s="1376"/>
      <c r="BYI184" s="1376"/>
      <c r="BYJ184" s="1376"/>
      <c r="BYK184" s="1376"/>
      <c r="BYL184" s="1376"/>
      <c r="BYM184" s="1376"/>
      <c r="BYN184" s="1376"/>
      <c r="BYO184" s="1376"/>
      <c r="BYP184" s="1376"/>
      <c r="BYQ184" s="1376"/>
      <c r="BYR184" s="1376"/>
      <c r="BYS184" s="1376"/>
      <c r="BYT184" s="1376"/>
      <c r="BYU184" s="1376"/>
      <c r="BYV184" s="1376"/>
      <c r="BYW184" s="1376"/>
      <c r="BYX184" s="1376"/>
      <c r="BYY184" s="1376"/>
      <c r="BYZ184" s="1376"/>
      <c r="BZA184" s="1376"/>
      <c r="BZB184" s="1376"/>
      <c r="BZC184" s="1376"/>
      <c r="BZD184" s="1376"/>
      <c r="CAK184" s="1376"/>
      <c r="CAL184" s="1376"/>
      <c r="CAM184" s="1376"/>
      <c r="CAN184" s="1376"/>
      <c r="CAO184" s="1376"/>
      <c r="CAP184" s="1376"/>
      <c r="CAQ184" s="1376"/>
      <c r="CAR184" s="1376"/>
      <c r="CAS184" s="1376"/>
      <c r="CAT184" s="1376"/>
      <c r="CAU184" s="1376"/>
      <c r="CAV184" s="1376"/>
      <c r="CAW184" s="1376"/>
      <c r="CAX184" s="1376"/>
      <c r="CAY184" s="1376"/>
      <c r="CAZ184" s="1376"/>
      <c r="CBA184" s="1376"/>
      <c r="CBB184" s="1376"/>
      <c r="CBC184" s="1376"/>
      <c r="CBD184" s="1376"/>
      <c r="CBE184" s="1376"/>
      <c r="CBF184" s="1376"/>
      <c r="CCM184" s="1376"/>
      <c r="CCN184" s="1376"/>
      <c r="CCO184" s="1376"/>
      <c r="CCP184" s="1376"/>
      <c r="CCQ184" s="1376"/>
      <c r="CCR184" s="1376"/>
      <c r="CCS184" s="1376"/>
      <c r="CCT184" s="1376"/>
      <c r="CCU184" s="1376"/>
      <c r="CCV184" s="1376"/>
      <c r="CCW184" s="1376"/>
      <c r="CCX184" s="1376"/>
      <c r="CCY184" s="1376"/>
      <c r="CCZ184" s="1376"/>
      <c r="CDA184" s="1376"/>
      <c r="CDB184" s="1376"/>
      <c r="CDC184" s="1376"/>
      <c r="CDD184" s="1376"/>
      <c r="CDE184" s="1376"/>
      <c r="CDF184" s="1376"/>
      <c r="CDG184" s="1376"/>
      <c r="CDH184" s="1376"/>
      <c r="CEO184" s="1376"/>
      <c r="CEP184" s="1376"/>
      <c r="CEQ184" s="1376"/>
      <c r="CER184" s="1376"/>
      <c r="CES184" s="1376"/>
      <c r="CET184" s="1376"/>
      <c r="CEU184" s="1376"/>
      <c r="CEV184" s="1376"/>
      <c r="CEW184" s="1376"/>
      <c r="CEX184" s="1376"/>
      <c r="CEY184" s="1376"/>
      <c r="CEZ184" s="1376"/>
      <c r="CFA184" s="1376"/>
      <c r="CFB184" s="1376"/>
      <c r="CFC184" s="1376"/>
      <c r="CFD184" s="1376"/>
      <c r="CFE184" s="1376"/>
      <c r="CFF184" s="1376"/>
      <c r="CFG184" s="1376"/>
      <c r="CFH184" s="1376"/>
      <c r="CFI184" s="1376"/>
      <c r="CFJ184" s="1376"/>
      <c r="CGQ184" s="1376"/>
      <c r="CGR184" s="1376"/>
      <c r="CGS184" s="1376"/>
      <c r="CGT184" s="1376"/>
      <c r="CGU184" s="1376"/>
      <c r="CGV184" s="1376"/>
      <c r="CGW184" s="1376"/>
      <c r="CGX184" s="1376"/>
      <c r="CGY184" s="1376"/>
      <c r="CGZ184" s="1376"/>
      <c r="CHA184" s="1376"/>
      <c r="CHB184" s="1376"/>
      <c r="CHC184" s="1376"/>
      <c r="CHD184" s="1376"/>
      <c r="CHE184" s="1376"/>
      <c r="CHF184" s="1376"/>
      <c r="CHG184" s="1376"/>
      <c r="CHH184" s="1376"/>
      <c r="CHI184" s="1376"/>
      <c r="CHJ184" s="1376"/>
      <c r="CHK184" s="1376"/>
      <c r="CHL184" s="1376"/>
      <c r="CIS184" s="1376"/>
      <c r="CIT184" s="1376"/>
      <c r="CIU184" s="1376"/>
      <c r="CIV184" s="1376"/>
      <c r="CIW184" s="1376"/>
      <c r="CIX184" s="1376"/>
      <c r="CIY184" s="1376"/>
      <c r="CIZ184" s="1376"/>
      <c r="CJA184" s="1376"/>
      <c r="CJB184" s="1376"/>
      <c r="CJC184" s="1376"/>
      <c r="CJD184" s="1376"/>
      <c r="CJE184" s="1376"/>
      <c r="CJF184" s="1376"/>
      <c r="CJG184" s="1376"/>
      <c r="CJH184" s="1376"/>
      <c r="CJI184" s="1376"/>
      <c r="CJJ184" s="1376"/>
      <c r="CJK184" s="1376"/>
      <c r="CJL184" s="1376"/>
      <c r="CJM184" s="1376"/>
      <c r="CJN184" s="1376"/>
      <c r="CKU184" s="1376"/>
      <c r="CKV184" s="1376"/>
      <c r="CKW184" s="1376"/>
      <c r="CKX184" s="1376"/>
      <c r="CKY184" s="1376"/>
      <c r="CKZ184" s="1376"/>
      <c r="CLA184" s="1376"/>
      <c r="CLB184" s="1376"/>
      <c r="CLC184" s="1376"/>
      <c r="CLD184" s="1376"/>
      <c r="CLE184" s="1376"/>
      <c r="CLF184" s="1376"/>
      <c r="CLG184" s="1376"/>
      <c r="CLH184" s="1376"/>
      <c r="CLI184" s="1376"/>
      <c r="CLJ184" s="1376"/>
      <c r="CLK184" s="1376"/>
      <c r="CLL184" s="1376"/>
      <c r="CLM184" s="1376"/>
      <c r="CLN184" s="1376"/>
      <c r="CLO184" s="1376"/>
      <c r="CLP184" s="1376"/>
      <c r="CMW184" s="1376"/>
      <c r="CMX184" s="1376"/>
      <c r="CMY184" s="1376"/>
      <c r="CMZ184" s="1376"/>
      <c r="CNA184" s="1376"/>
      <c r="CNB184" s="1376"/>
      <c r="CNC184" s="1376"/>
      <c r="CND184" s="1376"/>
      <c r="CNE184" s="1376"/>
      <c r="CNF184" s="1376"/>
      <c r="CNG184" s="1376"/>
      <c r="CNH184" s="1376"/>
      <c r="CNI184" s="1376"/>
      <c r="CNJ184" s="1376"/>
      <c r="CNK184" s="1376"/>
      <c r="CNL184" s="1376"/>
      <c r="CNM184" s="1376"/>
      <c r="CNN184" s="1376"/>
      <c r="CNO184" s="1376"/>
      <c r="CNP184" s="1376"/>
      <c r="CNQ184" s="1376"/>
      <c r="CNR184" s="1376"/>
      <c r="COY184" s="1376"/>
      <c r="COZ184" s="1376"/>
      <c r="CPA184" s="1376"/>
      <c r="CPB184" s="1376"/>
      <c r="CPC184" s="1376"/>
      <c r="CPD184" s="1376"/>
      <c r="CPE184" s="1376"/>
      <c r="CPF184" s="1376"/>
      <c r="CPG184" s="1376"/>
      <c r="CPH184" s="1376"/>
      <c r="CPI184" s="1376"/>
      <c r="CPJ184" s="1376"/>
      <c r="CPK184" s="1376"/>
      <c r="CPL184" s="1376"/>
      <c r="CPM184" s="1376"/>
      <c r="CPN184" s="1376"/>
      <c r="CPO184" s="1376"/>
      <c r="CPP184" s="1376"/>
      <c r="CPQ184" s="1376"/>
      <c r="CPR184" s="1376"/>
      <c r="CPS184" s="1376"/>
      <c r="CPT184" s="1376"/>
      <c r="CRA184" s="1376"/>
      <c r="CRB184" s="1376"/>
      <c r="CRC184" s="1376"/>
      <c r="CRD184" s="1376"/>
      <c r="CRE184" s="1376"/>
      <c r="CRF184" s="1376"/>
      <c r="CRG184" s="1376"/>
      <c r="CRH184" s="1376"/>
      <c r="CRI184" s="1376"/>
      <c r="CRJ184" s="1376"/>
      <c r="CRK184" s="1376"/>
      <c r="CRL184" s="1376"/>
      <c r="CRM184" s="1376"/>
      <c r="CRN184" s="1376"/>
      <c r="CRO184" s="1376"/>
      <c r="CRP184" s="1376"/>
      <c r="CRQ184" s="1376"/>
      <c r="CRR184" s="1376"/>
      <c r="CRS184" s="1376"/>
      <c r="CRT184" s="1376"/>
      <c r="CRU184" s="1376"/>
      <c r="CRV184" s="1376"/>
      <c r="CTC184" s="1376"/>
      <c r="CTD184" s="1376"/>
      <c r="CTE184" s="1376"/>
      <c r="CTF184" s="1376"/>
      <c r="CTG184" s="1376"/>
      <c r="CTH184" s="1376"/>
      <c r="CTI184" s="1376"/>
      <c r="CTJ184" s="1376"/>
      <c r="CTK184" s="1376"/>
      <c r="CTL184" s="1376"/>
      <c r="CTM184" s="1376"/>
      <c r="CTN184" s="1376"/>
      <c r="CTO184" s="1376"/>
      <c r="CTP184" s="1376"/>
      <c r="CTQ184" s="1376"/>
      <c r="CTR184" s="1376"/>
      <c r="CTS184" s="1376"/>
      <c r="CTT184" s="1376"/>
      <c r="CTU184" s="1376"/>
      <c r="CTV184" s="1376"/>
      <c r="CTW184" s="1376"/>
      <c r="CTX184" s="1376"/>
      <c r="CWK184" s="1376"/>
      <c r="CWL184" s="1376"/>
      <c r="CWM184" s="1376"/>
      <c r="CWN184" s="1376"/>
      <c r="CWO184" s="1376"/>
      <c r="CWP184" s="1376"/>
      <c r="CWQ184" s="1376"/>
      <c r="CWR184" s="1376"/>
      <c r="CWS184" s="1376"/>
      <c r="CWT184" s="1376"/>
      <c r="CWU184" s="1376"/>
      <c r="CWV184" s="1376"/>
      <c r="CWW184" s="1376"/>
      <c r="CWX184" s="1376"/>
      <c r="CWY184" s="1376"/>
      <c r="CWZ184" s="1376"/>
      <c r="CXA184" s="1376"/>
      <c r="CXB184" s="1376"/>
      <c r="CXC184" s="1376"/>
      <c r="CXD184" s="1376"/>
      <c r="CXE184" s="1376"/>
      <c r="CXF184" s="1376"/>
      <c r="DAI184" s="1376"/>
      <c r="DAJ184" s="1376"/>
      <c r="DAK184" s="1376"/>
      <c r="DAL184" s="1376"/>
      <c r="DAM184" s="1376"/>
      <c r="DAN184" s="1376"/>
      <c r="DAO184" s="1376"/>
      <c r="DAP184" s="1376"/>
      <c r="DAQ184" s="1376"/>
      <c r="DAR184" s="1376"/>
      <c r="DAS184" s="1376"/>
      <c r="DAT184" s="1376"/>
      <c r="DAU184" s="1376"/>
      <c r="DAV184" s="1376"/>
      <c r="DAW184" s="1376"/>
      <c r="DAX184" s="1376"/>
      <c r="DAY184" s="1376"/>
      <c r="DAZ184" s="1376"/>
      <c r="DBA184" s="1376"/>
      <c r="DBB184" s="1376"/>
      <c r="DBC184" s="1376"/>
      <c r="DBD184" s="1376"/>
      <c r="DDQ184" s="1376"/>
      <c r="DDR184" s="1376"/>
      <c r="DDS184" s="1376"/>
      <c r="DDT184" s="1376"/>
      <c r="DDU184" s="1376"/>
      <c r="DDV184" s="1376"/>
      <c r="DDW184" s="1376"/>
      <c r="DDX184" s="1376"/>
      <c r="DDY184" s="1376"/>
      <c r="DDZ184" s="1376"/>
      <c r="DEA184" s="1376"/>
      <c r="DEB184" s="1376"/>
      <c r="DEC184" s="1376"/>
      <c r="DED184" s="1376"/>
      <c r="DEE184" s="1376"/>
      <c r="DEF184" s="1376"/>
      <c r="DEG184" s="1376"/>
      <c r="DEH184" s="1376"/>
      <c r="DEI184" s="1376"/>
      <c r="DEJ184" s="1376"/>
      <c r="DEK184" s="1376"/>
      <c r="DEL184" s="1376"/>
      <c r="DGY184" s="1376"/>
      <c r="DGZ184" s="1376"/>
      <c r="DHA184" s="1376"/>
      <c r="DHB184" s="1376"/>
      <c r="DHC184" s="1376"/>
      <c r="DHD184" s="1376"/>
      <c r="DHE184" s="1376"/>
      <c r="DHF184" s="1376"/>
      <c r="DHG184" s="1376"/>
      <c r="DHH184" s="1376"/>
      <c r="DHI184" s="1376"/>
      <c r="DHJ184" s="1376"/>
      <c r="DHK184" s="1376"/>
      <c r="DHL184" s="1376"/>
      <c r="DHM184" s="1376"/>
      <c r="DHN184" s="1376"/>
      <c r="DHO184" s="1376"/>
      <c r="DHP184" s="1376"/>
      <c r="DHQ184" s="1376"/>
      <c r="DHR184" s="1376"/>
      <c r="DHS184" s="1376"/>
      <c r="DHT184" s="1376"/>
      <c r="DKG184" s="1376"/>
      <c r="DKH184" s="1376"/>
      <c r="DKI184" s="1376"/>
      <c r="DKJ184" s="1376"/>
      <c r="DKK184" s="1376"/>
      <c r="DKL184" s="1376"/>
      <c r="DKM184" s="1376"/>
      <c r="DKN184" s="1376"/>
      <c r="DKO184" s="1376"/>
      <c r="DKP184" s="1376"/>
      <c r="DKQ184" s="1376"/>
      <c r="DKR184" s="1376"/>
      <c r="DKS184" s="1376"/>
      <c r="DKT184" s="1376"/>
      <c r="DKU184" s="1376"/>
      <c r="DKV184" s="1376"/>
      <c r="DKW184" s="1376"/>
      <c r="DKX184" s="1376"/>
      <c r="DKY184" s="1376"/>
      <c r="DKZ184" s="1376"/>
      <c r="DLA184" s="1376"/>
      <c r="DLB184" s="1376"/>
      <c r="DNO184" s="1376"/>
      <c r="DNP184" s="1376"/>
      <c r="DNQ184" s="1376"/>
      <c r="DNR184" s="1376"/>
      <c r="DNS184" s="1376"/>
      <c r="DNT184" s="1376"/>
      <c r="DNU184" s="1376"/>
      <c r="DNV184" s="1376"/>
      <c r="DNW184" s="1376"/>
      <c r="DNX184" s="1376"/>
      <c r="DNY184" s="1376"/>
      <c r="DNZ184" s="1376"/>
      <c r="DOA184" s="1376"/>
      <c r="DOB184" s="1376"/>
      <c r="DOC184" s="1376"/>
      <c r="DOD184" s="1376"/>
      <c r="DOE184" s="1376"/>
      <c r="DOF184" s="1376"/>
      <c r="DOG184" s="1376"/>
      <c r="DOH184" s="1376"/>
      <c r="DOI184" s="1376"/>
      <c r="DOJ184" s="1376"/>
      <c r="DRM184" s="1376"/>
      <c r="DRN184" s="1376"/>
      <c r="DRO184" s="1376"/>
      <c r="DRP184" s="1376"/>
      <c r="DRQ184" s="1376"/>
      <c r="DRR184" s="1376"/>
      <c r="DRS184" s="1376"/>
      <c r="DRT184" s="1376"/>
      <c r="DRU184" s="1376"/>
      <c r="DRV184" s="1376"/>
      <c r="DRW184" s="1376"/>
      <c r="DRX184" s="1376"/>
      <c r="DRY184" s="1376"/>
      <c r="DRZ184" s="1376"/>
      <c r="DSA184" s="1376"/>
      <c r="DSB184" s="1376"/>
      <c r="DSC184" s="1376"/>
      <c r="DSD184" s="1376"/>
      <c r="DSE184" s="1376"/>
      <c r="DSF184" s="1376"/>
      <c r="DSG184" s="1376"/>
      <c r="DSH184" s="1376"/>
      <c r="DYH184" s="1378" t="str">
        <f>Dev!$CY$148</f>
        <v>PRLCpl serial no.:</v>
      </c>
      <c r="DYI184" s="1378"/>
      <c r="DYJ184" s="1378"/>
      <c r="DYK184" s="1378"/>
      <c r="DYL184" s="1378"/>
      <c r="DYM184" s="1378"/>
      <c r="DYN184" s="1378"/>
      <c r="DYO184" s="1378"/>
      <c r="DYP184" s="1378"/>
      <c r="DYQ184" s="1378"/>
      <c r="DYS184" s="1379">
        <f ca="1">INDIRECT(ADDRESS(DYH204,Dev!$DJ$148,,,Table!$A$1))</f>
        <v>1751007000546</v>
      </c>
      <c r="DYT184" s="1380"/>
      <c r="DYU184" s="1380"/>
      <c r="DYV184" s="1380"/>
      <c r="DYW184" s="1380"/>
      <c r="DYX184" s="1380"/>
      <c r="DYY184" s="1380"/>
      <c r="DYZ184" s="1380"/>
      <c r="DZA184" s="1380"/>
      <c r="DZB184" s="1380"/>
      <c r="DZC184" s="1380"/>
      <c r="ECF184" s="1378" t="str">
        <f>Dev!$CY$148</f>
        <v>PRLCpl serial no.:</v>
      </c>
      <c r="ECG184" s="1378"/>
      <c r="ECH184" s="1378"/>
      <c r="ECI184" s="1378"/>
      <c r="ECJ184" s="1378"/>
      <c r="ECK184" s="1378"/>
      <c r="ECL184" s="1378"/>
      <c r="ECM184" s="1378"/>
      <c r="ECN184" s="1378"/>
      <c r="ECO184" s="1378"/>
      <c r="ECQ184" s="1379">
        <f ca="1">INDIRECT(ADDRESS(ECF204,Dev!$DJ$148,,,Table!$A$1))</f>
        <v>1751007000553</v>
      </c>
      <c r="ECR184" s="1380"/>
      <c r="ECS184" s="1380"/>
      <c r="ECT184" s="1380"/>
      <c r="ECU184" s="1380"/>
      <c r="ECV184" s="1380"/>
      <c r="ECW184" s="1380"/>
      <c r="ECX184" s="1380"/>
      <c r="ECY184" s="1380"/>
      <c r="ECZ184" s="1380"/>
      <c r="EDA184" s="1380"/>
      <c r="EDR184" s="1019"/>
      <c r="EDS184" s="1019"/>
      <c r="EDT184" s="1019"/>
      <c r="EDU184" s="1019"/>
      <c r="EDV184" s="1019"/>
      <c r="EDW184" s="1019"/>
      <c r="EDX184" s="1019"/>
      <c r="EDY184" s="1019"/>
      <c r="EDZ184" s="1019"/>
      <c r="EEA184" s="1019"/>
      <c r="EEB184" s="1019"/>
      <c r="EEC184" s="1019"/>
      <c r="EED184" s="1019"/>
      <c r="EEE184" s="1019"/>
      <c r="EEF184" s="1019"/>
      <c r="EEG184" s="1019"/>
      <c r="EEH184" s="1019"/>
      <c r="EEI184" s="1019"/>
      <c r="EEJ184" s="1019"/>
      <c r="EEK184" s="1019"/>
      <c r="EEL184" s="1019"/>
      <c r="EEM184" s="1019"/>
      <c r="EEN184" s="1019"/>
      <c r="EEO184" s="1019"/>
      <c r="EEP184" s="1019"/>
      <c r="EEQ184" s="1019"/>
      <c r="EER184" s="1019"/>
      <c r="EES184" s="1019"/>
      <c r="EET184" s="1019"/>
      <c r="EEU184" s="1019"/>
      <c r="EEV184" s="1019"/>
      <c r="EEW184" s="1019"/>
      <c r="EEX184" s="1019"/>
      <c r="EEY184" s="1019"/>
      <c r="EEZ184" s="1019"/>
      <c r="EFA184" s="1019"/>
      <c r="EFB184" s="1019"/>
      <c r="EFC184" s="1019"/>
      <c r="EFD184" s="1019"/>
      <c r="EFE184" s="1019"/>
      <c r="EFF184" s="1019"/>
      <c r="EFG184" s="1019"/>
      <c r="EFH184" s="1019"/>
      <c r="EFI184" s="1019"/>
      <c r="EHX184" s="1378" t="str">
        <f>Dev!$CY$148</f>
        <v>PRLCpl serial no.:</v>
      </c>
      <c r="EHY184" s="1378"/>
      <c r="EHZ184" s="1378"/>
      <c r="EIA184" s="1378"/>
      <c r="EIB184" s="1378"/>
      <c r="EIC184" s="1378"/>
      <c r="EID184" s="1378"/>
      <c r="EIE184" s="1378"/>
      <c r="EIF184" s="1378"/>
      <c r="EIG184" s="1378"/>
      <c r="EII184" s="1379">
        <f ca="1">INDIRECT(ADDRESS(EHX204,Dev!$DJ$148,,,Table!$A$1))</f>
        <v>1751007000560</v>
      </c>
      <c r="EIJ184" s="1380"/>
      <c r="EIK184" s="1380"/>
      <c r="EIL184" s="1380"/>
      <c r="EIM184" s="1380"/>
      <c r="EIN184" s="1380"/>
      <c r="EIO184" s="1380"/>
      <c r="EIP184" s="1380"/>
      <c r="EIQ184" s="1380"/>
      <c r="EIR184" s="1380"/>
      <c r="EIS184" s="1380"/>
      <c r="ENM184" s="1376"/>
      <c r="ENN184" s="1376"/>
      <c r="ENO184" s="1376"/>
      <c r="ENP184" s="1376"/>
      <c r="ENQ184" s="1376"/>
      <c r="ENR184" s="1376"/>
      <c r="ENS184" s="1376"/>
      <c r="ENT184" s="1376"/>
      <c r="ENU184" s="1376"/>
      <c r="ENV184" s="1376"/>
      <c r="ENW184" s="1376"/>
      <c r="ENX184" s="1376"/>
      <c r="ENY184" s="1376"/>
      <c r="ENZ184" s="1376"/>
      <c r="EOA184" s="1376"/>
      <c r="EOB184" s="1376"/>
      <c r="EOC184" s="1376"/>
      <c r="EOD184" s="1376"/>
      <c r="EOE184" s="1376"/>
      <c r="EOF184" s="1376"/>
      <c r="EOG184" s="1376"/>
      <c r="EOH184" s="1376"/>
      <c r="EQE184" s="1376"/>
      <c r="EQF184" s="1376"/>
      <c r="EQG184" s="1376"/>
      <c r="EQH184" s="1376"/>
      <c r="EQI184" s="1376"/>
      <c r="EQJ184" s="1376"/>
      <c r="EQK184" s="1376"/>
      <c r="EQL184" s="1376"/>
      <c r="EQM184" s="1376"/>
      <c r="EQN184" s="1376"/>
      <c r="EQO184" s="1376"/>
      <c r="EQP184" s="1376"/>
      <c r="EQQ184" s="1376"/>
      <c r="EQR184" s="1376"/>
      <c r="EQS184" s="1376"/>
      <c r="EQT184" s="1376"/>
      <c r="EQU184" s="1376"/>
      <c r="EQV184" s="1376"/>
      <c r="EQW184" s="1376"/>
      <c r="EQX184" s="1376"/>
      <c r="EQY184" s="1376"/>
      <c r="EQZ184" s="1376"/>
    </row>
    <row r="185" spans="8:3879" ht="15" customHeight="1">
      <c r="H185" s="891"/>
      <c r="I185" s="891"/>
      <c r="J185" s="891"/>
      <c r="K185" s="891"/>
      <c r="L185" s="891"/>
      <c r="M185" s="891"/>
      <c r="N185" s="891"/>
      <c r="O185" s="891"/>
      <c r="P185" s="891"/>
      <c r="Q185" s="891"/>
      <c r="R185" s="891"/>
      <c r="S185" s="891"/>
      <c r="T185" s="891"/>
      <c r="U185" s="891"/>
      <c r="V185" s="891"/>
      <c r="W185" s="891"/>
      <c r="X185" s="891"/>
      <c r="Y185" s="891"/>
      <c r="Z185" s="891"/>
      <c r="AA185" s="891"/>
      <c r="AB185" s="891"/>
      <c r="AC185" s="891"/>
      <c r="AD185" s="891"/>
      <c r="AE185" s="891"/>
      <c r="AF185" s="891"/>
      <c r="AG185" s="891"/>
      <c r="AH185" s="891"/>
      <c r="AI185" s="891"/>
      <c r="AJ185" s="892"/>
      <c r="BA185" s="1376"/>
      <c r="BB185" s="1376"/>
      <c r="BC185" s="1376"/>
      <c r="BD185" s="1376"/>
      <c r="BE185" s="1376"/>
      <c r="BF185" s="1376"/>
      <c r="BG185" s="1376"/>
      <c r="BH185" s="1376"/>
      <c r="BI185" s="1376"/>
      <c r="BJ185" s="1376"/>
      <c r="BK185" s="1376"/>
      <c r="BL185" s="1376"/>
      <c r="BM185" s="1376"/>
      <c r="BN185" s="1376"/>
      <c r="BO185" s="1376"/>
      <c r="BP185" s="1376"/>
      <c r="BQ185" s="1376"/>
      <c r="BR185" s="1376"/>
      <c r="BS185" s="1376"/>
      <c r="BT185" s="1376"/>
      <c r="BU185" s="1376"/>
      <c r="BV185" s="1376"/>
      <c r="CM185" s="1376"/>
      <c r="CN185" s="1376"/>
      <c r="CO185" s="1376"/>
      <c r="CP185" s="1376"/>
      <c r="CQ185" s="1376"/>
      <c r="CR185" s="1376"/>
      <c r="CS185" s="1376"/>
      <c r="CT185" s="1376"/>
      <c r="CU185" s="1376"/>
      <c r="CV185" s="1376"/>
      <c r="CW185" s="1376"/>
      <c r="CX185" s="1376"/>
      <c r="CY185" s="1376"/>
      <c r="CZ185" s="1376"/>
      <c r="DA185" s="1376"/>
      <c r="DB185" s="1376"/>
      <c r="DC185" s="1376"/>
      <c r="DD185" s="1376"/>
      <c r="DE185" s="1376"/>
      <c r="DF185" s="1376"/>
      <c r="DG185" s="1376"/>
      <c r="DH185" s="1376"/>
      <c r="EO185" s="1376"/>
      <c r="EP185" s="1376"/>
      <c r="EQ185" s="1376"/>
      <c r="ER185" s="1376"/>
      <c r="ES185" s="1376"/>
      <c r="ET185" s="1376"/>
      <c r="EU185" s="1376"/>
      <c r="EV185" s="1376"/>
      <c r="EW185" s="1376"/>
      <c r="EX185" s="1376"/>
      <c r="EY185" s="1376"/>
      <c r="EZ185" s="1376"/>
      <c r="FA185" s="1376"/>
      <c r="FB185" s="1376"/>
      <c r="FC185" s="1376"/>
      <c r="FD185" s="1376"/>
      <c r="FE185" s="1376"/>
      <c r="FF185" s="1376"/>
      <c r="FG185" s="1376"/>
      <c r="FH185" s="1376"/>
      <c r="FI185" s="1376"/>
      <c r="FJ185" s="1376"/>
      <c r="GQ185" s="1376"/>
      <c r="GR185" s="1376"/>
      <c r="GS185" s="1376"/>
      <c r="GT185" s="1376"/>
      <c r="GU185" s="1376"/>
      <c r="GV185" s="1376"/>
      <c r="GW185" s="1376"/>
      <c r="GX185" s="1376"/>
      <c r="GY185" s="1376"/>
      <c r="GZ185" s="1376"/>
      <c r="HA185" s="1376"/>
      <c r="HB185" s="1376"/>
      <c r="HC185" s="1376"/>
      <c r="HD185" s="1376"/>
      <c r="HE185" s="1376"/>
      <c r="HF185" s="1376"/>
      <c r="HG185" s="1376"/>
      <c r="HH185" s="1376"/>
      <c r="HI185" s="1376"/>
      <c r="HJ185" s="1376"/>
      <c r="HK185" s="1376"/>
      <c r="HL185" s="1376"/>
      <c r="IS185" s="1376"/>
      <c r="IT185" s="1376"/>
      <c r="IU185" s="1376"/>
      <c r="IV185" s="1376"/>
      <c r="IW185" s="1376"/>
      <c r="IX185" s="1376"/>
      <c r="IY185" s="1376"/>
      <c r="IZ185" s="1376"/>
      <c r="JA185" s="1376"/>
      <c r="JB185" s="1376"/>
      <c r="JC185" s="1376"/>
      <c r="JD185" s="1376"/>
      <c r="JE185" s="1376"/>
      <c r="JF185" s="1376"/>
      <c r="JG185" s="1376"/>
      <c r="JH185" s="1376"/>
      <c r="JI185" s="1376"/>
      <c r="JJ185" s="1376"/>
      <c r="JK185" s="1376"/>
      <c r="JL185" s="1376"/>
      <c r="JM185" s="1376"/>
      <c r="JN185" s="1376"/>
      <c r="KU185" s="1376"/>
      <c r="KV185" s="1376"/>
      <c r="KW185" s="1376"/>
      <c r="KX185" s="1376"/>
      <c r="KY185" s="1376"/>
      <c r="KZ185" s="1376"/>
      <c r="LA185" s="1376"/>
      <c r="LB185" s="1376"/>
      <c r="LC185" s="1376"/>
      <c r="LD185" s="1376"/>
      <c r="LE185" s="1376"/>
      <c r="LF185" s="1376"/>
      <c r="LG185" s="1376"/>
      <c r="LH185" s="1376"/>
      <c r="LI185" s="1376"/>
      <c r="LJ185" s="1376"/>
      <c r="LK185" s="1376"/>
      <c r="LL185" s="1376"/>
      <c r="LM185" s="1376"/>
      <c r="LN185" s="1376"/>
      <c r="LO185" s="1376"/>
      <c r="LP185" s="1376"/>
      <c r="MW185" s="1376"/>
      <c r="MX185" s="1376"/>
      <c r="MY185" s="1376"/>
      <c r="MZ185" s="1376"/>
      <c r="NA185" s="1376"/>
      <c r="NB185" s="1376"/>
      <c r="NC185" s="1376"/>
      <c r="ND185" s="1376"/>
      <c r="NE185" s="1376"/>
      <c r="NF185" s="1376"/>
      <c r="NG185" s="1376"/>
      <c r="NH185" s="1376"/>
      <c r="NI185" s="1376"/>
      <c r="NJ185" s="1376"/>
      <c r="NK185" s="1376"/>
      <c r="NL185" s="1376"/>
      <c r="NM185" s="1376"/>
      <c r="NN185" s="1376"/>
      <c r="NO185" s="1376"/>
      <c r="NP185" s="1376"/>
      <c r="NQ185" s="1376"/>
      <c r="NR185" s="1376"/>
      <c r="OI185" s="1376"/>
      <c r="OJ185" s="1376"/>
      <c r="OK185" s="1376"/>
      <c r="OL185" s="1376"/>
      <c r="OM185" s="1376"/>
      <c r="ON185" s="1376"/>
      <c r="OO185" s="1376"/>
      <c r="OP185" s="1376"/>
      <c r="OQ185" s="1376"/>
      <c r="OR185" s="1376"/>
      <c r="OS185" s="1376"/>
      <c r="OT185" s="1376"/>
      <c r="OU185" s="1376"/>
      <c r="OV185" s="1376"/>
      <c r="OW185" s="1376"/>
      <c r="OX185" s="1376"/>
      <c r="OY185" s="1376"/>
      <c r="OZ185" s="1376"/>
      <c r="PA185" s="1376"/>
      <c r="PB185" s="1376"/>
      <c r="PC185" s="1376"/>
      <c r="PD185" s="1376"/>
      <c r="PU185" s="1376"/>
      <c r="PV185" s="1376"/>
      <c r="PW185" s="1376"/>
      <c r="PX185" s="1376"/>
      <c r="PY185" s="1376"/>
      <c r="PZ185" s="1376"/>
      <c r="QA185" s="1376"/>
      <c r="QB185" s="1376"/>
      <c r="QC185" s="1376"/>
      <c r="QD185" s="1376"/>
      <c r="QE185" s="1376"/>
      <c r="QF185" s="1376"/>
      <c r="QG185" s="1376"/>
      <c r="QH185" s="1376"/>
      <c r="QI185" s="1376"/>
      <c r="QJ185" s="1376"/>
      <c r="QK185" s="1376"/>
      <c r="QL185" s="1376"/>
      <c r="QM185" s="1376"/>
      <c r="QN185" s="1376"/>
      <c r="QO185" s="1376"/>
      <c r="QP185" s="1376"/>
      <c r="RW185" s="1376"/>
      <c r="RX185" s="1376"/>
      <c r="RY185" s="1376"/>
      <c r="RZ185" s="1376"/>
      <c r="SA185" s="1376"/>
      <c r="SB185" s="1376"/>
      <c r="SC185" s="1376"/>
      <c r="SD185" s="1376"/>
      <c r="SE185" s="1376"/>
      <c r="SF185" s="1376"/>
      <c r="SG185" s="1376"/>
      <c r="SH185" s="1376"/>
      <c r="SI185" s="1376"/>
      <c r="SJ185" s="1376"/>
      <c r="SK185" s="1376"/>
      <c r="SL185" s="1376"/>
      <c r="SM185" s="1376"/>
      <c r="SN185" s="1376"/>
      <c r="SO185" s="1376"/>
      <c r="SP185" s="1376"/>
      <c r="SQ185" s="1376"/>
      <c r="SR185" s="1376"/>
      <c r="TY185" s="1376"/>
      <c r="TZ185" s="1376"/>
      <c r="UA185" s="1376"/>
      <c r="UB185" s="1376"/>
      <c r="UC185" s="1376"/>
      <c r="UD185" s="1376"/>
      <c r="UE185" s="1376"/>
      <c r="UF185" s="1376"/>
      <c r="UG185" s="1376"/>
      <c r="UH185" s="1376"/>
      <c r="UI185" s="1376"/>
      <c r="UJ185" s="1376"/>
      <c r="UK185" s="1376"/>
      <c r="UL185" s="1376"/>
      <c r="UM185" s="1376"/>
      <c r="UN185" s="1376"/>
      <c r="UO185" s="1376"/>
      <c r="UP185" s="1376"/>
      <c r="UQ185" s="1376"/>
      <c r="UR185" s="1376"/>
      <c r="US185" s="1376"/>
      <c r="UT185" s="1376"/>
      <c r="WA185" s="1376"/>
      <c r="WB185" s="1376"/>
      <c r="WC185" s="1376"/>
      <c r="WD185" s="1376"/>
      <c r="WE185" s="1376"/>
      <c r="WF185" s="1376"/>
      <c r="WG185" s="1376"/>
      <c r="WH185" s="1376"/>
      <c r="WI185" s="1376"/>
      <c r="WJ185" s="1376"/>
      <c r="WK185" s="1376"/>
      <c r="WL185" s="1376"/>
      <c r="WM185" s="1376"/>
      <c r="WN185" s="1376"/>
      <c r="WO185" s="1376"/>
      <c r="WP185" s="1376"/>
      <c r="WQ185" s="1376"/>
      <c r="WR185" s="1376"/>
      <c r="WS185" s="1376"/>
      <c r="WT185" s="1376"/>
      <c r="WU185" s="1376"/>
      <c r="WV185" s="1376"/>
      <c r="YC185" s="1376"/>
      <c r="YD185" s="1376"/>
      <c r="YE185" s="1376"/>
      <c r="YF185" s="1376"/>
      <c r="YG185" s="1376"/>
      <c r="YH185" s="1376"/>
      <c r="YI185" s="1376"/>
      <c r="YJ185" s="1376"/>
      <c r="YK185" s="1376"/>
      <c r="YL185" s="1376"/>
      <c r="YM185" s="1376"/>
      <c r="YN185" s="1376"/>
      <c r="YO185" s="1376"/>
      <c r="YP185" s="1376"/>
      <c r="YQ185" s="1376"/>
      <c r="YR185" s="1376"/>
      <c r="YS185" s="1376"/>
      <c r="YT185" s="1376"/>
      <c r="YU185" s="1376"/>
      <c r="YV185" s="1376"/>
      <c r="YW185" s="1376"/>
      <c r="YX185" s="1376"/>
      <c r="AAE185" s="1376"/>
      <c r="AAF185" s="1376"/>
      <c r="AAG185" s="1376"/>
      <c r="AAH185" s="1376"/>
      <c r="AAI185" s="1376"/>
      <c r="AAJ185" s="1376"/>
      <c r="AAK185" s="1376"/>
      <c r="AAL185" s="1376"/>
      <c r="AAM185" s="1376"/>
      <c r="AAN185" s="1376"/>
      <c r="AAO185" s="1376"/>
      <c r="AAP185" s="1376"/>
      <c r="AAQ185" s="1376"/>
      <c r="AAR185" s="1376"/>
      <c r="AAS185" s="1376"/>
      <c r="AAT185" s="1376"/>
      <c r="AAU185" s="1376"/>
      <c r="AAV185" s="1376"/>
      <c r="AAW185" s="1376"/>
      <c r="AAX185" s="1376"/>
      <c r="AAY185" s="1376"/>
      <c r="AAZ185" s="1376"/>
      <c r="ACG185" s="1376"/>
      <c r="ACH185" s="1376"/>
      <c r="ACI185" s="1376"/>
      <c r="ACJ185" s="1376"/>
      <c r="ACK185" s="1376"/>
      <c r="ACL185" s="1376"/>
      <c r="ACM185" s="1376"/>
      <c r="ACN185" s="1376"/>
      <c r="ACO185" s="1376"/>
      <c r="ACP185" s="1376"/>
      <c r="ACQ185" s="1376"/>
      <c r="ACR185" s="1376"/>
      <c r="ACS185" s="1376"/>
      <c r="ACT185" s="1376"/>
      <c r="ACU185" s="1376"/>
      <c r="ACV185" s="1376"/>
      <c r="ACW185" s="1376"/>
      <c r="ACX185" s="1376"/>
      <c r="ACY185" s="1376"/>
      <c r="ACZ185" s="1376"/>
      <c r="ADA185" s="1376"/>
      <c r="ADB185" s="1376"/>
      <c r="AEI185" s="1376"/>
      <c r="AEJ185" s="1376"/>
      <c r="AEK185" s="1376"/>
      <c r="AEL185" s="1376"/>
      <c r="AEM185" s="1376"/>
      <c r="AEN185" s="1376"/>
      <c r="AEO185" s="1376"/>
      <c r="AEP185" s="1376"/>
      <c r="AEQ185" s="1376"/>
      <c r="AER185" s="1376"/>
      <c r="AES185" s="1376"/>
      <c r="AET185" s="1376"/>
      <c r="AEU185" s="1376"/>
      <c r="AEV185" s="1376"/>
      <c r="AEW185" s="1376"/>
      <c r="AEX185" s="1376"/>
      <c r="AEY185" s="1376"/>
      <c r="AEZ185" s="1376"/>
      <c r="AFA185" s="1376"/>
      <c r="AFB185" s="1376"/>
      <c r="AFC185" s="1376"/>
      <c r="AFD185" s="1376"/>
      <c r="AGK185" s="1376"/>
      <c r="AGL185" s="1376"/>
      <c r="AGM185" s="1376"/>
      <c r="AGN185" s="1376"/>
      <c r="AGO185" s="1376"/>
      <c r="AGP185" s="1376"/>
      <c r="AGQ185" s="1376"/>
      <c r="AGR185" s="1376"/>
      <c r="AGS185" s="1376"/>
      <c r="AGT185" s="1376"/>
      <c r="AGU185" s="1376"/>
      <c r="AGV185" s="1376"/>
      <c r="AGW185" s="1376"/>
      <c r="AGX185" s="1376"/>
      <c r="AGY185" s="1376"/>
      <c r="AGZ185" s="1376"/>
      <c r="AHA185" s="1376"/>
      <c r="AHB185" s="1376"/>
      <c r="AHC185" s="1376"/>
      <c r="AHD185" s="1376"/>
      <c r="AHE185" s="1376"/>
      <c r="AHF185" s="1376"/>
      <c r="AIM185" s="1376"/>
      <c r="AIN185" s="1376"/>
      <c r="AIO185" s="1376"/>
      <c r="AIP185" s="1376"/>
      <c r="AIQ185" s="1376"/>
      <c r="AIR185" s="1376"/>
      <c r="AIS185" s="1376"/>
      <c r="AIT185" s="1376"/>
      <c r="AIU185" s="1376"/>
      <c r="AIV185" s="1376"/>
      <c r="AIW185" s="1376"/>
      <c r="AIX185" s="1376"/>
      <c r="AIY185" s="1376"/>
      <c r="AIZ185" s="1376"/>
      <c r="AJA185" s="1376"/>
      <c r="AJB185" s="1376"/>
      <c r="AJC185" s="1376"/>
      <c r="AJD185" s="1376"/>
      <c r="AJE185" s="1376"/>
      <c r="AJF185" s="1376"/>
      <c r="AJG185" s="1376"/>
      <c r="AJH185" s="1376"/>
      <c r="AKO185" s="1376"/>
      <c r="AKP185" s="1376"/>
      <c r="AKQ185" s="1376"/>
      <c r="AKR185" s="1376"/>
      <c r="AKS185" s="1376"/>
      <c r="AKT185" s="1376"/>
      <c r="AKU185" s="1376"/>
      <c r="AKV185" s="1376"/>
      <c r="AKW185" s="1376"/>
      <c r="AKX185" s="1376"/>
      <c r="AKY185" s="1376"/>
      <c r="AKZ185" s="1376"/>
      <c r="ALA185" s="1376"/>
      <c r="ALB185" s="1376"/>
      <c r="ALC185" s="1376"/>
      <c r="ALD185" s="1376"/>
      <c r="ALE185" s="1376"/>
      <c r="ALF185" s="1376"/>
      <c r="ALG185" s="1376"/>
      <c r="ALH185" s="1376"/>
      <c r="ALI185" s="1376"/>
      <c r="ALJ185" s="1376"/>
      <c r="AMQ185" s="1376"/>
      <c r="AMR185" s="1376"/>
      <c r="AMS185" s="1376"/>
      <c r="AMT185" s="1376"/>
      <c r="AMU185" s="1376"/>
      <c r="AMV185" s="1376"/>
      <c r="AMW185" s="1376"/>
      <c r="AMX185" s="1376"/>
      <c r="AMY185" s="1376"/>
      <c r="AMZ185" s="1376"/>
      <c r="ANA185" s="1376"/>
      <c r="ANB185" s="1376"/>
      <c r="ANC185" s="1376"/>
      <c r="AND185" s="1376"/>
      <c r="ANE185" s="1376"/>
      <c r="ANF185" s="1376"/>
      <c r="ANG185" s="1376"/>
      <c r="ANH185" s="1376"/>
      <c r="ANI185" s="1376"/>
      <c r="ANJ185" s="1376"/>
      <c r="ANK185" s="1376"/>
      <c r="ANL185" s="1376"/>
      <c r="AOS185" s="1376"/>
      <c r="AOT185" s="1376"/>
      <c r="AOU185" s="1376"/>
      <c r="AOV185" s="1376"/>
      <c r="AOW185" s="1376"/>
      <c r="AOX185" s="1376"/>
      <c r="AOY185" s="1376"/>
      <c r="AOZ185" s="1376"/>
      <c r="APA185" s="1376"/>
      <c r="APB185" s="1376"/>
      <c r="APC185" s="1376"/>
      <c r="APD185" s="1376"/>
      <c r="APE185" s="1376"/>
      <c r="APF185" s="1376"/>
      <c r="APG185" s="1376"/>
      <c r="APH185" s="1376"/>
      <c r="API185" s="1376"/>
      <c r="APJ185" s="1376"/>
      <c r="APK185" s="1376"/>
      <c r="APL185" s="1376"/>
      <c r="APM185" s="1376"/>
      <c r="APN185" s="1376"/>
      <c r="AQU185" s="1376"/>
      <c r="AQV185" s="1376"/>
      <c r="AQW185" s="1376"/>
      <c r="AQX185" s="1376"/>
      <c r="AQY185" s="1376"/>
      <c r="AQZ185" s="1376"/>
      <c r="ARA185" s="1376"/>
      <c r="ARB185" s="1376"/>
      <c r="ARC185" s="1376"/>
      <c r="ARD185" s="1376"/>
      <c r="ARE185" s="1376"/>
      <c r="ARF185" s="1376"/>
      <c r="ARG185" s="1376"/>
      <c r="ARH185" s="1376"/>
      <c r="ARI185" s="1376"/>
      <c r="ARJ185" s="1376"/>
      <c r="ARK185" s="1376"/>
      <c r="ARL185" s="1376"/>
      <c r="ARM185" s="1376"/>
      <c r="ARN185" s="1376"/>
      <c r="ARO185" s="1376"/>
      <c r="ARP185" s="1376"/>
      <c r="ASW185" s="1376"/>
      <c r="ASX185" s="1376"/>
      <c r="ASY185" s="1376"/>
      <c r="ASZ185" s="1376"/>
      <c r="ATA185" s="1376"/>
      <c r="ATB185" s="1376"/>
      <c r="ATC185" s="1376"/>
      <c r="ATD185" s="1376"/>
      <c r="ATE185" s="1376"/>
      <c r="ATF185" s="1376"/>
      <c r="ATG185" s="1376"/>
      <c r="ATH185" s="1376"/>
      <c r="ATI185" s="1376"/>
      <c r="ATJ185" s="1376"/>
      <c r="ATK185" s="1376"/>
      <c r="ATL185" s="1376"/>
      <c r="ATM185" s="1376"/>
      <c r="ATN185" s="1376"/>
      <c r="ATO185" s="1376"/>
      <c r="ATP185" s="1376"/>
      <c r="ATQ185" s="1376"/>
      <c r="ATR185" s="1376"/>
      <c r="AUI185" s="1376"/>
      <c r="AUJ185" s="1376"/>
      <c r="AUK185" s="1376"/>
      <c r="AUL185" s="1376"/>
      <c r="AUM185" s="1376"/>
      <c r="AUN185" s="1376"/>
      <c r="AUO185" s="1376"/>
      <c r="AUP185" s="1376"/>
      <c r="AUQ185" s="1376"/>
      <c r="AUR185" s="1376"/>
      <c r="AUS185" s="1376"/>
      <c r="AUT185" s="1376"/>
      <c r="AUU185" s="1376"/>
      <c r="AUV185" s="1376"/>
      <c r="AUW185" s="1376"/>
      <c r="AUX185" s="1376"/>
      <c r="AUY185" s="1376"/>
      <c r="AUZ185" s="1376"/>
      <c r="AVA185" s="1376"/>
      <c r="AVB185" s="1376"/>
      <c r="AVC185" s="1376"/>
      <c r="AVD185" s="1376"/>
      <c r="AZK185" s="1376"/>
      <c r="AZL185" s="1376"/>
      <c r="AZM185" s="1376"/>
      <c r="AZN185" s="1376"/>
      <c r="AZO185" s="1376"/>
      <c r="AZP185" s="1376"/>
      <c r="AZQ185" s="1376"/>
      <c r="AZR185" s="1376"/>
      <c r="AZS185" s="1376"/>
      <c r="AZT185" s="1376"/>
      <c r="AZU185" s="1376"/>
      <c r="AZV185" s="1376"/>
      <c r="AZW185" s="1376"/>
      <c r="AZX185" s="1376"/>
      <c r="AZY185" s="1376"/>
      <c r="AZZ185" s="1376"/>
      <c r="BAA185" s="1376"/>
      <c r="BAB185" s="1376"/>
      <c r="BAC185" s="1376"/>
      <c r="BAD185" s="1376"/>
      <c r="BAE185" s="1376"/>
      <c r="BAF185" s="1376"/>
      <c r="BBM185" s="1376"/>
      <c r="BBN185" s="1376"/>
      <c r="BBO185" s="1376"/>
      <c r="BBP185" s="1376"/>
      <c r="BBQ185" s="1376"/>
      <c r="BBR185" s="1376"/>
      <c r="BBS185" s="1376"/>
      <c r="BBT185" s="1376"/>
      <c r="BBU185" s="1376"/>
      <c r="BBV185" s="1376"/>
      <c r="BBW185" s="1376"/>
      <c r="BBX185" s="1376"/>
      <c r="BBY185" s="1376"/>
      <c r="BBZ185" s="1376"/>
      <c r="BCA185" s="1376"/>
      <c r="BCB185" s="1376"/>
      <c r="BCC185" s="1376"/>
      <c r="BCD185" s="1376"/>
      <c r="BCE185" s="1376"/>
      <c r="BCF185" s="1376"/>
      <c r="BCG185" s="1376"/>
      <c r="BCH185" s="1376"/>
      <c r="BDO185" s="1376"/>
      <c r="BDP185" s="1376"/>
      <c r="BDQ185" s="1376"/>
      <c r="BDR185" s="1376"/>
      <c r="BDS185" s="1376"/>
      <c r="BDT185" s="1376"/>
      <c r="BDU185" s="1376"/>
      <c r="BDV185" s="1376"/>
      <c r="BDW185" s="1376"/>
      <c r="BDX185" s="1376"/>
      <c r="BDY185" s="1376"/>
      <c r="BDZ185" s="1376"/>
      <c r="BEA185" s="1376"/>
      <c r="BEB185" s="1376"/>
      <c r="BEC185" s="1376"/>
      <c r="BED185" s="1376"/>
      <c r="BEE185" s="1376"/>
      <c r="BEF185" s="1376"/>
      <c r="BEG185" s="1376"/>
      <c r="BEH185" s="1376"/>
      <c r="BEI185" s="1376"/>
      <c r="BEJ185" s="1376"/>
      <c r="BFQ185" s="1376"/>
      <c r="BFR185" s="1376"/>
      <c r="BFS185" s="1376"/>
      <c r="BFT185" s="1376"/>
      <c r="BFU185" s="1376"/>
      <c r="BFV185" s="1376"/>
      <c r="BFW185" s="1376"/>
      <c r="BFX185" s="1376"/>
      <c r="BFY185" s="1376"/>
      <c r="BFZ185" s="1376"/>
      <c r="BGA185" s="1376"/>
      <c r="BGB185" s="1376"/>
      <c r="BGC185" s="1376"/>
      <c r="BGD185" s="1376"/>
      <c r="BGE185" s="1376"/>
      <c r="BGF185" s="1376"/>
      <c r="BGG185" s="1376"/>
      <c r="BGH185" s="1376"/>
      <c r="BGI185" s="1376"/>
      <c r="BGJ185" s="1376"/>
      <c r="BGK185" s="1376"/>
      <c r="BGL185" s="1376"/>
      <c r="BHS185" s="1376"/>
      <c r="BHT185" s="1376"/>
      <c r="BHU185" s="1376"/>
      <c r="BHV185" s="1376"/>
      <c r="BHW185" s="1376"/>
      <c r="BHX185" s="1376"/>
      <c r="BHY185" s="1376"/>
      <c r="BHZ185" s="1376"/>
      <c r="BIA185" s="1376"/>
      <c r="BIB185" s="1376"/>
      <c r="BIC185" s="1376"/>
      <c r="BID185" s="1376"/>
      <c r="BIE185" s="1376"/>
      <c r="BIF185" s="1376"/>
      <c r="BIG185" s="1376"/>
      <c r="BIH185" s="1376"/>
      <c r="BII185" s="1376"/>
      <c r="BIJ185" s="1376"/>
      <c r="BIK185" s="1376"/>
      <c r="BIL185" s="1376"/>
      <c r="BIM185" s="1376"/>
      <c r="BIN185" s="1376"/>
      <c r="BJU185" s="1376"/>
      <c r="BJV185" s="1376"/>
      <c r="BJW185" s="1376"/>
      <c r="BJX185" s="1376"/>
      <c r="BJY185" s="1376"/>
      <c r="BJZ185" s="1376"/>
      <c r="BKA185" s="1376"/>
      <c r="BKB185" s="1376"/>
      <c r="BKC185" s="1376"/>
      <c r="BKD185" s="1376"/>
      <c r="BKE185" s="1376"/>
      <c r="BKF185" s="1376"/>
      <c r="BKG185" s="1376"/>
      <c r="BKH185" s="1376"/>
      <c r="BKI185" s="1376"/>
      <c r="BKJ185" s="1376"/>
      <c r="BKK185" s="1376"/>
      <c r="BKL185" s="1376"/>
      <c r="BKM185" s="1376"/>
      <c r="BKN185" s="1376"/>
      <c r="BKO185" s="1376"/>
      <c r="BKP185" s="1376"/>
      <c r="BLW185" s="1376"/>
      <c r="BLX185" s="1376"/>
      <c r="BLY185" s="1376"/>
      <c r="BLZ185" s="1376"/>
      <c r="BMA185" s="1376"/>
      <c r="BMB185" s="1376"/>
      <c r="BMC185" s="1376"/>
      <c r="BMD185" s="1376"/>
      <c r="BME185" s="1376"/>
      <c r="BMF185" s="1376"/>
      <c r="BMG185" s="1376"/>
      <c r="BMH185" s="1376"/>
      <c r="BMI185" s="1376"/>
      <c r="BMJ185" s="1376"/>
      <c r="BMK185" s="1376"/>
      <c r="BML185" s="1376"/>
      <c r="BMM185" s="1376"/>
      <c r="BMN185" s="1376"/>
      <c r="BMO185" s="1376"/>
      <c r="BMP185" s="1376"/>
      <c r="BMQ185" s="1376"/>
      <c r="BMR185" s="1376"/>
      <c r="BNY185" s="1376"/>
      <c r="BNZ185" s="1376"/>
      <c r="BOA185" s="1376"/>
      <c r="BOB185" s="1376"/>
      <c r="BOC185" s="1376"/>
      <c r="BOD185" s="1376"/>
      <c r="BOE185" s="1376"/>
      <c r="BOF185" s="1376"/>
      <c r="BOG185" s="1376"/>
      <c r="BOH185" s="1376"/>
      <c r="BOI185" s="1376"/>
      <c r="BOJ185" s="1376"/>
      <c r="BOK185" s="1376"/>
      <c r="BOL185" s="1376"/>
      <c r="BOM185" s="1376"/>
      <c r="BON185" s="1376"/>
      <c r="BOO185" s="1376"/>
      <c r="BOP185" s="1376"/>
      <c r="BOQ185" s="1376"/>
      <c r="BOR185" s="1376"/>
      <c r="BOS185" s="1376"/>
      <c r="BOT185" s="1376"/>
      <c r="BQA185" s="1376"/>
      <c r="BQB185" s="1376"/>
      <c r="BQC185" s="1376"/>
      <c r="BQD185" s="1376"/>
      <c r="BQE185" s="1376"/>
      <c r="BQF185" s="1376"/>
      <c r="BQG185" s="1376"/>
      <c r="BQH185" s="1376"/>
      <c r="BQI185" s="1376"/>
      <c r="BQJ185" s="1376"/>
      <c r="BQK185" s="1376"/>
      <c r="BQL185" s="1376"/>
      <c r="BQM185" s="1376"/>
      <c r="BQN185" s="1376"/>
      <c r="BQO185" s="1376"/>
      <c r="BQP185" s="1376"/>
      <c r="BQQ185" s="1376"/>
      <c r="BQR185" s="1376"/>
      <c r="BQS185" s="1376"/>
      <c r="BQT185" s="1376"/>
      <c r="BQU185" s="1376"/>
      <c r="BQV185" s="1376"/>
      <c r="BSC185" s="1376"/>
      <c r="BSD185" s="1376"/>
      <c r="BSE185" s="1376"/>
      <c r="BSF185" s="1376"/>
      <c r="BSG185" s="1376"/>
      <c r="BSH185" s="1376"/>
      <c r="BSI185" s="1376"/>
      <c r="BSJ185" s="1376"/>
      <c r="BSK185" s="1376"/>
      <c r="BSL185" s="1376"/>
      <c r="BSM185" s="1376"/>
      <c r="BSN185" s="1376"/>
      <c r="BSO185" s="1376"/>
      <c r="BSP185" s="1376"/>
      <c r="BSQ185" s="1376"/>
      <c r="BSR185" s="1376"/>
      <c r="BSS185" s="1376"/>
      <c r="BST185" s="1376"/>
      <c r="BSU185" s="1376"/>
      <c r="BSV185" s="1376"/>
      <c r="BSW185" s="1376"/>
      <c r="BSX185" s="1376"/>
      <c r="BUE185" s="1376"/>
      <c r="BUF185" s="1376"/>
      <c r="BUG185" s="1376"/>
      <c r="BUH185" s="1376"/>
      <c r="BUI185" s="1376"/>
      <c r="BUJ185" s="1376"/>
      <c r="BUK185" s="1376"/>
      <c r="BUL185" s="1376"/>
      <c r="BUM185" s="1376"/>
      <c r="BUN185" s="1376"/>
      <c r="BUO185" s="1376"/>
      <c r="BUP185" s="1376"/>
      <c r="BUQ185" s="1376"/>
      <c r="BUR185" s="1376"/>
      <c r="BUS185" s="1376"/>
      <c r="BUT185" s="1376"/>
      <c r="BUU185" s="1376"/>
      <c r="BUV185" s="1376"/>
      <c r="BUW185" s="1376"/>
      <c r="BUX185" s="1376"/>
      <c r="BUY185" s="1376"/>
      <c r="BUZ185" s="1376"/>
      <c r="BWG185" s="1376"/>
      <c r="BWH185" s="1376"/>
      <c r="BWI185" s="1376"/>
      <c r="BWJ185" s="1376"/>
      <c r="BWK185" s="1376"/>
      <c r="BWL185" s="1376"/>
      <c r="BWM185" s="1376"/>
      <c r="BWN185" s="1376"/>
      <c r="BWO185" s="1376"/>
      <c r="BWP185" s="1376"/>
      <c r="BWQ185" s="1376"/>
      <c r="BWR185" s="1376"/>
      <c r="BWS185" s="1376"/>
      <c r="BWT185" s="1376"/>
      <c r="BWU185" s="1376"/>
      <c r="BWV185" s="1376"/>
      <c r="BWW185" s="1376"/>
      <c r="BWX185" s="1376"/>
      <c r="BWY185" s="1376"/>
      <c r="BWZ185" s="1376"/>
      <c r="BXA185" s="1376"/>
      <c r="BXB185" s="1376"/>
      <c r="BYI185" s="1376"/>
      <c r="BYJ185" s="1376"/>
      <c r="BYK185" s="1376"/>
      <c r="BYL185" s="1376"/>
      <c r="BYM185" s="1376"/>
      <c r="BYN185" s="1376"/>
      <c r="BYO185" s="1376"/>
      <c r="BYP185" s="1376"/>
      <c r="BYQ185" s="1376"/>
      <c r="BYR185" s="1376"/>
      <c r="BYS185" s="1376"/>
      <c r="BYT185" s="1376"/>
      <c r="BYU185" s="1376"/>
      <c r="BYV185" s="1376"/>
      <c r="BYW185" s="1376"/>
      <c r="BYX185" s="1376"/>
      <c r="BYY185" s="1376"/>
      <c r="BYZ185" s="1376"/>
      <c r="BZA185" s="1376"/>
      <c r="BZB185" s="1376"/>
      <c r="BZC185" s="1376"/>
      <c r="BZD185" s="1376"/>
      <c r="CAK185" s="1376"/>
      <c r="CAL185" s="1376"/>
      <c r="CAM185" s="1376"/>
      <c r="CAN185" s="1376"/>
      <c r="CAO185" s="1376"/>
      <c r="CAP185" s="1376"/>
      <c r="CAQ185" s="1376"/>
      <c r="CAR185" s="1376"/>
      <c r="CAS185" s="1376"/>
      <c r="CAT185" s="1376"/>
      <c r="CAU185" s="1376"/>
      <c r="CAV185" s="1376"/>
      <c r="CAW185" s="1376"/>
      <c r="CAX185" s="1376"/>
      <c r="CAY185" s="1376"/>
      <c r="CAZ185" s="1376"/>
      <c r="CBA185" s="1376"/>
      <c r="CBB185" s="1376"/>
      <c r="CBC185" s="1376"/>
      <c r="CBD185" s="1376"/>
      <c r="CBE185" s="1376"/>
      <c r="CBF185" s="1376"/>
      <c r="CCM185" s="1376"/>
      <c r="CCN185" s="1376"/>
      <c r="CCO185" s="1376"/>
      <c r="CCP185" s="1376"/>
      <c r="CCQ185" s="1376"/>
      <c r="CCR185" s="1376"/>
      <c r="CCS185" s="1376"/>
      <c r="CCT185" s="1376"/>
      <c r="CCU185" s="1376"/>
      <c r="CCV185" s="1376"/>
      <c r="CCW185" s="1376"/>
      <c r="CCX185" s="1376"/>
      <c r="CCY185" s="1376"/>
      <c r="CCZ185" s="1376"/>
      <c r="CDA185" s="1376"/>
      <c r="CDB185" s="1376"/>
      <c r="CDC185" s="1376"/>
      <c r="CDD185" s="1376"/>
      <c r="CDE185" s="1376"/>
      <c r="CDF185" s="1376"/>
      <c r="CDG185" s="1376"/>
      <c r="CDH185" s="1376"/>
      <c r="CEO185" s="1376"/>
      <c r="CEP185" s="1376"/>
      <c r="CEQ185" s="1376"/>
      <c r="CER185" s="1376"/>
      <c r="CES185" s="1376"/>
      <c r="CET185" s="1376"/>
      <c r="CEU185" s="1376"/>
      <c r="CEV185" s="1376"/>
      <c r="CEW185" s="1376"/>
      <c r="CEX185" s="1376"/>
      <c r="CEY185" s="1376"/>
      <c r="CEZ185" s="1376"/>
      <c r="CFA185" s="1376"/>
      <c r="CFB185" s="1376"/>
      <c r="CFC185" s="1376"/>
      <c r="CFD185" s="1376"/>
      <c r="CFE185" s="1376"/>
      <c r="CFF185" s="1376"/>
      <c r="CFG185" s="1376"/>
      <c r="CFH185" s="1376"/>
      <c r="CFI185" s="1376"/>
      <c r="CFJ185" s="1376"/>
      <c r="CGQ185" s="1376"/>
      <c r="CGR185" s="1376"/>
      <c r="CGS185" s="1376"/>
      <c r="CGT185" s="1376"/>
      <c r="CGU185" s="1376"/>
      <c r="CGV185" s="1376"/>
      <c r="CGW185" s="1376"/>
      <c r="CGX185" s="1376"/>
      <c r="CGY185" s="1376"/>
      <c r="CGZ185" s="1376"/>
      <c r="CHA185" s="1376"/>
      <c r="CHB185" s="1376"/>
      <c r="CHC185" s="1376"/>
      <c r="CHD185" s="1376"/>
      <c r="CHE185" s="1376"/>
      <c r="CHF185" s="1376"/>
      <c r="CHG185" s="1376"/>
      <c r="CHH185" s="1376"/>
      <c r="CHI185" s="1376"/>
      <c r="CHJ185" s="1376"/>
      <c r="CHK185" s="1376"/>
      <c r="CHL185" s="1376"/>
      <c r="CIS185" s="1376"/>
      <c r="CIT185" s="1376"/>
      <c r="CIU185" s="1376"/>
      <c r="CIV185" s="1376"/>
      <c r="CIW185" s="1376"/>
      <c r="CIX185" s="1376"/>
      <c r="CIY185" s="1376"/>
      <c r="CIZ185" s="1376"/>
      <c r="CJA185" s="1376"/>
      <c r="CJB185" s="1376"/>
      <c r="CJC185" s="1376"/>
      <c r="CJD185" s="1376"/>
      <c r="CJE185" s="1376"/>
      <c r="CJF185" s="1376"/>
      <c r="CJG185" s="1376"/>
      <c r="CJH185" s="1376"/>
      <c r="CJI185" s="1376"/>
      <c r="CJJ185" s="1376"/>
      <c r="CJK185" s="1376"/>
      <c r="CJL185" s="1376"/>
      <c r="CJM185" s="1376"/>
      <c r="CJN185" s="1376"/>
      <c r="CKU185" s="1376"/>
      <c r="CKV185" s="1376"/>
      <c r="CKW185" s="1376"/>
      <c r="CKX185" s="1376"/>
      <c r="CKY185" s="1376"/>
      <c r="CKZ185" s="1376"/>
      <c r="CLA185" s="1376"/>
      <c r="CLB185" s="1376"/>
      <c r="CLC185" s="1376"/>
      <c r="CLD185" s="1376"/>
      <c r="CLE185" s="1376"/>
      <c r="CLF185" s="1376"/>
      <c r="CLG185" s="1376"/>
      <c r="CLH185" s="1376"/>
      <c r="CLI185" s="1376"/>
      <c r="CLJ185" s="1376"/>
      <c r="CLK185" s="1376"/>
      <c r="CLL185" s="1376"/>
      <c r="CLM185" s="1376"/>
      <c r="CLN185" s="1376"/>
      <c r="CLO185" s="1376"/>
      <c r="CLP185" s="1376"/>
      <c r="CMW185" s="1376"/>
      <c r="CMX185" s="1376"/>
      <c r="CMY185" s="1376"/>
      <c r="CMZ185" s="1376"/>
      <c r="CNA185" s="1376"/>
      <c r="CNB185" s="1376"/>
      <c r="CNC185" s="1376"/>
      <c r="CND185" s="1376"/>
      <c r="CNE185" s="1376"/>
      <c r="CNF185" s="1376"/>
      <c r="CNG185" s="1376"/>
      <c r="CNH185" s="1376"/>
      <c r="CNI185" s="1376"/>
      <c r="CNJ185" s="1376"/>
      <c r="CNK185" s="1376"/>
      <c r="CNL185" s="1376"/>
      <c r="CNM185" s="1376"/>
      <c r="CNN185" s="1376"/>
      <c r="CNO185" s="1376"/>
      <c r="CNP185" s="1376"/>
      <c r="CNQ185" s="1376"/>
      <c r="CNR185" s="1376"/>
      <c r="COY185" s="1376"/>
      <c r="COZ185" s="1376"/>
      <c r="CPA185" s="1376"/>
      <c r="CPB185" s="1376"/>
      <c r="CPC185" s="1376"/>
      <c r="CPD185" s="1376"/>
      <c r="CPE185" s="1376"/>
      <c r="CPF185" s="1376"/>
      <c r="CPG185" s="1376"/>
      <c r="CPH185" s="1376"/>
      <c r="CPI185" s="1376"/>
      <c r="CPJ185" s="1376"/>
      <c r="CPK185" s="1376"/>
      <c r="CPL185" s="1376"/>
      <c r="CPM185" s="1376"/>
      <c r="CPN185" s="1376"/>
      <c r="CPO185" s="1376"/>
      <c r="CPP185" s="1376"/>
      <c r="CPQ185" s="1376"/>
      <c r="CPR185" s="1376"/>
      <c r="CPS185" s="1376"/>
      <c r="CPT185" s="1376"/>
      <c r="CRA185" s="1376"/>
      <c r="CRB185" s="1376"/>
      <c r="CRC185" s="1376"/>
      <c r="CRD185" s="1376"/>
      <c r="CRE185" s="1376"/>
      <c r="CRF185" s="1376"/>
      <c r="CRG185" s="1376"/>
      <c r="CRH185" s="1376"/>
      <c r="CRI185" s="1376"/>
      <c r="CRJ185" s="1376"/>
      <c r="CRK185" s="1376"/>
      <c r="CRL185" s="1376"/>
      <c r="CRM185" s="1376"/>
      <c r="CRN185" s="1376"/>
      <c r="CRO185" s="1376"/>
      <c r="CRP185" s="1376"/>
      <c r="CRQ185" s="1376"/>
      <c r="CRR185" s="1376"/>
      <c r="CRS185" s="1376"/>
      <c r="CRT185" s="1376"/>
      <c r="CRU185" s="1376"/>
      <c r="CRV185" s="1376"/>
      <c r="CTC185" s="1376"/>
      <c r="CTD185" s="1376"/>
      <c r="CTE185" s="1376"/>
      <c r="CTF185" s="1376"/>
      <c r="CTG185" s="1376"/>
      <c r="CTH185" s="1376"/>
      <c r="CTI185" s="1376"/>
      <c r="CTJ185" s="1376"/>
      <c r="CTK185" s="1376"/>
      <c r="CTL185" s="1376"/>
      <c r="CTM185" s="1376"/>
      <c r="CTN185" s="1376"/>
      <c r="CTO185" s="1376"/>
      <c r="CTP185" s="1376"/>
      <c r="CTQ185" s="1376"/>
      <c r="CTR185" s="1376"/>
      <c r="CTS185" s="1376"/>
      <c r="CTT185" s="1376"/>
      <c r="CTU185" s="1376"/>
      <c r="CTV185" s="1376"/>
      <c r="CTW185" s="1376"/>
      <c r="CTX185" s="1376"/>
      <c r="CWK185" s="1376"/>
      <c r="CWL185" s="1376"/>
      <c r="CWM185" s="1376"/>
      <c r="CWN185" s="1376"/>
      <c r="CWO185" s="1376"/>
      <c r="CWP185" s="1376"/>
      <c r="CWQ185" s="1376"/>
      <c r="CWR185" s="1376"/>
      <c r="CWS185" s="1376"/>
      <c r="CWT185" s="1376"/>
      <c r="CWU185" s="1376"/>
      <c r="CWV185" s="1376"/>
      <c r="CWW185" s="1376"/>
      <c r="CWX185" s="1376"/>
      <c r="CWY185" s="1376"/>
      <c r="CWZ185" s="1376"/>
      <c r="CXA185" s="1376"/>
      <c r="CXB185" s="1376"/>
      <c r="CXC185" s="1376"/>
      <c r="CXD185" s="1376"/>
      <c r="CXE185" s="1376"/>
      <c r="CXF185" s="1376"/>
      <c r="DAI185" s="1376"/>
      <c r="DAJ185" s="1376"/>
      <c r="DAK185" s="1376"/>
      <c r="DAL185" s="1376"/>
      <c r="DAM185" s="1376"/>
      <c r="DAN185" s="1376"/>
      <c r="DAO185" s="1376"/>
      <c r="DAP185" s="1376"/>
      <c r="DAQ185" s="1376"/>
      <c r="DAR185" s="1376"/>
      <c r="DAS185" s="1376"/>
      <c r="DAT185" s="1376"/>
      <c r="DAU185" s="1376"/>
      <c r="DAV185" s="1376"/>
      <c r="DAW185" s="1376"/>
      <c r="DAX185" s="1376"/>
      <c r="DAY185" s="1376"/>
      <c r="DAZ185" s="1376"/>
      <c r="DBA185" s="1376"/>
      <c r="DBB185" s="1376"/>
      <c r="DBC185" s="1376"/>
      <c r="DBD185" s="1376"/>
      <c r="DDQ185" s="1376"/>
      <c r="DDR185" s="1376"/>
      <c r="DDS185" s="1376"/>
      <c r="DDT185" s="1376"/>
      <c r="DDU185" s="1376"/>
      <c r="DDV185" s="1376"/>
      <c r="DDW185" s="1376"/>
      <c r="DDX185" s="1376"/>
      <c r="DDY185" s="1376"/>
      <c r="DDZ185" s="1376"/>
      <c r="DEA185" s="1376"/>
      <c r="DEB185" s="1376"/>
      <c r="DEC185" s="1376"/>
      <c r="DED185" s="1376"/>
      <c r="DEE185" s="1376"/>
      <c r="DEF185" s="1376"/>
      <c r="DEG185" s="1376"/>
      <c r="DEH185" s="1376"/>
      <c r="DEI185" s="1376"/>
      <c r="DEJ185" s="1376"/>
      <c r="DEK185" s="1376"/>
      <c r="DEL185" s="1376"/>
      <c r="DGY185" s="1376"/>
      <c r="DGZ185" s="1376"/>
      <c r="DHA185" s="1376"/>
      <c r="DHB185" s="1376"/>
      <c r="DHC185" s="1376"/>
      <c r="DHD185" s="1376"/>
      <c r="DHE185" s="1376"/>
      <c r="DHF185" s="1376"/>
      <c r="DHG185" s="1376"/>
      <c r="DHH185" s="1376"/>
      <c r="DHI185" s="1376"/>
      <c r="DHJ185" s="1376"/>
      <c r="DHK185" s="1376"/>
      <c r="DHL185" s="1376"/>
      <c r="DHM185" s="1376"/>
      <c r="DHN185" s="1376"/>
      <c r="DHO185" s="1376"/>
      <c r="DHP185" s="1376"/>
      <c r="DHQ185" s="1376"/>
      <c r="DHR185" s="1376"/>
      <c r="DHS185" s="1376"/>
      <c r="DHT185" s="1376"/>
      <c r="DKG185" s="1376"/>
      <c r="DKH185" s="1376"/>
      <c r="DKI185" s="1376"/>
      <c r="DKJ185" s="1376"/>
      <c r="DKK185" s="1376"/>
      <c r="DKL185" s="1376"/>
      <c r="DKM185" s="1376"/>
      <c r="DKN185" s="1376"/>
      <c r="DKO185" s="1376"/>
      <c r="DKP185" s="1376"/>
      <c r="DKQ185" s="1376"/>
      <c r="DKR185" s="1376"/>
      <c r="DKS185" s="1376"/>
      <c r="DKT185" s="1376"/>
      <c r="DKU185" s="1376"/>
      <c r="DKV185" s="1376"/>
      <c r="DKW185" s="1376"/>
      <c r="DKX185" s="1376"/>
      <c r="DKY185" s="1376"/>
      <c r="DKZ185" s="1376"/>
      <c r="DLA185" s="1376"/>
      <c r="DLB185" s="1376"/>
      <c r="DNO185" s="1376"/>
      <c r="DNP185" s="1376"/>
      <c r="DNQ185" s="1376"/>
      <c r="DNR185" s="1376"/>
      <c r="DNS185" s="1376"/>
      <c r="DNT185" s="1376"/>
      <c r="DNU185" s="1376"/>
      <c r="DNV185" s="1376"/>
      <c r="DNW185" s="1376"/>
      <c r="DNX185" s="1376"/>
      <c r="DNY185" s="1376"/>
      <c r="DNZ185" s="1376"/>
      <c r="DOA185" s="1376"/>
      <c r="DOB185" s="1376"/>
      <c r="DOC185" s="1376"/>
      <c r="DOD185" s="1376"/>
      <c r="DOE185" s="1376"/>
      <c r="DOF185" s="1376"/>
      <c r="DOG185" s="1376"/>
      <c r="DOH185" s="1376"/>
      <c r="DOI185" s="1376"/>
      <c r="DOJ185" s="1376"/>
      <c r="DRM185" s="1376"/>
      <c r="DRN185" s="1376"/>
      <c r="DRO185" s="1376"/>
      <c r="DRP185" s="1376"/>
      <c r="DRQ185" s="1376"/>
      <c r="DRR185" s="1376"/>
      <c r="DRS185" s="1376"/>
      <c r="DRT185" s="1376"/>
      <c r="DRU185" s="1376"/>
      <c r="DRV185" s="1376"/>
      <c r="DRW185" s="1376"/>
      <c r="DRX185" s="1376"/>
      <c r="DRY185" s="1376"/>
      <c r="DRZ185" s="1376"/>
      <c r="DSA185" s="1376"/>
      <c r="DSB185" s="1376"/>
      <c r="DSC185" s="1376"/>
      <c r="DSD185" s="1376"/>
      <c r="DSE185" s="1376"/>
      <c r="DSF185" s="1376"/>
      <c r="DSG185" s="1376"/>
      <c r="DSH185" s="1376"/>
      <c r="DYH185" s="1378"/>
      <c r="DYI185" s="1378"/>
      <c r="DYJ185" s="1378"/>
      <c r="DYK185" s="1378"/>
      <c r="DYL185" s="1378"/>
      <c r="DYM185" s="1378"/>
      <c r="DYN185" s="1378"/>
      <c r="DYO185" s="1378"/>
      <c r="DYP185" s="1378"/>
      <c r="DYQ185" s="1378"/>
      <c r="DYS185" s="1380"/>
      <c r="DYT185" s="1380"/>
      <c r="DYU185" s="1380"/>
      <c r="DYV185" s="1380"/>
      <c r="DYW185" s="1380"/>
      <c r="DYX185" s="1380"/>
      <c r="DYY185" s="1380"/>
      <c r="DYZ185" s="1380"/>
      <c r="DZA185" s="1380"/>
      <c r="DZB185" s="1380"/>
      <c r="DZC185" s="1380"/>
      <c r="ECF185" s="1378"/>
      <c r="ECG185" s="1378"/>
      <c r="ECH185" s="1378"/>
      <c r="ECI185" s="1378"/>
      <c r="ECJ185" s="1378"/>
      <c r="ECK185" s="1378"/>
      <c r="ECL185" s="1378"/>
      <c r="ECM185" s="1378"/>
      <c r="ECN185" s="1378"/>
      <c r="ECO185" s="1378"/>
      <c r="ECQ185" s="1380"/>
      <c r="ECR185" s="1380"/>
      <c r="ECS185" s="1380"/>
      <c r="ECT185" s="1380"/>
      <c r="ECU185" s="1380"/>
      <c r="ECV185" s="1380"/>
      <c r="ECW185" s="1380"/>
      <c r="ECX185" s="1380"/>
      <c r="ECY185" s="1380"/>
      <c r="ECZ185" s="1380"/>
      <c r="EDA185" s="1380"/>
      <c r="EDR185" s="1019"/>
      <c r="EDS185" s="1019"/>
      <c r="EDT185" s="1019"/>
      <c r="EDU185" s="1019"/>
      <c r="EDV185" s="1019"/>
      <c r="EDW185" s="1019"/>
      <c r="EDX185" s="1019"/>
      <c r="EDY185" s="1019"/>
      <c r="EDZ185" s="1019"/>
      <c r="EEA185" s="1019"/>
      <c r="EEB185" s="1019"/>
      <c r="EEC185" s="1019"/>
      <c r="EED185" s="1019"/>
      <c r="EEE185" s="1019"/>
      <c r="EEF185" s="1019"/>
      <c r="EEG185" s="1019"/>
      <c r="EEH185" s="1019"/>
      <c r="EEI185" s="1019"/>
      <c r="EEJ185" s="1019"/>
      <c r="EEK185" s="1019"/>
      <c r="EEL185" s="1019"/>
      <c r="EEM185" s="1019"/>
      <c r="EEN185" s="1019"/>
      <c r="EEO185" s="1019"/>
      <c r="EEP185" s="1019"/>
      <c r="EEQ185" s="1019"/>
      <c r="EER185" s="1019"/>
      <c r="EES185" s="1019"/>
      <c r="EET185" s="1019"/>
      <c r="EEU185" s="1019"/>
      <c r="EEV185" s="1019"/>
      <c r="EEW185" s="1019"/>
      <c r="EEX185" s="1019"/>
      <c r="EEY185" s="1019"/>
      <c r="EEZ185" s="1019"/>
      <c r="EFA185" s="1019"/>
      <c r="EFB185" s="1019"/>
      <c r="EFC185" s="1019"/>
      <c r="EFD185" s="1019"/>
      <c r="EFE185" s="1019"/>
      <c r="EFF185" s="1019"/>
      <c r="EFG185" s="1019"/>
      <c r="EFH185" s="1019"/>
      <c r="EFI185" s="1019"/>
      <c r="EHX185" s="1378"/>
      <c r="EHY185" s="1378"/>
      <c r="EHZ185" s="1378"/>
      <c r="EIA185" s="1378"/>
      <c r="EIB185" s="1378"/>
      <c r="EIC185" s="1378"/>
      <c r="EID185" s="1378"/>
      <c r="EIE185" s="1378"/>
      <c r="EIF185" s="1378"/>
      <c r="EIG185" s="1378"/>
      <c r="EII185" s="1380"/>
      <c r="EIJ185" s="1380"/>
      <c r="EIK185" s="1380"/>
      <c r="EIL185" s="1380"/>
      <c r="EIM185" s="1380"/>
      <c r="EIN185" s="1380"/>
      <c r="EIO185" s="1380"/>
      <c r="EIP185" s="1380"/>
      <c r="EIQ185" s="1380"/>
      <c r="EIR185" s="1380"/>
      <c r="EIS185" s="1380"/>
      <c r="ENM185" s="1376"/>
      <c r="ENN185" s="1376"/>
      <c r="ENO185" s="1376"/>
      <c r="ENP185" s="1376"/>
      <c r="ENQ185" s="1376"/>
      <c r="ENR185" s="1376"/>
      <c r="ENS185" s="1376"/>
      <c r="ENT185" s="1376"/>
      <c r="ENU185" s="1376"/>
      <c r="ENV185" s="1376"/>
      <c r="ENW185" s="1376"/>
      <c r="ENX185" s="1376"/>
      <c r="ENY185" s="1376"/>
      <c r="ENZ185" s="1376"/>
      <c r="EOA185" s="1376"/>
      <c r="EOB185" s="1376"/>
      <c r="EOC185" s="1376"/>
      <c r="EOD185" s="1376"/>
      <c r="EOE185" s="1376"/>
      <c r="EOF185" s="1376"/>
      <c r="EOG185" s="1376"/>
      <c r="EOH185" s="1376"/>
      <c r="EQE185" s="1376"/>
      <c r="EQF185" s="1376"/>
      <c r="EQG185" s="1376"/>
      <c r="EQH185" s="1376"/>
      <c r="EQI185" s="1376"/>
      <c r="EQJ185" s="1376"/>
      <c r="EQK185" s="1376"/>
      <c r="EQL185" s="1376"/>
      <c r="EQM185" s="1376"/>
      <c r="EQN185" s="1376"/>
      <c r="EQO185" s="1376"/>
      <c r="EQP185" s="1376"/>
      <c r="EQQ185" s="1376"/>
      <c r="EQR185" s="1376"/>
      <c r="EQS185" s="1376"/>
      <c r="EQT185" s="1376"/>
      <c r="EQU185" s="1376"/>
      <c r="EQV185" s="1376"/>
      <c r="EQW185" s="1376"/>
      <c r="EQX185" s="1376"/>
      <c r="EQY185" s="1376"/>
      <c r="EQZ185" s="1376"/>
    </row>
    <row r="186" spans="8:3879" ht="15" customHeight="1">
      <c r="DYH186" s="226"/>
      <c r="DYI186" s="226"/>
      <c r="DYJ186" s="226"/>
      <c r="DYK186" s="226"/>
      <c r="DYL186" s="226"/>
      <c r="DYM186" s="226"/>
      <c r="DYN186" s="226"/>
      <c r="DYO186" s="226"/>
      <c r="DYP186" s="226"/>
      <c r="DYQ186" s="226"/>
      <c r="DYS186" s="377"/>
      <c r="DYT186" s="377"/>
      <c r="DYU186" s="377"/>
      <c r="DYV186" s="377"/>
      <c r="DYW186" s="377"/>
      <c r="DYX186" s="377"/>
      <c r="DYY186" s="377"/>
      <c r="DYZ186" s="377"/>
      <c r="DZA186" s="377"/>
      <c r="DZB186" s="377"/>
      <c r="DZC186" s="377"/>
      <c r="ECF186" s="226"/>
      <c r="ECG186" s="226"/>
      <c r="ECH186" s="226"/>
      <c r="ECI186" s="226"/>
      <c r="ECJ186" s="226"/>
      <c r="ECK186" s="226"/>
      <c r="ECL186" s="226"/>
      <c r="ECM186" s="226"/>
      <c r="ECN186" s="226"/>
      <c r="ECO186" s="226"/>
      <c r="ECQ186" s="377"/>
      <c r="ECR186" s="377"/>
      <c r="ECS186" s="377"/>
      <c r="ECT186" s="377"/>
      <c r="ECU186" s="377"/>
      <c r="ECV186" s="377"/>
      <c r="ECW186" s="377"/>
      <c r="ECX186" s="377"/>
      <c r="ECY186" s="377"/>
      <c r="ECZ186" s="377"/>
      <c r="EDA186" s="377"/>
      <c r="EDR186" s="1019"/>
      <c r="EDS186" s="1019"/>
      <c r="EDT186" s="1019"/>
      <c r="EDU186" s="1019"/>
      <c r="EDV186" s="1019"/>
      <c r="EDW186" s="1019"/>
      <c r="EDX186" s="1019"/>
      <c r="EDY186" s="1019"/>
      <c r="EDZ186" s="1019"/>
      <c r="EEA186" s="1019"/>
      <c r="EEB186" s="1019"/>
      <c r="EEC186" s="1019"/>
      <c r="EED186" s="1019"/>
      <c r="EEE186" s="1019"/>
      <c r="EEF186" s="1019"/>
      <c r="EEG186" s="1019"/>
      <c r="EEH186" s="1019"/>
      <c r="EEI186" s="1019"/>
      <c r="EEJ186" s="1019"/>
      <c r="EEK186" s="1019"/>
      <c r="EEL186" s="1019"/>
      <c r="EEM186" s="1019"/>
      <c r="EEN186" s="1019"/>
      <c r="EEO186" s="1019"/>
      <c r="EEP186" s="1019"/>
      <c r="EEQ186" s="1019"/>
      <c r="EER186" s="1019"/>
      <c r="EES186" s="1019"/>
      <c r="EET186" s="1019"/>
      <c r="EEU186" s="1019"/>
      <c r="EEV186" s="1019"/>
      <c r="EEW186" s="1019"/>
      <c r="EEX186" s="1019"/>
      <c r="EEY186" s="1019"/>
      <c r="EEZ186" s="1019"/>
      <c r="EFA186" s="1019"/>
      <c r="EFB186" s="1019"/>
      <c r="EFC186" s="1019"/>
      <c r="EFD186" s="1019"/>
      <c r="EFE186" s="1019"/>
      <c r="EFF186" s="1019"/>
      <c r="EFG186" s="1019"/>
      <c r="EFH186" s="1019"/>
      <c r="EFI186" s="1019"/>
      <c r="EHX186" s="226"/>
      <c r="EHY186" s="226"/>
      <c r="EHZ186" s="226"/>
      <c r="EIA186" s="226"/>
      <c r="EIB186" s="226"/>
      <c r="EIC186" s="226"/>
      <c r="EID186" s="226"/>
      <c r="EIE186" s="226"/>
      <c r="EIF186" s="226"/>
      <c r="EIG186" s="226"/>
      <c r="EII186" s="377"/>
      <c r="EIJ186" s="377"/>
      <c r="EIK186" s="377"/>
      <c r="EIL186" s="377"/>
      <c r="EIM186" s="377"/>
      <c r="EIN186" s="377"/>
      <c r="EIO186" s="377"/>
      <c r="EIP186" s="377"/>
      <c r="EIQ186" s="377"/>
      <c r="EIR186" s="377"/>
      <c r="EIS186" s="377"/>
      <c r="EMB186" s="1176"/>
      <c r="EMC186" s="1176"/>
      <c r="EMD186" s="1176"/>
      <c r="EME186" s="1176"/>
      <c r="EMF186" s="1176"/>
      <c r="ERQ186" s="1176"/>
      <c r="ERR186" s="1176"/>
      <c r="ERS186" s="1176"/>
      <c r="ERT186" s="1176"/>
      <c r="ERU186" s="1176"/>
      <c r="ERV186" s="1176"/>
      <c r="ERW186" s="1176"/>
      <c r="ERX186" s="1176"/>
      <c r="ERY186" s="1176"/>
      <c r="ERZ186" s="1176"/>
      <c r="ESA186" s="1176"/>
      <c r="ESB186" s="1176"/>
      <c r="ESC186" s="1176"/>
      <c r="ESD186" s="1176"/>
      <c r="ESE186" s="1176"/>
    </row>
    <row r="187" spans="8:3879" ht="15" customHeight="1">
      <c r="H187" s="265"/>
      <c r="I187" s="265"/>
      <c r="J187" s="265"/>
      <c r="K187" s="265"/>
      <c r="L187" s="265"/>
      <c r="M187" s="265"/>
      <c r="N187" s="265"/>
      <c r="O187" s="265"/>
      <c r="P187" s="265"/>
      <c r="AK187" s="1517"/>
      <c r="AL187" s="1517"/>
      <c r="AM187" s="1517"/>
      <c r="AN187" s="1517"/>
      <c r="AO187" s="1517"/>
      <c r="AP187" s="1517"/>
      <c r="AQ187" s="1517"/>
      <c r="AR187" s="1517"/>
      <c r="AS187" s="1517"/>
      <c r="AT187" s="1517"/>
      <c r="AU187" s="1517"/>
      <c r="AV187" s="1517"/>
      <c r="AW187" s="1517"/>
      <c r="AX187" s="1517"/>
      <c r="AY187" s="1517"/>
      <c r="AZ187" s="1517"/>
      <c r="BA187" s="1517" t="str">
        <f ca="1">INDIRECT(ADDRESS(BA194,Dev!$CY$161,,,Table!$A$1))</f>
        <v>MEBT-010PRL:RFS-PRLTap-001</v>
      </c>
      <c r="BB187" s="1517"/>
      <c r="BC187" s="1517"/>
      <c r="BD187" s="1517"/>
      <c r="BE187" s="1517"/>
      <c r="BF187" s="1517"/>
      <c r="BG187" s="1517"/>
      <c r="BH187" s="1517"/>
      <c r="BI187" s="1517"/>
      <c r="BJ187" s="1517"/>
      <c r="BK187" s="1517"/>
      <c r="BL187" s="1517"/>
      <c r="BM187" s="1517"/>
      <c r="BN187" s="1517"/>
      <c r="BO187" s="1517"/>
      <c r="BP187" s="1517"/>
      <c r="BQ187" s="1517"/>
      <c r="BR187" s="1517"/>
      <c r="BS187" s="1517"/>
      <c r="BT187" s="1517"/>
      <c r="BU187" s="1517"/>
      <c r="BV187" s="1517"/>
      <c r="BW187" s="1517"/>
      <c r="BX187" s="1517"/>
      <c r="BY187" s="1517"/>
      <c r="BZ187" s="1517"/>
      <c r="CA187" s="1517"/>
      <c r="CB187" s="1517"/>
      <c r="CC187" s="1517"/>
      <c r="CD187" s="1517"/>
      <c r="CE187" s="1517"/>
      <c r="CF187" s="1517"/>
      <c r="CG187" s="1517"/>
      <c r="CH187" s="1517"/>
      <c r="CI187" s="1517"/>
      <c r="CJ187" s="1517"/>
      <c r="CK187" s="1517"/>
      <c r="CL187" s="1517"/>
      <c r="CM187" s="1517" t="str">
        <f ca="1">INDIRECT(ADDRESS(CM194,Dev!$CY$161,,,Table!$A$1))</f>
        <v>MEBT-010PRL:RFS-PRLTap-002</v>
      </c>
      <c r="CN187" s="1517"/>
      <c r="CO187" s="1517"/>
      <c r="CP187" s="1517"/>
      <c r="CQ187" s="1517"/>
      <c r="CR187" s="1517"/>
      <c r="CS187" s="1517"/>
      <c r="CT187" s="1517"/>
      <c r="CU187" s="1517"/>
      <c r="CV187" s="1517"/>
      <c r="CW187" s="1517"/>
      <c r="CX187" s="1517"/>
      <c r="CY187" s="1517"/>
      <c r="CZ187" s="1517"/>
      <c r="DA187" s="1517"/>
      <c r="DB187" s="1517"/>
      <c r="DC187" s="1517"/>
      <c r="DD187" s="1517"/>
      <c r="DE187" s="1517"/>
      <c r="DF187" s="1517"/>
      <c r="DG187" s="1517"/>
      <c r="DH187" s="1517"/>
      <c r="DI187" s="1517"/>
      <c r="DJ187" s="1517"/>
      <c r="DK187" s="1517"/>
      <c r="DL187" s="1517"/>
      <c r="DM187" s="1517"/>
      <c r="DN187" s="1517"/>
      <c r="DO187" s="1517"/>
      <c r="DP187" s="1517"/>
      <c r="DQ187" s="1517"/>
      <c r="DR187" s="1517"/>
      <c r="DS187" s="1517"/>
      <c r="DT187" s="1517"/>
      <c r="DU187" s="1517"/>
      <c r="DV187" s="1517"/>
      <c r="DW187" s="1517"/>
      <c r="DX187" s="1517"/>
      <c r="DY187" s="1517"/>
      <c r="DZ187" s="1517"/>
      <c r="EA187" s="1517"/>
      <c r="EB187" s="1517"/>
      <c r="EC187" s="1517"/>
      <c r="ED187" s="1517"/>
      <c r="EE187" s="1517"/>
      <c r="EF187" s="1517"/>
      <c r="EG187" s="1517"/>
      <c r="EH187" s="1517"/>
      <c r="EI187" s="1517"/>
      <c r="EJ187" s="1517"/>
      <c r="EK187" s="1517"/>
      <c r="EL187" s="1517"/>
      <c r="EM187" s="1517"/>
      <c r="EN187" s="1517"/>
      <c r="EO187" s="1517" t="str">
        <f ca="1">INDIRECT(ADDRESS(EO194,Dev!$CY$161,,,Table!$A$1))</f>
        <v>DTL-010PRL:RFS-PRLTap-003</v>
      </c>
      <c r="EP187" s="1517"/>
      <c r="EQ187" s="1517"/>
      <c r="ER187" s="1517"/>
      <c r="ES187" s="1517"/>
      <c r="ET187" s="1517"/>
      <c r="EU187" s="1517"/>
      <c r="EV187" s="1517"/>
      <c r="EW187" s="1517"/>
      <c r="EX187" s="1517"/>
      <c r="EY187" s="1517"/>
      <c r="EZ187" s="1517"/>
      <c r="FA187" s="1517"/>
      <c r="FB187" s="1517"/>
      <c r="FC187" s="1517"/>
      <c r="FD187" s="1517"/>
      <c r="FE187" s="1517"/>
      <c r="FF187" s="1517"/>
      <c r="FG187" s="1517"/>
      <c r="FH187" s="1517"/>
      <c r="FI187" s="1517"/>
      <c r="FJ187" s="1517"/>
      <c r="FK187" s="1517"/>
      <c r="FL187" s="1517"/>
      <c r="FM187" s="1517"/>
      <c r="FN187" s="1517"/>
      <c r="FO187" s="1517"/>
      <c r="FP187" s="1517"/>
      <c r="FQ187" s="1517"/>
      <c r="FR187" s="1517"/>
      <c r="FS187" s="1517"/>
      <c r="FT187" s="1517"/>
      <c r="FU187" s="1517"/>
      <c r="FV187" s="1517"/>
      <c r="FW187" s="1517"/>
      <c r="FX187" s="1517"/>
      <c r="FY187" s="1517"/>
      <c r="FZ187" s="1517"/>
      <c r="GA187" s="1517"/>
      <c r="GB187" s="1517"/>
      <c r="GC187" s="1517"/>
      <c r="GD187" s="1517"/>
      <c r="GE187" s="1517"/>
      <c r="GF187" s="1517"/>
      <c r="GG187" s="1517"/>
      <c r="GH187" s="1517"/>
      <c r="GI187" s="1517"/>
      <c r="GJ187" s="1517"/>
      <c r="GK187" s="1517"/>
      <c r="GL187" s="1517"/>
      <c r="GM187" s="1517"/>
      <c r="GN187" s="1517"/>
      <c r="GO187" s="1517"/>
      <c r="GP187" s="1517"/>
      <c r="GQ187" s="1517" t="str">
        <f ca="1">INDIRECT(ADDRESS(GQ194,Dev!$CY$161,,,Table!$A$1))</f>
        <v>DTL-020PRL:RFS-PRLTap-004</v>
      </c>
      <c r="GR187" s="1517"/>
      <c r="GS187" s="1517"/>
      <c r="GT187" s="1517"/>
      <c r="GU187" s="1517"/>
      <c r="GV187" s="1517"/>
      <c r="GW187" s="1517"/>
      <c r="GX187" s="1517"/>
      <c r="GY187" s="1517"/>
      <c r="GZ187" s="1517"/>
      <c r="HA187" s="1517"/>
      <c r="HB187" s="1517"/>
      <c r="HC187" s="1517"/>
      <c r="HD187" s="1517"/>
      <c r="HE187" s="1517"/>
      <c r="HF187" s="1517"/>
      <c r="HG187" s="1517"/>
      <c r="HH187" s="1517"/>
      <c r="HI187" s="1517"/>
      <c r="HJ187" s="1517"/>
      <c r="HK187" s="1517"/>
      <c r="HL187" s="1517"/>
      <c r="HM187" s="1517"/>
      <c r="HN187" s="1517"/>
      <c r="HO187" s="1517"/>
      <c r="HP187" s="1517"/>
      <c r="HQ187" s="1517"/>
      <c r="HR187" s="1517"/>
      <c r="HS187" s="1517"/>
      <c r="HT187" s="1517"/>
      <c r="HU187" s="1517"/>
      <c r="HV187" s="1517"/>
      <c r="HW187" s="1517"/>
      <c r="HX187" s="1517"/>
      <c r="HY187" s="1517"/>
      <c r="HZ187" s="1517"/>
      <c r="IA187" s="1517"/>
      <c r="IB187" s="1517"/>
      <c r="IC187" s="1517"/>
      <c r="ID187" s="1517"/>
      <c r="IE187" s="1517"/>
      <c r="IF187" s="1517"/>
      <c r="IG187" s="1517"/>
      <c r="IH187" s="1517"/>
      <c r="II187" s="1517"/>
      <c r="IJ187" s="1517"/>
      <c r="IK187" s="1517"/>
      <c r="IL187" s="1517"/>
      <c r="IM187" s="1517"/>
      <c r="IN187" s="1517"/>
      <c r="IO187" s="1517"/>
      <c r="IP187" s="1517"/>
      <c r="IQ187" s="1517"/>
      <c r="IR187" s="1517"/>
      <c r="IS187" s="1517" t="str">
        <f ca="1">INDIRECT(ADDRESS(IS194,Dev!$CY$161,,,Table!$A$1))</f>
        <v>DTL-030PRL:RFS-PRLTap-005</v>
      </c>
      <c r="IT187" s="1517"/>
      <c r="IU187" s="1517"/>
      <c r="IV187" s="1517"/>
      <c r="IW187" s="1517"/>
      <c r="IX187" s="1517"/>
      <c r="IY187" s="1517"/>
      <c r="IZ187" s="1517"/>
      <c r="JA187" s="1517"/>
      <c r="JB187" s="1517"/>
      <c r="JC187" s="1517"/>
      <c r="JD187" s="1517"/>
      <c r="JE187" s="1517"/>
      <c r="JF187" s="1517"/>
      <c r="JG187" s="1517"/>
      <c r="JH187" s="1517"/>
      <c r="JI187" s="1517"/>
      <c r="JJ187" s="1517"/>
      <c r="JK187" s="1517"/>
      <c r="JL187" s="1517"/>
      <c r="JM187" s="1517"/>
      <c r="JN187" s="1517"/>
      <c r="JO187" s="1517"/>
      <c r="JP187" s="1517"/>
      <c r="JQ187" s="1517"/>
      <c r="JR187" s="1517"/>
      <c r="JS187" s="1517"/>
      <c r="JT187" s="1517"/>
      <c r="JU187" s="1517"/>
      <c r="JV187" s="1517"/>
      <c r="JW187" s="1517"/>
      <c r="JX187" s="1517"/>
      <c r="JY187" s="1517"/>
      <c r="JZ187" s="1517"/>
      <c r="KA187" s="1517"/>
      <c r="KB187" s="1517"/>
      <c r="KC187" s="1517"/>
      <c r="KD187" s="1517"/>
      <c r="KE187" s="1517"/>
      <c r="KF187" s="1517"/>
      <c r="KG187" s="1517"/>
      <c r="KH187" s="1517"/>
      <c r="KI187" s="1517"/>
      <c r="KJ187" s="1517"/>
      <c r="KK187" s="1517"/>
      <c r="KL187" s="1517"/>
      <c r="KM187" s="1517"/>
      <c r="KN187" s="1517"/>
      <c r="KO187" s="1517"/>
      <c r="KP187" s="1517"/>
      <c r="KQ187" s="1517"/>
      <c r="KR187" s="1517"/>
      <c r="KS187" s="1517"/>
      <c r="KT187" s="1517"/>
      <c r="KU187" s="1517" t="str">
        <f ca="1">INDIRECT(ADDRESS(KU194,Dev!$CY$161,,,Table!$A$1))</f>
        <v>DTL-040PRL:RFS-PRLTap-006</v>
      </c>
      <c r="KV187" s="1517"/>
      <c r="KW187" s="1517"/>
      <c r="KX187" s="1517"/>
      <c r="KY187" s="1517"/>
      <c r="KZ187" s="1517"/>
      <c r="LA187" s="1517"/>
      <c r="LB187" s="1517"/>
      <c r="LC187" s="1517"/>
      <c r="LD187" s="1517"/>
      <c r="LE187" s="1517"/>
      <c r="LF187" s="1517"/>
      <c r="LG187" s="1517"/>
      <c r="LH187" s="1517"/>
      <c r="LI187" s="1517"/>
      <c r="LJ187" s="1517"/>
      <c r="LK187" s="1517"/>
      <c r="LL187" s="1517"/>
      <c r="LM187" s="1517"/>
      <c r="LN187" s="1517"/>
      <c r="LO187" s="1517"/>
      <c r="LP187" s="1517"/>
      <c r="LQ187" s="1517"/>
      <c r="LR187" s="1517"/>
      <c r="LS187" s="1517"/>
      <c r="LT187" s="1517"/>
      <c r="LU187" s="1517"/>
      <c r="LV187" s="1517"/>
      <c r="LW187" s="1517"/>
      <c r="LX187" s="1517"/>
      <c r="LY187" s="1517"/>
      <c r="LZ187" s="1517"/>
      <c r="MA187" s="1517"/>
      <c r="MB187" s="1517"/>
      <c r="MC187" s="1517"/>
      <c r="MD187" s="1517"/>
      <c r="ME187" s="1517"/>
      <c r="MF187" s="1517"/>
      <c r="MG187" s="1517"/>
      <c r="MH187" s="1517"/>
      <c r="MI187" s="1517"/>
      <c r="MJ187" s="1517"/>
      <c r="MK187" s="1517"/>
      <c r="ML187" s="1517"/>
      <c r="MM187" s="1517"/>
      <c r="MN187" s="1517"/>
      <c r="MO187" s="1517"/>
      <c r="MP187" s="1517"/>
      <c r="MQ187" s="1517"/>
      <c r="MR187" s="1517"/>
      <c r="MS187" s="1517"/>
      <c r="MT187" s="1517"/>
      <c r="MU187" s="1517"/>
      <c r="MV187" s="1517"/>
      <c r="MW187" s="1517" t="str">
        <f ca="1">INDIRECT(ADDRESS(MW194,Dev!$CY$161,,,Table!$A$1))</f>
        <v>DTL-050PRL:RFS-PRLTap-007</v>
      </c>
      <c r="MX187" s="1517"/>
      <c r="MY187" s="1517"/>
      <c r="MZ187" s="1517"/>
      <c r="NA187" s="1517"/>
      <c r="NB187" s="1517"/>
      <c r="NC187" s="1517"/>
      <c r="ND187" s="1517"/>
      <c r="NE187" s="1517"/>
      <c r="NF187" s="1517"/>
      <c r="NG187" s="1517"/>
      <c r="NH187" s="1517"/>
      <c r="NI187" s="1517"/>
      <c r="NJ187" s="1517"/>
      <c r="NK187" s="1517"/>
      <c r="NL187" s="1517"/>
      <c r="NM187" s="1517"/>
      <c r="NN187" s="1517"/>
      <c r="NO187" s="1517"/>
      <c r="NP187" s="1517"/>
      <c r="NQ187" s="1517"/>
      <c r="NR187" s="1517"/>
      <c r="NS187" s="1517"/>
      <c r="NT187" s="1517"/>
      <c r="NU187" s="1517"/>
      <c r="NV187" s="1517"/>
      <c r="NW187" s="1517"/>
      <c r="NX187" s="1517"/>
      <c r="NY187" s="1517"/>
      <c r="NZ187" s="1517"/>
      <c r="OA187" s="1517"/>
      <c r="OB187" s="1517"/>
      <c r="OC187" s="1517"/>
      <c r="OD187" s="1517"/>
      <c r="OE187" s="1517"/>
      <c r="OF187" s="1517"/>
      <c r="OG187" s="1517"/>
      <c r="OH187" s="1517"/>
      <c r="OI187" s="1517" t="str">
        <f ca="1">INDIRECT(ADDRESS(OI194,Dev!$CY$161,,,Table!$A$1))</f>
        <v>Spk-010PRL:RFS-PRLTap-008</v>
      </c>
      <c r="OJ187" s="1517"/>
      <c r="OK187" s="1517"/>
      <c r="OL187" s="1517"/>
      <c r="OM187" s="1517"/>
      <c r="ON187" s="1517"/>
      <c r="OO187" s="1517"/>
      <c r="OP187" s="1517"/>
      <c r="OQ187" s="1517"/>
      <c r="OR187" s="1517"/>
      <c r="OS187" s="1517"/>
      <c r="OT187" s="1517"/>
      <c r="OU187" s="1517"/>
      <c r="OV187" s="1517"/>
      <c r="OW187" s="1517"/>
      <c r="OX187" s="1517"/>
      <c r="OY187" s="1517"/>
      <c r="OZ187" s="1517"/>
      <c r="PA187" s="1517"/>
      <c r="PB187" s="1517"/>
      <c r="PC187" s="1517"/>
      <c r="PD187" s="1517"/>
      <c r="PE187" s="1517"/>
      <c r="PF187" s="1517"/>
      <c r="PG187" s="1517"/>
      <c r="PH187" s="1517"/>
      <c r="PI187" s="1517"/>
      <c r="PJ187" s="1517"/>
      <c r="PK187" s="1517"/>
      <c r="PL187" s="1517"/>
      <c r="PM187" s="1517"/>
      <c r="PN187" s="1517"/>
      <c r="PO187" s="1517"/>
      <c r="PP187" s="1517"/>
      <c r="PQ187" s="1517"/>
      <c r="PR187" s="1517"/>
      <c r="PS187" s="1517"/>
      <c r="PT187" s="1517"/>
      <c r="PU187" s="1517" t="str">
        <f ca="1">INDIRECT(ADDRESS(PU194,Dev!$CY$161,,,Table!$A$1))</f>
        <v>Spk-020PRL:RFS-PRLTap-009</v>
      </c>
      <c r="PV187" s="1517"/>
      <c r="PW187" s="1517"/>
      <c r="PX187" s="1517"/>
      <c r="PY187" s="1517"/>
      <c r="PZ187" s="1517"/>
      <c r="QA187" s="1517"/>
      <c r="QB187" s="1517"/>
      <c r="QC187" s="1517"/>
      <c r="QD187" s="1517"/>
      <c r="QE187" s="1517"/>
      <c r="QF187" s="1517"/>
      <c r="QG187" s="1517"/>
      <c r="QH187" s="1517"/>
      <c r="QI187" s="1517"/>
      <c r="QJ187" s="1517"/>
      <c r="QK187" s="1517"/>
      <c r="QL187" s="1517"/>
      <c r="QM187" s="1517"/>
      <c r="QN187" s="1517"/>
      <c r="QO187" s="1517"/>
      <c r="QP187" s="1517"/>
      <c r="QQ187" s="1517"/>
      <c r="QR187" s="1517"/>
      <c r="QS187" s="1517"/>
      <c r="QT187" s="1517"/>
      <c r="QU187" s="1517"/>
      <c r="QV187" s="1517"/>
      <c r="QW187" s="1517"/>
      <c r="QX187" s="1517"/>
      <c r="QY187" s="1517"/>
      <c r="QZ187" s="1517"/>
      <c r="RA187" s="1517"/>
      <c r="RB187" s="1517"/>
      <c r="RC187" s="1517"/>
      <c r="RD187" s="1517"/>
      <c r="RE187" s="1517"/>
      <c r="RF187" s="1517"/>
      <c r="RG187" s="1517"/>
      <c r="RH187" s="1517"/>
      <c r="RI187" s="1517"/>
      <c r="RJ187" s="1517"/>
      <c r="RK187" s="1517"/>
      <c r="RL187" s="1517"/>
      <c r="RM187" s="1517"/>
      <c r="RN187" s="1517"/>
      <c r="RO187" s="1517"/>
      <c r="RP187" s="1517"/>
      <c r="RQ187" s="1517"/>
      <c r="RR187" s="1517"/>
      <c r="RS187" s="1517"/>
      <c r="RT187" s="1517"/>
      <c r="RU187" s="1517"/>
      <c r="RV187" s="1517"/>
      <c r="RW187" s="1517" t="str">
        <f ca="1">INDIRECT(ADDRESS(RW194,Dev!$CY$161,,,Table!$A$1))</f>
        <v>Spk-040PRL:RFS-PRLTap-010</v>
      </c>
      <c r="RX187" s="1517"/>
      <c r="RY187" s="1517"/>
      <c r="RZ187" s="1517"/>
      <c r="SA187" s="1517"/>
      <c r="SB187" s="1517"/>
      <c r="SC187" s="1517"/>
      <c r="SD187" s="1517"/>
      <c r="SE187" s="1517"/>
      <c r="SF187" s="1517"/>
      <c r="SG187" s="1517"/>
      <c r="SH187" s="1517"/>
      <c r="SI187" s="1517"/>
      <c r="SJ187" s="1517"/>
      <c r="SK187" s="1517"/>
      <c r="SL187" s="1517"/>
      <c r="SM187" s="1517"/>
      <c r="SN187" s="1517"/>
      <c r="SO187" s="1517"/>
      <c r="SP187" s="1517"/>
      <c r="SQ187" s="1517"/>
      <c r="SR187" s="1517"/>
      <c r="SS187" s="1517"/>
      <c r="ST187" s="1517"/>
      <c r="SU187" s="1517"/>
      <c r="SV187" s="1517"/>
      <c r="SW187" s="1517"/>
      <c r="SX187" s="1517"/>
      <c r="SY187" s="1517"/>
      <c r="SZ187" s="1517"/>
      <c r="TA187" s="1517"/>
      <c r="TB187" s="1517"/>
      <c r="TC187" s="1517"/>
      <c r="TD187" s="1517"/>
      <c r="TE187" s="1517"/>
      <c r="TF187" s="1517"/>
      <c r="TG187" s="1517"/>
      <c r="TH187" s="1517"/>
      <c r="TI187" s="1517"/>
      <c r="TJ187" s="1517"/>
      <c r="TK187" s="1517"/>
      <c r="TL187" s="1517"/>
      <c r="TM187" s="1517"/>
      <c r="TN187" s="1517"/>
      <c r="TO187" s="1517"/>
      <c r="TP187" s="1517"/>
      <c r="TQ187" s="1517"/>
      <c r="TR187" s="1517"/>
      <c r="TS187" s="1517"/>
      <c r="TT187" s="1517"/>
      <c r="TU187" s="1517"/>
      <c r="TV187" s="1517"/>
      <c r="TW187" s="1517"/>
      <c r="TX187" s="1517"/>
      <c r="TY187" s="1517" t="str">
        <f ca="1">INDIRECT(ADDRESS(TY194,Dev!$CY$161,,,Table!$A$1))</f>
        <v>Spk-060PRL:RFS-PRLTap-011</v>
      </c>
      <c r="TZ187" s="1517"/>
      <c r="UA187" s="1517"/>
      <c r="UB187" s="1517"/>
      <c r="UC187" s="1517"/>
      <c r="UD187" s="1517"/>
      <c r="UE187" s="1517"/>
      <c r="UF187" s="1517"/>
      <c r="UG187" s="1517"/>
      <c r="UH187" s="1517"/>
      <c r="UI187" s="1517"/>
      <c r="UJ187" s="1517"/>
      <c r="UK187" s="1517"/>
      <c r="UL187" s="1517"/>
      <c r="UM187" s="1517"/>
      <c r="UN187" s="1517"/>
      <c r="UO187" s="1517"/>
      <c r="UP187" s="1517"/>
      <c r="UQ187" s="1517"/>
      <c r="UR187" s="1517"/>
      <c r="US187" s="1517"/>
      <c r="UT187" s="1517"/>
      <c r="UU187" s="1517"/>
      <c r="UV187" s="1517"/>
      <c r="UW187" s="1517"/>
      <c r="UX187" s="1517"/>
      <c r="UY187" s="1517"/>
      <c r="UZ187" s="1517"/>
      <c r="VA187" s="1517"/>
      <c r="VB187" s="1517"/>
      <c r="VC187" s="1517"/>
      <c r="VD187" s="1517"/>
      <c r="VE187" s="1517"/>
      <c r="VF187" s="1517"/>
      <c r="VG187" s="1517"/>
      <c r="VH187" s="1517"/>
      <c r="VI187" s="1517"/>
      <c r="VJ187" s="1517"/>
      <c r="VK187" s="1517"/>
      <c r="VL187" s="1517"/>
      <c r="VM187" s="1517"/>
      <c r="VN187" s="1517"/>
      <c r="VO187" s="1517"/>
      <c r="VP187" s="1517"/>
      <c r="VQ187" s="1517"/>
      <c r="VR187" s="1517"/>
      <c r="VS187" s="1517"/>
      <c r="VT187" s="1517"/>
      <c r="VU187" s="1517"/>
      <c r="VV187" s="1517"/>
      <c r="VW187" s="1517"/>
      <c r="VX187" s="1517"/>
      <c r="VY187" s="1517"/>
      <c r="VZ187" s="1517"/>
      <c r="WA187" s="1517" t="str">
        <f ca="1">INDIRECT(ADDRESS(WA194,Dev!$CY$161,,,Table!$A$1))</f>
        <v>Spk-080PRL:RFS-PRLTap-012</v>
      </c>
      <c r="WB187" s="1517"/>
      <c r="WC187" s="1517"/>
      <c r="WD187" s="1517"/>
      <c r="WE187" s="1517"/>
      <c r="WF187" s="1517"/>
      <c r="WG187" s="1517"/>
      <c r="WH187" s="1517"/>
      <c r="WI187" s="1517"/>
      <c r="WJ187" s="1517"/>
      <c r="WK187" s="1517"/>
      <c r="WL187" s="1517"/>
      <c r="WM187" s="1517"/>
      <c r="WN187" s="1517"/>
      <c r="WO187" s="1517"/>
      <c r="WP187" s="1517"/>
      <c r="WQ187" s="1517"/>
      <c r="WR187" s="1517"/>
      <c r="WS187" s="1517"/>
      <c r="WT187" s="1517"/>
      <c r="WU187" s="1517"/>
      <c r="WV187" s="1517"/>
      <c r="WW187" s="1517"/>
      <c r="WX187" s="1517"/>
      <c r="WY187" s="1517"/>
      <c r="WZ187" s="1517"/>
      <c r="XA187" s="1517"/>
      <c r="XB187" s="1517"/>
      <c r="XC187" s="1517"/>
      <c r="XD187" s="1517"/>
      <c r="XE187" s="1517"/>
      <c r="XF187" s="1517"/>
      <c r="XG187" s="1517"/>
      <c r="XH187" s="1517"/>
      <c r="XI187" s="1517"/>
      <c r="XJ187" s="1517"/>
      <c r="XK187" s="1517"/>
      <c r="XL187" s="1517"/>
      <c r="XM187" s="1517"/>
      <c r="XN187" s="1517"/>
      <c r="XO187" s="1517"/>
      <c r="XP187" s="1517"/>
      <c r="XQ187" s="1517"/>
      <c r="XR187" s="1517"/>
      <c r="XS187" s="1517"/>
      <c r="XT187" s="1517"/>
      <c r="XU187" s="1517"/>
      <c r="XV187" s="1517"/>
      <c r="XW187" s="1517"/>
      <c r="XX187" s="1517"/>
      <c r="XY187" s="1517"/>
      <c r="XZ187" s="1517"/>
      <c r="YA187" s="1517"/>
      <c r="YB187" s="1517"/>
      <c r="YC187" s="1517" t="str">
        <f ca="1">INDIRECT(ADDRESS(YC194,Dev!$CY$161,,,Table!$A$1))</f>
        <v>Spk-100PRL:RFS-PRLTap-013</v>
      </c>
      <c r="YD187" s="1517"/>
      <c r="YE187" s="1517"/>
      <c r="YF187" s="1517"/>
      <c r="YG187" s="1517"/>
      <c r="YH187" s="1517"/>
      <c r="YI187" s="1517"/>
      <c r="YJ187" s="1517"/>
      <c r="YK187" s="1517"/>
      <c r="YL187" s="1517"/>
      <c r="YM187" s="1517"/>
      <c r="YN187" s="1517"/>
      <c r="YO187" s="1517"/>
      <c r="YP187" s="1517"/>
      <c r="YQ187" s="1517"/>
      <c r="YR187" s="1517"/>
      <c r="YS187" s="1517"/>
      <c r="YT187" s="1517"/>
      <c r="YU187" s="1517"/>
      <c r="YV187" s="1517"/>
      <c r="YW187" s="1517"/>
      <c r="YX187" s="1517"/>
      <c r="YY187" s="1517"/>
      <c r="YZ187" s="1517"/>
      <c r="ZA187" s="1517"/>
      <c r="ZB187" s="1517"/>
      <c r="ZC187" s="1517"/>
      <c r="ZD187" s="1517"/>
      <c r="ZE187" s="1517"/>
      <c r="ZF187" s="1517"/>
      <c r="ZG187" s="1517"/>
      <c r="ZH187" s="1517"/>
      <c r="ZI187" s="1517"/>
      <c r="ZJ187" s="1517"/>
      <c r="ZK187" s="1517"/>
      <c r="ZL187" s="1517"/>
      <c r="ZM187" s="1517"/>
      <c r="ZN187" s="1517"/>
      <c r="ZO187" s="1517"/>
      <c r="ZP187" s="1517"/>
      <c r="ZQ187" s="1517"/>
      <c r="ZR187" s="1517"/>
      <c r="ZS187" s="1517"/>
      <c r="ZT187" s="1517"/>
      <c r="ZU187" s="1517"/>
      <c r="ZV187" s="1517"/>
      <c r="ZW187" s="1517"/>
      <c r="ZX187" s="1517"/>
      <c r="ZY187" s="1517"/>
      <c r="ZZ187" s="1517"/>
      <c r="AAA187" s="1517"/>
      <c r="AAB187" s="1517"/>
      <c r="AAC187" s="1517"/>
      <c r="AAD187" s="1517"/>
      <c r="AAE187" s="1517" t="str">
        <f ca="1">INDIRECT(ADDRESS(AAE194,Dev!$CY$161,,,Table!$A$1))</f>
        <v>Spk-120PRL:RFS-PRLTap-014</v>
      </c>
      <c r="AAF187" s="1517"/>
      <c r="AAG187" s="1517"/>
      <c r="AAH187" s="1517"/>
      <c r="AAI187" s="1517"/>
      <c r="AAJ187" s="1517"/>
      <c r="AAK187" s="1517"/>
      <c r="AAL187" s="1517"/>
      <c r="AAM187" s="1517"/>
      <c r="AAN187" s="1517"/>
      <c r="AAO187" s="1517"/>
      <c r="AAP187" s="1517"/>
      <c r="AAQ187" s="1517"/>
      <c r="AAR187" s="1517"/>
      <c r="AAS187" s="1517"/>
      <c r="AAT187" s="1517"/>
      <c r="AAU187" s="1517"/>
      <c r="AAV187" s="1517"/>
      <c r="AAW187" s="1517"/>
      <c r="AAX187" s="1517"/>
      <c r="AAY187" s="1517"/>
      <c r="AAZ187" s="1517"/>
      <c r="ABA187" s="1517"/>
      <c r="ABB187" s="1517"/>
      <c r="ABC187" s="1517"/>
      <c r="ABD187" s="1517"/>
      <c r="ABE187" s="1517"/>
      <c r="ABF187" s="1517"/>
      <c r="ABG187" s="1517"/>
      <c r="ABH187" s="1517"/>
      <c r="ABI187" s="1517"/>
      <c r="ABJ187" s="1517"/>
      <c r="ABK187" s="1517"/>
      <c r="ABL187" s="1517"/>
      <c r="ABM187" s="1517"/>
      <c r="ABN187" s="1517"/>
      <c r="ABO187" s="1517"/>
      <c r="ABP187" s="1517"/>
      <c r="ABQ187" s="1517"/>
      <c r="ABR187" s="1517"/>
      <c r="ABS187" s="1517"/>
      <c r="ABT187" s="1517"/>
      <c r="ABU187" s="1517"/>
      <c r="ABV187" s="1517"/>
      <c r="ABW187" s="1517"/>
      <c r="ABX187" s="1517"/>
      <c r="ABY187" s="1517"/>
      <c r="ABZ187" s="1517"/>
      <c r="ACA187" s="1517"/>
      <c r="ACB187" s="1517"/>
      <c r="ACC187" s="1517"/>
      <c r="ACD187" s="1517"/>
      <c r="ACE187" s="1517"/>
      <c r="ACF187" s="1517"/>
      <c r="ACG187" s="1517" t="str">
        <f ca="1">INDIRECT(ADDRESS(ACG194,Dev!$CY$161,,,Table!$A$1))</f>
        <v>Spk-130PRL:RFS-PRLTap-015</v>
      </c>
      <c r="ACH187" s="1517"/>
      <c r="ACI187" s="1517"/>
      <c r="ACJ187" s="1517"/>
      <c r="ACK187" s="1517"/>
      <c r="ACL187" s="1517"/>
      <c r="ACM187" s="1517"/>
      <c r="ACN187" s="1517"/>
      <c r="ACO187" s="1517"/>
      <c r="ACP187" s="1517"/>
      <c r="ACQ187" s="1517"/>
      <c r="ACR187" s="1517"/>
      <c r="ACS187" s="1517"/>
      <c r="ACT187" s="1517"/>
      <c r="ACU187" s="1517"/>
      <c r="ACV187" s="1517"/>
      <c r="ACW187" s="1517"/>
      <c r="ACX187" s="1517"/>
      <c r="ACY187" s="1517"/>
      <c r="ACZ187" s="1517"/>
      <c r="ADA187" s="1517"/>
      <c r="ADB187" s="1517"/>
      <c r="ADC187" s="1517"/>
      <c r="ADD187" s="1517"/>
      <c r="ADE187" s="1517"/>
      <c r="ADF187" s="1517"/>
      <c r="ADG187" s="1517"/>
      <c r="ADH187" s="1517"/>
      <c r="ADI187" s="1517"/>
      <c r="ADJ187" s="1517"/>
      <c r="ADK187" s="1517"/>
      <c r="ADL187" s="1517"/>
      <c r="ADM187" s="1517"/>
      <c r="ADN187" s="1517"/>
      <c r="ADO187" s="1517"/>
      <c r="ADP187" s="1517"/>
      <c r="ADQ187" s="1517"/>
      <c r="ADR187" s="1517"/>
      <c r="ADS187" s="1517"/>
      <c r="ADT187" s="1517"/>
      <c r="ADU187" s="1517"/>
      <c r="ADV187" s="1517"/>
      <c r="ADW187" s="1517"/>
      <c r="ADX187" s="1517"/>
      <c r="ADY187" s="1517"/>
      <c r="ADZ187" s="1517"/>
      <c r="AEA187" s="1517"/>
      <c r="AEB187" s="1517"/>
      <c r="AEC187" s="1517"/>
      <c r="AED187" s="1517"/>
      <c r="AEE187" s="1517"/>
      <c r="AEF187" s="1517"/>
      <c r="AEG187" s="1517"/>
      <c r="AEH187" s="1517"/>
      <c r="AEI187" s="1517" t="str">
        <f ca="1">INDIRECT(ADDRESS(AEI194,Dev!$CY$161,,,Table!$A$1))</f>
        <v>MBL-010PRL:RFS-PRLTap-016</v>
      </c>
      <c r="AEJ187" s="1517"/>
      <c r="AEK187" s="1517"/>
      <c r="AEL187" s="1517"/>
      <c r="AEM187" s="1517"/>
      <c r="AEN187" s="1517"/>
      <c r="AEO187" s="1517"/>
      <c r="AEP187" s="1517"/>
      <c r="AEQ187" s="1517"/>
      <c r="AER187" s="1517"/>
      <c r="AES187" s="1517"/>
      <c r="AET187" s="1517"/>
      <c r="AEU187" s="1517"/>
      <c r="AEV187" s="1517"/>
      <c r="AEW187" s="1517"/>
      <c r="AEX187" s="1517"/>
      <c r="AEY187" s="1517"/>
      <c r="AEZ187" s="1517"/>
      <c r="AFA187" s="1517"/>
      <c r="AFB187" s="1517"/>
      <c r="AFC187" s="1517"/>
      <c r="AFD187" s="1517"/>
      <c r="AFE187" s="1517"/>
      <c r="AFF187" s="1517"/>
      <c r="AFG187" s="1517"/>
      <c r="AFH187" s="1517"/>
      <c r="AFI187" s="1517"/>
      <c r="AFJ187" s="1517"/>
      <c r="AFK187" s="1517"/>
      <c r="AFL187" s="1517"/>
      <c r="AFM187" s="1517"/>
      <c r="AFN187" s="1517"/>
      <c r="AFO187" s="1517"/>
      <c r="AFP187" s="1517"/>
      <c r="AFQ187" s="1517"/>
      <c r="AFR187" s="1517"/>
      <c r="AFS187" s="1517"/>
      <c r="AFT187" s="1517"/>
      <c r="AFU187" s="1517"/>
      <c r="AFV187" s="1517"/>
      <c r="AFW187" s="1517"/>
      <c r="AFX187" s="1517"/>
      <c r="AFY187" s="1517"/>
      <c r="AFZ187" s="1517"/>
      <c r="AGA187" s="1517"/>
      <c r="AGB187" s="1517"/>
      <c r="AGC187" s="1517"/>
      <c r="AGD187" s="1517"/>
      <c r="AGE187" s="1517"/>
      <c r="AGF187" s="1517"/>
      <c r="AGG187" s="1517"/>
      <c r="AGH187" s="1517"/>
      <c r="AGI187" s="1517"/>
      <c r="AGJ187" s="1517"/>
      <c r="AGK187" s="1517" t="str">
        <f ca="1">INDIRECT(ADDRESS(AGK194,Dev!$CY$161,,,Table!$A$1))</f>
        <v>MBL-020PRL:RFS-PRLTap-017</v>
      </c>
      <c r="AGL187" s="1517"/>
      <c r="AGM187" s="1517"/>
      <c r="AGN187" s="1517"/>
      <c r="AGO187" s="1517"/>
      <c r="AGP187" s="1517"/>
      <c r="AGQ187" s="1517"/>
      <c r="AGR187" s="1517"/>
      <c r="AGS187" s="1517"/>
      <c r="AGT187" s="1517"/>
      <c r="AGU187" s="1517"/>
      <c r="AGV187" s="1517"/>
      <c r="AGW187" s="1517"/>
      <c r="AGX187" s="1517"/>
      <c r="AGY187" s="1517"/>
      <c r="AGZ187" s="1517"/>
      <c r="AHA187" s="1517"/>
      <c r="AHB187" s="1517"/>
      <c r="AHC187" s="1517"/>
      <c r="AHD187" s="1517"/>
      <c r="AHE187" s="1517"/>
      <c r="AHF187" s="1517"/>
      <c r="AHG187" s="1517"/>
      <c r="AHH187" s="1517"/>
      <c r="AHI187" s="1517"/>
      <c r="AHJ187" s="1517"/>
      <c r="AHK187" s="1517"/>
      <c r="AHL187" s="1517"/>
      <c r="AHM187" s="1517"/>
      <c r="AHN187" s="1517"/>
      <c r="AHO187" s="1517"/>
      <c r="AHP187" s="1517"/>
      <c r="AHQ187" s="1517"/>
      <c r="AHR187" s="1517"/>
      <c r="AHS187" s="1517"/>
      <c r="AHT187" s="1517"/>
      <c r="AHU187" s="1517"/>
      <c r="AHV187" s="1517"/>
      <c r="AHW187" s="1517"/>
      <c r="AHX187" s="1517"/>
      <c r="AHY187" s="1517"/>
      <c r="AHZ187" s="1517"/>
      <c r="AIA187" s="1517"/>
      <c r="AIB187" s="1517"/>
      <c r="AIC187" s="1517"/>
      <c r="AID187" s="1517"/>
      <c r="AIE187" s="1517"/>
      <c r="AIF187" s="1517"/>
      <c r="AIG187" s="1517"/>
      <c r="AIH187" s="1517"/>
      <c r="AII187" s="1517"/>
      <c r="AIJ187" s="1517"/>
      <c r="AIK187" s="1517"/>
      <c r="AIL187" s="1517"/>
      <c r="AIM187" s="1517" t="str">
        <f ca="1">INDIRECT(ADDRESS(AIM194,Dev!$CY$161,,,Table!$A$1))</f>
        <v>MBL-030PRL:RFS-PRLTap-018</v>
      </c>
      <c r="AIN187" s="1517"/>
      <c r="AIO187" s="1517"/>
      <c r="AIP187" s="1517"/>
      <c r="AIQ187" s="1517"/>
      <c r="AIR187" s="1517"/>
      <c r="AIS187" s="1517"/>
      <c r="AIT187" s="1517"/>
      <c r="AIU187" s="1517"/>
      <c r="AIV187" s="1517"/>
      <c r="AIW187" s="1517"/>
      <c r="AIX187" s="1517"/>
      <c r="AIY187" s="1517"/>
      <c r="AIZ187" s="1517"/>
      <c r="AJA187" s="1517"/>
      <c r="AJB187" s="1517"/>
      <c r="AJC187" s="1517"/>
      <c r="AJD187" s="1517"/>
      <c r="AJE187" s="1517"/>
      <c r="AJF187" s="1517"/>
      <c r="AJG187" s="1517"/>
      <c r="AJH187" s="1517"/>
      <c r="AJI187" s="1517"/>
      <c r="AJJ187" s="1517"/>
      <c r="AJK187" s="1517"/>
      <c r="AJL187" s="1517"/>
      <c r="AJM187" s="1517"/>
      <c r="AJN187" s="1517"/>
      <c r="AJO187" s="1517"/>
      <c r="AJP187" s="1517"/>
      <c r="AJQ187" s="1517"/>
      <c r="AJR187" s="1517"/>
      <c r="AJS187" s="1517"/>
      <c r="AJT187" s="1517"/>
      <c r="AJU187" s="1517"/>
      <c r="AJV187" s="1517"/>
      <c r="AJW187" s="1517"/>
      <c r="AJX187" s="1517"/>
      <c r="AJY187" s="1517"/>
      <c r="AJZ187" s="1517"/>
      <c r="AKA187" s="1517"/>
      <c r="AKB187" s="1517"/>
      <c r="AKC187" s="1517"/>
      <c r="AKD187" s="1517"/>
      <c r="AKE187" s="1517"/>
      <c r="AKF187" s="1517"/>
      <c r="AKG187" s="1517"/>
      <c r="AKH187" s="1517"/>
      <c r="AKI187" s="1517"/>
      <c r="AKJ187" s="1517"/>
      <c r="AKK187" s="1517"/>
      <c r="AKL187" s="1517"/>
      <c r="AKM187" s="1517"/>
      <c r="AKN187" s="1517"/>
      <c r="AKO187" s="1517" t="str">
        <f ca="1">INDIRECT(ADDRESS(AKO194,Dev!$CY$161,,,Table!$A$1))</f>
        <v>MBL-040PRL:RFS-PRLTap-019</v>
      </c>
      <c r="AKP187" s="1517"/>
      <c r="AKQ187" s="1517"/>
      <c r="AKR187" s="1517"/>
      <c r="AKS187" s="1517"/>
      <c r="AKT187" s="1517"/>
      <c r="AKU187" s="1517"/>
      <c r="AKV187" s="1517"/>
      <c r="AKW187" s="1517"/>
      <c r="AKX187" s="1517"/>
      <c r="AKY187" s="1517"/>
      <c r="AKZ187" s="1517"/>
      <c r="ALA187" s="1517"/>
      <c r="ALB187" s="1517"/>
      <c r="ALC187" s="1517"/>
      <c r="ALD187" s="1517"/>
      <c r="ALE187" s="1517"/>
      <c r="ALF187" s="1517"/>
      <c r="ALG187" s="1517"/>
      <c r="ALH187" s="1517"/>
      <c r="ALI187" s="1517"/>
      <c r="ALJ187" s="1517"/>
      <c r="ALK187" s="1517"/>
      <c r="ALL187" s="1517"/>
      <c r="ALM187" s="1517"/>
      <c r="ALN187" s="1517"/>
      <c r="ALO187" s="1517"/>
      <c r="ALP187" s="1517"/>
      <c r="ALQ187" s="1517"/>
      <c r="ALR187" s="1517"/>
      <c r="ALS187" s="1517"/>
      <c r="ALT187" s="1517"/>
      <c r="ALU187" s="1517"/>
      <c r="ALV187" s="1517"/>
      <c r="ALW187" s="1517"/>
      <c r="ALX187" s="1517"/>
      <c r="ALY187" s="1517"/>
      <c r="ALZ187" s="1517"/>
      <c r="AMA187" s="1517"/>
      <c r="AMB187" s="1517"/>
      <c r="AMC187" s="1517"/>
      <c r="AMD187" s="1517"/>
      <c r="AME187" s="1517"/>
      <c r="AMF187" s="1517"/>
      <c r="AMG187" s="1517"/>
      <c r="AMH187" s="1517"/>
      <c r="AMI187" s="1517"/>
      <c r="AMJ187" s="1517"/>
      <c r="AMK187" s="1517"/>
      <c r="AML187" s="1517"/>
      <c r="AMM187" s="1517"/>
      <c r="AMN187" s="1517"/>
      <c r="AMO187" s="1517"/>
      <c r="AMP187" s="1517"/>
      <c r="AMQ187" s="1517" t="str">
        <f ca="1">INDIRECT(ADDRESS(AMQ194,Dev!$CY$161,,,Table!$A$1))</f>
        <v>MBL-050PRL:RFS-PRLTap-020</v>
      </c>
      <c r="AMR187" s="1517"/>
      <c r="AMS187" s="1517"/>
      <c r="AMT187" s="1517"/>
      <c r="AMU187" s="1517"/>
      <c r="AMV187" s="1517"/>
      <c r="AMW187" s="1517"/>
      <c r="AMX187" s="1517"/>
      <c r="AMY187" s="1517"/>
      <c r="AMZ187" s="1517"/>
      <c r="ANA187" s="1517"/>
      <c r="ANB187" s="1517"/>
      <c r="ANC187" s="1517"/>
      <c r="AND187" s="1517"/>
      <c r="ANE187" s="1517"/>
      <c r="ANF187" s="1517"/>
      <c r="ANG187" s="1517"/>
      <c r="ANH187" s="1517"/>
      <c r="ANI187" s="1517"/>
      <c r="ANJ187" s="1517"/>
      <c r="ANK187" s="1517"/>
      <c r="ANL187" s="1517"/>
      <c r="ANM187" s="1517"/>
      <c r="ANN187" s="1517"/>
      <c r="ANO187" s="1517"/>
      <c r="ANP187" s="1517"/>
      <c r="ANQ187" s="1517"/>
      <c r="ANR187" s="1517"/>
      <c r="ANS187" s="1517"/>
      <c r="ANT187" s="1517"/>
      <c r="ANU187" s="1517"/>
      <c r="ANV187" s="1517"/>
      <c r="ANW187" s="1517"/>
      <c r="ANX187" s="1517"/>
      <c r="ANY187" s="1517"/>
      <c r="ANZ187" s="1517"/>
      <c r="AOA187" s="1517"/>
      <c r="AOB187" s="1517"/>
      <c r="AOC187" s="1517"/>
      <c r="AOD187" s="1517"/>
      <c r="AOE187" s="1517"/>
      <c r="AOF187" s="1517"/>
      <c r="AOG187" s="1517"/>
      <c r="AOH187" s="1517"/>
      <c r="AOI187" s="1517"/>
      <c r="AOJ187" s="1517"/>
      <c r="AOK187" s="1517"/>
      <c r="AOL187" s="1517"/>
      <c r="AOM187" s="1517"/>
      <c r="AON187" s="1517"/>
      <c r="AOO187" s="1517"/>
      <c r="AOP187" s="1517"/>
      <c r="AOQ187" s="1517"/>
      <c r="AOR187" s="1517"/>
      <c r="AOS187" s="1517" t="str">
        <f ca="1">INDIRECT(ADDRESS(AOS194,Dev!$CY$161,,,Table!$A$1))</f>
        <v>MBL-060PRL:RFS-PRLTap-021</v>
      </c>
      <c r="AOT187" s="1517"/>
      <c r="AOU187" s="1517"/>
      <c r="AOV187" s="1517"/>
      <c r="AOW187" s="1517"/>
      <c r="AOX187" s="1517"/>
      <c r="AOY187" s="1517"/>
      <c r="AOZ187" s="1517"/>
      <c r="APA187" s="1517"/>
      <c r="APB187" s="1517"/>
      <c r="APC187" s="1517"/>
      <c r="APD187" s="1517"/>
      <c r="APE187" s="1517"/>
      <c r="APF187" s="1517"/>
      <c r="APG187" s="1517"/>
      <c r="APH187" s="1517"/>
      <c r="API187" s="1517"/>
      <c r="APJ187" s="1517"/>
      <c r="APK187" s="1517"/>
      <c r="APL187" s="1517"/>
      <c r="APM187" s="1517"/>
      <c r="APN187" s="1517"/>
      <c r="APO187" s="1517"/>
      <c r="APP187" s="1517"/>
      <c r="APQ187" s="1517"/>
      <c r="APR187" s="1517"/>
      <c r="APS187" s="1517"/>
      <c r="APT187" s="1517"/>
      <c r="APU187" s="1517"/>
      <c r="APV187" s="1517"/>
      <c r="APW187" s="1517"/>
      <c r="APX187" s="1517"/>
      <c r="APY187" s="1517"/>
      <c r="APZ187" s="1517"/>
      <c r="AQA187" s="1517"/>
      <c r="AQB187" s="1517"/>
      <c r="AQC187" s="1517"/>
      <c r="AQD187" s="1517"/>
      <c r="AQE187" s="1517"/>
      <c r="AQF187" s="1517"/>
      <c r="AQG187" s="1517"/>
      <c r="AQH187" s="1517"/>
      <c r="AQI187" s="1517"/>
      <c r="AQJ187" s="1517"/>
      <c r="AQK187" s="1517"/>
      <c r="AQL187" s="1517"/>
      <c r="AQM187" s="1517"/>
      <c r="AQN187" s="1517"/>
      <c r="AQO187" s="1517"/>
      <c r="AQP187" s="1517"/>
      <c r="AQQ187" s="1517"/>
      <c r="AQR187" s="1517"/>
      <c r="AQS187" s="1517"/>
      <c r="AQT187" s="1517"/>
      <c r="AQU187" s="1517" t="str">
        <f ca="1">INDIRECT(ADDRESS(AQU194,Dev!$CY$161,,,Table!$A$1))</f>
        <v>MBL-070PRL:RFS-PRLTap-022</v>
      </c>
      <c r="AQV187" s="1517"/>
      <c r="AQW187" s="1517"/>
      <c r="AQX187" s="1517"/>
      <c r="AQY187" s="1517"/>
      <c r="AQZ187" s="1517"/>
      <c r="ARA187" s="1517"/>
      <c r="ARB187" s="1517"/>
      <c r="ARC187" s="1517"/>
      <c r="ARD187" s="1517"/>
      <c r="ARE187" s="1517"/>
      <c r="ARF187" s="1517"/>
      <c r="ARG187" s="1517"/>
      <c r="ARH187" s="1517"/>
      <c r="ARI187" s="1517"/>
      <c r="ARJ187" s="1517"/>
      <c r="ARK187" s="1517"/>
      <c r="ARL187" s="1517"/>
      <c r="ARM187" s="1517"/>
      <c r="ARN187" s="1517"/>
      <c r="ARO187" s="1517"/>
      <c r="ARP187" s="1517"/>
      <c r="ARQ187" s="1517"/>
      <c r="ARR187" s="1517"/>
      <c r="ARS187" s="1517"/>
      <c r="ART187" s="1517"/>
      <c r="ARU187" s="1517"/>
      <c r="ARV187" s="1517"/>
      <c r="ARW187" s="1517"/>
      <c r="ARX187" s="1517"/>
      <c r="ARY187" s="1517"/>
      <c r="ARZ187" s="1517"/>
      <c r="ASA187" s="1517"/>
      <c r="ASB187" s="1517"/>
      <c r="ASC187" s="1517"/>
      <c r="ASD187" s="1517"/>
      <c r="ASE187" s="1517"/>
      <c r="ASF187" s="1517"/>
      <c r="ASG187" s="1517"/>
      <c r="ASH187" s="1517"/>
      <c r="ASI187" s="1517"/>
      <c r="ASJ187" s="1517"/>
      <c r="ASK187" s="1517"/>
      <c r="ASL187" s="1517"/>
      <c r="ASM187" s="1517"/>
      <c r="ASN187" s="1517"/>
      <c r="ASO187" s="1517"/>
      <c r="ASP187" s="1517"/>
      <c r="ASQ187" s="1517"/>
      <c r="ASR187" s="1517"/>
      <c r="ASS187" s="1517"/>
      <c r="AST187" s="1517"/>
      <c r="ASU187" s="1517"/>
      <c r="ASV187" s="1517"/>
      <c r="ASW187" s="1517" t="str">
        <f ca="1">INDIRECT(ADDRESS(ASW194,Dev!$CY$161,,,Table!$A$1))</f>
        <v>MBL-080PRL:RFS-PRLTap-023</v>
      </c>
      <c r="ASX187" s="1517"/>
      <c r="ASY187" s="1517"/>
      <c r="ASZ187" s="1517"/>
      <c r="ATA187" s="1517"/>
      <c r="ATB187" s="1517"/>
      <c r="ATC187" s="1517"/>
      <c r="ATD187" s="1517"/>
      <c r="ATE187" s="1517"/>
      <c r="ATF187" s="1517"/>
      <c r="ATG187" s="1517"/>
      <c r="ATH187" s="1517"/>
      <c r="ATI187" s="1517"/>
      <c r="ATJ187" s="1517"/>
      <c r="ATK187" s="1517"/>
      <c r="ATL187" s="1517"/>
      <c r="ATM187" s="1517"/>
      <c r="ATN187" s="1517"/>
      <c r="ATO187" s="1517"/>
      <c r="ATP187" s="1517"/>
      <c r="ATQ187" s="1517"/>
      <c r="ATR187" s="1517"/>
      <c r="ATS187" s="1517"/>
      <c r="ATT187" s="1517"/>
      <c r="ATU187" s="1517"/>
      <c r="ATV187" s="1517"/>
      <c r="ATW187" s="1517"/>
      <c r="ATX187" s="1517"/>
      <c r="ATY187" s="1517"/>
      <c r="ATZ187" s="1517"/>
      <c r="AUA187" s="1517"/>
      <c r="AUB187" s="1517"/>
      <c r="AUC187" s="1517"/>
      <c r="AUD187" s="1517"/>
      <c r="AUE187" s="1517"/>
      <c r="AUF187" s="1517"/>
      <c r="AUG187" s="1517"/>
      <c r="AUH187" s="1517"/>
      <c r="AUI187" s="1517" t="str">
        <f>Table!$CC$74</f>
        <v>MBL-090PRL:RFS-PRLTap-Ph001</v>
      </c>
      <c r="AUJ187" s="1517"/>
      <c r="AUK187" s="1517"/>
      <c r="AUL187" s="1517"/>
      <c r="AUM187" s="1517"/>
      <c r="AUN187" s="1517"/>
      <c r="AUO187" s="1517"/>
      <c r="AUP187" s="1517"/>
      <c r="AUQ187" s="1517"/>
      <c r="AUR187" s="1517"/>
      <c r="AUS187" s="1517"/>
      <c r="AUT187" s="1517"/>
      <c r="AUU187" s="1517"/>
      <c r="AUV187" s="1517"/>
      <c r="AUW187" s="1517"/>
      <c r="AUX187" s="1517"/>
      <c r="AUY187" s="1517"/>
      <c r="AUZ187" s="1517"/>
      <c r="AVA187" s="1517"/>
      <c r="AVB187" s="1517"/>
      <c r="AVC187" s="1517"/>
      <c r="AVD187" s="1517"/>
      <c r="AVE187" s="891"/>
      <c r="AVF187" s="891"/>
      <c r="AVG187" s="891"/>
      <c r="AVH187" s="891"/>
      <c r="AVI187" s="891"/>
      <c r="AVJ187" s="891"/>
      <c r="AVK187" s="891"/>
      <c r="AVL187" s="891"/>
      <c r="AVM187" s="891"/>
      <c r="AVN187" s="891"/>
      <c r="AVO187" s="891"/>
      <c r="AVP187" s="892"/>
      <c r="AVQ187" s="892"/>
      <c r="AVR187" s="892"/>
      <c r="AVS187" s="892"/>
      <c r="AVT187" s="892"/>
      <c r="AVU187" s="892"/>
      <c r="AVV187" s="892"/>
      <c r="AVW187" s="892"/>
      <c r="AVX187" s="892"/>
      <c r="AVY187" s="892"/>
      <c r="AVZ187" s="892"/>
      <c r="AWA187" s="892"/>
      <c r="AWB187" s="892"/>
      <c r="AWC187" s="892"/>
      <c r="AWD187" s="892"/>
      <c r="AWE187" s="892"/>
      <c r="AWF187" s="892"/>
      <c r="AWG187" s="892"/>
      <c r="AWH187" s="892"/>
      <c r="AWI187" s="892"/>
      <c r="AWJ187" s="892"/>
      <c r="AWK187" s="892"/>
      <c r="AWL187" s="892"/>
      <c r="AWM187" s="892"/>
      <c r="AWN187" s="892"/>
      <c r="AWO187" s="892"/>
      <c r="AWP187" s="892"/>
      <c r="AWQ187" s="892"/>
      <c r="AWR187" s="892"/>
      <c r="AWS187" s="892"/>
      <c r="AWT187" s="892"/>
      <c r="AWU187" s="892"/>
      <c r="AWV187" s="892"/>
      <c r="AWW187" s="892"/>
      <c r="AWX187" s="892"/>
      <c r="AWY187" s="892"/>
      <c r="AWZ187" s="892"/>
      <c r="AXA187" s="892"/>
      <c r="AXB187" s="892"/>
      <c r="AXC187" s="892"/>
      <c r="AXD187" s="892"/>
      <c r="AXE187" s="892"/>
      <c r="AXF187" s="892"/>
      <c r="AXG187" s="892"/>
      <c r="AXH187" s="892"/>
      <c r="AXI187" s="892"/>
      <c r="AXJ187" s="892"/>
      <c r="AXK187" s="892"/>
      <c r="AXL187" s="892"/>
      <c r="AXM187" s="892"/>
      <c r="AXN187" s="892"/>
      <c r="AXO187" s="892"/>
      <c r="AXP187" s="892"/>
      <c r="AXQ187" s="892"/>
      <c r="AXR187" s="892"/>
      <c r="AXS187" s="892"/>
      <c r="AXT187" s="892"/>
      <c r="AXU187" s="892"/>
      <c r="AXV187" s="892"/>
      <c r="AXW187" s="892"/>
      <c r="AXX187" s="892"/>
      <c r="AXY187" s="892"/>
      <c r="AXZ187" s="892"/>
      <c r="AYA187" s="892"/>
      <c r="AYB187" s="892"/>
      <c r="AYC187" s="892"/>
      <c r="AYD187" s="892"/>
      <c r="AYE187" s="892"/>
      <c r="AYF187" s="892"/>
      <c r="AYG187" s="892"/>
      <c r="AYH187" s="892"/>
      <c r="AYI187" s="892"/>
      <c r="AYJ187" s="892"/>
      <c r="AYK187" s="892"/>
      <c r="AYL187" s="892"/>
      <c r="AYM187" s="892"/>
      <c r="AYN187" s="891"/>
      <c r="AYO187" s="891"/>
      <c r="AYP187" s="891"/>
      <c r="AYQ187" s="891"/>
      <c r="AYR187" s="891"/>
      <c r="AYS187" s="891"/>
      <c r="AYT187" s="891"/>
      <c r="AYU187" s="1517"/>
      <c r="AYV187" s="1517"/>
      <c r="AYW187" s="1517"/>
      <c r="AYX187" s="1517"/>
      <c r="AYY187" s="1517"/>
      <c r="AYZ187" s="1517"/>
      <c r="AZA187" s="1517"/>
      <c r="AZB187" s="1517"/>
      <c r="AZC187" s="1517"/>
      <c r="AZD187" s="1517"/>
      <c r="AZE187" s="1517"/>
      <c r="AZF187" s="1517"/>
      <c r="AZG187" s="1517"/>
      <c r="AZH187" s="1517"/>
      <c r="AZI187" s="1517"/>
      <c r="AZJ187" s="1517"/>
      <c r="AZK187" s="1517" t="str">
        <f ca="1">INDIRECT(ADDRESS(AZK194,Dev!$CY$161,,,Table!$A$1))</f>
        <v>MBL-090PRL:RFS-PRLTap-024</v>
      </c>
      <c r="AZL187" s="1517"/>
      <c r="AZM187" s="1517"/>
      <c r="AZN187" s="1517"/>
      <c r="AZO187" s="1517"/>
      <c r="AZP187" s="1517"/>
      <c r="AZQ187" s="1517"/>
      <c r="AZR187" s="1517"/>
      <c r="AZS187" s="1517"/>
      <c r="AZT187" s="1517"/>
      <c r="AZU187" s="1517"/>
      <c r="AZV187" s="1517"/>
      <c r="AZW187" s="1517"/>
      <c r="AZX187" s="1517"/>
      <c r="AZY187" s="1517"/>
      <c r="AZZ187" s="1517"/>
      <c r="BAA187" s="1517"/>
      <c r="BAB187" s="1517"/>
      <c r="BAC187" s="1517"/>
      <c r="BAD187" s="1517"/>
      <c r="BAE187" s="1517"/>
      <c r="BAF187" s="1517"/>
      <c r="BAG187" s="1517"/>
      <c r="BAH187" s="1517"/>
      <c r="BAI187" s="1517"/>
      <c r="BAJ187" s="1517"/>
      <c r="BAK187" s="1517"/>
      <c r="BAL187" s="1517"/>
      <c r="BAM187" s="1517"/>
      <c r="BAN187" s="1517"/>
      <c r="BAO187" s="1517"/>
      <c r="BAP187" s="1517"/>
      <c r="BAQ187" s="1517"/>
      <c r="BAR187" s="1517"/>
      <c r="BAS187" s="1517"/>
      <c r="BAT187" s="1517"/>
      <c r="BAU187" s="1517"/>
      <c r="BAV187" s="1517"/>
      <c r="BAW187" s="1517"/>
      <c r="BAX187" s="1517"/>
      <c r="BAY187" s="1517"/>
      <c r="BAZ187" s="1517"/>
      <c r="BBA187" s="1517"/>
      <c r="BBB187" s="1517"/>
      <c r="BBC187" s="1517"/>
      <c r="BBD187" s="1517"/>
      <c r="BBE187" s="1517"/>
      <c r="BBF187" s="1517"/>
      <c r="BBG187" s="1517"/>
      <c r="BBH187" s="1517"/>
      <c r="BBI187" s="1517"/>
      <c r="BBJ187" s="1517"/>
      <c r="BBK187" s="1517"/>
      <c r="BBL187" s="1517"/>
      <c r="BBM187" s="1517" t="str">
        <f ca="1">INDIRECT(ADDRESS(BBM194,Dev!$CY$161,,,Table!$A$1))</f>
        <v>HBL-010PRL:RFS-PRLTap-025</v>
      </c>
      <c r="BBN187" s="1517"/>
      <c r="BBO187" s="1517"/>
      <c r="BBP187" s="1517"/>
      <c r="BBQ187" s="1517"/>
      <c r="BBR187" s="1517"/>
      <c r="BBS187" s="1517"/>
      <c r="BBT187" s="1517"/>
      <c r="BBU187" s="1517"/>
      <c r="BBV187" s="1517"/>
      <c r="BBW187" s="1517"/>
      <c r="BBX187" s="1517"/>
      <c r="BBY187" s="1517"/>
      <c r="BBZ187" s="1517"/>
      <c r="BCA187" s="1517"/>
      <c r="BCB187" s="1517"/>
      <c r="BCC187" s="1517"/>
      <c r="BCD187" s="1517"/>
      <c r="BCE187" s="1517"/>
      <c r="BCF187" s="1517"/>
      <c r="BCG187" s="1517"/>
      <c r="BCH187" s="1517"/>
      <c r="BCI187" s="1517"/>
      <c r="BCJ187" s="1517"/>
      <c r="BCK187" s="1517"/>
      <c r="BCL187" s="1517"/>
      <c r="BCM187" s="1517"/>
      <c r="BCN187" s="1517"/>
      <c r="BCO187" s="1517"/>
      <c r="BCP187" s="1517"/>
      <c r="BCQ187" s="1517"/>
      <c r="BCR187" s="1517"/>
      <c r="BCS187" s="1517"/>
      <c r="BCT187" s="1517"/>
      <c r="BCU187" s="1517"/>
      <c r="BCV187" s="1517"/>
      <c r="BCW187" s="1517"/>
      <c r="BCX187" s="1517"/>
      <c r="BCY187" s="1517"/>
      <c r="BCZ187" s="1517"/>
      <c r="BDA187" s="1517"/>
      <c r="BDB187" s="1517"/>
      <c r="BDC187" s="1517"/>
      <c r="BDD187" s="1517"/>
      <c r="BDE187" s="1517"/>
      <c r="BDF187" s="1517"/>
      <c r="BDG187" s="1517"/>
      <c r="BDH187" s="1517"/>
      <c r="BDI187" s="1517"/>
      <c r="BDJ187" s="1517"/>
      <c r="BDK187" s="1517"/>
      <c r="BDL187" s="1517"/>
      <c r="BDM187" s="1517"/>
      <c r="BDN187" s="1517"/>
      <c r="BDO187" s="1517" t="str">
        <f ca="1">INDIRECT(ADDRESS(BDO194,Dev!$CY$161,,,Table!$A$1))</f>
        <v>HBL-020PRL:RFS-PRLTap-026</v>
      </c>
      <c r="BDP187" s="1517"/>
      <c r="BDQ187" s="1517"/>
      <c r="BDR187" s="1517"/>
      <c r="BDS187" s="1517"/>
      <c r="BDT187" s="1517"/>
      <c r="BDU187" s="1517"/>
      <c r="BDV187" s="1517"/>
      <c r="BDW187" s="1517"/>
      <c r="BDX187" s="1517"/>
      <c r="BDY187" s="1517"/>
      <c r="BDZ187" s="1517"/>
      <c r="BEA187" s="1517"/>
      <c r="BEB187" s="1517"/>
      <c r="BEC187" s="1517"/>
      <c r="BED187" s="1517"/>
      <c r="BEE187" s="1517"/>
      <c r="BEF187" s="1517"/>
      <c r="BEG187" s="1517"/>
      <c r="BEH187" s="1517"/>
      <c r="BEI187" s="1517"/>
      <c r="BEJ187" s="1517"/>
      <c r="BEK187" s="1517"/>
      <c r="BEL187" s="1517"/>
      <c r="BEM187" s="1517"/>
      <c r="BEN187" s="1517"/>
      <c r="BEO187" s="1517"/>
      <c r="BEP187" s="1517"/>
      <c r="BEQ187" s="1517"/>
      <c r="BER187" s="1517"/>
      <c r="BES187" s="1517"/>
      <c r="BET187" s="1517"/>
      <c r="BEU187" s="1517"/>
      <c r="BEV187" s="1517"/>
      <c r="BEW187" s="1517"/>
      <c r="BEX187" s="1517"/>
      <c r="BEY187" s="1517"/>
      <c r="BEZ187" s="1517"/>
      <c r="BFA187" s="1517"/>
      <c r="BFB187" s="1517"/>
      <c r="BFC187" s="1517"/>
      <c r="BFD187" s="1517"/>
      <c r="BFE187" s="1517"/>
      <c r="BFF187" s="1517"/>
      <c r="BFG187" s="1517"/>
      <c r="BFH187" s="1517"/>
      <c r="BFI187" s="1517"/>
      <c r="BFJ187" s="1517"/>
      <c r="BFK187" s="1517"/>
      <c r="BFL187" s="1517"/>
      <c r="BFM187" s="1517"/>
      <c r="BFN187" s="1517"/>
      <c r="BFO187" s="1517"/>
      <c r="BFP187" s="1517"/>
      <c r="BFQ187" s="1517" t="str">
        <f ca="1">INDIRECT(ADDRESS(BFQ194,Dev!$CY$161,,,Table!$A$1))</f>
        <v>HBL-030PRL:RFS-PRLTap-027</v>
      </c>
      <c r="BFR187" s="1517"/>
      <c r="BFS187" s="1517"/>
      <c r="BFT187" s="1517"/>
      <c r="BFU187" s="1517"/>
      <c r="BFV187" s="1517"/>
      <c r="BFW187" s="1517"/>
      <c r="BFX187" s="1517"/>
      <c r="BFY187" s="1517"/>
      <c r="BFZ187" s="1517"/>
      <c r="BGA187" s="1517"/>
      <c r="BGB187" s="1517"/>
      <c r="BGC187" s="1517"/>
      <c r="BGD187" s="1517"/>
      <c r="BGE187" s="1517"/>
      <c r="BGF187" s="1517"/>
      <c r="BGG187" s="1517"/>
      <c r="BGH187" s="1517"/>
      <c r="BGI187" s="1517"/>
      <c r="BGJ187" s="1517"/>
      <c r="BGK187" s="1517"/>
      <c r="BGL187" s="1517"/>
      <c r="BGM187" s="1517"/>
      <c r="BGN187" s="1517"/>
      <c r="BGO187" s="1517"/>
      <c r="BGP187" s="1517"/>
      <c r="BGQ187" s="1517"/>
      <c r="BGR187" s="1517"/>
      <c r="BGS187" s="1517"/>
      <c r="BGT187" s="1517"/>
      <c r="BGU187" s="1517"/>
      <c r="BGV187" s="1517"/>
      <c r="BGW187" s="1517"/>
      <c r="BGX187" s="1517"/>
      <c r="BGY187" s="1517"/>
      <c r="BGZ187" s="1517"/>
      <c r="BHA187" s="1517"/>
      <c r="BHB187" s="1517"/>
      <c r="BHC187" s="1517"/>
      <c r="BHD187" s="1517"/>
      <c r="BHE187" s="1517"/>
      <c r="BHF187" s="1517"/>
      <c r="BHG187" s="1517"/>
      <c r="BHH187" s="1517"/>
      <c r="BHI187" s="1517"/>
      <c r="BHJ187" s="1517"/>
      <c r="BHK187" s="1517"/>
      <c r="BHL187" s="1517"/>
      <c r="BHM187" s="1517"/>
      <c r="BHN187" s="1517"/>
      <c r="BHO187" s="1517"/>
      <c r="BHP187" s="1517"/>
      <c r="BHQ187" s="1517"/>
      <c r="BHR187" s="1517"/>
      <c r="BHS187" s="1517" t="str">
        <f ca="1">INDIRECT(ADDRESS(BHS194,Dev!$CY$161,,,Table!$A$1))</f>
        <v>HBL-040PRL:RFS-PRLTap-028</v>
      </c>
      <c r="BHT187" s="1517"/>
      <c r="BHU187" s="1517"/>
      <c r="BHV187" s="1517"/>
      <c r="BHW187" s="1517"/>
      <c r="BHX187" s="1517"/>
      <c r="BHY187" s="1517"/>
      <c r="BHZ187" s="1517"/>
      <c r="BIA187" s="1517"/>
      <c r="BIB187" s="1517"/>
      <c r="BIC187" s="1517"/>
      <c r="BID187" s="1517"/>
      <c r="BIE187" s="1517"/>
      <c r="BIF187" s="1517"/>
      <c r="BIG187" s="1517"/>
      <c r="BIH187" s="1517"/>
      <c r="BII187" s="1517"/>
      <c r="BIJ187" s="1517"/>
      <c r="BIK187" s="1517"/>
      <c r="BIL187" s="1517"/>
      <c r="BIM187" s="1517"/>
      <c r="BIN187" s="1517"/>
      <c r="BIO187" s="1517"/>
      <c r="BIP187" s="1517"/>
      <c r="BIQ187" s="1517"/>
      <c r="BIR187" s="1517"/>
      <c r="BIS187" s="1517"/>
      <c r="BIT187" s="1517"/>
      <c r="BIU187" s="1517"/>
      <c r="BIV187" s="1517"/>
      <c r="BIW187" s="1517"/>
      <c r="BIX187" s="1517"/>
      <c r="BIY187" s="1517"/>
      <c r="BIZ187" s="1517"/>
      <c r="BJA187" s="1517"/>
      <c r="BJB187" s="1517"/>
      <c r="BJC187" s="1517"/>
      <c r="BJD187" s="1517"/>
      <c r="BJE187" s="1517"/>
      <c r="BJF187" s="1517"/>
      <c r="BJG187" s="1517"/>
      <c r="BJH187" s="1517"/>
      <c r="BJI187" s="1517"/>
      <c r="BJJ187" s="1517"/>
      <c r="BJK187" s="1517"/>
      <c r="BJL187" s="1517"/>
      <c r="BJM187" s="1517"/>
      <c r="BJN187" s="1517"/>
      <c r="BJO187" s="1517"/>
      <c r="BJP187" s="1517"/>
      <c r="BJQ187" s="1517"/>
      <c r="BJR187" s="1517"/>
      <c r="BJS187" s="1517"/>
      <c r="BJT187" s="1517"/>
      <c r="BJU187" s="1517" t="str">
        <f ca="1">INDIRECT(ADDRESS(BJU194,Dev!$CY$161,,,Table!$A$1))</f>
        <v>HBL-050PRL:RFS-PRLTap-029</v>
      </c>
      <c r="BJV187" s="1517"/>
      <c r="BJW187" s="1517"/>
      <c r="BJX187" s="1517"/>
      <c r="BJY187" s="1517"/>
      <c r="BJZ187" s="1517"/>
      <c r="BKA187" s="1517"/>
      <c r="BKB187" s="1517"/>
      <c r="BKC187" s="1517"/>
      <c r="BKD187" s="1517"/>
      <c r="BKE187" s="1517"/>
      <c r="BKF187" s="1517"/>
      <c r="BKG187" s="1517"/>
      <c r="BKH187" s="1517"/>
      <c r="BKI187" s="1517"/>
      <c r="BKJ187" s="1517"/>
      <c r="BKK187" s="1517"/>
      <c r="BKL187" s="1517"/>
      <c r="BKM187" s="1517"/>
      <c r="BKN187" s="1517"/>
      <c r="BKO187" s="1517"/>
      <c r="BKP187" s="1517"/>
      <c r="BKQ187" s="1517"/>
      <c r="BKR187" s="1517"/>
      <c r="BKS187" s="1517"/>
      <c r="BKT187" s="1517"/>
      <c r="BKU187" s="1517"/>
      <c r="BKV187" s="1517"/>
      <c r="BKW187" s="1517"/>
      <c r="BKX187" s="1517"/>
      <c r="BKY187" s="1517"/>
      <c r="BKZ187" s="1517"/>
      <c r="BLA187" s="1517"/>
      <c r="BLB187" s="1517"/>
      <c r="BLC187" s="1517"/>
      <c r="BLD187" s="1517"/>
      <c r="BLE187" s="1517"/>
      <c r="BLF187" s="1517"/>
      <c r="BLG187" s="1517"/>
      <c r="BLH187" s="1517"/>
      <c r="BLI187" s="1517"/>
      <c r="BLJ187" s="1517"/>
      <c r="BLK187" s="1517"/>
      <c r="BLL187" s="1517"/>
      <c r="BLM187" s="1517"/>
      <c r="BLN187" s="1517"/>
      <c r="BLO187" s="1517"/>
      <c r="BLP187" s="1517"/>
      <c r="BLQ187" s="1517"/>
      <c r="BLR187" s="1517"/>
      <c r="BLS187" s="1517"/>
      <c r="BLT187" s="1517"/>
      <c r="BLU187" s="1517"/>
      <c r="BLV187" s="1517"/>
      <c r="BLW187" s="1517" t="str">
        <f ca="1">INDIRECT(ADDRESS(BLW194,Dev!$CY$161,,,Table!$A$1))</f>
        <v>HBL-060PRL:RFS-PRLTap-030</v>
      </c>
      <c r="BLX187" s="1517"/>
      <c r="BLY187" s="1517"/>
      <c r="BLZ187" s="1517"/>
      <c r="BMA187" s="1517"/>
      <c r="BMB187" s="1517"/>
      <c r="BMC187" s="1517"/>
      <c r="BMD187" s="1517"/>
      <c r="BME187" s="1517"/>
      <c r="BMF187" s="1517"/>
      <c r="BMG187" s="1517"/>
      <c r="BMH187" s="1517"/>
      <c r="BMI187" s="1517"/>
      <c r="BMJ187" s="1517"/>
      <c r="BMK187" s="1517"/>
      <c r="BML187" s="1517"/>
      <c r="BMM187" s="1517"/>
      <c r="BMN187" s="1517"/>
      <c r="BMO187" s="1517"/>
      <c r="BMP187" s="1517"/>
      <c r="BMQ187" s="1517"/>
      <c r="BMR187" s="1517"/>
      <c r="BMS187" s="1517"/>
      <c r="BMT187" s="1517"/>
      <c r="BMU187" s="1517"/>
      <c r="BMV187" s="1517"/>
      <c r="BMW187" s="1517"/>
      <c r="BMX187" s="1517"/>
      <c r="BMY187" s="1517"/>
      <c r="BMZ187" s="1517"/>
      <c r="BNA187" s="1517"/>
      <c r="BNB187" s="1517"/>
      <c r="BNC187" s="1517"/>
      <c r="BND187" s="1517"/>
      <c r="BNE187" s="1517"/>
      <c r="BNF187" s="1517"/>
      <c r="BNG187" s="1517"/>
      <c r="BNH187" s="1517"/>
      <c r="BNI187" s="1517"/>
      <c r="BNJ187" s="1517"/>
      <c r="BNK187" s="1517"/>
      <c r="BNL187" s="1517"/>
      <c r="BNM187" s="1517"/>
      <c r="BNN187" s="1517"/>
      <c r="BNO187" s="1517"/>
      <c r="BNP187" s="1517"/>
      <c r="BNQ187" s="1517"/>
      <c r="BNR187" s="1517"/>
      <c r="BNS187" s="1517"/>
      <c r="BNT187" s="1517"/>
      <c r="BNU187" s="1517"/>
      <c r="BNV187" s="1517"/>
      <c r="BNW187" s="1517"/>
      <c r="BNX187" s="1517"/>
      <c r="BNY187" s="1517" t="str">
        <f ca="1">INDIRECT(ADDRESS(BNY194,Dev!$CY$161,,,Table!$A$1))</f>
        <v>HBL-070PRL:RFS-PRLTap-031</v>
      </c>
      <c r="BNZ187" s="1517"/>
      <c r="BOA187" s="1517"/>
      <c r="BOB187" s="1517"/>
      <c r="BOC187" s="1517"/>
      <c r="BOD187" s="1517"/>
      <c r="BOE187" s="1517"/>
      <c r="BOF187" s="1517"/>
      <c r="BOG187" s="1517"/>
      <c r="BOH187" s="1517"/>
      <c r="BOI187" s="1517"/>
      <c r="BOJ187" s="1517"/>
      <c r="BOK187" s="1517"/>
      <c r="BOL187" s="1517"/>
      <c r="BOM187" s="1517"/>
      <c r="BON187" s="1517"/>
      <c r="BOO187" s="1517"/>
      <c r="BOP187" s="1517"/>
      <c r="BOQ187" s="1517"/>
      <c r="BOR187" s="1517"/>
      <c r="BOS187" s="1517"/>
      <c r="BOT187" s="1517"/>
      <c r="BOU187" s="1517"/>
      <c r="BOV187" s="1517"/>
      <c r="BOW187" s="1517"/>
      <c r="BOX187" s="1517"/>
      <c r="BOY187" s="1517"/>
      <c r="BOZ187" s="1517"/>
      <c r="BPA187" s="1517"/>
      <c r="BPB187" s="1517"/>
      <c r="BPC187" s="1517"/>
      <c r="BPD187" s="1517"/>
      <c r="BPE187" s="1517"/>
      <c r="BPF187" s="1517"/>
      <c r="BPG187" s="1517"/>
      <c r="BPH187" s="1517"/>
      <c r="BPI187" s="1517"/>
      <c r="BPJ187" s="1517"/>
      <c r="BPK187" s="1517"/>
      <c r="BPL187" s="1517"/>
      <c r="BPM187" s="1517"/>
      <c r="BPN187" s="1517"/>
      <c r="BPO187" s="1517"/>
      <c r="BPP187" s="1517"/>
      <c r="BPQ187" s="1517"/>
      <c r="BPR187" s="1517"/>
      <c r="BPS187" s="1517"/>
      <c r="BPT187" s="1517"/>
      <c r="BPU187" s="1517"/>
      <c r="BPV187" s="1517"/>
      <c r="BPW187" s="1517"/>
      <c r="BPX187" s="1517"/>
      <c r="BPY187" s="1517"/>
      <c r="BPZ187" s="1517"/>
      <c r="BQA187" s="1517" t="str">
        <f ca="1">INDIRECT(ADDRESS(BQA194,Dev!$CY$161,,,Table!$A$1))</f>
        <v>HBL-080PRL:RFS-PRLTap-032</v>
      </c>
      <c r="BQB187" s="1517"/>
      <c r="BQC187" s="1517"/>
      <c r="BQD187" s="1517"/>
      <c r="BQE187" s="1517"/>
      <c r="BQF187" s="1517"/>
      <c r="BQG187" s="1517"/>
      <c r="BQH187" s="1517"/>
      <c r="BQI187" s="1517"/>
      <c r="BQJ187" s="1517"/>
      <c r="BQK187" s="1517"/>
      <c r="BQL187" s="1517"/>
      <c r="BQM187" s="1517"/>
      <c r="BQN187" s="1517"/>
      <c r="BQO187" s="1517"/>
      <c r="BQP187" s="1517"/>
      <c r="BQQ187" s="1517"/>
      <c r="BQR187" s="1517"/>
      <c r="BQS187" s="1517"/>
      <c r="BQT187" s="1517"/>
      <c r="BQU187" s="1517"/>
      <c r="BQV187" s="1517"/>
      <c r="BQW187" s="1517"/>
      <c r="BQX187" s="1517"/>
      <c r="BQY187" s="1517"/>
      <c r="BQZ187" s="1517"/>
      <c r="BRA187" s="1517"/>
      <c r="BRB187" s="1517"/>
      <c r="BRC187" s="1517"/>
      <c r="BRD187" s="1517"/>
      <c r="BRE187" s="1517"/>
      <c r="BRF187" s="1517"/>
      <c r="BRG187" s="1517"/>
      <c r="BRH187" s="1517"/>
      <c r="BRI187" s="1517"/>
      <c r="BRJ187" s="1517"/>
      <c r="BRK187" s="1517"/>
      <c r="BRL187" s="1517"/>
      <c r="BRM187" s="1517"/>
      <c r="BRN187" s="1517"/>
      <c r="BRO187" s="1517"/>
      <c r="BRP187" s="1517"/>
      <c r="BRQ187" s="1517"/>
      <c r="BRR187" s="1517"/>
      <c r="BRS187" s="1517"/>
      <c r="BRT187" s="1517"/>
      <c r="BRU187" s="1517"/>
      <c r="BRV187" s="1517"/>
      <c r="BRW187" s="1517"/>
      <c r="BRX187" s="1517"/>
      <c r="BRY187" s="1517"/>
      <c r="BRZ187" s="1517"/>
      <c r="BSA187" s="1517"/>
      <c r="BSB187" s="1517"/>
      <c r="BSC187" s="1517" t="str">
        <f ca="1">INDIRECT(ADDRESS(BSC194,Dev!$CY$161,,,Table!$A$1))</f>
        <v>HBL-090PRL:RFS-PRLTap-033</v>
      </c>
      <c r="BSD187" s="1517"/>
      <c r="BSE187" s="1517"/>
      <c r="BSF187" s="1517"/>
      <c r="BSG187" s="1517"/>
      <c r="BSH187" s="1517"/>
      <c r="BSI187" s="1517"/>
      <c r="BSJ187" s="1517"/>
      <c r="BSK187" s="1517"/>
      <c r="BSL187" s="1517"/>
      <c r="BSM187" s="1517"/>
      <c r="BSN187" s="1517"/>
      <c r="BSO187" s="1517"/>
      <c r="BSP187" s="1517"/>
      <c r="BSQ187" s="1517"/>
      <c r="BSR187" s="1517"/>
      <c r="BSS187" s="1517"/>
      <c r="BST187" s="1517"/>
      <c r="BSU187" s="1517"/>
      <c r="BSV187" s="1517"/>
      <c r="BSW187" s="1517"/>
      <c r="BSX187" s="1517"/>
      <c r="BSY187" s="1517"/>
      <c r="BSZ187" s="1517"/>
      <c r="BTA187" s="1517"/>
      <c r="BTB187" s="1517"/>
      <c r="BTC187" s="1517"/>
      <c r="BTD187" s="1517"/>
      <c r="BTE187" s="1517"/>
      <c r="BTF187" s="1517"/>
      <c r="BTG187" s="1517"/>
      <c r="BTH187" s="1517"/>
      <c r="BTI187" s="1517"/>
      <c r="BTJ187" s="1517"/>
      <c r="BTK187" s="1517"/>
      <c r="BTL187" s="1517"/>
      <c r="BTM187" s="1517"/>
      <c r="BTN187" s="1517"/>
      <c r="BTO187" s="1517"/>
      <c r="BTP187" s="1517"/>
      <c r="BTQ187" s="1517"/>
      <c r="BTR187" s="1517"/>
      <c r="BTS187" s="1517"/>
      <c r="BTT187" s="1517"/>
      <c r="BTU187" s="1517"/>
      <c r="BTV187" s="1517"/>
      <c r="BTW187" s="1517"/>
      <c r="BTX187" s="1517"/>
      <c r="BTY187" s="1517"/>
      <c r="BTZ187" s="1517"/>
      <c r="BUA187" s="1517"/>
      <c r="BUB187" s="1517"/>
      <c r="BUC187" s="1517"/>
      <c r="BUD187" s="1517"/>
      <c r="BUE187" s="1517" t="str">
        <f ca="1">INDIRECT(ADDRESS(BUE194,Dev!$CY$161,,,Table!$A$1))</f>
        <v>HBL-100PRL:RFS-PRLTap-034</v>
      </c>
      <c r="BUF187" s="1517"/>
      <c r="BUG187" s="1517"/>
      <c r="BUH187" s="1517"/>
      <c r="BUI187" s="1517"/>
      <c r="BUJ187" s="1517"/>
      <c r="BUK187" s="1517"/>
      <c r="BUL187" s="1517"/>
      <c r="BUM187" s="1517"/>
      <c r="BUN187" s="1517"/>
      <c r="BUO187" s="1517"/>
      <c r="BUP187" s="1517"/>
      <c r="BUQ187" s="1517"/>
      <c r="BUR187" s="1517"/>
      <c r="BUS187" s="1517"/>
      <c r="BUT187" s="1517"/>
      <c r="BUU187" s="1517"/>
      <c r="BUV187" s="1517"/>
      <c r="BUW187" s="1517"/>
      <c r="BUX187" s="1517"/>
      <c r="BUY187" s="1517"/>
      <c r="BUZ187" s="1517"/>
      <c r="BVA187" s="1517"/>
      <c r="BVB187" s="1517"/>
      <c r="BVC187" s="1517"/>
      <c r="BVD187" s="1517"/>
      <c r="BVE187" s="1517"/>
      <c r="BVF187" s="1517"/>
      <c r="BVG187" s="1517"/>
      <c r="BVH187" s="1517"/>
      <c r="BVI187" s="1517"/>
      <c r="BVJ187" s="1517"/>
      <c r="BVK187" s="1517"/>
      <c r="BVL187" s="1517"/>
      <c r="BVM187" s="1517"/>
      <c r="BVN187" s="1517"/>
      <c r="BVO187" s="1517"/>
      <c r="BVP187" s="1517"/>
      <c r="BVQ187" s="1517"/>
      <c r="BVR187" s="1517"/>
      <c r="BVS187" s="1517"/>
      <c r="BVT187" s="1517"/>
      <c r="BVU187" s="1517"/>
      <c r="BVV187" s="1517"/>
      <c r="BVW187" s="1517"/>
      <c r="BVX187" s="1517"/>
      <c r="BVY187" s="1517"/>
      <c r="BVZ187" s="1517"/>
      <c r="BWA187" s="1517"/>
      <c r="BWB187" s="1517"/>
      <c r="BWC187" s="1517"/>
      <c r="BWD187" s="1517"/>
      <c r="BWE187" s="1517"/>
      <c r="BWF187" s="1517"/>
      <c r="BWG187" s="1517" t="str">
        <f ca="1">INDIRECT(ADDRESS(BWG194,Dev!$CY$161,,,Table!$A$1))</f>
        <v>HBL-110PRL:RFS-PRLTap-035</v>
      </c>
      <c r="BWH187" s="1517"/>
      <c r="BWI187" s="1517"/>
      <c r="BWJ187" s="1517"/>
      <c r="BWK187" s="1517"/>
      <c r="BWL187" s="1517"/>
      <c r="BWM187" s="1517"/>
      <c r="BWN187" s="1517"/>
      <c r="BWO187" s="1517"/>
      <c r="BWP187" s="1517"/>
      <c r="BWQ187" s="1517"/>
      <c r="BWR187" s="1517"/>
      <c r="BWS187" s="1517"/>
      <c r="BWT187" s="1517"/>
      <c r="BWU187" s="1517"/>
      <c r="BWV187" s="1517"/>
      <c r="BWW187" s="1517"/>
      <c r="BWX187" s="1517"/>
      <c r="BWY187" s="1517"/>
      <c r="BWZ187" s="1517"/>
      <c r="BXA187" s="1517"/>
      <c r="BXB187" s="1517"/>
      <c r="BXC187" s="1517"/>
      <c r="BXD187" s="1517"/>
      <c r="BXE187" s="1517"/>
      <c r="BXF187" s="1517"/>
      <c r="BXG187" s="1517"/>
      <c r="BXH187" s="1517"/>
      <c r="BXI187" s="1517"/>
      <c r="BXJ187" s="1517"/>
      <c r="BXK187" s="1517"/>
      <c r="BXL187" s="1517"/>
      <c r="BXM187" s="1517"/>
      <c r="BXN187" s="1517"/>
      <c r="BXO187" s="1517"/>
      <c r="BXP187" s="1517"/>
      <c r="BXQ187" s="1517"/>
      <c r="BXR187" s="1517"/>
      <c r="BXS187" s="1517"/>
      <c r="BXT187" s="1517"/>
      <c r="BXU187" s="1517"/>
      <c r="BXV187" s="1517"/>
      <c r="BXW187" s="1517"/>
      <c r="BXX187" s="1517"/>
      <c r="BXY187" s="1517"/>
      <c r="BXZ187" s="1517"/>
      <c r="BYA187" s="1517"/>
      <c r="BYB187" s="1517"/>
      <c r="BYC187" s="1517"/>
      <c r="BYD187" s="1517"/>
      <c r="BYE187" s="1517"/>
      <c r="BYF187" s="1517"/>
      <c r="BYG187" s="1517"/>
      <c r="BYH187" s="1517"/>
      <c r="BYI187" s="1517" t="str">
        <f ca="1">INDIRECT(ADDRESS(BYI194,Dev!$CY$161,,,Table!$A$1))</f>
        <v>HBL-120PRL:RFS-PRLTap-036</v>
      </c>
      <c r="BYJ187" s="1517"/>
      <c r="BYK187" s="1517"/>
      <c r="BYL187" s="1517"/>
      <c r="BYM187" s="1517"/>
      <c r="BYN187" s="1517"/>
      <c r="BYO187" s="1517"/>
      <c r="BYP187" s="1517"/>
      <c r="BYQ187" s="1517"/>
      <c r="BYR187" s="1517"/>
      <c r="BYS187" s="1517"/>
      <c r="BYT187" s="1517"/>
      <c r="BYU187" s="1517"/>
      <c r="BYV187" s="1517"/>
      <c r="BYW187" s="1517"/>
      <c r="BYX187" s="1517"/>
      <c r="BYY187" s="1517"/>
      <c r="BYZ187" s="1517"/>
      <c r="BZA187" s="1517"/>
      <c r="BZB187" s="1517"/>
      <c r="BZC187" s="1517"/>
      <c r="BZD187" s="1517"/>
      <c r="BZE187" s="1517"/>
      <c r="BZF187" s="1517"/>
      <c r="BZG187" s="1517"/>
      <c r="BZH187" s="1517"/>
      <c r="BZI187" s="1517"/>
      <c r="BZJ187" s="1517"/>
      <c r="BZK187" s="1517"/>
      <c r="BZL187" s="1517"/>
      <c r="BZM187" s="1517"/>
      <c r="BZN187" s="1517"/>
      <c r="BZO187" s="1517"/>
      <c r="BZP187" s="1517"/>
      <c r="BZQ187" s="1517"/>
      <c r="BZR187" s="1517"/>
      <c r="BZS187" s="1517"/>
      <c r="BZT187" s="1517"/>
      <c r="BZU187" s="1517"/>
      <c r="BZV187" s="1517"/>
      <c r="BZW187" s="1517"/>
      <c r="BZX187" s="1517"/>
      <c r="BZY187" s="1517"/>
      <c r="BZZ187" s="1517"/>
      <c r="CAA187" s="1517"/>
      <c r="CAB187" s="1517"/>
      <c r="CAC187" s="1517"/>
      <c r="CAD187" s="1517"/>
      <c r="CAE187" s="1517"/>
      <c r="CAF187" s="1517"/>
      <c r="CAG187" s="1517"/>
      <c r="CAH187" s="1517"/>
      <c r="CAI187" s="1517"/>
      <c r="CAJ187" s="1517"/>
      <c r="CAK187" s="1517" t="str">
        <f ca="1">INDIRECT(ADDRESS(CAK194,Dev!$CY$161,,,Table!$A$1))</f>
        <v>HBL-130PRL:RFS-PRLTap-037</v>
      </c>
      <c r="CAL187" s="1517"/>
      <c r="CAM187" s="1517"/>
      <c r="CAN187" s="1517"/>
      <c r="CAO187" s="1517"/>
      <c r="CAP187" s="1517"/>
      <c r="CAQ187" s="1517"/>
      <c r="CAR187" s="1517"/>
      <c r="CAS187" s="1517"/>
      <c r="CAT187" s="1517"/>
      <c r="CAU187" s="1517"/>
      <c r="CAV187" s="1517"/>
      <c r="CAW187" s="1517"/>
      <c r="CAX187" s="1517"/>
      <c r="CAY187" s="1517"/>
      <c r="CAZ187" s="1517"/>
      <c r="CBA187" s="1517"/>
      <c r="CBB187" s="1517"/>
      <c r="CBC187" s="1517"/>
      <c r="CBD187" s="1517"/>
      <c r="CBE187" s="1517"/>
      <c r="CBF187" s="1517"/>
      <c r="CBG187" s="1517"/>
      <c r="CBH187" s="1517"/>
      <c r="CBI187" s="1517"/>
      <c r="CBJ187" s="1517"/>
      <c r="CBK187" s="1517"/>
      <c r="CBL187" s="1517"/>
      <c r="CBM187" s="1517"/>
      <c r="CBN187" s="1517"/>
      <c r="CBO187" s="1517"/>
      <c r="CBP187" s="1517"/>
      <c r="CBQ187" s="1517"/>
      <c r="CBR187" s="1517"/>
      <c r="CBS187" s="1517"/>
      <c r="CBT187" s="1517"/>
      <c r="CBU187" s="1517"/>
      <c r="CBV187" s="1517"/>
      <c r="CBW187" s="1517"/>
      <c r="CBX187" s="1517"/>
      <c r="CBY187" s="1517"/>
      <c r="CBZ187" s="1517"/>
      <c r="CCA187" s="1517"/>
      <c r="CCB187" s="1517"/>
      <c r="CCC187" s="1517"/>
      <c r="CCD187" s="1517"/>
      <c r="CCE187" s="1517"/>
      <c r="CCF187" s="1517"/>
      <c r="CCG187" s="1517"/>
      <c r="CCH187" s="1517"/>
      <c r="CCI187" s="1517"/>
      <c r="CCJ187" s="1517"/>
      <c r="CCK187" s="1517"/>
      <c r="CCL187" s="1517"/>
      <c r="CCM187" s="1517" t="str">
        <f ca="1">INDIRECT(ADDRESS(CCM194,Dev!$CY$161,,,Table!$A$1))</f>
        <v>HBL-140PRL:RFS-PRLTap-038</v>
      </c>
      <c r="CCN187" s="1517"/>
      <c r="CCO187" s="1517"/>
      <c r="CCP187" s="1517"/>
      <c r="CCQ187" s="1517"/>
      <c r="CCR187" s="1517"/>
      <c r="CCS187" s="1517"/>
      <c r="CCT187" s="1517"/>
      <c r="CCU187" s="1517"/>
      <c r="CCV187" s="1517"/>
      <c r="CCW187" s="1517"/>
      <c r="CCX187" s="1517"/>
      <c r="CCY187" s="1517"/>
      <c r="CCZ187" s="1517"/>
      <c r="CDA187" s="1517"/>
      <c r="CDB187" s="1517"/>
      <c r="CDC187" s="1517"/>
      <c r="CDD187" s="1517"/>
      <c r="CDE187" s="1517"/>
      <c r="CDF187" s="1517"/>
      <c r="CDG187" s="1517"/>
      <c r="CDH187" s="1517"/>
      <c r="CDI187" s="1517"/>
      <c r="CDJ187" s="1517"/>
      <c r="CDK187" s="1517"/>
      <c r="CDL187" s="1517"/>
      <c r="CDM187" s="1517"/>
      <c r="CDN187" s="1517"/>
      <c r="CDO187" s="1517"/>
      <c r="CDP187" s="1517"/>
      <c r="CDQ187" s="1517"/>
      <c r="CDR187" s="1517"/>
      <c r="CDS187" s="1517"/>
      <c r="CDT187" s="1517"/>
      <c r="CDU187" s="1517"/>
      <c r="CDV187" s="1517"/>
      <c r="CDW187" s="1517"/>
      <c r="CDX187" s="1517"/>
      <c r="CDY187" s="1517"/>
      <c r="CDZ187" s="1517"/>
      <c r="CEA187" s="1517"/>
      <c r="CEB187" s="1517"/>
      <c r="CEC187" s="1517"/>
      <c r="CED187" s="1517"/>
      <c r="CEE187" s="1517"/>
      <c r="CEF187" s="1517"/>
      <c r="CEG187" s="1517"/>
      <c r="CEH187" s="1517"/>
      <c r="CEI187" s="1517"/>
      <c r="CEJ187" s="1517"/>
      <c r="CEK187" s="1517"/>
      <c r="CEL187" s="1517"/>
      <c r="CEM187" s="1517"/>
      <c r="CEN187" s="1517"/>
      <c r="CEO187" s="1517" t="str">
        <f ca="1">INDIRECT(ADDRESS(CEO194,Dev!$CY$161,,,Table!$A$1))</f>
        <v>HBL-150PRL:RFS-PRLTap-039</v>
      </c>
      <c r="CEP187" s="1517"/>
      <c r="CEQ187" s="1517"/>
      <c r="CER187" s="1517"/>
      <c r="CES187" s="1517"/>
      <c r="CET187" s="1517"/>
      <c r="CEU187" s="1517"/>
      <c r="CEV187" s="1517"/>
      <c r="CEW187" s="1517"/>
      <c r="CEX187" s="1517"/>
      <c r="CEY187" s="1517"/>
      <c r="CEZ187" s="1517"/>
      <c r="CFA187" s="1517"/>
      <c r="CFB187" s="1517"/>
      <c r="CFC187" s="1517"/>
      <c r="CFD187" s="1517"/>
      <c r="CFE187" s="1517"/>
      <c r="CFF187" s="1517"/>
      <c r="CFG187" s="1517"/>
      <c r="CFH187" s="1517"/>
      <c r="CFI187" s="1517"/>
      <c r="CFJ187" s="1517"/>
      <c r="CFK187" s="1517"/>
      <c r="CFL187" s="1517"/>
      <c r="CFM187" s="1517"/>
      <c r="CFN187" s="1517"/>
      <c r="CFO187" s="1517"/>
      <c r="CFP187" s="1517"/>
      <c r="CFQ187" s="1517"/>
      <c r="CFR187" s="1517"/>
      <c r="CFS187" s="1517"/>
      <c r="CFT187" s="1517"/>
      <c r="CFU187" s="1517"/>
      <c r="CFV187" s="1517"/>
      <c r="CFW187" s="1517"/>
      <c r="CFX187" s="1517"/>
      <c r="CFY187" s="1517"/>
      <c r="CFZ187" s="1517"/>
      <c r="CGA187" s="1517"/>
      <c r="CGB187" s="1517"/>
      <c r="CGC187" s="1517"/>
      <c r="CGD187" s="1517"/>
      <c r="CGE187" s="1517"/>
      <c r="CGF187" s="1517"/>
      <c r="CGG187" s="1517"/>
      <c r="CGH187" s="1517"/>
      <c r="CGI187" s="1517"/>
      <c r="CGJ187" s="1517"/>
      <c r="CGK187" s="1517"/>
      <c r="CGL187" s="1517"/>
      <c r="CGM187" s="1517"/>
      <c r="CGN187" s="1517"/>
      <c r="CGO187" s="1517"/>
      <c r="CGP187" s="1517"/>
      <c r="CGQ187" s="1517" t="str">
        <f ca="1">INDIRECT(ADDRESS(CGQ194,Dev!$CY$161,,,Table!$A$1))</f>
        <v>HBL-160PRL:RFS-PRLTap-040</v>
      </c>
      <c r="CGR187" s="1517"/>
      <c r="CGS187" s="1517"/>
      <c r="CGT187" s="1517"/>
      <c r="CGU187" s="1517"/>
      <c r="CGV187" s="1517"/>
      <c r="CGW187" s="1517"/>
      <c r="CGX187" s="1517"/>
      <c r="CGY187" s="1517"/>
      <c r="CGZ187" s="1517"/>
      <c r="CHA187" s="1517"/>
      <c r="CHB187" s="1517"/>
      <c r="CHC187" s="1517"/>
      <c r="CHD187" s="1517"/>
      <c r="CHE187" s="1517"/>
      <c r="CHF187" s="1517"/>
      <c r="CHG187" s="1517"/>
      <c r="CHH187" s="1517"/>
      <c r="CHI187" s="1517"/>
      <c r="CHJ187" s="1517"/>
      <c r="CHK187" s="1517"/>
      <c r="CHL187" s="1517"/>
      <c r="CHM187" s="1517"/>
      <c r="CHN187" s="1517"/>
      <c r="CHO187" s="1517"/>
      <c r="CHP187" s="1517"/>
      <c r="CHQ187" s="1517"/>
      <c r="CHR187" s="1517"/>
      <c r="CHS187" s="1517"/>
      <c r="CHT187" s="1517"/>
      <c r="CHU187" s="1517"/>
      <c r="CHV187" s="1517"/>
      <c r="CHW187" s="1517"/>
      <c r="CHX187" s="1517"/>
      <c r="CHY187" s="1517"/>
      <c r="CHZ187" s="1517"/>
      <c r="CIA187" s="1517"/>
      <c r="CIB187" s="1517"/>
      <c r="CIC187" s="1517"/>
      <c r="CID187" s="1517"/>
      <c r="CIE187" s="1517"/>
      <c r="CIF187" s="1517"/>
      <c r="CIG187" s="1517"/>
      <c r="CIH187" s="1517"/>
      <c r="CII187" s="1517"/>
      <c r="CIJ187" s="1517"/>
      <c r="CIK187" s="1517"/>
      <c r="CIL187" s="1517"/>
      <c r="CIM187" s="1517"/>
      <c r="CIN187" s="1517"/>
      <c r="CIO187" s="1517"/>
      <c r="CIP187" s="1517"/>
      <c r="CIQ187" s="1517"/>
      <c r="CIR187" s="1517"/>
      <c r="CIS187" s="1517" t="str">
        <f ca="1">INDIRECT(ADDRESS(CIS194,Dev!$CY$161,,,Table!$A$1))</f>
        <v>HBL-170PRL:RFS-PRLTap-041</v>
      </c>
      <c r="CIT187" s="1517"/>
      <c r="CIU187" s="1517"/>
      <c r="CIV187" s="1517"/>
      <c r="CIW187" s="1517"/>
      <c r="CIX187" s="1517"/>
      <c r="CIY187" s="1517"/>
      <c r="CIZ187" s="1517"/>
      <c r="CJA187" s="1517"/>
      <c r="CJB187" s="1517"/>
      <c r="CJC187" s="1517"/>
      <c r="CJD187" s="1517"/>
      <c r="CJE187" s="1517"/>
      <c r="CJF187" s="1517"/>
      <c r="CJG187" s="1517"/>
      <c r="CJH187" s="1517"/>
      <c r="CJI187" s="1517"/>
      <c r="CJJ187" s="1517"/>
      <c r="CJK187" s="1517"/>
      <c r="CJL187" s="1517"/>
      <c r="CJM187" s="1517"/>
      <c r="CJN187" s="1517"/>
      <c r="CJO187" s="1517"/>
      <c r="CJP187" s="1517"/>
      <c r="CJQ187" s="1517"/>
      <c r="CJR187" s="1517"/>
      <c r="CJS187" s="1517"/>
      <c r="CJT187" s="1517"/>
      <c r="CJU187" s="1517"/>
      <c r="CJV187" s="1517"/>
      <c r="CJW187" s="1517"/>
      <c r="CJX187" s="1517"/>
      <c r="CJY187" s="1517"/>
      <c r="CJZ187" s="1517"/>
      <c r="CKA187" s="1517"/>
      <c r="CKB187" s="1517"/>
      <c r="CKC187" s="1517"/>
      <c r="CKD187" s="1517"/>
      <c r="CKE187" s="1517"/>
      <c r="CKF187" s="1517"/>
      <c r="CKG187" s="1517"/>
      <c r="CKH187" s="1517"/>
      <c r="CKI187" s="1517"/>
      <c r="CKJ187" s="1517"/>
      <c r="CKK187" s="1517"/>
      <c r="CKL187" s="1517"/>
      <c r="CKM187" s="1517"/>
      <c r="CKN187" s="1517"/>
      <c r="CKO187" s="1517"/>
      <c r="CKP187" s="1517"/>
      <c r="CKQ187" s="1517"/>
      <c r="CKR187" s="1517"/>
      <c r="CKS187" s="1517"/>
      <c r="CKT187" s="1517"/>
      <c r="CKU187" s="1517" t="str">
        <f ca="1">INDIRECT(ADDRESS(CKU194,Dev!$CY$161,,,Table!$A$1))</f>
        <v>HBL-180PRL:RFS-PRLTap-042</v>
      </c>
      <c r="CKV187" s="1517"/>
      <c r="CKW187" s="1517"/>
      <c r="CKX187" s="1517"/>
      <c r="CKY187" s="1517"/>
      <c r="CKZ187" s="1517"/>
      <c r="CLA187" s="1517"/>
      <c r="CLB187" s="1517"/>
      <c r="CLC187" s="1517"/>
      <c r="CLD187" s="1517"/>
      <c r="CLE187" s="1517"/>
      <c r="CLF187" s="1517"/>
      <c r="CLG187" s="1517"/>
      <c r="CLH187" s="1517"/>
      <c r="CLI187" s="1517"/>
      <c r="CLJ187" s="1517"/>
      <c r="CLK187" s="1517"/>
      <c r="CLL187" s="1517"/>
      <c r="CLM187" s="1517"/>
      <c r="CLN187" s="1517"/>
      <c r="CLO187" s="1517"/>
      <c r="CLP187" s="1517"/>
      <c r="CLQ187" s="1517"/>
      <c r="CLR187" s="1517"/>
      <c r="CLS187" s="1517"/>
      <c r="CLT187" s="1517"/>
      <c r="CLU187" s="1517"/>
      <c r="CLV187" s="1517"/>
      <c r="CLW187" s="1517"/>
      <c r="CLX187" s="1517"/>
      <c r="CLY187" s="1517"/>
      <c r="CLZ187" s="1517"/>
      <c r="CMA187" s="1517"/>
      <c r="CMB187" s="1517"/>
      <c r="CMC187" s="1517"/>
      <c r="CMD187" s="1517"/>
      <c r="CME187" s="1517"/>
      <c r="CMF187" s="1517"/>
      <c r="CMG187" s="1517"/>
      <c r="CMH187" s="1517"/>
      <c r="CMI187" s="1517"/>
      <c r="CMJ187" s="1517"/>
      <c r="CMK187" s="1517"/>
      <c r="CML187" s="1517"/>
      <c r="CMM187" s="1517"/>
      <c r="CMN187" s="1517"/>
      <c r="CMO187" s="1517"/>
      <c r="CMP187" s="1517"/>
      <c r="CMQ187" s="1517"/>
      <c r="CMR187" s="1517"/>
      <c r="CMS187" s="1517"/>
      <c r="CMT187" s="1517"/>
      <c r="CMU187" s="1517"/>
      <c r="CMV187" s="1517"/>
      <c r="CMW187" s="1517" t="str">
        <f ca="1">INDIRECT(ADDRESS(CMW194,Dev!$CY$161,,,Table!$A$1))</f>
        <v>HBL-190PRL:RFS-PRLTap-043</v>
      </c>
      <c r="CMX187" s="1517"/>
      <c r="CMY187" s="1517"/>
      <c r="CMZ187" s="1517"/>
      <c r="CNA187" s="1517"/>
      <c r="CNB187" s="1517"/>
      <c r="CNC187" s="1517"/>
      <c r="CND187" s="1517"/>
      <c r="CNE187" s="1517"/>
      <c r="CNF187" s="1517"/>
      <c r="CNG187" s="1517"/>
      <c r="CNH187" s="1517"/>
      <c r="CNI187" s="1517"/>
      <c r="CNJ187" s="1517"/>
      <c r="CNK187" s="1517"/>
      <c r="CNL187" s="1517"/>
      <c r="CNM187" s="1517"/>
      <c r="CNN187" s="1517"/>
      <c r="CNO187" s="1517"/>
      <c r="CNP187" s="1517"/>
      <c r="CNQ187" s="1517"/>
      <c r="CNR187" s="1517"/>
      <c r="CNS187" s="1517"/>
      <c r="CNT187" s="1517"/>
      <c r="CNU187" s="1517"/>
      <c r="CNV187" s="1517"/>
      <c r="CNW187" s="1517"/>
      <c r="CNX187" s="1517"/>
      <c r="CNY187" s="1517"/>
      <c r="CNZ187" s="1517"/>
      <c r="COA187" s="1517"/>
      <c r="COB187" s="1517"/>
      <c r="COC187" s="1517"/>
      <c r="COD187" s="1517"/>
      <c r="COE187" s="1517"/>
      <c r="COF187" s="1517"/>
      <c r="COG187" s="1517"/>
      <c r="COH187" s="1517"/>
      <c r="COI187" s="1517"/>
      <c r="COJ187" s="1517"/>
      <c r="COK187" s="1517"/>
      <c r="COL187" s="1517"/>
      <c r="COM187" s="1517"/>
      <c r="CON187" s="1517"/>
      <c r="COO187" s="1517"/>
      <c r="COP187" s="1517"/>
      <c r="COQ187" s="1517"/>
      <c r="COR187" s="1517"/>
      <c r="COS187" s="1517"/>
      <c r="COT187" s="1517"/>
      <c r="COU187" s="1517"/>
      <c r="COV187" s="1517"/>
      <c r="COW187" s="1517"/>
      <c r="COX187" s="1517"/>
      <c r="COY187" s="1517" t="str">
        <f ca="1">INDIRECT(ADDRESS(COY194,Dev!$CY$161,,,Table!$A$1))</f>
        <v>HBL-200PRL:RFS-PRLTap-044</v>
      </c>
      <c r="COZ187" s="1517"/>
      <c r="CPA187" s="1517"/>
      <c r="CPB187" s="1517"/>
      <c r="CPC187" s="1517"/>
      <c r="CPD187" s="1517"/>
      <c r="CPE187" s="1517"/>
      <c r="CPF187" s="1517"/>
      <c r="CPG187" s="1517"/>
      <c r="CPH187" s="1517"/>
      <c r="CPI187" s="1517"/>
      <c r="CPJ187" s="1517"/>
      <c r="CPK187" s="1517"/>
      <c r="CPL187" s="1517"/>
      <c r="CPM187" s="1517"/>
      <c r="CPN187" s="1517"/>
      <c r="CPO187" s="1517"/>
      <c r="CPP187" s="1517"/>
      <c r="CPQ187" s="1517"/>
      <c r="CPR187" s="1517"/>
      <c r="CPS187" s="1517"/>
      <c r="CPT187" s="1517"/>
      <c r="CPU187" s="1517"/>
      <c r="CPV187" s="1517"/>
      <c r="CPW187" s="1517"/>
      <c r="CPX187" s="1517"/>
      <c r="CPY187" s="1517"/>
      <c r="CPZ187" s="1517"/>
      <c r="CQA187" s="1517"/>
      <c r="CQB187" s="1517"/>
      <c r="CQC187" s="1517"/>
      <c r="CQD187" s="1517"/>
      <c r="CQE187" s="1517"/>
      <c r="CQF187" s="1517"/>
      <c r="CQG187" s="1517"/>
      <c r="CQH187" s="1517"/>
      <c r="CQI187" s="1517"/>
      <c r="CQJ187" s="1517"/>
      <c r="CQK187" s="1517"/>
      <c r="CQL187" s="1517"/>
      <c r="CQM187" s="1517"/>
      <c r="CQN187" s="1517"/>
      <c r="CQO187" s="1517"/>
      <c r="CQP187" s="1517"/>
      <c r="CQQ187" s="1517"/>
      <c r="CQR187" s="1517"/>
      <c r="CQS187" s="1517"/>
      <c r="CQT187" s="1517"/>
      <c r="CQU187" s="1517"/>
      <c r="CQV187" s="1517"/>
      <c r="CQW187" s="1517"/>
      <c r="CQX187" s="1517"/>
      <c r="CQY187" s="1517"/>
      <c r="CQZ187" s="1517"/>
      <c r="CRA187" s="1517" t="str">
        <f ca="1">INDIRECT(ADDRESS(CRA194,Dev!$CY$161,,,Table!$A$1))</f>
        <v>HBL-210PRL:RFS-PRLTap-045</v>
      </c>
      <c r="CRB187" s="1517"/>
      <c r="CRC187" s="1517"/>
      <c r="CRD187" s="1517"/>
      <c r="CRE187" s="1517"/>
      <c r="CRF187" s="1517"/>
      <c r="CRG187" s="1517"/>
      <c r="CRH187" s="1517"/>
      <c r="CRI187" s="1517"/>
      <c r="CRJ187" s="1517"/>
      <c r="CRK187" s="1517"/>
      <c r="CRL187" s="1517"/>
      <c r="CRM187" s="1517"/>
      <c r="CRN187" s="1517"/>
      <c r="CRO187" s="1517"/>
      <c r="CRP187" s="1517"/>
      <c r="CRQ187" s="1517"/>
      <c r="CRR187" s="1517"/>
      <c r="CRS187" s="1517"/>
      <c r="CRT187" s="1517"/>
      <c r="CRU187" s="1517"/>
      <c r="CRV187" s="1517"/>
      <c r="CRW187" s="1517"/>
      <c r="CRX187" s="1517"/>
      <c r="CRY187" s="1517"/>
      <c r="CRZ187" s="1517"/>
      <c r="CSA187" s="1517"/>
      <c r="CSB187" s="1517"/>
      <c r="CSC187" s="1517"/>
      <c r="CSD187" s="1517"/>
      <c r="CSE187" s="1517"/>
      <c r="CSF187" s="1517"/>
      <c r="CSG187" s="1517"/>
      <c r="CSH187" s="1517"/>
      <c r="CSI187" s="1517"/>
      <c r="CSJ187" s="1517"/>
      <c r="CSK187" s="1517"/>
      <c r="CSL187" s="1517"/>
      <c r="CSM187" s="1517"/>
      <c r="CSN187" s="1517"/>
      <c r="CSO187" s="1517"/>
      <c r="CSP187" s="1517"/>
      <c r="CSQ187" s="1517"/>
      <c r="CSR187" s="1517"/>
      <c r="CSS187" s="1517"/>
      <c r="CST187" s="1517"/>
      <c r="CSU187" s="1517"/>
      <c r="CSV187" s="1517"/>
      <c r="CSW187" s="1517"/>
      <c r="CSX187" s="1517"/>
      <c r="CSY187" s="1517"/>
      <c r="CSZ187" s="1517"/>
      <c r="CTA187" s="1517"/>
      <c r="CTB187" s="1517"/>
      <c r="CTC187" s="1517" t="str">
        <f ca="1">INDIRECT(ADDRESS(CTC194,Dev!$CY$161,,,Table!$A$1))</f>
        <v>HEBT-010PRL:RFS-PRLTap-046</v>
      </c>
      <c r="CTD187" s="1517"/>
      <c r="CTE187" s="1517"/>
      <c r="CTF187" s="1517"/>
      <c r="CTG187" s="1517"/>
      <c r="CTH187" s="1517"/>
      <c r="CTI187" s="1517"/>
      <c r="CTJ187" s="1517"/>
      <c r="CTK187" s="1517"/>
      <c r="CTL187" s="1517"/>
      <c r="CTM187" s="1517"/>
      <c r="CTN187" s="1517"/>
      <c r="CTO187" s="1517"/>
      <c r="CTP187" s="1517"/>
      <c r="CTQ187" s="1517"/>
      <c r="CTR187" s="1517"/>
      <c r="CTS187" s="1517"/>
      <c r="CTT187" s="1517"/>
      <c r="CTU187" s="1517"/>
      <c r="CTV187" s="1517"/>
      <c r="CTW187" s="1517"/>
      <c r="CTX187" s="1517"/>
      <c r="CTY187" s="1517"/>
      <c r="CTZ187" s="1517"/>
      <c r="CUA187" s="1517"/>
      <c r="CUB187" s="1517"/>
      <c r="CUC187" s="1517"/>
      <c r="CUD187" s="1517"/>
      <c r="CUE187" s="1517"/>
      <c r="CUF187" s="1517"/>
      <c r="CUG187" s="1517"/>
      <c r="CUH187" s="1517"/>
      <c r="CUI187" s="1517"/>
      <c r="CUJ187" s="1517"/>
      <c r="CUK187" s="1517"/>
      <c r="CUL187" s="1517"/>
      <c r="CUM187" s="1517"/>
      <c r="CUN187" s="1517"/>
      <c r="CUO187" s="1517"/>
      <c r="CUP187" s="1517"/>
      <c r="CUQ187" s="1517"/>
      <c r="CUR187" s="1517"/>
      <c r="CUS187" s="1517"/>
      <c r="CUT187" s="1517"/>
      <c r="CUU187" s="1517"/>
      <c r="CUV187" s="1517"/>
      <c r="CUW187" s="1517"/>
      <c r="CUX187" s="1517"/>
      <c r="CUY187" s="1517"/>
      <c r="CUZ187" s="1517"/>
      <c r="CVA187" s="1517"/>
      <c r="CVB187" s="1517"/>
      <c r="CVC187" s="1517"/>
      <c r="CVD187" s="1517"/>
      <c r="CVE187" s="1517"/>
      <c r="CVF187" s="1517"/>
      <c r="CVG187" s="1517"/>
      <c r="CVH187" s="1517"/>
      <c r="CVI187" s="1517"/>
      <c r="CVJ187" s="1517"/>
      <c r="CVK187" s="1517"/>
      <c r="CVL187" s="1517"/>
      <c r="CVM187" s="1517"/>
      <c r="CVN187" s="1517"/>
      <c r="CVO187" s="1517"/>
      <c r="CVP187" s="1517"/>
      <c r="CVQ187" s="1517"/>
      <c r="CVR187" s="1517"/>
      <c r="CVS187" s="1517"/>
      <c r="CVT187" s="1517"/>
      <c r="CVU187" s="1517"/>
      <c r="CVV187" s="1517"/>
      <c r="CVW187" s="1517"/>
      <c r="CVX187" s="1517"/>
      <c r="CVY187" s="1517"/>
      <c r="CVZ187" s="1517"/>
      <c r="CWA187" s="1517"/>
      <c r="CWB187" s="1517"/>
      <c r="CWC187" s="1517"/>
      <c r="CWD187" s="1517"/>
      <c r="CWE187" s="1517"/>
      <c r="CWF187" s="1517"/>
      <c r="CWG187" s="1517"/>
      <c r="CWH187" s="1517"/>
      <c r="CWI187" s="1517"/>
      <c r="CWJ187" s="1517"/>
      <c r="CWK187" s="1517" t="str">
        <f ca="1">INDIRECT(ADDRESS(CWK194,Dev!$CY$161,,,Table!$A$1))</f>
        <v>HEBT-030PRL:RFS-PRLTap-047</v>
      </c>
      <c r="CWL187" s="1517"/>
      <c r="CWM187" s="1517"/>
      <c r="CWN187" s="1517"/>
      <c r="CWO187" s="1517"/>
      <c r="CWP187" s="1517"/>
      <c r="CWQ187" s="1517"/>
      <c r="CWR187" s="1517"/>
      <c r="CWS187" s="1517"/>
      <c r="CWT187" s="1517"/>
      <c r="CWU187" s="1517"/>
      <c r="CWV187" s="1517"/>
      <c r="CWW187" s="1517"/>
      <c r="CWX187" s="1517"/>
      <c r="CWY187" s="1517"/>
      <c r="CWZ187" s="1517"/>
      <c r="CXA187" s="1517"/>
      <c r="CXB187" s="1517"/>
      <c r="CXC187" s="1517"/>
      <c r="CXD187" s="1517"/>
      <c r="CXE187" s="1517"/>
      <c r="CXF187" s="1517"/>
      <c r="CXG187" s="1517"/>
      <c r="CXH187" s="1517"/>
      <c r="CXI187" s="1517"/>
      <c r="CXJ187" s="1517"/>
      <c r="CXK187" s="1517"/>
      <c r="CXL187" s="1517"/>
      <c r="CXM187" s="1517"/>
      <c r="CXN187" s="1517"/>
      <c r="CXO187" s="1517"/>
      <c r="CXP187" s="1517"/>
      <c r="CXQ187" s="1517"/>
      <c r="CXR187" s="1517"/>
      <c r="CXS187" s="1517"/>
      <c r="CXT187" s="1517"/>
      <c r="CXU187" s="1517"/>
      <c r="CXV187" s="1517"/>
      <c r="CXW187" s="1517"/>
      <c r="CXX187" s="1517"/>
      <c r="CXY187" s="1517"/>
      <c r="CXZ187" s="1517"/>
      <c r="CYA187" s="1517"/>
      <c r="CYB187" s="1517"/>
      <c r="CYC187" s="1517"/>
      <c r="CYD187" s="1517"/>
      <c r="CYE187" s="1517"/>
      <c r="CYF187" s="1517"/>
      <c r="CYG187" s="1517"/>
      <c r="CYH187" s="1517"/>
      <c r="CYI187" s="1517"/>
      <c r="CYJ187" s="1517"/>
      <c r="CYK187" s="1517"/>
      <c r="CYL187" s="1517"/>
      <c r="CYM187" s="1517"/>
      <c r="CYN187" s="1517"/>
      <c r="CYO187" s="1517"/>
      <c r="CYP187" s="1517"/>
      <c r="CYQ187" s="1517"/>
      <c r="CYR187" s="1517"/>
      <c r="CYS187" s="1517"/>
      <c r="CYT187" s="1517"/>
      <c r="CYU187" s="1517"/>
      <c r="CYV187" s="1517"/>
      <c r="CYW187" s="1517"/>
      <c r="CYX187" s="1517"/>
      <c r="CYY187" s="1517"/>
      <c r="CYZ187" s="1517"/>
      <c r="CZA187" s="1517"/>
      <c r="CZB187" s="1517"/>
      <c r="CZC187" s="1517"/>
      <c r="CZD187" s="1517"/>
      <c r="CZE187" s="1517"/>
      <c r="CZF187" s="1517"/>
      <c r="CZG187" s="1517"/>
      <c r="CZH187" s="1517"/>
      <c r="CZI187" s="1517"/>
      <c r="CZJ187" s="1517"/>
      <c r="CZK187" s="1517"/>
      <c r="CZL187" s="1517"/>
      <c r="CZM187" s="1517"/>
      <c r="CZN187" s="1517"/>
      <c r="CZO187" s="1517"/>
      <c r="CZP187" s="1517"/>
      <c r="CZQ187" s="1517"/>
      <c r="CZR187" s="1517"/>
      <c r="CZS187" s="1517"/>
      <c r="CZT187" s="1517"/>
      <c r="CZU187" s="1517"/>
      <c r="CZV187" s="1517"/>
      <c r="CZW187" s="1517"/>
      <c r="CZX187" s="1517"/>
      <c r="CZY187" s="1517"/>
      <c r="CZZ187" s="1517"/>
      <c r="DAA187" s="1517"/>
      <c r="DAB187" s="1517"/>
      <c r="DAC187" s="1517"/>
      <c r="DAD187" s="1517"/>
      <c r="DAE187" s="1517"/>
      <c r="DAF187" s="1517"/>
      <c r="DAG187" s="1517"/>
      <c r="DAH187" s="1517"/>
      <c r="DAI187" s="1517" t="str">
        <f ca="1">INDIRECT(ADDRESS(DAI194,Dev!$CY$161,,,Table!$A$1))</f>
        <v>HEBT-050PRL:RFS-PRLTap-048</v>
      </c>
      <c r="DAJ187" s="1517"/>
      <c r="DAK187" s="1517"/>
      <c r="DAL187" s="1517"/>
      <c r="DAM187" s="1517"/>
      <c r="DAN187" s="1517"/>
      <c r="DAO187" s="1517"/>
      <c r="DAP187" s="1517"/>
      <c r="DAQ187" s="1517"/>
      <c r="DAR187" s="1517"/>
      <c r="DAS187" s="1517"/>
      <c r="DAT187" s="1517"/>
      <c r="DAU187" s="1517"/>
      <c r="DAV187" s="1517"/>
      <c r="DAW187" s="1517"/>
      <c r="DAX187" s="1517"/>
      <c r="DAY187" s="1517"/>
      <c r="DAZ187" s="1517"/>
      <c r="DBA187" s="1517"/>
      <c r="DBB187" s="1517"/>
      <c r="DBC187" s="1517"/>
      <c r="DBD187" s="1517"/>
      <c r="DBE187" s="1517"/>
      <c r="DBF187" s="1517"/>
      <c r="DBG187" s="1517"/>
      <c r="DBH187" s="1517"/>
      <c r="DBI187" s="1517"/>
      <c r="DBJ187" s="1517"/>
      <c r="DBK187" s="1517"/>
      <c r="DBL187" s="1517"/>
      <c r="DBM187" s="1517"/>
      <c r="DBN187" s="1517"/>
      <c r="DBO187" s="1517"/>
      <c r="DBP187" s="1517"/>
      <c r="DBQ187" s="1517"/>
      <c r="DBR187" s="1517"/>
      <c r="DBS187" s="1517"/>
      <c r="DBT187" s="1517"/>
      <c r="DBU187" s="1517"/>
      <c r="DBV187" s="1517"/>
      <c r="DBW187" s="1517"/>
      <c r="DBX187" s="1517"/>
      <c r="DBY187" s="1517"/>
      <c r="DBZ187" s="1517"/>
      <c r="DCA187" s="1517"/>
      <c r="DCB187" s="1517"/>
      <c r="DCC187" s="1517"/>
      <c r="DCD187" s="1517"/>
      <c r="DCE187" s="1517"/>
      <c r="DCF187" s="1517"/>
      <c r="DCG187" s="1517"/>
      <c r="DCH187" s="1517"/>
      <c r="DCI187" s="1517"/>
      <c r="DCJ187" s="1517"/>
      <c r="DCK187" s="1517"/>
      <c r="DCL187" s="1517"/>
      <c r="DCM187" s="1517"/>
      <c r="DCN187" s="1517"/>
      <c r="DCO187" s="1517"/>
      <c r="DCP187" s="1517"/>
      <c r="DCQ187" s="1517"/>
      <c r="DCR187" s="1517"/>
      <c r="DCS187" s="1517"/>
      <c r="DCT187" s="1517"/>
      <c r="DCU187" s="1517"/>
      <c r="DCV187" s="1517"/>
      <c r="DCW187" s="1517"/>
      <c r="DCX187" s="1517"/>
      <c r="DCY187" s="1517"/>
      <c r="DCZ187" s="1517"/>
      <c r="DDA187" s="1517"/>
      <c r="DDB187" s="1517"/>
      <c r="DDC187" s="1517"/>
      <c r="DDD187" s="1517"/>
      <c r="DDE187" s="1517"/>
      <c r="DDF187" s="1517"/>
      <c r="DDG187" s="1517"/>
      <c r="DDH187" s="1517"/>
      <c r="DDI187" s="1517"/>
      <c r="DDJ187" s="1517"/>
      <c r="DDK187" s="1517"/>
      <c r="DDL187" s="1517"/>
      <c r="DDM187" s="1517"/>
      <c r="DDN187" s="1517"/>
      <c r="DDO187" s="1517"/>
      <c r="DDP187" s="1517"/>
      <c r="DDQ187" s="1517" t="str">
        <f ca="1">INDIRECT(ADDRESS(DDQ194,Dev!$CY$161,,,Table!$A$1))</f>
        <v>HEBT-070PRL:RFS-PRLTap-049</v>
      </c>
      <c r="DDR187" s="1517"/>
      <c r="DDS187" s="1517"/>
      <c r="DDT187" s="1517"/>
      <c r="DDU187" s="1517"/>
      <c r="DDV187" s="1517"/>
      <c r="DDW187" s="1517"/>
      <c r="DDX187" s="1517"/>
      <c r="DDY187" s="1517"/>
      <c r="DDZ187" s="1517"/>
      <c r="DEA187" s="1517"/>
      <c r="DEB187" s="1517"/>
      <c r="DEC187" s="1517"/>
      <c r="DED187" s="1517"/>
      <c r="DEE187" s="1517"/>
      <c r="DEF187" s="1517"/>
      <c r="DEG187" s="1517"/>
      <c r="DEH187" s="1517"/>
      <c r="DEI187" s="1517"/>
      <c r="DEJ187" s="1517"/>
      <c r="DEK187" s="1517"/>
      <c r="DEL187" s="1517"/>
      <c r="DEM187" s="1517"/>
      <c r="DEN187" s="1517"/>
      <c r="DEO187" s="1517"/>
      <c r="DEP187" s="1517"/>
      <c r="DEQ187" s="1517"/>
      <c r="DER187" s="1517"/>
      <c r="DES187" s="1517"/>
      <c r="DET187" s="1517"/>
      <c r="DEU187" s="1517"/>
      <c r="DEV187" s="1517"/>
      <c r="DEW187" s="1517"/>
      <c r="DEX187" s="1517"/>
      <c r="DEY187" s="1517"/>
      <c r="DEZ187" s="1517"/>
      <c r="DFA187" s="1517"/>
      <c r="DFB187" s="1517"/>
      <c r="DFC187" s="1517"/>
      <c r="DFD187" s="1517"/>
      <c r="DFE187" s="1517"/>
      <c r="DFF187" s="1517"/>
      <c r="DFG187" s="1517"/>
      <c r="DFH187" s="1517"/>
      <c r="DFI187" s="1517"/>
      <c r="DFJ187" s="1517"/>
      <c r="DFK187" s="1517"/>
      <c r="DFL187" s="1517"/>
      <c r="DFM187" s="1517"/>
      <c r="DFN187" s="1517"/>
      <c r="DFO187" s="1517"/>
      <c r="DFP187" s="1517"/>
      <c r="DFQ187" s="1517"/>
      <c r="DFR187" s="1517"/>
      <c r="DFS187" s="1517"/>
      <c r="DFT187" s="1517"/>
      <c r="DFU187" s="1517"/>
      <c r="DFV187" s="1517"/>
      <c r="DFW187" s="1517"/>
      <c r="DFX187" s="1517"/>
      <c r="DFY187" s="1517"/>
      <c r="DFZ187" s="1517"/>
      <c r="DGA187" s="1517"/>
      <c r="DGB187" s="1517"/>
      <c r="DGC187" s="1517"/>
      <c r="DGD187" s="1517"/>
      <c r="DGE187" s="1517"/>
      <c r="DGF187" s="1517"/>
      <c r="DGG187" s="1517"/>
      <c r="DGH187" s="1517"/>
      <c r="DGI187" s="1517"/>
      <c r="DGJ187" s="1517"/>
      <c r="DGK187" s="1517"/>
      <c r="DGL187" s="1517"/>
      <c r="DGM187" s="1517"/>
      <c r="DGN187" s="1517"/>
      <c r="DGO187" s="1517"/>
      <c r="DGP187" s="1517"/>
      <c r="DGQ187" s="1517"/>
      <c r="DGR187" s="1517"/>
      <c r="DGS187" s="1517"/>
      <c r="DGT187" s="1517"/>
      <c r="DGU187" s="1517"/>
      <c r="DGV187" s="1517"/>
      <c r="DGW187" s="1517"/>
      <c r="DGX187" s="1517"/>
      <c r="DGY187" s="1517" t="str">
        <f ca="1">INDIRECT(ADDRESS(DGY194,Dev!$CY$161,,,Table!$A$1))</f>
        <v>HEBT-090PRL:RFS-PRLTap-050</v>
      </c>
      <c r="DGZ187" s="1517"/>
      <c r="DHA187" s="1517"/>
      <c r="DHB187" s="1517"/>
      <c r="DHC187" s="1517"/>
      <c r="DHD187" s="1517"/>
      <c r="DHE187" s="1517"/>
      <c r="DHF187" s="1517"/>
      <c r="DHG187" s="1517"/>
      <c r="DHH187" s="1517"/>
      <c r="DHI187" s="1517"/>
      <c r="DHJ187" s="1517"/>
      <c r="DHK187" s="1517"/>
      <c r="DHL187" s="1517"/>
      <c r="DHM187" s="1517"/>
      <c r="DHN187" s="1517"/>
      <c r="DHO187" s="1517"/>
      <c r="DHP187" s="1517"/>
      <c r="DHQ187" s="1517"/>
      <c r="DHR187" s="1517"/>
      <c r="DHS187" s="1517"/>
      <c r="DHT187" s="1517"/>
      <c r="DHU187" s="1517"/>
      <c r="DHV187" s="1517"/>
      <c r="DHW187" s="1517"/>
      <c r="DHX187" s="1517"/>
      <c r="DHY187" s="1517"/>
      <c r="DHZ187" s="1517"/>
      <c r="DIA187" s="1517"/>
      <c r="DIB187" s="1517"/>
      <c r="DIC187" s="1517"/>
      <c r="DID187" s="1517"/>
      <c r="DIE187" s="1517"/>
      <c r="DIF187" s="1517"/>
      <c r="DIG187" s="1517"/>
      <c r="DIH187" s="1517"/>
      <c r="DII187" s="1517"/>
      <c r="DIJ187" s="1517"/>
      <c r="DIK187" s="1517"/>
      <c r="DIL187" s="1517"/>
      <c r="DIM187" s="1517"/>
      <c r="DIN187" s="1517"/>
      <c r="DIO187" s="1517"/>
      <c r="DIP187" s="1517"/>
      <c r="DIQ187" s="1517"/>
      <c r="DIR187" s="1517"/>
      <c r="DIS187" s="1517"/>
      <c r="DIT187" s="1517"/>
      <c r="DIU187" s="1517"/>
      <c r="DIV187" s="1517"/>
      <c r="DIW187" s="1517"/>
      <c r="DIX187" s="1517"/>
      <c r="DIY187" s="1517"/>
      <c r="DIZ187" s="1517"/>
      <c r="DJA187" s="1517"/>
      <c r="DJB187" s="1517"/>
      <c r="DJC187" s="1517"/>
      <c r="DJD187" s="1517"/>
      <c r="DJE187" s="1517"/>
      <c r="DJF187" s="1517"/>
      <c r="DJG187" s="1517"/>
      <c r="DJH187" s="1517"/>
      <c r="DJI187" s="1517"/>
      <c r="DJJ187" s="1517"/>
      <c r="DJK187" s="1517"/>
      <c r="DJL187" s="1517"/>
      <c r="DJM187" s="1517"/>
      <c r="DJN187" s="1517"/>
      <c r="DJO187" s="1517"/>
      <c r="DJP187" s="1517"/>
      <c r="DJQ187" s="1517"/>
      <c r="DJR187" s="1517"/>
      <c r="DJS187" s="1517"/>
      <c r="DJT187" s="1517"/>
      <c r="DJU187" s="1517"/>
      <c r="DJV187" s="1517"/>
      <c r="DJW187" s="1517"/>
      <c r="DJX187" s="1517"/>
      <c r="DJY187" s="1517"/>
      <c r="DJZ187" s="1517"/>
      <c r="DKA187" s="1517"/>
      <c r="DKB187" s="1517"/>
      <c r="DKC187" s="1517"/>
      <c r="DKD187" s="1517"/>
      <c r="DKE187" s="1517"/>
      <c r="DKF187" s="1517"/>
      <c r="DKG187" s="1517" t="str">
        <f ca="1">INDIRECT(ADDRESS(DKG194,Dev!$CY$161,,,Table!$A$1))</f>
        <v>HEBT-110PRL:RFS-PRLTap-051</v>
      </c>
      <c r="DKH187" s="1517"/>
      <c r="DKI187" s="1517"/>
      <c r="DKJ187" s="1517"/>
      <c r="DKK187" s="1517"/>
      <c r="DKL187" s="1517"/>
      <c r="DKM187" s="1517"/>
      <c r="DKN187" s="1517"/>
      <c r="DKO187" s="1517"/>
      <c r="DKP187" s="1517"/>
      <c r="DKQ187" s="1517"/>
      <c r="DKR187" s="1517"/>
      <c r="DKS187" s="1517"/>
      <c r="DKT187" s="1517"/>
      <c r="DKU187" s="1517"/>
      <c r="DKV187" s="1517"/>
      <c r="DKW187" s="1517"/>
      <c r="DKX187" s="1517"/>
      <c r="DKY187" s="1517"/>
      <c r="DKZ187" s="1517"/>
      <c r="DLA187" s="1517"/>
      <c r="DLB187" s="1517"/>
      <c r="DLC187" s="1517"/>
      <c r="DLD187" s="1517"/>
      <c r="DLE187" s="1517"/>
      <c r="DLF187" s="1517"/>
      <c r="DLG187" s="1517"/>
      <c r="DLH187" s="1517"/>
      <c r="DLI187" s="1517"/>
      <c r="DLJ187" s="1517"/>
      <c r="DLK187" s="1517"/>
      <c r="DLL187" s="1517"/>
      <c r="DLM187" s="1517"/>
      <c r="DLN187" s="1517"/>
      <c r="DLO187" s="1517"/>
      <c r="DLP187" s="1517"/>
      <c r="DLQ187" s="1517"/>
      <c r="DLR187" s="1517"/>
      <c r="DLS187" s="1517"/>
      <c r="DLT187" s="1517"/>
      <c r="DLU187" s="1517"/>
      <c r="DLV187" s="1517"/>
      <c r="DLW187" s="1517"/>
      <c r="DLX187" s="1517"/>
      <c r="DLY187" s="1517"/>
      <c r="DLZ187" s="1517"/>
      <c r="DMA187" s="1517"/>
      <c r="DMB187" s="1517"/>
      <c r="DMC187" s="1517"/>
      <c r="DMD187" s="1517"/>
      <c r="DME187" s="1517"/>
      <c r="DMF187" s="1517"/>
      <c r="DMG187" s="1517"/>
      <c r="DMH187" s="1517"/>
      <c r="DMI187" s="1517"/>
      <c r="DMJ187" s="1517"/>
      <c r="DMK187" s="1517"/>
      <c r="DML187" s="1517"/>
      <c r="DMM187" s="1517"/>
      <c r="DMN187" s="1517"/>
      <c r="DMO187" s="1517"/>
      <c r="DMP187" s="1517"/>
      <c r="DMQ187" s="1517"/>
      <c r="DMR187" s="1517"/>
      <c r="DMS187" s="1517"/>
      <c r="DMT187" s="1517"/>
      <c r="DMU187" s="1517"/>
      <c r="DMV187" s="1517"/>
      <c r="DMW187" s="1517"/>
      <c r="DMX187" s="1517"/>
      <c r="DMY187" s="1517"/>
      <c r="DMZ187" s="1517"/>
      <c r="DNA187" s="1517"/>
      <c r="DNB187" s="1517"/>
      <c r="DNC187" s="1517"/>
      <c r="DND187" s="1517"/>
      <c r="DNE187" s="1517"/>
      <c r="DNF187" s="1517"/>
      <c r="DNG187" s="1517"/>
      <c r="DNH187" s="1517"/>
      <c r="DNI187" s="1517"/>
      <c r="DNJ187" s="1517"/>
      <c r="DNK187" s="1517"/>
      <c r="DNL187" s="1517"/>
      <c r="DNM187" s="1517"/>
      <c r="DNN187" s="1517"/>
      <c r="DNO187" s="1517" t="str">
        <f ca="1">INDIRECT(ADDRESS(DNO194,Dev!$CY$161,,,Table!$A$1))</f>
        <v>HEBT-130PRL:RFS-PRLTap-052</v>
      </c>
      <c r="DNP187" s="1517"/>
      <c r="DNQ187" s="1517"/>
      <c r="DNR187" s="1517"/>
      <c r="DNS187" s="1517"/>
      <c r="DNT187" s="1517"/>
      <c r="DNU187" s="1517"/>
      <c r="DNV187" s="1517"/>
      <c r="DNW187" s="1517"/>
      <c r="DNX187" s="1517"/>
      <c r="DNY187" s="1517"/>
      <c r="DNZ187" s="1517"/>
      <c r="DOA187" s="1517"/>
      <c r="DOB187" s="1517"/>
      <c r="DOC187" s="1517"/>
      <c r="DOD187" s="1517"/>
      <c r="DOE187" s="1517"/>
      <c r="DOF187" s="1517"/>
      <c r="DOG187" s="1517"/>
      <c r="DOH187" s="1517"/>
      <c r="DOI187" s="1517"/>
      <c r="DOJ187" s="1517"/>
      <c r="DOK187" s="1517"/>
      <c r="DOL187" s="1517"/>
      <c r="DOM187" s="1517"/>
      <c r="DON187" s="1517"/>
      <c r="DOO187" s="1517"/>
      <c r="DOP187" s="1517"/>
      <c r="DOQ187" s="1517"/>
      <c r="DOR187" s="1517"/>
      <c r="DOS187" s="1517"/>
      <c r="DOT187" s="1517"/>
      <c r="DOU187" s="1517"/>
      <c r="DOV187" s="1517"/>
      <c r="DOW187" s="1517"/>
      <c r="DOX187" s="1517"/>
      <c r="DOY187" s="1517"/>
      <c r="DOZ187" s="1517"/>
      <c r="DPA187" s="1517"/>
      <c r="DPB187" s="1517"/>
      <c r="DPC187" s="1517"/>
      <c r="DPD187" s="1517"/>
      <c r="DPE187" s="1517"/>
      <c r="DPF187" s="1517"/>
      <c r="DPG187" s="1517"/>
      <c r="DPH187" s="1517"/>
      <c r="DPI187" s="1517"/>
      <c r="DPJ187" s="1517"/>
      <c r="DPK187" s="1517"/>
      <c r="DPL187" s="1517"/>
      <c r="DPM187" s="1517"/>
      <c r="DPN187" s="1517"/>
      <c r="DPO187" s="1517"/>
      <c r="DPP187" s="1517"/>
      <c r="DPQ187" s="1517"/>
      <c r="DPR187" s="1517"/>
      <c r="DPS187" s="1517"/>
      <c r="DPT187" s="1517"/>
      <c r="DPU187" s="1517"/>
      <c r="DPV187" s="1517"/>
      <c r="DPW187" s="1517"/>
      <c r="DPX187" s="1517"/>
      <c r="DPY187" s="1517"/>
      <c r="DPZ187" s="1517"/>
      <c r="DQA187" s="1517"/>
      <c r="DQB187" s="1517"/>
      <c r="DQC187" s="1517"/>
      <c r="DQD187" s="1517"/>
      <c r="DQE187" s="1517"/>
      <c r="DQF187" s="1517"/>
      <c r="DQG187" s="1517"/>
      <c r="DQH187" s="1517"/>
      <c r="DQI187" s="1517"/>
      <c r="DQJ187" s="1517"/>
      <c r="DQK187" s="1517"/>
      <c r="DQL187" s="1517"/>
      <c r="DQM187" s="1517"/>
      <c r="DQN187" s="1517"/>
      <c r="DQO187" s="1517"/>
      <c r="DQP187" s="1517"/>
      <c r="DQQ187" s="1517"/>
      <c r="DQR187" s="1517"/>
      <c r="DQS187" s="1517"/>
      <c r="DQT187" s="1517"/>
      <c r="DQU187" s="1517"/>
      <c r="DQV187" s="1517"/>
      <c r="DQW187" s="1517"/>
      <c r="DQX187" s="1517"/>
      <c r="DQY187" s="1517"/>
      <c r="DQZ187" s="1517"/>
      <c r="DRA187" s="1517"/>
      <c r="DRB187" s="1517"/>
      <c r="DRC187" s="1517"/>
      <c r="DRD187" s="1517"/>
      <c r="DRE187" s="1517"/>
      <c r="DRF187" s="1517"/>
      <c r="DRG187" s="1517"/>
      <c r="DRH187" s="1517"/>
      <c r="DRI187" s="1517"/>
      <c r="DRJ187" s="1517"/>
      <c r="DRK187" s="1517"/>
      <c r="DRL187" s="1517"/>
      <c r="DRM187" s="1517" t="str">
        <f ca="1">INDIRECT(ADDRESS(DRM194,Dev!$CY$161,,,Table!$A$1))</f>
        <v>HEBT-150PRL:RFS-PRLTap-053</v>
      </c>
      <c r="DRN187" s="1517"/>
      <c r="DRO187" s="1517"/>
      <c r="DRP187" s="1517"/>
      <c r="DRQ187" s="1517"/>
      <c r="DRR187" s="1517"/>
      <c r="DRS187" s="1517"/>
      <c r="DRT187" s="1517"/>
      <c r="DRU187" s="1517"/>
      <c r="DRV187" s="1517"/>
      <c r="DRW187" s="1517"/>
      <c r="DRX187" s="1517"/>
      <c r="DRY187" s="1517"/>
      <c r="DRZ187" s="1517"/>
      <c r="DSA187" s="1517"/>
      <c r="DSB187" s="1517"/>
      <c r="DSC187" s="1517"/>
      <c r="DSD187" s="1517"/>
      <c r="DSE187" s="1517"/>
      <c r="DSF187" s="1517"/>
      <c r="DSG187" s="1517"/>
      <c r="DSH187" s="1517"/>
      <c r="DSI187" s="1517"/>
      <c r="DSJ187" s="1517"/>
      <c r="DSK187" s="1517"/>
      <c r="DSL187" s="1517"/>
      <c r="DSM187" s="1517"/>
      <c r="DSN187" s="1517"/>
      <c r="DSO187" s="1517"/>
      <c r="DSP187" s="1517"/>
      <c r="DSQ187" s="1517"/>
      <c r="DSR187" s="1517"/>
      <c r="DSS187" s="1517"/>
      <c r="DST187" s="1517"/>
      <c r="DSU187" s="1517"/>
      <c r="DSV187" s="1517"/>
      <c r="DSW187" s="1517"/>
      <c r="DSX187" s="1517"/>
      <c r="DSY187" s="1176"/>
      <c r="DSZ187" s="1176"/>
      <c r="DTA187" s="1176"/>
      <c r="DTB187" s="1176"/>
      <c r="DTC187" s="1176"/>
      <c r="DTD187" s="1176"/>
      <c r="DTE187" s="1176"/>
      <c r="DTF187" s="1176"/>
      <c r="DTG187" s="1176"/>
      <c r="DTH187" s="1176"/>
      <c r="DTI187" s="1176"/>
      <c r="DTJ187" s="1176"/>
      <c r="DTK187" s="1176"/>
      <c r="DTL187" s="1176"/>
      <c r="DTM187" s="1176"/>
      <c r="DTN187" s="1176"/>
      <c r="DTO187" s="1176"/>
      <c r="DTP187" s="1176"/>
      <c r="DTQ187" s="1176"/>
      <c r="DTR187" s="1176"/>
      <c r="DTS187" s="1176"/>
      <c r="DTT187" s="1176"/>
      <c r="DTU187" s="1176"/>
      <c r="DTV187" s="1176"/>
      <c r="DYH187" s="1378" t="str">
        <f>Dev!$CY$151</f>
        <v>C [dB]:</v>
      </c>
      <c r="DYI187" s="1378"/>
      <c r="DYJ187" s="1378"/>
      <c r="DYK187" s="1378"/>
      <c r="DYL187" s="1378"/>
      <c r="DYM187" s="1378"/>
      <c r="DYN187" s="1378"/>
      <c r="DYO187" s="1378"/>
      <c r="DYP187" s="1378"/>
      <c r="DYQ187" s="1378"/>
      <c r="DYS187" s="1381">
        <f ca="1">INDIRECT(ADDRESS(DYH204,Dev!$DJ$151,,,Table!$A$1))</f>
        <v>16</v>
      </c>
      <c r="DYT187" s="1381"/>
      <c r="DYU187" s="1381"/>
      <c r="DYV187" s="1381"/>
      <c r="DYW187" s="1381"/>
      <c r="DYX187" s="1381"/>
      <c r="DYY187" s="1381"/>
      <c r="DYZ187" s="1381"/>
      <c r="DZA187" s="1381"/>
      <c r="DZB187" s="1381"/>
      <c r="DZC187" s="1381"/>
      <c r="ECF187" s="1378" t="str">
        <f>Dev!$CY$151</f>
        <v>C [dB]:</v>
      </c>
      <c r="ECG187" s="1378"/>
      <c r="ECH187" s="1378"/>
      <c r="ECI187" s="1378"/>
      <c r="ECJ187" s="1378"/>
      <c r="ECK187" s="1378"/>
      <c r="ECL187" s="1378"/>
      <c r="ECM187" s="1378"/>
      <c r="ECN187" s="1378"/>
      <c r="ECO187" s="1378"/>
      <c r="ECQ187" s="1381">
        <f ca="1">INDIRECT(ADDRESS(ECF204,Dev!$DJ$151,,,Table!$A$1))</f>
        <v>15.5</v>
      </c>
      <c r="ECR187" s="1381"/>
      <c r="ECS187" s="1381"/>
      <c r="ECT187" s="1381"/>
      <c r="ECU187" s="1381"/>
      <c r="ECV187" s="1381"/>
      <c r="ECW187" s="1381"/>
      <c r="ECX187" s="1381"/>
      <c r="ECY187" s="1381"/>
      <c r="ECZ187" s="1381"/>
      <c r="EDA187" s="1381"/>
      <c r="EDR187" s="1019"/>
      <c r="EDS187" s="1019"/>
      <c r="EDT187" s="1019"/>
      <c r="EDU187" s="1019"/>
      <c r="EDV187" s="1019"/>
      <c r="EDW187" s="1019"/>
      <c r="EDX187" s="1019"/>
      <c r="EDY187" s="1019"/>
      <c r="EDZ187" s="1019"/>
      <c r="EEA187" s="1019"/>
      <c r="EEB187" s="1019"/>
      <c r="EEC187" s="1019"/>
      <c r="EED187" s="1019"/>
      <c r="EEE187" s="1019"/>
      <c r="EEF187" s="1019"/>
      <c r="EEG187" s="1019"/>
      <c r="EEH187" s="1019"/>
      <c r="EEI187" s="1019"/>
      <c r="EEJ187" s="1019"/>
      <c r="EEK187" s="1019"/>
      <c r="EEL187" s="1019"/>
      <c r="EEM187" s="1019"/>
      <c r="EEN187" s="1019"/>
      <c r="EEO187" s="1019"/>
      <c r="EEP187" s="1019"/>
      <c r="EEQ187" s="1019"/>
      <c r="EER187" s="1019"/>
      <c r="EES187" s="1019"/>
      <c r="EET187" s="1019"/>
      <c r="EEU187" s="1019"/>
      <c r="EEV187" s="1019"/>
      <c r="EEW187" s="1019"/>
      <c r="EEX187" s="1019"/>
      <c r="EEY187" s="1019"/>
      <c r="EEZ187" s="1019"/>
      <c r="EFA187" s="1019"/>
      <c r="EFB187" s="1019"/>
      <c r="EFC187" s="1019"/>
      <c r="EFD187" s="1019"/>
      <c r="EFE187" s="1019"/>
      <c r="EFF187" s="1019"/>
      <c r="EFG187" s="1019"/>
      <c r="EFH187" s="1019"/>
      <c r="EFI187" s="1019"/>
      <c r="EHX187" s="1378" t="str">
        <f>Dev!$CY$151</f>
        <v>C [dB]:</v>
      </c>
      <c r="EHY187" s="1378"/>
      <c r="EHZ187" s="1378"/>
      <c r="EIA187" s="1378"/>
      <c r="EIB187" s="1378"/>
      <c r="EIC187" s="1378"/>
      <c r="EID187" s="1378"/>
      <c r="EIE187" s="1378"/>
      <c r="EIF187" s="1378"/>
      <c r="EIG187" s="1378"/>
      <c r="EII187" s="1381">
        <f ca="1">INDIRECT(ADDRESS(EHX204,Dev!$DJ$151,,,Table!$A$1))</f>
        <v>15</v>
      </c>
      <c r="EIJ187" s="1381"/>
      <c r="EIK187" s="1381"/>
      <c r="EIL187" s="1381"/>
      <c r="EIM187" s="1381"/>
      <c r="EIN187" s="1381"/>
      <c r="EIO187" s="1381"/>
      <c r="EIP187" s="1381"/>
      <c r="EIQ187" s="1381"/>
      <c r="EIR187" s="1381"/>
      <c r="EIS187" s="1381"/>
      <c r="EMB187" s="1176"/>
      <c r="EMC187" s="1176"/>
      <c r="EMD187" s="1176"/>
      <c r="EME187" s="1176"/>
      <c r="EMF187" s="1176"/>
      <c r="EMG187" s="1517"/>
      <c r="EMH187" s="1517"/>
      <c r="EMI187" s="1517"/>
      <c r="EMJ187" s="1517"/>
      <c r="EMK187" s="1517"/>
      <c r="EML187" s="1517"/>
      <c r="EMM187" s="1517"/>
      <c r="EMN187" s="1517"/>
      <c r="EMO187" s="1517"/>
      <c r="EMP187" s="1517"/>
      <c r="EMQ187" s="1517"/>
      <c r="EMR187" s="1517"/>
      <c r="EMS187" s="1517"/>
      <c r="EMT187" s="1517"/>
      <c r="EMU187" s="1517"/>
      <c r="EMV187" s="1517"/>
      <c r="EMW187" s="1517"/>
      <c r="EMX187" s="1517"/>
      <c r="EMY187" s="1517"/>
      <c r="EMZ187" s="1517"/>
      <c r="ENA187" s="1517"/>
      <c r="ENB187" s="1517"/>
      <c r="ENC187" s="1517"/>
      <c r="END187" s="1517"/>
      <c r="ENE187" s="1517"/>
      <c r="ENF187" s="1517"/>
      <c r="ENG187" s="1517"/>
      <c r="ENH187" s="1517"/>
      <c r="ENI187" s="1517"/>
      <c r="ENJ187" s="1517"/>
      <c r="ENK187" s="1517"/>
      <c r="ENL187" s="1517"/>
      <c r="ENM187" s="1517" t="str">
        <f ca="1">INDIRECT(ADDRESS(ENM194,Dev!$CY$161,,,Table!$A$1))</f>
        <v>A2T-090PRL:RFS-PRLTap-057</v>
      </c>
      <c r="ENN187" s="1517"/>
      <c r="ENO187" s="1517"/>
      <c r="ENP187" s="1517"/>
      <c r="ENQ187" s="1517"/>
      <c r="ENR187" s="1517"/>
      <c r="ENS187" s="1517"/>
      <c r="ENT187" s="1517"/>
      <c r="ENU187" s="1517"/>
      <c r="ENV187" s="1517"/>
      <c r="ENW187" s="1517"/>
      <c r="ENX187" s="1517"/>
      <c r="ENY187" s="1517"/>
      <c r="ENZ187" s="1517"/>
      <c r="EOA187" s="1517"/>
      <c r="EOB187" s="1517"/>
      <c r="EOC187" s="1517"/>
      <c r="EOD187" s="1517"/>
      <c r="EOE187" s="1517"/>
      <c r="EOF187" s="1517"/>
      <c r="EOG187" s="1517"/>
      <c r="EOH187" s="1517"/>
      <c r="EOI187" s="1517"/>
      <c r="EOJ187" s="1517"/>
      <c r="EOK187" s="1517"/>
      <c r="EOL187" s="1517"/>
      <c r="EOM187" s="1517"/>
      <c r="EON187" s="1517"/>
      <c r="EOO187" s="1517"/>
      <c r="EOP187" s="1517"/>
      <c r="EOQ187" s="1517"/>
      <c r="EOR187" s="1517"/>
      <c r="EOS187" s="1517"/>
      <c r="EOT187" s="1517"/>
      <c r="EOU187" s="1517"/>
      <c r="EOV187" s="1517"/>
      <c r="EOW187" s="1517"/>
      <c r="EOX187" s="1517"/>
      <c r="EOY187" s="1517"/>
      <c r="EOZ187" s="1517"/>
      <c r="EPA187" s="1517"/>
      <c r="EPB187" s="1517"/>
      <c r="EPC187" s="1517"/>
      <c r="EPD187" s="1517"/>
      <c r="EPE187" s="1517"/>
      <c r="EPF187" s="1517"/>
      <c r="EPG187" s="1517"/>
      <c r="EPH187" s="1517"/>
      <c r="EPI187" s="1517"/>
      <c r="EPJ187" s="1517"/>
      <c r="EPK187" s="1517"/>
      <c r="EPL187" s="1517"/>
      <c r="EPM187" s="1517"/>
      <c r="EPN187" s="1517"/>
      <c r="EPO187" s="1517"/>
      <c r="EPP187" s="1517"/>
      <c r="EPQ187" s="1517"/>
      <c r="EPR187" s="1517"/>
      <c r="EPS187" s="1517"/>
      <c r="EPT187" s="1517"/>
      <c r="EPU187" s="1517"/>
      <c r="EPV187" s="1517"/>
      <c r="EPW187" s="1517"/>
      <c r="EPX187" s="1517"/>
      <c r="EPY187" s="1517"/>
      <c r="EPZ187" s="1517"/>
      <c r="EQA187" s="1517"/>
      <c r="EQB187" s="1517"/>
      <c r="EQC187" s="1517"/>
      <c r="EQD187" s="1517"/>
      <c r="EQE187" s="1517" t="str">
        <f ca="1">INDIRECT(ADDRESS(EQE194,Dev!$CY$161,,,Table!$A$1))</f>
        <v>A2T-120PRL:RFS-PRLTap-058</v>
      </c>
      <c r="EQF187" s="1517"/>
      <c r="EQG187" s="1517"/>
      <c r="EQH187" s="1517"/>
      <c r="EQI187" s="1517"/>
      <c r="EQJ187" s="1517"/>
      <c r="EQK187" s="1517"/>
      <c r="EQL187" s="1517"/>
      <c r="EQM187" s="1517"/>
      <c r="EQN187" s="1517"/>
      <c r="EQO187" s="1517"/>
      <c r="EQP187" s="1517"/>
      <c r="EQQ187" s="1517"/>
      <c r="EQR187" s="1517"/>
      <c r="EQS187" s="1517"/>
      <c r="EQT187" s="1517"/>
      <c r="EQU187" s="1517"/>
      <c r="EQV187" s="1517"/>
      <c r="EQW187" s="1517"/>
      <c r="EQX187" s="1517"/>
      <c r="EQY187" s="1517"/>
      <c r="EQZ187" s="1517"/>
      <c r="ERA187" s="1517"/>
      <c r="ERB187" s="1517"/>
      <c r="ERC187" s="1517"/>
      <c r="ERD187" s="1517"/>
      <c r="ERE187" s="1517"/>
      <c r="ERF187" s="1517"/>
      <c r="ERG187" s="1517"/>
      <c r="ERH187" s="1517"/>
      <c r="ERI187" s="1517"/>
      <c r="ERJ187" s="1517"/>
      <c r="ERK187" s="1517"/>
      <c r="ERL187" s="1517"/>
      <c r="ERM187" s="1517"/>
      <c r="ERN187" s="1517"/>
      <c r="ERO187" s="1517"/>
      <c r="ERP187" s="1517"/>
      <c r="ERQ187" s="1176"/>
      <c r="ERR187" s="1176"/>
      <c r="ERS187" s="1176"/>
      <c r="ERT187" s="1176"/>
      <c r="ERU187" s="1176"/>
      <c r="ERV187" s="1176"/>
      <c r="ERW187" s="1176"/>
      <c r="ERX187" s="1176"/>
      <c r="ERY187" s="1176"/>
      <c r="ERZ187" s="1176"/>
      <c r="ESA187" s="1176"/>
      <c r="ESB187" s="1176"/>
      <c r="ESC187" s="1176"/>
      <c r="ESD187" s="1176"/>
      <c r="ESE187" s="1176"/>
    </row>
    <row r="188" spans="8:3879" ht="15" customHeight="1">
      <c r="H188" s="265"/>
      <c r="I188" s="265"/>
      <c r="J188" s="265"/>
      <c r="K188" s="265"/>
      <c r="L188" s="265"/>
      <c r="M188" s="265"/>
      <c r="N188" s="265"/>
      <c r="O188" s="265"/>
      <c r="P188" s="265"/>
      <c r="AK188" s="1517"/>
      <c r="AL188" s="1517"/>
      <c r="AM188" s="1517"/>
      <c r="AN188" s="1517"/>
      <c r="AO188" s="1517"/>
      <c r="AP188" s="1517"/>
      <c r="AQ188" s="1517"/>
      <c r="AR188" s="1517"/>
      <c r="AS188" s="1517"/>
      <c r="AT188" s="1517"/>
      <c r="AU188" s="1517"/>
      <c r="AV188" s="1517"/>
      <c r="AW188" s="1517"/>
      <c r="AX188" s="1517"/>
      <c r="AY188" s="1517"/>
      <c r="AZ188" s="1517"/>
      <c r="BA188" s="1517"/>
      <c r="BB188" s="1517"/>
      <c r="BC188" s="1517"/>
      <c r="BD188" s="1517"/>
      <c r="BE188" s="1517"/>
      <c r="BF188" s="1517"/>
      <c r="BG188" s="1517"/>
      <c r="BH188" s="1517"/>
      <c r="BI188" s="1517"/>
      <c r="BJ188" s="1517"/>
      <c r="BK188" s="1517"/>
      <c r="BL188" s="1517"/>
      <c r="BM188" s="1517"/>
      <c r="BN188" s="1517"/>
      <c r="BO188" s="1517"/>
      <c r="BP188" s="1517"/>
      <c r="BQ188" s="1517"/>
      <c r="BR188" s="1517"/>
      <c r="BS188" s="1517"/>
      <c r="BT188" s="1517"/>
      <c r="BU188" s="1517"/>
      <c r="BV188" s="1517"/>
      <c r="BW188" s="1517"/>
      <c r="BX188" s="1517"/>
      <c r="BY188" s="1517"/>
      <c r="BZ188" s="1517"/>
      <c r="CA188" s="1517"/>
      <c r="CB188" s="1517"/>
      <c r="CC188" s="1517"/>
      <c r="CD188" s="1517"/>
      <c r="CE188" s="1517"/>
      <c r="CF188" s="1517"/>
      <c r="CG188" s="1517"/>
      <c r="CH188" s="1517"/>
      <c r="CI188" s="1517"/>
      <c r="CJ188" s="1517"/>
      <c r="CK188" s="1517"/>
      <c r="CL188" s="1517"/>
      <c r="CM188" s="1517"/>
      <c r="CN188" s="1517"/>
      <c r="CO188" s="1517"/>
      <c r="CP188" s="1517"/>
      <c r="CQ188" s="1517"/>
      <c r="CR188" s="1517"/>
      <c r="CS188" s="1517"/>
      <c r="CT188" s="1517"/>
      <c r="CU188" s="1517"/>
      <c r="CV188" s="1517"/>
      <c r="CW188" s="1517"/>
      <c r="CX188" s="1517"/>
      <c r="CY188" s="1517"/>
      <c r="CZ188" s="1517"/>
      <c r="DA188" s="1517"/>
      <c r="DB188" s="1517"/>
      <c r="DC188" s="1517"/>
      <c r="DD188" s="1517"/>
      <c r="DE188" s="1517"/>
      <c r="DF188" s="1517"/>
      <c r="DG188" s="1517"/>
      <c r="DH188" s="1517"/>
      <c r="DI188" s="1517"/>
      <c r="DJ188" s="1517"/>
      <c r="DK188" s="1517"/>
      <c r="DL188" s="1517"/>
      <c r="DM188" s="1517"/>
      <c r="DN188" s="1517"/>
      <c r="DO188" s="1517"/>
      <c r="DP188" s="1517"/>
      <c r="DQ188" s="1517"/>
      <c r="DR188" s="1517"/>
      <c r="DS188" s="1517"/>
      <c r="DT188" s="1517"/>
      <c r="DU188" s="1517"/>
      <c r="DV188" s="1517"/>
      <c r="DW188" s="1517"/>
      <c r="DX188" s="1517"/>
      <c r="DY188" s="1517"/>
      <c r="DZ188" s="1517"/>
      <c r="EA188" s="1517"/>
      <c r="EB188" s="1517"/>
      <c r="EC188" s="1517"/>
      <c r="ED188" s="1517"/>
      <c r="EE188" s="1517"/>
      <c r="EF188" s="1517"/>
      <c r="EG188" s="1517"/>
      <c r="EH188" s="1517"/>
      <c r="EI188" s="1517"/>
      <c r="EJ188" s="1517"/>
      <c r="EK188" s="1517"/>
      <c r="EL188" s="1517"/>
      <c r="EM188" s="1517"/>
      <c r="EN188" s="1517"/>
      <c r="EO188" s="1517"/>
      <c r="EP188" s="1517"/>
      <c r="EQ188" s="1517"/>
      <c r="ER188" s="1517"/>
      <c r="ES188" s="1517"/>
      <c r="ET188" s="1517"/>
      <c r="EU188" s="1517"/>
      <c r="EV188" s="1517"/>
      <c r="EW188" s="1517"/>
      <c r="EX188" s="1517"/>
      <c r="EY188" s="1517"/>
      <c r="EZ188" s="1517"/>
      <c r="FA188" s="1517"/>
      <c r="FB188" s="1517"/>
      <c r="FC188" s="1517"/>
      <c r="FD188" s="1517"/>
      <c r="FE188" s="1517"/>
      <c r="FF188" s="1517"/>
      <c r="FG188" s="1517"/>
      <c r="FH188" s="1517"/>
      <c r="FI188" s="1517"/>
      <c r="FJ188" s="1517"/>
      <c r="FK188" s="1517"/>
      <c r="FL188" s="1517"/>
      <c r="FM188" s="1517"/>
      <c r="FN188" s="1517"/>
      <c r="FO188" s="1517"/>
      <c r="FP188" s="1517"/>
      <c r="FQ188" s="1517"/>
      <c r="FR188" s="1517"/>
      <c r="FS188" s="1517"/>
      <c r="FT188" s="1517"/>
      <c r="FU188" s="1517"/>
      <c r="FV188" s="1517"/>
      <c r="FW188" s="1517"/>
      <c r="FX188" s="1517"/>
      <c r="FY188" s="1517"/>
      <c r="FZ188" s="1517"/>
      <c r="GA188" s="1517"/>
      <c r="GB188" s="1517"/>
      <c r="GC188" s="1517"/>
      <c r="GD188" s="1517"/>
      <c r="GE188" s="1517"/>
      <c r="GF188" s="1517"/>
      <c r="GG188" s="1517"/>
      <c r="GH188" s="1517"/>
      <c r="GI188" s="1517"/>
      <c r="GJ188" s="1517"/>
      <c r="GK188" s="1517"/>
      <c r="GL188" s="1517"/>
      <c r="GM188" s="1517"/>
      <c r="GN188" s="1517"/>
      <c r="GO188" s="1517"/>
      <c r="GP188" s="1517"/>
      <c r="GQ188" s="1517"/>
      <c r="GR188" s="1517"/>
      <c r="GS188" s="1517"/>
      <c r="GT188" s="1517"/>
      <c r="GU188" s="1517"/>
      <c r="GV188" s="1517"/>
      <c r="GW188" s="1517"/>
      <c r="GX188" s="1517"/>
      <c r="GY188" s="1517"/>
      <c r="GZ188" s="1517"/>
      <c r="HA188" s="1517"/>
      <c r="HB188" s="1517"/>
      <c r="HC188" s="1517"/>
      <c r="HD188" s="1517"/>
      <c r="HE188" s="1517"/>
      <c r="HF188" s="1517"/>
      <c r="HG188" s="1517"/>
      <c r="HH188" s="1517"/>
      <c r="HI188" s="1517"/>
      <c r="HJ188" s="1517"/>
      <c r="HK188" s="1517"/>
      <c r="HL188" s="1517"/>
      <c r="HM188" s="1517"/>
      <c r="HN188" s="1517"/>
      <c r="HO188" s="1517"/>
      <c r="HP188" s="1517"/>
      <c r="HQ188" s="1517"/>
      <c r="HR188" s="1517"/>
      <c r="HS188" s="1517"/>
      <c r="HT188" s="1517"/>
      <c r="HU188" s="1517"/>
      <c r="HV188" s="1517"/>
      <c r="HW188" s="1517"/>
      <c r="HX188" s="1517"/>
      <c r="HY188" s="1517"/>
      <c r="HZ188" s="1517"/>
      <c r="IA188" s="1517"/>
      <c r="IB188" s="1517"/>
      <c r="IC188" s="1517"/>
      <c r="ID188" s="1517"/>
      <c r="IE188" s="1517"/>
      <c r="IF188" s="1517"/>
      <c r="IG188" s="1517"/>
      <c r="IH188" s="1517"/>
      <c r="II188" s="1517"/>
      <c r="IJ188" s="1517"/>
      <c r="IK188" s="1517"/>
      <c r="IL188" s="1517"/>
      <c r="IM188" s="1517"/>
      <c r="IN188" s="1517"/>
      <c r="IO188" s="1517"/>
      <c r="IP188" s="1517"/>
      <c r="IQ188" s="1517"/>
      <c r="IR188" s="1517"/>
      <c r="IS188" s="1517"/>
      <c r="IT188" s="1517"/>
      <c r="IU188" s="1517"/>
      <c r="IV188" s="1517"/>
      <c r="IW188" s="1517"/>
      <c r="IX188" s="1517"/>
      <c r="IY188" s="1517"/>
      <c r="IZ188" s="1517"/>
      <c r="JA188" s="1517"/>
      <c r="JB188" s="1517"/>
      <c r="JC188" s="1517"/>
      <c r="JD188" s="1517"/>
      <c r="JE188" s="1517"/>
      <c r="JF188" s="1517"/>
      <c r="JG188" s="1517"/>
      <c r="JH188" s="1517"/>
      <c r="JI188" s="1517"/>
      <c r="JJ188" s="1517"/>
      <c r="JK188" s="1517"/>
      <c r="JL188" s="1517"/>
      <c r="JM188" s="1517"/>
      <c r="JN188" s="1517"/>
      <c r="JO188" s="1517"/>
      <c r="JP188" s="1517"/>
      <c r="JQ188" s="1517"/>
      <c r="JR188" s="1517"/>
      <c r="JS188" s="1517"/>
      <c r="JT188" s="1517"/>
      <c r="JU188" s="1517"/>
      <c r="JV188" s="1517"/>
      <c r="JW188" s="1517"/>
      <c r="JX188" s="1517"/>
      <c r="JY188" s="1517"/>
      <c r="JZ188" s="1517"/>
      <c r="KA188" s="1517"/>
      <c r="KB188" s="1517"/>
      <c r="KC188" s="1517"/>
      <c r="KD188" s="1517"/>
      <c r="KE188" s="1517"/>
      <c r="KF188" s="1517"/>
      <c r="KG188" s="1517"/>
      <c r="KH188" s="1517"/>
      <c r="KI188" s="1517"/>
      <c r="KJ188" s="1517"/>
      <c r="KK188" s="1517"/>
      <c r="KL188" s="1517"/>
      <c r="KM188" s="1517"/>
      <c r="KN188" s="1517"/>
      <c r="KO188" s="1517"/>
      <c r="KP188" s="1517"/>
      <c r="KQ188" s="1517"/>
      <c r="KR188" s="1517"/>
      <c r="KS188" s="1517"/>
      <c r="KT188" s="1517"/>
      <c r="KU188" s="1517"/>
      <c r="KV188" s="1517"/>
      <c r="KW188" s="1517"/>
      <c r="KX188" s="1517"/>
      <c r="KY188" s="1517"/>
      <c r="KZ188" s="1517"/>
      <c r="LA188" s="1517"/>
      <c r="LB188" s="1517"/>
      <c r="LC188" s="1517"/>
      <c r="LD188" s="1517"/>
      <c r="LE188" s="1517"/>
      <c r="LF188" s="1517"/>
      <c r="LG188" s="1517"/>
      <c r="LH188" s="1517"/>
      <c r="LI188" s="1517"/>
      <c r="LJ188" s="1517"/>
      <c r="LK188" s="1517"/>
      <c r="LL188" s="1517"/>
      <c r="LM188" s="1517"/>
      <c r="LN188" s="1517"/>
      <c r="LO188" s="1517"/>
      <c r="LP188" s="1517"/>
      <c r="LQ188" s="1517"/>
      <c r="LR188" s="1517"/>
      <c r="LS188" s="1517"/>
      <c r="LT188" s="1517"/>
      <c r="LU188" s="1517"/>
      <c r="LV188" s="1517"/>
      <c r="LW188" s="1517"/>
      <c r="LX188" s="1517"/>
      <c r="LY188" s="1517"/>
      <c r="LZ188" s="1517"/>
      <c r="MA188" s="1517"/>
      <c r="MB188" s="1517"/>
      <c r="MC188" s="1517"/>
      <c r="MD188" s="1517"/>
      <c r="ME188" s="1517"/>
      <c r="MF188" s="1517"/>
      <c r="MG188" s="1517"/>
      <c r="MH188" s="1517"/>
      <c r="MI188" s="1517"/>
      <c r="MJ188" s="1517"/>
      <c r="MK188" s="1517"/>
      <c r="ML188" s="1517"/>
      <c r="MM188" s="1517"/>
      <c r="MN188" s="1517"/>
      <c r="MO188" s="1517"/>
      <c r="MP188" s="1517"/>
      <c r="MQ188" s="1517"/>
      <c r="MR188" s="1517"/>
      <c r="MS188" s="1517"/>
      <c r="MT188" s="1517"/>
      <c r="MU188" s="1517"/>
      <c r="MV188" s="1517"/>
      <c r="MW188" s="1517"/>
      <c r="MX188" s="1517"/>
      <c r="MY188" s="1517"/>
      <c r="MZ188" s="1517"/>
      <c r="NA188" s="1517"/>
      <c r="NB188" s="1517"/>
      <c r="NC188" s="1517"/>
      <c r="ND188" s="1517"/>
      <c r="NE188" s="1517"/>
      <c r="NF188" s="1517"/>
      <c r="NG188" s="1517"/>
      <c r="NH188" s="1517"/>
      <c r="NI188" s="1517"/>
      <c r="NJ188" s="1517"/>
      <c r="NK188" s="1517"/>
      <c r="NL188" s="1517"/>
      <c r="NM188" s="1517"/>
      <c r="NN188" s="1517"/>
      <c r="NO188" s="1517"/>
      <c r="NP188" s="1517"/>
      <c r="NQ188" s="1517"/>
      <c r="NR188" s="1517"/>
      <c r="NS188" s="1517"/>
      <c r="NT188" s="1517"/>
      <c r="NU188" s="1517"/>
      <c r="NV188" s="1517"/>
      <c r="NW188" s="1517"/>
      <c r="NX188" s="1517"/>
      <c r="NY188" s="1517"/>
      <c r="NZ188" s="1517"/>
      <c r="OA188" s="1517"/>
      <c r="OB188" s="1517"/>
      <c r="OC188" s="1517"/>
      <c r="OD188" s="1517"/>
      <c r="OE188" s="1517"/>
      <c r="OF188" s="1517"/>
      <c r="OG188" s="1517"/>
      <c r="OH188" s="1517"/>
      <c r="OI188" s="1517"/>
      <c r="OJ188" s="1517"/>
      <c r="OK188" s="1517"/>
      <c r="OL188" s="1517"/>
      <c r="OM188" s="1517"/>
      <c r="ON188" s="1517"/>
      <c r="OO188" s="1517"/>
      <c r="OP188" s="1517"/>
      <c r="OQ188" s="1517"/>
      <c r="OR188" s="1517"/>
      <c r="OS188" s="1517"/>
      <c r="OT188" s="1517"/>
      <c r="OU188" s="1517"/>
      <c r="OV188" s="1517"/>
      <c r="OW188" s="1517"/>
      <c r="OX188" s="1517"/>
      <c r="OY188" s="1517"/>
      <c r="OZ188" s="1517"/>
      <c r="PA188" s="1517"/>
      <c r="PB188" s="1517"/>
      <c r="PC188" s="1517"/>
      <c r="PD188" s="1517"/>
      <c r="PE188" s="1517"/>
      <c r="PF188" s="1517"/>
      <c r="PG188" s="1517"/>
      <c r="PH188" s="1517"/>
      <c r="PI188" s="1517"/>
      <c r="PJ188" s="1517"/>
      <c r="PK188" s="1517"/>
      <c r="PL188" s="1517"/>
      <c r="PM188" s="1517"/>
      <c r="PN188" s="1517"/>
      <c r="PO188" s="1517"/>
      <c r="PP188" s="1517"/>
      <c r="PQ188" s="1517"/>
      <c r="PR188" s="1517"/>
      <c r="PS188" s="1517"/>
      <c r="PT188" s="1517"/>
      <c r="PU188" s="1517"/>
      <c r="PV188" s="1517"/>
      <c r="PW188" s="1517"/>
      <c r="PX188" s="1517"/>
      <c r="PY188" s="1517"/>
      <c r="PZ188" s="1517"/>
      <c r="QA188" s="1517"/>
      <c r="QB188" s="1517"/>
      <c r="QC188" s="1517"/>
      <c r="QD188" s="1517"/>
      <c r="QE188" s="1517"/>
      <c r="QF188" s="1517"/>
      <c r="QG188" s="1517"/>
      <c r="QH188" s="1517"/>
      <c r="QI188" s="1517"/>
      <c r="QJ188" s="1517"/>
      <c r="QK188" s="1517"/>
      <c r="QL188" s="1517"/>
      <c r="QM188" s="1517"/>
      <c r="QN188" s="1517"/>
      <c r="QO188" s="1517"/>
      <c r="QP188" s="1517"/>
      <c r="QQ188" s="1517"/>
      <c r="QR188" s="1517"/>
      <c r="QS188" s="1517"/>
      <c r="QT188" s="1517"/>
      <c r="QU188" s="1517"/>
      <c r="QV188" s="1517"/>
      <c r="QW188" s="1517"/>
      <c r="QX188" s="1517"/>
      <c r="QY188" s="1517"/>
      <c r="QZ188" s="1517"/>
      <c r="RA188" s="1517"/>
      <c r="RB188" s="1517"/>
      <c r="RC188" s="1517"/>
      <c r="RD188" s="1517"/>
      <c r="RE188" s="1517"/>
      <c r="RF188" s="1517"/>
      <c r="RG188" s="1517"/>
      <c r="RH188" s="1517"/>
      <c r="RI188" s="1517"/>
      <c r="RJ188" s="1517"/>
      <c r="RK188" s="1517"/>
      <c r="RL188" s="1517"/>
      <c r="RM188" s="1517"/>
      <c r="RN188" s="1517"/>
      <c r="RO188" s="1517"/>
      <c r="RP188" s="1517"/>
      <c r="RQ188" s="1517"/>
      <c r="RR188" s="1517"/>
      <c r="RS188" s="1517"/>
      <c r="RT188" s="1517"/>
      <c r="RU188" s="1517"/>
      <c r="RV188" s="1517"/>
      <c r="RW188" s="1517"/>
      <c r="RX188" s="1517"/>
      <c r="RY188" s="1517"/>
      <c r="RZ188" s="1517"/>
      <c r="SA188" s="1517"/>
      <c r="SB188" s="1517"/>
      <c r="SC188" s="1517"/>
      <c r="SD188" s="1517"/>
      <c r="SE188" s="1517"/>
      <c r="SF188" s="1517"/>
      <c r="SG188" s="1517"/>
      <c r="SH188" s="1517"/>
      <c r="SI188" s="1517"/>
      <c r="SJ188" s="1517"/>
      <c r="SK188" s="1517"/>
      <c r="SL188" s="1517"/>
      <c r="SM188" s="1517"/>
      <c r="SN188" s="1517"/>
      <c r="SO188" s="1517"/>
      <c r="SP188" s="1517"/>
      <c r="SQ188" s="1517"/>
      <c r="SR188" s="1517"/>
      <c r="SS188" s="1517"/>
      <c r="ST188" s="1517"/>
      <c r="SU188" s="1517"/>
      <c r="SV188" s="1517"/>
      <c r="SW188" s="1517"/>
      <c r="SX188" s="1517"/>
      <c r="SY188" s="1517"/>
      <c r="SZ188" s="1517"/>
      <c r="TA188" s="1517"/>
      <c r="TB188" s="1517"/>
      <c r="TC188" s="1517"/>
      <c r="TD188" s="1517"/>
      <c r="TE188" s="1517"/>
      <c r="TF188" s="1517"/>
      <c r="TG188" s="1517"/>
      <c r="TH188" s="1517"/>
      <c r="TI188" s="1517"/>
      <c r="TJ188" s="1517"/>
      <c r="TK188" s="1517"/>
      <c r="TL188" s="1517"/>
      <c r="TM188" s="1517"/>
      <c r="TN188" s="1517"/>
      <c r="TO188" s="1517"/>
      <c r="TP188" s="1517"/>
      <c r="TQ188" s="1517"/>
      <c r="TR188" s="1517"/>
      <c r="TS188" s="1517"/>
      <c r="TT188" s="1517"/>
      <c r="TU188" s="1517"/>
      <c r="TV188" s="1517"/>
      <c r="TW188" s="1517"/>
      <c r="TX188" s="1517"/>
      <c r="TY188" s="1517"/>
      <c r="TZ188" s="1517"/>
      <c r="UA188" s="1517"/>
      <c r="UB188" s="1517"/>
      <c r="UC188" s="1517"/>
      <c r="UD188" s="1517"/>
      <c r="UE188" s="1517"/>
      <c r="UF188" s="1517"/>
      <c r="UG188" s="1517"/>
      <c r="UH188" s="1517"/>
      <c r="UI188" s="1517"/>
      <c r="UJ188" s="1517"/>
      <c r="UK188" s="1517"/>
      <c r="UL188" s="1517"/>
      <c r="UM188" s="1517"/>
      <c r="UN188" s="1517"/>
      <c r="UO188" s="1517"/>
      <c r="UP188" s="1517"/>
      <c r="UQ188" s="1517"/>
      <c r="UR188" s="1517"/>
      <c r="US188" s="1517"/>
      <c r="UT188" s="1517"/>
      <c r="UU188" s="1517"/>
      <c r="UV188" s="1517"/>
      <c r="UW188" s="1517"/>
      <c r="UX188" s="1517"/>
      <c r="UY188" s="1517"/>
      <c r="UZ188" s="1517"/>
      <c r="VA188" s="1517"/>
      <c r="VB188" s="1517"/>
      <c r="VC188" s="1517"/>
      <c r="VD188" s="1517"/>
      <c r="VE188" s="1517"/>
      <c r="VF188" s="1517"/>
      <c r="VG188" s="1517"/>
      <c r="VH188" s="1517"/>
      <c r="VI188" s="1517"/>
      <c r="VJ188" s="1517"/>
      <c r="VK188" s="1517"/>
      <c r="VL188" s="1517"/>
      <c r="VM188" s="1517"/>
      <c r="VN188" s="1517"/>
      <c r="VO188" s="1517"/>
      <c r="VP188" s="1517"/>
      <c r="VQ188" s="1517"/>
      <c r="VR188" s="1517"/>
      <c r="VS188" s="1517"/>
      <c r="VT188" s="1517"/>
      <c r="VU188" s="1517"/>
      <c r="VV188" s="1517"/>
      <c r="VW188" s="1517"/>
      <c r="VX188" s="1517"/>
      <c r="VY188" s="1517"/>
      <c r="VZ188" s="1517"/>
      <c r="WA188" s="1517"/>
      <c r="WB188" s="1517"/>
      <c r="WC188" s="1517"/>
      <c r="WD188" s="1517"/>
      <c r="WE188" s="1517"/>
      <c r="WF188" s="1517"/>
      <c r="WG188" s="1517"/>
      <c r="WH188" s="1517"/>
      <c r="WI188" s="1517"/>
      <c r="WJ188" s="1517"/>
      <c r="WK188" s="1517"/>
      <c r="WL188" s="1517"/>
      <c r="WM188" s="1517"/>
      <c r="WN188" s="1517"/>
      <c r="WO188" s="1517"/>
      <c r="WP188" s="1517"/>
      <c r="WQ188" s="1517"/>
      <c r="WR188" s="1517"/>
      <c r="WS188" s="1517"/>
      <c r="WT188" s="1517"/>
      <c r="WU188" s="1517"/>
      <c r="WV188" s="1517"/>
      <c r="WW188" s="1517"/>
      <c r="WX188" s="1517"/>
      <c r="WY188" s="1517"/>
      <c r="WZ188" s="1517"/>
      <c r="XA188" s="1517"/>
      <c r="XB188" s="1517"/>
      <c r="XC188" s="1517"/>
      <c r="XD188" s="1517"/>
      <c r="XE188" s="1517"/>
      <c r="XF188" s="1517"/>
      <c r="XG188" s="1517"/>
      <c r="XH188" s="1517"/>
      <c r="XI188" s="1517"/>
      <c r="XJ188" s="1517"/>
      <c r="XK188" s="1517"/>
      <c r="XL188" s="1517"/>
      <c r="XM188" s="1517"/>
      <c r="XN188" s="1517"/>
      <c r="XO188" s="1517"/>
      <c r="XP188" s="1517"/>
      <c r="XQ188" s="1517"/>
      <c r="XR188" s="1517"/>
      <c r="XS188" s="1517"/>
      <c r="XT188" s="1517"/>
      <c r="XU188" s="1517"/>
      <c r="XV188" s="1517"/>
      <c r="XW188" s="1517"/>
      <c r="XX188" s="1517"/>
      <c r="XY188" s="1517"/>
      <c r="XZ188" s="1517"/>
      <c r="YA188" s="1517"/>
      <c r="YB188" s="1517"/>
      <c r="YC188" s="1517"/>
      <c r="YD188" s="1517"/>
      <c r="YE188" s="1517"/>
      <c r="YF188" s="1517"/>
      <c r="YG188" s="1517"/>
      <c r="YH188" s="1517"/>
      <c r="YI188" s="1517"/>
      <c r="YJ188" s="1517"/>
      <c r="YK188" s="1517"/>
      <c r="YL188" s="1517"/>
      <c r="YM188" s="1517"/>
      <c r="YN188" s="1517"/>
      <c r="YO188" s="1517"/>
      <c r="YP188" s="1517"/>
      <c r="YQ188" s="1517"/>
      <c r="YR188" s="1517"/>
      <c r="YS188" s="1517"/>
      <c r="YT188" s="1517"/>
      <c r="YU188" s="1517"/>
      <c r="YV188" s="1517"/>
      <c r="YW188" s="1517"/>
      <c r="YX188" s="1517"/>
      <c r="YY188" s="1517"/>
      <c r="YZ188" s="1517"/>
      <c r="ZA188" s="1517"/>
      <c r="ZB188" s="1517"/>
      <c r="ZC188" s="1517"/>
      <c r="ZD188" s="1517"/>
      <c r="ZE188" s="1517"/>
      <c r="ZF188" s="1517"/>
      <c r="ZG188" s="1517"/>
      <c r="ZH188" s="1517"/>
      <c r="ZI188" s="1517"/>
      <c r="ZJ188" s="1517"/>
      <c r="ZK188" s="1517"/>
      <c r="ZL188" s="1517"/>
      <c r="ZM188" s="1517"/>
      <c r="ZN188" s="1517"/>
      <c r="ZO188" s="1517"/>
      <c r="ZP188" s="1517"/>
      <c r="ZQ188" s="1517"/>
      <c r="ZR188" s="1517"/>
      <c r="ZS188" s="1517"/>
      <c r="ZT188" s="1517"/>
      <c r="ZU188" s="1517"/>
      <c r="ZV188" s="1517"/>
      <c r="ZW188" s="1517"/>
      <c r="ZX188" s="1517"/>
      <c r="ZY188" s="1517"/>
      <c r="ZZ188" s="1517"/>
      <c r="AAA188" s="1517"/>
      <c r="AAB188" s="1517"/>
      <c r="AAC188" s="1517"/>
      <c r="AAD188" s="1517"/>
      <c r="AAE188" s="1517"/>
      <c r="AAF188" s="1517"/>
      <c r="AAG188" s="1517"/>
      <c r="AAH188" s="1517"/>
      <c r="AAI188" s="1517"/>
      <c r="AAJ188" s="1517"/>
      <c r="AAK188" s="1517"/>
      <c r="AAL188" s="1517"/>
      <c r="AAM188" s="1517"/>
      <c r="AAN188" s="1517"/>
      <c r="AAO188" s="1517"/>
      <c r="AAP188" s="1517"/>
      <c r="AAQ188" s="1517"/>
      <c r="AAR188" s="1517"/>
      <c r="AAS188" s="1517"/>
      <c r="AAT188" s="1517"/>
      <c r="AAU188" s="1517"/>
      <c r="AAV188" s="1517"/>
      <c r="AAW188" s="1517"/>
      <c r="AAX188" s="1517"/>
      <c r="AAY188" s="1517"/>
      <c r="AAZ188" s="1517"/>
      <c r="ABA188" s="1517"/>
      <c r="ABB188" s="1517"/>
      <c r="ABC188" s="1517"/>
      <c r="ABD188" s="1517"/>
      <c r="ABE188" s="1517"/>
      <c r="ABF188" s="1517"/>
      <c r="ABG188" s="1517"/>
      <c r="ABH188" s="1517"/>
      <c r="ABI188" s="1517"/>
      <c r="ABJ188" s="1517"/>
      <c r="ABK188" s="1517"/>
      <c r="ABL188" s="1517"/>
      <c r="ABM188" s="1517"/>
      <c r="ABN188" s="1517"/>
      <c r="ABO188" s="1517"/>
      <c r="ABP188" s="1517"/>
      <c r="ABQ188" s="1517"/>
      <c r="ABR188" s="1517"/>
      <c r="ABS188" s="1517"/>
      <c r="ABT188" s="1517"/>
      <c r="ABU188" s="1517"/>
      <c r="ABV188" s="1517"/>
      <c r="ABW188" s="1517"/>
      <c r="ABX188" s="1517"/>
      <c r="ABY188" s="1517"/>
      <c r="ABZ188" s="1517"/>
      <c r="ACA188" s="1517"/>
      <c r="ACB188" s="1517"/>
      <c r="ACC188" s="1517"/>
      <c r="ACD188" s="1517"/>
      <c r="ACE188" s="1517"/>
      <c r="ACF188" s="1517"/>
      <c r="ACG188" s="1517"/>
      <c r="ACH188" s="1517"/>
      <c r="ACI188" s="1517"/>
      <c r="ACJ188" s="1517"/>
      <c r="ACK188" s="1517"/>
      <c r="ACL188" s="1517"/>
      <c r="ACM188" s="1517"/>
      <c r="ACN188" s="1517"/>
      <c r="ACO188" s="1517"/>
      <c r="ACP188" s="1517"/>
      <c r="ACQ188" s="1517"/>
      <c r="ACR188" s="1517"/>
      <c r="ACS188" s="1517"/>
      <c r="ACT188" s="1517"/>
      <c r="ACU188" s="1517"/>
      <c r="ACV188" s="1517"/>
      <c r="ACW188" s="1517"/>
      <c r="ACX188" s="1517"/>
      <c r="ACY188" s="1517"/>
      <c r="ACZ188" s="1517"/>
      <c r="ADA188" s="1517"/>
      <c r="ADB188" s="1517"/>
      <c r="ADC188" s="1517"/>
      <c r="ADD188" s="1517"/>
      <c r="ADE188" s="1517"/>
      <c r="ADF188" s="1517"/>
      <c r="ADG188" s="1517"/>
      <c r="ADH188" s="1517"/>
      <c r="ADI188" s="1517"/>
      <c r="ADJ188" s="1517"/>
      <c r="ADK188" s="1517"/>
      <c r="ADL188" s="1517"/>
      <c r="ADM188" s="1517"/>
      <c r="ADN188" s="1517"/>
      <c r="ADO188" s="1517"/>
      <c r="ADP188" s="1517"/>
      <c r="ADQ188" s="1517"/>
      <c r="ADR188" s="1517"/>
      <c r="ADS188" s="1517"/>
      <c r="ADT188" s="1517"/>
      <c r="ADU188" s="1517"/>
      <c r="ADV188" s="1517"/>
      <c r="ADW188" s="1517"/>
      <c r="ADX188" s="1517"/>
      <c r="ADY188" s="1517"/>
      <c r="ADZ188" s="1517"/>
      <c r="AEA188" s="1517"/>
      <c r="AEB188" s="1517"/>
      <c r="AEC188" s="1517"/>
      <c r="AED188" s="1517"/>
      <c r="AEE188" s="1517"/>
      <c r="AEF188" s="1517"/>
      <c r="AEG188" s="1517"/>
      <c r="AEH188" s="1517"/>
      <c r="AEI188" s="1517"/>
      <c r="AEJ188" s="1517"/>
      <c r="AEK188" s="1517"/>
      <c r="AEL188" s="1517"/>
      <c r="AEM188" s="1517"/>
      <c r="AEN188" s="1517"/>
      <c r="AEO188" s="1517"/>
      <c r="AEP188" s="1517"/>
      <c r="AEQ188" s="1517"/>
      <c r="AER188" s="1517"/>
      <c r="AES188" s="1517"/>
      <c r="AET188" s="1517"/>
      <c r="AEU188" s="1517"/>
      <c r="AEV188" s="1517"/>
      <c r="AEW188" s="1517"/>
      <c r="AEX188" s="1517"/>
      <c r="AEY188" s="1517"/>
      <c r="AEZ188" s="1517"/>
      <c r="AFA188" s="1517"/>
      <c r="AFB188" s="1517"/>
      <c r="AFC188" s="1517"/>
      <c r="AFD188" s="1517"/>
      <c r="AFE188" s="1517"/>
      <c r="AFF188" s="1517"/>
      <c r="AFG188" s="1517"/>
      <c r="AFH188" s="1517"/>
      <c r="AFI188" s="1517"/>
      <c r="AFJ188" s="1517"/>
      <c r="AFK188" s="1517"/>
      <c r="AFL188" s="1517"/>
      <c r="AFM188" s="1517"/>
      <c r="AFN188" s="1517"/>
      <c r="AFO188" s="1517"/>
      <c r="AFP188" s="1517"/>
      <c r="AFQ188" s="1517"/>
      <c r="AFR188" s="1517"/>
      <c r="AFS188" s="1517"/>
      <c r="AFT188" s="1517"/>
      <c r="AFU188" s="1517"/>
      <c r="AFV188" s="1517"/>
      <c r="AFW188" s="1517"/>
      <c r="AFX188" s="1517"/>
      <c r="AFY188" s="1517"/>
      <c r="AFZ188" s="1517"/>
      <c r="AGA188" s="1517"/>
      <c r="AGB188" s="1517"/>
      <c r="AGC188" s="1517"/>
      <c r="AGD188" s="1517"/>
      <c r="AGE188" s="1517"/>
      <c r="AGF188" s="1517"/>
      <c r="AGG188" s="1517"/>
      <c r="AGH188" s="1517"/>
      <c r="AGI188" s="1517"/>
      <c r="AGJ188" s="1517"/>
      <c r="AGK188" s="1517"/>
      <c r="AGL188" s="1517"/>
      <c r="AGM188" s="1517"/>
      <c r="AGN188" s="1517"/>
      <c r="AGO188" s="1517"/>
      <c r="AGP188" s="1517"/>
      <c r="AGQ188" s="1517"/>
      <c r="AGR188" s="1517"/>
      <c r="AGS188" s="1517"/>
      <c r="AGT188" s="1517"/>
      <c r="AGU188" s="1517"/>
      <c r="AGV188" s="1517"/>
      <c r="AGW188" s="1517"/>
      <c r="AGX188" s="1517"/>
      <c r="AGY188" s="1517"/>
      <c r="AGZ188" s="1517"/>
      <c r="AHA188" s="1517"/>
      <c r="AHB188" s="1517"/>
      <c r="AHC188" s="1517"/>
      <c r="AHD188" s="1517"/>
      <c r="AHE188" s="1517"/>
      <c r="AHF188" s="1517"/>
      <c r="AHG188" s="1517"/>
      <c r="AHH188" s="1517"/>
      <c r="AHI188" s="1517"/>
      <c r="AHJ188" s="1517"/>
      <c r="AHK188" s="1517"/>
      <c r="AHL188" s="1517"/>
      <c r="AHM188" s="1517"/>
      <c r="AHN188" s="1517"/>
      <c r="AHO188" s="1517"/>
      <c r="AHP188" s="1517"/>
      <c r="AHQ188" s="1517"/>
      <c r="AHR188" s="1517"/>
      <c r="AHS188" s="1517"/>
      <c r="AHT188" s="1517"/>
      <c r="AHU188" s="1517"/>
      <c r="AHV188" s="1517"/>
      <c r="AHW188" s="1517"/>
      <c r="AHX188" s="1517"/>
      <c r="AHY188" s="1517"/>
      <c r="AHZ188" s="1517"/>
      <c r="AIA188" s="1517"/>
      <c r="AIB188" s="1517"/>
      <c r="AIC188" s="1517"/>
      <c r="AID188" s="1517"/>
      <c r="AIE188" s="1517"/>
      <c r="AIF188" s="1517"/>
      <c r="AIG188" s="1517"/>
      <c r="AIH188" s="1517"/>
      <c r="AII188" s="1517"/>
      <c r="AIJ188" s="1517"/>
      <c r="AIK188" s="1517"/>
      <c r="AIL188" s="1517"/>
      <c r="AIM188" s="1517"/>
      <c r="AIN188" s="1517"/>
      <c r="AIO188" s="1517"/>
      <c r="AIP188" s="1517"/>
      <c r="AIQ188" s="1517"/>
      <c r="AIR188" s="1517"/>
      <c r="AIS188" s="1517"/>
      <c r="AIT188" s="1517"/>
      <c r="AIU188" s="1517"/>
      <c r="AIV188" s="1517"/>
      <c r="AIW188" s="1517"/>
      <c r="AIX188" s="1517"/>
      <c r="AIY188" s="1517"/>
      <c r="AIZ188" s="1517"/>
      <c r="AJA188" s="1517"/>
      <c r="AJB188" s="1517"/>
      <c r="AJC188" s="1517"/>
      <c r="AJD188" s="1517"/>
      <c r="AJE188" s="1517"/>
      <c r="AJF188" s="1517"/>
      <c r="AJG188" s="1517"/>
      <c r="AJH188" s="1517"/>
      <c r="AJI188" s="1517"/>
      <c r="AJJ188" s="1517"/>
      <c r="AJK188" s="1517"/>
      <c r="AJL188" s="1517"/>
      <c r="AJM188" s="1517"/>
      <c r="AJN188" s="1517"/>
      <c r="AJO188" s="1517"/>
      <c r="AJP188" s="1517"/>
      <c r="AJQ188" s="1517"/>
      <c r="AJR188" s="1517"/>
      <c r="AJS188" s="1517"/>
      <c r="AJT188" s="1517"/>
      <c r="AJU188" s="1517"/>
      <c r="AJV188" s="1517"/>
      <c r="AJW188" s="1517"/>
      <c r="AJX188" s="1517"/>
      <c r="AJY188" s="1517"/>
      <c r="AJZ188" s="1517"/>
      <c r="AKA188" s="1517"/>
      <c r="AKB188" s="1517"/>
      <c r="AKC188" s="1517"/>
      <c r="AKD188" s="1517"/>
      <c r="AKE188" s="1517"/>
      <c r="AKF188" s="1517"/>
      <c r="AKG188" s="1517"/>
      <c r="AKH188" s="1517"/>
      <c r="AKI188" s="1517"/>
      <c r="AKJ188" s="1517"/>
      <c r="AKK188" s="1517"/>
      <c r="AKL188" s="1517"/>
      <c r="AKM188" s="1517"/>
      <c r="AKN188" s="1517"/>
      <c r="AKO188" s="1517"/>
      <c r="AKP188" s="1517"/>
      <c r="AKQ188" s="1517"/>
      <c r="AKR188" s="1517"/>
      <c r="AKS188" s="1517"/>
      <c r="AKT188" s="1517"/>
      <c r="AKU188" s="1517"/>
      <c r="AKV188" s="1517"/>
      <c r="AKW188" s="1517"/>
      <c r="AKX188" s="1517"/>
      <c r="AKY188" s="1517"/>
      <c r="AKZ188" s="1517"/>
      <c r="ALA188" s="1517"/>
      <c r="ALB188" s="1517"/>
      <c r="ALC188" s="1517"/>
      <c r="ALD188" s="1517"/>
      <c r="ALE188" s="1517"/>
      <c r="ALF188" s="1517"/>
      <c r="ALG188" s="1517"/>
      <c r="ALH188" s="1517"/>
      <c r="ALI188" s="1517"/>
      <c r="ALJ188" s="1517"/>
      <c r="ALK188" s="1517"/>
      <c r="ALL188" s="1517"/>
      <c r="ALM188" s="1517"/>
      <c r="ALN188" s="1517"/>
      <c r="ALO188" s="1517"/>
      <c r="ALP188" s="1517"/>
      <c r="ALQ188" s="1517"/>
      <c r="ALR188" s="1517"/>
      <c r="ALS188" s="1517"/>
      <c r="ALT188" s="1517"/>
      <c r="ALU188" s="1517"/>
      <c r="ALV188" s="1517"/>
      <c r="ALW188" s="1517"/>
      <c r="ALX188" s="1517"/>
      <c r="ALY188" s="1517"/>
      <c r="ALZ188" s="1517"/>
      <c r="AMA188" s="1517"/>
      <c r="AMB188" s="1517"/>
      <c r="AMC188" s="1517"/>
      <c r="AMD188" s="1517"/>
      <c r="AME188" s="1517"/>
      <c r="AMF188" s="1517"/>
      <c r="AMG188" s="1517"/>
      <c r="AMH188" s="1517"/>
      <c r="AMI188" s="1517"/>
      <c r="AMJ188" s="1517"/>
      <c r="AMK188" s="1517"/>
      <c r="AML188" s="1517"/>
      <c r="AMM188" s="1517"/>
      <c r="AMN188" s="1517"/>
      <c r="AMO188" s="1517"/>
      <c r="AMP188" s="1517"/>
      <c r="AMQ188" s="1517"/>
      <c r="AMR188" s="1517"/>
      <c r="AMS188" s="1517"/>
      <c r="AMT188" s="1517"/>
      <c r="AMU188" s="1517"/>
      <c r="AMV188" s="1517"/>
      <c r="AMW188" s="1517"/>
      <c r="AMX188" s="1517"/>
      <c r="AMY188" s="1517"/>
      <c r="AMZ188" s="1517"/>
      <c r="ANA188" s="1517"/>
      <c r="ANB188" s="1517"/>
      <c r="ANC188" s="1517"/>
      <c r="AND188" s="1517"/>
      <c r="ANE188" s="1517"/>
      <c r="ANF188" s="1517"/>
      <c r="ANG188" s="1517"/>
      <c r="ANH188" s="1517"/>
      <c r="ANI188" s="1517"/>
      <c r="ANJ188" s="1517"/>
      <c r="ANK188" s="1517"/>
      <c r="ANL188" s="1517"/>
      <c r="ANM188" s="1517"/>
      <c r="ANN188" s="1517"/>
      <c r="ANO188" s="1517"/>
      <c r="ANP188" s="1517"/>
      <c r="ANQ188" s="1517"/>
      <c r="ANR188" s="1517"/>
      <c r="ANS188" s="1517"/>
      <c r="ANT188" s="1517"/>
      <c r="ANU188" s="1517"/>
      <c r="ANV188" s="1517"/>
      <c r="ANW188" s="1517"/>
      <c r="ANX188" s="1517"/>
      <c r="ANY188" s="1517"/>
      <c r="ANZ188" s="1517"/>
      <c r="AOA188" s="1517"/>
      <c r="AOB188" s="1517"/>
      <c r="AOC188" s="1517"/>
      <c r="AOD188" s="1517"/>
      <c r="AOE188" s="1517"/>
      <c r="AOF188" s="1517"/>
      <c r="AOG188" s="1517"/>
      <c r="AOH188" s="1517"/>
      <c r="AOI188" s="1517"/>
      <c r="AOJ188" s="1517"/>
      <c r="AOK188" s="1517"/>
      <c r="AOL188" s="1517"/>
      <c r="AOM188" s="1517"/>
      <c r="AON188" s="1517"/>
      <c r="AOO188" s="1517"/>
      <c r="AOP188" s="1517"/>
      <c r="AOQ188" s="1517"/>
      <c r="AOR188" s="1517"/>
      <c r="AOS188" s="1517"/>
      <c r="AOT188" s="1517"/>
      <c r="AOU188" s="1517"/>
      <c r="AOV188" s="1517"/>
      <c r="AOW188" s="1517"/>
      <c r="AOX188" s="1517"/>
      <c r="AOY188" s="1517"/>
      <c r="AOZ188" s="1517"/>
      <c r="APA188" s="1517"/>
      <c r="APB188" s="1517"/>
      <c r="APC188" s="1517"/>
      <c r="APD188" s="1517"/>
      <c r="APE188" s="1517"/>
      <c r="APF188" s="1517"/>
      <c r="APG188" s="1517"/>
      <c r="APH188" s="1517"/>
      <c r="API188" s="1517"/>
      <c r="APJ188" s="1517"/>
      <c r="APK188" s="1517"/>
      <c r="APL188" s="1517"/>
      <c r="APM188" s="1517"/>
      <c r="APN188" s="1517"/>
      <c r="APO188" s="1517"/>
      <c r="APP188" s="1517"/>
      <c r="APQ188" s="1517"/>
      <c r="APR188" s="1517"/>
      <c r="APS188" s="1517"/>
      <c r="APT188" s="1517"/>
      <c r="APU188" s="1517"/>
      <c r="APV188" s="1517"/>
      <c r="APW188" s="1517"/>
      <c r="APX188" s="1517"/>
      <c r="APY188" s="1517"/>
      <c r="APZ188" s="1517"/>
      <c r="AQA188" s="1517"/>
      <c r="AQB188" s="1517"/>
      <c r="AQC188" s="1517"/>
      <c r="AQD188" s="1517"/>
      <c r="AQE188" s="1517"/>
      <c r="AQF188" s="1517"/>
      <c r="AQG188" s="1517"/>
      <c r="AQH188" s="1517"/>
      <c r="AQI188" s="1517"/>
      <c r="AQJ188" s="1517"/>
      <c r="AQK188" s="1517"/>
      <c r="AQL188" s="1517"/>
      <c r="AQM188" s="1517"/>
      <c r="AQN188" s="1517"/>
      <c r="AQO188" s="1517"/>
      <c r="AQP188" s="1517"/>
      <c r="AQQ188" s="1517"/>
      <c r="AQR188" s="1517"/>
      <c r="AQS188" s="1517"/>
      <c r="AQT188" s="1517"/>
      <c r="AQU188" s="1517"/>
      <c r="AQV188" s="1517"/>
      <c r="AQW188" s="1517"/>
      <c r="AQX188" s="1517"/>
      <c r="AQY188" s="1517"/>
      <c r="AQZ188" s="1517"/>
      <c r="ARA188" s="1517"/>
      <c r="ARB188" s="1517"/>
      <c r="ARC188" s="1517"/>
      <c r="ARD188" s="1517"/>
      <c r="ARE188" s="1517"/>
      <c r="ARF188" s="1517"/>
      <c r="ARG188" s="1517"/>
      <c r="ARH188" s="1517"/>
      <c r="ARI188" s="1517"/>
      <c r="ARJ188" s="1517"/>
      <c r="ARK188" s="1517"/>
      <c r="ARL188" s="1517"/>
      <c r="ARM188" s="1517"/>
      <c r="ARN188" s="1517"/>
      <c r="ARO188" s="1517"/>
      <c r="ARP188" s="1517"/>
      <c r="ARQ188" s="1517"/>
      <c r="ARR188" s="1517"/>
      <c r="ARS188" s="1517"/>
      <c r="ART188" s="1517"/>
      <c r="ARU188" s="1517"/>
      <c r="ARV188" s="1517"/>
      <c r="ARW188" s="1517"/>
      <c r="ARX188" s="1517"/>
      <c r="ARY188" s="1517"/>
      <c r="ARZ188" s="1517"/>
      <c r="ASA188" s="1517"/>
      <c r="ASB188" s="1517"/>
      <c r="ASC188" s="1517"/>
      <c r="ASD188" s="1517"/>
      <c r="ASE188" s="1517"/>
      <c r="ASF188" s="1517"/>
      <c r="ASG188" s="1517"/>
      <c r="ASH188" s="1517"/>
      <c r="ASI188" s="1517"/>
      <c r="ASJ188" s="1517"/>
      <c r="ASK188" s="1517"/>
      <c r="ASL188" s="1517"/>
      <c r="ASM188" s="1517"/>
      <c r="ASN188" s="1517"/>
      <c r="ASO188" s="1517"/>
      <c r="ASP188" s="1517"/>
      <c r="ASQ188" s="1517"/>
      <c r="ASR188" s="1517"/>
      <c r="ASS188" s="1517"/>
      <c r="AST188" s="1517"/>
      <c r="ASU188" s="1517"/>
      <c r="ASV188" s="1517"/>
      <c r="ASW188" s="1517"/>
      <c r="ASX188" s="1517"/>
      <c r="ASY188" s="1517"/>
      <c r="ASZ188" s="1517"/>
      <c r="ATA188" s="1517"/>
      <c r="ATB188" s="1517"/>
      <c r="ATC188" s="1517"/>
      <c r="ATD188" s="1517"/>
      <c r="ATE188" s="1517"/>
      <c r="ATF188" s="1517"/>
      <c r="ATG188" s="1517"/>
      <c r="ATH188" s="1517"/>
      <c r="ATI188" s="1517"/>
      <c r="ATJ188" s="1517"/>
      <c r="ATK188" s="1517"/>
      <c r="ATL188" s="1517"/>
      <c r="ATM188" s="1517"/>
      <c r="ATN188" s="1517"/>
      <c r="ATO188" s="1517"/>
      <c r="ATP188" s="1517"/>
      <c r="ATQ188" s="1517"/>
      <c r="ATR188" s="1517"/>
      <c r="ATS188" s="1517"/>
      <c r="ATT188" s="1517"/>
      <c r="ATU188" s="1517"/>
      <c r="ATV188" s="1517"/>
      <c r="ATW188" s="1517"/>
      <c r="ATX188" s="1517"/>
      <c r="ATY188" s="1517"/>
      <c r="ATZ188" s="1517"/>
      <c r="AUA188" s="1517"/>
      <c r="AUB188" s="1517"/>
      <c r="AUC188" s="1517"/>
      <c r="AUD188" s="1517"/>
      <c r="AUE188" s="1517"/>
      <c r="AUF188" s="1517"/>
      <c r="AUG188" s="1517"/>
      <c r="AUH188" s="1517"/>
      <c r="AUI188" s="1517"/>
      <c r="AUJ188" s="1517"/>
      <c r="AUK188" s="1517"/>
      <c r="AUL188" s="1517"/>
      <c r="AUM188" s="1517"/>
      <c r="AUN188" s="1517"/>
      <c r="AUO188" s="1517"/>
      <c r="AUP188" s="1517"/>
      <c r="AUQ188" s="1517"/>
      <c r="AUR188" s="1517"/>
      <c r="AUS188" s="1517"/>
      <c r="AUT188" s="1517"/>
      <c r="AUU188" s="1517"/>
      <c r="AUV188" s="1517"/>
      <c r="AUW188" s="1517"/>
      <c r="AUX188" s="1517"/>
      <c r="AUY188" s="1517"/>
      <c r="AUZ188" s="1517"/>
      <c r="AVA188" s="1517"/>
      <c r="AVB188" s="1517"/>
      <c r="AVC188" s="1517"/>
      <c r="AVD188" s="1517"/>
      <c r="AVE188" s="891"/>
      <c r="AVF188" s="891"/>
      <c r="AVG188" s="891"/>
      <c r="AVH188" s="891"/>
      <c r="AVI188" s="891"/>
      <c r="AVJ188" s="891"/>
      <c r="AVK188" s="891"/>
      <c r="AVL188" s="891"/>
      <c r="AVM188" s="891"/>
      <c r="AVN188" s="891"/>
      <c r="AVO188" s="891"/>
      <c r="AVP188" s="891"/>
      <c r="AVQ188" s="891"/>
      <c r="AVR188" s="891"/>
      <c r="AVS188" s="891"/>
      <c r="AVT188" s="891"/>
      <c r="AVU188" s="891"/>
      <c r="AVV188" s="891"/>
      <c r="AVW188" s="891"/>
      <c r="AVX188" s="891"/>
      <c r="AVY188" s="891"/>
      <c r="AVZ188" s="891"/>
      <c r="AWA188" s="891"/>
      <c r="AWB188" s="891"/>
      <c r="AWC188" s="891"/>
      <c r="AWD188" s="891"/>
      <c r="AWE188" s="891"/>
      <c r="AWF188" s="891"/>
      <c r="AWG188" s="891"/>
      <c r="AWH188" s="891"/>
      <c r="AWI188" s="891"/>
      <c r="AWJ188" s="891"/>
      <c r="AWK188" s="891"/>
      <c r="AWL188" s="891"/>
      <c r="AWM188" s="891"/>
      <c r="AWN188" s="891"/>
      <c r="AWO188" s="891"/>
      <c r="AWP188" s="891"/>
      <c r="AWQ188" s="891"/>
      <c r="AWR188" s="891"/>
      <c r="AWS188" s="891"/>
      <c r="AWT188" s="891"/>
      <c r="AWU188" s="891"/>
      <c r="AWV188" s="891"/>
      <c r="AWW188" s="891"/>
      <c r="AWX188" s="891"/>
      <c r="AWY188" s="891"/>
      <c r="AWZ188" s="891"/>
      <c r="AXA188" s="892"/>
      <c r="AXB188" s="892"/>
      <c r="AXC188" s="892"/>
      <c r="AXD188" s="892"/>
      <c r="AXE188" s="892"/>
      <c r="AXF188" s="892"/>
      <c r="AXG188" s="892"/>
      <c r="AXH188" s="892"/>
      <c r="AXI188" s="892"/>
      <c r="AXJ188" s="892"/>
      <c r="AXK188" s="892"/>
      <c r="AXL188" s="892"/>
      <c r="AXM188" s="892"/>
      <c r="AXN188" s="892"/>
      <c r="AXO188" s="892"/>
      <c r="AXP188" s="892"/>
      <c r="AXQ188" s="891"/>
      <c r="AXR188" s="891"/>
      <c r="AXS188" s="891"/>
      <c r="AXT188" s="891"/>
      <c r="AXU188" s="891"/>
      <c r="AXV188" s="891"/>
      <c r="AXW188" s="891"/>
      <c r="AXX188" s="891"/>
      <c r="AXY188" s="891"/>
      <c r="AXZ188" s="891"/>
      <c r="AYA188" s="891"/>
      <c r="AYB188" s="891"/>
      <c r="AYC188" s="891"/>
      <c r="AYD188" s="891"/>
      <c r="AYE188" s="891"/>
      <c r="AYF188" s="891"/>
      <c r="AYG188" s="891"/>
      <c r="AYH188" s="891"/>
      <c r="AYI188" s="891"/>
      <c r="AYJ188" s="891"/>
      <c r="AYK188" s="891"/>
      <c r="AYL188" s="891"/>
      <c r="AYM188" s="891"/>
      <c r="AYN188" s="891"/>
      <c r="AYO188" s="891"/>
      <c r="AYP188" s="891"/>
      <c r="AYQ188" s="891"/>
      <c r="AYR188" s="891"/>
      <c r="AYS188" s="891"/>
      <c r="AYT188" s="891"/>
      <c r="AYU188" s="1517"/>
      <c r="AYV188" s="1517"/>
      <c r="AYW188" s="1517"/>
      <c r="AYX188" s="1517"/>
      <c r="AYY188" s="1517"/>
      <c r="AYZ188" s="1517"/>
      <c r="AZA188" s="1517"/>
      <c r="AZB188" s="1517"/>
      <c r="AZC188" s="1517"/>
      <c r="AZD188" s="1517"/>
      <c r="AZE188" s="1517"/>
      <c r="AZF188" s="1517"/>
      <c r="AZG188" s="1517"/>
      <c r="AZH188" s="1517"/>
      <c r="AZI188" s="1517"/>
      <c r="AZJ188" s="1517"/>
      <c r="AZK188" s="1517"/>
      <c r="AZL188" s="1517"/>
      <c r="AZM188" s="1517"/>
      <c r="AZN188" s="1517"/>
      <c r="AZO188" s="1517"/>
      <c r="AZP188" s="1517"/>
      <c r="AZQ188" s="1517"/>
      <c r="AZR188" s="1517"/>
      <c r="AZS188" s="1517"/>
      <c r="AZT188" s="1517"/>
      <c r="AZU188" s="1517"/>
      <c r="AZV188" s="1517"/>
      <c r="AZW188" s="1517"/>
      <c r="AZX188" s="1517"/>
      <c r="AZY188" s="1517"/>
      <c r="AZZ188" s="1517"/>
      <c r="BAA188" s="1517"/>
      <c r="BAB188" s="1517"/>
      <c r="BAC188" s="1517"/>
      <c r="BAD188" s="1517"/>
      <c r="BAE188" s="1517"/>
      <c r="BAF188" s="1517"/>
      <c r="BAG188" s="1517"/>
      <c r="BAH188" s="1517"/>
      <c r="BAI188" s="1517"/>
      <c r="BAJ188" s="1517"/>
      <c r="BAK188" s="1517"/>
      <c r="BAL188" s="1517"/>
      <c r="BAM188" s="1517"/>
      <c r="BAN188" s="1517"/>
      <c r="BAO188" s="1517"/>
      <c r="BAP188" s="1517"/>
      <c r="BAQ188" s="1517"/>
      <c r="BAR188" s="1517"/>
      <c r="BAS188" s="1517"/>
      <c r="BAT188" s="1517"/>
      <c r="BAU188" s="1517"/>
      <c r="BAV188" s="1517"/>
      <c r="BAW188" s="1517"/>
      <c r="BAX188" s="1517"/>
      <c r="BAY188" s="1517"/>
      <c r="BAZ188" s="1517"/>
      <c r="BBA188" s="1517"/>
      <c r="BBB188" s="1517"/>
      <c r="BBC188" s="1517"/>
      <c r="BBD188" s="1517"/>
      <c r="BBE188" s="1517"/>
      <c r="BBF188" s="1517"/>
      <c r="BBG188" s="1517"/>
      <c r="BBH188" s="1517"/>
      <c r="BBI188" s="1517"/>
      <c r="BBJ188" s="1517"/>
      <c r="BBK188" s="1517"/>
      <c r="BBL188" s="1517"/>
      <c r="BBM188" s="1517"/>
      <c r="BBN188" s="1517"/>
      <c r="BBO188" s="1517"/>
      <c r="BBP188" s="1517"/>
      <c r="BBQ188" s="1517"/>
      <c r="BBR188" s="1517"/>
      <c r="BBS188" s="1517"/>
      <c r="BBT188" s="1517"/>
      <c r="BBU188" s="1517"/>
      <c r="BBV188" s="1517"/>
      <c r="BBW188" s="1517"/>
      <c r="BBX188" s="1517"/>
      <c r="BBY188" s="1517"/>
      <c r="BBZ188" s="1517"/>
      <c r="BCA188" s="1517"/>
      <c r="BCB188" s="1517"/>
      <c r="BCC188" s="1517"/>
      <c r="BCD188" s="1517"/>
      <c r="BCE188" s="1517"/>
      <c r="BCF188" s="1517"/>
      <c r="BCG188" s="1517"/>
      <c r="BCH188" s="1517"/>
      <c r="BCI188" s="1517"/>
      <c r="BCJ188" s="1517"/>
      <c r="BCK188" s="1517"/>
      <c r="BCL188" s="1517"/>
      <c r="BCM188" s="1517"/>
      <c r="BCN188" s="1517"/>
      <c r="BCO188" s="1517"/>
      <c r="BCP188" s="1517"/>
      <c r="BCQ188" s="1517"/>
      <c r="BCR188" s="1517"/>
      <c r="BCS188" s="1517"/>
      <c r="BCT188" s="1517"/>
      <c r="BCU188" s="1517"/>
      <c r="BCV188" s="1517"/>
      <c r="BCW188" s="1517"/>
      <c r="BCX188" s="1517"/>
      <c r="BCY188" s="1517"/>
      <c r="BCZ188" s="1517"/>
      <c r="BDA188" s="1517"/>
      <c r="BDB188" s="1517"/>
      <c r="BDC188" s="1517"/>
      <c r="BDD188" s="1517"/>
      <c r="BDE188" s="1517"/>
      <c r="BDF188" s="1517"/>
      <c r="BDG188" s="1517"/>
      <c r="BDH188" s="1517"/>
      <c r="BDI188" s="1517"/>
      <c r="BDJ188" s="1517"/>
      <c r="BDK188" s="1517"/>
      <c r="BDL188" s="1517"/>
      <c r="BDM188" s="1517"/>
      <c r="BDN188" s="1517"/>
      <c r="BDO188" s="1517"/>
      <c r="BDP188" s="1517"/>
      <c r="BDQ188" s="1517"/>
      <c r="BDR188" s="1517"/>
      <c r="BDS188" s="1517"/>
      <c r="BDT188" s="1517"/>
      <c r="BDU188" s="1517"/>
      <c r="BDV188" s="1517"/>
      <c r="BDW188" s="1517"/>
      <c r="BDX188" s="1517"/>
      <c r="BDY188" s="1517"/>
      <c r="BDZ188" s="1517"/>
      <c r="BEA188" s="1517"/>
      <c r="BEB188" s="1517"/>
      <c r="BEC188" s="1517"/>
      <c r="BED188" s="1517"/>
      <c r="BEE188" s="1517"/>
      <c r="BEF188" s="1517"/>
      <c r="BEG188" s="1517"/>
      <c r="BEH188" s="1517"/>
      <c r="BEI188" s="1517"/>
      <c r="BEJ188" s="1517"/>
      <c r="BEK188" s="1517"/>
      <c r="BEL188" s="1517"/>
      <c r="BEM188" s="1517"/>
      <c r="BEN188" s="1517"/>
      <c r="BEO188" s="1517"/>
      <c r="BEP188" s="1517"/>
      <c r="BEQ188" s="1517"/>
      <c r="BER188" s="1517"/>
      <c r="BES188" s="1517"/>
      <c r="BET188" s="1517"/>
      <c r="BEU188" s="1517"/>
      <c r="BEV188" s="1517"/>
      <c r="BEW188" s="1517"/>
      <c r="BEX188" s="1517"/>
      <c r="BEY188" s="1517"/>
      <c r="BEZ188" s="1517"/>
      <c r="BFA188" s="1517"/>
      <c r="BFB188" s="1517"/>
      <c r="BFC188" s="1517"/>
      <c r="BFD188" s="1517"/>
      <c r="BFE188" s="1517"/>
      <c r="BFF188" s="1517"/>
      <c r="BFG188" s="1517"/>
      <c r="BFH188" s="1517"/>
      <c r="BFI188" s="1517"/>
      <c r="BFJ188" s="1517"/>
      <c r="BFK188" s="1517"/>
      <c r="BFL188" s="1517"/>
      <c r="BFM188" s="1517"/>
      <c r="BFN188" s="1517"/>
      <c r="BFO188" s="1517"/>
      <c r="BFP188" s="1517"/>
      <c r="BFQ188" s="1517"/>
      <c r="BFR188" s="1517"/>
      <c r="BFS188" s="1517"/>
      <c r="BFT188" s="1517"/>
      <c r="BFU188" s="1517"/>
      <c r="BFV188" s="1517"/>
      <c r="BFW188" s="1517"/>
      <c r="BFX188" s="1517"/>
      <c r="BFY188" s="1517"/>
      <c r="BFZ188" s="1517"/>
      <c r="BGA188" s="1517"/>
      <c r="BGB188" s="1517"/>
      <c r="BGC188" s="1517"/>
      <c r="BGD188" s="1517"/>
      <c r="BGE188" s="1517"/>
      <c r="BGF188" s="1517"/>
      <c r="BGG188" s="1517"/>
      <c r="BGH188" s="1517"/>
      <c r="BGI188" s="1517"/>
      <c r="BGJ188" s="1517"/>
      <c r="BGK188" s="1517"/>
      <c r="BGL188" s="1517"/>
      <c r="BGM188" s="1517"/>
      <c r="BGN188" s="1517"/>
      <c r="BGO188" s="1517"/>
      <c r="BGP188" s="1517"/>
      <c r="BGQ188" s="1517"/>
      <c r="BGR188" s="1517"/>
      <c r="BGS188" s="1517"/>
      <c r="BGT188" s="1517"/>
      <c r="BGU188" s="1517"/>
      <c r="BGV188" s="1517"/>
      <c r="BGW188" s="1517"/>
      <c r="BGX188" s="1517"/>
      <c r="BGY188" s="1517"/>
      <c r="BGZ188" s="1517"/>
      <c r="BHA188" s="1517"/>
      <c r="BHB188" s="1517"/>
      <c r="BHC188" s="1517"/>
      <c r="BHD188" s="1517"/>
      <c r="BHE188" s="1517"/>
      <c r="BHF188" s="1517"/>
      <c r="BHG188" s="1517"/>
      <c r="BHH188" s="1517"/>
      <c r="BHI188" s="1517"/>
      <c r="BHJ188" s="1517"/>
      <c r="BHK188" s="1517"/>
      <c r="BHL188" s="1517"/>
      <c r="BHM188" s="1517"/>
      <c r="BHN188" s="1517"/>
      <c r="BHO188" s="1517"/>
      <c r="BHP188" s="1517"/>
      <c r="BHQ188" s="1517"/>
      <c r="BHR188" s="1517"/>
      <c r="BHS188" s="1517"/>
      <c r="BHT188" s="1517"/>
      <c r="BHU188" s="1517"/>
      <c r="BHV188" s="1517"/>
      <c r="BHW188" s="1517"/>
      <c r="BHX188" s="1517"/>
      <c r="BHY188" s="1517"/>
      <c r="BHZ188" s="1517"/>
      <c r="BIA188" s="1517"/>
      <c r="BIB188" s="1517"/>
      <c r="BIC188" s="1517"/>
      <c r="BID188" s="1517"/>
      <c r="BIE188" s="1517"/>
      <c r="BIF188" s="1517"/>
      <c r="BIG188" s="1517"/>
      <c r="BIH188" s="1517"/>
      <c r="BII188" s="1517"/>
      <c r="BIJ188" s="1517"/>
      <c r="BIK188" s="1517"/>
      <c r="BIL188" s="1517"/>
      <c r="BIM188" s="1517"/>
      <c r="BIN188" s="1517"/>
      <c r="BIO188" s="1517"/>
      <c r="BIP188" s="1517"/>
      <c r="BIQ188" s="1517"/>
      <c r="BIR188" s="1517"/>
      <c r="BIS188" s="1517"/>
      <c r="BIT188" s="1517"/>
      <c r="BIU188" s="1517"/>
      <c r="BIV188" s="1517"/>
      <c r="BIW188" s="1517"/>
      <c r="BIX188" s="1517"/>
      <c r="BIY188" s="1517"/>
      <c r="BIZ188" s="1517"/>
      <c r="BJA188" s="1517"/>
      <c r="BJB188" s="1517"/>
      <c r="BJC188" s="1517"/>
      <c r="BJD188" s="1517"/>
      <c r="BJE188" s="1517"/>
      <c r="BJF188" s="1517"/>
      <c r="BJG188" s="1517"/>
      <c r="BJH188" s="1517"/>
      <c r="BJI188" s="1517"/>
      <c r="BJJ188" s="1517"/>
      <c r="BJK188" s="1517"/>
      <c r="BJL188" s="1517"/>
      <c r="BJM188" s="1517"/>
      <c r="BJN188" s="1517"/>
      <c r="BJO188" s="1517"/>
      <c r="BJP188" s="1517"/>
      <c r="BJQ188" s="1517"/>
      <c r="BJR188" s="1517"/>
      <c r="BJS188" s="1517"/>
      <c r="BJT188" s="1517"/>
      <c r="BJU188" s="1517"/>
      <c r="BJV188" s="1517"/>
      <c r="BJW188" s="1517"/>
      <c r="BJX188" s="1517"/>
      <c r="BJY188" s="1517"/>
      <c r="BJZ188" s="1517"/>
      <c r="BKA188" s="1517"/>
      <c r="BKB188" s="1517"/>
      <c r="BKC188" s="1517"/>
      <c r="BKD188" s="1517"/>
      <c r="BKE188" s="1517"/>
      <c r="BKF188" s="1517"/>
      <c r="BKG188" s="1517"/>
      <c r="BKH188" s="1517"/>
      <c r="BKI188" s="1517"/>
      <c r="BKJ188" s="1517"/>
      <c r="BKK188" s="1517"/>
      <c r="BKL188" s="1517"/>
      <c r="BKM188" s="1517"/>
      <c r="BKN188" s="1517"/>
      <c r="BKO188" s="1517"/>
      <c r="BKP188" s="1517"/>
      <c r="BKQ188" s="1517"/>
      <c r="BKR188" s="1517"/>
      <c r="BKS188" s="1517"/>
      <c r="BKT188" s="1517"/>
      <c r="BKU188" s="1517"/>
      <c r="BKV188" s="1517"/>
      <c r="BKW188" s="1517"/>
      <c r="BKX188" s="1517"/>
      <c r="BKY188" s="1517"/>
      <c r="BKZ188" s="1517"/>
      <c r="BLA188" s="1517"/>
      <c r="BLB188" s="1517"/>
      <c r="BLC188" s="1517"/>
      <c r="BLD188" s="1517"/>
      <c r="BLE188" s="1517"/>
      <c r="BLF188" s="1517"/>
      <c r="BLG188" s="1517"/>
      <c r="BLH188" s="1517"/>
      <c r="BLI188" s="1517"/>
      <c r="BLJ188" s="1517"/>
      <c r="BLK188" s="1517"/>
      <c r="BLL188" s="1517"/>
      <c r="BLM188" s="1517"/>
      <c r="BLN188" s="1517"/>
      <c r="BLO188" s="1517"/>
      <c r="BLP188" s="1517"/>
      <c r="BLQ188" s="1517"/>
      <c r="BLR188" s="1517"/>
      <c r="BLS188" s="1517"/>
      <c r="BLT188" s="1517"/>
      <c r="BLU188" s="1517"/>
      <c r="BLV188" s="1517"/>
      <c r="BLW188" s="1517"/>
      <c r="BLX188" s="1517"/>
      <c r="BLY188" s="1517"/>
      <c r="BLZ188" s="1517"/>
      <c r="BMA188" s="1517"/>
      <c r="BMB188" s="1517"/>
      <c r="BMC188" s="1517"/>
      <c r="BMD188" s="1517"/>
      <c r="BME188" s="1517"/>
      <c r="BMF188" s="1517"/>
      <c r="BMG188" s="1517"/>
      <c r="BMH188" s="1517"/>
      <c r="BMI188" s="1517"/>
      <c r="BMJ188" s="1517"/>
      <c r="BMK188" s="1517"/>
      <c r="BML188" s="1517"/>
      <c r="BMM188" s="1517"/>
      <c r="BMN188" s="1517"/>
      <c r="BMO188" s="1517"/>
      <c r="BMP188" s="1517"/>
      <c r="BMQ188" s="1517"/>
      <c r="BMR188" s="1517"/>
      <c r="BMS188" s="1517"/>
      <c r="BMT188" s="1517"/>
      <c r="BMU188" s="1517"/>
      <c r="BMV188" s="1517"/>
      <c r="BMW188" s="1517"/>
      <c r="BMX188" s="1517"/>
      <c r="BMY188" s="1517"/>
      <c r="BMZ188" s="1517"/>
      <c r="BNA188" s="1517"/>
      <c r="BNB188" s="1517"/>
      <c r="BNC188" s="1517"/>
      <c r="BND188" s="1517"/>
      <c r="BNE188" s="1517"/>
      <c r="BNF188" s="1517"/>
      <c r="BNG188" s="1517"/>
      <c r="BNH188" s="1517"/>
      <c r="BNI188" s="1517"/>
      <c r="BNJ188" s="1517"/>
      <c r="BNK188" s="1517"/>
      <c r="BNL188" s="1517"/>
      <c r="BNM188" s="1517"/>
      <c r="BNN188" s="1517"/>
      <c r="BNO188" s="1517"/>
      <c r="BNP188" s="1517"/>
      <c r="BNQ188" s="1517"/>
      <c r="BNR188" s="1517"/>
      <c r="BNS188" s="1517"/>
      <c r="BNT188" s="1517"/>
      <c r="BNU188" s="1517"/>
      <c r="BNV188" s="1517"/>
      <c r="BNW188" s="1517"/>
      <c r="BNX188" s="1517"/>
      <c r="BNY188" s="1517"/>
      <c r="BNZ188" s="1517"/>
      <c r="BOA188" s="1517"/>
      <c r="BOB188" s="1517"/>
      <c r="BOC188" s="1517"/>
      <c r="BOD188" s="1517"/>
      <c r="BOE188" s="1517"/>
      <c r="BOF188" s="1517"/>
      <c r="BOG188" s="1517"/>
      <c r="BOH188" s="1517"/>
      <c r="BOI188" s="1517"/>
      <c r="BOJ188" s="1517"/>
      <c r="BOK188" s="1517"/>
      <c r="BOL188" s="1517"/>
      <c r="BOM188" s="1517"/>
      <c r="BON188" s="1517"/>
      <c r="BOO188" s="1517"/>
      <c r="BOP188" s="1517"/>
      <c r="BOQ188" s="1517"/>
      <c r="BOR188" s="1517"/>
      <c r="BOS188" s="1517"/>
      <c r="BOT188" s="1517"/>
      <c r="BOU188" s="1517"/>
      <c r="BOV188" s="1517"/>
      <c r="BOW188" s="1517"/>
      <c r="BOX188" s="1517"/>
      <c r="BOY188" s="1517"/>
      <c r="BOZ188" s="1517"/>
      <c r="BPA188" s="1517"/>
      <c r="BPB188" s="1517"/>
      <c r="BPC188" s="1517"/>
      <c r="BPD188" s="1517"/>
      <c r="BPE188" s="1517"/>
      <c r="BPF188" s="1517"/>
      <c r="BPG188" s="1517"/>
      <c r="BPH188" s="1517"/>
      <c r="BPI188" s="1517"/>
      <c r="BPJ188" s="1517"/>
      <c r="BPK188" s="1517"/>
      <c r="BPL188" s="1517"/>
      <c r="BPM188" s="1517"/>
      <c r="BPN188" s="1517"/>
      <c r="BPO188" s="1517"/>
      <c r="BPP188" s="1517"/>
      <c r="BPQ188" s="1517"/>
      <c r="BPR188" s="1517"/>
      <c r="BPS188" s="1517"/>
      <c r="BPT188" s="1517"/>
      <c r="BPU188" s="1517"/>
      <c r="BPV188" s="1517"/>
      <c r="BPW188" s="1517"/>
      <c r="BPX188" s="1517"/>
      <c r="BPY188" s="1517"/>
      <c r="BPZ188" s="1517"/>
      <c r="BQA188" s="1517"/>
      <c r="BQB188" s="1517"/>
      <c r="BQC188" s="1517"/>
      <c r="BQD188" s="1517"/>
      <c r="BQE188" s="1517"/>
      <c r="BQF188" s="1517"/>
      <c r="BQG188" s="1517"/>
      <c r="BQH188" s="1517"/>
      <c r="BQI188" s="1517"/>
      <c r="BQJ188" s="1517"/>
      <c r="BQK188" s="1517"/>
      <c r="BQL188" s="1517"/>
      <c r="BQM188" s="1517"/>
      <c r="BQN188" s="1517"/>
      <c r="BQO188" s="1517"/>
      <c r="BQP188" s="1517"/>
      <c r="BQQ188" s="1517"/>
      <c r="BQR188" s="1517"/>
      <c r="BQS188" s="1517"/>
      <c r="BQT188" s="1517"/>
      <c r="BQU188" s="1517"/>
      <c r="BQV188" s="1517"/>
      <c r="BQW188" s="1517"/>
      <c r="BQX188" s="1517"/>
      <c r="BQY188" s="1517"/>
      <c r="BQZ188" s="1517"/>
      <c r="BRA188" s="1517"/>
      <c r="BRB188" s="1517"/>
      <c r="BRC188" s="1517"/>
      <c r="BRD188" s="1517"/>
      <c r="BRE188" s="1517"/>
      <c r="BRF188" s="1517"/>
      <c r="BRG188" s="1517"/>
      <c r="BRH188" s="1517"/>
      <c r="BRI188" s="1517"/>
      <c r="BRJ188" s="1517"/>
      <c r="BRK188" s="1517"/>
      <c r="BRL188" s="1517"/>
      <c r="BRM188" s="1517"/>
      <c r="BRN188" s="1517"/>
      <c r="BRO188" s="1517"/>
      <c r="BRP188" s="1517"/>
      <c r="BRQ188" s="1517"/>
      <c r="BRR188" s="1517"/>
      <c r="BRS188" s="1517"/>
      <c r="BRT188" s="1517"/>
      <c r="BRU188" s="1517"/>
      <c r="BRV188" s="1517"/>
      <c r="BRW188" s="1517"/>
      <c r="BRX188" s="1517"/>
      <c r="BRY188" s="1517"/>
      <c r="BRZ188" s="1517"/>
      <c r="BSA188" s="1517"/>
      <c r="BSB188" s="1517"/>
      <c r="BSC188" s="1517"/>
      <c r="BSD188" s="1517"/>
      <c r="BSE188" s="1517"/>
      <c r="BSF188" s="1517"/>
      <c r="BSG188" s="1517"/>
      <c r="BSH188" s="1517"/>
      <c r="BSI188" s="1517"/>
      <c r="BSJ188" s="1517"/>
      <c r="BSK188" s="1517"/>
      <c r="BSL188" s="1517"/>
      <c r="BSM188" s="1517"/>
      <c r="BSN188" s="1517"/>
      <c r="BSO188" s="1517"/>
      <c r="BSP188" s="1517"/>
      <c r="BSQ188" s="1517"/>
      <c r="BSR188" s="1517"/>
      <c r="BSS188" s="1517"/>
      <c r="BST188" s="1517"/>
      <c r="BSU188" s="1517"/>
      <c r="BSV188" s="1517"/>
      <c r="BSW188" s="1517"/>
      <c r="BSX188" s="1517"/>
      <c r="BSY188" s="1517"/>
      <c r="BSZ188" s="1517"/>
      <c r="BTA188" s="1517"/>
      <c r="BTB188" s="1517"/>
      <c r="BTC188" s="1517"/>
      <c r="BTD188" s="1517"/>
      <c r="BTE188" s="1517"/>
      <c r="BTF188" s="1517"/>
      <c r="BTG188" s="1517"/>
      <c r="BTH188" s="1517"/>
      <c r="BTI188" s="1517"/>
      <c r="BTJ188" s="1517"/>
      <c r="BTK188" s="1517"/>
      <c r="BTL188" s="1517"/>
      <c r="BTM188" s="1517"/>
      <c r="BTN188" s="1517"/>
      <c r="BTO188" s="1517"/>
      <c r="BTP188" s="1517"/>
      <c r="BTQ188" s="1517"/>
      <c r="BTR188" s="1517"/>
      <c r="BTS188" s="1517"/>
      <c r="BTT188" s="1517"/>
      <c r="BTU188" s="1517"/>
      <c r="BTV188" s="1517"/>
      <c r="BTW188" s="1517"/>
      <c r="BTX188" s="1517"/>
      <c r="BTY188" s="1517"/>
      <c r="BTZ188" s="1517"/>
      <c r="BUA188" s="1517"/>
      <c r="BUB188" s="1517"/>
      <c r="BUC188" s="1517"/>
      <c r="BUD188" s="1517"/>
      <c r="BUE188" s="1517"/>
      <c r="BUF188" s="1517"/>
      <c r="BUG188" s="1517"/>
      <c r="BUH188" s="1517"/>
      <c r="BUI188" s="1517"/>
      <c r="BUJ188" s="1517"/>
      <c r="BUK188" s="1517"/>
      <c r="BUL188" s="1517"/>
      <c r="BUM188" s="1517"/>
      <c r="BUN188" s="1517"/>
      <c r="BUO188" s="1517"/>
      <c r="BUP188" s="1517"/>
      <c r="BUQ188" s="1517"/>
      <c r="BUR188" s="1517"/>
      <c r="BUS188" s="1517"/>
      <c r="BUT188" s="1517"/>
      <c r="BUU188" s="1517"/>
      <c r="BUV188" s="1517"/>
      <c r="BUW188" s="1517"/>
      <c r="BUX188" s="1517"/>
      <c r="BUY188" s="1517"/>
      <c r="BUZ188" s="1517"/>
      <c r="BVA188" s="1517"/>
      <c r="BVB188" s="1517"/>
      <c r="BVC188" s="1517"/>
      <c r="BVD188" s="1517"/>
      <c r="BVE188" s="1517"/>
      <c r="BVF188" s="1517"/>
      <c r="BVG188" s="1517"/>
      <c r="BVH188" s="1517"/>
      <c r="BVI188" s="1517"/>
      <c r="BVJ188" s="1517"/>
      <c r="BVK188" s="1517"/>
      <c r="BVL188" s="1517"/>
      <c r="BVM188" s="1517"/>
      <c r="BVN188" s="1517"/>
      <c r="BVO188" s="1517"/>
      <c r="BVP188" s="1517"/>
      <c r="BVQ188" s="1517"/>
      <c r="BVR188" s="1517"/>
      <c r="BVS188" s="1517"/>
      <c r="BVT188" s="1517"/>
      <c r="BVU188" s="1517"/>
      <c r="BVV188" s="1517"/>
      <c r="BVW188" s="1517"/>
      <c r="BVX188" s="1517"/>
      <c r="BVY188" s="1517"/>
      <c r="BVZ188" s="1517"/>
      <c r="BWA188" s="1517"/>
      <c r="BWB188" s="1517"/>
      <c r="BWC188" s="1517"/>
      <c r="BWD188" s="1517"/>
      <c r="BWE188" s="1517"/>
      <c r="BWF188" s="1517"/>
      <c r="BWG188" s="1517"/>
      <c r="BWH188" s="1517"/>
      <c r="BWI188" s="1517"/>
      <c r="BWJ188" s="1517"/>
      <c r="BWK188" s="1517"/>
      <c r="BWL188" s="1517"/>
      <c r="BWM188" s="1517"/>
      <c r="BWN188" s="1517"/>
      <c r="BWO188" s="1517"/>
      <c r="BWP188" s="1517"/>
      <c r="BWQ188" s="1517"/>
      <c r="BWR188" s="1517"/>
      <c r="BWS188" s="1517"/>
      <c r="BWT188" s="1517"/>
      <c r="BWU188" s="1517"/>
      <c r="BWV188" s="1517"/>
      <c r="BWW188" s="1517"/>
      <c r="BWX188" s="1517"/>
      <c r="BWY188" s="1517"/>
      <c r="BWZ188" s="1517"/>
      <c r="BXA188" s="1517"/>
      <c r="BXB188" s="1517"/>
      <c r="BXC188" s="1517"/>
      <c r="BXD188" s="1517"/>
      <c r="BXE188" s="1517"/>
      <c r="BXF188" s="1517"/>
      <c r="BXG188" s="1517"/>
      <c r="BXH188" s="1517"/>
      <c r="BXI188" s="1517"/>
      <c r="BXJ188" s="1517"/>
      <c r="BXK188" s="1517"/>
      <c r="BXL188" s="1517"/>
      <c r="BXM188" s="1517"/>
      <c r="BXN188" s="1517"/>
      <c r="BXO188" s="1517"/>
      <c r="BXP188" s="1517"/>
      <c r="BXQ188" s="1517"/>
      <c r="BXR188" s="1517"/>
      <c r="BXS188" s="1517"/>
      <c r="BXT188" s="1517"/>
      <c r="BXU188" s="1517"/>
      <c r="BXV188" s="1517"/>
      <c r="BXW188" s="1517"/>
      <c r="BXX188" s="1517"/>
      <c r="BXY188" s="1517"/>
      <c r="BXZ188" s="1517"/>
      <c r="BYA188" s="1517"/>
      <c r="BYB188" s="1517"/>
      <c r="BYC188" s="1517"/>
      <c r="BYD188" s="1517"/>
      <c r="BYE188" s="1517"/>
      <c r="BYF188" s="1517"/>
      <c r="BYG188" s="1517"/>
      <c r="BYH188" s="1517"/>
      <c r="BYI188" s="1517"/>
      <c r="BYJ188" s="1517"/>
      <c r="BYK188" s="1517"/>
      <c r="BYL188" s="1517"/>
      <c r="BYM188" s="1517"/>
      <c r="BYN188" s="1517"/>
      <c r="BYO188" s="1517"/>
      <c r="BYP188" s="1517"/>
      <c r="BYQ188" s="1517"/>
      <c r="BYR188" s="1517"/>
      <c r="BYS188" s="1517"/>
      <c r="BYT188" s="1517"/>
      <c r="BYU188" s="1517"/>
      <c r="BYV188" s="1517"/>
      <c r="BYW188" s="1517"/>
      <c r="BYX188" s="1517"/>
      <c r="BYY188" s="1517"/>
      <c r="BYZ188" s="1517"/>
      <c r="BZA188" s="1517"/>
      <c r="BZB188" s="1517"/>
      <c r="BZC188" s="1517"/>
      <c r="BZD188" s="1517"/>
      <c r="BZE188" s="1517"/>
      <c r="BZF188" s="1517"/>
      <c r="BZG188" s="1517"/>
      <c r="BZH188" s="1517"/>
      <c r="BZI188" s="1517"/>
      <c r="BZJ188" s="1517"/>
      <c r="BZK188" s="1517"/>
      <c r="BZL188" s="1517"/>
      <c r="BZM188" s="1517"/>
      <c r="BZN188" s="1517"/>
      <c r="BZO188" s="1517"/>
      <c r="BZP188" s="1517"/>
      <c r="BZQ188" s="1517"/>
      <c r="BZR188" s="1517"/>
      <c r="BZS188" s="1517"/>
      <c r="BZT188" s="1517"/>
      <c r="BZU188" s="1517"/>
      <c r="BZV188" s="1517"/>
      <c r="BZW188" s="1517"/>
      <c r="BZX188" s="1517"/>
      <c r="BZY188" s="1517"/>
      <c r="BZZ188" s="1517"/>
      <c r="CAA188" s="1517"/>
      <c r="CAB188" s="1517"/>
      <c r="CAC188" s="1517"/>
      <c r="CAD188" s="1517"/>
      <c r="CAE188" s="1517"/>
      <c r="CAF188" s="1517"/>
      <c r="CAG188" s="1517"/>
      <c r="CAH188" s="1517"/>
      <c r="CAI188" s="1517"/>
      <c r="CAJ188" s="1517"/>
      <c r="CAK188" s="1517"/>
      <c r="CAL188" s="1517"/>
      <c r="CAM188" s="1517"/>
      <c r="CAN188" s="1517"/>
      <c r="CAO188" s="1517"/>
      <c r="CAP188" s="1517"/>
      <c r="CAQ188" s="1517"/>
      <c r="CAR188" s="1517"/>
      <c r="CAS188" s="1517"/>
      <c r="CAT188" s="1517"/>
      <c r="CAU188" s="1517"/>
      <c r="CAV188" s="1517"/>
      <c r="CAW188" s="1517"/>
      <c r="CAX188" s="1517"/>
      <c r="CAY188" s="1517"/>
      <c r="CAZ188" s="1517"/>
      <c r="CBA188" s="1517"/>
      <c r="CBB188" s="1517"/>
      <c r="CBC188" s="1517"/>
      <c r="CBD188" s="1517"/>
      <c r="CBE188" s="1517"/>
      <c r="CBF188" s="1517"/>
      <c r="CBG188" s="1517"/>
      <c r="CBH188" s="1517"/>
      <c r="CBI188" s="1517"/>
      <c r="CBJ188" s="1517"/>
      <c r="CBK188" s="1517"/>
      <c r="CBL188" s="1517"/>
      <c r="CBM188" s="1517"/>
      <c r="CBN188" s="1517"/>
      <c r="CBO188" s="1517"/>
      <c r="CBP188" s="1517"/>
      <c r="CBQ188" s="1517"/>
      <c r="CBR188" s="1517"/>
      <c r="CBS188" s="1517"/>
      <c r="CBT188" s="1517"/>
      <c r="CBU188" s="1517"/>
      <c r="CBV188" s="1517"/>
      <c r="CBW188" s="1517"/>
      <c r="CBX188" s="1517"/>
      <c r="CBY188" s="1517"/>
      <c r="CBZ188" s="1517"/>
      <c r="CCA188" s="1517"/>
      <c r="CCB188" s="1517"/>
      <c r="CCC188" s="1517"/>
      <c r="CCD188" s="1517"/>
      <c r="CCE188" s="1517"/>
      <c r="CCF188" s="1517"/>
      <c r="CCG188" s="1517"/>
      <c r="CCH188" s="1517"/>
      <c r="CCI188" s="1517"/>
      <c r="CCJ188" s="1517"/>
      <c r="CCK188" s="1517"/>
      <c r="CCL188" s="1517"/>
      <c r="CCM188" s="1517"/>
      <c r="CCN188" s="1517"/>
      <c r="CCO188" s="1517"/>
      <c r="CCP188" s="1517"/>
      <c r="CCQ188" s="1517"/>
      <c r="CCR188" s="1517"/>
      <c r="CCS188" s="1517"/>
      <c r="CCT188" s="1517"/>
      <c r="CCU188" s="1517"/>
      <c r="CCV188" s="1517"/>
      <c r="CCW188" s="1517"/>
      <c r="CCX188" s="1517"/>
      <c r="CCY188" s="1517"/>
      <c r="CCZ188" s="1517"/>
      <c r="CDA188" s="1517"/>
      <c r="CDB188" s="1517"/>
      <c r="CDC188" s="1517"/>
      <c r="CDD188" s="1517"/>
      <c r="CDE188" s="1517"/>
      <c r="CDF188" s="1517"/>
      <c r="CDG188" s="1517"/>
      <c r="CDH188" s="1517"/>
      <c r="CDI188" s="1517"/>
      <c r="CDJ188" s="1517"/>
      <c r="CDK188" s="1517"/>
      <c r="CDL188" s="1517"/>
      <c r="CDM188" s="1517"/>
      <c r="CDN188" s="1517"/>
      <c r="CDO188" s="1517"/>
      <c r="CDP188" s="1517"/>
      <c r="CDQ188" s="1517"/>
      <c r="CDR188" s="1517"/>
      <c r="CDS188" s="1517"/>
      <c r="CDT188" s="1517"/>
      <c r="CDU188" s="1517"/>
      <c r="CDV188" s="1517"/>
      <c r="CDW188" s="1517"/>
      <c r="CDX188" s="1517"/>
      <c r="CDY188" s="1517"/>
      <c r="CDZ188" s="1517"/>
      <c r="CEA188" s="1517"/>
      <c r="CEB188" s="1517"/>
      <c r="CEC188" s="1517"/>
      <c r="CED188" s="1517"/>
      <c r="CEE188" s="1517"/>
      <c r="CEF188" s="1517"/>
      <c r="CEG188" s="1517"/>
      <c r="CEH188" s="1517"/>
      <c r="CEI188" s="1517"/>
      <c r="CEJ188" s="1517"/>
      <c r="CEK188" s="1517"/>
      <c r="CEL188" s="1517"/>
      <c r="CEM188" s="1517"/>
      <c r="CEN188" s="1517"/>
      <c r="CEO188" s="1517"/>
      <c r="CEP188" s="1517"/>
      <c r="CEQ188" s="1517"/>
      <c r="CER188" s="1517"/>
      <c r="CES188" s="1517"/>
      <c r="CET188" s="1517"/>
      <c r="CEU188" s="1517"/>
      <c r="CEV188" s="1517"/>
      <c r="CEW188" s="1517"/>
      <c r="CEX188" s="1517"/>
      <c r="CEY188" s="1517"/>
      <c r="CEZ188" s="1517"/>
      <c r="CFA188" s="1517"/>
      <c r="CFB188" s="1517"/>
      <c r="CFC188" s="1517"/>
      <c r="CFD188" s="1517"/>
      <c r="CFE188" s="1517"/>
      <c r="CFF188" s="1517"/>
      <c r="CFG188" s="1517"/>
      <c r="CFH188" s="1517"/>
      <c r="CFI188" s="1517"/>
      <c r="CFJ188" s="1517"/>
      <c r="CFK188" s="1517"/>
      <c r="CFL188" s="1517"/>
      <c r="CFM188" s="1517"/>
      <c r="CFN188" s="1517"/>
      <c r="CFO188" s="1517"/>
      <c r="CFP188" s="1517"/>
      <c r="CFQ188" s="1517"/>
      <c r="CFR188" s="1517"/>
      <c r="CFS188" s="1517"/>
      <c r="CFT188" s="1517"/>
      <c r="CFU188" s="1517"/>
      <c r="CFV188" s="1517"/>
      <c r="CFW188" s="1517"/>
      <c r="CFX188" s="1517"/>
      <c r="CFY188" s="1517"/>
      <c r="CFZ188" s="1517"/>
      <c r="CGA188" s="1517"/>
      <c r="CGB188" s="1517"/>
      <c r="CGC188" s="1517"/>
      <c r="CGD188" s="1517"/>
      <c r="CGE188" s="1517"/>
      <c r="CGF188" s="1517"/>
      <c r="CGG188" s="1517"/>
      <c r="CGH188" s="1517"/>
      <c r="CGI188" s="1517"/>
      <c r="CGJ188" s="1517"/>
      <c r="CGK188" s="1517"/>
      <c r="CGL188" s="1517"/>
      <c r="CGM188" s="1517"/>
      <c r="CGN188" s="1517"/>
      <c r="CGO188" s="1517"/>
      <c r="CGP188" s="1517"/>
      <c r="CGQ188" s="1517"/>
      <c r="CGR188" s="1517"/>
      <c r="CGS188" s="1517"/>
      <c r="CGT188" s="1517"/>
      <c r="CGU188" s="1517"/>
      <c r="CGV188" s="1517"/>
      <c r="CGW188" s="1517"/>
      <c r="CGX188" s="1517"/>
      <c r="CGY188" s="1517"/>
      <c r="CGZ188" s="1517"/>
      <c r="CHA188" s="1517"/>
      <c r="CHB188" s="1517"/>
      <c r="CHC188" s="1517"/>
      <c r="CHD188" s="1517"/>
      <c r="CHE188" s="1517"/>
      <c r="CHF188" s="1517"/>
      <c r="CHG188" s="1517"/>
      <c r="CHH188" s="1517"/>
      <c r="CHI188" s="1517"/>
      <c r="CHJ188" s="1517"/>
      <c r="CHK188" s="1517"/>
      <c r="CHL188" s="1517"/>
      <c r="CHM188" s="1517"/>
      <c r="CHN188" s="1517"/>
      <c r="CHO188" s="1517"/>
      <c r="CHP188" s="1517"/>
      <c r="CHQ188" s="1517"/>
      <c r="CHR188" s="1517"/>
      <c r="CHS188" s="1517"/>
      <c r="CHT188" s="1517"/>
      <c r="CHU188" s="1517"/>
      <c r="CHV188" s="1517"/>
      <c r="CHW188" s="1517"/>
      <c r="CHX188" s="1517"/>
      <c r="CHY188" s="1517"/>
      <c r="CHZ188" s="1517"/>
      <c r="CIA188" s="1517"/>
      <c r="CIB188" s="1517"/>
      <c r="CIC188" s="1517"/>
      <c r="CID188" s="1517"/>
      <c r="CIE188" s="1517"/>
      <c r="CIF188" s="1517"/>
      <c r="CIG188" s="1517"/>
      <c r="CIH188" s="1517"/>
      <c r="CII188" s="1517"/>
      <c r="CIJ188" s="1517"/>
      <c r="CIK188" s="1517"/>
      <c r="CIL188" s="1517"/>
      <c r="CIM188" s="1517"/>
      <c r="CIN188" s="1517"/>
      <c r="CIO188" s="1517"/>
      <c r="CIP188" s="1517"/>
      <c r="CIQ188" s="1517"/>
      <c r="CIR188" s="1517"/>
      <c r="CIS188" s="1517"/>
      <c r="CIT188" s="1517"/>
      <c r="CIU188" s="1517"/>
      <c r="CIV188" s="1517"/>
      <c r="CIW188" s="1517"/>
      <c r="CIX188" s="1517"/>
      <c r="CIY188" s="1517"/>
      <c r="CIZ188" s="1517"/>
      <c r="CJA188" s="1517"/>
      <c r="CJB188" s="1517"/>
      <c r="CJC188" s="1517"/>
      <c r="CJD188" s="1517"/>
      <c r="CJE188" s="1517"/>
      <c r="CJF188" s="1517"/>
      <c r="CJG188" s="1517"/>
      <c r="CJH188" s="1517"/>
      <c r="CJI188" s="1517"/>
      <c r="CJJ188" s="1517"/>
      <c r="CJK188" s="1517"/>
      <c r="CJL188" s="1517"/>
      <c r="CJM188" s="1517"/>
      <c r="CJN188" s="1517"/>
      <c r="CJO188" s="1517"/>
      <c r="CJP188" s="1517"/>
      <c r="CJQ188" s="1517"/>
      <c r="CJR188" s="1517"/>
      <c r="CJS188" s="1517"/>
      <c r="CJT188" s="1517"/>
      <c r="CJU188" s="1517"/>
      <c r="CJV188" s="1517"/>
      <c r="CJW188" s="1517"/>
      <c r="CJX188" s="1517"/>
      <c r="CJY188" s="1517"/>
      <c r="CJZ188" s="1517"/>
      <c r="CKA188" s="1517"/>
      <c r="CKB188" s="1517"/>
      <c r="CKC188" s="1517"/>
      <c r="CKD188" s="1517"/>
      <c r="CKE188" s="1517"/>
      <c r="CKF188" s="1517"/>
      <c r="CKG188" s="1517"/>
      <c r="CKH188" s="1517"/>
      <c r="CKI188" s="1517"/>
      <c r="CKJ188" s="1517"/>
      <c r="CKK188" s="1517"/>
      <c r="CKL188" s="1517"/>
      <c r="CKM188" s="1517"/>
      <c r="CKN188" s="1517"/>
      <c r="CKO188" s="1517"/>
      <c r="CKP188" s="1517"/>
      <c r="CKQ188" s="1517"/>
      <c r="CKR188" s="1517"/>
      <c r="CKS188" s="1517"/>
      <c r="CKT188" s="1517"/>
      <c r="CKU188" s="1517"/>
      <c r="CKV188" s="1517"/>
      <c r="CKW188" s="1517"/>
      <c r="CKX188" s="1517"/>
      <c r="CKY188" s="1517"/>
      <c r="CKZ188" s="1517"/>
      <c r="CLA188" s="1517"/>
      <c r="CLB188" s="1517"/>
      <c r="CLC188" s="1517"/>
      <c r="CLD188" s="1517"/>
      <c r="CLE188" s="1517"/>
      <c r="CLF188" s="1517"/>
      <c r="CLG188" s="1517"/>
      <c r="CLH188" s="1517"/>
      <c r="CLI188" s="1517"/>
      <c r="CLJ188" s="1517"/>
      <c r="CLK188" s="1517"/>
      <c r="CLL188" s="1517"/>
      <c r="CLM188" s="1517"/>
      <c r="CLN188" s="1517"/>
      <c r="CLO188" s="1517"/>
      <c r="CLP188" s="1517"/>
      <c r="CLQ188" s="1517"/>
      <c r="CLR188" s="1517"/>
      <c r="CLS188" s="1517"/>
      <c r="CLT188" s="1517"/>
      <c r="CLU188" s="1517"/>
      <c r="CLV188" s="1517"/>
      <c r="CLW188" s="1517"/>
      <c r="CLX188" s="1517"/>
      <c r="CLY188" s="1517"/>
      <c r="CLZ188" s="1517"/>
      <c r="CMA188" s="1517"/>
      <c r="CMB188" s="1517"/>
      <c r="CMC188" s="1517"/>
      <c r="CMD188" s="1517"/>
      <c r="CME188" s="1517"/>
      <c r="CMF188" s="1517"/>
      <c r="CMG188" s="1517"/>
      <c r="CMH188" s="1517"/>
      <c r="CMI188" s="1517"/>
      <c r="CMJ188" s="1517"/>
      <c r="CMK188" s="1517"/>
      <c r="CML188" s="1517"/>
      <c r="CMM188" s="1517"/>
      <c r="CMN188" s="1517"/>
      <c r="CMO188" s="1517"/>
      <c r="CMP188" s="1517"/>
      <c r="CMQ188" s="1517"/>
      <c r="CMR188" s="1517"/>
      <c r="CMS188" s="1517"/>
      <c r="CMT188" s="1517"/>
      <c r="CMU188" s="1517"/>
      <c r="CMV188" s="1517"/>
      <c r="CMW188" s="1517"/>
      <c r="CMX188" s="1517"/>
      <c r="CMY188" s="1517"/>
      <c r="CMZ188" s="1517"/>
      <c r="CNA188" s="1517"/>
      <c r="CNB188" s="1517"/>
      <c r="CNC188" s="1517"/>
      <c r="CND188" s="1517"/>
      <c r="CNE188" s="1517"/>
      <c r="CNF188" s="1517"/>
      <c r="CNG188" s="1517"/>
      <c r="CNH188" s="1517"/>
      <c r="CNI188" s="1517"/>
      <c r="CNJ188" s="1517"/>
      <c r="CNK188" s="1517"/>
      <c r="CNL188" s="1517"/>
      <c r="CNM188" s="1517"/>
      <c r="CNN188" s="1517"/>
      <c r="CNO188" s="1517"/>
      <c r="CNP188" s="1517"/>
      <c r="CNQ188" s="1517"/>
      <c r="CNR188" s="1517"/>
      <c r="CNS188" s="1517"/>
      <c r="CNT188" s="1517"/>
      <c r="CNU188" s="1517"/>
      <c r="CNV188" s="1517"/>
      <c r="CNW188" s="1517"/>
      <c r="CNX188" s="1517"/>
      <c r="CNY188" s="1517"/>
      <c r="CNZ188" s="1517"/>
      <c r="COA188" s="1517"/>
      <c r="COB188" s="1517"/>
      <c r="COC188" s="1517"/>
      <c r="COD188" s="1517"/>
      <c r="COE188" s="1517"/>
      <c r="COF188" s="1517"/>
      <c r="COG188" s="1517"/>
      <c r="COH188" s="1517"/>
      <c r="COI188" s="1517"/>
      <c r="COJ188" s="1517"/>
      <c r="COK188" s="1517"/>
      <c r="COL188" s="1517"/>
      <c r="COM188" s="1517"/>
      <c r="CON188" s="1517"/>
      <c r="COO188" s="1517"/>
      <c r="COP188" s="1517"/>
      <c r="COQ188" s="1517"/>
      <c r="COR188" s="1517"/>
      <c r="COS188" s="1517"/>
      <c r="COT188" s="1517"/>
      <c r="COU188" s="1517"/>
      <c r="COV188" s="1517"/>
      <c r="COW188" s="1517"/>
      <c r="COX188" s="1517"/>
      <c r="COY188" s="1517"/>
      <c r="COZ188" s="1517"/>
      <c r="CPA188" s="1517"/>
      <c r="CPB188" s="1517"/>
      <c r="CPC188" s="1517"/>
      <c r="CPD188" s="1517"/>
      <c r="CPE188" s="1517"/>
      <c r="CPF188" s="1517"/>
      <c r="CPG188" s="1517"/>
      <c r="CPH188" s="1517"/>
      <c r="CPI188" s="1517"/>
      <c r="CPJ188" s="1517"/>
      <c r="CPK188" s="1517"/>
      <c r="CPL188" s="1517"/>
      <c r="CPM188" s="1517"/>
      <c r="CPN188" s="1517"/>
      <c r="CPO188" s="1517"/>
      <c r="CPP188" s="1517"/>
      <c r="CPQ188" s="1517"/>
      <c r="CPR188" s="1517"/>
      <c r="CPS188" s="1517"/>
      <c r="CPT188" s="1517"/>
      <c r="CPU188" s="1517"/>
      <c r="CPV188" s="1517"/>
      <c r="CPW188" s="1517"/>
      <c r="CPX188" s="1517"/>
      <c r="CPY188" s="1517"/>
      <c r="CPZ188" s="1517"/>
      <c r="CQA188" s="1517"/>
      <c r="CQB188" s="1517"/>
      <c r="CQC188" s="1517"/>
      <c r="CQD188" s="1517"/>
      <c r="CQE188" s="1517"/>
      <c r="CQF188" s="1517"/>
      <c r="CQG188" s="1517"/>
      <c r="CQH188" s="1517"/>
      <c r="CQI188" s="1517"/>
      <c r="CQJ188" s="1517"/>
      <c r="CQK188" s="1517"/>
      <c r="CQL188" s="1517"/>
      <c r="CQM188" s="1517"/>
      <c r="CQN188" s="1517"/>
      <c r="CQO188" s="1517"/>
      <c r="CQP188" s="1517"/>
      <c r="CQQ188" s="1517"/>
      <c r="CQR188" s="1517"/>
      <c r="CQS188" s="1517"/>
      <c r="CQT188" s="1517"/>
      <c r="CQU188" s="1517"/>
      <c r="CQV188" s="1517"/>
      <c r="CQW188" s="1517"/>
      <c r="CQX188" s="1517"/>
      <c r="CQY188" s="1517"/>
      <c r="CQZ188" s="1517"/>
      <c r="CRA188" s="1517"/>
      <c r="CRB188" s="1517"/>
      <c r="CRC188" s="1517"/>
      <c r="CRD188" s="1517"/>
      <c r="CRE188" s="1517"/>
      <c r="CRF188" s="1517"/>
      <c r="CRG188" s="1517"/>
      <c r="CRH188" s="1517"/>
      <c r="CRI188" s="1517"/>
      <c r="CRJ188" s="1517"/>
      <c r="CRK188" s="1517"/>
      <c r="CRL188" s="1517"/>
      <c r="CRM188" s="1517"/>
      <c r="CRN188" s="1517"/>
      <c r="CRO188" s="1517"/>
      <c r="CRP188" s="1517"/>
      <c r="CRQ188" s="1517"/>
      <c r="CRR188" s="1517"/>
      <c r="CRS188" s="1517"/>
      <c r="CRT188" s="1517"/>
      <c r="CRU188" s="1517"/>
      <c r="CRV188" s="1517"/>
      <c r="CRW188" s="1517"/>
      <c r="CRX188" s="1517"/>
      <c r="CRY188" s="1517"/>
      <c r="CRZ188" s="1517"/>
      <c r="CSA188" s="1517"/>
      <c r="CSB188" s="1517"/>
      <c r="CSC188" s="1517"/>
      <c r="CSD188" s="1517"/>
      <c r="CSE188" s="1517"/>
      <c r="CSF188" s="1517"/>
      <c r="CSG188" s="1517"/>
      <c r="CSH188" s="1517"/>
      <c r="CSI188" s="1517"/>
      <c r="CSJ188" s="1517"/>
      <c r="CSK188" s="1517"/>
      <c r="CSL188" s="1517"/>
      <c r="CSM188" s="1517"/>
      <c r="CSN188" s="1517"/>
      <c r="CSO188" s="1517"/>
      <c r="CSP188" s="1517"/>
      <c r="CSQ188" s="1517"/>
      <c r="CSR188" s="1517"/>
      <c r="CSS188" s="1517"/>
      <c r="CST188" s="1517"/>
      <c r="CSU188" s="1517"/>
      <c r="CSV188" s="1517"/>
      <c r="CSW188" s="1517"/>
      <c r="CSX188" s="1517"/>
      <c r="CSY188" s="1517"/>
      <c r="CSZ188" s="1517"/>
      <c r="CTA188" s="1517"/>
      <c r="CTB188" s="1517"/>
      <c r="CTC188" s="1517"/>
      <c r="CTD188" s="1517"/>
      <c r="CTE188" s="1517"/>
      <c r="CTF188" s="1517"/>
      <c r="CTG188" s="1517"/>
      <c r="CTH188" s="1517"/>
      <c r="CTI188" s="1517"/>
      <c r="CTJ188" s="1517"/>
      <c r="CTK188" s="1517"/>
      <c r="CTL188" s="1517"/>
      <c r="CTM188" s="1517"/>
      <c r="CTN188" s="1517"/>
      <c r="CTO188" s="1517"/>
      <c r="CTP188" s="1517"/>
      <c r="CTQ188" s="1517"/>
      <c r="CTR188" s="1517"/>
      <c r="CTS188" s="1517"/>
      <c r="CTT188" s="1517"/>
      <c r="CTU188" s="1517"/>
      <c r="CTV188" s="1517"/>
      <c r="CTW188" s="1517"/>
      <c r="CTX188" s="1517"/>
      <c r="CTY188" s="1517"/>
      <c r="CTZ188" s="1517"/>
      <c r="CUA188" s="1517"/>
      <c r="CUB188" s="1517"/>
      <c r="CUC188" s="1517"/>
      <c r="CUD188" s="1517"/>
      <c r="CUE188" s="1517"/>
      <c r="CUF188" s="1517"/>
      <c r="CUG188" s="1517"/>
      <c r="CUH188" s="1517"/>
      <c r="CUI188" s="1517"/>
      <c r="CUJ188" s="1517"/>
      <c r="CUK188" s="1517"/>
      <c r="CUL188" s="1517"/>
      <c r="CUM188" s="1517"/>
      <c r="CUN188" s="1517"/>
      <c r="CUO188" s="1517"/>
      <c r="CUP188" s="1517"/>
      <c r="CUQ188" s="1517"/>
      <c r="CUR188" s="1517"/>
      <c r="CUS188" s="1517"/>
      <c r="CUT188" s="1517"/>
      <c r="CUU188" s="1517"/>
      <c r="CUV188" s="1517"/>
      <c r="CUW188" s="1517"/>
      <c r="CUX188" s="1517"/>
      <c r="CUY188" s="1517"/>
      <c r="CUZ188" s="1517"/>
      <c r="CVA188" s="1517"/>
      <c r="CVB188" s="1517"/>
      <c r="CVC188" s="1517"/>
      <c r="CVD188" s="1517"/>
      <c r="CVE188" s="1517"/>
      <c r="CVF188" s="1517"/>
      <c r="CVG188" s="1517"/>
      <c r="CVH188" s="1517"/>
      <c r="CVI188" s="1517"/>
      <c r="CVJ188" s="1517"/>
      <c r="CVK188" s="1517"/>
      <c r="CVL188" s="1517"/>
      <c r="CVM188" s="1517"/>
      <c r="CVN188" s="1517"/>
      <c r="CVO188" s="1517"/>
      <c r="CVP188" s="1517"/>
      <c r="CVQ188" s="1517"/>
      <c r="CVR188" s="1517"/>
      <c r="CVS188" s="1517"/>
      <c r="CVT188" s="1517"/>
      <c r="CVU188" s="1517"/>
      <c r="CVV188" s="1517"/>
      <c r="CVW188" s="1517"/>
      <c r="CVX188" s="1517"/>
      <c r="CVY188" s="1517"/>
      <c r="CVZ188" s="1517"/>
      <c r="CWA188" s="1517"/>
      <c r="CWB188" s="1517"/>
      <c r="CWC188" s="1517"/>
      <c r="CWD188" s="1517"/>
      <c r="CWE188" s="1517"/>
      <c r="CWF188" s="1517"/>
      <c r="CWG188" s="1517"/>
      <c r="CWH188" s="1517"/>
      <c r="CWI188" s="1517"/>
      <c r="CWJ188" s="1517"/>
      <c r="CWK188" s="1517"/>
      <c r="CWL188" s="1517"/>
      <c r="CWM188" s="1517"/>
      <c r="CWN188" s="1517"/>
      <c r="CWO188" s="1517"/>
      <c r="CWP188" s="1517"/>
      <c r="CWQ188" s="1517"/>
      <c r="CWR188" s="1517"/>
      <c r="CWS188" s="1517"/>
      <c r="CWT188" s="1517"/>
      <c r="CWU188" s="1517"/>
      <c r="CWV188" s="1517"/>
      <c r="CWW188" s="1517"/>
      <c r="CWX188" s="1517"/>
      <c r="CWY188" s="1517"/>
      <c r="CWZ188" s="1517"/>
      <c r="CXA188" s="1517"/>
      <c r="CXB188" s="1517"/>
      <c r="CXC188" s="1517"/>
      <c r="CXD188" s="1517"/>
      <c r="CXE188" s="1517"/>
      <c r="CXF188" s="1517"/>
      <c r="CXG188" s="1517"/>
      <c r="CXH188" s="1517"/>
      <c r="CXI188" s="1517"/>
      <c r="CXJ188" s="1517"/>
      <c r="CXK188" s="1517"/>
      <c r="CXL188" s="1517"/>
      <c r="CXM188" s="1517"/>
      <c r="CXN188" s="1517"/>
      <c r="CXO188" s="1517"/>
      <c r="CXP188" s="1517"/>
      <c r="CXQ188" s="1517"/>
      <c r="CXR188" s="1517"/>
      <c r="CXS188" s="1517"/>
      <c r="CXT188" s="1517"/>
      <c r="CXU188" s="1517"/>
      <c r="CXV188" s="1517"/>
      <c r="CXW188" s="1517"/>
      <c r="CXX188" s="1517"/>
      <c r="CXY188" s="1517"/>
      <c r="CXZ188" s="1517"/>
      <c r="CYA188" s="1517"/>
      <c r="CYB188" s="1517"/>
      <c r="CYC188" s="1517"/>
      <c r="CYD188" s="1517"/>
      <c r="CYE188" s="1517"/>
      <c r="CYF188" s="1517"/>
      <c r="CYG188" s="1517"/>
      <c r="CYH188" s="1517"/>
      <c r="CYI188" s="1517"/>
      <c r="CYJ188" s="1517"/>
      <c r="CYK188" s="1517"/>
      <c r="CYL188" s="1517"/>
      <c r="CYM188" s="1517"/>
      <c r="CYN188" s="1517"/>
      <c r="CYO188" s="1517"/>
      <c r="CYP188" s="1517"/>
      <c r="CYQ188" s="1517"/>
      <c r="CYR188" s="1517"/>
      <c r="CYS188" s="1517"/>
      <c r="CYT188" s="1517"/>
      <c r="CYU188" s="1517"/>
      <c r="CYV188" s="1517"/>
      <c r="CYW188" s="1517"/>
      <c r="CYX188" s="1517"/>
      <c r="CYY188" s="1517"/>
      <c r="CYZ188" s="1517"/>
      <c r="CZA188" s="1517"/>
      <c r="CZB188" s="1517"/>
      <c r="CZC188" s="1517"/>
      <c r="CZD188" s="1517"/>
      <c r="CZE188" s="1517"/>
      <c r="CZF188" s="1517"/>
      <c r="CZG188" s="1517"/>
      <c r="CZH188" s="1517"/>
      <c r="CZI188" s="1517"/>
      <c r="CZJ188" s="1517"/>
      <c r="CZK188" s="1517"/>
      <c r="CZL188" s="1517"/>
      <c r="CZM188" s="1517"/>
      <c r="CZN188" s="1517"/>
      <c r="CZO188" s="1517"/>
      <c r="CZP188" s="1517"/>
      <c r="CZQ188" s="1517"/>
      <c r="CZR188" s="1517"/>
      <c r="CZS188" s="1517"/>
      <c r="CZT188" s="1517"/>
      <c r="CZU188" s="1517"/>
      <c r="CZV188" s="1517"/>
      <c r="CZW188" s="1517"/>
      <c r="CZX188" s="1517"/>
      <c r="CZY188" s="1517"/>
      <c r="CZZ188" s="1517"/>
      <c r="DAA188" s="1517"/>
      <c r="DAB188" s="1517"/>
      <c r="DAC188" s="1517"/>
      <c r="DAD188" s="1517"/>
      <c r="DAE188" s="1517"/>
      <c r="DAF188" s="1517"/>
      <c r="DAG188" s="1517"/>
      <c r="DAH188" s="1517"/>
      <c r="DAI188" s="1517"/>
      <c r="DAJ188" s="1517"/>
      <c r="DAK188" s="1517"/>
      <c r="DAL188" s="1517"/>
      <c r="DAM188" s="1517"/>
      <c r="DAN188" s="1517"/>
      <c r="DAO188" s="1517"/>
      <c r="DAP188" s="1517"/>
      <c r="DAQ188" s="1517"/>
      <c r="DAR188" s="1517"/>
      <c r="DAS188" s="1517"/>
      <c r="DAT188" s="1517"/>
      <c r="DAU188" s="1517"/>
      <c r="DAV188" s="1517"/>
      <c r="DAW188" s="1517"/>
      <c r="DAX188" s="1517"/>
      <c r="DAY188" s="1517"/>
      <c r="DAZ188" s="1517"/>
      <c r="DBA188" s="1517"/>
      <c r="DBB188" s="1517"/>
      <c r="DBC188" s="1517"/>
      <c r="DBD188" s="1517"/>
      <c r="DBE188" s="1517"/>
      <c r="DBF188" s="1517"/>
      <c r="DBG188" s="1517"/>
      <c r="DBH188" s="1517"/>
      <c r="DBI188" s="1517"/>
      <c r="DBJ188" s="1517"/>
      <c r="DBK188" s="1517"/>
      <c r="DBL188" s="1517"/>
      <c r="DBM188" s="1517"/>
      <c r="DBN188" s="1517"/>
      <c r="DBO188" s="1517"/>
      <c r="DBP188" s="1517"/>
      <c r="DBQ188" s="1517"/>
      <c r="DBR188" s="1517"/>
      <c r="DBS188" s="1517"/>
      <c r="DBT188" s="1517"/>
      <c r="DBU188" s="1517"/>
      <c r="DBV188" s="1517"/>
      <c r="DBW188" s="1517"/>
      <c r="DBX188" s="1517"/>
      <c r="DBY188" s="1517"/>
      <c r="DBZ188" s="1517"/>
      <c r="DCA188" s="1517"/>
      <c r="DCB188" s="1517"/>
      <c r="DCC188" s="1517"/>
      <c r="DCD188" s="1517"/>
      <c r="DCE188" s="1517"/>
      <c r="DCF188" s="1517"/>
      <c r="DCG188" s="1517"/>
      <c r="DCH188" s="1517"/>
      <c r="DCI188" s="1517"/>
      <c r="DCJ188" s="1517"/>
      <c r="DCK188" s="1517"/>
      <c r="DCL188" s="1517"/>
      <c r="DCM188" s="1517"/>
      <c r="DCN188" s="1517"/>
      <c r="DCO188" s="1517"/>
      <c r="DCP188" s="1517"/>
      <c r="DCQ188" s="1517"/>
      <c r="DCR188" s="1517"/>
      <c r="DCS188" s="1517"/>
      <c r="DCT188" s="1517"/>
      <c r="DCU188" s="1517"/>
      <c r="DCV188" s="1517"/>
      <c r="DCW188" s="1517"/>
      <c r="DCX188" s="1517"/>
      <c r="DCY188" s="1517"/>
      <c r="DCZ188" s="1517"/>
      <c r="DDA188" s="1517"/>
      <c r="DDB188" s="1517"/>
      <c r="DDC188" s="1517"/>
      <c r="DDD188" s="1517"/>
      <c r="DDE188" s="1517"/>
      <c r="DDF188" s="1517"/>
      <c r="DDG188" s="1517"/>
      <c r="DDH188" s="1517"/>
      <c r="DDI188" s="1517"/>
      <c r="DDJ188" s="1517"/>
      <c r="DDK188" s="1517"/>
      <c r="DDL188" s="1517"/>
      <c r="DDM188" s="1517"/>
      <c r="DDN188" s="1517"/>
      <c r="DDO188" s="1517"/>
      <c r="DDP188" s="1517"/>
      <c r="DDQ188" s="1517"/>
      <c r="DDR188" s="1517"/>
      <c r="DDS188" s="1517"/>
      <c r="DDT188" s="1517"/>
      <c r="DDU188" s="1517"/>
      <c r="DDV188" s="1517"/>
      <c r="DDW188" s="1517"/>
      <c r="DDX188" s="1517"/>
      <c r="DDY188" s="1517"/>
      <c r="DDZ188" s="1517"/>
      <c r="DEA188" s="1517"/>
      <c r="DEB188" s="1517"/>
      <c r="DEC188" s="1517"/>
      <c r="DED188" s="1517"/>
      <c r="DEE188" s="1517"/>
      <c r="DEF188" s="1517"/>
      <c r="DEG188" s="1517"/>
      <c r="DEH188" s="1517"/>
      <c r="DEI188" s="1517"/>
      <c r="DEJ188" s="1517"/>
      <c r="DEK188" s="1517"/>
      <c r="DEL188" s="1517"/>
      <c r="DEM188" s="1517"/>
      <c r="DEN188" s="1517"/>
      <c r="DEO188" s="1517"/>
      <c r="DEP188" s="1517"/>
      <c r="DEQ188" s="1517"/>
      <c r="DER188" s="1517"/>
      <c r="DES188" s="1517"/>
      <c r="DET188" s="1517"/>
      <c r="DEU188" s="1517"/>
      <c r="DEV188" s="1517"/>
      <c r="DEW188" s="1517"/>
      <c r="DEX188" s="1517"/>
      <c r="DEY188" s="1517"/>
      <c r="DEZ188" s="1517"/>
      <c r="DFA188" s="1517"/>
      <c r="DFB188" s="1517"/>
      <c r="DFC188" s="1517"/>
      <c r="DFD188" s="1517"/>
      <c r="DFE188" s="1517"/>
      <c r="DFF188" s="1517"/>
      <c r="DFG188" s="1517"/>
      <c r="DFH188" s="1517"/>
      <c r="DFI188" s="1517"/>
      <c r="DFJ188" s="1517"/>
      <c r="DFK188" s="1517"/>
      <c r="DFL188" s="1517"/>
      <c r="DFM188" s="1517"/>
      <c r="DFN188" s="1517"/>
      <c r="DFO188" s="1517"/>
      <c r="DFP188" s="1517"/>
      <c r="DFQ188" s="1517"/>
      <c r="DFR188" s="1517"/>
      <c r="DFS188" s="1517"/>
      <c r="DFT188" s="1517"/>
      <c r="DFU188" s="1517"/>
      <c r="DFV188" s="1517"/>
      <c r="DFW188" s="1517"/>
      <c r="DFX188" s="1517"/>
      <c r="DFY188" s="1517"/>
      <c r="DFZ188" s="1517"/>
      <c r="DGA188" s="1517"/>
      <c r="DGB188" s="1517"/>
      <c r="DGC188" s="1517"/>
      <c r="DGD188" s="1517"/>
      <c r="DGE188" s="1517"/>
      <c r="DGF188" s="1517"/>
      <c r="DGG188" s="1517"/>
      <c r="DGH188" s="1517"/>
      <c r="DGI188" s="1517"/>
      <c r="DGJ188" s="1517"/>
      <c r="DGK188" s="1517"/>
      <c r="DGL188" s="1517"/>
      <c r="DGM188" s="1517"/>
      <c r="DGN188" s="1517"/>
      <c r="DGO188" s="1517"/>
      <c r="DGP188" s="1517"/>
      <c r="DGQ188" s="1517"/>
      <c r="DGR188" s="1517"/>
      <c r="DGS188" s="1517"/>
      <c r="DGT188" s="1517"/>
      <c r="DGU188" s="1517"/>
      <c r="DGV188" s="1517"/>
      <c r="DGW188" s="1517"/>
      <c r="DGX188" s="1517"/>
      <c r="DGY188" s="1517"/>
      <c r="DGZ188" s="1517"/>
      <c r="DHA188" s="1517"/>
      <c r="DHB188" s="1517"/>
      <c r="DHC188" s="1517"/>
      <c r="DHD188" s="1517"/>
      <c r="DHE188" s="1517"/>
      <c r="DHF188" s="1517"/>
      <c r="DHG188" s="1517"/>
      <c r="DHH188" s="1517"/>
      <c r="DHI188" s="1517"/>
      <c r="DHJ188" s="1517"/>
      <c r="DHK188" s="1517"/>
      <c r="DHL188" s="1517"/>
      <c r="DHM188" s="1517"/>
      <c r="DHN188" s="1517"/>
      <c r="DHO188" s="1517"/>
      <c r="DHP188" s="1517"/>
      <c r="DHQ188" s="1517"/>
      <c r="DHR188" s="1517"/>
      <c r="DHS188" s="1517"/>
      <c r="DHT188" s="1517"/>
      <c r="DHU188" s="1517"/>
      <c r="DHV188" s="1517"/>
      <c r="DHW188" s="1517"/>
      <c r="DHX188" s="1517"/>
      <c r="DHY188" s="1517"/>
      <c r="DHZ188" s="1517"/>
      <c r="DIA188" s="1517"/>
      <c r="DIB188" s="1517"/>
      <c r="DIC188" s="1517"/>
      <c r="DID188" s="1517"/>
      <c r="DIE188" s="1517"/>
      <c r="DIF188" s="1517"/>
      <c r="DIG188" s="1517"/>
      <c r="DIH188" s="1517"/>
      <c r="DII188" s="1517"/>
      <c r="DIJ188" s="1517"/>
      <c r="DIK188" s="1517"/>
      <c r="DIL188" s="1517"/>
      <c r="DIM188" s="1517"/>
      <c r="DIN188" s="1517"/>
      <c r="DIO188" s="1517"/>
      <c r="DIP188" s="1517"/>
      <c r="DIQ188" s="1517"/>
      <c r="DIR188" s="1517"/>
      <c r="DIS188" s="1517"/>
      <c r="DIT188" s="1517"/>
      <c r="DIU188" s="1517"/>
      <c r="DIV188" s="1517"/>
      <c r="DIW188" s="1517"/>
      <c r="DIX188" s="1517"/>
      <c r="DIY188" s="1517"/>
      <c r="DIZ188" s="1517"/>
      <c r="DJA188" s="1517"/>
      <c r="DJB188" s="1517"/>
      <c r="DJC188" s="1517"/>
      <c r="DJD188" s="1517"/>
      <c r="DJE188" s="1517"/>
      <c r="DJF188" s="1517"/>
      <c r="DJG188" s="1517"/>
      <c r="DJH188" s="1517"/>
      <c r="DJI188" s="1517"/>
      <c r="DJJ188" s="1517"/>
      <c r="DJK188" s="1517"/>
      <c r="DJL188" s="1517"/>
      <c r="DJM188" s="1517"/>
      <c r="DJN188" s="1517"/>
      <c r="DJO188" s="1517"/>
      <c r="DJP188" s="1517"/>
      <c r="DJQ188" s="1517"/>
      <c r="DJR188" s="1517"/>
      <c r="DJS188" s="1517"/>
      <c r="DJT188" s="1517"/>
      <c r="DJU188" s="1517"/>
      <c r="DJV188" s="1517"/>
      <c r="DJW188" s="1517"/>
      <c r="DJX188" s="1517"/>
      <c r="DJY188" s="1517"/>
      <c r="DJZ188" s="1517"/>
      <c r="DKA188" s="1517"/>
      <c r="DKB188" s="1517"/>
      <c r="DKC188" s="1517"/>
      <c r="DKD188" s="1517"/>
      <c r="DKE188" s="1517"/>
      <c r="DKF188" s="1517"/>
      <c r="DKG188" s="1517"/>
      <c r="DKH188" s="1517"/>
      <c r="DKI188" s="1517"/>
      <c r="DKJ188" s="1517"/>
      <c r="DKK188" s="1517"/>
      <c r="DKL188" s="1517"/>
      <c r="DKM188" s="1517"/>
      <c r="DKN188" s="1517"/>
      <c r="DKO188" s="1517"/>
      <c r="DKP188" s="1517"/>
      <c r="DKQ188" s="1517"/>
      <c r="DKR188" s="1517"/>
      <c r="DKS188" s="1517"/>
      <c r="DKT188" s="1517"/>
      <c r="DKU188" s="1517"/>
      <c r="DKV188" s="1517"/>
      <c r="DKW188" s="1517"/>
      <c r="DKX188" s="1517"/>
      <c r="DKY188" s="1517"/>
      <c r="DKZ188" s="1517"/>
      <c r="DLA188" s="1517"/>
      <c r="DLB188" s="1517"/>
      <c r="DLC188" s="1517"/>
      <c r="DLD188" s="1517"/>
      <c r="DLE188" s="1517"/>
      <c r="DLF188" s="1517"/>
      <c r="DLG188" s="1517"/>
      <c r="DLH188" s="1517"/>
      <c r="DLI188" s="1517"/>
      <c r="DLJ188" s="1517"/>
      <c r="DLK188" s="1517"/>
      <c r="DLL188" s="1517"/>
      <c r="DLM188" s="1517"/>
      <c r="DLN188" s="1517"/>
      <c r="DLO188" s="1517"/>
      <c r="DLP188" s="1517"/>
      <c r="DLQ188" s="1517"/>
      <c r="DLR188" s="1517"/>
      <c r="DLS188" s="1517"/>
      <c r="DLT188" s="1517"/>
      <c r="DLU188" s="1517"/>
      <c r="DLV188" s="1517"/>
      <c r="DLW188" s="1517"/>
      <c r="DLX188" s="1517"/>
      <c r="DLY188" s="1517"/>
      <c r="DLZ188" s="1517"/>
      <c r="DMA188" s="1517"/>
      <c r="DMB188" s="1517"/>
      <c r="DMC188" s="1517"/>
      <c r="DMD188" s="1517"/>
      <c r="DME188" s="1517"/>
      <c r="DMF188" s="1517"/>
      <c r="DMG188" s="1517"/>
      <c r="DMH188" s="1517"/>
      <c r="DMI188" s="1517"/>
      <c r="DMJ188" s="1517"/>
      <c r="DMK188" s="1517"/>
      <c r="DML188" s="1517"/>
      <c r="DMM188" s="1517"/>
      <c r="DMN188" s="1517"/>
      <c r="DMO188" s="1517"/>
      <c r="DMP188" s="1517"/>
      <c r="DMQ188" s="1517"/>
      <c r="DMR188" s="1517"/>
      <c r="DMS188" s="1517"/>
      <c r="DMT188" s="1517"/>
      <c r="DMU188" s="1517"/>
      <c r="DMV188" s="1517"/>
      <c r="DMW188" s="1517"/>
      <c r="DMX188" s="1517"/>
      <c r="DMY188" s="1517"/>
      <c r="DMZ188" s="1517"/>
      <c r="DNA188" s="1517"/>
      <c r="DNB188" s="1517"/>
      <c r="DNC188" s="1517"/>
      <c r="DND188" s="1517"/>
      <c r="DNE188" s="1517"/>
      <c r="DNF188" s="1517"/>
      <c r="DNG188" s="1517"/>
      <c r="DNH188" s="1517"/>
      <c r="DNI188" s="1517"/>
      <c r="DNJ188" s="1517"/>
      <c r="DNK188" s="1517"/>
      <c r="DNL188" s="1517"/>
      <c r="DNM188" s="1517"/>
      <c r="DNN188" s="1517"/>
      <c r="DNO188" s="1517"/>
      <c r="DNP188" s="1517"/>
      <c r="DNQ188" s="1517"/>
      <c r="DNR188" s="1517"/>
      <c r="DNS188" s="1517"/>
      <c r="DNT188" s="1517"/>
      <c r="DNU188" s="1517"/>
      <c r="DNV188" s="1517"/>
      <c r="DNW188" s="1517"/>
      <c r="DNX188" s="1517"/>
      <c r="DNY188" s="1517"/>
      <c r="DNZ188" s="1517"/>
      <c r="DOA188" s="1517"/>
      <c r="DOB188" s="1517"/>
      <c r="DOC188" s="1517"/>
      <c r="DOD188" s="1517"/>
      <c r="DOE188" s="1517"/>
      <c r="DOF188" s="1517"/>
      <c r="DOG188" s="1517"/>
      <c r="DOH188" s="1517"/>
      <c r="DOI188" s="1517"/>
      <c r="DOJ188" s="1517"/>
      <c r="DOK188" s="1517"/>
      <c r="DOL188" s="1517"/>
      <c r="DOM188" s="1517"/>
      <c r="DON188" s="1517"/>
      <c r="DOO188" s="1517"/>
      <c r="DOP188" s="1517"/>
      <c r="DOQ188" s="1517"/>
      <c r="DOR188" s="1517"/>
      <c r="DOS188" s="1517"/>
      <c r="DOT188" s="1517"/>
      <c r="DOU188" s="1517"/>
      <c r="DOV188" s="1517"/>
      <c r="DOW188" s="1517"/>
      <c r="DOX188" s="1517"/>
      <c r="DOY188" s="1517"/>
      <c r="DOZ188" s="1517"/>
      <c r="DPA188" s="1517"/>
      <c r="DPB188" s="1517"/>
      <c r="DPC188" s="1517"/>
      <c r="DPD188" s="1517"/>
      <c r="DPE188" s="1517"/>
      <c r="DPF188" s="1517"/>
      <c r="DPG188" s="1517"/>
      <c r="DPH188" s="1517"/>
      <c r="DPI188" s="1517"/>
      <c r="DPJ188" s="1517"/>
      <c r="DPK188" s="1517"/>
      <c r="DPL188" s="1517"/>
      <c r="DPM188" s="1517"/>
      <c r="DPN188" s="1517"/>
      <c r="DPO188" s="1517"/>
      <c r="DPP188" s="1517"/>
      <c r="DPQ188" s="1517"/>
      <c r="DPR188" s="1517"/>
      <c r="DPS188" s="1517"/>
      <c r="DPT188" s="1517"/>
      <c r="DPU188" s="1517"/>
      <c r="DPV188" s="1517"/>
      <c r="DPW188" s="1517"/>
      <c r="DPX188" s="1517"/>
      <c r="DPY188" s="1517"/>
      <c r="DPZ188" s="1517"/>
      <c r="DQA188" s="1517"/>
      <c r="DQB188" s="1517"/>
      <c r="DQC188" s="1517"/>
      <c r="DQD188" s="1517"/>
      <c r="DQE188" s="1517"/>
      <c r="DQF188" s="1517"/>
      <c r="DQG188" s="1517"/>
      <c r="DQH188" s="1517"/>
      <c r="DQI188" s="1517"/>
      <c r="DQJ188" s="1517"/>
      <c r="DQK188" s="1517"/>
      <c r="DQL188" s="1517"/>
      <c r="DQM188" s="1517"/>
      <c r="DQN188" s="1517"/>
      <c r="DQO188" s="1517"/>
      <c r="DQP188" s="1517"/>
      <c r="DQQ188" s="1517"/>
      <c r="DQR188" s="1517"/>
      <c r="DQS188" s="1517"/>
      <c r="DQT188" s="1517"/>
      <c r="DQU188" s="1517"/>
      <c r="DQV188" s="1517"/>
      <c r="DQW188" s="1517"/>
      <c r="DQX188" s="1517"/>
      <c r="DQY188" s="1517"/>
      <c r="DQZ188" s="1517"/>
      <c r="DRA188" s="1517"/>
      <c r="DRB188" s="1517"/>
      <c r="DRC188" s="1517"/>
      <c r="DRD188" s="1517"/>
      <c r="DRE188" s="1517"/>
      <c r="DRF188" s="1517"/>
      <c r="DRG188" s="1517"/>
      <c r="DRH188" s="1517"/>
      <c r="DRI188" s="1517"/>
      <c r="DRJ188" s="1517"/>
      <c r="DRK188" s="1517"/>
      <c r="DRL188" s="1517"/>
      <c r="DRM188" s="1517"/>
      <c r="DRN188" s="1517"/>
      <c r="DRO188" s="1517"/>
      <c r="DRP188" s="1517"/>
      <c r="DRQ188" s="1517"/>
      <c r="DRR188" s="1517"/>
      <c r="DRS188" s="1517"/>
      <c r="DRT188" s="1517"/>
      <c r="DRU188" s="1517"/>
      <c r="DRV188" s="1517"/>
      <c r="DRW188" s="1517"/>
      <c r="DRX188" s="1517"/>
      <c r="DRY188" s="1517"/>
      <c r="DRZ188" s="1517"/>
      <c r="DSA188" s="1517"/>
      <c r="DSB188" s="1517"/>
      <c r="DSC188" s="1517"/>
      <c r="DSD188" s="1517"/>
      <c r="DSE188" s="1517"/>
      <c r="DSF188" s="1517"/>
      <c r="DSG188" s="1517"/>
      <c r="DSH188" s="1517"/>
      <c r="DSI188" s="1517"/>
      <c r="DSJ188" s="1517"/>
      <c r="DSK188" s="1517"/>
      <c r="DSL188" s="1517"/>
      <c r="DSM188" s="1517"/>
      <c r="DSN188" s="1517"/>
      <c r="DSO188" s="1517"/>
      <c r="DSP188" s="1517"/>
      <c r="DSQ188" s="1517"/>
      <c r="DSR188" s="1517"/>
      <c r="DSS188" s="1517"/>
      <c r="DST188" s="1517"/>
      <c r="DSU188" s="1517"/>
      <c r="DSV188" s="1517"/>
      <c r="DSW188" s="1517"/>
      <c r="DSX188" s="1517"/>
      <c r="DSY188" s="1176"/>
      <c r="DSZ188" s="1176"/>
      <c r="DTA188" s="1176"/>
      <c r="DTB188" s="1176"/>
      <c r="DTC188" s="1176"/>
      <c r="DTD188" s="1176"/>
      <c r="DTE188" s="1176"/>
      <c r="DTF188" s="1176"/>
      <c r="DTG188" s="1176"/>
      <c r="DTH188" s="1176"/>
      <c r="DTI188" s="1176"/>
      <c r="DTJ188" s="1176"/>
      <c r="DTK188" s="1176"/>
      <c r="DTL188" s="1176"/>
      <c r="DTM188" s="1176"/>
      <c r="DTN188" s="1176"/>
      <c r="DTO188" s="1176"/>
      <c r="DTP188" s="1176"/>
      <c r="DTQ188" s="1176"/>
      <c r="DTR188" s="1176"/>
      <c r="DTS188" s="1176"/>
      <c r="DTT188" s="1176"/>
      <c r="DTU188" s="1176"/>
      <c r="DTV188" s="1176"/>
      <c r="DYH188" s="1378"/>
      <c r="DYI188" s="1378"/>
      <c r="DYJ188" s="1378"/>
      <c r="DYK188" s="1378"/>
      <c r="DYL188" s="1378"/>
      <c r="DYM188" s="1378"/>
      <c r="DYN188" s="1378"/>
      <c r="DYO188" s="1378"/>
      <c r="DYP188" s="1378"/>
      <c r="DYQ188" s="1378"/>
      <c r="DYS188" s="1381"/>
      <c r="DYT188" s="1381"/>
      <c r="DYU188" s="1381"/>
      <c r="DYV188" s="1381"/>
      <c r="DYW188" s="1381"/>
      <c r="DYX188" s="1381"/>
      <c r="DYY188" s="1381"/>
      <c r="DYZ188" s="1381"/>
      <c r="DZA188" s="1381"/>
      <c r="DZB188" s="1381"/>
      <c r="DZC188" s="1381"/>
      <c r="ECF188" s="1378"/>
      <c r="ECG188" s="1378"/>
      <c r="ECH188" s="1378"/>
      <c r="ECI188" s="1378"/>
      <c r="ECJ188" s="1378"/>
      <c r="ECK188" s="1378"/>
      <c r="ECL188" s="1378"/>
      <c r="ECM188" s="1378"/>
      <c r="ECN188" s="1378"/>
      <c r="ECO188" s="1378"/>
      <c r="ECQ188" s="1381"/>
      <c r="ECR188" s="1381"/>
      <c r="ECS188" s="1381"/>
      <c r="ECT188" s="1381"/>
      <c r="ECU188" s="1381"/>
      <c r="ECV188" s="1381"/>
      <c r="ECW188" s="1381"/>
      <c r="ECX188" s="1381"/>
      <c r="ECY188" s="1381"/>
      <c r="ECZ188" s="1381"/>
      <c r="EDA188" s="1381"/>
      <c r="EDR188" s="1019"/>
      <c r="EDS188" s="1019"/>
      <c r="EDT188" s="1019"/>
      <c r="EDU188" s="1019"/>
      <c r="EDV188" s="1019"/>
      <c r="EDW188" s="1019"/>
      <c r="EDX188" s="1019"/>
      <c r="EDY188" s="1019"/>
      <c r="EDZ188" s="1019"/>
      <c r="EEA188" s="1019"/>
      <c r="EEB188" s="1019"/>
      <c r="EEC188" s="1019"/>
      <c r="EED188" s="1019"/>
      <c r="EEE188" s="1019"/>
      <c r="EEF188" s="1019"/>
      <c r="EEG188" s="1019"/>
      <c r="EEH188" s="1019"/>
      <c r="EEI188" s="1019"/>
      <c r="EEJ188" s="1019"/>
      <c r="EEK188" s="1019"/>
      <c r="EEL188" s="1019"/>
      <c r="EEM188" s="1019"/>
      <c r="EEN188" s="1019"/>
      <c r="EEO188" s="1019"/>
      <c r="EEP188" s="1019"/>
      <c r="EEQ188" s="1019"/>
      <c r="EER188" s="1019"/>
      <c r="EES188" s="1019"/>
      <c r="EET188" s="1019"/>
      <c r="EEU188" s="1019"/>
      <c r="EEV188" s="1019"/>
      <c r="EEW188" s="1019"/>
      <c r="EEX188" s="1019"/>
      <c r="EEY188" s="1019"/>
      <c r="EEZ188" s="1019"/>
      <c r="EFA188" s="1019"/>
      <c r="EFB188" s="1019"/>
      <c r="EFC188" s="1019"/>
      <c r="EFD188" s="1019"/>
      <c r="EFE188" s="1019"/>
      <c r="EFF188" s="1019"/>
      <c r="EFG188" s="1019"/>
      <c r="EFH188" s="1019"/>
      <c r="EFI188" s="1019"/>
      <c r="EHX188" s="1378"/>
      <c r="EHY188" s="1378"/>
      <c r="EHZ188" s="1378"/>
      <c r="EIA188" s="1378"/>
      <c r="EIB188" s="1378"/>
      <c r="EIC188" s="1378"/>
      <c r="EID188" s="1378"/>
      <c r="EIE188" s="1378"/>
      <c r="EIF188" s="1378"/>
      <c r="EIG188" s="1378"/>
      <c r="EII188" s="1381"/>
      <c r="EIJ188" s="1381"/>
      <c r="EIK188" s="1381"/>
      <c r="EIL188" s="1381"/>
      <c r="EIM188" s="1381"/>
      <c r="EIN188" s="1381"/>
      <c r="EIO188" s="1381"/>
      <c r="EIP188" s="1381"/>
      <c r="EIQ188" s="1381"/>
      <c r="EIR188" s="1381"/>
      <c r="EIS188" s="1381"/>
      <c r="EMB188" s="1176"/>
      <c r="EMC188" s="1176"/>
      <c r="EMD188" s="1176"/>
      <c r="EME188" s="1176"/>
      <c r="EMF188" s="1176"/>
      <c r="EMG188" s="1517"/>
      <c r="EMH188" s="1517"/>
      <c r="EMI188" s="1517"/>
      <c r="EMJ188" s="1517"/>
      <c r="EMK188" s="1517"/>
      <c r="EML188" s="1517"/>
      <c r="EMM188" s="1517"/>
      <c r="EMN188" s="1517"/>
      <c r="EMO188" s="1517"/>
      <c r="EMP188" s="1517"/>
      <c r="EMQ188" s="1517"/>
      <c r="EMR188" s="1517"/>
      <c r="EMS188" s="1517"/>
      <c r="EMT188" s="1517"/>
      <c r="EMU188" s="1517"/>
      <c r="EMV188" s="1517"/>
      <c r="EMW188" s="1517"/>
      <c r="EMX188" s="1517"/>
      <c r="EMY188" s="1517"/>
      <c r="EMZ188" s="1517"/>
      <c r="ENA188" s="1517"/>
      <c r="ENB188" s="1517"/>
      <c r="ENC188" s="1517"/>
      <c r="END188" s="1517"/>
      <c r="ENE188" s="1517"/>
      <c r="ENF188" s="1517"/>
      <c r="ENG188" s="1517"/>
      <c r="ENH188" s="1517"/>
      <c r="ENI188" s="1517"/>
      <c r="ENJ188" s="1517"/>
      <c r="ENK188" s="1517"/>
      <c r="ENL188" s="1517"/>
      <c r="ENM188" s="1517"/>
      <c r="ENN188" s="1517"/>
      <c r="ENO188" s="1517"/>
      <c r="ENP188" s="1517"/>
      <c r="ENQ188" s="1517"/>
      <c r="ENR188" s="1517"/>
      <c r="ENS188" s="1517"/>
      <c r="ENT188" s="1517"/>
      <c r="ENU188" s="1517"/>
      <c r="ENV188" s="1517"/>
      <c r="ENW188" s="1517"/>
      <c r="ENX188" s="1517"/>
      <c r="ENY188" s="1517"/>
      <c r="ENZ188" s="1517"/>
      <c r="EOA188" s="1517"/>
      <c r="EOB188" s="1517"/>
      <c r="EOC188" s="1517"/>
      <c r="EOD188" s="1517"/>
      <c r="EOE188" s="1517"/>
      <c r="EOF188" s="1517"/>
      <c r="EOG188" s="1517"/>
      <c r="EOH188" s="1517"/>
      <c r="EOI188" s="1517"/>
      <c r="EOJ188" s="1517"/>
      <c r="EOK188" s="1517"/>
      <c r="EOL188" s="1517"/>
      <c r="EOM188" s="1517"/>
      <c r="EON188" s="1517"/>
      <c r="EOO188" s="1517"/>
      <c r="EOP188" s="1517"/>
      <c r="EOQ188" s="1517"/>
      <c r="EOR188" s="1517"/>
      <c r="EOS188" s="1517"/>
      <c r="EOT188" s="1517"/>
      <c r="EOU188" s="1517"/>
      <c r="EOV188" s="1517"/>
      <c r="EOW188" s="1517"/>
      <c r="EOX188" s="1517"/>
      <c r="EOY188" s="1517"/>
      <c r="EOZ188" s="1517"/>
      <c r="EPA188" s="1517"/>
      <c r="EPB188" s="1517"/>
      <c r="EPC188" s="1517"/>
      <c r="EPD188" s="1517"/>
      <c r="EPE188" s="1517"/>
      <c r="EPF188" s="1517"/>
      <c r="EPG188" s="1517"/>
      <c r="EPH188" s="1517"/>
      <c r="EPI188" s="1517"/>
      <c r="EPJ188" s="1517"/>
      <c r="EPK188" s="1517"/>
      <c r="EPL188" s="1517"/>
      <c r="EPM188" s="1517"/>
      <c r="EPN188" s="1517"/>
      <c r="EPO188" s="1517"/>
      <c r="EPP188" s="1517"/>
      <c r="EPQ188" s="1517"/>
      <c r="EPR188" s="1517"/>
      <c r="EPS188" s="1517"/>
      <c r="EPT188" s="1517"/>
      <c r="EPU188" s="1517"/>
      <c r="EPV188" s="1517"/>
      <c r="EPW188" s="1517"/>
      <c r="EPX188" s="1517"/>
      <c r="EPY188" s="1517"/>
      <c r="EPZ188" s="1517"/>
      <c r="EQA188" s="1517"/>
      <c r="EQB188" s="1517"/>
      <c r="EQC188" s="1517"/>
      <c r="EQD188" s="1517"/>
      <c r="EQE188" s="1517"/>
      <c r="EQF188" s="1517"/>
      <c r="EQG188" s="1517"/>
      <c r="EQH188" s="1517"/>
      <c r="EQI188" s="1517"/>
      <c r="EQJ188" s="1517"/>
      <c r="EQK188" s="1517"/>
      <c r="EQL188" s="1517"/>
      <c r="EQM188" s="1517"/>
      <c r="EQN188" s="1517"/>
      <c r="EQO188" s="1517"/>
      <c r="EQP188" s="1517"/>
      <c r="EQQ188" s="1517"/>
      <c r="EQR188" s="1517"/>
      <c r="EQS188" s="1517"/>
      <c r="EQT188" s="1517"/>
      <c r="EQU188" s="1517"/>
      <c r="EQV188" s="1517"/>
      <c r="EQW188" s="1517"/>
      <c r="EQX188" s="1517"/>
      <c r="EQY188" s="1517"/>
      <c r="EQZ188" s="1517"/>
      <c r="ERA188" s="1517"/>
      <c r="ERB188" s="1517"/>
      <c r="ERC188" s="1517"/>
      <c r="ERD188" s="1517"/>
      <c r="ERE188" s="1517"/>
      <c r="ERF188" s="1517"/>
      <c r="ERG188" s="1517"/>
      <c r="ERH188" s="1517"/>
      <c r="ERI188" s="1517"/>
      <c r="ERJ188" s="1517"/>
      <c r="ERK188" s="1517"/>
      <c r="ERL188" s="1517"/>
      <c r="ERM188" s="1517"/>
      <c r="ERN188" s="1517"/>
      <c r="ERO188" s="1517"/>
      <c r="ERP188" s="1517"/>
      <c r="ERQ188" s="1176"/>
      <c r="ERR188" s="1176"/>
      <c r="ERS188" s="1176"/>
      <c r="ERT188" s="1176"/>
      <c r="ERU188" s="1176"/>
      <c r="ERV188" s="1176"/>
      <c r="ERW188" s="1176"/>
      <c r="ERX188" s="1176"/>
      <c r="ERY188" s="1176"/>
      <c r="ERZ188" s="1176"/>
      <c r="ESA188" s="1176"/>
      <c r="ESB188" s="1176"/>
      <c r="ESC188" s="1176"/>
      <c r="ESD188" s="1176"/>
      <c r="ESE188" s="1176"/>
    </row>
    <row r="189" spans="8:3879" ht="15" customHeight="1">
      <c r="H189" s="265"/>
      <c r="I189" s="265"/>
      <c r="J189" s="265"/>
      <c r="K189" s="265"/>
      <c r="L189" s="265"/>
      <c r="M189" s="265"/>
      <c r="N189" s="265"/>
      <c r="O189" s="265"/>
      <c r="P189" s="265"/>
      <c r="AJ189" s="265"/>
      <c r="AK189" s="1517"/>
      <c r="AL189" s="1517"/>
      <c r="AM189" s="1517"/>
      <c r="AN189" s="1517"/>
      <c r="AO189" s="1517"/>
      <c r="AP189" s="1517"/>
      <c r="AQ189" s="1517"/>
      <c r="AR189" s="1517"/>
      <c r="AS189" s="1517"/>
      <c r="AT189" s="1517"/>
      <c r="AU189" s="1517"/>
      <c r="AV189" s="1517"/>
      <c r="AW189" s="1517"/>
      <c r="AX189" s="1517"/>
      <c r="AY189" s="1517"/>
      <c r="AZ189" s="1517"/>
      <c r="BA189" s="1517"/>
      <c r="BB189" s="1517"/>
      <c r="BC189" s="1517"/>
      <c r="BD189" s="1517"/>
      <c r="BE189" s="1517"/>
      <c r="BF189" s="1517"/>
      <c r="BG189" s="1517"/>
      <c r="BH189" s="1517"/>
      <c r="BI189" s="1517"/>
      <c r="BJ189" s="1517"/>
      <c r="BK189" s="1517"/>
      <c r="BL189" s="1517"/>
      <c r="BM189" s="1517"/>
      <c r="BN189" s="1517"/>
      <c r="BO189" s="1517"/>
      <c r="BP189" s="1517"/>
      <c r="BQ189" s="1517"/>
      <c r="BR189" s="1517"/>
      <c r="BS189" s="1517"/>
      <c r="BT189" s="1517"/>
      <c r="BU189" s="1517"/>
      <c r="BV189" s="1517"/>
      <c r="BW189" s="1517"/>
      <c r="BX189" s="1517"/>
      <c r="BY189" s="1517"/>
      <c r="BZ189" s="1517"/>
      <c r="CA189" s="1517"/>
      <c r="CB189" s="1517"/>
      <c r="CC189" s="1517"/>
      <c r="CD189" s="1517"/>
      <c r="CE189" s="1517"/>
      <c r="CF189" s="1517"/>
      <c r="CG189" s="1517"/>
      <c r="CH189" s="1517"/>
      <c r="CI189" s="1517"/>
      <c r="CJ189" s="1517"/>
      <c r="CK189" s="1517"/>
      <c r="CL189" s="1517"/>
      <c r="CM189" s="1517"/>
      <c r="CN189" s="1517"/>
      <c r="CO189" s="1517"/>
      <c r="CP189" s="1517"/>
      <c r="CQ189" s="1517"/>
      <c r="CR189" s="1517"/>
      <c r="CS189" s="1517"/>
      <c r="CT189" s="1517"/>
      <c r="CU189" s="1517"/>
      <c r="CV189" s="1517"/>
      <c r="CW189" s="1517"/>
      <c r="CX189" s="1517"/>
      <c r="CY189" s="1517"/>
      <c r="CZ189" s="1517"/>
      <c r="DA189" s="1517"/>
      <c r="DB189" s="1517"/>
      <c r="DC189" s="1517"/>
      <c r="DD189" s="1517"/>
      <c r="DE189" s="1517"/>
      <c r="DF189" s="1517"/>
      <c r="DG189" s="1517"/>
      <c r="DH189" s="1517"/>
      <c r="DI189" s="1517"/>
      <c r="DJ189" s="1517"/>
      <c r="DK189" s="1517"/>
      <c r="DL189" s="1517"/>
      <c r="DM189" s="1517"/>
      <c r="DN189" s="1517"/>
      <c r="DO189" s="1517"/>
      <c r="DP189" s="1517"/>
      <c r="DQ189" s="1517"/>
      <c r="DR189" s="1517"/>
      <c r="DS189" s="1517"/>
      <c r="DT189" s="1517"/>
      <c r="DU189" s="1517"/>
      <c r="DV189" s="1517"/>
      <c r="DW189" s="1517"/>
      <c r="DX189" s="1517"/>
      <c r="DY189" s="1517"/>
      <c r="DZ189" s="1517"/>
      <c r="EA189" s="1517"/>
      <c r="EB189" s="1517"/>
      <c r="EC189" s="1517"/>
      <c r="ED189" s="1517"/>
      <c r="EE189" s="1517"/>
      <c r="EF189" s="1517"/>
      <c r="EG189" s="1517"/>
      <c r="EH189" s="1517"/>
      <c r="EI189" s="1517"/>
      <c r="EJ189" s="1517"/>
      <c r="EK189" s="1517"/>
      <c r="EL189" s="1517"/>
      <c r="EM189" s="1517"/>
      <c r="EN189" s="1517"/>
      <c r="EO189" s="1517"/>
      <c r="EP189" s="1517"/>
      <c r="EQ189" s="1517"/>
      <c r="ER189" s="1517"/>
      <c r="ES189" s="1517"/>
      <c r="ET189" s="1517"/>
      <c r="EU189" s="1517"/>
      <c r="EV189" s="1517"/>
      <c r="EW189" s="1517"/>
      <c r="EX189" s="1517"/>
      <c r="EY189" s="1517"/>
      <c r="EZ189" s="1517"/>
      <c r="FA189" s="1517"/>
      <c r="FB189" s="1517"/>
      <c r="FC189" s="1517"/>
      <c r="FD189" s="1517"/>
      <c r="FE189" s="1517"/>
      <c r="FF189" s="1517"/>
      <c r="FG189" s="1517"/>
      <c r="FH189" s="1517"/>
      <c r="FI189" s="1517"/>
      <c r="FJ189" s="1517"/>
      <c r="FK189" s="1517"/>
      <c r="FL189" s="1517"/>
      <c r="FM189" s="1517"/>
      <c r="FN189" s="1517"/>
      <c r="FO189" s="1517"/>
      <c r="FP189" s="1517"/>
      <c r="FQ189" s="1517"/>
      <c r="FR189" s="1517"/>
      <c r="FS189" s="1517"/>
      <c r="FT189" s="1517"/>
      <c r="FU189" s="1517"/>
      <c r="FV189" s="1517"/>
      <c r="FW189" s="1517"/>
      <c r="FX189" s="1517"/>
      <c r="FY189" s="1517"/>
      <c r="FZ189" s="1517"/>
      <c r="GA189" s="1517"/>
      <c r="GB189" s="1517"/>
      <c r="GC189" s="1517"/>
      <c r="GD189" s="1517"/>
      <c r="GE189" s="1517"/>
      <c r="GF189" s="1517"/>
      <c r="GG189" s="1517"/>
      <c r="GH189" s="1517"/>
      <c r="GI189" s="1517"/>
      <c r="GJ189" s="1517"/>
      <c r="GK189" s="1517"/>
      <c r="GL189" s="1517"/>
      <c r="GM189" s="1517"/>
      <c r="GN189" s="1517"/>
      <c r="GO189" s="1517"/>
      <c r="GP189" s="1517"/>
      <c r="GQ189" s="1517"/>
      <c r="GR189" s="1517"/>
      <c r="GS189" s="1517"/>
      <c r="GT189" s="1517"/>
      <c r="GU189" s="1517"/>
      <c r="GV189" s="1517"/>
      <c r="GW189" s="1517"/>
      <c r="GX189" s="1517"/>
      <c r="GY189" s="1517"/>
      <c r="GZ189" s="1517"/>
      <c r="HA189" s="1517"/>
      <c r="HB189" s="1517"/>
      <c r="HC189" s="1517"/>
      <c r="HD189" s="1517"/>
      <c r="HE189" s="1517"/>
      <c r="HF189" s="1517"/>
      <c r="HG189" s="1517"/>
      <c r="HH189" s="1517"/>
      <c r="HI189" s="1517"/>
      <c r="HJ189" s="1517"/>
      <c r="HK189" s="1517"/>
      <c r="HL189" s="1517"/>
      <c r="HM189" s="1517"/>
      <c r="HN189" s="1517"/>
      <c r="HO189" s="1517"/>
      <c r="HP189" s="1517"/>
      <c r="HQ189" s="1517"/>
      <c r="HR189" s="1517"/>
      <c r="HS189" s="1517"/>
      <c r="HT189" s="1517"/>
      <c r="HU189" s="1517"/>
      <c r="HV189" s="1517"/>
      <c r="HW189" s="1517"/>
      <c r="HX189" s="1517"/>
      <c r="HY189" s="1517"/>
      <c r="HZ189" s="1517"/>
      <c r="IA189" s="1517"/>
      <c r="IB189" s="1517"/>
      <c r="IC189" s="1517"/>
      <c r="ID189" s="1517"/>
      <c r="IE189" s="1517"/>
      <c r="IF189" s="1517"/>
      <c r="IG189" s="1517"/>
      <c r="IH189" s="1517"/>
      <c r="II189" s="1517"/>
      <c r="IJ189" s="1517"/>
      <c r="IK189" s="1517"/>
      <c r="IL189" s="1517"/>
      <c r="IM189" s="1517"/>
      <c r="IN189" s="1517"/>
      <c r="IO189" s="1517"/>
      <c r="IP189" s="1517"/>
      <c r="IQ189" s="1517"/>
      <c r="IR189" s="1517"/>
      <c r="IS189" s="1517"/>
      <c r="IT189" s="1517"/>
      <c r="IU189" s="1517"/>
      <c r="IV189" s="1517"/>
      <c r="IW189" s="1517"/>
      <c r="IX189" s="1517"/>
      <c r="IY189" s="1517"/>
      <c r="IZ189" s="1517"/>
      <c r="JA189" s="1517"/>
      <c r="JB189" s="1517"/>
      <c r="JC189" s="1517"/>
      <c r="JD189" s="1517"/>
      <c r="JE189" s="1517"/>
      <c r="JF189" s="1517"/>
      <c r="JG189" s="1517"/>
      <c r="JH189" s="1517"/>
      <c r="JI189" s="1517"/>
      <c r="JJ189" s="1517"/>
      <c r="JK189" s="1517"/>
      <c r="JL189" s="1517"/>
      <c r="JM189" s="1517"/>
      <c r="JN189" s="1517"/>
      <c r="JO189" s="1517"/>
      <c r="JP189" s="1517"/>
      <c r="JQ189" s="1517"/>
      <c r="JR189" s="1517"/>
      <c r="JS189" s="1517"/>
      <c r="JT189" s="1517"/>
      <c r="JU189" s="1517"/>
      <c r="JV189" s="1517"/>
      <c r="JW189" s="1517"/>
      <c r="JX189" s="1517"/>
      <c r="JY189" s="1517"/>
      <c r="JZ189" s="1517"/>
      <c r="KA189" s="1517"/>
      <c r="KB189" s="1517"/>
      <c r="KC189" s="1517"/>
      <c r="KD189" s="1517"/>
      <c r="KE189" s="1517"/>
      <c r="KF189" s="1517"/>
      <c r="KG189" s="1517"/>
      <c r="KH189" s="1517"/>
      <c r="KI189" s="1517"/>
      <c r="KJ189" s="1517"/>
      <c r="KK189" s="1517"/>
      <c r="KL189" s="1517"/>
      <c r="KM189" s="1517"/>
      <c r="KN189" s="1517"/>
      <c r="KO189" s="1517"/>
      <c r="KP189" s="1517"/>
      <c r="KQ189" s="1517"/>
      <c r="KR189" s="1517"/>
      <c r="KS189" s="1517"/>
      <c r="KT189" s="1517"/>
      <c r="KU189" s="1517"/>
      <c r="KV189" s="1517"/>
      <c r="KW189" s="1517"/>
      <c r="KX189" s="1517"/>
      <c r="KY189" s="1517"/>
      <c r="KZ189" s="1517"/>
      <c r="LA189" s="1517"/>
      <c r="LB189" s="1517"/>
      <c r="LC189" s="1517"/>
      <c r="LD189" s="1517"/>
      <c r="LE189" s="1517"/>
      <c r="LF189" s="1517"/>
      <c r="LG189" s="1517"/>
      <c r="LH189" s="1517"/>
      <c r="LI189" s="1517"/>
      <c r="LJ189" s="1517"/>
      <c r="LK189" s="1517"/>
      <c r="LL189" s="1517"/>
      <c r="LM189" s="1517"/>
      <c r="LN189" s="1517"/>
      <c r="LO189" s="1517"/>
      <c r="LP189" s="1517"/>
      <c r="LQ189" s="1517"/>
      <c r="LR189" s="1517"/>
      <c r="LS189" s="1517"/>
      <c r="LT189" s="1517"/>
      <c r="LU189" s="1517"/>
      <c r="LV189" s="1517"/>
      <c r="LW189" s="1517"/>
      <c r="LX189" s="1517"/>
      <c r="LY189" s="1517"/>
      <c r="LZ189" s="1517"/>
      <c r="MA189" s="1517"/>
      <c r="MB189" s="1517"/>
      <c r="MC189" s="1517"/>
      <c r="MD189" s="1517"/>
      <c r="ME189" s="1517"/>
      <c r="MF189" s="1517"/>
      <c r="MG189" s="1517"/>
      <c r="MH189" s="1517"/>
      <c r="MI189" s="1517"/>
      <c r="MJ189" s="1517"/>
      <c r="MK189" s="1517"/>
      <c r="ML189" s="1517"/>
      <c r="MM189" s="1517"/>
      <c r="MN189" s="1517"/>
      <c r="MO189" s="1517"/>
      <c r="MP189" s="1517"/>
      <c r="MQ189" s="1517"/>
      <c r="MR189" s="1517"/>
      <c r="MS189" s="1517"/>
      <c r="MT189" s="1517"/>
      <c r="MU189" s="1517"/>
      <c r="MV189" s="1517"/>
      <c r="MW189" s="1517"/>
      <c r="MX189" s="1517"/>
      <c r="MY189" s="1517"/>
      <c r="MZ189" s="1517"/>
      <c r="NA189" s="1517"/>
      <c r="NB189" s="1517"/>
      <c r="NC189" s="1517"/>
      <c r="ND189" s="1517"/>
      <c r="NE189" s="1517"/>
      <c r="NF189" s="1517"/>
      <c r="NG189" s="1517"/>
      <c r="NH189" s="1517"/>
      <c r="NI189" s="1517"/>
      <c r="NJ189" s="1517"/>
      <c r="NK189" s="1517"/>
      <c r="NL189" s="1517"/>
      <c r="NM189" s="1517"/>
      <c r="NN189" s="1517"/>
      <c r="NO189" s="1517"/>
      <c r="NP189" s="1517"/>
      <c r="NQ189" s="1517"/>
      <c r="NR189" s="1517"/>
      <c r="NS189" s="1517"/>
      <c r="NT189" s="1517"/>
      <c r="NU189" s="1517"/>
      <c r="NV189" s="1517"/>
      <c r="NW189" s="1517"/>
      <c r="NX189" s="1517"/>
      <c r="NY189" s="1517"/>
      <c r="NZ189" s="1517"/>
      <c r="OA189" s="1517"/>
      <c r="OB189" s="1517"/>
      <c r="OC189" s="1517"/>
      <c r="OD189" s="1517"/>
      <c r="OE189" s="1517"/>
      <c r="OF189" s="1517"/>
      <c r="OG189" s="1517"/>
      <c r="OH189" s="1517"/>
      <c r="OI189" s="1517"/>
      <c r="OJ189" s="1517"/>
      <c r="OK189" s="1517"/>
      <c r="OL189" s="1517"/>
      <c r="OM189" s="1517"/>
      <c r="ON189" s="1517"/>
      <c r="OO189" s="1517"/>
      <c r="OP189" s="1517"/>
      <c r="OQ189" s="1517"/>
      <c r="OR189" s="1517"/>
      <c r="OS189" s="1517"/>
      <c r="OT189" s="1517"/>
      <c r="OU189" s="1517"/>
      <c r="OV189" s="1517"/>
      <c r="OW189" s="1517"/>
      <c r="OX189" s="1517"/>
      <c r="OY189" s="1517"/>
      <c r="OZ189" s="1517"/>
      <c r="PA189" s="1517"/>
      <c r="PB189" s="1517"/>
      <c r="PC189" s="1517"/>
      <c r="PD189" s="1517"/>
      <c r="PE189" s="1517"/>
      <c r="PF189" s="1517"/>
      <c r="PG189" s="1517"/>
      <c r="PH189" s="1517"/>
      <c r="PI189" s="1517"/>
      <c r="PJ189" s="1517"/>
      <c r="PK189" s="1517"/>
      <c r="PL189" s="1517"/>
      <c r="PM189" s="1517"/>
      <c r="PN189" s="1517"/>
      <c r="PO189" s="1517"/>
      <c r="PP189" s="1517"/>
      <c r="PQ189" s="1517"/>
      <c r="PR189" s="1517"/>
      <c r="PS189" s="1517"/>
      <c r="PT189" s="1517"/>
      <c r="PU189" s="1517"/>
      <c r="PV189" s="1517"/>
      <c r="PW189" s="1517"/>
      <c r="PX189" s="1517"/>
      <c r="PY189" s="1517"/>
      <c r="PZ189" s="1517"/>
      <c r="QA189" s="1517"/>
      <c r="QB189" s="1517"/>
      <c r="QC189" s="1517"/>
      <c r="QD189" s="1517"/>
      <c r="QE189" s="1517"/>
      <c r="QF189" s="1517"/>
      <c r="QG189" s="1517"/>
      <c r="QH189" s="1517"/>
      <c r="QI189" s="1517"/>
      <c r="QJ189" s="1517"/>
      <c r="QK189" s="1517"/>
      <c r="QL189" s="1517"/>
      <c r="QM189" s="1517"/>
      <c r="QN189" s="1517"/>
      <c r="QO189" s="1517"/>
      <c r="QP189" s="1517"/>
      <c r="QQ189" s="1517"/>
      <c r="QR189" s="1517"/>
      <c r="QS189" s="1517"/>
      <c r="QT189" s="1517"/>
      <c r="QU189" s="1517"/>
      <c r="QV189" s="1517"/>
      <c r="QW189" s="1517"/>
      <c r="QX189" s="1517"/>
      <c r="QY189" s="1517"/>
      <c r="QZ189" s="1517"/>
      <c r="RA189" s="1517"/>
      <c r="RB189" s="1517"/>
      <c r="RC189" s="1517"/>
      <c r="RD189" s="1517"/>
      <c r="RE189" s="1517"/>
      <c r="RF189" s="1517"/>
      <c r="RG189" s="1517"/>
      <c r="RH189" s="1517"/>
      <c r="RI189" s="1517"/>
      <c r="RJ189" s="1517"/>
      <c r="RK189" s="1517"/>
      <c r="RL189" s="1517"/>
      <c r="RM189" s="1517"/>
      <c r="RN189" s="1517"/>
      <c r="RO189" s="1517"/>
      <c r="RP189" s="1517"/>
      <c r="RQ189" s="1517"/>
      <c r="RR189" s="1517"/>
      <c r="RS189" s="1517"/>
      <c r="RT189" s="1517"/>
      <c r="RU189" s="1517"/>
      <c r="RV189" s="1517"/>
      <c r="RW189" s="1517"/>
      <c r="RX189" s="1517"/>
      <c r="RY189" s="1517"/>
      <c r="RZ189" s="1517"/>
      <c r="SA189" s="1517"/>
      <c r="SB189" s="1517"/>
      <c r="SC189" s="1517"/>
      <c r="SD189" s="1517"/>
      <c r="SE189" s="1517"/>
      <c r="SF189" s="1517"/>
      <c r="SG189" s="1517"/>
      <c r="SH189" s="1517"/>
      <c r="SI189" s="1517"/>
      <c r="SJ189" s="1517"/>
      <c r="SK189" s="1517"/>
      <c r="SL189" s="1517"/>
      <c r="SM189" s="1517"/>
      <c r="SN189" s="1517"/>
      <c r="SO189" s="1517"/>
      <c r="SP189" s="1517"/>
      <c r="SQ189" s="1517"/>
      <c r="SR189" s="1517"/>
      <c r="SS189" s="1517"/>
      <c r="ST189" s="1517"/>
      <c r="SU189" s="1517"/>
      <c r="SV189" s="1517"/>
      <c r="SW189" s="1517"/>
      <c r="SX189" s="1517"/>
      <c r="SY189" s="1517"/>
      <c r="SZ189" s="1517"/>
      <c r="TA189" s="1517"/>
      <c r="TB189" s="1517"/>
      <c r="TC189" s="1517"/>
      <c r="TD189" s="1517"/>
      <c r="TE189" s="1517"/>
      <c r="TF189" s="1517"/>
      <c r="TG189" s="1517"/>
      <c r="TH189" s="1517"/>
      <c r="TI189" s="1517"/>
      <c r="TJ189" s="1517"/>
      <c r="TK189" s="1517"/>
      <c r="TL189" s="1517"/>
      <c r="TM189" s="1517"/>
      <c r="TN189" s="1517"/>
      <c r="TO189" s="1517"/>
      <c r="TP189" s="1517"/>
      <c r="TQ189" s="1517"/>
      <c r="TR189" s="1517"/>
      <c r="TS189" s="1517"/>
      <c r="TT189" s="1517"/>
      <c r="TU189" s="1517"/>
      <c r="TV189" s="1517"/>
      <c r="TW189" s="1517"/>
      <c r="TX189" s="1517"/>
      <c r="TY189" s="1517"/>
      <c r="TZ189" s="1517"/>
      <c r="UA189" s="1517"/>
      <c r="UB189" s="1517"/>
      <c r="UC189" s="1517"/>
      <c r="UD189" s="1517"/>
      <c r="UE189" s="1517"/>
      <c r="UF189" s="1517"/>
      <c r="UG189" s="1517"/>
      <c r="UH189" s="1517"/>
      <c r="UI189" s="1517"/>
      <c r="UJ189" s="1517"/>
      <c r="UK189" s="1517"/>
      <c r="UL189" s="1517"/>
      <c r="UM189" s="1517"/>
      <c r="UN189" s="1517"/>
      <c r="UO189" s="1517"/>
      <c r="UP189" s="1517"/>
      <c r="UQ189" s="1517"/>
      <c r="UR189" s="1517"/>
      <c r="US189" s="1517"/>
      <c r="UT189" s="1517"/>
      <c r="UU189" s="1517"/>
      <c r="UV189" s="1517"/>
      <c r="UW189" s="1517"/>
      <c r="UX189" s="1517"/>
      <c r="UY189" s="1517"/>
      <c r="UZ189" s="1517"/>
      <c r="VA189" s="1517"/>
      <c r="VB189" s="1517"/>
      <c r="VC189" s="1517"/>
      <c r="VD189" s="1517"/>
      <c r="VE189" s="1517"/>
      <c r="VF189" s="1517"/>
      <c r="VG189" s="1517"/>
      <c r="VH189" s="1517"/>
      <c r="VI189" s="1517"/>
      <c r="VJ189" s="1517"/>
      <c r="VK189" s="1517"/>
      <c r="VL189" s="1517"/>
      <c r="VM189" s="1517"/>
      <c r="VN189" s="1517"/>
      <c r="VO189" s="1517"/>
      <c r="VP189" s="1517"/>
      <c r="VQ189" s="1517"/>
      <c r="VR189" s="1517"/>
      <c r="VS189" s="1517"/>
      <c r="VT189" s="1517"/>
      <c r="VU189" s="1517"/>
      <c r="VV189" s="1517"/>
      <c r="VW189" s="1517"/>
      <c r="VX189" s="1517"/>
      <c r="VY189" s="1517"/>
      <c r="VZ189" s="1517"/>
      <c r="WA189" s="1517"/>
      <c r="WB189" s="1517"/>
      <c r="WC189" s="1517"/>
      <c r="WD189" s="1517"/>
      <c r="WE189" s="1517"/>
      <c r="WF189" s="1517"/>
      <c r="WG189" s="1517"/>
      <c r="WH189" s="1517"/>
      <c r="WI189" s="1517"/>
      <c r="WJ189" s="1517"/>
      <c r="WK189" s="1517"/>
      <c r="WL189" s="1517"/>
      <c r="WM189" s="1517"/>
      <c r="WN189" s="1517"/>
      <c r="WO189" s="1517"/>
      <c r="WP189" s="1517"/>
      <c r="WQ189" s="1517"/>
      <c r="WR189" s="1517"/>
      <c r="WS189" s="1517"/>
      <c r="WT189" s="1517"/>
      <c r="WU189" s="1517"/>
      <c r="WV189" s="1517"/>
      <c r="WW189" s="1517"/>
      <c r="WX189" s="1517"/>
      <c r="WY189" s="1517"/>
      <c r="WZ189" s="1517"/>
      <c r="XA189" s="1517"/>
      <c r="XB189" s="1517"/>
      <c r="XC189" s="1517"/>
      <c r="XD189" s="1517"/>
      <c r="XE189" s="1517"/>
      <c r="XF189" s="1517"/>
      <c r="XG189" s="1517"/>
      <c r="XH189" s="1517"/>
      <c r="XI189" s="1517"/>
      <c r="XJ189" s="1517"/>
      <c r="XK189" s="1517"/>
      <c r="XL189" s="1517"/>
      <c r="XM189" s="1517"/>
      <c r="XN189" s="1517"/>
      <c r="XO189" s="1517"/>
      <c r="XP189" s="1517"/>
      <c r="XQ189" s="1517"/>
      <c r="XR189" s="1517"/>
      <c r="XS189" s="1517"/>
      <c r="XT189" s="1517"/>
      <c r="XU189" s="1517"/>
      <c r="XV189" s="1517"/>
      <c r="XW189" s="1517"/>
      <c r="XX189" s="1517"/>
      <c r="XY189" s="1517"/>
      <c r="XZ189" s="1517"/>
      <c r="YA189" s="1517"/>
      <c r="YB189" s="1517"/>
      <c r="YC189" s="1517"/>
      <c r="YD189" s="1517"/>
      <c r="YE189" s="1517"/>
      <c r="YF189" s="1517"/>
      <c r="YG189" s="1517"/>
      <c r="YH189" s="1517"/>
      <c r="YI189" s="1517"/>
      <c r="YJ189" s="1517"/>
      <c r="YK189" s="1517"/>
      <c r="YL189" s="1517"/>
      <c r="YM189" s="1517"/>
      <c r="YN189" s="1517"/>
      <c r="YO189" s="1517"/>
      <c r="YP189" s="1517"/>
      <c r="YQ189" s="1517"/>
      <c r="YR189" s="1517"/>
      <c r="YS189" s="1517"/>
      <c r="YT189" s="1517"/>
      <c r="YU189" s="1517"/>
      <c r="YV189" s="1517"/>
      <c r="YW189" s="1517"/>
      <c r="YX189" s="1517"/>
      <c r="YY189" s="1517"/>
      <c r="YZ189" s="1517"/>
      <c r="ZA189" s="1517"/>
      <c r="ZB189" s="1517"/>
      <c r="ZC189" s="1517"/>
      <c r="ZD189" s="1517"/>
      <c r="ZE189" s="1517"/>
      <c r="ZF189" s="1517"/>
      <c r="ZG189" s="1517"/>
      <c r="ZH189" s="1517"/>
      <c r="ZI189" s="1517"/>
      <c r="ZJ189" s="1517"/>
      <c r="ZK189" s="1517"/>
      <c r="ZL189" s="1517"/>
      <c r="ZM189" s="1517"/>
      <c r="ZN189" s="1517"/>
      <c r="ZO189" s="1517"/>
      <c r="ZP189" s="1517"/>
      <c r="ZQ189" s="1517"/>
      <c r="ZR189" s="1517"/>
      <c r="ZS189" s="1517"/>
      <c r="ZT189" s="1517"/>
      <c r="ZU189" s="1517"/>
      <c r="ZV189" s="1517"/>
      <c r="ZW189" s="1517"/>
      <c r="ZX189" s="1517"/>
      <c r="ZY189" s="1517"/>
      <c r="ZZ189" s="1517"/>
      <c r="AAA189" s="1517"/>
      <c r="AAB189" s="1517"/>
      <c r="AAC189" s="1517"/>
      <c r="AAD189" s="1517"/>
      <c r="AAE189" s="1517"/>
      <c r="AAF189" s="1517"/>
      <c r="AAG189" s="1517"/>
      <c r="AAH189" s="1517"/>
      <c r="AAI189" s="1517"/>
      <c r="AAJ189" s="1517"/>
      <c r="AAK189" s="1517"/>
      <c r="AAL189" s="1517"/>
      <c r="AAM189" s="1517"/>
      <c r="AAN189" s="1517"/>
      <c r="AAO189" s="1517"/>
      <c r="AAP189" s="1517"/>
      <c r="AAQ189" s="1517"/>
      <c r="AAR189" s="1517"/>
      <c r="AAS189" s="1517"/>
      <c r="AAT189" s="1517"/>
      <c r="AAU189" s="1517"/>
      <c r="AAV189" s="1517"/>
      <c r="AAW189" s="1517"/>
      <c r="AAX189" s="1517"/>
      <c r="AAY189" s="1517"/>
      <c r="AAZ189" s="1517"/>
      <c r="ABA189" s="1517"/>
      <c r="ABB189" s="1517"/>
      <c r="ABC189" s="1517"/>
      <c r="ABD189" s="1517"/>
      <c r="ABE189" s="1517"/>
      <c r="ABF189" s="1517"/>
      <c r="ABG189" s="1517"/>
      <c r="ABH189" s="1517"/>
      <c r="ABI189" s="1517"/>
      <c r="ABJ189" s="1517"/>
      <c r="ABK189" s="1517"/>
      <c r="ABL189" s="1517"/>
      <c r="ABM189" s="1517"/>
      <c r="ABN189" s="1517"/>
      <c r="ABO189" s="1517"/>
      <c r="ABP189" s="1517"/>
      <c r="ABQ189" s="1517"/>
      <c r="ABR189" s="1517"/>
      <c r="ABS189" s="1517"/>
      <c r="ABT189" s="1517"/>
      <c r="ABU189" s="1517"/>
      <c r="ABV189" s="1517"/>
      <c r="ABW189" s="1517"/>
      <c r="ABX189" s="1517"/>
      <c r="ABY189" s="1517"/>
      <c r="ABZ189" s="1517"/>
      <c r="ACA189" s="1517"/>
      <c r="ACB189" s="1517"/>
      <c r="ACC189" s="1517"/>
      <c r="ACD189" s="1517"/>
      <c r="ACE189" s="1517"/>
      <c r="ACF189" s="1517"/>
      <c r="ACG189" s="1517"/>
      <c r="ACH189" s="1517"/>
      <c r="ACI189" s="1517"/>
      <c r="ACJ189" s="1517"/>
      <c r="ACK189" s="1517"/>
      <c r="ACL189" s="1517"/>
      <c r="ACM189" s="1517"/>
      <c r="ACN189" s="1517"/>
      <c r="ACO189" s="1517"/>
      <c r="ACP189" s="1517"/>
      <c r="ACQ189" s="1517"/>
      <c r="ACR189" s="1517"/>
      <c r="ACS189" s="1517"/>
      <c r="ACT189" s="1517"/>
      <c r="ACU189" s="1517"/>
      <c r="ACV189" s="1517"/>
      <c r="ACW189" s="1517"/>
      <c r="ACX189" s="1517"/>
      <c r="ACY189" s="1517"/>
      <c r="ACZ189" s="1517"/>
      <c r="ADA189" s="1517"/>
      <c r="ADB189" s="1517"/>
      <c r="ADC189" s="1517"/>
      <c r="ADD189" s="1517"/>
      <c r="ADE189" s="1517"/>
      <c r="ADF189" s="1517"/>
      <c r="ADG189" s="1517"/>
      <c r="ADH189" s="1517"/>
      <c r="ADI189" s="1517"/>
      <c r="ADJ189" s="1517"/>
      <c r="ADK189" s="1517"/>
      <c r="ADL189" s="1517"/>
      <c r="ADM189" s="1517"/>
      <c r="ADN189" s="1517"/>
      <c r="ADO189" s="1517"/>
      <c r="ADP189" s="1517"/>
      <c r="ADQ189" s="1517"/>
      <c r="ADR189" s="1517"/>
      <c r="ADS189" s="1517"/>
      <c r="ADT189" s="1517"/>
      <c r="ADU189" s="1517"/>
      <c r="ADV189" s="1517"/>
      <c r="ADW189" s="1517"/>
      <c r="ADX189" s="1517"/>
      <c r="ADY189" s="1517"/>
      <c r="ADZ189" s="1517"/>
      <c r="AEA189" s="1517"/>
      <c r="AEB189" s="1517"/>
      <c r="AEC189" s="1517"/>
      <c r="AED189" s="1517"/>
      <c r="AEE189" s="1517"/>
      <c r="AEF189" s="1517"/>
      <c r="AEG189" s="1517"/>
      <c r="AEH189" s="1517"/>
      <c r="AEI189" s="1517"/>
      <c r="AEJ189" s="1517"/>
      <c r="AEK189" s="1517"/>
      <c r="AEL189" s="1517"/>
      <c r="AEM189" s="1517"/>
      <c r="AEN189" s="1517"/>
      <c r="AEO189" s="1517"/>
      <c r="AEP189" s="1517"/>
      <c r="AEQ189" s="1517"/>
      <c r="AER189" s="1517"/>
      <c r="AES189" s="1517"/>
      <c r="AET189" s="1517"/>
      <c r="AEU189" s="1517"/>
      <c r="AEV189" s="1517"/>
      <c r="AEW189" s="1517"/>
      <c r="AEX189" s="1517"/>
      <c r="AEY189" s="1517"/>
      <c r="AEZ189" s="1517"/>
      <c r="AFA189" s="1517"/>
      <c r="AFB189" s="1517"/>
      <c r="AFC189" s="1517"/>
      <c r="AFD189" s="1517"/>
      <c r="AFE189" s="1517"/>
      <c r="AFF189" s="1517"/>
      <c r="AFG189" s="1517"/>
      <c r="AFH189" s="1517"/>
      <c r="AFI189" s="1517"/>
      <c r="AFJ189" s="1517"/>
      <c r="AFK189" s="1517"/>
      <c r="AFL189" s="1517"/>
      <c r="AFM189" s="1517"/>
      <c r="AFN189" s="1517"/>
      <c r="AFO189" s="1517"/>
      <c r="AFP189" s="1517"/>
      <c r="AFQ189" s="1517"/>
      <c r="AFR189" s="1517"/>
      <c r="AFS189" s="1517"/>
      <c r="AFT189" s="1517"/>
      <c r="AFU189" s="1517"/>
      <c r="AFV189" s="1517"/>
      <c r="AFW189" s="1517"/>
      <c r="AFX189" s="1517"/>
      <c r="AFY189" s="1517"/>
      <c r="AFZ189" s="1517"/>
      <c r="AGA189" s="1517"/>
      <c r="AGB189" s="1517"/>
      <c r="AGC189" s="1517"/>
      <c r="AGD189" s="1517"/>
      <c r="AGE189" s="1517"/>
      <c r="AGF189" s="1517"/>
      <c r="AGG189" s="1517"/>
      <c r="AGH189" s="1517"/>
      <c r="AGI189" s="1517"/>
      <c r="AGJ189" s="1517"/>
      <c r="AGK189" s="1517"/>
      <c r="AGL189" s="1517"/>
      <c r="AGM189" s="1517"/>
      <c r="AGN189" s="1517"/>
      <c r="AGO189" s="1517"/>
      <c r="AGP189" s="1517"/>
      <c r="AGQ189" s="1517"/>
      <c r="AGR189" s="1517"/>
      <c r="AGS189" s="1517"/>
      <c r="AGT189" s="1517"/>
      <c r="AGU189" s="1517"/>
      <c r="AGV189" s="1517"/>
      <c r="AGW189" s="1517"/>
      <c r="AGX189" s="1517"/>
      <c r="AGY189" s="1517"/>
      <c r="AGZ189" s="1517"/>
      <c r="AHA189" s="1517"/>
      <c r="AHB189" s="1517"/>
      <c r="AHC189" s="1517"/>
      <c r="AHD189" s="1517"/>
      <c r="AHE189" s="1517"/>
      <c r="AHF189" s="1517"/>
      <c r="AHG189" s="1517"/>
      <c r="AHH189" s="1517"/>
      <c r="AHI189" s="1517"/>
      <c r="AHJ189" s="1517"/>
      <c r="AHK189" s="1517"/>
      <c r="AHL189" s="1517"/>
      <c r="AHM189" s="1517"/>
      <c r="AHN189" s="1517"/>
      <c r="AHO189" s="1517"/>
      <c r="AHP189" s="1517"/>
      <c r="AHQ189" s="1517"/>
      <c r="AHR189" s="1517"/>
      <c r="AHS189" s="1517"/>
      <c r="AHT189" s="1517"/>
      <c r="AHU189" s="1517"/>
      <c r="AHV189" s="1517"/>
      <c r="AHW189" s="1517"/>
      <c r="AHX189" s="1517"/>
      <c r="AHY189" s="1517"/>
      <c r="AHZ189" s="1517"/>
      <c r="AIA189" s="1517"/>
      <c r="AIB189" s="1517"/>
      <c r="AIC189" s="1517"/>
      <c r="AID189" s="1517"/>
      <c r="AIE189" s="1517"/>
      <c r="AIF189" s="1517"/>
      <c r="AIG189" s="1517"/>
      <c r="AIH189" s="1517"/>
      <c r="AII189" s="1517"/>
      <c r="AIJ189" s="1517"/>
      <c r="AIK189" s="1517"/>
      <c r="AIL189" s="1517"/>
      <c r="AIM189" s="1517"/>
      <c r="AIN189" s="1517"/>
      <c r="AIO189" s="1517"/>
      <c r="AIP189" s="1517"/>
      <c r="AIQ189" s="1517"/>
      <c r="AIR189" s="1517"/>
      <c r="AIS189" s="1517"/>
      <c r="AIT189" s="1517"/>
      <c r="AIU189" s="1517"/>
      <c r="AIV189" s="1517"/>
      <c r="AIW189" s="1517"/>
      <c r="AIX189" s="1517"/>
      <c r="AIY189" s="1517"/>
      <c r="AIZ189" s="1517"/>
      <c r="AJA189" s="1517"/>
      <c r="AJB189" s="1517"/>
      <c r="AJC189" s="1517"/>
      <c r="AJD189" s="1517"/>
      <c r="AJE189" s="1517"/>
      <c r="AJF189" s="1517"/>
      <c r="AJG189" s="1517"/>
      <c r="AJH189" s="1517"/>
      <c r="AJI189" s="1517"/>
      <c r="AJJ189" s="1517"/>
      <c r="AJK189" s="1517"/>
      <c r="AJL189" s="1517"/>
      <c r="AJM189" s="1517"/>
      <c r="AJN189" s="1517"/>
      <c r="AJO189" s="1517"/>
      <c r="AJP189" s="1517"/>
      <c r="AJQ189" s="1517"/>
      <c r="AJR189" s="1517"/>
      <c r="AJS189" s="1517"/>
      <c r="AJT189" s="1517"/>
      <c r="AJU189" s="1517"/>
      <c r="AJV189" s="1517"/>
      <c r="AJW189" s="1517"/>
      <c r="AJX189" s="1517"/>
      <c r="AJY189" s="1517"/>
      <c r="AJZ189" s="1517"/>
      <c r="AKA189" s="1517"/>
      <c r="AKB189" s="1517"/>
      <c r="AKC189" s="1517"/>
      <c r="AKD189" s="1517"/>
      <c r="AKE189" s="1517"/>
      <c r="AKF189" s="1517"/>
      <c r="AKG189" s="1517"/>
      <c r="AKH189" s="1517"/>
      <c r="AKI189" s="1517"/>
      <c r="AKJ189" s="1517"/>
      <c r="AKK189" s="1517"/>
      <c r="AKL189" s="1517"/>
      <c r="AKM189" s="1517"/>
      <c r="AKN189" s="1517"/>
      <c r="AKO189" s="1517"/>
      <c r="AKP189" s="1517"/>
      <c r="AKQ189" s="1517"/>
      <c r="AKR189" s="1517"/>
      <c r="AKS189" s="1517"/>
      <c r="AKT189" s="1517"/>
      <c r="AKU189" s="1517"/>
      <c r="AKV189" s="1517"/>
      <c r="AKW189" s="1517"/>
      <c r="AKX189" s="1517"/>
      <c r="AKY189" s="1517"/>
      <c r="AKZ189" s="1517"/>
      <c r="ALA189" s="1517"/>
      <c r="ALB189" s="1517"/>
      <c r="ALC189" s="1517"/>
      <c r="ALD189" s="1517"/>
      <c r="ALE189" s="1517"/>
      <c r="ALF189" s="1517"/>
      <c r="ALG189" s="1517"/>
      <c r="ALH189" s="1517"/>
      <c r="ALI189" s="1517"/>
      <c r="ALJ189" s="1517"/>
      <c r="ALK189" s="1517"/>
      <c r="ALL189" s="1517"/>
      <c r="ALM189" s="1517"/>
      <c r="ALN189" s="1517"/>
      <c r="ALO189" s="1517"/>
      <c r="ALP189" s="1517"/>
      <c r="ALQ189" s="1517"/>
      <c r="ALR189" s="1517"/>
      <c r="ALS189" s="1517"/>
      <c r="ALT189" s="1517"/>
      <c r="ALU189" s="1517"/>
      <c r="ALV189" s="1517"/>
      <c r="ALW189" s="1517"/>
      <c r="ALX189" s="1517"/>
      <c r="ALY189" s="1517"/>
      <c r="ALZ189" s="1517"/>
      <c r="AMA189" s="1517"/>
      <c r="AMB189" s="1517"/>
      <c r="AMC189" s="1517"/>
      <c r="AMD189" s="1517"/>
      <c r="AME189" s="1517"/>
      <c r="AMF189" s="1517"/>
      <c r="AMG189" s="1517"/>
      <c r="AMH189" s="1517"/>
      <c r="AMI189" s="1517"/>
      <c r="AMJ189" s="1517"/>
      <c r="AMK189" s="1517"/>
      <c r="AML189" s="1517"/>
      <c r="AMM189" s="1517"/>
      <c r="AMN189" s="1517"/>
      <c r="AMO189" s="1517"/>
      <c r="AMP189" s="1517"/>
      <c r="AMQ189" s="1517"/>
      <c r="AMR189" s="1517"/>
      <c r="AMS189" s="1517"/>
      <c r="AMT189" s="1517"/>
      <c r="AMU189" s="1517"/>
      <c r="AMV189" s="1517"/>
      <c r="AMW189" s="1517"/>
      <c r="AMX189" s="1517"/>
      <c r="AMY189" s="1517"/>
      <c r="AMZ189" s="1517"/>
      <c r="ANA189" s="1517"/>
      <c r="ANB189" s="1517"/>
      <c r="ANC189" s="1517"/>
      <c r="AND189" s="1517"/>
      <c r="ANE189" s="1517"/>
      <c r="ANF189" s="1517"/>
      <c r="ANG189" s="1517"/>
      <c r="ANH189" s="1517"/>
      <c r="ANI189" s="1517"/>
      <c r="ANJ189" s="1517"/>
      <c r="ANK189" s="1517"/>
      <c r="ANL189" s="1517"/>
      <c r="ANM189" s="1517"/>
      <c r="ANN189" s="1517"/>
      <c r="ANO189" s="1517"/>
      <c r="ANP189" s="1517"/>
      <c r="ANQ189" s="1517"/>
      <c r="ANR189" s="1517"/>
      <c r="ANS189" s="1517"/>
      <c r="ANT189" s="1517"/>
      <c r="ANU189" s="1517"/>
      <c r="ANV189" s="1517"/>
      <c r="ANW189" s="1517"/>
      <c r="ANX189" s="1517"/>
      <c r="ANY189" s="1517"/>
      <c r="ANZ189" s="1517"/>
      <c r="AOA189" s="1517"/>
      <c r="AOB189" s="1517"/>
      <c r="AOC189" s="1517"/>
      <c r="AOD189" s="1517"/>
      <c r="AOE189" s="1517"/>
      <c r="AOF189" s="1517"/>
      <c r="AOG189" s="1517"/>
      <c r="AOH189" s="1517"/>
      <c r="AOI189" s="1517"/>
      <c r="AOJ189" s="1517"/>
      <c r="AOK189" s="1517"/>
      <c r="AOL189" s="1517"/>
      <c r="AOM189" s="1517"/>
      <c r="AON189" s="1517"/>
      <c r="AOO189" s="1517"/>
      <c r="AOP189" s="1517"/>
      <c r="AOQ189" s="1517"/>
      <c r="AOR189" s="1517"/>
      <c r="AOS189" s="1517"/>
      <c r="AOT189" s="1517"/>
      <c r="AOU189" s="1517"/>
      <c r="AOV189" s="1517"/>
      <c r="AOW189" s="1517"/>
      <c r="AOX189" s="1517"/>
      <c r="AOY189" s="1517"/>
      <c r="AOZ189" s="1517"/>
      <c r="APA189" s="1517"/>
      <c r="APB189" s="1517"/>
      <c r="APC189" s="1517"/>
      <c r="APD189" s="1517"/>
      <c r="APE189" s="1517"/>
      <c r="APF189" s="1517"/>
      <c r="APG189" s="1517"/>
      <c r="APH189" s="1517"/>
      <c r="API189" s="1517"/>
      <c r="APJ189" s="1517"/>
      <c r="APK189" s="1517"/>
      <c r="APL189" s="1517"/>
      <c r="APM189" s="1517"/>
      <c r="APN189" s="1517"/>
      <c r="APO189" s="1517"/>
      <c r="APP189" s="1517"/>
      <c r="APQ189" s="1517"/>
      <c r="APR189" s="1517"/>
      <c r="APS189" s="1517"/>
      <c r="APT189" s="1517"/>
      <c r="APU189" s="1517"/>
      <c r="APV189" s="1517"/>
      <c r="APW189" s="1517"/>
      <c r="APX189" s="1517"/>
      <c r="APY189" s="1517"/>
      <c r="APZ189" s="1517"/>
      <c r="AQA189" s="1517"/>
      <c r="AQB189" s="1517"/>
      <c r="AQC189" s="1517"/>
      <c r="AQD189" s="1517"/>
      <c r="AQE189" s="1517"/>
      <c r="AQF189" s="1517"/>
      <c r="AQG189" s="1517"/>
      <c r="AQH189" s="1517"/>
      <c r="AQI189" s="1517"/>
      <c r="AQJ189" s="1517"/>
      <c r="AQK189" s="1517"/>
      <c r="AQL189" s="1517"/>
      <c r="AQM189" s="1517"/>
      <c r="AQN189" s="1517"/>
      <c r="AQO189" s="1517"/>
      <c r="AQP189" s="1517"/>
      <c r="AQQ189" s="1517"/>
      <c r="AQR189" s="1517"/>
      <c r="AQS189" s="1517"/>
      <c r="AQT189" s="1517"/>
      <c r="AQU189" s="1517"/>
      <c r="AQV189" s="1517"/>
      <c r="AQW189" s="1517"/>
      <c r="AQX189" s="1517"/>
      <c r="AQY189" s="1517"/>
      <c r="AQZ189" s="1517"/>
      <c r="ARA189" s="1517"/>
      <c r="ARB189" s="1517"/>
      <c r="ARC189" s="1517"/>
      <c r="ARD189" s="1517"/>
      <c r="ARE189" s="1517"/>
      <c r="ARF189" s="1517"/>
      <c r="ARG189" s="1517"/>
      <c r="ARH189" s="1517"/>
      <c r="ARI189" s="1517"/>
      <c r="ARJ189" s="1517"/>
      <c r="ARK189" s="1517"/>
      <c r="ARL189" s="1517"/>
      <c r="ARM189" s="1517"/>
      <c r="ARN189" s="1517"/>
      <c r="ARO189" s="1517"/>
      <c r="ARP189" s="1517"/>
      <c r="ARQ189" s="1517"/>
      <c r="ARR189" s="1517"/>
      <c r="ARS189" s="1517"/>
      <c r="ART189" s="1517"/>
      <c r="ARU189" s="1517"/>
      <c r="ARV189" s="1517"/>
      <c r="ARW189" s="1517"/>
      <c r="ARX189" s="1517"/>
      <c r="ARY189" s="1517"/>
      <c r="ARZ189" s="1517"/>
      <c r="ASA189" s="1517"/>
      <c r="ASB189" s="1517"/>
      <c r="ASC189" s="1517"/>
      <c r="ASD189" s="1517"/>
      <c r="ASE189" s="1517"/>
      <c r="ASF189" s="1517"/>
      <c r="ASG189" s="1517"/>
      <c r="ASH189" s="1517"/>
      <c r="ASI189" s="1517"/>
      <c r="ASJ189" s="1517"/>
      <c r="ASK189" s="1517"/>
      <c r="ASL189" s="1517"/>
      <c r="ASM189" s="1517"/>
      <c r="ASN189" s="1517"/>
      <c r="ASO189" s="1517"/>
      <c r="ASP189" s="1517"/>
      <c r="ASQ189" s="1517"/>
      <c r="ASR189" s="1517"/>
      <c r="ASS189" s="1517"/>
      <c r="AST189" s="1517"/>
      <c r="ASU189" s="1517"/>
      <c r="ASV189" s="1517"/>
      <c r="ASW189" s="1517"/>
      <c r="ASX189" s="1517"/>
      <c r="ASY189" s="1517"/>
      <c r="ASZ189" s="1517"/>
      <c r="ATA189" s="1517"/>
      <c r="ATB189" s="1517"/>
      <c r="ATC189" s="1517"/>
      <c r="ATD189" s="1517"/>
      <c r="ATE189" s="1517"/>
      <c r="ATF189" s="1517"/>
      <c r="ATG189" s="1517"/>
      <c r="ATH189" s="1517"/>
      <c r="ATI189" s="1517"/>
      <c r="ATJ189" s="1517"/>
      <c r="ATK189" s="1517"/>
      <c r="ATL189" s="1517"/>
      <c r="ATM189" s="1517"/>
      <c r="ATN189" s="1517"/>
      <c r="ATO189" s="1517"/>
      <c r="ATP189" s="1517"/>
      <c r="ATQ189" s="1517"/>
      <c r="ATR189" s="1517"/>
      <c r="ATS189" s="1517"/>
      <c r="ATT189" s="1517"/>
      <c r="ATU189" s="1517"/>
      <c r="ATV189" s="1517"/>
      <c r="ATW189" s="1517"/>
      <c r="ATX189" s="1517"/>
      <c r="ATY189" s="1517"/>
      <c r="ATZ189" s="1517"/>
      <c r="AUA189" s="1517"/>
      <c r="AUB189" s="1517"/>
      <c r="AUC189" s="1517"/>
      <c r="AUD189" s="1517"/>
      <c r="AUE189" s="1517"/>
      <c r="AUF189" s="1517"/>
      <c r="AUG189" s="1517"/>
      <c r="AUH189" s="1517"/>
      <c r="AUI189" s="1517"/>
      <c r="AUJ189" s="1517"/>
      <c r="AUK189" s="1517"/>
      <c r="AUL189" s="1517"/>
      <c r="AUM189" s="1517"/>
      <c r="AUN189" s="1517"/>
      <c r="AUO189" s="1517"/>
      <c r="AUP189" s="1517"/>
      <c r="AUQ189" s="1517"/>
      <c r="AUR189" s="1517"/>
      <c r="AUS189" s="1517"/>
      <c r="AUT189" s="1517"/>
      <c r="AUU189" s="1517"/>
      <c r="AUV189" s="1517"/>
      <c r="AUW189" s="1517"/>
      <c r="AUX189" s="1517"/>
      <c r="AUY189" s="1517"/>
      <c r="AUZ189" s="1517"/>
      <c r="AVA189" s="1517"/>
      <c r="AVB189" s="1517"/>
      <c r="AVC189" s="1517"/>
      <c r="AVD189" s="1517"/>
      <c r="AVE189" s="891"/>
      <c r="AVF189" s="891"/>
      <c r="AVG189" s="891"/>
      <c r="AVH189" s="891"/>
      <c r="AVI189" s="891"/>
      <c r="AVJ189" s="891"/>
      <c r="AVK189" s="891"/>
      <c r="AVL189" s="891"/>
      <c r="AVM189" s="891"/>
      <c r="AVN189" s="891"/>
      <c r="AVO189" s="891"/>
      <c r="AVP189" s="891"/>
      <c r="AVQ189" s="891"/>
      <c r="AVR189" s="891"/>
      <c r="AVS189" s="891"/>
      <c r="AVT189" s="891"/>
      <c r="AVU189" s="891"/>
      <c r="AVV189" s="891"/>
      <c r="AVW189" s="891"/>
      <c r="AVX189" s="891"/>
      <c r="AVY189" s="891"/>
      <c r="AVZ189" s="891"/>
      <c r="AWA189" s="891"/>
      <c r="AWB189" s="891"/>
      <c r="AWC189" s="891"/>
      <c r="AWD189" s="891"/>
      <c r="AWE189" s="891"/>
      <c r="AWF189" s="891"/>
      <c r="AWG189" s="891"/>
      <c r="AWH189" s="891"/>
      <c r="AWI189" s="891"/>
      <c r="AWJ189" s="891"/>
      <c r="AWK189" s="891"/>
      <c r="AWL189" s="891"/>
      <c r="AWM189" s="891"/>
      <c r="AWN189" s="891"/>
      <c r="AWO189" s="891"/>
      <c r="AWP189" s="891"/>
      <c r="AWQ189" s="891"/>
      <c r="AWR189" s="891"/>
      <c r="AWS189" s="891"/>
      <c r="AWT189" s="891"/>
      <c r="AWU189" s="891"/>
      <c r="AWV189" s="891"/>
      <c r="AWW189" s="891"/>
      <c r="AWX189" s="891"/>
      <c r="AWY189" s="891"/>
      <c r="AWZ189" s="891"/>
      <c r="AXA189" s="892"/>
      <c r="AXB189" s="892"/>
      <c r="AXC189" s="892"/>
      <c r="AXD189" s="892"/>
      <c r="AXE189" s="892"/>
      <c r="AXF189" s="892"/>
      <c r="AXG189" s="892"/>
      <c r="AXH189" s="892"/>
      <c r="AXI189" s="892"/>
      <c r="AXJ189" s="892"/>
      <c r="AXK189" s="892"/>
      <c r="AXL189" s="892"/>
      <c r="AXM189" s="892"/>
      <c r="AXN189" s="892"/>
      <c r="AXO189" s="892"/>
      <c r="AXP189" s="892"/>
      <c r="AXQ189" s="891"/>
      <c r="AXR189" s="891"/>
      <c r="AXS189" s="891"/>
      <c r="AXT189" s="891"/>
      <c r="AXU189" s="891"/>
      <c r="AXV189" s="891"/>
      <c r="AXW189" s="891"/>
      <c r="AXX189" s="891"/>
      <c r="AXY189" s="891"/>
      <c r="AXZ189" s="891"/>
      <c r="AYA189" s="891"/>
      <c r="AYB189" s="891"/>
      <c r="AYC189" s="891"/>
      <c r="AYD189" s="891"/>
      <c r="AYE189" s="891"/>
      <c r="AYF189" s="891"/>
      <c r="AYG189" s="891"/>
      <c r="AYH189" s="891"/>
      <c r="AYI189" s="891"/>
      <c r="AYJ189" s="891"/>
      <c r="AYK189" s="891"/>
      <c r="AYL189" s="891"/>
      <c r="AYM189" s="891"/>
      <c r="AYN189" s="891"/>
      <c r="AYO189" s="891"/>
      <c r="AYP189" s="891"/>
      <c r="AYQ189" s="891"/>
      <c r="AYR189" s="891"/>
      <c r="AYS189" s="891"/>
      <c r="AYT189" s="891"/>
      <c r="AYU189" s="1517"/>
      <c r="AYV189" s="1517"/>
      <c r="AYW189" s="1517"/>
      <c r="AYX189" s="1517"/>
      <c r="AYY189" s="1517"/>
      <c r="AYZ189" s="1517"/>
      <c r="AZA189" s="1517"/>
      <c r="AZB189" s="1517"/>
      <c r="AZC189" s="1517"/>
      <c r="AZD189" s="1517"/>
      <c r="AZE189" s="1517"/>
      <c r="AZF189" s="1517"/>
      <c r="AZG189" s="1517"/>
      <c r="AZH189" s="1517"/>
      <c r="AZI189" s="1517"/>
      <c r="AZJ189" s="1517"/>
      <c r="AZK189" s="1517"/>
      <c r="AZL189" s="1517"/>
      <c r="AZM189" s="1517"/>
      <c r="AZN189" s="1517"/>
      <c r="AZO189" s="1517"/>
      <c r="AZP189" s="1517"/>
      <c r="AZQ189" s="1517"/>
      <c r="AZR189" s="1517"/>
      <c r="AZS189" s="1517"/>
      <c r="AZT189" s="1517"/>
      <c r="AZU189" s="1517"/>
      <c r="AZV189" s="1517"/>
      <c r="AZW189" s="1517"/>
      <c r="AZX189" s="1517"/>
      <c r="AZY189" s="1517"/>
      <c r="AZZ189" s="1517"/>
      <c r="BAA189" s="1517"/>
      <c r="BAB189" s="1517"/>
      <c r="BAC189" s="1517"/>
      <c r="BAD189" s="1517"/>
      <c r="BAE189" s="1517"/>
      <c r="BAF189" s="1517"/>
      <c r="BAG189" s="1517"/>
      <c r="BAH189" s="1517"/>
      <c r="BAI189" s="1517"/>
      <c r="BAJ189" s="1517"/>
      <c r="BAK189" s="1517"/>
      <c r="BAL189" s="1517"/>
      <c r="BAM189" s="1517"/>
      <c r="BAN189" s="1517"/>
      <c r="BAO189" s="1517"/>
      <c r="BAP189" s="1517"/>
      <c r="BAQ189" s="1517"/>
      <c r="BAR189" s="1517"/>
      <c r="BAS189" s="1517"/>
      <c r="BAT189" s="1517"/>
      <c r="BAU189" s="1517"/>
      <c r="BAV189" s="1517"/>
      <c r="BAW189" s="1517"/>
      <c r="BAX189" s="1517"/>
      <c r="BAY189" s="1517"/>
      <c r="BAZ189" s="1517"/>
      <c r="BBA189" s="1517"/>
      <c r="BBB189" s="1517"/>
      <c r="BBC189" s="1517"/>
      <c r="BBD189" s="1517"/>
      <c r="BBE189" s="1517"/>
      <c r="BBF189" s="1517"/>
      <c r="BBG189" s="1517"/>
      <c r="BBH189" s="1517"/>
      <c r="BBI189" s="1517"/>
      <c r="BBJ189" s="1517"/>
      <c r="BBK189" s="1517"/>
      <c r="BBL189" s="1517"/>
      <c r="BBM189" s="1517"/>
      <c r="BBN189" s="1517"/>
      <c r="BBO189" s="1517"/>
      <c r="BBP189" s="1517"/>
      <c r="BBQ189" s="1517"/>
      <c r="BBR189" s="1517"/>
      <c r="BBS189" s="1517"/>
      <c r="BBT189" s="1517"/>
      <c r="BBU189" s="1517"/>
      <c r="BBV189" s="1517"/>
      <c r="BBW189" s="1517"/>
      <c r="BBX189" s="1517"/>
      <c r="BBY189" s="1517"/>
      <c r="BBZ189" s="1517"/>
      <c r="BCA189" s="1517"/>
      <c r="BCB189" s="1517"/>
      <c r="BCC189" s="1517"/>
      <c r="BCD189" s="1517"/>
      <c r="BCE189" s="1517"/>
      <c r="BCF189" s="1517"/>
      <c r="BCG189" s="1517"/>
      <c r="BCH189" s="1517"/>
      <c r="BCI189" s="1517"/>
      <c r="BCJ189" s="1517"/>
      <c r="BCK189" s="1517"/>
      <c r="BCL189" s="1517"/>
      <c r="BCM189" s="1517"/>
      <c r="BCN189" s="1517"/>
      <c r="BCO189" s="1517"/>
      <c r="BCP189" s="1517"/>
      <c r="BCQ189" s="1517"/>
      <c r="BCR189" s="1517"/>
      <c r="BCS189" s="1517"/>
      <c r="BCT189" s="1517"/>
      <c r="BCU189" s="1517"/>
      <c r="BCV189" s="1517"/>
      <c r="BCW189" s="1517"/>
      <c r="BCX189" s="1517"/>
      <c r="BCY189" s="1517"/>
      <c r="BCZ189" s="1517"/>
      <c r="BDA189" s="1517"/>
      <c r="BDB189" s="1517"/>
      <c r="BDC189" s="1517"/>
      <c r="BDD189" s="1517"/>
      <c r="BDE189" s="1517"/>
      <c r="BDF189" s="1517"/>
      <c r="BDG189" s="1517"/>
      <c r="BDH189" s="1517"/>
      <c r="BDI189" s="1517"/>
      <c r="BDJ189" s="1517"/>
      <c r="BDK189" s="1517"/>
      <c r="BDL189" s="1517"/>
      <c r="BDM189" s="1517"/>
      <c r="BDN189" s="1517"/>
      <c r="BDO189" s="1517"/>
      <c r="BDP189" s="1517"/>
      <c r="BDQ189" s="1517"/>
      <c r="BDR189" s="1517"/>
      <c r="BDS189" s="1517"/>
      <c r="BDT189" s="1517"/>
      <c r="BDU189" s="1517"/>
      <c r="BDV189" s="1517"/>
      <c r="BDW189" s="1517"/>
      <c r="BDX189" s="1517"/>
      <c r="BDY189" s="1517"/>
      <c r="BDZ189" s="1517"/>
      <c r="BEA189" s="1517"/>
      <c r="BEB189" s="1517"/>
      <c r="BEC189" s="1517"/>
      <c r="BED189" s="1517"/>
      <c r="BEE189" s="1517"/>
      <c r="BEF189" s="1517"/>
      <c r="BEG189" s="1517"/>
      <c r="BEH189" s="1517"/>
      <c r="BEI189" s="1517"/>
      <c r="BEJ189" s="1517"/>
      <c r="BEK189" s="1517"/>
      <c r="BEL189" s="1517"/>
      <c r="BEM189" s="1517"/>
      <c r="BEN189" s="1517"/>
      <c r="BEO189" s="1517"/>
      <c r="BEP189" s="1517"/>
      <c r="BEQ189" s="1517"/>
      <c r="BER189" s="1517"/>
      <c r="BES189" s="1517"/>
      <c r="BET189" s="1517"/>
      <c r="BEU189" s="1517"/>
      <c r="BEV189" s="1517"/>
      <c r="BEW189" s="1517"/>
      <c r="BEX189" s="1517"/>
      <c r="BEY189" s="1517"/>
      <c r="BEZ189" s="1517"/>
      <c r="BFA189" s="1517"/>
      <c r="BFB189" s="1517"/>
      <c r="BFC189" s="1517"/>
      <c r="BFD189" s="1517"/>
      <c r="BFE189" s="1517"/>
      <c r="BFF189" s="1517"/>
      <c r="BFG189" s="1517"/>
      <c r="BFH189" s="1517"/>
      <c r="BFI189" s="1517"/>
      <c r="BFJ189" s="1517"/>
      <c r="BFK189" s="1517"/>
      <c r="BFL189" s="1517"/>
      <c r="BFM189" s="1517"/>
      <c r="BFN189" s="1517"/>
      <c r="BFO189" s="1517"/>
      <c r="BFP189" s="1517"/>
      <c r="BFQ189" s="1517"/>
      <c r="BFR189" s="1517"/>
      <c r="BFS189" s="1517"/>
      <c r="BFT189" s="1517"/>
      <c r="BFU189" s="1517"/>
      <c r="BFV189" s="1517"/>
      <c r="BFW189" s="1517"/>
      <c r="BFX189" s="1517"/>
      <c r="BFY189" s="1517"/>
      <c r="BFZ189" s="1517"/>
      <c r="BGA189" s="1517"/>
      <c r="BGB189" s="1517"/>
      <c r="BGC189" s="1517"/>
      <c r="BGD189" s="1517"/>
      <c r="BGE189" s="1517"/>
      <c r="BGF189" s="1517"/>
      <c r="BGG189" s="1517"/>
      <c r="BGH189" s="1517"/>
      <c r="BGI189" s="1517"/>
      <c r="BGJ189" s="1517"/>
      <c r="BGK189" s="1517"/>
      <c r="BGL189" s="1517"/>
      <c r="BGM189" s="1517"/>
      <c r="BGN189" s="1517"/>
      <c r="BGO189" s="1517"/>
      <c r="BGP189" s="1517"/>
      <c r="BGQ189" s="1517"/>
      <c r="BGR189" s="1517"/>
      <c r="BGS189" s="1517"/>
      <c r="BGT189" s="1517"/>
      <c r="BGU189" s="1517"/>
      <c r="BGV189" s="1517"/>
      <c r="BGW189" s="1517"/>
      <c r="BGX189" s="1517"/>
      <c r="BGY189" s="1517"/>
      <c r="BGZ189" s="1517"/>
      <c r="BHA189" s="1517"/>
      <c r="BHB189" s="1517"/>
      <c r="BHC189" s="1517"/>
      <c r="BHD189" s="1517"/>
      <c r="BHE189" s="1517"/>
      <c r="BHF189" s="1517"/>
      <c r="BHG189" s="1517"/>
      <c r="BHH189" s="1517"/>
      <c r="BHI189" s="1517"/>
      <c r="BHJ189" s="1517"/>
      <c r="BHK189" s="1517"/>
      <c r="BHL189" s="1517"/>
      <c r="BHM189" s="1517"/>
      <c r="BHN189" s="1517"/>
      <c r="BHO189" s="1517"/>
      <c r="BHP189" s="1517"/>
      <c r="BHQ189" s="1517"/>
      <c r="BHR189" s="1517"/>
      <c r="BHS189" s="1517"/>
      <c r="BHT189" s="1517"/>
      <c r="BHU189" s="1517"/>
      <c r="BHV189" s="1517"/>
      <c r="BHW189" s="1517"/>
      <c r="BHX189" s="1517"/>
      <c r="BHY189" s="1517"/>
      <c r="BHZ189" s="1517"/>
      <c r="BIA189" s="1517"/>
      <c r="BIB189" s="1517"/>
      <c r="BIC189" s="1517"/>
      <c r="BID189" s="1517"/>
      <c r="BIE189" s="1517"/>
      <c r="BIF189" s="1517"/>
      <c r="BIG189" s="1517"/>
      <c r="BIH189" s="1517"/>
      <c r="BII189" s="1517"/>
      <c r="BIJ189" s="1517"/>
      <c r="BIK189" s="1517"/>
      <c r="BIL189" s="1517"/>
      <c r="BIM189" s="1517"/>
      <c r="BIN189" s="1517"/>
      <c r="BIO189" s="1517"/>
      <c r="BIP189" s="1517"/>
      <c r="BIQ189" s="1517"/>
      <c r="BIR189" s="1517"/>
      <c r="BIS189" s="1517"/>
      <c r="BIT189" s="1517"/>
      <c r="BIU189" s="1517"/>
      <c r="BIV189" s="1517"/>
      <c r="BIW189" s="1517"/>
      <c r="BIX189" s="1517"/>
      <c r="BIY189" s="1517"/>
      <c r="BIZ189" s="1517"/>
      <c r="BJA189" s="1517"/>
      <c r="BJB189" s="1517"/>
      <c r="BJC189" s="1517"/>
      <c r="BJD189" s="1517"/>
      <c r="BJE189" s="1517"/>
      <c r="BJF189" s="1517"/>
      <c r="BJG189" s="1517"/>
      <c r="BJH189" s="1517"/>
      <c r="BJI189" s="1517"/>
      <c r="BJJ189" s="1517"/>
      <c r="BJK189" s="1517"/>
      <c r="BJL189" s="1517"/>
      <c r="BJM189" s="1517"/>
      <c r="BJN189" s="1517"/>
      <c r="BJO189" s="1517"/>
      <c r="BJP189" s="1517"/>
      <c r="BJQ189" s="1517"/>
      <c r="BJR189" s="1517"/>
      <c r="BJS189" s="1517"/>
      <c r="BJT189" s="1517"/>
      <c r="BJU189" s="1517"/>
      <c r="BJV189" s="1517"/>
      <c r="BJW189" s="1517"/>
      <c r="BJX189" s="1517"/>
      <c r="BJY189" s="1517"/>
      <c r="BJZ189" s="1517"/>
      <c r="BKA189" s="1517"/>
      <c r="BKB189" s="1517"/>
      <c r="BKC189" s="1517"/>
      <c r="BKD189" s="1517"/>
      <c r="BKE189" s="1517"/>
      <c r="BKF189" s="1517"/>
      <c r="BKG189" s="1517"/>
      <c r="BKH189" s="1517"/>
      <c r="BKI189" s="1517"/>
      <c r="BKJ189" s="1517"/>
      <c r="BKK189" s="1517"/>
      <c r="BKL189" s="1517"/>
      <c r="BKM189" s="1517"/>
      <c r="BKN189" s="1517"/>
      <c r="BKO189" s="1517"/>
      <c r="BKP189" s="1517"/>
      <c r="BKQ189" s="1517"/>
      <c r="BKR189" s="1517"/>
      <c r="BKS189" s="1517"/>
      <c r="BKT189" s="1517"/>
      <c r="BKU189" s="1517"/>
      <c r="BKV189" s="1517"/>
      <c r="BKW189" s="1517"/>
      <c r="BKX189" s="1517"/>
      <c r="BKY189" s="1517"/>
      <c r="BKZ189" s="1517"/>
      <c r="BLA189" s="1517"/>
      <c r="BLB189" s="1517"/>
      <c r="BLC189" s="1517"/>
      <c r="BLD189" s="1517"/>
      <c r="BLE189" s="1517"/>
      <c r="BLF189" s="1517"/>
      <c r="BLG189" s="1517"/>
      <c r="BLH189" s="1517"/>
      <c r="BLI189" s="1517"/>
      <c r="BLJ189" s="1517"/>
      <c r="BLK189" s="1517"/>
      <c r="BLL189" s="1517"/>
      <c r="BLM189" s="1517"/>
      <c r="BLN189" s="1517"/>
      <c r="BLO189" s="1517"/>
      <c r="BLP189" s="1517"/>
      <c r="BLQ189" s="1517"/>
      <c r="BLR189" s="1517"/>
      <c r="BLS189" s="1517"/>
      <c r="BLT189" s="1517"/>
      <c r="BLU189" s="1517"/>
      <c r="BLV189" s="1517"/>
      <c r="BLW189" s="1517"/>
      <c r="BLX189" s="1517"/>
      <c r="BLY189" s="1517"/>
      <c r="BLZ189" s="1517"/>
      <c r="BMA189" s="1517"/>
      <c r="BMB189" s="1517"/>
      <c r="BMC189" s="1517"/>
      <c r="BMD189" s="1517"/>
      <c r="BME189" s="1517"/>
      <c r="BMF189" s="1517"/>
      <c r="BMG189" s="1517"/>
      <c r="BMH189" s="1517"/>
      <c r="BMI189" s="1517"/>
      <c r="BMJ189" s="1517"/>
      <c r="BMK189" s="1517"/>
      <c r="BML189" s="1517"/>
      <c r="BMM189" s="1517"/>
      <c r="BMN189" s="1517"/>
      <c r="BMO189" s="1517"/>
      <c r="BMP189" s="1517"/>
      <c r="BMQ189" s="1517"/>
      <c r="BMR189" s="1517"/>
      <c r="BMS189" s="1517"/>
      <c r="BMT189" s="1517"/>
      <c r="BMU189" s="1517"/>
      <c r="BMV189" s="1517"/>
      <c r="BMW189" s="1517"/>
      <c r="BMX189" s="1517"/>
      <c r="BMY189" s="1517"/>
      <c r="BMZ189" s="1517"/>
      <c r="BNA189" s="1517"/>
      <c r="BNB189" s="1517"/>
      <c r="BNC189" s="1517"/>
      <c r="BND189" s="1517"/>
      <c r="BNE189" s="1517"/>
      <c r="BNF189" s="1517"/>
      <c r="BNG189" s="1517"/>
      <c r="BNH189" s="1517"/>
      <c r="BNI189" s="1517"/>
      <c r="BNJ189" s="1517"/>
      <c r="BNK189" s="1517"/>
      <c r="BNL189" s="1517"/>
      <c r="BNM189" s="1517"/>
      <c r="BNN189" s="1517"/>
      <c r="BNO189" s="1517"/>
      <c r="BNP189" s="1517"/>
      <c r="BNQ189" s="1517"/>
      <c r="BNR189" s="1517"/>
      <c r="BNS189" s="1517"/>
      <c r="BNT189" s="1517"/>
      <c r="BNU189" s="1517"/>
      <c r="BNV189" s="1517"/>
      <c r="BNW189" s="1517"/>
      <c r="BNX189" s="1517"/>
      <c r="BNY189" s="1517"/>
      <c r="BNZ189" s="1517"/>
      <c r="BOA189" s="1517"/>
      <c r="BOB189" s="1517"/>
      <c r="BOC189" s="1517"/>
      <c r="BOD189" s="1517"/>
      <c r="BOE189" s="1517"/>
      <c r="BOF189" s="1517"/>
      <c r="BOG189" s="1517"/>
      <c r="BOH189" s="1517"/>
      <c r="BOI189" s="1517"/>
      <c r="BOJ189" s="1517"/>
      <c r="BOK189" s="1517"/>
      <c r="BOL189" s="1517"/>
      <c r="BOM189" s="1517"/>
      <c r="BON189" s="1517"/>
      <c r="BOO189" s="1517"/>
      <c r="BOP189" s="1517"/>
      <c r="BOQ189" s="1517"/>
      <c r="BOR189" s="1517"/>
      <c r="BOS189" s="1517"/>
      <c r="BOT189" s="1517"/>
      <c r="BOU189" s="1517"/>
      <c r="BOV189" s="1517"/>
      <c r="BOW189" s="1517"/>
      <c r="BOX189" s="1517"/>
      <c r="BOY189" s="1517"/>
      <c r="BOZ189" s="1517"/>
      <c r="BPA189" s="1517"/>
      <c r="BPB189" s="1517"/>
      <c r="BPC189" s="1517"/>
      <c r="BPD189" s="1517"/>
      <c r="BPE189" s="1517"/>
      <c r="BPF189" s="1517"/>
      <c r="BPG189" s="1517"/>
      <c r="BPH189" s="1517"/>
      <c r="BPI189" s="1517"/>
      <c r="BPJ189" s="1517"/>
      <c r="BPK189" s="1517"/>
      <c r="BPL189" s="1517"/>
      <c r="BPM189" s="1517"/>
      <c r="BPN189" s="1517"/>
      <c r="BPO189" s="1517"/>
      <c r="BPP189" s="1517"/>
      <c r="BPQ189" s="1517"/>
      <c r="BPR189" s="1517"/>
      <c r="BPS189" s="1517"/>
      <c r="BPT189" s="1517"/>
      <c r="BPU189" s="1517"/>
      <c r="BPV189" s="1517"/>
      <c r="BPW189" s="1517"/>
      <c r="BPX189" s="1517"/>
      <c r="BPY189" s="1517"/>
      <c r="BPZ189" s="1517"/>
      <c r="BQA189" s="1517"/>
      <c r="BQB189" s="1517"/>
      <c r="BQC189" s="1517"/>
      <c r="BQD189" s="1517"/>
      <c r="BQE189" s="1517"/>
      <c r="BQF189" s="1517"/>
      <c r="BQG189" s="1517"/>
      <c r="BQH189" s="1517"/>
      <c r="BQI189" s="1517"/>
      <c r="BQJ189" s="1517"/>
      <c r="BQK189" s="1517"/>
      <c r="BQL189" s="1517"/>
      <c r="BQM189" s="1517"/>
      <c r="BQN189" s="1517"/>
      <c r="BQO189" s="1517"/>
      <c r="BQP189" s="1517"/>
      <c r="BQQ189" s="1517"/>
      <c r="BQR189" s="1517"/>
      <c r="BQS189" s="1517"/>
      <c r="BQT189" s="1517"/>
      <c r="BQU189" s="1517"/>
      <c r="BQV189" s="1517"/>
      <c r="BQW189" s="1517"/>
      <c r="BQX189" s="1517"/>
      <c r="BQY189" s="1517"/>
      <c r="BQZ189" s="1517"/>
      <c r="BRA189" s="1517"/>
      <c r="BRB189" s="1517"/>
      <c r="BRC189" s="1517"/>
      <c r="BRD189" s="1517"/>
      <c r="BRE189" s="1517"/>
      <c r="BRF189" s="1517"/>
      <c r="BRG189" s="1517"/>
      <c r="BRH189" s="1517"/>
      <c r="BRI189" s="1517"/>
      <c r="BRJ189" s="1517"/>
      <c r="BRK189" s="1517"/>
      <c r="BRL189" s="1517"/>
      <c r="BRM189" s="1517"/>
      <c r="BRN189" s="1517"/>
      <c r="BRO189" s="1517"/>
      <c r="BRP189" s="1517"/>
      <c r="BRQ189" s="1517"/>
      <c r="BRR189" s="1517"/>
      <c r="BRS189" s="1517"/>
      <c r="BRT189" s="1517"/>
      <c r="BRU189" s="1517"/>
      <c r="BRV189" s="1517"/>
      <c r="BRW189" s="1517"/>
      <c r="BRX189" s="1517"/>
      <c r="BRY189" s="1517"/>
      <c r="BRZ189" s="1517"/>
      <c r="BSA189" s="1517"/>
      <c r="BSB189" s="1517"/>
      <c r="BSC189" s="1517"/>
      <c r="BSD189" s="1517"/>
      <c r="BSE189" s="1517"/>
      <c r="BSF189" s="1517"/>
      <c r="BSG189" s="1517"/>
      <c r="BSH189" s="1517"/>
      <c r="BSI189" s="1517"/>
      <c r="BSJ189" s="1517"/>
      <c r="BSK189" s="1517"/>
      <c r="BSL189" s="1517"/>
      <c r="BSM189" s="1517"/>
      <c r="BSN189" s="1517"/>
      <c r="BSO189" s="1517"/>
      <c r="BSP189" s="1517"/>
      <c r="BSQ189" s="1517"/>
      <c r="BSR189" s="1517"/>
      <c r="BSS189" s="1517"/>
      <c r="BST189" s="1517"/>
      <c r="BSU189" s="1517"/>
      <c r="BSV189" s="1517"/>
      <c r="BSW189" s="1517"/>
      <c r="BSX189" s="1517"/>
      <c r="BSY189" s="1517"/>
      <c r="BSZ189" s="1517"/>
      <c r="BTA189" s="1517"/>
      <c r="BTB189" s="1517"/>
      <c r="BTC189" s="1517"/>
      <c r="BTD189" s="1517"/>
      <c r="BTE189" s="1517"/>
      <c r="BTF189" s="1517"/>
      <c r="BTG189" s="1517"/>
      <c r="BTH189" s="1517"/>
      <c r="BTI189" s="1517"/>
      <c r="BTJ189" s="1517"/>
      <c r="BTK189" s="1517"/>
      <c r="BTL189" s="1517"/>
      <c r="BTM189" s="1517"/>
      <c r="BTN189" s="1517"/>
      <c r="BTO189" s="1517"/>
      <c r="BTP189" s="1517"/>
      <c r="BTQ189" s="1517"/>
      <c r="BTR189" s="1517"/>
      <c r="BTS189" s="1517"/>
      <c r="BTT189" s="1517"/>
      <c r="BTU189" s="1517"/>
      <c r="BTV189" s="1517"/>
      <c r="BTW189" s="1517"/>
      <c r="BTX189" s="1517"/>
      <c r="BTY189" s="1517"/>
      <c r="BTZ189" s="1517"/>
      <c r="BUA189" s="1517"/>
      <c r="BUB189" s="1517"/>
      <c r="BUC189" s="1517"/>
      <c r="BUD189" s="1517"/>
      <c r="BUE189" s="1517"/>
      <c r="BUF189" s="1517"/>
      <c r="BUG189" s="1517"/>
      <c r="BUH189" s="1517"/>
      <c r="BUI189" s="1517"/>
      <c r="BUJ189" s="1517"/>
      <c r="BUK189" s="1517"/>
      <c r="BUL189" s="1517"/>
      <c r="BUM189" s="1517"/>
      <c r="BUN189" s="1517"/>
      <c r="BUO189" s="1517"/>
      <c r="BUP189" s="1517"/>
      <c r="BUQ189" s="1517"/>
      <c r="BUR189" s="1517"/>
      <c r="BUS189" s="1517"/>
      <c r="BUT189" s="1517"/>
      <c r="BUU189" s="1517"/>
      <c r="BUV189" s="1517"/>
      <c r="BUW189" s="1517"/>
      <c r="BUX189" s="1517"/>
      <c r="BUY189" s="1517"/>
      <c r="BUZ189" s="1517"/>
      <c r="BVA189" s="1517"/>
      <c r="BVB189" s="1517"/>
      <c r="BVC189" s="1517"/>
      <c r="BVD189" s="1517"/>
      <c r="BVE189" s="1517"/>
      <c r="BVF189" s="1517"/>
      <c r="BVG189" s="1517"/>
      <c r="BVH189" s="1517"/>
      <c r="BVI189" s="1517"/>
      <c r="BVJ189" s="1517"/>
      <c r="BVK189" s="1517"/>
      <c r="BVL189" s="1517"/>
      <c r="BVM189" s="1517"/>
      <c r="BVN189" s="1517"/>
      <c r="BVO189" s="1517"/>
      <c r="BVP189" s="1517"/>
      <c r="BVQ189" s="1517"/>
      <c r="BVR189" s="1517"/>
      <c r="BVS189" s="1517"/>
      <c r="BVT189" s="1517"/>
      <c r="BVU189" s="1517"/>
      <c r="BVV189" s="1517"/>
      <c r="BVW189" s="1517"/>
      <c r="BVX189" s="1517"/>
      <c r="BVY189" s="1517"/>
      <c r="BVZ189" s="1517"/>
      <c r="BWA189" s="1517"/>
      <c r="BWB189" s="1517"/>
      <c r="BWC189" s="1517"/>
      <c r="BWD189" s="1517"/>
      <c r="BWE189" s="1517"/>
      <c r="BWF189" s="1517"/>
      <c r="BWG189" s="1517"/>
      <c r="BWH189" s="1517"/>
      <c r="BWI189" s="1517"/>
      <c r="BWJ189" s="1517"/>
      <c r="BWK189" s="1517"/>
      <c r="BWL189" s="1517"/>
      <c r="BWM189" s="1517"/>
      <c r="BWN189" s="1517"/>
      <c r="BWO189" s="1517"/>
      <c r="BWP189" s="1517"/>
      <c r="BWQ189" s="1517"/>
      <c r="BWR189" s="1517"/>
      <c r="BWS189" s="1517"/>
      <c r="BWT189" s="1517"/>
      <c r="BWU189" s="1517"/>
      <c r="BWV189" s="1517"/>
      <c r="BWW189" s="1517"/>
      <c r="BWX189" s="1517"/>
      <c r="BWY189" s="1517"/>
      <c r="BWZ189" s="1517"/>
      <c r="BXA189" s="1517"/>
      <c r="BXB189" s="1517"/>
      <c r="BXC189" s="1517"/>
      <c r="BXD189" s="1517"/>
      <c r="BXE189" s="1517"/>
      <c r="BXF189" s="1517"/>
      <c r="BXG189" s="1517"/>
      <c r="BXH189" s="1517"/>
      <c r="BXI189" s="1517"/>
      <c r="BXJ189" s="1517"/>
      <c r="BXK189" s="1517"/>
      <c r="BXL189" s="1517"/>
      <c r="BXM189" s="1517"/>
      <c r="BXN189" s="1517"/>
      <c r="BXO189" s="1517"/>
      <c r="BXP189" s="1517"/>
      <c r="BXQ189" s="1517"/>
      <c r="BXR189" s="1517"/>
      <c r="BXS189" s="1517"/>
      <c r="BXT189" s="1517"/>
      <c r="BXU189" s="1517"/>
      <c r="BXV189" s="1517"/>
      <c r="BXW189" s="1517"/>
      <c r="BXX189" s="1517"/>
      <c r="BXY189" s="1517"/>
      <c r="BXZ189" s="1517"/>
      <c r="BYA189" s="1517"/>
      <c r="BYB189" s="1517"/>
      <c r="BYC189" s="1517"/>
      <c r="BYD189" s="1517"/>
      <c r="BYE189" s="1517"/>
      <c r="BYF189" s="1517"/>
      <c r="BYG189" s="1517"/>
      <c r="BYH189" s="1517"/>
      <c r="BYI189" s="1517"/>
      <c r="BYJ189" s="1517"/>
      <c r="BYK189" s="1517"/>
      <c r="BYL189" s="1517"/>
      <c r="BYM189" s="1517"/>
      <c r="BYN189" s="1517"/>
      <c r="BYO189" s="1517"/>
      <c r="BYP189" s="1517"/>
      <c r="BYQ189" s="1517"/>
      <c r="BYR189" s="1517"/>
      <c r="BYS189" s="1517"/>
      <c r="BYT189" s="1517"/>
      <c r="BYU189" s="1517"/>
      <c r="BYV189" s="1517"/>
      <c r="BYW189" s="1517"/>
      <c r="BYX189" s="1517"/>
      <c r="BYY189" s="1517"/>
      <c r="BYZ189" s="1517"/>
      <c r="BZA189" s="1517"/>
      <c r="BZB189" s="1517"/>
      <c r="BZC189" s="1517"/>
      <c r="BZD189" s="1517"/>
      <c r="BZE189" s="1517"/>
      <c r="BZF189" s="1517"/>
      <c r="BZG189" s="1517"/>
      <c r="BZH189" s="1517"/>
      <c r="BZI189" s="1517"/>
      <c r="BZJ189" s="1517"/>
      <c r="BZK189" s="1517"/>
      <c r="BZL189" s="1517"/>
      <c r="BZM189" s="1517"/>
      <c r="BZN189" s="1517"/>
      <c r="BZO189" s="1517"/>
      <c r="BZP189" s="1517"/>
      <c r="BZQ189" s="1517"/>
      <c r="BZR189" s="1517"/>
      <c r="BZS189" s="1517"/>
      <c r="BZT189" s="1517"/>
      <c r="BZU189" s="1517"/>
      <c r="BZV189" s="1517"/>
      <c r="BZW189" s="1517"/>
      <c r="BZX189" s="1517"/>
      <c r="BZY189" s="1517"/>
      <c r="BZZ189" s="1517"/>
      <c r="CAA189" s="1517"/>
      <c r="CAB189" s="1517"/>
      <c r="CAC189" s="1517"/>
      <c r="CAD189" s="1517"/>
      <c r="CAE189" s="1517"/>
      <c r="CAF189" s="1517"/>
      <c r="CAG189" s="1517"/>
      <c r="CAH189" s="1517"/>
      <c r="CAI189" s="1517"/>
      <c r="CAJ189" s="1517"/>
      <c r="CAK189" s="1517"/>
      <c r="CAL189" s="1517"/>
      <c r="CAM189" s="1517"/>
      <c r="CAN189" s="1517"/>
      <c r="CAO189" s="1517"/>
      <c r="CAP189" s="1517"/>
      <c r="CAQ189" s="1517"/>
      <c r="CAR189" s="1517"/>
      <c r="CAS189" s="1517"/>
      <c r="CAT189" s="1517"/>
      <c r="CAU189" s="1517"/>
      <c r="CAV189" s="1517"/>
      <c r="CAW189" s="1517"/>
      <c r="CAX189" s="1517"/>
      <c r="CAY189" s="1517"/>
      <c r="CAZ189" s="1517"/>
      <c r="CBA189" s="1517"/>
      <c r="CBB189" s="1517"/>
      <c r="CBC189" s="1517"/>
      <c r="CBD189" s="1517"/>
      <c r="CBE189" s="1517"/>
      <c r="CBF189" s="1517"/>
      <c r="CBG189" s="1517"/>
      <c r="CBH189" s="1517"/>
      <c r="CBI189" s="1517"/>
      <c r="CBJ189" s="1517"/>
      <c r="CBK189" s="1517"/>
      <c r="CBL189" s="1517"/>
      <c r="CBM189" s="1517"/>
      <c r="CBN189" s="1517"/>
      <c r="CBO189" s="1517"/>
      <c r="CBP189" s="1517"/>
      <c r="CBQ189" s="1517"/>
      <c r="CBR189" s="1517"/>
      <c r="CBS189" s="1517"/>
      <c r="CBT189" s="1517"/>
      <c r="CBU189" s="1517"/>
      <c r="CBV189" s="1517"/>
      <c r="CBW189" s="1517"/>
      <c r="CBX189" s="1517"/>
      <c r="CBY189" s="1517"/>
      <c r="CBZ189" s="1517"/>
      <c r="CCA189" s="1517"/>
      <c r="CCB189" s="1517"/>
      <c r="CCC189" s="1517"/>
      <c r="CCD189" s="1517"/>
      <c r="CCE189" s="1517"/>
      <c r="CCF189" s="1517"/>
      <c r="CCG189" s="1517"/>
      <c r="CCH189" s="1517"/>
      <c r="CCI189" s="1517"/>
      <c r="CCJ189" s="1517"/>
      <c r="CCK189" s="1517"/>
      <c r="CCL189" s="1517"/>
      <c r="CCM189" s="1517"/>
      <c r="CCN189" s="1517"/>
      <c r="CCO189" s="1517"/>
      <c r="CCP189" s="1517"/>
      <c r="CCQ189" s="1517"/>
      <c r="CCR189" s="1517"/>
      <c r="CCS189" s="1517"/>
      <c r="CCT189" s="1517"/>
      <c r="CCU189" s="1517"/>
      <c r="CCV189" s="1517"/>
      <c r="CCW189" s="1517"/>
      <c r="CCX189" s="1517"/>
      <c r="CCY189" s="1517"/>
      <c r="CCZ189" s="1517"/>
      <c r="CDA189" s="1517"/>
      <c r="CDB189" s="1517"/>
      <c r="CDC189" s="1517"/>
      <c r="CDD189" s="1517"/>
      <c r="CDE189" s="1517"/>
      <c r="CDF189" s="1517"/>
      <c r="CDG189" s="1517"/>
      <c r="CDH189" s="1517"/>
      <c r="CDI189" s="1517"/>
      <c r="CDJ189" s="1517"/>
      <c r="CDK189" s="1517"/>
      <c r="CDL189" s="1517"/>
      <c r="CDM189" s="1517"/>
      <c r="CDN189" s="1517"/>
      <c r="CDO189" s="1517"/>
      <c r="CDP189" s="1517"/>
      <c r="CDQ189" s="1517"/>
      <c r="CDR189" s="1517"/>
      <c r="CDS189" s="1517"/>
      <c r="CDT189" s="1517"/>
      <c r="CDU189" s="1517"/>
      <c r="CDV189" s="1517"/>
      <c r="CDW189" s="1517"/>
      <c r="CDX189" s="1517"/>
      <c r="CDY189" s="1517"/>
      <c r="CDZ189" s="1517"/>
      <c r="CEA189" s="1517"/>
      <c r="CEB189" s="1517"/>
      <c r="CEC189" s="1517"/>
      <c r="CED189" s="1517"/>
      <c r="CEE189" s="1517"/>
      <c r="CEF189" s="1517"/>
      <c r="CEG189" s="1517"/>
      <c r="CEH189" s="1517"/>
      <c r="CEI189" s="1517"/>
      <c r="CEJ189" s="1517"/>
      <c r="CEK189" s="1517"/>
      <c r="CEL189" s="1517"/>
      <c r="CEM189" s="1517"/>
      <c r="CEN189" s="1517"/>
      <c r="CEO189" s="1517"/>
      <c r="CEP189" s="1517"/>
      <c r="CEQ189" s="1517"/>
      <c r="CER189" s="1517"/>
      <c r="CES189" s="1517"/>
      <c r="CET189" s="1517"/>
      <c r="CEU189" s="1517"/>
      <c r="CEV189" s="1517"/>
      <c r="CEW189" s="1517"/>
      <c r="CEX189" s="1517"/>
      <c r="CEY189" s="1517"/>
      <c r="CEZ189" s="1517"/>
      <c r="CFA189" s="1517"/>
      <c r="CFB189" s="1517"/>
      <c r="CFC189" s="1517"/>
      <c r="CFD189" s="1517"/>
      <c r="CFE189" s="1517"/>
      <c r="CFF189" s="1517"/>
      <c r="CFG189" s="1517"/>
      <c r="CFH189" s="1517"/>
      <c r="CFI189" s="1517"/>
      <c r="CFJ189" s="1517"/>
      <c r="CFK189" s="1517"/>
      <c r="CFL189" s="1517"/>
      <c r="CFM189" s="1517"/>
      <c r="CFN189" s="1517"/>
      <c r="CFO189" s="1517"/>
      <c r="CFP189" s="1517"/>
      <c r="CFQ189" s="1517"/>
      <c r="CFR189" s="1517"/>
      <c r="CFS189" s="1517"/>
      <c r="CFT189" s="1517"/>
      <c r="CFU189" s="1517"/>
      <c r="CFV189" s="1517"/>
      <c r="CFW189" s="1517"/>
      <c r="CFX189" s="1517"/>
      <c r="CFY189" s="1517"/>
      <c r="CFZ189" s="1517"/>
      <c r="CGA189" s="1517"/>
      <c r="CGB189" s="1517"/>
      <c r="CGC189" s="1517"/>
      <c r="CGD189" s="1517"/>
      <c r="CGE189" s="1517"/>
      <c r="CGF189" s="1517"/>
      <c r="CGG189" s="1517"/>
      <c r="CGH189" s="1517"/>
      <c r="CGI189" s="1517"/>
      <c r="CGJ189" s="1517"/>
      <c r="CGK189" s="1517"/>
      <c r="CGL189" s="1517"/>
      <c r="CGM189" s="1517"/>
      <c r="CGN189" s="1517"/>
      <c r="CGO189" s="1517"/>
      <c r="CGP189" s="1517"/>
      <c r="CGQ189" s="1517"/>
      <c r="CGR189" s="1517"/>
      <c r="CGS189" s="1517"/>
      <c r="CGT189" s="1517"/>
      <c r="CGU189" s="1517"/>
      <c r="CGV189" s="1517"/>
      <c r="CGW189" s="1517"/>
      <c r="CGX189" s="1517"/>
      <c r="CGY189" s="1517"/>
      <c r="CGZ189" s="1517"/>
      <c r="CHA189" s="1517"/>
      <c r="CHB189" s="1517"/>
      <c r="CHC189" s="1517"/>
      <c r="CHD189" s="1517"/>
      <c r="CHE189" s="1517"/>
      <c r="CHF189" s="1517"/>
      <c r="CHG189" s="1517"/>
      <c r="CHH189" s="1517"/>
      <c r="CHI189" s="1517"/>
      <c r="CHJ189" s="1517"/>
      <c r="CHK189" s="1517"/>
      <c r="CHL189" s="1517"/>
      <c r="CHM189" s="1517"/>
      <c r="CHN189" s="1517"/>
      <c r="CHO189" s="1517"/>
      <c r="CHP189" s="1517"/>
      <c r="CHQ189" s="1517"/>
      <c r="CHR189" s="1517"/>
      <c r="CHS189" s="1517"/>
      <c r="CHT189" s="1517"/>
      <c r="CHU189" s="1517"/>
      <c r="CHV189" s="1517"/>
      <c r="CHW189" s="1517"/>
      <c r="CHX189" s="1517"/>
      <c r="CHY189" s="1517"/>
      <c r="CHZ189" s="1517"/>
      <c r="CIA189" s="1517"/>
      <c r="CIB189" s="1517"/>
      <c r="CIC189" s="1517"/>
      <c r="CID189" s="1517"/>
      <c r="CIE189" s="1517"/>
      <c r="CIF189" s="1517"/>
      <c r="CIG189" s="1517"/>
      <c r="CIH189" s="1517"/>
      <c r="CII189" s="1517"/>
      <c r="CIJ189" s="1517"/>
      <c r="CIK189" s="1517"/>
      <c r="CIL189" s="1517"/>
      <c r="CIM189" s="1517"/>
      <c r="CIN189" s="1517"/>
      <c r="CIO189" s="1517"/>
      <c r="CIP189" s="1517"/>
      <c r="CIQ189" s="1517"/>
      <c r="CIR189" s="1517"/>
      <c r="CIS189" s="1517"/>
      <c r="CIT189" s="1517"/>
      <c r="CIU189" s="1517"/>
      <c r="CIV189" s="1517"/>
      <c r="CIW189" s="1517"/>
      <c r="CIX189" s="1517"/>
      <c r="CIY189" s="1517"/>
      <c r="CIZ189" s="1517"/>
      <c r="CJA189" s="1517"/>
      <c r="CJB189" s="1517"/>
      <c r="CJC189" s="1517"/>
      <c r="CJD189" s="1517"/>
      <c r="CJE189" s="1517"/>
      <c r="CJF189" s="1517"/>
      <c r="CJG189" s="1517"/>
      <c r="CJH189" s="1517"/>
      <c r="CJI189" s="1517"/>
      <c r="CJJ189" s="1517"/>
      <c r="CJK189" s="1517"/>
      <c r="CJL189" s="1517"/>
      <c r="CJM189" s="1517"/>
      <c r="CJN189" s="1517"/>
      <c r="CJO189" s="1517"/>
      <c r="CJP189" s="1517"/>
      <c r="CJQ189" s="1517"/>
      <c r="CJR189" s="1517"/>
      <c r="CJS189" s="1517"/>
      <c r="CJT189" s="1517"/>
      <c r="CJU189" s="1517"/>
      <c r="CJV189" s="1517"/>
      <c r="CJW189" s="1517"/>
      <c r="CJX189" s="1517"/>
      <c r="CJY189" s="1517"/>
      <c r="CJZ189" s="1517"/>
      <c r="CKA189" s="1517"/>
      <c r="CKB189" s="1517"/>
      <c r="CKC189" s="1517"/>
      <c r="CKD189" s="1517"/>
      <c r="CKE189" s="1517"/>
      <c r="CKF189" s="1517"/>
      <c r="CKG189" s="1517"/>
      <c r="CKH189" s="1517"/>
      <c r="CKI189" s="1517"/>
      <c r="CKJ189" s="1517"/>
      <c r="CKK189" s="1517"/>
      <c r="CKL189" s="1517"/>
      <c r="CKM189" s="1517"/>
      <c r="CKN189" s="1517"/>
      <c r="CKO189" s="1517"/>
      <c r="CKP189" s="1517"/>
      <c r="CKQ189" s="1517"/>
      <c r="CKR189" s="1517"/>
      <c r="CKS189" s="1517"/>
      <c r="CKT189" s="1517"/>
      <c r="CKU189" s="1517"/>
      <c r="CKV189" s="1517"/>
      <c r="CKW189" s="1517"/>
      <c r="CKX189" s="1517"/>
      <c r="CKY189" s="1517"/>
      <c r="CKZ189" s="1517"/>
      <c r="CLA189" s="1517"/>
      <c r="CLB189" s="1517"/>
      <c r="CLC189" s="1517"/>
      <c r="CLD189" s="1517"/>
      <c r="CLE189" s="1517"/>
      <c r="CLF189" s="1517"/>
      <c r="CLG189" s="1517"/>
      <c r="CLH189" s="1517"/>
      <c r="CLI189" s="1517"/>
      <c r="CLJ189" s="1517"/>
      <c r="CLK189" s="1517"/>
      <c r="CLL189" s="1517"/>
      <c r="CLM189" s="1517"/>
      <c r="CLN189" s="1517"/>
      <c r="CLO189" s="1517"/>
      <c r="CLP189" s="1517"/>
      <c r="CLQ189" s="1517"/>
      <c r="CLR189" s="1517"/>
      <c r="CLS189" s="1517"/>
      <c r="CLT189" s="1517"/>
      <c r="CLU189" s="1517"/>
      <c r="CLV189" s="1517"/>
      <c r="CLW189" s="1517"/>
      <c r="CLX189" s="1517"/>
      <c r="CLY189" s="1517"/>
      <c r="CLZ189" s="1517"/>
      <c r="CMA189" s="1517"/>
      <c r="CMB189" s="1517"/>
      <c r="CMC189" s="1517"/>
      <c r="CMD189" s="1517"/>
      <c r="CME189" s="1517"/>
      <c r="CMF189" s="1517"/>
      <c r="CMG189" s="1517"/>
      <c r="CMH189" s="1517"/>
      <c r="CMI189" s="1517"/>
      <c r="CMJ189" s="1517"/>
      <c r="CMK189" s="1517"/>
      <c r="CML189" s="1517"/>
      <c r="CMM189" s="1517"/>
      <c r="CMN189" s="1517"/>
      <c r="CMO189" s="1517"/>
      <c r="CMP189" s="1517"/>
      <c r="CMQ189" s="1517"/>
      <c r="CMR189" s="1517"/>
      <c r="CMS189" s="1517"/>
      <c r="CMT189" s="1517"/>
      <c r="CMU189" s="1517"/>
      <c r="CMV189" s="1517"/>
      <c r="CMW189" s="1517"/>
      <c r="CMX189" s="1517"/>
      <c r="CMY189" s="1517"/>
      <c r="CMZ189" s="1517"/>
      <c r="CNA189" s="1517"/>
      <c r="CNB189" s="1517"/>
      <c r="CNC189" s="1517"/>
      <c r="CND189" s="1517"/>
      <c r="CNE189" s="1517"/>
      <c r="CNF189" s="1517"/>
      <c r="CNG189" s="1517"/>
      <c r="CNH189" s="1517"/>
      <c r="CNI189" s="1517"/>
      <c r="CNJ189" s="1517"/>
      <c r="CNK189" s="1517"/>
      <c r="CNL189" s="1517"/>
      <c r="CNM189" s="1517"/>
      <c r="CNN189" s="1517"/>
      <c r="CNO189" s="1517"/>
      <c r="CNP189" s="1517"/>
      <c r="CNQ189" s="1517"/>
      <c r="CNR189" s="1517"/>
      <c r="CNS189" s="1517"/>
      <c r="CNT189" s="1517"/>
      <c r="CNU189" s="1517"/>
      <c r="CNV189" s="1517"/>
      <c r="CNW189" s="1517"/>
      <c r="CNX189" s="1517"/>
      <c r="CNY189" s="1517"/>
      <c r="CNZ189" s="1517"/>
      <c r="COA189" s="1517"/>
      <c r="COB189" s="1517"/>
      <c r="COC189" s="1517"/>
      <c r="COD189" s="1517"/>
      <c r="COE189" s="1517"/>
      <c r="COF189" s="1517"/>
      <c r="COG189" s="1517"/>
      <c r="COH189" s="1517"/>
      <c r="COI189" s="1517"/>
      <c r="COJ189" s="1517"/>
      <c r="COK189" s="1517"/>
      <c r="COL189" s="1517"/>
      <c r="COM189" s="1517"/>
      <c r="CON189" s="1517"/>
      <c r="COO189" s="1517"/>
      <c r="COP189" s="1517"/>
      <c r="COQ189" s="1517"/>
      <c r="COR189" s="1517"/>
      <c r="COS189" s="1517"/>
      <c r="COT189" s="1517"/>
      <c r="COU189" s="1517"/>
      <c r="COV189" s="1517"/>
      <c r="COW189" s="1517"/>
      <c r="COX189" s="1517"/>
      <c r="COY189" s="1517"/>
      <c r="COZ189" s="1517"/>
      <c r="CPA189" s="1517"/>
      <c r="CPB189" s="1517"/>
      <c r="CPC189" s="1517"/>
      <c r="CPD189" s="1517"/>
      <c r="CPE189" s="1517"/>
      <c r="CPF189" s="1517"/>
      <c r="CPG189" s="1517"/>
      <c r="CPH189" s="1517"/>
      <c r="CPI189" s="1517"/>
      <c r="CPJ189" s="1517"/>
      <c r="CPK189" s="1517"/>
      <c r="CPL189" s="1517"/>
      <c r="CPM189" s="1517"/>
      <c r="CPN189" s="1517"/>
      <c r="CPO189" s="1517"/>
      <c r="CPP189" s="1517"/>
      <c r="CPQ189" s="1517"/>
      <c r="CPR189" s="1517"/>
      <c r="CPS189" s="1517"/>
      <c r="CPT189" s="1517"/>
      <c r="CPU189" s="1517"/>
      <c r="CPV189" s="1517"/>
      <c r="CPW189" s="1517"/>
      <c r="CPX189" s="1517"/>
      <c r="CPY189" s="1517"/>
      <c r="CPZ189" s="1517"/>
      <c r="CQA189" s="1517"/>
      <c r="CQB189" s="1517"/>
      <c r="CQC189" s="1517"/>
      <c r="CQD189" s="1517"/>
      <c r="CQE189" s="1517"/>
      <c r="CQF189" s="1517"/>
      <c r="CQG189" s="1517"/>
      <c r="CQH189" s="1517"/>
      <c r="CQI189" s="1517"/>
      <c r="CQJ189" s="1517"/>
      <c r="CQK189" s="1517"/>
      <c r="CQL189" s="1517"/>
      <c r="CQM189" s="1517"/>
      <c r="CQN189" s="1517"/>
      <c r="CQO189" s="1517"/>
      <c r="CQP189" s="1517"/>
      <c r="CQQ189" s="1517"/>
      <c r="CQR189" s="1517"/>
      <c r="CQS189" s="1517"/>
      <c r="CQT189" s="1517"/>
      <c r="CQU189" s="1517"/>
      <c r="CQV189" s="1517"/>
      <c r="CQW189" s="1517"/>
      <c r="CQX189" s="1517"/>
      <c r="CQY189" s="1517"/>
      <c r="CQZ189" s="1517"/>
      <c r="CRA189" s="1517"/>
      <c r="CRB189" s="1517"/>
      <c r="CRC189" s="1517"/>
      <c r="CRD189" s="1517"/>
      <c r="CRE189" s="1517"/>
      <c r="CRF189" s="1517"/>
      <c r="CRG189" s="1517"/>
      <c r="CRH189" s="1517"/>
      <c r="CRI189" s="1517"/>
      <c r="CRJ189" s="1517"/>
      <c r="CRK189" s="1517"/>
      <c r="CRL189" s="1517"/>
      <c r="CRM189" s="1517"/>
      <c r="CRN189" s="1517"/>
      <c r="CRO189" s="1517"/>
      <c r="CRP189" s="1517"/>
      <c r="CRQ189" s="1517"/>
      <c r="CRR189" s="1517"/>
      <c r="CRS189" s="1517"/>
      <c r="CRT189" s="1517"/>
      <c r="CRU189" s="1517"/>
      <c r="CRV189" s="1517"/>
      <c r="CRW189" s="1517"/>
      <c r="CRX189" s="1517"/>
      <c r="CRY189" s="1517"/>
      <c r="CRZ189" s="1517"/>
      <c r="CSA189" s="1517"/>
      <c r="CSB189" s="1517"/>
      <c r="CSC189" s="1517"/>
      <c r="CSD189" s="1517"/>
      <c r="CSE189" s="1517"/>
      <c r="CSF189" s="1517"/>
      <c r="CSG189" s="1517"/>
      <c r="CSH189" s="1517"/>
      <c r="CSI189" s="1517"/>
      <c r="CSJ189" s="1517"/>
      <c r="CSK189" s="1517"/>
      <c r="CSL189" s="1517"/>
      <c r="CSM189" s="1517"/>
      <c r="CSN189" s="1517"/>
      <c r="CSO189" s="1517"/>
      <c r="CSP189" s="1517"/>
      <c r="CSQ189" s="1517"/>
      <c r="CSR189" s="1517"/>
      <c r="CSS189" s="1517"/>
      <c r="CST189" s="1517"/>
      <c r="CSU189" s="1517"/>
      <c r="CSV189" s="1517"/>
      <c r="CSW189" s="1517"/>
      <c r="CSX189" s="1517"/>
      <c r="CSY189" s="1517"/>
      <c r="CSZ189" s="1517"/>
      <c r="CTA189" s="1517"/>
      <c r="CTB189" s="1517"/>
      <c r="CTC189" s="1517"/>
      <c r="CTD189" s="1517"/>
      <c r="CTE189" s="1517"/>
      <c r="CTF189" s="1517"/>
      <c r="CTG189" s="1517"/>
      <c r="CTH189" s="1517"/>
      <c r="CTI189" s="1517"/>
      <c r="CTJ189" s="1517"/>
      <c r="CTK189" s="1517"/>
      <c r="CTL189" s="1517"/>
      <c r="CTM189" s="1517"/>
      <c r="CTN189" s="1517"/>
      <c r="CTO189" s="1517"/>
      <c r="CTP189" s="1517"/>
      <c r="CTQ189" s="1517"/>
      <c r="CTR189" s="1517"/>
      <c r="CTS189" s="1517"/>
      <c r="CTT189" s="1517"/>
      <c r="CTU189" s="1517"/>
      <c r="CTV189" s="1517"/>
      <c r="CTW189" s="1517"/>
      <c r="CTX189" s="1517"/>
      <c r="CTY189" s="1517"/>
      <c r="CTZ189" s="1517"/>
      <c r="CUA189" s="1517"/>
      <c r="CUB189" s="1517"/>
      <c r="CUC189" s="1517"/>
      <c r="CUD189" s="1517"/>
      <c r="CUE189" s="1517"/>
      <c r="CUF189" s="1517"/>
      <c r="CUG189" s="1517"/>
      <c r="CUH189" s="1517"/>
      <c r="CUI189" s="1517"/>
      <c r="CUJ189" s="1517"/>
      <c r="CUK189" s="1517"/>
      <c r="CUL189" s="1517"/>
      <c r="CUM189" s="1517"/>
      <c r="CUN189" s="1517"/>
      <c r="CUO189" s="1517"/>
      <c r="CUP189" s="1517"/>
      <c r="CUQ189" s="1517"/>
      <c r="CUR189" s="1517"/>
      <c r="CUS189" s="1517"/>
      <c r="CUT189" s="1517"/>
      <c r="CUU189" s="1517"/>
      <c r="CUV189" s="1517"/>
      <c r="CUW189" s="1517"/>
      <c r="CUX189" s="1517"/>
      <c r="CUY189" s="1517"/>
      <c r="CUZ189" s="1517"/>
      <c r="CVA189" s="1517"/>
      <c r="CVB189" s="1517"/>
      <c r="CVC189" s="1517"/>
      <c r="CVD189" s="1517"/>
      <c r="CVE189" s="1517"/>
      <c r="CVF189" s="1517"/>
      <c r="CVG189" s="1517"/>
      <c r="CVH189" s="1517"/>
      <c r="CVI189" s="1517"/>
      <c r="CVJ189" s="1517"/>
      <c r="CVK189" s="1517"/>
      <c r="CVL189" s="1517"/>
      <c r="CVM189" s="1517"/>
      <c r="CVN189" s="1517"/>
      <c r="CVO189" s="1517"/>
      <c r="CVP189" s="1517"/>
      <c r="CVQ189" s="1517"/>
      <c r="CVR189" s="1517"/>
      <c r="CVS189" s="1517"/>
      <c r="CVT189" s="1517"/>
      <c r="CVU189" s="1517"/>
      <c r="CVV189" s="1517"/>
      <c r="CVW189" s="1517"/>
      <c r="CVX189" s="1517"/>
      <c r="CVY189" s="1517"/>
      <c r="CVZ189" s="1517"/>
      <c r="CWA189" s="1517"/>
      <c r="CWB189" s="1517"/>
      <c r="CWC189" s="1517"/>
      <c r="CWD189" s="1517"/>
      <c r="CWE189" s="1517"/>
      <c r="CWF189" s="1517"/>
      <c r="CWG189" s="1517"/>
      <c r="CWH189" s="1517"/>
      <c r="CWI189" s="1517"/>
      <c r="CWJ189" s="1517"/>
      <c r="CWK189" s="1517"/>
      <c r="CWL189" s="1517"/>
      <c r="CWM189" s="1517"/>
      <c r="CWN189" s="1517"/>
      <c r="CWO189" s="1517"/>
      <c r="CWP189" s="1517"/>
      <c r="CWQ189" s="1517"/>
      <c r="CWR189" s="1517"/>
      <c r="CWS189" s="1517"/>
      <c r="CWT189" s="1517"/>
      <c r="CWU189" s="1517"/>
      <c r="CWV189" s="1517"/>
      <c r="CWW189" s="1517"/>
      <c r="CWX189" s="1517"/>
      <c r="CWY189" s="1517"/>
      <c r="CWZ189" s="1517"/>
      <c r="CXA189" s="1517"/>
      <c r="CXB189" s="1517"/>
      <c r="CXC189" s="1517"/>
      <c r="CXD189" s="1517"/>
      <c r="CXE189" s="1517"/>
      <c r="CXF189" s="1517"/>
      <c r="CXG189" s="1517"/>
      <c r="CXH189" s="1517"/>
      <c r="CXI189" s="1517"/>
      <c r="CXJ189" s="1517"/>
      <c r="CXK189" s="1517"/>
      <c r="CXL189" s="1517"/>
      <c r="CXM189" s="1517"/>
      <c r="CXN189" s="1517"/>
      <c r="CXO189" s="1517"/>
      <c r="CXP189" s="1517"/>
      <c r="CXQ189" s="1517"/>
      <c r="CXR189" s="1517"/>
      <c r="CXS189" s="1517"/>
      <c r="CXT189" s="1517"/>
      <c r="CXU189" s="1517"/>
      <c r="CXV189" s="1517"/>
      <c r="CXW189" s="1517"/>
      <c r="CXX189" s="1517"/>
      <c r="CXY189" s="1517"/>
      <c r="CXZ189" s="1517"/>
      <c r="CYA189" s="1517"/>
      <c r="CYB189" s="1517"/>
      <c r="CYC189" s="1517"/>
      <c r="CYD189" s="1517"/>
      <c r="CYE189" s="1517"/>
      <c r="CYF189" s="1517"/>
      <c r="CYG189" s="1517"/>
      <c r="CYH189" s="1517"/>
      <c r="CYI189" s="1517"/>
      <c r="CYJ189" s="1517"/>
      <c r="CYK189" s="1517"/>
      <c r="CYL189" s="1517"/>
      <c r="CYM189" s="1517"/>
      <c r="CYN189" s="1517"/>
      <c r="CYO189" s="1517"/>
      <c r="CYP189" s="1517"/>
      <c r="CYQ189" s="1517"/>
      <c r="CYR189" s="1517"/>
      <c r="CYS189" s="1517"/>
      <c r="CYT189" s="1517"/>
      <c r="CYU189" s="1517"/>
      <c r="CYV189" s="1517"/>
      <c r="CYW189" s="1517"/>
      <c r="CYX189" s="1517"/>
      <c r="CYY189" s="1517"/>
      <c r="CYZ189" s="1517"/>
      <c r="CZA189" s="1517"/>
      <c r="CZB189" s="1517"/>
      <c r="CZC189" s="1517"/>
      <c r="CZD189" s="1517"/>
      <c r="CZE189" s="1517"/>
      <c r="CZF189" s="1517"/>
      <c r="CZG189" s="1517"/>
      <c r="CZH189" s="1517"/>
      <c r="CZI189" s="1517"/>
      <c r="CZJ189" s="1517"/>
      <c r="CZK189" s="1517"/>
      <c r="CZL189" s="1517"/>
      <c r="CZM189" s="1517"/>
      <c r="CZN189" s="1517"/>
      <c r="CZO189" s="1517"/>
      <c r="CZP189" s="1517"/>
      <c r="CZQ189" s="1517"/>
      <c r="CZR189" s="1517"/>
      <c r="CZS189" s="1517"/>
      <c r="CZT189" s="1517"/>
      <c r="CZU189" s="1517"/>
      <c r="CZV189" s="1517"/>
      <c r="CZW189" s="1517"/>
      <c r="CZX189" s="1517"/>
      <c r="CZY189" s="1517"/>
      <c r="CZZ189" s="1517"/>
      <c r="DAA189" s="1517"/>
      <c r="DAB189" s="1517"/>
      <c r="DAC189" s="1517"/>
      <c r="DAD189" s="1517"/>
      <c r="DAE189" s="1517"/>
      <c r="DAF189" s="1517"/>
      <c r="DAG189" s="1517"/>
      <c r="DAH189" s="1517"/>
      <c r="DAI189" s="1517"/>
      <c r="DAJ189" s="1517"/>
      <c r="DAK189" s="1517"/>
      <c r="DAL189" s="1517"/>
      <c r="DAM189" s="1517"/>
      <c r="DAN189" s="1517"/>
      <c r="DAO189" s="1517"/>
      <c r="DAP189" s="1517"/>
      <c r="DAQ189" s="1517"/>
      <c r="DAR189" s="1517"/>
      <c r="DAS189" s="1517"/>
      <c r="DAT189" s="1517"/>
      <c r="DAU189" s="1517"/>
      <c r="DAV189" s="1517"/>
      <c r="DAW189" s="1517"/>
      <c r="DAX189" s="1517"/>
      <c r="DAY189" s="1517"/>
      <c r="DAZ189" s="1517"/>
      <c r="DBA189" s="1517"/>
      <c r="DBB189" s="1517"/>
      <c r="DBC189" s="1517"/>
      <c r="DBD189" s="1517"/>
      <c r="DBE189" s="1517"/>
      <c r="DBF189" s="1517"/>
      <c r="DBG189" s="1517"/>
      <c r="DBH189" s="1517"/>
      <c r="DBI189" s="1517"/>
      <c r="DBJ189" s="1517"/>
      <c r="DBK189" s="1517"/>
      <c r="DBL189" s="1517"/>
      <c r="DBM189" s="1517"/>
      <c r="DBN189" s="1517"/>
      <c r="DBO189" s="1517"/>
      <c r="DBP189" s="1517"/>
      <c r="DBQ189" s="1517"/>
      <c r="DBR189" s="1517"/>
      <c r="DBS189" s="1517"/>
      <c r="DBT189" s="1517"/>
      <c r="DBU189" s="1517"/>
      <c r="DBV189" s="1517"/>
      <c r="DBW189" s="1517"/>
      <c r="DBX189" s="1517"/>
      <c r="DBY189" s="1517"/>
      <c r="DBZ189" s="1517"/>
      <c r="DCA189" s="1517"/>
      <c r="DCB189" s="1517"/>
      <c r="DCC189" s="1517"/>
      <c r="DCD189" s="1517"/>
      <c r="DCE189" s="1517"/>
      <c r="DCF189" s="1517"/>
      <c r="DCG189" s="1517"/>
      <c r="DCH189" s="1517"/>
      <c r="DCI189" s="1517"/>
      <c r="DCJ189" s="1517"/>
      <c r="DCK189" s="1517"/>
      <c r="DCL189" s="1517"/>
      <c r="DCM189" s="1517"/>
      <c r="DCN189" s="1517"/>
      <c r="DCO189" s="1517"/>
      <c r="DCP189" s="1517"/>
      <c r="DCQ189" s="1517"/>
      <c r="DCR189" s="1517"/>
      <c r="DCS189" s="1517"/>
      <c r="DCT189" s="1517"/>
      <c r="DCU189" s="1517"/>
      <c r="DCV189" s="1517"/>
      <c r="DCW189" s="1517"/>
      <c r="DCX189" s="1517"/>
      <c r="DCY189" s="1517"/>
      <c r="DCZ189" s="1517"/>
      <c r="DDA189" s="1517"/>
      <c r="DDB189" s="1517"/>
      <c r="DDC189" s="1517"/>
      <c r="DDD189" s="1517"/>
      <c r="DDE189" s="1517"/>
      <c r="DDF189" s="1517"/>
      <c r="DDG189" s="1517"/>
      <c r="DDH189" s="1517"/>
      <c r="DDI189" s="1517"/>
      <c r="DDJ189" s="1517"/>
      <c r="DDK189" s="1517"/>
      <c r="DDL189" s="1517"/>
      <c r="DDM189" s="1517"/>
      <c r="DDN189" s="1517"/>
      <c r="DDO189" s="1517"/>
      <c r="DDP189" s="1517"/>
      <c r="DDQ189" s="1517"/>
      <c r="DDR189" s="1517"/>
      <c r="DDS189" s="1517"/>
      <c r="DDT189" s="1517"/>
      <c r="DDU189" s="1517"/>
      <c r="DDV189" s="1517"/>
      <c r="DDW189" s="1517"/>
      <c r="DDX189" s="1517"/>
      <c r="DDY189" s="1517"/>
      <c r="DDZ189" s="1517"/>
      <c r="DEA189" s="1517"/>
      <c r="DEB189" s="1517"/>
      <c r="DEC189" s="1517"/>
      <c r="DED189" s="1517"/>
      <c r="DEE189" s="1517"/>
      <c r="DEF189" s="1517"/>
      <c r="DEG189" s="1517"/>
      <c r="DEH189" s="1517"/>
      <c r="DEI189" s="1517"/>
      <c r="DEJ189" s="1517"/>
      <c r="DEK189" s="1517"/>
      <c r="DEL189" s="1517"/>
      <c r="DEM189" s="1517"/>
      <c r="DEN189" s="1517"/>
      <c r="DEO189" s="1517"/>
      <c r="DEP189" s="1517"/>
      <c r="DEQ189" s="1517"/>
      <c r="DER189" s="1517"/>
      <c r="DES189" s="1517"/>
      <c r="DET189" s="1517"/>
      <c r="DEU189" s="1517"/>
      <c r="DEV189" s="1517"/>
      <c r="DEW189" s="1517"/>
      <c r="DEX189" s="1517"/>
      <c r="DEY189" s="1517"/>
      <c r="DEZ189" s="1517"/>
      <c r="DFA189" s="1517"/>
      <c r="DFB189" s="1517"/>
      <c r="DFC189" s="1517"/>
      <c r="DFD189" s="1517"/>
      <c r="DFE189" s="1517"/>
      <c r="DFF189" s="1517"/>
      <c r="DFG189" s="1517"/>
      <c r="DFH189" s="1517"/>
      <c r="DFI189" s="1517"/>
      <c r="DFJ189" s="1517"/>
      <c r="DFK189" s="1517"/>
      <c r="DFL189" s="1517"/>
      <c r="DFM189" s="1517"/>
      <c r="DFN189" s="1517"/>
      <c r="DFO189" s="1517"/>
      <c r="DFP189" s="1517"/>
      <c r="DFQ189" s="1517"/>
      <c r="DFR189" s="1517"/>
      <c r="DFS189" s="1517"/>
      <c r="DFT189" s="1517"/>
      <c r="DFU189" s="1517"/>
      <c r="DFV189" s="1517"/>
      <c r="DFW189" s="1517"/>
      <c r="DFX189" s="1517"/>
      <c r="DFY189" s="1517"/>
      <c r="DFZ189" s="1517"/>
      <c r="DGA189" s="1517"/>
      <c r="DGB189" s="1517"/>
      <c r="DGC189" s="1517"/>
      <c r="DGD189" s="1517"/>
      <c r="DGE189" s="1517"/>
      <c r="DGF189" s="1517"/>
      <c r="DGG189" s="1517"/>
      <c r="DGH189" s="1517"/>
      <c r="DGI189" s="1517"/>
      <c r="DGJ189" s="1517"/>
      <c r="DGK189" s="1517"/>
      <c r="DGL189" s="1517"/>
      <c r="DGM189" s="1517"/>
      <c r="DGN189" s="1517"/>
      <c r="DGO189" s="1517"/>
      <c r="DGP189" s="1517"/>
      <c r="DGQ189" s="1517"/>
      <c r="DGR189" s="1517"/>
      <c r="DGS189" s="1517"/>
      <c r="DGT189" s="1517"/>
      <c r="DGU189" s="1517"/>
      <c r="DGV189" s="1517"/>
      <c r="DGW189" s="1517"/>
      <c r="DGX189" s="1517"/>
      <c r="DGY189" s="1517"/>
      <c r="DGZ189" s="1517"/>
      <c r="DHA189" s="1517"/>
      <c r="DHB189" s="1517"/>
      <c r="DHC189" s="1517"/>
      <c r="DHD189" s="1517"/>
      <c r="DHE189" s="1517"/>
      <c r="DHF189" s="1517"/>
      <c r="DHG189" s="1517"/>
      <c r="DHH189" s="1517"/>
      <c r="DHI189" s="1517"/>
      <c r="DHJ189" s="1517"/>
      <c r="DHK189" s="1517"/>
      <c r="DHL189" s="1517"/>
      <c r="DHM189" s="1517"/>
      <c r="DHN189" s="1517"/>
      <c r="DHO189" s="1517"/>
      <c r="DHP189" s="1517"/>
      <c r="DHQ189" s="1517"/>
      <c r="DHR189" s="1517"/>
      <c r="DHS189" s="1517"/>
      <c r="DHT189" s="1517"/>
      <c r="DHU189" s="1517"/>
      <c r="DHV189" s="1517"/>
      <c r="DHW189" s="1517"/>
      <c r="DHX189" s="1517"/>
      <c r="DHY189" s="1517"/>
      <c r="DHZ189" s="1517"/>
      <c r="DIA189" s="1517"/>
      <c r="DIB189" s="1517"/>
      <c r="DIC189" s="1517"/>
      <c r="DID189" s="1517"/>
      <c r="DIE189" s="1517"/>
      <c r="DIF189" s="1517"/>
      <c r="DIG189" s="1517"/>
      <c r="DIH189" s="1517"/>
      <c r="DII189" s="1517"/>
      <c r="DIJ189" s="1517"/>
      <c r="DIK189" s="1517"/>
      <c r="DIL189" s="1517"/>
      <c r="DIM189" s="1517"/>
      <c r="DIN189" s="1517"/>
      <c r="DIO189" s="1517"/>
      <c r="DIP189" s="1517"/>
      <c r="DIQ189" s="1517"/>
      <c r="DIR189" s="1517"/>
      <c r="DIS189" s="1517"/>
      <c r="DIT189" s="1517"/>
      <c r="DIU189" s="1517"/>
      <c r="DIV189" s="1517"/>
      <c r="DIW189" s="1517"/>
      <c r="DIX189" s="1517"/>
      <c r="DIY189" s="1517"/>
      <c r="DIZ189" s="1517"/>
      <c r="DJA189" s="1517"/>
      <c r="DJB189" s="1517"/>
      <c r="DJC189" s="1517"/>
      <c r="DJD189" s="1517"/>
      <c r="DJE189" s="1517"/>
      <c r="DJF189" s="1517"/>
      <c r="DJG189" s="1517"/>
      <c r="DJH189" s="1517"/>
      <c r="DJI189" s="1517"/>
      <c r="DJJ189" s="1517"/>
      <c r="DJK189" s="1517"/>
      <c r="DJL189" s="1517"/>
      <c r="DJM189" s="1517"/>
      <c r="DJN189" s="1517"/>
      <c r="DJO189" s="1517"/>
      <c r="DJP189" s="1517"/>
      <c r="DJQ189" s="1517"/>
      <c r="DJR189" s="1517"/>
      <c r="DJS189" s="1517"/>
      <c r="DJT189" s="1517"/>
      <c r="DJU189" s="1517"/>
      <c r="DJV189" s="1517"/>
      <c r="DJW189" s="1517"/>
      <c r="DJX189" s="1517"/>
      <c r="DJY189" s="1517"/>
      <c r="DJZ189" s="1517"/>
      <c r="DKA189" s="1517"/>
      <c r="DKB189" s="1517"/>
      <c r="DKC189" s="1517"/>
      <c r="DKD189" s="1517"/>
      <c r="DKE189" s="1517"/>
      <c r="DKF189" s="1517"/>
      <c r="DKG189" s="1517"/>
      <c r="DKH189" s="1517"/>
      <c r="DKI189" s="1517"/>
      <c r="DKJ189" s="1517"/>
      <c r="DKK189" s="1517"/>
      <c r="DKL189" s="1517"/>
      <c r="DKM189" s="1517"/>
      <c r="DKN189" s="1517"/>
      <c r="DKO189" s="1517"/>
      <c r="DKP189" s="1517"/>
      <c r="DKQ189" s="1517"/>
      <c r="DKR189" s="1517"/>
      <c r="DKS189" s="1517"/>
      <c r="DKT189" s="1517"/>
      <c r="DKU189" s="1517"/>
      <c r="DKV189" s="1517"/>
      <c r="DKW189" s="1517"/>
      <c r="DKX189" s="1517"/>
      <c r="DKY189" s="1517"/>
      <c r="DKZ189" s="1517"/>
      <c r="DLA189" s="1517"/>
      <c r="DLB189" s="1517"/>
      <c r="DLC189" s="1517"/>
      <c r="DLD189" s="1517"/>
      <c r="DLE189" s="1517"/>
      <c r="DLF189" s="1517"/>
      <c r="DLG189" s="1517"/>
      <c r="DLH189" s="1517"/>
      <c r="DLI189" s="1517"/>
      <c r="DLJ189" s="1517"/>
      <c r="DLK189" s="1517"/>
      <c r="DLL189" s="1517"/>
      <c r="DLM189" s="1517"/>
      <c r="DLN189" s="1517"/>
      <c r="DLO189" s="1517"/>
      <c r="DLP189" s="1517"/>
      <c r="DLQ189" s="1517"/>
      <c r="DLR189" s="1517"/>
      <c r="DLS189" s="1517"/>
      <c r="DLT189" s="1517"/>
      <c r="DLU189" s="1517"/>
      <c r="DLV189" s="1517"/>
      <c r="DLW189" s="1517"/>
      <c r="DLX189" s="1517"/>
      <c r="DLY189" s="1517"/>
      <c r="DLZ189" s="1517"/>
      <c r="DMA189" s="1517"/>
      <c r="DMB189" s="1517"/>
      <c r="DMC189" s="1517"/>
      <c r="DMD189" s="1517"/>
      <c r="DME189" s="1517"/>
      <c r="DMF189" s="1517"/>
      <c r="DMG189" s="1517"/>
      <c r="DMH189" s="1517"/>
      <c r="DMI189" s="1517"/>
      <c r="DMJ189" s="1517"/>
      <c r="DMK189" s="1517"/>
      <c r="DML189" s="1517"/>
      <c r="DMM189" s="1517"/>
      <c r="DMN189" s="1517"/>
      <c r="DMO189" s="1517"/>
      <c r="DMP189" s="1517"/>
      <c r="DMQ189" s="1517"/>
      <c r="DMR189" s="1517"/>
      <c r="DMS189" s="1517"/>
      <c r="DMT189" s="1517"/>
      <c r="DMU189" s="1517"/>
      <c r="DMV189" s="1517"/>
      <c r="DMW189" s="1517"/>
      <c r="DMX189" s="1517"/>
      <c r="DMY189" s="1517"/>
      <c r="DMZ189" s="1517"/>
      <c r="DNA189" s="1517"/>
      <c r="DNB189" s="1517"/>
      <c r="DNC189" s="1517"/>
      <c r="DND189" s="1517"/>
      <c r="DNE189" s="1517"/>
      <c r="DNF189" s="1517"/>
      <c r="DNG189" s="1517"/>
      <c r="DNH189" s="1517"/>
      <c r="DNI189" s="1517"/>
      <c r="DNJ189" s="1517"/>
      <c r="DNK189" s="1517"/>
      <c r="DNL189" s="1517"/>
      <c r="DNM189" s="1517"/>
      <c r="DNN189" s="1517"/>
      <c r="DNO189" s="1517"/>
      <c r="DNP189" s="1517"/>
      <c r="DNQ189" s="1517"/>
      <c r="DNR189" s="1517"/>
      <c r="DNS189" s="1517"/>
      <c r="DNT189" s="1517"/>
      <c r="DNU189" s="1517"/>
      <c r="DNV189" s="1517"/>
      <c r="DNW189" s="1517"/>
      <c r="DNX189" s="1517"/>
      <c r="DNY189" s="1517"/>
      <c r="DNZ189" s="1517"/>
      <c r="DOA189" s="1517"/>
      <c r="DOB189" s="1517"/>
      <c r="DOC189" s="1517"/>
      <c r="DOD189" s="1517"/>
      <c r="DOE189" s="1517"/>
      <c r="DOF189" s="1517"/>
      <c r="DOG189" s="1517"/>
      <c r="DOH189" s="1517"/>
      <c r="DOI189" s="1517"/>
      <c r="DOJ189" s="1517"/>
      <c r="DOK189" s="1517"/>
      <c r="DOL189" s="1517"/>
      <c r="DOM189" s="1517"/>
      <c r="DON189" s="1517"/>
      <c r="DOO189" s="1517"/>
      <c r="DOP189" s="1517"/>
      <c r="DOQ189" s="1517"/>
      <c r="DOR189" s="1517"/>
      <c r="DOS189" s="1517"/>
      <c r="DOT189" s="1517"/>
      <c r="DOU189" s="1517"/>
      <c r="DOV189" s="1517"/>
      <c r="DOW189" s="1517"/>
      <c r="DOX189" s="1517"/>
      <c r="DOY189" s="1517"/>
      <c r="DOZ189" s="1517"/>
      <c r="DPA189" s="1517"/>
      <c r="DPB189" s="1517"/>
      <c r="DPC189" s="1517"/>
      <c r="DPD189" s="1517"/>
      <c r="DPE189" s="1517"/>
      <c r="DPF189" s="1517"/>
      <c r="DPG189" s="1517"/>
      <c r="DPH189" s="1517"/>
      <c r="DPI189" s="1517"/>
      <c r="DPJ189" s="1517"/>
      <c r="DPK189" s="1517"/>
      <c r="DPL189" s="1517"/>
      <c r="DPM189" s="1517"/>
      <c r="DPN189" s="1517"/>
      <c r="DPO189" s="1517"/>
      <c r="DPP189" s="1517"/>
      <c r="DPQ189" s="1517"/>
      <c r="DPR189" s="1517"/>
      <c r="DPS189" s="1517"/>
      <c r="DPT189" s="1517"/>
      <c r="DPU189" s="1517"/>
      <c r="DPV189" s="1517"/>
      <c r="DPW189" s="1517"/>
      <c r="DPX189" s="1517"/>
      <c r="DPY189" s="1517"/>
      <c r="DPZ189" s="1517"/>
      <c r="DQA189" s="1517"/>
      <c r="DQB189" s="1517"/>
      <c r="DQC189" s="1517"/>
      <c r="DQD189" s="1517"/>
      <c r="DQE189" s="1517"/>
      <c r="DQF189" s="1517"/>
      <c r="DQG189" s="1517"/>
      <c r="DQH189" s="1517"/>
      <c r="DQI189" s="1517"/>
      <c r="DQJ189" s="1517"/>
      <c r="DQK189" s="1517"/>
      <c r="DQL189" s="1517"/>
      <c r="DQM189" s="1517"/>
      <c r="DQN189" s="1517"/>
      <c r="DQO189" s="1517"/>
      <c r="DQP189" s="1517"/>
      <c r="DQQ189" s="1517"/>
      <c r="DQR189" s="1517"/>
      <c r="DQS189" s="1517"/>
      <c r="DQT189" s="1517"/>
      <c r="DQU189" s="1517"/>
      <c r="DQV189" s="1517"/>
      <c r="DQW189" s="1517"/>
      <c r="DQX189" s="1517"/>
      <c r="DQY189" s="1517"/>
      <c r="DQZ189" s="1517"/>
      <c r="DRA189" s="1517"/>
      <c r="DRB189" s="1517"/>
      <c r="DRC189" s="1517"/>
      <c r="DRD189" s="1517"/>
      <c r="DRE189" s="1517"/>
      <c r="DRF189" s="1517"/>
      <c r="DRG189" s="1517"/>
      <c r="DRH189" s="1517"/>
      <c r="DRI189" s="1517"/>
      <c r="DRJ189" s="1517"/>
      <c r="DRK189" s="1517"/>
      <c r="DRL189" s="1517"/>
      <c r="DRM189" s="1517"/>
      <c r="DRN189" s="1517"/>
      <c r="DRO189" s="1517"/>
      <c r="DRP189" s="1517"/>
      <c r="DRQ189" s="1517"/>
      <c r="DRR189" s="1517"/>
      <c r="DRS189" s="1517"/>
      <c r="DRT189" s="1517"/>
      <c r="DRU189" s="1517"/>
      <c r="DRV189" s="1517"/>
      <c r="DRW189" s="1517"/>
      <c r="DRX189" s="1517"/>
      <c r="DRY189" s="1517"/>
      <c r="DRZ189" s="1517"/>
      <c r="DSA189" s="1517"/>
      <c r="DSB189" s="1517"/>
      <c r="DSC189" s="1517"/>
      <c r="DSD189" s="1517"/>
      <c r="DSE189" s="1517"/>
      <c r="DSF189" s="1517"/>
      <c r="DSG189" s="1517"/>
      <c r="DSH189" s="1517"/>
      <c r="DSI189" s="1517"/>
      <c r="DSJ189" s="1517"/>
      <c r="DSK189" s="1517"/>
      <c r="DSL189" s="1517"/>
      <c r="DSM189" s="1517"/>
      <c r="DSN189" s="1517"/>
      <c r="DSO189" s="1517"/>
      <c r="DSP189" s="1517"/>
      <c r="DSQ189" s="1517"/>
      <c r="DSR189" s="1517"/>
      <c r="DSS189" s="1517"/>
      <c r="DST189" s="1517"/>
      <c r="DSU189" s="1517"/>
      <c r="DSV189" s="1517"/>
      <c r="DSW189" s="1517"/>
      <c r="DSX189" s="1517"/>
      <c r="DSY189" s="1176"/>
      <c r="DSZ189" s="1176"/>
      <c r="DTA189" s="1176"/>
      <c r="DTB189" s="1176"/>
      <c r="DTC189" s="1176"/>
      <c r="DTD189" s="1176"/>
      <c r="DTE189" s="1176"/>
      <c r="DTF189" s="1176"/>
      <c r="DTG189" s="1176"/>
      <c r="DTH189" s="1176"/>
      <c r="DTI189" s="1176"/>
      <c r="DTJ189" s="1176"/>
      <c r="DTK189" s="1176"/>
      <c r="DTL189" s="1176"/>
      <c r="DTM189" s="1176"/>
      <c r="DTN189" s="1176"/>
      <c r="DTO189" s="1176"/>
      <c r="DTP189" s="1176"/>
      <c r="DTQ189" s="1176"/>
      <c r="DTR189" s="1176"/>
      <c r="DTS189" s="1176"/>
      <c r="DTT189" s="1176"/>
      <c r="DTU189" s="1176"/>
      <c r="DTV189" s="1176"/>
      <c r="EMB189" s="1176"/>
      <c r="EMC189" s="1176"/>
      <c r="EMD189" s="1176"/>
      <c r="EME189" s="1176"/>
      <c r="EMF189" s="1176"/>
      <c r="EMG189" s="1517"/>
      <c r="EMH189" s="1517"/>
      <c r="EMI189" s="1517"/>
      <c r="EMJ189" s="1517"/>
      <c r="EMK189" s="1517"/>
      <c r="EML189" s="1517"/>
      <c r="EMM189" s="1517"/>
      <c r="EMN189" s="1517"/>
      <c r="EMO189" s="1517"/>
      <c r="EMP189" s="1517"/>
      <c r="EMQ189" s="1517"/>
      <c r="EMR189" s="1517"/>
      <c r="EMS189" s="1517"/>
      <c r="EMT189" s="1517"/>
      <c r="EMU189" s="1517"/>
      <c r="EMV189" s="1517"/>
      <c r="EMW189" s="1517"/>
      <c r="EMX189" s="1517"/>
      <c r="EMY189" s="1517"/>
      <c r="EMZ189" s="1517"/>
      <c r="ENA189" s="1517"/>
      <c r="ENB189" s="1517"/>
      <c r="ENC189" s="1517"/>
      <c r="END189" s="1517"/>
      <c r="ENE189" s="1517"/>
      <c r="ENF189" s="1517"/>
      <c r="ENG189" s="1517"/>
      <c r="ENH189" s="1517"/>
      <c r="ENI189" s="1517"/>
      <c r="ENJ189" s="1517"/>
      <c r="ENK189" s="1517"/>
      <c r="ENL189" s="1517"/>
      <c r="ENM189" s="1517"/>
      <c r="ENN189" s="1517"/>
      <c r="ENO189" s="1517"/>
      <c r="ENP189" s="1517"/>
      <c r="ENQ189" s="1517"/>
      <c r="ENR189" s="1517"/>
      <c r="ENS189" s="1517"/>
      <c r="ENT189" s="1517"/>
      <c r="ENU189" s="1517"/>
      <c r="ENV189" s="1517"/>
      <c r="ENW189" s="1517"/>
      <c r="ENX189" s="1517"/>
      <c r="ENY189" s="1517"/>
      <c r="ENZ189" s="1517"/>
      <c r="EOA189" s="1517"/>
      <c r="EOB189" s="1517"/>
      <c r="EOC189" s="1517"/>
      <c r="EOD189" s="1517"/>
      <c r="EOE189" s="1517"/>
      <c r="EOF189" s="1517"/>
      <c r="EOG189" s="1517"/>
      <c r="EOH189" s="1517"/>
      <c r="EOI189" s="1517"/>
      <c r="EOJ189" s="1517"/>
      <c r="EOK189" s="1517"/>
      <c r="EOL189" s="1517"/>
      <c r="EOM189" s="1517"/>
      <c r="EON189" s="1517"/>
      <c r="EOO189" s="1517"/>
      <c r="EOP189" s="1517"/>
      <c r="EOQ189" s="1517"/>
      <c r="EOR189" s="1517"/>
      <c r="EOS189" s="1517"/>
      <c r="EOT189" s="1517"/>
      <c r="EOU189" s="1517"/>
      <c r="EOV189" s="1517"/>
      <c r="EOW189" s="1517"/>
      <c r="EOX189" s="1517"/>
      <c r="EOY189" s="1517"/>
      <c r="EOZ189" s="1517"/>
      <c r="EPA189" s="1517"/>
      <c r="EPB189" s="1517"/>
      <c r="EPC189" s="1517"/>
      <c r="EPD189" s="1517"/>
      <c r="EPE189" s="1517"/>
      <c r="EPF189" s="1517"/>
      <c r="EPG189" s="1517"/>
      <c r="EPH189" s="1517"/>
      <c r="EPI189" s="1517"/>
      <c r="EPJ189" s="1517"/>
      <c r="EPK189" s="1517"/>
      <c r="EPL189" s="1517"/>
      <c r="EPM189" s="1517"/>
      <c r="EPN189" s="1517"/>
      <c r="EPO189" s="1517"/>
      <c r="EPP189" s="1517"/>
      <c r="EPQ189" s="1517"/>
      <c r="EPR189" s="1517"/>
      <c r="EPS189" s="1517"/>
      <c r="EPT189" s="1517"/>
      <c r="EPU189" s="1517"/>
      <c r="EPV189" s="1517"/>
      <c r="EPW189" s="1517"/>
      <c r="EPX189" s="1517"/>
      <c r="EPY189" s="1517"/>
      <c r="EPZ189" s="1517"/>
      <c r="EQA189" s="1517"/>
      <c r="EQB189" s="1517"/>
      <c r="EQC189" s="1517"/>
      <c r="EQD189" s="1517"/>
      <c r="EQE189" s="1517"/>
      <c r="EQF189" s="1517"/>
      <c r="EQG189" s="1517"/>
      <c r="EQH189" s="1517"/>
      <c r="EQI189" s="1517"/>
      <c r="EQJ189" s="1517"/>
      <c r="EQK189" s="1517"/>
      <c r="EQL189" s="1517"/>
      <c r="EQM189" s="1517"/>
      <c r="EQN189" s="1517"/>
      <c r="EQO189" s="1517"/>
      <c r="EQP189" s="1517"/>
      <c r="EQQ189" s="1517"/>
      <c r="EQR189" s="1517"/>
      <c r="EQS189" s="1517"/>
      <c r="EQT189" s="1517"/>
      <c r="EQU189" s="1517"/>
      <c r="EQV189" s="1517"/>
      <c r="EQW189" s="1517"/>
      <c r="EQX189" s="1517"/>
      <c r="EQY189" s="1517"/>
      <c r="EQZ189" s="1517"/>
      <c r="ERA189" s="1517"/>
      <c r="ERB189" s="1517"/>
      <c r="ERC189" s="1517"/>
      <c r="ERD189" s="1517"/>
      <c r="ERE189" s="1517"/>
      <c r="ERF189" s="1517"/>
      <c r="ERG189" s="1517"/>
      <c r="ERH189" s="1517"/>
      <c r="ERI189" s="1517"/>
      <c r="ERJ189" s="1517"/>
      <c r="ERK189" s="1517"/>
      <c r="ERL189" s="1517"/>
      <c r="ERM189" s="1517"/>
      <c r="ERN189" s="1517"/>
      <c r="ERO189" s="1517"/>
      <c r="ERP189" s="1517"/>
      <c r="ERQ189" s="1176"/>
      <c r="ERR189" s="1176"/>
      <c r="ERS189" s="1176"/>
      <c r="ERT189" s="1176"/>
      <c r="ERU189" s="1176"/>
      <c r="ERV189" s="1176"/>
      <c r="ERW189" s="1176"/>
      <c r="ERX189" s="1176"/>
      <c r="ERY189" s="1176"/>
      <c r="ERZ189" s="1176"/>
      <c r="ESA189" s="1176"/>
      <c r="ESB189" s="1176"/>
      <c r="ESC189" s="1176"/>
      <c r="ESD189" s="1176"/>
      <c r="ESE189" s="1176"/>
    </row>
    <row r="190" spans="8:3879" ht="15" customHeight="1">
      <c r="H190" s="265"/>
      <c r="I190" s="265"/>
      <c r="J190" s="265"/>
      <c r="K190" s="265"/>
      <c r="L190" s="265"/>
      <c r="M190" s="265"/>
      <c r="N190" s="265"/>
      <c r="O190" s="265"/>
      <c r="P190" s="265"/>
      <c r="AJ190" s="265"/>
      <c r="AK190" s="1517"/>
      <c r="AL190" s="1517"/>
      <c r="AM190" s="1517"/>
      <c r="AN190" s="1517"/>
      <c r="AO190" s="1517"/>
      <c r="AP190" s="1517"/>
      <c r="AQ190" s="1517"/>
      <c r="AR190" s="1517"/>
      <c r="AS190" s="1517"/>
      <c r="AT190" s="1517"/>
      <c r="AU190" s="1517"/>
      <c r="AV190" s="1517"/>
      <c r="AW190" s="1517"/>
      <c r="AX190" s="1517"/>
      <c r="AY190" s="1517"/>
      <c r="AZ190" s="1517"/>
      <c r="BA190" s="1517"/>
      <c r="BB190" s="1517"/>
      <c r="BC190" s="1517"/>
      <c r="BD190" s="1517"/>
      <c r="BE190" s="1517"/>
      <c r="BF190" s="1517"/>
      <c r="BG190" s="1517"/>
      <c r="BH190" s="1517"/>
      <c r="BI190" s="1517"/>
      <c r="BJ190" s="1517"/>
      <c r="BK190" s="1517"/>
      <c r="BL190" s="1517"/>
      <c r="BM190" s="1517"/>
      <c r="BN190" s="1517"/>
      <c r="BO190" s="1517"/>
      <c r="BP190" s="1517"/>
      <c r="BQ190" s="1517"/>
      <c r="BR190" s="1517"/>
      <c r="BS190" s="1517"/>
      <c r="BT190" s="1517"/>
      <c r="BU190" s="1517"/>
      <c r="BV190" s="1517"/>
      <c r="BW190" s="1517"/>
      <c r="BX190" s="1517"/>
      <c r="BY190" s="1517"/>
      <c r="BZ190" s="1517"/>
      <c r="CA190" s="1517"/>
      <c r="CB190" s="1517"/>
      <c r="CC190" s="1517"/>
      <c r="CD190" s="1517"/>
      <c r="CE190" s="1517"/>
      <c r="CF190" s="1517"/>
      <c r="CG190" s="1517"/>
      <c r="CH190" s="1517"/>
      <c r="CI190" s="1517"/>
      <c r="CJ190" s="1517"/>
      <c r="CK190" s="1517"/>
      <c r="CL190" s="1517"/>
      <c r="CM190" s="1517"/>
      <c r="CN190" s="1517"/>
      <c r="CO190" s="1517"/>
      <c r="CP190" s="1517"/>
      <c r="CQ190" s="1517"/>
      <c r="CR190" s="1517"/>
      <c r="CS190" s="1517"/>
      <c r="CT190" s="1517"/>
      <c r="CU190" s="1517"/>
      <c r="CV190" s="1517"/>
      <c r="CW190" s="1517"/>
      <c r="CX190" s="1517"/>
      <c r="CY190" s="1517"/>
      <c r="CZ190" s="1517"/>
      <c r="DA190" s="1517"/>
      <c r="DB190" s="1517"/>
      <c r="DC190" s="1517"/>
      <c r="DD190" s="1517"/>
      <c r="DE190" s="1517"/>
      <c r="DF190" s="1517"/>
      <c r="DG190" s="1517"/>
      <c r="DH190" s="1517"/>
      <c r="DI190" s="1517"/>
      <c r="DJ190" s="1517"/>
      <c r="DK190" s="1517"/>
      <c r="DL190" s="1517"/>
      <c r="DM190" s="1517"/>
      <c r="DN190" s="1517"/>
      <c r="DO190" s="1517"/>
      <c r="DP190" s="1517"/>
      <c r="DQ190" s="1517"/>
      <c r="DR190" s="1517"/>
      <c r="DS190" s="1517"/>
      <c r="DT190" s="1517"/>
      <c r="DU190" s="1517"/>
      <c r="DV190" s="1517"/>
      <c r="DW190" s="1517"/>
      <c r="DX190" s="1517"/>
      <c r="DY190" s="1517"/>
      <c r="DZ190" s="1517"/>
      <c r="EA190" s="1517"/>
      <c r="EB190" s="1517"/>
      <c r="EC190" s="1517"/>
      <c r="ED190" s="1517"/>
      <c r="EE190" s="1517"/>
      <c r="EF190" s="1517"/>
      <c r="EG190" s="1517"/>
      <c r="EH190" s="1517"/>
      <c r="EI190" s="1517"/>
      <c r="EJ190" s="1517"/>
      <c r="EK190" s="1517"/>
      <c r="EL190" s="1517"/>
      <c r="EM190" s="1517"/>
      <c r="EN190" s="1517"/>
      <c r="EO190" s="1517"/>
      <c r="EP190" s="1517"/>
      <c r="EQ190" s="1517"/>
      <c r="ER190" s="1517"/>
      <c r="ES190" s="1517"/>
      <c r="ET190" s="1517"/>
      <c r="EU190" s="1517"/>
      <c r="EV190" s="1517"/>
      <c r="EW190" s="1517"/>
      <c r="EX190" s="1517"/>
      <c r="EY190" s="1517"/>
      <c r="EZ190" s="1517"/>
      <c r="FA190" s="1517"/>
      <c r="FB190" s="1517"/>
      <c r="FC190" s="1517"/>
      <c r="FD190" s="1517"/>
      <c r="FE190" s="1517"/>
      <c r="FF190" s="1517"/>
      <c r="FG190" s="1517"/>
      <c r="FH190" s="1517"/>
      <c r="FI190" s="1517"/>
      <c r="FJ190" s="1517"/>
      <c r="FK190" s="1517"/>
      <c r="FL190" s="1517"/>
      <c r="FM190" s="1517"/>
      <c r="FN190" s="1517"/>
      <c r="FO190" s="1517"/>
      <c r="FP190" s="1517"/>
      <c r="FQ190" s="1517"/>
      <c r="FR190" s="1517"/>
      <c r="FS190" s="1517"/>
      <c r="FT190" s="1517"/>
      <c r="FU190" s="1517"/>
      <c r="FV190" s="1517"/>
      <c r="FW190" s="1517"/>
      <c r="FX190" s="1517"/>
      <c r="FY190" s="1517"/>
      <c r="FZ190" s="1517"/>
      <c r="GA190" s="1517"/>
      <c r="GB190" s="1517"/>
      <c r="GC190" s="1517"/>
      <c r="GD190" s="1517"/>
      <c r="GE190" s="1517"/>
      <c r="GF190" s="1517"/>
      <c r="GG190" s="1517"/>
      <c r="GH190" s="1517"/>
      <c r="GI190" s="1517"/>
      <c r="GJ190" s="1517"/>
      <c r="GK190" s="1517"/>
      <c r="GL190" s="1517"/>
      <c r="GM190" s="1517"/>
      <c r="GN190" s="1517"/>
      <c r="GO190" s="1517"/>
      <c r="GP190" s="1517"/>
      <c r="GQ190" s="1517"/>
      <c r="GR190" s="1517"/>
      <c r="GS190" s="1517"/>
      <c r="GT190" s="1517"/>
      <c r="GU190" s="1517"/>
      <c r="GV190" s="1517"/>
      <c r="GW190" s="1517"/>
      <c r="GX190" s="1517"/>
      <c r="GY190" s="1517"/>
      <c r="GZ190" s="1517"/>
      <c r="HA190" s="1517"/>
      <c r="HB190" s="1517"/>
      <c r="HC190" s="1517"/>
      <c r="HD190" s="1517"/>
      <c r="HE190" s="1517"/>
      <c r="HF190" s="1517"/>
      <c r="HG190" s="1517"/>
      <c r="HH190" s="1517"/>
      <c r="HI190" s="1517"/>
      <c r="HJ190" s="1517"/>
      <c r="HK190" s="1517"/>
      <c r="HL190" s="1517"/>
      <c r="HM190" s="1517"/>
      <c r="HN190" s="1517"/>
      <c r="HO190" s="1517"/>
      <c r="HP190" s="1517"/>
      <c r="HQ190" s="1517"/>
      <c r="HR190" s="1517"/>
      <c r="HS190" s="1517"/>
      <c r="HT190" s="1517"/>
      <c r="HU190" s="1517"/>
      <c r="HV190" s="1517"/>
      <c r="HW190" s="1517"/>
      <c r="HX190" s="1517"/>
      <c r="HY190" s="1517"/>
      <c r="HZ190" s="1517"/>
      <c r="IA190" s="1517"/>
      <c r="IB190" s="1517"/>
      <c r="IC190" s="1517"/>
      <c r="ID190" s="1517"/>
      <c r="IE190" s="1517"/>
      <c r="IF190" s="1517"/>
      <c r="IG190" s="1517"/>
      <c r="IH190" s="1517"/>
      <c r="II190" s="1517"/>
      <c r="IJ190" s="1517"/>
      <c r="IK190" s="1517"/>
      <c r="IL190" s="1517"/>
      <c r="IM190" s="1517"/>
      <c r="IN190" s="1517"/>
      <c r="IO190" s="1517"/>
      <c r="IP190" s="1517"/>
      <c r="IQ190" s="1517"/>
      <c r="IR190" s="1517"/>
      <c r="IS190" s="1517"/>
      <c r="IT190" s="1517"/>
      <c r="IU190" s="1517"/>
      <c r="IV190" s="1517"/>
      <c r="IW190" s="1517"/>
      <c r="IX190" s="1517"/>
      <c r="IY190" s="1517"/>
      <c r="IZ190" s="1517"/>
      <c r="JA190" s="1517"/>
      <c r="JB190" s="1517"/>
      <c r="JC190" s="1517"/>
      <c r="JD190" s="1517"/>
      <c r="JE190" s="1517"/>
      <c r="JF190" s="1517"/>
      <c r="JG190" s="1517"/>
      <c r="JH190" s="1517"/>
      <c r="JI190" s="1517"/>
      <c r="JJ190" s="1517"/>
      <c r="JK190" s="1517"/>
      <c r="JL190" s="1517"/>
      <c r="JM190" s="1517"/>
      <c r="JN190" s="1517"/>
      <c r="JO190" s="1517"/>
      <c r="JP190" s="1517"/>
      <c r="JQ190" s="1517"/>
      <c r="JR190" s="1517"/>
      <c r="JS190" s="1517"/>
      <c r="JT190" s="1517"/>
      <c r="JU190" s="1517"/>
      <c r="JV190" s="1517"/>
      <c r="JW190" s="1517"/>
      <c r="JX190" s="1517"/>
      <c r="JY190" s="1517"/>
      <c r="JZ190" s="1517"/>
      <c r="KA190" s="1517"/>
      <c r="KB190" s="1517"/>
      <c r="KC190" s="1517"/>
      <c r="KD190" s="1517"/>
      <c r="KE190" s="1517"/>
      <c r="KF190" s="1517"/>
      <c r="KG190" s="1517"/>
      <c r="KH190" s="1517"/>
      <c r="KI190" s="1517"/>
      <c r="KJ190" s="1517"/>
      <c r="KK190" s="1517"/>
      <c r="KL190" s="1517"/>
      <c r="KM190" s="1517"/>
      <c r="KN190" s="1517"/>
      <c r="KO190" s="1517"/>
      <c r="KP190" s="1517"/>
      <c r="KQ190" s="1517"/>
      <c r="KR190" s="1517"/>
      <c r="KS190" s="1517"/>
      <c r="KT190" s="1517"/>
      <c r="KU190" s="1517"/>
      <c r="KV190" s="1517"/>
      <c r="KW190" s="1517"/>
      <c r="KX190" s="1517"/>
      <c r="KY190" s="1517"/>
      <c r="KZ190" s="1517"/>
      <c r="LA190" s="1517"/>
      <c r="LB190" s="1517"/>
      <c r="LC190" s="1517"/>
      <c r="LD190" s="1517"/>
      <c r="LE190" s="1517"/>
      <c r="LF190" s="1517"/>
      <c r="LG190" s="1517"/>
      <c r="LH190" s="1517"/>
      <c r="LI190" s="1517"/>
      <c r="LJ190" s="1517"/>
      <c r="LK190" s="1517"/>
      <c r="LL190" s="1517"/>
      <c r="LM190" s="1517"/>
      <c r="LN190" s="1517"/>
      <c r="LO190" s="1517"/>
      <c r="LP190" s="1517"/>
      <c r="LQ190" s="1517"/>
      <c r="LR190" s="1517"/>
      <c r="LS190" s="1517"/>
      <c r="LT190" s="1517"/>
      <c r="LU190" s="1517"/>
      <c r="LV190" s="1517"/>
      <c r="LW190" s="1517"/>
      <c r="LX190" s="1517"/>
      <c r="LY190" s="1517"/>
      <c r="LZ190" s="1517"/>
      <c r="MA190" s="1517"/>
      <c r="MB190" s="1517"/>
      <c r="MC190" s="1517"/>
      <c r="MD190" s="1517"/>
      <c r="ME190" s="1517"/>
      <c r="MF190" s="1517"/>
      <c r="MG190" s="1517"/>
      <c r="MH190" s="1517"/>
      <c r="MI190" s="1517"/>
      <c r="MJ190" s="1517"/>
      <c r="MK190" s="1517"/>
      <c r="ML190" s="1517"/>
      <c r="MM190" s="1517"/>
      <c r="MN190" s="1517"/>
      <c r="MO190" s="1517"/>
      <c r="MP190" s="1517"/>
      <c r="MQ190" s="1517"/>
      <c r="MR190" s="1517"/>
      <c r="MS190" s="1517"/>
      <c r="MT190" s="1517"/>
      <c r="MU190" s="1517"/>
      <c r="MV190" s="1517"/>
      <c r="MW190" s="1517"/>
      <c r="MX190" s="1517"/>
      <c r="MY190" s="1517"/>
      <c r="MZ190" s="1517"/>
      <c r="NA190" s="1517"/>
      <c r="NB190" s="1517"/>
      <c r="NC190" s="1517"/>
      <c r="ND190" s="1517"/>
      <c r="NE190" s="1517"/>
      <c r="NF190" s="1517"/>
      <c r="NG190" s="1517"/>
      <c r="NH190" s="1517"/>
      <c r="NI190" s="1517"/>
      <c r="NJ190" s="1517"/>
      <c r="NK190" s="1517"/>
      <c r="NL190" s="1517"/>
      <c r="NM190" s="1517"/>
      <c r="NN190" s="1517"/>
      <c r="NO190" s="1517"/>
      <c r="NP190" s="1517"/>
      <c r="NQ190" s="1517"/>
      <c r="NR190" s="1517"/>
      <c r="NS190" s="1517"/>
      <c r="NT190" s="1517"/>
      <c r="NU190" s="1517"/>
      <c r="NV190" s="1517"/>
      <c r="NW190" s="1517"/>
      <c r="NX190" s="1517"/>
      <c r="NY190" s="1517"/>
      <c r="NZ190" s="1517"/>
      <c r="OA190" s="1517"/>
      <c r="OB190" s="1517"/>
      <c r="OC190" s="1517"/>
      <c r="OD190" s="1517"/>
      <c r="OE190" s="1517"/>
      <c r="OF190" s="1517"/>
      <c r="OG190" s="1517"/>
      <c r="OH190" s="1517"/>
      <c r="OI190" s="1517"/>
      <c r="OJ190" s="1517"/>
      <c r="OK190" s="1517"/>
      <c r="OL190" s="1517"/>
      <c r="OM190" s="1517"/>
      <c r="ON190" s="1517"/>
      <c r="OO190" s="1517"/>
      <c r="OP190" s="1517"/>
      <c r="OQ190" s="1517"/>
      <c r="OR190" s="1517"/>
      <c r="OS190" s="1517"/>
      <c r="OT190" s="1517"/>
      <c r="OU190" s="1517"/>
      <c r="OV190" s="1517"/>
      <c r="OW190" s="1517"/>
      <c r="OX190" s="1517"/>
      <c r="OY190" s="1517"/>
      <c r="OZ190" s="1517"/>
      <c r="PA190" s="1517"/>
      <c r="PB190" s="1517"/>
      <c r="PC190" s="1517"/>
      <c r="PD190" s="1517"/>
      <c r="PE190" s="1517"/>
      <c r="PF190" s="1517"/>
      <c r="PG190" s="1517"/>
      <c r="PH190" s="1517"/>
      <c r="PI190" s="1517"/>
      <c r="PJ190" s="1517"/>
      <c r="PK190" s="1517"/>
      <c r="PL190" s="1517"/>
      <c r="PM190" s="1517"/>
      <c r="PN190" s="1517"/>
      <c r="PO190" s="1517"/>
      <c r="PP190" s="1517"/>
      <c r="PQ190" s="1517"/>
      <c r="PR190" s="1517"/>
      <c r="PS190" s="1517"/>
      <c r="PT190" s="1517"/>
      <c r="PU190" s="1517"/>
      <c r="PV190" s="1517"/>
      <c r="PW190" s="1517"/>
      <c r="PX190" s="1517"/>
      <c r="PY190" s="1517"/>
      <c r="PZ190" s="1517"/>
      <c r="QA190" s="1517"/>
      <c r="QB190" s="1517"/>
      <c r="QC190" s="1517"/>
      <c r="QD190" s="1517"/>
      <c r="QE190" s="1517"/>
      <c r="QF190" s="1517"/>
      <c r="QG190" s="1517"/>
      <c r="QH190" s="1517"/>
      <c r="QI190" s="1517"/>
      <c r="QJ190" s="1517"/>
      <c r="QK190" s="1517"/>
      <c r="QL190" s="1517"/>
      <c r="QM190" s="1517"/>
      <c r="QN190" s="1517"/>
      <c r="QO190" s="1517"/>
      <c r="QP190" s="1517"/>
      <c r="QQ190" s="1517"/>
      <c r="QR190" s="1517"/>
      <c r="QS190" s="1517"/>
      <c r="QT190" s="1517"/>
      <c r="QU190" s="1517"/>
      <c r="QV190" s="1517"/>
      <c r="QW190" s="1517"/>
      <c r="QX190" s="1517"/>
      <c r="QY190" s="1517"/>
      <c r="QZ190" s="1517"/>
      <c r="RA190" s="1517"/>
      <c r="RB190" s="1517"/>
      <c r="RC190" s="1517"/>
      <c r="RD190" s="1517"/>
      <c r="RE190" s="1517"/>
      <c r="RF190" s="1517"/>
      <c r="RG190" s="1517"/>
      <c r="RH190" s="1517"/>
      <c r="RI190" s="1517"/>
      <c r="RJ190" s="1517"/>
      <c r="RK190" s="1517"/>
      <c r="RL190" s="1517"/>
      <c r="RM190" s="1517"/>
      <c r="RN190" s="1517"/>
      <c r="RO190" s="1517"/>
      <c r="RP190" s="1517"/>
      <c r="RQ190" s="1517"/>
      <c r="RR190" s="1517"/>
      <c r="RS190" s="1517"/>
      <c r="RT190" s="1517"/>
      <c r="RU190" s="1517"/>
      <c r="RV190" s="1517"/>
      <c r="RW190" s="1517"/>
      <c r="RX190" s="1517"/>
      <c r="RY190" s="1517"/>
      <c r="RZ190" s="1517"/>
      <c r="SA190" s="1517"/>
      <c r="SB190" s="1517"/>
      <c r="SC190" s="1517"/>
      <c r="SD190" s="1517"/>
      <c r="SE190" s="1517"/>
      <c r="SF190" s="1517"/>
      <c r="SG190" s="1517"/>
      <c r="SH190" s="1517"/>
      <c r="SI190" s="1517"/>
      <c r="SJ190" s="1517"/>
      <c r="SK190" s="1517"/>
      <c r="SL190" s="1517"/>
      <c r="SM190" s="1517"/>
      <c r="SN190" s="1517"/>
      <c r="SO190" s="1517"/>
      <c r="SP190" s="1517"/>
      <c r="SQ190" s="1517"/>
      <c r="SR190" s="1517"/>
      <c r="SS190" s="1517"/>
      <c r="ST190" s="1517"/>
      <c r="SU190" s="1517"/>
      <c r="SV190" s="1517"/>
      <c r="SW190" s="1517"/>
      <c r="SX190" s="1517"/>
      <c r="SY190" s="1517"/>
      <c r="SZ190" s="1517"/>
      <c r="TA190" s="1517"/>
      <c r="TB190" s="1517"/>
      <c r="TC190" s="1517"/>
      <c r="TD190" s="1517"/>
      <c r="TE190" s="1517"/>
      <c r="TF190" s="1517"/>
      <c r="TG190" s="1517"/>
      <c r="TH190" s="1517"/>
      <c r="TI190" s="1517"/>
      <c r="TJ190" s="1517"/>
      <c r="TK190" s="1517"/>
      <c r="TL190" s="1517"/>
      <c r="TM190" s="1517"/>
      <c r="TN190" s="1517"/>
      <c r="TO190" s="1517"/>
      <c r="TP190" s="1517"/>
      <c r="TQ190" s="1517"/>
      <c r="TR190" s="1517"/>
      <c r="TS190" s="1517"/>
      <c r="TT190" s="1517"/>
      <c r="TU190" s="1517"/>
      <c r="TV190" s="1517"/>
      <c r="TW190" s="1517"/>
      <c r="TX190" s="1517"/>
      <c r="TY190" s="1517"/>
      <c r="TZ190" s="1517"/>
      <c r="UA190" s="1517"/>
      <c r="UB190" s="1517"/>
      <c r="UC190" s="1517"/>
      <c r="UD190" s="1517"/>
      <c r="UE190" s="1517"/>
      <c r="UF190" s="1517"/>
      <c r="UG190" s="1517"/>
      <c r="UH190" s="1517"/>
      <c r="UI190" s="1517"/>
      <c r="UJ190" s="1517"/>
      <c r="UK190" s="1517"/>
      <c r="UL190" s="1517"/>
      <c r="UM190" s="1517"/>
      <c r="UN190" s="1517"/>
      <c r="UO190" s="1517"/>
      <c r="UP190" s="1517"/>
      <c r="UQ190" s="1517"/>
      <c r="UR190" s="1517"/>
      <c r="US190" s="1517"/>
      <c r="UT190" s="1517"/>
      <c r="UU190" s="1517"/>
      <c r="UV190" s="1517"/>
      <c r="UW190" s="1517"/>
      <c r="UX190" s="1517"/>
      <c r="UY190" s="1517"/>
      <c r="UZ190" s="1517"/>
      <c r="VA190" s="1517"/>
      <c r="VB190" s="1517"/>
      <c r="VC190" s="1517"/>
      <c r="VD190" s="1517"/>
      <c r="VE190" s="1517"/>
      <c r="VF190" s="1517"/>
      <c r="VG190" s="1517"/>
      <c r="VH190" s="1517"/>
      <c r="VI190" s="1517"/>
      <c r="VJ190" s="1517"/>
      <c r="VK190" s="1517"/>
      <c r="VL190" s="1517"/>
      <c r="VM190" s="1517"/>
      <c r="VN190" s="1517"/>
      <c r="VO190" s="1517"/>
      <c r="VP190" s="1517"/>
      <c r="VQ190" s="1517"/>
      <c r="VR190" s="1517"/>
      <c r="VS190" s="1517"/>
      <c r="VT190" s="1517"/>
      <c r="VU190" s="1517"/>
      <c r="VV190" s="1517"/>
      <c r="VW190" s="1517"/>
      <c r="VX190" s="1517"/>
      <c r="VY190" s="1517"/>
      <c r="VZ190" s="1517"/>
      <c r="WA190" s="1517"/>
      <c r="WB190" s="1517"/>
      <c r="WC190" s="1517"/>
      <c r="WD190" s="1517"/>
      <c r="WE190" s="1517"/>
      <c r="WF190" s="1517"/>
      <c r="WG190" s="1517"/>
      <c r="WH190" s="1517"/>
      <c r="WI190" s="1517"/>
      <c r="WJ190" s="1517"/>
      <c r="WK190" s="1517"/>
      <c r="WL190" s="1517"/>
      <c r="WM190" s="1517"/>
      <c r="WN190" s="1517"/>
      <c r="WO190" s="1517"/>
      <c r="WP190" s="1517"/>
      <c r="WQ190" s="1517"/>
      <c r="WR190" s="1517"/>
      <c r="WS190" s="1517"/>
      <c r="WT190" s="1517"/>
      <c r="WU190" s="1517"/>
      <c r="WV190" s="1517"/>
      <c r="WW190" s="1517"/>
      <c r="WX190" s="1517"/>
      <c r="WY190" s="1517"/>
      <c r="WZ190" s="1517"/>
      <c r="XA190" s="1517"/>
      <c r="XB190" s="1517"/>
      <c r="XC190" s="1517"/>
      <c r="XD190" s="1517"/>
      <c r="XE190" s="1517"/>
      <c r="XF190" s="1517"/>
      <c r="XG190" s="1517"/>
      <c r="XH190" s="1517"/>
      <c r="XI190" s="1517"/>
      <c r="XJ190" s="1517"/>
      <c r="XK190" s="1517"/>
      <c r="XL190" s="1517"/>
      <c r="XM190" s="1517"/>
      <c r="XN190" s="1517"/>
      <c r="XO190" s="1517"/>
      <c r="XP190" s="1517"/>
      <c r="XQ190" s="1517"/>
      <c r="XR190" s="1517"/>
      <c r="XS190" s="1517"/>
      <c r="XT190" s="1517"/>
      <c r="XU190" s="1517"/>
      <c r="XV190" s="1517"/>
      <c r="XW190" s="1517"/>
      <c r="XX190" s="1517"/>
      <c r="XY190" s="1517"/>
      <c r="XZ190" s="1517"/>
      <c r="YA190" s="1517"/>
      <c r="YB190" s="1517"/>
      <c r="YC190" s="1517"/>
      <c r="YD190" s="1517"/>
      <c r="YE190" s="1517"/>
      <c r="YF190" s="1517"/>
      <c r="YG190" s="1517"/>
      <c r="YH190" s="1517"/>
      <c r="YI190" s="1517"/>
      <c r="YJ190" s="1517"/>
      <c r="YK190" s="1517"/>
      <c r="YL190" s="1517"/>
      <c r="YM190" s="1517"/>
      <c r="YN190" s="1517"/>
      <c r="YO190" s="1517"/>
      <c r="YP190" s="1517"/>
      <c r="YQ190" s="1517"/>
      <c r="YR190" s="1517"/>
      <c r="YS190" s="1517"/>
      <c r="YT190" s="1517"/>
      <c r="YU190" s="1517"/>
      <c r="YV190" s="1517"/>
      <c r="YW190" s="1517"/>
      <c r="YX190" s="1517"/>
      <c r="YY190" s="1517"/>
      <c r="YZ190" s="1517"/>
      <c r="ZA190" s="1517"/>
      <c r="ZB190" s="1517"/>
      <c r="ZC190" s="1517"/>
      <c r="ZD190" s="1517"/>
      <c r="ZE190" s="1517"/>
      <c r="ZF190" s="1517"/>
      <c r="ZG190" s="1517"/>
      <c r="ZH190" s="1517"/>
      <c r="ZI190" s="1517"/>
      <c r="ZJ190" s="1517"/>
      <c r="ZK190" s="1517"/>
      <c r="ZL190" s="1517"/>
      <c r="ZM190" s="1517"/>
      <c r="ZN190" s="1517"/>
      <c r="ZO190" s="1517"/>
      <c r="ZP190" s="1517"/>
      <c r="ZQ190" s="1517"/>
      <c r="ZR190" s="1517"/>
      <c r="ZS190" s="1517"/>
      <c r="ZT190" s="1517"/>
      <c r="ZU190" s="1517"/>
      <c r="ZV190" s="1517"/>
      <c r="ZW190" s="1517"/>
      <c r="ZX190" s="1517"/>
      <c r="ZY190" s="1517"/>
      <c r="ZZ190" s="1517"/>
      <c r="AAA190" s="1517"/>
      <c r="AAB190" s="1517"/>
      <c r="AAC190" s="1517"/>
      <c r="AAD190" s="1517"/>
      <c r="AAE190" s="1517"/>
      <c r="AAF190" s="1517"/>
      <c r="AAG190" s="1517"/>
      <c r="AAH190" s="1517"/>
      <c r="AAI190" s="1517"/>
      <c r="AAJ190" s="1517"/>
      <c r="AAK190" s="1517"/>
      <c r="AAL190" s="1517"/>
      <c r="AAM190" s="1517"/>
      <c r="AAN190" s="1517"/>
      <c r="AAO190" s="1517"/>
      <c r="AAP190" s="1517"/>
      <c r="AAQ190" s="1517"/>
      <c r="AAR190" s="1517"/>
      <c r="AAS190" s="1517"/>
      <c r="AAT190" s="1517"/>
      <c r="AAU190" s="1517"/>
      <c r="AAV190" s="1517"/>
      <c r="AAW190" s="1517"/>
      <c r="AAX190" s="1517"/>
      <c r="AAY190" s="1517"/>
      <c r="AAZ190" s="1517"/>
      <c r="ABA190" s="1517"/>
      <c r="ABB190" s="1517"/>
      <c r="ABC190" s="1517"/>
      <c r="ABD190" s="1517"/>
      <c r="ABE190" s="1517"/>
      <c r="ABF190" s="1517"/>
      <c r="ABG190" s="1517"/>
      <c r="ABH190" s="1517"/>
      <c r="ABI190" s="1517"/>
      <c r="ABJ190" s="1517"/>
      <c r="ABK190" s="1517"/>
      <c r="ABL190" s="1517"/>
      <c r="ABM190" s="1517"/>
      <c r="ABN190" s="1517"/>
      <c r="ABO190" s="1517"/>
      <c r="ABP190" s="1517"/>
      <c r="ABQ190" s="1517"/>
      <c r="ABR190" s="1517"/>
      <c r="ABS190" s="1517"/>
      <c r="ABT190" s="1517"/>
      <c r="ABU190" s="1517"/>
      <c r="ABV190" s="1517"/>
      <c r="ABW190" s="1517"/>
      <c r="ABX190" s="1517"/>
      <c r="ABY190" s="1517"/>
      <c r="ABZ190" s="1517"/>
      <c r="ACA190" s="1517"/>
      <c r="ACB190" s="1517"/>
      <c r="ACC190" s="1517"/>
      <c r="ACD190" s="1517"/>
      <c r="ACE190" s="1517"/>
      <c r="ACF190" s="1517"/>
      <c r="ACG190" s="1517"/>
      <c r="ACH190" s="1517"/>
      <c r="ACI190" s="1517"/>
      <c r="ACJ190" s="1517"/>
      <c r="ACK190" s="1517"/>
      <c r="ACL190" s="1517"/>
      <c r="ACM190" s="1517"/>
      <c r="ACN190" s="1517"/>
      <c r="ACO190" s="1517"/>
      <c r="ACP190" s="1517"/>
      <c r="ACQ190" s="1517"/>
      <c r="ACR190" s="1517"/>
      <c r="ACS190" s="1517"/>
      <c r="ACT190" s="1517"/>
      <c r="ACU190" s="1517"/>
      <c r="ACV190" s="1517"/>
      <c r="ACW190" s="1517"/>
      <c r="ACX190" s="1517"/>
      <c r="ACY190" s="1517"/>
      <c r="ACZ190" s="1517"/>
      <c r="ADA190" s="1517"/>
      <c r="ADB190" s="1517"/>
      <c r="ADC190" s="1517"/>
      <c r="ADD190" s="1517"/>
      <c r="ADE190" s="1517"/>
      <c r="ADF190" s="1517"/>
      <c r="ADG190" s="1517"/>
      <c r="ADH190" s="1517"/>
      <c r="ADI190" s="1517"/>
      <c r="ADJ190" s="1517"/>
      <c r="ADK190" s="1517"/>
      <c r="ADL190" s="1517"/>
      <c r="ADM190" s="1517"/>
      <c r="ADN190" s="1517"/>
      <c r="ADO190" s="1517"/>
      <c r="ADP190" s="1517"/>
      <c r="ADQ190" s="1517"/>
      <c r="ADR190" s="1517"/>
      <c r="ADS190" s="1517"/>
      <c r="ADT190" s="1517"/>
      <c r="ADU190" s="1517"/>
      <c r="ADV190" s="1517"/>
      <c r="ADW190" s="1517"/>
      <c r="ADX190" s="1517"/>
      <c r="ADY190" s="1517"/>
      <c r="ADZ190" s="1517"/>
      <c r="AEA190" s="1517"/>
      <c r="AEB190" s="1517"/>
      <c r="AEC190" s="1517"/>
      <c r="AED190" s="1517"/>
      <c r="AEE190" s="1517"/>
      <c r="AEF190" s="1517"/>
      <c r="AEG190" s="1517"/>
      <c r="AEH190" s="1517"/>
      <c r="AEI190" s="1517"/>
      <c r="AEJ190" s="1517"/>
      <c r="AEK190" s="1517"/>
      <c r="AEL190" s="1517"/>
      <c r="AEM190" s="1517"/>
      <c r="AEN190" s="1517"/>
      <c r="AEO190" s="1517"/>
      <c r="AEP190" s="1517"/>
      <c r="AEQ190" s="1517"/>
      <c r="AER190" s="1517"/>
      <c r="AES190" s="1517"/>
      <c r="AET190" s="1517"/>
      <c r="AEU190" s="1517"/>
      <c r="AEV190" s="1517"/>
      <c r="AEW190" s="1517"/>
      <c r="AEX190" s="1517"/>
      <c r="AEY190" s="1517"/>
      <c r="AEZ190" s="1517"/>
      <c r="AFA190" s="1517"/>
      <c r="AFB190" s="1517"/>
      <c r="AFC190" s="1517"/>
      <c r="AFD190" s="1517"/>
      <c r="AFE190" s="1517"/>
      <c r="AFF190" s="1517"/>
      <c r="AFG190" s="1517"/>
      <c r="AFH190" s="1517"/>
      <c r="AFI190" s="1517"/>
      <c r="AFJ190" s="1517"/>
      <c r="AFK190" s="1517"/>
      <c r="AFL190" s="1517"/>
      <c r="AFM190" s="1517"/>
      <c r="AFN190" s="1517"/>
      <c r="AFO190" s="1517"/>
      <c r="AFP190" s="1517"/>
      <c r="AFQ190" s="1517"/>
      <c r="AFR190" s="1517"/>
      <c r="AFS190" s="1517"/>
      <c r="AFT190" s="1517"/>
      <c r="AFU190" s="1517"/>
      <c r="AFV190" s="1517"/>
      <c r="AFW190" s="1517"/>
      <c r="AFX190" s="1517"/>
      <c r="AFY190" s="1517"/>
      <c r="AFZ190" s="1517"/>
      <c r="AGA190" s="1517"/>
      <c r="AGB190" s="1517"/>
      <c r="AGC190" s="1517"/>
      <c r="AGD190" s="1517"/>
      <c r="AGE190" s="1517"/>
      <c r="AGF190" s="1517"/>
      <c r="AGG190" s="1517"/>
      <c r="AGH190" s="1517"/>
      <c r="AGI190" s="1517"/>
      <c r="AGJ190" s="1517"/>
      <c r="AGK190" s="1517"/>
      <c r="AGL190" s="1517"/>
      <c r="AGM190" s="1517"/>
      <c r="AGN190" s="1517"/>
      <c r="AGO190" s="1517"/>
      <c r="AGP190" s="1517"/>
      <c r="AGQ190" s="1517"/>
      <c r="AGR190" s="1517"/>
      <c r="AGS190" s="1517"/>
      <c r="AGT190" s="1517"/>
      <c r="AGU190" s="1517"/>
      <c r="AGV190" s="1517"/>
      <c r="AGW190" s="1517"/>
      <c r="AGX190" s="1517"/>
      <c r="AGY190" s="1517"/>
      <c r="AGZ190" s="1517"/>
      <c r="AHA190" s="1517"/>
      <c r="AHB190" s="1517"/>
      <c r="AHC190" s="1517"/>
      <c r="AHD190" s="1517"/>
      <c r="AHE190" s="1517"/>
      <c r="AHF190" s="1517"/>
      <c r="AHG190" s="1517"/>
      <c r="AHH190" s="1517"/>
      <c r="AHI190" s="1517"/>
      <c r="AHJ190" s="1517"/>
      <c r="AHK190" s="1517"/>
      <c r="AHL190" s="1517"/>
      <c r="AHM190" s="1517"/>
      <c r="AHN190" s="1517"/>
      <c r="AHO190" s="1517"/>
      <c r="AHP190" s="1517"/>
      <c r="AHQ190" s="1517"/>
      <c r="AHR190" s="1517"/>
      <c r="AHS190" s="1517"/>
      <c r="AHT190" s="1517"/>
      <c r="AHU190" s="1517"/>
      <c r="AHV190" s="1517"/>
      <c r="AHW190" s="1517"/>
      <c r="AHX190" s="1517"/>
      <c r="AHY190" s="1517"/>
      <c r="AHZ190" s="1517"/>
      <c r="AIA190" s="1517"/>
      <c r="AIB190" s="1517"/>
      <c r="AIC190" s="1517"/>
      <c r="AID190" s="1517"/>
      <c r="AIE190" s="1517"/>
      <c r="AIF190" s="1517"/>
      <c r="AIG190" s="1517"/>
      <c r="AIH190" s="1517"/>
      <c r="AII190" s="1517"/>
      <c r="AIJ190" s="1517"/>
      <c r="AIK190" s="1517"/>
      <c r="AIL190" s="1517"/>
      <c r="AIM190" s="1517"/>
      <c r="AIN190" s="1517"/>
      <c r="AIO190" s="1517"/>
      <c r="AIP190" s="1517"/>
      <c r="AIQ190" s="1517"/>
      <c r="AIR190" s="1517"/>
      <c r="AIS190" s="1517"/>
      <c r="AIT190" s="1517"/>
      <c r="AIU190" s="1517"/>
      <c r="AIV190" s="1517"/>
      <c r="AIW190" s="1517"/>
      <c r="AIX190" s="1517"/>
      <c r="AIY190" s="1517"/>
      <c r="AIZ190" s="1517"/>
      <c r="AJA190" s="1517"/>
      <c r="AJB190" s="1517"/>
      <c r="AJC190" s="1517"/>
      <c r="AJD190" s="1517"/>
      <c r="AJE190" s="1517"/>
      <c r="AJF190" s="1517"/>
      <c r="AJG190" s="1517"/>
      <c r="AJH190" s="1517"/>
      <c r="AJI190" s="1517"/>
      <c r="AJJ190" s="1517"/>
      <c r="AJK190" s="1517"/>
      <c r="AJL190" s="1517"/>
      <c r="AJM190" s="1517"/>
      <c r="AJN190" s="1517"/>
      <c r="AJO190" s="1517"/>
      <c r="AJP190" s="1517"/>
      <c r="AJQ190" s="1517"/>
      <c r="AJR190" s="1517"/>
      <c r="AJS190" s="1517"/>
      <c r="AJT190" s="1517"/>
      <c r="AJU190" s="1517"/>
      <c r="AJV190" s="1517"/>
      <c r="AJW190" s="1517"/>
      <c r="AJX190" s="1517"/>
      <c r="AJY190" s="1517"/>
      <c r="AJZ190" s="1517"/>
      <c r="AKA190" s="1517"/>
      <c r="AKB190" s="1517"/>
      <c r="AKC190" s="1517"/>
      <c r="AKD190" s="1517"/>
      <c r="AKE190" s="1517"/>
      <c r="AKF190" s="1517"/>
      <c r="AKG190" s="1517"/>
      <c r="AKH190" s="1517"/>
      <c r="AKI190" s="1517"/>
      <c r="AKJ190" s="1517"/>
      <c r="AKK190" s="1517"/>
      <c r="AKL190" s="1517"/>
      <c r="AKM190" s="1517"/>
      <c r="AKN190" s="1517"/>
      <c r="AKO190" s="1517"/>
      <c r="AKP190" s="1517"/>
      <c r="AKQ190" s="1517"/>
      <c r="AKR190" s="1517"/>
      <c r="AKS190" s="1517"/>
      <c r="AKT190" s="1517"/>
      <c r="AKU190" s="1517"/>
      <c r="AKV190" s="1517"/>
      <c r="AKW190" s="1517"/>
      <c r="AKX190" s="1517"/>
      <c r="AKY190" s="1517"/>
      <c r="AKZ190" s="1517"/>
      <c r="ALA190" s="1517"/>
      <c r="ALB190" s="1517"/>
      <c r="ALC190" s="1517"/>
      <c r="ALD190" s="1517"/>
      <c r="ALE190" s="1517"/>
      <c r="ALF190" s="1517"/>
      <c r="ALG190" s="1517"/>
      <c r="ALH190" s="1517"/>
      <c r="ALI190" s="1517"/>
      <c r="ALJ190" s="1517"/>
      <c r="ALK190" s="1517"/>
      <c r="ALL190" s="1517"/>
      <c r="ALM190" s="1517"/>
      <c r="ALN190" s="1517"/>
      <c r="ALO190" s="1517"/>
      <c r="ALP190" s="1517"/>
      <c r="ALQ190" s="1517"/>
      <c r="ALR190" s="1517"/>
      <c r="ALS190" s="1517"/>
      <c r="ALT190" s="1517"/>
      <c r="ALU190" s="1517"/>
      <c r="ALV190" s="1517"/>
      <c r="ALW190" s="1517"/>
      <c r="ALX190" s="1517"/>
      <c r="ALY190" s="1517"/>
      <c r="ALZ190" s="1517"/>
      <c r="AMA190" s="1517"/>
      <c r="AMB190" s="1517"/>
      <c r="AMC190" s="1517"/>
      <c r="AMD190" s="1517"/>
      <c r="AME190" s="1517"/>
      <c r="AMF190" s="1517"/>
      <c r="AMG190" s="1517"/>
      <c r="AMH190" s="1517"/>
      <c r="AMI190" s="1517"/>
      <c r="AMJ190" s="1517"/>
      <c r="AMK190" s="1517"/>
      <c r="AML190" s="1517"/>
      <c r="AMM190" s="1517"/>
      <c r="AMN190" s="1517"/>
      <c r="AMO190" s="1517"/>
      <c r="AMP190" s="1517"/>
      <c r="AMQ190" s="1517"/>
      <c r="AMR190" s="1517"/>
      <c r="AMS190" s="1517"/>
      <c r="AMT190" s="1517"/>
      <c r="AMU190" s="1517"/>
      <c r="AMV190" s="1517"/>
      <c r="AMW190" s="1517"/>
      <c r="AMX190" s="1517"/>
      <c r="AMY190" s="1517"/>
      <c r="AMZ190" s="1517"/>
      <c r="ANA190" s="1517"/>
      <c r="ANB190" s="1517"/>
      <c r="ANC190" s="1517"/>
      <c r="AND190" s="1517"/>
      <c r="ANE190" s="1517"/>
      <c r="ANF190" s="1517"/>
      <c r="ANG190" s="1517"/>
      <c r="ANH190" s="1517"/>
      <c r="ANI190" s="1517"/>
      <c r="ANJ190" s="1517"/>
      <c r="ANK190" s="1517"/>
      <c r="ANL190" s="1517"/>
      <c r="ANM190" s="1517"/>
      <c r="ANN190" s="1517"/>
      <c r="ANO190" s="1517"/>
      <c r="ANP190" s="1517"/>
      <c r="ANQ190" s="1517"/>
      <c r="ANR190" s="1517"/>
      <c r="ANS190" s="1517"/>
      <c r="ANT190" s="1517"/>
      <c r="ANU190" s="1517"/>
      <c r="ANV190" s="1517"/>
      <c r="ANW190" s="1517"/>
      <c r="ANX190" s="1517"/>
      <c r="ANY190" s="1517"/>
      <c r="ANZ190" s="1517"/>
      <c r="AOA190" s="1517"/>
      <c r="AOB190" s="1517"/>
      <c r="AOC190" s="1517"/>
      <c r="AOD190" s="1517"/>
      <c r="AOE190" s="1517"/>
      <c r="AOF190" s="1517"/>
      <c r="AOG190" s="1517"/>
      <c r="AOH190" s="1517"/>
      <c r="AOI190" s="1517"/>
      <c r="AOJ190" s="1517"/>
      <c r="AOK190" s="1517"/>
      <c r="AOL190" s="1517"/>
      <c r="AOM190" s="1517"/>
      <c r="AON190" s="1517"/>
      <c r="AOO190" s="1517"/>
      <c r="AOP190" s="1517"/>
      <c r="AOQ190" s="1517"/>
      <c r="AOR190" s="1517"/>
      <c r="AOS190" s="1517"/>
      <c r="AOT190" s="1517"/>
      <c r="AOU190" s="1517"/>
      <c r="AOV190" s="1517"/>
      <c r="AOW190" s="1517"/>
      <c r="AOX190" s="1517"/>
      <c r="AOY190" s="1517"/>
      <c r="AOZ190" s="1517"/>
      <c r="APA190" s="1517"/>
      <c r="APB190" s="1517"/>
      <c r="APC190" s="1517"/>
      <c r="APD190" s="1517"/>
      <c r="APE190" s="1517"/>
      <c r="APF190" s="1517"/>
      <c r="APG190" s="1517"/>
      <c r="APH190" s="1517"/>
      <c r="API190" s="1517"/>
      <c r="APJ190" s="1517"/>
      <c r="APK190" s="1517"/>
      <c r="APL190" s="1517"/>
      <c r="APM190" s="1517"/>
      <c r="APN190" s="1517"/>
      <c r="APO190" s="1517"/>
      <c r="APP190" s="1517"/>
      <c r="APQ190" s="1517"/>
      <c r="APR190" s="1517"/>
      <c r="APS190" s="1517"/>
      <c r="APT190" s="1517"/>
      <c r="APU190" s="1517"/>
      <c r="APV190" s="1517"/>
      <c r="APW190" s="1517"/>
      <c r="APX190" s="1517"/>
      <c r="APY190" s="1517"/>
      <c r="APZ190" s="1517"/>
      <c r="AQA190" s="1517"/>
      <c r="AQB190" s="1517"/>
      <c r="AQC190" s="1517"/>
      <c r="AQD190" s="1517"/>
      <c r="AQE190" s="1517"/>
      <c r="AQF190" s="1517"/>
      <c r="AQG190" s="1517"/>
      <c r="AQH190" s="1517"/>
      <c r="AQI190" s="1517"/>
      <c r="AQJ190" s="1517"/>
      <c r="AQK190" s="1517"/>
      <c r="AQL190" s="1517"/>
      <c r="AQM190" s="1517"/>
      <c r="AQN190" s="1517"/>
      <c r="AQO190" s="1517"/>
      <c r="AQP190" s="1517"/>
      <c r="AQQ190" s="1517"/>
      <c r="AQR190" s="1517"/>
      <c r="AQS190" s="1517"/>
      <c r="AQT190" s="1517"/>
      <c r="AQU190" s="1517"/>
      <c r="AQV190" s="1517"/>
      <c r="AQW190" s="1517"/>
      <c r="AQX190" s="1517"/>
      <c r="AQY190" s="1517"/>
      <c r="AQZ190" s="1517"/>
      <c r="ARA190" s="1517"/>
      <c r="ARB190" s="1517"/>
      <c r="ARC190" s="1517"/>
      <c r="ARD190" s="1517"/>
      <c r="ARE190" s="1517"/>
      <c r="ARF190" s="1517"/>
      <c r="ARG190" s="1517"/>
      <c r="ARH190" s="1517"/>
      <c r="ARI190" s="1517"/>
      <c r="ARJ190" s="1517"/>
      <c r="ARK190" s="1517"/>
      <c r="ARL190" s="1517"/>
      <c r="ARM190" s="1517"/>
      <c r="ARN190" s="1517"/>
      <c r="ARO190" s="1517"/>
      <c r="ARP190" s="1517"/>
      <c r="ARQ190" s="1517"/>
      <c r="ARR190" s="1517"/>
      <c r="ARS190" s="1517"/>
      <c r="ART190" s="1517"/>
      <c r="ARU190" s="1517"/>
      <c r="ARV190" s="1517"/>
      <c r="ARW190" s="1517"/>
      <c r="ARX190" s="1517"/>
      <c r="ARY190" s="1517"/>
      <c r="ARZ190" s="1517"/>
      <c r="ASA190" s="1517"/>
      <c r="ASB190" s="1517"/>
      <c r="ASC190" s="1517"/>
      <c r="ASD190" s="1517"/>
      <c r="ASE190" s="1517"/>
      <c r="ASF190" s="1517"/>
      <c r="ASG190" s="1517"/>
      <c r="ASH190" s="1517"/>
      <c r="ASI190" s="1517"/>
      <c r="ASJ190" s="1517"/>
      <c r="ASK190" s="1517"/>
      <c r="ASL190" s="1517"/>
      <c r="ASM190" s="1517"/>
      <c r="ASN190" s="1517"/>
      <c r="ASO190" s="1517"/>
      <c r="ASP190" s="1517"/>
      <c r="ASQ190" s="1517"/>
      <c r="ASR190" s="1517"/>
      <c r="ASS190" s="1517"/>
      <c r="AST190" s="1517"/>
      <c r="ASU190" s="1517"/>
      <c r="ASV190" s="1517"/>
      <c r="ASW190" s="1517"/>
      <c r="ASX190" s="1517"/>
      <c r="ASY190" s="1517"/>
      <c r="ASZ190" s="1517"/>
      <c r="ATA190" s="1517"/>
      <c r="ATB190" s="1517"/>
      <c r="ATC190" s="1517"/>
      <c r="ATD190" s="1517"/>
      <c r="ATE190" s="1517"/>
      <c r="ATF190" s="1517"/>
      <c r="ATG190" s="1517"/>
      <c r="ATH190" s="1517"/>
      <c r="ATI190" s="1517"/>
      <c r="ATJ190" s="1517"/>
      <c r="ATK190" s="1517"/>
      <c r="ATL190" s="1517"/>
      <c r="ATM190" s="1517"/>
      <c r="ATN190" s="1517"/>
      <c r="ATO190" s="1517"/>
      <c r="ATP190" s="1517"/>
      <c r="ATQ190" s="1517"/>
      <c r="ATR190" s="1517"/>
      <c r="ATS190" s="1517"/>
      <c r="ATT190" s="1517"/>
      <c r="ATU190" s="1517"/>
      <c r="ATV190" s="1517"/>
      <c r="ATW190" s="1517"/>
      <c r="ATX190" s="1517"/>
      <c r="ATY190" s="1517"/>
      <c r="ATZ190" s="1517"/>
      <c r="AUA190" s="1517"/>
      <c r="AUB190" s="1517"/>
      <c r="AUC190" s="1517"/>
      <c r="AUD190" s="1517"/>
      <c r="AUE190" s="1517"/>
      <c r="AUF190" s="1517"/>
      <c r="AUG190" s="1517"/>
      <c r="AUH190" s="1517"/>
      <c r="AUI190" s="1517"/>
      <c r="AUJ190" s="1517"/>
      <c r="AUK190" s="1517"/>
      <c r="AUL190" s="1517"/>
      <c r="AUM190" s="1517"/>
      <c r="AUN190" s="1517"/>
      <c r="AUO190" s="1517"/>
      <c r="AUP190" s="1517"/>
      <c r="AUQ190" s="1517"/>
      <c r="AUR190" s="1517"/>
      <c r="AUS190" s="1517"/>
      <c r="AUT190" s="1517"/>
      <c r="AUU190" s="1517"/>
      <c r="AUV190" s="1517"/>
      <c r="AUW190" s="1517"/>
      <c r="AUX190" s="1517"/>
      <c r="AUY190" s="1517"/>
      <c r="AUZ190" s="1517"/>
      <c r="AVA190" s="1517"/>
      <c r="AVB190" s="1517"/>
      <c r="AVC190" s="1517"/>
      <c r="AVD190" s="1517"/>
      <c r="AVE190" s="891"/>
      <c r="AVF190" s="891"/>
      <c r="AVG190" s="891"/>
      <c r="AVH190" s="891"/>
      <c r="AVI190" s="891"/>
      <c r="AVJ190" s="891"/>
      <c r="AVK190" s="891"/>
      <c r="AVL190" s="891"/>
      <c r="AVM190" s="891"/>
      <c r="AVN190" s="891"/>
      <c r="AVO190" s="891"/>
      <c r="AVP190" s="891"/>
      <c r="AVQ190" s="891"/>
      <c r="AVR190" s="891"/>
      <c r="AVS190" s="891"/>
      <c r="AVT190" s="891"/>
      <c r="AVU190" s="891"/>
      <c r="AVV190" s="891"/>
      <c r="AVW190" s="891"/>
      <c r="AVX190" s="891"/>
      <c r="AVY190" s="891"/>
      <c r="AVZ190" s="891"/>
      <c r="AWA190" s="891"/>
      <c r="AWB190" s="891"/>
      <c r="AWC190" s="891"/>
      <c r="AWD190" s="891"/>
      <c r="AWE190" s="891"/>
      <c r="AWF190" s="891"/>
      <c r="AWG190" s="891"/>
      <c r="AWH190" s="891"/>
      <c r="AWI190" s="891"/>
      <c r="AWJ190" s="891"/>
      <c r="AWK190" s="891"/>
      <c r="AWL190" s="891"/>
      <c r="AWM190" s="891"/>
      <c r="AWN190" s="891"/>
      <c r="AWO190" s="891"/>
      <c r="AWP190" s="891"/>
      <c r="AWQ190" s="891"/>
      <c r="AWR190" s="891"/>
      <c r="AWS190" s="891"/>
      <c r="AWT190" s="891"/>
      <c r="AWU190" s="891"/>
      <c r="AWV190" s="891"/>
      <c r="AWW190" s="891"/>
      <c r="AWX190" s="891"/>
      <c r="AWY190" s="891"/>
      <c r="AWZ190" s="891"/>
      <c r="AXA190" s="892"/>
      <c r="AXB190" s="892"/>
      <c r="AXC190" s="892"/>
      <c r="AXD190" s="892"/>
      <c r="AXE190" s="892"/>
      <c r="AXF190" s="892"/>
      <c r="AXG190" s="892"/>
      <c r="AXH190" s="892"/>
      <c r="AXI190" s="892"/>
      <c r="AXJ190" s="892"/>
      <c r="AXK190" s="892"/>
      <c r="AXL190" s="892"/>
      <c r="AXM190" s="892"/>
      <c r="AXN190" s="892"/>
      <c r="AXO190" s="892"/>
      <c r="AXP190" s="892"/>
      <c r="AXQ190" s="891"/>
      <c r="AXR190" s="891"/>
      <c r="AXS190" s="891"/>
      <c r="AXT190" s="891"/>
      <c r="AXU190" s="891"/>
      <c r="AXV190" s="891"/>
      <c r="AXW190" s="891"/>
      <c r="AXX190" s="891"/>
      <c r="AXY190" s="891"/>
      <c r="AXZ190" s="891"/>
      <c r="AYA190" s="891"/>
      <c r="AYB190" s="891"/>
      <c r="AYC190" s="891"/>
      <c r="AYD190" s="891"/>
      <c r="AYE190" s="891"/>
      <c r="AYF190" s="891"/>
      <c r="AYG190" s="891"/>
      <c r="AYH190" s="891"/>
      <c r="AYI190" s="891"/>
      <c r="AYJ190" s="891"/>
      <c r="AYK190" s="891"/>
      <c r="AYL190" s="891"/>
      <c r="AYM190" s="891"/>
      <c r="AYN190" s="891"/>
      <c r="AYO190" s="891"/>
      <c r="AYP190" s="891"/>
      <c r="AYQ190" s="891"/>
      <c r="AYR190" s="891"/>
      <c r="AYS190" s="891"/>
      <c r="AYT190" s="891"/>
      <c r="AYU190" s="1517"/>
      <c r="AYV190" s="1517"/>
      <c r="AYW190" s="1517"/>
      <c r="AYX190" s="1517"/>
      <c r="AYY190" s="1517"/>
      <c r="AYZ190" s="1517"/>
      <c r="AZA190" s="1517"/>
      <c r="AZB190" s="1517"/>
      <c r="AZC190" s="1517"/>
      <c r="AZD190" s="1517"/>
      <c r="AZE190" s="1517"/>
      <c r="AZF190" s="1517"/>
      <c r="AZG190" s="1517"/>
      <c r="AZH190" s="1517"/>
      <c r="AZI190" s="1517"/>
      <c r="AZJ190" s="1517"/>
      <c r="AZK190" s="1517"/>
      <c r="AZL190" s="1517"/>
      <c r="AZM190" s="1517"/>
      <c r="AZN190" s="1517"/>
      <c r="AZO190" s="1517"/>
      <c r="AZP190" s="1517"/>
      <c r="AZQ190" s="1517"/>
      <c r="AZR190" s="1517"/>
      <c r="AZS190" s="1517"/>
      <c r="AZT190" s="1517"/>
      <c r="AZU190" s="1517"/>
      <c r="AZV190" s="1517"/>
      <c r="AZW190" s="1517"/>
      <c r="AZX190" s="1517"/>
      <c r="AZY190" s="1517"/>
      <c r="AZZ190" s="1517"/>
      <c r="BAA190" s="1517"/>
      <c r="BAB190" s="1517"/>
      <c r="BAC190" s="1517"/>
      <c r="BAD190" s="1517"/>
      <c r="BAE190" s="1517"/>
      <c r="BAF190" s="1517"/>
      <c r="BAG190" s="1517"/>
      <c r="BAH190" s="1517"/>
      <c r="BAI190" s="1517"/>
      <c r="BAJ190" s="1517"/>
      <c r="BAK190" s="1517"/>
      <c r="BAL190" s="1517"/>
      <c r="BAM190" s="1517"/>
      <c r="BAN190" s="1517"/>
      <c r="BAO190" s="1517"/>
      <c r="BAP190" s="1517"/>
      <c r="BAQ190" s="1517"/>
      <c r="BAR190" s="1517"/>
      <c r="BAS190" s="1517"/>
      <c r="BAT190" s="1517"/>
      <c r="BAU190" s="1517"/>
      <c r="BAV190" s="1517"/>
      <c r="BAW190" s="1517"/>
      <c r="BAX190" s="1517"/>
      <c r="BAY190" s="1517"/>
      <c r="BAZ190" s="1517"/>
      <c r="BBA190" s="1517"/>
      <c r="BBB190" s="1517"/>
      <c r="BBC190" s="1517"/>
      <c r="BBD190" s="1517"/>
      <c r="BBE190" s="1517"/>
      <c r="BBF190" s="1517"/>
      <c r="BBG190" s="1517"/>
      <c r="BBH190" s="1517"/>
      <c r="BBI190" s="1517"/>
      <c r="BBJ190" s="1517"/>
      <c r="BBK190" s="1517"/>
      <c r="BBL190" s="1517"/>
      <c r="BBM190" s="1517"/>
      <c r="BBN190" s="1517"/>
      <c r="BBO190" s="1517"/>
      <c r="BBP190" s="1517"/>
      <c r="BBQ190" s="1517"/>
      <c r="BBR190" s="1517"/>
      <c r="BBS190" s="1517"/>
      <c r="BBT190" s="1517"/>
      <c r="BBU190" s="1517"/>
      <c r="BBV190" s="1517"/>
      <c r="BBW190" s="1517"/>
      <c r="BBX190" s="1517"/>
      <c r="BBY190" s="1517"/>
      <c r="BBZ190" s="1517"/>
      <c r="BCA190" s="1517"/>
      <c r="BCB190" s="1517"/>
      <c r="BCC190" s="1517"/>
      <c r="BCD190" s="1517"/>
      <c r="BCE190" s="1517"/>
      <c r="BCF190" s="1517"/>
      <c r="BCG190" s="1517"/>
      <c r="BCH190" s="1517"/>
      <c r="BCI190" s="1517"/>
      <c r="BCJ190" s="1517"/>
      <c r="BCK190" s="1517"/>
      <c r="BCL190" s="1517"/>
      <c r="BCM190" s="1517"/>
      <c r="BCN190" s="1517"/>
      <c r="BCO190" s="1517"/>
      <c r="BCP190" s="1517"/>
      <c r="BCQ190" s="1517"/>
      <c r="BCR190" s="1517"/>
      <c r="BCS190" s="1517"/>
      <c r="BCT190" s="1517"/>
      <c r="BCU190" s="1517"/>
      <c r="BCV190" s="1517"/>
      <c r="BCW190" s="1517"/>
      <c r="BCX190" s="1517"/>
      <c r="BCY190" s="1517"/>
      <c r="BCZ190" s="1517"/>
      <c r="BDA190" s="1517"/>
      <c r="BDB190" s="1517"/>
      <c r="BDC190" s="1517"/>
      <c r="BDD190" s="1517"/>
      <c r="BDE190" s="1517"/>
      <c r="BDF190" s="1517"/>
      <c r="BDG190" s="1517"/>
      <c r="BDH190" s="1517"/>
      <c r="BDI190" s="1517"/>
      <c r="BDJ190" s="1517"/>
      <c r="BDK190" s="1517"/>
      <c r="BDL190" s="1517"/>
      <c r="BDM190" s="1517"/>
      <c r="BDN190" s="1517"/>
      <c r="BDO190" s="1517"/>
      <c r="BDP190" s="1517"/>
      <c r="BDQ190" s="1517"/>
      <c r="BDR190" s="1517"/>
      <c r="BDS190" s="1517"/>
      <c r="BDT190" s="1517"/>
      <c r="BDU190" s="1517"/>
      <c r="BDV190" s="1517"/>
      <c r="BDW190" s="1517"/>
      <c r="BDX190" s="1517"/>
      <c r="BDY190" s="1517"/>
      <c r="BDZ190" s="1517"/>
      <c r="BEA190" s="1517"/>
      <c r="BEB190" s="1517"/>
      <c r="BEC190" s="1517"/>
      <c r="BED190" s="1517"/>
      <c r="BEE190" s="1517"/>
      <c r="BEF190" s="1517"/>
      <c r="BEG190" s="1517"/>
      <c r="BEH190" s="1517"/>
      <c r="BEI190" s="1517"/>
      <c r="BEJ190" s="1517"/>
      <c r="BEK190" s="1517"/>
      <c r="BEL190" s="1517"/>
      <c r="BEM190" s="1517"/>
      <c r="BEN190" s="1517"/>
      <c r="BEO190" s="1517"/>
      <c r="BEP190" s="1517"/>
      <c r="BEQ190" s="1517"/>
      <c r="BER190" s="1517"/>
      <c r="BES190" s="1517"/>
      <c r="BET190" s="1517"/>
      <c r="BEU190" s="1517"/>
      <c r="BEV190" s="1517"/>
      <c r="BEW190" s="1517"/>
      <c r="BEX190" s="1517"/>
      <c r="BEY190" s="1517"/>
      <c r="BEZ190" s="1517"/>
      <c r="BFA190" s="1517"/>
      <c r="BFB190" s="1517"/>
      <c r="BFC190" s="1517"/>
      <c r="BFD190" s="1517"/>
      <c r="BFE190" s="1517"/>
      <c r="BFF190" s="1517"/>
      <c r="BFG190" s="1517"/>
      <c r="BFH190" s="1517"/>
      <c r="BFI190" s="1517"/>
      <c r="BFJ190" s="1517"/>
      <c r="BFK190" s="1517"/>
      <c r="BFL190" s="1517"/>
      <c r="BFM190" s="1517"/>
      <c r="BFN190" s="1517"/>
      <c r="BFO190" s="1517"/>
      <c r="BFP190" s="1517"/>
      <c r="BFQ190" s="1517"/>
      <c r="BFR190" s="1517"/>
      <c r="BFS190" s="1517"/>
      <c r="BFT190" s="1517"/>
      <c r="BFU190" s="1517"/>
      <c r="BFV190" s="1517"/>
      <c r="BFW190" s="1517"/>
      <c r="BFX190" s="1517"/>
      <c r="BFY190" s="1517"/>
      <c r="BFZ190" s="1517"/>
      <c r="BGA190" s="1517"/>
      <c r="BGB190" s="1517"/>
      <c r="BGC190" s="1517"/>
      <c r="BGD190" s="1517"/>
      <c r="BGE190" s="1517"/>
      <c r="BGF190" s="1517"/>
      <c r="BGG190" s="1517"/>
      <c r="BGH190" s="1517"/>
      <c r="BGI190" s="1517"/>
      <c r="BGJ190" s="1517"/>
      <c r="BGK190" s="1517"/>
      <c r="BGL190" s="1517"/>
      <c r="BGM190" s="1517"/>
      <c r="BGN190" s="1517"/>
      <c r="BGO190" s="1517"/>
      <c r="BGP190" s="1517"/>
      <c r="BGQ190" s="1517"/>
      <c r="BGR190" s="1517"/>
      <c r="BGS190" s="1517"/>
      <c r="BGT190" s="1517"/>
      <c r="BGU190" s="1517"/>
      <c r="BGV190" s="1517"/>
      <c r="BGW190" s="1517"/>
      <c r="BGX190" s="1517"/>
      <c r="BGY190" s="1517"/>
      <c r="BGZ190" s="1517"/>
      <c r="BHA190" s="1517"/>
      <c r="BHB190" s="1517"/>
      <c r="BHC190" s="1517"/>
      <c r="BHD190" s="1517"/>
      <c r="BHE190" s="1517"/>
      <c r="BHF190" s="1517"/>
      <c r="BHG190" s="1517"/>
      <c r="BHH190" s="1517"/>
      <c r="BHI190" s="1517"/>
      <c r="BHJ190" s="1517"/>
      <c r="BHK190" s="1517"/>
      <c r="BHL190" s="1517"/>
      <c r="BHM190" s="1517"/>
      <c r="BHN190" s="1517"/>
      <c r="BHO190" s="1517"/>
      <c r="BHP190" s="1517"/>
      <c r="BHQ190" s="1517"/>
      <c r="BHR190" s="1517"/>
      <c r="BHS190" s="1517"/>
      <c r="BHT190" s="1517"/>
      <c r="BHU190" s="1517"/>
      <c r="BHV190" s="1517"/>
      <c r="BHW190" s="1517"/>
      <c r="BHX190" s="1517"/>
      <c r="BHY190" s="1517"/>
      <c r="BHZ190" s="1517"/>
      <c r="BIA190" s="1517"/>
      <c r="BIB190" s="1517"/>
      <c r="BIC190" s="1517"/>
      <c r="BID190" s="1517"/>
      <c r="BIE190" s="1517"/>
      <c r="BIF190" s="1517"/>
      <c r="BIG190" s="1517"/>
      <c r="BIH190" s="1517"/>
      <c r="BII190" s="1517"/>
      <c r="BIJ190" s="1517"/>
      <c r="BIK190" s="1517"/>
      <c r="BIL190" s="1517"/>
      <c r="BIM190" s="1517"/>
      <c r="BIN190" s="1517"/>
      <c r="BIO190" s="1517"/>
      <c r="BIP190" s="1517"/>
      <c r="BIQ190" s="1517"/>
      <c r="BIR190" s="1517"/>
      <c r="BIS190" s="1517"/>
      <c r="BIT190" s="1517"/>
      <c r="BIU190" s="1517"/>
      <c r="BIV190" s="1517"/>
      <c r="BIW190" s="1517"/>
      <c r="BIX190" s="1517"/>
      <c r="BIY190" s="1517"/>
      <c r="BIZ190" s="1517"/>
      <c r="BJA190" s="1517"/>
      <c r="BJB190" s="1517"/>
      <c r="BJC190" s="1517"/>
      <c r="BJD190" s="1517"/>
      <c r="BJE190" s="1517"/>
      <c r="BJF190" s="1517"/>
      <c r="BJG190" s="1517"/>
      <c r="BJH190" s="1517"/>
      <c r="BJI190" s="1517"/>
      <c r="BJJ190" s="1517"/>
      <c r="BJK190" s="1517"/>
      <c r="BJL190" s="1517"/>
      <c r="BJM190" s="1517"/>
      <c r="BJN190" s="1517"/>
      <c r="BJO190" s="1517"/>
      <c r="BJP190" s="1517"/>
      <c r="BJQ190" s="1517"/>
      <c r="BJR190" s="1517"/>
      <c r="BJS190" s="1517"/>
      <c r="BJT190" s="1517"/>
      <c r="BJU190" s="1517"/>
      <c r="BJV190" s="1517"/>
      <c r="BJW190" s="1517"/>
      <c r="BJX190" s="1517"/>
      <c r="BJY190" s="1517"/>
      <c r="BJZ190" s="1517"/>
      <c r="BKA190" s="1517"/>
      <c r="BKB190" s="1517"/>
      <c r="BKC190" s="1517"/>
      <c r="BKD190" s="1517"/>
      <c r="BKE190" s="1517"/>
      <c r="BKF190" s="1517"/>
      <c r="BKG190" s="1517"/>
      <c r="BKH190" s="1517"/>
      <c r="BKI190" s="1517"/>
      <c r="BKJ190" s="1517"/>
      <c r="BKK190" s="1517"/>
      <c r="BKL190" s="1517"/>
      <c r="BKM190" s="1517"/>
      <c r="BKN190" s="1517"/>
      <c r="BKO190" s="1517"/>
      <c r="BKP190" s="1517"/>
      <c r="BKQ190" s="1517"/>
      <c r="BKR190" s="1517"/>
      <c r="BKS190" s="1517"/>
      <c r="BKT190" s="1517"/>
      <c r="BKU190" s="1517"/>
      <c r="BKV190" s="1517"/>
      <c r="BKW190" s="1517"/>
      <c r="BKX190" s="1517"/>
      <c r="BKY190" s="1517"/>
      <c r="BKZ190" s="1517"/>
      <c r="BLA190" s="1517"/>
      <c r="BLB190" s="1517"/>
      <c r="BLC190" s="1517"/>
      <c r="BLD190" s="1517"/>
      <c r="BLE190" s="1517"/>
      <c r="BLF190" s="1517"/>
      <c r="BLG190" s="1517"/>
      <c r="BLH190" s="1517"/>
      <c r="BLI190" s="1517"/>
      <c r="BLJ190" s="1517"/>
      <c r="BLK190" s="1517"/>
      <c r="BLL190" s="1517"/>
      <c r="BLM190" s="1517"/>
      <c r="BLN190" s="1517"/>
      <c r="BLO190" s="1517"/>
      <c r="BLP190" s="1517"/>
      <c r="BLQ190" s="1517"/>
      <c r="BLR190" s="1517"/>
      <c r="BLS190" s="1517"/>
      <c r="BLT190" s="1517"/>
      <c r="BLU190" s="1517"/>
      <c r="BLV190" s="1517"/>
      <c r="BLW190" s="1517"/>
      <c r="BLX190" s="1517"/>
      <c r="BLY190" s="1517"/>
      <c r="BLZ190" s="1517"/>
      <c r="BMA190" s="1517"/>
      <c r="BMB190" s="1517"/>
      <c r="BMC190" s="1517"/>
      <c r="BMD190" s="1517"/>
      <c r="BME190" s="1517"/>
      <c r="BMF190" s="1517"/>
      <c r="BMG190" s="1517"/>
      <c r="BMH190" s="1517"/>
      <c r="BMI190" s="1517"/>
      <c r="BMJ190" s="1517"/>
      <c r="BMK190" s="1517"/>
      <c r="BML190" s="1517"/>
      <c r="BMM190" s="1517"/>
      <c r="BMN190" s="1517"/>
      <c r="BMO190" s="1517"/>
      <c r="BMP190" s="1517"/>
      <c r="BMQ190" s="1517"/>
      <c r="BMR190" s="1517"/>
      <c r="BMS190" s="1517"/>
      <c r="BMT190" s="1517"/>
      <c r="BMU190" s="1517"/>
      <c r="BMV190" s="1517"/>
      <c r="BMW190" s="1517"/>
      <c r="BMX190" s="1517"/>
      <c r="BMY190" s="1517"/>
      <c r="BMZ190" s="1517"/>
      <c r="BNA190" s="1517"/>
      <c r="BNB190" s="1517"/>
      <c r="BNC190" s="1517"/>
      <c r="BND190" s="1517"/>
      <c r="BNE190" s="1517"/>
      <c r="BNF190" s="1517"/>
      <c r="BNG190" s="1517"/>
      <c r="BNH190" s="1517"/>
      <c r="BNI190" s="1517"/>
      <c r="BNJ190" s="1517"/>
      <c r="BNK190" s="1517"/>
      <c r="BNL190" s="1517"/>
      <c r="BNM190" s="1517"/>
      <c r="BNN190" s="1517"/>
      <c r="BNO190" s="1517"/>
      <c r="BNP190" s="1517"/>
      <c r="BNQ190" s="1517"/>
      <c r="BNR190" s="1517"/>
      <c r="BNS190" s="1517"/>
      <c r="BNT190" s="1517"/>
      <c r="BNU190" s="1517"/>
      <c r="BNV190" s="1517"/>
      <c r="BNW190" s="1517"/>
      <c r="BNX190" s="1517"/>
      <c r="BNY190" s="1517"/>
      <c r="BNZ190" s="1517"/>
      <c r="BOA190" s="1517"/>
      <c r="BOB190" s="1517"/>
      <c r="BOC190" s="1517"/>
      <c r="BOD190" s="1517"/>
      <c r="BOE190" s="1517"/>
      <c r="BOF190" s="1517"/>
      <c r="BOG190" s="1517"/>
      <c r="BOH190" s="1517"/>
      <c r="BOI190" s="1517"/>
      <c r="BOJ190" s="1517"/>
      <c r="BOK190" s="1517"/>
      <c r="BOL190" s="1517"/>
      <c r="BOM190" s="1517"/>
      <c r="BON190" s="1517"/>
      <c r="BOO190" s="1517"/>
      <c r="BOP190" s="1517"/>
      <c r="BOQ190" s="1517"/>
      <c r="BOR190" s="1517"/>
      <c r="BOS190" s="1517"/>
      <c r="BOT190" s="1517"/>
      <c r="BOU190" s="1517"/>
      <c r="BOV190" s="1517"/>
      <c r="BOW190" s="1517"/>
      <c r="BOX190" s="1517"/>
      <c r="BOY190" s="1517"/>
      <c r="BOZ190" s="1517"/>
      <c r="BPA190" s="1517"/>
      <c r="BPB190" s="1517"/>
      <c r="BPC190" s="1517"/>
      <c r="BPD190" s="1517"/>
      <c r="BPE190" s="1517"/>
      <c r="BPF190" s="1517"/>
      <c r="BPG190" s="1517"/>
      <c r="BPH190" s="1517"/>
      <c r="BPI190" s="1517"/>
      <c r="BPJ190" s="1517"/>
      <c r="BPK190" s="1517"/>
      <c r="BPL190" s="1517"/>
      <c r="BPM190" s="1517"/>
      <c r="BPN190" s="1517"/>
      <c r="BPO190" s="1517"/>
      <c r="BPP190" s="1517"/>
      <c r="BPQ190" s="1517"/>
      <c r="BPR190" s="1517"/>
      <c r="BPS190" s="1517"/>
      <c r="BPT190" s="1517"/>
      <c r="BPU190" s="1517"/>
      <c r="BPV190" s="1517"/>
      <c r="BPW190" s="1517"/>
      <c r="BPX190" s="1517"/>
      <c r="BPY190" s="1517"/>
      <c r="BPZ190" s="1517"/>
      <c r="BQA190" s="1517"/>
      <c r="BQB190" s="1517"/>
      <c r="BQC190" s="1517"/>
      <c r="BQD190" s="1517"/>
      <c r="BQE190" s="1517"/>
      <c r="BQF190" s="1517"/>
      <c r="BQG190" s="1517"/>
      <c r="BQH190" s="1517"/>
      <c r="BQI190" s="1517"/>
      <c r="BQJ190" s="1517"/>
      <c r="BQK190" s="1517"/>
      <c r="BQL190" s="1517"/>
      <c r="BQM190" s="1517"/>
      <c r="BQN190" s="1517"/>
      <c r="BQO190" s="1517"/>
      <c r="BQP190" s="1517"/>
      <c r="BQQ190" s="1517"/>
      <c r="BQR190" s="1517"/>
      <c r="BQS190" s="1517"/>
      <c r="BQT190" s="1517"/>
      <c r="BQU190" s="1517"/>
      <c r="BQV190" s="1517"/>
      <c r="BQW190" s="1517"/>
      <c r="BQX190" s="1517"/>
      <c r="BQY190" s="1517"/>
      <c r="BQZ190" s="1517"/>
      <c r="BRA190" s="1517"/>
      <c r="BRB190" s="1517"/>
      <c r="BRC190" s="1517"/>
      <c r="BRD190" s="1517"/>
      <c r="BRE190" s="1517"/>
      <c r="BRF190" s="1517"/>
      <c r="BRG190" s="1517"/>
      <c r="BRH190" s="1517"/>
      <c r="BRI190" s="1517"/>
      <c r="BRJ190" s="1517"/>
      <c r="BRK190" s="1517"/>
      <c r="BRL190" s="1517"/>
      <c r="BRM190" s="1517"/>
      <c r="BRN190" s="1517"/>
      <c r="BRO190" s="1517"/>
      <c r="BRP190" s="1517"/>
      <c r="BRQ190" s="1517"/>
      <c r="BRR190" s="1517"/>
      <c r="BRS190" s="1517"/>
      <c r="BRT190" s="1517"/>
      <c r="BRU190" s="1517"/>
      <c r="BRV190" s="1517"/>
      <c r="BRW190" s="1517"/>
      <c r="BRX190" s="1517"/>
      <c r="BRY190" s="1517"/>
      <c r="BRZ190" s="1517"/>
      <c r="BSA190" s="1517"/>
      <c r="BSB190" s="1517"/>
      <c r="BSC190" s="1517"/>
      <c r="BSD190" s="1517"/>
      <c r="BSE190" s="1517"/>
      <c r="BSF190" s="1517"/>
      <c r="BSG190" s="1517"/>
      <c r="BSH190" s="1517"/>
      <c r="BSI190" s="1517"/>
      <c r="BSJ190" s="1517"/>
      <c r="BSK190" s="1517"/>
      <c r="BSL190" s="1517"/>
      <c r="BSM190" s="1517"/>
      <c r="BSN190" s="1517"/>
      <c r="BSO190" s="1517"/>
      <c r="BSP190" s="1517"/>
      <c r="BSQ190" s="1517"/>
      <c r="BSR190" s="1517"/>
      <c r="BSS190" s="1517"/>
      <c r="BST190" s="1517"/>
      <c r="BSU190" s="1517"/>
      <c r="BSV190" s="1517"/>
      <c r="BSW190" s="1517"/>
      <c r="BSX190" s="1517"/>
      <c r="BSY190" s="1517"/>
      <c r="BSZ190" s="1517"/>
      <c r="BTA190" s="1517"/>
      <c r="BTB190" s="1517"/>
      <c r="BTC190" s="1517"/>
      <c r="BTD190" s="1517"/>
      <c r="BTE190" s="1517"/>
      <c r="BTF190" s="1517"/>
      <c r="BTG190" s="1517"/>
      <c r="BTH190" s="1517"/>
      <c r="BTI190" s="1517"/>
      <c r="BTJ190" s="1517"/>
      <c r="BTK190" s="1517"/>
      <c r="BTL190" s="1517"/>
      <c r="BTM190" s="1517"/>
      <c r="BTN190" s="1517"/>
      <c r="BTO190" s="1517"/>
      <c r="BTP190" s="1517"/>
      <c r="BTQ190" s="1517"/>
      <c r="BTR190" s="1517"/>
      <c r="BTS190" s="1517"/>
      <c r="BTT190" s="1517"/>
      <c r="BTU190" s="1517"/>
      <c r="BTV190" s="1517"/>
      <c r="BTW190" s="1517"/>
      <c r="BTX190" s="1517"/>
      <c r="BTY190" s="1517"/>
      <c r="BTZ190" s="1517"/>
      <c r="BUA190" s="1517"/>
      <c r="BUB190" s="1517"/>
      <c r="BUC190" s="1517"/>
      <c r="BUD190" s="1517"/>
      <c r="BUE190" s="1517"/>
      <c r="BUF190" s="1517"/>
      <c r="BUG190" s="1517"/>
      <c r="BUH190" s="1517"/>
      <c r="BUI190" s="1517"/>
      <c r="BUJ190" s="1517"/>
      <c r="BUK190" s="1517"/>
      <c r="BUL190" s="1517"/>
      <c r="BUM190" s="1517"/>
      <c r="BUN190" s="1517"/>
      <c r="BUO190" s="1517"/>
      <c r="BUP190" s="1517"/>
      <c r="BUQ190" s="1517"/>
      <c r="BUR190" s="1517"/>
      <c r="BUS190" s="1517"/>
      <c r="BUT190" s="1517"/>
      <c r="BUU190" s="1517"/>
      <c r="BUV190" s="1517"/>
      <c r="BUW190" s="1517"/>
      <c r="BUX190" s="1517"/>
      <c r="BUY190" s="1517"/>
      <c r="BUZ190" s="1517"/>
      <c r="BVA190" s="1517"/>
      <c r="BVB190" s="1517"/>
      <c r="BVC190" s="1517"/>
      <c r="BVD190" s="1517"/>
      <c r="BVE190" s="1517"/>
      <c r="BVF190" s="1517"/>
      <c r="BVG190" s="1517"/>
      <c r="BVH190" s="1517"/>
      <c r="BVI190" s="1517"/>
      <c r="BVJ190" s="1517"/>
      <c r="BVK190" s="1517"/>
      <c r="BVL190" s="1517"/>
      <c r="BVM190" s="1517"/>
      <c r="BVN190" s="1517"/>
      <c r="BVO190" s="1517"/>
      <c r="BVP190" s="1517"/>
      <c r="BVQ190" s="1517"/>
      <c r="BVR190" s="1517"/>
      <c r="BVS190" s="1517"/>
      <c r="BVT190" s="1517"/>
      <c r="BVU190" s="1517"/>
      <c r="BVV190" s="1517"/>
      <c r="BVW190" s="1517"/>
      <c r="BVX190" s="1517"/>
      <c r="BVY190" s="1517"/>
      <c r="BVZ190" s="1517"/>
      <c r="BWA190" s="1517"/>
      <c r="BWB190" s="1517"/>
      <c r="BWC190" s="1517"/>
      <c r="BWD190" s="1517"/>
      <c r="BWE190" s="1517"/>
      <c r="BWF190" s="1517"/>
      <c r="BWG190" s="1517"/>
      <c r="BWH190" s="1517"/>
      <c r="BWI190" s="1517"/>
      <c r="BWJ190" s="1517"/>
      <c r="BWK190" s="1517"/>
      <c r="BWL190" s="1517"/>
      <c r="BWM190" s="1517"/>
      <c r="BWN190" s="1517"/>
      <c r="BWO190" s="1517"/>
      <c r="BWP190" s="1517"/>
      <c r="BWQ190" s="1517"/>
      <c r="BWR190" s="1517"/>
      <c r="BWS190" s="1517"/>
      <c r="BWT190" s="1517"/>
      <c r="BWU190" s="1517"/>
      <c r="BWV190" s="1517"/>
      <c r="BWW190" s="1517"/>
      <c r="BWX190" s="1517"/>
      <c r="BWY190" s="1517"/>
      <c r="BWZ190" s="1517"/>
      <c r="BXA190" s="1517"/>
      <c r="BXB190" s="1517"/>
      <c r="BXC190" s="1517"/>
      <c r="BXD190" s="1517"/>
      <c r="BXE190" s="1517"/>
      <c r="BXF190" s="1517"/>
      <c r="BXG190" s="1517"/>
      <c r="BXH190" s="1517"/>
      <c r="BXI190" s="1517"/>
      <c r="BXJ190" s="1517"/>
      <c r="BXK190" s="1517"/>
      <c r="BXL190" s="1517"/>
      <c r="BXM190" s="1517"/>
      <c r="BXN190" s="1517"/>
      <c r="BXO190" s="1517"/>
      <c r="BXP190" s="1517"/>
      <c r="BXQ190" s="1517"/>
      <c r="BXR190" s="1517"/>
      <c r="BXS190" s="1517"/>
      <c r="BXT190" s="1517"/>
      <c r="BXU190" s="1517"/>
      <c r="BXV190" s="1517"/>
      <c r="BXW190" s="1517"/>
      <c r="BXX190" s="1517"/>
      <c r="BXY190" s="1517"/>
      <c r="BXZ190" s="1517"/>
      <c r="BYA190" s="1517"/>
      <c r="BYB190" s="1517"/>
      <c r="BYC190" s="1517"/>
      <c r="BYD190" s="1517"/>
      <c r="BYE190" s="1517"/>
      <c r="BYF190" s="1517"/>
      <c r="BYG190" s="1517"/>
      <c r="BYH190" s="1517"/>
      <c r="BYI190" s="1517"/>
      <c r="BYJ190" s="1517"/>
      <c r="BYK190" s="1517"/>
      <c r="BYL190" s="1517"/>
      <c r="BYM190" s="1517"/>
      <c r="BYN190" s="1517"/>
      <c r="BYO190" s="1517"/>
      <c r="BYP190" s="1517"/>
      <c r="BYQ190" s="1517"/>
      <c r="BYR190" s="1517"/>
      <c r="BYS190" s="1517"/>
      <c r="BYT190" s="1517"/>
      <c r="BYU190" s="1517"/>
      <c r="BYV190" s="1517"/>
      <c r="BYW190" s="1517"/>
      <c r="BYX190" s="1517"/>
      <c r="BYY190" s="1517"/>
      <c r="BYZ190" s="1517"/>
      <c r="BZA190" s="1517"/>
      <c r="BZB190" s="1517"/>
      <c r="BZC190" s="1517"/>
      <c r="BZD190" s="1517"/>
      <c r="BZE190" s="1517"/>
      <c r="BZF190" s="1517"/>
      <c r="BZG190" s="1517"/>
      <c r="BZH190" s="1517"/>
      <c r="BZI190" s="1517"/>
      <c r="BZJ190" s="1517"/>
      <c r="BZK190" s="1517"/>
      <c r="BZL190" s="1517"/>
      <c r="BZM190" s="1517"/>
      <c r="BZN190" s="1517"/>
      <c r="BZO190" s="1517"/>
      <c r="BZP190" s="1517"/>
      <c r="BZQ190" s="1517"/>
      <c r="BZR190" s="1517"/>
      <c r="BZS190" s="1517"/>
      <c r="BZT190" s="1517"/>
      <c r="BZU190" s="1517"/>
      <c r="BZV190" s="1517"/>
      <c r="BZW190" s="1517"/>
      <c r="BZX190" s="1517"/>
      <c r="BZY190" s="1517"/>
      <c r="BZZ190" s="1517"/>
      <c r="CAA190" s="1517"/>
      <c r="CAB190" s="1517"/>
      <c r="CAC190" s="1517"/>
      <c r="CAD190" s="1517"/>
      <c r="CAE190" s="1517"/>
      <c r="CAF190" s="1517"/>
      <c r="CAG190" s="1517"/>
      <c r="CAH190" s="1517"/>
      <c r="CAI190" s="1517"/>
      <c r="CAJ190" s="1517"/>
      <c r="CAK190" s="1517"/>
      <c r="CAL190" s="1517"/>
      <c r="CAM190" s="1517"/>
      <c r="CAN190" s="1517"/>
      <c r="CAO190" s="1517"/>
      <c r="CAP190" s="1517"/>
      <c r="CAQ190" s="1517"/>
      <c r="CAR190" s="1517"/>
      <c r="CAS190" s="1517"/>
      <c r="CAT190" s="1517"/>
      <c r="CAU190" s="1517"/>
      <c r="CAV190" s="1517"/>
      <c r="CAW190" s="1517"/>
      <c r="CAX190" s="1517"/>
      <c r="CAY190" s="1517"/>
      <c r="CAZ190" s="1517"/>
      <c r="CBA190" s="1517"/>
      <c r="CBB190" s="1517"/>
      <c r="CBC190" s="1517"/>
      <c r="CBD190" s="1517"/>
      <c r="CBE190" s="1517"/>
      <c r="CBF190" s="1517"/>
      <c r="CBG190" s="1517"/>
      <c r="CBH190" s="1517"/>
      <c r="CBI190" s="1517"/>
      <c r="CBJ190" s="1517"/>
      <c r="CBK190" s="1517"/>
      <c r="CBL190" s="1517"/>
      <c r="CBM190" s="1517"/>
      <c r="CBN190" s="1517"/>
      <c r="CBO190" s="1517"/>
      <c r="CBP190" s="1517"/>
      <c r="CBQ190" s="1517"/>
      <c r="CBR190" s="1517"/>
      <c r="CBS190" s="1517"/>
      <c r="CBT190" s="1517"/>
      <c r="CBU190" s="1517"/>
      <c r="CBV190" s="1517"/>
      <c r="CBW190" s="1517"/>
      <c r="CBX190" s="1517"/>
      <c r="CBY190" s="1517"/>
      <c r="CBZ190" s="1517"/>
      <c r="CCA190" s="1517"/>
      <c r="CCB190" s="1517"/>
      <c r="CCC190" s="1517"/>
      <c r="CCD190" s="1517"/>
      <c r="CCE190" s="1517"/>
      <c r="CCF190" s="1517"/>
      <c r="CCG190" s="1517"/>
      <c r="CCH190" s="1517"/>
      <c r="CCI190" s="1517"/>
      <c r="CCJ190" s="1517"/>
      <c r="CCK190" s="1517"/>
      <c r="CCL190" s="1517"/>
      <c r="CCM190" s="1517"/>
      <c r="CCN190" s="1517"/>
      <c r="CCO190" s="1517"/>
      <c r="CCP190" s="1517"/>
      <c r="CCQ190" s="1517"/>
      <c r="CCR190" s="1517"/>
      <c r="CCS190" s="1517"/>
      <c r="CCT190" s="1517"/>
      <c r="CCU190" s="1517"/>
      <c r="CCV190" s="1517"/>
      <c r="CCW190" s="1517"/>
      <c r="CCX190" s="1517"/>
      <c r="CCY190" s="1517"/>
      <c r="CCZ190" s="1517"/>
      <c r="CDA190" s="1517"/>
      <c r="CDB190" s="1517"/>
      <c r="CDC190" s="1517"/>
      <c r="CDD190" s="1517"/>
      <c r="CDE190" s="1517"/>
      <c r="CDF190" s="1517"/>
      <c r="CDG190" s="1517"/>
      <c r="CDH190" s="1517"/>
      <c r="CDI190" s="1517"/>
      <c r="CDJ190" s="1517"/>
      <c r="CDK190" s="1517"/>
      <c r="CDL190" s="1517"/>
      <c r="CDM190" s="1517"/>
      <c r="CDN190" s="1517"/>
      <c r="CDO190" s="1517"/>
      <c r="CDP190" s="1517"/>
      <c r="CDQ190" s="1517"/>
      <c r="CDR190" s="1517"/>
      <c r="CDS190" s="1517"/>
      <c r="CDT190" s="1517"/>
      <c r="CDU190" s="1517"/>
      <c r="CDV190" s="1517"/>
      <c r="CDW190" s="1517"/>
      <c r="CDX190" s="1517"/>
      <c r="CDY190" s="1517"/>
      <c r="CDZ190" s="1517"/>
      <c r="CEA190" s="1517"/>
      <c r="CEB190" s="1517"/>
      <c r="CEC190" s="1517"/>
      <c r="CED190" s="1517"/>
      <c r="CEE190" s="1517"/>
      <c r="CEF190" s="1517"/>
      <c r="CEG190" s="1517"/>
      <c r="CEH190" s="1517"/>
      <c r="CEI190" s="1517"/>
      <c r="CEJ190" s="1517"/>
      <c r="CEK190" s="1517"/>
      <c r="CEL190" s="1517"/>
      <c r="CEM190" s="1517"/>
      <c r="CEN190" s="1517"/>
      <c r="CEO190" s="1517"/>
      <c r="CEP190" s="1517"/>
      <c r="CEQ190" s="1517"/>
      <c r="CER190" s="1517"/>
      <c r="CES190" s="1517"/>
      <c r="CET190" s="1517"/>
      <c r="CEU190" s="1517"/>
      <c r="CEV190" s="1517"/>
      <c r="CEW190" s="1517"/>
      <c r="CEX190" s="1517"/>
      <c r="CEY190" s="1517"/>
      <c r="CEZ190" s="1517"/>
      <c r="CFA190" s="1517"/>
      <c r="CFB190" s="1517"/>
      <c r="CFC190" s="1517"/>
      <c r="CFD190" s="1517"/>
      <c r="CFE190" s="1517"/>
      <c r="CFF190" s="1517"/>
      <c r="CFG190" s="1517"/>
      <c r="CFH190" s="1517"/>
      <c r="CFI190" s="1517"/>
      <c r="CFJ190" s="1517"/>
      <c r="CFK190" s="1517"/>
      <c r="CFL190" s="1517"/>
      <c r="CFM190" s="1517"/>
      <c r="CFN190" s="1517"/>
      <c r="CFO190" s="1517"/>
      <c r="CFP190" s="1517"/>
      <c r="CFQ190" s="1517"/>
      <c r="CFR190" s="1517"/>
      <c r="CFS190" s="1517"/>
      <c r="CFT190" s="1517"/>
      <c r="CFU190" s="1517"/>
      <c r="CFV190" s="1517"/>
      <c r="CFW190" s="1517"/>
      <c r="CFX190" s="1517"/>
      <c r="CFY190" s="1517"/>
      <c r="CFZ190" s="1517"/>
      <c r="CGA190" s="1517"/>
      <c r="CGB190" s="1517"/>
      <c r="CGC190" s="1517"/>
      <c r="CGD190" s="1517"/>
      <c r="CGE190" s="1517"/>
      <c r="CGF190" s="1517"/>
      <c r="CGG190" s="1517"/>
      <c r="CGH190" s="1517"/>
      <c r="CGI190" s="1517"/>
      <c r="CGJ190" s="1517"/>
      <c r="CGK190" s="1517"/>
      <c r="CGL190" s="1517"/>
      <c r="CGM190" s="1517"/>
      <c r="CGN190" s="1517"/>
      <c r="CGO190" s="1517"/>
      <c r="CGP190" s="1517"/>
      <c r="CGQ190" s="1517"/>
      <c r="CGR190" s="1517"/>
      <c r="CGS190" s="1517"/>
      <c r="CGT190" s="1517"/>
      <c r="CGU190" s="1517"/>
      <c r="CGV190" s="1517"/>
      <c r="CGW190" s="1517"/>
      <c r="CGX190" s="1517"/>
      <c r="CGY190" s="1517"/>
      <c r="CGZ190" s="1517"/>
      <c r="CHA190" s="1517"/>
      <c r="CHB190" s="1517"/>
      <c r="CHC190" s="1517"/>
      <c r="CHD190" s="1517"/>
      <c r="CHE190" s="1517"/>
      <c r="CHF190" s="1517"/>
      <c r="CHG190" s="1517"/>
      <c r="CHH190" s="1517"/>
      <c r="CHI190" s="1517"/>
      <c r="CHJ190" s="1517"/>
      <c r="CHK190" s="1517"/>
      <c r="CHL190" s="1517"/>
      <c r="CHM190" s="1517"/>
      <c r="CHN190" s="1517"/>
      <c r="CHO190" s="1517"/>
      <c r="CHP190" s="1517"/>
      <c r="CHQ190" s="1517"/>
      <c r="CHR190" s="1517"/>
      <c r="CHS190" s="1517"/>
      <c r="CHT190" s="1517"/>
      <c r="CHU190" s="1517"/>
      <c r="CHV190" s="1517"/>
      <c r="CHW190" s="1517"/>
      <c r="CHX190" s="1517"/>
      <c r="CHY190" s="1517"/>
      <c r="CHZ190" s="1517"/>
      <c r="CIA190" s="1517"/>
      <c r="CIB190" s="1517"/>
      <c r="CIC190" s="1517"/>
      <c r="CID190" s="1517"/>
      <c r="CIE190" s="1517"/>
      <c r="CIF190" s="1517"/>
      <c r="CIG190" s="1517"/>
      <c r="CIH190" s="1517"/>
      <c r="CII190" s="1517"/>
      <c r="CIJ190" s="1517"/>
      <c r="CIK190" s="1517"/>
      <c r="CIL190" s="1517"/>
      <c r="CIM190" s="1517"/>
      <c r="CIN190" s="1517"/>
      <c r="CIO190" s="1517"/>
      <c r="CIP190" s="1517"/>
      <c r="CIQ190" s="1517"/>
      <c r="CIR190" s="1517"/>
      <c r="CIS190" s="1517"/>
      <c r="CIT190" s="1517"/>
      <c r="CIU190" s="1517"/>
      <c r="CIV190" s="1517"/>
      <c r="CIW190" s="1517"/>
      <c r="CIX190" s="1517"/>
      <c r="CIY190" s="1517"/>
      <c r="CIZ190" s="1517"/>
      <c r="CJA190" s="1517"/>
      <c r="CJB190" s="1517"/>
      <c r="CJC190" s="1517"/>
      <c r="CJD190" s="1517"/>
      <c r="CJE190" s="1517"/>
      <c r="CJF190" s="1517"/>
      <c r="CJG190" s="1517"/>
      <c r="CJH190" s="1517"/>
      <c r="CJI190" s="1517"/>
      <c r="CJJ190" s="1517"/>
      <c r="CJK190" s="1517"/>
      <c r="CJL190" s="1517"/>
      <c r="CJM190" s="1517"/>
      <c r="CJN190" s="1517"/>
      <c r="CJO190" s="1517"/>
      <c r="CJP190" s="1517"/>
      <c r="CJQ190" s="1517"/>
      <c r="CJR190" s="1517"/>
      <c r="CJS190" s="1517"/>
      <c r="CJT190" s="1517"/>
      <c r="CJU190" s="1517"/>
      <c r="CJV190" s="1517"/>
      <c r="CJW190" s="1517"/>
      <c r="CJX190" s="1517"/>
      <c r="CJY190" s="1517"/>
      <c r="CJZ190" s="1517"/>
      <c r="CKA190" s="1517"/>
      <c r="CKB190" s="1517"/>
      <c r="CKC190" s="1517"/>
      <c r="CKD190" s="1517"/>
      <c r="CKE190" s="1517"/>
      <c r="CKF190" s="1517"/>
      <c r="CKG190" s="1517"/>
      <c r="CKH190" s="1517"/>
      <c r="CKI190" s="1517"/>
      <c r="CKJ190" s="1517"/>
      <c r="CKK190" s="1517"/>
      <c r="CKL190" s="1517"/>
      <c r="CKM190" s="1517"/>
      <c r="CKN190" s="1517"/>
      <c r="CKO190" s="1517"/>
      <c r="CKP190" s="1517"/>
      <c r="CKQ190" s="1517"/>
      <c r="CKR190" s="1517"/>
      <c r="CKS190" s="1517"/>
      <c r="CKT190" s="1517"/>
      <c r="CKU190" s="1517"/>
      <c r="CKV190" s="1517"/>
      <c r="CKW190" s="1517"/>
      <c r="CKX190" s="1517"/>
      <c r="CKY190" s="1517"/>
      <c r="CKZ190" s="1517"/>
      <c r="CLA190" s="1517"/>
      <c r="CLB190" s="1517"/>
      <c r="CLC190" s="1517"/>
      <c r="CLD190" s="1517"/>
      <c r="CLE190" s="1517"/>
      <c r="CLF190" s="1517"/>
      <c r="CLG190" s="1517"/>
      <c r="CLH190" s="1517"/>
      <c r="CLI190" s="1517"/>
      <c r="CLJ190" s="1517"/>
      <c r="CLK190" s="1517"/>
      <c r="CLL190" s="1517"/>
      <c r="CLM190" s="1517"/>
      <c r="CLN190" s="1517"/>
      <c r="CLO190" s="1517"/>
      <c r="CLP190" s="1517"/>
      <c r="CLQ190" s="1517"/>
      <c r="CLR190" s="1517"/>
      <c r="CLS190" s="1517"/>
      <c r="CLT190" s="1517"/>
      <c r="CLU190" s="1517"/>
      <c r="CLV190" s="1517"/>
      <c r="CLW190" s="1517"/>
      <c r="CLX190" s="1517"/>
      <c r="CLY190" s="1517"/>
      <c r="CLZ190" s="1517"/>
      <c r="CMA190" s="1517"/>
      <c r="CMB190" s="1517"/>
      <c r="CMC190" s="1517"/>
      <c r="CMD190" s="1517"/>
      <c r="CME190" s="1517"/>
      <c r="CMF190" s="1517"/>
      <c r="CMG190" s="1517"/>
      <c r="CMH190" s="1517"/>
      <c r="CMI190" s="1517"/>
      <c r="CMJ190" s="1517"/>
      <c r="CMK190" s="1517"/>
      <c r="CML190" s="1517"/>
      <c r="CMM190" s="1517"/>
      <c r="CMN190" s="1517"/>
      <c r="CMO190" s="1517"/>
      <c r="CMP190" s="1517"/>
      <c r="CMQ190" s="1517"/>
      <c r="CMR190" s="1517"/>
      <c r="CMS190" s="1517"/>
      <c r="CMT190" s="1517"/>
      <c r="CMU190" s="1517"/>
      <c r="CMV190" s="1517"/>
      <c r="CMW190" s="1517"/>
      <c r="CMX190" s="1517"/>
      <c r="CMY190" s="1517"/>
      <c r="CMZ190" s="1517"/>
      <c r="CNA190" s="1517"/>
      <c r="CNB190" s="1517"/>
      <c r="CNC190" s="1517"/>
      <c r="CND190" s="1517"/>
      <c r="CNE190" s="1517"/>
      <c r="CNF190" s="1517"/>
      <c r="CNG190" s="1517"/>
      <c r="CNH190" s="1517"/>
      <c r="CNI190" s="1517"/>
      <c r="CNJ190" s="1517"/>
      <c r="CNK190" s="1517"/>
      <c r="CNL190" s="1517"/>
      <c r="CNM190" s="1517"/>
      <c r="CNN190" s="1517"/>
      <c r="CNO190" s="1517"/>
      <c r="CNP190" s="1517"/>
      <c r="CNQ190" s="1517"/>
      <c r="CNR190" s="1517"/>
      <c r="CNS190" s="1517"/>
      <c r="CNT190" s="1517"/>
      <c r="CNU190" s="1517"/>
      <c r="CNV190" s="1517"/>
      <c r="CNW190" s="1517"/>
      <c r="CNX190" s="1517"/>
      <c r="CNY190" s="1517"/>
      <c r="CNZ190" s="1517"/>
      <c r="COA190" s="1517"/>
      <c r="COB190" s="1517"/>
      <c r="COC190" s="1517"/>
      <c r="COD190" s="1517"/>
      <c r="COE190" s="1517"/>
      <c r="COF190" s="1517"/>
      <c r="COG190" s="1517"/>
      <c r="COH190" s="1517"/>
      <c r="COI190" s="1517"/>
      <c r="COJ190" s="1517"/>
      <c r="COK190" s="1517"/>
      <c r="COL190" s="1517"/>
      <c r="COM190" s="1517"/>
      <c r="CON190" s="1517"/>
      <c r="COO190" s="1517"/>
      <c r="COP190" s="1517"/>
      <c r="COQ190" s="1517"/>
      <c r="COR190" s="1517"/>
      <c r="COS190" s="1517"/>
      <c r="COT190" s="1517"/>
      <c r="COU190" s="1517"/>
      <c r="COV190" s="1517"/>
      <c r="COW190" s="1517"/>
      <c r="COX190" s="1517"/>
      <c r="COY190" s="1517"/>
      <c r="COZ190" s="1517"/>
      <c r="CPA190" s="1517"/>
      <c r="CPB190" s="1517"/>
      <c r="CPC190" s="1517"/>
      <c r="CPD190" s="1517"/>
      <c r="CPE190" s="1517"/>
      <c r="CPF190" s="1517"/>
      <c r="CPG190" s="1517"/>
      <c r="CPH190" s="1517"/>
      <c r="CPI190" s="1517"/>
      <c r="CPJ190" s="1517"/>
      <c r="CPK190" s="1517"/>
      <c r="CPL190" s="1517"/>
      <c r="CPM190" s="1517"/>
      <c r="CPN190" s="1517"/>
      <c r="CPO190" s="1517"/>
      <c r="CPP190" s="1517"/>
      <c r="CPQ190" s="1517"/>
      <c r="CPR190" s="1517"/>
      <c r="CPS190" s="1517"/>
      <c r="CPT190" s="1517"/>
      <c r="CPU190" s="1517"/>
      <c r="CPV190" s="1517"/>
      <c r="CPW190" s="1517"/>
      <c r="CPX190" s="1517"/>
      <c r="CPY190" s="1517"/>
      <c r="CPZ190" s="1517"/>
      <c r="CQA190" s="1517"/>
      <c r="CQB190" s="1517"/>
      <c r="CQC190" s="1517"/>
      <c r="CQD190" s="1517"/>
      <c r="CQE190" s="1517"/>
      <c r="CQF190" s="1517"/>
      <c r="CQG190" s="1517"/>
      <c r="CQH190" s="1517"/>
      <c r="CQI190" s="1517"/>
      <c r="CQJ190" s="1517"/>
      <c r="CQK190" s="1517"/>
      <c r="CQL190" s="1517"/>
      <c r="CQM190" s="1517"/>
      <c r="CQN190" s="1517"/>
      <c r="CQO190" s="1517"/>
      <c r="CQP190" s="1517"/>
      <c r="CQQ190" s="1517"/>
      <c r="CQR190" s="1517"/>
      <c r="CQS190" s="1517"/>
      <c r="CQT190" s="1517"/>
      <c r="CQU190" s="1517"/>
      <c r="CQV190" s="1517"/>
      <c r="CQW190" s="1517"/>
      <c r="CQX190" s="1517"/>
      <c r="CQY190" s="1517"/>
      <c r="CQZ190" s="1517"/>
      <c r="CRA190" s="1517"/>
      <c r="CRB190" s="1517"/>
      <c r="CRC190" s="1517"/>
      <c r="CRD190" s="1517"/>
      <c r="CRE190" s="1517"/>
      <c r="CRF190" s="1517"/>
      <c r="CRG190" s="1517"/>
      <c r="CRH190" s="1517"/>
      <c r="CRI190" s="1517"/>
      <c r="CRJ190" s="1517"/>
      <c r="CRK190" s="1517"/>
      <c r="CRL190" s="1517"/>
      <c r="CRM190" s="1517"/>
      <c r="CRN190" s="1517"/>
      <c r="CRO190" s="1517"/>
      <c r="CRP190" s="1517"/>
      <c r="CRQ190" s="1517"/>
      <c r="CRR190" s="1517"/>
      <c r="CRS190" s="1517"/>
      <c r="CRT190" s="1517"/>
      <c r="CRU190" s="1517"/>
      <c r="CRV190" s="1517"/>
      <c r="CRW190" s="1517"/>
      <c r="CRX190" s="1517"/>
      <c r="CRY190" s="1517"/>
      <c r="CRZ190" s="1517"/>
      <c r="CSA190" s="1517"/>
      <c r="CSB190" s="1517"/>
      <c r="CSC190" s="1517"/>
      <c r="CSD190" s="1517"/>
      <c r="CSE190" s="1517"/>
      <c r="CSF190" s="1517"/>
      <c r="CSG190" s="1517"/>
      <c r="CSH190" s="1517"/>
      <c r="CSI190" s="1517"/>
      <c r="CSJ190" s="1517"/>
      <c r="CSK190" s="1517"/>
      <c r="CSL190" s="1517"/>
      <c r="CSM190" s="1517"/>
      <c r="CSN190" s="1517"/>
      <c r="CSO190" s="1517"/>
      <c r="CSP190" s="1517"/>
      <c r="CSQ190" s="1517"/>
      <c r="CSR190" s="1517"/>
      <c r="CSS190" s="1517"/>
      <c r="CST190" s="1517"/>
      <c r="CSU190" s="1517"/>
      <c r="CSV190" s="1517"/>
      <c r="CSW190" s="1517"/>
      <c r="CSX190" s="1517"/>
      <c r="CSY190" s="1517"/>
      <c r="CSZ190" s="1517"/>
      <c r="CTA190" s="1517"/>
      <c r="CTB190" s="1517"/>
      <c r="CTC190" s="1517"/>
      <c r="CTD190" s="1517"/>
      <c r="CTE190" s="1517"/>
      <c r="CTF190" s="1517"/>
      <c r="CTG190" s="1517"/>
      <c r="CTH190" s="1517"/>
      <c r="CTI190" s="1517"/>
      <c r="CTJ190" s="1517"/>
      <c r="CTK190" s="1517"/>
      <c r="CTL190" s="1517"/>
      <c r="CTM190" s="1517"/>
      <c r="CTN190" s="1517"/>
      <c r="CTO190" s="1517"/>
      <c r="CTP190" s="1517"/>
      <c r="CTQ190" s="1517"/>
      <c r="CTR190" s="1517"/>
      <c r="CTS190" s="1517"/>
      <c r="CTT190" s="1517"/>
      <c r="CTU190" s="1517"/>
      <c r="CTV190" s="1517"/>
      <c r="CTW190" s="1517"/>
      <c r="CTX190" s="1517"/>
      <c r="CTY190" s="1517"/>
      <c r="CTZ190" s="1517"/>
      <c r="CUA190" s="1517"/>
      <c r="CUB190" s="1517"/>
      <c r="CUC190" s="1517"/>
      <c r="CUD190" s="1517"/>
      <c r="CUE190" s="1517"/>
      <c r="CUF190" s="1517"/>
      <c r="CUG190" s="1517"/>
      <c r="CUH190" s="1517"/>
      <c r="CUI190" s="1517"/>
      <c r="CUJ190" s="1517"/>
      <c r="CUK190" s="1517"/>
      <c r="CUL190" s="1517"/>
      <c r="CUM190" s="1517"/>
      <c r="CUN190" s="1517"/>
      <c r="CUO190" s="1517"/>
      <c r="CUP190" s="1517"/>
      <c r="CUQ190" s="1517"/>
      <c r="CUR190" s="1517"/>
      <c r="CUS190" s="1517"/>
      <c r="CUT190" s="1517"/>
      <c r="CUU190" s="1517"/>
      <c r="CUV190" s="1517"/>
      <c r="CUW190" s="1517"/>
      <c r="CUX190" s="1517"/>
      <c r="CUY190" s="1517"/>
      <c r="CUZ190" s="1517"/>
      <c r="CVA190" s="1517"/>
      <c r="CVB190" s="1517"/>
      <c r="CVC190" s="1517"/>
      <c r="CVD190" s="1517"/>
      <c r="CVE190" s="1517"/>
      <c r="CVF190" s="1517"/>
      <c r="CVG190" s="1517"/>
      <c r="CVH190" s="1517"/>
      <c r="CVI190" s="1517"/>
      <c r="CVJ190" s="1517"/>
      <c r="CVK190" s="1517"/>
      <c r="CVL190" s="1517"/>
      <c r="CVM190" s="1517"/>
      <c r="CVN190" s="1517"/>
      <c r="CVO190" s="1517"/>
      <c r="CVP190" s="1517"/>
      <c r="CVQ190" s="1517"/>
      <c r="CVR190" s="1517"/>
      <c r="CVS190" s="1517"/>
      <c r="CVT190" s="1517"/>
      <c r="CVU190" s="1517"/>
      <c r="CVV190" s="1517"/>
      <c r="CVW190" s="1517"/>
      <c r="CVX190" s="1517"/>
      <c r="CVY190" s="1517"/>
      <c r="CVZ190" s="1517"/>
      <c r="CWA190" s="1517"/>
      <c r="CWB190" s="1517"/>
      <c r="CWC190" s="1517"/>
      <c r="CWD190" s="1517"/>
      <c r="CWE190" s="1517"/>
      <c r="CWF190" s="1517"/>
      <c r="CWG190" s="1517"/>
      <c r="CWH190" s="1517"/>
      <c r="CWI190" s="1517"/>
      <c r="CWJ190" s="1517"/>
      <c r="CWK190" s="1517"/>
      <c r="CWL190" s="1517"/>
      <c r="CWM190" s="1517"/>
      <c r="CWN190" s="1517"/>
      <c r="CWO190" s="1517"/>
      <c r="CWP190" s="1517"/>
      <c r="CWQ190" s="1517"/>
      <c r="CWR190" s="1517"/>
      <c r="CWS190" s="1517"/>
      <c r="CWT190" s="1517"/>
      <c r="CWU190" s="1517"/>
      <c r="CWV190" s="1517"/>
      <c r="CWW190" s="1517"/>
      <c r="CWX190" s="1517"/>
      <c r="CWY190" s="1517"/>
      <c r="CWZ190" s="1517"/>
      <c r="CXA190" s="1517"/>
      <c r="CXB190" s="1517"/>
      <c r="CXC190" s="1517"/>
      <c r="CXD190" s="1517"/>
      <c r="CXE190" s="1517"/>
      <c r="CXF190" s="1517"/>
      <c r="CXG190" s="1517"/>
      <c r="CXH190" s="1517"/>
      <c r="CXI190" s="1517"/>
      <c r="CXJ190" s="1517"/>
      <c r="CXK190" s="1517"/>
      <c r="CXL190" s="1517"/>
      <c r="CXM190" s="1517"/>
      <c r="CXN190" s="1517"/>
      <c r="CXO190" s="1517"/>
      <c r="CXP190" s="1517"/>
      <c r="CXQ190" s="1517"/>
      <c r="CXR190" s="1517"/>
      <c r="CXS190" s="1517"/>
      <c r="CXT190" s="1517"/>
      <c r="CXU190" s="1517"/>
      <c r="CXV190" s="1517"/>
      <c r="CXW190" s="1517"/>
      <c r="CXX190" s="1517"/>
      <c r="CXY190" s="1517"/>
      <c r="CXZ190" s="1517"/>
      <c r="CYA190" s="1517"/>
      <c r="CYB190" s="1517"/>
      <c r="CYC190" s="1517"/>
      <c r="CYD190" s="1517"/>
      <c r="CYE190" s="1517"/>
      <c r="CYF190" s="1517"/>
      <c r="CYG190" s="1517"/>
      <c r="CYH190" s="1517"/>
      <c r="CYI190" s="1517"/>
      <c r="CYJ190" s="1517"/>
      <c r="CYK190" s="1517"/>
      <c r="CYL190" s="1517"/>
      <c r="CYM190" s="1517"/>
      <c r="CYN190" s="1517"/>
      <c r="CYO190" s="1517"/>
      <c r="CYP190" s="1517"/>
      <c r="CYQ190" s="1517"/>
      <c r="CYR190" s="1517"/>
      <c r="CYS190" s="1517"/>
      <c r="CYT190" s="1517"/>
      <c r="CYU190" s="1517"/>
      <c r="CYV190" s="1517"/>
      <c r="CYW190" s="1517"/>
      <c r="CYX190" s="1517"/>
      <c r="CYY190" s="1517"/>
      <c r="CYZ190" s="1517"/>
      <c r="CZA190" s="1517"/>
      <c r="CZB190" s="1517"/>
      <c r="CZC190" s="1517"/>
      <c r="CZD190" s="1517"/>
      <c r="CZE190" s="1517"/>
      <c r="CZF190" s="1517"/>
      <c r="CZG190" s="1517"/>
      <c r="CZH190" s="1517"/>
      <c r="CZI190" s="1517"/>
      <c r="CZJ190" s="1517"/>
      <c r="CZK190" s="1517"/>
      <c r="CZL190" s="1517"/>
      <c r="CZM190" s="1517"/>
      <c r="CZN190" s="1517"/>
      <c r="CZO190" s="1517"/>
      <c r="CZP190" s="1517"/>
      <c r="CZQ190" s="1517"/>
      <c r="CZR190" s="1517"/>
      <c r="CZS190" s="1517"/>
      <c r="CZT190" s="1517"/>
      <c r="CZU190" s="1517"/>
      <c r="CZV190" s="1517"/>
      <c r="CZW190" s="1517"/>
      <c r="CZX190" s="1517"/>
      <c r="CZY190" s="1517"/>
      <c r="CZZ190" s="1517"/>
      <c r="DAA190" s="1517"/>
      <c r="DAB190" s="1517"/>
      <c r="DAC190" s="1517"/>
      <c r="DAD190" s="1517"/>
      <c r="DAE190" s="1517"/>
      <c r="DAF190" s="1517"/>
      <c r="DAG190" s="1517"/>
      <c r="DAH190" s="1517"/>
      <c r="DAI190" s="1517"/>
      <c r="DAJ190" s="1517"/>
      <c r="DAK190" s="1517"/>
      <c r="DAL190" s="1517"/>
      <c r="DAM190" s="1517"/>
      <c r="DAN190" s="1517"/>
      <c r="DAO190" s="1517"/>
      <c r="DAP190" s="1517"/>
      <c r="DAQ190" s="1517"/>
      <c r="DAR190" s="1517"/>
      <c r="DAS190" s="1517"/>
      <c r="DAT190" s="1517"/>
      <c r="DAU190" s="1517"/>
      <c r="DAV190" s="1517"/>
      <c r="DAW190" s="1517"/>
      <c r="DAX190" s="1517"/>
      <c r="DAY190" s="1517"/>
      <c r="DAZ190" s="1517"/>
      <c r="DBA190" s="1517"/>
      <c r="DBB190" s="1517"/>
      <c r="DBC190" s="1517"/>
      <c r="DBD190" s="1517"/>
      <c r="DBE190" s="1517"/>
      <c r="DBF190" s="1517"/>
      <c r="DBG190" s="1517"/>
      <c r="DBH190" s="1517"/>
      <c r="DBI190" s="1517"/>
      <c r="DBJ190" s="1517"/>
      <c r="DBK190" s="1517"/>
      <c r="DBL190" s="1517"/>
      <c r="DBM190" s="1517"/>
      <c r="DBN190" s="1517"/>
      <c r="DBO190" s="1517"/>
      <c r="DBP190" s="1517"/>
      <c r="DBQ190" s="1517"/>
      <c r="DBR190" s="1517"/>
      <c r="DBS190" s="1517"/>
      <c r="DBT190" s="1517"/>
      <c r="DBU190" s="1517"/>
      <c r="DBV190" s="1517"/>
      <c r="DBW190" s="1517"/>
      <c r="DBX190" s="1517"/>
      <c r="DBY190" s="1517"/>
      <c r="DBZ190" s="1517"/>
      <c r="DCA190" s="1517"/>
      <c r="DCB190" s="1517"/>
      <c r="DCC190" s="1517"/>
      <c r="DCD190" s="1517"/>
      <c r="DCE190" s="1517"/>
      <c r="DCF190" s="1517"/>
      <c r="DCG190" s="1517"/>
      <c r="DCH190" s="1517"/>
      <c r="DCI190" s="1517"/>
      <c r="DCJ190" s="1517"/>
      <c r="DCK190" s="1517"/>
      <c r="DCL190" s="1517"/>
      <c r="DCM190" s="1517"/>
      <c r="DCN190" s="1517"/>
      <c r="DCO190" s="1517"/>
      <c r="DCP190" s="1517"/>
      <c r="DCQ190" s="1517"/>
      <c r="DCR190" s="1517"/>
      <c r="DCS190" s="1517"/>
      <c r="DCT190" s="1517"/>
      <c r="DCU190" s="1517"/>
      <c r="DCV190" s="1517"/>
      <c r="DCW190" s="1517"/>
      <c r="DCX190" s="1517"/>
      <c r="DCY190" s="1517"/>
      <c r="DCZ190" s="1517"/>
      <c r="DDA190" s="1517"/>
      <c r="DDB190" s="1517"/>
      <c r="DDC190" s="1517"/>
      <c r="DDD190" s="1517"/>
      <c r="DDE190" s="1517"/>
      <c r="DDF190" s="1517"/>
      <c r="DDG190" s="1517"/>
      <c r="DDH190" s="1517"/>
      <c r="DDI190" s="1517"/>
      <c r="DDJ190" s="1517"/>
      <c r="DDK190" s="1517"/>
      <c r="DDL190" s="1517"/>
      <c r="DDM190" s="1517"/>
      <c r="DDN190" s="1517"/>
      <c r="DDO190" s="1517"/>
      <c r="DDP190" s="1517"/>
      <c r="DDQ190" s="1517"/>
      <c r="DDR190" s="1517"/>
      <c r="DDS190" s="1517"/>
      <c r="DDT190" s="1517"/>
      <c r="DDU190" s="1517"/>
      <c r="DDV190" s="1517"/>
      <c r="DDW190" s="1517"/>
      <c r="DDX190" s="1517"/>
      <c r="DDY190" s="1517"/>
      <c r="DDZ190" s="1517"/>
      <c r="DEA190" s="1517"/>
      <c r="DEB190" s="1517"/>
      <c r="DEC190" s="1517"/>
      <c r="DED190" s="1517"/>
      <c r="DEE190" s="1517"/>
      <c r="DEF190" s="1517"/>
      <c r="DEG190" s="1517"/>
      <c r="DEH190" s="1517"/>
      <c r="DEI190" s="1517"/>
      <c r="DEJ190" s="1517"/>
      <c r="DEK190" s="1517"/>
      <c r="DEL190" s="1517"/>
      <c r="DEM190" s="1517"/>
      <c r="DEN190" s="1517"/>
      <c r="DEO190" s="1517"/>
      <c r="DEP190" s="1517"/>
      <c r="DEQ190" s="1517"/>
      <c r="DER190" s="1517"/>
      <c r="DES190" s="1517"/>
      <c r="DET190" s="1517"/>
      <c r="DEU190" s="1517"/>
      <c r="DEV190" s="1517"/>
      <c r="DEW190" s="1517"/>
      <c r="DEX190" s="1517"/>
      <c r="DEY190" s="1517"/>
      <c r="DEZ190" s="1517"/>
      <c r="DFA190" s="1517"/>
      <c r="DFB190" s="1517"/>
      <c r="DFC190" s="1517"/>
      <c r="DFD190" s="1517"/>
      <c r="DFE190" s="1517"/>
      <c r="DFF190" s="1517"/>
      <c r="DFG190" s="1517"/>
      <c r="DFH190" s="1517"/>
      <c r="DFI190" s="1517"/>
      <c r="DFJ190" s="1517"/>
      <c r="DFK190" s="1517"/>
      <c r="DFL190" s="1517"/>
      <c r="DFM190" s="1517"/>
      <c r="DFN190" s="1517"/>
      <c r="DFO190" s="1517"/>
      <c r="DFP190" s="1517"/>
      <c r="DFQ190" s="1517"/>
      <c r="DFR190" s="1517"/>
      <c r="DFS190" s="1517"/>
      <c r="DFT190" s="1517"/>
      <c r="DFU190" s="1517"/>
      <c r="DFV190" s="1517"/>
      <c r="DFW190" s="1517"/>
      <c r="DFX190" s="1517"/>
      <c r="DFY190" s="1517"/>
      <c r="DFZ190" s="1517"/>
      <c r="DGA190" s="1517"/>
      <c r="DGB190" s="1517"/>
      <c r="DGC190" s="1517"/>
      <c r="DGD190" s="1517"/>
      <c r="DGE190" s="1517"/>
      <c r="DGF190" s="1517"/>
      <c r="DGG190" s="1517"/>
      <c r="DGH190" s="1517"/>
      <c r="DGI190" s="1517"/>
      <c r="DGJ190" s="1517"/>
      <c r="DGK190" s="1517"/>
      <c r="DGL190" s="1517"/>
      <c r="DGM190" s="1517"/>
      <c r="DGN190" s="1517"/>
      <c r="DGO190" s="1517"/>
      <c r="DGP190" s="1517"/>
      <c r="DGQ190" s="1517"/>
      <c r="DGR190" s="1517"/>
      <c r="DGS190" s="1517"/>
      <c r="DGT190" s="1517"/>
      <c r="DGU190" s="1517"/>
      <c r="DGV190" s="1517"/>
      <c r="DGW190" s="1517"/>
      <c r="DGX190" s="1517"/>
      <c r="DGY190" s="1517"/>
      <c r="DGZ190" s="1517"/>
      <c r="DHA190" s="1517"/>
      <c r="DHB190" s="1517"/>
      <c r="DHC190" s="1517"/>
      <c r="DHD190" s="1517"/>
      <c r="DHE190" s="1517"/>
      <c r="DHF190" s="1517"/>
      <c r="DHG190" s="1517"/>
      <c r="DHH190" s="1517"/>
      <c r="DHI190" s="1517"/>
      <c r="DHJ190" s="1517"/>
      <c r="DHK190" s="1517"/>
      <c r="DHL190" s="1517"/>
      <c r="DHM190" s="1517"/>
      <c r="DHN190" s="1517"/>
      <c r="DHO190" s="1517"/>
      <c r="DHP190" s="1517"/>
      <c r="DHQ190" s="1517"/>
      <c r="DHR190" s="1517"/>
      <c r="DHS190" s="1517"/>
      <c r="DHT190" s="1517"/>
      <c r="DHU190" s="1517"/>
      <c r="DHV190" s="1517"/>
      <c r="DHW190" s="1517"/>
      <c r="DHX190" s="1517"/>
      <c r="DHY190" s="1517"/>
      <c r="DHZ190" s="1517"/>
      <c r="DIA190" s="1517"/>
      <c r="DIB190" s="1517"/>
      <c r="DIC190" s="1517"/>
      <c r="DID190" s="1517"/>
      <c r="DIE190" s="1517"/>
      <c r="DIF190" s="1517"/>
      <c r="DIG190" s="1517"/>
      <c r="DIH190" s="1517"/>
      <c r="DII190" s="1517"/>
      <c r="DIJ190" s="1517"/>
      <c r="DIK190" s="1517"/>
      <c r="DIL190" s="1517"/>
      <c r="DIM190" s="1517"/>
      <c r="DIN190" s="1517"/>
      <c r="DIO190" s="1517"/>
      <c r="DIP190" s="1517"/>
      <c r="DIQ190" s="1517"/>
      <c r="DIR190" s="1517"/>
      <c r="DIS190" s="1517"/>
      <c r="DIT190" s="1517"/>
      <c r="DIU190" s="1517"/>
      <c r="DIV190" s="1517"/>
      <c r="DIW190" s="1517"/>
      <c r="DIX190" s="1517"/>
      <c r="DIY190" s="1517"/>
      <c r="DIZ190" s="1517"/>
      <c r="DJA190" s="1517"/>
      <c r="DJB190" s="1517"/>
      <c r="DJC190" s="1517"/>
      <c r="DJD190" s="1517"/>
      <c r="DJE190" s="1517"/>
      <c r="DJF190" s="1517"/>
      <c r="DJG190" s="1517"/>
      <c r="DJH190" s="1517"/>
      <c r="DJI190" s="1517"/>
      <c r="DJJ190" s="1517"/>
      <c r="DJK190" s="1517"/>
      <c r="DJL190" s="1517"/>
      <c r="DJM190" s="1517"/>
      <c r="DJN190" s="1517"/>
      <c r="DJO190" s="1517"/>
      <c r="DJP190" s="1517"/>
      <c r="DJQ190" s="1517"/>
      <c r="DJR190" s="1517"/>
      <c r="DJS190" s="1517"/>
      <c r="DJT190" s="1517"/>
      <c r="DJU190" s="1517"/>
      <c r="DJV190" s="1517"/>
      <c r="DJW190" s="1517"/>
      <c r="DJX190" s="1517"/>
      <c r="DJY190" s="1517"/>
      <c r="DJZ190" s="1517"/>
      <c r="DKA190" s="1517"/>
      <c r="DKB190" s="1517"/>
      <c r="DKC190" s="1517"/>
      <c r="DKD190" s="1517"/>
      <c r="DKE190" s="1517"/>
      <c r="DKF190" s="1517"/>
      <c r="DKG190" s="1517"/>
      <c r="DKH190" s="1517"/>
      <c r="DKI190" s="1517"/>
      <c r="DKJ190" s="1517"/>
      <c r="DKK190" s="1517"/>
      <c r="DKL190" s="1517"/>
      <c r="DKM190" s="1517"/>
      <c r="DKN190" s="1517"/>
      <c r="DKO190" s="1517"/>
      <c r="DKP190" s="1517"/>
      <c r="DKQ190" s="1517"/>
      <c r="DKR190" s="1517"/>
      <c r="DKS190" s="1517"/>
      <c r="DKT190" s="1517"/>
      <c r="DKU190" s="1517"/>
      <c r="DKV190" s="1517"/>
      <c r="DKW190" s="1517"/>
      <c r="DKX190" s="1517"/>
      <c r="DKY190" s="1517"/>
      <c r="DKZ190" s="1517"/>
      <c r="DLA190" s="1517"/>
      <c r="DLB190" s="1517"/>
      <c r="DLC190" s="1517"/>
      <c r="DLD190" s="1517"/>
      <c r="DLE190" s="1517"/>
      <c r="DLF190" s="1517"/>
      <c r="DLG190" s="1517"/>
      <c r="DLH190" s="1517"/>
      <c r="DLI190" s="1517"/>
      <c r="DLJ190" s="1517"/>
      <c r="DLK190" s="1517"/>
      <c r="DLL190" s="1517"/>
      <c r="DLM190" s="1517"/>
      <c r="DLN190" s="1517"/>
      <c r="DLO190" s="1517"/>
      <c r="DLP190" s="1517"/>
      <c r="DLQ190" s="1517"/>
      <c r="DLR190" s="1517"/>
      <c r="DLS190" s="1517"/>
      <c r="DLT190" s="1517"/>
      <c r="DLU190" s="1517"/>
      <c r="DLV190" s="1517"/>
      <c r="DLW190" s="1517"/>
      <c r="DLX190" s="1517"/>
      <c r="DLY190" s="1517"/>
      <c r="DLZ190" s="1517"/>
      <c r="DMA190" s="1517"/>
      <c r="DMB190" s="1517"/>
      <c r="DMC190" s="1517"/>
      <c r="DMD190" s="1517"/>
      <c r="DME190" s="1517"/>
      <c r="DMF190" s="1517"/>
      <c r="DMG190" s="1517"/>
      <c r="DMH190" s="1517"/>
      <c r="DMI190" s="1517"/>
      <c r="DMJ190" s="1517"/>
      <c r="DMK190" s="1517"/>
      <c r="DML190" s="1517"/>
      <c r="DMM190" s="1517"/>
      <c r="DMN190" s="1517"/>
      <c r="DMO190" s="1517"/>
      <c r="DMP190" s="1517"/>
      <c r="DMQ190" s="1517"/>
      <c r="DMR190" s="1517"/>
      <c r="DMS190" s="1517"/>
      <c r="DMT190" s="1517"/>
      <c r="DMU190" s="1517"/>
      <c r="DMV190" s="1517"/>
      <c r="DMW190" s="1517"/>
      <c r="DMX190" s="1517"/>
      <c r="DMY190" s="1517"/>
      <c r="DMZ190" s="1517"/>
      <c r="DNA190" s="1517"/>
      <c r="DNB190" s="1517"/>
      <c r="DNC190" s="1517"/>
      <c r="DND190" s="1517"/>
      <c r="DNE190" s="1517"/>
      <c r="DNF190" s="1517"/>
      <c r="DNG190" s="1517"/>
      <c r="DNH190" s="1517"/>
      <c r="DNI190" s="1517"/>
      <c r="DNJ190" s="1517"/>
      <c r="DNK190" s="1517"/>
      <c r="DNL190" s="1517"/>
      <c r="DNM190" s="1517"/>
      <c r="DNN190" s="1517"/>
      <c r="DNO190" s="1517"/>
      <c r="DNP190" s="1517"/>
      <c r="DNQ190" s="1517"/>
      <c r="DNR190" s="1517"/>
      <c r="DNS190" s="1517"/>
      <c r="DNT190" s="1517"/>
      <c r="DNU190" s="1517"/>
      <c r="DNV190" s="1517"/>
      <c r="DNW190" s="1517"/>
      <c r="DNX190" s="1517"/>
      <c r="DNY190" s="1517"/>
      <c r="DNZ190" s="1517"/>
      <c r="DOA190" s="1517"/>
      <c r="DOB190" s="1517"/>
      <c r="DOC190" s="1517"/>
      <c r="DOD190" s="1517"/>
      <c r="DOE190" s="1517"/>
      <c r="DOF190" s="1517"/>
      <c r="DOG190" s="1517"/>
      <c r="DOH190" s="1517"/>
      <c r="DOI190" s="1517"/>
      <c r="DOJ190" s="1517"/>
      <c r="DOK190" s="1517"/>
      <c r="DOL190" s="1517"/>
      <c r="DOM190" s="1517"/>
      <c r="DON190" s="1517"/>
      <c r="DOO190" s="1517"/>
      <c r="DOP190" s="1517"/>
      <c r="DOQ190" s="1517"/>
      <c r="DOR190" s="1517"/>
      <c r="DOS190" s="1517"/>
      <c r="DOT190" s="1517"/>
      <c r="DOU190" s="1517"/>
      <c r="DOV190" s="1517"/>
      <c r="DOW190" s="1517"/>
      <c r="DOX190" s="1517"/>
      <c r="DOY190" s="1517"/>
      <c r="DOZ190" s="1517"/>
      <c r="DPA190" s="1517"/>
      <c r="DPB190" s="1517"/>
      <c r="DPC190" s="1517"/>
      <c r="DPD190" s="1517"/>
      <c r="DPE190" s="1517"/>
      <c r="DPF190" s="1517"/>
      <c r="DPG190" s="1517"/>
      <c r="DPH190" s="1517"/>
      <c r="DPI190" s="1517"/>
      <c r="DPJ190" s="1517"/>
      <c r="DPK190" s="1517"/>
      <c r="DPL190" s="1517"/>
      <c r="DPM190" s="1517"/>
      <c r="DPN190" s="1517"/>
      <c r="DPO190" s="1517"/>
      <c r="DPP190" s="1517"/>
      <c r="DPQ190" s="1517"/>
      <c r="DPR190" s="1517"/>
      <c r="DPS190" s="1517"/>
      <c r="DPT190" s="1517"/>
      <c r="DPU190" s="1517"/>
      <c r="DPV190" s="1517"/>
      <c r="DPW190" s="1517"/>
      <c r="DPX190" s="1517"/>
      <c r="DPY190" s="1517"/>
      <c r="DPZ190" s="1517"/>
      <c r="DQA190" s="1517"/>
      <c r="DQB190" s="1517"/>
      <c r="DQC190" s="1517"/>
      <c r="DQD190" s="1517"/>
      <c r="DQE190" s="1517"/>
      <c r="DQF190" s="1517"/>
      <c r="DQG190" s="1517"/>
      <c r="DQH190" s="1517"/>
      <c r="DQI190" s="1517"/>
      <c r="DQJ190" s="1517"/>
      <c r="DQK190" s="1517"/>
      <c r="DQL190" s="1517"/>
      <c r="DQM190" s="1517"/>
      <c r="DQN190" s="1517"/>
      <c r="DQO190" s="1517"/>
      <c r="DQP190" s="1517"/>
      <c r="DQQ190" s="1517"/>
      <c r="DQR190" s="1517"/>
      <c r="DQS190" s="1517"/>
      <c r="DQT190" s="1517"/>
      <c r="DQU190" s="1517"/>
      <c r="DQV190" s="1517"/>
      <c r="DQW190" s="1517"/>
      <c r="DQX190" s="1517"/>
      <c r="DQY190" s="1517"/>
      <c r="DQZ190" s="1517"/>
      <c r="DRA190" s="1517"/>
      <c r="DRB190" s="1517"/>
      <c r="DRC190" s="1517"/>
      <c r="DRD190" s="1517"/>
      <c r="DRE190" s="1517"/>
      <c r="DRF190" s="1517"/>
      <c r="DRG190" s="1517"/>
      <c r="DRH190" s="1517"/>
      <c r="DRI190" s="1517"/>
      <c r="DRJ190" s="1517"/>
      <c r="DRK190" s="1517"/>
      <c r="DRL190" s="1517"/>
      <c r="DRM190" s="1517"/>
      <c r="DRN190" s="1517"/>
      <c r="DRO190" s="1517"/>
      <c r="DRP190" s="1517"/>
      <c r="DRQ190" s="1517"/>
      <c r="DRR190" s="1517"/>
      <c r="DRS190" s="1517"/>
      <c r="DRT190" s="1517"/>
      <c r="DRU190" s="1517"/>
      <c r="DRV190" s="1517"/>
      <c r="DRW190" s="1517"/>
      <c r="DRX190" s="1517"/>
      <c r="DRY190" s="1517"/>
      <c r="DRZ190" s="1517"/>
      <c r="DSA190" s="1517"/>
      <c r="DSB190" s="1517"/>
      <c r="DSC190" s="1517"/>
      <c r="DSD190" s="1517"/>
      <c r="DSE190" s="1517"/>
      <c r="DSF190" s="1517"/>
      <c r="DSG190" s="1517"/>
      <c r="DSH190" s="1517"/>
      <c r="DSI190" s="1517"/>
      <c r="DSJ190" s="1517"/>
      <c r="DSK190" s="1517"/>
      <c r="DSL190" s="1517"/>
      <c r="DSM190" s="1517"/>
      <c r="DSN190" s="1517"/>
      <c r="DSO190" s="1517"/>
      <c r="DSP190" s="1517"/>
      <c r="DSQ190" s="1517"/>
      <c r="DSR190" s="1517"/>
      <c r="DSS190" s="1517"/>
      <c r="DST190" s="1517"/>
      <c r="DSU190" s="1517"/>
      <c r="DSV190" s="1517"/>
      <c r="DSW190" s="1517"/>
      <c r="DSX190" s="1517"/>
      <c r="DSY190" s="1176"/>
      <c r="DSZ190" s="1176"/>
      <c r="DTA190" s="1176"/>
      <c r="DTB190" s="1176"/>
      <c r="DTC190" s="1176"/>
      <c r="DTD190" s="1176"/>
      <c r="DTE190" s="1176"/>
      <c r="DTF190" s="1176"/>
      <c r="DTG190" s="1176"/>
      <c r="DTH190" s="1176"/>
      <c r="DTI190" s="1176"/>
      <c r="DTJ190" s="1176"/>
      <c r="DTK190" s="1176"/>
      <c r="DTL190" s="1176"/>
      <c r="DTM190" s="1176"/>
      <c r="DTN190" s="1176"/>
      <c r="DTO190" s="1176"/>
      <c r="DTP190" s="1176"/>
      <c r="DTQ190" s="1176"/>
      <c r="DTR190" s="1176"/>
      <c r="DTS190" s="1176"/>
      <c r="DTT190" s="1176"/>
      <c r="DTU190" s="1176"/>
      <c r="DTV190" s="1176"/>
      <c r="DYH190" s="1376" t="str">
        <f ca="1">INDIRECT(ADDRESS(DYH204,Dev!$CY$154,,,Table!$A$1))</f>
        <v>PRLTap-054</v>
      </c>
      <c r="DYI190" s="1376"/>
      <c r="DYJ190" s="1376"/>
      <c r="DYK190" s="1376"/>
      <c r="DYL190" s="1376"/>
      <c r="DYM190" s="1376"/>
      <c r="DYN190" s="1376"/>
      <c r="DYO190" s="1376"/>
      <c r="DYP190" s="1376"/>
      <c r="DYQ190" s="1376"/>
      <c r="DYR190" s="1376"/>
      <c r="DYS190" s="1376"/>
      <c r="DYT190" s="1376"/>
      <c r="DYU190" s="1376"/>
      <c r="DYV190" s="1376"/>
      <c r="DYW190" s="1376"/>
      <c r="DYX190" s="1376"/>
      <c r="DYY190" s="1376"/>
      <c r="DYZ190" s="1376"/>
      <c r="DZA190" s="1376"/>
      <c r="DZB190" s="1376"/>
      <c r="DZC190" s="1376"/>
      <c r="ECF190" s="1376" t="str">
        <f ca="1">INDIRECT(ADDRESS(ECF204,Dev!$CY$154,,,Table!$A$1))</f>
        <v>PRLTap-055</v>
      </c>
      <c r="ECG190" s="1376"/>
      <c r="ECH190" s="1376"/>
      <c r="ECI190" s="1376"/>
      <c r="ECJ190" s="1376"/>
      <c r="ECK190" s="1376"/>
      <c r="ECL190" s="1376"/>
      <c r="ECM190" s="1376"/>
      <c r="ECN190" s="1376"/>
      <c r="ECO190" s="1376"/>
      <c r="ECP190" s="1376"/>
      <c r="ECQ190" s="1376"/>
      <c r="ECR190" s="1376"/>
      <c r="ECS190" s="1376"/>
      <c r="ECT190" s="1376"/>
      <c r="ECU190" s="1376"/>
      <c r="ECV190" s="1376"/>
      <c r="ECW190" s="1376"/>
      <c r="ECX190" s="1376"/>
      <c r="ECY190" s="1376"/>
      <c r="ECZ190" s="1376"/>
      <c r="EDA190" s="1376"/>
      <c r="EEH190" s="891"/>
      <c r="EEI190" s="891"/>
      <c r="EEJ190" s="891"/>
      <c r="EEK190" s="891"/>
      <c r="EEL190" s="891"/>
      <c r="EEM190" s="891"/>
      <c r="EEN190" s="891"/>
      <c r="EEO190" s="891"/>
      <c r="EEP190" s="891"/>
      <c r="EEQ190" s="891"/>
      <c r="EER190" s="891"/>
      <c r="EES190" s="891"/>
      <c r="EET190" s="891"/>
      <c r="EEU190" s="891"/>
      <c r="EEV190" s="891"/>
      <c r="EEW190" s="891"/>
      <c r="EEX190" s="891"/>
      <c r="EEY190" s="891"/>
      <c r="EEZ190" s="891"/>
      <c r="EFA190" s="891"/>
      <c r="EFB190" s="891"/>
      <c r="EFC190" s="891"/>
      <c r="EFD190" s="891"/>
      <c r="EFE190" s="891"/>
      <c r="EFF190" s="891"/>
      <c r="EFG190" s="891"/>
      <c r="EFH190" s="891"/>
      <c r="EFI190" s="891"/>
      <c r="EFJ190" s="891"/>
      <c r="EFK190" s="891"/>
      <c r="EFL190" s="891"/>
      <c r="EFM190" s="891"/>
      <c r="EFN190" s="891"/>
      <c r="EFO190" s="891"/>
      <c r="EFP190" s="891"/>
      <c r="EFQ190" s="891"/>
      <c r="EFR190" s="891"/>
      <c r="EFS190" s="891"/>
      <c r="EFT190" s="891"/>
      <c r="EFU190" s="891"/>
      <c r="EFV190" s="891"/>
      <c r="EFW190" s="891"/>
      <c r="EFX190" s="891"/>
      <c r="EFY190" s="891"/>
      <c r="EFZ190" s="891"/>
      <c r="EGA190" s="891"/>
      <c r="EGB190" s="891"/>
      <c r="EGC190" s="891"/>
      <c r="EGD190" s="891"/>
      <c r="EGE190" s="891"/>
      <c r="EGF190" s="891"/>
      <c r="EGG190" s="891"/>
      <c r="EGH190" s="891"/>
      <c r="EGI190" s="891"/>
      <c r="EGJ190" s="891"/>
      <c r="EGK190" s="891"/>
      <c r="EGL190" s="891"/>
      <c r="EGM190" s="891"/>
      <c r="EGN190" s="891"/>
      <c r="EGO190" s="891"/>
      <c r="EGP190" s="891"/>
      <c r="EGQ190" s="891"/>
      <c r="EHX190" s="1376" t="str">
        <f ca="1">INDIRECT(ADDRESS(EHX204,Dev!$CY$154,,,Table!$A$1))</f>
        <v>PRLTap-056</v>
      </c>
      <c r="EHY190" s="1376"/>
      <c r="EHZ190" s="1376"/>
      <c r="EIA190" s="1376"/>
      <c r="EIB190" s="1376"/>
      <c r="EIC190" s="1376"/>
      <c r="EID190" s="1376"/>
      <c r="EIE190" s="1376"/>
      <c r="EIF190" s="1376"/>
      <c r="EIG190" s="1376"/>
      <c r="EIH190" s="1376"/>
      <c r="EII190" s="1376"/>
      <c r="EIJ190" s="1376"/>
      <c r="EIK190" s="1376"/>
      <c r="EIL190" s="1376"/>
      <c r="EIM190" s="1376"/>
      <c r="EIN190" s="1376"/>
      <c r="EIO190" s="1376"/>
      <c r="EIP190" s="1376"/>
      <c r="EIQ190" s="1376"/>
      <c r="EIR190" s="1376"/>
      <c r="EIS190" s="1376"/>
      <c r="EMB190" s="1176"/>
      <c r="EMC190" s="1176"/>
      <c r="EMD190" s="1176"/>
      <c r="EME190" s="1176"/>
      <c r="EMF190" s="1176"/>
      <c r="EMG190" s="1517"/>
      <c r="EMH190" s="1517"/>
      <c r="EMI190" s="1517"/>
      <c r="EMJ190" s="1517"/>
      <c r="EMK190" s="1517"/>
      <c r="EML190" s="1517"/>
      <c r="EMM190" s="1517"/>
      <c r="EMN190" s="1517"/>
      <c r="EMO190" s="1517"/>
      <c r="EMP190" s="1517"/>
      <c r="EMQ190" s="1517"/>
      <c r="EMR190" s="1517"/>
      <c r="EMS190" s="1517"/>
      <c r="EMT190" s="1517"/>
      <c r="EMU190" s="1517"/>
      <c r="EMV190" s="1517"/>
      <c r="EMW190" s="1517"/>
      <c r="EMX190" s="1517"/>
      <c r="EMY190" s="1517"/>
      <c r="EMZ190" s="1517"/>
      <c r="ENA190" s="1517"/>
      <c r="ENB190" s="1517"/>
      <c r="ENC190" s="1517"/>
      <c r="END190" s="1517"/>
      <c r="ENE190" s="1517"/>
      <c r="ENF190" s="1517"/>
      <c r="ENG190" s="1517"/>
      <c r="ENH190" s="1517"/>
      <c r="ENI190" s="1517"/>
      <c r="ENJ190" s="1517"/>
      <c r="ENK190" s="1517"/>
      <c r="ENL190" s="1517"/>
      <c r="ENM190" s="1517"/>
      <c r="ENN190" s="1517"/>
      <c r="ENO190" s="1517"/>
      <c r="ENP190" s="1517"/>
      <c r="ENQ190" s="1517"/>
      <c r="ENR190" s="1517"/>
      <c r="ENS190" s="1517"/>
      <c r="ENT190" s="1517"/>
      <c r="ENU190" s="1517"/>
      <c r="ENV190" s="1517"/>
      <c r="ENW190" s="1517"/>
      <c r="ENX190" s="1517"/>
      <c r="ENY190" s="1517"/>
      <c r="ENZ190" s="1517"/>
      <c r="EOA190" s="1517"/>
      <c r="EOB190" s="1517"/>
      <c r="EOC190" s="1517"/>
      <c r="EOD190" s="1517"/>
      <c r="EOE190" s="1517"/>
      <c r="EOF190" s="1517"/>
      <c r="EOG190" s="1517"/>
      <c r="EOH190" s="1517"/>
      <c r="EOI190" s="1517"/>
      <c r="EOJ190" s="1517"/>
      <c r="EOK190" s="1517"/>
      <c r="EOL190" s="1517"/>
      <c r="EOM190" s="1517"/>
      <c r="EON190" s="1517"/>
      <c r="EOO190" s="1517"/>
      <c r="EOP190" s="1517"/>
      <c r="EOQ190" s="1517"/>
      <c r="EOR190" s="1517"/>
      <c r="EOS190" s="1517"/>
      <c r="EOT190" s="1517"/>
      <c r="EOU190" s="1517"/>
      <c r="EOV190" s="1517"/>
      <c r="EOW190" s="1517"/>
      <c r="EOX190" s="1517"/>
      <c r="EOY190" s="1517"/>
      <c r="EOZ190" s="1517"/>
      <c r="EPA190" s="1517"/>
      <c r="EPB190" s="1517"/>
      <c r="EPC190" s="1517"/>
      <c r="EPD190" s="1517"/>
      <c r="EPE190" s="1517"/>
      <c r="EPF190" s="1517"/>
      <c r="EPG190" s="1517"/>
      <c r="EPH190" s="1517"/>
      <c r="EPI190" s="1517"/>
      <c r="EPJ190" s="1517"/>
      <c r="EPK190" s="1517"/>
      <c r="EPL190" s="1517"/>
      <c r="EPM190" s="1517"/>
      <c r="EPN190" s="1517"/>
      <c r="EPO190" s="1517"/>
      <c r="EPP190" s="1517"/>
      <c r="EPQ190" s="1517"/>
      <c r="EPR190" s="1517"/>
      <c r="EPS190" s="1517"/>
      <c r="EPT190" s="1517"/>
      <c r="EPU190" s="1517"/>
      <c r="EPV190" s="1517"/>
      <c r="EPW190" s="1517"/>
      <c r="EPX190" s="1517"/>
      <c r="EPY190" s="1517"/>
      <c r="EPZ190" s="1517"/>
      <c r="EQA190" s="1517"/>
      <c r="EQB190" s="1517"/>
      <c r="EQC190" s="1517"/>
      <c r="EQD190" s="1517"/>
      <c r="EQE190" s="1517"/>
      <c r="EQF190" s="1517"/>
      <c r="EQG190" s="1517"/>
      <c r="EQH190" s="1517"/>
      <c r="EQI190" s="1517"/>
      <c r="EQJ190" s="1517"/>
      <c r="EQK190" s="1517"/>
      <c r="EQL190" s="1517"/>
      <c r="EQM190" s="1517"/>
      <c r="EQN190" s="1517"/>
      <c r="EQO190" s="1517"/>
      <c r="EQP190" s="1517"/>
      <c r="EQQ190" s="1517"/>
      <c r="EQR190" s="1517"/>
      <c r="EQS190" s="1517"/>
      <c r="EQT190" s="1517"/>
      <c r="EQU190" s="1517"/>
      <c r="EQV190" s="1517"/>
      <c r="EQW190" s="1517"/>
      <c r="EQX190" s="1517"/>
      <c r="EQY190" s="1517"/>
      <c r="EQZ190" s="1517"/>
      <c r="ERA190" s="1517"/>
      <c r="ERB190" s="1517"/>
      <c r="ERC190" s="1517"/>
      <c r="ERD190" s="1517"/>
      <c r="ERE190" s="1517"/>
      <c r="ERF190" s="1517"/>
      <c r="ERG190" s="1517"/>
      <c r="ERH190" s="1517"/>
      <c r="ERI190" s="1517"/>
      <c r="ERJ190" s="1517"/>
      <c r="ERK190" s="1517"/>
      <c r="ERL190" s="1517"/>
      <c r="ERM190" s="1517"/>
      <c r="ERN190" s="1517"/>
      <c r="ERO190" s="1517"/>
      <c r="ERP190" s="1517"/>
      <c r="ERQ190" s="1176"/>
      <c r="ERR190" s="1176"/>
      <c r="ERS190" s="1176"/>
      <c r="ERT190" s="1176"/>
      <c r="ERU190" s="1176"/>
      <c r="ERV190" s="1176"/>
      <c r="ERW190" s="1176"/>
      <c r="ERX190" s="1176"/>
      <c r="ERY190" s="1176"/>
      <c r="ERZ190" s="1176"/>
      <c r="ESA190" s="1176"/>
      <c r="ESB190" s="1176"/>
      <c r="ESC190" s="1176"/>
      <c r="ESD190" s="1176"/>
      <c r="ESE190" s="1176"/>
    </row>
    <row r="191" spans="8:3879" ht="15" customHeight="1">
      <c r="AJ191" s="265"/>
      <c r="AK191" s="1517"/>
      <c r="AL191" s="1517"/>
      <c r="AM191" s="1517"/>
      <c r="AN191" s="1517"/>
      <c r="AO191" s="1517"/>
      <c r="AP191" s="1517"/>
      <c r="AQ191" s="1517"/>
      <c r="AR191" s="1517"/>
      <c r="AS191" s="1517"/>
      <c r="AT191" s="1517"/>
      <c r="AU191" s="1517"/>
      <c r="AV191" s="1517"/>
      <c r="AW191" s="1517"/>
      <c r="AX191" s="1517"/>
      <c r="AY191" s="1517"/>
      <c r="AZ191" s="1517"/>
      <c r="BA191" s="1517"/>
      <c r="BB191" s="1517"/>
      <c r="BC191" s="1517"/>
      <c r="BD191" s="1517"/>
      <c r="BE191" s="1517"/>
      <c r="BF191" s="1517"/>
      <c r="BG191" s="1517"/>
      <c r="BH191" s="1517"/>
      <c r="BI191" s="1517"/>
      <c r="BJ191" s="1517"/>
      <c r="BK191" s="1517"/>
      <c r="BL191" s="1517"/>
      <c r="BM191" s="1517"/>
      <c r="BN191" s="1517"/>
      <c r="BO191" s="1517"/>
      <c r="BP191" s="1517"/>
      <c r="BQ191" s="1517"/>
      <c r="BR191" s="1517"/>
      <c r="BS191" s="1517"/>
      <c r="BT191" s="1517"/>
      <c r="BU191" s="1517"/>
      <c r="BV191" s="1517"/>
      <c r="BW191" s="1517"/>
      <c r="BX191" s="1517"/>
      <c r="BY191" s="1517"/>
      <c r="BZ191" s="1517"/>
      <c r="CA191" s="1517"/>
      <c r="CB191" s="1517"/>
      <c r="CC191" s="1517"/>
      <c r="CD191" s="1517"/>
      <c r="CE191" s="1517"/>
      <c r="CF191" s="1517"/>
      <c r="CG191" s="1517"/>
      <c r="CH191" s="1517"/>
      <c r="CI191" s="1517"/>
      <c r="CJ191" s="1517"/>
      <c r="CK191" s="1517"/>
      <c r="CL191" s="1517"/>
      <c r="CM191" s="1517"/>
      <c r="CN191" s="1517"/>
      <c r="CO191" s="1517"/>
      <c r="CP191" s="1517"/>
      <c r="CQ191" s="1517"/>
      <c r="CR191" s="1517"/>
      <c r="CS191" s="1517"/>
      <c r="CT191" s="1517"/>
      <c r="CU191" s="1517"/>
      <c r="CV191" s="1517"/>
      <c r="CW191" s="1517"/>
      <c r="CX191" s="1517"/>
      <c r="CY191" s="1517"/>
      <c r="CZ191" s="1517"/>
      <c r="DA191" s="1517"/>
      <c r="DB191" s="1517"/>
      <c r="DC191" s="1517"/>
      <c r="DD191" s="1517"/>
      <c r="DE191" s="1517"/>
      <c r="DF191" s="1517"/>
      <c r="DG191" s="1517"/>
      <c r="DH191" s="1517"/>
      <c r="DI191" s="1517"/>
      <c r="DJ191" s="1517"/>
      <c r="DK191" s="1517"/>
      <c r="DL191" s="1517"/>
      <c r="DM191" s="1517"/>
      <c r="DN191" s="1517"/>
      <c r="DO191" s="1517"/>
      <c r="DP191" s="1517"/>
      <c r="DQ191" s="1517"/>
      <c r="DR191" s="1517"/>
      <c r="DS191" s="1517"/>
      <c r="DT191" s="1517"/>
      <c r="DU191" s="1517"/>
      <c r="DV191" s="1517"/>
      <c r="DW191" s="1517"/>
      <c r="DX191" s="1517"/>
      <c r="DY191" s="1517"/>
      <c r="DZ191" s="1517"/>
      <c r="EA191" s="1517"/>
      <c r="EB191" s="1517"/>
      <c r="EC191" s="1517"/>
      <c r="ED191" s="1517"/>
      <c r="EE191" s="1517"/>
      <c r="EF191" s="1517"/>
      <c r="EG191" s="1517"/>
      <c r="EH191" s="1517"/>
      <c r="EI191" s="1517"/>
      <c r="EJ191" s="1517"/>
      <c r="EK191" s="1517"/>
      <c r="EL191" s="1517"/>
      <c r="EM191" s="1517"/>
      <c r="EN191" s="1517"/>
      <c r="EO191" s="1517"/>
      <c r="EP191" s="1517"/>
      <c r="EQ191" s="1517"/>
      <c r="ER191" s="1517"/>
      <c r="ES191" s="1517"/>
      <c r="ET191" s="1517"/>
      <c r="EU191" s="1517"/>
      <c r="EV191" s="1517"/>
      <c r="EW191" s="1517"/>
      <c r="EX191" s="1517"/>
      <c r="EY191" s="1517"/>
      <c r="EZ191" s="1517"/>
      <c r="FA191" s="1517"/>
      <c r="FB191" s="1517"/>
      <c r="FC191" s="1517"/>
      <c r="FD191" s="1517"/>
      <c r="FE191" s="1517"/>
      <c r="FF191" s="1517"/>
      <c r="FG191" s="1517"/>
      <c r="FH191" s="1517"/>
      <c r="FI191" s="1517"/>
      <c r="FJ191" s="1517"/>
      <c r="FK191" s="1517"/>
      <c r="FL191" s="1517"/>
      <c r="FM191" s="1517"/>
      <c r="FN191" s="1517"/>
      <c r="FO191" s="1517"/>
      <c r="FP191" s="1517"/>
      <c r="FQ191" s="1517"/>
      <c r="FR191" s="1517"/>
      <c r="FS191" s="1517"/>
      <c r="FT191" s="1517"/>
      <c r="FU191" s="1517"/>
      <c r="FV191" s="1517"/>
      <c r="FW191" s="1517"/>
      <c r="FX191" s="1517"/>
      <c r="FY191" s="1517"/>
      <c r="FZ191" s="1517"/>
      <c r="GA191" s="1517"/>
      <c r="GB191" s="1517"/>
      <c r="GC191" s="1517"/>
      <c r="GD191" s="1517"/>
      <c r="GE191" s="1517"/>
      <c r="GF191" s="1517"/>
      <c r="GG191" s="1517"/>
      <c r="GH191" s="1517"/>
      <c r="GI191" s="1517"/>
      <c r="GJ191" s="1517"/>
      <c r="GK191" s="1517"/>
      <c r="GL191" s="1517"/>
      <c r="GM191" s="1517"/>
      <c r="GN191" s="1517"/>
      <c r="GO191" s="1517"/>
      <c r="GP191" s="1517"/>
      <c r="GQ191" s="1517"/>
      <c r="GR191" s="1517"/>
      <c r="GS191" s="1517"/>
      <c r="GT191" s="1517"/>
      <c r="GU191" s="1517"/>
      <c r="GV191" s="1517"/>
      <c r="GW191" s="1517"/>
      <c r="GX191" s="1517"/>
      <c r="GY191" s="1517"/>
      <c r="GZ191" s="1517"/>
      <c r="HA191" s="1517"/>
      <c r="HB191" s="1517"/>
      <c r="HC191" s="1517"/>
      <c r="HD191" s="1517"/>
      <c r="HE191" s="1517"/>
      <c r="HF191" s="1517"/>
      <c r="HG191" s="1517"/>
      <c r="HH191" s="1517"/>
      <c r="HI191" s="1517"/>
      <c r="HJ191" s="1517"/>
      <c r="HK191" s="1517"/>
      <c r="HL191" s="1517"/>
      <c r="HM191" s="1517"/>
      <c r="HN191" s="1517"/>
      <c r="HO191" s="1517"/>
      <c r="HP191" s="1517"/>
      <c r="HQ191" s="1517"/>
      <c r="HR191" s="1517"/>
      <c r="HS191" s="1517"/>
      <c r="HT191" s="1517"/>
      <c r="HU191" s="1517"/>
      <c r="HV191" s="1517"/>
      <c r="HW191" s="1517"/>
      <c r="HX191" s="1517"/>
      <c r="HY191" s="1517"/>
      <c r="HZ191" s="1517"/>
      <c r="IA191" s="1517"/>
      <c r="IB191" s="1517"/>
      <c r="IC191" s="1517"/>
      <c r="ID191" s="1517"/>
      <c r="IE191" s="1517"/>
      <c r="IF191" s="1517"/>
      <c r="IG191" s="1517"/>
      <c r="IH191" s="1517"/>
      <c r="II191" s="1517"/>
      <c r="IJ191" s="1517"/>
      <c r="IK191" s="1517"/>
      <c r="IL191" s="1517"/>
      <c r="IM191" s="1517"/>
      <c r="IN191" s="1517"/>
      <c r="IO191" s="1517"/>
      <c r="IP191" s="1517"/>
      <c r="IQ191" s="1517"/>
      <c r="IR191" s="1517"/>
      <c r="IS191" s="1517"/>
      <c r="IT191" s="1517"/>
      <c r="IU191" s="1517"/>
      <c r="IV191" s="1517"/>
      <c r="IW191" s="1517"/>
      <c r="IX191" s="1517"/>
      <c r="IY191" s="1517"/>
      <c r="IZ191" s="1517"/>
      <c r="JA191" s="1517"/>
      <c r="JB191" s="1517"/>
      <c r="JC191" s="1517"/>
      <c r="JD191" s="1517"/>
      <c r="JE191" s="1517"/>
      <c r="JF191" s="1517"/>
      <c r="JG191" s="1517"/>
      <c r="JH191" s="1517"/>
      <c r="JI191" s="1517"/>
      <c r="JJ191" s="1517"/>
      <c r="JK191" s="1517"/>
      <c r="JL191" s="1517"/>
      <c r="JM191" s="1517"/>
      <c r="JN191" s="1517"/>
      <c r="JO191" s="1517"/>
      <c r="JP191" s="1517"/>
      <c r="JQ191" s="1517"/>
      <c r="JR191" s="1517"/>
      <c r="JS191" s="1517"/>
      <c r="JT191" s="1517"/>
      <c r="JU191" s="1517"/>
      <c r="JV191" s="1517"/>
      <c r="JW191" s="1517"/>
      <c r="JX191" s="1517"/>
      <c r="JY191" s="1517"/>
      <c r="JZ191" s="1517"/>
      <c r="KA191" s="1517"/>
      <c r="KB191" s="1517"/>
      <c r="KC191" s="1517"/>
      <c r="KD191" s="1517"/>
      <c r="KE191" s="1517"/>
      <c r="KF191" s="1517"/>
      <c r="KG191" s="1517"/>
      <c r="KH191" s="1517"/>
      <c r="KI191" s="1517"/>
      <c r="KJ191" s="1517"/>
      <c r="KK191" s="1517"/>
      <c r="KL191" s="1517"/>
      <c r="KM191" s="1517"/>
      <c r="KN191" s="1517"/>
      <c r="KO191" s="1517"/>
      <c r="KP191" s="1517"/>
      <c r="KQ191" s="1517"/>
      <c r="KR191" s="1517"/>
      <c r="KS191" s="1517"/>
      <c r="KT191" s="1517"/>
      <c r="KU191" s="1517"/>
      <c r="KV191" s="1517"/>
      <c r="KW191" s="1517"/>
      <c r="KX191" s="1517"/>
      <c r="KY191" s="1517"/>
      <c r="KZ191" s="1517"/>
      <c r="LA191" s="1517"/>
      <c r="LB191" s="1517"/>
      <c r="LC191" s="1517"/>
      <c r="LD191" s="1517"/>
      <c r="LE191" s="1517"/>
      <c r="LF191" s="1517"/>
      <c r="LG191" s="1517"/>
      <c r="LH191" s="1517"/>
      <c r="LI191" s="1517"/>
      <c r="LJ191" s="1517"/>
      <c r="LK191" s="1517"/>
      <c r="LL191" s="1517"/>
      <c r="LM191" s="1517"/>
      <c r="LN191" s="1517"/>
      <c r="LO191" s="1517"/>
      <c r="LP191" s="1517"/>
      <c r="LQ191" s="1517"/>
      <c r="LR191" s="1517"/>
      <c r="LS191" s="1517"/>
      <c r="LT191" s="1517"/>
      <c r="LU191" s="1517"/>
      <c r="LV191" s="1517"/>
      <c r="LW191" s="1517"/>
      <c r="LX191" s="1517"/>
      <c r="LY191" s="1517"/>
      <c r="LZ191" s="1517"/>
      <c r="MA191" s="1517"/>
      <c r="MB191" s="1517"/>
      <c r="MC191" s="1517"/>
      <c r="MD191" s="1517"/>
      <c r="ME191" s="1517"/>
      <c r="MF191" s="1517"/>
      <c r="MG191" s="1517"/>
      <c r="MH191" s="1517"/>
      <c r="MI191" s="1517"/>
      <c r="MJ191" s="1517"/>
      <c r="MK191" s="1517"/>
      <c r="ML191" s="1517"/>
      <c r="MM191" s="1517"/>
      <c r="MN191" s="1517"/>
      <c r="MO191" s="1517"/>
      <c r="MP191" s="1517"/>
      <c r="MQ191" s="1517"/>
      <c r="MR191" s="1517"/>
      <c r="MS191" s="1517"/>
      <c r="MT191" s="1517"/>
      <c r="MU191" s="1517"/>
      <c r="MV191" s="1517"/>
      <c r="MW191" s="1517"/>
      <c r="MX191" s="1517"/>
      <c r="MY191" s="1517"/>
      <c r="MZ191" s="1517"/>
      <c r="NA191" s="1517"/>
      <c r="NB191" s="1517"/>
      <c r="NC191" s="1517"/>
      <c r="ND191" s="1517"/>
      <c r="NE191" s="1517"/>
      <c r="NF191" s="1517"/>
      <c r="NG191" s="1517"/>
      <c r="NH191" s="1517"/>
      <c r="NI191" s="1517"/>
      <c r="NJ191" s="1517"/>
      <c r="NK191" s="1517"/>
      <c r="NL191" s="1517"/>
      <c r="NM191" s="1517"/>
      <c r="NN191" s="1517"/>
      <c r="NO191" s="1517"/>
      <c r="NP191" s="1517"/>
      <c r="NQ191" s="1517"/>
      <c r="NR191" s="1517"/>
      <c r="NS191" s="1517"/>
      <c r="NT191" s="1517"/>
      <c r="NU191" s="1517"/>
      <c r="NV191" s="1517"/>
      <c r="NW191" s="1517"/>
      <c r="NX191" s="1517"/>
      <c r="NY191" s="1517"/>
      <c r="NZ191" s="1517"/>
      <c r="OA191" s="1517"/>
      <c r="OB191" s="1517"/>
      <c r="OC191" s="1517"/>
      <c r="OD191" s="1517"/>
      <c r="OE191" s="1517"/>
      <c r="OF191" s="1517"/>
      <c r="OG191" s="1517"/>
      <c r="OH191" s="1517"/>
      <c r="OI191" s="1517"/>
      <c r="OJ191" s="1517"/>
      <c r="OK191" s="1517"/>
      <c r="OL191" s="1517"/>
      <c r="OM191" s="1517"/>
      <c r="ON191" s="1517"/>
      <c r="OO191" s="1517"/>
      <c r="OP191" s="1517"/>
      <c r="OQ191" s="1517"/>
      <c r="OR191" s="1517"/>
      <c r="OS191" s="1517"/>
      <c r="OT191" s="1517"/>
      <c r="OU191" s="1517"/>
      <c r="OV191" s="1517"/>
      <c r="OW191" s="1517"/>
      <c r="OX191" s="1517"/>
      <c r="OY191" s="1517"/>
      <c r="OZ191" s="1517"/>
      <c r="PA191" s="1517"/>
      <c r="PB191" s="1517"/>
      <c r="PC191" s="1517"/>
      <c r="PD191" s="1517"/>
      <c r="PE191" s="1517"/>
      <c r="PF191" s="1517"/>
      <c r="PG191" s="1517"/>
      <c r="PH191" s="1517"/>
      <c r="PI191" s="1517"/>
      <c r="PJ191" s="1517"/>
      <c r="PK191" s="1517"/>
      <c r="PL191" s="1517"/>
      <c r="PM191" s="1517"/>
      <c r="PN191" s="1517"/>
      <c r="PO191" s="1517"/>
      <c r="PP191" s="1517"/>
      <c r="PQ191" s="1517"/>
      <c r="PR191" s="1517"/>
      <c r="PS191" s="1517"/>
      <c r="PT191" s="1517"/>
      <c r="PU191" s="1517"/>
      <c r="PV191" s="1517"/>
      <c r="PW191" s="1517"/>
      <c r="PX191" s="1517"/>
      <c r="PY191" s="1517"/>
      <c r="PZ191" s="1517"/>
      <c r="QA191" s="1517"/>
      <c r="QB191" s="1517"/>
      <c r="QC191" s="1517"/>
      <c r="QD191" s="1517"/>
      <c r="QE191" s="1517"/>
      <c r="QF191" s="1517"/>
      <c r="QG191" s="1517"/>
      <c r="QH191" s="1517"/>
      <c r="QI191" s="1517"/>
      <c r="QJ191" s="1517"/>
      <c r="QK191" s="1517"/>
      <c r="QL191" s="1517"/>
      <c r="QM191" s="1517"/>
      <c r="QN191" s="1517"/>
      <c r="QO191" s="1517"/>
      <c r="QP191" s="1517"/>
      <c r="QQ191" s="1517"/>
      <c r="QR191" s="1517"/>
      <c r="QS191" s="1517"/>
      <c r="QT191" s="1517"/>
      <c r="QU191" s="1517"/>
      <c r="QV191" s="1517"/>
      <c r="QW191" s="1517"/>
      <c r="QX191" s="1517"/>
      <c r="QY191" s="1517"/>
      <c r="QZ191" s="1517"/>
      <c r="RA191" s="1517"/>
      <c r="RB191" s="1517"/>
      <c r="RC191" s="1517"/>
      <c r="RD191" s="1517"/>
      <c r="RE191" s="1517"/>
      <c r="RF191" s="1517"/>
      <c r="RG191" s="1517"/>
      <c r="RH191" s="1517"/>
      <c r="RI191" s="1517"/>
      <c r="RJ191" s="1517"/>
      <c r="RK191" s="1517"/>
      <c r="RL191" s="1517"/>
      <c r="RM191" s="1517"/>
      <c r="RN191" s="1517"/>
      <c r="RO191" s="1517"/>
      <c r="RP191" s="1517"/>
      <c r="RQ191" s="1517"/>
      <c r="RR191" s="1517"/>
      <c r="RS191" s="1517"/>
      <c r="RT191" s="1517"/>
      <c r="RU191" s="1517"/>
      <c r="RV191" s="1517"/>
      <c r="RW191" s="1517"/>
      <c r="RX191" s="1517"/>
      <c r="RY191" s="1517"/>
      <c r="RZ191" s="1517"/>
      <c r="SA191" s="1517"/>
      <c r="SB191" s="1517"/>
      <c r="SC191" s="1517"/>
      <c r="SD191" s="1517"/>
      <c r="SE191" s="1517"/>
      <c r="SF191" s="1517"/>
      <c r="SG191" s="1517"/>
      <c r="SH191" s="1517"/>
      <c r="SI191" s="1517"/>
      <c r="SJ191" s="1517"/>
      <c r="SK191" s="1517"/>
      <c r="SL191" s="1517"/>
      <c r="SM191" s="1517"/>
      <c r="SN191" s="1517"/>
      <c r="SO191" s="1517"/>
      <c r="SP191" s="1517"/>
      <c r="SQ191" s="1517"/>
      <c r="SR191" s="1517"/>
      <c r="SS191" s="1517"/>
      <c r="ST191" s="1517"/>
      <c r="SU191" s="1517"/>
      <c r="SV191" s="1517"/>
      <c r="SW191" s="1517"/>
      <c r="SX191" s="1517"/>
      <c r="SY191" s="1517"/>
      <c r="SZ191" s="1517"/>
      <c r="TA191" s="1517"/>
      <c r="TB191" s="1517"/>
      <c r="TC191" s="1517"/>
      <c r="TD191" s="1517"/>
      <c r="TE191" s="1517"/>
      <c r="TF191" s="1517"/>
      <c r="TG191" s="1517"/>
      <c r="TH191" s="1517"/>
      <c r="TI191" s="1517"/>
      <c r="TJ191" s="1517"/>
      <c r="TK191" s="1517"/>
      <c r="TL191" s="1517"/>
      <c r="TM191" s="1517"/>
      <c r="TN191" s="1517"/>
      <c r="TO191" s="1517"/>
      <c r="TP191" s="1517"/>
      <c r="TQ191" s="1517"/>
      <c r="TR191" s="1517"/>
      <c r="TS191" s="1517"/>
      <c r="TT191" s="1517"/>
      <c r="TU191" s="1517"/>
      <c r="TV191" s="1517"/>
      <c r="TW191" s="1517"/>
      <c r="TX191" s="1517"/>
      <c r="TY191" s="1517"/>
      <c r="TZ191" s="1517"/>
      <c r="UA191" s="1517"/>
      <c r="UB191" s="1517"/>
      <c r="UC191" s="1517"/>
      <c r="UD191" s="1517"/>
      <c r="UE191" s="1517"/>
      <c r="UF191" s="1517"/>
      <c r="UG191" s="1517"/>
      <c r="UH191" s="1517"/>
      <c r="UI191" s="1517"/>
      <c r="UJ191" s="1517"/>
      <c r="UK191" s="1517"/>
      <c r="UL191" s="1517"/>
      <c r="UM191" s="1517"/>
      <c r="UN191" s="1517"/>
      <c r="UO191" s="1517"/>
      <c r="UP191" s="1517"/>
      <c r="UQ191" s="1517"/>
      <c r="UR191" s="1517"/>
      <c r="US191" s="1517"/>
      <c r="UT191" s="1517"/>
      <c r="UU191" s="1517"/>
      <c r="UV191" s="1517"/>
      <c r="UW191" s="1517"/>
      <c r="UX191" s="1517"/>
      <c r="UY191" s="1517"/>
      <c r="UZ191" s="1517"/>
      <c r="VA191" s="1517"/>
      <c r="VB191" s="1517"/>
      <c r="VC191" s="1517"/>
      <c r="VD191" s="1517"/>
      <c r="VE191" s="1517"/>
      <c r="VF191" s="1517"/>
      <c r="VG191" s="1517"/>
      <c r="VH191" s="1517"/>
      <c r="VI191" s="1517"/>
      <c r="VJ191" s="1517"/>
      <c r="VK191" s="1517"/>
      <c r="VL191" s="1517"/>
      <c r="VM191" s="1517"/>
      <c r="VN191" s="1517"/>
      <c r="VO191" s="1517"/>
      <c r="VP191" s="1517"/>
      <c r="VQ191" s="1517"/>
      <c r="VR191" s="1517"/>
      <c r="VS191" s="1517"/>
      <c r="VT191" s="1517"/>
      <c r="VU191" s="1517"/>
      <c r="VV191" s="1517"/>
      <c r="VW191" s="1517"/>
      <c r="VX191" s="1517"/>
      <c r="VY191" s="1517"/>
      <c r="VZ191" s="1517"/>
      <c r="WA191" s="1517"/>
      <c r="WB191" s="1517"/>
      <c r="WC191" s="1517"/>
      <c r="WD191" s="1517"/>
      <c r="WE191" s="1517"/>
      <c r="WF191" s="1517"/>
      <c r="WG191" s="1517"/>
      <c r="WH191" s="1517"/>
      <c r="WI191" s="1517"/>
      <c r="WJ191" s="1517"/>
      <c r="WK191" s="1517"/>
      <c r="WL191" s="1517"/>
      <c r="WM191" s="1517"/>
      <c r="WN191" s="1517"/>
      <c r="WO191" s="1517"/>
      <c r="WP191" s="1517"/>
      <c r="WQ191" s="1517"/>
      <c r="WR191" s="1517"/>
      <c r="WS191" s="1517"/>
      <c r="WT191" s="1517"/>
      <c r="WU191" s="1517"/>
      <c r="WV191" s="1517"/>
      <c r="WW191" s="1517"/>
      <c r="WX191" s="1517"/>
      <c r="WY191" s="1517"/>
      <c r="WZ191" s="1517"/>
      <c r="XA191" s="1517"/>
      <c r="XB191" s="1517"/>
      <c r="XC191" s="1517"/>
      <c r="XD191" s="1517"/>
      <c r="XE191" s="1517"/>
      <c r="XF191" s="1517"/>
      <c r="XG191" s="1517"/>
      <c r="XH191" s="1517"/>
      <c r="XI191" s="1517"/>
      <c r="XJ191" s="1517"/>
      <c r="XK191" s="1517"/>
      <c r="XL191" s="1517"/>
      <c r="XM191" s="1517"/>
      <c r="XN191" s="1517"/>
      <c r="XO191" s="1517"/>
      <c r="XP191" s="1517"/>
      <c r="XQ191" s="1517"/>
      <c r="XR191" s="1517"/>
      <c r="XS191" s="1517"/>
      <c r="XT191" s="1517"/>
      <c r="XU191" s="1517"/>
      <c r="XV191" s="1517"/>
      <c r="XW191" s="1517"/>
      <c r="XX191" s="1517"/>
      <c r="XY191" s="1517"/>
      <c r="XZ191" s="1517"/>
      <c r="YA191" s="1517"/>
      <c r="YB191" s="1517"/>
      <c r="YC191" s="1517"/>
      <c r="YD191" s="1517"/>
      <c r="YE191" s="1517"/>
      <c r="YF191" s="1517"/>
      <c r="YG191" s="1517"/>
      <c r="YH191" s="1517"/>
      <c r="YI191" s="1517"/>
      <c r="YJ191" s="1517"/>
      <c r="YK191" s="1517"/>
      <c r="YL191" s="1517"/>
      <c r="YM191" s="1517"/>
      <c r="YN191" s="1517"/>
      <c r="YO191" s="1517"/>
      <c r="YP191" s="1517"/>
      <c r="YQ191" s="1517"/>
      <c r="YR191" s="1517"/>
      <c r="YS191" s="1517"/>
      <c r="YT191" s="1517"/>
      <c r="YU191" s="1517"/>
      <c r="YV191" s="1517"/>
      <c r="YW191" s="1517"/>
      <c r="YX191" s="1517"/>
      <c r="YY191" s="1517"/>
      <c r="YZ191" s="1517"/>
      <c r="ZA191" s="1517"/>
      <c r="ZB191" s="1517"/>
      <c r="ZC191" s="1517"/>
      <c r="ZD191" s="1517"/>
      <c r="ZE191" s="1517"/>
      <c r="ZF191" s="1517"/>
      <c r="ZG191" s="1517"/>
      <c r="ZH191" s="1517"/>
      <c r="ZI191" s="1517"/>
      <c r="ZJ191" s="1517"/>
      <c r="ZK191" s="1517"/>
      <c r="ZL191" s="1517"/>
      <c r="ZM191" s="1517"/>
      <c r="ZN191" s="1517"/>
      <c r="ZO191" s="1517"/>
      <c r="ZP191" s="1517"/>
      <c r="ZQ191" s="1517"/>
      <c r="ZR191" s="1517"/>
      <c r="ZS191" s="1517"/>
      <c r="ZT191" s="1517"/>
      <c r="ZU191" s="1517"/>
      <c r="ZV191" s="1517"/>
      <c r="ZW191" s="1517"/>
      <c r="ZX191" s="1517"/>
      <c r="ZY191" s="1517"/>
      <c r="ZZ191" s="1517"/>
      <c r="AAA191" s="1517"/>
      <c r="AAB191" s="1517"/>
      <c r="AAC191" s="1517"/>
      <c r="AAD191" s="1517"/>
      <c r="AAE191" s="1517"/>
      <c r="AAF191" s="1517"/>
      <c r="AAG191" s="1517"/>
      <c r="AAH191" s="1517"/>
      <c r="AAI191" s="1517"/>
      <c r="AAJ191" s="1517"/>
      <c r="AAK191" s="1517"/>
      <c r="AAL191" s="1517"/>
      <c r="AAM191" s="1517"/>
      <c r="AAN191" s="1517"/>
      <c r="AAO191" s="1517"/>
      <c r="AAP191" s="1517"/>
      <c r="AAQ191" s="1517"/>
      <c r="AAR191" s="1517"/>
      <c r="AAS191" s="1517"/>
      <c r="AAT191" s="1517"/>
      <c r="AAU191" s="1517"/>
      <c r="AAV191" s="1517"/>
      <c r="AAW191" s="1517"/>
      <c r="AAX191" s="1517"/>
      <c r="AAY191" s="1517"/>
      <c r="AAZ191" s="1517"/>
      <c r="ABA191" s="1517"/>
      <c r="ABB191" s="1517"/>
      <c r="ABC191" s="1517"/>
      <c r="ABD191" s="1517"/>
      <c r="ABE191" s="1517"/>
      <c r="ABF191" s="1517"/>
      <c r="ABG191" s="1517"/>
      <c r="ABH191" s="1517"/>
      <c r="ABI191" s="1517"/>
      <c r="ABJ191" s="1517"/>
      <c r="ABK191" s="1517"/>
      <c r="ABL191" s="1517"/>
      <c r="ABM191" s="1517"/>
      <c r="ABN191" s="1517"/>
      <c r="ABO191" s="1517"/>
      <c r="ABP191" s="1517"/>
      <c r="ABQ191" s="1517"/>
      <c r="ABR191" s="1517"/>
      <c r="ABS191" s="1517"/>
      <c r="ABT191" s="1517"/>
      <c r="ABU191" s="1517"/>
      <c r="ABV191" s="1517"/>
      <c r="ABW191" s="1517"/>
      <c r="ABX191" s="1517"/>
      <c r="ABY191" s="1517"/>
      <c r="ABZ191" s="1517"/>
      <c r="ACA191" s="1517"/>
      <c r="ACB191" s="1517"/>
      <c r="ACC191" s="1517"/>
      <c r="ACD191" s="1517"/>
      <c r="ACE191" s="1517"/>
      <c r="ACF191" s="1517"/>
      <c r="ACG191" s="1517"/>
      <c r="ACH191" s="1517"/>
      <c r="ACI191" s="1517"/>
      <c r="ACJ191" s="1517"/>
      <c r="ACK191" s="1517"/>
      <c r="ACL191" s="1517"/>
      <c r="ACM191" s="1517"/>
      <c r="ACN191" s="1517"/>
      <c r="ACO191" s="1517"/>
      <c r="ACP191" s="1517"/>
      <c r="ACQ191" s="1517"/>
      <c r="ACR191" s="1517"/>
      <c r="ACS191" s="1517"/>
      <c r="ACT191" s="1517"/>
      <c r="ACU191" s="1517"/>
      <c r="ACV191" s="1517"/>
      <c r="ACW191" s="1517"/>
      <c r="ACX191" s="1517"/>
      <c r="ACY191" s="1517"/>
      <c r="ACZ191" s="1517"/>
      <c r="ADA191" s="1517"/>
      <c r="ADB191" s="1517"/>
      <c r="ADC191" s="1517"/>
      <c r="ADD191" s="1517"/>
      <c r="ADE191" s="1517"/>
      <c r="ADF191" s="1517"/>
      <c r="ADG191" s="1517"/>
      <c r="ADH191" s="1517"/>
      <c r="ADI191" s="1517"/>
      <c r="ADJ191" s="1517"/>
      <c r="ADK191" s="1517"/>
      <c r="ADL191" s="1517"/>
      <c r="ADM191" s="1517"/>
      <c r="ADN191" s="1517"/>
      <c r="ADO191" s="1517"/>
      <c r="ADP191" s="1517"/>
      <c r="ADQ191" s="1517"/>
      <c r="ADR191" s="1517"/>
      <c r="ADS191" s="1517"/>
      <c r="ADT191" s="1517"/>
      <c r="ADU191" s="1517"/>
      <c r="ADV191" s="1517"/>
      <c r="ADW191" s="1517"/>
      <c r="ADX191" s="1517"/>
      <c r="ADY191" s="1517"/>
      <c r="ADZ191" s="1517"/>
      <c r="AEA191" s="1517"/>
      <c r="AEB191" s="1517"/>
      <c r="AEC191" s="1517"/>
      <c r="AED191" s="1517"/>
      <c r="AEE191" s="1517"/>
      <c r="AEF191" s="1517"/>
      <c r="AEG191" s="1517"/>
      <c r="AEH191" s="1517"/>
      <c r="AEI191" s="1517"/>
      <c r="AEJ191" s="1517"/>
      <c r="AEK191" s="1517"/>
      <c r="AEL191" s="1517"/>
      <c r="AEM191" s="1517"/>
      <c r="AEN191" s="1517"/>
      <c r="AEO191" s="1517"/>
      <c r="AEP191" s="1517"/>
      <c r="AEQ191" s="1517"/>
      <c r="AER191" s="1517"/>
      <c r="AES191" s="1517"/>
      <c r="AET191" s="1517"/>
      <c r="AEU191" s="1517"/>
      <c r="AEV191" s="1517"/>
      <c r="AEW191" s="1517"/>
      <c r="AEX191" s="1517"/>
      <c r="AEY191" s="1517"/>
      <c r="AEZ191" s="1517"/>
      <c r="AFA191" s="1517"/>
      <c r="AFB191" s="1517"/>
      <c r="AFC191" s="1517"/>
      <c r="AFD191" s="1517"/>
      <c r="AFE191" s="1517"/>
      <c r="AFF191" s="1517"/>
      <c r="AFG191" s="1517"/>
      <c r="AFH191" s="1517"/>
      <c r="AFI191" s="1517"/>
      <c r="AFJ191" s="1517"/>
      <c r="AFK191" s="1517"/>
      <c r="AFL191" s="1517"/>
      <c r="AFM191" s="1517"/>
      <c r="AFN191" s="1517"/>
      <c r="AFO191" s="1517"/>
      <c r="AFP191" s="1517"/>
      <c r="AFQ191" s="1517"/>
      <c r="AFR191" s="1517"/>
      <c r="AFS191" s="1517"/>
      <c r="AFT191" s="1517"/>
      <c r="AFU191" s="1517"/>
      <c r="AFV191" s="1517"/>
      <c r="AFW191" s="1517"/>
      <c r="AFX191" s="1517"/>
      <c r="AFY191" s="1517"/>
      <c r="AFZ191" s="1517"/>
      <c r="AGA191" s="1517"/>
      <c r="AGB191" s="1517"/>
      <c r="AGC191" s="1517"/>
      <c r="AGD191" s="1517"/>
      <c r="AGE191" s="1517"/>
      <c r="AGF191" s="1517"/>
      <c r="AGG191" s="1517"/>
      <c r="AGH191" s="1517"/>
      <c r="AGI191" s="1517"/>
      <c r="AGJ191" s="1517"/>
      <c r="AGK191" s="1517"/>
      <c r="AGL191" s="1517"/>
      <c r="AGM191" s="1517"/>
      <c r="AGN191" s="1517"/>
      <c r="AGO191" s="1517"/>
      <c r="AGP191" s="1517"/>
      <c r="AGQ191" s="1517"/>
      <c r="AGR191" s="1517"/>
      <c r="AGS191" s="1517"/>
      <c r="AGT191" s="1517"/>
      <c r="AGU191" s="1517"/>
      <c r="AGV191" s="1517"/>
      <c r="AGW191" s="1517"/>
      <c r="AGX191" s="1517"/>
      <c r="AGY191" s="1517"/>
      <c r="AGZ191" s="1517"/>
      <c r="AHA191" s="1517"/>
      <c r="AHB191" s="1517"/>
      <c r="AHC191" s="1517"/>
      <c r="AHD191" s="1517"/>
      <c r="AHE191" s="1517"/>
      <c r="AHF191" s="1517"/>
      <c r="AHG191" s="1517"/>
      <c r="AHH191" s="1517"/>
      <c r="AHI191" s="1517"/>
      <c r="AHJ191" s="1517"/>
      <c r="AHK191" s="1517"/>
      <c r="AHL191" s="1517"/>
      <c r="AHM191" s="1517"/>
      <c r="AHN191" s="1517"/>
      <c r="AHO191" s="1517"/>
      <c r="AHP191" s="1517"/>
      <c r="AHQ191" s="1517"/>
      <c r="AHR191" s="1517"/>
      <c r="AHS191" s="1517"/>
      <c r="AHT191" s="1517"/>
      <c r="AHU191" s="1517"/>
      <c r="AHV191" s="1517"/>
      <c r="AHW191" s="1517"/>
      <c r="AHX191" s="1517"/>
      <c r="AHY191" s="1517"/>
      <c r="AHZ191" s="1517"/>
      <c r="AIA191" s="1517"/>
      <c r="AIB191" s="1517"/>
      <c r="AIC191" s="1517"/>
      <c r="AID191" s="1517"/>
      <c r="AIE191" s="1517"/>
      <c r="AIF191" s="1517"/>
      <c r="AIG191" s="1517"/>
      <c r="AIH191" s="1517"/>
      <c r="AII191" s="1517"/>
      <c r="AIJ191" s="1517"/>
      <c r="AIK191" s="1517"/>
      <c r="AIL191" s="1517"/>
      <c r="AIM191" s="1517"/>
      <c r="AIN191" s="1517"/>
      <c r="AIO191" s="1517"/>
      <c r="AIP191" s="1517"/>
      <c r="AIQ191" s="1517"/>
      <c r="AIR191" s="1517"/>
      <c r="AIS191" s="1517"/>
      <c r="AIT191" s="1517"/>
      <c r="AIU191" s="1517"/>
      <c r="AIV191" s="1517"/>
      <c r="AIW191" s="1517"/>
      <c r="AIX191" s="1517"/>
      <c r="AIY191" s="1517"/>
      <c r="AIZ191" s="1517"/>
      <c r="AJA191" s="1517"/>
      <c r="AJB191" s="1517"/>
      <c r="AJC191" s="1517"/>
      <c r="AJD191" s="1517"/>
      <c r="AJE191" s="1517"/>
      <c r="AJF191" s="1517"/>
      <c r="AJG191" s="1517"/>
      <c r="AJH191" s="1517"/>
      <c r="AJI191" s="1517"/>
      <c r="AJJ191" s="1517"/>
      <c r="AJK191" s="1517"/>
      <c r="AJL191" s="1517"/>
      <c r="AJM191" s="1517"/>
      <c r="AJN191" s="1517"/>
      <c r="AJO191" s="1517"/>
      <c r="AJP191" s="1517"/>
      <c r="AJQ191" s="1517"/>
      <c r="AJR191" s="1517"/>
      <c r="AJS191" s="1517"/>
      <c r="AJT191" s="1517"/>
      <c r="AJU191" s="1517"/>
      <c r="AJV191" s="1517"/>
      <c r="AJW191" s="1517"/>
      <c r="AJX191" s="1517"/>
      <c r="AJY191" s="1517"/>
      <c r="AJZ191" s="1517"/>
      <c r="AKA191" s="1517"/>
      <c r="AKB191" s="1517"/>
      <c r="AKC191" s="1517"/>
      <c r="AKD191" s="1517"/>
      <c r="AKE191" s="1517"/>
      <c r="AKF191" s="1517"/>
      <c r="AKG191" s="1517"/>
      <c r="AKH191" s="1517"/>
      <c r="AKI191" s="1517"/>
      <c r="AKJ191" s="1517"/>
      <c r="AKK191" s="1517"/>
      <c r="AKL191" s="1517"/>
      <c r="AKM191" s="1517"/>
      <c r="AKN191" s="1517"/>
      <c r="AKO191" s="1517"/>
      <c r="AKP191" s="1517"/>
      <c r="AKQ191" s="1517"/>
      <c r="AKR191" s="1517"/>
      <c r="AKS191" s="1517"/>
      <c r="AKT191" s="1517"/>
      <c r="AKU191" s="1517"/>
      <c r="AKV191" s="1517"/>
      <c r="AKW191" s="1517"/>
      <c r="AKX191" s="1517"/>
      <c r="AKY191" s="1517"/>
      <c r="AKZ191" s="1517"/>
      <c r="ALA191" s="1517"/>
      <c r="ALB191" s="1517"/>
      <c r="ALC191" s="1517"/>
      <c r="ALD191" s="1517"/>
      <c r="ALE191" s="1517"/>
      <c r="ALF191" s="1517"/>
      <c r="ALG191" s="1517"/>
      <c r="ALH191" s="1517"/>
      <c r="ALI191" s="1517"/>
      <c r="ALJ191" s="1517"/>
      <c r="ALK191" s="1517"/>
      <c r="ALL191" s="1517"/>
      <c r="ALM191" s="1517"/>
      <c r="ALN191" s="1517"/>
      <c r="ALO191" s="1517"/>
      <c r="ALP191" s="1517"/>
      <c r="ALQ191" s="1517"/>
      <c r="ALR191" s="1517"/>
      <c r="ALS191" s="1517"/>
      <c r="ALT191" s="1517"/>
      <c r="ALU191" s="1517"/>
      <c r="ALV191" s="1517"/>
      <c r="ALW191" s="1517"/>
      <c r="ALX191" s="1517"/>
      <c r="ALY191" s="1517"/>
      <c r="ALZ191" s="1517"/>
      <c r="AMA191" s="1517"/>
      <c r="AMB191" s="1517"/>
      <c r="AMC191" s="1517"/>
      <c r="AMD191" s="1517"/>
      <c r="AME191" s="1517"/>
      <c r="AMF191" s="1517"/>
      <c r="AMG191" s="1517"/>
      <c r="AMH191" s="1517"/>
      <c r="AMI191" s="1517"/>
      <c r="AMJ191" s="1517"/>
      <c r="AMK191" s="1517"/>
      <c r="AML191" s="1517"/>
      <c r="AMM191" s="1517"/>
      <c r="AMN191" s="1517"/>
      <c r="AMO191" s="1517"/>
      <c r="AMP191" s="1517"/>
      <c r="AMQ191" s="1517"/>
      <c r="AMR191" s="1517"/>
      <c r="AMS191" s="1517"/>
      <c r="AMT191" s="1517"/>
      <c r="AMU191" s="1517"/>
      <c r="AMV191" s="1517"/>
      <c r="AMW191" s="1517"/>
      <c r="AMX191" s="1517"/>
      <c r="AMY191" s="1517"/>
      <c r="AMZ191" s="1517"/>
      <c r="ANA191" s="1517"/>
      <c r="ANB191" s="1517"/>
      <c r="ANC191" s="1517"/>
      <c r="AND191" s="1517"/>
      <c r="ANE191" s="1517"/>
      <c r="ANF191" s="1517"/>
      <c r="ANG191" s="1517"/>
      <c r="ANH191" s="1517"/>
      <c r="ANI191" s="1517"/>
      <c r="ANJ191" s="1517"/>
      <c r="ANK191" s="1517"/>
      <c r="ANL191" s="1517"/>
      <c r="ANM191" s="1517"/>
      <c r="ANN191" s="1517"/>
      <c r="ANO191" s="1517"/>
      <c r="ANP191" s="1517"/>
      <c r="ANQ191" s="1517"/>
      <c r="ANR191" s="1517"/>
      <c r="ANS191" s="1517"/>
      <c r="ANT191" s="1517"/>
      <c r="ANU191" s="1517"/>
      <c r="ANV191" s="1517"/>
      <c r="ANW191" s="1517"/>
      <c r="ANX191" s="1517"/>
      <c r="ANY191" s="1517"/>
      <c r="ANZ191" s="1517"/>
      <c r="AOA191" s="1517"/>
      <c r="AOB191" s="1517"/>
      <c r="AOC191" s="1517"/>
      <c r="AOD191" s="1517"/>
      <c r="AOE191" s="1517"/>
      <c r="AOF191" s="1517"/>
      <c r="AOG191" s="1517"/>
      <c r="AOH191" s="1517"/>
      <c r="AOI191" s="1517"/>
      <c r="AOJ191" s="1517"/>
      <c r="AOK191" s="1517"/>
      <c r="AOL191" s="1517"/>
      <c r="AOM191" s="1517"/>
      <c r="AON191" s="1517"/>
      <c r="AOO191" s="1517"/>
      <c r="AOP191" s="1517"/>
      <c r="AOQ191" s="1517"/>
      <c r="AOR191" s="1517"/>
      <c r="AOS191" s="1517"/>
      <c r="AOT191" s="1517"/>
      <c r="AOU191" s="1517"/>
      <c r="AOV191" s="1517"/>
      <c r="AOW191" s="1517"/>
      <c r="AOX191" s="1517"/>
      <c r="AOY191" s="1517"/>
      <c r="AOZ191" s="1517"/>
      <c r="APA191" s="1517"/>
      <c r="APB191" s="1517"/>
      <c r="APC191" s="1517"/>
      <c r="APD191" s="1517"/>
      <c r="APE191" s="1517"/>
      <c r="APF191" s="1517"/>
      <c r="APG191" s="1517"/>
      <c r="APH191" s="1517"/>
      <c r="API191" s="1517"/>
      <c r="APJ191" s="1517"/>
      <c r="APK191" s="1517"/>
      <c r="APL191" s="1517"/>
      <c r="APM191" s="1517"/>
      <c r="APN191" s="1517"/>
      <c r="APO191" s="1517"/>
      <c r="APP191" s="1517"/>
      <c r="APQ191" s="1517"/>
      <c r="APR191" s="1517"/>
      <c r="APS191" s="1517"/>
      <c r="APT191" s="1517"/>
      <c r="APU191" s="1517"/>
      <c r="APV191" s="1517"/>
      <c r="APW191" s="1517"/>
      <c r="APX191" s="1517"/>
      <c r="APY191" s="1517"/>
      <c r="APZ191" s="1517"/>
      <c r="AQA191" s="1517"/>
      <c r="AQB191" s="1517"/>
      <c r="AQC191" s="1517"/>
      <c r="AQD191" s="1517"/>
      <c r="AQE191" s="1517"/>
      <c r="AQF191" s="1517"/>
      <c r="AQG191" s="1517"/>
      <c r="AQH191" s="1517"/>
      <c r="AQI191" s="1517"/>
      <c r="AQJ191" s="1517"/>
      <c r="AQK191" s="1517"/>
      <c r="AQL191" s="1517"/>
      <c r="AQM191" s="1517"/>
      <c r="AQN191" s="1517"/>
      <c r="AQO191" s="1517"/>
      <c r="AQP191" s="1517"/>
      <c r="AQQ191" s="1517"/>
      <c r="AQR191" s="1517"/>
      <c r="AQS191" s="1517"/>
      <c r="AQT191" s="1517"/>
      <c r="AQU191" s="1517"/>
      <c r="AQV191" s="1517"/>
      <c r="AQW191" s="1517"/>
      <c r="AQX191" s="1517"/>
      <c r="AQY191" s="1517"/>
      <c r="AQZ191" s="1517"/>
      <c r="ARA191" s="1517"/>
      <c r="ARB191" s="1517"/>
      <c r="ARC191" s="1517"/>
      <c r="ARD191" s="1517"/>
      <c r="ARE191" s="1517"/>
      <c r="ARF191" s="1517"/>
      <c r="ARG191" s="1517"/>
      <c r="ARH191" s="1517"/>
      <c r="ARI191" s="1517"/>
      <c r="ARJ191" s="1517"/>
      <c r="ARK191" s="1517"/>
      <c r="ARL191" s="1517"/>
      <c r="ARM191" s="1517"/>
      <c r="ARN191" s="1517"/>
      <c r="ARO191" s="1517"/>
      <c r="ARP191" s="1517"/>
      <c r="ARQ191" s="1517"/>
      <c r="ARR191" s="1517"/>
      <c r="ARS191" s="1517"/>
      <c r="ART191" s="1517"/>
      <c r="ARU191" s="1517"/>
      <c r="ARV191" s="1517"/>
      <c r="ARW191" s="1517"/>
      <c r="ARX191" s="1517"/>
      <c r="ARY191" s="1517"/>
      <c r="ARZ191" s="1517"/>
      <c r="ASA191" s="1517"/>
      <c r="ASB191" s="1517"/>
      <c r="ASC191" s="1517"/>
      <c r="ASD191" s="1517"/>
      <c r="ASE191" s="1517"/>
      <c r="ASF191" s="1517"/>
      <c r="ASG191" s="1517"/>
      <c r="ASH191" s="1517"/>
      <c r="ASI191" s="1517"/>
      <c r="ASJ191" s="1517"/>
      <c r="ASK191" s="1517"/>
      <c r="ASL191" s="1517"/>
      <c r="ASM191" s="1517"/>
      <c r="ASN191" s="1517"/>
      <c r="ASO191" s="1517"/>
      <c r="ASP191" s="1517"/>
      <c r="ASQ191" s="1517"/>
      <c r="ASR191" s="1517"/>
      <c r="ASS191" s="1517"/>
      <c r="AST191" s="1517"/>
      <c r="ASU191" s="1517"/>
      <c r="ASV191" s="1517"/>
      <c r="ASW191" s="1517"/>
      <c r="ASX191" s="1517"/>
      <c r="ASY191" s="1517"/>
      <c r="ASZ191" s="1517"/>
      <c r="ATA191" s="1517"/>
      <c r="ATB191" s="1517"/>
      <c r="ATC191" s="1517"/>
      <c r="ATD191" s="1517"/>
      <c r="ATE191" s="1517"/>
      <c r="ATF191" s="1517"/>
      <c r="ATG191" s="1517"/>
      <c r="ATH191" s="1517"/>
      <c r="ATI191" s="1517"/>
      <c r="ATJ191" s="1517"/>
      <c r="ATK191" s="1517"/>
      <c r="ATL191" s="1517"/>
      <c r="ATM191" s="1517"/>
      <c r="ATN191" s="1517"/>
      <c r="ATO191" s="1517"/>
      <c r="ATP191" s="1517"/>
      <c r="ATQ191" s="1517"/>
      <c r="ATR191" s="1517"/>
      <c r="ATS191" s="1517"/>
      <c r="ATT191" s="1517"/>
      <c r="ATU191" s="1517"/>
      <c r="ATV191" s="1517"/>
      <c r="ATW191" s="1517"/>
      <c r="ATX191" s="1517"/>
      <c r="ATY191" s="1517"/>
      <c r="ATZ191" s="1517"/>
      <c r="AUA191" s="1517"/>
      <c r="AUB191" s="1517"/>
      <c r="AUC191" s="1517"/>
      <c r="AUD191" s="1517"/>
      <c r="AUE191" s="1517"/>
      <c r="AUF191" s="1517"/>
      <c r="AUG191" s="1517"/>
      <c r="AUH191" s="1517"/>
      <c r="AUI191" s="1517"/>
      <c r="AUJ191" s="1517"/>
      <c r="AUK191" s="1517"/>
      <c r="AUL191" s="1517"/>
      <c r="AUM191" s="1517"/>
      <c r="AUN191" s="1517"/>
      <c r="AUO191" s="1517"/>
      <c r="AUP191" s="1517"/>
      <c r="AUQ191" s="1517"/>
      <c r="AUR191" s="1517"/>
      <c r="AUS191" s="1517"/>
      <c r="AUT191" s="1517"/>
      <c r="AUU191" s="1517"/>
      <c r="AUV191" s="1517"/>
      <c r="AUW191" s="1517"/>
      <c r="AUX191" s="1517"/>
      <c r="AUY191" s="1517"/>
      <c r="AUZ191" s="1517"/>
      <c r="AVA191" s="1517"/>
      <c r="AVB191" s="1517"/>
      <c r="AVC191" s="1517"/>
      <c r="AVD191" s="1517"/>
      <c r="AVE191" s="891"/>
      <c r="AVF191" s="891"/>
      <c r="AVG191" s="891"/>
      <c r="AVH191" s="891"/>
      <c r="AVI191" s="891"/>
      <c r="AVJ191" s="891"/>
      <c r="AVK191" s="891"/>
      <c r="AVL191" s="891"/>
      <c r="AVM191" s="891"/>
      <c r="AVN191" s="891"/>
      <c r="AVO191" s="891"/>
      <c r="AVP191" s="891"/>
      <c r="AVQ191" s="891"/>
      <c r="AVR191" s="891"/>
      <c r="AVS191" s="891"/>
      <c r="AVT191" s="891"/>
      <c r="AVU191" s="891"/>
      <c r="AVV191" s="891"/>
      <c r="AVW191" s="891"/>
      <c r="AVX191" s="891"/>
      <c r="AVY191" s="891"/>
      <c r="AVZ191" s="891"/>
      <c r="AWA191" s="891"/>
      <c r="AWB191" s="891"/>
      <c r="AWC191" s="891"/>
      <c r="AWD191" s="891"/>
      <c r="AWE191" s="891"/>
      <c r="AWF191" s="891"/>
      <c r="AWG191" s="891"/>
      <c r="AWH191" s="891"/>
      <c r="AWI191" s="891"/>
      <c r="AWJ191" s="891"/>
      <c r="AWK191" s="891"/>
      <c r="AWL191" s="891"/>
      <c r="AWM191" s="891"/>
      <c r="AWN191" s="891"/>
      <c r="AWO191" s="891"/>
      <c r="AWP191" s="891"/>
      <c r="AWQ191" s="891"/>
      <c r="AWR191" s="891"/>
      <c r="AWS191" s="891"/>
      <c r="AWT191" s="891"/>
      <c r="AWU191" s="891"/>
      <c r="AWV191" s="891"/>
      <c r="AWW191" s="891"/>
      <c r="AWX191" s="891"/>
      <c r="AWY191" s="891"/>
      <c r="AWZ191" s="891"/>
      <c r="AXA191" s="892"/>
      <c r="AXB191" s="892"/>
      <c r="AXC191" s="892"/>
      <c r="AXD191" s="892"/>
      <c r="AXE191" s="892"/>
      <c r="AXF191" s="892"/>
      <c r="AXG191" s="892"/>
      <c r="AXH191" s="892"/>
      <c r="AXI191" s="892"/>
      <c r="AXJ191" s="892"/>
      <c r="AXK191" s="892"/>
      <c r="AXL191" s="892"/>
      <c r="AXM191" s="892"/>
      <c r="AXN191" s="892"/>
      <c r="AXO191" s="892"/>
      <c r="AXP191" s="892"/>
      <c r="AXQ191" s="891"/>
      <c r="AXR191" s="891"/>
      <c r="AXS191" s="891"/>
      <c r="AXT191" s="891"/>
      <c r="AXU191" s="891"/>
      <c r="AXV191" s="891"/>
      <c r="AXW191" s="891"/>
      <c r="AXX191" s="891"/>
      <c r="AXY191" s="891"/>
      <c r="AXZ191" s="891"/>
      <c r="AYA191" s="891"/>
      <c r="AYB191" s="891"/>
      <c r="AYC191" s="891"/>
      <c r="AYD191" s="891"/>
      <c r="AYE191" s="891"/>
      <c r="AYF191" s="891"/>
      <c r="AYG191" s="891"/>
      <c r="AYH191" s="891"/>
      <c r="AYI191" s="891"/>
      <c r="AYJ191" s="891"/>
      <c r="AYK191" s="891"/>
      <c r="AYL191" s="891"/>
      <c r="AYM191" s="891"/>
      <c r="AYN191" s="891"/>
      <c r="AYO191" s="891"/>
      <c r="AYP191" s="891"/>
      <c r="AYQ191" s="891"/>
      <c r="AYR191" s="891"/>
      <c r="AYS191" s="891"/>
      <c r="AYT191" s="891"/>
      <c r="AYU191" s="1517"/>
      <c r="AYV191" s="1517"/>
      <c r="AYW191" s="1517"/>
      <c r="AYX191" s="1517"/>
      <c r="AYY191" s="1517"/>
      <c r="AYZ191" s="1517"/>
      <c r="AZA191" s="1517"/>
      <c r="AZB191" s="1517"/>
      <c r="AZC191" s="1517"/>
      <c r="AZD191" s="1517"/>
      <c r="AZE191" s="1517"/>
      <c r="AZF191" s="1517"/>
      <c r="AZG191" s="1517"/>
      <c r="AZH191" s="1517"/>
      <c r="AZI191" s="1517"/>
      <c r="AZJ191" s="1517"/>
      <c r="AZK191" s="1517"/>
      <c r="AZL191" s="1517"/>
      <c r="AZM191" s="1517"/>
      <c r="AZN191" s="1517"/>
      <c r="AZO191" s="1517"/>
      <c r="AZP191" s="1517"/>
      <c r="AZQ191" s="1517"/>
      <c r="AZR191" s="1517"/>
      <c r="AZS191" s="1517"/>
      <c r="AZT191" s="1517"/>
      <c r="AZU191" s="1517"/>
      <c r="AZV191" s="1517"/>
      <c r="AZW191" s="1517"/>
      <c r="AZX191" s="1517"/>
      <c r="AZY191" s="1517"/>
      <c r="AZZ191" s="1517"/>
      <c r="BAA191" s="1517"/>
      <c r="BAB191" s="1517"/>
      <c r="BAC191" s="1517"/>
      <c r="BAD191" s="1517"/>
      <c r="BAE191" s="1517"/>
      <c r="BAF191" s="1517"/>
      <c r="BAG191" s="1517"/>
      <c r="BAH191" s="1517"/>
      <c r="BAI191" s="1517"/>
      <c r="BAJ191" s="1517"/>
      <c r="BAK191" s="1517"/>
      <c r="BAL191" s="1517"/>
      <c r="BAM191" s="1517"/>
      <c r="BAN191" s="1517"/>
      <c r="BAO191" s="1517"/>
      <c r="BAP191" s="1517"/>
      <c r="BAQ191" s="1517"/>
      <c r="BAR191" s="1517"/>
      <c r="BAS191" s="1517"/>
      <c r="BAT191" s="1517"/>
      <c r="BAU191" s="1517"/>
      <c r="BAV191" s="1517"/>
      <c r="BAW191" s="1517"/>
      <c r="BAX191" s="1517"/>
      <c r="BAY191" s="1517"/>
      <c r="BAZ191" s="1517"/>
      <c r="BBA191" s="1517"/>
      <c r="BBB191" s="1517"/>
      <c r="BBC191" s="1517"/>
      <c r="BBD191" s="1517"/>
      <c r="BBE191" s="1517"/>
      <c r="BBF191" s="1517"/>
      <c r="BBG191" s="1517"/>
      <c r="BBH191" s="1517"/>
      <c r="BBI191" s="1517"/>
      <c r="BBJ191" s="1517"/>
      <c r="BBK191" s="1517"/>
      <c r="BBL191" s="1517"/>
      <c r="BBM191" s="1517"/>
      <c r="BBN191" s="1517"/>
      <c r="BBO191" s="1517"/>
      <c r="BBP191" s="1517"/>
      <c r="BBQ191" s="1517"/>
      <c r="BBR191" s="1517"/>
      <c r="BBS191" s="1517"/>
      <c r="BBT191" s="1517"/>
      <c r="BBU191" s="1517"/>
      <c r="BBV191" s="1517"/>
      <c r="BBW191" s="1517"/>
      <c r="BBX191" s="1517"/>
      <c r="BBY191" s="1517"/>
      <c r="BBZ191" s="1517"/>
      <c r="BCA191" s="1517"/>
      <c r="BCB191" s="1517"/>
      <c r="BCC191" s="1517"/>
      <c r="BCD191" s="1517"/>
      <c r="BCE191" s="1517"/>
      <c r="BCF191" s="1517"/>
      <c r="BCG191" s="1517"/>
      <c r="BCH191" s="1517"/>
      <c r="BCI191" s="1517"/>
      <c r="BCJ191" s="1517"/>
      <c r="BCK191" s="1517"/>
      <c r="BCL191" s="1517"/>
      <c r="BCM191" s="1517"/>
      <c r="BCN191" s="1517"/>
      <c r="BCO191" s="1517"/>
      <c r="BCP191" s="1517"/>
      <c r="BCQ191" s="1517"/>
      <c r="BCR191" s="1517"/>
      <c r="BCS191" s="1517"/>
      <c r="BCT191" s="1517"/>
      <c r="BCU191" s="1517"/>
      <c r="BCV191" s="1517"/>
      <c r="BCW191" s="1517"/>
      <c r="BCX191" s="1517"/>
      <c r="BCY191" s="1517"/>
      <c r="BCZ191" s="1517"/>
      <c r="BDA191" s="1517"/>
      <c r="BDB191" s="1517"/>
      <c r="BDC191" s="1517"/>
      <c r="BDD191" s="1517"/>
      <c r="BDE191" s="1517"/>
      <c r="BDF191" s="1517"/>
      <c r="BDG191" s="1517"/>
      <c r="BDH191" s="1517"/>
      <c r="BDI191" s="1517"/>
      <c r="BDJ191" s="1517"/>
      <c r="BDK191" s="1517"/>
      <c r="BDL191" s="1517"/>
      <c r="BDM191" s="1517"/>
      <c r="BDN191" s="1517"/>
      <c r="BDO191" s="1517"/>
      <c r="BDP191" s="1517"/>
      <c r="BDQ191" s="1517"/>
      <c r="BDR191" s="1517"/>
      <c r="BDS191" s="1517"/>
      <c r="BDT191" s="1517"/>
      <c r="BDU191" s="1517"/>
      <c r="BDV191" s="1517"/>
      <c r="BDW191" s="1517"/>
      <c r="BDX191" s="1517"/>
      <c r="BDY191" s="1517"/>
      <c r="BDZ191" s="1517"/>
      <c r="BEA191" s="1517"/>
      <c r="BEB191" s="1517"/>
      <c r="BEC191" s="1517"/>
      <c r="BED191" s="1517"/>
      <c r="BEE191" s="1517"/>
      <c r="BEF191" s="1517"/>
      <c r="BEG191" s="1517"/>
      <c r="BEH191" s="1517"/>
      <c r="BEI191" s="1517"/>
      <c r="BEJ191" s="1517"/>
      <c r="BEK191" s="1517"/>
      <c r="BEL191" s="1517"/>
      <c r="BEM191" s="1517"/>
      <c r="BEN191" s="1517"/>
      <c r="BEO191" s="1517"/>
      <c r="BEP191" s="1517"/>
      <c r="BEQ191" s="1517"/>
      <c r="BER191" s="1517"/>
      <c r="BES191" s="1517"/>
      <c r="BET191" s="1517"/>
      <c r="BEU191" s="1517"/>
      <c r="BEV191" s="1517"/>
      <c r="BEW191" s="1517"/>
      <c r="BEX191" s="1517"/>
      <c r="BEY191" s="1517"/>
      <c r="BEZ191" s="1517"/>
      <c r="BFA191" s="1517"/>
      <c r="BFB191" s="1517"/>
      <c r="BFC191" s="1517"/>
      <c r="BFD191" s="1517"/>
      <c r="BFE191" s="1517"/>
      <c r="BFF191" s="1517"/>
      <c r="BFG191" s="1517"/>
      <c r="BFH191" s="1517"/>
      <c r="BFI191" s="1517"/>
      <c r="BFJ191" s="1517"/>
      <c r="BFK191" s="1517"/>
      <c r="BFL191" s="1517"/>
      <c r="BFM191" s="1517"/>
      <c r="BFN191" s="1517"/>
      <c r="BFO191" s="1517"/>
      <c r="BFP191" s="1517"/>
      <c r="BFQ191" s="1517"/>
      <c r="BFR191" s="1517"/>
      <c r="BFS191" s="1517"/>
      <c r="BFT191" s="1517"/>
      <c r="BFU191" s="1517"/>
      <c r="BFV191" s="1517"/>
      <c r="BFW191" s="1517"/>
      <c r="BFX191" s="1517"/>
      <c r="BFY191" s="1517"/>
      <c r="BFZ191" s="1517"/>
      <c r="BGA191" s="1517"/>
      <c r="BGB191" s="1517"/>
      <c r="BGC191" s="1517"/>
      <c r="BGD191" s="1517"/>
      <c r="BGE191" s="1517"/>
      <c r="BGF191" s="1517"/>
      <c r="BGG191" s="1517"/>
      <c r="BGH191" s="1517"/>
      <c r="BGI191" s="1517"/>
      <c r="BGJ191" s="1517"/>
      <c r="BGK191" s="1517"/>
      <c r="BGL191" s="1517"/>
      <c r="BGM191" s="1517"/>
      <c r="BGN191" s="1517"/>
      <c r="BGO191" s="1517"/>
      <c r="BGP191" s="1517"/>
      <c r="BGQ191" s="1517"/>
      <c r="BGR191" s="1517"/>
      <c r="BGS191" s="1517"/>
      <c r="BGT191" s="1517"/>
      <c r="BGU191" s="1517"/>
      <c r="BGV191" s="1517"/>
      <c r="BGW191" s="1517"/>
      <c r="BGX191" s="1517"/>
      <c r="BGY191" s="1517"/>
      <c r="BGZ191" s="1517"/>
      <c r="BHA191" s="1517"/>
      <c r="BHB191" s="1517"/>
      <c r="BHC191" s="1517"/>
      <c r="BHD191" s="1517"/>
      <c r="BHE191" s="1517"/>
      <c r="BHF191" s="1517"/>
      <c r="BHG191" s="1517"/>
      <c r="BHH191" s="1517"/>
      <c r="BHI191" s="1517"/>
      <c r="BHJ191" s="1517"/>
      <c r="BHK191" s="1517"/>
      <c r="BHL191" s="1517"/>
      <c r="BHM191" s="1517"/>
      <c r="BHN191" s="1517"/>
      <c r="BHO191" s="1517"/>
      <c r="BHP191" s="1517"/>
      <c r="BHQ191" s="1517"/>
      <c r="BHR191" s="1517"/>
      <c r="BHS191" s="1517"/>
      <c r="BHT191" s="1517"/>
      <c r="BHU191" s="1517"/>
      <c r="BHV191" s="1517"/>
      <c r="BHW191" s="1517"/>
      <c r="BHX191" s="1517"/>
      <c r="BHY191" s="1517"/>
      <c r="BHZ191" s="1517"/>
      <c r="BIA191" s="1517"/>
      <c r="BIB191" s="1517"/>
      <c r="BIC191" s="1517"/>
      <c r="BID191" s="1517"/>
      <c r="BIE191" s="1517"/>
      <c r="BIF191" s="1517"/>
      <c r="BIG191" s="1517"/>
      <c r="BIH191" s="1517"/>
      <c r="BII191" s="1517"/>
      <c r="BIJ191" s="1517"/>
      <c r="BIK191" s="1517"/>
      <c r="BIL191" s="1517"/>
      <c r="BIM191" s="1517"/>
      <c r="BIN191" s="1517"/>
      <c r="BIO191" s="1517"/>
      <c r="BIP191" s="1517"/>
      <c r="BIQ191" s="1517"/>
      <c r="BIR191" s="1517"/>
      <c r="BIS191" s="1517"/>
      <c r="BIT191" s="1517"/>
      <c r="BIU191" s="1517"/>
      <c r="BIV191" s="1517"/>
      <c r="BIW191" s="1517"/>
      <c r="BIX191" s="1517"/>
      <c r="BIY191" s="1517"/>
      <c r="BIZ191" s="1517"/>
      <c r="BJA191" s="1517"/>
      <c r="BJB191" s="1517"/>
      <c r="BJC191" s="1517"/>
      <c r="BJD191" s="1517"/>
      <c r="BJE191" s="1517"/>
      <c r="BJF191" s="1517"/>
      <c r="BJG191" s="1517"/>
      <c r="BJH191" s="1517"/>
      <c r="BJI191" s="1517"/>
      <c r="BJJ191" s="1517"/>
      <c r="BJK191" s="1517"/>
      <c r="BJL191" s="1517"/>
      <c r="BJM191" s="1517"/>
      <c r="BJN191" s="1517"/>
      <c r="BJO191" s="1517"/>
      <c r="BJP191" s="1517"/>
      <c r="BJQ191" s="1517"/>
      <c r="BJR191" s="1517"/>
      <c r="BJS191" s="1517"/>
      <c r="BJT191" s="1517"/>
      <c r="BJU191" s="1517"/>
      <c r="BJV191" s="1517"/>
      <c r="BJW191" s="1517"/>
      <c r="BJX191" s="1517"/>
      <c r="BJY191" s="1517"/>
      <c r="BJZ191" s="1517"/>
      <c r="BKA191" s="1517"/>
      <c r="BKB191" s="1517"/>
      <c r="BKC191" s="1517"/>
      <c r="BKD191" s="1517"/>
      <c r="BKE191" s="1517"/>
      <c r="BKF191" s="1517"/>
      <c r="BKG191" s="1517"/>
      <c r="BKH191" s="1517"/>
      <c r="BKI191" s="1517"/>
      <c r="BKJ191" s="1517"/>
      <c r="BKK191" s="1517"/>
      <c r="BKL191" s="1517"/>
      <c r="BKM191" s="1517"/>
      <c r="BKN191" s="1517"/>
      <c r="BKO191" s="1517"/>
      <c r="BKP191" s="1517"/>
      <c r="BKQ191" s="1517"/>
      <c r="BKR191" s="1517"/>
      <c r="BKS191" s="1517"/>
      <c r="BKT191" s="1517"/>
      <c r="BKU191" s="1517"/>
      <c r="BKV191" s="1517"/>
      <c r="BKW191" s="1517"/>
      <c r="BKX191" s="1517"/>
      <c r="BKY191" s="1517"/>
      <c r="BKZ191" s="1517"/>
      <c r="BLA191" s="1517"/>
      <c r="BLB191" s="1517"/>
      <c r="BLC191" s="1517"/>
      <c r="BLD191" s="1517"/>
      <c r="BLE191" s="1517"/>
      <c r="BLF191" s="1517"/>
      <c r="BLG191" s="1517"/>
      <c r="BLH191" s="1517"/>
      <c r="BLI191" s="1517"/>
      <c r="BLJ191" s="1517"/>
      <c r="BLK191" s="1517"/>
      <c r="BLL191" s="1517"/>
      <c r="BLM191" s="1517"/>
      <c r="BLN191" s="1517"/>
      <c r="BLO191" s="1517"/>
      <c r="BLP191" s="1517"/>
      <c r="BLQ191" s="1517"/>
      <c r="BLR191" s="1517"/>
      <c r="BLS191" s="1517"/>
      <c r="BLT191" s="1517"/>
      <c r="BLU191" s="1517"/>
      <c r="BLV191" s="1517"/>
      <c r="BLW191" s="1517"/>
      <c r="BLX191" s="1517"/>
      <c r="BLY191" s="1517"/>
      <c r="BLZ191" s="1517"/>
      <c r="BMA191" s="1517"/>
      <c r="BMB191" s="1517"/>
      <c r="BMC191" s="1517"/>
      <c r="BMD191" s="1517"/>
      <c r="BME191" s="1517"/>
      <c r="BMF191" s="1517"/>
      <c r="BMG191" s="1517"/>
      <c r="BMH191" s="1517"/>
      <c r="BMI191" s="1517"/>
      <c r="BMJ191" s="1517"/>
      <c r="BMK191" s="1517"/>
      <c r="BML191" s="1517"/>
      <c r="BMM191" s="1517"/>
      <c r="BMN191" s="1517"/>
      <c r="BMO191" s="1517"/>
      <c r="BMP191" s="1517"/>
      <c r="BMQ191" s="1517"/>
      <c r="BMR191" s="1517"/>
      <c r="BMS191" s="1517"/>
      <c r="BMT191" s="1517"/>
      <c r="BMU191" s="1517"/>
      <c r="BMV191" s="1517"/>
      <c r="BMW191" s="1517"/>
      <c r="BMX191" s="1517"/>
      <c r="BMY191" s="1517"/>
      <c r="BMZ191" s="1517"/>
      <c r="BNA191" s="1517"/>
      <c r="BNB191" s="1517"/>
      <c r="BNC191" s="1517"/>
      <c r="BND191" s="1517"/>
      <c r="BNE191" s="1517"/>
      <c r="BNF191" s="1517"/>
      <c r="BNG191" s="1517"/>
      <c r="BNH191" s="1517"/>
      <c r="BNI191" s="1517"/>
      <c r="BNJ191" s="1517"/>
      <c r="BNK191" s="1517"/>
      <c r="BNL191" s="1517"/>
      <c r="BNM191" s="1517"/>
      <c r="BNN191" s="1517"/>
      <c r="BNO191" s="1517"/>
      <c r="BNP191" s="1517"/>
      <c r="BNQ191" s="1517"/>
      <c r="BNR191" s="1517"/>
      <c r="BNS191" s="1517"/>
      <c r="BNT191" s="1517"/>
      <c r="BNU191" s="1517"/>
      <c r="BNV191" s="1517"/>
      <c r="BNW191" s="1517"/>
      <c r="BNX191" s="1517"/>
      <c r="BNY191" s="1517"/>
      <c r="BNZ191" s="1517"/>
      <c r="BOA191" s="1517"/>
      <c r="BOB191" s="1517"/>
      <c r="BOC191" s="1517"/>
      <c r="BOD191" s="1517"/>
      <c r="BOE191" s="1517"/>
      <c r="BOF191" s="1517"/>
      <c r="BOG191" s="1517"/>
      <c r="BOH191" s="1517"/>
      <c r="BOI191" s="1517"/>
      <c r="BOJ191" s="1517"/>
      <c r="BOK191" s="1517"/>
      <c r="BOL191" s="1517"/>
      <c r="BOM191" s="1517"/>
      <c r="BON191" s="1517"/>
      <c r="BOO191" s="1517"/>
      <c r="BOP191" s="1517"/>
      <c r="BOQ191" s="1517"/>
      <c r="BOR191" s="1517"/>
      <c r="BOS191" s="1517"/>
      <c r="BOT191" s="1517"/>
      <c r="BOU191" s="1517"/>
      <c r="BOV191" s="1517"/>
      <c r="BOW191" s="1517"/>
      <c r="BOX191" s="1517"/>
      <c r="BOY191" s="1517"/>
      <c r="BOZ191" s="1517"/>
      <c r="BPA191" s="1517"/>
      <c r="BPB191" s="1517"/>
      <c r="BPC191" s="1517"/>
      <c r="BPD191" s="1517"/>
      <c r="BPE191" s="1517"/>
      <c r="BPF191" s="1517"/>
      <c r="BPG191" s="1517"/>
      <c r="BPH191" s="1517"/>
      <c r="BPI191" s="1517"/>
      <c r="BPJ191" s="1517"/>
      <c r="BPK191" s="1517"/>
      <c r="BPL191" s="1517"/>
      <c r="BPM191" s="1517"/>
      <c r="BPN191" s="1517"/>
      <c r="BPO191" s="1517"/>
      <c r="BPP191" s="1517"/>
      <c r="BPQ191" s="1517"/>
      <c r="BPR191" s="1517"/>
      <c r="BPS191" s="1517"/>
      <c r="BPT191" s="1517"/>
      <c r="BPU191" s="1517"/>
      <c r="BPV191" s="1517"/>
      <c r="BPW191" s="1517"/>
      <c r="BPX191" s="1517"/>
      <c r="BPY191" s="1517"/>
      <c r="BPZ191" s="1517"/>
      <c r="BQA191" s="1517"/>
      <c r="BQB191" s="1517"/>
      <c r="BQC191" s="1517"/>
      <c r="BQD191" s="1517"/>
      <c r="BQE191" s="1517"/>
      <c r="BQF191" s="1517"/>
      <c r="BQG191" s="1517"/>
      <c r="BQH191" s="1517"/>
      <c r="BQI191" s="1517"/>
      <c r="BQJ191" s="1517"/>
      <c r="BQK191" s="1517"/>
      <c r="BQL191" s="1517"/>
      <c r="BQM191" s="1517"/>
      <c r="BQN191" s="1517"/>
      <c r="BQO191" s="1517"/>
      <c r="BQP191" s="1517"/>
      <c r="BQQ191" s="1517"/>
      <c r="BQR191" s="1517"/>
      <c r="BQS191" s="1517"/>
      <c r="BQT191" s="1517"/>
      <c r="BQU191" s="1517"/>
      <c r="BQV191" s="1517"/>
      <c r="BQW191" s="1517"/>
      <c r="BQX191" s="1517"/>
      <c r="BQY191" s="1517"/>
      <c r="BQZ191" s="1517"/>
      <c r="BRA191" s="1517"/>
      <c r="BRB191" s="1517"/>
      <c r="BRC191" s="1517"/>
      <c r="BRD191" s="1517"/>
      <c r="BRE191" s="1517"/>
      <c r="BRF191" s="1517"/>
      <c r="BRG191" s="1517"/>
      <c r="BRH191" s="1517"/>
      <c r="BRI191" s="1517"/>
      <c r="BRJ191" s="1517"/>
      <c r="BRK191" s="1517"/>
      <c r="BRL191" s="1517"/>
      <c r="BRM191" s="1517"/>
      <c r="BRN191" s="1517"/>
      <c r="BRO191" s="1517"/>
      <c r="BRP191" s="1517"/>
      <c r="BRQ191" s="1517"/>
      <c r="BRR191" s="1517"/>
      <c r="BRS191" s="1517"/>
      <c r="BRT191" s="1517"/>
      <c r="BRU191" s="1517"/>
      <c r="BRV191" s="1517"/>
      <c r="BRW191" s="1517"/>
      <c r="BRX191" s="1517"/>
      <c r="BRY191" s="1517"/>
      <c r="BRZ191" s="1517"/>
      <c r="BSA191" s="1517"/>
      <c r="BSB191" s="1517"/>
      <c r="BSC191" s="1517"/>
      <c r="BSD191" s="1517"/>
      <c r="BSE191" s="1517"/>
      <c r="BSF191" s="1517"/>
      <c r="BSG191" s="1517"/>
      <c r="BSH191" s="1517"/>
      <c r="BSI191" s="1517"/>
      <c r="BSJ191" s="1517"/>
      <c r="BSK191" s="1517"/>
      <c r="BSL191" s="1517"/>
      <c r="BSM191" s="1517"/>
      <c r="BSN191" s="1517"/>
      <c r="BSO191" s="1517"/>
      <c r="BSP191" s="1517"/>
      <c r="BSQ191" s="1517"/>
      <c r="BSR191" s="1517"/>
      <c r="BSS191" s="1517"/>
      <c r="BST191" s="1517"/>
      <c r="BSU191" s="1517"/>
      <c r="BSV191" s="1517"/>
      <c r="BSW191" s="1517"/>
      <c r="BSX191" s="1517"/>
      <c r="BSY191" s="1517"/>
      <c r="BSZ191" s="1517"/>
      <c r="BTA191" s="1517"/>
      <c r="BTB191" s="1517"/>
      <c r="BTC191" s="1517"/>
      <c r="BTD191" s="1517"/>
      <c r="BTE191" s="1517"/>
      <c r="BTF191" s="1517"/>
      <c r="BTG191" s="1517"/>
      <c r="BTH191" s="1517"/>
      <c r="BTI191" s="1517"/>
      <c r="BTJ191" s="1517"/>
      <c r="BTK191" s="1517"/>
      <c r="BTL191" s="1517"/>
      <c r="BTM191" s="1517"/>
      <c r="BTN191" s="1517"/>
      <c r="BTO191" s="1517"/>
      <c r="BTP191" s="1517"/>
      <c r="BTQ191" s="1517"/>
      <c r="BTR191" s="1517"/>
      <c r="BTS191" s="1517"/>
      <c r="BTT191" s="1517"/>
      <c r="BTU191" s="1517"/>
      <c r="BTV191" s="1517"/>
      <c r="BTW191" s="1517"/>
      <c r="BTX191" s="1517"/>
      <c r="BTY191" s="1517"/>
      <c r="BTZ191" s="1517"/>
      <c r="BUA191" s="1517"/>
      <c r="BUB191" s="1517"/>
      <c r="BUC191" s="1517"/>
      <c r="BUD191" s="1517"/>
      <c r="BUE191" s="1517"/>
      <c r="BUF191" s="1517"/>
      <c r="BUG191" s="1517"/>
      <c r="BUH191" s="1517"/>
      <c r="BUI191" s="1517"/>
      <c r="BUJ191" s="1517"/>
      <c r="BUK191" s="1517"/>
      <c r="BUL191" s="1517"/>
      <c r="BUM191" s="1517"/>
      <c r="BUN191" s="1517"/>
      <c r="BUO191" s="1517"/>
      <c r="BUP191" s="1517"/>
      <c r="BUQ191" s="1517"/>
      <c r="BUR191" s="1517"/>
      <c r="BUS191" s="1517"/>
      <c r="BUT191" s="1517"/>
      <c r="BUU191" s="1517"/>
      <c r="BUV191" s="1517"/>
      <c r="BUW191" s="1517"/>
      <c r="BUX191" s="1517"/>
      <c r="BUY191" s="1517"/>
      <c r="BUZ191" s="1517"/>
      <c r="BVA191" s="1517"/>
      <c r="BVB191" s="1517"/>
      <c r="BVC191" s="1517"/>
      <c r="BVD191" s="1517"/>
      <c r="BVE191" s="1517"/>
      <c r="BVF191" s="1517"/>
      <c r="BVG191" s="1517"/>
      <c r="BVH191" s="1517"/>
      <c r="BVI191" s="1517"/>
      <c r="BVJ191" s="1517"/>
      <c r="BVK191" s="1517"/>
      <c r="BVL191" s="1517"/>
      <c r="BVM191" s="1517"/>
      <c r="BVN191" s="1517"/>
      <c r="BVO191" s="1517"/>
      <c r="BVP191" s="1517"/>
      <c r="BVQ191" s="1517"/>
      <c r="BVR191" s="1517"/>
      <c r="BVS191" s="1517"/>
      <c r="BVT191" s="1517"/>
      <c r="BVU191" s="1517"/>
      <c r="BVV191" s="1517"/>
      <c r="BVW191" s="1517"/>
      <c r="BVX191" s="1517"/>
      <c r="BVY191" s="1517"/>
      <c r="BVZ191" s="1517"/>
      <c r="BWA191" s="1517"/>
      <c r="BWB191" s="1517"/>
      <c r="BWC191" s="1517"/>
      <c r="BWD191" s="1517"/>
      <c r="BWE191" s="1517"/>
      <c r="BWF191" s="1517"/>
      <c r="BWG191" s="1517"/>
      <c r="BWH191" s="1517"/>
      <c r="BWI191" s="1517"/>
      <c r="BWJ191" s="1517"/>
      <c r="BWK191" s="1517"/>
      <c r="BWL191" s="1517"/>
      <c r="BWM191" s="1517"/>
      <c r="BWN191" s="1517"/>
      <c r="BWO191" s="1517"/>
      <c r="BWP191" s="1517"/>
      <c r="BWQ191" s="1517"/>
      <c r="BWR191" s="1517"/>
      <c r="BWS191" s="1517"/>
      <c r="BWT191" s="1517"/>
      <c r="BWU191" s="1517"/>
      <c r="BWV191" s="1517"/>
      <c r="BWW191" s="1517"/>
      <c r="BWX191" s="1517"/>
      <c r="BWY191" s="1517"/>
      <c r="BWZ191" s="1517"/>
      <c r="BXA191" s="1517"/>
      <c r="BXB191" s="1517"/>
      <c r="BXC191" s="1517"/>
      <c r="BXD191" s="1517"/>
      <c r="BXE191" s="1517"/>
      <c r="BXF191" s="1517"/>
      <c r="BXG191" s="1517"/>
      <c r="BXH191" s="1517"/>
      <c r="BXI191" s="1517"/>
      <c r="BXJ191" s="1517"/>
      <c r="BXK191" s="1517"/>
      <c r="BXL191" s="1517"/>
      <c r="BXM191" s="1517"/>
      <c r="BXN191" s="1517"/>
      <c r="BXO191" s="1517"/>
      <c r="BXP191" s="1517"/>
      <c r="BXQ191" s="1517"/>
      <c r="BXR191" s="1517"/>
      <c r="BXS191" s="1517"/>
      <c r="BXT191" s="1517"/>
      <c r="BXU191" s="1517"/>
      <c r="BXV191" s="1517"/>
      <c r="BXW191" s="1517"/>
      <c r="BXX191" s="1517"/>
      <c r="BXY191" s="1517"/>
      <c r="BXZ191" s="1517"/>
      <c r="BYA191" s="1517"/>
      <c r="BYB191" s="1517"/>
      <c r="BYC191" s="1517"/>
      <c r="BYD191" s="1517"/>
      <c r="BYE191" s="1517"/>
      <c r="BYF191" s="1517"/>
      <c r="BYG191" s="1517"/>
      <c r="BYH191" s="1517"/>
      <c r="BYI191" s="1517"/>
      <c r="BYJ191" s="1517"/>
      <c r="BYK191" s="1517"/>
      <c r="BYL191" s="1517"/>
      <c r="BYM191" s="1517"/>
      <c r="BYN191" s="1517"/>
      <c r="BYO191" s="1517"/>
      <c r="BYP191" s="1517"/>
      <c r="BYQ191" s="1517"/>
      <c r="BYR191" s="1517"/>
      <c r="BYS191" s="1517"/>
      <c r="BYT191" s="1517"/>
      <c r="BYU191" s="1517"/>
      <c r="BYV191" s="1517"/>
      <c r="BYW191" s="1517"/>
      <c r="BYX191" s="1517"/>
      <c r="BYY191" s="1517"/>
      <c r="BYZ191" s="1517"/>
      <c r="BZA191" s="1517"/>
      <c r="BZB191" s="1517"/>
      <c r="BZC191" s="1517"/>
      <c r="BZD191" s="1517"/>
      <c r="BZE191" s="1517"/>
      <c r="BZF191" s="1517"/>
      <c r="BZG191" s="1517"/>
      <c r="BZH191" s="1517"/>
      <c r="BZI191" s="1517"/>
      <c r="BZJ191" s="1517"/>
      <c r="BZK191" s="1517"/>
      <c r="BZL191" s="1517"/>
      <c r="BZM191" s="1517"/>
      <c r="BZN191" s="1517"/>
      <c r="BZO191" s="1517"/>
      <c r="BZP191" s="1517"/>
      <c r="BZQ191" s="1517"/>
      <c r="BZR191" s="1517"/>
      <c r="BZS191" s="1517"/>
      <c r="BZT191" s="1517"/>
      <c r="BZU191" s="1517"/>
      <c r="BZV191" s="1517"/>
      <c r="BZW191" s="1517"/>
      <c r="BZX191" s="1517"/>
      <c r="BZY191" s="1517"/>
      <c r="BZZ191" s="1517"/>
      <c r="CAA191" s="1517"/>
      <c r="CAB191" s="1517"/>
      <c r="CAC191" s="1517"/>
      <c r="CAD191" s="1517"/>
      <c r="CAE191" s="1517"/>
      <c r="CAF191" s="1517"/>
      <c r="CAG191" s="1517"/>
      <c r="CAH191" s="1517"/>
      <c r="CAI191" s="1517"/>
      <c r="CAJ191" s="1517"/>
      <c r="CAK191" s="1517"/>
      <c r="CAL191" s="1517"/>
      <c r="CAM191" s="1517"/>
      <c r="CAN191" s="1517"/>
      <c r="CAO191" s="1517"/>
      <c r="CAP191" s="1517"/>
      <c r="CAQ191" s="1517"/>
      <c r="CAR191" s="1517"/>
      <c r="CAS191" s="1517"/>
      <c r="CAT191" s="1517"/>
      <c r="CAU191" s="1517"/>
      <c r="CAV191" s="1517"/>
      <c r="CAW191" s="1517"/>
      <c r="CAX191" s="1517"/>
      <c r="CAY191" s="1517"/>
      <c r="CAZ191" s="1517"/>
      <c r="CBA191" s="1517"/>
      <c r="CBB191" s="1517"/>
      <c r="CBC191" s="1517"/>
      <c r="CBD191" s="1517"/>
      <c r="CBE191" s="1517"/>
      <c r="CBF191" s="1517"/>
      <c r="CBG191" s="1517"/>
      <c r="CBH191" s="1517"/>
      <c r="CBI191" s="1517"/>
      <c r="CBJ191" s="1517"/>
      <c r="CBK191" s="1517"/>
      <c r="CBL191" s="1517"/>
      <c r="CBM191" s="1517"/>
      <c r="CBN191" s="1517"/>
      <c r="CBO191" s="1517"/>
      <c r="CBP191" s="1517"/>
      <c r="CBQ191" s="1517"/>
      <c r="CBR191" s="1517"/>
      <c r="CBS191" s="1517"/>
      <c r="CBT191" s="1517"/>
      <c r="CBU191" s="1517"/>
      <c r="CBV191" s="1517"/>
      <c r="CBW191" s="1517"/>
      <c r="CBX191" s="1517"/>
      <c r="CBY191" s="1517"/>
      <c r="CBZ191" s="1517"/>
      <c r="CCA191" s="1517"/>
      <c r="CCB191" s="1517"/>
      <c r="CCC191" s="1517"/>
      <c r="CCD191" s="1517"/>
      <c r="CCE191" s="1517"/>
      <c r="CCF191" s="1517"/>
      <c r="CCG191" s="1517"/>
      <c r="CCH191" s="1517"/>
      <c r="CCI191" s="1517"/>
      <c r="CCJ191" s="1517"/>
      <c r="CCK191" s="1517"/>
      <c r="CCL191" s="1517"/>
      <c r="CCM191" s="1517"/>
      <c r="CCN191" s="1517"/>
      <c r="CCO191" s="1517"/>
      <c r="CCP191" s="1517"/>
      <c r="CCQ191" s="1517"/>
      <c r="CCR191" s="1517"/>
      <c r="CCS191" s="1517"/>
      <c r="CCT191" s="1517"/>
      <c r="CCU191" s="1517"/>
      <c r="CCV191" s="1517"/>
      <c r="CCW191" s="1517"/>
      <c r="CCX191" s="1517"/>
      <c r="CCY191" s="1517"/>
      <c r="CCZ191" s="1517"/>
      <c r="CDA191" s="1517"/>
      <c r="CDB191" s="1517"/>
      <c r="CDC191" s="1517"/>
      <c r="CDD191" s="1517"/>
      <c r="CDE191" s="1517"/>
      <c r="CDF191" s="1517"/>
      <c r="CDG191" s="1517"/>
      <c r="CDH191" s="1517"/>
      <c r="CDI191" s="1517"/>
      <c r="CDJ191" s="1517"/>
      <c r="CDK191" s="1517"/>
      <c r="CDL191" s="1517"/>
      <c r="CDM191" s="1517"/>
      <c r="CDN191" s="1517"/>
      <c r="CDO191" s="1517"/>
      <c r="CDP191" s="1517"/>
      <c r="CDQ191" s="1517"/>
      <c r="CDR191" s="1517"/>
      <c r="CDS191" s="1517"/>
      <c r="CDT191" s="1517"/>
      <c r="CDU191" s="1517"/>
      <c r="CDV191" s="1517"/>
      <c r="CDW191" s="1517"/>
      <c r="CDX191" s="1517"/>
      <c r="CDY191" s="1517"/>
      <c r="CDZ191" s="1517"/>
      <c r="CEA191" s="1517"/>
      <c r="CEB191" s="1517"/>
      <c r="CEC191" s="1517"/>
      <c r="CED191" s="1517"/>
      <c r="CEE191" s="1517"/>
      <c r="CEF191" s="1517"/>
      <c r="CEG191" s="1517"/>
      <c r="CEH191" s="1517"/>
      <c r="CEI191" s="1517"/>
      <c r="CEJ191" s="1517"/>
      <c r="CEK191" s="1517"/>
      <c r="CEL191" s="1517"/>
      <c r="CEM191" s="1517"/>
      <c r="CEN191" s="1517"/>
      <c r="CEO191" s="1517"/>
      <c r="CEP191" s="1517"/>
      <c r="CEQ191" s="1517"/>
      <c r="CER191" s="1517"/>
      <c r="CES191" s="1517"/>
      <c r="CET191" s="1517"/>
      <c r="CEU191" s="1517"/>
      <c r="CEV191" s="1517"/>
      <c r="CEW191" s="1517"/>
      <c r="CEX191" s="1517"/>
      <c r="CEY191" s="1517"/>
      <c r="CEZ191" s="1517"/>
      <c r="CFA191" s="1517"/>
      <c r="CFB191" s="1517"/>
      <c r="CFC191" s="1517"/>
      <c r="CFD191" s="1517"/>
      <c r="CFE191" s="1517"/>
      <c r="CFF191" s="1517"/>
      <c r="CFG191" s="1517"/>
      <c r="CFH191" s="1517"/>
      <c r="CFI191" s="1517"/>
      <c r="CFJ191" s="1517"/>
      <c r="CFK191" s="1517"/>
      <c r="CFL191" s="1517"/>
      <c r="CFM191" s="1517"/>
      <c r="CFN191" s="1517"/>
      <c r="CFO191" s="1517"/>
      <c r="CFP191" s="1517"/>
      <c r="CFQ191" s="1517"/>
      <c r="CFR191" s="1517"/>
      <c r="CFS191" s="1517"/>
      <c r="CFT191" s="1517"/>
      <c r="CFU191" s="1517"/>
      <c r="CFV191" s="1517"/>
      <c r="CFW191" s="1517"/>
      <c r="CFX191" s="1517"/>
      <c r="CFY191" s="1517"/>
      <c r="CFZ191" s="1517"/>
      <c r="CGA191" s="1517"/>
      <c r="CGB191" s="1517"/>
      <c r="CGC191" s="1517"/>
      <c r="CGD191" s="1517"/>
      <c r="CGE191" s="1517"/>
      <c r="CGF191" s="1517"/>
      <c r="CGG191" s="1517"/>
      <c r="CGH191" s="1517"/>
      <c r="CGI191" s="1517"/>
      <c r="CGJ191" s="1517"/>
      <c r="CGK191" s="1517"/>
      <c r="CGL191" s="1517"/>
      <c r="CGM191" s="1517"/>
      <c r="CGN191" s="1517"/>
      <c r="CGO191" s="1517"/>
      <c r="CGP191" s="1517"/>
      <c r="CGQ191" s="1517"/>
      <c r="CGR191" s="1517"/>
      <c r="CGS191" s="1517"/>
      <c r="CGT191" s="1517"/>
      <c r="CGU191" s="1517"/>
      <c r="CGV191" s="1517"/>
      <c r="CGW191" s="1517"/>
      <c r="CGX191" s="1517"/>
      <c r="CGY191" s="1517"/>
      <c r="CGZ191" s="1517"/>
      <c r="CHA191" s="1517"/>
      <c r="CHB191" s="1517"/>
      <c r="CHC191" s="1517"/>
      <c r="CHD191" s="1517"/>
      <c r="CHE191" s="1517"/>
      <c r="CHF191" s="1517"/>
      <c r="CHG191" s="1517"/>
      <c r="CHH191" s="1517"/>
      <c r="CHI191" s="1517"/>
      <c r="CHJ191" s="1517"/>
      <c r="CHK191" s="1517"/>
      <c r="CHL191" s="1517"/>
      <c r="CHM191" s="1517"/>
      <c r="CHN191" s="1517"/>
      <c r="CHO191" s="1517"/>
      <c r="CHP191" s="1517"/>
      <c r="CHQ191" s="1517"/>
      <c r="CHR191" s="1517"/>
      <c r="CHS191" s="1517"/>
      <c r="CHT191" s="1517"/>
      <c r="CHU191" s="1517"/>
      <c r="CHV191" s="1517"/>
      <c r="CHW191" s="1517"/>
      <c r="CHX191" s="1517"/>
      <c r="CHY191" s="1517"/>
      <c r="CHZ191" s="1517"/>
      <c r="CIA191" s="1517"/>
      <c r="CIB191" s="1517"/>
      <c r="CIC191" s="1517"/>
      <c r="CID191" s="1517"/>
      <c r="CIE191" s="1517"/>
      <c r="CIF191" s="1517"/>
      <c r="CIG191" s="1517"/>
      <c r="CIH191" s="1517"/>
      <c r="CII191" s="1517"/>
      <c r="CIJ191" s="1517"/>
      <c r="CIK191" s="1517"/>
      <c r="CIL191" s="1517"/>
      <c r="CIM191" s="1517"/>
      <c r="CIN191" s="1517"/>
      <c r="CIO191" s="1517"/>
      <c r="CIP191" s="1517"/>
      <c r="CIQ191" s="1517"/>
      <c r="CIR191" s="1517"/>
      <c r="CIS191" s="1517"/>
      <c r="CIT191" s="1517"/>
      <c r="CIU191" s="1517"/>
      <c r="CIV191" s="1517"/>
      <c r="CIW191" s="1517"/>
      <c r="CIX191" s="1517"/>
      <c r="CIY191" s="1517"/>
      <c r="CIZ191" s="1517"/>
      <c r="CJA191" s="1517"/>
      <c r="CJB191" s="1517"/>
      <c r="CJC191" s="1517"/>
      <c r="CJD191" s="1517"/>
      <c r="CJE191" s="1517"/>
      <c r="CJF191" s="1517"/>
      <c r="CJG191" s="1517"/>
      <c r="CJH191" s="1517"/>
      <c r="CJI191" s="1517"/>
      <c r="CJJ191" s="1517"/>
      <c r="CJK191" s="1517"/>
      <c r="CJL191" s="1517"/>
      <c r="CJM191" s="1517"/>
      <c r="CJN191" s="1517"/>
      <c r="CJO191" s="1517"/>
      <c r="CJP191" s="1517"/>
      <c r="CJQ191" s="1517"/>
      <c r="CJR191" s="1517"/>
      <c r="CJS191" s="1517"/>
      <c r="CJT191" s="1517"/>
      <c r="CJU191" s="1517"/>
      <c r="CJV191" s="1517"/>
      <c r="CJW191" s="1517"/>
      <c r="CJX191" s="1517"/>
      <c r="CJY191" s="1517"/>
      <c r="CJZ191" s="1517"/>
      <c r="CKA191" s="1517"/>
      <c r="CKB191" s="1517"/>
      <c r="CKC191" s="1517"/>
      <c r="CKD191" s="1517"/>
      <c r="CKE191" s="1517"/>
      <c r="CKF191" s="1517"/>
      <c r="CKG191" s="1517"/>
      <c r="CKH191" s="1517"/>
      <c r="CKI191" s="1517"/>
      <c r="CKJ191" s="1517"/>
      <c r="CKK191" s="1517"/>
      <c r="CKL191" s="1517"/>
      <c r="CKM191" s="1517"/>
      <c r="CKN191" s="1517"/>
      <c r="CKO191" s="1517"/>
      <c r="CKP191" s="1517"/>
      <c r="CKQ191" s="1517"/>
      <c r="CKR191" s="1517"/>
      <c r="CKS191" s="1517"/>
      <c r="CKT191" s="1517"/>
      <c r="CKU191" s="1517"/>
      <c r="CKV191" s="1517"/>
      <c r="CKW191" s="1517"/>
      <c r="CKX191" s="1517"/>
      <c r="CKY191" s="1517"/>
      <c r="CKZ191" s="1517"/>
      <c r="CLA191" s="1517"/>
      <c r="CLB191" s="1517"/>
      <c r="CLC191" s="1517"/>
      <c r="CLD191" s="1517"/>
      <c r="CLE191" s="1517"/>
      <c r="CLF191" s="1517"/>
      <c r="CLG191" s="1517"/>
      <c r="CLH191" s="1517"/>
      <c r="CLI191" s="1517"/>
      <c r="CLJ191" s="1517"/>
      <c r="CLK191" s="1517"/>
      <c r="CLL191" s="1517"/>
      <c r="CLM191" s="1517"/>
      <c r="CLN191" s="1517"/>
      <c r="CLO191" s="1517"/>
      <c r="CLP191" s="1517"/>
      <c r="CLQ191" s="1517"/>
      <c r="CLR191" s="1517"/>
      <c r="CLS191" s="1517"/>
      <c r="CLT191" s="1517"/>
      <c r="CLU191" s="1517"/>
      <c r="CLV191" s="1517"/>
      <c r="CLW191" s="1517"/>
      <c r="CLX191" s="1517"/>
      <c r="CLY191" s="1517"/>
      <c r="CLZ191" s="1517"/>
      <c r="CMA191" s="1517"/>
      <c r="CMB191" s="1517"/>
      <c r="CMC191" s="1517"/>
      <c r="CMD191" s="1517"/>
      <c r="CME191" s="1517"/>
      <c r="CMF191" s="1517"/>
      <c r="CMG191" s="1517"/>
      <c r="CMH191" s="1517"/>
      <c r="CMI191" s="1517"/>
      <c r="CMJ191" s="1517"/>
      <c r="CMK191" s="1517"/>
      <c r="CML191" s="1517"/>
      <c r="CMM191" s="1517"/>
      <c r="CMN191" s="1517"/>
      <c r="CMO191" s="1517"/>
      <c r="CMP191" s="1517"/>
      <c r="CMQ191" s="1517"/>
      <c r="CMR191" s="1517"/>
      <c r="CMS191" s="1517"/>
      <c r="CMT191" s="1517"/>
      <c r="CMU191" s="1517"/>
      <c r="CMV191" s="1517"/>
      <c r="CMW191" s="1517"/>
      <c r="CMX191" s="1517"/>
      <c r="CMY191" s="1517"/>
      <c r="CMZ191" s="1517"/>
      <c r="CNA191" s="1517"/>
      <c r="CNB191" s="1517"/>
      <c r="CNC191" s="1517"/>
      <c r="CND191" s="1517"/>
      <c r="CNE191" s="1517"/>
      <c r="CNF191" s="1517"/>
      <c r="CNG191" s="1517"/>
      <c r="CNH191" s="1517"/>
      <c r="CNI191" s="1517"/>
      <c r="CNJ191" s="1517"/>
      <c r="CNK191" s="1517"/>
      <c r="CNL191" s="1517"/>
      <c r="CNM191" s="1517"/>
      <c r="CNN191" s="1517"/>
      <c r="CNO191" s="1517"/>
      <c r="CNP191" s="1517"/>
      <c r="CNQ191" s="1517"/>
      <c r="CNR191" s="1517"/>
      <c r="CNS191" s="1517"/>
      <c r="CNT191" s="1517"/>
      <c r="CNU191" s="1517"/>
      <c r="CNV191" s="1517"/>
      <c r="CNW191" s="1517"/>
      <c r="CNX191" s="1517"/>
      <c r="CNY191" s="1517"/>
      <c r="CNZ191" s="1517"/>
      <c r="COA191" s="1517"/>
      <c r="COB191" s="1517"/>
      <c r="COC191" s="1517"/>
      <c r="COD191" s="1517"/>
      <c r="COE191" s="1517"/>
      <c r="COF191" s="1517"/>
      <c r="COG191" s="1517"/>
      <c r="COH191" s="1517"/>
      <c r="COI191" s="1517"/>
      <c r="COJ191" s="1517"/>
      <c r="COK191" s="1517"/>
      <c r="COL191" s="1517"/>
      <c r="COM191" s="1517"/>
      <c r="CON191" s="1517"/>
      <c r="COO191" s="1517"/>
      <c r="COP191" s="1517"/>
      <c r="COQ191" s="1517"/>
      <c r="COR191" s="1517"/>
      <c r="COS191" s="1517"/>
      <c r="COT191" s="1517"/>
      <c r="COU191" s="1517"/>
      <c r="COV191" s="1517"/>
      <c r="COW191" s="1517"/>
      <c r="COX191" s="1517"/>
      <c r="COY191" s="1517"/>
      <c r="COZ191" s="1517"/>
      <c r="CPA191" s="1517"/>
      <c r="CPB191" s="1517"/>
      <c r="CPC191" s="1517"/>
      <c r="CPD191" s="1517"/>
      <c r="CPE191" s="1517"/>
      <c r="CPF191" s="1517"/>
      <c r="CPG191" s="1517"/>
      <c r="CPH191" s="1517"/>
      <c r="CPI191" s="1517"/>
      <c r="CPJ191" s="1517"/>
      <c r="CPK191" s="1517"/>
      <c r="CPL191" s="1517"/>
      <c r="CPM191" s="1517"/>
      <c r="CPN191" s="1517"/>
      <c r="CPO191" s="1517"/>
      <c r="CPP191" s="1517"/>
      <c r="CPQ191" s="1517"/>
      <c r="CPR191" s="1517"/>
      <c r="CPS191" s="1517"/>
      <c r="CPT191" s="1517"/>
      <c r="CPU191" s="1517"/>
      <c r="CPV191" s="1517"/>
      <c r="CPW191" s="1517"/>
      <c r="CPX191" s="1517"/>
      <c r="CPY191" s="1517"/>
      <c r="CPZ191" s="1517"/>
      <c r="CQA191" s="1517"/>
      <c r="CQB191" s="1517"/>
      <c r="CQC191" s="1517"/>
      <c r="CQD191" s="1517"/>
      <c r="CQE191" s="1517"/>
      <c r="CQF191" s="1517"/>
      <c r="CQG191" s="1517"/>
      <c r="CQH191" s="1517"/>
      <c r="CQI191" s="1517"/>
      <c r="CQJ191" s="1517"/>
      <c r="CQK191" s="1517"/>
      <c r="CQL191" s="1517"/>
      <c r="CQM191" s="1517"/>
      <c r="CQN191" s="1517"/>
      <c r="CQO191" s="1517"/>
      <c r="CQP191" s="1517"/>
      <c r="CQQ191" s="1517"/>
      <c r="CQR191" s="1517"/>
      <c r="CQS191" s="1517"/>
      <c r="CQT191" s="1517"/>
      <c r="CQU191" s="1517"/>
      <c r="CQV191" s="1517"/>
      <c r="CQW191" s="1517"/>
      <c r="CQX191" s="1517"/>
      <c r="CQY191" s="1517"/>
      <c r="CQZ191" s="1517"/>
      <c r="CRA191" s="1517"/>
      <c r="CRB191" s="1517"/>
      <c r="CRC191" s="1517"/>
      <c r="CRD191" s="1517"/>
      <c r="CRE191" s="1517"/>
      <c r="CRF191" s="1517"/>
      <c r="CRG191" s="1517"/>
      <c r="CRH191" s="1517"/>
      <c r="CRI191" s="1517"/>
      <c r="CRJ191" s="1517"/>
      <c r="CRK191" s="1517"/>
      <c r="CRL191" s="1517"/>
      <c r="CRM191" s="1517"/>
      <c r="CRN191" s="1517"/>
      <c r="CRO191" s="1517"/>
      <c r="CRP191" s="1517"/>
      <c r="CRQ191" s="1517"/>
      <c r="CRR191" s="1517"/>
      <c r="CRS191" s="1517"/>
      <c r="CRT191" s="1517"/>
      <c r="CRU191" s="1517"/>
      <c r="CRV191" s="1517"/>
      <c r="CRW191" s="1517"/>
      <c r="CRX191" s="1517"/>
      <c r="CRY191" s="1517"/>
      <c r="CRZ191" s="1517"/>
      <c r="CSA191" s="1517"/>
      <c r="CSB191" s="1517"/>
      <c r="CSC191" s="1517"/>
      <c r="CSD191" s="1517"/>
      <c r="CSE191" s="1517"/>
      <c r="CSF191" s="1517"/>
      <c r="CSG191" s="1517"/>
      <c r="CSH191" s="1517"/>
      <c r="CSI191" s="1517"/>
      <c r="CSJ191" s="1517"/>
      <c r="CSK191" s="1517"/>
      <c r="CSL191" s="1517"/>
      <c r="CSM191" s="1517"/>
      <c r="CSN191" s="1517"/>
      <c r="CSO191" s="1517"/>
      <c r="CSP191" s="1517"/>
      <c r="CSQ191" s="1517"/>
      <c r="CSR191" s="1517"/>
      <c r="CSS191" s="1517"/>
      <c r="CST191" s="1517"/>
      <c r="CSU191" s="1517"/>
      <c r="CSV191" s="1517"/>
      <c r="CSW191" s="1517"/>
      <c r="CSX191" s="1517"/>
      <c r="CSY191" s="1517"/>
      <c r="CSZ191" s="1517"/>
      <c r="CTA191" s="1517"/>
      <c r="CTB191" s="1517"/>
      <c r="CTC191" s="1517"/>
      <c r="CTD191" s="1517"/>
      <c r="CTE191" s="1517"/>
      <c r="CTF191" s="1517"/>
      <c r="CTG191" s="1517"/>
      <c r="CTH191" s="1517"/>
      <c r="CTI191" s="1517"/>
      <c r="CTJ191" s="1517"/>
      <c r="CTK191" s="1517"/>
      <c r="CTL191" s="1517"/>
      <c r="CTM191" s="1517"/>
      <c r="CTN191" s="1517"/>
      <c r="CTO191" s="1517"/>
      <c r="CTP191" s="1517"/>
      <c r="CTQ191" s="1517"/>
      <c r="CTR191" s="1517"/>
      <c r="CTS191" s="1517"/>
      <c r="CTT191" s="1517"/>
      <c r="CTU191" s="1517"/>
      <c r="CTV191" s="1517"/>
      <c r="CTW191" s="1517"/>
      <c r="CTX191" s="1517"/>
      <c r="CTY191" s="1517"/>
      <c r="CTZ191" s="1517"/>
      <c r="CUA191" s="1517"/>
      <c r="CUB191" s="1517"/>
      <c r="CUC191" s="1517"/>
      <c r="CUD191" s="1517"/>
      <c r="CUE191" s="1517"/>
      <c r="CUF191" s="1517"/>
      <c r="CUG191" s="1517"/>
      <c r="CUH191" s="1517"/>
      <c r="CUI191" s="1517"/>
      <c r="CUJ191" s="1517"/>
      <c r="CUK191" s="1517"/>
      <c r="CUL191" s="1517"/>
      <c r="CUM191" s="1517"/>
      <c r="CUN191" s="1517"/>
      <c r="CUO191" s="1517"/>
      <c r="CUP191" s="1517"/>
      <c r="CUQ191" s="1517"/>
      <c r="CUR191" s="1517"/>
      <c r="CUS191" s="1517"/>
      <c r="CUT191" s="1517"/>
      <c r="CUU191" s="1517"/>
      <c r="CUV191" s="1517"/>
      <c r="CUW191" s="1517"/>
      <c r="CUX191" s="1517"/>
      <c r="CUY191" s="1517"/>
      <c r="CUZ191" s="1517"/>
      <c r="CVA191" s="1517"/>
      <c r="CVB191" s="1517"/>
      <c r="CVC191" s="1517"/>
      <c r="CVD191" s="1517"/>
      <c r="CVE191" s="1517"/>
      <c r="CVF191" s="1517"/>
      <c r="CVG191" s="1517"/>
      <c r="CVH191" s="1517"/>
      <c r="CVI191" s="1517"/>
      <c r="CVJ191" s="1517"/>
      <c r="CVK191" s="1517"/>
      <c r="CVL191" s="1517"/>
      <c r="CVM191" s="1517"/>
      <c r="CVN191" s="1517"/>
      <c r="CVO191" s="1517"/>
      <c r="CVP191" s="1517"/>
      <c r="CVQ191" s="1517"/>
      <c r="CVR191" s="1517"/>
      <c r="CVS191" s="1517"/>
      <c r="CVT191" s="1517"/>
      <c r="CVU191" s="1517"/>
      <c r="CVV191" s="1517"/>
      <c r="CVW191" s="1517"/>
      <c r="CVX191" s="1517"/>
      <c r="CVY191" s="1517"/>
      <c r="CVZ191" s="1517"/>
      <c r="CWA191" s="1517"/>
      <c r="CWB191" s="1517"/>
      <c r="CWC191" s="1517"/>
      <c r="CWD191" s="1517"/>
      <c r="CWE191" s="1517"/>
      <c r="CWF191" s="1517"/>
      <c r="CWG191" s="1517"/>
      <c r="CWH191" s="1517"/>
      <c r="CWI191" s="1517"/>
      <c r="CWJ191" s="1517"/>
      <c r="CWK191" s="1517"/>
      <c r="CWL191" s="1517"/>
      <c r="CWM191" s="1517"/>
      <c r="CWN191" s="1517"/>
      <c r="CWO191" s="1517"/>
      <c r="CWP191" s="1517"/>
      <c r="CWQ191" s="1517"/>
      <c r="CWR191" s="1517"/>
      <c r="CWS191" s="1517"/>
      <c r="CWT191" s="1517"/>
      <c r="CWU191" s="1517"/>
      <c r="CWV191" s="1517"/>
      <c r="CWW191" s="1517"/>
      <c r="CWX191" s="1517"/>
      <c r="CWY191" s="1517"/>
      <c r="CWZ191" s="1517"/>
      <c r="CXA191" s="1517"/>
      <c r="CXB191" s="1517"/>
      <c r="CXC191" s="1517"/>
      <c r="CXD191" s="1517"/>
      <c r="CXE191" s="1517"/>
      <c r="CXF191" s="1517"/>
      <c r="CXG191" s="1517"/>
      <c r="CXH191" s="1517"/>
      <c r="CXI191" s="1517"/>
      <c r="CXJ191" s="1517"/>
      <c r="CXK191" s="1517"/>
      <c r="CXL191" s="1517"/>
      <c r="CXM191" s="1517"/>
      <c r="CXN191" s="1517"/>
      <c r="CXO191" s="1517"/>
      <c r="CXP191" s="1517"/>
      <c r="CXQ191" s="1517"/>
      <c r="CXR191" s="1517"/>
      <c r="CXS191" s="1517"/>
      <c r="CXT191" s="1517"/>
      <c r="CXU191" s="1517"/>
      <c r="CXV191" s="1517"/>
      <c r="CXW191" s="1517"/>
      <c r="CXX191" s="1517"/>
      <c r="CXY191" s="1517"/>
      <c r="CXZ191" s="1517"/>
      <c r="CYA191" s="1517"/>
      <c r="CYB191" s="1517"/>
      <c r="CYC191" s="1517"/>
      <c r="CYD191" s="1517"/>
      <c r="CYE191" s="1517"/>
      <c r="CYF191" s="1517"/>
      <c r="CYG191" s="1517"/>
      <c r="CYH191" s="1517"/>
      <c r="CYI191" s="1517"/>
      <c r="CYJ191" s="1517"/>
      <c r="CYK191" s="1517"/>
      <c r="CYL191" s="1517"/>
      <c r="CYM191" s="1517"/>
      <c r="CYN191" s="1517"/>
      <c r="CYO191" s="1517"/>
      <c r="CYP191" s="1517"/>
      <c r="CYQ191" s="1517"/>
      <c r="CYR191" s="1517"/>
      <c r="CYS191" s="1517"/>
      <c r="CYT191" s="1517"/>
      <c r="CYU191" s="1517"/>
      <c r="CYV191" s="1517"/>
      <c r="CYW191" s="1517"/>
      <c r="CYX191" s="1517"/>
      <c r="CYY191" s="1517"/>
      <c r="CYZ191" s="1517"/>
      <c r="CZA191" s="1517"/>
      <c r="CZB191" s="1517"/>
      <c r="CZC191" s="1517"/>
      <c r="CZD191" s="1517"/>
      <c r="CZE191" s="1517"/>
      <c r="CZF191" s="1517"/>
      <c r="CZG191" s="1517"/>
      <c r="CZH191" s="1517"/>
      <c r="CZI191" s="1517"/>
      <c r="CZJ191" s="1517"/>
      <c r="CZK191" s="1517"/>
      <c r="CZL191" s="1517"/>
      <c r="CZM191" s="1517"/>
      <c r="CZN191" s="1517"/>
      <c r="CZO191" s="1517"/>
      <c r="CZP191" s="1517"/>
      <c r="CZQ191" s="1517"/>
      <c r="CZR191" s="1517"/>
      <c r="CZS191" s="1517"/>
      <c r="CZT191" s="1517"/>
      <c r="CZU191" s="1517"/>
      <c r="CZV191" s="1517"/>
      <c r="CZW191" s="1517"/>
      <c r="CZX191" s="1517"/>
      <c r="CZY191" s="1517"/>
      <c r="CZZ191" s="1517"/>
      <c r="DAA191" s="1517"/>
      <c r="DAB191" s="1517"/>
      <c r="DAC191" s="1517"/>
      <c r="DAD191" s="1517"/>
      <c r="DAE191" s="1517"/>
      <c r="DAF191" s="1517"/>
      <c r="DAG191" s="1517"/>
      <c r="DAH191" s="1517"/>
      <c r="DAI191" s="1517"/>
      <c r="DAJ191" s="1517"/>
      <c r="DAK191" s="1517"/>
      <c r="DAL191" s="1517"/>
      <c r="DAM191" s="1517"/>
      <c r="DAN191" s="1517"/>
      <c r="DAO191" s="1517"/>
      <c r="DAP191" s="1517"/>
      <c r="DAQ191" s="1517"/>
      <c r="DAR191" s="1517"/>
      <c r="DAS191" s="1517"/>
      <c r="DAT191" s="1517"/>
      <c r="DAU191" s="1517"/>
      <c r="DAV191" s="1517"/>
      <c r="DAW191" s="1517"/>
      <c r="DAX191" s="1517"/>
      <c r="DAY191" s="1517"/>
      <c r="DAZ191" s="1517"/>
      <c r="DBA191" s="1517"/>
      <c r="DBB191" s="1517"/>
      <c r="DBC191" s="1517"/>
      <c r="DBD191" s="1517"/>
      <c r="DBE191" s="1517"/>
      <c r="DBF191" s="1517"/>
      <c r="DBG191" s="1517"/>
      <c r="DBH191" s="1517"/>
      <c r="DBI191" s="1517"/>
      <c r="DBJ191" s="1517"/>
      <c r="DBK191" s="1517"/>
      <c r="DBL191" s="1517"/>
      <c r="DBM191" s="1517"/>
      <c r="DBN191" s="1517"/>
      <c r="DBO191" s="1517"/>
      <c r="DBP191" s="1517"/>
      <c r="DBQ191" s="1517"/>
      <c r="DBR191" s="1517"/>
      <c r="DBS191" s="1517"/>
      <c r="DBT191" s="1517"/>
      <c r="DBU191" s="1517"/>
      <c r="DBV191" s="1517"/>
      <c r="DBW191" s="1517"/>
      <c r="DBX191" s="1517"/>
      <c r="DBY191" s="1517"/>
      <c r="DBZ191" s="1517"/>
      <c r="DCA191" s="1517"/>
      <c r="DCB191" s="1517"/>
      <c r="DCC191" s="1517"/>
      <c r="DCD191" s="1517"/>
      <c r="DCE191" s="1517"/>
      <c r="DCF191" s="1517"/>
      <c r="DCG191" s="1517"/>
      <c r="DCH191" s="1517"/>
      <c r="DCI191" s="1517"/>
      <c r="DCJ191" s="1517"/>
      <c r="DCK191" s="1517"/>
      <c r="DCL191" s="1517"/>
      <c r="DCM191" s="1517"/>
      <c r="DCN191" s="1517"/>
      <c r="DCO191" s="1517"/>
      <c r="DCP191" s="1517"/>
      <c r="DCQ191" s="1517"/>
      <c r="DCR191" s="1517"/>
      <c r="DCS191" s="1517"/>
      <c r="DCT191" s="1517"/>
      <c r="DCU191" s="1517"/>
      <c r="DCV191" s="1517"/>
      <c r="DCW191" s="1517"/>
      <c r="DCX191" s="1517"/>
      <c r="DCY191" s="1517"/>
      <c r="DCZ191" s="1517"/>
      <c r="DDA191" s="1517"/>
      <c r="DDB191" s="1517"/>
      <c r="DDC191" s="1517"/>
      <c r="DDD191" s="1517"/>
      <c r="DDE191" s="1517"/>
      <c r="DDF191" s="1517"/>
      <c r="DDG191" s="1517"/>
      <c r="DDH191" s="1517"/>
      <c r="DDI191" s="1517"/>
      <c r="DDJ191" s="1517"/>
      <c r="DDK191" s="1517"/>
      <c r="DDL191" s="1517"/>
      <c r="DDM191" s="1517"/>
      <c r="DDN191" s="1517"/>
      <c r="DDO191" s="1517"/>
      <c r="DDP191" s="1517"/>
      <c r="DDQ191" s="1517"/>
      <c r="DDR191" s="1517"/>
      <c r="DDS191" s="1517"/>
      <c r="DDT191" s="1517"/>
      <c r="DDU191" s="1517"/>
      <c r="DDV191" s="1517"/>
      <c r="DDW191" s="1517"/>
      <c r="DDX191" s="1517"/>
      <c r="DDY191" s="1517"/>
      <c r="DDZ191" s="1517"/>
      <c r="DEA191" s="1517"/>
      <c r="DEB191" s="1517"/>
      <c r="DEC191" s="1517"/>
      <c r="DED191" s="1517"/>
      <c r="DEE191" s="1517"/>
      <c r="DEF191" s="1517"/>
      <c r="DEG191" s="1517"/>
      <c r="DEH191" s="1517"/>
      <c r="DEI191" s="1517"/>
      <c r="DEJ191" s="1517"/>
      <c r="DEK191" s="1517"/>
      <c r="DEL191" s="1517"/>
      <c r="DEM191" s="1517"/>
      <c r="DEN191" s="1517"/>
      <c r="DEO191" s="1517"/>
      <c r="DEP191" s="1517"/>
      <c r="DEQ191" s="1517"/>
      <c r="DER191" s="1517"/>
      <c r="DES191" s="1517"/>
      <c r="DET191" s="1517"/>
      <c r="DEU191" s="1517"/>
      <c r="DEV191" s="1517"/>
      <c r="DEW191" s="1517"/>
      <c r="DEX191" s="1517"/>
      <c r="DEY191" s="1517"/>
      <c r="DEZ191" s="1517"/>
      <c r="DFA191" s="1517"/>
      <c r="DFB191" s="1517"/>
      <c r="DFC191" s="1517"/>
      <c r="DFD191" s="1517"/>
      <c r="DFE191" s="1517"/>
      <c r="DFF191" s="1517"/>
      <c r="DFG191" s="1517"/>
      <c r="DFH191" s="1517"/>
      <c r="DFI191" s="1517"/>
      <c r="DFJ191" s="1517"/>
      <c r="DFK191" s="1517"/>
      <c r="DFL191" s="1517"/>
      <c r="DFM191" s="1517"/>
      <c r="DFN191" s="1517"/>
      <c r="DFO191" s="1517"/>
      <c r="DFP191" s="1517"/>
      <c r="DFQ191" s="1517"/>
      <c r="DFR191" s="1517"/>
      <c r="DFS191" s="1517"/>
      <c r="DFT191" s="1517"/>
      <c r="DFU191" s="1517"/>
      <c r="DFV191" s="1517"/>
      <c r="DFW191" s="1517"/>
      <c r="DFX191" s="1517"/>
      <c r="DFY191" s="1517"/>
      <c r="DFZ191" s="1517"/>
      <c r="DGA191" s="1517"/>
      <c r="DGB191" s="1517"/>
      <c r="DGC191" s="1517"/>
      <c r="DGD191" s="1517"/>
      <c r="DGE191" s="1517"/>
      <c r="DGF191" s="1517"/>
      <c r="DGG191" s="1517"/>
      <c r="DGH191" s="1517"/>
      <c r="DGI191" s="1517"/>
      <c r="DGJ191" s="1517"/>
      <c r="DGK191" s="1517"/>
      <c r="DGL191" s="1517"/>
      <c r="DGM191" s="1517"/>
      <c r="DGN191" s="1517"/>
      <c r="DGO191" s="1517"/>
      <c r="DGP191" s="1517"/>
      <c r="DGQ191" s="1517"/>
      <c r="DGR191" s="1517"/>
      <c r="DGS191" s="1517"/>
      <c r="DGT191" s="1517"/>
      <c r="DGU191" s="1517"/>
      <c r="DGV191" s="1517"/>
      <c r="DGW191" s="1517"/>
      <c r="DGX191" s="1517"/>
      <c r="DGY191" s="1517"/>
      <c r="DGZ191" s="1517"/>
      <c r="DHA191" s="1517"/>
      <c r="DHB191" s="1517"/>
      <c r="DHC191" s="1517"/>
      <c r="DHD191" s="1517"/>
      <c r="DHE191" s="1517"/>
      <c r="DHF191" s="1517"/>
      <c r="DHG191" s="1517"/>
      <c r="DHH191" s="1517"/>
      <c r="DHI191" s="1517"/>
      <c r="DHJ191" s="1517"/>
      <c r="DHK191" s="1517"/>
      <c r="DHL191" s="1517"/>
      <c r="DHM191" s="1517"/>
      <c r="DHN191" s="1517"/>
      <c r="DHO191" s="1517"/>
      <c r="DHP191" s="1517"/>
      <c r="DHQ191" s="1517"/>
      <c r="DHR191" s="1517"/>
      <c r="DHS191" s="1517"/>
      <c r="DHT191" s="1517"/>
      <c r="DHU191" s="1517"/>
      <c r="DHV191" s="1517"/>
      <c r="DHW191" s="1517"/>
      <c r="DHX191" s="1517"/>
      <c r="DHY191" s="1517"/>
      <c r="DHZ191" s="1517"/>
      <c r="DIA191" s="1517"/>
      <c r="DIB191" s="1517"/>
      <c r="DIC191" s="1517"/>
      <c r="DID191" s="1517"/>
      <c r="DIE191" s="1517"/>
      <c r="DIF191" s="1517"/>
      <c r="DIG191" s="1517"/>
      <c r="DIH191" s="1517"/>
      <c r="DII191" s="1517"/>
      <c r="DIJ191" s="1517"/>
      <c r="DIK191" s="1517"/>
      <c r="DIL191" s="1517"/>
      <c r="DIM191" s="1517"/>
      <c r="DIN191" s="1517"/>
      <c r="DIO191" s="1517"/>
      <c r="DIP191" s="1517"/>
      <c r="DIQ191" s="1517"/>
      <c r="DIR191" s="1517"/>
      <c r="DIS191" s="1517"/>
      <c r="DIT191" s="1517"/>
      <c r="DIU191" s="1517"/>
      <c r="DIV191" s="1517"/>
      <c r="DIW191" s="1517"/>
      <c r="DIX191" s="1517"/>
      <c r="DIY191" s="1517"/>
      <c r="DIZ191" s="1517"/>
      <c r="DJA191" s="1517"/>
      <c r="DJB191" s="1517"/>
      <c r="DJC191" s="1517"/>
      <c r="DJD191" s="1517"/>
      <c r="DJE191" s="1517"/>
      <c r="DJF191" s="1517"/>
      <c r="DJG191" s="1517"/>
      <c r="DJH191" s="1517"/>
      <c r="DJI191" s="1517"/>
      <c r="DJJ191" s="1517"/>
      <c r="DJK191" s="1517"/>
      <c r="DJL191" s="1517"/>
      <c r="DJM191" s="1517"/>
      <c r="DJN191" s="1517"/>
      <c r="DJO191" s="1517"/>
      <c r="DJP191" s="1517"/>
      <c r="DJQ191" s="1517"/>
      <c r="DJR191" s="1517"/>
      <c r="DJS191" s="1517"/>
      <c r="DJT191" s="1517"/>
      <c r="DJU191" s="1517"/>
      <c r="DJV191" s="1517"/>
      <c r="DJW191" s="1517"/>
      <c r="DJX191" s="1517"/>
      <c r="DJY191" s="1517"/>
      <c r="DJZ191" s="1517"/>
      <c r="DKA191" s="1517"/>
      <c r="DKB191" s="1517"/>
      <c r="DKC191" s="1517"/>
      <c r="DKD191" s="1517"/>
      <c r="DKE191" s="1517"/>
      <c r="DKF191" s="1517"/>
      <c r="DKG191" s="1517"/>
      <c r="DKH191" s="1517"/>
      <c r="DKI191" s="1517"/>
      <c r="DKJ191" s="1517"/>
      <c r="DKK191" s="1517"/>
      <c r="DKL191" s="1517"/>
      <c r="DKM191" s="1517"/>
      <c r="DKN191" s="1517"/>
      <c r="DKO191" s="1517"/>
      <c r="DKP191" s="1517"/>
      <c r="DKQ191" s="1517"/>
      <c r="DKR191" s="1517"/>
      <c r="DKS191" s="1517"/>
      <c r="DKT191" s="1517"/>
      <c r="DKU191" s="1517"/>
      <c r="DKV191" s="1517"/>
      <c r="DKW191" s="1517"/>
      <c r="DKX191" s="1517"/>
      <c r="DKY191" s="1517"/>
      <c r="DKZ191" s="1517"/>
      <c r="DLA191" s="1517"/>
      <c r="DLB191" s="1517"/>
      <c r="DLC191" s="1517"/>
      <c r="DLD191" s="1517"/>
      <c r="DLE191" s="1517"/>
      <c r="DLF191" s="1517"/>
      <c r="DLG191" s="1517"/>
      <c r="DLH191" s="1517"/>
      <c r="DLI191" s="1517"/>
      <c r="DLJ191" s="1517"/>
      <c r="DLK191" s="1517"/>
      <c r="DLL191" s="1517"/>
      <c r="DLM191" s="1517"/>
      <c r="DLN191" s="1517"/>
      <c r="DLO191" s="1517"/>
      <c r="DLP191" s="1517"/>
      <c r="DLQ191" s="1517"/>
      <c r="DLR191" s="1517"/>
      <c r="DLS191" s="1517"/>
      <c r="DLT191" s="1517"/>
      <c r="DLU191" s="1517"/>
      <c r="DLV191" s="1517"/>
      <c r="DLW191" s="1517"/>
      <c r="DLX191" s="1517"/>
      <c r="DLY191" s="1517"/>
      <c r="DLZ191" s="1517"/>
      <c r="DMA191" s="1517"/>
      <c r="DMB191" s="1517"/>
      <c r="DMC191" s="1517"/>
      <c r="DMD191" s="1517"/>
      <c r="DME191" s="1517"/>
      <c r="DMF191" s="1517"/>
      <c r="DMG191" s="1517"/>
      <c r="DMH191" s="1517"/>
      <c r="DMI191" s="1517"/>
      <c r="DMJ191" s="1517"/>
      <c r="DMK191" s="1517"/>
      <c r="DML191" s="1517"/>
      <c r="DMM191" s="1517"/>
      <c r="DMN191" s="1517"/>
      <c r="DMO191" s="1517"/>
      <c r="DMP191" s="1517"/>
      <c r="DMQ191" s="1517"/>
      <c r="DMR191" s="1517"/>
      <c r="DMS191" s="1517"/>
      <c r="DMT191" s="1517"/>
      <c r="DMU191" s="1517"/>
      <c r="DMV191" s="1517"/>
      <c r="DMW191" s="1517"/>
      <c r="DMX191" s="1517"/>
      <c r="DMY191" s="1517"/>
      <c r="DMZ191" s="1517"/>
      <c r="DNA191" s="1517"/>
      <c r="DNB191" s="1517"/>
      <c r="DNC191" s="1517"/>
      <c r="DND191" s="1517"/>
      <c r="DNE191" s="1517"/>
      <c r="DNF191" s="1517"/>
      <c r="DNG191" s="1517"/>
      <c r="DNH191" s="1517"/>
      <c r="DNI191" s="1517"/>
      <c r="DNJ191" s="1517"/>
      <c r="DNK191" s="1517"/>
      <c r="DNL191" s="1517"/>
      <c r="DNM191" s="1517"/>
      <c r="DNN191" s="1517"/>
      <c r="DNO191" s="1517"/>
      <c r="DNP191" s="1517"/>
      <c r="DNQ191" s="1517"/>
      <c r="DNR191" s="1517"/>
      <c r="DNS191" s="1517"/>
      <c r="DNT191" s="1517"/>
      <c r="DNU191" s="1517"/>
      <c r="DNV191" s="1517"/>
      <c r="DNW191" s="1517"/>
      <c r="DNX191" s="1517"/>
      <c r="DNY191" s="1517"/>
      <c r="DNZ191" s="1517"/>
      <c r="DOA191" s="1517"/>
      <c r="DOB191" s="1517"/>
      <c r="DOC191" s="1517"/>
      <c r="DOD191" s="1517"/>
      <c r="DOE191" s="1517"/>
      <c r="DOF191" s="1517"/>
      <c r="DOG191" s="1517"/>
      <c r="DOH191" s="1517"/>
      <c r="DOI191" s="1517"/>
      <c r="DOJ191" s="1517"/>
      <c r="DOK191" s="1517"/>
      <c r="DOL191" s="1517"/>
      <c r="DOM191" s="1517"/>
      <c r="DON191" s="1517"/>
      <c r="DOO191" s="1517"/>
      <c r="DOP191" s="1517"/>
      <c r="DOQ191" s="1517"/>
      <c r="DOR191" s="1517"/>
      <c r="DOS191" s="1517"/>
      <c r="DOT191" s="1517"/>
      <c r="DOU191" s="1517"/>
      <c r="DOV191" s="1517"/>
      <c r="DOW191" s="1517"/>
      <c r="DOX191" s="1517"/>
      <c r="DOY191" s="1517"/>
      <c r="DOZ191" s="1517"/>
      <c r="DPA191" s="1517"/>
      <c r="DPB191" s="1517"/>
      <c r="DPC191" s="1517"/>
      <c r="DPD191" s="1517"/>
      <c r="DPE191" s="1517"/>
      <c r="DPF191" s="1517"/>
      <c r="DPG191" s="1517"/>
      <c r="DPH191" s="1517"/>
      <c r="DPI191" s="1517"/>
      <c r="DPJ191" s="1517"/>
      <c r="DPK191" s="1517"/>
      <c r="DPL191" s="1517"/>
      <c r="DPM191" s="1517"/>
      <c r="DPN191" s="1517"/>
      <c r="DPO191" s="1517"/>
      <c r="DPP191" s="1517"/>
      <c r="DPQ191" s="1517"/>
      <c r="DPR191" s="1517"/>
      <c r="DPS191" s="1517"/>
      <c r="DPT191" s="1517"/>
      <c r="DPU191" s="1517"/>
      <c r="DPV191" s="1517"/>
      <c r="DPW191" s="1517"/>
      <c r="DPX191" s="1517"/>
      <c r="DPY191" s="1517"/>
      <c r="DPZ191" s="1517"/>
      <c r="DQA191" s="1517"/>
      <c r="DQB191" s="1517"/>
      <c r="DQC191" s="1517"/>
      <c r="DQD191" s="1517"/>
      <c r="DQE191" s="1517"/>
      <c r="DQF191" s="1517"/>
      <c r="DQG191" s="1517"/>
      <c r="DQH191" s="1517"/>
      <c r="DQI191" s="1517"/>
      <c r="DQJ191" s="1517"/>
      <c r="DQK191" s="1517"/>
      <c r="DQL191" s="1517"/>
      <c r="DQM191" s="1517"/>
      <c r="DQN191" s="1517"/>
      <c r="DQO191" s="1517"/>
      <c r="DQP191" s="1517"/>
      <c r="DQQ191" s="1517"/>
      <c r="DQR191" s="1517"/>
      <c r="DQS191" s="1517"/>
      <c r="DQT191" s="1517"/>
      <c r="DQU191" s="1517"/>
      <c r="DQV191" s="1517"/>
      <c r="DQW191" s="1517"/>
      <c r="DQX191" s="1517"/>
      <c r="DQY191" s="1517"/>
      <c r="DQZ191" s="1517"/>
      <c r="DRA191" s="1517"/>
      <c r="DRB191" s="1517"/>
      <c r="DRC191" s="1517"/>
      <c r="DRD191" s="1517"/>
      <c r="DRE191" s="1517"/>
      <c r="DRF191" s="1517"/>
      <c r="DRG191" s="1517"/>
      <c r="DRH191" s="1517"/>
      <c r="DRI191" s="1517"/>
      <c r="DRJ191" s="1517"/>
      <c r="DRK191" s="1517"/>
      <c r="DRL191" s="1517"/>
      <c r="DRM191" s="1517"/>
      <c r="DRN191" s="1517"/>
      <c r="DRO191" s="1517"/>
      <c r="DRP191" s="1517"/>
      <c r="DRQ191" s="1517"/>
      <c r="DRR191" s="1517"/>
      <c r="DRS191" s="1517"/>
      <c r="DRT191" s="1517"/>
      <c r="DRU191" s="1517"/>
      <c r="DRV191" s="1517"/>
      <c r="DRW191" s="1517"/>
      <c r="DRX191" s="1517"/>
      <c r="DRY191" s="1517"/>
      <c r="DRZ191" s="1517"/>
      <c r="DSA191" s="1517"/>
      <c r="DSB191" s="1517"/>
      <c r="DSC191" s="1517"/>
      <c r="DSD191" s="1517"/>
      <c r="DSE191" s="1517"/>
      <c r="DSF191" s="1517"/>
      <c r="DSG191" s="1517"/>
      <c r="DSH191" s="1517"/>
      <c r="DSI191" s="1517"/>
      <c r="DSJ191" s="1517"/>
      <c r="DSK191" s="1517"/>
      <c r="DSL191" s="1517"/>
      <c r="DSM191" s="1517"/>
      <c r="DSN191" s="1517"/>
      <c r="DSO191" s="1517"/>
      <c r="DSP191" s="1517"/>
      <c r="DSQ191" s="1517"/>
      <c r="DSR191" s="1517"/>
      <c r="DSS191" s="1517"/>
      <c r="DST191" s="1517"/>
      <c r="DSU191" s="1517"/>
      <c r="DSV191" s="1517"/>
      <c r="DSW191" s="1517"/>
      <c r="DSX191" s="1517"/>
      <c r="DSY191" s="1176"/>
      <c r="DSZ191" s="1176"/>
      <c r="DTA191" s="1176"/>
      <c r="DTB191" s="1176"/>
      <c r="DTC191" s="1176"/>
      <c r="DTD191" s="1176"/>
      <c r="DTE191" s="1176"/>
      <c r="DTF191" s="1176"/>
      <c r="DTG191" s="1176"/>
      <c r="DTH191" s="1176"/>
      <c r="DTI191" s="1176"/>
      <c r="DTJ191" s="1176"/>
      <c r="DTK191" s="1176"/>
      <c r="DTL191" s="1176"/>
      <c r="DTM191" s="1176"/>
      <c r="DTN191" s="1176"/>
      <c r="DTO191" s="1176"/>
      <c r="DTP191" s="1176"/>
      <c r="DTQ191" s="1176"/>
      <c r="DTR191" s="1176"/>
      <c r="DTS191" s="1176"/>
      <c r="DTT191" s="1176"/>
      <c r="DTU191" s="1176"/>
      <c r="DTV191" s="1176"/>
      <c r="DYH191" s="1376"/>
      <c r="DYI191" s="1376"/>
      <c r="DYJ191" s="1376"/>
      <c r="DYK191" s="1376"/>
      <c r="DYL191" s="1376"/>
      <c r="DYM191" s="1376"/>
      <c r="DYN191" s="1376"/>
      <c r="DYO191" s="1376"/>
      <c r="DYP191" s="1376"/>
      <c r="DYQ191" s="1376"/>
      <c r="DYR191" s="1376"/>
      <c r="DYS191" s="1376"/>
      <c r="DYT191" s="1376"/>
      <c r="DYU191" s="1376"/>
      <c r="DYV191" s="1376"/>
      <c r="DYW191" s="1376"/>
      <c r="DYX191" s="1376"/>
      <c r="DYY191" s="1376"/>
      <c r="DYZ191" s="1376"/>
      <c r="DZA191" s="1376"/>
      <c r="DZB191" s="1376"/>
      <c r="DZC191" s="1376"/>
      <c r="ECF191" s="1376"/>
      <c r="ECG191" s="1376"/>
      <c r="ECH191" s="1376"/>
      <c r="ECI191" s="1376"/>
      <c r="ECJ191" s="1376"/>
      <c r="ECK191" s="1376"/>
      <c r="ECL191" s="1376"/>
      <c r="ECM191" s="1376"/>
      <c r="ECN191" s="1376"/>
      <c r="ECO191" s="1376"/>
      <c r="ECP191" s="1376"/>
      <c r="ECQ191" s="1376"/>
      <c r="ECR191" s="1376"/>
      <c r="ECS191" s="1376"/>
      <c r="ECT191" s="1376"/>
      <c r="ECU191" s="1376"/>
      <c r="ECV191" s="1376"/>
      <c r="ECW191" s="1376"/>
      <c r="ECX191" s="1376"/>
      <c r="ECY191" s="1376"/>
      <c r="ECZ191" s="1376"/>
      <c r="EDA191" s="1376"/>
      <c r="EEH191" s="891"/>
      <c r="EEI191" s="891"/>
      <c r="EEJ191" s="891"/>
      <c r="EEK191" s="891"/>
      <c r="EEL191" s="891"/>
      <c r="EEM191" s="891"/>
      <c r="EEN191" s="891"/>
      <c r="EEO191" s="891"/>
      <c r="EEP191" s="891"/>
      <c r="EEQ191" s="891"/>
      <c r="EER191" s="891"/>
      <c r="EES191" s="891"/>
      <c r="EET191" s="891"/>
      <c r="EEU191" s="891"/>
      <c r="EEV191" s="891"/>
      <c r="EEW191" s="891"/>
      <c r="EEX191" s="891"/>
      <c r="EEY191" s="891"/>
      <c r="EEZ191" s="891"/>
      <c r="EFA191" s="891"/>
      <c r="EFB191" s="891"/>
      <c r="EFC191" s="891"/>
      <c r="EFD191" s="891"/>
      <c r="EFE191" s="891"/>
      <c r="EFF191" s="891"/>
      <c r="EFG191" s="891"/>
      <c r="EFH191" s="891"/>
      <c r="EFI191" s="891"/>
      <c r="EFJ191" s="891"/>
      <c r="EFK191" s="891"/>
      <c r="EFL191" s="891"/>
      <c r="EFM191" s="891"/>
      <c r="EFN191" s="891"/>
      <c r="EFO191" s="891"/>
      <c r="EFP191" s="891"/>
      <c r="EFQ191" s="891"/>
      <c r="EFR191" s="891"/>
      <c r="EFS191" s="891"/>
      <c r="EFT191" s="891"/>
      <c r="EFU191" s="891"/>
      <c r="EFV191" s="891"/>
      <c r="EFW191" s="891"/>
      <c r="EFX191" s="891"/>
      <c r="EFY191" s="891"/>
      <c r="EFZ191" s="891"/>
      <c r="EGA191" s="891"/>
      <c r="EGB191" s="891"/>
      <c r="EGC191" s="891"/>
      <c r="EGD191" s="891"/>
      <c r="EGE191" s="891"/>
      <c r="EGF191" s="891"/>
      <c r="EGG191" s="891"/>
      <c r="EGH191" s="891"/>
      <c r="EGI191" s="891"/>
      <c r="EGJ191" s="891"/>
      <c r="EGK191" s="891"/>
      <c r="EGL191" s="891"/>
      <c r="EGM191" s="891"/>
      <c r="EGN191" s="891"/>
      <c r="EGO191" s="891"/>
      <c r="EGP191" s="891"/>
      <c r="EGQ191" s="891"/>
      <c r="EHX191" s="1376"/>
      <c r="EHY191" s="1376"/>
      <c r="EHZ191" s="1376"/>
      <c r="EIA191" s="1376"/>
      <c r="EIB191" s="1376"/>
      <c r="EIC191" s="1376"/>
      <c r="EID191" s="1376"/>
      <c r="EIE191" s="1376"/>
      <c r="EIF191" s="1376"/>
      <c r="EIG191" s="1376"/>
      <c r="EIH191" s="1376"/>
      <c r="EII191" s="1376"/>
      <c r="EIJ191" s="1376"/>
      <c r="EIK191" s="1376"/>
      <c r="EIL191" s="1376"/>
      <c r="EIM191" s="1376"/>
      <c r="EIN191" s="1376"/>
      <c r="EIO191" s="1376"/>
      <c r="EIP191" s="1376"/>
      <c r="EIQ191" s="1376"/>
      <c r="EIR191" s="1376"/>
      <c r="EIS191" s="1376"/>
      <c r="EMB191" s="1176"/>
      <c r="EMC191" s="1176"/>
      <c r="EMD191" s="1176"/>
      <c r="EME191" s="1176"/>
      <c r="EMF191" s="1176"/>
      <c r="EMG191" s="1517"/>
      <c r="EMH191" s="1517"/>
      <c r="EMI191" s="1517"/>
      <c r="EMJ191" s="1517"/>
      <c r="EMK191" s="1517"/>
      <c r="EML191" s="1517"/>
      <c r="EMM191" s="1517"/>
      <c r="EMN191" s="1517"/>
      <c r="EMO191" s="1517"/>
      <c r="EMP191" s="1517"/>
      <c r="EMQ191" s="1517"/>
      <c r="EMR191" s="1517"/>
      <c r="EMS191" s="1517"/>
      <c r="EMT191" s="1517"/>
      <c r="EMU191" s="1517"/>
      <c r="EMV191" s="1517"/>
      <c r="EMW191" s="1517"/>
      <c r="EMX191" s="1517"/>
      <c r="EMY191" s="1517"/>
      <c r="EMZ191" s="1517"/>
      <c r="ENA191" s="1517"/>
      <c r="ENB191" s="1517"/>
      <c r="ENC191" s="1517"/>
      <c r="END191" s="1517"/>
      <c r="ENE191" s="1517"/>
      <c r="ENF191" s="1517"/>
      <c r="ENG191" s="1517"/>
      <c r="ENH191" s="1517"/>
      <c r="ENI191" s="1517"/>
      <c r="ENJ191" s="1517"/>
      <c r="ENK191" s="1517"/>
      <c r="ENL191" s="1517"/>
      <c r="ENM191" s="1517"/>
      <c r="ENN191" s="1517"/>
      <c r="ENO191" s="1517"/>
      <c r="ENP191" s="1517"/>
      <c r="ENQ191" s="1517"/>
      <c r="ENR191" s="1517"/>
      <c r="ENS191" s="1517"/>
      <c r="ENT191" s="1517"/>
      <c r="ENU191" s="1517"/>
      <c r="ENV191" s="1517"/>
      <c r="ENW191" s="1517"/>
      <c r="ENX191" s="1517"/>
      <c r="ENY191" s="1517"/>
      <c r="ENZ191" s="1517"/>
      <c r="EOA191" s="1517"/>
      <c r="EOB191" s="1517"/>
      <c r="EOC191" s="1517"/>
      <c r="EOD191" s="1517"/>
      <c r="EOE191" s="1517"/>
      <c r="EOF191" s="1517"/>
      <c r="EOG191" s="1517"/>
      <c r="EOH191" s="1517"/>
      <c r="EOI191" s="1517"/>
      <c r="EOJ191" s="1517"/>
      <c r="EOK191" s="1517"/>
      <c r="EOL191" s="1517"/>
      <c r="EOM191" s="1517"/>
      <c r="EON191" s="1517"/>
      <c r="EOO191" s="1517"/>
      <c r="EOP191" s="1517"/>
      <c r="EOQ191" s="1517"/>
      <c r="EOR191" s="1517"/>
      <c r="EOS191" s="1517"/>
      <c r="EOT191" s="1517"/>
      <c r="EOU191" s="1517"/>
      <c r="EOV191" s="1517"/>
      <c r="EOW191" s="1517"/>
      <c r="EOX191" s="1517"/>
      <c r="EOY191" s="1517"/>
      <c r="EOZ191" s="1517"/>
      <c r="EPA191" s="1517"/>
      <c r="EPB191" s="1517"/>
      <c r="EPC191" s="1517"/>
      <c r="EPD191" s="1517"/>
      <c r="EPE191" s="1517"/>
      <c r="EPF191" s="1517"/>
      <c r="EPG191" s="1517"/>
      <c r="EPH191" s="1517"/>
      <c r="EPI191" s="1517"/>
      <c r="EPJ191" s="1517"/>
      <c r="EPK191" s="1517"/>
      <c r="EPL191" s="1517"/>
      <c r="EPM191" s="1517"/>
      <c r="EPN191" s="1517"/>
      <c r="EPO191" s="1517"/>
      <c r="EPP191" s="1517"/>
      <c r="EPQ191" s="1517"/>
      <c r="EPR191" s="1517"/>
      <c r="EPS191" s="1517"/>
      <c r="EPT191" s="1517"/>
      <c r="EPU191" s="1517"/>
      <c r="EPV191" s="1517"/>
      <c r="EPW191" s="1517"/>
      <c r="EPX191" s="1517"/>
      <c r="EPY191" s="1517"/>
      <c r="EPZ191" s="1517"/>
      <c r="EQA191" s="1517"/>
      <c r="EQB191" s="1517"/>
      <c r="EQC191" s="1517"/>
      <c r="EQD191" s="1517"/>
      <c r="EQE191" s="1517"/>
      <c r="EQF191" s="1517"/>
      <c r="EQG191" s="1517"/>
      <c r="EQH191" s="1517"/>
      <c r="EQI191" s="1517"/>
      <c r="EQJ191" s="1517"/>
      <c r="EQK191" s="1517"/>
      <c r="EQL191" s="1517"/>
      <c r="EQM191" s="1517"/>
      <c r="EQN191" s="1517"/>
      <c r="EQO191" s="1517"/>
      <c r="EQP191" s="1517"/>
      <c r="EQQ191" s="1517"/>
      <c r="EQR191" s="1517"/>
      <c r="EQS191" s="1517"/>
      <c r="EQT191" s="1517"/>
      <c r="EQU191" s="1517"/>
      <c r="EQV191" s="1517"/>
      <c r="EQW191" s="1517"/>
      <c r="EQX191" s="1517"/>
      <c r="EQY191" s="1517"/>
      <c r="EQZ191" s="1517"/>
      <c r="ERA191" s="1517"/>
      <c r="ERB191" s="1517"/>
      <c r="ERC191" s="1517"/>
      <c r="ERD191" s="1517"/>
      <c r="ERE191" s="1517"/>
      <c r="ERF191" s="1517"/>
      <c r="ERG191" s="1517"/>
      <c r="ERH191" s="1517"/>
      <c r="ERI191" s="1517"/>
      <c r="ERJ191" s="1517"/>
      <c r="ERK191" s="1517"/>
      <c r="ERL191" s="1517"/>
      <c r="ERM191" s="1517"/>
      <c r="ERN191" s="1517"/>
      <c r="ERO191" s="1517"/>
      <c r="ERP191" s="1517"/>
      <c r="ERQ191" s="1176"/>
      <c r="ERR191" s="1176"/>
      <c r="ERS191" s="1176"/>
      <c r="ERT191" s="1176"/>
      <c r="ERU191" s="1176"/>
      <c r="ERV191" s="1176"/>
      <c r="ERW191" s="1176"/>
      <c r="ERX191" s="1176"/>
      <c r="ERY191" s="1176"/>
      <c r="ERZ191" s="1176"/>
      <c r="ESA191" s="1176"/>
      <c r="ESB191" s="1176"/>
      <c r="ESC191" s="1176"/>
      <c r="ESD191" s="1176"/>
      <c r="ESE191" s="1176"/>
    </row>
    <row r="192" spans="8:3879" ht="15" customHeight="1">
      <c r="AJ192" s="265"/>
      <c r="AK192" s="1517"/>
      <c r="AL192" s="1517"/>
      <c r="AM192" s="1517"/>
      <c r="AN192" s="1517"/>
      <c r="AO192" s="1517"/>
      <c r="AP192" s="1517"/>
      <c r="AQ192" s="1517"/>
      <c r="AR192" s="1517"/>
      <c r="AS192" s="1517"/>
      <c r="AT192" s="1517"/>
      <c r="AU192" s="1517"/>
      <c r="AV192" s="1517"/>
      <c r="AW192" s="1517"/>
      <c r="AX192" s="1517"/>
      <c r="AY192" s="1517"/>
      <c r="AZ192" s="1517"/>
      <c r="BA192" s="1517"/>
      <c r="BB192" s="1517"/>
      <c r="BC192" s="1517"/>
      <c r="BD192" s="1517"/>
      <c r="BE192" s="1517"/>
      <c r="BF192" s="1517"/>
      <c r="BG192" s="1517"/>
      <c r="BH192" s="1517"/>
      <c r="BI192" s="1517"/>
      <c r="BJ192" s="1517"/>
      <c r="BK192" s="1517"/>
      <c r="BL192" s="1517"/>
      <c r="BM192" s="1517"/>
      <c r="BN192" s="1517"/>
      <c r="BO192" s="1517"/>
      <c r="BP192" s="1517"/>
      <c r="BQ192" s="1517"/>
      <c r="BR192" s="1517"/>
      <c r="BS192" s="1517"/>
      <c r="BT192" s="1517"/>
      <c r="BU192" s="1517"/>
      <c r="BV192" s="1517"/>
      <c r="BW192" s="1517"/>
      <c r="BX192" s="1517"/>
      <c r="BY192" s="1517"/>
      <c r="BZ192" s="1517"/>
      <c r="CA192" s="1517"/>
      <c r="CB192" s="1517"/>
      <c r="CC192" s="1517"/>
      <c r="CD192" s="1517"/>
      <c r="CE192" s="1517"/>
      <c r="CF192" s="1517"/>
      <c r="CG192" s="1517"/>
      <c r="CH192" s="1517"/>
      <c r="CI192" s="1517"/>
      <c r="CJ192" s="1517"/>
      <c r="CK192" s="1517"/>
      <c r="CL192" s="1517"/>
      <c r="CM192" s="1517"/>
      <c r="CN192" s="1517"/>
      <c r="CO192" s="1517"/>
      <c r="CP192" s="1517"/>
      <c r="CQ192" s="1517"/>
      <c r="CR192" s="1517"/>
      <c r="CS192" s="1517"/>
      <c r="CT192" s="1517"/>
      <c r="CU192" s="1517"/>
      <c r="CV192" s="1517"/>
      <c r="CW192" s="1517"/>
      <c r="CX192" s="1517"/>
      <c r="CY192" s="1517"/>
      <c r="CZ192" s="1517"/>
      <c r="DA192" s="1517"/>
      <c r="DB192" s="1517"/>
      <c r="DC192" s="1517"/>
      <c r="DD192" s="1517"/>
      <c r="DE192" s="1517"/>
      <c r="DF192" s="1517"/>
      <c r="DG192" s="1517"/>
      <c r="DH192" s="1517"/>
      <c r="DI192" s="1517"/>
      <c r="DJ192" s="1517"/>
      <c r="DK192" s="1517"/>
      <c r="DL192" s="1517"/>
      <c r="DM192" s="1517"/>
      <c r="DN192" s="1517"/>
      <c r="DO192" s="1517"/>
      <c r="DP192" s="1517"/>
      <c r="DQ192" s="1517"/>
      <c r="DR192" s="1517"/>
      <c r="DS192" s="1517"/>
      <c r="DT192" s="1517"/>
      <c r="DU192" s="1517"/>
      <c r="DV192" s="1517"/>
      <c r="DW192" s="1517"/>
      <c r="DX192" s="1517"/>
      <c r="DY192" s="1517"/>
      <c r="DZ192" s="1517"/>
      <c r="EA192" s="1517"/>
      <c r="EB192" s="1517"/>
      <c r="EC192" s="1517"/>
      <c r="ED192" s="1517"/>
      <c r="EE192" s="1517"/>
      <c r="EF192" s="1517"/>
      <c r="EG192" s="1517"/>
      <c r="EH192" s="1517"/>
      <c r="EI192" s="1517"/>
      <c r="EJ192" s="1517"/>
      <c r="EK192" s="1517"/>
      <c r="EL192" s="1517"/>
      <c r="EM192" s="1517"/>
      <c r="EN192" s="1517"/>
      <c r="EO192" s="1517"/>
      <c r="EP192" s="1517"/>
      <c r="EQ192" s="1517"/>
      <c r="ER192" s="1517"/>
      <c r="ES192" s="1517"/>
      <c r="ET192" s="1517"/>
      <c r="EU192" s="1517"/>
      <c r="EV192" s="1517"/>
      <c r="EW192" s="1517"/>
      <c r="EX192" s="1517"/>
      <c r="EY192" s="1517"/>
      <c r="EZ192" s="1517"/>
      <c r="FA192" s="1517"/>
      <c r="FB192" s="1517"/>
      <c r="FC192" s="1517"/>
      <c r="FD192" s="1517"/>
      <c r="FE192" s="1517"/>
      <c r="FF192" s="1517"/>
      <c r="FG192" s="1517"/>
      <c r="FH192" s="1517"/>
      <c r="FI192" s="1517"/>
      <c r="FJ192" s="1517"/>
      <c r="FK192" s="1517"/>
      <c r="FL192" s="1517"/>
      <c r="FM192" s="1517"/>
      <c r="FN192" s="1517"/>
      <c r="FO192" s="1517"/>
      <c r="FP192" s="1517"/>
      <c r="FQ192" s="1517"/>
      <c r="FR192" s="1517"/>
      <c r="FS192" s="1517"/>
      <c r="FT192" s="1517"/>
      <c r="FU192" s="1517"/>
      <c r="FV192" s="1517"/>
      <c r="FW192" s="1517"/>
      <c r="FX192" s="1517"/>
      <c r="FY192" s="1517"/>
      <c r="FZ192" s="1517"/>
      <c r="GA192" s="1517"/>
      <c r="GB192" s="1517"/>
      <c r="GC192" s="1517"/>
      <c r="GD192" s="1517"/>
      <c r="GE192" s="1517"/>
      <c r="GF192" s="1517"/>
      <c r="GG192" s="1517"/>
      <c r="GH192" s="1517"/>
      <c r="GI192" s="1517"/>
      <c r="GJ192" s="1517"/>
      <c r="GK192" s="1517"/>
      <c r="GL192" s="1517"/>
      <c r="GM192" s="1517"/>
      <c r="GN192" s="1517"/>
      <c r="GO192" s="1517"/>
      <c r="GP192" s="1517"/>
      <c r="GQ192" s="1517"/>
      <c r="GR192" s="1517"/>
      <c r="GS192" s="1517"/>
      <c r="GT192" s="1517"/>
      <c r="GU192" s="1517"/>
      <c r="GV192" s="1517"/>
      <c r="GW192" s="1517"/>
      <c r="GX192" s="1517"/>
      <c r="GY192" s="1517"/>
      <c r="GZ192" s="1517"/>
      <c r="HA192" s="1517"/>
      <c r="HB192" s="1517"/>
      <c r="HC192" s="1517"/>
      <c r="HD192" s="1517"/>
      <c r="HE192" s="1517"/>
      <c r="HF192" s="1517"/>
      <c r="HG192" s="1517"/>
      <c r="HH192" s="1517"/>
      <c r="HI192" s="1517"/>
      <c r="HJ192" s="1517"/>
      <c r="HK192" s="1517"/>
      <c r="HL192" s="1517"/>
      <c r="HM192" s="1517"/>
      <c r="HN192" s="1517"/>
      <c r="HO192" s="1517"/>
      <c r="HP192" s="1517"/>
      <c r="HQ192" s="1517"/>
      <c r="HR192" s="1517"/>
      <c r="HS192" s="1517"/>
      <c r="HT192" s="1517"/>
      <c r="HU192" s="1517"/>
      <c r="HV192" s="1517"/>
      <c r="HW192" s="1517"/>
      <c r="HX192" s="1517"/>
      <c r="HY192" s="1517"/>
      <c r="HZ192" s="1517"/>
      <c r="IA192" s="1517"/>
      <c r="IB192" s="1517"/>
      <c r="IC192" s="1517"/>
      <c r="ID192" s="1517"/>
      <c r="IE192" s="1517"/>
      <c r="IF192" s="1517"/>
      <c r="IG192" s="1517"/>
      <c r="IH192" s="1517"/>
      <c r="II192" s="1517"/>
      <c r="IJ192" s="1517"/>
      <c r="IK192" s="1517"/>
      <c r="IL192" s="1517"/>
      <c r="IM192" s="1517"/>
      <c r="IN192" s="1517"/>
      <c r="IO192" s="1517"/>
      <c r="IP192" s="1517"/>
      <c r="IQ192" s="1517"/>
      <c r="IR192" s="1517"/>
      <c r="IS192" s="1517"/>
      <c r="IT192" s="1517"/>
      <c r="IU192" s="1517"/>
      <c r="IV192" s="1517"/>
      <c r="IW192" s="1517"/>
      <c r="IX192" s="1517"/>
      <c r="IY192" s="1517"/>
      <c r="IZ192" s="1517"/>
      <c r="JA192" s="1517"/>
      <c r="JB192" s="1517"/>
      <c r="JC192" s="1517"/>
      <c r="JD192" s="1517"/>
      <c r="JE192" s="1517"/>
      <c r="JF192" s="1517"/>
      <c r="JG192" s="1517"/>
      <c r="JH192" s="1517"/>
      <c r="JI192" s="1517"/>
      <c r="JJ192" s="1517"/>
      <c r="JK192" s="1517"/>
      <c r="JL192" s="1517"/>
      <c r="JM192" s="1517"/>
      <c r="JN192" s="1517"/>
      <c r="JO192" s="1517"/>
      <c r="JP192" s="1517"/>
      <c r="JQ192" s="1517"/>
      <c r="JR192" s="1517"/>
      <c r="JS192" s="1517"/>
      <c r="JT192" s="1517"/>
      <c r="JU192" s="1517"/>
      <c r="JV192" s="1517"/>
      <c r="JW192" s="1517"/>
      <c r="JX192" s="1517"/>
      <c r="JY192" s="1517"/>
      <c r="JZ192" s="1517"/>
      <c r="KA192" s="1517"/>
      <c r="KB192" s="1517"/>
      <c r="KC192" s="1517"/>
      <c r="KD192" s="1517"/>
      <c r="KE192" s="1517"/>
      <c r="KF192" s="1517"/>
      <c r="KG192" s="1517"/>
      <c r="KH192" s="1517"/>
      <c r="KI192" s="1517"/>
      <c r="KJ192" s="1517"/>
      <c r="KK192" s="1517"/>
      <c r="KL192" s="1517"/>
      <c r="KM192" s="1517"/>
      <c r="KN192" s="1517"/>
      <c r="KO192" s="1517"/>
      <c r="KP192" s="1517"/>
      <c r="KQ192" s="1517"/>
      <c r="KR192" s="1517"/>
      <c r="KS192" s="1517"/>
      <c r="KT192" s="1517"/>
      <c r="KU192" s="1517"/>
      <c r="KV192" s="1517"/>
      <c r="KW192" s="1517"/>
      <c r="KX192" s="1517"/>
      <c r="KY192" s="1517"/>
      <c r="KZ192" s="1517"/>
      <c r="LA192" s="1517"/>
      <c r="LB192" s="1517"/>
      <c r="LC192" s="1517"/>
      <c r="LD192" s="1517"/>
      <c r="LE192" s="1517"/>
      <c r="LF192" s="1517"/>
      <c r="LG192" s="1517"/>
      <c r="LH192" s="1517"/>
      <c r="LI192" s="1517"/>
      <c r="LJ192" s="1517"/>
      <c r="LK192" s="1517"/>
      <c r="LL192" s="1517"/>
      <c r="LM192" s="1517"/>
      <c r="LN192" s="1517"/>
      <c r="LO192" s="1517"/>
      <c r="LP192" s="1517"/>
      <c r="LQ192" s="1517"/>
      <c r="LR192" s="1517"/>
      <c r="LS192" s="1517"/>
      <c r="LT192" s="1517"/>
      <c r="LU192" s="1517"/>
      <c r="LV192" s="1517"/>
      <c r="LW192" s="1517"/>
      <c r="LX192" s="1517"/>
      <c r="LY192" s="1517"/>
      <c r="LZ192" s="1517"/>
      <c r="MA192" s="1517"/>
      <c r="MB192" s="1517"/>
      <c r="MC192" s="1517"/>
      <c r="MD192" s="1517"/>
      <c r="ME192" s="1517"/>
      <c r="MF192" s="1517"/>
      <c r="MG192" s="1517"/>
      <c r="MH192" s="1517"/>
      <c r="MI192" s="1517"/>
      <c r="MJ192" s="1517"/>
      <c r="MK192" s="1517"/>
      <c r="ML192" s="1517"/>
      <c r="MM192" s="1517"/>
      <c r="MN192" s="1517"/>
      <c r="MO192" s="1517"/>
      <c r="MP192" s="1517"/>
      <c r="MQ192" s="1517"/>
      <c r="MR192" s="1517"/>
      <c r="MS192" s="1517"/>
      <c r="MT192" s="1517"/>
      <c r="MU192" s="1517"/>
      <c r="MV192" s="1517"/>
      <c r="MW192" s="1517"/>
      <c r="MX192" s="1517"/>
      <c r="MY192" s="1517"/>
      <c r="MZ192" s="1517"/>
      <c r="NA192" s="1517"/>
      <c r="NB192" s="1517"/>
      <c r="NC192" s="1517"/>
      <c r="ND192" s="1517"/>
      <c r="NE192" s="1517"/>
      <c r="NF192" s="1517"/>
      <c r="NG192" s="1517"/>
      <c r="NH192" s="1517"/>
      <c r="NI192" s="1517"/>
      <c r="NJ192" s="1517"/>
      <c r="NK192" s="1517"/>
      <c r="NL192" s="1517"/>
      <c r="NM192" s="1517"/>
      <c r="NN192" s="1517"/>
      <c r="NO192" s="1517"/>
      <c r="NP192" s="1517"/>
      <c r="NQ192" s="1517"/>
      <c r="NR192" s="1517"/>
      <c r="NS192" s="1517"/>
      <c r="NT192" s="1517"/>
      <c r="NU192" s="1517"/>
      <c r="NV192" s="1517"/>
      <c r="NW192" s="1517"/>
      <c r="NX192" s="1517"/>
      <c r="NY192" s="1517"/>
      <c r="NZ192" s="1517"/>
      <c r="OA192" s="1517"/>
      <c r="OB192" s="1517"/>
      <c r="OC192" s="1517"/>
      <c r="OD192" s="1517"/>
      <c r="OE192" s="1517"/>
      <c r="OF192" s="1517"/>
      <c r="OG192" s="1517"/>
      <c r="OH192" s="1517"/>
      <c r="OI192" s="1517"/>
      <c r="OJ192" s="1517"/>
      <c r="OK192" s="1517"/>
      <c r="OL192" s="1517"/>
      <c r="OM192" s="1517"/>
      <c r="ON192" s="1517"/>
      <c r="OO192" s="1517"/>
      <c r="OP192" s="1517"/>
      <c r="OQ192" s="1517"/>
      <c r="OR192" s="1517"/>
      <c r="OS192" s="1517"/>
      <c r="OT192" s="1517"/>
      <c r="OU192" s="1517"/>
      <c r="OV192" s="1517"/>
      <c r="OW192" s="1517"/>
      <c r="OX192" s="1517"/>
      <c r="OY192" s="1517"/>
      <c r="OZ192" s="1517"/>
      <c r="PA192" s="1517"/>
      <c r="PB192" s="1517"/>
      <c r="PC192" s="1517"/>
      <c r="PD192" s="1517"/>
      <c r="PE192" s="1517"/>
      <c r="PF192" s="1517"/>
      <c r="PG192" s="1517"/>
      <c r="PH192" s="1517"/>
      <c r="PI192" s="1517"/>
      <c r="PJ192" s="1517"/>
      <c r="PK192" s="1517"/>
      <c r="PL192" s="1517"/>
      <c r="PM192" s="1517"/>
      <c r="PN192" s="1517"/>
      <c r="PO192" s="1517"/>
      <c r="PP192" s="1517"/>
      <c r="PQ192" s="1517"/>
      <c r="PR192" s="1517"/>
      <c r="PS192" s="1517"/>
      <c r="PT192" s="1517"/>
      <c r="PU192" s="1517"/>
      <c r="PV192" s="1517"/>
      <c r="PW192" s="1517"/>
      <c r="PX192" s="1517"/>
      <c r="PY192" s="1517"/>
      <c r="PZ192" s="1517"/>
      <c r="QA192" s="1517"/>
      <c r="QB192" s="1517"/>
      <c r="QC192" s="1517"/>
      <c r="QD192" s="1517"/>
      <c r="QE192" s="1517"/>
      <c r="QF192" s="1517"/>
      <c r="QG192" s="1517"/>
      <c r="QH192" s="1517"/>
      <c r="QI192" s="1517"/>
      <c r="QJ192" s="1517"/>
      <c r="QK192" s="1517"/>
      <c r="QL192" s="1517"/>
      <c r="QM192" s="1517"/>
      <c r="QN192" s="1517"/>
      <c r="QO192" s="1517"/>
      <c r="QP192" s="1517"/>
      <c r="QQ192" s="1517"/>
      <c r="QR192" s="1517"/>
      <c r="QS192" s="1517"/>
      <c r="QT192" s="1517"/>
      <c r="QU192" s="1517"/>
      <c r="QV192" s="1517"/>
      <c r="QW192" s="1517"/>
      <c r="QX192" s="1517"/>
      <c r="QY192" s="1517"/>
      <c r="QZ192" s="1517"/>
      <c r="RA192" s="1517"/>
      <c r="RB192" s="1517"/>
      <c r="RC192" s="1517"/>
      <c r="RD192" s="1517"/>
      <c r="RE192" s="1517"/>
      <c r="RF192" s="1517"/>
      <c r="RG192" s="1517"/>
      <c r="RH192" s="1517"/>
      <c r="RI192" s="1517"/>
      <c r="RJ192" s="1517"/>
      <c r="RK192" s="1517"/>
      <c r="RL192" s="1517"/>
      <c r="RM192" s="1517"/>
      <c r="RN192" s="1517"/>
      <c r="RO192" s="1517"/>
      <c r="RP192" s="1517"/>
      <c r="RQ192" s="1517"/>
      <c r="RR192" s="1517"/>
      <c r="RS192" s="1517"/>
      <c r="RT192" s="1517"/>
      <c r="RU192" s="1517"/>
      <c r="RV192" s="1517"/>
      <c r="RW192" s="1517"/>
      <c r="RX192" s="1517"/>
      <c r="RY192" s="1517"/>
      <c r="RZ192" s="1517"/>
      <c r="SA192" s="1517"/>
      <c r="SB192" s="1517"/>
      <c r="SC192" s="1517"/>
      <c r="SD192" s="1517"/>
      <c r="SE192" s="1517"/>
      <c r="SF192" s="1517"/>
      <c r="SG192" s="1517"/>
      <c r="SH192" s="1517"/>
      <c r="SI192" s="1517"/>
      <c r="SJ192" s="1517"/>
      <c r="SK192" s="1517"/>
      <c r="SL192" s="1517"/>
      <c r="SM192" s="1517"/>
      <c r="SN192" s="1517"/>
      <c r="SO192" s="1517"/>
      <c r="SP192" s="1517"/>
      <c r="SQ192" s="1517"/>
      <c r="SR192" s="1517"/>
      <c r="SS192" s="1517"/>
      <c r="ST192" s="1517"/>
      <c r="SU192" s="1517"/>
      <c r="SV192" s="1517"/>
      <c r="SW192" s="1517"/>
      <c r="SX192" s="1517"/>
      <c r="SY192" s="1517"/>
      <c r="SZ192" s="1517"/>
      <c r="TA192" s="1517"/>
      <c r="TB192" s="1517"/>
      <c r="TC192" s="1517"/>
      <c r="TD192" s="1517"/>
      <c r="TE192" s="1517"/>
      <c r="TF192" s="1517"/>
      <c r="TG192" s="1517"/>
      <c r="TH192" s="1517"/>
      <c r="TI192" s="1517"/>
      <c r="TJ192" s="1517"/>
      <c r="TK192" s="1517"/>
      <c r="TL192" s="1517"/>
      <c r="TM192" s="1517"/>
      <c r="TN192" s="1517"/>
      <c r="TO192" s="1517"/>
      <c r="TP192" s="1517"/>
      <c r="TQ192" s="1517"/>
      <c r="TR192" s="1517"/>
      <c r="TS192" s="1517"/>
      <c r="TT192" s="1517"/>
      <c r="TU192" s="1517"/>
      <c r="TV192" s="1517"/>
      <c r="TW192" s="1517"/>
      <c r="TX192" s="1517"/>
      <c r="TY192" s="1517"/>
      <c r="TZ192" s="1517"/>
      <c r="UA192" s="1517"/>
      <c r="UB192" s="1517"/>
      <c r="UC192" s="1517"/>
      <c r="UD192" s="1517"/>
      <c r="UE192" s="1517"/>
      <c r="UF192" s="1517"/>
      <c r="UG192" s="1517"/>
      <c r="UH192" s="1517"/>
      <c r="UI192" s="1517"/>
      <c r="UJ192" s="1517"/>
      <c r="UK192" s="1517"/>
      <c r="UL192" s="1517"/>
      <c r="UM192" s="1517"/>
      <c r="UN192" s="1517"/>
      <c r="UO192" s="1517"/>
      <c r="UP192" s="1517"/>
      <c r="UQ192" s="1517"/>
      <c r="UR192" s="1517"/>
      <c r="US192" s="1517"/>
      <c r="UT192" s="1517"/>
      <c r="UU192" s="1517"/>
      <c r="UV192" s="1517"/>
      <c r="UW192" s="1517"/>
      <c r="UX192" s="1517"/>
      <c r="UY192" s="1517"/>
      <c r="UZ192" s="1517"/>
      <c r="VA192" s="1517"/>
      <c r="VB192" s="1517"/>
      <c r="VC192" s="1517"/>
      <c r="VD192" s="1517"/>
      <c r="VE192" s="1517"/>
      <c r="VF192" s="1517"/>
      <c r="VG192" s="1517"/>
      <c r="VH192" s="1517"/>
      <c r="VI192" s="1517"/>
      <c r="VJ192" s="1517"/>
      <c r="VK192" s="1517"/>
      <c r="VL192" s="1517"/>
      <c r="VM192" s="1517"/>
      <c r="VN192" s="1517"/>
      <c r="VO192" s="1517"/>
      <c r="VP192" s="1517"/>
      <c r="VQ192" s="1517"/>
      <c r="VR192" s="1517"/>
      <c r="VS192" s="1517"/>
      <c r="VT192" s="1517"/>
      <c r="VU192" s="1517"/>
      <c r="VV192" s="1517"/>
      <c r="VW192" s="1517"/>
      <c r="VX192" s="1517"/>
      <c r="VY192" s="1517"/>
      <c r="VZ192" s="1517"/>
      <c r="WA192" s="1517"/>
      <c r="WB192" s="1517"/>
      <c r="WC192" s="1517"/>
      <c r="WD192" s="1517"/>
      <c r="WE192" s="1517"/>
      <c r="WF192" s="1517"/>
      <c r="WG192" s="1517"/>
      <c r="WH192" s="1517"/>
      <c r="WI192" s="1517"/>
      <c r="WJ192" s="1517"/>
      <c r="WK192" s="1517"/>
      <c r="WL192" s="1517"/>
      <c r="WM192" s="1517"/>
      <c r="WN192" s="1517"/>
      <c r="WO192" s="1517"/>
      <c r="WP192" s="1517"/>
      <c r="WQ192" s="1517"/>
      <c r="WR192" s="1517"/>
      <c r="WS192" s="1517"/>
      <c r="WT192" s="1517"/>
      <c r="WU192" s="1517"/>
      <c r="WV192" s="1517"/>
      <c r="WW192" s="1517"/>
      <c r="WX192" s="1517"/>
      <c r="WY192" s="1517"/>
      <c r="WZ192" s="1517"/>
      <c r="XA192" s="1517"/>
      <c r="XB192" s="1517"/>
      <c r="XC192" s="1517"/>
      <c r="XD192" s="1517"/>
      <c r="XE192" s="1517"/>
      <c r="XF192" s="1517"/>
      <c r="XG192" s="1517"/>
      <c r="XH192" s="1517"/>
      <c r="XI192" s="1517"/>
      <c r="XJ192" s="1517"/>
      <c r="XK192" s="1517"/>
      <c r="XL192" s="1517"/>
      <c r="XM192" s="1517"/>
      <c r="XN192" s="1517"/>
      <c r="XO192" s="1517"/>
      <c r="XP192" s="1517"/>
      <c r="XQ192" s="1517"/>
      <c r="XR192" s="1517"/>
      <c r="XS192" s="1517"/>
      <c r="XT192" s="1517"/>
      <c r="XU192" s="1517"/>
      <c r="XV192" s="1517"/>
      <c r="XW192" s="1517"/>
      <c r="XX192" s="1517"/>
      <c r="XY192" s="1517"/>
      <c r="XZ192" s="1517"/>
      <c r="YA192" s="1517"/>
      <c r="YB192" s="1517"/>
      <c r="YC192" s="1517"/>
      <c r="YD192" s="1517"/>
      <c r="YE192" s="1517"/>
      <c r="YF192" s="1517"/>
      <c r="YG192" s="1517"/>
      <c r="YH192" s="1517"/>
      <c r="YI192" s="1517"/>
      <c r="YJ192" s="1517"/>
      <c r="YK192" s="1517"/>
      <c r="YL192" s="1517"/>
      <c r="YM192" s="1517"/>
      <c r="YN192" s="1517"/>
      <c r="YO192" s="1517"/>
      <c r="YP192" s="1517"/>
      <c r="YQ192" s="1517"/>
      <c r="YR192" s="1517"/>
      <c r="YS192" s="1517"/>
      <c r="YT192" s="1517"/>
      <c r="YU192" s="1517"/>
      <c r="YV192" s="1517"/>
      <c r="YW192" s="1517"/>
      <c r="YX192" s="1517"/>
      <c r="YY192" s="1517"/>
      <c r="YZ192" s="1517"/>
      <c r="ZA192" s="1517"/>
      <c r="ZB192" s="1517"/>
      <c r="ZC192" s="1517"/>
      <c r="ZD192" s="1517"/>
      <c r="ZE192" s="1517"/>
      <c r="ZF192" s="1517"/>
      <c r="ZG192" s="1517"/>
      <c r="ZH192" s="1517"/>
      <c r="ZI192" s="1517"/>
      <c r="ZJ192" s="1517"/>
      <c r="ZK192" s="1517"/>
      <c r="ZL192" s="1517"/>
      <c r="ZM192" s="1517"/>
      <c r="ZN192" s="1517"/>
      <c r="ZO192" s="1517"/>
      <c r="ZP192" s="1517"/>
      <c r="ZQ192" s="1517"/>
      <c r="ZR192" s="1517"/>
      <c r="ZS192" s="1517"/>
      <c r="ZT192" s="1517"/>
      <c r="ZU192" s="1517"/>
      <c r="ZV192" s="1517"/>
      <c r="ZW192" s="1517"/>
      <c r="ZX192" s="1517"/>
      <c r="ZY192" s="1517"/>
      <c r="ZZ192" s="1517"/>
      <c r="AAA192" s="1517"/>
      <c r="AAB192" s="1517"/>
      <c r="AAC192" s="1517"/>
      <c r="AAD192" s="1517"/>
      <c r="AAE192" s="1517"/>
      <c r="AAF192" s="1517"/>
      <c r="AAG192" s="1517"/>
      <c r="AAH192" s="1517"/>
      <c r="AAI192" s="1517"/>
      <c r="AAJ192" s="1517"/>
      <c r="AAK192" s="1517"/>
      <c r="AAL192" s="1517"/>
      <c r="AAM192" s="1517"/>
      <c r="AAN192" s="1517"/>
      <c r="AAO192" s="1517"/>
      <c r="AAP192" s="1517"/>
      <c r="AAQ192" s="1517"/>
      <c r="AAR192" s="1517"/>
      <c r="AAS192" s="1517"/>
      <c r="AAT192" s="1517"/>
      <c r="AAU192" s="1517"/>
      <c r="AAV192" s="1517"/>
      <c r="AAW192" s="1517"/>
      <c r="AAX192" s="1517"/>
      <c r="AAY192" s="1517"/>
      <c r="AAZ192" s="1517"/>
      <c r="ABA192" s="1517"/>
      <c r="ABB192" s="1517"/>
      <c r="ABC192" s="1517"/>
      <c r="ABD192" s="1517"/>
      <c r="ABE192" s="1517"/>
      <c r="ABF192" s="1517"/>
      <c r="ABG192" s="1517"/>
      <c r="ABH192" s="1517"/>
      <c r="ABI192" s="1517"/>
      <c r="ABJ192" s="1517"/>
      <c r="ABK192" s="1517"/>
      <c r="ABL192" s="1517"/>
      <c r="ABM192" s="1517"/>
      <c r="ABN192" s="1517"/>
      <c r="ABO192" s="1517"/>
      <c r="ABP192" s="1517"/>
      <c r="ABQ192" s="1517"/>
      <c r="ABR192" s="1517"/>
      <c r="ABS192" s="1517"/>
      <c r="ABT192" s="1517"/>
      <c r="ABU192" s="1517"/>
      <c r="ABV192" s="1517"/>
      <c r="ABW192" s="1517"/>
      <c r="ABX192" s="1517"/>
      <c r="ABY192" s="1517"/>
      <c r="ABZ192" s="1517"/>
      <c r="ACA192" s="1517"/>
      <c r="ACB192" s="1517"/>
      <c r="ACC192" s="1517"/>
      <c r="ACD192" s="1517"/>
      <c r="ACE192" s="1517"/>
      <c r="ACF192" s="1517"/>
      <c r="ACG192" s="1517"/>
      <c r="ACH192" s="1517"/>
      <c r="ACI192" s="1517"/>
      <c r="ACJ192" s="1517"/>
      <c r="ACK192" s="1517"/>
      <c r="ACL192" s="1517"/>
      <c r="ACM192" s="1517"/>
      <c r="ACN192" s="1517"/>
      <c r="ACO192" s="1517"/>
      <c r="ACP192" s="1517"/>
      <c r="ACQ192" s="1517"/>
      <c r="ACR192" s="1517"/>
      <c r="ACS192" s="1517"/>
      <c r="ACT192" s="1517"/>
      <c r="ACU192" s="1517"/>
      <c r="ACV192" s="1517"/>
      <c r="ACW192" s="1517"/>
      <c r="ACX192" s="1517"/>
      <c r="ACY192" s="1517"/>
      <c r="ACZ192" s="1517"/>
      <c r="ADA192" s="1517"/>
      <c r="ADB192" s="1517"/>
      <c r="ADC192" s="1517"/>
      <c r="ADD192" s="1517"/>
      <c r="ADE192" s="1517"/>
      <c r="ADF192" s="1517"/>
      <c r="ADG192" s="1517"/>
      <c r="ADH192" s="1517"/>
      <c r="ADI192" s="1517"/>
      <c r="ADJ192" s="1517"/>
      <c r="ADK192" s="1517"/>
      <c r="ADL192" s="1517"/>
      <c r="ADM192" s="1517"/>
      <c r="ADN192" s="1517"/>
      <c r="ADO192" s="1517"/>
      <c r="ADP192" s="1517"/>
      <c r="ADQ192" s="1517"/>
      <c r="ADR192" s="1517"/>
      <c r="ADS192" s="1517"/>
      <c r="ADT192" s="1517"/>
      <c r="ADU192" s="1517"/>
      <c r="ADV192" s="1517"/>
      <c r="ADW192" s="1517"/>
      <c r="ADX192" s="1517"/>
      <c r="ADY192" s="1517"/>
      <c r="ADZ192" s="1517"/>
      <c r="AEA192" s="1517"/>
      <c r="AEB192" s="1517"/>
      <c r="AEC192" s="1517"/>
      <c r="AED192" s="1517"/>
      <c r="AEE192" s="1517"/>
      <c r="AEF192" s="1517"/>
      <c r="AEG192" s="1517"/>
      <c r="AEH192" s="1517"/>
      <c r="AEI192" s="1517"/>
      <c r="AEJ192" s="1517"/>
      <c r="AEK192" s="1517"/>
      <c r="AEL192" s="1517"/>
      <c r="AEM192" s="1517"/>
      <c r="AEN192" s="1517"/>
      <c r="AEO192" s="1517"/>
      <c r="AEP192" s="1517"/>
      <c r="AEQ192" s="1517"/>
      <c r="AER192" s="1517"/>
      <c r="AES192" s="1517"/>
      <c r="AET192" s="1517"/>
      <c r="AEU192" s="1517"/>
      <c r="AEV192" s="1517"/>
      <c r="AEW192" s="1517"/>
      <c r="AEX192" s="1517"/>
      <c r="AEY192" s="1517"/>
      <c r="AEZ192" s="1517"/>
      <c r="AFA192" s="1517"/>
      <c r="AFB192" s="1517"/>
      <c r="AFC192" s="1517"/>
      <c r="AFD192" s="1517"/>
      <c r="AFE192" s="1517"/>
      <c r="AFF192" s="1517"/>
      <c r="AFG192" s="1517"/>
      <c r="AFH192" s="1517"/>
      <c r="AFI192" s="1517"/>
      <c r="AFJ192" s="1517"/>
      <c r="AFK192" s="1517"/>
      <c r="AFL192" s="1517"/>
      <c r="AFM192" s="1517"/>
      <c r="AFN192" s="1517"/>
      <c r="AFO192" s="1517"/>
      <c r="AFP192" s="1517"/>
      <c r="AFQ192" s="1517"/>
      <c r="AFR192" s="1517"/>
      <c r="AFS192" s="1517"/>
      <c r="AFT192" s="1517"/>
      <c r="AFU192" s="1517"/>
      <c r="AFV192" s="1517"/>
      <c r="AFW192" s="1517"/>
      <c r="AFX192" s="1517"/>
      <c r="AFY192" s="1517"/>
      <c r="AFZ192" s="1517"/>
      <c r="AGA192" s="1517"/>
      <c r="AGB192" s="1517"/>
      <c r="AGC192" s="1517"/>
      <c r="AGD192" s="1517"/>
      <c r="AGE192" s="1517"/>
      <c r="AGF192" s="1517"/>
      <c r="AGG192" s="1517"/>
      <c r="AGH192" s="1517"/>
      <c r="AGI192" s="1517"/>
      <c r="AGJ192" s="1517"/>
      <c r="AGK192" s="1517"/>
      <c r="AGL192" s="1517"/>
      <c r="AGM192" s="1517"/>
      <c r="AGN192" s="1517"/>
      <c r="AGO192" s="1517"/>
      <c r="AGP192" s="1517"/>
      <c r="AGQ192" s="1517"/>
      <c r="AGR192" s="1517"/>
      <c r="AGS192" s="1517"/>
      <c r="AGT192" s="1517"/>
      <c r="AGU192" s="1517"/>
      <c r="AGV192" s="1517"/>
      <c r="AGW192" s="1517"/>
      <c r="AGX192" s="1517"/>
      <c r="AGY192" s="1517"/>
      <c r="AGZ192" s="1517"/>
      <c r="AHA192" s="1517"/>
      <c r="AHB192" s="1517"/>
      <c r="AHC192" s="1517"/>
      <c r="AHD192" s="1517"/>
      <c r="AHE192" s="1517"/>
      <c r="AHF192" s="1517"/>
      <c r="AHG192" s="1517"/>
      <c r="AHH192" s="1517"/>
      <c r="AHI192" s="1517"/>
      <c r="AHJ192" s="1517"/>
      <c r="AHK192" s="1517"/>
      <c r="AHL192" s="1517"/>
      <c r="AHM192" s="1517"/>
      <c r="AHN192" s="1517"/>
      <c r="AHO192" s="1517"/>
      <c r="AHP192" s="1517"/>
      <c r="AHQ192" s="1517"/>
      <c r="AHR192" s="1517"/>
      <c r="AHS192" s="1517"/>
      <c r="AHT192" s="1517"/>
      <c r="AHU192" s="1517"/>
      <c r="AHV192" s="1517"/>
      <c r="AHW192" s="1517"/>
      <c r="AHX192" s="1517"/>
      <c r="AHY192" s="1517"/>
      <c r="AHZ192" s="1517"/>
      <c r="AIA192" s="1517"/>
      <c r="AIB192" s="1517"/>
      <c r="AIC192" s="1517"/>
      <c r="AID192" s="1517"/>
      <c r="AIE192" s="1517"/>
      <c r="AIF192" s="1517"/>
      <c r="AIG192" s="1517"/>
      <c r="AIH192" s="1517"/>
      <c r="AII192" s="1517"/>
      <c r="AIJ192" s="1517"/>
      <c r="AIK192" s="1517"/>
      <c r="AIL192" s="1517"/>
      <c r="AIM192" s="1517"/>
      <c r="AIN192" s="1517"/>
      <c r="AIO192" s="1517"/>
      <c r="AIP192" s="1517"/>
      <c r="AIQ192" s="1517"/>
      <c r="AIR192" s="1517"/>
      <c r="AIS192" s="1517"/>
      <c r="AIT192" s="1517"/>
      <c r="AIU192" s="1517"/>
      <c r="AIV192" s="1517"/>
      <c r="AIW192" s="1517"/>
      <c r="AIX192" s="1517"/>
      <c r="AIY192" s="1517"/>
      <c r="AIZ192" s="1517"/>
      <c r="AJA192" s="1517"/>
      <c r="AJB192" s="1517"/>
      <c r="AJC192" s="1517"/>
      <c r="AJD192" s="1517"/>
      <c r="AJE192" s="1517"/>
      <c r="AJF192" s="1517"/>
      <c r="AJG192" s="1517"/>
      <c r="AJH192" s="1517"/>
      <c r="AJI192" s="1517"/>
      <c r="AJJ192" s="1517"/>
      <c r="AJK192" s="1517"/>
      <c r="AJL192" s="1517"/>
      <c r="AJM192" s="1517"/>
      <c r="AJN192" s="1517"/>
      <c r="AJO192" s="1517"/>
      <c r="AJP192" s="1517"/>
      <c r="AJQ192" s="1517"/>
      <c r="AJR192" s="1517"/>
      <c r="AJS192" s="1517"/>
      <c r="AJT192" s="1517"/>
      <c r="AJU192" s="1517"/>
      <c r="AJV192" s="1517"/>
      <c r="AJW192" s="1517"/>
      <c r="AJX192" s="1517"/>
      <c r="AJY192" s="1517"/>
      <c r="AJZ192" s="1517"/>
      <c r="AKA192" s="1517"/>
      <c r="AKB192" s="1517"/>
      <c r="AKC192" s="1517"/>
      <c r="AKD192" s="1517"/>
      <c r="AKE192" s="1517"/>
      <c r="AKF192" s="1517"/>
      <c r="AKG192" s="1517"/>
      <c r="AKH192" s="1517"/>
      <c r="AKI192" s="1517"/>
      <c r="AKJ192" s="1517"/>
      <c r="AKK192" s="1517"/>
      <c r="AKL192" s="1517"/>
      <c r="AKM192" s="1517"/>
      <c r="AKN192" s="1517"/>
      <c r="AKO192" s="1517"/>
      <c r="AKP192" s="1517"/>
      <c r="AKQ192" s="1517"/>
      <c r="AKR192" s="1517"/>
      <c r="AKS192" s="1517"/>
      <c r="AKT192" s="1517"/>
      <c r="AKU192" s="1517"/>
      <c r="AKV192" s="1517"/>
      <c r="AKW192" s="1517"/>
      <c r="AKX192" s="1517"/>
      <c r="AKY192" s="1517"/>
      <c r="AKZ192" s="1517"/>
      <c r="ALA192" s="1517"/>
      <c r="ALB192" s="1517"/>
      <c r="ALC192" s="1517"/>
      <c r="ALD192" s="1517"/>
      <c r="ALE192" s="1517"/>
      <c r="ALF192" s="1517"/>
      <c r="ALG192" s="1517"/>
      <c r="ALH192" s="1517"/>
      <c r="ALI192" s="1517"/>
      <c r="ALJ192" s="1517"/>
      <c r="ALK192" s="1517"/>
      <c r="ALL192" s="1517"/>
      <c r="ALM192" s="1517"/>
      <c r="ALN192" s="1517"/>
      <c r="ALO192" s="1517"/>
      <c r="ALP192" s="1517"/>
      <c r="ALQ192" s="1517"/>
      <c r="ALR192" s="1517"/>
      <c r="ALS192" s="1517"/>
      <c r="ALT192" s="1517"/>
      <c r="ALU192" s="1517"/>
      <c r="ALV192" s="1517"/>
      <c r="ALW192" s="1517"/>
      <c r="ALX192" s="1517"/>
      <c r="ALY192" s="1517"/>
      <c r="ALZ192" s="1517"/>
      <c r="AMA192" s="1517"/>
      <c r="AMB192" s="1517"/>
      <c r="AMC192" s="1517"/>
      <c r="AMD192" s="1517"/>
      <c r="AME192" s="1517"/>
      <c r="AMF192" s="1517"/>
      <c r="AMG192" s="1517"/>
      <c r="AMH192" s="1517"/>
      <c r="AMI192" s="1517"/>
      <c r="AMJ192" s="1517"/>
      <c r="AMK192" s="1517"/>
      <c r="AML192" s="1517"/>
      <c r="AMM192" s="1517"/>
      <c r="AMN192" s="1517"/>
      <c r="AMO192" s="1517"/>
      <c r="AMP192" s="1517"/>
      <c r="AMQ192" s="1517"/>
      <c r="AMR192" s="1517"/>
      <c r="AMS192" s="1517"/>
      <c r="AMT192" s="1517"/>
      <c r="AMU192" s="1517"/>
      <c r="AMV192" s="1517"/>
      <c r="AMW192" s="1517"/>
      <c r="AMX192" s="1517"/>
      <c r="AMY192" s="1517"/>
      <c r="AMZ192" s="1517"/>
      <c r="ANA192" s="1517"/>
      <c r="ANB192" s="1517"/>
      <c r="ANC192" s="1517"/>
      <c r="AND192" s="1517"/>
      <c r="ANE192" s="1517"/>
      <c r="ANF192" s="1517"/>
      <c r="ANG192" s="1517"/>
      <c r="ANH192" s="1517"/>
      <c r="ANI192" s="1517"/>
      <c r="ANJ192" s="1517"/>
      <c r="ANK192" s="1517"/>
      <c r="ANL192" s="1517"/>
      <c r="ANM192" s="1517"/>
      <c r="ANN192" s="1517"/>
      <c r="ANO192" s="1517"/>
      <c r="ANP192" s="1517"/>
      <c r="ANQ192" s="1517"/>
      <c r="ANR192" s="1517"/>
      <c r="ANS192" s="1517"/>
      <c r="ANT192" s="1517"/>
      <c r="ANU192" s="1517"/>
      <c r="ANV192" s="1517"/>
      <c r="ANW192" s="1517"/>
      <c r="ANX192" s="1517"/>
      <c r="ANY192" s="1517"/>
      <c r="ANZ192" s="1517"/>
      <c r="AOA192" s="1517"/>
      <c r="AOB192" s="1517"/>
      <c r="AOC192" s="1517"/>
      <c r="AOD192" s="1517"/>
      <c r="AOE192" s="1517"/>
      <c r="AOF192" s="1517"/>
      <c r="AOG192" s="1517"/>
      <c r="AOH192" s="1517"/>
      <c r="AOI192" s="1517"/>
      <c r="AOJ192" s="1517"/>
      <c r="AOK192" s="1517"/>
      <c r="AOL192" s="1517"/>
      <c r="AOM192" s="1517"/>
      <c r="AON192" s="1517"/>
      <c r="AOO192" s="1517"/>
      <c r="AOP192" s="1517"/>
      <c r="AOQ192" s="1517"/>
      <c r="AOR192" s="1517"/>
      <c r="AOS192" s="1517"/>
      <c r="AOT192" s="1517"/>
      <c r="AOU192" s="1517"/>
      <c r="AOV192" s="1517"/>
      <c r="AOW192" s="1517"/>
      <c r="AOX192" s="1517"/>
      <c r="AOY192" s="1517"/>
      <c r="AOZ192" s="1517"/>
      <c r="APA192" s="1517"/>
      <c r="APB192" s="1517"/>
      <c r="APC192" s="1517"/>
      <c r="APD192" s="1517"/>
      <c r="APE192" s="1517"/>
      <c r="APF192" s="1517"/>
      <c r="APG192" s="1517"/>
      <c r="APH192" s="1517"/>
      <c r="API192" s="1517"/>
      <c r="APJ192" s="1517"/>
      <c r="APK192" s="1517"/>
      <c r="APL192" s="1517"/>
      <c r="APM192" s="1517"/>
      <c r="APN192" s="1517"/>
      <c r="APO192" s="1517"/>
      <c r="APP192" s="1517"/>
      <c r="APQ192" s="1517"/>
      <c r="APR192" s="1517"/>
      <c r="APS192" s="1517"/>
      <c r="APT192" s="1517"/>
      <c r="APU192" s="1517"/>
      <c r="APV192" s="1517"/>
      <c r="APW192" s="1517"/>
      <c r="APX192" s="1517"/>
      <c r="APY192" s="1517"/>
      <c r="APZ192" s="1517"/>
      <c r="AQA192" s="1517"/>
      <c r="AQB192" s="1517"/>
      <c r="AQC192" s="1517"/>
      <c r="AQD192" s="1517"/>
      <c r="AQE192" s="1517"/>
      <c r="AQF192" s="1517"/>
      <c r="AQG192" s="1517"/>
      <c r="AQH192" s="1517"/>
      <c r="AQI192" s="1517"/>
      <c r="AQJ192" s="1517"/>
      <c r="AQK192" s="1517"/>
      <c r="AQL192" s="1517"/>
      <c r="AQM192" s="1517"/>
      <c r="AQN192" s="1517"/>
      <c r="AQO192" s="1517"/>
      <c r="AQP192" s="1517"/>
      <c r="AQQ192" s="1517"/>
      <c r="AQR192" s="1517"/>
      <c r="AQS192" s="1517"/>
      <c r="AQT192" s="1517"/>
      <c r="AQU192" s="1517"/>
      <c r="AQV192" s="1517"/>
      <c r="AQW192" s="1517"/>
      <c r="AQX192" s="1517"/>
      <c r="AQY192" s="1517"/>
      <c r="AQZ192" s="1517"/>
      <c r="ARA192" s="1517"/>
      <c r="ARB192" s="1517"/>
      <c r="ARC192" s="1517"/>
      <c r="ARD192" s="1517"/>
      <c r="ARE192" s="1517"/>
      <c r="ARF192" s="1517"/>
      <c r="ARG192" s="1517"/>
      <c r="ARH192" s="1517"/>
      <c r="ARI192" s="1517"/>
      <c r="ARJ192" s="1517"/>
      <c r="ARK192" s="1517"/>
      <c r="ARL192" s="1517"/>
      <c r="ARM192" s="1517"/>
      <c r="ARN192" s="1517"/>
      <c r="ARO192" s="1517"/>
      <c r="ARP192" s="1517"/>
      <c r="ARQ192" s="1517"/>
      <c r="ARR192" s="1517"/>
      <c r="ARS192" s="1517"/>
      <c r="ART192" s="1517"/>
      <c r="ARU192" s="1517"/>
      <c r="ARV192" s="1517"/>
      <c r="ARW192" s="1517"/>
      <c r="ARX192" s="1517"/>
      <c r="ARY192" s="1517"/>
      <c r="ARZ192" s="1517"/>
      <c r="ASA192" s="1517"/>
      <c r="ASB192" s="1517"/>
      <c r="ASC192" s="1517"/>
      <c r="ASD192" s="1517"/>
      <c r="ASE192" s="1517"/>
      <c r="ASF192" s="1517"/>
      <c r="ASG192" s="1517"/>
      <c r="ASH192" s="1517"/>
      <c r="ASI192" s="1517"/>
      <c r="ASJ192" s="1517"/>
      <c r="ASK192" s="1517"/>
      <c r="ASL192" s="1517"/>
      <c r="ASM192" s="1517"/>
      <c r="ASN192" s="1517"/>
      <c r="ASO192" s="1517"/>
      <c r="ASP192" s="1517"/>
      <c r="ASQ192" s="1517"/>
      <c r="ASR192" s="1517"/>
      <c r="ASS192" s="1517"/>
      <c r="AST192" s="1517"/>
      <c r="ASU192" s="1517"/>
      <c r="ASV192" s="1517"/>
      <c r="ASW192" s="1517"/>
      <c r="ASX192" s="1517"/>
      <c r="ASY192" s="1517"/>
      <c r="ASZ192" s="1517"/>
      <c r="ATA192" s="1517"/>
      <c r="ATB192" s="1517"/>
      <c r="ATC192" s="1517"/>
      <c r="ATD192" s="1517"/>
      <c r="ATE192" s="1517"/>
      <c r="ATF192" s="1517"/>
      <c r="ATG192" s="1517"/>
      <c r="ATH192" s="1517"/>
      <c r="ATI192" s="1517"/>
      <c r="ATJ192" s="1517"/>
      <c r="ATK192" s="1517"/>
      <c r="ATL192" s="1517"/>
      <c r="ATM192" s="1517"/>
      <c r="ATN192" s="1517"/>
      <c r="ATO192" s="1517"/>
      <c r="ATP192" s="1517"/>
      <c r="ATQ192" s="1517"/>
      <c r="ATR192" s="1517"/>
      <c r="ATS192" s="1517"/>
      <c r="ATT192" s="1517"/>
      <c r="ATU192" s="1517"/>
      <c r="ATV192" s="1517"/>
      <c r="ATW192" s="1517"/>
      <c r="ATX192" s="1517"/>
      <c r="ATY192" s="1517"/>
      <c r="ATZ192" s="1517"/>
      <c r="AUA192" s="1517"/>
      <c r="AUB192" s="1517"/>
      <c r="AUC192" s="1517"/>
      <c r="AUD192" s="1517"/>
      <c r="AUE192" s="1517"/>
      <c r="AUF192" s="1517"/>
      <c r="AUG192" s="1517"/>
      <c r="AUH192" s="1517"/>
      <c r="AUI192" s="1517"/>
      <c r="AUJ192" s="1517"/>
      <c r="AUK192" s="1517"/>
      <c r="AUL192" s="1517"/>
      <c r="AUM192" s="1517"/>
      <c r="AUN192" s="1517"/>
      <c r="AUO192" s="1517"/>
      <c r="AUP192" s="1517"/>
      <c r="AUQ192" s="1517"/>
      <c r="AUR192" s="1517"/>
      <c r="AUS192" s="1517"/>
      <c r="AUT192" s="1517"/>
      <c r="AUU192" s="1517"/>
      <c r="AUV192" s="1517"/>
      <c r="AUW192" s="1517"/>
      <c r="AUX192" s="1517"/>
      <c r="AUY192" s="1517"/>
      <c r="AUZ192" s="1517"/>
      <c r="AVA192" s="1517"/>
      <c r="AVB192" s="1517"/>
      <c r="AVC192" s="1517"/>
      <c r="AVD192" s="1517"/>
      <c r="AVE192" s="891"/>
      <c r="AVF192" s="891"/>
      <c r="AVG192" s="891"/>
      <c r="AVH192" s="891"/>
      <c r="AVI192" s="891"/>
      <c r="AVJ192" s="891"/>
      <c r="AVK192" s="891"/>
      <c r="AVL192" s="891"/>
      <c r="AVM192" s="891"/>
      <c r="AVN192" s="891"/>
      <c r="AVO192" s="891"/>
      <c r="AVP192" s="891"/>
      <c r="AVQ192" s="891"/>
      <c r="AVR192" s="891"/>
      <c r="AVS192" s="891"/>
      <c r="AVT192" s="891"/>
      <c r="AVU192" s="891"/>
      <c r="AVV192" s="891"/>
      <c r="AVW192" s="891"/>
      <c r="AVX192" s="891"/>
      <c r="AVY192" s="891"/>
      <c r="AVZ192" s="891"/>
      <c r="AWA192" s="891"/>
      <c r="AWB192" s="891"/>
      <c r="AWC192" s="891"/>
      <c r="AWD192" s="891"/>
      <c r="AWE192" s="891"/>
      <c r="AWF192" s="891"/>
      <c r="AWG192" s="891"/>
      <c r="AWH192" s="891"/>
      <c r="AWI192" s="891"/>
      <c r="AWJ192" s="891"/>
      <c r="AWK192" s="891"/>
      <c r="AWL192" s="891"/>
      <c r="AWM192" s="891"/>
      <c r="AWN192" s="891"/>
      <c r="AWO192" s="891"/>
      <c r="AWP192" s="891"/>
      <c r="AWQ192" s="891"/>
      <c r="AWR192" s="891"/>
      <c r="AWS192" s="891"/>
      <c r="AWT192" s="891"/>
      <c r="AWU192" s="891"/>
      <c r="AWV192" s="891"/>
      <c r="AWW192" s="891"/>
      <c r="AWX192" s="891"/>
      <c r="AWY192" s="891"/>
      <c r="AWZ192" s="891"/>
      <c r="AXA192" s="892"/>
      <c r="AXB192" s="892"/>
      <c r="AXC192" s="892"/>
      <c r="AXD192" s="892"/>
      <c r="AXE192" s="892"/>
      <c r="AXF192" s="892"/>
      <c r="AXG192" s="892"/>
      <c r="AXH192" s="892"/>
      <c r="AXI192" s="892"/>
      <c r="AXJ192" s="892"/>
      <c r="AXK192" s="892"/>
      <c r="AXL192" s="892"/>
      <c r="AXM192" s="892"/>
      <c r="AXN192" s="892"/>
      <c r="AXO192" s="892"/>
      <c r="AXP192" s="892"/>
      <c r="AXQ192" s="891"/>
      <c r="AXR192" s="891"/>
      <c r="AXS192" s="891"/>
      <c r="AXT192" s="891"/>
      <c r="AXU192" s="891"/>
      <c r="AXV192" s="891"/>
      <c r="AXW192" s="891"/>
      <c r="AXX192" s="891"/>
      <c r="AXY192" s="891"/>
      <c r="AXZ192" s="891"/>
      <c r="AYA192" s="891"/>
      <c r="AYB192" s="891"/>
      <c r="AYC192" s="891"/>
      <c r="AYD192" s="891"/>
      <c r="AYE192" s="891"/>
      <c r="AYF192" s="891"/>
      <c r="AYG192" s="891"/>
      <c r="AYH192" s="891"/>
      <c r="AYI192" s="891"/>
      <c r="AYJ192" s="891"/>
      <c r="AYK192" s="891"/>
      <c r="AYL192" s="891"/>
      <c r="AYM192" s="891"/>
      <c r="AYN192" s="891"/>
      <c r="AYO192" s="891"/>
      <c r="AYP192" s="891"/>
      <c r="AYQ192" s="891"/>
      <c r="AYR192" s="891"/>
      <c r="AYS192" s="891"/>
      <c r="AYT192" s="891"/>
      <c r="AYU192" s="1517"/>
      <c r="AYV192" s="1517"/>
      <c r="AYW192" s="1517"/>
      <c r="AYX192" s="1517"/>
      <c r="AYY192" s="1517"/>
      <c r="AYZ192" s="1517"/>
      <c r="AZA192" s="1517"/>
      <c r="AZB192" s="1517"/>
      <c r="AZC192" s="1517"/>
      <c r="AZD192" s="1517"/>
      <c r="AZE192" s="1517"/>
      <c r="AZF192" s="1517"/>
      <c r="AZG192" s="1517"/>
      <c r="AZH192" s="1517"/>
      <c r="AZI192" s="1517"/>
      <c r="AZJ192" s="1517"/>
      <c r="AZK192" s="1517"/>
      <c r="AZL192" s="1517"/>
      <c r="AZM192" s="1517"/>
      <c r="AZN192" s="1517"/>
      <c r="AZO192" s="1517"/>
      <c r="AZP192" s="1517"/>
      <c r="AZQ192" s="1517"/>
      <c r="AZR192" s="1517"/>
      <c r="AZS192" s="1517"/>
      <c r="AZT192" s="1517"/>
      <c r="AZU192" s="1517"/>
      <c r="AZV192" s="1517"/>
      <c r="AZW192" s="1517"/>
      <c r="AZX192" s="1517"/>
      <c r="AZY192" s="1517"/>
      <c r="AZZ192" s="1517"/>
      <c r="BAA192" s="1517"/>
      <c r="BAB192" s="1517"/>
      <c r="BAC192" s="1517"/>
      <c r="BAD192" s="1517"/>
      <c r="BAE192" s="1517"/>
      <c r="BAF192" s="1517"/>
      <c r="BAG192" s="1517"/>
      <c r="BAH192" s="1517"/>
      <c r="BAI192" s="1517"/>
      <c r="BAJ192" s="1517"/>
      <c r="BAK192" s="1517"/>
      <c r="BAL192" s="1517"/>
      <c r="BAM192" s="1517"/>
      <c r="BAN192" s="1517"/>
      <c r="BAO192" s="1517"/>
      <c r="BAP192" s="1517"/>
      <c r="BAQ192" s="1517"/>
      <c r="BAR192" s="1517"/>
      <c r="BAS192" s="1517"/>
      <c r="BAT192" s="1517"/>
      <c r="BAU192" s="1517"/>
      <c r="BAV192" s="1517"/>
      <c r="BAW192" s="1517"/>
      <c r="BAX192" s="1517"/>
      <c r="BAY192" s="1517"/>
      <c r="BAZ192" s="1517"/>
      <c r="BBA192" s="1517"/>
      <c r="BBB192" s="1517"/>
      <c r="BBC192" s="1517"/>
      <c r="BBD192" s="1517"/>
      <c r="BBE192" s="1517"/>
      <c r="BBF192" s="1517"/>
      <c r="BBG192" s="1517"/>
      <c r="BBH192" s="1517"/>
      <c r="BBI192" s="1517"/>
      <c r="BBJ192" s="1517"/>
      <c r="BBK192" s="1517"/>
      <c r="BBL192" s="1517"/>
      <c r="BBM192" s="1517"/>
      <c r="BBN192" s="1517"/>
      <c r="BBO192" s="1517"/>
      <c r="BBP192" s="1517"/>
      <c r="BBQ192" s="1517"/>
      <c r="BBR192" s="1517"/>
      <c r="BBS192" s="1517"/>
      <c r="BBT192" s="1517"/>
      <c r="BBU192" s="1517"/>
      <c r="BBV192" s="1517"/>
      <c r="BBW192" s="1517"/>
      <c r="BBX192" s="1517"/>
      <c r="BBY192" s="1517"/>
      <c r="BBZ192" s="1517"/>
      <c r="BCA192" s="1517"/>
      <c r="BCB192" s="1517"/>
      <c r="BCC192" s="1517"/>
      <c r="BCD192" s="1517"/>
      <c r="BCE192" s="1517"/>
      <c r="BCF192" s="1517"/>
      <c r="BCG192" s="1517"/>
      <c r="BCH192" s="1517"/>
      <c r="BCI192" s="1517"/>
      <c r="BCJ192" s="1517"/>
      <c r="BCK192" s="1517"/>
      <c r="BCL192" s="1517"/>
      <c r="BCM192" s="1517"/>
      <c r="BCN192" s="1517"/>
      <c r="BCO192" s="1517"/>
      <c r="BCP192" s="1517"/>
      <c r="BCQ192" s="1517"/>
      <c r="BCR192" s="1517"/>
      <c r="BCS192" s="1517"/>
      <c r="BCT192" s="1517"/>
      <c r="BCU192" s="1517"/>
      <c r="BCV192" s="1517"/>
      <c r="BCW192" s="1517"/>
      <c r="BCX192" s="1517"/>
      <c r="BCY192" s="1517"/>
      <c r="BCZ192" s="1517"/>
      <c r="BDA192" s="1517"/>
      <c r="BDB192" s="1517"/>
      <c r="BDC192" s="1517"/>
      <c r="BDD192" s="1517"/>
      <c r="BDE192" s="1517"/>
      <c r="BDF192" s="1517"/>
      <c r="BDG192" s="1517"/>
      <c r="BDH192" s="1517"/>
      <c r="BDI192" s="1517"/>
      <c r="BDJ192" s="1517"/>
      <c r="BDK192" s="1517"/>
      <c r="BDL192" s="1517"/>
      <c r="BDM192" s="1517"/>
      <c r="BDN192" s="1517"/>
      <c r="BDO192" s="1517"/>
      <c r="BDP192" s="1517"/>
      <c r="BDQ192" s="1517"/>
      <c r="BDR192" s="1517"/>
      <c r="BDS192" s="1517"/>
      <c r="BDT192" s="1517"/>
      <c r="BDU192" s="1517"/>
      <c r="BDV192" s="1517"/>
      <c r="BDW192" s="1517"/>
      <c r="BDX192" s="1517"/>
      <c r="BDY192" s="1517"/>
      <c r="BDZ192" s="1517"/>
      <c r="BEA192" s="1517"/>
      <c r="BEB192" s="1517"/>
      <c r="BEC192" s="1517"/>
      <c r="BED192" s="1517"/>
      <c r="BEE192" s="1517"/>
      <c r="BEF192" s="1517"/>
      <c r="BEG192" s="1517"/>
      <c r="BEH192" s="1517"/>
      <c r="BEI192" s="1517"/>
      <c r="BEJ192" s="1517"/>
      <c r="BEK192" s="1517"/>
      <c r="BEL192" s="1517"/>
      <c r="BEM192" s="1517"/>
      <c r="BEN192" s="1517"/>
      <c r="BEO192" s="1517"/>
      <c r="BEP192" s="1517"/>
      <c r="BEQ192" s="1517"/>
      <c r="BER192" s="1517"/>
      <c r="BES192" s="1517"/>
      <c r="BET192" s="1517"/>
      <c r="BEU192" s="1517"/>
      <c r="BEV192" s="1517"/>
      <c r="BEW192" s="1517"/>
      <c r="BEX192" s="1517"/>
      <c r="BEY192" s="1517"/>
      <c r="BEZ192" s="1517"/>
      <c r="BFA192" s="1517"/>
      <c r="BFB192" s="1517"/>
      <c r="BFC192" s="1517"/>
      <c r="BFD192" s="1517"/>
      <c r="BFE192" s="1517"/>
      <c r="BFF192" s="1517"/>
      <c r="BFG192" s="1517"/>
      <c r="BFH192" s="1517"/>
      <c r="BFI192" s="1517"/>
      <c r="BFJ192" s="1517"/>
      <c r="BFK192" s="1517"/>
      <c r="BFL192" s="1517"/>
      <c r="BFM192" s="1517"/>
      <c r="BFN192" s="1517"/>
      <c r="BFO192" s="1517"/>
      <c r="BFP192" s="1517"/>
      <c r="BFQ192" s="1517"/>
      <c r="BFR192" s="1517"/>
      <c r="BFS192" s="1517"/>
      <c r="BFT192" s="1517"/>
      <c r="BFU192" s="1517"/>
      <c r="BFV192" s="1517"/>
      <c r="BFW192" s="1517"/>
      <c r="BFX192" s="1517"/>
      <c r="BFY192" s="1517"/>
      <c r="BFZ192" s="1517"/>
      <c r="BGA192" s="1517"/>
      <c r="BGB192" s="1517"/>
      <c r="BGC192" s="1517"/>
      <c r="BGD192" s="1517"/>
      <c r="BGE192" s="1517"/>
      <c r="BGF192" s="1517"/>
      <c r="BGG192" s="1517"/>
      <c r="BGH192" s="1517"/>
      <c r="BGI192" s="1517"/>
      <c r="BGJ192" s="1517"/>
      <c r="BGK192" s="1517"/>
      <c r="BGL192" s="1517"/>
      <c r="BGM192" s="1517"/>
      <c r="BGN192" s="1517"/>
      <c r="BGO192" s="1517"/>
      <c r="BGP192" s="1517"/>
      <c r="BGQ192" s="1517"/>
      <c r="BGR192" s="1517"/>
      <c r="BGS192" s="1517"/>
      <c r="BGT192" s="1517"/>
      <c r="BGU192" s="1517"/>
      <c r="BGV192" s="1517"/>
      <c r="BGW192" s="1517"/>
      <c r="BGX192" s="1517"/>
      <c r="BGY192" s="1517"/>
      <c r="BGZ192" s="1517"/>
      <c r="BHA192" s="1517"/>
      <c r="BHB192" s="1517"/>
      <c r="BHC192" s="1517"/>
      <c r="BHD192" s="1517"/>
      <c r="BHE192" s="1517"/>
      <c r="BHF192" s="1517"/>
      <c r="BHG192" s="1517"/>
      <c r="BHH192" s="1517"/>
      <c r="BHI192" s="1517"/>
      <c r="BHJ192" s="1517"/>
      <c r="BHK192" s="1517"/>
      <c r="BHL192" s="1517"/>
      <c r="BHM192" s="1517"/>
      <c r="BHN192" s="1517"/>
      <c r="BHO192" s="1517"/>
      <c r="BHP192" s="1517"/>
      <c r="BHQ192" s="1517"/>
      <c r="BHR192" s="1517"/>
      <c r="BHS192" s="1517"/>
      <c r="BHT192" s="1517"/>
      <c r="BHU192" s="1517"/>
      <c r="BHV192" s="1517"/>
      <c r="BHW192" s="1517"/>
      <c r="BHX192" s="1517"/>
      <c r="BHY192" s="1517"/>
      <c r="BHZ192" s="1517"/>
      <c r="BIA192" s="1517"/>
      <c r="BIB192" s="1517"/>
      <c r="BIC192" s="1517"/>
      <c r="BID192" s="1517"/>
      <c r="BIE192" s="1517"/>
      <c r="BIF192" s="1517"/>
      <c r="BIG192" s="1517"/>
      <c r="BIH192" s="1517"/>
      <c r="BII192" s="1517"/>
      <c r="BIJ192" s="1517"/>
      <c r="BIK192" s="1517"/>
      <c r="BIL192" s="1517"/>
      <c r="BIM192" s="1517"/>
      <c r="BIN192" s="1517"/>
      <c r="BIO192" s="1517"/>
      <c r="BIP192" s="1517"/>
      <c r="BIQ192" s="1517"/>
      <c r="BIR192" s="1517"/>
      <c r="BIS192" s="1517"/>
      <c r="BIT192" s="1517"/>
      <c r="BIU192" s="1517"/>
      <c r="BIV192" s="1517"/>
      <c r="BIW192" s="1517"/>
      <c r="BIX192" s="1517"/>
      <c r="BIY192" s="1517"/>
      <c r="BIZ192" s="1517"/>
      <c r="BJA192" s="1517"/>
      <c r="BJB192" s="1517"/>
      <c r="BJC192" s="1517"/>
      <c r="BJD192" s="1517"/>
      <c r="BJE192" s="1517"/>
      <c r="BJF192" s="1517"/>
      <c r="BJG192" s="1517"/>
      <c r="BJH192" s="1517"/>
      <c r="BJI192" s="1517"/>
      <c r="BJJ192" s="1517"/>
      <c r="BJK192" s="1517"/>
      <c r="BJL192" s="1517"/>
      <c r="BJM192" s="1517"/>
      <c r="BJN192" s="1517"/>
      <c r="BJO192" s="1517"/>
      <c r="BJP192" s="1517"/>
      <c r="BJQ192" s="1517"/>
      <c r="BJR192" s="1517"/>
      <c r="BJS192" s="1517"/>
      <c r="BJT192" s="1517"/>
      <c r="BJU192" s="1517"/>
      <c r="BJV192" s="1517"/>
      <c r="BJW192" s="1517"/>
      <c r="BJX192" s="1517"/>
      <c r="BJY192" s="1517"/>
      <c r="BJZ192" s="1517"/>
      <c r="BKA192" s="1517"/>
      <c r="BKB192" s="1517"/>
      <c r="BKC192" s="1517"/>
      <c r="BKD192" s="1517"/>
      <c r="BKE192" s="1517"/>
      <c r="BKF192" s="1517"/>
      <c r="BKG192" s="1517"/>
      <c r="BKH192" s="1517"/>
      <c r="BKI192" s="1517"/>
      <c r="BKJ192" s="1517"/>
      <c r="BKK192" s="1517"/>
      <c r="BKL192" s="1517"/>
      <c r="BKM192" s="1517"/>
      <c r="BKN192" s="1517"/>
      <c r="BKO192" s="1517"/>
      <c r="BKP192" s="1517"/>
      <c r="BKQ192" s="1517"/>
      <c r="BKR192" s="1517"/>
      <c r="BKS192" s="1517"/>
      <c r="BKT192" s="1517"/>
      <c r="BKU192" s="1517"/>
      <c r="BKV192" s="1517"/>
      <c r="BKW192" s="1517"/>
      <c r="BKX192" s="1517"/>
      <c r="BKY192" s="1517"/>
      <c r="BKZ192" s="1517"/>
      <c r="BLA192" s="1517"/>
      <c r="BLB192" s="1517"/>
      <c r="BLC192" s="1517"/>
      <c r="BLD192" s="1517"/>
      <c r="BLE192" s="1517"/>
      <c r="BLF192" s="1517"/>
      <c r="BLG192" s="1517"/>
      <c r="BLH192" s="1517"/>
      <c r="BLI192" s="1517"/>
      <c r="BLJ192" s="1517"/>
      <c r="BLK192" s="1517"/>
      <c r="BLL192" s="1517"/>
      <c r="BLM192" s="1517"/>
      <c r="BLN192" s="1517"/>
      <c r="BLO192" s="1517"/>
      <c r="BLP192" s="1517"/>
      <c r="BLQ192" s="1517"/>
      <c r="BLR192" s="1517"/>
      <c r="BLS192" s="1517"/>
      <c r="BLT192" s="1517"/>
      <c r="BLU192" s="1517"/>
      <c r="BLV192" s="1517"/>
      <c r="BLW192" s="1517"/>
      <c r="BLX192" s="1517"/>
      <c r="BLY192" s="1517"/>
      <c r="BLZ192" s="1517"/>
      <c r="BMA192" s="1517"/>
      <c r="BMB192" s="1517"/>
      <c r="BMC192" s="1517"/>
      <c r="BMD192" s="1517"/>
      <c r="BME192" s="1517"/>
      <c r="BMF192" s="1517"/>
      <c r="BMG192" s="1517"/>
      <c r="BMH192" s="1517"/>
      <c r="BMI192" s="1517"/>
      <c r="BMJ192" s="1517"/>
      <c r="BMK192" s="1517"/>
      <c r="BML192" s="1517"/>
      <c r="BMM192" s="1517"/>
      <c r="BMN192" s="1517"/>
      <c r="BMO192" s="1517"/>
      <c r="BMP192" s="1517"/>
      <c r="BMQ192" s="1517"/>
      <c r="BMR192" s="1517"/>
      <c r="BMS192" s="1517"/>
      <c r="BMT192" s="1517"/>
      <c r="BMU192" s="1517"/>
      <c r="BMV192" s="1517"/>
      <c r="BMW192" s="1517"/>
      <c r="BMX192" s="1517"/>
      <c r="BMY192" s="1517"/>
      <c r="BMZ192" s="1517"/>
      <c r="BNA192" s="1517"/>
      <c r="BNB192" s="1517"/>
      <c r="BNC192" s="1517"/>
      <c r="BND192" s="1517"/>
      <c r="BNE192" s="1517"/>
      <c r="BNF192" s="1517"/>
      <c r="BNG192" s="1517"/>
      <c r="BNH192" s="1517"/>
      <c r="BNI192" s="1517"/>
      <c r="BNJ192" s="1517"/>
      <c r="BNK192" s="1517"/>
      <c r="BNL192" s="1517"/>
      <c r="BNM192" s="1517"/>
      <c r="BNN192" s="1517"/>
      <c r="BNO192" s="1517"/>
      <c r="BNP192" s="1517"/>
      <c r="BNQ192" s="1517"/>
      <c r="BNR192" s="1517"/>
      <c r="BNS192" s="1517"/>
      <c r="BNT192" s="1517"/>
      <c r="BNU192" s="1517"/>
      <c r="BNV192" s="1517"/>
      <c r="BNW192" s="1517"/>
      <c r="BNX192" s="1517"/>
      <c r="BNY192" s="1517"/>
      <c r="BNZ192" s="1517"/>
      <c r="BOA192" s="1517"/>
      <c r="BOB192" s="1517"/>
      <c r="BOC192" s="1517"/>
      <c r="BOD192" s="1517"/>
      <c r="BOE192" s="1517"/>
      <c r="BOF192" s="1517"/>
      <c r="BOG192" s="1517"/>
      <c r="BOH192" s="1517"/>
      <c r="BOI192" s="1517"/>
      <c r="BOJ192" s="1517"/>
      <c r="BOK192" s="1517"/>
      <c r="BOL192" s="1517"/>
      <c r="BOM192" s="1517"/>
      <c r="BON192" s="1517"/>
      <c r="BOO192" s="1517"/>
      <c r="BOP192" s="1517"/>
      <c r="BOQ192" s="1517"/>
      <c r="BOR192" s="1517"/>
      <c r="BOS192" s="1517"/>
      <c r="BOT192" s="1517"/>
      <c r="BOU192" s="1517"/>
      <c r="BOV192" s="1517"/>
      <c r="BOW192" s="1517"/>
      <c r="BOX192" s="1517"/>
      <c r="BOY192" s="1517"/>
      <c r="BOZ192" s="1517"/>
      <c r="BPA192" s="1517"/>
      <c r="BPB192" s="1517"/>
      <c r="BPC192" s="1517"/>
      <c r="BPD192" s="1517"/>
      <c r="BPE192" s="1517"/>
      <c r="BPF192" s="1517"/>
      <c r="BPG192" s="1517"/>
      <c r="BPH192" s="1517"/>
      <c r="BPI192" s="1517"/>
      <c r="BPJ192" s="1517"/>
      <c r="BPK192" s="1517"/>
      <c r="BPL192" s="1517"/>
      <c r="BPM192" s="1517"/>
      <c r="BPN192" s="1517"/>
      <c r="BPO192" s="1517"/>
      <c r="BPP192" s="1517"/>
      <c r="BPQ192" s="1517"/>
      <c r="BPR192" s="1517"/>
      <c r="BPS192" s="1517"/>
      <c r="BPT192" s="1517"/>
      <c r="BPU192" s="1517"/>
      <c r="BPV192" s="1517"/>
      <c r="BPW192" s="1517"/>
      <c r="BPX192" s="1517"/>
      <c r="BPY192" s="1517"/>
      <c r="BPZ192" s="1517"/>
      <c r="BQA192" s="1517"/>
      <c r="BQB192" s="1517"/>
      <c r="BQC192" s="1517"/>
      <c r="BQD192" s="1517"/>
      <c r="BQE192" s="1517"/>
      <c r="BQF192" s="1517"/>
      <c r="BQG192" s="1517"/>
      <c r="BQH192" s="1517"/>
      <c r="BQI192" s="1517"/>
      <c r="BQJ192" s="1517"/>
      <c r="BQK192" s="1517"/>
      <c r="BQL192" s="1517"/>
      <c r="BQM192" s="1517"/>
      <c r="BQN192" s="1517"/>
      <c r="BQO192" s="1517"/>
      <c r="BQP192" s="1517"/>
      <c r="BQQ192" s="1517"/>
      <c r="BQR192" s="1517"/>
      <c r="BQS192" s="1517"/>
      <c r="BQT192" s="1517"/>
      <c r="BQU192" s="1517"/>
      <c r="BQV192" s="1517"/>
      <c r="BQW192" s="1517"/>
      <c r="BQX192" s="1517"/>
      <c r="BQY192" s="1517"/>
      <c r="BQZ192" s="1517"/>
      <c r="BRA192" s="1517"/>
      <c r="BRB192" s="1517"/>
      <c r="BRC192" s="1517"/>
      <c r="BRD192" s="1517"/>
      <c r="BRE192" s="1517"/>
      <c r="BRF192" s="1517"/>
      <c r="BRG192" s="1517"/>
      <c r="BRH192" s="1517"/>
      <c r="BRI192" s="1517"/>
      <c r="BRJ192" s="1517"/>
      <c r="BRK192" s="1517"/>
      <c r="BRL192" s="1517"/>
      <c r="BRM192" s="1517"/>
      <c r="BRN192" s="1517"/>
      <c r="BRO192" s="1517"/>
      <c r="BRP192" s="1517"/>
      <c r="BRQ192" s="1517"/>
      <c r="BRR192" s="1517"/>
      <c r="BRS192" s="1517"/>
      <c r="BRT192" s="1517"/>
      <c r="BRU192" s="1517"/>
      <c r="BRV192" s="1517"/>
      <c r="BRW192" s="1517"/>
      <c r="BRX192" s="1517"/>
      <c r="BRY192" s="1517"/>
      <c r="BRZ192" s="1517"/>
      <c r="BSA192" s="1517"/>
      <c r="BSB192" s="1517"/>
      <c r="BSC192" s="1517"/>
      <c r="BSD192" s="1517"/>
      <c r="BSE192" s="1517"/>
      <c r="BSF192" s="1517"/>
      <c r="BSG192" s="1517"/>
      <c r="BSH192" s="1517"/>
      <c r="BSI192" s="1517"/>
      <c r="BSJ192" s="1517"/>
      <c r="BSK192" s="1517"/>
      <c r="BSL192" s="1517"/>
      <c r="BSM192" s="1517"/>
      <c r="BSN192" s="1517"/>
      <c r="BSO192" s="1517"/>
      <c r="BSP192" s="1517"/>
      <c r="BSQ192" s="1517"/>
      <c r="BSR192" s="1517"/>
      <c r="BSS192" s="1517"/>
      <c r="BST192" s="1517"/>
      <c r="BSU192" s="1517"/>
      <c r="BSV192" s="1517"/>
      <c r="BSW192" s="1517"/>
      <c r="BSX192" s="1517"/>
      <c r="BSY192" s="1517"/>
      <c r="BSZ192" s="1517"/>
      <c r="BTA192" s="1517"/>
      <c r="BTB192" s="1517"/>
      <c r="BTC192" s="1517"/>
      <c r="BTD192" s="1517"/>
      <c r="BTE192" s="1517"/>
      <c r="BTF192" s="1517"/>
      <c r="BTG192" s="1517"/>
      <c r="BTH192" s="1517"/>
      <c r="BTI192" s="1517"/>
      <c r="BTJ192" s="1517"/>
      <c r="BTK192" s="1517"/>
      <c r="BTL192" s="1517"/>
      <c r="BTM192" s="1517"/>
      <c r="BTN192" s="1517"/>
      <c r="BTO192" s="1517"/>
      <c r="BTP192" s="1517"/>
      <c r="BTQ192" s="1517"/>
      <c r="BTR192" s="1517"/>
      <c r="BTS192" s="1517"/>
      <c r="BTT192" s="1517"/>
      <c r="BTU192" s="1517"/>
      <c r="BTV192" s="1517"/>
      <c r="BTW192" s="1517"/>
      <c r="BTX192" s="1517"/>
      <c r="BTY192" s="1517"/>
      <c r="BTZ192" s="1517"/>
      <c r="BUA192" s="1517"/>
      <c r="BUB192" s="1517"/>
      <c r="BUC192" s="1517"/>
      <c r="BUD192" s="1517"/>
      <c r="BUE192" s="1517"/>
      <c r="BUF192" s="1517"/>
      <c r="BUG192" s="1517"/>
      <c r="BUH192" s="1517"/>
      <c r="BUI192" s="1517"/>
      <c r="BUJ192" s="1517"/>
      <c r="BUK192" s="1517"/>
      <c r="BUL192" s="1517"/>
      <c r="BUM192" s="1517"/>
      <c r="BUN192" s="1517"/>
      <c r="BUO192" s="1517"/>
      <c r="BUP192" s="1517"/>
      <c r="BUQ192" s="1517"/>
      <c r="BUR192" s="1517"/>
      <c r="BUS192" s="1517"/>
      <c r="BUT192" s="1517"/>
      <c r="BUU192" s="1517"/>
      <c r="BUV192" s="1517"/>
      <c r="BUW192" s="1517"/>
      <c r="BUX192" s="1517"/>
      <c r="BUY192" s="1517"/>
      <c r="BUZ192" s="1517"/>
      <c r="BVA192" s="1517"/>
      <c r="BVB192" s="1517"/>
      <c r="BVC192" s="1517"/>
      <c r="BVD192" s="1517"/>
      <c r="BVE192" s="1517"/>
      <c r="BVF192" s="1517"/>
      <c r="BVG192" s="1517"/>
      <c r="BVH192" s="1517"/>
      <c r="BVI192" s="1517"/>
      <c r="BVJ192" s="1517"/>
      <c r="BVK192" s="1517"/>
      <c r="BVL192" s="1517"/>
      <c r="BVM192" s="1517"/>
      <c r="BVN192" s="1517"/>
      <c r="BVO192" s="1517"/>
      <c r="BVP192" s="1517"/>
      <c r="BVQ192" s="1517"/>
      <c r="BVR192" s="1517"/>
      <c r="BVS192" s="1517"/>
      <c r="BVT192" s="1517"/>
      <c r="BVU192" s="1517"/>
      <c r="BVV192" s="1517"/>
      <c r="BVW192" s="1517"/>
      <c r="BVX192" s="1517"/>
      <c r="BVY192" s="1517"/>
      <c r="BVZ192" s="1517"/>
      <c r="BWA192" s="1517"/>
      <c r="BWB192" s="1517"/>
      <c r="BWC192" s="1517"/>
      <c r="BWD192" s="1517"/>
      <c r="BWE192" s="1517"/>
      <c r="BWF192" s="1517"/>
      <c r="BWG192" s="1517"/>
      <c r="BWH192" s="1517"/>
      <c r="BWI192" s="1517"/>
      <c r="BWJ192" s="1517"/>
      <c r="BWK192" s="1517"/>
      <c r="BWL192" s="1517"/>
      <c r="BWM192" s="1517"/>
      <c r="BWN192" s="1517"/>
      <c r="BWO192" s="1517"/>
      <c r="BWP192" s="1517"/>
      <c r="BWQ192" s="1517"/>
      <c r="BWR192" s="1517"/>
      <c r="BWS192" s="1517"/>
      <c r="BWT192" s="1517"/>
      <c r="BWU192" s="1517"/>
      <c r="BWV192" s="1517"/>
      <c r="BWW192" s="1517"/>
      <c r="BWX192" s="1517"/>
      <c r="BWY192" s="1517"/>
      <c r="BWZ192" s="1517"/>
      <c r="BXA192" s="1517"/>
      <c r="BXB192" s="1517"/>
      <c r="BXC192" s="1517"/>
      <c r="BXD192" s="1517"/>
      <c r="BXE192" s="1517"/>
      <c r="BXF192" s="1517"/>
      <c r="BXG192" s="1517"/>
      <c r="BXH192" s="1517"/>
      <c r="BXI192" s="1517"/>
      <c r="BXJ192" s="1517"/>
      <c r="BXK192" s="1517"/>
      <c r="BXL192" s="1517"/>
      <c r="BXM192" s="1517"/>
      <c r="BXN192" s="1517"/>
      <c r="BXO192" s="1517"/>
      <c r="BXP192" s="1517"/>
      <c r="BXQ192" s="1517"/>
      <c r="BXR192" s="1517"/>
      <c r="BXS192" s="1517"/>
      <c r="BXT192" s="1517"/>
      <c r="BXU192" s="1517"/>
      <c r="BXV192" s="1517"/>
      <c r="BXW192" s="1517"/>
      <c r="BXX192" s="1517"/>
      <c r="BXY192" s="1517"/>
      <c r="BXZ192" s="1517"/>
      <c r="BYA192" s="1517"/>
      <c r="BYB192" s="1517"/>
      <c r="BYC192" s="1517"/>
      <c r="BYD192" s="1517"/>
      <c r="BYE192" s="1517"/>
      <c r="BYF192" s="1517"/>
      <c r="BYG192" s="1517"/>
      <c r="BYH192" s="1517"/>
      <c r="BYI192" s="1517"/>
      <c r="BYJ192" s="1517"/>
      <c r="BYK192" s="1517"/>
      <c r="BYL192" s="1517"/>
      <c r="BYM192" s="1517"/>
      <c r="BYN192" s="1517"/>
      <c r="BYO192" s="1517"/>
      <c r="BYP192" s="1517"/>
      <c r="BYQ192" s="1517"/>
      <c r="BYR192" s="1517"/>
      <c r="BYS192" s="1517"/>
      <c r="BYT192" s="1517"/>
      <c r="BYU192" s="1517"/>
      <c r="BYV192" s="1517"/>
      <c r="BYW192" s="1517"/>
      <c r="BYX192" s="1517"/>
      <c r="BYY192" s="1517"/>
      <c r="BYZ192" s="1517"/>
      <c r="BZA192" s="1517"/>
      <c r="BZB192" s="1517"/>
      <c r="BZC192" s="1517"/>
      <c r="BZD192" s="1517"/>
      <c r="BZE192" s="1517"/>
      <c r="BZF192" s="1517"/>
      <c r="BZG192" s="1517"/>
      <c r="BZH192" s="1517"/>
      <c r="BZI192" s="1517"/>
      <c r="BZJ192" s="1517"/>
      <c r="BZK192" s="1517"/>
      <c r="BZL192" s="1517"/>
      <c r="BZM192" s="1517"/>
      <c r="BZN192" s="1517"/>
      <c r="BZO192" s="1517"/>
      <c r="BZP192" s="1517"/>
      <c r="BZQ192" s="1517"/>
      <c r="BZR192" s="1517"/>
      <c r="BZS192" s="1517"/>
      <c r="BZT192" s="1517"/>
      <c r="BZU192" s="1517"/>
      <c r="BZV192" s="1517"/>
      <c r="BZW192" s="1517"/>
      <c r="BZX192" s="1517"/>
      <c r="BZY192" s="1517"/>
      <c r="BZZ192" s="1517"/>
      <c r="CAA192" s="1517"/>
      <c r="CAB192" s="1517"/>
      <c r="CAC192" s="1517"/>
      <c r="CAD192" s="1517"/>
      <c r="CAE192" s="1517"/>
      <c r="CAF192" s="1517"/>
      <c r="CAG192" s="1517"/>
      <c r="CAH192" s="1517"/>
      <c r="CAI192" s="1517"/>
      <c r="CAJ192" s="1517"/>
      <c r="CAK192" s="1517"/>
      <c r="CAL192" s="1517"/>
      <c r="CAM192" s="1517"/>
      <c r="CAN192" s="1517"/>
      <c r="CAO192" s="1517"/>
      <c r="CAP192" s="1517"/>
      <c r="CAQ192" s="1517"/>
      <c r="CAR192" s="1517"/>
      <c r="CAS192" s="1517"/>
      <c r="CAT192" s="1517"/>
      <c r="CAU192" s="1517"/>
      <c r="CAV192" s="1517"/>
      <c r="CAW192" s="1517"/>
      <c r="CAX192" s="1517"/>
      <c r="CAY192" s="1517"/>
      <c r="CAZ192" s="1517"/>
      <c r="CBA192" s="1517"/>
      <c r="CBB192" s="1517"/>
      <c r="CBC192" s="1517"/>
      <c r="CBD192" s="1517"/>
      <c r="CBE192" s="1517"/>
      <c r="CBF192" s="1517"/>
      <c r="CBG192" s="1517"/>
      <c r="CBH192" s="1517"/>
      <c r="CBI192" s="1517"/>
      <c r="CBJ192" s="1517"/>
      <c r="CBK192" s="1517"/>
      <c r="CBL192" s="1517"/>
      <c r="CBM192" s="1517"/>
      <c r="CBN192" s="1517"/>
      <c r="CBO192" s="1517"/>
      <c r="CBP192" s="1517"/>
      <c r="CBQ192" s="1517"/>
      <c r="CBR192" s="1517"/>
      <c r="CBS192" s="1517"/>
      <c r="CBT192" s="1517"/>
      <c r="CBU192" s="1517"/>
      <c r="CBV192" s="1517"/>
      <c r="CBW192" s="1517"/>
      <c r="CBX192" s="1517"/>
      <c r="CBY192" s="1517"/>
      <c r="CBZ192" s="1517"/>
      <c r="CCA192" s="1517"/>
      <c r="CCB192" s="1517"/>
      <c r="CCC192" s="1517"/>
      <c r="CCD192" s="1517"/>
      <c r="CCE192" s="1517"/>
      <c r="CCF192" s="1517"/>
      <c r="CCG192" s="1517"/>
      <c r="CCH192" s="1517"/>
      <c r="CCI192" s="1517"/>
      <c r="CCJ192" s="1517"/>
      <c r="CCK192" s="1517"/>
      <c r="CCL192" s="1517"/>
      <c r="CCM192" s="1517"/>
      <c r="CCN192" s="1517"/>
      <c r="CCO192" s="1517"/>
      <c r="CCP192" s="1517"/>
      <c r="CCQ192" s="1517"/>
      <c r="CCR192" s="1517"/>
      <c r="CCS192" s="1517"/>
      <c r="CCT192" s="1517"/>
      <c r="CCU192" s="1517"/>
      <c r="CCV192" s="1517"/>
      <c r="CCW192" s="1517"/>
      <c r="CCX192" s="1517"/>
      <c r="CCY192" s="1517"/>
      <c r="CCZ192" s="1517"/>
      <c r="CDA192" s="1517"/>
      <c r="CDB192" s="1517"/>
      <c r="CDC192" s="1517"/>
      <c r="CDD192" s="1517"/>
      <c r="CDE192" s="1517"/>
      <c r="CDF192" s="1517"/>
      <c r="CDG192" s="1517"/>
      <c r="CDH192" s="1517"/>
      <c r="CDI192" s="1517"/>
      <c r="CDJ192" s="1517"/>
      <c r="CDK192" s="1517"/>
      <c r="CDL192" s="1517"/>
      <c r="CDM192" s="1517"/>
      <c r="CDN192" s="1517"/>
      <c r="CDO192" s="1517"/>
      <c r="CDP192" s="1517"/>
      <c r="CDQ192" s="1517"/>
      <c r="CDR192" s="1517"/>
      <c r="CDS192" s="1517"/>
      <c r="CDT192" s="1517"/>
      <c r="CDU192" s="1517"/>
      <c r="CDV192" s="1517"/>
      <c r="CDW192" s="1517"/>
      <c r="CDX192" s="1517"/>
      <c r="CDY192" s="1517"/>
      <c r="CDZ192" s="1517"/>
      <c r="CEA192" s="1517"/>
      <c r="CEB192" s="1517"/>
      <c r="CEC192" s="1517"/>
      <c r="CED192" s="1517"/>
      <c r="CEE192" s="1517"/>
      <c r="CEF192" s="1517"/>
      <c r="CEG192" s="1517"/>
      <c r="CEH192" s="1517"/>
      <c r="CEI192" s="1517"/>
      <c r="CEJ192" s="1517"/>
      <c r="CEK192" s="1517"/>
      <c r="CEL192" s="1517"/>
      <c r="CEM192" s="1517"/>
      <c r="CEN192" s="1517"/>
      <c r="CEO192" s="1517"/>
      <c r="CEP192" s="1517"/>
      <c r="CEQ192" s="1517"/>
      <c r="CER192" s="1517"/>
      <c r="CES192" s="1517"/>
      <c r="CET192" s="1517"/>
      <c r="CEU192" s="1517"/>
      <c r="CEV192" s="1517"/>
      <c r="CEW192" s="1517"/>
      <c r="CEX192" s="1517"/>
      <c r="CEY192" s="1517"/>
      <c r="CEZ192" s="1517"/>
      <c r="CFA192" s="1517"/>
      <c r="CFB192" s="1517"/>
      <c r="CFC192" s="1517"/>
      <c r="CFD192" s="1517"/>
      <c r="CFE192" s="1517"/>
      <c r="CFF192" s="1517"/>
      <c r="CFG192" s="1517"/>
      <c r="CFH192" s="1517"/>
      <c r="CFI192" s="1517"/>
      <c r="CFJ192" s="1517"/>
      <c r="CFK192" s="1517"/>
      <c r="CFL192" s="1517"/>
      <c r="CFM192" s="1517"/>
      <c r="CFN192" s="1517"/>
      <c r="CFO192" s="1517"/>
      <c r="CFP192" s="1517"/>
      <c r="CFQ192" s="1517"/>
      <c r="CFR192" s="1517"/>
      <c r="CFS192" s="1517"/>
      <c r="CFT192" s="1517"/>
      <c r="CFU192" s="1517"/>
      <c r="CFV192" s="1517"/>
      <c r="CFW192" s="1517"/>
      <c r="CFX192" s="1517"/>
      <c r="CFY192" s="1517"/>
      <c r="CFZ192" s="1517"/>
      <c r="CGA192" s="1517"/>
      <c r="CGB192" s="1517"/>
      <c r="CGC192" s="1517"/>
      <c r="CGD192" s="1517"/>
      <c r="CGE192" s="1517"/>
      <c r="CGF192" s="1517"/>
      <c r="CGG192" s="1517"/>
      <c r="CGH192" s="1517"/>
      <c r="CGI192" s="1517"/>
      <c r="CGJ192" s="1517"/>
      <c r="CGK192" s="1517"/>
      <c r="CGL192" s="1517"/>
      <c r="CGM192" s="1517"/>
      <c r="CGN192" s="1517"/>
      <c r="CGO192" s="1517"/>
      <c r="CGP192" s="1517"/>
      <c r="CGQ192" s="1517"/>
      <c r="CGR192" s="1517"/>
      <c r="CGS192" s="1517"/>
      <c r="CGT192" s="1517"/>
      <c r="CGU192" s="1517"/>
      <c r="CGV192" s="1517"/>
      <c r="CGW192" s="1517"/>
      <c r="CGX192" s="1517"/>
      <c r="CGY192" s="1517"/>
      <c r="CGZ192" s="1517"/>
      <c r="CHA192" s="1517"/>
      <c r="CHB192" s="1517"/>
      <c r="CHC192" s="1517"/>
      <c r="CHD192" s="1517"/>
      <c r="CHE192" s="1517"/>
      <c r="CHF192" s="1517"/>
      <c r="CHG192" s="1517"/>
      <c r="CHH192" s="1517"/>
      <c r="CHI192" s="1517"/>
      <c r="CHJ192" s="1517"/>
      <c r="CHK192" s="1517"/>
      <c r="CHL192" s="1517"/>
      <c r="CHM192" s="1517"/>
      <c r="CHN192" s="1517"/>
      <c r="CHO192" s="1517"/>
      <c r="CHP192" s="1517"/>
      <c r="CHQ192" s="1517"/>
      <c r="CHR192" s="1517"/>
      <c r="CHS192" s="1517"/>
      <c r="CHT192" s="1517"/>
      <c r="CHU192" s="1517"/>
      <c r="CHV192" s="1517"/>
      <c r="CHW192" s="1517"/>
      <c r="CHX192" s="1517"/>
      <c r="CHY192" s="1517"/>
      <c r="CHZ192" s="1517"/>
      <c r="CIA192" s="1517"/>
      <c r="CIB192" s="1517"/>
      <c r="CIC192" s="1517"/>
      <c r="CID192" s="1517"/>
      <c r="CIE192" s="1517"/>
      <c r="CIF192" s="1517"/>
      <c r="CIG192" s="1517"/>
      <c r="CIH192" s="1517"/>
      <c r="CII192" s="1517"/>
      <c r="CIJ192" s="1517"/>
      <c r="CIK192" s="1517"/>
      <c r="CIL192" s="1517"/>
      <c r="CIM192" s="1517"/>
      <c r="CIN192" s="1517"/>
      <c r="CIO192" s="1517"/>
      <c r="CIP192" s="1517"/>
      <c r="CIQ192" s="1517"/>
      <c r="CIR192" s="1517"/>
      <c r="CIS192" s="1517"/>
      <c r="CIT192" s="1517"/>
      <c r="CIU192" s="1517"/>
      <c r="CIV192" s="1517"/>
      <c r="CIW192" s="1517"/>
      <c r="CIX192" s="1517"/>
      <c r="CIY192" s="1517"/>
      <c r="CIZ192" s="1517"/>
      <c r="CJA192" s="1517"/>
      <c r="CJB192" s="1517"/>
      <c r="CJC192" s="1517"/>
      <c r="CJD192" s="1517"/>
      <c r="CJE192" s="1517"/>
      <c r="CJF192" s="1517"/>
      <c r="CJG192" s="1517"/>
      <c r="CJH192" s="1517"/>
      <c r="CJI192" s="1517"/>
      <c r="CJJ192" s="1517"/>
      <c r="CJK192" s="1517"/>
      <c r="CJL192" s="1517"/>
      <c r="CJM192" s="1517"/>
      <c r="CJN192" s="1517"/>
      <c r="CJO192" s="1517"/>
      <c r="CJP192" s="1517"/>
      <c r="CJQ192" s="1517"/>
      <c r="CJR192" s="1517"/>
      <c r="CJS192" s="1517"/>
      <c r="CJT192" s="1517"/>
      <c r="CJU192" s="1517"/>
      <c r="CJV192" s="1517"/>
      <c r="CJW192" s="1517"/>
      <c r="CJX192" s="1517"/>
      <c r="CJY192" s="1517"/>
      <c r="CJZ192" s="1517"/>
      <c r="CKA192" s="1517"/>
      <c r="CKB192" s="1517"/>
      <c r="CKC192" s="1517"/>
      <c r="CKD192" s="1517"/>
      <c r="CKE192" s="1517"/>
      <c r="CKF192" s="1517"/>
      <c r="CKG192" s="1517"/>
      <c r="CKH192" s="1517"/>
      <c r="CKI192" s="1517"/>
      <c r="CKJ192" s="1517"/>
      <c r="CKK192" s="1517"/>
      <c r="CKL192" s="1517"/>
      <c r="CKM192" s="1517"/>
      <c r="CKN192" s="1517"/>
      <c r="CKO192" s="1517"/>
      <c r="CKP192" s="1517"/>
      <c r="CKQ192" s="1517"/>
      <c r="CKR192" s="1517"/>
      <c r="CKS192" s="1517"/>
      <c r="CKT192" s="1517"/>
      <c r="CKU192" s="1517"/>
      <c r="CKV192" s="1517"/>
      <c r="CKW192" s="1517"/>
      <c r="CKX192" s="1517"/>
      <c r="CKY192" s="1517"/>
      <c r="CKZ192" s="1517"/>
      <c r="CLA192" s="1517"/>
      <c r="CLB192" s="1517"/>
      <c r="CLC192" s="1517"/>
      <c r="CLD192" s="1517"/>
      <c r="CLE192" s="1517"/>
      <c r="CLF192" s="1517"/>
      <c r="CLG192" s="1517"/>
      <c r="CLH192" s="1517"/>
      <c r="CLI192" s="1517"/>
      <c r="CLJ192" s="1517"/>
      <c r="CLK192" s="1517"/>
      <c r="CLL192" s="1517"/>
      <c r="CLM192" s="1517"/>
      <c r="CLN192" s="1517"/>
      <c r="CLO192" s="1517"/>
      <c r="CLP192" s="1517"/>
      <c r="CLQ192" s="1517"/>
      <c r="CLR192" s="1517"/>
      <c r="CLS192" s="1517"/>
      <c r="CLT192" s="1517"/>
      <c r="CLU192" s="1517"/>
      <c r="CLV192" s="1517"/>
      <c r="CLW192" s="1517"/>
      <c r="CLX192" s="1517"/>
      <c r="CLY192" s="1517"/>
      <c r="CLZ192" s="1517"/>
      <c r="CMA192" s="1517"/>
      <c r="CMB192" s="1517"/>
      <c r="CMC192" s="1517"/>
      <c r="CMD192" s="1517"/>
      <c r="CME192" s="1517"/>
      <c r="CMF192" s="1517"/>
      <c r="CMG192" s="1517"/>
      <c r="CMH192" s="1517"/>
      <c r="CMI192" s="1517"/>
      <c r="CMJ192" s="1517"/>
      <c r="CMK192" s="1517"/>
      <c r="CML192" s="1517"/>
      <c r="CMM192" s="1517"/>
      <c r="CMN192" s="1517"/>
      <c r="CMO192" s="1517"/>
      <c r="CMP192" s="1517"/>
      <c r="CMQ192" s="1517"/>
      <c r="CMR192" s="1517"/>
      <c r="CMS192" s="1517"/>
      <c r="CMT192" s="1517"/>
      <c r="CMU192" s="1517"/>
      <c r="CMV192" s="1517"/>
      <c r="CMW192" s="1517"/>
      <c r="CMX192" s="1517"/>
      <c r="CMY192" s="1517"/>
      <c r="CMZ192" s="1517"/>
      <c r="CNA192" s="1517"/>
      <c r="CNB192" s="1517"/>
      <c r="CNC192" s="1517"/>
      <c r="CND192" s="1517"/>
      <c r="CNE192" s="1517"/>
      <c r="CNF192" s="1517"/>
      <c r="CNG192" s="1517"/>
      <c r="CNH192" s="1517"/>
      <c r="CNI192" s="1517"/>
      <c r="CNJ192" s="1517"/>
      <c r="CNK192" s="1517"/>
      <c r="CNL192" s="1517"/>
      <c r="CNM192" s="1517"/>
      <c r="CNN192" s="1517"/>
      <c r="CNO192" s="1517"/>
      <c r="CNP192" s="1517"/>
      <c r="CNQ192" s="1517"/>
      <c r="CNR192" s="1517"/>
      <c r="CNS192" s="1517"/>
      <c r="CNT192" s="1517"/>
      <c r="CNU192" s="1517"/>
      <c r="CNV192" s="1517"/>
      <c r="CNW192" s="1517"/>
      <c r="CNX192" s="1517"/>
      <c r="CNY192" s="1517"/>
      <c r="CNZ192" s="1517"/>
      <c r="COA192" s="1517"/>
      <c r="COB192" s="1517"/>
      <c r="COC192" s="1517"/>
      <c r="COD192" s="1517"/>
      <c r="COE192" s="1517"/>
      <c r="COF192" s="1517"/>
      <c r="COG192" s="1517"/>
      <c r="COH192" s="1517"/>
      <c r="COI192" s="1517"/>
      <c r="COJ192" s="1517"/>
      <c r="COK192" s="1517"/>
      <c r="COL192" s="1517"/>
      <c r="COM192" s="1517"/>
      <c r="CON192" s="1517"/>
      <c r="COO192" s="1517"/>
      <c r="COP192" s="1517"/>
      <c r="COQ192" s="1517"/>
      <c r="COR192" s="1517"/>
      <c r="COS192" s="1517"/>
      <c r="COT192" s="1517"/>
      <c r="COU192" s="1517"/>
      <c r="COV192" s="1517"/>
      <c r="COW192" s="1517"/>
      <c r="COX192" s="1517"/>
      <c r="COY192" s="1517"/>
      <c r="COZ192" s="1517"/>
      <c r="CPA192" s="1517"/>
      <c r="CPB192" s="1517"/>
      <c r="CPC192" s="1517"/>
      <c r="CPD192" s="1517"/>
      <c r="CPE192" s="1517"/>
      <c r="CPF192" s="1517"/>
      <c r="CPG192" s="1517"/>
      <c r="CPH192" s="1517"/>
      <c r="CPI192" s="1517"/>
      <c r="CPJ192" s="1517"/>
      <c r="CPK192" s="1517"/>
      <c r="CPL192" s="1517"/>
      <c r="CPM192" s="1517"/>
      <c r="CPN192" s="1517"/>
      <c r="CPO192" s="1517"/>
      <c r="CPP192" s="1517"/>
      <c r="CPQ192" s="1517"/>
      <c r="CPR192" s="1517"/>
      <c r="CPS192" s="1517"/>
      <c r="CPT192" s="1517"/>
      <c r="CPU192" s="1517"/>
      <c r="CPV192" s="1517"/>
      <c r="CPW192" s="1517"/>
      <c r="CPX192" s="1517"/>
      <c r="CPY192" s="1517"/>
      <c r="CPZ192" s="1517"/>
      <c r="CQA192" s="1517"/>
      <c r="CQB192" s="1517"/>
      <c r="CQC192" s="1517"/>
      <c r="CQD192" s="1517"/>
      <c r="CQE192" s="1517"/>
      <c r="CQF192" s="1517"/>
      <c r="CQG192" s="1517"/>
      <c r="CQH192" s="1517"/>
      <c r="CQI192" s="1517"/>
      <c r="CQJ192" s="1517"/>
      <c r="CQK192" s="1517"/>
      <c r="CQL192" s="1517"/>
      <c r="CQM192" s="1517"/>
      <c r="CQN192" s="1517"/>
      <c r="CQO192" s="1517"/>
      <c r="CQP192" s="1517"/>
      <c r="CQQ192" s="1517"/>
      <c r="CQR192" s="1517"/>
      <c r="CQS192" s="1517"/>
      <c r="CQT192" s="1517"/>
      <c r="CQU192" s="1517"/>
      <c r="CQV192" s="1517"/>
      <c r="CQW192" s="1517"/>
      <c r="CQX192" s="1517"/>
      <c r="CQY192" s="1517"/>
      <c r="CQZ192" s="1517"/>
      <c r="CRA192" s="1517"/>
      <c r="CRB192" s="1517"/>
      <c r="CRC192" s="1517"/>
      <c r="CRD192" s="1517"/>
      <c r="CRE192" s="1517"/>
      <c r="CRF192" s="1517"/>
      <c r="CRG192" s="1517"/>
      <c r="CRH192" s="1517"/>
      <c r="CRI192" s="1517"/>
      <c r="CRJ192" s="1517"/>
      <c r="CRK192" s="1517"/>
      <c r="CRL192" s="1517"/>
      <c r="CRM192" s="1517"/>
      <c r="CRN192" s="1517"/>
      <c r="CRO192" s="1517"/>
      <c r="CRP192" s="1517"/>
      <c r="CRQ192" s="1517"/>
      <c r="CRR192" s="1517"/>
      <c r="CRS192" s="1517"/>
      <c r="CRT192" s="1517"/>
      <c r="CRU192" s="1517"/>
      <c r="CRV192" s="1517"/>
      <c r="CRW192" s="1517"/>
      <c r="CRX192" s="1517"/>
      <c r="CRY192" s="1517"/>
      <c r="CRZ192" s="1517"/>
      <c r="CSA192" s="1517"/>
      <c r="CSB192" s="1517"/>
      <c r="CSC192" s="1517"/>
      <c r="CSD192" s="1517"/>
      <c r="CSE192" s="1517"/>
      <c r="CSF192" s="1517"/>
      <c r="CSG192" s="1517"/>
      <c r="CSH192" s="1517"/>
      <c r="CSI192" s="1517"/>
      <c r="CSJ192" s="1517"/>
      <c r="CSK192" s="1517"/>
      <c r="CSL192" s="1517"/>
      <c r="CSM192" s="1517"/>
      <c r="CSN192" s="1517"/>
      <c r="CSO192" s="1517"/>
      <c r="CSP192" s="1517"/>
      <c r="CSQ192" s="1517"/>
      <c r="CSR192" s="1517"/>
      <c r="CSS192" s="1517"/>
      <c r="CST192" s="1517"/>
      <c r="CSU192" s="1517"/>
      <c r="CSV192" s="1517"/>
      <c r="CSW192" s="1517"/>
      <c r="CSX192" s="1517"/>
      <c r="CSY192" s="1517"/>
      <c r="CSZ192" s="1517"/>
      <c r="CTA192" s="1517"/>
      <c r="CTB192" s="1517"/>
      <c r="CTC192" s="1517"/>
      <c r="CTD192" s="1517"/>
      <c r="CTE192" s="1517"/>
      <c r="CTF192" s="1517"/>
      <c r="CTG192" s="1517"/>
      <c r="CTH192" s="1517"/>
      <c r="CTI192" s="1517"/>
      <c r="CTJ192" s="1517"/>
      <c r="CTK192" s="1517"/>
      <c r="CTL192" s="1517"/>
      <c r="CTM192" s="1517"/>
      <c r="CTN192" s="1517"/>
      <c r="CTO192" s="1517"/>
      <c r="CTP192" s="1517"/>
      <c r="CTQ192" s="1517"/>
      <c r="CTR192" s="1517"/>
      <c r="CTS192" s="1517"/>
      <c r="CTT192" s="1517"/>
      <c r="CTU192" s="1517"/>
      <c r="CTV192" s="1517"/>
      <c r="CTW192" s="1517"/>
      <c r="CTX192" s="1517"/>
      <c r="CTY192" s="1517"/>
      <c r="CTZ192" s="1517"/>
      <c r="CUA192" s="1517"/>
      <c r="CUB192" s="1517"/>
      <c r="CUC192" s="1517"/>
      <c r="CUD192" s="1517"/>
      <c r="CUE192" s="1517"/>
      <c r="CUF192" s="1517"/>
      <c r="CUG192" s="1517"/>
      <c r="CUH192" s="1517"/>
      <c r="CUI192" s="1517"/>
      <c r="CUJ192" s="1517"/>
      <c r="CUK192" s="1517"/>
      <c r="CUL192" s="1517"/>
      <c r="CUM192" s="1517"/>
      <c r="CUN192" s="1517"/>
      <c r="CUO192" s="1517"/>
      <c r="CUP192" s="1517"/>
      <c r="CUQ192" s="1517"/>
      <c r="CUR192" s="1517"/>
      <c r="CUS192" s="1517"/>
      <c r="CUT192" s="1517"/>
      <c r="CUU192" s="1517"/>
      <c r="CUV192" s="1517"/>
      <c r="CUW192" s="1517"/>
      <c r="CUX192" s="1517"/>
      <c r="CUY192" s="1517"/>
      <c r="CUZ192" s="1517"/>
      <c r="CVA192" s="1517"/>
      <c r="CVB192" s="1517"/>
      <c r="CVC192" s="1517"/>
      <c r="CVD192" s="1517"/>
      <c r="CVE192" s="1517"/>
      <c r="CVF192" s="1517"/>
      <c r="CVG192" s="1517"/>
      <c r="CVH192" s="1517"/>
      <c r="CVI192" s="1517"/>
      <c r="CVJ192" s="1517"/>
      <c r="CVK192" s="1517"/>
      <c r="CVL192" s="1517"/>
      <c r="CVM192" s="1517"/>
      <c r="CVN192" s="1517"/>
      <c r="CVO192" s="1517"/>
      <c r="CVP192" s="1517"/>
      <c r="CVQ192" s="1517"/>
      <c r="CVR192" s="1517"/>
      <c r="CVS192" s="1517"/>
      <c r="CVT192" s="1517"/>
      <c r="CVU192" s="1517"/>
      <c r="CVV192" s="1517"/>
      <c r="CVW192" s="1517"/>
      <c r="CVX192" s="1517"/>
      <c r="CVY192" s="1517"/>
      <c r="CVZ192" s="1517"/>
      <c r="CWA192" s="1517"/>
      <c r="CWB192" s="1517"/>
      <c r="CWC192" s="1517"/>
      <c r="CWD192" s="1517"/>
      <c r="CWE192" s="1517"/>
      <c r="CWF192" s="1517"/>
      <c r="CWG192" s="1517"/>
      <c r="CWH192" s="1517"/>
      <c r="CWI192" s="1517"/>
      <c r="CWJ192" s="1517"/>
      <c r="CWK192" s="1517"/>
      <c r="CWL192" s="1517"/>
      <c r="CWM192" s="1517"/>
      <c r="CWN192" s="1517"/>
      <c r="CWO192" s="1517"/>
      <c r="CWP192" s="1517"/>
      <c r="CWQ192" s="1517"/>
      <c r="CWR192" s="1517"/>
      <c r="CWS192" s="1517"/>
      <c r="CWT192" s="1517"/>
      <c r="CWU192" s="1517"/>
      <c r="CWV192" s="1517"/>
      <c r="CWW192" s="1517"/>
      <c r="CWX192" s="1517"/>
      <c r="CWY192" s="1517"/>
      <c r="CWZ192" s="1517"/>
      <c r="CXA192" s="1517"/>
      <c r="CXB192" s="1517"/>
      <c r="CXC192" s="1517"/>
      <c r="CXD192" s="1517"/>
      <c r="CXE192" s="1517"/>
      <c r="CXF192" s="1517"/>
      <c r="CXG192" s="1517"/>
      <c r="CXH192" s="1517"/>
      <c r="CXI192" s="1517"/>
      <c r="CXJ192" s="1517"/>
      <c r="CXK192" s="1517"/>
      <c r="CXL192" s="1517"/>
      <c r="CXM192" s="1517"/>
      <c r="CXN192" s="1517"/>
      <c r="CXO192" s="1517"/>
      <c r="CXP192" s="1517"/>
      <c r="CXQ192" s="1517"/>
      <c r="CXR192" s="1517"/>
      <c r="CXS192" s="1517"/>
      <c r="CXT192" s="1517"/>
      <c r="CXU192" s="1517"/>
      <c r="CXV192" s="1517"/>
      <c r="CXW192" s="1517"/>
      <c r="CXX192" s="1517"/>
      <c r="CXY192" s="1517"/>
      <c r="CXZ192" s="1517"/>
      <c r="CYA192" s="1517"/>
      <c r="CYB192" s="1517"/>
      <c r="CYC192" s="1517"/>
      <c r="CYD192" s="1517"/>
      <c r="CYE192" s="1517"/>
      <c r="CYF192" s="1517"/>
      <c r="CYG192" s="1517"/>
      <c r="CYH192" s="1517"/>
      <c r="CYI192" s="1517"/>
      <c r="CYJ192" s="1517"/>
      <c r="CYK192" s="1517"/>
      <c r="CYL192" s="1517"/>
      <c r="CYM192" s="1517"/>
      <c r="CYN192" s="1517"/>
      <c r="CYO192" s="1517"/>
      <c r="CYP192" s="1517"/>
      <c r="CYQ192" s="1517"/>
      <c r="CYR192" s="1517"/>
      <c r="CYS192" s="1517"/>
      <c r="CYT192" s="1517"/>
      <c r="CYU192" s="1517"/>
      <c r="CYV192" s="1517"/>
      <c r="CYW192" s="1517"/>
      <c r="CYX192" s="1517"/>
      <c r="CYY192" s="1517"/>
      <c r="CYZ192" s="1517"/>
      <c r="CZA192" s="1517"/>
      <c r="CZB192" s="1517"/>
      <c r="CZC192" s="1517"/>
      <c r="CZD192" s="1517"/>
      <c r="CZE192" s="1517"/>
      <c r="CZF192" s="1517"/>
      <c r="CZG192" s="1517"/>
      <c r="CZH192" s="1517"/>
      <c r="CZI192" s="1517"/>
      <c r="CZJ192" s="1517"/>
      <c r="CZK192" s="1517"/>
      <c r="CZL192" s="1517"/>
      <c r="CZM192" s="1517"/>
      <c r="CZN192" s="1517"/>
      <c r="CZO192" s="1517"/>
      <c r="CZP192" s="1517"/>
      <c r="CZQ192" s="1517"/>
      <c r="CZR192" s="1517"/>
      <c r="CZS192" s="1517"/>
      <c r="CZT192" s="1517"/>
      <c r="CZU192" s="1517"/>
      <c r="CZV192" s="1517"/>
      <c r="CZW192" s="1517"/>
      <c r="CZX192" s="1517"/>
      <c r="CZY192" s="1517"/>
      <c r="CZZ192" s="1517"/>
      <c r="DAA192" s="1517"/>
      <c r="DAB192" s="1517"/>
      <c r="DAC192" s="1517"/>
      <c r="DAD192" s="1517"/>
      <c r="DAE192" s="1517"/>
      <c r="DAF192" s="1517"/>
      <c r="DAG192" s="1517"/>
      <c r="DAH192" s="1517"/>
      <c r="DAI192" s="1517"/>
      <c r="DAJ192" s="1517"/>
      <c r="DAK192" s="1517"/>
      <c r="DAL192" s="1517"/>
      <c r="DAM192" s="1517"/>
      <c r="DAN192" s="1517"/>
      <c r="DAO192" s="1517"/>
      <c r="DAP192" s="1517"/>
      <c r="DAQ192" s="1517"/>
      <c r="DAR192" s="1517"/>
      <c r="DAS192" s="1517"/>
      <c r="DAT192" s="1517"/>
      <c r="DAU192" s="1517"/>
      <c r="DAV192" s="1517"/>
      <c r="DAW192" s="1517"/>
      <c r="DAX192" s="1517"/>
      <c r="DAY192" s="1517"/>
      <c r="DAZ192" s="1517"/>
      <c r="DBA192" s="1517"/>
      <c r="DBB192" s="1517"/>
      <c r="DBC192" s="1517"/>
      <c r="DBD192" s="1517"/>
      <c r="DBE192" s="1517"/>
      <c r="DBF192" s="1517"/>
      <c r="DBG192" s="1517"/>
      <c r="DBH192" s="1517"/>
      <c r="DBI192" s="1517"/>
      <c r="DBJ192" s="1517"/>
      <c r="DBK192" s="1517"/>
      <c r="DBL192" s="1517"/>
      <c r="DBM192" s="1517"/>
      <c r="DBN192" s="1517"/>
      <c r="DBO192" s="1517"/>
      <c r="DBP192" s="1517"/>
      <c r="DBQ192" s="1517"/>
      <c r="DBR192" s="1517"/>
      <c r="DBS192" s="1517"/>
      <c r="DBT192" s="1517"/>
      <c r="DBU192" s="1517"/>
      <c r="DBV192" s="1517"/>
      <c r="DBW192" s="1517"/>
      <c r="DBX192" s="1517"/>
      <c r="DBY192" s="1517"/>
      <c r="DBZ192" s="1517"/>
      <c r="DCA192" s="1517"/>
      <c r="DCB192" s="1517"/>
      <c r="DCC192" s="1517"/>
      <c r="DCD192" s="1517"/>
      <c r="DCE192" s="1517"/>
      <c r="DCF192" s="1517"/>
      <c r="DCG192" s="1517"/>
      <c r="DCH192" s="1517"/>
      <c r="DCI192" s="1517"/>
      <c r="DCJ192" s="1517"/>
      <c r="DCK192" s="1517"/>
      <c r="DCL192" s="1517"/>
      <c r="DCM192" s="1517"/>
      <c r="DCN192" s="1517"/>
      <c r="DCO192" s="1517"/>
      <c r="DCP192" s="1517"/>
      <c r="DCQ192" s="1517"/>
      <c r="DCR192" s="1517"/>
      <c r="DCS192" s="1517"/>
      <c r="DCT192" s="1517"/>
      <c r="DCU192" s="1517"/>
      <c r="DCV192" s="1517"/>
      <c r="DCW192" s="1517"/>
      <c r="DCX192" s="1517"/>
      <c r="DCY192" s="1517"/>
      <c r="DCZ192" s="1517"/>
      <c r="DDA192" s="1517"/>
      <c r="DDB192" s="1517"/>
      <c r="DDC192" s="1517"/>
      <c r="DDD192" s="1517"/>
      <c r="DDE192" s="1517"/>
      <c r="DDF192" s="1517"/>
      <c r="DDG192" s="1517"/>
      <c r="DDH192" s="1517"/>
      <c r="DDI192" s="1517"/>
      <c r="DDJ192" s="1517"/>
      <c r="DDK192" s="1517"/>
      <c r="DDL192" s="1517"/>
      <c r="DDM192" s="1517"/>
      <c r="DDN192" s="1517"/>
      <c r="DDO192" s="1517"/>
      <c r="DDP192" s="1517"/>
      <c r="DDQ192" s="1517"/>
      <c r="DDR192" s="1517"/>
      <c r="DDS192" s="1517"/>
      <c r="DDT192" s="1517"/>
      <c r="DDU192" s="1517"/>
      <c r="DDV192" s="1517"/>
      <c r="DDW192" s="1517"/>
      <c r="DDX192" s="1517"/>
      <c r="DDY192" s="1517"/>
      <c r="DDZ192" s="1517"/>
      <c r="DEA192" s="1517"/>
      <c r="DEB192" s="1517"/>
      <c r="DEC192" s="1517"/>
      <c r="DED192" s="1517"/>
      <c r="DEE192" s="1517"/>
      <c r="DEF192" s="1517"/>
      <c r="DEG192" s="1517"/>
      <c r="DEH192" s="1517"/>
      <c r="DEI192" s="1517"/>
      <c r="DEJ192" s="1517"/>
      <c r="DEK192" s="1517"/>
      <c r="DEL192" s="1517"/>
      <c r="DEM192" s="1517"/>
      <c r="DEN192" s="1517"/>
      <c r="DEO192" s="1517"/>
      <c r="DEP192" s="1517"/>
      <c r="DEQ192" s="1517"/>
      <c r="DER192" s="1517"/>
      <c r="DES192" s="1517"/>
      <c r="DET192" s="1517"/>
      <c r="DEU192" s="1517"/>
      <c r="DEV192" s="1517"/>
      <c r="DEW192" s="1517"/>
      <c r="DEX192" s="1517"/>
      <c r="DEY192" s="1517"/>
      <c r="DEZ192" s="1517"/>
      <c r="DFA192" s="1517"/>
      <c r="DFB192" s="1517"/>
      <c r="DFC192" s="1517"/>
      <c r="DFD192" s="1517"/>
      <c r="DFE192" s="1517"/>
      <c r="DFF192" s="1517"/>
      <c r="DFG192" s="1517"/>
      <c r="DFH192" s="1517"/>
      <c r="DFI192" s="1517"/>
      <c r="DFJ192" s="1517"/>
      <c r="DFK192" s="1517"/>
      <c r="DFL192" s="1517"/>
      <c r="DFM192" s="1517"/>
      <c r="DFN192" s="1517"/>
      <c r="DFO192" s="1517"/>
      <c r="DFP192" s="1517"/>
      <c r="DFQ192" s="1517"/>
      <c r="DFR192" s="1517"/>
      <c r="DFS192" s="1517"/>
      <c r="DFT192" s="1517"/>
      <c r="DFU192" s="1517"/>
      <c r="DFV192" s="1517"/>
      <c r="DFW192" s="1517"/>
      <c r="DFX192" s="1517"/>
      <c r="DFY192" s="1517"/>
      <c r="DFZ192" s="1517"/>
      <c r="DGA192" s="1517"/>
      <c r="DGB192" s="1517"/>
      <c r="DGC192" s="1517"/>
      <c r="DGD192" s="1517"/>
      <c r="DGE192" s="1517"/>
      <c r="DGF192" s="1517"/>
      <c r="DGG192" s="1517"/>
      <c r="DGH192" s="1517"/>
      <c r="DGI192" s="1517"/>
      <c r="DGJ192" s="1517"/>
      <c r="DGK192" s="1517"/>
      <c r="DGL192" s="1517"/>
      <c r="DGM192" s="1517"/>
      <c r="DGN192" s="1517"/>
      <c r="DGO192" s="1517"/>
      <c r="DGP192" s="1517"/>
      <c r="DGQ192" s="1517"/>
      <c r="DGR192" s="1517"/>
      <c r="DGS192" s="1517"/>
      <c r="DGT192" s="1517"/>
      <c r="DGU192" s="1517"/>
      <c r="DGV192" s="1517"/>
      <c r="DGW192" s="1517"/>
      <c r="DGX192" s="1517"/>
      <c r="DGY192" s="1517"/>
      <c r="DGZ192" s="1517"/>
      <c r="DHA192" s="1517"/>
      <c r="DHB192" s="1517"/>
      <c r="DHC192" s="1517"/>
      <c r="DHD192" s="1517"/>
      <c r="DHE192" s="1517"/>
      <c r="DHF192" s="1517"/>
      <c r="DHG192" s="1517"/>
      <c r="DHH192" s="1517"/>
      <c r="DHI192" s="1517"/>
      <c r="DHJ192" s="1517"/>
      <c r="DHK192" s="1517"/>
      <c r="DHL192" s="1517"/>
      <c r="DHM192" s="1517"/>
      <c r="DHN192" s="1517"/>
      <c r="DHO192" s="1517"/>
      <c r="DHP192" s="1517"/>
      <c r="DHQ192" s="1517"/>
      <c r="DHR192" s="1517"/>
      <c r="DHS192" s="1517"/>
      <c r="DHT192" s="1517"/>
      <c r="DHU192" s="1517"/>
      <c r="DHV192" s="1517"/>
      <c r="DHW192" s="1517"/>
      <c r="DHX192" s="1517"/>
      <c r="DHY192" s="1517"/>
      <c r="DHZ192" s="1517"/>
      <c r="DIA192" s="1517"/>
      <c r="DIB192" s="1517"/>
      <c r="DIC192" s="1517"/>
      <c r="DID192" s="1517"/>
      <c r="DIE192" s="1517"/>
      <c r="DIF192" s="1517"/>
      <c r="DIG192" s="1517"/>
      <c r="DIH192" s="1517"/>
      <c r="DII192" s="1517"/>
      <c r="DIJ192" s="1517"/>
      <c r="DIK192" s="1517"/>
      <c r="DIL192" s="1517"/>
      <c r="DIM192" s="1517"/>
      <c r="DIN192" s="1517"/>
      <c r="DIO192" s="1517"/>
      <c r="DIP192" s="1517"/>
      <c r="DIQ192" s="1517"/>
      <c r="DIR192" s="1517"/>
      <c r="DIS192" s="1517"/>
      <c r="DIT192" s="1517"/>
      <c r="DIU192" s="1517"/>
      <c r="DIV192" s="1517"/>
      <c r="DIW192" s="1517"/>
      <c r="DIX192" s="1517"/>
      <c r="DIY192" s="1517"/>
      <c r="DIZ192" s="1517"/>
      <c r="DJA192" s="1517"/>
      <c r="DJB192" s="1517"/>
      <c r="DJC192" s="1517"/>
      <c r="DJD192" s="1517"/>
      <c r="DJE192" s="1517"/>
      <c r="DJF192" s="1517"/>
      <c r="DJG192" s="1517"/>
      <c r="DJH192" s="1517"/>
      <c r="DJI192" s="1517"/>
      <c r="DJJ192" s="1517"/>
      <c r="DJK192" s="1517"/>
      <c r="DJL192" s="1517"/>
      <c r="DJM192" s="1517"/>
      <c r="DJN192" s="1517"/>
      <c r="DJO192" s="1517"/>
      <c r="DJP192" s="1517"/>
      <c r="DJQ192" s="1517"/>
      <c r="DJR192" s="1517"/>
      <c r="DJS192" s="1517"/>
      <c r="DJT192" s="1517"/>
      <c r="DJU192" s="1517"/>
      <c r="DJV192" s="1517"/>
      <c r="DJW192" s="1517"/>
      <c r="DJX192" s="1517"/>
      <c r="DJY192" s="1517"/>
      <c r="DJZ192" s="1517"/>
      <c r="DKA192" s="1517"/>
      <c r="DKB192" s="1517"/>
      <c r="DKC192" s="1517"/>
      <c r="DKD192" s="1517"/>
      <c r="DKE192" s="1517"/>
      <c r="DKF192" s="1517"/>
      <c r="DKG192" s="1517"/>
      <c r="DKH192" s="1517"/>
      <c r="DKI192" s="1517"/>
      <c r="DKJ192" s="1517"/>
      <c r="DKK192" s="1517"/>
      <c r="DKL192" s="1517"/>
      <c r="DKM192" s="1517"/>
      <c r="DKN192" s="1517"/>
      <c r="DKO192" s="1517"/>
      <c r="DKP192" s="1517"/>
      <c r="DKQ192" s="1517"/>
      <c r="DKR192" s="1517"/>
      <c r="DKS192" s="1517"/>
      <c r="DKT192" s="1517"/>
      <c r="DKU192" s="1517"/>
      <c r="DKV192" s="1517"/>
      <c r="DKW192" s="1517"/>
      <c r="DKX192" s="1517"/>
      <c r="DKY192" s="1517"/>
      <c r="DKZ192" s="1517"/>
      <c r="DLA192" s="1517"/>
      <c r="DLB192" s="1517"/>
      <c r="DLC192" s="1517"/>
      <c r="DLD192" s="1517"/>
      <c r="DLE192" s="1517"/>
      <c r="DLF192" s="1517"/>
      <c r="DLG192" s="1517"/>
      <c r="DLH192" s="1517"/>
      <c r="DLI192" s="1517"/>
      <c r="DLJ192" s="1517"/>
      <c r="DLK192" s="1517"/>
      <c r="DLL192" s="1517"/>
      <c r="DLM192" s="1517"/>
      <c r="DLN192" s="1517"/>
      <c r="DLO192" s="1517"/>
      <c r="DLP192" s="1517"/>
      <c r="DLQ192" s="1517"/>
      <c r="DLR192" s="1517"/>
      <c r="DLS192" s="1517"/>
      <c r="DLT192" s="1517"/>
      <c r="DLU192" s="1517"/>
      <c r="DLV192" s="1517"/>
      <c r="DLW192" s="1517"/>
      <c r="DLX192" s="1517"/>
      <c r="DLY192" s="1517"/>
      <c r="DLZ192" s="1517"/>
      <c r="DMA192" s="1517"/>
      <c r="DMB192" s="1517"/>
      <c r="DMC192" s="1517"/>
      <c r="DMD192" s="1517"/>
      <c r="DME192" s="1517"/>
      <c r="DMF192" s="1517"/>
      <c r="DMG192" s="1517"/>
      <c r="DMH192" s="1517"/>
      <c r="DMI192" s="1517"/>
      <c r="DMJ192" s="1517"/>
      <c r="DMK192" s="1517"/>
      <c r="DML192" s="1517"/>
      <c r="DMM192" s="1517"/>
      <c r="DMN192" s="1517"/>
      <c r="DMO192" s="1517"/>
      <c r="DMP192" s="1517"/>
      <c r="DMQ192" s="1517"/>
      <c r="DMR192" s="1517"/>
      <c r="DMS192" s="1517"/>
      <c r="DMT192" s="1517"/>
      <c r="DMU192" s="1517"/>
      <c r="DMV192" s="1517"/>
      <c r="DMW192" s="1517"/>
      <c r="DMX192" s="1517"/>
      <c r="DMY192" s="1517"/>
      <c r="DMZ192" s="1517"/>
      <c r="DNA192" s="1517"/>
      <c r="DNB192" s="1517"/>
      <c r="DNC192" s="1517"/>
      <c r="DND192" s="1517"/>
      <c r="DNE192" s="1517"/>
      <c r="DNF192" s="1517"/>
      <c r="DNG192" s="1517"/>
      <c r="DNH192" s="1517"/>
      <c r="DNI192" s="1517"/>
      <c r="DNJ192" s="1517"/>
      <c r="DNK192" s="1517"/>
      <c r="DNL192" s="1517"/>
      <c r="DNM192" s="1517"/>
      <c r="DNN192" s="1517"/>
      <c r="DNO192" s="1517"/>
      <c r="DNP192" s="1517"/>
      <c r="DNQ192" s="1517"/>
      <c r="DNR192" s="1517"/>
      <c r="DNS192" s="1517"/>
      <c r="DNT192" s="1517"/>
      <c r="DNU192" s="1517"/>
      <c r="DNV192" s="1517"/>
      <c r="DNW192" s="1517"/>
      <c r="DNX192" s="1517"/>
      <c r="DNY192" s="1517"/>
      <c r="DNZ192" s="1517"/>
      <c r="DOA192" s="1517"/>
      <c r="DOB192" s="1517"/>
      <c r="DOC192" s="1517"/>
      <c r="DOD192" s="1517"/>
      <c r="DOE192" s="1517"/>
      <c r="DOF192" s="1517"/>
      <c r="DOG192" s="1517"/>
      <c r="DOH192" s="1517"/>
      <c r="DOI192" s="1517"/>
      <c r="DOJ192" s="1517"/>
      <c r="DOK192" s="1517"/>
      <c r="DOL192" s="1517"/>
      <c r="DOM192" s="1517"/>
      <c r="DON192" s="1517"/>
      <c r="DOO192" s="1517"/>
      <c r="DOP192" s="1517"/>
      <c r="DOQ192" s="1517"/>
      <c r="DOR192" s="1517"/>
      <c r="DOS192" s="1517"/>
      <c r="DOT192" s="1517"/>
      <c r="DOU192" s="1517"/>
      <c r="DOV192" s="1517"/>
      <c r="DOW192" s="1517"/>
      <c r="DOX192" s="1517"/>
      <c r="DOY192" s="1517"/>
      <c r="DOZ192" s="1517"/>
      <c r="DPA192" s="1517"/>
      <c r="DPB192" s="1517"/>
      <c r="DPC192" s="1517"/>
      <c r="DPD192" s="1517"/>
      <c r="DPE192" s="1517"/>
      <c r="DPF192" s="1517"/>
      <c r="DPG192" s="1517"/>
      <c r="DPH192" s="1517"/>
      <c r="DPI192" s="1517"/>
      <c r="DPJ192" s="1517"/>
      <c r="DPK192" s="1517"/>
      <c r="DPL192" s="1517"/>
      <c r="DPM192" s="1517"/>
      <c r="DPN192" s="1517"/>
      <c r="DPO192" s="1517"/>
      <c r="DPP192" s="1517"/>
      <c r="DPQ192" s="1517"/>
      <c r="DPR192" s="1517"/>
      <c r="DPS192" s="1517"/>
      <c r="DPT192" s="1517"/>
      <c r="DPU192" s="1517"/>
      <c r="DPV192" s="1517"/>
      <c r="DPW192" s="1517"/>
      <c r="DPX192" s="1517"/>
      <c r="DPY192" s="1517"/>
      <c r="DPZ192" s="1517"/>
      <c r="DQA192" s="1517"/>
      <c r="DQB192" s="1517"/>
      <c r="DQC192" s="1517"/>
      <c r="DQD192" s="1517"/>
      <c r="DQE192" s="1517"/>
      <c r="DQF192" s="1517"/>
      <c r="DQG192" s="1517"/>
      <c r="DQH192" s="1517"/>
      <c r="DQI192" s="1517"/>
      <c r="DQJ192" s="1517"/>
      <c r="DQK192" s="1517"/>
      <c r="DQL192" s="1517"/>
      <c r="DQM192" s="1517"/>
      <c r="DQN192" s="1517"/>
      <c r="DQO192" s="1517"/>
      <c r="DQP192" s="1517"/>
      <c r="DQQ192" s="1517"/>
      <c r="DQR192" s="1517"/>
      <c r="DQS192" s="1517"/>
      <c r="DQT192" s="1517"/>
      <c r="DQU192" s="1517"/>
      <c r="DQV192" s="1517"/>
      <c r="DQW192" s="1517"/>
      <c r="DQX192" s="1517"/>
      <c r="DQY192" s="1517"/>
      <c r="DQZ192" s="1517"/>
      <c r="DRA192" s="1517"/>
      <c r="DRB192" s="1517"/>
      <c r="DRC192" s="1517"/>
      <c r="DRD192" s="1517"/>
      <c r="DRE192" s="1517"/>
      <c r="DRF192" s="1517"/>
      <c r="DRG192" s="1517"/>
      <c r="DRH192" s="1517"/>
      <c r="DRI192" s="1517"/>
      <c r="DRJ192" s="1517"/>
      <c r="DRK192" s="1517"/>
      <c r="DRL192" s="1517"/>
      <c r="DRM192" s="1517"/>
      <c r="DRN192" s="1517"/>
      <c r="DRO192" s="1517"/>
      <c r="DRP192" s="1517"/>
      <c r="DRQ192" s="1517"/>
      <c r="DRR192" s="1517"/>
      <c r="DRS192" s="1517"/>
      <c r="DRT192" s="1517"/>
      <c r="DRU192" s="1517"/>
      <c r="DRV192" s="1517"/>
      <c r="DRW192" s="1517"/>
      <c r="DRX192" s="1517"/>
      <c r="DRY192" s="1517"/>
      <c r="DRZ192" s="1517"/>
      <c r="DSA192" s="1517"/>
      <c r="DSB192" s="1517"/>
      <c r="DSC192" s="1517"/>
      <c r="DSD192" s="1517"/>
      <c r="DSE192" s="1517"/>
      <c r="DSF192" s="1517"/>
      <c r="DSG192" s="1517"/>
      <c r="DSH192" s="1517"/>
      <c r="DSI192" s="1517"/>
      <c r="DSJ192" s="1517"/>
      <c r="DSK192" s="1517"/>
      <c r="DSL192" s="1517"/>
      <c r="DSM192" s="1517"/>
      <c r="DSN192" s="1517"/>
      <c r="DSO192" s="1517"/>
      <c r="DSP192" s="1517"/>
      <c r="DSQ192" s="1517"/>
      <c r="DSR192" s="1517"/>
      <c r="DSS192" s="1517"/>
      <c r="DST192" s="1517"/>
      <c r="DSU192" s="1517"/>
      <c r="DSV192" s="1517"/>
      <c r="DSW192" s="1517"/>
      <c r="DSX192" s="1517"/>
      <c r="DSY192" s="1176"/>
      <c r="DSZ192" s="1176"/>
      <c r="DTA192" s="1176"/>
      <c r="DTB192" s="1176"/>
      <c r="DTC192" s="1176"/>
      <c r="DTD192" s="1176"/>
      <c r="DTE192" s="1176"/>
      <c r="DTF192" s="1176"/>
      <c r="DTG192" s="1176"/>
      <c r="DTH192" s="1176"/>
      <c r="DTI192" s="1176"/>
      <c r="DTJ192" s="1176"/>
      <c r="DTK192" s="1176"/>
      <c r="DTL192" s="1176"/>
      <c r="DTM192" s="1176"/>
      <c r="DTN192" s="1176"/>
      <c r="DTO192" s="1176"/>
      <c r="DTP192" s="1176"/>
      <c r="DTQ192" s="1176"/>
      <c r="DTR192" s="1176"/>
      <c r="DTS192" s="1176"/>
      <c r="DTT192" s="1176"/>
      <c r="DTU192" s="1176"/>
      <c r="DTV192" s="1176"/>
      <c r="DYH192" s="1376"/>
      <c r="DYI192" s="1376"/>
      <c r="DYJ192" s="1376"/>
      <c r="DYK192" s="1376"/>
      <c r="DYL192" s="1376"/>
      <c r="DYM192" s="1376"/>
      <c r="DYN192" s="1376"/>
      <c r="DYO192" s="1376"/>
      <c r="DYP192" s="1376"/>
      <c r="DYQ192" s="1376"/>
      <c r="DYR192" s="1376"/>
      <c r="DYS192" s="1376"/>
      <c r="DYT192" s="1376"/>
      <c r="DYU192" s="1376"/>
      <c r="DYV192" s="1376"/>
      <c r="DYW192" s="1376"/>
      <c r="DYX192" s="1376"/>
      <c r="DYY192" s="1376"/>
      <c r="DYZ192" s="1376"/>
      <c r="DZA192" s="1376"/>
      <c r="DZB192" s="1376"/>
      <c r="DZC192" s="1376"/>
      <c r="ECF192" s="1376"/>
      <c r="ECG192" s="1376"/>
      <c r="ECH192" s="1376"/>
      <c r="ECI192" s="1376"/>
      <c r="ECJ192" s="1376"/>
      <c r="ECK192" s="1376"/>
      <c r="ECL192" s="1376"/>
      <c r="ECM192" s="1376"/>
      <c r="ECN192" s="1376"/>
      <c r="ECO192" s="1376"/>
      <c r="ECP192" s="1376"/>
      <c r="ECQ192" s="1376"/>
      <c r="ECR192" s="1376"/>
      <c r="ECS192" s="1376"/>
      <c r="ECT192" s="1376"/>
      <c r="ECU192" s="1376"/>
      <c r="ECV192" s="1376"/>
      <c r="ECW192" s="1376"/>
      <c r="ECX192" s="1376"/>
      <c r="ECY192" s="1376"/>
      <c r="ECZ192" s="1376"/>
      <c r="EDA192" s="1376"/>
      <c r="EEH192" s="891"/>
      <c r="EEI192" s="891"/>
      <c r="EEJ192" s="891"/>
      <c r="EEK192" s="891"/>
      <c r="EEL192" s="891"/>
      <c r="EEM192" s="891"/>
      <c r="EEN192" s="891"/>
      <c r="EEO192" s="891"/>
      <c r="EEP192" s="891"/>
      <c r="EEQ192" s="891"/>
      <c r="EER192" s="891"/>
      <c r="EES192" s="891"/>
      <c r="EET192" s="891"/>
      <c r="EEU192" s="891"/>
      <c r="EEV192" s="891"/>
      <c r="EEW192" s="891"/>
      <c r="EEX192" s="891"/>
      <c r="EEY192" s="891"/>
      <c r="EEZ192" s="891"/>
      <c r="EFA192" s="891"/>
      <c r="EFB192" s="891"/>
      <c r="EFC192" s="891"/>
      <c r="EFD192" s="891"/>
      <c r="EFE192" s="891"/>
      <c r="EFF192" s="891"/>
      <c r="EFG192" s="891"/>
      <c r="EFH192" s="891"/>
      <c r="EFI192" s="891"/>
      <c r="EFJ192" s="891"/>
      <c r="EFK192" s="891"/>
      <c r="EFL192" s="891"/>
      <c r="EFM192" s="891"/>
      <c r="EFN192" s="891"/>
      <c r="EFO192" s="891"/>
      <c r="EFP192" s="891"/>
      <c r="EFQ192" s="891"/>
      <c r="EFR192" s="891"/>
      <c r="EFS192" s="891"/>
      <c r="EFT192" s="891"/>
      <c r="EFU192" s="891"/>
      <c r="EFV192" s="891"/>
      <c r="EFW192" s="891"/>
      <c r="EFX192" s="891"/>
      <c r="EFY192" s="891"/>
      <c r="EFZ192" s="891"/>
      <c r="EGA192" s="891"/>
      <c r="EGB192" s="891"/>
      <c r="EGC192" s="891"/>
      <c r="EGD192" s="891"/>
      <c r="EGE192" s="891"/>
      <c r="EGF192" s="891"/>
      <c r="EGG192" s="891"/>
      <c r="EGH192" s="891"/>
      <c r="EGI192" s="891"/>
      <c r="EGJ192" s="891"/>
      <c r="EGK192" s="891"/>
      <c r="EGL192" s="891"/>
      <c r="EGM192" s="891"/>
      <c r="EGN192" s="891"/>
      <c r="EGO192" s="891"/>
      <c r="EGP192" s="891"/>
      <c r="EGQ192" s="891"/>
      <c r="EHX192" s="1376"/>
      <c r="EHY192" s="1376"/>
      <c r="EHZ192" s="1376"/>
      <c r="EIA192" s="1376"/>
      <c r="EIB192" s="1376"/>
      <c r="EIC192" s="1376"/>
      <c r="EID192" s="1376"/>
      <c r="EIE192" s="1376"/>
      <c r="EIF192" s="1376"/>
      <c r="EIG192" s="1376"/>
      <c r="EIH192" s="1376"/>
      <c r="EII192" s="1376"/>
      <c r="EIJ192" s="1376"/>
      <c r="EIK192" s="1376"/>
      <c r="EIL192" s="1376"/>
      <c r="EIM192" s="1376"/>
      <c r="EIN192" s="1376"/>
      <c r="EIO192" s="1376"/>
      <c r="EIP192" s="1376"/>
      <c r="EIQ192" s="1376"/>
      <c r="EIR192" s="1376"/>
      <c r="EIS192" s="1376"/>
      <c r="EMB192" s="1176"/>
      <c r="EMC192" s="1176"/>
      <c r="EMD192" s="1176"/>
      <c r="EME192" s="1176"/>
      <c r="EMF192" s="1176"/>
      <c r="EMG192" s="1517"/>
      <c r="EMH192" s="1517"/>
      <c r="EMI192" s="1517"/>
      <c r="EMJ192" s="1517"/>
      <c r="EMK192" s="1517"/>
      <c r="EML192" s="1517"/>
      <c r="EMM192" s="1517"/>
      <c r="EMN192" s="1517"/>
      <c r="EMO192" s="1517"/>
      <c r="EMP192" s="1517"/>
      <c r="EMQ192" s="1517"/>
      <c r="EMR192" s="1517"/>
      <c r="EMS192" s="1517"/>
      <c r="EMT192" s="1517"/>
      <c r="EMU192" s="1517"/>
      <c r="EMV192" s="1517"/>
      <c r="EMW192" s="1517"/>
      <c r="EMX192" s="1517"/>
      <c r="EMY192" s="1517"/>
      <c r="EMZ192" s="1517"/>
      <c r="ENA192" s="1517"/>
      <c r="ENB192" s="1517"/>
      <c r="ENC192" s="1517"/>
      <c r="END192" s="1517"/>
      <c r="ENE192" s="1517"/>
      <c r="ENF192" s="1517"/>
      <c r="ENG192" s="1517"/>
      <c r="ENH192" s="1517"/>
      <c r="ENI192" s="1517"/>
      <c r="ENJ192" s="1517"/>
      <c r="ENK192" s="1517"/>
      <c r="ENL192" s="1517"/>
      <c r="ENM192" s="1517"/>
      <c r="ENN192" s="1517"/>
      <c r="ENO192" s="1517"/>
      <c r="ENP192" s="1517"/>
      <c r="ENQ192" s="1517"/>
      <c r="ENR192" s="1517"/>
      <c r="ENS192" s="1517"/>
      <c r="ENT192" s="1517"/>
      <c r="ENU192" s="1517"/>
      <c r="ENV192" s="1517"/>
      <c r="ENW192" s="1517"/>
      <c r="ENX192" s="1517"/>
      <c r="ENY192" s="1517"/>
      <c r="ENZ192" s="1517"/>
      <c r="EOA192" s="1517"/>
      <c r="EOB192" s="1517"/>
      <c r="EOC192" s="1517"/>
      <c r="EOD192" s="1517"/>
      <c r="EOE192" s="1517"/>
      <c r="EOF192" s="1517"/>
      <c r="EOG192" s="1517"/>
      <c r="EOH192" s="1517"/>
      <c r="EOI192" s="1517"/>
      <c r="EOJ192" s="1517"/>
      <c r="EOK192" s="1517"/>
      <c r="EOL192" s="1517"/>
      <c r="EOM192" s="1517"/>
      <c r="EON192" s="1517"/>
      <c r="EOO192" s="1517"/>
      <c r="EOP192" s="1517"/>
      <c r="EOQ192" s="1517"/>
      <c r="EOR192" s="1517"/>
      <c r="EOS192" s="1517"/>
      <c r="EOT192" s="1517"/>
      <c r="EOU192" s="1517"/>
      <c r="EOV192" s="1517"/>
      <c r="EOW192" s="1517"/>
      <c r="EOX192" s="1517"/>
      <c r="EOY192" s="1517"/>
      <c r="EOZ192" s="1517"/>
      <c r="EPA192" s="1517"/>
      <c r="EPB192" s="1517"/>
      <c r="EPC192" s="1517"/>
      <c r="EPD192" s="1517"/>
      <c r="EPE192" s="1517"/>
      <c r="EPF192" s="1517"/>
      <c r="EPG192" s="1517"/>
      <c r="EPH192" s="1517"/>
      <c r="EPI192" s="1517"/>
      <c r="EPJ192" s="1517"/>
      <c r="EPK192" s="1517"/>
      <c r="EPL192" s="1517"/>
      <c r="EPM192" s="1517"/>
      <c r="EPN192" s="1517"/>
      <c r="EPO192" s="1517"/>
      <c r="EPP192" s="1517"/>
      <c r="EPQ192" s="1517"/>
      <c r="EPR192" s="1517"/>
      <c r="EPS192" s="1517"/>
      <c r="EPT192" s="1517"/>
      <c r="EPU192" s="1517"/>
      <c r="EPV192" s="1517"/>
      <c r="EPW192" s="1517"/>
      <c r="EPX192" s="1517"/>
      <c r="EPY192" s="1517"/>
      <c r="EPZ192" s="1517"/>
      <c r="EQA192" s="1517"/>
      <c r="EQB192" s="1517"/>
      <c r="EQC192" s="1517"/>
      <c r="EQD192" s="1517"/>
      <c r="EQE192" s="1517"/>
      <c r="EQF192" s="1517"/>
      <c r="EQG192" s="1517"/>
      <c r="EQH192" s="1517"/>
      <c r="EQI192" s="1517"/>
      <c r="EQJ192" s="1517"/>
      <c r="EQK192" s="1517"/>
      <c r="EQL192" s="1517"/>
      <c r="EQM192" s="1517"/>
      <c r="EQN192" s="1517"/>
      <c r="EQO192" s="1517"/>
      <c r="EQP192" s="1517"/>
      <c r="EQQ192" s="1517"/>
      <c r="EQR192" s="1517"/>
      <c r="EQS192" s="1517"/>
      <c r="EQT192" s="1517"/>
      <c r="EQU192" s="1517"/>
      <c r="EQV192" s="1517"/>
      <c r="EQW192" s="1517"/>
      <c r="EQX192" s="1517"/>
      <c r="EQY192" s="1517"/>
      <c r="EQZ192" s="1517"/>
      <c r="ERA192" s="1517"/>
      <c r="ERB192" s="1517"/>
      <c r="ERC192" s="1517"/>
      <c r="ERD192" s="1517"/>
      <c r="ERE192" s="1517"/>
      <c r="ERF192" s="1517"/>
      <c r="ERG192" s="1517"/>
      <c r="ERH192" s="1517"/>
      <c r="ERI192" s="1517"/>
      <c r="ERJ192" s="1517"/>
      <c r="ERK192" s="1517"/>
      <c r="ERL192" s="1517"/>
      <c r="ERM192" s="1517"/>
      <c r="ERN192" s="1517"/>
      <c r="ERO192" s="1517"/>
      <c r="ERP192" s="1517"/>
      <c r="ERQ192" s="1176"/>
      <c r="ERR192" s="1176"/>
      <c r="ERS192" s="1176"/>
      <c r="ERT192" s="1176"/>
      <c r="ERU192" s="1176"/>
      <c r="ERV192" s="1176"/>
      <c r="ERW192" s="1176"/>
      <c r="ERX192" s="1176"/>
      <c r="ERY192" s="1176"/>
      <c r="ERZ192" s="1176"/>
      <c r="ESA192" s="1176"/>
      <c r="ESB192" s="1176"/>
      <c r="ESC192" s="1176"/>
      <c r="ESD192" s="1176"/>
      <c r="ESE192" s="1176"/>
    </row>
    <row r="193" spans="36:3879" ht="15" customHeight="1">
      <c r="AJ193" s="265"/>
      <c r="BA193" s="1704" t="s">
        <v>498</v>
      </c>
      <c r="BB193" s="1704"/>
      <c r="BC193" s="1704"/>
      <c r="BD193" s="1704"/>
      <c r="BE193" s="1704"/>
      <c r="BF193" s="1704"/>
      <c r="BG193" s="1704"/>
      <c r="BH193" s="1704"/>
      <c r="BI193" s="1704"/>
      <c r="BJ193" s="1704"/>
      <c r="BK193" s="1704"/>
      <c r="BL193" s="1704"/>
      <c r="BM193" s="1704"/>
      <c r="BN193" s="1704"/>
      <c r="BO193" s="1704"/>
      <c r="BP193" s="1704"/>
      <c r="BQ193" s="1704"/>
      <c r="BR193" s="1704"/>
      <c r="BS193" s="1704"/>
      <c r="BT193" s="1704"/>
      <c r="BU193" s="1704"/>
      <c r="BV193" s="1704"/>
      <c r="BW193" s="1516"/>
      <c r="BX193" s="1516"/>
      <c r="BY193" s="1516"/>
      <c r="BZ193" s="1516"/>
      <c r="CA193" s="1516"/>
      <c r="CB193" s="1516"/>
      <c r="CC193" s="1516"/>
      <c r="CD193" s="1516"/>
      <c r="CE193" s="1516"/>
      <c r="CF193" s="1516"/>
      <c r="CG193" s="1516"/>
      <c r="CH193" s="1516"/>
      <c r="CI193" s="1516"/>
      <c r="CJ193" s="1516"/>
      <c r="CK193" s="1516"/>
      <c r="CL193" s="1516"/>
      <c r="CM193" s="1704" t="s">
        <v>499</v>
      </c>
      <c r="CN193" s="1704"/>
      <c r="CO193" s="1704"/>
      <c r="CP193" s="1704"/>
      <c r="CQ193" s="1704"/>
      <c r="CR193" s="1704"/>
      <c r="CS193" s="1704"/>
      <c r="CT193" s="1704"/>
      <c r="CU193" s="1704"/>
      <c r="CV193" s="1704"/>
      <c r="CW193" s="1704"/>
      <c r="CX193" s="1704"/>
      <c r="CY193" s="1704"/>
      <c r="CZ193" s="1704"/>
      <c r="DA193" s="1704"/>
      <c r="DB193" s="1704"/>
      <c r="DC193" s="1704"/>
      <c r="DD193" s="1704"/>
      <c r="DE193" s="1704"/>
      <c r="DF193" s="1704"/>
      <c r="DG193" s="1704"/>
      <c r="DH193" s="1704"/>
      <c r="DSY193" s="1176"/>
      <c r="DSZ193" s="1176"/>
      <c r="DTA193" s="1176"/>
      <c r="DTB193" s="1176"/>
      <c r="DTC193" s="1176"/>
      <c r="DTD193" s="1176"/>
      <c r="DTE193" s="1176"/>
      <c r="DTF193" s="1176"/>
      <c r="DTG193" s="1176"/>
      <c r="DTH193" s="1176"/>
      <c r="DTI193" s="1176"/>
      <c r="DTJ193" s="1176"/>
      <c r="DTK193" s="1176"/>
      <c r="DTL193" s="1176"/>
      <c r="DTM193" s="1176"/>
      <c r="DTN193" s="1176"/>
      <c r="DTO193" s="1176"/>
      <c r="DTP193" s="1176"/>
      <c r="DTQ193" s="1176"/>
      <c r="DTR193" s="1176"/>
      <c r="DTS193" s="1176"/>
      <c r="DTT193" s="1176"/>
      <c r="DTU193" s="1176"/>
      <c r="DTV193" s="1176"/>
      <c r="DYH193" s="1376"/>
      <c r="DYI193" s="1376"/>
      <c r="DYJ193" s="1376"/>
      <c r="DYK193" s="1376"/>
      <c r="DYL193" s="1376"/>
      <c r="DYM193" s="1376"/>
      <c r="DYN193" s="1376"/>
      <c r="DYO193" s="1376"/>
      <c r="DYP193" s="1376"/>
      <c r="DYQ193" s="1376"/>
      <c r="DYR193" s="1376"/>
      <c r="DYS193" s="1376"/>
      <c r="DYT193" s="1376"/>
      <c r="DYU193" s="1376"/>
      <c r="DYV193" s="1376"/>
      <c r="DYW193" s="1376"/>
      <c r="DYX193" s="1376"/>
      <c r="DYY193" s="1376"/>
      <c r="DYZ193" s="1376"/>
      <c r="DZA193" s="1376"/>
      <c r="DZB193" s="1376"/>
      <c r="DZC193" s="1376"/>
      <c r="ECF193" s="1376"/>
      <c r="ECG193" s="1376"/>
      <c r="ECH193" s="1376"/>
      <c r="ECI193" s="1376"/>
      <c r="ECJ193" s="1376"/>
      <c r="ECK193" s="1376"/>
      <c r="ECL193" s="1376"/>
      <c r="ECM193" s="1376"/>
      <c r="ECN193" s="1376"/>
      <c r="ECO193" s="1376"/>
      <c r="ECP193" s="1376"/>
      <c r="ECQ193" s="1376"/>
      <c r="ECR193" s="1376"/>
      <c r="ECS193" s="1376"/>
      <c r="ECT193" s="1376"/>
      <c r="ECU193" s="1376"/>
      <c r="ECV193" s="1376"/>
      <c r="ECW193" s="1376"/>
      <c r="ECX193" s="1376"/>
      <c r="ECY193" s="1376"/>
      <c r="ECZ193" s="1376"/>
      <c r="EDA193" s="1376"/>
      <c r="EEH193" s="891"/>
      <c r="EEI193" s="891"/>
      <c r="EEJ193" s="891"/>
      <c r="EEK193" s="891"/>
      <c r="EEL193" s="891"/>
      <c r="EEM193" s="891"/>
      <c r="EEN193" s="891"/>
      <c r="EEO193" s="891"/>
      <c r="EEP193" s="891"/>
      <c r="EEQ193" s="891"/>
      <c r="EER193" s="891"/>
      <c r="EES193" s="891"/>
      <c r="EET193" s="891"/>
      <c r="EEU193" s="891"/>
      <c r="EEV193" s="891"/>
      <c r="EEW193" s="891"/>
      <c r="EEX193" s="891"/>
      <c r="EEY193" s="891"/>
      <c r="EEZ193" s="891"/>
      <c r="EFA193" s="891"/>
      <c r="EFB193" s="891"/>
      <c r="EFC193" s="891"/>
      <c r="EFD193" s="891"/>
      <c r="EFE193" s="891"/>
      <c r="EFF193" s="891"/>
      <c r="EFG193" s="891"/>
      <c r="EFH193" s="891"/>
      <c r="EFI193" s="891"/>
      <c r="EFJ193" s="891"/>
      <c r="EFK193" s="891"/>
      <c r="EFL193" s="891"/>
      <c r="EFM193" s="891"/>
      <c r="EFN193" s="891"/>
      <c r="EFO193" s="891"/>
      <c r="EFP193" s="891"/>
      <c r="EFQ193" s="891"/>
      <c r="EFR193" s="891"/>
      <c r="EFS193" s="891"/>
      <c r="EFT193" s="891"/>
      <c r="EFU193" s="891"/>
      <c r="EFV193" s="891"/>
      <c r="EFW193" s="891"/>
      <c r="EFX193" s="891"/>
      <c r="EFY193" s="891"/>
      <c r="EFZ193" s="891"/>
      <c r="EGA193" s="891"/>
      <c r="EGB193" s="891"/>
      <c r="EGC193" s="891"/>
      <c r="EGD193" s="891"/>
      <c r="EGE193" s="891"/>
      <c r="EGF193" s="891"/>
      <c r="EGG193" s="891"/>
      <c r="EGH193" s="891"/>
      <c r="EGI193" s="891"/>
      <c r="EGJ193" s="891"/>
      <c r="EGK193" s="891"/>
      <c r="EGL193" s="891"/>
      <c r="EGM193" s="891"/>
      <c r="EGN193" s="891"/>
      <c r="EGO193" s="891"/>
      <c r="EGP193" s="891"/>
      <c r="EGQ193" s="891"/>
      <c r="EHX193" s="1376"/>
      <c r="EHY193" s="1376"/>
      <c r="EHZ193" s="1376"/>
      <c r="EIA193" s="1376"/>
      <c r="EIB193" s="1376"/>
      <c r="EIC193" s="1376"/>
      <c r="EID193" s="1376"/>
      <c r="EIE193" s="1376"/>
      <c r="EIF193" s="1376"/>
      <c r="EIG193" s="1376"/>
      <c r="EIH193" s="1376"/>
      <c r="EII193" s="1376"/>
      <c r="EIJ193" s="1376"/>
      <c r="EIK193" s="1376"/>
      <c r="EIL193" s="1376"/>
      <c r="EIM193" s="1376"/>
      <c r="EIN193" s="1376"/>
      <c r="EIO193" s="1376"/>
      <c r="EIP193" s="1376"/>
      <c r="EIQ193" s="1376"/>
      <c r="EIR193" s="1376"/>
      <c r="EIS193" s="1376"/>
      <c r="EMB193" s="1176"/>
      <c r="EMC193" s="1176"/>
      <c r="EMD193" s="1176"/>
      <c r="EME193" s="1176"/>
      <c r="EMF193" s="1176"/>
      <c r="EMG193" s="1176"/>
      <c r="EMH193" s="1176"/>
      <c r="EMI193" s="1176"/>
      <c r="EMJ193" s="1176"/>
      <c r="EMK193" s="1176"/>
      <c r="EML193" s="1176"/>
      <c r="EMM193" s="1176"/>
      <c r="EMN193" s="1176"/>
      <c r="EMO193" s="1176"/>
      <c r="EMP193" s="1176"/>
      <c r="EMQ193" s="1176"/>
      <c r="EMR193" s="1176"/>
      <c r="EMS193" s="1176"/>
      <c r="EMT193" s="1176"/>
      <c r="EMU193" s="1176"/>
      <c r="EMV193" s="1176"/>
      <c r="EMW193" s="1176"/>
      <c r="EMX193" s="1176"/>
      <c r="EMY193" s="1176"/>
      <c r="EMZ193" s="1176"/>
      <c r="ENA193" s="1176"/>
      <c r="ENB193" s="1176"/>
      <c r="ENC193" s="1176"/>
      <c r="END193" s="1176"/>
      <c r="ENE193" s="1176"/>
      <c r="ENF193" s="1176"/>
      <c r="ENG193" s="1176"/>
      <c r="ENH193" s="1176"/>
      <c r="ENI193" s="1176"/>
      <c r="ENJ193" s="1176"/>
      <c r="ENK193" s="1176"/>
      <c r="ENL193" s="1176"/>
      <c r="ENM193" s="1176"/>
      <c r="ENN193" s="1176"/>
      <c r="ENO193" s="1176"/>
      <c r="ENP193" s="1176"/>
      <c r="ENQ193" s="1176"/>
      <c r="ENR193" s="1176"/>
      <c r="ENS193" s="1176"/>
      <c r="ENT193" s="1176"/>
      <c r="ENU193" s="1176"/>
      <c r="ENV193" s="1176"/>
      <c r="ENW193" s="1176"/>
      <c r="ENX193" s="1176"/>
      <c r="ENY193" s="1176"/>
      <c r="ENZ193" s="1176"/>
      <c r="EOA193" s="1176"/>
      <c r="EOB193" s="1176"/>
      <c r="EOC193" s="1176"/>
      <c r="EOD193" s="1176"/>
      <c r="EOE193" s="1176"/>
      <c r="EOF193" s="1176"/>
      <c r="EOG193" s="1176"/>
      <c r="EOH193" s="1176"/>
      <c r="EOI193" s="1176"/>
      <c r="EOJ193" s="1176"/>
      <c r="EOK193" s="1176"/>
      <c r="EOL193" s="1176"/>
      <c r="EOM193" s="1176"/>
      <c r="EON193" s="1176"/>
      <c r="EOO193" s="1176"/>
      <c r="EOP193" s="1176"/>
      <c r="EOQ193" s="1176"/>
      <c r="EOR193" s="1176"/>
      <c r="EOS193" s="1176"/>
      <c r="EOT193" s="1176"/>
      <c r="EOU193" s="1176"/>
      <c r="EOV193" s="1176"/>
      <c r="EOW193" s="1176"/>
      <c r="EOX193" s="1176"/>
      <c r="EOY193" s="1176"/>
      <c r="EOZ193" s="1176"/>
      <c r="EPA193" s="1176"/>
      <c r="EPB193" s="1176"/>
      <c r="EPC193" s="1176"/>
      <c r="EPD193" s="1176"/>
      <c r="EPE193" s="1176"/>
      <c r="EPF193" s="1176"/>
      <c r="EPG193" s="1176"/>
      <c r="EPH193" s="1176"/>
      <c r="EPI193" s="1176"/>
      <c r="EPJ193" s="1176"/>
      <c r="EPK193" s="1176"/>
      <c r="EPL193" s="1176"/>
      <c r="EPM193" s="1176"/>
      <c r="EPN193" s="1176"/>
      <c r="EPO193" s="1176"/>
      <c r="EPP193" s="1176"/>
      <c r="EPQ193" s="1176"/>
      <c r="EPR193" s="1176"/>
      <c r="EPS193" s="1176"/>
      <c r="EPT193" s="1176"/>
      <c r="EPU193" s="1176"/>
      <c r="EPV193" s="1176"/>
      <c r="EPW193" s="1176"/>
      <c r="EPX193" s="1176"/>
      <c r="EPY193" s="1176"/>
      <c r="EPZ193" s="1176"/>
      <c r="EQA193" s="1176"/>
      <c r="EQB193" s="1176"/>
      <c r="EQC193" s="1176"/>
      <c r="EQD193" s="1176"/>
      <c r="EQE193" s="1176"/>
      <c r="EQF193" s="1176"/>
      <c r="EQG193" s="1176"/>
      <c r="EQH193" s="1176"/>
      <c r="EQI193" s="1176"/>
      <c r="EQJ193" s="1176"/>
      <c r="EQK193" s="1176"/>
      <c r="EQL193" s="1176"/>
      <c r="EQM193" s="1176"/>
      <c r="EQN193" s="1176"/>
      <c r="EQO193" s="1176"/>
      <c r="EQP193" s="1176"/>
      <c r="EQQ193" s="1176"/>
      <c r="EQR193" s="1176"/>
      <c r="EQS193" s="1176"/>
      <c r="EQT193" s="1176"/>
      <c r="EQU193" s="1176"/>
      <c r="EQV193" s="1176"/>
      <c r="EQW193" s="1176"/>
      <c r="EQX193" s="1176"/>
      <c r="EQY193" s="1176"/>
      <c r="EQZ193" s="1176"/>
      <c r="ERA193" s="1176"/>
      <c r="ERB193" s="1176"/>
      <c r="ERC193" s="1176"/>
      <c r="ERD193" s="1176"/>
      <c r="ERE193" s="1176"/>
      <c r="ERF193" s="1176"/>
      <c r="ERG193" s="1176"/>
      <c r="ERH193" s="1176"/>
      <c r="ERI193" s="1176"/>
      <c r="ERJ193" s="1176"/>
      <c r="ERK193" s="1176"/>
      <c r="ERL193" s="1176"/>
      <c r="ERM193" s="1176"/>
      <c r="ERN193" s="1176"/>
      <c r="ERO193" s="1176"/>
      <c r="ERP193" s="1176"/>
      <c r="ERQ193" s="1176"/>
      <c r="ERR193" s="1176"/>
      <c r="ERS193" s="1176"/>
      <c r="ERT193" s="1176"/>
      <c r="ERU193" s="1176"/>
      <c r="ERV193" s="1176"/>
      <c r="ERW193" s="1176"/>
      <c r="ERX193" s="1176"/>
      <c r="ERY193" s="1176"/>
      <c r="ERZ193" s="1176"/>
      <c r="ESA193" s="1176"/>
      <c r="ESB193" s="1176"/>
      <c r="ESC193" s="1176"/>
      <c r="ESD193" s="1176"/>
      <c r="ESE193" s="1176"/>
    </row>
    <row r="194" spans="36:3879" ht="15" customHeight="1">
      <c r="AJ194" s="265"/>
      <c r="AK194" s="1516">
        <f>ROW(Table!$A$8)</f>
        <v>8</v>
      </c>
      <c r="AL194" s="1516"/>
      <c r="AM194" s="1516"/>
      <c r="AN194" s="1516"/>
      <c r="AO194" s="1516"/>
      <c r="AP194" s="1516"/>
      <c r="AQ194" s="1516"/>
      <c r="AR194" s="1516"/>
      <c r="AS194" s="1516"/>
      <c r="AT194" s="1516"/>
      <c r="AU194" s="1516"/>
      <c r="AV194" s="1516"/>
      <c r="AW194" s="1516"/>
      <c r="AX194" s="1516"/>
      <c r="AY194" s="1516"/>
      <c r="AZ194" s="1516"/>
      <c r="BA194" s="1516">
        <f>ROW(Table!$A$9)</f>
        <v>9</v>
      </c>
      <c r="BB194" s="1516"/>
      <c r="BC194" s="1516"/>
      <c r="BD194" s="1516"/>
      <c r="BE194" s="1516"/>
      <c r="BF194" s="1516"/>
      <c r="BG194" s="1516"/>
      <c r="BH194" s="1516"/>
      <c r="BI194" s="1516"/>
      <c r="BJ194" s="1516"/>
      <c r="BK194" s="1516"/>
      <c r="BL194" s="1516"/>
      <c r="BM194" s="1516"/>
      <c r="BN194" s="1516"/>
      <c r="BO194" s="1516"/>
      <c r="BP194" s="1516"/>
      <c r="BQ194" s="1516"/>
      <c r="BR194" s="1516"/>
      <c r="BS194" s="1516"/>
      <c r="BT194" s="1516"/>
      <c r="BU194" s="1516"/>
      <c r="BV194" s="1516"/>
      <c r="BW194" s="1516">
        <f>ROW(Table!$A$10)</f>
        <v>10</v>
      </c>
      <c r="BX194" s="1516"/>
      <c r="BY194" s="1516"/>
      <c r="BZ194" s="1516"/>
      <c r="CA194" s="1516"/>
      <c r="CB194" s="1516"/>
      <c r="CC194" s="1516"/>
      <c r="CD194" s="1516"/>
      <c r="CE194" s="1516"/>
      <c r="CF194" s="1516"/>
      <c r="CG194" s="1516"/>
      <c r="CH194" s="1516"/>
      <c r="CI194" s="1516"/>
      <c r="CJ194" s="1516"/>
      <c r="CK194" s="1516"/>
      <c r="CL194" s="1516"/>
      <c r="CM194" s="1516">
        <f>ROW(Table!$A$11)</f>
        <v>11</v>
      </c>
      <c r="CN194" s="1516"/>
      <c r="CO194" s="1516"/>
      <c r="CP194" s="1516"/>
      <c r="CQ194" s="1516"/>
      <c r="CR194" s="1516"/>
      <c r="CS194" s="1516"/>
      <c r="CT194" s="1516"/>
      <c r="CU194" s="1516"/>
      <c r="CV194" s="1516"/>
      <c r="CW194" s="1516"/>
      <c r="CX194" s="1516"/>
      <c r="CY194" s="1516"/>
      <c r="CZ194" s="1516"/>
      <c r="DA194" s="1516"/>
      <c r="DB194" s="1516"/>
      <c r="DC194" s="1516"/>
      <c r="DD194" s="1516"/>
      <c r="DE194" s="1516"/>
      <c r="DF194" s="1516"/>
      <c r="DG194" s="1516"/>
      <c r="DH194" s="1516"/>
      <c r="DI194" s="1516">
        <f>ROW(Table!$A$12)</f>
        <v>12</v>
      </c>
      <c r="DJ194" s="1516"/>
      <c r="DK194" s="1516"/>
      <c r="DL194" s="1516"/>
      <c r="DM194" s="1516"/>
      <c r="DN194" s="1516"/>
      <c r="DO194" s="1516"/>
      <c r="DP194" s="1516"/>
      <c r="DQ194" s="1516"/>
      <c r="DR194" s="1516"/>
      <c r="DS194" s="1516"/>
      <c r="DT194" s="1516"/>
      <c r="DU194" s="1516"/>
      <c r="DV194" s="1516"/>
      <c r="DW194" s="1516"/>
      <c r="DX194" s="1516"/>
      <c r="DY194" s="1516">
        <f>ROW(Table!$A$13)</f>
        <v>13</v>
      </c>
      <c r="DZ194" s="1516"/>
      <c r="EA194" s="1516"/>
      <c r="EB194" s="1516"/>
      <c r="EC194" s="1516"/>
      <c r="ED194" s="1516"/>
      <c r="EE194" s="1516"/>
      <c r="EF194" s="1516"/>
      <c r="EG194" s="1516"/>
      <c r="EH194" s="1516"/>
      <c r="EI194" s="1516"/>
      <c r="EJ194" s="1516"/>
      <c r="EK194" s="1516"/>
      <c r="EL194" s="1516"/>
      <c r="EM194" s="1516"/>
      <c r="EN194" s="1516"/>
      <c r="EO194" s="1516">
        <f>ROW(Table!$A$14)</f>
        <v>14</v>
      </c>
      <c r="EP194" s="1516"/>
      <c r="EQ194" s="1516"/>
      <c r="ER194" s="1516"/>
      <c r="ES194" s="1516"/>
      <c r="ET194" s="1516"/>
      <c r="EU194" s="1516"/>
      <c r="EV194" s="1516"/>
      <c r="EW194" s="1516"/>
      <c r="EX194" s="1516"/>
      <c r="EY194" s="1516"/>
      <c r="EZ194" s="1516"/>
      <c r="FA194" s="1516"/>
      <c r="FB194" s="1516"/>
      <c r="FC194" s="1516"/>
      <c r="FD194" s="1516"/>
      <c r="FE194" s="1516"/>
      <c r="FF194" s="1516"/>
      <c r="FG194" s="1516"/>
      <c r="FH194" s="1516"/>
      <c r="FI194" s="1516"/>
      <c r="FJ194" s="1516"/>
      <c r="FK194" s="1516">
        <f>ROW(Table!$A$15)</f>
        <v>15</v>
      </c>
      <c r="FL194" s="1516"/>
      <c r="FM194" s="1516"/>
      <c r="FN194" s="1516"/>
      <c r="FO194" s="1516"/>
      <c r="FP194" s="1516"/>
      <c r="FQ194" s="1516"/>
      <c r="FR194" s="1516"/>
      <c r="FS194" s="1516"/>
      <c r="FT194" s="1516"/>
      <c r="FU194" s="1516"/>
      <c r="FV194" s="1516"/>
      <c r="FW194" s="1516"/>
      <c r="FX194" s="1516"/>
      <c r="FY194" s="1516"/>
      <c r="FZ194" s="1516"/>
      <c r="GA194" s="1516">
        <f>ROW(Table!$A$16)</f>
        <v>16</v>
      </c>
      <c r="GB194" s="1516"/>
      <c r="GC194" s="1516"/>
      <c r="GD194" s="1516"/>
      <c r="GE194" s="1516"/>
      <c r="GF194" s="1516"/>
      <c r="GG194" s="1516"/>
      <c r="GH194" s="1516"/>
      <c r="GI194" s="1516"/>
      <c r="GJ194" s="1516"/>
      <c r="GK194" s="1516"/>
      <c r="GL194" s="1516"/>
      <c r="GM194" s="1516"/>
      <c r="GN194" s="1516"/>
      <c r="GO194" s="1516"/>
      <c r="GP194" s="1516"/>
      <c r="GQ194" s="1516">
        <f>ROW(Table!$A$17)</f>
        <v>17</v>
      </c>
      <c r="GR194" s="1516"/>
      <c r="GS194" s="1516"/>
      <c r="GT194" s="1516"/>
      <c r="GU194" s="1516"/>
      <c r="GV194" s="1516"/>
      <c r="GW194" s="1516"/>
      <c r="GX194" s="1516"/>
      <c r="GY194" s="1516"/>
      <c r="GZ194" s="1516"/>
      <c r="HA194" s="1516"/>
      <c r="HB194" s="1516"/>
      <c r="HC194" s="1516"/>
      <c r="HD194" s="1516"/>
      <c r="HE194" s="1516"/>
      <c r="HF194" s="1516"/>
      <c r="HG194" s="1516"/>
      <c r="HH194" s="1516"/>
      <c r="HI194" s="1516"/>
      <c r="HJ194" s="1516"/>
      <c r="HK194" s="1516"/>
      <c r="HL194" s="1516"/>
      <c r="HM194" s="1516">
        <f>ROW(Table!$A$18)</f>
        <v>18</v>
      </c>
      <c r="HN194" s="1516"/>
      <c r="HO194" s="1516"/>
      <c r="HP194" s="1516"/>
      <c r="HQ194" s="1516"/>
      <c r="HR194" s="1516"/>
      <c r="HS194" s="1516"/>
      <c r="HT194" s="1516"/>
      <c r="HU194" s="1516"/>
      <c r="HV194" s="1516"/>
      <c r="HW194" s="1516"/>
      <c r="HX194" s="1516"/>
      <c r="HY194" s="1516"/>
      <c r="HZ194" s="1516"/>
      <c r="IA194" s="1516"/>
      <c r="IB194" s="1516"/>
      <c r="IC194" s="1516">
        <f>ROW(Table!$A$19)</f>
        <v>19</v>
      </c>
      <c r="ID194" s="1516"/>
      <c r="IE194" s="1516"/>
      <c r="IF194" s="1516"/>
      <c r="IG194" s="1516"/>
      <c r="IH194" s="1516"/>
      <c r="II194" s="1516"/>
      <c r="IJ194" s="1516"/>
      <c r="IK194" s="1516"/>
      <c r="IL194" s="1516"/>
      <c r="IM194" s="1516"/>
      <c r="IN194" s="1516"/>
      <c r="IO194" s="1516"/>
      <c r="IP194" s="1516"/>
      <c r="IQ194" s="1516"/>
      <c r="IR194" s="1516"/>
      <c r="IS194" s="1516">
        <f>ROW(Table!$A$20)</f>
        <v>20</v>
      </c>
      <c r="IT194" s="1516"/>
      <c r="IU194" s="1516"/>
      <c r="IV194" s="1516"/>
      <c r="IW194" s="1516"/>
      <c r="IX194" s="1516"/>
      <c r="IY194" s="1516"/>
      <c r="IZ194" s="1516"/>
      <c r="JA194" s="1516"/>
      <c r="JB194" s="1516"/>
      <c r="JC194" s="1516"/>
      <c r="JD194" s="1516"/>
      <c r="JE194" s="1516"/>
      <c r="JF194" s="1516"/>
      <c r="JG194" s="1516"/>
      <c r="JH194" s="1516"/>
      <c r="JI194" s="1516"/>
      <c r="JJ194" s="1516"/>
      <c r="JK194" s="1516"/>
      <c r="JL194" s="1516"/>
      <c r="JM194" s="1516"/>
      <c r="JN194" s="1516"/>
      <c r="JO194" s="1516">
        <f>ROW(Table!$A$21)</f>
        <v>21</v>
      </c>
      <c r="JP194" s="1516"/>
      <c r="JQ194" s="1516"/>
      <c r="JR194" s="1516"/>
      <c r="JS194" s="1516"/>
      <c r="JT194" s="1516"/>
      <c r="JU194" s="1516"/>
      <c r="JV194" s="1516"/>
      <c r="JW194" s="1516"/>
      <c r="JX194" s="1516"/>
      <c r="JY194" s="1516"/>
      <c r="JZ194" s="1516"/>
      <c r="KA194" s="1516"/>
      <c r="KB194" s="1516"/>
      <c r="KC194" s="1516"/>
      <c r="KD194" s="1516"/>
      <c r="KE194" s="1516">
        <f>ROW(Table!$A$22)</f>
        <v>22</v>
      </c>
      <c r="KF194" s="1516"/>
      <c r="KG194" s="1516"/>
      <c r="KH194" s="1516"/>
      <c r="KI194" s="1516"/>
      <c r="KJ194" s="1516"/>
      <c r="KK194" s="1516"/>
      <c r="KL194" s="1516"/>
      <c r="KM194" s="1516"/>
      <c r="KN194" s="1516"/>
      <c r="KO194" s="1516"/>
      <c r="KP194" s="1516"/>
      <c r="KQ194" s="1516"/>
      <c r="KR194" s="1516"/>
      <c r="KS194" s="1516"/>
      <c r="KT194" s="1516"/>
      <c r="KU194" s="1516">
        <f>ROW(Table!$A$23)</f>
        <v>23</v>
      </c>
      <c r="KV194" s="1516"/>
      <c r="KW194" s="1516"/>
      <c r="KX194" s="1516"/>
      <c r="KY194" s="1516"/>
      <c r="KZ194" s="1516"/>
      <c r="LA194" s="1516"/>
      <c r="LB194" s="1516"/>
      <c r="LC194" s="1516"/>
      <c r="LD194" s="1516"/>
      <c r="LE194" s="1516"/>
      <c r="LF194" s="1516"/>
      <c r="LG194" s="1516"/>
      <c r="LH194" s="1516"/>
      <c r="LI194" s="1516"/>
      <c r="LJ194" s="1516"/>
      <c r="LK194" s="1516"/>
      <c r="LL194" s="1516"/>
      <c r="LM194" s="1516"/>
      <c r="LN194" s="1516"/>
      <c r="LO194" s="1516"/>
      <c r="LP194" s="1516"/>
      <c r="LQ194" s="1516">
        <f>ROW(Table!$A$24)</f>
        <v>24</v>
      </c>
      <c r="LR194" s="1516"/>
      <c r="LS194" s="1516"/>
      <c r="LT194" s="1516"/>
      <c r="LU194" s="1516"/>
      <c r="LV194" s="1516"/>
      <c r="LW194" s="1516"/>
      <c r="LX194" s="1516"/>
      <c r="LY194" s="1516"/>
      <c r="LZ194" s="1516"/>
      <c r="MA194" s="1516"/>
      <c r="MB194" s="1516"/>
      <c r="MC194" s="1516"/>
      <c r="MD194" s="1516"/>
      <c r="ME194" s="1516"/>
      <c r="MF194" s="1516"/>
      <c r="MG194" s="1516">
        <f>ROW(Table!$A$25)</f>
        <v>25</v>
      </c>
      <c r="MH194" s="1516"/>
      <c r="MI194" s="1516"/>
      <c r="MJ194" s="1516"/>
      <c r="MK194" s="1516"/>
      <c r="ML194" s="1516"/>
      <c r="MM194" s="1516"/>
      <c r="MN194" s="1516"/>
      <c r="MO194" s="1516"/>
      <c r="MP194" s="1516"/>
      <c r="MQ194" s="1516"/>
      <c r="MR194" s="1516"/>
      <c r="MS194" s="1516"/>
      <c r="MT194" s="1516"/>
      <c r="MU194" s="1516"/>
      <c r="MV194" s="1516"/>
      <c r="MW194" s="1516">
        <f>ROW(Table!$A$26)</f>
        <v>26</v>
      </c>
      <c r="MX194" s="1516"/>
      <c r="MY194" s="1516"/>
      <c r="MZ194" s="1516"/>
      <c r="NA194" s="1516"/>
      <c r="NB194" s="1516"/>
      <c r="NC194" s="1516"/>
      <c r="ND194" s="1516"/>
      <c r="NE194" s="1516"/>
      <c r="NF194" s="1516"/>
      <c r="NG194" s="1516"/>
      <c r="NH194" s="1516"/>
      <c r="NI194" s="1516"/>
      <c r="NJ194" s="1516"/>
      <c r="NK194" s="1516"/>
      <c r="NL194" s="1516"/>
      <c r="NM194" s="1516"/>
      <c r="NN194" s="1516"/>
      <c r="NO194" s="1516"/>
      <c r="NP194" s="1516"/>
      <c r="NQ194" s="1516"/>
      <c r="NR194" s="1516"/>
      <c r="NS194" s="1516">
        <f>ROW(Table!$A$27)</f>
        <v>27</v>
      </c>
      <c r="NT194" s="1516"/>
      <c r="NU194" s="1516"/>
      <c r="NV194" s="1516"/>
      <c r="NW194" s="1516"/>
      <c r="NX194" s="1516"/>
      <c r="NY194" s="1516"/>
      <c r="NZ194" s="1516"/>
      <c r="OA194" s="1516"/>
      <c r="OB194" s="1516"/>
      <c r="OC194" s="1516"/>
      <c r="OD194" s="1516"/>
      <c r="OE194" s="1516"/>
      <c r="OF194" s="1516"/>
      <c r="OG194" s="1516"/>
      <c r="OH194" s="1516"/>
      <c r="OI194" s="1516">
        <f>ROW(Table!$A$28)</f>
        <v>28</v>
      </c>
      <c r="OJ194" s="1516"/>
      <c r="OK194" s="1516"/>
      <c r="OL194" s="1516"/>
      <c r="OM194" s="1516"/>
      <c r="ON194" s="1516"/>
      <c r="OO194" s="1516"/>
      <c r="OP194" s="1516"/>
      <c r="OQ194" s="1516"/>
      <c r="OR194" s="1516"/>
      <c r="OS194" s="1516"/>
      <c r="OT194" s="1516"/>
      <c r="OU194" s="1516"/>
      <c r="OV194" s="1516"/>
      <c r="OW194" s="1516"/>
      <c r="OX194" s="1516"/>
      <c r="OY194" s="1516"/>
      <c r="OZ194" s="1516"/>
      <c r="PA194" s="1516"/>
      <c r="PB194" s="1516"/>
      <c r="PC194" s="1516"/>
      <c r="PD194" s="1516"/>
      <c r="PE194" s="1516">
        <f>ROW(Table!$A$29)</f>
        <v>29</v>
      </c>
      <c r="PF194" s="1516"/>
      <c r="PG194" s="1516"/>
      <c r="PH194" s="1516"/>
      <c r="PI194" s="1516"/>
      <c r="PJ194" s="1516"/>
      <c r="PK194" s="1516"/>
      <c r="PL194" s="1516"/>
      <c r="PM194" s="1516"/>
      <c r="PN194" s="1516"/>
      <c r="PO194" s="1516"/>
      <c r="PP194" s="1516"/>
      <c r="PQ194" s="1516"/>
      <c r="PR194" s="1516"/>
      <c r="PS194" s="1516"/>
      <c r="PT194" s="1516"/>
      <c r="PU194" s="1516">
        <f>ROW(Table!$A$30)</f>
        <v>30</v>
      </c>
      <c r="PV194" s="1516"/>
      <c r="PW194" s="1516"/>
      <c r="PX194" s="1516"/>
      <c r="PY194" s="1516"/>
      <c r="PZ194" s="1516"/>
      <c r="QA194" s="1516"/>
      <c r="QB194" s="1516"/>
      <c r="QC194" s="1516"/>
      <c r="QD194" s="1516"/>
      <c r="QE194" s="1516"/>
      <c r="QF194" s="1516"/>
      <c r="QG194" s="1516"/>
      <c r="QH194" s="1516"/>
      <c r="QI194" s="1516"/>
      <c r="QJ194" s="1516"/>
      <c r="QK194" s="1516"/>
      <c r="QL194" s="1516"/>
      <c r="QM194" s="1516"/>
      <c r="QN194" s="1516"/>
      <c r="QO194" s="1516"/>
      <c r="QP194" s="1516"/>
      <c r="QQ194" s="1516">
        <f>ROW(Table!$A$31)</f>
        <v>31</v>
      </c>
      <c r="QR194" s="1516"/>
      <c r="QS194" s="1516"/>
      <c r="QT194" s="1516"/>
      <c r="QU194" s="1516"/>
      <c r="QV194" s="1516"/>
      <c r="QW194" s="1516"/>
      <c r="QX194" s="1516"/>
      <c r="QY194" s="1516"/>
      <c r="QZ194" s="1516"/>
      <c r="RA194" s="1516"/>
      <c r="RB194" s="1516"/>
      <c r="RC194" s="1516"/>
      <c r="RD194" s="1516"/>
      <c r="RE194" s="1516"/>
      <c r="RF194" s="1516"/>
      <c r="RG194" s="1516">
        <f>ROW(Table!$A$32)</f>
        <v>32</v>
      </c>
      <c r="RH194" s="1516"/>
      <c r="RI194" s="1516"/>
      <c r="RJ194" s="1516"/>
      <c r="RK194" s="1516"/>
      <c r="RL194" s="1516"/>
      <c r="RM194" s="1516"/>
      <c r="RN194" s="1516"/>
      <c r="RO194" s="1516"/>
      <c r="RP194" s="1516"/>
      <c r="RQ194" s="1516"/>
      <c r="RR194" s="1516"/>
      <c r="RS194" s="1516"/>
      <c r="RT194" s="1516"/>
      <c r="RU194" s="1516"/>
      <c r="RV194" s="1516"/>
      <c r="RW194" s="1516">
        <f>ROW(Table!$A$33)</f>
        <v>33</v>
      </c>
      <c r="RX194" s="1516"/>
      <c r="RY194" s="1516"/>
      <c r="RZ194" s="1516"/>
      <c r="SA194" s="1516"/>
      <c r="SB194" s="1516"/>
      <c r="SC194" s="1516"/>
      <c r="SD194" s="1516"/>
      <c r="SE194" s="1516"/>
      <c r="SF194" s="1516"/>
      <c r="SG194" s="1516"/>
      <c r="SH194" s="1516"/>
      <c r="SI194" s="1516"/>
      <c r="SJ194" s="1516"/>
      <c r="SK194" s="1516"/>
      <c r="SL194" s="1516"/>
      <c r="SM194" s="1516"/>
      <c r="SN194" s="1516"/>
      <c r="SO194" s="1516"/>
      <c r="SP194" s="1516"/>
      <c r="SQ194" s="1516"/>
      <c r="SR194" s="1516"/>
      <c r="SS194" s="1516">
        <f>ROW(Table!$A$34)</f>
        <v>34</v>
      </c>
      <c r="ST194" s="1516"/>
      <c r="SU194" s="1516"/>
      <c r="SV194" s="1516"/>
      <c r="SW194" s="1516"/>
      <c r="SX194" s="1516"/>
      <c r="SY194" s="1516"/>
      <c r="SZ194" s="1516"/>
      <c r="TA194" s="1516"/>
      <c r="TB194" s="1516"/>
      <c r="TC194" s="1516"/>
      <c r="TD194" s="1516"/>
      <c r="TE194" s="1516"/>
      <c r="TF194" s="1516"/>
      <c r="TG194" s="1516"/>
      <c r="TH194" s="1516"/>
      <c r="TI194" s="1516">
        <f>ROW(Table!$A$35)</f>
        <v>35</v>
      </c>
      <c r="TJ194" s="1516"/>
      <c r="TK194" s="1516"/>
      <c r="TL194" s="1516"/>
      <c r="TM194" s="1516"/>
      <c r="TN194" s="1516"/>
      <c r="TO194" s="1516"/>
      <c r="TP194" s="1516"/>
      <c r="TQ194" s="1516"/>
      <c r="TR194" s="1516"/>
      <c r="TS194" s="1516"/>
      <c r="TT194" s="1516"/>
      <c r="TU194" s="1516"/>
      <c r="TV194" s="1516"/>
      <c r="TW194" s="1516"/>
      <c r="TX194" s="1516"/>
      <c r="TY194" s="1516">
        <f>ROW(Table!$A$36)</f>
        <v>36</v>
      </c>
      <c r="TZ194" s="1516"/>
      <c r="UA194" s="1516"/>
      <c r="UB194" s="1516"/>
      <c r="UC194" s="1516"/>
      <c r="UD194" s="1516"/>
      <c r="UE194" s="1516"/>
      <c r="UF194" s="1516"/>
      <c r="UG194" s="1516"/>
      <c r="UH194" s="1516"/>
      <c r="UI194" s="1516"/>
      <c r="UJ194" s="1516"/>
      <c r="UK194" s="1516"/>
      <c r="UL194" s="1516"/>
      <c r="UM194" s="1516"/>
      <c r="UN194" s="1516"/>
      <c r="UO194" s="1516"/>
      <c r="UP194" s="1516"/>
      <c r="UQ194" s="1516"/>
      <c r="UR194" s="1516"/>
      <c r="US194" s="1516"/>
      <c r="UT194" s="1516"/>
      <c r="UU194" s="1516">
        <f>ROW(Table!$A$37)</f>
        <v>37</v>
      </c>
      <c r="UV194" s="1516"/>
      <c r="UW194" s="1516"/>
      <c r="UX194" s="1516"/>
      <c r="UY194" s="1516"/>
      <c r="UZ194" s="1516"/>
      <c r="VA194" s="1516"/>
      <c r="VB194" s="1516"/>
      <c r="VC194" s="1516"/>
      <c r="VD194" s="1516"/>
      <c r="VE194" s="1516"/>
      <c r="VF194" s="1516"/>
      <c r="VG194" s="1516"/>
      <c r="VH194" s="1516"/>
      <c r="VI194" s="1516"/>
      <c r="VJ194" s="1516"/>
      <c r="VK194" s="1516">
        <f>ROW(Table!$A$38)</f>
        <v>38</v>
      </c>
      <c r="VL194" s="1516"/>
      <c r="VM194" s="1516"/>
      <c r="VN194" s="1516"/>
      <c r="VO194" s="1516"/>
      <c r="VP194" s="1516"/>
      <c r="VQ194" s="1516"/>
      <c r="VR194" s="1516"/>
      <c r="VS194" s="1516"/>
      <c r="VT194" s="1516"/>
      <c r="VU194" s="1516"/>
      <c r="VV194" s="1516"/>
      <c r="VW194" s="1516"/>
      <c r="VX194" s="1516"/>
      <c r="VY194" s="1516"/>
      <c r="VZ194" s="1516"/>
      <c r="WA194" s="1516">
        <f>ROW(Table!$A$39)</f>
        <v>39</v>
      </c>
      <c r="WB194" s="1516"/>
      <c r="WC194" s="1516"/>
      <c r="WD194" s="1516"/>
      <c r="WE194" s="1516"/>
      <c r="WF194" s="1516"/>
      <c r="WG194" s="1516"/>
      <c r="WH194" s="1516"/>
      <c r="WI194" s="1516"/>
      <c r="WJ194" s="1516"/>
      <c r="WK194" s="1516"/>
      <c r="WL194" s="1516"/>
      <c r="WM194" s="1516"/>
      <c r="WN194" s="1516"/>
      <c r="WO194" s="1516"/>
      <c r="WP194" s="1516"/>
      <c r="WQ194" s="1516"/>
      <c r="WR194" s="1516"/>
      <c r="WS194" s="1516"/>
      <c r="WT194" s="1516"/>
      <c r="WU194" s="1516"/>
      <c r="WV194" s="1516"/>
      <c r="WW194" s="1516">
        <f>ROW(Table!$A$40)</f>
        <v>40</v>
      </c>
      <c r="WX194" s="1516"/>
      <c r="WY194" s="1516"/>
      <c r="WZ194" s="1516"/>
      <c r="XA194" s="1516"/>
      <c r="XB194" s="1516"/>
      <c r="XC194" s="1516"/>
      <c r="XD194" s="1516"/>
      <c r="XE194" s="1516"/>
      <c r="XF194" s="1516"/>
      <c r="XG194" s="1516"/>
      <c r="XH194" s="1516"/>
      <c r="XI194" s="1516"/>
      <c r="XJ194" s="1516"/>
      <c r="XK194" s="1516"/>
      <c r="XL194" s="1516"/>
      <c r="XM194" s="1516">
        <f>ROW(Table!$A$41)</f>
        <v>41</v>
      </c>
      <c r="XN194" s="1516"/>
      <c r="XO194" s="1516"/>
      <c r="XP194" s="1516"/>
      <c r="XQ194" s="1516"/>
      <c r="XR194" s="1516"/>
      <c r="XS194" s="1516"/>
      <c r="XT194" s="1516"/>
      <c r="XU194" s="1516"/>
      <c r="XV194" s="1516"/>
      <c r="XW194" s="1516"/>
      <c r="XX194" s="1516"/>
      <c r="XY194" s="1516"/>
      <c r="XZ194" s="1516"/>
      <c r="YA194" s="1516"/>
      <c r="YB194" s="1516"/>
      <c r="YC194" s="1516">
        <f>ROW(Table!$A$42)</f>
        <v>42</v>
      </c>
      <c r="YD194" s="1516"/>
      <c r="YE194" s="1516"/>
      <c r="YF194" s="1516"/>
      <c r="YG194" s="1516"/>
      <c r="YH194" s="1516"/>
      <c r="YI194" s="1516"/>
      <c r="YJ194" s="1516"/>
      <c r="YK194" s="1516"/>
      <c r="YL194" s="1516"/>
      <c r="YM194" s="1516"/>
      <c r="YN194" s="1516"/>
      <c r="YO194" s="1516"/>
      <c r="YP194" s="1516"/>
      <c r="YQ194" s="1516"/>
      <c r="YR194" s="1516"/>
      <c r="YS194" s="1516"/>
      <c r="YT194" s="1516"/>
      <c r="YU194" s="1516"/>
      <c r="YV194" s="1516"/>
      <c r="YW194" s="1516"/>
      <c r="YX194" s="1516"/>
      <c r="YY194" s="1516">
        <f>ROW(Table!$A$43)</f>
        <v>43</v>
      </c>
      <c r="YZ194" s="1516"/>
      <c r="ZA194" s="1516"/>
      <c r="ZB194" s="1516"/>
      <c r="ZC194" s="1516"/>
      <c r="ZD194" s="1516"/>
      <c r="ZE194" s="1516"/>
      <c r="ZF194" s="1516"/>
      <c r="ZG194" s="1516"/>
      <c r="ZH194" s="1516"/>
      <c r="ZI194" s="1516"/>
      <c r="ZJ194" s="1516"/>
      <c r="ZK194" s="1516"/>
      <c r="ZL194" s="1516"/>
      <c r="ZM194" s="1516"/>
      <c r="ZN194" s="1516"/>
      <c r="ZO194" s="1516">
        <f>ROW(Table!$A$44)</f>
        <v>44</v>
      </c>
      <c r="ZP194" s="1516"/>
      <c r="ZQ194" s="1516"/>
      <c r="ZR194" s="1516"/>
      <c r="ZS194" s="1516"/>
      <c r="ZT194" s="1516"/>
      <c r="ZU194" s="1516"/>
      <c r="ZV194" s="1516"/>
      <c r="ZW194" s="1516"/>
      <c r="ZX194" s="1516"/>
      <c r="ZY194" s="1516"/>
      <c r="ZZ194" s="1516"/>
      <c r="AAA194" s="1516"/>
      <c r="AAB194" s="1516"/>
      <c r="AAC194" s="1516"/>
      <c r="AAD194" s="1516"/>
      <c r="AAE194" s="1516">
        <f>ROW(Table!$A$45)</f>
        <v>45</v>
      </c>
      <c r="AAF194" s="1516"/>
      <c r="AAG194" s="1516"/>
      <c r="AAH194" s="1516"/>
      <c r="AAI194" s="1516"/>
      <c r="AAJ194" s="1516"/>
      <c r="AAK194" s="1516"/>
      <c r="AAL194" s="1516"/>
      <c r="AAM194" s="1516"/>
      <c r="AAN194" s="1516"/>
      <c r="AAO194" s="1516"/>
      <c r="AAP194" s="1516"/>
      <c r="AAQ194" s="1516"/>
      <c r="AAR194" s="1516"/>
      <c r="AAS194" s="1516"/>
      <c r="AAT194" s="1516"/>
      <c r="AAU194" s="1516"/>
      <c r="AAV194" s="1516"/>
      <c r="AAW194" s="1516"/>
      <c r="AAX194" s="1516"/>
      <c r="AAY194" s="1516"/>
      <c r="AAZ194" s="1516"/>
      <c r="ABA194" s="1516">
        <f>ROW(Table!$A$46)</f>
        <v>46</v>
      </c>
      <c r="ABB194" s="1516"/>
      <c r="ABC194" s="1516"/>
      <c r="ABD194" s="1516"/>
      <c r="ABE194" s="1516"/>
      <c r="ABF194" s="1516"/>
      <c r="ABG194" s="1516"/>
      <c r="ABH194" s="1516"/>
      <c r="ABI194" s="1516"/>
      <c r="ABJ194" s="1516"/>
      <c r="ABK194" s="1516"/>
      <c r="ABL194" s="1516"/>
      <c r="ABM194" s="1516"/>
      <c r="ABN194" s="1516"/>
      <c r="ABO194" s="1516"/>
      <c r="ABP194" s="1516"/>
      <c r="ABQ194" s="1516">
        <f>ROW(Table!$A$47)</f>
        <v>47</v>
      </c>
      <c r="ABR194" s="1516"/>
      <c r="ABS194" s="1516"/>
      <c r="ABT194" s="1516"/>
      <c r="ABU194" s="1516"/>
      <c r="ABV194" s="1516"/>
      <c r="ABW194" s="1516"/>
      <c r="ABX194" s="1516"/>
      <c r="ABY194" s="1516"/>
      <c r="ABZ194" s="1516"/>
      <c r="ACA194" s="1516"/>
      <c r="ACB194" s="1516"/>
      <c r="ACC194" s="1516"/>
      <c r="ACD194" s="1516"/>
      <c r="ACE194" s="1516"/>
      <c r="ACF194" s="1516"/>
      <c r="ACG194" s="1516">
        <f>ROW(Table!$A$48)</f>
        <v>48</v>
      </c>
      <c r="ACH194" s="1516"/>
      <c r="ACI194" s="1516"/>
      <c r="ACJ194" s="1516"/>
      <c r="ACK194" s="1516"/>
      <c r="ACL194" s="1516"/>
      <c r="ACM194" s="1516"/>
      <c r="ACN194" s="1516"/>
      <c r="ACO194" s="1516"/>
      <c r="ACP194" s="1516"/>
      <c r="ACQ194" s="1516"/>
      <c r="ACR194" s="1516"/>
      <c r="ACS194" s="1516"/>
      <c r="ACT194" s="1516"/>
      <c r="ACU194" s="1516"/>
      <c r="ACV194" s="1516"/>
      <c r="ACW194" s="1516"/>
      <c r="ACX194" s="1516"/>
      <c r="ACY194" s="1516"/>
      <c r="ACZ194" s="1516"/>
      <c r="ADA194" s="1516"/>
      <c r="ADB194" s="1516"/>
      <c r="ADC194" s="1516">
        <f>ROW(Table!$A$49)</f>
        <v>49</v>
      </c>
      <c r="ADD194" s="1516"/>
      <c r="ADE194" s="1516"/>
      <c r="ADF194" s="1516"/>
      <c r="ADG194" s="1516"/>
      <c r="ADH194" s="1516"/>
      <c r="ADI194" s="1516"/>
      <c r="ADJ194" s="1516"/>
      <c r="ADK194" s="1516"/>
      <c r="ADL194" s="1516"/>
      <c r="ADM194" s="1516"/>
      <c r="ADN194" s="1516"/>
      <c r="ADO194" s="1516"/>
      <c r="ADP194" s="1516"/>
      <c r="ADQ194" s="1516"/>
      <c r="ADR194" s="1516"/>
      <c r="ADS194" s="1516">
        <f>ROW(Table!$A$50)</f>
        <v>50</v>
      </c>
      <c r="ADT194" s="1516"/>
      <c r="ADU194" s="1516"/>
      <c r="ADV194" s="1516"/>
      <c r="ADW194" s="1516"/>
      <c r="ADX194" s="1516"/>
      <c r="ADY194" s="1516"/>
      <c r="ADZ194" s="1516"/>
      <c r="AEA194" s="1516"/>
      <c r="AEB194" s="1516"/>
      <c r="AEC194" s="1516"/>
      <c r="AED194" s="1516"/>
      <c r="AEE194" s="1516"/>
      <c r="AEF194" s="1516"/>
      <c r="AEG194" s="1516"/>
      <c r="AEH194" s="1516"/>
      <c r="AEI194" s="1516">
        <f>ROW(Table!$A$51)</f>
        <v>51</v>
      </c>
      <c r="AEJ194" s="1516"/>
      <c r="AEK194" s="1516"/>
      <c r="AEL194" s="1516"/>
      <c r="AEM194" s="1516"/>
      <c r="AEN194" s="1516"/>
      <c r="AEO194" s="1516"/>
      <c r="AEP194" s="1516"/>
      <c r="AEQ194" s="1516"/>
      <c r="AER194" s="1516"/>
      <c r="AES194" s="1516"/>
      <c r="AET194" s="1516"/>
      <c r="AEU194" s="1516"/>
      <c r="AEV194" s="1516"/>
      <c r="AEW194" s="1516"/>
      <c r="AEX194" s="1516"/>
      <c r="AEY194" s="1516"/>
      <c r="AEZ194" s="1516"/>
      <c r="AFA194" s="1516"/>
      <c r="AFB194" s="1516"/>
      <c r="AFC194" s="1516"/>
      <c r="AFD194" s="1516"/>
      <c r="AFE194" s="1516">
        <f>ROW(Table!$A$52)</f>
        <v>52</v>
      </c>
      <c r="AFF194" s="1516"/>
      <c r="AFG194" s="1516"/>
      <c r="AFH194" s="1516"/>
      <c r="AFI194" s="1516"/>
      <c r="AFJ194" s="1516"/>
      <c r="AFK194" s="1516"/>
      <c r="AFL194" s="1516"/>
      <c r="AFM194" s="1516"/>
      <c r="AFN194" s="1516"/>
      <c r="AFO194" s="1516"/>
      <c r="AFP194" s="1516"/>
      <c r="AFQ194" s="1516"/>
      <c r="AFR194" s="1516"/>
      <c r="AFS194" s="1516"/>
      <c r="AFT194" s="1516"/>
      <c r="AFU194" s="1516">
        <f>ROW(Table!$A$53)</f>
        <v>53</v>
      </c>
      <c r="AFV194" s="1516"/>
      <c r="AFW194" s="1516"/>
      <c r="AFX194" s="1516"/>
      <c r="AFY194" s="1516"/>
      <c r="AFZ194" s="1516"/>
      <c r="AGA194" s="1516"/>
      <c r="AGB194" s="1516"/>
      <c r="AGC194" s="1516"/>
      <c r="AGD194" s="1516"/>
      <c r="AGE194" s="1516"/>
      <c r="AGF194" s="1516"/>
      <c r="AGG194" s="1516"/>
      <c r="AGH194" s="1516"/>
      <c r="AGI194" s="1516"/>
      <c r="AGJ194" s="1516"/>
      <c r="AGK194" s="1516">
        <f>ROW(Table!$A$54)</f>
        <v>54</v>
      </c>
      <c r="AGL194" s="1516"/>
      <c r="AGM194" s="1516"/>
      <c r="AGN194" s="1516"/>
      <c r="AGO194" s="1516"/>
      <c r="AGP194" s="1516"/>
      <c r="AGQ194" s="1516"/>
      <c r="AGR194" s="1516"/>
      <c r="AGS194" s="1516"/>
      <c r="AGT194" s="1516"/>
      <c r="AGU194" s="1516"/>
      <c r="AGV194" s="1516"/>
      <c r="AGW194" s="1516"/>
      <c r="AGX194" s="1516"/>
      <c r="AGY194" s="1516"/>
      <c r="AGZ194" s="1516"/>
      <c r="AHA194" s="1516"/>
      <c r="AHB194" s="1516"/>
      <c r="AHC194" s="1516"/>
      <c r="AHD194" s="1516"/>
      <c r="AHE194" s="1516"/>
      <c r="AHF194" s="1516"/>
      <c r="AHG194" s="1516">
        <f>ROW(Table!$A$55)</f>
        <v>55</v>
      </c>
      <c r="AHH194" s="1516"/>
      <c r="AHI194" s="1516"/>
      <c r="AHJ194" s="1516"/>
      <c r="AHK194" s="1516"/>
      <c r="AHL194" s="1516"/>
      <c r="AHM194" s="1516"/>
      <c r="AHN194" s="1516"/>
      <c r="AHO194" s="1516"/>
      <c r="AHP194" s="1516"/>
      <c r="AHQ194" s="1516"/>
      <c r="AHR194" s="1516"/>
      <c r="AHS194" s="1516"/>
      <c r="AHT194" s="1516"/>
      <c r="AHU194" s="1516"/>
      <c r="AHV194" s="1516"/>
      <c r="AHW194" s="1516">
        <f>ROW(Table!$A$56)</f>
        <v>56</v>
      </c>
      <c r="AHX194" s="1516"/>
      <c r="AHY194" s="1516"/>
      <c r="AHZ194" s="1516"/>
      <c r="AIA194" s="1516"/>
      <c r="AIB194" s="1516"/>
      <c r="AIC194" s="1516"/>
      <c r="AID194" s="1516"/>
      <c r="AIE194" s="1516"/>
      <c r="AIF194" s="1516"/>
      <c r="AIG194" s="1516"/>
      <c r="AIH194" s="1516"/>
      <c r="AII194" s="1516"/>
      <c r="AIJ194" s="1516"/>
      <c r="AIK194" s="1516"/>
      <c r="AIL194" s="1516"/>
      <c r="AIM194" s="1516">
        <f>ROW(Table!$A$57)</f>
        <v>57</v>
      </c>
      <c r="AIN194" s="1516"/>
      <c r="AIO194" s="1516"/>
      <c r="AIP194" s="1516"/>
      <c r="AIQ194" s="1516"/>
      <c r="AIR194" s="1516"/>
      <c r="AIS194" s="1516"/>
      <c r="AIT194" s="1516"/>
      <c r="AIU194" s="1516"/>
      <c r="AIV194" s="1516"/>
      <c r="AIW194" s="1516"/>
      <c r="AIX194" s="1516"/>
      <c r="AIY194" s="1516"/>
      <c r="AIZ194" s="1516"/>
      <c r="AJA194" s="1516"/>
      <c r="AJB194" s="1516"/>
      <c r="AJC194" s="1516"/>
      <c r="AJD194" s="1516"/>
      <c r="AJE194" s="1516"/>
      <c r="AJF194" s="1516"/>
      <c r="AJG194" s="1516"/>
      <c r="AJH194" s="1516"/>
      <c r="AJI194" s="1516">
        <f>ROW(Table!$A$58)</f>
        <v>58</v>
      </c>
      <c r="AJJ194" s="1516"/>
      <c r="AJK194" s="1516"/>
      <c r="AJL194" s="1516"/>
      <c r="AJM194" s="1516"/>
      <c r="AJN194" s="1516"/>
      <c r="AJO194" s="1516"/>
      <c r="AJP194" s="1516"/>
      <c r="AJQ194" s="1516"/>
      <c r="AJR194" s="1516"/>
      <c r="AJS194" s="1516"/>
      <c r="AJT194" s="1516"/>
      <c r="AJU194" s="1516"/>
      <c r="AJV194" s="1516"/>
      <c r="AJW194" s="1516"/>
      <c r="AJX194" s="1516"/>
      <c r="AJY194" s="1516">
        <f>ROW(Table!$A$59)</f>
        <v>59</v>
      </c>
      <c r="AJZ194" s="1516"/>
      <c r="AKA194" s="1516"/>
      <c r="AKB194" s="1516"/>
      <c r="AKC194" s="1516"/>
      <c r="AKD194" s="1516"/>
      <c r="AKE194" s="1516"/>
      <c r="AKF194" s="1516"/>
      <c r="AKG194" s="1516"/>
      <c r="AKH194" s="1516"/>
      <c r="AKI194" s="1516"/>
      <c r="AKJ194" s="1516"/>
      <c r="AKK194" s="1516"/>
      <c r="AKL194" s="1516"/>
      <c r="AKM194" s="1516"/>
      <c r="AKN194" s="1516"/>
      <c r="AKO194" s="1516">
        <f>ROW(Table!$A$60)</f>
        <v>60</v>
      </c>
      <c r="AKP194" s="1516"/>
      <c r="AKQ194" s="1516"/>
      <c r="AKR194" s="1516"/>
      <c r="AKS194" s="1516"/>
      <c r="AKT194" s="1516"/>
      <c r="AKU194" s="1516"/>
      <c r="AKV194" s="1516"/>
      <c r="AKW194" s="1516"/>
      <c r="AKX194" s="1516"/>
      <c r="AKY194" s="1516"/>
      <c r="AKZ194" s="1516"/>
      <c r="ALA194" s="1516"/>
      <c r="ALB194" s="1516"/>
      <c r="ALC194" s="1516"/>
      <c r="ALD194" s="1516"/>
      <c r="ALE194" s="1516"/>
      <c r="ALF194" s="1516"/>
      <c r="ALG194" s="1516"/>
      <c r="ALH194" s="1516"/>
      <c r="ALI194" s="1516"/>
      <c r="ALJ194" s="1516"/>
      <c r="ALK194" s="1516">
        <f>ROW(Table!$A$61)</f>
        <v>61</v>
      </c>
      <c r="ALL194" s="1516"/>
      <c r="ALM194" s="1516"/>
      <c r="ALN194" s="1516"/>
      <c r="ALO194" s="1516"/>
      <c r="ALP194" s="1516"/>
      <c r="ALQ194" s="1516"/>
      <c r="ALR194" s="1516"/>
      <c r="ALS194" s="1516"/>
      <c r="ALT194" s="1516"/>
      <c r="ALU194" s="1516"/>
      <c r="ALV194" s="1516"/>
      <c r="ALW194" s="1516"/>
      <c r="ALX194" s="1516"/>
      <c r="ALY194" s="1516"/>
      <c r="ALZ194" s="1516"/>
      <c r="AMA194" s="1516">
        <f>ROW(Table!$A$62)</f>
        <v>62</v>
      </c>
      <c r="AMB194" s="1516"/>
      <c r="AMC194" s="1516"/>
      <c r="AMD194" s="1516"/>
      <c r="AME194" s="1516"/>
      <c r="AMF194" s="1516"/>
      <c r="AMG194" s="1516"/>
      <c r="AMH194" s="1516"/>
      <c r="AMI194" s="1516"/>
      <c r="AMJ194" s="1516"/>
      <c r="AMK194" s="1516"/>
      <c r="AML194" s="1516"/>
      <c r="AMM194" s="1516"/>
      <c r="AMN194" s="1516"/>
      <c r="AMO194" s="1516"/>
      <c r="AMP194" s="1516"/>
      <c r="AMQ194" s="1516">
        <f>ROW(Table!$A$63)</f>
        <v>63</v>
      </c>
      <c r="AMR194" s="1516"/>
      <c r="AMS194" s="1516"/>
      <c r="AMT194" s="1516"/>
      <c r="AMU194" s="1516"/>
      <c r="AMV194" s="1516"/>
      <c r="AMW194" s="1516"/>
      <c r="AMX194" s="1516"/>
      <c r="AMY194" s="1516"/>
      <c r="AMZ194" s="1516"/>
      <c r="ANA194" s="1516"/>
      <c r="ANB194" s="1516"/>
      <c r="ANC194" s="1516"/>
      <c r="AND194" s="1516"/>
      <c r="ANE194" s="1516"/>
      <c r="ANF194" s="1516"/>
      <c r="ANG194" s="1516"/>
      <c r="ANH194" s="1516"/>
      <c r="ANI194" s="1516"/>
      <c r="ANJ194" s="1516"/>
      <c r="ANK194" s="1516"/>
      <c r="ANL194" s="1516"/>
      <c r="ANM194" s="1516">
        <f>ROW(Table!$A$64)</f>
        <v>64</v>
      </c>
      <c r="ANN194" s="1516"/>
      <c r="ANO194" s="1516"/>
      <c r="ANP194" s="1516"/>
      <c r="ANQ194" s="1516"/>
      <c r="ANR194" s="1516"/>
      <c r="ANS194" s="1516"/>
      <c r="ANT194" s="1516"/>
      <c r="ANU194" s="1516"/>
      <c r="ANV194" s="1516"/>
      <c r="ANW194" s="1516"/>
      <c r="ANX194" s="1516"/>
      <c r="ANY194" s="1516"/>
      <c r="ANZ194" s="1516"/>
      <c r="AOA194" s="1516"/>
      <c r="AOB194" s="1516"/>
      <c r="AOC194" s="1516">
        <f>ROW(Table!$A$65)</f>
        <v>65</v>
      </c>
      <c r="AOD194" s="1516"/>
      <c r="AOE194" s="1516"/>
      <c r="AOF194" s="1516"/>
      <c r="AOG194" s="1516"/>
      <c r="AOH194" s="1516"/>
      <c r="AOI194" s="1516"/>
      <c r="AOJ194" s="1516"/>
      <c r="AOK194" s="1516"/>
      <c r="AOL194" s="1516"/>
      <c r="AOM194" s="1516"/>
      <c r="AON194" s="1516"/>
      <c r="AOO194" s="1516"/>
      <c r="AOP194" s="1516"/>
      <c r="AOQ194" s="1516"/>
      <c r="AOR194" s="1516"/>
      <c r="AOS194" s="1516">
        <f>ROW(Table!$A$66)</f>
        <v>66</v>
      </c>
      <c r="AOT194" s="1516"/>
      <c r="AOU194" s="1516"/>
      <c r="AOV194" s="1516"/>
      <c r="AOW194" s="1516"/>
      <c r="AOX194" s="1516"/>
      <c r="AOY194" s="1516"/>
      <c r="AOZ194" s="1516"/>
      <c r="APA194" s="1516"/>
      <c r="APB194" s="1516"/>
      <c r="APC194" s="1516"/>
      <c r="APD194" s="1516"/>
      <c r="APE194" s="1516"/>
      <c r="APF194" s="1516"/>
      <c r="APG194" s="1516"/>
      <c r="APH194" s="1516"/>
      <c r="API194" s="1516"/>
      <c r="APJ194" s="1516"/>
      <c r="APK194" s="1516"/>
      <c r="APL194" s="1516"/>
      <c r="APM194" s="1516"/>
      <c r="APN194" s="1516"/>
      <c r="APO194" s="1516">
        <f>ROW(Table!$A$67)</f>
        <v>67</v>
      </c>
      <c r="APP194" s="1516"/>
      <c r="APQ194" s="1516"/>
      <c r="APR194" s="1516"/>
      <c r="APS194" s="1516"/>
      <c r="APT194" s="1516"/>
      <c r="APU194" s="1516"/>
      <c r="APV194" s="1516"/>
      <c r="APW194" s="1516"/>
      <c r="APX194" s="1516"/>
      <c r="APY194" s="1516"/>
      <c r="APZ194" s="1516"/>
      <c r="AQA194" s="1516"/>
      <c r="AQB194" s="1516"/>
      <c r="AQC194" s="1516"/>
      <c r="AQD194" s="1516"/>
      <c r="AQE194" s="1516">
        <f>ROW(Table!$A$68)</f>
        <v>68</v>
      </c>
      <c r="AQF194" s="1516"/>
      <c r="AQG194" s="1516"/>
      <c r="AQH194" s="1516"/>
      <c r="AQI194" s="1516"/>
      <c r="AQJ194" s="1516"/>
      <c r="AQK194" s="1516"/>
      <c r="AQL194" s="1516"/>
      <c r="AQM194" s="1516"/>
      <c r="AQN194" s="1516"/>
      <c r="AQO194" s="1516"/>
      <c r="AQP194" s="1516"/>
      <c r="AQQ194" s="1516"/>
      <c r="AQR194" s="1516"/>
      <c r="AQS194" s="1516"/>
      <c r="AQT194" s="1516"/>
      <c r="AQU194" s="1516">
        <f>ROW(Table!$A$69)</f>
        <v>69</v>
      </c>
      <c r="AQV194" s="1516"/>
      <c r="AQW194" s="1516"/>
      <c r="AQX194" s="1516"/>
      <c r="AQY194" s="1516"/>
      <c r="AQZ194" s="1516"/>
      <c r="ARA194" s="1516"/>
      <c r="ARB194" s="1516"/>
      <c r="ARC194" s="1516"/>
      <c r="ARD194" s="1516"/>
      <c r="ARE194" s="1516"/>
      <c r="ARF194" s="1516"/>
      <c r="ARG194" s="1516"/>
      <c r="ARH194" s="1516"/>
      <c r="ARI194" s="1516"/>
      <c r="ARJ194" s="1516"/>
      <c r="ARK194" s="1516"/>
      <c r="ARL194" s="1516"/>
      <c r="ARM194" s="1516"/>
      <c r="ARN194" s="1516"/>
      <c r="ARO194" s="1516"/>
      <c r="ARP194" s="1516"/>
      <c r="ARQ194" s="1516">
        <f>ROW(Table!$A$70)</f>
        <v>70</v>
      </c>
      <c r="ARR194" s="1516"/>
      <c r="ARS194" s="1516"/>
      <c r="ART194" s="1516"/>
      <c r="ARU194" s="1516"/>
      <c r="ARV194" s="1516"/>
      <c r="ARW194" s="1516"/>
      <c r="ARX194" s="1516"/>
      <c r="ARY194" s="1516"/>
      <c r="ARZ194" s="1516"/>
      <c r="ASA194" s="1516"/>
      <c r="ASB194" s="1516"/>
      <c r="ASC194" s="1516"/>
      <c r="ASD194" s="1516"/>
      <c r="ASE194" s="1516"/>
      <c r="ASF194" s="1516"/>
      <c r="ASG194" s="1516">
        <f>ROW(Table!$A$71)</f>
        <v>71</v>
      </c>
      <c r="ASH194" s="1516"/>
      <c r="ASI194" s="1516"/>
      <c r="ASJ194" s="1516"/>
      <c r="ASK194" s="1516"/>
      <c r="ASL194" s="1516"/>
      <c r="ASM194" s="1516"/>
      <c r="ASN194" s="1516"/>
      <c r="ASO194" s="1516"/>
      <c r="ASP194" s="1516"/>
      <c r="ASQ194" s="1516"/>
      <c r="ASR194" s="1516"/>
      <c r="ASS194" s="1516"/>
      <c r="AST194" s="1516"/>
      <c r="ASU194" s="1516"/>
      <c r="ASV194" s="1516"/>
      <c r="ASW194" s="1516">
        <f>ROW(Table!$A$72)</f>
        <v>72</v>
      </c>
      <c r="ASX194" s="1516"/>
      <c r="ASY194" s="1516"/>
      <c r="ASZ194" s="1516"/>
      <c r="ATA194" s="1516"/>
      <c r="ATB194" s="1516"/>
      <c r="ATC194" s="1516"/>
      <c r="ATD194" s="1516"/>
      <c r="ATE194" s="1516"/>
      <c r="ATF194" s="1516"/>
      <c r="ATG194" s="1516"/>
      <c r="ATH194" s="1516"/>
      <c r="ATI194" s="1516"/>
      <c r="ATJ194" s="1516"/>
      <c r="ATK194" s="1516"/>
      <c r="ATL194" s="1516"/>
      <c r="ATM194" s="1516"/>
      <c r="ATN194" s="1516"/>
      <c r="ATO194" s="1516"/>
      <c r="ATP194" s="1516"/>
      <c r="ATQ194" s="1516"/>
      <c r="ATR194" s="1516"/>
      <c r="ATS194" s="1516">
        <f>ROW(Table!$A$73)</f>
        <v>73</v>
      </c>
      <c r="ATT194" s="1516"/>
      <c r="ATU194" s="1516"/>
      <c r="ATV194" s="1516"/>
      <c r="ATW194" s="1516"/>
      <c r="ATX194" s="1516"/>
      <c r="ATY194" s="1516"/>
      <c r="ATZ194" s="1516"/>
      <c r="AUA194" s="1516"/>
      <c r="AUB194" s="1516"/>
      <c r="AUC194" s="1516"/>
      <c r="AUD194" s="1516"/>
      <c r="AUE194" s="1516"/>
      <c r="AUF194" s="1516"/>
      <c r="AUG194" s="1516"/>
      <c r="AUH194" s="1516"/>
      <c r="AUI194" s="1516">
        <f>ROW(Table!$A$75)</f>
        <v>75</v>
      </c>
      <c r="AUJ194" s="1516"/>
      <c r="AUK194" s="1516"/>
      <c r="AUL194" s="1516"/>
      <c r="AUM194" s="1516"/>
      <c r="AUN194" s="1516"/>
      <c r="AUO194" s="1516"/>
      <c r="AUP194" s="1516"/>
      <c r="AUQ194" s="1516"/>
      <c r="AUR194" s="1516"/>
      <c r="AUS194" s="1516"/>
      <c r="AUT194" s="1516"/>
      <c r="AUU194" s="1516"/>
      <c r="AUV194" s="1516"/>
      <c r="AUW194" s="1516"/>
      <c r="AUX194" s="1516"/>
      <c r="AUY194" s="1516"/>
      <c r="AUZ194" s="1516"/>
      <c r="AVA194" s="1516"/>
      <c r="AVB194" s="1516"/>
      <c r="AVC194" s="1516"/>
      <c r="AVD194" s="1516"/>
      <c r="AVE194" s="1516">
        <f>ROW(Table!$A$82)</f>
        <v>82</v>
      </c>
      <c r="AVF194" s="1516"/>
      <c r="AVG194" s="1516"/>
      <c r="AVH194" s="1516"/>
      <c r="AVI194" s="1516"/>
      <c r="AVJ194" s="1516"/>
      <c r="AVK194" s="1516"/>
      <c r="AVL194" s="1516"/>
      <c r="AVM194" s="1516"/>
      <c r="AVN194" s="1516"/>
      <c r="AVO194" s="1516"/>
      <c r="AVP194" s="1516"/>
      <c r="AVQ194" s="1516"/>
      <c r="AVR194" s="1516"/>
      <c r="AVS194" s="1516"/>
      <c r="AVT194" s="1516"/>
      <c r="AVU194" s="1516">
        <f>ROW(Table!$A$84)</f>
        <v>84</v>
      </c>
      <c r="AVV194" s="1516"/>
      <c r="AVW194" s="1516"/>
      <c r="AVX194" s="1516"/>
      <c r="AVY194" s="1516"/>
      <c r="AVZ194" s="1516"/>
      <c r="AWA194" s="1516"/>
      <c r="AWB194" s="1516"/>
      <c r="AWC194" s="1516"/>
      <c r="AWD194" s="1516"/>
      <c r="AWE194" s="1516"/>
      <c r="AWF194" s="1516"/>
      <c r="AWG194" s="1516"/>
      <c r="AWH194" s="1516"/>
      <c r="AWI194" s="1516"/>
      <c r="AWJ194" s="1516"/>
      <c r="AWK194" s="1516"/>
      <c r="AWL194" s="1516"/>
      <c r="AWM194" s="1516"/>
      <c r="AWN194" s="1516"/>
      <c r="AWO194" s="1516"/>
      <c r="AWP194" s="1516"/>
      <c r="AWQ194" s="1516"/>
      <c r="AWR194" s="1516"/>
      <c r="AWS194" s="1516"/>
      <c r="AWT194" s="1516"/>
      <c r="AWU194" s="1516"/>
      <c r="AWV194" s="1516"/>
      <c r="AWW194" s="1516"/>
      <c r="AWX194" s="1516"/>
      <c r="AWY194" s="1516"/>
      <c r="AWZ194" s="1516"/>
      <c r="AXA194" s="1516">
        <f>ROW(Table!$A$98)</f>
        <v>98</v>
      </c>
      <c r="AXB194" s="1516"/>
      <c r="AXC194" s="1516"/>
      <c r="AXD194" s="1516"/>
      <c r="AXE194" s="1516"/>
      <c r="AXF194" s="1516"/>
      <c r="AXG194" s="1516"/>
      <c r="AXH194" s="1516"/>
      <c r="AXI194" s="1516"/>
      <c r="AXJ194" s="1516"/>
      <c r="AXK194" s="1516"/>
      <c r="AXL194" s="1516"/>
      <c r="AXM194" s="1516"/>
      <c r="AXN194" s="1516"/>
      <c r="AXO194" s="1516"/>
      <c r="AXP194" s="1516"/>
      <c r="AYU194" s="1516">
        <f>ROW(Table!$A$110)</f>
        <v>110</v>
      </c>
      <c r="AYV194" s="1516"/>
      <c r="AYW194" s="1516"/>
      <c r="AYX194" s="1516"/>
      <c r="AYY194" s="1516"/>
      <c r="AYZ194" s="1516"/>
      <c r="AZA194" s="1516"/>
      <c r="AZB194" s="1516"/>
      <c r="AZC194" s="1516"/>
      <c r="AZD194" s="1516"/>
      <c r="AZE194" s="1516"/>
      <c r="AZF194" s="1516"/>
      <c r="AZG194" s="1516"/>
      <c r="AZH194" s="1516"/>
      <c r="AZI194" s="1516"/>
      <c r="AZJ194" s="1516"/>
      <c r="AZK194" s="1516">
        <f>ROW(Table!$A$111)</f>
        <v>111</v>
      </c>
      <c r="AZL194" s="1516"/>
      <c r="AZM194" s="1516"/>
      <c r="AZN194" s="1516"/>
      <c r="AZO194" s="1516"/>
      <c r="AZP194" s="1516"/>
      <c r="AZQ194" s="1516"/>
      <c r="AZR194" s="1516"/>
      <c r="AZS194" s="1516"/>
      <c r="AZT194" s="1516"/>
      <c r="AZU194" s="1516"/>
      <c r="AZV194" s="1516"/>
      <c r="AZW194" s="1516"/>
      <c r="AZX194" s="1516"/>
      <c r="AZY194" s="1516"/>
      <c r="AZZ194" s="1516"/>
      <c r="BAA194" s="1516"/>
      <c r="BAB194" s="1516"/>
      <c r="BAC194" s="1516"/>
      <c r="BAD194" s="1516"/>
      <c r="BAE194" s="1516"/>
      <c r="BAF194" s="1516"/>
      <c r="BAG194" s="1516">
        <f>ROW(Table!$A$112)</f>
        <v>112</v>
      </c>
      <c r="BAH194" s="1516"/>
      <c r="BAI194" s="1516"/>
      <c r="BAJ194" s="1516"/>
      <c r="BAK194" s="1516"/>
      <c r="BAL194" s="1516"/>
      <c r="BAM194" s="1516"/>
      <c r="BAN194" s="1516"/>
      <c r="BAO194" s="1516"/>
      <c r="BAP194" s="1516"/>
      <c r="BAQ194" s="1516"/>
      <c r="BAR194" s="1516"/>
      <c r="BAS194" s="1516"/>
      <c r="BAT194" s="1516"/>
      <c r="BAU194" s="1516"/>
      <c r="BAV194" s="1516"/>
      <c r="BAW194" s="1516">
        <f>ROW(Table!$A$113)</f>
        <v>113</v>
      </c>
      <c r="BAX194" s="1516"/>
      <c r="BAY194" s="1516"/>
      <c r="BAZ194" s="1516"/>
      <c r="BBA194" s="1516"/>
      <c r="BBB194" s="1516"/>
      <c r="BBC194" s="1516"/>
      <c r="BBD194" s="1516"/>
      <c r="BBE194" s="1516"/>
      <c r="BBF194" s="1516"/>
      <c r="BBG194" s="1516"/>
      <c r="BBH194" s="1516"/>
      <c r="BBI194" s="1516"/>
      <c r="BBJ194" s="1516"/>
      <c r="BBK194" s="1516"/>
      <c r="BBL194" s="1516"/>
      <c r="BBM194" s="1516">
        <f>ROW(Table!$A$114)</f>
        <v>114</v>
      </c>
      <c r="BBN194" s="1516"/>
      <c r="BBO194" s="1516"/>
      <c r="BBP194" s="1516"/>
      <c r="BBQ194" s="1516"/>
      <c r="BBR194" s="1516"/>
      <c r="BBS194" s="1516"/>
      <c r="BBT194" s="1516"/>
      <c r="BBU194" s="1516"/>
      <c r="BBV194" s="1516"/>
      <c r="BBW194" s="1516"/>
      <c r="BBX194" s="1516"/>
      <c r="BBY194" s="1516"/>
      <c r="BBZ194" s="1516"/>
      <c r="BCA194" s="1516"/>
      <c r="BCB194" s="1516"/>
      <c r="BCC194" s="1516"/>
      <c r="BCD194" s="1516"/>
      <c r="BCE194" s="1516"/>
      <c r="BCF194" s="1516"/>
      <c r="BCG194" s="1516"/>
      <c r="BCH194" s="1516"/>
      <c r="BCI194" s="1516">
        <f>ROW(Table!$A$115)</f>
        <v>115</v>
      </c>
      <c r="BCJ194" s="1516"/>
      <c r="BCK194" s="1516"/>
      <c r="BCL194" s="1516"/>
      <c r="BCM194" s="1516"/>
      <c r="BCN194" s="1516"/>
      <c r="BCO194" s="1516"/>
      <c r="BCP194" s="1516"/>
      <c r="BCQ194" s="1516"/>
      <c r="BCR194" s="1516"/>
      <c r="BCS194" s="1516"/>
      <c r="BCT194" s="1516"/>
      <c r="BCU194" s="1516"/>
      <c r="BCV194" s="1516"/>
      <c r="BCW194" s="1516"/>
      <c r="BCX194" s="1516"/>
      <c r="BCY194" s="1516">
        <f>ROW(Table!$A$116)</f>
        <v>116</v>
      </c>
      <c r="BCZ194" s="1516"/>
      <c r="BDA194" s="1516"/>
      <c r="BDB194" s="1516"/>
      <c r="BDC194" s="1516"/>
      <c r="BDD194" s="1516"/>
      <c r="BDE194" s="1516"/>
      <c r="BDF194" s="1516"/>
      <c r="BDG194" s="1516"/>
      <c r="BDH194" s="1516"/>
      <c r="BDI194" s="1516"/>
      <c r="BDJ194" s="1516"/>
      <c r="BDK194" s="1516"/>
      <c r="BDL194" s="1516"/>
      <c r="BDM194" s="1516"/>
      <c r="BDN194" s="1516"/>
      <c r="BDO194" s="1516">
        <f>ROW(Table!$A$117)</f>
        <v>117</v>
      </c>
      <c r="BDP194" s="1516"/>
      <c r="BDQ194" s="1516"/>
      <c r="BDR194" s="1516"/>
      <c r="BDS194" s="1516"/>
      <c r="BDT194" s="1516"/>
      <c r="BDU194" s="1516"/>
      <c r="BDV194" s="1516"/>
      <c r="BDW194" s="1516"/>
      <c r="BDX194" s="1516"/>
      <c r="BDY194" s="1516"/>
      <c r="BDZ194" s="1516"/>
      <c r="BEA194" s="1516"/>
      <c r="BEB194" s="1516"/>
      <c r="BEC194" s="1516"/>
      <c r="BED194" s="1516"/>
      <c r="BEE194" s="1516"/>
      <c r="BEF194" s="1516"/>
      <c r="BEG194" s="1516"/>
      <c r="BEH194" s="1516"/>
      <c r="BEI194" s="1516"/>
      <c r="BEJ194" s="1516"/>
      <c r="BEK194" s="1516">
        <f>ROW(Table!$A$118)</f>
        <v>118</v>
      </c>
      <c r="BEL194" s="1516"/>
      <c r="BEM194" s="1516"/>
      <c r="BEN194" s="1516"/>
      <c r="BEO194" s="1516"/>
      <c r="BEP194" s="1516"/>
      <c r="BEQ194" s="1516"/>
      <c r="BER194" s="1516"/>
      <c r="BES194" s="1516"/>
      <c r="BET194" s="1516"/>
      <c r="BEU194" s="1516"/>
      <c r="BEV194" s="1516"/>
      <c r="BEW194" s="1516"/>
      <c r="BEX194" s="1516"/>
      <c r="BEY194" s="1516"/>
      <c r="BEZ194" s="1516"/>
      <c r="BFA194" s="1516">
        <f>ROW(Table!$A$119)</f>
        <v>119</v>
      </c>
      <c r="BFB194" s="1516"/>
      <c r="BFC194" s="1516"/>
      <c r="BFD194" s="1516"/>
      <c r="BFE194" s="1516"/>
      <c r="BFF194" s="1516"/>
      <c r="BFG194" s="1516"/>
      <c r="BFH194" s="1516"/>
      <c r="BFI194" s="1516"/>
      <c r="BFJ194" s="1516"/>
      <c r="BFK194" s="1516"/>
      <c r="BFL194" s="1516"/>
      <c r="BFM194" s="1516"/>
      <c r="BFN194" s="1516"/>
      <c r="BFO194" s="1516"/>
      <c r="BFP194" s="1516"/>
      <c r="BFQ194" s="1516">
        <f>ROW(Table!$A$120)</f>
        <v>120</v>
      </c>
      <c r="BFR194" s="1516"/>
      <c r="BFS194" s="1516"/>
      <c r="BFT194" s="1516"/>
      <c r="BFU194" s="1516"/>
      <c r="BFV194" s="1516"/>
      <c r="BFW194" s="1516"/>
      <c r="BFX194" s="1516"/>
      <c r="BFY194" s="1516"/>
      <c r="BFZ194" s="1516"/>
      <c r="BGA194" s="1516"/>
      <c r="BGB194" s="1516"/>
      <c r="BGC194" s="1516"/>
      <c r="BGD194" s="1516"/>
      <c r="BGE194" s="1516"/>
      <c r="BGF194" s="1516"/>
      <c r="BGG194" s="1516"/>
      <c r="BGH194" s="1516"/>
      <c r="BGI194" s="1516"/>
      <c r="BGJ194" s="1516"/>
      <c r="BGK194" s="1516"/>
      <c r="BGL194" s="1516"/>
      <c r="BGM194" s="1516">
        <f>ROW(Table!$A$121)</f>
        <v>121</v>
      </c>
      <c r="BGN194" s="1516"/>
      <c r="BGO194" s="1516"/>
      <c r="BGP194" s="1516"/>
      <c r="BGQ194" s="1516"/>
      <c r="BGR194" s="1516"/>
      <c r="BGS194" s="1516"/>
      <c r="BGT194" s="1516"/>
      <c r="BGU194" s="1516"/>
      <c r="BGV194" s="1516"/>
      <c r="BGW194" s="1516"/>
      <c r="BGX194" s="1516"/>
      <c r="BGY194" s="1516"/>
      <c r="BGZ194" s="1516"/>
      <c r="BHA194" s="1516"/>
      <c r="BHB194" s="1516"/>
      <c r="BHC194" s="1516">
        <f>ROW(Table!$A$122)</f>
        <v>122</v>
      </c>
      <c r="BHD194" s="1516"/>
      <c r="BHE194" s="1516"/>
      <c r="BHF194" s="1516"/>
      <c r="BHG194" s="1516"/>
      <c r="BHH194" s="1516"/>
      <c r="BHI194" s="1516"/>
      <c r="BHJ194" s="1516"/>
      <c r="BHK194" s="1516"/>
      <c r="BHL194" s="1516"/>
      <c r="BHM194" s="1516"/>
      <c r="BHN194" s="1516"/>
      <c r="BHO194" s="1516"/>
      <c r="BHP194" s="1516"/>
      <c r="BHQ194" s="1516"/>
      <c r="BHR194" s="1516"/>
      <c r="BHS194" s="1516">
        <f>ROW(Table!$A$123)</f>
        <v>123</v>
      </c>
      <c r="BHT194" s="1516"/>
      <c r="BHU194" s="1516"/>
      <c r="BHV194" s="1516"/>
      <c r="BHW194" s="1516"/>
      <c r="BHX194" s="1516"/>
      <c r="BHY194" s="1516"/>
      <c r="BHZ194" s="1516"/>
      <c r="BIA194" s="1516"/>
      <c r="BIB194" s="1516"/>
      <c r="BIC194" s="1516"/>
      <c r="BID194" s="1516"/>
      <c r="BIE194" s="1516"/>
      <c r="BIF194" s="1516"/>
      <c r="BIG194" s="1516"/>
      <c r="BIH194" s="1516"/>
      <c r="BII194" s="1516"/>
      <c r="BIJ194" s="1516"/>
      <c r="BIK194" s="1516"/>
      <c r="BIL194" s="1516"/>
      <c r="BIM194" s="1516"/>
      <c r="BIN194" s="1516"/>
      <c r="BIO194" s="1516">
        <f>ROW(Table!$A$124)</f>
        <v>124</v>
      </c>
      <c r="BIP194" s="1516"/>
      <c r="BIQ194" s="1516"/>
      <c r="BIR194" s="1516"/>
      <c r="BIS194" s="1516"/>
      <c r="BIT194" s="1516"/>
      <c r="BIU194" s="1516"/>
      <c r="BIV194" s="1516"/>
      <c r="BIW194" s="1516"/>
      <c r="BIX194" s="1516"/>
      <c r="BIY194" s="1516"/>
      <c r="BIZ194" s="1516"/>
      <c r="BJA194" s="1516"/>
      <c r="BJB194" s="1516"/>
      <c r="BJC194" s="1516"/>
      <c r="BJD194" s="1516"/>
      <c r="BJE194" s="1516">
        <f>ROW(Table!$A$125)</f>
        <v>125</v>
      </c>
      <c r="BJF194" s="1516"/>
      <c r="BJG194" s="1516"/>
      <c r="BJH194" s="1516"/>
      <c r="BJI194" s="1516"/>
      <c r="BJJ194" s="1516"/>
      <c r="BJK194" s="1516"/>
      <c r="BJL194" s="1516"/>
      <c r="BJM194" s="1516"/>
      <c r="BJN194" s="1516"/>
      <c r="BJO194" s="1516"/>
      <c r="BJP194" s="1516"/>
      <c r="BJQ194" s="1516"/>
      <c r="BJR194" s="1516"/>
      <c r="BJS194" s="1516"/>
      <c r="BJT194" s="1516"/>
      <c r="BJU194" s="1516">
        <f>ROW(Table!$A$126)</f>
        <v>126</v>
      </c>
      <c r="BJV194" s="1516"/>
      <c r="BJW194" s="1516"/>
      <c r="BJX194" s="1516"/>
      <c r="BJY194" s="1516"/>
      <c r="BJZ194" s="1516"/>
      <c r="BKA194" s="1516"/>
      <c r="BKB194" s="1516"/>
      <c r="BKC194" s="1516"/>
      <c r="BKD194" s="1516"/>
      <c r="BKE194" s="1516"/>
      <c r="BKF194" s="1516"/>
      <c r="BKG194" s="1516"/>
      <c r="BKH194" s="1516"/>
      <c r="BKI194" s="1516"/>
      <c r="BKJ194" s="1516"/>
      <c r="BKK194" s="1516"/>
      <c r="BKL194" s="1516"/>
      <c r="BKM194" s="1516"/>
      <c r="BKN194" s="1516"/>
      <c r="BKO194" s="1516"/>
      <c r="BKP194" s="1516"/>
      <c r="BKQ194" s="1516">
        <f>ROW(Table!$A$127)</f>
        <v>127</v>
      </c>
      <c r="BKR194" s="1516"/>
      <c r="BKS194" s="1516"/>
      <c r="BKT194" s="1516"/>
      <c r="BKU194" s="1516"/>
      <c r="BKV194" s="1516"/>
      <c r="BKW194" s="1516"/>
      <c r="BKX194" s="1516"/>
      <c r="BKY194" s="1516"/>
      <c r="BKZ194" s="1516"/>
      <c r="BLA194" s="1516"/>
      <c r="BLB194" s="1516"/>
      <c r="BLC194" s="1516"/>
      <c r="BLD194" s="1516"/>
      <c r="BLE194" s="1516"/>
      <c r="BLF194" s="1516"/>
      <c r="BLG194" s="1516">
        <f>ROW(Table!$A$128)</f>
        <v>128</v>
      </c>
      <c r="BLH194" s="1516"/>
      <c r="BLI194" s="1516"/>
      <c r="BLJ194" s="1516"/>
      <c r="BLK194" s="1516"/>
      <c r="BLL194" s="1516"/>
      <c r="BLM194" s="1516"/>
      <c r="BLN194" s="1516"/>
      <c r="BLO194" s="1516"/>
      <c r="BLP194" s="1516"/>
      <c r="BLQ194" s="1516"/>
      <c r="BLR194" s="1516"/>
      <c r="BLS194" s="1516"/>
      <c r="BLT194" s="1516"/>
      <c r="BLU194" s="1516"/>
      <c r="BLV194" s="1516"/>
      <c r="BLW194" s="1516">
        <f>ROW(Table!$A$129)</f>
        <v>129</v>
      </c>
      <c r="BLX194" s="1516"/>
      <c r="BLY194" s="1516"/>
      <c r="BLZ194" s="1516"/>
      <c r="BMA194" s="1516"/>
      <c r="BMB194" s="1516"/>
      <c r="BMC194" s="1516"/>
      <c r="BMD194" s="1516"/>
      <c r="BME194" s="1516"/>
      <c r="BMF194" s="1516"/>
      <c r="BMG194" s="1516"/>
      <c r="BMH194" s="1516"/>
      <c r="BMI194" s="1516"/>
      <c r="BMJ194" s="1516"/>
      <c r="BMK194" s="1516"/>
      <c r="BML194" s="1516"/>
      <c r="BMM194" s="1516"/>
      <c r="BMN194" s="1516"/>
      <c r="BMO194" s="1516"/>
      <c r="BMP194" s="1516"/>
      <c r="BMQ194" s="1516"/>
      <c r="BMR194" s="1516"/>
      <c r="BMS194" s="1516">
        <f>ROW(Table!$A$130)</f>
        <v>130</v>
      </c>
      <c r="BMT194" s="1516"/>
      <c r="BMU194" s="1516"/>
      <c r="BMV194" s="1516"/>
      <c r="BMW194" s="1516"/>
      <c r="BMX194" s="1516"/>
      <c r="BMY194" s="1516"/>
      <c r="BMZ194" s="1516"/>
      <c r="BNA194" s="1516"/>
      <c r="BNB194" s="1516"/>
      <c r="BNC194" s="1516"/>
      <c r="BND194" s="1516"/>
      <c r="BNE194" s="1516"/>
      <c r="BNF194" s="1516"/>
      <c r="BNG194" s="1516"/>
      <c r="BNH194" s="1516"/>
      <c r="BNI194" s="1516">
        <f>ROW(Table!$A$131)</f>
        <v>131</v>
      </c>
      <c r="BNJ194" s="1516"/>
      <c r="BNK194" s="1516"/>
      <c r="BNL194" s="1516"/>
      <c r="BNM194" s="1516"/>
      <c r="BNN194" s="1516"/>
      <c r="BNO194" s="1516"/>
      <c r="BNP194" s="1516"/>
      <c r="BNQ194" s="1516"/>
      <c r="BNR194" s="1516"/>
      <c r="BNS194" s="1516"/>
      <c r="BNT194" s="1516"/>
      <c r="BNU194" s="1516"/>
      <c r="BNV194" s="1516"/>
      <c r="BNW194" s="1516"/>
      <c r="BNX194" s="1516"/>
      <c r="BNY194" s="1516">
        <f>ROW(Table!$A$132)</f>
        <v>132</v>
      </c>
      <c r="BNZ194" s="1516"/>
      <c r="BOA194" s="1516"/>
      <c r="BOB194" s="1516"/>
      <c r="BOC194" s="1516"/>
      <c r="BOD194" s="1516"/>
      <c r="BOE194" s="1516"/>
      <c r="BOF194" s="1516"/>
      <c r="BOG194" s="1516"/>
      <c r="BOH194" s="1516"/>
      <c r="BOI194" s="1516"/>
      <c r="BOJ194" s="1516"/>
      <c r="BOK194" s="1516"/>
      <c r="BOL194" s="1516"/>
      <c r="BOM194" s="1516"/>
      <c r="BON194" s="1516"/>
      <c r="BOO194" s="1516"/>
      <c r="BOP194" s="1516"/>
      <c r="BOQ194" s="1516"/>
      <c r="BOR194" s="1516"/>
      <c r="BOS194" s="1516"/>
      <c r="BOT194" s="1516"/>
      <c r="BOU194" s="1516">
        <f>ROW(Table!$A$133)</f>
        <v>133</v>
      </c>
      <c r="BOV194" s="1516"/>
      <c r="BOW194" s="1516"/>
      <c r="BOX194" s="1516"/>
      <c r="BOY194" s="1516"/>
      <c r="BOZ194" s="1516"/>
      <c r="BPA194" s="1516"/>
      <c r="BPB194" s="1516"/>
      <c r="BPC194" s="1516"/>
      <c r="BPD194" s="1516"/>
      <c r="BPE194" s="1516"/>
      <c r="BPF194" s="1516"/>
      <c r="BPG194" s="1516"/>
      <c r="BPH194" s="1516"/>
      <c r="BPI194" s="1516"/>
      <c r="BPJ194" s="1516"/>
      <c r="BPK194" s="1516">
        <f>ROW(Table!$A$134)</f>
        <v>134</v>
      </c>
      <c r="BPL194" s="1516"/>
      <c r="BPM194" s="1516"/>
      <c r="BPN194" s="1516"/>
      <c r="BPO194" s="1516"/>
      <c r="BPP194" s="1516"/>
      <c r="BPQ194" s="1516"/>
      <c r="BPR194" s="1516"/>
      <c r="BPS194" s="1516"/>
      <c r="BPT194" s="1516"/>
      <c r="BPU194" s="1516"/>
      <c r="BPV194" s="1516"/>
      <c r="BPW194" s="1516"/>
      <c r="BPX194" s="1516"/>
      <c r="BPY194" s="1516"/>
      <c r="BPZ194" s="1516"/>
      <c r="BQA194" s="1516">
        <f>ROW(Table!$A$135)</f>
        <v>135</v>
      </c>
      <c r="BQB194" s="1516"/>
      <c r="BQC194" s="1516"/>
      <c r="BQD194" s="1516"/>
      <c r="BQE194" s="1516"/>
      <c r="BQF194" s="1516"/>
      <c r="BQG194" s="1516"/>
      <c r="BQH194" s="1516"/>
      <c r="BQI194" s="1516"/>
      <c r="BQJ194" s="1516"/>
      <c r="BQK194" s="1516"/>
      <c r="BQL194" s="1516"/>
      <c r="BQM194" s="1516"/>
      <c r="BQN194" s="1516"/>
      <c r="BQO194" s="1516"/>
      <c r="BQP194" s="1516"/>
      <c r="BQQ194" s="1516"/>
      <c r="BQR194" s="1516"/>
      <c r="BQS194" s="1516"/>
      <c r="BQT194" s="1516"/>
      <c r="BQU194" s="1516"/>
      <c r="BQV194" s="1516"/>
      <c r="BQW194" s="1516">
        <f>ROW(Table!$A$136)</f>
        <v>136</v>
      </c>
      <c r="BQX194" s="1516"/>
      <c r="BQY194" s="1516"/>
      <c r="BQZ194" s="1516"/>
      <c r="BRA194" s="1516"/>
      <c r="BRB194" s="1516"/>
      <c r="BRC194" s="1516"/>
      <c r="BRD194" s="1516"/>
      <c r="BRE194" s="1516"/>
      <c r="BRF194" s="1516"/>
      <c r="BRG194" s="1516"/>
      <c r="BRH194" s="1516"/>
      <c r="BRI194" s="1516"/>
      <c r="BRJ194" s="1516"/>
      <c r="BRK194" s="1516"/>
      <c r="BRL194" s="1516"/>
      <c r="BRM194" s="1516">
        <f>ROW(Table!$A$137)</f>
        <v>137</v>
      </c>
      <c r="BRN194" s="1516"/>
      <c r="BRO194" s="1516"/>
      <c r="BRP194" s="1516"/>
      <c r="BRQ194" s="1516"/>
      <c r="BRR194" s="1516"/>
      <c r="BRS194" s="1516"/>
      <c r="BRT194" s="1516"/>
      <c r="BRU194" s="1516"/>
      <c r="BRV194" s="1516"/>
      <c r="BRW194" s="1516"/>
      <c r="BRX194" s="1516"/>
      <c r="BRY194" s="1516"/>
      <c r="BRZ194" s="1516"/>
      <c r="BSA194" s="1516"/>
      <c r="BSB194" s="1516"/>
      <c r="BSC194" s="1516">
        <f>ROW(Table!$A$138)</f>
        <v>138</v>
      </c>
      <c r="BSD194" s="1516"/>
      <c r="BSE194" s="1516"/>
      <c r="BSF194" s="1516"/>
      <c r="BSG194" s="1516"/>
      <c r="BSH194" s="1516"/>
      <c r="BSI194" s="1516"/>
      <c r="BSJ194" s="1516"/>
      <c r="BSK194" s="1516"/>
      <c r="BSL194" s="1516"/>
      <c r="BSM194" s="1516"/>
      <c r="BSN194" s="1516"/>
      <c r="BSO194" s="1516"/>
      <c r="BSP194" s="1516"/>
      <c r="BSQ194" s="1516"/>
      <c r="BSR194" s="1516"/>
      <c r="BSS194" s="1516"/>
      <c r="BST194" s="1516"/>
      <c r="BSU194" s="1516"/>
      <c r="BSV194" s="1516"/>
      <c r="BSW194" s="1516"/>
      <c r="BSX194" s="1516"/>
      <c r="BSY194" s="1516">
        <f>ROW(Table!$A$139)</f>
        <v>139</v>
      </c>
      <c r="BSZ194" s="1516"/>
      <c r="BTA194" s="1516"/>
      <c r="BTB194" s="1516"/>
      <c r="BTC194" s="1516"/>
      <c r="BTD194" s="1516"/>
      <c r="BTE194" s="1516"/>
      <c r="BTF194" s="1516"/>
      <c r="BTG194" s="1516"/>
      <c r="BTH194" s="1516"/>
      <c r="BTI194" s="1516"/>
      <c r="BTJ194" s="1516"/>
      <c r="BTK194" s="1516"/>
      <c r="BTL194" s="1516"/>
      <c r="BTM194" s="1516"/>
      <c r="BTN194" s="1516"/>
      <c r="BTO194" s="1516">
        <f>ROW(Table!$A$140)</f>
        <v>140</v>
      </c>
      <c r="BTP194" s="1516"/>
      <c r="BTQ194" s="1516"/>
      <c r="BTR194" s="1516"/>
      <c r="BTS194" s="1516"/>
      <c r="BTT194" s="1516"/>
      <c r="BTU194" s="1516"/>
      <c r="BTV194" s="1516"/>
      <c r="BTW194" s="1516"/>
      <c r="BTX194" s="1516"/>
      <c r="BTY194" s="1516"/>
      <c r="BTZ194" s="1516"/>
      <c r="BUA194" s="1516"/>
      <c r="BUB194" s="1516"/>
      <c r="BUC194" s="1516"/>
      <c r="BUD194" s="1516"/>
      <c r="BUE194" s="1516">
        <f>ROW(Table!$A$141)</f>
        <v>141</v>
      </c>
      <c r="BUF194" s="1516"/>
      <c r="BUG194" s="1516"/>
      <c r="BUH194" s="1516"/>
      <c r="BUI194" s="1516"/>
      <c r="BUJ194" s="1516"/>
      <c r="BUK194" s="1516"/>
      <c r="BUL194" s="1516"/>
      <c r="BUM194" s="1516"/>
      <c r="BUN194" s="1516"/>
      <c r="BUO194" s="1516"/>
      <c r="BUP194" s="1516"/>
      <c r="BUQ194" s="1516"/>
      <c r="BUR194" s="1516"/>
      <c r="BUS194" s="1516"/>
      <c r="BUT194" s="1516"/>
      <c r="BUU194" s="1516"/>
      <c r="BUV194" s="1516"/>
      <c r="BUW194" s="1516"/>
      <c r="BUX194" s="1516"/>
      <c r="BUY194" s="1516"/>
      <c r="BUZ194" s="1516"/>
      <c r="BVA194" s="1516">
        <f>ROW(Table!$A$142)</f>
        <v>142</v>
      </c>
      <c r="BVB194" s="1516"/>
      <c r="BVC194" s="1516"/>
      <c r="BVD194" s="1516"/>
      <c r="BVE194" s="1516"/>
      <c r="BVF194" s="1516"/>
      <c r="BVG194" s="1516"/>
      <c r="BVH194" s="1516"/>
      <c r="BVI194" s="1516"/>
      <c r="BVJ194" s="1516"/>
      <c r="BVK194" s="1516"/>
      <c r="BVL194" s="1516"/>
      <c r="BVM194" s="1516"/>
      <c r="BVN194" s="1516"/>
      <c r="BVO194" s="1516"/>
      <c r="BVP194" s="1516"/>
      <c r="BVQ194" s="1516">
        <f>ROW(Table!$A$143)</f>
        <v>143</v>
      </c>
      <c r="BVR194" s="1516"/>
      <c r="BVS194" s="1516"/>
      <c r="BVT194" s="1516"/>
      <c r="BVU194" s="1516"/>
      <c r="BVV194" s="1516"/>
      <c r="BVW194" s="1516"/>
      <c r="BVX194" s="1516"/>
      <c r="BVY194" s="1516"/>
      <c r="BVZ194" s="1516"/>
      <c r="BWA194" s="1516"/>
      <c r="BWB194" s="1516"/>
      <c r="BWC194" s="1516"/>
      <c r="BWD194" s="1516"/>
      <c r="BWE194" s="1516"/>
      <c r="BWF194" s="1516"/>
      <c r="BWG194" s="1516">
        <f>ROW(Table!$A$144)</f>
        <v>144</v>
      </c>
      <c r="BWH194" s="1516"/>
      <c r="BWI194" s="1516"/>
      <c r="BWJ194" s="1516"/>
      <c r="BWK194" s="1516"/>
      <c r="BWL194" s="1516"/>
      <c r="BWM194" s="1516"/>
      <c r="BWN194" s="1516"/>
      <c r="BWO194" s="1516"/>
      <c r="BWP194" s="1516"/>
      <c r="BWQ194" s="1516"/>
      <c r="BWR194" s="1516"/>
      <c r="BWS194" s="1516"/>
      <c r="BWT194" s="1516"/>
      <c r="BWU194" s="1516"/>
      <c r="BWV194" s="1516"/>
      <c r="BWW194" s="1516"/>
      <c r="BWX194" s="1516"/>
      <c r="BWY194" s="1516"/>
      <c r="BWZ194" s="1516"/>
      <c r="BXA194" s="1516"/>
      <c r="BXB194" s="1516"/>
      <c r="BXC194" s="1516">
        <f>ROW(Table!$A$145)</f>
        <v>145</v>
      </c>
      <c r="BXD194" s="1516"/>
      <c r="BXE194" s="1516"/>
      <c r="BXF194" s="1516"/>
      <c r="BXG194" s="1516"/>
      <c r="BXH194" s="1516"/>
      <c r="BXI194" s="1516"/>
      <c r="BXJ194" s="1516"/>
      <c r="BXK194" s="1516"/>
      <c r="BXL194" s="1516"/>
      <c r="BXM194" s="1516"/>
      <c r="BXN194" s="1516"/>
      <c r="BXO194" s="1516"/>
      <c r="BXP194" s="1516"/>
      <c r="BXQ194" s="1516"/>
      <c r="BXR194" s="1516"/>
      <c r="BXS194" s="1516">
        <f>ROW(Table!$A$146)</f>
        <v>146</v>
      </c>
      <c r="BXT194" s="1516"/>
      <c r="BXU194" s="1516"/>
      <c r="BXV194" s="1516"/>
      <c r="BXW194" s="1516"/>
      <c r="BXX194" s="1516"/>
      <c r="BXY194" s="1516"/>
      <c r="BXZ194" s="1516"/>
      <c r="BYA194" s="1516"/>
      <c r="BYB194" s="1516"/>
      <c r="BYC194" s="1516"/>
      <c r="BYD194" s="1516"/>
      <c r="BYE194" s="1516"/>
      <c r="BYF194" s="1516"/>
      <c r="BYG194" s="1516"/>
      <c r="BYH194" s="1516"/>
      <c r="BYI194" s="1516">
        <f>ROW(Table!$A$147)</f>
        <v>147</v>
      </c>
      <c r="BYJ194" s="1516"/>
      <c r="BYK194" s="1516"/>
      <c r="BYL194" s="1516"/>
      <c r="BYM194" s="1516"/>
      <c r="BYN194" s="1516"/>
      <c r="BYO194" s="1516"/>
      <c r="BYP194" s="1516"/>
      <c r="BYQ194" s="1516"/>
      <c r="BYR194" s="1516"/>
      <c r="BYS194" s="1516"/>
      <c r="BYT194" s="1516"/>
      <c r="BYU194" s="1516"/>
      <c r="BYV194" s="1516"/>
      <c r="BYW194" s="1516"/>
      <c r="BYX194" s="1516"/>
      <c r="BYY194" s="1516"/>
      <c r="BYZ194" s="1516"/>
      <c r="BZA194" s="1516"/>
      <c r="BZB194" s="1516"/>
      <c r="BZC194" s="1516"/>
      <c r="BZD194" s="1516"/>
      <c r="BZE194" s="1516">
        <f>ROW(Table!$A$148)</f>
        <v>148</v>
      </c>
      <c r="BZF194" s="1516"/>
      <c r="BZG194" s="1516"/>
      <c r="BZH194" s="1516"/>
      <c r="BZI194" s="1516"/>
      <c r="BZJ194" s="1516"/>
      <c r="BZK194" s="1516"/>
      <c r="BZL194" s="1516"/>
      <c r="BZM194" s="1516"/>
      <c r="BZN194" s="1516"/>
      <c r="BZO194" s="1516"/>
      <c r="BZP194" s="1516"/>
      <c r="BZQ194" s="1516"/>
      <c r="BZR194" s="1516"/>
      <c r="BZS194" s="1516"/>
      <c r="BZT194" s="1516"/>
      <c r="BZU194" s="1516">
        <f>ROW(Table!$A$149)</f>
        <v>149</v>
      </c>
      <c r="BZV194" s="1516"/>
      <c r="BZW194" s="1516"/>
      <c r="BZX194" s="1516"/>
      <c r="BZY194" s="1516"/>
      <c r="BZZ194" s="1516"/>
      <c r="CAA194" s="1516"/>
      <c r="CAB194" s="1516"/>
      <c r="CAC194" s="1516"/>
      <c r="CAD194" s="1516"/>
      <c r="CAE194" s="1516"/>
      <c r="CAF194" s="1516"/>
      <c r="CAG194" s="1516"/>
      <c r="CAH194" s="1516"/>
      <c r="CAI194" s="1516"/>
      <c r="CAJ194" s="1516"/>
      <c r="CAK194" s="1516">
        <f>ROW(Table!$A$150)</f>
        <v>150</v>
      </c>
      <c r="CAL194" s="1516"/>
      <c r="CAM194" s="1516"/>
      <c r="CAN194" s="1516"/>
      <c r="CAO194" s="1516"/>
      <c r="CAP194" s="1516"/>
      <c r="CAQ194" s="1516"/>
      <c r="CAR194" s="1516"/>
      <c r="CAS194" s="1516"/>
      <c r="CAT194" s="1516"/>
      <c r="CAU194" s="1516"/>
      <c r="CAV194" s="1516"/>
      <c r="CAW194" s="1516"/>
      <c r="CAX194" s="1516"/>
      <c r="CAY194" s="1516"/>
      <c r="CAZ194" s="1516"/>
      <c r="CBA194" s="1516"/>
      <c r="CBB194" s="1516"/>
      <c r="CBC194" s="1516"/>
      <c r="CBD194" s="1516"/>
      <c r="CBE194" s="1516"/>
      <c r="CBF194" s="1516"/>
      <c r="CBG194" s="1516">
        <f>ROW(Table!$A$151)</f>
        <v>151</v>
      </c>
      <c r="CBH194" s="1516"/>
      <c r="CBI194" s="1516"/>
      <c r="CBJ194" s="1516"/>
      <c r="CBK194" s="1516"/>
      <c r="CBL194" s="1516"/>
      <c r="CBM194" s="1516"/>
      <c r="CBN194" s="1516"/>
      <c r="CBO194" s="1516"/>
      <c r="CBP194" s="1516"/>
      <c r="CBQ194" s="1516"/>
      <c r="CBR194" s="1516"/>
      <c r="CBS194" s="1516"/>
      <c r="CBT194" s="1516"/>
      <c r="CBU194" s="1516"/>
      <c r="CBV194" s="1516"/>
      <c r="CBW194" s="1516">
        <f>ROW(Table!$A$152)</f>
        <v>152</v>
      </c>
      <c r="CBX194" s="1516"/>
      <c r="CBY194" s="1516"/>
      <c r="CBZ194" s="1516"/>
      <c r="CCA194" s="1516"/>
      <c r="CCB194" s="1516"/>
      <c r="CCC194" s="1516"/>
      <c r="CCD194" s="1516"/>
      <c r="CCE194" s="1516"/>
      <c r="CCF194" s="1516"/>
      <c r="CCG194" s="1516"/>
      <c r="CCH194" s="1516"/>
      <c r="CCI194" s="1516"/>
      <c r="CCJ194" s="1516"/>
      <c r="CCK194" s="1516"/>
      <c r="CCL194" s="1516"/>
      <c r="CCM194" s="1516">
        <f>ROW(Table!$A$153)</f>
        <v>153</v>
      </c>
      <c r="CCN194" s="1516"/>
      <c r="CCO194" s="1516"/>
      <c r="CCP194" s="1516"/>
      <c r="CCQ194" s="1516"/>
      <c r="CCR194" s="1516"/>
      <c r="CCS194" s="1516"/>
      <c r="CCT194" s="1516"/>
      <c r="CCU194" s="1516"/>
      <c r="CCV194" s="1516"/>
      <c r="CCW194" s="1516"/>
      <c r="CCX194" s="1516"/>
      <c r="CCY194" s="1516"/>
      <c r="CCZ194" s="1516"/>
      <c r="CDA194" s="1516"/>
      <c r="CDB194" s="1516"/>
      <c r="CDC194" s="1516"/>
      <c r="CDD194" s="1516"/>
      <c r="CDE194" s="1516"/>
      <c r="CDF194" s="1516"/>
      <c r="CDG194" s="1516"/>
      <c r="CDH194" s="1516"/>
      <c r="CDI194" s="1516">
        <f>ROW(Table!$A$154)</f>
        <v>154</v>
      </c>
      <c r="CDJ194" s="1516"/>
      <c r="CDK194" s="1516"/>
      <c r="CDL194" s="1516"/>
      <c r="CDM194" s="1516"/>
      <c r="CDN194" s="1516"/>
      <c r="CDO194" s="1516"/>
      <c r="CDP194" s="1516"/>
      <c r="CDQ194" s="1516"/>
      <c r="CDR194" s="1516"/>
      <c r="CDS194" s="1516"/>
      <c r="CDT194" s="1516"/>
      <c r="CDU194" s="1516"/>
      <c r="CDV194" s="1516"/>
      <c r="CDW194" s="1516"/>
      <c r="CDX194" s="1516"/>
      <c r="CDY194" s="1516">
        <f>ROW(Table!$A$155)</f>
        <v>155</v>
      </c>
      <c r="CDZ194" s="1516"/>
      <c r="CEA194" s="1516"/>
      <c r="CEB194" s="1516"/>
      <c r="CEC194" s="1516"/>
      <c r="CED194" s="1516"/>
      <c r="CEE194" s="1516"/>
      <c r="CEF194" s="1516"/>
      <c r="CEG194" s="1516"/>
      <c r="CEH194" s="1516"/>
      <c r="CEI194" s="1516"/>
      <c r="CEJ194" s="1516"/>
      <c r="CEK194" s="1516"/>
      <c r="CEL194" s="1516"/>
      <c r="CEM194" s="1516"/>
      <c r="CEN194" s="1516"/>
      <c r="CEO194" s="1516">
        <f>ROW(Table!$A$156)</f>
        <v>156</v>
      </c>
      <c r="CEP194" s="1516"/>
      <c r="CEQ194" s="1516"/>
      <c r="CER194" s="1516"/>
      <c r="CES194" s="1516"/>
      <c r="CET194" s="1516"/>
      <c r="CEU194" s="1516"/>
      <c r="CEV194" s="1516"/>
      <c r="CEW194" s="1516"/>
      <c r="CEX194" s="1516"/>
      <c r="CEY194" s="1516"/>
      <c r="CEZ194" s="1516"/>
      <c r="CFA194" s="1516"/>
      <c r="CFB194" s="1516"/>
      <c r="CFC194" s="1516"/>
      <c r="CFD194" s="1516"/>
      <c r="CFE194" s="1516"/>
      <c r="CFF194" s="1516"/>
      <c r="CFG194" s="1516"/>
      <c r="CFH194" s="1516"/>
      <c r="CFI194" s="1516"/>
      <c r="CFJ194" s="1516"/>
      <c r="CFK194" s="1516">
        <f>ROW(Table!$A$157)</f>
        <v>157</v>
      </c>
      <c r="CFL194" s="1516"/>
      <c r="CFM194" s="1516"/>
      <c r="CFN194" s="1516"/>
      <c r="CFO194" s="1516"/>
      <c r="CFP194" s="1516"/>
      <c r="CFQ194" s="1516"/>
      <c r="CFR194" s="1516"/>
      <c r="CFS194" s="1516"/>
      <c r="CFT194" s="1516"/>
      <c r="CFU194" s="1516"/>
      <c r="CFV194" s="1516"/>
      <c r="CFW194" s="1516"/>
      <c r="CFX194" s="1516"/>
      <c r="CFY194" s="1516"/>
      <c r="CFZ194" s="1516"/>
      <c r="CGA194" s="1516">
        <f>ROW(Table!$A$158)</f>
        <v>158</v>
      </c>
      <c r="CGB194" s="1516"/>
      <c r="CGC194" s="1516"/>
      <c r="CGD194" s="1516"/>
      <c r="CGE194" s="1516"/>
      <c r="CGF194" s="1516"/>
      <c r="CGG194" s="1516"/>
      <c r="CGH194" s="1516"/>
      <c r="CGI194" s="1516"/>
      <c r="CGJ194" s="1516"/>
      <c r="CGK194" s="1516"/>
      <c r="CGL194" s="1516"/>
      <c r="CGM194" s="1516"/>
      <c r="CGN194" s="1516"/>
      <c r="CGO194" s="1516"/>
      <c r="CGP194" s="1516"/>
      <c r="CGQ194" s="1516">
        <f>ROW(Table!$A$159)</f>
        <v>159</v>
      </c>
      <c r="CGR194" s="1516"/>
      <c r="CGS194" s="1516"/>
      <c r="CGT194" s="1516"/>
      <c r="CGU194" s="1516"/>
      <c r="CGV194" s="1516"/>
      <c r="CGW194" s="1516"/>
      <c r="CGX194" s="1516"/>
      <c r="CGY194" s="1516"/>
      <c r="CGZ194" s="1516"/>
      <c r="CHA194" s="1516"/>
      <c r="CHB194" s="1516"/>
      <c r="CHC194" s="1516"/>
      <c r="CHD194" s="1516"/>
      <c r="CHE194" s="1516"/>
      <c r="CHF194" s="1516"/>
      <c r="CHG194" s="1516"/>
      <c r="CHH194" s="1516"/>
      <c r="CHI194" s="1516"/>
      <c r="CHJ194" s="1516"/>
      <c r="CHK194" s="1516"/>
      <c r="CHL194" s="1516"/>
      <c r="CHM194" s="1516">
        <f>ROW(Table!$A$160)</f>
        <v>160</v>
      </c>
      <c r="CHN194" s="1516"/>
      <c r="CHO194" s="1516"/>
      <c r="CHP194" s="1516"/>
      <c r="CHQ194" s="1516"/>
      <c r="CHR194" s="1516"/>
      <c r="CHS194" s="1516"/>
      <c r="CHT194" s="1516"/>
      <c r="CHU194" s="1516"/>
      <c r="CHV194" s="1516"/>
      <c r="CHW194" s="1516"/>
      <c r="CHX194" s="1516"/>
      <c r="CHY194" s="1516"/>
      <c r="CHZ194" s="1516"/>
      <c r="CIA194" s="1516"/>
      <c r="CIB194" s="1516"/>
      <c r="CIC194" s="1516">
        <f>ROW(Table!$A$161)</f>
        <v>161</v>
      </c>
      <c r="CID194" s="1516"/>
      <c r="CIE194" s="1516"/>
      <c r="CIF194" s="1516"/>
      <c r="CIG194" s="1516"/>
      <c r="CIH194" s="1516"/>
      <c r="CII194" s="1516"/>
      <c r="CIJ194" s="1516"/>
      <c r="CIK194" s="1516"/>
      <c r="CIL194" s="1516"/>
      <c r="CIM194" s="1516"/>
      <c r="CIN194" s="1516"/>
      <c r="CIO194" s="1516"/>
      <c r="CIP194" s="1516"/>
      <c r="CIQ194" s="1516"/>
      <c r="CIR194" s="1516"/>
      <c r="CIS194" s="1516">
        <f>ROW(Table!$A$162)</f>
        <v>162</v>
      </c>
      <c r="CIT194" s="1516"/>
      <c r="CIU194" s="1516"/>
      <c r="CIV194" s="1516"/>
      <c r="CIW194" s="1516"/>
      <c r="CIX194" s="1516"/>
      <c r="CIY194" s="1516"/>
      <c r="CIZ194" s="1516"/>
      <c r="CJA194" s="1516"/>
      <c r="CJB194" s="1516"/>
      <c r="CJC194" s="1516"/>
      <c r="CJD194" s="1516"/>
      <c r="CJE194" s="1516"/>
      <c r="CJF194" s="1516"/>
      <c r="CJG194" s="1516"/>
      <c r="CJH194" s="1516"/>
      <c r="CJI194" s="1516"/>
      <c r="CJJ194" s="1516"/>
      <c r="CJK194" s="1516"/>
      <c r="CJL194" s="1516"/>
      <c r="CJM194" s="1516"/>
      <c r="CJN194" s="1516"/>
      <c r="CJO194" s="1516">
        <f>ROW(Table!$A$163)</f>
        <v>163</v>
      </c>
      <c r="CJP194" s="1516"/>
      <c r="CJQ194" s="1516"/>
      <c r="CJR194" s="1516"/>
      <c r="CJS194" s="1516"/>
      <c r="CJT194" s="1516"/>
      <c r="CJU194" s="1516"/>
      <c r="CJV194" s="1516"/>
      <c r="CJW194" s="1516"/>
      <c r="CJX194" s="1516"/>
      <c r="CJY194" s="1516"/>
      <c r="CJZ194" s="1516"/>
      <c r="CKA194" s="1516"/>
      <c r="CKB194" s="1516"/>
      <c r="CKC194" s="1516"/>
      <c r="CKD194" s="1516"/>
      <c r="CKE194" s="1516">
        <f>ROW(Table!$A$164)</f>
        <v>164</v>
      </c>
      <c r="CKF194" s="1516"/>
      <c r="CKG194" s="1516"/>
      <c r="CKH194" s="1516"/>
      <c r="CKI194" s="1516"/>
      <c r="CKJ194" s="1516"/>
      <c r="CKK194" s="1516"/>
      <c r="CKL194" s="1516"/>
      <c r="CKM194" s="1516"/>
      <c r="CKN194" s="1516"/>
      <c r="CKO194" s="1516"/>
      <c r="CKP194" s="1516"/>
      <c r="CKQ194" s="1516"/>
      <c r="CKR194" s="1516"/>
      <c r="CKS194" s="1516"/>
      <c r="CKT194" s="1516"/>
      <c r="CKU194" s="1516">
        <f>ROW(Table!$A$165)</f>
        <v>165</v>
      </c>
      <c r="CKV194" s="1516"/>
      <c r="CKW194" s="1516"/>
      <c r="CKX194" s="1516"/>
      <c r="CKY194" s="1516"/>
      <c r="CKZ194" s="1516"/>
      <c r="CLA194" s="1516"/>
      <c r="CLB194" s="1516"/>
      <c r="CLC194" s="1516"/>
      <c r="CLD194" s="1516"/>
      <c r="CLE194" s="1516"/>
      <c r="CLF194" s="1516"/>
      <c r="CLG194" s="1516"/>
      <c r="CLH194" s="1516"/>
      <c r="CLI194" s="1516"/>
      <c r="CLJ194" s="1516"/>
      <c r="CLK194" s="1516"/>
      <c r="CLL194" s="1516"/>
      <c r="CLM194" s="1516"/>
      <c r="CLN194" s="1516"/>
      <c r="CLO194" s="1516"/>
      <c r="CLP194" s="1516"/>
      <c r="CLQ194" s="1516">
        <f>ROW(Table!$A$166)</f>
        <v>166</v>
      </c>
      <c r="CLR194" s="1516"/>
      <c r="CLS194" s="1516"/>
      <c r="CLT194" s="1516"/>
      <c r="CLU194" s="1516"/>
      <c r="CLV194" s="1516"/>
      <c r="CLW194" s="1516"/>
      <c r="CLX194" s="1516"/>
      <c r="CLY194" s="1516"/>
      <c r="CLZ194" s="1516"/>
      <c r="CMA194" s="1516"/>
      <c r="CMB194" s="1516"/>
      <c r="CMC194" s="1516"/>
      <c r="CMD194" s="1516"/>
      <c r="CME194" s="1516"/>
      <c r="CMF194" s="1516"/>
      <c r="CMG194" s="1516">
        <f>ROW(Table!$A$167)</f>
        <v>167</v>
      </c>
      <c r="CMH194" s="1516"/>
      <c r="CMI194" s="1516"/>
      <c r="CMJ194" s="1516"/>
      <c r="CMK194" s="1516"/>
      <c r="CML194" s="1516"/>
      <c r="CMM194" s="1516"/>
      <c r="CMN194" s="1516"/>
      <c r="CMO194" s="1516"/>
      <c r="CMP194" s="1516"/>
      <c r="CMQ194" s="1516"/>
      <c r="CMR194" s="1516"/>
      <c r="CMS194" s="1516"/>
      <c r="CMT194" s="1516"/>
      <c r="CMU194" s="1516"/>
      <c r="CMV194" s="1516"/>
      <c r="CMW194" s="1516">
        <f>ROW(Table!$A$168)</f>
        <v>168</v>
      </c>
      <c r="CMX194" s="1516"/>
      <c r="CMY194" s="1516"/>
      <c r="CMZ194" s="1516"/>
      <c r="CNA194" s="1516"/>
      <c r="CNB194" s="1516"/>
      <c r="CNC194" s="1516"/>
      <c r="CND194" s="1516"/>
      <c r="CNE194" s="1516"/>
      <c r="CNF194" s="1516"/>
      <c r="CNG194" s="1516"/>
      <c r="CNH194" s="1516"/>
      <c r="CNI194" s="1516"/>
      <c r="CNJ194" s="1516"/>
      <c r="CNK194" s="1516"/>
      <c r="CNL194" s="1516"/>
      <c r="CNM194" s="1516"/>
      <c r="CNN194" s="1516"/>
      <c r="CNO194" s="1516"/>
      <c r="CNP194" s="1516"/>
      <c r="CNQ194" s="1516"/>
      <c r="CNR194" s="1516"/>
      <c r="CNS194" s="1516">
        <f>ROW(Table!$A$169)</f>
        <v>169</v>
      </c>
      <c r="CNT194" s="1516"/>
      <c r="CNU194" s="1516"/>
      <c r="CNV194" s="1516"/>
      <c r="CNW194" s="1516"/>
      <c r="CNX194" s="1516"/>
      <c r="CNY194" s="1516"/>
      <c r="CNZ194" s="1516"/>
      <c r="COA194" s="1516"/>
      <c r="COB194" s="1516"/>
      <c r="COC194" s="1516"/>
      <c r="COD194" s="1516"/>
      <c r="COE194" s="1516"/>
      <c r="COF194" s="1516"/>
      <c r="COG194" s="1516"/>
      <c r="COH194" s="1516"/>
      <c r="COI194" s="1516">
        <f>ROW(Table!$A$170)</f>
        <v>170</v>
      </c>
      <c r="COJ194" s="1516"/>
      <c r="COK194" s="1516"/>
      <c r="COL194" s="1516"/>
      <c r="COM194" s="1516"/>
      <c r="CON194" s="1516"/>
      <c r="COO194" s="1516"/>
      <c r="COP194" s="1516"/>
      <c r="COQ194" s="1516"/>
      <c r="COR194" s="1516"/>
      <c r="COS194" s="1516"/>
      <c r="COT194" s="1516"/>
      <c r="COU194" s="1516"/>
      <c r="COV194" s="1516"/>
      <c r="COW194" s="1516"/>
      <c r="COX194" s="1516"/>
      <c r="COY194" s="1516">
        <f>ROW(Table!$A$171)</f>
        <v>171</v>
      </c>
      <c r="COZ194" s="1516"/>
      <c r="CPA194" s="1516"/>
      <c r="CPB194" s="1516"/>
      <c r="CPC194" s="1516"/>
      <c r="CPD194" s="1516"/>
      <c r="CPE194" s="1516"/>
      <c r="CPF194" s="1516"/>
      <c r="CPG194" s="1516"/>
      <c r="CPH194" s="1516"/>
      <c r="CPI194" s="1516"/>
      <c r="CPJ194" s="1516"/>
      <c r="CPK194" s="1516"/>
      <c r="CPL194" s="1516"/>
      <c r="CPM194" s="1516"/>
      <c r="CPN194" s="1516"/>
      <c r="CPO194" s="1516"/>
      <c r="CPP194" s="1516"/>
      <c r="CPQ194" s="1516"/>
      <c r="CPR194" s="1516"/>
      <c r="CPS194" s="1516"/>
      <c r="CPT194" s="1516"/>
      <c r="CPU194" s="1516">
        <f>ROW(Table!$A$172)</f>
        <v>172</v>
      </c>
      <c r="CPV194" s="1516"/>
      <c r="CPW194" s="1516"/>
      <c r="CPX194" s="1516"/>
      <c r="CPY194" s="1516"/>
      <c r="CPZ194" s="1516"/>
      <c r="CQA194" s="1516"/>
      <c r="CQB194" s="1516"/>
      <c r="CQC194" s="1516"/>
      <c r="CQD194" s="1516"/>
      <c r="CQE194" s="1516"/>
      <c r="CQF194" s="1516"/>
      <c r="CQG194" s="1516"/>
      <c r="CQH194" s="1516"/>
      <c r="CQI194" s="1516"/>
      <c r="CQJ194" s="1516"/>
      <c r="CQK194" s="1516">
        <f>ROW(Table!$A$173)</f>
        <v>173</v>
      </c>
      <c r="CQL194" s="1516"/>
      <c r="CQM194" s="1516"/>
      <c r="CQN194" s="1516"/>
      <c r="CQO194" s="1516"/>
      <c r="CQP194" s="1516"/>
      <c r="CQQ194" s="1516"/>
      <c r="CQR194" s="1516"/>
      <c r="CQS194" s="1516"/>
      <c r="CQT194" s="1516"/>
      <c r="CQU194" s="1516"/>
      <c r="CQV194" s="1516"/>
      <c r="CQW194" s="1516"/>
      <c r="CQX194" s="1516"/>
      <c r="CQY194" s="1516"/>
      <c r="CQZ194" s="1516"/>
      <c r="CRA194" s="1516">
        <f>ROW(Table!$A$174)</f>
        <v>174</v>
      </c>
      <c r="CRB194" s="1516"/>
      <c r="CRC194" s="1516"/>
      <c r="CRD194" s="1516"/>
      <c r="CRE194" s="1516"/>
      <c r="CRF194" s="1516"/>
      <c r="CRG194" s="1516"/>
      <c r="CRH194" s="1516"/>
      <c r="CRI194" s="1516"/>
      <c r="CRJ194" s="1516"/>
      <c r="CRK194" s="1516"/>
      <c r="CRL194" s="1516"/>
      <c r="CRM194" s="1516"/>
      <c r="CRN194" s="1516"/>
      <c r="CRO194" s="1516"/>
      <c r="CRP194" s="1516"/>
      <c r="CRQ194" s="1516"/>
      <c r="CRR194" s="1516"/>
      <c r="CRS194" s="1516"/>
      <c r="CRT194" s="1516"/>
      <c r="CRU194" s="1516"/>
      <c r="CRV194" s="1516"/>
      <c r="CRW194" s="1516">
        <f>ROW(Table!$A$175)</f>
        <v>175</v>
      </c>
      <c r="CRX194" s="1516"/>
      <c r="CRY194" s="1516"/>
      <c r="CRZ194" s="1516"/>
      <c r="CSA194" s="1516"/>
      <c r="CSB194" s="1516"/>
      <c r="CSC194" s="1516"/>
      <c r="CSD194" s="1516"/>
      <c r="CSE194" s="1516"/>
      <c r="CSF194" s="1516"/>
      <c r="CSG194" s="1516"/>
      <c r="CSH194" s="1516"/>
      <c r="CSI194" s="1516"/>
      <c r="CSJ194" s="1516"/>
      <c r="CSK194" s="1516"/>
      <c r="CSL194" s="1516"/>
      <c r="CSM194" s="1516">
        <f>ROW(Table!$A$176)</f>
        <v>176</v>
      </c>
      <c r="CSN194" s="1516"/>
      <c r="CSO194" s="1516"/>
      <c r="CSP194" s="1516"/>
      <c r="CSQ194" s="1516"/>
      <c r="CSR194" s="1516"/>
      <c r="CSS194" s="1516"/>
      <c r="CST194" s="1516"/>
      <c r="CSU194" s="1516"/>
      <c r="CSV194" s="1516"/>
      <c r="CSW194" s="1516"/>
      <c r="CSX194" s="1516"/>
      <c r="CSY194" s="1516"/>
      <c r="CSZ194" s="1516"/>
      <c r="CTA194" s="1516"/>
      <c r="CTB194" s="1516"/>
      <c r="CTC194" s="1516">
        <f>ROW(Table!$A$177)</f>
        <v>177</v>
      </c>
      <c r="CTD194" s="1516"/>
      <c r="CTE194" s="1516"/>
      <c r="CTF194" s="1516"/>
      <c r="CTG194" s="1516"/>
      <c r="CTH194" s="1516"/>
      <c r="CTI194" s="1516"/>
      <c r="CTJ194" s="1516"/>
      <c r="CTK194" s="1516"/>
      <c r="CTL194" s="1516"/>
      <c r="CTM194" s="1516"/>
      <c r="CTN194" s="1516"/>
      <c r="CTO194" s="1516"/>
      <c r="CTP194" s="1516"/>
      <c r="CTQ194" s="1516"/>
      <c r="CTR194" s="1516"/>
      <c r="CTS194" s="1516"/>
      <c r="CTT194" s="1516"/>
      <c r="CTU194" s="1516"/>
      <c r="CTV194" s="1516"/>
      <c r="CTW194" s="1516"/>
      <c r="CTX194" s="1516"/>
      <c r="CTY194" s="1516">
        <f>ROW(Table!$A$178)</f>
        <v>178</v>
      </c>
      <c r="CTZ194" s="1516"/>
      <c r="CUA194" s="1516"/>
      <c r="CUB194" s="1516"/>
      <c r="CUC194" s="1516"/>
      <c r="CUD194" s="1516"/>
      <c r="CUE194" s="1516"/>
      <c r="CUF194" s="1516"/>
      <c r="CUG194" s="1516"/>
      <c r="CUH194" s="1516"/>
      <c r="CUI194" s="1516"/>
      <c r="CUJ194" s="1516"/>
      <c r="CUK194" s="1516"/>
      <c r="CUL194" s="1516"/>
      <c r="CUM194" s="1516"/>
      <c r="CUN194" s="1516"/>
      <c r="CUO194" s="1516">
        <f>ROW(Table!$A$179)</f>
        <v>179</v>
      </c>
      <c r="CUP194" s="1516"/>
      <c r="CUQ194" s="1516"/>
      <c r="CUR194" s="1516"/>
      <c r="CUS194" s="1516"/>
      <c r="CUT194" s="1516"/>
      <c r="CUU194" s="1516"/>
      <c r="CUV194" s="1516"/>
      <c r="CUW194" s="1516"/>
      <c r="CUX194" s="1516"/>
      <c r="CUY194" s="1516"/>
      <c r="CUZ194" s="1516"/>
      <c r="CVA194" s="1516"/>
      <c r="CVB194" s="1516"/>
      <c r="CVC194" s="1516"/>
      <c r="CVD194" s="1516"/>
      <c r="CVE194" s="1516">
        <f>ROW(Table!$A$180)</f>
        <v>180</v>
      </c>
      <c r="CVF194" s="1516"/>
      <c r="CVG194" s="1516"/>
      <c r="CVH194" s="1516"/>
      <c r="CVI194" s="1516"/>
      <c r="CVJ194" s="1516"/>
      <c r="CVK194" s="1516"/>
      <c r="CVL194" s="1516"/>
      <c r="CVM194" s="1516"/>
      <c r="CVN194" s="1516"/>
      <c r="CVO194" s="1516"/>
      <c r="CVP194" s="1516"/>
      <c r="CVQ194" s="1516"/>
      <c r="CVR194" s="1516"/>
      <c r="CVS194" s="1516"/>
      <c r="CVT194" s="1516"/>
      <c r="CVU194" s="1516">
        <f>ROW(Table!$A$181)</f>
        <v>181</v>
      </c>
      <c r="CVV194" s="1516"/>
      <c r="CVW194" s="1516"/>
      <c r="CVX194" s="1516"/>
      <c r="CVY194" s="1516"/>
      <c r="CVZ194" s="1516"/>
      <c r="CWA194" s="1516"/>
      <c r="CWB194" s="1516"/>
      <c r="CWC194" s="1516"/>
      <c r="CWD194" s="1516"/>
      <c r="CWE194" s="1516"/>
      <c r="CWF194" s="1516"/>
      <c r="CWG194" s="1516"/>
      <c r="CWH194" s="1516"/>
      <c r="CWI194" s="1516"/>
      <c r="CWJ194" s="1516"/>
      <c r="CWK194" s="1516">
        <f>ROW(Table!$A$182)</f>
        <v>182</v>
      </c>
      <c r="CWL194" s="1516"/>
      <c r="CWM194" s="1516"/>
      <c r="CWN194" s="1516"/>
      <c r="CWO194" s="1516"/>
      <c r="CWP194" s="1516"/>
      <c r="CWQ194" s="1516"/>
      <c r="CWR194" s="1516"/>
      <c r="CWS194" s="1516"/>
      <c r="CWT194" s="1516"/>
      <c r="CWU194" s="1516"/>
      <c r="CWV194" s="1516"/>
      <c r="CWW194" s="1516"/>
      <c r="CWX194" s="1516"/>
      <c r="CWY194" s="1516"/>
      <c r="CWZ194" s="1516"/>
      <c r="CXA194" s="1516"/>
      <c r="CXB194" s="1516"/>
      <c r="CXC194" s="1516"/>
      <c r="CXD194" s="1516"/>
      <c r="CXE194" s="1516"/>
      <c r="CXF194" s="1516"/>
      <c r="CXG194" s="1516">
        <f>ROW(Table!$A$183)</f>
        <v>183</v>
      </c>
      <c r="CXH194" s="1516"/>
      <c r="CXI194" s="1516"/>
      <c r="CXJ194" s="1516"/>
      <c r="CXK194" s="1516"/>
      <c r="CXL194" s="1516"/>
      <c r="CXM194" s="1516"/>
      <c r="CXN194" s="1516"/>
      <c r="CXO194" s="1516"/>
      <c r="CXP194" s="1516"/>
      <c r="CXQ194" s="1516"/>
      <c r="CXR194" s="1516"/>
      <c r="CXS194" s="1516"/>
      <c r="CXT194" s="1516"/>
      <c r="CXU194" s="1516"/>
      <c r="CXV194" s="1516"/>
      <c r="CXW194" s="1516">
        <f>ROW(Table!$A$184)</f>
        <v>184</v>
      </c>
      <c r="CXX194" s="1516"/>
      <c r="CXY194" s="1516"/>
      <c r="CXZ194" s="1516"/>
      <c r="CYA194" s="1516"/>
      <c r="CYB194" s="1516"/>
      <c r="CYC194" s="1516"/>
      <c r="CYD194" s="1516"/>
      <c r="CYE194" s="1516"/>
      <c r="CYF194" s="1516"/>
      <c r="CYG194" s="1516"/>
      <c r="CYH194" s="1516"/>
      <c r="CYI194" s="1516"/>
      <c r="CYJ194" s="1516"/>
      <c r="CYK194" s="1516"/>
      <c r="CYL194" s="1516"/>
      <c r="CYM194" s="1516">
        <f>ROW(Table!$A$185)</f>
        <v>185</v>
      </c>
      <c r="CYN194" s="1516"/>
      <c r="CYO194" s="1516"/>
      <c r="CYP194" s="1516"/>
      <c r="CYQ194" s="1516"/>
      <c r="CYR194" s="1516"/>
      <c r="CYS194" s="1516"/>
      <c r="CYT194" s="1516"/>
      <c r="CYU194" s="1516"/>
      <c r="CYV194" s="1516"/>
      <c r="CYW194" s="1516"/>
      <c r="CYX194" s="1516"/>
      <c r="CYY194" s="1516"/>
      <c r="CYZ194" s="1516"/>
      <c r="CZA194" s="1516"/>
      <c r="CZB194" s="1516"/>
      <c r="CZC194" s="1516">
        <f>ROW(Table!$A$186)</f>
        <v>186</v>
      </c>
      <c r="CZD194" s="1516"/>
      <c r="CZE194" s="1516"/>
      <c r="CZF194" s="1516"/>
      <c r="CZG194" s="1516"/>
      <c r="CZH194" s="1516"/>
      <c r="CZI194" s="1516"/>
      <c r="CZJ194" s="1516"/>
      <c r="CZK194" s="1516"/>
      <c r="CZL194" s="1516"/>
      <c r="CZM194" s="1516"/>
      <c r="CZN194" s="1516"/>
      <c r="CZO194" s="1516"/>
      <c r="CZP194" s="1516"/>
      <c r="CZQ194" s="1516"/>
      <c r="CZR194" s="1516"/>
      <c r="CZS194" s="1516">
        <f>ROW(Table!$A$187)</f>
        <v>187</v>
      </c>
      <c r="CZT194" s="1516"/>
      <c r="CZU194" s="1516"/>
      <c r="CZV194" s="1516"/>
      <c r="CZW194" s="1516"/>
      <c r="CZX194" s="1516"/>
      <c r="CZY194" s="1516"/>
      <c r="CZZ194" s="1516"/>
      <c r="DAA194" s="1516"/>
      <c r="DAB194" s="1516"/>
      <c r="DAC194" s="1516"/>
      <c r="DAD194" s="1516"/>
      <c r="DAE194" s="1516"/>
      <c r="DAF194" s="1516"/>
      <c r="DAG194" s="1516"/>
      <c r="DAH194" s="1516"/>
      <c r="DAI194" s="1516">
        <f>ROW(Table!$A$188)</f>
        <v>188</v>
      </c>
      <c r="DAJ194" s="1516"/>
      <c r="DAK194" s="1516"/>
      <c r="DAL194" s="1516"/>
      <c r="DAM194" s="1516"/>
      <c r="DAN194" s="1516"/>
      <c r="DAO194" s="1516"/>
      <c r="DAP194" s="1516"/>
      <c r="DAQ194" s="1516"/>
      <c r="DAR194" s="1516"/>
      <c r="DAS194" s="1516"/>
      <c r="DAT194" s="1516"/>
      <c r="DAU194" s="1516"/>
      <c r="DAV194" s="1516"/>
      <c r="DAW194" s="1516"/>
      <c r="DAX194" s="1516"/>
      <c r="DAY194" s="1516"/>
      <c r="DAZ194" s="1516"/>
      <c r="DBA194" s="1516"/>
      <c r="DBB194" s="1516"/>
      <c r="DBC194" s="1516"/>
      <c r="DBD194" s="1516"/>
      <c r="DBE194" s="1516">
        <f>ROW(Table!$A$189)</f>
        <v>189</v>
      </c>
      <c r="DBF194" s="1516"/>
      <c r="DBG194" s="1516"/>
      <c r="DBH194" s="1516"/>
      <c r="DBI194" s="1516"/>
      <c r="DBJ194" s="1516"/>
      <c r="DBK194" s="1516"/>
      <c r="DBL194" s="1516"/>
      <c r="DBM194" s="1516"/>
      <c r="DBN194" s="1516"/>
      <c r="DBO194" s="1516"/>
      <c r="DBP194" s="1516"/>
      <c r="DBQ194" s="1516"/>
      <c r="DBR194" s="1516"/>
      <c r="DBS194" s="1516"/>
      <c r="DBT194" s="1516"/>
      <c r="DBU194" s="1516">
        <f>ROW(Table!$A$190)</f>
        <v>190</v>
      </c>
      <c r="DBV194" s="1516"/>
      <c r="DBW194" s="1516"/>
      <c r="DBX194" s="1516"/>
      <c r="DBY194" s="1516"/>
      <c r="DBZ194" s="1516"/>
      <c r="DCA194" s="1516"/>
      <c r="DCB194" s="1516"/>
      <c r="DCC194" s="1516"/>
      <c r="DCD194" s="1516"/>
      <c r="DCE194" s="1516"/>
      <c r="DCF194" s="1516"/>
      <c r="DCG194" s="1516"/>
      <c r="DCH194" s="1516"/>
      <c r="DCI194" s="1516"/>
      <c r="DCJ194" s="1516"/>
      <c r="DCK194" s="1516">
        <f>ROW(Table!$A191)</f>
        <v>191</v>
      </c>
      <c r="DCL194" s="1516"/>
      <c r="DCM194" s="1516"/>
      <c r="DCN194" s="1516"/>
      <c r="DCO194" s="1516"/>
      <c r="DCP194" s="1516"/>
      <c r="DCQ194" s="1516"/>
      <c r="DCR194" s="1516"/>
      <c r="DCS194" s="1516"/>
      <c r="DCT194" s="1516"/>
      <c r="DCU194" s="1516"/>
      <c r="DCV194" s="1516"/>
      <c r="DCW194" s="1516"/>
      <c r="DCX194" s="1516"/>
      <c r="DCY194" s="1516"/>
      <c r="DCZ194" s="1516"/>
      <c r="DDA194" s="1516">
        <f>ROW(Table!$A$192)</f>
        <v>192</v>
      </c>
      <c r="DDB194" s="1516"/>
      <c r="DDC194" s="1516"/>
      <c r="DDD194" s="1516"/>
      <c r="DDE194" s="1516"/>
      <c r="DDF194" s="1516"/>
      <c r="DDG194" s="1516"/>
      <c r="DDH194" s="1516"/>
      <c r="DDI194" s="1516"/>
      <c r="DDJ194" s="1516"/>
      <c r="DDK194" s="1516"/>
      <c r="DDL194" s="1516"/>
      <c r="DDM194" s="1516"/>
      <c r="DDN194" s="1516"/>
      <c r="DDO194" s="1516"/>
      <c r="DDP194" s="1516"/>
      <c r="DDQ194" s="1516">
        <f>ROW(Table!$A$193)</f>
        <v>193</v>
      </c>
      <c r="DDR194" s="1516"/>
      <c r="DDS194" s="1516"/>
      <c r="DDT194" s="1516"/>
      <c r="DDU194" s="1516"/>
      <c r="DDV194" s="1516"/>
      <c r="DDW194" s="1516"/>
      <c r="DDX194" s="1516"/>
      <c r="DDY194" s="1516"/>
      <c r="DDZ194" s="1516"/>
      <c r="DEA194" s="1516"/>
      <c r="DEB194" s="1516"/>
      <c r="DEC194" s="1516"/>
      <c r="DED194" s="1516"/>
      <c r="DEE194" s="1516"/>
      <c r="DEF194" s="1516"/>
      <c r="DEG194" s="1516"/>
      <c r="DEH194" s="1516"/>
      <c r="DEI194" s="1516"/>
      <c r="DEJ194" s="1516"/>
      <c r="DEK194" s="1516"/>
      <c r="DEL194" s="1516"/>
      <c r="DEM194" s="1516">
        <f>ROW(Table!$A$194)</f>
        <v>194</v>
      </c>
      <c r="DEN194" s="1516"/>
      <c r="DEO194" s="1516"/>
      <c r="DEP194" s="1516"/>
      <c r="DEQ194" s="1516"/>
      <c r="DER194" s="1516"/>
      <c r="DES194" s="1516"/>
      <c r="DET194" s="1516"/>
      <c r="DEU194" s="1516"/>
      <c r="DEV194" s="1516"/>
      <c r="DEW194" s="1516"/>
      <c r="DEX194" s="1516"/>
      <c r="DEY194" s="1516"/>
      <c r="DEZ194" s="1516"/>
      <c r="DFA194" s="1516"/>
      <c r="DFB194" s="1516"/>
      <c r="DFC194" s="1516">
        <f>ROW(Table!$A$195)</f>
        <v>195</v>
      </c>
      <c r="DFD194" s="1516"/>
      <c r="DFE194" s="1516"/>
      <c r="DFF194" s="1516"/>
      <c r="DFG194" s="1516"/>
      <c r="DFH194" s="1516"/>
      <c r="DFI194" s="1516"/>
      <c r="DFJ194" s="1516"/>
      <c r="DFK194" s="1516"/>
      <c r="DFL194" s="1516"/>
      <c r="DFM194" s="1516"/>
      <c r="DFN194" s="1516"/>
      <c r="DFO194" s="1516"/>
      <c r="DFP194" s="1516"/>
      <c r="DFQ194" s="1516"/>
      <c r="DFR194" s="1516"/>
      <c r="DFS194" s="1516">
        <f>ROW(Table!$A$196)</f>
        <v>196</v>
      </c>
      <c r="DFT194" s="1516"/>
      <c r="DFU194" s="1516"/>
      <c r="DFV194" s="1516"/>
      <c r="DFW194" s="1516"/>
      <c r="DFX194" s="1516"/>
      <c r="DFY194" s="1516"/>
      <c r="DFZ194" s="1516"/>
      <c r="DGA194" s="1516"/>
      <c r="DGB194" s="1516"/>
      <c r="DGC194" s="1516"/>
      <c r="DGD194" s="1516"/>
      <c r="DGE194" s="1516"/>
      <c r="DGF194" s="1516"/>
      <c r="DGG194" s="1516"/>
      <c r="DGH194" s="1516"/>
      <c r="DGI194" s="1516">
        <f>ROW(Table!$A$197)</f>
        <v>197</v>
      </c>
      <c r="DGJ194" s="1516"/>
      <c r="DGK194" s="1516"/>
      <c r="DGL194" s="1516"/>
      <c r="DGM194" s="1516"/>
      <c r="DGN194" s="1516"/>
      <c r="DGO194" s="1516"/>
      <c r="DGP194" s="1516"/>
      <c r="DGQ194" s="1516"/>
      <c r="DGR194" s="1516"/>
      <c r="DGS194" s="1516"/>
      <c r="DGT194" s="1516"/>
      <c r="DGU194" s="1516"/>
      <c r="DGV194" s="1516"/>
      <c r="DGW194" s="1516"/>
      <c r="DGX194" s="1516"/>
      <c r="DGY194" s="1516">
        <f>ROW(Table!$A$198)</f>
        <v>198</v>
      </c>
      <c r="DGZ194" s="1516"/>
      <c r="DHA194" s="1516"/>
      <c r="DHB194" s="1516"/>
      <c r="DHC194" s="1516"/>
      <c r="DHD194" s="1516"/>
      <c r="DHE194" s="1516"/>
      <c r="DHF194" s="1516"/>
      <c r="DHG194" s="1516"/>
      <c r="DHH194" s="1516"/>
      <c r="DHI194" s="1516"/>
      <c r="DHJ194" s="1516"/>
      <c r="DHK194" s="1516"/>
      <c r="DHL194" s="1516"/>
      <c r="DHM194" s="1516"/>
      <c r="DHN194" s="1516"/>
      <c r="DHO194" s="1516"/>
      <c r="DHP194" s="1516"/>
      <c r="DHQ194" s="1516"/>
      <c r="DHR194" s="1516"/>
      <c r="DHS194" s="1516"/>
      <c r="DHT194" s="1516"/>
      <c r="DHU194" s="1516">
        <f>ROW(Table!$A$199)</f>
        <v>199</v>
      </c>
      <c r="DHV194" s="1516"/>
      <c r="DHW194" s="1516"/>
      <c r="DHX194" s="1516"/>
      <c r="DHY194" s="1516"/>
      <c r="DHZ194" s="1516"/>
      <c r="DIA194" s="1516"/>
      <c r="DIB194" s="1516"/>
      <c r="DIC194" s="1516"/>
      <c r="DID194" s="1516"/>
      <c r="DIE194" s="1516"/>
      <c r="DIF194" s="1516"/>
      <c r="DIG194" s="1516"/>
      <c r="DIH194" s="1516"/>
      <c r="DII194" s="1516"/>
      <c r="DIJ194" s="1516"/>
      <c r="DIK194" s="1516">
        <f>ROW(Table!$A$200)</f>
        <v>200</v>
      </c>
      <c r="DIL194" s="1516"/>
      <c r="DIM194" s="1516"/>
      <c r="DIN194" s="1516"/>
      <c r="DIO194" s="1516"/>
      <c r="DIP194" s="1516"/>
      <c r="DIQ194" s="1516"/>
      <c r="DIR194" s="1516"/>
      <c r="DIS194" s="1516"/>
      <c r="DIT194" s="1516"/>
      <c r="DIU194" s="1516"/>
      <c r="DIV194" s="1516"/>
      <c r="DIW194" s="1516"/>
      <c r="DIX194" s="1516"/>
      <c r="DIY194" s="1516"/>
      <c r="DIZ194" s="1516"/>
      <c r="DJA194" s="1516">
        <f>ROW(Table!$A$201)</f>
        <v>201</v>
      </c>
      <c r="DJB194" s="1516"/>
      <c r="DJC194" s="1516"/>
      <c r="DJD194" s="1516"/>
      <c r="DJE194" s="1516"/>
      <c r="DJF194" s="1516"/>
      <c r="DJG194" s="1516"/>
      <c r="DJH194" s="1516"/>
      <c r="DJI194" s="1516"/>
      <c r="DJJ194" s="1516"/>
      <c r="DJK194" s="1516"/>
      <c r="DJL194" s="1516"/>
      <c r="DJM194" s="1516"/>
      <c r="DJN194" s="1516"/>
      <c r="DJO194" s="1516"/>
      <c r="DJP194" s="1516"/>
      <c r="DJQ194" s="1516">
        <f>ROW(Table!$A$202)</f>
        <v>202</v>
      </c>
      <c r="DJR194" s="1516"/>
      <c r="DJS194" s="1516"/>
      <c r="DJT194" s="1516"/>
      <c r="DJU194" s="1516"/>
      <c r="DJV194" s="1516"/>
      <c r="DJW194" s="1516"/>
      <c r="DJX194" s="1516"/>
      <c r="DJY194" s="1516"/>
      <c r="DJZ194" s="1516"/>
      <c r="DKA194" s="1516"/>
      <c r="DKB194" s="1516"/>
      <c r="DKC194" s="1516"/>
      <c r="DKD194" s="1516"/>
      <c r="DKE194" s="1516"/>
      <c r="DKF194" s="1516"/>
      <c r="DKG194" s="1516">
        <f>ROW(Table!$A$203)</f>
        <v>203</v>
      </c>
      <c r="DKH194" s="1516"/>
      <c r="DKI194" s="1516"/>
      <c r="DKJ194" s="1516"/>
      <c r="DKK194" s="1516"/>
      <c r="DKL194" s="1516"/>
      <c r="DKM194" s="1516"/>
      <c r="DKN194" s="1516"/>
      <c r="DKO194" s="1516"/>
      <c r="DKP194" s="1516"/>
      <c r="DKQ194" s="1516"/>
      <c r="DKR194" s="1516"/>
      <c r="DKS194" s="1516"/>
      <c r="DKT194" s="1516"/>
      <c r="DKU194" s="1516"/>
      <c r="DKV194" s="1516"/>
      <c r="DKW194" s="1516"/>
      <c r="DKX194" s="1516"/>
      <c r="DKY194" s="1516"/>
      <c r="DKZ194" s="1516"/>
      <c r="DLA194" s="1516"/>
      <c r="DLB194" s="1516"/>
      <c r="DLC194" s="1516">
        <f>ROW(Table!$A$204)</f>
        <v>204</v>
      </c>
      <c r="DLD194" s="1516"/>
      <c r="DLE194" s="1516"/>
      <c r="DLF194" s="1516"/>
      <c r="DLG194" s="1516"/>
      <c r="DLH194" s="1516"/>
      <c r="DLI194" s="1516"/>
      <c r="DLJ194" s="1516"/>
      <c r="DLK194" s="1516"/>
      <c r="DLL194" s="1516"/>
      <c r="DLM194" s="1516"/>
      <c r="DLN194" s="1516"/>
      <c r="DLO194" s="1516"/>
      <c r="DLP194" s="1516"/>
      <c r="DLQ194" s="1516"/>
      <c r="DLR194" s="1516"/>
      <c r="DLS194" s="1594">
        <f>ROW(Table!$A$205)</f>
        <v>205</v>
      </c>
      <c r="DLT194" s="1594"/>
      <c r="DLU194" s="1594"/>
      <c r="DLV194" s="1594"/>
      <c r="DLW194" s="1594"/>
      <c r="DLX194" s="1594"/>
      <c r="DLY194" s="1594"/>
      <c r="DLZ194" s="1594"/>
      <c r="DMA194" s="1594"/>
      <c r="DMB194" s="1594"/>
      <c r="DMC194" s="1594"/>
      <c r="DMD194" s="1594"/>
      <c r="DME194" s="1594"/>
      <c r="DMF194" s="1594"/>
      <c r="DMG194" s="1594"/>
      <c r="DMH194" s="1594"/>
      <c r="DMI194" s="1594">
        <f>ROW(Table!$A$206)</f>
        <v>206</v>
      </c>
      <c r="DMJ194" s="1594"/>
      <c r="DMK194" s="1594"/>
      <c r="DML194" s="1594"/>
      <c r="DMM194" s="1594"/>
      <c r="DMN194" s="1594"/>
      <c r="DMO194" s="1594"/>
      <c r="DMP194" s="1594"/>
      <c r="DMQ194" s="1594"/>
      <c r="DMR194" s="1594"/>
      <c r="DMS194" s="1594"/>
      <c r="DMT194" s="1594"/>
      <c r="DMU194" s="1594"/>
      <c r="DMV194" s="1594"/>
      <c r="DMW194" s="1594"/>
      <c r="DMX194" s="1594"/>
      <c r="DMY194" s="1594">
        <f>ROW(Table!$A$207)</f>
        <v>207</v>
      </c>
      <c r="DMZ194" s="1594"/>
      <c r="DNA194" s="1594"/>
      <c r="DNB194" s="1594"/>
      <c r="DNC194" s="1594"/>
      <c r="DND194" s="1594"/>
      <c r="DNE194" s="1594"/>
      <c r="DNF194" s="1594"/>
      <c r="DNG194" s="1594"/>
      <c r="DNH194" s="1594"/>
      <c r="DNI194" s="1594"/>
      <c r="DNJ194" s="1594"/>
      <c r="DNK194" s="1594"/>
      <c r="DNL194" s="1594"/>
      <c r="DNM194" s="1594"/>
      <c r="DNN194" s="1594"/>
      <c r="DNO194" s="1594">
        <f>ROW(Table!$A$208)</f>
        <v>208</v>
      </c>
      <c r="DNP194" s="1594"/>
      <c r="DNQ194" s="1594"/>
      <c r="DNR194" s="1594"/>
      <c r="DNS194" s="1594"/>
      <c r="DNT194" s="1594"/>
      <c r="DNU194" s="1594"/>
      <c r="DNV194" s="1594"/>
      <c r="DNW194" s="1594"/>
      <c r="DNX194" s="1594"/>
      <c r="DNY194" s="1594"/>
      <c r="DNZ194" s="1594"/>
      <c r="DOA194" s="1594"/>
      <c r="DOB194" s="1594"/>
      <c r="DOC194" s="1594"/>
      <c r="DOD194" s="1594"/>
      <c r="DOE194" s="1594"/>
      <c r="DOF194" s="1594"/>
      <c r="DOG194" s="1594"/>
      <c r="DOH194" s="1594"/>
      <c r="DOI194" s="1594"/>
      <c r="DOJ194" s="1594"/>
      <c r="DOK194" s="1594">
        <f>ROW(Table!$A$209)</f>
        <v>209</v>
      </c>
      <c r="DOL194" s="1594"/>
      <c r="DOM194" s="1594"/>
      <c r="DON194" s="1594"/>
      <c r="DOO194" s="1594"/>
      <c r="DOP194" s="1594"/>
      <c r="DOQ194" s="1594"/>
      <c r="DOR194" s="1594"/>
      <c r="DOS194" s="1594"/>
      <c r="DOT194" s="1594"/>
      <c r="DOU194" s="1594"/>
      <c r="DOV194" s="1594"/>
      <c r="DOW194" s="1594"/>
      <c r="DOX194" s="1594"/>
      <c r="DOY194" s="1594"/>
      <c r="DOZ194" s="1594"/>
      <c r="DPA194" s="1594">
        <f>ROW(Table!$A$210)</f>
        <v>210</v>
      </c>
      <c r="DPB194" s="1594"/>
      <c r="DPC194" s="1594"/>
      <c r="DPD194" s="1594"/>
      <c r="DPE194" s="1594"/>
      <c r="DPF194" s="1594"/>
      <c r="DPG194" s="1594"/>
      <c r="DPH194" s="1594"/>
      <c r="DPI194" s="1594"/>
      <c r="DPJ194" s="1594"/>
      <c r="DPK194" s="1594"/>
      <c r="DPL194" s="1594"/>
      <c r="DPM194" s="1594"/>
      <c r="DPN194" s="1594"/>
      <c r="DPO194" s="1594"/>
      <c r="DPP194" s="1594"/>
      <c r="DPQ194" s="1594">
        <f>ROW(Table!$A$211)</f>
        <v>211</v>
      </c>
      <c r="DPR194" s="1594"/>
      <c r="DPS194" s="1594"/>
      <c r="DPT194" s="1594"/>
      <c r="DPU194" s="1594"/>
      <c r="DPV194" s="1594"/>
      <c r="DPW194" s="1594"/>
      <c r="DPX194" s="1594"/>
      <c r="DPY194" s="1594"/>
      <c r="DPZ194" s="1594"/>
      <c r="DQA194" s="1594"/>
      <c r="DQB194" s="1594"/>
      <c r="DQC194" s="1594"/>
      <c r="DQD194" s="1594"/>
      <c r="DQE194" s="1594"/>
      <c r="DQF194" s="1594"/>
      <c r="DQG194" s="1594">
        <f>ROW(Table!$A$212)</f>
        <v>212</v>
      </c>
      <c r="DQH194" s="1594"/>
      <c r="DQI194" s="1594"/>
      <c r="DQJ194" s="1594"/>
      <c r="DQK194" s="1594"/>
      <c r="DQL194" s="1594"/>
      <c r="DQM194" s="1594"/>
      <c r="DQN194" s="1594"/>
      <c r="DQO194" s="1594"/>
      <c r="DQP194" s="1594"/>
      <c r="DQQ194" s="1594"/>
      <c r="DQR194" s="1594"/>
      <c r="DQS194" s="1594"/>
      <c r="DQT194" s="1594"/>
      <c r="DQU194" s="1594"/>
      <c r="DQV194" s="1594"/>
      <c r="DQW194" s="1594">
        <f>ROW(Table!$A$213)</f>
        <v>213</v>
      </c>
      <c r="DQX194" s="1594"/>
      <c r="DQY194" s="1594"/>
      <c r="DQZ194" s="1594"/>
      <c r="DRA194" s="1594"/>
      <c r="DRB194" s="1594"/>
      <c r="DRC194" s="1594"/>
      <c r="DRD194" s="1594"/>
      <c r="DRE194" s="1594"/>
      <c r="DRF194" s="1594"/>
      <c r="DRG194" s="1594"/>
      <c r="DRH194" s="1594"/>
      <c r="DRI194" s="1594"/>
      <c r="DRJ194" s="1594"/>
      <c r="DRK194" s="1594"/>
      <c r="DRL194" s="1594"/>
      <c r="DRM194" s="1594">
        <f>ROW(Table!$A$214)</f>
        <v>214</v>
      </c>
      <c r="DRN194" s="1594"/>
      <c r="DRO194" s="1594"/>
      <c r="DRP194" s="1594"/>
      <c r="DRQ194" s="1594"/>
      <c r="DRR194" s="1594"/>
      <c r="DRS194" s="1594"/>
      <c r="DRT194" s="1594"/>
      <c r="DRU194" s="1594"/>
      <c r="DRV194" s="1594"/>
      <c r="DRW194" s="1594"/>
      <c r="DRX194" s="1594"/>
      <c r="DRY194" s="1594"/>
      <c r="DRZ194" s="1594"/>
      <c r="DSA194" s="1594"/>
      <c r="DSB194" s="1594"/>
      <c r="DSC194" s="1594"/>
      <c r="DSD194" s="1594"/>
      <c r="DSE194" s="1594"/>
      <c r="DSF194" s="1594"/>
      <c r="DSG194" s="1594"/>
      <c r="DSH194" s="1594"/>
      <c r="DSI194" s="1594">
        <f>ROW(Table!$A$215)</f>
        <v>215</v>
      </c>
      <c r="DSJ194" s="1594"/>
      <c r="DSK194" s="1594"/>
      <c r="DSL194" s="1594"/>
      <c r="DSM194" s="1594"/>
      <c r="DSN194" s="1594"/>
      <c r="DSO194" s="1594"/>
      <c r="DSP194" s="1594"/>
      <c r="DSQ194" s="1594"/>
      <c r="DSR194" s="1594"/>
      <c r="DSS194" s="1594"/>
      <c r="DST194" s="1594"/>
      <c r="DSU194" s="1594"/>
      <c r="DSV194" s="1594"/>
      <c r="DSW194" s="1594"/>
      <c r="DSX194" s="1594"/>
      <c r="DSY194" s="1176"/>
      <c r="DSZ194" s="1176"/>
      <c r="DTA194" s="1176"/>
      <c r="DTB194" s="1176"/>
      <c r="DTC194" s="1176"/>
      <c r="DTD194" s="1176"/>
      <c r="DTE194" s="1176"/>
      <c r="DTF194" s="1176"/>
      <c r="DTG194" s="1176"/>
      <c r="DTH194" s="1176"/>
      <c r="DTI194" s="1176"/>
      <c r="DTJ194" s="1176"/>
      <c r="DTK194" s="1176"/>
      <c r="DTL194" s="1176"/>
      <c r="DTM194" s="1176"/>
      <c r="DTN194" s="1176"/>
      <c r="DTO194" s="1176"/>
      <c r="DTP194" s="1176"/>
      <c r="DTQ194" s="1176"/>
      <c r="DTR194" s="1176"/>
      <c r="DTS194" s="1176"/>
      <c r="DTT194" s="1176"/>
      <c r="DTU194" s="1176"/>
      <c r="DTV194" s="1176"/>
      <c r="DYH194" s="1376"/>
      <c r="DYI194" s="1376"/>
      <c r="DYJ194" s="1376"/>
      <c r="DYK194" s="1376"/>
      <c r="DYL194" s="1376"/>
      <c r="DYM194" s="1376"/>
      <c r="DYN194" s="1376"/>
      <c r="DYO194" s="1376"/>
      <c r="DYP194" s="1376"/>
      <c r="DYQ194" s="1376"/>
      <c r="DYR194" s="1376"/>
      <c r="DYS194" s="1376"/>
      <c r="DYT194" s="1376"/>
      <c r="DYU194" s="1376"/>
      <c r="DYV194" s="1376"/>
      <c r="DYW194" s="1376"/>
      <c r="DYX194" s="1376"/>
      <c r="DYY194" s="1376"/>
      <c r="DYZ194" s="1376"/>
      <c r="DZA194" s="1376"/>
      <c r="DZB194" s="1376"/>
      <c r="DZC194" s="1376"/>
      <c r="ECF194" s="1376"/>
      <c r="ECG194" s="1376"/>
      <c r="ECH194" s="1376"/>
      <c r="ECI194" s="1376"/>
      <c r="ECJ194" s="1376"/>
      <c r="ECK194" s="1376"/>
      <c r="ECL194" s="1376"/>
      <c r="ECM194" s="1376"/>
      <c r="ECN194" s="1376"/>
      <c r="ECO194" s="1376"/>
      <c r="ECP194" s="1376"/>
      <c r="ECQ194" s="1376"/>
      <c r="ECR194" s="1376"/>
      <c r="ECS194" s="1376"/>
      <c r="ECT194" s="1376"/>
      <c r="ECU194" s="1376"/>
      <c r="ECV194" s="1376"/>
      <c r="ECW194" s="1376"/>
      <c r="ECX194" s="1376"/>
      <c r="ECY194" s="1376"/>
      <c r="ECZ194" s="1376"/>
      <c r="EDA194" s="1376"/>
      <c r="EEH194" s="891"/>
      <c r="EEI194" s="891"/>
      <c r="EEJ194" s="891"/>
      <c r="EEK194" s="891"/>
      <c r="EEL194" s="891"/>
      <c r="EEM194" s="891"/>
      <c r="EEN194" s="891"/>
      <c r="EEO194" s="891"/>
      <c r="EEP194" s="891"/>
      <c r="EEQ194" s="891"/>
      <c r="EER194" s="891"/>
      <c r="EES194" s="891"/>
      <c r="EET194" s="891"/>
      <c r="EEU194" s="891"/>
      <c r="EEV194" s="891"/>
      <c r="EEW194" s="891"/>
      <c r="EEX194" s="891"/>
      <c r="EEY194" s="891"/>
      <c r="EEZ194" s="891"/>
      <c r="EFA194" s="891"/>
      <c r="EFB194" s="891"/>
      <c r="EFC194" s="891"/>
      <c r="EFD194" s="891"/>
      <c r="EFE194" s="891"/>
      <c r="EFF194" s="891"/>
      <c r="EFG194" s="891"/>
      <c r="EFH194" s="891"/>
      <c r="EFI194" s="891"/>
      <c r="EFJ194" s="891"/>
      <c r="EFK194" s="891"/>
      <c r="EFL194" s="891"/>
      <c r="EFM194" s="891"/>
      <c r="EFN194" s="891"/>
      <c r="EFO194" s="891"/>
      <c r="EFP194" s="891"/>
      <c r="EFQ194" s="891"/>
      <c r="EFR194" s="891"/>
      <c r="EFS194" s="891"/>
      <c r="EFT194" s="891"/>
      <c r="EFU194" s="891"/>
      <c r="EFV194" s="891"/>
      <c r="EFW194" s="891"/>
      <c r="EFX194" s="891"/>
      <c r="EFY194" s="891"/>
      <c r="EFZ194" s="891"/>
      <c r="EGA194" s="891"/>
      <c r="EGB194" s="891"/>
      <c r="EGC194" s="891"/>
      <c r="EGD194" s="891"/>
      <c r="EGE194" s="891"/>
      <c r="EGF194" s="891"/>
      <c r="EGG194" s="891"/>
      <c r="EGH194" s="891"/>
      <c r="EGI194" s="891"/>
      <c r="EGJ194" s="891"/>
      <c r="EGK194" s="891"/>
      <c r="EGL194" s="891"/>
      <c r="EGM194" s="891"/>
      <c r="EGN194" s="891"/>
      <c r="EGO194" s="891"/>
      <c r="EGP194" s="891"/>
      <c r="EGQ194" s="891"/>
      <c r="EHX194" s="1376"/>
      <c r="EHY194" s="1376"/>
      <c r="EHZ194" s="1376"/>
      <c r="EIA194" s="1376"/>
      <c r="EIB194" s="1376"/>
      <c r="EIC194" s="1376"/>
      <c r="EID194" s="1376"/>
      <c r="EIE194" s="1376"/>
      <c r="EIF194" s="1376"/>
      <c r="EIG194" s="1376"/>
      <c r="EIH194" s="1376"/>
      <c r="EII194" s="1376"/>
      <c r="EIJ194" s="1376"/>
      <c r="EIK194" s="1376"/>
      <c r="EIL194" s="1376"/>
      <c r="EIM194" s="1376"/>
      <c r="EIN194" s="1376"/>
      <c r="EIO194" s="1376"/>
      <c r="EIP194" s="1376"/>
      <c r="EIQ194" s="1376"/>
      <c r="EIR194" s="1376"/>
      <c r="EIS194" s="1376"/>
      <c r="EMB194" s="1176"/>
      <c r="EMC194" s="1176"/>
      <c r="EMD194" s="1176"/>
      <c r="EME194" s="1176"/>
      <c r="EMF194" s="1176"/>
      <c r="EMG194" s="1594">
        <f>ROW(Table!$A$273)</f>
        <v>273</v>
      </c>
      <c r="EMH194" s="1594"/>
      <c r="EMI194" s="1594"/>
      <c r="EMJ194" s="1594"/>
      <c r="EMK194" s="1594"/>
      <c r="EML194" s="1594"/>
      <c r="EMM194" s="1594"/>
      <c r="EMN194" s="1594"/>
      <c r="EMO194" s="1594"/>
      <c r="EMP194" s="1594"/>
      <c r="EMQ194" s="1594"/>
      <c r="EMR194" s="1594"/>
      <c r="EMS194" s="1594"/>
      <c r="EMT194" s="1594"/>
      <c r="EMU194" s="1594"/>
      <c r="EMV194" s="1594"/>
      <c r="EMW194" s="1594">
        <f>ROW(Table!$A$274)</f>
        <v>274</v>
      </c>
      <c r="EMX194" s="1594"/>
      <c r="EMY194" s="1594"/>
      <c r="EMZ194" s="1594"/>
      <c r="ENA194" s="1594"/>
      <c r="ENB194" s="1594"/>
      <c r="ENC194" s="1594"/>
      <c r="END194" s="1594"/>
      <c r="ENE194" s="1594"/>
      <c r="ENF194" s="1594"/>
      <c r="ENG194" s="1594"/>
      <c r="ENH194" s="1594"/>
      <c r="ENI194" s="1594"/>
      <c r="ENJ194" s="1594"/>
      <c r="ENK194" s="1594"/>
      <c r="ENL194" s="1594"/>
      <c r="ENM194" s="1594">
        <f>ROW(Table!$A$275)</f>
        <v>275</v>
      </c>
      <c r="ENN194" s="1594"/>
      <c r="ENO194" s="1594"/>
      <c r="ENP194" s="1594"/>
      <c r="ENQ194" s="1594"/>
      <c r="ENR194" s="1594"/>
      <c r="ENS194" s="1594"/>
      <c r="ENT194" s="1594"/>
      <c r="ENU194" s="1594"/>
      <c r="ENV194" s="1594"/>
      <c r="ENW194" s="1594"/>
      <c r="ENX194" s="1594"/>
      <c r="ENY194" s="1594"/>
      <c r="ENZ194" s="1594"/>
      <c r="EOA194" s="1594"/>
      <c r="EOB194" s="1594"/>
      <c r="EOC194" s="1594"/>
      <c r="EOD194" s="1594"/>
      <c r="EOE194" s="1594"/>
      <c r="EOF194" s="1594"/>
      <c r="EOG194" s="1594"/>
      <c r="EOH194" s="1594"/>
      <c r="EOI194" s="1594">
        <f>ROW(Table!$A$276)</f>
        <v>276</v>
      </c>
      <c r="EOJ194" s="1594"/>
      <c r="EOK194" s="1594"/>
      <c r="EOL194" s="1594"/>
      <c r="EOM194" s="1594"/>
      <c r="EON194" s="1594"/>
      <c r="EOO194" s="1594"/>
      <c r="EOP194" s="1594"/>
      <c r="EOQ194" s="1594"/>
      <c r="EOR194" s="1594"/>
      <c r="EOS194" s="1594"/>
      <c r="EOT194" s="1594"/>
      <c r="EOU194" s="1594"/>
      <c r="EOV194" s="1594"/>
      <c r="EOW194" s="1594"/>
      <c r="EOX194" s="1594"/>
      <c r="EOY194" s="1594">
        <f>ROW(Table!$A$277)</f>
        <v>277</v>
      </c>
      <c r="EOZ194" s="1594"/>
      <c r="EPA194" s="1594"/>
      <c r="EPB194" s="1594"/>
      <c r="EPC194" s="1594"/>
      <c r="EPD194" s="1594"/>
      <c r="EPE194" s="1594"/>
      <c r="EPF194" s="1594"/>
      <c r="EPG194" s="1594"/>
      <c r="EPH194" s="1594"/>
      <c r="EPI194" s="1594"/>
      <c r="EPJ194" s="1594"/>
      <c r="EPK194" s="1594"/>
      <c r="EPL194" s="1594"/>
      <c r="EPM194" s="1594"/>
      <c r="EPN194" s="1594"/>
      <c r="EPO194" s="1594">
        <f>ROW(Table!$A$278)</f>
        <v>278</v>
      </c>
      <c r="EPP194" s="1594"/>
      <c r="EPQ194" s="1594"/>
      <c r="EPR194" s="1594"/>
      <c r="EPS194" s="1594"/>
      <c r="EPT194" s="1594"/>
      <c r="EPU194" s="1594"/>
      <c r="EPV194" s="1594"/>
      <c r="EPW194" s="1594"/>
      <c r="EPX194" s="1594"/>
      <c r="EPY194" s="1594"/>
      <c r="EPZ194" s="1594"/>
      <c r="EQA194" s="1594"/>
      <c r="EQB194" s="1594"/>
      <c r="EQC194" s="1594"/>
      <c r="EQD194" s="1594"/>
      <c r="EQE194" s="1594">
        <f>ROW(Table!$A$279)</f>
        <v>279</v>
      </c>
      <c r="EQF194" s="1594"/>
      <c r="EQG194" s="1594"/>
      <c r="EQH194" s="1594"/>
      <c r="EQI194" s="1594"/>
      <c r="EQJ194" s="1594"/>
      <c r="EQK194" s="1594"/>
      <c r="EQL194" s="1594"/>
      <c r="EQM194" s="1594"/>
      <c r="EQN194" s="1594"/>
      <c r="EQO194" s="1594"/>
      <c r="EQP194" s="1594"/>
      <c r="EQQ194" s="1594"/>
      <c r="EQR194" s="1594"/>
      <c r="EQS194" s="1594"/>
      <c r="EQT194" s="1594"/>
      <c r="EQU194" s="1594"/>
      <c r="EQV194" s="1594"/>
      <c r="EQW194" s="1594"/>
      <c r="EQX194" s="1594"/>
      <c r="EQY194" s="1594"/>
      <c r="EQZ194" s="1594"/>
      <c r="ERA194" s="1594">
        <f>ROW(Table!$A$280)</f>
        <v>280</v>
      </c>
      <c r="ERB194" s="1594"/>
      <c r="ERC194" s="1594"/>
      <c r="ERD194" s="1594"/>
      <c r="ERE194" s="1594"/>
      <c r="ERF194" s="1594"/>
      <c r="ERG194" s="1594"/>
      <c r="ERH194" s="1594"/>
      <c r="ERI194" s="1594"/>
      <c r="ERJ194" s="1594"/>
      <c r="ERK194" s="1594"/>
      <c r="ERL194" s="1594"/>
      <c r="ERM194" s="1594"/>
      <c r="ERN194" s="1594"/>
      <c r="ERO194" s="1594"/>
      <c r="ERP194" s="1594"/>
      <c r="ERQ194" s="1176"/>
      <c r="ERR194" s="1176"/>
      <c r="ERS194" s="1176"/>
      <c r="ERT194" s="1176"/>
      <c r="ERU194" s="1176"/>
      <c r="ERV194" s="1176"/>
      <c r="ERW194" s="1176"/>
      <c r="ERX194" s="1176"/>
      <c r="ERY194" s="1176"/>
      <c r="ERZ194" s="1176"/>
      <c r="ESA194" s="1176"/>
      <c r="ESB194" s="1176"/>
      <c r="ESC194" s="1176"/>
      <c r="ESD194" s="1176"/>
      <c r="ESE194" s="1176"/>
    </row>
    <row r="195" spans="36:3879" ht="15" customHeight="1">
      <c r="AJ195" s="265"/>
      <c r="AK195" s="1516"/>
      <c r="AL195" s="1516"/>
      <c r="AM195" s="1516"/>
      <c r="AN195" s="1516"/>
      <c r="AO195" s="1516"/>
      <c r="AP195" s="1516"/>
      <c r="AQ195" s="1516"/>
      <c r="AR195" s="1516"/>
      <c r="AS195" s="1516"/>
      <c r="AT195" s="1516"/>
      <c r="AU195" s="1516"/>
      <c r="AV195" s="1516"/>
      <c r="AW195" s="1516"/>
      <c r="AX195" s="1516"/>
      <c r="AY195" s="1516"/>
      <c r="AZ195" s="1516"/>
      <c r="BA195" s="1516"/>
      <c r="BB195" s="1516"/>
      <c r="BC195" s="1516"/>
      <c r="BD195" s="1516"/>
      <c r="BE195" s="1516"/>
      <c r="BF195" s="1516"/>
      <c r="BG195" s="1516"/>
      <c r="BH195" s="1516"/>
      <c r="BI195" s="1516"/>
      <c r="BJ195" s="1516"/>
      <c r="BK195" s="1516"/>
      <c r="BL195" s="1516"/>
      <c r="BM195" s="1516"/>
      <c r="BN195" s="1516"/>
      <c r="BO195" s="1516"/>
      <c r="BP195" s="1516"/>
      <c r="BQ195" s="1516"/>
      <c r="BR195" s="1516"/>
      <c r="BS195" s="1516"/>
      <c r="BT195" s="1516"/>
      <c r="BU195" s="1516"/>
      <c r="BV195" s="1516"/>
      <c r="BW195" s="1516"/>
      <c r="BX195" s="1516"/>
      <c r="BY195" s="1516"/>
      <c r="BZ195" s="1516"/>
      <c r="CA195" s="1516"/>
      <c r="CB195" s="1516"/>
      <c r="CC195" s="1516"/>
      <c r="CD195" s="1516"/>
      <c r="CE195" s="1516"/>
      <c r="CF195" s="1516"/>
      <c r="CG195" s="1516"/>
      <c r="CH195" s="1516"/>
      <c r="CI195" s="1516"/>
      <c r="CJ195" s="1516"/>
      <c r="CK195" s="1516"/>
      <c r="CL195" s="1516"/>
      <c r="CM195" s="1516"/>
      <c r="CN195" s="1516"/>
      <c r="CO195" s="1516"/>
      <c r="CP195" s="1516"/>
      <c r="CQ195" s="1516"/>
      <c r="CR195" s="1516"/>
      <c r="CS195" s="1516"/>
      <c r="CT195" s="1516"/>
      <c r="CU195" s="1516"/>
      <c r="CV195" s="1516"/>
      <c r="CW195" s="1516"/>
      <c r="CX195" s="1516"/>
      <c r="CY195" s="1516"/>
      <c r="CZ195" s="1516"/>
      <c r="DA195" s="1516"/>
      <c r="DB195" s="1516"/>
      <c r="DC195" s="1516"/>
      <c r="DD195" s="1516"/>
      <c r="DE195" s="1516"/>
      <c r="DF195" s="1516"/>
      <c r="DG195" s="1516"/>
      <c r="DH195" s="1516"/>
      <c r="DI195" s="1516"/>
      <c r="DJ195" s="1516"/>
      <c r="DK195" s="1516"/>
      <c r="DL195" s="1516"/>
      <c r="DM195" s="1516"/>
      <c r="DN195" s="1516"/>
      <c r="DO195" s="1516"/>
      <c r="DP195" s="1516"/>
      <c r="DQ195" s="1516"/>
      <c r="DR195" s="1516"/>
      <c r="DS195" s="1516"/>
      <c r="DT195" s="1516"/>
      <c r="DU195" s="1516"/>
      <c r="DV195" s="1516"/>
      <c r="DW195" s="1516"/>
      <c r="DX195" s="1516"/>
      <c r="DY195" s="1516"/>
      <c r="DZ195" s="1516"/>
      <c r="EA195" s="1516"/>
      <c r="EB195" s="1516"/>
      <c r="EC195" s="1516"/>
      <c r="ED195" s="1516"/>
      <c r="EE195" s="1516"/>
      <c r="EF195" s="1516"/>
      <c r="EG195" s="1516"/>
      <c r="EH195" s="1516"/>
      <c r="EI195" s="1516"/>
      <c r="EJ195" s="1516"/>
      <c r="EK195" s="1516"/>
      <c r="EL195" s="1516"/>
      <c r="EM195" s="1516"/>
      <c r="EN195" s="1516"/>
      <c r="EO195" s="1516"/>
      <c r="EP195" s="1516"/>
      <c r="EQ195" s="1516"/>
      <c r="ER195" s="1516"/>
      <c r="ES195" s="1516"/>
      <c r="ET195" s="1516"/>
      <c r="EU195" s="1516"/>
      <c r="EV195" s="1516"/>
      <c r="EW195" s="1516"/>
      <c r="EX195" s="1516"/>
      <c r="EY195" s="1516"/>
      <c r="EZ195" s="1516"/>
      <c r="FA195" s="1516"/>
      <c r="FB195" s="1516"/>
      <c r="FC195" s="1516"/>
      <c r="FD195" s="1516"/>
      <c r="FE195" s="1516"/>
      <c r="FF195" s="1516"/>
      <c r="FG195" s="1516"/>
      <c r="FH195" s="1516"/>
      <c r="FI195" s="1516"/>
      <c r="FJ195" s="1516"/>
      <c r="FK195" s="1516"/>
      <c r="FL195" s="1516"/>
      <c r="FM195" s="1516"/>
      <c r="FN195" s="1516"/>
      <c r="FO195" s="1516"/>
      <c r="FP195" s="1516"/>
      <c r="FQ195" s="1516"/>
      <c r="FR195" s="1516"/>
      <c r="FS195" s="1516"/>
      <c r="FT195" s="1516"/>
      <c r="FU195" s="1516"/>
      <c r="FV195" s="1516"/>
      <c r="FW195" s="1516"/>
      <c r="FX195" s="1516"/>
      <c r="FY195" s="1516"/>
      <c r="FZ195" s="1516"/>
      <c r="GA195" s="1516"/>
      <c r="GB195" s="1516"/>
      <c r="GC195" s="1516"/>
      <c r="GD195" s="1516"/>
      <c r="GE195" s="1516"/>
      <c r="GF195" s="1516"/>
      <c r="GG195" s="1516"/>
      <c r="GH195" s="1516"/>
      <c r="GI195" s="1516"/>
      <c r="GJ195" s="1516"/>
      <c r="GK195" s="1516"/>
      <c r="GL195" s="1516"/>
      <c r="GM195" s="1516"/>
      <c r="GN195" s="1516"/>
      <c r="GO195" s="1516"/>
      <c r="GP195" s="1516"/>
      <c r="GQ195" s="1516"/>
      <c r="GR195" s="1516"/>
      <c r="GS195" s="1516"/>
      <c r="GT195" s="1516"/>
      <c r="GU195" s="1516"/>
      <c r="GV195" s="1516"/>
      <c r="GW195" s="1516"/>
      <c r="GX195" s="1516"/>
      <c r="GY195" s="1516"/>
      <c r="GZ195" s="1516"/>
      <c r="HA195" s="1516"/>
      <c r="HB195" s="1516"/>
      <c r="HC195" s="1516"/>
      <c r="HD195" s="1516"/>
      <c r="HE195" s="1516"/>
      <c r="HF195" s="1516"/>
      <c r="HG195" s="1516"/>
      <c r="HH195" s="1516"/>
      <c r="HI195" s="1516"/>
      <c r="HJ195" s="1516"/>
      <c r="HK195" s="1516"/>
      <c r="HL195" s="1516"/>
      <c r="HM195" s="1516"/>
      <c r="HN195" s="1516"/>
      <c r="HO195" s="1516"/>
      <c r="HP195" s="1516"/>
      <c r="HQ195" s="1516"/>
      <c r="HR195" s="1516"/>
      <c r="HS195" s="1516"/>
      <c r="HT195" s="1516"/>
      <c r="HU195" s="1516"/>
      <c r="HV195" s="1516"/>
      <c r="HW195" s="1516"/>
      <c r="HX195" s="1516"/>
      <c r="HY195" s="1516"/>
      <c r="HZ195" s="1516"/>
      <c r="IA195" s="1516"/>
      <c r="IB195" s="1516"/>
      <c r="IC195" s="1516"/>
      <c r="ID195" s="1516"/>
      <c r="IE195" s="1516"/>
      <c r="IF195" s="1516"/>
      <c r="IG195" s="1516"/>
      <c r="IH195" s="1516"/>
      <c r="II195" s="1516"/>
      <c r="IJ195" s="1516"/>
      <c r="IK195" s="1516"/>
      <c r="IL195" s="1516"/>
      <c r="IM195" s="1516"/>
      <c r="IN195" s="1516"/>
      <c r="IO195" s="1516"/>
      <c r="IP195" s="1516"/>
      <c r="IQ195" s="1516"/>
      <c r="IR195" s="1516"/>
      <c r="IS195" s="1516"/>
      <c r="IT195" s="1516"/>
      <c r="IU195" s="1516"/>
      <c r="IV195" s="1516"/>
      <c r="IW195" s="1516"/>
      <c r="IX195" s="1516"/>
      <c r="IY195" s="1516"/>
      <c r="IZ195" s="1516"/>
      <c r="JA195" s="1516"/>
      <c r="JB195" s="1516"/>
      <c r="JC195" s="1516"/>
      <c r="JD195" s="1516"/>
      <c r="JE195" s="1516"/>
      <c r="JF195" s="1516"/>
      <c r="JG195" s="1516"/>
      <c r="JH195" s="1516"/>
      <c r="JI195" s="1516"/>
      <c r="JJ195" s="1516"/>
      <c r="JK195" s="1516"/>
      <c r="JL195" s="1516"/>
      <c r="JM195" s="1516"/>
      <c r="JN195" s="1516"/>
      <c r="JO195" s="1516"/>
      <c r="JP195" s="1516"/>
      <c r="JQ195" s="1516"/>
      <c r="JR195" s="1516"/>
      <c r="JS195" s="1516"/>
      <c r="JT195" s="1516"/>
      <c r="JU195" s="1516"/>
      <c r="JV195" s="1516"/>
      <c r="JW195" s="1516"/>
      <c r="JX195" s="1516"/>
      <c r="JY195" s="1516"/>
      <c r="JZ195" s="1516"/>
      <c r="KA195" s="1516"/>
      <c r="KB195" s="1516"/>
      <c r="KC195" s="1516"/>
      <c r="KD195" s="1516"/>
      <c r="KE195" s="1516"/>
      <c r="KF195" s="1516"/>
      <c r="KG195" s="1516"/>
      <c r="KH195" s="1516"/>
      <c r="KI195" s="1516"/>
      <c r="KJ195" s="1516"/>
      <c r="KK195" s="1516"/>
      <c r="KL195" s="1516"/>
      <c r="KM195" s="1516"/>
      <c r="KN195" s="1516"/>
      <c r="KO195" s="1516"/>
      <c r="KP195" s="1516"/>
      <c r="KQ195" s="1516"/>
      <c r="KR195" s="1516"/>
      <c r="KS195" s="1516"/>
      <c r="KT195" s="1516"/>
      <c r="KU195" s="1516"/>
      <c r="KV195" s="1516"/>
      <c r="KW195" s="1516"/>
      <c r="KX195" s="1516"/>
      <c r="KY195" s="1516"/>
      <c r="KZ195" s="1516"/>
      <c r="LA195" s="1516"/>
      <c r="LB195" s="1516"/>
      <c r="LC195" s="1516"/>
      <c r="LD195" s="1516"/>
      <c r="LE195" s="1516"/>
      <c r="LF195" s="1516"/>
      <c r="LG195" s="1516"/>
      <c r="LH195" s="1516"/>
      <c r="LI195" s="1516"/>
      <c r="LJ195" s="1516"/>
      <c r="LK195" s="1516"/>
      <c r="LL195" s="1516"/>
      <c r="LM195" s="1516"/>
      <c r="LN195" s="1516"/>
      <c r="LO195" s="1516"/>
      <c r="LP195" s="1516"/>
      <c r="LQ195" s="1516"/>
      <c r="LR195" s="1516"/>
      <c r="LS195" s="1516"/>
      <c r="LT195" s="1516"/>
      <c r="LU195" s="1516"/>
      <c r="LV195" s="1516"/>
      <c r="LW195" s="1516"/>
      <c r="LX195" s="1516"/>
      <c r="LY195" s="1516"/>
      <c r="LZ195" s="1516"/>
      <c r="MA195" s="1516"/>
      <c r="MB195" s="1516"/>
      <c r="MC195" s="1516"/>
      <c r="MD195" s="1516"/>
      <c r="ME195" s="1516"/>
      <c r="MF195" s="1516"/>
      <c r="MG195" s="1516"/>
      <c r="MH195" s="1516"/>
      <c r="MI195" s="1516"/>
      <c r="MJ195" s="1516"/>
      <c r="MK195" s="1516"/>
      <c r="ML195" s="1516"/>
      <c r="MM195" s="1516"/>
      <c r="MN195" s="1516"/>
      <c r="MO195" s="1516"/>
      <c r="MP195" s="1516"/>
      <c r="MQ195" s="1516"/>
      <c r="MR195" s="1516"/>
      <c r="MS195" s="1516"/>
      <c r="MT195" s="1516"/>
      <c r="MU195" s="1516"/>
      <c r="MV195" s="1516"/>
      <c r="MW195" s="1516"/>
      <c r="MX195" s="1516"/>
      <c r="MY195" s="1516"/>
      <c r="MZ195" s="1516"/>
      <c r="NA195" s="1516"/>
      <c r="NB195" s="1516"/>
      <c r="NC195" s="1516"/>
      <c r="ND195" s="1516"/>
      <c r="NE195" s="1516"/>
      <c r="NF195" s="1516"/>
      <c r="NG195" s="1516"/>
      <c r="NH195" s="1516"/>
      <c r="NI195" s="1516"/>
      <c r="NJ195" s="1516"/>
      <c r="NK195" s="1516"/>
      <c r="NL195" s="1516"/>
      <c r="NM195" s="1516"/>
      <c r="NN195" s="1516"/>
      <c r="NO195" s="1516"/>
      <c r="NP195" s="1516"/>
      <c r="NQ195" s="1516"/>
      <c r="NR195" s="1516"/>
      <c r="NS195" s="1516"/>
      <c r="NT195" s="1516"/>
      <c r="NU195" s="1516"/>
      <c r="NV195" s="1516"/>
      <c r="NW195" s="1516"/>
      <c r="NX195" s="1516"/>
      <c r="NY195" s="1516"/>
      <c r="NZ195" s="1516"/>
      <c r="OA195" s="1516"/>
      <c r="OB195" s="1516"/>
      <c r="OC195" s="1516"/>
      <c r="OD195" s="1516"/>
      <c r="OE195" s="1516"/>
      <c r="OF195" s="1516"/>
      <c r="OG195" s="1516"/>
      <c r="OH195" s="1516"/>
      <c r="OI195" s="1516"/>
      <c r="OJ195" s="1516"/>
      <c r="OK195" s="1516"/>
      <c r="OL195" s="1516"/>
      <c r="OM195" s="1516"/>
      <c r="ON195" s="1516"/>
      <c r="OO195" s="1516"/>
      <c r="OP195" s="1516"/>
      <c r="OQ195" s="1516"/>
      <c r="OR195" s="1516"/>
      <c r="OS195" s="1516"/>
      <c r="OT195" s="1516"/>
      <c r="OU195" s="1516"/>
      <c r="OV195" s="1516"/>
      <c r="OW195" s="1516"/>
      <c r="OX195" s="1516"/>
      <c r="OY195" s="1516"/>
      <c r="OZ195" s="1516"/>
      <c r="PA195" s="1516"/>
      <c r="PB195" s="1516"/>
      <c r="PC195" s="1516"/>
      <c r="PD195" s="1516"/>
      <c r="PE195" s="1516"/>
      <c r="PF195" s="1516"/>
      <c r="PG195" s="1516"/>
      <c r="PH195" s="1516"/>
      <c r="PI195" s="1516"/>
      <c r="PJ195" s="1516"/>
      <c r="PK195" s="1516"/>
      <c r="PL195" s="1516"/>
      <c r="PM195" s="1516"/>
      <c r="PN195" s="1516"/>
      <c r="PO195" s="1516"/>
      <c r="PP195" s="1516"/>
      <c r="PQ195" s="1516"/>
      <c r="PR195" s="1516"/>
      <c r="PS195" s="1516"/>
      <c r="PT195" s="1516"/>
      <c r="PU195" s="1516"/>
      <c r="PV195" s="1516"/>
      <c r="PW195" s="1516"/>
      <c r="PX195" s="1516"/>
      <c r="PY195" s="1516"/>
      <c r="PZ195" s="1516"/>
      <c r="QA195" s="1516"/>
      <c r="QB195" s="1516"/>
      <c r="QC195" s="1516"/>
      <c r="QD195" s="1516"/>
      <c r="QE195" s="1516"/>
      <c r="QF195" s="1516"/>
      <c r="QG195" s="1516"/>
      <c r="QH195" s="1516"/>
      <c r="QI195" s="1516"/>
      <c r="QJ195" s="1516"/>
      <c r="QK195" s="1516"/>
      <c r="QL195" s="1516"/>
      <c r="QM195" s="1516"/>
      <c r="QN195" s="1516"/>
      <c r="QO195" s="1516"/>
      <c r="QP195" s="1516"/>
      <c r="QQ195" s="1516"/>
      <c r="QR195" s="1516"/>
      <c r="QS195" s="1516"/>
      <c r="QT195" s="1516"/>
      <c r="QU195" s="1516"/>
      <c r="QV195" s="1516"/>
      <c r="QW195" s="1516"/>
      <c r="QX195" s="1516"/>
      <c r="QY195" s="1516"/>
      <c r="QZ195" s="1516"/>
      <c r="RA195" s="1516"/>
      <c r="RB195" s="1516"/>
      <c r="RC195" s="1516"/>
      <c r="RD195" s="1516"/>
      <c r="RE195" s="1516"/>
      <c r="RF195" s="1516"/>
      <c r="RG195" s="1516"/>
      <c r="RH195" s="1516"/>
      <c r="RI195" s="1516"/>
      <c r="RJ195" s="1516"/>
      <c r="RK195" s="1516"/>
      <c r="RL195" s="1516"/>
      <c r="RM195" s="1516"/>
      <c r="RN195" s="1516"/>
      <c r="RO195" s="1516"/>
      <c r="RP195" s="1516"/>
      <c r="RQ195" s="1516"/>
      <c r="RR195" s="1516"/>
      <c r="RS195" s="1516"/>
      <c r="RT195" s="1516"/>
      <c r="RU195" s="1516"/>
      <c r="RV195" s="1516"/>
      <c r="RW195" s="1516"/>
      <c r="RX195" s="1516"/>
      <c r="RY195" s="1516"/>
      <c r="RZ195" s="1516"/>
      <c r="SA195" s="1516"/>
      <c r="SB195" s="1516"/>
      <c r="SC195" s="1516"/>
      <c r="SD195" s="1516"/>
      <c r="SE195" s="1516"/>
      <c r="SF195" s="1516"/>
      <c r="SG195" s="1516"/>
      <c r="SH195" s="1516"/>
      <c r="SI195" s="1516"/>
      <c r="SJ195" s="1516"/>
      <c r="SK195" s="1516"/>
      <c r="SL195" s="1516"/>
      <c r="SM195" s="1516"/>
      <c r="SN195" s="1516"/>
      <c r="SO195" s="1516"/>
      <c r="SP195" s="1516"/>
      <c r="SQ195" s="1516"/>
      <c r="SR195" s="1516"/>
      <c r="SS195" s="1516"/>
      <c r="ST195" s="1516"/>
      <c r="SU195" s="1516"/>
      <c r="SV195" s="1516"/>
      <c r="SW195" s="1516"/>
      <c r="SX195" s="1516"/>
      <c r="SY195" s="1516"/>
      <c r="SZ195" s="1516"/>
      <c r="TA195" s="1516"/>
      <c r="TB195" s="1516"/>
      <c r="TC195" s="1516"/>
      <c r="TD195" s="1516"/>
      <c r="TE195" s="1516"/>
      <c r="TF195" s="1516"/>
      <c r="TG195" s="1516"/>
      <c r="TH195" s="1516"/>
      <c r="TI195" s="1516"/>
      <c r="TJ195" s="1516"/>
      <c r="TK195" s="1516"/>
      <c r="TL195" s="1516"/>
      <c r="TM195" s="1516"/>
      <c r="TN195" s="1516"/>
      <c r="TO195" s="1516"/>
      <c r="TP195" s="1516"/>
      <c r="TQ195" s="1516"/>
      <c r="TR195" s="1516"/>
      <c r="TS195" s="1516"/>
      <c r="TT195" s="1516"/>
      <c r="TU195" s="1516"/>
      <c r="TV195" s="1516"/>
      <c r="TW195" s="1516"/>
      <c r="TX195" s="1516"/>
      <c r="TY195" s="1516"/>
      <c r="TZ195" s="1516"/>
      <c r="UA195" s="1516"/>
      <c r="UB195" s="1516"/>
      <c r="UC195" s="1516"/>
      <c r="UD195" s="1516"/>
      <c r="UE195" s="1516"/>
      <c r="UF195" s="1516"/>
      <c r="UG195" s="1516"/>
      <c r="UH195" s="1516"/>
      <c r="UI195" s="1516"/>
      <c r="UJ195" s="1516"/>
      <c r="UK195" s="1516"/>
      <c r="UL195" s="1516"/>
      <c r="UM195" s="1516"/>
      <c r="UN195" s="1516"/>
      <c r="UO195" s="1516"/>
      <c r="UP195" s="1516"/>
      <c r="UQ195" s="1516"/>
      <c r="UR195" s="1516"/>
      <c r="US195" s="1516"/>
      <c r="UT195" s="1516"/>
      <c r="UU195" s="1516"/>
      <c r="UV195" s="1516"/>
      <c r="UW195" s="1516"/>
      <c r="UX195" s="1516"/>
      <c r="UY195" s="1516"/>
      <c r="UZ195" s="1516"/>
      <c r="VA195" s="1516"/>
      <c r="VB195" s="1516"/>
      <c r="VC195" s="1516"/>
      <c r="VD195" s="1516"/>
      <c r="VE195" s="1516"/>
      <c r="VF195" s="1516"/>
      <c r="VG195" s="1516"/>
      <c r="VH195" s="1516"/>
      <c r="VI195" s="1516"/>
      <c r="VJ195" s="1516"/>
      <c r="VK195" s="1516"/>
      <c r="VL195" s="1516"/>
      <c r="VM195" s="1516"/>
      <c r="VN195" s="1516"/>
      <c r="VO195" s="1516"/>
      <c r="VP195" s="1516"/>
      <c r="VQ195" s="1516"/>
      <c r="VR195" s="1516"/>
      <c r="VS195" s="1516"/>
      <c r="VT195" s="1516"/>
      <c r="VU195" s="1516"/>
      <c r="VV195" s="1516"/>
      <c r="VW195" s="1516"/>
      <c r="VX195" s="1516"/>
      <c r="VY195" s="1516"/>
      <c r="VZ195" s="1516"/>
      <c r="WA195" s="1516"/>
      <c r="WB195" s="1516"/>
      <c r="WC195" s="1516"/>
      <c r="WD195" s="1516"/>
      <c r="WE195" s="1516"/>
      <c r="WF195" s="1516"/>
      <c r="WG195" s="1516"/>
      <c r="WH195" s="1516"/>
      <c r="WI195" s="1516"/>
      <c r="WJ195" s="1516"/>
      <c r="WK195" s="1516"/>
      <c r="WL195" s="1516"/>
      <c r="WM195" s="1516"/>
      <c r="WN195" s="1516"/>
      <c r="WO195" s="1516"/>
      <c r="WP195" s="1516"/>
      <c r="WQ195" s="1516"/>
      <c r="WR195" s="1516"/>
      <c r="WS195" s="1516"/>
      <c r="WT195" s="1516"/>
      <c r="WU195" s="1516"/>
      <c r="WV195" s="1516"/>
      <c r="WW195" s="1516"/>
      <c r="WX195" s="1516"/>
      <c r="WY195" s="1516"/>
      <c r="WZ195" s="1516"/>
      <c r="XA195" s="1516"/>
      <c r="XB195" s="1516"/>
      <c r="XC195" s="1516"/>
      <c r="XD195" s="1516"/>
      <c r="XE195" s="1516"/>
      <c r="XF195" s="1516"/>
      <c r="XG195" s="1516"/>
      <c r="XH195" s="1516"/>
      <c r="XI195" s="1516"/>
      <c r="XJ195" s="1516"/>
      <c r="XK195" s="1516"/>
      <c r="XL195" s="1516"/>
      <c r="XM195" s="1516"/>
      <c r="XN195" s="1516"/>
      <c r="XO195" s="1516"/>
      <c r="XP195" s="1516"/>
      <c r="XQ195" s="1516"/>
      <c r="XR195" s="1516"/>
      <c r="XS195" s="1516"/>
      <c r="XT195" s="1516"/>
      <c r="XU195" s="1516"/>
      <c r="XV195" s="1516"/>
      <c r="XW195" s="1516"/>
      <c r="XX195" s="1516"/>
      <c r="XY195" s="1516"/>
      <c r="XZ195" s="1516"/>
      <c r="YA195" s="1516"/>
      <c r="YB195" s="1516"/>
      <c r="YC195" s="1516"/>
      <c r="YD195" s="1516"/>
      <c r="YE195" s="1516"/>
      <c r="YF195" s="1516"/>
      <c r="YG195" s="1516"/>
      <c r="YH195" s="1516"/>
      <c r="YI195" s="1516"/>
      <c r="YJ195" s="1516"/>
      <c r="YK195" s="1516"/>
      <c r="YL195" s="1516"/>
      <c r="YM195" s="1516"/>
      <c r="YN195" s="1516"/>
      <c r="YO195" s="1516"/>
      <c r="YP195" s="1516"/>
      <c r="YQ195" s="1516"/>
      <c r="YR195" s="1516"/>
      <c r="YS195" s="1516"/>
      <c r="YT195" s="1516"/>
      <c r="YU195" s="1516"/>
      <c r="YV195" s="1516"/>
      <c r="YW195" s="1516"/>
      <c r="YX195" s="1516"/>
      <c r="YY195" s="1516"/>
      <c r="YZ195" s="1516"/>
      <c r="ZA195" s="1516"/>
      <c r="ZB195" s="1516"/>
      <c r="ZC195" s="1516"/>
      <c r="ZD195" s="1516"/>
      <c r="ZE195" s="1516"/>
      <c r="ZF195" s="1516"/>
      <c r="ZG195" s="1516"/>
      <c r="ZH195" s="1516"/>
      <c r="ZI195" s="1516"/>
      <c r="ZJ195" s="1516"/>
      <c r="ZK195" s="1516"/>
      <c r="ZL195" s="1516"/>
      <c r="ZM195" s="1516"/>
      <c r="ZN195" s="1516"/>
      <c r="ZO195" s="1516"/>
      <c r="ZP195" s="1516"/>
      <c r="ZQ195" s="1516"/>
      <c r="ZR195" s="1516"/>
      <c r="ZS195" s="1516"/>
      <c r="ZT195" s="1516"/>
      <c r="ZU195" s="1516"/>
      <c r="ZV195" s="1516"/>
      <c r="ZW195" s="1516"/>
      <c r="ZX195" s="1516"/>
      <c r="ZY195" s="1516"/>
      <c r="ZZ195" s="1516"/>
      <c r="AAA195" s="1516"/>
      <c r="AAB195" s="1516"/>
      <c r="AAC195" s="1516"/>
      <c r="AAD195" s="1516"/>
      <c r="AAE195" s="1516"/>
      <c r="AAF195" s="1516"/>
      <c r="AAG195" s="1516"/>
      <c r="AAH195" s="1516"/>
      <c r="AAI195" s="1516"/>
      <c r="AAJ195" s="1516"/>
      <c r="AAK195" s="1516"/>
      <c r="AAL195" s="1516"/>
      <c r="AAM195" s="1516"/>
      <c r="AAN195" s="1516"/>
      <c r="AAO195" s="1516"/>
      <c r="AAP195" s="1516"/>
      <c r="AAQ195" s="1516"/>
      <c r="AAR195" s="1516"/>
      <c r="AAS195" s="1516"/>
      <c r="AAT195" s="1516"/>
      <c r="AAU195" s="1516"/>
      <c r="AAV195" s="1516"/>
      <c r="AAW195" s="1516"/>
      <c r="AAX195" s="1516"/>
      <c r="AAY195" s="1516"/>
      <c r="AAZ195" s="1516"/>
      <c r="ABA195" s="1516"/>
      <c r="ABB195" s="1516"/>
      <c r="ABC195" s="1516"/>
      <c r="ABD195" s="1516"/>
      <c r="ABE195" s="1516"/>
      <c r="ABF195" s="1516"/>
      <c r="ABG195" s="1516"/>
      <c r="ABH195" s="1516"/>
      <c r="ABI195" s="1516"/>
      <c r="ABJ195" s="1516"/>
      <c r="ABK195" s="1516"/>
      <c r="ABL195" s="1516"/>
      <c r="ABM195" s="1516"/>
      <c r="ABN195" s="1516"/>
      <c r="ABO195" s="1516"/>
      <c r="ABP195" s="1516"/>
      <c r="ABQ195" s="1516"/>
      <c r="ABR195" s="1516"/>
      <c r="ABS195" s="1516"/>
      <c r="ABT195" s="1516"/>
      <c r="ABU195" s="1516"/>
      <c r="ABV195" s="1516"/>
      <c r="ABW195" s="1516"/>
      <c r="ABX195" s="1516"/>
      <c r="ABY195" s="1516"/>
      <c r="ABZ195" s="1516"/>
      <c r="ACA195" s="1516"/>
      <c r="ACB195" s="1516"/>
      <c r="ACC195" s="1516"/>
      <c r="ACD195" s="1516"/>
      <c r="ACE195" s="1516"/>
      <c r="ACF195" s="1516"/>
      <c r="ACG195" s="1516"/>
      <c r="ACH195" s="1516"/>
      <c r="ACI195" s="1516"/>
      <c r="ACJ195" s="1516"/>
      <c r="ACK195" s="1516"/>
      <c r="ACL195" s="1516"/>
      <c r="ACM195" s="1516"/>
      <c r="ACN195" s="1516"/>
      <c r="ACO195" s="1516"/>
      <c r="ACP195" s="1516"/>
      <c r="ACQ195" s="1516"/>
      <c r="ACR195" s="1516"/>
      <c r="ACS195" s="1516"/>
      <c r="ACT195" s="1516"/>
      <c r="ACU195" s="1516"/>
      <c r="ACV195" s="1516"/>
      <c r="ACW195" s="1516"/>
      <c r="ACX195" s="1516"/>
      <c r="ACY195" s="1516"/>
      <c r="ACZ195" s="1516"/>
      <c r="ADA195" s="1516"/>
      <c r="ADB195" s="1516"/>
      <c r="ADC195" s="1516"/>
      <c r="ADD195" s="1516"/>
      <c r="ADE195" s="1516"/>
      <c r="ADF195" s="1516"/>
      <c r="ADG195" s="1516"/>
      <c r="ADH195" s="1516"/>
      <c r="ADI195" s="1516"/>
      <c r="ADJ195" s="1516"/>
      <c r="ADK195" s="1516"/>
      <c r="ADL195" s="1516"/>
      <c r="ADM195" s="1516"/>
      <c r="ADN195" s="1516"/>
      <c r="ADO195" s="1516"/>
      <c r="ADP195" s="1516"/>
      <c r="ADQ195" s="1516"/>
      <c r="ADR195" s="1516"/>
      <c r="ADS195" s="1516"/>
      <c r="ADT195" s="1516"/>
      <c r="ADU195" s="1516"/>
      <c r="ADV195" s="1516"/>
      <c r="ADW195" s="1516"/>
      <c r="ADX195" s="1516"/>
      <c r="ADY195" s="1516"/>
      <c r="ADZ195" s="1516"/>
      <c r="AEA195" s="1516"/>
      <c r="AEB195" s="1516"/>
      <c r="AEC195" s="1516"/>
      <c r="AED195" s="1516"/>
      <c r="AEE195" s="1516"/>
      <c r="AEF195" s="1516"/>
      <c r="AEG195" s="1516"/>
      <c r="AEH195" s="1516"/>
      <c r="AEI195" s="1516"/>
      <c r="AEJ195" s="1516"/>
      <c r="AEK195" s="1516"/>
      <c r="AEL195" s="1516"/>
      <c r="AEM195" s="1516"/>
      <c r="AEN195" s="1516"/>
      <c r="AEO195" s="1516"/>
      <c r="AEP195" s="1516"/>
      <c r="AEQ195" s="1516"/>
      <c r="AER195" s="1516"/>
      <c r="AES195" s="1516"/>
      <c r="AET195" s="1516"/>
      <c r="AEU195" s="1516"/>
      <c r="AEV195" s="1516"/>
      <c r="AEW195" s="1516"/>
      <c r="AEX195" s="1516"/>
      <c r="AEY195" s="1516"/>
      <c r="AEZ195" s="1516"/>
      <c r="AFA195" s="1516"/>
      <c r="AFB195" s="1516"/>
      <c r="AFC195" s="1516"/>
      <c r="AFD195" s="1516"/>
      <c r="AFE195" s="1516"/>
      <c r="AFF195" s="1516"/>
      <c r="AFG195" s="1516"/>
      <c r="AFH195" s="1516"/>
      <c r="AFI195" s="1516"/>
      <c r="AFJ195" s="1516"/>
      <c r="AFK195" s="1516"/>
      <c r="AFL195" s="1516"/>
      <c r="AFM195" s="1516"/>
      <c r="AFN195" s="1516"/>
      <c r="AFO195" s="1516"/>
      <c r="AFP195" s="1516"/>
      <c r="AFQ195" s="1516"/>
      <c r="AFR195" s="1516"/>
      <c r="AFS195" s="1516"/>
      <c r="AFT195" s="1516"/>
      <c r="AFU195" s="1516"/>
      <c r="AFV195" s="1516"/>
      <c r="AFW195" s="1516"/>
      <c r="AFX195" s="1516"/>
      <c r="AFY195" s="1516"/>
      <c r="AFZ195" s="1516"/>
      <c r="AGA195" s="1516"/>
      <c r="AGB195" s="1516"/>
      <c r="AGC195" s="1516"/>
      <c r="AGD195" s="1516"/>
      <c r="AGE195" s="1516"/>
      <c r="AGF195" s="1516"/>
      <c r="AGG195" s="1516"/>
      <c r="AGH195" s="1516"/>
      <c r="AGI195" s="1516"/>
      <c r="AGJ195" s="1516"/>
      <c r="AGK195" s="1516"/>
      <c r="AGL195" s="1516"/>
      <c r="AGM195" s="1516"/>
      <c r="AGN195" s="1516"/>
      <c r="AGO195" s="1516"/>
      <c r="AGP195" s="1516"/>
      <c r="AGQ195" s="1516"/>
      <c r="AGR195" s="1516"/>
      <c r="AGS195" s="1516"/>
      <c r="AGT195" s="1516"/>
      <c r="AGU195" s="1516"/>
      <c r="AGV195" s="1516"/>
      <c r="AGW195" s="1516"/>
      <c r="AGX195" s="1516"/>
      <c r="AGY195" s="1516"/>
      <c r="AGZ195" s="1516"/>
      <c r="AHA195" s="1516"/>
      <c r="AHB195" s="1516"/>
      <c r="AHC195" s="1516"/>
      <c r="AHD195" s="1516"/>
      <c r="AHE195" s="1516"/>
      <c r="AHF195" s="1516"/>
      <c r="AHG195" s="1516"/>
      <c r="AHH195" s="1516"/>
      <c r="AHI195" s="1516"/>
      <c r="AHJ195" s="1516"/>
      <c r="AHK195" s="1516"/>
      <c r="AHL195" s="1516"/>
      <c r="AHM195" s="1516"/>
      <c r="AHN195" s="1516"/>
      <c r="AHO195" s="1516"/>
      <c r="AHP195" s="1516"/>
      <c r="AHQ195" s="1516"/>
      <c r="AHR195" s="1516"/>
      <c r="AHS195" s="1516"/>
      <c r="AHT195" s="1516"/>
      <c r="AHU195" s="1516"/>
      <c r="AHV195" s="1516"/>
      <c r="AHW195" s="1516"/>
      <c r="AHX195" s="1516"/>
      <c r="AHY195" s="1516"/>
      <c r="AHZ195" s="1516"/>
      <c r="AIA195" s="1516"/>
      <c r="AIB195" s="1516"/>
      <c r="AIC195" s="1516"/>
      <c r="AID195" s="1516"/>
      <c r="AIE195" s="1516"/>
      <c r="AIF195" s="1516"/>
      <c r="AIG195" s="1516"/>
      <c r="AIH195" s="1516"/>
      <c r="AII195" s="1516"/>
      <c r="AIJ195" s="1516"/>
      <c r="AIK195" s="1516"/>
      <c r="AIL195" s="1516"/>
      <c r="AIM195" s="1516"/>
      <c r="AIN195" s="1516"/>
      <c r="AIO195" s="1516"/>
      <c r="AIP195" s="1516"/>
      <c r="AIQ195" s="1516"/>
      <c r="AIR195" s="1516"/>
      <c r="AIS195" s="1516"/>
      <c r="AIT195" s="1516"/>
      <c r="AIU195" s="1516"/>
      <c r="AIV195" s="1516"/>
      <c r="AIW195" s="1516"/>
      <c r="AIX195" s="1516"/>
      <c r="AIY195" s="1516"/>
      <c r="AIZ195" s="1516"/>
      <c r="AJA195" s="1516"/>
      <c r="AJB195" s="1516"/>
      <c r="AJC195" s="1516"/>
      <c r="AJD195" s="1516"/>
      <c r="AJE195" s="1516"/>
      <c r="AJF195" s="1516"/>
      <c r="AJG195" s="1516"/>
      <c r="AJH195" s="1516"/>
      <c r="AJI195" s="1516"/>
      <c r="AJJ195" s="1516"/>
      <c r="AJK195" s="1516"/>
      <c r="AJL195" s="1516"/>
      <c r="AJM195" s="1516"/>
      <c r="AJN195" s="1516"/>
      <c r="AJO195" s="1516"/>
      <c r="AJP195" s="1516"/>
      <c r="AJQ195" s="1516"/>
      <c r="AJR195" s="1516"/>
      <c r="AJS195" s="1516"/>
      <c r="AJT195" s="1516"/>
      <c r="AJU195" s="1516"/>
      <c r="AJV195" s="1516"/>
      <c r="AJW195" s="1516"/>
      <c r="AJX195" s="1516"/>
      <c r="AJY195" s="1516"/>
      <c r="AJZ195" s="1516"/>
      <c r="AKA195" s="1516"/>
      <c r="AKB195" s="1516"/>
      <c r="AKC195" s="1516"/>
      <c r="AKD195" s="1516"/>
      <c r="AKE195" s="1516"/>
      <c r="AKF195" s="1516"/>
      <c r="AKG195" s="1516"/>
      <c r="AKH195" s="1516"/>
      <c r="AKI195" s="1516"/>
      <c r="AKJ195" s="1516"/>
      <c r="AKK195" s="1516"/>
      <c r="AKL195" s="1516"/>
      <c r="AKM195" s="1516"/>
      <c r="AKN195" s="1516"/>
      <c r="AKO195" s="1516"/>
      <c r="AKP195" s="1516"/>
      <c r="AKQ195" s="1516"/>
      <c r="AKR195" s="1516"/>
      <c r="AKS195" s="1516"/>
      <c r="AKT195" s="1516"/>
      <c r="AKU195" s="1516"/>
      <c r="AKV195" s="1516"/>
      <c r="AKW195" s="1516"/>
      <c r="AKX195" s="1516"/>
      <c r="AKY195" s="1516"/>
      <c r="AKZ195" s="1516"/>
      <c r="ALA195" s="1516"/>
      <c r="ALB195" s="1516"/>
      <c r="ALC195" s="1516"/>
      <c r="ALD195" s="1516"/>
      <c r="ALE195" s="1516"/>
      <c r="ALF195" s="1516"/>
      <c r="ALG195" s="1516"/>
      <c r="ALH195" s="1516"/>
      <c r="ALI195" s="1516"/>
      <c r="ALJ195" s="1516"/>
      <c r="ALK195" s="1516"/>
      <c r="ALL195" s="1516"/>
      <c r="ALM195" s="1516"/>
      <c r="ALN195" s="1516"/>
      <c r="ALO195" s="1516"/>
      <c r="ALP195" s="1516"/>
      <c r="ALQ195" s="1516"/>
      <c r="ALR195" s="1516"/>
      <c r="ALS195" s="1516"/>
      <c r="ALT195" s="1516"/>
      <c r="ALU195" s="1516"/>
      <c r="ALV195" s="1516"/>
      <c r="ALW195" s="1516"/>
      <c r="ALX195" s="1516"/>
      <c r="ALY195" s="1516"/>
      <c r="ALZ195" s="1516"/>
      <c r="AMA195" s="1516"/>
      <c r="AMB195" s="1516"/>
      <c r="AMC195" s="1516"/>
      <c r="AMD195" s="1516"/>
      <c r="AME195" s="1516"/>
      <c r="AMF195" s="1516"/>
      <c r="AMG195" s="1516"/>
      <c r="AMH195" s="1516"/>
      <c r="AMI195" s="1516"/>
      <c r="AMJ195" s="1516"/>
      <c r="AMK195" s="1516"/>
      <c r="AML195" s="1516"/>
      <c r="AMM195" s="1516"/>
      <c r="AMN195" s="1516"/>
      <c r="AMO195" s="1516"/>
      <c r="AMP195" s="1516"/>
      <c r="AMQ195" s="1516"/>
      <c r="AMR195" s="1516"/>
      <c r="AMS195" s="1516"/>
      <c r="AMT195" s="1516"/>
      <c r="AMU195" s="1516"/>
      <c r="AMV195" s="1516"/>
      <c r="AMW195" s="1516"/>
      <c r="AMX195" s="1516"/>
      <c r="AMY195" s="1516"/>
      <c r="AMZ195" s="1516"/>
      <c r="ANA195" s="1516"/>
      <c r="ANB195" s="1516"/>
      <c r="ANC195" s="1516"/>
      <c r="AND195" s="1516"/>
      <c r="ANE195" s="1516"/>
      <c r="ANF195" s="1516"/>
      <c r="ANG195" s="1516"/>
      <c r="ANH195" s="1516"/>
      <c r="ANI195" s="1516"/>
      <c r="ANJ195" s="1516"/>
      <c r="ANK195" s="1516"/>
      <c r="ANL195" s="1516"/>
      <c r="ANM195" s="1516"/>
      <c r="ANN195" s="1516"/>
      <c r="ANO195" s="1516"/>
      <c r="ANP195" s="1516"/>
      <c r="ANQ195" s="1516"/>
      <c r="ANR195" s="1516"/>
      <c r="ANS195" s="1516"/>
      <c r="ANT195" s="1516"/>
      <c r="ANU195" s="1516"/>
      <c r="ANV195" s="1516"/>
      <c r="ANW195" s="1516"/>
      <c r="ANX195" s="1516"/>
      <c r="ANY195" s="1516"/>
      <c r="ANZ195" s="1516"/>
      <c r="AOA195" s="1516"/>
      <c r="AOB195" s="1516"/>
      <c r="AOC195" s="1516"/>
      <c r="AOD195" s="1516"/>
      <c r="AOE195" s="1516"/>
      <c r="AOF195" s="1516"/>
      <c r="AOG195" s="1516"/>
      <c r="AOH195" s="1516"/>
      <c r="AOI195" s="1516"/>
      <c r="AOJ195" s="1516"/>
      <c r="AOK195" s="1516"/>
      <c r="AOL195" s="1516"/>
      <c r="AOM195" s="1516"/>
      <c r="AON195" s="1516"/>
      <c r="AOO195" s="1516"/>
      <c r="AOP195" s="1516"/>
      <c r="AOQ195" s="1516"/>
      <c r="AOR195" s="1516"/>
      <c r="AOS195" s="1516"/>
      <c r="AOT195" s="1516"/>
      <c r="AOU195" s="1516"/>
      <c r="AOV195" s="1516"/>
      <c r="AOW195" s="1516"/>
      <c r="AOX195" s="1516"/>
      <c r="AOY195" s="1516"/>
      <c r="AOZ195" s="1516"/>
      <c r="APA195" s="1516"/>
      <c r="APB195" s="1516"/>
      <c r="APC195" s="1516"/>
      <c r="APD195" s="1516"/>
      <c r="APE195" s="1516"/>
      <c r="APF195" s="1516"/>
      <c r="APG195" s="1516"/>
      <c r="APH195" s="1516"/>
      <c r="API195" s="1516"/>
      <c r="APJ195" s="1516"/>
      <c r="APK195" s="1516"/>
      <c r="APL195" s="1516"/>
      <c r="APM195" s="1516"/>
      <c r="APN195" s="1516"/>
      <c r="APO195" s="1516"/>
      <c r="APP195" s="1516"/>
      <c r="APQ195" s="1516"/>
      <c r="APR195" s="1516"/>
      <c r="APS195" s="1516"/>
      <c r="APT195" s="1516"/>
      <c r="APU195" s="1516"/>
      <c r="APV195" s="1516"/>
      <c r="APW195" s="1516"/>
      <c r="APX195" s="1516"/>
      <c r="APY195" s="1516"/>
      <c r="APZ195" s="1516"/>
      <c r="AQA195" s="1516"/>
      <c r="AQB195" s="1516"/>
      <c r="AQC195" s="1516"/>
      <c r="AQD195" s="1516"/>
      <c r="AQE195" s="1516"/>
      <c r="AQF195" s="1516"/>
      <c r="AQG195" s="1516"/>
      <c r="AQH195" s="1516"/>
      <c r="AQI195" s="1516"/>
      <c r="AQJ195" s="1516"/>
      <c r="AQK195" s="1516"/>
      <c r="AQL195" s="1516"/>
      <c r="AQM195" s="1516"/>
      <c r="AQN195" s="1516"/>
      <c r="AQO195" s="1516"/>
      <c r="AQP195" s="1516"/>
      <c r="AQQ195" s="1516"/>
      <c r="AQR195" s="1516"/>
      <c r="AQS195" s="1516"/>
      <c r="AQT195" s="1516"/>
      <c r="AQU195" s="1516"/>
      <c r="AQV195" s="1516"/>
      <c r="AQW195" s="1516"/>
      <c r="AQX195" s="1516"/>
      <c r="AQY195" s="1516"/>
      <c r="AQZ195" s="1516"/>
      <c r="ARA195" s="1516"/>
      <c r="ARB195" s="1516"/>
      <c r="ARC195" s="1516"/>
      <c r="ARD195" s="1516"/>
      <c r="ARE195" s="1516"/>
      <c r="ARF195" s="1516"/>
      <c r="ARG195" s="1516"/>
      <c r="ARH195" s="1516"/>
      <c r="ARI195" s="1516"/>
      <c r="ARJ195" s="1516"/>
      <c r="ARK195" s="1516"/>
      <c r="ARL195" s="1516"/>
      <c r="ARM195" s="1516"/>
      <c r="ARN195" s="1516"/>
      <c r="ARO195" s="1516"/>
      <c r="ARP195" s="1516"/>
      <c r="ARQ195" s="1516"/>
      <c r="ARR195" s="1516"/>
      <c r="ARS195" s="1516"/>
      <c r="ART195" s="1516"/>
      <c r="ARU195" s="1516"/>
      <c r="ARV195" s="1516"/>
      <c r="ARW195" s="1516"/>
      <c r="ARX195" s="1516"/>
      <c r="ARY195" s="1516"/>
      <c r="ARZ195" s="1516"/>
      <c r="ASA195" s="1516"/>
      <c r="ASB195" s="1516"/>
      <c r="ASC195" s="1516"/>
      <c r="ASD195" s="1516"/>
      <c r="ASE195" s="1516"/>
      <c r="ASF195" s="1516"/>
      <c r="ASG195" s="1516"/>
      <c r="ASH195" s="1516"/>
      <c r="ASI195" s="1516"/>
      <c r="ASJ195" s="1516"/>
      <c r="ASK195" s="1516"/>
      <c r="ASL195" s="1516"/>
      <c r="ASM195" s="1516"/>
      <c r="ASN195" s="1516"/>
      <c r="ASO195" s="1516"/>
      <c r="ASP195" s="1516"/>
      <c r="ASQ195" s="1516"/>
      <c r="ASR195" s="1516"/>
      <c r="ASS195" s="1516"/>
      <c r="AST195" s="1516"/>
      <c r="ASU195" s="1516"/>
      <c r="ASV195" s="1516"/>
      <c r="ASW195" s="1516"/>
      <c r="ASX195" s="1516"/>
      <c r="ASY195" s="1516"/>
      <c r="ASZ195" s="1516"/>
      <c r="ATA195" s="1516"/>
      <c r="ATB195" s="1516"/>
      <c r="ATC195" s="1516"/>
      <c r="ATD195" s="1516"/>
      <c r="ATE195" s="1516"/>
      <c r="ATF195" s="1516"/>
      <c r="ATG195" s="1516"/>
      <c r="ATH195" s="1516"/>
      <c r="ATI195" s="1516"/>
      <c r="ATJ195" s="1516"/>
      <c r="ATK195" s="1516"/>
      <c r="ATL195" s="1516"/>
      <c r="ATM195" s="1516"/>
      <c r="ATN195" s="1516"/>
      <c r="ATO195" s="1516"/>
      <c r="ATP195" s="1516"/>
      <c r="ATQ195" s="1516"/>
      <c r="ATR195" s="1516"/>
      <c r="ATS195" s="1516"/>
      <c r="ATT195" s="1516"/>
      <c r="ATU195" s="1516"/>
      <c r="ATV195" s="1516"/>
      <c r="ATW195" s="1516"/>
      <c r="ATX195" s="1516"/>
      <c r="ATY195" s="1516"/>
      <c r="ATZ195" s="1516"/>
      <c r="AUA195" s="1516"/>
      <c r="AUB195" s="1516"/>
      <c r="AUC195" s="1516"/>
      <c r="AUD195" s="1516"/>
      <c r="AUE195" s="1516"/>
      <c r="AUF195" s="1516"/>
      <c r="AUG195" s="1516"/>
      <c r="AUH195" s="1516"/>
      <c r="AUI195" s="1516"/>
      <c r="AUJ195" s="1516"/>
      <c r="AUK195" s="1516"/>
      <c r="AUL195" s="1516"/>
      <c r="AUM195" s="1516"/>
      <c r="AUN195" s="1516"/>
      <c r="AUO195" s="1516"/>
      <c r="AUP195" s="1516"/>
      <c r="AUQ195" s="1516"/>
      <c r="AUR195" s="1516"/>
      <c r="AUS195" s="1516"/>
      <c r="AUT195" s="1516"/>
      <c r="AUU195" s="1516"/>
      <c r="AUV195" s="1516"/>
      <c r="AUW195" s="1516"/>
      <c r="AUX195" s="1516"/>
      <c r="AUY195" s="1516"/>
      <c r="AUZ195" s="1516"/>
      <c r="AVA195" s="1516"/>
      <c r="AVB195" s="1516"/>
      <c r="AVC195" s="1516"/>
      <c r="AVD195" s="1516"/>
      <c r="AVE195" s="1516"/>
      <c r="AVF195" s="1516"/>
      <c r="AVG195" s="1516"/>
      <c r="AVH195" s="1516"/>
      <c r="AVI195" s="1516"/>
      <c r="AVJ195" s="1516"/>
      <c r="AVK195" s="1516"/>
      <c r="AVL195" s="1516"/>
      <c r="AVM195" s="1516"/>
      <c r="AVN195" s="1516"/>
      <c r="AVO195" s="1516"/>
      <c r="AVP195" s="1516"/>
      <c r="AVQ195" s="1516"/>
      <c r="AVR195" s="1516"/>
      <c r="AVS195" s="1516"/>
      <c r="AVT195" s="1516"/>
      <c r="AVU195" s="1516"/>
      <c r="AVV195" s="1516"/>
      <c r="AVW195" s="1516"/>
      <c r="AVX195" s="1516"/>
      <c r="AVY195" s="1516"/>
      <c r="AVZ195" s="1516"/>
      <c r="AWA195" s="1516"/>
      <c r="AWB195" s="1516"/>
      <c r="AWC195" s="1516"/>
      <c r="AWD195" s="1516"/>
      <c r="AWE195" s="1516"/>
      <c r="AWF195" s="1516"/>
      <c r="AWG195" s="1516"/>
      <c r="AWH195" s="1516"/>
      <c r="AWI195" s="1516"/>
      <c r="AWJ195" s="1516"/>
      <c r="AWK195" s="1516"/>
      <c r="AWL195" s="1516"/>
      <c r="AWM195" s="1516"/>
      <c r="AWN195" s="1516"/>
      <c r="AWO195" s="1516"/>
      <c r="AWP195" s="1516"/>
      <c r="AWQ195" s="1516"/>
      <c r="AWR195" s="1516"/>
      <c r="AWS195" s="1516"/>
      <c r="AWT195" s="1516"/>
      <c r="AWU195" s="1516"/>
      <c r="AWV195" s="1516"/>
      <c r="AWW195" s="1516"/>
      <c r="AWX195" s="1516"/>
      <c r="AWY195" s="1516"/>
      <c r="AWZ195" s="1516"/>
      <c r="AXA195" s="1516"/>
      <c r="AXB195" s="1516"/>
      <c r="AXC195" s="1516"/>
      <c r="AXD195" s="1516"/>
      <c r="AXE195" s="1516"/>
      <c r="AXF195" s="1516"/>
      <c r="AXG195" s="1516"/>
      <c r="AXH195" s="1516"/>
      <c r="AXI195" s="1516"/>
      <c r="AXJ195" s="1516"/>
      <c r="AXK195" s="1516"/>
      <c r="AXL195" s="1516"/>
      <c r="AXM195" s="1516"/>
      <c r="AXN195" s="1516"/>
      <c r="AXO195" s="1516"/>
      <c r="AXP195" s="1516"/>
      <c r="AYU195" s="1516"/>
      <c r="AYV195" s="1516"/>
      <c r="AYW195" s="1516"/>
      <c r="AYX195" s="1516"/>
      <c r="AYY195" s="1516"/>
      <c r="AYZ195" s="1516"/>
      <c r="AZA195" s="1516"/>
      <c r="AZB195" s="1516"/>
      <c r="AZC195" s="1516"/>
      <c r="AZD195" s="1516"/>
      <c r="AZE195" s="1516"/>
      <c r="AZF195" s="1516"/>
      <c r="AZG195" s="1516"/>
      <c r="AZH195" s="1516"/>
      <c r="AZI195" s="1516"/>
      <c r="AZJ195" s="1516"/>
      <c r="AZK195" s="1516"/>
      <c r="AZL195" s="1516"/>
      <c r="AZM195" s="1516"/>
      <c r="AZN195" s="1516"/>
      <c r="AZO195" s="1516"/>
      <c r="AZP195" s="1516"/>
      <c r="AZQ195" s="1516"/>
      <c r="AZR195" s="1516"/>
      <c r="AZS195" s="1516"/>
      <c r="AZT195" s="1516"/>
      <c r="AZU195" s="1516"/>
      <c r="AZV195" s="1516"/>
      <c r="AZW195" s="1516"/>
      <c r="AZX195" s="1516"/>
      <c r="AZY195" s="1516"/>
      <c r="AZZ195" s="1516"/>
      <c r="BAA195" s="1516"/>
      <c r="BAB195" s="1516"/>
      <c r="BAC195" s="1516"/>
      <c r="BAD195" s="1516"/>
      <c r="BAE195" s="1516"/>
      <c r="BAF195" s="1516"/>
      <c r="BAG195" s="1516"/>
      <c r="BAH195" s="1516"/>
      <c r="BAI195" s="1516"/>
      <c r="BAJ195" s="1516"/>
      <c r="BAK195" s="1516"/>
      <c r="BAL195" s="1516"/>
      <c r="BAM195" s="1516"/>
      <c r="BAN195" s="1516"/>
      <c r="BAO195" s="1516"/>
      <c r="BAP195" s="1516"/>
      <c r="BAQ195" s="1516"/>
      <c r="BAR195" s="1516"/>
      <c r="BAS195" s="1516"/>
      <c r="BAT195" s="1516"/>
      <c r="BAU195" s="1516"/>
      <c r="BAV195" s="1516"/>
      <c r="BAW195" s="1516"/>
      <c r="BAX195" s="1516"/>
      <c r="BAY195" s="1516"/>
      <c r="BAZ195" s="1516"/>
      <c r="BBA195" s="1516"/>
      <c r="BBB195" s="1516"/>
      <c r="BBC195" s="1516"/>
      <c r="BBD195" s="1516"/>
      <c r="BBE195" s="1516"/>
      <c r="BBF195" s="1516"/>
      <c r="BBG195" s="1516"/>
      <c r="BBH195" s="1516"/>
      <c r="BBI195" s="1516"/>
      <c r="BBJ195" s="1516"/>
      <c r="BBK195" s="1516"/>
      <c r="BBL195" s="1516"/>
      <c r="BBM195" s="1516"/>
      <c r="BBN195" s="1516"/>
      <c r="BBO195" s="1516"/>
      <c r="BBP195" s="1516"/>
      <c r="BBQ195" s="1516"/>
      <c r="BBR195" s="1516"/>
      <c r="BBS195" s="1516"/>
      <c r="BBT195" s="1516"/>
      <c r="BBU195" s="1516"/>
      <c r="BBV195" s="1516"/>
      <c r="BBW195" s="1516"/>
      <c r="BBX195" s="1516"/>
      <c r="BBY195" s="1516"/>
      <c r="BBZ195" s="1516"/>
      <c r="BCA195" s="1516"/>
      <c r="BCB195" s="1516"/>
      <c r="BCC195" s="1516"/>
      <c r="BCD195" s="1516"/>
      <c r="BCE195" s="1516"/>
      <c r="BCF195" s="1516"/>
      <c r="BCG195" s="1516"/>
      <c r="BCH195" s="1516"/>
      <c r="BCI195" s="1516"/>
      <c r="BCJ195" s="1516"/>
      <c r="BCK195" s="1516"/>
      <c r="BCL195" s="1516"/>
      <c r="BCM195" s="1516"/>
      <c r="BCN195" s="1516"/>
      <c r="BCO195" s="1516"/>
      <c r="BCP195" s="1516"/>
      <c r="BCQ195" s="1516"/>
      <c r="BCR195" s="1516"/>
      <c r="BCS195" s="1516"/>
      <c r="BCT195" s="1516"/>
      <c r="BCU195" s="1516"/>
      <c r="BCV195" s="1516"/>
      <c r="BCW195" s="1516"/>
      <c r="BCX195" s="1516"/>
      <c r="BCY195" s="1516"/>
      <c r="BCZ195" s="1516"/>
      <c r="BDA195" s="1516"/>
      <c r="BDB195" s="1516"/>
      <c r="BDC195" s="1516"/>
      <c r="BDD195" s="1516"/>
      <c r="BDE195" s="1516"/>
      <c r="BDF195" s="1516"/>
      <c r="BDG195" s="1516"/>
      <c r="BDH195" s="1516"/>
      <c r="BDI195" s="1516"/>
      <c r="BDJ195" s="1516"/>
      <c r="BDK195" s="1516"/>
      <c r="BDL195" s="1516"/>
      <c r="BDM195" s="1516"/>
      <c r="BDN195" s="1516"/>
      <c r="BDO195" s="1516"/>
      <c r="BDP195" s="1516"/>
      <c r="BDQ195" s="1516"/>
      <c r="BDR195" s="1516"/>
      <c r="BDS195" s="1516"/>
      <c r="BDT195" s="1516"/>
      <c r="BDU195" s="1516"/>
      <c r="BDV195" s="1516"/>
      <c r="BDW195" s="1516"/>
      <c r="BDX195" s="1516"/>
      <c r="BDY195" s="1516"/>
      <c r="BDZ195" s="1516"/>
      <c r="BEA195" s="1516"/>
      <c r="BEB195" s="1516"/>
      <c r="BEC195" s="1516"/>
      <c r="BED195" s="1516"/>
      <c r="BEE195" s="1516"/>
      <c r="BEF195" s="1516"/>
      <c r="BEG195" s="1516"/>
      <c r="BEH195" s="1516"/>
      <c r="BEI195" s="1516"/>
      <c r="BEJ195" s="1516"/>
      <c r="BEK195" s="1516"/>
      <c r="BEL195" s="1516"/>
      <c r="BEM195" s="1516"/>
      <c r="BEN195" s="1516"/>
      <c r="BEO195" s="1516"/>
      <c r="BEP195" s="1516"/>
      <c r="BEQ195" s="1516"/>
      <c r="BER195" s="1516"/>
      <c r="BES195" s="1516"/>
      <c r="BET195" s="1516"/>
      <c r="BEU195" s="1516"/>
      <c r="BEV195" s="1516"/>
      <c r="BEW195" s="1516"/>
      <c r="BEX195" s="1516"/>
      <c r="BEY195" s="1516"/>
      <c r="BEZ195" s="1516"/>
      <c r="BFA195" s="1516"/>
      <c r="BFB195" s="1516"/>
      <c r="BFC195" s="1516"/>
      <c r="BFD195" s="1516"/>
      <c r="BFE195" s="1516"/>
      <c r="BFF195" s="1516"/>
      <c r="BFG195" s="1516"/>
      <c r="BFH195" s="1516"/>
      <c r="BFI195" s="1516"/>
      <c r="BFJ195" s="1516"/>
      <c r="BFK195" s="1516"/>
      <c r="BFL195" s="1516"/>
      <c r="BFM195" s="1516"/>
      <c r="BFN195" s="1516"/>
      <c r="BFO195" s="1516"/>
      <c r="BFP195" s="1516"/>
      <c r="BFQ195" s="1516"/>
      <c r="BFR195" s="1516"/>
      <c r="BFS195" s="1516"/>
      <c r="BFT195" s="1516"/>
      <c r="BFU195" s="1516"/>
      <c r="BFV195" s="1516"/>
      <c r="BFW195" s="1516"/>
      <c r="BFX195" s="1516"/>
      <c r="BFY195" s="1516"/>
      <c r="BFZ195" s="1516"/>
      <c r="BGA195" s="1516"/>
      <c r="BGB195" s="1516"/>
      <c r="BGC195" s="1516"/>
      <c r="BGD195" s="1516"/>
      <c r="BGE195" s="1516"/>
      <c r="BGF195" s="1516"/>
      <c r="BGG195" s="1516"/>
      <c r="BGH195" s="1516"/>
      <c r="BGI195" s="1516"/>
      <c r="BGJ195" s="1516"/>
      <c r="BGK195" s="1516"/>
      <c r="BGL195" s="1516"/>
      <c r="BGM195" s="1516"/>
      <c r="BGN195" s="1516"/>
      <c r="BGO195" s="1516"/>
      <c r="BGP195" s="1516"/>
      <c r="BGQ195" s="1516"/>
      <c r="BGR195" s="1516"/>
      <c r="BGS195" s="1516"/>
      <c r="BGT195" s="1516"/>
      <c r="BGU195" s="1516"/>
      <c r="BGV195" s="1516"/>
      <c r="BGW195" s="1516"/>
      <c r="BGX195" s="1516"/>
      <c r="BGY195" s="1516"/>
      <c r="BGZ195" s="1516"/>
      <c r="BHA195" s="1516"/>
      <c r="BHB195" s="1516"/>
      <c r="BHC195" s="1516"/>
      <c r="BHD195" s="1516"/>
      <c r="BHE195" s="1516"/>
      <c r="BHF195" s="1516"/>
      <c r="BHG195" s="1516"/>
      <c r="BHH195" s="1516"/>
      <c r="BHI195" s="1516"/>
      <c r="BHJ195" s="1516"/>
      <c r="BHK195" s="1516"/>
      <c r="BHL195" s="1516"/>
      <c r="BHM195" s="1516"/>
      <c r="BHN195" s="1516"/>
      <c r="BHO195" s="1516"/>
      <c r="BHP195" s="1516"/>
      <c r="BHQ195" s="1516"/>
      <c r="BHR195" s="1516"/>
      <c r="BHS195" s="1516"/>
      <c r="BHT195" s="1516"/>
      <c r="BHU195" s="1516"/>
      <c r="BHV195" s="1516"/>
      <c r="BHW195" s="1516"/>
      <c r="BHX195" s="1516"/>
      <c r="BHY195" s="1516"/>
      <c r="BHZ195" s="1516"/>
      <c r="BIA195" s="1516"/>
      <c r="BIB195" s="1516"/>
      <c r="BIC195" s="1516"/>
      <c r="BID195" s="1516"/>
      <c r="BIE195" s="1516"/>
      <c r="BIF195" s="1516"/>
      <c r="BIG195" s="1516"/>
      <c r="BIH195" s="1516"/>
      <c r="BII195" s="1516"/>
      <c r="BIJ195" s="1516"/>
      <c r="BIK195" s="1516"/>
      <c r="BIL195" s="1516"/>
      <c r="BIM195" s="1516"/>
      <c r="BIN195" s="1516"/>
      <c r="BIO195" s="1516"/>
      <c r="BIP195" s="1516"/>
      <c r="BIQ195" s="1516"/>
      <c r="BIR195" s="1516"/>
      <c r="BIS195" s="1516"/>
      <c r="BIT195" s="1516"/>
      <c r="BIU195" s="1516"/>
      <c r="BIV195" s="1516"/>
      <c r="BIW195" s="1516"/>
      <c r="BIX195" s="1516"/>
      <c r="BIY195" s="1516"/>
      <c r="BIZ195" s="1516"/>
      <c r="BJA195" s="1516"/>
      <c r="BJB195" s="1516"/>
      <c r="BJC195" s="1516"/>
      <c r="BJD195" s="1516"/>
      <c r="BJE195" s="1516"/>
      <c r="BJF195" s="1516"/>
      <c r="BJG195" s="1516"/>
      <c r="BJH195" s="1516"/>
      <c r="BJI195" s="1516"/>
      <c r="BJJ195" s="1516"/>
      <c r="BJK195" s="1516"/>
      <c r="BJL195" s="1516"/>
      <c r="BJM195" s="1516"/>
      <c r="BJN195" s="1516"/>
      <c r="BJO195" s="1516"/>
      <c r="BJP195" s="1516"/>
      <c r="BJQ195" s="1516"/>
      <c r="BJR195" s="1516"/>
      <c r="BJS195" s="1516"/>
      <c r="BJT195" s="1516"/>
      <c r="BJU195" s="1516"/>
      <c r="BJV195" s="1516"/>
      <c r="BJW195" s="1516"/>
      <c r="BJX195" s="1516"/>
      <c r="BJY195" s="1516"/>
      <c r="BJZ195" s="1516"/>
      <c r="BKA195" s="1516"/>
      <c r="BKB195" s="1516"/>
      <c r="BKC195" s="1516"/>
      <c r="BKD195" s="1516"/>
      <c r="BKE195" s="1516"/>
      <c r="BKF195" s="1516"/>
      <c r="BKG195" s="1516"/>
      <c r="BKH195" s="1516"/>
      <c r="BKI195" s="1516"/>
      <c r="BKJ195" s="1516"/>
      <c r="BKK195" s="1516"/>
      <c r="BKL195" s="1516"/>
      <c r="BKM195" s="1516"/>
      <c r="BKN195" s="1516"/>
      <c r="BKO195" s="1516"/>
      <c r="BKP195" s="1516"/>
      <c r="BKQ195" s="1516"/>
      <c r="BKR195" s="1516"/>
      <c r="BKS195" s="1516"/>
      <c r="BKT195" s="1516"/>
      <c r="BKU195" s="1516"/>
      <c r="BKV195" s="1516"/>
      <c r="BKW195" s="1516"/>
      <c r="BKX195" s="1516"/>
      <c r="BKY195" s="1516"/>
      <c r="BKZ195" s="1516"/>
      <c r="BLA195" s="1516"/>
      <c r="BLB195" s="1516"/>
      <c r="BLC195" s="1516"/>
      <c r="BLD195" s="1516"/>
      <c r="BLE195" s="1516"/>
      <c r="BLF195" s="1516"/>
      <c r="BLG195" s="1516"/>
      <c r="BLH195" s="1516"/>
      <c r="BLI195" s="1516"/>
      <c r="BLJ195" s="1516"/>
      <c r="BLK195" s="1516"/>
      <c r="BLL195" s="1516"/>
      <c r="BLM195" s="1516"/>
      <c r="BLN195" s="1516"/>
      <c r="BLO195" s="1516"/>
      <c r="BLP195" s="1516"/>
      <c r="BLQ195" s="1516"/>
      <c r="BLR195" s="1516"/>
      <c r="BLS195" s="1516"/>
      <c r="BLT195" s="1516"/>
      <c r="BLU195" s="1516"/>
      <c r="BLV195" s="1516"/>
      <c r="BLW195" s="1516"/>
      <c r="BLX195" s="1516"/>
      <c r="BLY195" s="1516"/>
      <c r="BLZ195" s="1516"/>
      <c r="BMA195" s="1516"/>
      <c r="BMB195" s="1516"/>
      <c r="BMC195" s="1516"/>
      <c r="BMD195" s="1516"/>
      <c r="BME195" s="1516"/>
      <c r="BMF195" s="1516"/>
      <c r="BMG195" s="1516"/>
      <c r="BMH195" s="1516"/>
      <c r="BMI195" s="1516"/>
      <c r="BMJ195" s="1516"/>
      <c r="BMK195" s="1516"/>
      <c r="BML195" s="1516"/>
      <c r="BMM195" s="1516"/>
      <c r="BMN195" s="1516"/>
      <c r="BMO195" s="1516"/>
      <c r="BMP195" s="1516"/>
      <c r="BMQ195" s="1516"/>
      <c r="BMR195" s="1516"/>
      <c r="BMS195" s="1516"/>
      <c r="BMT195" s="1516"/>
      <c r="BMU195" s="1516"/>
      <c r="BMV195" s="1516"/>
      <c r="BMW195" s="1516"/>
      <c r="BMX195" s="1516"/>
      <c r="BMY195" s="1516"/>
      <c r="BMZ195" s="1516"/>
      <c r="BNA195" s="1516"/>
      <c r="BNB195" s="1516"/>
      <c r="BNC195" s="1516"/>
      <c r="BND195" s="1516"/>
      <c r="BNE195" s="1516"/>
      <c r="BNF195" s="1516"/>
      <c r="BNG195" s="1516"/>
      <c r="BNH195" s="1516"/>
      <c r="BNI195" s="1516"/>
      <c r="BNJ195" s="1516"/>
      <c r="BNK195" s="1516"/>
      <c r="BNL195" s="1516"/>
      <c r="BNM195" s="1516"/>
      <c r="BNN195" s="1516"/>
      <c r="BNO195" s="1516"/>
      <c r="BNP195" s="1516"/>
      <c r="BNQ195" s="1516"/>
      <c r="BNR195" s="1516"/>
      <c r="BNS195" s="1516"/>
      <c r="BNT195" s="1516"/>
      <c r="BNU195" s="1516"/>
      <c r="BNV195" s="1516"/>
      <c r="BNW195" s="1516"/>
      <c r="BNX195" s="1516"/>
      <c r="BNY195" s="1516"/>
      <c r="BNZ195" s="1516"/>
      <c r="BOA195" s="1516"/>
      <c r="BOB195" s="1516"/>
      <c r="BOC195" s="1516"/>
      <c r="BOD195" s="1516"/>
      <c r="BOE195" s="1516"/>
      <c r="BOF195" s="1516"/>
      <c r="BOG195" s="1516"/>
      <c r="BOH195" s="1516"/>
      <c r="BOI195" s="1516"/>
      <c r="BOJ195" s="1516"/>
      <c r="BOK195" s="1516"/>
      <c r="BOL195" s="1516"/>
      <c r="BOM195" s="1516"/>
      <c r="BON195" s="1516"/>
      <c r="BOO195" s="1516"/>
      <c r="BOP195" s="1516"/>
      <c r="BOQ195" s="1516"/>
      <c r="BOR195" s="1516"/>
      <c r="BOS195" s="1516"/>
      <c r="BOT195" s="1516"/>
      <c r="BOU195" s="1516"/>
      <c r="BOV195" s="1516"/>
      <c r="BOW195" s="1516"/>
      <c r="BOX195" s="1516"/>
      <c r="BOY195" s="1516"/>
      <c r="BOZ195" s="1516"/>
      <c r="BPA195" s="1516"/>
      <c r="BPB195" s="1516"/>
      <c r="BPC195" s="1516"/>
      <c r="BPD195" s="1516"/>
      <c r="BPE195" s="1516"/>
      <c r="BPF195" s="1516"/>
      <c r="BPG195" s="1516"/>
      <c r="BPH195" s="1516"/>
      <c r="BPI195" s="1516"/>
      <c r="BPJ195" s="1516"/>
      <c r="BPK195" s="1516"/>
      <c r="BPL195" s="1516"/>
      <c r="BPM195" s="1516"/>
      <c r="BPN195" s="1516"/>
      <c r="BPO195" s="1516"/>
      <c r="BPP195" s="1516"/>
      <c r="BPQ195" s="1516"/>
      <c r="BPR195" s="1516"/>
      <c r="BPS195" s="1516"/>
      <c r="BPT195" s="1516"/>
      <c r="BPU195" s="1516"/>
      <c r="BPV195" s="1516"/>
      <c r="BPW195" s="1516"/>
      <c r="BPX195" s="1516"/>
      <c r="BPY195" s="1516"/>
      <c r="BPZ195" s="1516"/>
      <c r="BQA195" s="1516"/>
      <c r="BQB195" s="1516"/>
      <c r="BQC195" s="1516"/>
      <c r="BQD195" s="1516"/>
      <c r="BQE195" s="1516"/>
      <c r="BQF195" s="1516"/>
      <c r="BQG195" s="1516"/>
      <c r="BQH195" s="1516"/>
      <c r="BQI195" s="1516"/>
      <c r="BQJ195" s="1516"/>
      <c r="BQK195" s="1516"/>
      <c r="BQL195" s="1516"/>
      <c r="BQM195" s="1516"/>
      <c r="BQN195" s="1516"/>
      <c r="BQO195" s="1516"/>
      <c r="BQP195" s="1516"/>
      <c r="BQQ195" s="1516"/>
      <c r="BQR195" s="1516"/>
      <c r="BQS195" s="1516"/>
      <c r="BQT195" s="1516"/>
      <c r="BQU195" s="1516"/>
      <c r="BQV195" s="1516"/>
      <c r="BQW195" s="1516"/>
      <c r="BQX195" s="1516"/>
      <c r="BQY195" s="1516"/>
      <c r="BQZ195" s="1516"/>
      <c r="BRA195" s="1516"/>
      <c r="BRB195" s="1516"/>
      <c r="BRC195" s="1516"/>
      <c r="BRD195" s="1516"/>
      <c r="BRE195" s="1516"/>
      <c r="BRF195" s="1516"/>
      <c r="BRG195" s="1516"/>
      <c r="BRH195" s="1516"/>
      <c r="BRI195" s="1516"/>
      <c r="BRJ195" s="1516"/>
      <c r="BRK195" s="1516"/>
      <c r="BRL195" s="1516"/>
      <c r="BRM195" s="1516"/>
      <c r="BRN195" s="1516"/>
      <c r="BRO195" s="1516"/>
      <c r="BRP195" s="1516"/>
      <c r="BRQ195" s="1516"/>
      <c r="BRR195" s="1516"/>
      <c r="BRS195" s="1516"/>
      <c r="BRT195" s="1516"/>
      <c r="BRU195" s="1516"/>
      <c r="BRV195" s="1516"/>
      <c r="BRW195" s="1516"/>
      <c r="BRX195" s="1516"/>
      <c r="BRY195" s="1516"/>
      <c r="BRZ195" s="1516"/>
      <c r="BSA195" s="1516"/>
      <c r="BSB195" s="1516"/>
      <c r="BSC195" s="1516"/>
      <c r="BSD195" s="1516"/>
      <c r="BSE195" s="1516"/>
      <c r="BSF195" s="1516"/>
      <c r="BSG195" s="1516"/>
      <c r="BSH195" s="1516"/>
      <c r="BSI195" s="1516"/>
      <c r="BSJ195" s="1516"/>
      <c r="BSK195" s="1516"/>
      <c r="BSL195" s="1516"/>
      <c r="BSM195" s="1516"/>
      <c r="BSN195" s="1516"/>
      <c r="BSO195" s="1516"/>
      <c r="BSP195" s="1516"/>
      <c r="BSQ195" s="1516"/>
      <c r="BSR195" s="1516"/>
      <c r="BSS195" s="1516"/>
      <c r="BST195" s="1516"/>
      <c r="BSU195" s="1516"/>
      <c r="BSV195" s="1516"/>
      <c r="BSW195" s="1516"/>
      <c r="BSX195" s="1516"/>
      <c r="BSY195" s="1516"/>
      <c r="BSZ195" s="1516"/>
      <c r="BTA195" s="1516"/>
      <c r="BTB195" s="1516"/>
      <c r="BTC195" s="1516"/>
      <c r="BTD195" s="1516"/>
      <c r="BTE195" s="1516"/>
      <c r="BTF195" s="1516"/>
      <c r="BTG195" s="1516"/>
      <c r="BTH195" s="1516"/>
      <c r="BTI195" s="1516"/>
      <c r="BTJ195" s="1516"/>
      <c r="BTK195" s="1516"/>
      <c r="BTL195" s="1516"/>
      <c r="BTM195" s="1516"/>
      <c r="BTN195" s="1516"/>
      <c r="BTO195" s="1516"/>
      <c r="BTP195" s="1516"/>
      <c r="BTQ195" s="1516"/>
      <c r="BTR195" s="1516"/>
      <c r="BTS195" s="1516"/>
      <c r="BTT195" s="1516"/>
      <c r="BTU195" s="1516"/>
      <c r="BTV195" s="1516"/>
      <c r="BTW195" s="1516"/>
      <c r="BTX195" s="1516"/>
      <c r="BTY195" s="1516"/>
      <c r="BTZ195" s="1516"/>
      <c r="BUA195" s="1516"/>
      <c r="BUB195" s="1516"/>
      <c r="BUC195" s="1516"/>
      <c r="BUD195" s="1516"/>
      <c r="BUE195" s="1516"/>
      <c r="BUF195" s="1516"/>
      <c r="BUG195" s="1516"/>
      <c r="BUH195" s="1516"/>
      <c r="BUI195" s="1516"/>
      <c r="BUJ195" s="1516"/>
      <c r="BUK195" s="1516"/>
      <c r="BUL195" s="1516"/>
      <c r="BUM195" s="1516"/>
      <c r="BUN195" s="1516"/>
      <c r="BUO195" s="1516"/>
      <c r="BUP195" s="1516"/>
      <c r="BUQ195" s="1516"/>
      <c r="BUR195" s="1516"/>
      <c r="BUS195" s="1516"/>
      <c r="BUT195" s="1516"/>
      <c r="BUU195" s="1516"/>
      <c r="BUV195" s="1516"/>
      <c r="BUW195" s="1516"/>
      <c r="BUX195" s="1516"/>
      <c r="BUY195" s="1516"/>
      <c r="BUZ195" s="1516"/>
      <c r="BVA195" s="1516"/>
      <c r="BVB195" s="1516"/>
      <c r="BVC195" s="1516"/>
      <c r="BVD195" s="1516"/>
      <c r="BVE195" s="1516"/>
      <c r="BVF195" s="1516"/>
      <c r="BVG195" s="1516"/>
      <c r="BVH195" s="1516"/>
      <c r="BVI195" s="1516"/>
      <c r="BVJ195" s="1516"/>
      <c r="BVK195" s="1516"/>
      <c r="BVL195" s="1516"/>
      <c r="BVM195" s="1516"/>
      <c r="BVN195" s="1516"/>
      <c r="BVO195" s="1516"/>
      <c r="BVP195" s="1516"/>
      <c r="BVQ195" s="1516"/>
      <c r="BVR195" s="1516"/>
      <c r="BVS195" s="1516"/>
      <c r="BVT195" s="1516"/>
      <c r="BVU195" s="1516"/>
      <c r="BVV195" s="1516"/>
      <c r="BVW195" s="1516"/>
      <c r="BVX195" s="1516"/>
      <c r="BVY195" s="1516"/>
      <c r="BVZ195" s="1516"/>
      <c r="BWA195" s="1516"/>
      <c r="BWB195" s="1516"/>
      <c r="BWC195" s="1516"/>
      <c r="BWD195" s="1516"/>
      <c r="BWE195" s="1516"/>
      <c r="BWF195" s="1516"/>
      <c r="BWG195" s="1516"/>
      <c r="BWH195" s="1516"/>
      <c r="BWI195" s="1516"/>
      <c r="BWJ195" s="1516"/>
      <c r="BWK195" s="1516"/>
      <c r="BWL195" s="1516"/>
      <c r="BWM195" s="1516"/>
      <c r="BWN195" s="1516"/>
      <c r="BWO195" s="1516"/>
      <c r="BWP195" s="1516"/>
      <c r="BWQ195" s="1516"/>
      <c r="BWR195" s="1516"/>
      <c r="BWS195" s="1516"/>
      <c r="BWT195" s="1516"/>
      <c r="BWU195" s="1516"/>
      <c r="BWV195" s="1516"/>
      <c r="BWW195" s="1516"/>
      <c r="BWX195" s="1516"/>
      <c r="BWY195" s="1516"/>
      <c r="BWZ195" s="1516"/>
      <c r="BXA195" s="1516"/>
      <c r="BXB195" s="1516"/>
      <c r="BXC195" s="1516"/>
      <c r="BXD195" s="1516"/>
      <c r="BXE195" s="1516"/>
      <c r="BXF195" s="1516"/>
      <c r="BXG195" s="1516"/>
      <c r="BXH195" s="1516"/>
      <c r="BXI195" s="1516"/>
      <c r="BXJ195" s="1516"/>
      <c r="BXK195" s="1516"/>
      <c r="BXL195" s="1516"/>
      <c r="BXM195" s="1516"/>
      <c r="BXN195" s="1516"/>
      <c r="BXO195" s="1516"/>
      <c r="BXP195" s="1516"/>
      <c r="BXQ195" s="1516"/>
      <c r="BXR195" s="1516"/>
      <c r="BXS195" s="1516"/>
      <c r="BXT195" s="1516"/>
      <c r="BXU195" s="1516"/>
      <c r="BXV195" s="1516"/>
      <c r="BXW195" s="1516"/>
      <c r="BXX195" s="1516"/>
      <c r="BXY195" s="1516"/>
      <c r="BXZ195" s="1516"/>
      <c r="BYA195" s="1516"/>
      <c r="BYB195" s="1516"/>
      <c r="BYC195" s="1516"/>
      <c r="BYD195" s="1516"/>
      <c r="BYE195" s="1516"/>
      <c r="BYF195" s="1516"/>
      <c r="BYG195" s="1516"/>
      <c r="BYH195" s="1516"/>
      <c r="BYI195" s="1516"/>
      <c r="BYJ195" s="1516"/>
      <c r="BYK195" s="1516"/>
      <c r="BYL195" s="1516"/>
      <c r="BYM195" s="1516"/>
      <c r="BYN195" s="1516"/>
      <c r="BYO195" s="1516"/>
      <c r="BYP195" s="1516"/>
      <c r="BYQ195" s="1516"/>
      <c r="BYR195" s="1516"/>
      <c r="BYS195" s="1516"/>
      <c r="BYT195" s="1516"/>
      <c r="BYU195" s="1516"/>
      <c r="BYV195" s="1516"/>
      <c r="BYW195" s="1516"/>
      <c r="BYX195" s="1516"/>
      <c r="BYY195" s="1516"/>
      <c r="BYZ195" s="1516"/>
      <c r="BZA195" s="1516"/>
      <c r="BZB195" s="1516"/>
      <c r="BZC195" s="1516"/>
      <c r="BZD195" s="1516"/>
      <c r="BZE195" s="1516"/>
      <c r="BZF195" s="1516"/>
      <c r="BZG195" s="1516"/>
      <c r="BZH195" s="1516"/>
      <c r="BZI195" s="1516"/>
      <c r="BZJ195" s="1516"/>
      <c r="BZK195" s="1516"/>
      <c r="BZL195" s="1516"/>
      <c r="BZM195" s="1516"/>
      <c r="BZN195" s="1516"/>
      <c r="BZO195" s="1516"/>
      <c r="BZP195" s="1516"/>
      <c r="BZQ195" s="1516"/>
      <c r="BZR195" s="1516"/>
      <c r="BZS195" s="1516"/>
      <c r="BZT195" s="1516"/>
      <c r="BZU195" s="1516"/>
      <c r="BZV195" s="1516"/>
      <c r="BZW195" s="1516"/>
      <c r="BZX195" s="1516"/>
      <c r="BZY195" s="1516"/>
      <c r="BZZ195" s="1516"/>
      <c r="CAA195" s="1516"/>
      <c r="CAB195" s="1516"/>
      <c r="CAC195" s="1516"/>
      <c r="CAD195" s="1516"/>
      <c r="CAE195" s="1516"/>
      <c r="CAF195" s="1516"/>
      <c r="CAG195" s="1516"/>
      <c r="CAH195" s="1516"/>
      <c r="CAI195" s="1516"/>
      <c r="CAJ195" s="1516"/>
      <c r="CAK195" s="1516"/>
      <c r="CAL195" s="1516"/>
      <c r="CAM195" s="1516"/>
      <c r="CAN195" s="1516"/>
      <c r="CAO195" s="1516"/>
      <c r="CAP195" s="1516"/>
      <c r="CAQ195" s="1516"/>
      <c r="CAR195" s="1516"/>
      <c r="CAS195" s="1516"/>
      <c r="CAT195" s="1516"/>
      <c r="CAU195" s="1516"/>
      <c r="CAV195" s="1516"/>
      <c r="CAW195" s="1516"/>
      <c r="CAX195" s="1516"/>
      <c r="CAY195" s="1516"/>
      <c r="CAZ195" s="1516"/>
      <c r="CBA195" s="1516"/>
      <c r="CBB195" s="1516"/>
      <c r="CBC195" s="1516"/>
      <c r="CBD195" s="1516"/>
      <c r="CBE195" s="1516"/>
      <c r="CBF195" s="1516"/>
      <c r="CBG195" s="1516"/>
      <c r="CBH195" s="1516"/>
      <c r="CBI195" s="1516"/>
      <c r="CBJ195" s="1516"/>
      <c r="CBK195" s="1516"/>
      <c r="CBL195" s="1516"/>
      <c r="CBM195" s="1516"/>
      <c r="CBN195" s="1516"/>
      <c r="CBO195" s="1516"/>
      <c r="CBP195" s="1516"/>
      <c r="CBQ195" s="1516"/>
      <c r="CBR195" s="1516"/>
      <c r="CBS195" s="1516"/>
      <c r="CBT195" s="1516"/>
      <c r="CBU195" s="1516"/>
      <c r="CBV195" s="1516"/>
      <c r="CBW195" s="1516"/>
      <c r="CBX195" s="1516"/>
      <c r="CBY195" s="1516"/>
      <c r="CBZ195" s="1516"/>
      <c r="CCA195" s="1516"/>
      <c r="CCB195" s="1516"/>
      <c r="CCC195" s="1516"/>
      <c r="CCD195" s="1516"/>
      <c r="CCE195" s="1516"/>
      <c r="CCF195" s="1516"/>
      <c r="CCG195" s="1516"/>
      <c r="CCH195" s="1516"/>
      <c r="CCI195" s="1516"/>
      <c r="CCJ195" s="1516"/>
      <c r="CCK195" s="1516"/>
      <c r="CCL195" s="1516"/>
      <c r="CCM195" s="1516"/>
      <c r="CCN195" s="1516"/>
      <c r="CCO195" s="1516"/>
      <c r="CCP195" s="1516"/>
      <c r="CCQ195" s="1516"/>
      <c r="CCR195" s="1516"/>
      <c r="CCS195" s="1516"/>
      <c r="CCT195" s="1516"/>
      <c r="CCU195" s="1516"/>
      <c r="CCV195" s="1516"/>
      <c r="CCW195" s="1516"/>
      <c r="CCX195" s="1516"/>
      <c r="CCY195" s="1516"/>
      <c r="CCZ195" s="1516"/>
      <c r="CDA195" s="1516"/>
      <c r="CDB195" s="1516"/>
      <c r="CDC195" s="1516"/>
      <c r="CDD195" s="1516"/>
      <c r="CDE195" s="1516"/>
      <c r="CDF195" s="1516"/>
      <c r="CDG195" s="1516"/>
      <c r="CDH195" s="1516"/>
      <c r="CDI195" s="1516"/>
      <c r="CDJ195" s="1516"/>
      <c r="CDK195" s="1516"/>
      <c r="CDL195" s="1516"/>
      <c r="CDM195" s="1516"/>
      <c r="CDN195" s="1516"/>
      <c r="CDO195" s="1516"/>
      <c r="CDP195" s="1516"/>
      <c r="CDQ195" s="1516"/>
      <c r="CDR195" s="1516"/>
      <c r="CDS195" s="1516"/>
      <c r="CDT195" s="1516"/>
      <c r="CDU195" s="1516"/>
      <c r="CDV195" s="1516"/>
      <c r="CDW195" s="1516"/>
      <c r="CDX195" s="1516"/>
      <c r="CDY195" s="1516"/>
      <c r="CDZ195" s="1516"/>
      <c r="CEA195" s="1516"/>
      <c r="CEB195" s="1516"/>
      <c r="CEC195" s="1516"/>
      <c r="CED195" s="1516"/>
      <c r="CEE195" s="1516"/>
      <c r="CEF195" s="1516"/>
      <c r="CEG195" s="1516"/>
      <c r="CEH195" s="1516"/>
      <c r="CEI195" s="1516"/>
      <c r="CEJ195" s="1516"/>
      <c r="CEK195" s="1516"/>
      <c r="CEL195" s="1516"/>
      <c r="CEM195" s="1516"/>
      <c r="CEN195" s="1516"/>
      <c r="CEO195" s="1516"/>
      <c r="CEP195" s="1516"/>
      <c r="CEQ195" s="1516"/>
      <c r="CER195" s="1516"/>
      <c r="CES195" s="1516"/>
      <c r="CET195" s="1516"/>
      <c r="CEU195" s="1516"/>
      <c r="CEV195" s="1516"/>
      <c r="CEW195" s="1516"/>
      <c r="CEX195" s="1516"/>
      <c r="CEY195" s="1516"/>
      <c r="CEZ195" s="1516"/>
      <c r="CFA195" s="1516"/>
      <c r="CFB195" s="1516"/>
      <c r="CFC195" s="1516"/>
      <c r="CFD195" s="1516"/>
      <c r="CFE195" s="1516"/>
      <c r="CFF195" s="1516"/>
      <c r="CFG195" s="1516"/>
      <c r="CFH195" s="1516"/>
      <c r="CFI195" s="1516"/>
      <c r="CFJ195" s="1516"/>
      <c r="CFK195" s="1516"/>
      <c r="CFL195" s="1516"/>
      <c r="CFM195" s="1516"/>
      <c r="CFN195" s="1516"/>
      <c r="CFO195" s="1516"/>
      <c r="CFP195" s="1516"/>
      <c r="CFQ195" s="1516"/>
      <c r="CFR195" s="1516"/>
      <c r="CFS195" s="1516"/>
      <c r="CFT195" s="1516"/>
      <c r="CFU195" s="1516"/>
      <c r="CFV195" s="1516"/>
      <c r="CFW195" s="1516"/>
      <c r="CFX195" s="1516"/>
      <c r="CFY195" s="1516"/>
      <c r="CFZ195" s="1516"/>
      <c r="CGA195" s="1516"/>
      <c r="CGB195" s="1516"/>
      <c r="CGC195" s="1516"/>
      <c r="CGD195" s="1516"/>
      <c r="CGE195" s="1516"/>
      <c r="CGF195" s="1516"/>
      <c r="CGG195" s="1516"/>
      <c r="CGH195" s="1516"/>
      <c r="CGI195" s="1516"/>
      <c r="CGJ195" s="1516"/>
      <c r="CGK195" s="1516"/>
      <c r="CGL195" s="1516"/>
      <c r="CGM195" s="1516"/>
      <c r="CGN195" s="1516"/>
      <c r="CGO195" s="1516"/>
      <c r="CGP195" s="1516"/>
      <c r="CGQ195" s="1516"/>
      <c r="CGR195" s="1516"/>
      <c r="CGS195" s="1516"/>
      <c r="CGT195" s="1516"/>
      <c r="CGU195" s="1516"/>
      <c r="CGV195" s="1516"/>
      <c r="CGW195" s="1516"/>
      <c r="CGX195" s="1516"/>
      <c r="CGY195" s="1516"/>
      <c r="CGZ195" s="1516"/>
      <c r="CHA195" s="1516"/>
      <c r="CHB195" s="1516"/>
      <c r="CHC195" s="1516"/>
      <c r="CHD195" s="1516"/>
      <c r="CHE195" s="1516"/>
      <c r="CHF195" s="1516"/>
      <c r="CHG195" s="1516"/>
      <c r="CHH195" s="1516"/>
      <c r="CHI195" s="1516"/>
      <c r="CHJ195" s="1516"/>
      <c r="CHK195" s="1516"/>
      <c r="CHL195" s="1516"/>
      <c r="CHM195" s="1516"/>
      <c r="CHN195" s="1516"/>
      <c r="CHO195" s="1516"/>
      <c r="CHP195" s="1516"/>
      <c r="CHQ195" s="1516"/>
      <c r="CHR195" s="1516"/>
      <c r="CHS195" s="1516"/>
      <c r="CHT195" s="1516"/>
      <c r="CHU195" s="1516"/>
      <c r="CHV195" s="1516"/>
      <c r="CHW195" s="1516"/>
      <c r="CHX195" s="1516"/>
      <c r="CHY195" s="1516"/>
      <c r="CHZ195" s="1516"/>
      <c r="CIA195" s="1516"/>
      <c r="CIB195" s="1516"/>
      <c r="CIC195" s="1516"/>
      <c r="CID195" s="1516"/>
      <c r="CIE195" s="1516"/>
      <c r="CIF195" s="1516"/>
      <c r="CIG195" s="1516"/>
      <c r="CIH195" s="1516"/>
      <c r="CII195" s="1516"/>
      <c r="CIJ195" s="1516"/>
      <c r="CIK195" s="1516"/>
      <c r="CIL195" s="1516"/>
      <c r="CIM195" s="1516"/>
      <c r="CIN195" s="1516"/>
      <c r="CIO195" s="1516"/>
      <c r="CIP195" s="1516"/>
      <c r="CIQ195" s="1516"/>
      <c r="CIR195" s="1516"/>
      <c r="CIS195" s="1516"/>
      <c r="CIT195" s="1516"/>
      <c r="CIU195" s="1516"/>
      <c r="CIV195" s="1516"/>
      <c r="CIW195" s="1516"/>
      <c r="CIX195" s="1516"/>
      <c r="CIY195" s="1516"/>
      <c r="CIZ195" s="1516"/>
      <c r="CJA195" s="1516"/>
      <c r="CJB195" s="1516"/>
      <c r="CJC195" s="1516"/>
      <c r="CJD195" s="1516"/>
      <c r="CJE195" s="1516"/>
      <c r="CJF195" s="1516"/>
      <c r="CJG195" s="1516"/>
      <c r="CJH195" s="1516"/>
      <c r="CJI195" s="1516"/>
      <c r="CJJ195" s="1516"/>
      <c r="CJK195" s="1516"/>
      <c r="CJL195" s="1516"/>
      <c r="CJM195" s="1516"/>
      <c r="CJN195" s="1516"/>
      <c r="CJO195" s="1516"/>
      <c r="CJP195" s="1516"/>
      <c r="CJQ195" s="1516"/>
      <c r="CJR195" s="1516"/>
      <c r="CJS195" s="1516"/>
      <c r="CJT195" s="1516"/>
      <c r="CJU195" s="1516"/>
      <c r="CJV195" s="1516"/>
      <c r="CJW195" s="1516"/>
      <c r="CJX195" s="1516"/>
      <c r="CJY195" s="1516"/>
      <c r="CJZ195" s="1516"/>
      <c r="CKA195" s="1516"/>
      <c r="CKB195" s="1516"/>
      <c r="CKC195" s="1516"/>
      <c r="CKD195" s="1516"/>
      <c r="CKE195" s="1516"/>
      <c r="CKF195" s="1516"/>
      <c r="CKG195" s="1516"/>
      <c r="CKH195" s="1516"/>
      <c r="CKI195" s="1516"/>
      <c r="CKJ195" s="1516"/>
      <c r="CKK195" s="1516"/>
      <c r="CKL195" s="1516"/>
      <c r="CKM195" s="1516"/>
      <c r="CKN195" s="1516"/>
      <c r="CKO195" s="1516"/>
      <c r="CKP195" s="1516"/>
      <c r="CKQ195" s="1516"/>
      <c r="CKR195" s="1516"/>
      <c r="CKS195" s="1516"/>
      <c r="CKT195" s="1516"/>
      <c r="CKU195" s="1516"/>
      <c r="CKV195" s="1516"/>
      <c r="CKW195" s="1516"/>
      <c r="CKX195" s="1516"/>
      <c r="CKY195" s="1516"/>
      <c r="CKZ195" s="1516"/>
      <c r="CLA195" s="1516"/>
      <c r="CLB195" s="1516"/>
      <c r="CLC195" s="1516"/>
      <c r="CLD195" s="1516"/>
      <c r="CLE195" s="1516"/>
      <c r="CLF195" s="1516"/>
      <c r="CLG195" s="1516"/>
      <c r="CLH195" s="1516"/>
      <c r="CLI195" s="1516"/>
      <c r="CLJ195" s="1516"/>
      <c r="CLK195" s="1516"/>
      <c r="CLL195" s="1516"/>
      <c r="CLM195" s="1516"/>
      <c r="CLN195" s="1516"/>
      <c r="CLO195" s="1516"/>
      <c r="CLP195" s="1516"/>
      <c r="CLQ195" s="1516"/>
      <c r="CLR195" s="1516"/>
      <c r="CLS195" s="1516"/>
      <c r="CLT195" s="1516"/>
      <c r="CLU195" s="1516"/>
      <c r="CLV195" s="1516"/>
      <c r="CLW195" s="1516"/>
      <c r="CLX195" s="1516"/>
      <c r="CLY195" s="1516"/>
      <c r="CLZ195" s="1516"/>
      <c r="CMA195" s="1516"/>
      <c r="CMB195" s="1516"/>
      <c r="CMC195" s="1516"/>
      <c r="CMD195" s="1516"/>
      <c r="CME195" s="1516"/>
      <c r="CMF195" s="1516"/>
      <c r="CMG195" s="1516"/>
      <c r="CMH195" s="1516"/>
      <c r="CMI195" s="1516"/>
      <c r="CMJ195" s="1516"/>
      <c r="CMK195" s="1516"/>
      <c r="CML195" s="1516"/>
      <c r="CMM195" s="1516"/>
      <c r="CMN195" s="1516"/>
      <c r="CMO195" s="1516"/>
      <c r="CMP195" s="1516"/>
      <c r="CMQ195" s="1516"/>
      <c r="CMR195" s="1516"/>
      <c r="CMS195" s="1516"/>
      <c r="CMT195" s="1516"/>
      <c r="CMU195" s="1516"/>
      <c r="CMV195" s="1516"/>
      <c r="CMW195" s="1516"/>
      <c r="CMX195" s="1516"/>
      <c r="CMY195" s="1516"/>
      <c r="CMZ195" s="1516"/>
      <c r="CNA195" s="1516"/>
      <c r="CNB195" s="1516"/>
      <c r="CNC195" s="1516"/>
      <c r="CND195" s="1516"/>
      <c r="CNE195" s="1516"/>
      <c r="CNF195" s="1516"/>
      <c r="CNG195" s="1516"/>
      <c r="CNH195" s="1516"/>
      <c r="CNI195" s="1516"/>
      <c r="CNJ195" s="1516"/>
      <c r="CNK195" s="1516"/>
      <c r="CNL195" s="1516"/>
      <c r="CNM195" s="1516"/>
      <c r="CNN195" s="1516"/>
      <c r="CNO195" s="1516"/>
      <c r="CNP195" s="1516"/>
      <c r="CNQ195" s="1516"/>
      <c r="CNR195" s="1516"/>
      <c r="CNS195" s="1516"/>
      <c r="CNT195" s="1516"/>
      <c r="CNU195" s="1516"/>
      <c r="CNV195" s="1516"/>
      <c r="CNW195" s="1516"/>
      <c r="CNX195" s="1516"/>
      <c r="CNY195" s="1516"/>
      <c r="CNZ195" s="1516"/>
      <c r="COA195" s="1516"/>
      <c r="COB195" s="1516"/>
      <c r="COC195" s="1516"/>
      <c r="COD195" s="1516"/>
      <c r="COE195" s="1516"/>
      <c r="COF195" s="1516"/>
      <c r="COG195" s="1516"/>
      <c r="COH195" s="1516"/>
      <c r="COI195" s="1516"/>
      <c r="COJ195" s="1516"/>
      <c r="COK195" s="1516"/>
      <c r="COL195" s="1516"/>
      <c r="COM195" s="1516"/>
      <c r="CON195" s="1516"/>
      <c r="COO195" s="1516"/>
      <c r="COP195" s="1516"/>
      <c r="COQ195" s="1516"/>
      <c r="COR195" s="1516"/>
      <c r="COS195" s="1516"/>
      <c r="COT195" s="1516"/>
      <c r="COU195" s="1516"/>
      <c r="COV195" s="1516"/>
      <c r="COW195" s="1516"/>
      <c r="COX195" s="1516"/>
      <c r="COY195" s="1516"/>
      <c r="COZ195" s="1516"/>
      <c r="CPA195" s="1516"/>
      <c r="CPB195" s="1516"/>
      <c r="CPC195" s="1516"/>
      <c r="CPD195" s="1516"/>
      <c r="CPE195" s="1516"/>
      <c r="CPF195" s="1516"/>
      <c r="CPG195" s="1516"/>
      <c r="CPH195" s="1516"/>
      <c r="CPI195" s="1516"/>
      <c r="CPJ195" s="1516"/>
      <c r="CPK195" s="1516"/>
      <c r="CPL195" s="1516"/>
      <c r="CPM195" s="1516"/>
      <c r="CPN195" s="1516"/>
      <c r="CPO195" s="1516"/>
      <c r="CPP195" s="1516"/>
      <c r="CPQ195" s="1516"/>
      <c r="CPR195" s="1516"/>
      <c r="CPS195" s="1516"/>
      <c r="CPT195" s="1516"/>
      <c r="CPU195" s="1516"/>
      <c r="CPV195" s="1516"/>
      <c r="CPW195" s="1516"/>
      <c r="CPX195" s="1516"/>
      <c r="CPY195" s="1516"/>
      <c r="CPZ195" s="1516"/>
      <c r="CQA195" s="1516"/>
      <c r="CQB195" s="1516"/>
      <c r="CQC195" s="1516"/>
      <c r="CQD195" s="1516"/>
      <c r="CQE195" s="1516"/>
      <c r="CQF195" s="1516"/>
      <c r="CQG195" s="1516"/>
      <c r="CQH195" s="1516"/>
      <c r="CQI195" s="1516"/>
      <c r="CQJ195" s="1516"/>
      <c r="CQK195" s="1516"/>
      <c r="CQL195" s="1516"/>
      <c r="CQM195" s="1516"/>
      <c r="CQN195" s="1516"/>
      <c r="CQO195" s="1516"/>
      <c r="CQP195" s="1516"/>
      <c r="CQQ195" s="1516"/>
      <c r="CQR195" s="1516"/>
      <c r="CQS195" s="1516"/>
      <c r="CQT195" s="1516"/>
      <c r="CQU195" s="1516"/>
      <c r="CQV195" s="1516"/>
      <c r="CQW195" s="1516"/>
      <c r="CQX195" s="1516"/>
      <c r="CQY195" s="1516"/>
      <c r="CQZ195" s="1516"/>
      <c r="CRA195" s="1516"/>
      <c r="CRB195" s="1516"/>
      <c r="CRC195" s="1516"/>
      <c r="CRD195" s="1516"/>
      <c r="CRE195" s="1516"/>
      <c r="CRF195" s="1516"/>
      <c r="CRG195" s="1516"/>
      <c r="CRH195" s="1516"/>
      <c r="CRI195" s="1516"/>
      <c r="CRJ195" s="1516"/>
      <c r="CRK195" s="1516"/>
      <c r="CRL195" s="1516"/>
      <c r="CRM195" s="1516"/>
      <c r="CRN195" s="1516"/>
      <c r="CRO195" s="1516"/>
      <c r="CRP195" s="1516"/>
      <c r="CRQ195" s="1516"/>
      <c r="CRR195" s="1516"/>
      <c r="CRS195" s="1516"/>
      <c r="CRT195" s="1516"/>
      <c r="CRU195" s="1516"/>
      <c r="CRV195" s="1516"/>
      <c r="CRW195" s="1516"/>
      <c r="CRX195" s="1516"/>
      <c r="CRY195" s="1516"/>
      <c r="CRZ195" s="1516"/>
      <c r="CSA195" s="1516"/>
      <c r="CSB195" s="1516"/>
      <c r="CSC195" s="1516"/>
      <c r="CSD195" s="1516"/>
      <c r="CSE195" s="1516"/>
      <c r="CSF195" s="1516"/>
      <c r="CSG195" s="1516"/>
      <c r="CSH195" s="1516"/>
      <c r="CSI195" s="1516"/>
      <c r="CSJ195" s="1516"/>
      <c r="CSK195" s="1516"/>
      <c r="CSL195" s="1516"/>
      <c r="CSM195" s="1516"/>
      <c r="CSN195" s="1516"/>
      <c r="CSO195" s="1516"/>
      <c r="CSP195" s="1516"/>
      <c r="CSQ195" s="1516"/>
      <c r="CSR195" s="1516"/>
      <c r="CSS195" s="1516"/>
      <c r="CST195" s="1516"/>
      <c r="CSU195" s="1516"/>
      <c r="CSV195" s="1516"/>
      <c r="CSW195" s="1516"/>
      <c r="CSX195" s="1516"/>
      <c r="CSY195" s="1516"/>
      <c r="CSZ195" s="1516"/>
      <c r="CTA195" s="1516"/>
      <c r="CTB195" s="1516"/>
      <c r="CTC195" s="1516"/>
      <c r="CTD195" s="1516"/>
      <c r="CTE195" s="1516"/>
      <c r="CTF195" s="1516"/>
      <c r="CTG195" s="1516"/>
      <c r="CTH195" s="1516"/>
      <c r="CTI195" s="1516"/>
      <c r="CTJ195" s="1516"/>
      <c r="CTK195" s="1516"/>
      <c r="CTL195" s="1516"/>
      <c r="CTM195" s="1516"/>
      <c r="CTN195" s="1516"/>
      <c r="CTO195" s="1516"/>
      <c r="CTP195" s="1516"/>
      <c r="CTQ195" s="1516"/>
      <c r="CTR195" s="1516"/>
      <c r="CTS195" s="1516"/>
      <c r="CTT195" s="1516"/>
      <c r="CTU195" s="1516"/>
      <c r="CTV195" s="1516"/>
      <c r="CTW195" s="1516"/>
      <c r="CTX195" s="1516"/>
      <c r="CTY195" s="1516"/>
      <c r="CTZ195" s="1516"/>
      <c r="CUA195" s="1516"/>
      <c r="CUB195" s="1516"/>
      <c r="CUC195" s="1516"/>
      <c r="CUD195" s="1516"/>
      <c r="CUE195" s="1516"/>
      <c r="CUF195" s="1516"/>
      <c r="CUG195" s="1516"/>
      <c r="CUH195" s="1516"/>
      <c r="CUI195" s="1516"/>
      <c r="CUJ195" s="1516"/>
      <c r="CUK195" s="1516"/>
      <c r="CUL195" s="1516"/>
      <c r="CUM195" s="1516"/>
      <c r="CUN195" s="1516"/>
      <c r="CUO195" s="1516"/>
      <c r="CUP195" s="1516"/>
      <c r="CUQ195" s="1516"/>
      <c r="CUR195" s="1516"/>
      <c r="CUS195" s="1516"/>
      <c r="CUT195" s="1516"/>
      <c r="CUU195" s="1516"/>
      <c r="CUV195" s="1516"/>
      <c r="CUW195" s="1516"/>
      <c r="CUX195" s="1516"/>
      <c r="CUY195" s="1516"/>
      <c r="CUZ195" s="1516"/>
      <c r="CVA195" s="1516"/>
      <c r="CVB195" s="1516"/>
      <c r="CVC195" s="1516"/>
      <c r="CVD195" s="1516"/>
      <c r="CVE195" s="1516"/>
      <c r="CVF195" s="1516"/>
      <c r="CVG195" s="1516"/>
      <c r="CVH195" s="1516"/>
      <c r="CVI195" s="1516"/>
      <c r="CVJ195" s="1516"/>
      <c r="CVK195" s="1516"/>
      <c r="CVL195" s="1516"/>
      <c r="CVM195" s="1516"/>
      <c r="CVN195" s="1516"/>
      <c r="CVO195" s="1516"/>
      <c r="CVP195" s="1516"/>
      <c r="CVQ195" s="1516"/>
      <c r="CVR195" s="1516"/>
      <c r="CVS195" s="1516"/>
      <c r="CVT195" s="1516"/>
      <c r="CVU195" s="1516"/>
      <c r="CVV195" s="1516"/>
      <c r="CVW195" s="1516"/>
      <c r="CVX195" s="1516"/>
      <c r="CVY195" s="1516"/>
      <c r="CVZ195" s="1516"/>
      <c r="CWA195" s="1516"/>
      <c r="CWB195" s="1516"/>
      <c r="CWC195" s="1516"/>
      <c r="CWD195" s="1516"/>
      <c r="CWE195" s="1516"/>
      <c r="CWF195" s="1516"/>
      <c r="CWG195" s="1516"/>
      <c r="CWH195" s="1516"/>
      <c r="CWI195" s="1516"/>
      <c r="CWJ195" s="1516"/>
      <c r="CWK195" s="1516"/>
      <c r="CWL195" s="1516"/>
      <c r="CWM195" s="1516"/>
      <c r="CWN195" s="1516"/>
      <c r="CWO195" s="1516"/>
      <c r="CWP195" s="1516"/>
      <c r="CWQ195" s="1516"/>
      <c r="CWR195" s="1516"/>
      <c r="CWS195" s="1516"/>
      <c r="CWT195" s="1516"/>
      <c r="CWU195" s="1516"/>
      <c r="CWV195" s="1516"/>
      <c r="CWW195" s="1516"/>
      <c r="CWX195" s="1516"/>
      <c r="CWY195" s="1516"/>
      <c r="CWZ195" s="1516"/>
      <c r="CXA195" s="1516"/>
      <c r="CXB195" s="1516"/>
      <c r="CXC195" s="1516"/>
      <c r="CXD195" s="1516"/>
      <c r="CXE195" s="1516"/>
      <c r="CXF195" s="1516"/>
      <c r="CXG195" s="1516"/>
      <c r="CXH195" s="1516"/>
      <c r="CXI195" s="1516"/>
      <c r="CXJ195" s="1516"/>
      <c r="CXK195" s="1516"/>
      <c r="CXL195" s="1516"/>
      <c r="CXM195" s="1516"/>
      <c r="CXN195" s="1516"/>
      <c r="CXO195" s="1516"/>
      <c r="CXP195" s="1516"/>
      <c r="CXQ195" s="1516"/>
      <c r="CXR195" s="1516"/>
      <c r="CXS195" s="1516"/>
      <c r="CXT195" s="1516"/>
      <c r="CXU195" s="1516"/>
      <c r="CXV195" s="1516"/>
      <c r="CXW195" s="1516"/>
      <c r="CXX195" s="1516"/>
      <c r="CXY195" s="1516"/>
      <c r="CXZ195" s="1516"/>
      <c r="CYA195" s="1516"/>
      <c r="CYB195" s="1516"/>
      <c r="CYC195" s="1516"/>
      <c r="CYD195" s="1516"/>
      <c r="CYE195" s="1516"/>
      <c r="CYF195" s="1516"/>
      <c r="CYG195" s="1516"/>
      <c r="CYH195" s="1516"/>
      <c r="CYI195" s="1516"/>
      <c r="CYJ195" s="1516"/>
      <c r="CYK195" s="1516"/>
      <c r="CYL195" s="1516"/>
      <c r="CYM195" s="1516"/>
      <c r="CYN195" s="1516"/>
      <c r="CYO195" s="1516"/>
      <c r="CYP195" s="1516"/>
      <c r="CYQ195" s="1516"/>
      <c r="CYR195" s="1516"/>
      <c r="CYS195" s="1516"/>
      <c r="CYT195" s="1516"/>
      <c r="CYU195" s="1516"/>
      <c r="CYV195" s="1516"/>
      <c r="CYW195" s="1516"/>
      <c r="CYX195" s="1516"/>
      <c r="CYY195" s="1516"/>
      <c r="CYZ195" s="1516"/>
      <c r="CZA195" s="1516"/>
      <c r="CZB195" s="1516"/>
      <c r="CZC195" s="1516"/>
      <c r="CZD195" s="1516"/>
      <c r="CZE195" s="1516"/>
      <c r="CZF195" s="1516"/>
      <c r="CZG195" s="1516"/>
      <c r="CZH195" s="1516"/>
      <c r="CZI195" s="1516"/>
      <c r="CZJ195" s="1516"/>
      <c r="CZK195" s="1516"/>
      <c r="CZL195" s="1516"/>
      <c r="CZM195" s="1516"/>
      <c r="CZN195" s="1516"/>
      <c r="CZO195" s="1516"/>
      <c r="CZP195" s="1516"/>
      <c r="CZQ195" s="1516"/>
      <c r="CZR195" s="1516"/>
      <c r="CZS195" s="1516"/>
      <c r="CZT195" s="1516"/>
      <c r="CZU195" s="1516"/>
      <c r="CZV195" s="1516"/>
      <c r="CZW195" s="1516"/>
      <c r="CZX195" s="1516"/>
      <c r="CZY195" s="1516"/>
      <c r="CZZ195" s="1516"/>
      <c r="DAA195" s="1516"/>
      <c r="DAB195" s="1516"/>
      <c r="DAC195" s="1516"/>
      <c r="DAD195" s="1516"/>
      <c r="DAE195" s="1516"/>
      <c r="DAF195" s="1516"/>
      <c r="DAG195" s="1516"/>
      <c r="DAH195" s="1516"/>
      <c r="DAI195" s="1516"/>
      <c r="DAJ195" s="1516"/>
      <c r="DAK195" s="1516"/>
      <c r="DAL195" s="1516"/>
      <c r="DAM195" s="1516"/>
      <c r="DAN195" s="1516"/>
      <c r="DAO195" s="1516"/>
      <c r="DAP195" s="1516"/>
      <c r="DAQ195" s="1516"/>
      <c r="DAR195" s="1516"/>
      <c r="DAS195" s="1516"/>
      <c r="DAT195" s="1516"/>
      <c r="DAU195" s="1516"/>
      <c r="DAV195" s="1516"/>
      <c r="DAW195" s="1516"/>
      <c r="DAX195" s="1516"/>
      <c r="DAY195" s="1516"/>
      <c r="DAZ195" s="1516"/>
      <c r="DBA195" s="1516"/>
      <c r="DBB195" s="1516"/>
      <c r="DBC195" s="1516"/>
      <c r="DBD195" s="1516"/>
      <c r="DBE195" s="1516"/>
      <c r="DBF195" s="1516"/>
      <c r="DBG195" s="1516"/>
      <c r="DBH195" s="1516"/>
      <c r="DBI195" s="1516"/>
      <c r="DBJ195" s="1516"/>
      <c r="DBK195" s="1516"/>
      <c r="DBL195" s="1516"/>
      <c r="DBM195" s="1516"/>
      <c r="DBN195" s="1516"/>
      <c r="DBO195" s="1516"/>
      <c r="DBP195" s="1516"/>
      <c r="DBQ195" s="1516"/>
      <c r="DBR195" s="1516"/>
      <c r="DBS195" s="1516"/>
      <c r="DBT195" s="1516"/>
      <c r="DBU195" s="1516"/>
      <c r="DBV195" s="1516"/>
      <c r="DBW195" s="1516"/>
      <c r="DBX195" s="1516"/>
      <c r="DBY195" s="1516"/>
      <c r="DBZ195" s="1516"/>
      <c r="DCA195" s="1516"/>
      <c r="DCB195" s="1516"/>
      <c r="DCC195" s="1516"/>
      <c r="DCD195" s="1516"/>
      <c r="DCE195" s="1516"/>
      <c r="DCF195" s="1516"/>
      <c r="DCG195" s="1516"/>
      <c r="DCH195" s="1516"/>
      <c r="DCI195" s="1516"/>
      <c r="DCJ195" s="1516"/>
      <c r="DCK195" s="1516"/>
      <c r="DCL195" s="1516"/>
      <c r="DCM195" s="1516"/>
      <c r="DCN195" s="1516"/>
      <c r="DCO195" s="1516"/>
      <c r="DCP195" s="1516"/>
      <c r="DCQ195" s="1516"/>
      <c r="DCR195" s="1516"/>
      <c r="DCS195" s="1516"/>
      <c r="DCT195" s="1516"/>
      <c r="DCU195" s="1516"/>
      <c r="DCV195" s="1516"/>
      <c r="DCW195" s="1516"/>
      <c r="DCX195" s="1516"/>
      <c r="DCY195" s="1516"/>
      <c r="DCZ195" s="1516"/>
      <c r="DDA195" s="1516"/>
      <c r="DDB195" s="1516"/>
      <c r="DDC195" s="1516"/>
      <c r="DDD195" s="1516"/>
      <c r="DDE195" s="1516"/>
      <c r="DDF195" s="1516"/>
      <c r="DDG195" s="1516"/>
      <c r="DDH195" s="1516"/>
      <c r="DDI195" s="1516"/>
      <c r="DDJ195" s="1516"/>
      <c r="DDK195" s="1516"/>
      <c r="DDL195" s="1516"/>
      <c r="DDM195" s="1516"/>
      <c r="DDN195" s="1516"/>
      <c r="DDO195" s="1516"/>
      <c r="DDP195" s="1516"/>
      <c r="DDQ195" s="1516"/>
      <c r="DDR195" s="1516"/>
      <c r="DDS195" s="1516"/>
      <c r="DDT195" s="1516"/>
      <c r="DDU195" s="1516"/>
      <c r="DDV195" s="1516"/>
      <c r="DDW195" s="1516"/>
      <c r="DDX195" s="1516"/>
      <c r="DDY195" s="1516"/>
      <c r="DDZ195" s="1516"/>
      <c r="DEA195" s="1516"/>
      <c r="DEB195" s="1516"/>
      <c r="DEC195" s="1516"/>
      <c r="DED195" s="1516"/>
      <c r="DEE195" s="1516"/>
      <c r="DEF195" s="1516"/>
      <c r="DEG195" s="1516"/>
      <c r="DEH195" s="1516"/>
      <c r="DEI195" s="1516"/>
      <c r="DEJ195" s="1516"/>
      <c r="DEK195" s="1516"/>
      <c r="DEL195" s="1516"/>
      <c r="DEM195" s="1516"/>
      <c r="DEN195" s="1516"/>
      <c r="DEO195" s="1516"/>
      <c r="DEP195" s="1516"/>
      <c r="DEQ195" s="1516"/>
      <c r="DER195" s="1516"/>
      <c r="DES195" s="1516"/>
      <c r="DET195" s="1516"/>
      <c r="DEU195" s="1516"/>
      <c r="DEV195" s="1516"/>
      <c r="DEW195" s="1516"/>
      <c r="DEX195" s="1516"/>
      <c r="DEY195" s="1516"/>
      <c r="DEZ195" s="1516"/>
      <c r="DFA195" s="1516"/>
      <c r="DFB195" s="1516"/>
      <c r="DFC195" s="1516"/>
      <c r="DFD195" s="1516"/>
      <c r="DFE195" s="1516"/>
      <c r="DFF195" s="1516"/>
      <c r="DFG195" s="1516"/>
      <c r="DFH195" s="1516"/>
      <c r="DFI195" s="1516"/>
      <c r="DFJ195" s="1516"/>
      <c r="DFK195" s="1516"/>
      <c r="DFL195" s="1516"/>
      <c r="DFM195" s="1516"/>
      <c r="DFN195" s="1516"/>
      <c r="DFO195" s="1516"/>
      <c r="DFP195" s="1516"/>
      <c r="DFQ195" s="1516"/>
      <c r="DFR195" s="1516"/>
      <c r="DFS195" s="1516"/>
      <c r="DFT195" s="1516"/>
      <c r="DFU195" s="1516"/>
      <c r="DFV195" s="1516"/>
      <c r="DFW195" s="1516"/>
      <c r="DFX195" s="1516"/>
      <c r="DFY195" s="1516"/>
      <c r="DFZ195" s="1516"/>
      <c r="DGA195" s="1516"/>
      <c r="DGB195" s="1516"/>
      <c r="DGC195" s="1516"/>
      <c r="DGD195" s="1516"/>
      <c r="DGE195" s="1516"/>
      <c r="DGF195" s="1516"/>
      <c r="DGG195" s="1516"/>
      <c r="DGH195" s="1516"/>
      <c r="DGI195" s="1516"/>
      <c r="DGJ195" s="1516"/>
      <c r="DGK195" s="1516"/>
      <c r="DGL195" s="1516"/>
      <c r="DGM195" s="1516"/>
      <c r="DGN195" s="1516"/>
      <c r="DGO195" s="1516"/>
      <c r="DGP195" s="1516"/>
      <c r="DGQ195" s="1516"/>
      <c r="DGR195" s="1516"/>
      <c r="DGS195" s="1516"/>
      <c r="DGT195" s="1516"/>
      <c r="DGU195" s="1516"/>
      <c r="DGV195" s="1516"/>
      <c r="DGW195" s="1516"/>
      <c r="DGX195" s="1516"/>
      <c r="DGY195" s="1516"/>
      <c r="DGZ195" s="1516"/>
      <c r="DHA195" s="1516"/>
      <c r="DHB195" s="1516"/>
      <c r="DHC195" s="1516"/>
      <c r="DHD195" s="1516"/>
      <c r="DHE195" s="1516"/>
      <c r="DHF195" s="1516"/>
      <c r="DHG195" s="1516"/>
      <c r="DHH195" s="1516"/>
      <c r="DHI195" s="1516"/>
      <c r="DHJ195" s="1516"/>
      <c r="DHK195" s="1516"/>
      <c r="DHL195" s="1516"/>
      <c r="DHM195" s="1516"/>
      <c r="DHN195" s="1516"/>
      <c r="DHO195" s="1516"/>
      <c r="DHP195" s="1516"/>
      <c r="DHQ195" s="1516"/>
      <c r="DHR195" s="1516"/>
      <c r="DHS195" s="1516"/>
      <c r="DHT195" s="1516"/>
      <c r="DHU195" s="1516"/>
      <c r="DHV195" s="1516"/>
      <c r="DHW195" s="1516"/>
      <c r="DHX195" s="1516"/>
      <c r="DHY195" s="1516"/>
      <c r="DHZ195" s="1516"/>
      <c r="DIA195" s="1516"/>
      <c r="DIB195" s="1516"/>
      <c r="DIC195" s="1516"/>
      <c r="DID195" s="1516"/>
      <c r="DIE195" s="1516"/>
      <c r="DIF195" s="1516"/>
      <c r="DIG195" s="1516"/>
      <c r="DIH195" s="1516"/>
      <c r="DII195" s="1516"/>
      <c r="DIJ195" s="1516"/>
      <c r="DIK195" s="1516"/>
      <c r="DIL195" s="1516"/>
      <c r="DIM195" s="1516"/>
      <c r="DIN195" s="1516"/>
      <c r="DIO195" s="1516"/>
      <c r="DIP195" s="1516"/>
      <c r="DIQ195" s="1516"/>
      <c r="DIR195" s="1516"/>
      <c r="DIS195" s="1516"/>
      <c r="DIT195" s="1516"/>
      <c r="DIU195" s="1516"/>
      <c r="DIV195" s="1516"/>
      <c r="DIW195" s="1516"/>
      <c r="DIX195" s="1516"/>
      <c r="DIY195" s="1516"/>
      <c r="DIZ195" s="1516"/>
      <c r="DJA195" s="1516"/>
      <c r="DJB195" s="1516"/>
      <c r="DJC195" s="1516"/>
      <c r="DJD195" s="1516"/>
      <c r="DJE195" s="1516"/>
      <c r="DJF195" s="1516"/>
      <c r="DJG195" s="1516"/>
      <c r="DJH195" s="1516"/>
      <c r="DJI195" s="1516"/>
      <c r="DJJ195" s="1516"/>
      <c r="DJK195" s="1516"/>
      <c r="DJL195" s="1516"/>
      <c r="DJM195" s="1516"/>
      <c r="DJN195" s="1516"/>
      <c r="DJO195" s="1516"/>
      <c r="DJP195" s="1516"/>
      <c r="DJQ195" s="1516"/>
      <c r="DJR195" s="1516"/>
      <c r="DJS195" s="1516"/>
      <c r="DJT195" s="1516"/>
      <c r="DJU195" s="1516"/>
      <c r="DJV195" s="1516"/>
      <c r="DJW195" s="1516"/>
      <c r="DJX195" s="1516"/>
      <c r="DJY195" s="1516"/>
      <c r="DJZ195" s="1516"/>
      <c r="DKA195" s="1516"/>
      <c r="DKB195" s="1516"/>
      <c r="DKC195" s="1516"/>
      <c r="DKD195" s="1516"/>
      <c r="DKE195" s="1516"/>
      <c r="DKF195" s="1516"/>
      <c r="DKG195" s="1516"/>
      <c r="DKH195" s="1516"/>
      <c r="DKI195" s="1516"/>
      <c r="DKJ195" s="1516"/>
      <c r="DKK195" s="1516"/>
      <c r="DKL195" s="1516"/>
      <c r="DKM195" s="1516"/>
      <c r="DKN195" s="1516"/>
      <c r="DKO195" s="1516"/>
      <c r="DKP195" s="1516"/>
      <c r="DKQ195" s="1516"/>
      <c r="DKR195" s="1516"/>
      <c r="DKS195" s="1516"/>
      <c r="DKT195" s="1516"/>
      <c r="DKU195" s="1516"/>
      <c r="DKV195" s="1516"/>
      <c r="DKW195" s="1516"/>
      <c r="DKX195" s="1516"/>
      <c r="DKY195" s="1516"/>
      <c r="DKZ195" s="1516"/>
      <c r="DLA195" s="1516"/>
      <c r="DLB195" s="1516"/>
      <c r="DLC195" s="1516"/>
      <c r="DLD195" s="1516"/>
      <c r="DLE195" s="1516"/>
      <c r="DLF195" s="1516"/>
      <c r="DLG195" s="1516"/>
      <c r="DLH195" s="1516"/>
      <c r="DLI195" s="1516"/>
      <c r="DLJ195" s="1516"/>
      <c r="DLK195" s="1516"/>
      <c r="DLL195" s="1516"/>
      <c r="DLM195" s="1516"/>
      <c r="DLN195" s="1516"/>
      <c r="DLO195" s="1516"/>
      <c r="DLP195" s="1516"/>
      <c r="DLQ195" s="1516"/>
      <c r="DLR195" s="1516"/>
      <c r="DLS195" s="1594"/>
      <c r="DLT195" s="1594"/>
      <c r="DLU195" s="1594"/>
      <c r="DLV195" s="1594"/>
      <c r="DLW195" s="1594"/>
      <c r="DLX195" s="1594"/>
      <c r="DLY195" s="1594"/>
      <c r="DLZ195" s="1594"/>
      <c r="DMA195" s="1594"/>
      <c r="DMB195" s="1594"/>
      <c r="DMC195" s="1594"/>
      <c r="DMD195" s="1594"/>
      <c r="DME195" s="1594"/>
      <c r="DMF195" s="1594"/>
      <c r="DMG195" s="1594"/>
      <c r="DMH195" s="1594"/>
      <c r="DMI195" s="1594"/>
      <c r="DMJ195" s="1594"/>
      <c r="DMK195" s="1594"/>
      <c r="DML195" s="1594"/>
      <c r="DMM195" s="1594"/>
      <c r="DMN195" s="1594"/>
      <c r="DMO195" s="1594"/>
      <c r="DMP195" s="1594"/>
      <c r="DMQ195" s="1594"/>
      <c r="DMR195" s="1594"/>
      <c r="DMS195" s="1594"/>
      <c r="DMT195" s="1594"/>
      <c r="DMU195" s="1594"/>
      <c r="DMV195" s="1594"/>
      <c r="DMW195" s="1594"/>
      <c r="DMX195" s="1594"/>
      <c r="DMY195" s="1594"/>
      <c r="DMZ195" s="1594"/>
      <c r="DNA195" s="1594"/>
      <c r="DNB195" s="1594"/>
      <c r="DNC195" s="1594"/>
      <c r="DND195" s="1594"/>
      <c r="DNE195" s="1594"/>
      <c r="DNF195" s="1594"/>
      <c r="DNG195" s="1594"/>
      <c r="DNH195" s="1594"/>
      <c r="DNI195" s="1594"/>
      <c r="DNJ195" s="1594"/>
      <c r="DNK195" s="1594"/>
      <c r="DNL195" s="1594"/>
      <c r="DNM195" s="1594"/>
      <c r="DNN195" s="1594"/>
      <c r="DNO195" s="1594"/>
      <c r="DNP195" s="1594"/>
      <c r="DNQ195" s="1594"/>
      <c r="DNR195" s="1594"/>
      <c r="DNS195" s="1594"/>
      <c r="DNT195" s="1594"/>
      <c r="DNU195" s="1594"/>
      <c r="DNV195" s="1594"/>
      <c r="DNW195" s="1594"/>
      <c r="DNX195" s="1594"/>
      <c r="DNY195" s="1594"/>
      <c r="DNZ195" s="1594"/>
      <c r="DOA195" s="1594"/>
      <c r="DOB195" s="1594"/>
      <c r="DOC195" s="1594"/>
      <c r="DOD195" s="1594"/>
      <c r="DOE195" s="1594"/>
      <c r="DOF195" s="1594"/>
      <c r="DOG195" s="1594"/>
      <c r="DOH195" s="1594"/>
      <c r="DOI195" s="1594"/>
      <c r="DOJ195" s="1594"/>
      <c r="DOK195" s="1594"/>
      <c r="DOL195" s="1594"/>
      <c r="DOM195" s="1594"/>
      <c r="DON195" s="1594"/>
      <c r="DOO195" s="1594"/>
      <c r="DOP195" s="1594"/>
      <c r="DOQ195" s="1594"/>
      <c r="DOR195" s="1594"/>
      <c r="DOS195" s="1594"/>
      <c r="DOT195" s="1594"/>
      <c r="DOU195" s="1594"/>
      <c r="DOV195" s="1594"/>
      <c r="DOW195" s="1594"/>
      <c r="DOX195" s="1594"/>
      <c r="DOY195" s="1594"/>
      <c r="DOZ195" s="1594"/>
      <c r="DPA195" s="1594"/>
      <c r="DPB195" s="1594"/>
      <c r="DPC195" s="1594"/>
      <c r="DPD195" s="1594"/>
      <c r="DPE195" s="1594"/>
      <c r="DPF195" s="1594"/>
      <c r="DPG195" s="1594"/>
      <c r="DPH195" s="1594"/>
      <c r="DPI195" s="1594"/>
      <c r="DPJ195" s="1594"/>
      <c r="DPK195" s="1594"/>
      <c r="DPL195" s="1594"/>
      <c r="DPM195" s="1594"/>
      <c r="DPN195" s="1594"/>
      <c r="DPO195" s="1594"/>
      <c r="DPP195" s="1594"/>
      <c r="DPQ195" s="1594"/>
      <c r="DPR195" s="1594"/>
      <c r="DPS195" s="1594"/>
      <c r="DPT195" s="1594"/>
      <c r="DPU195" s="1594"/>
      <c r="DPV195" s="1594"/>
      <c r="DPW195" s="1594"/>
      <c r="DPX195" s="1594"/>
      <c r="DPY195" s="1594"/>
      <c r="DPZ195" s="1594"/>
      <c r="DQA195" s="1594"/>
      <c r="DQB195" s="1594"/>
      <c r="DQC195" s="1594"/>
      <c r="DQD195" s="1594"/>
      <c r="DQE195" s="1594"/>
      <c r="DQF195" s="1594"/>
      <c r="DQG195" s="1594"/>
      <c r="DQH195" s="1594"/>
      <c r="DQI195" s="1594"/>
      <c r="DQJ195" s="1594"/>
      <c r="DQK195" s="1594"/>
      <c r="DQL195" s="1594"/>
      <c r="DQM195" s="1594"/>
      <c r="DQN195" s="1594"/>
      <c r="DQO195" s="1594"/>
      <c r="DQP195" s="1594"/>
      <c r="DQQ195" s="1594"/>
      <c r="DQR195" s="1594"/>
      <c r="DQS195" s="1594"/>
      <c r="DQT195" s="1594"/>
      <c r="DQU195" s="1594"/>
      <c r="DQV195" s="1594"/>
      <c r="DQW195" s="1594"/>
      <c r="DQX195" s="1594"/>
      <c r="DQY195" s="1594"/>
      <c r="DQZ195" s="1594"/>
      <c r="DRA195" s="1594"/>
      <c r="DRB195" s="1594"/>
      <c r="DRC195" s="1594"/>
      <c r="DRD195" s="1594"/>
      <c r="DRE195" s="1594"/>
      <c r="DRF195" s="1594"/>
      <c r="DRG195" s="1594"/>
      <c r="DRH195" s="1594"/>
      <c r="DRI195" s="1594"/>
      <c r="DRJ195" s="1594"/>
      <c r="DRK195" s="1594"/>
      <c r="DRL195" s="1594"/>
      <c r="DRM195" s="1594"/>
      <c r="DRN195" s="1594"/>
      <c r="DRO195" s="1594"/>
      <c r="DRP195" s="1594"/>
      <c r="DRQ195" s="1594"/>
      <c r="DRR195" s="1594"/>
      <c r="DRS195" s="1594"/>
      <c r="DRT195" s="1594"/>
      <c r="DRU195" s="1594"/>
      <c r="DRV195" s="1594"/>
      <c r="DRW195" s="1594"/>
      <c r="DRX195" s="1594"/>
      <c r="DRY195" s="1594"/>
      <c r="DRZ195" s="1594"/>
      <c r="DSA195" s="1594"/>
      <c r="DSB195" s="1594"/>
      <c r="DSC195" s="1594"/>
      <c r="DSD195" s="1594"/>
      <c r="DSE195" s="1594"/>
      <c r="DSF195" s="1594"/>
      <c r="DSG195" s="1594"/>
      <c r="DSH195" s="1594"/>
      <c r="DSI195" s="1594"/>
      <c r="DSJ195" s="1594"/>
      <c r="DSK195" s="1594"/>
      <c r="DSL195" s="1594"/>
      <c r="DSM195" s="1594"/>
      <c r="DSN195" s="1594"/>
      <c r="DSO195" s="1594"/>
      <c r="DSP195" s="1594"/>
      <c r="DSQ195" s="1594"/>
      <c r="DSR195" s="1594"/>
      <c r="DSS195" s="1594"/>
      <c r="DST195" s="1594"/>
      <c r="DSU195" s="1594"/>
      <c r="DSV195" s="1594"/>
      <c r="DSW195" s="1594"/>
      <c r="DSX195" s="1594"/>
      <c r="DSY195" s="1176"/>
      <c r="DSZ195" s="1176"/>
      <c r="DTA195" s="1176"/>
      <c r="DTB195" s="1176"/>
      <c r="DTC195" s="1176"/>
      <c r="DTD195" s="1176"/>
      <c r="DTE195" s="1176"/>
      <c r="DTF195" s="1176"/>
      <c r="DTG195" s="1176"/>
      <c r="DTH195" s="1176"/>
      <c r="DTI195" s="1176"/>
      <c r="DTJ195" s="1176"/>
      <c r="DTK195" s="1176"/>
      <c r="DTL195" s="1176"/>
      <c r="DTM195" s="1176"/>
      <c r="DTN195" s="1176"/>
      <c r="DTO195" s="1176"/>
      <c r="DTP195" s="1176"/>
      <c r="DTQ195" s="1176"/>
      <c r="DTR195" s="1176"/>
      <c r="DTS195" s="1176"/>
      <c r="DTT195" s="1176"/>
      <c r="DTU195" s="1176"/>
      <c r="DTV195" s="1176"/>
      <c r="DYH195" s="1376"/>
      <c r="DYI195" s="1376"/>
      <c r="DYJ195" s="1376"/>
      <c r="DYK195" s="1376"/>
      <c r="DYL195" s="1376"/>
      <c r="DYM195" s="1376"/>
      <c r="DYN195" s="1376"/>
      <c r="DYO195" s="1376"/>
      <c r="DYP195" s="1376"/>
      <c r="DYQ195" s="1376"/>
      <c r="DYR195" s="1376"/>
      <c r="DYS195" s="1376"/>
      <c r="DYT195" s="1376"/>
      <c r="DYU195" s="1376"/>
      <c r="DYV195" s="1376"/>
      <c r="DYW195" s="1376"/>
      <c r="DYX195" s="1376"/>
      <c r="DYY195" s="1376"/>
      <c r="DYZ195" s="1376"/>
      <c r="DZA195" s="1376"/>
      <c r="DZB195" s="1376"/>
      <c r="DZC195" s="1376"/>
      <c r="ECF195" s="1376"/>
      <c r="ECG195" s="1376"/>
      <c r="ECH195" s="1376"/>
      <c r="ECI195" s="1376"/>
      <c r="ECJ195" s="1376"/>
      <c r="ECK195" s="1376"/>
      <c r="ECL195" s="1376"/>
      <c r="ECM195" s="1376"/>
      <c r="ECN195" s="1376"/>
      <c r="ECO195" s="1376"/>
      <c r="ECP195" s="1376"/>
      <c r="ECQ195" s="1376"/>
      <c r="ECR195" s="1376"/>
      <c r="ECS195" s="1376"/>
      <c r="ECT195" s="1376"/>
      <c r="ECU195" s="1376"/>
      <c r="ECV195" s="1376"/>
      <c r="ECW195" s="1376"/>
      <c r="ECX195" s="1376"/>
      <c r="ECY195" s="1376"/>
      <c r="ECZ195" s="1376"/>
      <c r="EDA195" s="1376"/>
      <c r="EEH195" s="891"/>
      <c r="EEI195" s="891"/>
      <c r="EEJ195" s="891"/>
      <c r="EEK195" s="891"/>
      <c r="EEL195" s="891"/>
      <c r="EEM195" s="891"/>
      <c r="EEN195" s="891"/>
      <c r="EEO195" s="891"/>
      <c r="EEP195" s="891"/>
      <c r="EEQ195" s="891"/>
      <c r="EER195" s="891"/>
      <c r="EES195" s="891"/>
      <c r="EET195" s="891"/>
      <c r="EEU195" s="891"/>
      <c r="EEV195" s="891"/>
      <c r="EEW195" s="891"/>
      <c r="EEX195" s="891"/>
      <c r="EEY195" s="891"/>
      <c r="EEZ195" s="891"/>
      <c r="EFA195" s="891"/>
      <c r="EFB195" s="891"/>
      <c r="EFC195" s="891"/>
      <c r="EFD195" s="891"/>
      <c r="EFE195" s="891"/>
      <c r="EFF195" s="891"/>
      <c r="EFG195" s="891"/>
      <c r="EFH195" s="891"/>
      <c r="EFI195" s="891"/>
      <c r="EFJ195" s="891"/>
      <c r="EFK195" s="891"/>
      <c r="EFL195" s="891"/>
      <c r="EFM195" s="891"/>
      <c r="EFN195" s="891"/>
      <c r="EFO195" s="891"/>
      <c r="EFP195" s="891"/>
      <c r="EFQ195" s="891"/>
      <c r="EFR195" s="891"/>
      <c r="EFS195" s="891"/>
      <c r="EFT195" s="891"/>
      <c r="EFU195" s="891"/>
      <c r="EFV195" s="891"/>
      <c r="EFW195" s="891"/>
      <c r="EFX195" s="891"/>
      <c r="EFY195" s="891"/>
      <c r="EFZ195" s="891"/>
      <c r="EGA195" s="891"/>
      <c r="EGB195" s="891"/>
      <c r="EGC195" s="891"/>
      <c r="EGD195" s="891"/>
      <c r="EGE195" s="891"/>
      <c r="EGF195" s="891"/>
      <c r="EGG195" s="891"/>
      <c r="EGH195" s="891"/>
      <c r="EGI195" s="891"/>
      <c r="EGJ195" s="891"/>
      <c r="EGK195" s="891"/>
      <c r="EGL195" s="891"/>
      <c r="EGM195" s="891"/>
      <c r="EGN195" s="891"/>
      <c r="EGO195" s="891"/>
      <c r="EGP195" s="891"/>
      <c r="EGQ195" s="891"/>
      <c r="EHX195" s="1376"/>
      <c r="EHY195" s="1376"/>
      <c r="EHZ195" s="1376"/>
      <c r="EIA195" s="1376"/>
      <c r="EIB195" s="1376"/>
      <c r="EIC195" s="1376"/>
      <c r="EID195" s="1376"/>
      <c r="EIE195" s="1376"/>
      <c r="EIF195" s="1376"/>
      <c r="EIG195" s="1376"/>
      <c r="EIH195" s="1376"/>
      <c r="EII195" s="1376"/>
      <c r="EIJ195" s="1376"/>
      <c r="EIK195" s="1376"/>
      <c r="EIL195" s="1376"/>
      <c r="EIM195" s="1376"/>
      <c r="EIN195" s="1376"/>
      <c r="EIO195" s="1376"/>
      <c r="EIP195" s="1376"/>
      <c r="EIQ195" s="1376"/>
      <c r="EIR195" s="1376"/>
      <c r="EIS195" s="1376"/>
      <c r="EMB195" s="1176"/>
      <c r="EMC195" s="1176"/>
      <c r="EMD195" s="1176"/>
      <c r="EME195" s="1176"/>
      <c r="EMF195" s="1176"/>
      <c r="EMG195" s="1594"/>
      <c r="EMH195" s="1594"/>
      <c r="EMI195" s="1594"/>
      <c r="EMJ195" s="1594"/>
      <c r="EMK195" s="1594"/>
      <c r="EML195" s="1594"/>
      <c r="EMM195" s="1594"/>
      <c r="EMN195" s="1594"/>
      <c r="EMO195" s="1594"/>
      <c r="EMP195" s="1594"/>
      <c r="EMQ195" s="1594"/>
      <c r="EMR195" s="1594"/>
      <c r="EMS195" s="1594"/>
      <c r="EMT195" s="1594"/>
      <c r="EMU195" s="1594"/>
      <c r="EMV195" s="1594"/>
      <c r="EMW195" s="1594"/>
      <c r="EMX195" s="1594"/>
      <c r="EMY195" s="1594"/>
      <c r="EMZ195" s="1594"/>
      <c r="ENA195" s="1594"/>
      <c r="ENB195" s="1594"/>
      <c r="ENC195" s="1594"/>
      <c r="END195" s="1594"/>
      <c r="ENE195" s="1594"/>
      <c r="ENF195" s="1594"/>
      <c r="ENG195" s="1594"/>
      <c r="ENH195" s="1594"/>
      <c r="ENI195" s="1594"/>
      <c r="ENJ195" s="1594"/>
      <c r="ENK195" s="1594"/>
      <c r="ENL195" s="1594"/>
      <c r="ENM195" s="1594"/>
      <c r="ENN195" s="1594"/>
      <c r="ENO195" s="1594"/>
      <c r="ENP195" s="1594"/>
      <c r="ENQ195" s="1594"/>
      <c r="ENR195" s="1594"/>
      <c r="ENS195" s="1594"/>
      <c r="ENT195" s="1594"/>
      <c r="ENU195" s="1594"/>
      <c r="ENV195" s="1594"/>
      <c r="ENW195" s="1594"/>
      <c r="ENX195" s="1594"/>
      <c r="ENY195" s="1594"/>
      <c r="ENZ195" s="1594"/>
      <c r="EOA195" s="1594"/>
      <c r="EOB195" s="1594"/>
      <c r="EOC195" s="1594"/>
      <c r="EOD195" s="1594"/>
      <c r="EOE195" s="1594"/>
      <c r="EOF195" s="1594"/>
      <c r="EOG195" s="1594"/>
      <c r="EOH195" s="1594"/>
      <c r="EOI195" s="1594"/>
      <c r="EOJ195" s="1594"/>
      <c r="EOK195" s="1594"/>
      <c r="EOL195" s="1594"/>
      <c r="EOM195" s="1594"/>
      <c r="EON195" s="1594"/>
      <c r="EOO195" s="1594"/>
      <c r="EOP195" s="1594"/>
      <c r="EOQ195" s="1594"/>
      <c r="EOR195" s="1594"/>
      <c r="EOS195" s="1594"/>
      <c r="EOT195" s="1594"/>
      <c r="EOU195" s="1594"/>
      <c r="EOV195" s="1594"/>
      <c r="EOW195" s="1594"/>
      <c r="EOX195" s="1594"/>
      <c r="EOY195" s="1594"/>
      <c r="EOZ195" s="1594"/>
      <c r="EPA195" s="1594"/>
      <c r="EPB195" s="1594"/>
      <c r="EPC195" s="1594"/>
      <c r="EPD195" s="1594"/>
      <c r="EPE195" s="1594"/>
      <c r="EPF195" s="1594"/>
      <c r="EPG195" s="1594"/>
      <c r="EPH195" s="1594"/>
      <c r="EPI195" s="1594"/>
      <c r="EPJ195" s="1594"/>
      <c r="EPK195" s="1594"/>
      <c r="EPL195" s="1594"/>
      <c r="EPM195" s="1594"/>
      <c r="EPN195" s="1594"/>
      <c r="EPO195" s="1594"/>
      <c r="EPP195" s="1594"/>
      <c r="EPQ195" s="1594"/>
      <c r="EPR195" s="1594"/>
      <c r="EPS195" s="1594"/>
      <c r="EPT195" s="1594"/>
      <c r="EPU195" s="1594"/>
      <c r="EPV195" s="1594"/>
      <c r="EPW195" s="1594"/>
      <c r="EPX195" s="1594"/>
      <c r="EPY195" s="1594"/>
      <c r="EPZ195" s="1594"/>
      <c r="EQA195" s="1594"/>
      <c r="EQB195" s="1594"/>
      <c r="EQC195" s="1594"/>
      <c r="EQD195" s="1594"/>
      <c r="EQE195" s="1594"/>
      <c r="EQF195" s="1594"/>
      <c r="EQG195" s="1594"/>
      <c r="EQH195" s="1594"/>
      <c r="EQI195" s="1594"/>
      <c r="EQJ195" s="1594"/>
      <c r="EQK195" s="1594"/>
      <c r="EQL195" s="1594"/>
      <c r="EQM195" s="1594"/>
      <c r="EQN195" s="1594"/>
      <c r="EQO195" s="1594"/>
      <c r="EQP195" s="1594"/>
      <c r="EQQ195" s="1594"/>
      <c r="EQR195" s="1594"/>
      <c r="EQS195" s="1594"/>
      <c r="EQT195" s="1594"/>
      <c r="EQU195" s="1594"/>
      <c r="EQV195" s="1594"/>
      <c r="EQW195" s="1594"/>
      <c r="EQX195" s="1594"/>
      <c r="EQY195" s="1594"/>
      <c r="EQZ195" s="1594"/>
      <c r="ERA195" s="1594"/>
      <c r="ERB195" s="1594"/>
      <c r="ERC195" s="1594"/>
      <c r="ERD195" s="1594"/>
      <c r="ERE195" s="1594"/>
      <c r="ERF195" s="1594"/>
      <c r="ERG195" s="1594"/>
      <c r="ERH195" s="1594"/>
      <c r="ERI195" s="1594"/>
      <c r="ERJ195" s="1594"/>
      <c r="ERK195" s="1594"/>
      <c r="ERL195" s="1594"/>
      <c r="ERM195" s="1594"/>
      <c r="ERN195" s="1594"/>
      <c r="ERO195" s="1594"/>
      <c r="ERP195" s="1594"/>
      <c r="ERQ195" s="1176"/>
      <c r="ERR195" s="1176"/>
      <c r="ERS195" s="1176"/>
      <c r="ERT195" s="1176"/>
      <c r="ERU195" s="1176"/>
      <c r="ERV195" s="1176"/>
      <c r="ERW195" s="1176"/>
      <c r="ERX195" s="1176"/>
      <c r="ERY195" s="1176"/>
      <c r="ERZ195" s="1176"/>
      <c r="ESA195" s="1176"/>
      <c r="ESB195" s="1176"/>
      <c r="ESC195" s="1176"/>
      <c r="ESD195" s="1176"/>
      <c r="ESE195" s="1176"/>
    </row>
    <row r="196" spans="36:3879" ht="15" customHeight="1">
      <c r="AJ196" s="265"/>
      <c r="DSY196" s="1176"/>
      <c r="DSZ196" s="1176"/>
      <c r="DTA196" s="1176"/>
      <c r="DTB196" s="1176"/>
      <c r="DTC196" s="1176"/>
      <c r="DTD196" s="1176"/>
      <c r="DTE196" s="1176"/>
      <c r="DTF196" s="1176"/>
      <c r="DTG196" s="1176"/>
      <c r="DTH196" s="1176"/>
      <c r="DTI196" s="1176"/>
      <c r="DTJ196" s="1176"/>
      <c r="DTK196" s="1176"/>
      <c r="DTL196" s="1176"/>
      <c r="DTM196" s="1176"/>
      <c r="DTN196" s="1176"/>
      <c r="DTO196" s="1176"/>
      <c r="DTP196" s="1176"/>
      <c r="DTQ196" s="1176"/>
      <c r="DTR196" s="1176"/>
      <c r="DTS196" s="1176"/>
      <c r="DTT196" s="1176"/>
      <c r="DTU196" s="1176"/>
      <c r="DTV196" s="1176"/>
      <c r="EMB196" s="1176"/>
      <c r="EMC196" s="1176"/>
      <c r="EMD196" s="1176"/>
      <c r="EME196" s="1176"/>
      <c r="EMF196" s="1176"/>
      <c r="EMG196" s="1176"/>
      <c r="EMH196" s="1176"/>
      <c r="EMI196" s="1176"/>
      <c r="EMJ196" s="1176"/>
      <c r="EMK196" s="1176"/>
      <c r="EML196" s="1176"/>
      <c r="EMM196" s="1176"/>
      <c r="EMN196" s="1176"/>
      <c r="EMO196" s="1176"/>
      <c r="EMP196" s="1176"/>
      <c r="EMQ196" s="1176"/>
      <c r="EMR196" s="1176"/>
      <c r="EMS196" s="1176"/>
      <c r="EMT196" s="1176"/>
      <c r="EMU196" s="1176"/>
      <c r="EMV196" s="1176"/>
      <c r="EMW196" s="1176"/>
      <c r="EMX196" s="1176"/>
      <c r="EMY196" s="1176"/>
      <c r="EMZ196" s="1176"/>
      <c r="ENA196" s="1176"/>
      <c r="ENB196" s="1176"/>
      <c r="ENC196" s="1176"/>
      <c r="END196" s="1176"/>
      <c r="ENE196" s="1176"/>
      <c r="ENF196" s="1176"/>
      <c r="ENG196" s="1176"/>
      <c r="ENH196" s="1176"/>
      <c r="ENI196" s="1176"/>
      <c r="ENJ196" s="1176"/>
      <c r="ENK196" s="1176"/>
      <c r="ENL196" s="1176"/>
      <c r="ENM196" s="1176"/>
      <c r="ENN196" s="1176"/>
      <c r="ENO196" s="1176"/>
      <c r="ENP196" s="1176"/>
      <c r="ENQ196" s="1176"/>
      <c r="ENR196" s="1176"/>
      <c r="ENS196" s="1176"/>
      <c r="ENT196" s="1176"/>
      <c r="ENU196" s="1176"/>
      <c r="ENV196" s="1176"/>
      <c r="ENW196" s="1176"/>
      <c r="ENX196" s="1176"/>
      <c r="ENY196" s="1176"/>
      <c r="ENZ196" s="1176"/>
      <c r="EOA196" s="1176"/>
      <c r="EOB196" s="1176"/>
      <c r="EOC196" s="1176"/>
      <c r="EOD196" s="1176"/>
      <c r="EOE196" s="1176"/>
      <c r="EOF196" s="1176"/>
      <c r="EOG196" s="1176"/>
      <c r="EOH196" s="1176"/>
      <c r="EOI196" s="1176"/>
      <c r="EOJ196" s="1176"/>
      <c r="EOK196" s="1176"/>
      <c r="EOL196" s="1176"/>
      <c r="EOM196" s="1176"/>
      <c r="EON196" s="1176"/>
      <c r="EOO196" s="1176"/>
      <c r="EOP196" s="1176"/>
      <c r="EOQ196" s="1176"/>
      <c r="EOR196" s="1176"/>
      <c r="EOS196" s="1176"/>
      <c r="EOT196" s="1176"/>
      <c r="EOU196" s="1176"/>
      <c r="EOV196" s="1176"/>
      <c r="EOW196" s="1176"/>
      <c r="EOX196" s="1176"/>
      <c r="EOY196" s="1176"/>
      <c r="EOZ196" s="1176"/>
      <c r="EPA196" s="1176"/>
      <c r="EPB196" s="1176"/>
      <c r="EPC196" s="1176"/>
      <c r="EPD196" s="1176"/>
      <c r="EPE196" s="1176"/>
      <c r="EPF196" s="1176"/>
      <c r="EPG196" s="1176"/>
      <c r="EPH196" s="1176"/>
      <c r="EPI196" s="1176"/>
      <c r="EPJ196" s="1176"/>
      <c r="EPK196" s="1176"/>
      <c r="EPL196" s="1176"/>
      <c r="EPM196" s="1176"/>
      <c r="EPN196" s="1176"/>
      <c r="EPO196" s="1176"/>
      <c r="EPP196" s="1176"/>
      <c r="EPQ196" s="1176"/>
      <c r="EPR196" s="1176"/>
      <c r="EPS196" s="1176"/>
      <c r="EPT196" s="1176"/>
      <c r="EPU196" s="1176"/>
      <c r="EPV196" s="1176"/>
      <c r="EPW196" s="1176"/>
      <c r="EPX196" s="1176"/>
      <c r="EPY196" s="1176"/>
      <c r="EPZ196" s="1176"/>
      <c r="EQA196" s="1176"/>
      <c r="EQB196" s="1176"/>
      <c r="EQC196" s="1176"/>
      <c r="EQD196" s="1176"/>
      <c r="EQE196" s="1176"/>
      <c r="EQF196" s="1176"/>
      <c r="EQG196" s="1176"/>
      <c r="EQH196" s="1176"/>
      <c r="EQI196" s="1176"/>
      <c r="EQJ196" s="1176"/>
      <c r="EQK196" s="1176"/>
      <c r="EQL196" s="1176"/>
      <c r="EQM196" s="1176"/>
      <c r="EQN196" s="1176"/>
      <c r="EQO196" s="1176"/>
      <c r="EQP196" s="1176"/>
      <c r="EQQ196" s="1176"/>
      <c r="EQR196" s="1176"/>
      <c r="EQS196" s="1176"/>
      <c r="EQT196" s="1176"/>
      <c r="EQU196" s="1176"/>
      <c r="EQV196" s="1176"/>
      <c r="EQW196" s="1176"/>
      <c r="EQX196" s="1176"/>
      <c r="EQY196" s="1176"/>
      <c r="EQZ196" s="1176"/>
      <c r="ERA196" s="1176"/>
      <c r="ERB196" s="1176"/>
      <c r="ERC196" s="1176"/>
      <c r="ERD196" s="1176"/>
      <c r="ERE196" s="1176"/>
      <c r="ERF196" s="1176"/>
      <c r="ERG196" s="1176"/>
      <c r="ERH196" s="1176"/>
      <c r="ERI196" s="1176"/>
      <c r="ERJ196" s="1176"/>
      <c r="ERK196" s="1176"/>
      <c r="ERL196" s="1176"/>
      <c r="ERM196" s="1176"/>
      <c r="ERN196" s="1176"/>
      <c r="ERO196" s="1176"/>
      <c r="ERP196" s="1176"/>
      <c r="ERQ196" s="1176"/>
      <c r="ERR196" s="1176"/>
      <c r="ERS196" s="1176"/>
      <c r="ERT196" s="1176"/>
      <c r="ERU196" s="1176"/>
      <c r="ERV196" s="1176"/>
      <c r="ERW196" s="1176"/>
      <c r="ERX196" s="1176"/>
      <c r="ERY196" s="1176"/>
      <c r="ERZ196" s="1176"/>
      <c r="ESA196" s="1176"/>
      <c r="ESB196" s="1176"/>
      <c r="ESC196" s="1176"/>
      <c r="ESD196" s="1176"/>
      <c r="ESE196" s="1176"/>
    </row>
    <row r="197" spans="36:3879" ht="15" customHeight="1">
      <c r="DSY197" s="1176"/>
      <c r="DSZ197" s="1176"/>
      <c r="DTA197" s="1176"/>
      <c r="DTB197" s="1176"/>
      <c r="DTC197" s="1176"/>
      <c r="DTD197" s="1176"/>
      <c r="DTE197" s="1176"/>
      <c r="DTF197" s="1176"/>
      <c r="DTG197" s="1176"/>
      <c r="DTH197" s="1176"/>
      <c r="DTI197" s="1176"/>
      <c r="DTJ197" s="1176"/>
      <c r="DTK197" s="1176"/>
      <c r="DTL197" s="1176"/>
      <c r="DTM197" s="1176"/>
      <c r="DTN197" s="1176"/>
      <c r="DTO197" s="1176"/>
      <c r="DTP197" s="1176"/>
      <c r="DTQ197" s="1176"/>
      <c r="DTR197" s="1176"/>
      <c r="DTS197" s="1176"/>
      <c r="DTT197" s="1176"/>
      <c r="DTU197" s="1176"/>
      <c r="DTV197" s="1176"/>
      <c r="DVA197" s="1176"/>
      <c r="DVB197" s="1176"/>
      <c r="DVC197" s="1176"/>
      <c r="DVD197" s="1176"/>
      <c r="DVE197" s="1176"/>
      <c r="DVF197" s="1517"/>
      <c r="DVG197" s="1517"/>
      <c r="DVH197" s="1517"/>
      <c r="DVI197" s="1517"/>
      <c r="DVJ197" s="1517"/>
      <c r="DVK197" s="1517"/>
      <c r="DVL197" s="1517"/>
      <c r="DVM197" s="1517"/>
      <c r="DVN197" s="1517"/>
      <c r="DVO197" s="1517"/>
      <c r="DVP197" s="1517"/>
      <c r="DVQ197" s="1517"/>
      <c r="DVR197" s="1517"/>
      <c r="DVS197" s="1517"/>
      <c r="DVT197" s="1517"/>
      <c r="DVU197" s="1517"/>
      <c r="DVV197" s="1517"/>
      <c r="DVW197" s="1517"/>
      <c r="DVX197" s="1517"/>
      <c r="DVY197" s="1517"/>
      <c r="DVZ197" s="1517"/>
      <c r="DWA197" s="1517"/>
      <c r="DWB197" s="1517"/>
      <c r="DWC197" s="1517"/>
      <c r="DWD197" s="1517"/>
      <c r="DWE197" s="1517"/>
      <c r="DWF197" s="1517"/>
      <c r="DWG197" s="1517"/>
      <c r="DWH197" s="1517"/>
      <c r="DWI197" s="1517"/>
      <c r="DWJ197" s="1517"/>
      <c r="DWK197" s="1517"/>
      <c r="DWL197" s="1517"/>
      <c r="DWM197" s="1517"/>
      <c r="DWN197" s="1517"/>
      <c r="DWO197" s="1517"/>
      <c r="DWP197" s="1517"/>
      <c r="DWQ197" s="1517"/>
      <c r="DWR197" s="1517"/>
      <c r="DWS197" s="1517"/>
      <c r="DWT197" s="1517"/>
      <c r="DWU197" s="1517"/>
      <c r="DWV197" s="1517"/>
      <c r="DWW197" s="1517"/>
      <c r="DWX197" s="1517"/>
      <c r="DWY197" s="1517"/>
      <c r="DWZ197" s="1517"/>
      <c r="DXA197" s="1517"/>
      <c r="DXB197" s="1517"/>
      <c r="DXC197" s="1517"/>
      <c r="DXD197" s="1517"/>
      <c r="DXE197" s="1517"/>
      <c r="DXF197" s="1517"/>
      <c r="DXG197" s="1517"/>
      <c r="DXH197" s="1517"/>
      <c r="DXI197" s="1517"/>
      <c r="DXJ197" s="1517"/>
      <c r="DXK197" s="1517"/>
      <c r="DXL197" s="1517"/>
      <c r="DXM197" s="1517"/>
      <c r="DXN197" s="1517"/>
      <c r="DXO197" s="1517"/>
      <c r="DXP197" s="1517"/>
      <c r="DXQ197" s="1517"/>
      <c r="DXR197" s="1517"/>
      <c r="DXS197" s="1517"/>
      <c r="DXT197" s="1517"/>
      <c r="DXU197" s="1517"/>
      <c r="DXV197" s="1517"/>
      <c r="DXW197" s="1517"/>
      <c r="DXX197" s="1517"/>
      <c r="DXY197" s="1517"/>
      <c r="DXZ197" s="1517"/>
      <c r="DYA197" s="1517"/>
      <c r="DYB197" s="1517"/>
      <c r="DYC197" s="1517"/>
      <c r="DYD197" s="1517"/>
      <c r="DYE197" s="1517"/>
      <c r="DYF197" s="1517"/>
      <c r="DYG197" s="1517"/>
      <c r="DYH197" s="1517" t="str">
        <f ca="1">INDIRECT(ADDRESS(DYH204,Dev!$CY$161,,,Table!$A$1))</f>
        <v>A2T-020PRL:RFS-PRLTap-054</v>
      </c>
      <c r="DYI197" s="1517"/>
      <c r="DYJ197" s="1517"/>
      <c r="DYK197" s="1517"/>
      <c r="DYL197" s="1517"/>
      <c r="DYM197" s="1517"/>
      <c r="DYN197" s="1517"/>
      <c r="DYO197" s="1517"/>
      <c r="DYP197" s="1517"/>
      <c r="DYQ197" s="1517"/>
      <c r="DYR197" s="1517"/>
      <c r="DYS197" s="1517"/>
      <c r="DYT197" s="1517"/>
      <c r="DYU197" s="1517"/>
      <c r="DYV197" s="1517"/>
      <c r="DYW197" s="1517"/>
      <c r="DYX197" s="1517"/>
      <c r="DYY197" s="1517"/>
      <c r="DYZ197" s="1517"/>
      <c r="DZA197" s="1517"/>
      <c r="DZB197" s="1517"/>
      <c r="DZC197" s="1517"/>
      <c r="DZD197" s="1517"/>
      <c r="DZE197" s="1517"/>
      <c r="DZF197" s="1517"/>
      <c r="DZG197" s="1517"/>
      <c r="DZH197" s="1517"/>
      <c r="DZI197" s="1517"/>
      <c r="DZJ197" s="1517"/>
      <c r="DZK197" s="1517"/>
      <c r="DZL197" s="1517"/>
      <c r="DZM197" s="1517"/>
      <c r="DZN197" s="1517"/>
      <c r="DZO197" s="1517"/>
      <c r="DZP197" s="1517"/>
      <c r="DZQ197" s="1517"/>
      <c r="DZR197" s="1517"/>
      <c r="DZS197" s="1517"/>
      <c r="DZT197" s="1517"/>
      <c r="DZU197" s="1517"/>
      <c r="DZV197" s="1517"/>
      <c r="DZW197" s="1517"/>
      <c r="DZX197" s="1517"/>
      <c r="DZY197" s="1517"/>
      <c r="DZZ197" s="1517"/>
      <c r="EAA197" s="1517"/>
      <c r="EAB197" s="1517"/>
      <c r="EAC197" s="1517"/>
      <c r="EAD197" s="1517"/>
      <c r="EAE197" s="1517"/>
      <c r="EAF197" s="1517"/>
      <c r="EAG197" s="1517"/>
      <c r="EAH197" s="1517"/>
      <c r="EAI197" s="1517"/>
      <c r="EAJ197" s="1517"/>
      <c r="EAK197" s="1517"/>
      <c r="EAL197" s="1517"/>
      <c r="EAM197" s="1517"/>
      <c r="EAN197" s="1517"/>
      <c r="EAO197" s="1517"/>
      <c r="EAP197" s="1517"/>
      <c r="EAQ197" s="1517"/>
      <c r="EAR197" s="1517"/>
      <c r="EAS197" s="1517"/>
      <c r="EAT197" s="1517"/>
      <c r="EAU197" s="1517"/>
      <c r="EAV197" s="1517"/>
      <c r="EAW197" s="1517"/>
      <c r="EAX197" s="1517"/>
      <c r="EAY197" s="1517"/>
      <c r="EAZ197" s="1517"/>
      <c r="EBA197" s="1517"/>
      <c r="EBB197" s="1517"/>
      <c r="EBC197" s="1517"/>
      <c r="EBD197" s="1517"/>
      <c r="EBE197" s="1517"/>
      <c r="EBF197" s="1517"/>
      <c r="EBG197" s="1517"/>
      <c r="EBH197" s="1517"/>
      <c r="EBI197" s="1517"/>
      <c r="EBJ197" s="1517"/>
      <c r="EBK197" s="1517"/>
      <c r="EBL197" s="1517"/>
      <c r="EBM197" s="1517"/>
      <c r="EBN197" s="1517"/>
      <c r="EBO197" s="1517"/>
      <c r="EBP197" s="1517"/>
      <c r="EBQ197" s="1517"/>
      <c r="EBR197" s="1517"/>
      <c r="EBS197" s="1517"/>
      <c r="EBT197" s="1517"/>
      <c r="EBU197" s="1517"/>
      <c r="EBV197" s="1517"/>
      <c r="EBW197" s="1517"/>
      <c r="EBX197" s="1517"/>
      <c r="EBY197" s="1517"/>
      <c r="EBZ197" s="1517"/>
      <c r="ECA197" s="1517"/>
      <c r="ECB197" s="1517"/>
      <c r="ECC197" s="1517"/>
      <c r="ECD197" s="1517"/>
      <c r="ECE197" s="1517"/>
      <c r="ECF197" s="1517" t="str">
        <f ca="1">INDIRECT(ADDRESS(ECF204,Dev!$CY$161,,,Table!$A$1))</f>
        <v>A2T-040PRL:RFS-PRLTap-055</v>
      </c>
      <c r="ECG197" s="1517"/>
      <c r="ECH197" s="1517"/>
      <c r="ECI197" s="1517"/>
      <c r="ECJ197" s="1517"/>
      <c r="ECK197" s="1517"/>
      <c r="ECL197" s="1517"/>
      <c r="ECM197" s="1517"/>
      <c r="ECN197" s="1517"/>
      <c r="ECO197" s="1517"/>
      <c r="ECP197" s="1517"/>
      <c r="ECQ197" s="1517"/>
      <c r="ECR197" s="1517"/>
      <c r="ECS197" s="1517"/>
      <c r="ECT197" s="1517"/>
      <c r="ECU197" s="1517"/>
      <c r="ECV197" s="1517"/>
      <c r="ECW197" s="1517"/>
      <c r="ECX197" s="1517"/>
      <c r="ECY197" s="1517"/>
      <c r="ECZ197" s="1517"/>
      <c r="EDA197" s="1517"/>
      <c r="EDB197" s="1517"/>
      <c r="EDC197" s="1517"/>
      <c r="EDD197" s="1517"/>
      <c r="EDE197" s="1517"/>
      <c r="EDF197" s="1517"/>
      <c r="EDG197" s="1517"/>
      <c r="EDH197" s="1517"/>
      <c r="EDI197" s="1517"/>
      <c r="EDJ197" s="1517"/>
      <c r="EDK197" s="1517"/>
      <c r="EDL197" s="1517"/>
      <c r="EDM197" s="1517"/>
      <c r="EDN197" s="1517"/>
      <c r="EDO197" s="1517"/>
      <c r="EDP197" s="1517"/>
      <c r="EDQ197" s="1517"/>
      <c r="EDR197" s="1517"/>
      <c r="EDS197" s="1517"/>
      <c r="EDT197" s="1517"/>
      <c r="EDU197" s="1517"/>
      <c r="EDV197" s="1517"/>
      <c r="EDW197" s="1517"/>
      <c r="EDX197" s="1517"/>
      <c r="EDY197" s="1517"/>
      <c r="EDZ197" s="1517"/>
      <c r="EEA197" s="1517"/>
      <c r="EEB197" s="1517"/>
      <c r="EEC197" s="1517"/>
      <c r="EED197" s="1517"/>
      <c r="EEE197" s="1517"/>
      <c r="EEF197" s="1517"/>
      <c r="EEG197" s="1517"/>
      <c r="EEH197" s="1176"/>
      <c r="EEI197" s="1176"/>
      <c r="EEJ197" s="1176"/>
      <c r="EEK197" s="1176"/>
      <c r="EEL197" s="1176"/>
      <c r="EEM197" s="1176"/>
      <c r="EEN197" s="1176"/>
      <c r="EEO197" s="1176"/>
      <c r="EEP197" s="1176"/>
      <c r="EEQ197" s="1176"/>
      <c r="EER197" s="1176"/>
      <c r="EES197" s="1176"/>
      <c r="EET197" s="1176"/>
      <c r="EEU197" s="1176"/>
      <c r="EEV197" s="1176"/>
      <c r="EEW197" s="1176"/>
      <c r="EEX197" s="1176"/>
      <c r="EEY197" s="1176"/>
      <c r="EEZ197" s="1176"/>
      <c r="EFA197" s="1176"/>
      <c r="EFB197" s="1176"/>
      <c r="EFC197" s="1176"/>
      <c r="EFD197" s="1176"/>
      <c r="EFE197" s="1176"/>
      <c r="EFF197" s="1176"/>
      <c r="EFG197" s="1176"/>
      <c r="EFH197" s="1176"/>
      <c r="EFI197" s="1176"/>
      <c r="EFJ197" s="1176"/>
      <c r="EFK197" s="1176"/>
      <c r="EFL197" s="1176"/>
      <c r="EFM197" s="1176"/>
      <c r="EFN197" s="1176"/>
      <c r="EFO197" s="1176"/>
      <c r="EFP197" s="1176"/>
      <c r="EFQ197" s="1176"/>
      <c r="EFR197" s="1176"/>
      <c r="EFS197" s="1176"/>
      <c r="EFT197" s="1176"/>
      <c r="EFU197" s="1176"/>
      <c r="EFV197" s="1176"/>
      <c r="EFW197" s="1176"/>
      <c r="EFX197" s="1176"/>
      <c r="EFY197" s="1176"/>
      <c r="EFZ197" s="1176"/>
      <c r="EGA197" s="1176"/>
      <c r="EGB197" s="1176"/>
      <c r="EGC197" s="1176"/>
      <c r="EGD197" s="1176"/>
      <c r="EGE197" s="1176"/>
      <c r="EGF197" s="1176"/>
      <c r="EGG197" s="1176"/>
      <c r="EGH197" s="1176"/>
      <c r="EGI197" s="1176"/>
      <c r="EGJ197" s="1176"/>
      <c r="EGK197" s="1176"/>
      <c r="EGL197" s="1176"/>
      <c r="EGM197" s="1176"/>
      <c r="EGN197" s="1176"/>
      <c r="EGO197" s="1176"/>
      <c r="EGP197" s="1176"/>
      <c r="EGQ197" s="1176"/>
      <c r="EGR197" s="1517"/>
      <c r="EGS197" s="1517"/>
      <c r="EGT197" s="1517"/>
      <c r="EGU197" s="1517"/>
      <c r="EGV197" s="1517"/>
      <c r="EGW197" s="1517"/>
      <c r="EGX197" s="1517"/>
      <c r="EGY197" s="1517"/>
      <c r="EGZ197" s="1517"/>
      <c r="EHA197" s="1517"/>
      <c r="EHB197" s="1517"/>
      <c r="EHC197" s="1517"/>
      <c r="EHD197" s="1517"/>
      <c r="EHE197" s="1517"/>
      <c r="EHF197" s="1517"/>
      <c r="EHG197" s="1517"/>
      <c r="EHH197" s="1517"/>
      <c r="EHI197" s="1517"/>
      <c r="EHJ197" s="1517"/>
      <c r="EHK197" s="1517"/>
      <c r="EHL197" s="1517"/>
      <c r="EHM197" s="1517"/>
      <c r="EHN197" s="1517"/>
      <c r="EHO197" s="1517"/>
      <c r="EHP197" s="1517"/>
      <c r="EHQ197" s="1517"/>
      <c r="EHR197" s="1517"/>
      <c r="EHS197" s="1517"/>
      <c r="EHT197" s="1517"/>
      <c r="EHU197" s="1517"/>
      <c r="EHV197" s="1517"/>
      <c r="EHW197" s="1517"/>
      <c r="EHX197" s="1517" t="str">
        <f ca="1">INDIRECT(ADDRESS(EHX204,Dev!$CY$161,,,Table!$A$1))</f>
        <v>A2T-060PRL:RFS-PRLTap-056</v>
      </c>
      <c r="EHY197" s="1517"/>
      <c r="EHZ197" s="1517"/>
      <c r="EIA197" s="1517"/>
      <c r="EIB197" s="1517"/>
      <c r="EIC197" s="1517"/>
      <c r="EID197" s="1517"/>
      <c r="EIE197" s="1517"/>
      <c r="EIF197" s="1517"/>
      <c r="EIG197" s="1517"/>
      <c r="EIH197" s="1517"/>
      <c r="EII197" s="1517"/>
      <c r="EIJ197" s="1517"/>
      <c r="EIK197" s="1517"/>
      <c r="EIL197" s="1517"/>
      <c r="EIM197" s="1517"/>
      <c r="EIN197" s="1517"/>
      <c r="EIO197" s="1517"/>
      <c r="EIP197" s="1517"/>
      <c r="EIQ197" s="1517"/>
      <c r="EIR197" s="1517"/>
      <c r="EIS197" s="1517"/>
      <c r="EIT197" s="1517"/>
      <c r="EIU197" s="1517"/>
      <c r="EIV197" s="1517"/>
      <c r="EIW197" s="1517"/>
      <c r="EIX197" s="1517"/>
      <c r="EIY197" s="1517"/>
      <c r="EIZ197" s="1517"/>
      <c r="EJA197" s="1517"/>
      <c r="EJB197" s="1517"/>
      <c r="EJC197" s="1517"/>
      <c r="EJD197" s="1517"/>
      <c r="EJE197" s="1517"/>
      <c r="EJF197" s="1517"/>
      <c r="EJG197" s="1517"/>
      <c r="EJH197" s="1517"/>
      <c r="EJI197" s="1517"/>
      <c r="EJJ197" s="891"/>
      <c r="EJK197" s="891"/>
      <c r="EJL197" s="891"/>
      <c r="EJM197" s="891"/>
      <c r="EJN197" s="891"/>
      <c r="EJO197" s="891"/>
      <c r="EJP197" s="891"/>
      <c r="EJQ197" s="891"/>
      <c r="EJR197" s="891"/>
      <c r="EJS197" s="891"/>
      <c r="EJT197" s="891"/>
      <c r="EJU197" s="891"/>
      <c r="EJV197" s="891"/>
      <c r="EJW197" s="891"/>
      <c r="EJX197" s="891"/>
      <c r="EJY197" s="891"/>
      <c r="EJZ197" s="1176"/>
      <c r="EKA197" s="1176"/>
      <c r="EKB197" s="1176"/>
      <c r="EKC197" s="1176"/>
      <c r="EMB197" s="1176"/>
      <c r="EMC197" s="1176"/>
      <c r="EMD197" s="1176"/>
      <c r="EME197" s="1176"/>
      <c r="EMF197" s="1176"/>
      <c r="EMG197" s="1176"/>
      <c r="EMH197" s="1176"/>
      <c r="EMI197" s="1176"/>
      <c r="EMJ197" s="1176"/>
      <c r="EMK197" s="1176"/>
      <c r="EML197" s="1176"/>
      <c r="EMM197" s="1176"/>
      <c r="EMN197" s="1176"/>
      <c r="EMO197" s="1176"/>
      <c r="EMP197" s="1176"/>
      <c r="EMQ197" s="1176"/>
      <c r="EMR197" s="1176"/>
      <c r="EMS197" s="1176"/>
      <c r="EMT197" s="1176"/>
      <c r="EMU197" s="1176"/>
      <c r="EMV197" s="1176"/>
      <c r="EMW197" s="1176"/>
      <c r="EMX197" s="1176"/>
      <c r="EMY197" s="1176"/>
      <c r="EMZ197" s="1176"/>
      <c r="ENA197" s="1176"/>
      <c r="ENB197" s="1176"/>
      <c r="ENC197" s="1176"/>
      <c r="END197" s="1176"/>
      <c r="ENE197" s="1176"/>
      <c r="ENF197" s="1176"/>
      <c r="ENG197" s="1176"/>
      <c r="ENH197" s="1176"/>
      <c r="ENI197" s="1176"/>
      <c r="ENJ197" s="1176"/>
      <c r="ENK197" s="1176"/>
      <c r="ENL197" s="1176"/>
      <c r="ENM197" s="1176"/>
      <c r="ENN197" s="1176"/>
      <c r="ENO197" s="1176"/>
      <c r="ENP197" s="1176"/>
      <c r="ENQ197" s="1176"/>
      <c r="ENR197" s="1176"/>
      <c r="ENS197" s="1176"/>
      <c r="ENT197" s="1176"/>
      <c r="ENU197" s="1176"/>
      <c r="ENV197" s="1176"/>
      <c r="ENW197" s="1176"/>
      <c r="ENX197" s="1176"/>
      <c r="ENY197" s="1176"/>
      <c r="ENZ197" s="1176"/>
      <c r="EOA197" s="1176"/>
      <c r="EOB197" s="1176"/>
      <c r="EOC197" s="1176"/>
      <c r="EOD197" s="1176"/>
      <c r="EOE197" s="1176"/>
      <c r="EOF197" s="1176"/>
      <c r="EOG197" s="1176"/>
      <c r="EOH197" s="1176"/>
      <c r="EOI197" s="1176"/>
      <c r="EOJ197" s="1176"/>
      <c r="EOK197" s="1176"/>
      <c r="EOL197" s="1176"/>
      <c r="EOM197" s="1176"/>
      <c r="EON197" s="1176"/>
      <c r="EOO197" s="1176"/>
      <c r="EOP197" s="1176"/>
      <c r="EOQ197" s="1176"/>
      <c r="EOR197" s="1176"/>
      <c r="EOS197" s="1176"/>
      <c r="EOT197" s="1176"/>
      <c r="EOU197" s="1176"/>
      <c r="EOV197" s="1176"/>
      <c r="EOW197" s="1176"/>
      <c r="EOX197" s="1176"/>
      <c r="EOY197" s="1176"/>
      <c r="EOZ197" s="1176"/>
      <c r="EPA197" s="1176"/>
      <c r="EPB197" s="1176"/>
      <c r="EPC197" s="1176"/>
      <c r="EPD197" s="1176"/>
      <c r="EPE197" s="1176"/>
      <c r="EPF197" s="1176"/>
      <c r="EPG197" s="1176"/>
      <c r="EPH197" s="1176"/>
      <c r="EPI197" s="1176"/>
      <c r="EPJ197" s="1176"/>
      <c r="EPK197" s="1176"/>
      <c r="EPL197" s="1176"/>
      <c r="EPM197" s="1176"/>
      <c r="EPN197" s="1176"/>
      <c r="EPO197" s="1176"/>
      <c r="EPP197" s="1176"/>
      <c r="EPQ197" s="1176"/>
      <c r="EPR197" s="1176"/>
      <c r="EPS197" s="1176"/>
      <c r="EPT197" s="1176"/>
      <c r="EPU197" s="1176"/>
      <c r="EPV197" s="1176"/>
      <c r="EPW197" s="1176"/>
      <c r="EPX197" s="1176"/>
      <c r="EPY197" s="1176"/>
      <c r="EPZ197" s="1176"/>
      <c r="EQA197" s="1176"/>
      <c r="EQB197" s="1176"/>
      <c r="EQC197" s="1176"/>
      <c r="EQD197" s="1176"/>
      <c r="EQE197" s="1176"/>
      <c r="EQF197" s="1176"/>
      <c r="EQG197" s="1176"/>
      <c r="EQH197" s="1176"/>
      <c r="EQI197" s="1176"/>
      <c r="EQJ197" s="1176"/>
      <c r="EQK197" s="1176"/>
      <c r="EQL197" s="1176"/>
      <c r="EQM197" s="1176"/>
      <c r="EQN197" s="1176"/>
      <c r="EQO197" s="1176"/>
      <c r="EQP197" s="1176"/>
      <c r="EQQ197" s="1176"/>
      <c r="EQR197" s="1176"/>
      <c r="EQS197" s="1176"/>
      <c r="EQT197" s="1176"/>
      <c r="EQU197" s="1176"/>
      <c r="EQV197" s="1176"/>
      <c r="EQW197" s="1176"/>
      <c r="EQX197" s="1176"/>
      <c r="EQY197" s="1176"/>
      <c r="EQZ197" s="1176"/>
      <c r="ERA197" s="1176"/>
      <c r="ERB197" s="1176"/>
      <c r="ERC197" s="1176"/>
      <c r="ERD197" s="1176"/>
      <c r="ERE197" s="1176"/>
      <c r="ERF197" s="1176"/>
      <c r="ERG197" s="1176"/>
      <c r="ERH197" s="1176"/>
      <c r="ERI197" s="1176"/>
      <c r="ERJ197" s="1176"/>
      <c r="ERK197" s="1176"/>
      <c r="ERL197" s="1176"/>
      <c r="ERM197" s="1176"/>
      <c r="ERN197" s="1176"/>
      <c r="ERO197" s="1176"/>
      <c r="ERP197" s="1176"/>
      <c r="ERQ197" s="1176"/>
      <c r="ERR197" s="1176"/>
      <c r="ERS197" s="1176"/>
      <c r="ERT197" s="1176"/>
      <c r="ERU197" s="1176"/>
      <c r="ERV197" s="1176"/>
      <c r="ERW197" s="1176"/>
      <c r="ERX197" s="1176"/>
      <c r="ERY197" s="1176"/>
      <c r="ERZ197" s="1176"/>
      <c r="ESA197" s="1176"/>
      <c r="ESB197" s="1176"/>
      <c r="ESC197" s="1176"/>
      <c r="ESD197" s="1176"/>
      <c r="ESE197" s="1176"/>
    </row>
    <row r="198" spans="36:3879" ht="15" customHeight="1">
      <c r="BA198" s="265"/>
      <c r="BB198" s="265"/>
      <c r="BC198" s="265"/>
      <c r="BD198" s="265"/>
      <c r="BE198" s="265"/>
      <c r="BF198" s="265"/>
      <c r="BG198" s="265"/>
      <c r="BH198" s="265"/>
      <c r="BI198" s="265"/>
      <c r="BJ198" s="265"/>
      <c r="BK198" s="265"/>
      <c r="BL198" s="265"/>
      <c r="BM198" s="265"/>
      <c r="BN198" s="265"/>
      <c r="BO198" s="265"/>
      <c r="BP198" s="265"/>
      <c r="BQ198" s="265"/>
      <c r="BR198" s="265"/>
      <c r="BS198" s="265"/>
      <c r="BT198" s="265"/>
      <c r="BU198" s="265"/>
      <c r="BV198" s="265"/>
      <c r="DSY198" s="1176"/>
      <c r="DSZ198" s="1176"/>
      <c r="DTA198" s="1176"/>
      <c r="DTB198" s="1176"/>
      <c r="DTC198" s="1176"/>
      <c r="DTD198" s="1176"/>
      <c r="DTE198" s="1176"/>
      <c r="DTF198" s="1176"/>
      <c r="DTG198" s="1176"/>
      <c r="DTH198" s="1176"/>
      <c r="DTI198" s="1176"/>
      <c r="DTJ198" s="1176"/>
      <c r="DTK198" s="1176"/>
      <c r="DTL198" s="1176"/>
      <c r="DTM198" s="1176"/>
      <c r="DTN198" s="1176"/>
      <c r="DTO198" s="1176"/>
      <c r="DTP198" s="1176"/>
      <c r="DTQ198" s="1176"/>
      <c r="DTR198" s="1176"/>
      <c r="DTS198" s="1176"/>
      <c r="DTT198" s="1176"/>
      <c r="DTU198" s="1176"/>
      <c r="DTV198" s="1176"/>
      <c r="DVA198" s="1176"/>
      <c r="DVB198" s="1176"/>
      <c r="DVC198" s="1176"/>
      <c r="DVD198" s="1176"/>
      <c r="DVE198" s="1176"/>
      <c r="DVF198" s="1517"/>
      <c r="DVG198" s="1517"/>
      <c r="DVH198" s="1517"/>
      <c r="DVI198" s="1517"/>
      <c r="DVJ198" s="1517"/>
      <c r="DVK198" s="1517"/>
      <c r="DVL198" s="1517"/>
      <c r="DVM198" s="1517"/>
      <c r="DVN198" s="1517"/>
      <c r="DVO198" s="1517"/>
      <c r="DVP198" s="1517"/>
      <c r="DVQ198" s="1517"/>
      <c r="DVR198" s="1517"/>
      <c r="DVS198" s="1517"/>
      <c r="DVT198" s="1517"/>
      <c r="DVU198" s="1517"/>
      <c r="DVV198" s="1517"/>
      <c r="DVW198" s="1517"/>
      <c r="DVX198" s="1517"/>
      <c r="DVY198" s="1517"/>
      <c r="DVZ198" s="1517"/>
      <c r="DWA198" s="1517"/>
      <c r="DWB198" s="1517"/>
      <c r="DWC198" s="1517"/>
      <c r="DWD198" s="1517"/>
      <c r="DWE198" s="1517"/>
      <c r="DWF198" s="1517"/>
      <c r="DWG198" s="1517"/>
      <c r="DWH198" s="1517"/>
      <c r="DWI198" s="1517"/>
      <c r="DWJ198" s="1517"/>
      <c r="DWK198" s="1517"/>
      <c r="DWL198" s="1517"/>
      <c r="DWM198" s="1517"/>
      <c r="DWN198" s="1517"/>
      <c r="DWO198" s="1517"/>
      <c r="DWP198" s="1517"/>
      <c r="DWQ198" s="1517"/>
      <c r="DWR198" s="1517"/>
      <c r="DWS198" s="1517"/>
      <c r="DWT198" s="1517"/>
      <c r="DWU198" s="1517"/>
      <c r="DWV198" s="1517"/>
      <c r="DWW198" s="1517"/>
      <c r="DWX198" s="1517"/>
      <c r="DWY198" s="1517"/>
      <c r="DWZ198" s="1517"/>
      <c r="DXA198" s="1517"/>
      <c r="DXB198" s="1517"/>
      <c r="DXC198" s="1517"/>
      <c r="DXD198" s="1517"/>
      <c r="DXE198" s="1517"/>
      <c r="DXF198" s="1517"/>
      <c r="DXG198" s="1517"/>
      <c r="DXH198" s="1517"/>
      <c r="DXI198" s="1517"/>
      <c r="DXJ198" s="1517"/>
      <c r="DXK198" s="1517"/>
      <c r="DXL198" s="1517"/>
      <c r="DXM198" s="1517"/>
      <c r="DXN198" s="1517"/>
      <c r="DXO198" s="1517"/>
      <c r="DXP198" s="1517"/>
      <c r="DXQ198" s="1517"/>
      <c r="DXR198" s="1517"/>
      <c r="DXS198" s="1517"/>
      <c r="DXT198" s="1517"/>
      <c r="DXU198" s="1517"/>
      <c r="DXV198" s="1517"/>
      <c r="DXW198" s="1517"/>
      <c r="DXX198" s="1517"/>
      <c r="DXY198" s="1517"/>
      <c r="DXZ198" s="1517"/>
      <c r="DYA198" s="1517"/>
      <c r="DYB198" s="1517"/>
      <c r="DYC198" s="1517"/>
      <c r="DYD198" s="1517"/>
      <c r="DYE198" s="1517"/>
      <c r="DYF198" s="1517"/>
      <c r="DYG198" s="1517"/>
      <c r="DYH198" s="1517"/>
      <c r="DYI198" s="1517"/>
      <c r="DYJ198" s="1517"/>
      <c r="DYK198" s="1517"/>
      <c r="DYL198" s="1517"/>
      <c r="DYM198" s="1517"/>
      <c r="DYN198" s="1517"/>
      <c r="DYO198" s="1517"/>
      <c r="DYP198" s="1517"/>
      <c r="DYQ198" s="1517"/>
      <c r="DYR198" s="1517"/>
      <c r="DYS198" s="1517"/>
      <c r="DYT198" s="1517"/>
      <c r="DYU198" s="1517"/>
      <c r="DYV198" s="1517"/>
      <c r="DYW198" s="1517"/>
      <c r="DYX198" s="1517"/>
      <c r="DYY198" s="1517"/>
      <c r="DYZ198" s="1517"/>
      <c r="DZA198" s="1517"/>
      <c r="DZB198" s="1517"/>
      <c r="DZC198" s="1517"/>
      <c r="DZD198" s="1517"/>
      <c r="DZE198" s="1517"/>
      <c r="DZF198" s="1517"/>
      <c r="DZG198" s="1517"/>
      <c r="DZH198" s="1517"/>
      <c r="DZI198" s="1517"/>
      <c r="DZJ198" s="1517"/>
      <c r="DZK198" s="1517"/>
      <c r="DZL198" s="1517"/>
      <c r="DZM198" s="1517"/>
      <c r="DZN198" s="1517"/>
      <c r="DZO198" s="1517"/>
      <c r="DZP198" s="1517"/>
      <c r="DZQ198" s="1517"/>
      <c r="DZR198" s="1517"/>
      <c r="DZS198" s="1517"/>
      <c r="DZT198" s="1517"/>
      <c r="DZU198" s="1517"/>
      <c r="DZV198" s="1517"/>
      <c r="DZW198" s="1517"/>
      <c r="DZX198" s="1517"/>
      <c r="DZY198" s="1517"/>
      <c r="DZZ198" s="1517"/>
      <c r="EAA198" s="1517"/>
      <c r="EAB198" s="1517"/>
      <c r="EAC198" s="1517"/>
      <c r="EAD198" s="1517"/>
      <c r="EAE198" s="1517"/>
      <c r="EAF198" s="1517"/>
      <c r="EAG198" s="1517"/>
      <c r="EAH198" s="1517"/>
      <c r="EAI198" s="1517"/>
      <c r="EAJ198" s="1517"/>
      <c r="EAK198" s="1517"/>
      <c r="EAL198" s="1517"/>
      <c r="EAM198" s="1517"/>
      <c r="EAN198" s="1517"/>
      <c r="EAO198" s="1517"/>
      <c r="EAP198" s="1517"/>
      <c r="EAQ198" s="1517"/>
      <c r="EAR198" s="1517"/>
      <c r="EAS198" s="1517"/>
      <c r="EAT198" s="1517"/>
      <c r="EAU198" s="1517"/>
      <c r="EAV198" s="1517"/>
      <c r="EAW198" s="1517"/>
      <c r="EAX198" s="1517"/>
      <c r="EAY198" s="1517"/>
      <c r="EAZ198" s="1517"/>
      <c r="EBA198" s="1517"/>
      <c r="EBB198" s="1517"/>
      <c r="EBC198" s="1517"/>
      <c r="EBD198" s="1517"/>
      <c r="EBE198" s="1517"/>
      <c r="EBF198" s="1517"/>
      <c r="EBG198" s="1517"/>
      <c r="EBH198" s="1517"/>
      <c r="EBI198" s="1517"/>
      <c r="EBJ198" s="1517"/>
      <c r="EBK198" s="1517"/>
      <c r="EBL198" s="1517"/>
      <c r="EBM198" s="1517"/>
      <c r="EBN198" s="1517"/>
      <c r="EBO198" s="1517"/>
      <c r="EBP198" s="1517"/>
      <c r="EBQ198" s="1517"/>
      <c r="EBR198" s="1517"/>
      <c r="EBS198" s="1517"/>
      <c r="EBT198" s="1517"/>
      <c r="EBU198" s="1517"/>
      <c r="EBV198" s="1517"/>
      <c r="EBW198" s="1517"/>
      <c r="EBX198" s="1517"/>
      <c r="EBY198" s="1517"/>
      <c r="EBZ198" s="1517"/>
      <c r="ECA198" s="1517"/>
      <c r="ECB198" s="1517"/>
      <c r="ECC198" s="1517"/>
      <c r="ECD198" s="1517"/>
      <c r="ECE198" s="1517"/>
      <c r="ECF198" s="1517"/>
      <c r="ECG198" s="1517"/>
      <c r="ECH198" s="1517"/>
      <c r="ECI198" s="1517"/>
      <c r="ECJ198" s="1517"/>
      <c r="ECK198" s="1517"/>
      <c r="ECL198" s="1517"/>
      <c r="ECM198" s="1517"/>
      <c r="ECN198" s="1517"/>
      <c r="ECO198" s="1517"/>
      <c r="ECP198" s="1517"/>
      <c r="ECQ198" s="1517"/>
      <c r="ECR198" s="1517"/>
      <c r="ECS198" s="1517"/>
      <c r="ECT198" s="1517"/>
      <c r="ECU198" s="1517"/>
      <c r="ECV198" s="1517"/>
      <c r="ECW198" s="1517"/>
      <c r="ECX198" s="1517"/>
      <c r="ECY198" s="1517"/>
      <c r="ECZ198" s="1517"/>
      <c r="EDA198" s="1517"/>
      <c r="EDB198" s="1517"/>
      <c r="EDC198" s="1517"/>
      <c r="EDD198" s="1517"/>
      <c r="EDE198" s="1517"/>
      <c r="EDF198" s="1517"/>
      <c r="EDG198" s="1517"/>
      <c r="EDH198" s="1517"/>
      <c r="EDI198" s="1517"/>
      <c r="EDJ198" s="1517"/>
      <c r="EDK198" s="1517"/>
      <c r="EDL198" s="1517"/>
      <c r="EDM198" s="1517"/>
      <c r="EDN198" s="1517"/>
      <c r="EDO198" s="1517"/>
      <c r="EDP198" s="1517"/>
      <c r="EDQ198" s="1517"/>
      <c r="EDR198" s="1517"/>
      <c r="EDS198" s="1517"/>
      <c r="EDT198" s="1517"/>
      <c r="EDU198" s="1517"/>
      <c r="EDV198" s="1517"/>
      <c r="EDW198" s="1517"/>
      <c r="EDX198" s="1517"/>
      <c r="EDY198" s="1517"/>
      <c r="EDZ198" s="1517"/>
      <c r="EEA198" s="1517"/>
      <c r="EEB198" s="1517"/>
      <c r="EEC198" s="1517"/>
      <c r="EED198" s="1517"/>
      <c r="EEE198" s="1517"/>
      <c r="EEF198" s="1517"/>
      <c r="EEG198" s="1517"/>
      <c r="EEH198" s="1176"/>
      <c r="EEI198" s="1176"/>
      <c r="EEJ198" s="1176"/>
      <c r="EEK198" s="1176"/>
      <c r="EEL198" s="1176"/>
      <c r="EEM198" s="1176"/>
      <c r="EEN198" s="1176"/>
      <c r="EEO198" s="1176"/>
      <c r="EEP198" s="1176"/>
      <c r="EEQ198" s="1176"/>
      <c r="EER198" s="1176"/>
      <c r="EES198" s="1176"/>
      <c r="EET198" s="1176"/>
      <c r="EEU198" s="1176"/>
      <c r="EEV198" s="1176"/>
      <c r="EEW198" s="1176"/>
      <c r="EEX198" s="1176"/>
      <c r="EEY198" s="1176"/>
      <c r="EEZ198" s="1176"/>
      <c r="EFA198" s="1176"/>
      <c r="EFB198" s="1176"/>
      <c r="EFC198" s="1176"/>
      <c r="EFD198" s="1176"/>
      <c r="EFE198" s="1176"/>
      <c r="EFF198" s="1176"/>
      <c r="EFG198" s="1176"/>
      <c r="EFH198" s="1176"/>
      <c r="EFI198" s="1176"/>
      <c r="EFJ198" s="1176"/>
      <c r="EFK198" s="1176"/>
      <c r="EFL198" s="1176"/>
      <c r="EFM198" s="1176"/>
      <c r="EFN198" s="1176"/>
      <c r="EFO198" s="1176"/>
      <c r="EFP198" s="1176"/>
      <c r="EFQ198" s="1176"/>
      <c r="EFR198" s="1176"/>
      <c r="EFS198" s="1176"/>
      <c r="EFT198" s="1176"/>
      <c r="EFU198" s="1176"/>
      <c r="EFV198" s="1176"/>
      <c r="EFW198" s="1176"/>
      <c r="EFX198" s="1176"/>
      <c r="EFY198" s="1176"/>
      <c r="EFZ198" s="1176"/>
      <c r="EGA198" s="1176"/>
      <c r="EGB198" s="1176"/>
      <c r="EGC198" s="1176"/>
      <c r="EGD198" s="1176"/>
      <c r="EGE198" s="1176"/>
      <c r="EGF198" s="1176"/>
      <c r="EGG198" s="1176"/>
      <c r="EGH198" s="1176"/>
      <c r="EGI198" s="1176"/>
      <c r="EGJ198" s="1176"/>
      <c r="EGK198" s="1176"/>
      <c r="EGL198" s="1176"/>
      <c r="EGM198" s="1176"/>
      <c r="EGN198" s="1176"/>
      <c r="EGO198" s="1176"/>
      <c r="EGP198" s="1176"/>
      <c r="EGQ198" s="1176"/>
      <c r="EGR198" s="1517"/>
      <c r="EGS198" s="1517"/>
      <c r="EGT198" s="1517"/>
      <c r="EGU198" s="1517"/>
      <c r="EGV198" s="1517"/>
      <c r="EGW198" s="1517"/>
      <c r="EGX198" s="1517"/>
      <c r="EGY198" s="1517"/>
      <c r="EGZ198" s="1517"/>
      <c r="EHA198" s="1517"/>
      <c r="EHB198" s="1517"/>
      <c r="EHC198" s="1517"/>
      <c r="EHD198" s="1517"/>
      <c r="EHE198" s="1517"/>
      <c r="EHF198" s="1517"/>
      <c r="EHG198" s="1517"/>
      <c r="EHH198" s="1517"/>
      <c r="EHI198" s="1517"/>
      <c r="EHJ198" s="1517"/>
      <c r="EHK198" s="1517"/>
      <c r="EHL198" s="1517"/>
      <c r="EHM198" s="1517"/>
      <c r="EHN198" s="1517"/>
      <c r="EHO198" s="1517"/>
      <c r="EHP198" s="1517"/>
      <c r="EHQ198" s="1517"/>
      <c r="EHR198" s="1517"/>
      <c r="EHS198" s="1517"/>
      <c r="EHT198" s="1517"/>
      <c r="EHU198" s="1517"/>
      <c r="EHV198" s="1517"/>
      <c r="EHW198" s="1517"/>
      <c r="EHX198" s="1517"/>
      <c r="EHY198" s="1517"/>
      <c r="EHZ198" s="1517"/>
      <c r="EIA198" s="1517"/>
      <c r="EIB198" s="1517"/>
      <c r="EIC198" s="1517"/>
      <c r="EID198" s="1517"/>
      <c r="EIE198" s="1517"/>
      <c r="EIF198" s="1517"/>
      <c r="EIG198" s="1517"/>
      <c r="EIH198" s="1517"/>
      <c r="EII198" s="1517"/>
      <c r="EIJ198" s="1517"/>
      <c r="EIK198" s="1517"/>
      <c r="EIL198" s="1517"/>
      <c r="EIM198" s="1517"/>
      <c r="EIN198" s="1517"/>
      <c r="EIO198" s="1517"/>
      <c r="EIP198" s="1517"/>
      <c r="EIQ198" s="1517"/>
      <c r="EIR198" s="1517"/>
      <c r="EIS198" s="1517"/>
      <c r="EIT198" s="1517"/>
      <c r="EIU198" s="1517"/>
      <c r="EIV198" s="1517"/>
      <c r="EIW198" s="1517"/>
      <c r="EIX198" s="1517"/>
      <c r="EIY198" s="1517"/>
      <c r="EIZ198" s="1517"/>
      <c r="EJA198" s="1517"/>
      <c r="EJB198" s="1517"/>
      <c r="EJC198" s="1517"/>
      <c r="EJD198" s="1517"/>
      <c r="EJE198" s="1517"/>
      <c r="EJF198" s="1517"/>
      <c r="EJG198" s="1517"/>
      <c r="EJH198" s="1517"/>
      <c r="EJI198" s="1517"/>
      <c r="EJJ198" s="891"/>
      <c r="EJK198" s="891"/>
      <c r="EJL198" s="891"/>
      <c r="EJM198" s="891"/>
      <c r="EJN198" s="891"/>
      <c r="EJO198" s="891"/>
      <c r="EJP198" s="891"/>
      <c r="EJQ198" s="891"/>
      <c r="EJR198" s="891"/>
      <c r="EJS198" s="891"/>
      <c r="EJT198" s="891"/>
      <c r="EJU198" s="891"/>
      <c r="EJV198" s="891"/>
      <c r="EJW198" s="891"/>
      <c r="EJX198" s="891"/>
      <c r="EJY198" s="891"/>
      <c r="EJZ198" s="1176"/>
      <c r="EKA198" s="1176"/>
      <c r="EKB198" s="1176"/>
      <c r="EKC198" s="1176"/>
      <c r="EMB198" s="1176"/>
      <c r="EMC198" s="1176"/>
      <c r="EMD198" s="1176"/>
      <c r="EME198" s="1176"/>
      <c r="EMF198" s="1176"/>
      <c r="EMG198" s="1176"/>
      <c r="EMH198" s="1176"/>
      <c r="EMI198" s="1176"/>
      <c r="EMJ198" s="1176"/>
      <c r="EMK198" s="1176"/>
      <c r="EML198" s="1176"/>
      <c r="EMM198" s="1176"/>
      <c r="EMN198" s="1176"/>
      <c r="EMO198" s="1176"/>
      <c r="EMP198" s="1176"/>
      <c r="EMQ198" s="1176"/>
      <c r="EMR198" s="1176"/>
      <c r="EMS198" s="1176"/>
      <c r="EMT198" s="1176"/>
      <c r="EMU198" s="1176"/>
      <c r="EMV198" s="1176"/>
      <c r="EMW198" s="1176"/>
      <c r="EMX198" s="1176"/>
      <c r="EMY198" s="1176"/>
      <c r="EMZ198" s="1176"/>
      <c r="ENA198" s="1176"/>
      <c r="ENB198" s="1176"/>
      <c r="ENC198" s="1176"/>
      <c r="END198" s="1176"/>
      <c r="ENE198" s="1176"/>
      <c r="ENF198" s="1176"/>
      <c r="ENG198" s="1176"/>
      <c r="ENH198" s="1176"/>
      <c r="ENI198" s="1176"/>
      <c r="ENJ198" s="1176"/>
      <c r="ENK198" s="1176"/>
      <c r="ENL198" s="1176"/>
      <c r="ENM198" s="1176"/>
      <c r="ENN198" s="1176"/>
      <c r="ENO198" s="1176"/>
      <c r="ENP198" s="1176"/>
      <c r="ENQ198" s="1176"/>
      <c r="ENR198" s="1176"/>
      <c r="ENS198" s="1176"/>
      <c r="ENT198" s="1176"/>
      <c r="ENU198" s="1176"/>
      <c r="ENV198" s="1176"/>
      <c r="ENW198" s="1176"/>
      <c r="ENX198" s="1176"/>
      <c r="ENY198" s="1176"/>
      <c r="ENZ198" s="1176"/>
      <c r="EOA198" s="1176"/>
      <c r="EOB198" s="1176"/>
      <c r="EOC198" s="1176"/>
      <c r="EOD198" s="1176"/>
      <c r="EOE198" s="1176"/>
      <c r="EOF198" s="1176"/>
      <c r="EOG198" s="1176"/>
      <c r="EOH198" s="1176"/>
      <c r="EOI198" s="1176"/>
      <c r="EOJ198" s="1176"/>
      <c r="EOK198" s="1176"/>
      <c r="EOL198" s="1176"/>
      <c r="EOM198" s="1176"/>
      <c r="EON198" s="1176"/>
      <c r="EOO198" s="1176"/>
      <c r="EOP198" s="1176"/>
      <c r="EOQ198" s="1176"/>
      <c r="EOR198" s="1176"/>
      <c r="EOS198" s="1176"/>
      <c r="EOT198" s="1176"/>
      <c r="EOU198" s="1176"/>
      <c r="EOV198" s="1176"/>
      <c r="EOW198" s="1176"/>
      <c r="EOX198" s="1176"/>
      <c r="EOY198" s="1176"/>
      <c r="EOZ198" s="1176"/>
      <c r="EPA198" s="1176"/>
      <c r="EPB198" s="1176"/>
      <c r="EPC198" s="1176"/>
      <c r="EPD198" s="1176"/>
      <c r="EPE198" s="1176"/>
      <c r="EPF198" s="1176"/>
      <c r="EPG198" s="1176"/>
      <c r="EPH198" s="1176"/>
      <c r="EPI198" s="1176"/>
      <c r="EPJ198" s="1176"/>
      <c r="EPK198" s="1176"/>
      <c r="EPL198" s="1176"/>
      <c r="EPM198" s="1176"/>
      <c r="EPN198" s="1176"/>
      <c r="EPO198" s="1176"/>
      <c r="EPP198" s="1176"/>
      <c r="EPQ198" s="1176"/>
      <c r="EPR198" s="1176"/>
      <c r="EPS198" s="1176"/>
      <c r="EPT198" s="1176"/>
      <c r="EPU198" s="1176"/>
      <c r="EPV198" s="1176"/>
      <c r="EPW198" s="1176"/>
      <c r="EPX198" s="1176"/>
      <c r="EPY198" s="1176"/>
      <c r="EPZ198" s="1176"/>
      <c r="EQA198" s="1176"/>
      <c r="EQB198" s="1176"/>
      <c r="EQC198" s="1176"/>
      <c r="EQD198" s="1176"/>
      <c r="EQE198" s="1176"/>
      <c r="EQF198" s="1176"/>
      <c r="EQG198" s="1176"/>
      <c r="EQH198" s="1176"/>
      <c r="EQI198" s="1176"/>
      <c r="EQJ198" s="1176"/>
      <c r="EQK198" s="1176"/>
      <c r="EQL198" s="1176"/>
      <c r="EQM198" s="1176"/>
      <c r="EQN198" s="1176"/>
      <c r="EQO198" s="1176"/>
      <c r="EQP198" s="1176"/>
      <c r="EQQ198" s="1176"/>
      <c r="EQR198" s="1176"/>
      <c r="EQS198" s="1176"/>
      <c r="EQT198" s="1176"/>
      <c r="EQU198" s="1176"/>
      <c r="EQV198" s="1176"/>
      <c r="EQW198" s="1176"/>
      <c r="EQX198" s="1176"/>
      <c r="EQY198" s="1176"/>
      <c r="EQZ198" s="1176"/>
      <c r="ERA198" s="1176"/>
      <c r="ERB198" s="1176"/>
      <c r="ERC198" s="1176"/>
      <c r="ERD198" s="1176"/>
      <c r="ERE198" s="1176"/>
      <c r="ERF198" s="1176"/>
      <c r="ERG198" s="1176"/>
      <c r="ERH198" s="1176"/>
      <c r="ERI198" s="1176"/>
      <c r="ERJ198" s="1176"/>
      <c r="ERK198" s="1176"/>
      <c r="ERL198" s="1176"/>
      <c r="ERM198" s="1176"/>
      <c r="ERN198" s="1176"/>
      <c r="ERO198" s="1176"/>
      <c r="ERP198" s="1176"/>
      <c r="ERQ198" s="1176"/>
      <c r="ERR198" s="1176"/>
      <c r="ERS198" s="1176"/>
      <c r="ERT198" s="1176"/>
      <c r="ERU198" s="1176"/>
      <c r="ERV198" s="1176"/>
      <c r="ERW198" s="1176"/>
      <c r="ERX198" s="1176"/>
      <c r="ERY198" s="1176"/>
      <c r="ERZ198" s="1176"/>
      <c r="ESA198" s="1176"/>
      <c r="ESB198" s="1176"/>
      <c r="ESC198" s="1176"/>
      <c r="ESD198" s="1176"/>
      <c r="ESE198" s="1176"/>
    </row>
    <row r="199" spans="36:3879" ht="15" customHeight="1">
      <c r="BA199" s="265"/>
      <c r="BB199" s="265"/>
      <c r="BC199" s="265"/>
      <c r="BD199" s="265"/>
      <c r="BE199" s="265"/>
      <c r="BF199" s="265"/>
      <c r="BG199" s="265"/>
      <c r="BH199" s="265"/>
      <c r="BI199" s="265"/>
      <c r="BJ199" s="265"/>
      <c r="BK199" s="265"/>
      <c r="BL199" s="265"/>
      <c r="BM199" s="265"/>
      <c r="BN199" s="265"/>
      <c r="BO199" s="265"/>
      <c r="BP199" s="265"/>
      <c r="BQ199" s="265"/>
      <c r="BR199" s="265"/>
      <c r="BS199" s="265"/>
      <c r="BT199" s="265"/>
      <c r="BU199" s="265"/>
      <c r="BV199" s="265"/>
      <c r="DSY199" s="1176"/>
      <c r="DSZ199" s="1176"/>
      <c r="DTA199" s="1176"/>
      <c r="DTB199" s="1176"/>
      <c r="DTC199" s="1176"/>
      <c r="DTD199" s="1176"/>
      <c r="DTE199" s="1176"/>
      <c r="DTF199" s="1176"/>
      <c r="DTG199" s="1176"/>
      <c r="DTH199" s="1176"/>
      <c r="DTI199" s="1176"/>
      <c r="DTJ199" s="1176"/>
      <c r="DTK199" s="1176"/>
      <c r="DTL199" s="1176"/>
      <c r="DTM199" s="1176"/>
      <c r="DTN199" s="1176"/>
      <c r="DTO199" s="1176"/>
      <c r="DTP199" s="1176"/>
      <c r="DTQ199" s="1176"/>
      <c r="DTR199" s="1176"/>
      <c r="DTS199" s="1176"/>
      <c r="DTT199" s="1176"/>
      <c r="DTU199" s="1176"/>
      <c r="DTV199" s="1176"/>
      <c r="DVA199" s="1176"/>
      <c r="DVB199" s="1176"/>
      <c r="DVC199" s="1176"/>
      <c r="DVD199" s="1176"/>
      <c r="DVE199" s="1176"/>
      <c r="DVF199" s="1517"/>
      <c r="DVG199" s="1517"/>
      <c r="DVH199" s="1517"/>
      <c r="DVI199" s="1517"/>
      <c r="DVJ199" s="1517"/>
      <c r="DVK199" s="1517"/>
      <c r="DVL199" s="1517"/>
      <c r="DVM199" s="1517"/>
      <c r="DVN199" s="1517"/>
      <c r="DVO199" s="1517"/>
      <c r="DVP199" s="1517"/>
      <c r="DVQ199" s="1517"/>
      <c r="DVR199" s="1517"/>
      <c r="DVS199" s="1517"/>
      <c r="DVT199" s="1517"/>
      <c r="DVU199" s="1517"/>
      <c r="DVV199" s="1517"/>
      <c r="DVW199" s="1517"/>
      <c r="DVX199" s="1517"/>
      <c r="DVY199" s="1517"/>
      <c r="DVZ199" s="1517"/>
      <c r="DWA199" s="1517"/>
      <c r="DWB199" s="1517"/>
      <c r="DWC199" s="1517"/>
      <c r="DWD199" s="1517"/>
      <c r="DWE199" s="1517"/>
      <c r="DWF199" s="1517"/>
      <c r="DWG199" s="1517"/>
      <c r="DWH199" s="1517"/>
      <c r="DWI199" s="1517"/>
      <c r="DWJ199" s="1517"/>
      <c r="DWK199" s="1517"/>
      <c r="DWL199" s="1517"/>
      <c r="DWM199" s="1517"/>
      <c r="DWN199" s="1517"/>
      <c r="DWO199" s="1517"/>
      <c r="DWP199" s="1517"/>
      <c r="DWQ199" s="1517"/>
      <c r="DWR199" s="1517"/>
      <c r="DWS199" s="1517"/>
      <c r="DWT199" s="1517"/>
      <c r="DWU199" s="1517"/>
      <c r="DWV199" s="1517"/>
      <c r="DWW199" s="1517"/>
      <c r="DWX199" s="1517"/>
      <c r="DWY199" s="1517"/>
      <c r="DWZ199" s="1517"/>
      <c r="DXA199" s="1517"/>
      <c r="DXB199" s="1517"/>
      <c r="DXC199" s="1517"/>
      <c r="DXD199" s="1517"/>
      <c r="DXE199" s="1517"/>
      <c r="DXF199" s="1517"/>
      <c r="DXG199" s="1517"/>
      <c r="DXH199" s="1517"/>
      <c r="DXI199" s="1517"/>
      <c r="DXJ199" s="1517"/>
      <c r="DXK199" s="1517"/>
      <c r="DXL199" s="1517"/>
      <c r="DXM199" s="1517"/>
      <c r="DXN199" s="1517"/>
      <c r="DXO199" s="1517"/>
      <c r="DXP199" s="1517"/>
      <c r="DXQ199" s="1517"/>
      <c r="DXR199" s="1517"/>
      <c r="DXS199" s="1517"/>
      <c r="DXT199" s="1517"/>
      <c r="DXU199" s="1517"/>
      <c r="DXV199" s="1517"/>
      <c r="DXW199" s="1517"/>
      <c r="DXX199" s="1517"/>
      <c r="DXY199" s="1517"/>
      <c r="DXZ199" s="1517"/>
      <c r="DYA199" s="1517"/>
      <c r="DYB199" s="1517"/>
      <c r="DYC199" s="1517"/>
      <c r="DYD199" s="1517"/>
      <c r="DYE199" s="1517"/>
      <c r="DYF199" s="1517"/>
      <c r="DYG199" s="1517"/>
      <c r="DYH199" s="1517"/>
      <c r="DYI199" s="1517"/>
      <c r="DYJ199" s="1517"/>
      <c r="DYK199" s="1517"/>
      <c r="DYL199" s="1517"/>
      <c r="DYM199" s="1517"/>
      <c r="DYN199" s="1517"/>
      <c r="DYO199" s="1517"/>
      <c r="DYP199" s="1517"/>
      <c r="DYQ199" s="1517"/>
      <c r="DYR199" s="1517"/>
      <c r="DYS199" s="1517"/>
      <c r="DYT199" s="1517"/>
      <c r="DYU199" s="1517"/>
      <c r="DYV199" s="1517"/>
      <c r="DYW199" s="1517"/>
      <c r="DYX199" s="1517"/>
      <c r="DYY199" s="1517"/>
      <c r="DYZ199" s="1517"/>
      <c r="DZA199" s="1517"/>
      <c r="DZB199" s="1517"/>
      <c r="DZC199" s="1517"/>
      <c r="DZD199" s="1517"/>
      <c r="DZE199" s="1517"/>
      <c r="DZF199" s="1517"/>
      <c r="DZG199" s="1517"/>
      <c r="DZH199" s="1517"/>
      <c r="DZI199" s="1517"/>
      <c r="DZJ199" s="1517"/>
      <c r="DZK199" s="1517"/>
      <c r="DZL199" s="1517"/>
      <c r="DZM199" s="1517"/>
      <c r="DZN199" s="1517"/>
      <c r="DZO199" s="1517"/>
      <c r="DZP199" s="1517"/>
      <c r="DZQ199" s="1517"/>
      <c r="DZR199" s="1517"/>
      <c r="DZS199" s="1517"/>
      <c r="DZT199" s="1517"/>
      <c r="DZU199" s="1517"/>
      <c r="DZV199" s="1517"/>
      <c r="DZW199" s="1517"/>
      <c r="DZX199" s="1517"/>
      <c r="DZY199" s="1517"/>
      <c r="DZZ199" s="1517"/>
      <c r="EAA199" s="1517"/>
      <c r="EAB199" s="1517"/>
      <c r="EAC199" s="1517"/>
      <c r="EAD199" s="1517"/>
      <c r="EAE199" s="1517"/>
      <c r="EAF199" s="1517"/>
      <c r="EAG199" s="1517"/>
      <c r="EAH199" s="1517"/>
      <c r="EAI199" s="1517"/>
      <c r="EAJ199" s="1517"/>
      <c r="EAK199" s="1517"/>
      <c r="EAL199" s="1517"/>
      <c r="EAM199" s="1517"/>
      <c r="EAN199" s="1517"/>
      <c r="EAO199" s="1517"/>
      <c r="EAP199" s="1517"/>
      <c r="EAQ199" s="1517"/>
      <c r="EAR199" s="1517"/>
      <c r="EAS199" s="1517"/>
      <c r="EAT199" s="1517"/>
      <c r="EAU199" s="1517"/>
      <c r="EAV199" s="1517"/>
      <c r="EAW199" s="1517"/>
      <c r="EAX199" s="1517"/>
      <c r="EAY199" s="1517"/>
      <c r="EAZ199" s="1517"/>
      <c r="EBA199" s="1517"/>
      <c r="EBB199" s="1517"/>
      <c r="EBC199" s="1517"/>
      <c r="EBD199" s="1517"/>
      <c r="EBE199" s="1517"/>
      <c r="EBF199" s="1517"/>
      <c r="EBG199" s="1517"/>
      <c r="EBH199" s="1517"/>
      <c r="EBI199" s="1517"/>
      <c r="EBJ199" s="1517"/>
      <c r="EBK199" s="1517"/>
      <c r="EBL199" s="1517"/>
      <c r="EBM199" s="1517"/>
      <c r="EBN199" s="1517"/>
      <c r="EBO199" s="1517"/>
      <c r="EBP199" s="1517"/>
      <c r="EBQ199" s="1517"/>
      <c r="EBR199" s="1517"/>
      <c r="EBS199" s="1517"/>
      <c r="EBT199" s="1517"/>
      <c r="EBU199" s="1517"/>
      <c r="EBV199" s="1517"/>
      <c r="EBW199" s="1517"/>
      <c r="EBX199" s="1517"/>
      <c r="EBY199" s="1517"/>
      <c r="EBZ199" s="1517"/>
      <c r="ECA199" s="1517"/>
      <c r="ECB199" s="1517"/>
      <c r="ECC199" s="1517"/>
      <c r="ECD199" s="1517"/>
      <c r="ECE199" s="1517"/>
      <c r="ECF199" s="1517"/>
      <c r="ECG199" s="1517"/>
      <c r="ECH199" s="1517"/>
      <c r="ECI199" s="1517"/>
      <c r="ECJ199" s="1517"/>
      <c r="ECK199" s="1517"/>
      <c r="ECL199" s="1517"/>
      <c r="ECM199" s="1517"/>
      <c r="ECN199" s="1517"/>
      <c r="ECO199" s="1517"/>
      <c r="ECP199" s="1517"/>
      <c r="ECQ199" s="1517"/>
      <c r="ECR199" s="1517"/>
      <c r="ECS199" s="1517"/>
      <c r="ECT199" s="1517"/>
      <c r="ECU199" s="1517"/>
      <c r="ECV199" s="1517"/>
      <c r="ECW199" s="1517"/>
      <c r="ECX199" s="1517"/>
      <c r="ECY199" s="1517"/>
      <c r="ECZ199" s="1517"/>
      <c r="EDA199" s="1517"/>
      <c r="EDB199" s="1517"/>
      <c r="EDC199" s="1517"/>
      <c r="EDD199" s="1517"/>
      <c r="EDE199" s="1517"/>
      <c r="EDF199" s="1517"/>
      <c r="EDG199" s="1517"/>
      <c r="EDH199" s="1517"/>
      <c r="EDI199" s="1517"/>
      <c r="EDJ199" s="1517"/>
      <c r="EDK199" s="1517"/>
      <c r="EDL199" s="1517"/>
      <c r="EDM199" s="1517"/>
      <c r="EDN199" s="1517"/>
      <c r="EDO199" s="1517"/>
      <c r="EDP199" s="1517"/>
      <c r="EDQ199" s="1517"/>
      <c r="EDR199" s="1517"/>
      <c r="EDS199" s="1517"/>
      <c r="EDT199" s="1517"/>
      <c r="EDU199" s="1517"/>
      <c r="EDV199" s="1517"/>
      <c r="EDW199" s="1517"/>
      <c r="EDX199" s="1517"/>
      <c r="EDY199" s="1517"/>
      <c r="EDZ199" s="1517"/>
      <c r="EEA199" s="1517"/>
      <c r="EEB199" s="1517"/>
      <c r="EEC199" s="1517"/>
      <c r="EED199" s="1517"/>
      <c r="EEE199" s="1517"/>
      <c r="EEF199" s="1517"/>
      <c r="EEG199" s="1517"/>
      <c r="EEH199" s="1176"/>
      <c r="EEI199" s="1176"/>
      <c r="EEJ199" s="1176"/>
      <c r="EEK199" s="1176"/>
      <c r="EEL199" s="1176"/>
      <c r="EEM199" s="1176"/>
      <c r="EEN199" s="1176"/>
      <c r="EEO199" s="1176"/>
      <c r="EEP199" s="1176"/>
      <c r="EEQ199" s="1176"/>
      <c r="EER199" s="1176"/>
      <c r="EES199" s="1176"/>
      <c r="EET199" s="1176"/>
      <c r="EEU199" s="1176"/>
      <c r="EEV199" s="1176"/>
      <c r="EEW199" s="1176"/>
      <c r="EEX199" s="1176"/>
      <c r="EEY199" s="1176"/>
      <c r="EEZ199" s="1176"/>
      <c r="EFA199" s="1176"/>
      <c r="EFB199" s="1176"/>
      <c r="EFC199" s="1176"/>
      <c r="EFD199" s="1176"/>
      <c r="EFE199" s="1176"/>
      <c r="EFF199" s="1176"/>
      <c r="EFG199" s="1176"/>
      <c r="EFH199" s="1176"/>
      <c r="EFI199" s="1176"/>
      <c r="EFJ199" s="1176"/>
      <c r="EFK199" s="1176"/>
      <c r="EFL199" s="1176"/>
      <c r="EFM199" s="1176"/>
      <c r="EFN199" s="1176"/>
      <c r="EFO199" s="1176"/>
      <c r="EFP199" s="1176"/>
      <c r="EFQ199" s="1176"/>
      <c r="EFR199" s="1176"/>
      <c r="EFS199" s="1176"/>
      <c r="EFT199" s="1176"/>
      <c r="EFU199" s="1176"/>
      <c r="EFV199" s="1176"/>
      <c r="EFW199" s="1176"/>
      <c r="EFX199" s="1176"/>
      <c r="EFY199" s="1176"/>
      <c r="EFZ199" s="1176"/>
      <c r="EGA199" s="1176"/>
      <c r="EGB199" s="1176"/>
      <c r="EGC199" s="1176"/>
      <c r="EGD199" s="1176"/>
      <c r="EGE199" s="1176"/>
      <c r="EGF199" s="1176"/>
      <c r="EGG199" s="1176"/>
      <c r="EGH199" s="1176"/>
      <c r="EGI199" s="1176"/>
      <c r="EGJ199" s="1176"/>
      <c r="EGK199" s="1176"/>
      <c r="EGL199" s="1176"/>
      <c r="EGM199" s="1176"/>
      <c r="EGN199" s="1176"/>
      <c r="EGO199" s="1176"/>
      <c r="EGP199" s="1176"/>
      <c r="EGQ199" s="1176"/>
      <c r="EGR199" s="1517"/>
      <c r="EGS199" s="1517"/>
      <c r="EGT199" s="1517"/>
      <c r="EGU199" s="1517"/>
      <c r="EGV199" s="1517"/>
      <c r="EGW199" s="1517"/>
      <c r="EGX199" s="1517"/>
      <c r="EGY199" s="1517"/>
      <c r="EGZ199" s="1517"/>
      <c r="EHA199" s="1517"/>
      <c r="EHB199" s="1517"/>
      <c r="EHC199" s="1517"/>
      <c r="EHD199" s="1517"/>
      <c r="EHE199" s="1517"/>
      <c r="EHF199" s="1517"/>
      <c r="EHG199" s="1517"/>
      <c r="EHH199" s="1517"/>
      <c r="EHI199" s="1517"/>
      <c r="EHJ199" s="1517"/>
      <c r="EHK199" s="1517"/>
      <c r="EHL199" s="1517"/>
      <c r="EHM199" s="1517"/>
      <c r="EHN199" s="1517"/>
      <c r="EHO199" s="1517"/>
      <c r="EHP199" s="1517"/>
      <c r="EHQ199" s="1517"/>
      <c r="EHR199" s="1517"/>
      <c r="EHS199" s="1517"/>
      <c r="EHT199" s="1517"/>
      <c r="EHU199" s="1517"/>
      <c r="EHV199" s="1517"/>
      <c r="EHW199" s="1517"/>
      <c r="EHX199" s="1517"/>
      <c r="EHY199" s="1517"/>
      <c r="EHZ199" s="1517"/>
      <c r="EIA199" s="1517"/>
      <c r="EIB199" s="1517"/>
      <c r="EIC199" s="1517"/>
      <c r="EID199" s="1517"/>
      <c r="EIE199" s="1517"/>
      <c r="EIF199" s="1517"/>
      <c r="EIG199" s="1517"/>
      <c r="EIH199" s="1517"/>
      <c r="EII199" s="1517"/>
      <c r="EIJ199" s="1517"/>
      <c r="EIK199" s="1517"/>
      <c r="EIL199" s="1517"/>
      <c r="EIM199" s="1517"/>
      <c r="EIN199" s="1517"/>
      <c r="EIO199" s="1517"/>
      <c r="EIP199" s="1517"/>
      <c r="EIQ199" s="1517"/>
      <c r="EIR199" s="1517"/>
      <c r="EIS199" s="1517"/>
      <c r="EIT199" s="1517"/>
      <c r="EIU199" s="1517"/>
      <c r="EIV199" s="1517"/>
      <c r="EIW199" s="1517"/>
      <c r="EIX199" s="1517"/>
      <c r="EIY199" s="1517"/>
      <c r="EIZ199" s="1517"/>
      <c r="EJA199" s="1517"/>
      <c r="EJB199" s="1517"/>
      <c r="EJC199" s="1517"/>
      <c r="EJD199" s="1517"/>
      <c r="EJE199" s="1517"/>
      <c r="EJF199" s="1517"/>
      <c r="EJG199" s="1517"/>
      <c r="EJH199" s="1517"/>
      <c r="EJI199" s="1517"/>
      <c r="EJJ199" s="891"/>
      <c r="EJK199" s="891"/>
      <c r="EJL199" s="891"/>
      <c r="EJM199" s="891"/>
      <c r="EJN199" s="891"/>
      <c r="EJO199" s="891"/>
      <c r="EJP199" s="891"/>
      <c r="EJQ199" s="891"/>
      <c r="EJR199" s="891"/>
      <c r="EJS199" s="891"/>
      <c r="EJT199" s="891"/>
      <c r="EJU199" s="891"/>
      <c r="EJV199" s="891"/>
      <c r="EJW199" s="891"/>
      <c r="EJX199" s="891"/>
      <c r="EJY199" s="891"/>
      <c r="EJZ199" s="1176"/>
      <c r="EKA199" s="1176"/>
      <c r="EKB199" s="1176"/>
      <c r="EKC199" s="1176"/>
      <c r="EMB199" s="1176"/>
      <c r="EMC199" s="1176"/>
      <c r="EMD199" s="1176"/>
      <c r="EME199" s="1176"/>
      <c r="EMF199" s="1176"/>
      <c r="ERQ199" s="1176"/>
      <c r="ERR199" s="1176"/>
      <c r="ERS199" s="1176"/>
      <c r="ERT199" s="1176"/>
      <c r="ERU199" s="1176"/>
      <c r="ERV199" s="1176"/>
      <c r="ERW199" s="1176"/>
      <c r="ERX199" s="1176"/>
      <c r="ERY199" s="1176"/>
      <c r="ERZ199" s="1176"/>
      <c r="ESA199" s="1176"/>
      <c r="ESB199" s="1176"/>
      <c r="ESC199" s="1176"/>
      <c r="ESD199" s="1176"/>
      <c r="ESE199" s="1176"/>
    </row>
    <row r="200" spans="36:3879" ht="15" customHeight="1">
      <c r="BA200" s="265"/>
      <c r="BB200" s="265"/>
      <c r="BC200" s="265"/>
      <c r="BD200" s="265"/>
      <c r="BE200" s="265"/>
      <c r="BF200" s="265"/>
      <c r="BG200" s="265"/>
      <c r="BH200" s="265"/>
      <c r="BI200" s="265"/>
      <c r="BJ200" s="265"/>
      <c r="BK200" s="265"/>
      <c r="BL200" s="265"/>
      <c r="BM200" s="265"/>
      <c r="BN200" s="265"/>
      <c r="BO200" s="265"/>
      <c r="BP200" s="265"/>
      <c r="BQ200" s="265"/>
      <c r="BR200" s="265"/>
      <c r="BS200" s="265"/>
      <c r="BT200" s="265"/>
      <c r="BU200" s="265"/>
      <c r="BV200" s="265"/>
      <c r="DSY200" s="1176"/>
      <c r="DSZ200" s="1176"/>
      <c r="DTA200" s="1176"/>
      <c r="DTB200" s="1176"/>
      <c r="DTC200" s="1176"/>
      <c r="DTD200" s="1176"/>
      <c r="DTE200" s="1176"/>
      <c r="DTF200" s="1176"/>
      <c r="DTG200" s="1176"/>
      <c r="DTH200" s="1176"/>
      <c r="DTI200" s="1176"/>
      <c r="DTJ200" s="1176"/>
      <c r="DTK200" s="1176"/>
      <c r="DTL200" s="1176"/>
      <c r="DTM200" s="1176"/>
      <c r="DTN200" s="1176"/>
      <c r="DTO200" s="1176"/>
      <c r="DTP200" s="1176"/>
      <c r="DTQ200" s="1176"/>
      <c r="DTR200" s="1176"/>
      <c r="DTS200" s="1176"/>
      <c r="DTT200" s="1176"/>
      <c r="DTU200" s="1176"/>
      <c r="DTV200" s="1176"/>
      <c r="DVA200" s="1176"/>
      <c r="DVB200" s="1176"/>
      <c r="DVC200" s="1176"/>
      <c r="DVD200" s="1176"/>
      <c r="DVE200" s="1176"/>
      <c r="DVF200" s="1517"/>
      <c r="DVG200" s="1517"/>
      <c r="DVH200" s="1517"/>
      <c r="DVI200" s="1517"/>
      <c r="DVJ200" s="1517"/>
      <c r="DVK200" s="1517"/>
      <c r="DVL200" s="1517"/>
      <c r="DVM200" s="1517"/>
      <c r="DVN200" s="1517"/>
      <c r="DVO200" s="1517"/>
      <c r="DVP200" s="1517"/>
      <c r="DVQ200" s="1517"/>
      <c r="DVR200" s="1517"/>
      <c r="DVS200" s="1517"/>
      <c r="DVT200" s="1517"/>
      <c r="DVU200" s="1517"/>
      <c r="DVV200" s="1517"/>
      <c r="DVW200" s="1517"/>
      <c r="DVX200" s="1517"/>
      <c r="DVY200" s="1517"/>
      <c r="DVZ200" s="1517"/>
      <c r="DWA200" s="1517"/>
      <c r="DWB200" s="1517"/>
      <c r="DWC200" s="1517"/>
      <c r="DWD200" s="1517"/>
      <c r="DWE200" s="1517"/>
      <c r="DWF200" s="1517"/>
      <c r="DWG200" s="1517"/>
      <c r="DWH200" s="1517"/>
      <c r="DWI200" s="1517"/>
      <c r="DWJ200" s="1517"/>
      <c r="DWK200" s="1517"/>
      <c r="DWL200" s="1517"/>
      <c r="DWM200" s="1517"/>
      <c r="DWN200" s="1517"/>
      <c r="DWO200" s="1517"/>
      <c r="DWP200" s="1517"/>
      <c r="DWQ200" s="1517"/>
      <c r="DWR200" s="1517"/>
      <c r="DWS200" s="1517"/>
      <c r="DWT200" s="1517"/>
      <c r="DWU200" s="1517"/>
      <c r="DWV200" s="1517"/>
      <c r="DWW200" s="1517"/>
      <c r="DWX200" s="1517"/>
      <c r="DWY200" s="1517"/>
      <c r="DWZ200" s="1517"/>
      <c r="DXA200" s="1517"/>
      <c r="DXB200" s="1517"/>
      <c r="DXC200" s="1517"/>
      <c r="DXD200" s="1517"/>
      <c r="DXE200" s="1517"/>
      <c r="DXF200" s="1517"/>
      <c r="DXG200" s="1517"/>
      <c r="DXH200" s="1517"/>
      <c r="DXI200" s="1517"/>
      <c r="DXJ200" s="1517"/>
      <c r="DXK200" s="1517"/>
      <c r="DXL200" s="1517"/>
      <c r="DXM200" s="1517"/>
      <c r="DXN200" s="1517"/>
      <c r="DXO200" s="1517"/>
      <c r="DXP200" s="1517"/>
      <c r="DXQ200" s="1517"/>
      <c r="DXR200" s="1517"/>
      <c r="DXS200" s="1517"/>
      <c r="DXT200" s="1517"/>
      <c r="DXU200" s="1517"/>
      <c r="DXV200" s="1517"/>
      <c r="DXW200" s="1517"/>
      <c r="DXX200" s="1517"/>
      <c r="DXY200" s="1517"/>
      <c r="DXZ200" s="1517"/>
      <c r="DYA200" s="1517"/>
      <c r="DYB200" s="1517"/>
      <c r="DYC200" s="1517"/>
      <c r="DYD200" s="1517"/>
      <c r="DYE200" s="1517"/>
      <c r="DYF200" s="1517"/>
      <c r="DYG200" s="1517"/>
      <c r="DYH200" s="1517"/>
      <c r="DYI200" s="1517"/>
      <c r="DYJ200" s="1517"/>
      <c r="DYK200" s="1517"/>
      <c r="DYL200" s="1517"/>
      <c r="DYM200" s="1517"/>
      <c r="DYN200" s="1517"/>
      <c r="DYO200" s="1517"/>
      <c r="DYP200" s="1517"/>
      <c r="DYQ200" s="1517"/>
      <c r="DYR200" s="1517"/>
      <c r="DYS200" s="1517"/>
      <c r="DYT200" s="1517"/>
      <c r="DYU200" s="1517"/>
      <c r="DYV200" s="1517"/>
      <c r="DYW200" s="1517"/>
      <c r="DYX200" s="1517"/>
      <c r="DYY200" s="1517"/>
      <c r="DYZ200" s="1517"/>
      <c r="DZA200" s="1517"/>
      <c r="DZB200" s="1517"/>
      <c r="DZC200" s="1517"/>
      <c r="DZD200" s="1517"/>
      <c r="DZE200" s="1517"/>
      <c r="DZF200" s="1517"/>
      <c r="DZG200" s="1517"/>
      <c r="DZH200" s="1517"/>
      <c r="DZI200" s="1517"/>
      <c r="DZJ200" s="1517"/>
      <c r="DZK200" s="1517"/>
      <c r="DZL200" s="1517"/>
      <c r="DZM200" s="1517"/>
      <c r="DZN200" s="1517"/>
      <c r="DZO200" s="1517"/>
      <c r="DZP200" s="1517"/>
      <c r="DZQ200" s="1517"/>
      <c r="DZR200" s="1517"/>
      <c r="DZS200" s="1517"/>
      <c r="DZT200" s="1517"/>
      <c r="DZU200" s="1517"/>
      <c r="DZV200" s="1517"/>
      <c r="DZW200" s="1517"/>
      <c r="DZX200" s="1517"/>
      <c r="DZY200" s="1517"/>
      <c r="DZZ200" s="1517"/>
      <c r="EAA200" s="1517"/>
      <c r="EAB200" s="1517"/>
      <c r="EAC200" s="1517"/>
      <c r="EAD200" s="1517"/>
      <c r="EAE200" s="1517"/>
      <c r="EAF200" s="1517"/>
      <c r="EAG200" s="1517"/>
      <c r="EAH200" s="1517"/>
      <c r="EAI200" s="1517"/>
      <c r="EAJ200" s="1517"/>
      <c r="EAK200" s="1517"/>
      <c r="EAL200" s="1517"/>
      <c r="EAM200" s="1517"/>
      <c r="EAN200" s="1517"/>
      <c r="EAO200" s="1517"/>
      <c r="EAP200" s="1517"/>
      <c r="EAQ200" s="1517"/>
      <c r="EAR200" s="1517"/>
      <c r="EAS200" s="1517"/>
      <c r="EAT200" s="1517"/>
      <c r="EAU200" s="1517"/>
      <c r="EAV200" s="1517"/>
      <c r="EAW200" s="1517"/>
      <c r="EAX200" s="1517"/>
      <c r="EAY200" s="1517"/>
      <c r="EAZ200" s="1517"/>
      <c r="EBA200" s="1517"/>
      <c r="EBB200" s="1517"/>
      <c r="EBC200" s="1517"/>
      <c r="EBD200" s="1517"/>
      <c r="EBE200" s="1517"/>
      <c r="EBF200" s="1517"/>
      <c r="EBG200" s="1517"/>
      <c r="EBH200" s="1517"/>
      <c r="EBI200" s="1517"/>
      <c r="EBJ200" s="1517"/>
      <c r="EBK200" s="1517"/>
      <c r="EBL200" s="1517"/>
      <c r="EBM200" s="1517"/>
      <c r="EBN200" s="1517"/>
      <c r="EBO200" s="1517"/>
      <c r="EBP200" s="1517"/>
      <c r="EBQ200" s="1517"/>
      <c r="EBR200" s="1517"/>
      <c r="EBS200" s="1517"/>
      <c r="EBT200" s="1517"/>
      <c r="EBU200" s="1517"/>
      <c r="EBV200" s="1517"/>
      <c r="EBW200" s="1517"/>
      <c r="EBX200" s="1517"/>
      <c r="EBY200" s="1517"/>
      <c r="EBZ200" s="1517"/>
      <c r="ECA200" s="1517"/>
      <c r="ECB200" s="1517"/>
      <c r="ECC200" s="1517"/>
      <c r="ECD200" s="1517"/>
      <c r="ECE200" s="1517"/>
      <c r="ECF200" s="1517"/>
      <c r="ECG200" s="1517"/>
      <c r="ECH200" s="1517"/>
      <c r="ECI200" s="1517"/>
      <c r="ECJ200" s="1517"/>
      <c r="ECK200" s="1517"/>
      <c r="ECL200" s="1517"/>
      <c r="ECM200" s="1517"/>
      <c r="ECN200" s="1517"/>
      <c r="ECO200" s="1517"/>
      <c r="ECP200" s="1517"/>
      <c r="ECQ200" s="1517"/>
      <c r="ECR200" s="1517"/>
      <c r="ECS200" s="1517"/>
      <c r="ECT200" s="1517"/>
      <c r="ECU200" s="1517"/>
      <c r="ECV200" s="1517"/>
      <c r="ECW200" s="1517"/>
      <c r="ECX200" s="1517"/>
      <c r="ECY200" s="1517"/>
      <c r="ECZ200" s="1517"/>
      <c r="EDA200" s="1517"/>
      <c r="EDB200" s="1517"/>
      <c r="EDC200" s="1517"/>
      <c r="EDD200" s="1517"/>
      <c r="EDE200" s="1517"/>
      <c r="EDF200" s="1517"/>
      <c r="EDG200" s="1517"/>
      <c r="EDH200" s="1517"/>
      <c r="EDI200" s="1517"/>
      <c r="EDJ200" s="1517"/>
      <c r="EDK200" s="1517"/>
      <c r="EDL200" s="1517"/>
      <c r="EDM200" s="1517"/>
      <c r="EDN200" s="1517"/>
      <c r="EDO200" s="1517"/>
      <c r="EDP200" s="1517"/>
      <c r="EDQ200" s="1517"/>
      <c r="EDR200" s="1517"/>
      <c r="EDS200" s="1517"/>
      <c r="EDT200" s="1517"/>
      <c r="EDU200" s="1517"/>
      <c r="EDV200" s="1517"/>
      <c r="EDW200" s="1517"/>
      <c r="EDX200" s="1517"/>
      <c r="EDY200" s="1517"/>
      <c r="EDZ200" s="1517"/>
      <c r="EEA200" s="1517"/>
      <c r="EEB200" s="1517"/>
      <c r="EEC200" s="1517"/>
      <c r="EED200" s="1517"/>
      <c r="EEE200" s="1517"/>
      <c r="EEF200" s="1517"/>
      <c r="EEG200" s="1517"/>
      <c r="EEH200" s="1176"/>
      <c r="EEI200" s="1176"/>
      <c r="EEJ200" s="1176"/>
      <c r="EEK200" s="1176"/>
      <c r="EEL200" s="1176"/>
      <c r="EEM200" s="1176"/>
      <c r="EEN200" s="1176"/>
      <c r="EEO200" s="1176"/>
      <c r="EEP200" s="1176"/>
      <c r="EEQ200" s="1176"/>
      <c r="EER200" s="1176"/>
      <c r="EES200" s="1176"/>
      <c r="EET200" s="1176"/>
      <c r="EEU200" s="1176"/>
      <c r="EEV200" s="1176"/>
      <c r="EEW200" s="1176"/>
      <c r="EEX200" s="1176"/>
      <c r="EEY200" s="1176"/>
      <c r="EEZ200" s="1176"/>
      <c r="EFA200" s="1176"/>
      <c r="EFB200" s="1176"/>
      <c r="EFC200" s="1176"/>
      <c r="EFD200" s="1176"/>
      <c r="EFE200" s="1176"/>
      <c r="EFF200" s="1176"/>
      <c r="EFG200" s="1176"/>
      <c r="EFH200" s="1176"/>
      <c r="EFI200" s="1176"/>
      <c r="EFJ200" s="1176"/>
      <c r="EFK200" s="1176"/>
      <c r="EFL200" s="1176"/>
      <c r="EFM200" s="1176"/>
      <c r="EFN200" s="1176"/>
      <c r="EFO200" s="1176"/>
      <c r="EFP200" s="1176"/>
      <c r="EFQ200" s="1176"/>
      <c r="EFR200" s="1176"/>
      <c r="EFS200" s="1176"/>
      <c r="EFT200" s="1176"/>
      <c r="EFU200" s="1176"/>
      <c r="EFV200" s="1176"/>
      <c r="EFW200" s="1176"/>
      <c r="EFX200" s="1176"/>
      <c r="EFY200" s="1176"/>
      <c r="EFZ200" s="1176"/>
      <c r="EGA200" s="1176"/>
      <c r="EGB200" s="1176"/>
      <c r="EGC200" s="1176"/>
      <c r="EGD200" s="1176"/>
      <c r="EGE200" s="1176"/>
      <c r="EGF200" s="1176"/>
      <c r="EGG200" s="1176"/>
      <c r="EGH200" s="1176"/>
      <c r="EGI200" s="1176"/>
      <c r="EGJ200" s="1176"/>
      <c r="EGK200" s="1176"/>
      <c r="EGL200" s="1176"/>
      <c r="EGM200" s="1176"/>
      <c r="EGN200" s="1176"/>
      <c r="EGO200" s="1176"/>
      <c r="EGP200" s="1176"/>
      <c r="EGQ200" s="1176"/>
      <c r="EGR200" s="1517"/>
      <c r="EGS200" s="1517"/>
      <c r="EGT200" s="1517"/>
      <c r="EGU200" s="1517"/>
      <c r="EGV200" s="1517"/>
      <c r="EGW200" s="1517"/>
      <c r="EGX200" s="1517"/>
      <c r="EGY200" s="1517"/>
      <c r="EGZ200" s="1517"/>
      <c r="EHA200" s="1517"/>
      <c r="EHB200" s="1517"/>
      <c r="EHC200" s="1517"/>
      <c r="EHD200" s="1517"/>
      <c r="EHE200" s="1517"/>
      <c r="EHF200" s="1517"/>
      <c r="EHG200" s="1517"/>
      <c r="EHH200" s="1517"/>
      <c r="EHI200" s="1517"/>
      <c r="EHJ200" s="1517"/>
      <c r="EHK200" s="1517"/>
      <c r="EHL200" s="1517"/>
      <c r="EHM200" s="1517"/>
      <c r="EHN200" s="1517"/>
      <c r="EHO200" s="1517"/>
      <c r="EHP200" s="1517"/>
      <c r="EHQ200" s="1517"/>
      <c r="EHR200" s="1517"/>
      <c r="EHS200" s="1517"/>
      <c r="EHT200" s="1517"/>
      <c r="EHU200" s="1517"/>
      <c r="EHV200" s="1517"/>
      <c r="EHW200" s="1517"/>
      <c r="EHX200" s="1517"/>
      <c r="EHY200" s="1517"/>
      <c r="EHZ200" s="1517"/>
      <c r="EIA200" s="1517"/>
      <c r="EIB200" s="1517"/>
      <c r="EIC200" s="1517"/>
      <c r="EID200" s="1517"/>
      <c r="EIE200" s="1517"/>
      <c r="EIF200" s="1517"/>
      <c r="EIG200" s="1517"/>
      <c r="EIH200" s="1517"/>
      <c r="EII200" s="1517"/>
      <c r="EIJ200" s="1517"/>
      <c r="EIK200" s="1517"/>
      <c r="EIL200" s="1517"/>
      <c r="EIM200" s="1517"/>
      <c r="EIN200" s="1517"/>
      <c r="EIO200" s="1517"/>
      <c r="EIP200" s="1517"/>
      <c r="EIQ200" s="1517"/>
      <c r="EIR200" s="1517"/>
      <c r="EIS200" s="1517"/>
      <c r="EIT200" s="1517"/>
      <c r="EIU200" s="1517"/>
      <c r="EIV200" s="1517"/>
      <c r="EIW200" s="1517"/>
      <c r="EIX200" s="1517"/>
      <c r="EIY200" s="1517"/>
      <c r="EIZ200" s="1517"/>
      <c r="EJA200" s="1517"/>
      <c r="EJB200" s="1517"/>
      <c r="EJC200" s="1517"/>
      <c r="EJD200" s="1517"/>
      <c r="EJE200" s="1517"/>
      <c r="EJF200" s="1517"/>
      <c r="EJG200" s="1517"/>
      <c r="EJH200" s="1517"/>
      <c r="EJI200" s="1517"/>
      <c r="EJJ200" s="891"/>
      <c r="EJK200" s="891"/>
      <c r="EJL200" s="891"/>
      <c r="EJM200" s="891"/>
      <c r="EJN200" s="891"/>
      <c r="EJO200" s="891"/>
      <c r="EJP200" s="891"/>
      <c r="EJQ200" s="891"/>
      <c r="EJR200" s="891"/>
      <c r="EJS200" s="891"/>
      <c r="EJT200" s="891"/>
      <c r="EJU200" s="891"/>
      <c r="EJV200" s="891"/>
      <c r="EJW200" s="891"/>
      <c r="EJX200" s="891"/>
      <c r="EJY200" s="891"/>
      <c r="EJZ200" s="1176"/>
      <c r="EKA200" s="1176"/>
      <c r="EKB200" s="1176"/>
      <c r="EKC200" s="1176"/>
      <c r="EMB200" s="1176"/>
      <c r="EMC200" s="1176"/>
      <c r="EMD200" s="1176"/>
      <c r="EME200" s="1176"/>
      <c r="EMF200" s="1176"/>
      <c r="ERQ200" s="1176"/>
      <c r="ERR200" s="1176"/>
      <c r="ERS200" s="1176"/>
      <c r="ERT200" s="1176"/>
      <c r="ERU200" s="1176"/>
      <c r="ERV200" s="1176"/>
      <c r="ERW200" s="1176"/>
      <c r="ERX200" s="1176"/>
      <c r="ERY200" s="1176"/>
      <c r="ERZ200" s="1176"/>
      <c r="ESA200" s="1176"/>
      <c r="ESB200" s="1176"/>
      <c r="ESC200" s="1176"/>
      <c r="ESD200" s="1176"/>
      <c r="ESE200" s="1176"/>
    </row>
    <row r="201" spans="36:3879" ht="15" customHeight="1">
      <c r="BA201" s="265"/>
      <c r="BB201" s="265"/>
      <c r="BC201" s="265"/>
      <c r="BD201" s="265"/>
      <c r="BE201" s="265"/>
      <c r="BF201" s="265"/>
      <c r="BG201" s="265"/>
      <c r="BH201" s="265"/>
      <c r="BI201" s="265"/>
      <c r="BJ201" s="265"/>
      <c r="BK201" s="265"/>
      <c r="BL201" s="265"/>
      <c r="BM201" s="265"/>
      <c r="BN201" s="265"/>
      <c r="BO201" s="265"/>
      <c r="BP201" s="265"/>
      <c r="BQ201" s="265"/>
      <c r="BR201" s="265"/>
      <c r="BS201" s="265"/>
      <c r="BT201" s="265"/>
      <c r="BU201" s="265"/>
      <c r="BV201" s="265"/>
      <c r="DVA201" s="1176"/>
      <c r="DVB201" s="1176"/>
      <c r="DVC201" s="1176"/>
      <c r="DVD201" s="1176"/>
      <c r="DVE201" s="1176"/>
      <c r="DVF201" s="1517"/>
      <c r="DVG201" s="1517"/>
      <c r="DVH201" s="1517"/>
      <c r="DVI201" s="1517"/>
      <c r="DVJ201" s="1517"/>
      <c r="DVK201" s="1517"/>
      <c r="DVL201" s="1517"/>
      <c r="DVM201" s="1517"/>
      <c r="DVN201" s="1517"/>
      <c r="DVO201" s="1517"/>
      <c r="DVP201" s="1517"/>
      <c r="DVQ201" s="1517"/>
      <c r="DVR201" s="1517"/>
      <c r="DVS201" s="1517"/>
      <c r="DVT201" s="1517"/>
      <c r="DVU201" s="1517"/>
      <c r="DVV201" s="1517"/>
      <c r="DVW201" s="1517"/>
      <c r="DVX201" s="1517"/>
      <c r="DVY201" s="1517"/>
      <c r="DVZ201" s="1517"/>
      <c r="DWA201" s="1517"/>
      <c r="DWB201" s="1517"/>
      <c r="DWC201" s="1517"/>
      <c r="DWD201" s="1517"/>
      <c r="DWE201" s="1517"/>
      <c r="DWF201" s="1517"/>
      <c r="DWG201" s="1517"/>
      <c r="DWH201" s="1517"/>
      <c r="DWI201" s="1517"/>
      <c r="DWJ201" s="1517"/>
      <c r="DWK201" s="1517"/>
      <c r="DWL201" s="1517"/>
      <c r="DWM201" s="1517"/>
      <c r="DWN201" s="1517"/>
      <c r="DWO201" s="1517"/>
      <c r="DWP201" s="1517"/>
      <c r="DWQ201" s="1517"/>
      <c r="DWR201" s="1517"/>
      <c r="DWS201" s="1517"/>
      <c r="DWT201" s="1517"/>
      <c r="DWU201" s="1517"/>
      <c r="DWV201" s="1517"/>
      <c r="DWW201" s="1517"/>
      <c r="DWX201" s="1517"/>
      <c r="DWY201" s="1517"/>
      <c r="DWZ201" s="1517"/>
      <c r="DXA201" s="1517"/>
      <c r="DXB201" s="1517"/>
      <c r="DXC201" s="1517"/>
      <c r="DXD201" s="1517"/>
      <c r="DXE201" s="1517"/>
      <c r="DXF201" s="1517"/>
      <c r="DXG201" s="1517"/>
      <c r="DXH201" s="1517"/>
      <c r="DXI201" s="1517"/>
      <c r="DXJ201" s="1517"/>
      <c r="DXK201" s="1517"/>
      <c r="DXL201" s="1517"/>
      <c r="DXM201" s="1517"/>
      <c r="DXN201" s="1517"/>
      <c r="DXO201" s="1517"/>
      <c r="DXP201" s="1517"/>
      <c r="DXQ201" s="1517"/>
      <c r="DXR201" s="1517"/>
      <c r="DXS201" s="1517"/>
      <c r="DXT201" s="1517"/>
      <c r="DXU201" s="1517"/>
      <c r="DXV201" s="1517"/>
      <c r="DXW201" s="1517"/>
      <c r="DXX201" s="1517"/>
      <c r="DXY201" s="1517"/>
      <c r="DXZ201" s="1517"/>
      <c r="DYA201" s="1517"/>
      <c r="DYB201" s="1517"/>
      <c r="DYC201" s="1517"/>
      <c r="DYD201" s="1517"/>
      <c r="DYE201" s="1517"/>
      <c r="DYF201" s="1517"/>
      <c r="DYG201" s="1517"/>
      <c r="DYH201" s="1517"/>
      <c r="DYI201" s="1517"/>
      <c r="DYJ201" s="1517"/>
      <c r="DYK201" s="1517"/>
      <c r="DYL201" s="1517"/>
      <c r="DYM201" s="1517"/>
      <c r="DYN201" s="1517"/>
      <c r="DYO201" s="1517"/>
      <c r="DYP201" s="1517"/>
      <c r="DYQ201" s="1517"/>
      <c r="DYR201" s="1517"/>
      <c r="DYS201" s="1517"/>
      <c r="DYT201" s="1517"/>
      <c r="DYU201" s="1517"/>
      <c r="DYV201" s="1517"/>
      <c r="DYW201" s="1517"/>
      <c r="DYX201" s="1517"/>
      <c r="DYY201" s="1517"/>
      <c r="DYZ201" s="1517"/>
      <c r="DZA201" s="1517"/>
      <c r="DZB201" s="1517"/>
      <c r="DZC201" s="1517"/>
      <c r="DZD201" s="1517"/>
      <c r="DZE201" s="1517"/>
      <c r="DZF201" s="1517"/>
      <c r="DZG201" s="1517"/>
      <c r="DZH201" s="1517"/>
      <c r="DZI201" s="1517"/>
      <c r="DZJ201" s="1517"/>
      <c r="DZK201" s="1517"/>
      <c r="DZL201" s="1517"/>
      <c r="DZM201" s="1517"/>
      <c r="DZN201" s="1517"/>
      <c r="DZO201" s="1517"/>
      <c r="DZP201" s="1517"/>
      <c r="DZQ201" s="1517"/>
      <c r="DZR201" s="1517"/>
      <c r="DZS201" s="1517"/>
      <c r="DZT201" s="1517"/>
      <c r="DZU201" s="1517"/>
      <c r="DZV201" s="1517"/>
      <c r="DZW201" s="1517"/>
      <c r="DZX201" s="1517"/>
      <c r="DZY201" s="1517"/>
      <c r="DZZ201" s="1517"/>
      <c r="EAA201" s="1517"/>
      <c r="EAB201" s="1517"/>
      <c r="EAC201" s="1517"/>
      <c r="EAD201" s="1517"/>
      <c r="EAE201" s="1517"/>
      <c r="EAF201" s="1517"/>
      <c r="EAG201" s="1517"/>
      <c r="EAH201" s="1517"/>
      <c r="EAI201" s="1517"/>
      <c r="EAJ201" s="1517"/>
      <c r="EAK201" s="1517"/>
      <c r="EAL201" s="1517"/>
      <c r="EAM201" s="1517"/>
      <c r="EAN201" s="1517"/>
      <c r="EAO201" s="1517"/>
      <c r="EAP201" s="1517"/>
      <c r="EAQ201" s="1517"/>
      <c r="EAR201" s="1517"/>
      <c r="EAS201" s="1517"/>
      <c r="EAT201" s="1517"/>
      <c r="EAU201" s="1517"/>
      <c r="EAV201" s="1517"/>
      <c r="EAW201" s="1517"/>
      <c r="EAX201" s="1517"/>
      <c r="EAY201" s="1517"/>
      <c r="EAZ201" s="1517"/>
      <c r="EBA201" s="1517"/>
      <c r="EBB201" s="1517"/>
      <c r="EBC201" s="1517"/>
      <c r="EBD201" s="1517"/>
      <c r="EBE201" s="1517"/>
      <c r="EBF201" s="1517"/>
      <c r="EBG201" s="1517"/>
      <c r="EBH201" s="1517"/>
      <c r="EBI201" s="1517"/>
      <c r="EBJ201" s="1517"/>
      <c r="EBK201" s="1517"/>
      <c r="EBL201" s="1517"/>
      <c r="EBM201" s="1517"/>
      <c r="EBN201" s="1517"/>
      <c r="EBO201" s="1517"/>
      <c r="EBP201" s="1517"/>
      <c r="EBQ201" s="1517"/>
      <c r="EBR201" s="1517"/>
      <c r="EBS201" s="1517"/>
      <c r="EBT201" s="1517"/>
      <c r="EBU201" s="1517"/>
      <c r="EBV201" s="1517"/>
      <c r="EBW201" s="1517"/>
      <c r="EBX201" s="1517"/>
      <c r="EBY201" s="1517"/>
      <c r="EBZ201" s="1517"/>
      <c r="ECA201" s="1517"/>
      <c r="ECB201" s="1517"/>
      <c r="ECC201" s="1517"/>
      <c r="ECD201" s="1517"/>
      <c r="ECE201" s="1517"/>
      <c r="ECF201" s="1517"/>
      <c r="ECG201" s="1517"/>
      <c r="ECH201" s="1517"/>
      <c r="ECI201" s="1517"/>
      <c r="ECJ201" s="1517"/>
      <c r="ECK201" s="1517"/>
      <c r="ECL201" s="1517"/>
      <c r="ECM201" s="1517"/>
      <c r="ECN201" s="1517"/>
      <c r="ECO201" s="1517"/>
      <c r="ECP201" s="1517"/>
      <c r="ECQ201" s="1517"/>
      <c r="ECR201" s="1517"/>
      <c r="ECS201" s="1517"/>
      <c r="ECT201" s="1517"/>
      <c r="ECU201" s="1517"/>
      <c r="ECV201" s="1517"/>
      <c r="ECW201" s="1517"/>
      <c r="ECX201" s="1517"/>
      <c r="ECY201" s="1517"/>
      <c r="ECZ201" s="1517"/>
      <c r="EDA201" s="1517"/>
      <c r="EDB201" s="1517"/>
      <c r="EDC201" s="1517"/>
      <c r="EDD201" s="1517"/>
      <c r="EDE201" s="1517"/>
      <c r="EDF201" s="1517"/>
      <c r="EDG201" s="1517"/>
      <c r="EDH201" s="1517"/>
      <c r="EDI201" s="1517"/>
      <c r="EDJ201" s="1517"/>
      <c r="EDK201" s="1517"/>
      <c r="EDL201" s="1517"/>
      <c r="EDM201" s="1517"/>
      <c r="EDN201" s="1517"/>
      <c r="EDO201" s="1517"/>
      <c r="EDP201" s="1517"/>
      <c r="EDQ201" s="1517"/>
      <c r="EDR201" s="1517"/>
      <c r="EDS201" s="1517"/>
      <c r="EDT201" s="1517"/>
      <c r="EDU201" s="1517"/>
      <c r="EDV201" s="1517"/>
      <c r="EDW201" s="1517"/>
      <c r="EDX201" s="1517"/>
      <c r="EDY201" s="1517"/>
      <c r="EDZ201" s="1517"/>
      <c r="EEA201" s="1517"/>
      <c r="EEB201" s="1517"/>
      <c r="EEC201" s="1517"/>
      <c r="EED201" s="1517"/>
      <c r="EEE201" s="1517"/>
      <c r="EEF201" s="1517"/>
      <c r="EEG201" s="1517"/>
      <c r="EEH201" s="1176"/>
      <c r="EEI201" s="1176"/>
      <c r="EEJ201" s="1176"/>
      <c r="EEK201" s="1176"/>
      <c r="EEL201" s="1176"/>
      <c r="EEM201" s="1176"/>
      <c r="EEN201" s="1176"/>
      <c r="EEO201" s="1176"/>
      <c r="EEP201" s="1176"/>
      <c r="EEQ201" s="1176"/>
      <c r="EER201" s="1176"/>
      <c r="EES201" s="1176"/>
      <c r="EET201" s="1176"/>
      <c r="EEU201" s="1176"/>
      <c r="EEV201" s="1176"/>
      <c r="EEW201" s="1176"/>
      <c r="EEX201" s="1176"/>
      <c r="EEY201" s="1176"/>
      <c r="EEZ201" s="1176"/>
      <c r="EFA201" s="1176"/>
      <c r="EFB201" s="1176"/>
      <c r="EFC201" s="1176"/>
      <c r="EFD201" s="1176"/>
      <c r="EFE201" s="1176"/>
      <c r="EFF201" s="1176"/>
      <c r="EFG201" s="1176"/>
      <c r="EFH201" s="1176"/>
      <c r="EFI201" s="1176"/>
      <c r="EFJ201" s="1176"/>
      <c r="EFK201" s="1176"/>
      <c r="EFL201" s="1176"/>
      <c r="EFM201" s="1176"/>
      <c r="EFN201" s="1176"/>
      <c r="EFO201" s="1176"/>
      <c r="EFP201" s="1176"/>
      <c r="EFQ201" s="1176"/>
      <c r="EFR201" s="1176"/>
      <c r="EFS201" s="1176"/>
      <c r="EFT201" s="1176"/>
      <c r="EFU201" s="1176"/>
      <c r="EFV201" s="1176"/>
      <c r="EFW201" s="1176"/>
      <c r="EFX201" s="1176"/>
      <c r="EFY201" s="1176"/>
      <c r="EFZ201" s="1176"/>
      <c r="EGA201" s="1176"/>
      <c r="EGB201" s="1176"/>
      <c r="EGC201" s="1176"/>
      <c r="EGD201" s="1176"/>
      <c r="EGE201" s="1176"/>
      <c r="EGF201" s="1176"/>
      <c r="EGG201" s="1176"/>
      <c r="EGH201" s="1176"/>
      <c r="EGI201" s="1176"/>
      <c r="EGJ201" s="1176"/>
      <c r="EGK201" s="1176"/>
      <c r="EGL201" s="1176"/>
      <c r="EGM201" s="1176"/>
      <c r="EGN201" s="1176"/>
      <c r="EGO201" s="1176"/>
      <c r="EGP201" s="1176"/>
      <c r="EGQ201" s="1176"/>
      <c r="EGR201" s="1517"/>
      <c r="EGS201" s="1517"/>
      <c r="EGT201" s="1517"/>
      <c r="EGU201" s="1517"/>
      <c r="EGV201" s="1517"/>
      <c r="EGW201" s="1517"/>
      <c r="EGX201" s="1517"/>
      <c r="EGY201" s="1517"/>
      <c r="EGZ201" s="1517"/>
      <c r="EHA201" s="1517"/>
      <c r="EHB201" s="1517"/>
      <c r="EHC201" s="1517"/>
      <c r="EHD201" s="1517"/>
      <c r="EHE201" s="1517"/>
      <c r="EHF201" s="1517"/>
      <c r="EHG201" s="1517"/>
      <c r="EHH201" s="1517"/>
      <c r="EHI201" s="1517"/>
      <c r="EHJ201" s="1517"/>
      <c r="EHK201" s="1517"/>
      <c r="EHL201" s="1517"/>
      <c r="EHM201" s="1517"/>
      <c r="EHN201" s="1517"/>
      <c r="EHO201" s="1517"/>
      <c r="EHP201" s="1517"/>
      <c r="EHQ201" s="1517"/>
      <c r="EHR201" s="1517"/>
      <c r="EHS201" s="1517"/>
      <c r="EHT201" s="1517"/>
      <c r="EHU201" s="1517"/>
      <c r="EHV201" s="1517"/>
      <c r="EHW201" s="1517"/>
      <c r="EHX201" s="1517"/>
      <c r="EHY201" s="1517"/>
      <c r="EHZ201" s="1517"/>
      <c r="EIA201" s="1517"/>
      <c r="EIB201" s="1517"/>
      <c r="EIC201" s="1517"/>
      <c r="EID201" s="1517"/>
      <c r="EIE201" s="1517"/>
      <c r="EIF201" s="1517"/>
      <c r="EIG201" s="1517"/>
      <c r="EIH201" s="1517"/>
      <c r="EII201" s="1517"/>
      <c r="EIJ201" s="1517"/>
      <c r="EIK201" s="1517"/>
      <c r="EIL201" s="1517"/>
      <c r="EIM201" s="1517"/>
      <c r="EIN201" s="1517"/>
      <c r="EIO201" s="1517"/>
      <c r="EIP201" s="1517"/>
      <c r="EIQ201" s="1517"/>
      <c r="EIR201" s="1517"/>
      <c r="EIS201" s="1517"/>
      <c r="EIT201" s="1517"/>
      <c r="EIU201" s="1517"/>
      <c r="EIV201" s="1517"/>
      <c r="EIW201" s="1517"/>
      <c r="EIX201" s="1517"/>
      <c r="EIY201" s="1517"/>
      <c r="EIZ201" s="1517"/>
      <c r="EJA201" s="1517"/>
      <c r="EJB201" s="1517"/>
      <c r="EJC201" s="1517"/>
      <c r="EJD201" s="1517"/>
      <c r="EJE201" s="1517"/>
      <c r="EJF201" s="1517"/>
      <c r="EJG201" s="1517"/>
      <c r="EJH201" s="1517"/>
      <c r="EJI201" s="1517"/>
      <c r="EJJ201" s="891"/>
      <c r="EJK201" s="891"/>
      <c r="EJL201" s="891"/>
      <c r="EJM201" s="891"/>
      <c r="EJN201" s="891"/>
      <c r="EJO201" s="891"/>
      <c r="EJP201" s="891"/>
      <c r="EJQ201" s="891"/>
      <c r="EJR201" s="891"/>
      <c r="EJS201" s="891"/>
      <c r="EJT201" s="891"/>
      <c r="EJU201" s="891"/>
      <c r="EJV201" s="891"/>
      <c r="EJW201" s="891"/>
      <c r="EJX201" s="891"/>
      <c r="EJY201" s="891"/>
      <c r="EJZ201" s="1176"/>
      <c r="EKA201" s="1176"/>
      <c r="EKB201" s="1176"/>
      <c r="EKC201" s="1176"/>
    </row>
    <row r="202" spans="36:3879" ht="15" customHeight="1">
      <c r="BA202" s="265"/>
      <c r="BB202" s="265"/>
      <c r="BC202" s="265"/>
      <c r="BD202" s="265"/>
      <c r="BE202" s="265"/>
      <c r="BF202" s="265"/>
      <c r="BG202" s="265"/>
      <c r="BH202" s="265"/>
      <c r="BI202" s="265"/>
      <c r="BJ202" s="265"/>
      <c r="BK202" s="265"/>
      <c r="BL202" s="265"/>
      <c r="BM202" s="265"/>
      <c r="BN202" s="265"/>
      <c r="BO202" s="265"/>
      <c r="BP202" s="265"/>
      <c r="BQ202" s="265"/>
      <c r="BR202" s="265"/>
      <c r="BS202" s="265"/>
      <c r="BT202" s="265"/>
      <c r="BU202" s="265"/>
      <c r="BV202" s="265"/>
      <c r="DVA202" s="1176"/>
      <c r="DVB202" s="1176"/>
      <c r="DVC202" s="1176"/>
      <c r="DVD202" s="1176"/>
      <c r="DVE202" s="1176"/>
      <c r="DVF202" s="1517"/>
      <c r="DVG202" s="1517"/>
      <c r="DVH202" s="1517"/>
      <c r="DVI202" s="1517"/>
      <c r="DVJ202" s="1517"/>
      <c r="DVK202" s="1517"/>
      <c r="DVL202" s="1517"/>
      <c r="DVM202" s="1517"/>
      <c r="DVN202" s="1517"/>
      <c r="DVO202" s="1517"/>
      <c r="DVP202" s="1517"/>
      <c r="DVQ202" s="1517"/>
      <c r="DVR202" s="1517"/>
      <c r="DVS202" s="1517"/>
      <c r="DVT202" s="1517"/>
      <c r="DVU202" s="1517"/>
      <c r="DVV202" s="1517"/>
      <c r="DVW202" s="1517"/>
      <c r="DVX202" s="1517"/>
      <c r="DVY202" s="1517"/>
      <c r="DVZ202" s="1517"/>
      <c r="DWA202" s="1517"/>
      <c r="DWB202" s="1517"/>
      <c r="DWC202" s="1517"/>
      <c r="DWD202" s="1517"/>
      <c r="DWE202" s="1517"/>
      <c r="DWF202" s="1517"/>
      <c r="DWG202" s="1517"/>
      <c r="DWH202" s="1517"/>
      <c r="DWI202" s="1517"/>
      <c r="DWJ202" s="1517"/>
      <c r="DWK202" s="1517"/>
      <c r="DWL202" s="1517"/>
      <c r="DWM202" s="1517"/>
      <c r="DWN202" s="1517"/>
      <c r="DWO202" s="1517"/>
      <c r="DWP202" s="1517"/>
      <c r="DWQ202" s="1517"/>
      <c r="DWR202" s="1517"/>
      <c r="DWS202" s="1517"/>
      <c r="DWT202" s="1517"/>
      <c r="DWU202" s="1517"/>
      <c r="DWV202" s="1517"/>
      <c r="DWW202" s="1517"/>
      <c r="DWX202" s="1517"/>
      <c r="DWY202" s="1517"/>
      <c r="DWZ202" s="1517"/>
      <c r="DXA202" s="1517"/>
      <c r="DXB202" s="1517"/>
      <c r="DXC202" s="1517"/>
      <c r="DXD202" s="1517"/>
      <c r="DXE202" s="1517"/>
      <c r="DXF202" s="1517"/>
      <c r="DXG202" s="1517"/>
      <c r="DXH202" s="1517"/>
      <c r="DXI202" s="1517"/>
      <c r="DXJ202" s="1517"/>
      <c r="DXK202" s="1517"/>
      <c r="DXL202" s="1517"/>
      <c r="DXM202" s="1517"/>
      <c r="DXN202" s="1517"/>
      <c r="DXO202" s="1517"/>
      <c r="DXP202" s="1517"/>
      <c r="DXQ202" s="1517"/>
      <c r="DXR202" s="1517"/>
      <c r="DXS202" s="1517"/>
      <c r="DXT202" s="1517"/>
      <c r="DXU202" s="1517"/>
      <c r="DXV202" s="1517"/>
      <c r="DXW202" s="1517"/>
      <c r="DXX202" s="1517"/>
      <c r="DXY202" s="1517"/>
      <c r="DXZ202" s="1517"/>
      <c r="DYA202" s="1517"/>
      <c r="DYB202" s="1517"/>
      <c r="DYC202" s="1517"/>
      <c r="DYD202" s="1517"/>
      <c r="DYE202" s="1517"/>
      <c r="DYF202" s="1517"/>
      <c r="DYG202" s="1517"/>
      <c r="DYH202" s="1517"/>
      <c r="DYI202" s="1517"/>
      <c r="DYJ202" s="1517"/>
      <c r="DYK202" s="1517"/>
      <c r="DYL202" s="1517"/>
      <c r="DYM202" s="1517"/>
      <c r="DYN202" s="1517"/>
      <c r="DYO202" s="1517"/>
      <c r="DYP202" s="1517"/>
      <c r="DYQ202" s="1517"/>
      <c r="DYR202" s="1517"/>
      <c r="DYS202" s="1517"/>
      <c r="DYT202" s="1517"/>
      <c r="DYU202" s="1517"/>
      <c r="DYV202" s="1517"/>
      <c r="DYW202" s="1517"/>
      <c r="DYX202" s="1517"/>
      <c r="DYY202" s="1517"/>
      <c r="DYZ202" s="1517"/>
      <c r="DZA202" s="1517"/>
      <c r="DZB202" s="1517"/>
      <c r="DZC202" s="1517"/>
      <c r="DZD202" s="1517"/>
      <c r="DZE202" s="1517"/>
      <c r="DZF202" s="1517"/>
      <c r="DZG202" s="1517"/>
      <c r="DZH202" s="1517"/>
      <c r="DZI202" s="1517"/>
      <c r="DZJ202" s="1517"/>
      <c r="DZK202" s="1517"/>
      <c r="DZL202" s="1517"/>
      <c r="DZM202" s="1517"/>
      <c r="DZN202" s="1517"/>
      <c r="DZO202" s="1517"/>
      <c r="DZP202" s="1517"/>
      <c r="DZQ202" s="1517"/>
      <c r="DZR202" s="1517"/>
      <c r="DZS202" s="1517"/>
      <c r="DZT202" s="1517"/>
      <c r="DZU202" s="1517"/>
      <c r="DZV202" s="1517"/>
      <c r="DZW202" s="1517"/>
      <c r="DZX202" s="1517"/>
      <c r="DZY202" s="1517"/>
      <c r="DZZ202" s="1517"/>
      <c r="EAA202" s="1517"/>
      <c r="EAB202" s="1517"/>
      <c r="EAC202" s="1517"/>
      <c r="EAD202" s="1517"/>
      <c r="EAE202" s="1517"/>
      <c r="EAF202" s="1517"/>
      <c r="EAG202" s="1517"/>
      <c r="EAH202" s="1517"/>
      <c r="EAI202" s="1517"/>
      <c r="EAJ202" s="1517"/>
      <c r="EAK202" s="1517"/>
      <c r="EAL202" s="1517"/>
      <c r="EAM202" s="1517"/>
      <c r="EAN202" s="1517"/>
      <c r="EAO202" s="1517"/>
      <c r="EAP202" s="1517"/>
      <c r="EAQ202" s="1517"/>
      <c r="EAR202" s="1517"/>
      <c r="EAS202" s="1517"/>
      <c r="EAT202" s="1517"/>
      <c r="EAU202" s="1517"/>
      <c r="EAV202" s="1517"/>
      <c r="EAW202" s="1517"/>
      <c r="EAX202" s="1517"/>
      <c r="EAY202" s="1517"/>
      <c r="EAZ202" s="1517"/>
      <c r="EBA202" s="1517"/>
      <c r="EBB202" s="1517"/>
      <c r="EBC202" s="1517"/>
      <c r="EBD202" s="1517"/>
      <c r="EBE202" s="1517"/>
      <c r="EBF202" s="1517"/>
      <c r="EBG202" s="1517"/>
      <c r="EBH202" s="1517"/>
      <c r="EBI202" s="1517"/>
      <c r="EBJ202" s="1517"/>
      <c r="EBK202" s="1517"/>
      <c r="EBL202" s="1517"/>
      <c r="EBM202" s="1517"/>
      <c r="EBN202" s="1517"/>
      <c r="EBO202" s="1517"/>
      <c r="EBP202" s="1517"/>
      <c r="EBQ202" s="1517"/>
      <c r="EBR202" s="1517"/>
      <c r="EBS202" s="1517"/>
      <c r="EBT202" s="1517"/>
      <c r="EBU202" s="1517"/>
      <c r="EBV202" s="1517"/>
      <c r="EBW202" s="1517"/>
      <c r="EBX202" s="1517"/>
      <c r="EBY202" s="1517"/>
      <c r="EBZ202" s="1517"/>
      <c r="ECA202" s="1517"/>
      <c r="ECB202" s="1517"/>
      <c r="ECC202" s="1517"/>
      <c r="ECD202" s="1517"/>
      <c r="ECE202" s="1517"/>
      <c r="ECF202" s="1517"/>
      <c r="ECG202" s="1517"/>
      <c r="ECH202" s="1517"/>
      <c r="ECI202" s="1517"/>
      <c r="ECJ202" s="1517"/>
      <c r="ECK202" s="1517"/>
      <c r="ECL202" s="1517"/>
      <c r="ECM202" s="1517"/>
      <c r="ECN202" s="1517"/>
      <c r="ECO202" s="1517"/>
      <c r="ECP202" s="1517"/>
      <c r="ECQ202" s="1517"/>
      <c r="ECR202" s="1517"/>
      <c r="ECS202" s="1517"/>
      <c r="ECT202" s="1517"/>
      <c r="ECU202" s="1517"/>
      <c r="ECV202" s="1517"/>
      <c r="ECW202" s="1517"/>
      <c r="ECX202" s="1517"/>
      <c r="ECY202" s="1517"/>
      <c r="ECZ202" s="1517"/>
      <c r="EDA202" s="1517"/>
      <c r="EDB202" s="1517"/>
      <c r="EDC202" s="1517"/>
      <c r="EDD202" s="1517"/>
      <c r="EDE202" s="1517"/>
      <c r="EDF202" s="1517"/>
      <c r="EDG202" s="1517"/>
      <c r="EDH202" s="1517"/>
      <c r="EDI202" s="1517"/>
      <c r="EDJ202" s="1517"/>
      <c r="EDK202" s="1517"/>
      <c r="EDL202" s="1517"/>
      <c r="EDM202" s="1517"/>
      <c r="EDN202" s="1517"/>
      <c r="EDO202" s="1517"/>
      <c r="EDP202" s="1517"/>
      <c r="EDQ202" s="1517"/>
      <c r="EDR202" s="1517"/>
      <c r="EDS202" s="1517"/>
      <c r="EDT202" s="1517"/>
      <c r="EDU202" s="1517"/>
      <c r="EDV202" s="1517"/>
      <c r="EDW202" s="1517"/>
      <c r="EDX202" s="1517"/>
      <c r="EDY202" s="1517"/>
      <c r="EDZ202" s="1517"/>
      <c r="EEA202" s="1517"/>
      <c r="EEB202" s="1517"/>
      <c r="EEC202" s="1517"/>
      <c r="EED202" s="1517"/>
      <c r="EEE202" s="1517"/>
      <c r="EEF202" s="1517"/>
      <c r="EEG202" s="1517"/>
      <c r="EEH202" s="1176"/>
      <c r="EEI202" s="1176"/>
      <c r="EEJ202" s="1176"/>
      <c r="EEK202" s="1176"/>
      <c r="EEL202" s="1176"/>
      <c r="EEM202" s="1176"/>
      <c r="EEN202" s="1176"/>
      <c r="EEO202" s="1176"/>
      <c r="EEP202" s="1176"/>
      <c r="EEQ202" s="1176"/>
      <c r="EER202" s="1176"/>
      <c r="EES202" s="1176"/>
      <c r="EET202" s="1176"/>
      <c r="EEU202" s="1176"/>
      <c r="EEV202" s="1176"/>
      <c r="EEW202" s="1176"/>
      <c r="EEX202" s="1176"/>
      <c r="EEY202" s="1176"/>
      <c r="EEZ202" s="1176"/>
      <c r="EFA202" s="1176"/>
      <c r="EFB202" s="1176"/>
      <c r="EFC202" s="1176"/>
      <c r="EFD202" s="1176"/>
      <c r="EFE202" s="1176"/>
      <c r="EFF202" s="1176"/>
      <c r="EFG202" s="1176"/>
      <c r="EFH202" s="1176"/>
      <c r="EFI202" s="1176"/>
      <c r="EFJ202" s="1176"/>
      <c r="EFK202" s="1176"/>
      <c r="EFL202" s="1176"/>
      <c r="EFM202" s="1176"/>
      <c r="EFN202" s="1176"/>
      <c r="EFO202" s="1176"/>
      <c r="EFP202" s="1176"/>
      <c r="EFQ202" s="1176"/>
      <c r="EFR202" s="1176"/>
      <c r="EFS202" s="1176"/>
      <c r="EFT202" s="1176"/>
      <c r="EFU202" s="1176"/>
      <c r="EFV202" s="1176"/>
      <c r="EFW202" s="1176"/>
      <c r="EFX202" s="1176"/>
      <c r="EFY202" s="1176"/>
      <c r="EFZ202" s="1176"/>
      <c r="EGA202" s="1176"/>
      <c r="EGB202" s="1176"/>
      <c r="EGC202" s="1176"/>
      <c r="EGD202" s="1176"/>
      <c r="EGE202" s="1176"/>
      <c r="EGF202" s="1176"/>
      <c r="EGG202" s="1176"/>
      <c r="EGH202" s="1176"/>
      <c r="EGI202" s="1176"/>
      <c r="EGJ202" s="1176"/>
      <c r="EGK202" s="1176"/>
      <c r="EGL202" s="1176"/>
      <c r="EGM202" s="1176"/>
      <c r="EGN202" s="1176"/>
      <c r="EGO202" s="1176"/>
      <c r="EGP202" s="1176"/>
      <c r="EGQ202" s="1176"/>
      <c r="EGR202" s="1517"/>
      <c r="EGS202" s="1517"/>
      <c r="EGT202" s="1517"/>
      <c r="EGU202" s="1517"/>
      <c r="EGV202" s="1517"/>
      <c r="EGW202" s="1517"/>
      <c r="EGX202" s="1517"/>
      <c r="EGY202" s="1517"/>
      <c r="EGZ202" s="1517"/>
      <c r="EHA202" s="1517"/>
      <c r="EHB202" s="1517"/>
      <c r="EHC202" s="1517"/>
      <c r="EHD202" s="1517"/>
      <c r="EHE202" s="1517"/>
      <c r="EHF202" s="1517"/>
      <c r="EHG202" s="1517"/>
      <c r="EHH202" s="1517"/>
      <c r="EHI202" s="1517"/>
      <c r="EHJ202" s="1517"/>
      <c r="EHK202" s="1517"/>
      <c r="EHL202" s="1517"/>
      <c r="EHM202" s="1517"/>
      <c r="EHN202" s="1517"/>
      <c r="EHO202" s="1517"/>
      <c r="EHP202" s="1517"/>
      <c r="EHQ202" s="1517"/>
      <c r="EHR202" s="1517"/>
      <c r="EHS202" s="1517"/>
      <c r="EHT202" s="1517"/>
      <c r="EHU202" s="1517"/>
      <c r="EHV202" s="1517"/>
      <c r="EHW202" s="1517"/>
      <c r="EHX202" s="1517"/>
      <c r="EHY202" s="1517"/>
      <c r="EHZ202" s="1517"/>
      <c r="EIA202" s="1517"/>
      <c r="EIB202" s="1517"/>
      <c r="EIC202" s="1517"/>
      <c r="EID202" s="1517"/>
      <c r="EIE202" s="1517"/>
      <c r="EIF202" s="1517"/>
      <c r="EIG202" s="1517"/>
      <c r="EIH202" s="1517"/>
      <c r="EII202" s="1517"/>
      <c r="EIJ202" s="1517"/>
      <c r="EIK202" s="1517"/>
      <c r="EIL202" s="1517"/>
      <c r="EIM202" s="1517"/>
      <c r="EIN202" s="1517"/>
      <c r="EIO202" s="1517"/>
      <c r="EIP202" s="1517"/>
      <c r="EIQ202" s="1517"/>
      <c r="EIR202" s="1517"/>
      <c r="EIS202" s="1517"/>
      <c r="EIT202" s="1517"/>
      <c r="EIU202" s="1517"/>
      <c r="EIV202" s="1517"/>
      <c r="EIW202" s="1517"/>
      <c r="EIX202" s="1517"/>
      <c r="EIY202" s="1517"/>
      <c r="EIZ202" s="1517"/>
      <c r="EJA202" s="1517"/>
      <c r="EJB202" s="1517"/>
      <c r="EJC202" s="1517"/>
      <c r="EJD202" s="1517"/>
      <c r="EJE202" s="1517"/>
      <c r="EJF202" s="1517"/>
      <c r="EJG202" s="1517"/>
      <c r="EJH202" s="1517"/>
      <c r="EJI202" s="1517"/>
      <c r="EJJ202" s="891"/>
      <c r="EJK202" s="891"/>
      <c r="EJL202" s="891"/>
      <c r="EJM202" s="891"/>
      <c r="EJN202" s="891"/>
      <c r="EJO202" s="891"/>
      <c r="EJP202" s="891"/>
      <c r="EJQ202" s="891"/>
      <c r="EJR202" s="891"/>
      <c r="EJS202" s="891"/>
      <c r="EJT202" s="891"/>
      <c r="EJU202" s="891"/>
      <c r="EJV202" s="891"/>
      <c r="EJW202" s="891"/>
      <c r="EJX202" s="891"/>
      <c r="EJY202" s="891"/>
      <c r="EJZ202" s="1176"/>
      <c r="EKA202" s="1176"/>
      <c r="EKB202" s="1176"/>
      <c r="EKC202" s="1176"/>
    </row>
    <row r="203" spans="36:3879" ht="15" customHeight="1">
      <c r="BA203" s="265"/>
      <c r="BB203" s="265"/>
      <c r="BC203" s="265"/>
      <c r="BD203" s="265"/>
      <c r="BE203" s="265"/>
      <c r="BF203" s="265"/>
      <c r="BG203" s="265"/>
      <c r="BH203" s="265"/>
      <c r="BI203" s="265"/>
      <c r="BJ203" s="265"/>
      <c r="BK203" s="265"/>
      <c r="BL203" s="265"/>
      <c r="BM203" s="265"/>
      <c r="BN203" s="265"/>
      <c r="BO203" s="265"/>
      <c r="BP203" s="265"/>
      <c r="BQ203" s="265"/>
      <c r="BR203" s="265"/>
      <c r="BS203" s="265"/>
      <c r="BT203" s="265"/>
      <c r="BU203" s="265"/>
      <c r="BV203" s="265"/>
      <c r="DVA203" s="1176"/>
      <c r="DVB203" s="1176"/>
      <c r="DVC203" s="1176"/>
      <c r="DVD203" s="1176"/>
      <c r="DVE203" s="1176"/>
      <c r="EEH203" s="1176"/>
      <c r="EEI203" s="1176"/>
      <c r="EEJ203" s="1176"/>
      <c r="EEK203" s="1176"/>
      <c r="EEL203" s="1176"/>
      <c r="EEM203" s="1176"/>
      <c r="EEN203" s="1176"/>
      <c r="EEO203" s="1176"/>
      <c r="EEP203" s="1176"/>
      <c r="EEQ203" s="1176"/>
      <c r="EER203" s="1176"/>
      <c r="EES203" s="1176"/>
      <c r="EET203" s="1176"/>
      <c r="EEU203" s="1176"/>
      <c r="EEV203" s="1176"/>
      <c r="EEW203" s="1176"/>
      <c r="EEX203" s="1176"/>
      <c r="EEY203" s="1176"/>
      <c r="EEZ203" s="1176"/>
      <c r="EFA203" s="1176"/>
      <c r="EFB203" s="1176"/>
      <c r="EFC203" s="1176"/>
      <c r="EFD203" s="1176"/>
      <c r="EFE203" s="1176"/>
      <c r="EFF203" s="1176"/>
      <c r="EFG203" s="1176"/>
      <c r="EFH203" s="1176"/>
      <c r="EFI203" s="1176"/>
      <c r="EFJ203" s="1176"/>
      <c r="EFK203" s="1176"/>
      <c r="EFL203" s="1176"/>
      <c r="EFM203" s="1176"/>
      <c r="EFN203" s="1176"/>
      <c r="EFO203" s="1176"/>
      <c r="EFP203" s="1176"/>
      <c r="EFQ203" s="1176"/>
      <c r="EFR203" s="1176"/>
      <c r="EFS203" s="1176"/>
      <c r="EFT203" s="1176"/>
      <c r="EFU203" s="1176"/>
      <c r="EFV203" s="1176"/>
      <c r="EFW203" s="1176"/>
      <c r="EFX203" s="1176"/>
      <c r="EFY203" s="1176"/>
      <c r="EFZ203" s="1176"/>
      <c r="EGA203" s="1176"/>
      <c r="EGB203" s="1176"/>
      <c r="EGC203" s="1176"/>
      <c r="EGD203" s="1176"/>
      <c r="EGE203" s="1176"/>
      <c r="EGF203" s="1176"/>
      <c r="EGG203" s="1176"/>
      <c r="EGH203" s="1176"/>
      <c r="EGI203" s="1176"/>
      <c r="EGJ203" s="1176"/>
      <c r="EGK203" s="1176"/>
      <c r="EGL203" s="1176"/>
      <c r="EGM203" s="1176"/>
      <c r="EGN203" s="1176"/>
      <c r="EGO203" s="1176"/>
      <c r="EGP203" s="1176"/>
      <c r="EGQ203" s="1176"/>
      <c r="EJZ203" s="1176"/>
      <c r="EKA203" s="1176"/>
      <c r="EKB203" s="1176"/>
      <c r="EKC203" s="1176"/>
    </row>
    <row r="204" spans="36:3879" ht="15" customHeight="1">
      <c r="DVA204" s="1176"/>
      <c r="DVB204" s="1176"/>
      <c r="DVC204" s="1176"/>
      <c r="DVD204" s="1176"/>
      <c r="DVE204" s="1176"/>
      <c r="DVF204" s="1594">
        <f>ROW(Table!$A$230)</f>
        <v>230</v>
      </c>
      <c r="DVG204" s="1594"/>
      <c r="DVH204" s="1594"/>
      <c r="DVI204" s="1594"/>
      <c r="DVJ204" s="1594"/>
      <c r="DVK204" s="1594"/>
      <c r="DVL204" s="1594"/>
      <c r="DVM204" s="1594"/>
      <c r="DVN204" s="1594"/>
      <c r="DVO204" s="1594"/>
      <c r="DVP204" s="1594"/>
      <c r="DVQ204" s="1594"/>
      <c r="DVR204" s="1594"/>
      <c r="DVS204" s="1594"/>
      <c r="DVT204" s="1594"/>
      <c r="DVU204" s="1594"/>
      <c r="DVV204" s="1594">
        <f>ROW(Table!$A$231)</f>
        <v>231</v>
      </c>
      <c r="DVW204" s="1594"/>
      <c r="DVX204" s="1594"/>
      <c r="DVY204" s="1594"/>
      <c r="DVZ204" s="1594"/>
      <c r="DWA204" s="1594"/>
      <c r="DWB204" s="1594"/>
      <c r="DWC204" s="1594"/>
      <c r="DWD204" s="1594"/>
      <c r="DWE204" s="1594"/>
      <c r="DWF204" s="1594"/>
      <c r="DWG204" s="1594"/>
      <c r="DWH204" s="1594"/>
      <c r="DWI204" s="1594"/>
      <c r="DWJ204" s="1594"/>
      <c r="DWK204" s="1594"/>
      <c r="DWL204" s="1594">
        <f>ROW(Table!$A$232)</f>
        <v>232</v>
      </c>
      <c r="DWM204" s="1594"/>
      <c r="DWN204" s="1594"/>
      <c r="DWO204" s="1594"/>
      <c r="DWP204" s="1594"/>
      <c r="DWQ204" s="1594"/>
      <c r="DWR204" s="1594"/>
      <c r="DWS204" s="1594"/>
      <c r="DWT204" s="1594"/>
      <c r="DWU204" s="1594"/>
      <c r="DWV204" s="1594"/>
      <c r="DWW204" s="1594"/>
      <c r="DWX204" s="1594"/>
      <c r="DWY204" s="1594"/>
      <c r="DWZ204" s="1594"/>
      <c r="DXA204" s="1594"/>
      <c r="DXB204" s="1594">
        <f>ROW(Table!$A$233)</f>
        <v>233</v>
      </c>
      <c r="DXC204" s="1594"/>
      <c r="DXD204" s="1594"/>
      <c r="DXE204" s="1594"/>
      <c r="DXF204" s="1594"/>
      <c r="DXG204" s="1594"/>
      <c r="DXH204" s="1594"/>
      <c r="DXI204" s="1594"/>
      <c r="DXJ204" s="1594"/>
      <c r="DXK204" s="1594"/>
      <c r="DXL204" s="1594"/>
      <c r="DXM204" s="1594"/>
      <c r="DXN204" s="1594"/>
      <c r="DXO204" s="1594"/>
      <c r="DXP204" s="1594"/>
      <c r="DXQ204" s="1594"/>
      <c r="DXR204" s="1594">
        <f>ROW(Table!$A$234)</f>
        <v>234</v>
      </c>
      <c r="DXS204" s="1594"/>
      <c r="DXT204" s="1594"/>
      <c r="DXU204" s="1594"/>
      <c r="DXV204" s="1594"/>
      <c r="DXW204" s="1594"/>
      <c r="DXX204" s="1594"/>
      <c r="DXY204" s="1594"/>
      <c r="DXZ204" s="1594"/>
      <c r="DYA204" s="1594"/>
      <c r="DYB204" s="1594"/>
      <c r="DYC204" s="1594"/>
      <c r="DYD204" s="1594"/>
      <c r="DYE204" s="1594"/>
      <c r="DYF204" s="1594"/>
      <c r="DYG204" s="1594"/>
      <c r="DYH204" s="1594">
        <f>ROW(Table!$A$235)</f>
        <v>235</v>
      </c>
      <c r="DYI204" s="1594"/>
      <c r="DYJ204" s="1594"/>
      <c r="DYK204" s="1594"/>
      <c r="DYL204" s="1594"/>
      <c r="DYM204" s="1594"/>
      <c r="DYN204" s="1594"/>
      <c r="DYO204" s="1594"/>
      <c r="DYP204" s="1594"/>
      <c r="DYQ204" s="1594"/>
      <c r="DYR204" s="1594"/>
      <c r="DYS204" s="1594"/>
      <c r="DYT204" s="1594"/>
      <c r="DYU204" s="1594"/>
      <c r="DYV204" s="1594"/>
      <c r="DYW204" s="1594"/>
      <c r="DYX204" s="1594"/>
      <c r="DYY204" s="1594"/>
      <c r="DYZ204" s="1594"/>
      <c r="DZA204" s="1594"/>
      <c r="DZB204" s="1594"/>
      <c r="DZC204" s="1594"/>
      <c r="DZD204" s="1594">
        <f>ROW(Table!$A$236)</f>
        <v>236</v>
      </c>
      <c r="DZE204" s="1594"/>
      <c r="DZF204" s="1594"/>
      <c r="DZG204" s="1594"/>
      <c r="DZH204" s="1594"/>
      <c r="DZI204" s="1594"/>
      <c r="DZJ204" s="1594"/>
      <c r="DZK204" s="1594"/>
      <c r="DZL204" s="1594"/>
      <c r="DZM204" s="1594"/>
      <c r="DZN204" s="1594"/>
      <c r="DZO204" s="1594"/>
      <c r="DZP204" s="1594"/>
      <c r="DZQ204" s="1594"/>
      <c r="DZR204" s="1594"/>
      <c r="DZS204" s="1594"/>
      <c r="DZT204" s="1594">
        <f>ROW(Table!$A$237)</f>
        <v>237</v>
      </c>
      <c r="DZU204" s="1594"/>
      <c r="DZV204" s="1594"/>
      <c r="DZW204" s="1594"/>
      <c r="DZX204" s="1594"/>
      <c r="DZY204" s="1594"/>
      <c r="DZZ204" s="1594"/>
      <c r="EAA204" s="1594"/>
      <c r="EAB204" s="1594"/>
      <c r="EAC204" s="1594"/>
      <c r="EAD204" s="1594"/>
      <c r="EAE204" s="1594"/>
      <c r="EAF204" s="1594"/>
      <c r="EAG204" s="1594"/>
      <c r="EAH204" s="1594"/>
      <c r="EAI204" s="1594"/>
      <c r="EAJ204" s="1594">
        <f>ROW(Table!$A$238)</f>
        <v>238</v>
      </c>
      <c r="EAK204" s="1594"/>
      <c r="EAL204" s="1594"/>
      <c r="EAM204" s="1594"/>
      <c r="EAN204" s="1594"/>
      <c r="EAO204" s="1594"/>
      <c r="EAP204" s="1594"/>
      <c r="EAQ204" s="1594"/>
      <c r="EAR204" s="1594"/>
      <c r="EAS204" s="1594"/>
      <c r="EAT204" s="1594"/>
      <c r="EAU204" s="1594"/>
      <c r="EAV204" s="1594"/>
      <c r="EAW204" s="1594"/>
      <c r="EAX204" s="1594"/>
      <c r="EAY204" s="1594"/>
      <c r="EAZ204" s="1594">
        <f>ROW(Table!$A$239)</f>
        <v>239</v>
      </c>
      <c r="EBA204" s="1594"/>
      <c r="EBB204" s="1594"/>
      <c r="EBC204" s="1594"/>
      <c r="EBD204" s="1594"/>
      <c r="EBE204" s="1594"/>
      <c r="EBF204" s="1594"/>
      <c r="EBG204" s="1594"/>
      <c r="EBH204" s="1594"/>
      <c r="EBI204" s="1594"/>
      <c r="EBJ204" s="1594"/>
      <c r="EBK204" s="1594"/>
      <c r="EBL204" s="1594"/>
      <c r="EBM204" s="1594"/>
      <c r="EBN204" s="1594"/>
      <c r="EBO204" s="1594"/>
      <c r="EBP204" s="1594">
        <f>ROW(Table!$A$240)</f>
        <v>240</v>
      </c>
      <c r="EBQ204" s="1594"/>
      <c r="EBR204" s="1594"/>
      <c r="EBS204" s="1594"/>
      <c r="EBT204" s="1594"/>
      <c r="EBU204" s="1594"/>
      <c r="EBV204" s="1594"/>
      <c r="EBW204" s="1594"/>
      <c r="EBX204" s="1594"/>
      <c r="EBY204" s="1594"/>
      <c r="EBZ204" s="1594"/>
      <c r="ECA204" s="1594"/>
      <c r="ECB204" s="1594"/>
      <c r="ECC204" s="1594"/>
      <c r="ECD204" s="1594"/>
      <c r="ECE204" s="1594"/>
      <c r="ECF204" s="1594">
        <f>ROW(Table!$A$241)</f>
        <v>241</v>
      </c>
      <c r="ECG204" s="1594"/>
      <c r="ECH204" s="1594"/>
      <c r="ECI204" s="1594"/>
      <c r="ECJ204" s="1594"/>
      <c r="ECK204" s="1594"/>
      <c r="ECL204" s="1594"/>
      <c r="ECM204" s="1594"/>
      <c r="ECN204" s="1594"/>
      <c r="ECO204" s="1594"/>
      <c r="ECP204" s="1594"/>
      <c r="ECQ204" s="1594"/>
      <c r="ECR204" s="1594"/>
      <c r="ECS204" s="1594"/>
      <c r="ECT204" s="1594"/>
      <c r="ECU204" s="1594"/>
      <c r="ECV204" s="1594"/>
      <c r="ECW204" s="1594"/>
      <c r="ECX204" s="1594"/>
      <c r="ECY204" s="1594"/>
      <c r="ECZ204" s="1594"/>
      <c r="EDA204" s="1594"/>
      <c r="EDB204" s="1594">
        <f>ROW(Table!$A$242)</f>
        <v>242</v>
      </c>
      <c r="EDC204" s="1594"/>
      <c r="EDD204" s="1594"/>
      <c r="EDE204" s="1594"/>
      <c r="EDF204" s="1594"/>
      <c r="EDG204" s="1594"/>
      <c r="EDH204" s="1594"/>
      <c r="EDI204" s="1594"/>
      <c r="EDJ204" s="1594"/>
      <c r="EDK204" s="1594"/>
      <c r="EDL204" s="1594"/>
      <c r="EDM204" s="1594"/>
      <c r="EDN204" s="1594"/>
      <c r="EDO204" s="1594"/>
      <c r="EDP204" s="1594"/>
      <c r="EDQ204" s="1594"/>
      <c r="EDR204" s="1594">
        <f>ROW(Table!$A$243)</f>
        <v>243</v>
      </c>
      <c r="EDS204" s="1594"/>
      <c r="EDT204" s="1594"/>
      <c r="EDU204" s="1594"/>
      <c r="EDV204" s="1594"/>
      <c r="EDW204" s="1594"/>
      <c r="EDX204" s="1594"/>
      <c r="EDY204" s="1594"/>
      <c r="EDZ204" s="1594"/>
      <c r="EEA204" s="1594"/>
      <c r="EEB204" s="1594"/>
      <c r="EEC204" s="1594"/>
      <c r="EED204" s="1594"/>
      <c r="EEE204" s="1594"/>
      <c r="EEF204" s="1594"/>
      <c r="EEG204" s="1594"/>
      <c r="EEH204" s="1176"/>
      <c r="EEI204" s="1176"/>
      <c r="EEJ204" s="1176"/>
      <c r="EEK204" s="1176"/>
      <c r="EEL204" s="1176"/>
      <c r="EEM204" s="1176"/>
      <c r="EEN204" s="1176"/>
      <c r="EEO204" s="1176"/>
      <c r="EEP204" s="1176"/>
      <c r="EEQ204" s="1176"/>
      <c r="EER204" s="1176"/>
      <c r="EES204" s="1176"/>
      <c r="EET204" s="1176"/>
      <c r="EEU204" s="1176"/>
      <c r="EEV204" s="1176"/>
      <c r="EEW204" s="1176"/>
      <c r="EEX204" s="1176"/>
      <c r="EEY204" s="1176"/>
      <c r="EEZ204" s="1176"/>
      <c r="EFA204" s="1176"/>
      <c r="EFB204" s="1176"/>
      <c r="EFC204" s="1176"/>
      <c r="EFD204" s="1176"/>
      <c r="EFE204" s="1176"/>
      <c r="EFF204" s="1176"/>
      <c r="EFG204" s="1176"/>
      <c r="EFH204" s="1176"/>
      <c r="EFI204" s="1176"/>
      <c r="EFJ204" s="1176"/>
      <c r="EFK204" s="1176"/>
      <c r="EFL204" s="1176"/>
      <c r="EFM204" s="1176"/>
      <c r="EFN204" s="1176"/>
      <c r="EFO204" s="1176"/>
      <c r="EFP204" s="1176"/>
      <c r="EFQ204" s="1176"/>
      <c r="EFR204" s="1176"/>
      <c r="EFS204" s="1176"/>
      <c r="EFT204" s="1176"/>
      <c r="EFU204" s="1176"/>
      <c r="EFV204" s="1176"/>
      <c r="EFW204" s="1176"/>
      <c r="EFX204" s="1176"/>
      <c r="EFY204" s="1176"/>
      <c r="EFZ204" s="1176"/>
      <c r="EGA204" s="1176"/>
      <c r="EGB204" s="1176"/>
      <c r="EGC204" s="1176"/>
      <c r="EGD204" s="1176"/>
      <c r="EGE204" s="1176"/>
      <c r="EGF204" s="1176"/>
      <c r="EGG204" s="1176"/>
      <c r="EGH204" s="1176"/>
      <c r="EGI204" s="1176"/>
      <c r="EGJ204" s="1176"/>
      <c r="EGK204" s="1176"/>
      <c r="EGL204" s="1176"/>
      <c r="EGM204" s="1176"/>
      <c r="EGN204" s="1176"/>
      <c r="EGO204" s="1176"/>
      <c r="EGP204" s="1176"/>
      <c r="EGQ204" s="1176"/>
      <c r="EGR204" s="1594">
        <f>ROW(Table!$A$255)</f>
        <v>255</v>
      </c>
      <c r="EGS204" s="1594"/>
      <c r="EGT204" s="1594"/>
      <c r="EGU204" s="1594"/>
      <c r="EGV204" s="1594"/>
      <c r="EGW204" s="1594"/>
      <c r="EGX204" s="1594"/>
      <c r="EGY204" s="1594"/>
      <c r="EGZ204" s="1594"/>
      <c r="EHA204" s="1594"/>
      <c r="EHB204" s="1594"/>
      <c r="EHC204" s="1594"/>
      <c r="EHD204" s="1594"/>
      <c r="EHE204" s="1594"/>
      <c r="EHF204" s="1594"/>
      <c r="EHG204" s="1594"/>
      <c r="EHH204" s="1594">
        <f>ROW(Table!$A$256)</f>
        <v>256</v>
      </c>
      <c r="EHI204" s="1594"/>
      <c r="EHJ204" s="1594"/>
      <c r="EHK204" s="1594"/>
      <c r="EHL204" s="1594"/>
      <c r="EHM204" s="1594"/>
      <c r="EHN204" s="1594"/>
      <c r="EHO204" s="1594"/>
      <c r="EHP204" s="1594"/>
      <c r="EHQ204" s="1594"/>
      <c r="EHR204" s="1594"/>
      <c r="EHS204" s="1594"/>
      <c r="EHT204" s="1594"/>
      <c r="EHU204" s="1594"/>
      <c r="EHV204" s="1594"/>
      <c r="EHW204" s="1594"/>
      <c r="EHX204" s="1594">
        <f>ROW(Table!$A$257)</f>
        <v>257</v>
      </c>
      <c r="EHY204" s="1594"/>
      <c r="EHZ204" s="1594"/>
      <c r="EIA204" s="1594"/>
      <c r="EIB204" s="1594"/>
      <c r="EIC204" s="1594"/>
      <c r="EID204" s="1594"/>
      <c r="EIE204" s="1594"/>
      <c r="EIF204" s="1594"/>
      <c r="EIG204" s="1594"/>
      <c r="EIH204" s="1594"/>
      <c r="EII204" s="1594"/>
      <c r="EIJ204" s="1594"/>
      <c r="EIK204" s="1594"/>
      <c r="EIL204" s="1594"/>
      <c r="EIM204" s="1594"/>
      <c r="EIN204" s="1594"/>
      <c r="EIO204" s="1594"/>
      <c r="EIP204" s="1594"/>
      <c r="EIQ204" s="1594"/>
      <c r="EIR204" s="1594"/>
      <c r="EIS204" s="1594"/>
      <c r="EIT204" s="1594">
        <f>ROW(Table!$A$258)</f>
        <v>258</v>
      </c>
      <c r="EIU204" s="1594"/>
      <c r="EIV204" s="1594"/>
      <c r="EIW204" s="1594"/>
      <c r="EIX204" s="1594"/>
      <c r="EIY204" s="1594"/>
      <c r="EIZ204" s="1594"/>
      <c r="EJA204" s="1594"/>
      <c r="EJB204" s="1594"/>
      <c r="EJC204" s="1594"/>
      <c r="EJD204" s="1594"/>
      <c r="EJE204" s="1594"/>
      <c r="EJF204" s="1594"/>
      <c r="EJG204" s="1594"/>
      <c r="EJH204" s="1594"/>
      <c r="EJI204" s="1594"/>
      <c r="EJJ204" s="1594">
        <f>ROW(Table!$A$259)</f>
        <v>259</v>
      </c>
      <c r="EJK204" s="1594"/>
      <c r="EJL204" s="1594"/>
      <c r="EJM204" s="1594"/>
      <c r="EJN204" s="1594"/>
      <c r="EJO204" s="1594"/>
      <c r="EJP204" s="1594"/>
      <c r="EJQ204" s="1594"/>
      <c r="EJR204" s="1594"/>
      <c r="EJS204" s="1594"/>
      <c r="EJT204" s="1594"/>
      <c r="EJU204" s="1594"/>
      <c r="EJV204" s="1594"/>
      <c r="EJW204" s="1594"/>
      <c r="EJX204" s="1594"/>
      <c r="EJY204" s="1594"/>
      <c r="EJZ204" s="1176"/>
      <c r="EKA204" s="1176"/>
      <c r="EKB204" s="1176"/>
      <c r="EKC204" s="1176"/>
    </row>
    <row r="205" spans="36:3879" ht="15" customHeight="1">
      <c r="DVA205" s="1176"/>
      <c r="DVB205" s="1176"/>
      <c r="DVC205" s="1176"/>
      <c r="DVD205" s="1176"/>
      <c r="DVE205" s="1176"/>
      <c r="DVF205" s="1594"/>
      <c r="DVG205" s="1594"/>
      <c r="DVH205" s="1594"/>
      <c r="DVI205" s="1594"/>
      <c r="DVJ205" s="1594"/>
      <c r="DVK205" s="1594"/>
      <c r="DVL205" s="1594"/>
      <c r="DVM205" s="1594"/>
      <c r="DVN205" s="1594"/>
      <c r="DVO205" s="1594"/>
      <c r="DVP205" s="1594"/>
      <c r="DVQ205" s="1594"/>
      <c r="DVR205" s="1594"/>
      <c r="DVS205" s="1594"/>
      <c r="DVT205" s="1594"/>
      <c r="DVU205" s="1594"/>
      <c r="DVV205" s="1594"/>
      <c r="DVW205" s="1594"/>
      <c r="DVX205" s="1594"/>
      <c r="DVY205" s="1594"/>
      <c r="DVZ205" s="1594"/>
      <c r="DWA205" s="1594"/>
      <c r="DWB205" s="1594"/>
      <c r="DWC205" s="1594"/>
      <c r="DWD205" s="1594"/>
      <c r="DWE205" s="1594"/>
      <c r="DWF205" s="1594"/>
      <c r="DWG205" s="1594"/>
      <c r="DWH205" s="1594"/>
      <c r="DWI205" s="1594"/>
      <c r="DWJ205" s="1594"/>
      <c r="DWK205" s="1594"/>
      <c r="DWL205" s="1594"/>
      <c r="DWM205" s="1594"/>
      <c r="DWN205" s="1594"/>
      <c r="DWO205" s="1594"/>
      <c r="DWP205" s="1594"/>
      <c r="DWQ205" s="1594"/>
      <c r="DWR205" s="1594"/>
      <c r="DWS205" s="1594"/>
      <c r="DWT205" s="1594"/>
      <c r="DWU205" s="1594"/>
      <c r="DWV205" s="1594"/>
      <c r="DWW205" s="1594"/>
      <c r="DWX205" s="1594"/>
      <c r="DWY205" s="1594"/>
      <c r="DWZ205" s="1594"/>
      <c r="DXA205" s="1594"/>
      <c r="DXB205" s="1594"/>
      <c r="DXC205" s="1594"/>
      <c r="DXD205" s="1594"/>
      <c r="DXE205" s="1594"/>
      <c r="DXF205" s="1594"/>
      <c r="DXG205" s="1594"/>
      <c r="DXH205" s="1594"/>
      <c r="DXI205" s="1594"/>
      <c r="DXJ205" s="1594"/>
      <c r="DXK205" s="1594"/>
      <c r="DXL205" s="1594"/>
      <c r="DXM205" s="1594"/>
      <c r="DXN205" s="1594"/>
      <c r="DXO205" s="1594"/>
      <c r="DXP205" s="1594"/>
      <c r="DXQ205" s="1594"/>
      <c r="DXR205" s="1594"/>
      <c r="DXS205" s="1594"/>
      <c r="DXT205" s="1594"/>
      <c r="DXU205" s="1594"/>
      <c r="DXV205" s="1594"/>
      <c r="DXW205" s="1594"/>
      <c r="DXX205" s="1594"/>
      <c r="DXY205" s="1594"/>
      <c r="DXZ205" s="1594"/>
      <c r="DYA205" s="1594"/>
      <c r="DYB205" s="1594"/>
      <c r="DYC205" s="1594"/>
      <c r="DYD205" s="1594"/>
      <c r="DYE205" s="1594"/>
      <c r="DYF205" s="1594"/>
      <c r="DYG205" s="1594"/>
      <c r="DYH205" s="1594"/>
      <c r="DYI205" s="1594"/>
      <c r="DYJ205" s="1594"/>
      <c r="DYK205" s="1594"/>
      <c r="DYL205" s="1594"/>
      <c r="DYM205" s="1594"/>
      <c r="DYN205" s="1594"/>
      <c r="DYO205" s="1594"/>
      <c r="DYP205" s="1594"/>
      <c r="DYQ205" s="1594"/>
      <c r="DYR205" s="1594"/>
      <c r="DYS205" s="1594"/>
      <c r="DYT205" s="1594"/>
      <c r="DYU205" s="1594"/>
      <c r="DYV205" s="1594"/>
      <c r="DYW205" s="1594"/>
      <c r="DYX205" s="1594"/>
      <c r="DYY205" s="1594"/>
      <c r="DYZ205" s="1594"/>
      <c r="DZA205" s="1594"/>
      <c r="DZB205" s="1594"/>
      <c r="DZC205" s="1594"/>
      <c r="DZD205" s="1594"/>
      <c r="DZE205" s="1594"/>
      <c r="DZF205" s="1594"/>
      <c r="DZG205" s="1594"/>
      <c r="DZH205" s="1594"/>
      <c r="DZI205" s="1594"/>
      <c r="DZJ205" s="1594"/>
      <c r="DZK205" s="1594"/>
      <c r="DZL205" s="1594"/>
      <c r="DZM205" s="1594"/>
      <c r="DZN205" s="1594"/>
      <c r="DZO205" s="1594"/>
      <c r="DZP205" s="1594"/>
      <c r="DZQ205" s="1594"/>
      <c r="DZR205" s="1594"/>
      <c r="DZS205" s="1594"/>
      <c r="DZT205" s="1594"/>
      <c r="DZU205" s="1594"/>
      <c r="DZV205" s="1594"/>
      <c r="DZW205" s="1594"/>
      <c r="DZX205" s="1594"/>
      <c r="DZY205" s="1594"/>
      <c r="DZZ205" s="1594"/>
      <c r="EAA205" s="1594"/>
      <c r="EAB205" s="1594"/>
      <c r="EAC205" s="1594"/>
      <c r="EAD205" s="1594"/>
      <c r="EAE205" s="1594"/>
      <c r="EAF205" s="1594"/>
      <c r="EAG205" s="1594"/>
      <c r="EAH205" s="1594"/>
      <c r="EAI205" s="1594"/>
      <c r="EAJ205" s="1594"/>
      <c r="EAK205" s="1594"/>
      <c r="EAL205" s="1594"/>
      <c r="EAM205" s="1594"/>
      <c r="EAN205" s="1594"/>
      <c r="EAO205" s="1594"/>
      <c r="EAP205" s="1594"/>
      <c r="EAQ205" s="1594"/>
      <c r="EAR205" s="1594"/>
      <c r="EAS205" s="1594"/>
      <c r="EAT205" s="1594"/>
      <c r="EAU205" s="1594"/>
      <c r="EAV205" s="1594"/>
      <c r="EAW205" s="1594"/>
      <c r="EAX205" s="1594"/>
      <c r="EAY205" s="1594"/>
      <c r="EAZ205" s="1594"/>
      <c r="EBA205" s="1594"/>
      <c r="EBB205" s="1594"/>
      <c r="EBC205" s="1594"/>
      <c r="EBD205" s="1594"/>
      <c r="EBE205" s="1594"/>
      <c r="EBF205" s="1594"/>
      <c r="EBG205" s="1594"/>
      <c r="EBH205" s="1594"/>
      <c r="EBI205" s="1594"/>
      <c r="EBJ205" s="1594"/>
      <c r="EBK205" s="1594"/>
      <c r="EBL205" s="1594"/>
      <c r="EBM205" s="1594"/>
      <c r="EBN205" s="1594"/>
      <c r="EBO205" s="1594"/>
      <c r="EBP205" s="1594"/>
      <c r="EBQ205" s="1594"/>
      <c r="EBR205" s="1594"/>
      <c r="EBS205" s="1594"/>
      <c r="EBT205" s="1594"/>
      <c r="EBU205" s="1594"/>
      <c r="EBV205" s="1594"/>
      <c r="EBW205" s="1594"/>
      <c r="EBX205" s="1594"/>
      <c r="EBY205" s="1594"/>
      <c r="EBZ205" s="1594"/>
      <c r="ECA205" s="1594"/>
      <c r="ECB205" s="1594"/>
      <c r="ECC205" s="1594"/>
      <c r="ECD205" s="1594"/>
      <c r="ECE205" s="1594"/>
      <c r="ECF205" s="1594"/>
      <c r="ECG205" s="1594"/>
      <c r="ECH205" s="1594"/>
      <c r="ECI205" s="1594"/>
      <c r="ECJ205" s="1594"/>
      <c r="ECK205" s="1594"/>
      <c r="ECL205" s="1594"/>
      <c r="ECM205" s="1594"/>
      <c r="ECN205" s="1594"/>
      <c r="ECO205" s="1594"/>
      <c r="ECP205" s="1594"/>
      <c r="ECQ205" s="1594"/>
      <c r="ECR205" s="1594"/>
      <c r="ECS205" s="1594"/>
      <c r="ECT205" s="1594"/>
      <c r="ECU205" s="1594"/>
      <c r="ECV205" s="1594"/>
      <c r="ECW205" s="1594"/>
      <c r="ECX205" s="1594"/>
      <c r="ECY205" s="1594"/>
      <c r="ECZ205" s="1594"/>
      <c r="EDA205" s="1594"/>
      <c r="EDB205" s="1594"/>
      <c r="EDC205" s="1594"/>
      <c r="EDD205" s="1594"/>
      <c r="EDE205" s="1594"/>
      <c r="EDF205" s="1594"/>
      <c r="EDG205" s="1594"/>
      <c r="EDH205" s="1594"/>
      <c r="EDI205" s="1594"/>
      <c r="EDJ205" s="1594"/>
      <c r="EDK205" s="1594"/>
      <c r="EDL205" s="1594"/>
      <c r="EDM205" s="1594"/>
      <c r="EDN205" s="1594"/>
      <c r="EDO205" s="1594"/>
      <c r="EDP205" s="1594"/>
      <c r="EDQ205" s="1594"/>
      <c r="EDR205" s="1594"/>
      <c r="EDS205" s="1594"/>
      <c r="EDT205" s="1594"/>
      <c r="EDU205" s="1594"/>
      <c r="EDV205" s="1594"/>
      <c r="EDW205" s="1594"/>
      <c r="EDX205" s="1594"/>
      <c r="EDY205" s="1594"/>
      <c r="EDZ205" s="1594"/>
      <c r="EEA205" s="1594"/>
      <c r="EEB205" s="1594"/>
      <c r="EEC205" s="1594"/>
      <c r="EED205" s="1594"/>
      <c r="EEE205" s="1594"/>
      <c r="EEF205" s="1594"/>
      <c r="EEG205" s="1594"/>
      <c r="EEH205" s="1176"/>
      <c r="EEI205" s="1176"/>
      <c r="EEJ205" s="1176"/>
      <c r="EEK205" s="1176"/>
      <c r="EEL205" s="1176"/>
      <c r="EEM205" s="1176"/>
      <c r="EEN205" s="1176"/>
      <c r="EEO205" s="1176"/>
      <c r="EEP205" s="1176"/>
      <c r="EEQ205" s="1176"/>
      <c r="EER205" s="1176"/>
      <c r="EES205" s="1176"/>
      <c r="EET205" s="1176"/>
      <c r="EEU205" s="1176"/>
      <c r="EEV205" s="1176"/>
      <c r="EEW205" s="1176"/>
      <c r="EEX205" s="1176"/>
      <c r="EEY205" s="1176"/>
      <c r="EEZ205" s="1176"/>
      <c r="EFA205" s="1176"/>
      <c r="EFB205" s="1176"/>
      <c r="EFC205" s="1176"/>
      <c r="EFD205" s="1176"/>
      <c r="EFE205" s="1176"/>
      <c r="EFF205" s="1176"/>
      <c r="EFG205" s="1176"/>
      <c r="EFH205" s="1176"/>
      <c r="EFI205" s="1176"/>
      <c r="EFJ205" s="1176"/>
      <c r="EFK205" s="1176"/>
      <c r="EFL205" s="1176"/>
      <c r="EFM205" s="1176"/>
      <c r="EFN205" s="1176"/>
      <c r="EFO205" s="1176"/>
      <c r="EFP205" s="1176"/>
      <c r="EFQ205" s="1176"/>
      <c r="EFR205" s="1176"/>
      <c r="EFS205" s="1176"/>
      <c r="EFT205" s="1176"/>
      <c r="EFU205" s="1176"/>
      <c r="EFV205" s="1176"/>
      <c r="EFW205" s="1176"/>
      <c r="EFX205" s="1176"/>
      <c r="EFY205" s="1176"/>
      <c r="EFZ205" s="1176"/>
      <c r="EGA205" s="1176"/>
      <c r="EGB205" s="1176"/>
      <c r="EGC205" s="1176"/>
      <c r="EGD205" s="1176"/>
      <c r="EGE205" s="1176"/>
      <c r="EGF205" s="1176"/>
      <c r="EGG205" s="1176"/>
      <c r="EGH205" s="1176"/>
      <c r="EGI205" s="1176"/>
      <c r="EGJ205" s="1176"/>
      <c r="EGK205" s="1176"/>
      <c r="EGL205" s="1176"/>
      <c r="EGM205" s="1176"/>
      <c r="EGN205" s="1176"/>
      <c r="EGO205" s="1176"/>
      <c r="EGP205" s="1176"/>
      <c r="EGQ205" s="1176"/>
      <c r="EGR205" s="1594"/>
      <c r="EGS205" s="1594"/>
      <c r="EGT205" s="1594"/>
      <c r="EGU205" s="1594"/>
      <c r="EGV205" s="1594"/>
      <c r="EGW205" s="1594"/>
      <c r="EGX205" s="1594"/>
      <c r="EGY205" s="1594"/>
      <c r="EGZ205" s="1594"/>
      <c r="EHA205" s="1594"/>
      <c r="EHB205" s="1594"/>
      <c r="EHC205" s="1594"/>
      <c r="EHD205" s="1594"/>
      <c r="EHE205" s="1594"/>
      <c r="EHF205" s="1594"/>
      <c r="EHG205" s="1594"/>
      <c r="EHH205" s="1594"/>
      <c r="EHI205" s="1594"/>
      <c r="EHJ205" s="1594"/>
      <c r="EHK205" s="1594"/>
      <c r="EHL205" s="1594"/>
      <c r="EHM205" s="1594"/>
      <c r="EHN205" s="1594"/>
      <c r="EHO205" s="1594"/>
      <c r="EHP205" s="1594"/>
      <c r="EHQ205" s="1594"/>
      <c r="EHR205" s="1594"/>
      <c r="EHS205" s="1594"/>
      <c r="EHT205" s="1594"/>
      <c r="EHU205" s="1594"/>
      <c r="EHV205" s="1594"/>
      <c r="EHW205" s="1594"/>
      <c r="EHX205" s="1594"/>
      <c r="EHY205" s="1594"/>
      <c r="EHZ205" s="1594"/>
      <c r="EIA205" s="1594"/>
      <c r="EIB205" s="1594"/>
      <c r="EIC205" s="1594"/>
      <c r="EID205" s="1594"/>
      <c r="EIE205" s="1594"/>
      <c r="EIF205" s="1594"/>
      <c r="EIG205" s="1594"/>
      <c r="EIH205" s="1594"/>
      <c r="EII205" s="1594"/>
      <c r="EIJ205" s="1594"/>
      <c r="EIK205" s="1594"/>
      <c r="EIL205" s="1594"/>
      <c r="EIM205" s="1594"/>
      <c r="EIN205" s="1594"/>
      <c r="EIO205" s="1594"/>
      <c r="EIP205" s="1594"/>
      <c r="EIQ205" s="1594"/>
      <c r="EIR205" s="1594"/>
      <c r="EIS205" s="1594"/>
      <c r="EIT205" s="1594"/>
      <c r="EIU205" s="1594"/>
      <c r="EIV205" s="1594"/>
      <c r="EIW205" s="1594"/>
      <c r="EIX205" s="1594"/>
      <c r="EIY205" s="1594"/>
      <c r="EIZ205" s="1594"/>
      <c r="EJA205" s="1594"/>
      <c r="EJB205" s="1594"/>
      <c r="EJC205" s="1594"/>
      <c r="EJD205" s="1594"/>
      <c r="EJE205" s="1594"/>
      <c r="EJF205" s="1594"/>
      <c r="EJG205" s="1594"/>
      <c r="EJH205" s="1594"/>
      <c r="EJI205" s="1594"/>
      <c r="EJJ205" s="1594"/>
      <c r="EJK205" s="1594"/>
      <c r="EJL205" s="1594"/>
      <c r="EJM205" s="1594"/>
      <c r="EJN205" s="1594"/>
      <c r="EJO205" s="1594"/>
      <c r="EJP205" s="1594"/>
      <c r="EJQ205" s="1594"/>
      <c r="EJR205" s="1594"/>
      <c r="EJS205" s="1594"/>
      <c r="EJT205" s="1594"/>
      <c r="EJU205" s="1594"/>
      <c r="EJV205" s="1594"/>
      <c r="EJW205" s="1594"/>
      <c r="EJX205" s="1594"/>
      <c r="EJY205" s="1594"/>
      <c r="EJZ205" s="1176"/>
      <c r="EKA205" s="1176"/>
      <c r="EKB205" s="1176"/>
      <c r="EKC205" s="1176"/>
    </row>
    <row r="206" spans="36:3879" ht="15" customHeight="1">
      <c r="DVA206" s="1176"/>
      <c r="DVB206" s="1176"/>
      <c r="DVC206" s="1176"/>
      <c r="DVD206" s="1176"/>
      <c r="DVE206" s="1176"/>
      <c r="DVF206" s="1176"/>
      <c r="DVG206" s="1176"/>
      <c r="DVH206" s="1176"/>
      <c r="DVI206" s="1176"/>
      <c r="DVJ206" s="1176"/>
      <c r="DVK206" s="1176"/>
      <c r="DVL206" s="1176"/>
      <c r="DVM206" s="1176"/>
      <c r="DVN206" s="1176"/>
      <c r="DVO206" s="1176"/>
      <c r="DVP206" s="1176"/>
      <c r="DVQ206" s="1176"/>
      <c r="DVR206" s="1176"/>
      <c r="DVS206" s="1176"/>
      <c r="DVT206" s="1176"/>
      <c r="DVU206" s="1176"/>
      <c r="DVV206" s="1176"/>
      <c r="DVW206" s="1176"/>
      <c r="DVX206" s="1176"/>
      <c r="DVY206" s="1176"/>
      <c r="DVZ206" s="1176"/>
      <c r="DWA206" s="1176"/>
      <c r="DWB206" s="1176"/>
      <c r="DWC206" s="1176"/>
      <c r="DWD206" s="1176"/>
      <c r="DWE206" s="1176"/>
      <c r="DWF206" s="1176"/>
      <c r="DWG206" s="1176"/>
      <c r="DWH206" s="1176"/>
      <c r="DWI206" s="1176"/>
      <c r="DWJ206" s="1176"/>
      <c r="DWK206" s="1176"/>
      <c r="DWL206" s="1176"/>
      <c r="DWM206" s="1176"/>
      <c r="DWN206" s="1176"/>
      <c r="DWO206" s="1176"/>
      <c r="DWP206" s="1176"/>
      <c r="DWQ206" s="1176"/>
      <c r="DWR206" s="1176"/>
      <c r="DWS206" s="1176"/>
      <c r="DWT206" s="1176"/>
      <c r="DWU206" s="1176"/>
      <c r="DWV206" s="1176"/>
      <c r="DWW206" s="1176"/>
      <c r="DWX206" s="1176"/>
      <c r="DWY206" s="1176"/>
      <c r="DWZ206" s="1176"/>
      <c r="DXA206" s="1176"/>
      <c r="DXB206" s="1176"/>
      <c r="DXC206" s="1176"/>
      <c r="DXD206" s="1176"/>
      <c r="DXE206" s="1176"/>
      <c r="DXF206" s="1176"/>
      <c r="DXG206" s="1176"/>
      <c r="DXH206" s="1176"/>
      <c r="DXI206" s="1176"/>
      <c r="DXJ206" s="1176"/>
      <c r="DXK206" s="1176"/>
      <c r="DXL206" s="1176"/>
      <c r="DXM206" s="1176"/>
      <c r="DXN206" s="1176"/>
      <c r="DXO206" s="1176"/>
      <c r="DXP206" s="1176"/>
      <c r="DXQ206" s="1176"/>
      <c r="DXR206" s="1176"/>
      <c r="DXS206" s="1176"/>
      <c r="DXT206" s="1176"/>
      <c r="DXU206" s="1176"/>
      <c r="DXV206" s="1176"/>
      <c r="DXW206" s="1176"/>
      <c r="DXX206" s="1176"/>
      <c r="DXY206" s="1176"/>
      <c r="DXZ206" s="1176"/>
      <c r="DYA206" s="1176"/>
      <c r="DYB206" s="1176"/>
      <c r="DYC206" s="1176"/>
      <c r="DYD206" s="1176"/>
      <c r="DYE206" s="1176"/>
      <c r="DYF206" s="1176"/>
      <c r="DYG206" s="1176"/>
      <c r="DYH206" s="1176"/>
      <c r="DYI206" s="1176"/>
      <c r="DYJ206" s="1176"/>
      <c r="DYK206" s="1176"/>
      <c r="DYL206" s="1176"/>
      <c r="DYM206" s="1176"/>
      <c r="DYN206" s="1176"/>
      <c r="DYO206" s="1176"/>
      <c r="DYP206" s="1176"/>
      <c r="DYQ206" s="1176"/>
      <c r="DYR206" s="1176"/>
      <c r="DYS206" s="1176"/>
      <c r="DYT206" s="1176"/>
      <c r="DYU206" s="1176"/>
      <c r="DYV206" s="1176"/>
      <c r="DYW206" s="1176"/>
      <c r="DYX206" s="1176"/>
      <c r="DYY206" s="1176"/>
      <c r="DYZ206" s="1176"/>
      <c r="DZA206" s="1176"/>
      <c r="DZB206" s="1176"/>
      <c r="DZC206" s="1176"/>
      <c r="DZD206" s="1176"/>
      <c r="DZE206" s="1176"/>
      <c r="DZF206" s="1176"/>
      <c r="DZG206" s="1176"/>
      <c r="DZH206" s="1176"/>
      <c r="DZI206" s="1176"/>
      <c r="DZJ206" s="1176"/>
      <c r="DZK206" s="1176"/>
      <c r="DZL206" s="1176"/>
      <c r="DZM206" s="1176"/>
      <c r="DZN206" s="1176"/>
      <c r="DZO206" s="1176"/>
      <c r="DZP206" s="1176"/>
      <c r="DZQ206" s="1176"/>
      <c r="DZR206" s="1176"/>
      <c r="DZS206" s="1176"/>
      <c r="DZT206" s="1176"/>
      <c r="DZU206" s="1176"/>
      <c r="DZV206" s="1176"/>
      <c r="DZW206" s="1176"/>
      <c r="DZX206" s="1176"/>
      <c r="DZY206" s="1176"/>
      <c r="DZZ206" s="1176"/>
      <c r="EAA206" s="1176"/>
      <c r="EAB206" s="1176"/>
      <c r="EAC206" s="1176"/>
      <c r="EAD206" s="1176"/>
      <c r="EAE206" s="1176"/>
      <c r="EAF206" s="1176"/>
      <c r="EAG206" s="1176"/>
      <c r="EAH206" s="1176"/>
      <c r="EAI206" s="1176"/>
      <c r="EAJ206" s="1176"/>
      <c r="EAK206" s="1176"/>
      <c r="EAL206" s="1176"/>
      <c r="EAM206" s="1176"/>
      <c r="EAN206" s="1176"/>
      <c r="EAO206" s="1176"/>
      <c r="EAP206" s="1176"/>
      <c r="EAQ206" s="1176"/>
      <c r="EAR206" s="1176"/>
      <c r="EAS206" s="1176"/>
      <c r="EAT206" s="1176"/>
      <c r="EAU206" s="1176"/>
      <c r="EAV206" s="1176"/>
      <c r="EAW206" s="1176"/>
      <c r="EAX206" s="1176"/>
      <c r="EAY206" s="1176"/>
      <c r="EAZ206" s="1176"/>
      <c r="EBA206" s="1176"/>
      <c r="EBB206" s="1176"/>
      <c r="EBC206" s="1176"/>
      <c r="EBD206" s="1176"/>
      <c r="EBE206" s="1176"/>
      <c r="EBF206" s="1176"/>
      <c r="EBG206" s="1176"/>
      <c r="EBH206" s="1176"/>
      <c r="EBI206" s="1176"/>
      <c r="EBJ206" s="1176"/>
      <c r="EBK206" s="1176"/>
      <c r="EBL206" s="1176"/>
      <c r="EBM206" s="1176"/>
      <c r="EBN206" s="1176"/>
      <c r="EBO206" s="1176"/>
      <c r="EBP206" s="1176"/>
      <c r="EBQ206" s="1176"/>
      <c r="EBR206" s="1176"/>
      <c r="EBS206" s="1176"/>
      <c r="EBT206" s="1176"/>
      <c r="EBU206" s="1176"/>
      <c r="EBV206" s="1176"/>
      <c r="EBW206" s="1176"/>
      <c r="EBX206" s="1176"/>
      <c r="EBY206" s="1176"/>
      <c r="EBZ206" s="1176"/>
      <c r="ECA206" s="1176"/>
      <c r="ECB206" s="1176"/>
      <c r="ECC206" s="1176"/>
      <c r="ECD206" s="1176"/>
      <c r="ECE206" s="1176"/>
      <c r="ECF206" s="1176"/>
      <c r="ECG206" s="1176"/>
      <c r="ECH206" s="1176"/>
      <c r="ECI206" s="1176"/>
      <c r="ECJ206" s="1176"/>
      <c r="ECK206" s="1176"/>
      <c r="ECL206" s="1176"/>
      <c r="ECM206" s="1176"/>
      <c r="ECN206" s="1176"/>
      <c r="ECO206" s="1176"/>
      <c r="ECP206" s="1176"/>
      <c r="ECQ206" s="1176"/>
      <c r="ECR206" s="1176"/>
      <c r="ECS206" s="1176"/>
      <c r="ECT206" s="1176"/>
      <c r="ECU206" s="1176"/>
      <c r="ECV206" s="1176"/>
      <c r="ECW206" s="1176"/>
      <c r="ECX206" s="1176"/>
      <c r="ECY206" s="1176"/>
      <c r="ECZ206" s="1176"/>
      <c r="EDA206" s="1176"/>
      <c r="EDB206" s="1176"/>
      <c r="EDC206" s="1176"/>
      <c r="EDD206" s="1176"/>
      <c r="EDE206" s="1176"/>
      <c r="EDF206" s="1176"/>
      <c r="EDG206" s="1176"/>
      <c r="EDH206" s="1176"/>
      <c r="EDI206" s="1176"/>
      <c r="EDJ206" s="1176"/>
      <c r="EDK206" s="1176"/>
      <c r="EDL206" s="1176"/>
      <c r="EDM206" s="1176"/>
      <c r="EDN206" s="1176"/>
      <c r="EDO206" s="1176"/>
      <c r="EDP206" s="1176"/>
      <c r="EDQ206" s="1176"/>
      <c r="EDR206" s="1176"/>
      <c r="EDS206" s="1176"/>
      <c r="EDT206" s="1176"/>
      <c r="EDU206" s="1176"/>
      <c r="EDV206" s="1176"/>
      <c r="EDW206" s="1176"/>
      <c r="EDX206" s="1176"/>
      <c r="EDY206" s="1176"/>
      <c r="EDZ206" s="1176"/>
      <c r="EEA206" s="1176"/>
      <c r="EEB206" s="1176"/>
      <c r="EEC206" s="1176"/>
      <c r="EED206" s="1176"/>
      <c r="EEE206" s="1176"/>
      <c r="EEF206" s="1176"/>
      <c r="EEG206" s="1176"/>
      <c r="EEH206" s="1176"/>
      <c r="EEI206" s="1176"/>
      <c r="EEJ206" s="1176"/>
      <c r="EEK206" s="1176"/>
      <c r="EEL206" s="1176"/>
      <c r="EEM206" s="1176"/>
      <c r="EEN206" s="1176"/>
      <c r="EEO206" s="1176"/>
      <c r="EEP206" s="1176"/>
      <c r="EEQ206" s="1176"/>
      <c r="EER206" s="1176"/>
      <c r="EES206" s="1176"/>
      <c r="EET206" s="1176"/>
      <c r="EEU206" s="1176"/>
      <c r="EEV206" s="1176"/>
      <c r="EEW206" s="1176"/>
      <c r="EEX206" s="1176"/>
      <c r="EEY206" s="1176"/>
      <c r="EEZ206" s="1176"/>
      <c r="EFA206" s="1176"/>
      <c r="EFB206" s="1176"/>
      <c r="EFC206" s="1176"/>
      <c r="EFD206" s="1176"/>
      <c r="EFE206" s="1176"/>
      <c r="EFF206" s="1176"/>
      <c r="EFG206" s="1176"/>
      <c r="EFH206" s="1176"/>
      <c r="EFI206" s="1176"/>
      <c r="EFJ206" s="1176"/>
      <c r="EFK206" s="1176"/>
      <c r="EFL206" s="1176"/>
      <c r="EFM206" s="1176"/>
      <c r="EFN206" s="1176"/>
      <c r="EFO206" s="1176"/>
      <c r="EFP206" s="1176"/>
      <c r="EFQ206" s="1176"/>
      <c r="EFR206" s="1176"/>
      <c r="EFS206" s="1176"/>
      <c r="EFT206" s="1176"/>
      <c r="EFU206" s="1176"/>
      <c r="EFV206" s="1176"/>
      <c r="EFW206" s="1176"/>
      <c r="EFX206" s="1176"/>
      <c r="EFY206" s="1176"/>
      <c r="EFZ206" s="1176"/>
      <c r="EGA206" s="1176"/>
      <c r="EGB206" s="1176"/>
      <c r="EGC206" s="1176"/>
      <c r="EGD206" s="1176"/>
      <c r="EGE206" s="1176"/>
      <c r="EGF206" s="1176"/>
      <c r="EGG206" s="1176"/>
      <c r="EGH206" s="1176"/>
      <c r="EGI206" s="1176"/>
      <c r="EGJ206" s="1176"/>
      <c r="EGK206" s="1176"/>
      <c r="EGL206" s="1176"/>
      <c r="EGM206" s="1176"/>
      <c r="EGN206" s="1176"/>
      <c r="EGO206" s="1176"/>
      <c r="EGP206" s="1176"/>
      <c r="EGQ206" s="1176"/>
      <c r="EGR206" s="1176"/>
      <c r="EGS206" s="1176"/>
      <c r="EGT206" s="1176"/>
      <c r="EGU206" s="1176"/>
      <c r="EGV206" s="1176"/>
      <c r="EGW206" s="1176"/>
      <c r="EGX206" s="1176"/>
      <c r="EGY206" s="1176"/>
      <c r="EGZ206" s="1176"/>
      <c r="EHA206" s="1176"/>
      <c r="EHB206" s="1176"/>
      <c r="EHC206" s="1176"/>
      <c r="EHD206" s="1176"/>
      <c r="EHE206" s="1176"/>
      <c r="EHF206" s="1176"/>
      <c r="EHG206" s="1176"/>
      <c r="EHH206" s="1176"/>
      <c r="EHI206" s="1176"/>
      <c r="EHJ206" s="1176"/>
      <c r="EHK206" s="1176"/>
      <c r="EHL206" s="1176"/>
      <c r="EHM206" s="1176"/>
      <c r="EHN206" s="1176"/>
      <c r="EHO206" s="1176"/>
      <c r="EHP206" s="1176"/>
      <c r="EHQ206" s="1176"/>
      <c r="EHR206" s="1176"/>
      <c r="EHS206" s="1176"/>
      <c r="EHT206" s="1176"/>
      <c r="EHU206" s="1176"/>
      <c r="EHV206" s="1176"/>
      <c r="EHW206" s="1176"/>
      <c r="EHX206" s="1176"/>
      <c r="EHY206" s="1176"/>
      <c r="EHZ206" s="1176"/>
      <c r="EIA206" s="1176"/>
      <c r="EIB206" s="1176"/>
      <c r="EIC206" s="1176"/>
      <c r="EID206" s="1176"/>
      <c r="EIE206" s="1176"/>
      <c r="EIF206" s="1176"/>
      <c r="EIG206" s="1176"/>
      <c r="EIH206" s="1176"/>
      <c r="EII206" s="1176"/>
      <c r="EIJ206" s="1176"/>
      <c r="EIK206" s="1176"/>
      <c r="EIL206" s="1176"/>
      <c r="EIM206" s="1176"/>
      <c r="EIN206" s="1176"/>
      <c r="EIO206" s="1176"/>
      <c r="EIP206" s="1176"/>
      <c r="EIQ206" s="1176"/>
      <c r="EIR206" s="1176"/>
      <c r="EIS206" s="1176"/>
      <c r="EIT206" s="1176"/>
      <c r="EIU206" s="1176"/>
      <c r="EIV206" s="1176"/>
      <c r="EIW206" s="1176"/>
      <c r="EIX206" s="1176"/>
      <c r="EIY206" s="1176"/>
      <c r="EIZ206" s="1176"/>
      <c r="EJA206" s="1176"/>
      <c r="EJB206" s="1176"/>
      <c r="EJC206" s="1176"/>
      <c r="EJD206" s="1176"/>
      <c r="EJE206" s="1176"/>
      <c r="EJF206" s="1176"/>
      <c r="EJG206" s="1176"/>
      <c r="EJH206" s="1176"/>
      <c r="EJI206" s="1176"/>
      <c r="EJJ206" s="1176"/>
      <c r="EJK206" s="1176"/>
      <c r="EJL206" s="1176"/>
      <c r="EJM206" s="1176"/>
      <c r="EJN206" s="1176"/>
      <c r="EJO206" s="1176"/>
      <c r="EJP206" s="1176"/>
      <c r="EJQ206" s="1176"/>
      <c r="EJR206" s="1176"/>
      <c r="EJS206" s="1176"/>
      <c r="EJT206" s="1176"/>
      <c r="EJU206" s="1176"/>
      <c r="EJV206" s="1176"/>
      <c r="EJW206" s="1176"/>
      <c r="EJX206" s="1176"/>
      <c r="EJY206" s="1176"/>
      <c r="EJZ206" s="1176"/>
      <c r="EKA206" s="1176"/>
      <c r="EKB206" s="1176"/>
      <c r="EKC206" s="1176"/>
    </row>
    <row r="207" spans="36:3879" ht="15" customHeight="1">
      <c r="DVA207" s="1176"/>
      <c r="DVB207" s="1176"/>
      <c r="DVC207" s="1176"/>
      <c r="DVD207" s="1176"/>
      <c r="DVE207" s="1176"/>
      <c r="DVF207" s="1176"/>
      <c r="DVG207" s="1176"/>
      <c r="DVH207" s="1176"/>
      <c r="DVI207" s="1176"/>
      <c r="DVJ207" s="1176"/>
      <c r="DVK207" s="1176"/>
      <c r="DVL207" s="1176"/>
      <c r="DVM207" s="1176"/>
      <c r="DVN207" s="1176"/>
      <c r="DVO207" s="1176"/>
      <c r="DVP207" s="1176"/>
      <c r="DVQ207" s="1176"/>
      <c r="DVR207" s="1176"/>
      <c r="DVS207" s="1176"/>
      <c r="DVT207" s="1176"/>
      <c r="DVU207" s="1176"/>
      <c r="DVV207" s="1176"/>
      <c r="DVW207" s="1176"/>
      <c r="DVX207" s="1176"/>
      <c r="DVY207" s="1176"/>
      <c r="DVZ207" s="1176"/>
      <c r="DWA207" s="1176"/>
      <c r="DWB207" s="1176"/>
      <c r="DWC207" s="1176"/>
      <c r="DWD207" s="1176"/>
      <c r="DWE207" s="1176"/>
      <c r="DWF207" s="1176"/>
      <c r="DWG207" s="1176"/>
      <c r="DWH207" s="1176"/>
      <c r="DWI207" s="1176"/>
      <c r="DWJ207" s="1176"/>
      <c r="DWK207" s="1176"/>
      <c r="DWL207" s="1176"/>
      <c r="DWM207" s="1176"/>
      <c r="DWN207" s="1176"/>
      <c r="DWO207" s="1176"/>
      <c r="DWP207" s="1176"/>
      <c r="DWQ207" s="1176"/>
      <c r="DWR207" s="1176"/>
      <c r="DWS207" s="1176"/>
      <c r="DWT207" s="1176"/>
      <c r="DWU207" s="1176"/>
      <c r="DWV207" s="1176"/>
      <c r="DWW207" s="1176"/>
      <c r="DWX207" s="1176"/>
      <c r="DWY207" s="1176"/>
      <c r="DWZ207" s="1176"/>
      <c r="DXA207" s="1176"/>
      <c r="DXB207" s="1176"/>
      <c r="DXC207" s="1176"/>
      <c r="DXD207" s="1176"/>
      <c r="DXE207" s="1176"/>
      <c r="DXF207" s="1176"/>
      <c r="DXG207" s="1176"/>
      <c r="DXH207" s="1176"/>
      <c r="DXI207" s="1176"/>
      <c r="DXJ207" s="1176"/>
      <c r="DXK207" s="1176"/>
      <c r="DXL207" s="1176"/>
      <c r="DXM207" s="1176"/>
      <c r="DXN207" s="1176"/>
      <c r="DXO207" s="1176"/>
      <c r="DXP207" s="1176"/>
      <c r="DXQ207" s="1176"/>
      <c r="DXR207" s="1176"/>
      <c r="DXS207" s="1176"/>
      <c r="DXT207" s="1176"/>
      <c r="DXU207" s="1176"/>
      <c r="DXV207" s="1176"/>
      <c r="DXW207" s="1176"/>
      <c r="DXX207" s="1176"/>
      <c r="DXY207" s="1176"/>
      <c r="DXZ207" s="1176"/>
      <c r="DYA207" s="1176"/>
      <c r="DYB207" s="1176"/>
      <c r="DYC207" s="1176"/>
      <c r="DYD207" s="1176"/>
      <c r="DYE207" s="1176"/>
      <c r="DYF207" s="1176"/>
      <c r="DYG207" s="1176"/>
      <c r="DYH207" s="1176"/>
      <c r="DYI207" s="1176"/>
      <c r="DYJ207" s="1176"/>
      <c r="DYK207" s="1176"/>
      <c r="DYL207" s="1176"/>
      <c r="DYM207" s="1176"/>
      <c r="DYN207" s="1176"/>
      <c r="DYO207" s="1176"/>
      <c r="DYP207" s="1176"/>
      <c r="DYQ207" s="1176"/>
      <c r="DYR207" s="1176"/>
      <c r="DYS207" s="1176"/>
      <c r="DYT207" s="1176"/>
      <c r="DYU207" s="1176"/>
      <c r="DYV207" s="1176"/>
      <c r="DYW207" s="1176"/>
      <c r="DYX207" s="1176"/>
      <c r="DYY207" s="1176"/>
      <c r="DYZ207" s="1176"/>
      <c r="DZA207" s="1176"/>
      <c r="DZB207" s="1176"/>
      <c r="DZC207" s="1176"/>
      <c r="DZD207" s="1176"/>
      <c r="DZE207" s="1176"/>
      <c r="DZF207" s="1176"/>
      <c r="DZG207" s="1176"/>
      <c r="DZH207" s="1176"/>
      <c r="DZI207" s="1176"/>
      <c r="DZJ207" s="1176"/>
      <c r="DZK207" s="1176"/>
      <c r="DZL207" s="1176"/>
      <c r="DZM207" s="1176"/>
      <c r="DZN207" s="1176"/>
      <c r="DZO207" s="1176"/>
      <c r="DZP207" s="1176"/>
      <c r="DZQ207" s="1176"/>
      <c r="DZR207" s="1176"/>
      <c r="DZS207" s="1176"/>
      <c r="DZT207" s="1176"/>
      <c r="DZU207" s="1176"/>
      <c r="DZV207" s="1176"/>
      <c r="DZW207" s="1176"/>
      <c r="DZX207" s="1176"/>
      <c r="DZY207" s="1176"/>
      <c r="DZZ207" s="1176"/>
      <c r="EAA207" s="1176"/>
      <c r="EAB207" s="1176"/>
      <c r="EAC207" s="1176"/>
      <c r="EAD207" s="1176"/>
      <c r="EAE207" s="1176"/>
      <c r="EAF207" s="1176"/>
      <c r="EAG207" s="1176"/>
      <c r="EAH207" s="1176"/>
      <c r="EAI207" s="1176"/>
      <c r="EAJ207" s="1176"/>
      <c r="EAK207" s="1176"/>
      <c r="EAL207" s="1176"/>
      <c r="EAM207" s="1176"/>
      <c r="EAN207" s="1176"/>
      <c r="EAO207" s="1176"/>
      <c r="EAP207" s="1176"/>
      <c r="EAQ207" s="1176"/>
      <c r="EAR207" s="1176"/>
      <c r="EAS207" s="1176"/>
      <c r="EAT207" s="1176"/>
      <c r="EAU207" s="1176"/>
      <c r="EAV207" s="1176"/>
      <c r="EAW207" s="1176"/>
      <c r="EAX207" s="1176"/>
      <c r="EAY207" s="1176"/>
      <c r="EAZ207" s="1176"/>
      <c r="EBA207" s="1176"/>
      <c r="EBB207" s="1176"/>
      <c r="EBC207" s="1176"/>
      <c r="EBD207" s="1176"/>
      <c r="EBE207" s="1176"/>
      <c r="EBF207" s="1176"/>
      <c r="EBG207" s="1176"/>
      <c r="EBH207" s="1176"/>
      <c r="EBI207" s="1176"/>
      <c r="EBJ207" s="1176"/>
      <c r="EBK207" s="1176"/>
      <c r="EBL207" s="1176"/>
      <c r="EBM207" s="1176"/>
      <c r="EBN207" s="1176"/>
      <c r="EBO207" s="1176"/>
      <c r="EBP207" s="1176"/>
      <c r="EBQ207" s="1176"/>
      <c r="EBR207" s="1176"/>
      <c r="EBS207" s="1176"/>
      <c r="EBT207" s="1176"/>
      <c r="EBU207" s="1176"/>
      <c r="EBV207" s="1176"/>
      <c r="EBW207" s="1176"/>
      <c r="EBX207" s="1176"/>
      <c r="EBY207" s="1176"/>
      <c r="EBZ207" s="1176"/>
      <c r="ECA207" s="1176"/>
      <c r="ECB207" s="1176"/>
      <c r="ECC207" s="1176"/>
      <c r="ECD207" s="1176"/>
      <c r="ECE207" s="1176"/>
      <c r="ECF207" s="1176"/>
      <c r="ECG207" s="1176"/>
      <c r="ECH207" s="1176"/>
      <c r="ECI207" s="1176"/>
      <c r="ECJ207" s="1176"/>
      <c r="ECK207" s="1176"/>
      <c r="ECL207" s="1176"/>
      <c r="ECM207" s="1176"/>
      <c r="ECN207" s="1176"/>
      <c r="ECO207" s="1176"/>
      <c r="ECP207" s="1176"/>
      <c r="ECQ207" s="1176"/>
      <c r="ECR207" s="1176"/>
      <c r="ECS207" s="1176"/>
      <c r="ECT207" s="1176"/>
      <c r="ECU207" s="1176"/>
      <c r="ECV207" s="1176"/>
      <c r="ECW207" s="1176"/>
      <c r="ECX207" s="1176"/>
      <c r="ECY207" s="1176"/>
      <c r="ECZ207" s="1176"/>
      <c r="EDA207" s="1176"/>
      <c r="EDB207" s="1176"/>
      <c r="EDC207" s="1176"/>
      <c r="EDD207" s="1176"/>
      <c r="EDE207" s="1176"/>
      <c r="EDF207" s="1176"/>
      <c r="EDG207" s="1176"/>
      <c r="EDH207" s="1176"/>
      <c r="EDI207" s="1176"/>
      <c r="EDJ207" s="1176"/>
      <c r="EDK207" s="1176"/>
      <c r="EDL207" s="1176"/>
      <c r="EDM207" s="1176"/>
      <c r="EDN207" s="1176"/>
      <c r="EDO207" s="1176"/>
      <c r="EDP207" s="1176"/>
      <c r="EDQ207" s="1176"/>
      <c r="EDR207" s="1176"/>
      <c r="EDS207" s="1176"/>
      <c r="EDT207" s="1176"/>
      <c r="EDU207" s="1176"/>
      <c r="EDV207" s="1176"/>
      <c r="EDW207" s="1176"/>
      <c r="EDX207" s="1176"/>
      <c r="EDY207" s="1176"/>
      <c r="EDZ207" s="1176"/>
      <c r="EEA207" s="1176"/>
      <c r="EEB207" s="1176"/>
      <c r="EEC207" s="1176"/>
      <c r="EED207" s="1176"/>
      <c r="EEE207" s="1176"/>
      <c r="EEF207" s="1176"/>
      <c r="EEG207" s="1176"/>
      <c r="EEH207" s="1176"/>
      <c r="EEI207" s="1176"/>
      <c r="EEJ207" s="1176"/>
      <c r="EEK207" s="1176"/>
      <c r="EEL207" s="1176"/>
      <c r="EEM207" s="1176"/>
      <c r="EEN207" s="1176"/>
      <c r="EEO207" s="1176"/>
      <c r="EEP207" s="1176"/>
      <c r="EEQ207" s="1176"/>
      <c r="EER207" s="1176"/>
      <c r="EES207" s="1176"/>
      <c r="EET207" s="1176"/>
      <c r="EEU207" s="1176"/>
      <c r="EEV207" s="1176"/>
      <c r="EEW207" s="1176"/>
      <c r="EEX207" s="1176"/>
      <c r="EEY207" s="1176"/>
      <c r="EEZ207" s="1176"/>
      <c r="EFA207" s="1176"/>
      <c r="EFB207" s="1176"/>
      <c r="EFC207" s="1176"/>
      <c r="EFD207" s="1176"/>
      <c r="EFE207" s="1176"/>
      <c r="EFF207" s="1176"/>
      <c r="EFG207" s="1176"/>
      <c r="EFH207" s="1176"/>
      <c r="EFI207" s="1176"/>
      <c r="EFJ207" s="1176"/>
      <c r="EFK207" s="1176"/>
      <c r="EFL207" s="1176"/>
      <c r="EFM207" s="1176"/>
      <c r="EFN207" s="1176"/>
      <c r="EFO207" s="1176"/>
      <c r="EFP207" s="1176"/>
      <c r="EFQ207" s="1176"/>
      <c r="EFR207" s="1176"/>
      <c r="EFS207" s="1176"/>
      <c r="EFT207" s="1176"/>
      <c r="EFU207" s="1176"/>
      <c r="EFV207" s="1176"/>
      <c r="EFW207" s="1176"/>
      <c r="EFX207" s="1176"/>
      <c r="EFY207" s="1176"/>
      <c r="EFZ207" s="1176"/>
      <c r="EGA207" s="1176"/>
      <c r="EGB207" s="1176"/>
      <c r="EGC207" s="1176"/>
      <c r="EGD207" s="1176"/>
      <c r="EGE207" s="1176"/>
      <c r="EGF207" s="1176"/>
      <c r="EGG207" s="1176"/>
      <c r="EGH207" s="1176"/>
      <c r="EGI207" s="1176"/>
      <c r="EGJ207" s="1176"/>
      <c r="EGK207" s="1176"/>
      <c r="EGL207" s="1176"/>
      <c r="EGM207" s="1176"/>
      <c r="EGN207" s="1176"/>
      <c r="EGO207" s="1176"/>
      <c r="EGP207" s="1176"/>
      <c r="EGQ207" s="1176"/>
      <c r="EGR207" s="1176"/>
      <c r="EGS207" s="1176"/>
      <c r="EGT207" s="1176"/>
      <c r="EGU207" s="1176"/>
      <c r="EGV207" s="1176"/>
      <c r="EGW207" s="1176"/>
      <c r="EGX207" s="1176"/>
      <c r="EGY207" s="1176"/>
      <c r="EGZ207" s="1176"/>
      <c r="EHA207" s="1176"/>
      <c r="EHB207" s="1176"/>
      <c r="EHC207" s="1176"/>
      <c r="EHD207" s="1176"/>
      <c r="EHE207" s="1176"/>
      <c r="EHF207" s="1176"/>
      <c r="EHG207" s="1176"/>
      <c r="EHH207" s="1176"/>
      <c r="EHI207" s="1176"/>
      <c r="EHJ207" s="1176"/>
      <c r="EHK207" s="1176"/>
      <c r="EHL207" s="1176"/>
      <c r="EHM207" s="1176"/>
      <c r="EHN207" s="1176"/>
      <c r="EHO207" s="1176"/>
      <c r="EHP207" s="1176"/>
      <c r="EHQ207" s="1176"/>
      <c r="EHR207" s="1176"/>
      <c r="EHS207" s="1176"/>
      <c r="EHT207" s="1176"/>
      <c r="EHU207" s="1176"/>
      <c r="EHV207" s="1176"/>
      <c r="EHW207" s="1176"/>
      <c r="EHX207" s="1176"/>
      <c r="EHY207" s="1176"/>
      <c r="EHZ207" s="1176"/>
      <c r="EIA207" s="1176"/>
      <c r="EIB207" s="1176"/>
      <c r="EIC207" s="1176"/>
      <c r="EID207" s="1176"/>
      <c r="EIE207" s="1176"/>
      <c r="EIF207" s="1176"/>
      <c r="EIG207" s="1176"/>
      <c r="EIH207" s="1176"/>
      <c r="EII207" s="1176"/>
      <c r="EIJ207" s="1176"/>
      <c r="EIK207" s="1176"/>
      <c r="EIL207" s="1176"/>
      <c r="EIM207" s="1176"/>
      <c r="EIN207" s="1176"/>
      <c r="EIO207" s="1176"/>
      <c r="EIP207" s="1176"/>
      <c r="EIQ207" s="1176"/>
      <c r="EIR207" s="1176"/>
      <c r="EIS207" s="1176"/>
      <c r="EIT207" s="1176"/>
      <c r="EIU207" s="1176"/>
      <c r="EIV207" s="1176"/>
      <c r="EIW207" s="1176"/>
      <c r="EIX207" s="1176"/>
      <c r="EIY207" s="1176"/>
      <c r="EIZ207" s="1176"/>
      <c r="EJA207" s="1176"/>
      <c r="EJB207" s="1176"/>
      <c r="EJC207" s="1176"/>
      <c r="EJD207" s="1176"/>
      <c r="EJE207" s="1176"/>
      <c r="EJF207" s="1176"/>
      <c r="EJG207" s="1176"/>
      <c r="EJH207" s="1176"/>
      <c r="EJI207" s="1176"/>
      <c r="EJJ207" s="1176"/>
      <c r="EJK207" s="1176"/>
      <c r="EJL207" s="1176"/>
      <c r="EJM207" s="1176"/>
      <c r="EJN207" s="1176"/>
      <c r="EJO207" s="1176"/>
      <c r="EJP207" s="1176"/>
      <c r="EJQ207" s="1176"/>
      <c r="EJR207" s="1176"/>
      <c r="EJS207" s="1176"/>
      <c r="EJT207" s="1176"/>
      <c r="EJU207" s="1176"/>
      <c r="EJV207" s="1176"/>
      <c r="EJW207" s="1176"/>
      <c r="EJX207" s="1176"/>
      <c r="EJY207" s="1176"/>
      <c r="EJZ207" s="1176"/>
      <c r="EKA207" s="1176"/>
      <c r="EKB207" s="1176"/>
      <c r="EKC207" s="1176"/>
    </row>
    <row r="208" spans="36:3879" ht="15" customHeight="1">
      <c r="DVA208" s="1176"/>
      <c r="DVB208" s="1176"/>
      <c r="DVC208" s="1176"/>
      <c r="DVD208" s="1176"/>
      <c r="DVE208" s="1176"/>
      <c r="DVF208" s="1176"/>
      <c r="DVG208" s="1176"/>
      <c r="DVH208" s="1176"/>
      <c r="DVI208" s="1176"/>
      <c r="DVJ208" s="1176"/>
      <c r="DVK208" s="1176"/>
      <c r="DVL208" s="1176"/>
      <c r="DVM208" s="1176"/>
      <c r="DVN208" s="1176"/>
      <c r="DVO208" s="1176"/>
      <c r="DVP208" s="1176"/>
      <c r="DVQ208" s="1176"/>
      <c r="DVR208" s="1176"/>
      <c r="DVS208" s="1176"/>
      <c r="DVT208" s="1176"/>
      <c r="DVU208" s="1176"/>
      <c r="DVV208" s="1176"/>
      <c r="DVW208" s="1176"/>
      <c r="DVX208" s="1176"/>
      <c r="DVY208" s="1176"/>
      <c r="DVZ208" s="1176"/>
      <c r="DWA208" s="1176"/>
      <c r="DWB208" s="1176"/>
      <c r="DWC208" s="1176"/>
      <c r="DWD208" s="1176"/>
      <c r="DWE208" s="1176"/>
      <c r="DWF208" s="1176"/>
      <c r="DWG208" s="1176"/>
      <c r="DWH208" s="1176"/>
      <c r="DWI208" s="1176"/>
      <c r="DWJ208" s="1176"/>
      <c r="DWK208" s="1176"/>
      <c r="DWL208" s="1176"/>
      <c r="DWM208" s="1176"/>
      <c r="DWN208" s="1176"/>
      <c r="DWO208" s="1176"/>
      <c r="DWP208" s="1176"/>
      <c r="DWQ208" s="1176"/>
      <c r="DWR208" s="1176"/>
      <c r="DWS208" s="1176"/>
      <c r="DWT208" s="1176"/>
      <c r="DWU208" s="1176"/>
      <c r="DWV208" s="1176"/>
      <c r="DWW208" s="1176"/>
      <c r="DWX208" s="1176"/>
      <c r="DWY208" s="1176"/>
      <c r="DWZ208" s="1176"/>
      <c r="DXA208" s="1176"/>
      <c r="DXB208" s="1176"/>
      <c r="DXC208" s="1176"/>
      <c r="DXD208" s="1176"/>
      <c r="DXE208" s="1176"/>
      <c r="DXF208" s="1176"/>
      <c r="DXG208" s="1176"/>
      <c r="DXH208" s="1176"/>
      <c r="DXI208" s="1176"/>
      <c r="DXJ208" s="1176"/>
      <c r="DXK208" s="1176"/>
      <c r="DXL208" s="1176"/>
      <c r="DXM208" s="1176"/>
      <c r="DXN208" s="1176"/>
      <c r="DXO208" s="1176"/>
      <c r="DXP208" s="1176"/>
      <c r="DXQ208" s="1176"/>
      <c r="DXR208" s="1176"/>
      <c r="DXS208" s="1176"/>
      <c r="DXT208" s="1176"/>
      <c r="DXU208" s="1176"/>
      <c r="DXV208" s="1176"/>
      <c r="DXW208" s="1176"/>
      <c r="DXX208" s="1176"/>
      <c r="DXY208" s="1176"/>
      <c r="DXZ208" s="1176"/>
      <c r="DYA208" s="1176"/>
      <c r="DYB208" s="1176"/>
      <c r="DYC208" s="1176"/>
      <c r="DYD208" s="1176"/>
      <c r="DYE208" s="1176"/>
      <c r="DYF208" s="1176"/>
      <c r="DYG208" s="1176"/>
      <c r="DYH208" s="1176"/>
      <c r="DYI208" s="1176"/>
      <c r="DYJ208" s="1176"/>
      <c r="DYK208" s="1176"/>
      <c r="DYL208" s="1176"/>
      <c r="DYM208" s="1176"/>
      <c r="DYN208" s="1176"/>
      <c r="DYO208" s="1176"/>
      <c r="DYP208" s="1176"/>
      <c r="DYQ208" s="1176"/>
      <c r="DYR208" s="1176"/>
      <c r="DYS208" s="1176"/>
      <c r="DYT208" s="1176"/>
      <c r="DYU208" s="1176"/>
      <c r="DYV208" s="1176"/>
      <c r="DYW208" s="1176"/>
      <c r="DYX208" s="1176"/>
      <c r="DYY208" s="1176"/>
      <c r="DYZ208" s="1176"/>
      <c r="DZA208" s="1176"/>
      <c r="DZB208" s="1176"/>
      <c r="DZC208" s="1176"/>
      <c r="DZD208" s="1176"/>
      <c r="DZE208" s="1176"/>
      <c r="DZF208" s="1176"/>
      <c r="DZG208" s="1176"/>
      <c r="DZH208" s="1176"/>
      <c r="DZI208" s="1176"/>
      <c r="DZJ208" s="1176"/>
      <c r="DZK208" s="1176"/>
      <c r="DZL208" s="1176"/>
      <c r="DZM208" s="1176"/>
      <c r="DZN208" s="1176"/>
      <c r="DZO208" s="1176"/>
      <c r="DZP208" s="1176"/>
      <c r="DZQ208" s="1176"/>
      <c r="DZR208" s="1176"/>
      <c r="DZS208" s="1176"/>
      <c r="DZT208" s="1176"/>
      <c r="DZU208" s="1176"/>
      <c r="DZV208" s="1176"/>
      <c r="DZW208" s="1176"/>
      <c r="DZX208" s="1176"/>
      <c r="DZY208" s="1176"/>
      <c r="DZZ208" s="1176"/>
      <c r="EAA208" s="1176"/>
      <c r="EAB208" s="1176"/>
      <c r="EAC208" s="1176"/>
      <c r="EAD208" s="1176"/>
      <c r="EAE208" s="1176"/>
      <c r="EAF208" s="1176"/>
      <c r="EAG208" s="1176"/>
      <c r="EAH208" s="1176"/>
      <c r="EAI208" s="1176"/>
      <c r="EAJ208" s="1176"/>
      <c r="EAK208" s="1176"/>
      <c r="EAL208" s="1176"/>
      <c r="EAM208" s="1176"/>
      <c r="EAN208" s="1176"/>
      <c r="EAO208" s="1176"/>
      <c r="EAP208" s="1176"/>
      <c r="EAQ208" s="1176"/>
      <c r="EAR208" s="1176"/>
      <c r="EAS208" s="1176"/>
      <c r="EAT208" s="1176"/>
      <c r="EAU208" s="1176"/>
      <c r="EAV208" s="1176"/>
      <c r="EAW208" s="1176"/>
      <c r="EAX208" s="1176"/>
      <c r="EAY208" s="1176"/>
      <c r="EAZ208" s="1176"/>
      <c r="EBA208" s="1176"/>
      <c r="EBB208" s="1176"/>
      <c r="EBC208" s="1176"/>
      <c r="EBD208" s="1176"/>
      <c r="EBE208" s="1176"/>
      <c r="EBF208" s="1176"/>
      <c r="EBG208" s="1176"/>
      <c r="EBH208" s="1176"/>
      <c r="EBI208" s="1176"/>
      <c r="EBJ208" s="1176"/>
      <c r="EBK208" s="1176"/>
      <c r="EBL208" s="1176"/>
      <c r="EBM208" s="1176"/>
      <c r="EBN208" s="1176"/>
      <c r="EBO208" s="1176"/>
      <c r="EBP208" s="1176"/>
      <c r="EBQ208" s="1176"/>
      <c r="EBR208" s="1176"/>
      <c r="EBS208" s="1176"/>
      <c r="EBT208" s="1176"/>
      <c r="EBU208" s="1176"/>
      <c r="EBV208" s="1176"/>
      <c r="EBW208" s="1176"/>
      <c r="EBX208" s="1176"/>
      <c r="EBY208" s="1176"/>
      <c r="EBZ208" s="1176"/>
      <c r="ECA208" s="1176"/>
      <c r="ECB208" s="1176"/>
      <c r="ECC208" s="1176"/>
      <c r="ECD208" s="1176"/>
      <c r="ECE208" s="1176"/>
      <c r="ECF208" s="1176"/>
      <c r="ECG208" s="1176"/>
      <c r="ECH208" s="1176"/>
      <c r="ECI208" s="1176"/>
      <c r="ECJ208" s="1176"/>
      <c r="ECK208" s="1176"/>
      <c r="ECL208" s="1176"/>
      <c r="ECM208" s="1176"/>
      <c r="ECN208" s="1176"/>
      <c r="ECO208" s="1176"/>
      <c r="ECP208" s="1176"/>
      <c r="ECQ208" s="1176"/>
      <c r="ECR208" s="1176"/>
      <c r="ECS208" s="1176"/>
      <c r="ECT208" s="1176"/>
      <c r="ECU208" s="1176"/>
      <c r="ECV208" s="1176"/>
      <c r="ECW208" s="1176"/>
      <c r="ECX208" s="1176"/>
      <c r="ECY208" s="1176"/>
      <c r="ECZ208" s="1176"/>
      <c r="EDA208" s="1176"/>
      <c r="EDB208" s="1176"/>
      <c r="EDC208" s="1176"/>
      <c r="EDD208" s="1176"/>
      <c r="EDE208" s="1176"/>
      <c r="EDF208" s="1176"/>
      <c r="EDG208" s="1176"/>
      <c r="EDH208" s="1176"/>
      <c r="EDI208" s="1176"/>
      <c r="EDJ208" s="1176"/>
      <c r="EDK208" s="1176"/>
      <c r="EDL208" s="1176"/>
      <c r="EDM208" s="1176"/>
      <c r="EDN208" s="1176"/>
      <c r="EDO208" s="1176"/>
      <c r="EDP208" s="1176"/>
      <c r="EDQ208" s="1176"/>
      <c r="EDR208" s="1176"/>
      <c r="EDS208" s="1176"/>
      <c r="EDT208" s="1176"/>
      <c r="EDU208" s="1176"/>
      <c r="EDV208" s="1176"/>
      <c r="EDW208" s="1176"/>
      <c r="EDX208" s="1176"/>
      <c r="EDY208" s="1176"/>
      <c r="EDZ208" s="1176"/>
      <c r="EEA208" s="1176"/>
      <c r="EEB208" s="1176"/>
      <c r="EEC208" s="1176"/>
      <c r="EED208" s="1176"/>
      <c r="EEE208" s="1176"/>
      <c r="EEF208" s="1176"/>
      <c r="EEG208" s="1176"/>
      <c r="EEH208" s="1176"/>
      <c r="EEI208" s="1176"/>
      <c r="EEJ208" s="1176"/>
      <c r="EEK208" s="1176"/>
      <c r="EEL208" s="1176"/>
      <c r="EEM208" s="1176"/>
      <c r="EEN208" s="1176"/>
      <c r="EEO208" s="1176"/>
      <c r="EEP208" s="1176"/>
      <c r="EEQ208" s="1176"/>
      <c r="EER208" s="1176"/>
      <c r="EES208" s="1176"/>
      <c r="EET208" s="1176"/>
      <c r="EEU208" s="1176"/>
      <c r="EEV208" s="1176"/>
      <c r="EEW208" s="1176"/>
      <c r="EEX208" s="1176"/>
      <c r="EEY208" s="1176"/>
      <c r="EEZ208" s="1176"/>
      <c r="EFA208" s="1176"/>
      <c r="EFB208" s="1176"/>
      <c r="EFC208" s="1176"/>
      <c r="EFD208" s="1176"/>
      <c r="EFE208" s="1176"/>
      <c r="EFF208" s="1176"/>
      <c r="EFG208" s="1176"/>
      <c r="EFH208" s="1176"/>
      <c r="EFI208" s="1176"/>
      <c r="EFJ208" s="1176"/>
      <c r="EFK208" s="1176"/>
      <c r="EFL208" s="1176"/>
      <c r="EFM208" s="1176"/>
      <c r="EFN208" s="1176"/>
      <c r="EFO208" s="1176"/>
      <c r="EFP208" s="1176"/>
      <c r="EFQ208" s="1176"/>
      <c r="EFR208" s="1176"/>
      <c r="EFS208" s="1176"/>
      <c r="EFT208" s="1176"/>
      <c r="EFU208" s="1176"/>
      <c r="EFV208" s="1176"/>
      <c r="EFW208" s="1176"/>
      <c r="EFX208" s="1176"/>
      <c r="EFY208" s="1176"/>
      <c r="EFZ208" s="1176"/>
      <c r="EGA208" s="1176"/>
      <c r="EGB208" s="1176"/>
      <c r="EGC208" s="1176"/>
      <c r="EGD208" s="1176"/>
      <c r="EGE208" s="1176"/>
      <c r="EGF208" s="1176"/>
      <c r="EGG208" s="1176"/>
      <c r="EGH208" s="1176"/>
      <c r="EGI208" s="1176"/>
      <c r="EGJ208" s="1176"/>
      <c r="EGK208" s="1176"/>
      <c r="EGL208" s="1176"/>
      <c r="EGM208" s="1176"/>
      <c r="EGN208" s="1176"/>
      <c r="EGO208" s="1176"/>
      <c r="EGP208" s="1176"/>
      <c r="EGQ208" s="1176"/>
      <c r="EGR208" s="1176"/>
      <c r="EGS208" s="1176"/>
      <c r="EGT208" s="1176"/>
      <c r="EGU208" s="1176"/>
      <c r="EGV208" s="1176"/>
      <c r="EGW208" s="1176"/>
      <c r="EGX208" s="1176"/>
      <c r="EGY208" s="1176"/>
      <c r="EGZ208" s="1176"/>
      <c r="EHA208" s="1176"/>
      <c r="EHB208" s="1176"/>
      <c r="EHC208" s="1176"/>
      <c r="EHD208" s="1176"/>
      <c r="EHE208" s="1176"/>
      <c r="EHF208" s="1176"/>
      <c r="EHG208" s="1176"/>
      <c r="EHH208" s="1176"/>
      <c r="EHI208" s="1176"/>
      <c r="EHJ208" s="1176"/>
      <c r="EHK208" s="1176"/>
      <c r="EHL208" s="1176"/>
      <c r="EHM208" s="1176"/>
      <c r="EHN208" s="1176"/>
      <c r="EHO208" s="1176"/>
      <c r="EHP208" s="1176"/>
      <c r="EHQ208" s="1176"/>
      <c r="EHR208" s="1176"/>
      <c r="EHS208" s="1176"/>
      <c r="EHT208" s="1176"/>
      <c r="EHU208" s="1176"/>
      <c r="EHV208" s="1176"/>
      <c r="EHW208" s="1176"/>
      <c r="EHX208" s="1176"/>
      <c r="EHY208" s="1176"/>
      <c r="EHZ208" s="1176"/>
      <c r="EIA208" s="1176"/>
      <c r="EIB208" s="1176"/>
      <c r="EIC208" s="1176"/>
      <c r="EID208" s="1176"/>
      <c r="EIE208" s="1176"/>
      <c r="EIF208" s="1176"/>
      <c r="EIG208" s="1176"/>
      <c r="EIH208" s="1176"/>
      <c r="EII208" s="1176"/>
      <c r="EIJ208" s="1176"/>
      <c r="EIK208" s="1176"/>
      <c r="EIL208" s="1176"/>
      <c r="EIM208" s="1176"/>
      <c r="EIN208" s="1176"/>
      <c r="EIO208" s="1176"/>
      <c r="EIP208" s="1176"/>
      <c r="EIQ208" s="1176"/>
      <c r="EIR208" s="1176"/>
      <c r="EIS208" s="1176"/>
      <c r="EIT208" s="1176"/>
      <c r="EIU208" s="1176"/>
      <c r="EIV208" s="1176"/>
      <c r="EIW208" s="1176"/>
      <c r="EIX208" s="1176"/>
      <c r="EIY208" s="1176"/>
      <c r="EIZ208" s="1176"/>
      <c r="EJA208" s="1176"/>
      <c r="EJB208" s="1176"/>
      <c r="EJC208" s="1176"/>
      <c r="EJD208" s="1176"/>
      <c r="EJE208" s="1176"/>
      <c r="EJF208" s="1176"/>
      <c r="EJG208" s="1176"/>
      <c r="EJH208" s="1176"/>
      <c r="EJI208" s="1176"/>
      <c r="EJJ208" s="1176"/>
      <c r="EJK208" s="1176"/>
      <c r="EJL208" s="1176"/>
      <c r="EJM208" s="1176"/>
      <c r="EJN208" s="1176"/>
      <c r="EJO208" s="1176"/>
      <c r="EJP208" s="1176"/>
      <c r="EJQ208" s="1176"/>
      <c r="EJR208" s="1176"/>
      <c r="EJS208" s="1176"/>
      <c r="EJT208" s="1176"/>
      <c r="EJU208" s="1176"/>
      <c r="EJV208" s="1176"/>
      <c r="EJW208" s="1176"/>
      <c r="EJX208" s="1176"/>
      <c r="EJY208" s="1176"/>
      <c r="EJZ208" s="1176"/>
      <c r="EKA208" s="1176"/>
      <c r="EKB208" s="1176"/>
      <c r="EKC208" s="1176"/>
    </row>
    <row r="209" spans="44:117 3277:3669" ht="15" customHeight="1">
      <c r="DVA209" s="1176"/>
      <c r="DVB209" s="1176"/>
      <c r="DVC209" s="1176"/>
      <c r="DVD209" s="1176"/>
      <c r="DVE209" s="1176"/>
      <c r="DVF209" s="1176"/>
      <c r="DVG209" s="1176"/>
      <c r="DVH209" s="1176"/>
      <c r="DVI209" s="1176"/>
      <c r="DVJ209" s="1176"/>
      <c r="DVK209" s="1176"/>
      <c r="DVL209" s="1176"/>
      <c r="DVM209" s="1176"/>
      <c r="DVN209" s="1176"/>
      <c r="DVO209" s="1176"/>
      <c r="DVP209" s="1176"/>
      <c r="DVQ209" s="1176"/>
      <c r="DVR209" s="1176"/>
      <c r="DVS209" s="1176"/>
      <c r="DVT209" s="1176"/>
      <c r="DVU209" s="1176"/>
      <c r="DVV209" s="1176"/>
      <c r="DVW209" s="1176"/>
      <c r="DVX209" s="1176"/>
      <c r="DVY209" s="1176"/>
      <c r="DVZ209" s="1176"/>
      <c r="DWA209" s="1176"/>
      <c r="DWB209" s="1176"/>
      <c r="DWC209" s="1176"/>
      <c r="DWD209" s="1176"/>
      <c r="DWE209" s="1176"/>
      <c r="DWF209" s="1176"/>
      <c r="DWG209" s="1176"/>
      <c r="DWH209" s="1176"/>
      <c r="DWI209" s="1176"/>
      <c r="DWJ209" s="1176"/>
      <c r="DWK209" s="1176"/>
      <c r="DWL209" s="1176"/>
      <c r="DWM209" s="1176"/>
      <c r="DWN209" s="1176"/>
      <c r="DWO209" s="1176"/>
      <c r="DWP209" s="1176"/>
      <c r="DWQ209" s="1176"/>
      <c r="DWR209" s="1176"/>
      <c r="DWS209" s="1176"/>
      <c r="DWT209" s="1176"/>
      <c r="DWU209" s="1176"/>
      <c r="DWV209" s="1176"/>
      <c r="DWW209" s="1176"/>
      <c r="DWX209" s="1176"/>
      <c r="DWY209" s="1176"/>
      <c r="DWZ209" s="1176"/>
      <c r="DXA209" s="1176"/>
      <c r="DXB209" s="1176"/>
      <c r="DXC209" s="1176"/>
      <c r="DXD209" s="1176"/>
      <c r="DXE209" s="1176"/>
      <c r="DXF209" s="1176"/>
      <c r="DXG209" s="1176"/>
      <c r="DXH209" s="1176"/>
      <c r="DXI209" s="1176"/>
      <c r="DXJ209" s="1176"/>
      <c r="DXK209" s="1176"/>
      <c r="DXL209" s="1176"/>
      <c r="DXM209" s="1176"/>
      <c r="DXN209" s="1176"/>
      <c r="DXO209" s="1176"/>
      <c r="DXP209" s="1176"/>
      <c r="DXQ209" s="1176"/>
      <c r="DXR209" s="1176"/>
      <c r="DXS209" s="1176"/>
      <c r="DXT209" s="1176"/>
      <c r="DXU209" s="1176"/>
      <c r="DXV209" s="1176"/>
      <c r="DXW209" s="1176"/>
      <c r="DXX209" s="1176"/>
      <c r="DXY209" s="1176"/>
      <c r="DXZ209" s="1176"/>
      <c r="DYA209" s="1176"/>
      <c r="DYB209" s="1176"/>
      <c r="DYC209" s="1176"/>
      <c r="DYD209" s="1176"/>
      <c r="DYE209" s="1176"/>
      <c r="DYF209" s="1176"/>
      <c r="DYG209" s="1176"/>
      <c r="DYH209" s="1176"/>
      <c r="DYI209" s="1176"/>
      <c r="DYJ209" s="1176"/>
      <c r="DYK209" s="1176"/>
      <c r="DYL209" s="1176"/>
      <c r="DYM209" s="1176"/>
      <c r="DYN209" s="1176"/>
      <c r="DYO209" s="1176"/>
      <c r="DYP209" s="1176"/>
      <c r="DYQ209" s="1176"/>
      <c r="DYR209" s="1176"/>
      <c r="DYS209" s="1176"/>
      <c r="DYT209" s="1176"/>
      <c r="DYU209" s="1176"/>
      <c r="DYV209" s="1176"/>
      <c r="DYW209" s="1176"/>
      <c r="DYX209" s="1176"/>
      <c r="DYY209" s="1176"/>
      <c r="DYZ209" s="1176"/>
      <c r="DZA209" s="1176"/>
      <c r="DZB209" s="1176"/>
      <c r="DZC209" s="1176"/>
      <c r="DZD209" s="1176"/>
      <c r="DZE209" s="1176"/>
      <c r="DZF209" s="1176"/>
      <c r="DZG209" s="1176"/>
      <c r="DZH209" s="1176"/>
      <c r="DZI209" s="1176"/>
      <c r="DZJ209" s="1176"/>
      <c r="DZK209" s="1176"/>
      <c r="DZL209" s="1176"/>
      <c r="DZM209" s="1176"/>
      <c r="DZN209" s="1176"/>
      <c r="DZO209" s="1176"/>
      <c r="DZP209" s="1176"/>
      <c r="DZQ209" s="1176"/>
      <c r="DZR209" s="1176"/>
      <c r="DZS209" s="1176"/>
      <c r="DZT209" s="1176"/>
      <c r="DZU209" s="1176"/>
      <c r="DZV209" s="1176"/>
      <c r="DZW209" s="1176"/>
      <c r="DZX209" s="1176"/>
      <c r="DZY209" s="1176"/>
      <c r="DZZ209" s="1176"/>
      <c r="EAA209" s="1176"/>
      <c r="EAB209" s="1176"/>
      <c r="EAC209" s="1176"/>
      <c r="EAD209" s="1176"/>
      <c r="EAE209" s="1176"/>
      <c r="EAF209" s="1176"/>
      <c r="EAG209" s="1176"/>
      <c r="EAH209" s="1176"/>
      <c r="EAI209" s="1176"/>
      <c r="EAJ209" s="1176"/>
      <c r="EAK209" s="1176"/>
      <c r="EAL209" s="1176"/>
      <c r="EAM209" s="1176"/>
      <c r="EAN209" s="1176"/>
      <c r="EAO209" s="1176"/>
      <c r="EAP209" s="1176"/>
      <c r="EAQ209" s="1176"/>
      <c r="EAR209" s="1176"/>
      <c r="EAS209" s="1176"/>
      <c r="EAT209" s="1176"/>
      <c r="EAU209" s="1176"/>
      <c r="EAV209" s="1176"/>
      <c r="EAW209" s="1176"/>
      <c r="EAX209" s="1176"/>
      <c r="EAY209" s="1176"/>
      <c r="EAZ209" s="1176"/>
      <c r="EBA209" s="1176"/>
      <c r="EBB209" s="1176"/>
      <c r="EBC209" s="1176"/>
      <c r="EBD209" s="1176"/>
      <c r="EBE209" s="1176"/>
      <c r="EBF209" s="1176"/>
      <c r="EBG209" s="1176"/>
      <c r="EBH209" s="1176"/>
      <c r="EBI209" s="1176"/>
      <c r="EBJ209" s="1176"/>
      <c r="EBK209" s="1176"/>
      <c r="EBL209" s="1176"/>
      <c r="EBM209" s="1176"/>
      <c r="EBN209" s="1176"/>
      <c r="EBO209" s="1176"/>
      <c r="EBP209" s="1176"/>
      <c r="EBQ209" s="1176"/>
      <c r="EBR209" s="1176"/>
      <c r="EBS209" s="1176"/>
      <c r="EBT209" s="1176"/>
      <c r="EBU209" s="1176"/>
      <c r="EBV209" s="1176"/>
      <c r="EBW209" s="1176"/>
      <c r="EBX209" s="1176"/>
      <c r="EBY209" s="1176"/>
      <c r="EBZ209" s="1176"/>
      <c r="ECA209" s="1176"/>
      <c r="ECB209" s="1176"/>
      <c r="ECC209" s="1176"/>
      <c r="ECD209" s="1176"/>
      <c r="ECE209" s="1176"/>
      <c r="ECF209" s="1176"/>
      <c r="ECG209" s="1176"/>
      <c r="ECH209" s="1176"/>
      <c r="ECI209" s="1176"/>
      <c r="ECJ209" s="1176"/>
      <c r="ECK209" s="1176"/>
      <c r="ECL209" s="1176"/>
      <c r="ECM209" s="1176"/>
      <c r="ECN209" s="1176"/>
      <c r="ECO209" s="1176"/>
      <c r="ECP209" s="1176"/>
      <c r="ECQ209" s="1176"/>
      <c r="ECR209" s="1176"/>
      <c r="ECS209" s="1176"/>
      <c r="ECT209" s="1176"/>
      <c r="ECU209" s="1176"/>
      <c r="ECV209" s="1176"/>
      <c r="ECW209" s="1176"/>
      <c r="ECX209" s="1176"/>
      <c r="ECY209" s="1176"/>
      <c r="ECZ209" s="1176"/>
      <c r="EDA209" s="1176"/>
      <c r="EDB209" s="1176"/>
      <c r="EDC209" s="1176"/>
      <c r="EDD209" s="1176"/>
      <c r="EDE209" s="1176"/>
      <c r="EDF209" s="1176"/>
      <c r="EDG209" s="1176"/>
      <c r="EDH209" s="1176"/>
      <c r="EDI209" s="1176"/>
      <c r="EDJ209" s="1176"/>
      <c r="EDK209" s="1176"/>
      <c r="EDL209" s="1176"/>
      <c r="EDM209" s="1176"/>
      <c r="EDN209" s="1176"/>
      <c r="EDO209" s="1176"/>
      <c r="EDP209" s="1176"/>
      <c r="EDQ209" s="1176"/>
      <c r="EDR209" s="1176"/>
      <c r="EDS209" s="1176"/>
      <c r="EDT209" s="1176"/>
      <c r="EDU209" s="1176"/>
      <c r="EDV209" s="1176"/>
      <c r="EDW209" s="1176"/>
      <c r="EDX209" s="1176"/>
      <c r="EDY209" s="1176"/>
      <c r="EDZ209" s="1176"/>
      <c r="EEA209" s="1176"/>
      <c r="EEB209" s="1176"/>
      <c r="EEC209" s="1176"/>
      <c r="EED209" s="1176"/>
      <c r="EEE209" s="1176"/>
      <c r="EEF209" s="1176"/>
      <c r="EEG209" s="1176"/>
      <c r="EEH209" s="1176"/>
      <c r="EEI209" s="1176"/>
      <c r="EEJ209" s="1176"/>
      <c r="EEK209" s="1176"/>
      <c r="EEL209" s="1176"/>
      <c r="EEM209" s="1176"/>
      <c r="EEN209" s="1176"/>
      <c r="EEO209" s="1176"/>
      <c r="EEP209" s="1176"/>
      <c r="EEQ209" s="1176"/>
      <c r="EER209" s="1176"/>
      <c r="EES209" s="1176"/>
      <c r="EET209" s="1176"/>
      <c r="EEU209" s="1176"/>
      <c r="EEV209" s="1176"/>
      <c r="EEW209" s="1176"/>
      <c r="EEX209" s="1176"/>
      <c r="EEY209" s="1176"/>
      <c r="EEZ209" s="1176"/>
      <c r="EFA209" s="1176"/>
      <c r="EFB209" s="1176"/>
      <c r="EFC209" s="1176"/>
      <c r="EFD209" s="1176"/>
      <c r="EFE209" s="1176"/>
      <c r="EFF209" s="1176"/>
      <c r="EFG209" s="1176"/>
      <c r="EFH209" s="1176"/>
      <c r="EFI209" s="1176"/>
      <c r="EFJ209" s="1176"/>
      <c r="EFK209" s="1176"/>
      <c r="EFL209" s="1176"/>
      <c r="EFM209" s="1176"/>
      <c r="EFN209" s="1176"/>
      <c r="EFO209" s="1176"/>
      <c r="EFP209" s="1176"/>
      <c r="EFQ209" s="1176"/>
      <c r="EFR209" s="1176"/>
      <c r="EFS209" s="1176"/>
      <c r="EFT209" s="1176"/>
      <c r="EFU209" s="1176"/>
      <c r="EFV209" s="1176"/>
      <c r="EFW209" s="1176"/>
      <c r="EFX209" s="1176"/>
      <c r="EFY209" s="1176"/>
      <c r="EFZ209" s="1176"/>
      <c r="EGA209" s="1176"/>
      <c r="EGB209" s="1176"/>
      <c r="EGC209" s="1176"/>
      <c r="EGD209" s="1176"/>
      <c r="EGE209" s="1176"/>
      <c r="EGF209" s="1176"/>
      <c r="EGG209" s="1176"/>
      <c r="EGH209" s="1176"/>
      <c r="EGI209" s="1176"/>
      <c r="EGJ209" s="1176"/>
      <c r="EGK209" s="1176"/>
      <c r="EGL209" s="1176"/>
      <c r="EGM209" s="1176"/>
      <c r="EGN209" s="1176"/>
      <c r="EGO209" s="1176"/>
      <c r="EGP209" s="1176"/>
      <c r="EGQ209" s="1176"/>
      <c r="EJZ209" s="1176"/>
      <c r="EKA209" s="1176"/>
      <c r="EKB209" s="1176"/>
      <c r="EKC209" s="1176"/>
    </row>
    <row r="211" spans="44:117 3277:3669" ht="15" customHeight="1">
      <c r="AR211" s="377"/>
      <c r="AS211" s="377"/>
      <c r="AT211" s="377"/>
      <c r="AU211" s="377"/>
      <c r="AV211" s="377"/>
      <c r="AW211" s="377"/>
      <c r="AX211" s="377"/>
      <c r="AY211" s="377"/>
      <c r="AZ211" s="377"/>
    </row>
    <row r="212" spans="44:117 3277:3669" ht="15" customHeight="1">
      <c r="AR212" s="377"/>
      <c r="AS212" s="377"/>
      <c r="AT212" s="377"/>
      <c r="AU212" s="377"/>
      <c r="AV212" s="377"/>
      <c r="AW212" s="377"/>
      <c r="AX212" s="377"/>
      <c r="AY212" s="377"/>
      <c r="AZ212" s="377"/>
    </row>
    <row r="213" spans="44:117 3277:3669" ht="15" customHeight="1">
      <c r="AR213" s="377"/>
      <c r="AS213" s="377"/>
      <c r="AT213" s="377"/>
      <c r="AU213" s="377"/>
      <c r="AV213" s="377"/>
      <c r="AW213" s="377"/>
      <c r="AX213" s="377"/>
      <c r="AY213" s="377"/>
      <c r="AZ213" s="377"/>
    </row>
    <row r="214" spans="44:117 3277:3669" ht="15" customHeight="1">
      <c r="AR214" s="377"/>
      <c r="AS214" s="492"/>
      <c r="AT214" s="377"/>
      <c r="AU214" s="377"/>
      <c r="AV214" s="377"/>
      <c r="AW214" s="377"/>
      <c r="AX214" s="377"/>
      <c r="AY214" s="492"/>
      <c r="AZ214" s="377"/>
    </row>
    <row r="215" spans="44:117 3277:3669" ht="15" customHeight="1">
      <c r="AR215" s="377"/>
      <c r="AS215" s="377"/>
    </row>
    <row r="216" spans="44:117 3277:3669" ht="15" customHeight="1">
      <c r="AR216" s="377"/>
      <c r="AS216" s="377"/>
      <c r="AT216" s="377"/>
      <c r="AU216" s="377"/>
      <c r="AV216" s="377"/>
      <c r="AW216" s="377"/>
      <c r="AX216" s="377"/>
      <c r="AY216" s="377"/>
      <c r="AZ216" s="377"/>
    </row>
    <row r="217" spans="44:117 3277:3669" ht="15" customHeight="1">
      <c r="AR217" s="377"/>
      <c r="AU217" s="377"/>
      <c r="AV217" s="377"/>
      <c r="AW217" s="377"/>
      <c r="AX217" s="377"/>
      <c r="BA217" s="377"/>
      <c r="BB217" s="377"/>
    </row>
    <row r="218" spans="44:117 3277:3669" ht="15" customHeight="1">
      <c r="AR218" s="377"/>
      <c r="AS218" s="377"/>
      <c r="AU218" s="377"/>
      <c r="AW218" s="377"/>
      <c r="AX218" s="377"/>
      <c r="AY218" s="377"/>
      <c r="BA218" s="377"/>
    </row>
    <row r="219" spans="44:117 3277:3669" ht="15" customHeight="1">
      <c r="AR219" s="377"/>
      <c r="AS219" s="377"/>
      <c r="AU219" s="377"/>
      <c r="AW219" s="377"/>
      <c r="AX219" s="377"/>
      <c r="AY219" s="377"/>
      <c r="BA219" s="377"/>
    </row>
    <row r="220" spans="44:117 3277:3669" ht="15" customHeight="1">
      <c r="AR220" s="377"/>
      <c r="AS220" s="377"/>
      <c r="AU220" s="377"/>
      <c r="AW220" s="377"/>
      <c r="AX220" s="377"/>
      <c r="AY220" s="377"/>
      <c r="BA220" s="377"/>
      <c r="CP220" s="265"/>
      <c r="CQ220" s="265"/>
      <c r="CR220" s="265"/>
      <c r="CS220" s="265"/>
      <c r="CT220" s="265"/>
      <c r="CU220" s="265"/>
      <c r="CV220" s="265"/>
      <c r="CW220" s="265"/>
      <c r="CY220" s="302"/>
      <c r="CZ220" s="302"/>
      <c r="DA220" s="302"/>
      <c r="DB220" s="302"/>
      <c r="DD220" s="302"/>
      <c r="DE220" s="302"/>
      <c r="DF220" s="302"/>
      <c r="DG220" s="302"/>
      <c r="DI220" s="302"/>
      <c r="DJ220" s="302"/>
      <c r="DK220" s="302"/>
      <c r="DL220" s="302"/>
    </row>
    <row r="221" spans="44:117 3277:3669" ht="15" customHeight="1">
      <c r="AR221" s="377"/>
      <c r="AS221" s="377"/>
      <c r="AT221" s="377"/>
      <c r="AU221" s="377"/>
      <c r="AV221" s="377"/>
      <c r="AW221" s="377"/>
      <c r="AX221" s="377"/>
      <c r="AY221" s="377"/>
      <c r="AZ221" s="377"/>
      <c r="BA221" s="377"/>
      <c r="BB221" s="377"/>
      <c r="CP221" s="265"/>
      <c r="CQ221" s="265"/>
      <c r="CR221" s="265"/>
      <c r="CS221" s="265"/>
      <c r="CT221" s="265"/>
      <c r="CU221" s="265"/>
      <c r="CV221" s="265"/>
      <c r="CW221" s="265"/>
      <c r="CY221" s="302"/>
      <c r="CZ221" s="302"/>
      <c r="DA221" s="302"/>
      <c r="DB221" s="302"/>
      <c r="DD221" s="302"/>
      <c r="DE221" s="302"/>
      <c r="DF221" s="302"/>
      <c r="DG221" s="302"/>
      <c r="DI221" s="302"/>
      <c r="DJ221" s="302"/>
      <c r="DK221" s="302"/>
      <c r="DL221" s="302"/>
    </row>
    <row r="222" spans="44:117 3277:3669" ht="15" customHeight="1">
      <c r="AR222" s="377"/>
      <c r="AS222" s="377"/>
      <c r="AT222" s="377"/>
      <c r="AU222" s="377"/>
      <c r="AV222" s="377"/>
      <c r="AW222" s="377"/>
      <c r="AX222" s="377"/>
      <c r="AY222" s="377"/>
      <c r="AZ222" s="377"/>
      <c r="BA222" s="377"/>
      <c r="BB222" s="377"/>
      <c r="CP222" s="265"/>
      <c r="CQ222" s="265"/>
      <c r="CR222" s="265"/>
      <c r="CS222" s="265"/>
      <c r="CT222" s="265"/>
      <c r="CU222" s="265"/>
      <c r="CV222" s="265"/>
      <c r="CW222" s="265"/>
      <c r="CY222" s="302"/>
      <c r="CZ222" s="302"/>
      <c r="DA222" s="302"/>
      <c r="DB222" s="302"/>
      <c r="DD222" s="302"/>
      <c r="DE222" s="302"/>
      <c r="DF222" s="302"/>
      <c r="DG222" s="302"/>
      <c r="DI222" s="302"/>
      <c r="DJ222" s="302"/>
      <c r="DK222" s="302"/>
      <c r="DL222" s="302"/>
    </row>
    <row r="223" spans="44:117 3277:3669" ht="15" customHeight="1">
      <c r="AR223" s="377"/>
      <c r="AS223" s="377"/>
      <c r="AT223" s="377"/>
      <c r="AU223" s="377"/>
      <c r="AV223" s="377"/>
      <c r="AW223" s="377"/>
      <c r="AX223" s="377"/>
      <c r="AY223" s="377"/>
      <c r="AZ223" s="377"/>
      <c r="BW223" s="302"/>
      <c r="BX223" s="302"/>
      <c r="BY223" s="302"/>
      <c r="BZ223" s="302"/>
      <c r="CA223" s="302"/>
      <c r="CB223" s="265"/>
      <c r="CC223" s="265"/>
      <c r="CD223" s="265"/>
      <c r="CE223" s="265"/>
      <c r="CF223" s="265"/>
      <c r="CG223" s="265"/>
      <c r="CH223" s="265"/>
      <c r="CI223" s="265"/>
      <c r="CJ223" s="265"/>
      <c r="CK223" s="265"/>
      <c r="CL223" s="265"/>
      <c r="CM223" s="265"/>
      <c r="CP223" s="265"/>
      <c r="CQ223" s="265"/>
      <c r="CR223" s="265"/>
      <c r="CS223" s="265"/>
      <c r="CT223" s="265"/>
      <c r="CU223" s="265"/>
      <c r="CV223" s="265"/>
      <c r="CW223" s="265"/>
      <c r="CY223" s="302"/>
      <c r="CZ223" s="302"/>
      <c r="DA223" s="302"/>
      <c r="DB223" s="302"/>
      <c r="DD223" s="302"/>
      <c r="DE223" s="302"/>
      <c r="DF223" s="302"/>
      <c r="DG223" s="302"/>
      <c r="DI223" s="302"/>
      <c r="DJ223" s="302"/>
      <c r="DK223" s="302"/>
      <c r="DL223" s="302"/>
    </row>
    <row r="224" spans="44:117 3277:3669" ht="15" customHeight="1">
      <c r="AR224" s="377"/>
      <c r="AS224" s="377"/>
      <c r="AT224" s="377"/>
      <c r="AU224" s="377"/>
      <c r="AV224" s="377"/>
      <c r="AW224" s="377"/>
      <c r="AX224" s="377"/>
      <c r="AY224" s="377"/>
      <c r="AZ224" s="377"/>
      <c r="BA224" s="377"/>
      <c r="BW224" s="302"/>
      <c r="BX224" s="302"/>
      <c r="BY224" s="302"/>
      <c r="BZ224" s="302"/>
      <c r="CA224" s="302"/>
      <c r="CB224" s="265"/>
      <c r="CC224" s="265"/>
      <c r="CD224" s="265"/>
      <c r="CE224" s="265"/>
      <c r="CF224" s="265"/>
      <c r="CG224" s="265"/>
      <c r="CH224" s="265"/>
      <c r="CI224" s="265"/>
      <c r="CJ224" s="265"/>
      <c r="CK224" s="265"/>
      <c r="CL224" s="265"/>
      <c r="CM224" s="265"/>
      <c r="CN224" s="265"/>
      <c r="CO224" s="265"/>
      <c r="CP224" s="265"/>
      <c r="CQ224" s="265"/>
      <c r="CR224" s="265"/>
      <c r="CS224" s="265"/>
      <c r="CT224" s="265"/>
      <c r="CU224" s="265"/>
      <c r="CV224" s="265"/>
      <c r="CW224" s="265"/>
      <c r="CX224" s="265"/>
      <c r="CY224" s="265"/>
      <c r="CZ224" s="265"/>
      <c r="DA224" s="265"/>
      <c r="DB224" s="265"/>
      <c r="DC224" s="265"/>
      <c r="DD224" s="265"/>
      <c r="DE224" s="265"/>
      <c r="DF224" s="265"/>
      <c r="DG224" s="265"/>
      <c r="DH224" s="265"/>
      <c r="DI224" s="265"/>
      <c r="DJ224" s="265"/>
      <c r="DK224" s="265"/>
      <c r="DL224" s="265"/>
      <c r="DM224" s="265"/>
    </row>
    <row r="225" spans="44:117" ht="15" customHeight="1">
      <c r="AR225" s="377"/>
      <c r="AS225" s="377"/>
      <c r="AT225" s="377"/>
      <c r="AU225" s="377"/>
      <c r="AV225" s="377"/>
      <c r="AW225" s="377"/>
      <c r="AX225" s="377"/>
      <c r="AY225" s="377"/>
      <c r="AZ225" s="377"/>
      <c r="BA225" s="377"/>
      <c r="BW225" s="302"/>
      <c r="BX225" s="302"/>
      <c r="BY225" s="302"/>
      <c r="BZ225" s="302"/>
      <c r="CA225" s="302"/>
      <c r="CB225" s="265"/>
      <c r="CC225" s="265"/>
      <c r="CD225" s="265"/>
      <c r="CE225" s="265"/>
      <c r="CF225" s="265"/>
      <c r="CG225" s="265"/>
      <c r="CH225" s="265"/>
      <c r="CI225" s="265"/>
      <c r="CJ225" s="265"/>
      <c r="CK225" s="265"/>
      <c r="CL225" s="265"/>
      <c r="CM225" s="265"/>
      <c r="CN225" s="265"/>
      <c r="CO225" s="265"/>
      <c r="CP225" s="265"/>
      <c r="CQ225" s="265"/>
      <c r="CR225" s="265"/>
      <c r="CS225" s="265"/>
      <c r="CT225" s="265"/>
      <c r="CU225" s="265"/>
      <c r="CV225" s="265"/>
      <c r="CW225" s="265"/>
      <c r="CX225" s="265"/>
      <c r="CY225" s="265"/>
      <c r="CZ225" s="265"/>
      <c r="DA225" s="265"/>
      <c r="DB225" s="265"/>
      <c r="DC225" s="265"/>
      <c r="DD225" s="265"/>
      <c r="DE225" s="265"/>
      <c r="DF225" s="265"/>
      <c r="DG225" s="265"/>
      <c r="DH225" s="265"/>
      <c r="DI225" s="265"/>
      <c r="DJ225" s="265"/>
      <c r="DK225" s="265"/>
      <c r="DL225" s="265"/>
      <c r="DM225" s="265"/>
    </row>
    <row r="226" spans="44:117" ht="15" customHeight="1">
      <c r="AR226" s="377"/>
      <c r="AS226" s="377"/>
      <c r="AT226" s="377"/>
      <c r="AU226" s="377"/>
      <c r="AV226" s="377"/>
      <c r="AW226" s="377"/>
      <c r="AX226" s="377"/>
      <c r="AY226" s="377"/>
      <c r="AZ226" s="377"/>
      <c r="BA226" s="377"/>
      <c r="BW226" s="302"/>
      <c r="BX226" s="302"/>
      <c r="BY226" s="302"/>
      <c r="BZ226" s="302"/>
      <c r="CA226" s="302"/>
      <c r="CB226" s="265"/>
      <c r="CC226" s="265"/>
      <c r="CD226" s="265"/>
      <c r="CE226" s="265"/>
      <c r="CF226" s="265"/>
      <c r="CG226" s="265"/>
      <c r="CH226" s="265"/>
      <c r="CI226" s="265"/>
      <c r="CJ226" s="265"/>
      <c r="CK226" s="265"/>
      <c r="CL226" s="265"/>
      <c r="CM226" s="265"/>
      <c r="CN226" s="265"/>
      <c r="CO226" s="265"/>
      <c r="CP226" s="265"/>
      <c r="CQ226" s="265"/>
      <c r="CR226" s="265"/>
      <c r="CS226" s="265"/>
      <c r="CT226" s="265"/>
      <c r="CU226" s="265"/>
      <c r="CV226" s="265"/>
      <c r="CW226" s="265"/>
      <c r="CX226" s="265"/>
      <c r="CY226" s="265"/>
      <c r="CZ226" s="265"/>
      <c r="DA226" s="265"/>
      <c r="DB226" s="265"/>
      <c r="DC226" s="265"/>
      <c r="DD226" s="265"/>
      <c r="DE226" s="265"/>
      <c r="DF226" s="265"/>
      <c r="DG226" s="265"/>
      <c r="DH226" s="265"/>
      <c r="DI226" s="265"/>
      <c r="DJ226" s="265"/>
      <c r="DK226" s="265"/>
      <c r="DL226" s="265"/>
      <c r="DM226" s="265"/>
    </row>
    <row r="227" spans="44:117" ht="15" customHeight="1">
      <c r="AR227" s="377"/>
      <c r="AS227" s="377"/>
      <c r="AT227" s="377"/>
      <c r="AU227" s="377"/>
      <c r="AV227" s="377"/>
      <c r="AW227" s="377"/>
      <c r="AX227" s="377"/>
      <c r="AY227" s="377"/>
      <c r="AZ227" s="377"/>
      <c r="BA227" s="377"/>
      <c r="CM227" s="265"/>
      <c r="CN227" s="265"/>
      <c r="CO227" s="265"/>
      <c r="CP227" s="265"/>
      <c r="CQ227" s="265"/>
      <c r="CR227" s="265"/>
      <c r="CS227" s="265"/>
      <c r="CT227" s="265"/>
      <c r="CU227" s="265"/>
      <c r="CV227" s="265"/>
      <c r="CW227" s="265"/>
      <c r="CX227" s="265"/>
      <c r="CY227" s="265"/>
      <c r="CZ227" s="265"/>
      <c r="DA227" s="265"/>
      <c r="DB227" s="265"/>
      <c r="DC227" s="265"/>
      <c r="DD227" s="265"/>
      <c r="DE227" s="265"/>
      <c r="DF227" s="265"/>
      <c r="DG227" s="265"/>
      <c r="DH227" s="265"/>
      <c r="DI227" s="265"/>
      <c r="DJ227" s="265"/>
      <c r="DK227" s="265"/>
      <c r="DL227" s="265"/>
      <c r="DM227" s="265"/>
    </row>
    <row r="228" spans="44:117" ht="15" customHeight="1">
      <c r="AR228" s="377"/>
      <c r="AS228" s="377"/>
      <c r="AT228" s="377"/>
      <c r="AU228" s="377"/>
      <c r="AV228" s="377"/>
      <c r="AW228" s="377"/>
      <c r="AX228" s="377"/>
      <c r="AY228" s="377"/>
      <c r="AZ228" s="377"/>
      <c r="BA228" s="377"/>
      <c r="CM228" s="265"/>
      <c r="CN228" s="265"/>
      <c r="CO228" s="265"/>
      <c r="CP228" s="265"/>
      <c r="CQ228" s="265"/>
      <c r="CR228" s="265"/>
      <c r="CS228" s="265"/>
      <c r="CT228" s="265"/>
      <c r="CU228" s="265"/>
      <c r="CV228" s="265"/>
      <c r="CW228" s="265"/>
      <c r="CX228" s="265"/>
      <c r="CY228" s="265"/>
      <c r="CZ228" s="265"/>
      <c r="DA228" s="265"/>
      <c r="DB228" s="265"/>
      <c r="DC228" s="265"/>
      <c r="DD228" s="265"/>
      <c r="DE228" s="265"/>
      <c r="DF228" s="265"/>
      <c r="DG228" s="265"/>
      <c r="DH228" s="265"/>
      <c r="DI228" s="265"/>
      <c r="DJ228" s="265"/>
      <c r="DK228" s="265"/>
      <c r="DL228" s="265"/>
      <c r="DM228" s="265"/>
    </row>
    <row r="229" spans="44:117" ht="15" customHeight="1">
      <c r="AR229" s="377"/>
      <c r="AS229" s="377"/>
      <c r="AT229" s="377"/>
      <c r="AU229" s="377"/>
      <c r="AV229" s="377"/>
      <c r="AW229" s="377"/>
      <c r="AX229" s="377"/>
      <c r="AY229" s="377"/>
      <c r="AZ229" s="377"/>
      <c r="BA229" s="377"/>
      <c r="CM229" s="265"/>
      <c r="CN229" s="265"/>
      <c r="CO229" s="265"/>
      <c r="CP229" s="265"/>
      <c r="CQ229" s="265"/>
      <c r="CR229" s="265"/>
      <c r="CS229" s="265"/>
      <c r="CT229" s="265"/>
      <c r="CU229" s="265"/>
      <c r="CV229" s="265"/>
      <c r="CW229" s="265"/>
      <c r="CX229" s="265"/>
      <c r="CY229" s="265"/>
      <c r="CZ229" s="265"/>
      <c r="DA229" s="265"/>
      <c r="DB229" s="265"/>
      <c r="DC229" s="265"/>
      <c r="DD229" s="265"/>
      <c r="DE229" s="265"/>
      <c r="DF229" s="265"/>
      <c r="DG229" s="265"/>
      <c r="DH229" s="265"/>
      <c r="DI229" s="265"/>
      <c r="DJ229" s="265"/>
      <c r="DK229" s="265"/>
      <c r="DL229" s="265"/>
      <c r="DM229" s="265"/>
    </row>
    <row r="230" spans="44:117" ht="15" customHeight="1">
      <c r="AR230" s="377"/>
      <c r="AS230" s="377"/>
      <c r="AT230" s="377"/>
      <c r="AU230" s="377"/>
      <c r="AV230" s="377"/>
      <c r="AW230" s="377"/>
      <c r="AX230" s="377"/>
      <c r="AY230" s="377"/>
      <c r="AZ230" s="377"/>
      <c r="BA230" s="377"/>
      <c r="CX230" s="265"/>
      <c r="CY230" s="265"/>
      <c r="CZ230" s="265"/>
      <c r="DA230" s="265"/>
      <c r="DB230" s="265"/>
      <c r="DC230" s="265"/>
      <c r="DD230" s="265"/>
      <c r="DE230" s="265"/>
      <c r="DF230" s="265"/>
      <c r="DG230" s="265"/>
      <c r="DH230" s="265"/>
      <c r="DI230" s="265"/>
      <c r="DJ230" s="265"/>
      <c r="DK230" s="265"/>
      <c r="DL230" s="265"/>
      <c r="DM230" s="265"/>
    </row>
    <row r="231" spans="44:117" ht="15" customHeight="1">
      <c r="AR231" s="377"/>
      <c r="AS231" s="377"/>
      <c r="AT231" s="377"/>
      <c r="AU231" s="377"/>
      <c r="AV231" s="377"/>
      <c r="AW231" s="377"/>
      <c r="AX231" s="377"/>
      <c r="AY231" s="377"/>
      <c r="AZ231" s="377"/>
      <c r="BA231" s="377"/>
      <c r="CX231" s="265"/>
      <c r="CY231" s="265"/>
      <c r="CZ231" s="265"/>
      <c r="DA231" s="265"/>
      <c r="DB231" s="265"/>
      <c r="DC231" s="265"/>
      <c r="DD231" s="265"/>
      <c r="DE231" s="265"/>
      <c r="DF231" s="265"/>
      <c r="DG231" s="265"/>
      <c r="DH231" s="265"/>
      <c r="DI231" s="265"/>
      <c r="DJ231" s="265"/>
      <c r="DK231" s="265"/>
      <c r="DL231" s="265"/>
      <c r="DM231" s="265"/>
    </row>
    <row r="242" spans="2940:3017" ht="15" customHeight="1">
      <c r="DIB242" s="616"/>
      <c r="DIC242" s="616"/>
      <c r="DID242" s="226"/>
      <c r="DIE242" s="226"/>
      <c r="DIF242" s="226"/>
      <c r="DIG242" s="226"/>
      <c r="DIH242" s="226"/>
      <c r="DII242" s="226"/>
      <c r="DIJ242" s="226"/>
      <c r="DIK242" s="616"/>
      <c r="DIL242" s="616"/>
      <c r="DIM242" s="226"/>
      <c r="DIN242" s="226"/>
      <c r="DIO242" s="616"/>
      <c r="DIP242" s="616"/>
      <c r="DIQ242" s="226"/>
      <c r="DIR242" s="226"/>
      <c r="DIS242" s="226"/>
      <c r="DIT242" s="226"/>
      <c r="DIU242" s="226"/>
      <c r="DIV242" s="226"/>
      <c r="DIW242" s="226"/>
      <c r="DIX242" s="616"/>
      <c r="DIY242" s="616"/>
      <c r="DIZ242" s="226"/>
      <c r="DJA242" s="226"/>
      <c r="DJB242" s="616"/>
      <c r="DJC242" s="616"/>
      <c r="DJD242" s="226"/>
      <c r="DJE242" s="226"/>
      <c r="DJF242" s="226"/>
      <c r="DJG242" s="226"/>
      <c r="DJH242" s="226"/>
      <c r="DJI242" s="226"/>
      <c r="DJJ242" s="226"/>
      <c r="DJK242" s="616"/>
      <c r="DJL242" s="616"/>
      <c r="DJM242" s="226"/>
      <c r="DJN242" s="226"/>
      <c r="DJO242" s="616"/>
      <c r="DJP242" s="616"/>
      <c r="DJQ242" s="226"/>
      <c r="DJR242" s="226"/>
      <c r="DJS242" s="226"/>
      <c r="DJT242" s="226"/>
      <c r="DJU242" s="226"/>
      <c r="DJV242" s="226"/>
      <c r="DJW242" s="226"/>
      <c r="DJX242" s="616"/>
      <c r="DJY242" s="616"/>
      <c r="DJZ242" s="226"/>
      <c r="DKA242" s="226"/>
      <c r="DKB242" s="616"/>
      <c r="DKC242" s="616"/>
      <c r="DKD242" s="226"/>
      <c r="DKE242" s="226"/>
      <c r="DKF242" s="226"/>
      <c r="DKG242" s="226"/>
      <c r="DKH242" s="226"/>
      <c r="DKI242" s="226"/>
      <c r="DKJ242" s="226"/>
      <c r="DKK242" s="616"/>
      <c r="DKL242" s="616"/>
      <c r="DKM242" s="226"/>
      <c r="DKN242" s="226"/>
      <c r="DKO242" s="616"/>
      <c r="DKP242" s="616"/>
      <c r="DKQ242" s="226"/>
      <c r="DKR242" s="226"/>
      <c r="DKS242" s="226"/>
      <c r="DKT242" s="226"/>
      <c r="DKU242" s="226"/>
      <c r="DKV242" s="226"/>
      <c r="DKW242" s="226"/>
      <c r="DKX242" s="616"/>
      <c r="DKY242" s="616"/>
      <c r="DKZ242" s="226"/>
      <c r="DLA242" s="226"/>
    </row>
    <row r="243" spans="2940:3017" ht="15" customHeight="1">
      <c r="DIB243" s="616"/>
      <c r="DIC243" s="616"/>
      <c r="DID243" s="226"/>
      <c r="DIE243" s="226"/>
      <c r="DIF243" s="226"/>
      <c r="DIG243" s="226"/>
      <c r="DIH243" s="226"/>
      <c r="DII243" s="226"/>
      <c r="DIJ243" s="226"/>
      <c r="DIK243" s="616"/>
      <c r="DIL243" s="616"/>
      <c r="DIM243" s="226"/>
      <c r="DIN243" s="226"/>
      <c r="DIO243" s="616"/>
      <c r="DIP243" s="616"/>
      <c r="DIQ243" s="226"/>
      <c r="DIR243" s="226"/>
      <c r="DIS243" s="226"/>
      <c r="DIT243" s="226"/>
      <c r="DIU243" s="226"/>
      <c r="DIV243" s="226"/>
      <c r="DIW243" s="226"/>
      <c r="DIX243" s="616"/>
      <c r="DIY243" s="616"/>
      <c r="DIZ243" s="226"/>
      <c r="DJA243" s="226"/>
      <c r="DJB243" s="616"/>
      <c r="DJC243" s="616"/>
      <c r="DJD243" s="226"/>
      <c r="DJE243" s="226"/>
      <c r="DJF243" s="226"/>
      <c r="DJG243" s="226"/>
      <c r="DJH243" s="226"/>
      <c r="DJI243" s="226"/>
      <c r="DJJ243" s="226"/>
      <c r="DJK243" s="616"/>
      <c r="DJL243" s="616"/>
      <c r="DJM243" s="226"/>
      <c r="DJN243" s="226"/>
      <c r="DJO243" s="616"/>
      <c r="DJP243" s="616"/>
      <c r="DJQ243" s="226"/>
      <c r="DJR243" s="226"/>
      <c r="DJS243" s="226"/>
      <c r="DJT243" s="226"/>
      <c r="DJU243" s="226"/>
      <c r="DJV243" s="226"/>
      <c r="DJW243" s="226"/>
      <c r="DJX243" s="616"/>
      <c r="DJY243" s="616"/>
      <c r="DJZ243" s="226"/>
      <c r="DKA243" s="226"/>
      <c r="DKB243" s="616"/>
      <c r="DKC243" s="616"/>
      <c r="DKD243" s="226"/>
      <c r="DKE243" s="226"/>
      <c r="DKF243" s="226"/>
      <c r="DKG243" s="226"/>
      <c r="DKH243" s="226"/>
      <c r="DKI243" s="226"/>
      <c r="DKJ243" s="226"/>
      <c r="DKK243" s="616"/>
      <c r="DKL243" s="616"/>
      <c r="DKM243" s="226"/>
      <c r="DKN243" s="226"/>
      <c r="DKO243" s="616"/>
      <c r="DKP243" s="616"/>
      <c r="DKQ243" s="226"/>
      <c r="DKR243" s="226"/>
      <c r="DKS243" s="226"/>
      <c r="DKT243" s="226"/>
      <c r="DKU243" s="226"/>
      <c r="DKV243" s="226"/>
      <c r="DKW243" s="226"/>
      <c r="DKX243" s="616"/>
      <c r="DKY243" s="616"/>
      <c r="DKZ243" s="226"/>
      <c r="DLA243" s="226"/>
    </row>
    <row r="244" spans="2940:3017" ht="15" customHeight="1">
      <c r="DIB244" s="616"/>
      <c r="DIC244" s="616"/>
      <c r="DID244" s="226"/>
      <c r="DIE244" s="226"/>
      <c r="DIF244" s="226"/>
      <c r="DIG244" s="226"/>
      <c r="DIH244" s="226"/>
      <c r="DII244" s="226"/>
      <c r="DIJ244" s="226"/>
      <c r="DIK244" s="616"/>
      <c r="DIL244" s="616"/>
      <c r="DIM244" s="226"/>
      <c r="DIN244" s="226"/>
      <c r="DIO244" s="616"/>
      <c r="DIP244" s="616"/>
      <c r="DIQ244" s="226"/>
      <c r="DIR244" s="226"/>
      <c r="DIS244" s="226"/>
      <c r="DIT244" s="226"/>
      <c r="DIU244" s="226"/>
      <c r="DIV244" s="226"/>
      <c r="DIW244" s="226"/>
      <c r="DIX244" s="616"/>
      <c r="DIY244" s="616"/>
      <c r="DIZ244" s="226"/>
      <c r="DJA244" s="226"/>
      <c r="DJB244" s="616"/>
      <c r="DJC244" s="616"/>
      <c r="DJD244" s="226"/>
      <c r="DJE244" s="226"/>
      <c r="DJF244" s="226"/>
      <c r="DJG244" s="226"/>
      <c r="DJH244" s="226"/>
      <c r="DJI244" s="226"/>
      <c r="DJJ244" s="226"/>
      <c r="DJK244" s="616"/>
      <c r="DJL244" s="616"/>
      <c r="DJM244" s="226"/>
      <c r="DJN244" s="226"/>
      <c r="DJO244" s="616"/>
      <c r="DJP244" s="616"/>
      <c r="DJQ244" s="226"/>
      <c r="DJR244" s="226"/>
      <c r="DJS244" s="226"/>
      <c r="DJT244" s="226"/>
      <c r="DJU244" s="226"/>
      <c r="DJV244" s="226"/>
      <c r="DJW244" s="226"/>
      <c r="DJX244" s="616"/>
      <c r="DJY244" s="616"/>
      <c r="DJZ244" s="226"/>
      <c r="DKA244" s="226"/>
      <c r="DKB244" s="616"/>
      <c r="DKC244" s="616"/>
      <c r="DKD244" s="226"/>
      <c r="DKE244" s="226"/>
      <c r="DKF244" s="226"/>
      <c r="DKG244" s="226"/>
      <c r="DKH244" s="226"/>
      <c r="DKI244" s="226"/>
      <c r="DKJ244" s="226"/>
      <c r="DKK244" s="616"/>
      <c r="DKL244" s="616"/>
      <c r="DKM244" s="226"/>
      <c r="DKN244" s="226"/>
      <c r="DKO244" s="616"/>
      <c r="DKP244" s="616"/>
      <c r="DKQ244" s="226"/>
      <c r="DKR244" s="226"/>
      <c r="DKS244" s="226"/>
      <c r="DKT244" s="226"/>
      <c r="DKU244" s="226"/>
      <c r="DKV244" s="226"/>
      <c r="DKW244" s="226"/>
      <c r="DKX244" s="616"/>
      <c r="DKY244" s="616"/>
      <c r="DKZ244" s="226"/>
      <c r="DLA244" s="226"/>
    </row>
    <row r="245" spans="2940:3017" ht="15" customHeight="1">
      <c r="DIB245" s="616"/>
      <c r="DIC245" s="616"/>
      <c r="DID245" s="226"/>
      <c r="DIE245" s="226"/>
      <c r="DIF245" s="226"/>
      <c r="DIG245" s="226"/>
      <c r="DIH245" s="226"/>
      <c r="DII245" s="226"/>
      <c r="DIJ245" s="226"/>
      <c r="DIK245" s="616"/>
      <c r="DIL245" s="616"/>
      <c r="DIM245" s="226"/>
      <c r="DIN245" s="226"/>
      <c r="DIO245" s="616"/>
      <c r="DIP245" s="616"/>
      <c r="DIQ245" s="226"/>
      <c r="DIR245" s="226"/>
      <c r="DIS245" s="226"/>
      <c r="DIT245" s="226"/>
      <c r="DIU245" s="226"/>
      <c r="DIV245" s="226"/>
      <c r="DIW245" s="226"/>
      <c r="DIX245" s="616"/>
      <c r="DIY245" s="616"/>
      <c r="DIZ245" s="226"/>
      <c r="DJA245" s="226"/>
      <c r="DJB245" s="616"/>
      <c r="DJC245" s="616"/>
      <c r="DJD245" s="226"/>
      <c r="DJE245" s="226"/>
      <c r="DJF245" s="226"/>
      <c r="DJG245" s="226"/>
      <c r="DJH245" s="226"/>
      <c r="DJI245" s="226"/>
      <c r="DJJ245" s="226"/>
      <c r="DJK245" s="616"/>
      <c r="DJL245" s="616"/>
      <c r="DJM245" s="226"/>
      <c r="DJN245" s="226"/>
      <c r="DJO245" s="616"/>
      <c r="DJP245" s="616"/>
      <c r="DJQ245" s="226"/>
      <c r="DJR245" s="226"/>
      <c r="DJS245" s="226"/>
      <c r="DJT245" s="226"/>
      <c r="DJU245" s="226"/>
      <c r="DJV245" s="226"/>
      <c r="DJW245" s="226"/>
      <c r="DJX245" s="616"/>
      <c r="DJY245" s="616"/>
      <c r="DJZ245" s="226"/>
      <c r="DKA245" s="226"/>
      <c r="DKB245" s="616"/>
      <c r="DKC245" s="616"/>
      <c r="DKD245" s="226"/>
      <c r="DKE245" s="226"/>
      <c r="DKF245" s="226"/>
      <c r="DKG245" s="226"/>
      <c r="DKH245" s="226"/>
      <c r="DKI245" s="226"/>
      <c r="DKJ245" s="226"/>
      <c r="DKK245" s="616"/>
      <c r="DKL245" s="616"/>
      <c r="DKM245" s="226"/>
      <c r="DKN245" s="226"/>
      <c r="DKO245" s="616"/>
      <c r="DKP245" s="616"/>
      <c r="DKQ245" s="226"/>
      <c r="DKR245" s="226"/>
      <c r="DKS245" s="226"/>
      <c r="DKT245" s="226"/>
      <c r="DKU245" s="226"/>
      <c r="DKV245" s="226"/>
      <c r="DKW245" s="226"/>
      <c r="DKX245" s="616"/>
      <c r="DKY245" s="616"/>
      <c r="DKZ245" s="226"/>
      <c r="DLA245" s="226"/>
    </row>
    <row r="246" spans="2940:3017" ht="15" customHeight="1">
      <c r="DIB246" s="616"/>
      <c r="DIC246" s="616"/>
      <c r="DID246" s="226"/>
      <c r="DIE246" s="226"/>
      <c r="DIF246" s="226"/>
      <c r="DIG246" s="226"/>
      <c r="DIH246" s="226"/>
      <c r="DII246" s="226"/>
      <c r="DIJ246" s="226"/>
      <c r="DIK246" s="616"/>
      <c r="DIL246" s="616"/>
      <c r="DIM246" s="226"/>
      <c r="DIN246" s="226"/>
      <c r="DIO246" s="616"/>
      <c r="DIP246" s="616"/>
      <c r="DIQ246" s="226"/>
      <c r="DIR246" s="226"/>
      <c r="DIS246" s="226"/>
      <c r="DIT246" s="226"/>
      <c r="DIU246" s="226"/>
      <c r="DIV246" s="226"/>
      <c r="DIW246" s="226"/>
      <c r="DIX246" s="616"/>
      <c r="DIY246" s="616"/>
      <c r="DIZ246" s="226"/>
      <c r="DJA246" s="226"/>
      <c r="DJB246" s="616"/>
      <c r="DJC246" s="616"/>
      <c r="DJD246" s="226"/>
      <c r="DJE246" s="226"/>
      <c r="DJF246" s="226"/>
      <c r="DJG246" s="226"/>
      <c r="DJH246" s="226"/>
      <c r="DJI246" s="226"/>
      <c r="DJJ246" s="226"/>
      <c r="DJK246" s="616"/>
      <c r="DJL246" s="616"/>
      <c r="DJM246" s="226"/>
      <c r="DJN246" s="226"/>
      <c r="DJO246" s="616"/>
      <c r="DJP246" s="616"/>
      <c r="DJQ246" s="226"/>
      <c r="DJR246" s="226"/>
      <c r="DJS246" s="226"/>
      <c r="DJT246" s="226"/>
      <c r="DJU246" s="226"/>
      <c r="DJV246" s="226"/>
      <c r="DJW246" s="226"/>
      <c r="DJX246" s="616"/>
      <c r="DJY246" s="616"/>
      <c r="DJZ246" s="226"/>
      <c r="DKA246" s="226"/>
      <c r="DKB246" s="616"/>
      <c r="DKC246" s="616"/>
      <c r="DKD246" s="226"/>
      <c r="DKE246" s="226"/>
      <c r="DKF246" s="226"/>
      <c r="DKG246" s="226"/>
      <c r="DKH246" s="226"/>
      <c r="DKI246" s="226"/>
      <c r="DKJ246" s="226"/>
      <c r="DKK246" s="616"/>
      <c r="DKL246" s="616"/>
      <c r="DKM246" s="226"/>
      <c r="DKN246" s="226"/>
      <c r="DKO246" s="616"/>
      <c r="DKP246" s="616"/>
      <c r="DKQ246" s="226"/>
      <c r="DKR246" s="226"/>
      <c r="DKS246" s="226"/>
      <c r="DKT246" s="226"/>
      <c r="DKU246" s="226"/>
      <c r="DKV246" s="226"/>
      <c r="DKW246" s="226"/>
      <c r="DKX246" s="616"/>
      <c r="DKY246" s="616"/>
      <c r="DKZ246" s="226"/>
      <c r="DLA246" s="226"/>
    </row>
    <row r="247" spans="2940:3017" ht="15" customHeight="1">
      <c r="DIB247" s="616"/>
      <c r="DIC247" s="616"/>
      <c r="DID247" s="226"/>
      <c r="DIE247" s="226"/>
      <c r="DIF247" s="226"/>
      <c r="DIG247" s="226"/>
      <c r="DIH247" s="226"/>
      <c r="DII247" s="226"/>
      <c r="DIJ247" s="226"/>
      <c r="DIK247" s="616"/>
      <c r="DIL247" s="616"/>
      <c r="DIM247" s="226"/>
      <c r="DIN247" s="226"/>
      <c r="DIO247" s="616"/>
      <c r="DIP247" s="616"/>
      <c r="DIQ247" s="226"/>
      <c r="DIR247" s="226"/>
      <c r="DIS247" s="226"/>
      <c r="DIT247" s="226"/>
      <c r="DIU247" s="226"/>
      <c r="DIV247" s="226"/>
      <c r="DIW247" s="226"/>
      <c r="DIX247" s="616"/>
      <c r="DIY247" s="616"/>
      <c r="DIZ247" s="226"/>
      <c r="DJA247" s="226"/>
      <c r="DJB247" s="616"/>
      <c r="DJC247" s="616"/>
      <c r="DJD247" s="226"/>
      <c r="DJE247" s="226"/>
      <c r="DJF247" s="226"/>
      <c r="DJG247" s="226"/>
      <c r="DJH247" s="226"/>
      <c r="DJI247" s="226"/>
      <c r="DJJ247" s="226"/>
      <c r="DJK247" s="616"/>
      <c r="DJL247" s="616"/>
      <c r="DJM247" s="226"/>
      <c r="DJN247" s="226"/>
      <c r="DJO247" s="616"/>
      <c r="DJP247" s="616"/>
      <c r="DJQ247" s="226"/>
      <c r="DJR247" s="226"/>
      <c r="DJS247" s="226"/>
      <c r="DJT247" s="226"/>
      <c r="DJU247" s="226"/>
      <c r="DJV247" s="226"/>
      <c r="DJW247" s="226"/>
      <c r="DJX247" s="616"/>
      <c r="DJY247" s="616"/>
      <c r="DJZ247" s="226"/>
      <c r="DKA247" s="226"/>
      <c r="DKB247" s="616"/>
      <c r="DKC247" s="616"/>
      <c r="DKD247" s="226"/>
      <c r="DKE247" s="226"/>
      <c r="DKF247" s="226"/>
      <c r="DKG247" s="226"/>
      <c r="DKH247" s="226"/>
      <c r="DKI247" s="226"/>
      <c r="DKJ247" s="226"/>
      <c r="DKK247" s="616"/>
      <c r="DKL247" s="616"/>
      <c r="DKM247" s="226"/>
      <c r="DKN247" s="226"/>
      <c r="DKO247" s="616"/>
      <c r="DKP247" s="616"/>
      <c r="DKQ247" s="226"/>
      <c r="DKR247" s="226"/>
      <c r="DKS247" s="226"/>
      <c r="DKT247" s="226"/>
      <c r="DKU247" s="226"/>
      <c r="DKV247" s="226"/>
      <c r="DKW247" s="226"/>
      <c r="DKX247" s="616"/>
      <c r="DKY247" s="616"/>
      <c r="DKZ247" s="226"/>
      <c r="DLA247" s="226"/>
    </row>
    <row r="248" spans="2940:3017" ht="15" customHeight="1">
      <c r="DIB248" s="616"/>
      <c r="DIC248" s="616"/>
      <c r="DID248" s="226"/>
      <c r="DIE248" s="226"/>
      <c r="DIF248" s="226"/>
      <c r="DIG248" s="226"/>
      <c r="DIH248" s="226"/>
      <c r="DII248" s="226"/>
      <c r="DIJ248" s="226"/>
      <c r="DIK248" s="616"/>
      <c r="DIL248" s="616"/>
      <c r="DIM248" s="226"/>
      <c r="DIN248" s="226"/>
      <c r="DIO248" s="616"/>
      <c r="DIP248" s="616"/>
      <c r="DIQ248" s="226"/>
      <c r="DIR248" s="226"/>
      <c r="DIS248" s="226"/>
      <c r="DIT248" s="226"/>
      <c r="DIU248" s="226"/>
      <c r="DIV248" s="226"/>
      <c r="DIW248" s="226"/>
      <c r="DIX248" s="616"/>
      <c r="DIY248" s="616"/>
      <c r="DIZ248" s="226"/>
      <c r="DJA248" s="226"/>
      <c r="DJB248" s="616"/>
      <c r="DJC248" s="616"/>
      <c r="DJD248" s="226"/>
      <c r="DJE248" s="226"/>
      <c r="DJF248" s="226"/>
      <c r="DJG248" s="226"/>
      <c r="DJH248" s="226"/>
      <c r="DJI248" s="226"/>
      <c r="DJJ248" s="226"/>
      <c r="DJK248" s="616"/>
      <c r="DJL248" s="616"/>
      <c r="DJM248" s="226"/>
      <c r="DJN248" s="226"/>
      <c r="DJO248" s="616"/>
      <c r="DJP248" s="616"/>
      <c r="DJQ248" s="226"/>
      <c r="DJR248" s="226"/>
      <c r="DJS248" s="226"/>
      <c r="DJT248" s="226"/>
      <c r="DJU248" s="226"/>
      <c r="DJV248" s="226"/>
      <c r="DJW248" s="226"/>
      <c r="DJX248" s="616"/>
      <c r="DJY248" s="616"/>
      <c r="DJZ248" s="226"/>
      <c r="DKA248" s="226"/>
      <c r="DKB248" s="616"/>
      <c r="DKC248" s="616"/>
      <c r="DKD248" s="226"/>
      <c r="DKE248" s="226"/>
      <c r="DKF248" s="226"/>
      <c r="DKG248" s="226"/>
      <c r="DKH248" s="226"/>
      <c r="DKI248" s="226"/>
      <c r="DKJ248" s="226"/>
      <c r="DKK248" s="616"/>
      <c r="DKL248" s="616"/>
      <c r="DKM248" s="226"/>
      <c r="DKN248" s="226"/>
      <c r="DKO248" s="616"/>
      <c r="DKP248" s="616"/>
      <c r="DKQ248" s="226"/>
      <c r="DKR248" s="226"/>
      <c r="DKS248" s="226"/>
      <c r="DKT248" s="226"/>
      <c r="DKU248" s="226"/>
      <c r="DKV248" s="226"/>
      <c r="DKW248" s="226"/>
      <c r="DKX248" s="616"/>
      <c r="DKY248" s="616"/>
      <c r="DKZ248" s="226"/>
      <c r="DLA248" s="226"/>
    </row>
    <row r="249" spans="2940:3017" ht="15" customHeight="1">
      <c r="DIB249" s="616"/>
      <c r="DIC249" s="616"/>
      <c r="DID249" s="226"/>
      <c r="DIE249" s="226"/>
      <c r="DIF249" s="226"/>
      <c r="DIG249" s="226"/>
      <c r="DIH249" s="226"/>
      <c r="DII249" s="226"/>
      <c r="DIJ249" s="226"/>
      <c r="DIK249" s="616"/>
      <c r="DIL249" s="616"/>
      <c r="DIM249" s="226"/>
      <c r="DIN249" s="226"/>
      <c r="DIO249" s="616"/>
      <c r="DIP249" s="616"/>
      <c r="DIQ249" s="226"/>
      <c r="DIR249" s="226"/>
      <c r="DIS249" s="226"/>
      <c r="DIT249" s="226"/>
      <c r="DIU249" s="226"/>
      <c r="DIV249" s="226"/>
      <c r="DIW249" s="226"/>
      <c r="DIX249" s="616"/>
      <c r="DIY249" s="616"/>
      <c r="DIZ249" s="226"/>
      <c r="DJA249" s="226"/>
      <c r="DJB249" s="616"/>
      <c r="DJC249" s="616"/>
      <c r="DJD249" s="226"/>
      <c r="DJE249" s="226"/>
      <c r="DJF249" s="226"/>
      <c r="DJG249" s="226"/>
      <c r="DJH249" s="226"/>
      <c r="DJI249" s="226"/>
      <c r="DJJ249" s="226"/>
      <c r="DJK249" s="616"/>
      <c r="DJL249" s="616"/>
      <c r="DJM249" s="226"/>
      <c r="DJN249" s="226"/>
      <c r="DJO249" s="616"/>
      <c r="DJP249" s="616"/>
      <c r="DJQ249" s="226"/>
      <c r="DJR249" s="226"/>
      <c r="DJS249" s="226"/>
      <c r="DJT249" s="226"/>
      <c r="DJU249" s="226"/>
      <c r="DJV249" s="226"/>
      <c r="DJW249" s="226"/>
      <c r="DJX249" s="616"/>
      <c r="DJY249" s="616"/>
      <c r="DJZ249" s="226"/>
      <c r="DKA249" s="226"/>
      <c r="DKB249" s="616"/>
      <c r="DKC249" s="616"/>
      <c r="DKD249" s="226"/>
      <c r="DKE249" s="226"/>
      <c r="DKF249" s="226"/>
      <c r="DKG249" s="226"/>
      <c r="DKH249" s="226"/>
      <c r="DKI249" s="226"/>
      <c r="DKJ249" s="226"/>
      <c r="DKK249" s="616"/>
      <c r="DKL249" s="616"/>
      <c r="DKM249" s="226"/>
      <c r="DKN249" s="226"/>
      <c r="DKO249" s="616"/>
      <c r="DKP249" s="616"/>
      <c r="DKQ249" s="226"/>
      <c r="DKR249" s="226"/>
      <c r="DKS249" s="226"/>
      <c r="DKT249" s="226"/>
      <c r="DKU249" s="226"/>
      <c r="DKV249" s="226"/>
      <c r="DKW249" s="226"/>
      <c r="DKX249" s="616"/>
      <c r="DKY249" s="616"/>
      <c r="DKZ249" s="226"/>
      <c r="DLA249" s="226"/>
    </row>
    <row r="250" spans="2940:3017" ht="15" customHeight="1">
      <c r="DIB250" s="616"/>
      <c r="DIC250" s="616"/>
      <c r="DID250" s="226"/>
      <c r="DIE250" s="226"/>
      <c r="DIF250" s="226"/>
      <c r="DIG250" s="226"/>
      <c r="DIH250" s="226"/>
      <c r="DII250" s="226"/>
      <c r="DIJ250" s="226"/>
      <c r="DIK250" s="616"/>
      <c r="DIL250" s="616"/>
      <c r="DIM250" s="226"/>
      <c r="DIN250" s="226"/>
      <c r="DIO250" s="616"/>
      <c r="DIP250" s="616"/>
      <c r="DIQ250" s="226"/>
      <c r="DIR250" s="226"/>
      <c r="DIS250" s="226"/>
      <c r="DIT250" s="226"/>
      <c r="DIU250" s="226"/>
      <c r="DIV250" s="226"/>
      <c r="DIW250" s="226"/>
      <c r="DIX250" s="616"/>
      <c r="DIY250" s="616"/>
      <c r="DIZ250" s="226"/>
      <c r="DJA250" s="226"/>
      <c r="DJB250" s="616"/>
      <c r="DJC250" s="616"/>
      <c r="DJD250" s="226"/>
      <c r="DJE250" s="226"/>
      <c r="DJF250" s="226"/>
      <c r="DJG250" s="226"/>
      <c r="DJH250" s="226"/>
      <c r="DJI250" s="226"/>
      <c r="DJJ250" s="226"/>
      <c r="DJK250" s="616"/>
      <c r="DJL250" s="616"/>
      <c r="DJM250" s="226"/>
      <c r="DJN250" s="226"/>
      <c r="DJO250" s="616"/>
      <c r="DJP250" s="616"/>
      <c r="DJQ250" s="226"/>
      <c r="DJR250" s="226"/>
      <c r="DJS250" s="226"/>
      <c r="DJT250" s="226"/>
      <c r="DJU250" s="226"/>
      <c r="DJV250" s="226"/>
      <c r="DJW250" s="226"/>
      <c r="DJX250" s="616"/>
      <c r="DJY250" s="616"/>
      <c r="DJZ250" s="226"/>
      <c r="DKA250" s="226"/>
      <c r="DKB250" s="616"/>
      <c r="DKC250" s="616"/>
      <c r="DKD250" s="226"/>
      <c r="DKE250" s="226"/>
      <c r="DKF250" s="226"/>
      <c r="DKG250" s="226"/>
      <c r="DKH250" s="226"/>
      <c r="DKI250" s="226"/>
      <c r="DKJ250" s="226"/>
      <c r="DKK250" s="616"/>
      <c r="DKL250" s="616"/>
      <c r="DKM250" s="226"/>
      <c r="DKN250" s="226"/>
      <c r="DKO250" s="616"/>
      <c r="DKP250" s="616"/>
      <c r="DKQ250" s="226"/>
      <c r="DKR250" s="226"/>
      <c r="DKS250" s="226"/>
      <c r="DKT250" s="226"/>
      <c r="DKU250" s="226"/>
      <c r="DKV250" s="226"/>
      <c r="DKW250" s="226"/>
      <c r="DKX250" s="616"/>
      <c r="DKY250" s="616"/>
      <c r="DKZ250" s="226"/>
      <c r="DLA250" s="226"/>
    </row>
    <row r="251" spans="2940:3017" ht="15" customHeight="1">
      <c r="DIB251" s="616"/>
      <c r="DIC251" s="616"/>
      <c r="DID251" s="226"/>
      <c r="DIE251" s="226"/>
      <c r="DIF251" s="226"/>
      <c r="DIG251" s="226"/>
      <c r="DIH251" s="226"/>
      <c r="DII251" s="226"/>
      <c r="DIJ251" s="226"/>
      <c r="DIK251" s="616"/>
      <c r="DIL251" s="616"/>
      <c r="DIM251" s="226"/>
      <c r="DIN251" s="226"/>
      <c r="DIO251" s="616"/>
      <c r="DIP251" s="616"/>
      <c r="DIQ251" s="226"/>
      <c r="DIR251" s="226"/>
      <c r="DIS251" s="226"/>
      <c r="DIT251" s="226"/>
      <c r="DIU251" s="226"/>
      <c r="DIV251" s="226"/>
      <c r="DIW251" s="226"/>
      <c r="DIX251" s="616"/>
      <c r="DIY251" s="616"/>
      <c r="DIZ251" s="226"/>
      <c r="DJA251" s="226"/>
      <c r="DJB251" s="616"/>
      <c r="DJC251" s="616"/>
      <c r="DJD251" s="226"/>
      <c r="DJE251" s="226"/>
      <c r="DJF251" s="226"/>
      <c r="DJG251" s="226"/>
      <c r="DJH251" s="226"/>
      <c r="DJI251" s="226"/>
      <c r="DJJ251" s="226"/>
      <c r="DJK251" s="616"/>
      <c r="DJL251" s="616"/>
      <c r="DJM251" s="226"/>
      <c r="DJN251" s="226"/>
      <c r="DJO251" s="616"/>
      <c r="DJP251" s="616"/>
      <c r="DJQ251" s="226"/>
      <c r="DJR251" s="226"/>
      <c r="DJS251" s="226"/>
      <c r="DJT251" s="226"/>
      <c r="DJU251" s="226"/>
      <c r="DJV251" s="226"/>
      <c r="DJW251" s="226"/>
      <c r="DJX251" s="616"/>
      <c r="DJY251" s="616"/>
      <c r="DJZ251" s="226"/>
      <c r="DKA251" s="226"/>
      <c r="DKB251" s="616"/>
      <c r="DKC251" s="616"/>
      <c r="DKD251" s="226"/>
      <c r="DKE251" s="226"/>
      <c r="DKF251" s="226"/>
      <c r="DKG251" s="226"/>
      <c r="DKH251" s="226"/>
      <c r="DKI251" s="226"/>
      <c r="DKJ251" s="226"/>
      <c r="DKK251" s="616"/>
      <c r="DKL251" s="616"/>
      <c r="DKM251" s="226"/>
      <c r="DKN251" s="226"/>
      <c r="DKO251" s="616"/>
      <c r="DKP251" s="616"/>
      <c r="DKQ251" s="226"/>
      <c r="DKR251" s="226"/>
      <c r="DKS251" s="226"/>
      <c r="DKT251" s="226"/>
      <c r="DKU251" s="226"/>
      <c r="DKV251" s="226"/>
      <c r="DKW251" s="226"/>
      <c r="DKX251" s="616"/>
      <c r="DKY251" s="616"/>
      <c r="DKZ251" s="226"/>
      <c r="DLA251" s="226"/>
    </row>
    <row r="252" spans="2940:3017" ht="15" customHeight="1">
      <c r="DIB252" s="616"/>
      <c r="DIC252" s="616"/>
      <c r="DID252" s="226"/>
      <c r="DIE252" s="226"/>
      <c r="DIF252" s="226"/>
      <c r="DIG252" s="226"/>
      <c r="DIH252" s="226"/>
      <c r="DII252" s="226"/>
      <c r="DIJ252" s="226"/>
      <c r="DIK252" s="616"/>
      <c r="DIL252" s="616"/>
      <c r="DIM252" s="226"/>
      <c r="DIN252" s="226"/>
      <c r="DIO252" s="616"/>
      <c r="DIP252" s="616"/>
      <c r="DIQ252" s="226"/>
      <c r="DIR252" s="226"/>
      <c r="DIS252" s="226"/>
      <c r="DIT252" s="226"/>
      <c r="DIU252" s="226"/>
      <c r="DIV252" s="226"/>
      <c r="DIW252" s="226"/>
      <c r="DIX252" s="616"/>
      <c r="DIY252" s="616"/>
      <c r="DIZ252" s="226"/>
      <c r="DJA252" s="226"/>
      <c r="DJB252" s="616"/>
      <c r="DJC252" s="616"/>
      <c r="DJD252" s="226"/>
      <c r="DJE252" s="226"/>
      <c r="DJF252" s="226"/>
      <c r="DJG252" s="226"/>
      <c r="DJH252" s="226"/>
      <c r="DJI252" s="226"/>
      <c r="DJJ252" s="226"/>
      <c r="DJK252" s="616"/>
      <c r="DJL252" s="616"/>
      <c r="DJM252" s="226"/>
      <c r="DJN252" s="226"/>
      <c r="DJO252" s="616"/>
      <c r="DJP252" s="616"/>
      <c r="DJQ252" s="226"/>
      <c r="DJR252" s="226"/>
      <c r="DJS252" s="226"/>
      <c r="DJT252" s="226"/>
      <c r="DJU252" s="226"/>
      <c r="DJV252" s="226"/>
      <c r="DJW252" s="226"/>
      <c r="DJX252" s="616"/>
      <c r="DJY252" s="616"/>
      <c r="DJZ252" s="226"/>
      <c r="DKA252" s="226"/>
      <c r="DKB252" s="616"/>
      <c r="DKC252" s="616"/>
      <c r="DKD252" s="226"/>
      <c r="DKE252" s="226"/>
      <c r="DKF252" s="226"/>
      <c r="DKG252" s="226"/>
      <c r="DKH252" s="226"/>
      <c r="DKI252" s="226"/>
      <c r="DKJ252" s="226"/>
      <c r="DKK252" s="616"/>
      <c r="DKL252" s="616"/>
      <c r="DKM252" s="226"/>
      <c r="DKN252" s="226"/>
      <c r="DKO252" s="616"/>
      <c r="DKP252" s="616"/>
      <c r="DKQ252" s="226"/>
      <c r="DKR252" s="226"/>
      <c r="DKS252" s="226"/>
      <c r="DKT252" s="226"/>
      <c r="DKU252" s="226"/>
      <c r="DKV252" s="226"/>
      <c r="DKW252" s="226"/>
      <c r="DKX252" s="616"/>
      <c r="DKY252" s="616"/>
      <c r="DKZ252" s="226"/>
      <c r="DLA252" s="226"/>
    </row>
    <row r="253" spans="2940:3017" ht="15" customHeight="1">
      <c r="DIB253" s="616"/>
      <c r="DIC253" s="616"/>
      <c r="DID253" s="226"/>
      <c r="DIE253" s="226"/>
      <c r="DIF253" s="226"/>
      <c r="DIG253" s="226"/>
      <c r="DIH253" s="226"/>
      <c r="DII253" s="226"/>
      <c r="DIJ253" s="226"/>
      <c r="DIK253" s="616"/>
      <c r="DIL253" s="616"/>
      <c r="DIM253" s="226"/>
      <c r="DIN253" s="226"/>
      <c r="DIO253" s="616"/>
      <c r="DIP253" s="616"/>
      <c r="DIQ253" s="226"/>
      <c r="DIR253" s="226"/>
      <c r="DIS253" s="226"/>
      <c r="DIT253" s="226"/>
      <c r="DIU253" s="226"/>
      <c r="DIV253" s="226"/>
      <c r="DIW253" s="226"/>
      <c r="DIX253" s="616"/>
      <c r="DIY253" s="616"/>
      <c r="DIZ253" s="226"/>
      <c r="DJA253" s="226"/>
      <c r="DJB253" s="616"/>
      <c r="DJC253" s="616"/>
      <c r="DJD253" s="226"/>
      <c r="DJE253" s="226"/>
      <c r="DJF253" s="226"/>
      <c r="DJG253" s="226"/>
      <c r="DJH253" s="226"/>
      <c r="DJI253" s="226"/>
      <c r="DJJ253" s="226"/>
      <c r="DJK253" s="616"/>
      <c r="DJL253" s="616"/>
      <c r="DJM253" s="226"/>
      <c r="DJN253" s="226"/>
      <c r="DJO253" s="616"/>
      <c r="DJP253" s="616"/>
      <c r="DJQ253" s="226"/>
      <c r="DJR253" s="226"/>
      <c r="DJS253" s="226"/>
      <c r="DJT253" s="226"/>
      <c r="DJU253" s="226"/>
      <c r="DJV253" s="226"/>
      <c r="DJW253" s="226"/>
      <c r="DJX253" s="616"/>
      <c r="DJY253" s="616"/>
      <c r="DJZ253" s="226"/>
      <c r="DKA253" s="226"/>
      <c r="DKB253" s="616"/>
      <c r="DKC253" s="616"/>
      <c r="DKD253" s="226"/>
      <c r="DKE253" s="226"/>
      <c r="DKF253" s="226"/>
      <c r="DKG253" s="226"/>
      <c r="DKH253" s="226"/>
      <c r="DKI253" s="226"/>
      <c r="DKJ253" s="226"/>
      <c r="DKK253" s="616"/>
      <c r="DKL253" s="616"/>
      <c r="DKM253" s="226"/>
      <c r="DKN253" s="226"/>
      <c r="DKO253" s="616"/>
      <c r="DKP253" s="616"/>
      <c r="DKQ253" s="226"/>
      <c r="DKR253" s="226"/>
      <c r="DKS253" s="226"/>
      <c r="DKT253" s="226"/>
      <c r="DKU253" s="226"/>
      <c r="DKV253" s="226"/>
      <c r="DKW253" s="226"/>
      <c r="DKX253" s="616"/>
      <c r="DKY253" s="616"/>
      <c r="DKZ253" s="226"/>
      <c r="DLA253" s="226"/>
    </row>
    <row r="254" spans="2940:3017" ht="15" customHeight="1">
      <c r="DIO254" s="227"/>
      <c r="DIP254" s="227"/>
      <c r="DIX254" s="227"/>
      <c r="DIY254" s="227"/>
      <c r="DJK254" s="227"/>
      <c r="DJL254" s="227"/>
      <c r="DJO254" s="227"/>
      <c r="DJP254" s="227"/>
      <c r="DKO254" s="227"/>
      <c r="DKP254" s="227"/>
      <c r="DKX254" s="227"/>
      <c r="DKY254" s="227"/>
    </row>
    <row r="258" spans="2940:3017" ht="15" customHeight="1">
      <c r="DII258" s="265"/>
      <c r="DIJ258" s="265"/>
      <c r="DJI258" s="265"/>
      <c r="DJJ258" s="265"/>
      <c r="DKI258" s="265"/>
      <c r="DKJ258" s="265"/>
    </row>
    <row r="261" spans="2940:3017" ht="15" customHeight="1">
      <c r="DIB261" s="265"/>
      <c r="DIC261" s="265"/>
      <c r="DID261" s="265"/>
      <c r="DII261" s="265"/>
      <c r="DIL261" s="265"/>
      <c r="DIM261" s="265"/>
      <c r="DIO261" s="265"/>
      <c r="DIP261" s="265"/>
      <c r="DIQ261" s="265"/>
      <c r="DIV261" s="265"/>
      <c r="DIY261" s="265"/>
      <c r="DIZ261" s="265"/>
      <c r="DJB261" s="265"/>
      <c r="DJC261" s="265"/>
      <c r="DJD261" s="265"/>
      <c r="DJI261" s="265"/>
      <c r="DJL261" s="265"/>
      <c r="DJM261" s="265"/>
      <c r="DJO261" s="265"/>
      <c r="DJP261" s="265"/>
      <c r="DJQ261" s="265"/>
      <c r="DJV261" s="265"/>
      <c r="DJY261" s="265"/>
      <c r="DJZ261" s="265"/>
      <c r="DKB261" s="265"/>
      <c r="DKC261" s="265"/>
      <c r="DKD261" s="265"/>
      <c r="DKI261" s="265"/>
      <c r="DKL261" s="265"/>
      <c r="DKM261" s="265"/>
      <c r="DKO261" s="265"/>
      <c r="DKP261" s="265"/>
      <c r="DKQ261" s="265"/>
      <c r="DKV261" s="265"/>
      <c r="DKY261" s="265"/>
      <c r="DKZ261" s="265"/>
    </row>
    <row r="262" spans="2940:3017" ht="15" customHeight="1">
      <c r="DIB262" s="265"/>
      <c r="DIC262" s="265"/>
      <c r="DID262" s="265"/>
      <c r="DII262" s="265"/>
      <c r="DIL262" s="265"/>
      <c r="DIM262" s="265"/>
      <c r="DIO262" s="265"/>
      <c r="DIP262" s="265"/>
      <c r="DIQ262" s="265"/>
      <c r="DIV262" s="265"/>
      <c r="DIY262" s="265"/>
      <c r="DIZ262" s="265"/>
      <c r="DJB262" s="265"/>
      <c r="DJC262" s="265"/>
      <c r="DJD262" s="265"/>
      <c r="DJI262" s="265"/>
      <c r="DJL262" s="265"/>
      <c r="DJM262" s="265"/>
      <c r="DJO262" s="265"/>
      <c r="DJP262" s="265"/>
      <c r="DJQ262" s="265"/>
      <c r="DJV262" s="265"/>
      <c r="DJY262" s="265"/>
      <c r="DJZ262" s="265"/>
      <c r="DKB262" s="265"/>
      <c r="DKC262" s="265"/>
      <c r="DKD262" s="265"/>
      <c r="DKI262" s="265"/>
      <c r="DKL262" s="265"/>
      <c r="DKM262" s="265"/>
      <c r="DKO262" s="265"/>
      <c r="DKP262" s="265"/>
      <c r="DKQ262" s="265"/>
      <c r="DKV262" s="265"/>
      <c r="DKY262" s="265"/>
      <c r="DKZ262" s="265"/>
    </row>
    <row r="263" spans="2940:3017" ht="15" customHeight="1">
      <c r="DIB263" s="244"/>
      <c r="DIC263" s="265"/>
      <c r="DID263" s="265"/>
      <c r="DIE263" s="244"/>
      <c r="DIF263" s="241"/>
      <c r="DIG263" s="241"/>
      <c r="DIH263" s="241"/>
      <c r="DII263" s="241"/>
      <c r="DIJ263" s="241"/>
      <c r="DIK263" s="241"/>
      <c r="DIL263" s="265"/>
      <c r="DIM263" s="265"/>
      <c r="DIN263" s="241"/>
      <c r="DIO263" s="244"/>
      <c r="DIP263" s="265"/>
      <c r="DIQ263" s="265"/>
      <c r="DIR263" s="241"/>
      <c r="DIS263" s="241"/>
      <c r="DIT263" s="241"/>
      <c r="DIU263" s="241"/>
      <c r="DIV263" s="241"/>
      <c r="DIW263" s="241"/>
      <c r="DIX263" s="241"/>
      <c r="DIY263" s="265"/>
      <c r="DIZ263" s="265"/>
      <c r="DJA263" s="241"/>
      <c r="DJB263" s="244"/>
      <c r="DJC263" s="265"/>
      <c r="DJD263" s="265"/>
      <c r="DJE263" s="244"/>
      <c r="DJF263" s="241"/>
      <c r="DJG263" s="241"/>
      <c r="DJH263" s="241"/>
      <c r="DJI263" s="241"/>
      <c r="DJJ263" s="241"/>
      <c r="DJK263" s="241"/>
      <c r="DJL263" s="265"/>
      <c r="DJM263" s="265"/>
      <c r="DJN263" s="241"/>
      <c r="DJO263" s="244"/>
      <c r="DJP263" s="265"/>
      <c r="DJQ263" s="265"/>
      <c r="DJR263" s="241"/>
      <c r="DJS263" s="241"/>
      <c r="DJT263" s="241"/>
      <c r="DJU263" s="241"/>
      <c r="DJV263" s="241"/>
      <c r="DJW263" s="241"/>
      <c r="DJX263" s="241"/>
      <c r="DJY263" s="265"/>
      <c r="DJZ263" s="265"/>
      <c r="DKA263" s="241"/>
      <c r="DKB263" s="244"/>
      <c r="DKC263" s="265"/>
      <c r="DKD263" s="265"/>
      <c r="DKE263" s="244"/>
      <c r="DKF263" s="241"/>
      <c r="DKG263" s="241"/>
      <c r="DKH263" s="241"/>
      <c r="DKI263" s="241"/>
      <c r="DKJ263" s="241"/>
      <c r="DKK263" s="241"/>
      <c r="DKL263" s="265"/>
      <c r="DKM263" s="265"/>
      <c r="DKN263" s="241"/>
      <c r="DKO263" s="244"/>
      <c r="DKP263" s="265"/>
      <c r="DKQ263" s="265"/>
      <c r="DKR263" s="241"/>
      <c r="DKS263" s="241"/>
      <c r="DKT263" s="241"/>
      <c r="DKU263" s="241"/>
      <c r="DKV263" s="241"/>
      <c r="DKW263" s="241"/>
      <c r="DKX263" s="241"/>
      <c r="DKY263" s="265"/>
      <c r="DKZ263" s="265"/>
      <c r="DLA263" s="241"/>
    </row>
    <row r="264" spans="2940:3017" ht="15" customHeight="1">
      <c r="DIB264" s="244"/>
      <c r="DIC264" s="244"/>
      <c r="DID264" s="244"/>
      <c r="DIE264" s="244"/>
      <c r="DIF264" s="244"/>
      <c r="DIG264" s="244"/>
      <c r="DIH264" s="244"/>
      <c r="DII264" s="244"/>
      <c r="DIJ264" s="244"/>
      <c r="DIK264" s="244"/>
      <c r="DIL264" s="244"/>
      <c r="DIM264" s="241"/>
      <c r="DIN264" s="241"/>
      <c r="DIO264" s="244"/>
      <c r="DIP264" s="244"/>
      <c r="DIQ264" s="241"/>
      <c r="DIR264" s="241"/>
      <c r="DIS264" s="241"/>
      <c r="DIT264" s="241"/>
      <c r="DIU264" s="241"/>
      <c r="DIV264" s="241"/>
      <c r="DIW264" s="241"/>
      <c r="DIX264" s="241"/>
      <c r="DIY264" s="241"/>
      <c r="DIZ264" s="241"/>
      <c r="DJA264" s="241"/>
      <c r="DJB264" s="1014"/>
      <c r="DJC264" s="1014"/>
      <c r="DJD264" s="1015"/>
      <c r="DJE264" s="1015"/>
      <c r="DJF264" s="1015"/>
      <c r="DJG264" s="1015"/>
      <c r="DJH264" s="1015"/>
      <c r="DJI264" s="1015"/>
      <c r="DJJ264" s="1015"/>
      <c r="DJK264" s="1015"/>
      <c r="DJL264" s="1015"/>
      <c r="DJM264" s="241"/>
      <c r="DJN264" s="241"/>
      <c r="DJO264" s="244"/>
      <c r="DJP264" s="244"/>
      <c r="DJQ264" s="241"/>
      <c r="DJR264" s="241"/>
      <c r="DJS264" s="241"/>
      <c r="DJT264" s="241"/>
      <c r="DJU264" s="241"/>
      <c r="DJV264" s="241"/>
      <c r="DJW264" s="241"/>
      <c r="DJX264" s="241"/>
      <c r="DJY264" s="241"/>
      <c r="DJZ264" s="241"/>
      <c r="DKA264" s="241"/>
      <c r="DKB264" s="244"/>
      <c r="DKC264" s="244"/>
      <c r="DKD264" s="244"/>
      <c r="DKE264" s="244"/>
      <c r="DKF264" s="244"/>
      <c r="DKG264" s="244"/>
      <c r="DKH264" s="244"/>
      <c r="DKI264" s="244"/>
      <c r="DKJ264" s="244"/>
      <c r="DKK264" s="244"/>
      <c r="DKL264" s="244"/>
      <c r="DKM264" s="241"/>
      <c r="DKN264" s="241"/>
      <c r="DKO264" s="244"/>
      <c r="DKP264" s="244"/>
      <c r="DKQ264" s="241"/>
      <c r="DKR264" s="241"/>
      <c r="DKS264" s="241"/>
      <c r="DKT264" s="241"/>
      <c r="DKU264" s="241"/>
      <c r="DKV264" s="241"/>
      <c r="DKW264" s="241"/>
      <c r="DKX264" s="241"/>
      <c r="DKY264" s="241"/>
      <c r="DKZ264" s="241"/>
      <c r="DLA264" s="241"/>
    </row>
    <row r="265" spans="2940:3017" ht="15" customHeight="1">
      <c r="DIB265" s="244"/>
      <c r="DIC265" s="244"/>
      <c r="DID265" s="244"/>
      <c r="DIE265" s="244"/>
      <c r="DIF265" s="244"/>
      <c r="DIG265" s="244"/>
      <c r="DIH265" s="244"/>
      <c r="DII265" s="244"/>
      <c r="DIJ265" s="244"/>
      <c r="DIK265" s="244"/>
      <c r="DIL265" s="244"/>
      <c r="DIM265" s="241"/>
      <c r="DIN265" s="241"/>
      <c r="DIO265" s="244"/>
      <c r="DIP265" s="244"/>
      <c r="DIQ265" s="241"/>
      <c r="DIR265" s="241"/>
      <c r="DIS265" s="241"/>
      <c r="DIT265" s="241"/>
      <c r="DIU265" s="241"/>
      <c r="DIV265" s="241"/>
      <c r="DIW265" s="241"/>
      <c r="DIX265" s="241"/>
      <c r="DIY265" s="241"/>
      <c r="DIZ265" s="241"/>
      <c r="DJA265" s="241"/>
      <c r="DJB265" s="1014"/>
      <c r="DJC265" s="1014"/>
      <c r="DJD265" s="1015"/>
      <c r="DJE265" s="1015"/>
      <c r="DJF265" s="1015"/>
      <c r="DJG265" s="1015"/>
      <c r="DJH265" s="1015"/>
      <c r="DJI265" s="1015"/>
      <c r="DJJ265" s="1015"/>
      <c r="DJK265" s="1015"/>
      <c r="DJL265" s="1015"/>
      <c r="DJM265" s="241"/>
      <c r="DJN265" s="241"/>
      <c r="DJO265" s="244"/>
      <c r="DJP265" s="244"/>
      <c r="DJQ265" s="241"/>
      <c r="DJR265" s="241"/>
      <c r="DJS265" s="241"/>
      <c r="DJT265" s="241"/>
      <c r="DJU265" s="241"/>
      <c r="DJV265" s="241"/>
      <c r="DJW265" s="241"/>
      <c r="DJX265" s="241"/>
      <c r="DJY265" s="241"/>
      <c r="DJZ265" s="241"/>
      <c r="DKA265" s="241"/>
      <c r="DKB265" s="244"/>
      <c r="DKC265" s="244"/>
      <c r="DKD265" s="244"/>
      <c r="DKE265" s="244"/>
      <c r="DKF265" s="244"/>
      <c r="DKG265" s="244"/>
      <c r="DKH265" s="244"/>
      <c r="DKI265" s="244"/>
      <c r="DKJ265" s="244"/>
      <c r="DKK265" s="244"/>
      <c r="DKL265" s="244"/>
      <c r="DKM265" s="241"/>
      <c r="DKN265" s="241"/>
      <c r="DKO265" s="244"/>
      <c r="DKP265" s="244"/>
      <c r="DKQ265" s="241"/>
      <c r="DKR265" s="241"/>
      <c r="DKS265" s="241"/>
      <c r="DKT265" s="241"/>
      <c r="DKU265" s="241"/>
      <c r="DKV265" s="241"/>
      <c r="DKW265" s="241"/>
      <c r="DKX265" s="241"/>
      <c r="DKY265" s="241"/>
      <c r="DKZ265" s="241"/>
      <c r="DLA265" s="241"/>
    </row>
    <row r="266" spans="2940:3017" ht="15" customHeight="1">
      <c r="DIB266" s="244"/>
      <c r="DIC266" s="244"/>
      <c r="DID266" s="244"/>
      <c r="DIE266" s="244"/>
      <c r="DIF266" s="244"/>
      <c r="DIG266" s="244"/>
      <c r="DIH266" s="244"/>
      <c r="DII266" s="244"/>
      <c r="DIJ266" s="244"/>
      <c r="DIK266" s="244"/>
      <c r="DIL266" s="244"/>
      <c r="DIM266" s="241"/>
      <c r="DIN266" s="241"/>
      <c r="DIO266" s="244"/>
      <c r="DIP266" s="244"/>
      <c r="DIQ266" s="241"/>
      <c r="DIR266" s="241"/>
      <c r="DIS266" s="241"/>
      <c r="DIT266" s="241"/>
      <c r="DIU266" s="241"/>
      <c r="DIV266" s="241"/>
      <c r="DIW266" s="241"/>
      <c r="DIX266" s="241"/>
      <c r="DIY266" s="241"/>
      <c r="DIZ266" s="241"/>
      <c r="DJA266" s="241"/>
      <c r="DJB266" s="1014"/>
      <c r="DJC266" s="1014"/>
      <c r="DJD266" s="1015"/>
      <c r="DJE266" s="1015"/>
      <c r="DJF266" s="1015"/>
      <c r="DJG266" s="1015"/>
      <c r="DJH266" s="1015"/>
      <c r="DJI266" s="1015"/>
      <c r="DJJ266" s="1015"/>
      <c r="DJK266" s="1015"/>
      <c r="DJL266" s="1015"/>
      <c r="DJM266" s="241"/>
      <c r="DJN266" s="241"/>
      <c r="DJO266" s="244"/>
      <c r="DJP266" s="244"/>
      <c r="DJQ266" s="241"/>
      <c r="DJR266" s="241"/>
      <c r="DJS266" s="241"/>
      <c r="DJT266" s="241"/>
      <c r="DJU266" s="241"/>
      <c r="DJV266" s="241"/>
      <c r="DJW266" s="241"/>
      <c r="DJX266" s="241"/>
      <c r="DJY266" s="241"/>
      <c r="DJZ266" s="241"/>
      <c r="DKA266" s="241"/>
      <c r="DKB266" s="244"/>
      <c r="DKC266" s="244"/>
      <c r="DKD266" s="244"/>
      <c r="DKE266" s="244"/>
      <c r="DKF266" s="244"/>
      <c r="DKG266" s="244"/>
      <c r="DKH266" s="244"/>
      <c r="DKI266" s="244"/>
      <c r="DKJ266" s="244"/>
      <c r="DKK266" s="244"/>
      <c r="DKL266" s="244"/>
      <c r="DKM266" s="241"/>
      <c r="DKN266" s="241"/>
      <c r="DKO266" s="244"/>
      <c r="DKP266" s="244"/>
      <c r="DKQ266" s="241"/>
      <c r="DKR266" s="241"/>
      <c r="DKS266" s="241"/>
      <c r="DKT266" s="241"/>
      <c r="DKU266" s="241"/>
      <c r="DKV266" s="241"/>
      <c r="DKW266" s="241"/>
      <c r="DKX266" s="241"/>
      <c r="DKY266" s="241"/>
      <c r="DKZ266" s="241"/>
      <c r="DLA266" s="241"/>
    </row>
    <row r="267" spans="2940:3017" ht="15" customHeight="1">
      <c r="DIB267" s="244"/>
      <c r="DIC267" s="244"/>
      <c r="DID267" s="244"/>
      <c r="DIE267" s="244"/>
      <c r="DIF267" s="244"/>
      <c r="DIG267" s="244"/>
      <c r="DIH267" s="244"/>
      <c r="DII267" s="244"/>
      <c r="DIJ267" s="244"/>
      <c r="DIK267" s="244"/>
      <c r="DIL267" s="244"/>
      <c r="DIM267" s="241"/>
      <c r="DIN267" s="241"/>
      <c r="DIO267" s="244"/>
      <c r="DIP267" s="244"/>
      <c r="DIQ267" s="241"/>
      <c r="DIR267" s="241"/>
      <c r="DIS267" s="241"/>
      <c r="DIT267" s="241"/>
      <c r="DIU267" s="241"/>
      <c r="DIV267" s="241"/>
      <c r="DIW267" s="241"/>
      <c r="DIX267" s="241"/>
      <c r="DIY267" s="241"/>
      <c r="DIZ267" s="241"/>
      <c r="DJA267" s="241"/>
      <c r="DJB267" s="1014"/>
      <c r="DJC267" s="1014"/>
      <c r="DJD267" s="1015"/>
      <c r="DJE267" s="1015"/>
      <c r="DJF267" s="1015"/>
      <c r="DJG267" s="1015"/>
      <c r="DJH267" s="1015"/>
      <c r="DJI267" s="1015"/>
      <c r="DJJ267" s="1015"/>
      <c r="DJK267" s="1015"/>
      <c r="DJL267" s="1015"/>
      <c r="DJM267" s="241"/>
      <c r="DJN267" s="241"/>
      <c r="DJO267" s="244"/>
      <c r="DJP267" s="244"/>
      <c r="DJQ267" s="241"/>
      <c r="DJR267" s="241"/>
      <c r="DJS267" s="241"/>
      <c r="DJT267" s="241"/>
      <c r="DJU267" s="241"/>
      <c r="DJV267" s="241"/>
      <c r="DJW267" s="241"/>
      <c r="DJX267" s="241"/>
      <c r="DJY267" s="241"/>
      <c r="DJZ267" s="241"/>
      <c r="DKA267" s="241"/>
      <c r="DKB267" s="244"/>
      <c r="DKC267" s="244"/>
      <c r="DKD267" s="244"/>
      <c r="DKE267" s="244"/>
      <c r="DKF267" s="244"/>
      <c r="DKG267" s="244"/>
      <c r="DKH267" s="244"/>
      <c r="DKI267" s="244"/>
      <c r="DKJ267" s="244"/>
      <c r="DKK267" s="244"/>
      <c r="DKL267" s="244"/>
      <c r="DKM267" s="241"/>
      <c r="DKN267" s="241"/>
      <c r="DKO267" s="244"/>
      <c r="DKP267" s="244"/>
      <c r="DKQ267" s="241"/>
      <c r="DKR267" s="241"/>
      <c r="DKS267" s="241"/>
      <c r="DKT267" s="241"/>
      <c r="DKU267" s="241"/>
      <c r="DKV267" s="241"/>
      <c r="DKW267" s="241"/>
      <c r="DKX267" s="241"/>
      <c r="DKY267" s="241"/>
      <c r="DKZ267" s="241"/>
      <c r="DLA267" s="241"/>
    </row>
    <row r="268" spans="2940:3017" ht="15" customHeight="1">
      <c r="DIB268" s="244"/>
      <c r="DIC268" s="244"/>
      <c r="DID268" s="244"/>
      <c r="DIE268" s="244"/>
      <c r="DIF268" s="241"/>
      <c r="DIG268" s="241"/>
      <c r="DIH268" s="241"/>
      <c r="DII268" s="265"/>
      <c r="DIJ268" s="265"/>
      <c r="DIK268" s="241"/>
      <c r="DIL268" s="241"/>
      <c r="DIM268" s="241"/>
      <c r="DIN268" s="241"/>
      <c r="DIO268" s="244"/>
      <c r="DIP268" s="244"/>
      <c r="DIQ268" s="244"/>
      <c r="DIR268" s="244"/>
      <c r="DIS268" s="244"/>
      <c r="DIT268" s="244"/>
      <c r="DIU268" s="244"/>
      <c r="DIV268" s="244"/>
      <c r="DIW268" s="244"/>
      <c r="DIX268" s="244"/>
      <c r="DIY268" s="244"/>
      <c r="DIZ268" s="241"/>
      <c r="DJA268" s="241"/>
      <c r="DJB268" s="244"/>
      <c r="DJC268" s="244"/>
      <c r="DJD268" s="244"/>
      <c r="DJE268" s="244"/>
      <c r="DJF268" s="241"/>
      <c r="DJG268" s="241"/>
      <c r="DJH268" s="241"/>
      <c r="DJI268" s="241"/>
      <c r="DJJ268" s="241"/>
      <c r="DJK268" s="241"/>
      <c r="DJL268" s="241"/>
      <c r="DJM268" s="241"/>
      <c r="DJN268" s="241"/>
      <c r="DJO268" s="244"/>
      <c r="DJP268" s="244"/>
      <c r="DJQ268" s="244"/>
      <c r="DJR268" s="244"/>
      <c r="DJS268" s="244"/>
      <c r="DJT268" s="244"/>
      <c r="DJU268" s="244"/>
      <c r="DJV268" s="244"/>
      <c r="DJW268" s="244"/>
      <c r="DJX268" s="244"/>
      <c r="DJY268" s="244"/>
      <c r="DJZ268" s="241"/>
      <c r="DKA268" s="241"/>
      <c r="DKB268" s="244"/>
      <c r="DKC268" s="244"/>
      <c r="DKD268" s="244"/>
      <c r="DKE268" s="244"/>
      <c r="DKF268" s="265"/>
      <c r="DKG268" s="265"/>
      <c r="DKH268" s="241"/>
      <c r="DKI268" s="265"/>
      <c r="DKJ268" s="265"/>
      <c r="DKK268" s="241"/>
      <c r="DKL268" s="241"/>
      <c r="DKM268" s="241"/>
      <c r="DKN268" s="241"/>
      <c r="DKO268" s="244"/>
      <c r="DKP268" s="244"/>
      <c r="DKQ268" s="244"/>
      <c r="DKR268" s="244"/>
      <c r="DKS268" s="244"/>
      <c r="DKT268" s="244"/>
      <c r="DKU268" s="244"/>
      <c r="DKV268" s="244"/>
      <c r="DKW268" s="244"/>
      <c r="DKX268" s="244"/>
      <c r="DKY268" s="244"/>
      <c r="DKZ268" s="241"/>
      <c r="DLA268" s="241"/>
    </row>
    <row r="269" spans="2940:3017" ht="15" customHeight="1">
      <c r="DIB269" s="265"/>
      <c r="DIC269" s="265"/>
      <c r="DID269" s="265"/>
      <c r="DIE269" s="265"/>
      <c r="DII269" s="265"/>
      <c r="DIJ269" s="265"/>
      <c r="DIO269" s="265"/>
      <c r="DIP269" s="265"/>
      <c r="DIQ269" s="265"/>
      <c r="DIR269" s="265"/>
      <c r="DJB269" s="265"/>
      <c r="DJC269" s="265"/>
      <c r="DJD269" s="265"/>
      <c r="DJE269" s="265"/>
      <c r="DJO269" s="265"/>
      <c r="DJP269" s="265"/>
      <c r="DJQ269" s="265"/>
      <c r="DJR269" s="265"/>
      <c r="DKB269" s="265"/>
      <c r="DKC269" s="265"/>
      <c r="DKD269" s="265"/>
      <c r="DKE269" s="265"/>
      <c r="DKF269" s="265"/>
      <c r="DKG269" s="265"/>
      <c r="DKI269" s="265"/>
      <c r="DKJ269" s="265"/>
      <c r="DKO269" s="265"/>
      <c r="DKP269" s="265"/>
      <c r="DKQ269" s="265"/>
      <c r="DKR269" s="265"/>
    </row>
    <row r="270" spans="2940:3017" ht="15" customHeight="1">
      <c r="DIB270" s="265"/>
      <c r="DIC270" s="265"/>
      <c r="DID270" s="265"/>
      <c r="DIE270" s="265"/>
      <c r="DIF270" s="265"/>
      <c r="DIG270" s="265"/>
      <c r="DII270" s="265"/>
      <c r="DIJ270" s="265"/>
      <c r="DIL270" s="265"/>
      <c r="DIM270" s="265"/>
      <c r="DIO270" s="265"/>
      <c r="DIP270" s="265"/>
      <c r="DIQ270" s="265"/>
      <c r="DIR270" s="265"/>
      <c r="DIS270" s="265"/>
      <c r="DIT270" s="265"/>
      <c r="DIV270" s="265"/>
      <c r="DIW270" s="265"/>
      <c r="DIY270" s="265"/>
      <c r="DIZ270" s="265"/>
      <c r="DJB270" s="265"/>
      <c r="DJC270" s="265"/>
      <c r="DJD270" s="265"/>
      <c r="DJE270" s="265"/>
      <c r="DJF270" s="265"/>
      <c r="DJG270" s="265"/>
      <c r="DJI270" s="265"/>
      <c r="DJJ270" s="265"/>
      <c r="DJL270" s="265"/>
      <c r="DJM270" s="265"/>
      <c r="DJO270" s="265"/>
      <c r="DJP270" s="265"/>
      <c r="DJQ270" s="265"/>
      <c r="DJR270" s="265"/>
      <c r="DJS270" s="265"/>
      <c r="DJT270" s="265"/>
      <c r="DJV270" s="265"/>
      <c r="DJW270" s="265"/>
      <c r="DJY270" s="265"/>
      <c r="DJZ270" s="265"/>
      <c r="DKB270" s="265"/>
      <c r="DKC270" s="265"/>
      <c r="DKD270" s="265"/>
      <c r="DKE270" s="265"/>
      <c r="DKF270" s="265"/>
      <c r="DKG270" s="265"/>
      <c r="DKI270" s="265"/>
      <c r="DKJ270" s="265"/>
      <c r="DKL270" s="265"/>
      <c r="DKM270" s="265"/>
      <c r="DKO270" s="265"/>
      <c r="DKP270" s="265"/>
      <c r="DKQ270" s="265"/>
      <c r="DKR270" s="265"/>
      <c r="DKS270" s="265"/>
      <c r="DKT270" s="265"/>
      <c r="DKV270" s="265"/>
      <c r="DKW270" s="265"/>
      <c r="DKY270" s="265"/>
      <c r="DKZ270" s="265"/>
    </row>
    <row r="271" spans="2940:3017" ht="15" customHeight="1">
      <c r="DIB271" s="265"/>
      <c r="DIC271" s="265"/>
      <c r="DID271" s="265"/>
      <c r="DIE271" s="265"/>
      <c r="DIF271" s="265"/>
      <c r="DIG271" s="265"/>
      <c r="DII271" s="265"/>
      <c r="DIJ271" s="265"/>
      <c r="DIL271" s="265"/>
      <c r="DIM271" s="265"/>
      <c r="DIO271" s="265"/>
      <c r="DIP271" s="265"/>
      <c r="DIQ271" s="265"/>
      <c r="DIR271" s="265"/>
      <c r="DIS271" s="265"/>
      <c r="DIT271" s="265"/>
      <c r="DIV271" s="265"/>
      <c r="DIW271" s="265"/>
      <c r="DIY271" s="265"/>
      <c r="DIZ271" s="265"/>
      <c r="DJB271" s="265"/>
      <c r="DJC271" s="265"/>
      <c r="DJD271" s="265"/>
      <c r="DJE271" s="265"/>
      <c r="DJF271" s="265"/>
      <c r="DJG271" s="265"/>
      <c r="DJI271" s="265"/>
      <c r="DJJ271" s="265"/>
      <c r="DJL271" s="265"/>
      <c r="DJM271" s="265"/>
      <c r="DJO271" s="265"/>
      <c r="DJP271" s="265"/>
      <c r="DJQ271" s="265"/>
      <c r="DJR271" s="265"/>
      <c r="DJS271" s="265"/>
      <c r="DJT271" s="265"/>
      <c r="DJV271" s="265"/>
      <c r="DJW271" s="265"/>
      <c r="DJY271" s="265"/>
      <c r="DJZ271" s="265"/>
      <c r="DKB271" s="265"/>
      <c r="DKC271" s="265"/>
      <c r="DKD271" s="265"/>
      <c r="DKE271" s="265"/>
      <c r="DKF271" s="265"/>
      <c r="DKG271" s="265"/>
      <c r="DKI271" s="265"/>
      <c r="DKJ271" s="265"/>
      <c r="DKL271" s="265"/>
      <c r="DKM271" s="265"/>
      <c r="DKO271" s="265"/>
      <c r="DKP271" s="265"/>
      <c r="DKQ271" s="265"/>
      <c r="DKR271" s="265"/>
      <c r="DKS271" s="265"/>
      <c r="DKT271" s="265"/>
      <c r="DKV271" s="265"/>
      <c r="DKW271" s="265"/>
      <c r="DKY271" s="265"/>
      <c r="DKZ271" s="265"/>
    </row>
    <row r="272" spans="2940:3017" ht="15" customHeight="1">
      <c r="DIB272" s="265"/>
      <c r="DIC272" s="265"/>
      <c r="DID272" s="265"/>
      <c r="DIE272" s="265"/>
      <c r="DIF272" s="265"/>
      <c r="DIG272" s="265"/>
      <c r="DII272" s="265"/>
      <c r="DIJ272" s="265"/>
      <c r="DIL272" s="265"/>
      <c r="DIM272" s="265"/>
      <c r="DIO272" s="265"/>
      <c r="DIP272" s="265"/>
      <c r="DIQ272" s="265"/>
      <c r="DIR272" s="265"/>
      <c r="DIS272" s="265"/>
      <c r="DIT272" s="265"/>
      <c r="DIV272" s="265"/>
      <c r="DIW272" s="265"/>
      <c r="DIY272" s="265"/>
      <c r="DIZ272" s="265"/>
      <c r="DJB272" s="265"/>
      <c r="DJC272" s="265"/>
      <c r="DJD272" s="265"/>
      <c r="DJE272" s="265"/>
      <c r="DJF272" s="265"/>
      <c r="DJG272" s="265"/>
      <c r="DJI272" s="265"/>
      <c r="DJJ272" s="265"/>
      <c r="DJL272" s="265"/>
      <c r="DJM272" s="265"/>
      <c r="DJO272" s="265"/>
      <c r="DJP272" s="265"/>
      <c r="DJQ272" s="265"/>
      <c r="DJR272" s="265"/>
      <c r="DJS272" s="265"/>
      <c r="DJT272" s="265"/>
      <c r="DJV272" s="265"/>
      <c r="DJW272" s="265"/>
      <c r="DJY272" s="265"/>
      <c r="DJZ272" s="265"/>
      <c r="DKB272" s="265"/>
      <c r="DKC272" s="265"/>
      <c r="DKD272" s="265"/>
      <c r="DKE272" s="265"/>
      <c r="DKF272" s="265"/>
      <c r="DKG272" s="265"/>
      <c r="DKI272" s="265"/>
      <c r="DKJ272" s="265"/>
      <c r="DKL272" s="265"/>
      <c r="DKM272" s="265"/>
      <c r="DKO272" s="265"/>
      <c r="DKP272" s="265"/>
      <c r="DKQ272" s="265"/>
      <c r="DKR272" s="265"/>
      <c r="DKS272" s="265"/>
      <c r="DKT272" s="265"/>
      <c r="DKV272" s="265"/>
      <c r="DKW272" s="265"/>
      <c r="DKY272" s="265"/>
      <c r="DKZ272" s="265"/>
    </row>
  </sheetData>
  <mergeCells count="5522">
    <mergeCell ref="DJG55:DJH66"/>
    <mergeCell ref="DKM55:DKN66"/>
    <mergeCell ref="DJQ72:DJR73"/>
    <mergeCell ref="DKD72:DKE73"/>
    <mergeCell ref="DAF72:DAG73"/>
    <mergeCell ref="CZS72:CZT73"/>
    <mergeCell ref="DEN74:DEO76"/>
    <mergeCell ref="DAI77:DAJ80"/>
    <mergeCell ref="DFY55:DFZ66"/>
    <mergeCell ref="CWQ55:CWR66"/>
    <mergeCell ref="GO94:GW101"/>
    <mergeCell ref="IQ94:IY101"/>
    <mergeCell ref="KS93:LA100"/>
    <mergeCell ref="MU93:NC100"/>
    <mergeCell ref="ENS55:ENT66"/>
    <mergeCell ref="ENT74:ENU76"/>
    <mergeCell ref="ENO77:ENT80"/>
    <mergeCell ref="OM86:ON87"/>
    <mergeCell ref="OH95:OO106"/>
    <mergeCell ref="DPG94:DPH105"/>
    <mergeCell ref="DPB94:DPC105"/>
    <mergeCell ref="DPR94:DPS105"/>
    <mergeCell ref="DPW94:DPX105"/>
    <mergeCell ref="DNU55:DNV66"/>
    <mergeCell ref="DNV74:DNW76"/>
    <mergeCell ref="DNQ77:DNV80"/>
    <mergeCell ref="DRS55:DRT66"/>
    <mergeCell ref="DRT74:DRU76"/>
    <mergeCell ref="DRO77:DRT80"/>
    <mergeCell ref="DYN55:DYO66"/>
    <mergeCell ref="DVL104:DVM115"/>
    <mergeCell ref="DWB104:DWC115"/>
    <mergeCell ref="DWR104:DWS115"/>
    <mergeCell ref="DVQ104:DVR115"/>
    <mergeCell ref="EID55:EIE66"/>
    <mergeCell ref="EIE74:EIF76"/>
    <mergeCell ref="DJT55:DJU66"/>
    <mergeCell ref="DGS83:DGT85"/>
    <mergeCell ref="DHP83:DHQ85"/>
    <mergeCell ref="DHS83:DHT85"/>
    <mergeCell ref="DHV83:DHW85"/>
    <mergeCell ref="DHM83:DHN85"/>
    <mergeCell ref="DJH83:DJI85"/>
    <mergeCell ref="DJK83:DJL85"/>
    <mergeCell ref="DJN83:DJO85"/>
    <mergeCell ref="DJQ83:DJR85"/>
    <mergeCell ref="DJU83:DJV85"/>
    <mergeCell ref="DJX83:DJY85"/>
    <mergeCell ref="DKH74:DKI76"/>
    <mergeCell ref="DKG77:DKH80"/>
    <mergeCell ref="CWX55:CWY66"/>
    <mergeCell ref="CWL83:CWM85"/>
    <mergeCell ref="CWK55:CWL66"/>
    <mergeCell ref="DAP74:DAQ76"/>
    <mergeCell ref="DAK77:DAP80"/>
    <mergeCell ref="DAO55:DAP66"/>
    <mergeCell ref="CZI55:CZJ66"/>
    <mergeCell ref="CZV55:CZW66"/>
    <mergeCell ref="CZJ74:CZK76"/>
    <mergeCell ref="CZS74:CZT76"/>
    <mergeCell ref="CZW74:CZX76"/>
    <mergeCell ref="DAF74:DAG76"/>
    <mergeCell ref="CZJ83:CZK85"/>
    <mergeCell ref="CZM83:CZN85"/>
    <mergeCell ref="CZP83:CZQ85"/>
    <mergeCell ref="CZS83:CZT85"/>
    <mergeCell ref="CZW83:CZX85"/>
    <mergeCell ref="CZZ83:DAA85"/>
    <mergeCell ref="DHE55:DHF66"/>
    <mergeCell ref="DGI72:DGJ73"/>
    <mergeCell ref="DGV72:DGW73"/>
    <mergeCell ref="DFZ74:DGA76"/>
    <mergeCell ref="DGI74:DGJ76"/>
    <mergeCell ref="DGM74:DGN76"/>
    <mergeCell ref="DGV74:DGW76"/>
    <mergeCell ref="DHF74:DHG76"/>
    <mergeCell ref="DHA77:DHF80"/>
    <mergeCell ref="DFZ83:DGA85"/>
    <mergeCell ref="DGC83:DGD85"/>
    <mergeCell ref="DGF83:DGG85"/>
    <mergeCell ref="DGI83:DGJ85"/>
    <mergeCell ref="DGM83:DGN85"/>
    <mergeCell ref="DGP83:DGQ85"/>
    <mergeCell ref="DHM74:DHN76"/>
    <mergeCell ref="DHV74:DHW76"/>
    <mergeCell ref="DGV83:DGW85"/>
    <mergeCell ref="DGZ83:DHA85"/>
    <mergeCell ref="DHC83:DHD85"/>
    <mergeCell ref="DGZ74:DHA76"/>
    <mergeCell ref="CRH74:CRI76"/>
    <mergeCell ref="CRC77:CRH80"/>
    <mergeCell ref="CTI55:CTJ66"/>
    <mergeCell ref="CTJ74:CTK76"/>
    <mergeCell ref="CTE77:CTJ80"/>
    <mergeCell ref="CLH55:CLI66"/>
    <mergeCell ref="CLQ55:CLR66"/>
    <mergeCell ref="CJF55:CJG66"/>
    <mergeCell ref="CJO55:CJP66"/>
    <mergeCell ref="CIT74:CIU76"/>
    <mergeCell ref="CJC74:CJD76"/>
    <mergeCell ref="CJG74:CJH76"/>
    <mergeCell ref="CIS77:CIT80"/>
    <mergeCell ref="CNK74:CNL76"/>
    <mergeCell ref="CIS55:CIT66"/>
    <mergeCell ref="CJB55:CJC66"/>
    <mergeCell ref="CNG74:CNH76"/>
    <mergeCell ref="CJP74:CJQ76"/>
    <mergeCell ref="CKV74:CKW76"/>
    <mergeCell ref="BNZ74:BOA76"/>
    <mergeCell ref="BOU55:BOV66"/>
    <mergeCell ref="BQN55:BQO66"/>
    <mergeCell ref="CAK55:CAL66"/>
    <mergeCell ref="CAL74:CAM76"/>
    <mergeCell ref="CAU74:CAV76"/>
    <mergeCell ref="BSC55:BSD66"/>
    <mergeCell ref="CIY55:CIZ66"/>
    <mergeCell ref="CIZ74:CJA76"/>
    <mergeCell ref="CIU77:CIZ80"/>
    <mergeCell ref="CLA55:CLB66"/>
    <mergeCell ref="CLB74:CLC76"/>
    <mergeCell ref="CKW77:CLB80"/>
    <mergeCell ref="CNC55:CND66"/>
    <mergeCell ref="CND74:CNE76"/>
    <mergeCell ref="CMY77:CND80"/>
    <mergeCell ref="CPE55:CPF66"/>
    <mergeCell ref="CPF74:CPG76"/>
    <mergeCell ref="CPA77:CPF80"/>
    <mergeCell ref="CCT74:CCU76"/>
    <mergeCell ref="CCO77:CCT80"/>
    <mergeCell ref="CEU55:CEV66"/>
    <mergeCell ref="CEV74:CEW76"/>
    <mergeCell ref="CEQ77:CEV80"/>
    <mergeCell ref="CGW55:CGX66"/>
    <mergeCell ref="CGX74:CGY76"/>
    <mergeCell ref="CGS77:CGX80"/>
    <mergeCell ref="CCV55:CCW66"/>
    <mergeCell ref="CBG55:CBH66"/>
    <mergeCell ref="CCM55:CCN66"/>
    <mergeCell ref="CBH74:CBI76"/>
    <mergeCell ref="CCN74:CCO76"/>
    <mergeCell ref="CCW74:CCX76"/>
    <mergeCell ref="CDA74:CDB76"/>
    <mergeCell ref="CEO55:CEP66"/>
    <mergeCell ref="CEX55:CEY66"/>
    <mergeCell ref="CCM77:CCN80"/>
    <mergeCell ref="CDI55:CDJ66"/>
    <mergeCell ref="CGQ55:CGR66"/>
    <mergeCell ref="CLE74:CLF76"/>
    <mergeCell ref="CLI74:CLJ76"/>
    <mergeCell ref="CLR74:CLS76"/>
    <mergeCell ref="CKU77:CKV80"/>
    <mergeCell ref="CRJ55:CRK66"/>
    <mergeCell ref="CRN55:CRO66"/>
    <mergeCell ref="CNF55:CNG66"/>
    <mergeCell ref="BUK55:BUL66"/>
    <mergeCell ref="BUL74:BUM76"/>
    <mergeCell ref="BUG77:BUL80"/>
    <mergeCell ref="BDU55:BDV66"/>
    <mergeCell ref="BDV74:BDW76"/>
    <mergeCell ref="BDQ77:BDV80"/>
    <mergeCell ref="BFW55:BFX66"/>
    <mergeCell ref="BFX74:BFY76"/>
    <mergeCell ref="BFS77:BFX80"/>
    <mergeCell ref="BHY55:BHZ66"/>
    <mergeCell ref="BHZ74:BIA76"/>
    <mergeCell ref="BHU77:BHZ80"/>
    <mergeCell ref="BKA55:BKB66"/>
    <mergeCell ref="BKB74:BKC76"/>
    <mergeCell ref="BJW77:BKB80"/>
    <mergeCell ref="BMC55:BMD66"/>
    <mergeCell ref="BMD74:BME76"/>
    <mergeCell ref="BLY77:BMD80"/>
    <mergeCell ref="BOE55:BOF66"/>
    <mergeCell ref="BOF74:BOG76"/>
    <mergeCell ref="BKD55:BKE66"/>
    <mergeCell ref="BKQ55:BKR66"/>
    <mergeCell ref="BLW55:BLX66"/>
    <mergeCell ref="BMF55:BMG66"/>
    <mergeCell ref="CCS55:CCT66"/>
    <mergeCell ref="WH74:WI76"/>
    <mergeCell ref="WC77:WH80"/>
    <mergeCell ref="YI55:YJ66"/>
    <mergeCell ref="YJ74:YK76"/>
    <mergeCell ref="YE77:YJ80"/>
    <mergeCell ref="ADC55:ADD66"/>
    <mergeCell ref="BMJ55:BMK66"/>
    <mergeCell ref="BMS55:BMT66"/>
    <mergeCell ref="BQH74:BQI76"/>
    <mergeCell ref="BEK55:BEL66"/>
    <mergeCell ref="AIT74:AIU76"/>
    <mergeCell ref="AIO77:AIT80"/>
    <mergeCell ref="AKU55:AKV66"/>
    <mergeCell ref="AKV74:AKW76"/>
    <mergeCell ref="AKQ77:AKV80"/>
    <mergeCell ref="AMW55:AMX66"/>
    <mergeCell ref="AMX74:AMY76"/>
    <mergeCell ref="AMS77:AMX80"/>
    <mergeCell ref="AOY55:AOZ66"/>
    <mergeCell ref="ATK74:ATL76"/>
    <mergeCell ref="AYU71:AYV85"/>
    <mergeCell ref="AYX71:AYY85"/>
    <mergeCell ref="AYA74:AYB76"/>
    <mergeCell ref="AYE74:AYF76"/>
    <mergeCell ref="AYN74:AYO76"/>
    <mergeCell ref="AYA83:AYB85"/>
    <mergeCell ref="AYE83:AYF85"/>
    <mergeCell ref="AJG83:AJH85"/>
    <mergeCell ref="ARD55:ARE66"/>
    <mergeCell ref="AND55:ANE66"/>
    <mergeCell ref="APT51:APU66"/>
    <mergeCell ref="APW51:APX66"/>
    <mergeCell ref="WK74:WL76"/>
    <mergeCell ref="WO74:WP76"/>
    <mergeCell ref="WX74:WY76"/>
    <mergeCell ref="WA77:WB80"/>
    <mergeCell ref="WB83:WC85"/>
    <mergeCell ref="AAK55:AAL66"/>
    <mergeCell ref="ARR83:ARS85"/>
    <mergeCell ref="ARI74:ARJ76"/>
    <mergeCell ref="ARR74:ARS76"/>
    <mergeCell ref="CWU83:CWV85"/>
    <mergeCell ref="DG83:DH85"/>
    <mergeCell ref="CM77:CN80"/>
    <mergeCell ref="CW83:CX85"/>
    <mergeCell ref="CV55:CW66"/>
    <mergeCell ref="GR83:GS85"/>
    <mergeCell ref="FK55:FL66"/>
    <mergeCell ref="GR74:GS76"/>
    <mergeCell ref="FL83:FM85"/>
    <mergeCell ref="HA83:HB85"/>
    <mergeCell ref="JG74:JH76"/>
    <mergeCell ref="HE74:HF76"/>
    <mergeCell ref="KY83:KZ85"/>
    <mergeCell ref="FF83:FG85"/>
    <mergeCell ref="QA55:QB66"/>
    <mergeCell ref="CMW55:CMX66"/>
    <mergeCell ref="CZ55:DA66"/>
    <mergeCell ref="FI83:FJ85"/>
    <mergeCell ref="EO77:EP80"/>
    <mergeCell ref="DI55:DJ66"/>
    <mergeCell ref="UF74:UG76"/>
    <mergeCell ref="UA77:UF80"/>
    <mergeCell ref="WG55:WH66"/>
    <mergeCell ref="CNT74:CNU76"/>
    <mergeCell ref="COZ74:CPA76"/>
    <mergeCell ref="CPI74:CPJ76"/>
    <mergeCell ref="CPC83:CPD85"/>
    <mergeCell ref="AOZ74:APA76"/>
    <mergeCell ref="AOU77:AOZ80"/>
    <mergeCell ref="YP55:YQ66"/>
    <mergeCell ref="YY55:YZ66"/>
    <mergeCell ref="WR83:WS85"/>
    <mergeCell ref="COY77:COZ80"/>
    <mergeCell ref="CRB83:CRC85"/>
    <mergeCell ref="CRE83:CRF85"/>
    <mergeCell ref="AZR74:AZS76"/>
    <mergeCell ref="AZM77:AZR80"/>
    <mergeCell ref="BBT74:BBU76"/>
    <mergeCell ref="BG55:BH66"/>
    <mergeCell ref="CS55:CT66"/>
    <mergeCell ref="EU55:EV66"/>
    <mergeCell ref="EV74:EW76"/>
    <mergeCell ref="EQ77:EV80"/>
    <mergeCell ref="GW55:GX66"/>
    <mergeCell ref="GX74:GY76"/>
    <mergeCell ref="GS77:GX80"/>
    <mergeCell ref="IY55:IZ66"/>
    <mergeCell ref="IZ74:JA76"/>
    <mergeCell ref="IU77:IZ80"/>
    <mergeCell ref="LA55:LB66"/>
    <mergeCell ref="LB74:LC76"/>
    <mergeCell ref="KW77:LB80"/>
    <mergeCell ref="NC55:ND66"/>
    <mergeCell ref="ND74:NE76"/>
    <mergeCell ref="WB74:WC76"/>
    <mergeCell ref="BLX83:BLY85"/>
    <mergeCell ref="BMA83:BMB85"/>
    <mergeCell ref="BMD83:BME85"/>
    <mergeCell ref="BMG83:BMH85"/>
    <mergeCell ref="BOM83:BON85"/>
    <mergeCell ref="BNT111:BNW114"/>
    <mergeCell ref="AVF83:AVG85"/>
    <mergeCell ref="AWU95:AWX98"/>
    <mergeCell ref="AWU100:AWX103"/>
    <mergeCell ref="CRH83:CRI85"/>
    <mergeCell ref="BIP83:BIQ85"/>
    <mergeCell ref="AZY83:AZZ85"/>
    <mergeCell ref="BND111:BNG114"/>
    <mergeCell ref="BHD111:BHG114"/>
    <mergeCell ref="BHI111:BHL114"/>
    <mergeCell ref="BHN111:BHQ114"/>
    <mergeCell ref="BSD83:BSE85"/>
    <mergeCell ref="AWB74:AWC76"/>
    <mergeCell ref="AWL74:AWM76"/>
    <mergeCell ref="AYA111:AYD114"/>
    <mergeCell ref="AXG83:AXH85"/>
    <mergeCell ref="AXJ83:AXK85"/>
    <mergeCell ref="AXD83:AXE85"/>
    <mergeCell ref="AYA86:AYB87"/>
    <mergeCell ref="AYK86:AYL87"/>
    <mergeCell ref="AYN86:AYO87"/>
    <mergeCell ref="CWR74:CWS76"/>
    <mergeCell ref="CWM77:CWR80"/>
    <mergeCell ref="CWY83:CWZ85"/>
    <mergeCell ref="COZ83:CPA85"/>
    <mergeCell ref="CPM74:CPN76"/>
    <mergeCell ref="CPV74:CPW76"/>
    <mergeCell ref="CTG83:CTH85"/>
    <mergeCell ref="CTJ83:CTK85"/>
    <mergeCell ref="CRK74:CRL76"/>
    <mergeCell ref="CRO74:CRP76"/>
    <mergeCell ref="CQF111:CQI114"/>
    <mergeCell ref="AWU105:AWX108"/>
    <mergeCell ref="BYP74:BYQ76"/>
    <mergeCell ref="CCT83:CCU85"/>
    <mergeCell ref="CFF83:CFG85"/>
    <mergeCell ref="CFI83:CFJ85"/>
    <mergeCell ref="CFL83:CFM85"/>
    <mergeCell ref="CRX111:CSA114"/>
    <mergeCell ref="CSC111:CSF114"/>
    <mergeCell ref="CQL111:CQO114"/>
    <mergeCell ref="COJ111:COM114"/>
    <mergeCell ref="BCG83:BCH85"/>
    <mergeCell ref="BJY83:BJZ85"/>
    <mergeCell ref="CUU94:CUV105"/>
    <mergeCell ref="CUZ94:CVA105"/>
    <mergeCell ref="CTT83:CTU85"/>
    <mergeCell ref="CQQ111:CQT114"/>
    <mergeCell ref="CQV111:CQY114"/>
    <mergeCell ref="CPV83:CPW85"/>
    <mergeCell ref="CRK83:CRL85"/>
    <mergeCell ref="CPI83:CPJ85"/>
    <mergeCell ref="CVR86:CVS87"/>
    <mergeCell ref="CWO83:CWP85"/>
    <mergeCell ref="CWR83:CWS85"/>
    <mergeCell ref="DCR83:DCS85"/>
    <mergeCell ref="DCU83:DCV85"/>
    <mergeCell ref="DCX83:DCY85"/>
    <mergeCell ref="DDA83:DDB85"/>
    <mergeCell ref="DDE83:DDF85"/>
    <mergeCell ref="CWE83:CWF85"/>
    <mergeCell ref="CWH83:CWI85"/>
    <mergeCell ref="CZD111:CZG114"/>
    <mergeCell ref="CVR83:CVS85"/>
    <mergeCell ref="CVU83:CVV85"/>
    <mergeCell ref="CVP111:CVS114"/>
    <mergeCell ref="CVL83:CVM85"/>
    <mergeCell ref="CVO83:CVP85"/>
    <mergeCell ref="DGF86:DGG87"/>
    <mergeCell ref="DGI86:DGJ87"/>
    <mergeCell ref="DGS86:DGT87"/>
    <mergeCell ref="DNI88:DNJ89"/>
    <mergeCell ref="DNO172:DOJ173"/>
    <mergeCell ref="DNO174:DNX175"/>
    <mergeCell ref="DKA83:DKB85"/>
    <mergeCell ref="DKD83:DKE85"/>
    <mergeCell ref="CZS121:CZY122"/>
    <mergeCell ref="DOD124:DOG130"/>
    <mergeCell ref="DNR125:DNS136"/>
    <mergeCell ref="DMY124:DNE125"/>
    <mergeCell ref="DLS127:DLY128"/>
    <mergeCell ref="DMA127:DMH128"/>
    <mergeCell ref="DMI127:DMO128"/>
    <mergeCell ref="DMQ127:DMX128"/>
    <mergeCell ref="DFC121:DFI122"/>
    <mergeCell ref="DIK115:DIZ120"/>
    <mergeCell ref="DJN86:DJO87"/>
    <mergeCell ref="DJQ86:DJR87"/>
    <mergeCell ref="DKA86:DKB87"/>
    <mergeCell ref="DKD86:DKE87"/>
    <mergeCell ref="DST86:DSU87"/>
    <mergeCell ref="DTQ86:DTR87"/>
    <mergeCell ref="DTT86:DTU87"/>
    <mergeCell ref="DQG127:DQM128"/>
    <mergeCell ref="DQO127:DQV128"/>
    <mergeCell ref="DUV125:DVE130"/>
    <mergeCell ref="DUV121:DUY124"/>
    <mergeCell ref="DQW121:DRC122"/>
    <mergeCell ref="DRE121:DRL122"/>
    <mergeCell ref="DQW124:DRC125"/>
    <mergeCell ref="DQW127:DRC128"/>
    <mergeCell ref="DAC86:DAD87"/>
    <mergeCell ref="DAF86:DAG87"/>
    <mergeCell ref="DOG156:DOH158"/>
    <mergeCell ref="DNG127:DNN128"/>
    <mergeCell ref="DMY88:DMZ89"/>
    <mergeCell ref="DKK121:DKL123"/>
    <mergeCell ref="DKI156:DKJ158"/>
    <mergeCell ref="DKL156:DKM158"/>
    <mergeCell ref="DKO156:DKP158"/>
    <mergeCell ref="DKV124:DKY130"/>
    <mergeCell ref="DKJ125:DKK136"/>
    <mergeCell ref="DHU127:DIA128"/>
    <mergeCell ref="DIC127:DIJ128"/>
    <mergeCell ref="DEF124:DEI130"/>
    <mergeCell ref="DDT125:DDU136"/>
    <mergeCell ref="DNG124:DNN125"/>
    <mergeCell ref="DJW111:DJZ114"/>
    <mergeCell ref="DCX86:DCY87"/>
    <mergeCell ref="DDA86:DDB87"/>
    <mergeCell ref="DJI127:DJP128"/>
    <mergeCell ref="DNG121:DNN122"/>
    <mergeCell ref="DOK55:DOL66"/>
    <mergeCell ref="DXU55:DXV66"/>
    <mergeCell ref="DYD55:DYE66"/>
    <mergeCell ref="DYO74:DYP76"/>
    <mergeCell ref="DSV55:DSW66"/>
    <mergeCell ref="DSZ55:DTA66"/>
    <mergeCell ref="DTI55:DTJ66"/>
    <mergeCell ref="DTM55:DTN66"/>
    <mergeCell ref="DRM55:DRN66"/>
    <mergeCell ref="DRV55:DRW66"/>
    <mergeCell ref="DSI55:DSJ66"/>
    <mergeCell ref="DYJ77:DYO80"/>
    <mergeCell ref="DOS83:DOT85"/>
    <mergeCell ref="DOV83:DOW85"/>
    <mergeCell ref="DXO83:DXP85"/>
    <mergeCell ref="DXI74:DXJ76"/>
    <mergeCell ref="DYH55:DYI66"/>
    <mergeCell ref="DSA74:DSB76"/>
    <mergeCell ref="DOL74:DOM76"/>
    <mergeCell ref="DRN74:DRO76"/>
    <mergeCell ref="DSG83:DSH85"/>
    <mergeCell ref="DSN83:DSO85"/>
    <mergeCell ref="DSQ83:DSR85"/>
    <mergeCell ref="DST83:DSU85"/>
    <mergeCell ref="DTQ83:DTR85"/>
    <mergeCell ref="EIX55:EIY66"/>
    <mergeCell ref="EJG55:EJH66"/>
    <mergeCell ref="EJK55:EJL66"/>
    <mergeCell ref="EJT55:EJU66"/>
    <mergeCell ref="EDP83:EDQ85"/>
    <mergeCell ref="ECF77:ECG80"/>
    <mergeCell ref="EEC74:EED76"/>
    <mergeCell ref="EDT83:EDU85"/>
    <mergeCell ref="EJX55:EJY66"/>
    <mergeCell ref="EKG55:EKH66"/>
    <mergeCell ref="DYI74:DYJ76"/>
    <mergeCell ref="DYR74:DYS76"/>
    <mergeCell ref="DYE74:DYF76"/>
    <mergeCell ref="DSJ74:DSK76"/>
    <mergeCell ref="DSM55:DSN66"/>
    <mergeCell ref="DSW83:DSX85"/>
    <mergeCell ref="DXR74:DXS76"/>
    <mergeCell ref="DXV74:DXW76"/>
    <mergeCell ref="DZE74:DZF76"/>
    <mergeCell ref="DYQ55:DYR66"/>
    <mergeCell ref="EDS55:EDT66"/>
    <mergeCell ref="EHZ77:EIE80"/>
    <mergeCell ref="EEO55:EEP66"/>
    <mergeCell ref="EIG55:EIH66"/>
    <mergeCell ref="ECG74:ECH76"/>
    <mergeCell ref="DYV74:DYW76"/>
    <mergeCell ref="EDG74:EDH76"/>
    <mergeCell ref="EHY74:EHZ76"/>
    <mergeCell ref="EIH74:EII76"/>
    <mergeCell ref="EDJ83:EDK85"/>
    <mergeCell ref="EDC74:EDD76"/>
    <mergeCell ref="EDZ83:EEA85"/>
    <mergeCell ref="ECL55:ECM66"/>
    <mergeCell ref="ECM74:ECN76"/>
    <mergeCell ref="ECH77:ECM80"/>
    <mergeCell ref="EBO55:EBP66"/>
    <mergeCell ref="EBS55:EBT66"/>
    <mergeCell ref="EBG74:EBH76"/>
    <mergeCell ref="EBP74:EBQ76"/>
    <mergeCell ref="DZD55:DZE66"/>
    <mergeCell ref="DZE83:DZF85"/>
    <mergeCell ref="EEB55:EEC66"/>
    <mergeCell ref="ENG88:ENH89"/>
    <mergeCell ref="ENJ86:ENK87"/>
    <mergeCell ref="ENA74:ENB76"/>
    <mergeCell ref="ENJ74:ENK76"/>
    <mergeCell ref="EMN83:EMO85"/>
    <mergeCell ref="EMQ83:EMR85"/>
    <mergeCell ref="EMT83:EMU85"/>
    <mergeCell ref="EMW83:EMX85"/>
    <mergeCell ref="DYU55:DYV66"/>
    <mergeCell ref="ECT83:ECU85"/>
    <mergeCell ref="ECW83:ECX85"/>
    <mergeCell ref="ECZ83:EDA85"/>
    <mergeCell ref="EDC83:EDD85"/>
    <mergeCell ref="EIH83:EII85"/>
    <mergeCell ref="EIL83:EIM85"/>
    <mergeCell ref="EIO83:EIP85"/>
    <mergeCell ref="EIR83:EIS85"/>
    <mergeCell ref="EIU83:EIV85"/>
    <mergeCell ref="ECF55:ECG66"/>
    <mergeCell ref="ECO55:ECP66"/>
    <mergeCell ref="EBT74:EBU76"/>
    <mergeCell ref="ECC74:ECD76"/>
    <mergeCell ref="ECB55:ECC66"/>
    <mergeCell ref="ECS55:ECT66"/>
    <mergeCell ref="EDB55:EDC66"/>
    <mergeCell ref="ECP74:ECQ76"/>
    <mergeCell ref="EIU74:EIV76"/>
    <mergeCell ref="EIK55:EIL66"/>
    <mergeCell ref="EIT55:EIU66"/>
    <mergeCell ref="EHX77:EHY80"/>
    <mergeCell ref="EHY83:EHZ85"/>
    <mergeCell ref="EEF55:EEG66"/>
    <mergeCell ref="ENN74:ENO76"/>
    <mergeCell ref="ENW74:ENX76"/>
    <mergeCell ref="EOA74:EOB76"/>
    <mergeCell ref="EOJ74:EOK76"/>
    <mergeCell ref="ENM77:ENN80"/>
    <mergeCell ref="ENN83:ENO85"/>
    <mergeCell ref="ENQ83:ENR85"/>
    <mergeCell ref="ENT83:ENU85"/>
    <mergeCell ref="ENW83:ENX85"/>
    <mergeCell ref="EOA83:EOB85"/>
    <mergeCell ref="EOD83:EOE85"/>
    <mergeCell ref="EOG83:EOH85"/>
    <mergeCell ref="EOJ83:EOK85"/>
    <mergeCell ref="EEP83:EEQ85"/>
    <mergeCell ref="EIB83:EIC85"/>
    <mergeCell ref="EIE83:EIF85"/>
    <mergeCell ref="EDT74:EDU76"/>
    <mergeCell ref="EJY74:EJZ76"/>
    <mergeCell ref="EKH74:EKI76"/>
    <mergeCell ref="EJY83:EJZ85"/>
    <mergeCell ref="EKH83:EKI85"/>
    <mergeCell ref="EIY74:EIZ76"/>
    <mergeCell ref="EJH74:EJI76"/>
    <mergeCell ref="EJL74:EJM76"/>
    <mergeCell ref="EJU74:EJV76"/>
    <mergeCell ref="EJE83:EJF85"/>
    <mergeCell ref="EJH83:EJI85"/>
    <mergeCell ref="EJL83:EJM85"/>
    <mergeCell ref="EJO83:EJP85"/>
    <mergeCell ref="EJR83:EJS85"/>
    <mergeCell ref="EJU83:EJV85"/>
    <mergeCell ref="EIY83:EIZ85"/>
    <mergeCell ref="ENG83:ENH85"/>
    <mergeCell ref="ENJ83:ENK85"/>
    <mergeCell ref="EMW88:EMX89"/>
    <mergeCell ref="EOB111:EOE114"/>
    <mergeCell ref="EKB83:EKC85"/>
    <mergeCell ref="DYO83:DYP85"/>
    <mergeCell ref="EBP83:EBQ85"/>
    <mergeCell ref="ECC83:ECD85"/>
    <mergeCell ref="EBG83:EBH85"/>
    <mergeCell ref="EBJ83:EBK85"/>
    <mergeCell ref="EBM83:EBN85"/>
    <mergeCell ref="EBT83:EBU85"/>
    <mergeCell ref="EBW83:EBX85"/>
    <mergeCell ref="EBZ83:ECA85"/>
    <mergeCell ref="ECG83:ECH85"/>
    <mergeCell ref="ECJ83:ECK85"/>
    <mergeCell ref="ECM83:ECN85"/>
    <mergeCell ref="ECP83:ECQ85"/>
    <mergeCell ref="DYR83:DYS85"/>
    <mergeCell ref="EEG83:EEH85"/>
    <mergeCell ref="EEJ83:EEK85"/>
    <mergeCell ref="EMX111:ENA114"/>
    <mergeCell ref="EDJ86:EDK87"/>
    <mergeCell ref="EMC111:EMF114"/>
    <mergeCell ref="EMQ86:EMR87"/>
    <mergeCell ref="EMT86:EMU87"/>
    <mergeCell ref="EAP104:EAQ115"/>
    <mergeCell ref="EBF104:EBG115"/>
    <mergeCell ref="EMM94:EMN105"/>
    <mergeCell ref="EMR94:EMS105"/>
    <mergeCell ref="EDW83:EDX85"/>
    <mergeCell ref="EIY88:EIZ89"/>
    <mergeCell ref="EQO143:EQP145"/>
    <mergeCell ref="ERL111:ERO114"/>
    <mergeCell ref="EPO115:EQD120"/>
    <mergeCell ref="EPO121:EPU122"/>
    <mergeCell ref="EPO124:EPU125"/>
    <mergeCell ref="ERF51:ERG66"/>
    <mergeCell ref="ERI51:ERJ66"/>
    <mergeCell ref="ERF67:ERJ68"/>
    <mergeCell ref="EON67:EOR68"/>
    <mergeCell ref="ENM55:ENN66"/>
    <mergeCell ref="ENV55:ENW66"/>
    <mergeCell ref="EOJ111:EOM114"/>
    <mergeCell ref="EFQ124:EFT127"/>
    <mergeCell ref="EMM55:EMN66"/>
    <mergeCell ref="EMV55:EMW66"/>
    <mergeCell ref="EMZ55:ENA66"/>
    <mergeCell ref="ENI55:ENJ66"/>
    <mergeCell ref="EMN74:EMO76"/>
    <mergeCell ref="EMW74:EMX76"/>
    <mergeCell ref="EHX55:EHY66"/>
    <mergeCell ref="EGH121:EGK124"/>
    <mergeCell ref="EKE83:EKF85"/>
    <mergeCell ref="EHP131:EHW132"/>
    <mergeCell ref="EMG121:EMM122"/>
    <mergeCell ref="EMO121:EMV122"/>
    <mergeCell ref="EMW121:ENC122"/>
    <mergeCell ref="ENE121:ENL122"/>
    <mergeCell ref="EOI121:EOO122"/>
    <mergeCell ref="ENP111:ENS114"/>
    <mergeCell ref="EJL88:EJM89"/>
    <mergeCell ref="ENA83:ENB85"/>
    <mergeCell ref="END83:ENE85"/>
    <mergeCell ref="EQR55:EQS66"/>
    <mergeCell ref="ERA55:ERB66"/>
    <mergeCell ref="EQF74:EQG76"/>
    <mergeCell ref="EQO74:EQP76"/>
    <mergeCell ref="EQS74:EQT76"/>
    <mergeCell ref="ERB74:ERC76"/>
    <mergeCell ref="EQE77:EQF80"/>
    <mergeCell ref="EQF83:EQG85"/>
    <mergeCell ref="EQI83:EQJ85"/>
    <mergeCell ref="EQL83:EQM85"/>
    <mergeCell ref="EQO83:EQP85"/>
    <mergeCell ref="EQS83:EQT85"/>
    <mergeCell ref="EQV83:EQW85"/>
    <mergeCell ref="EQY83:EQZ85"/>
    <mergeCell ref="ERB83:ERC85"/>
    <mergeCell ref="EQN55:EQO66"/>
    <mergeCell ref="EQE55:EQF66"/>
    <mergeCell ref="EQK55:EQL66"/>
    <mergeCell ref="EQL74:EQM76"/>
    <mergeCell ref="EQG77:EQL80"/>
    <mergeCell ref="EOQ83:EOR85"/>
    <mergeCell ref="EMO124:EMV125"/>
    <mergeCell ref="ENZ55:EOA66"/>
    <mergeCell ref="EOI55:EOJ66"/>
    <mergeCell ref="EHX197:EIS202"/>
    <mergeCell ref="EIU121:EIX124"/>
    <mergeCell ref="EIZ121:EJC124"/>
    <mergeCell ref="EJE121:EJH124"/>
    <mergeCell ref="EIT125:EJI130"/>
    <mergeCell ref="EIT131:EIZ132"/>
    <mergeCell ref="EJB131:EJI132"/>
    <mergeCell ref="EIT134:EIZ135"/>
    <mergeCell ref="EJB134:EJI135"/>
    <mergeCell ref="EIJ166:EIK168"/>
    <mergeCell ref="EIM166:EIN168"/>
    <mergeCell ref="EIP166:EIQ168"/>
    <mergeCell ref="EIT137:EIZ138"/>
    <mergeCell ref="EJB137:EJI138"/>
    <mergeCell ref="EIF166:EIG168"/>
    <mergeCell ref="EIH153:EII155"/>
    <mergeCell ref="EHY156:EIB159"/>
    <mergeCell ref="EIO156:EIR159"/>
    <mergeCell ref="EHZ166:EIA168"/>
    <mergeCell ref="EHX184:EIG185"/>
    <mergeCell ref="EIC166:EID168"/>
    <mergeCell ref="EIA121:EID124"/>
    <mergeCell ref="EIB131:EIC133"/>
    <mergeCell ref="EIN131:EIO133"/>
    <mergeCell ref="EIM134:EIP140"/>
    <mergeCell ref="ELW115:EMF120"/>
    <mergeCell ref="EOI187:EOX192"/>
    <mergeCell ref="EON83:EOO85"/>
    <mergeCell ref="ECT74:ECU76"/>
    <mergeCell ref="EIL74:EIM76"/>
    <mergeCell ref="EKW124:EKZ127"/>
    <mergeCell ref="DZE121:DZH124"/>
    <mergeCell ref="EDJ137:EDQ138"/>
    <mergeCell ref="EDR137:EDX138"/>
    <mergeCell ref="DYH125:DZC130"/>
    <mergeCell ref="EDJ131:EDQ132"/>
    <mergeCell ref="EHH137:EHN138"/>
    <mergeCell ref="EHP137:EHW138"/>
    <mergeCell ref="EGS121:EGV124"/>
    <mergeCell ref="EGX121:EHA124"/>
    <mergeCell ref="EDR125:EEG130"/>
    <mergeCell ref="EHH125:EHW130"/>
    <mergeCell ref="EEC83:EED85"/>
    <mergeCell ref="EGR125:EHG130"/>
    <mergeCell ref="EHC121:EHF124"/>
    <mergeCell ref="EEH121:EEK124"/>
    <mergeCell ref="EEN121:EEQ124"/>
    <mergeCell ref="EER124:EFC127"/>
    <mergeCell ref="EFE124:EFH127"/>
    <mergeCell ref="EEH125:EEQ130"/>
    <mergeCell ref="EEM83:EEN85"/>
    <mergeCell ref="EDR131:EDX132"/>
    <mergeCell ref="EDZ131:EEG132"/>
    <mergeCell ref="EIA135:EIB146"/>
    <mergeCell ref="EJZ121:EKC124"/>
    <mergeCell ref="ECV131:ECW133"/>
    <mergeCell ref="EDG83:EDH85"/>
    <mergeCell ref="EJB83:EJC85"/>
    <mergeCell ref="EEG74:EEH76"/>
    <mergeCell ref="EEP74:EEQ76"/>
    <mergeCell ref="EKJ124:EKU127"/>
    <mergeCell ref="ELB114:ELD127"/>
    <mergeCell ref="ELK114:ELV117"/>
    <mergeCell ref="EGZ134:EHG135"/>
    <mergeCell ref="EHH134:EHN135"/>
    <mergeCell ref="EHP134:EHW135"/>
    <mergeCell ref="EGR137:EGX138"/>
    <mergeCell ref="EGZ137:EHG138"/>
    <mergeCell ref="EIM121:EIP124"/>
    <mergeCell ref="EGR141:EHG151"/>
    <mergeCell ref="EJB86:EJC87"/>
    <mergeCell ref="EJE86:EJF87"/>
    <mergeCell ref="EKE86:EKF87"/>
    <mergeCell ref="EHS121:EHV124"/>
    <mergeCell ref="EHR83:EHS85"/>
    <mergeCell ref="EHU83:EHV85"/>
    <mergeCell ref="ELF114:ELI117"/>
    <mergeCell ref="EFI124:EFP127"/>
    <mergeCell ref="EHX125:EIS130"/>
    <mergeCell ref="EHI121:EHL124"/>
    <mergeCell ref="EHN121:EHQ124"/>
    <mergeCell ref="EJU121:EJX124"/>
    <mergeCell ref="EJJ125:EJY130"/>
    <mergeCell ref="EGX104:EGY115"/>
    <mergeCell ref="EHC104:EHD115"/>
    <mergeCell ref="EJJ131:EJP132"/>
    <mergeCell ref="EJR131:EJY132"/>
    <mergeCell ref="EDR141:EEG151"/>
    <mergeCell ref="DXQ55:DXR66"/>
    <mergeCell ref="DRG83:DRH85"/>
    <mergeCell ref="DRJ83:DRK85"/>
    <mergeCell ref="DSN88:DSO89"/>
    <mergeCell ref="DXR83:DXS85"/>
    <mergeCell ref="DQO121:DQV122"/>
    <mergeCell ref="DXS121:DXV124"/>
    <mergeCell ref="DRW143:DRX145"/>
    <mergeCell ref="DSA83:DSB85"/>
    <mergeCell ref="DSD83:DSE85"/>
    <mergeCell ref="DPQ127:DPW128"/>
    <mergeCell ref="DPY127:DQF128"/>
    <mergeCell ref="DWL131:DWR132"/>
    <mergeCell ref="DWW121:DWZ124"/>
    <mergeCell ref="DSJ83:DSK85"/>
    <mergeCell ref="DRZ55:DSA66"/>
    <mergeCell ref="DXH55:DXI66"/>
    <mergeCell ref="DTA83:DTB85"/>
    <mergeCell ref="DWD134:DWK135"/>
    <mergeCell ref="DWD137:DWK138"/>
    <mergeCell ref="DWL137:DWR138"/>
    <mergeCell ref="DWT137:DXA138"/>
    <mergeCell ref="DWB121:DWE124"/>
    <mergeCell ref="DWT131:DXA132"/>
    <mergeCell ref="DRW74:DRX76"/>
    <mergeCell ref="DWG121:DWJ124"/>
    <mergeCell ref="DVV125:DWK130"/>
    <mergeCell ref="DTA88:DTB89"/>
    <mergeCell ref="DUE124:DUH127"/>
    <mergeCell ref="DTV114:DTY117"/>
    <mergeCell ref="DSY111:DTB114"/>
    <mergeCell ref="DSQ86:DSR87"/>
    <mergeCell ref="DHL55:DHM66"/>
    <mergeCell ref="DHU55:DHV66"/>
    <mergeCell ref="DKG55:DKH66"/>
    <mergeCell ref="DOB55:DOC66"/>
    <mergeCell ref="DNP74:DNQ76"/>
    <mergeCell ref="DLC55:DLD66"/>
    <mergeCell ref="DNO77:DNP80"/>
    <mergeCell ref="DHI74:DHJ76"/>
    <mergeCell ref="DDW55:DDX66"/>
    <mergeCell ref="DDX74:DDY76"/>
    <mergeCell ref="DDS77:DDX80"/>
    <mergeCell ref="DCQ55:DCR66"/>
    <mergeCell ref="DDD55:DDE66"/>
    <mergeCell ref="DDA72:DDB73"/>
    <mergeCell ref="DDN72:DDO73"/>
    <mergeCell ref="DCR74:DCS76"/>
    <mergeCell ref="DDA74:DDB76"/>
    <mergeCell ref="DDE74:DDF76"/>
    <mergeCell ref="DJH74:DJI76"/>
    <mergeCell ref="DJQ74:DJR76"/>
    <mergeCell ref="DJU74:DJV76"/>
    <mergeCell ref="DKD74:DKE76"/>
    <mergeCell ref="DKN74:DKO76"/>
    <mergeCell ref="DKI77:DKN80"/>
    <mergeCell ref="DDZ55:DEA66"/>
    <mergeCell ref="DEA74:DEB76"/>
    <mergeCell ref="DEE74:DEF76"/>
    <mergeCell ref="DKP55:DKQ66"/>
    <mergeCell ref="DNX55:DNY66"/>
    <mergeCell ref="DOC74:DOD76"/>
    <mergeCell ref="DKQ74:DKR76"/>
    <mergeCell ref="DKU74:DKV76"/>
    <mergeCell ref="DNC74:DND76"/>
    <mergeCell ref="DNL74:DNM76"/>
    <mergeCell ref="DMP83:DMQ85"/>
    <mergeCell ref="DRW83:DRX85"/>
    <mergeCell ref="CWN125:CWO136"/>
    <mergeCell ref="CXL83:CXM85"/>
    <mergeCell ref="CXO83:CXP85"/>
    <mergeCell ref="CXE83:CXF85"/>
    <mergeCell ref="CZI111:CZL114"/>
    <mergeCell ref="CZN111:CZQ114"/>
    <mergeCell ref="CZT111:CZW114"/>
    <mergeCell ref="DRC111:DRF114"/>
    <mergeCell ref="DRH111:DRK114"/>
    <mergeCell ref="DLC124:DLI125"/>
    <mergeCell ref="DLK124:DLR125"/>
    <mergeCell ref="DIK127:DIQ128"/>
    <mergeCell ref="DIS127:DIZ128"/>
    <mergeCell ref="DJA127:DJG128"/>
    <mergeCell ref="DBE121:DBK122"/>
    <mergeCell ref="DNL88:DNM89"/>
    <mergeCell ref="DJQ127:DJW128"/>
    <mergeCell ref="DDH83:DDI85"/>
    <mergeCell ref="CZP86:CZQ87"/>
    <mergeCell ref="DPA121:DPG122"/>
    <mergeCell ref="DMD94:DME105"/>
    <mergeCell ref="DMV83:DMW85"/>
    <mergeCell ref="DNY83:DNZ85"/>
    <mergeCell ref="DLD74:DLE76"/>
    <mergeCell ref="DMY83:DMZ85"/>
    <mergeCell ref="DNC83:DND85"/>
    <mergeCell ref="DNF83:DNG85"/>
    <mergeCell ref="DOL111:DOO114"/>
    <mergeCell ref="DJG111:DJJ114"/>
    <mergeCell ref="DJL111:DJO114"/>
    <mergeCell ref="DGQ121:DGX122"/>
    <mergeCell ref="DJI121:DJP122"/>
    <mergeCell ref="DMD111:DMG114"/>
    <mergeCell ref="DRM115:DSH120"/>
    <mergeCell ref="DQW115:DRL120"/>
    <mergeCell ref="DQX111:DRA114"/>
    <mergeCell ref="DJA115:DJP120"/>
    <mergeCell ref="DJY121:DKF122"/>
    <mergeCell ref="DHC121:DHD123"/>
    <mergeCell ref="DLD83:DLE85"/>
    <mergeCell ref="DKJ111:DKM114"/>
    <mergeCell ref="DJA124:DJG125"/>
    <mergeCell ref="DMT94:DMU105"/>
    <mergeCell ref="DIV94:DIW105"/>
    <mergeCell ref="DJG94:DJH105"/>
    <mergeCell ref="DLI111:DLL114"/>
    <mergeCell ref="DQG124:DQM125"/>
    <mergeCell ref="DQO124:DQV125"/>
    <mergeCell ref="DSB124:DSE130"/>
    <mergeCell ref="DRE127:DRL128"/>
    <mergeCell ref="DRE124:DRL125"/>
    <mergeCell ref="DLS115:DMH120"/>
    <mergeCell ref="DKB111:DKE114"/>
    <mergeCell ref="DRP111:DRS114"/>
    <mergeCell ref="CWH74:CWI76"/>
    <mergeCell ref="CYU121:CZB122"/>
    <mergeCell ref="DHO121:DHP123"/>
    <mergeCell ref="CXR111:CXU114"/>
    <mergeCell ref="DGI121:DGO122"/>
    <mergeCell ref="DFS124:DFY125"/>
    <mergeCell ref="DGA124:DGH125"/>
    <mergeCell ref="DDI124:DDP125"/>
    <mergeCell ref="CWK115:CXF120"/>
    <mergeCell ref="CWN111:CWQ114"/>
    <mergeCell ref="DHN124:DHQ130"/>
    <mergeCell ref="DDR74:DDS76"/>
    <mergeCell ref="CWH88:CWI89"/>
    <mergeCell ref="DBM121:DBT122"/>
    <mergeCell ref="CYM124:CYS125"/>
    <mergeCell ref="CYU124:CZB125"/>
    <mergeCell ref="CZC124:CZI125"/>
    <mergeCell ref="CZK124:CZR125"/>
    <mergeCell ref="CZS124:CZY125"/>
    <mergeCell ref="DAA124:DAH125"/>
    <mergeCell ref="CZS86:CZT87"/>
    <mergeCell ref="DHF83:DHG85"/>
    <mergeCell ref="DHI83:DHJ85"/>
    <mergeCell ref="DGV86:DGW87"/>
    <mergeCell ref="CWC127:CWJ128"/>
    <mergeCell ref="CXG127:CXM128"/>
    <mergeCell ref="CWE86:CWF87"/>
    <mergeCell ref="CYM115:CZB120"/>
    <mergeCell ref="DBE124:DBK125"/>
    <mergeCell ref="DAI115:DBD120"/>
    <mergeCell ref="DBE115:DBT120"/>
    <mergeCell ref="DCK127:DCQ128"/>
    <mergeCell ref="CLQ115:CMF120"/>
    <mergeCell ref="CLQ121:CLW122"/>
    <mergeCell ref="COY55:COZ66"/>
    <mergeCell ref="CPH55:CPI66"/>
    <mergeCell ref="CMX74:CMY76"/>
    <mergeCell ref="CVK55:CVL66"/>
    <mergeCell ref="CVT55:CVU66"/>
    <mergeCell ref="CTW83:CTX85"/>
    <mergeCell ref="CRX74:CRY76"/>
    <mergeCell ref="CVL74:CVM76"/>
    <mergeCell ref="CVU74:CVV76"/>
    <mergeCell ref="CTQ74:CTR76"/>
    <mergeCell ref="CTZ74:CUA76"/>
    <mergeCell ref="CUE111:CUH114"/>
    <mergeCell ref="CUU111:CUX114"/>
    <mergeCell ref="CUZ111:CVC114"/>
    <mergeCell ref="CVV111:CVY114"/>
    <mergeCell ref="CVY74:CVZ76"/>
    <mergeCell ref="CTP55:CTQ66"/>
    <mergeCell ref="CTQ83:CTR85"/>
    <mergeCell ref="CPB111:CPE114"/>
    <mergeCell ref="CPF83:CPG85"/>
    <mergeCell ref="CPV111:CPY114"/>
    <mergeCell ref="CQA111:CQD114"/>
    <mergeCell ref="CPP83:CPQ85"/>
    <mergeCell ref="CPL55:CPM66"/>
    <mergeCell ref="CPU55:CPV66"/>
    <mergeCell ref="CVY83:CVZ85"/>
    <mergeCell ref="CNJ55:CNK66"/>
    <mergeCell ref="CVP94:CVQ105"/>
    <mergeCell ref="CRW55:CRX66"/>
    <mergeCell ref="CTC77:CTD80"/>
    <mergeCell ref="CVK94:CVL105"/>
    <mergeCell ref="CUP111:CUS114"/>
    <mergeCell ref="CVU88:CVV89"/>
    <mergeCell ref="BQW121:BRC122"/>
    <mergeCell ref="CII111:CIL114"/>
    <mergeCell ref="CHM121:CHS122"/>
    <mergeCell ref="CHU121:CIB122"/>
    <mergeCell ref="BPK121:BPQ122"/>
    <mergeCell ref="BPS121:BPZ122"/>
    <mergeCell ref="BQE121:BQF123"/>
    <mergeCell ref="BRE121:BRL122"/>
    <mergeCell ref="BQQ121:BQR123"/>
    <mergeCell ref="BRU121:BSB122"/>
    <mergeCell ref="BTW121:BUD122"/>
    <mergeCell ref="BRM115:BSB120"/>
    <mergeCell ref="BSC115:BSX120"/>
    <mergeCell ref="BQW115:BRL120"/>
    <mergeCell ref="BSY115:BTN120"/>
    <mergeCell ref="CCE121:CCL122"/>
    <mergeCell ref="CBW121:CCC122"/>
    <mergeCell ref="CCP111:CCS114"/>
    <mergeCell ref="BZE121:BZK122"/>
    <mergeCell ref="BZK111:BZN114"/>
    <mergeCell ref="CGL111:CGO114"/>
    <mergeCell ref="CHF111:CHI114"/>
    <mergeCell ref="CGA115:CGP120"/>
    <mergeCell ref="CGQ115:CHL120"/>
    <mergeCell ref="CGA121:CGG122"/>
    <mergeCell ref="CGI121:CGP122"/>
    <mergeCell ref="CGB111:CGE114"/>
    <mergeCell ref="CGG111:CGJ114"/>
    <mergeCell ref="CIC115:CIR120"/>
    <mergeCell ref="BQA55:BQB66"/>
    <mergeCell ref="BQJ55:BQK66"/>
    <mergeCell ref="BSS121:BST123"/>
    <mergeCell ref="BVG111:BVJ114"/>
    <mergeCell ref="BVR111:BVU114"/>
    <mergeCell ref="BTO115:BUD120"/>
    <mergeCell ref="BXY111:BYB114"/>
    <mergeCell ref="BSF111:BSI114"/>
    <mergeCell ref="BTZ111:BUC114"/>
    <mergeCell ref="BSZ111:BTC114"/>
    <mergeCell ref="BWB111:BWE114"/>
    <mergeCell ref="BTP111:BTS114"/>
    <mergeCell ref="BTU111:BTX114"/>
    <mergeCell ref="BVQ115:BWF120"/>
    <mergeCell ref="BVQ121:BVW122"/>
    <mergeCell ref="BVY121:BWF122"/>
    <mergeCell ref="BUE115:BUZ120"/>
    <mergeCell ref="BUT111:BUW114"/>
    <mergeCell ref="CYN111:CYQ114"/>
    <mergeCell ref="DLN111:DLQ114"/>
    <mergeCell ref="DNO115:DOJ120"/>
    <mergeCell ref="DJR111:DJU114"/>
    <mergeCell ref="DFY111:DGB114"/>
    <mergeCell ref="DGT111:DGW114"/>
    <mergeCell ref="DOD111:DOG114"/>
    <mergeCell ref="CYM121:CYS122"/>
    <mergeCell ref="EOO111:EOR114"/>
    <mergeCell ref="CSU121:CTB122"/>
    <mergeCell ref="CVM121:CVT122"/>
    <mergeCell ref="CVE124:CVK125"/>
    <mergeCell ref="CVM124:CVT125"/>
    <mergeCell ref="DTE111:DTH114"/>
    <mergeCell ref="DSY115:DTH120"/>
    <mergeCell ref="EMH111:EMK114"/>
    <mergeCell ref="EOB124:EOE130"/>
    <mergeCell ref="EOI127:EOO128"/>
    <mergeCell ref="DYK121:DYN124"/>
    <mergeCell ref="DWR121:DWU124"/>
    <mergeCell ref="DXH121:DXK124"/>
    <mergeCell ref="DXM121:DXP124"/>
    <mergeCell ref="DJQ115:DKF120"/>
    <mergeCell ref="DKG115:DLB120"/>
    <mergeCell ref="DLC115:DLR120"/>
    <mergeCell ref="DLT111:DLW114"/>
    <mergeCell ref="DLY111:DMB114"/>
    <mergeCell ref="CTZ111:CUC114"/>
    <mergeCell ref="ENE124:ENL125"/>
    <mergeCell ref="DSQ124:DSX125"/>
    <mergeCell ref="DSB111:DSE114"/>
    <mergeCell ref="DOV111:DOY114"/>
    <mergeCell ref="I127:AJ128"/>
    <mergeCell ref="ERQ124:ESR125"/>
    <mergeCell ref="ERQ127:ESR128"/>
    <mergeCell ref="AWA89:AWD92"/>
    <mergeCell ref="AWQ89:AWT92"/>
    <mergeCell ref="ERA121:ERG122"/>
    <mergeCell ref="ERI121:ERP122"/>
    <mergeCell ref="ERA124:ERG125"/>
    <mergeCell ref="ERI124:ERP125"/>
    <mergeCell ref="EPO127:EPU128"/>
    <mergeCell ref="EPW127:EQD128"/>
    <mergeCell ref="CWL74:CWM76"/>
    <mergeCell ref="CWU74:CWV76"/>
    <mergeCell ref="CWY74:CWZ76"/>
    <mergeCell ref="CXH74:CXI76"/>
    <mergeCell ref="DAL111:DAO114"/>
    <mergeCell ref="DAM121:DAN123"/>
    <mergeCell ref="EPW124:EQD125"/>
    <mergeCell ref="EPW121:EQD122"/>
    <mergeCell ref="ENQ121:ENR123"/>
    <mergeCell ref="EOC121:EOD123"/>
    <mergeCell ref="ERQ113:ERZ120"/>
    <mergeCell ref="ESA114:ESL117"/>
    <mergeCell ref="CNS121:CNY122"/>
    <mergeCell ref="DIK124:DIQ125"/>
    <mergeCell ref="DIS124:DIZ125"/>
    <mergeCell ref="ESM112:ESR119"/>
    <mergeCell ref="CXM111:CXP114"/>
    <mergeCell ref="ENE127:ENL128"/>
    <mergeCell ref="DAX111:DBA114"/>
    <mergeCell ref="DBF111:DBI114"/>
    <mergeCell ref="DLS124:DLY125"/>
    <mergeCell ref="ERA194:ERP195"/>
    <mergeCell ref="EQE187:EQZ192"/>
    <mergeCell ref="ENM115:EOH120"/>
    <mergeCell ref="EOI115:EOX120"/>
    <mergeCell ref="EOY115:EPN120"/>
    <mergeCell ref="EQV160:EQW171"/>
    <mergeCell ref="EQE172:EQZ173"/>
    <mergeCell ref="EQE115:EQZ120"/>
    <mergeCell ref="ERA115:ERP120"/>
    <mergeCell ref="EQE174:EQN175"/>
    <mergeCell ref="EQP174:EQZ175"/>
    <mergeCell ref="EQE177:EQN178"/>
    <mergeCell ref="EQP177:EQZ178"/>
    <mergeCell ref="ERA127:ERG128"/>
    <mergeCell ref="ERI127:ERP128"/>
    <mergeCell ref="EQT124:EQW130"/>
    <mergeCell ref="EQH125:EQI136"/>
    <mergeCell ref="EOY124:EPE125"/>
    <mergeCell ref="EPG124:EPN125"/>
    <mergeCell ref="ENO156:ENP158"/>
    <mergeCell ref="ENR156:ENS158"/>
    <mergeCell ref="ENU156:ENV158"/>
    <mergeCell ref="ENY156:ENZ158"/>
    <mergeCell ref="EOQ127:EOX128"/>
    <mergeCell ref="EOY127:EPE128"/>
    <mergeCell ref="EPG127:EPN128"/>
    <mergeCell ref="EPO187:EQD192"/>
    <mergeCell ref="ENM174:ENV175"/>
    <mergeCell ref="ENW143:ENX145"/>
    <mergeCell ref="ENN146:ENQ149"/>
    <mergeCell ref="EOD146:EOG149"/>
    <mergeCell ref="ERA187:ERP192"/>
    <mergeCell ref="EMG194:EMV195"/>
    <mergeCell ref="EMW194:ENL195"/>
    <mergeCell ref="ENM194:EOH195"/>
    <mergeCell ref="EOI194:EOX195"/>
    <mergeCell ref="EOY194:EPN195"/>
    <mergeCell ref="EOA160:EOB171"/>
    <mergeCell ref="EOD160:EOE171"/>
    <mergeCell ref="ENM172:EOH173"/>
    <mergeCell ref="EQE150:EQZ155"/>
    <mergeCell ref="EQF160:EQG171"/>
    <mergeCell ref="EQI160:EQJ171"/>
    <mergeCell ref="EQL160:EQM171"/>
    <mergeCell ref="EQP160:EQQ171"/>
    <mergeCell ref="EQS160:EQT171"/>
    <mergeCell ref="ENM150:EOH155"/>
    <mergeCell ref="ENN160:ENO171"/>
    <mergeCell ref="ENQ160:ENR171"/>
    <mergeCell ref="ENT160:ENU171"/>
    <mergeCell ref="ENX160:ENY171"/>
    <mergeCell ref="EQG156:EQH158"/>
    <mergeCell ref="EQJ156:EQK158"/>
    <mergeCell ref="EQM156:EQN158"/>
    <mergeCell ref="EQQ156:EQR158"/>
    <mergeCell ref="EQT156:EQU158"/>
    <mergeCell ref="EMW187:ENL192"/>
    <mergeCell ref="ENM177:ENV178"/>
    <mergeCell ref="EPO194:EQD195"/>
    <mergeCell ref="EQE194:EQZ195"/>
    <mergeCell ref="ENM187:EOH192"/>
    <mergeCell ref="EMG187:EMV192"/>
    <mergeCell ref="ENX177:EOH178"/>
    <mergeCell ref="EOY187:EPN192"/>
    <mergeCell ref="EQH111:EQK114"/>
    <mergeCell ref="ENX174:EOH175"/>
    <mergeCell ref="EPP111:EPS114"/>
    <mergeCell ref="EPU111:EPX114"/>
    <mergeCell ref="EPZ111:EQC114"/>
    <mergeCell ref="DYC121:DYF124"/>
    <mergeCell ref="EDC121:EDF124"/>
    <mergeCell ref="ECR166:ECS168"/>
    <mergeCell ref="ECU166:ECV168"/>
    <mergeCell ref="ECX166:ECY168"/>
    <mergeCell ref="ECF160:EDA165"/>
    <mergeCell ref="DZL131:DZS132"/>
    <mergeCell ref="DXJ134:DXQ135"/>
    <mergeCell ref="DXR134:DXX135"/>
    <mergeCell ref="DVV131:DWB132"/>
    <mergeCell ref="DWD131:DWK132"/>
    <mergeCell ref="EOQ121:EOX122"/>
    <mergeCell ref="EOY121:EPE122"/>
    <mergeCell ref="EPG121:EPN122"/>
    <mergeCell ref="EMG124:EMM125"/>
    <mergeCell ref="EOI124:EOO125"/>
    <mergeCell ref="EOQ124:EOX125"/>
    <mergeCell ref="ENH111:ENK114"/>
    <mergeCell ref="EMM111:EMP114"/>
    <mergeCell ref="EMR111:EMU114"/>
    <mergeCell ref="DYX131:DYY133"/>
    <mergeCell ref="EKF121:EKI124"/>
    <mergeCell ref="EJZ125:EKI130"/>
    <mergeCell ref="ELW111:ELZ114"/>
    <mergeCell ref="ECK166:ECL168"/>
    <mergeCell ref="ECN166:ECO168"/>
    <mergeCell ref="EOT111:EOW114"/>
    <mergeCell ref="DSO111:DSR114"/>
    <mergeCell ref="DVV137:DWB138"/>
    <mergeCell ref="DNO150:DOJ155"/>
    <mergeCell ref="DYW121:DYZ124"/>
    <mergeCell ref="EAJ125:EAY130"/>
    <mergeCell ref="EAK121:EAN124"/>
    <mergeCell ref="EAP121:EAS124"/>
    <mergeCell ref="EAU121:EAX124"/>
    <mergeCell ref="EBA121:EBD124"/>
    <mergeCell ref="EBF121:EBI124"/>
    <mergeCell ref="EBK121:EBN124"/>
    <mergeCell ref="EBQ121:EBT124"/>
    <mergeCell ref="DRP125:DRQ136"/>
    <mergeCell ref="DPQ124:DPW125"/>
    <mergeCell ref="DPA124:DPG125"/>
    <mergeCell ref="DPI124:DPP125"/>
    <mergeCell ref="DWL125:DXA130"/>
    <mergeCell ref="DVW121:DVZ124"/>
    <mergeCell ref="EAZ125:EBO130"/>
    <mergeCell ref="EBP125:ECE130"/>
    <mergeCell ref="DWM121:DWP124"/>
    <mergeCell ref="DWL134:DWR135"/>
    <mergeCell ref="DWT134:DXA135"/>
    <mergeCell ref="DVV134:DWB135"/>
    <mergeCell ref="DRQ121:DRR123"/>
    <mergeCell ref="EBV121:EBY124"/>
    <mergeCell ref="EAJ134:EAP135"/>
    <mergeCell ref="EAR134:EAY135"/>
    <mergeCell ref="EAZ134:EBF135"/>
    <mergeCell ref="EBH134:EBO135"/>
    <mergeCell ref="DSC121:DSD123"/>
    <mergeCell ref="EBP134:EBV135"/>
    <mergeCell ref="EBX134:ECE135"/>
    <mergeCell ref="ERB111:ERE114"/>
    <mergeCell ref="ERG111:ERJ114"/>
    <mergeCell ref="EQW156:EQX158"/>
    <mergeCell ref="EOB156:EOC158"/>
    <mergeCell ref="EOE156:EOF158"/>
    <mergeCell ref="EQF146:EQI149"/>
    <mergeCell ref="EQV146:EQY149"/>
    <mergeCell ref="DXR131:DXX132"/>
    <mergeCell ref="DXZ131:DYG132"/>
    <mergeCell ref="EAJ131:EAP132"/>
    <mergeCell ref="EAR131:EAY132"/>
    <mergeCell ref="EAZ131:EBF132"/>
    <mergeCell ref="EBH131:EBO132"/>
    <mergeCell ref="EBP131:EBV132"/>
    <mergeCell ref="DZD137:DZJ138"/>
    <mergeCell ref="DZL137:DZS138"/>
    <mergeCell ref="DXR125:DYG130"/>
    <mergeCell ref="EBX131:ECE132"/>
    <mergeCell ref="EOZ111:EPC114"/>
    <mergeCell ref="EPE111:EPH114"/>
    <mergeCell ref="EPJ111:EPM114"/>
    <mergeCell ref="EQI121:EQJ123"/>
    <mergeCell ref="EQU121:EQV123"/>
    <mergeCell ref="EQT111:EQW114"/>
    <mergeCell ref="EMG115:EMV120"/>
    <mergeCell ref="EMW115:ENL120"/>
    <mergeCell ref="ENP125:ENQ136"/>
    <mergeCell ref="EMW124:ENC125"/>
    <mergeCell ref="ENC111:ENF114"/>
    <mergeCell ref="EMG127:EMM128"/>
    <mergeCell ref="EMO127:EMV128"/>
    <mergeCell ref="EMW127:ENC128"/>
    <mergeCell ref="DLY94:DLZ105"/>
    <mergeCell ref="DHQ156:DHR158"/>
    <mergeCell ref="DNT156:DNU158"/>
    <mergeCell ref="DNW156:DNX158"/>
    <mergeCell ref="DEI156:DEJ158"/>
    <mergeCell ref="DAC83:DAD85"/>
    <mergeCell ref="DAF83:DAG85"/>
    <mergeCell ref="DHJ177:DHT178"/>
    <mergeCell ref="DFK121:DFR122"/>
    <mergeCell ref="DFS121:DFY122"/>
    <mergeCell ref="DGA121:DGH122"/>
    <mergeCell ref="DJY127:DKF128"/>
    <mergeCell ref="DGZ160:DHA171"/>
    <mergeCell ref="DHC160:DHD171"/>
    <mergeCell ref="DHF160:DHG171"/>
    <mergeCell ref="DSI115:DSX120"/>
    <mergeCell ref="DSI121:DSO122"/>
    <mergeCell ref="DSQ121:DSX122"/>
    <mergeCell ref="DSA160:DSB171"/>
    <mergeCell ref="DSD160:DSE171"/>
    <mergeCell ref="DGY177:DHH178"/>
    <mergeCell ref="DHB125:DHC136"/>
    <mergeCell ref="DGY172:DHT173"/>
    <mergeCell ref="DGY174:DHH175"/>
    <mergeCell ref="DHJ174:DHT175"/>
    <mergeCell ref="DHD156:DHE158"/>
    <mergeCell ref="DHG156:DHH158"/>
    <mergeCell ref="DHJ160:DHK171"/>
    <mergeCell ref="DHM160:DHN171"/>
    <mergeCell ref="DDI127:DDP128"/>
    <mergeCell ref="DJQ31:DKL37"/>
    <mergeCell ref="DKF38:DKG39"/>
    <mergeCell ref="DMY31:DNT37"/>
    <mergeCell ref="DNN38:DNO39"/>
    <mergeCell ref="DQH111:DQK114"/>
    <mergeCell ref="DAS74:DAT76"/>
    <mergeCell ref="DDB111:DDE114"/>
    <mergeCell ref="DDG111:DDJ114"/>
    <mergeCell ref="DDL111:DDO114"/>
    <mergeCell ref="DEF111:DEI114"/>
    <mergeCell ref="DEN111:DEQ114"/>
    <mergeCell ref="CZS115:DAH120"/>
    <mergeCell ref="DEM115:DFB120"/>
    <mergeCell ref="DHB111:DHE114"/>
    <mergeCell ref="CVW124:CWA125"/>
    <mergeCell ref="DJQ124:DJW125"/>
    <mergeCell ref="DJY124:DKF125"/>
    <mergeCell ref="CWO121:CWP123"/>
    <mergeCell ref="CYS94:CYT105"/>
    <mergeCell ref="DCP38:DCQ39"/>
    <mergeCell ref="DGN38:DGO39"/>
    <mergeCell ref="DJV38:DJW39"/>
    <mergeCell ref="DJL94:DJM105"/>
    <mergeCell ref="CWK77:CWL80"/>
    <mergeCell ref="CYX94:CYY105"/>
    <mergeCell ref="DAY121:DAZ123"/>
    <mergeCell ref="DPI121:DPP122"/>
    <mergeCell ref="DQG121:DQM122"/>
    <mergeCell ref="DMA124:DMH125"/>
    <mergeCell ref="DDT111:DDW114"/>
    <mergeCell ref="DDU121:DDV123"/>
    <mergeCell ref="DMI115:DMX120"/>
    <mergeCell ref="AYV111:AYY114"/>
    <mergeCell ref="AZA111:AZD114"/>
    <mergeCell ref="AZF111:AZI114"/>
    <mergeCell ref="BCI121:BCO122"/>
    <mergeCell ref="CZK127:CZR128"/>
    <mergeCell ref="CZS127:CZY128"/>
    <mergeCell ref="DCK31:DDF37"/>
    <mergeCell ref="DPA127:DPG128"/>
    <mergeCell ref="DPI127:DPP128"/>
    <mergeCell ref="DCZ38:DDA39"/>
    <mergeCell ref="DGI31:DHD37"/>
    <mergeCell ref="DGX38:DGY39"/>
    <mergeCell ref="CXX94:CXY105"/>
    <mergeCell ref="CYC94:CYD105"/>
    <mergeCell ref="DAX124:DBA130"/>
    <mergeCell ref="CXW121:CYC122"/>
    <mergeCell ref="CYE121:CYL122"/>
    <mergeCell ref="CYE124:CYL125"/>
    <mergeCell ref="CXW127:CYC128"/>
    <mergeCell ref="CYE127:CYL128"/>
    <mergeCell ref="CXX111:CYA114"/>
    <mergeCell ref="CYC111:CYF114"/>
    <mergeCell ref="CYH111:CYK114"/>
    <mergeCell ref="DFS127:DFY128"/>
    <mergeCell ref="DGI124:DGO125"/>
    <mergeCell ref="DAV55:DAW66"/>
    <mergeCell ref="DBE55:DBF66"/>
    <mergeCell ref="DGY55:DGZ66"/>
    <mergeCell ref="DEM124:DES125"/>
    <mergeCell ref="DEU124:DFB125"/>
    <mergeCell ref="DFC127:DFI128"/>
    <mergeCell ref="DGJ111:DGM114"/>
    <mergeCell ref="BWG194:BXB195"/>
    <mergeCell ref="CCM194:CDH195"/>
    <mergeCell ref="AZY160:AZZ171"/>
    <mergeCell ref="BAB160:BAC171"/>
    <mergeCell ref="BBX174:BCH175"/>
    <mergeCell ref="BAO121:BAV122"/>
    <mergeCell ref="AZL146:AZO149"/>
    <mergeCell ref="BAB146:BAE149"/>
    <mergeCell ref="AZK150:BAF155"/>
    <mergeCell ref="AZO121:AZP123"/>
    <mergeCell ref="BAA121:BAB123"/>
    <mergeCell ref="BAH111:BAK114"/>
    <mergeCell ref="BAM111:BAP114"/>
    <mergeCell ref="BAG115:BAV120"/>
    <mergeCell ref="BAW115:BBL120"/>
    <mergeCell ref="BBM150:BCH155"/>
    <mergeCell ref="AZZ156:BAA158"/>
    <mergeCell ref="AZZ124:BAC130"/>
    <mergeCell ref="AZN125:AZO136"/>
    <mergeCell ref="BBE124:BBL125"/>
    <mergeCell ref="BCI124:BCO125"/>
    <mergeCell ref="ACR160:ACS171"/>
    <mergeCell ref="AEI172:AFD173"/>
    <mergeCell ref="UJ160:UK171"/>
    <mergeCell ref="BCI187:BCX192"/>
    <mergeCell ref="BCY187:BDN192"/>
    <mergeCell ref="BHC194:BHR195"/>
    <mergeCell ref="BHS194:BIN195"/>
    <mergeCell ref="BIO194:BJD195"/>
    <mergeCell ref="BJM124:BJT125"/>
    <mergeCell ref="BKQ124:BKW125"/>
    <mergeCell ref="AGY160:AGZ171"/>
    <mergeCell ref="TY172:UT173"/>
    <mergeCell ref="UM160:UN171"/>
    <mergeCell ref="AZK172:BAF173"/>
    <mergeCell ref="AZL160:AZM171"/>
    <mergeCell ref="AZO160:AZP171"/>
    <mergeCell ref="AZR160:AZS171"/>
    <mergeCell ref="AZK174:AZT175"/>
    <mergeCell ref="AZV174:BAF175"/>
    <mergeCell ref="AZV160:AZW171"/>
    <mergeCell ref="BDO174:BDX175"/>
    <mergeCell ref="AQZ156:ARA158"/>
    <mergeCell ref="ARC156:ARD158"/>
    <mergeCell ref="ARG156:ARH158"/>
    <mergeCell ref="APW127:AQD128"/>
    <mergeCell ref="AOV124:AOY130"/>
    <mergeCell ref="AYU127:AZA128"/>
    <mergeCell ref="AZC127:AZJ128"/>
    <mergeCell ref="LQ187:MF192"/>
    <mergeCell ref="MG187:MV192"/>
    <mergeCell ref="YN177:YX178"/>
    <mergeCell ref="PU177:QD178"/>
    <mergeCell ref="AGK194:AHF195"/>
    <mergeCell ref="QQ194:RF195"/>
    <mergeCell ref="RG194:RV195"/>
    <mergeCell ref="RW194:SR195"/>
    <mergeCell ref="SS194:TH195"/>
    <mergeCell ref="TI194:TX195"/>
    <mergeCell ref="TY194:UT195"/>
    <mergeCell ref="COI194:COX195"/>
    <mergeCell ref="BMS194:BNH195"/>
    <mergeCell ref="BTO194:BUD195"/>
    <mergeCell ref="BUE194:BUZ195"/>
    <mergeCell ref="YY187:ZN192"/>
    <mergeCell ref="AQU177:ARD178"/>
    <mergeCell ref="OT177:PD178"/>
    <mergeCell ref="BFQ187:BGL192"/>
    <mergeCell ref="BFQ177:BFZ178"/>
    <mergeCell ref="BKF177:BKP178"/>
    <mergeCell ref="AYU194:AZJ195"/>
    <mergeCell ref="BJU194:BKP195"/>
    <mergeCell ref="AQU187:ARP192"/>
    <mergeCell ref="ABQ187:ACF192"/>
    <mergeCell ref="OI177:OR178"/>
    <mergeCell ref="YY194:ZN195"/>
    <mergeCell ref="ZO194:AAD195"/>
    <mergeCell ref="ABA194:ABP195"/>
    <mergeCell ref="ABQ194:ACF195"/>
    <mergeCell ref="AZK194:BAF195"/>
    <mergeCell ref="BCI194:BCX195"/>
    <mergeCell ref="CXB83:CXC85"/>
    <mergeCell ref="BXS31:BYN37"/>
    <mergeCell ref="BYH38:BYI39"/>
    <mergeCell ref="CBW31:CCR37"/>
    <mergeCell ref="CCL38:CCM39"/>
    <mergeCell ref="CTB38:CTC39"/>
    <mergeCell ref="BVA127:BVG128"/>
    <mergeCell ref="BVI127:BVP128"/>
    <mergeCell ref="CDB124:CDE130"/>
    <mergeCell ref="CCP125:CCQ136"/>
    <mergeCell ref="CHU127:CIB128"/>
    <mergeCell ref="CQC127:CQJ128"/>
    <mergeCell ref="BHC187:BHR192"/>
    <mergeCell ref="BFQ172:BGL173"/>
    <mergeCell ref="BJU177:BKD178"/>
    <mergeCell ref="BKE74:BKF76"/>
    <mergeCell ref="BKI74:BKJ76"/>
    <mergeCell ref="BKR74:BKS76"/>
    <mergeCell ref="BMG74:BMH76"/>
    <mergeCell ref="BMK74:BML76"/>
    <mergeCell ref="BJF111:BJI114"/>
    <mergeCell ref="BJK111:BJN114"/>
    <mergeCell ref="BJP111:BJS114"/>
    <mergeCell ref="BKJ111:BKM114"/>
    <mergeCell ref="BKR111:BKU114"/>
    <mergeCell ref="BKW111:BKZ114"/>
    <mergeCell ref="BLB111:BLE114"/>
    <mergeCell ref="CVU31:CWP37"/>
    <mergeCell ref="CWJ38:CWK39"/>
    <mergeCell ref="CVW127:CWA128"/>
    <mergeCell ref="BNI124:BNO125"/>
    <mergeCell ref="BNQ124:BNX125"/>
    <mergeCell ref="AK194:AZ195"/>
    <mergeCell ref="AFE194:AFT195"/>
    <mergeCell ref="AFU194:AGJ195"/>
    <mergeCell ref="AHG194:AHV195"/>
    <mergeCell ref="AHW194:AIL195"/>
    <mergeCell ref="AJI194:AJX195"/>
    <mergeCell ref="AJY194:AKN195"/>
    <mergeCell ref="ALK194:ALZ195"/>
    <mergeCell ref="AMA194:AMP195"/>
    <mergeCell ref="ANM194:AOB195"/>
    <mergeCell ref="AOC194:AOR195"/>
    <mergeCell ref="APO194:AQD195"/>
    <mergeCell ref="AQE194:AQT195"/>
    <mergeCell ref="BW194:CL195"/>
    <mergeCell ref="CM194:DH195"/>
    <mergeCell ref="EO194:FJ195"/>
    <mergeCell ref="BAW194:BBL195"/>
    <mergeCell ref="ADS194:AEH195"/>
    <mergeCell ref="ACG194:ADB195"/>
    <mergeCell ref="AAE194:AAZ195"/>
    <mergeCell ref="BA194:BV195"/>
    <mergeCell ref="DY194:EN195"/>
    <mergeCell ref="GQ194:HL195"/>
    <mergeCell ref="IS194:JN195"/>
    <mergeCell ref="FK194:FZ195"/>
    <mergeCell ref="GA194:GP195"/>
    <mergeCell ref="BAG194:BAV195"/>
    <mergeCell ref="AQU194:ARP195"/>
    <mergeCell ref="AOS194:APN195"/>
    <mergeCell ref="AMQ194:ANL195"/>
    <mergeCell ref="AKO194:ALJ195"/>
    <mergeCell ref="AIM194:AJH195"/>
    <mergeCell ref="OI194:PD195"/>
    <mergeCell ref="PU194:QP195"/>
    <mergeCell ref="UJ177:UT178"/>
    <mergeCell ref="XM187:YB192"/>
    <mergeCell ref="BAG187:BAV192"/>
    <mergeCell ref="CIC194:CIR195"/>
    <mergeCell ref="CIS194:CJN195"/>
    <mergeCell ref="CMG187:CMV192"/>
    <mergeCell ref="CMG194:CMV195"/>
    <mergeCell ref="CXG194:CXV195"/>
    <mergeCell ref="CVE194:CVT195"/>
    <mergeCell ref="CTY194:CUN195"/>
    <mergeCell ref="CWK187:CXF192"/>
    <mergeCell ref="DDQ194:DEL195"/>
    <mergeCell ref="DBU194:DCJ195"/>
    <mergeCell ref="DI194:DX195"/>
    <mergeCell ref="JD177:JN178"/>
    <mergeCell ref="CUO187:CVD192"/>
    <mergeCell ref="CVE187:CVT192"/>
    <mergeCell ref="CVU187:CWJ192"/>
    <mergeCell ref="BGM187:BHB192"/>
    <mergeCell ref="AXA194:AXP195"/>
    <mergeCell ref="AYU187:AZJ192"/>
    <mergeCell ref="BBM187:BCH192"/>
    <mergeCell ref="BDO177:BDX178"/>
    <mergeCell ref="BAW187:BBL192"/>
    <mergeCell ref="KU194:LP195"/>
    <mergeCell ref="MW194:NR195"/>
    <mergeCell ref="AGK187:AHF192"/>
    <mergeCell ref="BNI194:BNX195"/>
    <mergeCell ref="BGM194:BHB195"/>
    <mergeCell ref="YC194:YX195"/>
    <mergeCell ref="KE194:KT195"/>
    <mergeCell ref="YC187:YX192"/>
    <mergeCell ref="QF177:QP178"/>
    <mergeCell ref="PU172:QP173"/>
    <mergeCell ref="QF174:QP175"/>
    <mergeCell ref="BEK187:BEZ192"/>
    <mergeCell ref="BJE194:BJT195"/>
    <mergeCell ref="BNY187:BOT192"/>
    <mergeCell ref="BQA194:BQV195"/>
    <mergeCell ref="BQW194:BRL195"/>
    <mergeCell ref="BSC172:BSX173"/>
    <mergeCell ref="CAK194:CBF195"/>
    <mergeCell ref="BXC187:BXR192"/>
    <mergeCell ref="BXS187:BYH192"/>
    <mergeCell ref="CGA194:CGP195"/>
    <mergeCell ref="CHM194:CIB195"/>
    <mergeCell ref="NS194:OH195"/>
    <mergeCell ref="PE194:PT195"/>
    <mergeCell ref="ADC194:ADR195"/>
    <mergeCell ref="BBM194:BCH195"/>
    <mergeCell ref="ATS194:AUH195"/>
    <mergeCell ref="ASW194:ATR195"/>
    <mergeCell ref="WA194:WV195"/>
    <mergeCell ref="SS187:TH192"/>
    <mergeCell ref="AFE187:AFT192"/>
    <mergeCell ref="AJY187:AKN192"/>
    <mergeCell ref="AEI194:AFD195"/>
    <mergeCell ref="ARQ194:ASF195"/>
    <mergeCell ref="ASG194:ASV195"/>
    <mergeCell ref="ARF177:ARP178"/>
    <mergeCell ref="AQE187:AQT192"/>
    <mergeCell ref="YC177:YL178"/>
    <mergeCell ref="AIM187:AJH192"/>
    <mergeCell ref="AIM174:AIV175"/>
    <mergeCell ref="AIX174:AJH175"/>
    <mergeCell ref="AIM177:AIV178"/>
    <mergeCell ref="AIX177:AJH178"/>
    <mergeCell ref="WW187:XL192"/>
    <mergeCell ref="ARL160:ARM171"/>
    <mergeCell ref="DJA187:DJP192"/>
    <mergeCell ref="DEM194:DFB195"/>
    <mergeCell ref="BSC194:BSX195"/>
    <mergeCell ref="BVQ194:BWF195"/>
    <mergeCell ref="BXS194:BYH195"/>
    <mergeCell ref="DJQ187:DKF192"/>
    <mergeCell ref="BLG187:BLV192"/>
    <mergeCell ref="BMS187:BNH192"/>
    <mergeCell ref="BLW177:BMF178"/>
    <mergeCell ref="BMH177:BMR178"/>
    <mergeCell ref="BLW187:BMR192"/>
    <mergeCell ref="BNI187:BNX192"/>
    <mergeCell ref="AGK172:AHF173"/>
    <mergeCell ref="COY194:CPT195"/>
    <mergeCell ref="DHU194:DIJ195"/>
    <mergeCell ref="DFC194:DFR195"/>
    <mergeCell ref="DFS194:DGH195"/>
    <mergeCell ref="DGI194:DGX195"/>
    <mergeCell ref="DGY194:DHT195"/>
    <mergeCell ref="CRH160:CRI171"/>
    <mergeCell ref="AZK177:AZT178"/>
    <mergeCell ref="CBG194:CBV195"/>
    <mergeCell ref="CFK194:CFZ195"/>
    <mergeCell ref="CJO187:CKD192"/>
    <mergeCell ref="CKE187:CKT192"/>
    <mergeCell ref="LF177:LP178"/>
    <mergeCell ref="KU174:LD175"/>
    <mergeCell ref="KU177:LD178"/>
    <mergeCell ref="LF174:LP175"/>
    <mergeCell ref="FK187:FZ192"/>
    <mergeCell ref="JO187:KD192"/>
    <mergeCell ref="IS187:JN192"/>
    <mergeCell ref="HM194:IB195"/>
    <mergeCell ref="IC194:IR195"/>
    <mergeCell ref="DHU187:DIJ192"/>
    <mergeCell ref="COY187:CPT192"/>
    <mergeCell ref="CZC187:CZR192"/>
    <mergeCell ref="CPP160:CPQ171"/>
    <mergeCell ref="COY172:CPT173"/>
    <mergeCell ref="COY174:CPH175"/>
    <mergeCell ref="CPJ174:CPT175"/>
    <mergeCell ref="COY177:CPH178"/>
    <mergeCell ref="CPJ177:CPT178"/>
    <mergeCell ref="ARQ187:ASF192"/>
    <mergeCell ref="BIO187:BJD192"/>
    <mergeCell ref="TZ160:UA171"/>
    <mergeCell ref="UC160:UD171"/>
    <mergeCell ref="AQV160:AQW171"/>
    <mergeCell ref="AQY160:AQZ171"/>
    <mergeCell ref="WA177:WJ178"/>
    <mergeCell ref="WL177:WV178"/>
    <mergeCell ref="ADS187:AEH192"/>
    <mergeCell ref="AZK187:BAF192"/>
    <mergeCell ref="AJD160:AJE171"/>
    <mergeCell ref="AGV174:AHF175"/>
    <mergeCell ref="AGK177:AGT178"/>
    <mergeCell ref="AGV177:AHF178"/>
    <mergeCell ref="EZ174:FJ175"/>
    <mergeCell ref="EZ160:FA171"/>
    <mergeCell ref="FC160:FD171"/>
    <mergeCell ref="FF160:FG171"/>
    <mergeCell ref="ARJ156:ARK158"/>
    <mergeCell ref="ARM156:ARN158"/>
    <mergeCell ref="ARI160:ARJ171"/>
    <mergeCell ref="HH146:HK149"/>
    <mergeCell ref="EO150:FJ155"/>
    <mergeCell ref="GR146:GU149"/>
    <mergeCell ref="UU194:VJ195"/>
    <mergeCell ref="VK194:VZ195"/>
    <mergeCell ref="WW194:XL195"/>
    <mergeCell ref="XM194:YB195"/>
    <mergeCell ref="BA193:BV193"/>
    <mergeCell ref="BW193:CL193"/>
    <mergeCell ref="CM193:DH193"/>
    <mergeCell ref="QC156:QD158"/>
    <mergeCell ref="QG156:QH158"/>
    <mergeCell ref="QJ156:QK158"/>
    <mergeCell ref="QM156:QN158"/>
    <mergeCell ref="PU174:QD175"/>
    <mergeCell ref="KU187:LP192"/>
    <mergeCell ref="MW172:NR173"/>
    <mergeCell ref="BH160:BI171"/>
    <mergeCell ref="BL160:BM171"/>
    <mergeCell ref="BE160:BF171"/>
    <mergeCell ref="LQ194:MF195"/>
    <mergeCell ref="MG194:MV195"/>
    <mergeCell ref="GU160:GV171"/>
    <mergeCell ref="IT160:IU171"/>
    <mergeCell ref="GQ172:HL173"/>
    <mergeCell ref="ASG127:ASM128"/>
    <mergeCell ref="AQW156:AQX158"/>
    <mergeCell ref="ARL83:ARM85"/>
    <mergeCell ref="ARO83:ARP85"/>
    <mergeCell ref="AOI111:AOL114"/>
    <mergeCell ref="AON111:AOQ114"/>
    <mergeCell ref="APH111:APK114"/>
    <mergeCell ref="ARB74:ARC76"/>
    <mergeCell ref="AIC111:AIF114"/>
    <mergeCell ref="AQU172:ARP173"/>
    <mergeCell ref="AQU174:ARD175"/>
    <mergeCell ref="ARF174:ARP175"/>
    <mergeCell ref="JW124:KD125"/>
    <mergeCell ref="KM127:KT128"/>
    <mergeCell ref="DI187:DX192"/>
    <mergeCell ref="DY187:EN192"/>
    <mergeCell ref="GA187:GP192"/>
    <mergeCell ref="HB160:HC171"/>
    <mergeCell ref="HE160:HF171"/>
    <mergeCell ref="HI156:HJ158"/>
    <mergeCell ref="HH160:HI171"/>
    <mergeCell ref="GR160:GS171"/>
    <mergeCell ref="KE187:KT192"/>
    <mergeCell ref="IS177:JB178"/>
    <mergeCell ref="JO127:JU128"/>
    <mergeCell ref="HB174:HL175"/>
    <mergeCell ref="GQ187:HL192"/>
    <mergeCell ref="GQ177:GZ178"/>
    <mergeCell ref="FA156:FB158"/>
    <mergeCell ref="EO187:FJ192"/>
    <mergeCell ref="IC187:IR192"/>
    <mergeCell ref="HM187:IB192"/>
    <mergeCell ref="AIX160:AIY171"/>
    <mergeCell ref="AQU150:ARP155"/>
    <mergeCell ref="APP74:APQ76"/>
    <mergeCell ref="APM83:APN85"/>
    <mergeCell ref="APP83:APQ85"/>
    <mergeCell ref="AQE115:AQT120"/>
    <mergeCell ref="AMQ115:ANL120"/>
    <mergeCell ref="AMR74:AMS76"/>
    <mergeCell ref="ARE143:ARF145"/>
    <mergeCell ref="AQU55:AQV66"/>
    <mergeCell ref="AIS55:AIT66"/>
    <mergeCell ref="JO194:KD195"/>
    <mergeCell ref="ASO127:ASV128"/>
    <mergeCell ref="ANU121:AOB122"/>
    <mergeCell ref="ANM124:ANS125"/>
    <mergeCell ref="ANU124:AOB125"/>
    <mergeCell ref="ANM127:ANS128"/>
    <mergeCell ref="ANU127:AOB128"/>
    <mergeCell ref="ANM115:AOB120"/>
    <mergeCell ref="ARY124:ASF125"/>
    <mergeCell ref="ARQ127:ARW128"/>
    <mergeCell ref="ARQ115:ASF120"/>
    <mergeCell ref="ARW111:ARZ114"/>
    <mergeCell ref="ARR111:ARU114"/>
    <mergeCell ref="AOK121:AOR122"/>
    <mergeCell ref="AOC124:AOI125"/>
    <mergeCell ref="ARQ121:ARW122"/>
    <mergeCell ref="AQX111:ARA114"/>
    <mergeCell ref="AQY121:AQZ123"/>
    <mergeCell ref="APO115:AQD120"/>
    <mergeCell ref="ARJ127:ARK138"/>
    <mergeCell ref="AQE121:AQK122"/>
    <mergeCell ref="ARB160:ARC171"/>
    <mergeCell ref="ARF160:ARG171"/>
    <mergeCell ref="APD160:APE171"/>
    <mergeCell ref="APG160:APH171"/>
    <mergeCell ref="APJ160:APK171"/>
    <mergeCell ref="APO121:APU122"/>
    <mergeCell ref="APW121:AQD122"/>
    <mergeCell ref="APO124:APU125"/>
    <mergeCell ref="APW124:AQD125"/>
    <mergeCell ref="APO127:APU128"/>
    <mergeCell ref="API121:APJ123"/>
    <mergeCell ref="AJZ111:AKC114"/>
    <mergeCell ref="AKE111:AKH114"/>
    <mergeCell ref="AKJ111:AKM114"/>
    <mergeCell ref="ALD111:ALG114"/>
    <mergeCell ref="ALL111:ALO114"/>
    <mergeCell ref="AJJ83:AJK85"/>
    <mergeCell ref="APE156:APF158"/>
    <mergeCell ref="APH156:API158"/>
    <mergeCell ref="APK156:APL158"/>
    <mergeCell ref="AMR83:AMS85"/>
    <mergeCell ref="AMU83:AMV85"/>
    <mergeCell ref="AMX83:AMY85"/>
    <mergeCell ref="ANA83:ANB85"/>
    <mergeCell ref="AMT111:AMW114"/>
    <mergeCell ref="ANF111:ANI114"/>
    <mergeCell ref="AQV146:AQY149"/>
    <mergeCell ref="ARL146:ARO149"/>
    <mergeCell ref="AQX124:ARA130"/>
    <mergeCell ref="ANM55:ANN66"/>
    <mergeCell ref="APF55:APG66"/>
    <mergeCell ref="APO55:APP66"/>
    <mergeCell ref="AOS77:AOT80"/>
    <mergeCell ref="ANN83:ANO85"/>
    <mergeCell ref="AQK111:AQN114"/>
    <mergeCell ref="AQP111:AQS114"/>
    <mergeCell ref="ARJ111:ARM114"/>
    <mergeCell ref="AOS55:AOT66"/>
    <mergeCell ref="APB55:APC66"/>
    <mergeCell ref="AQV74:AQW76"/>
    <mergeCell ref="ARE74:ARF76"/>
    <mergeCell ref="AOZ83:APA85"/>
    <mergeCell ref="ARA55:ARB66"/>
    <mergeCell ref="ANN74:ANO76"/>
    <mergeCell ref="AOT74:AOU76"/>
    <mergeCell ref="APC74:APD76"/>
    <mergeCell ref="APG74:APH76"/>
    <mergeCell ref="ARE83:ARF85"/>
    <mergeCell ref="AOK124:AOR125"/>
    <mergeCell ref="AQF111:AQI114"/>
    <mergeCell ref="ARH55:ARI66"/>
    <mergeCell ref="AQM127:AQT128"/>
    <mergeCell ref="AQW77:ARB80"/>
    <mergeCell ref="AQE127:AQK128"/>
    <mergeCell ref="AOC127:AOI128"/>
    <mergeCell ref="APT67:APX68"/>
    <mergeCell ref="AMA121:AMG122"/>
    <mergeCell ref="ALD156:ALE158"/>
    <mergeCell ref="ALG156:ALH158"/>
    <mergeCell ref="AKG124:AKN125"/>
    <mergeCell ref="AJY127:AKE128"/>
    <mergeCell ref="AKG127:AKN128"/>
    <mergeCell ref="AJT111:AJW114"/>
    <mergeCell ref="AIM115:AJH120"/>
    <mergeCell ref="AJI127:AJO128"/>
    <mergeCell ref="AJY121:AKE122"/>
    <mergeCell ref="AJQ124:AJX125"/>
    <mergeCell ref="AJQ127:AJX128"/>
    <mergeCell ref="AJJ111:AJM114"/>
    <mergeCell ref="AJO111:AJR114"/>
    <mergeCell ref="AJY115:AKN120"/>
    <mergeCell ref="AIQ121:AIR123"/>
    <mergeCell ref="AIP124:AIS130"/>
    <mergeCell ref="AMA124:AMG125"/>
    <mergeCell ref="AMG111:AMJ114"/>
    <mergeCell ref="AJI115:AJX120"/>
    <mergeCell ref="AKS121:AKT123"/>
    <mergeCell ref="ALE121:ALF123"/>
    <mergeCell ref="ALS124:ALZ125"/>
    <mergeCell ref="ALS127:ALZ128"/>
    <mergeCell ref="YH156:YI158"/>
    <mergeCell ref="YY124:ZE125"/>
    <mergeCell ref="YY127:ZE128"/>
    <mergeCell ref="ZW127:AAD128"/>
    <mergeCell ref="YZ111:ZC114"/>
    <mergeCell ref="AIM172:AJH173"/>
    <mergeCell ref="AIT160:AIU171"/>
    <mergeCell ref="AIU156:AIV158"/>
    <mergeCell ref="AHW187:AIL192"/>
    <mergeCell ref="AIW143:AIX145"/>
    <mergeCell ref="AIM150:AJH155"/>
    <mergeCell ref="AGL160:AGM171"/>
    <mergeCell ref="AGO160:AGP171"/>
    <mergeCell ref="AIY156:AIZ158"/>
    <mergeCell ref="AIQ160:AIR171"/>
    <mergeCell ref="AHB160:AHC171"/>
    <mergeCell ref="AGZ156:AHA158"/>
    <mergeCell ref="AIN160:AIO171"/>
    <mergeCell ref="AGR160:AGS171"/>
    <mergeCell ref="AHC156:AHD158"/>
    <mergeCell ref="AGV160:AGW171"/>
    <mergeCell ref="AJA160:AJB171"/>
    <mergeCell ref="ZG127:ZN128"/>
    <mergeCell ref="YN174:YX175"/>
    <mergeCell ref="YT160:YU171"/>
    <mergeCell ref="YC172:YX173"/>
    <mergeCell ref="YR127:YS138"/>
    <mergeCell ref="YN160:YO171"/>
    <mergeCell ref="YQ160:YR171"/>
    <mergeCell ref="ZO187:AAD192"/>
    <mergeCell ref="AJB156:AJC158"/>
    <mergeCell ref="AJE156:AJF158"/>
    <mergeCell ref="AGP156:AGQ158"/>
    <mergeCell ref="AGS156:AGT158"/>
    <mergeCell ref="AGW156:AGX158"/>
    <mergeCell ref="ADA83:ADB85"/>
    <mergeCell ref="AEO55:AEP66"/>
    <mergeCell ref="AEP74:AEQ76"/>
    <mergeCell ref="AEK77:AEP80"/>
    <mergeCell ref="AGQ55:AGR66"/>
    <mergeCell ref="AGR74:AGS76"/>
    <mergeCell ref="AGM77:AGR80"/>
    <mergeCell ref="ACH74:ACI76"/>
    <mergeCell ref="ACQ74:ACR76"/>
    <mergeCell ref="ACU74:ACV76"/>
    <mergeCell ref="ACG77:ACH80"/>
    <mergeCell ref="ACH83:ACI85"/>
    <mergeCell ref="ACM55:ACN66"/>
    <mergeCell ref="AEI55:AEJ66"/>
    <mergeCell ref="AER55:AES66"/>
    <mergeCell ref="AGT55:AGU66"/>
    <mergeCell ref="AFJ51:AFK66"/>
    <mergeCell ref="AFM51:AFN66"/>
    <mergeCell ref="AFJ67:AFN68"/>
    <mergeCell ref="AAL83:AAM85"/>
    <mergeCell ref="AAE115:AAZ120"/>
    <mergeCell ref="ZP111:ZS114"/>
    <mergeCell ref="ZW124:AAD125"/>
    <mergeCell ref="AFU115:AGJ120"/>
    <mergeCell ref="AGK115:AHF120"/>
    <mergeCell ref="AGC124:AGJ125"/>
    <mergeCell ref="AFU127:AGA128"/>
    <mergeCell ref="AGC127:AGJ128"/>
    <mergeCell ref="AAL74:AAM76"/>
    <mergeCell ref="AAG77:AAL80"/>
    <mergeCell ref="YK156:YL158"/>
    <mergeCell ref="YO156:YP158"/>
    <mergeCell ref="YD74:YE76"/>
    <mergeCell ref="YM74:YN76"/>
    <mergeCell ref="YD160:YE171"/>
    <mergeCell ref="YG160:YH171"/>
    <mergeCell ref="YC150:YX155"/>
    <mergeCell ref="YR111:YU114"/>
    <mergeCell ref="AEI150:AFD155"/>
    <mergeCell ref="AAM156:AAN158"/>
    <mergeCell ref="AAS83:AAT85"/>
    <mergeCell ref="AEP83:AEQ85"/>
    <mergeCell ref="ACI77:ACN80"/>
    <mergeCell ref="AGK150:AHF155"/>
    <mergeCell ref="AEP160:AEQ171"/>
    <mergeCell ref="AET160:AEU171"/>
    <mergeCell ref="AGU83:AGV85"/>
    <mergeCell ref="AGU143:AGV145"/>
    <mergeCell ref="AGL146:AGO149"/>
    <mergeCell ref="AHB146:AHE149"/>
    <mergeCell ref="AGM156:AGN158"/>
    <mergeCell ref="WX111:XA114"/>
    <mergeCell ref="WW115:XL120"/>
    <mergeCell ref="YC174:YL175"/>
    <mergeCell ref="AAF83:AAG85"/>
    <mergeCell ref="AAH111:AAK114"/>
    <mergeCell ref="AAI121:AAJ123"/>
    <mergeCell ref="AAH124:AAK130"/>
    <mergeCell ref="ZO127:ZU128"/>
    <mergeCell ref="YZ83:ZA85"/>
    <mergeCell ref="ZU111:ZX114"/>
    <mergeCell ref="ZZ111:AAC114"/>
    <mergeCell ref="ZO121:ZU122"/>
    <mergeCell ref="ZW121:AAD122"/>
    <mergeCell ref="ZO124:ZU125"/>
    <mergeCell ref="YF111:YI114"/>
    <mergeCell ref="YG121:YH123"/>
    <mergeCell ref="YS121:YT123"/>
    <mergeCell ref="YF124:YI130"/>
    <mergeCell ref="XS111:XV114"/>
    <mergeCell ref="ZO115:AAD120"/>
    <mergeCell ref="YY115:ZN120"/>
    <mergeCell ref="WW127:XC128"/>
    <mergeCell ref="XE127:XL128"/>
    <mergeCell ref="WW121:XC122"/>
    <mergeCell ref="AAF146:AAI149"/>
    <mergeCell ref="YU156:YV158"/>
    <mergeCell ref="XM115:YB120"/>
    <mergeCell ref="YC115:YX120"/>
    <mergeCell ref="XC111:XF114"/>
    <mergeCell ref="AAI83:AAJ85"/>
    <mergeCell ref="YJ160:YK171"/>
    <mergeCell ref="YE156:YF158"/>
    <mergeCell ref="WO83:WP85"/>
    <mergeCell ref="XE121:XL122"/>
    <mergeCell ref="WW124:XC125"/>
    <mergeCell ref="UN111:UQ114"/>
    <mergeCell ref="UU121:VA122"/>
    <mergeCell ref="VC121:VJ122"/>
    <mergeCell ref="UU124:VA125"/>
    <mergeCell ref="VC124:VJ125"/>
    <mergeCell ref="XM121:XS122"/>
    <mergeCell ref="XU121:YB122"/>
    <mergeCell ref="XM124:XS125"/>
    <mergeCell ref="XU124:YB125"/>
    <mergeCell ref="WH83:WI85"/>
    <mergeCell ref="XU127:YB128"/>
    <mergeCell ref="XE124:XL125"/>
    <mergeCell ref="AAO83:AAP85"/>
    <mergeCell ref="WE83:WF85"/>
    <mergeCell ref="VV111:VY114"/>
    <mergeCell ref="XN111:XQ114"/>
    <mergeCell ref="VK121:VQ122"/>
    <mergeCell ref="VS121:VZ122"/>
    <mergeCell ref="VK124:VQ125"/>
    <mergeCell ref="VS124:VZ125"/>
    <mergeCell ref="VK127:VQ128"/>
    <mergeCell ref="VS127:VZ128"/>
    <mergeCell ref="UU127:VA128"/>
    <mergeCell ref="VC127:VJ128"/>
    <mergeCell ref="UV111:UY114"/>
    <mergeCell ref="VA111:VD114"/>
    <mergeCell ref="VF111:VI114"/>
    <mergeCell ref="VL111:VO114"/>
    <mergeCell ref="VQ111:VT114"/>
    <mergeCell ref="WQ121:WR123"/>
    <mergeCell ref="KU77:KV80"/>
    <mergeCell ref="LI74:LJ76"/>
    <mergeCell ref="KU55:KV66"/>
    <mergeCell ref="LD55:LE66"/>
    <mergeCell ref="MW77:MX80"/>
    <mergeCell ref="LB83:LC85"/>
    <mergeCell ref="LE83:LF85"/>
    <mergeCell ref="MR111:MU114"/>
    <mergeCell ref="LH55:LI66"/>
    <mergeCell ref="OR55:OS66"/>
    <mergeCell ref="SS121:SY122"/>
    <mergeCell ref="TA121:TH122"/>
    <mergeCell ref="SS115:TH120"/>
    <mergeCell ref="TI121:TO122"/>
    <mergeCell ref="TJ111:TM114"/>
    <mergeCell ref="SS127:SY128"/>
    <mergeCell ref="TA127:TH128"/>
    <mergeCell ref="LR111:LU114"/>
    <mergeCell ref="LK121:LL123"/>
    <mergeCell ref="RO121:RV122"/>
    <mergeCell ref="QQ124:QW125"/>
    <mergeCell ref="QY124:RF125"/>
    <mergeCell ref="RM111:RP114"/>
    <mergeCell ref="RR111:RU114"/>
    <mergeCell ref="RG121:RM122"/>
    <mergeCell ref="SA121:SB123"/>
    <mergeCell ref="SM121:SN123"/>
    <mergeCell ref="PP111:PS114"/>
    <mergeCell ref="QY121:RF122"/>
    <mergeCell ref="QW111:QZ114"/>
    <mergeCell ref="RB111:RE114"/>
    <mergeCell ref="QQ121:QW122"/>
    <mergeCell ref="BA55:BB66"/>
    <mergeCell ref="BJ55:BK66"/>
    <mergeCell ref="BN55:BO66"/>
    <mergeCell ref="FL111:FO114"/>
    <mergeCell ref="CN83:CO85"/>
    <mergeCell ref="CQ83:CR85"/>
    <mergeCell ref="CT83:CU85"/>
    <mergeCell ref="FQ111:FT114"/>
    <mergeCell ref="FB55:FC66"/>
    <mergeCell ref="CM55:CN66"/>
    <mergeCell ref="CN74:CO76"/>
    <mergeCell ref="CW74:CX76"/>
    <mergeCell ref="DA74:DB76"/>
    <mergeCell ref="DJ74:DK76"/>
    <mergeCell ref="BA77:BB80"/>
    <mergeCell ref="DT111:DW114"/>
    <mergeCell ref="ER111:EU114"/>
    <mergeCell ref="FS121:FZ122"/>
    <mergeCell ref="QK121:QL123"/>
    <mergeCell ref="HM115:IB120"/>
    <mergeCell ref="CQ121:CR123"/>
    <mergeCell ref="DC121:DD123"/>
    <mergeCell ref="QH55:QI66"/>
    <mergeCell ref="OO55:OP66"/>
    <mergeCell ref="BU83:BV85"/>
    <mergeCell ref="BX83:BY85"/>
    <mergeCell ref="BE86:BF87"/>
    <mergeCell ref="BX86:BY87"/>
    <mergeCell ref="GZ55:HA66"/>
    <mergeCell ref="HA74:HB76"/>
    <mergeCell ref="HN74:HO76"/>
    <mergeCell ref="LY121:MF122"/>
    <mergeCell ref="LQ124:LW125"/>
    <mergeCell ref="LY124:MF125"/>
    <mergeCell ref="IS55:IT66"/>
    <mergeCell ref="JB55:JC66"/>
    <mergeCell ref="JC83:JD85"/>
    <mergeCell ref="MG121:MM122"/>
    <mergeCell ref="LR83:LS85"/>
    <mergeCell ref="JP74:JQ76"/>
    <mergeCell ref="JM83:JN85"/>
    <mergeCell ref="JP83:JQ85"/>
    <mergeCell ref="JP111:JS114"/>
    <mergeCell ref="JO115:KD120"/>
    <mergeCell ref="IT74:IU76"/>
    <mergeCell ref="KE124:KK125"/>
    <mergeCell ref="BA177:BJ178"/>
    <mergeCell ref="BL177:BV178"/>
    <mergeCell ref="CM177:CV178"/>
    <mergeCell ref="CX177:DH178"/>
    <mergeCell ref="CE124:CL125"/>
    <mergeCell ref="BW127:CC128"/>
    <mergeCell ref="DB127:DC138"/>
    <mergeCell ref="CN160:CO171"/>
    <mergeCell ref="CQ160:CR171"/>
    <mergeCell ref="CT160:CU171"/>
    <mergeCell ref="BW121:CC122"/>
    <mergeCell ref="EJ111:EM114"/>
    <mergeCell ref="BC156:BD158"/>
    <mergeCell ref="BF156:BG158"/>
    <mergeCell ref="BO160:BP171"/>
    <mergeCell ref="DO111:DR114"/>
    <mergeCell ref="EZ177:FJ178"/>
    <mergeCell ref="AS121:AZ122"/>
    <mergeCell ref="EO177:EX178"/>
    <mergeCell ref="CX174:DH175"/>
    <mergeCell ref="BI156:BJ158"/>
    <mergeCell ref="BM156:BN158"/>
    <mergeCell ref="CM172:DH173"/>
    <mergeCell ref="EO174:EX175"/>
    <mergeCell ref="BL174:BV175"/>
    <mergeCell ref="BB146:BE149"/>
    <mergeCell ref="CN146:CQ149"/>
    <mergeCell ref="AK121:AQ122"/>
    <mergeCell ref="CX160:CY171"/>
    <mergeCell ref="DA160:DB171"/>
    <mergeCell ref="EP160:EQ171"/>
    <mergeCell ref="ES160:ET171"/>
    <mergeCell ref="EV160:EW171"/>
    <mergeCell ref="BE121:BF123"/>
    <mergeCell ref="BQ121:BR123"/>
    <mergeCell ref="BD124:BG130"/>
    <mergeCell ref="EG121:EN122"/>
    <mergeCell ref="DY124:EE125"/>
    <mergeCell ref="EG124:EN125"/>
    <mergeCell ref="DY127:EE128"/>
    <mergeCell ref="EG127:EN128"/>
    <mergeCell ref="CU156:CV158"/>
    <mergeCell ref="CY156:CZ158"/>
    <mergeCell ref="DB156:DC158"/>
    <mergeCell ref="DE156:DF158"/>
    <mergeCell ref="DD160:DE171"/>
    <mergeCell ref="BB160:BC171"/>
    <mergeCell ref="BS156:BT158"/>
    <mergeCell ref="BR160:BS171"/>
    <mergeCell ref="AV111:AY114"/>
    <mergeCell ref="FK31:GF37"/>
    <mergeCell ref="GA115:GP120"/>
    <mergeCell ref="FK115:FZ120"/>
    <mergeCell ref="FZ38:GA39"/>
    <mergeCell ref="FP38:FQ39"/>
    <mergeCell ref="DI124:DO125"/>
    <mergeCell ref="DQ124:DX125"/>
    <mergeCell ref="DI127:DO128"/>
    <mergeCell ref="ER124:EU130"/>
    <mergeCell ref="DJ83:DK85"/>
    <mergeCell ref="DZ111:EC114"/>
    <mergeCell ref="EE111:EH114"/>
    <mergeCell ref="CE121:CL122"/>
    <mergeCell ref="BK143:BL145"/>
    <mergeCell ref="EO172:FJ173"/>
    <mergeCell ref="CM150:DH155"/>
    <mergeCell ref="BR146:BU149"/>
    <mergeCell ref="DD146:DG149"/>
    <mergeCell ref="DI121:DO122"/>
    <mergeCell ref="ET156:EU158"/>
    <mergeCell ref="EW156:EX158"/>
    <mergeCell ref="DI115:DX120"/>
    <mergeCell ref="DQ127:DX128"/>
    <mergeCell ref="DY121:EE122"/>
    <mergeCell ref="DY115:EN120"/>
    <mergeCell ref="EO55:EP66"/>
    <mergeCell ref="EX55:EY66"/>
    <mergeCell ref="FC83:FD85"/>
    <mergeCell ref="FD111:FG114"/>
    <mergeCell ref="DJ111:DM114"/>
    <mergeCell ref="DQ121:DX122"/>
    <mergeCell ref="BW124:CC125"/>
    <mergeCell ref="GQ55:GR66"/>
    <mergeCell ref="GQ77:GR80"/>
    <mergeCell ref="HD55:HE66"/>
    <mergeCell ref="EY143:EZ145"/>
    <mergeCell ref="EQ156:ER158"/>
    <mergeCell ref="LJ111:LM114"/>
    <mergeCell ref="IW121:IX123"/>
    <mergeCell ref="ES121:ET123"/>
    <mergeCell ref="JZ111:KC114"/>
    <mergeCell ref="GA124:GG125"/>
    <mergeCell ref="GI124:GP125"/>
    <mergeCell ref="KF111:KI114"/>
    <mergeCell ref="EP146:ES149"/>
    <mergeCell ref="FF146:FI149"/>
    <mergeCell ref="HA143:HB145"/>
    <mergeCell ref="HM121:HS122"/>
    <mergeCell ref="HU121:IB122"/>
    <mergeCell ref="FD156:FE158"/>
    <mergeCell ref="FG156:FH158"/>
    <mergeCell ref="JW127:KD128"/>
    <mergeCell ref="FK124:FQ125"/>
    <mergeCell ref="FD127:FE138"/>
    <mergeCell ref="FE121:FF123"/>
    <mergeCell ref="GU83:GV85"/>
    <mergeCell ref="GX83:GY85"/>
    <mergeCell ref="EO115:FJ120"/>
    <mergeCell ref="IK124:IR125"/>
    <mergeCell ref="LI83:LJ85"/>
    <mergeCell ref="LL83:LM85"/>
    <mergeCell ref="IS150:JN155"/>
    <mergeCell ref="KM124:KT125"/>
    <mergeCell ref="IW160:IX171"/>
    <mergeCell ref="GQ174:GZ175"/>
    <mergeCell ref="PA156:PB158"/>
    <mergeCell ref="ND160:NE171"/>
    <mergeCell ref="NH160:NI171"/>
    <mergeCell ref="NK160:NL171"/>
    <mergeCell ref="QF160:QG171"/>
    <mergeCell ref="OK156:OL158"/>
    <mergeCell ref="PZ156:QA158"/>
    <mergeCell ref="MW174:NF175"/>
    <mergeCell ref="OQ156:OR158"/>
    <mergeCell ref="SH174:SR175"/>
    <mergeCell ref="RY156:RZ158"/>
    <mergeCell ref="SB156:SC158"/>
    <mergeCell ref="SE156:SF158"/>
    <mergeCell ref="SI156:SJ158"/>
    <mergeCell ref="SL156:SM158"/>
    <mergeCell ref="SO156:SP158"/>
    <mergeCell ref="NN160:NO171"/>
    <mergeCell ref="QL160:QM171"/>
    <mergeCell ref="MY156:MZ158"/>
    <mergeCell ref="OX156:OY158"/>
    <mergeCell ref="RX160:RY171"/>
    <mergeCell ref="LF160:LG171"/>
    <mergeCell ref="OJ160:OK171"/>
    <mergeCell ref="OM160:ON171"/>
    <mergeCell ref="KU172:LP173"/>
    <mergeCell ref="SN160:SO171"/>
    <mergeCell ref="IS172:JN173"/>
    <mergeCell ref="QY127:RF128"/>
    <mergeCell ref="RZ124:SC130"/>
    <mergeCell ref="RG124:RM125"/>
    <mergeCell ref="PM124:PT125"/>
    <mergeCell ref="RO127:RV128"/>
    <mergeCell ref="RG127:RM128"/>
    <mergeCell ref="KE127:KK128"/>
    <mergeCell ref="QE143:QF145"/>
    <mergeCell ref="KV160:KW171"/>
    <mergeCell ref="KY160:KZ171"/>
    <mergeCell ref="KX124:LA130"/>
    <mergeCell ref="NG143:NH145"/>
    <mergeCell ref="MZ124:NC130"/>
    <mergeCell ref="OZ146:PC149"/>
    <mergeCell ref="KV146:KY149"/>
    <mergeCell ref="LL146:LO149"/>
    <mergeCell ref="KW156:KX158"/>
    <mergeCell ref="KZ156:LA158"/>
    <mergeCell ref="LC156:LD158"/>
    <mergeCell ref="LG156:LH158"/>
    <mergeCell ref="PM127:PT128"/>
    <mergeCell ref="OA124:OH125"/>
    <mergeCell ref="OU156:OV158"/>
    <mergeCell ref="PE127:PK128"/>
    <mergeCell ref="MG124:MM125"/>
    <mergeCell ref="NN146:NQ149"/>
    <mergeCell ref="OX127:OY138"/>
    <mergeCell ref="OA127:OH128"/>
    <mergeCell ref="ON156:OO158"/>
    <mergeCell ref="MO124:MV125"/>
    <mergeCell ref="PE121:PK122"/>
    <mergeCell ref="QB160:QC171"/>
    <mergeCell ref="QI160:QJ171"/>
    <mergeCell ref="LJ156:LK158"/>
    <mergeCell ref="LJ127:LK138"/>
    <mergeCell ref="OA121:OH122"/>
    <mergeCell ref="MO121:MV122"/>
    <mergeCell ref="JC143:JD145"/>
    <mergeCell ref="JG160:JH171"/>
    <mergeCell ref="IT146:IW149"/>
    <mergeCell ref="JJ146:JM149"/>
    <mergeCell ref="IZ160:JA171"/>
    <mergeCell ref="JD160:JE171"/>
    <mergeCell ref="SD160:SE171"/>
    <mergeCell ref="NB156:NC158"/>
    <mergeCell ref="NE156:NF158"/>
    <mergeCell ref="NI156:NJ158"/>
    <mergeCell ref="NL156:NM158"/>
    <mergeCell ref="OT160:OU171"/>
    <mergeCell ref="OW160:OX171"/>
    <mergeCell ref="JH127:JI138"/>
    <mergeCell ref="PW156:PX158"/>
    <mergeCell ref="QJ127:QK138"/>
    <mergeCell ref="QL146:QO149"/>
    <mergeCell ref="LE143:LF145"/>
    <mergeCell ref="OJ146:OM149"/>
    <mergeCell ref="JJ160:JK171"/>
    <mergeCell ref="LY127:MF128"/>
    <mergeCell ref="MX146:NA149"/>
    <mergeCell ref="OP160:OQ171"/>
    <mergeCell ref="LI160:LJ171"/>
    <mergeCell ref="LL160:LM171"/>
    <mergeCell ref="HF127:HG138"/>
    <mergeCell ref="KE121:KK122"/>
    <mergeCell ref="KK111:KN114"/>
    <mergeCell ref="AL111:AO114"/>
    <mergeCell ref="CM115:DH120"/>
    <mergeCell ref="CH111:CK114"/>
    <mergeCell ref="I124:AJ125"/>
    <mergeCell ref="LB160:LC171"/>
    <mergeCell ref="NS127:NY128"/>
    <mergeCell ref="OI172:PD173"/>
    <mergeCell ref="NS124:NY125"/>
    <mergeCell ref="IU156:IV158"/>
    <mergeCell ref="IX156:IY158"/>
    <mergeCell ref="JA156:JB158"/>
    <mergeCell ref="JE156:JF158"/>
    <mergeCell ref="JH156:JI158"/>
    <mergeCell ref="JK156:JL158"/>
    <mergeCell ref="JW121:KD122"/>
    <mergeCell ref="KM121:KT122"/>
    <mergeCell ref="NA121:NB123"/>
    <mergeCell ref="OI150:PD155"/>
    <mergeCell ref="LQ127:LW128"/>
    <mergeCell ref="OZ160:PA171"/>
    <mergeCell ref="KX111:LA114"/>
    <mergeCell ref="LQ121:LW122"/>
    <mergeCell ref="OI115:PD120"/>
    <mergeCell ref="NL111:NO114"/>
    <mergeCell ref="NT111:NW114"/>
    <mergeCell ref="KU115:LP120"/>
    <mergeCell ref="LQ115:MF120"/>
    <mergeCell ref="OX111:PA114"/>
    <mergeCell ref="GX160:GY171"/>
    <mergeCell ref="PM121:PT122"/>
    <mergeCell ref="PE124:PK125"/>
    <mergeCell ref="RG115:RV120"/>
    <mergeCell ref="RO124:RV125"/>
    <mergeCell ref="BW115:CL120"/>
    <mergeCell ref="BA115:BV120"/>
    <mergeCell ref="CC111:CF114"/>
    <mergeCell ref="RZ111:SC114"/>
    <mergeCell ref="SL127:SM138"/>
    <mergeCell ref="RH111:RK114"/>
    <mergeCell ref="PX124:QA130"/>
    <mergeCell ref="PY121:PZ123"/>
    <mergeCell ref="I112:N119"/>
    <mergeCell ref="O114:Z117"/>
    <mergeCell ref="CP124:CS130"/>
    <mergeCell ref="DB111:DE114"/>
    <mergeCell ref="BP111:BS114"/>
    <mergeCell ref="GI121:GP122"/>
    <mergeCell ref="GA127:GG128"/>
    <mergeCell ref="GI127:GP128"/>
    <mergeCell ref="FK121:FQ122"/>
    <mergeCell ref="AS127:AZ128"/>
    <mergeCell ref="II111:IL114"/>
    <mergeCell ref="IN111:IQ114"/>
    <mergeCell ref="IC115:IR120"/>
    <mergeCell ref="IC127:II128"/>
    <mergeCell ref="BD111:BG114"/>
    <mergeCell ref="AA113:AJ120"/>
    <mergeCell ref="FS124:FZ125"/>
    <mergeCell ref="FK127:FQ128"/>
    <mergeCell ref="FS127:FZ128"/>
    <mergeCell ref="GA121:GG122"/>
    <mergeCell ref="AFE115:AFT120"/>
    <mergeCell ref="ABA115:ABP120"/>
    <mergeCell ref="AJI121:AJO122"/>
    <mergeCell ref="AJI124:AJO125"/>
    <mergeCell ref="AJC121:AJD123"/>
    <mergeCell ref="ABI127:ABP128"/>
    <mergeCell ref="ABA127:ABG128"/>
    <mergeCell ref="AK115:AZ120"/>
    <mergeCell ref="AQ111:AT114"/>
    <mergeCell ref="AK124:AQ125"/>
    <mergeCell ref="AS124:AZ125"/>
    <mergeCell ref="CP111:CS114"/>
    <mergeCell ref="AK127:AQ128"/>
    <mergeCell ref="BX111:CA114"/>
    <mergeCell ref="RW115:SR120"/>
    <mergeCell ref="QQ127:QW128"/>
    <mergeCell ref="HM124:HS125"/>
    <mergeCell ref="HU124:IB125"/>
    <mergeCell ref="IV111:IY114"/>
    <mergeCell ref="IS115:JN120"/>
    <mergeCell ref="GU121:GV123"/>
    <mergeCell ref="JH111:JK114"/>
    <mergeCell ref="HF111:HI114"/>
    <mergeCell ref="HG121:HH123"/>
    <mergeCell ref="HM127:HS128"/>
    <mergeCell ref="HU127:IB128"/>
    <mergeCell ref="IC121:II122"/>
    <mergeCell ref="IK127:IR128"/>
    <mergeCell ref="MG115:MV120"/>
    <mergeCell ref="MW115:NR120"/>
    <mergeCell ref="PE115:PT120"/>
    <mergeCell ref="PU115:QP120"/>
    <mergeCell ref="WD124:WG130"/>
    <mergeCell ref="AAJ156:AAK158"/>
    <mergeCell ref="WF156:WG158"/>
    <mergeCell ref="WI156:WJ158"/>
    <mergeCell ref="XX111:YA114"/>
    <mergeCell ref="WS156:WT158"/>
    <mergeCell ref="WM156:WN158"/>
    <mergeCell ref="WP156:WQ158"/>
    <mergeCell ref="XM127:XS128"/>
    <mergeCell ref="ZE111:ZH114"/>
    <mergeCell ref="ZJ111:ZM114"/>
    <mergeCell ref="YY121:ZE122"/>
    <mergeCell ref="ZG121:ZN122"/>
    <mergeCell ref="ZG124:ZN125"/>
    <mergeCell ref="AHX111:AIA114"/>
    <mergeCell ref="AHW121:AIC122"/>
    <mergeCell ref="AIE121:AIL122"/>
    <mergeCell ref="AHW124:AIC125"/>
    <mergeCell ref="AIE124:AIL125"/>
    <mergeCell ref="AHW127:AIC128"/>
    <mergeCell ref="ACW121:ACX123"/>
    <mergeCell ref="ABA121:ABG122"/>
    <mergeCell ref="ACJ111:ACM114"/>
    <mergeCell ref="AHR111:AHU114"/>
    <mergeCell ref="AHG121:AHM122"/>
    <mergeCell ref="AHO121:AHV122"/>
    <mergeCell ref="AGZ127:AHA138"/>
    <mergeCell ref="AHW115:AIL120"/>
    <mergeCell ref="AGO121:AGP123"/>
    <mergeCell ref="AHA121:AHB123"/>
    <mergeCell ref="AGN124:AGQ130"/>
    <mergeCell ref="ABQ115:ACF120"/>
    <mergeCell ref="AFM127:AFT128"/>
    <mergeCell ref="ADN111:ADQ114"/>
    <mergeCell ref="ADC121:ADI122"/>
    <mergeCell ref="ADK121:ADR122"/>
    <mergeCell ref="ADC124:ADI125"/>
    <mergeCell ref="ADK124:ADR125"/>
    <mergeCell ref="ADS127:ADY128"/>
    <mergeCell ref="AEA127:AEH128"/>
    <mergeCell ref="ADS121:ADY122"/>
    <mergeCell ref="AEA121:AEH122"/>
    <mergeCell ref="AAT127:AAU138"/>
    <mergeCell ref="ABQ121:ABW122"/>
    <mergeCell ref="AMS156:AMT158"/>
    <mergeCell ref="AMV156:AMW158"/>
    <mergeCell ref="ABY121:ACF122"/>
    <mergeCell ref="ABQ124:ABW125"/>
    <mergeCell ref="ABY124:ACF125"/>
    <mergeCell ref="ABQ127:ABW128"/>
    <mergeCell ref="ABY127:ACF128"/>
    <mergeCell ref="AAT111:AAW114"/>
    <mergeCell ref="AAT156:AAU158"/>
    <mergeCell ref="AAW156:AAX158"/>
    <mergeCell ref="ABB111:ABE114"/>
    <mergeCell ref="ABG111:ABJ114"/>
    <mergeCell ref="ABL111:ABO114"/>
    <mergeCell ref="AKO115:ALJ120"/>
    <mergeCell ref="AJB127:AJC138"/>
    <mergeCell ref="AIP111:AIS114"/>
    <mergeCell ref="AJB111:AJE114"/>
    <mergeCell ref="ABR111:ABU114"/>
    <mergeCell ref="ABW111:ABZ114"/>
    <mergeCell ref="ACB111:ACE114"/>
    <mergeCell ref="AAQ156:AAR158"/>
    <mergeCell ref="AJA83:AJB85"/>
    <mergeCell ref="AEJ146:AEM149"/>
    <mergeCell ref="AFK111:AFN114"/>
    <mergeCell ref="AHG124:AHM125"/>
    <mergeCell ref="AES143:AET145"/>
    <mergeCell ref="AGA111:AGD114"/>
    <mergeCell ref="AGF111:AGI114"/>
    <mergeCell ref="AAO143:AAP145"/>
    <mergeCell ref="AAE150:AAZ155"/>
    <mergeCell ref="AAV146:AAY149"/>
    <mergeCell ref="ADS124:ADY125"/>
    <mergeCell ref="AEA124:AEH125"/>
    <mergeCell ref="AEY121:AEZ123"/>
    <mergeCell ref="ACK121:ACL123"/>
    <mergeCell ref="AAU121:AAV123"/>
    <mergeCell ref="ACG115:ADB120"/>
    <mergeCell ref="ACV111:ACY114"/>
    <mergeCell ref="AIE127:AIL128"/>
    <mergeCell ref="AGY83:AGZ85"/>
    <mergeCell ref="AHB83:AHC85"/>
    <mergeCell ref="AHE83:AHF85"/>
    <mergeCell ref="AHH83:AHI85"/>
    <mergeCell ref="AHO124:AHV125"/>
    <mergeCell ref="AFF111:AFI114"/>
    <mergeCell ref="AGC121:AGJ122"/>
    <mergeCell ref="AAG156:AAH158"/>
    <mergeCell ref="ABI121:ABP122"/>
    <mergeCell ref="ABA124:ABG125"/>
    <mergeCell ref="ABI124:ABP125"/>
    <mergeCell ref="ADS115:AEH120"/>
    <mergeCell ref="AFE127:AFK128"/>
    <mergeCell ref="AHG115:AHV120"/>
    <mergeCell ref="AEL124:AEO130"/>
    <mergeCell ref="AVM124:AVT125"/>
    <mergeCell ref="AVE127:AVK128"/>
    <mergeCell ref="AVM127:AVT128"/>
    <mergeCell ref="AYA115:AYJ120"/>
    <mergeCell ref="AKY143:AKZ145"/>
    <mergeCell ref="AKP146:AKS149"/>
    <mergeCell ref="ALF146:ALI149"/>
    <mergeCell ref="AIH111:AIK114"/>
    <mergeCell ref="AJD146:AJG149"/>
    <mergeCell ref="AJQ121:AJX122"/>
    <mergeCell ref="AMA127:AMG128"/>
    <mergeCell ref="AMI127:AMP128"/>
    <mergeCell ref="AKG121:AKN122"/>
    <mergeCell ref="AJY124:AKE125"/>
    <mergeCell ref="AXA127:AXG128"/>
    <mergeCell ref="AXI127:AXP128"/>
    <mergeCell ref="ANN111:ANQ114"/>
    <mergeCell ref="ANS111:ANV114"/>
    <mergeCell ref="ANX111:AOA114"/>
    <mergeCell ref="ANF127:ANG138"/>
    <mergeCell ref="AUL124:AUO130"/>
    <mergeCell ref="AVK111:AVN114"/>
    <mergeCell ref="AVF111:AVI114"/>
    <mergeCell ref="AXI121:AXP122"/>
    <mergeCell ref="AXB111:AXE114"/>
    <mergeCell ref="AXG111:AXJ114"/>
    <mergeCell ref="AHH111:AHK114"/>
    <mergeCell ref="AHM111:AHP114"/>
    <mergeCell ref="ALK121:ALQ122"/>
    <mergeCell ref="ALS121:ALZ122"/>
    <mergeCell ref="BAW124:BBC125"/>
    <mergeCell ref="AZV177:BAF178"/>
    <mergeCell ref="BAW121:BBC122"/>
    <mergeCell ref="BBE121:BBL122"/>
    <mergeCell ref="BCD146:BCG149"/>
    <mergeCell ref="BAX111:BBA114"/>
    <mergeCell ref="BBC111:BBF114"/>
    <mergeCell ref="BBH111:BBK114"/>
    <mergeCell ref="BCB111:BCE114"/>
    <mergeCell ref="AYQ111:AYT114"/>
    <mergeCell ref="AZN111:AZQ114"/>
    <mergeCell ref="AZM156:AZN158"/>
    <mergeCell ref="AZC121:AZJ122"/>
    <mergeCell ref="AVW95:AVZ98"/>
    <mergeCell ref="AVW100:AVZ103"/>
    <mergeCell ref="AXQ115:AXZ120"/>
    <mergeCell ref="AXQ111:AXT114"/>
    <mergeCell ref="AXW111:AXZ114"/>
    <mergeCell ref="AYK115:AYT120"/>
    <mergeCell ref="AXA124:AXG125"/>
    <mergeCell ref="AXI124:AXP125"/>
    <mergeCell ref="AZC124:AZJ125"/>
    <mergeCell ref="AYK111:AYN114"/>
    <mergeCell ref="AVU124:AWZ128"/>
    <mergeCell ref="AWE115:AWP120"/>
    <mergeCell ref="AZK115:BAF120"/>
    <mergeCell ref="AYU115:AZJ120"/>
    <mergeCell ref="AYU124:AZA125"/>
    <mergeCell ref="AZP156:AZQ158"/>
    <mergeCell ref="AYU121:AZA122"/>
    <mergeCell ref="AZS156:AZT158"/>
    <mergeCell ref="AZW156:AZX158"/>
    <mergeCell ref="BCO111:BCR114"/>
    <mergeCell ref="BCT111:BCW114"/>
    <mergeCell ref="BCQ127:BCX128"/>
    <mergeCell ref="BCB124:BCE130"/>
    <mergeCell ref="BBP125:BBQ136"/>
    <mergeCell ref="BED124:BEG130"/>
    <mergeCell ref="BEG156:BEH158"/>
    <mergeCell ref="BCY124:BDE125"/>
    <mergeCell ref="BDG124:BDN125"/>
    <mergeCell ref="BCJ111:BCM114"/>
    <mergeCell ref="BBN146:BBQ149"/>
    <mergeCell ref="BDQ156:BDR158"/>
    <mergeCell ref="AYG111:AYJ114"/>
    <mergeCell ref="AVW105:AVZ108"/>
    <mergeCell ref="BBM177:BBV178"/>
    <mergeCell ref="BBX177:BCH178"/>
    <mergeCell ref="BAC156:BAD158"/>
    <mergeCell ref="BBN160:BBO171"/>
    <mergeCell ref="BBQ160:BBR171"/>
    <mergeCell ref="BBT160:BBU171"/>
    <mergeCell ref="BBX160:BBY171"/>
    <mergeCell ref="BCA160:BCB171"/>
    <mergeCell ref="BAG124:BAM125"/>
    <mergeCell ref="BAO124:BAV125"/>
    <mergeCell ref="BAG127:BAM128"/>
    <mergeCell ref="BAO127:BAV128"/>
    <mergeCell ref="BAW127:BBC128"/>
    <mergeCell ref="BBE127:BBL128"/>
    <mergeCell ref="AZU143:AZV145"/>
    <mergeCell ref="AZZ111:BAC114"/>
    <mergeCell ref="BAR111:BAU114"/>
    <mergeCell ref="BAG121:BAM122"/>
    <mergeCell ref="BBO156:BBP158"/>
    <mergeCell ref="BBR156:BBS158"/>
    <mergeCell ref="BBU156:BBV158"/>
    <mergeCell ref="BBY156:BBZ158"/>
    <mergeCell ref="BCB156:BCC158"/>
    <mergeCell ref="BDP146:BDS149"/>
    <mergeCell ref="BEF146:BEI149"/>
    <mergeCell ref="BDY143:BDZ145"/>
    <mergeCell ref="BDO150:BEJ155"/>
    <mergeCell ref="BCI115:BCX120"/>
    <mergeCell ref="BBW143:BBX145"/>
    <mergeCell ref="BBM174:BBV175"/>
    <mergeCell ref="BCD160:BCE171"/>
    <mergeCell ref="BBM172:BCH173"/>
    <mergeCell ref="BBQ121:BBR123"/>
    <mergeCell ref="BCC121:BCD123"/>
    <mergeCell ref="BCQ124:BCX125"/>
    <mergeCell ref="BCE156:BCF158"/>
    <mergeCell ref="BCY194:BDN195"/>
    <mergeCell ref="BDO194:BEJ195"/>
    <mergeCell ref="BEK194:BEZ195"/>
    <mergeCell ref="BFQ55:BFR66"/>
    <mergeCell ref="BFZ55:BGA66"/>
    <mergeCell ref="BEK124:BEQ125"/>
    <mergeCell ref="BES124:BEZ125"/>
    <mergeCell ref="BCY127:BDE128"/>
    <mergeCell ref="BDG127:BDN128"/>
    <mergeCell ref="BDZ160:BEA171"/>
    <mergeCell ref="BEC160:BED171"/>
    <mergeCell ref="BEF160:BEG171"/>
    <mergeCell ref="BFQ174:BFZ175"/>
    <mergeCell ref="BFA194:BFP195"/>
    <mergeCell ref="BFQ194:BGL195"/>
    <mergeCell ref="BCY121:BDE122"/>
    <mergeCell ref="BDG121:BDN122"/>
    <mergeCell ref="BEK121:BEQ122"/>
    <mergeCell ref="BES121:BEZ122"/>
    <mergeCell ref="BCZ111:BDC114"/>
    <mergeCell ref="BGB177:BGL178"/>
    <mergeCell ref="BEB55:BEC66"/>
    <mergeCell ref="BDP160:BDQ171"/>
    <mergeCell ref="BCY115:BDN120"/>
    <mergeCell ref="BFQ150:BGL155"/>
    <mergeCell ref="BFI121:BFP122"/>
    <mergeCell ref="BDP83:BDQ85"/>
    <mergeCell ref="BGA143:BGB145"/>
    <mergeCell ref="BDX55:BDY66"/>
    <mergeCell ref="BDY83:BDZ85"/>
    <mergeCell ref="BDS160:BDT171"/>
    <mergeCell ref="BED156:BEE158"/>
    <mergeCell ref="BDV160:BDW171"/>
    <mergeCell ref="BHS77:BHT80"/>
    <mergeCell ref="BFR83:BFS85"/>
    <mergeCell ref="BED111:BEG114"/>
    <mergeCell ref="BEL111:BEO114"/>
    <mergeCell ref="BEQ111:BET114"/>
    <mergeCell ref="BEV111:BEY114"/>
    <mergeCell ref="BHC121:BHI122"/>
    <mergeCell ref="BHK121:BHR122"/>
    <mergeCell ref="BIO121:BIU122"/>
    <mergeCell ref="BIW121:BJD122"/>
    <mergeCell ref="BJV74:BJW76"/>
    <mergeCell ref="BFT111:BFW114"/>
    <mergeCell ref="BGH160:BGI171"/>
    <mergeCell ref="BDZ177:BEJ178"/>
    <mergeCell ref="BHS187:BIN192"/>
    <mergeCell ref="BIE156:BIF158"/>
    <mergeCell ref="BIH156:BII158"/>
    <mergeCell ref="BIK156:BIL158"/>
    <mergeCell ref="BGF111:BGI114"/>
    <mergeCell ref="BHX156:BHY158"/>
    <mergeCell ref="BFR146:BFU149"/>
    <mergeCell ref="BGK83:BGL85"/>
    <mergeCell ref="BGN83:BGO85"/>
    <mergeCell ref="BGF124:BGI130"/>
    <mergeCell ref="BFT125:BFU136"/>
    <mergeCell ref="BHC115:BHR120"/>
    <mergeCell ref="BGM115:BHB120"/>
    <mergeCell ref="BGX111:BHA114"/>
    <mergeCell ref="BGA83:BGB85"/>
    <mergeCell ref="BGE83:BGF85"/>
    <mergeCell ref="BJW156:BJX158"/>
    <mergeCell ref="BDT156:BDU158"/>
    <mergeCell ref="BDW156:BDX158"/>
    <mergeCell ref="BEA156:BEB158"/>
    <mergeCell ref="BFA187:BFP192"/>
    <mergeCell ref="BFV156:BFW158"/>
    <mergeCell ref="BFS156:BFT158"/>
    <mergeCell ref="BEK115:BEZ120"/>
    <mergeCell ref="BEK127:BEQ128"/>
    <mergeCell ref="BES127:BEZ128"/>
    <mergeCell ref="BDR125:BDS136"/>
    <mergeCell ref="BDZ174:BEJ175"/>
    <mergeCell ref="BNY194:BOT195"/>
    <mergeCell ref="BOU194:BPJ195"/>
    <mergeCell ref="BHS55:BHT66"/>
    <mergeCell ref="BIB55:BIC66"/>
    <mergeCell ref="BHC124:BHI125"/>
    <mergeCell ref="BHK124:BHR125"/>
    <mergeCell ref="BFA124:BFG125"/>
    <mergeCell ref="BFI124:BFP125"/>
    <mergeCell ref="BGM124:BGS125"/>
    <mergeCell ref="BGU124:BHB125"/>
    <mergeCell ref="BFA127:BFG128"/>
    <mergeCell ref="BFI127:BFP128"/>
    <mergeCell ref="BGN111:BGQ114"/>
    <mergeCell ref="BGS111:BGV114"/>
    <mergeCell ref="BGU127:BHB128"/>
    <mergeCell ref="BIA156:BIB158"/>
    <mergeCell ref="BFU83:BFV85"/>
    <mergeCell ref="BFX83:BFY85"/>
    <mergeCell ref="BGM121:BGS122"/>
    <mergeCell ref="BGU121:BHB122"/>
    <mergeCell ref="BGM127:BGS128"/>
    <mergeCell ref="BJU77:BJV80"/>
    <mergeCell ref="BJX125:BJY136"/>
    <mergeCell ref="BJX111:BKA114"/>
    <mergeCell ref="BKF174:BKP175"/>
    <mergeCell ref="BKQ194:BLF195"/>
    <mergeCell ref="BLG194:BLV195"/>
    <mergeCell ref="BLW194:BMR195"/>
    <mergeCell ref="BMK83:BML85"/>
    <mergeCell ref="BLM111:BLP114"/>
    <mergeCell ref="BLR111:BLU114"/>
    <mergeCell ref="BJU115:BKP120"/>
    <mergeCell ref="BJE121:BJK122"/>
    <mergeCell ref="BJM121:BJT122"/>
    <mergeCell ref="BJU172:BKP173"/>
    <mergeCell ref="BJU174:BKD175"/>
    <mergeCell ref="BJU187:BKP192"/>
    <mergeCell ref="BJV146:BJY149"/>
    <mergeCell ref="BKQ187:BLF192"/>
    <mergeCell ref="BLW172:BMR173"/>
    <mergeCell ref="BLW174:BMF175"/>
    <mergeCell ref="BMH174:BMR175"/>
    <mergeCell ref="BKY124:BLF125"/>
    <mergeCell ref="BKY127:BLF128"/>
    <mergeCell ref="BLX160:BLY171"/>
    <mergeCell ref="BJV83:BJW85"/>
    <mergeCell ref="BJE187:BJT192"/>
    <mergeCell ref="BKL83:BKM85"/>
    <mergeCell ref="BLW150:BMR155"/>
    <mergeCell ref="BME156:BMF158"/>
    <mergeCell ref="BKB83:BKC85"/>
    <mergeCell ref="BKE83:BKF85"/>
    <mergeCell ref="BKI83:BKJ85"/>
    <mergeCell ref="BNI115:BNX120"/>
    <mergeCell ref="BNQ121:BNX122"/>
    <mergeCell ref="BNI121:BNO122"/>
    <mergeCell ref="BOJ177:BOT178"/>
    <mergeCell ref="BPA111:BPD114"/>
    <mergeCell ref="BSY194:BTN195"/>
    <mergeCell ref="BSQ160:BSR171"/>
    <mergeCell ref="BST160:BSU171"/>
    <mergeCell ref="BQA172:BQV173"/>
    <mergeCell ref="BQA174:BQJ175"/>
    <mergeCell ref="BQL174:BQV175"/>
    <mergeCell ref="BQF156:BQG158"/>
    <mergeCell ref="BSD160:BSE171"/>
    <mergeCell ref="BSG160:BSH171"/>
    <mergeCell ref="BSJ160:BSK171"/>
    <mergeCell ref="BQS156:BQT158"/>
    <mergeCell ref="BOJ160:BOK171"/>
    <mergeCell ref="BOM160:BON171"/>
    <mergeCell ref="BOP160:BOQ171"/>
    <mergeCell ref="BQW127:BRC128"/>
    <mergeCell ref="BRE127:BRL128"/>
    <mergeCell ref="BQA150:BQV155"/>
    <mergeCell ref="BNY172:BOT173"/>
    <mergeCell ref="BNY174:BOH175"/>
    <mergeCell ref="BOJ174:BOT175"/>
    <mergeCell ref="BQB146:BQE149"/>
    <mergeCell ref="BPK127:BPQ128"/>
    <mergeCell ref="BNY177:BOH178"/>
    <mergeCell ref="BON124:BOQ130"/>
    <mergeCell ref="BSC150:BSX155"/>
    <mergeCell ref="BSN160:BSO171"/>
    <mergeCell ref="BPK194:BPZ195"/>
    <mergeCell ref="BRU127:BSB128"/>
    <mergeCell ref="BSC174:BSL175"/>
    <mergeCell ref="BSN174:BSX175"/>
    <mergeCell ref="BSC177:BSL178"/>
    <mergeCell ref="BSN177:BSX178"/>
    <mergeCell ref="BSC187:BSX192"/>
    <mergeCell ref="BRM194:BSB195"/>
    <mergeCell ref="BQB160:BQC171"/>
    <mergeCell ref="BQE160:BQF171"/>
    <mergeCell ref="BQA177:BQJ178"/>
    <mergeCell ref="BQA187:BQV192"/>
    <mergeCell ref="BRM187:BSB192"/>
    <mergeCell ref="BQW187:BRL192"/>
    <mergeCell ref="BSE156:BSF158"/>
    <mergeCell ref="BSH156:BSI158"/>
    <mergeCell ref="BSK156:BSL158"/>
    <mergeCell ref="BSO156:BSP158"/>
    <mergeCell ref="BQM156:BQN158"/>
    <mergeCell ref="BSR156:BSS158"/>
    <mergeCell ref="BSU156:BSV158"/>
    <mergeCell ref="BQL177:BQV178"/>
    <mergeCell ref="BQL160:BQM171"/>
    <mergeCell ref="BQH160:BQI171"/>
    <mergeCell ref="BQO160:BQP171"/>
    <mergeCell ref="BQR160:BQS171"/>
    <mergeCell ref="BSM143:BSN145"/>
    <mergeCell ref="BSD146:BSG149"/>
    <mergeCell ref="BST146:BSW149"/>
    <mergeCell ref="BTG124:BTN125"/>
    <mergeCell ref="BTG127:BTN128"/>
    <mergeCell ref="BTO124:BTU125"/>
    <mergeCell ref="BTO127:BTU128"/>
    <mergeCell ref="BSR124:BSU130"/>
    <mergeCell ref="BSF125:BSG136"/>
    <mergeCell ref="BSY127:BTE128"/>
    <mergeCell ref="BTW124:BUD125"/>
    <mergeCell ref="BSG121:BSH123"/>
    <mergeCell ref="BUT124:BUW130"/>
    <mergeCell ref="BUH125:BUI136"/>
    <mergeCell ref="BTG121:BTN122"/>
    <mergeCell ref="BSY121:BTE122"/>
    <mergeCell ref="BZE194:BZT195"/>
    <mergeCell ref="BWI156:BWJ158"/>
    <mergeCell ref="BYS143:BYT145"/>
    <mergeCell ref="BVA121:BVG122"/>
    <mergeCell ref="BVQ124:BVW125"/>
    <mergeCell ref="BVY124:BWF125"/>
    <mergeCell ref="BWH160:BWI171"/>
    <mergeCell ref="BVA194:BVP195"/>
    <mergeCell ref="BYY121:BYZ123"/>
    <mergeCell ref="BYI194:BZD195"/>
    <mergeCell ref="BUG156:BUH158"/>
    <mergeCell ref="BWG177:BWP178"/>
    <mergeCell ref="BUE150:BUZ155"/>
    <mergeCell ref="BUE174:BUN175"/>
    <mergeCell ref="BUE177:BUN178"/>
    <mergeCell ref="BTO121:BTU122"/>
    <mergeCell ref="BWK160:BWL171"/>
    <mergeCell ref="BWN160:BWO171"/>
    <mergeCell ref="BSY187:BTN192"/>
    <mergeCell ref="BTO187:BUD192"/>
    <mergeCell ref="BVA187:BVP192"/>
    <mergeCell ref="BWH146:BWK149"/>
    <mergeCell ref="BWX146:BXA149"/>
    <mergeCell ref="BWV124:BWY130"/>
    <mergeCell ref="BWJ125:BWK136"/>
    <mergeCell ref="BUJ156:BUK158"/>
    <mergeCell ref="BUM156:BUN158"/>
    <mergeCell ref="BVQ187:BWF192"/>
    <mergeCell ref="BWL156:BWM158"/>
    <mergeCell ref="BVI121:BVP122"/>
    <mergeCell ref="BWS156:BWT158"/>
    <mergeCell ref="BWV156:BWW158"/>
    <mergeCell ref="BUQ156:BUR158"/>
    <mergeCell ref="BUT156:BUU158"/>
    <mergeCell ref="BUW156:BUX158"/>
    <mergeCell ref="BUP177:BUZ178"/>
    <mergeCell ref="BUE187:BUZ192"/>
    <mergeCell ref="BUE172:BUZ173"/>
    <mergeCell ref="BUF160:BUG171"/>
    <mergeCell ref="BUI160:BUJ171"/>
    <mergeCell ref="BUL160:BUM171"/>
    <mergeCell ref="BUP160:BUQ171"/>
    <mergeCell ref="BWR160:BWS171"/>
    <mergeCell ref="BYQ156:BYR158"/>
    <mergeCell ref="BYU156:BYV158"/>
    <mergeCell ref="BVI124:BVP125"/>
    <mergeCell ref="BYJ160:BYK171"/>
    <mergeCell ref="BXS121:BXY122"/>
    <mergeCell ref="BYA121:BYH122"/>
    <mergeCell ref="BWO156:BWP158"/>
    <mergeCell ref="CAK177:CAT178"/>
    <mergeCell ref="BVL111:BVO114"/>
    <mergeCell ref="BVA115:BVP120"/>
    <mergeCell ref="CAL160:CAM171"/>
    <mergeCell ref="CAO160:CAP171"/>
    <mergeCell ref="BXN111:BXQ114"/>
    <mergeCell ref="BXC115:BXR120"/>
    <mergeCell ref="BYA124:BYH125"/>
    <mergeCell ref="BXK121:BXR122"/>
    <mergeCell ref="BZP111:BZS114"/>
    <mergeCell ref="BXS115:BYH120"/>
    <mergeCell ref="BYI115:BZD120"/>
    <mergeCell ref="BZE115:BZT120"/>
    <mergeCell ref="BYZ146:BZC149"/>
    <mergeCell ref="BZA156:BZB158"/>
    <mergeCell ref="BZF111:BZI114"/>
    <mergeCell ref="CAK172:CBF173"/>
    <mergeCell ref="CAK174:CAT175"/>
    <mergeCell ref="BYI174:BYR175"/>
    <mergeCell ref="BYT174:BZD175"/>
    <mergeCell ref="BYM160:BYN171"/>
    <mergeCell ref="BYP160:BYQ171"/>
    <mergeCell ref="BYT160:BYU171"/>
    <mergeCell ref="BZU194:CAJ195"/>
    <mergeCell ref="BXC194:BXR195"/>
    <mergeCell ref="BWR177:BXB178"/>
    <mergeCell ref="BWG187:BXB192"/>
    <mergeCell ref="BWG150:BXB155"/>
    <mergeCell ref="BWG172:BXB173"/>
    <mergeCell ref="BWG174:BWP175"/>
    <mergeCell ref="BWR174:BXB175"/>
    <mergeCell ref="BWQ143:BWR145"/>
    <mergeCell ref="BXC124:BXI125"/>
    <mergeCell ref="BXK124:BXR125"/>
    <mergeCell ref="BXT111:BXW114"/>
    <mergeCell ref="BWV111:BWY114"/>
    <mergeCell ref="BXD111:BXG114"/>
    <mergeCell ref="BXC127:BXI128"/>
    <mergeCell ref="BXK127:BXR128"/>
    <mergeCell ref="BYL111:BYO114"/>
    <mergeCell ref="BYM121:BYN123"/>
    <mergeCell ref="BYI177:BYR178"/>
    <mergeCell ref="BYT177:BZD178"/>
    <mergeCell ref="BWY156:BWZ158"/>
    <mergeCell ref="BWK121:BWL123"/>
    <mergeCell ref="BWW121:BWX123"/>
    <mergeCell ref="BYI187:BZD192"/>
    <mergeCell ref="BZE124:BZK125"/>
    <mergeCell ref="BZM124:BZT125"/>
    <mergeCell ref="BYX124:BZA130"/>
    <mergeCell ref="BYL125:BYM136"/>
    <mergeCell ref="BYZ160:BZA171"/>
    <mergeCell ref="BYI172:BZD173"/>
    <mergeCell ref="BWU160:BWV171"/>
    <mergeCell ref="BWX160:BWY171"/>
    <mergeCell ref="BYW160:BYX171"/>
    <mergeCell ref="BYN156:BYO158"/>
    <mergeCell ref="BZE187:BZT192"/>
    <mergeCell ref="BZM127:BZT128"/>
    <mergeCell ref="BYX156:BYY158"/>
    <mergeCell ref="CAZ111:CBC114"/>
    <mergeCell ref="CBH111:CBK114"/>
    <mergeCell ref="CBM111:CBP114"/>
    <mergeCell ref="CBR111:CBU114"/>
    <mergeCell ref="CBG115:CBV120"/>
    <mergeCell ref="CBG121:CBM122"/>
    <mergeCell ref="CBO121:CBV122"/>
    <mergeCell ref="CAU143:CAV145"/>
    <mergeCell ref="CAL146:CAO149"/>
    <mergeCell ref="CBB146:CBE149"/>
    <mergeCell ref="CAC127:CAJ128"/>
    <mergeCell ref="BZU121:CAA122"/>
    <mergeCell ref="CAC121:CAJ122"/>
    <mergeCell ref="CAZ124:CBC130"/>
    <mergeCell ref="CBA121:CBB123"/>
    <mergeCell ref="BZV111:BZY114"/>
    <mergeCell ref="CAA111:CAD114"/>
    <mergeCell ref="CAF111:CAI114"/>
    <mergeCell ref="BZU115:CAJ120"/>
    <mergeCell ref="CAK115:CBF120"/>
    <mergeCell ref="CBC156:CBD158"/>
    <mergeCell ref="CAY160:CAZ171"/>
    <mergeCell ref="BZU124:CAA125"/>
    <mergeCell ref="CAO121:CAP123"/>
    <mergeCell ref="CBW127:CCC128"/>
    <mergeCell ref="CFG156:CFH158"/>
    <mergeCell ref="CFD124:CFG130"/>
    <mergeCell ref="CER125:CES136"/>
    <mergeCell ref="CFK127:CFQ128"/>
    <mergeCell ref="CDJ74:CDK76"/>
    <mergeCell ref="CBX111:CCA114"/>
    <mergeCell ref="CCC111:CCF114"/>
    <mergeCell ref="CCH111:CCK114"/>
    <mergeCell ref="CAC124:CAJ125"/>
    <mergeCell ref="CBW194:CCL195"/>
    <mergeCell ref="CAK77:CAL80"/>
    <mergeCell ref="CCM177:CCV178"/>
    <mergeCell ref="CAV177:CBF178"/>
    <mergeCell ref="CAN111:CAQ114"/>
    <mergeCell ref="CDI194:CDX195"/>
    <mergeCell ref="CDY194:CEN195"/>
    <mergeCell ref="CDI127:CDO128"/>
    <mergeCell ref="CEY143:CEZ145"/>
    <mergeCell ref="CDY187:CEN192"/>
    <mergeCell ref="CFK187:CFZ192"/>
    <mergeCell ref="CEO194:CFJ195"/>
    <mergeCell ref="CAP156:CAQ158"/>
    <mergeCell ref="CAS156:CAT158"/>
    <mergeCell ref="CAR160:CAS171"/>
    <mergeCell ref="CAN125:CAO136"/>
    <mergeCell ref="CAZ156:CBA158"/>
    <mergeCell ref="CAW156:CAX158"/>
    <mergeCell ref="CBW124:CCC125"/>
    <mergeCell ref="CCE124:CCL125"/>
    <mergeCell ref="CEV160:CEW171"/>
    <mergeCell ref="CDI124:CDO125"/>
    <mergeCell ref="CDQ124:CDX125"/>
    <mergeCell ref="CDZ111:CEC114"/>
    <mergeCell ref="CEE111:CEH114"/>
    <mergeCell ref="CEJ111:CEM114"/>
    <mergeCell ref="CEG127:CEN128"/>
    <mergeCell ref="CDO111:CDR114"/>
    <mergeCell ref="CDT111:CDW114"/>
    <mergeCell ref="CDI115:CDX120"/>
    <mergeCell ref="CDY115:CEN120"/>
    <mergeCell ref="CEQ156:CER158"/>
    <mergeCell ref="CET156:CEU158"/>
    <mergeCell ref="CEW156:CEX158"/>
    <mergeCell ref="CDI121:CDO122"/>
    <mergeCell ref="CEP146:CES149"/>
    <mergeCell ref="CCY156:CCZ158"/>
    <mergeCell ref="CDB111:CDE114"/>
    <mergeCell ref="CDJ111:CDM114"/>
    <mergeCell ref="CER111:CEU114"/>
    <mergeCell ref="CES160:CET171"/>
    <mergeCell ref="CHX111:CIA114"/>
    <mergeCell ref="CJC143:CJD145"/>
    <mergeCell ref="CGT125:CGU136"/>
    <mergeCell ref="CIV125:CIW136"/>
    <mergeCell ref="CIS187:CJN192"/>
    <mergeCell ref="CHM124:CHS125"/>
    <mergeCell ref="CHU124:CIB125"/>
    <mergeCell ref="CJA156:CJB158"/>
    <mergeCell ref="CJE156:CJF158"/>
    <mergeCell ref="CHM127:CHS128"/>
    <mergeCell ref="CHF156:CHG158"/>
    <mergeCell ref="CHI156:CHJ158"/>
    <mergeCell ref="CHB177:CHL178"/>
    <mergeCell ref="CGY156:CGZ158"/>
    <mergeCell ref="CHC156:CHD158"/>
    <mergeCell ref="CIC127:CII128"/>
    <mergeCell ref="CGQ150:CHL155"/>
    <mergeCell ref="CHF124:CHI130"/>
    <mergeCell ref="CJJ146:CJM149"/>
    <mergeCell ref="CGQ172:CHL173"/>
    <mergeCell ref="CGQ174:CGZ175"/>
    <mergeCell ref="CHB174:CHL175"/>
    <mergeCell ref="CHE160:CHF171"/>
    <mergeCell ref="CHH160:CHI171"/>
    <mergeCell ref="CHH146:CHK149"/>
    <mergeCell ref="CJD177:CJN178"/>
    <mergeCell ref="CJH156:CJI158"/>
    <mergeCell ref="CJK156:CJL158"/>
    <mergeCell ref="CJH124:CJK130"/>
    <mergeCell ref="CGQ177:CGZ178"/>
    <mergeCell ref="CHM187:CIB192"/>
    <mergeCell ref="CGR160:CGS171"/>
    <mergeCell ref="CGU160:CGV171"/>
    <mergeCell ref="CGX160:CGY171"/>
    <mergeCell ref="CHB160:CHC171"/>
    <mergeCell ref="CIV111:CIY114"/>
    <mergeCell ref="CIW121:CIX123"/>
    <mergeCell ref="CJI121:CJJ123"/>
    <mergeCell ref="CID111:CIG114"/>
    <mergeCell ref="CIS115:CJN120"/>
    <mergeCell ref="CIX156:CIY158"/>
    <mergeCell ref="CGQ187:CHL192"/>
    <mergeCell ref="CGA187:CGP192"/>
    <mergeCell ref="CJD160:CJE171"/>
    <mergeCell ref="CIS174:CJB175"/>
    <mergeCell ref="CJD174:CJN175"/>
    <mergeCell ref="CIU156:CIV158"/>
    <mergeCell ref="CKE194:CKT195"/>
    <mergeCell ref="CKE121:CKK122"/>
    <mergeCell ref="CKM121:CKT122"/>
    <mergeCell ref="CKE115:CKT120"/>
    <mergeCell ref="CHS111:CHV114"/>
    <mergeCell ref="CJJ160:CJK171"/>
    <mergeCell ref="CLY121:CMF122"/>
    <mergeCell ref="CKU194:CLP195"/>
    <mergeCell ref="CLC156:CLD158"/>
    <mergeCell ref="CLQ187:CMF192"/>
    <mergeCell ref="CLQ194:CMF195"/>
    <mergeCell ref="CIC124:CII125"/>
    <mergeCell ref="CIK124:CIR125"/>
    <mergeCell ref="CIT160:CIU171"/>
    <mergeCell ref="CIW160:CIX171"/>
    <mergeCell ref="CIZ160:CJA171"/>
    <mergeCell ref="CJW127:CKD128"/>
    <mergeCell ref="CJW124:CKD125"/>
    <mergeCell ref="CKE124:CKK125"/>
    <mergeCell ref="CKU150:CLP155"/>
    <mergeCell ref="CKV160:CKW171"/>
    <mergeCell ref="CKY160:CKZ171"/>
    <mergeCell ref="CLB160:CLC171"/>
    <mergeCell ref="CKM127:CKT128"/>
    <mergeCell ref="CLF160:CLG171"/>
    <mergeCell ref="CLL160:CLM171"/>
    <mergeCell ref="CLJ124:CLM130"/>
    <mergeCell ref="CKU177:CLD178"/>
    <mergeCell ref="CLF177:CLP178"/>
    <mergeCell ref="CLQ127:CLW128"/>
    <mergeCell ref="CLY127:CMF128"/>
    <mergeCell ref="CKE127:CKK128"/>
    <mergeCell ref="CKM124:CKT125"/>
    <mergeCell ref="CKU187:CLP192"/>
    <mergeCell ref="CKY121:CKZ123"/>
    <mergeCell ref="CKU115:CLP120"/>
    <mergeCell ref="CGQ194:CHL195"/>
    <mergeCell ref="CIC121:CII122"/>
    <mergeCell ref="CIS150:CJN155"/>
    <mergeCell ref="CIS172:CJN173"/>
    <mergeCell ref="CIS177:CJB178"/>
    <mergeCell ref="CHA143:CHB145"/>
    <mergeCell ref="CJM83:CJN85"/>
    <mergeCell ref="CJP83:CJQ85"/>
    <mergeCell ref="CIN111:CIQ114"/>
    <mergeCell ref="CIK127:CIR128"/>
    <mergeCell ref="CJH111:CJK114"/>
    <mergeCell ref="CJP111:CJS114"/>
    <mergeCell ref="CJU111:CJX114"/>
    <mergeCell ref="CJZ111:CKC114"/>
    <mergeCell ref="CJO194:CKD195"/>
    <mergeCell ref="CJO115:CKD120"/>
    <mergeCell ref="CIK121:CIR122"/>
    <mergeCell ref="CIC187:CIR192"/>
    <mergeCell ref="CJG160:CJH171"/>
    <mergeCell ref="CJO127:CJU128"/>
    <mergeCell ref="CJO121:CJU122"/>
    <mergeCell ref="CJW121:CKD122"/>
    <mergeCell ref="CIW83:CIX85"/>
    <mergeCell ref="CIZ83:CJA85"/>
    <mergeCell ref="CIT146:CIW149"/>
    <mergeCell ref="CJC83:CJD85"/>
    <mergeCell ref="CJO124:CJU125"/>
    <mergeCell ref="CGR83:CGS85"/>
    <mergeCell ref="CGS156:CGT158"/>
    <mergeCell ref="CGV156:CGW158"/>
    <mergeCell ref="CLY124:CMF125"/>
    <mergeCell ref="CKX125:CKY136"/>
    <mergeCell ref="CMZ125:CNA136"/>
    <mergeCell ref="CKU172:CLP173"/>
    <mergeCell ref="CKU174:CLD175"/>
    <mergeCell ref="CLF174:CLP175"/>
    <mergeCell ref="CMG124:CMM125"/>
    <mergeCell ref="CMW172:CNR173"/>
    <mergeCell ref="CLQ124:CLW125"/>
    <mergeCell ref="CNK160:CNL171"/>
    <mergeCell ref="CNN160:CNO171"/>
    <mergeCell ref="CLR111:CLU114"/>
    <mergeCell ref="CLW111:CLZ114"/>
    <mergeCell ref="CMB111:CME114"/>
    <mergeCell ref="CKV146:CKY149"/>
    <mergeCell ref="CKW156:CKX158"/>
    <mergeCell ref="CLE143:CLF145"/>
    <mergeCell ref="CLG156:CLH158"/>
    <mergeCell ref="CNN146:CNQ149"/>
    <mergeCell ref="CNE156:CNF158"/>
    <mergeCell ref="CNL111:CNO114"/>
    <mergeCell ref="CMO124:CMV125"/>
    <mergeCell ref="CMH111:CMK114"/>
    <mergeCell ref="CLI160:CLJ171"/>
    <mergeCell ref="CMR111:CMU114"/>
    <mergeCell ref="CKZ156:CLA158"/>
    <mergeCell ref="CKX111:CLA114"/>
    <mergeCell ref="CLL146:CLO149"/>
    <mergeCell ref="CLJ156:CLK158"/>
    <mergeCell ref="CMM111:CMP114"/>
    <mergeCell ref="CLM156:CLN158"/>
    <mergeCell ref="CMG127:CMM128"/>
    <mergeCell ref="COA124:COH125"/>
    <mergeCell ref="COI121:COO122"/>
    <mergeCell ref="CNL124:CNO130"/>
    <mergeCell ref="CNT111:CNW114"/>
    <mergeCell ref="CNY111:COB114"/>
    <mergeCell ref="CMW174:CNF175"/>
    <mergeCell ref="CNH174:CNR175"/>
    <mergeCell ref="CMO127:CMV128"/>
    <mergeCell ref="CMG115:CMV120"/>
    <mergeCell ref="CMW115:CNR120"/>
    <mergeCell ref="CMG121:CMM122"/>
    <mergeCell ref="CMO121:CMV122"/>
    <mergeCell ref="COI124:COO125"/>
    <mergeCell ref="CPU124:CQA125"/>
    <mergeCell ref="CRW115:CSL120"/>
    <mergeCell ref="CRE121:CRF123"/>
    <mergeCell ref="CRD125:CRE136"/>
    <mergeCell ref="CSE121:CSL122"/>
    <mergeCell ref="CPC160:CPD171"/>
    <mergeCell ref="COI115:COX120"/>
    <mergeCell ref="CPJ160:CPK171"/>
    <mergeCell ref="COD111:COG114"/>
    <mergeCell ref="CNS115:COH120"/>
    <mergeCell ref="COQ124:COX125"/>
    <mergeCell ref="CPK156:CPL158"/>
    <mergeCell ref="CNM121:CNN123"/>
    <mergeCell ref="CND160:CNE171"/>
    <mergeCell ref="CMY156:CMZ158"/>
    <mergeCell ref="COO111:COR114"/>
    <mergeCell ref="CNA121:CNB123"/>
    <mergeCell ref="CNG143:CNH145"/>
    <mergeCell ref="CNI156:CNJ158"/>
    <mergeCell ref="CNS127:CNY128"/>
    <mergeCell ref="COA127:COH128"/>
    <mergeCell ref="COQ121:COX122"/>
    <mergeCell ref="CPC121:CPD123"/>
    <mergeCell ref="COT111:COW114"/>
    <mergeCell ref="CPD156:CPE158"/>
    <mergeCell ref="CPG156:CPH158"/>
    <mergeCell ref="CMW150:CNR155"/>
    <mergeCell ref="CSX111:CTA114"/>
    <mergeCell ref="CPU194:CQJ195"/>
    <mergeCell ref="CQK194:CQZ195"/>
    <mergeCell ref="CNS187:COH192"/>
    <mergeCell ref="COI187:COX192"/>
    <mergeCell ref="CMW187:CNR192"/>
    <mergeCell ref="CMW194:CNR195"/>
    <mergeCell ref="CNS194:COH195"/>
    <mergeCell ref="CNL156:CNM158"/>
    <mergeCell ref="CNO156:CNP158"/>
    <mergeCell ref="CPU127:CQA128"/>
    <mergeCell ref="CMX160:CMY171"/>
    <mergeCell ref="CNA160:CNB171"/>
    <mergeCell ref="CPA156:CPB158"/>
    <mergeCell ref="COI127:COO128"/>
    <mergeCell ref="COQ127:COX128"/>
    <mergeCell ref="CMX146:CNA149"/>
    <mergeCell ref="CRP111:CRS114"/>
    <mergeCell ref="CSM115:CTB120"/>
    <mergeCell ref="CPN156:CPO158"/>
    <mergeCell ref="CNS124:CNY125"/>
    <mergeCell ref="CMW177:CNF178"/>
    <mergeCell ref="CNH177:CNR178"/>
    <mergeCell ref="CQK187:CQZ192"/>
    <mergeCell ref="CPU187:CQJ192"/>
    <mergeCell ref="CPQ156:CPR158"/>
    <mergeCell ref="CNB156:CNC158"/>
    <mergeCell ref="COY150:CPT155"/>
    <mergeCell ref="CPI143:CPJ145"/>
    <mergeCell ref="COZ146:CPC149"/>
    <mergeCell ref="CNH160:CNI171"/>
    <mergeCell ref="CPF160:CPG171"/>
    <mergeCell ref="CTC172:CTX173"/>
    <mergeCell ref="CUO127:CUU128"/>
    <mergeCell ref="CQK124:CQQ125"/>
    <mergeCell ref="CRU83:CRV85"/>
    <mergeCell ref="CRX83:CRY85"/>
    <mergeCell ref="CQS127:CQZ128"/>
    <mergeCell ref="CRW124:CSC125"/>
    <mergeCell ref="CTY115:CUN120"/>
    <mergeCell ref="CSM121:CSS122"/>
    <mergeCell ref="CTY121:CUE122"/>
    <mergeCell ref="CSM124:CSS125"/>
    <mergeCell ref="CSU124:CTB125"/>
    <mergeCell ref="CRA115:CRV120"/>
    <mergeCell ref="CRD111:CRG114"/>
    <mergeCell ref="CPS83:CPT85"/>
    <mergeCell ref="CQC124:CQJ125"/>
    <mergeCell ref="CRK143:CRL145"/>
    <mergeCell ref="CRB146:CRE149"/>
    <mergeCell ref="CTM143:CTN145"/>
    <mergeCell ref="CTD146:CTG149"/>
    <mergeCell ref="CRR146:CRU149"/>
    <mergeCell ref="CPO121:CPP123"/>
    <mergeCell ref="CPP146:CPS149"/>
    <mergeCell ref="CPN124:CPQ130"/>
    <mergeCell ref="CPB125:CPC136"/>
    <mergeCell ref="CQK127:CQQ128"/>
    <mergeCell ref="CTR124:CTU130"/>
    <mergeCell ref="CTF125:CTG136"/>
    <mergeCell ref="CTT160:CTU171"/>
    <mergeCell ref="COZ160:CPA171"/>
    <mergeCell ref="CRW187:CSL192"/>
    <mergeCell ref="CXW187:CYL192"/>
    <mergeCell ref="CXC156:CXD158"/>
    <mergeCell ref="CXB146:CXE149"/>
    <mergeCell ref="CWZ124:CXC130"/>
    <mergeCell ref="CWU143:CWV145"/>
    <mergeCell ref="CWL146:CWO149"/>
    <mergeCell ref="CWC124:CWJ125"/>
    <mergeCell ref="CQS124:CQZ125"/>
    <mergeCell ref="CRL174:CRV175"/>
    <mergeCell ref="CRO160:CRP171"/>
    <mergeCell ref="CRE160:CRF171"/>
    <mergeCell ref="CRA150:CRV155"/>
    <mergeCell ref="CUW121:CVD122"/>
    <mergeCell ref="CWL160:CWM171"/>
    <mergeCell ref="CWK177:CWT178"/>
    <mergeCell ref="CRM156:CRN158"/>
    <mergeCell ref="CRP156:CRQ158"/>
    <mergeCell ref="CRF156:CRG158"/>
    <mergeCell ref="CWK174:CWT175"/>
    <mergeCell ref="CPM160:CPN171"/>
    <mergeCell ref="CRR160:CRS171"/>
    <mergeCell ref="CRI156:CRJ158"/>
    <mergeCell ref="CQK121:CQQ122"/>
    <mergeCell ref="CQS121:CQZ122"/>
    <mergeCell ref="CSE124:CSL125"/>
    <mergeCell ref="CRP124:CRS130"/>
    <mergeCell ref="CRQ121:CRR123"/>
    <mergeCell ref="CUG127:CUN128"/>
    <mergeCell ref="CRA77:CRB80"/>
    <mergeCell ref="CRR83:CRS85"/>
    <mergeCell ref="CRW127:CSC128"/>
    <mergeCell ref="CSE127:CSL128"/>
    <mergeCell ref="CTY124:CUE125"/>
    <mergeCell ref="CUG124:CUN125"/>
    <mergeCell ref="CSM127:CSS128"/>
    <mergeCell ref="CSU127:CTB128"/>
    <mergeCell ref="CTY127:CUE128"/>
    <mergeCell ref="CUG121:CUN122"/>
    <mergeCell ref="CTT146:CTW149"/>
    <mergeCell ref="CTR111:CTU114"/>
    <mergeCell ref="CTF111:CTI114"/>
    <mergeCell ref="CTC115:CTX120"/>
    <mergeCell ref="CTZ83:CUA85"/>
    <mergeCell ref="CSN111:CSQ114"/>
    <mergeCell ref="CTD83:CTE85"/>
    <mergeCell ref="CTM83:CTN85"/>
    <mergeCell ref="CWV174:CXF175"/>
    <mergeCell ref="CWK150:CXF155"/>
    <mergeCell ref="CTC150:CTX155"/>
    <mergeCell ref="CXW194:CYL195"/>
    <mergeCell ref="CWY160:CWZ171"/>
    <mergeCell ref="CUO194:CVD195"/>
    <mergeCell ref="CSM194:CTB195"/>
    <mergeCell ref="CTC177:CTL178"/>
    <mergeCell ref="CTN177:CTX178"/>
    <mergeCell ref="CRW194:CSL195"/>
    <mergeCell ref="CRA172:CRV173"/>
    <mergeCell ref="CWR160:CWS171"/>
    <mergeCell ref="CWV177:CXF178"/>
    <mergeCell ref="CTD160:CTE171"/>
    <mergeCell ref="CTG160:CTH171"/>
    <mergeCell ref="CRC156:CRD158"/>
    <mergeCell ref="CSM187:CTB192"/>
    <mergeCell ref="CTY187:CUN192"/>
    <mergeCell ref="CTJ160:CTK171"/>
    <mergeCell ref="CTR156:CTS158"/>
    <mergeCell ref="CVE127:CVK128"/>
    <mergeCell ref="CVM127:CVT128"/>
    <mergeCell ref="CVE121:CVK122"/>
    <mergeCell ref="CXG187:CXV192"/>
    <mergeCell ref="CUO121:CUU122"/>
    <mergeCell ref="CWC121:CWJ122"/>
    <mergeCell ref="CRA174:CRJ175"/>
    <mergeCell ref="CRS156:CRT158"/>
    <mergeCell ref="CTC187:CTX192"/>
    <mergeCell ref="CVU194:CWJ195"/>
    <mergeCell ref="CWK194:CXF195"/>
    <mergeCell ref="CRW121:CSC122"/>
    <mergeCell ref="CTC174:CTL175"/>
    <mergeCell ref="CTN174:CTX175"/>
    <mergeCell ref="CXB160:CXC171"/>
    <mergeCell ref="CTQ160:CTR171"/>
    <mergeCell ref="CUW124:CVD125"/>
    <mergeCell ref="CRB160:CRC171"/>
    <mergeCell ref="CTU156:CTV158"/>
    <mergeCell ref="CRA177:CRJ178"/>
    <mergeCell ref="CRL177:CRV178"/>
    <mergeCell ref="CRA187:CRV192"/>
    <mergeCell ref="CRL160:CRM171"/>
    <mergeCell ref="CRA194:CRV195"/>
    <mergeCell ref="CTC194:CTX195"/>
    <mergeCell ref="CTE156:CTF158"/>
    <mergeCell ref="CTH156:CTI158"/>
    <mergeCell ref="CTK156:CTL158"/>
    <mergeCell ref="CTO156:CTP158"/>
    <mergeCell ref="CTN160:CTO171"/>
    <mergeCell ref="CWV160:CWW171"/>
    <mergeCell ref="CWZ156:CXA158"/>
    <mergeCell ref="CWK172:CXF173"/>
    <mergeCell ref="CXG124:CXM125"/>
    <mergeCell ref="CXO124:CXV125"/>
    <mergeCell ref="DBU121:DCA122"/>
    <mergeCell ref="DBU124:DCA125"/>
    <mergeCell ref="DAL125:DAM136"/>
    <mergeCell ref="DCK124:DCQ125"/>
    <mergeCell ref="CZK121:CZR122"/>
    <mergeCell ref="CYM127:CYS128"/>
    <mergeCell ref="CXG121:CXM122"/>
    <mergeCell ref="CXO121:CXV122"/>
    <mergeCell ref="CXO127:CXV128"/>
    <mergeCell ref="CWM156:CWN158"/>
    <mergeCell ref="CWP156:CWQ158"/>
    <mergeCell ref="CWS156:CWT158"/>
    <mergeCell ref="CWW156:CWX158"/>
    <mergeCell ref="DAA127:DAH128"/>
    <mergeCell ref="DBE127:DBK128"/>
    <mergeCell ref="CWO160:CWP171"/>
    <mergeCell ref="DCC121:DCJ122"/>
    <mergeCell ref="CZC127:CZI128"/>
    <mergeCell ref="CXA121:CXB123"/>
    <mergeCell ref="DAS143:DAT145"/>
    <mergeCell ref="DAJ146:DAM149"/>
    <mergeCell ref="DAZ146:DBC149"/>
    <mergeCell ref="CYU127:CZB128"/>
    <mergeCell ref="DAA121:DAH122"/>
    <mergeCell ref="CUO124:CUU125"/>
    <mergeCell ref="CXW124:CYC125"/>
    <mergeCell ref="DCS127:DCZ128"/>
    <mergeCell ref="CYM194:CZB195"/>
    <mergeCell ref="CZC194:CZR195"/>
    <mergeCell ref="CZS194:DAH195"/>
    <mergeCell ref="DAI194:DBD195"/>
    <mergeCell ref="DBE194:DBT195"/>
    <mergeCell ref="DAI174:DAR175"/>
    <mergeCell ref="DAT174:DBD175"/>
    <mergeCell ref="DAI150:DBD155"/>
    <mergeCell ref="DAJ160:DAK171"/>
    <mergeCell ref="DAM160:DAN171"/>
    <mergeCell ref="DAP160:DAQ171"/>
    <mergeCell ref="DAT160:DAU171"/>
    <mergeCell ref="DAW160:DAX171"/>
    <mergeCell ref="DAZ160:DBA171"/>
    <mergeCell ref="DAI172:DBD173"/>
    <mergeCell ref="DAX156:DAY158"/>
    <mergeCell ref="DBA156:DBB158"/>
    <mergeCell ref="DAK156:DAL158"/>
    <mergeCell ref="DAN156:DAO158"/>
    <mergeCell ref="DAQ156:DAR158"/>
    <mergeCell ref="DAU156:DAV158"/>
    <mergeCell ref="CZS187:DAH192"/>
    <mergeCell ref="DBE187:DBT192"/>
    <mergeCell ref="DAI177:DAR178"/>
    <mergeCell ref="DAT177:DBD178"/>
    <mergeCell ref="DAI187:DBD192"/>
    <mergeCell ref="CYM187:CZB192"/>
    <mergeCell ref="CUW127:CVD128"/>
    <mergeCell ref="DBU127:DCA128"/>
    <mergeCell ref="DEB177:DEL178"/>
    <mergeCell ref="DDQ150:DEL155"/>
    <mergeCell ref="DDR160:DDS171"/>
    <mergeCell ref="DDU160:DDV171"/>
    <mergeCell ref="DCC124:DCJ125"/>
    <mergeCell ref="DCK187:DCZ192"/>
    <mergeCell ref="DDA187:DDP192"/>
    <mergeCell ref="DCK121:DCQ122"/>
    <mergeCell ref="DCS121:DCZ122"/>
    <mergeCell ref="DDA121:DDG122"/>
    <mergeCell ref="DDI121:DDP122"/>
    <mergeCell ref="DEH146:DEK149"/>
    <mergeCell ref="DBU187:DCJ192"/>
    <mergeCell ref="DEF156:DEG158"/>
    <mergeCell ref="DDV156:DDW158"/>
    <mergeCell ref="DDQ187:DEL192"/>
    <mergeCell ref="DDY156:DDZ158"/>
    <mergeCell ref="DEC156:DED158"/>
    <mergeCell ref="DEB160:DEC171"/>
    <mergeCell ref="DEE160:DEF171"/>
    <mergeCell ref="DEH160:DEI171"/>
    <mergeCell ref="DDX160:DDY171"/>
    <mergeCell ref="DCS124:DCZ125"/>
    <mergeCell ref="DDS156:DDT158"/>
    <mergeCell ref="DDQ172:DEL173"/>
    <mergeCell ref="DDA124:DDG125"/>
    <mergeCell ref="DEG121:DEH123"/>
    <mergeCell ref="DCK194:DCZ195"/>
    <mergeCell ref="DDA194:DDP195"/>
    <mergeCell ref="DDR146:DDU149"/>
    <mergeCell ref="DOY83:DOZ85"/>
    <mergeCell ref="DOC83:DOD85"/>
    <mergeCell ref="DOF83:DOG85"/>
    <mergeCell ref="DOI83:DOJ85"/>
    <mergeCell ref="DOL83:DOM85"/>
    <mergeCell ref="DSI124:DSO125"/>
    <mergeCell ref="DYK135:DYL146"/>
    <mergeCell ref="DNZ177:DOJ178"/>
    <mergeCell ref="DNO187:DOJ192"/>
    <mergeCell ref="DNO194:DOJ195"/>
    <mergeCell ref="DOA156:DOB158"/>
    <mergeCell ref="DOD156:DOE158"/>
    <mergeCell ref="DXX121:DYA124"/>
    <mergeCell ref="DSJ111:DSM114"/>
    <mergeCell ref="DOK194:DOZ195"/>
    <mergeCell ref="DOK127:DOQ128"/>
    <mergeCell ref="DOS127:DOZ128"/>
    <mergeCell ref="DNS83:DNT85"/>
    <mergeCell ref="DNV83:DNW85"/>
    <mergeCell ref="DNZ174:DOJ175"/>
    <mergeCell ref="DNO177:DNX178"/>
    <mergeCell ref="DNZ160:DOA171"/>
    <mergeCell ref="DOC160:DOD171"/>
    <mergeCell ref="DXI83:DXJ85"/>
    <mergeCell ref="DXL83:DXM85"/>
    <mergeCell ref="DPB111:DPE114"/>
    <mergeCell ref="DPG111:DPJ114"/>
    <mergeCell ref="DXB131:DXH132"/>
    <mergeCell ref="DXJ131:DXQ132"/>
    <mergeCell ref="DXB204:DXQ205"/>
    <mergeCell ref="DXR204:DYG205"/>
    <mergeCell ref="DYH204:DZC205"/>
    <mergeCell ref="DYS184:DZC185"/>
    <mergeCell ref="DXB134:DXH135"/>
    <mergeCell ref="DXR137:DXX138"/>
    <mergeCell ref="DXZ137:DYG138"/>
    <mergeCell ref="DYH160:DZC165"/>
    <mergeCell ref="DYI170:DYJ181"/>
    <mergeCell ref="DYL170:DYM181"/>
    <mergeCell ref="DYO170:DYP181"/>
    <mergeCell ref="DYS170:DYT181"/>
    <mergeCell ref="DYV170:DYW181"/>
    <mergeCell ref="DYY170:DYZ181"/>
    <mergeCell ref="DYH182:DZC183"/>
    <mergeCell ref="DYH184:DYQ185"/>
    <mergeCell ref="DYR153:DYS155"/>
    <mergeCell ref="DYI156:DYL159"/>
    <mergeCell ref="DYS187:DZC188"/>
    <mergeCell ref="DYY156:DZB159"/>
    <mergeCell ref="DYJ166:DYK168"/>
    <mergeCell ref="DYM166:DYN168"/>
    <mergeCell ref="DXB197:DXQ202"/>
    <mergeCell ref="DXR197:DYG202"/>
    <mergeCell ref="DYT166:DYU168"/>
    <mergeCell ref="DYW166:DYX168"/>
    <mergeCell ref="DXZ134:DYG135"/>
    <mergeCell ref="DYH187:DYQ188"/>
    <mergeCell ref="DYH197:DZC202"/>
    <mergeCell ref="DYW134:DYZ140"/>
    <mergeCell ref="DZJ121:DZM124"/>
    <mergeCell ref="DZL134:DZS135"/>
    <mergeCell ref="DZD197:DZS202"/>
    <mergeCell ref="DWL197:DXA202"/>
    <mergeCell ref="DQG194:DQV195"/>
    <mergeCell ref="DYZ166:DZA168"/>
    <mergeCell ref="DSD146:DSG149"/>
    <mergeCell ref="DRO156:DRP158"/>
    <mergeCell ref="DRN146:DRQ149"/>
    <mergeCell ref="DRM150:DSH155"/>
    <mergeCell ref="DYP166:DYQ168"/>
    <mergeCell ref="DRN160:DRO171"/>
    <mergeCell ref="DRY156:DRZ158"/>
    <mergeCell ref="DSB156:DSC158"/>
    <mergeCell ref="DRM174:DRV175"/>
    <mergeCell ref="DRX174:DSH175"/>
    <mergeCell ref="DRR156:DRS158"/>
    <mergeCell ref="DRU156:DRV158"/>
    <mergeCell ref="DUJ124:DUU127"/>
    <mergeCell ref="DVB121:DVE124"/>
    <mergeCell ref="DVF197:DVU202"/>
    <mergeCell ref="DVN134:DVU135"/>
    <mergeCell ref="DVF137:DVL138"/>
    <mergeCell ref="DVN137:DVU138"/>
    <mergeCell ref="DVQ121:DVT124"/>
    <mergeCell ref="DXB125:DXQ130"/>
    <mergeCell ref="DUA114:DUC127"/>
    <mergeCell ref="DVV197:DWK202"/>
    <mergeCell ref="DYL131:DYM133"/>
    <mergeCell ref="DQG187:DQV192"/>
    <mergeCell ref="EIL170:EIM181"/>
    <mergeCell ref="EIO170:EIP181"/>
    <mergeCell ref="EHX182:EIS183"/>
    <mergeCell ref="EGR131:EGX132"/>
    <mergeCell ref="EGZ131:EHG132"/>
    <mergeCell ref="EHH131:EHN132"/>
    <mergeCell ref="EII184:EIS185"/>
    <mergeCell ref="EHX187:EIG188"/>
    <mergeCell ref="EII187:EIS188"/>
    <mergeCell ref="EGR134:EGX135"/>
    <mergeCell ref="DZD204:DZS205"/>
    <mergeCell ref="DZU121:DZX124"/>
    <mergeCell ref="DZZ121:EAC124"/>
    <mergeCell ref="EAE121:EAH124"/>
    <mergeCell ref="DZT125:EAI130"/>
    <mergeCell ref="DZT131:DZZ132"/>
    <mergeCell ref="EAB131:EAI132"/>
    <mergeCell ref="DZT134:DZZ135"/>
    <mergeCell ref="EAB134:EAI135"/>
    <mergeCell ref="DZT137:DZZ138"/>
    <mergeCell ref="EAB137:EAI138"/>
    <mergeCell ref="DZT204:EAI205"/>
    <mergeCell ref="DZO121:DZR124"/>
    <mergeCell ref="DZD125:DZS130"/>
    <mergeCell ref="DZT197:EAI202"/>
    <mergeCell ref="ECU134:ECX140"/>
    <mergeCell ref="ECI135:ECJ146"/>
    <mergeCell ref="ECP153:ECQ155"/>
    <mergeCell ref="ECG156:ECJ159"/>
    <mergeCell ref="ECW156:ECZ159"/>
    <mergeCell ref="ECH166:ECI168"/>
    <mergeCell ref="ECJ131:ECK133"/>
    <mergeCell ref="EGR204:EHG205"/>
    <mergeCell ref="ECF187:ECO188"/>
    <mergeCell ref="ECQ187:EDA188"/>
    <mergeCell ref="ECF197:EDA202"/>
    <mergeCell ref="EAJ204:EAY205"/>
    <mergeCell ref="EAZ204:EBO205"/>
    <mergeCell ref="EBP204:ECE205"/>
    <mergeCell ref="ECF204:EDA205"/>
    <mergeCell ref="EDB204:EDQ205"/>
    <mergeCell ref="EDR204:EEG205"/>
    <mergeCell ref="ECF184:ECO185"/>
    <mergeCell ref="ECQ184:EDA185"/>
    <mergeCell ref="ECG170:ECH181"/>
    <mergeCell ref="ECJ170:ECK181"/>
    <mergeCell ref="ECM170:ECN181"/>
    <mergeCell ref="EDB197:EDQ202"/>
    <mergeCell ref="EDR197:EEG202"/>
    <mergeCell ref="ECQ170:ECR181"/>
    <mergeCell ref="ECT170:ECU181"/>
    <mergeCell ref="ECW170:ECX181"/>
    <mergeCell ref="ECF182:EDA183"/>
    <mergeCell ref="ACT55:ACU66"/>
    <mergeCell ref="ECF125:EDA130"/>
    <mergeCell ref="EDB125:EDQ130"/>
    <mergeCell ref="ECA121:ECD124"/>
    <mergeCell ref="EHH204:EHW205"/>
    <mergeCell ref="EHX204:EIS205"/>
    <mergeCell ref="EHX160:EIS165"/>
    <mergeCell ref="KE31:KZ37"/>
    <mergeCell ref="KT38:KU39"/>
    <mergeCell ref="AVW31:AWR37"/>
    <mergeCell ref="AWJ38:AWK39"/>
    <mergeCell ref="BCY31:BDT37"/>
    <mergeCell ref="BDN38:BDO39"/>
    <mergeCell ref="PU55:PV66"/>
    <mergeCell ref="QD55:QE66"/>
    <mergeCell ref="UH55:UI66"/>
    <mergeCell ref="TY55:TZ66"/>
    <mergeCell ref="WA55:WB66"/>
    <mergeCell ref="WJ55:WK66"/>
    <mergeCell ref="YC55:YD66"/>
    <mergeCell ref="YL55:YM66"/>
    <mergeCell ref="QQ31:RL37"/>
    <mergeCell ref="RF38:RG39"/>
    <mergeCell ref="UU31:VP37"/>
    <mergeCell ref="VJ38:VK39"/>
    <mergeCell ref="YY31:ZT37"/>
    <mergeCell ref="ZN38:ZO39"/>
    <mergeCell ref="KJ38:KK39"/>
    <mergeCell ref="NS55:NT66"/>
    <mergeCell ref="NJ55:NK66"/>
    <mergeCell ref="NF55:NG66"/>
    <mergeCell ref="BBZ55:BCA66"/>
    <mergeCell ref="AFF83:AFG85"/>
    <mergeCell ref="ALK55:ALL66"/>
    <mergeCell ref="SC55:SD66"/>
    <mergeCell ref="UE55:UF66"/>
    <mergeCell ref="BPK31:BQF37"/>
    <mergeCell ref="BPZ38:BQA39"/>
    <mergeCell ref="BTO31:BUJ37"/>
    <mergeCell ref="ADS31:AEN37"/>
    <mergeCell ref="AEH38:AEI39"/>
    <mergeCell ref="AHW31:AIR37"/>
    <mergeCell ref="AIL38:AIM39"/>
    <mergeCell ref="BUD38:BUE39"/>
    <mergeCell ref="BQG55:BQH66"/>
    <mergeCell ref="BHC31:BHX37"/>
    <mergeCell ref="OV55:OW66"/>
    <mergeCell ref="BLG31:BMB37"/>
    <mergeCell ref="AIV55:AIW66"/>
    <mergeCell ref="ATF55:ATG66"/>
    <mergeCell ref="BGD55:BGE66"/>
    <mergeCell ref="BGM55:BGN66"/>
    <mergeCell ref="BIO55:BIP66"/>
    <mergeCell ref="BCQ51:BCR66"/>
    <mergeCell ref="BGR51:BGS66"/>
    <mergeCell ref="BGU51:BGV66"/>
    <mergeCell ref="BKV51:BKW66"/>
    <mergeCell ref="BKY51:BKZ66"/>
    <mergeCell ref="AHL51:AHM66"/>
    <mergeCell ref="BJU55:BJV66"/>
    <mergeCell ref="AAE55:AAF66"/>
    <mergeCell ref="QV38:QW39"/>
    <mergeCell ref="SS55:ST66"/>
    <mergeCell ref="ACP55:ACQ66"/>
    <mergeCell ref="AFF74:AFG76"/>
    <mergeCell ref="BCJ74:BCK76"/>
    <mergeCell ref="BAB83:BAC85"/>
    <mergeCell ref="AVF74:AVG76"/>
    <mergeCell ref="AUI77:AUJ80"/>
    <mergeCell ref="AUJ83:AUK85"/>
    <mergeCell ref="AUM83:AUN85"/>
    <mergeCell ref="ACN83:ACO85"/>
    <mergeCell ref="AAN55:AAO66"/>
    <mergeCell ref="AAR55:AAS66"/>
    <mergeCell ref="AMQ77:AMR80"/>
    <mergeCell ref="AJD83:AJE85"/>
    <mergeCell ref="AQU77:AQV80"/>
    <mergeCell ref="AQV83:AQW85"/>
    <mergeCell ref="AQY83:AQZ85"/>
    <mergeCell ref="ARB83:ARC85"/>
    <mergeCell ref="AKP74:AKQ76"/>
    <mergeCell ref="AKY74:AKZ76"/>
    <mergeCell ref="ALC74:ALD76"/>
    <mergeCell ref="ALL74:ALM76"/>
    <mergeCell ref="AKO77:AKP80"/>
    <mergeCell ref="AKP83:AKQ85"/>
    <mergeCell ref="AEI77:AEJ80"/>
    <mergeCell ref="AEJ83:AEK85"/>
    <mergeCell ref="AEM83:AEN85"/>
    <mergeCell ref="AIQ83:AIR85"/>
    <mergeCell ref="AIT83:AIU85"/>
    <mergeCell ref="AIW83:AIX85"/>
    <mergeCell ref="AGL74:AGM76"/>
    <mergeCell ref="AEW83:AEX85"/>
    <mergeCell ref="AEZ83:AFA85"/>
    <mergeCell ref="AFC83:AFD85"/>
    <mergeCell ref="BMT74:BMU76"/>
    <mergeCell ref="BLW77:BLX80"/>
    <mergeCell ref="UZ38:VA39"/>
    <mergeCell ref="ZD38:ZE39"/>
    <mergeCell ref="ADX38:ADY39"/>
    <mergeCell ref="AIB38:AIC39"/>
    <mergeCell ref="AMF38:AMG39"/>
    <mergeCell ref="AQJ38:AQK39"/>
    <mergeCell ref="AWO38:AWP39"/>
    <mergeCell ref="BDD38:BDE39"/>
    <mergeCell ref="BHH38:BHI39"/>
    <mergeCell ref="BMT83:BMU85"/>
    <mergeCell ref="BLL38:BLM39"/>
    <mergeCell ref="BLX74:BLY76"/>
    <mergeCell ref="BIC83:BID85"/>
    <mergeCell ref="BIG83:BIH85"/>
    <mergeCell ref="ABB83:ABC85"/>
    <mergeCell ref="ALC83:ALD85"/>
    <mergeCell ref="ANE83:ANF85"/>
    <mergeCell ref="ANH83:ANI85"/>
    <mergeCell ref="ANK83:ANL85"/>
    <mergeCell ref="AOT83:AOU85"/>
    <mergeCell ref="AOW83:AOX85"/>
    <mergeCell ref="APC83:APD85"/>
    <mergeCell ref="APG83:APH85"/>
    <mergeCell ref="APJ83:APK85"/>
    <mergeCell ref="ACK83:ACL85"/>
    <mergeCell ref="ACQ83:ACR85"/>
    <mergeCell ref="ACU83:ACV85"/>
    <mergeCell ref="ACX83:ACY85"/>
    <mergeCell ref="ADD74:ADE76"/>
    <mergeCell ref="AES74:AET76"/>
    <mergeCell ref="ALB55:ALC66"/>
    <mergeCell ref="AJI55:AJJ66"/>
    <mergeCell ref="AJJ74:AJK76"/>
    <mergeCell ref="AIN83:AIO85"/>
    <mergeCell ref="AIZ55:AJA66"/>
    <mergeCell ref="ALF83:ALG85"/>
    <mergeCell ref="AKS83:AKT85"/>
    <mergeCell ref="AKV83:AKW85"/>
    <mergeCell ref="AKY83:AKZ85"/>
    <mergeCell ref="AIN74:AIO76"/>
    <mergeCell ref="ATJ55:ATK66"/>
    <mergeCell ref="AGU74:AGV76"/>
    <mergeCell ref="AGY74:AGZ76"/>
    <mergeCell ref="AHH74:AHI76"/>
    <mergeCell ref="AGK77:AGL80"/>
    <mergeCell ref="AGL83:AGM85"/>
    <mergeCell ref="AGO83:AGP85"/>
    <mergeCell ref="AGR83:AGS85"/>
    <mergeCell ref="AGK55:AGL66"/>
    <mergeCell ref="ANA74:ANB76"/>
    <mergeCell ref="ANE74:ANF76"/>
    <mergeCell ref="AIM55:AIN66"/>
    <mergeCell ref="UL55:UM66"/>
    <mergeCell ref="UU55:UV66"/>
    <mergeCell ref="WN55:WO66"/>
    <mergeCell ref="WW55:WX66"/>
    <mergeCell ref="QI74:QJ76"/>
    <mergeCell ref="SJ55:SK66"/>
    <mergeCell ref="ST74:SU76"/>
    <mergeCell ref="SN83:SO85"/>
    <mergeCell ref="CAY74:CAZ76"/>
    <mergeCell ref="BZE55:BZF66"/>
    <mergeCell ref="CKV83:CKW85"/>
    <mergeCell ref="CJG83:CJH85"/>
    <mergeCell ref="CKJ38:CKK39"/>
    <mergeCell ref="BIF55:BIG66"/>
    <mergeCell ref="BYK77:BYP80"/>
    <mergeCell ref="CAR74:CAS76"/>
    <mergeCell ref="RW55:RX66"/>
    <mergeCell ref="SF55:SG66"/>
    <mergeCell ref="WK83:WL85"/>
    <mergeCell ref="BNY77:BNZ80"/>
    <mergeCell ref="BNY55:BNZ66"/>
    <mergeCell ref="BOH55:BOI66"/>
    <mergeCell ref="BHR38:BHS39"/>
    <mergeCell ref="CIT83:CIU85"/>
    <mergeCell ref="BIJ83:BIK85"/>
    <mergeCell ref="BIM83:BIN85"/>
    <mergeCell ref="BHT83:BHU85"/>
    <mergeCell ref="BHW83:BHX85"/>
    <mergeCell ref="CGP38:CGQ39"/>
    <mergeCell ref="AEV55:AEW66"/>
    <mergeCell ref="AIW74:AIX76"/>
    <mergeCell ref="AIM77:AIN80"/>
    <mergeCell ref="ESK31:ETF39"/>
    <mergeCell ref="COI31:CPD37"/>
    <mergeCell ref="CSM31:CTH37"/>
    <mergeCell ref="AMA31:AMV37"/>
    <mergeCell ref="AQE31:AQZ37"/>
    <mergeCell ref="QE74:QF76"/>
    <mergeCell ref="SD74:SE76"/>
    <mergeCell ref="RY77:SD80"/>
    <mergeCell ref="QB74:QC76"/>
    <mergeCell ref="SG74:SH76"/>
    <mergeCell ref="QE83:QF85"/>
    <mergeCell ref="QI83:QJ85"/>
    <mergeCell ref="QL83:QM85"/>
    <mergeCell ref="QO83:QP85"/>
    <mergeCell ref="QR83:QS85"/>
    <mergeCell ref="ACN74:ACO76"/>
    <mergeCell ref="RX74:RY76"/>
    <mergeCell ref="BPP38:BPQ39"/>
    <mergeCell ref="BTT38:BTU39"/>
    <mergeCell ref="BOL55:BOM66"/>
    <mergeCell ref="AQT38:AQU39"/>
    <mergeCell ref="BLV38:BLW39"/>
    <mergeCell ref="YQ83:YR85"/>
    <mergeCell ref="YT83:YU85"/>
    <mergeCell ref="YW83:YX85"/>
    <mergeCell ref="AAV83:AAW85"/>
    <mergeCell ref="AAY83:AAZ85"/>
    <mergeCell ref="AAE77:AAF80"/>
    <mergeCell ref="YZ74:ZA76"/>
    <mergeCell ref="AAS74:AAT76"/>
    <mergeCell ref="ABB74:ABC76"/>
    <mergeCell ref="ACG55:ACH66"/>
    <mergeCell ref="DND38:DNE39"/>
    <mergeCell ref="CKT38:CKU39"/>
    <mergeCell ref="COX38:COY39"/>
    <mergeCell ref="DAI55:DAJ66"/>
    <mergeCell ref="DAR55:DAS66"/>
    <mergeCell ref="CTC55:CTD66"/>
    <mergeCell ref="CTL55:CTM66"/>
    <mergeCell ref="BXX38:BXY39"/>
    <mergeCell ref="CCB38:CCC39"/>
    <mergeCell ref="AMP38:AMQ39"/>
    <mergeCell ref="CO156:CP158"/>
    <mergeCell ref="CR156:CS158"/>
    <mergeCell ref="BW187:CL192"/>
    <mergeCell ref="BB74:BC76"/>
    <mergeCell ref="BK74:BL76"/>
    <mergeCell ref="BO74:BP76"/>
    <mergeCell ref="BX74:BY76"/>
    <mergeCell ref="SQ83:SR85"/>
    <mergeCell ref="ST83:SU85"/>
    <mergeCell ref="QQ55:QR66"/>
    <mergeCell ref="RX83:RY85"/>
    <mergeCell ref="SA83:SB85"/>
    <mergeCell ref="SD83:SE85"/>
    <mergeCell ref="SG83:SH85"/>
    <mergeCell ref="SK83:SL85"/>
    <mergeCell ref="PV74:PW76"/>
    <mergeCell ref="QR74:QS76"/>
    <mergeCell ref="OS83:OT85"/>
    <mergeCell ref="OW83:OX85"/>
    <mergeCell ref="OZ83:PA85"/>
    <mergeCell ref="PF72:PG73"/>
    <mergeCell ref="PU77:PV80"/>
    <mergeCell ref="BP156:BQ158"/>
    <mergeCell ref="CM174:CV175"/>
    <mergeCell ref="BA187:BV192"/>
    <mergeCell ref="BA172:BV173"/>
    <mergeCell ref="CE127:CL128"/>
    <mergeCell ref="BA174:BJ175"/>
    <mergeCell ref="BA150:BV155"/>
    <mergeCell ref="CM187:DH192"/>
    <mergeCell ref="AD68:AE105"/>
    <mergeCell ref="ERV56:ERW103"/>
    <mergeCell ref="AVE194:AVT195"/>
    <mergeCell ref="AUS144:AUT145"/>
    <mergeCell ref="EP74:EQ76"/>
    <mergeCell ref="EY74:EZ76"/>
    <mergeCell ref="FC74:FD76"/>
    <mergeCell ref="FL74:FM76"/>
    <mergeCell ref="EP83:EQ85"/>
    <mergeCell ref="ES83:ET85"/>
    <mergeCell ref="EV83:EW85"/>
    <mergeCell ref="EY83:EZ85"/>
    <mergeCell ref="AUI194:AVD195"/>
    <mergeCell ref="AUX111:AVA114"/>
    <mergeCell ref="AFE55:AFF66"/>
    <mergeCell ref="PV83:PW85"/>
    <mergeCell ref="OI55:OJ66"/>
    <mergeCell ref="UC83:UD85"/>
    <mergeCell ref="UF83:UG85"/>
    <mergeCell ref="UI83:UJ85"/>
    <mergeCell ref="BH74:BI76"/>
    <mergeCell ref="DA83:DB85"/>
    <mergeCell ref="DD83:DE85"/>
    <mergeCell ref="BP127:BQ138"/>
    <mergeCell ref="AK187:AZ192"/>
    <mergeCell ref="CW143:CX145"/>
    <mergeCell ref="GQ150:HL155"/>
    <mergeCell ref="GQ115:HL120"/>
    <mergeCell ref="HC156:HD158"/>
    <mergeCell ref="HF156:HG158"/>
    <mergeCell ref="ID111:IG114"/>
    <mergeCell ref="OD111:OG114"/>
    <mergeCell ref="MW177:NF178"/>
    <mergeCell ref="NH177:NR178"/>
    <mergeCell ref="IS174:JB175"/>
    <mergeCell ref="NS115:OH120"/>
    <mergeCell ref="FV111:FY114"/>
    <mergeCell ref="GB111:GE114"/>
    <mergeCell ref="GG111:GJ114"/>
    <mergeCell ref="GL111:GO114"/>
    <mergeCell ref="LO83:LP85"/>
    <mergeCell ref="IV124:IY130"/>
    <mergeCell ref="IC124:II125"/>
    <mergeCell ref="BB83:BC85"/>
    <mergeCell ref="BE83:BF85"/>
    <mergeCell ref="BH83:BI85"/>
    <mergeCell ref="BK83:BL85"/>
    <mergeCell ref="BO83:BP85"/>
    <mergeCell ref="BR83:BS85"/>
    <mergeCell ref="HS111:HV114"/>
    <mergeCell ref="HX111:IA114"/>
    <mergeCell ref="JO121:JU122"/>
    <mergeCell ref="JO124:JU125"/>
    <mergeCell ref="JI121:JJ123"/>
    <mergeCell ref="JU111:JX114"/>
    <mergeCell ref="GS156:GT158"/>
    <mergeCell ref="GV156:GW158"/>
    <mergeCell ref="GY156:GZ158"/>
    <mergeCell ref="IT83:IU85"/>
    <mergeCell ref="IK121:IR122"/>
    <mergeCell ref="GT111:GW114"/>
    <mergeCell ref="NH174:NR175"/>
    <mergeCell ref="NO156:NP158"/>
    <mergeCell ref="JD174:JN175"/>
    <mergeCell ref="LM156:LN158"/>
    <mergeCell ref="KU150:LP155"/>
    <mergeCell ref="LQ55:LR66"/>
    <mergeCell ref="KV74:KW76"/>
    <mergeCell ref="LE74:LF76"/>
    <mergeCell ref="NM121:NN123"/>
    <mergeCell ref="KE115:KT120"/>
    <mergeCell ref="MW55:MX66"/>
    <mergeCell ref="LR74:LS76"/>
    <mergeCell ref="KV83:KW85"/>
    <mergeCell ref="HE83:HF85"/>
    <mergeCell ref="GT124:GW130"/>
    <mergeCell ref="MZ111:NC114"/>
    <mergeCell ref="LW111:LZ114"/>
    <mergeCell ref="HM55:HN66"/>
    <mergeCell ref="JC74:JD76"/>
    <mergeCell ref="JO55:JP66"/>
    <mergeCell ref="IW83:IX85"/>
    <mergeCell ref="IZ83:JA85"/>
    <mergeCell ref="JG83:JH85"/>
    <mergeCell ref="JF55:JG66"/>
    <mergeCell ref="JJ83:JK85"/>
    <mergeCell ref="HH83:HI85"/>
    <mergeCell ref="HK83:HL85"/>
    <mergeCell ref="HN83:HO85"/>
    <mergeCell ref="MB111:ME114"/>
    <mergeCell ref="MH111:MK114"/>
    <mergeCell ref="MM111:MP114"/>
    <mergeCell ref="NG83:NH85"/>
    <mergeCell ref="NK83:NL85"/>
    <mergeCell ref="PX111:QA114"/>
    <mergeCell ref="OI77:OJ80"/>
    <mergeCell ref="NY111:OB114"/>
    <mergeCell ref="OJ74:OK76"/>
    <mergeCell ref="OS74:OT76"/>
    <mergeCell ref="OW74:OX76"/>
    <mergeCell ref="OJ83:OK85"/>
    <mergeCell ref="PW77:QB80"/>
    <mergeCell ref="OP74:OQ76"/>
    <mergeCell ref="OK77:OP80"/>
    <mergeCell ref="NQ83:NR85"/>
    <mergeCell ref="MY77:ND80"/>
    <mergeCell ref="PY83:PZ85"/>
    <mergeCell ref="QB83:QC85"/>
    <mergeCell ref="NT83:NU85"/>
    <mergeCell ref="HN111:HQ114"/>
    <mergeCell ref="PF111:PI114"/>
    <mergeCell ref="PK111:PN114"/>
    <mergeCell ref="BW55:BX66"/>
    <mergeCell ref="OI187:PD192"/>
    <mergeCell ref="OI174:OR175"/>
    <mergeCell ref="OT174:PD175"/>
    <mergeCell ref="IS77:IT80"/>
    <mergeCell ref="QQ187:RF192"/>
    <mergeCell ref="OL111:OO114"/>
    <mergeCell ref="OM121:ON123"/>
    <mergeCell ref="OY121:OZ123"/>
    <mergeCell ref="OL124:OO130"/>
    <mergeCell ref="OS143:OT145"/>
    <mergeCell ref="MW150:NR155"/>
    <mergeCell ref="MX160:MY171"/>
    <mergeCell ref="NA160:NB171"/>
    <mergeCell ref="PE187:PT192"/>
    <mergeCell ref="PV146:PY149"/>
    <mergeCell ref="PU187:QP192"/>
    <mergeCell ref="PU150:QP155"/>
    <mergeCell ref="MG127:MM128"/>
    <mergeCell ref="MO127:MV128"/>
    <mergeCell ref="PV160:PW171"/>
    <mergeCell ref="PY160:PZ171"/>
    <mergeCell ref="OJ86:OK87"/>
    <mergeCell ref="NS187:OH192"/>
    <mergeCell ref="MW187:NR192"/>
    <mergeCell ref="QJ111:QM114"/>
    <mergeCell ref="QR111:QU114"/>
    <mergeCell ref="HB177:HL178"/>
    <mergeCell ref="KP111:KS114"/>
    <mergeCell ref="KY121:KZ123"/>
    <mergeCell ref="NS121:NY122"/>
    <mergeCell ref="NL127:NM138"/>
    <mergeCell ref="MX74:MY76"/>
    <mergeCell ref="NG74:NH76"/>
    <mergeCell ref="NK74:NL76"/>
    <mergeCell ref="NT74:NU76"/>
    <mergeCell ref="MX83:MY85"/>
    <mergeCell ref="NA83:NB85"/>
    <mergeCell ref="ND83:NE85"/>
    <mergeCell ref="UI74:UJ76"/>
    <mergeCell ref="UM74:UN76"/>
    <mergeCell ref="TZ83:UA85"/>
    <mergeCell ref="RG187:RV192"/>
    <mergeCell ref="RW187:SR192"/>
    <mergeCell ref="OM83:ON85"/>
    <mergeCell ref="OP83:OQ85"/>
    <mergeCell ref="RW150:SR155"/>
    <mergeCell ref="QQ115:RF120"/>
    <mergeCell ref="TZ74:UA76"/>
    <mergeCell ref="ST111:SW114"/>
    <mergeCell ref="TO111:TR114"/>
    <mergeCell ref="TT111:TW114"/>
    <mergeCell ref="TI115:TX120"/>
    <mergeCell ref="TY115:UT120"/>
    <mergeCell ref="SL111:SO114"/>
    <mergeCell ref="TY187:UT192"/>
    <mergeCell ref="TY174:UH175"/>
    <mergeCell ref="UA156:UB158"/>
    <mergeCell ref="NN83:NO85"/>
    <mergeCell ref="SK74:SL76"/>
    <mergeCell ref="RW77:RX80"/>
    <mergeCell ref="UM83:UN85"/>
    <mergeCell ref="UP83:UQ85"/>
    <mergeCell ref="US83:UT85"/>
    <mergeCell ref="TI187:TX192"/>
    <mergeCell ref="TQ121:TX122"/>
    <mergeCell ref="TI124:TO125"/>
    <mergeCell ref="UN127:UO138"/>
    <mergeCell ref="SS124:SY125"/>
    <mergeCell ref="TA124:TH125"/>
    <mergeCell ref="UO121:UP123"/>
    <mergeCell ref="TQ124:TX125"/>
    <mergeCell ref="SG143:SH145"/>
    <mergeCell ref="UB124:UE130"/>
    <mergeCell ref="UB111:UE114"/>
    <mergeCell ref="UC121:UD123"/>
    <mergeCell ref="TI127:TO128"/>
    <mergeCell ref="TQ127:TX128"/>
    <mergeCell ref="SH160:SI171"/>
    <mergeCell ref="SA160:SB171"/>
    <mergeCell ref="UU187:VJ192"/>
    <mergeCell ref="RW172:SR173"/>
    <mergeCell ref="SK160:SL171"/>
    <mergeCell ref="RW174:SF175"/>
    <mergeCell ref="TY177:UH178"/>
    <mergeCell ref="UJ174:UT175"/>
    <mergeCell ref="YQ74:YR76"/>
    <mergeCell ref="YC77:YD80"/>
    <mergeCell ref="YD83:YE85"/>
    <mergeCell ref="YG83:YH85"/>
    <mergeCell ref="YJ83:YK85"/>
    <mergeCell ref="YM83:YN85"/>
    <mergeCell ref="WP127:WQ138"/>
    <mergeCell ref="UD156:UE158"/>
    <mergeCell ref="UF160:UG171"/>
    <mergeCell ref="UK156:UL158"/>
    <mergeCell ref="UN156:UO158"/>
    <mergeCell ref="UG156:UH158"/>
    <mergeCell ref="RW177:SF178"/>
    <mergeCell ref="SH177:SR178"/>
    <mergeCell ref="UQ156:UR158"/>
    <mergeCell ref="UP160:UQ171"/>
    <mergeCell ref="RX146:SA149"/>
    <mergeCell ref="SN146:SQ149"/>
    <mergeCell ref="SY111:TB114"/>
    <mergeCell ref="TD111:TG114"/>
    <mergeCell ref="TY150:UT155"/>
    <mergeCell ref="UI143:UJ145"/>
    <mergeCell ref="TZ146:UC149"/>
    <mergeCell ref="UP146:US149"/>
    <mergeCell ref="WP111:WS114"/>
    <mergeCell ref="WB146:WE149"/>
    <mergeCell ref="UV83:UW85"/>
    <mergeCell ref="WR146:WU149"/>
    <mergeCell ref="WA115:WV120"/>
    <mergeCell ref="WD111:WG114"/>
    <mergeCell ref="WE121:WF123"/>
    <mergeCell ref="WK143:WL145"/>
    <mergeCell ref="AFE121:AFK122"/>
    <mergeCell ref="AFM121:AFT122"/>
    <mergeCell ref="AFE124:AFK125"/>
    <mergeCell ref="AFM124:AFT125"/>
    <mergeCell ref="ADD111:ADG114"/>
    <mergeCell ref="ADI111:ADL114"/>
    <mergeCell ref="AEL111:AEO114"/>
    <mergeCell ref="AEM121:AEN123"/>
    <mergeCell ref="VK187:VZ192"/>
    <mergeCell ref="WA187:WV192"/>
    <mergeCell ref="WA150:WV155"/>
    <mergeCell ref="UV74:UW76"/>
    <mergeCell ref="TY77:TZ80"/>
    <mergeCell ref="UU115:VJ120"/>
    <mergeCell ref="WH160:WI171"/>
    <mergeCell ref="WL160:WM171"/>
    <mergeCell ref="WO160:WP171"/>
    <mergeCell ref="WR160:WS171"/>
    <mergeCell ref="WU83:WV85"/>
    <mergeCell ref="WX83:WY85"/>
    <mergeCell ref="XH111:XK114"/>
    <mergeCell ref="WA172:WV173"/>
    <mergeCell ref="YR156:YS158"/>
    <mergeCell ref="YM143:YN145"/>
    <mergeCell ref="YT146:YW149"/>
    <mergeCell ref="YD146:YG149"/>
    <mergeCell ref="WA174:WJ175"/>
    <mergeCell ref="WL174:WV175"/>
    <mergeCell ref="WB160:WC171"/>
    <mergeCell ref="VK115:VZ120"/>
    <mergeCell ref="WC156:WD158"/>
    <mergeCell ref="WE160:WF171"/>
    <mergeCell ref="ACG187:ADB192"/>
    <mergeCell ref="ACG174:ACP175"/>
    <mergeCell ref="ACR174:ADB175"/>
    <mergeCell ref="ACG177:ACP178"/>
    <mergeCell ref="ACR177:ADB178"/>
    <mergeCell ref="ACH160:ACI171"/>
    <mergeCell ref="ACN160:ACO171"/>
    <mergeCell ref="ACU160:ACV171"/>
    <mergeCell ref="AEI187:AFD192"/>
    <mergeCell ref="AEI174:AER175"/>
    <mergeCell ref="AET174:AFD175"/>
    <mergeCell ref="AEI177:AER178"/>
    <mergeCell ref="AEM160:AEN171"/>
    <mergeCell ref="ABA55:ABB66"/>
    <mergeCell ref="AAF160:AAG171"/>
    <mergeCell ref="AAI160:AAJ171"/>
    <mergeCell ref="AAL160:AAM171"/>
    <mergeCell ref="AAP160:AAQ171"/>
    <mergeCell ref="AAS160:AAT171"/>
    <mergeCell ref="AAV160:AAW171"/>
    <mergeCell ref="AAE172:AAZ173"/>
    <mergeCell ref="AAE187:AAZ192"/>
    <mergeCell ref="AES83:AET85"/>
    <mergeCell ref="AAE174:AAN175"/>
    <mergeCell ref="AAP174:AAZ175"/>
    <mergeCell ref="AAE177:AAN178"/>
    <mergeCell ref="AAP177:AAZ178"/>
    <mergeCell ref="ABA187:ABP192"/>
    <mergeCell ref="AAF74:AAG76"/>
    <mergeCell ref="AAO74:AAP76"/>
    <mergeCell ref="ADD83:ADE85"/>
    <mergeCell ref="AEW74:AEX76"/>
    <mergeCell ref="ACL156:ACM158"/>
    <mergeCell ref="ACO156:ACP158"/>
    <mergeCell ref="ACY156:ACZ158"/>
    <mergeCell ref="ACQ143:ACR145"/>
    <mergeCell ref="ACH146:ACK149"/>
    <mergeCell ref="ACV127:ACW138"/>
    <mergeCell ref="ACX160:ACY171"/>
    <mergeCell ref="ACG172:ADB173"/>
    <mergeCell ref="ACS156:ACT158"/>
    <mergeCell ref="ACV156:ACW158"/>
    <mergeCell ref="ACX146:ADA149"/>
    <mergeCell ref="ACG150:ADB155"/>
    <mergeCell ref="ACK160:ACL171"/>
    <mergeCell ref="ADC127:ADI128"/>
    <mergeCell ref="ADK127:ADR128"/>
    <mergeCell ref="ACJ124:ACM130"/>
    <mergeCell ref="ACI156:ACJ158"/>
    <mergeCell ref="AET177:AFD178"/>
    <mergeCell ref="ADC115:ADR120"/>
    <mergeCell ref="AFP111:AFS114"/>
    <mergeCell ref="ADT111:ADW114"/>
    <mergeCell ref="ADY111:AEB114"/>
    <mergeCell ref="AED111:AEG114"/>
    <mergeCell ref="AEX111:AFA114"/>
    <mergeCell ref="AEI115:AFD120"/>
    <mergeCell ref="AEJ160:AEK171"/>
    <mergeCell ref="AEX156:AEY158"/>
    <mergeCell ref="AFA156:AFB158"/>
    <mergeCell ref="AGK174:AGT175"/>
    <mergeCell ref="AFU121:AGA122"/>
    <mergeCell ref="AFU124:AGA125"/>
    <mergeCell ref="AFV111:AFY114"/>
    <mergeCell ref="AGN111:AGQ114"/>
    <mergeCell ref="AJI187:AJX192"/>
    <mergeCell ref="AHG127:AHM128"/>
    <mergeCell ref="AHO127:AHV128"/>
    <mergeCell ref="AEK156:AEL158"/>
    <mergeCell ref="AEN156:AEO158"/>
    <mergeCell ref="AEQ156:AER158"/>
    <mergeCell ref="AEW160:AEX171"/>
    <mergeCell ref="AEZ160:AFA171"/>
    <mergeCell ref="AEX127:AEY138"/>
    <mergeCell ref="AEZ146:AFC149"/>
    <mergeCell ref="AEU156:AEV158"/>
    <mergeCell ref="AIN146:AIQ149"/>
    <mergeCell ref="AIO156:AIP158"/>
    <mergeCell ref="AIR156:AIS158"/>
    <mergeCell ref="ADC187:ADR192"/>
    <mergeCell ref="AGZ111:AHC114"/>
    <mergeCell ref="AJA74:AJB76"/>
    <mergeCell ref="AFU187:AGJ192"/>
    <mergeCell ref="AHG187:AHV192"/>
    <mergeCell ref="AEJ74:AEK76"/>
    <mergeCell ref="ALK187:ALZ192"/>
    <mergeCell ref="AMU121:AMV123"/>
    <mergeCell ref="AMA187:AMP192"/>
    <mergeCell ref="AKO187:ALJ192"/>
    <mergeCell ref="AKO174:AKX175"/>
    <mergeCell ref="AKZ174:ALJ175"/>
    <mergeCell ref="AKO177:AKX178"/>
    <mergeCell ref="AKZ177:ALJ178"/>
    <mergeCell ref="AMQ187:ANL192"/>
    <mergeCell ref="AMQ174:AMZ175"/>
    <mergeCell ref="ANB174:ANL175"/>
    <mergeCell ref="AKO55:AKP66"/>
    <mergeCell ref="AKX55:AKY66"/>
    <mergeCell ref="ALI83:ALJ85"/>
    <mergeCell ref="ALL83:ALM85"/>
    <mergeCell ref="AKO172:ALJ173"/>
    <mergeCell ref="AKO150:ALJ155"/>
    <mergeCell ref="ALA156:ALB158"/>
    <mergeCell ref="ALD127:ALE138"/>
    <mergeCell ref="ALK127:ALQ128"/>
    <mergeCell ref="ALQ111:ALT114"/>
    <mergeCell ref="AMQ55:AMR66"/>
    <mergeCell ref="AMZ55:ANA66"/>
    <mergeCell ref="AMA115:AMP120"/>
    <mergeCell ref="AMQ150:ANL155"/>
    <mergeCell ref="AMQ177:AMZ178"/>
    <mergeCell ref="ANB177:ANL178"/>
    <mergeCell ref="ALV111:ALY114"/>
    <mergeCell ref="AMU160:AMV171"/>
    <mergeCell ref="AMX160:AMY171"/>
    <mergeCell ref="ANB160:ANC171"/>
    <mergeCell ref="ANE160:ANF171"/>
    <mergeCell ref="ANH160:ANI171"/>
    <mergeCell ref="AMI124:AMP125"/>
    <mergeCell ref="ANH146:ANK149"/>
    <mergeCell ref="ANF156:ANG158"/>
    <mergeCell ref="AKR111:AKU114"/>
    <mergeCell ref="AMR160:AMS171"/>
    <mergeCell ref="AKR124:AKU130"/>
    <mergeCell ref="AMQ172:ANL173"/>
    <mergeCell ref="AKQ156:AKR158"/>
    <mergeCell ref="AKT156:AKU158"/>
    <mergeCell ref="AKW156:AKX158"/>
    <mergeCell ref="ALK124:ALQ125"/>
    <mergeCell ref="ANG121:ANH123"/>
    <mergeCell ref="AMT124:AMW130"/>
    <mergeCell ref="AMR146:AMU149"/>
    <mergeCell ref="ANI156:ANJ158"/>
    <mergeCell ref="ANA143:ANB145"/>
    <mergeCell ref="AMY156:AMZ158"/>
    <mergeCell ref="ANC156:AND158"/>
    <mergeCell ref="ALF160:ALG171"/>
    <mergeCell ref="AKP160:AKQ171"/>
    <mergeCell ref="AKS160:AKT171"/>
    <mergeCell ref="AKV160:AKW171"/>
    <mergeCell ref="AKZ160:ALA171"/>
    <mergeCell ref="ALC160:ALD171"/>
    <mergeCell ref="AMI121:AMP122"/>
    <mergeCell ref="AMB111:AME114"/>
    <mergeCell ref="ALK115:ALZ120"/>
    <mergeCell ref="AML111:AMO114"/>
    <mergeCell ref="AOC187:AOR192"/>
    <mergeCell ref="APO187:AQD192"/>
    <mergeCell ref="APP111:APS114"/>
    <mergeCell ref="APU111:APX114"/>
    <mergeCell ref="APZ111:AQC114"/>
    <mergeCell ref="APH127:API138"/>
    <mergeCell ref="AOC121:AOI122"/>
    <mergeCell ref="ANM121:ANS122"/>
    <mergeCell ref="AOV111:AOY114"/>
    <mergeCell ref="AOW121:AOX123"/>
    <mergeCell ref="AOS172:APN173"/>
    <mergeCell ref="APC143:APD145"/>
    <mergeCell ref="AOT146:AOW149"/>
    <mergeCell ref="APJ146:APM149"/>
    <mergeCell ref="AOU156:AOV158"/>
    <mergeCell ref="AOX156:AOY158"/>
    <mergeCell ref="APA156:APB158"/>
    <mergeCell ref="AOC115:AOR120"/>
    <mergeCell ref="AOS115:APN120"/>
    <mergeCell ref="AOD111:AOG114"/>
    <mergeCell ref="AOT160:AOU171"/>
    <mergeCell ref="AOW160:AOX171"/>
    <mergeCell ref="AOK127:AOR128"/>
    <mergeCell ref="APD177:APN178"/>
    <mergeCell ref="ANM187:AOB192"/>
    <mergeCell ref="AOS187:APN192"/>
    <mergeCell ref="AOS150:APN155"/>
    <mergeCell ref="AOS174:APB175"/>
    <mergeCell ref="APD174:APN175"/>
    <mergeCell ref="AOS177:APB178"/>
    <mergeCell ref="AOZ160:APA171"/>
    <mergeCell ref="ASY77:ATD80"/>
    <mergeCell ref="ATS55:ATT66"/>
    <mergeCell ref="ARY121:ASF122"/>
    <mergeCell ref="ARQ124:ARW125"/>
    <mergeCell ref="ASW55:ASX66"/>
    <mergeCell ref="ATT74:ATU76"/>
    <mergeCell ref="ASW77:ASX80"/>
    <mergeCell ref="ATS115:AUH120"/>
    <mergeCell ref="ASX83:ASY85"/>
    <mergeCell ref="ATA83:ATB85"/>
    <mergeCell ref="ATD83:ATE85"/>
    <mergeCell ref="ATG83:ATH85"/>
    <mergeCell ref="ATK83:ATL85"/>
    <mergeCell ref="ATN83:ATO85"/>
    <mergeCell ref="ATQ83:ATR85"/>
    <mergeCell ref="ATT83:ATU85"/>
    <mergeCell ref="ARQ55:ARR66"/>
    <mergeCell ref="AUA121:AUH122"/>
    <mergeCell ref="ASX74:ASY76"/>
    <mergeCell ref="ASG115:ASV120"/>
    <mergeCell ref="ASW115:ATR120"/>
    <mergeCell ref="ATG74:ATH76"/>
    <mergeCell ref="ATM121:ATN123"/>
    <mergeCell ref="ARY127:ASF128"/>
    <mergeCell ref="ASB111:ASE114"/>
    <mergeCell ref="AQU115:ARP120"/>
    <mergeCell ref="AQE124:AQK125"/>
    <mergeCell ref="ARI83:ARJ85"/>
    <mergeCell ref="ASG187:ASV192"/>
    <mergeCell ref="ATS187:AUH192"/>
    <mergeCell ref="ASH111:ASK114"/>
    <mergeCell ref="ASM111:ASP114"/>
    <mergeCell ref="ASR111:ASU114"/>
    <mergeCell ref="ATL111:ATO114"/>
    <mergeCell ref="ATT111:ATW114"/>
    <mergeCell ref="ATY111:AUB114"/>
    <mergeCell ref="AUD111:AUG114"/>
    <mergeCell ref="ATL127:ATM138"/>
    <mergeCell ref="ASG121:ASM122"/>
    <mergeCell ref="ASO121:ASV122"/>
    <mergeCell ref="ASG124:ASM125"/>
    <mergeCell ref="ASO124:ASV125"/>
    <mergeCell ref="ATI156:ATJ158"/>
    <mergeCell ref="ASY156:ASZ158"/>
    <mergeCell ref="ATB156:ATC158"/>
    <mergeCell ref="ASW187:ATR192"/>
    <mergeCell ref="ASW150:ATR155"/>
    <mergeCell ref="ASW174:ATF175"/>
    <mergeCell ref="ATH174:ATR175"/>
    <mergeCell ref="ASW177:ATF178"/>
    <mergeCell ref="ASZ111:ATC114"/>
    <mergeCell ref="ATA121:ATB123"/>
    <mergeCell ref="ATS121:ATY122"/>
    <mergeCell ref="ATS124:ATY125"/>
    <mergeCell ref="ATS127:ATY128"/>
    <mergeCell ref="ATH177:ATR178"/>
    <mergeCell ref="ATH160:ATI171"/>
    <mergeCell ref="ATK160:ATL171"/>
    <mergeCell ref="ATN160:ATO171"/>
    <mergeCell ref="BDO55:BDP66"/>
    <mergeCell ref="AZY74:AZZ76"/>
    <mergeCell ref="AWF74:AWG76"/>
    <mergeCell ref="AWI74:AWJ76"/>
    <mergeCell ref="AXS77:AYA80"/>
    <mergeCell ref="AYF77:AYN80"/>
    <mergeCell ref="AXM83:AXN85"/>
    <mergeCell ref="AUP74:AUQ76"/>
    <mergeCell ref="AUI55:AUJ68"/>
    <mergeCell ref="AUO55:AUP68"/>
    <mergeCell ref="AUR55:AUS68"/>
    <mergeCell ref="AUV55:AUW68"/>
    <mergeCell ref="AVE55:AVF68"/>
    <mergeCell ref="AXQ55:AXR68"/>
    <mergeCell ref="AYD55:AYE68"/>
    <mergeCell ref="AUK77:AUP80"/>
    <mergeCell ref="BCI55:BCJ66"/>
    <mergeCell ref="AWM58:AXN62"/>
    <mergeCell ref="AXR74:AXS76"/>
    <mergeCell ref="AXR83:AXS85"/>
    <mergeCell ref="AXU83:AXV85"/>
    <mergeCell ref="AYK83:AYL85"/>
    <mergeCell ref="AYN83:AYO85"/>
    <mergeCell ref="AZK77:AZL80"/>
    <mergeCell ref="AZL83:AZM85"/>
    <mergeCell ref="AZO83:AZP85"/>
    <mergeCell ref="AZR83:AZS85"/>
    <mergeCell ref="AZU83:AZV85"/>
    <mergeCell ref="ASW172:ATR173"/>
    <mergeCell ref="ASZ124:ATC130"/>
    <mergeCell ref="ATN146:ATQ149"/>
    <mergeCell ref="ATG143:ATH145"/>
    <mergeCell ref="ASX160:ASY171"/>
    <mergeCell ref="ATA160:ATB171"/>
    <mergeCell ref="ATL156:ATM158"/>
    <mergeCell ref="ATO156:ATP158"/>
    <mergeCell ref="ATD160:ATE171"/>
    <mergeCell ref="AUA124:AUH125"/>
    <mergeCell ref="AUA127:AUH128"/>
    <mergeCell ref="ATE156:ATF158"/>
    <mergeCell ref="ASX146:ATA149"/>
    <mergeCell ref="AWP81:AWU88"/>
    <mergeCell ref="AXX86:AXY87"/>
    <mergeCell ref="AUM121:AUN123"/>
    <mergeCell ref="AUY121:AUZ123"/>
    <mergeCell ref="AXL111:AXO114"/>
    <mergeCell ref="AVE115:AVT120"/>
    <mergeCell ref="AXA115:AXP120"/>
    <mergeCell ref="AXA121:AXG122"/>
    <mergeCell ref="AUX129:AUY143"/>
    <mergeCell ref="AUI172:AVD173"/>
    <mergeCell ref="AVE124:AVK125"/>
    <mergeCell ref="AUW148:AVB152"/>
    <mergeCell ref="AVM121:AVT122"/>
    <mergeCell ref="AVE121:AVK122"/>
    <mergeCell ref="AUI115:AVD120"/>
    <mergeCell ref="AUL111:AUO114"/>
    <mergeCell ref="AVP111:AVS114"/>
    <mergeCell ref="AVC88:AVD89"/>
    <mergeCell ref="AZK55:AZL66"/>
    <mergeCell ref="AZT55:AZU66"/>
    <mergeCell ref="AZX55:AZY66"/>
    <mergeCell ref="BAG55:BAH66"/>
    <mergeCell ref="AXX83:AXY85"/>
    <mergeCell ref="BAH74:BAI76"/>
    <mergeCell ref="BCA74:BCB76"/>
    <mergeCell ref="BBV55:BBW66"/>
    <mergeCell ref="AZQ55:AZR66"/>
    <mergeCell ref="BBS55:BBT66"/>
    <mergeCell ref="BBO77:BBT80"/>
    <mergeCell ref="BAE83:BAF85"/>
    <mergeCell ref="BAH83:BAI85"/>
    <mergeCell ref="AZL74:AZM76"/>
    <mergeCell ref="AZU74:AZV76"/>
    <mergeCell ref="BBM77:BBN80"/>
    <mergeCell ref="BBN83:BBO85"/>
    <mergeCell ref="BBQ83:BBR85"/>
    <mergeCell ref="BBT83:BBU85"/>
    <mergeCell ref="AYZ82:AZE85"/>
    <mergeCell ref="AZC50:AZE79"/>
    <mergeCell ref="BBM55:BBN66"/>
    <mergeCell ref="AYA72:AYB73"/>
    <mergeCell ref="AYN72:AYO73"/>
    <mergeCell ref="BFU121:BFV123"/>
    <mergeCell ref="BGG121:BGH123"/>
    <mergeCell ref="BDP74:BDQ76"/>
    <mergeCell ref="BDY74:BDZ76"/>
    <mergeCell ref="BEC74:BED76"/>
    <mergeCell ref="BEL74:BEM76"/>
    <mergeCell ref="BDR111:BDU114"/>
    <mergeCell ref="BDE111:BDH114"/>
    <mergeCell ref="BDJ111:BDM114"/>
    <mergeCell ref="BBM115:BCH120"/>
    <mergeCell ref="BBN74:BBO76"/>
    <mergeCell ref="BBW74:BBX76"/>
    <mergeCell ref="BCD83:BCE85"/>
    <mergeCell ref="BCI127:BCO128"/>
    <mergeCell ref="BDO77:BDP80"/>
    <mergeCell ref="BBW83:BBX85"/>
    <mergeCell ref="BCA83:BCB85"/>
    <mergeCell ref="BFA121:BFG122"/>
    <mergeCell ref="BDS121:BDT123"/>
    <mergeCell ref="BEE121:BEF123"/>
    <mergeCell ref="BCJ83:BCK85"/>
    <mergeCell ref="BDO115:BEJ120"/>
    <mergeCell ref="BGH83:BGI85"/>
    <mergeCell ref="BDV83:BDW85"/>
    <mergeCell ref="BDS83:BDT85"/>
    <mergeCell ref="BEC83:BED85"/>
    <mergeCell ref="BEF83:BEG85"/>
    <mergeCell ref="BEI83:BEJ85"/>
    <mergeCell ref="BEL83:BEM85"/>
    <mergeCell ref="BFA115:BFP120"/>
    <mergeCell ref="BCQ121:BCX122"/>
    <mergeCell ref="BBP111:BBS114"/>
    <mergeCell ref="BDO187:BEJ192"/>
    <mergeCell ref="BDO172:BEJ173"/>
    <mergeCell ref="BFB111:BFE114"/>
    <mergeCell ref="BFG111:BFJ114"/>
    <mergeCell ref="BFL111:BFO114"/>
    <mergeCell ref="BHK127:BHR128"/>
    <mergeCell ref="BFR74:BFS76"/>
    <mergeCell ref="BGA74:BGB76"/>
    <mergeCell ref="BGE74:BGF76"/>
    <mergeCell ref="BGN74:BGO76"/>
    <mergeCell ref="BHT74:BHU76"/>
    <mergeCell ref="BIC74:BID76"/>
    <mergeCell ref="BIG74:BIH76"/>
    <mergeCell ref="BIP74:BIQ76"/>
    <mergeCell ref="BFQ77:BFR80"/>
    <mergeCell ref="BIG160:BIH171"/>
    <mergeCell ref="BIJ160:BIK171"/>
    <mergeCell ref="BHS172:BIN173"/>
    <mergeCell ref="BHS174:BIB175"/>
    <mergeCell ref="BID174:BIN175"/>
    <mergeCell ref="BHS177:BIB178"/>
    <mergeCell ref="BID177:BIN178"/>
    <mergeCell ref="BFR160:BFS171"/>
    <mergeCell ref="BFU160:BFV171"/>
    <mergeCell ref="BFX160:BFY171"/>
    <mergeCell ref="BGB174:BGL175"/>
    <mergeCell ref="BGH146:BGK149"/>
    <mergeCell ref="BGE160:BGF171"/>
    <mergeCell ref="BFQ115:BGL120"/>
    <mergeCell ref="BIO127:BIU128"/>
    <mergeCell ref="BIO124:BIU125"/>
    <mergeCell ref="BHC127:BHI128"/>
    <mergeCell ref="BLY156:BLZ158"/>
    <mergeCell ref="BMB156:BMC158"/>
    <mergeCell ref="BID160:BIE171"/>
    <mergeCell ref="BHZ160:BIA171"/>
    <mergeCell ref="BFY156:BFZ158"/>
    <mergeCell ref="BGC156:BGD158"/>
    <mergeCell ref="BGF156:BGG158"/>
    <mergeCell ref="BGI156:BGJ158"/>
    <mergeCell ref="BJY160:BJZ171"/>
    <mergeCell ref="BKB160:BKC171"/>
    <mergeCell ref="BKF160:BKG171"/>
    <mergeCell ref="BKI160:BKJ171"/>
    <mergeCell ref="BJV160:BJW171"/>
    <mergeCell ref="BHT160:BHU171"/>
    <mergeCell ref="BHW160:BHX171"/>
    <mergeCell ref="BJU150:BKP155"/>
    <mergeCell ref="BHU156:BHV158"/>
    <mergeCell ref="BGB160:BGC171"/>
    <mergeCell ref="BKJ156:BKK158"/>
    <mergeCell ref="BKM156:BKN158"/>
    <mergeCell ref="BJZ156:BKA158"/>
    <mergeCell ref="BKC156:BKD158"/>
    <mergeCell ref="BKG156:BKH158"/>
    <mergeCell ref="BKQ127:BKW128"/>
    <mergeCell ref="BIP111:BIS114"/>
    <mergeCell ref="BIU111:BIX114"/>
    <mergeCell ref="BIZ111:BJC114"/>
    <mergeCell ref="BJE127:BJK128"/>
    <mergeCell ref="BJM127:BJT128"/>
    <mergeCell ref="BKQ121:BKW122"/>
    <mergeCell ref="BIW127:BJD128"/>
    <mergeCell ref="BKY121:BLF122"/>
    <mergeCell ref="BKJ124:BKM130"/>
    <mergeCell ref="BHS115:BIN120"/>
    <mergeCell ref="BJE124:BJK125"/>
    <mergeCell ref="BHZ83:BIA85"/>
    <mergeCell ref="BIH124:BIK130"/>
    <mergeCell ref="BHV125:BHW136"/>
    <mergeCell ref="BIH111:BIK114"/>
    <mergeCell ref="BHV111:BHY114"/>
    <mergeCell ref="BHW121:BHX123"/>
    <mergeCell ref="BKO83:BKP85"/>
    <mergeCell ref="BKR83:BKS85"/>
    <mergeCell ref="BNY150:BOT155"/>
    <mergeCell ref="BOG156:BOH158"/>
    <mergeCell ref="BMS127:BMY128"/>
    <mergeCell ref="BMY111:BNB114"/>
    <mergeCell ref="BKE143:BKF145"/>
    <mergeCell ref="BJE115:BJT120"/>
    <mergeCell ref="BJY121:BJZ123"/>
    <mergeCell ref="BKK121:BKL123"/>
    <mergeCell ref="BKL146:BKO149"/>
    <mergeCell ref="BIW124:BJD125"/>
    <mergeCell ref="BHS150:BIN155"/>
    <mergeCell ref="BIC143:BID145"/>
    <mergeCell ref="BHT146:BHW149"/>
    <mergeCell ref="BIJ146:BIM149"/>
    <mergeCell ref="BLO127:BLV128"/>
    <mergeCell ref="BMA121:BMB123"/>
    <mergeCell ref="BRM124:BRS125"/>
    <mergeCell ref="BML111:BMO114"/>
    <mergeCell ref="BNA124:BNH125"/>
    <mergeCell ref="BMM121:BMN123"/>
    <mergeCell ref="BNA127:BNH128"/>
    <mergeCell ref="BML124:BMO130"/>
    <mergeCell ref="BLZ125:BMA136"/>
    <mergeCell ref="BKQ115:BLF120"/>
    <mergeCell ref="BRM121:BRS122"/>
    <mergeCell ref="BON111:BOQ114"/>
    <mergeCell ref="BLW115:BMR120"/>
    <mergeCell ref="BMS115:BNH120"/>
    <mergeCell ref="BMS121:BMY122"/>
    <mergeCell ref="BLZ111:BMC114"/>
    <mergeCell ref="BII121:BIJ123"/>
    <mergeCell ref="BIO115:BJD120"/>
    <mergeCell ref="BOC160:BOD171"/>
    <mergeCell ref="BOA156:BOB158"/>
    <mergeCell ref="BMK160:BML171"/>
    <mergeCell ref="BMN160:BMO171"/>
    <mergeCell ref="BKL160:BKM171"/>
    <mergeCell ref="BNZ160:BOA171"/>
    <mergeCell ref="BQP156:BQQ158"/>
    <mergeCell ref="BRE124:BRL125"/>
    <mergeCell ref="BQP111:BQS114"/>
    <mergeCell ref="BQX111:BRA114"/>
    <mergeCell ref="BRC111:BRF114"/>
    <mergeCell ref="BOI74:BOJ76"/>
    <mergeCell ref="BMN146:BMQ149"/>
    <mergeCell ref="BMI156:BMJ158"/>
    <mergeCell ref="BML156:BMM158"/>
    <mergeCell ref="BNA121:BNH122"/>
    <mergeCell ref="BLG124:BLM125"/>
    <mergeCell ref="BLO124:BLV125"/>
    <mergeCell ref="BMS124:BMY125"/>
    <mergeCell ref="BPK124:BPQ125"/>
    <mergeCell ref="BQD125:BQE136"/>
    <mergeCell ref="BMT111:BMW114"/>
    <mergeCell ref="BLH111:BLK114"/>
    <mergeCell ref="BMA160:BMB171"/>
    <mergeCell ref="BMD160:BME171"/>
    <mergeCell ref="BMH160:BMI171"/>
    <mergeCell ref="BOV111:BOY114"/>
    <mergeCell ref="BQB74:BQC76"/>
    <mergeCell ref="BQK74:BQL76"/>
    <mergeCell ref="BOF160:BOG171"/>
    <mergeCell ref="BOC121:BOD123"/>
    <mergeCell ref="BLG127:BLM128"/>
    <mergeCell ref="BOK156:BOL158"/>
    <mergeCell ref="BON156:BOO158"/>
    <mergeCell ref="BQC156:BQD158"/>
    <mergeCell ref="BQA115:BQV120"/>
    <mergeCell ref="BPS124:BPZ125"/>
    <mergeCell ref="BOB125:BOC136"/>
    <mergeCell ref="BPK115:BPZ120"/>
    <mergeCell ref="BOU115:BPJ120"/>
    <mergeCell ref="BOU121:BPA122"/>
    <mergeCell ref="BPC121:BPJ122"/>
    <mergeCell ref="BPQ111:BPT114"/>
    <mergeCell ref="BPV111:BPY114"/>
    <mergeCell ref="BQI156:BQJ158"/>
    <mergeCell ref="BOI143:BOJ145"/>
    <mergeCell ref="BNZ146:BOC149"/>
    <mergeCell ref="BMO156:BMP158"/>
    <mergeCell ref="BLX146:BMA149"/>
    <mergeCell ref="BQK143:BQL145"/>
    <mergeCell ref="BQR146:BQU149"/>
    <mergeCell ref="BPF111:BPI114"/>
    <mergeCell ref="BOQ156:BOR158"/>
    <mergeCell ref="BNJ111:BNM114"/>
    <mergeCell ref="BNO111:BNR114"/>
    <mergeCell ref="BOD156:BOE158"/>
    <mergeCell ref="BOB111:BOE114"/>
    <mergeCell ref="BQD111:BQG114"/>
    <mergeCell ref="BPL111:BPO114"/>
    <mergeCell ref="BOO121:BOP123"/>
    <mergeCell ref="BOU124:BPA125"/>
    <mergeCell ref="BPC124:BPJ125"/>
    <mergeCell ref="BNI127:BNO128"/>
    <mergeCell ref="BNQ127:BNX128"/>
    <mergeCell ref="BTW127:BUD128"/>
    <mergeCell ref="BVA124:BVG125"/>
    <mergeCell ref="BZF83:BZG85"/>
    <mergeCell ref="CAO83:CAP85"/>
    <mergeCell ref="CAR83:CAS85"/>
    <mergeCell ref="BRU124:BSB125"/>
    <mergeCell ref="BRM127:BRS128"/>
    <mergeCell ref="BQW124:BRC125"/>
    <mergeCell ref="BNY115:BOT120"/>
    <mergeCell ref="BPS127:BPZ128"/>
    <mergeCell ref="BQP124:BQS130"/>
    <mergeCell ref="BQC77:BQH80"/>
    <mergeCell ref="BOC83:BOD85"/>
    <mergeCell ref="BQR83:BQS85"/>
    <mergeCell ref="BLO121:BLV122"/>
    <mergeCell ref="BMG143:BMH145"/>
    <mergeCell ref="BOP146:BOS149"/>
    <mergeCell ref="BLG115:BLV120"/>
    <mergeCell ref="BLG121:BLM122"/>
    <mergeCell ref="BOU127:BPA128"/>
    <mergeCell ref="BPC127:BPJ128"/>
    <mergeCell ref="BMN83:BMO85"/>
    <mergeCell ref="BMQ83:BMR85"/>
    <mergeCell ref="BUF146:BUI149"/>
    <mergeCell ref="BUV146:BUY149"/>
    <mergeCell ref="BWG115:BXB120"/>
    <mergeCell ref="BYD111:BYG114"/>
    <mergeCell ref="BXS124:BXY125"/>
    <mergeCell ref="BVQ127:BVW128"/>
    <mergeCell ref="BVY127:BWF128"/>
    <mergeCell ref="BVB111:BVE114"/>
    <mergeCell ref="BSY124:BTE125"/>
    <mergeCell ref="CBG124:CBM125"/>
    <mergeCell ref="CBO124:CBV125"/>
    <mergeCell ref="BZU127:CAA128"/>
    <mergeCell ref="CBG127:CBM128"/>
    <mergeCell ref="CBO127:CBV128"/>
    <mergeCell ref="CAK150:CBF155"/>
    <mergeCell ref="BWJ111:BWM114"/>
    <mergeCell ref="BVW111:BVZ114"/>
    <mergeCell ref="CAM156:CAN158"/>
    <mergeCell ref="BYP83:BYQ85"/>
    <mergeCell ref="BYS83:BYT85"/>
    <mergeCell ref="BYW83:BYX85"/>
    <mergeCell ref="BYX111:BZA114"/>
    <mergeCell ref="BXI111:BXL114"/>
    <mergeCell ref="BWH83:BWI85"/>
    <mergeCell ref="BWK83:BWL85"/>
    <mergeCell ref="BWN83:BWO85"/>
    <mergeCell ref="BWQ83:BWR85"/>
    <mergeCell ref="BWU83:BWV85"/>
    <mergeCell ref="BWX83:BWY85"/>
    <mergeCell ref="BXA83:BXB85"/>
    <mergeCell ref="CAL83:CAM85"/>
    <mergeCell ref="CCE127:CCL128"/>
    <mergeCell ref="CBW115:CCL120"/>
    <mergeCell ref="AUJ74:AUK76"/>
    <mergeCell ref="AUS74:AUT76"/>
    <mergeCell ref="AUW74:AUX76"/>
    <mergeCell ref="CAV174:CBF175"/>
    <mergeCell ref="BSR111:BSU114"/>
    <mergeCell ref="BTE111:BTH114"/>
    <mergeCell ref="BTJ111:BTM114"/>
    <mergeCell ref="BQU83:BQV85"/>
    <mergeCell ref="BQX83:BQY85"/>
    <mergeCell ref="CAV160:CAW171"/>
    <mergeCell ref="BUP174:BUZ175"/>
    <mergeCell ref="BUS160:BUT171"/>
    <mergeCell ref="BUV160:BUW171"/>
    <mergeCell ref="BUH111:BUK114"/>
    <mergeCell ref="BUI121:BUJ123"/>
    <mergeCell ref="BUU121:BUV123"/>
    <mergeCell ref="BZC83:BZD85"/>
    <mergeCell ref="BYM83:BYN85"/>
    <mergeCell ref="BSD74:BSE76"/>
    <mergeCell ref="BSM74:BSN76"/>
    <mergeCell ref="BSQ74:BSR76"/>
    <mergeCell ref="BSZ74:BTA76"/>
    <mergeCell ref="BRN111:BRQ114"/>
    <mergeCell ref="BRS111:BRV114"/>
    <mergeCell ref="BRX111:BSA114"/>
    <mergeCell ref="BOP83:BOQ85"/>
    <mergeCell ref="BRH111:BRK114"/>
    <mergeCell ref="BQX74:BQY76"/>
    <mergeCell ref="BQA77:BQB80"/>
    <mergeCell ref="BOV74:BOW76"/>
    <mergeCell ref="BSL55:BSM66"/>
    <mergeCell ref="BOS83:BOT85"/>
    <mergeCell ref="BOV83:BOW85"/>
    <mergeCell ref="BQB83:BQC85"/>
    <mergeCell ref="BQE83:BQF85"/>
    <mergeCell ref="BQH83:BQI85"/>
    <mergeCell ref="BWG77:BWH80"/>
    <mergeCell ref="BYI77:BYJ80"/>
    <mergeCell ref="BYV55:BYW66"/>
    <mergeCell ref="BWU74:BWV76"/>
    <mergeCell ref="BUN55:BUO66"/>
    <mergeCell ref="BQW55:BQX66"/>
    <mergeCell ref="BUR55:BUS66"/>
    <mergeCell ref="BVA55:BVB66"/>
    <mergeCell ref="BSP55:BSQ66"/>
    <mergeCell ref="BQK83:BQL85"/>
    <mergeCell ref="BSY55:BSZ66"/>
    <mergeCell ref="BQO74:BQP76"/>
    <mergeCell ref="BOZ51:BPA66"/>
    <mergeCell ref="BPC51:BPD66"/>
    <mergeCell ref="BWG55:BWH66"/>
    <mergeCell ref="BWP55:BWQ66"/>
    <mergeCell ref="BSI55:BSJ66"/>
    <mergeCell ref="BSJ74:BSK76"/>
    <mergeCell ref="BSE77:BSJ80"/>
    <mergeCell ref="BYJ74:BYK76"/>
    <mergeCell ref="BUF83:BUG85"/>
    <mergeCell ref="BUI83:BUJ85"/>
    <mergeCell ref="BSG83:BSH85"/>
    <mergeCell ref="BSJ83:BSK85"/>
    <mergeCell ref="BSM83:BSN85"/>
    <mergeCell ref="BSQ83:BSR85"/>
    <mergeCell ref="CAT55:CAU66"/>
    <mergeCell ref="BZF74:BZG76"/>
    <mergeCell ref="BUS74:BUT76"/>
    <mergeCell ref="BVB74:BVC76"/>
    <mergeCell ref="BVB83:BVC85"/>
    <mergeCell ref="CAU83:CAV85"/>
    <mergeCell ref="CAY83:CAZ85"/>
    <mergeCell ref="CBB83:CBC85"/>
    <mergeCell ref="CBE83:CBF85"/>
    <mergeCell ref="BUV83:BUW85"/>
    <mergeCell ref="BWM55:BWN66"/>
    <mergeCell ref="BWN74:BWO76"/>
    <mergeCell ref="BWI77:BWN80"/>
    <mergeCell ref="CFC83:CFD85"/>
    <mergeCell ref="BYI55:BYJ66"/>
    <mergeCell ref="BYR55:BYS66"/>
    <mergeCell ref="BYS74:BYT76"/>
    <mergeCell ref="BYW74:BYX76"/>
    <mergeCell ref="BYZ83:BZA85"/>
    <mergeCell ref="CEV83:CEW85"/>
    <mergeCell ref="CBH83:CBI85"/>
    <mergeCell ref="CAX55:CAY66"/>
    <mergeCell ref="BWT55:BWU66"/>
    <mergeCell ref="BXC55:BXD66"/>
    <mergeCell ref="BWH74:BWI76"/>
    <mergeCell ref="BWQ74:BWR76"/>
    <mergeCell ref="CAM77:CAR80"/>
    <mergeCell ref="CCN83:CCO85"/>
    <mergeCell ref="CCQ83:CCR85"/>
    <mergeCell ref="BXD83:BXE85"/>
    <mergeCell ref="BYJ83:BYK85"/>
    <mergeCell ref="BXD74:BXE76"/>
    <mergeCell ref="BOI83:BOJ85"/>
    <mergeCell ref="BOM74:BON76"/>
    <mergeCell ref="BSC77:BSD80"/>
    <mergeCell ref="BUE77:BUF80"/>
    <mergeCell ref="BSW83:BSX85"/>
    <mergeCell ref="BSZ83:BTA85"/>
    <mergeCell ref="BUF74:BUG76"/>
    <mergeCell ref="BUO74:BUP76"/>
    <mergeCell ref="BUY83:BUZ85"/>
    <mergeCell ref="BUL83:BUM85"/>
    <mergeCell ref="BST83:BSU85"/>
    <mergeCell ref="BQO83:BQP85"/>
    <mergeCell ref="BUO83:BUP85"/>
    <mergeCell ref="BNZ83:BOA85"/>
    <mergeCell ref="BOA77:BOF80"/>
    <mergeCell ref="CVU115:CWJ120"/>
    <mergeCell ref="CWF111:CWI114"/>
    <mergeCell ref="BUS83:BUT85"/>
    <mergeCell ref="CQK115:CQZ120"/>
    <mergeCell ref="COY115:CPT120"/>
    <mergeCell ref="CPN111:CPQ114"/>
    <mergeCell ref="CMZ111:CNC114"/>
    <mergeCell ref="CKF111:CKI114"/>
    <mergeCell ref="CKK111:CKN114"/>
    <mergeCell ref="CKP111:CKS114"/>
    <mergeCell ref="CLR83:CLS85"/>
    <mergeCell ref="CLB83:CLC85"/>
    <mergeCell ref="CLJ111:CLM114"/>
    <mergeCell ref="CKY83:CKZ85"/>
    <mergeCell ref="CLO83:CLP85"/>
    <mergeCell ref="CUO115:CVD120"/>
    <mergeCell ref="CWA111:CWD114"/>
    <mergeCell ref="CCQ160:CCR171"/>
    <mergeCell ref="AYH83:AYI85"/>
    <mergeCell ref="CFF146:CFI149"/>
    <mergeCell ref="CGR146:CGU149"/>
    <mergeCell ref="CFS124:CFZ125"/>
    <mergeCell ref="CFS127:CFZ128"/>
    <mergeCell ref="CHE74:CHF76"/>
    <mergeCell ref="CHN74:CHO76"/>
    <mergeCell ref="CHN83:CHO85"/>
    <mergeCell ref="CGQ77:CGR80"/>
    <mergeCell ref="CDD83:CDE85"/>
    <mergeCell ref="CDG83:CDH85"/>
    <mergeCell ref="CCM115:CDH120"/>
    <mergeCell ref="CFK124:CFQ125"/>
    <mergeCell ref="CGT111:CGW114"/>
    <mergeCell ref="CDA83:CDB85"/>
    <mergeCell ref="CDJ83:CDK85"/>
    <mergeCell ref="CEP83:CEQ85"/>
    <mergeCell ref="CES83:CET85"/>
    <mergeCell ref="CHE83:CHF85"/>
    <mergeCell ref="CHH83:CHI85"/>
    <mergeCell ref="CHA74:CHB76"/>
    <mergeCell ref="CEP74:CEQ76"/>
    <mergeCell ref="CEY74:CEZ76"/>
    <mergeCell ref="CFC74:CFD76"/>
    <mergeCell ref="CFL74:CFM76"/>
    <mergeCell ref="CFV111:CFY114"/>
    <mergeCell ref="CCW83:CCX85"/>
    <mergeCell ref="CGR74:CGS76"/>
    <mergeCell ref="CCT160:CCU171"/>
    <mergeCell ref="BZE127:BZK128"/>
    <mergeCell ref="BOF83:BOG85"/>
    <mergeCell ref="CCX177:CDH178"/>
    <mergeCell ref="CCW143:CCX145"/>
    <mergeCell ref="CDD146:CDG149"/>
    <mergeCell ref="CCX160:CCY171"/>
    <mergeCell ref="CDA160:CDB171"/>
    <mergeCell ref="CDD160:CDE171"/>
    <mergeCell ref="CCM172:CDH173"/>
    <mergeCell ref="CCM174:CCV175"/>
    <mergeCell ref="CCX174:CDH175"/>
    <mergeCell ref="CCO156:CCP158"/>
    <mergeCell ref="CCR156:CCS158"/>
    <mergeCell ref="CEZ160:CFA171"/>
    <mergeCell ref="CEO172:CFJ173"/>
    <mergeCell ref="CEO174:CEX175"/>
    <mergeCell ref="CEZ174:CFJ175"/>
    <mergeCell ref="CRB74:CRC76"/>
    <mergeCell ref="CDB156:CDC158"/>
    <mergeCell ref="CDE156:CDF158"/>
    <mergeCell ref="CCN160:CCO171"/>
    <mergeCell ref="CFD111:CFG114"/>
    <mergeCell ref="CEO150:CFJ155"/>
    <mergeCell ref="CDQ121:CDX122"/>
    <mergeCell ref="CEZ177:CFJ178"/>
    <mergeCell ref="CDQ127:CDX128"/>
    <mergeCell ref="CGA124:CGG125"/>
    <mergeCell ref="CGI124:CGP125"/>
    <mergeCell ref="CGU83:CGV85"/>
    <mergeCell ref="CGX83:CGY85"/>
    <mergeCell ref="CHA83:CHB85"/>
    <mergeCell ref="CLI83:CLJ85"/>
    <mergeCell ref="CLL83:CLM85"/>
    <mergeCell ref="CLE83:CLF85"/>
    <mergeCell ref="DNY74:DNZ76"/>
    <mergeCell ref="DGY115:DHT120"/>
    <mergeCell ref="CTG121:CTH123"/>
    <mergeCell ref="CTS121:CTT123"/>
    <mergeCell ref="CPU115:CQJ120"/>
    <mergeCell ref="CPU121:CQA122"/>
    <mergeCell ref="CQC121:CQJ122"/>
    <mergeCell ref="COA121:COH122"/>
    <mergeCell ref="CPM83:CPN85"/>
    <mergeCell ref="DMI194:DMX195"/>
    <mergeCell ref="DIF111:DII114"/>
    <mergeCell ref="DMJ111:DMM114"/>
    <mergeCell ref="DIQ94:DIR105"/>
    <mergeCell ref="DIK121:DIQ122"/>
    <mergeCell ref="DIS121:DIZ122"/>
    <mergeCell ref="DJA121:DJG122"/>
    <mergeCell ref="DLC121:DLI122"/>
    <mergeCell ref="DLK121:DLR122"/>
    <mergeCell ref="DIK194:DIZ195"/>
    <mergeCell ref="DJA194:DJP195"/>
    <mergeCell ref="DEX111:DFA114"/>
    <mergeCell ref="DGA127:DGH128"/>
    <mergeCell ref="DGI127:DGO128"/>
    <mergeCell ref="DGQ127:DGX128"/>
    <mergeCell ref="DHK156:DHL158"/>
    <mergeCell ref="DFK127:DFR128"/>
    <mergeCell ref="DGI115:DGX120"/>
    <mergeCell ref="DMY194:DNN195"/>
    <mergeCell ref="DMO111:DMR114"/>
    <mergeCell ref="DLS187:DMH192"/>
    <mergeCell ref="DJQ121:DJW122"/>
    <mergeCell ref="CXG115:CXV120"/>
    <mergeCell ref="DVF134:DVL135"/>
    <mergeCell ref="DOK187:DOZ192"/>
    <mergeCell ref="DRM187:DSH192"/>
    <mergeCell ref="DRM194:DSH195"/>
    <mergeCell ref="DRQ160:DRR171"/>
    <mergeCell ref="DRT160:DRU171"/>
    <mergeCell ref="DRX160:DRY171"/>
    <mergeCell ref="DST111:DSW114"/>
    <mergeCell ref="DNY143:DNZ145"/>
    <mergeCell ref="DRM177:DRV178"/>
    <mergeCell ref="DRM172:DSH173"/>
    <mergeCell ref="DPA194:DPP195"/>
    <mergeCell ref="DNV160:DNW171"/>
    <mergeCell ref="DNP160:DNQ171"/>
    <mergeCell ref="DQG115:DQV120"/>
    <mergeCell ref="DSE156:DSF158"/>
    <mergeCell ref="DNI83:DNJ85"/>
    <mergeCell ref="DOF160:DOG171"/>
    <mergeCell ref="DOK124:DOQ125"/>
    <mergeCell ref="DOS124:DOZ125"/>
    <mergeCell ref="DOQ111:DOT114"/>
    <mergeCell ref="DPA115:DPP120"/>
    <mergeCell ref="DRN83:DRO85"/>
    <mergeCell ref="DRQ83:DRR85"/>
    <mergeCell ref="DRT83:DRU85"/>
    <mergeCell ref="DNP83:DNQ85"/>
    <mergeCell ref="DOK115:DOZ120"/>
    <mergeCell ref="DOK121:DOQ122"/>
    <mergeCell ref="DOS121:DOZ122"/>
    <mergeCell ref="DNS121:DNT123"/>
    <mergeCell ref="DPL111:DPO114"/>
    <mergeCell ref="DPA187:DPP192"/>
    <mergeCell ref="DSI127:DSO128"/>
    <mergeCell ref="DSQ127:DSX128"/>
    <mergeCell ref="DSI194:DSX195"/>
    <mergeCell ref="DQW194:DRL195"/>
    <mergeCell ref="DPR111:DPU114"/>
    <mergeCell ref="DPQ194:DQF195"/>
    <mergeCell ref="DMZ111:DNC114"/>
    <mergeCell ref="DRX177:DSH178"/>
    <mergeCell ref="DNP146:DNS149"/>
    <mergeCell ref="DOF146:DOI149"/>
    <mergeCell ref="DNE111:DNH114"/>
    <mergeCell ref="DNJ111:DNM114"/>
    <mergeCell ref="DLS194:DMH195"/>
    <mergeCell ref="DKG187:DLB192"/>
    <mergeCell ref="DQM111:DQP114"/>
    <mergeCell ref="DOE121:DOF123"/>
    <mergeCell ref="DPY124:DQF125"/>
    <mergeCell ref="DPW111:DPZ114"/>
    <mergeCell ref="DQB111:DQE114"/>
    <mergeCell ref="DPQ115:DQF120"/>
    <mergeCell ref="DMQ121:DMX122"/>
    <mergeCell ref="DNQ156:DNR158"/>
    <mergeCell ref="DLS121:DLY122"/>
    <mergeCell ref="DMA121:DMH122"/>
    <mergeCell ref="DMI121:DMO122"/>
    <mergeCell ref="DNR111:DNU114"/>
    <mergeCell ref="DMY127:DNE128"/>
    <mergeCell ref="DPQ187:DQF192"/>
    <mergeCell ref="DQW187:DRL192"/>
    <mergeCell ref="DSI187:DSX192"/>
    <mergeCell ref="DKS156:DKT158"/>
    <mergeCell ref="DKY156:DKZ158"/>
    <mergeCell ref="DNS160:DNT171"/>
    <mergeCell ref="DMT111:DMW114"/>
    <mergeCell ref="DLK127:DLR128"/>
    <mergeCell ref="DKV156:DKW158"/>
    <mergeCell ref="DEM187:DFB192"/>
    <mergeCell ref="DFC187:DFR192"/>
    <mergeCell ref="DFS187:DGH192"/>
    <mergeCell ref="DEM127:DES128"/>
    <mergeCell ref="DEU127:DFB128"/>
    <mergeCell ref="DHN156:DHO158"/>
    <mergeCell ref="DHP146:DHS149"/>
    <mergeCell ref="DGI187:DGX192"/>
    <mergeCell ref="DFK124:DFR125"/>
    <mergeCell ref="DGY187:DHT192"/>
    <mergeCell ref="DES111:DEV114"/>
    <mergeCell ref="DFD111:DFG114"/>
    <mergeCell ref="DFI111:DFL114"/>
    <mergeCell ref="DKV111:DKY114"/>
    <mergeCell ref="DMY115:DNN120"/>
    <mergeCell ref="DMY121:DNE122"/>
    <mergeCell ref="DGY150:DHT155"/>
    <mergeCell ref="DEM121:DES122"/>
    <mergeCell ref="DEU121:DFB122"/>
    <mergeCell ref="DGO111:DGR114"/>
    <mergeCell ref="DFC115:DFR120"/>
    <mergeCell ref="DFS115:DGH120"/>
    <mergeCell ref="DHU121:DIA122"/>
    <mergeCell ref="DIC121:DIJ122"/>
    <mergeCell ref="DHV111:DHY114"/>
    <mergeCell ref="DIA111:DID114"/>
    <mergeCell ref="DJI124:DJP125"/>
    <mergeCell ref="DIL111:DIO114"/>
    <mergeCell ref="DMI187:DMX192"/>
    <mergeCell ref="DMI124:DMO125"/>
    <mergeCell ref="DMQ124:DMX125"/>
    <mergeCell ref="DLC127:DLI128"/>
    <mergeCell ref="DKH160:DKI171"/>
    <mergeCell ref="DMY187:DNN192"/>
    <mergeCell ref="DIK187:DIZ192"/>
    <mergeCell ref="DKW121:DKX123"/>
    <mergeCell ref="DKG150:DLB155"/>
    <mergeCell ref="DGZ146:DHC149"/>
    <mergeCell ref="DHA156:DHB158"/>
    <mergeCell ref="DHI143:DHJ145"/>
    <mergeCell ref="DHU124:DIA125"/>
    <mergeCell ref="DGQ124:DGX125"/>
    <mergeCell ref="DJQ194:DKF195"/>
    <mergeCell ref="DKG194:DLB195"/>
    <mergeCell ref="DKH146:DKK149"/>
    <mergeCell ref="DKX146:DLA149"/>
    <mergeCell ref="DKK160:DKL171"/>
    <mergeCell ref="DKN160:DKO171"/>
    <mergeCell ref="DKR160:DKS171"/>
    <mergeCell ref="DKU160:DKV171"/>
    <mergeCell ref="DLC194:DLR195"/>
    <mergeCell ref="DLC187:DLR192"/>
    <mergeCell ref="DKX160:DKY171"/>
    <mergeCell ref="DKQ143:DKR145"/>
    <mergeCell ref="CXL67:CXP68"/>
    <mergeCell ref="DHH55:DHI66"/>
    <mergeCell ref="DBM124:DBT125"/>
    <mergeCell ref="DGD111:DGG114"/>
    <mergeCell ref="DHU115:DIJ120"/>
    <mergeCell ref="CZY111:DAB114"/>
    <mergeCell ref="DAD111:DAG114"/>
    <mergeCell ref="DIC124:DIJ125"/>
    <mergeCell ref="DFC124:DFI125"/>
    <mergeCell ref="DGD94:DGE105"/>
    <mergeCell ref="DMV88:DMW89"/>
    <mergeCell ref="DMO94:DMP105"/>
    <mergeCell ref="DNL83:DNM85"/>
    <mergeCell ref="DKG172:DLB173"/>
    <mergeCell ref="DKG174:DKP175"/>
    <mergeCell ref="DKR174:DLB175"/>
    <mergeCell ref="DKG177:DKP178"/>
    <mergeCell ref="DKR177:DLB178"/>
    <mergeCell ref="DMS83:DMT85"/>
    <mergeCell ref="DKK83:DKL85"/>
    <mergeCell ref="DKN83:DKO85"/>
    <mergeCell ref="DKQ83:DKR85"/>
    <mergeCell ref="DKU83:DKV85"/>
    <mergeCell ref="DKX83:DKY85"/>
    <mergeCell ref="DDQ174:DDZ175"/>
    <mergeCell ref="DEB174:DEL175"/>
    <mergeCell ref="DDQ177:DDZ178"/>
    <mergeCell ref="DBU115:DCJ120"/>
    <mergeCell ref="DCK115:DCZ120"/>
    <mergeCell ref="DDA115:DDP120"/>
    <mergeCell ref="DDQ115:DEL120"/>
    <mergeCell ref="DEA143:DEB145"/>
    <mergeCell ref="DBF83:DBG85"/>
    <mergeCell ref="DEN83:DEO85"/>
    <mergeCell ref="DEA83:DEB85"/>
    <mergeCell ref="DEE83:DEF85"/>
    <mergeCell ref="DDR83:DDS85"/>
    <mergeCell ref="DDU83:DDV85"/>
    <mergeCell ref="DDQ55:DDR66"/>
    <mergeCell ref="DKT55:DKU66"/>
    <mergeCell ref="DLA83:DLB85"/>
    <mergeCell ref="DKH83:DKI85"/>
    <mergeCell ref="DBM127:DBT128"/>
    <mergeCell ref="CZC121:CZI122"/>
    <mergeCell ref="DFD94:DFE105"/>
    <mergeCell ref="DFI94:DFJ105"/>
    <mergeCell ref="DFN94:DFO105"/>
    <mergeCell ref="DFT94:DFU105"/>
    <mergeCell ref="DFY94:DFZ105"/>
    <mergeCell ref="DBV111:DBY114"/>
    <mergeCell ref="DCA111:DCD114"/>
    <mergeCell ref="DCF111:DCI114"/>
    <mergeCell ref="DCL111:DCO114"/>
    <mergeCell ref="DCQ111:DCT114"/>
    <mergeCell ref="DCV111:DCY114"/>
    <mergeCell ref="DBJ51:DBK66"/>
    <mergeCell ref="CZC115:CZR120"/>
    <mergeCell ref="DDN74:DDO76"/>
    <mergeCell ref="DDK86:DDL87"/>
    <mergeCell ref="DDN86:DDO87"/>
    <mergeCell ref="DBP111:DBS114"/>
    <mergeCell ref="DIQ111:DIT114"/>
    <mergeCell ref="DIV111:DIY114"/>
    <mergeCell ref="DJB111:DJE114"/>
    <mergeCell ref="DHP160:DHQ171"/>
    <mergeCell ref="DAJ74:DAK76"/>
    <mergeCell ref="DAM83:DAN85"/>
    <mergeCell ref="DCC127:DCJ128"/>
    <mergeCell ref="DDA127:DDG128"/>
    <mergeCell ref="BOU187:BPJ192"/>
    <mergeCell ref="BPK187:BPZ192"/>
    <mergeCell ref="CBG187:CBV192"/>
    <mergeCell ref="CBW187:CCL192"/>
    <mergeCell ref="CDI187:CDX192"/>
    <mergeCell ref="BUO143:BUP145"/>
    <mergeCell ref="BXS127:BXY128"/>
    <mergeCell ref="BYA127:BYH128"/>
    <mergeCell ref="BXC121:BXI122"/>
    <mergeCell ref="CAK187:CBF192"/>
    <mergeCell ref="BYJ146:BYM149"/>
    <mergeCell ref="BYK156:BYL158"/>
    <mergeCell ref="CCM187:CDH192"/>
    <mergeCell ref="CCN146:CCQ149"/>
    <mergeCell ref="CBB160:CBC171"/>
    <mergeCell ref="CEO177:CEX178"/>
    <mergeCell ref="CDY127:CEE128"/>
    <mergeCell ref="CCM150:CDH155"/>
    <mergeCell ref="CCQ121:CCR123"/>
    <mergeCell ref="CDC121:CDD123"/>
    <mergeCell ref="BYI150:BZD155"/>
    <mergeCell ref="BZM121:BZT122"/>
    <mergeCell ref="CXH83:CXI85"/>
    <mergeCell ref="DCF94:DCG105"/>
    <mergeCell ref="DCQ94:DCR105"/>
    <mergeCell ref="DCV94:DCW105"/>
    <mergeCell ref="DDX83:DDY85"/>
    <mergeCell ref="CEO187:CFJ192"/>
    <mergeCell ref="CFC160:CFD171"/>
    <mergeCell ref="CFF160:CFG171"/>
    <mergeCell ref="CFA156:CFB158"/>
    <mergeCell ref="CFD156:CFE158"/>
    <mergeCell ref="CDY124:CEE125"/>
    <mergeCell ref="CEG124:CEN125"/>
    <mergeCell ref="CEP160:CEQ171"/>
    <mergeCell ref="CCU156:CCV158"/>
    <mergeCell ref="EJJ204:EJY205"/>
    <mergeCell ref="DSN74:DSO76"/>
    <mergeCell ref="DSW74:DSX76"/>
    <mergeCell ref="DTA74:DTB76"/>
    <mergeCell ref="DTJ74:DTK76"/>
    <mergeCell ref="ECU121:ECX124"/>
    <mergeCell ref="DXB137:DXH138"/>
    <mergeCell ref="DXJ137:DXQ138"/>
    <mergeCell ref="DTN83:DTO85"/>
    <mergeCell ref="DTD83:DTE85"/>
    <mergeCell ref="DTG83:DTH85"/>
    <mergeCell ref="EBJ86:EBK87"/>
    <mergeCell ref="EBW86:EBX87"/>
    <mergeCell ref="EJJ134:EJP135"/>
    <mergeCell ref="EJR134:EJY135"/>
    <mergeCell ref="EJJ137:EJP138"/>
    <mergeCell ref="EJR137:EJY138"/>
    <mergeCell ref="EDS121:EDV124"/>
    <mergeCell ref="EDJ134:EDQ135"/>
    <mergeCell ref="EDR134:EDX135"/>
    <mergeCell ref="EDZ134:EEG135"/>
    <mergeCell ref="EDS104:EDT115"/>
    <mergeCell ref="EDX104:EDY115"/>
    <mergeCell ref="EDO55:EDP66"/>
    <mergeCell ref="EDP74:EDQ76"/>
    <mergeCell ref="EDM83:EDN85"/>
    <mergeCell ref="DTJ83:DTK85"/>
    <mergeCell ref="DZD131:DZJ132"/>
    <mergeCell ref="DZD134:DZJ135"/>
    <mergeCell ref="ECI121:ECL124"/>
    <mergeCell ref="DTN74:DTO76"/>
    <mergeCell ref="DYE83:DYF85"/>
    <mergeCell ref="DVL121:DVO124"/>
    <mergeCell ref="DTV55:DTW66"/>
    <mergeCell ref="EAJ197:EAY202"/>
    <mergeCell ref="EAZ197:EBO202"/>
    <mergeCell ref="EBP197:ECE202"/>
    <mergeCell ref="EIT197:EJI202"/>
    <mergeCell ref="EHY170:EHZ181"/>
    <mergeCell ref="EIB170:EIC181"/>
    <mergeCell ref="EIE170:EIF181"/>
    <mergeCell ref="EII170:EIJ181"/>
    <mergeCell ref="EDM86:EDN87"/>
    <mergeCell ref="EEJ86:EEK87"/>
    <mergeCell ref="EGN121:EGQ124"/>
    <mergeCell ref="EFV124:EGG127"/>
    <mergeCell ref="EGH125:EGQ130"/>
    <mergeCell ref="EDZ137:EEG138"/>
    <mergeCell ref="EDB131:EDH132"/>
    <mergeCell ref="EDB137:EDH138"/>
    <mergeCell ref="EDB134:EDH135"/>
    <mergeCell ref="EEM86:EEN87"/>
    <mergeCell ref="EDX121:EEA124"/>
    <mergeCell ref="EEC121:EEF124"/>
    <mergeCell ref="EDM121:EDP124"/>
    <mergeCell ref="EIT204:EJI205"/>
    <mergeCell ref="EGR197:EHG202"/>
    <mergeCell ref="EHH197:EHW202"/>
    <mergeCell ref="BC77:BH80"/>
    <mergeCell ref="CT74:CU76"/>
    <mergeCell ref="CO77:CT80"/>
    <mergeCell ref="DYB83:DYC85"/>
    <mergeCell ref="DXV83:DXW85"/>
    <mergeCell ref="DXY83:DXZ85"/>
    <mergeCell ref="DYH77:DYI80"/>
    <mergeCell ref="DBK111:DBN114"/>
    <mergeCell ref="DOP83:DOQ85"/>
    <mergeCell ref="DHN111:DHQ114"/>
    <mergeCell ref="DRM77:DRN80"/>
    <mergeCell ref="CFS121:CFZ122"/>
    <mergeCell ref="CGA127:CGG128"/>
    <mergeCell ref="CGI127:CGP128"/>
    <mergeCell ref="CES121:CET123"/>
    <mergeCell ref="CFE121:CFF123"/>
    <mergeCell ref="CGU121:CGV123"/>
    <mergeCell ref="CHG121:CHH123"/>
    <mergeCell ref="DTW74:DTX76"/>
    <mergeCell ref="DMP74:DMQ76"/>
    <mergeCell ref="DMY74:DMZ76"/>
    <mergeCell ref="DVF204:DVU205"/>
    <mergeCell ref="DVV204:DWK205"/>
    <mergeCell ref="DWL204:DXA205"/>
    <mergeCell ref="DVG121:DVJ124"/>
    <mergeCell ref="CMW77:CMX80"/>
    <mergeCell ref="CMX83:CMY85"/>
    <mergeCell ref="CNA83:CNB85"/>
    <mergeCell ref="CDY121:CEE122"/>
    <mergeCell ref="DTT83:DTU85"/>
    <mergeCell ref="EJK121:EJN124"/>
    <mergeCell ref="EJP121:EJS124"/>
    <mergeCell ref="DQM94:DQN105"/>
    <mergeCell ref="DQR94:DQS105"/>
    <mergeCell ref="PF74:PG76"/>
    <mergeCell ref="PC83:PD85"/>
    <mergeCell ref="PF83:PG85"/>
    <mergeCell ref="PC86:PD87"/>
    <mergeCell ref="PF86:PG87"/>
    <mergeCell ref="AUI158:AVD168"/>
    <mergeCell ref="EJK104:EJL115"/>
    <mergeCell ref="EJP104:EJQ115"/>
    <mergeCell ref="DQR111:DQU114"/>
    <mergeCell ref="DPQ121:DPW122"/>
    <mergeCell ref="DPY121:DQF122"/>
    <mergeCell ref="DAP83:DAQ85"/>
    <mergeCell ref="DAS83:DAT85"/>
    <mergeCell ref="DAW83:DAX85"/>
    <mergeCell ref="DAZ83:DBA85"/>
    <mergeCell ref="DBC83:DBD85"/>
    <mergeCell ref="CVF94:CVG105"/>
    <mergeCell ref="CEG121:CEN122"/>
    <mergeCell ref="CHN111:CHQ114"/>
    <mergeCell ref="CYS111:CYV114"/>
    <mergeCell ref="CYX111:CZA114"/>
    <mergeCell ref="CUJ111:CUM114"/>
    <mergeCell ref="CEO115:CFJ120"/>
    <mergeCell ref="DTW83:DTX85"/>
    <mergeCell ref="DDQ77:DDR80"/>
    <mergeCell ref="DAW74:DAX76"/>
    <mergeCell ref="DBF74:DBG76"/>
    <mergeCell ref="DNB55:DNC66"/>
    <mergeCell ref="DNK55:DNL66"/>
    <mergeCell ref="CWT55:CWU66"/>
    <mergeCell ref="CHM115:CIB120"/>
    <mergeCell ref="CFL111:CFO114"/>
    <mergeCell ref="CFQ111:CFT114"/>
    <mergeCell ref="CFK115:CFZ120"/>
    <mergeCell ref="CEO77:CEP80"/>
    <mergeCell ref="CXH111:CXK114"/>
    <mergeCell ref="CHK83:CHL85"/>
    <mergeCell ref="DAJ83:DAK85"/>
    <mergeCell ref="CJJ83:CJK85"/>
    <mergeCell ref="CNX67:COB68"/>
    <mergeCell ref="BAL51:BAM66"/>
    <mergeCell ref="BAO51:BAP66"/>
    <mergeCell ref="BAL67:BAP68"/>
    <mergeCell ref="BCN51:BCO66"/>
    <mergeCell ref="CTD74:CTE76"/>
    <mergeCell ref="CZI94:CZJ105"/>
    <mergeCell ref="CVX55:CVY66"/>
    <mergeCell ref="CWB83:CWC85"/>
    <mergeCell ref="BCN67:BCR68"/>
    <mergeCell ref="BGR67:BGV68"/>
    <mergeCell ref="CNN83:CNO85"/>
    <mergeCell ref="CNQ83:CNR85"/>
    <mergeCell ref="CWG55:CWH66"/>
    <mergeCell ref="CWZ111:CXC114"/>
    <mergeCell ref="CTM74:CTN76"/>
    <mergeCell ref="DGY77:DGZ80"/>
    <mergeCell ref="DFN111:DFQ114"/>
    <mergeCell ref="DFT111:DFW114"/>
    <mergeCell ref="CXG55:CXH66"/>
    <mergeCell ref="EAJ137:EAP138"/>
    <mergeCell ref="EAR137:EAY138"/>
    <mergeCell ref="DEH83:DEI85"/>
    <mergeCell ref="DEK83:DEL85"/>
    <mergeCell ref="DDK83:DDL85"/>
    <mergeCell ref="DDN83:DDO85"/>
    <mergeCell ref="CXW115:CYL120"/>
    <mergeCell ref="CVE115:CVT120"/>
    <mergeCell ref="DCA94:DCB105"/>
    <mergeCell ref="CNS55:CNT66"/>
    <mergeCell ref="CNT83:CNU85"/>
    <mergeCell ref="DLD111:DLG114"/>
    <mergeCell ref="CEY83:CEZ85"/>
    <mergeCell ref="CHD55:CHE66"/>
    <mergeCell ref="CHM55:CHN66"/>
    <mergeCell ref="EAZ137:EBF138"/>
    <mergeCell ref="EBH137:EBO138"/>
    <mergeCell ref="DVF125:DVU130"/>
    <mergeCell ref="DVF131:DVL132"/>
    <mergeCell ref="DVN131:DVU132"/>
    <mergeCell ref="DEM55:DEN66"/>
    <mergeCell ref="CRO83:CRP85"/>
    <mergeCell ref="CFK121:CFQ122"/>
    <mergeCell ref="CLK121:CLL123"/>
    <mergeCell ref="CND83:CNE85"/>
    <mergeCell ref="CNG83:CNH85"/>
    <mergeCell ref="CNK83:CNL85"/>
    <mergeCell ref="CZN94:CZO105"/>
    <mergeCell ref="CSH111:CSK114"/>
    <mergeCell ref="DNO55:DNP66"/>
    <mergeCell ref="DMO55:DMP66"/>
    <mergeCell ref="DMX55:DMY66"/>
    <mergeCell ref="EKL67:EKP68"/>
    <mergeCell ref="DER67:DEV68"/>
    <mergeCell ref="AUI187:AVD192"/>
    <mergeCell ref="AWK55:AWL68"/>
    <mergeCell ref="AWH55:AWI68"/>
    <mergeCell ref="AWB55:AWC68"/>
    <mergeCell ref="AVT49:AVU74"/>
    <mergeCell ref="AVN55:AVP68"/>
    <mergeCell ref="AWE55:AWF68"/>
    <mergeCell ref="EDH121:EDK124"/>
    <mergeCell ref="DYL83:DYM85"/>
    <mergeCell ref="DYV83:DYW85"/>
    <mergeCell ref="DYY83:DYZ85"/>
    <mergeCell ref="DZB83:DZC85"/>
    <mergeCell ref="EDF55:EDG66"/>
    <mergeCell ref="EBF55:EBG66"/>
    <mergeCell ref="DXC121:DXF124"/>
    <mergeCell ref="DTI114:DTT117"/>
    <mergeCell ref="DYI83:DYJ85"/>
    <mergeCell ref="CSS111:CSV114"/>
    <mergeCell ref="CVF111:CVI114"/>
    <mergeCell ref="CVK111:CVN114"/>
    <mergeCell ref="BKV67:BKZ68"/>
    <mergeCell ref="BOZ67:BPD68"/>
    <mergeCell ref="BTD67:BTH68"/>
    <mergeCell ref="BXH67:BXL68"/>
    <mergeCell ref="CBL67:CBP68"/>
    <mergeCell ref="CFP67:CFT68"/>
    <mergeCell ref="CJT67:CJX68"/>
    <mergeCell ref="CXO51:CXP66"/>
    <mergeCell ref="EBP137:EBV138"/>
    <mergeCell ref="EBX137:ECE138"/>
    <mergeCell ref="BYO55:BYP66"/>
    <mergeCell ref="CAQ55:CAR66"/>
    <mergeCell ref="BKH55:BKI66"/>
    <mergeCell ref="AGX55:AGY66"/>
    <mergeCell ref="AHG55:AHH66"/>
    <mergeCell ref="EOZ94:EPA105"/>
    <mergeCell ref="EPE94:EPF105"/>
    <mergeCell ref="CB51:CC66"/>
    <mergeCell ref="CE51:CF66"/>
    <mergeCell ref="CB67:CF68"/>
    <mergeCell ref="NX51:NY66"/>
    <mergeCell ref="OA51:OB66"/>
    <mergeCell ref="NX67:OB68"/>
    <mergeCell ref="PJ51:PK66"/>
    <mergeCell ref="PM51:PN66"/>
    <mergeCell ref="PJ67:PN68"/>
    <mergeCell ref="XB51:XC66"/>
    <mergeCell ref="XE51:XF66"/>
    <mergeCell ref="XB67:XF68"/>
    <mergeCell ref="ABF51:ABG66"/>
    <mergeCell ref="ABI51:ABJ66"/>
    <mergeCell ref="ABF67:ABJ68"/>
    <mergeCell ref="DXH104:DXI115"/>
    <mergeCell ref="DWG104:DWH115"/>
    <mergeCell ref="DWW104:DWX115"/>
    <mergeCell ref="DXM104:DXN115"/>
    <mergeCell ref="EAE104:EAF115"/>
    <mergeCell ref="EAU104:EAV115"/>
    <mergeCell ref="EBK104:EBL115"/>
    <mergeCell ref="DZZ104:EAA115"/>
    <mergeCell ref="AHO51:AHP66"/>
    <mergeCell ref="AHL67:AHP68"/>
    <mergeCell ref="CFP51:CFQ66"/>
    <mergeCell ref="CFS51:CFT66"/>
    <mergeCell ref="CJT51:CJU66"/>
    <mergeCell ref="CJW51:CJX66"/>
    <mergeCell ref="BZU187:CAJ192"/>
    <mergeCell ref="B44:G171"/>
    <mergeCell ref="B6:AX14"/>
    <mergeCell ref="B31:AX39"/>
    <mergeCell ref="ERJ6:ETF14"/>
    <mergeCell ref="ETA44:ETF171"/>
    <mergeCell ref="DJV29:DJW30"/>
    <mergeCell ref="DKF29:DKG30"/>
    <mergeCell ref="DJQ6:DKF12"/>
    <mergeCell ref="DKG6:DKN8"/>
    <mergeCell ref="DKG9:DKN11"/>
    <mergeCell ref="DKG12:DKN14"/>
    <mergeCell ref="DKG15:DKN17"/>
    <mergeCell ref="DKG18:DKN20"/>
    <mergeCell ref="DKD13:DKE14"/>
    <mergeCell ref="DKA13:DKB14"/>
    <mergeCell ref="DND29:DNE30"/>
    <mergeCell ref="DNN29:DNO30"/>
    <mergeCell ref="DNI38:DNJ39"/>
    <mergeCell ref="DBM51:DBN66"/>
    <mergeCell ref="DBJ67:DBN68"/>
    <mergeCell ref="DER51:DES66"/>
    <mergeCell ref="DEU51:DEV66"/>
    <mergeCell ref="EKL51:EKM66"/>
    <mergeCell ref="EKO51:EKP66"/>
    <mergeCell ref="EON51:EOO66"/>
    <mergeCell ref="EOQ51:EOR66"/>
    <mergeCell ref="AVL49:AVM68"/>
    <mergeCell ref="AWD38:AWE39"/>
    <mergeCell ref="CGZ55:CHA66"/>
    <mergeCell ref="CCZ55:CDA66"/>
    <mergeCell ref="CFB55:CFC66"/>
    <mergeCell ref="CFK55:CFL66"/>
    <mergeCell ref="AVU194:AWZ195"/>
    <mergeCell ref="AWJ29:AWK30"/>
    <mergeCell ref="AWO29:AWP30"/>
    <mergeCell ref="CKJ29:CKK30"/>
    <mergeCell ref="CKT29:CKU30"/>
    <mergeCell ref="CGF29:CGG30"/>
    <mergeCell ref="CGP29:CGQ30"/>
    <mergeCell ref="CCB29:CCC30"/>
    <mergeCell ref="CCL29:CCM30"/>
    <mergeCell ref="BXX29:BXY30"/>
    <mergeCell ref="BYH29:BYI30"/>
    <mergeCell ref="BTT29:BTU30"/>
    <mergeCell ref="BUD29:BUE30"/>
    <mergeCell ref="BPP29:BPQ30"/>
    <mergeCell ref="BPZ29:BQA30"/>
    <mergeCell ref="BLL29:BLM30"/>
    <mergeCell ref="BLV29:BLW30"/>
    <mergeCell ref="BHH29:BHI30"/>
    <mergeCell ref="BHR29:BHS30"/>
    <mergeCell ref="CKU55:CKV66"/>
    <mergeCell ref="BUE55:BUF66"/>
    <mergeCell ref="BTD51:BTE66"/>
    <mergeCell ref="BTG51:BTH66"/>
    <mergeCell ref="BXH51:BXI66"/>
    <mergeCell ref="BXK51:BXL66"/>
    <mergeCell ref="CBL51:CBM66"/>
    <mergeCell ref="CBO51:CBP66"/>
    <mergeCell ref="CVZ38:CWA39"/>
    <mergeCell ref="CZH38:CZI39"/>
    <mergeCell ref="CLD55:CLE66"/>
    <mergeCell ref="CTY55:CTZ66"/>
    <mergeCell ref="CQU13:CQV14"/>
    <mergeCell ref="CQX13:CQY14"/>
    <mergeCell ref="DGX29:DGY30"/>
    <mergeCell ref="CSR29:CSS30"/>
    <mergeCell ref="CTB29:CTC30"/>
    <mergeCell ref="CON29:COO30"/>
    <mergeCell ref="COX29:COY30"/>
    <mergeCell ref="CNX51:CNY66"/>
    <mergeCell ref="COA51:COB66"/>
    <mergeCell ref="DED55:DEE66"/>
    <mergeCell ref="CXL51:CXM66"/>
    <mergeCell ref="CGF38:CGG39"/>
    <mergeCell ref="CKE31:CKZ37"/>
    <mergeCell ref="CON38:COO39"/>
    <mergeCell ref="CSR38:CSS39"/>
    <mergeCell ref="CGA31:CGV37"/>
    <mergeCell ref="CRA55:CRB66"/>
    <mergeCell ref="CZC31:CZX37"/>
    <mergeCell ref="CZR38:CZS39"/>
    <mergeCell ref="CRG55:CRH66"/>
    <mergeCell ref="DGL55:DGM66"/>
    <mergeCell ref="BDD29:BDE30"/>
    <mergeCell ref="BDN29:BDO30"/>
    <mergeCell ref="CMQ13:CMR14"/>
    <mergeCell ref="CMT13:CMU14"/>
    <mergeCell ref="CEI13:CEJ14"/>
    <mergeCell ref="CEL13:CEM14"/>
    <mergeCell ref="BWA13:BWB14"/>
    <mergeCell ref="BWD13:BWE14"/>
    <mergeCell ref="BNS13:BNT14"/>
    <mergeCell ref="BNV13:BNW14"/>
    <mergeCell ref="BFK13:BFL14"/>
    <mergeCell ref="BFN13:BFO14"/>
    <mergeCell ref="BBG13:BBH14"/>
    <mergeCell ref="BBJ13:BBK14"/>
    <mergeCell ref="ADX29:ADY30"/>
    <mergeCell ref="AEH29:AEI30"/>
    <mergeCell ref="ZD29:ZE30"/>
    <mergeCell ref="ZN29:ZO30"/>
    <mergeCell ref="TI6:TP8"/>
    <mergeCell ref="SS13:SX14"/>
    <mergeCell ref="DJX13:DJY14"/>
    <mergeCell ref="DJQ13:DJV14"/>
    <mergeCell ref="CQR13:CQS14"/>
    <mergeCell ref="CQK13:CQP14"/>
    <mergeCell ref="CMN13:CMO14"/>
    <mergeCell ref="CMG13:CML14"/>
    <mergeCell ref="CEF13:CEG14"/>
    <mergeCell ref="CDY13:CED14"/>
    <mergeCell ref="BVX13:BVY14"/>
    <mergeCell ref="BVQ13:BVV14"/>
    <mergeCell ref="BNI13:BNN14"/>
    <mergeCell ref="BNP13:BNQ14"/>
    <mergeCell ref="BFA13:BFF14"/>
    <mergeCell ref="BFH13:BFI14"/>
    <mergeCell ref="BAW13:BBB14"/>
    <mergeCell ref="BBD13:BBE14"/>
    <mergeCell ref="TC13:TD14"/>
    <mergeCell ref="TF13:TG14"/>
    <mergeCell ref="DNH15:DNI24"/>
    <mergeCell ref="DNI29:DNJ30"/>
    <mergeCell ref="DMI12:DND13"/>
    <mergeCell ref="DNO12:DOF13"/>
    <mergeCell ref="DNG13:DNL14"/>
    <mergeCell ref="ASX20:ATE21"/>
    <mergeCell ref="AUK4:AUO5"/>
    <mergeCell ref="AUQ4:AVL5"/>
    <mergeCell ref="AUQ7:AVL8"/>
    <mergeCell ref="ATG6:ATV12"/>
    <mergeCell ref="ATW6:AUD8"/>
    <mergeCell ref="ATQ13:ATR14"/>
    <mergeCell ref="ATT13:ATU14"/>
    <mergeCell ref="BW19:CJ28"/>
    <mergeCell ref="CK15:CR17"/>
    <mergeCell ref="CK19:CR21"/>
    <mergeCell ref="BW15:CJ17"/>
    <mergeCell ref="FS13:FX14"/>
    <mergeCell ref="FT18:FU27"/>
    <mergeCell ref="GA12:GR13"/>
    <mergeCell ref="EU12:FP13"/>
    <mergeCell ref="CS19:DH20"/>
    <mergeCell ref="ARG7:ASB8"/>
    <mergeCell ref="WW6:XL12"/>
    <mergeCell ref="XM6:XT8"/>
    <mergeCell ref="WW13:XB14"/>
    <mergeCell ref="XD13:XE14"/>
    <mergeCell ref="XG13:XH14"/>
    <mergeCell ref="XJ13:XK14"/>
    <mergeCell ref="SS6:TH12"/>
    <mergeCell ref="BAW6:BBL12"/>
    <mergeCell ref="BBM6:BBT8"/>
    <mergeCell ref="ASG6:ASV12"/>
    <mergeCell ref="CS15:DF16"/>
    <mergeCell ref="EX1:FK2"/>
    <mergeCell ref="ARG1:ARR2"/>
    <mergeCell ref="ASE20:ASK21"/>
    <mergeCell ref="CK13:CR14"/>
    <mergeCell ref="AVN29:AVU30"/>
    <mergeCell ref="DY6:EN12"/>
    <mergeCell ref="EO6:EV8"/>
    <mergeCell ref="DY13:ED14"/>
    <mergeCell ref="EF13:EG14"/>
    <mergeCell ref="EI13:EJ14"/>
    <mergeCell ref="EL13:EM14"/>
    <mergeCell ref="ASG13:ASL14"/>
    <mergeCell ref="ATG13:ATL14"/>
    <mergeCell ref="ATN13:ATO14"/>
    <mergeCell ref="ASN13:ASO14"/>
    <mergeCell ref="ASW6:ATD8"/>
    <mergeCell ref="ASQ13:ASR14"/>
    <mergeCell ref="AST13:ASU14"/>
    <mergeCell ref="AVY29:AVZ30"/>
    <mergeCell ref="AOJ13:AOK14"/>
    <mergeCell ref="AOM13:AON14"/>
    <mergeCell ref="EX4:FM5"/>
    <mergeCell ref="AOS6:AOZ8"/>
    <mergeCell ref="AOC13:AOH14"/>
    <mergeCell ref="ARG4:ASB5"/>
    <mergeCell ref="ARG10:ASB11"/>
    <mergeCell ref="ARA7:ARE8"/>
    <mergeCell ref="SZ13:TA14"/>
    <mergeCell ref="AQM121:AQT122"/>
    <mergeCell ref="AQM124:AQT125"/>
    <mergeCell ref="ARK121:ARL123"/>
    <mergeCell ref="CQK6:CQZ12"/>
    <mergeCell ref="CRA6:CRH8"/>
    <mergeCell ref="AIB29:AIC30"/>
    <mergeCell ref="AIL29:AIM30"/>
    <mergeCell ref="AFU13:AFZ14"/>
    <mergeCell ref="AGB13:AGC14"/>
    <mergeCell ref="AGE13:AGF14"/>
    <mergeCell ref="AGH13:AGI14"/>
    <mergeCell ref="AWD29:AWE30"/>
    <mergeCell ref="NS6:OH12"/>
    <mergeCell ref="OI6:OP8"/>
    <mergeCell ref="NS13:NX14"/>
    <mergeCell ref="NZ13:OA14"/>
    <mergeCell ref="OC13:OD14"/>
    <mergeCell ref="OF13:OG14"/>
    <mergeCell ref="AOC6:AOR12"/>
    <mergeCell ref="AOP13:AOQ14"/>
    <mergeCell ref="AFU6:AGJ12"/>
    <mergeCell ref="AGK6:AGR8"/>
    <mergeCell ref="CMG6:CMV12"/>
    <mergeCell ref="CMW6:CND8"/>
    <mergeCell ref="CDY6:CEN12"/>
    <mergeCell ref="CEO6:CEV8"/>
    <mergeCell ref="BVQ6:BWF12"/>
    <mergeCell ref="BWG6:BWN8"/>
    <mergeCell ref="BNI6:BNX12"/>
    <mergeCell ref="BNY6:BOF8"/>
    <mergeCell ref="BFA6:BFP12"/>
    <mergeCell ref="BFQ6:BFX8"/>
    <mergeCell ref="FU38:FV39"/>
    <mergeCell ref="QV29:QW30"/>
    <mergeCell ref="RF29:RG30"/>
    <mergeCell ref="KJ29:KK30"/>
    <mergeCell ref="KT29:KU30"/>
    <mergeCell ref="FU29:FV30"/>
    <mergeCell ref="FP29:FQ30"/>
    <mergeCell ref="FZ29:GA30"/>
    <mergeCell ref="AVW38:AVX39"/>
    <mergeCell ref="AWA38:AWB39"/>
    <mergeCell ref="AVW29:AVX30"/>
    <mergeCell ref="AWA29:AWB30"/>
    <mergeCell ref="AQJ29:AQK30"/>
    <mergeCell ref="AQT29:AQU30"/>
    <mergeCell ref="AMF29:AMG30"/>
    <mergeCell ref="AMP29:AMQ30"/>
    <mergeCell ref="AUM88:AUN89"/>
    <mergeCell ref="AUP83:AUQ85"/>
    <mergeCell ref="AUS83:AUT85"/>
    <mergeCell ref="AUW83:AUX85"/>
    <mergeCell ref="AUZ83:AVA85"/>
    <mergeCell ref="AVC83:AVD85"/>
    <mergeCell ref="AVF88:AVG89"/>
    <mergeCell ref="AUS88:AUT89"/>
    <mergeCell ref="AVY38:AVZ39"/>
    <mergeCell ref="UZ29:VA30"/>
    <mergeCell ref="VJ29:VK30"/>
    <mergeCell ref="ALP51:ALQ66"/>
    <mergeCell ref="ALS51:ALT66"/>
    <mergeCell ref="ALP67:ALT68"/>
    <mergeCell ref="ATC55:ATD66"/>
    <mergeCell ref="ATD74:ATE76"/>
    <mergeCell ref="BA180:BV185"/>
    <mergeCell ref="CM180:DH185"/>
    <mergeCell ref="DYH190:DZC195"/>
    <mergeCell ref="ECF190:EDA195"/>
    <mergeCell ref="EHX190:EIS195"/>
    <mergeCell ref="ENM180:EOH185"/>
    <mergeCell ref="EQE180:EQZ185"/>
    <mergeCell ref="DRM180:DSH185"/>
    <mergeCell ref="DNO180:DOJ185"/>
    <mergeCell ref="DKG180:DLB185"/>
    <mergeCell ref="DGY180:DHT185"/>
    <mergeCell ref="DDQ180:DEL185"/>
    <mergeCell ref="DAI180:DBD185"/>
    <mergeCell ref="CWK180:CXF185"/>
    <mergeCell ref="CTC180:CTX185"/>
    <mergeCell ref="CRA180:CRV185"/>
    <mergeCell ref="COY180:CPT185"/>
    <mergeCell ref="CMW180:CNR185"/>
    <mergeCell ref="CKU180:CLP185"/>
    <mergeCell ref="CIS180:CJN185"/>
    <mergeCell ref="CGQ180:CHL185"/>
    <mergeCell ref="CEO180:CFJ185"/>
    <mergeCell ref="CCM180:CDH185"/>
    <mergeCell ref="CAK180:CBF185"/>
    <mergeCell ref="BYI180:BZD185"/>
    <mergeCell ref="BWG180:BXB185"/>
    <mergeCell ref="BUE180:BUZ185"/>
    <mergeCell ref="BSC180:BSX185"/>
    <mergeCell ref="BQA180:BQV185"/>
    <mergeCell ref="BNY180:BOT185"/>
    <mergeCell ref="BLW180:BMR185"/>
    <mergeCell ref="BJU180:BKP185"/>
    <mergeCell ref="WA180:WV185"/>
    <mergeCell ref="TY180:UT185"/>
    <mergeCell ref="RW180:SR185"/>
    <mergeCell ref="PU180:QP185"/>
    <mergeCell ref="OI180:PD185"/>
    <mergeCell ref="MW180:NR185"/>
    <mergeCell ref="KU180:LP185"/>
    <mergeCell ref="IS180:JN185"/>
    <mergeCell ref="GQ180:HL185"/>
    <mergeCell ref="EO180:FJ185"/>
    <mergeCell ref="DTU134:DUI141"/>
    <mergeCell ref="BHS180:BIN185"/>
    <mergeCell ref="BFQ180:BGL185"/>
    <mergeCell ref="BDO180:BEJ185"/>
    <mergeCell ref="BBM180:BCH185"/>
    <mergeCell ref="AZK180:BAF185"/>
    <mergeCell ref="AUI180:AVD185"/>
    <mergeCell ref="ASW180:ATR185"/>
    <mergeCell ref="AQU180:ARP185"/>
    <mergeCell ref="AOS180:APN185"/>
    <mergeCell ref="AMQ180:ANL185"/>
    <mergeCell ref="AKO180:ALJ185"/>
    <mergeCell ref="AIM180:AJH185"/>
    <mergeCell ref="AGK180:AHF185"/>
    <mergeCell ref="AEI180:AFD185"/>
    <mergeCell ref="ACG180:ADB185"/>
    <mergeCell ref="AAE180:AAZ185"/>
    <mergeCell ref="YC180:YX185"/>
    <mergeCell ref="AUI174:AUR175"/>
    <mergeCell ref="AUT174:AVD175"/>
    <mergeCell ref="AUI177:AUR178"/>
    <mergeCell ref="AUT177:AVD178"/>
  </mergeCells>
  <pageMargins left="0.7" right="0.7" top="0.75" bottom="0.75" header="0.3" footer="0.3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4"/>
  <dimension ref="A1:FG204"/>
  <sheetViews>
    <sheetView topLeftCell="ET1" zoomScale="70" zoomScaleNormal="70" workbookViewId="0">
      <selection activeCell="FE10" sqref="FE10"/>
    </sheetView>
  </sheetViews>
  <sheetFormatPr defaultRowHeight="12.75"/>
  <cols>
    <col min="1" max="1" width="5.42578125" customWidth="1"/>
    <col min="2" max="2" width="14.7109375" style="74" customWidth="1"/>
    <col min="3" max="3" width="8.28515625" customWidth="1"/>
    <col min="4" max="4" width="11.42578125" customWidth="1"/>
    <col min="5" max="5" width="10.28515625" customWidth="1"/>
    <col min="6" max="6" width="12.85546875" customWidth="1"/>
    <col min="7" max="7" width="14.28515625" customWidth="1"/>
    <col min="8" max="8" width="23.140625" customWidth="1"/>
    <col min="9" max="9" width="28.140625" style="224" customWidth="1"/>
    <col min="10" max="10" width="5.42578125" customWidth="1"/>
    <col min="11" max="11" width="17.140625" style="74" customWidth="1"/>
    <col min="12" max="12" width="8.28515625" style="1170" customWidth="1"/>
    <col min="13" max="13" width="11.42578125" style="1170" customWidth="1"/>
    <col min="14" max="14" width="10.28515625" style="1170" customWidth="1"/>
    <col min="15" max="15" width="12.85546875" style="1170" customWidth="1"/>
    <col min="16" max="16" width="14.28515625" style="1170" customWidth="1"/>
    <col min="17" max="17" width="23.140625" style="1170" customWidth="1"/>
    <col min="18" max="18" width="30" style="224" bestFit="1" customWidth="1"/>
    <col min="19" max="19" width="4.5703125" style="1170" customWidth="1"/>
    <col min="20" max="20" width="17.140625" style="74" customWidth="1"/>
    <col min="21" max="21" width="8.28515625" customWidth="1"/>
    <col min="22" max="22" width="11.42578125" customWidth="1"/>
    <col min="23" max="23" width="10.28515625" customWidth="1"/>
    <col min="24" max="24" width="12.85546875" customWidth="1"/>
    <col min="25" max="25" width="14.28515625" customWidth="1"/>
    <col min="26" max="26" width="23.140625" customWidth="1"/>
    <col min="27" max="27" width="28.140625" style="224" customWidth="1"/>
    <col min="28" max="28" width="4.5703125" customWidth="1"/>
    <col min="29" max="29" width="14.7109375" style="74" customWidth="1"/>
    <col min="30" max="30" width="8.28515625" customWidth="1"/>
    <col min="31" max="31" width="11.42578125" customWidth="1"/>
    <col min="32" max="32" width="10.28515625" customWidth="1"/>
    <col min="33" max="33" width="12.85546875" customWidth="1"/>
    <col min="34" max="34" width="14.28515625" customWidth="1"/>
    <col min="35" max="35" width="23.140625" customWidth="1"/>
    <col min="36" max="36" width="28.140625" style="224" customWidth="1"/>
    <col min="38" max="38" width="14.7109375" style="74" customWidth="1"/>
    <col min="39" max="39" width="8.28515625" customWidth="1"/>
    <col min="40" max="40" width="11.42578125" customWidth="1"/>
    <col min="41" max="41" width="10.28515625" customWidth="1"/>
    <col min="42" max="42" width="12.85546875" customWidth="1"/>
    <col min="43" max="43" width="14.28515625" customWidth="1"/>
    <col min="44" max="44" width="23.140625" customWidth="1"/>
    <col min="45" max="45" width="28.140625" style="224" customWidth="1"/>
    <col min="46" max="46" width="9.140625" customWidth="1"/>
    <col min="47" max="47" width="14.7109375" style="74" customWidth="1"/>
    <col min="48" max="48" width="8.28515625" customWidth="1"/>
    <col min="49" max="49" width="11.42578125" customWidth="1"/>
    <col min="50" max="50" width="10.28515625" customWidth="1"/>
    <col min="51" max="51" width="12.85546875" customWidth="1"/>
    <col min="52" max="52" width="14.28515625" customWidth="1"/>
    <col min="53" max="53" width="23.140625" customWidth="1"/>
    <col min="54" max="54" width="28.140625" style="224" customWidth="1"/>
    <col min="55" max="55" width="9.140625" customWidth="1"/>
    <col min="56" max="56" width="14.7109375" style="74" customWidth="1"/>
    <col min="57" max="57" width="8.28515625" customWidth="1"/>
    <col min="58" max="58" width="11.42578125" customWidth="1"/>
    <col min="59" max="59" width="10.28515625" customWidth="1"/>
    <col min="60" max="60" width="12.85546875" customWidth="1"/>
    <col min="61" max="61" width="14.28515625" customWidth="1"/>
    <col min="62" max="62" width="23.140625" customWidth="1"/>
    <col min="63" max="63" width="31.28515625" style="224" bestFit="1" customWidth="1"/>
    <col min="65" max="65" width="14.7109375" style="74" customWidth="1"/>
    <col min="66" max="66" width="8.28515625" customWidth="1"/>
    <col min="67" max="67" width="11.42578125" customWidth="1"/>
    <col min="68" max="68" width="10.28515625" customWidth="1"/>
    <col min="69" max="69" width="12.85546875" customWidth="1"/>
    <col min="70" max="70" width="14.28515625" customWidth="1"/>
    <col min="71" max="71" width="23.140625" customWidth="1"/>
    <col min="72" max="72" width="31" style="224" bestFit="1" customWidth="1"/>
    <col min="74" max="74" width="14.7109375" style="74" customWidth="1"/>
    <col min="75" max="75" width="8.28515625" customWidth="1"/>
    <col min="76" max="76" width="11.42578125" customWidth="1"/>
    <col min="77" max="77" width="10.28515625" customWidth="1"/>
    <col min="78" max="78" width="12.85546875" customWidth="1"/>
    <col min="79" max="79" width="14.28515625" customWidth="1"/>
    <col min="80" max="80" width="23.140625" customWidth="1"/>
    <col min="81" max="81" width="28.140625" style="224" customWidth="1"/>
    <col min="83" max="83" width="14.7109375" style="74" customWidth="1"/>
    <col min="84" max="84" width="8.28515625" customWidth="1"/>
    <col min="85" max="85" width="11.42578125" customWidth="1"/>
    <col min="86" max="86" width="10.28515625" customWidth="1"/>
    <col min="87" max="87" width="12.85546875" customWidth="1"/>
    <col min="88" max="88" width="14.28515625" customWidth="1"/>
    <col min="89" max="89" width="23.140625" customWidth="1"/>
    <col min="90" max="90" width="28.140625" style="224" customWidth="1"/>
    <col min="92" max="92" width="14.7109375" style="74" customWidth="1"/>
    <col min="93" max="93" width="8.28515625" customWidth="1"/>
    <col min="94" max="94" width="11.42578125" customWidth="1"/>
    <col min="95" max="95" width="10.28515625" customWidth="1"/>
    <col min="96" max="96" width="12.85546875" customWidth="1"/>
    <col min="97" max="97" width="14.28515625" customWidth="1"/>
    <col min="98" max="98" width="23.140625" customWidth="1"/>
    <col min="99" max="99" width="30.28515625" style="224" bestFit="1" customWidth="1"/>
    <col min="101" max="101" width="14.7109375" style="74" customWidth="1"/>
    <col min="102" max="102" width="8.28515625" customWidth="1"/>
    <col min="103" max="103" width="11.42578125" customWidth="1"/>
    <col min="104" max="104" width="10.28515625" customWidth="1"/>
    <col min="105" max="105" width="12.85546875" customWidth="1"/>
    <col min="106" max="106" width="14.28515625" customWidth="1"/>
    <col min="107" max="107" width="23.140625" customWidth="1"/>
    <col min="108" max="108" width="31" style="224" bestFit="1" customWidth="1"/>
    <col min="109" max="109" width="9.140625" customWidth="1"/>
    <col min="110" max="110" width="14.7109375" style="74" customWidth="1"/>
    <col min="111" max="111" width="8.28515625" customWidth="1"/>
    <col min="112" max="112" width="11.42578125" customWidth="1"/>
    <col min="113" max="113" width="10.28515625" customWidth="1"/>
    <col min="114" max="114" width="12.85546875" customWidth="1"/>
    <col min="115" max="115" width="14.28515625" customWidth="1"/>
    <col min="116" max="116" width="23.140625" customWidth="1"/>
    <col min="117" max="117" width="29.85546875" style="224" bestFit="1" customWidth="1"/>
    <col min="118" max="118" width="13" customWidth="1"/>
    <col min="119" max="119" width="14.7109375" style="74" customWidth="1"/>
    <col min="120" max="120" width="8.28515625" customWidth="1"/>
    <col min="121" max="121" width="11.42578125" customWidth="1"/>
    <col min="122" max="122" width="10.28515625" customWidth="1"/>
    <col min="123" max="123" width="12.85546875" customWidth="1"/>
    <col min="124" max="124" width="14.28515625" customWidth="1"/>
    <col min="125" max="125" width="23.140625" customWidth="1"/>
    <col min="126" max="126" width="31.140625" style="224" bestFit="1" customWidth="1"/>
    <col min="127" max="127" width="14.140625" customWidth="1"/>
    <col min="128" max="128" width="14.7109375" style="74" customWidth="1"/>
    <col min="129" max="129" width="8.28515625" customWidth="1"/>
    <col min="130" max="130" width="11.42578125" customWidth="1"/>
    <col min="131" max="131" width="10.28515625" customWidth="1"/>
    <col min="132" max="132" width="12.85546875" customWidth="1"/>
    <col min="133" max="133" width="14.28515625" customWidth="1"/>
    <col min="134" max="134" width="23.140625" customWidth="1"/>
    <col min="135" max="135" width="30.5703125" style="224" bestFit="1" customWidth="1"/>
    <col min="137" max="137" width="14.7109375" style="74" customWidth="1"/>
    <col min="138" max="138" width="8.28515625" customWidth="1"/>
    <col min="139" max="139" width="11.42578125" customWidth="1"/>
    <col min="140" max="140" width="10.28515625" customWidth="1"/>
    <col min="141" max="141" width="12.85546875" customWidth="1"/>
    <col min="142" max="142" width="14.28515625" customWidth="1"/>
    <col min="143" max="143" width="23.140625" customWidth="1"/>
    <col min="144" max="144" width="30.5703125" style="224" bestFit="1" customWidth="1"/>
    <col min="145" max="145" width="11.7109375" bestFit="1" customWidth="1"/>
    <col min="146" max="146" width="14.7109375" style="74" customWidth="1"/>
    <col min="147" max="147" width="8.28515625" customWidth="1"/>
    <col min="148" max="148" width="11.42578125" customWidth="1"/>
    <col min="149" max="149" width="10.28515625" customWidth="1"/>
    <col min="150" max="150" width="12.85546875" customWidth="1"/>
    <col min="151" max="151" width="14.28515625" customWidth="1"/>
    <col min="152" max="152" width="23.140625" customWidth="1"/>
    <col min="153" max="153" width="32.5703125" style="224" bestFit="1" customWidth="1"/>
    <col min="155" max="155" width="14.7109375" style="74" customWidth="1"/>
    <col min="156" max="156" width="8.28515625" customWidth="1"/>
    <col min="157" max="157" width="11.42578125" customWidth="1"/>
    <col min="158" max="158" width="10.28515625" customWidth="1"/>
    <col min="159" max="159" width="12.85546875" customWidth="1"/>
    <col min="160" max="160" width="14.28515625" customWidth="1"/>
    <col min="161" max="161" width="42.5703125" bestFit="1" customWidth="1"/>
    <col min="162" max="162" width="30" style="224" bestFit="1" customWidth="1"/>
    <col min="163" max="163" width="12.5703125" bestFit="1" customWidth="1"/>
  </cols>
  <sheetData>
    <row r="1" spans="1:163" s="65" customFormat="1" ht="81.75">
      <c r="B1" s="1761" t="str">
        <f>Names!$C$5</f>
        <v>PRLRL</v>
      </c>
      <c r="C1" s="1762"/>
      <c r="D1" s="1762"/>
      <c r="E1" s="1762"/>
      <c r="F1" s="1762"/>
      <c r="G1" s="1762"/>
      <c r="H1" s="1762"/>
      <c r="I1" s="221"/>
      <c r="K1" s="1761" t="str">
        <f>Names!$C$9</f>
        <v>PRLTap</v>
      </c>
      <c r="L1" s="1762"/>
      <c r="M1" s="1762"/>
      <c r="N1" s="1762"/>
      <c r="O1" s="1762"/>
      <c r="P1" s="1762"/>
      <c r="Q1" s="1762"/>
      <c r="R1" s="221"/>
      <c r="T1" s="1761" t="str">
        <f>Names!$C$6</f>
        <v>PRLCpl</v>
      </c>
      <c r="U1" s="1762"/>
      <c r="V1" s="1762"/>
      <c r="W1" s="1762"/>
      <c r="X1" s="1762"/>
      <c r="Y1" s="1762"/>
      <c r="Z1" s="1762"/>
      <c r="AA1" s="221"/>
      <c r="AC1" s="1761" t="str">
        <f>Names!C7</f>
        <v>PRLSB</v>
      </c>
      <c r="AD1" s="1762"/>
      <c r="AE1" s="1762"/>
      <c r="AF1" s="1762"/>
      <c r="AG1" s="1762"/>
      <c r="AH1" s="1762"/>
      <c r="AI1" s="1762"/>
      <c r="AJ1" s="221"/>
      <c r="AL1" s="1761" t="str">
        <f>Names!$C$8</f>
        <v>PRLJB</v>
      </c>
      <c r="AM1" s="1762"/>
      <c r="AN1" s="1762"/>
      <c r="AO1" s="1762"/>
      <c r="AP1" s="1762"/>
      <c r="AQ1" s="1762"/>
      <c r="AR1" s="1762"/>
      <c r="AS1" s="221"/>
      <c r="AT1" s="67"/>
      <c r="AU1" s="1761" t="str">
        <f>CONCATENATE(Names!$C$10,Names!$N$3,Names!$D$5,"XXX")</f>
        <v>PRLEH-LXXX</v>
      </c>
      <c r="AV1" s="1762"/>
      <c r="AW1" s="1762"/>
      <c r="AX1" s="1762"/>
      <c r="AY1" s="1762"/>
      <c r="AZ1" s="1762"/>
      <c r="BA1" s="1762"/>
      <c r="BB1" s="221"/>
      <c r="BD1" s="1761" t="str">
        <f>CONCATENATE(Names!$C$10,Names!$N$3,Names!$D$6,"XXX")</f>
        <v>PRLEH-CXXX</v>
      </c>
      <c r="BE1" s="1762"/>
      <c r="BF1" s="1762"/>
      <c r="BG1" s="1762"/>
      <c r="BH1" s="1762"/>
      <c r="BI1" s="1762"/>
      <c r="BJ1" s="1762"/>
      <c r="BK1" s="221"/>
      <c r="BM1" s="1761" t="str">
        <f>CONCATENATE(Names!$C$10,Names!$N$3,Names!$D$7,"XXX")</f>
        <v>PRLEH-SXXX</v>
      </c>
      <c r="BN1" s="1762"/>
      <c r="BO1" s="1762"/>
      <c r="BP1" s="1762"/>
      <c r="BQ1" s="1762"/>
      <c r="BR1" s="1762"/>
      <c r="BS1" s="1762"/>
      <c r="BT1" s="221"/>
      <c r="BV1" s="1761" t="str">
        <f>CONCATENATE(Names!$C$11,Names!$N$3,Names!$D$5,"XXX")</f>
        <v>PRLTE-LXXX</v>
      </c>
      <c r="BW1" s="1762"/>
      <c r="BX1" s="1762"/>
      <c r="BY1" s="1762"/>
      <c r="BZ1" s="1762"/>
      <c r="CA1" s="1762"/>
      <c r="CB1" s="1762"/>
      <c r="CC1" s="221"/>
      <c r="CE1" s="1761" t="str">
        <f>CONCATENATE(Names!$C$11,Names!$N$3,Names!$D$6,"XXX")</f>
        <v>PRLTE-CXXX</v>
      </c>
      <c r="CF1" s="1762"/>
      <c r="CG1" s="1762"/>
      <c r="CH1" s="1762"/>
      <c r="CI1" s="1762"/>
      <c r="CJ1" s="1762"/>
      <c r="CK1" s="1762"/>
      <c r="CL1" s="221"/>
      <c r="CN1" s="1761" t="str">
        <f>CONCATENATE(Names!$C$11,Names!$N$3,Names!$D$7,"XXX")</f>
        <v>PRLTE-SXXX</v>
      </c>
      <c r="CO1" s="1762"/>
      <c r="CP1" s="1762"/>
      <c r="CQ1" s="1762"/>
      <c r="CR1" s="1762"/>
      <c r="CS1" s="1762"/>
      <c r="CT1" s="1762"/>
      <c r="CU1" s="221"/>
      <c r="CW1" s="1761" t="str">
        <f>CONCATENATE(Names!$C$12,Names!$N$3,Names!$D$6,"XXX")</f>
        <v>PRLDL-CXXX</v>
      </c>
      <c r="CX1" s="1762"/>
      <c r="CY1" s="1762"/>
      <c r="CZ1" s="1762"/>
      <c r="DA1" s="1762"/>
      <c r="DB1" s="1762"/>
      <c r="DC1" s="1762"/>
      <c r="DD1" s="221"/>
      <c r="DE1" s="67"/>
      <c r="DF1" s="1761" t="str">
        <f>CONCATENATE(Names!$C$24,Names!$N$3,"XXX")</f>
        <v>PRLCSC-XXX</v>
      </c>
      <c r="DG1" s="1762"/>
      <c r="DH1" s="1762"/>
      <c r="DI1" s="1762"/>
      <c r="DJ1" s="1762"/>
      <c r="DK1" s="1762"/>
      <c r="DL1" s="1762"/>
      <c r="DM1" s="221"/>
      <c r="DN1" s="67"/>
      <c r="DO1" s="1761" t="str">
        <f>CONCATENATE(Names!$C$26,Names!$N$3,Names!$D$5,"XXX")</f>
        <v>PRLEHC-LXXX</v>
      </c>
      <c r="DP1" s="1762"/>
      <c r="DQ1" s="1762"/>
      <c r="DR1" s="1762"/>
      <c r="DS1" s="1762"/>
      <c r="DT1" s="1762"/>
      <c r="DU1" s="1762"/>
      <c r="DV1" s="221"/>
      <c r="DW1" s="67"/>
      <c r="DX1" s="1761" t="str">
        <f>CONCATENATE(Names!$C$25,Names!$N$3,Names!$D$5,"XXX")</f>
        <v>PRLTEC-LXXX</v>
      </c>
      <c r="DY1" s="1762"/>
      <c r="DZ1" s="1762"/>
      <c r="EA1" s="1762"/>
      <c r="EB1" s="1762"/>
      <c r="EC1" s="1762"/>
      <c r="ED1" s="1762"/>
      <c r="EE1" s="221"/>
      <c r="EG1" s="1761" t="str">
        <f>Names!C17</f>
        <v>PRLTCB</v>
      </c>
      <c r="EH1" s="1762"/>
      <c r="EI1" s="1762"/>
      <c r="EJ1" s="1762"/>
      <c r="EK1" s="1762"/>
      <c r="EL1" s="1762"/>
      <c r="EM1" s="1762"/>
      <c r="EN1" s="221"/>
      <c r="EP1" s="1761" t="s">
        <v>473</v>
      </c>
      <c r="EQ1" s="1762"/>
      <c r="ER1" s="1762"/>
      <c r="ES1" s="1762"/>
      <c r="ET1" s="1762"/>
      <c r="EU1" s="1762"/>
      <c r="EV1" s="1762"/>
      <c r="EW1" s="221"/>
      <c r="EY1" s="1761" t="s">
        <v>608</v>
      </c>
      <c r="EZ1" s="1762"/>
      <c r="FA1" s="1762"/>
      <c r="FB1" s="1762"/>
      <c r="FC1" s="1762"/>
      <c r="FD1" s="1762"/>
      <c r="FE1" s="1762"/>
      <c r="FF1" s="221"/>
    </row>
    <row r="2" spans="1:163" s="76" customFormat="1" ht="24.75" customHeight="1">
      <c r="B2" s="66" t="s">
        <v>181</v>
      </c>
      <c r="C2" s="1760"/>
      <c r="D2" s="1760"/>
      <c r="E2" s="1760"/>
      <c r="F2" s="1760"/>
      <c r="G2" s="1760"/>
      <c r="H2" s="1760"/>
      <c r="I2" s="222"/>
      <c r="K2" s="66" t="s">
        <v>181</v>
      </c>
      <c r="L2" s="1760"/>
      <c r="M2" s="1760"/>
      <c r="N2" s="1760"/>
      <c r="O2" s="1760"/>
      <c r="P2" s="1760"/>
      <c r="Q2" s="1760"/>
      <c r="R2" s="222"/>
      <c r="T2" s="66" t="s">
        <v>181</v>
      </c>
      <c r="U2" s="1760" t="s">
        <v>1182</v>
      </c>
      <c r="V2" s="1760"/>
      <c r="W2" s="1760"/>
      <c r="X2" s="1760"/>
      <c r="Y2" s="1760"/>
      <c r="Z2" s="1760"/>
      <c r="AA2" s="222"/>
      <c r="AC2" s="66" t="s">
        <v>181</v>
      </c>
      <c r="AD2" s="1760" t="s">
        <v>1182</v>
      </c>
      <c r="AE2" s="1760"/>
      <c r="AF2" s="1760"/>
      <c r="AG2" s="1760"/>
      <c r="AH2" s="1760"/>
      <c r="AI2" s="1760"/>
      <c r="AJ2" s="222"/>
      <c r="AL2" s="66" t="s">
        <v>181</v>
      </c>
      <c r="AM2" s="1760" t="s">
        <v>1182</v>
      </c>
      <c r="AN2" s="1760"/>
      <c r="AO2" s="1760"/>
      <c r="AP2" s="1760"/>
      <c r="AQ2" s="1760"/>
      <c r="AR2" s="1760"/>
      <c r="AS2" s="222"/>
      <c r="AT2" s="6"/>
      <c r="AU2" s="66" t="s">
        <v>181</v>
      </c>
      <c r="AV2" s="1760"/>
      <c r="AW2" s="1760"/>
      <c r="AX2" s="1760"/>
      <c r="AY2" s="1760"/>
      <c r="AZ2" s="1760"/>
      <c r="BA2" s="1760"/>
      <c r="BB2" s="222"/>
      <c r="BD2" s="66" t="s">
        <v>181</v>
      </c>
      <c r="BE2" s="1760"/>
      <c r="BF2" s="1760"/>
      <c r="BG2" s="1760"/>
      <c r="BH2" s="1760"/>
      <c r="BI2" s="1760"/>
      <c r="BJ2" s="1760"/>
      <c r="BK2" s="222"/>
      <c r="BM2" s="66" t="s">
        <v>181</v>
      </c>
      <c r="BN2" s="1768" t="s">
        <v>464</v>
      </c>
      <c r="BO2" s="1768"/>
      <c r="BP2" s="1768"/>
      <c r="BQ2" s="1768"/>
      <c r="BR2" s="1768"/>
      <c r="BS2" s="1768"/>
      <c r="BT2" s="222"/>
      <c r="BV2" s="66" t="s">
        <v>181</v>
      </c>
      <c r="BW2" s="1760"/>
      <c r="BX2" s="1760"/>
      <c r="BY2" s="1760"/>
      <c r="BZ2" s="1760"/>
      <c r="CA2" s="1760"/>
      <c r="CB2" s="1760"/>
      <c r="CC2" s="222"/>
      <c r="CE2" s="66" t="s">
        <v>181</v>
      </c>
      <c r="CF2" s="1760"/>
      <c r="CG2" s="1760"/>
      <c r="CH2" s="1760"/>
      <c r="CI2" s="1760"/>
      <c r="CJ2" s="1760"/>
      <c r="CK2" s="1760"/>
      <c r="CL2" s="222"/>
      <c r="CN2" s="66" t="s">
        <v>181</v>
      </c>
      <c r="CO2" s="1760"/>
      <c r="CP2" s="1760"/>
      <c r="CQ2" s="1760"/>
      <c r="CR2" s="1760"/>
      <c r="CS2" s="1760"/>
      <c r="CT2" s="1760"/>
      <c r="CU2" s="222"/>
      <c r="CW2" s="66" t="s">
        <v>181</v>
      </c>
      <c r="CX2" s="1763" t="s">
        <v>472</v>
      </c>
      <c r="CY2" s="1763"/>
      <c r="CZ2" s="1763"/>
      <c r="DA2" s="1763"/>
      <c r="DB2" s="1763"/>
      <c r="DC2" s="1763"/>
      <c r="DD2" s="222"/>
      <c r="DE2" s="6"/>
      <c r="DF2" s="66" t="s">
        <v>181</v>
      </c>
      <c r="DG2" s="1764" t="s">
        <v>1025</v>
      </c>
      <c r="DH2" s="1764"/>
      <c r="DI2" s="1764"/>
      <c r="DJ2" s="1764"/>
      <c r="DK2" s="1764"/>
      <c r="DL2" s="1764"/>
      <c r="DM2" s="222"/>
      <c r="DN2" s="6"/>
      <c r="DO2" s="66" t="s">
        <v>181</v>
      </c>
      <c r="DP2" s="1764" t="s">
        <v>1195</v>
      </c>
      <c r="DQ2" s="1764"/>
      <c r="DR2" s="1764"/>
      <c r="DS2" s="1764"/>
      <c r="DT2" s="1764"/>
      <c r="DU2" s="1764"/>
      <c r="DV2" s="222"/>
      <c r="DW2" s="6"/>
      <c r="DX2" s="66" t="s">
        <v>181</v>
      </c>
      <c r="DY2" s="1764" t="s">
        <v>1196</v>
      </c>
      <c r="DZ2" s="1764"/>
      <c r="EA2" s="1764"/>
      <c r="EB2" s="1764"/>
      <c r="EC2" s="1764"/>
      <c r="ED2" s="1764"/>
      <c r="EE2" s="222"/>
      <c r="EG2" s="66" t="s">
        <v>181</v>
      </c>
      <c r="EH2" s="1766" t="s">
        <v>1222</v>
      </c>
      <c r="EI2" s="1766"/>
      <c r="EJ2" s="1766"/>
      <c r="EK2" s="1766"/>
      <c r="EL2" s="1766"/>
      <c r="EM2" s="1766"/>
      <c r="EN2" s="222"/>
      <c r="EP2" s="66" t="s">
        <v>181</v>
      </c>
      <c r="EQ2" s="1767" t="s">
        <v>474</v>
      </c>
      <c r="ER2" s="1767"/>
      <c r="ES2" s="1767"/>
      <c r="ET2" s="1767"/>
      <c r="EU2" s="1767"/>
      <c r="EV2" s="1767"/>
      <c r="EW2" s="222"/>
      <c r="EY2" s="66" t="s">
        <v>181</v>
      </c>
      <c r="EZ2" s="1765" t="s">
        <v>605</v>
      </c>
      <c r="FA2" s="1765"/>
      <c r="FB2" s="1765"/>
      <c r="FC2" s="1765"/>
      <c r="FD2" s="1765"/>
      <c r="FE2" s="1765"/>
      <c r="FF2" s="222"/>
    </row>
    <row r="3" spans="1:163">
      <c r="A3" s="7" t="s">
        <v>460</v>
      </c>
      <c r="B3" s="73" t="s">
        <v>453</v>
      </c>
      <c r="C3" s="68" t="s">
        <v>42</v>
      </c>
      <c r="D3" s="68" t="s">
        <v>454</v>
      </c>
      <c r="E3" s="68" t="s">
        <v>455</v>
      </c>
      <c r="F3" s="68" t="s">
        <v>456</v>
      </c>
      <c r="G3" s="68" t="s">
        <v>457</v>
      </c>
      <c r="H3" s="68" t="s">
        <v>458</v>
      </c>
      <c r="I3" s="223" t="s">
        <v>607</v>
      </c>
      <c r="K3" s="73" t="s">
        <v>453</v>
      </c>
      <c r="L3" s="68" t="s">
        <v>42</v>
      </c>
      <c r="M3" s="68" t="s">
        <v>454</v>
      </c>
      <c r="N3" s="68" t="s">
        <v>455</v>
      </c>
      <c r="O3" s="68" t="s">
        <v>456</v>
      </c>
      <c r="P3" s="68" t="s">
        <v>457</v>
      </c>
      <c r="Q3" s="68" t="s">
        <v>458</v>
      </c>
      <c r="R3" s="223" t="s">
        <v>607</v>
      </c>
      <c r="T3" s="73" t="s">
        <v>453</v>
      </c>
      <c r="U3" s="68" t="s">
        <v>42</v>
      </c>
      <c r="V3" s="68" t="s">
        <v>454</v>
      </c>
      <c r="W3" s="68" t="s">
        <v>455</v>
      </c>
      <c r="X3" s="68" t="s">
        <v>456</v>
      </c>
      <c r="Y3" s="68" t="s">
        <v>457</v>
      </c>
      <c r="Z3" s="68" t="s">
        <v>458</v>
      </c>
      <c r="AA3" s="223" t="s">
        <v>607</v>
      </c>
      <c r="AC3" s="73" t="s">
        <v>453</v>
      </c>
      <c r="AD3" s="68" t="s">
        <v>42</v>
      </c>
      <c r="AE3" s="68" t="s">
        <v>454</v>
      </c>
      <c r="AF3" s="68" t="s">
        <v>455</v>
      </c>
      <c r="AG3" s="68" t="s">
        <v>456</v>
      </c>
      <c r="AH3" s="68" t="s">
        <v>457</v>
      </c>
      <c r="AI3" s="68" t="s">
        <v>458</v>
      </c>
      <c r="AJ3" s="223" t="s">
        <v>607</v>
      </c>
      <c r="AL3" s="73" t="s">
        <v>453</v>
      </c>
      <c r="AM3" s="68" t="s">
        <v>42</v>
      </c>
      <c r="AN3" s="68" t="s">
        <v>454</v>
      </c>
      <c r="AO3" s="68" t="s">
        <v>455</v>
      </c>
      <c r="AP3" s="68" t="s">
        <v>456</v>
      </c>
      <c r="AQ3" s="68" t="s">
        <v>457</v>
      </c>
      <c r="AR3" s="68" t="s">
        <v>458</v>
      </c>
      <c r="AS3" s="223" t="s">
        <v>607</v>
      </c>
      <c r="AT3" s="68"/>
      <c r="AU3" s="73" t="s">
        <v>453</v>
      </c>
      <c r="AV3" s="68" t="s">
        <v>42</v>
      </c>
      <c r="AW3" s="68" t="s">
        <v>454</v>
      </c>
      <c r="AX3" s="68" t="s">
        <v>455</v>
      </c>
      <c r="AY3" s="68" t="s">
        <v>456</v>
      </c>
      <c r="AZ3" s="68" t="s">
        <v>457</v>
      </c>
      <c r="BA3" s="68" t="s">
        <v>458</v>
      </c>
      <c r="BB3" s="223" t="s">
        <v>607</v>
      </c>
      <c r="BD3" s="73" t="s">
        <v>453</v>
      </c>
      <c r="BE3" s="68" t="s">
        <v>42</v>
      </c>
      <c r="BF3" s="68" t="s">
        <v>454</v>
      </c>
      <c r="BG3" s="68" t="s">
        <v>455</v>
      </c>
      <c r="BH3" s="68" t="s">
        <v>456</v>
      </c>
      <c r="BI3" s="68" t="s">
        <v>457</v>
      </c>
      <c r="BJ3" s="68" t="s">
        <v>458</v>
      </c>
      <c r="BK3" s="223" t="s">
        <v>607</v>
      </c>
      <c r="BM3" s="73" t="s">
        <v>453</v>
      </c>
      <c r="BN3" s="68" t="s">
        <v>42</v>
      </c>
      <c r="BO3" s="68" t="s">
        <v>454</v>
      </c>
      <c r="BP3" s="68" t="s">
        <v>455</v>
      </c>
      <c r="BQ3" s="68" t="s">
        <v>456</v>
      </c>
      <c r="BR3" s="68" t="s">
        <v>457</v>
      </c>
      <c r="BS3" s="68" t="s">
        <v>458</v>
      </c>
      <c r="BT3" s="223" t="s">
        <v>607</v>
      </c>
      <c r="BV3" s="73" t="s">
        <v>453</v>
      </c>
      <c r="BW3" s="68" t="s">
        <v>42</v>
      </c>
      <c r="BX3" s="68" t="s">
        <v>454</v>
      </c>
      <c r="BY3" s="68" t="s">
        <v>455</v>
      </c>
      <c r="BZ3" s="68" t="s">
        <v>456</v>
      </c>
      <c r="CA3" s="68" t="s">
        <v>457</v>
      </c>
      <c r="CB3" s="68" t="s">
        <v>458</v>
      </c>
      <c r="CC3" s="223" t="s">
        <v>607</v>
      </c>
      <c r="CE3" s="73" t="s">
        <v>453</v>
      </c>
      <c r="CF3" s="68" t="s">
        <v>42</v>
      </c>
      <c r="CG3" s="68" t="s">
        <v>454</v>
      </c>
      <c r="CH3" s="68" t="s">
        <v>455</v>
      </c>
      <c r="CI3" s="68" t="s">
        <v>456</v>
      </c>
      <c r="CJ3" s="68" t="s">
        <v>457</v>
      </c>
      <c r="CK3" s="68" t="s">
        <v>458</v>
      </c>
      <c r="CL3" s="223" t="s">
        <v>607</v>
      </c>
      <c r="CN3" s="73" t="s">
        <v>453</v>
      </c>
      <c r="CO3" s="68" t="s">
        <v>42</v>
      </c>
      <c r="CP3" s="68" t="s">
        <v>454</v>
      </c>
      <c r="CQ3" s="68" t="s">
        <v>455</v>
      </c>
      <c r="CR3" s="68" t="s">
        <v>456</v>
      </c>
      <c r="CS3" s="68" t="s">
        <v>457</v>
      </c>
      <c r="CT3" s="68" t="s">
        <v>458</v>
      </c>
      <c r="CU3" s="223" t="s">
        <v>607</v>
      </c>
      <c r="CW3" s="73" t="s">
        <v>453</v>
      </c>
      <c r="CX3" s="68" t="s">
        <v>42</v>
      </c>
      <c r="CY3" s="68" t="s">
        <v>454</v>
      </c>
      <c r="CZ3" s="68" t="s">
        <v>455</v>
      </c>
      <c r="DA3" s="68" t="s">
        <v>456</v>
      </c>
      <c r="DB3" s="68" t="s">
        <v>457</v>
      </c>
      <c r="DC3" s="68" t="s">
        <v>458</v>
      </c>
      <c r="DD3" s="223" t="s">
        <v>607</v>
      </c>
      <c r="DE3" s="68"/>
      <c r="DF3" s="73" t="s">
        <v>453</v>
      </c>
      <c r="DG3" s="68" t="s">
        <v>42</v>
      </c>
      <c r="DH3" s="68" t="s">
        <v>454</v>
      </c>
      <c r="DI3" s="68" t="s">
        <v>455</v>
      </c>
      <c r="DJ3" s="68" t="s">
        <v>456</v>
      </c>
      <c r="DK3" s="68" t="s">
        <v>457</v>
      </c>
      <c r="DL3" s="68" t="s">
        <v>458</v>
      </c>
      <c r="DM3" s="223" t="s">
        <v>607</v>
      </c>
      <c r="DN3" s="68"/>
      <c r="DO3" s="73" t="s">
        <v>453</v>
      </c>
      <c r="DP3" s="68" t="s">
        <v>42</v>
      </c>
      <c r="DQ3" s="68" t="s">
        <v>454</v>
      </c>
      <c r="DR3" s="68" t="s">
        <v>455</v>
      </c>
      <c r="DS3" s="68" t="s">
        <v>456</v>
      </c>
      <c r="DT3" s="68" t="s">
        <v>457</v>
      </c>
      <c r="DU3" s="68" t="s">
        <v>458</v>
      </c>
      <c r="DV3" s="223" t="s">
        <v>607</v>
      </c>
      <c r="DW3" s="68"/>
      <c r="DX3" s="73" t="s">
        <v>453</v>
      </c>
      <c r="DY3" s="68" t="s">
        <v>42</v>
      </c>
      <c r="DZ3" s="68" t="s">
        <v>454</v>
      </c>
      <c r="EA3" s="68" t="s">
        <v>455</v>
      </c>
      <c r="EB3" s="68" t="s">
        <v>456</v>
      </c>
      <c r="EC3" s="68" t="s">
        <v>457</v>
      </c>
      <c r="ED3" s="68" t="s">
        <v>458</v>
      </c>
      <c r="EE3" s="223" t="s">
        <v>607</v>
      </c>
      <c r="EG3" s="73" t="s">
        <v>453</v>
      </c>
      <c r="EH3" s="68" t="s">
        <v>42</v>
      </c>
      <c r="EI3" s="68" t="s">
        <v>454</v>
      </c>
      <c r="EJ3" s="68" t="s">
        <v>455</v>
      </c>
      <c r="EK3" s="68" t="s">
        <v>456</v>
      </c>
      <c r="EL3" s="68" t="s">
        <v>457</v>
      </c>
      <c r="EM3" s="68" t="s">
        <v>458</v>
      </c>
      <c r="EN3" s="223" t="s">
        <v>607</v>
      </c>
      <c r="EP3" s="73" t="s">
        <v>453</v>
      </c>
      <c r="EQ3" s="68" t="s">
        <v>42</v>
      </c>
      <c r="ER3" s="68" t="s">
        <v>454</v>
      </c>
      <c r="ES3" s="68" t="s">
        <v>455</v>
      </c>
      <c r="ET3" s="68" t="s">
        <v>456</v>
      </c>
      <c r="EU3" s="68" t="s">
        <v>457</v>
      </c>
      <c r="EV3" s="68" t="s">
        <v>458</v>
      </c>
      <c r="EW3" s="223" t="s">
        <v>607</v>
      </c>
      <c r="EY3" s="73" t="s">
        <v>453</v>
      </c>
      <c r="EZ3" s="68" t="s">
        <v>42</v>
      </c>
      <c r="FA3" s="68" t="s">
        <v>454</v>
      </c>
      <c r="FB3" s="68" t="s">
        <v>455</v>
      </c>
      <c r="FC3" s="68" t="s">
        <v>456</v>
      </c>
      <c r="FD3" s="68" t="s">
        <v>457</v>
      </c>
      <c r="FE3" s="68" t="s">
        <v>458</v>
      </c>
      <c r="FF3" s="223" t="s">
        <v>607</v>
      </c>
    </row>
    <row r="4" spans="1:163">
      <c r="A4" s="72">
        <v>1</v>
      </c>
      <c r="C4" t="str">
        <f>IFERROR(VLOOKUP($A4,Table!$AL$5:$AS$286,Table!$AM$3,FALSE),"")</f>
        <v>RFQ</v>
      </c>
      <c r="D4" t="str">
        <f>IFERROR(VLOOKUP($A4,Table!$AL$5:$AS$286,Table!$AN$3,FALSE),"")</f>
        <v>050PRL</v>
      </c>
      <c r="E4" t="str">
        <f>IF(C4="","",Names!$K$3)</f>
        <v>RFS</v>
      </c>
      <c r="F4" t="str">
        <f>IF(C4="","",Names!$C$5)</f>
        <v>PRLRL</v>
      </c>
      <c r="G4" t="str">
        <f>IFERROR(VLOOKUP($A4,Table!$AL$5:$AS$286,Table!$AO$3,FALSE),"")</f>
        <v>001</v>
      </c>
      <c r="H4" t="str">
        <f>IF(ISBLANK(B4),"",F4)</f>
        <v/>
      </c>
      <c r="I4" s="224" t="str">
        <f>IF(C4="","",CONCATENATE(C4,Names!$H$3,D4,Names!$J$3,E4,Names!$L$3,F4,Names!$N$3,G4))</f>
        <v>RFQ-050PRL:RFS-PRLRL-001</v>
      </c>
      <c r="L4" s="1170" t="str">
        <f>IFERROR(VLOOKUP($A4,Table!$AV$5:$BK$286,Table!$AW$3,FALSE),"")</f>
        <v>MEBT</v>
      </c>
      <c r="M4" s="1170" t="str">
        <f>IFERROR(VLOOKUP($A4,Table!$AV$5:$BK$286,Table!$AX$3,FALSE),"")</f>
        <v>010PRL</v>
      </c>
      <c r="N4" s="1170" t="str">
        <f>IF(L4="","",Names!$K$3)</f>
        <v>RFS</v>
      </c>
      <c r="O4" s="1170" t="str">
        <f>IF(L4="","",Names!$C$9)</f>
        <v>PRLTap</v>
      </c>
      <c r="P4" s="1170" t="str">
        <f>IFERROR(VLOOKUP($A4,Table!$AV$5:$BK$286,Table!$AY$3,FALSE),"")</f>
        <v>001</v>
      </c>
      <c r="R4" s="224" t="str">
        <f>IF(L4="","",CONCATENATE(L4,Names!$H$3,M4,Names!$J$3,N4,Names!$L$3,O4,Names!$N$3,P4))</f>
        <v>MEBT-010PRL:RFS-PRLTap-001</v>
      </c>
      <c r="U4" t="str">
        <f>IFERROR(VLOOKUP($A4,Table!$AV$5:$BI$286,Table!$AW$3,FALSE),"")</f>
        <v>MEBT</v>
      </c>
      <c r="V4" t="str">
        <f>IFERROR(VLOOKUP($A4,Table!$AV$5:$BI$286,Table!$AX$3,FALSE),"")</f>
        <v>010PRL</v>
      </c>
      <c r="W4" t="str">
        <f>IF(U4="","",Names!$K$3)</f>
        <v>RFS</v>
      </c>
      <c r="X4" t="str">
        <f>IF(U4="","",Names!$C$6)</f>
        <v>PRLCpl</v>
      </c>
      <c r="Y4" t="str">
        <f>IFERROR(VLOOKUP($A4,Table!$AV$5:$BI$286,Table!$AY$3,FALSE),"")</f>
        <v>001</v>
      </c>
      <c r="AA4" s="224" t="str">
        <f>IF(U4="","",CONCATENATE(U4,Names!$H$3,V4,Names!$J$3,W4,Names!$L$3,X4,Names!$N$3,Y4))</f>
        <v>MEBT-010PRL:RFS-PRLCpl-001</v>
      </c>
      <c r="AD4" t="str">
        <f>IFERROR(VLOOKUP($A4,Table!$AV$5:$BI$286,Table!$AW$3,FALSE),"")</f>
        <v>MEBT</v>
      </c>
      <c r="AE4" t="str">
        <f>IFERROR(VLOOKUP($A4,Table!$AV$5:$BI$286,Table!$AX$3,FALSE),"")</f>
        <v>010PRL</v>
      </c>
      <c r="AF4" t="str">
        <f>IF(AD4="","",Names!$K$3)</f>
        <v>RFS</v>
      </c>
      <c r="AG4" t="str">
        <f>IF(AD4="","",Names!$C$7)</f>
        <v>PRLSB</v>
      </c>
      <c r="AH4" t="str">
        <f>IFERROR(VLOOKUP($A4,Table!$AV$5:$BI$286,Table!$AY$3,FALSE),"")</f>
        <v>001</v>
      </c>
      <c r="AJ4" s="224" t="str">
        <f>IF(AD4="","",CONCATENATE(AD4,Names!$H$3,AE4,Names!$J$3,AF4,Names!$L$3,AG4,Names!$N$3,AH4))</f>
        <v>MEBT-010PRL:RFS-PRLSB-001</v>
      </c>
      <c r="AM4" t="str">
        <f>IFERROR(VLOOKUP($A4,Table!$AV$5:$BI$286,Table!$AW$3,FALSE),"")</f>
        <v>MEBT</v>
      </c>
      <c r="AN4" t="str">
        <f>IFERROR(VLOOKUP($A4,Table!$AV$5:$BI$286,Table!$AX$3,FALSE),"")</f>
        <v>010PRL</v>
      </c>
      <c r="AO4" t="str">
        <f>IF(AM4="","",Names!$K$3)</f>
        <v>RFS</v>
      </c>
      <c r="AP4" t="str">
        <f>IF(AM4="","",Names!$C$8)</f>
        <v>PRLJB</v>
      </c>
      <c r="AQ4" t="str">
        <f>IFERROR(VLOOKUP($A4,Table!$AV$5:$BI$286,Table!$AY$3,FALSE),"")</f>
        <v>001</v>
      </c>
      <c r="AS4" s="224" t="str">
        <f>IF(AM4="","",CONCATENATE(AM4,Names!$H$3,AN4,Names!$J$3,AO4,Names!$L$3,AP4,Names!$N$3,AQ4))</f>
        <v>MEBT-010PRL:RFS-PRLJB-001</v>
      </c>
      <c r="AT4" s="224" t="str">
        <f>IF(AM4="","",CONCATENATE(AP4,Names!$N$3,AQ4))</f>
        <v>PRLJB-001</v>
      </c>
      <c r="AV4" t="str">
        <f>IFERROR(VLOOKUP($A4,Table!$AL$5:$AS$286,Table!$AM$3,FALSE),"")</f>
        <v>RFQ</v>
      </c>
      <c r="AW4" t="str">
        <f>IFERROR(VLOOKUP($A4,Table!$AL$5:$AS$286,Table!$AN$3,FALSE),"")</f>
        <v>050PRL</v>
      </c>
      <c r="AX4" t="str">
        <f>IF(AV4="","",Names!$K$3)</f>
        <v>RFS</v>
      </c>
      <c r="AY4" t="str">
        <f>IF(AV4="","",Names!$C$10)</f>
        <v>PRLEH</v>
      </c>
      <c r="AZ4" t="str">
        <f>IFERROR(VLOOKUP($A4,Table!$AL$5:$AS$286,Table!$AQ$3,FALSE),"")</f>
        <v>L001</v>
      </c>
      <c r="BB4" s="224" t="str">
        <f>IF(AV4="","",CONCATENATE(AV4,Names!$H$3,AW4,Names!$J$3,AX4,Names!$L$3,AY4,Names!$N$3,AZ4))</f>
        <v>RFQ-050PRL:RFS-PRLEH-L001</v>
      </c>
      <c r="BE4" t="str">
        <f>IFERROR(VLOOKUP($A4,Table!$AV$5:$BI$286,Table!$AW$3,FALSE),"")</f>
        <v>MEBT</v>
      </c>
      <c r="BF4" t="str">
        <f>IFERROR(VLOOKUP($A4,Table!$AV$5:$BI$286,Table!$AX$3,FALSE),"")</f>
        <v>010PRL</v>
      </c>
      <c r="BG4" t="str">
        <f>IF(BE4="","",Names!$K$3)</f>
        <v>RFS</v>
      </c>
      <c r="BH4" t="str">
        <f>IF(BE4="","",Names!$C$10)</f>
        <v>PRLEH</v>
      </c>
      <c r="BI4" t="str">
        <f>IFERROR(VLOOKUP($A4,Table!$AV$5:$BI$286,Table!$BC$3,FALSE),"")</f>
        <v>C001</v>
      </c>
      <c r="BK4" s="224" t="str">
        <f>IF(BE4="","",CONCATENATE(BE4,Names!$H$3,BF4,Names!$J$3,BG4,Names!$L$3,BH4,Names!$N$3,BI4))</f>
        <v>MEBT-010PRL:RFS-PRLEH-C001</v>
      </c>
      <c r="BN4" t="str">
        <f>IFERROR(VLOOKUP($A4,Table!$AV$5:$BI$286,Table!$AW$3,FALSE),"")</f>
        <v>MEBT</v>
      </c>
      <c r="BO4" t="str">
        <f>IFERROR(VLOOKUP($A4,Table!$AV$5:$BI$286,Table!$AX$3,FALSE),"")</f>
        <v>010PRL</v>
      </c>
      <c r="BP4" t="str">
        <f>IF(BN4="","",Names!$K$3)</f>
        <v>RFS</v>
      </c>
      <c r="BQ4" t="str">
        <f>IF(BN4="","",Names!$C$10)</f>
        <v>PRLEH</v>
      </c>
      <c r="BR4" t="str">
        <f>IFERROR(VLOOKUP($A4,Table!$AV$5:$BI$286,Table!$BF$3,FALSE),"")</f>
        <v>S001</v>
      </c>
      <c r="BT4" s="224" t="str">
        <f>IF(BN4="","",CONCATENATE(BN4,Names!$H$3,BO4,Names!$J$3,BP4,Names!$L$3,BQ4,Names!$N$3,BR4))</f>
        <v>MEBT-010PRL:RFS-PRLEH-S001</v>
      </c>
      <c r="BW4" t="str">
        <f>IFERROR(VLOOKUP($A4,Table!$AL$5:$AS$286,Table!$AM$3,FALSE),"")</f>
        <v>RFQ</v>
      </c>
      <c r="BX4" t="str">
        <f>IFERROR(VLOOKUP($A4,Table!$AL$5:$AS$286,Table!$AN$3,FALSE),"")</f>
        <v>050PRL</v>
      </c>
      <c r="BY4" t="str">
        <f>IF(BW4="","",Names!$K$3)</f>
        <v>RFS</v>
      </c>
      <c r="BZ4" t="str">
        <f>IF(BW4="","",Names!$C$11)</f>
        <v>PRLTE</v>
      </c>
      <c r="CA4" t="str">
        <f>IFERROR(VLOOKUP($A4,Table!$AL$5:$AS$286,Table!$AQ$3,FALSE),"")</f>
        <v>L001</v>
      </c>
      <c r="CC4" s="224" t="str">
        <f>IF(BW4="","",CONCATENATE(BW4,Names!$H$3,BX4,Names!$J$3,BY4,Names!$L$3,BZ4,Names!$N$3,CA4))</f>
        <v>RFQ-050PRL:RFS-PRLTE-L001</v>
      </c>
      <c r="CF4" t="str">
        <f>IFERROR(VLOOKUP($A4,Table!$AV$5:$BI$286,Table!$AW$3,FALSE),"")</f>
        <v>MEBT</v>
      </c>
      <c r="CG4" t="str">
        <f>IFERROR(VLOOKUP($A4,Table!$AV$5:$BI$286,Table!$AX$3,FALSE),"")</f>
        <v>010PRL</v>
      </c>
      <c r="CH4" t="str">
        <f>IF(CF4="","",Names!$K$3)</f>
        <v>RFS</v>
      </c>
      <c r="CI4" t="str">
        <f>IF(CF4="","",Names!$C$11)</f>
        <v>PRLTE</v>
      </c>
      <c r="CJ4" t="str">
        <f>IFERROR(VLOOKUP($A4,Table!$AV$5:$BI$286,Table!$BC$3,FALSE),"")</f>
        <v>C001</v>
      </c>
      <c r="CL4" s="224" t="str">
        <f>IF(CF4="","",CONCATENATE(CF4,Names!$H$3,CG4,Names!$J$3,CH4,Names!$L$3,CI4,Names!$N$3,CJ4))</f>
        <v>MEBT-010PRL:RFS-PRLTE-C001</v>
      </c>
      <c r="CO4" t="str">
        <f>IFERROR(VLOOKUP($A4,Table!$AV$5:$BI$286,Table!$AW$3,FALSE),"")</f>
        <v>MEBT</v>
      </c>
      <c r="CP4" t="str">
        <f>IFERROR(VLOOKUP($A4,Table!$AV$5:$BI$286,Table!$AX$3,FALSE),"")</f>
        <v>010PRL</v>
      </c>
      <c r="CQ4" t="str">
        <f>IF(CO4="","",Names!$K$3)</f>
        <v>RFS</v>
      </c>
      <c r="CR4" t="str">
        <f>IF(CO4="","",Names!$C$11)</f>
        <v>PRLTE</v>
      </c>
      <c r="CS4" t="str">
        <f>IFERROR(VLOOKUP($A4,Table!$AV$5:$BI$286,Table!$BF$3,FALSE),"")</f>
        <v>S001</v>
      </c>
      <c r="CU4" s="224" t="str">
        <f>IF(CO4="","",CONCATENATE(CO4,Names!$H$3,CP4,Names!$J$3,CQ4,Names!$L$3,CR4,Names!$N$3,CS4))</f>
        <v>MEBT-010PRL:RFS-PRLTE-S001</v>
      </c>
      <c r="CX4" t="str">
        <f>IFERROR(VLOOKUP($A4,Table!$AV$5:$BI$286,Table!$AW$3,FALSE),"")</f>
        <v>MEBT</v>
      </c>
      <c r="CY4" t="str">
        <f>IFERROR(VLOOKUP($A4,Table!$AV$5:$BI$286,Table!$AX$3,FALSE),"")</f>
        <v>010PRL</v>
      </c>
      <c r="CZ4" t="str">
        <f>IF(CX4="","",Names!$K$3)</f>
        <v>RFS</v>
      </c>
      <c r="DA4" t="str">
        <f>IF(CX4="","",Names!$C$12)</f>
        <v>PRLDL</v>
      </c>
      <c r="DB4" t="str">
        <f>IFERROR(VLOOKUP($A4,Table!$AV$5:$BI$286,Table!$BC$3,FALSE),"")</f>
        <v>C001</v>
      </c>
      <c r="DD4" s="224" t="str">
        <f>IF(CX4="","",CONCATENATE(CX4,Names!$H$3,CY4,Names!$J$3,CZ4,Names!$L$3,DA4,Names!$N$3,DB4))</f>
        <v>MEBT-010PRL:RFS-PRLDL-C001</v>
      </c>
      <c r="DG4" t="str">
        <f>IFERROR(VLOOKUP($A4,Table!$AV$5:$BI$286,Table!$AW$3,FALSE),"")</f>
        <v>MEBT</v>
      </c>
      <c r="DH4" t="str">
        <f>IFERROR(VLOOKUP($A4,Table!$AV$5:$BI$286,Table!$AX$3,FALSE),"")</f>
        <v>010PRL</v>
      </c>
      <c r="DI4" t="str">
        <f>IF(DG4="","",Names!$K$3)</f>
        <v>RFS</v>
      </c>
      <c r="DJ4" t="str">
        <f>IF(DG4="","",Names!$C$24)</f>
        <v>PRLCSC</v>
      </c>
      <c r="DK4" t="str">
        <f>IFERROR(VLOOKUP($A4,Table!$AV$5:$BI$286,Table!$AY$3,FALSE),"")</f>
        <v>001</v>
      </c>
      <c r="DM4" s="224" t="str">
        <f>IF(DG4="","",CONCATENATE(DG4,Names!$H$3,DH4,Names!$J$3,DI4,Names!$L$3,DJ4,Names!$N$3,DK4))</f>
        <v>MEBT-010PRL:RFS-PRLCSC-001</v>
      </c>
      <c r="DP4" t="str">
        <f>IFERROR(VLOOKUP($A4,Table!$DI$5:$DO$286,Table!$DJ$3,FALSE),"")</f>
        <v>HEBT</v>
      </c>
      <c r="DQ4" t="str">
        <f>IFERROR(VLOOKUP($A4,Table!$DI$5:$DO$286,Table!$DK$3,FALSE),"")</f>
        <v>020PRL</v>
      </c>
      <c r="DR4" t="str">
        <f>IF(DP4="","",Names!$K$3)</f>
        <v>RFS</v>
      </c>
      <c r="DS4" t="str">
        <f>IF(DP4="","",Names!$C$26)</f>
        <v>PRLEHC</v>
      </c>
      <c r="DT4" t="str">
        <f>IFERROR(VLOOKUP($A4,Table!$DI$5:$DO$286,Table!$DM$3,FALSE),"")</f>
        <v>L091</v>
      </c>
      <c r="DV4" s="224" t="str">
        <f>IF(DP4="","",CONCATENATE(DP4,Names!$H$3,DQ4,Names!$J$3,DR4,Names!$L$3,DS4,Names!$N$3,DT4))</f>
        <v>HEBT-020PRL:RFS-PRLEHC-L091</v>
      </c>
      <c r="DY4" s="1170" t="str">
        <f>IFERROR(VLOOKUP($A4,Table!$DI$5:$DO$286,Table!$DJ$3,FALSE),"")</f>
        <v>HEBT</v>
      </c>
      <c r="DZ4" s="1170" t="str">
        <f>IFERROR(VLOOKUP($A4,Table!$DI$5:$DO$286,Table!$DK$3,FALSE),"")</f>
        <v>020PRL</v>
      </c>
      <c r="EA4" s="1170" t="str">
        <f>IF(DY4="","",Names!$K$3)</f>
        <v>RFS</v>
      </c>
      <c r="EB4" s="1170" t="str">
        <f>IF(DY4="","",Names!$C$25)</f>
        <v>PRLTEC</v>
      </c>
      <c r="EC4" s="1170" t="str">
        <f>IFERROR(VLOOKUP($A4,Table!$DI$5:$DO$286,Table!$DM$3,FALSE),"")</f>
        <v>L091</v>
      </c>
      <c r="ED4" s="1170"/>
      <c r="EE4" s="224" t="str">
        <f>IF(DY4="","",CONCATENATE(DY4,Names!$H$3,DZ4,Names!$J$3,EA4,Names!$L$3,EB4,Names!$N$3,EC4))</f>
        <v>HEBT-020PRL:RFS-PRLTEC-L091</v>
      </c>
      <c r="EH4" t="str">
        <f ca="1">IFERROR(VLOOKUP($A4,TCS_C!$R$9:$U$10046,TCS_C!$S$5,FALSE),"")</f>
        <v>DTL</v>
      </c>
      <c r="EI4" t="str">
        <f ca="1">IFERROR(VLOOKUP($A4,TCS_C!$R$9:$U$10046,TCS_C!$T$5,FALSE),"")</f>
        <v>022Row</v>
      </c>
      <c r="EJ4" t="str">
        <f ca="1">IF(EH4="","",Names!$K$3)</f>
        <v>RFS</v>
      </c>
      <c r="EK4" t="str">
        <f ca="1">IF(EH4="","",Names!$C$17)</f>
        <v>PRLTCB</v>
      </c>
      <c r="EL4" t="str">
        <f>IFERROR(VLOOKUP($A4,TCS_C!$R$9:$U$10046,TCS_C!$U$5,FALSE),"")</f>
        <v>001</v>
      </c>
      <c r="EN4" s="224" t="str">
        <f ca="1">IF(EH4="","",CONCATENATE(EH4,Names!$H$3,EI4,Names!$J$3,EJ4,Names!$L$3,EK4,Names!$N$3,EL4))</f>
        <v>DTL-022Row:RFS-PRLTCB-001</v>
      </c>
      <c r="EO4" t="str">
        <f ca="1">IF(EH4="","",CONCATENATE(EK4,Names!$N$3,EL4))</f>
        <v>PRLTCB-001</v>
      </c>
      <c r="EQ4" t="str">
        <f>IFERROR(VLOOKUP($A4,Table!BT5:$BY$286,Table!$BU$3,FALSE),"")</f>
        <v>RFQ</v>
      </c>
      <c r="ER4" t="str">
        <f>IFERROR(VLOOKUP($A4,Table!BT5:$BY$286,Table!$BV$3,FALSE),"")</f>
        <v>040PRL</v>
      </c>
      <c r="ES4" t="str">
        <f>IF(EQ4="","",Names!$K$3)</f>
        <v>RFS</v>
      </c>
      <c r="ET4" t="str">
        <f>IFERROR(VLOOKUP($A4,Table!BT5:$BY$286,Table!$BW$3,FALSE),"")</f>
        <v>PRLDL</v>
      </c>
      <c r="EU4" t="str">
        <f>IFERROR(VLOOKUP($A4,Table!BT5:$BY$286,Table!$BX$3,FALSE),"")</f>
        <v>G001</v>
      </c>
      <c r="EW4" s="224" t="str">
        <f>IF(EQ4="","",CONCATENATE(EQ4,Names!$H$3,ER4,Names!$J$3,ES4,Names!$L$3,ET4,Names!$N$3,EU4))</f>
        <v>RFQ-040PRL:RFS-PRLDL-G001</v>
      </c>
      <c r="EZ4" t="s">
        <v>1221</v>
      </c>
      <c r="FA4" t="s">
        <v>1220</v>
      </c>
      <c r="FB4" t="str">
        <f>IF(FC4="","",Names!$K$3)</f>
        <v>RFS</v>
      </c>
      <c r="FC4" t="str">
        <f>Names!$C$16</f>
        <v>PRLGC</v>
      </c>
      <c r="FD4" s="107" t="str">
        <f>"001"</f>
        <v>001</v>
      </c>
      <c r="FE4" t="s">
        <v>606</v>
      </c>
      <c r="FF4" s="224" t="str">
        <f>IF(EZ4="","",CONCATENATE(EZ4,Names!$H$3,FA4,Names!$J$3,FB4,Names!$L$3,FC4,Names!$N$3,FD4))</f>
        <v>N2Gas-GSA:RFS-PRLGC-001</v>
      </c>
      <c r="FG4" t="str">
        <f>IF(EZ4="","",CONCATENATE(FC4,Names!$N$3,FD4))</f>
        <v>PRLGC-001</v>
      </c>
    </row>
    <row r="5" spans="1:163">
      <c r="A5" s="72">
        <v>2</v>
      </c>
      <c r="C5" t="str">
        <f>IFERROR(VLOOKUP($A5,Table!$AL$5:$AS$286,Table!$AM$3,FALSE),"")</f>
        <v>MEBT</v>
      </c>
      <c r="D5" t="str">
        <f>IFERROR(VLOOKUP($A5,Table!$AL$5:$AS$286,Table!$AN$3,FALSE),"")</f>
        <v>010PRL</v>
      </c>
      <c r="E5" t="str">
        <f>IF(C5="","",Names!$K$3)</f>
        <v>RFS</v>
      </c>
      <c r="F5" t="str">
        <f>IF(C5="","",Names!$C$5)</f>
        <v>PRLRL</v>
      </c>
      <c r="G5" t="str">
        <f>IFERROR(VLOOKUP($A5,Table!$AL$5:$AS$286,Table!$AO$3,FALSE),"")</f>
        <v>002</v>
      </c>
      <c r="I5" s="224" t="str">
        <f>IF(C5="","",CONCATENATE(C5,Names!$H$3,D5,Names!$J$3,E5,Names!$L$3,F5,Names!$N$3,G5))</f>
        <v>MEBT-010PRL:RFS-PRLRL-002</v>
      </c>
      <c r="L5" s="1170" t="str">
        <f>IFERROR(VLOOKUP($A5,Table!$AV$5:$BK$286,Table!$AW$3,FALSE),"")</f>
        <v>MEBT</v>
      </c>
      <c r="M5" s="1170" t="str">
        <f>IFERROR(VLOOKUP($A5,Table!$AV$5:$BK$286,Table!$AX$3,FALSE),"")</f>
        <v>010PRL</v>
      </c>
      <c r="N5" s="1170" t="str">
        <f>IF(L5="","",Names!$K$3)</f>
        <v>RFS</v>
      </c>
      <c r="O5" s="1170" t="str">
        <f>IF(L5="","",Names!$C$9)</f>
        <v>PRLTap</v>
      </c>
      <c r="P5" s="1170" t="str">
        <f>IFERROR(VLOOKUP($A5,Table!$AV$5:$BK$286,Table!$AY$3,FALSE),"")</f>
        <v>002</v>
      </c>
      <c r="R5" s="224" t="str">
        <f>IF(L5="","",CONCATENATE(L5,Names!$H$3,M5,Names!$J$3,N5,Names!$L$3,O5,Names!$N$3,P5))</f>
        <v>MEBT-010PRL:RFS-PRLTap-002</v>
      </c>
      <c r="U5" t="str">
        <f>IFERROR(VLOOKUP($A5,Table!$AV$5:$BI$286,Table!$AW$3,FALSE),"")</f>
        <v>MEBT</v>
      </c>
      <c r="V5" t="str">
        <f>IFERROR(VLOOKUP($A5,Table!$AV$5:$BI$286,Table!$AX$3,FALSE),"")</f>
        <v>010PRL</v>
      </c>
      <c r="W5" t="str">
        <f>IF(U5="","",Names!$K$3)</f>
        <v>RFS</v>
      </c>
      <c r="X5" t="str">
        <f>IF(U5="","",Names!$C$6)</f>
        <v>PRLCpl</v>
      </c>
      <c r="Y5" t="str">
        <f>IFERROR(VLOOKUP($A5,Table!$AV$5:$BI$286,Table!$AY$3,FALSE),"")</f>
        <v>002</v>
      </c>
      <c r="AA5" s="224" t="str">
        <f>IF(U5="","",CONCATENATE(U5,Names!$H$3,V5,Names!$J$3,W5,Names!$L$3,X5,Names!$N$3,Y5))</f>
        <v>MEBT-010PRL:RFS-PRLCpl-002</v>
      </c>
      <c r="AD5" t="str">
        <f>IFERROR(VLOOKUP($A5,Table!$AV$5:$BI$286,Table!$AW$3,FALSE),"")</f>
        <v>MEBT</v>
      </c>
      <c r="AE5" t="str">
        <f>IFERROR(VLOOKUP($A5,Table!$AV$5:$BI$286,Table!$AX$3,FALSE),"")</f>
        <v>010PRL</v>
      </c>
      <c r="AF5" t="str">
        <f>IF(AD5="","",Names!$K$3)</f>
        <v>RFS</v>
      </c>
      <c r="AG5" t="str">
        <f>IF(AD5="","",Names!$C$7)</f>
        <v>PRLSB</v>
      </c>
      <c r="AH5" t="str">
        <f>IFERROR(VLOOKUP($A5,Table!$AV$5:$BI$286,Table!$AY$3,FALSE),"")</f>
        <v>002</v>
      </c>
      <c r="AJ5" s="224" t="str">
        <f>IF(AD5="","",CONCATENATE(AD5,Names!$H$3,AE5,Names!$J$3,AF5,Names!$L$3,AG5,Names!$N$3,AH5))</f>
        <v>MEBT-010PRL:RFS-PRLSB-002</v>
      </c>
      <c r="AM5" t="str">
        <f>IFERROR(VLOOKUP($A5,Table!$AV$5:$BI$286,Table!$AW$3,FALSE),"")</f>
        <v>MEBT</v>
      </c>
      <c r="AN5" t="str">
        <f>IFERROR(VLOOKUP($A5,Table!$AV$5:$BI$286,Table!$AX$3,FALSE),"")</f>
        <v>010PRL</v>
      </c>
      <c r="AO5" t="str">
        <f>IF(AM5="","",Names!$K$3)</f>
        <v>RFS</v>
      </c>
      <c r="AP5" t="str">
        <f>IF(AM5="","",Names!$C$8)</f>
        <v>PRLJB</v>
      </c>
      <c r="AQ5" t="str">
        <f>IFERROR(VLOOKUP($A5,Table!$AV$5:$BI$286,Table!$AY$3,FALSE),"")</f>
        <v>002</v>
      </c>
      <c r="AS5" s="224" t="str">
        <f>IF(AM5="","",CONCATENATE(AM5,Names!$H$3,AN5,Names!$J$3,AO5,Names!$L$3,AP5,Names!$N$3,AQ5))</f>
        <v>MEBT-010PRL:RFS-PRLJB-002</v>
      </c>
      <c r="AT5" s="224" t="str">
        <f>IF(AM5="","",CONCATENATE(AP5,Names!$N$3,AQ5))</f>
        <v>PRLJB-002</v>
      </c>
      <c r="AV5" t="str">
        <f>IFERROR(VLOOKUP($A5,Table!$AL$5:$AS$286,Table!$AM$3,FALSE),"")</f>
        <v>MEBT</v>
      </c>
      <c r="AW5" t="str">
        <f>IFERROR(VLOOKUP($A5,Table!$AL$5:$AS$286,Table!$AN$3,FALSE),"")</f>
        <v>010PRL</v>
      </c>
      <c r="AX5" t="str">
        <f>IF(AV5="","",Names!$K$3)</f>
        <v>RFS</v>
      </c>
      <c r="AY5" t="str">
        <f>IF(AV5="","",Names!$C$10)</f>
        <v>PRLEH</v>
      </c>
      <c r="AZ5" t="str">
        <f>IFERROR(VLOOKUP($A5,Table!$AL$5:$AS$286,Table!$AQ$3,FALSE),"")</f>
        <v>L002</v>
      </c>
      <c r="BB5" s="224" t="str">
        <f>IF(AV5="","",CONCATENATE(AV5,Names!$H$3,AW5,Names!$J$3,AX5,Names!$L$3,AY5,Names!$N$3,AZ5))</f>
        <v>MEBT-010PRL:RFS-PRLEH-L002</v>
      </c>
      <c r="BE5" t="str">
        <f>IFERROR(VLOOKUP($A5,Table!$AV$5:$BI$286,Table!$AW$3,FALSE),"")</f>
        <v>MEBT</v>
      </c>
      <c r="BF5" t="str">
        <f>IFERROR(VLOOKUP($A5,Table!$AV$5:$BI$286,Table!$AX$3,FALSE),"")</f>
        <v>010PRL</v>
      </c>
      <c r="BG5" t="str">
        <f>IF(BE5="","",Names!$K$3)</f>
        <v>RFS</v>
      </c>
      <c r="BH5" t="str">
        <f>IF(BE5="","",Names!$C$10)</f>
        <v>PRLEH</v>
      </c>
      <c r="BI5" t="str">
        <f>IFERROR(VLOOKUP($A5,Table!$AV$5:$BI$286,Table!$BC$3,FALSE),"")</f>
        <v>C002</v>
      </c>
      <c r="BK5" s="224" t="str">
        <f>IF(BE5="","",CONCATENATE(BE5,Names!$H$3,BF5,Names!$J$3,BG5,Names!$L$3,BH5,Names!$N$3,BI5))</f>
        <v>MEBT-010PRL:RFS-PRLEH-C002</v>
      </c>
      <c r="BN5" t="str">
        <f>IFERROR(VLOOKUP($A5,Table!$AV$5:$BI$286,Table!$AW$3,FALSE),"")</f>
        <v>MEBT</v>
      </c>
      <c r="BO5" t="str">
        <f>IFERROR(VLOOKUP($A5,Table!$AV$5:$BI$286,Table!$AX$3,FALSE),"")</f>
        <v>010PRL</v>
      </c>
      <c r="BP5" t="str">
        <f>IF(BN5="","",Names!$K$3)</f>
        <v>RFS</v>
      </c>
      <c r="BQ5" t="str">
        <f>IF(BN5="","",Names!$C$10)</f>
        <v>PRLEH</v>
      </c>
      <c r="BR5" t="str">
        <f>IFERROR(VLOOKUP($A5,Table!$AV$5:$BI$286,Table!$BF$3,FALSE),"")</f>
        <v>S002</v>
      </c>
      <c r="BT5" s="224" t="str">
        <f>IF(BN5="","",CONCATENATE(BN5,Names!$H$3,BO5,Names!$J$3,BP5,Names!$L$3,BQ5,Names!$N$3,BR5))</f>
        <v>MEBT-010PRL:RFS-PRLEH-S002</v>
      </c>
      <c r="BW5" t="str">
        <f>IFERROR(VLOOKUP($A5,Table!$AL$5:$AS$286,Table!$AM$3,FALSE),"")</f>
        <v>MEBT</v>
      </c>
      <c r="BX5" t="str">
        <f>IFERROR(VLOOKUP($A5,Table!$AL$5:$AS$286,Table!$AN$3,FALSE),"")</f>
        <v>010PRL</v>
      </c>
      <c r="BY5" t="str">
        <f>IF(BW5="","",Names!$K$3)</f>
        <v>RFS</v>
      </c>
      <c r="BZ5" t="str">
        <f>IF(BW5="","",Names!$C$11)</f>
        <v>PRLTE</v>
      </c>
      <c r="CA5" t="str">
        <f>IFERROR(VLOOKUP($A5,Table!$AL$5:$AS$286,Table!$AQ$3,FALSE),"")</f>
        <v>L002</v>
      </c>
      <c r="CC5" s="224" t="str">
        <f>IF(BW5="","",CONCATENATE(BW5,Names!$H$3,BX5,Names!$J$3,BY5,Names!$L$3,BZ5,Names!$N$3,CA5))</f>
        <v>MEBT-010PRL:RFS-PRLTE-L002</v>
      </c>
      <c r="CF5" t="str">
        <f>IFERROR(VLOOKUP($A5,Table!$AV$5:$BI$286,Table!$AW$3,FALSE),"")</f>
        <v>MEBT</v>
      </c>
      <c r="CG5" t="str">
        <f>IFERROR(VLOOKUP($A5,Table!$AV$5:$BI$286,Table!$AX$3,FALSE),"")</f>
        <v>010PRL</v>
      </c>
      <c r="CH5" t="str">
        <f>IF(CF5="","",Names!$K$3)</f>
        <v>RFS</v>
      </c>
      <c r="CI5" t="str">
        <f>IF(CF5="","",Names!$C$11)</f>
        <v>PRLTE</v>
      </c>
      <c r="CJ5" t="str">
        <f>IFERROR(VLOOKUP($A5,Table!$AV$5:$BI$286,Table!$BC$3,FALSE),"")</f>
        <v>C002</v>
      </c>
      <c r="CL5" s="224" t="str">
        <f>IF(CF5="","",CONCATENATE(CF5,Names!$H$3,CG5,Names!$J$3,CH5,Names!$L$3,CI5,Names!$N$3,CJ5))</f>
        <v>MEBT-010PRL:RFS-PRLTE-C002</v>
      </c>
      <c r="CO5" t="str">
        <f>IFERROR(VLOOKUP($A5,Table!$AV$5:$BI$286,Table!$AW$3,FALSE),"")</f>
        <v>MEBT</v>
      </c>
      <c r="CP5" t="str">
        <f>IFERROR(VLOOKUP($A5,Table!$AV$5:$BI$286,Table!$AX$3,FALSE),"")</f>
        <v>010PRL</v>
      </c>
      <c r="CQ5" t="str">
        <f>IF(CO5="","",Names!$K$3)</f>
        <v>RFS</v>
      </c>
      <c r="CR5" t="str">
        <f>IF(CO5="","",Names!$C$11)</f>
        <v>PRLTE</v>
      </c>
      <c r="CS5" t="str">
        <f>IFERROR(VLOOKUP($A5,Table!$AV$5:$BI$286,Table!$BF$3,FALSE),"")</f>
        <v>S002</v>
      </c>
      <c r="CU5" s="224" t="str">
        <f>IF(CO5="","",CONCATENATE(CO5,Names!$H$3,CP5,Names!$J$3,CQ5,Names!$L$3,CR5,Names!$N$3,CS5))</f>
        <v>MEBT-010PRL:RFS-PRLTE-S002</v>
      </c>
      <c r="CX5" t="str">
        <f>IFERROR(VLOOKUP($A5,Table!$AV$5:$BI$286,Table!$AW$3,FALSE),"")</f>
        <v>MEBT</v>
      </c>
      <c r="CY5" t="str">
        <f>IFERROR(VLOOKUP($A5,Table!$AV$5:$BI$286,Table!$AX$3,FALSE),"")</f>
        <v>010PRL</v>
      </c>
      <c r="CZ5" t="str">
        <f>IF(CX5="","",Names!$K$3)</f>
        <v>RFS</v>
      </c>
      <c r="DA5" t="str">
        <f>IF(CX5="","",Names!$C$12)</f>
        <v>PRLDL</v>
      </c>
      <c r="DB5" t="str">
        <f>IFERROR(VLOOKUP($A5,Table!$AV$5:$BI$286,Table!$BC$3,FALSE),"")</f>
        <v>C002</v>
      </c>
      <c r="DD5" s="224" t="str">
        <f>IF(CX5="","",CONCATENATE(CX5,Names!$H$3,CY5,Names!$J$3,CZ5,Names!$L$3,DA5,Names!$N$3,DB5))</f>
        <v>MEBT-010PRL:RFS-PRLDL-C002</v>
      </c>
      <c r="DG5" t="str">
        <f>IFERROR(VLOOKUP($A5,Table!$AV$5:$BI$286,Table!$AW$3,FALSE),"")</f>
        <v>MEBT</v>
      </c>
      <c r="DH5" t="str">
        <f>IFERROR(VLOOKUP($A5,Table!$AV$5:$BI$286,Table!$AX$3,FALSE),"")</f>
        <v>010PRL</v>
      </c>
      <c r="DI5" t="str">
        <f>IF(DG5="","",Names!$K$3)</f>
        <v>RFS</v>
      </c>
      <c r="DJ5" t="str">
        <f>IF(DG5="","",Names!$C$24)</f>
        <v>PRLCSC</v>
      </c>
      <c r="DK5" t="str">
        <f>IFERROR(VLOOKUP($A5,Table!$AV$5:$BI$286,Table!$AY$3,FALSE),"")</f>
        <v>002</v>
      </c>
      <c r="DM5" s="224" t="str">
        <f>IF(DG5="","",CONCATENATE(DG5,Names!$H$3,DH5,Names!$J$3,DI5,Names!$L$3,DJ5,Names!$N$3,DK5))</f>
        <v>MEBT-010PRL:RFS-PRLCSC-002</v>
      </c>
      <c r="DP5" s="1170" t="str">
        <f>IFERROR(VLOOKUP($A5,Table!$DI$5:$DO$286,Table!$DJ$3,FALSE),"")</f>
        <v>HEBT</v>
      </c>
      <c r="DQ5" s="1170" t="str">
        <f>IFERROR(VLOOKUP($A5,Table!$DI$5:$DO$286,Table!$DK$3,FALSE),"")</f>
        <v>020PRL</v>
      </c>
      <c r="DR5" s="1170" t="str">
        <f>IF(DP5="","",Names!$K$3)</f>
        <v>RFS</v>
      </c>
      <c r="DS5" s="1170" t="str">
        <f>IF(DP5="","",Names!$C$26)</f>
        <v>PRLEHC</v>
      </c>
      <c r="DT5" s="1170" t="str">
        <f>IFERROR(VLOOKUP($A5,Table!$DI$5:$DO$286,Table!$DM$3,FALSE),"")</f>
        <v>L092</v>
      </c>
      <c r="DV5" s="224" t="str">
        <f>IF(DP5="","",CONCATENATE(DP5,Names!$H$3,DQ5,Names!$J$3,DR5,Names!$L$3,DS5,Names!$N$3,DT5))</f>
        <v>HEBT-020PRL:RFS-PRLEHC-L092</v>
      </c>
      <c r="DY5" s="1170" t="str">
        <f>IFERROR(VLOOKUP($A5,Table!$DI$5:$DO$286,Table!$DJ$3,FALSE),"")</f>
        <v>HEBT</v>
      </c>
      <c r="DZ5" s="1170" t="str">
        <f>IFERROR(VLOOKUP($A5,Table!$DI$5:$DO$286,Table!$DK$3,FALSE),"")</f>
        <v>020PRL</v>
      </c>
      <c r="EA5" s="1170" t="str">
        <f>IF(DY5="","",Names!$K$3)</f>
        <v>RFS</v>
      </c>
      <c r="EB5" s="1170" t="str">
        <f>IF(DY5="","",Names!$C$25)</f>
        <v>PRLTEC</v>
      </c>
      <c r="EC5" s="1170" t="str">
        <f>IFERROR(VLOOKUP($A5,Table!$DI$5:$DO$286,Table!$DM$3,FALSE),"")</f>
        <v>L092</v>
      </c>
      <c r="EE5" s="224" t="str">
        <f>IF(DY5="","",CONCATENATE(DY5,Names!$H$3,DZ5,Names!$J$3,EA5,Names!$L$3,EB5,Names!$N$3,EC5))</f>
        <v>HEBT-020PRL:RFS-PRLTEC-L092</v>
      </c>
      <c r="EH5" t="str">
        <f ca="1">IFERROR(VLOOKUP($A5,TCS_C!$R$9:$U$10046,TCS_C!$S$5,FALSE),"")</f>
        <v>DTL</v>
      </c>
      <c r="EI5" t="str">
        <f ca="1">IFERROR(VLOOKUP($A5,TCS_C!$R$9:$U$10046,TCS_C!$T$5,FALSE),"")</f>
        <v>030Row</v>
      </c>
      <c r="EJ5" t="str">
        <f ca="1">IF(EH5="","",Names!$K$3)</f>
        <v>RFS</v>
      </c>
      <c r="EK5" t="str">
        <f ca="1">IF(EH5="","",Names!$C$17)</f>
        <v>PRLTCB</v>
      </c>
      <c r="EL5" t="str">
        <f>IFERROR(VLOOKUP($A5,TCS_C!$R$9:$U$10046,TCS_C!$U$5,FALSE),"")</f>
        <v>002</v>
      </c>
      <c r="EN5" s="224" t="str">
        <f ca="1">IF(EH5="","",CONCATENATE(EH5,Names!$H$3,EI5,Names!$J$3,EJ5,Names!$L$3,EK5,Names!$N$3,EL5))</f>
        <v>DTL-030Row:RFS-PRLTCB-002</v>
      </c>
      <c r="EO5" t="str">
        <f ca="1">IF(EH5="","",CONCATENATE(EK5,Names!$N$3,EL5))</f>
        <v>PRLTCB-002</v>
      </c>
      <c r="EQ5" t="str">
        <f>IFERROR(VLOOKUP($A5,Table!BT6:$BY$286,Table!$BU$3,FALSE),"")</f>
        <v>RFQ</v>
      </c>
      <c r="ER5" t="str">
        <f>IFERROR(VLOOKUP($A5,Table!BT6:$BY$286,Table!$BV$3,FALSE),"")</f>
        <v>040PRL</v>
      </c>
      <c r="ES5" t="str">
        <f>IF(EQ5="","",Names!$K$3)</f>
        <v>RFS</v>
      </c>
      <c r="ET5" t="str">
        <f>IFERROR(VLOOKUP($A5,Table!BT6:$BY$286,Table!$BW$3,FALSE),"")</f>
        <v>PRLAd</v>
      </c>
      <c r="EU5" t="str">
        <f>IFERROR(VLOOKUP($A5,Table!BT6:$BY$286,Table!$BX$3,FALSE),"")</f>
        <v>G001</v>
      </c>
      <c r="EW5" s="224" t="str">
        <f>IF(EQ5="","",CONCATENATE(EQ5,Names!$H$3,ER5,Names!$J$3,ES5,Names!$L$3,ET5,Names!$N$3,EU5))</f>
        <v>RFQ-040PRL:RFS-PRLAd-G001</v>
      </c>
      <c r="EZ5" t="s">
        <v>1221</v>
      </c>
      <c r="FA5" t="s">
        <v>1220</v>
      </c>
      <c r="FB5" t="str">
        <f>IF(EZ5="","",Names!$K$3)</f>
        <v>RFS</v>
      </c>
      <c r="FC5" t="s">
        <v>1118</v>
      </c>
      <c r="FD5" s="107" t="str">
        <f>"001"</f>
        <v>001</v>
      </c>
      <c r="FE5" t="s">
        <v>1119</v>
      </c>
      <c r="FF5" s="224" t="str">
        <f>IF(EZ5="","",CONCATENATE(EZ5,Names!$H$3,FA5,Names!$J$3,FB5,Names!$L$3,FC5,Names!$N$3,FD5))</f>
        <v>N2Gas-GSA:RFS-PRLGS-001</v>
      </c>
      <c r="FG5" s="1266" t="str">
        <f>IF(EZ5="","",CONCATENATE(FC5,Names!$N$3,FD5))</f>
        <v>PRLGS-001</v>
      </c>
    </row>
    <row r="6" spans="1:163">
      <c r="A6" s="72">
        <v>3</v>
      </c>
      <c r="C6" t="str">
        <f>IFERROR(VLOOKUP($A6,Table!$AL$5:$AS$286,Table!$AM$3,FALSE),"")</f>
        <v>DTL</v>
      </c>
      <c r="D6" t="str">
        <f>IFERROR(VLOOKUP($A6,Table!$AL$5:$AS$286,Table!$AN$3,FALSE),"")</f>
        <v>010PRL</v>
      </c>
      <c r="E6" t="str">
        <f>IF(C6="","",Names!$K$3)</f>
        <v>RFS</v>
      </c>
      <c r="F6" t="str">
        <f>IF(C6="","",Names!$C$5)</f>
        <v>PRLRL</v>
      </c>
      <c r="G6" t="str">
        <f>IFERROR(VLOOKUP($A6,Table!$AL$5:$AS$286,Table!$AO$3,FALSE),"")</f>
        <v>003</v>
      </c>
      <c r="I6" s="224" t="str">
        <f>IF(C6="","",CONCATENATE(C6,Names!$H$3,D6,Names!$J$3,E6,Names!$L$3,F6,Names!$N$3,G6))</f>
        <v>DTL-010PRL:RFS-PRLRL-003</v>
      </c>
      <c r="L6" s="1170" t="str">
        <f>IFERROR(VLOOKUP($A6,Table!$AV$5:$BK$286,Table!$AW$3,FALSE),"")</f>
        <v>DTL</v>
      </c>
      <c r="M6" s="1170" t="str">
        <f>IFERROR(VLOOKUP($A6,Table!$AV$5:$BK$286,Table!$AX$3,FALSE),"")</f>
        <v>010PRL</v>
      </c>
      <c r="N6" s="1170" t="str">
        <f>IF(L6="","",Names!$K$3)</f>
        <v>RFS</v>
      </c>
      <c r="O6" s="1170" t="str">
        <f>IF(L6="","",Names!$C$9)</f>
        <v>PRLTap</v>
      </c>
      <c r="P6" s="1170" t="str">
        <f>IFERROR(VLOOKUP($A6,Table!$AV$5:$BK$286,Table!$AY$3,FALSE),"")</f>
        <v>003</v>
      </c>
      <c r="R6" s="224" t="str">
        <f>IF(L6="","",CONCATENATE(L6,Names!$H$3,M6,Names!$J$3,N6,Names!$L$3,O6,Names!$N$3,P6))</f>
        <v>DTL-010PRL:RFS-PRLTap-003</v>
      </c>
      <c r="U6" t="str">
        <f>IFERROR(VLOOKUP($A6,Table!$AV$5:$BI$286,Table!$AW$3,FALSE),"")</f>
        <v>DTL</v>
      </c>
      <c r="V6" t="str">
        <f>IFERROR(VLOOKUP($A6,Table!$AV$5:$BI$286,Table!$AX$3,FALSE),"")</f>
        <v>010PRL</v>
      </c>
      <c r="W6" t="str">
        <f>IF(U6="","",Names!$K$3)</f>
        <v>RFS</v>
      </c>
      <c r="X6" t="str">
        <f>IF(U6="","",Names!$C$6)</f>
        <v>PRLCpl</v>
      </c>
      <c r="Y6" t="str">
        <f>IFERROR(VLOOKUP($A6,Table!$AV$5:$BI$286,Table!$AY$3,FALSE),"")</f>
        <v>003</v>
      </c>
      <c r="AA6" s="224" t="str">
        <f>IF(U6="","",CONCATENATE(U6,Names!$H$3,V6,Names!$J$3,W6,Names!$L$3,X6,Names!$N$3,Y6))</f>
        <v>DTL-010PRL:RFS-PRLCpl-003</v>
      </c>
      <c r="AD6" t="str">
        <f>IFERROR(VLOOKUP($A6,Table!$AV$5:$BI$286,Table!$AW$3,FALSE),"")</f>
        <v>DTL</v>
      </c>
      <c r="AE6" t="str">
        <f>IFERROR(VLOOKUP($A6,Table!$AV$5:$BI$286,Table!$AX$3,FALSE),"")</f>
        <v>010PRL</v>
      </c>
      <c r="AF6" t="str">
        <f>IF(AD6="","",Names!$K$3)</f>
        <v>RFS</v>
      </c>
      <c r="AG6" t="str">
        <f>IF(AD6="","",Names!$C$7)</f>
        <v>PRLSB</v>
      </c>
      <c r="AH6" t="str">
        <f>IFERROR(VLOOKUP($A6,Table!$AV$5:$BI$286,Table!$AY$3,FALSE),"")</f>
        <v>003</v>
      </c>
      <c r="AJ6" s="224" t="str">
        <f>IF(AD6="","",CONCATENATE(AD6,Names!$H$3,AE6,Names!$J$3,AF6,Names!$L$3,AG6,Names!$N$3,AH6))</f>
        <v>DTL-010PRL:RFS-PRLSB-003</v>
      </c>
      <c r="AM6" t="str">
        <f>IFERROR(VLOOKUP($A6,Table!$AV$5:$BI$286,Table!$AW$3,FALSE),"")</f>
        <v>DTL</v>
      </c>
      <c r="AN6" t="str">
        <f>IFERROR(VLOOKUP($A6,Table!$AV$5:$BI$286,Table!$AX$3,FALSE),"")</f>
        <v>010PRL</v>
      </c>
      <c r="AO6" t="str">
        <f>IF(AM6="","",Names!$K$3)</f>
        <v>RFS</v>
      </c>
      <c r="AP6" t="str">
        <f>IF(AM6="","",Names!$C$8)</f>
        <v>PRLJB</v>
      </c>
      <c r="AQ6" t="str">
        <f>IFERROR(VLOOKUP($A6,Table!$AV$5:$BI$286,Table!$AY$3,FALSE),"")</f>
        <v>003</v>
      </c>
      <c r="AS6" s="224" t="str">
        <f>IF(AM6="","",CONCATENATE(AM6,Names!$H$3,AN6,Names!$J$3,AO6,Names!$L$3,AP6,Names!$N$3,AQ6))</f>
        <v>DTL-010PRL:RFS-PRLJB-003</v>
      </c>
      <c r="AT6" s="224" t="str">
        <f>IF(AM6="","",CONCATENATE(AP6,Names!$N$3,AQ6))</f>
        <v>PRLJB-003</v>
      </c>
      <c r="AV6" t="str">
        <f>IFERROR(VLOOKUP($A6,Table!$AL$5:$AS$286,Table!$AM$3,FALSE),"")</f>
        <v>DTL</v>
      </c>
      <c r="AW6" t="str">
        <f>IFERROR(VLOOKUP($A6,Table!$AL$5:$AS$286,Table!$AN$3,FALSE),"")</f>
        <v>010PRL</v>
      </c>
      <c r="AX6" t="str">
        <f>IF(AV6="","",Names!$K$3)</f>
        <v>RFS</v>
      </c>
      <c r="AY6" t="str">
        <f>IF(AV6="","",Names!$C$10)</f>
        <v>PRLEH</v>
      </c>
      <c r="AZ6" t="str">
        <f>IFERROR(VLOOKUP($A6,Table!$AL$5:$AS$286,Table!$AQ$3,FALSE),"")</f>
        <v>L003</v>
      </c>
      <c r="BB6" s="224" t="str">
        <f>IF(AV6="","",CONCATENATE(AV6,Names!$H$3,AW6,Names!$J$3,AX6,Names!$L$3,AY6,Names!$N$3,AZ6))</f>
        <v>DTL-010PRL:RFS-PRLEH-L003</v>
      </c>
      <c r="BE6" t="str">
        <f>IFERROR(VLOOKUP($A6,Table!$AV$5:$BI$286,Table!$AW$3,FALSE),"")</f>
        <v>DTL</v>
      </c>
      <c r="BF6" t="str">
        <f>IFERROR(VLOOKUP($A6,Table!$AV$5:$BI$286,Table!$AX$3,FALSE),"")</f>
        <v>010PRL</v>
      </c>
      <c r="BG6" t="str">
        <f>IF(BE6="","",Names!$K$3)</f>
        <v>RFS</v>
      </c>
      <c r="BH6" t="str">
        <f>IF(BE6="","",Names!$C$10)</f>
        <v>PRLEH</v>
      </c>
      <c r="BI6" t="str">
        <f>IFERROR(VLOOKUP($A6,Table!$AV$5:$BI$286,Table!$BC$3,FALSE),"")</f>
        <v>C003</v>
      </c>
      <c r="BK6" s="224" t="str">
        <f>IF(BE6="","",CONCATENATE(BE6,Names!$H$3,BF6,Names!$J$3,BG6,Names!$L$3,BH6,Names!$N$3,BI6))</f>
        <v>DTL-010PRL:RFS-PRLEH-C003</v>
      </c>
      <c r="BN6" t="str">
        <f>IFERROR(VLOOKUP($A6,Table!$AV$5:$BI$286,Table!$AW$3,FALSE),"")</f>
        <v>DTL</v>
      </c>
      <c r="BO6" t="str">
        <f>IFERROR(VLOOKUP($A6,Table!$AV$5:$BI$286,Table!$AX$3,FALSE),"")</f>
        <v>010PRL</v>
      </c>
      <c r="BP6" t="str">
        <f>IF(BN6="","",Names!$K$3)</f>
        <v>RFS</v>
      </c>
      <c r="BQ6" t="str">
        <f>IF(BN6="","",Names!$C$10)</f>
        <v>PRLEH</v>
      </c>
      <c r="BR6" t="str">
        <f>IFERROR(VLOOKUP($A6,Table!$AV$5:$BI$286,Table!$BF$3,FALSE),"")</f>
        <v>S003</v>
      </c>
      <c r="BT6" s="224" t="str">
        <f>IF(BN6="","",CONCATENATE(BN6,Names!$H$3,BO6,Names!$J$3,BP6,Names!$L$3,BQ6,Names!$N$3,BR6))</f>
        <v>DTL-010PRL:RFS-PRLEH-S003</v>
      </c>
      <c r="BW6" t="str">
        <f>IFERROR(VLOOKUP($A6,Table!$AL$5:$AS$286,Table!$AM$3,FALSE),"")</f>
        <v>DTL</v>
      </c>
      <c r="BX6" t="str">
        <f>IFERROR(VLOOKUP($A6,Table!$AL$5:$AS$286,Table!$AN$3,FALSE),"")</f>
        <v>010PRL</v>
      </c>
      <c r="BY6" t="str">
        <f>IF(BW6="","",Names!$K$3)</f>
        <v>RFS</v>
      </c>
      <c r="BZ6" t="str">
        <f>IF(BW6="","",Names!$C$11)</f>
        <v>PRLTE</v>
      </c>
      <c r="CA6" t="str">
        <f>IFERROR(VLOOKUP($A6,Table!$AL$5:$AS$286,Table!$AQ$3,FALSE),"")</f>
        <v>L003</v>
      </c>
      <c r="CC6" s="224" t="str">
        <f>IF(BW6="","",CONCATENATE(BW6,Names!$H$3,BX6,Names!$J$3,BY6,Names!$L$3,BZ6,Names!$N$3,CA6))</f>
        <v>DTL-010PRL:RFS-PRLTE-L003</v>
      </c>
      <c r="CF6" t="str">
        <f>IFERROR(VLOOKUP($A6,Table!$AV$5:$BI$286,Table!$AW$3,FALSE),"")</f>
        <v>DTL</v>
      </c>
      <c r="CG6" t="str">
        <f>IFERROR(VLOOKUP($A6,Table!$AV$5:$BI$286,Table!$AX$3,FALSE),"")</f>
        <v>010PRL</v>
      </c>
      <c r="CH6" t="str">
        <f>IF(CF6="","",Names!$K$3)</f>
        <v>RFS</v>
      </c>
      <c r="CI6" t="str">
        <f>IF(CF6="","",Names!$C$11)</f>
        <v>PRLTE</v>
      </c>
      <c r="CJ6" t="str">
        <f>IFERROR(VLOOKUP($A6,Table!$AV$5:$BI$286,Table!$BC$3,FALSE),"")</f>
        <v>C003</v>
      </c>
      <c r="CL6" s="224" t="str">
        <f>IF(CF6="","",CONCATENATE(CF6,Names!$H$3,CG6,Names!$J$3,CH6,Names!$L$3,CI6,Names!$N$3,CJ6))</f>
        <v>DTL-010PRL:RFS-PRLTE-C003</v>
      </c>
      <c r="CO6" t="str">
        <f>IFERROR(VLOOKUP($A6,Table!$AV$5:$BI$286,Table!$AW$3,FALSE),"")</f>
        <v>DTL</v>
      </c>
      <c r="CP6" t="str">
        <f>IFERROR(VLOOKUP($A6,Table!$AV$5:$BI$286,Table!$AX$3,FALSE),"")</f>
        <v>010PRL</v>
      </c>
      <c r="CQ6" t="str">
        <f>IF(CO6="","",Names!$K$3)</f>
        <v>RFS</v>
      </c>
      <c r="CR6" t="str">
        <f>IF(CO6="","",Names!$C$11)</f>
        <v>PRLTE</v>
      </c>
      <c r="CS6" t="str">
        <f>IFERROR(VLOOKUP($A6,Table!$AV$5:$BI$286,Table!$BF$3,FALSE),"")</f>
        <v>S003</v>
      </c>
      <c r="CU6" s="224" t="str">
        <f>IF(CO6="","",CONCATENATE(CO6,Names!$H$3,CP6,Names!$J$3,CQ6,Names!$L$3,CR6,Names!$N$3,CS6))</f>
        <v>DTL-010PRL:RFS-PRLTE-S003</v>
      </c>
      <c r="CX6" t="str">
        <f>IFERROR(VLOOKUP($A6,Table!$AV$5:$BI$286,Table!$AW$3,FALSE),"")</f>
        <v>DTL</v>
      </c>
      <c r="CY6" t="str">
        <f>IFERROR(VLOOKUP($A6,Table!$AV$5:$BI$286,Table!$AX$3,FALSE),"")</f>
        <v>010PRL</v>
      </c>
      <c r="CZ6" t="str">
        <f>IF(CX6="","",Names!$K$3)</f>
        <v>RFS</v>
      </c>
      <c r="DA6" t="str">
        <f>IF(CX6="","",Names!$C$12)</f>
        <v>PRLDL</v>
      </c>
      <c r="DB6" t="str">
        <f>IFERROR(VLOOKUP($A6,Table!$AV$5:$BI$286,Table!$BC$3,FALSE),"")</f>
        <v>C003</v>
      </c>
      <c r="DD6" s="224" t="str">
        <f>IF(CX6="","",CONCATENATE(CX6,Names!$H$3,CY6,Names!$J$3,CZ6,Names!$L$3,DA6,Names!$N$3,DB6))</f>
        <v>DTL-010PRL:RFS-PRLDL-C003</v>
      </c>
      <c r="DG6" t="str">
        <f>IFERROR(VLOOKUP($A6,Table!$AV$5:$BI$286,Table!$AW$3,FALSE),"")</f>
        <v>DTL</v>
      </c>
      <c r="DH6" t="str">
        <f>IFERROR(VLOOKUP($A6,Table!$AV$5:$BI$286,Table!$AX$3,FALSE),"")</f>
        <v>010PRL</v>
      </c>
      <c r="DI6" t="str">
        <f>IF(DG6="","",Names!$K$3)</f>
        <v>RFS</v>
      </c>
      <c r="DJ6" t="str">
        <f>IF(DG6="","",Names!$C$24)</f>
        <v>PRLCSC</v>
      </c>
      <c r="DK6" t="str">
        <f>IFERROR(VLOOKUP($A6,Table!$AV$5:$BI$286,Table!$AY$3,FALSE),"")</f>
        <v>003</v>
      </c>
      <c r="DM6" s="224" t="str">
        <f>IF(DG6="","",CONCATENATE(DG6,Names!$H$3,DH6,Names!$J$3,DI6,Names!$L$3,DJ6,Names!$N$3,DK6))</f>
        <v>DTL-010PRL:RFS-PRLCSC-003</v>
      </c>
      <c r="DP6" s="1170" t="str">
        <f>IFERROR(VLOOKUP($A6,Table!$DI$5:$DO$286,Table!$DJ$3,FALSE),"")</f>
        <v>HEBT</v>
      </c>
      <c r="DQ6" s="1170" t="str">
        <f>IFERROR(VLOOKUP($A6,Table!$DI$5:$DO$286,Table!$DK$3,FALSE),"")</f>
        <v>030PRL</v>
      </c>
      <c r="DR6" s="1170" t="str">
        <f>IF(DP6="","",Names!$K$3)</f>
        <v>RFS</v>
      </c>
      <c r="DS6" s="1170" t="str">
        <f>IF(DP6="","",Names!$C$26)</f>
        <v>PRLEHC</v>
      </c>
      <c r="DT6" s="1170" t="str">
        <f>IFERROR(VLOOKUP($A6,Table!$DI$5:$DO$286,Table!$DM$3,FALSE),"")</f>
        <v>L095</v>
      </c>
      <c r="DV6" s="224" t="str">
        <f>IF(DP6="","",CONCATENATE(DP6,Names!$H$3,DQ6,Names!$J$3,DR6,Names!$L$3,DS6,Names!$N$3,DT6))</f>
        <v>HEBT-030PRL:RFS-PRLEHC-L095</v>
      </c>
      <c r="DY6" s="1170" t="str">
        <f>IFERROR(VLOOKUP($A6,Table!$DI$5:$DO$286,Table!$DJ$3,FALSE),"")</f>
        <v>HEBT</v>
      </c>
      <c r="DZ6" s="1170" t="str">
        <f>IFERROR(VLOOKUP($A6,Table!$DI$5:$DO$286,Table!$DK$3,FALSE),"")</f>
        <v>030PRL</v>
      </c>
      <c r="EA6" s="1170" t="str">
        <f>IF(DY6="","",Names!$K$3)</f>
        <v>RFS</v>
      </c>
      <c r="EB6" s="1170" t="str">
        <f>IF(DY6="","",Names!$C$25)</f>
        <v>PRLTEC</v>
      </c>
      <c r="EC6" s="1170" t="str">
        <f>IFERROR(VLOOKUP($A6,Table!$DI$5:$DO$286,Table!$DM$3,FALSE),"")</f>
        <v>L095</v>
      </c>
      <c r="EE6" s="224" t="str">
        <f>IF(DY6="","",CONCATENATE(DY6,Names!$H$3,DZ6,Names!$J$3,EA6,Names!$L$3,EB6,Names!$N$3,EC6))</f>
        <v>HEBT-030PRL:RFS-PRLTEC-L095</v>
      </c>
      <c r="EH6" t="str">
        <f ca="1">IFERROR(VLOOKUP($A6,TCS_C!$R$9:$U$10046,TCS_C!$S$5,FALSE),"")</f>
        <v>Spk</v>
      </c>
      <c r="EI6" t="str">
        <f ca="1">IFERROR(VLOOKUP($A6,TCS_C!$R$9:$U$10046,TCS_C!$T$5,FALSE),"")</f>
        <v>020Row</v>
      </c>
      <c r="EJ6" t="str">
        <f ca="1">IF(EH6="","",Names!$K$3)</f>
        <v>RFS</v>
      </c>
      <c r="EK6" t="str">
        <f ca="1">IF(EH6="","",Names!$C$17)</f>
        <v>PRLTCB</v>
      </c>
      <c r="EL6" t="str">
        <f>IFERROR(VLOOKUP($A6,TCS_C!$R$9:$U$10046,TCS_C!$U$5,FALSE),"")</f>
        <v>003</v>
      </c>
      <c r="EN6" s="224" t="str">
        <f ca="1">IF(EH6="","",CONCATENATE(EH6,Names!$H$3,EI6,Names!$J$3,EJ6,Names!$L$3,EK6,Names!$N$3,EL6))</f>
        <v>Spk-020Row:RFS-PRLTCB-003</v>
      </c>
      <c r="EO6" t="str">
        <f ca="1">IF(EH6="","",CONCATENATE(EK6,Names!$N$3,EL6))</f>
        <v>PRLTCB-003</v>
      </c>
      <c r="EQ6" t="str">
        <f>IFERROR(VLOOKUP($A6,Table!BT7:$BY$286,Table!$BU$3,FALSE),"")</f>
        <v>RFQ</v>
      </c>
      <c r="ER6" t="str">
        <f>IFERROR(VLOOKUP($A6,Table!BT7:$BY$286,Table!$BV$3,FALSE),"")</f>
        <v>050PRL</v>
      </c>
      <c r="ES6" t="str">
        <f>IF(EQ6="","",Names!$K$3)</f>
        <v>RFS</v>
      </c>
      <c r="ET6" t="str">
        <f>IFERROR(VLOOKUP($A6,Table!BT7:$BY$286,Table!$BW$3,FALSE),"")</f>
        <v>PRLGI</v>
      </c>
      <c r="EU6" t="str">
        <f>IFERROR(VLOOKUP($A6,Table!BT7:$BY$286,Table!$BX$3,FALSE),"")</f>
        <v>001</v>
      </c>
      <c r="EW6" s="224" t="str">
        <f>IF(EQ6="","",CONCATENATE(EQ6,Names!$H$3,ER6,Names!$J$3,ES6,Names!$L$3,ET6,Names!$N$3,EU6))</f>
        <v>RFQ-050PRL:RFS-PRLGI-001</v>
      </c>
      <c r="EZ6" t="str">
        <f>RF_C!$P$7</f>
        <v>MBL</v>
      </c>
      <c r="FA6" t="str">
        <f>RF_C!$Q$7</f>
        <v>070RFC</v>
      </c>
      <c r="FB6" t="str">
        <f>IF(EZ6="","",Names!$K$3)</f>
        <v>RFS</v>
      </c>
      <c r="FC6" t="str">
        <f>Names!$C$18</f>
        <v>PRLDiB</v>
      </c>
      <c r="FD6" s="107" t="str">
        <f>RF_C!$R$7</f>
        <v>001</v>
      </c>
      <c r="FE6" t="s">
        <v>850</v>
      </c>
      <c r="FF6" s="224" t="str">
        <f>IF(EZ6="","",CONCATENATE(EZ6,Names!$H$3,FA6,Names!$J$3,FB6,Names!$L$3,FC6,Names!$N$3,FD6))</f>
        <v>MBL-070RFC:RFS-PRLDiB-001</v>
      </c>
      <c r="FG6" s="1266" t="str">
        <f>IF(EZ6="","",CONCATENATE(FC6,Names!$N$3,FD6))</f>
        <v>PRLDiB-001</v>
      </c>
    </row>
    <row r="7" spans="1:163">
      <c r="A7" s="72">
        <v>4</v>
      </c>
      <c r="C7" t="str">
        <f>IFERROR(VLOOKUP($A7,Table!$AL$5:$AS$286,Table!$AM$3,FALSE),"")</f>
        <v>DTL</v>
      </c>
      <c r="D7" t="str">
        <f>IFERROR(VLOOKUP($A7,Table!$AL$5:$AS$286,Table!$AN$3,FALSE),"")</f>
        <v>010PRL</v>
      </c>
      <c r="E7" t="str">
        <f>IF(C7="","",Names!$K$3)</f>
        <v>RFS</v>
      </c>
      <c r="F7" t="str">
        <f>IF(C7="","",Names!$C$5)</f>
        <v>PRLRL</v>
      </c>
      <c r="G7" t="str">
        <f>IFERROR(VLOOKUP($A7,Table!$AL$5:$AS$286,Table!$AO$3,FALSE),"")</f>
        <v>004</v>
      </c>
      <c r="I7" s="224" t="str">
        <f>IF(C7="","",CONCATENATE(C7,Names!$H$3,D7,Names!$J$3,E7,Names!$L$3,F7,Names!$N$3,G7))</f>
        <v>DTL-010PRL:RFS-PRLRL-004</v>
      </c>
      <c r="L7" s="1170" t="str">
        <f>IFERROR(VLOOKUP($A7,Table!$AV$5:$BK$286,Table!$AW$3,FALSE),"")</f>
        <v>DTL</v>
      </c>
      <c r="M7" s="1170" t="str">
        <f>IFERROR(VLOOKUP($A7,Table!$AV$5:$BK$286,Table!$AX$3,FALSE),"")</f>
        <v>020PRL</v>
      </c>
      <c r="N7" s="1170" t="str">
        <f>IF(L7="","",Names!$K$3)</f>
        <v>RFS</v>
      </c>
      <c r="O7" s="1170" t="str">
        <f>IF(L7="","",Names!$C$9)</f>
        <v>PRLTap</v>
      </c>
      <c r="P7" s="1170" t="str">
        <f>IFERROR(VLOOKUP($A7,Table!$AV$5:$BK$286,Table!$AY$3,FALSE),"")</f>
        <v>004</v>
      </c>
      <c r="R7" s="224" t="str">
        <f>IF(L7="","",CONCATENATE(L7,Names!$H$3,M7,Names!$J$3,N7,Names!$L$3,O7,Names!$N$3,P7))</f>
        <v>DTL-020PRL:RFS-PRLTap-004</v>
      </c>
      <c r="U7" t="str">
        <f>IFERROR(VLOOKUP($A7,Table!$AV$5:$BI$286,Table!$AW$3,FALSE),"")</f>
        <v>DTL</v>
      </c>
      <c r="V7" t="str">
        <f>IFERROR(VLOOKUP($A7,Table!$AV$5:$BI$286,Table!$AX$3,FALSE),"")</f>
        <v>020PRL</v>
      </c>
      <c r="W7" t="str">
        <f>IF(U7="","",Names!$K$3)</f>
        <v>RFS</v>
      </c>
      <c r="X7" t="str">
        <f>IF(U7="","",Names!$C$6)</f>
        <v>PRLCpl</v>
      </c>
      <c r="Y7" t="str">
        <f>IFERROR(VLOOKUP($A7,Table!$AV$5:$BI$286,Table!$AY$3,FALSE),"")</f>
        <v>004</v>
      </c>
      <c r="AA7" s="224" t="str">
        <f>IF(U7="","",CONCATENATE(U7,Names!$H$3,V7,Names!$J$3,W7,Names!$L$3,X7,Names!$N$3,Y7))</f>
        <v>DTL-020PRL:RFS-PRLCpl-004</v>
      </c>
      <c r="AD7" t="str">
        <f>IFERROR(VLOOKUP($A7,Table!$AV$5:$BI$286,Table!$AW$3,FALSE),"")</f>
        <v>DTL</v>
      </c>
      <c r="AE7" t="str">
        <f>IFERROR(VLOOKUP($A7,Table!$AV$5:$BI$286,Table!$AX$3,FALSE),"")</f>
        <v>020PRL</v>
      </c>
      <c r="AF7" t="str">
        <f>IF(AD7="","",Names!$K$3)</f>
        <v>RFS</v>
      </c>
      <c r="AG7" t="str">
        <f>IF(AD7="","",Names!$C$7)</f>
        <v>PRLSB</v>
      </c>
      <c r="AH7" t="str">
        <f>IFERROR(VLOOKUP($A7,Table!$AV$5:$BI$286,Table!$AY$3,FALSE),"")</f>
        <v>004</v>
      </c>
      <c r="AJ7" s="224" t="str">
        <f>IF(AD7="","",CONCATENATE(AD7,Names!$H$3,AE7,Names!$J$3,AF7,Names!$L$3,AG7,Names!$N$3,AH7))</f>
        <v>DTL-020PRL:RFS-PRLSB-004</v>
      </c>
      <c r="AM7" t="str">
        <f>IFERROR(VLOOKUP($A7,Table!$AV$5:$BI$286,Table!$AW$3,FALSE),"")</f>
        <v>DTL</v>
      </c>
      <c r="AN7" t="str">
        <f>IFERROR(VLOOKUP($A7,Table!$AV$5:$BI$286,Table!$AX$3,FALSE),"")</f>
        <v>020PRL</v>
      </c>
      <c r="AO7" t="str">
        <f>IF(AM7="","",Names!$K$3)</f>
        <v>RFS</v>
      </c>
      <c r="AP7" t="str">
        <f>IF(AM7="","",Names!$C$8)</f>
        <v>PRLJB</v>
      </c>
      <c r="AQ7" t="str">
        <f>IFERROR(VLOOKUP($A7,Table!$AV$5:$BI$286,Table!$AY$3,FALSE),"")</f>
        <v>004</v>
      </c>
      <c r="AS7" s="224" t="str">
        <f>IF(AM7="","",CONCATENATE(AM7,Names!$H$3,AN7,Names!$J$3,AO7,Names!$L$3,AP7,Names!$N$3,AQ7))</f>
        <v>DTL-020PRL:RFS-PRLJB-004</v>
      </c>
      <c r="AT7" s="224" t="str">
        <f>IF(AM7="","",CONCATENATE(AP7,Names!$N$3,AQ7))</f>
        <v>PRLJB-004</v>
      </c>
      <c r="AV7" t="str">
        <f>IFERROR(VLOOKUP($A7,Table!$AL$5:$AS$286,Table!$AM$3,FALSE),"")</f>
        <v>DTL</v>
      </c>
      <c r="AW7" t="str">
        <f>IFERROR(VLOOKUP($A7,Table!$AL$5:$AS$286,Table!$AN$3,FALSE),"")</f>
        <v>010PRL</v>
      </c>
      <c r="AX7" t="str">
        <f>IF(AV7="","",Names!$K$3)</f>
        <v>RFS</v>
      </c>
      <c r="AY7" t="str">
        <f>IF(AV7="","",Names!$C$10)</f>
        <v>PRLEH</v>
      </c>
      <c r="AZ7" t="str">
        <f>IFERROR(VLOOKUP($A7,Table!$AL$5:$AS$286,Table!$AQ$3,FALSE),"")</f>
        <v>L004</v>
      </c>
      <c r="BB7" s="224" t="str">
        <f>IF(AV7="","",CONCATENATE(AV7,Names!$H$3,AW7,Names!$J$3,AX7,Names!$L$3,AY7,Names!$N$3,AZ7))</f>
        <v>DTL-010PRL:RFS-PRLEH-L004</v>
      </c>
      <c r="BE7" t="str">
        <f>IFERROR(VLOOKUP($A7,Table!$AV$5:$BI$286,Table!$AW$3,FALSE),"")</f>
        <v>DTL</v>
      </c>
      <c r="BF7" t="str">
        <f>IFERROR(VLOOKUP($A7,Table!$AV$5:$BI$286,Table!$AX$3,FALSE),"")</f>
        <v>020PRL</v>
      </c>
      <c r="BG7" t="str">
        <f>IF(BE7="","",Names!$K$3)</f>
        <v>RFS</v>
      </c>
      <c r="BH7" t="str">
        <f>IF(BE7="","",Names!$C$10)</f>
        <v>PRLEH</v>
      </c>
      <c r="BI7" t="str">
        <f>IFERROR(VLOOKUP($A7,Table!$AV$5:$BI$286,Table!$BC$3,FALSE),"")</f>
        <v>C004</v>
      </c>
      <c r="BK7" s="224" t="str">
        <f>IF(BE7="","",CONCATENATE(BE7,Names!$H$3,BF7,Names!$J$3,BG7,Names!$L$3,BH7,Names!$N$3,BI7))</f>
        <v>DTL-020PRL:RFS-PRLEH-C004</v>
      </c>
      <c r="BN7" t="str">
        <f>IFERROR(VLOOKUP($A7,Table!$AV$5:$BI$286,Table!$AW$3,FALSE),"")</f>
        <v>DTL</v>
      </c>
      <c r="BO7" t="str">
        <f>IFERROR(VLOOKUP($A7,Table!$AV$5:$BI$286,Table!$AX$3,FALSE),"")</f>
        <v>020PRL</v>
      </c>
      <c r="BP7" t="str">
        <f>IF(BN7="","",Names!$K$3)</f>
        <v>RFS</v>
      </c>
      <c r="BQ7" t="str">
        <f>IF(BN7="","",Names!$C$10)</f>
        <v>PRLEH</v>
      </c>
      <c r="BR7" t="str">
        <f>IFERROR(VLOOKUP($A7,Table!$AV$5:$BI$286,Table!$BF$3,FALSE),"")</f>
        <v>S004</v>
      </c>
      <c r="BT7" s="224" t="str">
        <f>IF(BN7="","",CONCATENATE(BN7,Names!$H$3,BO7,Names!$J$3,BP7,Names!$L$3,BQ7,Names!$N$3,BR7))</f>
        <v>DTL-020PRL:RFS-PRLEH-S004</v>
      </c>
      <c r="BW7" t="str">
        <f>IFERROR(VLOOKUP($A7,Table!$AL$5:$AS$286,Table!$AM$3,FALSE),"")</f>
        <v>DTL</v>
      </c>
      <c r="BX7" t="str">
        <f>IFERROR(VLOOKUP($A7,Table!$AL$5:$AS$286,Table!$AN$3,FALSE),"")</f>
        <v>010PRL</v>
      </c>
      <c r="BY7" t="str">
        <f>IF(BW7="","",Names!$K$3)</f>
        <v>RFS</v>
      </c>
      <c r="BZ7" t="str">
        <f>IF(BW7="","",Names!$C$11)</f>
        <v>PRLTE</v>
      </c>
      <c r="CA7" t="str">
        <f>IFERROR(VLOOKUP($A7,Table!$AL$5:$AS$286,Table!$AQ$3,FALSE),"")</f>
        <v>L004</v>
      </c>
      <c r="CC7" s="224" t="str">
        <f>IF(BW7="","",CONCATENATE(BW7,Names!$H$3,BX7,Names!$J$3,BY7,Names!$L$3,BZ7,Names!$N$3,CA7))</f>
        <v>DTL-010PRL:RFS-PRLTE-L004</v>
      </c>
      <c r="CF7" t="str">
        <f>IFERROR(VLOOKUP($A7,Table!$AV$5:$BI$286,Table!$AW$3,FALSE),"")</f>
        <v>DTL</v>
      </c>
      <c r="CG7" t="str">
        <f>IFERROR(VLOOKUP($A7,Table!$AV$5:$BI$286,Table!$AX$3,FALSE),"")</f>
        <v>020PRL</v>
      </c>
      <c r="CH7" t="str">
        <f>IF(CF7="","",Names!$K$3)</f>
        <v>RFS</v>
      </c>
      <c r="CI7" t="str">
        <f>IF(CF7="","",Names!$C$11)</f>
        <v>PRLTE</v>
      </c>
      <c r="CJ7" t="str">
        <f>IFERROR(VLOOKUP($A7,Table!$AV$5:$BI$286,Table!$BC$3,FALSE),"")</f>
        <v>C004</v>
      </c>
      <c r="CL7" s="224" t="str">
        <f>IF(CF7="","",CONCATENATE(CF7,Names!$H$3,CG7,Names!$J$3,CH7,Names!$L$3,CI7,Names!$N$3,CJ7))</f>
        <v>DTL-020PRL:RFS-PRLTE-C004</v>
      </c>
      <c r="CO7" t="str">
        <f>IFERROR(VLOOKUP($A7,Table!$AV$5:$BI$286,Table!$AW$3,FALSE),"")</f>
        <v>DTL</v>
      </c>
      <c r="CP7" t="str">
        <f>IFERROR(VLOOKUP($A7,Table!$AV$5:$BI$286,Table!$AX$3,FALSE),"")</f>
        <v>020PRL</v>
      </c>
      <c r="CQ7" t="str">
        <f>IF(CO7="","",Names!$K$3)</f>
        <v>RFS</v>
      </c>
      <c r="CR7" t="str">
        <f>IF(CO7="","",Names!$C$11)</f>
        <v>PRLTE</v>
      </c>
      <c r="CS7" t="str">
        <f>IFERROR(VLOOKUP($A7,Table!$AV$5:$BI$286,Table!$BF$3,FALSE),"")</f>
        <v>S004</v>
      </c>
      <c r="CU7" s="224" t="str">
        <f>IF(CO7="","",CONCATENATE(CO7,Names!$H$3,CP7,Names!$J$3,CQ7,Names!$L$3,CR7,Names!$N$3,CS7))</f>
        <v>DTL-020PRL:RFS-PRLTE-S004</v>
      </c>
      <c r="CX7" t="str">
        <f>IFERROR(VLOOKUP($A7,Table!$AV$5:$BI$286,Table!$AW$3,FALSE),"")</f>
        <v>DTL</v>
      </c>
      <c r="CY7" t="str">
        <f>IFERROR(VLOOKUP($A7,Table!$AV$5:$BI$286,Table!$AX$3,FALSE),"")</f>
        <v>020PRL</v>
      </c>
      <c r="CZ7" t="str">
        <f>IF(CX7="","",Names!$K$3)</f>
        <v>RFS</v>
      </c>
      <c r="DA7" t="str">
        <f>IF(CX7="","",Names!$C$12)</f>
        <v>PRLDL</v>
      </c>
      <c r="DB7" t="str">
        <f>IFERROR(VLOOKUP($A7,Table!$AV$5:$BI$286,Table!$BC$3,FALSE),"")</f>
        <v>C004</v>
      </c>
      <c r="DD7" s="224" t="str">
        <f>IF(CX7="","",CONCATENATE(CX7,Names!$H$3,CY7,Names!$J$3,CZ7,Names!$L$3,DA7,Names!$N$3,DB7))</f>
        <v>DTL-020PRL:RFS-PRLDL-C004</v>
      </c>
      <c r="DG7" t="str">
        <f>IFERROR(VLOOKUP($A7,Table!$AV$5:$BI$286,Table!$AW$3,FALSE),"")</f>
        <v>DTL</v>
      </c>
      <c r="DH7" t="str">
        <f>IFERROR(VLOOKUP($A7,Table!$AV$5:$BI$286,Table!$AX$3,FALSE),"")</f>
        <v>020PRL</v>
      </c>
      <c r="DI7" t="str">
        <f>IF(DG7="","",Names!$K$3)</f>
        <v>RFS</v>
      </c>
      <c r="DJ7" t="str">
        <f>IF(DG7="","",Names!$C$24)</f>
        <v>PRLCSC</v>
      </c>
      <c r="DK7" t="str">
        <f>IFERROR(VLOOKUP($A7,Table!$AV$5:$BI$286,Table!$AY$3,FALSE),"")</f>
        <v>004</v>
      </c>
      <c r="DM7" s="224" t="str">
        <f>IF(DG7="","",CONCATENATE(DG7,Names!$H$3,DH7,Names!$J$3,DI7,Names!$L$3,DJ7,Names!$N$3,DK7))</f>
        <v>DTL-020PRL:RFS-PRLCSC-004</v>
      </c>
      <c r="DP7" s="1170" t="str">
        <f>IFERROR(VLOOKUP($A7,Table!$DI$5:$DO$286,Table!$DJ$3,FALSE),"")</f>
        <v>HEBT</v>
      </c>
      <c r="DQ7" s="1170" t="str">
        <f>IFERROR(VLOOKUP($A7,Table!$DI$5:$DO$286,Table!$DK$3,FALSE),"")</f>
        <v>040PRL</v>
      </c>
      <c r="DR7" s="1170" t="str">
        <f>IF(DP7="","",Names!$K$3)</f>
        <v>RFS</v>
      </c>
      <c r="DS7" s="1170" t="str">
        <f>IF(DP7="","",Names!$C$26)</f>
        <v>PRLEHC</v>
      </c>
      <c r="DT7" s="1170" t="str">
        <f>IFERROR(VLOOKUP($A7,Table!$DI$5:$DO$286,Table!$DM$3,FALSE),"")</f>
        <v>L096</v>
      </c>
      <c r="DV7" s="224" t="str">
        <f>IF(DP7="","",CONCATENATE(DP7,Names!$H$3,DQ7,Names!$J$3,DR7,Names!$L$3,DS7,Names!$N$3,DT7))</f>
        <v>HEBT-040PRL:RFS-PRLEHC-L096</v>
      </c>
      <c r="DY7" s="1170" t="str">
        <f>IFERROR(VLOOKUP($A7,Table!$DI$5:$DO$286,Table!$DJ$3,FALSE),"")</f>
        <v>HEBT</v>
      </c>
      <c r="DZ7" s="1170" t="str">
        <f>IFERROR(VLOOKUP($A7,Table!$DI$5:$DO$286,Table!$DK$3,FALSE),"")</f>
        <v>040PRL</v>
      </c>
      <c r="EA7" s="1170" t="str">
        <f>IF(DY7="","",Names!$K$3)</f>
        <v>RFS</v>
      </c>
      <c r="EB7" s="1170" t="str">
        <f>IF(DY7="","",Names!$C$25)</f>
        <v>PRLTEC</v>
      </c>
      <c r="EC7" s="1170" t="str">
        <f>IFERROR(VLOOKUP($A7,Table!$DI$5:$DO$286,Table!$DM$3,FALSE),"")</f>
        <v>L096</v>
      </c>
      <c r="EE7" s="224" t="str">
        <f>IF(DY7="","",CONCATENATE(DY7,Names!$H$3,DZ7,Names!$J$3,EA7,Names!$L$3,EB7,Names!$N$3,EC7))</f>
        <v>HEBT-040PRL:RFS-PRLTEC-L096</v>
      </c>
      <c r="EH7" t="str">
        <f ca="1">IFERROR(VLOOKUP($A7,TCS_C!$R$9:$U$10046,TCS_C!$S$5,FALSE),"")</f>
        <v>Spk</v>
      </c>
      <c r="EI7" t="str">
        <f ca="1">IFERROR(VLOOKUP($A7,TCS_C!$R$9:$U$10046,TCS_C!$T$5,FALSE),"")</f>
        <v>040Row</v>
      </c>
      <c r="EJ7" t="str">
        <f ca="1">IF(EH7="","",Names!$K$3)</f>
        <v>RFS</v>
      </c>
      <c r="EK7" t="str">
        <f ca="1">IF(EH7="","",Names!$C$17)</f>
        <v>PRLTCB</v>
      </c>
      <c r="EL7" t="str">
        <f>IFERROR(VLOOKUP($A7,TCS_C!$R$9:$U$10046,TCS_C!$U$5,FALSE),"")</f>
        <v>004</v>
      </c>
      <c r="EN7" s="224" t="str">
        <f ca="1">IF(EH7="","",CONCATENATE(EH7,Names!$H$3,EI7,Names!$J$3,EJ7,Names!$L$3,EK7,Names!$N$3,EL7))</f>
        <v>Spk-040Row:RFS-PRLTCB-004</v>
      </c>
      <c r="EO7" t="str">
        <f ca="1">IF(EH7="","",CONCATENATE(EK7,Names!$N$3,EL7))</f>
        <v>PRLTCB-004</v>
      </c>
      <c r="EQ7" t="str">
        <f>IFERROR(VLOOKUP($A7,Table!BT8:$BY$286,Table!$BU$3,FALSE),"")</f>
        <v>MBL</v>
      </c>
      <c r="ER7" t="str">
        <f>IFERROR(VLOOKUP($A7,Table!BT8:$BY$286,Table!$BV$3,FALSE),"")</f>
        <v>090PRL</v>
      </c>
      <c r="ES7" t="str">
        <f>IF(EQ7="","",Names!$K$3)</f>
        <v>RFS</v>
      </c>
      <c r="ET7" t="str">
        <f>IFERROR(VLOOKUP($A7,Table!BT8:$BY$286,Table!$BW$3,FALSE),"")</f>
        <v>PRLTap</v>
      </c>
      <c r="EU7" t="str">
        <f>IFERROR(VLOOKUP($A7,Table!BT8:$BY$286,Table!$BX$3,FALSE),"")</f>
        <v>Ph001</v>
      </c>
      <c r="EW7" s="224" t="str">
        <f>IF(EQ7="","",CONCATENATE(EQ7,Names!$H$3,ER7,Names!$J$3,ES7,Names!$L$3,ET7,Names!$N$3,EU7))</f>
        <v>MBL-090PRL:RFS-PRLTap-Ph001</v>
      </c>
      <c r="EZ7" t="str">
        <f>RF_C!$P$7</f>
        <v>MBL</v>
      </c>
      <c r="FA7" t="s">
        <v>1128</v>
      </c>
      <c r="FB7" t="str">
        <f>IF(EZ7="","",Names!$K$3)</f>
        <v>RFS</v>
      </c>
      <c r="FC7" t="s">
        <v>1129</v>
      </c>
      <c r="FD7" s="107" t="str">
        <f>"001"</f>
        <v>001</v>
      </c>
      <c r="FE7" t="s">
        <v>1130</v>
      </c>
      <c r="FF7" s="224" t="str">
        <f>IF(EZ7="","",CONCATENATE(EZ7,Names!$H$3,FA7,Names!$J$3,FB7,Names!$L$3,FC7,Names!$N$3,FD7))</f>
        <v>MBL-080RFC:RFS-PRLGSB-001</v>
      </c>
      <c r="FG7" s="1266" t="str">
        <f>IF(EZ7="","",CONCATENATE(FC7,Names!$N$3,FD7))</f>
        <v>PRLGSB-001</v>
      </c>
    </row>
    <row r="8" spans="1:163">
      <c r="A8" s="72">
        <v>5</v>
      </c>
      <c r="C8" t="str">
        <f>IFERROR(VLOOKUP($A8,Table!$AL$5:$AS$286,Table!$AM$3,FALSE),"")</f>
        <v>DTL</v>
      </c>
      <c r="D8" t="str">
        <f>IFERROR(VLOOKUP($A8,Table!$AL$5:$AS$286,Table!$AN$3,FALSE),"")</f>
        <v>010PRL</v>
      </c>
      <c r="E8" t="str">
        <f>IF(C8="","",Names!$K$3)</f>
        <v>RFS</v>
      </c>
      <c r="F8" t="str">
        <f>IF(C8="","",Names!$C$5)</f>
        <v>PRLRL</v>
      </c>
      <c r="G8" t="str">
        <f>IFERROR(VLOOKUP($A8,Table!$AL$5:$AS$286,Table!$AO$3,FALSE),"")</f>
        <v>005</v>
      </c>
      <c r="I8" s="224" t="str">
        <f>IF(C8="","",CONCATENATE(C8,Names!$H$3,D8,Names!$J$3,E8,Names!$L$3,F8,Names!$N$3,G8))</f>
        <v>DTL-010PRL:RFS-PRLRL-005</v>
      </c>
      <c r="L8" s="1170" t="str">
        <f>IFERROR(VLOOKUP($A8,Table!$AV$5:$BK$286,Table!$AW$3,FALSE),"")</f>
        <v>DTL</v>
      </c>
      <c r="M8" s="1170" t="str">
        <f>IFERROR(VLOOKUP($A8,Table!$AV$5:$BK$286,Table!$AX$3,FALSE),"")</f>
        <v>030PRL</v>
      </c>
      <c r="N8" s="1170" t="str">
        <f>IF(L8="","",Names!$K$3)</f>
        <v>RFS</v>
      </c>
      <c r="O8" s="1170" t="str">
        <f>IF(L8="","",Names!$C$9)</f>
        <v>PRLTap</v>
      </c>
      <c r="P8" s="1170" t="str">
        <f>IFERROR(VLOOKUP($A8,Table!$AV$5:$BK$286,Table!$AY$3,FALSE),"")</f>
        <v>005</v>
      </c>
      <c r="R8" s="224" t="str">
        <f>IF(L8="","",CONCATENATE(L8,Names!$H$3,M8,Names!$J$3,N8,Names!$L$3,O8,Names!$N$3,P8))</f>
        <v>DTL-030PRL:RFS-PRLTap-005</v>
      </c>
      <c r="U8" t="str">
        <f>IFERROR(VLOOKUP($A8,Table!$AV$5:$BI$286,Table!$AW$3,FALSE),"")</f>
        <v>DTL</v>
      </c>
      <c r="V8" t="str">
        <f>IFERROR(VLOOKUP($A8,Table!$AV$5:$BI$286,Table!$AX$3,FALSE),"")</f>
        <v>030PRL</v>
      </c>
      <c r="W8" t="str">
        <f>IF(U8="","",Names!$K$3)</f>
        <v>RFS</v>
      </c>
      <c r="X8" t="str">
        <f>IF(U8="","",Names!$C$6)</f>
        <v>PRLCpl</v>
      </c>
      <c r="Y8" t="str">
        <f>IFERROR(VLOOKUP($A8,Table!$AV$5:$BI$286,Table!$AY$3,FALSE),"")</f>
        <v>005</v>
      </c>
      <c r="AA8" s="224" t="str">
        <f>IF(U8="","",CONCATENATE(U8,Names!$H$3,V8,Names!$J$3,W8,Names!$L$3,X8,Names!$N$3,Y8))</f>
        <v>DTL-030PRL:RFS-PRLCpl-005</v>
      </c>
      <c r="AD8" t="str">
        <f>IFERROR(VLOOKUP($A8,Table!$AV$5:$BI$286,Table!$AW$3,FALSE),"")</f>
        <v>DTL</v>
      </c>
      <c r="AE8" t="str">
        <f>IFERROR(VLOOKUP($A8,Table!$AV$5:$BI$286,Table!$AX$3,FALSE),"")</f>
        <v>030PRL</v>
      </c>
      <c r="AF8" t="str">
        <f>IF(AD8="","",Names!$K$3)</f>
        <v>RFS</v>
      </c>
      <c r="AG8" t="str">
        <f>IF(AD8="","",Names!$C$7)</f>
        <v>PRLSB</v>
      </c>
      <c r="AH8" t="str">
        <f>IFERROR(VLOOKUP($A8,Table!$AV$5:$BI$286,Table!$AY$3,FALSE),"")</f>
        <v>005</v>
      </c>
      <c r="AJ8" s="224" t="str">
        <f>IF(AD8="","",CONCATENATE(AD8,Names!$H$3,AE8,Names!$J$3,AF8,Names!$L$3,AG8,Names!$N$3,AH8))</f>
        <v>DTL-030PRL:RFS-PRLSB-005</v>
      </c>
      <c r="AM8" t="str">
        <f>IFERROR(VLOOKUP($A8,Table!$AV$5:$BI$286,Table!$AW$3,FALSE),"")</f>
        <v>DTL</v>
      </c>
      <c r="AN8" t="str">
        <f>IFERROR(VLOOKUP($A8,Table!$AV$5:$BI$286,Table!$AX$3,FALSE),"")</f>
        <v>030PRL</v>
      </c>
      <c r="AO8" t="str">
        <f>IF(AM8="","",Names!$K$3)</f>
        <v>RFS</v>
      </c>
      <c r="AP8" t="str">
        <f>IF(AM8="","",Names!$C$8)</f>
        <v>PRLJB</v>
      </c>
      <c r="AQ8" t="str">
        <f>IFERROR(VLOOKUP($A8,Table!$AV$5:$BI$286,Table!$AY$3,FALSE),"")</f>
        <v>005</v>
      </c>
      <c r="AS8" s="224" t="str">
        <f>IF(AM8="","",CONCATENATE(AM8,Names!$H$3,AN8,Names!$J$3,AO8,Names!$L$3,AP8,Names!$N$3,AQ8))</f>
        <v>DTL-030PRL:RFS-PRLJB-005</v>
      </c>
      <c r="AT8" s="224" t="str">
        <f>IF(AM8="","",CONCATENATE(AP8,Names!$N$3,AQ8))</f>
        <v>PRLJB-005</v>
      </c>
      <c r="AV8" t="str">
        <f>IFERROR(VLOOKUP($A8,Table!$AL$5:$AS$286,Table!$AM$3,FALSE),"")</f>
        <v>DTL</v>
      </c>
      <c r="AW8" t="str">
        <f>IFERROR(VLOOKUP($A8,Table!$AL$5:$AS$286,Table!$AN$3,FALSE),"")</f>
        <v>010PRL</v>
      </c>
      <c r="AX8" t="str">
        <f>IF(AV8="","",Names!$K$3)</f>
        <v>RFS</v>
      </c>
      <c r="AY8" t="str">
        <f>IF(AV8="","",Names!$C$10)</f>
        <v>PRLEH</v>
      </c>
      <c r="AZ8" t="str">
        <f>IFERROR(VLOOKUP($A8,Table!$AL$5:$AS$286,Table!$AQ$3,FALSE),"")</f>
        <v>L005</v>
      </c>
      <c r="BB8" s="224" t="str">
        <f>IF(AV8="","",CONCATENATE(AV8,Names!$H$3,AW8,Names!$J$3,AX8,Names!$L$3,AY8,Names!$N$3,AZ8))</f>
        <v>DTL-010PRL:RFS-PRLEH-L005</v>
      </c>
      <c r="BE8" t="str">
        <f>IFERROR(VLOOKUP($A8,Table!$AV$5:$BI$286,Table!$AW$3,FALSE),"")</f>
        <v>DTL</v>
      </c>
      <c r="BF8" t="str">
        <f>IFERROR(VLOOKUP($A8,Table!$AV$5:$BI$286,Table!$AX$3,FALSE),"")</f>
        <v>030PRL</v>
      </c>
      <c r="BG8" t="str">
        <f>IF(BE8="","",Names!$K$3)</f>
        <v>RFS</v>
      </c>
      <c r="BH8" t="str">
        <f>IF(BE8="","",Names!$C$10)</f>
        <v>PRLEH</v>
      </c>
      <c r="BI8" t="str">
        <f>IFERROR(VLOOKUP($A8,Table!$AV$5:$BI$286,Table!$BC$3,FALSE),"")</f>
        <v>C005</v>
      </c>
      <c r="BK8" s="224" t="str">
        <f>IF(BE8="","",CONCATENATE(BE8,Names!$H$3,BF8,Names!$J$3,BG8,Names!$L$3,BH8,Names!$N$3,BI8))</f>
        <v>DTL-030PRL:RFS-PRLEH-C005</v>
      </c>
      <c r="BN8" t="str">
        <f>IFERROR(VLOOKUP($A8,Table!$AV$5:$BI$286,Table!$AW$3,FALSE),"")</f>
        <v>DTL</v>
      </c>
      <c r="BO8" t="str">
        <f>IFERROR(VLOOKUP($A8,Table!$AV$5:$BI$286,Table!$AX$3,FALSE),"")</f>
        <v>030PRL</v>
      </c>
      <c r="BP8" t="str">
        <f>IF(BN8="","",Names!$K$3)</f>
        <v>RFS</v>
      </c>
      <c r="BQ8" t="str">
        <f>IF(BN8="","",Names!$C$10)</f>
        <v>PRLEH</v>
      </c>
      <c r="BR8" t="str">
        <f>IFERROR(VLOOKUP($A8,Table!$AV$5:$BI$286,Table!$BF$3,FALSE),"")</f>
        <v>S005</v>
      </c>
      <c r="BT8" s="224" t="str">
        <f>IF(BN8="","",CONCATENATE(BN8,Names!$H$3,BO8,Names!$J$3,BP8,Names!$L$3,BQ8,Names!$N$3,BR8))</f>
        <v>DTL-030PRL:RFS-PRLEH-S005</v>
      </c>
      <c r="BW8" t="str">
        <f>IFERROR(VLOOKUP($A8,Table!$AL$5:$AS$286,Table!$AM$3,FALSE),"")</f>
        <v>DTL</v>
      </c>
      <c r="BX8" t="str">
        <f>IFERROR(VLOOKUP($A8,Table!$AL$5:$AS$286,Table!$AN$3,FALSE),"")</f>
        <v>010PRL</v>
      </c>
      <c r="BY8" t="str">
        <f>IF(BW8="","",Names!$K$3)</f>
        <v>RFS</v>
      </c>
      <c r="BZ8" t="str">
        <f>IF(BW8="","",Names!$C$11)</f>
        <v>PRLTE</v>
      </c>
      <c r="CA8" t="str">
        <f>IFERROR(VLOOKUP($A8,Table!$AL$5:$AS$286,Table!$AQ$3,FALSE),"")</f>
        <v>L005</v>
      </c>
      <c r="CC8" s="224" t="str">
        <f>IF(BW8="","",CONCATENATE(BW8,Names!$H$3,BX8,Names!$J$3,BY8,Names!$L$3,BZ8,Names!$N$3,CA8))</f>
        <v>DTL-010PRL:RFS-PRLTE-L005</v>
      </c>
      <c r="CF8" t="str">
        <f>IFERROR(VLOOKUP($A8,Table!$AV$5:$BI$286,Table!$AW$3,FALSE),"")</f>
        <v>DTL</v>
      </c>
      <c r="CG8" t="str">
        <f>IFERROR(VLOOKUP($A8,Table!$AV$5:$BI$286,Table!$AX$3,FALSE),"")</f>
        <v>030PRL</v>
      </c>
      <c r="CH8" t="str">
        <f>IF(CF8="","",Names!$K$3)</f>
        <v>RFS</v>
      </c>
      <c r="CI8" t="str">
        <f>IF(CF8="","",Names!$C$11)</f>
        <v>PRLTE</v>
      </c>
      <c r="CJ8" t="str">
        <f>IFERROR(VLOOKUP($A8,Table!$AV$5:$BI$286,Table!$BC$3,FALSE),"")</f>
        <v>C005</v>
      </c>
      <c r="CL8" s="224" t="str">
        <f>IF(CF8="","",CONCATENATE(CF8,Names!$H$3,CG8,Names!$J$3,CH8,Names!$L$3,CI8,Names!$N$3,CJ8))</f>
        <v>DTL-030PRL:RFS-PRLTE-C005</v>
      </c>
      <c r="CO8" t="str">
        <f>IFERROR(VLOOKUP($A8,Table!$AV$5:$BI$286,Table!$AW$3,FALSE),"")</f>
        <v>DTL</v>
      </c>
      <c r="CP8" t="str">
        <f>IFERROR(VLOOKUP($A8,Table!$AV$5:$BI$286,Table!$AX$3,FALSE),"")</f>
        <v>030PRL</v>
      </c>
      <c r="CQ8" t="str">
        <f>IF(CO8="","",Names!$K$3)</f>
        <v>RFS</v>
      </c>
      <c r="CR8" t="str">
        <f>IF(CO8="","",Names!$C$11)</f>
        <v>PRLTE</v>
      </c>
      <c r="CS8" t="str">
        <f>IFERROR(VLOOKUP($A8,Table!$AV$5:$BI$286,Table!$BF$3,FALSE),"")</f>
        <v>S005</v>
      </c>
      <c r="CU8" s="224" t="str">
        <f>IF(CO8="","",CONCATENATE(CO8,Names!$H$3,CP8,Names!$J$3,CQ8,Names!$L$3,CR8,Names!$N$3,CS8))</f>
        <v>DTL-030PRL:RFS-PRLTE-S005</v>
      </c>
      <c r="CX8" t="str">
        <f>IFERROR(VLOOKUP($A8,Table!$AV$5:$BI$286,Table!$AW$3,FALSE),"")</f>
        <v>DTL</v>
      </c>
      <c r="CY8" t="str">
        <f>IFERROR(VLOOKUP($A8,Table!$AV$5:$BI$286,Table!$AX$3,FALSE),"")</f>
        <v>030PRL</v>
      </c>
      <c r="CZ8" t="str">
        <f>IF(CX8="","",Names!$K$3)</f>
        <v>RFS</v>
      </c>
      <c r="DA8" t="str">
        <f>IF(CX8="","",Names!$C$12)</f>
        <v>PRLDL</v>
      </c>
      <c r="DB8" t="str">
        <f>IFERROR(VLOOKUP($A8,Table!$AV$5:$BI$286,Table!$BC$3,FALSE),"")</f>
        <v>C005</v>
      </c>
      <c r="DD8" s="224" t="str">
        <f>IF(CX8="","",CONCATENATE(CX8,Names!$H$3,CY8,Names!$J$3,CZ8,Names!$L$3,DA8,Names!$N$3,DB8))</f>
        <v>DTL-030PRL:RFS-PRLDL-C005</v>
      </c>
      <c r="DG8" t="str">
        <f>IFERROR(VLOOKUP($A8,Table!$AV$5:$BI$286,Table!$AW$3,FALSE),"")</f>
        <v>DTL</v>
      </c>
      <c r="DH8" t="str">
        <f>IFERROR(VLOOKUP($A8,Table!$AV$5:$BI$286,Table!$AX$3,FALSE),"")</f>
        <v>030PRL</v>
      </c>
      <c r="DI8" t="str">
        <f>IF(DG8="","",Names!$K$3)</f>
        <v>RFS</v>
      </c>
      <c r="DJ8" t="str">
        <f>IF(DG8="","",Names!$C$24)</f>
        <v>PRLCSC</v>
      </c>
      <c r="DK8" t="str">
        <f>IFERROR(VLOOKUP($A8,Table!$AV$5:$BI$286,Table!$AY$3,FALSE),"")</f>
        <v>005</v>
      </c>
      <c r="DM8" s="224" t="str">
        <f>IF(DG8="","",CONCATENATE(DG8,Names!$H$3,DH8,Names!$J$3,DI8,Names!$L$3,DJ8,Names!$N$3,DK8))</f>
        <v>DTL-030PRL:RFS-PRLCSC-005</v>
      </c>
      <c r="DP8" s="1170" t="str">
        <f>IFERROR(VLOOKUP($A8,Table!$DI$5:$DO$286,Table!$DJ$3,FALSE),"")</f>
        <v>HEBT</v>
      </c>
      <c r="DQ8" s="1170" t="str">
        <f>IFERROR(VLOOKUP($A8,Table!$DI$5:$DO$286,Table!$DK$3,FALSE),"")</f>
        <v>040PRL</v>
      </c>
      <c r="DR8" s="1170" t="str">
        <f>IF(DP8="","",Names!$K$3)</f>
        <v>RFS</v>
      </c>
      <c r="DS8" s="1170" t="str">
        <f>IF(DP8="","",Names!$C$26)</f>
        <v>PRLEHC</v>
      </c>
      <c r="DT8" s="1170" t="str">
        <f>IFERROR(VLOOKUP($A8,Table!$DI$5:$DO$286,Table!$DM$3,FALSE),"")</f>
        <v>L097</v>
      </c>
      <c r="DV8" s="224" t="str">
        <f>IF(DP8="","",CONCATENATE(DP8,Names!$H$3,DQ8,Names!$J$3,DR8,Names!$L$3,DS8,Names!$N$3,DT8))</f>
        <v>HEBT-040PRL:RFS-PRLEHC-L097</v>
      </c>
      <c r="DY8" s="1170" t="str">
        <f>IFERROR(VLOOKUP($A8,Table!$DI$5:$DO$286,Table!$DJ$3,FALSE),"")</f>
        <v>HEBT</v>
      </c>
      <c r="DZ8" s="1170" t="str">
        <f>IFERROR(VLOOKUP($A8,Table!$DI$5:$DO$286,Table!$DK$3,FALSE),"")</f>
        <v>040PRL</v>
      </c>
      <c r="EA8" s="1170" t="str">
        <f>IF(DY8="","",Names!$K$3)</f>
        <v>RFS</v>
      </c>
      <c r="EB8" s="1170" t="str">
        <f>IF(DY8="","",Names!$C$25)</f>
        <v>PRLTEC</v>
      </c>
      <c r="EC8" s="1170" t="str">
        <f>IFERROR(VLOOKUP($A8,Table!$DI$5:$DO$286,Table!$DM$3,FALSE),"")</f>
        <v>L097</v>
      </c>
      <c r="EE8" s="224" t="str">
        <f>IF(DY8="","",CONCATENATE(DY8,Names!$H$3,DZ8,Names!$J$3,EA8,Names!$L$3,EB8,Names!$N$3,EC8))</f>
        <v>HEBT-040PRL:RFS-PRLTEC-L097</v>
      </c>
      <c r="EH8" t="str">
        <f ca="1">IFERROR(VLOOKUP($A8,TCS_C!$R$9:$U$10046,TCS_C!$S$5,FALSE),"")</f>
        <v>MBL</v>
      </c>
      <c r="EI8" t="str">
        <f ca="1">IFERROR(VLOOKUP($A8,TCS_C!$R$9:$U$10046,TCS_C!$T$5,FALSE),"")</f>
        <v>010Row</v>
      </c>
      <c r="EJ8" t="str">
        <f ca="1">IF(EH8="","",Names!$K$3)</f>
        <v>RFS</v>
      </c>
      <c r="EK8" t="str">
        <f ca="1">IF(EH8="","",Names!$C$17)</f>
        <v>PRLTCB</v>
      </c>
      <c r="EL8" t="str">
        <f>IFERROR(VLOOKUP($A8,TCS_C!$R$9:$U$10046,TCS_C!$U$5,FALSE),"")</f>
        <v>005</v>
      </c>
      <c r="EN8" s="224" t="str">
        <f ca="1">IF(EH8="","",CONCATENATE(EH8,Names!$H$3,EI8,Names!$J$3,EJ8,Names!$L$3,EK8,Names!$N$3,EL8))</f>
        <v>MBL-010Row:RFS-PRLTCB-005</v>
      </c>
      <c r="EO8" t="str">
        <f ca="1">IF(EH8="","",CONCATENATE(EK8,Names!$N$3,EL8))</f>
        <v>PRLTCB-005</v>
      </c>
      <c r="EQ8" t="str">
        <f>IFERROR(VLOOKUP($A8,Table!BT9:$BY$286,Table!$BU$3,FALSE),"")</f>
        <v>MBL</v>
      </c>
      <c r="ER8" t="str">
        <f>IFERROR(VLOOKUP($A8,Table!BT9:$BY$286,Table!$BV$3,FALSE),"")</f>
        <v>090PRL</v>
      </c>
      <c r="ES8" t="str">
        <f>IF(EQ8="","",Names!$K$3)</f>
        <v>RFS</v>
      </c>
      <c r="ET8" t="str">
        <f>IFERROR(VLOOKUP($A8,Table!BT9:$BY$286,Table!$BW$3,FALSE),"")</f>
        <v>PRLJB</v>
      </c>
      <c r="EU8" t="str">
        <f>IFERROR(VLOOKUP($A8,Table!BT9:$BY$286,Table!$BX$3,FALSE),"")</f>
        <v>Ph001</v>
      </c>
      <c r="EW8" s="224" t="str">
        <f>IF(EQ8="","",CONCATENATE(EQ8,Names!$H$3,ER8,Names!$J$3,ES8,Names!$L$3,ET8,Names!$N$3,EU8))</f>
        <v>MBL-090PRL:RFS-PRLJB-Ph001</v>
      </c>
      <c r="EZ8" t="s">
        <v>184</v>
      </c>
      <c r="FA8" t="s">
        <v>1226</v>
      </c>
      <c r="FB8" t="str">
        <f>IF(EZ8="","",Names!$K$3)</f>
        <v>RFS</v>
      </c>
      <c r="FC8" s="1266" t="s">
        <v>1225</v>
      </c>
      <c r="FD8" s="107" t="s">
        <v>1227</v>
      </c>
      <c r="FE8" t="s">
        <v>1229</v>
      </c>
      <c r="FF8" s="224" t="str">
        <f>IF(EZ8="","",CONCATENATE(EZ8,Names!$H$3,FA8,Names!$J$3,FB8,Names!$L$3,FC8,Names!$N$3,FD8))</f>
        <v>DTL-010PRL:RFS-PRLGV-001</v>
      </c>
      <c r="FG8" s="1266" t="str">
        <f>IF(EZ8="","",CONCATENATE(FC8,Names!$N$3,FD8))</f>
        <v>PRLGV-001</v>
      </c>
    </row>
    <row r="9" spans="1:163">
      <c r="A9" s="72">
        <v>6</v>
      </c>
      <c r="C9" t="str">
        <f>IFERROR(VLOOKUP($A9,Table!$AL$5:$AS$286,Table!$AM$3,FALSE),"")</f>
        <v>DTL</v>
      </c>
      <c r="D9" t="str">
        <f>IFERROR(VLOOKUP($A9,Table!$AL$5:$AS$286,Table!$AN$3,FALSE),"")</f>
        <v>020PRL</v>
      </c>
      <c r="E9" t="str">
        <f>IF(C9="","",Names!$K$3)</f>
        <v>RFS</v>
      </c>
      <c r="F9" t="str">
        <f>IF(C9="","",Names!$C$5)</f>
        <v>PRLRL</v>
      </c>
      <c r="G9" t="str">
        <f>IFERROR(VLOOKUP($A9,Table!$AL$5:$AS$286,Table!$AO$3,FALSE),"")</f>
        <v>006</v>
      </c>
      <c r="I9" s="224" t="str">
        <f>IF(C9="","",CONCATENATE(C9,Names!$H$3,D9,Names!$J$3,E9,Names!$L$3,F9,Names!$N$3,G9))</f>
        <v>DTL-020PRL:RFS-PRLRL-006</v>
      </c>
      <c r="L9" s="1170" t="str">
        <f>IFERROR(VLOOKUP($A9,Table!$AV$5:$BK$286,Table!$AW$3,FALSE),"")</f>
        <v>DTL</v>
      </c>
      <c r="M9" s="1170" t="str">
        <f>IFERROR(VLOOKUP($A9,Table!$AV$5:$BK$286,Table!$AX$3,FALSE),"")</f>
        <v>040PRL</v>
      </c>
      <c r="N9" s="1170" t="str">
        <f>IF(L9="","",Names!$K$3)</f>
        <v>RFS</v>
      </c>
      <c r="O9" s="1170" t="str">
        <f>IF(L9="","",Names!$C$9)</f>
        <v>PRLTap</v>
      </c>
      <c r="P9" s="1170" t="str">
        <f>IFERROR(VLOOKUP($A9,Table!$AV$5:$BK$286,Table!$AY$3,FALSE),"")</f>
        <v>006</v>
      </c>
      <c r="R9" s="224" t="str">
        <f>IF(L9="","",CONCATENATE(L9,Names!$H$3,M9,Names!$J$3,N9,Names!$L$3,O9,Names!$N$3,P9))</f>
        <v>DTL-040PRL:RFS-PRLTap-006</v>
      </c>
      <c r="U9" t="str">
        <f>IFERROR(VLOOKUP($A9,Table!$AV$5:$BI$286,Table!$AW$3,FALSE),"")</f>
        <v>DTL</v>
      </c>
      <c r="V9" t="str">
        <f>IFERROR(VLOOKUP($A9,Table!$AV$5:$BI$286,Table!$AX$3,FALSE),"")</f>
        <v>040PRL</v>
      </c>
      <c r="W9" t="str">
        <f>IF(U9="","",Names!$K$3)</f>
        <v>RFS</v>
      </c>
      <c r="X9" t="str">
        <f>IF(U9="","",Names!$C$6)</f>
        <v>PRLCpl</v>
      </c>
      <c r="Y9" t="str">
        <f>IFERROR(VLOOKUP($A9,Table!$AV$5:$BI$286,Table!$AY$3,FALSE),"")</f>
        <v>006</v>
      </c>
      <c r="AA9" s="224" t="str">
        <f>IF(U9="","",CONCATENATE(U9,Names!$H$3,V9,Names!$J$3,W9,Names!$L$3,X9,Names!$N$3,Y9))</f>
        <v>DTL-040PRL:RFS-PRLCpl-006</v>
      </c>
      <c r="AD9" t="str">
        <f>IFERROR(VLOOKUP($A9,Table!$AV$5:$BI$286,Table!$AW$3,FALSE),"")</f>
        <v>DTL</v>
      </c>
      <c r="AE9" t="str">
        <f>IFERROR(VLOOKUP($A9,Table!$AV$5:$BI$286,Table!$AX$3,FALSE),"")</f>
        <v>040PRL</v>
      </c>
      <c r="AF9" t="str">
        <f>IF(AD9="","",Names!$K$3)</f>
        <v>RFS</v>
      </c>
      <c r="AG9" t="str">
        <f>IF(AD9="","",Names!$C$7)</f>
        <v>PRLSB</v>
      </c>
      <c r="AH9" t="str">
        <f>IFERROR(VLOOKUP($A9,Table!$AV$5:$BI$286,Table!$AY$3,FALSE),"")</f>
        <v>006</v>
      </c>
      <c r="AJ9" s="224" t="str">
        <f>IF(AD9="","",CONCATENATE(AD9,Names!$H$3,AE9,Names!$J$3,AF9,Names!$L$3,AG9,Names!$N$3,AH9))</f>
        <v>DTL-040PRL:RFS-PRLSB-006</v>
      </c>
      <c r="AM9" t="str">
        <f>IFERROR(VLOOKUP($A9,Table!$AV$5:$BI$286,Table!$AW$3,FALSE),"")</f>
        <v>DTL</v>
      </c>
      <c r="AN9" t="str">
        <f>IFERROR(VLOOKUP($A9,Table!$AV$5:$BI$286,Table!$AX$3,FALSE),"")</f>
        <v>040PRL</v>
      </c>
      <c r="AO9" t="str">
        <f>IF(AM9="","",Names!$K$3)</f>
        <v>RFS</v>
      </c>
      <c r="AP9" t="str">
        <f>IF(AM9="","",Names!$C$8)</f>
        <v>PRLJB</v>
      </c>
      <c r="AQ9" t="str">
        <f>IFERROR(VLOOKUP($A9,Table!$AV$5:$BI$286,Table!$AY$3,FALSE),"")</f>
        <v>006</v>
      </c>
      <c r="AS9" s="224" t="str">
        <f>IF(AM9="","",CONCATENATE(AM9,Names!$H$3,AN9,Names!$J$3,AO9,Names!$L$3,AP9,Names!$N$3,AQ9))</f>
        <v>DTL-040PRL:RFS-PRLJB-006</v>
      </c>
      <c r="AT9" s="224" t="str">
        <f>IF(AM9="","",CONCATENATE(AP9,Names!$N$3,AQ9))</f>
        <v>PRLJB-006</v>
      </c>
      <c r="AV9" t="str">
        <f>IFERROR(VLOOKUP($A9,Table!$AL$5:$AS$286,Table!$AM$3,FALSE),"")</f>
        <v>DTL</v>
      </c>
      <c r="AW9" t="str">
        <f>IFERROR(VLOOKUP($A9,Table!$AL$5:$AS$286,Table!$AN$3,FALSE),"")</f>
        <v>020PRL</v>
      </c>
      <c r="AX9" t="str">
        <f>IF(AV9="","",Names!$K$3)</f>
        <v>RFS</v>
      </c>
      <c r="AY9" t="str">
        <f>IF(AV9="","",Names!$C$10)</f>
        <v>PRLEH</v>
      </c>
      <c r="AZ9" t="str">
        <f>IFERROR(VLOOKUP($A9,Table!$AL$5:$AS$286,Table!$AQ$3,FALSE),"")</f>
        <v>L006</v>
      </c>
      <c r="BB9" s="224" t="str">
        <f>IF(AV9="","",CONCATENATE(AV9,Names!$H$3,AW9,Names!$J$3,AX9,Names!$L$3,AY9,Names!$N$3,AZ9))</f>
        <v>DTL-020PRL:RFS-PRLEH-L006</v>
      </c>
      <c r="BE9" t="str">
        <f>IFERROR(VLOOKUP($A9,Table!$AV$5:$BI$286,Table!$AW$3,FALSE),"")</f>
        <v>DTL</v>
      </c>
      <c r="BF9" t="str">
        <f>IFERROR(VLOOKUP($A9,Table!$AV$5:$BI$286,Table!$AX$3,FALSE),"")</f>
        <v>040PRL</v>
      </c>
      <c r="BG9" t="str">
        <f>IF(BE9="","",Names!$K$3)</f>
        <v>RFS</v>
      </c>
      <c r="BH9" t="str">
        <f>IF(BE9="","",Names!$C$10)</f>
        <v>PRLEH</v>
      </c>
      <c r="BI9" t="str">
        <f>IFERROR(VLOOKUP($A9,Table!$AV$5:$BI$286,Table!$BC$3,FALSE),"")</f>
        <v>C006</v>
      </c>
      <c r="BK9" s="224" t="str">
        <f>IF(BE9="","",CONCATENATE(BE9,Names!$H$3,BF9,Names!$J$3,BG9,Names!$L$3,BH9,Names!$N$3,BI9))</f>
        <v>DTL-040PRL:RFS-PRLEH-C006</v>
      </c>
      <c r="BN9" t="str">
        <f>IFERROR(VLOOKUP($A9,Table!$AV$5:$BI$286,Table!$AW$3,FALSE),"")</f>
        <v>DTL</v>
      </c>
      <c r="BO9" t="str">
        <f>IFERROR(VLOOKUP($A9,Table!$AV$5:$BI$286,Table!$AX$3,FALSE),"")</f>
        <v>040PRL</v>
      </c>
      <c r="BP9" t="str">
        <f>IF(BN9="","",Names!$K$3)</f>
        <v>RFS</v>
      </c>
      <c r="BQ9" t="str">
        <f>IF(BN9="","",Names!$C$10)</f>
        <v>PRLEH</v>
      </c>
      <c r="BR9" t="str">
        <f>IFERROR(VLOOKUP($A9,Table!$AV$5:$BI$286,Table!$BF$3,FALSE),"")</f>
        <v>S006</v>
      </c>
      <c r="BT9" s="224" t="str">
        <f>IF(BN9="","",CONCATENATE(BN9,Names!$H$3,BO9,Names!$J$3,BP9,Names!$L$3,BQ9,Names!$N$3,BR9))</f>
        <v>DTL-040PRL:RFS-PRLEH-S006</v>
      </c>
      <c r="BW9" t="str">
        <f>IFERROR(VLOOKUP($A9,Table!$AL$5:$AS$286,Table!$AM$3,FALSE),"")</f>
        <v>DTL</v>
      </c>
      <c r="BX9" t="str">
        <f>IFERROR(VLOOKUP($A9,Table!$AL$5:$AS$286,Table!$AN$3,FALSE),"")</f>
        <v>020PRL</v>
      </c>
      <c r="BY9" t="str">
        <f>IF(BW9="","",Names!$K$3)</f>
        <v>RFS</v>
      </c>
      <c r="BZ9" t="str">
        <f>IF(BW9="","",Names!$C$11)</f>
        <v>PRLTE</v>
      </c>
      <c r="CA9" t="str">
        <f>IFERROR(VLOOKUP($A9,Table!$AL$5:$AS$286,Table!$AQ$3,FALSE),"")</f>
        <v>L006</v>
      </c>
      <c r="CC9" s="224" t="str">
        <f>IF(BW9="","",CONCATENATE(BW9,Names!$H$3,BX9,Names!$J$3,BY9,Names!$L$3,BZ9,Names!$N$3,CA9))</f>
        <v>DTL-020PRL:RFS-PRLTE-L006</v>
      </c>
      <c r="CF9" t="str">
        <f>IFERROR(VLOOKUP($A9,Table!$AV$5:$BI$286,Table!$AW$3,FALSE),"")</f>
        <v>DTL</v>
      </c>
      <c r="CG9" t="str">
        <f>IFERROR(VLOOKUP($A9,Table!$AV$5:$BI$286,Table!$AX$3,FALSE),"")</f>
        <v>040PRL</v>
      </c>
      <c r="CH9" t="str">
        <f>IF(CF9="","",Names!$K$3)</f>
        <v>RFS</v>
      </c>
      <c r="CI9" t="str">
        <f>IF(CF9="","",Names!$C$11)</f>
        <v>PRLTE</v>
      </c>
      <c r="CJ9" t="str">
        <f>IFERROR(VLOOKUP($A9,Table!$AV$5:$BI$286,Table!$BC$3,FALSE),"")</f>
        <v>C006</v>
      </c>
      <c r="CL9" s="224" t="str">
        <f>IF(CF9="","",CONCATENATE(CF9,Names!$H$3,CG9,Names!$J$3,CH9,Names!$L$3,CI9,Names!$N$3,CJ9))</f>
        <v>DTL-040PRL:RFS-PRLTE-C006</v>
      </c>
      <c r="CO9" t="str">
        <f>IFERROR(VLOOKUP($A9,Table!$AV$5:$BI$286,Table!$AW$3,FALSE),"")</f>
        <v>DTL</v>
      </c>
      <c r="CP9" t="str">
        <f>IFERROR(VLOOKUP($A9,Table!$AV$5:$BI$286,Table!$AX$3,FALSE),"")</f>
        <v>040PRL</v>
      </c>
      <c r="CQ9" t="str">
        <f>IF(CO9="","",Names!$K$3)</f>
        <v>RFS</v>
      </c>
      <c r="CR9" t="str">
        <f>IF(CO9="","",Names!$C$11)</f>
        <v>PRLTE</v>
      </c>
      <c r="CS9" t="str">
        <f>IFERROR(VLOOKUP($A9,Table!$AV$5:$BI$286,Table!$BF$3,FALSE),"")</f>
        <v>S006</v>
      </c>
      <c r="CU9" s="224" t="str">
        <f>IF(CO9="","",CONCATENATE(CO9,Names!$H$3,CP9,Names!$J$3,CQ9,Names!$L$3,CR9,Names!$N$3,CS9))</f>
        <v>DTL-040PRL:RFS-PRLTE-S006</v>
      </c>
      <c r="CX9" t="str">
        <f>IFERROR(VLOOKUP($A9,Table!$AV$5:$BI$286,Table!$AW$3,FALSE),"")</f>
        <v>DTL</v>
      </c>
      <c r="CY9" t="str">
        <f>IFERROR(VLOOKUP($A9,Table!$AV$5:$BI$286,Table!$AX$3,FALSE),"")</f>
        <v>040PRL</v>
      </c>
      <c r="CZ9" t="str">
        <f>IF(CX9="","",Names!$K$3)</f>
        <v>RFS</v>
      </c>
      <c r="DA9" t="str">
        <f>IF(CX9="","",Names!$C$12)</f>
        <v>PRLDL</v>
      </c>
      <c r="DB9" t="str">
        <f>IFERROR(VLOOKUP($A9,Table!$AV$5:$BI$286,Table!$BC$3,FALSE),"")</f>
        <v>C006</v>
      </c>
      <c r="DD9" s="224" t="str">
        <f>IF(CX9="","",CONCATENATE(CX9,Names!$H$3,CY9,Names!$J$3,CZ9,Names!$L$3,DA9,Names!$N$3,DB9))</f>
        <v>DTL-040PRL:RFS-PRLDL-C006</v>
      </c>
      <c r="DG9" t="str">
        <f>IFERROR(VLOOKUP($A9,Table!$AV$5:$BI$286,Table!$AW$3,FALSE),"")</f>
        <v>DTL</v>
      </c>
      <c r="DH9" t="str">
        <f>IFERROR(VLOOKUP($A9,Table!$AV$5:$BI$286,Table!$AX$3,FALSE),"")</f>
        <v>040PRL</v>
      </c>
      <c r="DI9" t="str">
        <f>IF(DG9="","",Names!$K$3)</f>
        <v>RFS</v>
      </c>
      <c r="DJ9" t="str">
        <f>IF(DG9="","",Names!$C$24)</f>
        <v>PRLCSC</v>
      </c>
      <c r="DK9" t="str">
        <f>IFERROR(VLOOKUP($A9,Table!$AV$5:$BI$286,Table!$AY$3,FALSE),"")</f>
        <v>006</v>
      </c>
      <c r="DM9" s="224" t="str">
        <f>IF(DG9="","",CONCATENATE(DG9,Names!$H$3,DH9,Names!$J$3,DI9,Names!$L$3,DJ9,Names!$N$3,DK9))</f>
        <v>DTL-040PRL:RFS-PRLCSC-006</v>
      </c>
      <c r="DP9" s="1170" t="str">
        <f>IFERROR(VLOOKUP($A9,Table!$DI$5:$DO$286,Table!$DJ$3,FALSE),"")</f>
        <v>HEBT</v>
      </c>
      <c r="DQ9" s="1170" t="str">
        <f>IFERROR(VLOOKUP($A9,Table!$DI$5:$DO$286,Table!$DK$3,FALSE),"")</f>
        <v>060PRL</v>
      </c>
      <c r="DR9" s="1170" t="str">
        <f>IF(DP9="","",Names!$K$3)</f>
        <v>RFS</v>
      </c>
      <c r="DS9" s="1170" t="str">
        <f>IF(DP9="","",Names!$C$26)</f>
        <v>PRLEHC</v>
      </c>
      <c r="DT9" s="1170" t="str">
        <f>IFERROR(VLOOKUP($A9,Table!$DI$5:$DO$286,Table!$DM$3,FALSE),"")</f>
        <v>L100</v>
      </c>
      <c r="DV9" s="224" t="str">
        <f>IF(DP9="","",CONCATENATE(DP9,Names!$H$3,DQ9,Names!$J$3,DR9,Names!$L$3,DS9,Names!$N$3,DT9))</f>
        <v>HEBT-060PRL:RFS-PRLEHC-L100</v>
      </c>
      <c r="DY9" s="1170" t="str">
        <f>IFERROR(VLOOKUP($A9,Table!$DI$5:$DO$286,Table!$DJ$3,FALSE),"")</f>
        <v>HEBT</v>
      </c>
      <c r="DZ9" s="1170" t="str">
        <f>IFERROR(VLOOKUP($A9,Table!$DI$5:$DO$286,Table!$DK$3,FALSE),"")</f>
        <v>060PRL</v>
      </c>
      <c r="EA9" s="1170" t="str">
        <f>IF(DY9="","",Names!$K$3)</f>
        <v>RFS</v>
      </c>
      <c r="EB9" s="1170" t="str">
        <f>IF(DY9="","",Names!$C$25)</f>
        <v>PRLTEC</v>
      </c>
      <c r="EC9" s="1170" t="str">
        <f>IFERROR(VLOOKUP($A9,Table!$DI$5:$DO$286,Table!$DM$3,FALSE),"")</f>
        <v>L100</v>
      </c>
      <c r="EE9" s="224" t="str">
        <f>IF(DY9="","",CONCATENATE(DY9,Names!$H$3,DZ9,Names!$J$3,EA9,Names!$L$3,EB9,Names!$N$3,EC9))</f>
        <v>HEBT-060PRL:RFS-PRLTEC-L100</v>
      </c>
      <c r="EH9" t="str">
        <f ca="1">IFERROR(VLOOKUP($A9,TCS_C!$R$9:$U$10046,TCS_C!$S$5,FALSE),"")</f>
        <v>MBL</v>
      </c>
      <c r="EI9" t="str">
        <f ca="1">IFERROR(VLOOKUP($A9,TCS_C!$R$9:$U$10046,TCS_C!$T$5,FALSE),"")</f>
        <v>050Row</v>
      </c>
      <c r="EJ9" t="str">
        <f ca="1">IF(EH9="","",Names!$K$3)</f>
        <v>RFS</v>
      </c>
      <c r="EK9" t="str">
        <f ca="1">IF(EH9="","",Names!$C$17)</f>
        <v>PRLTCB</v>
      </c>
      <c r="EL9" t="str">
        <f>IFERROR(VLOOKUP($A9,TCS_C!$R$9:$U$10046,TCS_C!$U$5,FALSE),"")</f>
        <v>006</v>
      </c>
      <c r="EN9" s="224" t="str">
        <f ca="1">IF(EH9="","",CONCATENATE(EH9,Names!$H$3,EI9,Names!$J$3,EJ9,Names!$L$3,EK9,Names!$N$3,EL9))</f>
        <v>MBL-050Row:RFS-PRLTCB-006</v>
      </c>
      <c r="EO9" t="str">
        <f ca="1">IF(EH9="","",CONCATENATE(EK9,Names!$N$3,EL9))</f>
        <v>PRLTCB-006</v>
      </c>
      <c r="EQ9" t="str">
        <f>IFERROR(VLOOKUP($A9,Table!BT10:$BY$286,Table!$BU$3,FALSE),"")</f>
        <v>MBL</v>
      </c>
      <c r="ER9" t="str">
        <f>IFERROR(VLOOKUP($A9,Table!BT10:$BY$286,Table!$BV$3,FALSE),"")</f>
        <v>090PRL</v>
      </c>
      <c r="ES9" t="str">
        <f>IF(EQ9="","",Names!$K$3)</f>
        <v>RFS</v>
      </c>
      <c r="ET9" t="str">
        <f>IFERROR(VLOOKUP($A9,Table!BT10:$BY$286,Table!$BW$3,FALSE),"")</f>
        <v>PRLCpl</v>
      </c>
      <c r="EU9" t="str">
        <f>IFERROR(VLOOKUP($A9,Table!BT10:$BY$286,Table!$BX$3,FALSE),"")</f>
        <v>Ph001</v>
      </c>
      <c r="EW9" s="224" t="str">
        <f>IF(EQ9="","",CONCATENATE(EQ9,Names!$H$3,ER9,Names!$J$3,ES9,Names!$L$3,ET9,Names!$N$3,EU9))</f>
        <v>MBL-090PRL:RFS-PRLCpl-Ph001</v>
      </c>
      <c r="EZ9" s="1266" t="s">
        <v>209</v>
      </c>
      <c r="FA9" s="1266" t="s">
        <v>1228</v>
      </c>
      <c r="FB9" t="str">
        <f>IF(EZ9="","",Names!$K$3)</f>
        <v>RFS</v>
      </c>
      <c r="FC9" s="1266" t="s">
        <v>1225</v>
      </c>
      <c r="FD9" s="107" t="s">
        <v>1207</v>
      </c>
      <c r="FE9" s="1266" t="s">
        <v>1230</v>
      </c>
      <c r="FF9" s="224" t="str">
        <f>IF(EZ9="","",CONCATENATE(EZ9,Names!$H$3,FA9,Names!$J$3,FB9,Names!$L$3,FC9,Names!$N$3,FD9))</f>
        <v>HEBT-130PRL:RFS-PRLGV-002</v>
      </c>
      <c r="FG9" s="1266" t="str">
        <f>IF(EZ9="","",CONCATENATE(FC9,Names!$N$3,FD9))</f>
        <v>PRLGV-002</v>
      </c>
    </row>
    <row r="10" spans="1:163">
      <c r="A10" s="72">
        <v>7</v>
      </c>
      <c r="C10" t="str">
        <f>IFERROR(VLOOKUP($A10,Table!$AL$5:$AS$286,Table!$AM$3,FALSE),"")</f>
        <v>DTL</v>
      </c>
      <c r="D10" t="str">
        <f>IFERROR(VLOOKUP($A10,Table!$AL$5:$AS$286,Table!$AN$3,FALSE),"")</f>
        <v>020PRL</v>
      </c>
      <c r="E10" t="str">
        <f>IF(C10="","",Names!$K$3)</f>
        <v>RFS</v>
      </c>
      <c r="F10" t="str">
        <f>IF(C10="","",Names!$C$5)</f>
        <v>PRLRL</v>
      </c>
      <c r="G10" t="str">
        <f>IFERROR(VLOOKUP($A10,Table!$AL$5:$AS$286,Table!$AO$3,FALSE),"")</f>
        <v>007</v>
      </c>
      <c r="I10" s="224" t="str">
        <f>IF(C10="","",CONCATENATE(C10,Names!$H$3,D10,Names!$J$3,E10,Names!$L$3,F10,Names!$N$3,G10))</f>
        <v>DTL-020PRL:RFS-PRLRL-007</v>
      </c>
      <c r="L10" s="1170" t="str">
        <f>IFERROR(VLOOKUP($A10,Table!$AV$5:$BK$286,Table!$AW$3,FALSE),"")</f>
        <v>DTL</v>
      </c>
      <c r="M10" s="1170" t="str">
        <f>IFERROR(VLOOKUP($A10,Table!$AV$5:$BK$286,Table!$AX$3,FALSE),"")</f>
        <v>050PRL</v>
      </c>
      <c r="N10" s="1170" t="str">
        <f>IF(L10="","",Names!$K$3)</f>
        <v>RFS</v>
      </c>
      <c r="O10" s="1170" t="str">
        <f>IF(L10="","",Names!$C$9)</f>
        <v>PRLTap</v>
      </c>
      <c r="P10" s="1170" t="str">
        <f>IFERROR(VLOOKUP($A10,Table!$AV$5:$BK$286,Table!$AY$3,FALSE),"")</f>
        <v>007</v>
      </c>
      <c r="R10" s="224" t="str">
        <f>IF(L10="","",CONCATENATE(L10,Names!$H$3,M10,Names!$J$3,N10,Names!$L$3,O10,Names!$N$3,P10))</f>
        <v>DTL-050PRL:RFS-PRLTap-007</v>
      </c>
      <c r="U10" t="str">
        <f>IFERROR(VLOOKUP($A10,Table!$AV$5:$BI$286,Table!$AW$3,FALSE),"")</f>
        <v>DTL</v>
      </c>
      <c r="V10" t="str">
        <f>IFERROR(VLOOKUP($A10,Table!$AV$5:$BI$286,Table!$AX$3,FALSE),"")</f>
        <v>050PRL</v>
      </c>
      <c r="W10" t="str">
        <f>IF(U10="","",Names!$K$3)</f>
        <v>RFS</v>
      </c>
      <c r="X10" t="str">
        <f>IF(U10="","",Names!$C$6)</f>
        <v>PRLCpl</v>
      </c>
      <c r="Y10" t="str">
        <f>IFERROR(VLOOKUP($A10,Table!$AV$5:$BI$286,Table!$AY$3,FALSE),"")</f>
        <v>007</v>
      </c>
      <c r="AA10" s="224" t="str">
        <f>IF(U10="","",CONCATENATE(U10,Names!$H$3,V10,Names!$J$3,W10,Names!$L$3,X10,Names!$N$3,Y10))</f>
        <v>DTL-050PRL:RFS-PRLCpl-007</v>
      </c>
      <c r="AD10" t="str">
        <f>IFERROR(VLOOKUP($A10,Table!$AV$5:$BI$286,Table!$AW$3,FALSE),"")</f>
        <v>DTL</v>
      </c>
      <c r="AE10" t="str">
        <f>IFERROR(VLOOKUP($A10,Table!$AV$5:$BI$286,Table!$AX$3,FALSE),"")</f>
        <v>050PRL</v>
      </c>
      <c r="AF10" t="str">
        <f>IF(AD10="","",Names!$K$3)</f>
        <v>RFS</v>
      </c>
      <c r="AG10" t="str">
        <f>IF(AD10="","",Names!$C$7)</f>
        <v>PRLSB</v>
      </c>
      <c r="AH10" t="str">
        <f>IFERROR(VLOOKUP($A10,Table!$AV$5:$BI$286,Table!$AY$3,FALSE),"")</f>
        <v>007</v>
      </c>
      <c r="AJ10" s="224" t="str">
        <f>IF(AD10="","",CONCATENATE(AD10,Names!$H$3,AE10,Names!$J$3,AF10,Names!$L$3,AG10,Names!$N$3,AH10))</f>
        <v>DTL-050PRL:RFS-PRLSB-007</v>
      </c>
      <c r="AM10" t="str">
        <f>IFERROR(VLOOKUP($A10,Table!$AV$5:$BI$286,Table!$AW$3,FALSE),"")</f>
        <v>DTL</v>
      </c>
      <c r="AN10" t="str">
        <f>IFERROR(VLOOKUP($A10,Table!$AV$5:$BI$286,Table!$AX$3,FALSE),"")</f>
        <v>050PRL</v>
      </c>
      <c r="AO10" t="str">
        <f>IF(AM10="","",Names!$K$3)</f>
        <v>RFS</v>
      </c>
      <c r="AP10" t="str">
        <f>IF(AM10="","",Names!$C$8)</f>
        <v>PRLJB</v>
      </c>
      <c r="AQ10" t="str">
        <f>IFERROR(VLOOKUP($A10,Table!$AV$5:$BI$286,Table!$AY$3,FALSE),"")</f>
        <v>007</v>
      </c>
      <c r="AS10" s="224" t="str">
        <f>IF(AM10="","",CONCATENATE(AM10,Names!$H$3,AN10,Names!$J$3,AO10,Names!$L$3,AP10,Names!$N$3,AQ10))</f>
        <v>DTL-050PRL:RFS-PRLJB-007</v>
      </c>
      <c r="AT10" s="224" t="str">
        <f>IF(AM10="","",CONCATENATE(AP10,Names!$N$3,AQ10))</f>
        <v>PRLJB-007</v>
      </c>
      <c r="AV10" t="str">
        <f>IFERROR(VLOOKUP($A10,Table!$AL$5:$AS$286,Table!$AM$3,FALSE),"")</f>
        <v>DTL</v>
      </c>
      <c r="AW10" t="str">
        <f>IFERROR(VLOOKUP($A10,Table!$AL$5:$AS$286,Table!$AN$3,FALSE),"")</f>
        <v>020PRL</v>
      </c>
      <c r="AX10" t="str">
        <f>IF(AV10="","",Names!$K$3)</f>
        <v>RFS</v>
      </c>
      <c r="AY10" t="str">
        <f>IF(AV10="","",Names!$C$10)</f>
        <v>PRLEH</v>
      </c>
      <c r="AZ10" t="str">
        <f>IFERROR(VLOOKUP($A10,Table!$AL$5:$AS$286,Table!$AQ$3,FALSE),"")</f>
        <v>L007</v>
      </c>
      <c r="BB10" s="224" t="str">
        <f>IF(AV10="","",CONCATENATE(AV10,Names!$H$3,AW10,Names!$J$3,AX10,Names!$L$3,AY10,Names!$N$3,AZ10))</f>
        <v>DTL-020PRL:RFS-PRLEH-L007</v>
      </c>
      <c r="BE10" t="str">
        <f>IFERROR(VLOOKUP($A10,Table!$AV$5:$BI$286,Table!$AW$3,FALSE),"")</f>
        <v>DTL</v>
      </c>
      <c r="BF10" t="str">
        <f>IFERROR(VLOOKUP($A10,Table!$AV$5:$BI$286,Table!$AX$3,FALSE),"")</f>
        <v>050PRL</v>
      </c>
      <c r="BG10" t="str">
        <f>IF(BE10="","",Names!$K$3)</f>
        <v>RFS</v>
      </c>
      <c r="BH10" t="str">
        <f>IF(BE10="","",Names!$C$10)</f>
        <v>PRLEH</v>
      </c>
      <c r="BI10" t="str">
        <f>IFERROR(VLOOKUP($A10,Table!$AV$5:$BI$286,Table!$BC$3,FALSE),"")</f>
        <v>C007</v>
      </c>
      <c r="BK10" s="224" t="str">
        <f>IF(BE10="","",CONCATENATE(BE10,Names!$H$3,BF10,Names!$J$3,BG10,Names!$L$3,BH10,Names!$N$3,BI10))</f>
        <v>DTL-050PRL:RFS-PRLEH-C007</v>
      </c>
      <c r="BN10" t="str">
        <f>IFERROR(VLOOKUP($A10,Table!$AV$5:$BI$286,Table!$AW$3,FALSE),"")</f>
        <v>DTL</v>
      </c>
      <c r="BO10" t="str">
        <f>IFERROR(VLOOKUP($A10,Table!$AV$5:$BI$286,Table!$AX$3,FALSE),"")</f>
        <v>050PRL</v>
      </c>
      <c r="BP10" t="str">
        <f>IF(BN10="","",Names!$K$3)</f>
        <v>RFS</v>
      </c>
      <c r="BQ10" t="str">
        <f>IF(BN10="","",Names!$C$10)</f>
        <v>PRLEH</v>
      </c>
      <c r="BR10" t="str">
        <f>IFERROR(VLOOKUP($A10,Table!$AV$5:$BI$286,Table!$BF$3,FALSE),"")</f>
        <v>S007</v>
      </c>
      <c r="BT10" s="224" t="str">
        <f>IF(BN10="","",CONCATENATE(BN10,Names!$H$3,BO10,Names!$J$3,BP10,Names!$L$3,BQ10,Names!$N$3,BR10))</f>
        <v>DTL-050PRL:RFS-PRLEH-S007</v>
      </c>
      <c r="BW10" t="str">
        <f>IFERROR(VLOOKUP($A10,Table!$AL$5:$AS$286,Table!$AM$3,FALSE),"")</f>
        <v>DTL</v>
      </c>
      <c r="BX10" t="str">
        <f>IFERROR(VLOOKUP($A10,Table!$AL$5:$AS$286,Table!$AN$3,FALSE),"")</f>
        <v>020PRL</v>
      </c>
      <c r="BY10" t="str">
        <f>IF(BW10="","",Names!$K$3)</f>
        <v>RFS</v>
      </c>
      <c r="BZ10" t="str">
        <f>IF(BW10="","",Names!$C$11)</f>
        <v>PRLTE</v>
      </c>
      <c r="CA10" t="str">
        <f>IFERROR(VLOOKUP($A10,Table!$AL$5:$AS$286,Table!$AQ$3,FALSE),"")</f>
        <v>L007</v>
      </c>
      <c r="CC10" s="224" t="str">
        <f>IF(BW10="","",CONCATENATE(BW10,Names!$H$3,BX10,Names!$J$3,BY10,Names!$L$3,BZ10,Names!$N$3,CA10))</f>
        <v>DTL-020PRL:RFS-PRLTE-L007</v>
      </c>
      <c r="CF10" t="str">
        <f>IFERROR(VLOOKUP($A10,Table!$AV$5:$BI$286,Table!$AW$3,FALSE),"")</f>
        <v>DTL</v>
      </c>
      <c r="CG10" t="str">
        <f>IFERROR(VLOOKUP($A10,Table!$AV$5:$BI$286,Table!$AX$3,FALSE),"")</f>
        <v>050PRL</v>
      </c>
      <c r="CH10" t="str">
        <f>IF(CF10="","",Names!$K$3)</f>
        <v>RFS</v>
      </c>
      <c r="CI10" t="str">
        <f>IF(CF10="","",Names!$C$11)</f>
        <v>PRLTE</v>
      </c>
      <c r="CJ10" t="str">
        <f>IFERROR(VLOOKUP($A10,Table!$AV$5:$BI$286,Table!$BC$3,FALSE),"")</f>
        <v>C007</v>
      </c>
      <c r="CL10" s="224" t="str">
        <f>IF(CF10="","",CONCATENATE(CF10,Names!$H$3,CG10,Names!$J$3,CH10,Names!$L$3,CI10,Names!$N$3,CJ10))</f>
        <v>DTL-050PRL:RFS-PRLTE-C007</v>
      </c>
      <c r="CO10" t="str">
        <f>IFERROR(VLOOKUP($A10,Table!$AV$5:$BI$286,Table!$AW$3,FALSE),"")</f>
        <v>DTL</v>
      </c>
      <c r="CP10" t="str">
        <f>IFERROR(VLOOKUP($A10,Table!$AV$5:$BI$286,Table!$AX$3,FALSE),"")</f>
        <v>050PRL</v>
      </c>
      <c r="CQ10" t="str">
        <f>IF(CO10="","",Names!$K$3)</f>
        <v>RFS</v>
      </c>
      <c r="CR10" t="str">
        <f>IF(CO10="","",Names!$C$11)</f>
        <v>PRLTE</v>
      </c>
      <c r="CS10" t="str">
        <f>IFERROR(VLOOKUP($A10,Table!$AV$5:$BI$286,Table!$BF$3,FALSE),"")</f>
        <v>S007</v>
      </c>
      <c r="CU10" s="224" t="str">
        <f>IF(CO10="","",CONCATENATE(CO10,Names!$H$3,CP10,Names!$J$3,CQ10,Names!$L$3,CR10,Names!$N$3,CS10))</f>
        <v>DTL-050PRL:RFS-PRLTE-S007</v>
      </c>
      <c r="CX10" t="str">
        <f>IFERROR(VLOOKUP($A10,Table!$AV$5:$BI$286,Table!$AW$3,FALSE),"")</f>
        <v>DTL</v>
      </c>
      <c r="CY10" t="str">
        <f>IFERROR(VLOOKUP($A10,Table!$AV$5:$BI$286,Table!$AX$3,FALSE),"")</f>
        <v>050PRL</v>
      </c>
      <c r="CZ10" t="str">
        <f>IF(CX10="","",Names!$K$3)</f>
        <v>RFS</v>
      </c>
      <c r="DA10" t="str">
        <f>IF(CX10="","",Names!$C$12)</f>
        <v>PRLDL</v>
      </c>
      <c r="DB10" t="str">
        <f>IFERROR(VLOOKUP($A10,Table!$AV$5:$BI$286,Table!$BC$3,FALSE),"")</f>
        <v>C007</v>
      </c>
      <c r="DD10" s="224" t="str">
        <f>IF(CX10="","",CONCATENATE(CX10,Names!$H$3,CY10,Names!$J$3,CZ10,Names!$L$3,DA10,Names!$N$3,DB10))</f>
        <v>DTL-050PRL:RFS-PRLDL-C007</v>
      </c>
      <c r="DG10" t="str">
        <f>IFERROR(VLOOKUP($A10,Table!$AV$5:$BI$286,Table!$AW$3,FALSE),"")</f>
        <v>DTL</v>
      </c>
      <c r="DH10" t="str">
        <f>IFERROR(VLOOKUP($A10,Table!$AV$5:$BI$286,Table!$AX$3,FALSE),"")</f>
        <v>050PRL</v>
      </c>
      <c r="DI10" t="str">
        <f>IF(DG10="","",Names!$K$3)</f>
        <v>RFS</v>
      </c>
      <c r="DJ10" t="str">
        <f>IF(DG10="","",Names!$C$24)</f>
        <v>PRLCSC</v>
      </c>
      <c r="DK10" t="str">
        <f>IFERROR(VLOOKUP($A10,Table!$AV$5:$BI$286,Table!$AY$3,FALSE),"")</f>
        <v>007</v>
      </c>
      <c r="DM10" s="224" t="str">
        <f>IF(DG10="","",CONCATENATE(DG10,Names!$H$3,DH10,Names!$J$3,DI10,Names!$L$3,DJ10,Names!$N$3,DK10))</f>
        <v>DTL-050PRL:RFS-PRLCSC-007</v>
      </c>
      <c r="DP10" s="1170" t="str">
        <f>IFERROR(VLOOKUP($A10,Table!$DI$5:$DO$286,Table!$DJ$3,FALSE),"")</f>
        <v>HEBT</v>
      </c>
      <c r="DQ10" s="1170" t="str">
        <f>IFERROR(VLOOKUP($A10,Table!$DI$5:$DO$286,Table!$DK$3,FALSE),"")</f>
        <v>060PRL</v>
      </c>
      <c r="DR10" s="1170" t="str">
        <f>IF(DP10="","",Names!$K$3)</f>
        <v>RFS</v>
      </c>
      <c r="DS10" s="1170" t="str">
        <f>IF(DP10="","",Names!$C$26)</f>
        <v>PRLEHC</v>
      </c>
      <c r="DT10" s="1170" t="str">
        <f>IFERROR(VLOOKUP($A10,Table!$DI$5:$DO$286,Table!$DM$3,FALSE),"")</f>
        <v>L101</v>
      </c>
      <c r="DV10" s="224" t="str">
        <f>IF(DP10="","",CONCATENATE(DP10,Names!$H$3,DQ10,Names!$J$3,DR10,Names!$L$3,DS10,Names!$N$3,DT10))</f>
        <v>HEBT-060PRL:RFS-PRLEHC-L101</v>
      </c>
      <c r="DY10" s="1170" t="str">
        <f>IFERROR(VLOOKUP($A10,Table!$DI$5:$DO$286,Table!$DJ$3,FALSE),"")</f>
        <v>HEBT</v>
      </c>
      <c r="DZ10" s="1170" t="str">
        <f>IFERROR(VLOOKUP($A10,Table!$DI$5:$DO$286,Table!$DK$3,FALSE),"")</f>
        <v>060PRL</v>
      </c>
      <c r="EA10" s="1170" t="str">
        <f>IF(DY10="","",Names!$K$3)</f>
        <v>RFS</v>
      </c>
      <c r="EB10" s="1170" t="str">
        <f>IF(DY10="","",Names!$C$25)</f>
        <v>PRLTEC</v>
      </c>
      <c r="EC10" s="1170" t="str">
        <f>IFERROR(VLOOKUP($A10,Table!$DI$5:$DO$286,Table!$DM$3,FALSE),"")</f>
        <v>L101</v>
      </c>
      <c r="EE10" s="224" t="str">
        <f>IF(DY10="","",CONCATENATE(DY10,Names!$H$3,DZ10,Names!$J$3,EA10,Names!$L$3,EB10,Names!$N$3,EC10))</f>
        <v>HEBT-060PRL:RFS-PRLTEC-L101</v>
      </c>
      <c r="EH10" t="str">
        <f ca="1">IFERROR(VLOOKUP($A10,TCS_C!$R$9:$U$10046,TCS_C!$S$5,FALSE),"")</f>
        <v>MBL</v>
      </c>
      <c r="EI10" t="str">
        <f ca="1">IFERROR(VLOOKUP($A10,TCS_C!$R$9:$U$10046,TCS_C!$T$5,FALSE),"")</f>
        <v>090Row</v>
      </c>
      <c r="EJ10" t="str">
        <f ca="1">IF(EH10="","",Names!$K$3)</f>
        <v>RFS</v>
      </c>
      <c r="EK10" t="str">
        <f ca="1">IF(EH10="","",Names!$C$17)</f>
        <v>PRLTCB</v>
      </c>
      <c r="EL10" t="str">
        <f>IFERROR(VLOOKUP($A10,TCS_C!$R$9:$U$10046,TCS_C!$U$5,FALSE),"")</f>
        <v>007</v>
      </c>
      <c r="EN10" s="224" t="str">
        <f ca="1">IF(EH10="","",CONCATENATE(EH10,Names!$H$3,EI10,Names!$J$3,EJ10,Names!$L$3,EK10,Names!$N$3,EL10))</f>
        <v>MBL-090Row:RFS-PRLTCB-007</v>
      </c>
      <c r="EO10" t="str">
        <f ca="1">IF(EH10="","",CONCATENATE(EK10,Names!$N$3,EL10))</f>
        <v>PRLTCB-007</v>
      </c>
      <c r="EQ10" t="str">
        <f>IFERROR(VLOOKUP($A10,Table!BT11:$BY$286,Table!$BU$3,FALSE),"")</f>
        <v>MBL</v>
      </c>
      <c r="ER10" t="str">
        <f>IFERROR(VLOOKUP($A10,Table!BT11:$BY$286,Table!$BV$3,FALSE),"")</f>
        <v>090PRL</v>
      </c>
      <c r="ES10" t="str">
        <f>IF(EQ10="","",Names!$K$3)</f>
        <v>RFS</v>
      </c>
      <c r="ET10" t="str">
        <f>IFERROR(VLOOKUP($A10,Table!BT11:$BY$286,Table!$BW$3,FALSE),"")</f>
        <v>PRLDL</v>
      </c>
      <c r="EU10" t="str">
        <f>IFERROR(VLOOKUP($A10,Table!BT11:$BY$286,Table!$BX$3,FALSE),"")</f>
        <v>Ph001</v>
      </c>
      <c r="EW10" s="224" t="str">
        <f>IF(EQ10="","",CONCATENATE(EQ10,Names!$H$3,ER10,Names!$J$3,ES10,Names!$L$3,ET10,Names!$N$3,EU10))</f>
        <v>MBL-090PRL:RFS-PRLDL-Ph001</v>
      </c>
      <c r="FB10" t="str">
        <f>IF(EZ10="","",Names!$K$3)</f>
        <v/>
      </c>
      <c r="FD10" s="107"/>
      <c r="FF10" s="224" t="str">
        <f>IF(EZ10="","",CONCATENATE(EZ10,Names!$H$3,FA10,Names!$J$3,FB10,Names!$L$3,FC10,Names!$N$3,FD10))</f>
        <v/>
      </c>
      <c r="FG10" s="1266" t="str">
        <f>IF(EZ10="","",CONCATENATE(FC10,Names!$N$3,FD10))</f>
        <v/>
      </c>
    </row>
    <row r="11" spans="1:163">
      <c r="A11" s="72">
        <v>8</v>
      </c>
      <c r="C11" t="str">
        <f>IFERROR(VLOOKUP($A11,Table!$AL$5:$AS$286,Table!$AM$3,FALSE),"")</f>
        <v>DTL</v>
      </c>
      <c r="D11" t="str">
        <f>IFERROR(VLOOKUP($A11,Table!$AL$5:$AS$286,Table!$AN$3,FALSE),"")</f>
        <v>030PRL</v>
      </c>
      <c r="E11" t="str">
        <f>IF(C11="","",Names!$K$3)</f>
        <v>RFS</v>
      </c>
      <c r="F11" t="str">
        <f>IF(C11="","",Names!$C$5)</f>
        <v>PRLRL</v>
      </c>
      <c r="G11" t="str">
        <f>IFERROR(VLOOKUP($A11,Table!$AL$5:$AS$286,Table!$AO$3,FALSE),"")</f>
        <v>008</v>
      </c>
      <c r="I11" s="224" t="str">
        <f>IF(C11="","",CONCATENATE(C11,Names!$H$3,D11,Names!$J$3,E11,Names!$L$3,F11,Names!$N$3,G11))</f>
        <v>DTL-030PRL:RFS-PRLRL-008</v>
      </c>
      <c r="L11" s="1170" t="str">
        <f>IFERROR(VLOOKUP($A11,Table!$AV$5:$BK$286,Table!$AW$3,FALSE),"")</f>
        <v>Spk</v>
      </c>
      <c r="M11" s="1170" t="str">
        <f>IFERROR(VLOOKUP($A11,Table!$AV$5:$BK$286,Table!$AX$3,FALSE),"")</f>
        <v>010PRL</v>
      </c>
      <c r="N11" s="1170" t="str">
        <f>IF(L11="","",Names!$K$3)</f>
        <v>RFS</v>
      </c>
      <c r="O11" s="1170" t="str">
        <f>IF(L11="","",Names!$C$9)</f>
        <v>PRLTap</v>
      </c>
      <c r="P11" s="1170" t="str">
        <f>IFERROR(VLOOKUP($A11,Table!$AV$5:$BK$286,Table!$AY$3,FALSE),"")</f>
        <v>008</v>
      </c>
      <c r="R11" s="224" t="str">
        <f>IF(L11="","",CONCATENATE(L11,Names!$H$3,M11,Names!$J$3,N11,Names!$L$3,O11,Names!$N$3,P11))</f>
        <v>Spk-010PRL:RFS-PRLTap-008</v>
      </c>
      <c r="U11" t="str">
        <f>IFERROR(VLOOKUP($A11,Table!$AV$5:$BI$286,Table!$AW$3,FALSE),"")</f>
        <v>Spk</v>
      </c>
      <c r="V11" t="str">
        <f>IFERROR(VLOOKUP($A11,Table!$AV$5:$BI$286,Table!$AX$3,FALSE),"")</f>
        <v>010PRL</v>
      </c>
      <c r="W11" t="str">
        <f>IF(U11="","",Names!$K$3)</f>
        <v>RFS</v>
      </c>
      <c r="X11" t="str">
        <f>IF(U11="","",Names!$C$6)</f>
        <v>PRLCpl</v>
      </c>
      <c r="Y11" t="str">
        <f>IFERROR(VLOOKUP($A11,Table!$AV$5:$BI$286,Table!$AY$3,FALSE),"")</f>
        <v>008</v>
      </c>
      <c r="AA11" s="224" t="str">
        <f>IF(U11="","",CONCATENATE(U11,Names!$H$3,V11,Names!$J$3,W11,Names!$L$3,X11,Names!$N$3,Y11))</f>
        <v>Spk-010PRL:RFS-PRLCpl-008</v>
      </c>
      <c r="AD11" t="str">
        <f>IFERROR(VLOOKUP($A11,Table!$AV$5:$BI$286,Table!$AW$3,FALSE),"")</f>
        <v>Spk</v>
      </c>
      <c r="AE11" t="str">
        <f>IFERROR(VLOOKUP($A11,Table!$AV$5:$BI$286,Table!$AX$3,FALSE),"")</f>
        <v>010PRL</v>
      </c>
      <c r="AF11" t="str">
        <f>IF(AD11="","",Names!$K$3)</f>
        <v>RFS</v>
      </c>
      <c r="AG11" t="str">
        <f>IF(AD11="","",Names!$C$7)</f>
        <v>PRLSB</v>
      </c>
      <c r="AH11" t="str">
        <f>IFERROR(VLOOKUP($A11,Table!$AV$5:$BI$286,Table!$AY$3,FALSE),"")</f>
        <v>008</v>
      </c>
      <c r="AJ11" s="224" t="str">
        <f>IF(AD11="","",CONCATENATE(AD11,Names!$H$3,AE11,Names!$J$3,AF11,Names!$L$3,AG11,Names!$N$3,AH11))</f>
        <v>Spk-010PRL:RFS-PRLSB-008</v>
      </c>
      <c r="AM11" t="str">
        <f>IFERROR(VLOOKUP($A11,Table!$AV$5:$BI$286,Table!$AW$3,FALSE),"")</f>
        <v>Spk</v>
      </c>
      <c r="AN11" t="str">
        <f>IFERROR(VLOOKUP($A11,Table!$AV$5:$BI$286,Table!$AX$3,FALSE),"")</f>
        <v>010PRL</v>
      </c>
      <c r="AO11" t="str">
        <f>IF(AM11="","",Names!$K$3)</f>
        <v>RFS</v>
      </c>
      <c r="AP11" t="str">
        <f>IF(AM11="","",Names!$C$8)</f>
        <v>PRLJB</v>
      </c>
      <c r="AQ11" t="str">
        <f>IFERROR(VLOOKUP($A11,Table!$AV$5:$BI$286,Table!$AY$3,FALSE),"")</f>
        <v>008</v>
      </c>
      <c r="AS11" s="224" t="str">
        <f>IF(AM11="","",CONCATENATE(AM11,Names!$H$3,AN11,Names!$J$3,AO11,Names!$L$3,AP11,Names!$N$3,AQ11))</f>
        <v>Spk-010PRL:RFS-PRLJB-008</v>
      </c>
      <c r="AT11" s="224" t="str">
        <f>IF(AM11="","",CONCATENATE(AP11,Names!$N$3,AQ11))</f>
        <v>PRLJB-008</v>
      </c>
      <c r="AV11" t="str">
        <f>IFERROR(VLOOKUP($A11,Table!$AL$5:$AS$286,Table!$AM$3,FALSE),"")</f>
        <v>DTL</v>
      </c>
      <c r="AW11" t="str">
        <f>IFERROR(VLOOKUP($A11,Table!$AL$5:$AS$286,Table!$AN$3,FALSE),"")</f>
        <v>030PRL</v>
      </c>
      <c r="AX11" t="str">
        <f>IF(AV11="","",Names!$K$3)</f>
        <v>RFS</v>
      </c>
      <c r="AY11" t="str">
        <f>IF(AV11="","",Names!$C$10)</f>
        <v>PRLEH</v>
      </c>
      <c r="AZ11" t="str">
        <f>IFERROR(VLOOKUP($A11,Table!$AL$5:$AS$286,Table!$AQ$3,FALSE),"")</f>
        <v>L008</v>
      </c>
      <c r="BB11" s="224" t="str">
        <f>IF(AV11="","",CONCATENATE(AV11,Names!$H$3,AW11,Names!$J$3,AX11,Names!$L$3,AY11,Names!$N$3,AZ11))</f>
        <v>DTL-030PRL:RFS-PRLEH-L008</v>
      </c>
      <c r="BE11" t="str">
        <f>IFERROR(VLOOKUP($A11,Table!$AV$5:$BI$286,Table!$AW$3,FALSE),"")</f>
        <v>Spk</v>
      </c>
      <c r="BF11" t="str">
        <f>IFERROR(VLOOKUP($A11,Table!$AV$5:$BI$286,Table!$AX$3,FALSE),"")</f>
        <v>010PRL</v>
      </c>
      <c r="BG11" t="str">
        <f>IF(BE11="","",Names!$K$3)</f>
        <v>RFS</v>
      </c>
      <c r="BH11" t="str">
        <f>IF(BE11="","",Names!$C$10)</f>
        <v>PRLEH</v>
      </c>
      <c r="BI11" t="str">
        <f>IFERROR(VLOOKUP($A11,Table!$AV$5:$BI$286,Table!$BC$3,FALSE),"")</f>
        <v>C008</v>
      </c>
      <c r="BK11" s="224" t="str">
        <f>IF(BE11="","",CONCATENATE(BE11,Names!$H$3,BF11,Names!$J$3,BG11,Names!$L$3,BH11,Names!$N$3,BI11))</f>
        <v>Spk-010PRL:RFS-PRLEH-C008</v>
      </c>
      <c r="BN11" t="str">
        <f>IFERROR(VLOOKUP($A11,Table!$AV$5:$BI$286,Table!$AW$3,FALSE),"")</f>
        <v>Spk</v>
      </c>
      <c r="BO11" t="str">
        <f>IFERROR(VLOOKUP($A11,Table!$AV$5:$BI$286,Table!$AX$3,FALSE),"")</f>
        <v>010PRL</v>
      </c>
      <c r="BP11" t="str">
        <f>IF(BN11="","",Names!$K$3)</f>
        <v>RFS</v>
      </c>
      <c r="BQ11" t="str">
        <f>IF(BN11="","",Names!$C$10)</f>
        <v>PRLEH</v>
      </c>
      <c r="BR11" t="str">
        <f>IFERROR(VLOOKUP($A11,Table!$AV$5:$BI$286,Table!$BF$3,FALSE),"")</f>
        <v>S008</v>
      </c>
      <c r="BT11" s="224" t="str">
        <f>IF(BN11="","",CONCATENATE(BN11,Names!$H$3,BO11,Names!$J$3,BP11,Names!$L$3,BQ11,Names!$N$3,BR11))</f>
        <v>Spk-010PRL:RFS-PRLEH-S008</v>
      </c>
      <c r="BW11" t="str">
        <f>IFERROR(VLOOKUP($A11,Table!$AL$5:$AS$286,Table!$AM$3,FALSE),"")</f>
        <v>DTL</v>
      </c>
      <c r="BX11" t="str">
        <f>IFERROR(VLOOKUP($A11,Table!$AL$5:$AS$286,Table!$AN$3,FALSE),"")</f>
        <v>030PRL</v>
      </c>
      <c r="BY11" t="str">
        <f>IF(BW11="","",Names!$K$3)</f>
        <v>RFS</v>
      </c>
      <c r="BZ11" t="str">
        <f>IF(BW11="","",Names!$C$11)</f>
        <v>PRLTE</v>
      </c>
      <c r="CA11" t="str">
        <f>IFERROR(VLOOKUP($A11,Table!$AL$5:$AS$286,Table!$AQ$3,FALSE),"")</f>
        <v>L008</v>
      </c>
      <c r="CC11" s="224" t="str">
        <f>IF(BW11="","",CONCATENATE(BW11,Names!$H$3,BX11,Names!$J$3,BY11,Names!$L$3,BZ11,Names!$N$3,CA11))</f>
        <v>DTL-030PRL:RFS-PRLTE-L008</v>
      </c>
      <c r="CF11" t="str">
        <f>IFERROR(VLOOKUP($A11,Table!$AV$5:$BI$286,Table!$AW$3,FALSE),"")</f>
        <v>Spk</v>
      </c>
      <c r="CG11" t="str">
        <f>IFERROR(VLOOKUP($A11,Table!$AV$5:$BI$286,Table!$AX$3,FALSE),"")</f>
        <v>010PRL</v>
      </c>
      <c r="CH11" t="str">
        <f>IF(CF11="","",Names!$K$3)</f>
        <v>RFS</v>
      </c>
      <c r="CI11" t="str">
        <f>IF(CF11="","",Names!$C$11)</f>
        <v>PRLTE</v>
      </c>
      <c r="CJ11" t="str">
        <f>IFERROR(VLOOKUP($A11,Table!$AV$5:$BI$286,Table!$BC$3,FALSE),"")</f>
        <v>C008</v>
      </c>
      <c r="CL11" s="224" t="str">
        <f>IF(CF11="","",CONCATENATE(CF11,Names!$H$3,CG11,Names!$J$3,CH11,Names!$L$3,CI11,Names!$N$3,CJ11))</f>
        <v>Spk-010PRL:RFS-PRLTE-C008</v>
      </c>
      <c r="CO11" t="str">
        <f>IFERROR(VLOOKUP($A11,Table!$AV$5:$BI$286,Table!$AW$3,FALSE),"")</f>
        <v>Spk</v>
      </c>
      <c r="CP11" t="str">
        <f>IFERROR(VLOOKUP($A11,Table!$AV$5:$BI$286,Table!$AX$3,FALSE),"")</f>
        <v>010PRL</v>
      </c>
      <c r="CQ11" t="str">
        <f>IF(CO11="","",Names!$K$3)</f>
        <v>RFS</v>
      </c>
      <c r="CR11" t="str">
        <f>IF(CO11="","",Names!$C$11)</f>
        <v>PRLTE</v>
      </c>
      <c r="CS11" t="str">
        <f>IFERROR(VLOOKUP($A11,Table!$AV$5:$BI$286,Table!$BF$3,FALSE),"")</f>
        <v>S008</v>
      </c>
      <c r="CU11" s="224" t="str">
        <f>IF(CO11="","",CONCATENATE(CO11,Names!$H$3,CP11,Names!$J$3,CQ11,Names!$L$3,CR11,Names!$N$3,CS11))</f>
        <v>Spk-010PRL:RFS-PRLTE-S008</v>
      </c>
      <c r="CX11" t="str">
        <f>IFERROR(VLOOKUP($A11,Table!$AV$5:$BI$286,Table!$AW$3,FALSE),"")</f>
        <v>Spk</v>
      </c>
      <c r="CY11" t="str">
        <f>IFERROR(VLOOKUP($A11,Table!$AV$5:$BI$286,Table!$AX$3,FALSE),"")</f>
        <v>010PRL</v>
      </c>
      <c r="CZ11" t="str">
        <f>IF(CX11="","",Names!$K$3)</f>
        <v>RFS</v>
      </c>
      <c r="DA11" t="str">
        <f>IF(CX11="","",Names!$C$12)</f>
        <v>PRLDL</v>
      </c>
      <c r="DB11" t="str">
        <f>IFERROR(VLOOKUP($A11,Table!$AV$5:$BI$286,Table!$BC$3,FALSE),"")</f>
        <v>C008</v>
      </c>
      <c r="DD11" s="224" t="str">
        <f>IF(CX11="","",CONCATENATE(CX11,Names!$H$3,CY11,Names!$J$3,CZ11,Names!$L$3,DA11,Names!$N$3,DB11))</f>
        <v>Spk-010PRL:RFS-PRLDL-C008</v>
      </c>
      <c r="DG11" t="str">
        <f>IFERROR(VLOOKUP($A11,Table!$AV$5:$BI$286,Table!$AW$3,FALSE),"")</f>
        <v>Spk</v>
      </c>
      <c r="DH11" t="str">
        <f>IFERROR(VLOOKUP($A11,Table!$AV$5:$BI$286,Table!$AX$3,FALSE),"")</f>
        <v>010PRL</v>
      </c>
      <c r="DI11" t="str">
        <f>IF(DG11="","",Names!$K$3)</f>
        <v>RFS</v>
      </c>
      <c r="DJ11" t="str">
        <f>IF(DG11="","",Names!$C$24)</f>
        <v>PRLCSC</v>
      </c>
      <c r="DK11" t="str">
        <f>IFERROR(VLOOKUP($A11,Table!$AV$5:$BI$286,Table!$AY$3,FALSE),"")</f>
        <v>008</v>
      </c>
      <c r="DM11" s="224" t="str">
        <f>IF(DG11="","",CONCATENATE(DG11,Names!$H$3,DH11,Names!$J$3,DI11,Names!$L$3,DJ11,Names!$N$3,DK11))</f>
        <v>Spk-010PRL:RFS-PRLCSC-008</v>
      </c>
      <c r="DP11" s="1170" t="str">
        <f>IFERROR(VLOOKUP($A11,Table!$DI$5:$DO$286,Table!$DJ$3,FALSE),"")</f>
        <v>HEBT</v>
      </c>
      <c r="DQ11" s="1170" t="str">
        <f>IFERROR(VLOOKUP($A11,Table!$DI$5:$DO$286,Table!$DK$3,FALSE),"")</f>
        <v>080PRL</v>
      </c>
      <c r="DR11" s="1170" t="str">
        <f>IF(DP11="","",Names!$K$3)</f>
        <v>RFS</v>
      </c>
      <c r="DS11" s="1170" t="str">
        <f>IF(DP11="","",Names!$C$26)</f>
        <v>PRLEHC</v>
      </c>
      <c r="DT11" s="1170" t="str">
        <f>IFERROR(VLOOKUP($A11,Table!$DI$5:$DO$286,Table!$DM$3,FALSE),"")</f>
        <v>L104</v>
      </c>
      <c r="DV11" s="224" t="str">
        <f>IF(DP11="","",CONCATENATE(DP11,Names!$H$3,DQ11,Names!$J$3,DR11,Names!$L$3,DS11,Names!$N$3,DT11))</f>
        <v>HEBT-080PRL:RFS-PRLEHC-L104</v>
      </c>
      <c r="DY11" s="1170" t="str">
        <f>IFERROR(VLOOKUP($A11,Table!$DI$5:$DO$286,Table!$DJ$3,FALSE),"")</f>
        <v>HEBT</v>
      </c>
      <c r="DZ11" s="1170" t="str">
        <f>IFERROR(VLOOKUP($A11,Table!$DI$5:$DO$286,Table!$DK$3,FALSE),"")</f>
        <v>080PRL</v>
      </c>
      <c r="EA11" s="1170" t="str">
        <f>IF(DY11="","",Names!$K$3)</f>
        <v>RFS</v>
      </c>
      <c r="EB11" s="1170" t="str">
        <f>IF(DY11="","",Names!$C$25)</f>
        <v>PRLTEC</v>
      </c>
      <c r="EC11" s="1170" t="str">
        <f>IFERROR(VLOOKUP($A11,Table!$DI$5:$DO$286,Table!$DM$3,FALSE),"")</f>
        <v>L104</v>
      </c>
      <c r="EE11" s="224" t="str">
        <f>IF(DY11="","",CONCATENATE(DY11,Names!$H$3,DZ11,Names!$J$3,EA11,Names!$L$3,EB11,Names!$N$3,EC11))</f>
        <v>HEBT-080PRL:RFS-PRLTEC-L104</v>
      </c>
      <c r="EH11" t="str">
        <f ca="1">IFERROR(VLOOKUP($A11,TCS_C!$R$9:$U$10046,TCS_C!$S$5,FALSE),"")</f>
        <v>HBL</v>
      </c>
      <c r="EI11" t="str">
        <f ca="1">IFERROR(VLOOKUP($A11,TCS_C!$R$9:$U$10046,TCS_C!$T$5,FALSE),"")</f>
        <v>020Row</v>
      </c>
      <c r="EJ11" t="str">
        <f ca="1">IF(EH11="","",Names!$K$3)</f>
        <v>RFS</v>
      </c>
      <c r="EK11" t="str">
        <f ca="1">IF(EH11="","",Names!$C$17)</f>
        <v>PRLTCB</v>
      </c>
      <c r="EL11" t="str">
        <f>IFERROR(VLOOKUP($A11,TCS_C!$R$9:$U$10046,TCS_C!$U$5,FALSE),"")</f>
        <v>008</v>
      </c>
      <c r="EN11" s="224" t="str">
        <f ca="1">IF(EH11="","",CONCATENATE(EH11,Names!$H$3,EI11,Names!$J$3,EJ11,Names!$L$3,EK11,Names!$N$3,EL11))</f>
        <v>HBL-020Row:RFS-PRLTCB-008</v>
      </c>
      <c r="EO11" t="str">
        <f ca="1">IF(EH11="","",CONCATENATE(EK11,Names!$N$3,EL11))</f>
        <v>PRLTCB-008</v>
      </c>
      <c r="EQ11" t="str">
        <f>IFERROR(VLOOKUP($A11,Table!BT12:$BY$286,Table!$BU$3,FALSE),"")</f>
        <v>MBL</v>
      </c>
      <c r="ER11" t="str">
        <f>IFERROR(VLOOKUP($A11,Table!BT12:$BY$286,Table!$BV$3,FALSE),"")</f>
        <v>090PRL</v>
      </c>
      <c r="ES11" t="str">
        <f>IF(EQ11="","",Names!$K$3)</f>
        <v>RFS</v>
      </c>
      <c r="ET11" t="str">
        <f>IFERROR(VLOOKUP($A11,Table!BT12:$BY$286,Table!$BW$3,FALSE),"")</f>
        <v>PRLCSC</v>
      </c>
      <c r="EU11" t="str">
        <f>IFERROR(VLOOKUP($A11,Table!BT12:$BY$286,Table!$BX$3,FALSE),"")</f>
        <v>Ph001</v>
      </c>
      <c r="EW11" s="224" t="str">
        <f>IF(EQ11="","",CONCATENATE(EQ11,Names!$H$3,ER11,Names!$J$3,ES11,Names!$L$3,ET11,Names!$N$3,EU11))</f>
        <v>MBL-090PRL:RFS-PRLCSC-Ph001</v>
      </c>
      <c r="FB11" t="str">
        <f>IF(EZ11="","",Names!$K$3)</f>
        <v/>
      </c>
      <c r="FD11" s="107"/>
      <c r="FF11" s="224" t="str">
        <f>IF(EZ11="","",CONCATENATE(EZ11,Names!$H$3,FA11,Names!$J$3,FB11,Names!$L$3,FC11,Names!$N$3,FD11))</f>
        <v/>
      </c>
      <c r="FG11" s="1266" t="str">
        <f>IF(EZ11="","",CONCATENATE(FC11,Names!$N$3,FD11))</f>
        <v/>
      </c>
    </row>
    <row r="12" spans="1:163">
      <c r="A12" s="72">
        <v>9</v>
      </c>
      <c r="C12" t="str">
        <f>IFERROR(VLOOKUP($A12,Table!$AL$5:$AS$286,Table!$AM$3,FALSE),"")</f>
        <v>DTL</v>
      </c>
      <c r="D12" t="str">
        <f>IFERROR(VLOOKUP($A12,Table!$AL$5:$AS$286,Table!$AN$3,FALSE),"")</f>
        <v>030PRL</v>
      </c>
      <c r="E12" t="str">
        <f>IF(C12="","",Names!$K$3)</f>
        <v>RFS</v>
      </c>
      <c r="F12" t="str">
        <f>IF(C12="","",Names!$C$5)</f>
        <v>PRLRL</v>
      </c>
      <c r="G12" t="str">
        <f>IFERROR(VLOOKUP($A12,Table!$AL$5:$AS$286,Table!$AO$3,FALSE),"")</f>
        <v>009</v>
      </c>
      <c r="I12" s="224" t="str">
        <f>IF(C12="","",CONCATENATE(C12,Names!$H$3,D12,Names!$J$3,E12,Names!$L$3,F12,Names!$N$3,G12))</f>
        <v>DTL-030PRL:RFS-PRLRL-009</v>
      </c>
      <c r="L12" s="1170" t="str">
        <f>IFERROR(VLOOKUP($A12,Table!$AV$5:$BK$286,Table!$AW$3,FALSE),"")</f>
        <v>Spk</v>
      </c>
      <c r="M12" s="1170" t="str">
        <f>IFERROR(VLOOKUP($A12,Table!$AV$5:$BK$286,Table!$AX$3,FALSE),"")</f>
        <v>020PRL</v>
      </c>
      <c r="N12" s="1170" t="str">
        <f>IF(L12="","",Names!$K$3)</f>
        <v>RFS</v>
      </c>
      <c r="O12" s="1170" t="str">
        <f>IF(L12="","",Names!$C$9)</f>
        <v>PRLTap</v>
      </c>
      <c r="P12" s="1170" t="str">
        <f>IFERROR(VLOOKUP($A12,Table!$AV$5:$BK$286,Table!$AY$3,FALSE),"")</f>
        <v>009</v>
      </c>
      <c r="R12" s="224" t="str">
        <f>IF(L12="","",CONCATENATE(L12,Names!$H$3,M12,Names!$J$3,N12,Names!$L$3,O12,Names!$N$3,P12))</f>
        <v>Spk-020PRL:RFS-PRLTap-009</v>
      </c>
      <c r="U12" t="str">
        <f>IFERROR(VLOOKUP($A12,Table!$AV$5:$BI$286,Table!$AW$3,FALSE),"")</f>
        <v>Spk</v>
      </c>
      <c r="V12" t="str">
        <f>IFERROR(VLOOKUP($A12,Table!$AV$5:$BI$286,Table!$AX$3,FALSE),"")</f>
        <v>020PRL</v>
      </c>
      <c r="W12" t="str">
        <f>IF(U12="","",Names!$K$3)</f>
        <v>RFS</v>
      </c>
      <c r="X12" t="str">
        <f>IF(U12="","",Names!$C$6)</f>
        <v>PRLCpl</v>
      </c>
      <c r="Y12" t="str">
        <f>IFERROR(VLOOKUP($A12,Table!$AV$5:$BI$286,Table!$AY$3,FALSE),"")</f>
        <v>009</v>
      </c>
      <c r="AA12" s="224" t="str">
        <f>IF(U12="","",CONCATENATE(U12,Names!$H$3,V12,Names!$J$3,W12,Names!$L$3,X12,Names!$N$3,Y12))</f>
        <v>Spk-020PRL:RFS-PRLCpl-009</v>
      </c>
      <c r="AD12" t="str">
        <f>IFERROR(VLOOKUP($A12,Table!$AV$5:$BI$286,Table!$AW$3,FALSE),"")</f>
        <v>Spk</v>
      </c>
      <c r="AE12" t="str">
        <f>IFERROR(VLOOKUP($A12,Table!$AV$5:$BI$286,Table!$AX$3,FALSE),"")</f>
        <v>020PRL</v>
      </c>
      <c r="AF12" t="str">
        <f>IF(AD12="","",Names!$K$3)</f>
        <v>RFS</v>
      </c>
      <c r="AG12" t="str">
        <f>IF(AD12="","",Names!$C$7)</f>
        <v>PRLSB</v>
      </c>
      <c r="AH12" t="str">
        <f>IFERROR(VLOOKUP($A12,Table!$AV$5:$BI$286,Table!$AY$3,FALSE),"")</f>
        <v>009</v>
      </c>
      <c r="AJ12" s="224" t="str">
        <f>IF(AD12="","",CONCATENATE(AD12,Names!$H$3,AE12,Names!$J$3,AF12,Names!$L$3,AG12,Names!$N$3,AH12))</f>
        <v>Spk-020PRL:RFS-PRLSB-009</v>
      </c>
      <c r="AM12" t="str">
        <f>IFERROR(VLOOKUP($A12,Table!$AV$5:$BI$286,Table!$AW$3,FALSE),"")</f>
        <v>Spk</v>
      </c>
      <c r="AN12" t="str">
        <f>IFERROR(VLOOKUP($A12,Table!$AV$5:$BI$286,Table!$AX$3,FALSE),"")</f>
        <v>020PRL</v>
      </c>
      <c r="AO12" t="str">
        <f>IF(AM12="","",Names!$K$3)</f>
        <v>RFS</v>
      </c>
      <c r="AP12" t="str">
        <f>IF(AM12="","",Names!$C$8)</f>
        <v>PRLJB</v>
      </c>
      <c r="AQ12" t="str">
        <f>IFERROR(VLOOKUP($A12,Table!$AV$5:$BI$286,Table!$AY$3,FALSE),"")</f>
        <v>009</v>
      </c>
      <c r="AS12" s="224" t="str">
        <f>IF(AM12="","",CONCATENATE(AM12,Names!$H$3,AN12,Names!$J$3,AO12,Names!$L$3,AP12,Names!$N$3,AQ12))</f>
        <v>Spk-020PRL:RFS-PRLJB-009</v>
      </c>
      <c r="AT12" s="224" t="str">
        <f>IF(AM12="","",CONCATENATE(AP12,Names!$N$3,AQ12))</f>
        <v>PRLJB-009</v>
      </c>
      <c r="AV12" t="str">
        <f>IFERROR(VLOOKUP($A12,Table!$AL$5:$AS$286,Table!$AM$3,FALSE),"")</f>
        <v>DTL</v>
      </c>
      <c r="AW12" t="str">
        <f>IFERROR(VLOOKUP($A12,Table!$AL$5:$AS$286,Table!$AN$3,FALSE),"")</f>
        <v>030PRL</v>
      </c>
      <c r="AX12" t="str">
        <f>IF(AV12="","",Names!$K$3)</f>
        <v>RFS</v>
      </c>
      <c r="AY12" t="str">
        <f>IF(AV12="","",Names!$C$10)</f>
        <v>PRLEH</v>
      </c>
      <c r="AZ12" t="str">
        <f>IFERROR(VLOOKUP($A12,Table!$AL$5:$AS$286,Table!$AQ$3,FALSE),"")</f>
        <v>L009</v>
      </c>
      <c r="BB12" s="224" t="str">
        <f>IF(AV12="","",CONCATENATE(AV12,Names!$H$3,AW12,Names!$J$3,AX12,Names!$L$3,AY12,Names!$N$3,AZ12))</f>
        <v>DTL-030PRL:RFS-PRLEH-L009</v>
      </c>
      <c r="BE12" t="str">
        <f>IFERROR(VLOOKUP($A12,Table!$AV$5:$BI$286,Table!$AW$3,FALSE),"")</f>
        <v>Spk</v>
      </c>
      <c r="BF12" t="str">
        <f>IFERROR(VLOOKUP($A12,Table!$AV$5:$BI$286,Table!$AX$3,FALSE),"")</f>
        <v>020PRL</v>
      </c>
      <c r="BG12" t="str">
        <f>IF(BE12="","",Names!$K$3)</f>
        <v>RFS</v>
      </c>
      <c r="BH12" t="str">
        <f>IF(BE12="","",Names!$C$10)</f>
        <v>PRLEH</v>
      </c>
      <c r="BI12" t="str">
        <f>IFERROR(VLOOKUP($A12,Table!$AV$5:$BI$286,Table!$BC$3,FALSE),"")</f>
        <v>C009</v>
      </c>
      <c r="BK12" s="224" t="str">
        <f>IF(BE12="","",CONCATENATE(BE12,Names!$H$3,BF12,Names!$J$3,BG12,Names!$L$3,BH12,Names!$N$3,BI12))</f>
        <v>Spk-020PRL:RFS-PRLEH-C009</v>
      </c>
      <c r="BN12" t="str">
        <f>IFERROR(VLOOKUP($A12,Table!$AV$5:$BI$286,Table!$AW$3,FALSE),"")</f>
        <v>Spk</v>
      </c>
      <c r="BO12" t="str">
        <f>IFERROR(VLOOKUP($A12,Table!$AV$5:$BI$286,Table!$AX$3,FALSE),"")</f>
        <v>020PRL</v>
      </c>
      <c r="BP12" t="str">
        <f>IF(BN12="","",Names!$K$3)</f>
        <v>RFS</v>
      </c>
      <c r="BQ12" t="str">
        <f>IF(BN12="","",Names!$C$10)</f>
        <v>PRLEH</v>
      </c>
      <c r="BR12" t="str">
        <f>IFERROR(VLOOKUP($A12,Table!$AV$5:$BI$286,Table!$BF$3,FALSE),"")</f>
        <v>S009</v>
      </c>
      <c r="BT12" s="224" t="str">
        <f>IF(BN12="","",CONCATENATE(BN12,Names!$H$3,BO12,Names!$J$3,BP12,Names!$L$3,BQ12,Names!$N$3,BR12))</f>
        <v>Spk-020PRL:RFS-PRLEH-S009</v>
      </c>
      <c r="BW12" t="str">
        <f>IFERROR(VLOOKUP($A12,Table!$AL$5:$AS$286,Table!$AM$3,FALSE),"")</f>
        <v>DTL</v>
      </c>
      <c r="BX12" t="str">
        <f>IFERROR(VLOOKUP($A12,Table!$AL$5:$AS$286,Table!$AN$3,FALSE),"")</f>
        <v>030PRL</v>
      </c>
      <c r="BY12" t="str">
        <f>IF(BW12="","",Names!$K$3)</f>
        <v>RFS</v>
      </c>
      <c r="BZ12" t="str">
        <f>IF(BW12="","",Names!$C$11)</f>
        <v>PRLTE</v>
      </c>
      <c r="CA12" t="str">
        <f>IFERROR(VLOOKUP($A12,Table!$AL$5:$AS$286,Table!$AQ$3,FALSE),"")</f>
        <v>L009</v>
      </c>
      <c r="CC12" s="224" t="str">
        <f>IF(BW12="","",CONCATENATE(BW12,Names!$H$3,BX12,Names!$J$3,BY12,Names!$L$3,BZ12,Names!$N$3,CA12))</f>
        <v>DTL-030PRL:RFS-PRLTE-L009</v>
      </c>
      <c r="CF12" t="str">
        <f>IFERROR(VLOOKUP($A12,Table!$AV$5:$BI$286,Table!$AW$3,FALSE),"")</f>
        <v>Spk</v>
      </c>
      <c r="CG12" t="str">
        <f>IFERROR(VLOOKUP($A12,Table!$AV$5:$BI$286,Table!$AX$3,FALSE),"")</f>
        <v>020PRL</v>
      </c>
      <c r="CH12" t="str">
        <f>IF(CF12="","",Names!$K$3)</f>
        <v>RFS</v>
      </c>
      <c r="CI12" t="str">
        <f>IF(CF12="","",Names!$C$11)</f>
        <v>PRLTE</v>
      </c>
      <c r="CJ12" t="str">
        <f>IFERROR(VLOOKUP($A12,Table!$AV$5:$BI$286,Table!$BC$3,FALSE),"")</f>
        <v>C009</v>
      </c>
      <c r="CL12" s="224" t="str">
        <f>IF(CF12="","",CONCATENATE(CF12,Names!$H$3,CG12,Names!$J$3,CH12,Names!$L$3,CI12,Names!$N$3,CJ12))</f>
        <v>Spk-020PRL:RFS-PRLTE-C009</v>
      </c>
      <c r="CO12" t="str">
        <f>IFERROR(VLOOKUP($A12,Table!$AV$5:$BI$286,Table!$AW$3,FALSE),"")</f>
        <v>Spk</v>
      </c>
      <c r="CP12" t="str">
        <f>IFERROR(VLOOKUP($A12,Table!$AV$5:$BI$286,Table!$AX$3,FALSE),"")</f>
        <v>020PRL</v>
      </c>
      <c r="CQ12" t="str">
        <f>IF(CO12="","",Names!$K$3)</f>
        <v>RFS</v>
      </c>
      <c r="CR12" t="str">
        <f>IF(CO12="","",Names!$C$11)</f>
        <v>PRLTE</v>
      </c>
      <c r="CS12" t="str">
        <f>IFERROR(VLOOKUP($A12,Table!$AV$5:$BI$286,Table!$BF$3,FALSE),"")</f>
        <v>S009</v>
      </c>
      <c r="CU12" s="224" t="str">
        <f>IF(CO12="","",CONCATENATE(CO12,Names!$H$3,CP12,Names!$J$3,CQ12,Names!$L$3,CR12,Names!$N$3,CS12))</f>
        <v>Spk-020PRL:RFS-PRLTE-S009</v>
      </c>
      <c r="CX12" t="str">
        <f>IFERROR(VLOOKUP($A12,Table!$AV$5:$BI$286,Table!$AW$3,FALSE),"")</f>
        <v>Spk</v>
      </c>
      <c r="CY12" t="str">
        <f>IFERROR(VLOOKUP($A12,Table!$AV$5:$BI$286,Table!$AX$3,FALSE),"")</f>
        <v>020PRL</v>
      </c>
      <c r="CZ12" t="str">
        <f>IF(CX12="","",Names!$K$3)</f>
        <v>RFS</v>
      </c>
      <c r="DA12" t="str">
        <f>IF(CX12="","",Names!$C$12)</f>
        <v>PRLDL</v>
      </c>
      <c r="DB12" t="str">
        <f>IFERROR(VLOOKUP($A12,Table!$AV$5:$BI$286,Table!$BC$3,FALSE),"")</f>
        <v>C009</v>
      </c>
      <c r="DD12" s="224" t="str">
        <f>IF(CX12="","",CONCATENATE(CX12,Names!$H$3,CY12,Names!$J$3,CZ12,Names!$L$3,DA12,Names!$N$3,DB12))</f>
        <v>Spk-020PRL:RFS-PRLDL-C009</v>
      </c>
      <c r="DG12" t="str">
        <f>IFERROR(VLOOKUP($A12,Table!$AV$5:$BI$286,Table!$AW$3,FALSE),"")</f>
        <v>Spk</v>
      </c>
      <c r="DH12" t="str">
        <f>IFERROR(VLOOKUP($A12,Table!$AV$5:$BI$286,Table!$AX$3,FALSE),"")</f>
        <v>020PRL</v>
      </c>
      <c r="DI12" t="str">
        <f>IF(DG12="","",Names!$K$3)</f>
        <v>RFS</v>
      </c>
      <c r="DJ12" t="str">
        <f>IF(DG12="","",Names!$C$24)</f>
        <v>PRLCSC</v>
      </c>
      <c r="DK12" t="str">
        <f>IFERROR(VLOOKUP($A12,Table!$AV$5:$BI$286,Table!$AY$3,FALSE),"")</f>
        <v>009</v>
      </c>
      <c r="DM12" s="224" t="str">
        <f>IF(DG12="","",CONCATENATE(DG12,Names!$H$3,DH12,Names!$J$3,DI12,Names!$L$3,DJ12,Names!$N$3,DK12))</f>
        <v>Spk-020PRL:RFS-PRLCSC-009</v>
      </c>
      <c r="DP12" s="1170" t="str">
        <f>IFERROR(VLOOKUP($A12,Table!$DI$5:$DO$286,Table!$DJ$3,FALSE),"")</f>
        <v>HEBT</v>
      </c>
      <c r="DQ12" s="1170" t="str">
        <f>IFERROR(VLOOKUP($A12,Table!$DI$5:$DO$286,Table!$DK$3,FALSE),"")</f>
        <v>080PRL</v>
      </c>
      <c r="DR12" s="1170" t="str">
        <f>IF(DP12="","",Names!$K$3)</f>
        <v>RFS</v>
      </c>
      <c r="DS12" s="1170" t="str">
        <f>IF(DP12="","",Names!$C$26)</f>
        <v>PRLEHC</v>
      </c>
      <c r="DT12" s="1170" t="str">
        <f>IFERROR(VLOOKUP($A12,Table!$DI$5:$DO$286,Table!$DM$3,FALSE),"")</f>
        <v>L105</v>
      </c>
      <c r="DV12" s="224" t="str">
        <f>IF(DP12="","",CONCATENATE(DP12,Names!$H$3,DQ12,Names!$J$3,DR12,Names!$L$3,DS12,Names!$N$3,DT12))</f>
        <v>HEBT-080PRL:RFS-PRLEHC-L105</v>
      </c>
      <c r="DY12" s="1170" t="str">
        <f>IFERROR(VLOOKUP($A12,Table!$DI$5:$DO$286,Table!$DJ$3,FALSE),"")</f>
        <v>HEBT</v>
      </c>
      <c r="DZ12" s="1170" t="str">
        <f>IFERROR(VLOOKUP($A12,Table!$DI$5:$DO$286,Table!$DK$3,FALSE),"")</f>
        <v>080PRL</v>
      </c>
      <c r="EA12" s="1170" t="str">
        <f>IF(DY12="","",Names!$K$3)</f>
        <v>RFS</v>
      </c>
      <c r="EB12" s="1170" t="str">
        <f>IF(DY12="","",Names!$C$25)</f>
        <v>PRLTEC</v>
      </c>
      <c r="EC12" s="1170" t="str">
        <f>IFERROR(VLOOKUP($A12,Table!$DI$5:$DO$286,Table!$DM$3,FALSE),"")</f>
        <v>L105</v>
      </c>
      <c r="EE12" s="224" t="str">
        <f>IF(DY12="","",CONCATENATE(DY12,Names!$H$3,DZ12,Names!$J$3,EA12,Names!$L$3,EB12,Names!$N$3,EC12))</f>
        <v>HEBT-080PRL:RFS-PRLTEC-L105</v>
      </c>
      <c r="EH12" t="str">
        <f ca="1">IFERROR(VLOOKUP($A12,TCS_C!$R$9:$U$10046,TCS_C!$S$5,FALSE),"")</f>
        <v>HBL</v>
      </c>
      <c r="EI12" t="str">
        <f ca="1">IFERROR(VLOOKUP($A12,TCS_C!$R$9:$U$10046,TCS_C!$T$5,FALSE),"")</f>
        <v>060Row</v>
      </c>
      <c r="EJ12" t="str">
        <f ca="1">IF(EH12="","",Names!$K$3)</f>
        <v>RFS</v>
      </c>
      <c r="EK12" t="str">
        <f ca="1">IF(EH12="","",Names!$C$17)</f>
        <v>PRLTCB</v>
      </c>
      <c r="EL12" t="str">
        <f>IFERROR(VLOOKUP($A12,TCS_C!$R$9:$U$10046,TCS_C!$U$5,FALSE),"")</f>
        <v>009</v>
      </c>
      <c r="EN12" s="224" t="str">
        <f ca="1">IF(EH12="","",CONCATENATE(EH12,Names!$H$3,EI12,Names!$J$3,EJ12,Names!$L$3,EK12,Names!$N$3,EL12))</f>
        <v>HBL-060Row:RFS-PRLTCB-009</v>
      </c>
      <c r="EO12" t="str">
        <f ca="1">IF(EH12="","",CONCATENATE(EK12,Names!$N$3,EL12))</f>
        <v>PRLTCB-009</v>
      </c>
      <c r="EQ12" t="str">
        <f>IFERROR(VLOOKUP($A12,Table!BT13:$BY$286,Table!$BU$3,FALSE),"")</f>
        <v>MBL</v>
      </c>
      <c r="ER12" t="str">
        <f>IFERROR(VLOOKUP($A12,Table!BT13:$BY$286,Table!$BV$3,FALSE),"")</f>
        <v>090PRL</v>
      </c>
      <c r="ES12" t="str">
        <f>IF(EQ12="","",Names!$K$3)</f>
        <v>RFS</v>
      </c>
      <c r="ET12" t="str">
        <f>IFERROR(VLOOKUP($A12,Table!BT13:$BY$286,Table!$BW$3,FALSE),"")</f>
        <v>PRLAd</v>
      </c>
      <c r="EU12" t="str">
        <f>IFERROR(VLOOKUP($A12,Table!BT13:$BY$286,Table!$BX$3,FALSE),"")</f>
        <v>Ph001</v>
      </c>
      <c r="EW12" s="224" t="str">
        <f>IF(EQ12="","",CONCATENATE(EQ12,Names!$H$3,ER12,Names!$J$3,ES12,Names!$L$3,ET12,Names!$N$3,EU12))</f>
        <v>MBL-090PRL:RFS-PRLAd-Ph001</v>
      </c>
      <c r="FB12" t="str">
        <f>IF(EZ12="","",Names!$K$3)</f>
        <v/>
      </c>
      <c r="FD12" s="107"/>
      <c r="FF12" s="224" t="str">
        <f>IF(EZ12="","",CONCATENATE(EZ12,Names!$H$3,FA12,Names!$J$3,FB12,Names!$L$3,FC12,Names!$N$3,FD12))</f>
        <v/>
      </c>
      <c r="FG12" s="1266" t="str">
        <f>IF(EZ12="","",CONCATENATE(FC12,Names!$N$3,FD12))</f>
        <v/>
      </c>
    </row>
    <row r="13" spans="1:163">
      <c r="A13" s="72">
        <v>10</v>
      </c>
      <c r="C13" t="str">
        <f>IFERROR(VLOOKUP($A13,Table!$AL$5:$AS$286,Table!$AM$3,FALSE),"")</f>
        <v>DTL</v>
      </c>
      <c r="D13" t="str">
        <f>IFERROR(VLOOKUP($A13,Table!$AL$5:$AS$286,Table!$AN$3,FALSE),"")</f>
        <v>040PRL</v>
      </c>
      <c r="E13" t="str">
        <f>IF(C13="","",Names!$K$3)</f>
        <v>RFS</v>
      </c>
      <c r="F13" t="str">
        <f>IF(C13="","",Names!$C$5)</f>
        <v>PRLRL</v>
      </c>
      <c r="G13" t="str">
        <f>IFERROR(VLOOKUP($A13,Table!$AL$5:$AS$286,Table!$AO$3,FALSE),"")</f>
        <v>010</v>
      </c>
      <c r="I13" s="224" t="str">
        <f>IF(C13="","",CONCATENATE(C13,Names!$H$3,D13,Names!$J$3,E13,Names!$L$3,F13,Names!$N$3,G13))</f>
        <v>DTL-040PRL:RFS-PRLRL-010</v>
      </c>
      <c r="L13" s="1170" t="str">
        <f>IFERROR(VLOOKUP($A13,Table!$AV$5:$BK$286,Table!$AW$3,FALSE),"")</f>
        <v>Spk</v>
      </c>
      <c r="M13" s="1170" t="str">
        <f>IFERROR(VLOOKUP($A13,Table!$AV$5:$BK$286,Table!$AX$3,FALSE),"")</f>
        <v>040PRL</v>
      </c>
      <c r="N13" s="1170" t="str">
        <f>IF(L13="","",Names!$K$3)</f>
        <v>RFS</v>
      </c>
      <c r="O13" s="1170" t="str">
        <f>IF(L13="","",Names!$C$9)</f>
        <v>PRLTap</v>
      </c>
      <c r="P13" s="1170" t="str">
        <f>IFERROR(VLOOKUP($A13,Table!$AV$5:$BK$286,Table!$AY$3,FALSE),"")</f>
        <v>010</v>
      </c>
      <c r="R13" s="224" t="str">
        <f>IF(L13="","",CONCATENATE(L13,Names!$H$3,M13,Names!$J$3,N13,Names!$L$3,O13,Names!$N$3,P13))</f>
        <v>Spk-040PRL:RFS-PRLTap-010</v>
      </c>
      <c r="U13" t="str">
        <f>IFERROR(VLOOKUP($A13,Table!$AV$5:$BI$286,Table!$AW$3,FALSE),"")</f>
        <v>Spk</v>
      </c>
      <c r="V13" t="str">
        <f>IFERROR(VLOOKUP($A13,Table!$AV$5:$BI$286,Table!$AX$3,FALSE),"")</f>
        <v>040PRL</v>
      </c>
      <c r="W13" t="str">
        <f>IF(U13="","",Names!$K$3)</f>
        <v>RFS</v>
      </c>
      <c r="X13" t="str">
        <f>IF(U13="","",Names!$C$6)</f>
        <v>PRLCpl</v>
      </c>
      <c r="Y13" t="str">
        <f>IFERROR(VLOOKUP($A13,Table!$AV$5:$BI$286,Table!$AY$3,FALSE),"")</f>
        <v>010</v>
      </c>
      <c r="AA13" s="224" t="str">
        <f>IF(U13="","",CONCATENATE(U13,Names!$H$3,V13,Names!$J$3,W13,Names!$L$3,X13,Names!$N$3,Y13))</f>
        <v>Spk-040PRL:RFS-PRLCpl-010</v>
      </c>
      <c r="AD13" t="str">
        <f>IFERROR(VLOOKUP($A13,Table!$AV$5:$BI$286,Table!$AW$3,FALSE),"")</f>
        <v>Spk</v>
      </c>
      <c r="AE13" t="str">
        <f>IFERROR(VLOOKUP($A13,Table!$AV$5:$BI$286,Table!$AX$3,FALSE),"")</f>
        <v>040PRL</v>
      </c>
      <c r="AF13" t="str">
        <f>IF(AD13="","",Names!$K$3)</f>
        <v>RFS</v>
      </c>
      <c r="AG13" t="str">
        <f>IF(AD13="","",Names!$C$7)</f>
        <v>PRLSB</v>
      </c>
      <c r="AH13" t="str">
        <f>IFERROR(VLOOKUP($A13,Table!$AV$5:$BI$286,Table!$AY$3,FALSE),"")</f>
        <v>010</v>
      </c>
      <c r="AJ13" s="224" t="str">
        <f>IF(AD13="","",CONCATENATE(AD13,Names!$H$3,AE13,Names!$J$3,AF13,Names!$L$3,AG13,Names!$N$3,AH13))</f>
        <v>Spk-040PRL:RFS-PRLSB-010</v>
      </c>
      <c r="AM13" t="str">
        <f>IFERROR(VLOOKUP($A13,Table!$AV$5:$BI$286,Table!$AW$3,FALSE),"")</f>
        <v>Spk</v>
      </c>
      <c r="AN13" t="str">
        <f>IFERROR(VLOOKUP($A13,Table!$AV$5:$BI$286,Table!$AX$3,FALSE),"")</f>
        <v>040PRL</v>
      </c>
      <c r="AO13" t="str">
        <f>IF(AM13="","",Names!$K$3)</f>
        <v>RFS</v>
      </c>
      <c r="AP13" t="str">
        <f>IF(AM13="","",Names!$C$8)</f>
        <v>PRLJB</v>
      </c>
      <c r="AQ13" t="str">
        <f>IFERROR(VLOOKUP($A13,Table!$AV$5:$BI$286,Table!$AY$3,FALSE),"")</f>
        <v>010</v>
      </c>
      <c r="AS13" s="224" t="str">
        <f>IF(AM13="","",CONCATENATE(AM13,Names!$H$3,AN13,Names!$J$3,AO13,Names!$L$3,AP13,Names!$N$3,AQ13))</f>
        <v>Spk-040PRL:RFS-PRLJB-010</v>
      </c>
      <c r="AT13" s="224" t="str">
        <f>IF(AM13="","",CONCATENATE(AP13,Names!$N$3,AQ13))</f>
        <v>PRLJB-010</v>
      </c>
      <c r="AV13" t="str">
        <f>IFERROR(VLOOKUP($A13,Table!$AL$5:$AS$286,Table!$AM$3,FALSE),"")</f>
        <v>DTL</v>
      </c>
      <c r="AW13" t="str">
        <f>IFERROR(VLOOKUP($A13,Table!$AL$5:$AS$286,Table!$AN$3,FALSE),"")</f>
        <v>040PRL</v>
      </c>
      <c r="AX13" t="str">
        <f>IF(AV13="","",Names!$K$3)</f>
        <v>RFS</v>
      </c>
      <c r="AY13" t="str">
        <f>IF(AV13="","",Names!$C$10)</f>
        <v>PRLEH</v>
      </c>
      <c r="AZ13" t="str">
        <f>IFERROR(VLOOKUP($A13,Table!$AL$5:$AS$286,Table!$AQ$3,FALSE),"")</f>
        <v>L010</v>
      </c>
      <c r="BB13" s="224" t="str">
        <f>IF(AV13="","",CONCATENATE(AV13,Names!$H$3,AW13,Names!$J$3,AX13,Names!$L$3,AY13,Names!$N$3,AZ13))</f>
        <v>DTL-040PRL:RFS-PRLEH-L010</v>
      </c>
      <c r="BE13" t="str">
        <f>IFERROR(VLOOKUP($A13,Table!$AV$5:$BI$286,Table!$AW$3,FALSE),"")</f>
        <v>Spk</v>
      </c>
      <c r="BF13" t="str">
        <f>IFERROR(VLOOKUP($A13,Table!$AV$5:$BI$286,Table!$AX$3,FALSE),"")</f>
        <v>040PRL</v>
      </c>
      <c r="BG13" t="str">
        <f>IF(BE13="","",Names!$K$3)</f>
        <v>RFS</v>
      </c>
      <c r="BH13" t="str">
        <f>IF(BE13="","",Names!$C$10)</f>
        <v>PRLEH</v>
      </c>
      <c r="BI13" t="str">
        <f>IFERROR(VLOOKUP($A13,Table!$AV$5:$BI$286,Table!$BC$3,FALSE),"")</f>
        <v>C010</v>
      </c>
      <c r="BK13" s="224" t="str">
        <f>IF(BE13="","",CONCATENATE(BE13,Names!$H$3,BF13,Names!$J$3,BG13,Names!$L$3,BH13,Names!$N$3,BI13))</f>
        <v>Spk-040PRL:RFS-PRLEH-C010</v>
      </c>
      <c r="BN13" t="str">
        <f>IFERROR(VLOOKUP($A13,Table!$AV$5:$BI$286,Table!$AW$3,FALSE),"")</f>
        <v>Spk</v>
      </c>
      <c r="BO13" t="str">
        <f>IFERROR(VLOOKUP($A13,Table!$AV$5:$BI$286,Table!$AX$3,FALSE),"")</f>
        <v>040PRL</v>
      </c>
      <c r="BP13" t="str">
        <f>IF(BN13="","",Names!$K$3)</f>
        <v>RFS</v>
      </c>
      <c r="BQ13" t="str">
        <f>IF(BN13="","",Names!$C$10)</f>
        <v>PRLEH</v>
      </c>
      <c r="BR13" t="str">
        <f>IFERROR(VLOOKUP($A13,Table!$AV$5:$BI$286,Table!$BF$3,FALSE),"")</f>
        <v>S010</v>
      </c>
      <c r="BT13" s="224" t="str">
        <f>IF(BN13="","",CONCATENATE(BN13,Names!$H$3,BO13,Names!$J$3,BP13,Names!$L$3,BQ13,Names!$N$3,BR13))</f>
        <v>Spk-040PRL:RFS-PRLEH-S010</v>
      </c>
      <c r="BW13" t="str">
        <f>IFERROR(VLOOKUP($A13,Table!$AL$5:$AS$286,Table!$AM$3,FALSE),"")</f>
        <v>DTL</v>
      </c>
      <c r="BX13" t="str">
        <f>IFERROR(VLOOKUP($A13,Table!$AL$5:$AS$286,Table!$AN$3,FALSE),"")</f>
        <v>040PRL</v>
      </c>
      <c r="BY13" t="str">
        <f>IF(BW13="","",Names!$K$3)</f>
        <v>RFS</v>
      </c>
      <c r="BZ13" t="str">
        <f>IF(BW13="","",Names!$C$11)</f>
        <v>PRLTE</v>
      </c>
      <c r="CA13" t="str">
        <f>IFERROR(VLOOKUP($A13,Table!$AL$5:$AS$286,Table!$AQ$3,FALSE),"")</f>
        <v>L010</v>
      </c>
      <c r="CC13" s="224" t="str">
        <f>IF(BW13="","",CONCATENATE(BW13,Names!$H$3,BX13,Names!$J$3,BY13,Names!$L$3,BZ13,Names!$N$3,CA13))</f>
        <v>DTL-040PRL:RFS-PRLTE-L010</v>
      </c>
      <c r="CF13" t="str">
        <f>IFERROR(VLOOKUP($A13,Table!$AV$5:$BI$286,Table!$AW$3,FALSE),"")</f>
        <v>Spk</v>
      </c>
      <c r="CG13" t="str">
        <f>IFERROR(VLOOKUP($A13,Table!$AV$5:$BI$286,Table!$AX$3,FALSE),"")</f>
        <v>040PRL</v>
      </c>
      <c r="CH13" t="str">
        <f>IF(CF13="","",Names!$K$3)</f>
        <v>RFS</v>
      </c>
      <c r="CI13" t="str">
        <f>IF(CF13="","",Names!$C$11)</f>
        <v>PRLTE</v>
      </c>
      <c r="CJ13" t="str">
        <f>IFERROR(VLOOKUP($A13,Table!$AV$5:$BI$286,Table!$BC$3,FALSE),"")</f>
        <v>C010</v>
      </c>
      <c r="CL13" s="224" t="str">
        <f>IF(CF13="","",CONCATENATE(CF13,Names!$H$3,CG13,Names!$J$3,CH13,Names!$L$3,CI13,Names!$N$3,CJ13))</f>
        <v>Spk-040PRL:RFS-PRLTE-C010</v>
      </c>
      <c r="CO13" t="str">
        <f>IFERROR(VLOOKUP($A13,Table!$AV$5:$BI$286,Table!$AW$3,FALSE),"")</f>
        <v>Spk</v>
      </c>
      <c r="CP13" t="str">
        <f>IFERROR(VLOOKUP($A13,Table!$AV$5:$BI$286,Table!$AX$3,FALSE),"")</f>
        <v>040PRL</v>
      </c>
      <c r="CQ13" t="str">
        <f>IF(CO13="","",Names!$K$3)</f>
        <v>RFS</v>
      </c>
      <c r="CR13" t="str">
        <f>IF(CO13="","",Names!$C$11)</f>
        <v>PRLTE</v>
      </c>
      <c r="CS13" t="str">
        <f>IFERROR(VLOOKUP($A13,Table!$AV$5:$BI$286,Table!$BF$3,FALSE),"")</f>
        <v>S010</v>
      </c>
      <c r="CU13" s="224" t="str">
        <f>IF(CO13="","",CONCATENATE(CO13,Names!$H$3,CP13,Names!$J$3,CQ13,Names!$L$3,CR13,Names!$N$3,CS13))</f>
        <v>Spk-040PRL:RFS-PRLTE-S010</v>
      </c>
      <c r="CX13" t="str">
        <f>IFERROR(VLOOKUP($A13,Table!$AV$5:$BI$286,Table!$AW$3,FALSE),"")</f>
        <v>Spk</v>
      </c>
      <c r="CY13" t="str">
        <f>IFERROR(VLOOKUP($A13,Table!$AV$5:$BI$286,Table!$AX$3,FALSE),"")</f>
        <v>040PRL</v>
      </c>
      <c r="CZ13" t="str">
        <f>IF(CX13="","",Names!$K$3)</f>
        <v>RFS</v>
      </c>
      <c r="DA13" t="str">
        <f>IF(CX13="","",Names!$C$12)</f>
        <v>PRLDL</v>
      </c>
      <c r="DB13" t="str">
        <f>IFERROR(VLOOKUP($A13,Table!$AV$5:$BI$286,Table!$BC$3,FALSE),"")</f>
        <v>C010</v>
      </c>
      <c r="DD13" s="224" t="str">
        <f>IF(CX13="","",CONCATENATE(CX13,Names!$H$3,CY13,Names!$J$3,CZ13,Names!$L$3,DA13,Names!$N$3,DB13))</f>
        <v>Spk-040PRL:RFS-PRLDL-C010</v>
      </c>
      <c r="DG13" t="str">
        <f>IFERROR(VLOOKUP($A13,Table!$AV$5:$BI$286,Table!$AW$3,FALSE),"")</f>
        <v>Spk</v>
      </c>
      <c r="DH13" t="str">
        <f>IFERROR(VLOOKUP($A13,Table!$AV$5:$BI$286,Table!$AX$3,FALSE),"")</f>
        <v>040PRL</v>
      </c>
      <c r="DI13" t="str">
        <f>IF(DG13="","",Names!$K$3)</f>
        <v>RFS</v>
      </c>
      <c r="DJ13" t="str">
        <f>IF(DG13="","",Names!$C$24)</f>
        <v>PRLCSC</v>
      </c>
      <c r="DK13" t="str">
        <f>IFERROR(VLOOKUP($A13,Table!$AV$5:$BI$286,Table!$AY$3,FALSE),"")</f>
        <v>010</v>
      </c>
      <c r="DM13" s="224" t="str">
        <f>IF(DG13="","",CONCATENATE(DG13,Names!$H$3,DH13,Names!$J$3,DI13,Names!$L$3,DJ13,Names!$N$3,DK13))</f>
        <v>Spk-040PRL:RFS-PRLCSC-010</v>
      </c>
      <c r="DP13" s="1170" t="str">
        <f>IFERROR(VLOOKUP($A13,Table!$DI$5:$DO$286,Table!$DJ$3,FALSE),"")</f>
        <v>HEBT</v>
      </c>
      <c r="DQ13" s="1170" t="str">
        <f>IFERROR(VLOOKUP($A13,Table!$DI$5:$DO$286,Table!$DK$3,FALSE),"")</f>
        <v>100PRL</v>
      </c>
      <c r="DR13" s="1170" t="str">
        <f>IF(DP13="","",Names!$K$3)</f>
        <v>RFS</v>
      </c>
      <c r="DS13" s="1170" t="str">
        <f>IF(DP13="","",Names!$C$26)</f>
        <v>PRLEHC</v>
      </c>
      <c r="DT13" s="1170" t="str">
        <f>IFERROR(VLOOKUP($A13,Table!$DI$5:$DO$286,Table!$DM$3,FALSE),"")</f>
        <v>L108</v>
      </c>
      <c r="DV13" s="224" t="str">
        <f>IF(DP13="","",CONCATENATE(DP13,Names!$H$3,DQ13,Names!$J$3,DR13,Names!$L$3,DS13,Names!$N$3,DT13))</f>
        <v>HEBT-100PRL:RFS-PRLEHC-L108</v>
      </c>
      <c r="DY13" s="1170" t="str">
        <f>IFERROR(VLOOKUP($A13,Table!$DI$5:$DO$286,Table!$DJ$3,FALSE),"")</f>
        <v>HEBT</v>
      </c>
      <c r="DZ13" s="1170" t="str">
        <f>IFERROR(VLOOKUP($A13,Table!$DI$5:$DO$286,Table!$DK$3,FALSE),"")</f>
        <v>100PRL</v>
      </c>
      <c r="EA13" s="1170" t="str">
        <f>IF(DY13="","",Names!$K$3)</f>
        <v>RFS</v>
      </c>
      <c r="EB13" s="1170" t="str">
        <f>IF(DY13="","",Names!$C$25)</f>
        <v>PRLTEC</v>
      </c>
      <c r="EC13" s="1170" t="str">
        <f>IFERROR(VLOOKUP($A13,Table!$DI$5:$DO$286,Table!$DM$3,FALSE),"")</f>
        <v>L108</v>
      </c>
      <c r="EE13" s="224" t="str">
        <f>IF(DY13="","",CONCATENATE(DY13,Names!$H$3,DZ13,Names!$J$3,EA13,Names!$L$3,EB13,Names!$N$3,EC13))</f>
        <v>HEBT-100PRL:RFS-PRLTEC-L108</v>
      </c>
      <c r="EH13" t="str">
        <f ca="1">IFERROR(VLOOKUP($A13,TCS_C!$R$9:$U$10046,TCS_C!$S$5,FALSE),"")</f>
        <v>HBL</v>
      </c>
      <c r="EI13" t="str">
        <f ca="1">IFERROR(VLOOKUP($A13,TCS_C!$R$9:$U$10046,TCS_C!$T$5,FALSE),"")</f>
        <v>100Row</v>
      </c>
      <c r="EJ13" t="str">
        <f ca="1">IF(EH13="","",Names!$K$3)</f>
        <v>RFS</v>
      </c>
      <c r="EK13" t="str">
        <f ca="1">IF(EH13="","",Names!$C$17)</f>
        <v>PRLTCB</v>
      </c>
      <c r="EL13" t="str">
        <f>IFERROR(VLOOKUP($A13,TCS_C!$R$9:$U$10046,TCS_C!$U$5,FALSE),"")</f>
        <v>010</v>
      </c>
      <c r="EN13" s="224" t="str">
        <f ca="1">IF(EH13="","",CONCATENATE(EH13,Names!$H$3,EI13,Names!$J$3,EJ13,Names!$L$3,EK13,Names!$N$3,EL13))</f>
        <v>HBL-100Row:RFS-PRLTCB-010</v>
      </c>
      <c r="EO13" t="str">
        <f ca="1">IF(EH13="","",CONCATENATE(EK13,Names!$N$3,EL13))</f>
        <v>PRLTCB-010</v>
      </c>
      <c r="EQ13" t="str">
        <f>IFERROR(VLOOKUP($A13,Table!BT14:$BY$286,Table!$BU$3,FALSE),"")</f>
        <v>MBL</v>
      </c>
      <c r="ER13" t="str">
        <f>IFERROR(VLOOKUP($A13,Table!BT14:$BY$286,Table!$BV$3,FALSE),"")</f>
        <v>090PRL</v>
      </c>
      <c r="ES13" t="str">
        <f>IF(EQ13="","",Names!$K$3)</f>
        <v>RFS</v>
      </c>
      <c r="ET13" t="str">
        <f>IFERROR(VLOOKUP($A13,Table!BT14:$BY$286,Table!$BW$3,FALSE),"")</f>
        <v>PRLEH</v>
      </c>
      <c r="EU13" t="str">
        <f>IFERROR(VLOOKUP($A13,Table!BT14:$BY$286,Table!$BX$3,FALSE),"")</f>
        <v>Ph001</v>
      </c>
      <c r="EW13" s="224" t="str">
        <f>IF(EQ13="","",CONCATENATE(EQ13,Names!$H$3,ER13,Names!$J$3,ES13,Names!$L$3,ET13,Names!$N$3,EU13))</f>
        <v>MBL-090PRL:RFS-PRLEH-Ph001</v>
      </c>
      <c r="FB13" t="str">
        <f>IF(EZ13="","",Names!$K$3)</f>
        <v/>
      </c>
      <c r="FD13" s="107"/>
      <c r="FF13" s="224" t="str">
        <f>IF(EZ13="","",CONCATENATE(EZ13,Names!$H$3,FA13,Names!$J$3,FB13,Names!$L$3,FC13,Names!$N$3,FD13))</f>
        <v/>
      </c>
      <c r="FG13" s="1266" t="str">
        <f>IF(EZ13="","",CONCATENATE(FC13,Names!$N$3,FD13))</f>
        <v/>
      </c>
    </row>
    <row r="14" spans="1:163">
      <c r="A14" s="72">
        <v>11</v>
      </c>
      <c r="C14" t="str">
        <f>IFERROR(VLOOKUP($A14,Table!$AL$5:$AS$286,Table!$AM$3,FALSE),"")</f>
        <v>DTL</v>
      </c>
      <c r="D14" t="str">
        <f>IFERROR(VLOOKUP($A14,Table!$AL$5:$AS$286,Table!$AN$3,FALSE),"")</f>
        <v>040PRL</v>
      </c>
      <c r="E14" t="str">
        <f>IF(C14="","",Names!$K$3)</f>
        <v>RFS</v>
      </c>
      <c r="F14" t="str">
        <f>IF(C14="","",Names!$C$5)</f>
        <v>PRLRL</v>
      </c>
      <c r="G14" t="str">
        <f>IFERROR(VLOOKUP($A14,Table!$AL$5:$AS$286,Table!$AO$3,FALSE),"")</f>
        <v>011</v>
      </c>
      <c r="I14" s="224" t="str">
        <f>IF(C14="","",CONCATENATE(C14,Names!$H$3,D14,Names!$J$3,E14,Names!$L$3,F14,Names!$N$3,G14))</f>
        <v>DTL-040PRL:RFS-PRLRL-011</v>
      </c>
      <c r="L14" s="1170" t="str">
        <f>IFERROR(VLOOKUP($A14,Table!$AV$5:$BK$286,Table!$AW$3,FALSE),"")</f>
        <v>Spk</v>
      </c>
      <c r="M14" s="1170" t="str">
        <f>IFERROR(VLOOKUP($A14,Table!$AV$5:$BK$286,Table!$AX$3,FALSE),"")</f>
        <v>060PRL</v>
      </c>
      <c r="N14" s="1170" t="str">
        <f>IF(L14="","",Names!$K$3)</f>
        <v>RFS</v>
      </c>
      <c r="O14" s="1170" t="str">
        <f>IF(L14="","",Names!$C$9)</f>
        <v>PRLTap</v>
      </c>
      <c r="P14" s="1170" t="str">
        <f>IFERROR(VLOOKUP($A14,Table!$AV$5:$BK$286,Table!$AY$3,FALSE),"")</f>
        <v>011</v>
      </c>
      <c r="R14" s="224" t="str">
        <f>IF(L14="","",CONCATENATE(L14,Names!$H$3,M14,Names!$J$3,N14,Names!$L$3,O14,Names!$N$3,P14))</f>
        <v>Spk-060PRL:RFS-PRLTap-011</v>
      </c>
      <c r="U14" t="str">
        <f>IFERROR(VLOOKUP($A14,Table!$AV$5:$BI$286,Table!$AW$3,FALSE),"")</f>
        <v>Spk</v>
      </c>
      <c r="V14" t="str">
        <f>IFERROR(VLOOKUP($A14,Table!$AV$5:$BI$286,Table!$AX$3,FALSE),"")</f>
        <v>060PRL</v>
      </c>
      <c r="W14" t="str">
        <f>IF(U14="","",Names!$K$3)</f>
        <v>RFS</v>
      </c>
      <c r="X14" t="str">
        <f>IF(U14="","",Names!$C$6)</f>
        <v>PRLCpl</v>
      </c>
      <c r="Y14" t="str">
        <f>IFERROR(VLOOKUP($A14,Table!$AV$5:$BI$286,Table!$AY$3,FALSE),"")</f>
        <v>011</v>
      </c>
      <c r="AA14" s="224" t="str">
        <f>IF(U14="","",CONCATENATE(U14,Names!$H$3,V14,Names!$J$3,W14,Names!$L$3,X14,Names!$N$3,Y14))</f>
        <v>Spk-060PRL:RFS-PRLCpl-011</v>
      </c>
      <c r="AD14" t="str">
        <f>IFERROR(VLOOKUP($A14,Table!$AV$5:$BI$286,Table!$AW$3,FALSE),"")</f>
        <v>Spk</v>
      </c>
      <c r="AE14" t="str">
        <f>IFERROR(VLOOKUP($A14,Table!$AV$5:$BI$286,Table!$AX$3,FALSE),"")</f>
        <v>060PRL</v>
      </c>
      <c r="AF14" t="str">
        <f>IF(AD14="","",Names!$K$3)</f>
        <v>RFS</v>
      </c>
      <c r="AG14" t="str">
        <f>IF(AD14="","",Names!$C$7)</f>
        <v>PRLSB</v>
      </c>
      <c r="AH14" t="str">
        <f>IFERROR(VLOOKUP($A14,Table!$AV$5:$BI$286,Table!$AY$3,FALSE),"")</f>
        <v>011</v>
      </c>
      <c r="AJ14" s="224" t="str">
        <f>IF(AD14="","",CONCATENATE(AD14,Names!$H$3,AE14,Names!$J$3,AF14,Names!$L$3,AG14,Names!$N$3,AH14))</f>
        <v>Spk-060PRL:RFS-PRLSB-011</v>
      </c>
      <c r="AM14" t="str">
        <f>IFERROR(VLOOKUP($A14,Table!$AV$5:$BI$286,Table!$AW$3,FALSE),"")</f>
        <v>Spk</v>
      </c>
      <c r="AN14" t="str">
        <f>IFERROR(VLOOKUP($A14,Table!$AV$5:$BI$286,Table!$AX$3,FALSE),"")</f>
        <v>060PRL</v>
      </c>
      <c r="AO14" t="str">
        <f>IF(AM14="","",Names!$K$3)</f>
        <v>RFS</v>
      </c>
      <c r="AP14" t="str">
        <f>IF(AM14="","",Names!$C$8)</f>
        <v>PRLJB</v>
      </c>
      <c r="AQ14" t="str">
        <f>IFERROR(VLOOKUP($A14,Table!$AV$5:$BI$286,Table!$AY$3,FALSE),"")</f>
        <v>011</v>
      </c>
      <c r="AS14" s="224" t="str">
        <f>IF(AM14="","",CONCATENATE(AM14,Names!$H$3,AN14,Names!$J$3,AO14,Names!$L$3,AP14,Names!$N$3,AQ14))</f>
        <v>Spk-060PRL:RFS-PRLJB-011</v>
      </c>
      <c r="AT14" s="224" t="str">
        <f>IF(AM14="","",CONCATENATE(AP14,Names!$N$3,AQ14))</f>
        <v>PRLJB-011</v>
      </c>
      <c r="AV14" t="str">
        <f>IFERROR(VLOOKUP($A14,Table!$AL$5:$AS$286,Table!$AM$3,FALSE),"")</f>
        <v>DTL</v>
      </c>
      <c r="AW14" t="str">
        <f>IFERROR(VLOOKUP($A14,Table!$AL$5:$AS$286,Table!$AN$3,FALSE),"")</f>
        <v>040PRL</v>
      </c>
      <c r="AX14" t="str">
        <f>IF(AV14="","",Names!$K$3)</f>
        <v>RFS</v>
      </c>
      <c r="AY14" t="str">
        <f>IF(AV14="","",Names!$C$10)</f>
        <v>PRLEH</v>
      </c>
      <c r="AZ14" t="str">
        <f>IFERROR(VLOOKUP($A14,Table!$AL$5:$AS$286,Table!$AQ$3,FALSE),"")</f>
        <v>L011</v>
      </c>
      <c r="BB14" s="224" t="str">
        <f>IF(AV14="","",CONCATENATE(AV14,Names!$H$3,AW14,Names!$J$3,AX14,Names!$L$3,AY14,Names!$N$3,AZ14))</f>
        <v>DTL-040PRL:RFS-PRLEH-L011</v>
      </c>
      <c r="BE14" t="str">
        <f>IFERROR(VLOOKUP($A14,Table!$AV$5:$BI$286,Table!$AW$3,FALSE),"")</f>
        <v>Spk</v>
      </c>
      <c r="BF14" t="str">
        <f>IFERROR(VLOOKUP($A14,Table!$AV$5:$BI$286,Table!$AX$3,FALSE),"")</f>
        <v>060PRL</v>
      </c>
      <c r="BG14" t="str">
        <f>IF(BE14="","",Names!$K$3)</f>
        <v>RFS</v>
      </c>
      <c r="BH14" t="str">
        <f>IF(BE14="","",Names!$C$10)</f>
        <v>PRLEH</v>
      </c>
      <c r="BI14" t="str">
        <f>IFERROR(VLOOKUP($A14,Table!$AV$5:$BI$286,Table!$BC$3,FALSE),"")</f>
        <v>C011</v>
      </c>
      <c r="BK14" s="224" t="str">
        <f>IF(BE14="","",CONCATENATE(BE14,Names!$H$3,BF14,Names!$J$3,BG14,Names!$L$3,BH14,Names!$N$3,BI14))</f>
        <v>Spk-060PRL:RFS-PRLEH-C011</v>
      </c>
      <c r="BN14" t="str">
        <f>IFERROR(VLOOKUP($A14,Table!$AV$5:$BI$286,Table!$AW$3,FALSE),"")</f>
        <v>Spk</v>
      </c>
      <c r="BO14" t="str">
        <f>IFERROR(VLOOKUP($A14,Table!$AV$5:$BI$286,Table!$AX$3,FALSE),"")</f>
        <v>060PRL</v>
      </c>
      <c r="BP14" t="str">
        <f>IF(BN14="","",Names!$K$3)</f>
        <v>RFS</v>
      </c>
      <c r="BQ14" t="str">
        <f>IF(BN14="","",Names!$C$10)</f>
        <v>PRLEH</v>
      </c>
      <c r="BR14" t="str">
        <f>IFERROR(VLOOKUP($A14,Table!$AV$5:$BI$286,Table!$BF$3,FALSE),"")</f>
        <v>S011</v>
      </c>
      <c r="BT14" s="224" t="str">
        <f>IF(BN14="","",CONCATENATE(BN14,Names!$H$3,BO14,Names!$J$3,BP14,Names!$L$3,BQ14,Names!$N$3,BR14))</f>
        <v>Spk-060PRL:RFS-PRLEH-S011</v>
      </c>
      <c r="BW14" t="str">
        <f>IFERROR(VLOOKUP($A14,Table!$AL$5:$AS$286,Table!$AM$3,FALSE),"")</f>
        <v>DTL</v>
      </c>
      <c r="BX14" t="str">
        <f>IFERROR(VLOOKUP($A14,Table!$AL$5:$AS$286,Table!$AN$3,FALSE),"")</f>
        <v>040PRL</v>
      </c>
      <c r="BY14" t="str">
        <f>IF(BW14="","",Names!$K$3)</f>
        <v>RFS</v>
      </c>
      <c r="BZ14" t="str">
        <f>IF(BW14="","",Names!$C$11)</f>
        <v>PRLTE</v>
      </c>
      <c r="CA14" t="str">
        <f>IFERROR(VLOOKUP($A14,Table!$AL$5:$AS$286,Table!$AQ$3,FALSE),"")</f>
        <v>L011</v>
      </c>
      <c r="CC14" s="224" t="str">
        <f>IF(BW14="","",CONCATENATE(BW14,Names!$H$3,BX14,Names!$J$3,BY14,Names!$L$3,BZ14,Names!$N$3,CA14))</f>
        <v>DTL-040PRL:RFS-PRLTE-L011</v>
      </c>
      <c r="CF14" t="str">
        <f>IFERROR(VLOOKUP($A14,Table!$AV$5:$BI$286,Table!$AW$3,FALSE),"")</f>
        <v>Spk</v>
      </c>
      <c r="CG14" t="str">
        <f>IFERROR(VLOOKUP($A14,Table!$AV$5:$BI$286,Table!$AX$3,FALSE),"")</f>
        <v>060PRL</v>
      </c>
      <c r="CH14" t="str">
        <f>IF(CF14="","",Names!$K$3)</f>
        <v>RFS</v>
      </c>
      <c r="CI14" t="str">
        <f>IF(CF14="","",Names!$C$11)</f>
        <v>PRLTE</v>
      </c>
      <c r="CJ14" t="str">
        <f>IFERROR(VLOOKUP($A14,Table!$AV$5:$BI$286,Table!$BC$3,FALSE),"")</f>
        <v>C011</v>
      </c>
      <c r="CL14" s="224" t="str">
        <f>IF(CF14="","",CONCATENATE(CF14,Names!$H$3,CG14,Names!$J$3,CH14,Names!$L$3,CI14,Names!$N$3,CJ14))</f>
        <v>Spk-060PRL:RFS-PRLTE-C011</v>
      </c>
      <c r="CO14" t="str">
        <f>IFERROR(VLOOKUP($A14,Table!$AV$5:$BI$286,Table!$AW$3,FALSE),"")</f>
        <v>Spk</v>
      </c>
      <c r="CP14" t="str">
        <f>IFERROR(VLOOKUP($A14,Table!$AV$5:$BI$286,Table!$AX$3,FALSE),"")</f>
        <v>060PRL</v>
      </c>
      <c r="CQ14" t="str">
        <f>IF(CO14="","",Names!$K$3)</f>
        <v>RFS</v>
      </c>
      <c r="CR14" t="str">
        <f>IF(CO14="","",Names!$C$11)</f>
        <v>PRLTE</v>
      </c>
      <c r="CS14" t="str">
        <f>IFERROR(VLOOKUP($A14,Table!$AV$5:$BI$286,Table!$BF$3,FALSE),"")</f>
        <v>S011</v>
      </c>
      <c r="CU14" s="224" t="str">
        <f>IF(CO14="","",CONCATENATE(CO14,Names!$H$3,CP14,Names!$J$3,CQ14,Names!$L$3,CR14,Names!$N$3,CS14))</f>
        <v>Spk-060PRL:RFS-PRLTE-S011</v>
      </c>
      <c r="CX14" t="str">
        <f>IFERROR(VLOOKUP($A14,Table!$AV$5:$BI$286,Table!$AW$3,FALSE),"")</f>
        <v>Spk</v>
      </c>
      <c r="CY14" t="str">
        <f>IFERROR(VLOOKUP($A14,Table!$AV$5:$BI$286,Table!$AX$3,FALSE),"")</f>
        <v>060PRL</v>
      </c>
      <c r="CZ14" t="str">
        <f>IF(CX14="","",Names!$K$3)</f>
        <v>RFS</v>
      </c>
      <c r="DA14" t="str">
        <f>IF(CX14="","",Names!$C$12)</f>
        <v>PRLDL</v>
      </c>
      <c r="DB14" t="str">
        <f>IFERROR(VLOOKUP($A14,Table!$AV$5:$BI$286,Table!$BC$3,FALSE),"")</f>
        <v>C011</v>
      </c>
      <c r="DD14" s="224" t="str">
        <f>IF(CX14="","",CONCATENATE(CX14,Names!$H$3,CY14,Names!$J$3,CZ14,Names!$L$3,DA14,Names!$N$3,DB14))</f>
        <v>Spk-060PRL:RFS-PRLDL-C011</v>
      </c>
      <c r="DG14" t="str">
        <f>IFERROR(VLOOKUP($A14,Table!$AV$5:$BI$286,Table!$AW$3,FALSE),"")</f>
        <v>Spk</v>
      </c>
      <c r="DH14" t="str">
        <f>IFERROR(VLOOKUP($A14,Table!$AV$5:$BI$286,Table!$AX$3,FALSE),"")</f>
        <v>060PRL</v>
      </c>
      <c r="DI14" t="str">
        <f>IF(DG14="","",Names!$K$3)</f>
        <v>RFS</v>
      </c>
      <c r="DJ14" t="str">
        <f>IF(DG14="","",Names!$C$24)</f>
        <v>PRLCSC</v>
      </c>
      <c r="DK14" t="str">
        <f>IFERROR(VLOOKUP($A14,Table!$AV$5:$BI$286,Table!$AY$3,FALSE),"")</f>
        <v>011</v>
      </c>
      <c r="DM14" s="224" t="str">
        <f>IF(DG14="","",CONCATENATE(DG14,Names!$H$3,DH14,Names!$J$3,DI14,Names!$L$3,DJ14,Names!$N$3,DK14))</f>
        <v>Spk-060PRL:RFS-PRLCSC-011</v>
      </c>
      <c r="DP14" s="1170" t="str">
        <f>IFERROR(VLOOKUP($A14,Table!$DI$5:$DO$286,Table!$DJ$3,FALSE),"")</f>
        <v>HEBT</v>
      </c>
      <c r="DQ14" s="1170" t="str">
        <f>IFERROR(VLOOKUP($A14,Table!$DI$5:$DO$286,Table!$DK$3,FALSE),"")</f>
        <v>100PRL</v>
      </c>
      <c r="DR14" s="1170" t="str">
        <f>IF(DP14="","",Names!$K$3)</f>
        <v>RFS</v>
      </c>
      <c r="DS14" s="1170" t="str">
        <f>IF(DP14="","",Names!$C$26)</f>
        <v>PRLEHC</v>
      </c>
      <c r="DT14" s="1170" t="str">
        <f>IFERROR(VLOOKUP($A14,Table!$DI$5:$DO$286,Table!$DM$3,FALSE),"")</f>
        <v>L109</v>
      </c>
      <c r="DV14" s="224" t="str">
        <f>IF(DP14="","",CONCATENATE(DP14,Names!$H$3,DQ14,Names!$J$3,DR14,Names!$L$3,DS14,Names!$N$3,DT14))</f>
        <v>HEBT-100PRL:RFS-PRLEHC-L109</v>
      </c>
      <c r="DY14" s="1170" t="str">
        <f>IFERROR(VLOOKUP($A14,Table!$DI$5:$DO$286,Table!$DJ$3,FALSE),"")</f>
        <v>HEBT</v>
      </c>
      <c r="DZ14" s="1170" t="str">
        <f>IFERROR(VLOOKUP($A14,Table!$DI$5:$DO$286,Table!$DK$3,FALSE),"")</f>
        <v>100PRL</v>
      </c>
      <c r="EA14" s="1170" t="str">
        <f>IF(DY14="","",Names!$K$3)</f>
        <v>RFS</v>
      </c>
      <c r="EB14" s="1170" t="str">
        <f>IF(DY14="","",Names!$C$25)</f>
        <v>PRLTEC</v>
      </c>
      <c r="EC14" s="1170" t="str">
        <f>IFERROR(VLOOKUP($A14,Table!$DI$5:$DO$286,Table!$DM$3,FALSE),"")</f>
        <v>L109</v>
      </c>
      <c r="EE14" s="224" t="str">
        <f>IF(DY14="","",CONCATENATE(DY14,Names!$H$3,DZ14,Names!$J$3,EA14,Names!$L$3,EB14,Names!$N$3,EC14))</f>
        <v>HEBT-100PRL:RFS-PRLTEC-L109</v>
      </c>
      <c r="EH14" t="str">
        <f ca="1">IFERROR(VLOOKUP($A14,TCS_C!$R$9:$U$10046,TCS_C!$S$5,FALSE),"")</f>
        <v>HBL</v>
      </c>
      <c r="EI14" t="str">
        <f ca="1">IFERROR(VLOOKUP($A14,TCS_C!$R$9:$U$10046,TCS_C!$T$5,FALSE),"")</f>
        <v>140Row</v>
      </c>
      <c r="EJ14" t="str">
        <f ca="1">IF(EH14="","",Names!$K$3)</f>
        <v>RFS</v>
      </c>
      <c r="EK14" t="str">
        <f ca="1">IF(EH14="","",Names!$C$17)</f>
        <v>PRLTCB</v>
      </c>
      <c r="EL14" t="str">
        <f>IFERROR(VLOOKUP($A14,TCS_C!$R$9:$U$10046,TCS_C!$U$5,FALSE),"")</f>
        <v>011</v>
      </c>
      <c r="EN14" s="224" t="str">
        <f ca="1">IF(EH14="","",CONCATENATE(EH14,Names!$H$3,EI14,Names!$J$3,EJ14,Names!$L$3,EK14,Names!$N$3,EL14))</f>
        <v>HBL-140Row:RFS-PRLTCB-011</v>
      </c>
      <c r="EO14" t="str">
        <f ca="1">IF(EH14="","",CONCATENATE(EK14,Names!$N$3,EL14))</f>
        <v>PRLTCB-011</v>
      </c>
      <c r="EQ14" t="str">
        <f>IFERROR(VLOOKUP($A14,Table!BT15:$BY$286,Table!$BU$3,FALSE),"")</f>
        <v>MBL</v>
      </c>
      <c r="ER14" t="str">
        <f>IFERROR(VLOOKUP($A14,Table!BT15:$BY$286,Table!$BV$3,FALSE),"")</f>
        <v>090PRL</v>
      </c>
      <c r="ES14" t="str">
        <f>IF(EQ14="","",Names!$K$3)</f>
        <v>RFS</v>
      </c>
      <c r="ET14" t="str">
        <f>IFERROR(VLOOKUP($A14,Table!BT15:$BY$286,Table!$BW$3,FALSE),"")</f>
        <v>PRLTE</v>
      </c>
      <c r="EU14" t="str">
        <f>IFERROR(VLOOKUP($A14,Table!BT15:$BY$286,Table!$BX$3,FALSE),"")</f>
        <v>Ph001</v>
      </c>
      <c r="EW14" s="224" t="str">
        <f>IF(EQ14="","",CONCATENATE(EQ14,Names!$H$3,ER14,Names!$J$3,ES14,Names!$L$3,ET14,Names!$N$3,EU14))</f>
        <v>MBL-090PRL:RFS-PRLTE-Ph001</v>
      </c>
      <c r="FB14" t="str">
        <f>IF(EZ14="","",Names!$K$3)</f>
        <v/>
      </c>
      <c r="FD14" s="107"/>
      <c r="FF14" s="224" t="str">
        <f>IF(EZ14="","",CONCATENATE(EZ14,Names!$H$3,FA14,Names!$J$3,FB14,Names!$L$3,FC14,Names!$N$3,FD14))</f>
        <v/>
      </c>
      <c r="FG14" s="1266" t="str">
        <f>IF(EZ14="","",CONCATENATE(FC14,Names!$N$3,FD14))</f>
        <v/>
      </c>
    </row>
    <row r="15" spans="1:163">
      <c r="A15" s="72">
        <v>12</v>
      </c>
      <c r="C15" t="str">
        <f>IFERROR(VLOOKUP($A15,Table!$AL$5:$AS$286,Table!$AM$3,FALSE),"")</f>
        <v>DTL</v>
      </c>
      <c r="D15" t="str">
        <f>IFERROR(VLOOKUP($A15,Table!$AL$5:$AS$286,Table!$AN$3,FALSE),"")</f>
        <v>050PRL</v>
      </c>
      <c r="E15" t="str">
        <f>IF(C15="","",Names!$K$3)</f>
        <v>RFS</v>
      </c>
      <c r="F15" t="str">
        <f>IF(C15="","",Names!$C$5)</f>
        <v>PRLRL</v>
      </c>
      <c r="G15" t="str">
        <f>IFERROR(VLOOKUP($A15,Table!$AL$5:$AS$286,Table!$AO$3,FALSE),"")</f>
        <v>012</v>
      </c>
      <c r="I15" s="224" t="str">
        <f>IF(C15="","",CONCATENATE(C15,Names!$H$3,D15,Names!$J$3,E15,Names!$L$3,F15,Names!$N$3,G15))</f>
        <v>DTL-050PRL:RFS-PRLRL-012</v>
      </c>
      <c r="L15" s="1170" t="str">
        <f>IFERROR(VLOOKUP($A15,Table!$AV$5:$BK$286,Table!$AW$3,FALSE),"")</f>
        <v>Spk</v>
      </c>
      <c r="M15" s="1170" t="str">
        <f>IFERROR(VLOOKUP($A15,Table!$AV$5:$BK$286,Table!$AX$3,FALSE),"")</f>
        <v>080PRL</v>
      </c>
      <c r="N15" s="1170" t="str">
        <f>IF(L15="","",Names!$K$3)</f>
        <v>RFS</v>
      </c>
      <c r="O15" s="1170" t="str">
        <f>IF(L15="","",Names!$C$9)</f>
        <v>PRLTap</v>
      </c>
      <c r="P15" s="1170" t="str">
        <f>IFERROR(VLOOKUP($A15,Table!$AV$5:$BK$286,Table!$AY$3,FALSE),"")</f>
        <v>012</v>
      </c>
      <c r="R15" s="224" t="str">
        <f>IF(L15="","",CONCATENATE(L15,Names!$H$3,M15,Names!$J$3,N15,Names!$L$3,O15,Names!$N$3,P15))</f>
        <v>Spk-080PRL:RFS-PRLTap-012</v>
      </c>
      <c r="U15" t="str">
        <f>IFERROR(VLOOKUP($A15,Table!$AV$5:$BI$286,Table!$AW$3,FALSE),"")</f>
        <v>Spk</v>
      </c>
      <c r="V15" t="str">
        <f>IFERROR(VLOOKUP($A15,Table!$AV$5:$BI$286,Table!$AX$3,FALSE),"")</f>
        <v>080PRL</v>
      </c>
      <c r="W15" t="str">
        <f>IF(U15="","",Names!$K$3)</f>
        <v>RFS</v>
      </c>
      <c r="X15" t="str">
        <f>IF(U15="","",Names!$C$6)</f>
        <v>PRLCpl</v>
      </c>
      <c r="Y15" t="str">
        <f>IFERROR(VLOOKUP($A15,Table!$AV$5:$BI$286,Table!$AY$3,FALSE),"")</f>
        <v>012</v>
      </c>
      <c r="AA15" s="224" t="str">
        <f>IF(U15="","",CONCATENATE(U15,Names!$H$3,V15,Names!$J$3,W15,Names!$L$3,X15,Names!$N$3,Y15))</f>
        <v>Spk-080PRL:RFS-PRLCpl-012</v>
      </c>
      <c r="AD15" t="str">
        <f>IFERROR(VLOOKUP($A15,Table!$AV$5:$BI$286,Table!$AW$3,FALSE),"")</f>
        <v>Spk</v>
      </c>
      <c r="AE15" t="str">
        <f>IFERROR(VLOOKUP($A15,Table!$AV$5:$BI$286,Table!$AX$3,FALSE),"")</f>
        <v>080PRL</v>
      </c>
      <c r="AF15" t="str">
        <f>IF(AD15="","",Names!$K$3)</f>
        <v>RFS</v>
      </c>
      <c r="AG15" t="str">
        <f>IF(AD15="","",Names!$C$7)</f>
        <v>PRLSB</v>
      </c>
      <c r="AH15" t="str">
        <f>IFERROR(VLOOKUP($A15,Table!$AV$5:$BI$286,Table!$AY$3,FALSE),"")</f>
        <v>012</v>
      </c>
      <c r="AJ15" s="224" t="str">
        <f>IF(AD15="","",CONCATENATE(AD15,Names!$H$3,AE15,Names!$J$3,AF15,Names!$L$3,AG15,Names!$N$3,AH15))</f>
        <v>Spk-080PRL:RFS-PRLSB-012</v>
      </c>
      <c r="AM15" t="str">
        <f>IFERROR(VLOOKUP($A15,Table!$AV$5:$BI$286,Table!$AW$3,FALSE),"")</f>
        <v>Spk</v>
      </c>
      <c r="AN15" t="str">
        <f>IFERROR(VLOOKUP($A15,Table!$AV$5:$BI$286,Table!$AX$3,FALSE),"")</f>
        <v>080PRL</v>
      </c>
      <c r="AO15" t="str">
        <f>IF(AM15="","",Names!$K$3)</f>
        <v>RFS</v>
      </c>
      <c r="AP15" t="str">
        <f>IF(AM15="","",Names!$C$8)</f>
        <v>PRLJB</v>
      </c>
      <c r="AQ15" t="str">
        <f>IFERROR(VLOOKUP($A15,Table!$AV$5:$BI$286,Table!$AY$3,FALSE),"")</f>
        <v>012</v>
      </c>
      <c r="AS15" s="224" t="str">
        <f>IF(AM15="","",CONCATENATE(AM15,Names!$H$3,AN15,Names!$J$3,AO15,Names!$L$3,AP15,Names!$N$3,AQ15))</f>
        <v>Spk-080PRL:RFS-PRLJB-012</v>
      </c>
      <c r="AT15" s="224" t="str">
        <f>IF(AM15="","",CONCATENATE(AP15,Names!$N$3,AQ15))</f>
        <v>PRLJB-012</v>
      </c>
      <c r="AV15" t="str">
        <f>IFERROR(VLOOKUP($A15,Table!$AL$5:$AS$286,Table!$AM$3,FALSE),"")</f>
        <v>DTL</v>
      </c>
      <c r="AW15" t="str">
        <f>IFERROR(VLOOKUP($A15,Table!$AL$5:$AS$286,Table!$AN$3,FALSE),"")</f>
        <v>050PRL</v>
      </c>
      <c r="AX15" t="str">
        <f>IF(AV15="","",Names!$K$3)</f>
        <v>RFS</v>
      </c>
      <c r="AY15" t="str">
        <f>IF(AV15="","",Names!$C$10)</f>
        <v>PRLEH</v>
      </c>
      <c r="AZ15" t="str">
        <f>IFERROR(VLOOKUP($A15,Table!$AL$5:$AS$286,Table!$AQ$3,FALSE),"")</f>
        <v>L012</v>
      </c>
      <c r="BB15" s="224" t="str">
        <f>IF(AV15="","",CONCATENATE(AV15,Names!$H$3,AW15,Names!$J$3,AX15,Names!$L$3,AY15,Names!$N$3,AZ15))</f>
        <v>DTL-050PRL:RFS-PRLEH-L012</v>
      </c>
      <c r="BE15" t="str">
        <f>IFERROR(VLOOKUP($A15,Table!$AV$5:$BI$286,Table!$AW$3,FALSE),"")</f>
        <v>Spk</v>
      </c>
      <c r="BF15" t="str">
        <f>IFERROR(VLOOKUP($A15,Table!$AV$5:$BI$286,Table!$AX$3,FALSE),"")</f>
        <v>080PRL</v>
      </c>
      <c r="BG15" t="str">
        <f>IF(BE15="","",Names!$K$3)</f>
        <v>RFS</v>
      </c>
      <c r="BH15" t="str">
        <f>IF(BE15="","",Names!$C$10)</f>
        <v>PRLEH</v>
      </c>
      <c r="BI15" t="str">
        <f>IFERROR(VLOOKUP($A15,Table!$AV$5:$BI$286,Table!$BC$3,FALSE),"")</f>
        <v>C012</v>
      </c>
      <c r="BK15" s="224" t="str">
        <f>IF(BE15="","",CONCATENATE(BE15,Names!$H$3,BF15,Names!$J$3,BG15,Names!$L$3,BH15,Names!$N$3,BI15))</f>
        <v>Spk-080PRL:RFS-PRLEH-C012</v>
      </c>
      <c r="BN15" t="str">
        <f>IFERROR(VLOOKUP($A15,Table!$AV$5:$BI$286,Table!$AW$3,FALSE),"")</f>
        <v>Spk</v>
      </c>
      <c r="BO15" t="str">
        <f>IFERROR(VLOOKUP($A15,Table!$AV$5:$BI$286,Table!$AX$3,FALSE),"")</f>
        <v>080PRL</v>
      </c>
      <c r="BP15" t="str">
        <f>IF(BN15="","",Names!$K$3)</f>
        <v>RFS</v>
      </c>
      <c r="BQ15" t="str">
        <f>IF(BN15="","",Names!$C$10)</f>
        <v>PRLEH</v>
      </c>
      <c r="BR15" t="str">
        <f>IFERROR(VLOOKUP($A15,Table!$AV$5:$BI$286,Table!$BF$3,FALSE),"")</f>
        <v>S012</v>
      </c>
      <c r="BT15" s="224" t="str">
        <f>IF(BN15="","",CONCATENATE(BN15,Names!$H$3,BO15,Names!$J$3,BP15,Names!$L$3,BQ15,Names!$N$3,BR15))</f>
        <v>Spk-080PRL:RFS-PRLEH-S012</v>
      </c>
      <c r="BW15" t="str">
        <f>IFERROR(VLOOKUP($A15,Table!$AL$5:$AS$286,Table!$AM$3,FALSE),"")</f>
        <v>DTL</v>
      </c>
      <c r="BX15" t="str">
        <f>IFERROR(VLOOKUP($A15,Table!$AL$5:$AS$286,Table!$AN$3,FALSE),"")</f>
        <v>050PRL</v>
      </c>
      <c r="BY15" t="str">
        <f>IF(BW15="","",Names!$K$3)</f>
        <v>RFS</v>
      </c>
      <c r="BZ15" t="str">
        <f>IF(BW15="","",Names!$C$11)</f>
        <v>PRLTE</v>
      </c>
      <c r="CA15" t="str">
        <f>IFERROR(VLOOKUP($A15,Table!$AL$5:$AS$286,Table!$AQ$3,FALSE),"")</f>
        <v>L012</v>
      </c>
      <c r="CC15" s="224" t="str">
        <f>IF(BW15="","",CONCATENATE(BW15,Names!$H$3,BX15,Names!$J$3,BY15,Names!$L$3,BZ15,Names!$N$3,CA15))</f>
        <v>DTL-050PRL:RFS-PRLTE-L012</v>
      </c>
      <c r="CF15" t="str">
        <f>IFERROR(VLOOKUP($A15,Table!$AV$5:$BI$286,Table!$AW$3,FALSE),"")</f>
        <v>Spk</v>
      </c>
      <c r="CG15" t="str">
        <f>IFERROR(VLOOKUP($A15,Table!$AV$5:$BI$286,Table!$AX$3,FALSE),"")</f>
        <v>080PRL</v>
      </c>
      <c r="CH15" t="str">
        <f>IF(CF15="","",Names!$K$3)</f>
        <v>RFS</v>
      </c>
      <c r="CI15" t="str">
        <f>IF(CF15="","",Names!$C$11)</f>
        <v>PRLTE</v>
      </c>
      <c r="CJ15" t="str">
        <f>IFERROR(VLOOKUP($A15,Table!$AV$5:$BI$286,Table!$BC$3,FALSE),"")</f>
        <v>C012</v>
      </c>
      <c r="CL15" s="224" t="str">
        <f>IF(CF15="","",CONCATENATE(CF15,Names!$H$3,CG15,Names!$J$3,CH15,Names!$L$3,CI15,Names!$N$3,CJ15))</f>
        <v>Spk-080PRL:RFS-PRLTE-C012</v>
      </c>
      <c r="CO15" t="str">
        <f>IFERROR(VLOOKUP($A15,Table!$AV$5:$BI$286,Table!$AW$3,FALSE),"")</f>
        <v>Spk</v>
      </c>
      <c r="CP15" t="str">
        <f>IFERROR(VLOOKUP($A15,Table!$AV$5:$BI$286,Table!$AX$3,FALSE),"")</f>
        <v>080PRL</v>
      </c>
      <c r="CQ15" t="str">
        <f>IF(CO15="","",Names!$K$3)</f>
        <v>RFS</v>
      </c>
      <c r="CR15" t="str">
        <f>IF(CO15="","",Names!$C$11)</f>
        <v>PRLTE</v>
      </c>
      <c r="CS15" t="str">
        <f>IFERROR(VLOOKUP($A15,Table!$AV$5:$BI$286,Table!$BF$3,FALSE),"")</f>
        <v>S012</v>
      </c>
      <c r="CU15" s="224" t="str">
        <f>IF(CO15="","",CONCATENATE(CO15,Names!$H$3,CP15,Names!$J$3,CQ15,Names!$L$3,CR15,Names!$N$3,CS15))</f>
        <v>Spk-080PRL:RFS-PRLTE-S012</v>
      </c>
      <c r="CX15" t="str">
        <f>IFERROR(VLOOKUP($A15,Table!$AV$5:$BI$286,Table!$AW$3,FALSE),"")</f>
        <v>Spk</v>
      </c>
      <c r="CY15" t="str">
        <f>IFERROR(VLOOKUP($A15,Table!$AV$5:$BI$286,Table!$AX$3,FALSE),"")</f>
        <v>080PRL</v>
      </c>
      <c r="CZ15" t="str">
        <f>IF(CX15="","",Names!$K$3)</f>
        <v>RFS</v>
      </c>
      <c r="DA15" t="str">
        <f>IF(CX15="","",Names!$C$12)</f>
        <v>PRLDL</v>
      </c>
      <c r="DB15" t="str">
        <f>IFERROR(VLOOKUP($A15,Table!$AV$5:$BI$286,Table!$BC$3,FALSE),"")</f>
        <v>C012</v>
      </c>
      <c r="DD15" s="224" t="str">
        <f>IF(CX15="","",CONCATENATE(CX15,Names!$H$3,CY15,Names!$J$3,CZ15,Names!$L$3,DA15,Names!$N$3,DB15))</f>
        <v>Spk-080PRL:RFS-PRLDL-C012</v>
      </c>
      <c r="DG15" t="str">
        <f>IFERROR(VLOOKUP($A15,Table!$AV$5:$BI$286,Table!$AW$3,FALSE),"")</f>
        <v>Spk</v>
      </c>
      <c r="DH15" t="str">
        <f>IFERROR(VLOOKUP($A15,Table!$AV$5:$BI$286,Table!$AX$3,FALSE),"")</f>
        <v>080PRL</v>
      </c>
      <c r="DI15" t="str">
        <f>IF(DG15="","",Names!$K$3)</f>
        <v>RFS</v>
      </c>
      <c r="DJ15" t="str">
        <f>IF(DG15="","",Names!$C$24)</f>
        <v>PRLCSC</v>
      </c>
      <c r="DK15" t="str">
        <f>IFERROR(VLOOKUP($A15,Table!$AV$5:$BI$286,Table!$AY$3,FALSE),"")</f>
        <v>012</v>
      </c>
      <c r="DM15" s="224" t="str">
        <f>IF(DG15="","",CONCATENATE(DG15,Names!$H$3,DH15,Names!$J$3,DI15,Names!$L$3,DJ15,Names!$N$3,DK15))</f>
        <v>Spk-080PRL:RFS-PRLCSC-012</v>
      </c>
      <c r="DP15" s="1170" t="str">
        <f>IFERROR(VLOOKUP($A15,Table!$DI$5:$DO$286,Table!$DJ$3,FALSE),"")</f>
        <v>HEBT</v>
      </c>
      <c r="DQ15" s="1170" t="str">
        <f>IFERROR(VLOOKUP($A15,Table!$DI$5:$DO$286,Table!$DK$3,FALSE),"")</f>
        <v>120PRL</v>
      </c>
      <c r="DR15" s="1170" t="str">
        <f>IF(DP15="","",Names!$K$3)</f>
        <v>RFS</v>
      </c>
      <c r="DS15" s="1170" t="str">
        <f>IF(DP15="","",Names!$C$26)</f>
        <v>PRLEHC</v>
      </c>
      <c r="DT15" s="1170" t="str">
        <f>IFERROR(VLOOKUP($A15,Table!$DI$5:$DO$286,Table!$DM$3,FALSE),"")</f>
        <v>L112</v>
      </c>
      <c r="DV15" s="224" t="str">
        <f>IF(DP15="","",CONCATENATE(DP15,Names!$H$3,DQ15,Names!$J$3,DR15,Names!$L$3,DS15,Names!$N$3,DT15))</f>
        <v>HEBT-120PRL:RFS-PRLEHC-L112</v>
      </c>
      <c r="DY15" s="1170" t="str">
        <f>IFERROR(VLOOKUP($A15,Table!$DI$5:$DO$286,Table!$DJ$3,FALSE),"")</f>
        <v>HEBT</v>
      </c>
      <c r="DZ15" s="1170" t="str">
        <f>IFERROR(VLOOKUP($A15,Table!$DI$5:$DO$286,Table!$DK$3,FALSE),"")</f>
        <v>120PRL</v>
      </c>
      <c r="EA15" s="1170" t="str">
        <f>IF(DY15="","",Names!$K$3)</f>
        <v>RFS</v>
      </c>
      <c r="EB15" s="1170" t="str">
        <f>IF(DY15="","",Names!$C$25)</f>
        <v>PRLTEC</v>
      </c>
      <c r="EC15" s="1170" t="str">
        <f>IFERROR(VLOOKUP($A15,Table!$DI$5:$DO$286,Table!$DM$3,FALSE),"")</f>
        <v>L112</v>
      </c>
      <c r="EE15" s="224" t="str">
        <f>IF(DY15="","",CONCATENATE(DY15,Names!$H$3,DZ15,Names!$J$3,EA15,Names!$L$3,EB15,Names!$N$3,EC15))</f>
        <v>HEBT-120PRL:RFS-PRLTEC-L112</v>
      </c>
      <c r="EH15" t="str">
        <f ca="1">IFERROR(VLOOKUP($A15,TCS_C!$R$9:$U$10046,TCS_C!$S$5,FALSE),"")</f>
        <v>HBL</v>
      </c>
      <c r="EI15" t="str">
        <f ca="1">IFERROR(VLOOKUP($A15,TCS_C!$R$9:$U$10046,TCS_C!$T$5,FALSE),"")</f>
        <v>180Row</v>
      </c>
      <c r="EJ15" t="str">
        <f ca="1">IF(EH15="","",Names!$K$3)</f>
        <v>RFS</v>
      </c>
      <c r="EK15" t="str">
        <f ca="1">IF(EH15="","",Names!$C$17)</f>
        <v>PRLTCB</v>
      </c>
      <c r="EL15" t="str">
        <f>IFERROR(VLOOKUP($A15,TCS_C!$R$9:$U$10046,TCS_C!$U$5,FALSE),"")</f>
        <v>012</v>
      </c>
      <c r="EN15" s="224" t="str">
        <f ca="1">IF(EH15="","",CONCATENATE(EH15,Names!$H$3,EI15,Names!$J$3,EJ15,Names!$L$3,EK15,Names!$N$3,EL15))</f>
        <v>HBL-180Row:RFS-PRLTCB-012</v>
      </c>
      <c r="EO15" t="str">
        <f ca="1">IF(EH15="","",CONCATENATE(EK15,Names!$N$3,EL15))</f>
        <v>PRLTCB-012</v>
      </c>
      <c r="EQ15" t="str">
        <f>IFERROR(VLOOKUP($A15,Table!BT16:$BY$286,Table!$BU$3,FALSE),"")</f>
        <v>MBL</v>
      </c>
      <c r="ER15" t="str">
        <f>IFERROR(VLOOKUP($A15,Table!BT16:$BY$286,Table!$BV$3,FALSE),"")</f>
        <v>090PRL</v>
      </c>
      <c r="ES15" t="str">
        <f>IF(EQ15="","",Names!$K$3)</f>
        <v>RFS</v>
      </c>
      <c r="ET15" t="str">
        <f>IFERROR(VLOOKUP($A15,Table!BT16:$BY$286,Table!$BW$3,FALSE),"")</f>
        <v>PRLPD</v>
      </c>
      <c r="EU15" t="str">
        <f>IFERROR(VLOOKUP($A15,Table!BT16:$BY$286,Table!$BX$3,FALSE),"")</f>
        <v>001</v>
      </c>
      <c r="EW15" s="224" t="str">
        <f>IF(EQ15="","",CONCATENATE(EQ15,Names!$H$3,ER15,Names!$J$3,ES15,Names!$L$3,ET15,Names!$N$3,EU15))</f>
        <v>MBL-090PRL:RFS-PRLPD-001</v>
      </c>
      <c r="FB15" t="str">
        <f>IF(EZ15="","",Names!$K$3)</f>
        <v/>
      </c>
      <c r="FD15" s="107"/>
      <c r="FF15" s="224" t="str">
        <f>IF(EZ15="","",CONCATENATE(EZ15,Names!$H$3,FA15,Names!$J$3,FB15,Names!$L$3,FC15,Names!$N$3,FD15))</f>
        <v/>
      </c>
      <c r="FG15" s="1266" t="str">
        <f>IF(EZ15="","",CONCATENATE(FC15,Names!$N$3,FD15))</f>
        <v/>
      </c>
    </row>
    <row r="16" spans="1:163">
      <c r="A16" s="72">
        <v>13</v>
      </c>
      <c r="C16" t="str">
        <f>IFERROR(VLOOKUP($A16,Table!$AL$5:$AS$286,Table!$AM$3,FALSE),"")</f>
        <v>DTL</v>
      </c>
      <c r="D16" t="str">
        <f>IFERROR(VLOOKUP($A16,Table!$AL$5:$AS$286,Table!$AN$3,FALSE),"")</f>
        <v>050PRL</v>
      </c>
      <c r="E16" t="str">
        <f>IF(C16="","",Names!$K$3)</f>
        <v>RFS</v>
      </c>
      <c r="F16" t="str">
        <f>IF(C16="","",Names!$C$5)</f>
        <v>PRLRL</v>
      </c>
      <c r="G16" t="str">
        <f>IFERROR(VLOOKUP($A16,Table!$AL$5:$AS$286,Table!$AO$3,FALSE),"")</f>
        <v>013</v>
      </c>
      <c r="I16" s="224" t="str">
        <f>IF(C16="","",CONCATENATE(C16,Names!$H$3,D16,Names!$J$3,E16,Names!$L$3,F16,Names!$N$3,G16))</f>
        <v>DTL-050PRL:RFS-PRLRL-013</v>
      </c>
      <c r="L16" s="1170" t="str">
        <f>IFERROR(VLOOKUP($A16,Table!$AV$5:$BK$286,Table!$AW$3,FALSE),"")</f>
        <v>Spk</v>
      </c>
      <c r="M16" s="1170" t="str">
        <f>IFERROR(VLOOKUP($A16,Table!$AV$5:$BK$286,Table!$AX$3,FALSE),"")</f>
        <v>100PRL</v>
      </c>
      <c r="N16" s="1170" t="str">
        <f>IF(L16="","",Names!$K$3)</f>
        <v>RFS</v>
      </c>
      <c r="O16" s="1170" t="str">
        <f>IF(L16="","",Names!$C$9)</f>
        <v>PRLTap</v>
      </c>
      <c r="P16" s="1170" t="str">
        <f>IFERROR(VLOOKUP($A16,Table!$AV$5:$BK$286,Table!$AY$3,FALSE),"")</f>
        <v>013</v>
      </c>
      <c r="R16" s="224" t="str">
        <f>IF(L16="","",CONCATENATE(L16,Names!$H$3,M16,Names!$J$3,N16,Names!$L$3,O16,Names!$N$3,P16))</f>
        <v>Spk-100PRL:RFS-PRLTap-013</v>
      </c>
      <c r="U16" t="str">
        <f>IFERROR(VLOOKUP($A16,Table!$AV$5:$BI$286,Table!$AW$3,FALSE),"")</f>
        <v>Spk</v>
      </c>
      <c r="V16" t="str">
        <f>IFERROR(VLOOKUP($A16,Table!$AV$5:$BI$286,Table!$AX$3,FALSE),"")</f>
        <v>100PRL</v>
      </c>
      <c r="W16" t="str">
        <f>IF(U16="","",Names!$K$3)</f>
        <v>RFS</v>
      </c>
      <c r="X16" t="str">
        <f>IF(U16="","",Names!$C$6)</f>
        <v>PRLCpl</v>
      </c>
      <c r="Y16" t="str">
        <f>IFERROR(VLOOKUP($A16,Table!$AV$5:$BI$286,Table!$AY$3,FALSE),"")</f>
        <v>013</v>
      </c>
      <c r="AA16" s="224" t="str">
        <f>IF(U16="","",CONCATENATE(U16,Names!$H$3,V16,Names!$J$3,W16,Names!$L$3,X16,Names!$N$3,Y16))</f>
        <v>Spk-100PRL:RFS-PRLCpl-013</v>
      </c>
      <c r="AD16" t="str">
        <f>IFERROR(VLOOKUP($A16,Table!$AV$5:$BI$286,Table!$AW$3,FALSE),"")</f>
        <v>Spk</v>
      </c>
      <c r="AE16" t="str">
        <f>IFERROR(VLOOKUP($A16,Table!$AV$5:$BI$286,Table!$AX$3,FALSE),"")</f>
        <v>100PRL</v>
      </c>
      <c r="AF16" t="str">
        <f>IF(AD16="","",Names!$K$3)</f>
        <v>RFS</v>
      </c>
      <c r="AG16" t="str">
        <f>IF(AD16="","",Names!$C$7)</f>
        <v>PRLSB</v>
      </c>
      <c r="AH16" t="str">
        <f>IFERROR(VLOOKUP($A16,Table!$AV$5:$BI$286,Table!$AY$3,FALSE),"")</f>
        <v>013</v>
      </c>
      <c r="AJ16" s="224" t="str">
        <f>IF(AD16="","",CONCATENATE(AD16,Names!$H$3,AE16,Names!$J$3,AF16,Names!$L$3,AG16,Names!$N$3,AH16))</f>
        <v>Spk-100PRL:RFS-PRLSB-013</v>
      </c>
      <c r="AM16" t="str">
        <f>IFERROR(VLOOKUP($A16,Table!$AV$5:$BI$286,Table!$AW$3,FALSE),"")</f>
        <v>Spk</v>
      </c>
      <c r="AN16" t="str">
        <f>IFERROR(VLOOKUP($A16,Table!$AV$5:$BI$286,Table!$AX$3,FALSE),"")</f>
        <v>100PRL</v>
      </c>
      <c r="AO16" t="str">
        <f>IF(AM16="","",Names!$K$3)</f>
        <v>RFS</v>
      </c>
      <c r="AP16" t="str">
        <f>IF(AM16="","",Names!$C$8)</f>
        <v>PRLJB</v>
      </c>
      <c r="AQ16" t="str">
        <f>IFERROR(VLOOKUP($A16,Table!$AV$5:$BI$286,Table!$AY$3,FALSE),"")</f>
        <v>013</v>
      </c>
      <c r="AS16" s="224" t="str">
        <f>IF(AM16="","",CONCATENATE(AM16,Names!$H$3,AN16,Names!$J$3,AO16,Names!$L$3,AP16,Names!$N$3,AQ16))</f>
        <v>Spk-100PRL:RFS-PRLJB-013</v>
      </c>
      <c r="AT16" s="224" t="str">
        <f>IF(AM16="","",CONCATENATE(AP16,Names!$N$3,AQ16))</f>
        <v>PRLJB-013</v>
      </c>
      <c r="AV16" t="str">
        <f>IFERROR(VLOOKUP($A16,Table!$AL$5:$AS$286,Table!$AM$3,FALSE),"")</f>
        <v>DTL</v>
      </c>
      <c r="AW16" t="str">
        <f>IFERROR(VLOOKUP($A16,Table!$AL$5:$AS$286,Table!$AN$3,FALSE),"")</f>
        <v>050PRL</v>
      </c>
      <c r="AX16" t="str">
        <f>IF(AV16="","",Names!$K$3)</f>
        <v>RFS</v>
      </c>
      <c r="AY16" t="str">
        <f>IF(AV16="","",Names!$C$10)</f>
        <v>PRLEH</v>
      </c>
      <c r="AZ16" t="str">
        <f>IFERROR(VLOOKUP($A16,Table!$AL$5:$AS$286,Table!$AQ$3,FALSE),"")</f>
        <v>L013</v>
      </c>
      <c r="BB16" s="224" t="str">
        <f>IF(AV16="","",CONCATENATE(AV16,Names!$H$3,AW16,Names!$J$3,AX16,Names!$L$3,AY16,Names!$N$3,AZ16))</f>
        <v>DTL-050PRL:RFS-PRLEH-L013</v>
      </c>
      <c r="BE16" t="str">
        <f>IFERROR(VLOOKUP($A16,Table!$AV$5:$BI$286,Table!$AW$3,FALSE),"")</f>
        <v>Spk</v>
      </c>
      <c r="BF16" t="str">
        <f>IFERROR(VLOOKUP($A16,Table!$AV$5:$BI$286,Table!$AX$3,FALSE),"")</f>
        <v>100PRL</v>
      </c>
      <c r="BG16" t="str">
        <f>IF(BE16="","",Names!$K$3)</f>
        <v>RFS</v>
      </c>
      <c r="BH16" t="str">
        <f>IF(BE16="","",Names!$C$10)</f>
        <v>PRLEH</v>
      </c>
      <c r="BI16" t="str">
        <f>IFERROR(VLOOKUP($A16,Table!$AV$5:$BI$286,Table!$BC$3,FALSE),"")</f>
        <v>C013</v>
      </c>
      <c r="BK16" s="224" t="str">
        <f>IF(BE16="","",CONCATENATE(BE16,Names!$H$3,BF16,Names!$J$3,BG16,Names!$L$3,BH16,Names!$N$3,BI16))</f>
        <v>Spk-100PRL:RFS-PRLEH-C013</v>
      </c>
      <c r="BN16" t="str">
        <f>IFERROR(VLOOKUP($A16,Table!$AV$5:$BI$286,Table!$AW$3,FALSE),"")</f>
        <v>Spk</v>
      </c>
      <c r="BO16" t="str">
        <f>IFERROR(VLOOKUP($A16,Table!$AV$5:$BI$286,Table!$AX$3,FALSE),"")</f>
        <v>100PRL</v>
      </c>
      <c r="BP16" t="str">
        <f>IF(BN16="","",Names!$K$3)</f>
        <v>RFS</v>
      </c>
      <c r="BQ16" t="str">
        <f>IF(BN16="","",Names!$C$10)</f>
        <v>PRLEH</v>
      </c>
      <c r="BR16" t="str">
        <f>IFERROR(VLOOKUP($A16,Table!$AV$5:$BI$286,Table!$BF$3,FALSE),"")</f>
        <v>S013</v>
      </c>
      <c r="BT16" s="224" t="str">
        <f>IF(BN16="","",CONCATENATE(BN16,Names!$H$3,BO16,Names!$J$3,BP16,Names!$L$3,BQ16,Names!$N$3,BR16))</f>
        <v>Spk-100PRL:RFS-PRLEH-S013</v>
      </c>
      <c r="BW16" t="str">
        <f>IFERROR(VLOOKUP($A16,Table!$AL$5:$AS$286,Table!$AM$3,FALSE),"")</f>
        <v>DTL</v>
      </c>
      <c r="BX16" t="str">
        <f>IFERROR(VLOOKUP($A16,Table!$AL$5:$AS$286,Table!$AN$3,FALSE),"")</f>
        <v>050PRL</v>
      </c>
      <c r="BY16" t="str">
        <f>IF(BW16="","",Names!$K$3)</f>
        <v>RFS</v>
      </c>
      <c r="BZ16" t="str">
        <f>IF(BW16="","",Names!$C$11)</f>
        <v>PRLTE</v>
      </c>
      <c r="CA16" t="str">
        <f>IFERROR(VLOOKUP($A16,Table!$AL$5:$AS$286,Table!$AQ$3,FALSE),"")</f>
        <v>L013</v>
      </c>
      <c r="CC16" s="224" t="str">
        <f>IF(BW16="","",CONCATENATE(BW16,Names!$H$3,BX16,Names!$J$3,BY16,Names!$L$3,BZ16,Names!$N$3,CA16))</f>
        <v>DTL-050PRL:RFS-PRLTE-L013</v>
      </c>
      <c r="CF16" t="str">
        <f>IFERROR(VLOOKUP($A16,Table!$AV$5:$BI$286,Table!$AW$3,FALSE),"")</f>
        <v>Spk</v>
      </c>
      <c r="CG16" t="str">
        <f>IFERROR(VLOOKUP($A16,Table!$AV$5:$BI$286,Table!$AX$3,FALSE),"")</f>
        <v>100PRL</v>
      </c>
      <c r="CH16" t="str">
        <f>IF(CF16="","",Names!$K$3)</f>
        <v>RFS</v>
      </c>
      <c r="CI16" t="str">
        <f>IF(CF16="","",Names!$C$11)</f>
        <v>PRLTE</v>
      </c>
      <c r="CJ16" t="str">
        <f>IFERROR(VLOOKUP($A16,Table!$AV$5:$BI$286,Table!$BC$3,FALSE),"")</f>
        <v>C013</v>
      </c>
      <c r="CL16" s="224" t="str">
        <f>IF(CF16="","",CONCATENATE(CF16,Names!$H$3,CG16,Names!$J$3,CH16,Names!$L$3,CI16,Names!$N$3,CJ16))</f>
        <v>Spk-100PRL:RFS-PRLTE-C013</v>
      </c>
      <c r="CO16" t="str">
        <f>IFERROR(VLOOKUP($A16,Table!$AV$5:$BI$286,Table!$AW$3,FALSE),"")</f>
        <v>Spk</v>
      </c>
      <c r="CP16" t="str">
        <f>IFERROR(VLOOKUP($A16,Table!$AV$5:$BI$286,Table!$AX$3,FALSE),"")</f>
        <v>100PRL</v>
      </c>
      <c r="CQ16" t="str">
        <f>IF(CO16="","",Names!$K$3)</f>
        <v>RFS</v>
      </c>
      <c r="CR16" t="str">
        <f>IF(CO16="","",Names!$C$11)</f>
        <v>PRLTE</v>
      </c>
      <c r="CS16" t="str">
        <f>IFERROR(VLOOKUP($A16,Table!$AV$5:$BI$286,Table!$BF$3,FALSE),"")</f>
        <v>S013</v>
      </c>
      <c r="CU16" s="224" t="str">
        <f>IF(CO16="","",CONCATENATE(CO16,Names!$H$3,CP16,Names!$J$3,CQ16,Names!$L$3,CR16,Names!$N$3,CS16))</f>
        <v>Spk-100PRL:RFS-PRLTE-S013</v>
      </c>
      <c r="CX16" t="str">
        <f>IFERROR(VLOOKUP($A16,Table!$AV$5:$BI$286,Table!$AW$3,FALSE),"")</f>
        <v>Spk</v>
      </c>
      <c r="CY16" t="str">
        <f>IFERROR(VLOOKUP($A16,Table!$AV$5:$BI$286,Table!$AX$3,FALSE),"")</f>
        <v>100PRL</v>
      </c>
      <c r="CZ16" t="str">
        <f>IF(CX16="","",Names!$K$3)</f>
        <v>RFS</v>
      </c>
      <c r="DA16" t="str">
        <f>IF(CX16="","",Names!$C$12)</f>
        <v>PRLDL</v>
      </c>
      <c r="DB16" t="str">
        <f>IFERROR(VLOOKUP($A16,Table!$AV$5:$BI$286,Table!$BC$3,FALSE),"")</f>
        <v>C013</v>
      </c>
      <c r="DD16" s="224" t="str">
        <f>IF(CX16="","",CONCATENATE(CX16,Names!$H$3,CY16,Names!$J$3,CZ16,Names!$L$3,DA16,Names!$N$3,DB16))</f>
        <v>Spk-100PRL:RFS-PRLDL-C013</v>
      </c>
      <c r="DG16" t="str">
        <f>IFERROR(VLOOKUP($A16,Table!$AV$5:$BI$286,Table!$AW$3,FALSE),"")</f>
        <v>Spk</v>
      </c>
      <c r="DH16" t="str">
        <f>IFERROR(VLOOKUP($A16,Table!$AV$5:$BI$286,Table!$AX$3,FALSE),"")</f>
        <v>100PRL</v>
      </c>
      <c r="DI16" t="str">
        <f>IF(DG16="","",Names!$K$3)</f>
        <v>RFS</v>
      </c>
      <c r="DJ16" t="str">
        <f>IF(DG16="","",Names!$C$24)</f>
        <v>PRLCSC</v>
      </c>
      <c r="DK16" t="str">
        <f>IFERROR(VLOOKUP($A16,Table!$AV$5:$BI$286,Table!$AY$3,FALSE),"")</f>
        <v>013</v>
      </c>
      <c r="DM16" s="224" t="str">
        <f>IF(DG16="","",CONCATENATE(DG16,Names!$H$3,DH16,Names!$J$3,DI16,Names!$L$3,DJ16,Names!$N$3,DK16))</f>
        <v>Spk-100PRL:RFS-PRLCSC-013</v>
      </c>
      <c r="DP16" s="1170" t="str">
        <f>IFERROR(VLOOKUP($A16,Table!$DI$5:$DO$286,Table!$DJ$3,FALSE),"")</f>
        <v>HEBT</v>
      </c>
      <c r="DQ16" s="1170" t="str">
        <f>IFERROR(VLOOKUP($A16,Table!$DI$5:$DO$286,Table!$DK$3,FALSE),"")</f>
        <v>120PRL</v>
      </c>
      <c r="DR16" s="1170" t="str">
        <f>IF(DP16="","",Names!$K$3)</f>
        <v>RFS</v>
      </c>
      <c r="DS16" s="1170" t="str">
        <f>IF(DP16="","",Names!$C$26)</f>
        <v>PRLEHC</v>
      </c>
      <c r="DT16" s="1170" t="str">
        <f>IFERROR(VLOOKUP($A16,Table!$DI$5:$DO$286,Table!$DM$3,FALSE),"")</f>
        <v>L113</v>
      </c>
      <c r="DV16" s="224" t="str">
        <f>IF(DP16="","",CONCATENATE(DP16,Names!$H$3,DQ16,Names!$J$3,DR16,Names!$L$3,DS16,Names!$N$3,DT16))</f>
        <v>HEBT-120PRL:RFS-PRLEHC-L113</v>
      </c>
      <c r="DY16" s="1170" t="str">
        <f>IFERROR(VLOOKUP($A16,Table!$DI$5:$DO$286,Table!$DJ$3,FALSE),"")</f>
        <v>HEBT</v>
      </c>
      <c r="DZ16" s="1170" t="str">
        <f>IFERROR(VLOOKUP($A16,Table!$DI$5:$DO$286,Table!$DK$3,FALSE),"")</f>
        <v>120PRL</v>
      </c>
      <c r="EA16" s="1170" t="str">
        <f>IF(DY16="","",Names!$K$3)</f>
        <v>RFS</v>
      </c>
      <c r="EB16" s="1170" t="str">
        <f>IF(DY16="","",Names!$C$25)</f>
        <v>PRLTEC</v>
      </c>
      <c r="EC16" s="1170" t="str">
        <f>IFERROR(VLOOKUP($A16,Table!$DI$5:$DO$286,Table!$DM$3,FALSE),"")</f>
        <v>L113</v>
      </c>
      <c r="EE16" s="224" t="str">
        <f>IF(DY16="","",CONCATENATE(DY16,Names!$H$3,DZ16,Names!$J$3,EA16,Names!$L$3,EB16,Names!$N$3,EC16))</f>
        <v>HEBT-120PRL:RFS-PRLTEC-L113</v>
      </c>
      <c r="EH16" t="str">
        <f ca="1">IFERROR(VLOOKUP($A16,TCS_C!$R$9:$U$10046,TCS_C!$S$5,FALSE),"")</f>
        <v>HBL</v>
      </c>
      <c r="EI16" t="str">
        <f ca="1">IFERROR(VLOOKUP($A16,TCS_C!$R$9:$U$10046,TCS_C!$T$5,FALSE),"")</f>
        <v>210Row</v>
      </c>
      <c r="EJ16" t="str">
        <f ca="1">IF(EH16="","",Names!$K$3)</f>
        <v>RFS</v>
      </c>
      <c r="EK16" t="str">
        <f ca="1">IF(EH16="","",Names!$C$17)</f>
        <v>PRLTCB</v>
      </c>
      <c r="EL16" t="str">
        <f>IFERROR(VLOOKUP($A16,TCS_C!$R$9:$U$10046,TCS_C!$U$5,FALSE),"")</f>
        <v>013</v>
      </c>
      <c r="EN16" s="224" t="str">
        <f ca="1">IF(EH16="","",CONCATENATE(EH16,Names!$H$3,EI16,Names!$J$3,EJ16,Names!$L$3,EK16,Names!$N$3,EL16))</f>
        <v>HBL-210Row:RFS-PRLTCB-013</v>
      </c>
      <c r="EO16" t="str">
        <f ca="1">IF(EH16="","",CONCATENATE(EK16,Names!$N$3,EL16))</f>
        <v>PRLTCB-013</v>
      </c>
      <c r="EQ16" t="str">
        <f>IFERROR(VLOOKUP($A16,Table!BT17:$BY$286,Table!$BU$3,FALSE),"")</f>
        <v>MBL</v>
      </c>
      <c r="ER16" t="str">
        <f>IFERROR(VLOOKUP($A16,Table!BT17:$BY$286,Table!$BV$3,FALSE),"")</f>
        <v>090PRL</v>
      </c>
      <c r="ES16" t="str">
        <f>IF(EQ16="","",Names!$K$3)</f>
        <v>RFS</v>
      </c>
      <c r="ET16" t="str">
        <f>IFERROR(VLOOKUP($A16,Table!BT17:$BY$286,Table!$BW$3,FALSE),"")</f>
        <v>PRLEH</v>
      </c>
      <c r="EU16" t="str">
        <f>IFERROR(VLOOKUP($A16,Table!BT17:$BY$286,Table!$BX$3,FALSE),"")</f>
        <v>P001a</v>
      </c>
      <c r="EW16" s="224" t="str">
        <f>IF(EQ16="","",CONCATENATE(EQ16,Names!$H$3,ER16,Names!$J$3,ES16,Names!$L$3,ET16,Names!$N$3,EU16))</f>
        <v>MBL-090PRL:RFS-PRLEH-P001a</v>
      </c>
      <c r="FB16" t="str">
        <f>IF(EZ16="","",Names!$K$3)</f>
        <v/>
      </c>
      <c r="FD16" s="107"/>
      <c r="FF16" s="224" t="str">
        <f>IF(EZ16="","",CONCATENATE(EZ16,Names!$H$3,FA16,Names!$J$3,FB16,Names!$L$3,FC16,Names!$N$3,FD16))</f>
        <v/>
      </c>
      <c r="FG16" s="1266" t="str">
        <f>IF(EZ16="","",CONCATENATE(FC16,Names!$N$3,FD16))</f>
        <v/>
      </c>
    </row>
    <row r="17" spans="1:163">
      <c r="A17" s="72">
        <v>14</v>
      </c>
      <c r="C17" t="str">
        <f>IFERROR(VLOOKUP($A17,Table!$AL$5:$AS$286,Table!$AM$3,FALSE),"")</f>
        <v>Spk</v>
      </c>
      <c r="D17" t="str">
        <f>IFERROR(VLOOKUP($A17,Table!$AL$5:$AS$286,Table!$AN$3,FALSE),"")</f>
        <v>010PRL</v>
      </c>
      <c r="E17" t="str">
        <f>IF(C17="","",Names!$K$3)</f>
        <v>RFS</v>
      </c>
      <c r="F17" t="str">
        <f>IF(C17="","",Names!$C$5)</f>
        <v>PRLRL</v>
      </c>
      <c r="G17" t="str">
        <f>IFERROR(VLOOKUP($A17,Table!$AL$5:$AS$286,Table!$AO$3,FALSE),"")</f>
        <v>014</v>
      </c>
      <c r="I17" s="224" t="str">
        <f>IF(C17="","",CONCATENATE(C17,Names!$H$3,D17,Names!$J$3,E17,Names!$L$3,F17,Names!$N$3,G17))</f>
        <v>Spk-010PRL:RFS-PRLRL-014</v>
      </c>
      <c r="L17" s="1170" t="str">
        <f>IFERROR(VLOOKUP($A17,Table!$AV$5:$BK$286,Table!$AW$3,FALSE),"")</f>
        <v>Spk</v>
      </c>
      <c r="M17" s="1170" t="str">
        <f>IFERROR(VLOOKUP($A17,Table!$AV$5:$BK$286,Table!$AX$3,FALSE),"")</f>
        <v>120PRL</v>
      </c>
      <c r="N17" s="1170" t="str">
        <f>IF(L17="","",Names!$K$3)</f>
        <v>RFS</v>
      </c>
      <c r="O17" s="1170" t="str">
        <f>IF(L17="","",Names!$C$9)</f>
        <v>PRLTap</v>
      </c>
      <c r="P17" s="1170" t="str">
        <f>IFERROR(VLOOKUP($A17,Table!$AV$5:$BK$286,Table!$AY$3,FALSE),"")</f>
        <v>014</v>
      </c>
      <c r="R17" s="224" t="str">
        <f>IF(L17="","",CONCATENATE(L17,Names!$H$3,M17,Names!$J$3,N17,Names!$L$3,O17,Names!$N$3,P17))</f>
        <v>Spk-120PRL:RFS-PRLTap-014</v>
      </c>
      <c r="U17" t="str">
        <f>IFERROR(VLOOKUP($A17,Table!$AV$5:$BI$286,Table!$AW$3,FALSE),"")</f>
        <v>Spk</v>
      </c>
      <c r="V17" t="str">
        <f>IFERROR(VLOOKUP($A17,Table!$AV$5:$BI$286,Table!$AX$3,FALSE),"")</f>
        <v>120PRL</v>
      </c>
      <c r="W17" t="str">
        <f>IF(U17="","",Names!$K$3)</f>
        <v>RFS</v>
      </c>
      <c r="X17" t="str">
        <f>IF(U17="","",Names!$C$6)</f>
        <v>PRLCpl</v>
      </c>
      <c r="Y17" t="str">
        <f>IFERROR(VLOOKUP($A17,Table!$AV$5:$BI$286,Table!$AY$3,FALSE),"")</f>
        <v>014</v>
      </c>
      <c r="AA17" s="224" t="str">
        <f>IF(U17="","",CONCATENATE(U17,Names!$H$3,V17,Names!$J$3,W17,Names!$L$3,X17,Names!$N$3,Y17))</f>
        <v>Spk-120PRL:RFS-PRLCpl-014</v>
      </c>
      <c r="AD17" t="str">
        <f>IFERROR(VLOOKUP($A17,Table!$AV$5:$BI$286,Table!$AW$3,FALSE),"")</f>
        <v>Spk</v>
      </c>
      <c r="AE17" t="str">
        <f>IFERROR(VLOOKUP($A17,Table!$AV$5:$BI$286,Table!$AX$3,FALSE),"")</f>
        <v>120PRL</v>
      </c>
      <c r="AF17" t="str">
        <f>IF(AD17="","",Names!$K$3)</f>
        <v>RFS</v>
      </c>
      <c r="AG17" t="str">
        <f>IF(AD17="","",Names!$C$7)</f>
        <v>PRLSB</v>
      </c>
      <c r="AH17" t="str">
        <f>IFERROR(VLOOKUP($A17,Table!$AV$5:$BI$286,Table!$AY$3,FALSE),"")</f>
        <v>014</v>
      </c>
      <c r="AJ17" s="224" t="str">
        <f>IF(AD17="","",CONCATENATE(AD17,Names!$H$3,AE17,Names!$J$3,AF17,Names!$L$3,AG17,Names!$N$3,AH17))</f>
        <v>Spk-120PRL:RFS-PRLSB-014</v>
      </c>
      <c r="AM17" t="str">
        <f>IFERROR(VLOOKUP($A17,Table!$AV$5:$BI$286,Table!$AW$3,FALSE),"")</f>
        <v>Spk</v>
      </c>
      <c r="AN17" t="str">
        <f>IFERROR(VLOOKUP($A17,Table!$AV$5:$BI$286,Table!$AX$3,FALSE),"")</f>
        <v>120PRL</v>
      </c>
      <c r="AO17" t="str">
        <f>IF(AM17="","",Names!$K$3)</f>
        <v>RFS</v>
      </c>
      <c r="AP17" t="str">
        <f>IF(AM17="","",Names!$C$8)</f>
        <v>PRLJB</v>
      </c>
      <c r="AQ17" t="str">
        <f>IFERROR(VLOOKUP($A17,Table!$AV$5:$BI$286,Table!$AY$3,FALSE),"")</f>
        <v>014</v>
      </c>
      <c r="AS17" s="224" t="str">
        <f>IF(AM17="","",CONCATENATE(AM17,Names!$H$3,AN17,Names!$J$3,AO17,Names!$L$3,AP17,Names!$N$3,AQ17))</f>
        <v>Spk-120PRL:RFS-PRLJB-014</v>
      </c>
      <c r="AT17" s="224" t="str">
        <f>IF(AM17="","",CONCATENATE(AP17,Names!$N$3,AQ17))</f>
        <v>PRLJB-014</v>
      </c>
      <c r="AV17" t="str">
        <f>IFERROR(VLOOKUP($A17,Table!$AL$5:$AS$286,Table!$AM$3,FALSE),"")</f>
        <v>Spk</v>
      </c>
      <c r="AW17" t="str">
        <f>IFERROR(VLOOKUP($A17,Table!$AL$5:$AS$286,Table!$AN$3,FALSE),"")</f>
        <v>010PRL</v>
      </c>
      <c r="AX17" t="str">
        <f>IF(AV17="","",Names!$K$3)</f>
        <v>RFS</v>
      </c>
      <c r="AY17" t="str">
        <f>IF(AV17="","",Names!$C$10)</f>
        <v>PRLEH</v>
      </c>
      <c r="AZ17" t="str">
        <f>IFERROR(VLOOKUP($A17,Table!$AL$5:$AS$286,Table!$AQ$3,FALSE),"")</f>
        <v>L014</v>
      </c>
      <c r="BB17" s="224" t="str">
        <f>IF(AV17="","",CONCATENATE(AV17,Names!$H$3,AW17,Names!$J$3,AX17,Names!$L$3,AY17,Names!$N$3,AZ17))</f>
        <v>Spk-010PRL:RFS-PRLEH-L014</v>
      </c>
      <c r="BE17" t="str">
        <f>IFERROR(VLOOKUP($A17,Table!$AV$5:$BI$286,Table!$AW$3,FALSE),"")</f>
        <v>Spk</v>
      </c>
      <c r="BF17" t="str">
        <f>IFERROR(VLOOKUP($A17,Table!$AV$5:$BI$286,Table!$AX$3,FALSE),"")</f>
        <v>120PRL</v>
      </c>
      <c r="BG17" t="str">
        <f>IF(BE17="","",Names!$K$3)</f>
        <v>RFS</v>
      </c>
      <c r="BH17" t="str">
        <f>IF(BE17="","",Names!$C$10)</f>
        <v>PRLEH</v>
      </c>
      <c r="BI17" t="str">
        <f>IFERROR(VLOOKUP($A17,Table!$AV$5:$BI$286,Table!$BC$3,FALSE),"")</f>
        <v>C014</v>
      </c>
      <c r="BK17" s="224" t="str">
        <f>IF(BE17="","",CONCATENATE(BE17,Names!$H$3,BF17,Names!$J$3,BG17,Names!$L$3,BH17,Names!$N$3,BI17))</f>
        <v>Spk-120PRL:RFS-PRLEH-C014</v>
      </c>
      <c r="BN17" t="str">
        <f>IFERROR(VLOOKUP($A17,Table!$AV$5:$BI$286,Table!$AW$3,FALSE),"")</f>
        <v>Spk</v>
      </c>
      <c r="BO17" t="str">
        <f>IFERROR(VLOOKUP($A17,Table!$AV$5:$BI$286,Table!$AX$3,FALSE),"")</f>
        <v>120PRL</v>
      </c>
      <c r="BP17" t="str">
        <f>IF(BN17="","",Names!$K$3)</f>
        <v>RFS</v>
      </c>
      <c r="BQ17" t="str">
        <f>IF(BN17="","",Names!$C$10)</f>
        <v>PRLEH</v>
      </c>
      <c r="BR17" t="str">
        <f>IFERROR(VLOOKUP($A17,Table!$AV$5:$BI$286,Table!$BF$3,FALSE),"")</f>
        <v>S014</v>
      </c>
      <c r="BT17" s="224" t="str">
        <f>IF(BN17="","",CONCATENATE(BN17,Names!$H$3,BO17,Names!$J$3,BP17,Names!$L$3,BQ17,Names!$N$3,BR17))</f>
        <v>Spk-120PRL:RFS-PRLEH-S014</v>
      </c>
      <c r="BW17" t="str">
        <f>IFERROR(VLOOKUP($A17,Table!$AL$5:$AS$286,Table!$AM$3,FALSE),"")</f>
        <v>Spk</v>
      </c>
      <c r="BX17" t="str">
        <f>IFERROR(VLOOKUP($A17,Table!$AL$5:$AS$286,Table!$AN$3,FALSE),"")</f>
        <v>010PRL</v>
      </c>
      <c r="BY17" t="str">
        <f>IF(BW17="","",Names!$K$3)</f>
        <v>RFS</v>
      </c>
      <c r="BZ17" t="str">
        <f>IF(BW17="","",Names!$C$11)</f>
        <v>PRLTE</v>
      </c>
      <c r="CA17" t="str">
        <f>IFERROR(VLOOKUP($A17,Table!$AL$5:$AS$286,Table!$AQ$3,FALSE),"")</f>
        <v>L014</v>
      </c>
      <c r="CC17" s="224" t="str">
        <f>IF(BW17="","",CONCATENATE(BW17,Names!$H$3,BX17,Names!$J$3,BY17,Names!$L$3,BZ17,Names!$N$3,CA17))</f>
        <v>Spk-010PRL:RFS-PRLTE-L014</v>
      </c>
      <c r="CF17" t="str">
        <f>IFERROR(VLOOKUP($A17,Table!$AV$5:$BI$286,Table!$AW$3,FALSE),"")</f>
        <v>Spk</v>
      </c>
      <c r="CG17" t="str">
        <f>IFERROR(VLOOKUP($A17,Table!$AV$5:$BI$286,Table!$AX$3,FALSE),"")</f>
        <v>120PRL</v>
      </c>
      <c r="CH17" t="str">
        <f>IF(CF17="","",Names!$K$3)</f>
        <v>RFS</v>
      </c>
      <c r="CI17" t="str">
        <f>IF(CF17="","",Names!$C$11)</f>
        <v>PRLTE</v>
      </c>
      <c r="CJ17" t="str">
        <f>IFERROR(VLOOKUP($A17,Table!$AV$5:$BI$286,Table!$BC$3,FALSE),"")</f>
        <v>C014</v>
      </c>
      <c r="CL17" s="224" t="str">
        <f>IF(CF17="","",CONCATENATE(CF17,Names!$H$3,CG17,Names!$J$3,CH17,Names!$L$3,CI17,Names!$N$3,CJ17))</f>
        <v>Spk-120PRL:RFS-PRLTE-C014</v>
      </c>
      <c r="CO17" t="str">
        <f>IFERROR(VLOOKUP($A17,Table!$AV$5:$BI$286,Table!$AW$3,FALSE),"")</f>
        <v>Spk</v>
      </c>
      <c r="CP17" t="str">
        <f>IFERROR(VLOOKUP($A17,Table!$AV$5:$BI$286,Table!$AX$3,FALSE),"")</f>
        <v>120PRL</v>
      </c>
      <c r="CQ17" t="str">
        <f>IF(CO17="","",Names!$K$3)</f>
        <v>RFS</v>
      </c>
      <c r="CR17" t="str">
        <f>IF(CO17="","",Names!$C$11)</f>
        <v>PRLTE</v>
      </c>
      <c r="CS17" t="str">
        <f>IFERROR(VLOOKUP($A17,Table!$AV$5:$BI$286,Table!$BF$3,FALSE),"")</f>
        <v>S014</v>
      </c>
      <c r="CU17" s="224" t="str">
        <f>IF(CO17="","",CONCATENATE(CO17,Names!$H$3,CP17,Names!$J$3,CQ17,Names!$L$3,CR17,Names!$N$3,CS17))</f>
        <v>Spk-120PRL:RFS-PRLTE-S014</v>
      </c>
      <c r="CX17" t="str">
        <f>IFERROR(VLOOKUP($A17,Table!$AV$5:$BI$286,Table!$AW$3,FALSE),"")</f>
        <v>Spk</v>
      </c>
      <c r="CY17" t="str">
        <f>IFERROR(VLOOKUP($A17,Table!$AV$5:$BI$286,Table!$AX$3,FALSE),"")</f>
        <v>120PRL</v>
      </c>
      <c r="CZ17" t="str">
        <f>IF(CX17="","",Names!$K$3)</f>
        <v>RFS</v>
      </c>
      <c r="DA17" t="str">
        <f>IF(CX17="","",Names!$C$12)</f>
        <v>PRLDL</v>
      </c>
      <c r="DB17" t="str">
        <f>IFERROR(VLOOKUP($A17,Table!$AV$5:$BI$286,Table!$BC$3,FALSE),"")</f>
        <v>C014</v>
      </c>
      <c r="DD17" s="224" t="str">
        <f>IF(CX17="","",CONCATENATE(CX17,Names!$H$3,CY17,Names!$J$3,CZ17,Names!$L$3,DA17,Names!$N$3,DB17))</f>
        <v>Spk-120PRL:RFS-PRLDL-C014</v>
      </c>
      <c r="DG17" t="str">
        <f>IFERROR(VLOOKUP($A17,Table!$AV$5:$BI$286,Table!$AW$3,FALSE),"")</f>
        <v>Spk</v>
      </c>
      <c r="DH17" t="str">
        <f>IFERROR(VLOOKUP($A17,Table!$AV$5:$BI$286,Table!$AX$3,FALSE),"")</f>
        <v>120PRL</v>
      </c>
      <c r="DI17" t="str">
        <f>IF(DG17="","",Names!$K$3)</f>
        <v>RFS</v>
      </c>
      <c r="DJ17" t="str">
        <f>IF(DG17="","",Names!$C$24)</f>
        <v>PRLCSC</v>
      </c>
      <c r="DK17" t="str">
        <f>IFERROR(VLOOKUP($A17,Table!$AV$5:$BI$286,Table!$AY$3,FALSE),"")</f>
        <v>014</v>
      </c>
      <c r="DM17" s="224" t="str">
        <f>IF(DG17="","",CONCATENATE(DG17,Names!$H$3,DH17,Names!$J$3,DI17,Names!$L$3,DJ17,Names!$N$3,DK17))</f>
        <v>Spk-120PRL:RFS-PRLCSC-014</v>
      </c>
      <c r="DP17" s="1170" t="str">
        <f>IFERROR(VLOOKUP($A17,Table!$DI$5:$DO$286,Table!$DJ$3,FALSE),"")</f>
        <v>HEBT</v>
      </c>
      <c r="DQ17" s="1170" t="str">
        <f>IFERROR(VLOOKUP($A17,Table!$DI$5:$DO$286,Table!$DK$3,FALSE),"")</f>
        <v>130PRL</v>
      </c>
      <c r="DR17" s="1170" t="str">
        <f>IF(DP17="","",Names!$K$3)</f>
        <v>RFS</v>
      </c>
      <c r="DS17" s="1170" t="str">
        <f>IF(DP17="","",Names!$C$26)</f>
        <v>PRLEHC</v>
      </c>
      <c r="DT17" s="1170" t="str">
        <f>IFERROR(VLOOKUP($A17,Table!$DI$5:$DO$286,Table!$DM$3,FALSE),"")</f>
        <v>L116</v>
      </c>
      <c r="DV17" s="224" t="str">
        <f>IF(DP17="","",CONCATENATE(DP17,Names!$H$3,DQ17,Names!$J$3,DR17,Names!$L$3,DS17,Names!$N$3,DT17))</f>
        <v>HEBT-130PRL:RFS-PRLEHC-L116</v>
      </c>
      <c r="DY17" s="1170" t="str">
        <f>IFERROR(VLOOKUP($A17,Table!$DI$5:$DO$286,Table!$DJ$3,FALSE),"")</f>
        <v>HEBT</v>
      </c>
      <c r="DZ17" s="1170" t="str">
        <f>IFERROR(VLOOKUP($A17,Table!$DI$5:$DO$286,Table!$DK$3,FALSE),"")</f>
        <v>130PRL</v>
      </c>
      <c r="EA17" s="1170" t="str">
        <f>IF(DY17="","",Names!$K$3)</f>
        <v>RFS</v>
      </c>
      <c r="EB17" s="1170" t="str">
        <f>IF(DY17="","",Names!$C$25)</f>
        <v>PRLTEC</v>
      </c>
      <c r="EC17" s="1170" t="str">
        <f>IFERROR(VLOOKUP($A17,Table!$DI$5:$DO$286,Table!$DM$3,FALSE),"")</f>
        <v>L116</v>
      </c>
      <c r="EE17" s="224" t="str">
        <f>IF(DY17="","",CONCATENATE(DY17,Names!$H$3,DZ17,Names!$J$3,EA17,Names!$L$3,EB17,Names!$N$3,EC17))</f>
        <v>HEBT-130PRL:RFS-PRLTEC-L116</v>
      </c>
      <c r="EH17">
        <f ca="1">IFERROR(VLOOKUP($A17,TCS_C!$R$9:$U$10046,TCS_C!$S$5,FALSE),"")</f>
        <v>0</v>
      </c>
      <c r="EI17">
        <f ca="1">IFERROR(VLOOKUP($A17,TCS_C!$R$9:$U$10046,TCS_C!$T$5,FALSE),"")</f>
        <v>0</v>
      </c>
      <c r="EJ17" t="str">
        <f ca="1">IF(EH17="","",Names!$K$3)</f>
        <v>RFS</v>
      </c>
      <c r="EK17" t="str">
        <f ca="1">IF(EH17="","",Names!$C$17)</f>
        <v>PRLTCB</v>
      </c>
      <c r="EL17" t="str">
        <f>IFERROR(VLOOKUP($A17,TCS_C!$R$9:$U$10046,TCS_C!$U$5,FALSE),"")</f>
        <v>014</v>
      </c>
      <c r="EN17" s="224" t="str">
        <f ca="1">IF(EH17="","",CONCATENATE(EH17,Names!$H$3,EI17,Names!$J$3,EJ17,Names!$L$3,EK17,Names!$N$3,EL17))</f>
        <v>0-0:RFS-PRLTCB-014</v>
      </c>
      <c r="EO17" t="str">
        <f ca="1">IF(EH17="","",CONCATENATE(EK17,Names!$N$3,EL17))</f>
        <v>PRLTCB-014</v>
      </c>
      <c r="EQ17" t="str">
        <f>IFERROR(VLOOKUP($A17,Table!BT18:$BY$286,Table!$BU$3,FALSE),"")</f>
        <v>MBL</v>
      </c>
      <c r="ER17" t="str">
        <f>IFERROR(VLOOKUP($A17,Table!BT18:$BY$286,Table!$BV$3,FALSE),"")</f>
        <v>090PRL</v>
      </c>
      <c r="ES17" t="str">
        <f>IF(EQ17="","",Names!$K$3)</f>
        <v>RFS</v>
      </c>
      <c r="ET17" t="str">
        <f>IFERROR(VLOOKUP($A17,Table!BT18:$BY$286,Table!$BW$3,FALSE),"")</f>
        <v>PRLEH</v>
      </c>
      <c r="EU17" t="str">
        <f>IFERROR(VLOOKUP($A17,Table!BT18:$BY$286,Table!$BX$3,FALSE),"")</f>
        <v>P001a'</v>
      </c>
      <c r="EW17" s="224" t="str">
        <f>IF(EQ17="","",CONCATENATE(EQ17,Names!$H$3,ER17,Names!$J$3,ES17,Names!$L$3,ET17,Names!$N$3,EU17))</f>
        <v>MBL-090PRL:RFS-PRLEH-P001a'</v>
      </c>
      <c r="FB17" t="str">
        <f>IF(EZ17="","",Names!$K$3)</f>
        <v/>
      </c>
      <c r="FD17" s="107"/>
      <c r="FF17" s="224" t="str">
        <f>IF(EZ17="","",CONCATENATE(EZ17,Names!$H$3,FA17,Names!$J$3,FB17,Names!$L$3,FC17,Names!$N$3,FD17))</f>
        <v/>
      </c>
      <c r="FG17" s="1266" t="str">
        <f>IF(EZ17="","",CONCATENATE(FC17,Names!$N$3,FD17))</f>
        <v/>
      </c>
    </row>
    <row r="18" spans="1:163">
      <c r="A18" s="72">
        <v>15</v>
      </c>
      <c r="C18" t="str">
        <f>IFERROR(VLOOKUP($A18,Table!$AL$5:$AS$286,Table!$AM$3,FALSE),"")</f>
        <v>Spk</v>
      </c>
      <c r="D18" t="str">
        <f>IFERROR(VLOOKUP($A18,Table!$AL$5:$AS$286,Table!$AN$3,FALSE),"")</f>
        <v>020PRL</v>
      </c>
      <c r="E18" t="str">
        <f>IF(C18="","",Names!$K$3)</f>
        <v>RFS</v>
      </c>
      <c r="F18" t="str">
        <f>IF(C18="","",Names!$C$5)</f>
        <v>PRLRL</v>
      </c>
      <c r="G18" t="str">
        <f>IFERROR(VLOOKUP($A18,Table!$AL$5:$AS$286,Table!$AO$3,FALSE),"")</f>
        <v>015</v>
      </c>
      <c r="I18" s="224" t="str">
        <f>IF(C18="","",CONCATENATE(C18,Names!$H$3,D18,Names!$J$3,E18,Names!$L$3,F18,Names!$N$3,G18))</f>
        <v>Spk-020PRL:RFS-PRLRL-015</v>
      </c>
      <c r="L18" s="1170" t="str">
        <f>IFERROR(VLOOKUP($A18,Table!$AV$5:$BK$286,Table!$AW$3,FALSE),"")</f>
        <v>Spk</v>
      </c>
      <c r="M18" s="1170" t="str">
        <f>IFERROR(VLOOKUP($A18,Table!$AV$5:$BK$286,Table!$AX$3,FALSE),"")</f>
        <v>130PRL</v>
      </c>
      <c r="N18" s="1170" t="str">
        <f>IF(L18="","",Names!$K$3)</f>
        <v>RFS</v>
      </c>
      <c r="O18" s="1170" t="str">
        <f>IF(L18="","",Names!$C$9)</f>
        <v>PRLTap</v>
      </c>
      <c r="P18" s="1170" t="str">
        <f>IFERROR(VLOOKUP($A18,Table!$AV$5:$BK$286,Table!$AY$3,FALSE),"")</f>
        <v>015</v>
      </c>
      <c r="R18" s="224" t="str">
        <f>IF(L18="","",CONCATENATE(L18,Names!$H$3,M18,Names!$J$3,N18,Names!$L$3,O18,Names!$N$3,P18))</f>
        <v>Spk-130PRL:RFS-PRLTap-015</v>
      </c>
      <c r="U18" t="str">
        <f>IFERROR(VLOOKUP($A18,Table!$AV$5:$BI$286,Table!$AW$3,FALSE),"")</f>
        <v>Spk</v>
      </c>
      <c r="V18" t="str">
        <f>IFERROR(VLOOKUP($A18,Table!$AV$5:$BI$286,Table!$AX$3,FALSE),"")</f>
        <v>130PRL</v>
      </c>
      <c r="W18" t="str">
        <f>IF(U18="","",Names!$K$3)</f>
        <v>RFS</v>
      </c>
      <c r="X18" t="str">
        <f>IF(U18="","",Names!$C$6)</f>
        <v>PRLCpl</v>
      </c>
      <c r="Y18" t="str">
        <f>IFERROR(VLOOKUP($A18,Table!$AV$5:$BI$286,Table!$AY$3,FALSE),"")</f>
        <v>015</v>
      </c>
      <c r="AA18" s="224" t="str">
        <f>IF(U18="","",CONCATENATE(U18,Names!$H$3,V18,Names!$J$3,W18,Names!$L$3,X18,Names!$N$3,Y18))</f>
        <v>Spk-130PRL:RFS-PRLCpl-015</v>
      </c>
      <c r="AD18" t="str">
        <f>IFERROR(VLOOKUP($A18,Table!$AV$5:$BI$286,Table!$AW$3,FALSE),"")</f>
        <v>Spk</v>
      </c>
      <c r="AE18" t="str">
        <f>IFERROR(VLOOKUP($A18,Table!$AV$5:$BI$286,Table!$AX$3,FALSE),"")</f>
        <v>130PRL</v>
      </c>
      <c r="AF18" t="str">
        <f>IF(AD18="","",Names!$K$3)</f>
        <v>RFS</v>
      </c>
      <c r="AG18" t="str">
        <f>IF(AD18="","",Names!$C$7)</f>
        <v>PRLSB</v>
      </c>
      <c r="AH18" t="str">
        <f>IFERROR(VLOOKUP($A18,Table!$AV$5:$BI$286,Table!$AY$3,FALSE),"")</f>
        <v>015</v>
      </c>
      <c r="AJ18" s="224" t="str">
        <f>IF(AD18="","",CONCATENATE(AD18,Names!$H$3,AE18,Names!$J$3,AF18,Names!$L$3,AG18,Names!$N$3,AH18))</f>
        <v>Spk-130PRL:RFS-PRLSB-015</v>
      </c>
      <c r="AM18" t="str">
        <f>IFERROR(VLOOKUP($A18,Table!$AV$5:$BI$286,Table!$AW$3,FALSE),"")</f>
        <v>Spk</v>
      </c>
      <c r="AN18" t="str">
        <f>IFERROR(VLOOKUP($A18,Table!$AV$5:$BI$286,Table!$AX$3,FALSE),"")</f>
        <v>130PRL</v>
      </c>
      <c r="AO18" t="str">
        <f>IF(AM18="","",Names!$K$3)</f>
        <v>RFS</v>
      </c>
      <c r="AP18" t="str">
        <f>IF(AM18="","",Names!$C$8)</f>
        <v>PRLJB</v>
      </c>
      <c r="AQ18" t="str">
        <f>IFERROR(VLOOKUP($A18,Table!$AV$5:$BI$286,Table!$AY$3,FALSE),"")</f>
        <v>015</v>
      </c>
      <c r="AS18" s="224" t="str">
        <f>IF(AM18="","",CONCATENATE(AM18,Names!$H$3,AN18,Names!$J$3,AO18,Names!$L$3,AP18,Names!$N$3,AQ18))</f>
        <v>Spk-130PRL:RFS-PRLJB-015</v>
      </c>
      <c r="AT18" s="224" t="str">
        <f>IF(AM18="","",CONCATENATE(AP18,Names!$N$3,AQ18))</f>
        <v>PRLJB-015</v>
      </c>
      <c r="AV18" t="str">
        <f>IFERROR(VLOOKUP($A18,Table!$AL$5:$AS$286,Table!$AM$3,FALSE),"")</f>
        <v>Spk</v>
      </c>
      <c r="AW18" t="str">
        <f>IFERROR(VLOOKUP($A18,Table!$AL$5:$AS$286,Table!$AN$3,FALSE),"")</f>
        <v>020PRL</v>
      </c>
      <c r="AX18" t="str">
        <f>IF(AV18="","",Names!$K$3)</f>
        <v>RFS</v>
      </c>
      <c r="AY18" t="str">
        <f>IF(AV18="","",Names!$C$10)</f>
        <v>PRLEH</v>
      </c>
      <c r="AZ18" t="str">
        <f>IFERROR(VLOOKUP($A18,Table!$AL$5:$AS$286,Table!$AQ$3,FALSE),"")</f>
        <v>L015</v>
      </c>
      <c r="BB18" s="224" t="str">
        <f>IF(AV18="","",CONCATENATE(AV18,Names!$H$3,AW18,Names!$J$3,AX18,Names!$L$3,AY18,Names!$N$3,AZ18))</f>
        <v>Spk-020PRL:RFS-PRLEH-L015</v>
      </c>
      <c r="BE18" t="str">
        <f>IFERROR(VLOOKUP($A18,Table!$AV$5:$BI$286,Table!$AW$3,FALSE),"")</f>
        <v>Spk</v>
      </c>
      <c r="BF18" t="str">
        <f>IFERROR(VLOOKUP($A18,Table!$AV$5:$BI$286,Table!$AX$3,FALSE),"")</f>
        <v>130PRL</v>
      </c>
      <c r="BG18" t="str">
        <f>IF(BE18="","",Names!$K$3)</f>
        <v>RFS</v>
      </c>
      <c r="BH18" t="str">
        <f>IF(BE18="","",Names!$C$10)</f>
        <v>PRLEH</v>
      </c>
      <c r="BI18" t="str">
        <f>IFERROR(VLOOKUP($A18,Table!$AV$5:$BI$286,Table!$BC$3,FALSE),"")</f>
        <v>C015</v>
      </c>
      <c r="BK18" s="224" t="str">
        <f>IF(BE18="","",CONCATENATE(BE18,Names!$H$3,BF18,Names!$J$3,BG18,Names!$L$3,BH18,Names!$N$3,BI18))</f>
        <v>Spk-130PRL:RFS-PRLEH-C015</v>
      </c>
      <c r="BN18" t="str">
        <f>IFERROR(VLOOKUP($A18,Table!$AV$5:$BI$286,Table!$AW$3,FALSE),"")</f>
        <v>Spk</v>
      </c>
      <c r="BO18" t="str">
        <f>IFERROR(VLOOKUP($A18,Table!$AV$5:$BI$286,Table!$AX$3,FALSE),"")</f>
        <v>130PRL</v>
      </c>
      <c r="BP18" t="str">
        <f>IF(BN18="","",Names!$K$3)</f>
        <v>RFS</v>
      </c>
      <c r="BQ18" t="str">
        <f>IF(BN18="","",Names!$C$10)</f>
        <v>PRLEH</v>
      </c>
      <c r="BR18" t="str">
        <f>IFERROR(VLOOKUP($A18,Table!$AV$5:$BI$286,Table!$BF$3,FALSE),"")</f>
        <v>S015</v>
      </c>
      <c r="BT18" s="224" t="str">
        <f>IF(BN18="","",CONCATENATE(BN18,Names!$H$3,BO18,Names!$J$3,BP18,Names!$L$3,BQ18,Names!$N$3,BR18))</f>
        <v>Spk-130PRL:RFS-PRLEH-S015</v>
      </c>
      <c r="BW18" t="str">
        <f>IFERROR(VLOOKUP($A18,Table!$AL$5:$AS$286,Table!$AM$3,FALSE),"")</f>
        <v>Spk</v>
      </c>
      <c r="BX18" t="str">
        <f>IFERROR(VLOOKUP($A18,Table!$AL$5:$AS$286,Table!$AN$3,FALSE),"")</f>
        <v>020PRL</v>
      </c>
      <c r="BY18" t="str">
        <f>IF(BW18="","",Names!$K$3)</f>
        <v>RFS</v>
      </c>
      <c r="BZ18" t="str">
        <f>IF(BW18="","",Names!$C$11)</f>
        <v>PRLTE</v>
      </c>
      <c r="CA18" t="str">
        <f>IFERROR(VLOOKUP($A18,Table!$AL$5:$AS$286,Table!$AQ$3,FALSE),"")</f>
        <v>L015</v>
      </c>
      <c r="CC18" s="224" t="str">
        <f>IF(BW18="","",CONCATENATE(BW18,Names!$H$3,BX18,Names!$J$3,BY18,Names!$L$3,BZ18,Names!$N$3,CA18))</f>
        <v>Spk-020PRL:RFS-PRLTE-L015</v>
      </c>
      <c r="CF18" t="str">
        <f>IFERROR(VLOOKUP($A18,Table!$AV$5:$BI$286,Table!$AW$3,FALSE),"")</f>
        <v>Spk</v>
      </c>
      <c r="CG18" t="str">
        <f>IFERROR(VLOOKUP($A18,Table!$AV$5:$BI$286,Table!$AX$3,FALSE),"")</f>
        <v>130PRL</v>
      </c>
      <c r="CH18" t="str">
        <f>IF(CF18="","",Names!$K$3)</f>
        <v>RFS</v>
      </c>
      <c r="CI18" t="str">
        <f>IF(CF18="","",Names!$C$11)</f>
        <v>PRLTE</v>
      </c>
      <c r="CJ18" t="str">
        <f>IFERROR(VLOOKUP($A18,Table!$AV$5:$BI$286,Table!$BC$3,FALSE),"")</f>
        <v>C015</v>
      </c>
      <c r="CL18" s="224" t="str">
        <f>IF(CF18="","",CONCATENATE(CF18,Names!$H$3,CG18,Names!$J$3,CH18,Names!$L$3,CI18,Names!$N$3,CJ18))</f>
        <v>Spk-130PRL:RFS-PRLTE-C015</v>
      </c>
      <c r="CO18" t="str">
        <f>IFERROR(VLOOKUP($A18,Table!$AV$5:$BI$286,Table!$AW$3,FALSE),"")</f>
        <v>Spk</v>
      </c>
      <c r="CP18" t="str">
        <f>IFERROR(VLOOKUP($A18,Table!$AV$5:$BI$286,Table!$AX$3,FALSE),"")</f>
        <v>130PRL</v>
      </c>
      <c r="CQ18" t="str">
        <f>IF(CO18="","",Names!$K$3)</f>
        <v>RFS</v>
      </c>
      <c r="CR18" t="str">
        <f>IF(CO18="","",Names!$C$11)</f>
        <v>PRLTE</v>
      </c>
      <c r="CS18" t="str">
        <f>IFERROR(VLOOKUP($A18,Table!$AV$5:$BI$286,Table!$BF$3,FALSE),"")</f>
        <v>S015</v>
      </c>
      <c r="CU18" s="224" t="str">
        <f>IF(CO18="","",CONCATENATE(CO18,Names!$H$3,CP18,Names!$J$3,CQ18,Names!$L$3,CR18,Names!$N$3,CS18))</f>
        <v>Spk-130PRL:RFS-PRLTE-S015</v>
      </c>
      <c r="CX18" t="str">
        <f>IFERROR(VLOOKUP($A18,Table!$AV$5:$BI$286,Table!$AW$3,FALSE),"")</f>
        <v>Spk</v>
      </c>
      <c r="CY18" t="str">
        <f>IFERROR(VLOOKUP($A18,Table!$AV$5:$BI$286,Table!$AX$3,FALSE),"")</f>
        <v>130PRL</v>
      </c>
      <c r="CZ18" t="str">
        <f>IF(CX18="","",Names!$K$3)</f>
        <v>RFS</v>
      </c>
      <c r="DA18" t="str">
        <f>IF(CX18="","",Names!$C$12)</f>
        <v>PRLDL</v>
      </c>
      <c r="DB18" t="str">
        <f>IFERROR(VLOOKUP($A18,Table!$AV$5:$BI$286,Table!$BC$3,FALSE),"")</f>
        <v>C015</v>
      </c>
      <c r="DD18" s="224" t="str">
        <f>IF(CX18="","",CONCATENATE(CX18,Names!$H$3,CY18,Names!$J$3,CZ18,Names!$L$3,DA18,Names!$N$3,DB18))</f>
        <v>Spk-130PRL:RFS-PRLDL-C015</v>
      </c>
      <c r="DG18" t="str">
        <f>IFERROR(VLOOKUP($A18,Table!$AV$5:$BI$286,Table!$AW$3,FALSE),"")</f>
        <v>Spk</v>
      </c>
      <c r="DH18" t="str">
        <f>IFERROR(VLOOKUP($A18,Table!$AV$5:$BI$286,Table!$AX$3,FALSE),"")</f>
        <v>130PRL</v>
      </c>
      <c r="DI18" t="str">
        <f>IF(DG18="","",Names!$K$3)</f>
        <v>RFS</v>
      </c>
      <c r="DJ18" t="str">
        <f>IF(DG18="","",Names!$C$24)</f>
        <v>PRLCSC</v>
      </c>
      <c r="DK18" t="str">
        <f>IFERROR(VLOOKUP($A18,Table!$AV$5:$BI$286,Table!$AY$3,FALSE),"")</f>
        <v>015</v>
      </c>
      <c r="DM18" s="224" t="str">
        <f>IF(DG18="","",CONCATENATE(DG18,Names!$H$3,DH18,Names!$J$3,DI18,Names!$L$3,DJ18,Names!$N$3,DK18))</f>
        <v>Spk-130PRL:RFS-PRLCSC-015</v>
      </c>
      <c r="DP18" s="1170" t="str">
        <f>IFERROR(VLOOKUP($A18,Table!$DI$5:$DO$286,Table!$DJ$3,FALSE),"")</f>
        <v>HEBT</v>
      </c>
      <c r="DQ18" s="1170" t="str">
        <f>IFERROR(VLOOKUP($A18,Table!$DI$5:$DO$286,Table!$DK$3,FALSE),"")</f>
        <v>140PRL</v>
      </c>
      <c r="DR18" s="1170" t="str">
        <f>IF(DP18="","",Names!$K$3)</f>
        <v>RFS</v>
      </c>
      <c r="DS18" s="1170" t="str">
        <f>IF(DP18="","",Names!$C$26)</f>
        <v>PRLEHC</v>
      </c>
      <c r="DT18" s="1170" t="str">
        <f>IFERROR(VLOOKUP($A18,Table!$DI$5:$DO$286,Table!$DM$3,FALSE),"")</f>
        <v>L117</v>
      </c>
      <c r="DV18" s="224" t="str">
        <f>IF(DP18="","",CONCATENATE(DP18,Names!$H$3,DQ18,Names!$J$3,DR18,Names!$L$3,DS18,Names!$N$3,DT18))</f>
        <v>HEBT-140PRL:RFS-PRLEHC-L117</v>
      </c>
      <c r="DY18" s="1170" t="str">
        <f>IFERROR(VLOOKUP($A18,Table!$DI$5:$DO$286,Table!$DJ$3,FALSE),"")</f>
        <v>HEBT</v>
      </c>
      <c r="DZ18" s="1170" t="str">
        <f>IFERROR(VLOOKUP($A18,Table!$DI$5:$DO$286,Table!$DK$3,FALSE),"")</f>
        <v>140PRL</v>
      </c>
      <c r="EA18" s="1170" t="str">
        <f>IF(DY18="","",Names!$K$3)</f>
        <v>RFS</v>
      </c>
      <c r="EB18" s="1170" t="str">
        <f>IF(DY18="","",Names!$C$25)</f>
        <v>PRLTEC</v>
      </c>
      <c r="EC18" s="1170" t="str">
        <f>IFERROR(VLOOKUP($A18,Table!$DI$5:$DO$286,Table!$DM$3,FALSE),"")</f>
        <v>L117</v>
      </c>
      <c r="EE18" s="224" t="str">
        <f>IF(DY18="","",CONCATENATE(DY18,Names!$H$3,DZ18,Names!$J$3,EA18,Names!$L$3,EB18,Names!$N$3,EC18))</f>
        <v>HEBT-140PRL:RFS-PRLTEC-L117</v>
      </c>
      <c r="EH18">
        <f ca="1">IFERROR(VLOOKUP($A18,TCS_C!$R$9:$U$10046,TCS_C!$S$5,FALSE),"")</f>
        <v>0</v>
      </c>
      <c r="EI18">
        <f ca="1">IFERROR(VLOOKUP($A18,TCS_C!$R$9:$U$10046,TCS_C!$T$5,FALSE),"")</f>
        <v>0</v>
      </c>
      <c r="EJ18" t="str">
        <f ca="1">IF(EH18="","",Names!$K$3)</f>
        <v>RFS</v>
      </c>
      <c r="EK18" t="str">
        <f ca="1">IF(EH18="","",Names!$C$17)</f>
        <v>PRLTCB</v>
      </c>
      <c r="EL18" t="str">
        <f>IFERROR(VLOOKUP($A18,TCS_C!$R$9:$U$10046,TCS_C!$U$5,FALSE),"")</f>
        <v>015</v>
      </c>
      <c r="EN18" s="224" t="str">
        <f ca="1">IF(EH18="","",CONCATENATE(EH18,Names!$H$3,EI18,Names!$J$3,EJ18,Names!$L$3,EK18,Names!$N$3,EL18))</f>
        <v>0-0:RFS-PRLTCB-015</v>
      </c>
      <c r="EO18" t="str">
        <f ca="1">IF(EH18="","",CONCATENATE(EK18,Names!$N$3,EL18))</f>
        <v>PRLTCB-015</v>
      </c>
      <c r="EQ18" t="str">
        <f>IFERROR(VLOOKUP($A18,Table!BT19:$BY$286,Table!$BU$3,FALSE),"")</f>
        <v>MBL</v>
      </c>
      <c r="ER18" t="str">
        <f>IFERROR(VLOOKUP($A18,Table!BT19:$BY$286,Table!$BV$3,FALSE),"")</f>
        <v>090PRL</v>
      </c>
      <c r="ES18" t="str">
        <f>IF(EQ18="","",Names!$K$3)</f>
        <v>RFS</v>
      </c>
      <c r="ET18" t="str">
        <f>IFERROR(VLOOKUP($A18,Table!BT19:$BY$286,Table!$BW$3,FALSE),"")</f>
        <v>PRLEH</v>
      </c>
      <c r="EU18" t="str">
        <f>IFERROR(VLOOKUP($A18,Table!BT19:$BY$286,Table!$BX$3,FALSE),"")</f>
        <v>P001b</v>
      </c>
      <c r="EW18" s="224" t="str">
        <f>IF(EQ18="","",CONCATENATE(EQ18,Names!$H$3,ER18,Names!$J$3,ES18,Names!$L$3,ET18,Names!$N$3,EU18))</f>
        <v>MBL-090PRL:RFS-PRLEH-P001b</v>
      </c>
      <c r="FB18" t="str">
        <f>IF(EZ18="","",Names!$K$3)</f>
        <v/>
      </c>
      <c r="FD18" s="107"/>
      <c r="FF18" s="224" t="str">
        <f>IF(EZ18="","",CONCATENATE(EZ18,Names!$H$3,FA18,Names!$J$3,FB18,Names!$L$3,FC18,Names!$N$3,FD18))</f>
        <v/>
      </c>
      <c r="FG18" s="1266" t="str">
        <f>IF(EZ18="","",CONCATENATE(FC18,Names!$N$3,FD18))</f>
        <v/>
      </c>
    </row>
    <row r="19" spans="1:163">
      <c r="A19" s="72">
        <v>16</v>
      </c>
      <c r="C19" t="str">
        <f>IFERROR(VLOOKUP($A19,Table!$AL$5:$AS$286,Table!$AM$3,FALSE),"")</f>
        <v>Spk</v>
      </c>
      <c r="D19" t="str">
        <f>IFERROR(VLOOKUP($A19,Table!$AL$5:$AS$286,Table!$AN$3,FALSE),"")</f>
        <v>030PRL</v>
      </c>
      <c r="E19" t="str">
        <f>IF(C19="","",Names!$K$3)</f>
        <v>RFS</v>
      </c>
      <c r="F19" t="str">
        <f>IF(C19="","",Names!$C$5)</f>
        <v>PRLRL</v>
      </c>
      <c r="G19" t="str">
        <f>IFERROR(VLOOKUP($A19,Table!$AL$5:$AS$286,Table!$AO$3,FALSE),"")</f>
        <v>016</v>
      </c>
      <c r="I19" s="224" t="str">
        <f>IF(C19="","",CONCATENATE(C19,Names!$H$3,D19,Names!$J$3,E19,Names!$L$3,F19,Names!$N$3,G19))</f>
        <v>Spk-030PRL:RFS-PRLRL-016</v>
      </c>
      <c r="L19" s="1170" t="str">
        <f>IFERROR(VLOOKUP($A19,Table!$AV$5:$BK$286,Table!$AW$3,FALSE),"")</f>
        <v>MBL</v>
      </c>
      <c r="M19" s="1170" t="str">
        <f>IFERROR(VLOOKUP($A19,Table!$AV$5:$BK$286,Table!$AX$3,FALSE),"")</f>
        <v>010PRL</v>
      </c>
      <c r="N19" s="1170" t="str">
        <f>IF(L19="","",Names!$K$3)</f>
        <v>RFS</v>
      </c>
      <c r="O19" s="1170" t="str">
        <f>IF(L19="","",Names!$C$9)</f>
        <v>PRLTap</v>
      </c>
      <c r="P19" s="1170" t="str">
        <f>IFERROR(VLOOKUP($A19,Table!$AV$5:$BK$286,Table!$AY$3,FALSE),"")</f>
        <v>016</v>
      </c>
      <c r="R19" s="224" t="str">
        <f>IF(L19="","",CONCATENATE(L19,Names!$H$3,M19,Names!$J$3,N19,Names!$L$3,O19,Names!$N$3,P19))</f>
        <v>MBL-010PRL:RFS-PRLTap-016</v>
      </c>
      <c r="U19" t="str">
        <f>IFERROR(VLOOKUP($A19,Table!$AV$5:$BI$286,Table!$AW$3,FALSE),"")</f>
        <v>MBL</v>
      </c>
      <c r="V19" t="str">
        <f>IFERROR(VLOOKUP($A19,Table!$AV$5:$BI$286,Table!$AX$3,FALSE),"")</f>
        <v>010PRL</v>
      </c>
      <c r="W19" t="str">
        <f>IF(U19="","",Names!$K$3)</f>
        <v>RFS</v>
      </c>
      <c r="X19" t="str">
        <f>IF(U19="","",Names!$C$6)</f>
        <v>PRLCpl</v>
      </c>
      <c r="Y19" t="str">
        <f>IFERROR(VLOOKUP($A19,Table!$AV$5:$BI$286,Table!$AY$3,FALSE),"")</f>
        <v>016</v>
      </c>
      <c r="AA19" s="224" t="str">
        <f>IF(U19="","",CONCATENATE(U19,Names!$H$3,V19,Names!$J$3,W19,Names!$L$3,X19,Names!$N$3,Y19))</f>
        <v>MBL-010PRL:RFS-PRLCpl-016</v>
      </c>
      <c r="AD19" t="str">
        <f>IFERROR(VLOOKUP($A19,Table!$AV$5:$BI$286,Table!$AW$3,FALSE),"")</f>
        <v>MBL</v>
      </c>
      <c r="AE19" t="str">
        <f>IFERROR(VLOOKUP($A19,Table!$AV$5:$BI$286,Table!$AX$3,FALSE),"")</f>
        <v>010PRL</v>
      </c>
      <c r="AF19" t="str">
        <f>IF(AD19="","",Names!$K$3)</f>
        <v>RFS</v>
      </c>
      <c r="AG19" t="str">
        <f>IF(AD19="","",Names!$C$7)</f>
        <v>PRLSB</v>
      </c>
      <c r="AH19" t="str">
        <f>IFERROR(VLOOKUP($A19,Table!$AV$5:$BI$286,Table!$AY$3,FALSE),"")</f>
        <v>016</v>
      </c>
      <c r="AJ19" s="224" t="str">
        <f>IF(AD19="","",CONCATENATE(AD19,Names!$H$3,AE19,Names!$J$3,AF19,Names!$L$3,AG19,Names!$N$3,AH19))</f>
        <v>MBL-010PRL:RFS-PRLSB-016</v>
      </c>
      <c r="AM19" t="str">
        <f>IFERROR(VLOOKUP($A19,Table!$AV$5:$BI$286,Table!$AW$3,FALSE),"")</f>
        <v>MBL</v>
      </c>
      <c r="AN19" t="str">
        <f>IFERROR(VLOOKUP($A19,Table!$AV$5:$BI$286,Table!$AX$3,FALSE),"")</f>
        <v>010PRL</v>
      </c>
      <c r="AO19" t="str">
        <f>IF(AM19="","",Names!$K$3)</f>
        <v>RFS</v>
      </c>
      <c r="AP19" t="str">
        <f>IF(AM19="","",Names!$C$8)</f>
        <v>PRLJB</v>
      </c>
      <c r="AQ19" t="str">
        <f>IFERROR(VLOOKUP($A19,Table!$AV$5:$BI$286,Table!$AY$3,FALSE),"")</f>
        <v>016</v>
      </c>
      <c r="AS19" s="224" t="str">
        <f>IF(AM19="","",CONCATENATE(AM19,Names!$H$3,AN19,Names!$J$3,AO19,Names!$L$3,AP19,Names!$N$3,AQ19))</f>
        <v>MBL-010PRL:RFS-PRLJB-016</v>
      </c>
      <c r="AT19" s="224" t="str">
        <f>IF(AM19="","",CONCATENATE(AP19,Names!$N$3,AQ19))</f>
        <v>PRLJB-016</v>
      </c>
      <c r="AV19" t="str">
        <f>IFERROR(VLOOKUP($A19,Table!$AL$5:$AS$286,Table!$AM$3,FALSE),"")</f>
        <v>Spk</v>
      </c>
      <c r="AW19" t="str">
        <f>IFERROR(VLOOKUP($A19,Table!$AL$5:$AS$286,Table!$AN$3,FALSE),"")</f>
        <v>030PRL</v>
      </c>
      <c r="AX19" t="str">
        <f>IF(AV19="","",Names!$K$3)</f>
        <v>RFS</v>
      </c>
      <c r="AY19" t="str">
        <f>IF(AV19="","",Names!$C$10)</f>
        <v>PRLEH</v>
      </c>
      <c r="AZ19" t="str">
        <f>IFERROR(VLOOKUP($A19,Table!$AL$5:$AS$286,Table!$AQ$3,FALSE),"")</f>
        <v>L016</v>
      </c>
      <c r="BB19" s="224" t="str">
        <f>IF(AV19="","",CONCATENATE(AV19,Names!$H$3,AW19,Names!$J$3,AX19,Names!$L$3,AY19,Names!$N$3,AZ19))</f>
        <v>Spk-030PRL:RFS-PRLEH-L016</v>
      </c>
      <c r="BE19" t="str">
        <f>IFERROR(VLOOKUP($A19,Table!$AV$5:$BI$286,Table!$AW$3,FALSE),"")</f>
        <v>MBL</v>
      </c>
      <c r="BF19" t="str">
        <f>IFERROR(VLOOKUP($A19,Table!$AV$5:$BI$286,Table!$AX$3,FALSE),"")</f>
        <v>010PRL</v>
      </c>
      <c r="BG19" t="str">
        <f>IF(BE19="","",Names!$K$3)</f>
        <v>RFS</v>
      </c>
      <c r="BH19" t="str">
        <f>IF(BE19="","",Names!$C$10)</f>
        <v>PRLEH</v>
      </c>
      <c r="BI19" t="str">
        <f>IFERROR(VLOOKUP($A19,Table!$AV$5:$BI$286,Table!$BC$3,FALSE),"")</f>
        <v>C016</v>
      </c>
      <c r="BK19" s="224" t="str">
        <f>IF(BE19="","",CONCATENATE(BE19,Names!$H$3,BF19,Names!$J$3,BG19,Names!$L$3,BH19,Names!$N$3,BI19))</f>
        <v>MBL-010PRL:RFS-PRLEH-C016</v>
      </c>
      <c r="BN19" t="str">
        <f>IFERROR(VLOOKUP($A19,Table!$AV$5:$BI$286,Table!$AW$3,FALSE),"")</f>
        <v>MBL</v>
      </c>
      <c r="BO19" t="str">
        <f>IFERROR(VLOOKUP($A19,Table!$AV$5:$BI$286,Table!$AX$3,FALSE),"")</f>
        <v>010PRL</v>
      </c>
      <c r="BP19" t="str">
        <f>IF(BN19="","",Names!$K$3)</f>
        <v>RFS</v>
      </c>
      <c r="BQ19" t="str">
        <f>IF(BN19="","",Names!$C$10)</f>
        <v>PRLEH</v>
      </c>
      <c r="BR19" t="str">
        <f>IFERROR(VLOOKUP($A19,Table!$AV$5:$BI$286,Table!$BF$3,FALSE),"")</f>
        <v>S016</v>
      </c>
      <c r="BT19" s="224" t="str">
        <f>IF(BN19="","",CONCATENATE(BN19,Names!$H$3,BO19,Names!$J$3,BP19,Names!$L$3,BQ19,Names!$N$3,BR19))</f>
        <v>MBL-010PRL:RFS-PRLEH-S016</v>
      </c>
      <c r="BW19" t="str">
        <f>IFERROR(VLOOKUP($A19,Table!$AL$5:$AS$286,Table!$AM$3,FALSE),"")</f>
        <v>Spk</v>
      </c>
      <c r="BX19" t="str">
        <f>IFERROR(VLOOKUP($A19,Table!$AL$5:$AS$286,Table!$AN$3,FALSE),"")</f>
        <v>030PRL</v>
      </c>
      <c r="BY19" t="str">
        <f>IF(BW19="","",Names!$K$3)</f>
        <v>RFS</v>
      </c>
      <c r="BZ19" t="str">
        <f>IF(BW19="","",Names!$C$11)</f>
        <v>PRLTE</v>
      </c>
      <c r="CA19" t="str">
        <f>IFERROR(VLOOKUP($A19,Table!$AL$5:$AS$286,Table!$AQ$3,FALSE),"")</f>
        <v>L016</v>
      </c>
      <c r="CC19" s="224" t="str">
        <f>IF(BW19="","",CONCATENATE(BW19,Names!$H$3,BX19,Names!$J$3,BY19,Names!$L$3,BZ19,Names!$N$3,CA19))</f>
        <v>Spk-030PRL:RFS-PRLTE-L016</v>
      </c>
      <c r="CF19" t="str">
        <f>IFERROR(VLOOKUP($A19,Table!$AV$5:$BI$286,Table!$AW$3,FALSE),"")</f>
        <v>MBL</v>
      </c>
      <c r="CG19" t="str">
        <f>IFERROR(VLOOKUP($A19,Table!$AV$5:$BI$286,Table!$AX$3,FALSE),"")</f>
        <v>010PRL</v>
      </c>
      <c r="CH19" t="str">
        <f>IF(CF19="","",Names!$K$3)</f>
        <v>RFS</v>
      </c>
      <c r="CI19" t="str">
        <f>IF(CF19="","",Names!$C$11)</f>
        <v>PRLTE</v>
      </c>
      <c r="CJ19" t="str">
        <f>IFERROR(VLOOKUP($A19,Table!$AV$5:$BI$286,Table!$BC$3,FALSE),"")</f>
        <v>C016</v>
      </c>
      <c r="CL19" s="224" t="str">
        <f>IF(CF19="","",CONCATENATE(CF19,Names!$H$3,CG19,Names!$J$3,CH19,Names!$L$3,CI19,Names!$N$3,CJ19))</f>
        <v>MBL-010PRL:RFS-PRLTE-C016</v>
      </c>
      <c r="CO19" t="str">
        <f>IFERROR(VLOOKUP($A19,Table!$AV$5:$BI$286,Table!$AW$3,FALSE),"")</f>
        <v>MBL</v>
      </c>
      <c r="CP19" t="str">
        <f>IFERROR(VLOOKUP($A19,Table!$AV$5:$BI$286,Table!$AX$3,FALSE),"")</f>
        <v>010PRL</v>
      </c>
      <c r="CQ19" t="str">
        <f>IF(CO19="","",Names!$K$3)</f>
        <v>RFS</v>
      </c>
      <c r="CR19" t="str">
        <f>IF(CO19="","",Names!$C$11)</f>
        <v>PRLTE</v>
      </c>
      <c r="CS19" t="str">
        <f>IFERROR(VLOOKUP($A19,Table!$AV$5:$BI$286,Table!$BF$3,FALSE),"")</f>
        <v>S016</v>
      </c>
      <c r="CU19" s="224" t="str">
        <f>IF(CO19="","",CONCATENATE(CO19,Names!$H$3,CP19,Names!$J$3,CQ19,Names!$L$3,CR19,Names!$N$3,CS19))</f>
        <v>MBL-010PRL:RFS-PRLTE-S016</v>
      </c>
      <c r="CX19" t="str">
        <f>IFERROR(VLOOKUP($A19,Table!$AV$5:$BI$286,Table!$AW$3,FALSE),"")</f>
        <v>MBL</v>
      </c>
      <c r="CY19" t="str">
        <f>IFERROR(VLOOKUP($A19,Table!$AV$5:$BI$286,Table!$AX$3,FALSE),"")</f>
        <v>010PRL</v>
      </c>
      <c r="CZ19" t="str">
        <f>IF(CX19="","",Names!$K$3)</f>
        <v>RFS</v>
      </c>
      <c r="DA19" t="str">
        <f>IF(CX19="","",Names!$C$12)</f>
        <v>PRLDL</v>
      </c>
      <c r="DB19" t="str">
        <f>IFERROR(VLOOKUP($A19,Table!$AV$5:$BI$286,Table!$BC$3,FALSE),"")</f>
        <v>C016</v>
      </c>
      <c r="DD19" s="224" t="str">
        <f>IF(CX19="","",CONCATENATE(CX19,Names!$H$3,CY19,Names!$J$3,CZ19,Names!$L$3,DA19,Names!$N$3,DB19))</f>
        <v>MBL-010PRL:RFS-PRLDL-C016</v>
      </c>
      <c r="DG19" t="str">
        <f>IFERROR(VLOOKUP($A19,Table!$AV$5:$BI$286,Table!$AW$3,FALSE),"")</f>
        <v>MBL</v>
      </c>
      <c r="DH19" t="str">
        <f>IFERROR(VLOOKUP($A19,Table!$AV$5:$BI$286,Table!$AX$3,FALSE),"")</f>
        <v>010PRL</v>
      </c>
      <c r="DI19" t="str">
        <f>IF(DG19="","",Names!$K$3)</f>
        <v>RFS</v>
      </c>
      <c r="DJ19" t="str">
        <f>IF(DG19="","",Names!$C$24)</f>
        <v>PRLCSC</v>
      </c>
      <c r="DK19" t="str">
        <f>IFERROR(VLOOKUP($A19,Table!$AV$5:$BI$286,Table!$AY$3,FALSE),"")</f>
        <v>016</v>
      </c>
      <c r="DM19" s="224" t="str">
        <f>IF(DG19="","",CONCATENATE(DG19,Names!$H$3,DH19,Names!$J$3,DI19,Names!$L$3,DJ19,Names!$N$3,DK19))</f>
        <v>MBL-010PRL:RFS-PRLCSC-016</v>
      </c>
      <c r="DP19" s="1170" t="str">
        <f>IFERROR(VLOOKUP($A19,Table!$DI$5:$DO$286,Table!$DJ$3,FALSE),"")</f>
        <v>HEBT</v>
      </c>
      <c r="DQ19" s="1170" t="str">
        <f>IFERROR(VLOOKUP($A19,Table!$DI$5:$DO$286,Table!$DK$3,FALSE),"")</f>
        <v>140PRL</v>
      </c>
      <c r="DR19" s="1170" t="str">
        <f>IF(DP19="","",Names!$K$3)</f>
        <v>RFS</v>
      </c>
      <c r="DS19" s="1170" t="str">
        <f>IF(DP19="","",Names!$C$26)</f>
        <v>PRLEHC</v>
      </c>
      <c r="DT19" s="1170" t="str">
        <f>IFERROR(VLOOKUP($A19,Table!$DI$5:$DO$286,Table!$DM$3,FALSE),"")</f>
        <v>L118</v>
      </c>
      <c r="DV19" s="224" t="str">
        <f>IF(DP19="","",CONCATENATE(DP19,Names!$H$3,DQ19,Names!$J$3,DR19,Names!$L$3,DS19,Names!$N$3,DT19))</f>
        <v>HEBT-140PRL:RFS-PRLEHC-L118</v>
      </c>
      <c r="DY19" s="1170" t="str">
        <f>IFERROR(VLOOKUP($A19,Table!$DI$5:$DO$286,Table!$DJ$3,FALSE),"")</f>
        <v>HEBT</v>
      </c>
      <c r="DZ19" s="1170" t="str">
        <f>IFERROR(VLOOKUP($A19,Table!$DI$5:$DO$286,Table!$DK$3,FALSE),"")</f>
        <v>140PRL</v>
      </c>
      <c r="EA19" s="1170" t="str">
        <f>IF(DY19="","",Names!$K$3)</f>
        <v>RFS</v>
      </c>
      <c r="EB19" s="1170" t="str">
        <f>IF(DY19="","",Names!$C$25)</f>
        <v>PRLTEC</v>
      </c>
      <c r="EC19" s="1170" t="str">
        <f>IFERROR(VLOOKUP($A19,Table!$DI$5:$DO$286,Table!$DM$3,FALSE),"")</f>
        <v>L118</v>
      </c>
      <c r="EE19" s="224" t="str">
        <f>IF(DY19="","",CONCATENATE(DY19,Names!$H$3,DZ19,Names!$J$3,EA19,Names!$L$3,EB19,Names!$N$3,EC19))</f>
        <v>HEBT-140PRL:RFS-PRLTEC-L118</v>
      </c>
      <c r="EH19" t="str">
        <f ca="1">IFERROR(VLOOKUP($A19,TCS_C!$R$9:$U$10046,TCS_C!$S$5,FALSE),"")</f>
        <v>HEBT</v>
      </c>
      <c r="EI19" t="str">
        <f ca="1">IFERROR(VLOOKUP($A19,TCS_C!$R$9:$U$10046,TCS_C!$T$5,FALSE),"")</f>
        <v>021Row</v>
      </c>
      <c r="EJ19" t="str">
        <f ca="1">IF(EH19="","",Names!$K$3)</f>
        <v>RFS</v>
      </c>
      <c r="EK19" t="str">
        <f ca="1">IF(EH19="","",Names!$C$17)</f>
        <v>PRLTCB</v>
      </c>
      <c r="EL19" t="str">
        <f>IFERROR(VLOOKUP($A19,TCS_C!$R$9:$U$10046,TCS_C!$U$5,FALSE),"")</f>
        <v>016</v>
      </c>
      <c r="EN19" s="224" t="str">
        <f ca="1">IF(EH19="","",CONCATENATE(EH19,Names!$H$3,EI19,Names!$J$3,EJ19,Names!$L$3,EK19,Names!$N$3,EL19))</f>
        <v>HEBT-021Row:RFS-PRLTCB-016</v>
      </c>
      <c r="EO19" t="str">
        <f ca="1">IF(EH19="","",CONCATENATE(EK19,Names!$N$3,EL19))</f>
        <v>PRLTCB-016</v>
      </c>
      <c r="EQ19" t="str">
        <f>IFERROR(VLOOKUP($A19,Table!BT20:$BY$286,Table!$BU$3,FALSE),"")</f>
        <v>MBL</v>
      </c>
      <c r="ER19" t="str">
        <f>IFERROR(VLOOKUP($A19,Table!BT20:$BY$286,Table!$BV$3,FALSE),"")</f>
        <v>090PRL</v>
      </c>
      <c r="ES19" t="str">
        <f>IF(EQ19="","",Names!$K$3)</f>
        <v>RFS</v>
      </c>
      <c r="ET19" t="str">
        <f>IFERROR(VLOOKUP($A19,Table!BT20:$BY$286,Table!$BW$3,FALSE),"")</f>
        <v>PRLEH</v>
      </c>
      <c r="EU19" t="str">
        <f>IFERROR(VLOOKUP($A19,Table!BT20:$BY$286,Table!$BX$3,FALSE),"")</f>
        <v>P001b'</v>
      </c>
      <c r="EW19" s="224" t="str">
        <f>IF(EQ19="","",CONCATENATE(EQ19,Names!$H$3,ER19,Names!$J$3,ES19,Names!$L$3,ET19,Names!$N$3,EU19))</f>
        <v>MBL-090PRL:RFS-PRLEH-P001b'</v>
      </c>
      <c r="FB19" t="str">
        <f>IF(EZ19="","",Names!$K$3)</f>
        <v/>
      </c>
      <c r="FD19" s="107"/>
      <c r="FF19" s="224" t="str">
        <f>IF(EZ19="","",CONCATENATE(EZ19,Names!$H$3,FA19,Names!$J$3,FB19,Names!$L$3,FC19,Names!$N$3,FD19))</f>
        <v/>
      </c>
      <c r="FG19" s="1266" t="str">
        <f>IF(EZ19="","",CONCATENATE(FC19,Names!$N$3,FD19))</f>
        <v/>
      </c>
    </row>
    <row r="20" spans="1:163">
      <c r="A20" s="72">
        <v>17</v>
      </c>
      <c r="C20" t="str">
        <f>IFERROR(VLOOKUP($A20,Table!$AL$5:$AS$286,Table!$AM$3,FALSE),"")</f>
        <v>Spk</v>
      </c>
      <c r="D20" t="str">
        <f>IFERROR(VLOOKUP($A20,Table!$AL$5:$AS$286,Table!$AN$3,FALSE),"")</f>
        <v>040PRL</v>
      </c>
      <c r="E20" t="str">
        <f>IF(C20="","",Names!$K$3)</f>
        <v>RFS</v>
      </c>
      <c r="F20" t="str">
        <f>IF(C20="","",Names!$C$5)</f>
        <v>PRLRL</v>
      </c>
      <c r="G20" t="str">
        <f>IFERROR(VLOOKUP($A20,Table!$AL$5:$AS$286,Table!$AO$3,FALSE),"")</f>
        <v>017</v>
      </c>
      <c r="I20" s="224" t="str">
        <f>IF(C20="","",CONCATENATE(C20,Names!$H$3,D20,Names!$J$3,E20,Names!$L$3,F20,Names!$N$3,G20))</f>
        <v>Spk-040PRL:RFS-PRLRL-017</v>
      </c>
      <c r="L20" s="1170" t="str">
        <f>IFERROR(VLOOKUP($A20,Table!$AV$5:$BK$286,Table!$AW$3,FALSE),"")</f>
        <v>MBL</v>
      </c>
      <c r="M20" s="1170" t="str">
        <f>IFERROR(VLOOKUP($A20,Table!$AV$5:$BK$286,Table!$AX$3,FALSE),"")</f>
        <v>020PRL</v>
      </c>
      <c r="N20" s="1170" t="str">
        <f>IF(L20="","",Names!$K$3)</f>
        <v>RFS</v>
      </c>
      <c r="O20" s="1170" t="str">
        <f>IF(L20="","",Names!$C$9)</f>
        <v>PRLTap</v>
      </c>
      <c r="P20" s="1170" t="str">
        <f>IFERROR(VLOOKUP($A20,Table!$AV$5:$BK$286,Table!$AY$3,FALSE),"")</f>
        <v>017</v>
      </c>
      <c r="R20" s="224" t="str">
        <f>IF(L20="","",CONCATENATE(L20,Names!$H$3,M20,Names!$J$3,N20,Names!$L$3,O20,Names!$N$3,P20))</f>
        <v>MBL-020PRL:RFS-PRLTap-017</v>
      </c>
      <c r="U20" t="str">
        <f>IFERROR(VLOOKUP($A20,Table!$AV$5:$BI$286,Table!$AW$3,FALSE),"")</f>
        <v>MBL</v>
      </c>
      <c r="V20" t="str">
        <f>IFERROR(VLOOKUP($A20,Table!$AV$5:$BI$286,Table!$AX$3,FALSE),"")</f>
        <v>020PRL</v>
      </c>
      <c r="W20" t="str">
        <f>IF(U20="","",Names!$K$3)</f>
        <v>RFS</v>
      </c>
      <c r="X20" t="str">
        <f>IF(U20="","",Names!$C$6)</f>
        <v>PRLCpl</v>
      </c>
      <c r="Y20" t="str">
        <f>IFERROR(VLOOKUP($A20,Table!$AV$5:$BI$286,Table!$AY$3,FALSE),"")</f>
        <v>017</v>
      </c>
      <c r="AA20" s="224" t="str">
        <f>IF(U20="","",CONCATENATE(U20,Names!$H$3,V20,Names!$J$3,W20,Names!$L$3,X20,Names!$N$3,Y20))</f>
        <v>MBL-020PRL:RFS-PRLCpl-017</v>
      </c>
      <c r="AD20" t="str">
        <f>IFERROR(VLOOKUP($A20,Table!$AV$5:$BI$286,Table!$AW$3,FALSE),"")</f>
        <v>MBL</v>
      </c>
      <c r="AE20" t="str">
        <f>IFERROR(VLOOKUP($A20,Table!$AV$5:$BI$286,Table!$AX$3,FALSE),"")</f>
        <v>020PRL</v>
      </c>
      <c r="AF20" t="str">
        <f>IF(AD20="","",Names!$K$3)</f>
        <v>RFS</v>
      </c>
      <c r="AG20" t="str">
        <f>IF(AD20="","",Names!$C$7)</f>
        <v>PRLSB</v>
      </c>
      <c r="AH20" t="str">
        <f>IFERROR(VLOOKUP($A20,Table!$AV$5:$BI$286,Table!$AY$3,FALSE),"")</f>
        <v>017</v>
      </c>
      <c r="AJ20" s="224" t="str">
        <f>IF(AD20="","",CONCATENATE(AD20,Names!$H$3,AE20,Names!$J$3,AF20,Names!$L$3,AG20,Names!$N$3,AH20))</f>
        <v>MBL-020PRL:RFS-PRLSB-017</v>
      </c>
      <c r="AM20" t="str">
        <f>IFERROR(VLOOKUP($A20,Table!$AV$5:$BI$286,Table!$AW$3,FALSE),"")</f>
        <v>MBL</v>
      </c>
      <c r="AN20" t="str">
        <f>IFERROR(VLOOKUP($A20,Table!$AV$5:$BI$286,Table!$AX$3,FALSE),"")</f>
        <v>020PRL</v>
      </c>
      <c r="AO20" t="str">
        <f>IF(AM20="","",Names!$K$3)</f>
        <v>RFS</v>
      </c>
      <c r="AP20" t="str">
        <f>IF(AM20="","",Names!$C$8)</f>
        <v>PRLJB</v>
      </c>
      <c r="AQ20" t="str">
        <f>IFERROR(VLOOKUP($A20,Table!$AV$5:$BI$286,Table!$AY$3,FALSE),"")</f>
        <v>017</v>
      </c>
      <c r="AS20" s="224" t="str">
        <f>IF(AM20="","",CONCATENATE(AM20,Names!$H$3,AN20,Names!$J$3,AO20,Names!$L$3,AP20,Names!$N$3,AQ20))</f>
        <v>MBL-020PRL:RFS-PRLJB-017</v>
      </c>
      <c r="AT20" s="224" t="str">
        <f>IF(AM20="","",CONCATENATE(AP20,Names!$N$3,AQ20))</f>
        <v>PRLJB-017</v>
      </c>
      <c r="AV20" t="str">
        <f>IFERROR(VLOOKUP($A20,Table!$AL$5:$AS$286,Table!$AM$3,FALSE),"")</f>
        <v>Spk</v>
      </c>
      <c r="AW20" t="str">
        <f>IFERROR(VLOOKUP($A20,Table!$AL$5:$AS$286,Table!$AN$3,FALSE),"")</f>
        <v>040PRL</v>
      </c>
      <c r="AX20" t="str">
        <f>IF(AV20="","",Names!$K$3)</f>
        <v>RFS</v>
      </c>
      <c r="AY20" t="str">
        <f>IF(AV20="","",Names!$C$10)</f>
        <v>PRLEH</v>
      </c>
      <c r="AZ20" t="str">
        <f>IFERROR(VLOOKUP($A20,Table!$AL$5:$AS$286,Table!$AQ$3,FALSE),"")</f>
        <v>L017</v>
      </c>
      <c r="BB20" s="224" t="str">
        <f>IF(AV20="","",CONCATENATE(AV20,Names!$H$3,AW20,Names!$J$3,AX20,Names!$L$3,AY20,Names!$N$3,AZ20))</f>
        <v>Spk-040PRL:RFS-PRLEH-L017</v>
      </c>
      <c r="BE20" t="str">
        <f>IFERROR(VLOOKUP($A20,Table!$AV$5:$BI$286,Table!$AW$3,FALSE),"")</f>
        <v>MBL</v>
      </c>
      <c r="BF20" t="str">
        <f>IFERROR(VLOOKUP($A20,Table!$AV$5:$BI$286,Table!$AX$3,FALSE),"")</f>
        <v>020PRL</v>
      </c>
      <c r="BG20" t="str">
        <f>IF(BE20="","",Names!$K$3)</f>
        <v>RFS</v>
      </c>
      <c r="BH20" t="str">
        <f>IF(BE20="","",Names!$C$10)</f>
        <v>PRLEH</v>
      </c>
      <c r="BI20" t="str">
        <f>IFERROR(VLOOKUP($A20,Table!$AV$5:$BI$286,Table!$BC$3,FALSE),"")</f>
        <v>C017</v>
      </c>
      <c r="BK20" s="224" t="str">
        <f>IF(BE20="","",CONCATENATE(BE20,Names!$H$3,BF20,Names!$J$3,BG20,Names!$L$3,BH20,Names!$N$3,BI20))</f>
        <v>MBL-020PRL:RFS-PRLEH-C017</v>
      </c>
      <c r="BN20" t="str">
        <f>IFERROR(VLOOKUP($A20,Table!$AV$5:$BI$286,Table!$AW$3,FALSE),"")</f>
        <v>MBL</v>
      </c>
      <c r="BO20" t="str">
        <f>IFERROR(VLOOKUP($A20,Table!$AV$5:$BI$286,Table!$AX$3,FALSE),"")</f>
        <v>020PRL</v>
      </c>
      <c r="BP20" t="str">
        <f>IF(BN20="","",Names!$K$3)</f>
        <v>RFS</v>
      </c>
      <c r="BQ20" t="str">
        <f>IF(BN20="","",Names!$C$10)</f>
        <v>PRLEH</v>
      </c>
      <c r="BR20" t="str">
        <f>IFERROR(VLOOKUP($A20,Table!$AV$5:$BI$286,Table!$BF$3,FALSE),"")</f>
        <v>S017</v>
      </c>
      <c r="BT20" s="224" t="str">
        <f>IF(BN20="","",CONCATENATE(BN20,Names!$H$3,BO20,Names!$J$3,BP20,Names!$L$3,BQ20,Names!$N$3,BR20))</f>
        <v>MBL-020PRL:RFS-PRLEH-S017</v>
      </c>
      <c r="BW20" t="str">
        <f>IFERROR(VLOOKUP($A20,Table!$AL$5:$AS$286,Table!$AM$3,FALSE),"")</f>
        <v>Spk</v>
      </c>
      <c r="BX20" t="str">
        <f>IFERROR(VLOOKUP($A20,Table!$AL$5:$AS$286,Table!$AN$3,FALSE),"")</f>
        <v>040PRL</v>
      </c>
      <c r="BY20" t="str">
        <f>IF(BW20="","",Names!$K$3)</f>
        <v>RFS</v>
      </c>
      <c r="BZ20" t="str">
        <f>IF(BW20="","",Names!$C$11)</f>
        <v>PRLTE</v>
      </c>
      <c r="CA20" t="str">
        <f>IFERROR(VLOOKUP($A20,Table!$AL$5:$AS$286,Table!$AQ$3,FALSE),"")</f>
        <v>L017</v>
      </c>
      <c r="CC20" s="224" t="str">
        <f>IF(BW20="","",CONCATENATE(BW20,Names!$H$3,BX20,Names!$J$3,BY20,Names!$L$3,BZ20,Names!$N$3,CA20))</f>
        <v>Spk-040PRL:RFS-PRLTE-L017</v>
      </c>
      <c r="CF20" t="str">
        <f>IFERROR(VLOOKUP($A20,Table!$AV$5:$BI$286,Table!$AW$3,FALSE),"")</f>
        <v>MBL</v>
      </c>
      <c r="CG20" t="str">
        <f>IFERROR(VLOOKUP($A20,Table!$AV$5:$BI$286,Table!$AX$3,FALSE),"")</f>
        <v>020PRL</v>
      </c>
      <c r="CH20" t="str">
        <f>IF(CF20="","",Names!$K$3)</f>
        <v>RFS</v>
      </c>
      <c r="CI20" t="str">
        <f>IF(CF20="","",Names!$C$11)</f>
        <v>PRLTE</v>
      </c>
      <c r="CJ20" t="str">
        <f>IFERROR(VLOOKUP($A20,Table!$AV$5:$BI$286,Table!$BC$3,FALSE),"")</f>
        <v>C017</v>
      </c>
      <c r="CL20" s="224" t="str">
        <f>IF(CF20="","",CONCATENATE(CF20,Names!$H$3,CG20,Names!$J$3,CH20,Names!$L$3,CI20,Names!$N$3,CJ20))</f>
        <v>MBL-020PRL:RFS-PRLTE-C017</v>
      </c>
      <c r="CO20" t="str">
        <f>IFERROR(VLOOKUP($A20,Table!$AV$5:$BI$286,Table!$AW$3,FALSE),"")</f>
        <v>MBL</v>
      </c>
      <c r="CP20" t="str">
        <f>IFERROR(VLOOKUP($A20,Table!$AV$5:$BI$286,Table!$AX$3,FALSE),"")</f>
        <v>020PRL</v>
      </c>
      <c r="CQ20" t="str">
        <f>IF(CO20="","",Names!$K$3)</f>
        <v>RFS</v>
      </c>
      <c r="CR20" t="str">
        <f>IF(CO20="","",Names!$C$11)</f>
        <v>PRLTE</v>
      </c>
      <c r="CS20" t="str">
        <f>IFERROR(VLOOKUP($A20,Table!$AV$5:$BI$286,Table!$BF$3,FALSE),"")</f>
        <v>S017</v>
      </c>
      <c r="CU20" s="224" t="str">
        <f>IF(CO20="","",CONCATENATE(CO20,Names!$H$3,CP20,Names!$J$3,CQ20,Names!$L$3,CR20,Names!$N$3,CS20))</f>
        <v>MBL-020PRL:RFS-PRLTE-S017</v>
      </c>
      <c r="CX20" t="str">
        <f>IFERROR(VLOOKUP($A20,Table!$AV$5:$BI$286,Table!$AW$3,FALSE),"")</f>
        <v>MBL</v>
      </c>
      <c r="CY20" t="str">
        <f>IFERROR(VLOOKUP($A20,Table!$AV$5:$BI$286,Table!$AX$3,FALSE),"")</f>
        <v>020PRL</v>
      </c>
      <c r="CZ20" t="str">
        <f>IF(CX20="","",Names!$K$3)</f>
        <v>RFS</v>
      </c>
      <c r="DA20" t="str">
        <f>IF(CX20="","",Names!$C$12)</f>
        <v>PRLDL</v>
      </c>
      <c r="DB20" t="str">
        <f>IFERROR(VLOOKUP($A20,Table!$AV$5:$BI$286,Table!$BC$3,FALSE),"")</f>
        <v>C017</v>
      </c>
      <c r="DD20" s="224" t="str">
        <f>IF(CX20="","",CONCATENATE(CX20,Names!$H$3,CY20,Names!$J$3,CZ20,Names!$L$3,DA20,Names!$N$3,DB20))</f>
        <v>MBL-020PRL:RFS-PRLDL-C017</v>
      </c>
      <c r="DG20" t="str">
        <f>IFERROR(VLOOKUP($A20,Table!$AV$5:$BI$286,Table!$AW$3,FALSE),"")</f>
        <v>MBL</v>
      </c>
      <c r="DH20" t="str">
        <f>IFERROR(VLOOKUP($A20,Table!$AV$5:$BI$286,Table!$AX$3,FALSE),"")</f>
        <v>020PRL</v>
      </c>
      <c r="DI20" t="str">
        <f>IF(DG20="","",Names!$K$3)</f>
        <v>RFS</v>
      </c>
      <c r="DJ20" t="str">
        <f>IF(DG20="","",Names!$C$24)</f>
        <v>PRLCSC</v>
      </c>
      <c r="DK20" t="str">
        <f>IFERROR(VLOOKUP($A20,Table!$AV$5:$BI$286,Table!$AY$3,FALSE),"")</f>
        <v>017</v>
      </c>
      <c r="DM20" s="224" t="str">
        <f>IF(DG20="","",CONCATENATE(DG20,Names!$H$3,DH20,Names!$J$3,DI20,Names!$L$3,DJ20,Names!$N$3,DK20))</f>
        <v>MBL-020PRL:RFS-PRLCSC-017</v>
      </c>
      <c r="DP20" s="1170" t="str">
        <f>IFERROR(VLOOKUP($A20,Table!$DI$5:$DO$286,Table!$DJ$3,FALSE),"")</f>
        <v>HEBT</v>
      </c>
      <c r="DQ20" s="1170" t="str">
        <f>IFERROR(VLOOKUP($A20,Table!$DI$5:$DO$286,Table!$DK$3,FALSE),"")</f>
        <v>160PRL</v>
      </c>
      <c r="DR20" s="1170" t="str">
        <f>IF(DP20="","",Names!$K$3)</f>
        <v>RFS</v>
      </c>
      <c r="DS20" s="1170" t="str">
        <f>IF(DP20="","",Names!$C$26)</f>
        <v>PRLEHC</v>
      </c>
      <c r="DT20" s="1170" t="str">
        <f>IFERROR(VLOOKUP($A20,Table!$DI$5:$DO$286,Table!$DM$3,FALSE),"")</f>
        <v>L121</v>
      </c>
      <c r="DV20" s="224" t="str">
        <f>IF(DP20="","",CONCATENATE(DP20,Names!$H$3,DQ20,Names!$J$3,DR20,Names!$L$3,DS20,Names!$N$3,DT20))</f>
        <v>HEBT-160PRL:RFS-PRLEHC-L121</v>
      </c>
      <c r="DY20" s="1170" t="str">
        <f>IFERROR(VLOOKUP($A20,Table!$DI$5:$DO$286,Table!$DJ$3,FALSE),"")</f>
        <v>HEBT</v>
      </c>
      <c r="DZ20" s="1170" t="str">
        <f>IFERROR(VLOOKUP($A20,Table!$DI$5:$DO$286,Table!$DK$3,FALSE),"")</f>
        <v>160PRL</v>
      </c>
      <c r="EA20" s="1170" t="str">
        <f>IF(DY20="","",Names!$K$3)</f>
        <v>RFS</v>
      </c>
      <c r="EB20" s="1170" t="str">
        <f>IF(DY20="","",Names!$C$25)</f>
        <v>PRLTEC</v>
      </c>
      <c r="EC20" s="1170" t="str">
        <f>IFERROR(VLOOKUP($A20,Table!$DI$5:$DO$286,Table!$DM$3,FALSE),"")</f>
        <v>L121</v>
      </c>
      <c r="EE20" s="224" t="str">
        <f>IF(DY20="","",CONCATENATE(DY20,Names!$H$3,DZ20,Names!$J$3,EA20,Names!$L$3,EB20,Names!$N$3,EC20))</f>
        <v>HEBT-160PRL:RFS-PRLTEC-L121</v>
      </c>
      <c r="EH20" t="str">
        <f ca="1">IFERROR(VLOOKUP($A20,TCS_C!$R$9:$U$10046,TCS_C!$S$5,FALSE),"")</f>
        <v>HEBT</v>
      </c>
      <c r="EI20" t="str">
        <f ca="1">IFERROR(VLOOKUP($A20,TCS_C!$R$9:$U$10046,TCS_C!$T$5,FALSE),"")</f>
        <v>021Row</v>
      </c>
      <c r="EJ20" t="str">
        <f ca="1">IF(EH20="","",Names!$K$3)</f>
        <v>RFS</v>
      </c>
      <c r="EK20" t="str">
        <f ca="1">IF(EH20="","",Names!$C$17)</f>
        <v>PRLTCB</v>
      </c>
      <c r="EL20" t="str">
        <f>IFERROR(VLOOKUP($A20,TCS_C!$R$9:$U$10046,TCS_C!$U$5,FALSE),"")</f>
        <v>017</v>
      </c>
      <c r="EN20" s="224" t="str">
        <f ca="1">IF(EH20="","",CONCATENATE(EH20,Names!$H$3,EI20,Names!$J$3,EJ20,Names!$L$3,EK20,Names!$N$3,EL20))</f>
        <v>HEBT-021Row:RFS-PRLTCB-017</v>
      </c>
      <c r="EO20" t="str">
        <f ca="1">IF(EH20="","",CONCATENATE(EK20,Names!$N$3,EL20))</f>
        <v>PRLTCB-017</v>
      </c>
      <c r="EQ20" t="str">
        <f>IFERROR(VLOOKUP($A20,Table!BT21:$BY$286,Table!$BU$3,FALSE),"")</f>
        <v>MBL</v>
      </c>
      <c r="ER20" t="str">
        <f>IFERROR(VLOOKUP($A20,Table!BT21:$BY$286,Table!$BV$3,FALSE),"")</f>
        <v>090PRL</v>
      </c>
      <c r="ES20" t="str">
        <f>IF(EQ20="","",Names!$K$3)</f>
        <v>RFS</v>
      </c>
      <c r="ET20" t="str">
        <f>IFERROR(VLOOKUP($A20,Table!BT21:$BY$286,Table!$BW$3,FALSE),"")</f>
        <v>PRLTE</v>
      </c>
      <c r="EU20" t="str">
        <f>IFERROR(VLOOKUP($A20,Table!BT21:$BY$286,Table!$BX$3,FALSE),"")</f>
        <v>P001a</v>
      </c>
      <c r="EW20" s="224" t="str">
        <f>IF(EQ20="","",CONCATENATE(EQ20,Names!$H$3,ER20,Names!$J$3,ES20,Names!$L$3,ET20,Names!$N$3,EU20))</f>
        <v>MBL-090PRL:RFS-PRLTE-P001a</v>
      </c>
      <c r="FB20" t="str">
        <f>IF(EZ20="","",Names!$K$3)</f>
        <v/>
      </c>
      <c r="FD20" s="107"/>
      <c r="FF20" s="224" t="str">
        <f>IF(EZ20="","",CONCATENATE(EZ20,Names!$H$3,FA20,Names!$J$3,FB20,Names!$L$3,FC20,Names!$N$3,FD20))</f>
        <v/>
      </c>
      <c r="FG20" s="1266" t="str">
        <f>IF(EZ20="","",CONCATENATE(FC20,Names!$N$3,FD20))</f>
        <v/>
      </c>
    </row>
    <row r="21" spans="1:163">
      <c r="A21" s="72">
        <v>18</v>
      </c>
      <c r="C21" t="str">
        <f>IFERROR(VLOOKUP($A21,Table!$AL$5:$AS$286,Table!$AM$3,FALSE),"")</f>
        <v>Spk</v>
      </c>
      <c r="D21" t="str">
        <f>IFERROR(VLOOKUP($A21,Table!$AL$5:$AS$286,Table!$AN$3,FALSE),"")</f>
        <v>050PRL</v>
      </c>
      <c r="E21" t="str">
        <f>IF(C21="","",Names!$K$3)</f>
        <v>RFS</v>
      </c>
      <c r="F21" t="str">
        <f>IF(C21="","",Names!$C$5)</f>
        <v>PRLRL</v>
      </c>
      <c r="G21" t="str">
        <f>IFERROR(VLOOKUP($A21,Table!$AL$5:$AS$286,Table!$AO$3,FALSE),"")</f>
        <v>018</v>
      </c>
      <c r="I21" s="224" t="str">
        <f>IF(C21="","",CONCATENATE(C21,Names!$H$3,D21,Names!$J$3,E21,Names!$L$3,F21,Names!$N$3,G21))</f>
        <v>Spk-050PRL:RFS-PRLRL-018</v>
      </c>
      <c r="L21" s="1170" t="str">
        <f>IFERROR(VLOOKUP($A21,Table!$AV$5:$BK$286,Table!$AW$3,FALSE),"")</f>
        <v>MBL</v>
      </c>
      <c r="M21" s="1170" t="str">
        <f>IFERROR(VLOOKUP($A21,Table!$AV$5:$BK$286,Table!$AX$3,FALSE),"")</f>
        <v>030PRL</v>
      </c>
      <c r="N21" s="1170" t="str">
        <f>IF(L21="","",Names!$K$3)</f>
        <v>RFS</v>
      </c>
      <c r="O21" s="1170" t="str">
        <f>IF(L21="","",Names!$C$9)</f>
        <v>PRLTap</v>
      </c>
      <c r="P21" s="1170" t="str">
        <f>IFERROR(VLOOKUP($A21,Table!$AV$5:$BK$286,Table!$AY$3,FALSE),"")</f>
        <v>018</v>
      </c>
      <c r="R21" s="224" t="str">
        <f>IF(L21="","",CONCATENATE(L21,Names!$H$3,M21,Names!$J$3,N21,Names!$L$3,O21,Names!$N$3,P21))</f>
        <v>MBL-030PRL:RFS-PRLTap-018</v>
      </c>
      <c r="U21" t="str">
        <f>IFERROR(VLOOKUP($A21,Table!$AV$5:$BI$286,Table!$AW$3,FALSE),"")</f>
        <v>MBL</v>
      </c>
      <c r="V21" t="str">
        <f>IFERROR(VLOOKUP($A21,Table!$AV$5:$BI$286,Table!$AX$3,FALSE),"")</f>
        <v>030PRL</v>
      </c>
      <c r="W21" t="str">
        <f>IF(U21="","",Names!$K$3)</f>
        <v>RFS</v>
      </c>
      <c r="X21" t="str">
        <f>IF(U21="","",Names!$C$6)</f>
        <v>PRLCpl</v>
      </c>
      <c r="Y21" t="str">
        <f>IFERROR(VLOOKUP($A21,Table!$AV$5:$BI$286,Table!$AY$3,FALSE),"")</f>
        <v>018</v>
      </c>
      <c r="AA21" s="224" t="str">
        <f>IF(U21="","",CONCATENATE(U21,Names!$H$3,V21,Names!$J$3,W21,Names!$L$3,X21,Names!$N$3,Y21))</f>
        <v>MBL-030PRL:RFS-PRLCpl-018</v>
      </c>
      <c r="AD21" t="str">
        <f>IFERROR(VLOOKUP($A21,Table!$AV$5:$BI$286,Table!$AW$3,FALSE),"")</f>
        <v>MBL</v>
      </c>
      <c r="AE21" t="str">
        <f>IFERROR(VLOOKUP($A21,Table!$AV$5:$BI$286,Table!$AX$3,FALSE),"")</f>
        <v>030PRL</v>
      </c>
      <c r="AF21" t="str">
        <f>IF(AD21="","",Names!$K$3)</f>
        <v>RFS</v>
      </c>
      <c r="AG21" t="str">
        <f>IF(AD21="","",Names!$C$7)</f>
        <v>PRLSB</v>
      </c>
      <c r="AH21" t="str">
        <f>IFERROR(VLOOKUP($A21,Table!$AV$5:$BI$286,Table!$AY$3,FALSE),"")</f>
        <v>018</v>
      </c>
      <c r="AJ21" s="224" t="str">
        <f>IF(AD21="","",CONCATENATE(AD21,Names!$H$3,AE21,Names!$J$3,AF21,Names!$L$3,AG21,Names!$N$3,AH21))</f>
        <v>MBL-030PRL:RFS-PRLSB-018</v>
      </c>
      <c r="AM21" t="str">
        <f>IFERROR(VLOOKUP($A21,Table!$AV$5:$BI$286,Table!$AW$3,FALSE),"")</f>
        <v>MBL</v>
      </c>
      <c r="AN21" t="str">
        <f>IFERROR(VLOOKUP($A21,Table!$AV$5:$BI$286,Table!$AX$3,FALSE),"")</f>
        <v>030PRL</v>
      </c>
      <c r="AO21" t="str">
        <f>IF(AM21="","",Names!$K$3)</f>
        <v>RFS</v>
      </c>
      <c r="AP21" t="str">
        <f>IF(AM21="","",Names!$C$8)</f>
        <v>PRLJB</v>
      </c>
      <c r="AQ21" t="str">
        <f>IFERROR(VLOOKUP($A21,Table!$AV$5:$BI$286,Table!$AY$3,FALSE),"")</f>
        <v>018</v>
      </c>
      <c r="AS21" s="224" t="str">
        <f>IF(AM21="","",CONCATENATE(AM21,Names!$H$3,AN21,Names!$J$3,AO21,Names!$L$3,AP21,Names!$N$3,AQ21))</f>
        <v>MBL-030PRL:RFS-PRLJB-018</v>
      </c>
      <c r="AT21" s="224" t="str">
        <f>IF(AM21="","",CONCATENATE(AP21,Names!$N$3,AQ21))</f>
        <v>PRLJB-018</v>
      </c>
      <c r="AV21" t="str">
        <f>IFERROR(VLOOKUP($A21,Table!$AL$5:$AS$286,Table!$AM$3,FALSE),"")</f>
        <v>Spk</v>
      </c>
      <c r="AW21" t="str">
        <f>IFERROR(VLOOKUP($A21,Table!$AL$5:$AS$286,Table!$AN$3,FALSE),"")</f>
        <v>050PRL</v>
      </c>
      <c r="AX21" t="str">
        <f>IF(AV21="","",Names!$K$3)</f>
        <v>RFS</v>
      </c>
      <c r="AY21" t="str">
        <f>IF(AV21="","",Names!$C$10)</f>
        <v>PRLEH</v>
      </c>
      <c r="AZ21" t="str">
        <f>IFERROR(VLOOKUP($A21,Table!$AL$5:$AS$286,Table!$AQ$3,FALSE),"")</f>
        <v>L018</v>
      </c>
      <c r="BB21" s="224" t="str">
        <f>IF(AV21="","",CONCATENATE(AV21,Names!$H$3,AW21,Names!$J$3,AX21,Names!$L$3,AY21,Names!$N$3,AZ21))</f>
        <v>Spk-050PRL:RFS-PRLEH-L018</v>
      </c>
      <c r="BE21" t="str">
        <f>IFERROR(VLOOKUP($A21,Table!$AV$5:$BI$286,Table!$AW$3,FALSE),"")</f>
        <v>MBL</v>
      </c>
      <c r="BF21" t="str">
        <f>IFERROR(VLOOKUP($A21,Table!$AV$5:$BI$286,Table!$AX$3,FALSE),"")</f>
        <v>030PRL</v>
      </c>
      <c r="BG21" t="str">
        <f>IF(BE21="","",Names!$K$3)</f>
        <v>RFS</v>
      </c>
      <c r="BH21" t="str">
        <f>IF(BE21="","",Names!$C$10)</f>
        <v>PRLEH</v>
      </c>
      <c r="BI21" t="str">
        <f>IFERROR(VLOOKUP($A21,Table!$AV$5:$BI$286,Table!$BC$3,FALSE),"")</f>
        <v>C018</v>
      </c>
      <c r="BK21" s="224" t="str">
        <f>IF(BE21="","",CONCATENATE(BE21,Names!$H$3,BF21,Names!$J$3,BG21,Names!$L$3,BH21,Names!$N$3,BI21))</f>
        <v>MBL-030PRL:RFS-PRLEH-C018</v>
      </c>
      <c r="BN21" t="str">
        <f>IFERROR(VLOOKUP($A21,Table!$AV$5:$BI$286,Table!$AW$3,FALSE),"")</f>
        <v>MBL</v>
      </c>
      <c r="BO21" t="str">
        <f>IFERROR(VLOOKUP($A21,Table!$AV$5:$BI$286,Table!$AX$3,FALSE),"")</f>
        <v>030PRL</v>
      </c>
      <c r="BP21" t="str">
        <f>IF(BN21="","",Names!$K$3)</f>
        <v>RFS</v>
      </c>
      <c r="BQ21" t="str">
        <f>IF(BN21="","",Names!$C$10)</f>
        <v>PRLEH</v>
      </c>
      <c r="BR21" t="str">
        <f>IFERROR(VLOOKUP($A21,Table!$AV$5:$BI$286,Table!$BF$3,FALSE),"")</f>
        <v>S018</v>
      </c>
      <c r="BT21" s="224" t="str">
        <f>IF(BN21="","",CONCATENATE(BN21,Names!$H$3,BO21,Names!$J$3,BP21,Names!$L$3,BQ21,Names!$N$3,BR21))</f>
        <v>MBL-030PRL:RFS-PRLEH-S018</v>
      </c>
      <c r="BW21" t="str">
        <f>IFERROR(VLOOKUP($A21,Table!$AL$5:$AS$286,Table!$AM$3,FALSE),"")</f>
        <v>Spk</v>
      </c>
      <c r="BX21" t="str">
        <f>IFERROR(VLOOKUP($A21,Table!$AL$5:$AS$286,Table!$AN$3,FALSE),"")</f>
        <v>050PRL</v>
      </c>
      <c r="BY21" t="str">
        <f>IF(BW21="","",Names!$K$3)</f>
        <v>RFS</v>
      </c>
      <c r="BZ21" t="str">
        <f>IF(BW21="","",Names!$C$11)</f>
        <v>PRLTE</v>
      </c>
      <c r="CA21" t="str">
        <f>IFERROR(VLOOKUP($A21,Table!$AL$5:$AS$286,Table!$AQ$3,FALSE),"")</f>
        <v>L018</v>
      </c>
      <c r="CC21" s="224" t="str">
        <f>IF(BW21="","",CONCATENATE(BW21,Names!$H$3,BX21,Names!$J$3,BY21,Names!$L$3,BZ21,Names!$N$3,CA21))</f>
        <v>Spk-050PRL:RFS-PRLTE-L018</v>
      </c>
      <c r="CF21" t="str">
        <f>IFERROR(VLOOKUP($A21,Table!$AV$5:$BI$286,Table!$AW$3,FALSE),"")</f>
        <v>MBL</v>
      </c>
      <c r="CG21" t="str">
        <f>IFERROR(VLOOKUP($A21,Table!$AV$5:$BI$286,Table!$AX$3,FALSE),"")</f>
        <v>030PRL</v>
      </c>
      <c r="CH21" t="str">
        <f>IF(CF21="","",Names!$K$3)</f>
        <v>RFS</v>
      </c>
      <c r="CI21" t="str">
        <f>IF(CF21="","",Names!$C$11)</f>
        <v>PRLTE</v>
      </c>
      <c r="CJ21" t="str">
        <f>IFERROR(VLOOKUP($A21,Table!$AV$5:$BI$286,Table!$BC$3,FALSE),"")</f>
        <v>C018</v>
      </c>
      <c r="CL21" s="224" t="str">
        <f>IF(CF21="","",CONCATENATE(CF21,Names!$H$3,CG21,Names!$J$3,CH21,Names!$L$3,CI21,Names!$N$3,CJ21))</f>
        <v>MBL-030PRL:RFS-PRLTE-C018</v>
      </c>
      <c r="CO21" t="str">
        <f>IFERROR(VLOOKUP($A21,Table!$AV$5:$BI$286,Table!$AW$3,FALSE),"")</f>
        <v>MBL</v>
      </c>
      <c r="CP21" t="str">
        <f>IFERROR(VLOOKUP($A21,Table!$AV$5:$BI$286,Table!$AX$3,FALSE),"")</f>
        <v>030PRL</v>
      </c>
      <c r="CQ21" t="str">
        <f>IF(CO21="","",Names!$K$3)</f>
        <v>RFS</v>
      </c>
      <c r="CR21" t="str">
        <f>IF(CO21="","",Names!$C$11)</f>
        <v>PRLTE</v>
      </c>
      <c r="CS21" t="str">
        <f>IFERROR(VLOOKUP($A21,Table!$AV$5:$BI$286,Table!$BF$3,FALSE),"")</f>
        <v>S018</v>
      </c>
      <c r="CU21" s="224" t="str">
        <f>IF(CO21="","",CONCATENATE(CO21,Names!$H$3,CP21,Names!$J$3,CQ21,Names!$L$3,CR21,Names!$N$3,CS21))</f>
        <v>MBL-030PRL:RFS-PRLTE-S018</v>
      </c>
      <c r="CX21" t="str">
        <f>IFERROR(VLOOKUP($A21,Table!$AV$5:$BI$286,Table!$AW$3,FALSE),"")</f>
        <v>MBL</v>
      </c>
      <c r="CY21" t="str">
        <f>IFERROR(VLOOKUP($A21,Table!$AV$5:$BI$286,Table!$AX$3,FALSE),"")</f>
        <v>030PRL</v>
      </c>
      <c r="CZ21" t="str">
        <f>IF(CX21="","",Names!$K$3)</f>
        <v>RFS</v>
      </c>
      <c r="DA21" t="str">
        <f>IF(CX21="","",Names!$C$12)</f>
        <v>PRLDL</v>
      </c>
      <c r="DB21" t="str">
        <f>IFERROR(VLOOKUP($A21,Table!$AV$5:$BI$286,Table!$BC$3,FALSE),"")</f>
        <v>C018</v>
      </c>
      <c r="DD21" s="224" t="str">
        <f>IF(CX21="","",CONCATENATE(CX21,Names!$H$3,CY21,Names!$J$3,CZ21,Names!$L$3,DA21,Names!$N$3,DB21))</f>
        <v>MBL-030PRL:RFS-PRLDL-C018</v>
      </c>
      <c r="DG21" t="str">
        <f>IFERROR(VLOOKUP($A21,Table!$AV$5:$BI$286,Table!$AW$3,FALSE),"")</f>
        <v>MBL</v>
      </c>
      <c r="DH21" t="str">
        <f>IFERROR(VLOOKUP($A21,Table!$AV$5:$BI$286,Table!$AX$3,FALSE),"")</f>
        <v>030PRL</v>
      </c>
      <c r="DI21" t="str">
        <f>IF(DG21="","",Names!$K$3)</f>
        <v>RFS</v>
      </c>
      <c r="DJ21" t="str">
        <f>IF(DG21="","",Names!$C$24)</f>
        <v>PRLCSC</v>
      </c>
      <c r="DK21" t="str">
        <f>IFERROR(VLOOKUP($A21,Table!$AV$5:$BI$286,Table!$AY$3,FALSE),"")</f>
        <v>018</v>
      </c>
      <c r="DM21" s="224" t="str">
        <f>IF(DG21="","",CONCATENATE(DG21,Names!$H$3,DH21,Names!$J$3,DI21,Names!$L$3,DJ21,Names!$N$3,DK21))</f>
        <v>MBL-030PRL:RFS-PRLCSC-018</v>
      </c>
      <c r="DP21" s="1170" t="str">
        <f>IFERROR(VLOOKUP($A21,Table!$DI$5:$DO$286,Table!$DJ$3,FALSE),"")</f>
        <v>A2T</v>
      </c>
      <c r="DQ21" s="1170" t="str">
        <f>IFERROR(VLOOKUP($A21,Table!$DI$5:$DO$286,Table!$DK$3,FALSE),"")</f>
        <v>010PRL</v>
      </c>
      <c r="DR21" s="1170" t="str">
        <f>IF(DP21="","",Names!$K$3)</f>
        <v>RFS</v>
      </c>
      <c r="DS21" s="1170" t="str">
        <f>IF(DP21="","",Names!$C$26)</f>
        <v>PRLEHC</v>
      </c>
      <c r="DT21" s="1170" t="str">
        <f>IFERROR(VLOOKUP($A21,Table!$DI$5:$DO$286,Table!$DM$3,FALSE),"")</f>
        <v>L122</v>
      </c>
      <c r="DV21" s="224" t="str">
        <f>IF(DP21="","",CONCATENATE(DP21,Names!$H$3,DQ21,Names!$J$3,DR21,Names!$L$3,DS21,Names!$N$3,DT21))</f>
        <v>A2T-010PRL:RFS-PRLEHC-L122</v>
      </c>
      <c r="DY21" s="1170" t="str">
        <f>IFERROR(VLOOKUP($A21,Table!$DI$5:$DO$286,Table!$DJ$3,FALSE),"")</f>
        <v>A2T</v>
      </c>
      <c r="DZ21" s="1170" t="str">
        <f>IFERROR(VLOOKUP($A21,Table!$DI$5:$DO$286,Table!$DK$3,FALSE),"")</f>
        <v>010PRL</v>
      </c>
      <c r="EA21" s="1170" t="str">
        <f>IF(DY21="","",Names!$K$3)</f>
        <v>RFS</v>
      </c>
      <c r="EB21" s="1170" t="str">
        <f>IF(DY21="","",Names!$C$25)</f>
        <v>PRLTEC</v>
      </c>
      <c r="EC21" s="1170" t="str">
        <f>IFERROR(VLOOKUP($A21,Table!$DI$5:$DO$286,Table!$DM$3,FALSE),"")</f>
        <v>L122</v>
      </c>
      <c r="EE21" s="224" t="str">
        <f>IF(DY21="","",CONCATENATE(DY21,Names!$H$3,DZ21,Names!$J$3,EA21,Names!$L$3,EB21,Names!$N$3,EC21))</f>
        <v>A2T-010PRL:RFS-PRLTEC-L122</v>
      </c>
      <c r="EH21" t="str">
        <f ca="1">IFERROR(VLOOKUP($A21,TCS_C!$R$9:$U$10046,TCS_C!$S$5,FALSE),"")</f>
        <v>HEBT</v>
      </c>
      <c r="EI21" t="str">
        <f ca="1">IFERROR(VLOOKUP($A21,TCS_C!$R$9:$U$10046,TCS_C!$T$5,FALSE),"")</f>
        <v>021Row</v>
      </c>
      <c r="EJ21" t="str">
        <f ca="1">IF(EH21="","",Names!$K$3)</f>
        <v>RFS</v>
      </c>
      <c r="EK21" t="str">
        <f ca="1">IF(EH21="","",Names!$C$17)</f>
        <v>PRLTCB</v>
      </c>
      <c r="EL21" t="str">
        <f>IFERROR(VLOOKUP($A21,TCS_C!$R$9:$U$10046,TCS_C!$U$5,FALSE),"")</f>
        <v>018</v>
      </c>
      <c r="EN21" s="224" t="str">
        <f ca="1">IF(EH21="","",CONCATENATE(EH21,Names!$H$3,EI21,Names!$J$3,EJ21,Names!$L$3,EK21,Names!$N$3,EL21))</f>
        <v>HEBT-021Row:RFS-PRLTCB-018</v>
      </c>
      <c r="EO21" t="str">
        <f ca="1">IF(EH21="","",CONCATENATE(EK21,Names!$N$3,EL21))</f>
        <v>PRLTCB-018</v>
      </c>
      <c r="EQ21" t="str">
        <f>IFERROR(VLOOKUP($A21,Table!BT22:$BY$286,Table!$BU$3,FALSE),"")</f>
        <v>MBL</v>
      </c>
      <c r="ER21" t="str">
        <f>IFERROR(VLOOKUP($A21,Table!BT22:$BY$286,Table!$BV$3,FALSE),"")</f>
        <v>090PRL</v>
      </c>
      <c r="ES21" t="str">
        <f>IF(EQ21="","",Names!$K$3)</f>
        <v>RFS</v>
      </c>
      <c r="ET21" t="str">
        <f>IFERROR(VLOOKUP($A21,Table!BT22:$BY$286,Table!$BW$3,FALSE),"")</f>
        <v>PRLTE</v>
      </c>
      <c r="EU21" t="str">
        <f>IFERROR(VLOOKUP($A21,Table!BT22:$BY$286,Table!$BX$3,FALSE),"")</f>
        <v>P001b</v>
      </c>
      <c r="EW21" s="224" t="str">
        <f>IF(EQ21="","",CONCATENATE(EQ21,Names!$H$3,ER21,Names!$J$3,ES21,Names!$L$3,ET21,Names!$N$3,EU21))</f>
        <v>MBL-090PRL:RFS-PRLTE-P001b</v>
      </c>
      <c r="FB21" t="str">
        <f>IF(EZ21="","",Names!$K$3)</f>
        <v/>
      </c>
      <c r="FD21" s="107"/>
      <c r="FF21" s="224" t="str">
        <f>IF(EZ21="","",CONCATENATE(EZ21,Names!$H$3,FA21,Names!$J$3,FB21,Names!$L$3,FC21,Names!$N$3,FD21))</f>
        <v/>
      </c>
      <c r="FG21" s="1266" t="str">
        <f>IF(EZ21="","",CONCATENATE(FC21,Names!$N$3,FD21))</f>
        <v/>
      </c>
    </row>
    <row r="22" spans="1:163">
      <c r="A22" s="72">
        <v>19</v>
      </c>
      <c r="C22" t="str">
        <f>IFERROR(VLOOKUP($A22,Table!$AL$5:$AS$286,Table!$AM$3,FALSE),"")</f>
        <v>Spk</v>
      </c>
      <c r="D22" t="str">
        <f>IFERROR(VLOOKUP($A22,Table!$AL$5:$AS$286,Table!$AN$3,FALSE),"")</f>
        <v>060PRL</v>
      </c>
      <c r="E22" t="str">
        <f>IF(C22="","",Names!$K$3)</f>
        <v>RFS</v>
      </c>
      <c r="F22" t="str">
        <f>IF(C22="","",Names!$C$5)</f>
        <v>PRLRL</v>
      </c>
      <c r="G22" t="str">
        <f>IFERROR(VLOOKUP($A22,Table!$AL$5:$AS$286,Table!$AO$3,FALSE),"")</f>
        <v>019</v>
      </c>
      <c r="I22" s="224" t="str">
        <f>IF(C22="","",CONCATENATE(C22,Names!$H$3,D22,Names!$J$3,E22,Names!$L$3,F22,Names!$N$3,G22))</f>
        <v>Spk-060PRL:RFS-PRLRL-019</v>
      </c>
      <c r="L22" s="1170" t="str">
        <f>IFERROR(VLOOKUP($A22,Table!$AV$5:$BK$286,Table!$AW$3,FALSE),"")</f>
        <v>MBL</v>
      </c>
      <c r="M22" s="1170" t="str">
        <f>IFERROR(VLOOKUP($A22,Table!$AV$5:$BK$286,Table!$AX$3,FALSE),"")</f>
        <v>040PRL</v>
      </c>
      <c r="N22" s="1170" t="str">
        <f>IF(L22="","",Names!$K$3)</f>
        <v>RFS</v>
      </c>
      <c r="O22" s="1170" t="str">
        <f>IF(L22="","",Names!$C$9)</f>
        <v>PRLTap</v>
      </c>
      <c r="P22" s="1170" t="str">
        <f>IFERROR(VLOOKUP($A22,Table!$AV$5:$BK$286,Table!$AY$3,FALSE),"")</f>
        <v>019</v>
      </c>
      <c r="R22" s="224" t="str">
        <f>IF(L22="","",CONCATENATE(L22,Names!$H$3,M22,Names!$J$3,N22,Names!$L$3,O22,Names!$N$3,P22))</f>
        <v>MBL-040PRL:RFS-PRLTap-019</v>
      </c>
      <c r="U22" t="str">
        <f>IFERROR(VLOOKUP($A22,Table!$AV$5:$BI$286,Table!$AW$3,FALSE),"")</f>
        <v>MBL</v>
      </c>
      <c r="V22" t="str">
        <f>IFERROR(VLOOKUP($A22,Table!$AV$5:$BI$286,Table!$AX$3,FALSE),"")</f>
        <v>040PRL</v>
      </c>
      <c r="W22" t="str">
        <f>IF(U22="","",Names!$K$3)</f>
        <v>RFS</v>
      </c>
      <c r="X22" t="str">
        <f>IF(U22="","",Names!$C$6)</f>
        <v>PRLCpl</v>
      </c>
      <c r="Y22" t="str">
        <f>IFERROR(VLOOKUP($A22,Table!$AV$5:$BI$286,Table!$AY$3,FALSE),"")</f>
        <v>019</v>
      </c>
      <c r="AA22" s="224" t="str">
        <f>IF(U22="","",CONCATENATE(U22,Names!$H$3,V22,Names!$J$3,W22,Names!$L$3,X22,Names!$N$3,Y22))</f>
        <v>MBL-040PRL:RFS-PRLCpl-019</v>
      </c>
      <c r="AD22" t="str">
        <f>IFERROR(VLOOKUP($A22,Table!$AV$5:$BI$286,Table!$AW$3,FALSE),"")</f>
        <v>MBL</v>
      </c>
      <c r="AE22" t="str">
        <f>IFERROR(VLOOKUP($A22,Table!$AV$5:$BI$286,Table!$AX$3,FALSE),"")</f>
        <v>040PRL</v>
      </c>
      <c r="AF22" t="str">
        <f>IF(AD22="","",Names!$K$3)</f>
        <v>RFS</v>
      </c>
      <c r="AG22" t="str">
        <f>IF(AD22="","",Names!$C$7)</f>
        <v>PRLSB</v>
      </c>
      <c r="AH22" t="str">
        <f>IFERROR(VLOOKUP($A22,Table!$AV$5:$BI$286,Table!$AY$3,FALSE),"")</f>
        <v>019</v>
      </c>
      <c r="AJ22" s="224" t="str">
        <f>IF(AD22="","",CONCATENATE(AD22,Names!$H$3,AE22,Names!$J$3,AF22,Names!$L$3,AG22,Names!$N$3,AH22))</f>
        <v>MBL-040PRL:RFS-PRLSB-019</v>
      </c>
      <c r="AM22" t="str">
        <f>IFERROR(VLOOKUP($A22,Table!$AV$5:$BI$286,Table!$AW$3,FALSE),"")</f>
        <v>MBL</v>
      </c>
      <c r="AN22" t="str">
        <f>IFERROR(VLOOKUP($A22,Table!$AV$5:$BI$286,Table!$AX$3,FALSE),"")</f>
        <v>040PRL</v>
      </c>
      <c r="AO22" t="str">
        <f>IF(AM22="","",Names!$K$3)</f>
        <v>RFS</v>
      </c>
      <c r="AP22" t="str">
        <f>IF(AM22="","",Names!$C$8)</f>
        <v>PRLJB</v>
      </c>
      <c r="AQ22" t="str">
        <f>IFERROR(VLOOKUP($A22,Table!$AV$5:$BI$286,Table!$AY$3,FALSE),"")</f>
        <v>019</v>
      </c>
      <c r="AS22" s="224" t="str">
        <f>IF(AM22="","",CONCATENATE(AM22,Names!$H$3,AN22,Names!$J$3,AO22,Names!$L$3,AP22,Names!$N$3,AQ22))</f>
        <v>MBL-040PRL:RFS-PRLJB-019</v>
      </c>
      <c r="AT22" s="224" t="str">
        <f>IF(AM22="","",CONCATENATE(AP22,Names!$N$3,AQ22))</f>
        <v>PRLJB-019</v>
      </c>
      <c r="AV22" t="str">
        <f>IFERROR(VLOOKUP($A22,Table!$AL$5:$AS$286,Table!$AM$3,FALSE),"")</f>
        <v>Spk</v>
      </c>
      <c r="AW22" t="str">
        <f>IFERROR(VLOOKUP($A22,Table!$AL$5:$AS$286,Table!$AN$3,FALSE),"")</f>
        <v>060PRL</v>
      </c>
      <c r="AX22" t="str">
        <f>IF(AV22="","",Names!$K$3)</f>
        <v>RFS</v>
      </c>
      <c r="AY22" t="str">
        <f>IF(AV22="","",Names!$C$10)</f>
        <v>PRLEH</v>
      </c>
      <c r="AZ22" t="str">
        <f>IFERROR(VLOOKUP($A22,Table!$AL$5:$AS$286,Table!$AQ$3,FALSE),"")</f>
        <v>L019</v>
      </c>
      <c r="BB22" s="224" t="str">
        <f>IF(AV22="","",CONCATENATE(AV22,Names!$H$3,AW22,Names!$J$3,AX22,Names!$L$3,AY22,Names!$N$3,AZ22))</f>
        <v>Spk-060PRL:RFS-PRLEH-L019</v>
      </c>
      <c r="BE22" t="str">
        <f>IFERROR(VLOOKUP($A22,Table!$AV$5:$BI$286,Table!$AW$3,FALSE),"")</f>
        <v>MBL</v>
      </c>
      <c r="BF22" t="str">
        <f>IFERROR(VLOOKUP($A22,Table!$AV$5:$BI$286,Table!$AX$3,FALSE),"")</f>
        <v>040PRL</v>
      </c>
      <c r="BG22" t="str">
        <f>IF(BE22="","",Names!$K$3)</f>
        <v>RFS</v>
      </c>
      <c r="BH22" t="str">
        <f>IF(BE22="","",Names!$C$10)</f>
        <v>PRLEH</v>
      </c>
      <c r="BI22" t="str">
        <f>IFERROR(VLOOKUP($A22,Table!$AV$5:$BI$286,Table!$BC$3,FALSE),"")</f>
        <v>C019</v>
      </c>
      <c r="BK22" s="224" t="str">
        <f>IF(BE22="","",CONCATENATE(BE22,Names!$H$3,BF22,Names!$J$3,BG22,Names!$L$3,BH22,Names!$N$3,BI22))</f>
        <v>MBL-040PRL:RFS-PRLEH-C019</v>
      </c>
      <c r="BN22" t="str">
        <f>IFERROR(VLOOKUP($A22,Table!$AV$5:$BI$286,Table!$AW$3,FALSE),"")</f>
        <v>MBL</v>
      </c>
      <c r="BO22" t="str">
        <f>IFERROR(VLOOKUP($A22,Table!$AV$5:$BI$286,Table!$AX$3,FALSE),"")</f>
        <v>040PRL</v>
      </c>
      <c r="BP22" t="str">
        <f>IF(BN22="","",Names!$K$3)</f>
        <v>RFS</v>
      </c>
      <c r="BQ22" t="str">
        <f>IF(BN22="","",Names!$C$10)</f>
        <v>PRLEH</v>
      </c>
      <c r="BR22" t="str">
        <f>IFERROR(VLOOKUP($A22,Table!$AV$5:$BI$286,Table!$BF$3,FALSE),"")</f>
        <v>S019</v>
      </c>
      <c r="BT22" s="224" t="str">
        <f>IF(BN22="","",CONCATENATE(BN22,Names!$H$3,BO22,Names!$J$3,BP22,Names!$L$3,BQ22,Names!$N$3,BR22))</f>
        <v>MBL-040PRL:RFS-PRLEH-S019</v>
      </c>
      <c r="BW22" t="str">
        <f>IFERROR(VLOOKUP($A22,Table!$AL$5:$AS$286,Table!$AM$3,FALSE),"")</f>
        <v>Spk</v>
      </c>
      <c r="BX22" t="str">
        <f>IFERROR(VLOOKUP($A22,Table!$AL$5:$AS$286,Table!$AN$3,FALSE),"")</f>
        <v>060PRL</v>
      </c>
      <c r="BY22" t="str">
        <f>IF(BW22="","",Names!$K$3)</f>
        <v>RFS</v>
      </c>
      <c r="BZ22" t="str">
        <f>IF(BW22="","",Names!$C$11)</f>
        <v>PRLTE</v>
      </c>
      <c r="CA22" t="str">
        <f>IFERROR(VLOOKUP($A22,Table!$AL$5:$AS$286,Table!$AQ$3,FALSE),"")</f>
        <v>L019</v>
      </c>
      <c r="CC22" s="224" t="str">
        <f>IF(BW22="","",CONCATENATE(BW22,Names!$H$3,BX22,Names!$J$3,BY22,Names!$L$3,BZ22,Names!$N$3,CA22))</f>
        <v>Spk-060PRL:RFS-PRLTE-L019</v>
      </c>
      <c r="CF22" t="str">
        <f>IFERROR(VLOOKUP($A22,Table!$AV$5:$BI$286,Table!$AW$3,FALSE),"")</f>
        <v>MBL</v>
      </c>
      <c r="CG22" t="str">
        <f>IFERROR(VLOOKUP($A22,Table!$AV$5:$BI$286,Table!$AX$3,FALSE),"")</f>
        <v>040PRL</v>
      </c>
      <c r="CH22" t="str">
        <f>IF(CF22="","",Names!$K$3)</f>
        <v>RFS</v>
      </c>
      <c r="CI22" t="str">
        <f>IF(CF22="","",Names!$C$11)</f>
        <v>PRLTE</v>
      </c>
      <c r="CJ22" t="str">
        <f>IFERROR(VLOOKUP($A22,Table!$AV$5:$BI$286,Table!$BC$3,FALSE),"")</f>
        <v>C019</v>
      </c>
      <c r="CL22" s="224" t="str">
        <f>IF(CF22="","",CONCATENATE(CF22,Names!$H$3,CG22,Names!$J$3,CH22,Names!$L$3,CI22,Names!$N$3,CJ22))</f>
        <v>MBL-040PRL:RFS-PRLTE-C019</v>
      </c>
      <c r="CO22" t="str">
        <f>IFERROR(VLOOKUP($A22,Table!$AV$5:$BI$286,Table!$AW$3,FALSE),"")</f>
        <v>MBL</v>
      </c>
      <c r="CP22" t="str">
        <f>IFERROR(VLOOKUP($A22,Table!$AV$5:$BI$286,Table!$AX$3,FALSE),"")</f>
        <v>040PRL</v>
      </c>
      <c r="CQ22" t="str">
        <f>IF(CO22="","",Names!$K$3)</f>
        <v>RFS</v>
      </c>
      <c r="CR22" t="str">
        <f>IF(CO22="","",Names!$C$11)</f>
        <v>PRLTE</v>
      </c>
      <c r="CS22" t="str">
        <f>IFERROR(VLOOKUP($A22,Table!$AV$5:$BI$286,Table!$BF$3,FALSE),"")</f>
        <v>S019</v>
      </c>
      <c r="CU22" s="224" t="str">
        <f>IF(CO22="","",CONCATENATE(CO22,Names!$H$3,CP22,Names!$J$3,CQ22,Names!$L$3,CR22,Names!$N$3,CS22))</f>
        <v>MBL-040PRL:RFS-PRLTE-S019</v>
      </c>
      <c r="CX22" t="str">
        <f>IFERROR(VLOOKUP($A22,Table!$AV$5:$BI$286,Table!$AW$3,FALSE),"")</f>
        <v>MBL</v>
      </c>
      <c r="CY22" t="str">
        <f>IFERROR(VLOOKUP($A22,Table!$AV$5:$BI$286,Table!$AX$3,FALSE),"")</f>
        <v>040PRL</v>
      </c>
      <c r="CZ22" t="str">
        <f>IF(CX22="","",Names!$K$3)</f>
        <v>RFS</v>
      </c>
      <c r="DA22" t="str">
        <f>IF(CX22="","",Names!$C$12)</f>
        <v>PRLDL</v>
      </c>
      <c r="DB22" t="str">
        <f>IFERROR(VLOOKUP($A22,Table!$AV$5:$BI$286,Table!$BC$3,FALSE),"")</f>
        <v>C019</v>
      </c>
      <c r="DD22" s="224" t="str">
        <f>IF(CX22="","",CONCATENATE(CX22,Names!$H$3,CY22,Names!$J$3,CZ22,Names!$L$3,DA22,Names!$N$3,DB22))</f>
        <v>MBL-040PRL:RFS-PRLDL-C019</v>
      </c>
      <c r="DG22" t="str">
        <f>IFERROR(VLOOKUP($A22,Table!$AV$5:$BI$286,Table!$AW$3,FALSE),"")</f>
        <v>MBL</v>
      </c>
      <c r="DH22" t="str">
        <f>IFERROR(VLOOKUP($A22,Table!$AV$5:$BI$286,Table!$AX$3,FALSE),"")</f>
        <v>040PRL</v>
      </c>
      <c r="DI22" t="str">
        <f>IF(DG22="","",Names!$K$3)</f>
        <v>RFS</v>
      </c>
      <c r="DJ22" t="str">
        <f>IF(DG22="","",Names!$C$24)</f>
        <v>PRLCSC</v>
      </c>
      <c r="DK22" t="str">
        <f>IFERROR(VLOOKUP($A22,Table!$AV$5:$BI$286,Table!$AY$3,FALSE),"")</f>
        <v>019</v>
      </c>
      <c r="DM22" s="224" t="str">
        <f>IF(DG22="","",CONCATENATE(DG22,Names!$H$3,DH22,Names!$J$3,DI22,Names!$L$3,DJ22,Names!$N$3,DK22))</f>
        <v>MBL-040PRL:RFS-PRLCSC-019</v>
      </c>
      <c r="DP22" s="1170" t="str">
        <f>IFERROR(VLOOKUP($A22,Table!$DI$5:$DO$286,Table!$DJ$3,FALSE),"")</f>
        <v>A2T</v>
      </c>
      <c r="DQ22" s="1170" t="str">
        <f>IFERROR(VLOOKUP($A22,Table!$DI$5:$DO$286,Table!$DK$3,FALSE),"")</f>
        <v>010PRL</v>
      </c>
      <c r="DR22" s="1170" t="str">
        <f>IF(DP22="","",Names!$K$3)</f>
        <v>RFS</v>
      </c>
      <c r="DS22" s="1170" t="str">
        <f>IF(DP22="","",Names!$C$26)</f>
        <v>PRLEHC</v>
      </c>
      <c r="DT22" s="1170" t="str">
        <f>IFERROR(VLOOKUP($A22,Table!$DI$5:$DO$286,Table!$DM$3,FALSE),"")</f>
        <v>L123</v>
      </c>
      <c r="DV22" s="224" t="str">
        <f>IF(DP22="","",CONCATENATE(DP22,Names!$H$3,DQ22,Names!$J$3,DR22,Names!$L$3,DS22,Names!$N$3,DT22))</f>
        <v>A2T-010PRL:RFS-PRLEHC-L123</v>
      </c>
      <c r="DY22" s="1170" t="str">
        <f>IFERROR(VLOOKUP($A22,Table!$DI$5:$DO$286,Table!$DJ$3,FALSE),"")</f>
        <v>A2T</v>
      </c>
      <c r="DZ22" s="1170" t="str">
        <f>IFERROR(VLOOKUP($A22,Table!$DI$5:$DO$286,Table!$DK$3,FALSE),"")</f>
        <v>010PRL</v>
      </c>
      <c r="EA22" s="1170" t="str">
        <f>IF(DY22="","",Names!$K$3)</f>
        <v>RFS</v>
      </c>
      <c r="EB22" s="1170" t="str">
        <f>IF(DY22="","",Names!$C$25)</f>
        <v>PRLTEC</v>
      </c>
      <c r="EC22" s="1170" t="str">
        <f>IFERROR(VLOOKUP($A22,Table!$DI$5:$DO$286,Table!$DM$3,FALSE),"")</f>
        <v>L123</v>
      </c>
      <c r="EE22" s="224" t="str">
        <f>IF(DY22="","",CONCATENATE(DY22,Names!$H$3,DZ22,Names!$J$3,EA22,Names!$L$3,EB22,Names!$N$3,EC22))</f>
        <v>A2T-010PRL:RFS-PRLTEC-L123</v>
      </c>
      <c r="EH22" s="69" t="str">
        <f ca="1">IFERROR(VLOOKUP($A22,TCS_C!$R$9:$U$10046,TCS_C!$S$5,FALSE),"")</f>
        <v>HEBT</v>
      </c>
      <c r="EI22" s="69" t="str">
        <f ca="1">IFERROR(VLOOKUP($A22,TCS_C!$R$9:$U$10046,TCS_C!$T$5,FALSE),"")</f>
        <v>021Row</v>
      </c>
      <c r="EJ22" s="69" t="str">
        <f ca="1">IF(EH22="","",Names!$K$3)</f>
        <v>RFS</v>
      </c>
      <c r="EK22" s="69" t="str">
        <f ca="1">IF(EH22="","",Names!$C$17)</f>
        <v>PRLTCB</v>
      </c>
      <c r="EL22" s="69" t="str">
        <f>IFERROR(VLOOKUP($A22,TCS_C!$R$9:$U$10046,TCS_C!$U$5,FALSE),"")</f>
        <v>019</v>
      </c>
      <c r="EM22" s="69"/>
      <c r="EN22" s="224" t="str">
        <f ca="1">IF(EH22="","",CONCATENATE(EH22,Names!$H$3,EI22,Names!$J$3,EJ22,Names!$L$3,EK22,Names!$N$3,EL22))</f>
        <v>HEBT-021Row:RFS-PRLTCB-019</v>
      </c>
      <c r="EO22" t="str">
        <f ca="1">IF(EH22="","",CONCATENATE(EK22,Names!$N$3,EL22))</f>
        <v>PRLTCB-019</v>
      </c>
      <c r="EQ22" t="str">
        <f>IFERROR(VLOOKUP($A22,Table!BT23:$BY$286,Table!$BU$3,FALSE),"")</f>
        <v>MBL</v>
      </c>
      <c r="ER22" t="str">
        <f>IFERROR(VLOOKUP($A22,Table!BT23:$BY$286,Table!$BV$3,FALSE),"")</f>
        <v>090PRL</v>
      </c>
      <c r="ES22" t="str">
        <f>IF(EQ22="","",Names!$K$3)</f>
        <v>RFS</v>
      </c>
      <c r="ET22" t="str">
        <f>IFERROR(VLOOKUP($A22,Table!BT23:$BY$286,Table!$BW$3,FALSE),"")</f>
        <v>PRLDL</v>
      </c>
      <c r="EU22" t="str">
        <f>IFERROR(VLOOKUP($A22,Table!BT23:$BY$286,Table!$BX$3,FALSE),"")</f>
        <v>A001</v>
      </c>
      <c r="EW22" s="224" t="str">
        <f>IF(EQ22="","",CONCATENATE(EQ22,Names!$H$3,ER22,Names!$J$3,ES22,Names!$L$3,ET22,Names!$N$3,EU22))</f>
        <v>MBL-090PRL:RFS-PRLDL-A001</v>
      </c>
      <c r="FB22" t="str">
        <f>IF(EZ22="","",Names!$K$3)</f>
        <v/>
      </c>
      <c r="FD22" s="107"/>
      <c r="FF22" s="224" t="str">
        <f>IF(EZ22="","",CONCATENATE(EZ22,Names!$H$3,FA22,Names!$J$3,FB22,Names!$L$3,FC22,Names!$N$3,FD22))</f>
        <v/>
      </c>
      <c r="FG22" s="1266" t="str">
        <f>IF(EZ22="","",CONCATENATE(FC22,Names!$N$3,FD22))</f>
        <v/>
      </c>
    </row>
    <row r="23" spans="1:163">
      <c r="A23" s="72">
        <v>20</v>
      </c>
      <c r="C23" t="str">
        <f>IFERROR(VLOOKUP($A23,Table!$AL$5:$AS$286,Table!$AM$3,FALSE),"")</f>
        <v>Spk</v>
      </c>
      <c r="D23" t="str">
        <f>IFERROR(VLOOKUP($A23,Table!$AL$5:$AS$286,Table!$AN$3,FALSE),"")</f>
        <v>070PRL</v>
      </c>
      <c r="E23" t="str">
        <f>IF(C23="","",Names!$K$3)</f>
        <v>RFS</v>
      </c>
      <c r="F23" t="str">
        <f>IF(C23="","",Names!$C$5)</f>
        <v>PRLRL</v>
      </c>
      <c r="G23" t="str">
        <f>IFERROR(VLOOKUP($A23,Table!$AL$5:$AS$286,Table!$AO$3,FALSE),"")</f>
        <v>020</v>
      </c>
      <c r="I23" s="224" t="str">
        <f>IF(C23="","",CONCATENATE(C23,Names!$H$3,D23,Names!$J$3,E23,Names!$L$3,F23,Names!$N$3,G23))</f>
        <v>Spk-070PRL:RFS-PRLRL-020</v>
      </c>
      <c r="L23" s="1170" t="str">
        <f>IFERROR(VLOOKUP($A23,Table!$AV$5:$BK$286,Table!$AW$3,FALSE),"")</f>
        <v>MBL</v>
      </c>
      <c r="M23" s="1170" t="str">
        <f>IFERROR(VLOOKUP($A23,Table!$AV$5:$BK$286,Table!$AX$3,FALSE),"")</f>
        <v>050PRL</v>
      </c>
      <c r="N23" s="1170" t="str">
        <f>IF(L23="","",Names!$K$3)</f>
        <v>RFS</v>
      </c>
      <c r="O23" s="1170" t="str">
        <f>IF(L23="","",Names!$C$9)</f>
        <v>PRLTap</v>
      </c>
      <c r="P23" s="1170" t="str">
        <f>IFERROR(VLOOKUP($A23,Table!$AV$5:$BK$286,Table!$AY$3,FALSE),"")</f>
        <v>020</v>
      </c>
      <c r="R23" s="224" t="str">
        <f>IF(L23="","",CONCATENATE(L23,Names!$H$3,M23,Names!$J$3,N23,Names!$L$3,O23,Names!$N$3,P23))</f>
        <v>MBL-050PRL:RFS-PRLTap-020</v>
      </c>
      <c r="U23" t="str">
        <f>IFERROR(VLOOKUP($A23,Table!$AV$5:$BI$286,Table!$AW$3,FALSE),"")</f>
        <v>MBL</v>
      </c>
      <c r="V23" t="str">
        <f>IFERROR(VLOOKUP($A23,Table!$AV$5:$BI$286,Table!$AX$3,FALSE),"")</f>
        <v>050PRL</v>
      </c>
      <c r="W23" t="str">
        <f>IF(U23="","",Names!$K$3)</f>
        <v>RFS</v>
      </c>
      <c r="X23" t="str">
        <f>IF(U23="","",Names!$C$6)</f>
        <v>PRLCpl</v>
      </c>
      <c r="Y23" t="str">
        <f>IFERROR(VLOOKUP($A23,Table!$AV$5:$BI$286,Table!$AY$3,FALSE),"")</f>
        <v>020</v>
      </c>
      <c r="AA23" s="224" t="str">
        <f>IF(U23="","",CONCATENATE(U23,Names!$H$3,V23,Names!$J$3,W23,Names!$L$3,X23,Names!$N$3,Y23))</f>
        <v>MBL-050PRL:RFS-PRLCpl-020</v>
      </c>
      <c r="AD23" t="str">
        <f>IFERROR(VLOOKUP($A23,Table!$AV$5:$BI$286,Table!$AW$3,FALSE),"")</f>
        <v>MBL</v>
      </c>
      <c r="AE23" t="str">
        <f>IFERROR(VLOOKUP($A23,Table!$AV$5:$BI$286,Table!$AX$3,FALSE),"")</f>
        <v>050PRL</v>
      </c>
      <c r="AF23" t="str">
        <f>IF(AD23="","",Names!$K$3)</f>
        <v>RFS</v>
      </c>
      <c r="AG23" t="str">
        <f>IF(AD23="","",Names!$C$7)</f>
        <v>PRLSB</v>
      </c>
      <c r="AH23" t="str">
        <f>IFERROR(VLOOKUP($A23,Table!$AV$5:$BI$286,Table!$AY$3,FALSE),"")</f>
        <v>020</v>
      </c>
      <c r="AJ23" s="224" t="str">
        <f>IF(AD23="","",CONCATENATE(AD23,Names!$H$3,AE23,Names!$J$3,AF23,Names!$L$3,AG23,Names!$N$3,AH23))</f>
        <v>MBL-050PRL:RFS-PRLSB-020</v>
      </c>
      <c r="AM23" t="str">
        <f>IFERROR(VLOOKUP($A23,Table!$AV$5:$BI$286,Table!$AW$3,FALSE),"")</f>
        <v>MBL</v>
      </c>
      <c r="AN23" t="str">
        <f>IFERROR(VLOOKUP($A23,Table!$AV$5:$BI$286,Table!$AX$3,FALSE),"")</f>
        <v>050PRL</v>
      </c>
      <c r="AO23" t="str">
        <f>IF(AM23="","",Names!$K$3)</f>
        <v>RFS</v>
      </c>
      <c r="AP23" t="str">
        <f>IF(AM23="","",Names!$C$8)</f>
        <v>PRLJB</v>
      </c>
      <c r="AQ23" t="str">
        <f>IFERROR(VLOOKUP($A23,Table!$AV$5:$BI$286,Table!$AY$3,FALSE),"")</f>
        <v>020</v>
      </c>
      <c r="AS23" s="224" t="str">
        <f>IF(AM23="","",CONCATENATE(AM23,Names!$H$3,AN23,Names!$J$3,AO23,Names!$L$3,AP23,Names!$N$3,AQ23))</f>
        <v>MBL-050PRL:RFS-PRLJB-020</v>
      </c>
      <c r="AT23" s="224" t="str">
        <f>IF(AM23="","",CONCATENATE(AP23,Names!$N$3,AQ23))</f>
        <v>PRLJB-020</v>
      </c>
      <c r="AV23" t="str">
        <f>IFERROR(VLOOKUP($A23,Table!$AL$5:$AS$286,Table!$AM$3,FALSE),"")</f>
        <v>Spk</v>
      </c>
      <c r="AW23" t="str">
        <f>IFERROR(VLOOKUP($A23,Table!$AL$5:$AS$286,Table!$AN$3,FALSE),"")</f>
        <v>070PRL</v>
      </c>
      <c r="AX23" t="str">
        <f>IF(AV23="","",Names!$K$3)</f>
        <v>RFS</v>
      </c>
      <c r="AY23" t="str">
        <f>IF(AV23="","",Names!$C$10)</f>
        <v>PRLEH</v>
      </c>
      <c r="AZ23" t="str">
        <f>IFERROR(VLOOKUP($A23,Table!$AL$5:$AS$286,Table!$AQ$3,FALSE),"")</f>
        <v>L020</v>
      </c>
      <c r="BB23" s="224" t="str">
        <f>IF(AV23="","",CONCATENATE(AV23,Names!$H$3,AW23,Names!$J$3,AX23,Names!$L$3,AY23,Names!$N$3,AZ23))</f>
        <v>Spk-070PRL:RFS-PRLEH-L020</v>
      </c>
      <c r="BE23" t="str">
        <f>IFERROR(VLOOKUP($A23,Table!$AV$5:$BI$286,Table!$AW$3,FALSE),"")</f>
        <v>MBL</v>
      </c>
      <c r="BF23" t="str">
        <f>IFERROR(VLOOKUP($A23,Table!$AV$5:$BI$286,Table!$AX$3,FALSE),"")</f>
        <v>050PRL</v>
      </c>
      <c r="BG23" t="str">
        <f>IF(BE23="","",Names!$K$3)</f>
        <v>RFS</v>
      </c>
      <c r="BH23" t="str">
        <f>IF(BE23="","",Names!$C$10)</f>
        <v>PRLEH</v>
      </c>
      <c r="BI23" t="str">
        <f>IFERROR(VLOOKUP($A23,Table!$AV$5:$BI$286,Table!$BC$3,FALSE),"")</f>
        <v>C020</v>
      </c>
      <c r="BK23" s="224" t="str">
        <f>IF(BE23="","",CONCATENATE(BE23,Names!$H$3,BF23,Names!$J$3,BG23,Names!$L$3,BH23,Names!$N$3,BI23))</f>
        <v>MBL-050PRL:RFS-PRLEH-C020</v>
      </c>
      <c r="BN23" t="str">
        <f>IFERROR(VLOOKUP($A23,Table!$AV$5:$BI$286,Table!$AW$3,FALSE),"")</f>
        <v>MBL</v>
      </c>
      <c r="BO23" t="str">
        <f>IFERROR(VLOOKUP($A23,Table!$AV$5:$BI$286,Table!$AX$3,FALSE),"")</f>
        <v>050PRL</v>
      </c>
      <c r="BP23" t="str">
        <f>IF(BN23="","",Names!$K$3)</f>
        <v>RFS</v>
      </c>
      <c r="BQ23" t="str">
        <f>IF(BN23="","",Names!$C$10)</f>
        <v>PRLEH</v>
      </c>
      <c r="BR23" t="str">
        <f>IFERROR(VLOOKUP($A23,Table!$AV$5:$BI$286,Table!$BF$3,FALSE),"")</f>
        <v>S020</v>
      </c>
      <c r="BT23" s="224" t="str">
        <f>IF(BN23="","",CONCATENATE(BN23,Names!$H$3,BO23,Names!$J$3,BP23,Names!$L$3,BQ23,Names!$N$3,BR23))</f>
        <v>MBL-050PRL:RFS-PRLEH-S020</v>
      </c>
      <c r="BW23" t="str">
        <f>IFERROR(VLOOKUP($A23,Table!$AL$5:$AS$286,Table!$AM$3,FALSE),"")</f>
        <v>Spk</v>
      </c>
      <c r="BX23" t="str">
        <f>IFERROR(VLOOKUP($A23,Table!$AL$5:$AS$286,Table!$AN$3,FALSE),"")</f>
        <v>070PRL</v>
      </c>
      <c r="BY23" t="str">
        <f>IF(BW23="","",Names!$K$3)</f>
        <v>RFS</v>
      </c>
      <c r="BZ23" t="str">
        <f>IF(BW23="","",Names!$C$11)</f>
        <v>PRLTE</v>
      </c>
      <c r="CA23" t="str">
        <f>IFERROR(VLOOKUP($A23,Table!$AL$5:$AS$286,Table!$AQ$3,FALSE),"")</f>
        <v>L020</v>
      </c>
      <c r="CC23" s="224" t="str">
        <f>IF(BW23="","",CONCATENATE(BW23,Names!$H$3,BX23,Names!$J$3,BY23,Names!$L$3,BZ23,Names!$N$3,CA23))</f>
        <v>Spk-070PRL:RFS-PRLTE-L020</v>
      </c>
      <c r="CF23" t="str">
        <f>IFERROR(VLOOKUP($A23,Table!$AV$5:$BI$286,Table!$AW$3,FALSE),"")</f>
        <v>MBL</v>
      </c>
      <c r="CG23" t="str">
        <f>IFERROR(VLOOKUP($A23,Table!$AV$5:$BI$286,Table!$AX$3,FALSE),"")</f>
        <v>050PRL</v>
      </c>
      <c r="CH23" t="str">
        <f>IF(CF23="","",Names!$K$3)</f>
        <v>RFS</v>
      </c>
      <c r="CI23" t="str">
        <f>IF(CF23="","",Names!$C$11)</f>
        <v>PRLTE</v>
      </c>
      <c r="CJ23" t="str">
        <f>IFERROR(VLOOKUP($A23,Table!$AV$5:$BI$286,Table!$BC$3,FALSE),"")</f>
        <v>C020</v>
      </c>
      <c r="CL23" s="224" t="str">
        <f>IF(CF23="","",CONCATENATE(CF23,Names!$H$3,CG23,Names!$J$3,CH23,Names!$L$3,CI23,Names!$N$3,CJ23))</f>
        <v>MBL-050PRL:RFS-PRLTE-C020</v>
      </c>
      <c r="CO23" t="str">
        <f>IFERROR(VLOOKUP($A23,Table!$AV$5:$BI$286,Table!$AW$3,FALSE),"")</f>
        <v>MBL</v>
      </c>
      <c r="CP23" t="str">
        <f>IFERROR(VLOOKUP($A23,Table!$AV$5:$BI$286,Table!$AX$3,FALSE),"")</f>
        <v>050PRL</v>
      </c>
      <c r="CQ23" t="str">
        <f>IF(CO23="","",Names!$K$3)</f>
        <v>RFS</v>
      </c>
      <c r="CR23" t="str">
        <f>IF(CO23="","",Names!$C$11)</f>
        <v>PRLTE</v>
      </c>
      <c r="CS23" t="str">
        <f>IFERROR(VLOOKUP($A23,Table!$AV$5:$BI$286,Table!$BF$3,FALSE),"")</f>
        <v>S020</v>
      </c>
      <c r="CU23" s="224" t="str">
        <f>IF(CO23="","",CONCATENATE(CO23,Names!$H$3,CP23,Names!$J$3,CQ23,Names!$L$3,CR23,Names!$N$3,CS23))</f>
        <v>MBL-050PRL:RFS-PRLTE-S020</v>
      </c>
      <c r="CX23" t="str">
        <f>IFERROR(VLOOKUP($A23,Table!$AV$5:$BI$286,Table!$AW$3,FALSE),"")</f>
        <v>MBL</v>
      </c>
      <c r="CY23" t="str">
        <f>IFERROR(VLOOKUP($A23,Table!$AV$5:$BI$286,Table!$AX$3,FALSE),"")</f>
        <v>050PRL</v>
      </c>
      <c r="CZ23" t="str">
        <f>IF(CX23="","",Names!$K$3)</f>
        <v>RFS</v>
      </c>
      <c r="DA23" t="str">
        <f>IF(CX23="","",Names!$C$12)</f>
        <v>PRLDL</v>
      </c>
      <c r="DB23" t="str">
        <f>IFERROR(VLOOKUP($A23,Table!$AV$5:$BI$286,Table!$BC$3,FALSE),"")</f>
        <v>C020</v>
      </c>
      <c r="DD23" s="224" t="str">
        <f>IF(CX23="","",CONCATENATE(CX23,Names!$H$3,CY23,Names!$J$3,CZ23,Names!$L$3,DA23,Names!$N$3,DB23))</f>
        <v>MBL-050PRL:RFS-PRLDL-C020</v>
      </c>
      <c r="DG23" t="str">
        <f>IFERROR(VLOOKUP($A23,Table!$AV$5:$BI$286,Table!$AW$3,FALSE),"")</f>
        <v>MBL</v>
      </c>
      <c r="DH23" t="str">
        <f>IFERROR(VLOOKUP($A23,Table!$AV$5:$BI$286,Table!$AX$3,FALSE),"")</f>
        <v>050PRL</v>
      </c>
      <c r="DI23" t="str">
        <f>IF(DG23="","",Names!$K$3)</f>
        <v>RFS</v>
      </c>
      <c r="DJ23" t="str">
        <f>IF(DG23="","",Names!$C$24)</f>
        <v>PRLCSC</v>
      </c>
      <c r="DK23" t="str">
        <f>IFERROR(VLOOKUP($A23,Table!$AV$5:$BI$286,Table!$AY$3,FALSE),"")</f>
        <v>020</v>
      </c>
      <c r="DM23" s="224" t="str">
        <f>IF(DG23="","",CONCATENATE(DG23,Names!$H$3,DH23,Names!$J$3,DI23,Names!$L$3,DJ23,Names!$N$3,DK23))</f>
        <v>MBL-050PRL:RFS-PRLCSC-020</v>
      </c>
      <c r="DP23" s="1170" t="str">
        <f>IFERROR(VLOOKUP($A23,Table!$DI$5:$DO$286,Table!$DJ$3,FALSE),"")</f>
        <v>A2T</v>
      </c>
      <c r="DQ23" s="1170" t="str">
        <f>IFERROR(VLOOKUP($A23,Table!$DI$5:$DO$286,Table!$DK$3,FALSE),"")</f>
        <v>020PRL</v>
      </c>
      <c r="DR23" s="1170" t="str">
        <f>IF(DP23="","",Names!$K$3)</f>
        <v>RFS</v>
      </c>
      <c r="DS23" s="1170" t="str">
        <f>IF(DP23="","",Names!$C$26)</f>
        <v>PRLEHC</v>
      </c>
      <c r="DT23" s="1170" t="str">
        <f>IFERROR(VLOOKUP($A23,Table!$DI$5:$DO$286,Table!$DM$3,FALSE),"")</f>
        <v>L124</v>
      </c>
      <c r="DV23" s="224" t="str">
        <f>IF(DP23="","",CONCATENATE(DP23,Names!$H$3,DQ23,Names!$J$3,DR23,Names!$L$3,DS23,Names!$N$3,DT23))</f>
        <v>A2T-020PRL:RFS-PRLEHC-L124</v>
      </c>
      <c r="DY23" s="1170" t="str">
        <f>IFERROR(VLOOKUP($A23,Table!$DI$5:$DO$286,Table!$DJ$3,FALSE),"")</f>
        <v>A2T</v>
      </c>
      <c r="DZ23" s="1170" t="str">
        <f>IFERROR(VLOOKUP($A23,Table!$DI$5:$DO$286,Table!$DK$3,FALSE),"")</f>
        <v>020PRL</v>
      </c>
      <c r="EA23" s="1170" t="str">
        <f>IF(DY23="","",Names!$K$3)</f>
        <v>RFS</v>
      </c>
      <c r="EB23" s="1170" t="str">
        <f>IF(DY23="","",Names!$C$25)</f>
        <v>PRLTEC</v>
      </c>
      <c r="EC23" s="1170" t="str">
        <f>IFERROR(VLOOKUP($A23,Table!$DI$5:$DO$286,Table!$DM$3,FALSE),"")</f>
        <v>L124</v>
      </c>
      <c r="EE23" s="224" t="str">
        <f>IF(DY23="","",CONCATENATE(DY23,Names!$H$3,DZ23,Names!$J$3,EA23,Names!$L$3,EB23,Names!$N$3,EC23))</f>
        <v>A2T-020PRL:RFS-PRLTEC-L124</v>
      </c>
      <c r="EH23" s="69" t="str">
        <f ca="1">IFERROR(VLOOKUP($A23,TCS_C!$R$9:$U$10046,TCS_C!$S$5,FALSE),"")</f>
        <v>HEBT</v>
      </c>
      <c r="EI23" s="69" t="str">
        <f ca="1">IFERROR(VLOOKUP($A23,TCS_C!$R$9:$U$10046,TCS_C!$T$5,FALSE),"")</f>
        <v>021Row</v>
      </c>
      <c r="EJ23" s="69" t="str">
        <f ca="1">IF(EH23="","",Names!$K$3)</f>
        <v>RFS</v>
      </c>
      <c r="EK23" s="69" t="str">
        <f ca="1">IF(EH23="","",Names!$C$17)</f>
        <v>PRLTCB</v>
      </c>
      <c r="EL23" s="69" t="str">
        <f>IFERROR(VLOOKUP($A23,TCS_C!$R$9:$U$10046,TCS_C!$U$5,FALSE),"")</f>
        <v>020</v>
      </c>
      <c r="EM23" s="69"/>
      <c r="EN23" s="224" t="str">
        <f ca="1">IF(EH23="","",CONCATENATE(EH23,Names!$H$3,EI23,Names!$J$3,EJ23,Names!$L$3,EK23,Names!$N$3,EL23))</f>
        <v>HEBT-021Row:RFS-PRLTCB-020</v>
      </c>
      <c r="EO23" s="1170" t="str">
        <f ca="1">IF(EH23="","",CONCATENATE(EK23,Names!$N$3,EL23))</f>
        <v>PRLTCB-020</v>
      </c>
      <c r="EQ23" t="str">
        <f>IFERROR(VLOOKUP($A23,Table!BT24:$BY$286,Table!$BU$3,FALSE),"")</f>
        <v>MBL</v>
      </c>
      <c r="ER23" t="str">
        <f>IFERROR(VLOOKUP($A23,Table!BT24:$BY$286,Table!$BV$3,FALSE),"")</f>
        <v>090PRL</v>
      </c>
      <c r="ES23" t="str">
        <f>IF(EQ23="","",Names!$K$3)</f>
        <v>RFS</v>
      </c>
      <c r="ET23" t="str">
        <f>IFERROR(VLOOKUP($A23,Table!BT24:$BY$286,Table!$BW$3,FALSE),"")</f>
        <v>PRLAmp</v>
      </c>
      <c r="EU23" t="str">
        <f>IFERROR(VLOOKUP($A23,Table!BT24:$BY$286,Table!$BX$3,FALSE),"")</f>
        <v>001</v>
      </c>
      <c r="EW23" s="224" t="str">
        <f>IF(EQ23="","",CONCATENATE(EQ23,Names!$H$3,ER23,Names!$J$3,ES23,Names!$L$3,ET23,Names!$N$3,EU23))</f>
        <v>MBL-090PRL:RFS-PRLAmp-001</v>
      </c>
      <c r="FB23" t="str">
        <f>IF(EZ23="","",Names!$K$3)</f>
        <v/>
      </c>
      <c r="FD23" s="107"/>
      <c r="FF23" s="224" t="str">
        <f>IF(EZ23="","",CONCATENATE(EZ23,Names!$H$3,FA23,Names!$J$3,FB23,Names!$L$3,FC23,Names!$N$3,FD23))</f>
        <v/>
      </c>
      <c r="FG23" s="1266" t="str">
        <f>IF(EZ23="","",CONCATENATE(FC23,Names!$N$3,FD23))</f>
        <v/>
      </c>
    </row>
    <row r="24" spans="1:163">
      <c r="A24" s="72">
        <v>21</v>
      </c>
      <c r="C24" t="str">
        <f>IFERROR(VLOOKUP($A24,Table!$AL$5:$AS$286,Table!$AM$3,FALSE),"")</f>
        <v>Spk</v>
      </c>
      <c r="D24" t="str">
        <f>IFERROR(VLOOKUP($A24,Table!$AL$5:$AS$286,Table!$AN$3,FALSE),"")</f>
        <v>080PRL</v>
      </c>
      <c r="E24" t="str">
        <f>IF(C24="","",Names!$K$3)</f>
        <v>RFS</v>
      </c>
      <c r="F24" t="str">
        <f>IF(C24="","",Names!$C$5)</f>
        <v>PRLRL</v>
      </c>
      <c r="G24" t="str">
        <f>IFERROR(VLOOKUP($A24,Table!$AL$5:$AS$286,Table!$AO$3,FALSE),"")</f>
        <v>021</v>
      </c>
      <c r="I24" s="224" t="str">
        <f>IF(C24="","",CONCATENATE(C24,Names!$H$3,D24,Names!$J$3,E24,Names!$L$3,F24,Names!$N$3,G24))</f>
        <v>Spk-080PRL:RFS-PRLRL-021</v>
      </c>
      <c r="L24" s="1170" t="str">
        <f>IFERROR(VLOOKUP($A24,Table!$AV$5:$BK$286,Table!$AW$3,FALSE),"")</f>
        <v>MBL</v>
      </c>
      <c r="M24" s="1170" t="str">
        <f>IFERROR(VLOOKUP($A24,Table!$AV$5:$BK$286,Table!$AX$3,FALSE),"")</f>
        <v>060PRL</v>
      </c>
      <c r="N24" s="1170" t="str">
        <f>IF(L24="","",Names!$K$3)</f>
        <v>RFS</v>
      </c>
      <c r="O24" s="1170" t="str">
        <f>IF(L24="","",Names!$C$9)</f>
        <v>PRLTap</v>
      </c>
      <c r="P24" s="1170" t="str">
        <f>IFERROR(VLOOKUP($A24,Table!$AV$5:$BK$286,Table!$AY$3,FALSE),"")</f>
        <v>021</v>
      </c>
      <c r="R24" s="224" t="str">
        <f>IF(L24="","",CONCATENATE(L24,Names!$H$3,M24,Names!$J$3,N24,Names!$L$3,O24,Names!$N$3,P24))</f>
        <v>MBL-060PRL:RFS-PRLTap-021</v>
      </c>
      <c r="U24" t="str">
        <f>IFERROR(VLOOKUP($A24,Table!$AV$5:$BI$286,Table!$AW$3,FALSE),"")</f>
        <v>MBL</v>
      </c>
      <c r="V24" t="str">
        <f>IFERROR(VLOOKUP($A24,Table!$AV$5:$BI$286,Table!$AX$3,FALSE),"")</f>
        <v>060PRL</v>
      </c>
      <c r="W24" t="str">
        <f>IF(U24="","",Names!$K$3)</f>
        <v>RFS</v>
      </c>
      <c r="X24" t="str">
        <f>IF(U24="","",Names!$C$6)</f>
        <v>PRLCpl</v>
      </c>
      <c r="Y24" t="str">
        <f>IFERROR(VLOOKUP($A24,Table!$AV$5:$BI$286,Table!$AY$3,FALSE),"")</f>
        <v>021</v>
      </c>
      <c r="AA24" s="224" t="str">
        <f>IF(U24="","",CONCATENATE(U24,Names!$H$3,V24,Names!$J$3,W24,Names!$L$3,X24,Names!$N$3,Y24))</f>
        <v>MBL-060PRL:RFS-PRLCpl-021</v>
      </c>
      <c r="AD24" t="str">
        <f>IFERROR(VLOOKUP($A24,Table!$AV$5:$BI$286,Table!$AW$3,FALSE),"")</f>
        <v>MBL</v>
      </c>
      <c r="AE24" t="str">
        <f>IFERROR(VLOOKUP($A24,Table!$AV$5:$BI$286,Table!$AX$3,FALSE),"")</f>
        <v>060PRL</v>
      </c>
      <c r="AF24" t="str">
        <f>IF(AD24="","",Names!$K$3)</f>
        <v>RFS</v>
      </c>
      <c r="AG24" t="str">
        <f>IF(AD24="","",Names!$C$7)</f>
        <v>PRLSB</v>
      </c>
      <c r="AH24" t="str">
        <f>IFERROR(VLOOKUP($A24,Table!$AV$5:$BI$286,Table!$AY$3,FALSE),"")</f>
        <v>021</v>
      </c>
      <c r="AJ24" s="224" t="str">
        <f>IF(AD24="","",CONCATENATE(AD24,Names!$H$3,AE24,Names!$J$3,AF24,Names!$L$3,AG24,Names!$N$3,AH24))</f>
        <v>MBL-060PRL:RFS-PRLSB-021</v>
      </c>
      <c r="AM24" t="str">
        <f>IFERROR(VLOOKUP($A24,Table!$AV$5:$BI$286,Table!$AW$3,FALSE),"")</f>
        <v>MBL</v>
      </c>
      <c r="AN24" t="str">
        <f>IFERROR(VLOOKUP($A24,Table!$AV$5:$BI$286,Table!$AX$3,FALSE),"")</f>
        <v>060PRL</v>
      </c>
      <c r="AO24" t="str">
        <f>IF(AM24="","",Names!$K$3)</f>
        <v>RFS</v>
      </c>
      <c r="AP24" t="str">
        <f>IF(AM24="","",Names!$C$8)</f>
        <v>PRLJB</v>
      </c>
      <c r="AQ24" t="str">
        <f>IFERROR(VLOOKUP($A24,Table!$AV$5:$BI$286,Table!$AY$3,FALSE),"")</f>
        <v>021</v>
      </c>
      <c r="AS24" s="224" t="str">
        <f>IF(AM24="","",CONCATENATE(AM24,Names!$H$3,AN24,Names!$J$3,AO24,Names!$L$3,AP24,Names!$N$3,AQ24))</f>
        <v>MBL-060PRL:RFS-PRLJB-021</v>
      </c>
      <c r="AT24" s="224" t="str">
        <f>IF(AM24="","",CONCATENATE(AP24,Names!$N$3,AQ24))</f>
        <v>PRLJB-021</v>
      </c>
      <c r="AV24" t="str">
        <f>IFERROR(VLOOKUP($A24,Table!$AL$5:$AS$286,Table!$AM$3,FALSE),"")</f>
        <v>Spk</v>
      </c>
      <c r="AW24" t="str">
        <f>IFERROR(VLOOKUP($A24,Table!$AL$5:$AS$286,Table!$AN$3,FALSE),"")</f>
        <v>080PRL</v>
      </c>
      <c r="AX24" t="str">
        <f>IF(AV24="","",Names!$K$3)</f>
        <v>RFS</v>
      </c>
      <c r="AY24" t="str">
        <f>IF(AV24="","",Names!$C$10)</f>
        <v>PRLEH</v>
      </c>
      <c r="AZ24" t="str">
        <f>IFERROR(VLOOKUP($A24,Table!$AL$5:$AS$286,Table!$AQ$3,FALSE),"")</f>
        <v>L021</v>
      </c>
      <c r="BB24" s="224" t="str">
        <f>IF(AV24="","",CONCATENATE(AV24,Names!$H$3,AW24,Names!$J$3,AX24,Names!$L$3,AY24,Names!$N$3,AZ24))</f>
        <v>Spk-080PRL:RFS-PRLEH-L021</v>
      </c>
      <c r="BE24" t="str">
        <f>IFERROR(VLOOKUP($A24,Table!$AV$5:$BI$286,Table!$AW$3,FALSE),"")</f>
        <v>MBL</v>
      </c>
      <c r="BF24" t="str">
        <f>IFERROR(VLOOKUP($A24,Table!$AV$5:$BI$286,Table!$AX$3,FALSE),"")</f>
        <v>060PRL</v>
      </c>
      <c r="BG24" t="str">
        <f>IF(BE24="","",Names!$K$3)</f>
        <v>RFS</v>
      </c>
      <c r="BH24" t="str">
        <f>IF(BE24="","",Names!$C$10)</f>
        <v>PRLEH</v>
      </c>
      <c r="BI24" t="str">
        <f>IFERROR(VLOOKUP($A24,Table!$AV$5:$BI$286,Table!$BC$3,FALSE),"")</f>
        <v>C021</v>
      </c>
      <c r="BK24" s="224" t="str">
        <f>IF(BE24="","",CONCATENATE(BE24,Names!$H$3,BF24,Names!$J$3,BG24,Names!$L$3,BH24,Names!$N$3,BI24))</f>
        <v>MBL-060PRL:RFS-PRLEH-C021</v>
      </c>
      <c r="BN24" t="str">
        <f>IFERROR(VLOOKUP($A24,Table!$AV$5:$BI$286,Table!$AW$3,FALSE),"")</f>
        <v>MBL</v>
      </c>
      <c r="BO24" t="str">
        <f>IFERROR(VLOOKUP($A24,Table!$AV$5:$BI$286,Table!$AX$3,FALSE),"")</f>
        <v>060PRL</v>
      </c>
      <c r="BP24" t="str">
        <f>IF(BN24="","",Names!$K$3)</f>
        <v>RFS</v>
      </c>
      <c r="BQ24" t="str">
        <f>IF(BN24="","",Names!$C$10)</f>
        <v>PRLEH</v>
      </c>
      <c r="BR24" t="str">
        <f>IFERROR(VLOOKUP($A24,Table!$AV$5:$BI$286,Table!$BF$3,FALSE),"")</f>
        <v>S021</v>
      </c>
      <c r="BT24" s="224" t="str">
        <f>IF(BN24="","",CONCATENATE(BN24,Names!$H$3,BO24,Names!$J$3,BP24,Names!$L$3,BQ24,Names!$N$3,BR24))</f>
        <v>MBL-060PRL:RFS-PRLEH-S021</v>
      </c>
      <c r="BW24" t="str">
        <f>IFERROR(VLOOKUP($A24,Table!$AL$5:$AS$286,Table!$AM$3,FALSE),"")</f>
        <v>Spk</v>
      </c>
      <c r="BX24" t="str">
        <f>IFERROR(VLOOKUP($A24,Table!$AL$5:$AS$286,Table!$AN$3,FALSE),"")</f>
        <v>080PRL</v>
      </c>
      <c r="BY24" t="str">
        <f>IF(BW24="","",Names!$K$3)</f>
        <v>RFS</v>
      </c>
      <c r="BZ24" t="str">
        <f>IF(BW24="","",Names!$C$11)</f>
        <v>PRLTE</v>
      </c>
      <c r="CA24" t="str">
        <f>IFERROR(VLOOKUP($A24,Table!$AL$5:$AS$286,Table!$AQ$3,FALSE),"")</f>
        <v>L021</v>
      </c>
      <c r="CC24" s="224" t="str">
        <f>IF(BW24="","",CONCATENATE(BW24,Names!$H$3,BX24,Names!$J$3,BY24,Names!$L$3,BZ24,Names!$N$3,CA24))</f>
        <v>Spk-080PRL:RFS-PRLTE-L021</v>
      </c>
      <c r="CF24" t="str">
        <f>IFERROR(VLOOKUP($A24,Table!$AV$5:$BI$286,Table!$AW$3,FALSE),"")</f>
        <v>MBL</v>
      </c>
      <c r="CG24" t="str">
        <f>IFERROR(VLOOKUP($A24,Table!$AV$5:$BI$286,Table!$AX$3,FALSE),"")</f>
        <v>060PRL</v>
      </c>
      <c r="CH24" t="str">
        <f>IF(CF24="","",Names!$K$3)</f>
        <v>RFS</v>
      </c>
      <c r="CI24" t="str">
        <f>IF(CF24="","",Names!$C$11)</f>
        <v>PRLTE</v>
      </c>
      <c r="CJ24" t="str">
        <f>IFERROR(VLOOKUP($A24,Table!$AV$5:$BI$286,Table!$BC$3,FALSE),"")</f>
        <v>C021</v>
      </c>
      <c r="CL24" s="224" t="str">
        <f>IF(CF24="","",CONCATENATE(CF24,Names!$H$3,CG24,Names!$J$3,CH24,Names!$L$3,CI24,Names!$N$3,CJ24))</f>
        <v>MBL-060PRL:RFS-PRLTE-C021</v>
      </c>
      <c r="CO24" t="str">
        <f>IFERROR(VLOOKUP($A24,Table!$AV$5:$BI$286,Table!$AW$3,FALSE),"")</f>
        <v>MBL</v>
      </c>
      <c r="CP24" t="str">
        <f>IFERROR(VLOOKUP($A24,Table!$AV$5:$BI$286,Table!$AX$3,FALSE),"")</f>
        <v>060PRL</v>
      </c>
      <c r="CQ24" t="str">
        <f>IF(CO24="","",Names!$K$3)</f>
        <v>RFS</v>
      </c>
      <c r="CR24" t="str">
        <f>IF(CO24="","",Names!$C$11)</f>
        <v>PRLTE</v>
      </c>
      <c r="CS24" t="str">
        <f>IFERROR(VLOOKUP($A24,Table!$AV$5:$BI$286,Table!$BF$3,FALSE),"")</f>
        <v>S021</v>
      </c>
      <c r="CU24" s="224" t="str">
        <f>IF(CO24="","",CONCATENATE(CO24,Names!$H$3,CP24,Names!$J$3,CQ24,Names!$L$3,CR24,Names!$N$3,CS24))</f>
        <v>MBL-060PRL:RFS-PRLTE-S021</v>
      </c>
      <c r="CX24" t="str">
        <f>IFERROR(VLOOKUP($A24,Table!$AV$5:$BI$286,Table!$AW$3,FALSE),"")</f>
        <v>MBL</v>
      </c>
      <c r="CY24" t="str">
        <f>IFERROR(VLOOKUP($A24,Table!$AV$5:$BI$286,Table!$AX$3,FALSE),"")</f>
        <v>060PRL</v>
      </c>
      <c r="CZ24" t="str">
        <f>IF(CX24="","",Names!$K$3)</f>
        <v>RFS</v>
      </c>
      <c r="DA24" t="str">
        <f>IF(CX24="","",Names!$C$12)</f>
        <v>PRLDL</v>
      </c>
      <c r="DB24" t="str">
        <f>IFERROR(VLOOKUP($A24,Table!$AV$5:$BI$286,Table!$BC$3,FALSE),"")</f>
        <v>C021</v>
      </c>
      <c r="DD24" s="224" t="str">
        <f>IF(CX24="","",CONCATENATE(CX24,Names!$H$3,CY24,Names!$J$3,CZ24,Names!$L$3,DA24,Names!$N$3,DB24))</f>
        <v>MBL-060PRL:RFS-PRLDL-C021</v>
      </c>
      <c r="DG24" t="str">
        <f>IFERROR(VLOOKUP($A24,Table!$AV$5:$BI$286,Table!$AW$3,FALSE),"")</f>
        <v>MBL</v>
      </c>
      <c r="DH24" t="str">
        <f>IFERROR(VLOOKUP($A24,Table!$AV$5:$BI$286,Table!$AX$3,FALSE),"")</f>
        <v>060PRL</v>
      </c>
      <c r="DI24" t="str">
        <f>IF(DG24="","",Names!$K$3)</f>
        <v>RFS</v>
      </c>
      <c r="DJ24" t="str">
        <f>IF(DG24="","",Names!$C$24)</f>
        <v>PRLCSC</v>
      </c>
      <c r="DK24" t="str">
        <f>IFERROR(VLOOKUP($A24,Table!$AV$5:$BI$286,Table!$AY$3,FALSE),"")</f>
        <v>021</v>
      </c>
      <c r="DM24" s="224" t="str">
        <f>IF(DG24="","",CONCATENATE(DG24,Names!$H$3,DH24,Names!$J$3,DI24,Names!$L$3,DJ24,Names!$N$3,DK24))</f>
        <v>MBL-060PRL:RFS-PRLCSC-021</v>
      </c>
      <c r="DP24" s="1170" t="str">
        <f>IFERROR(VLOOKUP($A24,Table!$DI$5:$DO$286,Table!$DJ$3,FALSE),"")</f>
        <v>A2T</v>
      </c>
      <c r="DQ24" s="1170" t="str">
        <f>IFERROR(VLOOKUP($A24,Table!$DI$5:$DO$286,Table!$DK$3,FALSE),"")</f>
        <v>030PRL</v>
      </c>
      <c r="DR24" s="1170" t="str">
        <f>IF(DP24="","",Names!$K$3)</f>
        <v>RFS</v>
      </c>
      <c r="DS24" s="1170" t="str">
        <f>IF(DP24="","",Names!$C$26)</f>
        <v>PRLEHC</v>
      </c>
      <c r="DT24" s="1170" t="str">
        <f>IFERROR(VLOOKUP($A24,Table!$DI$5:$DO$286,Table!$DM$3,FALSE),"")</f>
        <v>L127</v>
      </c>
      <c r="DV24" s="224" t="str">
        <f>IF(DP24="","",CONCATENATE(DP24,Names!$H$3,DQ24,Names!$J$3,DR24,Names!$L$3,DS24,Names!$N$3,DT24))</f>
        <v>A2T-030PRL:RFS-PRLEHC-L127</v>
      </c>
      <c r="DY24" s="1170" t="str">
        <f>IFERROR(VLOOKUP($A24,Table!$DI$5:$DO$286,Table!$DJ$3,FALSE),"")</f>
        <v>A2T</v>
      </c>
      <c r="DZ24" s="1170" t="str">
        <f>IFERROR(VLOOKUP($A24,Table!$DI$5:$DO$286,Table!$DK$3,FALSE),"")</f>
        <v>030PRL</v>
      </c>
      <c r="EA24" s="1170" t="str">
        <f>IF(DY24="","",Names!$K$3)</f>
        <v>RFS</v>
      </c>
      <c r="EB24" s="1170" t="str">
        <f>IF(DY24="","",Names!$C$25)</f>
        <v>PRLTEC</v>
      </c>
      <c r="EC24" s="1170" t="str">
        <f>IFERROR(VLOOKUP($A24,Table!$DI$5:$DO$286,Table!$DM$3,FALSE),"")</f>
        <v>L127</v>
      </c>
      <c r="EE24" s="224" t="str">
        <f>IF(DY24="","",CONCATENATE(DY24,Names!$H$3,DZ24,Names!$J$3,EA24,Names!$L$3,EB24,Names!$N$3,EC24))</f>
        <v>A2T-030PRL:RFS-PRLTEC-L127</v>
      </c>
      <c r="EH24" t="str">
        <f>IFERROR(VLOOKUP($A24,TCS_C!$R$9:$U$10046,TCS_C!$S$5,FALSE),"")</f>
        <v/>
      </c>
      <c r="EI24" t="str">
        <f>IFERROR(VLOOKUP($A24,TCS_C!$R$9:$U$10046,TCS_C!$T$5,FALSE),"")</f>
        <v/>
      </c>
      <c r="EJ24" t="str">
        <f>IF(EH24="","",Names!$K$3)</f>
        <v/>
      </c>
      <c r="EK24" t="str">
        <f>IF(EH24="","",Names!$C$17)</f>
        <v/>
      </c>
      <c r="EL24" t="str">
        <f>IFERROR(VLOOKUP($A24,TCS_C!$R$9:$U$10046,TCS_C!$U$5,FALSE),"")</f>
        <v/>
      </c>
      <c r="EN24" s="224" t="str">
        <f>IF(EH24="","",CONCATENATE(EH24,Names!$H$3,EI24,Names!$J$3,EJ24,Names!$L$3,EK24,Names!$N$3,EL24))</f>
        <v/>
      </c>
      <c r="EO24" s="1170" t="str">
        <f>IF(EH24="","",CONCATENATE(EK24,Names!$N$3,EL24))</f>
        <v/>
      </c>
      <c r="EQ24" t="str">
        <f>IFERROR(VLOOKUP($A24,Table!BT25:$BY$286,Table!$BU$3,FALSE),"")</f>
        <v>MBL</v>
      </c>
      <c r="ER24" t="str">
        <f>IFERROR(VLOOKUP($A24,Table!BT25:$BY$286,Table!$BV$3,FALSE),"")</f>
        <v>090PRL</v>
      </c>
      <c r="ES24" t="str">
        <f>IF(EQ24="","",Names!$K$3)</f>
        <v>RFS</v>
      </c>
      <c r="ET24" t="str">
        <f>IFERROR(VLOOKUP($A24,Table!BT25:$BY$286,Table!$BW$3,FALSE),"")</f>
        <v>PRLDL</v>
      </c>
      <c r="EU24" t="str">
        <f>IFERROR(VLOOKUP($A24,Table!BT25:$BY$286,Table!$BX$3,FALSE),"")</f>
        <v>P001</v>
      </c>
      <c r="EW24" s="224" t="str">
        <f>IF(EQ24="","",CONCATENATE(EQ24,Names!$H$3,ER24,Names!$J$3,ES24,Names!$L$3,ET24,Names!$N$3,EU24))</f>
        <v>MBL-090PRL:RFS-PRLDL-P001</v>
      </c>
      <c r="FB24" t="str">
        <f>IF(EZ24="","",Names!$K$3)</f>
        <v/>
      </c>
      <c r="FD24" s="107"/>
      <c r="FF24" s="224" t="str">
        <f>IF(EZ24="","",CONCATENATE(EZ24,Names!$H$3,FA24,Names!$J$3,FB24,Names!$L$3,FC24,Names!$N$3,FD24))</f>
        <v/>
      </c>
      <c r="FG24" s="1266" t="str">
        <f>IF(EZ24="","",CONCATENATE(FC24,Names!$N$3,FD24))</f>
        <v/>
      </c>
    </row>
    <row r="25" spans="1:163">
      <c r="A25" s="72">
        <v>22</v>
      </c>
      <c r="C25" t="str">
        <f>IFERROR(VLOOKUP($A25,Table!$AL$5:$AS$286,Table!$AM$3,FALSE),"")</f>
        <v>Spk</v>
      </c>
      <c r="D25" t="str">
        <f>IFERROR(VLOOKUP($A25,Table!$AL$5:$AS$286,Table!$AN$3,FALSE),"")</f>
        <v>090PRL</v>
      </c>
      <c r="E25" t="str">
        <f>IF(C25="","",Names!$K$3)</f>
        <v>RFS</v>
      </c>
      <c r="F25" t="str">
        <f>IF(C25="","",Names!$C$5)</f>
        <v>PRLRL</v>
      </c>
      <c r="G25" t="str">
        <f>IFERROR(VLOOKUP($A25,Table!$AL$5:$AS$286,Table!$AO$3,FALSE),"")</f>
        <v>022</v>
      </c>
      <c r="I25" s="224" t="str">
        <f>IF(C25="","",CONCATENATE(C25,Names!$H$3,D25,Names!$J$3,E25,Names!$L$3,F25,Names!$N$3,G25))</f>
        <v>Spk-090PRL:RFS-PRLRL-022</v>
      </c>
      <c r="L25" s="1170" t="str">
        <f>IFERROR(VLOOKUP($A25,Table!$AV$5:$BK$286,Table!$AW$3,FALSE),"")</f>
        <v>MBL</v>
      </c>
      <c r="M25" s="1170" t="str">
        <f>IFERROR(VLOOKUP($A25,Table!$AV$5:$BK$286,Table!$AX$3,FALSE),"")</f>
        <v>070PRL</v>
      </c>
      <c r="N25" s="1170" t="str">
        <f>IF(L25="","",Names!$K$3)</f>
        <v>RFS</v>
      </c>
      <c r="O25" s="1170" t="str">
        <f>IF(L25="","",Names!$C$9)</f>
        <v>PRLTap</v>
      </c>
      <c r="P25" s="1170" t="str">
        <f>IFERROR(VLOOKUP($A25,Table!$AV$5:$BK$286,Table!$AY$3,FALSE),"")</f>
        <v>022</v>
      </c>
      <c r="R25" s="224" t="str">
        <f>IF(L25="","",CONCATENATE(L25,Names!$H$3,M25,Names!$J$3,N25,Names!$L$3,O25,Names!$N$3,P25))</f>
        <v>MBL-070PRL:RFS-PRLTap-022</v>
      </c>
      <c r="U25" t="str">
        <f>IFERROR(VLOOKUP($A25,Table!$AV$5:$BI$286,Table!$AW$3,FALSE),"")</f>
        <v>MBL</v>
      </c>
      <c r="V25" t="str">
        <f>IFERROR(VLOOKUP($A25,Table!$AV$5:$BI$286,Table!$AX$3,FALSE),"")</f>
        <v>070PRL</v>
      </c>
      <c r="W25" t="str">
        <f>IF(U25="","",Names!$K$3)</f>
        <v>RFS</v>
      </c>
      <c r="X25" t="str">
        <f>IF(U25="","",Names!$C$6)</f>
        <v>PRLCpl</v>
      </c>
      <c r="Y25" t="str">
        <f>IFERROR(VLOOKUP($A25,Table!$AV$5:$BI$286,Table!$AY$3,FALSE),"")</f>
        <v>022</v>
      </c>
      <c r="AA25" s="224" t="str">
        <f>IF(U25="","",CONCATENATE(U25,Names!$H$3,V25,Names!$J$3,W25,Names!$L$3,X25,Names!$N$3,Y25))</f>
        <v>MBL-070PRL:RFS-PRLCpl-022</v>
      </c>
      <c r="AD25" t="str">
        <f>IFERROR(VLOOKUP($A25,Table!$AV$5:$BI$286,Table!$AW$3,FALSE),"")</f>
        <v>MBL</v>
      </c>
      <c r="AE25" t="str">
        <f>IFERROR(VLOOKUP($A25,Table!$AV$5:$BI$286,Table!$AX$3,FALSE),"")</f>
        <v>070PRL</v>
      </c>
      <c r="AF25" t="str">
        <f>IF(AD25="","",Names!$K$3)</f>
        <v>RFS</v>
      </c>
      <c r="AG25" t="str">
        <f>IF(AD25="","",Names!$C$7)</f>
        <v>PRLSB</v>
      </c>
      <c r="AH25" t="str">
        <f>IFERROR(VLOOKUP($A25,Table!$AV$5:$BI$286,Table!$AY$3,FALSE),"")</f>
        <v>022</v>
      </c>
      <c r="AJ25" s="224" t="str">
        <f>IF(AD25="","",CONCATENATE(AD25,Names!$H$3,AE25,Names!$J$3,AF25,Names!$L$3,AG25,Names!$N$3,AH25))</f>
        <v>MBL-070PRL:RFS-PRLSB-022</v>
      </c>
      <c r="AM25" t="str">
        <f>IFERROR(VLOOKUP($A25,Table!$AV$5:$BI$286,Table!$AW$3,FALSE),"")</f>
        <v>MBL</v>
      </c>
      <c r="AN25" t="str">
        <f>IFERROR(VLOOKUP($A25,Table!$AV$5:$BI$286,Table!$AX$3,FALSE),"")</f>
        <v>070PRL</v>
      </c>
      <c r="AO25" t="str">
        <f>IF(AM25="","",Names!$K$3)</f>
        <v>RFS</v>
      </c>
      <c r="AP25" t="str">
        <f>IF(AM25="","",Names!$C$8)</f>
        <v>PRLJB</v>
      </c>
      <c r="AQ25" t="str">
        <f>IFERROR(VLOOKUP($A25,Table!$AV$5:$BI$286,Table!$AY$3,FALSE),"")</f>
        <v>022</v>
      </c>
      <c r="AS25" s="224" t="str">
        <f>IF(AM25="","",CONCATENATE(AM25,Names!$H$3,AN25,Names!$J$3,AO25,Names!$L$3,AP25,Names!$N$3,AQ25))</f>
        <v>MBL-070PRL:RFS-PRLJB-022</v>
      </c>
      <c r="AT25" s="224" t="str">
        <f>IF(AM25="","",CONCATENATE(AP25,Names!$N$3,AQ25))</f>
        <v>PRLJB-022</v>
      </c>
      <c r="AV25" t="str">
        <f>IFERROR(VLOOKUP($A25,Table!$AL$5:$AS$286,Table!$AM$3,FALSE),"")</f>
        <v>Spk</v>
      </c>
      <c r="AW25" t="str">
        <f>IFERROR(VLOOKUP($A25,Table!$AL$5:$AS$286,Table!$AN$3,FALSE),"")</f>
        <v>090PRL</v>
      </c>
      <c r="AX25" t="str">
        <f>IF(AV25="","",Names!$K$3)</f>
        <v>RFS</v>
      </c>
      <c r="AY25" t="str">
        <f>IF(AV25="","",Names!$C$10)</f>
        <v>PRLEH</v>
      </c>
      <c r="AZ25" t="str">
        <f>IFERROR(VLOOKUP($A25,Table!$AL$5:$AS$286,Table!$AQ$3,FALSE),"")</f>
        <v>L022</v>
      </c>
      <c r="BB25" s="224" t="str">
        <f>IF(AV25="","",CONCATENATE(AV25,Names!$H$3,AW25,Names!$J$3,AX25,Names!$L$3,AY25,Names!$N$3,AZ25))</f>
        <v>Spk-090PRL:RFS-PRLEH-L022</v>
      </c>
      <c r="BE25" t="str">
        <f>IFERROR(VLOOKUP($A25,Table!$AV$5:$BI$286,Table!$AW$3,FALSE),"")</f>
        <v>MBL</v>
      </c>
      <c r="BF25" t="str">
        <f>IFERROR(VLOOKUP($A25,Table!$AV$5:$BI$286,Table!$AX$3,FALSE),"")</f>
        <v>070PRL</v>
      </c>
      <c r="BG25" t="str">
        <f>IF(BE25="","",Names!$K$3)</f>
        <v>RFS</v>
      </c>
      <c r="BH25" t="str">
        <f>IF(BE25="","",Names!$C$10)</f>
        <v>PRLEH</v>
      </c>
      <c r="BI25" t="str">
        <f>IFERROR(VLOOKUP($A25,Table!$AV$5:$BI$286,Table!$BC$3,FALSE),"")</f>
        <v>C022</v>
      </c>
      <c r="BK25" s="224" t="str">
        <f>IF(BE25="","",CONCATENATE(BE25,Names!$H$3,BF25,Names!$J$3,BG25,Names!$L$3,BH25,Names!$N$3,BI25))</f>
        <v>MBL-070PRL:RFS-PRLEH-C022</v>
      </c>
      <c r="BN25" t="str">
        <f>IFERROR(VLOOKUP($A25,Table!$AV$5:$BI$286,Table!$AW$3,FALSE),"")</f>
        <v>MBL</v>
      </c>
      <c r="BO25" t="str">
        <f>IFERROR(VLOOKUP($A25,Table!$AV$5:$BI$286,Table!$AX$3,FALSE),"")</f>
        <v>070PRL</v>
      </c>
      <c r="BP25" t="str">
        <f>IF(BN25="","",Names!$K$3)</f>
        <v>RFS</v>
      </c>
      <c r="BQ25" t="str">
        <f>IF(BN25="","",Names!$C$10)</f>
        <v>PRLEH</v>
      </c>
      <c r="BR25" t="str">
        <f>IFERROR(VLOOKUP($A25,Table!$AV$5:$BI$286,Table!$BF$3,FALSE),"")</f>
        <v>S022</v>
      </c>
      <c r="BT25" s="224" t="str">
        <f>IF(BN25="","",CONCATENATE(BN25,Names!$H$3,BO25,Names!$J$3,BP25,Names!$L$3,BQ25,Names!$N$3,BR25))</f>
        <v>MBL-070PRL:RFS-PRLEH-S022</v>
      </c>
      <c r="BW25" t="str">
        <f>IFERROR(VLOOKUP($A25,Table!$AL$5:$AS$286,Table!$AM$3,FALSE),"")</f>
        <v>Spk</v>
      </c>
      <c r="BX25" t="str">
        <f>IFERROR(VLOOKUP($A25,Table!$AL$5:$AS$286,Table!$AN$3,FALSE),"")</f>
        <v>090PRL</v>
      </c>
      <c r="BY25" t="str">
        <f>IF(BW25="","",Names!$K$3)</f>
        <v>RFS</v>
      </c>
      <c r="BZ25" t="str">
        <f>IF(BW25="","",Names!$C$11)</f>
        <v>PRLTE</v>
      </c>
      <c r="CA25" t="str">
        <f>IFERROR(VLOOKUP($A25,Table!$AL$5:$AS$286,Table!$AQ$3,FALSE),"")</f>
        <v>L022</v>
      </c>
      <c r="CC25" s="224" t="str">
        <f>IF(BW25="","",CONCATENATE(BW25,Names!$H$3,BX25,Names!$J$3,BY25,Names!$L$3,BZ25,Names!$N$3,CA25))</f>
        <v>Spk-090PRL:RFS-PRLTE-L022</v>
      </c>
      <c r="CF25" t="str">
        <f>IFERROR(VLOOKUP($A25,Table!$AV$5:$BI$286,Table!$AW$3,FALSE),"")</f>
        <v>MBL</v>
      </c>
      <c r="CG25" t="str">
        <f>IFERROR(VLOOKUP($A25,Table!$AV$5:$BI$286,Table!$AX$3,FALSE),"")</f>
        <v>070PRL</v>
      </c>
      <c r="CH25" t="str">
        <f>IF(CF25="","",Names!$K$3)</f>
        <v>RFS</v>
      </c>
      <c r="CI25" t="str">
        <f>IF(CF25="","",Names!$C$11)</f>
        <v>PRLTE</v>
      </c>
      <c r="CJ25" t="str">
        <f>IFERROR(VLOOKUP($A25,Table!$AV$5:$BI$286,Table!$BC$3,FALSE),"")</f>
        <v>C022</v>
      </c>
      <c r="CL25" s="224" t="str">
        <f>IF(CF25="","",CONCATENATE(CF25,Names!$H$3,CG25,Names!$J$3,CH25,Names!$L$3,CI25,Names!$N$3,CJ25))</f>
        <v>MBL-070PRL:RFS-PRLTE-C022</v>
      </c>
      <c r="CO25" t="str">
        <f>IFERROR(VLOOKUP($A25,Table!$AV$5:$BI$286,Table!$AW$3,FALSE),"")</f>
        <v>MBL</v>
      </c>
      <c r="CP25" t="str">
        <f>IFERROR(VLOOKUP($A25,Table!$AV$5:$BI$286,Table!$AX$3,FALSE),"")</f>
        <v>070PRL</v>
      </c>
      <c r="CQ25" t="str">
        <f>IF(CO25="","",Names!$K$3)</f>
        <v>RFS</v>
      </c>
      <c r="CR25" t="str">
        <f>IF(CO25="","",Names!$C$11)</f>
        <v>PRLTE</v>
      </c>
      <c r="CS25" t="str">
        <f>IFERROR(VLOOKUP($A25,Table!$AV$5:$BI$286,Table!$BF$3,FALSE),"")</f>
        <v>S022</v>
      </c>
      <c r="CU25" s="224" t="str">
        <f>IF(CO25="","",CONCATENATE(CO25,Names!$H$3,CP25,Names!$J$3,CQ25,Names!$L$3,CR25,Names!$N$3,CS25))</f>
        <v>MBL-070PRL:RFS-PRLTE-S022</v>
      </c>
      <c r="CX25" t="str">
        <f>IFERROR(VLOOKUP($A25,Table!$AV$5:$BI$286,Table!$AW$3,FALSE),"")</f>
        <v>MBL</v>
      </c>
      <c r="CY25" t="str">
        <f>IFERROR(VLOOKUP($A25,Table!$AV$5:$BI$286,Table!$AX$3,FALSE),"")</f>
        <v>070PRL</v>
      </c>
      <c r="CZ25" t="str">
        <f>IF(CX25="","",Names!$K$3)</f>
        <v>RFS</v>
      </c>
      <c r="DA25" t="str">
        <f>IF(CX25="","",Names!$C$12)</f>
        <v>PRLDL</v>
      </c>
      <c r="DB25" t="str">
        <f>IFERROR(VLOOKUP($A25,Table!$AV$5:$BI$286,Table!$BC$3,FALSE),"")</f>
        <v>C022</v>
      </c>
      <c r="DD25" s="224" t="str">
        <f>IF(CX25="","",CONCATENATE(CX25,Names!$H$3,CY25,Names!$J$3,CZ25,Names!$L$3,DA25,Names!$N$3,DB25))</f>
        <v>MBL-070PRL:RFS-PRLDL-C022</v>
      </c>
      <c r="DG25" t="str">
        <f>IFERROR(VLOOKUP($A25,Table!$AV$5:$BI$286,Table!$AW$3,FALSE),"")</f>
        <v>MBL</v>
      </c>
      <c r="DH25" t="str">
        <f>IFERROR(VLOOKUP($A25,Table!$AV$5:$BI$286,Table!$AX$3,FALSE),"")</f>
        <v>070PRL</v>
      </c>
      <c r="DI25" t="str">
        <f>IF(DG25="","",Names!$K$3)</f>
        <v>RFS</v>
      </c>
      <c r="DJ25" t="str">
        <f>IF(DG25="","",Names!$C$24)</f>
        <v>PRLCSC</v>
      </c>
      <c r="DK25" t="str">
        <f>IFERROR(VLOOKUP($A25,Table!$AV$5:$BI$286,Table!$AY$3,FALSE),"")</f>
        <v>022</v>
      </c>
      <c r="DM25" s="224" t="str">
        <f>IF(DG25="","",CONCATENATE(DG25,Names!$H$3,DH25,Names!$J$3,DI25,Names!$L$3,DJ25,Names!$N$3,DK25))</f>
        <v>MBL-070PRL:RFS-PRLCSC-022</v>
      </c>
      <c r="DP25" s="1170" t="str">
        <f>IFERROR(VLOOKUP($A25,Table!$DI$5:$DO$286,Table!$DJ$3,FALSE),"")</f>
        <v>A2T</v>
      </c>
      <c r="DQ25" s="1170" t="str">
        <f>IFERROR(VLOOKUP($A25,Table!$DI$5:$DO$286,Table!$DK$3,FALSE),"")</f>
        <v>030PRL</v>
      </c>
      <c r="DR25" s="1170" t="str">
        <f>IF(DP25="","",Names!$K$3)</f>
        <v>RFS</v>
      </c>
      <c r="DS25" s="1170" t="str">
        <f>IF(DP25="","",Names!$C$26)</f>
        <v>PRLEHC</v>
      </c>
      <c r="DT25" s="1170" t="str">
        <f>IFERROR(VLOOKUP($A25,Table!$DI$5:$DO$286,Table!$DM$3,FALSE),"")</f>
        <v>L128</v>
      </c>
      <c r="DV25" s="224" t="str">
        <f>IF(DP25="","",CONCATENATE(DP25,Names!$H$3,DQ25,Names!$J$3,DR25,Names!$L$3,DS25,Names!$N$3,DT25))</f>
        <v>A2T-030PRL:RFS-PRLEHC-L128</v>
      </c>
      <c r="DY25" s="1170" t="str">
        <f>IFERROR(VLOOKUP($A25,Table!$DI$5:$DO$286,Table!$DJ$3,FALSE),"")</f>
        <v>A2T</v>
      </c>
      <c r="DZ25" s="1170" t="str">
        <f>IFERROR(VLOOKUP($A25,Table!$DI$5:$DO$286,Table!$DK$3,FALSE),"")</f>
        <v>030PRL</v>
      </c>
      <c r="EA25" s="1170" t="str">
        <f>IF(DY25="","",Names!$K$3)</f>
        <v>RFS</v>
      </c>
      <c r="EB25" s="1170" t="str">
        <f>IF(DY25="","",Names!$C$25)</f>
        <v>PRLTEC</v>
      </c>
      <c r="EC25" s="1170" t="str">
        <f>IFERROR(VLOOKUP($A25,Table!$DI$5:$DO$286,Table!$DM$3,FALSE),"")</f>
        <v>L128</v>
      </c>
      <c r="EE25" s="224" t="str">
        <f>IF(DY25="","",CONCATENATE(DY25,Names!$H$3,DZ25,Names!$J$3,EA25,Names!$L$3,EB25,Names!$N$3,EC25))</f>
        <v>A2T-030PRL:RFS-PRLTEC-L128</v>
      </c>
      <c r="EH25" t="str">
        <f>IFERROR(VLOOKUP($A25,TCS_C!$R$9:$U$10046,TCS_C!$S$5,FALSE),"")</f>
        <v/>
      </c>
      <c r="EI25" t="str">
        <f>IFERROR(VLOOKUP($A25,TCS_C!$R$9:$U$10046,TCS_C!$T$5,FALSE),"")</f>
        <v/>
      </c>
      <c r="EJ25" t="str">
        <f>IF(EH25="","",Names!$K$3)</f>
        <v/>
      </c>
      <c r="EK25" t="str">
        <f>IF(EH25="","",Names!$C$17)</f>
        <v/>
      </c>
      <c r="EL25" t="str">
        <f>IFERROR(VLOOKUP($A25,TCS_C!$R$9:$U$10046,TCS_C!$U$5,FALSE),"")</f>
        <v/>
      </c>
      <c r="EN25" s="224" t="str">
        <f>IF(EH25="","",CONCATENATE(EH25,Names!$H$3,EI25,Names!$J$3,EJ25,Names!$L$3,EK25,Names!$N$3,EL25))</f>
        <v/>
      </c>
      <c r="EO25" s="1170" t="str">
        <f>IF(EH25="","",CONCATENATE(EK25,Names!$N$3,EL25))</f>
        <v/>
      </c>
      <c r="EQ25" t="str">
        <f>IFERROR(VLOOKUP($A25,Table!BT26:$BY$286,Table!$BU$3,FALSE),"")</f>
        <v>MBL</v>
      </c>
      <c r="ER25" t="str">
        <f>IFERROR(VLOOKUP($A25,Table!BT26:$BY$286,Table!$BV$3,FALSE),"")</f>
        <v>090PRL</v>
      </c>
      <c r="ES25" t="str">
        <f>IF(EQ25="","",Names!$K$3)</f>
        <v>RFS</v>
      </c>
      <c r="ET25" t="str">
        <f>IFERROR(VLOOKUP($A25,Table!BT26:$BY$286,Table!$BW$3,FALSE),"")</f>
        <v>PRLRL</v>
      </c>
      <c r="EU25" t="str">
        <f>IFERROR(VLOOKUP($A25,Table!BT26:$BY$286,Table!$BX$3,FALSE),"")</f>
        <v>044'</v>
      </c>
      <c r="EW25" s="224" t="str">
        <f>IF(EQ25="","",CONCATENATE(EQ25,Names!$H$3,ER25,Names!$J$3,ES25,Names!$L$3,ET25,Names!$N$3,EU25))</f>
        <v>MBL-090PRL:RFS-PRLRL-044'</v>
      </c>
      <c r="FB25" t="str">
        <f>IF(EZ25="","",Names!$K$3)</f>
        <v/>
      </c>
      <c r="FD25" s="107"/>
      <c r="FF25" s="224" t="str">
        <f>IF(EZ25="","",CONCATENATE(EZ25,Names!$H$3,FA25,Names!$J$3,FB25,Names!$L$3,FC25,Names!$N$3,FD25))</f>
        <v/>
      </c>
      <c r="FG25" s="1266" t="str">
        <f>IF(EZ25="","",CONCATENATE(FC25,Names!$N$3,FD25))</f>
        <v/>
      </c>
    </row>
    <row r="26" spans="1:163">
      <c r="A26" s="72">
        <v>23</v>
      </c>
      <c r="C26" t="str">
        <f>IFERROR(VLOOKUP($A26,Table!$AL$5:$AS$286,Table!$AM$3,FALSE),"")</f>
        <v>Spk</v>
      </c>
      <c r="D26" t="str">
        <f>IFERROR(VLOOKUP($A26,Table!$AL$5:$AS$286,Table!$AN$3,FALSE),"")</f>
        <v>100PRL</v>
      </c>
      <c r="E26" t="str">
        <f>IF(C26="","",Names!$K$3)</f>
        <v>RFS</v>
      </c>
      <c r="F26" t="str">
        <f>IF(C26="","",Names!$C$5)</f>
        <v>PRLRL</v>
      </c>
      <c r="G26" t="str">
        <f>IFERROR(VLOOKUP($A26,Table!$AL$5:$AS$286,Table!$AO$3,FALSE),"")</f>
        <v>023</v>
      </c>
      <c r="I26" s="224" t="str">
        <f>IF(C26="","",CONCATENATE(C26,Names!$H$3,D26,Names!$J$3,E26,Names!$L$3,F26,Names!$N$3,G26))</f>
        <v>Spk-100PRL:RFS-PRLRL-023</v>
      </c>
      <c r="L26" s="1170" t="str">
        <f>IFERROR(VLOOKUP($A26,Table!$AV$5:$BK$286,Table!$AW$3,FALSE),"")</f>
        <v>MBL</v>
      </c>
      <c r="M26" s="1170" t="str">
        <f>IFERROR(VLOOKUP($A26,Table!$AV$5:$BK$286,Table!$AX$3,FALSE),"")</f>
        <v>080PRL</v>
      </c>
      <c r="N26" s="1170" t="str">
        <f>IF(L26="","",Names!$K$3)</f>
        <v>RFS</v>
      </c>
      <c r="O26" s="1170" t="str">
        <f>IF(L26="","",Names!$C$9)</f>
        <v>PRLTap</v>
      </c>
      <c r="P26" s="1170" t="str">
        <f>IFERROR(VLOOKUP($A26,Table!$AV$5:$BK$286,Table!$AY$3,FALSE),"")</f>
        <v>023</v>
      </c>
      <c r="R26" s="224" t="str">
        <f>IF(L26="","",CONCATENATE(L26,Names!$H$3,M26,Names!$J$3,N26,Names!$L$3,O26,Names!$N$3,P26))</f>
        <v>MBL-080PRL:RFS-PRLTap-023</v>
      </c>
      <c r="U26" t="str">
        <f>IFERROR(VLOOKUP($A26,Table!$AV$5:$BI$286,Table!$AW$3,FALSE),"")</f>
        <v>MBL</v>
      </c>
      <c r="V26" t="str">
        <f>IFERROR(VLOOKUP($A26,Table!$AV$5:$BI$286,Table!$AX$3,FALSE),"")</f>
        <v>080PRL</v>
      </c>
      <c r="W26" t="str">
        <f>IF(U26="","",Names!$K$3)</f>
        <v>RFS</v>
      </c>
      <c r="X26" t="str">
        <f>IF(U26="","",Names!$C$6)</f>
        <v>PRLCpl</v>
      </c>
      <c r="Y26" t="str">
        <f>IFERROR(VLOOKUP($A26,Table!$AV$5:$BI$286,Table!$AY$3,FALSE),"")</f>
        <v>023</v>
      </c>
      <c r="AA26" s="224" t="str">
        <f>IF(U26="","",CONCATENATE(U26,Names!$H$3,V26,Names!$J$3,W26,Names!$L$3,X26,Names!$N$3,Y26))</f>
        <v>MBL-080PRL:RFS-PRLCpl-023</v>
      </c>
      <c r="AD26" t="str">
        <f>IFERROR(VLOOKUP($A26,Table!$AV$5:$BI$286,Table!$AW$3,FALSE),"")</f>
        <v>MBL</v>
      </c>
      <c r="AE26" t="str">
        <f>IFERROR(VLOOKUP($A26,Table!$AV$5:$BI$286,Table!$AX$3,FALSE),"")</f>
        <v>080PRL</v>
      </c>
      <c r="AF26" t="str">
        <f>IF(AD26="","",Names!$K$3)</f>
        <v>RFS</v>
      </c>
      <c r="AG26" t="str">
        <f>IF(AD26="","",Names!$C$7)</f>
        <v>PRLSB</v>
      </c>
      <c r="AH26" t="str">
        <f>IFERROR(VLOOKUP($A26,Table!$AV$5:$BI$286,Table!$AY$3,FALSE),"")</f>
        <v>023</v>
      </c>
      <c r="AJ26" s="224" t="str">
        <f>IF(AD26="","",CONCATENATE(AD26,Names!$H$3,AE26,Names!$J$3,AF26,Names!$L$3,AG26,Names!$N$3,AH26))</f>
        <v>MBL-080PRL:RFS-PRLSB-023</v>
      </c>
      <c r="AM26" t="str">
        <f>IFERROR(VLOOKUP($A26,Table!$AV$5:$BI$286,Table!$AW$3,FALSE),"")</f>
        <v>MBL</v>
      </c>
      <c r="AN26" t="str">
        <f>IFERROR(VLOOKUP($A26,Table!$AV$5:$BI$286,Table!$AX$3,FALSE),"")</f>
        <v>080PRL</v>
      </c>
      <c r="AO26" t="str">
        <f>IF(AM26="","",Names!$K$3)</f>
        <v>RFS</v>
      </c>
      <c r="AP26" t="str">
        <f>IF(AM26="","",Names!$C$8)</f>
        <v>PRLJB</v>
      </c>
      <c r="AQ26" t="str">
        <f>IFERROR(VLOOKUP($A26,Table!$AV$5:$BI$286,Table!$AY$3,FALSE),"")</f>
        <v>023</v>
      </c>
      <c r="AS26" s="224" t="str">
        <f>IF(AM26="","",CONCATENATE(AM26,Names!$H$3,AN26,Names!$J$3,AO26,Names!$L$3,AP26,Names!$N$3,AQ26))</f>
        <v>MBL-080PRL:RFS-PRLJB-023</v>
      </c>
      <c r="AT26" s="224" t="str">
        <f>IF(AM26="","",CONCATENATE(AP26,Names!$N$3,AQ26))</f>
        <v>PRLJB-023</v>
      </c>
      <c r="AV26" t="str">
        <f>IFERROR(VLOOKUP($A26,Table!$AL$5:$AS$286,Table!$AM$3,FALSE),"")</f>
        <v>Spk</v>
      </c>
      <c r="AW26" t="str">
        <f>IFERROR(VLOOKUP($A26,Table!$AL$5:$AS$286,Table!$AN$3,FALSE),"")</f>
        <v>100PRL</v>
      </c>
      <c r="AX26" t="str">
        <f>IF(AV26="","",Names!$K$3)</f>
        <v>RFS</v>
      </c>
      <c r="AY26" t="str">
        <f>IF(AV26="","",Names!$C$10)</f>
        <v>PRLEH</v>
      </c>
      <c r="AZ26" t="str">
        <f>IFERROR(VLOOKUP($A26,Table!$AL$5:$AS$286,Table!$AQ$3,FALSE),"")</f>
        <v>L023</v>
      </c>
      <c r="BB26" s="224" t="str">
        <f>IF(AV26="","",CONCATENATE(AV26,Names!$H$3,AW26,Names!$J$3,AX26,Names!$L$3,AY26,Names!$N$3,AZ26))</f>
        <v>Spk-100PRL:RFS-PRLEH-L023</v>
      </c>
      <c r="BE26" t="str">
        <f>IFERROR(VLOOKUP($A26,Table!$AV$5:$BI$286,Table!$AW$3,FALSE),"")</f>
        <v>MBL</v>
      </c>
      <c r="BF26" t="str">
        <f>IFERROR(VLOOKUP($A26,Table!$AV$5:$BI$286,Table!$AX$3,FALSE),"")</f>
        <v>080PRL</v>
      </c>
      <c r="BG26" t="str">
        <f>IF(BE26="","",Names!$K$3)</f>
        <v>RFS</v>
      </c>
      <c r="BH26" t="str">
        <f>IF(BE26="","",Names!$C$10)</f>
        <v>PRLEH</v>
      </c>
      <c r="BI26" t="str">
        <f>IFERROR(VLOOKUP($A26,Table!$AV$5:$BI$286,Table!$BC$3,FALSE),"")</f>
        <v>C023</v>
      </c>
      <c r="BK26" s="224" t="str">
        <f>IF(BE26="","",CONCATENATE(BE26,Names!$H$3,BF26,Names!$J$3,BG26,Names!$L$3,BH26,Names!$N$3,BI26))</f>
        <v>MBL-080PRL:RFS-PRLEH-C023</v>
      </c>
      <c r="BN26" t="str">
        <f>IFERROR(VLOOKUP($A26,Table!$AV$5:$BI$286,Table!$AW$3,FALSE),"")</f>
        <v>MBL</v>
      </c>
      <c r="BO26" t="str">
        <f>IFERROR(VLOOKUP($A26,Table!$AV$5:$BI$286,Table!$AX$3,FALSE),"")</f>
        <v>080PRL</v>
      </c>
      <c r="BP26" t="str">
        <f>IF(BN26="","",Names!$K$3)</f>
        <v>RFS</v>
      </c>
      <c r="BQ26" t="str">
        <f>IF(BN26="","",Names!$C$10)</f>
        <v>PRLEH</v>
      </c>
      <c r="BR26" t="str">
        <f>IFERROR(VLOOKUP($A26,Table!$AV$5:$BI$286,Table!$BF$3,FALSE),"")</f>
        <v>S023</v>
      </c>
      <c r="BT26" s="224" t="str">
        <f>IF(BN26="","",CONCATENATE(BN26,Names!$H$3,BO26,Names!$J$3,BP26,Names!$L$3,BQ26,Names!$N$3,BR26))</f>
        <v>MBL-080PRL:RFS-PRLEH-S023</v>
      </c>
      <c r="BW26" t="str">
        <f>IFERROR(VLOOKUP($A26,Table!$AL$5:$AS$286,Table!$AM$3,FALSE),"")</f>
        <v>Spk</v>
      </c>
      <c r="BX26" t="str">
        <f>IFERROR(VLOOKUP($A26,Table!$AL$5:$AS$286,Table!$AN$3,FALSE),"")</f>
        <v>100PRL</v>
      </c>
      <c r="BY26" t="str">
        <f>IF(BW26="","",Names!$K$3)</f>
        <v>RFS</v>
      </c>
      <c r="BZ26" t="str">
        <f>IF(BW26="","",Names!$C$11)</f>
        <v>PRLTE</v>
      </c>
      <c r="CA26" t="str">
        <f>IFERROR(VLOOKUP($A26,Table!$AL$5:$AS$286,Table!$AQ$3,FALSE),"")</f>
        <v>L023</v>
      </c>
      <c r="CC26" s="224" t="str">
        <f>IF(BW26="","",CONCATENATE(BW26,Names!$H$3,BX26,Names!$J$3,BY26,Names!$L$3,BZ26,Names!$N$3,CA26))</f>
        <v>Spk-100PRL:RFS-PRLTE-L023</v>
      </c>
      <c r="CF26" t="str">
        <f>IFERROR(VLOOKUP($A26,Table!$AV$5:$BI$286,Table!$AW$3,FALSE),"")</f>
        <v>MBL</v>
      </c>
      <c r="CG26" t="str">
        <f>IFERROR(VLOOKUP($A26,Table!$AV$5:$BI$286,Table!$AX$3,FALSE),"")</f>
        <v>080PRL</v>
      </c>
      <c r="CH26" t="str">
        <f>IF(CF26="","",Names!$K$3)</f>
        <v>RFS</v>
      </c>
      <c r="CI26" t="str">
        <f>IF(CF26="","",Names!$C$11)</f>
        <v>PRLTE</v>
      </c>
      <c r="CJ26" t="str">
        <f>IFERROR(VLOOKUP($A26,Table!$AV$5:$BI$286,Table!$BC$3,FALSE),"")</f>
        <v>C023</v>
      </c>
      <c r="CL26" s="224" t="str">
        <f>IF(CF26="","",CONCATENATE(CF26,Names!$H$3,CG26,Names!$J$3,CH26,Names!$L$3,CI26,Names!$N$3,CJ26))</f>
        <v>MBL-080PRL:RFS-PRLTE-C023</v>
      </c>
      <c r="CO26" t="str">
        <f>IFERROR(VLOOKUP($A26,Table!$AV$5:$BI$286,Table!$AW$3,FALSE),"")</f>
        <v>MBL</v>
      </c>
      <c r="CP26" t="str">
        <f>IFERROR(VLOOKUP($A26,Table!$AV$5:$BI$286,Table!$AX$3,FALSE),"")</f>
        <v>080PRL</v>
      </c>
      <c r="CQ26" t="str">
        <f>IF(CO26="","",Names!$K$3)</f>
        <v>RFS</v>
      </c>
      <c r="CR26" t="str">
        <f>IF(CO26="","",Names!$C$11)</f>
        <v>PRLTE</v>
      </c>
      <c r="CS26" t="str">
        <f>IFERROR(VLOOKUP($A26,Table!$AV$5:$BI$286,Table!$BF$3,FALSE),"")</f>
        <v>S023</v>
      </c>
      <c r="CU26" s="224" t="str">
        <f>IF(CO26="","",CONCATENATE(CO26,Names!$H$3,CP26,Names!$J$3,CQ26,Names!$L$3,CR26,Names!$N$3,CS26))</f>
        <v>MBL-080PRL:RFS-PRLTE-S023</v>
      </c>
      <c r="CX26" t="str">
        <f>IFERROR(VLOOKUP($A26,Table!$AV$5:$BI$286,Table!$AW$3,FALSE),"")</f>
        <v>MBL</v>
      </c>
      <c r="CY26" t="str">
        <f>IFERROR(VLOOKUP($A26,Table!$AV$5:$BI$286,Table!$AX$3,FALSE),"")</f>
        <v>080PRL</v>
      </c>
      <c r="CZ26" t="str">
        <f>IF(CX26="","",Names!$K$3)</f>
        <v>RFS</v>
      </c>
      <c r="DA26" t="str">
        <f>IF(CX26="","",Names!$C$12)</f>
        <v>PRLDL</v>
      </c>
      <c r="DB26" t="str">
        <f>IFERROR(VLOOKUP($A26,Table!$AV$5:$BI$286,Table!$BC$3,FALSE),"")</f>
        <v>C023</v>
      </c>
      <c r="DD26" s="224" t="str">
        <f>IF(CX26="","",CONCATENATE(CX26,Names!$H$3,CY26,Names!$J$3,CZ26,Names!$L$3,DA26,Names!$N$3,DB26))</f>
        <v>MBL-080PRL:RFS-PRLDL-C023</v>
      </c>
      <c r="DG26" t="str">
        <f>IFERROR(VLOOKUP($A26,Table!$AV$5:$BI$286,Table!$AW$3,FALSE),"")</f>
        <v>MBL</v>
      </c>
      <c r="DH26" t="str">
        <f>IFERROR(VLOOKUP($A26,Table!$AV$5:$BI$286,Table!$AX$3,FALSE),"")</f>
        <v>080PRL</v>
      </c>
      <c r="DI26" t="str">
        <f>IF(DG26="","",Names!$K$3)</f>
        <v>RFS</v>
      </c>
      <c r="DJ26" t="str">
        <f>IF(DG26="","",Names!$C$24)</f>
        <v>PRLCSC</v>
      </c>
      <c r="DK26" t="str">
        <f>IFERROR(VLOOKUP($A26,Table!$AV$5:$BI$286,Table!$AY$3,FALSE),"")</f>
        <v>023</v>
      </c>
      <c r="DM26" s="224" t="str">
        <f>IF(DG26="","",CONCATENATE(DG26,Names!$H$3,DH26,Names!$J$3,DI26,Names!$L$3,DJ26,Names!$N$3,DK26))</f>
        <v>MBL-080PRL:RFS-PRLCSC-023</v>
      </c>
      <c r="DP26" s="1170" t="str">
        <f>IFERROR(VLOOKUP($A26,Table!$DI$5:$DO$286,Table!$DJ$3,FALSE),"")</f>
        <v>A2T</v>
      </c>
      <c r="DQ26" s="1170" t="str">
        <f>IFERROR(VLOOKUP($A26,Table!$DI$5:$DO$286,Table!$DK$3,FALSE),"")</f>
        <v>030PRL</v>
      </c>
      <c r="DR26" s="1170" t="str">
        <f>IF(DP26="","",Names!$K$3)</f>
        <v>RFS</v>
      </c>
      <c r="DS26" s="1170" t="str">
        <f>IF(DP26="","",Names!$C$26)</f>
        <v>PRLEHC</v>
      </c>
      <c r="DT26" s="1170" t="str">
        <f>IFERROR(VLOOKUP($A26,Table!$DI$5:$DO$286,Table!$DM$3,FALSE),"")</f>
        <v>L129</v>
      </c>
      <c r="DV26" s="224" t="str">
        <f>IF(DP26="","",CONCATENATE(DP26,Names!$H$3,DQ26,Names!$J$3,DR26,Names!$L$3,DS26,Names!$N$3,DT26))</f>
        <v>A2T-030PRL:RFS-PRLEHC-L129</v>
      </c>
      <c r="DY26" s="1170" t="str">
        <f>IFERROR(VLOOKUP($A26,Table!$DI$5:$DO$286,Table!$DJ$3,FALSE),"")</f>
        <v>A2T</v>
      </c>
      <c r="DZ26" s="1170" t="str">
        <f>IFERROR(VLOOKUP($A26,Table!$DI$5:$DO$286,Table!$DK$3,FALSE),"")</f>
        <v>030PRL</v>
      </c>
      <c r="EA26" s="1170" t="str">
        <f>IF(DY26="","",Names!$K$3)</f>
        <v>RFS</v>
      </c>
      <c r="EB26" s="1170" t="str">
        <f>IF(DY26="","",Names!$C$25)</f>
        <v>PRLTEC</v>
      </c>
      <c r="EC26" s="1170" t="str">
        <f>IFERROR(VLOOKUP($A26,Table!$DI$5:$DO$286,Table!$DM$3,FALSE),"")</f>
        <v>L129</v>
      </c>
      <c r="EE26" s="224" t="str">
        <f>IF(DY26="","",CONCATENATE(DY26,Names!$H$3,DZ26,Names!$J$3,EA26,Names!$L$3,EB26,Names!$N$3,EC26))</f>
        <v>A2T-030PRL:RFS-PRLTEC-L129</v>
      </c>
      <c r="EH26" t="str">
        <f>IFERROR(VLOOKUP($A26,TCS_C!$R$9:$U$10046,TCS_C!$S$5,FALSE),"")</f>
        <v/>
      </c>
      <c r="EI26" t="str">
        <f>IFERROR(VLOOKUP($A26,TCS_C!$R$9:$U$10046,TCS_C!$T$5,FALSE),"")</f>
        <v/>
      </c>
      <c r="EJ26" t="str">
        <f>IF(EH26="","",Names!$K$3)</f>
        <v/>
      </c>
      <c r="EK26" t="str">
        <f>IF(EH26="","",Names!$C$17)</f>
        <v/>
      </c>
      <c r="EL26" t="str">
        <f>IFERROR(VLOOKUP($A26,TCS_C!$R$9:$U$10046,TCS_C!$U$5,FALSE),"")</f>
        <v/>
      </c>
      <c r="EN26" s="224" t="str">
        <f>IF(EH26="","",CONCATENATE(EH26,Names!$H$3,EI26,Names!$J$3,EJ26,Names!$L$3,EK26,Names!$N$3,EL26))</f>
        <v/>
      </c>
      <c r="EO26" s="1170" t="str">
        <f>IF(EH26="","",CONCATENATE(EK26,Names!$N$3,EL26))</f>
        <v/>
      </c>
      <c r="EQ26" t="str">
        <f>IFERROR(VLOOKUP($A26,Table!BT27:$BY$286,Table!$BU$3,FALSE),"")</f>
        <v>MBL</v>
      </c>
      <c r="ER26" t="str">
        <f>IFERROR(VLOOKUP($A26,Table!BT27:$BY$286,Table!$BV$3,FALSE),"")</f>
        <v>090PRL</v>
      </c>
      <c r="ES26" t="str">
        <f>IF(EQ26="","",Names!$K$3)</f>
        <v>RFS</v>
      </c>
      <c r="ET26" t="str">
        <f>IFERROR(VLOOKUP($A26,Table!BT27:$BY$286,Table!$BW$3,FALSE),"")</f>
        <v>PRLEH</v>
      </c>
      <c r="EU26" t="str">
        <f>IFERROR(VLOOKUP($A26,Table!BT27:$BY$286,Table!$BX$3,FALSE),"")</f>
        <v>L044'</v>
      </c>
      <c r="EW26" s="224" t="str">
        <f>IF(EQ26="","",CONCATENATE(EQ26,Names!$H$3,ER26,Names!$J$3,ES26,Names!$L$3,ET26,Names!$N$3,EU26))</f>
        <v>MBL-090PRL:RFS-PRLEH-L044'</v>
      </c>
      <c r="FB26" t="str">
        <f>IF(EZ26="","",Names!$K$3)</f>
        <v/>
      </c>
      <c r="FD26" s="107"/>
      <c r="FF26" s="224" t="str">
        <f>IF(EZ26="","",CONCATENATE(EZ26,Names!$H$3,FA26,Names!$J$3,FB26,Names!$L$3,FC26,Names!$N$3,FD26))</f>
        <v/>
      </c>
      <c r="FG26" s="1266" t="str">
        <f>IF(EZ26="","",CONCATENATE(FC26,Names!$N$3,FD26))</f>
        <v/>
      </c>
    </row>
    <row r="27" spans="1:163">
      <c r="A27" s="72">
        <v>24</v>
      </c>
      <c r="C27" t="str">
        <f>IFERROR(VLOOKUP($A27,Table!$AL$5:$AS$286,Table!$AM$3,FALSE),"")</f>
        <v>Spk</v>
      </c>
      <c r="D27" t="str">
        <f>IFERROR(VLOOKUP($A27,Table!$AL$5:$AS$286,Table!$AN$3,FALSE),"")</f>
        <v>110PRL</v>
      </c>
      <c r="E27" t="str">
        <f>IF(C27="","",Names!$K$3)</f>
        <v>RFS</v>
      </c>
      <c r="F27" t="str">
        <f>IF(C27="","",Names!$C$5)</f>
        <v>PRLRL</v>
      </c>
      <c r="G27" t="str">
        <f>IFERROR(VLOOKUP($A27,Table!$AL$5:$AS$286,Table!$AO$3,FALSE),"")</f>
        <v>024</v>
      </c>
      <c r="I27" s="224" t="str">
        <f>IF(C27="","",CONCATENATE(C27,Names!$H$3,D27,Names!$J$3,E27,Names!$L$3,F27,Names!$N$3,G27))</f>
        <v>Spk-110PRL:RFS-PRLRL-024</v>
      </c>
      <c r="L27" s="1170" t="str">
        <f>IFERROR(VLOOKUP($A27,Table!$AV$5:$BK$286,Table!$AW$3,FALSE),"")</f>
        <v>MBL</v>
      </c>
      <c r="M27" s="1170" t="str">
        <f>IFERROR(VLOOKUP($A27,Table!$AV$5:$BK$286,Table!$AX$3,FALSE),"")</f>
        <v>090PRL</v>
      </c>
      <c r="N27" s="1170" t="str">
        <f>IF(L27="","",Names!$K$3)</f>
        <v>RFS</v>
      </c>
      <c r="O27" s="1170" t="str">
        <f>IF(L27="","",Names!$C$9)</f>
        <v>PRLTap</v>
      </c>
      <c r="P27" s="1170" t="str">
        <f>IFERROR(VLOOKUP($A27,Table!$AV$5:$BK$286,Table!$AY$3,FALSE),"")</f>
        <v>024</v>
      </c>
      <c r="R27" s="224" t="str">
        <f>IF(L27="","",CONCATENATE(L27,Names!$H$3,M27,Names!$J$3,N27,Names!$L$3,O27,Names!$N$3,P27))</f>
        <v>MBL-090PRL:RFS-PRLTap-024</v>
      </c>
      <c r="U27" t="str">
        <f>IFERROR(VLOOKUP($A27,Table!$AV$5:$BI$286,Table!$AW$3,FALSE),"")</f>
        <v>MBL</v>
      </c>
      <c r="V27" t="str">
        <f>IFERROR(VLOOKUP($A27,Table!$AV$5:$BI$286,Table!$AX$3,FALSE),"")</f>
        <v>090PRL</v>
      </c>
      <c r="W27" t="str">
        <f>IF(U27="","",Names!$K$3)</f>
        <v>RFS</v>
      </c>
      <c r="X27" t="str">
        <f>IF(U27="","",Names!$C$6)</f>
        <v>PRLCpl</v>
      </c>
      <c r="Y27" t="str">
        <f>IFERROR(VLOOKUP($A27,Table!$AV$5:$BI$286,Table!$AY$3,FALSE),"")</f>
        <v>024</v>
      </c>
      <c r="AA27" s="224" t="str">
        <f>IF(U27="","",CONCATENATE(U27,Names!$H$3,V27,Names!$J$3,W27,Names!$L$3,X27,Names!$N$3,Y27))</f>
        <v>MBL-090PRL:RFS-PRLCpl-024</v>
      </c>
      <c r="AD27" t="str">
        <f>IFERROR(VLOOKUP($A27,Table!$AV$5:$BI$286,Table!$AW$3,FALSE),"")</f>
        <v>MBL</v>
      </c>
      <c r="AE27" t="str">
        <f>IFERROR(VLOOKUP($A27,Table!$AV$5:$BI$286,Table!$AX$3,FALSE),"")</f>
        <v>090PRL</v>
      </c>
      <c r="AF27" t="str">
        <f>IF(AD27="","",Names!$K$3)</f>
        <v>RFS</v>
      </c>
      <c r="AG27" t="str">
        <f>IF(AD27="","",Names!$C$7)</f>
        <v>PRLSB</v>
      </c>
      <c r="AH27" t="str">
        <f>IFERROR(VLOOKUP($A27,Table!$AV$5:$BI$286,Table!$AY$3,FALSE),"")</f>
        <v>024</v>
      </c>
      <c r="AJ27" s="224" t="str">
        <f>IF(AD27="","",CONCATENATE(AD27,Names!$H$3,AE27,Names!$J$3,AF27,Names!$L$3,AG27,Names!$N$3,AH27))</f>
        <v>MBL-090PRL:RFS-PRLSB-024</v>
      </c>
      <c r="AM27" t="str">
        <f>IFERROR(VLOOKUP($A27,Table!$AV$5:$BI$286,Table!$AW$3,FALSE),"")</f>
        <v>MBL</v>
      </c>
      <c r="AN27" t="str">
        <f>IFERROR(VLOOKUP($A27,Table!$AV$5:$BI$286,Table!$AX$3,FALSE),"")</f>
        <v>090PRL</v>
      </c>
      <c r="AO27" t="str">
        <f>IF(AM27="","",Names!$K$3)</f>
        <v>RFS</v>
      </c>
      <c r="AP27" t="str">
        <f>IF(AM27="","",Names!$C$8)</f>
        <v>PRLJB</v>
      </c>
      <c r="AQ27" t="str">
        <f>IFERROR(VLOOKUP($A27,Table!$AV$5:$BI$286,Table!$AY$3,FALSE),"")</f>
        <v>024</v>
      </c>
      <c r="AS27" s="224" t="str">
        <f>IF(AM27="","",CONCATENATE(AM27,Names!$H$3,AN27,Names!$J$3,AO27,Names!$L$3,AP27,Names!$N$3,AQ27))</f>
        <v>MBL-090PRL:RFS-PRLJB-024</v>
      </c>
      <c r="AT27" s="224" t="str">
        <f>IF(AM27="","",CONCATENATE(AP27,Names!$N$3,AQ27))</f>
        <v>PRLJB-024</v>
      </c>
      <c r="AV27" t="str">
        <f>IFERROR(VLOOKUP($A27,Table!$AL$5:$AS$286,Table!$AM$3,FALSE),"")</f>
        <v>Spk</v>
      </c>
      <c r="AW27" t="str">
        <f>IFERROR(VLOOKUP($A27,Table!$AL$5:$AS$286,Table!$AN$3,FALSE),"")</f>
        <v>110PRL</v>
      </c>
      <c r="AX27" t="str">
        <f>IF(AV27="","",Names!$K$3)</f>
        <v>RFS</v>
      </c>
      <c r="AY27" t="str">
        <f>IF(AV27="","",Names!$C$10)</f>
        <v>PRLEH</v>
      </c>
      <c r="AZ27" t="str">
        <f>IFERROR(VLOOKUP($A27,Table!$AL$5:$AS$286,Table!$AQ$3,FALSE),"")</f>
        <v>L024</v>
      </c>
      <c r="BB27" s="224" t="str">
        <f>IF(AV27="","",CONCATENATE(AV27,Names!$H$3,AW27,Names!$J$3,AX27,Names!$L$3,AY27,Names!$N$3,AZ27))</f>
        <v>Spk-110PRL:RFS-PRLEH-L024</v>
      </c>
      <c r="BE27" t="str">
        <f>IFERROR(VLOOKUP($A27,Table!$AV$5:$BI$286,Table!$AW$3,FALSE),"")</f>
        <v>MBL</v>
      </c>
      <c r="BF27" t="str">
        <f>IFERROR(VLOOKUP($A27,Table!$AV$5:$BI$286,Table!$AX$3,FALSE),"")</f>
        <v>090PRL</v>
      </c>
      <c r="BG27" t="str">
        <f>IF(BE27="","",Names!$K$3)</f>
        <v>RFS</v>
      </c>
      <c r="BH27" t="str">
        <f>IF(BE27="","",Names!$C$10)</f>
        <v>PRLEH</v>
      </c>
      <c r="BI27" t="str">
        <f>IFERROR(VLOOKUP($A27,Table!$AV$5:$BI$286,Table!$BC$3,FALSE),"")</f>
        <v>C024</v>
      </c>
      <c r="BK27" s="224" t="str">
        <f>IF(BE27="","",CONCATENATE(BE27,Names!$H$3,BF27,Names!$J$3,BG27,Names!$L$3,BH27,Names!$N$3,BI27))</f>
        <v>MBL-090PRL:RFS-PRLEH-C024</v>
      </c>
      <c r="BN27" t="str">
        <f>IFERROR(VLOOKUP($A27,Table!$AV$5:$BI$286,Table!$AW$3,FALSE),"")</f>
        <v>MBL</v>
      </c>
      <c r="BO27" t="str">
        <f>IFERROR(VLOOKUP($A27,Table!$AV$5:$BI$286,Table!$AX$3,FALSE),"")</f>
        <v>090PRL</v>
      </c>
      <c r="BP27" t="str">
        <f>IF(BN27="","",Names!$K$3)</f>
        <v>RFS</v>
      </c>
      <c r="BQ27" t="str">
        <f>IF(BN27="","",Names!$C$10)</f>
        <v>PRLEH</v>
      </c>
      <c r="BR27" t="str">
        <f>IFERROR(VLOOKUP($A27,Table!$AV$5:$BI$286,Table!$BF$3,FALSE),"")</f>
        <v>S024</v>
      </c>
      <c r="BT27" s="224" t="str">
        <f>IF(BN27="","",CONCATENATE(BN27,Names!$H$3,BO27,Names!$J$3,BP27,Names!$L$3,BQ27,Names!$N$3,BR27))</f>
        <v>MBL-090PRL:RFS-PRLEH-S024</v>
      </c>
      <c r="BW27" t="str">
        <f>IFERROR(VLOOKUP($A27,Table!$AL$5:$AS$286,Table!$AM$3,FALSE),"")</f>
        <v>Spk</v>
      </c>
      <c r="BX27" t="str">
        <f>IFERROR(VLOOKUP($A27,Table!$AL$5:$AS$286,Table!$AN$3,FALSE),"")</f>
        <v>110PRL</v>
      </c>
      <c r="BY27" t="str">
        <f>IF(BW27="","",Names!$K$3)</f>
        <v>RFS</v>
      </c>
      <c r="BZ27" t="str">
        <f>IF(BW27="","",Names!$C$11)</f>
        <v>PRLTE</v>
      </c>
      <c r="CA27" t="str">
        <f>IFERROR(VLOOKUP($A27,Table!$AL$5:$AS$286,Table!$AQ$3,FALSE),"")</f>
        <v>L024</v>
      </c>
      <c r="CC27" s="224" t="str">
        <f>IF(BW27="","",CONCATENATE(BW27,Names!$H$3,BX27,Names!$J$3,BY27,Names!$L$3,BZ27,Names!$N$3,CA27))</f>
        <v>Spk-110PRL:RFS-PRLTE-L024</v>
      </c>
      <c r="CF27" t="str">
        <f>IFERROR(VLOOKUP($A27,Table!$AV$5:$BI$286,Table!$AW$3,FALSE),"")</f>
        <v>MBL</v>
      </c>
      <c r="CG27" t="str">
        <f>IFERROR(VLOOKUP($A27,Table!$AV$5:$BI$286,Table!$AX$3,FALSE),"")</f>
        <v>090PRL</v>
      </c>
      <c r="CH27" t="str">
        <f>IF(CF27="","",Names!$K$3)</f>
        <v>RFS</v>
      </c>
      <c r="CI27" t="str">
        <f>IF(CF27="","",Names!$C$11)</f>
        <v>PRLTE</v>
      </c>
      <c r="CJ27" t="str">
        <f>IFERROR(VLOOKUP($A27,Table!$AV$5:$BI$286,Table!$BC$3,FALSE),"")</f>
        <v>C024</v>
      </c>
      <c r="CL27" s="224" t="str">
        <f>IF(CF27="","",CONCATENATE(CF27,Names!$H$3,CG27,Names!$J$3,CH27,Names!$L$3,CI27,Names!$N$3,CJ27))</f>
        <v>MBL-090PRL:RFS-PRLTE-C024</v>
      </c>
      <c r="CO27" t="str">
        <f>IFERROR(VLOOKUP($A27,Table!$AV$5:$BI$286,Table!$AW$3,FALSE),"")</f>
        <v>MBL</v>
      </c>
      <c r="CP27" t="str">
        <f>IFERROR(VLOOKUP($A27,Table!$AV$5:$BI$286,Table!$AX$3,FALSE),"")</f>
        <v>090PRL</v>
      </c>
      <c r="CQ27" t="str">
        <f>IF(CO27="","",Names!$K$3)</f>
        <v>RFS</v>
      </c>
      <c r="CR27" t="str">
        <f>IF(CO27="","",Names!$C$11)</f>
        <v>PRLTE</v>
      </c>
      <c r="CS27" t="str">
        <f>IFERROR(VLOOKUP($A27,Table!$AV$5:$BI$286,Table!$BF$3,FALSE),"")</f>
        <v>S024</v>
      </c>
      <c r="CU27" s="224" t="str">
        <f>IF(CO27="","",CONCATENATE(CO27,Names!$H$3,CP27,Names!$J$3,CQ27,Names!$L$3,CR27,Names!$N$3,CS27))</f>
        <v>MBL-090PRL:RFS-PRLTE-S024</v>
      </c>
      <c r="CX27" t="str">
        <f>IFERROR(VLOOKUP($A27,Table!$AV$5:$BI$286,Table!$AW$3,FALSE),"")</f>
        <v>MBL</v>
      </c>
      <c r="CY27" t="str">
        <f>IFERROR(VLOOKUP($A27,Table!$AV$5:$BI$286,Table!$AX$3,FALSE),"")</f>
        <v>090PRL</v>
      </c>
      <c r="CZ27" t="str">
        <f>IF(CX27="","",Names!$K$3)</f>
        <v>RFS</v>
      </c>
      <c r="DA27" t="str">
        <f>IF(CX27="","",Names!$C$12)</f>
        <v>PRLDL</v>
      </c>
      <c r="DB27" t="str">
        <f>IFERROR(VLOOKUP($A27,Table!$AV$5:$BI$286,Table!$BC$3,FALSE),"")</f>
        <v>C024</v>
      </c>
      <c r="DD27" s="224" t="str">
        <f>IF(CX27="","",CONCATENATE(CX27,Names!$H$3,CY27,Names!$J$3,CZ27,Names!$L$3,DA27,Names!$N$3,DB27))</f>
        <v>MBL-090PRL:RFS-PRLDL-C024</v>
      </c>
      <c r="DG27" t="str">
        <f>IFERROR(VLOOKUP($A27,Table!$AV$5:$BI$286,Table!$AW$3,FALSE),"")</f>
        <v>MBL</v>
      </c>
      <c r="DH27" t="str">
        <f>IFERROR(VLOOKUP($A27,Table!$AV$5:$BI$286,Table!$AX$3,FALSE),"")</f>
        <v>090PRL</v>
      </c>
      <c r="DI27" t="str">
        <f>IF(DG27="","",Names!$K$3)</f>
        <v>RFS</v>
      </c>
      <c r="DJ27" t="str">
        <f>IF(DG27="","",Names!$C$24)</f>
        <v>PRLCSC</v>
      </c>
      <c r="DK27" t="str">
        <f>IFERROR(VLOOKUP($A27,Table!$AV$5:$BI$286,Table!$AY$3,FALSE),"")</f>
        <v>024</v>
      </c>
      <c r="DM27" s="224" t="str">
        <f>IF(DG27="","",CONCATENATE(DG27,Names!$H$3,DH27,Names!$J$3,DI27,Names!$L$3,DJ27,Names!$N$3,DK27))</f>
        <v>MBL-090PRL:RFS-PRLCSC-024</v>
      </c>
      <c r="DP27" s="1170" t="str">
        <f>IFERROR(VLOOKUP($A27,Table!$DI$5:$DO$286,Table!$DJ$3,FALSE),"")</f>
        <v>A2T</v>
      </c>
      <c r="DQ27" s="1170" t="str">
        <f>IFERROR(VLOOKUP($A27,Table!$DI$5:$DO$286,Table!$DK$3,FALSE),"")</f>
        <v>050PRL</v>
      </c>
      <c r="DR27" s="1170" t="str">
        <f>IF(DP27="","",Names!$K$3)</f>
        <v>RFS</v>
      </c>
      <c r="DS27" s="1170" t="str">
        <f>IF(DP27="","",Names!$C$26)</f>
        <v>PRLEHC</v>
      </c>
      <c r="DT27" s="1170" t="str">
        <f>IFERROR(VLOOKUP($A27,Table!$DI$5:$DO$286,Table!$DM$3,FALSE),"")</f>
        <v>L132</v>
      </c>
      <c r="DV27" s="224" t="str">
        <f>IF(DP27="","",CONCATENATE(DP27,Names!$H$3,DQ27,Names!$J$3,DR27,Names!$L$3,DS27,Names!$N$3,DT27))</f>
        <v>A2T-050PRL:RFS-PRLEHC-L132</v>
      </c>
      <c r="DY27" s="1170" t="str">
        <f>IFERROR(VLOOKUP($A27,Table!$DI$5:$DO$286,Table!$DJ$3,FALSE),"")</f>
        <v>A2T</v>
      </c>
      <c r="DZ27" s="1170" t="str">
        <f>IFERROR(VLOOKUP($A27,Table!$DI$5:$DO$286,Table!$DK$3,FALSE),"")</f>
        <v>050PRL</v>
      </c>
      <c r="EA27" s="1170" t="str">
        <f>IF(DY27="","",Names!$K$3)</f>
        <v>RFS</v>
      </c>
      <c r="EB27" s="1170" t="str">
        <f>IF(DY27="","",Names!$C$25)</f>
        <v>PRLTEC</v>
      </c>
      <c r="EC27" s="1170" t="str">
        <f>IFERROR(VLOOKUP($A27,Table!$DI$5:$DO$286,Table!$DM$3,FALSE),"")</f>
        <v>L132</v>
      </c>
      <c r="EE27" s="224" t="str">
        <f>IF(DY27="","",CONCATENATE(DY27,Names!$H$3,DZ27,Names!$J$3,EA27,Names!$L$3,EB27,Names!$N$3,EC27))</f>
        <v>A2T-050PRL:RFS-PRLTEC-L132</v>
      </c>
      <c r="EH27" t="str">
        <f>IFERROR(VLOOKUP($A27,TCS_C!$R$9:$U$10046,TCS_C!$S$5,FALSE),"")</f>
        <v/>
      </c>
      <c r="EI27" t="str">
        <f>IFERROR(VLOOKUP($A27,TCS_C!$R$9:$U$10046,TCS_C!$T$5,FALSE),"")</f>
        <v/>
      </c>
      <c r="EJ27" t="str">
        <f>IF(EH27="","",Names!$K$3)</f>
        <v/>
      </c>
      <c r="EK27" t="str">
        <f>IF(EH27="","",Names!$C$17)</f>
        <v/>
      </c>
      <c r="EL27" t="str">
        <f>IFERROR(VLOOKUP($A27,TCS_C!$R$9:$U$10046,TCS_C!$U$5,FALSE),"")</f>
        <v/>
      </c>
      <c r="EN27" s="224" t="str">
        <f>IF(EH27="","",CONCATENATE(EH27,Names!$H$3,EI27,Names!$J$3,EJ27,Names!$L$3,EK27,Names!$N$3,EL27))</f>
        <v/>
      </c>
      <c r="EO27" s="1170" t="str">
        <f>IF(EH27="","",CONCATENATE(EK27,Names!$N$3,EL27))</f>
        <v/>
      </c>
      <c r="EQ27" t="str">
        <f>IFERROR(VLOOKUP($A27,Table!BT28:$BY$286,Table!$BU$3,FALSE),"")</f>
        <v>MBL</v>
      </c>
      <c r="ER27" t="str">
        <f>IFERROR(VLOOKUP($A27,Table!BT28:$BY$286,Table!$BV$3,FALSE),"")</f>
        <v>090PRL</v>
      </c>
      <c r="ES27" t="str">
        <f>IF(EQ27="","",Names!$K$3)</f>
        <v>RFS</v>
      </c>
      <c r="ET27" t="str">
        <f>IFERROR(VLOOKUP($A27,Table!BT28:$BY$286,Table!$BW$3,FALSE),"")</f>
        <v>PRLTE</v>
      </c>
      <c r="EU27" t="str">
        <f>IFERROR(VLOOKUP($A27,Table!BT28:$BY$286,Table!$BX$3,FALSE),"")</f>
        <v>L044'</v>
      </c>
      <c r="EW27" s="224" t="str">
        <f>IF(EQ27="","",CONCATENATE(EQ27,Names!$H$3,ER27,Names!$J$3,ES27,Names!$L$3,ET27,Names!$N$3,EU27))</f>
        <v>MBL-090PRL:RFS-PRLTE-L044'</v>
      </c>
      <c r="FB27" t="str">
        <f>IF(EZ27="","",Names!$K$3)</f>
        <v/>
      </c>
      <c r="FD27" s="107"/>
      <c r="FF27" s="224" t="str">
        <f>IF(EZ27="","",CONCATENATE(EZ27,Names!$H$3,FA27,Names!$J$3,FB27,Names!$L$3,FC27,Names!$N$3,FD27))</f>
        <v/>
      </c>
      <c r="FG27" s="1266" t="str">
        <f>IF(EZ27="","",CONCATENATE(FC27,Names!$N$3,FD27))</f>
        <v/>
      </c>
    </row>
    <row r="28" spans="1:163">
      <c r="A28" s="72">
        <v>25</v>
      </c>
      <c r="C28" t="str">
        <f>IFERROR(VLOOKUP($A28,Table!$AL$5:$AS$286,Table!$AM$3,FALSE),"")</f>
        <v>Spk</v>
      </c>
      <c r="D28" t="str">
        <f>IFERROR(VLOOKUP($A28,Table!$AL$5:$AS$286,Table!$AN$3,FALSE),"")</f>
        <v>120PRL</v>
      </c>
      <c r="E28" t="str">
        <f>IF(C28="","",Names!$K$3)</f>
        <v>RFS</v>
      </c>
      <c r="F28" t="str">
        <f>IF(C28="","",Names!$C$5)</f>
        <v>PRLRL</v>
      </c>
      <c r="G28" t="str">
        <f>IFERROR(VLOOKUP($A28,Table!$AL$5:$AS$286,Table!$AO$3,FALSE),"")</f>
        <v>025</v>
      </c>
      <c r="I28" s="224" t="str">
        <f>IF(C28="","",CONCATENATE(C28,Names!$H$3,D28,Names!$J$3,E28,Names!$L$3,F28,Names!$N$3,G28))</f>
        <v>Spk-120PRL:RFS-PRLRL-025</v>
      </c>
      <c r="L28" s="1170" t="str">
        <f>IFERROR(VLOOKUP($A28,Table!$AV$5:$BK$286,Table!$AW$3,FALSE),"")</f>
        <v>HBL</v>
      </c>
      <c r="M28" s="1170" t="str">
        <f>IFERROR(VLOOKUP($A28,Table!$AV$5:$BK$286,Table!$AX$3,FALSE),"")</f>
        <v>010PRL</v>
      </c>
      <c r="N28" s="1170" t="str">
        <f>IF(L28="","",Names!$K$3)</f>
        <v>RFS</v>
      </c>
      <c r="O28" s="1170" t="str">
        <f>IF(L28="","",Names!$C$9)</f>
        <v>PRLTap</v>
      </c>
      <c r="P28" s="1170" t="str">
        <f>IFERROR(VLOOKUP($A28,Table!$AV$5:$BK$286,Table!$AY$3,FALSE),"")</f>
        <v>025</v>
      </c>
      <c r="R28" s="224" t="str">
        <f>IF(L28="","",CONCATENATE(L28,Names!$H$3,M28,Names!$J$3,N28,Names!$L$3,O28,Names!$N$3,P28))</f>
        <v>HBL-010PRL:RFS-PRLTap-025</v>
      </c>
      <c r="U28" t="str">
        <f>IFERROR(VLOOKUP($A28,Table!$AV$5:$BI$286,Table!$AW$3,FALSE),"")</f>
        <v>HBL</v>
      </c>
      <c r="V28" t="str">
        <f>IFERROR(VLOOKUP($A28,Table!$AV$5:$BI$286,Table!$AX$3,FALSE),"")</f>
        <v>010PRL</v>
      </c>
      <c r="W28" t="str">
        <f>IF(U28="","",Names!$K$3)</f>
        <v>RFS</v>
      </c>
      <c r="X28" t="str">
        <f>IF(U28="","",Names!$C$6)</f>
        <v>PRLCpl</v>
      </c>
      <c r="Y28" t="str">
        <f>IFERROR(VLOOKUP($A28,Table!$AV$5:$BI$286,Table!$AY$3,FALSE),"")</f>
        <v>025</v>
      </c>
      <c r="AA28" s="224" t="str">
        <f>IF(U28="","",CONCATENATE(U28,Names!$H$3,V28,Names!$J$3,W28,Names!$L$3,X28,Names!$N$3,Y28))</f>
        <v>HBL-010PRL:RFS-PRLCpl-025</v>
      </c>
      <c r="AD28" t="str">
        <f>IFERROR(VLOOKUP($A28,Table!$AV$5:$BI$286,Table!$AW$3,FALSE),"")</f>
        <v>HBL</v>
      </c>
      <c r="AE28" t="str">
        <f>IFERROR(VLOOKUP($A28,Table!$AV$5:$BI$286,Table!$AX$3,FALSE),"")</f>
        <v>010PRL</v>
      </c>
      <c r="AF28" t="str">
        <f>IF(AD28="","",Names!$K$3)</f>
        <v>RFS</v>
      </c>
      <c r="AG28" t="str">
        <f>IF(AD28="","",Names!$C$7)</f>
        <v>PRLSB</v>
      </c>
      <c r="AH28" t="str">
        <f>IFERROR(VLOOKUP($A28,Table!$AV$5:$BI$286,Table!$AY$3,FALSE),"")</f>
        <v>025</v>
      </c>
      <c r="AJ28" s="224" t="str">
        <f>IF(AD28="","",CONCATENATE(AD28,Names!$H$3,AE28,Names!$J$3,AF28,Names!$L$3,AG28,Names!$N$3,AH28))</f>
        <v>HBL-010PRL:RFS-PRLSB-025</v>
      </c>
      <c r="AM28" t="str">
        <f>IFERROR(VLOOKUP($A28,Table!$AV$5:$BI$286,Table!$AW$3,FALSE),"")</f>
        <v>HBL</v>
      </c>
      <c r="AN28" t="str">
        <f>IFERROR(VLOOKUP($A28,Table!$AV$5:$BI$286,Table!$AX$3,FALSE),"")</f>
        <v>010PRL</v>
      </c>
      <c r="AO28" t="str">
        <f>IF(AM28="","",Names!$K$3)</f>
        <v>RFS</v>
      </c>
      <c r="AP28" t="str">
        <f>IF(AM28="","",Names!$C$8)</f>
        <v>PRLJB</v>
      </c>
      <c r="AQ28" t="str">
        <f>IFERROR(VLOOKUP($A28,Table!$AV$5:$BI$286,Table!$AY$3,FALSE),"")</f>
        <v>025</v>
      </c>
      <c r="AS28" s="224" t="str">
        <f>IF(AM28="","",CONCATENATE(AM28,Names!$H$3,AN28,Names!$J$3,AO28,Names!$L$3,AP28,Names!$N$3,AQ28))</f>
        <v>HBL-010PRL:RFS-PRLJB-025</v>
      </c>
      <c r="AT28" s="224" t="str">
        <f>IF(AM28="","",CONCATENATE(AP28,Names!$N$3,AQ28))</f>
        <v>PRLJB-025</v>
      </c>
      <c r="AV28" t="str">
        <f>IFERROR(VLOOKUP($A28,Table!$AL$5:$AS$286,Table!$AM$3,FALSE),"")</f>
        <v>Spk</v>
      </c>
      <c r="AW28" t="str">
        <f>IFERROR(VLOOKUP($A28,Table!$AL$5:$AS$286,Table!$AN$3,FALSE),"")</f>
        <v>120PRL</v>
      </c>
      <c r="AX28" t="str">
        <f>IF(AV28="","",Names!$K$3)</f>
        <v>RFS</v>
      </c>
      <c r="AY28" t="str">
        <f>IF(AV28="","",Names!$C$10)</f>
        <v>PRLEH</v>
      </c>
      <c r="AZ28" t="str">
        <f>IFERROR(VLOOKUP($A28,Table!$AL$5:$AS$286,Table!$AQ$3,FALSE),"")</f>
        <v>L025</v>
      </c>
      <c r="BB28" s="224" t="str">
        <f>IF(AV28="","",CONCATENATE(AV28,Names!$H$3,AW28,Names!$J$3,AX28,Names!$L$3,AY28,Names!$N$3,AZ28))</f>
        <v>Spk-120PRL:RFS-PRLEH-L025</v>
      </c>
      <c r="BE28" t="str">
        <f>IFERROR(VLOOKUP($A28,Table!$AV$5:$BI$286,Table!$AW$3,FALSE),"")</f>
        <v>HBL</v>
      </c>
      <c r="BF28" t="str">
        <f>IFERROR(VLOOKUP($A28,Table!$AV$5:$BI$286,Table!$AX$3,FALSE),"")</f>
        <v>010PRL</v>
      </c>
      <c r="BG28" t="str">
        <f>IF(BE28="","",Names!$K$3)</f>
        <v>RFS</v>
      </c>
      <c r="BH28" t="str">
        <f>IF(BE28="","",Names!$C$10)</f>
        <v>PRLEH</v>
      </c>
      <c r="BI28" t="str">
        <f>IFERROR(VLOOKUP($A28,Table!$AV$5:$BI$286,Table!$BC$3,FALSE),"")</f>
        <v>C025</v>
      </c>
      <c r="BK28" s="224" t="str">
        <f>IF(BE28="","",CONCATENATE(BE28,Names!$H$3,BF28,Names!$J$3,BG28,Names!$L$3,BH28,Names!$N$3,BI28))</f>
        <v>HBL-010PRL:RFS-PRLEH-C025</v>
      </c>
      <c r="BN28" t="str">
        <f>IFERROR(VLOOKUP($A28,Table!$AV$5:$BI$286,Table!$AW$3,FALSE),"")</f>
        <v>HBL</v>
      </c>
      <c r="BO28" t="str">
        <f>IFERROR(VLOOKUP($A28,Table!$AV$5:$BI$286,Table!$AX$3,FALSE),"")</f>
        <v>010PRL</v>
      </c>
      <c r="BP28" t="str">
        <f>IF(BN28="","",Names!$K$3)</f>
        <v>RFS</v>
      </c>
      <c r="BQ28" t="str">
        <f>IF(BN28="","",Names!$C$10)</f>
        <v>PRLEH</v>
      </c>
      <c r="BR28" t="str">
        <f>IFERROR(VLOOKUP($A28,Table!$AV$5:$BI$286,Table!$BF$3,FALSE),"")</f>
        <v>S025</v>
      </c>
      <c r="BT28" s="224" t="str">
        <f>IF(BN28="","",CONCATENATE(BN28,Names!$H$3,BO28,Names!$J$3,BP28,Names!$L$3,BQ28,Names!$N$3,BR28))</f>
        <v>HBL-010PRL:RFS-PRLEH-S025</v>
      </c>
      <c r="BW28" t="str">
        <f>IFERROR(VLOOKUP($A28,Table!$AL$5:$AS$286,Table!$AM$3,FALSE),"")</f>
        <v>Spk</v>
      </c>
      <c r="BX28" t="str">
        <f>IFERROR(VLOOKUP($A28,Table!$AL$5:$AS$286,Table!$AN$3,FALSE),"")</f>
        <v>120PRL</v>
      </c>
      <c r="BY28" t="str">
        <f>IF(BW28="","",Names!$K$3)</f>
        <v>RFS</v>
      </c>
      <c r="BZ28" t="str">
        <f>IF(BW28="","",Names!$C$11)</f>
        <v>PRLTE</v>
      </c>
      <c r="CA28" t="str">
        <f>IFERROR(VLOOKUP($A28,Table!$AL$5:$AS$286,Table!$AQ$3,FALSE),"")</f>
        <v>L025</v>
      </c>
      <c r="CC28" s="224" t="str">
        <f>IF(BW28="","",CONCATENATE(BW28,Names!$H$3,BX28,Names!$J$3,BY28,Names!$L$3,BZ28,Names!$N$3,CA28))</f>
        <v>Spk-120PRL:RFS-PRLTE-L025</v>
      </c>
      <c r="CF28" t="str">
        <f>IFERROR(VLOOKUP($A28,Table!$AV$5:$BI$286,Table!$AW$3,FALSE),"")</f>
        <v>HBL</v>
      </c>
      <c r="CG28" t="str">
        <f>IFERROR(VLOOKUP($A28,Table!$AV$5:$BI$286,Table!$AX$3,FALSE),"")</f>
        <v>010PRL</v>
      </c>
      <c r="CH28" t="str">
        <f>IF(CF28="","",Names!$K$3)</f>
        <v>RFS</v>
      </c>
      <c r="CI28" t="str">
        <f>IF(CF28="","",Names!$C$11)</f>
        <v>PRLTE</v>
      </c>
      <c r="CJ28" t="str">
        <f>IFERROR(VLOOKUP($A28,Table!$AV$5:$BI$286,Table!$BC$3,FALSE),"")</f>
        <v>C025</v>
      </c>
      <c r="CL28" s="224" t="str">
        <f>IF(CF28="","",CONCATENATE(CF28,Names!$H$3,CG28,Names!$J$3,CH28,Names!$L$3,CI28,Names!$N$3,CJ28))</f>
        <v>HBL-010PRL:RFS-PRLTE-C025</v>
      </c>
      <c r="CO28" t="str">
        <f>IFERROR(VLOOKUP($A28,Table!$AV$5:$BI$286,Table!$AW$3,FALSE),"")</f>
        <v>HBL</v>
      </c>
      <c r="CP28" t="str">
        <f>IFERROR(VLOOKUP($A28,Table!$AV$5:$BI$286,Table!$AX$3,FALSE),"")</f>
        <v>010PRL</v>
      </c>
      <c r="CQ28" t="str">
        <f>IF(CO28="","",Names!$K$3)</f>
        <v>RFS</v>
      </c>
      <c r="CR28" t="str">
        <f>IF(CO28="","",Names!$C$11)</f>
        <v>PRLTE</v>
      </c>
      <c r="CS28" t="str">
        <f>IFERROR(VLOOKUP($A28,Table!$AV$5:$BI$286,Table!$BF$3,FALSE),"")</f>
        <v>S025</v>
      </c>
      <c r="CU28" s="224" t="str">
        <f>IF(CO28="","",CONCATENATE(CO28,Names!$H$3,CP28,Names!$J$3,CQ28,Names!$L$3,CR28,Names!$N$3,CS28))</f>
        <v>HBL-010PRL:RFS-PRLTE-S025</v>
      </c>
      <c r="CX28" t="str">
        <f>IFERROR(VLOOKUP($A28,Table!$AV$5:$BI$286,Table!$AW$3,FALSE),"")</f>
        <v>HBL</v>
      </c>
      <c r="CY28" t="str">
        <f>IFERROR(VLOOKUP($A28,Table!$AV$5:$BI$286,Table!$AX$3,FALSE),"")</f>
        <v>010PRL</v>
      </c>
      <c r="CZ28" t="str">
        <f>IF(CX28="","",Names!$K$3)</f>
        <v>RFS</v>
      </c>
      <c r="DA28" t="str">
        <f>IF(CX28="","",Names!$C$12)</f>
        <v>PRLDL</v>
      </c>
      <c r="DB28" t="str">
        <f>IFERROR(VLOOKUP($A28,Table!$AV$5:$BI$286,Table!$BC$3,FALSE),"")</f>
        <v>C025</v>
      </c>
      <c r="DD28" s="224" t="str">
        <f>IF(CX28="","",CONCATENATE(CX28,Names!$H$3,CY28,Names!$J$3,CZ28,Names!$L$3,DA28,Names!$N$3,DB28))</f>
        <v>HBL-010PRL:RFS-PRLDL-C025</v>
      </c>
      <c r="DG28" t="str">
        <f>IFERROR(VLOOKUP($A28,Table!$AV$5:$BI$286,Table!$AW$3,FALSE),"")</f>
        <v>HBL</v>
      </c>
      <c r="DH28" t="str">
        <f>IFERROR(VLOOKUP($A28,Table!$AV$5:$BI$286,Table!$AX$3,FALSE),"")</f>
        <v>010PRL</v>
      </c>
      <c r="DI28" t="str">
        <f>IF(DG28="","",Names!$K$3)</f>
        <v>RFS</v>
      </c>
      <c r="DJ28" t="str">
        <f>IF(DG28="","",Names!$C$24)</f>
        <v>PRLCSC</v>
      </c>
      <c r="DK28" t="str">
        <f>IFERROR(VLOOKUP($A28,Table!$AV$5:$BI$286,Table!$AY$3,FALSE),"")</f>
        <v>025</v>
      </c>
      <c r="DM28" s="224" t="str">
        <f>IF(DG28="","",CONCATENATE(DG28,Names!$H$3,DH28,Names!$J$3,DI28,Names!$L$3,DJ28,Names!$N$3,DK28))</f>
        <v>HBL-010PRL:RFS-PRLCSC-025</v>
      </c>
      <c r="DP28" s="1170" t="str">
        <f>IFERROR(VLOOKUP($A28,Table!$DI$5:$DO$286,Table!$DJ$3,FALSE),"")</f>
        <v>A2T</v>
      </c>
      <c r="DQ28" s="1170" t="str">
        <f>IFERROR(VLOOKUP($A28,Table!$DI$5:$DO$286,Table!$DK$3,FALSE),"")</f>
        <v>050PRL</v>
      </c>
      <c r="DR28" s="1170" t="str">
        <f>IF(DP28="","",Names!$K$3)</f>
        <v>RFS</v>
      </c>
      <c r="DS28" s="1170" t="str">
        <f>IF(DP28="","",Names!$C$26)</f>
        <v>PRLEHC</v>
      </c>
      <c r="DT28" s="1170" t="str">
        <f>IFERROR(VLOOKUP($A28,Table!$DI$5:$DO$286,Table!$DM$3,FALSE),"")</f>
        <v>L133</v>
      </c>
      <c r="DV28" s="224" t="str">
        <f>IF(DP28="","",CONCATENATE(DP28,Names!$H$3,DQ28,Names!$J$3,DR28,Names!$L$3,DS28,Names!$N$3,DT28))</f>
        <v>A2T-050PRL:RFS-PRLEHC-L133</v>
      </c>
      <c r="DY28" s="1170" t="str">
        <f>IFERROR(VLOOKUP($A28,Table!$DI$5:$DO$286,Table!$DJ$3,FALSE),"")</f>
        <v>A2T</v>
      </c>
      <c r="DZ28" s="1170" t="str">
        <f>IFERROR(VLOOKUP($A28,Table!$DI$5:$DO$286,Table!$DK$3,FALSE),"")</f>
        <v>050PRL</v>
      </c>
      <c r="EA28" s="1170" t="str">
        <f>IF(DY28="","",Names!$K$3)</f>
        <v>RFS</v>
      </c>
      <c r="EB28" s="1170" t="str">
        <f>IF(DY28="","",Names!$C$25)</f>
        <v>PRLTEC</v>
      </c>
      <c r="EC28" s="1170" t="str">
        <f>IFERROR(VLOOKUP($A28,Table!$DI$5:$DO$286,Table!$DM$3,FALSE),"")</f>
        <v>L133</v>
      </c>
      <c r="EE28" s="224" t="str">
        <f>IF(DY28="","",CONCATENATE(DY28,Names!$H$3,DZ28,Names!$J$3,EA28,Names!$L$3,EB28,Names!$N$3,EC28))</f>
        <v>A2T-050PRL:RFS-PRLTEC-L133</v>
      </c>
      <c r="EH28" t="str">
        <f>IFERROR(VLOOKUP($A28,TCS_C!$R$9:$U$10046,TCS_C!$S$5,FALSE),"")</f>
        <v/>
      </c>
      <c r="EI28" t="str">
        <f>IFERROR(VLOOKUP($A28,TCS_C!$R$9:$U$10046,TCS_C!$T$5,FALSE),"")</f>
        <v/>
      </c>
      <c r="EJ28" t="str">
        <f>IF(EH28="","",Names!$K$3)</f>
        <v/>
      </c>
      <c r="EK28" t="str">
        <f>IF(EH28="","",Names!$C$17)</f>
        <v/>
      </c>
      <c r="EL28" t="str">
        <f>IFERROR(VLOOKUP($A28,TCS_C!$R$9:$U$10046,TCS_C!$U$5,FALSE),"")</f>
        <v/>
      </c>
      <c r="EN28" s="224" t="str">
        <f>IF(EH28="","",CONCATENATE(EH28,Names!$H$3,EI28,Names!$J$3,EJ28,Names!$L$3,EK28,Names!$N$3,EL28))</f>
        <v/>
      </c>
      <c r="EO28" s="1170" t="str">
        <f>IF(EH28="","",CONCATENATE(EK28,Names!$N$3,EL28))</f>
        <v/>
      </c>
      <c r="EQ28" t="str">
        <f>IFERROR(VLOOKUP($A28,Table!BT29:$BY$286,Table!$BU$3,FALSE),"")</f>
        <v>MBL</v>
      </c>
      <c r="ER28" t="str">
        <f>IFERROR(VLOOKUP($A28,Table!BT29:$BY$286,Table!$BV$3,FALSE),"")</f>
        <v>090PRL</v>
      </c>
      <c r="ES28" t="str">
        <f>IF(EQ28="","",Names!$K$3)</f>
        <v>RFS</v>
      </c>
      <c r="ET28" t="str">
        <f>IFERROR(VLOOKUP($A28,Table!BT29:$BY$286,Table!$BW$3,FALSE),"")</f>
        <v>PRLGI</v>
      </c>
      <c r="EU28" t="str">
        <f>IFERROR(VLOOKUP($A28,Table!BT29:$BY$286,Table!$BX$3,FALSE),"")</f>
        <v>002</v>
      </c>
      <c r="EW28" s="224" t="str">
        <f>IF(EQ28="","",CONCATENATE(EQ28,Names!$H$3,ER28,Names!$J$3,ES28,Names!$L$3,ET28,Names!$N$3,EU28))</f>
        <v>MBL-090PRL:RFS-PRLGI-002</v>
      </c>
      <c r="FB28" t="str">
        <f>IF(EZ28="","",Names!$K$3)</f>
        <v/>
      </c>
      <c r="FD28" s="107"/>
      <c r="FF28" s="224" t="str">
        <f>IF(EZ28="","",CONCATENATE(EZ28,Names!$H$3,FA28,Names!$J$3,FB28,Names!$L$3,FC28,Names!$N$3,FD28))</f>
        <v/>
      </c>
      <c r="FG28" s="1266" t="str">
        <f>IF(EZ28="","",CONCATENATE(FC28,Names!$N$3,FD28))</f>
        <v/>
      </c>
    </row>
    <row r="29" spans="1:163">
      <c r="A29" s="72">
        <v>26</v>
      </c>
      <c r="C29" t="str">
        <f>IFERROR(VLOOKUP($A29,Table!$AL$5:$AS$286,Table!$AM$3,FALSE),"")</f>
        <v>Spk</v>
      </c>
      <c r="D29" t="str">
        <f>IFERROR(VLOOKUP($A29,Table!$AL$5:$AS$286,Table!$AN$3,FALSE),"")</f>
        <v>130PRL</v>
      </c>
      <c r="E29" t="str">
        <f>IF(C29="","",Names!$K$3)</f>
        <v>RFS</v>
      </c>
      <c r="F29" t="str">
        <f>IF(C29="","",Names!$C$5)</f>
        <v>PRLRL</v>
      </c>
      <c r="G29" t="str">
        <f>IFERROR(VLOOKUP($A29,Table!$AL$5:$AS$286,Table!$AO$3,FALSE),"")</f>
        <v>026</v>
      </c>
      <c r="I29" s="224" t="str">
        <f>IF(C29="","",CONCATENATE(C29,Names!$H$3,D29,Names!$J$3,E29,Names!$L$3,F29,Names!$N$3,G29))</f>
        <v>Spk-130PRL:RFS-PRLRL-026</v>
      </c>
      <c r="L29" s="1170" t="str">
        <f>IFERROR(VLOOKUP($A29,Table!$AV$5:$BK$286,Table!$AW$3,FALSE),"")</f>
        <v>HBL</v>
      </c>
      <c r="M29" s="1170" t="str">
        <f>IFERROR(VLOOKUP($A29,Table!$AV$5:$BK$286,Table!$AX$3,FALSE),"")</f>
        <v>020PRL</v>
      </c>
      <c r="N29" s="1170" t="str">
        <f>IF(L29="","",Names!$K$3)</f>
        <v>RFS</v>
      </c>
      <c r="O29" s="1170" t="str">
        <f>IF(L29="","",Names!$C$9)</f>
        <v>PRLTap</v>
      </c>
      <c r="P29" s="1170" t="str">
        <f>IFERROR(VLOOKUP($A29,Table!$AV$5:$BK$286,Table!$AY$3,FALSE),"")</f>
        <v>026</v>
      </c>
      <c r="R29" s="224" t="str">
        <f>IF(L29="","",CONCATENATE(L29,Names!$H$3,M29,Names!$J$3,N29,Names!$L$3,O29,Names!$N$3,P29))</f>
        <v>HBL-020PRL:RFS-PRLTap-026</v>
      </c>
      <c r="U29" t="str">
        <f>IFERROR(VLOOKUP($A29,Table!$AV$5:$BI$286,Table!$AW$3,FALSE),"")</f>
        <v>HBL</v>
      </c>
      <c r="V29" t="str">
        <f>IFERROR(VLOOKUP($A29,Table!$AV$5:$BI$286,Table!$AX$3,FALSE),"")</f>
        <v>020PRL</v>
      </c>
      <c r="W29" t="str">
        <f>IF(U29="","",Names!$K$3)</f>
        <v>RFS</v>
      </c>
      <c r="X29" t="str">
        <f>IF(U29="","",Names!$C$6)</f>
        <v>PRLCpl</v>
      </c>
      <c r="Y29" t="str">
        <f>IFERROR(VLOOKUP($A29,Table!$AV$5:$BI$286,Table!$AY$3,FALSE),"")</f>
        <v>026</v>
      </c>
      <c r="AA29" s="224" t="str">
        <f>IF(U29="","",CONCATENATE(U29,Names!$H$3,V29,Names!$J$3,W29,Names!$L$3,X29,Names!$N$3,Y29))</f>
        <v>HBL-020PRL:RFS-PRLCpl-026</v>
      </c>
      <c r="AD29" t="str">
        <f>IFERROR(VLOOKUP($A29,Table!$AV$5:$BI$286,Table!$AW$3,FALSE),"")</f>
        <v>HBL</v>
      </c>
      <c r="AE29" t="str">
        <f>IFERROR(VLOOKUP($A29,Table!$AV$5:$BI$286,Table!$AX$3,FALSE),"")</f>
        <v>020PRL</v>
      </c>
      <c r="AF29" t="str">
        <f>IF(AD29="","",Names!$K$3)</f>
        <v>RFS</v>
      </c>
      <c r="AG29" t="str">
        <f>IF(AD29="","",Names!$C$7)</f>
        <v>PRLSB</v>
      </c>
      <c r="AH29" t="str">
        <f>IFERROR(VLOOKUP($A29,Table!$AV$5:$BI$286,Table!$AY$3,FALSE),"")</f>
        <v>026</v>
      </c>
      <c r="AJ29" s="224" t="str">
        <f>IF(AD29="","",CONCATENATE(AD29,Names!$H$3,AE29,Names!$J$3,AF29,Names!$L$3,AG29,Names!$N$3,AH29))</f>
        <v>HBL-020PRL:RFS-PRLSB-026</v>
      </c>
      <c r="AM29" t="str">
        <f>IFERROR(VLOOKUP($A29,Table!$AV$5:$BI$286,Table!$AW$3,FALSE),"")</f>
        <v>HBL</v>
      </c>
      <c r="AN29" t="str">
        <f>IFERROR(VLOOKUP($A29,Table!$AV$5:$BI$286,Table!$AX$3,FALSE),"")</f>
        <v>020PRL</v>
      </c>
      <c r="AO29" t="str">
        <f>IF(AM29="","",Names!$K$3)</f>
        <v>RFS</v>
      </c>
      <c r="AP29" t="str">
        <f>IF(AM29="","",Names!$C$8)</f>
        <v>PRLJB</v>
      </c>
      <c r="AQ29" t="str">
        <f>IFERROR(VLOOKUP($A29,Table!$AV$5:$BI$286,Table!$AY$3,FALSE),"")</f>
        <v>026</v>
      </c>
      <c r="AS29" s="224" t="str">
        <f>IF(AM29="","",CONCATENATE(AM29,Names!$H$3,AN29,Names!$J$3,AO29,Names!$L$3,AP29,Names!$N$3,AQ29))</f>
        <v>HBL-020PRL:RFS-PRLJB-026</v>
      </c>
      <c r="AT29" s="224" t="str">
        <f>IF(AM29="","",CONCATENATE(AP29,Names!$N$3,AQ29))</f>
        <v>PRLJB-026</v>
      </c>
      <c r="AV29" t="str">
        <f>IFERROR(VLOOKUP($A29,Table!$AL$5:$AS$286,Table!$AM$3,FALSE),"")</f>
        <v>Spk</v>
      </c>
      <c r="AW29" t="str">
        <f>IFERROR(VLOOKUP($A29,Table!$AL$5:$AS$286,Table!$AN$3,FALSE),"")</f>
        <v>130PRL</v>
      </c>
      <c r="AX29" t="str">
        <f>IF(AV29="","",Names!$K$3)</f>
        <v>RFS</v>
      </c>
      <c r="AY29" t="str">
        <f>IF(AV29="","",Names!$C$10)</f>
        <v>PRLEH</v>
      </c>
      <c r="AZ29" t="str">
        <f>IFERROR(VLOOKUP($A29,Table!$AL$5:$AS$286,Table!$AQ$3,FALSE),"")</f>
        <v>L026</v>
      </c>
      <c r="BB29" s="224" t="str">
        <f>IF(AV29="","",CONCATENATE(AV29,Names!$H$3,AW29,Names!$J$3,AX29,Names!$L$3,AY29,Names!$N$3,AZ29))</f>
        <v>Spk-130PRL:RFS-PRLEH-L026</v>
      </c>
      <c r="BE29" t="str">
        <f>IFERROR(VLOOKUP($A29,Table!$AV$5:$BI$286,Table!$AW$3,FALSE),"")</f>
        <v>HBL</v>
      </c>
      <c r="BF29" t="str">
        <f>IFERROR(VLOOKUP($A29,Table!$AV$5:$BI$286,Table!$AX$3,FALSE),"")</f>
        <v>020PRL</v>
      </c>
      <c r="BG29" t="str">
        <f>IF(BE29="","",Names!$K$3)</f>
        <v>RFS</v>
      </c>
      <c r="BH29" t="str">
        <f>IF(BE29="","",Names!$C$10)</f>
        <v>PRLEH</v>
      </c>
      <c r="BI29" t="str">
        <f>IFERROR(VLOOKUP($A29,Table!$AV$5:$BI$286,Table!$BC$3,FALSE),"")</f>
        <v>C026</v>
      </c>
      <c r="BK29" s="224" t="str">
        <f>IF(BE29="","",CONCATENATE(BE29,Names!$H$3,BF29,Names!$J$3,BG29,Names!$L$3,BH29,Names!$N$3,BI29))</f>
        <v>HBL-020PRL:RFS-PRLEH-C026</v>
      </c>
      <c r="BN29" t="str">
        <f>IFERROR(VLOOKUP($A29,Table!$AV$5:$BI$286,Table!$AW$3,FALSE),"")</f>
        <v>HBL</v>
      </c>
      <c r="BO29" t="str">
        <f>IFERROR(VLOOKUP($A29,Table!$AV$5:$BI$286,Table!$AX$3,FALSE),"")</f>
        <v>020PRL</v>
      </c>
      <c r="BP29" t="str">
        <f>IF(BN29="","",Names!$K$3)</f>
        <v>RFS</v>
      </c>
      <c r="BQ29" t="str">
        <f>IF(BN29="","",Names!$C$10)</f>
        <v>PRLEH</v>
      </c>
      <c r="BR29" t="str">
        <f>IFERROR(VLOOKUP($A29,Table!$AV$5:$BI$286,Table!$BF$3,FALSE),"")</f>
        <v>S026</v>
      </c>
      <c r="BT29" s="224" t="str">
        <f>IF(BN29="","",CONCATENATE(BN29,Names!$H$3,BO29,Names!$J$3,BP29,Names!$L$3,BQ29,Names!$N$3,BR29))</f>
        <v>HBL-020PRL:RFS-PRLEH-S026</v>
      </c>
      <c r="BW29" t="str">
        <f>IFERROR(VLOOKUP($A29,Table!$AL$5:$AS$286,Table!$AM$3,FALSE),"")</f>
        <v>Spk</v>
      </c>
      <c r="BX29" t="str">
        <f>IFERROR(VLOOKUP($A29,Table!$AL$5:$AS$286,Table!$AN$3,FALSE),"")</f>
        <v>130PRL</v>
      </c>
      <c r="BY29" t="str">
        <f>IF(BW29="","",Names!$K$3)</f>
        <v>RFS</v>
      </c>
      <c r="BZ29" t="str">
        <f>IF(BW29="","",Names!$C$11)</f>
        <v>PRLTE</v>
      </c>
      <c r="CA29" t="str">
        <f>IFERROR(VLOOKUP($A29,Table!$AL$5:$AS$286,Table!$AQ$3,FALSE),"")</f>
        <v>L026</v>
      </c>
      <c r="CC29" s="224" t="str">
        <f>IF(BW29="","",CONCATENATE(BW29,Names!$H$3,BX29,Names!$J$3,BY29,Names!$L$3,BZ29,Names!$N$3,CA29))</f>
        <v>Spk-130PRL:RFS-PRLTE-L026</v>
      </c>
      <c r="CF29" t="str">
        <f>IFERROR(VLOOKUP($A29,Table!$AV$5:$BI$286,Table!$AW$3,FALSE),"")</f>
        <v>HBL</v>
      </c>
      <c r="CG29" t="str">
        <f>IFERROR(VLOOKUP($A29,Table!$AV$5:$BI$286,Table!$AX$3,FALSE),"")</f>
        <v>020PRL</v>
      </c>
      <c r="CH29" t="str">
        <f>IF(CF29="","",Names!$K$3)</f>
        <v>RFS</v>
      </c>
      <c r="CI29" t="str">
        <f>IF(CF29="","",Names!$C$11)</f>
        <v>PRLTE</v>
      </c>
      <c r="CJ29" t="str">
        <f>IFERROR(VLOOKUP($A29,Table!$AV$5:$BI$286,Table!$BC$3,FALSE),"")</f>
        <v>C026</v>
      </c>
      <c r="CL29" s="224" t="str">
        <f>IF(CF29="","",CONCATENATE(CF29,Names!$H$3,CG29,Names!$J$3,CH29,Names!$L$3,CI29,Names!$N$3,CJ29))</f>
        <v>HBL-020PRL:RFS-PRLTE-C026</v>
      </c>
      <c r="CO29" t="str">
        <f>IFERROR(VLOOKUP($A29,Table!$AV$5:$BI$286,Table!$AW$3,FALSE),"")</f>
        <v>HBL</v>
      </c>
      <c r="CP29" t="str">
        <f>IFERROR(VLOOKUP($A29,Table!$AV$5:$BI$286,Table!$AX$3,FALSE),"")</f>
        <v>020PRL</v>
      </c>
      <c r="CQ29" t="str">
        <f>IF(CO29="","",Names!$K$3)</f>
        <v>RFS</v>
      </c>
      <c r="CR29" t="str">
        <f>IF(CO29="","",Names!$C$11)</f>
        <v>PRLTE</v>
      </c>
      <c r="CS29" t="str">
        <f>IFERROR(VLOOKUP($A29,Table!$AV$5:$BI$286,Table!$BF$3,FALSE),"")</f>
        <v>S026</v>
      </c>
      <c r="CU29" s="224" t="str">
        <f>IF(CO29="","",CONCATENATE(CO29,Names!$H$3,CP29,Names!$J$3,CQ29,Names!$L$3,CR29,Names!$N$3,CS29))</f>
        <v>HBL-020PRL:RFS-PRLTE-S026</v>
      </c>
      <c r="CX29" t="str">
        <f>IFERROR(VLOOKUP($A29,Table!$AV$5:$BI$286,Table!$AW$3,FALSE),"")</f>
        <v>HBL</v>
      </c>
      <c r="CY29" t="str">
        <f>IFERROR(VLOOKUP($A29,Table!$AV$5:$BI$286,Table!$AX$3,FALSE),"")</f>
        <v>020PRL</v>
      </c>
      <c r="CZ29" t="str">
        <f>IF(CX29="","",Names!$K$3)</f>
        <v>RFS</v>
      </c>
      <c r="DA29" t="str">
        <f>IF(CX29="","",Names!$C$12)</f>
        <v>PRLDL</v>
      </c>
      <c r="DB29" t="str">
        <f>IFERROR(VLOOKUP($A29,Table!$AV$5:$BI$286,Table!$BC$3,FALSE),"")</f>
        <v>C026</v>
      </c>
      <c r="DD29" s="224" t="str">
        <f>IF(CX29="","",CONCATENATE(CX29,Names!$H$3,CY29,Names!$J$3,CZ29,Names!$L$3,DA29,Names!$N$3,DB29))</f>
        <v>HBL-020PRL:RFS-PRLDL-C026</v>
      </c>
      <c r="DG29" t="str">
        <f>IFERROR(VLOOKUP($A29,Table!$AV$5:$BI$286,Table!$AW$3,FALSE),"")</f>
        <v>HBL</v>
      </c>
      <c r="DH29" t="str">
        <f>IFERROR(VLOOKUP($A29,Table!$AV$5:$BI$286,Table!$AX$3,FALSE),"")</f>
        <v>020PRL</v>
      </c>
      <c r="DI29" t="str">
        <f>IF(DG29="","",Names!$K$3)</f>
        <v>RFS</v>
      </c>
      <c r="DJ29" t="str">
        <f>IF(DG29="","",Names!$C$24)</f>
        <v>PRLCSC</v>
      </c>
      <c r="DK29" t="str">
        <f>IFERROR(VLOOKUP($A29,Table!$AV$5:$BI$286,Table!$AY$3,FALSE),"")</f>
        <v>026</v>
      </c>
      <c r="DM29" s="224" t="str">
        <f>IF(DG29="","",CONCATENATE(DG29,Names!$H$3,DH29,Names!$J$3,DI29,Names!$L$3,DJ29,Names!$N$3,DK29))</f>
        <v>HBL-020PRL:RFS-PRLCSC-026</v>
      </c>
      <c r="DP29" s="1170" t="str">
        <f>IFERROR(VLOOKUP($A29,Table!$DI$5:$DO$286,Table!$DJ$3,FALSE),"")</f>
        <v>A2T</v>
      </c>
      <c r="DQ29" s="1170" t="str">
        <f>IFERROR(VLOOKUP($A29,Table!$DI$5:$DO$286,Table!$DK$3,FALSE),"")</f>
        <v>060PRL</v>
      </c>
      <c r="DR29" s="1170" t="str">
        <f>IF(DP29="","",Names!$K$3)</f>
        <v>RFS</v>
      </c>
      <c r="DS29" s="1170" t="str">
        <f>IF(DP29="","",Names!$C$26)</f>
        <v>PRLEHC</v>
      </c>
      <c r="DT29" s="1170" t="str">
        <f>IFERROR(VLOOKUP($A29,Table!$DI$5:$DO$286,Table!$DM$3,FALSE),"")</f>
        <v>L136</v>
      </c>
      <c r="DV29" s="224" t="str">
        <f>IF(DP29="","",CONCATENATE(DP29,Names!$H$3,DQ29,Names!$J$3,DR29,Names!$L$3,DS29,Names!$N$3,DT29))</f>
        <v>A2T-060PRL:RFS-PRLEHC-L136</v>
      </c>
      <c r="DY29" s="1170" t="str">
        <f>IFERROR(VLOOKUP($A29,Table!$DI$5:$DO$286,Table!$DJ$3,FALSE),"")</f>
        <v>A2T</v>
      </c>
      <c r="DZ29" s="1170" t="str">
        <f>IFERROR(VLOOKUP($A29,Table!$DI$5:$DO$286,Table!$DK$3,FALSE),"")</f>
        <v>060PRL</v>
      </c>
      <c r="EA29" s="1170" t="str">
        <f>IF(DY29="","",Names!$K$3)</f>
        <v>RFS</v>
      </c>
      <c r="EB29" s="1170" t="str">
        <f>IF(DY29="","",Names!$C$25)</f>
        <v>PRLTEC</v>
      </c>
      <c r="EC29" s="1170" t="str">
        <f>IFERROR(VLOOKUP($A29,Table!$DI$5:$DO$286,Table!$DM$3,FALSE),"")</f>
        <v>L136</v>
      </c>
      <c r="EE29" s="224" t="str">
        <f>IF(DY29="","",CONCATENATE(DY29,Names!$H$3,DZ29,Names!$J$3,EA29,Names!$L$3,EB29,Names!$N$3,EC29))</f>
        <v>A2T-060PRL:RFS-PRLTEC-L136</v>
      </c>
      <c r="EH29" t="str">
        <f>IFERROR(VLOOKUP($A29,TCS_C!$R$9:$U$10046,TCS_C!$S$5,FALSE),"")</f>
        <v/>
      </c>
      <c r="EI29" t="str">
        <f>IFERROR(VLOOKUP($A29,TCS_C!$R$9:$U$10046,TCS_C!$T$5,FALSE),"")</f>
        <v/>
      </c>
      <c r="EJ29" t="str">
        <f>IF(EH29="","",Names!$K$3)</f>
        <v/>
      </c>
      <c r="EK29" t="str">
        <f>IF(EH29="","",Names!$C$17)</f>
        <v/>
      </c>
      <c r="EL29" t="str">
        <f>IFERROR(VLOOKUP($A29,TCS_C!$R$9:$U$10046,TCS_C!$U$5,FALSE),"")</f>
        <v/>
      </c>
      <c r="EN29" s="224" t="str">
        <f>IF(EH29="","",CONCATENATE(EH29,Names!$H$3,EI29,Names!$J$3,EJ29,Names!$L$3,EK29,Names!$N$3,EL29))</f>
        <v/>
      </c>
      <c r="EQ29" t="str">
        <f>IFERROR(VLOOKUP($A29,Table!BT30:$BY$286,Table!$BU$3,FALSE),"")</f>
        <v>MBL</v>
      </c>
      <c r="ER29" t="str">
        <f>IFERROR(VLOOKUP($A29,Table!BT30:$BY$286,Table!$BV$3,FALSE),"")</f>
        <v>090PRL</v>
      </c>
      <c r="ES29" t="str">
        <f>IF(EQ29="","",Names!$K$3)</f>
        <v>RFS</v>
      </c>
      <c r="ET29" t="str">
        <f>IFERROR(VLOOKUP($A29,Table!BT30:$BY$286,Table!$BW$3,FALSE),"")</f>
        <v>PRLEH</v>
      </c>
      <c r="EU29" t="str">
        <f>IFERROR(VLOOKUP($A29,Table!BT30:$BY$286,Table!$BX$3,FALSE),"")</f>
        <v>G002</v>
      </c>
      <c r="EW29" s="224" t="str">
        <f>IF(EQ29="","",CONCATENATE(EQ29,Names!$H$3,ER29,Names!$J$3,ES29,Names!$L$3,ET29,Names!$N$3,EU29))</f>
        <v>MBL-090PRL:RFS-PRLEH-G002</v>
      </c>
      <c r="FB29" t="str">
        <f>IF(EZ29="","",Names!$K$3)</f>
        <v/>
      </c>
      <c r="FF29" s="224" t="str">
        <f>IF(EZ29="","",CONCATENATE(EZ29,Names!$H$3,FA29,Names!$J$3,FB29,Names!$L$3,FC29,Names!$N$3,FD29))</f>
        <v/>
      </c>
      <c r="FG29" s="1266" t="str">
        <f>IF(EZ29="","",CONCATENATE(FC29,Names!$N$3,FD29))</f>
        <v/>
      </c>
    </row>
    <row r="30" spans="1:163">
      <c r="A30" s="72">
        <v>27</v>
      </c>
      <c r="C30" t="str">
        <f>IFERROR(VLOOKUP($A30,Table!$AL$5:$AS$286,Table!$AM$3,FALSE),"")</f>
        <v>Spk</v>
      </c>
      <c r="D30" t="str">
        <f>IFERROR(VLOOKUP($A30,Table!$AL$5:$AS$286,Table!$AN$3,FALSE),"")</f>
        <v>130PRL</v>
      </c>
      <c r="E30" t="str">
        <f>IF(C30="","",Names!$K$3)</f>
        <v>RFS</v>
      </c>
      <c r="F30" t="str">
        <f>IF(C30="","",Names!$C$5)</f>
        <v>PRLRL</v>
      </c>
      <c r="G30" t="str">
        <f>IFERROR(VLOOKUP($A30,Table!$AL$5:$AS$286,Table!$AO$3,FALSE),"")</f>
        <v>027</v>
      </c>
      <c r="I30" s="224" t="str">
        <f>IF(C30="","",CONCATENATE(C30,Names!$H$3,D30,Names!$J$3,E30,Names!$L$3,F30,Names!$N$3,G30))</f>
        <v>Spk-130PRL:RFS-PRLRL-027</v>
      </c>
      <c r="L30" s="1170" t="str">
        <f>IFERROR(VLOOKUP($A30,Table!$AV$5:$BK$286,Table!$AW$3,FALSE),"")</f>
        <v>HBL</v>
      </c>
      <c r="M30" s="1170" t="str">
        <f>IFERROR(VLOOKUP($A30,Table!$AV$5:$BK$286,Table!$AX$3,FALSE),"")</f>
        <v>030PRL</v>
      </c>
      <c r="N30" s="1170" t="str">
        <f>IF(L30="","",Names!$K$3)</f>
        <v>RFS</v>
      </c>
      <c r="O30" s="1170" t="str">
        <f>IF(L30="","",Names!$C$9)</f>
        <v>PRLTap</v>
      </c>
      <c r="P30" s="1170" t="str">
        <f>IFERROR(VLOOKUP($A30,Table!$AV$5:$BK$286,Table!$AY$3,FALSE),"")</f>
        <v>027</v>
      </c>
      <c r="R30" s="224" t="str">
        <f>IF(L30="","",CONCATENATE(L30,Names!$H$3,M30,Names!$J$3,N30,Names!$L$3,O30,Names!$N$3,P30))</f>
        <v>HBL-030PRL:RFS-PRLTap-027</v>
      </c>
      <c r="U30" t="str">
        <f>IFERROR(VLOOKUP($A30,Table!$AV$5:$BI$286,Table!$AW$3,FALSE),"")</f>
        <v>HBL</v>
      </c>
      <c r="V30" t="str">
        <f>IFERROR(VLOOKUP($A30,Table!$AV$5:$BI$286,Table!$AX$3,FALSE),"")</f>
        <v>030PRL</v>
      </c>
      <c r="W30" t="str">
        <f>IF(U30="","",Names!$K$3)</f>
        <v>RFS</v>
      </c>
      <c r="X30" t="str">
        <f>IF(U30="","",Names!$C$6)</f>
        <v>PRLCpl</v>
      </c>
      <c r="Y30" t="str">
        <f>IFERROR(VLOOKUP($A30,Table!$AV$5:$BI$286,Table!$AY$3,FALSE),"")</f>
        <v>027</v>
      </c>
      <c r="AA30" s="224" t="str">
        <f>IF(U30="","",CONCATENATE(U30,Names!$H$3,V30,Names!$J$3,W30,Names!$L$3,X30,Names!$N$3,Y30))</f>
        <v>HBL-030PRL:RFS-PRLCpl-027</v>
      </c>
      <c r="AD30" t="str">
        <f>IFERROR(VLOOKUP($A30,Table!$AV$5:$BI$286,Table!$AW$3,FALSE),"")</f>
        <v>HBL</v>
      </c>
      <c r="AE30" t="str">
        <f>IFERROR(VLOOKUP($A30,Table!$AV$5:$BI$286,Table!$AX$3,FALSE),"")</f>
        <v>030PRL</v>
      </c>
      <c r="AF30" t="str">
        <f>IF(AD30="","",Names!$K$3)</f>
        <v>RFS</v>
      </c>
      <c r="AG30" t="str">
        <f>IF(AD30="","",Names!$C$7)</f>
        <v>PRLSB</v>
      </c>
      <c r="AH30" t="str">
        <f>IFERROR(VLOOKUP($A30,Table!$AV$5:$BI$286,Table!$AY$3,FALSE),"")</f>
        <v>027</v>
      </c>
      <c r="AJ30" s="224" t="str">
        <f>IF(AD30="","",CONCATENATE(AD30,Names!$H$3,AE30,Names!$J$3,AF30,Names!$L$3,AG30,Names!$N$3,AH30))</f>
        <v>HBL-030PRL:RFS-PRLSB-027</v>
      </c>
      <c r="AM30" t="str">
        <f>IFERROR(VLOOKUP($A30,Table!$AV$5:$BI$286,Table!$AW$3,FALSE),"")</f>
        <v>HBL</v>
      </c>
      <c r="AN30" t="str">
        <f>IFERROR(VLOOKUP($A30,Table!$AV$5:$BI$286,Table!$AX$3,FALSE),"")</f>
        <v>030PRL</v>
      </c>
      <c r="AO30" t="str">
        <f>IF(AM30="","",Names!$K$3)</f>
        <v>RFS</v>
      </c>
      <c r="AP30" t="str">
        <f>IF(AM30="","",Names!$C$8)</f>
        <v>PRLJB</v>
      </c>
      <c r="AQ30" t="str">
        <f>IFERROR(VLOOKUP($A30,Table!$AV$5:$BI$286,Table!$AY$3,FALSE),"")</f>
        <v>027</v>
      </c>
      <c r="AS30" s="224" t="str">
        <f>IF(AM30="","",CONCATENATE(AM30,Names!$H$3,AN30,Names!$J$3,AO30,Names!$L$3,AP30,Names!$N$3,AQ30))</f>
        <v>HBL-030PRL:RFS-PRLJB-027</v>
      </c>
      <c r="AT30" s="224" t="str">
        <f>IF(AM30="","",CONCATENATE(AP30,Names!$N$3,AQ30))</f>
        <v>PRLJB-027</v>
      </c>
      <c r="AV30" t="str">
        <f>IFERROR(VLOOKUP($A30,Table!$AL$5:$AS$286,Table!$AM$3,FALSE),"")</f>
        <v>Spk</v>
      </c>
      <c r="AW30" t="str">
        <f>IFERROR(VLOOKUP($A30,Table!$AL$5:$AS$286,Table!$AN$3,FALSE),"")</f>
        <v>130PRL</v>
      </c>
      <c r="AX30" t="str">
        <f>IF(AV30="","",Names!$K$3)</f>
        <v>RFS</v>
      </c>
      <c r="AY30" t="str">
        <f>IF(AV30="","",Names!$C$10)</f>
        <v>PRLEH</v>
      </c>
      <c r="AZ30" t="str">
        <f>IFERROR(VLOOKUP($A30,Table!$AL$5:$AS$286,Table!$AQ$3,FALSE),"")</f>
        <v>L027</v>
      </c>
      <c r="BB30" s="224" t="str">
        <f>IF(AV30="","",CONCATENATE(AV30,Names!$H$3,AW30,Names!$J$3,AX30,Names!$L$3,AY30,Names!$N$3,AZ30))</f>
        <v>Spk-130PRL:RFS-PRLEH-L027</v>
      </c>
      <c r="BE30" t="str">
        <f>IFERROR(VLOOKUP($A30,Table!$AV$5:$BI$286,Table!$AW$3,FALSE),"")</f>
        <v>HBL</v>
      </c>
      <c r="BF30" t="str">
        <f>IFERROR(VLOOKUP($A30,Table!$AV$5:$BI$286,Table!$AX$3,FALSE),"")</f>
        <v>030PRL</v>
      </c>
      <c r="BG30" t="str">
        <f>IF(BE30="","",Names!$K$3)</f>
        <v>RFS</v>
      </c>
      <c r="BH30" t="str">
        <f>IF(BE30="","",Names!$C$10)</f>
        <v>PRLEH</v>
      </c>
      <c r="BI30" t="str">
        <f>IFERROR(VLOOKUP($A30,Table!$AV$5:$BI$286,Table!$BC$3,FALSE),"")</f>
        <v>C027</v>
      </c>
      <c r="BK30" s="224" t="str">
        <f>IF(BE30="","",CONCATENATE(BE30,Names!$H$3,BF30,Names!$J$3,BG30,Names!$L$3,BH30,Names!$N$3,BI30))</f>
        <v>HBL-030PRL:RFS-PRLEH-C027</v>
      </c>
      <c r="BN30" t="str">
        <f>IFERROR(VLOOKUP($A30,Table!$AV$5:$BI$286,Table!$AW$3,FALSE),"")</f>
        <v>HBL</v>
      </c>
      <c r="BO30" t="str">
        <f>IFERROR(VLOOKUP($A30,Table!$AV$5:$BI$286,Table!$AX$3,FALSE),"")</f>
        <v>030PRL</v>
      </c>
      <c r="BP30" t="str">
        <f>IF(BN30="","",Names!$K$3)</f>
        <v>RFS</v>
      </c>
      <c r="BQ30" t="str">
        <f>IF(BN30="","",Names!$C$10)</f>
        <v>PRLEH</v>
      </c>
      <c r="BR30" t="str">
        <f>IFERROR(VLOOKUP($A30,Table!$AV$5:$BI$286,Table!$BF$3,FALSE),"")</f>
        <v>S027</v>
      </c>
      <c r="BT30" s="224" t="str">
        <f>IF(BN30="","",CONCATENATE(BN30,Names!$H$3,BO30,Names!$J$3,BP30,Names!$L$3,BQ30,Names!$N$3,BR30))</f>
        <v>HBL-030PRL:RFS-PRLEH-S027</v>
      </c>
      <c r="BW30" t="str">
        <f>IFERROR(VLOOKUP($A30,Table!$AL$5:$AS$286,Table!$AM$3,FALSE),"")</f>
        <v>Spk</v>
      </c>
      <c r="BX30" t="str">
        <f>IFERROR(VLOOKUP($A30,Table!$AL$5:$AS$286,Table!$AN$3,FALSE),"")</f>
        <v>130PRL</v>
      </c>
      <c r="BY30" t="str">
        <f>IF(BW30="","",Names!$K$3)</f>
        <v>RFS</v>
      </c>
      <c r="BZ30" t="str">
        <f>IF(BW30="","",Names!$C$11)</f>
        <v>PRLTE</v>
      </c>
      <c r="CA30" t="str">
        <f>IFERROR(VLOOKUP($A30,Table!$AL$5:$AS$286,Table!$AQ$3,FALSE),"")</f>
        <v>L027</v>
      </c>
      <c r="CC30" s="224" t="str">
        <f>IF(BW30="","",CONCATENATE(BW30,Names!$H$3,BX30,Names!$J$3,BY30,Names!$L$3,BZ30,Names!$N$3,CA30))</f>
        <v>Spk-130PRL:RFS-PRLTE-L027</v>
      </c>
      <c r="CF30" t="str">
        <f>IFERROR(VLOOKUP($A30,Table!$AV$5:$BI$286,Table!$AW$3,FALSE),"")</f>
        <v>HBL</v>
      </c>
      <c r="CG30" t="str">
        <f>IFERROR(VLOOKUP($A30,Table!$AV$5:$BI$286,Table!$AX$3,FALSE),"")</f>
        <v>030PRL</v>
      </c>
      <c r="CH30" t="str">
        <f>IF(CF30="","",Names!$K$3)</f>
        <v>RFS</v>
      </c>
      <c r="CI30" t="str">
        <f>IF(CF30="","",Names!$C$11)</f>
        <v>PRLTE</v>
      </c>
      <c r="CJ30" t="str">
        <f>IFERROR(VLOOKUP($A30,Table!$AV$5:$BI$286,Table!$BC$3,FALSE),"")</f>
        <v>C027</v>
      </c>
      <c r="CL30" s="224" t="str">
        <f>IF(CF30="","",CONCATENATE(CF30,Names!$H$3,CG30,Names!$J$3,CH30,Names!$L$3,CI30,Names!$N$3,CJ30))</f>
        <v>HBL-030PRL:RFS-PRLTE-C027</v>
      </c>
      <c r="CO30" t="str">
        <f>IFERROR(VLOOKUP($A30,Table!$AV$5:$BI$286,Table!$AW$3,FALSE),"")</f>
        <v>HBL</v>
      </c>
      <c r="CP30" t="str">
        <f>IFERROR(VLOOKUP($A30,Table!$AV$5:$BI$286,Table!$AX$3,FALSE),"")</f>
        <v>030PRL</v>
      </c>
      <c r="CQ30" t="str">
        <f>IF(CO30="","",Names!$K$3)</f>
        <v>RFS</v>
      </c>
      <c r="CR30" t="str">
        <f>IF(CO30="","",Names!$C$11)</f>
        <v>PRLTE</v>
      </c>
      <c r="CS30" t="str">
        <f>IFERROR(VLOOKUP($A30,Table!$AV$5:$BI$286,Table!$BF$3,FALSE),"")</f>
        <v>S027</v>
      </c>
      <c r="CU30" s="224" t="str">
        <f>IF(CO30="","",CONCATENATE(CO30,Names!$H$3,CP30,Names!$J$3,CQ30,Names!$L$3,CR30,Names!$N$3,CS30))</f>
        <v>HBL-030PRL:RFS-PRLTE-S027</v>
      </c>
      <c r="CX30" t="str">
        <f>IFERROR(VLOOKUP($A30,Table!$AV$5:$BI$286,Table!$AW$3,FALSE),"")</f>
        <v>HBL</v>
      </c>
      <c r="CY30" t="str">
        <f>IFERROR(VLOOKUP($A30,Table!$AV$5:$BI$286,Table!$AX$3,FALSE),"")</f>
        <v>030PRL</v>
      </c>
      <c r="CZ30" t="str">
        <f>IF(CX30="","",Names!$K$3)</f>
        <v>RFS</v>
      </c>
      <c r="DA30" t="str">
        <f>IF(CX30="","",Names!$C$12)</f>
        <v>PRLDL</v>
      </c>
      <c r="DB30" t="str">
        <f>IFERROR(VLOOKUP($A30,Table!$AV$5:$BI$286,Table!$BC$3,FALSE),"")</f>
        <v>C027</v>
      </c>
      <c r="DD30" s="224" t="str">
        <f>IF(CX30="","",CONCATENATE(CX30,Names!$H$3,CY30,Names!$J$3,CZ30,Names!$L$3,DA30,Names!$N$3,DB30))</f>
        <v>HBL-030PRL:RFS-PRLDL-C027</v>
      </c>
      <c r="DG30" t="str">
        <f>IFERROR(VLOOKUP($A30,Table!$AV$5:$BI$286,Table!$AW$3,FALSE),"")</f>
        <v>HBL</v>
      </c>
      <c r="DH30" t="str">
        <f>IFERROR(VLOOKUP($A30,Table!$AV$5:$BI$286,Table!$AX$3,FALSE),"")</f>
        <v>030PRL</v>
      </c>
      <c r="DI30" t="str">
        <f>IF(DG30="","",Names!$K$3)</f>
        <v>RFS</v>
      </c>
      <c r="DJ30" t="str">
        <f>IF(DG30="","",Names!$C$24)</f>
        <v>PRLCSC</v>
      </c>
      <c r="DK30" t="str">
        <f>IFERROR(VLOOKUP($A30,Table!$AV$5:$BI$286,Table!$AY$3,FALSE),"")</f>
        <v>027</v>
      </c>
      <c r="DM30" s="224" t="str">
        <f>IF(DG30="","",CONCATENATE(DG30,Names!$H$3,DH30,Names!$J$3,DI30,Names!$L$3,DJ30,Names!$N$3,DK30))</f>
        <v>HBL-030PRL:RFS-PRLCSC-027</v>
      </c>
      <c r="DP30" s="1170" t="str">
        <f>IFERROR(VLOOKUP($A30,Table!$DI$5:$DO$286,Table!$DJ$3,FALSE),"")</f>
        <v>A2T</v>
      </c>
      <c r="DQ30" s="1170" t="str">
        <f>IFERROR(VLOOKUP($A30,Table!$DI$5:$DO$286,Table!$DK$3,FALSE),"")</f>
        <v>070PRL</v>
      </c>
      <c r="DR30" s="1170" t="str">
        <f>IF(DP30="","",Names!$K$3)</f>
        <v>RFS</v>
      </c>
      <c r="DS30" s="1170" t="str">
        <f>IF(DP30="","",Names!$C$26)</f>
        <v>PRLEHC</v>
      </c>
      <c r="DT30" s="1170" t="str">
        <f>IFERROR(VLOOKUP($A30,Table!$DI$5:$DO$286,Table!$DM$3,FALSE),"")</f>
        <v>L137</v>
      </c>
      <c r="DV30" s="224" t="str">
        <f>IF(DP30="","",CONCATENATE(DP30,Names!$H$3,DQ30,Names!$J$3,DR30,Names!$L$3,DS30,Names!$N$3,DT30))</f>
        <v>A2T-070PRL:RFS-PRLEHC-L137</v>
      </c>
      <c r="DY30" s="1170" t="str">
        <f>IFERROR(VLOOKUP($A30,Table!$DI$5:$DO$286,Table!$DJ$3,FALSE),"")</f>
        <v>A2T</v>
      </c>
      <c r="DZ30" s="1170" t="str">
        <f>IFERROR(VLOOKUP($A30,Table!$DI$5:$DO$286,Table!$DK$3,FALSE),"")</f>
        <v>070PRL</v>
      </c>
      <c r="EA30" s="1170" t="str">
        <f>IF(DY30="","",Names!$K$3)</f>
        <v>RFS</v>
      </c>
      <c r="EB30" s="1170" t="str">
        <f>IF(DY30="","",Names!$C$25)</f>
        <v>PRLTEC</v>
      </c>
      <c r="EC30" s="1170" t="str">
        <f>IFERROR(VLOOKUP($A30,Table!$DI$5:$DO$286,Table!$DM$3,FALSE),"")</f>
        <v>L137</v>
      </c>
      <c r="EE30" s="224" t="str">
        <f>IF(DY30="","",CONCATENATE(DY30,Names!$H$3,DZ30,Names!$J$3,EA30,Names!$L$3,EB30,Names!$N$3,EC30))</f>
        <v>A2T-070PRL:RFS-PRLTEC-L137</v>
      </c>
      <c r="EH30" t="str">
        <f>IFERROR(VLOOKUP($A30,TCS_C!$R$9:$U$10046,TCS_C!$S$5,FALSE),"")</f>
        <v/>
      </c>
      <c r="EI30" t="str">
        <f>IFERROR(VLOOKUP($A30,TCS_C!$R$9:$U$10046,TCS_C!$T$5,FALSE),"")</f>
        <v/>
      </c>
      <c r="EJ30" t="str">
        <f>IF(EH30="","",Names!$K$3)</f>
        <v/>
      </c>
      <c r="EK30" t="str">
        <f>IF(EH30="","",Names!$C$17)</f>
        <v/>
      </c>
      <c r="EL30" t="str">
        <f>IFERROR(VLOOKUP($A30,TCS_C!$R$9:$U$10046,TCS_C!$U$5,FALSE),"")</f>
        <v/>
      </c>
      <c r="EN30" s="224" t="str">
        <f>IF(EH30="","",CONCATENATE(EH30,Names!$H$3,EI30,Names!$J$3,EJ30,Names!$L$3,EK30,Names!$N$3,EL30))</f>
        <v/>
      </c>
      <c r="EQ30" t="str">
        <f>IFERROR(VLOOKUP($A30,Table!BT31:$BY$286,Table!$BU$3,FALSE),"")</f>
        <v>MBL</v>
      </c>
      <c r="ER30" t="str">
        <f>IFERROR(VLOOKUP($A30,Table!BT31:$BY$286,Table!$BV$3,FALSE),"")</f>
        <v>090PRL</v>
      </c>
      <c r="ES30" t="str">
        <f>IF(EQ30="","",Names!$K$3)</f>
        <v>RFS</v>
      </c>
      <c r="ET30" t="str">
        <f>IFERROR(VLOOKUP($A30,Table!BT31:$BY$286,Table!$BW$3,FALSE),"")</f>
        <v>PRLTE</v>
      </c>
      <c r="EU30" t="str">
        <f>IFERROR(VLOOKUP($A30,Table!BT31:$BY$286,Table!$BX$3,FALSE),"")</f>
        <v>G002</v>
      </c>
      <c r="EW30" s="224" t="str">
        <f>IF(EQ30="","",CONCATENATE(EQ30,Names!$H$3,ER30,Names!$J$3,ES30,Names!$L$3,ET30,Names!$N$3,EU30))</f>
        <v>MBL-090PRL:RFS-PRLTE-G002</v>
      </c>
      <c r="FB30" t="str">
        <f>IF(EZ30="","",Names!$K$3)</f>
        <v/>
      </c>
      <c r="FF30" s="224" t="str">
        <f>IF(EZ30="","",CONCATENATE(EZ30,Names!$H$3,FA30,Names!$J$3,FB30,Names!$L$3,FC30,Names!$N$3,FD30))</f>
        <v/>
      </c>
      <c r="FG30" s="1266" t="str">
        <f>IF(EZ30="","",CONCATENATE(FC30,Names!$N$3,FD30))</f>
        <v/>
      </c>
    </row>
    <row r="31" spans="1:163">
      <c r="A31" s="72">
        <v>28</v>
      </c>
      <c r="C31" t="str">
        <f>IFERROR(VLOOKUP($A31,Table!$AL$5:$AS$286,Table!$AM$3,FALSE),"")</f>
        <v>MBL</v>
      </c>
      <c r="D31" t="str">
        <f>IFERROR(VLOOKUP($A31,Table!$AL$5:$AS$286,Table!$AN$3,FALSE),"")</f>
        <v>010PRL</v>
      </c>
      <c r="E31" t="str">
        <f>IF(C31="","",Names!$K$3)</f>
        <v>RFS</v>
      </c>
      <c r="F31" t="str">
        <f>IF(C31="","",Names!$C$5)</f>
        <v>PRLRL</v>
      </c>
      <c r="G31" t="str">
        <f>IFERROR(VLOOKUP($A31,Table!$AL$5:$AS$286,Table!$AO$3,FALSE),"")</f>
        <v>028</v>
      </c>
      <c r="I31" s="224" t="str">
        <f>IF(C31="","",CONCATENATE(C31,Names!$H$3,D31,Names!$J$3,E31,Names!$L$3,F31,Names!$N$3,G31))</f>
        <v>MBL-010PRL:RFS-PRLRL-028</v>
      </c>
      <c r="L31" s="1170" t="str">
        <f>IFERROR(VLOOKUP($A31,Table!$AV$5:$BK$286,Table!$AW$3,FALSE),"")</f>
        <v>HBL</v>
      </c>
      <c r="M31" s="1170" t="str">
        <f>IFERROR(VLOOKUP($A31,Table!$AV$5:$BK$286,Table!$AX$3,FALSE),"")</f>
        <v>040PRL</v>
      </c>
      <c r="N31" s="1170" t="str">
        <f>IF(L31="","",Names!$K$3)</f>
        <v>RFS</v>
      </c>
      <c r="O31" s="1170" t="str">
        <f>IF(L31="","",Names!$C$9)</f>
        <v>PRLTap</v>
      </c>
      <c r="P31" s="1170" t="str">
        <f>IFERROR(VLOOKUP($A31,Table!$AV$5:$BK$286,Table!$AY$3,FALSE),"")</f>
        <v>028</v>
      </c>
      <c r="R31" s="224" t="str">
        <f>IF(L31="","",CONCATENATE(L31,Names!$H$3,M31,Names!$J$3,N31,Names!$L$3,O31,Names!$N$3,P31))</f>
        <v>HBL-040PRL:RFS-PRLTap-028</v>
      </c>
      <c r="U31" t="str">
        <f>IFERROR(VLOOKUP($A31,Table!$AV$5:$BI$286,Table!$AW$3,FALSE),"")</f>
        <v>HBL</v>
      </c>
      <c r="V31" t="str">
        <f>IFERROR(VLOOKUP($A31,Table!$AV$5:$BI$286,Table!$AX$3,FALSE),"")</f>
        <v>040PRL</v>
      </c>
      <c r="W31" t="str">
        <f>IF(U31="","",Names!$K$3)</f>
        <v>RFS</v>
      </c>
      <c r="X31" t="str">
        <f>IF(U31="","",Names!$C$6)</f>
        <v>PRLCpl</v>
      </c>
      <c r="Y31" t="str">
        <f>IFERROR(VLOOKUP($A31,Table!$AV$5:$BI$286,Table!$AY$3,FALSE),"")</f>
        <v>028</v>
      </c>
      <c r="AA31" s="224" t="str">
        <f>IF(U31="","",CONCATENATE(U31,Names!$H$3,V31,Names!$J$3,W31,Names!$L$3,X31,Names!$N$3,Y31))</f>
        <v>HBL-040PRL:RFS-PRLCpl-028</v>
      </c>
      <c r="AD31" t="str">
        <f>IFERROR(VLOOKUP($A31,Table!$AV$5:$BI$286,Table!$AW$3,FALSE),"")</f>
        <v>HBL</v>
      </c>
      <c r="AE31" t="str">
        <f>IFERROR(VLOOKUP($A31,Table!$AV$5:$BI$286,Table!$AX$3,FALSE),"")</f>
        <v>040PRL</v>
      </c>
      <c r="AF31" t="str">
        <f>IF(AD31="","",Names!$K$3)</f>
        <v>RFS</v>
      </c>
      <c r="AG31" t="str">
        <f>IF(AD31="","",Names!$C$7)</f>
        <v>PRLSB</v>
      </c>
      <c r="AH31" t="str">
        <f>IFERROR(VLOOKUP($A31,Table!$AV$5:$BI$286,Table!$AY$3,FALSE),"")</f>
        <v>028</v>
      </c>
      <c r="AJ31" s="224" t="str">
        <f>IF(AD31="","",CONCATENATE(AD31,Names!$H$3,AE31,Names!$J$3,AF31,Names!$L$3,AG31,Names!$N$3,AH31))</f>
        <v>HBL-040PRL:RFS-PRLSB-028</v>
      </c>
      <c r="AM31" t="str">
        <f>IFERROR(VLOOKUP($A31,Table!$AV$5:$BI$286,Table!$AW$3,FALSE),"")</f>
        <v>HBL</v>
      </c>
      <c r="AN31" t="str">
        <f>IFERROR(VLOOKUP($A31,Table!$AV$5:$BI$286,Table!$AX$3,FALSE),"")</f>
        <v>040PRL</v>
      </c>
      <c r="AO31" t="str">
        <f>IF(AM31="","",Names!$K$3)</f>
        <v>RFS</v>
      </c>
      <c r="AP31" t="str">
        <f>IF(AM31="","",Names!$C$8)</f>
        <v>PRLJB</v>
      </c>
      <c r="AQ31" t="str">
        <f>IFERROR(VLOOKUP($A31,Table!$AV$5:$BI$286,Table!$AY$3,FALSE),"")</f>
        <v>028</v>
      </c>
      <c r="AS31" s="224" t="str">
        <f>IF(AM31="","",CONCATENATE(AM31,Names!$H$3,AN31,Names!$J$3,AO31,Names!$L$3,AP31,Names!$N$3,AQ31))</f>
        <v>HBL-040PRL:RFS-PRLJB-028</v>
      </c>
      <c r="AT31" s="224" t="str">
        <f>IF(AM31="","",CONCATENATE(AP31,Names!$N$3,AQ31))</f>
        <v>PRLJB-028</v>
      </c>
      <c r="AV31" t="str">
        <f>IFERROR(VLOOKUP($A31,Table!$AL$5:$AS$286,Table!$AM$3,FALSE),"")</f>
        <v>MBL</v>
      </c>
      <c r="AW31" t="str">
        <f>IFERROR(VLOOKUP($A31,Table!$AL$5:$AS$286,Table!$AN$3,FALSE),"")</f>
        <v>010PRL</v>
      </c>
      <c r="AX31" t="str">
        <f>IF(AV31="","",Names!$K$3)</f>
        <v>RFS</v>
      </c>
      <c r="AY31" t="str">
        <f>IF(AV31="","",Names!$C$10)</f>
        <v>PRLEH</v>
      </c>
      <c r="AZ31" t="str">
        <f>IFERROR(VLOOKUP($A31,Table!$AL$5:$AS$286,Table!$AQ$3,FALSE),"")</f>
        <v>L028</v>
      </c>
      <c r="BB31" s="224" t="str">
        <f>IF(AV31="","",CONCATENATE(AV31,Names!$H$3,AW31,Names!$J$3,AX31,Names!$L$3,AY31,Names!$N$3,AZ31))</f>
        <v>MBL-010PRL:RFS-PRLEH-L028</v>
      </c>
      <c r="BE31" t="str">
        <f>IFERROR(VLOOKUP($A31,Table!$AV$5:$BI$286,Table!$AW$3,FALSE),"")</f>
        <v>HBL</v>
      </c>
      <c r="BF31" t="str">
        <f>IFERROR(VLOOKUP($A31,Table!$AV$5:$BI$286,Table!$AX$3,FALSE),"")</f>
        <v>040PRL</v>
      </c>
      <c r="BG31" t="str">
        <f>IF(BE31="","",Names!$K$3)</f>
        <v>RFS</v>
      </c>
      <c r="BH31" t="str">
        <f>IF(BE31="","",Names!$C$10)</f>
        <v>PRLEH</v>
      </c>
      <c r="BI31" t="str">
        <f>IFERROR(VLOOKUP($A31,Table!$AV$5:$BI$286,Table!$BC$3,FALSE),"")</f>
        <v>C028</v>
      </c>
      <c r="BK31" s="224" t="str">
        <f>IF(BE31="","",CONCATENATE(BE31,Names!$H$3,BF31,Names!$J$3,BG31,Names!$L$3,BH31,Names!$N$3,BI31))</f>
        <v>HBL-040PRL:RFS-PRLEH-C028</v>
      </c>
      <c r="BN31" t="str">
        <f>IFERROR(VLOOKUP($A31,Table!$AV$5:$BI$286,Table!$AW$3,FALSE),"")</f>
        <v>HBL</v>
      </c>
      <c r="BO31" t="str">
        <f>IFERROR(VLOOKUP($A31,Table!$AV$5:$BI$286,Table!$AX$3,FALSE),"")</f>
        <v>040PRL</v>
      </c>
      <c r="BP31" t="str">
        <f>IF(BN31="","",Names!$K$3)</f>
        <v>RFS</v>
      </c>
      <c r="BQ31" t="str">
        <f>IF(BN31="","",Names!$C$10)</f>
        <v>PRLEH</v>
      </c>
      <c r="BR31" t="str">
        <f>IFERROR(VLOOKUP($A31,Table!$AV$5:$BI$286,Table!$BF$3,FALSE),"")</f>
        <v>S028</v>
      </c>
      <c r="BT31" s="224" t="str">
        <f>IF(BN31="","",CONCATENATE(BN31,Names!$H$3,BO31,Names!$J$3,BP31,Names!$L$3,BQ31,Names!$N$3,BR31))</f>
        <v>HBL-040PRL:RFS-PRLEH-S028</v>
      </c>
      <c r="BW31" t="str">
        <f>IFERROR(VLOOKUP($A31,Table!$AL$5:$AS$286,Table!$AM$3,FALSE),"")</f>
        <v>MBL</v>
      </c>
      <c r="BX31" t="str">
        <f>IFERROR(VLOOKUP($A31,Table!$AL$5:$AS$286,Table!$AN$3,FALSE),"")</f>
        <v>010PRL</v>
      </c>
      <c r="BY31" t="str">
        <f>IF(BW31="","",Names!$K$3)</f>
        <v>RFS</v>
      </c>
      <c r="BZ31" t="str">
        <f>IF(BW31="","",Names!$C$11)</f>
        <v>PRLTE</v>
      </c>
      <c r="CA31" t="str">
        <f>IFERROR(VLOOKUP($A31,Table!$AL$5:$AS$286,Table!$AQ$3,FALSE),"")</f>
        <v>L028</v>
      </c>
      <c r="CC31" s="224" t="str">
        <f>IF(BW31="","",CONCATENATE(BW31,Names!$H$3,BX31,Names!$J$3,BY31,Names!$L$3,BZ31,Names!$N$3,CA31))</f>
        <v>MBL-010PRL:RFS-PRLTE-L028</v>
      </c>
      <c r="CF31" t="str">
        <f>IFERROR(VLOOKUP($A31,Table!$AV$5:$BI$286,Table!$AW$3,FALSE),"")</f>
        <v>HBL</v>
      </c>
      <c r="CG31" t="str">
        <f>IFERROR(VLOOKUP($A31,Table!$AV$5:$BI$286,Table!$AX$3,FALSE),"")</f>
        <v>040PRL</v>
      </c>
      <c r="CH31" t="str">
        <f>IF(CF31="","",Names!$K$3)</f>
        <v>RFS</v>
      </c>
      <c r="CI31" t="str">
        <f>IF(CF31="","",Names!$C$11)</f>
        <v>PRLTE</v>
      </c>
      <c r="CJ31" t="str">
        <f>IFERROR(VLOOKUP($A31,Table!$AV$5:$BI$286,Table!$BC$3,FALSE),"")</f>
        <v>C028</v>
      </c>
      <c r="CL31" s="224" t="str">
        <f>IF(CF31="","",CONCATENATE(CF31,Names!$H$3,CG31,Names!$J$3,CH31,Names!$L$3,CI31,Names!$N$3,CJ31))</f>
        <v>HBL-040PRL:RFS-PRLTE-C028</v>
      </c>
      <c r="CO31" t="str">
        <f>IFERROR(VLOOKUP($A31,Table!$AV$5:$BI$286,Table!$AW$3,FALSE),"")</f>
        <v>HBL</v>
      </c>
      <c r="CP31" t="str">
        <f>IFERROR(VLOOKUP($A31,Table!$AV$5:$BI$286,Table!$AX$3,FALSE),"")</f>
        <v>040PRL</v>
      </c>
      <c r="CQ31" t="str">
        <f>IF(CO31="","",Names!$K$3)</f>
        <v>RFS</v>
      </c>
      <c r="CR31" t="str">
        <f>IF(CO31="","",Names!$C$11)</f>
        <v>PRLTE</v>
      </c>
      <c r="CS31" t="str">
        <f>IFERROR(VLOOKUP($A31,Table!$AV$5:$BI$286,Table!$BF$3,FALSE),"")</f>
        <v>S028</v>
      </c>
      <c r="CU31" s="224" t="str">
        <f>IF(CO31="","",CONCATENATE(CO31,Names!$H$3,CP31,Names!$J$3,CQ31,Names!$L$3,CR31,Names!$N$3,CS31))</f>
        <v>HBL-040PRL:RFS-PRLTE-S028</v>
      </c>
      <c r="CX31" t="str">
        <f>IFERROR(VLOOKUP($A31,Table!$AV$5:$BI$286,Table!$AW$3,FALSE),"")</f>
        <v>HBL</v>
      </c>
      <c r="CY31" t="str">
        <f>IFERROR(VLOOKUP($A31,Table!$AV$5:$BI$286,Table!$AX$3,FALSE),"")</f>
        <v>040PRL</v>
      </c>
      <c r="CZ31" t="str">
        <f>IF(CX31="","",Names!$K$3)</f>
        <v>RFS</v>
      </c>
      <c r="DA31" t="str">
        <f>IF(CX31="","",Names!$C$12)</f>
        <v>PRLDL</v>
      </c>
      <c r="DB31" t="str">
        <f>IFERROR(VLOOKUP($A31,Table!$AV$5:$BI$286,Table!$BC$3,FALSE),"")</f>
        <v>C028</v>
      </c>
      <c r="DD31" s="224" t="str">
        <f>IF(CX31="","",CONCATENATE(CX31,Names!$H$3,CY31,Names!$J$3,CZ31,Names!$L$3,DA31,Names!$N$3,DB31))</f>
        <v>HBL-040PRL:RFS-PRLDL-C028</v>
      </c>
      <c r="DG31" t="str">
        <f>IFERROR(VLOOKUP($A31,Table!$AV$5:$BI$286,Table!$AW$3,FALSE),"")</f>
        <v>HBL</v>
      </c>
      <c r="DH31" t="str">
        <f>IFERROR(VLOOKUP($A31,Table!$AV$5:$BI$286,Table!$AX$3,FALSE),"")</f>
        <v>040PRL</v>
      </c>
      <c r="DI31" t="str">
        <f>IF(DG31="","",Names!$K$3)</f>
        <v>RFS</v>
      </c>
      <c r="DJ31" t="str">
        <f>IF(DG31="","",Names!$C$24)</f>
        <v>PRLCSC</v>
      </c>
      <c r="DK31" t="str">
        <f>IFERROR(VLOOKUP($A31,Table!$AV$5:$BI$286,Table!$AY$3,FALSE),"")</f>
        <v>028</v>
      </c>
      <c r="DM31" s="224" t="str">
        <f>IF(DG31="","",CONCATENATE(DG31,Names!$H$3,DH31,Names!$J$3,DI31,Names!$L$3,DJ31,Names!$N$3,DK31))</f>
        <v>HBL-040PRL:RFS-PRLCSC-028</v>
      </c>
      <c r="DP31" s="1170" t="str">
        <f>IFERROR(VLOOKUP($A31,Table!$DI$5:$DO$286,Table!$DJ$3,FALSE),"")</f>
        <v>A2T</v>
      </c>
      <c r="DQ31" s="1170" t="str">
        <f>IFERROR(VLOOKUP($A31,Table!$DI$5:$DO$286,Table!$DK$3,FALSE),"")</f>
        <v>110PRL</v>
      </c>
      <c r="DR31" s="1170" t="str">
        <f>IF(DP31="","",Names!$K$3)</f>
        <v>RFS</v>
      </c>
      <c r="DS31" s="1170" t="str">
        <f>IF(DP31="","",Names!$C$26)</f>
        <v>PRLEHC</v>
      </c>
      <c r="DT31" s="1170" t="str">
        <f>IFERROR(VLOOKUP($A31,Table!$DI$5:$DO$286,Table!$DM$3,FALSE),"")</f>
        <v>L140</v>
      </c>
      <c r="DV31" s="224" t="str">
        <f>IF(DP31="","",CONCATENATE(DP31,Names!$H$3,DQ31,Names!$J$3,DR31,Names!$L$3,DS31,Names!$N$3,DT31))</f>
        <v>A2T-110PRL:RFS-PRLEHC-L140</v>
      </c>
      <c r="DY31" s="1170" t="str">
        <f>IFERROR(VLOOKUP($A31,Table!$DI$5:$DO$286,Table!$DJ$3,FALSE),"")</f>
        <v>A2T</v>
      </c>
      <c r="DZ31" s="1170" t="str">
        <f>IFERROR(VLOOKUP($A31,Table!$DI$5:$DO$286,Table!$DK$3,FALSE),"")</f>
        <v>110PRL</v>
      </c>
      <c r="EA31" s="1170" t="str">
        <f>IF(DY31="","",Names!$K$3)</f>
        <v>RFS</v>
      </c>
      <c r="EB31" s="1170" t="str">
        <f>IF(DY31="","",Names!$C$25)</f>
        <v>PRLTEC</v>
      </c>
      <c r="EC31" s="1170" t="str">
        <f>IFERROR(VLOOKUP($A31,Table!$DI$5:$DO$286,Table!$DM$3,FALSE),"")</f>
        <v>L140</v>
      </c>
      <c r="EE31" s="224" t="str">
        <f>IF(DY31="","",CONCATENATE(DY31,Names!$H$3,DZ31,Names!$J$3,EA31,Names!$L$3,EB31,Names!$N$3,EC31))</f>
        <v>A2T-110PRL:RFS-PRLTEC-L140</v>
      </c>
      <c r="EH31" t="str">
        <f>IFERROR(VLOOKUP($A31,TCS_C!$R$9:$U$10046,TCS_C!$S$5,FALSE),"")</f>
        <v/>
      </c>
      <c r="EI31" t="str">
        <f>IFERROR(VLOOKUP($A31,TCS_C!$R$9:$U$10046,TCS_C!$T$5,FALSE),"")</f>
        <v/>
      </c>
      <c r="EJ31" t="str">
        <f>IF(EH31="","",Names!$K$3)</f>
        <v/>
      </c>
      <c r="EK31" t="str">
        <f>IF(EH31="","",Names!$C$17)</f>
        <v/>
      </c>
      <c r="EL31" t="str">
        <f>IFERROR(VLOOKUP($A31,TCS_C!$R$9:$U$10046,TCS_C!$U$5,FALSE),"")</f>
        <v/>
      </c>
      <c r="EN31" s="224" t="str">
        <f>IF(EH31="","",CONCATENATE(EH31,Names!$H$3,EI31,Names!$J$3,EJ31,Names!$L$3,EK31,Names!$N$3,EL31))</f>
        <v/>
      </c>
      <c r="EQ31" t="str">
        <f>IFERROR(VLOOKUP($A31,Table!BT32:$BY$286,Table!$BU$3,FALSE),"")</f>
        <v>MBL</v>
      </c>
      <c r="ER31" t="str">
        <f>IFERROR(VLOOKUP($A31,Table!BT32:$BY$286,Table!$BV$3,FALSE),"")</f>
        <v>090PRL</v>
      </c>
      <c r="ES31" t="str">
        <f>IF(EQ31="","",Names!$K$3)</f>
        <v>RFS</v>
      </c>
      <c r="ET31" t="str">
        <f>IFERROR(VLOOKUP($A31,Table!BT32:$BY$286,Table!$BW$3,FALSE),"")</f>
        <v>PRLGB</v>
      </c>
      <c r="EU31" t="str">
        <f>IFERROR(VLOOKUP($A31,Table!BT32:$BY$286,Table!$BX$3,FALSE),"")</f>
        <v>001</v>
      </c>
      <c r="EW31" s="224" t="str">
        <f>IF(EQ31="","",CONCATENATE(EQ31,Names!$H$3,ER31,Names!$J$3,ES31,Names!$L$3,ET31,Names!$N$3,EU31))</f>
        <v>MBL-090PRL:RFS-PRLGB-001</v>
      </c>
      <c r="FB31" t="str">
        <f>IF(EZ31="","",Names!$K$3)</f>
        <v/>
      </c>
      <c r="FF31" s="224" t="str">
        <f>IF(EZ31="","",CONCATENATE(EZ31,Names!$H$3,FA31,Names!$J$3,FB31,Names!$L$3,FC31,Names!$N$3,FD31))</f>
        <v/>
      </c>
      <c r="FG31" s="1266" t="str">
        <f>IF(EZ31="","",CONCATENATE(FC31,Names!$N$3,FD31))</f>
        <v/>
      </c>
    </row>
    <row r="32" spans="1:163">
      <c r="A32" s="72">
        <v>29</v>
      </c>
      <c r="C32" t="str">
        <f>IFERROR(VLOOKUP($A32,Table!$AL$5:$AS$286,Table!$AM$3,FALSE),"")</f>
        <v>MBL</v>
      </c>
      <c r="D32" t="str">
        <f>IFERROR(VLOOKUP($A32,Table!$AL$5:$AS$286,Table!$AN$3,FALSE),"")</f>
        <v>010PRL</v>
      </c>
      <c r="E32" t="str">
        <f>IF(C32="","",Names!$K$3)</f>
        <v>RFS</v>
      </c>
      <c r="F32" t="str">
        <f>IF(C32="","",Names!$C$5)</f>
        <v>PRLRL</v>
      </c>
      <c r="G32" t="str">
        <f>IFERROR(VLOOKUP($A32,Table!$AL$5:$AS$286,Table!$AO$3,FALSE),"")</f>
        <v>029</v>
      </c>
      <c r="I32" s="224" t="str">
        <f>IF(C32="","",CONCATENATE(C32,Names!$H$3,D32,Names!$J$3,E32,Names!$L$3,F32,Names!$N$3,G32))</f>
        <v>MBL-010PRL:RFS-PRLRL-029</v>
      </c>
      <c r="L32" s="1170" t="str">
        <f>IFERROR(VLOOKUP($A32,Table!$AV$5:$BK$286,Table!$AW$3,FALSE),"")</f>
        <v>HBL</v>
      </c>
      <c r="M32" s="1170" t="str">
        <f>IFERROR(VLOOKUP($A32,Table!$AV$5:$BK$286,Table!$AX$3,FALSE),"")</f>
        <v>050PRL</v>
      </c>
      <c r="N32" s="1170" t="str">
        <f>IF(L32="","",Names!$K$3)</f>
        <v>RFS</v>
      </c>
      <c r="O32" s="1170" t="str">
        <f>IF(L32="","",Names!$C$9)</f>
        <v>PRLTap</v>
      </c>
      <c r="P32" s="1170" t="str">
        <f>IFERROR(VLOOKUP($A32,Table!$AV$5:$BK$286,Table!$AY$3,FALSE),"")</f>
        <v>029</v>
      </c>
      <c r="R32" s="224" t="str">
        <f>IF(L32="","",CONCATENATE(L32,Names!$H$3,M32,Names!$J$3,N32,Names!$L$3,O32,Names!$N$3,P32))</f>
        <v>HBL-050PRL:RFS-PRLTap-029</v>
      </c>
      <c r="U32" t="str">
        <f>IFERROR(VLOOKUP($A32,Table!$AV$5:$BI$286,Table!$AW$3,FALSE),"")</f>
        <v>HBL</v>
      </c>
      <c r="V32" t="str">
        <f>IFERROR(VLOOKUP($A32,Table!$AV$5:$BI$286,Table!$AX$3,FALSE),"")</f>
        <v>050PRL</v>
      </c>
      <c r="W32" t="str">
        <f>IF(U32="","",Names!$K$3)</f>
        <v>RFS</v>
      </c>
      <c r="X32" t="str">
        <f>IF(U32="","",Names!$C$6)</f>
        <v>PRLCpl</v>
      </c>
      <c r="Y32" t="str">
        <f>IFERROR(VLOOKUP($A32,Table!$AV$5:$BI$286,Table!$AY$3,FALSE),"")</f>
        <v>029</v>
      </c>
      <c r="AA32" s="224" t="str">
        <f>IF(U32="","",CONCATENATE(U32,Names!$H$3,V32,Names!$J$3,W32,Names!$L$3,X32,Names!$N$3,Y32))</f>
        <v>HBL-050PRL:RFS-PRLCpl-029</v>
      </c>
      <c r="AD32" t="str">
        <f>IFERROR(VLOOKUP($A32,Table!$AV$5:$BI$286,Table!$AW$3,FALSE),"")</f>
        <v>HBL</v>
      </c>
      <c r="AE32" t="str">
        <f>IFERROR(VLOOKUP($A32,Table!$AV$5:$BI$286,Table!$AX$3,FALSE),"")</f>
        <v>050PRL</v>
      </c>
      <c r="AF32" t="str">
        <f>IF(AD32="","",Names!$K$3)</f>
        <v>RFS</v>
      </c>
      <c r="AG32" t="str">
        <f>IF(AD32="","",Names!$C$7)</f>
        <v>PRLSB</v>
      </c>
      <c r="AH32" t="str">
        <f>IFERROR(VLOOKUP($A32,Table!$AV$5:$BI$286,Table!$AY$3,FALSE),"")</f>
        <v>029</v>
      </c>
      <c r="AJ32" s="224" t="str">
        <f>IF(AD32="","",CONCATENATE(AD32,Names!$H$3,AE32,Names!$J$3,AF32,Names!$L$3,AG32,Names!$N$3,AH32))</f>
        <v>HBL-050PRL:RFS-PRLSB-029</v>
      </c>
      <c r="AM32" t="str">
        <f>IFERROR(VLOOKUP($A32,Table!$AV$5:$BI$286,Table!$AW$3,FALSE),"")</f>
        <v>HBL</v>
      </c>
      <c r="AN32" t="str">
        <f>IFERROR(VLOOKUP($A32,Table!$AV$5:$BI$286,Table!$AX$3,FALSE),"")</f>
        <v>050PRL</v>
      </c>
      <c r="AO32" t="str">
        <f>IF(AM32="","",Names!$K$3)</f>
        <v>RFS</v>
      </c>
      <c r="AP32" t="str">
        <f>IF(AM32="","",Names!$C$8)</f>
        <v>PRLJB</v>
      </c>
      <c r="AQ32" t="str">
        <f>IFERROR(VLOOKUP($A32,Table!$AV$5:$BI$286,Table!$AY$3,FALSE),"")</f>
        <v>029</v>
      </c>
      <c r="AS32" s="224" t="str">
        <f>IF(AM32="","",CONCATENATE(AM32,Names!$H$3,AN32,Names!$J$3,AO32,Names!$L$3,AP32,Names!$N$3,AQ32))</f>
        <v>HBL-050PRL:RFS-PRLJB-029</v>
      </c>
      <c r="AT32" s="224" t="str">
        <f>IF(AM32="","",CONCATENATE(AP32,Names!$N$3,AQ32))</f>
        <v>PRLJB-029</v>
      </c>
      <c r="AV32" t="str">
        <f>IFERROR(VLOOKUP($A32,Table!$AL$5:$AS$286,Table!$AM$3,FALSE),"")</f>
        <v>MBL</v>
      </c>
      <c r="AW32" t="str">
        <f>IFERROR(VLOOKUP($A32,Table!$AL$5:$AS$286,Table!$AN$3,FALSE),"")</f>
        <v>010PRL</v>
      </c>
      <c r="AX32" t="str">
        <f>IF(AV32="","",Names!$K$3)</f>
        <v>RFS</v>
      </c>
      <c r="AY32" t="str">
        <f>IF(AV32="","",Names!$C$10)</f>
        <v>PRLEH</v>
      </c>
      <c r="AZ32" t="str">
        <f>IFERROR(VLOOKUP($A32,Table!$AL$5:$AS$286,Table!$AQ$3,FALSE),"")</f>
        <v>L029</v>
      </c>
      <c r="BB32" s="224" t="str">
        <f>IF(AV32="","",CONCATENATE(AV32,Names!$H$3,AW32,Names!$J$3,AX32,Names!$L$3,AY32,Names!$N$3,AZ32))</f>
        <v>MBL-010PRL:RFS-PRLEH-L029</v>
      </c>
      <c r="BE32" t="str">
        <f>IFERROR(VLOOKUP($A32,Table!$AV$5:$BI$286,Table!$AW$3,FALSE),"")</f>
        <v>HBL</v>
      </c>
      <c r="BF32" t="str">
        <f>IFERROR(VLOOKUP($A32,Table!$AV$5:$BI$286,Table!$AX$3,FALSE),"")</f>
        <v>050PRL</v>
      </c>
      <c r="BG32" t="str">
        <f>IF(BE32="","",Names!$K$3)</f>
        <v>RFS</v>
      </c>
      <c r="BH32" t="str">
        <f>IF(BE32="","",Names!$C$10)</f>
        <v>PRLEH</v>
      </c>
      <c r="BI32" t="str">
        <f>IFERROR(VLOOKUP($A32,Table!$AV$5:$BI$286,Table!$BC$3,FALSE),"")</f>
        <v>C029</v>
      </c>
      <c r="BK32" s="224" t="str">
        <f>IF(BE32="","",CONCATENATE(BE32,Names!$H$3,BF32,Names!$J$3,BG32,Names!$L$3,BH32,Names!$N$3,BI32))</f>
        <v>HBL-050PRL:RFS-PRLEH-C029</v>
      </c>
      <c r="BN32" t="str">
        <f>IFERROR(VLOOKUP($A32,Table!$AV$5:$BI$286,Table!$AW$3,FALSE),"")</f>
        <v>HBL</v>
      </c>
      <c r="BO32" t="str">
        <f>IFERROR(VLOOKUP($A32,Table!$AV$5:$BI$286,Table!$AX$3,FALSE),"")</f>
        <v>050PRL</v>
      </c>
      <c r="BP32" t="str">
        <f>IF(BN32="","",Names!$K$3)</f>
        <v>RFS</v>
      </c>
      <c r="BQ32" t="str">
        <f>IF(BN32="","",Names!$C$10)</f>
        <v>PRLEH</v>
      </c>
      <c r="BR32" t="str">
        <f>IFERROR(VLOOKUP($A32,Table!$AV$5:$BI$286,Table!$BF$3,FALSE),"")</f>
        <v>S029</v>
      </c>
      <c r="BT32" s="224" t="str">
        <f>IF(BN32="","",CONCATENATE(BN32,Names!$H$3,BO32,Names!$J$3,BP32,Names!$L$3,BQ32,Names!$N$3,BR32))</f>
        <v>HBL-050PRL:RFS-PRLEH-S029</v>
      </c>
      <c r="BW32" t="str">
        <f>IFERROR(VLOOKUP($A32,Table!$AL$5:$AS$286,Table!$AM$3,FALSE),"")</f>
        <v>MBL</v>
      </c>
      <c r="BX32" t="str">
        <f>IFERROR(VLOOKUP($A32,Table!$AL$5:$AS$286,Table!$AN$3,FALSE),"")</f>
        <v>010PRL</v>
      </c>
      <c r="BY32" t="str">
        <f>IF(BW32="","",Names!$K$3)</f>
        <v>RFS</v>
      </c>
      <c r="BZ32" t="str">
        <f>IF(BW32="","",Names!$C$11)</f>
        <v>PRLTE</v>
      </c>
      <c r="CA32" t="str">
        <f>IFERROR(VLOOKUP($A32,Table!$AL$5:$AS$286,Table!$AQ$3,FALSE),"")</f>
        <v>L029</v>
      </c>
      <c r="CC32" s="224" t="str">
        <f>IF(BW32="","",CONCATENATE(BW32,Names!$H$3,BX32,Names!$J$3,BY32,Names!$L$3,BZ32,Names!$N$3,CA32))</f>
        <v>MBL-010PRL:RFS-PRLTE-L029</v>
      </c>
      <c r="CF32" t="str">
        <f>IFERROR(VLOOKUP($A32,Table!$AV$5:$BI$286,Table!$AW$3,FALSE),"")</f>
        <v>HBL</v>
      </c>
      <c r="CG32" t="str">
        <f>IFERROR(VLOOKUP($A32,Table!$AV$5:$BI$286,Table!$AX$3,FALSE),"")</f>
        <v>050PRL</v>
      </c>
      <c r="CH32" t="str">
        <f>IF(CF32="","",Names!$K$3)</f>
        <v>RFS</v>
      </c>
      <c r="CI32" t="str">
        <f>IF(CF32="","",Names!$C$11)</f>
        <v>PRLTE</v>
      </c>
      <c r="CJ32" t="str">
        <f>IFERROR(VLOOKUP($A32,Table!$AV$5:$BI$286,Table!$BC$3,FALSE),"")</f>
        <v>C029</v>
      </c>
      <c r="CL32" s="224" t="str">
        <f>IF(CF32="","",CONCATENATE(CF32,Names!$H$3,CG32,Names!$J$3,CH32,Names!$L$3,CI32,Names!$N$3,CJ32))</f>
        <v>HBL-050PRL:RFS-PRLTE-C029</v>
      </c>
      <c r="CO32" t="str">
        <f>IFERROR(VLOOKUP($A32,Table!$AV$5:$BI$286,Table!$AW$3,FALSE),"")</f>
        <v>HBL</v>
      </c>
      <c r="CP32" t="str">
        <f>IFERROR(VLOOKUP($A32,Table!$AV$5:$BI$286,Table!$AX$3,FALSE),"")</f>
        <v>050PRL</v>
      </c>
      <c r="CQ32" t="str">
        <f>IF(CO32="","",Names!$K$3)</f>
        <v>RFS</v>
      </c>
      <c r="CR32" t="str">
        <f>IF(CO32="","",Names!$C$11)</f>
        <v>PRLTE</v>
      </c>
      <c r="CS32" t="str">
        <f>IFERROR(VLOOKUP($A32,Table!$AV$5:$BI$286,Table!$BF$3,FALSE),"")</f>
        <v>S029</v>
      </c>
      <c r="CU32" s="224" t="str">
        <f>IF(CO32="","",CONCATENATE(CO32,Names!$H$3,CP32,Names!$J$3,CQ32,Names!$L$3,CR32,Names!$N$3,CS32))</f>
        <v>HBL-050PRL:RFS-PRLTE-S029</v>
      </c>
      <c r="CX32" t="str">
        <f>IFERROR(VLOOKUP($A32,Table!$AV$5:$BI$286,Table!$AW$3,FALSE),"")</f>
        <v>HBL</v>
      </c>
      <c r="CY32" t="str">
        <f>IFERROR(VLOOKUP($A32,Table!$AV$5:$BI$286,Table!$AX$3,FALSE),"")</f>
        <v>050PRL</v>
      </c>
      <c r="CZ32" t="str">
        <f>IF(CX32="","",Names!$K$3)</f>
        <v>RFS</v>
      </c>
      <c r="DA32" t="str">
        <f>IF(CX32="","",Names!$C$12)</f>
        <v>PRLDL</v>
      </c>
      <c r="DB32" t="str">
        <f>IFERROR(VLOOKUP($A32,Table!$AV$5:$BI$286,Table!$BC$3,FALSE),"")</f>
        <v>C029</v>
      </c>
      <c r="DD32" s="224" t="str">
        <f>IF(CX32="","",CONCATENATE(CX32,Names!$H$3,CY32,Names!$J$3,CZ32,Names!$L$3,DA32,Names!$N$3,DB32))</f>
        <v>HBL-050PRL:RFS-PRLDL-C029</v>
      </c>
      <c r="DG32" t="str">
        <f>IFERROR(VLOOKUP($A32,Table!$AV$5:$BI$286,Table!$AW$3,FALSE),"")</f>
        <v>HBL</v>
      </c>
      <c r="DH32" t="str">
        <f>IFERROR(VLOOKUP($A32,Table!$AV$5:$BI$286,Table!$AX$3,FALSE),"")</f>
        <v>050PRL</v>
      </c>
      <c r="DI32" t="str">
        <f>IF(DG32="","",Names!$K$3)</f>
        <v>RFS</v>
      </c>
      <c r="DJ32" t="str">
        <f>IF(DG32="","",Names!$C$24)</f>
        <v>PRLCSC</v>
      </c>
      <c r="DK32" t="str">
        <f>IFERROR(VLOOKUP($A32,Table!$AV$5:$BI$286,Table!$AY$3,FALSE),"")</f>
        <v>029</v>
      </c>
      <c r="DM32" s="224" t="str">
        <f>IF(DG32="","",CONCATENATE(DG32,Names!$H$3,DH32,Names!$J$3,DI32,Names!$L$3,DJ32,Names!$N$3,DK32))</f>
        <v>HBL-050PRL:RFS-PRLCSC-029</v>
      </c>
      <c r="DP32" s="1170" t="str">
        <f>IFERROR(VLOOKUP($A32,Table!$DI$5:$DO$286,Table!$DJ$3,FALSE),"")</f>
        <v/>
      </c>
      <c r="DQ32" s="1170" t="str">
        <f>IFERROR(VLOOKUP($A32,Table!$DI$5:$DO$286,Table!$DK$3,FALSE),"")</f>
        <v/>
      </c>
      <c r="DR32" s="1170" t="str">
        <f>IF(DP32="","",Names!$K$3)</f>
        <v/>
      </c>
      <c r="DS32" s="1170" t="str">
        <f>IF(DP32="","",Names!$C$26)</f>
        <v/>
      </c>
      <c r="DT32" s="1170" t="str">
        <f>IFERROR(VLOOKUP($A32,Table!$DI$5:$DO$286,Table!$DM$3,FALSE),"")</f>
        <v/>
      </c>
      <c r="DV32" s="224" t="str">
        <f>IF(DP32="","",CONCATENATE(DP32,Names!$H$3,DQ32,Names!$J$3,DR32,Names!$L$3,DS32,Names!$N$3,DT32))</f>
        <v/>
      </c>
      <c r="DY32" s="1170" t="str">
        <f>IFERROR(VLOOKUP($A32,Table!$DI$5:$DO$286,Table!$DJ$3,FALSE),"")</f>
        <v/>
      </c>
      <c r="DZ32" s="1170" t="str">
        <f>IFERROR(VLOOKUP($A32,Table!$DI$5:$DO$286,Table!$DK$3,FALSE),"")</f>
        <v/>
      </c>
      <c r="EA32" s="1170" t="str">
        <f>IF(DY32="","",Names!$K$3)</f>
        <v/>
      </c>
      <c r="EB32" s="1170" t="str">
        <f>IF(DY32="","",Names!$C$25)</f>
        <v/>
      </c>
      <c r="EC32" s="1170" t="str">
        <f>IFERROR(VLOOKUP($A32,Table!$DI$5:$DO$286,Table!$DM$3,FALSE),"")</f>
        <v/>
      </c>
      <c r="EE32" s="224" t="str">
        <f>IF(DY32="","",CONCATENATE(DY32,Names!$H$3,DZ32,Names!$J$3,EA32,Names!$L$3,EB32,Names!$N$3,EC32))</f>
        <v/>
      </c>
      <c r="EH32" t="str">
        <f>IFERROR(VLOOKUP($A32,TCS_C!$R$9:$U$10046,TCS_C!$S$5,FALSE),"")</f>
        <v/>
      </c>
      <c r="EI32" t="str">
        <f>IFERROR(VLOOKUP($A32,TCS_C!$R$9:$U$10046,TCS_C!$T$5,FALSE),"")</f>
        <v/>
      </c>
      <c r="EJ32" t="str">
        <f>IF(EH32="","",Names!$K$3)</f>
        <v/>
      </c>
      <c r="EK32" t="str">
        <f>IF(EH32="","",Names!$C$17)</f>
        <v/>
      </c>
      <c r="EL32" t="str">
        <f>IFERROR(VLOOKUP($A32,TCS_C!$R$9:$U$10046,TCS_C!$U$5,FALSE),"")</f>
        <v/>
      </c>
      <c r="EN32" s="224" t="str">
        <f>IF(EH32="","",CONCATENATE(EH32,Names!$H$3,EI32,Names!$J$3,EJ32,Names!$L$3,EK32,Names!$N$3,EL32))</f>
        <v/>
      </c>
      <c r="EQ32" t="str">
        <f>IFERROR(VLOOKUP($A32,Table!BT33:$BY$286,Table!$BU$3,FALSE),"")</f>
        <v>MBL</v>
      </c>
      <c r="ER32" t="str">
        <f>IFERROR(VLOOKUP($A32,Table!BT33:$BY$286,Table!$BV$3,FALSE),"")</f>
        <v>090PRL</v>
      </c>
      <c r="ES32" t="str">
        <f>IF(EQ32="","",Names!$K$3)</f>
        <v>RFS</v>
      </c>
      <c r="ET32" t="str">
        <f>IFERROR(VLOOKUP($A32,Table!BT33:$BY$286,Table!$BW$3,FALSE),"")</f>
        <v>PRLEH</v>
      </c>
      <c r="EU32" t="str">
        <f>IFERROR(VLOOKUP($A32,Table!BT33:$BY$286,Table!$BX$3,FALSE),"")</f>
        <v>B001</v>
      </c>
      <c r="EW32" s="224" t="str">
        <f>IF(EQ32="","",CONCATENATE(EQ32,Names!$H$3,ER32,Names!$J$3,ES32,Names!$L$3,ET32,Names!$N$3,EU32))</f>
        <v>MBL-090PRL:RFS-PRLEH-B001</v>
      </c>
      <c r="FB32" t="str">
        <f>IF(EZ32="","",Names!$K$3)</f>
        <v/>
      </c>
      <c r="FF32" s="224" t="str">
        <f>IF(EZ32="","",CONCATENATE(EZ32,Names!$H$3,FA32,Names!$J$3,FB32,Names!$L$3,FC32,Names!$N$3,FD32))</f>
        <v/>
      </c>
      <c r="FG32" s="1266" t="str">
        <f>IF(EZ32="","",CONCATENATE(FC32,Names!$N$3,FD32))</f>
        <v/>
      </c>
    </row>
    <row r="33" spans="1:163">
      <c r="A33" s="72">
        <v>30</v>
      </c>
      <c r="C33" t="str">
        <f>IFERROR(VLOOKUP($A33,Table!$AL$5:$AS$286,Table!$AM$3,FALSE),"")</f>
        <v>MBL</v>
      </c>
      <c r="D33" t="str">
        <f>IFERROR(VLOOKUP($A33,Table!$AL$5:$AS$286,Table!$AN$3,FALSE),"")</f>
        <v>020PRL</v>
      </c>
      <c r="E33" t="str">
        <f>IF(C33="","",Names!$K$3)</f>
        <v>RFS</v>
      </c>
      <c r="F33" t="str">
        <f>IF(C33="","",Names!$C$5)</f>
        <v>PRLRL</v>
      </c>
      <c r="G33" t="str">
        <f>IFERROR(VLOOKUP($A33,Table!$AL$5:$AS$286,Table!$AO$3,FALSE),"")</f>
        <v>030</v>
      </c>
      <c r="I33" s="224" t="str">
        <f>IF(C33="","",CONCATENATE(C33,Names!$H$3,D33,Names!$J$3,E33,Names!$L$3,F33,Names!$N$3,G33))</f>
        <v>MBL-020PRL:RFS-PRLRL-030</v>
      </c>
      <c r="L33" s="1170" t="str">
        <f>IFERROR(VLOOKUP($A33,Table!$AV$5:$BK$286,Table!$AW$3,FALSE),"")</f>
        <v>HBL</v>
      </c>
      <c r="M33" s="1170" t="str">
        <f>IFERROR(VLOOKUP($A33,Table!$AV$5:$BK$286,Table!$AX$3,FALSE),"")</f>
        <v>060PRL</v>
      </c>
      <c r="N33" s="1170" t="str">
        <f>IF(L33="","",Names!$K$3)</f>
        <v>RFS</v>
      </c>
      <c r="O33" s="1170" t="str">
        <f>IF(L33="","",Names!$C$9)</f>
        <v>PRLTap</v>
      </c>
      <c r="P33" s="1170" t="str">
        <f>IFERROR(VLOOKUP($A33,Table!$AV$5:$BK$286,Table!$AY$3,FALSE),"")</f>
        <v>030</v>
      </c>
      <c r="R33" s="224" t="str">
        <f>IF(L33="","",CONCATENATE(L33,Names!$H$3,M33,Names!$J$3,N33,Names!$L$3,O33,Names!$N$3,P33))</f>
        <v>HBL-060PRL:RFS-PRLTap-030</v>
      </c>
      <c r="U33" t="str">
        <f>IFERROR(VLOOKUP($A33,Table!$AV$5:$BI$286,Table!$AW$3,FALSE),"")</f>
        <v>HBL</v>
      </c>
      <c r="V33" t="str">
        <f>IFERROR(VLOOKUP($A33,Table!$AV$5:$BI$286,Table!$AX$3,FALSE),"")</f>
        <v>060PRL</v>
      </c>
      <c r="W33" t="str">
        <f>IF(U33="","",Names!$K$3)</f>
        <v>RFS</v>
      </c>
      <c r="X33" t="str">
        <f>IF(U33="","",Names!$C$6)</f>
        <v>PRLCpl</v>
      </c>
      <c r="Y33" t="str">
        <f>IFERROR(VLOOKUP($A33,Table!$AV$5:$BI$286,Table!$AY$3,FALSE),"")</f>
        <v>030</v>
      </c>
      <c r="AA33" s="224" t="str">
        <f>IF(U33="","",CONCATENATE(U33,Names!$H$3,V33,Names!$J$3,W33,Names!$L$3,X33,Names!$N$3,Y33))</f>
        <v>HBL-060PRL:RFS-PRLCpl-030</v>
      </c>
      <c r="AD33" t="str">
        <f>IFERROR(VLOOKUP($A33,Table!$AV$5:$BI$286,Table!$AW$3,FALSE),"")</f>
        <v>HBL</v>
      </c>
      <c r="AE33" t="str">
        <f>IFERROR(VLOOKUP($A33,Table!$AV$5:$BI$286,Table!$AX$3,FALSE),"")</f>
        <v>060PRL</v>
      </c>
      <c r="AF33" t="str">
        <f>IF(AD33="","",Names!$K$3)</f>
        <v>RFS</v>
      </c>
      <c r="AG33" t="str">
        <f>IF(AD33="","",Names!$C$7)</f>
        <v>PRLSB</v>
      </c>
      <c r="AH33" t="str">
        <f>IFERROR(VLOOKUP($A33,Table!$AV$5:$BI$286,Table!$AY$3,FALSE),"")</f>
        <v>030</v>
      </c>
      <c r="AJ33" s="224" t="str">
        <f>IF(AD33="","",CONCATENATE(AD33,Names!$H$3,AE33,Names!$J$3,AF33,Names!$L$3,AG33,Names!$N$3,AH33))</f>
        <v>HBL-060PRL:RFS-PRLSB-030</v>
      </c>
      <c r="AM33" t="str">
        <f>IFERROR(VLOOKUP($A33,Table!$AV$5:$BI$286,Table!$AW$3,FALSE),"")</f>
        <v>HBL</v>
      </c>
      <c r="AN33" t="str">
        <f>IFERROR(VLOOKUP($A33,Table!$AV$5:$BI$286,Table!$AX$3,FALSE),"")</f>
        <v>060PRL</v>
      </c>
      <c r="AO33" t="str">
        <f>IF(AM33="","",Names!$K$3)</f>
        <v>RFS</v>
      </c>
      <c r="AP33" t="str">
        <f>IF(AM33="","",Names!$C$8)</f>
        <v>PRLJB</v>
      </c>
      <c r="AQ33" t="str">
        <f>IFERROR(VLOOKUP($A33,Table!$AV$5:$BI$286,Table!$AY$3,FALSE),"")</f>
        <v>030</v>
      </c>
      <c r="AS33" s="224" t="str">
        <f>IF(AM33="","",CONCATENATE(AM33,Names!$H$3,AN33,Names!$J$3,AO33,Names!$L$3,AP33,Names!$N$3,AQ33))</f>
        <v>HBL-060PRL:RFS-PRLJB-030</v>
      </c>
      <c r="AT33" s="224" t="str">
        <f>IF(AM33="","",CONCATENATE(AP33,Names!$N$3,AQ33))</f>
        <v>PRLJB-030</v>
      </c>
      <c r="AV33" t="str">
        <f>IFERROR(VLOOKUP($A33,Table!$AL$5:$AS$286,Table!$AM$3,FALSE),"")</f>
        <v>MBL</v>
      </c>
      <c r="AW33" t="str">
        <f>IFERROR(VLOOKUP($A33,Table!$AL$5:$AS$286,Table!$AN$3,FALSE),"")</f>
        <v>020PRL</v>
      </c>
      <c r="AX33" t="str">
        <f>IF(AV33="","",Names!$K$3)</f>
        <v>RFS</v>
      </c>
      <c r="AY33" t="str">
        <f>IF(AV33="","",Names!$C$10)</f>
        <v>PRLEH</v>
      </c>
      <c r="AZ33" t="str">
        <f>IFERROR(VLOOKUP($A33,Table!$AL$5:$AS$286,Table!$AQ$3,FALSE),"")</f>
        <v>L030</v>
      </c>
      <c r="BB33" s="224" t="str">
        <f>IF(AV33="","",CONCATENATE(AV33,Names!$H$3,AW33,Names!$J$3,AX33,Names!$L$3,AY33,Names!$N$3,AZ33))</f>
        <v>MBL-020PRL:RFS-PRLEH-L030</v>
      </c>
      <c r="BE33" t="str">
        <f>IFERROR(VLOOKUP($A33,Table!$AV$5:$BI$286,Table!$AW$3,FALSE),"")</f>
        <v>HBL</v>
      </c>
      <c r="BF33" t="str">
        <f>IFERROR(VLOOKUP($A33,Table!$AV$5:$BI$286,Table!$AX$3,FALSE),"")</f>
        <v>060PRL</v>
      </c>
      <c r="BG33" t="str">
        <f>IF(BE33="","",Names!$K$3)</f>
        <v>RFS</v>
      </c>
      <c r="BH33" t="str">
        <f>IF(BE33="","",Names!$C$10)</f>
        <v>PRLEH</v>
      </c>
      <c r="BI33" t="str">
        <f>IFERROR(VLOOKUP($A33,Table!$AV$5:$BI$286,Table!$BC$3,FALSE),"")</f>
        <v>C030</v>
      </c>
      <c r="BK33" s="224" t="str">
        <f>IF(BE33="","",CONCATENATE(BE33,Names!$H$3,BF33,Names!$J$3,BG33,Names!$L$3,BH33,Names!$N$3,BI33))</f>
        <v>HBL-060PRL:RFS-PRLEH-C030</v>
      </c>
      <c r="BN33" t="str">
        <f>IFERROR(VLOOKUP($A33,Table!$AV$5:$BI$286,Table!$AW$3,FALSE),"")</f>
        <v>HBL</v>
      </c>
      <c r="BO33" t="str">
        <f>IFERROR(VLOOKUP($A33,Table!$AV$5:$BI$286,Table!$AX$3,FALSE),"")</f>
        <v>060PRL</v>
      </c>
      <c r="BP33" t="str">
        <f>IF(BN33="","",Names!$K$3)</f>
        <v>RFS</v>
      </c>
      <c r="BQ33" t="str">
        <f>IF(BN33="","",Names!$C$10)</f>
        <v>PRLEH</v>
      </c>
      <c r="BR33" t="str">
        <f>IFERROR(VLOOKUP($A33,Table!$AV$5:$BI$286,Table!$BF$3,FALSE),"")</f>
        <v>S030</v>
      </c>
      <c r="BT33" s="224" t="str">
        <f>IF(BN33="","",CONCATENATE(BN33,Names!$H$3,BO33,Names!$J$3,BP33,Names!$L$3,BQ33,Names!$N$3,BR33))</f>
        <v>HBL-060PRL:RFS-PRLEH-S030</v>
      </c>
      <c r="BW33" t="str">
        <f>IFERROR(VLOOKUP($A33,Table!$AL$5:$AS$286,Table!$AM$3,FALSE),"")</f>
        <v>MBL</v>
      </c>
      <c r="BX33" t="str">
        <f>IFERROR(VLOOKUP($A33,Table!$AL$5:$AS$286,Table!$AN$3,FALSE),"")</f>
        <v>020PRL</v>
      </c>
      <c r="BY33" t="str">
        <f>IF(BW33="","",Names!$K$3)</f>
        <v>RFS</v>
      </c>
      <c r="BZ33" t="str">
        <f>IF(BW33="","",Names!$C$11)</f>
        <v>PRLTE</v>
      </c>
      <c r="CA33" t="str">
        <f>IFERROR(VLOOKUP($A33,Table!$AL$5:$AS$286,Table!$AQ$3,FALSE),"")</f>
        <v>L030</v>
      </c>
      <c r="CC33" s="224" t="str">
        <f>IF(BW33="","",CONCATENATE(BW33,Names!$H$3,BX33,Names!$J$3,BY33,Names!$L$3,BZ33,Names!$N$3,CA33))</f>
        <v>MBL-020PRL:RFS-PRLTE-L030</v>
      </c>
      <c r="CF33" t="str">
        <f>IFERROR(VLOOKUP($A33,Table!$AV$5:$BI$286,Table!$AW$3,FALSE),"")</f>
        <v>HBL</v>
      </c>
      <c r="CG33" t="str">
        <f>IFERROR(VLOOKUP($A33,Table!$AV$5:$BI$286,Table!$AX$3,FALSE),"")</f>
        <v>060PRL</v>
      </c>
      <c r="CH33" t="str">
        <f>IF(CF33="","",Names!$K$3)</f>
        <v>RFS</v>
      </c>
      <c r="CI33" t="str">
        <f>IF(CF33="","",Names!$C$11)</f>
        <v>PRLTE</v>
      </c>
      <c r="CJ33" t="str">
        <f>IFERROR(VLOOKUP($A33,Table!$AV$5:$BI$286,Table!$BC$3,FALSE),"")</f>
        <v>C030</v>
      </c>
      <c r="CL33" s="224" t="str">
        <f>IF(CF33="","",CONCATENATE(CF33,Names!$H$3,CG33,Names!$J$3,CH33,Names!$L$3,CI33,Names!$N$3,CJ33))</f>
        <v>HBL-060PRL:RFS-PRLTE-C030</v>
      </c>
      <c r="CO33" t="str">
        <f>IFERROR(VLOOKUP($A33,Table!$AV$5:$BI$286,Table!$AW$3,FALSE),"")</f>
        <v>HBL</v>
      </c>
      <c r="CP33" t="str">
        <f>IFERROR(VLOOKUP($A33,Table!$AV$5:$BI$286,Table!$AX$3,FALSE),"")</f>
        <v>060PRL</v>
      </c>
      <c r="CQ33" t="str">
        <f>IF(CO33="","",Names!$K$3)</f>
        <v>RFS</v>
      </c>
      <c r="CR33" t="str">
        <f>IF(CO33="","",Names!$C$11)</f>
        <v>PRLTE</v>
      </c>
      <c r="CS33" t="str">
        <f>IFERROR(VLOOKUP($A33,Table!$AV$5:$BI$286,Table!$BF$3,FALSE),"")</f>
        <v>S030</v>
      </c>
      <c r="CU33" s="224" t="str">
        <f>IF(CO33="","",CONCATENATE(CO33,Names!$H$3,CP33,Names!$J$3,CQ33,Names!$L$3,CR33,Names!$N$3,CS33))</f>
        <v>HBL-060PRL:RFS-PRLTE-S030</v>
      </c>
      <c r="CX33" t="str">
        <f>IFERROR(VLOOKUP($A33,Table!$AV$5:$BI$286,Table!$AW$3,FALSE),"")</f>
        <v>HBL</v>
      </c>
      <c r="CY33" t="str">
        <f>IFERROR(VLOOKUP($A33,Table!$AV$5:$BI$286,Table!$AX$3,FALSE),"")</f>
        <v>060PRL</v>
      </c>
      <c r="CZ33" t="str">
        <f>IF(CX33="","",Names!$K$3)</f>
        <v>RFS</v>
      </c>
      <c r="DA33" t="str">
        <f>IF(CX33="","",Names!$C$12)</f>
        <v>PRLDL</v>
      </c>
      <c r="DB33" t="str">
        <f>IFERROR(VLOOKUP($A33,Table!$AV$5:$BI$286,Table!$BC$3,FALSE),"")</f>
        <v>C030</v>
      </c>
      <c r="DD33" s="224" t="str">
        <f>IF(CX33="","",CONCATENATE(CX33,Names!$H$3,CY33,Names!$J$3,CZ33,Names!$L$3,DA33,Names!$N$3,DB33))</f>
        <v>HBL-060PRL:RFS-PRLDL-C030</v>
      </c>
      <c r="DG33" t="str">
        <f>IFERROR(VLOOKUP($A33,Table!$AV$5:$BI$286,Table!$AW$3,FALSE),"")</f>
        <v>HBL</v>
      </c>
      <c r="DH33" t="str">
        <f>IFERROR(VLOOKUP($A33,Table!$AV$5:$BI$286,Table!$AX$3,FALSE),"")</f>
        <v>060PRL</v>
      </c>
      <c r="DI33" t="str">
        <f>IF(DG33="","",Names!$K$3)</f>
        <v>RFS</v>
      </c>
      <c r="DJ33" t="str">
        <f>IF(DG33="","",Names!$C$24)</f>
        <v>PRLCSC</v>
      </c>
      <c r="DK33" t="str">
        <f>IFERROR(VLOOKUP($A33,Table!$AV$5:$BI$286,Table!$AY$3,FALSE),"")</f>
        <v>030</v>
      </c>
      <c r="DM33" s="224" t="str">
        <f>IF(DG33="","",CONCATENATE(DG33,Names!$H$3,DH33,Names!$J$3,DI33,Names!$L$3,DJ33,Names!$N$3,DK33))</f>
        <v>HBL-060PRL:RFS-PRLCSC-030</v>
      </c>
      <c r="DP33" s="1170" t="str">
        <f>IFERROR(VLOOKUP($A33,Table!$DI$5:$DO$286,Table!$DJ$3,FALSE),"")</f>
        <v/>
      </c>
      <c r="DQ33" s="1170" t="str">
        <f>IFERROR(VLOOKUP($A33,Table!$DI$5:$DO$286,Table!$DK$3,FALSE),"")</f>
        <v/>
      </c>
      <c r="DR33" s="1170" t="str">
        <f>IF(DP33="","",Names!$K$3)</f>
        <v/>
      </c>
      <c r="DS33" s="1170" t="str">
        <f>IF(DP33="","",Names!$C$26)</f>
        <v/>
      </c>
      <c r="DT33" s="1170" t="str">
        <f>IFERROR(VLOOKUP($A33,Table!$DI$5:$DO$286,Table!$DM$3,FALSE),"")</f>
        <v/>
      </c>
      <c r="DV33" s="224" t="str">
        <f>IF(DP33="","",CONCATENATE(DP33,Names!$H$3,DQ33,Names!$J$3,DR33,Names!$L$3,DS33,Names!$N$3,DT33))</f>
        <v/>
      </c>
      <c r="DY33" s="1170" t="str">
        <f>IFERROR(VLOOKUP($A33,Table!$DI$5:$DO$286,Table!$DJ$3,FALSE),"")</f>
        <v/>
      </c>
      <c r="DZ33" s="1170" t="str">
        <f>IFERROR(VLOOKUP($A33,Table!$DI$5:$DO$286,Table!$DK$3,FALSE),"")</f>
        <v/>
      </c>
      <c r="EA33" s="1170" t="str">
        <f>IF(DY33="","",Names!$K$3)</f>
        <v/>
      </c>
      <c r="EB33" s="1170" t="str">
        <f>IF(DY33="","",Names!$C$25)</f>
        <v/>
      </c>
      <c r="EC33" s="1170" t="str">
        <f>IFERROR(VLOOKUP($A33,Table!$DI$5:$DO$286,Table!$DM$3,FALSE),"")</f>
        <v/>
      </c>
      <c r="EE33" s="224" t="str">
        <f>IF(DY33="","",CONCATENATE(DY33,Names!$H$3,DZ33,Names!$J$3,EA33,Names!$L$3,EB33,Names!$N$3,EC33))</f>
        <v/>
      </c>
      <c r="EH33" t="str">
        <f>IFERROR(VLOOKUP($A33,TCS_C!$R$9:$U$10046,TCS_C!$S$5,FALSE),"")</f>
        <v/>
      </c>
      <c r="EI33" t="str">
        <f>IFERROR(VLOOKUP($A33,TCS_C!$R$9:$U$10046,TCS_C!$T$5,FALSE),"")</f>
        <v/>
      </c>
      <c r="EJ33" t="str">
        <f>IF(EH33="","",Names!$K$3)</f>
        <v/>
      </c>
      <c r="EK33" t="str">
        <f>IF(EH33="","",Names!$C$17)</f>
        <v/>
      </c>
      <c r="EL33" t="str">
        <f>IFERROR(VLOOKUP($A33,TCS_C!$R$9:$U$10046,TCS_C!$U$5,FALSE),"")</f>
        <v/>
      </c>
      <c r="EN33" s="224" t="str">
        <f>IF(EH33="","",CONCATENATE(EH33,Names!$H$3,EI33,Names!$J$3,EJ33,Names!$L$3,EK33,Names!$N$3,EL33))</f>
        <v/>
      </c>
      <c r="EQ33" t="str">
        <f>IFERROR(VLOOKUP($A33,Table!BT34:$BY$286,Table!$BU$3,FALSE),"")</f>
        <v>MBL</v>
      </c>
      <c r="ER33" t="str">
        <f>IFERROR(VLOOKUP($A33,Table!BT34:$BY$286,Table!$BV$3,FALSE),"")</f>
        <v>090PRL</v>
      </c>
      <c r="ES33" t="str">
        <f>IF(EQ33="","",Names!$K$3)</f>
        <v>RFS</v>
      </c>
      <c r="ET33" t="str">
        <f>IFERROR(VLOOKUP($A33,Table!BT34:$BY$286,Table!$BW$3,FALSE),"")</f>
        <v>PRLTE</v>
      </c>
      <c r="EU33" t="str">
        <f>IFERROR(VLOOKUP($A33,Table!BT34:$BY$286,Table!$BX$3,FALSE),"")</f>
        <v>B001</v>
      </c>
      <c r="EW33" s="224" t="str">
        <f>IF(EQ33="","",CONCATENATE(EQ33,Names!$H$3,ER33,Names!$J$3,ES33,Names!$L$3,ET33,Names!$N$3,EU33))</f>
        <v>MBL-090PRL:RFS-PRLTE-B001</v>
      </c>
      <c r="FB33" t="str">
        <f>IF(EZ33="","",Names!$K$3)</f>
        <v/>
      </c>
      <c r="FF33" s="224" t="str">
        <f>IF(EZ33="","",CONCATENATE(EZ33,Names!$H$3,FA33,Names!$J$3,FB33,Names!$L$3,FC33,Names!$N$3,FD33))</f>
        <v/>
      </c>
      <c r="FG33" s="1266" t="str">
        <f>IF(EZ33="","",CONCATENATE(FC33,Names!$N$3,FD33))</f>
        <v/>
      </c>
    </row>
    <row r="34" spans="1:163">
      <c r="A34" s="72">
        <v>31</v>
      </c>
      <c r="C34" t="str">
        <f>IFERROR(VLOOKUP($A34,Table!$AL$5:$AS$286,Table!$AM$3,FALSE),"")</f>
        <v>MBL</v>
      </c>
      <c r="D34" t="str">
        <f>IFERROR(VLOOKUP($A34,Table!$AL$5:$AS$286,Table!$AN$3,FALSE),"")</f>
        <v>020PRL</v>
      </c>
      <c r="E34" t="str">
        <f>IF(C34="","",Names!$K$3)</f>
        <v>RFS</v>
      </c>
      <c r="F34" t="str">
        <f>IF(C34="","",Names!$C$5)</f>
        <v>PRLRL</v>
      </c>
      <c r="G34" t="str">
        <f>IFERROR(VLOOKUP($A34,Table!$AL$5:$AS$286,Table!$AO$3,FALSE),"")</f>
        <v>031</v>
      </c>
      <c r="I34" s="224" t="str">
        <f>IF(C34="","",CONCATENATE(C34,Names!$H$3,D34,Names!$J$3,E34,Names!$L$3,F34,Names!$N$3,G34))</f>
        <v>MBL-020PRL:RFS-PRLRL-031</v>
      </c>
      <c r="L34" s="1170" t="str">
        <f>IFERROR(VLOOKUP($A34,Table!$AV$5:$BK$286,Table!$AW$3,FALSE),"")</f>
        <v>HBL</v>
      </c>
      <c r="M34" s="1170" t="str">
        <f>IFERROR(VLOOKUP($A34,Table!$AV$5:$BK$286,Table!$AX$3,FALSE),"")</f>
        <v>070PRL</v>
      </c>
      <c r="N34" s="1170" t="str">
        <f>IF(L34="","",Names!$K$3)</f>
        <v>RFS</v>
      </c>
      <c r="O34" s="1170" t="str">
        <f>IF(L34="","",Names!$C$9)</f>
        <v>PRLTap</v>
      </c>
      <c r="P34" s="1170" t="str">
        <f>IFERROR(VLOOKUP($A34,Table!$AV$5:$BK$286,Table!$AY$3,FALSE),"")</f>
        <v>031</v>
      </c>
      <c r="R34" s="224" t="str">
        <f>IF(L34="","",CONCATENATE(L34,Names!$H$3,M34,Names!$J$3,N34,Names!$L$3,O34,Names!$N$3,P34))</f>
        <v>HBL-070PRL:RFS-PRLTap-031</v>
      </c>
      <c r="U34" t="str">
        <f>IFERROR(VLOOKUP($A34,Table!$AV$5:$BI$286,Table!$AW$3,FALSE),"")</f>
        <v>HBL</v>
      </c>
      <c r="V34" t="str">
        <f>IFERROR(VLOOKUP($A34,Table!$AV$5:$BI$286,Table!$AX$3,FALSE),"")</f>
        <v>070PRL</v>
      </c>
      <c r="W34" t="str">
        <f>IF(U34="","",Names!$K$3)</f>
        <v>RFS</v>
      </c>
      <c r="X34" t="str">
        <f>IF(U34="","",Names!$C$6)</f>
        <v>PRLCpl</v>
      </c>
      <c r="Y34" t="str">
        <f>IFERROR(VLOOKUP($A34,Table!$AV$5:$BI$286,Table!$AY$3,FALSE),"")</f>
        <v>031</v>
      </c>
      <c r="AA34" s="224" t="str">
        <f>IF(U34="","",CONCATENATE(U34,Names!$H$3,V34,Names!$J$3,W34,Names!$L$3,X34,Names!$N$3,Y34))</f>
        <v>HBL-070PRL:RFS-PRLCpl-031</v>
      </c>
      <c r="AD34" t="str">
        <f>IFERROR(VLOOKUP($A34,Table!$AV$5:$BI$286,Table!$AW$3,FALSE),"")</f>
        <v>HBL</v>
      </c>
      <c r="AE34" t="str">
        <f>IFERROR(VLOOKUP($A34,Table!$AV$5:$BI$286,Table!$AX$3,FALSE),"")</f>
        <v>070PRL</v>
      </c>
      <c r="AF34" t="str">
        <f>IF(AD34="","",Names!$K$3)</f>
        <v>RFS</v>
      </c>
      <c r="AG34" t="str">
        <f>IF(AD34="","",Names!$C$7)</f>
        <v>PRLSB</v>
      </c>
      <c r="AH34" t="str">
        <f>IFERROR(VLOOKUP($A34,Table!$AV$5:$BI$286,Table!$AY$3,FALSE),"")</f>
        <v>031</v>
      </c>
      <c r="AJ34" s="224" t="str">
        <f>IF(AD34="","",CONCATENATE(AD34,Names!$H$3,AE34,Names!$J$3,AF34,Names!$L$3,AG34,Names!$N$3,AH34))</f>
        <v>HBL-070PRL:RFS-PRLSB-031</v>
      </c>
      <c r="AM34" t="str">
        <f>IFERROR(VLOOKUP($A34,Table!$AV$5:$BI$286,Table!$AW$3,FALSE),"")</f>
        <v>HBL</v>
      </c>
      <c r="AN34" t="str">
        <f>IFERROR(VLOOKUP($A34,Table!$AV$5:$BI$286,Table!$AX$3,FALSE),"")</f>
        <v>070PRL</v>
      </c>
      <c r="AO34" t="str">
        <f>IF(AM34="","",Names!$K$3)</f>
        <v>RFS</v>
      </c>
      <c r="AP34" t="str">
        <f>IF(AM34="","",Names!$C$8)</f>
        <v>PRLJB</v>
      </c>
      <c r="AQ34" t="str">
        <f>IFERROR(VLOOKUP($A34,Table!$AV$5:$BI$286,Table!$AY$3,FALSE),"")</f>
        <v>031</v>
      </c>
      <c r="AS34" s="224" t="str">
        <f>IF(AM34="","",CONCATENATE(AM34,Names!$H$3,AN34,Names!$J$3,AO34,Names!$L$3,AP34,Names!$N$3,AQ34))</f>
        <v>HBL-070PRL:RFS-PRLJB-031</v>
      </c>
      <c r="AT34" s="224" t="str">
        <f>IF(AM34="","",CONCATENATE(AP34,Names!$N$3,AQ34))</f>
        <v>PRLJB-031</v>
      </c>
      <c r="AV34" t="str">
        <f>IFERROR(VLOOKUP($A34,Table!$AL$5:$AS$286,Table!$AM$3,FALSE),"")</f>
        <v>MBL</v>
      </c>
      <c r="AW34" t="str">
        <f>IFERROR(VLOOKUP($A34,Table!$AL$5:$AS$286,Table!$AN$3,FALSE),"")</f>
        <v>020PRL</v>
      </c>
      <c r="AX34" t="str">
        <f>IF(AV34="","",Names!$K$3)</f>
        <v>RFS</v>
      </c>
      <c r="AY34" t="str">
        <f>IF(AV34="","",Names!$C$10)</f>
        <v>PRLEH</v>
      </c>
      <c r="AZ34" t="str">
        <f>IFERROR(VLOOKUP($A34,Table!$AL$5:$AS$286,Table!$AQ$3,FALSE),"")</f>
        <v>L031</v>
      </c>
      <c r="BB34" s="224" t="str">
        <f>IF(AV34="","",CONCATENATE(AV34,Names!$H$3,AW34,Names!$J$3,AX34,Names!$L$3,AY34,Names!$N$3,AZ34))</f>
        <v>MBL-020PRL:RFS-PRLEH-L031</v>
      </c>
      <c r="BE34" t="str">
        <f>IFERROR(VLOOKUP($A34,Table!$AV$5:$BI$286,Table!$AW$3,FALSE),"")</f>
        <v>HBL</v>
      </c>
      <c r="BF34" t="str">
        <f>IFERROR(VLOOKUP($A34,Table!$AV$5:$BI$286,Table!$AX$3,FALSE),"")</f>
        <v>070PRL</v>
      </c>
      <c r="BG34" t="str">
        <f>IF(BE34="","",Names!$K$3)</f>
        <v>RFS</v>
      </c>
      <c r="BH34" t="str">
        <f>IF(BE34="","",Names!$C$10)</f>
        <v>PRLEH</v>
      </c>
      <c r="BI34" t="str">
        <f>IFERROR(VLOOKUP($A34,Table!$AV$5:$BI$286,Table!$BC$3,FALSE),"")</f>
        <v>C031</v>
      </c>
      <c r="BK34" s="224" t="str">
        <f>IF(BE34="","",CONCATENATE(BE34,Names!$H$3,BF34,Names!$J$3,BG34,Names!$L$3,BH34,Names!$N$3,BI34))</f>
        <v>HBL-070PRL:RFS-PRLEH-C031</v>
      </c>
      <c r="BN34" t="str">
        <f>IFERROR(VLOOKUP($A34,Table!$AV$5:$BI$286,Table!$AW$3,FALSE),"")</f>
        <v>HBL</v>
      </c>
      <c r="BO34" t="str">
        <f>IFERROR(VLOOKUP($A34,Table!$AV$5:$BI$286,Table!$AX$3,FALSE),"")</f>
        <v>070PRL</v>
      </c>
      <c r="BP34" t="str">
        <f>IF(BN34="","",Names!$K$3)</f>
        <v>RFS</v>
      </c>
      <c r="BQ34" t="str">
        <f>IF(BN34="","",Names!$C$10)</f>
        <v>PRLEH</v>
      </c>
      <c r="BR34" t="str">
        <f>IFERROR(VLOOKUP($A34,Table!$AV$5:$BI$286,Table!$BF$3,FALSE),"")</f>
        <v>S031</v>
      </c>
      <c r="BT34" s="224" t="str">
        <f>IF(BN34="","",CONCATENATE(BN34,Names!$H$3,BO34,Names!$J$3,BP34,Names!$L$3,BQ34,Names!$N$3,BR34))</f>
        <v>HBL-070PRL:RFS-PRLEH-S031</v>
      </c>
      <c r="BW34" t="str">
        <f>IFERROR(VLOOKUP($A34,Table!$AL$5:$AS$286,Table!$AM$3,FALSE),"")</f>
        <v>MBL</v>
      </c>
      <c r="BX34" t="str">
        <f>IFERROR(VLOOKUP($A34,Table!$AL$5:$AS$286,Table!$AN$3,FALSE),"")</f>
        <v>020PRL</v>
      </c>
      <c r="BY34" t="str">
        <f>IF(BW34="","",Names!$K$3)</f>
        <v>RFS</v>
      </c>
      <c r="BZ34" t="str">
        <f>IF(BW34="","",Names!$C$11)</f>
        <v>PRLTE</v>
      </c>
      <c r="CA34" t="str">
        <f>IFERROR(VLOOKUP($A34,Table!$AL$5:$AS$286,Table!$AQ$3,FALSE),"")</f>
        <v>L031</v>
      </c>
      <c r="CC34" s="224" t="str">
        <f>IF(BW34="","",CONCATENATE(BW34,Names!$H$3,BX34,Names!$J$3,BY34,Names!$L$3,BZ34,Names!$N$3,CA34))</f>
        <v>MBL-020PRL:RFS-PRLTE-L031</v>
      </c>
      <c r="CF34" t="str">
        <f>IFERROR(VLOOKUP($A34,Table!$AV$5:$BI$286,Table!$AW$3,FALSE),"")</f>
        <v>HBL</v>
      </c>
      <c r="CG34" t="str">
        <f>IFERROR(VLOOKUP($A34,Table!$AV$5:$BI$286,Table!$AX$3,FALSE),"")</f>
        <v>070PRL</v>
      </c>
      <c r="CH34" t="str">
        <f>IF(CF34="","",Names!$K$3)</f>
        <v>RFS</v>
      </c>
      <c r="CI34" t="str">
        <f>IF(CF34="","",Names!$C$11)</f>
        <v>PRLTE</v>
      </c>
      <c r="CJ34" t="str">
        <f>IFERROR(VLOOKUP($A34,Table!$AV$5:$BI$286,Table!$BC$3,FALSE),"")</f>
        <v>C031</v>
      </c>
      <c r="CL34" s="224" t="str">
        <f>IF(CF34="","",CONCATENATE(CF34,Names!$H$3,CG34,Names!$J$3,CH34,Names!$L$3,CI34,Names!$N$3,CJ34))</f>
        <v>HBL-070PRL:RFS-PRLTE-C031</v>
      </c>
      <c r="CO34" t="str">
        <f>IFERROR(VLOOKUP($A34,Table!$AV$5:$BI$286,Table!$AW$3,FALSE),"")</f>
        <v>HBL</v>
      </c>
      <c r="CP34" t="str">
        <f>IFERROR(VLOOKUP($A34,Table!$AV$5:$BI$286,Table!$AX$3,FALSE),"")</f>
        <v>070PRL</v>
      </c>
      <c r="CQ34" t="str">
        <f>IF(CO34="","",Names!$K$3)</f>
        <v>RFS</v>
      </c>
      <c r="CR34" t="str">
        <f>IF(CO34="","",Names!$C$11)</f>
        <v>PRLTE</v>
      </c>
      <c r="CS34" t="str">
        <f>IFERROR(VLOOKUP($A34,Table!$AV$5:$BI$286,Table!$BF$3,FALSE),"")</f>
        <v>S031</v>
      </c>
      <c r="CU34" s="224" t="str">
        <f>IF(CO34="","",CONCATENATE(CO34,Names!$H$3,CP34,Names!$J$3,CQ34,Names!$L$3,CR34,Names!$N$3,CS34))</f>
        <v>HBL-070PRL:RFS-PRLTE-S031</v>
      </c>
      <c r="CX34" t="str">
        <f>IFERROR(VLOOKUP($A34,Table!$AV$5:$BI$286,Table!$AW$3,FALSE),"")</f>
        <v>HBL</v>
      </c>
      <c r="CY34" t="str">
        <f>IFERROR(VLOOKUP($A34,Table!$AV$5:$BI$286,Table!$AX$3,FALSE),"")</f>
        <v>070PRL</v>
      </c>
      <c r="CZ34" t="str">
        <f>IF(CX34="","",Names!$K$3)</f>
        <v>RFS</v>
      </c>
      <c r="DA34" t="str">
        <f>IF(CX34="","",Names!$C$12)</f>
        <v>PRLDL</v>
      </c>
      <c r="DB34" t="str">
        <f>IFERROR(VLOOKUP($A34,Table!$AV$5:$BI$286,Table!$BC$3,FALSE),"")</f>
        <v>C031</v>
      </c>
      <c r="DD34" s="224" t="str">
        <f>IF(CX34="","",CONCATENATE(CX34,Names!$H$3,CY34,Names!$J$3,CZ34,Names!$L$3,DA34,Names!$N$3,DB34))</f>
        <v>HBL-070PRL:RFS-PRLDL-C031</v>
      </c>
      <c r="DG34" t="str">
        <f>IFERROR(VLOOKUP($A34,Table!$AV$5:$BI$286,Table!$AW$3,FALSE),"")</f>
        <v>HBL</v>
      </c>
      <c r="DH34" t="str">
        <f>IFERROR(VLOOKUP($A34,Table!$AV$5:$BI$286,Table!$AX$3,FALSE),"")</f>
        <v>070PRL</v>
      </c>
      <c r="DI34" t="str">
        <f>IF(DG34="","",Names!$K$3)</f>
        <v>RFS</v>
      </c>
      <c r="DJ34" t="str">
        <f>IF(DG34="","",Names!$C$24)</f>
        <v>PRLCSC</v>
      </c>
      <c r="DK34" t="str">
        <f>IFERROR(VLOOKUP($A34,Table!$AV$5:$BI$286,Table!$AY$3,FALSE),"")</f>
        <v>031</v>
      </c>
      <c r="DM34" s="224" t="str">
        <f>IF(DG34="","",CONCATENATE(DG34,Names!$H$3,DH34,Names!$J$3,DI34,Names!$L$3,DJ34,Names!$N$3,DK34))</f>
        <v>HBL-070PRL:RFS-PRLCSC-031</v>
      </c>
      <c r="DP34" s="1170" t="str">
        <f>IFERROR(VLOOKUP($A34,Table!$DI$5:$DO$286,Table!$DJ$3,FALSE),"")</f>
        <v/>
      </c>
      <c r="DQ34" s="1170" t="str">
        <f>IFERROR(VLOOKUP($A34,Table!$DI$5:$DO$286,Table!$DK$3,FALSE),"")</f>
        <v/>
      </c>
      <c r="DR34" s="1170" t="str">
        <f>IF(DP34="","",Names!$K$3)</f>
        <v/>
      </c>
      <c r="DS34" s="1170" t="str">
        <f>IF(DP34="","",Names!$C$26)</f>
        <v/>
      </c>
      <c r="DT34" s="1170" t="str">
        <f>IFERROR(VLOOKUP($A34,Table!$DI$5:$DO$286,Table!$DM$3,FALSE),"")</f>
        <v/>
      </c>
      <c r="DV34" s="224" t="str">
        <f>IF(DP34="","",CONCATENATE(DP34,Names!$H$3,DQ34,Names!$J$3,DR34,Names!$L$3,DS34,Names!$N$3,DT34))</f>
        <v/>
      </c>
      <c r="DY34" s="1170" t="str">
        <f>IFERROR(VLOOKUP($A34,Table!$DI$5:$DO$286,Table!$DJ$3,FALSE),"")</f>
        <v/>
      </c>
      <c r="DZ34" s="1170" t="str">
        <f>IFERROR(VLOOKUP($A34,Table!$DI$5:$DO$286,Table!$DK$3,FALSE),"")</f>
        <v/>
      </c>
      <c r="EA34" s="1170" t="str">
        <f>IF(DY34="","",Names!$K$3)</f>
        <v/>
      </c>
      <c r="EB34" s="1170" t="str">
        <f>IF(DY34="","",Names!$C$25)</f>
        <v/>
      </c>
      <c r="EC34" s="1170" t="str">
        <f>IFERROR(VLOOKUP($A34,Table!$DI$5:$DO$286,Table!$DM$3,FALSE),"")</f>
        <v/>
      </c>
      <c r="EE34" s="224" t="str">
        <f>IF(DY34="","",CONCATENATE(DY34,Names!$H$3,DZ34,Names!$J$3,EA34,Names!$L$3,EB34,Names!$N$3,EC34))</f>
        <v/>
      </c>
      <c r="EH34" t="str">
        <f>IFERROR(VLOOKUP($A34,TCS_C!$R$9:$U$10046,TCS_C!$S$5,FALSE),"")</f>
        <v/>
      </c>
      <c r="EI34" t="str">
        <f>IFERROR(VLOOKUP($A34,TCS_C!$R$9:$U$10046,TCS_C!$T$5,FALSE),"")</f>
        <v/>
      </c>
      <c r="EJ34" t="str">
        <f>IF(EH34="","",Names!$K$3)</f>
        <v/>
      </c>
      <c r="EK34" t="str">
        <f>IF(EH34="","",Names!$C$17)</f>
        <v/>
      </c>
      <c r="EL34" t="str">
        <f>IFERROR(VLOOKUP($A34,TCS_C!$R$9:$U$10046,TCS_C!$U$5,FALSE),"")</f>
        <v/>
      </c>
      <c r="EN34" s="224" t="str">
        <f>IF(EH34="","",CONCATENATE(EH34,Names!$H$3,EI34,Names!$J$3,EJ34,Names!$L$3,EK34,Names!$N$3,EL34))</f>
        <v/>
      </c>
      <c r="EQ34" t="str">
        <f>IFERROR(VLOOKUP($A34,Table!BT35:$BY$286,Table!$BU$3,FALSE),"")</f>
        <v>MBL</v>
      </c>
      <c r="ER34" t="str">
        <f>IFERROR(VLOOKUP($A34,Table!BT35:$BY$286,Table!$BV$3,FALSE),"")</f>
        <v>090PRL</v>
      </c>
      <c r="ES34" t="str">
        <f>IF(EQ34="","",Names!$K$3)</f>
        <v>RFS</v>
      </c>
      <c r="ET34" t="str">
        <f>IFERROR(VLOOKUP($A34,Table!BT35:$BY$286,Table!$BW$3,FALSE),"")</f>
        <v>PRLGI</v>
      </c>
      <c r="EU34" t="str">
        <f>IFERROR(VLOOKUP($A34,Table!BT35:$BY$286,Table!$BX$3,FALSE),"")</f>
        <v>003</v>
      </c>
      <c r="EW34" s="224" t="str">
        <f>IF(EQ34="","",CONCATENATE(EQ34,Names!$H$3,ER34,Names!$J$3,ES34,Names!$L$3,ET34,Names!$N$3,EU34))</f>
        <v>MBL-090PRL:RFS-PRLGI-003</v>
      </c>
      <c r="FB34" t="str">
        <f>IF(EZ34="","",Names!$K$3)</f>
        <v/>
      </c>
      <c r="FF34" s="224" t="str">
        <f>IF(EZ34="","",CONCATENATE(EZ34,Names!$H$3,FA34,Names!$J$3,FB34,Names!$L$3,FC34,Names!$N$3,FD34))</f>
        <v/>
      </c>
      <c r="FG34" s="1266" t="str">
        <f>IF(EZ34="","",CONCATENATE(FC34,Names!$N$3,FD34))</f>
        <v/>
      </c>
    </row>
    <row r="35" spans="1:163">
      <c r="A35" s="72">
        <v>32</v>
      </c>
      <c r="C35" t="str">
        <f>IFERROR(VLOOKUP($A35,Table!$AL$5:$AS$286,Table!$AM$3,FALSE),"")</f>
        <v>MBL</v>
      </c>
      <c r="D35" t="str">
        <f>IFERROR(VLOOKUP($A35,Table!$AL$5:$AS$286,Table!$AN$3,FALSE),"")</f>
        <v>030PRL</v>
      </c>
      <c r="E35" t="str">
        <f>IF(C35="","",Names!$K$3)</f>
        <v>RFS</v>
      </c>
      <c r="F35" t="str">
        <f>IF(C35="","",Names!$C$5)</f>
        <v>PRLRL</v>
      </c>
      <c r="G35" t="str">
        <f>IFERROR(VLOOKUP($A35,Table!$AL$5:$AS$286,Table!$AO$3,FALSE),"")</f>
        <v>032</v>
      </c>
      <c r="I35" s="224" t="str">
        <f>IF(C35="","",CONCATENATE(C35,Names!$H$3,D35,Names!$J$3,E35,Names!$L$3,F35,Names!$N$3,G35))</f>
        <v>MBL-030PRL:RFS-PRLRL-032</v>
      </c>
      <c r="L35" s="1170" t="str">
        <f>IFERROR(VLOOKUP($A35,Table!$AV$5:$BK$286,Table!$AW$3,FALSE),"")</f>
        <v>HBL</v>
      </c>
      <c r="M35" s="1170" t="str">
        <f>IFERROR(VLOOKUP($A35,Table!$AV$5:$BK$286,Table!$AX$3,FALSE),"")</f>
        <v>080PRL</v>
      </c>
      <c r="N35" s="1170" t="str">
        <f>IF(L35="","",Names!$K$3)</f>
        <v>RFS</v>
      </c>
      <c r="O35" s="1170" t="str">
        <f>IF(L35="","",Names!$C$9)</f>
        <v>PRLTap</v>
      </c>
      <c r="P35" s="1170" t="str">
        <f>IFERROR(VLOOKUP($A35,Table!$AV$5:$BK$286,Table!$AY$3,FALSE),"")</f>
        <v>032</v>
      </c>
      <c r="R35" s="224" t="str">
        <f>IF(L35="","",CONCATENATE(L35,Names!$H$3,M35,Names!$J$3,N35,Names!$L$3,O35,Names!$N$3,P35))</f>
        <v>HBL-080PRL:RFS-PRLTap-032</v>
      </c>
      <c r="U35" t="str">
        <f>IFERROR(VLOOKUP($A35,Table!$AV$5:$BI$286,Table!$AW$3,FALSE),"")</f>
        <v>HBL</v>
      </c>
      <c r="V35" t="str">
        <f>IFERROR(VLOOKUP($A35,Table!$AV$5:$BI$286,Table!$AX$3,FALSE),"")</f>
        <v>080PRL</v>
      </c>
      <c r="W35" t="str">
        <f>IF(U35="","",Names!$K$3)</f>
        <v>RFS</v>
      </c>
      <c r="X35" t="str">
        <f>IF(U35="","",Names!$C$6)</f>
        <v>PRLCpl</v>
      </c>
      <c r="Y35" t="str">
        <f>IFERROR(VLOOKUP($A35,Table!$AV$5:$BI$286,Table!$AY$3,FALSE),"")</f>
        <v>032</v>
      </c>
      <c r="AA35" s="224" t="str">
        <f>IF(U35="","",CONCATENATE(U35,Names!$H$3,V35,Names!$J$3,W35,Names!$L$3,X35,Names!$N$3,Y35))</f>
        <v>HBL-080PRL:RFS-PRLCpl-032</v>
      </c>
      <c r="AD35" t="str">
        <f>IFERROR(VLOOKUP($A35,Table!$AV$5:$BI$286,Table!$AW$3,FALSE),"")</f>
        <v>HBL</v>
      </c>
      <c r="AE35" t="str">
        <f>IFERROR(VLOOKUP($A35,Table!$AV$5:$BI$286,Table!$AX$3,FALSE),"")</f>
        <v>080PRL</v>
      </c>
      <c r="AF35" t="str">
        <f>IF(AD35="","",Names!$K$3)</f>
        <v>RFS</v>
      </c>
      <c r="AG35" t="str">
        <f>IF(AD35="","",Names!$C$7)</f>
        <v>PRLSB</v>
      </c>
      <c r="AH35" t="str">
        <f>IFERROR(VLOOKUP($A35,Table!$AV$5:$BI$286,Table!$AY$3,FALSE),"")</f>
        <v>032</v>
      </c>
      <c r="AJ35" s="224" t="str">
        <f>IF(AD35="","",CONCATENATE(AD35,Names!$H$3,AE35,Names!$J$3,AF35,Names!$L$3,AG35,Names!$N$3,AH35))</f>
        <v>HBL-080PRL:RFS-PRLSB-032</v>
      </c>
      <c r="AM35" t="str">
        <f>IFERROR(VLOOKUP($A35,Table!$AV$5:$BI$286,Table!$AW$3,FALSE),"")</f>
        <v>HBL</v>
      </c>
      <c r="AN35" t="str">
        <f>IFERROR(VLOOKUP($A35,Table!$AV$5:$BI$286,Table!$AX$3,FALSE),"")</f>
        <v>080PRL</v>
      </c>
      <c r="AO35" t="str">
        <f>IF(AM35="","",Names!$K$3)</f>
        <v>RFS</v>
      </c>
      <c r="AP35" t="str">
        <f>IF(AM35="","",Names!$C$8)</f>
        <v>PRLJB</v>
      </c>
      <c r="AQ35" t="str">
        <f>IFERROR(VLOOKUP($A35,Table!$AV$5:$BI$286,Table!$AY$3,FALSE),"")</f>
        <v>032</v>
      </c>
      <c r="AS35" s="224" t="str">
        <f>IF(AM35="","",CONCATENATE(AM35,Names!$H$3,AN35,Names!$J$3,AO35,Names!$L$3,AP35,Names!$N$3,AQ35))</f>
        <v>HBL-080PRL:RFS-PRLJB-032</v>
      </c>
      <c r="AT35" s="224" t="str">
        <f>IF(AM35="","",CONCATENATE(AP35,Names!$N$3,AQ35))</f>
        <v>PRLJB-032</v>
      </c>
      <c r="AV35" t="str">
        <f>IFERROR(VLOOKUP($A35,Table!$AL$5:$AS$286,Table!$AM$3,FALSE),"")</f>
        <v>MBL</v>
      </c>
      <c r="AW35" t="str">
        <f>IFERROR(VLOOKUP($A35,Table!$AL$5:$AS$286,Table!$AN$3,FALSE),"")</f>
        <v>030PRL</v>
      </c>
      <c r="AX35" t="str">
        <f>IF(AV35="","",Names!$K$3)</f>
        <v>RFS</v>
      </c>
      <c r="AY35" t="str">
        <f>IF(AV35="","",Names!$C$10)</f>
        <v>PRLEH</v>
      </c>
      <c r="AZ35" t="str">
        <f>IFERROR(VLOOKUP($A35,Table!$AL$5:$AS$286,Table!$AQ$3,FALSE),"")</f>
        <v>L032</v>
      </c>
      <c r="BB35" s="224" t="str">
        <f>IF(AV35="","",CONCATENATE(AV35,Names!$H$3,AW35,Names!$J$3,AX35,Names!$L$3,AY35,Names!$N$3,AZ35))</f>
        <v>MBL-030PRL:RFS-PRLEH-L032</v>
      </c>
      <c r="BE35" t="str">
        <f>IFERROR(VLOOKUP($A35,Table!$AV$5:$BI$286,Table!$AW$3,FALSE),"")</f>
        <v>HBL</v>
      </c>
      <c r="BF35" t="str">
        <f>IFERROR(VLOOKUP($A35,Table!$AV$5:$BI$286,Table!$AX$3,FALSE),"")</f>
        <v>080PRL</v>
      </c>
      <c r="BG35" t="str">
        <f>IF(BE35="","",Names!$K$3)</f>
        <v>RFS</v>
      </c>
      <c r="BH35" t="str">
        <f>IF(BE35="","",Names!$C$10)</f>
        <v>PRLEH</v>
      </c>
      <c r="BI35" t="str">
        <f>IFERROR(VLOOKUP($A35,Table!$AV$5:$BI$286,Table!$BC$3,FALSE),"")</f>
        <v>C032</v>
      </c>
      <c r="BK35" s="224" t="str">
        <f>IF(BE35="","",CONCATENATE(BE35,Names!$H$3,BF35,Names!$J$3,BG35,Names!$L$3,BH35,Names!$N$3,BI35))</f>
        <v>HBL-080PRL:RFS-PRLEH-C032</v>
      </c>
      <c r="BN35" t="str">
        <f>IFERROR(VLOOKUP($A35,Table!$AV$5:$BI$286,Table!$AW$3,FALSE),"")</f>
        <v>HBL</v>
      </c>
      <c r="BO35" t="str">
        <f>IFERROR(VLOOKUP($A35,Table!$AV$5:$BI$286,Table!$AX$3,FALSE),"")</f>
        <v>080PRL</v>
      </c>
      <c r="BP35" t="str">
        <f>IF(BN35="","",Names!$K$3)</f>
        <v>RFS</v>
      </c>
      <c r="BQ35" t="str">
        <f>IF(BN35="","",Names!$C$10)</f>
        <v>PRLEH</v>
      </c>
      <c r="BR35" t="str">
        <f>IFERROR(VLOOKUP($A35,Table!$AV$5:$BI$286,Table!$BF$3,FALSE),"")</f>
        <v>S032</v>
      </c>
      <c r="BT35" s="224" t="str">
        <f>IF(BN35="","",CONCATENATE(BN35,Names!$H$3,BO35,Names!$J$3,BP35,Names!$L$3,BQ35,Names!$N$3,BR35))</f>
        <v>HBL-080PRL:RFS-PRLEH-S032</v>
      </c>
      <c r="BW35" t="str">
        <f>IFERROR(VLOOKUP($A35,Table!$AL$5:$AS$286,Table!$AM$3,FALSE),"")</f>
        <v>MBL</v>
      </c>
      <c r="BX35" t="str">
        <f>IFERROR(VLOOKUP($A35,Table!$AL$5:$AS$286,Table!$AN$3,FALSE),"")</f>
        <v>030PRL</v>
      </c>
      <c r="BY35" t="str">
        <f>IF(BW35="","",Names!$K$3)</f>
        <v>RFS</v>
      </c>
      <c r="BZ35" t="str">
        <f>IF(BW35="","",Names!$C$11)</f>
        <v>PRLTE</v>
      </c>
      <c r="CA35" t="str">
        <f>IFERROR(VLOOKUP($A35,Table!$AL$5:$AS$286,Table!$AQ$3,FALSE),"")</f>
        <v>L032</v>
      </c>
      <c r="CC35" s="224" t="str">
        <f>IF(BW35="","",CONCATENATE(BW35,Names!$H$3,BX35,Names!$J$3,BY35,Names!$L$3,BZ35,Names!$N$3,CA35))</f>
        <v>MBL-030PRL:RFS-PRLTE-L032</v>
      </c>
      <c r="CF35" t="str">
        <f>IFERROR(VLOOKUP($A35,Table!$AV$5:$BI$286,Table!$AW$3,FALSE),"")</f>
        <v>HBL</v>
      </c>
      <c r="CG35" t="str">
        <f>IFERROR(VLOOKUP($A35,Table!$AV$5:$BI$286,Table!$AX$3,FALSE),"")</f>
        <v>080PRL</v>
      </c>
      <c r="CH35" t="str">
        <f>IF(CF35="","",Names!$K$3)</f>
        <v>RFS</v>
      </c>
      <c r="CI35" t="str">
        <f>IF(CF35="","",Names!$C$11)</f>
        <v>PRLTE</v>
      </c>
      <c r="CJ35" t="str">
        <f>IFERROR(VLOOKUP($A35,Table!$AV$5:$BI$286,Table!$BC$3,FALSE),"")</f>
        <v>C032</v>
      </c>
      <c r="CL35" s="224" t="str">
        <f>IF(CF35="","",CONCATENATE(CF35,Names!$H$3,CG35,Names!$J$3,CH35,Names!$L$3,CI35,Names!$N$3,CJ35))</f>
        <v>HBL-080PRL:RFS-PRLTE-C032</v>
      </c>
      <c r="CO35" t="str">
        <f>IFERROR(VLOOKUP($A35,Table!$AV$5:$BI$286,Table!$AW$3,FALSE),"")</f>
        <v>HBL</v>
      </c>
      <c r="CP35" t="str">
        <f>IFERROR(VLOOKUP($A35,Table!$AV$5:$BI$286,Table!$AX$3,FALSE),"")</f>
        <v>080PRL</v>
      </c>
      <c r="CQ35" t="str">
        <f>IF(CO35="","",Names!$K$3)</f>
        <v>RFS</v>
      </c>
      <c r="CR35" t="str">
        <f>IF(CO35="","",Names!$C$11)</f>
        <v>PRLTE</v>
      </c>
      <c r="CS35" t="str">
        <f>IFERROR(VLOOKUP($A35,Table!$AV$5:$BI$286,Table!$BF$3,FALSE),"")</f>
        <v>S032</v>
      </c>
      <c r="CU35" s="224" t="str">
        <f>IF(CO35="","",CONCATENATE(CO35,Names!$H$3,CP35,Names!$J$3,CQ35,Names!$L$3,CR35,Names!$N$3,CS35))</f>
        <v>HBL-080PRL:RFS-PRLTE-S032</v>
      </c>
      <c r="CX35" t="str">
        <f>IFERROR(VLOOKUP($A35,Table!$AV$5:$BI$286,Table!$AW$3,FALSE),"")</f>
        <v>HBL</v>
      </c>
      <c r="CY35" t="str">
        <f>IFERROR(VLOOKUP($A35,Table!$AV$5:$BI$286,Table!$AX$3,FALSE),"")</f>
        <v>080PRL</v>
      </c>
      <c r="CZ35" t="str">
        <f>IF(CX35="","",Names!$K$3)</f>
        <v>RFS</v>
      </c>
      <c r="DA35" t="str">
        <f>IF(CX35="","",Names!$C$12)</f>
        <v>PRLDL</v>
      </c>
      <c r="DB35" t="str">
        <f>IFERROR(VLOOKUP($A35,Table!$AV$5:$BI$286,Table!$BC$3,FALSE),"")</f>
        <v>C032</v>
      </c>
      <c r="DD35" s="224" t="str">
        <f>IF(CX35="","",CONCATENATE(CX35,Names!$H$3,CY35,Names!$J$3,CZ35,Names!$L$3,DA35,Names!$N$3,DB35))</f>
        <v>HBL-080PRL:RFS-PRLDL-C032</v>
      </c>
      <c r="DG35" t="str">
        <f>IFERROR(VLOOKUP($A35,Table!$AV$5:$BI$286,Table!$AW$3,FALSE),"")</f>
        <v>HBL</v>
      </c>
      <c r="DH35" t="str">
        <f>IFERROR(VLOOKUP($A35,Table!$AV$5:$BI$286,Table!$AX$3,FALSE),"")</f>
        <v>080PRL</v>
      </c>
      <c r="DI35" t="str">
        <f>IF(DG35="","",Names!$K$3)</f>
        <v>RFS</v>
      </c>
      <c r="DJ35" t="str">
        <f>IF(DG35="","",Names!$C$24)</f>
        <v>PRLCSC</v>
      </c>
      <c r="DK35" t="str">
        <f>IFERROR(VLOOKUP($A35,Table!$AV$5:$BI$286,Table!$AY$3,FALSE),"")</f>
        <v>032</v>
      </c>
      <c r="DM35" s="224" t="str">
        <f>IF(DG35="","",CONCATENATE(DG35,Names!$H$3,DH35,Names!$J$3,DI35,Names!$L$3,DJ35,Names!$N$3,DK35))</f>
        <v>HBL-080PRL:RFS-PRLCSC-032</v>
      </c>
      <c r="DP35" s="1170" t="str">
        <f>IFERROR(VLOOKUP($A35,Table!$DI$5:$DO$286,Table!$DJ$3,FALSE),"")</f>
        <v/>
      </c>
      <c r="DQ35" s="1170" t="str">
        <f>IFERROR(VLOOKUP($A35,Table!$DI$5:$DO$286,Table!$DK$3,FALSE),"")</f>
        <v/>
      </c>
      <c r="DR35" s="1170" t="str">
        <f>IF(DP35="","",Names!$K$3)</f>
        <v/>
      </c>
      <c r="DS35" s="1170" t="str">
        <f>IF(DP35="","",Names!$C$26)</f>
        <v/>
      </c>
      <c r="DT35" s="1170" t="str">
        <f>IFERROR(VLOOKUP($A35,Table!$DI$5:$DO$286,Table!$DM$3,FALSE),"")</f>
        <v/>
      </c>
      <c r="DV35" s="224" t="str">
        <f>IF(DP35="","",CONCATENATE(DP35,Names!$H$3,DQ35,Names!$J$3,DR35,Names!$L$3,DS35,Names!$N$3,DT35))</f>
        <v/>
      </c>
      <c r="DY35" s="1170" t="str">
        <f>IFERROR(VLOOKUP($A35,Table!$DI$5:$DO$286,Table!$DJ$3,FALSE),"")</f>
        <v/>
      </c>
      <c r="DZ35" s="1170" t="str">
        <f>IFERROR(VLOOKUP($A35,Table!$DI$5:$DO$286,Table!$DK$3,FALSE),"")</f>
        <v/>
      </c>
      <c r="EA35" s="1170" t="str">
        <f>IF(DY35="","",Names!$K$3)</f>
        <v/>
      </c>
      <c r="EB35" s="1170" t="str">
        <f>IF(DY35="","",Names!$C$25)</f>
        <v/>
      </c>
      <c r="EC35" s="1170" t="str">
        <f>IFERROR(VLOOKUP($A35,Table!$DI$5:$DO$286,Table!$DM$3,FALSE),"")</f>
        <v/>
      </c>
      <c r="EE35" s="224" t="str">
        <f>IF(DY35="","",CONCATENATE(DY35,Names!$H$3,DZ35,Names!$J$3,EA35,Names!$L$3,EB35,Names!$N$3,EC35))</f>
        <v/>
      </c>
      <c r="EH35" t="str">
        <f>IFERROR(VLOOKUP($A35,TCS_C!$R$9:$U$10046,TCS_C!$S$5,FALSE),"")</f>
        <v/>
      </c>
      <c r="EI35" t="str">
        <f>IFERROR(VLOOKUP($A35,TCS_C!$R$9:$U$10046,TCS_C!$T$5,FALSE),"")</f>
        <v/>
      </c>
      <c r="EJ35" t="str">
        <f>IF(EH35="","",Names!$K$3)</f>
        <v/>
      </c>
      <c r="EK35" t="str">
        <f>IF(EH35="","",Names!$C$17)</f>
        <v/>
      </c>
      <c r="EL35" t="str">
        <f>IFERROR(VLOOKUP($A35,TCS_C!$R$9:$U$10046,TCS_C!$U$5,FALSE),"")</f>
        <v/>
      </c>
      <c r="EN35" s="224" t="str">
        <f>IF(EH35="","",CONCATENATE(EH35,Names!$H$3,EI35,Names!$J$3,EJ35,Names!$L$3,EK35,Names!$N$3,EL35))</f>
        <v/>
      </c>
      <c r="EQ35" t="str">
        <f>IFERROR(VLOOKUP($A35,Table!BT36:$BY$286,Table!$BU$3,FALSE),"")</f>
        <v>MBL</v>
      </c>
      <c r="ER35" t="str">
        <f>IFERROR(VLOOKUP($A35,Table!BT36:$BY$286,Table!$BV$3,FALSE),"")</f>
        <v>090PRL</v>
      </c>
      <c r="ES35" t="str">
        <f>IF(EQ35="","",Names!$K$3)</f>
        <v>RFS</v>
      </c>
      <c r="ET35" t="str">
        <f>IFERROR(VLOOKUP($A35,Table!BT36:$BY$286,Table!$BW$3,FALSE),"")</f>
        <v>PRLEH</v>
      </c>
      <c r="EU35" t="str">
        <f>IFERROR(VLOOKUP($A35,Table!BT36:$BY$286,Table!$BX$3,FALSE),"")</f>
        <v>G003</v>
      </c>
      <c r="EW35" s="224" t="str">
        <f>IF(EQ35="","",CONCATENATE(EQ35,Names!$H$3,ER35,Names!$J$3,ES35,Names!$L$3,ET35,Names!$N$3,EU35))</f>
        <v>MBL-090PRL:RFS-PRLEH-G003</v>
      </c>
      <c r="FB35" t="str">
        <f>IF(EZ35="","",Names!$K$3)</f>
        <v/>
      </c>
      <c r="FF35" s="224" t="str">
        <f>IF(EZ35="","",CONCATENATE(EZ35,Names!$H$3,FA35,Names!$J$3,FB35,Names!$L$3,FC35,Names!$N$3,FD35))</f>
        <v/>
      </c>
      <c r="FG35" s="1266" t="str">
        <f>IF(EZ35="","",CONCATENATE(FC35,Names!$N$3,FD35))</f>
        <v/>
      </c>
    </row>
    <row r="36" spans="1:163">
      <c r="A36" s="72">
        <v>33</v>
      </c>
      <c r="C36" t="str">
        <f>IFERROR(VLOOKUP($A36,Table!$AL$5:$AS$286,Table!$AM$3,FALSE),"")</f>
        <v>MBL</v>
      </c>
      <c r="D36" t="str">
        <f>IFERROR(VLOOKUP($A36,Table!$AL$5:$AS$286,Table!$AN$3,FALSE),"")</f>
        <v>030PRL</v>
      </c>
      <c r="E36" t="str">
        <f>IF(C36="","",Names!$K$3)</f>
        <v>RFS</v>
      </c>
      <c r="F36" t="str">
        <f>IF(C36="","",Names!$C$5)</f>
        <v>PRLRL</v>
      </c>
      <c r="G36" t="str">
        <f>IFERROR(VLOOKUP($A36,Table!$AL$5:$AS$286,Table!$AO$3,FALSE),"")</f>
        <v>033</v>
      </c>
      <c r="I36" s="224" t="str">
        <f>IF(C36="","",CONCATENATE(C36,Names!$H$3,D36,Names!$J$3,E36,Names!$L$3,F36,Names!$N$3,G36))</f>
        <v>MBL-030PRL:RFS-PRLRL-033</v>
      </c>
      <c r="L36" s="1170" t="str">
        <f>IFERROR(VLOOKUP($A36,Table!$AV$5:$BK$286,Table!$AW$3,FALSE),"")</f>
        <v>HBL</v>
      </c>
      <c r="M36" s="1170" t="str">
        <f>IFERROR(VLOOKUP($A36,Table!$AV$5:$BK$286,Table!$AX$3,FALSE),"")</f>
        <v>090PRL</v>
      </c>
      <c r="N36" s="1170" t="str">
        <f>IF(L36="","",Names!$K$3)</f>
        <v>RFS</v>
      </c>
      <c r="O36" s="1170" t="str">
        <f>IF(L36="","",Names!$C$9)</f>
        <v>PRLTap</v>
      </c>
      <c r="P36" s="1170" t="str">
        <f>IFERROR(VLOOKUP($A36,Table!$AV$5:$BK$286,Table!$AY$3,FALSE),"")</f>
        <v>033</v>
      </c>
      <c r="R36" s="224" t="str">
        <f>IF(L36="","",CONCATENATE(L36,Names!$H$3,M36,Names!$J$3,N36,Names!$L$3,O36,Names!$N$3,P36))</f>
        <v>HBL-090PRL:RFS-PRLTap-033</v>
      </c>
      <c r="U36" t="str">
        <f>IFERROR(VLOOKUP($A36,Table!$AV$5:$BI$286,Table!$AW$3,FALSE),"")</f>
        <v>HBL</v>
      </c>
      <c r="V36" t="str">
        <f>IFERROR(VLOOKUP($A36,Table!$AV$5:$BI$286,Table!$AX$3,FALSE),"")</f>
        <v>090PRL</v>
      </c>
      <c r="W36" t="str">
        <f>IF(U36="","",Names!$K$3)</f>
        <v>RFS</v>
      </c>
      <c r="X36" t="str">
        <f>IF(U36="","",Names!$C$6)</f>
        <v>PRLCpl</v>
      </c>
      <c r="Y36" t="str">
        <f>IFERROR(VLOOKUP($A36,Table!$AV$5:$BI$286,Table!$AY$3,FALSE),"")</f>
        <v>033</v>
      </c>
      <c r="AA36" s="224" t="str">
        <f>IF(U36="","",CONCATENATE(U36,Names!$H$3,V36,Names!$J$3,W36,Names!$L$3,X36,Names!$N$3,Y36))</f>
        <v>HBL-090PRL:RFS-PRLCpl-033</v>
      </c>
      <c r="AD36" t="str">
        <f>IFERROR(VLOOKUP($A36,Table!$AV$5:$BI$286,Table!$AW$3,FALSE),"")</f>
        <v>HBL</v>
      </c>
      <c r="AE36" t="str">
        <f>IFERROR(VLOOKUP($A36,Table!$AV$5:$BI$286,Table!$AX$3,FALSE),"")</f>
        <v>090PRL</v>
      </c>
      <c r="AF36" t="str">
        <f>IF(AD36="","",Names!$K$3)</f>
        <v>RFS</v>
      </c>
      <c r="AG36" t="str">
        <f>IF(AD36="","",Names!$C$7)</f>
        <v>PRLSB</v>
      </c>
      <c r="AH36" t="str">
        <f>IFERROR(VLOOKUP($A36,Table!$AV$5:$BI$286,Table!$AY$3,FALSE),"")</f>
        <v>033</v>
      </c>
      <c r="AJ36" s="224" t="str">
        <f>IF(AD36="","",CONCATENATE(AD36,Names!$H$3,AE36,Names!$J$3,AF36,Names!$L$3,AG36,Names!$N$3,AH36))</f>
        <v>HBL-090PRL:RFS-PRLSB-033</v>
      </c>
      <c r="AM36" t="str">
        <f>IFERROR(VLOOKUP($A36,Table!$AV$5:$BI$286,Table!$AW$3,FALSE),"")</f>
        <v>HBL</v>
      </c>
      <c r="AN36" t="str">
        <f>IFERROR(VLOOKUP($A36,Table!$AV$5:$BI$286,Table!$AX$3,FALSE),"")</f>
        <v>090PRL</v>
      </c>
      <c r="AO36" t="str">
        <f>IF(AM36="","",Names!$K$3)</f>
        <v>RFS</v>
      </c>
      <c r="AP36" t="str">
        <f>IF(AM36="","",Names!$C$8)</f>
        <v>PRLJB</v>
      </c>
      <c r="AQ36" t="str">
        <f>IFERROR(VLOOKUP($A36,Table!$AV$5:$BI$286,Table!$AY$3,FALSE),"")</f>
        <v>033</v>
      </c>
      <c r="AS36" s="224" t="str">
        <f>IF(AM36="","",CONCATENATE(AM36,Names!$H$3,AN36,Names!$J$3,AO36,Names!$L$3,AP36,Names!$N$3,AQ36))</f>
        <v>HBL-090PRL:RFS-PRLJB-033</v>
      </c>
      <c r="AT36" s="224" t="str">
        <f>IF(AM36="","",CONCATENATE(AP36,Names!$N$3,AQ36))</f>
        <v>PRLJB-033</v>
      </c>
      <c r="AV36" t="str">
        <f>IFERROR(VLOOKUP($A36,Table!$AL$5:$AS$286,Table!$AM$3,FALSE),"")</f>
        <v>MBL</v>
      </c>
      <c r="AW36" t="str">
        <f>IFERROR(VLOOKUP($A36,Table!$AL$5:$AS$286,Table!$AN$3,FALSE),"")</f>
        <v>030PRL</v>
      </c>
      <c r="AX36" t="str">
        <f>IF(AV36="","",Names!$K$3)</f>
        <v>RFS</v>
      </c>
      <c r="AY36" t="str">
        <f>IF(AV36="","",Names!$C$10)</f>
        <v>PRLEH</v>
      </c>
      <c r="AZ36" t="str">
        <f>IFERROR(VLOOKUP($A36,Table!$AL$5:$AS$286,Table!$AQ$3,FALSE),"")</f>
        <v>L033</v>
      </c>
      <c r="BB36" s="224" t="str">
        <f>IF(AV36="","",CONCATENATE(AV36,Names!$H$3,AW36,Names!$J$3,AX36,Names!$L$3,AY36,Names!$N$3,AZ36))</f>
        <v>MBL-030PRL:RFS-PRLEH-L033</v>
      </c>
      <c r="BE36" t="str">
        <f>IFERROR(VLOOKUP($A36,Table!$AV$5:$BI$286,Table!$AW$3,FALSE),"")</f>
        <v>HBL</v>
      </c>
      <c r="BF36" t="str">
        <f>IFERROR(VLOOKUP($A36,Table!$AV$5:$BI$286,Table!$AX$3,FALSE),"")</f>
        <v>090PRL</v>
      </c>
      <c r="BG36" t="str">
        <f>IF(BE36="","",Names!$K$3)</f>
        <v>RFS</v>
      </c>
      <c r="BH36" t="str">
        <f>IF(BE36="","",Names!$C$10)</f>
        <v>PRLEH</v>
      </c>
      <c r="BI36" t="str">
        <f>IFERROR(VLOOKUP($A36,Table!$AV$5:$BI$286,Table!$BC$3,FALSE),"")</f>
        <v>C033</v>
      </c>
      <c r="BK36" s="224" t="str">
        <f>IF(BE36="","",CONCATENATE(BE36,Names!$H$3,BF36,Names!$J$3,BG36,Names!$L$3,BH36,Names!$N$3,BI36))</f>
        <v>HBL-090PRL:RFS-PRLEH-C033</v>
      </c>
      <c r="BN36" t="str">
        <f>IFERROR(VLOOKUP($A36,Table!$AV$5:$BI$286,Table!$AW$3,FALSE),"")</f>
        <v>HBL</v>
      </c>
      <c r="BO36" t="str">
        <f>IFERROR(VLOOKUP($A36,Table!$AV$5:$BI$286,Table!$AX$3,FALSE),"")</f>
        <v>090PRL</v>
      </c>
      <c r="BP36" t="str">
        <f>IF(BN36="","",Names!$K$3)</f>
        <v>RFS</v>
      </c>
      <c r="BQ36" t="str">
        <f>IF(BN36="","",Names!$C$10)</f>
        <v>PRLEH</v>
      </c>
      <c r="BR36" t="str">
        <f>IFERROR(VLOOKUP($A36,Table!$AV$5:$BI$286,Table!$BF$3,FALSE),"")</f>
        <v>S033</v>
      </c>
      <c r="BT36" s="224" t="str">
        <f>IF(BN36="","",CONCATENATE(BN36,Names!$H$3,BO36,Names!$J$3,BP36,Names!$L$3,BQ36,Names!$N$3,BR36))</f>
        <v>HBL-090PRL:RFS-PRLEH-S033</v>
      </c>
      <c r="BW36" t="str">
        <f>IFERROR(VLOOKUP($A36,Table!$AL$5:$AS$286,Table!$AM$3,FALSE),"")</f>
        <v>MBL</v>
      </c>
      <c r="BX36" t="str">
        <f>IFERROR(VLOOKUP($A36,Table!$AL$5:$AS$286,Table!$AN$3,FALSE),"")</f>
        <v>030PRL</v>
      </c>
      <c r="BY36" t="str">
        <f>IF(BW36="","",Names!$K$3)</f>
        <v>RFS</v>
      </c>
      <c r="BZ36" t="str">
        <f>IF(BW36="","",Names!$C$11)</f>
        <v>PRLTE</v>
      </c>
      <c r="CA36" t="str">
        <f>IFERROR(VLOOKUP($A36,Table!$AL$5:$AS$286,Table!$AQ$3,FALSE),"")</f>
        <v>L033</v>
      </c>
      <c r="CC36" s="224" t="str">
        <f>IF(BW36="","",CONCATENATE(BW36,Names!$H$3,BX36,Names!$J$3,BY36,Names!$L$3,BZ36,Names!$N$3,CA36))</f>
        <v>MBL-030PRL:RFS-PRLTE-L033</v>
      </c>
      <c r="CF36" t="str">
        <f>IFERROR(VLOOKUP($A36,Table!$AV$5:$BI$286,Table!$AW$3,FALSE),"")</f>
        <v>HBL</v>
      </c>
      <c r="CG36" t="str">
        <f>IFERROR(VLOOKUP($A36,Table!$AV$5:$BI$286,Table!$AX$3,FALSE),"")</f>
        <v>090PRL</v>
      </c>
      <c r="CH36" t="str">
        <f>IF(CF36="","",Names!$K$3)</f>
        <v>RFS</v>
      </c>
      <c r="CI36" t="str">
        <f>IF(CF36="","",Names!$C$11)</f>
        <v>PRLTE</v>
      </c>
      <c r="CJ36" t="str">
        <f>IFERROR(VLOOKUP($A36,Table!$AV$5:$BI$286,Table!$BC$3,FALSE),"")</f>
        <v>C033</v>
      </c>
      <c r="CL36" s="224" t="str">
        <f>IF(CF36="","",CONCATENATE(CF36,Names!$H$3,CG36,Names!$J$3,CH36,Names!$L$3,CI36,Names!$N$3,CJ36))</f>
        <v>HBL-090PRL:RFS-PRLTE-C033</v>
      </c>
      <c r="CO36" t="str">
        <f>IFERROR(VLOOKUP($A36,Table!$AV$5:$BI$286,Table!$AW$3,FALSE),"")</f>
        <v>HBL</v>
      </c>
      <c r="CP36" t="str">
        <f>IFERROR(VLOOKUP($A36,Table!$AV$5:$BI$286,Table!$AX$3,FALSE),"")</f>
        <v>090PRL</v>
      </c>
      <c r="CQ36" t="str">
        <f>IF(CO36="","",Names!$K$3)</f>
        <v>RFS</v>
      </c>
      <c r="CR36" t="str">
        <f>IF(CO36="","",Names!$C$11)</f>
        <v>PRLTE</v>
      </c>
      <c r="CS36" t="str">
        <f>IFERROR(VLOOKUP($A36,Table!$AV$5:$BI$286,Table!$BF$3,FALSE),"")</f>
        <v>S033</v>
      </c>
      <c r="CU36" s="224" t="str">
        <f>IF(CO36="","",CONCATENATE(CO36,Names!$H$3,CP36,Names!$J$3,CQ36,Names!$L$3,CR36,Names!$N$3,CS36))</f>
        <v>HBL-090PRL:RFS-PRLTE-S033</v>
      </c>
      <c r="CX36" t="str">
        <f>IFERROR(VLOOKUP($A36,Table!$AV$5:$BI$286,Table!$AW$3,FALSE),"")</f>
        <v>HBL</v>
      </c>
      <c r="CY36" t="str">
        <f>IFERROR(VLOOKUP($A36,Table!$AV$5:$BI$286,Table!$AX$3,FALSE),"")</f>
        <v>090PRL</v>
      </c>
      <c r="CZ36" t="str">
        <f>IF(CX36="","",Names!$K$3)</f>
        <v>RFS</v>
      </c>
      <c r="DA36" t="str">
        <f>IF(CX36="","",Names!$C$12)</f>
        <v>PRLDL</v>
      </c>
      <c r="DB36" t="str">
        <f>IFERROR(VLOOKUP($A36,Table!$AV$5:$BI$286,Table!$BC$3,FALSE),"")</f>
        <v>C033</v>
      </c>
      <c r="DD36" s="224" t="str">
        <f>IF(CX36="","",CONCATENATE(CX36,Names!$H$3,CY36,Names!$J$3,CZ36,Names!$L$3,DA36,Names!$N$3,DB36))</f>
        <v>HBL-090PRL:RFS-PRLDL-C033</v>
      </c>
      <c r="DG36" t="str">
        <f>IFERROR(VLOOKUP($A36,Table!$AV$5:$BI$286,Table!$AW$3,FALSE),"")</f>
        <v>HBL</v>
      </c>
      <c r="DH36" t="str">
        <f>IFERROR(VLOOKUP($A36,Table!$AV$5:$BI$286,Table!$AX$3,FALSE),"")</f>
        <v>090PRL</v>
      </c>
      <c r="DI36" t="str">
        <f>IF(DG36="","",Names!$K$3)</f>
        <v>RFS</v>
      </c>
      <c r="DJ36" t="str">
        <f>IF(DG36="","",Names!$C$24)</f>
        <v>PRLCSC</v>
      </c>
      <c r="DK36" t="str">
        <f>IFERROR(VLOOKUP($A36,Table!$AV$5:$BI$286,Table!$AY$3,FALSE),"")</f>
        <v>033</v>
      </c>
      <c r="DM36" s="224" t="str">
        <f>IF(DG36="","",CONCATENATE(DG36,Names!$H$3,DH36,Names!$J$3,DI36,Names!$L$3,DJ36,Names!$N$3,DK36))</f>
        <v>HBL-090PRL:RFS-PRLCSC-033</v>
      </c>
      <c r="DP36" s="1170" t="str">
        <f>IFERROR(VLOOKUP($A36,Table!$DI$5:$DO$286,Table!$DJ$3,FALSE),"")</f>
        <v/>
      </c>
      <c r="DQ36" s="1170" t="str">
        <f>IFERROR(VLOOKUP($A36,Table!$DI$5:$DO$286,Table!$DK$3,FALSE),"")</f>
        <v/>
      </c>
      <c r="DR36" s="1170" t="str">
        <f>IF(DP36="","",Names!$K$3)</f>
        <v/>
      </c>
      <c r="DS36" s="1170" t="str">
        <f>IF(DP36="","",Names!$C$26)</f>
        <v/>
      </c>
      <c r="DT36" s="1170" t="str">
        <f>IFERROR(VLOOKUP($A36,Table!$DI$5:$DO$286,Table!$DM$3,FALSE),"")</f>
        <v/>
      </c>
      <c r="DV36" s="224" t="str">
        <f>IF(DP36="","",CONCATENATE(DP36,Names!$H$3,DQ36,Names!$J$3,DR36,Names!$L$3,DS36,Names!$N$3,DT36))</f>
        <v/>
      </c>
      <c r="DY36" s="1170" t="str">
        <f>IFERROR(VLOOKUP($A36,Table!$DI$5:$DO$286,Table!$DJ$3,FALSE),"")</f>
        <v/>
      </c>
      <c r="DZ36" s="1170" t="str">
        <f>IFERROR(VLOOKUP($A36,Table!$DI$5:$DO$286,Table!$DK$3,FALSE),"")</f>
        <v/>
      </c>
      <c r="EA36" s="1170" t="str">
        <f>IF(DY36="","",Names!$K$3)</f>
        <v/>
      </c>
      <c r="EB36" s="1170" t="str">
        <f>IF(DY36="","",Names!$C$25)</f>
        <v/>
      </c>
      <c r="EC36" s="1170" t="str">
        <f>IFERROR(VLOOKUP($A36,Table!$DI$5:$DO$286,Table!$DM$3,FALSE),"")</f>
        <v/>
      </c>
      <c r="EE36" s="224" t="str">
        <f>IF(DY36="","",CONCATENATE(DY36,Names!$H$3,DZ36,Names!$J$3,EA36,Names!$L$3,EB36,Names!$N$3,EC36))</f>
        <v/>
      </c>
      <c r="EH36" t="str">
        <f>IFERROR(VLOOKUP($A36,TCS_C!$R$9:$U$10046,TCS_C!$S$5,FALSE),"")</f>
        <v/>
      </c>
      <c r="EI36" t="str">
        <f>IFERROR(VLOOKUP($A36,TCS_C!$R$9:$U$10046,TCS_C!$T$5,FALSE),"")</f>
        <v/>
      </c>
      <c r="EJ36" t="str">
        <f>IF(EH36="","",Names!$K$3)</f>
        <v/>
      </c>
      <c r="EK36" t="str">
        <f>IF(EH36="","",Names!$C$17)</f>
        <v/>
      </c>
      <c r="EL36" t="str">
        <f>IFERROR(VLOOKUP($A36,TCS_C!$R$9:$U$10046,TCS_C!$U$5,FALSE),"")</f>
        <v/>
      </c>
      <c r="EN36" s="224" t="str">
        <f>IF(EH36="","",CONCATENATE(EH36,Names!$H$3,EI36,Names!$J$3,EJ36,Names!$L$3,EK36,Names!$N$3,EL36))</f>
        <v/>
      </c>
      <c r="EQ36" t="str">
        <f>IFERROR(VLOOKUP($A36,Table!BT37:$BY$286,Table!$BU$3,FALSE),"")</f>
        <v>MBL</v>
      </c>
      <c r="ER36" t="str">
        <f>IFERROR(VLOOKUP($A36,Table!BT37:$BY$286,Table!$BV$3,FALSE),"")</f>
        <v>090PRL</v>
      </c>
      <c r="ES36" t="str">
        <f>IF(EQ36="","",Names!$K$3)</f>
        <v>RFS</v>
      </c>
      <c r="ET36" t="str">
        <f>IFERROR(VLOOKUP($A36,Table!BT37:$BY$286,Table!$BW$3,FALSE),"")</f>
        <v>PRLTE</v>
      </c>
      <c r="EU36" t="str">
        <f>IFERROR(VLOOKUP($A36,Table!BT37:$BY$286,Table!$BX$3,FALSE),"")</f>
        <v>G003</v>
      </c>
      <c r="EW36" s="224" t="str">
        <f>IF(EQ36="","",CONCATENATE(EQ36,Names!$H$3,ER36,Names!$J$3,ES36,Names!$L$3,ET36,Names!$N$3,EU36))</f>
        <v>MBL-090PRL:RFS-PRLTE-G003</v>
      </c>
      <c r="FB36" t="str">
        <f>IF(EZ36="","",Names!$K$3)</f>
        <v/>
      </c>
      <c r="FF36" s="224" t="str">
        <f>IF(EZ36="","",CONCATENATE(EZ36,Names!$H$3,FA36,Names!$J$3,FB36,Names!$L$3,FC36,Names!$N$3,FD36))</f>
        <v/>
      </c>
      <c r="FG36" s="1266" t="str">
        <f>IF(EZ36="","",CONCATENATE(FC36,Names!$N$3,FD36))</f>
        <v/>
      </c>
    </row>
    <row r="37" spans="1:163">
      <c r="A37" s="72">
        <v>34</v>
      </c>
      <c r="C37" t="str">
        <f>IFERROR(VLOOKUP($A37,Table!$AL$5:$AS$286,Table!$AM$3,FALSE),"")</f>
        <v>MBL</v>
      </c>
      <c r="D37" t="str">
        <f>IFERROR(VLOOKUP($A37,Table!$AL$5:$AS$286,Table!$AN$3,FALSE),"")</f>
        <v>040PRL</v>
      </c>
      <c r="E37" t="str">
        <f>IF(C37="","",Names!$K$3)</f>
        <v>RFS</v>
      </c>
      <c r="F37" t="str">
        <f>IF(C37="","",Names!$C$5)</f>
        <v>PRLRL</v>
      </c>
      <c r="G37" t="str">
        <f>IFERROR(VLOOKUP($A37,Table!$AL$5:$AS$286,Table!$AO$3,FALSE),"")</f>
        <v>034</v>
      </c>
      <c r="I37" s="224" t="str">
        <f>IF(C37="","",CONCATENATE(C37,Names!$H$3,D37,Names!$J$3,E37,Names!$L$3,F37,Names!$N$3,G37))</f>
        <v>MBL-040PRL:RFS-PRLRL-034</v>
      </c>
      <c r="L37" s="1170" t="str">
        <f>IFERROR(VLOOKUP($A37,Table!$AV$5:$BK$286,Table!$AW$3,FALSE),"")</f>
        <v>HBL</v>
      </c>
      <c r="M37" s="1170" t="str">
        <f>IFERROR(VLOOKUP($A37,Table!$AV$5:$BK$286,Table!$AX$3,FALSE),"")</f>
        <v>100PRL</v>
      </c>
      <c r="N37" s="1170" t="str">
        <f>IF(L37="","",Names!$K$3)</f>
        <v>RFS</v>
      </c>
      <c r="O37" s="1170" t="str">
        <f>IF(L37="","",Names!$C$9)</f>
        <v>PRLTap</v>
      </c>
      <c r="P37" s="1170" t="str">
        <f>IFERROR(VLOOKUP($A37,Table!$AV$5:$BK$286,Table!$AY$3,FALSE),"")</f>
        <v>034</v>
      </c>
      <c r="R37" s="224" t="str">
        <f>IF(L37="","",CONCATENATE(L37,Names!$H$3,M37,Names!$J$3,N37,Names!$L$3,O37,Names!$N$3,P37))</f>
        <v>HBL-100PRL:RFS-PRLTap-034</v>
      </c>
      <c r="U37" t="str">
        <f>IFERROR(VLOOKUP($A37,Table!$AV$5:$BI$286,Table!$AW$3,FALSE),"")</f>
        <v>HBL</v>
      </c>
      <c r="V37" t="str">
        <f>IFERROR(VLOOKUP($A37,Table!$AV$5:$BI$286,Table!$AX$3,FALSE),"")</f>
        <v>100PRL</v>
      </c>
      <c r="W37" t="str">
        <f>IF(U37="","",Names!$K$3)</f>
        <v>RFS</v>
      </c>
      <c r="X37" t="str">
        <f>IF(U37="","",Names!$C$6)</f>
        <v>PRLCpl</v>
      </c>
      <c r="Y37" t="str">
        <f>IFERROR(VLOOKUP($A37,Table!$AV$5:$BI$286,Table!$AY$3,FALSE),"")</f>
        <v>034</v>
      </c>
      <c r="AA37" s="224" t="str">
        <f>IF(U37="","",CONCATENATE(U37,Names!$H$3,V37,Names!$J$3,W37,Names!$L$3,X37,Names!$N$3,Y37))</f>
        <v>HBL-100PRL:RFS-PRLCpl-034</v>
      </c>
      <c r="AD37" t="str">
        <f>IFERROR(VLOOKUP($A37,Table!$AV$5:$BI$286,Table!$AW$3,FALSE),"")</f>
        <v>HBL</v>
      </c>
      <c r="AE37" t="str">
        <f>IFERROR(VLOOKUP($A37,Table!$AV$5:$BI$286,Table!$AX$3,FALSE),"")</f>
        <v>100PRL</v>
      </c>
      <c r="AF37" t="str">
        <f>IF(AD37="","",Names!$K$3)</f>
        <v>RFS</v>
      </c>
      <c r="AG37" t="str">
        <f>IF(AD37="","",Names!$C$7)</f>
        <v>PRLSB</v>
      </c>
      <c r="AH37" t="str">
        <f>IFERROR(VLOOKUP($A37,Table!$AV$5:$BI$286,Table!$AY$3,FALSE),"")</f>
        <v>034</v>
      </c>
      <c r="AJ37" s="224" t="str">
        <f>IF(AD37="","",CONCATENATE(AD37,Names!$H$3,AE37,Names!$J$3,AF37,Names!$L$3,AG37,Names!$N$3,AH37))</f>
        <v>HBL-100PRL:RFS-PRLSB-034</v>
      </c>
      <c r="AM37" t="str">
        <f>IFERROR(VLOOKUP($A37,Table!$AV$5:$BI$286,Table!$AW$3,FALSE),"")</f>
        <v>HBL</v>
      </c>
      <c r="AN37" t="str">
        <f>IFERROR(VLOOKUP($A37,Table!$AV$5:$BI$286,Table!$AX$3,FALSE),"")</f>
        <v>100PRL</v>
      </c>
      <c r="AO37" t="str">
        <f>IF(AM37="","",Names!$K$3)</f>
        <v>RFS</v>
      </c>
      <c r="AP37" t="str">
        <f>IF(AM37="","",Names!$C$8)</f>
        <v>PRLJB</v>
      </c>
      <c r="AQ37" t="str">
        <f>IFERROR(VLOOKUP($A37,Table!$AV$5:$BI$286,Table!$AY$3,FALSE),"")</f>
        <v>034</v>
      </c>
      <c r="AS37" s="224" t="str">
        <f>IF(AM37="","",CONCATENATE(AM37,Names!$H$3,AN37,Names!$J$3,AO37,Names!$L$3,AP37,Names!$N$3,AQ37))</f>
        <v>HBL-100PRL:RFS-PRLJB-034</v>
      </c>
      <c r="AT37" s="224" t="str">
        <f>IF(AM37="","",CONCATENATE(AP37,Names!$N$3,AQ37))</f>
        <v>PRLJB-034</v>
      </c>
      <c r="AV37" t="str">
        <f>IFERROR(VLOOKUP($A37,Table!$AL$5:$AS$286,Table!$AM$3,FALSE),"")</f>
        <v>MBL</v>
      </c>
      <c r="AW37" t="str">
        <f>IFERROR(VLOOKUP($A37,Table!$AL$5:$AS$286,Table!$AN$3,FALSE),"")</f>
        <v>040PRL</v>
      </c>
      <c r="AX37" t="str">
        <f>IF(AV37="","",Names!$K$3)</f>
        <v>RFS</v>
      </c>
      <c r="AY37" t="str">
        <f>IF(AV37="","",Names!$C$10)</f>
        <v>PRLEH</v>
      </c>
      <c r="AZ37" t="str">
        <f>IFERROR(VLOOKUP($A37,Table!$AL$5:$AS$286,Table!$AQ$3,FALSE),"")</f>
        <v>L034</v>
      </c>
      <c r="BB37" s="224" t="str">
        <f>IF(AV37="","",CONCATENATE(AV37,Names!$H$3,AW37,Names!$J$3,AX37,Names!$L$3,AY37,Names!$N$3,AZ37))</f>
        <v>MBL-040PRL:RFS-PRLEH-L034</v>
      </c>
      <c r="BE37" t="str">
        <f>IFERROR(VLOOKUP($A37,Table!$AV$5:$BI$286,Table!$AW$3,FALSE),"")</f>
        <v>HBL</v>
      </c>
      <c r="BF37" t="str">
        <f>IFERROR(VLOOKUP($A37,Table!$AV$5:$BI$286,Table!$AX$3,FALSE),"")</f>
        <v>100PRL</v>
      </c>
      <c r="BG37" t="str">
        <f>IF(BE37="","",Names!$K$3)</f>
        <v>RFS</v>
      </c>
      <c r="BH37" t="str">
        <f>IF(BE37="","",Names!$C$10)</f>
        <v>PRLEH</v>
      </c>
      <c r="BI37" t="str">
        <f>IFERROR(VLOOKUP($A37,Table!$AV$5:$BI$286,Table!$BC$3,FALSE),"")</f>
        <v>C034</v>
      </c>
      <c r="BK37" s="224" t="str">
        <f>IF(BE37="","",CONCATENATE(BE37,Names!$H$3,BF37,Names!$J$3,BG37,Names!$L$3,BH37,Names!$N$3,BI37))</f>
        <v>HBL-100PRL:RFS-PRLEH-C034</v>
      </c>
      <c r="BN37" t="str">
        <f>IFERROR(VLOOKUP($A37,Table!$AV$5:$BI$286,Table!$AW$3,FALSE),"")</f>
        <v>HBL</v>
      </c>
      <c r="BO37" t="str">
        <f>IFERROR(VLOOKUP($A37,Table!$AV$5:$BI$286,Table!$AX$3,FALSE),"")</f>
        <v>100PRL</v>
      </c>
      <c r="BP37" t="str">
        <f>IF(BN37="","",Names!$K$3)</f>
        <v>RFS</v>
      </c>
      <c r="BQ37" t="str">
        <f>IF(BN37="","",Names!$C$10)</f>
        <v>PRLEH</v>
      </c>
      <c r="BR37" t="str">
        <f>IFERROR(VLOOKUP($A37,Table!$AV$5:$BI$286,Table!$BF$3,FALSE),"")</f>
        <v>S034</v>
      </c>
      <c r="BT37" s="224" t="str">
        <f>IF(BN37="","",CONCATENATE(BN37,Names!$H$3,BO37,Names!$J$3,BP37,Names!$L$3,BQ37,Names!$N$3,BR37))</f>
        <v>HBL-100PRL:RFS-PRLEH-S034</v>
      </c>
      <c r="BW37" t="str">
        <f>IFERROR(VLOOKUP($A37,Table!$AL$5:$AS$286,Table!$AM$3,FALSE),"")</f>
        <v>MBL</v>
      </c>
      <c r="BX37" t="str">
        <f>IFERROR(VLOOKUP($A37,Table!$AL$5:$AS$286,Table!$AN$3,FALSE),"")</f>
        <v>040PRL</v>
      </c>
      <c r="BY37" t="str">
        <f>IF(BW37="","",Names!$K$3)</f>
        <v>RFS</v>
      </c>
      <c r="BZ37" t="str">
        <f>IF(BW37="","",Names!$C$11)</f>
        <v>PRLTE</v>
      </c>
      <c r="CA37" t="str">
        <f>IFERROR(VLOOKUP($A37,Table!$AL$5:$AS$286,Table!$AQ$3,FALSE),"")</f>
        <v>L034</v>
      </c>
      <c r="CC37" s="224" t="str">
        <f>IF(BW37="","",CONCATENATE(BW37,Names!$H$3,BX37,Names!$J$3,BY37,Names!$L$3,BZ37,Names!$N$3,CA37))</f>
        <v>MBL-040PRL:RFS-PRLTE-L034</v>
      </c>
      <c r="CF37" t="str">
        <f>IFERROR(VLOOKUP($A37,Table!$AV$5:$BI$286,Table!$AW$3,FALSE),"")</f>
        <v>HBL</v>
      </c>
      <c r="CG37" t="str">
        <f>IFERROR(VLOOKUP($A37,Table!$AV$5:$BI$286,Table!$AX$3,FALSE),"")</f>
        <v>100PRL</v>
      </c>
      <c r="CH37" t="str">
        <f>IF(CF37="","",Names!$K$3)</f>
        <v>RFS</v>
      </c>
      <c r="CI37" t="str">
        <f>IF(CF37="","",Names!$C$11)</f>
        <v>PRLTE</v>
      </c>
      <c r="CJ37" t="str">
        <f>IFERROR(VLOOKUP($A37,Table!$AV$5:$BI$286,Table!$BC$3,FALSE),"")</f>
        <v>C034</v>
      </c>
      <c r="CL37" s="224" t="str">
        <f>IF(CF37="","",CONCATENATE(CF37,Names!$H$3,CG37,Names!$J$3,CH37,Names!$L$3,CI37,Names!$N$3,CJ37))</f>
        <v>HBL-100PRL:RFS-PRLTE-C034</v>
      </c>
      <c r="CO37" t="str">
        <f>IFERROR(VLOOKUP($A37,Table!$AV$5:$BI$286,Table!$AW$3,FALSE),"")</f>
        <v>HBL</v>
      </c>
      <c r="CP37" t="str">
        <f>IFERROR(VLOOKUP($A37,Table!$AV$5:$BI$286,Table!$AX$3,FALSE),"")</f>
        <v>100PRL</v>
      </c>
      <c r="CQ37" t="str">
        <f>IF(CO37="","",Names!$K$3)</f>
        <v>RFS</v>
      </c>
      <c r="CR37" t="str">
        <f>IF(CO37="","",Names!$C$11)</f>
        <v>PRLTE</v>
      </c>
      <c r="CS37" t="str">
        <f>IFERROR(VLOOKUP($A37,Table!$AV$5:$BI$286,Table!$BF$3,FALSE),"")</f>
        <v>S034</v>
      </c>
      <c r="CU37" s="224" t="str">
        <f>IF(CO37="","",CONCATENATE(CO37,Names!$H$3,CP37,Names!$J$3,CQ37,Names!$L$3,CR37,Names!$N$3,CS37))</f>
        <v>HBL-100PRL:RFS-PRLTE-S034</v>
      </c>
      <c r="CX37" t="str">
        <f>IFERROR(VLOOKUP($A37,Table!$AV$5:$BI$286,Table!$AW$3,FALSE),"")</f>
        <v>HBL</v>
      </c>
      <c r="CY37" t="str">
        <f>IFERROR(VLOOKUP($A37,Table!$AV$5:$BI$286,Table!$AX$3,FALSE),"")</f>
        <v>100PRL</v>
      </c>
      <c r="CZ37" t="str">
        <f>IF(CX37="","",Names!$K$3)</f>
        <v>RFS</v>
      </c>
      <c r="DA37" t="str">
        <f>IF(CX37="","",Names!$C$12)</f>
        <v>PRLDL</v>
      </c>
      <c r="DB37" t="str">
        <f>IFERROR(VLOOKUP($A37,Table!$AV$5:$BI$286,Table!$BC$3,FALSE),"")</f>
        <v>C034</v>
      </c>
      <c r="DD37" s="224" t="str">
        <f>IF(CX37="","",CONCATENATE(CX37,Names!$H$3,CY37,Names!$J$3,CZ37,Names!$L$3,DA37,Names!$N$3,DB37))</f>
        <v>HBL-100PRL:RFS-PRLDL-C034</v>
      </c>
      <c r="DG37" t="str">
        <f>IFERROR(VLOOKUP($A37,Table!$AV$5:$BI$286,Table!$AW$3,FALSE),"")</f>
        <v>HBL</v>
      </c>
      <c r="DH37" t="str">
        <f>IFERROR(VLOOKUP($A37,Table!$AV$5:$BI$286,Table!$AX$3,FALSE),"")</f>
        <v>100PRL</v>
      </c>
      <c r="DI37" t="str">
        <f>IF(DG37="","",Names!$K$3)</f>
        <v>RFS</v>
      </c>
      <c r="DJ37" t="str">
        <f>IF(DG37="","",Names!$C$24)</f>
        <v>PRLCSC</v>
      </c>
      <c r="DK37" t="str">
        <f>IFERROR(VLOOKUP($A37,Table!$AV$5:$BI$286,Table!$AY$3,FALSE),"")</f>
        <v>034</v>
      </c>
      <c r="DM37" s="224" t="str">
        <f>IF(DG37="","",CONCATENATE(DG37,Names!$H$3,DH37,Names!$J$3,DI37,Names!$L$3,DJ37,Names!$N$3,DK37))</f>
        <v>HBL-100PRL:RFS-PRLCSC-034</v>
      </c>
      <c r="DP37" s="1170" t="str">
        <f>IFERROR(VLOOKUP($A37,Table!$DI$5:$DO$286,Table!$DJ$3,FALSE),"")</f>
        <v/>
      </c>
      <c r="DQ37" s="1170" t="str">
        <f>IFERROR(VLOOKUP($A37,Table!$DI$5:$DO$286,Table!$DK$3,FALSE),"")</f>
        <v/>
      </c>
      <c r="DR37" s="1170" t="str">
        <f>IF(DP37="","",Names!$K$3)</f>
        <v/>
      </c>
      <c r="DS37" s="1170" t="str">
        <f>IF(DP37="","",Names!$C$26)</f>
        <v/>
      </c>
      <c r="DT37" s="1170" t="str">
        <f>IFERROR(VLOOKUP($A37,Table!$DI$5:$DO$286,Table!$DM$3,FALSE),"")</f>
        <v/>
      </c>
      <c r="DV37" s="224" t="str">
        <f>IF(DP37="","",CONCATENATE(DP37,Names!$H$3,DQ37,Names!$J$3,DR37,Names!$L$3,DS37,Names!$N$3,DT37))</f>
        <v/>
      </c>
      <c r="DY37" s="1170" t="str">
        <f>IFERROR(VLOOKUP($A37,Table!$DI$5:$DO$286,Table!$DJ$3,FALSE),"")</f>
        <v/>
      </c>
      <c r="DZ37" s="1170" t="str">
        <f>IFERROR(VLOOKUP($A37,Table!$DI$5:$DO$286,Table!$DK$3,FALSE),"")</f>
        <v/>
      </c>
      <c r="EA37" s="1170" t="str">
        <f>IF(DY37="","",Names!$K$3)</f>
        <v/>
      </c>
      <c r="EB37" s="1170" t="str">
        <f>IF(DY37="","",Names!$C$25)</f>
        <v/>
      </c>
      <c r="EC37" s="1170" t="str">
        <f>IFERROR(VLOOKUP($A37,Table!$DI$5:$DO$286,Table!$DM$3,FALSE),"")</f>
        <v/>
      </c>
      <c r="EE37" s="224" t="str">
        <f>IF(DY37="","",CONCATENATE(DY37,Names!$H$3,DZ37,Names!$J$3,EA37,Names!$L$3,EB37,Names!$N$3,EC37))</f>
        <v/>
      </c>
      <c r="EH37" t="str">
        <f>IFERROR(VLOOKUP($A37,TCS_C!$R$9:$U$10046,TCS_C!$S$5,FALSE),"")</f>
        <v/>
      </c>
      <c r="EI37" t="str">
        <f>IFERROR(VLOOKUP($A37,TCS_C!$R$9:$U$10046,TCS_C!$T$5,FALSE),"")</f>
        <v/>
      </c>
      <c r="EJ37" t="str">
        <f>IF(EH37="","",Names!$K$3)</f>
        <v/>
      </c>
      <c r="EK37" t="str">
        <f>IF(EH37="","",Names!$C$17)</f>
        <v/>
      </c>
      <c r="EL37" t="str">
        <f>IFERROR(VLOOKUP($A37,TCS_C!$R$9:$U$10046,TCS_C!$U$5,FALSE),"")</f>
        <v/>
      </c>
      <c r="EN37" s="224" t="str">
        <f>IF(EH37="","",CONCATENATE(EH37,Names!$H$3,EI37,Names!$J$3,EJ37,Names!$L$3,EK37,Names!$N$3,EL37))</f>
        <v/>
      </c>
      <c r="EQ37" t="str">
        <f>IFERROR(VLOOKUP($A37,Table!BT38:$BY$286,Table!$BU$3,FALSE),"")</f>
        <v>HEBT</v>
      </c>
      <c r="ER37" t="str">
        <f>IFERROR(VLOOKUP($A37,Table!BT38:$BY$286,Table!$BV$3,FALSE),"")</f>
        <v>160PRL</v>
      </c>
      <c r="ES37" t="str">
        <f>IF(EQ37="","",Names!$K$3)</f>
        <v>RFS</v>
      </c>
      <c r="ET37" t="str">
        <f>IFERROR(VLOOKUP($A37,Table!BT38:$BY$286,Table!$BW$3,FALSE),"")</f>
        <v>PRLGI</v>
      </c>
      <c r="EU37" t="str">
        <f>IFERROR(VLOOKUP($A37,Table!BT38:$BY$286,Table!$BX$3,FALSE),"")</f>
        <v>004</v>
      </c>
      <c r="EW37" s="224" t="str">
        <f>IF(EQ37="","",CONCATENATE(EQ37,Names!$H$3,ER37,Names!$J$3,ES37,Names!$L$3,ET37,Names!$N$3,EU37))</f>
        <v>HEBT-160PRL:RFS-PRLGI-004</v>
      </c>
      <c r="FB37" t="str">
        <f>IF(EZ37="","",Names!$K$3)</f>
        <v/>
      </c>
      <c r="FF37" s="224" t="str">
        <f>IF(EZ37="","",CONCATENATE(EZ37,Names!$H$3,FA37,Names!$J$3,FB37,Names!$L$3,FC37,Names!$N$3,FD37))</f>
        <v/>
      </c>
      <c r="FG37" s="1266" t="str">
        <f>IF(EZ37="","",CONCATENATE(FC37,Names!$N$3,FD37))</f>
        <v/>
      </c>
    </row>
    <row r="38" spans="1:163">
      <c r="A38" s="72">
        <v>35</v>
      </c>
      <c r="C38" t="str">
        <f>IFERROR(VLOOKUP($A38,Table!$AL$5:$AS$286,Table!$AM$3,FALSE),"")</f>
        <v>MBL</v>
      </c>
      <c r="D38" t="str">
        <f>IFERROR(VLOOKUP($A38,Table!$AL$5:$AS$286,Table!$AN$3,FALSE),"")</f>
        <v>040PRL</v>
      </c>
      <c r="E38" t="str">
        <f>IF(C38="","",Names!$K$3)</f>
        <v>RFS</v>
      </c>
      <c r="F38" t="str">
        <f>IF(C38="","",Names!$C$5)</f>
        <v>PRLRL</v>
      </c>
      <c r="G38" t="str">
        <f>IFERROR(VLOOKUP($A38,Table!$AL$5:$AS$286,Table!$AO$3,FALSE),"")</f>
        <v>035</v>
      </c>
      <c r="I38" s="224" t="str">
        <f>IF(C38="","",CONCATENATE(C38,Names!$H$3,D38,Names!$J$3,E38,Names!$L$3,F38,Names!$N$3,G38))</f>
        <v>MBL-040PRL:RFS-PRLRL-035</v>
      </c>
      <c r="L38" s="1170" t="str">
        <f>IFERROR(VLOOKUP($A38,Table!$AV$5:$BK$286,Table!$AW$3,FALSE),"")</f>
        <v>HBL</v>
      </c>
      <c r="M38" s="1170" t="str">
        <f>IFERROR(VLOOKUP($A38,Table!$AV$5:$BK$286,Table!$AX$3,FALSE),"")</f>
        <v>110PRL</v>
      </c>
      <c r="N38" s="1170" t="str">
        <f>IF(L38="","",Names!$K$3)</f>
        <v>RFS</v>
      </c>
      <c r="O38" s="1170" t="str">
        <f>IF(L38="","",Names!$C$9)</f>
        <v>PRLTap</v>
      </c>
      <c r="P38" s="1170" t="str">
        <f>IFERROR(VLOOKUP($A38,Table!$AV$5:$BK$286,Table!$AY$3,FALSE),"")</f>
        <v>035</v>
      </c>
      <c r="R38" s="224" t="str">
        <f>IF(L38="","",CONCATENATE(L38,Names!$H$3,M38,Names!$J$3,N38,Names!$L$3,O38,Names!$N$3,P38))</f>
        <v>HBL-110PRL:RFS-PRLTap-035</v>
      </c>
      <c r="U38" t="str">
        <f>IFERROR(VLOOKUP($A38,Table!$AV$5:$BI$286,Table!$AW$3,FALSE),"")</f>
        <v>HBL</v>
      </c>
      <c r="V38" t="str">
        <f>IFERROR(VLOOKUP($A38,Table!$AV$5:$BI$286,Table!$AX$3,FALSE),"")</f>
        <v>110PRL</v>
      </c>
      <c r="W38" t="str">
        <f>IF(U38="","",Names!$K$3)</f>
        <v>RFS</v>
      </c>
      <c r="X38" t="str">
        <f>IF(U38="","",Names!$C$6)</f>
        <v>PRLCpl</v>
      </c>
      <c r="Y38" t="str">
        <f>IFERROR(VLOOKUP($A38,Table!$AV$5:$BI$286,Table!$AY$3,FALSE),"")</f>
        <v>035</v>
      </c>
      <c r="AA38" s="224" t="str">
        <f>IF(U38="","",CONCATENATE(U38,Names!$H$3,V38,Names!$J$3,W38,Names!$L$3,X38,Names!$N$3,Y38))</f>
        <v>HBL-110PRL:RFS-PRLCpl-035</v>
      </c>
      <c r="AD38" t="str">
        <f>IFERROR(VLOOKUP($A38,Table!$AV$5:$BI$286,Table!$AW$3,FALSE),"")</f>
        <v>HBL</v>
      </c>
      <c r="AE38" t="str">
        <f>IFERROR(VLOOKUP($A38,Table!$AV$5:$BI$286,Table!$AX$3,FALSE),"")</f>
        <v>110PRL</v>
      </c>
      <c r="AF38" t="str">
        <f>IF(AD38="","",Names!$K$3)</f>
        <v>RFS</v>
      </c>
      <c r="AG38" t="str">
        <f>IF(AD38="","",Names!$C$7)</f>
        <v>PRLSB</v>
      </c>
      <c r="AH38" t="str">
        <f>IFERROR(VLOOKUP($A38,Table!$AV$5:$BI$286,Table!$AY$3,FALSE),"")</f>
        <v>035</v>
      </c>
      <c r="AJ38" s="224" t="str">
        <f>IF(AD38="","",CONCATENATE(AD38,Names!$H$3,AE38,Names!$J$3,AF38,Names!$L$3,AG38,Names!$N$3,AH38))</f>
        <v>HBL-110PRL:RFS-PRLSB-035</v>
      </c>
      <c r="AM38" t="str">
        <f>IFERROR(VLOOKUP($A38,Table!$AV$5:$BI$286,Table!$AW$3,FALSE),"")</f>
        <v>HBL</v>
      </c>
      <c r="AN38" t="str">
        <f>IFERROR(VLOOKUP($A38,Table!$AV$5:$BI$286,Table!$AX$3,FALSE),"")</f>
        <v>110PRL</v>
      </c>
      <c r="AO38" t="str">
        <f>IF(AM38="","",Names!$K$3)</f>
        <v>RFS</v>
      </c>
      <c r="AP38" t="str">
        <f>IF(AM38="","",Names!$C$8)</f>
        <v>PRLJB</v>
      </c>
      <c r="AQ38" t="str">
        <f>IFERROR(VLOOKUP($A38,Table!$AV$5:$BI$286,Table!$AY$3,FALSE),"")</f>
        <v>035</v>
      </c>
      <c r="AS38" s="224" t="str">
        <f>IF(AM38="","",CONCATENATE(AM38,Names!$H$3,AN38,Names!$J$3,AO38,Names!$L$3,AP38,Names!$N$3,AQ38))</f>
        <v>HBL-110PRL:RFS-PRLJB-035</v>
      </c>
      <c r="AT38" s="224" t="str">
        <f>IF(AM38="","",CONCATENATE(AP38,Names!$N$3,AQ38))</f>
        <v>PRLJB-035</v>
      </c>
      <c r="AV38" t="str">
        <f>IFERROR(VLOOKUP($A38,Table!$AL$5:$AS$286,Table!$AM$3,FALSE),"")</f>
        <v>MBL</v>
      </c>
      <c r="AW38" t="str">
        <f>IFERROR(VLOOKUP($A38,Table!$AL$5:$AS$286,Table!$AN$3,FALSE),"")</f>
        <v>040PRL</v>
      </c>
      <c r="AX38" t="str">
        <f>IF(AV38="","",Names!$K$3)</f>
        <v>RFS</v>
      </c>
      <c r="AY38" t="str">
        <f>IF(AV38="","",Names!$C$10)</f>
        <v>PRLEH</v>
      </c>
      <c r="AZ38" t="str">
        <f>IFERROR(VLOOKUP($A38,Table!$AL$5:$AS$286,Table!$AQ$3,FALSE),"")</f>
        <v>L035</v>
      </c>
      <c r="BB38" s="224" t="str">
        <f>IF(AV38="","",CONCATENATE(AV38,Names!$H$3,AW38,Names!$J$3,AX38,Names!$L$3,AY38,Names!$N$3,AZ38))</f>
        <v>MBL-040PRL:RFS-PRLEH-L035</v>
      </c>
      <c r="BE38" t="str">
        <f>IFERROR(VLOOKUP($A38,Table!$AV$5:$BI$286,Table!$AW$3,FALSE),"")</f>
        <v>HBL</v>
      </c>
      <c r="BF38" t="str">
        <f>IFERROR(VLOOKUP($A38,Table!$AV$5:$BI$286,Table!$AX$3,FALSE),"")</f>
        <v>110PRL</v>
      </c>
      <c r="BG38" t="str">
        <f>IF(BE38="","",Names!$K$3)</f>
        <v>RFS</v>
      </c>
      <c r="BH38" t="str">
        <f>IF(BE38="","",Names!$C$10)</f>
        <v>PRLEH</v>
      </c>
      <c r="BI38" t="str">
        <f>IFERROR(VLOOKUP($A38,Table!$AV$5:$BI$286,Table!$BC$3,FALSE),"")</f>
        <v>C035</v>
      </c>
      <c r="BK38" s="224" t="str">
        <f>IF(BE38="","",CONCATENATE(BE38,Names!$H$3,BF38,Names!$J$3,BG38,Names!$L$3,BH38,Names!$N$3,BI38))</f>
        <v>HBL-110PRL:RFS-PRLEH-C035</v>
      </c>
      <c r="BN38" t="str">
        <f>IFERROR(VLOOKUP($A38,Table!$AV$5:$BI$286,Table!$AW$3,FALSE),"")</f>
        <v>HBL</v>
      </c>
      <c r="BO38" t="str">
        <f>IFERROR(VLOOKUP($A38,Table!$AV$5:$BI$286,Table!$AX$3,FALSE),"")</f>
        <v>110PRL</v>
      </c>
      <c r="BP38" t="str">
        <f>IF(BN38="","",Names!$K$3)</f>
        <v>RFS</v>
      </c>
      <c r="BQ38" t="str">
        <f>IF(BN38="","",Names!$C$10)</f>
        <v>PRLEH</v>
      </c>
      <c r="BR38" t="str">
        <f>IFERROR(VLOOKUP($A38,Table!$AV$5:$BI$286,Table!$BF$3,FALSE),"")</f>
        <v>S035</v>
      </c>
      <c r="BT38" s="224" t="str">
        <f>IF(BN38="","",CONCATENATE(BN38,Names!$H$3,BO38,Names!$J$3,BP38,Names!$L$3,BQ38,Names!$N$3,BR38))</f>
        <v>HBL-110PRL:RFS-PRLEH-S035</v>
      </c>
      <c r="BW38" t="str">
        <f>IFERROR(VLOOKUP($A38,Table!$AL$5:$AS$286,Table!$AM$3,FALSE),"")</f>
        <v>MBL</v>
      </c>
      <c r="BX38" t="str">
        <f>IFERROR(VLOOKUP($A38,Table!$AL$5:$AS$286,Table!$AN$3,FALSE),"")</f>
        <v>040PRL</v>
      </c>
      <c r="BY38" t="str">
        <f>IF(BW38="","",Names!$K$3)</f>
        <v>RFS</v>
      </c>
      <c r="BZ38" t="str">
        <f>IF(BW38="","",Names!$C$11)</f>
        <v>PRLTE</v>
      </c>
      <c r="CA38" t="str">
        <f>IFERROR(VLOOKUP($A38,Table!$AL$5:$AS$286,Table!$AQ$3,FALSE),"")</f>
        <v>L035</v>
      </c>
      <c r="CC38" s="224" t="str">
        <f>IF(BW38="","",CONCATENATE(BW38,Names!$H$3,BX38,Names!$J$3,BY38,Names!$L$3,BZ38,Names!$N$3,CA38))</f>
        <v>MBL-040PRL:RFS-PRLTE-L035</v>
      </c>
      <c r="CF38" t="str">
        <f>IFERROR(VLOOKUP($A38,Table!$AV$5:$BI$286,Table!$AW$3,FALSE),"")</f>
        <v>HBL</v>
      </c>
      <c r="CG38" t="str">
        <f>IFERROR(VLOOKUP($A38,Table!$AV$5:$BI$286,Table!$AX$3,FALSE),"")</f>
        <v>110PRL</v>
      </c>
      <c r="CH38" t="str">
        <f>IF(CF38="","",Names!$K$3)</f>
        <v>RFS</v>
      </c>
      <c r="CI38" t="str">
        <f>IF(CF38="","",Names!$C$11)</f>
        <v>PRLTE</v>
      </c>
      <c r="CJ38" t="str">
        <f>IFERROR(VLOOKUP($A38,Table!$AV$5:$BI$286,Table!$BC$3,FALSE),"")</f>
        <v>C035</v>
      </c>
      <c r="CL38" s="224" t="str">
        <f>IF(CF38="","",CONCATENATE(CF38,Names!$H$3,CG38,Names!$J$3,CH38,Names!$L$3,CI38,Names!$N$3,CJ38))</f>
        <v>HBL-110PRL:RFS-PRLTE-C035</v>
      </c>
      <c r="CO38" t="str">
        <f>IFERROR(VLOOKUP($A38,Table!$AV$5:$BI$286,Table!$AW$3,FALSE),"")</f>
        <v>HBL</v>
      </c>
      <c r="CP38" t="str">
        <f>IFERROR(VLOOKUP($A38,Table!$AV$5:$BI$286,Table!$AX$3,FALSE),"")</f>
        <v>110PRL</v>
      </c>
      <c r="CQ38" t="str">
        <f>IF(CO38="","",Names!$K$3)</f>
        <v>RFS</v>
      </c>
      <c r="CR38" t="str">
        <f>IF(CO38="","",Names!$C$11)</f>
        <v>PRLTE</v>
      </c>
      <c r="CS38" t="str">
        <f>IFERROR(VLOOKUP($A38,Table!$AV$5:$BI$286,Table!$BF$3,FALSE),"")</f>
        <v>S035</v>
      </c>
      <c r="CU38" s="224" t="str">
        <f>IF(CO38="","",CONCATENATE(CO38,Names!$H$3,CP38,Names!$J$3,CQ38,Names!$L$3,CR38,Names!$N$3,CS38))</f>
        <v>HBL-110PRL:RFS-PRLTE-S035</v>
      </c>
      <c r="CX38" t="str">
        <f>IFERROR(VLOOKUP($A38,Table!$AV$5:$BI$286,Table!$AW$3,FALSE),"")</f>
        <v>HBL</v>
      </c>
      <c r="CY38" t="str">
        <f>IFERROR(VLOOKUP($A38,Table!$AV$5:$BI$286,Table!$AX$3,FALSE),"")</f>
        <v>110PRL</v>
      </c>
      <c r="CZ38" t="str">
        <f>IF(CX38="","",Names!$K$3)</f>
        <v>RFS</v>
      </c>
      <c r="DA38" t="str">
        <f>IF(CX38="","",Names!$C$12)</f>
        <v>PRLDL</v>
      </c>
      <c r="DB38" t="str">
        <f>IFERROR(VLOOKUP($A38,Table!$AV$5:$BI$286,Table!$BC$3,FALSE),"")</f>
        <v>C035</v>
      </c>
      <c r="DD38" s="224" t="str">
        <f>IF(CX38="","",CONCATENATE(CX38,Names!$H$3,CY38,Names!$J$3,CZ38,Names!$L$3,DA38,Names!$N$3,DB38))</f>
        <v>HBL-110PRL:RFS-PRLDL-C035</v>
      </c>
      <c r="DG38" t="str">
        <f>IFERROR(VLOOKUP($A38,Table!$AV$5:$BI$286,Table!$AW$3,FALSE),"")</f>
        <v>HBL</v>
      </c>
      <c r="DH38" t="str">
        <f>IFERROR(VLOOKUP($A38,Table!$AV$5:$BI$286,Table!$AX$3,FALSE),"")</f>
        <v>110PRL</v>
      </c>
      <c r="DI38" t="str">
        <f>IF(DG38="","",Names!$K$3)</f>
        <v>RFS</v>
      </c>
      <c r="DJ38" t="str">
        <f>IF(DG38="","",Names!$C$24)</f>
        <v>PRLCSC</v>
      </c>
      <c r="DK38" t="str">
        <f>IFERROR(VLOOKUP($A38,Table!$AV$5:$BI$286,Table!$AY$3,FALSE),"")</f>
        <v>035</v>
      </c>
      <c r="DM38" s="224" t="str">
        <f>IF(DG38="","",CONCATENATE(DG38,Names!$H$3,DH38,Names!$J$3,DI38,Names!$L$3,DJ38,Names!$N$3,DK38))</f>
        <v>HBL-110PRL:RFS-PRLCSC-035</v>
      </c>
      <c r="DP38" s="1170" t="str">
        <f>IFERROR(VLOOKUP($A38,Table!$DI$5:$DO$286,Table!$DJ$3,FALSE),"")</f>
        <v/>
      </c>
      <c r="DQ38" s="1170" t="str">
        <f>IFERROR(VLOOKUP($A38,Table!$DI$5:$DO$286,Table!$DK$3,FALSE),"")</f>
        <v/>
      </c>
      <c r="DR38" s="1170" t="str">
        <f>IF(DP38="","",Names!$K$3)</f>
        <v/>
      </c>
      <c r="DS38" s="1170" t="str">
        <f>IF(DP38="","",Names!$C$26)</f>
        <v/>
      </c>
      <c r="DT38" s="1170" t="str">
        <f>IFERROR(VLOOKUP($A38,Table!$DI$5:$DO$286,Table!$DM$3,FALSE),"")</f>
        <v/>
      </c>
      <c r="DV38" s="224" t="str">
        <f>IF(DP38="","",CONCATENATE(DP38,Names!$H$3,DQ38,Names!$J$3,DR38,Names!$L$3,DS38,Names!$N$3,DT38))</f>
        <v/>
      </c>
      <c r="DY38" s="1170" t="str">
        <f>IFERROR(VLOOKUP($A38,Table!$DI$5:$DO$286,Table!$DJ$3,FALSE),"")</f>
        <v/>
      </c>
      <c r="DZ38" s="1170" t="str">
        <f>IFERROR(VLOOKUP($A38,Table!$DI$5:$DO$286,Table!$DK$3,FALSE),"")</f>
        <v/>
      </c>
      <c r="EA38" s="1170" t="str">
        <f>IF(DY38="","",Names!$K$3)</f>
        <v/>
      </c>
      <c r="EB38" s="1170" t="str">
        <f>IF(DY38="","",Names!$C$25)</f>
        <v/>
      </c>
      <c r="EC38" s="1170" t="str">
        <f>IFERROR(VLOOKUP($A38,Table!$DI$5:$DO$286,Table!$DM$3,FALSE),"")</f>
        <v/>
      </c>
      <c r="EE38" s="224" t="str">
        <f>IF(DY38="","",CONCATENATE(DY38,Names!$H$3,DZ38,Names!$J$3,EA38,Names!$L$3,EB38,Names!$N$3,EC38))</f>
        <v/>
      </c>
      <c r="EH38" t="str">
        <f>IFERROR(VLOOKUP($A38,TCS_C!$R$9:$U$10046,TCS_C!$S$5,FALSE),"")</f>
        <v/>
      </c>
      <c r="EI38" t="str">
        <f>IFERROR(VLOOKUP($A38,TCS_C!$R$9:$U$10046,TCS_C!$T$5,FALSE),"")</f>
        <v/>
      </c>
      <c r="EJ38" t="str">
        <f>IF(EH38="","",Names!$K$3)</f>
        <v/>
      </c>
      <c r="EK38" t="str">
        <f>IF(EH38="","",Names!$C$17)</f>
        <v/>
      </c>
      <c r="EL38" t="str">
        <f>IFERROR(VLOOKUP($A38,TCS_C!$R$9:$U$10046,TCS_C!$U$5,FALSE),"")</f>
        <v/>
      </c>
      <c r="EN38" s="224" t="str">
        <f>IF(EH38="","",CONCATENATE(EH38,Names!$H$3,EI38,Names!$J$3,EJ38,Names!$L$3,EK38,Names!$N$3,EL38))</f>
        <v/>
      </c>
      <c r="EQ38" t="str">
        <f>IFERROR(VLOOKUP($A38,Table!BT39:$BY$286,Table!$BU$3,FALSE),"")</f>
        <v>HEBT</v>
      </c>
      <c r="ER38" t="str">
        <f>IFERROR(VLOOKUP($A38,Table!BT39:$BY$286,Table!$BV$3,FALSE),"")</f>
        <v>160PRL</v>
      </c>
      <c r="ES38" t="str">
        <f>IF(EQ38="","",Names!$K$3)</f>
        <v>RFS</v>
      </c>
      <c r="ET38" t="str">
        <f>IFERROR(VLOOKUP($A38,Table!BT39:$BY$286,Table!$BW$3,FALSE),"")</f>
        <v>PRLEH</v>
      </c>
      <c r="EU38" t="str">
        <f>IFERROR(VLOOKUP($A38,Table!BT39:$BY$286,Table!$BX$3,FALSE),"")</f>
        <v>G004</v>
      </c>
      <c r="EW38" s="224" t="str">
        <f>IF(EQ38="","",CONCATENATE(EQ38,Names!$H$3,ER38,Names!$J$3,ES38,Names!$L$3,ET38,Names!$N$3,EU38))</f>
        <v>HEBT-160PRL:RFS-PRLEH-G004</v>
      </c>
      <c r="FB38" t="str">
        <f>IF(EZ38="","",Names!$K$3)</f>
        <v/>
      </c>
      <c r="FF38" s="224" t="str">
        <f>IF(EZ38="","",CONCATENATE(EZ38,Names!$H$3,FA38,Names!$J$3,FB38,Names!$L$3,FC38,Names!$N$3,FD38))</f>
        <v/>
      </c>
      <c r="FG38" s="1266" t="str">
        <f>IF(EZ38="","",CONCATENATE(FC38,Names!$N$3,FD38))</f>
        <v/>
      </c>
    </row>
    <row r="39" spans="1:163">
      <c r="A39" s="72">
        <v>36</v>
      </c>
      <c r="C39" t="str">
        <f>IFERROR(VLOOKUP($A39,Table!$AL$5:$AS$286,Table!$AM$3,FALSE),"")</f>
        <v>MBL</v>
      </c>
      <c r="D39" t="str">
        <f>IFERROR(VLOOKUP($A39,Table!$AL$5:$AS$286,Table!$AN$3,FALSE),"")</f>
        <v>050PRL</v>
      </c>
      <c r="E39" t="str">
        <f>IF(C39="","",Names!$K$3)</f>
        <v>RFS</v>
      </c>
      <c r="F39" t="str">
        <f>IF(C39="","",Names!$C$5)</f>
        <v>PRLRL</v>
      </c>
      <c r="G39" t="str">
        <f>IFERROR(VLOOKUP($A39,Table!$AL$5:$AS$286,Table!$AO$3,FALSE),"")</f>
        <v>036</v>
      </c>
      <c r="I39" s="224" t="str">
        <f>IF(C39="","",CONCATENATE(C39,Names!$H$3,D39,Names!$J$3,E39,Names!$L$3,F39,Names!$N$3,G39))</f>
        <v>MBL-050PRL:RFS-PRLRL-036</v>
      </c>
      <c r="L39" s="1170" t="str">
        <f>IFERROR(VLOOKUP($A39,Table!$AV$5:$BK$286,Table!$AW$3,FALSE),"")</f>
        <v>HBL</v>
      </c>
      <c r="M39" s="1170" t="str">
        <f>IFERROR(VLOOKUP($A39,Table!$AV$5:$BK$286,Table!$AX$3,FALSE),"")</f>
        <v>120PRL</v>
      </c>
      <c r="N39" s="1170" t="str">
        <f>IF(L39="","",Names!$K$3)</f>
        <v>RFS</v>
      </c>
      <c r="O39" s="1170" t="str">
        <f>IF(L39="","",Names!$C$9)</f>
        <v>PRLTap</v>
      </c>
      <c r="P39" s="1170" t="str">
        <f>IFERROR(VLOOKUP($A39,Table!$AV$5:$BK$286,Table!$AY$3,FALSE),"")</f>
        <v>036</v>
      </c>
      <c r="R39" s="224" t="str">
        <f>IF(L39="","",CONCATENATE(L39,Names!$H$3,M39,Names!$J$3,N39,Names!$L$3,O39,Names!$N$3,P39))</f>
        <v>HBL-120PRL:RFS-PRLTap-036</v>
      </c>
      <c r="U39" t="str">
        <f>IFERROR(VLOOKUP($A39,Table!$AV$5:$BI$286,Table!$AW$3,FALSE),"")</f>
        <v>HBL</v>
      </c>
      <c r="V39" t="str">
        <f>IFERROR(VLOOKUP($A39,Table!$AV$5:$BI$286,Table!$AX$3,FALSE),"")</f>
        <v>120PRL</v>
      </c>
      <c r="W39" t="str">
        <f>IF(U39="","",Names!$K$3)</f>
        <v>RFS</v>
      </c>
      <c r="X39" t="str">
        <f>IF(U39="","",Names!$C$6)</f>
        <v>PRLCpl</v>
      </c>
      <c r="Y39" t="str">
        <f>IFERROR(VLOOKUP($A39,Table!$AV$5:$BI$286,Table!$AY$3,FALSE),"")</f>
        <v>036</v>
      </c>
      <c r="AA39" s="224" t="str">
        <f>IF(U39="","",CONCATENATE(U39,Names!$H$3,V39,Names!$J$3,W39,Names!$L$3,X39,Names!$N$3,Y39))</f>
        <v>HBL-120PRL:RFS-PRLCpl-036</v>
      </c>
      <c r="AD39" t="str">
        <f>IFERROR(VLOOKUP($A39,Table!$AV$5:$BI$286,Table!$AW$3,FALSE),"")</f>
        <v>HBL</v>
      </c>
      <c r="AE39" t="str">
        <f>IFERROR(VLOOKUP($A39,Table!$AV$5:$BI$286,Table!$AX$3,FALSE),"")</f>
        <v>120PRL</v>
      </c>
      <c r="AF39" t="str">
        <f>IF(AD39="","",Names!$K$3)</f>
        <v>RFS</v>
      </c>
      <c r="AG39" t="str">
        <f>IF(AD39="","",Names!$C$7)</f>
        <v>PRLSB</v>
      </c>
      <c r="AH39" t="str">
        <f>IFERROR(VLOOKUP($A39,Table!$AV$5:$BI$286,Table!$AY$3,FALSE),"")</f>
        <v>036</v>
      </c>
      <c r="AJ39" s="224" t="str">
        <f>IF(AD39="","",CONCATENATE(AD39,Names!$H$3,AE39,Names!$J$3,AF39,Names!$L$3,AG39,Names!$N$3,AH39))</f>
        <v>HBL-120PRL:RFS-PRLSB-036</v>
      </c>
      <c r="AM39" t="str">
        <f>IFERROR(VLOOKUP($A39,Table!$AV$5:$BI$286,Table!$AW$3,FALSE),"")</f>
        <v>HBL</v>
      </c>
      <c r="AN39" t="str">
        <f>IFERROR(VLOOKUP($A39,Table!$AV$5:$BI$286,Table!$AX$3,FALSE),"")</f>
        <v>120PRL</v>
      </c>
      <c r="AO39" t="str">
        <f>IF(AM39="","",Names!$K$3)</f>
        <v>RFS</v>
      </c>
      <c r="AP39" t="str">
        <f>IF(AM39="","",Names!$C$8)</f>
        <v>PRLJB</v>
      </c>
      <c r="AQ39" t="str">
        <f>IFERROR(VLOOKUP($A39,Table!$AV$5:$BI$286,Table!$AY$3,FALSE),"")</f>
        <v>036</v>
      </c>
      <c r="AS39" s="224" t="str">
        <f>IF(AM39="","",CONCATENATE(AM39,Names!$H$3,AN39,Names!$J$3,AO39,Names!$L$3,AP39,Names!$N$3,AQ39))</f>
        <v>HBL-120PRL:RFS-PRLJB-036</v>
      </c>
      <c r="AT39" s="224" t="str">
        <f>IF(AM39="","",CONCATENATE(AP39,Names!$N$3,AQ39))</f>
        <v>PRLJB-036</v>
      </c>
      <c r="AV39" t="str">
        <f>IFERROR(VLOOKUP($A39,Table!$AL$5:$AS$286,Table!$AM$3,FALSE),"")</f>
        <v>MBL</v>
      </c>
      <c r="AW39" t="str">
        <f>IFERROR(VLOOKUP($A39,Table!$AL$5:$AS$286,Table!$AN$3,FALSE),"")</f>
        <v>050PRL</v>
      </c>
      <c r="AX39" t="str">
        <f>IF(AV39="","",Names!$K$3)</f>
        <v>RFS</v>
      </c>
      <c r="AY39" t="str">
        <f>IF(AV39="","",Names!$C$10)</f>
        <v>PRLEH</v>
      </c>
      <c r="AZ39" t="str">
        <f>IFERROR(VLOOKUP($A39,Table!$AL$5:$AS$286,Table!$AQ$3,FALSE),"")</f>
        <v>L036</v>
      </c>
      <c r="BB39" s="224" t="str">
        <f>IF(AV39="","",CONCATENATE(AV39,Names!$H$3,AW39,Names!$J$3,AX39,Names!$L$3,AY39,Names!$N$3,AZ39))</f>
        <v>MBL-050PRL:RFS-PRLEH-L036</v>
      </c>
      <c r="BE39" t="str">
        <f>IFERROR(VLOOKUP($A39,Table!$AV$5:$BI$286,Table!$AW$3,FALSE),"")</f>
        <v>HBL</v>
      </c>
      <c r="BF39" t="str">
        <f>IFERROR(VLOOKUP($A39,Table!$AV$5:$BI$286,Table!$AX$3,FALSE),"")</f>
        <v>120PRL</v>
      </c>
      <c r="BG39" t="str">
        <f>IF(BE39="","",Names!$K$3)</f>
        <v>RFS</v>
      </c>
      <c r="BH39" t="str">
        <f>IF(BE39="","",Names!$C$10)</f>
        <v>PRLEH</v>
      </c>
      <c r="BI39" t="str">
        <f>IFERROR(VLOOKUP($A39,Table!$AV$5:$BI$286,Table!$BC$3,FALSE),"")</f>
        <v>C036</v>
      </c>
      <c r="BK39" s="224" t="str">
        <f>IF(BE39="","",CONCATENATE(BE39,Names!$H$3,BF39,Names!$J$3,BG39,Names!$L$3,BH39,Names!$N$3,BI39))</f>
        <v>HBL-120PRL:RFS-PRLEH-C036</v>
      </c>
      <c r="BN39" t="str">
        <f>IFERROR(VLOOKUP($A39,Table!$AV$5:$BI$286,Table!$AW$3,FALSE),"")</f>
        <v>HBL</v>
      </c>
      <c r="BO39" t="str">
        <f>IFERROR(VLOOKUP($A39,Table!$AV$5:$BI$286,Table!$AX$3,FALSE),"")</f>
        <v>120PRL</v>
      </c>
      <c r="BP39" t="str">
        <f>IF(BN39="","",Names!$K$3)</f>
        <v>RFS</v>
      </c>
      <c r="BQ39" t="str">
        <f>IF(BN39="","",Names!$C$10)</f>
        <v>PRLEH</v>
      </c>
      <c r="BR39" t="str">
        <f>IFERROR(VLOOKUP($A39,Table!$AV$5:$BI$286,Table!$BF$3,FALSE),"")</f>
        <v>S036</v>
      </c>
      <c r="BT39" s="224" t="str">
        <f>IF(BN39="","",CONCATENATE(BN39,Names!$H$3,BO39,Names!$J$3,BP39,Names!$L$3,BQ39,Names!$N$3,BR39))</f>
        <v>HBL-120PRL:RFS-PRLEH-S036</v>
      </c>
      <c r="BW39" t="str">
        <f>IFERROR(VLOOKUP($A39,Table!$AL$5:$AS$286,Table!$AM$3,FALSE),"")</f>
        <v>MBL</v>
      </c>
      <c r="BX39" t="str">
        <f>IFERROR(VLOOKUP($A39,Table!$AL$5:$AS$286,Table!$AN$3,FALSE),"")</f>
        <v>050PRL</v>
      </c>
      <c r="BY39" t="str">
        <f>IF(BW39="","",Names!$K$3)</f>
        <v>RFS</v>
      </c>
      <c r="BZ39" t="str">
        <f>IF(BW39="","",Names!$C$11)</f>
        <v>PRLTE</v>
      </c>
      <c r="CA39" t="str">
        <f>IFERROR(VLOOKUP($A39,Table!$AL$5:$AS$286,Table!$AQ$3,FALSE),"")</f>
        <v>L036</v>
      </c>
      <c r="CC39" s="224" t="str">
        <f>IF(BW39="","",CONCATENATE(BW39,Names!$H$3,BX39,Names!$J$3,BY39,Names!$L$3,BZ39,Names!$N$3,CA39))</f>
        <v>MBL-050PRL:RFS-PRLTE-L036</v>
      </c>
      <c r="CF39" t="str">
        <f>IFERROR(VLOOKUP($A39,Table!$AV$5:$BI$286,Table!$AW$3,FALSE),"")</f>
        <v>HBL</v>
      </c>
      <c r="CG39" t="str">
        <f>IFERROR(VLOOKUP($A39,Table!$AV$5:$BI$286,Table!$AX$3,FALSE),"")</f>
        <v>120PRL</v>
      </c>
      <c r="CH39" t="str">
        <f>IF(CF39="","",Names!$K$3)</f>
        <v>RFS</v>
      </c>
      <c r="CI39" t="str">
        <f>IF(CF39="","",Names!$C$11)</f>
        <v>PRLTE</v>
      </c>
      <c r="CJ39" t="str">
        <f>IFERROR(VLOOKUP($A39,Table!$AV$5:$BI$286,Table!$BC$3,FALSE),"")</f>
        <v>C036</v>
      </c>
      <c r="CL39" s="224" t="str">
        <f>IF(CF39="","",CONCATENATE(CF39,Names!$H$3,CG39,Names!$J$3,CH39,Names!$L$3,CI39,Names!$N$3,CJ39))</f>
        <v>HBL-120PRL:RFS-PRLTE-C036</v>
      </c>
      <c r="CO39" t="str">
        <f>IFERROR(VLOOKUP($A39,Table!$AV$5:$BI$286,Table!$AW$3,FALSE),"")</f>
        <v>HBL</v>
      </c>
      <c r="CP39" t="str">
        <f>IFERROR(VLOOKUP($A39,Table!$AV$5:$BI$286,Table!$AX$3,FALSE),"")</f>
        <v>120PRL</v>
      </c>
      <c r="CQ39" t="str">
        <f>IF(CO39="","",Names!$K$3)</f>
        <v>RFS</v>
      </c>
      <c r="CR39" t="str">
        <f>IF(CO39="","",Names!$C$11)</f>
        <v>PRLTE</v>
      </c>
      <c r="CS39" t="str">
        <f>IFERROR(VLOOKUP($A39,Table!$AV$5:$BI$286,Table!$BF$3,FALSE),"")</f>
        <v>S036</v>
      </c>
      <c r="CU39" s="224" t="str">
        <f>IF(CO39="","",CONCATENATE(CO39,Names!$H$3,CP39,Names!$J$3,CQ39,Names!$L$3,CR39,Names!$N$3,CS39))</f>
        <v>HBL-120PRL:RFS-PRLTE-S036</v>
      </c>
      <c r="CX39" t="str">
        <f>IFERROR(VLOOKUP($A39,Table!$AV$5:$BI$286,Table!$AW$3,FALSE),"")</f>
        <v>HBL</v>
      </c>
      <c r="CY39" t="str">
        <f>IFERROR(VLOOKUP($A39,Table!$AV$5:$BI$286,Table!$AX$3,FALSE),"")</f>
        <v>120PRL</v>
      </c>
      <c r="CZ39" t="str">
        <f>IF(CX39="","",Names!$K$3)</f>
        <v>RFS</v>
      </c>
      <c r="DA39" t="str">
        <f>IF(CX39="","",Names!$C$12)</f>
        <v>PRLDL</v>
      </c>
      <c r="DB39" t="str">
        <f>IFERROR(VLOOKUP($A39,Table!$AV$5:$BI$286,Table!$BC$3,FALSE),"")</f>
        <v>C036</v>
      </c>
      <c r="DD39" s="224" t="str">
        <f>IF(CX39="","",CONCATENATE(CX39,Names!$H$3,CY39,Names!$J$3,CZ39,Names!$L$3,DA39,Names!$N$3,DB39))</f>
        <v>HBL-120PRL:RFS-PRLDL-C036</v>
      </c>
      <c r="DG39" t="str">
        <f>IFERROR(VLOOKUP($A39,Table!$AV$5:$BI$286,Table!$AW$3,FALSE),"")</f>
        <v>HBL</v>
      </c>
      <c r="DH39" t="str">
        <f>IFERROR(VLOOKUP($A39,Table!$AV$5:$BI$286,Table!$AX$3,FALSE),"")</f>
        <v>120PRL</v>
      </c>
      <c r="DI39" t="str">
        <f>IF(DG39="","",Names!$K$3)</f>
        <v>RFS</v>
      </c>
      <c r="DJ39" t="str">
        <f>IF(DG39="","",Names!$C$24)</f>
        <v>PRLCSC</v>
      </c>
      <c r="DK39" t="str">
        <f>IFERROR(VLOOKUP($A39,Table!$AV$5:$BI$286,Table!$AY$3,FALSE),"")</f>
        <v>036</v>
      </c>
      <c r="DM39" s="224" t="str">
        <f>IF(DG39="","",CONCATENATE(DG39,Names!$H$3,DH39,Names!$J$3,DI39,Names!$L$3,DJ39,Names!$N$3,DK39))</f>
        <v>HBL-120PRL:RFS-PRLCSC-036</v>
      </c>
      <c r="DP39" s="1170" t="str">
        <f>IFERROR(VLOOKUP($A39,Table!$DI$5:$DO$286,Table!$DJ$3,FALSE),"")</f>
        <v/>
      </c>
      <c r="DQ39" s="1170" t="str">
        <f>IFERROR(VLOOKUP($A39,Table!$DI$5:$DO$286,Table!$DK$3,FALSE),"")</f>
        <v/>
      </c>
      <c r="DR39" s="1170" t="str">
        <f>IF(DP39="","",Names!$K$3)</f>
        <v/>
      </c>
      <c r="DS39" s="1170" t="str">
        <f>IF(DP39="","",Names!$C$26)</f>
        <v/>
      </c>
      <c r="DT39" s="1170" t="str">
        <f>IFERROR(VLOOKUP($A39,Table!$DI$5:$DO$286,Table!$DM$3,FALSE),"")</f>
        <v/>
      </c>
      <c r="DV39" s="224" t="str">
        <f>IF(DP39="","",CONCATENATE(DP39,Names!$H$3,DQ39,Names!$J$3,DR39,Names!$L$3,DS39,Names!$N$3,DT39))</f>
        <v/>
      </c>
      <c r="DY39" s="1170" t="str">
        <f>IFERROR(VLOOKUP($A39,Table!$DI$5:$DO$286,Table!$DJ$3,FALSE),"")</f>
        <v/>
      </c>
      <c r="DZ39" s="1170" t="str">
        <f>IFERROR(VLOOKUP($A39,Table!$DI$5:$DO$286,Table!$DK$3,FALSE),"")</f>
        <v/>
      </c>
      <c r="EA39" s="1170" t="str">
        <f>IF(DY39="","",Names!$K$3)</f>
        <v/>
      </c>
      <c r="EB39" s="1170" t="str">
        <f>IF(DY39="","",Names!$C$25)</f>
        <v/>
      </c>
      <c r="EC39" s="1170" t="str">
        <f>IFERROR(VLOOKUP($A39,Table!$DI$5:$DO$286,Table!$DM$3,FALSE),"")</f>
        <v/>
      </c>
      <c r="EE39" s="224" t="str">
        <f>IF(DY39="","",CONCATENATE(DY39,Names!$H$3,DZ39,Names!$J$3,EA39,Names!$L$3,EB39,Names!$N$3,EC39))</f>
        <v/>
      </c>
      <c r="EH39" t="str">
        <f>IFERROR(VLOOKUP($A39,TCS_C!$R$9:$U$10046,TCS_C!$S$5,FALSE),"")</f>
        <v/>
      </c>
      <c r="EI39" t="str">
        <f>IFERROR(VLOOKUP($A39,TCS_C!$R$9:$U$10046,TCS_C!$T$5,FALSE),"")</f>
        <v/>
      </c>
      <c r="EJ39" t="str">
        <f>IF(EH39="","",Names!$K$3)</f>
        <v/>
      </c>
      <c r="EK39" t="str">
        <f>IF(EH39="","",Names!$C$17)</f>
        <v/>
      </c>
      <c r="EL39" t="str">
        <f>IFERROR(VLOOKUP($A39,TCS_C!$R$9:$U$10046,TCS_C!$U$5,FALSE),"")</f>
        <v/>
      </c>
      <c r="EN39" s="224" t="str">
        <f>IF(EH39="","",CONCATENATE(EH39,Names!$H$3,EI39,Names!$J$3,EJ39,Names!$L$3,EK39,Names!$N$3,EL39))</f>
        <v/>
      </c>
      <c r="EQ39" t="str">
        <f>IFERROR(VLOOKUP($A39,Table!BT40:$BY$286,Table!$BU$3,FALSE),"")</f>
        <v>HEBT</v>
      </c>
      <c r="ER39" t="str">
        <f>IFERROR(VLOOKUP($A39,Table!BT40:$BY$286,Table!$BV$3,FALSE),"")</f>
        <v>160PRL</v>
      </c>
      <c r="ES39" t="str">
        <f>IF(EQ39="","",Names!$K$3)</f>
        <v>RFS</v>
      </c>
      <c r="ET39" t="str">
        <f>IFERROR(VLOOKUP($A39,Table!BT40:$BY$286,Table!$BW$3,FALSE),"")</f>
        <v>PRLTE</v>
      </c>
      <c r="EU39" t="str">
        <f>IFERROR(VLOOKUP($A39,Table!BT40:$BY$286,Table!$BX$3,FALSE),"")</f>
        <v>G004</v>
      </c>
      <c r="EW39" s="224" t="str">
        <f>IF(EQ39="","",CONCATENATE(EQ39,Names!$H$3,ER39,Names!$J$3,ES39,Names!$L$3,ET39,Names!$N$3,EU39))</f>
        <v>HEBT-160PRL:RFS-PRLTE-G004</v>
      </c>
      <c r="FB39" t="str">
        <f>IF(EZ39="","",Names!$K$3)</f>
        <v/>
      </c>
      <c r="FF39" s="224" t="str">
        <f>IF(EZ39="","",CONCATENATE(EZ39,Names!$H$3,FA39,Names!$J$3,FB39,Names!$L$3,FC39,Names!$N$3,FD39))</f>
        <v/>
      </c>
      <c r="FG39" s="1266" t="str">
        <f>IF(EZ39="","",CONCATENATE(FC39,Names!$N$3,FD39))</f>
        <v/>
      </c>
    </row>
    <row r="40" spans="1:163">
      <c r="A40" s="72">
        <v>37</v>
      </c>
      <c r="C40" t="str">
        <f>IFERROR(VLOOKUP($A40,Table!$AL$5:$AS$286,Table!$AM$3,FALSE),"")</f>
        <v>MBL</v>
      </c>
      <c r="D40" t="str">
        <f>IFERROR(VLOOKUP($A40,Table!$AL$5:$AS$286,Table!$AN$3,FALSE),"")</f>
        <v>050PRL</v>
      </c>
      <c r="E40" t="str">
        <f>IF(C40="","",Names!$K$3)</f>
        <v>RFS</v>
      </c>
      <c r="F40" t="str">
        <f>IF(C40="","",Names!$C$5)</f>
        <v>PRLRL</v>
      </c>
      <c r="G40" t="str">
        <f>IFERROR(VLOOKUP($A40,Table!$AL$5:$AS$286,Table!$AO$3,FALSE),"")</f>
        <v>037</v>
      </c>
      <c r="I40" s="224" t="str">
        <f>IF(C40="","",CONCATENATE(C40,Names!$H$3,D40,Names!$J$3,E40,Names!$L$3,F40,Names!$N$3,G40))</f>
        <v>MBL-050PRL:RFS-PRLRL-037</v>
      </c>
      <c r="L40" s="1170" t="str">
        <f>IFERROR(VLOOKUP($A40,Table!$AV$5:$BK$286,Table!$AW$3,FALSE),"")</f>
        <v>HBL</v>
      </c>
      <c r="M40" s="1170" t="str">
        <f>IFERROR(VLOOKUP($A40,Table!$AV$5:$BK$286,Table!$AX$3,FALSE),"")</f>
        <v>130PRL</v>
      </c>
      <c r="N40" s="1170" t="str">
        <f>IF(L40="","",Names!$K$3)</f>
        <v>RFS</v>
      </c>
      <c r="O40" s="1170" t="str">
        <f>IF(L40="","",Names!$C$9)</f>
        <v>PRLTap</v>
      </c>
      <c r="P40" s="1170" t="str">
        <f>IFERROR(VLOOKUP($A40,Table!$AV$5:$BK$286,Table!$AY$3,FALSE),"")</f>
        <v>037</v>
      </c>
      <c r="R40" s="224" t="str">
        <f>IF(L40="","",CONCATENATE(L40,Names!$H$3,M40,Names!$J$3,N40,Names!$L$3,O40,Names!$N$3,P40))</f>
        <v>HBL-130PRL:RFS-PRLTap-037</v>
      </c>
      <c r="U40" t="str">
        <f>IFERROR(VLOOKUP($A40,Table!$AV$5:$BI$286,Table!$AW$3,FALSE),"")</f>
        <v>HBL</v>
      </c>
      <c r="V40" t="str">
        <f>IFERROR(VLOOKUP($A40,Table!$AV$5:$BI$286,Table!$AX$3,FALSE),"")</f>
        <v>130PRL</v>
      </c>
      <c r="W40" t="str">
        <f>IF(U40="","",Names!$K$3)</f>
        <v>RFS</v>
      </c>
      <c r="X40" t="str">
        <f>IF(U40="","",Names!$C$6)</f>
        <v>PRLCpl</v>
      </c>
      <c r="Y40" t="str">
        <f>IFERROR(VLOOKUP($A40,Table!$AV$5:$BI$286,Table!$AY$3,FALSE),"")</f>
        <v>037</v>
      </c>
      <c r="AA40" s="224" t="str">
        <f>IF(U40="","",CONCATENATE(U40,Names!$H$3,V40,Names!$J$3,W40,Names!$L$3,X40,Names!$N$3,Y40))</f>
        <v>HBL-130PRL:RFS-PRLCpl-037</v>
      </c>
      <c r="AD40" t="str">
        <f>IFERROR(VLOOKUP($A40,Table!$AV$5:$BI$286,Table!$AW$3,FALSE),"")</f>
        <v>HBL</v>
      </c>
      <c r="AE40" t="str">
        <f>IFERROR(VLOOKUP($A40,Table!$AV$5:$BI$286,Table!$AX$3,FALSE),"")</f>
        <v>130PRL</v>
      </c>
      <c r="AF40" t="str">
        <f>IF(AD40="","",Names!$K$3)</f>
        <v>RFS</v>
      </c>
      <c r="AG40" t="str">
        <f>IF(AD40="","",Names!$C$7)</f>
        <v>PRLSB</v>
      </c>
      <c r="AH40" t="str">
        <f>IFERROR(VLOOKUP($A40,Table!$AV$5:$BI$286,Table!$AY$3,FALSE),"")</f>
        <v>037</v>
      </c>
      <c r="AJ40" s="224" t="str">
        <f>IF(AD40="","",CONCATENATE(AD40,Names!$H$3,AE40,Names!$J$3,AF40,Names!$L$3,AG40,Names!$N$3,AH40))</f>
        <v>HBL-130PRL:RFS-PRLSB-037</v>
      </c>
      <c r="AM40" t="str">
        <f>IFERROR(VLOOKUP($A40,Table!$AV$5:$BI$286,Table!$AW$3,FALSE),"")</f>
        <v>HBL</v>
      </c>
      <c r="AN40" t="str">
        <f>IFERROR(VLOOKUP($A40,Table!$AV$5:$BI$286,Table!$AX$3,FALSE),"")</f>
        <v>130PRL</v>
      </c>
      <c r="AO40" t="str">
        <f>IF(AM40="","",Names!$K$3)</f>
        <v>RFS</v>
      </c>
      <c r="AP40" t="str">
        <f>IF(AM40="","",Names!$C$8)</f>
        <v>PRLJB</v>
      </c>
      <c r="AQ40" t="str">
        <f>IFERROR(VLOOKUP($A40,Table!$AV$5:$BI$286,Table!$AY$3,FALSE),"")</f>
        <v>037</v>
      </c>
      <c r="AS40" s="224" t="str">
        <f>IF(AM40="","",CONCATENATE(AM40,Names!$H$3,AN40,Names!$J$3,AO40,Names!$L$3,AP40,Names!$N$3,AQ40))</f>
        <v>HBL-130PRL:RFS-PRLJB-037</v>
      </c>
      <c r="AT40" s="224" t="str">
        <f>IF(AM40="","",CONCATENATE(AP40,Names!$N$3,AQ40))</f>
        <v>PRLJB-037</v>
      </c>
      <c r="AV40" t="str">
        <f>IFERROR(VLOOKUP($A40,Table!$AL$5:$AS$286,Table!$AM$3,FALSE),"")</f>
        <v>MBL</v>
      </c>
      <c r="AW40" t="str">
        <f>IFERROR(VLOOKUP($A40,Table!$AL$5:$AS$286,Table!$AN$3,FALSE),"")</f>
        <v>050PRL</v>
      </c>
      <c r="AX40" t="str">
        <f>IF(AV40="","",Names!$K$3)</f>
        <v>RFS</v>
      </c>
      <c r="AY40" t="str">
        <f>IF(AV40="","",Names!$C$10)</f>
        <v>PRLEH</v>
      </c>
      <c r="AZ40" t="str">
        <f>IFERROR(VLOOKUP($A40,Table!$AL$5:$AS$286,Table!$AQ$3,FALSE),"")</f>
        <v>L037</v>
      </c>
      <c r="BB40" s="224" t="str">
        <f>IF(AV40="","",CONCATENATE(AV40,Names!$H$3,AW40,Names!$J$3,AX40,Names!$L$3,AY40,Names!$N$3,AZ40))</f>
        <v>MBL-050PRL:RFS-PRLEH-L037</v>
      </c>
      <c r="BE40" t="str">
        <f>IFERROR(VLOOKUP($A40,Table!$AV$5:$BI$286,Table!$AW$3,FALSE),"")</f>
        <v>HBL</v>
      </c>
      <c r="BF40" t="str">
        <f>IFERROR(VLOOKUP($A40,Table!$AV$5:$BI$286,Table!$AX$3,FALSE),"")</f>
        <v>130PRL</v>
      </c>
      <c r="BG40" t="str">
        <f>IF(BE40="","",Names!$K$3)</f>
        <v>RFS</v>
      </c>
      <c r="BH40" t="str">
        <f>IF(BE40="","",Names!$C$10)</f>
        <v>PRLEH</v>
      </c>
      <c r="BI40" t="str">
        <f>IFERROR(VLOOKUP($A40,Table!$AV$5:$BI$286,Table!$BC$3,FALSE),"")</f>
        <v>C037</v>
      </c>
      <c r="BK40" s="224" t="str">
        <f>IF(BE40="","",CONCATENATE(BE40,Names!$H$3,BF40,Names!$J$3,BG40,Names!$L$3,BH40,Names!$N$3,BI40))</f>
        <v>HBL-130PRL:RFS-PRLEH-C037</v>
      </c>
      <c r="BN40" t="str">
        <f>IFERROR(VLOOKUP($A40,Table!$AV$5:$BI$286,Table!$AW$3,FALSE),"")</f>
        <v>HBL</v>
      </c>
      <c r="BO40" t="str">
        <f>IFERROR(VLOOKUP($A40,Table!$AV$5:$BI$286,Table!$AX$3,FALSE),"")</f>
        <v>130PRL</v>
      </c>
      <c r="BP40" t="str">
        <f>IF(BN40="","",Names!$K$3)</f>
        <v>RFS</v>
      </c>
      <c r="BQ40" t="str">
        <f>IF(BN40="","",Names!$C$10)</f>
        <v>PRLEH</v>
      </c>
      <c r="BR40" t="str">
        <f>IFERROR(VLOOKUP($A40,Table!$AV$5:$BI$286,Table!$BF$3,FALSE),"")</f>
        <v>S037</v>
      </c>
      <c r="BT40" s="224" t="str">
        <f>IF(BN40="","",CONCATENATE(BN40,Names!$H$3,BO40,Names!$J$3,BP40,Names!$L$3,BQ40,Names!$N$3,BR40))</f>
        <v>HBL-130PRL:RFS-PRLEH-S037</v>
      </c>
      <c r="BW40" t="str">
        <f>IFERROR(VLOOKUP($A40,Table!$AL$5:$AS$286,Table!$AM$3,FALSE),"")</f>
        <v>MBL</v>
      </c>
      <c r="BX40" t="str">
        <f>IFERROR(VLOOKUP($A40,Table!$AL$5:$AS$286,Table!$AN$3,FALSE),"")</f>
        <v>050PRL</v>
      </c>
      <c r="BY40" t="str">
        <f>IF(BW40="","",Names!$K$3)</f>
        <v>RFS</v>
      </c>
      <c r="BZ40" t="str">
        <f>IF(BW40="","",Names!$C$11)</f>
        <v>PRLTE</v>
      </c>
      <c r="CA40" t="str">
        <f>IFERROR(VLOOKUP($A40,Table!$AL$5:$AS$286,Table!$AQ$3,FALSE),"")</f>
        <v>L037</v>
      </c>
      <c r="CC40" s="224" t="str">
        <f>IF(BW40="","",CONCATENATE(BW40,Names!$H$3,BX40,Names!$J$3,BY40,Names!$L$3,BZ40,Names!$N$3,CA40))</f>
        <v>MBL-050PRL:RFS-PRLTE-L037</v>
      </c>
      <c r="CF40" t="str">
        <f>IFERROR(VLOOKUP($A40,Table!$AV$5:$BI$286,Table!$AW$3,FALSE),"")</f>
        <v>HBL</v>
      </c>
      <c r="CG40" t="str">
        <f>IFERROR(VLOOKUP($A40,Table!$AV$5:$BI$286,Table!$AX$3,FALSE),"")</f>
        <v>130PRL</v>
      </c>
      <c r="CH40" t="str">
        <f>IF(CF40="","",Names!$K$3)</f>
        <v>RFS</v>
      </c>
      <c r="CI40" t="str">
        <f>IF(CF40="","",Names!$C$11)</f>
        <v>PRLTE</v>
      </c>
      <c r="CJ40" t="str">
        <f>IFERROR(VLOOKUP($A40,Table!$AV$5:$BI$286,Table!$BC$3,FALSE),"")</f>
        <v>C037</v>
      </c>
      <c r="CL40" s="224" t="str">
        <f>IF(CF40="","",CONCATENATE(CF40,Names!$H$3,CG40,Names!$J$3,CH40,Names!$L$3,CI40,Names!$N$3,CJ40))</f>
        <v>HBL-130PRL:RFS-PRLTE-C037</v>
      </c>
      <c r="CO40" t="str">
        <f>IFERROR(VLOOKUP($A40,Table!$AV$5:$BI$286,Table!$AW$3,FALSE),"")</f>
        <v>HBL</v>
      </c>
      <c r="CP40" t="str">
        <f>IFERROR(VLOOKUP($A40,Table!$AV$5:$BI$286,Table!$AX$3,FALSE),"")</f>
        <v>130PRL</v>
      </c>
      <c r="CQ40" t="str">
        <f>IF(CO40="","",Names!$K$3)</f>
        <v>RFS</v>
      </c>
      <c r="CR40" t="str">
        <f>IF(CO40="","",Names!$C$11)</f>
        <v>PRLTE</v>
      </c>
      <c r="CS40" t="str">
        <f>IFERROR(VLOOKUP($A40,Table!$AV$5:$BI$286,Table!$BF$3,FALSE),"")</f>
        <v>S037</v>
      </c>
      <c r="CU40" s="224" t="str">
        <f>IF(CO40="","",CONCATENATE(CO40,Names!$H$3,CP40,Names!$J$3,CQ40,Names!$L$3,CR40,Names!$N$3,CS40))</f>
        <v>HBL-130PRL:RFS-PRLTE-S037</v>
      </c>
      <c r="CX40" t="str">
        <f>IFERROR(VLOOKUP($A40,Table!$AV$5:$BI$286,Table!$AW$3,FALSE),"")</f>
        <v>HBL</v>
      </c>
      <c r="CY40" t="str">
        <f>IFERROR(VLOOKUP($A40,Table!$AV$5:$BI$286,Table!$AX$3,FALSE),"")</f>
        <v>130PRL</v>
      </c>
      <c r="CZ40" t="str">
        <f>IF(CX40="","",Names!$K$3)</f>
        <v>RFS</v>
      </c>
      <c r="DA40" t="str">
        <f>IF(CX40="","",Names!$C$12)</f>
        <v>PRLDL</v>
      </c>
      <c r="DB40" t="str">
        <f>IFERROR(VLOOKUP($A40,Table!$AV$5:$BI$286,Table!$BC$3,FALSE),"")</f>
        <v>C037</v>
      </c>
      <c r="DD40" s="224" t="str">
        <f>IF(CX40="","",CONCATENATE(CX40,Names!$H$3,CY40,Names!$J$3,CZ40,Names!$L$3,DA40,Names!$N$3,DB40))</f>
        <v>HBL-130PRL:RFS-PRLDL-C037</v>
      </c>
      <c r="DG40" t="str">
        <f>IFERROR(VLOOKUP($A40,Table!$AV$5:$BI$286,Table!$AW$3,FALSE),"")</f>
        <v>HBL</v>
      </c>
      <c r="DH40" t="str">
        <f>IFERROR(VLOOKUP($A40,Table!$AV$5:$BI$286,Table!$AX$3,FALSE),"")</f>
        <v>130PRL</v>
      </c>
      <c r="DI40" t="str">
        <f>IF(DG40="","",Names!$K$3)</f>
        <v>RFS</v>
      </c>
      <c r="DJ40" t="str">
        <f>IF(DG40="","",Names!$C$24)</f>
        <v>PRLCSC</v>
      </c>
      <c r="DK40" t="str">
        <f>IFERROR(VLOOKUP($A40,Table!$AV$5:$BI$286,Table!$AY$3,FALSE),"")</f>
        <v>037</v>
      </c>
      <c r="DM40" s="224" t="str">
        <f>IF(DG40="","",CONCATENATE(DG40,Names!$H$3,DH40,Names!$J$3,DI40,Names!$L$3,DJ40,Names!$N$3,DK40))</f>
        <v>HBL-130PRL:RFS-PRLCSC-037</v>
      </c>
      <c r="DP40" s="1170" t="str">
        <f>IFERROR(VLOOKUP($A40,Table!$DI$5:$DO$286,Table!$DJ$3,FALSE),"")</f>
        <v/>
      </c>
      <c r="DQ40" s="1170" t="str">
        <f>IFERROR(VLOOKUP($A40,Table!$DI$5:$DO$286,Table!$DK$3,FALSE),"")</f>
        <v/>
      </c>
      <c r="DR40" s="1170" t="str">
        <f>IF(DP40="","",Names!$K$3)</f>
        <v/>
      </c>
      <c r="DS40" s="1170" t="str">
        <f>IF(DP40="","",Names!$C$26)</f>
        <v/>
      </c>
      <c r="DT40" s="1170" t="str">
        <f>IFERROR(VLOOKUP($A40,Table!$DI$5:$DO$286,Table!$DM$3,FALSE),"")</f>
        <v/>
      </c>
      <c r="DV40" s="224" t="str">
        <f>IF(DP40="","",CONCATENATE(DP40,Names!$H$3,DQ40,Names!$J$3,DR40,Names!$L$3,DS40,Names!$N$3,DT40))</f>
        <v/>
      </c>
      <c r="DY40" s="1170" t="str">
        <f>IFERROR(VLOOKUP($A40,Table!$DI$5:$DO$286,Table!$DJ$3,FALSE),"")</f>
        <v/>
      </c>
      <c r="DZ40" s="1170" t="str">
        <f>IFERROR(VLOOKUP($A40,Table!$DI$5:$DO$286,Table!$DK$3,FALSE),"")</f>
        <v/>
      </c>
      <c r="EA40" s="1170" t="str">
        <f>IF(DY40="","",Names!$K$3)</f>
        <v/>
      </c>
      <c r="EB40" s="1170" t="str">
        <f>IF(DY40="","",Names!$C$25)</f>
        <v/>
      </c>
      <c r="EC40" s="1170" t="str">
        <f>IFERROR(VLOOKUP($A40,Table!$DI$5:$DO$286,Table!$DM$3,FALSE),"")</f>
        <v/>
      </c>
      <c r="EE40" s="224" t="str">
        <f>IF(DY40="","",CONCATENATE(DY40,Names!$H$3,DZ40,Names!$J$3,EA40,Names!$L$3,EB40,Names!$N$3,EC40))</f>
        <v/>
      </c>
      <c r="EH40" t="str">
        <f>IFERROR(VLOOKUP($A40,TCS_C!$R$9:$U$10046,TCS_C!$S$5,FALSE),"")</f>
        <v/>
      </c>
      <c r="EI40" t="str">
        <f>IFERROR(VLOOKUP($A40,TCS_C!$R$9:$U$10046,TCS_C!$T$5,FALSE),"")</f>
        <v/>
      </c>
      <c r="EJ40" t="str">
        <f>IF(EH40="","",Names!$K$3)</f>
        <v/>
      </c>
      <c r="EK40" t="str">
        <f>IF(EH40="","",Names!$C$17)</f>
        <v/>
      </c>
      <c r="EL40" t="str">
        <f>IFERROR(VLOOKUP($A40,TCS_C!$R$9:$U$10046,TCS_C!$U$5,FALSE),"")</f>
        <v/>
      </c>
      <c r="EN40" s="224" t="str">
        <f>IF(EH40="","",CONCATENATE(EH40,Names!$H$3,EI40,Names!$J$3,EJ40,Names!$L$3,EK40,Names!$N$3,EL40))</f>
        <v/>
      </c>
      <c r="EQ40" t="str">
        <f>IFERROR(VLOOKUP($A40,Table!BT41:$BY$286,Table!$BU$3,FALSE),"")</f>
        <v>HEBT</v>
      </c>
      <c r="ER40" t="str">
        <f>IFERROR(VLOOKUP($A40,Table!BT41:$BY$286,Table!$BV$3,FALSE),"")</f>
        <v>160PRL</v>
      </c>
      <c r="ES40" t="str">
        <f>IF(EQ40="","",Names!$K$3)</f>
        <v>RFS</v>
      </c>
      <c r="ET40" t="str">
        <f>IFERROR(VLOOKUP($A40,Table!BT41:$BY$286,Table!$BW$3,FALSE),"")</f>
        <v>PRLAd</v>
      </c>
      <c r="EU40" t="str">
        <f>IFERROR(VLOOKUP($A40,Table!BT41:$BY$286,Table!$BX$3,FALSE),"")</f>
        <v>G004</v>
      </c>
      <c r="EW40" s="224" t="str">
        <f>IF(EQ40="","",CONCATENATE(EQ40,Names!$H$3,ER40,Names!$J$3,ES40,Names!$L$3,ET40,Names!$N$3,EU40))</f>
        <v>HEBT-160PRL:RFS-PRLAd-G004</v>
      </c>
      <c r="FB40" t="str">
        <f>IF(EZ40="","",Names!$K$3)</f>
        <v/>
      </c>
      <c r="FF40" s="224" t="str">
        <f>IF(EZ40="","",CONCATENATE(EZ40,Names!$H$3,FA40,Names!$J$3,FB40,Names!$L$3,FC40,Names!$N$3,FD40))</f>
        <v/>
      </c>
      <c r="FG40" s="1266" t="str">
        <f>IF(EZ40="","",CONCATENATE(FC40,Names!$N$3,FD40))</f>
        <v/>
      </c>
    </row>
    <row r="41" spans="1:163">
      <c r="A41" s="72">
        <v>38</v>
      </c>
      <c r="C41" t="str">
        <f>IFERROR(VLOOKUP($A41,Table!$AL$5:$AS$286,Table!$AM$3,FALSE),"")</f>
        <v>MBL</v>
      </c>
      <c r="D41" t="str">
        <f>IFERROR(VLOOKUP($A41,Table!$AL$5:$AS$286,Table!$AN$3,FALSE),"")</f>
        <v>060PRL</v>
      </c>
      <c r="E41" t="str">
        <f>IF(C41="","",Names!$K$3)</f>
        <v>RFS</v>
      </c>
      <c r="F41" t="str">
        <f>IF(C41="","",Names!$C$5)</f>
        <v>PRLRL</v>
      </c>
      <c r="G41" t="str">
        <f>IFERROR(VLOOKUP($A41,Table!$AL$5:$AS$286,Table!$AO$3,FALSE),"")</f>
        <v>038</v>
      </c>
      <c r="I41" s="224" t="str">
        <f>IF(C41="","",CONCATENATE(C41,Names!$H$3,D41,Names!$J$3,E41,Names!$L$3,F41,Names!$N$3,G41))</f>
        <v>MBL-060PRL:RFS-PRLRL-038</v>
      </c>
      <c r="L41" s="1170" t="str">
        <f>IFERROR(VLOOKUP($A41,Table!$AV$5:$BK$286,Table!$AW$3,FALSE),"")</f>
        <v>HBL</v>
      </c>
      <c r="M41" s="1170" t="str">
        <f>IFERROR(VLOOKUP($A41,Table!$AV$5:$BK$286,Table!$AX$3,FALSE),"")</f>
        <v>140PRL</v>
      </c>
      <c r="N41" s="1170" t="str">
        <f>IF(L41="","",Names!$K$3)</f>
        <v>RFS</v>
      </c>
      <c r="O41" s="1170" t="str">
        <f>IF(L41="","",Names!$C$9)</f>
        <v>PRLTap</v>
      </c>
      <c r="P41" s="1170" t="str">
        <f>IFERROR(VLOOKUP($A41,Table!$AV$5:$BK$286,Table!$AY$3,FALSE),"")</f>
        <v>038</v>
      </c>
      <c r="R41" s="224" t="str">
        <f>IF(L41="","",CONCATENATE(L41,Names!$H$3,M41,Names!$J$3,N41,Names!$L$3,O41,Names!$N$3,P41))</f>
        <v>HBL-140PRL:RFS-PRLTap-038</v>
      </c>
      <c r="U41" t="str">
        <f>IFERROR(VLOOKUP($A41,Table!$AV$5:$BI$286,Table!$AW$3,FALSE),"")</f>
        <v>HBL</v>
      </c>
      <c r="V41" t="str">
        <f>IFERROR(VLOOKUP($A41,Table!$AV$5:$BI$286,Table!$AX$3,FALSE),"")</f>
        <v>140PRL</v>
      </c>
      <c r="W41" t="str">
        <f>IF(U41="","",Names!$K$3)</f>
        <v>RFS</v>
      </c>
      <c r="X41" t="str">
        <f>IF(U41="","",Names!$C$6)</f>
        <v>PRLCpl</v>
      </c>
      <c r="Y41" t="str">
        <f>IFERROR(VLOOKUP($A41,Table!$AV$5:$BI$286,Table!$AY$3,FALSE),"")</f>
        <v>038</v>
      </c>
      <c r="AA41" s="224" t="str">
        <f>IF(U41="","",CONCATENATE(U41,Names!$H$3,V41,Names!$J$3,W41,Names!$L$3,X41,Names!$N$3,Y41))</f>
        <v>HBL-140PRL:RFS-PRLCpl-038</v>
      </c>
      <c r="AD41" t="str">
        <f>IFERROR(VLOOKUP($A41,Table!$AV$5:$BI$286,Table!$AW$3,FALSE),"")</f>
        <v>HBL</v>
      </c>
      <c r="AE41" t="str">
        <f>IFERROR(VLOOKUP($A41,Table!$AV$5:$BI$286,Table!$AX$3,FALSE),"")</f>
        <v>140PRL</v>
      </c>
      <c r="AF41" t="str">
        <f>IF(AD41="","",Names!$K$3)</f>
        <v>RFS</v>
      </c>
      <c r="AG41" t="str">
        <f>IF(AD41="","",Names!$C$7)</f>
        <v>PRLSB</v>
      </c>
      <c r="AH41" t="str">
        <f>IFERROR(VLOOKUP($A41,Table!$AV$5:$BI$286,Table!$AY$3,FALSE),"")</f>
        <v>038</v>
      </c>
      <c r="AJ41" s="224" t="str">
        <f>IF(AD41="","",CONCATENATE(AD41,Names!$H$3,AE41,Names!$J$3,AF41,Names!$L$3,AG41,Names!$N$3,AH41))</f>
        <v>HBL-140PRL:RFS-PRLSB-038</v>
      </c>
      <c r="AM41" t="str">
        <f>IFERROR(VLOOKUP($A41,Table!$AV$5:$BI$286,Table!$AW$3,FALSE),"")</f>
        <v>HBL</v>
      </c>
      <c r="AN41" t="str">
        <f>IFERROR(VLOOKUP($A41,Table!$AV$5:$BI$286,Table!$AX$3,FALSE),"")</f>
        <v>140PRL</v>
      </c>
      <c r="AO41" t="str">
        <f>IF(AM41="","",Names!$K$3)</f>
        <v>RFS</v>
      </c>
      <c r="AP41" t="str">
        <f>IF(AM41="","",Names!$C$8)</f>
        <v>PRLJB</v>
      </c>
      <c r="AQ41" t="str">
        <f>IFERROR(VLOOKUP($A41,Table!$AV$5:$BI$286,Table!$AY$3,FALSE),"")</f>
        <v>038</v>
      </c>
      <c r="AS41" s="224" t="str">
        <f>IF(AM41="","",CONCATENATE(AM41,Names!$H$3,AN41,Names!$J$3,AO41,Names!$L$3,AP41,Names!$N$3,AQ41))</f>
        <v>HBL-140PRL:RFS-PRLJB-038</v>
      </c>
      <c r="AT41" s="224" t="str">
        <f>IF(AM41="","",CONCATENATE(AP41,Names!$N$3,AQ41))</f>
        <v>PRLJB-038</v>
      </c>
      <c r="AV41" t="str">
        <f>IFERROR(VLOOKUP($A41,Table!$AL$5:$AS$286,Table!$AM$3,FALSE),"")</f>
        <v>MBL</v>
      </c>
      <c r="AW41" t="str">
        <f>IFERROR(VLOOKUP($A41,Table!$AL$5:$AS$286,Table!$AN$3,FALSE),"")</f>
        <v>060PRL</v>
      </c>
      <c r="AX41" t="str">
        <f>IF(AV41="","",Names!$K$3)</f>
        <v>RFS</v>
      </c>
      <c r="AY41" t="str">
        <f>IF(AV41="","",Names!$C$10)</f>
        <v>PRLEH</v>
      </c>
      <c r="AZ41" t="str">
        <f>IFERROR(VLOOKUP($A41,Table!$AL$5:$AS$286,Table!$AQ$3,FALSE),"")</f>
        <v>L038</v>
      </c>
      <c r="BB41" s="224" t="str">
        <f>IF(AV41="","",CONCATENATE(AV41,Names!$H$3,AW41,Names!$J$3,AX41,Names!$L$3,AY41,Names!$N$3,AZ41))</f>
        <v>MBL-060PRL:RFS-PRLEH-L038</v>
      </c>
      <c r="BE41" t="str">
        <f>IFERROR(VLOOKUP($A41,Table!$AV$5:$BI$286,Table!$AW$3,FALSE),"")</f>
        <v>HBL</v>
      </c>
      <c r="BF41" t="str">
        <f>IFERROR(VLOOKUP($A41,Table!$AV$5:$BI$286,Table!$AX$3,FALSE),"")</f>
        <v>140PRL</v>
      </c>
      <c r="BG41" t="str">
        <f>IF(BE41="","",Names!$K$3)</f>
        <v>RFS</v>
      </c>
      <c r="BH41" t="str">
        <f>IF(BE41="","",Names!$C$10)</f>
        <v>PRLEH</v>
      </c>
      <c r="BI41" t="str">
        <f>IFERROR(VLOOKUP($A41,Table!$AV$5:$BI$286,Table!$BC$3,FALSE),"")</f>
        <v>C038</v>
      </c>
      <c r="BK41" s="224" t="str">
        <f>IF(BE41="","",CONCATENATE(BE41,Names!$H$3,BF41,Names!$J$3,BG41,Names!$L$3,BH41,Names!$N$3,BI41))</f>
        <v>HBL-140PRL:RFS-PRLEH-C038</v>
      </c>
      <c r="BN41" t="str">
        <f>IFERROR(VLOOKUP($A41,Table!$AV$5:$BI$286,Table!$AW$3,FALSE),"")</f>
        <v>HBL</v>
      </c>
      <c r="BO41" t="str">
        <f>IFERROR(VLOOKUP($A41,Table!$AV$5:$BI$286,Table!$AX$3,FALSE),"")</f>
        <v>140PRL</v>
      </c>
      <c r="BP41" t="str">
        <f>IF(BN41="","",Names!$K$3)</f>
        <v>RFS</v>
      </c>
      <c r="BQ41" t="str">
        <f>IF(BN41="","",Names!$C$10)</f>
        <v>PRLEH</v>
      </c>
      <c r="BR41" t="str">
        <f>IFERROR(VLOOKUP($A41,Table!$AV$5:$BI$286,Table!$BF$3,FALSE),"")</f>
        <v>S038</v>
      </c>
      <c r="BT41" s="224" t="str">
        <f>IF(BN41="","",CONCATENATE(BN41,Names!$H$3,BO41,Names!$J$3,BP41,Names!$L$3,BQ41,Names!$N$3,BR41))</f>
        <v>HBL-140PRL:RFS-PRLEH-S038</v>
      </c>
      <c r="BW41" t="str">
        <f>IFERROR(VLOOKUP($A41,Table!$AL$5:$AS$286,Table!$AM$3,FALSE),"")</f>
        <v>MBL</v>
      </c>
      <c r="BX41" t="str">
        <f>IFERROR(VLOOKUP($A41,Table!$AL$5:$AS$286,Table!$AN$3,FALSE),"")</f>
        <v>060PRL</v>
      </c>
      <c r="BY41" t="str">
        <f>IF(BW41="","",Names!$K$3)</f>
        <v>RFS</v>
      </c>
      <c r="BZ41" t="str">
        <f>IF(BW41="","",Names!$C$11)</f>
        <v>PRLTE</v>
      </c>
      <c r="CA41" t="str">
        <f>IFERROR(VLOOKUP($A41,Table!$AL$5:$AS$286,Table!$AQ$3,FALSE),"")</f>
        <v>L038</v>
      </c>
      <c r="CC41" s="224" t="str">
        <f>IF(BW41="","",CONCATENATE(BW41,Names!$H$3,BX41,Names!$J$3,BY41,Names!$L$3,BZ41,Names!$N$3,CA41))</f>
        <v>MBL-060PRL:RFS-PRLTE-L038</v>
      </c>
      <c r="CF41" t="str">
        <f>IFERROR(VLOOKUP($A41,Table!$AV$5:$BI$286,Table!$AW$3,FALSE),"")</f>
        <v>HBL</v>
      </c>
      <c r="CG41" t="str">
        <f>IFERROR(VLOOKUP($A41,Table!$AV$5:$BI$286,Table!$AX$3,FALSE),"")</f>
        <v>140PRL</v>
      </c>
      <c r="CH41" t="str">
        <f>IF(CF41="","",Names!$K$3)</f>
        <v>RFS</v>
      </c>
      <c r="CI41" t="str">
        <f>IF(CF41="","",Names!$C$11)</f>
        <v>PRLTE</v>
      </c>
      <c r="CJ41" t="str">
        <f>IFERROR(VLOOKUP($A41,Table!$AV$5:$BI$286,Table!$BC$3,FALSE),"")</f>
        <v>C038</v>
      </c>
      <c r="CL41" s="224" t="str">
        <f>IF(CF41="","",CONCATENATE(CF41,Names!$H$3,CG41,Names!$J$3,CH41,Names!$L$3,CI41,Names!$N$3,CJ41))</f>
        <v>HBL-140PRL:RFS-PRLTE-C038</v>
      </c>
      <c r="CO41" t="str">
        <f>IFERROR(VLOOKUP($A41,Table!$AV$5:$BI$286,Table!$AW$3,FALSE),"")</f>
        <v>HBL</v>
      </c>
      <c r="CP41" t="str">
        <f>IFERROR(VLOOKUP($A41,Table!$AV$5:$BI$286,Table!$AX$3,FALSE),"")</f>
        <v>140PRL</v>
      </c>
      <c r="CQ41" t="str">
        <f>IF(CO41="","",Names!$K$3)</f>
        <v>RFS</v>
      </c>
      <c r="CR41" t="str">
        <f>IF(CO41="","",Names!$C$11)</f>
        <v>PRLTE</v>
      </c>
      <c r="CS41" t="str">
        <f>IFERROR(VLOOKUP($A41,Table!$AV$5:$BI$286,Table!$BF$3,FALSE),"")</f>
        <v>S038</v>
      </c>
      <c r="CU41" s="224" t="str">
        <f>IF(CO41="","",CONCATENATE(CO41,Names!$H$3,CP41,Names!$J$3,CQ41,Names!$L$3,CR41,Names!$N$3,CS41))</f>
        <v>HBL-140PRL:RFS-PRLTE-S038</v>
      </c>
      <c r="CX41" t="str">
        <f>IFERROR(VLOOKUP($A41,Table!$AV$5:$BI$286,Table!$AW$3,FALSE),"")</f>
        <v>HBL</v>
      </c>
      <c r="CY41" t="str">
        <f>IFERROR(VLOOKUP($A41,Table!$AV$5:$BI$286,Table!$AX$3,FALSE),"")</f>
        <v>140PRL</v>
      </c>
      <c r="CZ41" t="str">
        <f>IF(CX41="","",Names!$K$3)</f>
        <v>RFS</v>
      </c>
      <c r="DA41" t="str">
        <f>IF(CX41="","",Names!$C$12)</f>
        <v>PRLDL</v>
      </c>
      <c r="DB41" t="str">
        <f>IFERROR(VLOOKUP($A41,Table!$AV$5:$BI$286,Table!$BC$3,FALSE),"")</f>
        <v>C038</v>
      </c>
      <c r="DD41" s="224" t="str">
        <f>IF(CX41="","",CONCATENATE(CX41,Names!$H$3,CY41,Names!$J$3,CZ41,Names!$L$3,DA41,Names!$N$3,DB41))</f>
        <v>HBL-140PRL:RFS-PRLDL-C038</v>
      </c>
      <c r="DG41" t="str">
        <f>IFERROR(VLOOKUP($A41,Table!$AV$5:$BI$286,Table!$AW$3,FALSE),"")</f>
        <v>HBL</v>
      </c>
      <c r="DH41" t="str">
        <f>IFERROR(VLOOKUP($A41,Table!$AV$5:$BI$286,Table!$AX$3,FALSE),"")</f>
        <v>140PRL</v>
      </c>
      <c r="DI41" t="str">
        <f>IF(DG41="","",Names!$K$3)</f>
        <v>RFS</v>
      </c>
      <c r="DJ41" t="str">
        <f>IF(DG41="","",Names!$C$24)</f>
        <v>PRLCSC</v>
      </c>
      <c r="DK41" t="str">
        <f>IFERROR(VLOOKUP($A41,Table!$AV$5:$BI$286,Table!$AY$3,FALSE),"")</f>
        <v>038</v>
      </c>
      <c r="DM41" s="224" t="str">
        <f>IF(DG41="","",CONCATENATE(DG41,Names!$H$3,DH41,Names!$J$3,DI41,Names!$L$3,DJ41,Names!$N$3,DK41))</f>
        <v>HBL-140PRL:RFS-PRLCSC-038</v>
      </c>
      <c r="DP41" s="1170" t="str">
        <f>IFERROR(VLOOKUP($A41,Table!$DI$5:$DO$286,Table!$DJ$3,FALSE),"")</f>
        <v/>
      </c>
      <c r="DQ41" s="1170" t="str">
        <f>IFERROR(VLOOKUP($A41,Table!$DI$5:$DO$286,Table!$DK$3,FALSE),"")</f>
        <v/>
      </c>
      <c r="DR41" s="1170" t="str">
        <f>IF(DP41="","",Names!$K$3)</f>
        <v/>
      </c>
      <c r="DS41" s="1170" t="str">
        <f>IF(DP41="","",Names!$C$26)</f>
        <v/>
      </c>
      <c r="DT41" s="1170" t="str">
        <f>IFERROR(VLOOKUP($A41,Table!$DI$5:$DO$286,Table!$DM$3,FALSE),"")</f>
        <v/>
      </c>
      <c r="DV41" s="224" t="str">
        <f>IF(DP41="","",CONCATENATE(DP41,Names!$H$3,DQ41,Names!$J$3,DR41,Names!$L$3,DS41,Names!$N$3,DT41))</f>
        <v/>
      </c>
      <c r="DY41" s="1170" t="str">
        <f>IFERROR(VLOOKUP($A41,Table!$DI$5:$DO$286,Table!$DJ$3,FALSE),"")</f>
        <v/>
      </c>
      <c r="DZ41" s="1170" t="str">
        <f>IFERROR(VLOOKUP($A41,Table!$DI$5:$DO$286,Table!$DK$3,FALSE),"")</f>
        <v/>
      </c>
      <c r="EA41" s="1170" t="str">
        <f>IF(DY41="","",Names!$K$3)</f>
        <v/>
      </c>
      <c r="EB41" s="1170" t="str">
        <f>IF(DY41="","",Names!$C$25)</f>
        <v/>
      </c>
      <c r="EC41" s="1170" t="str">
        <f>IFERROR(VLOOKUP($A41,Table!$DI$5:$DO$286,Table!$DM$3,FALSE),"")</f>
        <v/>
      </c>
      <c r="EE41" s="224" t="str">
        <f>IF(DY41="","",CONCATENATE(DY41,Names!$H$3,DZ41,Names!$J$3,EA41,Names!$L$3,EB41,Names!$N$3,EC41))</f>
        <v/>
      </c>
      <c r="EH41" t="str">
        <f>IFERROR(VLOOKUP($A41,TCS_C!$R$9:$U$10046,TCS_C!$S$5,FALSE),"")</f>
        <v/>
      </c>
      <c r="EI41" t="str">
        <f>IFERROR(VLOOKUP($A41,TCS_C!$R$9:$U$10046,TCS_C!$T$5,FALSE),"")</f>
        <v/>
      </c>
      <c r="EJ41" t="str">
        <f>IF(EH41="","",Names!$K$3)</f>
        <v/>
      </c>
      <c r="EK41" t="str">
        <f>IF(EH41="","",Names!$C$17)</f>
        <v/>
      </c>
      <c r="EL41" t="str">
        <f>IFERROR(VLOOKUP($A41,TCS_C!$R$9:$U$10046,TCS_C!$U$5,FALSE),"")</f>
        <v/>
      </c>
      <c r="EN41" s="224" t="str">
        <f>IF(EH41="","",CONCATENATE(EH41,Names!$H$3,EI41,Names!$J$3,EJ41,Names!$L$3,EK41,Names!$N$3,EL41))</f>
        <v/>
      </c>
      <c r="EQ41" t="str">
        <f>IFERROR(VLOOKUP($A41,Table!BT42:$BY$286,Table!$BU$3,FALSE),"")</f>
        <v>HEBT</v>
      </c>
      <c r="ER41" t="str">
        <f>IFERROR(VLOOKUP($A41,Table!BT42:$BY$286,Table!$BV$3,FALSE),"")</f>
        <v>160PRL</v>
      </c>
      <c r="ES41" t="str">
        <f>IF(EQ41="","",Names!$K$3)</f>
        <v>RFS</v>
      </c>
      <c r="ET41" t="str">
        <f>IFERROR(VLOOKUP($A41,Table!BT42:$BY$286,Table!$BW$3,FALSE),"")</f>
        <v>PRLCC</v>
      </c>
      <c r="EU41" t="str">
        <f>IFERROR(VLOOKUP($A41,Table!BT42:$BY$286,Table!$BX$3,FALSE),"")</f>
        <v>001</v>
      </c>
      <c r="EW41" s="224" t="str">
        <f>IF(EQ41="","",CONCATENATE(EQ41,Names!$H$3,ER41,Names!$J$3,ES41,Names!$L$3,ET41,Names!$N$3,EU41))</f>
        <v>HEBT-160PRL:RFS-PRLCC-001</v>
      </c>
      <c r="FB41" t="str">
        <f>IF(EZ41="","",Names!$K$3)</f>
        <v/>
      </c>
      <c r="FF41" s="224" t="str">
        <f>IF(EZ41="","",CONCATENATE(EZ41,Names!$H$3,FA41,Names!$J$3,FB41,Names!$L$3,FC41,Names!$N$3,FD41))</f>
        <v/>
      </c>
      <c r="FG41" s="1266" t="str">
        <f>IF(EZ41="","",CONCATENATE(FC41,Names!$N$3,FD41))</f>
        <v/>
      </c>
    </row>
    <row r="42" spans="1:163">
      <c r="A42" s="72">
        <v>39</v>
      </c>
      <c r="C42" t="str">
        <f>IFERROR(VLOOKUP($A42,Table!$AL$5:$AS$286,Table!$AM$3,FALSE),"")</f>
        <v>MBL</v>
      </c>
      <c r="D42" t="str">
        <f>IFERROR(VLOOKUP($A42,Table!$AL$5:$AS$286,Table!$AN$3,FALSE),"")</f>
        <v>060PRL</v>
      </c>
      <c r="E42" t="str">
        <f>IF(C42="","",Names!$K$3)</f>
        <v>RFS</v>
      </c>
      <c r="F42" t="str">
        <f>IF(C42="","",Names!$C$5)</f>
        <v>PRLRL</v>
      </c>
      <c r="G42" t="str">
        <f>IFERROR(VLOOKUP($A42,Table!$AL$5:$AS$286,Table!$AO$3,FALSE),"")</f>
        <v>039</v>
      </c>
      <c r="I42" s="224" t="str">
        <f>IF(C42="","",CONCATENATE(C42,Names!$H$3,D42,Names!$J$3,E42,Names!$L$3,F42,Names!$N$3,G42))</f>
        <v>MBL-060PRL:RFS-PRLRL-039</v>
      </c>
      <c r="L42" s="1170" t="str">
        <f>IFERROR(VLOOKUP($A42,Table!$AV$5:$BK$286,Table!$AW$3,FALSE),"")</f>
        <v>HBL</v>
      </c>
      <c r="M42" s="1170" t="str">
        <f>IFERROR(VLOOKUP($A42,Table!$AV$5:$BK$286,Table!$AX$3,FALSE),"")</f>
        <v>150PRL</v>
      </c>
      <c r="N42" s="1170" t="str">
        <f>IF(L42="","",Names!$K$3)</f>
        <v>RFS</v>
      </c>
      <c r="O42" s="1170" t="str">
        <f>IF(L42="","",Names!$C$9)</f>
        <v>PRLTap</v>
      </c>
      <c r="P42" s="1170" t="str">
        <f>IFERROR(VLOOKUP($A42,Table!$AV$5:$BK$286,Table!$AY$3,FALSE),"")</f>
        <v>039</v>
      </c>
      <c r="R42" s="224" t="str">
        <f>IF(L42="","",CONCATENATE(L42,Names!$H$3,M42,Names!$J$3,N42,Names!$L$3,O42,Names!$N$3,P42))</f>
        <v>HBL-150PRL:RFS-PRLTap-039</v>
      </c>
      <c r="U42" t="str">
        <f>IFERROR(VLOOKUP($A42,Table!$AV$5:$BI$286,Table!$AW$3,FALSE),"")</f>
        <v>HBL</v>
      </c>
      <c r="V42" t="str">
        <f>IFERROR(VLOOKUP($A42,Table!$AV$5:$BI$286,Table!$AX$3,FALSE),"")</f>
        <v>150PRL</v>
      </c>
      <c r="W42" t="str">
        <f>IF(U42="","",Names!$K$3)</f>
        <v>RFS</v>
      </c>
      <c r="X42" t="str">
        <f>IF(U42="","",Names!$C$6)</f>
        <v>PRLCpl</v>
      </c>
      <c r="Y42" t="str">
        <f>IFERROR(VLOOKUP($A42,Table!$AV$5:$BI$286,Table!$AY$3,FALSE),"")</f>
        <v>039</v>
      </c>
      <c r="AA42" s="224" t="str">
        <f>IF(U42="","",CONCATENATE(U42,Names!$H$3,V42,Names!$J$3,W42,Names!$L$3,X42,Names!$N$3,Y42))</f>
        <v>HBL-150PRL:RFS-PRLCpl-039</v>
      </c>
      <c r="AD42" t="str">
        <f>IFERROR(VLOOKUP($A42,Table!$AV$5:$BI$286,Table!$AW$3,FALSE),"")</f>
        <v>HBL</v>
      </c>
      <c r="AE42" t="str">
        <f>IFERROR(VLOOKUP($A42,Table!$AV$5:$BI$286,Table!$AX$3,FALSE),"")</f>
        <v>150PRL</v>
      </c>
      <c r="AF42" t="str">
        <f>IF(AD42="","",Names!$K$3)</f>
        <v>RFS</v>
      </c>
      <c r="AG42" t="str">
        <f>IF(AD42="","",Names!$C$7)</f>
        <v>PRLSB</v>
      </c>
      <c r="AH42" t="str">
        <f>IFERROR(VLOOKUP($A42,Table!$AV$5:$BI$286,Table!$AY$3,FALSE),"")</f>
        <v>039</v>
      </c>
      <c r="AJ42" s="224" t="str">
        <f>IF(AD42="","",CONCATENATE(AD42,Names!$H$3,AE42,Names!$J$3,AF42,Names!$L$3,AG42,Names!$N$3,AH42))</f>
        <v>HBL-150PRL:RFS-PRLSB-039</v>
      </c>
      <c r="AM42" t="str">
        <f>IFERROR(VLOOKUP($A42,Table!$AV$5:$BI$286,Table!$AW$3,FALSE),"")</f>
        <v>HBL</v>
      </c>
      <c r="AN42" t="str">
        <f>IFERROR(VLOOKUP($A42,Table!$AV$5:$BI$286,Table!$AX$3,FALSE),"")</f>
        <v>150PRL</v>
      </c>
      <c r="AO42" t="str">
        <f>IF(AM42="","",Names!$K$3)</f>
        <v>RFS</v>
      </c>
      <c r="AP42" t="str">
        <f>IF(AM42="","",Names!$C$8)</f>
        <v>PRLJB</v>
      </c>
      <c r="AQ42" t="str">
        <f>IFERROR(VLOOKUP($A42,Table!$AV$5:$BI$286,Table!$AY$3,FALSE),"")</f>
        <v>039</v>
      </c>
      <c r="AS42" s="224" t="str">
        <f>IF(AM42="","",CONCATENATE(AM42,Names!$H$3,AN42,Names!$J$3,AO42,Names!$L$3,AP42,Names!$N$3,AQ42))</f>
        <v>HBL-150PRL:RFS-PRLJB-039</v>
      </c>
      <c r="AT42" s="224" t="str">
        <f>IF(AM42="","",CONCATENATE(AP42,Names!$N$3,AQ42))</f>
        <v>PRLJB-039</v>
      </c>
      <c r="AV42" t="str">
        <f>IFERROR(VLOOKUP($A42,Table!$AL$5:$AS$286,Table!$AM$3,FALSE),"")</f>
        <v>MBL</v>
      </c>
      <c r="AW42" t="str">
        <f>IFERROR(VLOOKUP($A42,Table!$AL$5:$AS$286,Table!$AN$3,FALSE),"")</f>
        <v>060PRL</v>
      </c>
      <c r="AX42" t="str">
        <f>IF(AV42="","",Names!$K$3)</f>
        <v>RFS</v>
      </c>
      <c r="AY42" t="str">
        <f>IF(AV42="","",Names!$C$10)</f>
        <v>PRLEH</v>
      </c>
      <c r="AZ42" t="str">
        <f>IFERROR(VLOOKUP($A42,Table!$AL$5:$AS$286,Table!$AQ$3,FALSE),"")</f>
        <v>L039</v>
      </c>
      <c r="BB42" s="224" t="str">
        <f>IF(AV42="","",CONCATENATE(AV42,Names!$H$3,AW42,Names!$J$3,AX42,Names!$L$3,AY42,Names!$N$3,AZ42))</f>
        <v>MBL-060PRL:RFS-PRLEH-L039</v>
      </c>
      <c r="BE42" t="str">
        <f>IFERROR(VLOOKUP($A42,Table!$AV$5:$BI$286,Table!$AW$3,FALSE),"")</f>
        <v>HBL</v>
      </c>
      <c r="BF42" t="str">
        <f>IFERROR(VLOOKUP($A42,Table!$AV$5:$BI$286,Table!$AX$3,FALSE),"")</f>
        <v>150PRL</v>
      </c>
      <c r="BG42" t="str">
        <f>IF(BE42="","",Names!$K$3)</f>
        <v>RFS</v>
      </c>
      <c r="BH42" t="str">
        <f>IF(BE42="","",Names!$C$10)</f>
        <v>PRLEH</v>
      </c>
      <c r="BI42" t="str">
        <f>IFERROR(VLOOKUP($A42,Table!$AV$5:$BI$286,Table!$BC$3,FALSE),"")</f>
        <v>C039</v>
      </c>
      <c r="BK42" s="224" t="str">
        <f>IF(BE42="","",CONCATENATE(BE42,Names!$H$3,BF42,Names!$J$3,BG42,Names!$L$3,BH42,Names!$N$3,BI42))</f>
        <v>HBL-150PRL:RFS-PRLEH-C039</v>
      </c>
      <c r="BN42" t="str">
        <f>IFERROR(VLOOKUP($A42,Table!$AV$5:$BI$286,Table!$AW$3,FALSE),"")</f>
        <v>HBL</v>
      </c>
      <c r="BO42" t="str">
        <f>IFERROR(VLOOKUP($A42,Table!$AV$5:$BI$286,Table!$AX$3,FALSE),"")</f>
        <v>150PRL</v>
      </c>
      <c r="BP42" t="str">
        <f>IF(BN42="","",Names!$K$3)</f>
        <v>RFS</v>
      </c>
      <c r="BQ42" t="str">
        <f>IF(BN42="","",Names!$C$10)</f>
        <v>PRLEH</v>
      </c>
      <c r="BR42" t="str">
        <f>IFERROR(VLOOKUP($A42,Table!$AV$5:$BI$286,Table!$BF$3,FALSE),"")</f>
        <v>S039</v>
      </c>
      <c r="BT42" s="224" t="str">
        <f>IF(BN42="","",CONCATENATE(BN42,Names!$H$3,BO42,Names!$J$3,BP42,Names!$L$3,BQ42,Names!$N$3,BR42))</f>
        <v>HBL-150PRL:RFS-PRLEH-S039</v>
      </c>
      <c r="BW42" t="str">
        <f>IFERROR(VLOOKUP($A42,Table!$AL$5:$AS$286,Table!$AM$3,FALSE),"")</f>
        <v>MBL</v>
      </c>
      <c r="BX42" t="str">
        <f>IFERROR(VLOOKUP($A42,Table!$AL$5:$AS$286,Table!$AN$3,FALSE),"")</f>
        <v>060PRL</v>
      </c>
      <c r="BY42" t="str">
        <f>IF(BW42="","",Names!$K$3)</f>
        <v>RFS</v>
      </c>
      <c r="BZ42" t="str">
        <f>IF(BW42="","",Names!$C$11)</f>
        <v>PRLTE</v>
      </c>
      <c r="CA42" t="str">
        <f>IFERROR(VLOOKUP($A42,Table!$AL$5:$AS$286,Table!$AQ$3,FALSE),"")</f>
        <v>L039</v>
      </c>
      <c r="CC42" s="224" t="str">
        <f>IF(BW42="","",CONCATENATE(BW42,Names!$H$3,BX42,Names!$J$3,BY42,Names!$L$3,BZ42,Names!$N$3,CA42))</f>
        <v>MBL-060PRL:RFS-PRLTE-L039</v>
      </c>
      <c r="CF42" t="str">
        <f>IFERROR(VLOOKUP($A42,Table!$AV$5:$BI$286,Table!$AW$3,FALSE),"")</f>
        <v>HBL</v>
      </c>
      <c r="CG42" t="str">
        <f>IFERROR(VLOOKUP($A42,Table!$AV$5:$BI$286,Table!$AX$3,FALSE),"")</f>
        <v>150PRL</v>
      </c>
      <c r="CH42" t="str">
        <f>IF(CF42="","",Names!$K$3)</f>
        <v>RFS</v>
      </c>
      <c r="CI42" t="str">
        <f>IF(CF42="","",Names!$C$11)</f>
        <v>PRLTE</v>
      </c>
      <c r="CJ42" t="str">
        <f>IFERROR(VLOOKUP($A42,Table!$AV$5:$BI$286,Table!$BC$3,FALSE),"")</f>
        <v>C039</v>
      </c>
      <c r="CL42" s="224" t="str">
        <f>IF(CF42="","",CONCATENATE(CF42,Names!$H$3,CG42,Names!$J$3,CH42,Names!$L$3,CI42,Names!$N$3,CJ42))</f>
        <v>HBL-150PRL:RFS-PRLTE-C039</v>
      </c>
      <c r="CO42" t="str">
        <f>IFERROR(VLOOKUP($A42,Table!$AV$5:$BI$286,Table!$AW$3,FALSE),"")</f>
        <v>HBL</v>
      </c>
      <c r="CP42" t="str">
        <f>IFERROR(VLOOKUP($A42,Table!$AV$5:$BI$286,Table!$AX$3,FALSE),"")</f>
        <v>150PRL</v>
      </c>
      <c r="CQ42" t="str">
        <f>IF(CO42="","",Names!$K$3)</f>
        <v>RFS</v>
      </c>
      <c r="CR42" t="str">
        <f>IF(CO42="","",Names!$C$11)</f>
        <v>PRLTE</v>
      </c>
      <c r="CS42" t="str">
        <f>IFERROR(VLOOKUP($A42,Table!$AV$5:$BI$286,Table!$BF$3,FALSE),"")</f>
        <v>S039</v>
      </c>
      <c r="CU42" s="224" t="str">
        <f>IF(CO42="","",CONCATENATE(CO42,Names!$H$3,CP42,Names!$J$3,CQ42,Names!$L$3,CR42,Names!$N$3,CS42))</f>
        <v>HBL-150PRL:RFS-PRLTE-S039</v>
      </c>
      <c r="CX42" t="str">
        <f>IFERROR(VLOOKUP($A42,Table!$AV$5:$BI$286,Table!$AW$3,FALSE),"")</f>
        <v>HBL</v>
      </c>
      <c r="CY42" t="str">
        <f>IFERROR(VLOOKUP($A42,Table!$AV$5:$BI$286,Table!$AX$3,FALSE),"")</f>
        <v>150PRL</v>
      </c>
      <c r="CZ42" t="str">
        <f>IF(CX42="","",Names!$K$3)</f>
        <v>RFS</v>
      </c>
      <c r="DA42" t="str">
        <f>IF(CX42="","",Names!$C$12)</f>
        <v>PRLDL</v>
      </c>
      <c r="DB42" t="str">
        <f>IFERROR(VLOOKUP($A42,Table!$AV$5:$BI$286,Table!$BC$3,FALSE),"")</f>
        <v>C039</v>
      </c>
      <c r="DD42" s="224" t="str">
        <f>IF(CX42="","",CONCATENATE(CX42,Names!$H$3,CY42,Names!$J$3,CZ42,Names!$L$3,DA42,Names!$N$3,DB42))</f>
        <v>HBL-150PRL:RFS-PRLDL-C039</v>
      </c>
      <c r="DG42" t="str">
        <f>IFERROR(VLOOKUP($A42,Table!$AV$5:$BI$286,Table!$AW$3,FALSE),"")</f>
        <v>HBL</v>
      </c>
      <c r="DH42" t="str">
        <f>IFERROR(VLOOKUP($A42,Table!$AV$5:$BI$286,Table!$AX$3,FALSE),"")</f>
        <v>150PRL</v>
      </c>
      <c r="DI42" t="str">
        <f>IF(DG42="","",Names!$K$3)</f>
        <v>RFS</v>
      </c>
      <c r="DJ42" t="str">
        <f>IF(DG42="","",Names!$C$24)</f>
        <v>PRLCSC</v>
      </c>
      <c r="DK42" t="str">
        <f>IFERROR(VLOOKUP($A42,Table!$AV$5:$BI$286,Table!$AY$3,FALSE),"")</f>
        <v>039</v>
      </c>
      <c r="DM42" s="224" t="str">
        <f>IF(DG42="","",CONCATENATE(DG42,Names!$H$3,DH42,Names!$J$3,DI42,Names!$L$3,DJ42,Names!$N$3,DK42))</f>
        <v>HBL-150PRL:RFS-PRLCSC-039</v>
      </c>
      <c r="DP42" s="1170" t="str">
        <f>IFERROR(VLOOKUP($A42,Table!$DI$5:$DO$286,Table!$DJ$3,FALSE),"")</f>
        <v/>
      </c>
      <c r="DQ42" s="1170" t="str">
        <f>IFERROR(VLOOKUP($A42,Table!$DI$5:$DO$286,Table!$DK$3,FALSE),"")</f>
        <v/>
      </c>
      <c r="DR42" s="1170" t="str">
        <f>IF(DP42="","",Names!$K$3)</f>
        <v/>
      </c>
      <c r="DS42" s="1170" t="str">
        <f>IF(DP42="","",Names!$C$26)</f>
        <v/>
      </c>
      <c r="DT42" s="1170" t="str">
        <f>IFERROR(VLOOKUP($A42,Table!$DI$5:$DO$286,Table!$DM$3,FALSE),"")</f>
        <v/>
      </c>
      <c r="DV42" s="224" t="str">
        <f>IF(DP42="","",CONCATENATE(DP42,Names!$H$3,DQ42,Names!$J$3,DR42,Names!$L$3,DS42,Names!$N$3,DT42))</f>
        <v/>
      </c>
      <c r="DY42" s="1170" t="str">
        <f>IFERROR(VLOOKUP($A42,Table!$DI$5:$DO$286,Table!$DJ$3,FALSE),"")</f>
        <v/>
      </c>
      <c r="DZ42" s="1170" t="str">
        <f>IFERROR(VLOOKUP($A42,Table!$DI$5:$DO$286,Table!$DK$3,FALSE),"")</f>
        <v/>
      </c>
      <c r="EA42" s="1170" t="str">
        <f>IF(DY42="","",Names!$K$3)</f>
        <v/>
      </c>
      <c r="EB42" s="1170" t="str">
        <f>IF(DY42="","",Names!$C$25)</f>
        <v/>
      </c>
      <c r="EC42" s="1170" t="str">
        <f>IFERROR(VLOOKUP($A42,Table!$DI$5:$DO$286,Table!$DM$3,FALSE),"")</f>
        <v/>
      </c>
      <c r="EE42" s="224" t="str">
        <f>IF(DY42="","",CONCATENATE(DY42,Names!$H$3,DZ42,Names!$J$3,EA42,Names!$L$3,EB42,Names!$N$3,EC42))</f>
        <v/>
      </c>
      <c r="EH42" t="str">
        <f>IFERROR(VLOOKUP($A42,TCS_C!$R$9:$U$10046,TCS_C!$S$5,FALSE),"")</f>
        <v/>
      </c>
      <c r="EI42" t="str">
        <f>IFERROR(VLOOKUP($A42,TCS_C!$R$9:$U$10046,TCS_C!$T$5,FALSE),"")</f>
        <v/>
      </c>
      <c r="EJ42" t="str">
        <f>IF(EH42="","",Names!$K$3)</f>
        <v/>
      </c>
      <c r="EK42" t="str">
        <f>IF(EH42="","",Names!$C$17)</f>
        <v/>
      </c>
      <c r="EL42" t="str">
        <f>IFERROR(VLOOKUP($A42,TCS_C!$R$9:$U$10046,TCS_C!$U$5,FALSE),"")</f>
        <v/>
      </c>
      <c r="EN42" s="224" t="str">
        <f>IF(EH42="","",CONCATENATE(EH42,Names!$H$3,EI42,Names!$J$3,EJ42,Names!$L$3,EK42,Names!$N$3,EL42))</f>
        <v/>
      </c>
      <c r="EQ42" t="str">
        <f>IFERROR(VLOOKUP($A42,Table!BT43:$BY$286,Table!$BU$3,FALSE),"")</f>
        <v>HEBT</v>
      </c>
      <c r="ER42" t="str">
        <f>IFERROR(VLOOKUP($A42,Table!BT43:$BY$286,Table!$BV$3,FALSE),"")</f>
        <v>160PRL</v>
      </c>
      <c r="ES42" t="str">
        <f>IF(EQ42="","",Names!$K$3)</f>
        <v>RFS</v>
      </c>
      <c r="ET42" t="str">
        <f>IFERROR(VLOOKUP($A42,Table!BT43:$BY$286,Table!$BW$3,FALSE),"")</f>
        <v>PRLEH</v>
      </c>
      <c r="EU42" t="str">
        <f>IFERROR(VLOOKUP($A42,Table!BT43:$BY$286,Table!$BX$3,FALSE),"")</f>
        <v>CC001</v>
      </c>
      <c r="EW42" s="224" t="str">
        <f>IF(EQ42="","",CONCATENATE(EQ42,Names!$H$3,ER42,Names!$J$3,ES42,Names!$L$3,ET42,Names!$N$3,EU42))</f>
        <v>HEBT-160PRL:RFS-PRLEH-CC001</v>
      </c>
      <c r="FB42" t="str">
        <f>IF(EZ42="","",Names!$K$3)</f>
        <v/>
      </c>
      <c r="FF42" s="224" t="str">
        <f>IF(EZ42="","",CONCATENATE(EZ42,Names!$H$3,FA42,Names!$J$3,FB42,Names!$L$3,FC42,Names!$N$3,FD42))</f>
        <v/>
      </c>
      <c r="FG42" s="1266" t="str">
        <f>IF(EZ42="","",CONCATENATE(FC42,Names!$N$3,FD42))</f>
        <v/>
      </c>
    </row>
    <row r="43" spans="1:163">
      <c r="A43" s="72">
        <v>40</v>
      </c>
      <c r="C43" t="str">
        <f>IFERROR(VLOOKUP($A43,Table!$AL$5:$AS$286,Table!$AM$3,FALSE),"")</f>
        <v>MBL</v>
      </c>
      <c r="D43" t="str">
        <f>IFERROR(VLOOKUP($A43,Table!$AL$5:$AS$286,Table!$AN$3,FALSE),"")</f>
        <v>070PRL</v>
      </c>
      <c r="E43" t="str">
        <f>IF(C43="","",Names!$K$3)</f>
        <v>RFS</v>
      </c>
      <c r="F43" t="str">
        <f>IF(C43="","",Names!$C$5)</f>
        <v>PRLRL</v>
      </c>
      <c r="G43" t="str">
        <f>IFERROR(VLOOKUP($A43,Table!$AL$5:$AS$286,Table!$AO$3,FALSE),"")</f>
        <v>040</v>
      </c>
      <c r="I43" s="224" t="str">
        <f>IF(C43="","",CONCATENATE(C43,Names!$H$3,D43,Names!$J$3,E43,Names!$L$3,F43,Names!$N$3,G43))</f>
        <v>MBL-070PRL:RFS-PRLRL-040</v>
      </c>
      <c r="L43" s="1170" t="str">
        <f>IFERROR(VLOOKUP($A43,Table!$AV$5:$BK$286,Table!$AW$3,FALSE),"")</f>
        <v>HBL</v>
      </c>
      <c r="M43" s="1170" t="str">
        <f>IFERROR(VLOOKUP($A43,Table!$AV$5:$BK$286,Table!$AX$3,FALSE),"")</f>
        <v>160PRL</v>
      </c>
      <c r="N43" s="1170" t="str">
        <f>IF(L43="","",Names!$K$3)</f>
        <v>RFS</v>
      </c>
      <c r="O43" s="1170" t="str">
        <f>IF(L43="","",Names!$C$9)</f>
        <v>PRLTap</v>
      </c>
      <c r="P43" s="1170" t="str">
        <f>IFERROR(VLOOKUP($A43,Table!$AV$5:$BK$286,Table!$AY$3,FALSE),"")</f>
        <v>040</v>
      </c>
      <c r="R43" s="224" t="str">
        <f>IF(L43="","",CONCATENATE(L43,Names!$H$3,M43,Names!$J$3,N43,Names!$L$3,O43,Names!$N$3,P43))</f>
        <v>HBL-160PRL:RFS-PRLTap-040</v>
      </c>
      <c r="U43" t="str">
        <f>IFERROR(VLOOKUP($A43,Table!$AV$5:$BI$286,Table!$AW$3,FALSE),"")</f>
        <v>HBL</v>
      </c>
      <c r="V43" t="str">
        <f>IFERROR(VLOOKUP($A43,Table!$AV$5:$BI$286,Table!$AX$3,FALSE),"")</f>
        <v>160PRL</v>
      </c>
      <c r="W43" t="str">
        <f>IF(U43="","",Names!$K$3)</f>
        <v>RFS</v>
      </c>
      <c r="X43" t="str">
        <f>IF(U43="","",Names!$C$6)</f>
        <v>PRLCpl</v>
      </c>
      <c r="Y43" t="str">
        <f>IFERROR(VLOOKUP($A43,Table!$AV$5:$BI$286,Table!$AY$3,FALSE),"")</f>
        <v>040</v>
      </c>
      <c r="AA43" s="224" t="str">
        <f>IF(U43="","",CONCATENATE(U43,Names!$H$3,V43,Names!$J$3,W43,Names!$L$3,X43,Names!$N$3,Y43))</f>
        <v>HBL-160PRL:RFS-PRLCpl-040</v>
      </c>
      <c r="AD43" t="str">
        <f>IFERROR(VLOOKUP($A43,Table!$AV$5:$BI$286,Table!$AW$3,FALSE),"")</f>
        <v>HBL</v>
      </c>
      <c r="AE43" t="str">
        <f>IFERROR(VLOOKUP($A43,Table!$AV$5:$BI$286,Table!$AX$3,FALSE),"")</f>
        <v>160PRL</v>
      </c>
      <c r="AF43" t="str">
        <f>IF(AD43="","",Names!$K$3)</f>
        <v>RFS</v>
      </c>
      <c r="AG43" t="str">
        <f>IF(AD43="","",Names!$C$7)</f>
        <v>PRLSB</v>
      </c>
      <c r="AH43" t="str">
        <f>IFERROR(VLOOKUP($A43,Table!$AV$5:$BI$286,Table!$AY$3,FALSE),"")</f>
        <v>040</v>
      </c>
      <c r="AJ43" s="224" t="str">
        <f>IF(AD43="","",CONCATENATE(AD43,Names!$H$3,AE43,Names!$J$3,AF43,Names!$L$3,AG43,Names!$N$3,AH43))</f>
        <v>HBL-160PRL:RFS-PRLSB-040</v>
      </c>
      <c r="AM43" t="str">
        <f>IFERROR(VLOOKUP($A43,Table!$AV$5:$BI$286,Table!$AW$3,FALSE),"")</f>
        <v>HBL</v>
      </c>
      <c r="AN43" t="str">
        <f>IFERROR(VLOOKUP($A43,Table!$AV$5:$BI$286,Table!$AX$3,FALSE),"")</f>
        <v>160PRL</v>
      </c>
      <c r="AO43" t="str">
        <f>IF(AM43="","",Names!$K$3)</f>
        <v>RFS</v>
      </c>
      <c r="AP43" t="str">
        <f>IF(AM43="","",Names!$C$8)</f>
        <v>PRLJB</v>
      </c>
      <c r="AQ43" t="str">
        <f>IFERROR(VLOOKUP($A43,Table!$AV$5:$BI$286,Table!$AY$3,FALSE),"")</f>
        <v>040</v>
      </c>
      <c r="AS43" s="224" t="str">
        <f>IF(AM43="","",CONCATENATE(AM43,Names!$H$3,AN43,Names!$J$3,AO43,Names!$L$3,AP43,Names!$N$3,AQ43))</f>
        <v>HBL-160PRL:RFS-PRLJB-040</v>
      </c>
      <c r="AT43" s="224" t="str">
        <f>IF(AM43="","",CONCATENATE(AP43,Names!$N$3,AQ43))</f>
        <v>PRLJB-040</v>
      </c>
      <c r="AV43" t="str">
        <f>IFERROR(VLOOKUP($A43,Table!$AL$5:$AS$286,Table!$AM$3,FALSE),"")</f>
        <v>MBL</v>
      </c>
      <c r="AW43" t="str">
        <f>IFERROR(VLOOKUP($A43,Table!$AL$5:$AS$286,Table!$AN$3,FALSE),"")</f>
        <v>070PRL</v>
      </c>
      <c r="AX43" t="str">
        <f>IF(AV43="","",Names!$K$3)</f>
        <v>RFS</v>
      </c>
      <c r="AY43" t="str">
        <f>IF(AV43="","",Names!$C$10)</f>
        <v>PRLEH</v>
      </c>
      <c r="AZ43" t="str">
        <f>IFERROR(VLOOKUP($A43,Table!$AL$5:$AS$286,Table!$AQ$3,FALSE),"")</f>
        <v>L040</v>
      </c>
      <c r="BB43" s="224" t="str">
        <f>IF(AV43="","",CONCATENATE(AV43,Names!$H$3,AW43,Names!$J$3,AX43,Names!$L$3,AY43,Names!$N$3,AZ43))</f>
        <v>MBL-070PRL:RFS-PRLEH-L040</v>
      </c>
      <c r="BE43" t="str">
        <f>IFERROR(VLOOKUP($A43,Table!$AV$5:$BI$286,Table!$AW$3,FALSE),"")</f>
        <v>HBL</v>
      </c>
      <c r="BF43" t="str">
        <f>IFERROR(VLOOKUP($A43,Table!$AV$5:$BI$286,Table!$AX$3,FALSE),"")</f>
        <v>160PRL</v>
      </c>
      <c r="BG43" t="str">
        <f>IF(BE43="","",Names!$K$3)</f>
        <v>RFS</v>
      </c>
      <c r="BH43" t="str">
        <f>IF(BE43="","",Names!$C$10)</f>
        <v>PRLEH</v>
      </c>
      <c r="BI43" t="str">
        <f>IFERROR(VLOOKUP($A43,Table!$AV$5:$BI$286,Table!$BC$3,FALSE),"")</f>
        <v>C040</v>
      </c>
      <c r="BK43" s="224" t="str">
        <f>IF(BE43="","",CONCATENATE(BE43,Names!$H$3,BF43,Names!$J$3,BG43,Names!$L$3,BH43,Names!$N$3,BI43))</f>
        <v>HBL-160PRL:RFS-PRLEH-C040</v>
      </c>
      <c r="BN43" t="str">
        <f>IFERROR(VLOOKUP($A43,Table!$AV$5:$BI$286,Table!$AW$3,FALSE),"")</f>
        <v>HBL</v>
      </c>
      <c r="BO43" t="str">
        <f>IFERROR(VLOOKUP($A43,Table!$AV$5:$BI$286,Table!$AX$3,FALSE),"")</f>
        <v>160PRL</v>
      </c>
      <c r="BP43" t="str">
        <f>IF(BN43="","",Names!$K$3)</f>
        <v>RFS</v>
      </c>
      <c r="BQ43" t="str">
        <f>IF(BN43="","",Names!$C$10)</f>
        <v>PRLEH</v>
      </c>
      <c r="BR43" t="str">
        <f>IFERROR(VLOOKUP($A43,Table!$AV$5:$BI$286,Table!$BF$3,FALSE),"")</f>
        <v>S040</v>
      </c>
      <c r="BT43" s="224" t="str">
        <f>IF(BN43="","",CONCATENATE(BN43,Names!$H$3,BO43,Names!$J$3,BP43,Names!$L$3,BQ43,Names!$N$3,BR43))</f>
        <v>HBL-160PRL:RFS-PRLEH-S040</v>
      </c>
      <c r="BW43" t="str">
        <f>IFERROR(VLOOKUP($A43,Table!$AL$5:$AS$286,Table!$AM$3,FALSE),"")</f>
        <v>MBL</v>
      </c>
      <c r="BX43" t="str">
        <f>IFERROR(VLOOKUP($A43,Table!$AL$5:$AS$286,Table!$AN$3,FALSE),"")</f>
        <v>070PRL</v>
      </c>
      <c r="BY43" t="str">
        <f>IF(BW43="","",Names!$K$3)</f>
        <v>RFS</v>
      </c>
      <c r="BZ43" t="str">
        <f>IF(BW43="","",Names!$C$11)</f>
        <v>PRLTE</v>
      </c>
      <c r="CA43" t="str">
        <f>IFERROR(VLOOKUP($A43,Table!$AL$5:$AS$286,Table!$AQ$3,FALSE),"")</f>
        <v>L040</v>
      </c>
      <c r="CC43" s="224" t="str">
        <f>IF(BW43="","",CONCATENATE(BW43,Names!$H$3,BX43,Names!$J$3,BY43,Names!$L$3,BZ43,Names!$N$3,CA43))</f>
        <v>MBL-070PRL:RFS-PRLTE-L040</v>
      </c>
      <c r="CF43" t="str">
        <f>IFERROR(VLOOKUP($A43,Table!$AV$5:$BI$286,Table!$AW$3,FALSE),"")</f>
        <v>HBL</v>
      </c>
      <c r="CG43" t="str">
        <f>IFERROR(VLOOKUP($A43,Table!$AV$5:$BI$286,Table!$AX$3,FALSE),"")</f>
        <v>160PRL</v>
      </c>
      <c r="CH43" t="str">
        <f>IF(CF43="","",Names!$K$3)</f>
        <v>RFS</v>
      </c>
      <c r="CI43" t="str">
        <f>IF(CF43="","",Names!$C$11)</f>
        <v>PRLTE</v>
      </c>
      <c r="CJ43" t="str">
        <f>IFERROR(VLOOKUP($A43,Table!$AV$5:$BI$286,Table!$BC$3,FALSE),"")</f>
        <v>C040</v>
      </c>
      <c r="CL43" s="224" t="str">
        <f>IF(CF43="","",CONCATENATE(CF43,Names!$H$3,CG43,Names!$J$3,CH43,Names!$L$3,CI43,Names!$N$3,CJ43))</f>
        <v>HBL-160PRL:RFS-PRLTE-C040</v>
      </c>
      <c r="CO43" t="str">
        <f>IFERROR(VLOOKUP($A43,Table!$AV$5:$BI$286,Table!$AW$3,FALSE),"")</f>
        <v>HBL</v>
      </c>
      <c r="CP43" t="str">
        <f>IFERROR(VLOOKUP($A43,Table!$AV$5:$BI$286,Table!$AX$3,FALSE),"")</f>
        <v>160PRL</v>
      </c>
      <c r="CQ43" t="str">
        <f>IF(CO43="","",Names!$K$3)</f>
        <v>RFS</v>
      </c>
      <c r="CR43" t="str">
        <f>IF(CO43="","",Names!$C$11)</f>
        <v>PRLTE</v>
      </c>
      <c r="CS43" t="str">
        <f>IFERROR(VLOOKUP($A43,Table!$AV$5:$BI$286,Table!$BF$3,FALSE),"")</f>
        <v>S040</v>
      </c>
      <c r="CU43" s="224" t="str">
        <f>IF(CO43="","",CONCATENATE(CO43,Names!$H$3,CP43,Names!$J$3,CQ43,Names!$L$3,CR43,Names!$N$3,CS43))</f>
        <v>HBL-160PRL:RFS-PRLTE-S040</v>
      </c>
      <c r="CX43" t="str">
        <f>IFERROR(VLOOKUP($A43,Table!$AV$5:$BI$286,Table!$AW$3,FALSE),"")</f>
        <v>HBL</v>
      </c>
      <c r="CY43" t="str">
        <f>IFERROR(VLOOKUP($A43,Table!$AV$5:$BI$286,Table!$AX$3,FALSE),"")</f>
        <v>160PRL</v>
      </c>
      <c r="CZ43" t="str">
        <f>IF(CX43="","",Names!$K$3)</f>
        <v>RFS</v>
      </c>
      <c r="DA43" t="str">
        <f>IF(CX43="","",Names!$C$12)</f>
        <v>PRLDL</v>
      </c>
      <c r="DB43" t="str">
        <f>IFERROR(VLOOKUP($A43,Table!$AV$5:$BI$286,Table!$BC$3,FALSE),"")</f>
        <v>C040</v>
      </c>
      <c r="DD43" s="224" t="str">
        <f>IF(CX43="","",CONCATENATE(CX43,Names!$H$3,CY43,Names!$J$3,CZ43,Names!$L$3,DA43,Names!$N$3,DB43))</f>
        <v>HBL-160PRL:RFS-PRLDL-C040</v>
      </c>
      <c r="DG43" t="str">
        <f>IFERROR(VLOOKUP($A43,Table!$AV$5:$BI$286,Table!$AW$3,FALSE),"")</f>
        <v>HBL</v>
      </c>
      <c r="DH43" t="str">
        <f>IFERROR(VLOOKUP($A43,Table!$AV$5:$BI$286,Table!$AX$3,FALSE),"")</f>
        <v>160PRL</v>
      </c>
      <c r="DI43" t="str">
        <f>IF(DG43="","",Names!$K$3)</f>
        <v>RFS</v>
      </c>
      <c r="DJ43" t="str">
        <f>IF(DG43="","",Names!$C$24)</f>
        <v>PRLCSC</v>
      </c>
      <c r="DK43" t="str">
        <f>IFERROR(VLOOKUP($A43,Table!$AV$5:$BI$286,Table!$AY$3,FALSE),"")</f>
        <v>040</v>
      </c>
      <c r="DM43" s="224" t="str">
        <f>IF(DG43="","",CONCATENATE(DG43,Names!$H$3,DH43,Names!$J$3,DI43,Names!$L$3,DJ43,Names!$N$3,DK43))</f>
        <v>HBL-160PRL:RFS-PRLCSC-040</v>
      </c>
      <c r="DP43" s="1170" t="str">
        <f>IFERROR(VLOOKUP($A43,Table!$DI$5:$DO$286,Table!$DJ$3,FALSE),"")</f>
        <v/>
      </c>
      <c r="DQ43" s="1170" t="str">
        <f>IFERROR(VLOOKUP($A43,Table!$DI$5:$DO$286,Table!$DK$3,FALSE),"")</f>
        <v/>
      </c>
      <c r="DR43" s="1170" t="str">
        <f>IF(DP43="","",Names!$K$3)</f>
        <v/>
      </c>
      <c r="DS43" s="1170" t="str">
        <f>IF(DP43="","",Names!$C$26)</f>
        <v/>
      </c>
      <c r="DT43" s="1170" t="str">
        <f>IFERROR(VLOOKUP($A43,Table!$DI$5:$DO$286,Table!$DM$3,FALSE),"")</f>
        <v/>
      </c>
      <c r="DV43" s="224" t="str">
        <f>IF(DP43="","",CONCATENATE(DP43,Names!$H$3,DQ43,Names!$J$3,DR43,Names!$L$3,DS43,Names!$N$3,DT43))</f>
        <v/>
      </c>
      <c r="DY43" s="1170" t="str">
        <f>IFERROR(VLOOKUP($A43,Table!$DI$5:$DO$286,Table!$DJ$3,FALSE),"")</f>
        <v/>
      </c>
      <c r="DZ43" s="1170" t="str">
        <f>IFERROR(VLOOKUP($A43,Table!$DI$5:$DO$286,Table!$DK$3,FALSE),"")</f>
        <v/>
      </c>
      <c r="EA43" s="1170" t="str">
        <f>IF(DY43="","",Names!$K$3)</f>
        <v/>
      </c>
      <c r="EB43" s="1170" t="str">
        <f>IF(DY43="","",Names!$C$25)</f>
        <v/>
      </c>
      <c r="EC43" s="1170" t="str">
        <f>IFERROR(VLOOKUP($A43,Table!$DI$5:$DO$286,Table!$DM$3,FALSE),"")</f>
        <v/>
      </c>
      <c r="EE43" s="224" t="str">
        <f>IF(DY43="","",CONCATENATE(DY43,Names!$H$3,DZ43,Names!$J$3,EA43,Names!$L$3,EB43,Names!$N$3,EC43))</f>
        <v/>
      </c>
      <c r="EH43" t="str">
        <f>IFERROR(VLOOKUP($A43,TCS_C!$R$9:$U$10046,TCS_C!$S$5,FALSE),"")</f>
        <v/>
      </c>
      <c r="EI43" t="str">
        <f>IFERROR(VLOOKUP($A43,TCS_C!$R$9:$U$10046,TCS_C!$T$5,FALSE),"")</f>
        <v/>
      </c>
      <c r="EJ43" t="str">
        <f>IF(EH43="","",Names!$K$3)</f>
        <v/>
      </c>
      <c r="EK43" t="str">
        <f>IF(EH43="","",Names!$C$17)</f>
        <v/>
      </c>
      <c r="EL43" t="str">
        <f>IFERROR(VLOOKUP($A43,TCS_C!$R$9:$U$10046,TCS_C!$U$5,FALSE),"")</f>
        <v/>
      </c>
      <c r="EN43" s="224" t="str">
        <f>IF(EH43="","",CONCATENATE(EH43,Names!$H$3,EI43,Names!$J$3,EJ43,Names!$L$3,EK43,Names!$N$3,EL43))</f>
        <v/>
      </c>
      <c r="EQ43" t="str">
        <f>IFERROR(VLOOKUP($A43,Table!BT44:$BY$286,Table!$BU$3,FALSE),"")</f>
        <v>HEBT</v>
      </c>
      <c r="ER43" t="str">
        <f>IFERROR(VLOOKUP($A43,Table!BT44:$BY$286,Table!$BV$3,FALSE),"")</f>
        <v>160PRL</v>
      </c>
      <c r="ES43" t="str">
        <f>IF(EQ43="","",Names!$K$3)</f>
        <v>RFS</v>
      </c>
      <c r="ET43" t="str">
        <f>IFERROR(VLOOKUP($A43,Table!BT44:$BY$286,Table!$BW$3,FALSE),"")</f>
        <v>PRLTE</v>
      </c>
      <c r="EU43" t="str">
        <f>IFERROR(VLOOKUP($A43,Table!BT44:$BY$286,Table!$BX$3,FALSE),"")</f>
        <v>CC001</v>
      </c>
      <c r="EW43" s="224" t="str">
        <f>IF(EQ43="","",CONCATENATE(EQ43,Names!$H$3,ER43,Names!$J$3,ES43,Names!$L$3,ET43,Names!$N$3,EU43))</f>
        <v>HEBT-160PRL:RFS-PRLTE-CC001</v>
      </c>
      <c r="FB43" t="str">
        <f>IF(EZ43="","",Names!$K$3)</f>
        <v/>
      </c>
      <c r="FF43" s="224" t="str">
        <f>IF(EZ43="","",CONCATENATE(EZ43,Names!$H$3,FA43,Names!$J$3,FB43,Names!$L$3,FC43,Names!$N$3,FD43))</f>
        <v/>
      </c>
      <c r="FG43" s="1266" t="str">
        <f>IF(EZ43="","",CONCATENATE(FC43,Names!$N$3,FD43))</f>
        <v/>
      </c>
    </row>
    <row r="44" spans="1:163">
      <c r="A44" s="72">
        <v>41</v>
      </c>
      <c r="C44" t="str">
        <f>IFERROR(VLOOKUP($A44,Table!$AL$5:$AS$286,Table!$AM$3,FALSE),"")</f>
        <v>MBL</v>
      </c>
      <c r="D44" t="str">
        <f>IFERROR(VLOOKUP($A44,Table!$AL$5:$AS$286,Table!$AN$3,FALSE),"")</f>
        <v>070PRL</v>
      </c>
      <c r="E44" t="str">
        <f>IF(C44="","",Names!$K$3)</f>
        <v>RFS</v>
      </c>
      <c r="F44" t="str">
        <f>IF(C44="","",Names!$C$5)</f>
        <v>PRLRL</v>
      </c>
      <c r="G44" t="str">
        <f>IFERROR(VLOOKUP($A44,Table!$AL$5:$AS$286,Table!$AO$3,FALSE),"")</f>
        <v>041</v>
      </c>
      <c r="I44" s="224" t="str">
        <f>IF(C44="","",CONCATENATE(C44,Names!$H$3,D44,Names!$J$3,E44,Names!$L$3,F44,Names!$N$3,G44))</f>
        <v>MBL-070PRL:RFS-PRLRL-041</v>
      </c>
      <c r="L44" s="1170" t="str">
        <f>IFERROR(VLOOKUP($A44,Table!$AV$5:$BK$286,Table!$AW$3,FALSE),"")</f>
        <v>HBL</v>
      </c>
      <c r="M44" s="1170" t="str">
        <f>IFERROR(VLOOKUP($A44,Table!$AV$5:$BK$286,Table!$AX$3,FALSE),"")</f>
        <v>170PRL</v>
      </c>
      <c r="N44" s="1170" t="str">
        <f>IF(L44="","",Names!$K$3)</f>
        <v>RFS</v>
      </c>
      <c r="O44" s="1170" t="str">
        <f>IF(L44="","",Names!$C$9)</f>
        <v>PRLTap</v>
      </c>
      <c r="P44" s="1170" t="str">
        <f>IFERROR(VLOOKUP($A44,Table!$AV$5:$BK$286,Table!$AY$3,FALSE),"")</f>
        <v>041</v>
      </c>
      <c r="R44" s="224" t="str">
        <f>IF(L44="","",CONCATENATE(L44,Names!$H$3,M44,Names!$J$3,N44,Names!$L$3,O44,Names!$N$3,P44))</f>
        <v>HBL-170PRL:RFS-PRLTap-041</v>
      </c>
      <c r="U44" t="str">
        <f>IFERROR(VLOOKUP($A44,Table!$AV$5:$BI$286,Table!$AW$3,FALSE),"")</f>
        <v>HBL</v>
      </c>
      <c r="V44" t="str">
        <f>IFERROR(VLOOKUP($A44,Table!$AV$5:$BI$286,Table!$AX$3,FALSE),"")</f>
        <v>170PRL</v>
      </c>
      <c r="W44" t="str">
        <f>IF(U44="","",Names!$K$3)</f>
        <v>RFS</v>
      </c>
      <c r="X44" t="str">
        <f>IF(U44="","",Names!$C$6)</f>
        <v>PRLCpl</v>
      </c>
      <c r="Y44" t="str">
        <f>IFERROR(VLOOKUP($A44,Table!$AV$5:$BI$286,Table!$AY$3,FALSE),"")</f>
        <v>041</v>
      </c>
      <c r="AA44" s="224" t="str">
        <f>IF(U44="","",CONCATENATE(U44,Names!$H$3,V44,Names!$J$3,W44,Names!$L$3,X44,Names!$N$3,Y44))</f>
        <v>HBL-170PRL:RFS-PRLCpl-041</v>
      </c>
      <c r="AD44" t="str">
        <f>IFERROR(VLOOKUP($A44,Table!$AV$5:$BI$286,Table!$AW$3,FALSE),"")</f>
        <v>HBL</v>
      </c>
      <c r="AE44" t="str">
        <f>IFERROR(VLOOKUP($A44,Table!$AV$5:$BI$286,Table!$AX$3,FALSE),"")</f>
        <v>170PRL</v>
      </c>
      <c r="AF44" t="str">
        <f>IF(AD44="","",Names!$K$3)</f>
        <v>RFS</v>
      </c>
      <c r="AG44" t="str">
        <f>IF(AD44="","",Names!$C$7)</f>
        <v>PRLSB</v>
      </c>
      <c r="AH44" t="str">
        <f>IFERROR(VLOOKUP($A44,Table!$AV$5:$BI$286,Table!$AY$3,FALSE),"")</f>
        <v>041</v>
      </c>
      <c r="AJ44" s="224" t="str">
        <f>IF(AD44="","",CONCATENATE(AD44,Names!$H$3,AE44,Names!$J$3,AF44,Names!$L$3,AG44,Names!$N$3,AH44))</f>
        <v>HBL-170PRL:RFS-PRLSB-041</v>
      </c>
      <c r="AM44" t="str">
        <f>IFERROR(VLOOKUP($A44,Table!$AV$5:$BI$286,Table!$AW$3,FALSE),"")</f>
        <v>HBL</v>
      </c>
      <c r="AN44" t="str">
        <f>IFERROR(VLOOKUP($A44,Table!$AV$5:$BI$286,Table!$AX$3,FALSE),"")</f>
        <v>170PRL</v>
      </c>
      <c r="AO44" t="str">
        <f>IF(AM44="","",Names!$K$3)</f>
        <v>RFS</v>
      </c>
      <c r="AP44" t="str">
        <f>IF(AM44="","",Names!$C$8)</f>
        <v>PRLJB</v>
      </c>
      <c r="AQ44" t="str">
        <f>IFERROR(VLOOKUP($A44,Table!$AV$5:$BI$286,Table!$AY$3,FALSE),"")</f>
        <v>041</v>
      </c>
      <c r="AS44" s="224" t="str">
        <f>IF(AM44="","",CONCATENATE(AM44,Names!$H$3,AN44,Names!$J$3,AO44,Names!$L$3,AP44,Names!$N$3,AQ44))</f>
        <v>HBL-170PRL:RFS-PRLJB-041</v>
      </c>
      <c r="AT44" s="224" t="str">
        <f>IF(AM44="","",CONCATENATE(AP44,Names!$N$3,AQ44))</f>
        <v>PRLJB-041</v>
      </c>
      <c r="AV44" t="str">
        <f>IFERROR(VLOOKUP($A44,Table!$AL$5:$AS$286,Table!$AM$3,FALSE),"")</f>
        <v>MBL</v>
      </c>
      <c r="AW44" t="str">
        <f>IFERROR(VLOOKUP($A44,Table!$AL$5:$AS$286,Table!$AN$3,FALSE),"")</f>
        <v>070PRL</v>
      </c>
      <c r="AX44" t="str">
        <f>IF(AV44="","",Names!$K$3)</f>
        <v>RFS</v>
      </c>
      <c r="AY44" t="str">
        <f>IF(AV44="","",Names!$C$10)</f>
        <v>PRLEH</v>
      </c>
      <c r="AZ44" t="str">
        <f>IFERROR(VLOOKUP($A44,Table!$AL$5:$AS$286,Table!$AQ$3,FALSE),"")</f>
        <v>L041</v>
      </c>
      <c r="BB44" s="224" t="str">
        <f>IF(AV44="","",CONCATENATE(AV44,Names!$H$3,AW44,Names!$J$3,AX44,Names!$L$3,AY44,Names!$N$3,AZ44))</f>
        <v>MBL-070PRL:RFS-PRLEH-L041</v>
      </c>
      <c r="BE44" t="str">
        <f>IFERROR(VLOOKUP($A44,Table!$AV$5:$BI$286,Table!$AW$3,FALSE),"")</f>
        <v>HBL</v>
      </c>
      <c r="BF44" t="str">
        <f>IFERROR(VLOOKUP($A44,Table!$AV$5:$BI$286,Table!$AX$3,FALSE),"")</f>
        <v>170PRL</v>
      </c>
      <c r="BG44" t="str">
        <f>IF(BE44="","",Names!$K$3)</f>
        <v>RFS</v>
      </c>
      <c r="BH44" t="str">
        <f>IF(BE44="","",Names!$C$10)</f>
        <v>PRLEH</v>
      </c>
      <c r="BI44" t="str">
        <f>IFERROR(VLOOKUP($A44,Table!$AV$5:$BI$286,Table!$BC$3,FALSE),"")</f>
        <v>C041</v>
      </c>
      <c r="BK44" s="224" t="str">
        <f>IF(BE44="","",CONCATENATE(BE44,Names!$H$3,BF44,Names!$J$3,BG44,Names!$L$3,BH44,Names!$N$3,BI44))</f>
        <v>HBL-170PRL:RFS-PRLEH-C041</v>
      </c>
      <c r="BN44" t="str">
        <f>IFERROR(VLOOKUP($A44,Table!$AV$5:$BI$286,Table!$AW$3,FALSE),"")</f>
        <v>HBL</v>
      </c>
      <c r="BO44" t="str">
        <f>IFERROR(VLOOKUP($A44,Table!$AV$5:$BI$286,Table!$AX$3,FALSE),"")</f>
        <v>170PRL</v>
      </c>
      <c r="BP44" t="str">
        <f>IF(BN44="","",Names!$K$3)</f>
        <v>RFS</v>
      </c>
      <c r="BQ44" t="str">
        <f>IF(BN44="","",Names!$C$10)</f>
        <v>PRLEH</v>
      </c>
      <c r="BR44" t="str">
        <f>IFERROR(VLOOKUP($A44,Table!$AV$5:$BI$286,Table!$BF$3,FALSE),"")</f>
        <v>S041</v>
      </c>
      <c r="BT44" s="224" t="str">
        <f>IF(BN44="","",CONCATENATE(BN44,Names!$H$3,BO44,Names!$J$3,BP44,Names!$L$3,BQ44,Names!$N$3,BR44))</f>
        <v>HBL-170PRL:RFS-PRLEH-S041</v>
      </c>
      <c r="BW44" t="str">
        <f>IFERROR(VLOOKUP($A44,Table!$AL$5:$AS$286,Table!$AM$3,FALSE),"")</f>
        <v>MBL</v>
      </c>
      <c r="BX44" t="str">
        <f>IFERROR(VLOOKUP($A44,Table!$AL$5:$AS$286,Table!$AN$3,FALSE),"")</f>
        <v>070PRL</v>
      </c>
      <c r="BY44" t="str">
        <f>IF(BW44="","",Names!$K$3)</f>
        <v>RFS</v>
      </c>
      <c r="BZ44" t="str">
        <f>IF(BW44="","",Names!$C$11)</f>
        <v>PRLTE</v>
      </c>
      <c r="CA44" t="str">
        <f>IFERROR(VLOOKUP($A44,Table!$AL$5:$AS$286,Table!$AQ$3,FALSE),"")</f>
        <v>L041</v>
      </c>
      <c r="CC44" s="224" t="str">
        <f>IF(BW44="","",CONCATENATE(BW44,Names!$H$3,BX44,Names!$J$3,BY44,Names!$L$3,BZ44,Names!$N$3,CA44))</f>
        <v>MBL-070PRL:RFS-PRLTE-L041</v>
      </c>
      <c r="CF44" t="str">
        <f>IFERROR(VLOOKUP($A44,Table!$AV$5:$BI$286,Table!$AW$3,FALSE),"")</f>
        <v>HBL</v>
      </c>
      <c r="CG44" t="str">
        <f>IFERROR(VLOOKUP($A44,Table!$AV$5:$BI$286,Table!$AX$3,FALSE),"")</f>
        <v>170PRL</v>
      </c>
      <c r="CH44" t="str">
        <f>IF(CF44="","",Names!$K$3)</f>
        <v>RFS</v>
      </c>
      <c r="CI44" t="str">
        <f>IF(CF44="","",Names!$C$11)</f>
        <v>PRLTE</v>
      </c>
      <c r="CJ44" t="str">
        <f>IFERROR(VLOOKUP($A44,Table!$AV$5:$BI$286,Table!$BC$3,FALSE),"")</f>
        <v>C041</v>
      </c>
      <c r="CL44" s="224" t="str">
        <f>IF(CF44="","",CONCATENATE(CF44,Names!$H$3,CG44,Names!$J$3,CH44,Names!$L$3,CI44,Names!$N$3,CJ44))</f>
        <v>HBL-170PRL:RFS-PRLTE-C041</v>
      </c>
      <c r="CO44" t="str">
        <f>IFERROR(VLOOKUP($A44,Table!$AV$5:$BI$286,Table!$AW$3,FALSE),"")</f>
        <v>HBL</v>
      </c>
      <c r="CP44" t="str">
        <f>IFERROR(VLOOKUP($A44,Table!$AV$5:$BI$286,Table!$AX$3,FALSE),"")</f>
        <v>170PRL</v>
      </c>
      <c r="CQ44" t="str">
        <f>IF(CO44="","",Names!$K$3)</f>
        <v>RFS</v>
      </c>
      <c r="CR44" t="str">
        <f>IF(CO44="","",Names!$C$11)</f>
        <v>PRLTE</v>
      </c>
      <c r="CS44" t="str">
        <f>IFERROR(VLOOKUP($A44,Table!$AV$5:$BI$286,Table!$BF$3,FALSE),"")</f>
        <v>S041</v>
      </c>
      <c r="CU44" s="224" t="str">
        <f>IF(CO44="","",CONCATENATE(CO44,Names!$H$3,CP44,Names!$J$3,CQ44,Names!$L$3,CR44,Names!$N$3,CS44))</f>
        <v>HBL-170PRL:RFS-PRLTE-S041</v>
      </c>
      <c r="CX44" t="str">
        <f>IFERROR(VLOOKUP($A44,Table!$AV$5:$BI$286,Table!$AW$3,FALSE),"")</f>
        <v>HBL</v>
      </c>
      <c r="CY44" t="str">
        <f>IFERROR(VLOOKUP($A44,Table!$AV$5:$BI$286,Table!$AX$3,FALSE),"")</f>
        <v>170PRL</v>
      </c>
      <c r="CZ44" t="str">
        <f>IF(CX44="","",Names!$K$3)</f>
        <v>RFS</v>
      </c>
      <c r="DA44" t="str">
        <f>IF(CX44="","",Names!$C$12)</f>
        <v>PRLDL</v>
      </c>
      <c r="DB44" t="str">
        <f>IFERROR(VLOOKUP($A44,Table!$AV$5:$BI$286,Table!$BC$3,FALSE),"")</f>
        <v>C041</v>
      </c>
      <c r="DD44" s="224" t="str">
        <f>IF(CX44="","",CONCATENATE(CX44,Names!$H$3,CY44,Names!$J$3,CZ44,Names!$L$3,DA44,Names!$N$3,DB44))</f>
        <v>HBL-170PRL:RFS-PRLDL-C041</v>
      </c>
      <c r="DG44" t="str">
        <f>IFERROR(VLOOKUP($A44,Table!$AV$5:$BI$286,Table!$AW$3,FALSE),"")</f>
        <v>HBL</v>
      </c>
      <c r="DH44" t="str">
        <f>IFERROR(VLOOKUP($A44,Table!$AV$5:$BI$286,Table!$AX$3,FALSE),"")</f>
        <v>170PRL</v>
      </c>
      <c r="DI44" t="str">
        <f>IF(DG44="","",Names!$K$3)</f>
        <v>RFS</v>
      </c>
      <c r="DJ44" t="str">
        <f>IF(DG44="","",Names!$C$24)</f>
        <v>PRLCSC</v>
      </c>
      <c r="DK44" t="str">
        <f>IFERROR(VLOOKUP($A44,Table!$AV$5:$BI$286,Table!$AY$3,FALSE),"")</f>
        <v>041</v>
      </c>
      <c r="DM44" s="224" t="str">
        <f>IF(DG44="","",CONCATENATE(DG44,Names!$H$3,DH44,Names!$J$3,DI44,Names!$L$3,DJ44,Names!$N$3,DK44))</f>
        <v>HBL-170PRL:RFS-PRLCSC-041</v>
      </c>
      <c r="DP44" s="1170" t="str">
        <f>IFERROR(VLOOKUP($A44,Table!$DI$5:$DO$286,Table!$DJ$3,FALSE),"")</f>
        <v/>
      </c>
      <c r="DQ44" s="1170" t="str">
        <f>IFERROR(VLOOKUP($A44,Table!$DI$5:$DO$286,Table!$DK$3,FALSE),"")</f>
        <v/>
      </c>
      <c r="DR44" s="1170" t="str">
        <f>IF(DP44="","",Names!$K$3)</f>
        <v/>
      </c>
      <c r="DS44" s="1170" t="str">
        <f>IF(DP44="","",Names!$C$26)</f>
        <v/>
      </c>
      <c r="DT44" s="1170" t="str">
        <f>IFERROR(VLOOKUP($A44,Table!$DI$5:$DO$286,Table!$DM$3,FALSE),"")</f>
        <v/>
      </c>
      <c r="DV44" s="224" t="str">
        <f>IF(DP44="","",CONCATENATE(DP44,Names!$H$3,DQ44,Names!$J$3,DR44,Names!$L$3,DS44,Names!$N$3,DT44))</f>
        <v/>
      </c>
      <c r="DY44" s="1170" t="str">
        <f>IFERROR(VLOOKUP($A44,Table!$DI$5:$DO$286,Table!$DJ$3,FALSE),"")</f>
        <v/>
      </c>
      <c r="DZ44" s="1170" t="str">
        <f>IFERROR(VLOOKUP($A44,Table!$DI$5:$DO$286,Table!$DK$3,FALSE),"")</f>
        <v/>
      </c>
      <c r="EA44" s="1170" t="str">
        <f>IF(DY44="","",Names!$K$3)</f>
        <v/>
      </c>
      <c r="EB44" s="1170" t="str">
        <f>IF(DY44="","",Names!$C$25)</f>
        <v/>
      </c>
      <c r="EC44" s="1170" t="str">
        <f>IFERROR(VLOOKUP($A44,Table!$DI$5:$DO$286,Table!$DM$3,FALSE),"")</f>
        <v/>
      </c>
      <c r="EE44" s="224" t="str">
        <f>IF(DY44="","",CONCATENATE(DY44,Names!$H$3,DZ44,Names!$J$3,EA44,Names!$L$3,EB44,Names!$N$3,EC44))</f>
        <v/>
      </c>
      <c r="EH44" t="str">
        <f>IFERROR(VLOOKUP($A44,TCS_C!$R$9:$U$10046,TCS_C!$S$5,FALSE),"")</f>
        <v/>
      </c>
      <c r="EI44" t="str">
        <f>IFERROR(VLOOKUP($A44,TCS_C!$R$9:$U$10046,TCS_C!$T$5,FALSE),"")</f>
        <v/>
      </c>
      <c r="EJ44" t="str">
        <f>IF(EH44="","",Names!$K$3)</f>
        <v/>
      </c>
      <c r="EK44" t="str">
        <f>IF(EH44="","",Names!$C$17)</f>
        <v/>
      </c>
      <c r="EL44" t="str">
        <f>IFERROR(VLOOKUP($A44,TCS_C!$R$9:$U$10046,TCS_C!$U$5,FALSE),"")</f>
        <v/>
      </c>
      <c r="EN44" s="224" t="str">
        <f>IF(EH44="","",CONCATENATE(EH44,Names!$H$3,EI44,Names!$J$3,EJ44,Names!$L$3,EK44,Names!$N$3,EL44))</f>
        <v/>
      </c>
      <c r="EQ44" t="str">
        <f>IFERROR(VLOOKUP($A44,Table!BT45:$BY$286,Table!$BU$3,FALSE),"")</f>
        <v>HEBT</v>
      </c>
      <c r="ER44" t="str">
        <f>IFERROR(VLOOKUP($A44,Table!BT45:$BY$286,Table!$BV$3,FALSE),"")</f>
        <v>160PRL</v>
      </c>
      <c r="ES44" t="str">
        <f>IF(EQ44="","",Names!$K$3)</f>
        <v>RFS</v>
      </c>
      <c r="ET44" t="str">
        <f>IFERROR(VLOOKUP($A44,Table!BT45:$BY$286,Table!$BW$3,FALSE),"")</f>
        <v>PRLAd</v>
      </c>
      <c r="EU44" t="str">
        <f>IFERROR(VLOOKUP($A44,Table!BT45:$BY$286,Table!$BX$3,FALSE),"")</f>
        <v>G005</v>
      </c>
      <c r="EW44" s="224" t="str">
        <f>IF(EQ44="","",CONCATENATE(EQ44,Names!$H$3,ER44,Names!$J$3,ES44,Names!$L$3,ET44,Names!$N$3,EU44))</f>
        <v>HEBT-160PRL:RFS-PRLAd-G005</v>
      </c>
      <c r="FB44" t="str">
        <f>IF(EZ44="","",Names!$K$3)</f>
        <v/>
      </c>
      <c r="FF44" s="224" t="str">
        <f>IF(EZ44="","",CONCATENATE(EZ44,Names!$H$3,FA44,Names!$J$3,FB44,Names!$L$3,FC44,Names!$N$3,FD44))</f>
        <v/>
      </c>
      <c r="FG44" s="1266" t="str">
        <f>IF(EZ44="","",CONCATENATE(FC44,Names!$N$3,FD44))</f>
        <v/>
      </c>
    </row>
    <row r="45" spans="1:163">
      <c r="A45" s="72">
        <v>42</v>
      </c>
      <c r="C45" t="str">
        <f>IFERROR(VLOOKUP($A45,Table!$AL$5:$AS$286,Table!$AM$3,FALSE),"")</f>
        <v>MBL</v>
      </c>
      <c r="D45" t="str">
        <f>IFERROR(VLOOKUP($A45,Table!$AL$5:$AS$286,Table!$AN$3,FALSE),"")</f>
        <v>080PRL</v>
      </c>
      <c r="E45" t="str">
        <f>IF(C45="","",Names!$K$3)</f>
        <v>RFS</v>
      </c>
      <c r="F45" t="str">
        <f>IF(C45="","",Names!$C$5)</f>
        <v>PRLRL</v>
      </c>
      <c r="G45" t="str">
        <f>IFERROR(VLOOKUP($A45,Table!$AL$5:$AS$286,Table!$AO$3,FALSE),"")</f>
        <v>042</v>
      </c>
      <c r="I45" s="224" t="str">
        <f>IF(C45="","",CONCATENATE(C45,Names!$H$3,D45,Names!$J$3,E45,Names!$L$3,F45,Names!$N$3,G45))</f>
        <v>MBL-080PRL:RFS-PRLRL-042</v>
      </c>
      <c r="L45" s="1170" t="str">
        <f>IFERROR(VLOOKUP($A45,Table!$AV$5:$BK$286,Table!$AW$3,FALSE),"")</f>
        <v>HBL</v>
      </c>
      <c r="M45" s="1170" t="str">
        <f>IFERROR(VLOOKUP($A45,Table!$AV$5:$BK$286,Table!$AX$3,FALSE),"")</f>
        <v>180PRL</v>
      </c>
      <c r="N45" s="1170" t="str">
        <f>IF(L45="","",Names!$K$3)</f>
        <v>RFS</v>
      </c>
      <c r="O45" s="1170" t="str">
        <f>IF(L45="","",Names!$C$9)</f>
        <v>PRLTap</v>
      </c>
      <c r="P45" s="1170" t="str">
        <f>IFERROR(VLOOKUP($A45,Table!$AV$5:$BK$286,Table!$AY$3,FALSE),"")</f>
        <v>042</v>
      </c>
      <c r="R45" s="224" t="str">
        <f>IF(L45="","",CONCATENATE(L45,Names!$H$3,M45,Names!$J$3,N45,Names!$L$3,O45,Names!$N$3,P45))</f>
        <v>HBL-180PRL:RFS-PRLTap-042</v>
      </c>
      <c r="U45" t="str">
        <f>IFERROR(VLOOKUP($A45,Table!$AV$5:$BI$286,Table!$AW$3,FALSE),"")</f>
        <v>HBL</v>
      </c>
      <c r="V45" t="str">
        <f>IFERROR(VLOOKUP($A45,Table!$AV$5:$BI$286,Table!$AX$3,FALSE),"")</f>
        <v>180PRL</v>
      </c>
      <c r="W45" t="str">
        <f>IF(U45="","",Names!$K$3)</f>
        <v>RFS</v>
      </c>
      <c r="X45" t="str">
        <f>IF(U45="","",Names!$C$6)</f>
        <v>PRLCpl</v>
      </c>
      <c r="Y45" t="str">
        <f>IFERROR(VLOOKUP($A45,Table!$AV$5:$BI$286,Table!$AY$3,FALSE),"")</f>
        <v>042</v>
      </c>
      <c r="AA45" s="224" t="str">
        <f>IF(U45="","",CONCATENATE(U45,Names!$H$3,V45,Names!$J$3,W45,Names!$L$3,X45,Names!$N$3,Y45))</f>
        <v>HBL-180PRL:RFS-PRLCpl-042</v>
      </c>
      <c r="AD45" t="str">
        <f>IFERROR(VLOOKUP($A45,Table!$AV$5:$BI$286,Table!$AW$3,FALSE),"")</f>
        <v>HBL</v>
      </c>
      <c r="AE45" t="str">
        <f>IFERROR(VLOOKUP($A45,Table!$AV$5:$BI$286,Table!$AX$3,FALSE),"")</f>
        <v>180PRL</v>
      </c>
      <c r="AF45" t="str">
        <f>IF(AD45="","",Names!$K$3)</f>
        <v>RFS</v>
      </c>
      <c r="AG45" t="str">
        <f>IF(AD45="","",Names!$C$7)</f>
        <v>PRLSB</v>
      </c>
      <c r="AH45" t="str">
        <f>IFERROR(VLOOKUP($A45,Table!$AV$5:$BI$286,Table!$AY$3,FALSE),"")</f>
        <v>042</v>
      </c>
      <c r="AJ45" s="224" t="str">
        <f>IF(AD45="","",CONCATENATE(AD45,Names!$H$3,AE45,Names!$J$3,AF45,Names!$L$3,AG45,Names!$N$3,AH45))</f>
        <v>HBL-180PRL:RFS-PRLSB-042</v>
      </c>
      <c r="AM45" t="str">
        <f>IFERROR(VLOOKUP($A45,Table!$AV$5:$BI$286,Table!$AW$3,FALSE),"")</f>
        <v>HBL</v>
      </c>
      <c r="AN45" t="str">
        <f>IFERROR(VLOOKUP($A45,Table!$AV$5:$BI$286,Table!$AX$3,FALSE),"")</f>
        <v>180PRL</v>
      </c>
      <c r="AO45" t="str">
        <f>IF(AM45="","",Names!$K$3)</f>
        <v>RFS</v>
      </c>
      <c r="AP45" t="str">
        <f>IF(AM45="","",Names!$C$8)</f>
        <v>PRLJB</v>
      </c>
      <c r="AQ45" t="str">
        <f>IFERROR(VLOOKUP($A45,Table!$AV$5:$BI$286,Table!$AY$3,FALSE),"")</f>
        <v>042</v>
      </c>
      <c r="AS45" s="224" t="str">
        <f>IF(AM45="","",CONCATENATE(AM45,Names!$H$3,AN45,Names!$J$3,AO45,Names!$L$3,AP45,Names!$N$3,AQ45))</f>
        <v>HBL-180PRL:RFS-PRLJB-042</v>
      </c>
      <c r="AT45" s="224" t="str">
        <f>IF(AM45="","",CONCATENATE(AP45,Names!$N$3,AQ45))</f>
        <v>PRLJB-042</v>
      </c>
      <c r="AV45" t="str">
        <f>IFERROR(VLOOKUP($A45,Table!$AL$5:$AS$286,Table!$AM$3,FALSE),"")</f>
        <v>MBL</v>
      </c>
      <c r="AW45" t="str">
        <f>IFERROR(VLOOKUP($A45,Table!$AL$5:$AS$286,Table!$AN$3,FALSE),"")</f>
        <v>080PRL</v>
      </c>
      <c r="AX45" t="str">
        <f>IF(AV45="","",Names!$K$3)</f>
        <v>RFS</v>
      </c>
      <c r="AY45" t="str">
        <f>IF(AV45="","",Names!$C$10)</f>
        <v>PRLEH</v>
      </c>
      <c r="AZ45" t="str">
        <f>IFERROR(VLOOKUP($A45,Table!$AL$5:$AS$286,Table!$AQ$3,FALSE),"")</f>
        <v>L042</v>
      </c>
      <c r="BB45" s="224" t="str">
        <f>IF(AV45="","",CONCATENATE(AV45,Names!$H$3,AW45,Names!$J$3,AX45,Names!$L$3,AY45,Names!$N$3,AZ45))</f>
        <v>MBL-080PRL:RFS-PRLEH-L042</v>
      </c>
      <c r="BE45" t="str">
        <f>IFERROR(VLOOKUP($A45,Table!$AV$5:$BI$286,Table!$AW$3,FALSE),"")</f>
        <v>HBL</v>
      </c>
      <c r="BF45" t="str">
        <f>IFERROR(VLOOKUP($A45,Table!$AV$5:$BI$286,Table!$AX$3,FALSE),"")</f>
        <v>180PRL</v>
      </c>
      <c r="BG45" t="str">
        <f>IF(BE45="","",Names!$K$3)</f>
        <v>RFS</v>
      </c>
      <c r="BH45" t="str">
        <f>IF(BE45="","",Names!$C$10)</f>
        <v>PRLEH</v>
      </c>
      <c r="BI45" t="str">
        <f>IFERROR(VLOOKUP($A45,Table!$AV$5:$BI$286,Table!$BC$3,FALSE),"")</f>
        <v>C042</v>
      </c>
      <c r="BK45" s="224" t="str">
        <f>IF(BE45="","",CONCATENATE(BE45,Names!$H$3,BF45,Names!$J$3,BG45,Names!$L$3,BH45,Names!$N$3,BI45))</f>
        <v>HBL-180PRL:RFS-PRLEH-C042</v>
      </c>
      <c r="BN45" t="str">
        <f>IFERROR(VLOOKUP($A45,Table!$AV$5:$BI$286,Table!$AW$3,FALSE),"")</f>
        <v>HBL</v>
      </c>
      <c r="BO45" t="str">
        <f>IFERROR(VLOOKUP($A45,Table!$AV$5:$BI$286,Table!$AX$3,FALSE),"")</f>
        <v>180PRL</v>
      </c>
      <c r="BP45" t="str">
        <f>IF(BN45="","",Names!$K$3)</f>
        <v>RFS</v>
      </c>
      <c r="BQ45" t="str">
        <f>IF(BN45="","",Names!$C$10)</f>
        <v>PRLEH</v>
      </c>
      <c r="BR45" t="str">
        <f>IFERROR(VLOOKUP($A45,Table!$AV$5:$BI$286,Table!$BF$3,FALSE),"")</f>
        <v>S042</v>
      </c>
      <c r="BT45" s="224" t="str">
        <f>IF(BN45="","",CONCATENATE(BN45,Names!$H$3,BO45,Names!$J$3,BP45,Names!$L$3,BQ45,Names!$N$3,BR45))</f>
        <v>HBL-180PRL:RFS-PRLEH-S042</v>
      </c>
      <c r="BW45" t="str">
        <f>IFERROR(VLOOKUP($A45,Table!$AL$5:$AS$286,Table!$AM$3,FALSE),"")</f>
        <v>MBL</v>
      </c>
      <c r="BX45" t="str">
        <f>IFERROR(VLOOKUP($A45,Table!$AL$5:$AS$286,Table!$AN$3,FALSE),"")</f>
        <v>080PRL</v>
      </c>
      <c r="BY45" t="str">
        <f>IF(BW45="","",Names!$K$3)</f>
        <v>RFS</v>
      </c>
      <c r="BZ45" t="str">
        <f>IF(BW45="","",Names!$C$11)</f>
        <v>PRLTE</v>
      </c>
      <c r="CA45" t="str">
        <f>IFERROR(VLOOKUP($A45,Table!$AL$5:$AS$286,Table!$AQ$3,FALSE),"")</f>
        <v>L042</v>
      </c>
      <c r="CC45" s="224" t="str">
        <f>IF(BW45="","",CONCATENATE(BW45,Names!$H$3,BX45,Names!$J$3,BY45,Names!$L$3,BZ45,Names!$N$3,CA45))</f>
        <v>MBL-080PRL:RFS-PRLTE-L042</v>
      </c>
      <c r="CF45" t="str">
        <f>IFERROR(VLOOKUP($A45,Table!$AV$5:$BI$286,Table!$AW$3,FALSE),"")</f>
        <v>HBL</v>
      </c>
      <c r="CG45" t="str">
        <f>IFERROR(VLOOKUP($A45,Table!$AV$5:$BI$286,Table!$AX$3,FALSE),"")</f>
        <v>180PRL</v>
      </c>
      <c r="CH45" t="str">
        <f>IF(CF45="","",Names!$K$3)</f>
        <v>RFS</v>
      </c>
      <c r="CI45" t="str">
        <f>IF(CF45="","",Names!$C$11)</f>
        <v>PRLTE</v>
      </c>
      <c r="CJ45" t="str">
        <f>IFERROR(VLOOKUP($A45,Table!$AV$5:$BI$286,Table!$BC$3,FALSE),"")</f>
        <v>C042</v>
      </c>
      <c r="CL45" s="224" t="str">
        <f>IF(CF45="","",CONCATENATE(CF45,Names!$H$3,CG45,Names!$J$3,CH45,Names!$L$3,CI45,Names!$N$3,CJ45))</f>
        <v>HBL-180PRL:RFS-PRLTE-C042</v>
      </c>
      <c r="CO45" t="str">
        <f>IFERROR(VLOOKUP($A45,Table!$AV$5:$BI$286,Table!$AW$3,FALSE),"")</f>
        <v>HBL</v>
      </c>
      <c r="CP45" t="str">
        <f>IFERROR(VLOOKUP($A45,Table!$AV$5:$BI$286,Table!$AX$3,FALSE),"")</f>
        <v>180PRL</v>
      </c>
      <c r="CQ45" t="str">
        <f>IF(CO45="","",Names!$K$3)</f>
        <v>RFS</v>
      </c>
      <c r="CR45" t="str">
        <f>IF(CO45="","",Names!$C$11)</f>
        <v>PRLTE</v>
      </c>
      <c r="CS45" t="str">
        <f>IFERROR(VLOOKUP($A45,Table!$AV$5:$BI$286,Table!$BF$3,FALSE),"")</f>
        <v>S042</v>
      </c>
      <c r="CU45" s="224" t="str">
        <f>IF(CO45="","",CONCATENATE(CO45,Names!$H$3,CP45,Names!$J$3,CQ45,Names!$L$3,CR45,Names!$N$3,CS45))</f>
        <v>HBL-180PRL:RFS-PRLTE-S042</v>
      </c>
      <c r="CX45" t="str">
        <f>IFERROR(VLOOKUP($A45,Table!$AV$5:$BI$286,Table!$AW$3,FALSE),"")</f>
        <v>HBL</v>
      </c>
      <c r="CY45" t="str">
        <f>IFERROR(VLOOKUP($A45,Table!$AV$5:$BI$286,Table!$AX$3,FALSE),"")</f>
        <v>180PRL</v>
      </c>
      <c r="CZ45" t="str">
        <f>IF(CX45="","",Names!$K$3)</f>
        <v>RFS</v>
      </c>
      <c r="DA45" t="str">
        <f>IF(CX45="","",Names!$C$12)</f>
        <v>PRLDL</v>
      </c>
      <c r="DB45" t="str">
        <f>IFERROR(VLOOKUP($A45,Table!$AV$5:$BI$286,Table!$BC$3,FALSE),"")</f>
        <v>C042</v>
      </c>
      <c r="DD45" s="224" t="str">
        <f>IF(CX45="","",CONCATENATE(CX45,Names!$H$3,CY45,Names!$J$3,CZ45,Names!$L$3,DA45,Names!$N$3,DB45))</f>
        <v>HBL-180PRL:RFS-PRLDL-C042</v>
      </c>
      <c r="DG45" t="str">
        <f>IFERROR(VLOOKUP($A45,Table!$AV$5:$BI$286,Table!$AW$3,FALSE),"")</f>
        <v>HBL</v>
      </c>
      <c r="DH45" t="str">
        <f>IFERROR(VLOOKUP($A45,Table!$AV$5:$BI$286,Table!$AX$3,FALSE),"")</f>
        <v>180PRL</v>
      </c>
      <c r="DI45" t="str">
        <f>IF(DG45="","",Names!$K$3)</f>
        <v>RFS</v>
      </c>
      <c r="DJ45" t="str">
        <f>IF(DG45="","",Names!$C$24)</f>
        <v>PRLCSC</v>
      </c>
      <c r="DK45" t="str">
        <f>IFERROR(VLOOKUP($A45,Table!$AV$5:$BI$286,Table!$AY$3,FALSE),"")</f>
        <v>042</v>
      </c>
      <c r="DM45" s="224" t="str">
        <f>IF(DG45="","",CONCATENATE(DG45,Names!$H$3,DH45,Names!$J$3,DI45,Names!$L$3,DJ45,Names!$N$3,DK45))</f>
        <v>HBL-180PRL:RFS-PRLCSC-042</v>
      </c>
      <c r="DP45" s="1170" t="str">
        <f>IFERROR(VLOOKUP($A45,Table!$DI$5:$DO$286,Table!$DJ$3,FALSE),"")</f>
        <v/>
      </c>
      <c r="DQ45" s="1170" t="str">
        <f>IFERROR(VLOOKUP($A45,Table!$DI$5:$DO$286,Table!$DK$3,FALSE),"")</f>
        <v/>
      </c>
      <c r="DR45" s="1170" t="str">
        <f>IF(DP45="","",Names!$K$3)</f>
        <v/>
      </c>
      <c r="DS45" s="1170" t="str">
        <f>IF(DP45="","",Names!$C$26)</f>
        <v/>
      </c>
      <c r="DT45" s="1170" t="str">
        <f>IFERROR(VLOOKUP($A45,Table!$DI$5:$DO$286,Table!$DM$3,FALSE),"")</f>
        <v/>
      </c>
      <c r="DV45" s="224" t="str">
        <f>IF(DP45="","",CONCATENATE(DP45,Names!$H$3,DQ45,Names!$J$3,DR45,Names!$L$3,DS45,Names!$N$3,DT45))</f>
        <v/>
      </c>
      <c r="DY45" s="1170" t="str">
        <f>IFERROR(VLOOKUP($A45,Table!$DI$5:$DO$286,Table!$DJ$3,FALSE),"")</f>
        <v/>
      </c>
      <c r="DZ45" s="1170" t="str">
        <f>IFERROR(VLOOKUP($A45,Table!$DI$5:$DO$286,Table!$DK$3,FALSE),"")</f>
        <v/>
      </c>
      <c r="EA45" s="1170" t="str">
        <f>IF(DY45="","",Names!$K$3)</f>
        <v/>
      </c>
      <c r="EB45" s="1170" t="str">
        <f>IF(DY45="","",Names!$C$25)</f>
        <v/>
      </c>
      <c r="EC45" s="1170" t="str">
        <f>IFERROR(VLOOKUP($A45,Table!$DI$5:$DO$286,Table!$DM$3,FALSE),"")</f>
        <v/>
      </c>
      <c r="EE45" s="224" t="str">
        <f>IF(DY45="","",CONCATENATE(DY45,Names!$H$3,DZ45,Names!$J$3,EA45,Names!$L$3,EB45,Names!$N$3,EC45))</f>
        <v/>
      </c>
      <c r="EH45" t="str">
        <f>IFERROR(VLOOKUP($A45,TCS_C!$R$9:$U$10046,TCS_C!$S$5,FALSE),"")</f>
        <v/>
      </c>
      <c r="EI45" t="str">
        <f>IFERROR(VLOOKUP($A45,TCS_C!$R$9:$U$10046,TCS_C!$T$5,FALSE),"")</f>
        <v/>
      </c>
      <c r="EJ45" t="str">
        <f>IF(EH45="","",Names!$K$3)</f>
        <v/>
      </c>
      <c r="EK45" t="str">
        <f>IF(EH45="","",Names!$C$17)</f>
        <v/>
      </c>
      <c r="EL45" t="str">
        <f>IFERROR(VLOOKUP($A45,TCS_C!$R$9:$U$10046,TCS_C!$U$5,FALSE),"")</f>
        <v/>
      </c>
      <c r="EN45" s="224" t="str">
        <f>IF(EH45="","",CONCATENATE(EH45,Names!$H$3,EI45,Names!$J$3,EJ45,Names!$L$3,EK45,Names!$N$3,EL45))</f>
        <v/>
      </c>
      <c r="EQ45" t="str">
        <f>IFERROR(VLOOKUP($A45,Table!BT46:$BY$286,Table!$BU$3,FALSE),"")</f>
        <v>HEBT</v>
      </c>
      <c r="ER45" t="str">
        <f>IFERROR(VLOOKUP($A45,Table!BT46:$BY$286,Table!$BV$3,FALSE),"")</f>
        <v>160PRL</v>
      </c>
      <c r="ES45" t="str">
        <f>IF(EQ45="","",Names!$K$3)</f>
        <v>RFS</v>
      </c>
      <c r="ET45" t="str">
        <f>IFERROR(VLOOKUP($A45,Table!BT46:$BY$286,Table!$BW$3,FALSE),"")</f>
        <v>PRLGI</v>
      </c>
      <c r="EU45" t="str">
        <f>IFERROR(VLOOKUP($A45,Table!BT46:$BY$286,Table!$BX$3,FALSE),"")</f>
        <v>005</v>
      </c>
      <c r="EW45" s="224" t="str">
        <f>IF(EQ45="","",CONCATENATE(EQ45,Names!$H$3,ER45,Names!$J$3,ES45,Names!$L$3,ET45,Names!$N$3,EU45))</f>
        <v>HEBT-160PRL:RFS-PRLGI-005</v>
      </c>
      <c r="FB45" t="str">
        <f>IF(EZ45="","",Names!$K$3)</f>
        <v/>
      </c>
      <c r="FF45" s="224" t="str">
        <f>IF(EZ45="","",CONCATENATE(EZ45,Names!$H$3,FA45,Names!$J$3,FB45,Names!$L$3,FC45,Names!$N$3,FD45))</f>
        <v/>
      </c>
      <c r="FG45" s="1266" t="str">
        <f>IF(EZ45="","",CONCATENATE(FC45,Names!$N$3,FD45))</f>
        <v/>
      </c>
    </row>
    <row r="46" spans="1:163">
      <c r="A46" s="72">
        <v>43</v>
      </c>
      <c r="C46" t="str">
        <f>IFERROR(VLOOKUP($A46,Table!$AL$5:$AS$286,Table!$AM$3,FALSE),"")</f>
        <v>MBL</v>
      </c>
      <c r="D46" t="str">
        <f>IFERROR(VLOOKUP($A46,Table!$AL$5:$AS$286,Table!$AN$3,FALSE),"")</f>
        <v>080PRL</v>
      </c>
      <c r="E46" t="str">
        <f>IF(C46="","",Names!$K$3)</f>
        <v>RFS</v>
      </c>
      <c r="F46" t="str">
        <f>IF(C46="","",Names!$C$5)</f>
        <v>PRLRL</v>
      </c>
      <c r="G46" t="str">
        <f>IFERROR(VLOOKUP($A46,Table!$AL$5:$AS$286,Table!$AO$3,FALSE),"")</f>
        <v>043</v>
      </c>
      <c r="I46" s="224" t="str">
        <f>IF(C46="","",CONCATENATE(C46,Names!$H$3,D46,Names!$J$3,E46,Names!$L$3,F46,Names!$N$3,G46))</f>
        <v>MBL-080PRL:RFS-PRLRL-043</v>
      </c>
      <c r="L46" s="1170" t="str">
        <f>IFERROR(VLOOKUP($A46,Table!$AV$5:$BK$286,Table!$AW$3,FALSE),"")</f>
        <v>HBL</v>
      </c>
      <c r="M46" s="1170" t="str">
        <f>IFERROR(VLOOKUP($A46,Table!$AV$5:$BK$286,Table!$AX$3,FALSE),"")</f>
        <v>190PRL</v>
      </c>
      <c r="N46" s="1170" t="str">
        <f>IF(L46="","",Names!$K$3)</f>
        <v>RFS</v>
      </c>
      <c r="O46" s="1170" t="str">
        <f>IF(L46="","",Names!$C$9)</f>
        <v>PRLTap</v>
      </c>
      <c r="P46" s="1170" t="str">
        <f>IFERROR(VLOOKUP($A46,Table!$AV$5:$BK$286,Table!$AY$3,FALSE),"")</f>
        <v>043</v>
      </c>
      <c r="R46" s="224" t="str">
        <f>IF(L46="","",CONCATENATE(L46,Names!$H$3,M46,Names!$J$3,N46,Names!$L$3,O46,Names!$N$3,P46))</f>
        <v>HBL-190PRL:RFS-PRLTap-043</v>
      </c>
      <c r="U46" t="str">
        <f>IFERROR(VLOOKUP($A46,Table!$AV$5:$BI$286,Table!$AW$3,FALSE),"")</f>
        <v>HBL</v>
      </c>
      <c r="V46" t="str">
        <f>IFERROR(VLOOKUP($A46,Table!$AV$5:$BI$286,Table!$AX$3,FALSE),"")</f>
        <v>190PRL</v>
      </c>
      <c r="W46" t="str">
        <f>IF(U46="","",Names!$K$3)</f>
        <v>RFS</v>
      </c>
      <c r="X46" t="str">
        <f>IF(U46="","",Names!$C$6)</f>
        <v>PRLCpl</v>
      </c>
      <c r="Y46" t="str">
        <f>IFERROR(VLOOKUP($A46,Table!$AV$5:$BI$286,Table!$AY$3,FALSE),"")</f>
        <v>043</v>
      </c>
      <c r="AA46" s="224" t="str">
        <f>IF(U46="","",CONCATENATE(U46,Names!$H$3,V46,Names!$J$3,W46,Names!$L$3,X46,Names!$N$3,Y46))</f>
        <v>HBL-190PRL:RFS-PRLCpl-043</v>
      </c>
      <c r="AD46" t="str">
        <f>IFERROR(VLOOKUP($A46,Table!$AV$5:$BI$286,Table!$AW$3,FALSE),"")</f>
        <v>HBL</v>
      </c>
      <c r="AE46" t="str">
        <f>IFERROR(VLOOKUP($A46,Table!$AV$5:$BI$286,Table!$AX$3,FALSE),"")</f>
        <v>190PRL</v>
      </c>
      <c r="AF46" t="str">
        <f>IF(AD46="","",Names!$K$3)</f>
        <v>RFS</v>
      </c>
      <c r="AG46" t="str">
        <f>IF(AD46="","",Names!$C$7)</f>
        <v>PRLSB</v>
      </c>
      <c r="AH46" t="str">
        <f>IFERROR(VLOOKUP($A46,Table!$AV$5:$BI$286,Table!$AY$3,FALSE),"")</f>
        <v>043</v>
      </c>
      <c r="AJ46" s="224" t="str">
        <f>IF(AD46="","",CONCATENATE(AD46,Names!$H$3,AE46,Names!$J$3,AF46,Names!$L$3,AG46,Names!$N$3,AH46))</f>
        <v>HBL-190PRL:RFS-PRLSB-043</v>
      </c>
      <c r="AM46" t="str">
        <f>IFERROR(VLOOKUP($A46,Table!$AV$5:$BI$286,Table!$AW$3,FALSE),"")</f>
        <v>HBL</v>
      </c>
      <c r="AN46" t="str">
        <f>IFERROR(VLOOKUP($A46,Table!$AV$5:$BI$286,Table!$AX$3,FALSE),"")</f>
        <v>190PRL</v>
      </c>
      <c r="AO46" t="str">
        <f>IF(AM46="","",Names!$K$3)</f>
        <v>RFS</v>
      </c>
      <c r="AP46" t="str">
        <f>IF(AM46="","",Names!$C$8)</f>
        <v>PRLJB</v>
      </c>
      <c r="AQ46" t="str">
        <f>IFERROR(VLOOKUP($A46,Table!$AV$5:$BI$286,Table!$AY$3,FALSE),"")</f>
        <v>043</v>
      </c>
      <c r="AS46" s="224" t="str">
        <f>IF(AM46="","",CONCATENATE(AM46,Names!$H$3,AN46,Names!$J$3,AO46,Names!$L$3,AP46,Names!$N$3,AQ46))</f>
        <v>HBL-190PRL:RFS-PRLJB-043</v>
      </c>
      <c r="AT46" s="224" t="str">
        <f>IF(AM46="","",CONCATENATE(AP46,Names!$N$3,AQ46))</f>
        <v>PRLJB-043</v>
      </c>
      <c r="AV46" t="str">
        <f>IFERROR(VLOOKUP($A46,Table!$AL$5:$AS$286,Table!$AM$3,FALSE),"")</f>
        <v>MBL</v>
      </c>
      <c r="AW46" t="str">
        <f>IFERROR(VLOOKUP($A46,Table!$AL$5:$AS$286,Table!$AN$3,FALSE),"")</f>
        <v>080PRL</v>
      </c>
      <c r="AX46" t="str">
        <f>IF(AV46="","",Names!$K$3)</f>
        <v>RFS</v>
      </c>
      <c r="AY46" t="str">
        <f>IF(AV46="","",Names!$C$10)</f>
        <v>PRLEH</v>
      </c>
      <c r="AZ46" t="str">
        <f>IFERROR(VLOOKUP($A46,Table!$AL$5:$AS$286,Table!$AQ$3,FALSE),"")</f>
        <v>L043</v>
      </c>
      <c r="BB46" s="224" t="str">
        <f>IF(AV46="","",CONCATENATE(AV46,Names!$H$3,AW46,Names!$J$3,AX46,Names!$L$3,AY46,Names!$N$3,AZ46))</f>
        <v>MBL-080PRL:RFS-PRLEH-L043</v>
      </c>
      <c r="BE46" t="str">
        <f>IFERROR(VLOOKUP($A46,Table!$AV$5:$BI$286,Table!$AW$3,FALSE),"")</f>
        <v>HBL</v>
      </c>
      <c r="BF46" t="str">
        <f>IFERROR(VLOOKUP($A46,Table!$AV$5:$BI$286,Table!$AX$3,FALSE),"")</f>
        <v>190PRL</v>
      </c>
      <c r="BG46" t="str">
        <f>IF(BE46="","",Names!$K$3)</f>
        <v>RFS</v>
      </c>
      <c r="BH46" t="str">
        <f>IF(BE46="","",Names!$C$10)</f>
        <v>PRLEH</v>
      </c>
      <c r="BI46" t="str">
        <f>IFERROR(VLOOKUP($A46,Table!$AV$5:$BI$286,Table!$BC$3,FALSE),"")</f>
        <v>C043</v>
      </c>
      <c r="BK46" s="224" t="str">
        <f>IF(BE46="","",CONCATENATE(BE46,Names!$H$3,BF46,Names!$J$3,BG46,Names!$L$3,BH46,Names!$N$3,BI46))</f>
        <v>HBL-190PRL:RFS-PRLEH-C043</v>
      </c>
      <c r="BN46" t="str">
        <f>IFERROR(VLOOKUP($A46,Table!$AV$5:$BI$286,Table!$AW$3,FALSE),"")</f>
        <v>HBL</v>
      </c>
      <c r="BO46" t="str">
        <f>IFERROR(VLOOKUP($A46,Table!$AV$5:$BI$286,Table!$AX$3,FALSE),"")</f>
        <v>190PRL</v>
      </c>
      <c r="BP46" t="str">
        <f>IF(BN46="","",Names!$K$3)</f>
        <v>RFS</v>
      </c>
      <c r="BQ46" t="str">
        <f>IF(BN46="","",Names!$C$10)</f>
        <v>PRLEH</v>
      </c>
      <c r="BR46" t="str">
        <f>IFERROR(VLOOKUP($A46,Table!$AV$5:$BI$286,Table!$BF$3,FALSE),"")</f>
        <v>S043</v>
      </c>
      <c r="BT46" s="224" t="str">
        <f>IF(BN46="","",CONCATENATE(BN46,Names!$H$3,BO46,Names!$J$3,BP46,Names!$L$3,BQ46,Names!$N$3,BR46))</f>
        <v>HBL-190PRL:RFS-PRLEH-S043</v>
      </c>
      <c r="BW46" t="str">
        <f>IFERROR(VLOOKUP($A46,Table!$AL$5:$AS$286,Table!$AM$3,FALSE),"")</f>
        <v>MBL</v>
      </c>
      <c r="BX46" t="str">
        <f>IFERROR(VLOOKUP($A46,Table!$AL$5:$AS$286,Table!$AN$3,FALSE),"")</f>
        <v>080PRL</v>
      </c>
      <c r="BY46" t="str">
        <f>IF(BW46="","",Names!$K$3)</f>
        <v>RFS</v>
      </c>
      <c r="BZ46" t="str">
        <f>IF(BW46="","",Names!$C$11)</f>
        <v>PRLTE</v>
      </c>
      <c r="CA46" t="str">
        <f>IFERROR(VLOOKUP($A46,Table!$AL$5:$AS$286,Table!$AQ$3,FALSE),"")</f>
        <v>L043</v>
      </c>
      <c r="CC46" s="224" t="str">
        <f>IF(BW46="","",CONCATENATE(BW46,Names!$H$3,BX46,Names!$J$3,BY46,Names!$L$3,BZ46,Names!$N$3,CA46))</f>
        <v>MBL-080PRL:RFS-PRLTE-L043</v>
      </c>
      <c r="CF46" t="str">
        <f>IFERROR(VLOOKUP($A46,Table!$AV$5:$BI$286,Table!$AW$3,FALSE),"")</f>
        <v>HBL</v>
      </c>
      <c r="CG46" t="str">
        <f>IFERROR(VLOOKUP($A46,Table!$AV$5:$BI$286,Table!$AX$3,FALSE),"")</f>
        <v>190PRL</v>
      </c>
      <c r="CH46" t="str">
        <f>IF(CF46="","",Names!$K$3)</f>
        <v>RFS</v>
      </c>
      <c r="CI46" t="str">
        <f>IF(CF46="","",Names!$C$11)</f>
        <v>PRLTE</v>
      </c>
      <c r="CJ46" t="str">
        <f>IFERROR(VLOOKUP($A46,Table!$AV$5:$BI$286,Table!$BC$3,FALSE),"")</f>
        <v>C043</v>
      </c>
      <c r="CL46" s="224" t="str">
        <f>IF(CF46="","",CONCATENATE(CF46,Names!$H$3,CG46,Names!$J$3,CH46,Names!$L$3,CI46,Names!$N$3,CJ46))</f>
        <v>HBL-190PRL:RFS-PRLTE-C043</v>
      </c>
      <c r="CO46" t="str">
        <f>IFERROR(VLOOKUP($A46,Table!$AV$5:$BI$286,Table!$AW$3,FALSE),"")</f>
        <v>HBL</v>
      </c>
      <c r="CP46" t="str">
        <f>IFERROR(VLOOKUP($A46,Table!$AV$5:$BI$286,Table!$AX$3,FALSE),"")</f>
        <v>190PRL</v>
      </c>
      <c r="CQ46" t="str">
        <f>IF(CO46="","",Names!$K$3)</f>
        <v>RFS</v>
      </c>
      <c r="CR46" t="str">
        <f>IF(CO46="","",Names!$C$11)</f>
        <v>PRLTE</v>
      </c>
      <c r="CS46" t="str">
        <f>IFERROR(VLOOKUP($A46,Table!$AV$5:$BI$286,Table!$BF$3,FALSE),"")</f>
        <v>S043</v>
      </c>
      <c r="CU46" s="224" t="str">
        <f>IF(CO46="","",CONCATENATE(CO46,Names!$H$3,CP46,Names!$J$3,CQ46,Names!$L$3,CR46,Names!$N$3,CS46))</f>
        <v>HBL-190PRL:RFS-PRLTE-S043</v>
      </c>
      <c r="CX46" t="str">
        <f>IFERROR(VLOOKUP($A46,Table!$AV$5:$BI$286,Table!$AW$3,FALSE),"")</f>
        <v>HBL</v>
      </c>
      <c r="CY46" t="str">
        <f>IFERROR(VLOOKUP($A46,Table!$AV$5:$BI$286,Table!$AX$3,FALSE),"")</f>
        <v>190PRL</v>
      </c>
      <c r="CZ46" t="str">
        <f>IF(CX46="","",Names!$K$3)</f>
        <v>RFS</v>
      </c>
      <c r="DA46" t="str">
        <f>IF(CX46="","",Names!$C$12)</f>
        <v>PRLDL</v>
      </c>
      <c r="DB46" t="str">
        <f>IFERROR(VLOOKUP($A46,Table!$AV$5:$BI$286,Table!$BC$3,FALSE),"")</f>
        <v>C043</v>
      </c>
      <c r="DD46" s="224" t="str">
        <f>IF(CX46="","",CONCATENATE(CX46,Names!$H$3,CY46,Names!$J$3,CZ46,Names!$L$3,DA46,Names!$N$3,DB46))</f>
        <v>HBL-190PRL:RFS-PRLDL-C043</v>
      </c>
      <c r="DG46" t="str">
        <f>IFERROR(VLOOKUP($A46,Table!$AV$5:$BI$286,Table!$AW$3,FALSE),"")</f>
        <v>HBL</v>
      </c>
      <c r="DH46" t="str">
        <f>IFERROR(VLOOKUP($A46,Table!$AV$5:$BI$286,Table!$AX$3,FALSE),"")</f>
        <v>190PRL</v>
      </c>
      <c r="DI46" t="str">
        <f>IF(DG46="","",Names!$K$3)</f>
        <v>RFS</v>
      </c>
      <c r="DJ46" t="str">
        <f>IF(DG46="","",Names!$C$24)</f>
        <v>PRLCSC</v>
      </c>
      <c r="DK46" t="str">
        <f>IFERROR(VLOOKUP($A46,Table!$AV$5:$BI$286,Table!$AY$3,FALSE),"")</f>
        <v>043</v>
      </c>
      <c r="DM46" s="224" t="str">
        <f>IF(DG46="","",CONCATENATE(DG46,Names!$H$3,DH46,Names!$J$3,DI46,Names!$L$3,DJ46,Names!$N$3,DK46))</f>
        <v>HBL-190PRL:RFS-PRLCSC-043</v>
      </c>
      <c r="DP46" s="1170" t="str">
        <f>IFERROR(VLOOKUP($A46,Table!$DI$5:$DO$286,Table!$DJ$3,FALSE),"")</f>
        <v/>
      </c>
      <c r="DQ46" s="1170" t="str">
        <f>IFERROR(VLOOKUP($A46,Table!$DI$5:$DO$286,Table!$DK$3,FALSE),"")</f>
        <v/>
      </c>
      <c r="DR46" s="1170" t="str">
        <f>IF(DP46="","",Names!$K$3)</f>
        <v/>
      </c>
      <c r="DS46" s="1170" t="str">
        <f>IF(DP46="","",Names!$C$26)</f>
        <v/>
      </c>
      <c r="DT46" s="1170" t="str">
        <f>IFERROR(VLOOKUP($A46,Table!$DI$5:$DO$286,Table!$DM$3,FALSE),"")</f>
        <v/>
      </c>
      <c r="DV46" s="224" t="str">
        <f>IF(DP46="","",CONCATENATE(DP46,Names!$H$3,DQ46,Names!$J$3,DR46,Names!$L$3,DS46,Names!$N$3,DT46))</f>
        <v/>
      </c>
      <c r="DY46" s="1170" t="str">
        <f>IFERROR(VLOOKUP($A46,Table!$DI$5:$DO$286,Table!$DJ$3,FALSE),"")</f>
        <v/>
      </c>
      <c r="DZ46" s="1170" t="str">
        <f>IFERROR(VLOOKUP($A46,Table!$DI$5:$DO$286,Table!$DK$3,FALSE),"")</f>
        <v/>
      </c>
      <c r="EA46" s="1170" t="str">
        <f>IF(DY46="","",Names!$K$3)</f>
        <v/>
      </c>
      <c r="EB46" s="1170" t="str">
        <f>IF(DY46="","",Names!$C$25)</f>
        <v/>
      </c>
      <c r="EC46" s="1170" t="str">
        <f>IFERROR(VLOOKUP($A46,Table!$DI$5:$DO$286,Table!$DM$3,FALSE),"")</f>
        <v/>
      </c>
      <c r="EE46" s="224" t="str">
        <f>IF(DY46="","",CONCATENATE(DY46,Names!$H$3,DZ46,Names!$J$3,EA46,Names!$L$3,EB46,Names!$N$3,EC46))</f>
        <v/>
      </c>
      <c r="EH46" t="str">
        <f>IFERROR(VLOOKUP($A46,TCS_C!$R$9:$U$10046,TCS_C!$S$5,FALSE),"")</f>
        <v/>
      </c>
      <c r="EI46" t="str">
        <f>IFERROR(VLOOKUP($A46,TCS_C!$R$9:$U$10046,TCS_C!$T$5,FALSE),"")</f>
        <v/>
      </c>
      <c r="EJ46" t="str">
        <f>IF(EH46="","",Names!$K$3)</f>
        <v/>
      </c>
      <c r="EK46" t="str">
        <f>IF(EH46="","",Names!$C$17)</f>
        <v/>
      </c>
      <c r="EL46" t="str">
        <f>IFERROR(VLOOKUP($A46,TCS_C!$R$9:$U$10046,TCS_C!$U$5,FALSE),"")</f>
        <v/>
      </c>
      <c r="EN46" s="224" t="str">
        <f>IF(EH46="","",CONCATENATE(EH46,Names!$H$3,EI46,Names!$J$3,EJ46,Names!$L$3,EK46,Names!$N$3,EL46))</f>
        <v/>
      </c>
      <c r="EQ46" t="str">
        <f>IFERROR(VLOOKUP($A46,Table!BT47:$BY$286,Table!$BU$3,FALSE),"")</f>
        <v>HEBT</v>
      </c>
      <c r="ER46" t="str">
        <f>IFERROR(VLOOKUP($A46,Table!BT47:$BY$286,Table!$BV$3,FALSE),"")</f>
        <v>160PRL</v>
      </c>
      <c r="ES46" t="str">
        <f>IF(EQ46="","",Names!$K$3)</f>
        <v>RFS</v>
      </c>
      <c r="ET46" t="str">
        <f>IFERROR(VLOOKUP($A46,Table!BT47:$BY$286,Table!$BW$3,FALSE),"")</f>
        <v>PRLEH</v>
      </c>
      <c r="EU46" t="str">
        <f>IFERROR(VLOOKUP($A46,Table!BT47:$BY$286,Table!$BX$3,FALSE),"")</f>
        <v>G005</v>
      </c>
      <c r="EW46" s="224" t="str">
        <f>IF(EQ46="","",CONCATENATE(EQ46,Names!$H$3,ER46,Names!$J$3,ES46,Names!$L$3,ET46,Names!$N$3,EU46))</f>
        <v>HEBT-160PRL:RFS-PRLEH-G005</v>
      </c>
      <c r="FB46" t="str">
        <f>IF(EZ46="","",Names!$K$3)</f>
        <v/>
      </c>
      <c r="FF46" s="224" t="str">
        <f>IF(EZ46="","",CONCATENATE(EZ46,Names!$H$3,FA46,Names!$J$3,FB46,Names!$L$3,FC46,Names!$N$3,FD46))</f>
        <v/>
      </c>
      <c r="FG46" s="1266" t="str">
        <f>IF(EZ46="","",CONCATENATE(FC46,Names!$N$3,FD46))</f>
        <v/>
      </c>
    </row>
    <row r="47" spans="1:163">
      <c r="A47" s="72">
        <v>44</v>
      </c>
      <c r="C47" t="str">
        <f>IFERROR(VLOOKUP($A47,Table!$AL$5:$AS$286,Table!$AM$3,FALSE),"")</f>
        <v>MBL</v>
      </c>
      <c r="D47" t="str">
        <f>IFERROR(VLOOKUP($A47,Table!$AL$5:$AS$286,Table!$AN$3,FALSE),"")</f>
        <v>090PRL</v>
      </c>
      <c r="E47" t="str">
        <f>IF(C47="","",Names!$K$3)</f>
        <v>RFS</v>
      </c>
      <c r="F47" t="str">
        <f>IF(C47="","",Names!$C$5)</f>
        <v>PRLRL</v>
      </c>
      <c r="G47" t="str">
        <f>IFERROR(VLOOKUP($A47,Table!$AL$5:$AS$286,Table!$AO$3,FALSE),"")</f>
        <v>044</v>
      </c>
      <c r="I47" s="224" t="str">
        <f>IF(C47="","",CONCATENATE(C47,Names!$H$3,D47,Names!$J$3,E47,Names!$L$3,F47,Names!$N$3,G47))</f>
        <v>MBL-090PRL:RFS-PRLRL-044</v>
      </c>
      <c r="L47" s="1170" t="str">
        <f>IFERROR(VLOOKUP($A47,Table!$AV$5:$BK$286,Table!$AW$3,FALSE),"")</f>
        <v>HBL</v>
      </c>
      <c r="M47" s="1170" t="str">
        <f>IFERROR(VLOOKUP($A47,Table!$AV$5:$BK$286,Table!$AX$3,FALSE),"")</f>
        <v>200PRL</v>
      </c>
      <c r="N47" s="1170" t="str">
        <f>IF(L47="","",Names!$K$3)</f>
        <v>RFS</v>
      </c>
      <c r="O47" s="1170" t="str">
        <f>IF(L47="","",Names!$C$9)</f>
        <v>PRLTap</v>
      </c>
      <c r="P47" s="1170" t="str">
        <f>IFERROR(VLOOKUP($A47,Table!$AV$5:$BK$286,Table!$AY$3,FALSE),"")</f>
        <v>044</v>
      </c>
      <c r="R47" s="224" t="str">
        <f>IF(L47="","",CONCATENATE(L47,Names!$H$3,M47,Names!$J$3,N47,Names!$L$3,O47,Names!$N$3,P47))</f>
        <v>HBL-200PRL:RFS-PRLTap-044</v>
      </c>
      <c r="U47" t="str">
        <f>IFERROR(VLOOKUP($A47,Table!$AV$5:$BI$286,Table!$AW$3,FALSE),"")</f>
        <v>HBL</v>
      </c>
      <c r="V47" t="str">
        <f>IFERROR(VLOOKUP($A47,Table!$AV$5:$BI$286,Table!$AX$3,FALSE),"")</f>
        <v>200PRL</v>
      </c>
      <c r="W47" t="str">
        <f>IF(U47="","",Names!$K$3)</f>
        <v>RFS</v>
      </c>
      <c r="X47" t="str">
        <f>IF(U47="","",Names!$C$6)</f>
        <v>PRLCpl</v>
      </c>
      <c r="Y47" t="str">
        <f>IFERROR(VLOOKUP($A47,Table!$AV$5:$BI$286,Table!$AY$3,FALSE),"")</f>
        <v>044</v>
      </c>
      <c r="AA47" s="224" t="str">
        <f>IF(U47="","",CONCATENATE(U47,Names!$H$3,V47,Names!$J$3,W47,Names!$L$3,X47,Names!$N$3,Y47))</f>
        <v>HBL-200PRL:RFS-PRLCpl-044</v>
      </c>
      <c r="AD47" t="str">
        <f>IFERROR(VLOOKUP($A47,Table!$AV$5:$BI$286,Table!$AW$3,FALSE),"")</f>
        <v>HBL</v>
      </c>
      <c r="AE47" t="str">
        <f>IFERROR(VLOOKUP($A47,Table!$AV$5:$BI$286,Table!$AX$3,FALSE),"")</f>
        <v>200PRL</v>
      </c>
      <c r="AF47" t="str">
        <f>IF(AD47="","",Names!$K$3)</f>
        <v>RFS</v>
      </c>
      <c r="AG47" t="str">
        <f>IF(AD47="","",Names!$C$7)</f>
        <v>PRLSB</v>
      </c>
      <c r="AH47" t="str">
        <f>IFERROR(VLOOKUP($A47,Table!$AV$5:$BI$286,Table!$AY$3,FALSE),"")</f>
        <v>044</v>
      </c>
      <c r="AJ47" s="224" t="str">
        <f>IF(AD47="","",CONCATENATE(AD47,Names!$H$3,AE47,Names!$J$3,AF47,Names!$L$3,AG47,Names!$N$3,AH47))</f>
        <v>HBL-200PRL:RFS-PRLSB-044</v>
      </c>
      <c r="AM47" t="str">
        <f>IFERROR(VLOOKUP($A47,Table!$AV$5:$BI$286,Table!$AW$3,FALSE),"")</f>
        <v>HBL</v>
      </c>
      <c r="AN47" t="str">
        <f>IFERROR(VLOOKUP($A47,Table!$AV$5:$BI$286,Table!$AX$3,FALSE),"")</f>
        <v>200PRL</v>
      </c>
      <c r="AO47" t="str">
        <f>IF(AM47="","",Names!$K$3)</f>
        <v>RFS</v>
      </c>
      <c r="AP47" t="str">
        <f>IF(AM47="","",Names!$C$8)</f>
        <v>PRLJB</v>
      </c>
      <c r="AQ47" t="str">
        <f>IFERROR(VLOOKUP($A47,Table!$AV$5:$BI$286,Table!$AY$3,FALSE),"")</f>
        <v>044</v>
      </c>
      <c r="AS47" s="224" t="str">
        <f>IF(AM47="","",CONCATENATE(AM47,Names!$H$3,AN47,Names!$J$3,AO47,Names!$L$3,AP47,Names!$N$3,AQ47))</f>
        <v>HBL-200PRL:RFS-PRLJB-044</v>
      </c>
      <c r="AT47" s="224" t="str">
        <f>IF(AM47="","",CONCATENATE(AP47,Names!$N$3,AQ47))</f>
        <v>PRLJB-044</v>
      </c>
      <c r="AV47" t="str">
        <f>IFERROR(VLOOKUP($A47,Table!$AL$5:$AS$286,Table!$AM$3,FALSE),"")</f>
        <v>MBL</v>
      </c>
      <c r="AW47" t="str">
        <f>IFERROR(VLOOKUP($A47,Table!$AL$5:$AS$286,Table!$AN$3,FALSE),"")</f>
        <v>090PRL</v>
      </c>
      <c r="AX47" t="str">
        <f>IF(AV47="","",Names!$K$3)</f>
        <v>RFS</v>
      </c>
      <c r="AY47" t="str">
        <f>IF(AV47="","",Names!$C$10)</f>
        <v>PRLEH</v>
      </c>
      <c r="AZ47" t="str">
        <f>IFERROR(VLOOKUP($A47,Table!$AL$5:$AS$286,Table!$AQ$3,FALSE),"")</f>
        <v>L044</v>
      </c>
      <c r="BB47" s="224" t="str">
        <f>IF(AV47="","",CONCATENATE(AV47,Names!$H$3,AW47,Names!$J$3,AX47,Names!$L$3,AY47,Names!$N$3,AZ47))</f>
        <v>MBL-090PRL:RFS-PRLEH-L044</v>
      </c>
      <c r="BE47" t="str">
        <f>IFERROR(VLOOKUP($A47,Table!$AV$5:$BI$286,Table!$AW$3,FALSE),"")</f>
        <v>HBL</v>
      </c>
      <c r="BF47" t="str">
        <f>IFERROR(VLOOKUP($A47,Table!$AV$5:$BI$286,Table!$AX$3,FALSE),"")</f>
        <v>200PRL</v>
      </c>
      <c r="BG47" t="str">
        <f>IF(BE47="","",Names!$K$3)</f>
        <v>RFS</v>
      </c>
      <c r="BH47" t="str">
        <f>IF(BE47="","",Names!$C$10)</f>
        <v>PRLEH</v>
      </c>
      <c r="BI47" t="str">
        <f>IFERROR(VLOOKUP($A47,Table!$AV$5:$BI$286,Table!$BC$3,FALSE),"")</f>
        <v>C044</v>
      </c>
      <c r="BK47" s="224" t="str">
        <f>IF(BE47="","",CONCATENATE(BE47,Names!$H$3,BF47,Names!$J$3,BG47,Names!$L$3,BH47,Names!$N$3,BI47))</f>
        <v>HBL-200PRL:RFS-PRLEH-C044</v>
      </c>
      <c r="BN47" t="str">
        <f>IFERROR(VLOOKUP($A47,Table!$AV$5:$BI$286,Table!$AW$3,FALSE),"")</f>
        <v>HBL</v>
      </c>
      <c r="BO47" t="str">
        <f>IFERROR(VLOOKUP($A47,Table!$AV$5:$BI$286,Table!$AX$3,FALSE),"")</f>
        <v>200PRL</v>
      </c>
      <c r="BP47" t="str">
        <f>IF(BN47="","",Names!$K$3)</f>
        <v>RFS</v>
      </c>
      <c r="BQ47" t="str">
        <f>IF(BN47="","",Names!$C$10)</f>
        <v>PRLEH</v>
      </c>
      <c r="BR47" t="str">
        <f>IFERROR(VLOOKUP($A47,Table!$AV$5:$BI$286,Table!$BF$3,FALSE),"")</f>
        <v>S044</v>
      </c>
      <c r="BT47" s="224" t="str">
        <f>IF(BN47="","",CONCATENATE(BN47,Names!$H$3,BO47,Names!$J$3,BP47,Names!$L$3,BQ47,Names!$N$3,BR47))</f>
        <v>HBL-200PRL:RFS-PRLEH-S044</v>
      </c>
      <c r="BW47" t="str">
        <f>IFERROR(VLOOKUP($A47,Table!$AL$5:$AS$286,Table!$AM$3,FALSE),"")</f>
        <v>MBL</v>
      </c>
      <c r="BX47" t="str">
        <f>IFERROR(VLOOKUP($A47,Table!$AL$5:$AS$286,Table!$AN$3,FALSE),"")</f>
        <v>090PRL</v>
      </c>
      <c r="BY47" t="str">
        <f>IF(BW47="","",Names!$K$3)</f>
        <v>RFS</v>
      </c>
      <c r="BZ47" t="str">
        <f>IF(BW47="","",Names!$C$11)</f>
        <v>PRLTE</v>
      </c>
      <c r="CA47" t="str">
        <f>IFERROR(VLOOKUP($A47,Table!$AL$5:$AS$286,Table!$AQ$3,FALSE),"")</f>
        <v>L044</v>
      </c>
      <c r="CC47" s="224" t="str">
        <f>IF(BW47="","",CONCATENATE(BW47,Names!$H$3,BX47,Names!$J$3,BY47,Names!$L$3,BZ47,Names!$N$3,CA47))</f>
        <v>MBL-090PRL:RFS-PRLTE-L044</v>
      </c>
      <c r="CF47" t="str">
        <f>IFERROR(VLOOKUP($A47,Table!$AV$5:$BI$286,Table!$AW$3,FALSE),"")</f>
        <v>HBL</v>
      </c>
      <c r="CG47" t="str">
        <f>IFERROR(VLOOKUP($A47,Table!$AV$5:$BI$286,Table!$AX$3,FALSE),"")</f>
        <v>200PRL</v>
      </c>
      <c r="CH47" t="str">
        <f>IF(CF47="","",Names!$K$3)</f>
        <v>RFS</v>
      </c>
      <c r="CI47" t="str">
        <f>IF(CF47="","",Names!$C$11)</f>
        <v>PRLTE</v>
      </c>
      <c r="CJ47" t="str">
        <f>IFERROR(VLOOKUP($A47,Table!$AV$5:$BI$286,Table!$BC$3,FALSE),"")</f>
        <v>C044</v>
      </c>
      <c r="CL47" s="224" t="str">
        <f>IF(CF47="","",CONCATENATE(CF47,Names!$H$3,CG47,Names!$J$3,CH47,Names!$L$3,CI47,Names!$N$3,CJ47))</f>
        <v>HBL-200PRL:RFS-PRLTE-C044</v>
      </c>
      <c r="CO47" t="str">
        <f>IFERROR(VLOOKUP($A47,Table!$AV$5:$BI$286,Table!$AW$3,FALSE),"")</f>
        <v>HBL</v>
      </c>
      <c r="CP47" t="str">
        <f>IFERROR(VLOOKUP($A47,Table!$AV$5:$BI$286,Table!$AX$3,FALSE),"")</f>
        <v>200PRL</v>
      </c>
      <c r="CQ47" t="str">
        <f>IF(CO47="","",Names!$K$3)</f>
        <v>RFS</v>
      </c>
      <c r="CR47" t="str">
        <f>IF(CO47="","",Names!$C$11)</f>
        <v>PRLTE</v>
      </c>
      <c r="CS47" t="str">
        <f>IFERROR(VLOOKUP($A47,Table!$AV$5:$BI$286,Table!$BF$3,FALSE),"")</f>
        <v>S044</v>
      </c>
      <c r="CU47" s="224" t="str">
        <f>IF(CO47="","",CONCATENATE(CO47,Names!$H$3,CP47,Names!$J$3,CQ47,Names!$L$3,CR47,Names!$N$3,CS47))</f>
        <v>HBL-200PRL:RFS-PRLTE-S044</v>
      </c>
      <c r="CX47" t="str">
        <f>IFERROR(VLOOKUP($A47,Table!$AV$5:$BI$286,Table!$AW$3,FALSE),"")</f>
        <v>HBL</v>
      </c>
      <c r="CY47" t="str">
        <f>IFERROR(VLOOKUP($A47,Table!$AV$5:$BI$286,Table!$AX$3,FALSE),"")</f>
        <v>200PRL</v>
      </c>
      <c r="CZ47" t="str">
        <f>IF(CX47="","",Names!$K$3)</f>
        <v>RFS</v>
      </c>
      <c r="DA47" t="str">
        <f>IF(CX47="","",Names!$C$12)</f>
        <v>PRLDL</v>
      </c>
      <c r="DB47" t="str">
        <f>IFERROR(VLOOKUP($A47,Table!$AV$5:$BI$286,Table!$BC$3,FALSE),"")</f>
        <v>C044</v>
      </c>
      <c r="DD47" s="224" t="str">
        <f>IF(CX47="","",CONCATENATE(CX47,Names!$H$3,CY47,Names!$J$3,CZ47,Names!$L$3,DA47,Names!$N$3,DB47))</f>
        <v>HBL-200PRL:RFS-PRLDL-C044</v>
      </c>
      <c r="DG47" t="str">
        <f>IFERROR(VLOOKUP($A47,Table!$AV$5:$BI$286,Table!$AW$3,FALSE),"")</f>
        <v>HBL</v>
      </c>
      <c r="DH47" t="str">
        <f>IFERROR(VLOOKUP($A47,Table!$AV$5:$BI$286,Table!$AX$3,FALSE),"")</f>
        <v>200PRL</v>
      </c>
      <c r="DI47" t="str">
        <f>IF(DG47="","",Names!$K$3)</f>
        <v>RFS</v>
      </c>
      <c r="DJ47" t="str">
        <f>IF(DG47="","",Names!$C$24)</f>
        <v>PRLCSC</v>
      </c>
      <c r="DK47" t="str">
        <f>IFERROR(VLOOKUP($A47,Table!$AV$5:$BI$286,Table!$AY$3,FALSE),"")</f>
        <v>044</v>
      </c>
      <c r="DM47" s="224" t="str">
        <f>IF(DG47="","",CONCATENATE(DG47,Names!$H$3,DH47,Names!$J$3,DI47,Names!$L$3,DJ47,Names!$N$3,DK47))</f>
        <v>HBL-200PRL:RFS-PRLCSC-044</v>
      </c>
      <c r="DP47" s="1170" t="str">
        <f>IFERROR(VLOOKUP($A47,Table!$DI$5:$DO$286,Table!$DJ$3,FALSE),"")</f>
        <v/>
      </c>
      <c r="DQ47" s="1170" t="str">
        <f>IFERROR(VLOOKUP($A47,Table!$DI$5:$DO$286,Table!$DK$3,FALSE),"")</f>
        <v/>
      </c>
      <c r="DR47" s="1170" t="str">
        <f>IF(DP47="","",Names!$K$3)</f>
        <v/>
      </c>
      <c r="DS47" s="1170" t="str">
        <f>IF(DP47="","",Names!$C$26)</f>
        <v/>
      </c>
      <c r="DT47" s="1170" t="str">
        <f>IFERROR(VLOOKUP($A47,Table!$DI$5:$DO$286,Table!$DM$3,FALSE),"")</f>
        <v/>
      </c>
      <c r="DV47" s="224" t="str">
        <f>IF(DP47="","",CONCATENATE(DP47,Names!$H$3,DQ47,Names!$J$3,DR47,Names!$L$3,DS47,Names!$N$3,DT47))</f>
        <v/>
      </c>
      <c r="DY47" s="1170" t="str">
        <f>IFERROR(VLOOKUP($A47,Table!$DI$5:$DO$286,Table!$DJ$3,FALSE),"")</f>
        <v/>
      </c>
      <c r="DZ47" s="1170" t="str">
        <f>IFERROR(VLOOKUP($A47,Table!$DI$5:$DO$286,Table!$DK$3,FALSE),"")</f>
        <v/>
      </c>
      <c r="EA47" s="1170" t="str">
        <f>IF(DY47="","",Names!$K$3)</f>
        <v/>
      </c>
      <c r="EB47" s="1170" t="str">
        <f>IF(DY47="","",Names!$C$25)</f>
        <v/>
      </c>
      <c r="EC47" s="1170" t="str">
        <f>IFERROR(VLOOKUP($A47,Table!$DI$5:$DO$286,Table!$DM$3,FALSE),"")</f>
        <v/>
      </c>
      <c r="EE47" s="224" t="str">
        <f>IF(DY47="","",CONCATENATE(DY47,Names!$H$3,DZ47,Names!$J$3,EA47,Names!$L$3,EB47,Names!$N$3,EC47))</f>
        <v/>
      </c>
      <c r="EH47" t="str">
        <f>IFERROR(VLOOKUP($A47,TCS_C!$R$9:$U$10046,TCS_C!$S$5,FALSE),"")</f>
        <v/>
      </c>
      <c r="EI47" t="str">
        <f>IFERROR(VLOOKUP($A47,TCS_C!$R$9:$U$10046,TCS_C!$T$5,FALSE),"")</f>
        <v/>
      </c>
      <c r="EJ47" t="str">
        <f>IF(EH47="","",Names!$K$3)</f>
        <v/>
      </c>
      <c r="EK47" t="str">
        <f>IF(EH47="","",Names!$C$17)</f>
        <v/>
      </c>
      <c r="EL47" t="str">
        <f>IFERROR(VLOOKUP($A47,TCS_C!$R$9:$U$10046,TCS_C!$U$5,FALSE),"")</f>
        <v/>
      </c>
      <c r="EN47" s="224" t="str">
        <f>IF(EH47="","",CONCATENATE(EH47,Names!$H$3,EI47,Names!$J$3,EJ47,Names!$L$3,EK47,Names!$N$3,EL47))</f>
        <v/>
      </c>
      <c r="EQ47" t="str">
        <f>IFERROR(VLOOKUP($A47,Table!BT48:$BY$286,Table!$BU$3,FALSE),"")</f>
        <v>HEBT</v>
      </c>
      <c r="ER47" t="str">
        <f>IFERROR(VLOOKUP($A47,Table!BT48:$BY$286,Table!$BV$3,FALSE),"")</f>
        <v>160PRL</v>
      </c>
      <c r="ES47" t="str">
        <f>IF(EQ47="","",Names!$K$3)</f>
        <v>RFS</v>
      </c>
      <c r="ET47" t="str">
        <f>IFERROR(VLOOKUP($A47,Table!BT48:$BY$286,Table!$BW$3,FALSE),"")</f>
        <v>PRLTE</v>
      </c>
      <c r="EU47" t="str">
        <f>IFERROR(VLOOKUP($A47,Table!BT48:$BY$286,Table!$BX$3,FALSE),"")</f>
        <v>G005</v>
      </c>
      <c r="EW47" s="224" t="str">
        <f>IF(EQ47="","",CONCATENATE(EQ47,Names!$H$3,ER47,Names!$J$3,ES47,Names!$L$3,ET47,Names!$N$3,EU47))</f>
        <v>HEBT-160PRL:RFS-PRLTE-G005</v>
      </c>
      <c r="FB47" t="str">
        <f>IF(EZ47="","",Names!$K$3)</f>
        <v/>
      </c>
      <c r="FF47" s="224" t="str">
        <f>IF(EZ47="","",CONCATENATE(EZ47,Names!$H$3,FA47,Names!$J$3,FB47,Names!$L$3,FC47,Names!$N$3,FD47))</f>
        <v/>
      </c>
      <c r="FG47" s="1266" t="str">
        <f>IF(EZ47="","",CONCATENATE(FC47,Names!$N$3,FD47))</f>
        <v/>
      </c>
    </row>
    <row r="48" spans="1:163">
      <c r="A48" s="72">
        <v>45</v>
      </c>
      <c r="C48" t="str">
        <f>IFERROR(VLOOKUP($A48,Table!$AL$5:$AS$286,Table!$AM$3,FALSE),"")</f>
        <v>MBL</v>
      </c>
      <c r="D48" t="str">
        <f>IFERROR(VLOOKUP($A48,Table!$AL$5:$AS$286,Table!$AN$3,FALSE),"")</f>
        <v>090PRL</v>
      </c>
      <c r="E48" t="str">
        <f>IF(C48="","",Names!$K$3)</f>
        <v>RFS</v>
      </c>
      <c r="F48" t="str">
        <f>IF(C48="","",Names!$C$5)</f>
        <v>PRLRL</v>
      </c>
      <c r="G48" t="str">
        <f>IFERROR(VLOOKUP($A48,Table!$AL$5:$AS$286,Table!$AO$3,FALSE),"")</f>
        <v>045</v>
      </c>
      <c r="I48" s="224" t="str">
        <f>IF(C48="","",CONCATENATE(C48,Names!$H$3,D48,Names!$J$3,E48,Names!$L$3,F48,Names!$N$3,G48))</f>
        <v>MBL-090PRL:RFS-PRLRL-045</v>
      </c>
      <c r="L48" s="1170" t="str">
        <f>IFERROR(VLOOKUP($A48,Table!$AV$5:$BK$286,Table!$AW$3,FALSE),"")</f>
        <v>HBL</v>
      </c>
      <c r="M48" s="1170" t="str">
        <f>IFERROR(VLOOKUP($A48,Table!$AV$5:$BK$286,Table!$AX$3,FALSE),"")</f>
        <v>210PRL</v>
      </c>
      <c r="N48" s="1170" t="str">
        <f>IF(L48="","",Names!$K$3)</f>
        <v>RFS</v>
      </c>
      <c r="O48" s="1170" t="str">
        <f>IF(L48="","",Names!$C$9)</f>
        <v>PRLTap</v>
      </c>
      <c r="P48" s="1170" t="str">
        <f>IFERROR(VLOOKUP($A48,Table!$AV$5:$BK$286,Table!$AY$3,FALSE),"")</f>
        <v>045</v>
      </c>
      <c r="R48" s="224" t="str">
        <f>IF(L48="","",CONCATENATE(L48,Names!$H$3,M48,Names!$J$3,N48,Names!$L$3,O48,Names!$N$3,P48))</f>
        <v>HBL-210PRL:RFS-PRLTap-045</v>
      </c>
      <c r="U48" t="str">
        <f>IFERROR(VLOOKUP($A48,Table!$AV$5:$BI$286,Table!$AW$3,FALSE),"")</f>
        <v>HBL</v>
      </c>
      <c r="V48" t="str">
        <f>IFERROR(VLOOKUP($A48,Table!$AV$5:$BI$286,Table!$AX$3,FALSE),"")</f>
        <v>210PRL</v>
      </c>
      <c r="W48" t="str">
        <f>IF(U48="","",Names!$K$3)</f>
        <v>RFS</v>
      </c>
      <c r="X48" t="str">
        <f>IF(U48="","",Names!$C$6)</f>
        <v>PRLCpl</v>
      </c>
      <c r="Y48" t="str">
        <f>IFERROR(VLOOKUP($A48,Table!$AV$5:$BI$286,Table!$AY$3,FALSE),"")</f>
        <v>045</v>
      </c>
      <c r="AA48" s="224" t="str">
        <f>IF(U48="","",CONCATENATE(U48,Names!$H$3,V48,Names!$J$3,W48,Names!$L$3,X48,Names!$N$3,Y48))</f>
        <v>HBL-210PRL:RFS-PRLCpl-045</v>
      </c>
      <c r="AD48" t="str">
        <f>IFERROR(VLOOKUP($A48,Table!$AV$5:$BI$286,Table!$AW$3,FALSE),"")</f>
        <v>HBL</v>
      </c>
      <c r="AE48" t="str">
        <f>IFERROR(VLOOKUP($A48,Table!$AV$5:$BI$286,Table!$AX$3,FALSE),"")</f>
        <v>210PRL</v>
      </c>
      <c r="AF48" t="str">
        <f>IF(AD48="","",Names!$K$3)</f>
        <v>RFS</v>
      </c>
      <c r="AG48" t="str">
        <f>IF(AD48="","",Names!$C$7)</f>
        <v>PRLSB</v>
      </c>
      <c r="AH48" t="str">
        <f>IFERROR(VLOOKUP($A48,Table!$AV$5:$BI$286,Table!$AY$3,FALSE),"")</f>
        <v>045</v>
      </c>
      <c r="AJ48" s="224" t="str">
        <f>IF(AD48="","",CONCATENATE(AD48,Names!$H$3,AE48,Names!$J$3,AF48,Names!$L$3,AG48,Names!$N$3,AH48))</f>
        <v>HBL-210PRL:RFS-PRLSB-045</v>
      </c>
      <c r="AM48" t="str">
        <f>IFERROR(VLOOKUP($A48,Table!$AV$5:$BI$286,Table!$AW$3,FALSE),"")</f>
        <v>HBL</v>
      </c>
      <c r="AN48" t="str">
        <f>IFERROR(VLOOKUP($A48,Table!$AV$5:$BI$286,Table!$AX$3,FALSE),"")</f>
        <v>210PRL</v>
      </c>
      <c r="AO48" t="str">
        <f>IF(AM48="","",Names!$K$3)</f>
        <v>RFS</v>
      </c>
      <c r="AP48" t="str">
        <f>IF(AM48="","",Names!$C$8)</f>
        <v>PRLJB</v>
      </c>
      <c r="AQ48" t="str">
        <f>IFERROR(VLOOKUP($A48,Table!$AV$5:$BI$286,Table!$AY$3,FALSE),"")</f>
        <v>045</v>
      </c>
      <c r="AS48" s="224" t="str">
        <f>IF(AM48="","",CONCATENATE(AM48,Names!$H$3,AN48,Names!$J$3,AO48,Names!$L$3,AP48,Names!$N$3,AQ48))</f>
        <v>HBL-210PRL:RFS-PRLJB-045</v>
      </c>
      <c r="AT48" s="224" t="str">
        <f>IF(AM48="","",CONCATENATE(AP48,Names!$N$3,AQ48))</f>
        <v>PRLJB-045</v>
      </c>
      <c r="AV48" t="str">
        <f>IFERROR(VLOOKUP($A48,Table!$AL$5:$AS$286,Table!$AM$3,FALSE),"")</f>
        <v>MBL</v>
      </c>
      <c r="AW48" t="str">
        <f>IFERROR(VLOOKUP($A48,Table!$AL$5:$AS$286,Table!$AN$3,FALSE),"")</f>
        <v>090PRL</v>
      </c>
      <c r="AX48" t="str">
        <f>IF(AV48="","",Names!$K$3)</f>
        <v>RFS</v>
      </c>
      <c r="AY48" t="str">
        <f>IF(AV48="","",Names!$C$10)</f>
        <v>PRLEH</v>
      </c>
      <c r="AZ48" t="str">
        <f>IFERROR(VLOOKUP($A48,Table!$AL$5:$AS$286,Table!$AQ$3,FALSE),"")</f>
        <v>L045</v>
      </c>
      <c r="BB48" s="224" t="str">
        <f>IF(AV48="","",CONCATENATE(AV48,Names!$H$3,AW48,Names!$J$3,AX48,Names!$L$3,AY48,Names!$N$3,AZ48))</f>
        <v>MBL-090PRL:RFS-PRLEH-L045</v>
      </c>
      <c r="BE48" t="str">
        <f>IFERROR(VLOOKUP($A48,Table!$AV$5:$BI$286,Table!$AW$3,FALSE),"")</f>
        <v>HBL</v>
      </c>
      <c r="BF48" t="str">
        <f>IFERROR(VLOOKUP($A48,Table!$AV$5:$BI$286,Table!$AX$3,FALSE),"")</f>
        <v>210PRL</v>
      </c>
      <c r="BG48" t="str">
        <f>IF(BE48="","",Names!$K$3)</f>
        <v>RFS</v>
      </c>
      <c r="BH48" t="str">
        <f>IF(BE48="","",Names!$C$10)</f>
        <v>PRLEH</v>
      </c>
      <c r="BI48" t="str">
        <f>IFERROR(VLOOKUP($A48,Table!$AV$5:$BI$286,Table!$BC$3,FALSE),"")</f>
        <v>C045</v>
      </c>
      <c r="BK48" s="224" t="str">
        <f>IF(BE48="","",CONCATENATE(BE48,Names!$H$3,BF48,Names!$J$3,BG48,Names!$L$3,BH48,Names!$N$3,BI48))</f>
        <v>HBL-210PRL:RFS-PRLEH-C045</v>
      </c>
      <c r="BN48" t="str">
        <f>IFERROR(VLOOKUP($A48,Table!$AV$5:$BI$286,Table!$AW$3,FALSE),"")</f>
        <v>HBL</v>
      </c>
      <c r="BO48" t="str">
        <f>IFERROR(VLOOKUP($A48,Table!$AV$5:$BI$286,Table!$AX$3,FALSE),"")</f>
        <v>210PRL</v>
      </c>
      <c r="BP48" t="str">
        <f>IF(BN48="","",Names!$K$3)</f>
        <v>RFS</v>
      </c>
      <c r="BQ48" t="str">
        <f>IF(BN48="","",Names!$C$10)</f>
        <v>PRLEH</v>
      </c>
      <c r="BR48" t="str">
        <f>IFERROR(VLOOKUP($A48,Table!$AV$5:$BI$286,Table!$BF$3,FALSE),"")</f>
        <v>S045</v>
      </c>
      <c r="BT48" s="224" t="str">
        <f>IF(BN48="","",CONCATENATE(BN48,Names!$H$3,BO48,Names!$J$3,BP48,Names!$L$3,BQ48,Names!$N$3,BR48))</f>
        <v>HBL-210PRL:RFS-PRLEH-S045</v>
      </c>
      <c r="BW48" t="str">
        <f>IFERROR(VLOOKUP($A48,Table!$AL$5:$AS$286,Table!$AM$3,FALSE),"")</f>
        <v>MBL</v>
      </c>
      <c r="BX48" t="str">
        <f>IFERROR(VLOOKUP($A48,Table!$AL$5:$AS$286,Table!$AN$3,FALSE),"")</f>
        <v>090PRL</v>
      </c>
      <c r="BY48" t="str">
        <f>IF(BW48="","",Names!$K$3)</f>
        <v>RFS</v>
      </c>
      <c r="BZ48" t="str">
        <f>IF(BW48="","",Names!$C$11)</f>
        <v>PRLTE</v>
      </c>
      <c r="CA48" t="str">
        <f>IFERROR(VLOOKUP($A48,Table!$AL$5:$AS$286,Table!$AQ$3,FALSE),"")</f>
        <v>L045</v>
      </c>
      <c r="CC48" s="224" t="str">
        <f>IF(BW48="","",CONCATENATE(BW48,Names!$H$3,BX48,Names!$J$3,BY48,Names!$L$3,BZ48,Names!$N$3,CA48))</f>
        <v>MBL-090PRL:RFS-PRLTE-L045</v>
      </c>
      <c r="CF48" t="str">
        <f>IFERROR(VLOOKUP($A48,Table!$AV$5:$BI$286,Table!$AW$3,FALSE),"")</f>
        <v>HBL</v>
      </c>
      <c r="CG48" t="str">
        <f>IFERROR(VLOOKUP($A48,Table!$AV$5:$BI$286,Table!$AX$3,FALSE),"")</f>
        <v>210PRL</v>
      </c>
      <c r="CH48" t="str">
        <f>IF(CF48="","",Names!$K$3)</f>
        <v>RFS</v>
      </c>
      <c r="CI48" t="str">
        <f>IF(CF48="","",Names!$C$11)</f>
        <v>PRLTE</v>
      </c>
      <c r="CJ48" t="str">
        <f>IFERROR(VLOOKUP($A48,Table!$AV$5:$BI$286,Table!$BC$3,FALSE),"")</f>
        <v>C045</v>
      </c>
      <c r="CL48" s="224" t="str">
        <f>IF(CF48="","",CONCATENATE(CF48,Names!$H$3,CG48,Names!$J$3,CH48,Names!$L$3,CI48,Names!$N$3,CJ48))</f>
        <v>HBL-210PRL:RFS-PRLTE-C045</v>
      </c>
      <c r="CO48" t="str">
        <f>IFERROR(VLOOKUP($A48,Table!$AV$5:$BI$286,Table!$AW$3,FALSE),"")</f>
        <v>HBL</v>
      </c>
      <c r="CP48" t="str">
        <f>IFERROR(VLOOKUP($A48,Table!$AV$5:$BI$286,Table!$AX$3,FALSE),"")</f>
        <v>210PRL</v>
      </c>
      <c r="CQ48" t="str">
        <f>IF(CO48="","",Names!$K$3)</f>
        <v>RFS</v>
      </c>
      <c r="CR48" t="str">
        <f>IF(CO48="","",Names!$C$11)</f>
        <v>PRLTE</v>
      </c>
      <c r="CS48" t="str">
        <f>IFERROR(VLOOKUP($A48,Table!$AV$5:$BI$286,Table!$BF$3,FALSE),"")</f>
        <v>S045</v>
      </c>
      <c r="CU48" s="224" t="str">
        <f>IF(CO48="","",CONCATENATE(CO48,Names!$H$3,CP48,Names!$J$3,CQ48,Names!$L$3,CR48,Names!$N$3,CS48))</f>
        <v>HBL-210PRL:RFS-PRLTE-S045</v>
      </c>
      <c r="CX48" t="str">
        <f>IFERROR(VLOOKUP($A48,Table!$AV$5:$BI$286,Table!$AW$3,FALSE),"")</f>
        <v>HBL</v>
      </c>
      <c r="CY48" t="str">
        <f>IFERROR(VLOOKUP($A48,Table!$AV$5:$BI$286,Table!$AX$3,FALSE),"")</f>
        <v>210PRL</v>
      </c>
      <c r="CZ48" t="str">
        <f>IF(CX48="","",Names!$K$3)</f>
        <v>RFS</v>
      </c>
      <c r="DA48" t="str">
        <f>IF(CX48="","",Names!$C$12)</f>
        <v>PRLDL</v>
      </c>
      <c r="DB48" t="str">
        <f>IFERROR(VLOOKUP($A48,Table!$AV$5:$BI$286,Table!$BC$3,FALSE),"")</f>
        <v>C045</v>
      </c>
      <c r="DD48" s="224" t="str">
        <f>IF(CX48="","",CONCATENATE(CX48,Names!$H$3,CY48,Names!$J$3,CZ48,Names!$L$3,DA48,Names!$N$3,DB48))</f>
        <v>HBL-210PRL:RFS-PRLDL-C045</v>
      </c>
      <c r="DG48" t="str">
        <f>IFERROR(VLOOKUP($A48,Table!$AV$5:$BI$286,Table!$AW$3,FALSE),"")</f>
        <v>HBL</v>
      </c>
      <c r="DH48" t="str">
        <f>IFERROR(VLOOKUP($A48,Table!$AV$5:$BI$286,Table!$AX$3,FALSE),"")</f>
        <v>210PRL</v>
      </c>
      <c r="DI48" t="str">
        <f>IF(DG48="","",Names!$K$3)</f>
        <v>RFS</v>
      </c>
      <c r="DJ48" t="str">
        <f>IF(DG48="","",Names!$C$24)</f>
        <v>PRLCSC</v>
      </c>
      <c r="DK48" t="str">
        <f>IFERROR(VLOOKUP($A48,Table!$AV$5:$BI$286,Table!$AY$3,FALSE),"")</f>
        <v>045</v>
      </c>
      <c r="DM48" s="224" t="str">
        <f>IF(DG48="","",CONCATENATE(DG48,Names!$H$3,DH48,Names!$J$3,DI48,Names!$L$3,DJ48,Names!$N$3,DK48))</f>
        <v>HBL-210PRL:RFS-PRLCSC-045</v>
      </c>
      <c r="DP48" s="1170" t="str">
        <f>IFERROR(VLOOKUP($A48,Table!$DI$5:$DO$286,Table!$DJ$3,FALSE),"")</f>
        <v/>
      </c>
      <c r="DQ48" s="1170" t="str">
        <f>IFERROR(VLOOKUP($A48,Table!$DI$5:$DO$286,Table!$DK$3,FALSE),"")</f>
        <v/>
      </c>
      <c r="DR48" s="1170" t="str">
        <f>IF(DP48="","",Names!$K$3)</f>
        <v/>
      </c>
      <c r="DS48" s="1170" t="str">
        <f>IF(DP48="","",Names!$C$26)</f>
        <v/>
      </c>
      <c r="DT48" s="1170" t="str">
        <f>IFERROR(VLOOKUP($A48,Table!$DI$5:$DO$286,Table!$DM$3,FALSE),"")</f>
        <v/>
      </c>
      <c r="DV48" s="224" t="str">
        <f>IF(DP48="","",CONCATENATE(DP48,Names!$H$3,DQ48,Names!$J$3,DR48,Names!$L$3,DS48,Names!$N$3,DT48))</f>
        <v/>
      </c>
      <c r="DY48" s="1170" t="str">
        <f>IFERROR(VLOOKUP($A48,Table!$DI$5:$DO$286,Table!$DJ$3,FALSE),"")</f>
        <v/>
      </c>
      <c r="DZ48" s="1170" t="str">
        <f>IFERROR(VLOOKUP($A48,Table!$DI$5:$DO$286,Table!$DK$3,FALSE),"")</f>
        <v/>
      </c>
      <c r="EA48" s="1170" t="str">
        <f>IF(DY48="","",Names!$K$3)</f>
        <v/>
      </c>
      <c r="EB48" s="1170" t="str">
        <f>IF(DY48="","",Names!$C$25)</f>
        <v/>
      </c>
      <c r="EC48" s="1170" t="str">
        <f>IFERROR(VLOOKUP($A48,Table!$DI$5:$DO$286,Table!$DM$3,FALSE),"")</f>
        <v/>
      </c>
      <c r="EE48" s="224" t="str">
        <f>IF(DY48="","",CONCATENATE(DY48,Names!$H$3,DZ48,Names!$J$3,EA48,Names!$L$3,EB48,Names!$N$3,EC48))</f>
        <v/>
      </c>
      <c r="EH48" t="str">
        <f>IFERROR(VLOOKUP($A48,TCS_C!$R$9:$U$10046,TCS_C!$S$5,FALSE),"")</f>
        <v/>
      </c>
      <c r="EI48" t="str">
        <f>IFERROR(VLOOKUP($A48,TCS_C!$R$9:$U$10046,TCS_C!$T$5,FALSE),"")</f>
        <v/>
      </c>
      <c r="EJ48" t="str">
        <f>IF(EH48="","",Names!$K$3)</f>
        <v/>
      </c>
      <c r="EK48" t="str">
        <f>IF(EH48="","",Names!$C$17)</f>
        <v/>
      </c>
      <c r="EL48" t="str">
        <f>IFERROR(VLOOKUP($A48,TCS_C!$R$9:$U$10046,TCS_C!$U$5,FALSE),"")</f>
        <v/>
      </c>
      <c r="EN48" s="224" t="str">
        <f>IF(EH48="","",CONCATENATE(EH48,Names!$H$3,EI48,Names!$J$3,EJ48,Names!$L$3,EK48,Names!$N$3,EL48))</f>
        <v/>
      </c>
      <c r="EQ48" t="str">
        <f>IFERROR(VLOOKUP($A48,Table!BT49:$BY$286,Table!$BU$3,FALSE),"")</f>
        <v>A2T</v>
      </c>
      <c r="ER48" t="str">
        <f>IFERROR(VLOOKUP($A48,Table!BT49:$BY$286,Table!$BV$3,FALSE),"")</f>
        <v>050PRL</v>
      </c>
      <c r="ES48" t="str">
        <f>IF(EQ48="","",Names!$K$3)</f>
        <v>RFS</v>
      </c>
      <c r="ET48" t="str">
        <f>IFERROR(VLOOKUP($A48,Table!BT49:$BY$286,Table!$BW$3,FALSE),"")</f>
        <v>PRLGI</v>
      </c>
      <c r="EU48" t="str">
        <f>IFERROR(VLOOKUP($A48,Table!BT49:$BY$286,Table!$BX$3,FALSE),"")</f>
        <v>006</v>
      </c>
      <c r="EW48" s="224" t="str">
        <f>IF(EQ48="","",CONCATENATE(EQ48,Names!$H$3,ER48,Names!$J$3,ES48,Names!$L$3,ET48,Names!$N$3,EU48))</f>
        <v>A2T-050PRL:RFS-PRLGI-006</v>
      </c>
      <c r="FB48" t="str">
        <f>IF(EZ48="","",Names!$K$3)</f>
        <v/>
      </c>
      <c r="FF48" s="224" t="str">
        <f>IF(EZ48="","",CONCATENATE(EZ48,Names!$H$3,FA48,Names!$J$3,FB48,Names!$L$3,FC48,Names!$N$3,FD48))</f>
        <v/>
      </c>
      <c r="FG48" s="1266" t="str">
        <f>IF(EZ48="","",CONCATENATE(FC48,Names!$N$3,FD48))</f>
        <v/>
      </c>
    </row>
    <row r="49" spans="1:163">
      <c r="A49" s="72">
        <v>46</v>
      </c>
      <c r="C49" t="str">
        <f>IFERROR(VLOOKUP($A49,Table!$AL$5:$AS$286,Table!$AM$3,FALSE),"")</f>
        <v>MBL</v>
      </c>
      <c r="D49" t="str">
        <f>IFERROR(VLOOKUP($A49,Table!$AL$5:$AS$286,Table!$AN$3,FALSE),"")</f>
        <v>090PRL</v>
      </c>
      <c r="E49" t="str">
        <f>IF(C49="","",Names!$K$3)</f>
        <v>RFS</v>
      </c>
      <c r="F49" t="str">
        <f>IF(C49="","",Names!$C$5)</f>
        <v>PRLRL</v>
      </c>
      <c r="G49" t="str">
        <f>IFERROR(VLOOKUP($A49,Table!$AL$5:$AS$286,Table!$AO$3,FALSE),"")</f>
        <v>046</v>
      </c>
      <c r="I49" s="224" t="str">
        <f>IF(C49="","",CONCATENATE(C49,Names!$H$3,D49,Names!$J$3,E49,Names!$L$3,F49,Names!$N$3,G49))</f>
        <v>MBL-090PRL:RFS-PRLRL-046</v>
      </c>
      <c r="L49" s="1170" t="str">
        <f>IFERROR(VLOOKUP($A49,Table!$AV$5:$BK$286,Table!$AW$3,FALSE),"")</f>
        <v>HEBT</v>
      </c>
      <c r="M49" s="1170" t="str">
        <f>IFERROR(VLOOKUP($A49,Table!$AV$5:$BK$286,Table!$AX$3,FALSE),"")</f>
        <v>010PRL</v>
      </c>
      <c r="N49" s="1170" t="str">
        <f>IF(L49="","",Names!$K$3)</f>
        <v>RFS</v>
      </c>
      <c r="O49" s="1170" t="str">
        <f>IF(L49="","",Names!$C$9)</f>
        <v>PRLTap</v>
      </c>
      <c r="P49" s="1170" t="str">
        <f>IFERROR(VLOOKUP($A49,Table!$AV$5:$BK$286,Table!$AY$3,FALSE),"")</f>
        <v>046</v>
      </c>
      <c r="R49" s="224" t="str">
        <f>IF(L49="","",CONCATENATE(L49,Names!$H$3,M49,Names!$J$3,N49,Names!$L$3,O49,Names!$N$3,P49))</f>
        <v>HEBT-010PRL:RFS-PRLTap-046</v>
      </c>
      <c r="U49" t="str">
        <f>IFERROR(VLOOKUP($A49,Table!$AV$5:$BI$286,Table!$AW$3,FALSE),"")</f>
        <v>HEBT</v>
      </c>
      <c r="V49" t="str">
        <f>IFERROR(VLOOKUP($A49,Table!$AV$5:$BI$286,Table!$AX$3,FALSE),"")</f>
        <v>010PRL</v>
      </c>
      <c r="W49" t="str">
        <f>IF(U49="","",Names!$K$3)</f>
        <v>RFS</v>
      </c>
      <c r="X49" t="str">
        <f>IF(U49="","",Names!$C$6)</f>
        <v>PRLCpl</v>
      </c>
      <c r="Y49" t="str">
        <f>IFERROR(VLOOKUP($A49,Table!$AV$5:$BI$286,Table!$AY$3,FALSE),"")</f>
        <v>046</v>
      </c>
      <c r="AA49" s="224" t="str">
        <f>IF(U49="","",CONCATENATE(U49,Names!$H$3,V49,Names!$J$3,W49,Names!$L$3,X49,Names!$N$3,Y49))</f>
        <v>HEBT-010PRL:RFS-PRLCpl-046</v>
      </c>
      <c r="AD49" t="str">
        <f>IFERROR(VLOOKUP($A49,Table!$AV$5:$BI$286,Table!$AW$3,FALSE),"")</f>
        <v>HEBT</v>
      </c>
      <c r="AE49" t="str">
        <f>IFERROR(VLOOKUP($A49,Table!$AV$5:$BI$286,Table!$AX$3,FALSE),"")</f>
        <v>010PRL</v>
      </c>
      <c r="AF49" t="str">
        <f>IF(AD49="","",Names!$K$3)</f>
        <v>RFS</v>
      </c>
      <c r="AG49" t="str">
        <f>IF(AD49="","",Names!$C$7)</f>
        <v>PRLSB</v>
      </c>
      <c r="AH49" t="str">
        <f>IFERROR(VLOOKUP($A49,Table!$AV$5:$BI$286,Table!$AY$3,FALSE),"")</f>
        <v>046</v>
      </c>
      <c r="AJ49" s="224" t="str">
        <f>IF(AD49="","",CONCATENATE(AD49,Names!$H$3,AE49,Names!$J$3,AF49,Names!$L$3,AG49,Names!$N$3,AH49))</f>
        <v>HEBT-010PRL:RFS-PRLSB-046</v>
      </c>
      <c r="AM49" t="str">
        <f>IFERROR(VLOOKUP($A49,Table!$AV$5:$BI$286,Table!$AW$3,FALSE),"")</f>
        <v>HEBT</v>
      </c>
      <c r="AN49" t="str">
        <f>IFERROR(VLOOKUP($A49,Table!$AV$5:$BI$286,Table!$AX$3,FALSE),"")</f>
        <v>010PRL</v>
      </c>
      <c r="AO49" t="str">
        <f>IF(AM49="","",Names!$K$3)</f>
        <v>RFS</v>
      </c>
      <c r="AP49" t="str">
        <f>IF(AM49="","",Names!$C$8)</f>
        <v>PRLJB</v>
      </c>
      <c r="AQ49" t="str">
        <f>IFERROR(VLOOKUP($A49,Table!$AV$5:$BI$286,Table!$AY$3,FALSE),"")</f>
        <v>046</v>
      </c>
      <c r="AS49" s="224" t="str">
        <f>IF(AM49="","",CONCATENATE(AM49,Names!$H$3,AN49,Names!$J$3,AO49,Names!$L$3,AP49,Names!$N$3,AQ49))</f>
        <v>HEBT-010PRL:RFS-PRLJB-046</v>
      </c>
      <c r="AT49" s="224" t="str">
        <f>IF(AM49="","",CONCATENATE(AP49,Names!$N$3,AQ49))</f>
        <v>PRLJB-046</v>
      </c>
      <c r="AV49" t="str">
        <f>IFERROR(VLOOKUP($A49,Table!$AL$5:$AS$286,Table!$AM$3,FALSE),"")</f>
        <v>MBL</v>
      </c>
      <c r="AW49" t="str">
        <f>IFERROR(VLOOKUP($A49,Table!$AL$5:$AS$286,Table!$AN$3,FALSE),"")</f>
        <v>090PRL</v>
      </c>
      <c r="AX49" t="str">
        <f>IF(AV49="","",Names!$K$3)</f>
        <v>RFS</v>
      </c>
      <c r="AY49" t="str">
        <f>IF(AV49="","",Names!$C$10)</f>
        <v>PRLEH</v>
      </c>
      <c r="AZ49" t="str">
        <f>IFERROR(VLOOKUP($A49,Table!$AL$5:$AS$286,Table!$AQ$3,FALSE),"")</f>
        <v>L046</v>
      </c>
      <c r="BB49" s="224" t="str">
        <f>IF(AV49="","",CONCATENATE(AV49,Names!$H$3,AW49,Names!$J$3,AX49,Names!$L$3,AY49,Names!$N$3,AZ49))</f>
        <v>MBL-090PRL:RFS-PRLEH-L046</v>
      </c>
      <c r="BE49" t="str">
        <f>IFERROR(VLOOKUP($A49,Table!$AV$5:$BI$286,Table!$AW$3,FALSE),"")</f>
        <v>HEBT</v>
      </c>
      <c r="BF49" t="str">
        <f>IFERROR(VLOOKUP($A49,Table!$AV$5:$BI$286,Table!$AX$3,FALSE),"")</f>
        <v>010PRL</v>
      </c>
      <c r="BG49" t="str">
        <f>IF(BE49="","",Names!$K$3)</f>
        <v>RFS</v>
      </c>
      <c r="BH49" t="str">
        <f>IF(BE49="","",Names!$C$10)</f>
        <v>PRLEH</v>
      </c>
      <c r="BI49" t="str">
        <f>IFERROR(VLOOKUP($A49,Table!$AV$5:$BI$286,Table!$BC$3,FALSE),"")</f>
        <v>C046</v>
      </c>
      <c r="BK49" s="224" t="str">
        <f>IF(BE49="","",CONCATENATE(BE49,Names!$H$3,BF49,Names!$J$3,BG49,Names!$L$3,BH49,Names!$N$3,BI49))</f>
        <v>HEBT-010PRL:RFS-PRLEH-C046</v>
      </c>
      <c r="BN49" t="str">
        <f>IFERROR(VLOOKUP($A49,Table!$AV$5:$BI$286,Table!$AW$3,FALSE),"")</f>
        <v>HEBT</v>
      </c>
      <c r="BO49" t="str">
        <f>IFERROR(VLOOKUP($A49,Table!$AV$5:$BI$286,Table!$AX$3,FALSE),"")</f>
        <v>010PRL</v>
      </c>
      <c r="BP49" t="str">
        <f>IF(BN49="","",Names!$K$3)</f>
        <v>RFS</v>
      </c>
      <c r="BQ49" t="str">
        <f>IF(BN49="","",Names!$C$10)</f>
        <v>PRLEH</v>
      </c>
      <c r="BR49" t="str">
        <f>IFERROR(VLOOKUP($A49,Table!$AV$5:$BI$286,Table!$BF$3,FALSE),"")</f>
        <v>S046</v>
      </c>
      <c r="BT49" s="224" t="str">
        <f>IF(BN49="","",CONCATENATE(BN49,Names!$H$3,BO49,Names!$J$3,BP49,Names!$L$3,BQ49,Names!$N$3,BR49))</f>
        <v>HEBT-010PRL:RFS-PRLEH-S046</v>
      </c>
      <c r="BW49" t="str">
        <f>IFERROR(VLOOKUP($A49,Table!$AL$5:$AS$286,Table!$AM$3,FALSE),"")</f>
        <v>MBL</v>
      </c>
      <c r="BX49" t="str">
        <f>IFERROR(VLOOKUP($A49,Table!$AL$5:$AS$286,Table!$AN$3,FALSE),"")</f>
        <v>090PRL</v>
      </c>
      <c r="BY49" t="str">
        <f>IF(BW49="","",Names!$K$3)</f>
        <v>RFS</v>
      </c>
      <c r="BZ49" t="str">
        <f>IF(BW49="","",Names!$C$11)</f>
        <v>PRLTE</v>
      </c>
      <c r="CA49" t="str">
        <f>IFERROR(VLOOKUP($A49,Table!$AL$5:$AS$286,Table!$AQ$3,FALSE),"")</f>
        <v>L046</v>
      </c>
      <c r="CC49" s="224" t="str">
        <f>IF(BW49="","",CONCATENATE(BW49,Names!$H$3,BX49,Names!$J$3,BY49,Names!$L$3,BZ49,Names!$N$3,CA49))</f>
        <v>MBL-090PRL:RFS-PRLTE-L046</v>
      </c>
      <c r="CF49" t="str">
        <f>IFERROR(VLOOKUP($A49,Table!$AV$5:$BI$286,Table!$AW$3,FALSE),"")</f>
        <v>HEBT</v>
      </c>
      <c r="CG49" t="str">
        <f>IFERROR(VLOOKUP($A49,Table!$AV$5:$BI$286,Table!$AX$3,FALSE),"")</f>
        <v>010PRL</v>
      </c>
      <c r="CH49" t="str">
        <f>IF(CF49="","",Names!$K$3)</f>
        <v>RFS</v>
      </c>
      <c r="CI49" t="str">
        <f>IF(CF49="","",Names!$C$11)</f>
        <v>PRLTE</v>
      </c>
      <c r="CJ49" t="str">
        <f>IFERROR(VLOOKUP($A49,Table!$AV$5:$BI$286,Table!$BC$3,FALSE),"")</f>
        <v>C046</v>
      </c>
      <c r="CL49" s="224" t="str">
        <f>IF(CF49="","",CONCATENATE(CF49,Names!$H$3,CG49,Names!$J$3,CH49,Names!$L$3,CI49,Names!$N$3,CJ49))</f>
        <v>HEBT-010PRL:RFS-PRLTE-C046</v>
      </c>
      <c r="CO49" t="str">
        <f>IFERROR(VLOOKUP($A49,Table!$AV$5:$BI$286,Table!$AW$3,FALSE),"")</f>
        <v>HEBT</v>
      </c>
      <c r="CP49" t="str">
        <f>IFERROR(VLOOKUP($A49,Table!$AV$5:$BI$286,Table!$AX$3,FALSE),"")</f>
        <v>010PRL</v>
      </c>
      <c r="CQ49" t="str">
        <f>IF(CO49="","",Names!$K$3)</f>
        <v>RFS</v>
      </c>
      <c r="CR49" t="str">
        <f>IF(CO49="","",Names!$C$11)</f>
        <v>PRLTE</v>
      </c>
      <c r="CS49" t="str">
        <f>IFERROR(VLOOKUP($A49,Table!$AV$5:$BI$286,Table!$BF$3,FALSE),"")</f>
        <v>S046</v>
      </c>
      <c r="CU49" s="224" t="str">
        <f>IF(CO49="","",CONCATENATE(CO49,Names!$H$3,CP49,Names!$J$3,CQ49,Names!$L$3,CR49,Names!$N$3,CS49))</f>
        <v>HEBT-010PRL:RFS-PRLTE-S046</v>
      </c>
      <c r="CX49" t="str">
        <f>IFERROR(VLOOKUP($A49,Table!$AV$5:$BI$286,Table!$AW$3,FALSE),"")</f>
        <v>HEBT</v>
      </c>
      <c r="CY49" t="str">
        <f>IFERROR(VLOOKUP($A49,Table!$AV$5:$BI$286,Table!$AX$3,FALSE),"")</f>
        <v>010PRL</v>
      </c>
      <c r="CZ49" t="str">
        <f>IF(CX49="","",Names!$K$3)</f>
        <v>RFS</v>
      </c>
      <c r="DA49" t="str">
        <f>IF(CX49="","",Names!$C$12)</f>
        <v>PRLDL</v>
      </c>
      <c r="DB49" t="str">
        <f>IFERROR(VLOOKUP($A49,Table!$AV$5:$BI$286,Table!$BC$3,FALSE),"")</f>
        <v>C046</v>
      </c>
      <c r="DD49" s="224" t="str">
        <f>IF(CX49="","",CONCATENATE(CX49,Names!$H$3,CY49,Names!$J$3,CZ49,Names!$L$3,DA49,Names!$N$3,DB49))</f>
        <v>HEBT-010PRL:RFS-PRLDL-C046</v>
      </c>
      <c r="DG49" t="str">
        <f>IFERROR(VLOOKUP($A49,Table!$AV$5:$BI$286,Table!$AW$3,FALSE),"")</f>
        <v>HEBT</v>
      </c>
      <c r="DH49" t="str">
        <f>IFERROR(VLOOKUP($A49,Table!$AV$5:$BI$286,Table!$AX$3,FALSE),"")</f>
        <v>010PRL</v>
      </c>
      <c r="DI49" t="str">
        <f>IF(DG49="","",Names!$K$3)</f>
        <v>RFS</v>
      </c>
      <c r="DJ49" t="str">
        <f>IF(DG49="","",Names!$C$24)</f>
        <v>PRLCSC</v>
      </c>
      <c r="DK49" t="str">
        <f>IFERROR(VLOOKUP($A49,Table!$AV$5:$BI$286,Table!$AY$3,FALSE),"")</f>
        <v>046</v>
      </c>
      <c r="DM49" s="224" t="str">
        <f>IF(DG49="","",CONCATENATE(DG49,Names!$H$3,DH49,Names!$J$3,DI49,Names!$L$3,DJ49,Names!$N$3,DK49))</f>
        <v>HEBT-010PRL:RFS-PRLCSC-046</v>
      </c>
      <c r="DP49" s="1170" t="str">
        <f>IFERROR(VLOOKUP($A49,Table!$DI$5:$DO$286,Table!$DJ$3,FALSE),"")</f>
        <v/>
      </c>
      <c r="DQ49" s="1170" t="str">
        <f>IFERROR(VLOOKUP($A49,Table!$DI$5:$DO$286,Table!$DK$3,FALSE),"")</f>
        <v/>
      </c>
      <c r="DR49" s="1170" t="str">
        <f>IF(DP49="","",Names!$K$3)</f>
        <v/>
      </c>
      <c r="DS49" s="1170" t="str">
        <f>IF(DP49="","",Names!$C$26)</f>
        <v/>
      </c>
      <c r="DT49" s="1170" t="str">
        <f>IFERROR(VLOOKUP($A49,Table!$DI$5:$DO$286,Table!$DM$3,FALSE),"")</f>
        <v/>
      </c>
      <c r="DV49" s="224" t="str">
        <f>IF(DP49="","",CONCATENATE(DP49,Names!$H$3,DQ49,Names!$J$3,DR49,Names!$L$3,DS49,Names!$N$3,DT49))</f>
        <v/>
      </c>
      <c r="DY49" s="1170" t="str">
        <f>IFERROR(VLOOKUP($A49,Table!$DI$5:$DO$286,Table!$DJ$3,FALSE),"")</f>
        <v/>
      </c>
      <c r="DZ49" s="1170" t="str">
        <f>IFERROR(VLOOKUP($A49,Table!$DI$5:$DO$286,Table!$DK$3,FALSE),"")</f>
        <v/>
      </c>
      <c r="EA49" s="1170" t="str">
        <f>IF(DY49="","",Names!$K$3)</f>
        <v/>
      </c>
      <c r="EB49" s="1170" t="str">
        <f>IF(DY49="","",Names!$C$25)</f>
        <v/>
      </c>
      <c r="EC49" s="1170" t="str">
        <f>IFERROR(VLOOKUP($A49,Table!$DI$5:$DO$286,Table!$DM$3,FALSE),"")</f>
        <v/>
      </c>
      <c r="EE49" s="224" t="str">
        <f>IF(DY49="","",CONCATENATE(DY49,Names!$H$3,DZ49,Names!$J$3,EA49,Names!$L$3,EB49,Names!$N$3,EC49))</f>
        <v/>
      </c>
      <c r="EH49" t="str">
        <f>IFERROR(VLOOKUP($A49,TCS_C!$R$9:$U$10046,TCS_C!$S$5,FALSE),"")</f>
        <v/>
      </c>
      <c r="EI49" t="str">
        <f>IFERROR(VLOOKUP($A49,TCS_C!$R$9:$U$10046,TCS_C!$T$5,FALSE),"")</f>
        <v/>
      </c>
      <c r="EJ49" t="str">
        <f>IF(EH49="","",Names!$K$3)</f>
        <v/>
      </c>
      <c r="EK49" t="str">
        <f>IF(EH49="","",Names!$C$17)</f>
        <v/>
      </c>
      <c r="EL49" t="str">
        <f>IFERROR(VLOOKUP($A49,TCS_C!$R$9:$U$10046,TCS_C!$U$5,FALSE),"")</f>
        <v/>
      </c>
      <c r="EN49" s="224" t="str">
        <f>IF(EH49="","",CONCATENATE(EH49,Names!$H$3,EI49,Names!$J$3,EJ49,Names!$L$3,EK49,Names!$N$3,EL49))</f>
        <v/>
      </c>
      <c r="EQ49" t="str">
        <f>IFERROR(VLOOKUP($A49,Table!BT50:$BY$286,Table!$BU$3,FALSE),"")</f>
        <v>A2T</v>
      </c>
      <c r="ER49" t="str">
        <f>IFERROR(VLOOKUP($A49,Table!BT50:$BY$286,Table!$BV$3,FALSE),"")</f>
        <v>050PRL</v>
      </c>
      <c r="ES49" t="str">
        <f>IF(EQ49="","",Names!$K$3)</f>
        <v>RFS</v>
      </c>
      <c r="ET49" t="str">
        <f>IFERROR(VLOOKUP($A49,Table!BT50:$BY$286,Table!$BW$3,FALSE),"")</f>
        <v>PRLEH</v>
      </c>
      <c r="EU49" t="str">
        <f>IFERROR(VLOOKUP($A49,Table!BT50:$BY$286,Table!$BX$3,FALSE),"")</f>
        <v>G006</v>
      </c>
      <c r="EW49" s="224" t="str">
        <f>IF(EQ49="","",CONCATENATE(EQ49,Names!$H$3,ER49,Names!$J$3,ES49,Names!$L$3,ET49,Names!$N$3,EU49))</f>
        <v>A2T-050PRL:RFS-PRLEH-G006</v>
      </c>
      <c r="FB49" t="str">
        <f>IF(EZ49="","",Names!$K$3)</f>
        <v/>
      </c>
      <c r="FF49" s="224" t="str">
        <f>IF(EZ49="","",CONCATENATE(EZ49,Names!$H$3,FA49,Names!$J$3,FB49,Names!$L$3,FC49,Names!$N$3,FD49))</f>
        <v/>
      </c>
      <c r="FG49" s="1266" t="str">
        <f>IF(EZ49="","",CONCATENATE(FC49,Names!$N$3,FD49))</f>
        <v/>
      </c>
    </row>
    <row r="50" spans="1:163">
      <c r="A50" s="72">
        <v>47</v>
      </c>
      <c r="C50" t="str">
        <f>IFERROR(VLOOKUP($A50,Table!$AL$5:$AS$286,Table!$AM$3,FALSE),"")</f>
        <v>HBL</v>
      </c>
      <c r="D50" t="str">
        <f>IFERROR(VLOOKUP($A50,Table!$AL$5:$AS$286,Table!$AN$3,FALSE),"")</f>
        <v>010PRL</v>
      </c>
      <c r="E50" t="str">
        <f>IF(C50="","",Names!$K$3)</f>
        <v>RFS</v>
      </c>
      <c r="F50" t="str">
        <f>IF(C50="","",Names!$C$5)</f>
        <v>PRLRL</v>
      </c>
      <c r="G50" t="str">
        <f>IFERROR(VLOOKUP($A50,Table!$AL$5:$AS$286,Table!$AO$3,FALSE),"")</f>
        <v>047</v>
      </c>
      <c r="I50" s="224" t="str">
        <f>IF(C50="","",CONCATENATE(C50,Names!$H$3,D50,Names!$J$3,E50,Names!$L$3,F50,Names!$N$3,G50))</f>
        <v>HBL-010PRL:RFS-PRLRL-047</v>
      </c>
      <c r="L50" s="1170" t="str">
        <f>IFERROR(VLOOKUP($A50,Table!$AV$5:$BK$286,Table!$AW$3,FALSE),"")</f>
        <v>HEBT</v>
      </c>
      <c r="M50" s="1170" t="str">
        <f>IFERROR(VLOOKUP($A50,Table!$AV$5:$BK$286,Table!$AX$3,FALSE),"")</f>
        <v>030PRL</v>
      </c>
      <c r="N50" s="1170" t="str">
        <f>IF(L50="","",Names!$K$3)</f>
        <v>RFS</v>
      </c>
      <c r="O50" s="1170" t="str">
        <f>IF(L50="","",Names!$C$9)</f>
        <v>PRLTap</v>
      </c>
      <c r="P50" s="1170" t="str">
        <f>IFERROR(VLOOKUP($A50,Table!$AV$5:$BK$286,Table!$AY$3,FALSE),"")</f>
        <v>047</v>
      </c>
      <c r="R50" s="224" t="str">
        <f>IF(L50="","",CONCATENATE(L50,Names!$H$3,M50,Names!$J$3,N50,Names!$L$3,O50,Names!$N$3,P50))</f>
        <v>HEBT-030PRL:RFS-PRLTap-047</v>
      </c>
      <c r="U50" t="str">
        <f>IFERROR(VLOOKUP($A50,Table!$AV$5:$BI$286,Table!$AW$3,FALSE),"")</f>
        <v>HEBT</v>
      </c>
      <c r="V50" t="str">
        <f>IFERROR(VLOOKUP($A50,Table!$AV$5:$BI$286,Table!$AX$3,FALSE),"")</f>
        <v>030PRL</v>
      </c>
      <c r="W50" t="str">
        <f>IF(U50="","",Names!$K$3)</f>
        <v>RFS</v>
      </c>
      <c r="X50" t="str">
        <f>IF(U50="","",Names!$C$6)</f>
        <v>PRLCpl</v>
      </c>
      <c r="Y50" t="str">
        <f>IFERROR(VLOOKUP($A50,Table!$AV$5:$BI$286,Table!$AY$3,FALSE),"")</f>
        <v>047</v>
      </c>
      <c r="AA50" s="224" t="str">
        <f>IF(U50="","",CONCATENATE(U50,Names!$H$3,V50,Names!$J$3,W50,Names!$L$3,X50,Names!$N$3,Y50))</f>
        <v>HEBT-030PRL:RFS-PRLCpl-047</v>
      </c>
      <c r="AD50" t="str">
        <f>IFERROR(VLOOKUP($A50,Table!$AV$5:$BI$286,Table!$AW$3,FALSE),"")</f>
        <v>HEBT</v>
      </c>
      <c r="AE50" t="str">
        <f>IFERROR(VLOOKUP($A50,Table!$AV$5:$BI$286,Table!$AX$3,FALSE),"")</f>
        <v>030PRL</v>
      </c>
      <c r="AF50" t="str">
        <f>IF(AD50="","",Names!$K$3)</f>
        <v>RFS</v>
      </c>
      <c r="AG50" t="str">
        <f>IF(AD50="","",Names!$C$7)</f>
        <v>PRLSB</v>
      </c>
      <c r="AH50" t="str">
        <f>IFERROR(VLOOKUP($A50,Table!$AV$5:$BI$286,Table!$AY$3,FALSE),"")</f>
        <v>047</v>
      </c>
      <c r="AJ50" s="224" t="str">
        <f>IF(AD50="","",CONCATENATE(AD50,Names!$H$3,AE50,Names!$J$3,AF50,Names!$L$3,AG50,Names!$N$3,AH50))</f>
        <v>HEBT-030PRL:RFS-PRLSB-047</v>
      </c>
      <c r="AM50" t="str">
        <f>IFERROR(VLOOKUP($A50,Table!$AV$5:$BI$286,Table!$AW$3,FALSE),"")</f>
        <v>HEBT</v>
      </c>
      <c r="AN50" t="str">
        <f>IFERROR(VLOOKUP($A50,Table!$AV$5:$BI$286,Table!$AX$3,FALSE),"")</f>
        <v>030PRL</v>
      </c>
      <c r="AO50" t="str">
        <f>IF(AM50="","",Names!$K$3)</f>
        <v>RFS</v>
      </c>
      <c r="AP50" t="str">
        <f>IF(AM50="","",Names!$C$8)</f>
        <v>PRLJB</v>
      </c>
      <c r="AQ50" t="str">
        <f>IFERROR(VLOOKUP($A50,Table!$AV$5:$BI$286,Table!$AY$3,FALSE),"")</f>
        <v>047</v>
      </c>
      <c r="AS50" s="224" t="str">
        <f>IF(AM50="","",CONCATENATE(AM50,Names!$H$3,AN50,Names!$J$3,AO50,Names!$L$3,AP50,Names!$N$3,AQ50))</f>
        <v>HEBT-030PRL:RFS-PRLJB-047</v>
      </c>
      <c r="AT50" s="224" t="str">
        <f>IF(AM50="","",CONCATENATE(AP50,Names!$N$3,AQ50))</f>
        <v>PRLJB-047</v>
      </c>
      <c r="AV50" t="str">
        <f>IFERROR(VLOOKUP($A50,Table!$AL$5:$AS$286,Table!$AM$3,FALSE),"")</f>
        <v>HBL</v>
      </c>
      <c r="AW50" t="str">
        <f>IFERROR(VLOOKUP($A50,Table!$AL$5:$AS$286,Table!$AN$3,FALSE),"")</f>
        <v>010PRL</v>
      </c>
      <c r="AX50" t="str">
        <f>IF(AV50="","",Names!$K$3)</f>
        <v>RFS</v>
      </c>
      <c r="AY50" t="str">
        <f>IF(AV50="","",Names!$C$10)</f>
        <v>PRLEH</v>
      </c>
      <c r="AZ50" t="str">
        <f>IFERROR(VLOOKUP($A50,Table!$AL$5:$AS$286,Table!$AQ$3,FALSE),"")</f>
        <v>L047</v>
      </c>
      <c r="BB50" s="224" t="str">
        <f>IF(AV50="","",CONCATENATE(AV50,Names!$H$3,AW50,Names!$J$3,AX50,Names!$L$3,AY50,Names!$N$3,AZ50))</f>
        <v>HBL-010PRL:RFS-PRLEH-L047</v>
      </c>
      <c r="BE50" t="str">
        <f>IFERROR(VLOOKUP($A50,Table!$AV$5:$BI$286,Table!$AW$3,FALSE),"")</f>
        <v>HEBT</v>
      </c>
      <c r="BF50" t="str">
        <f>IFERROR(VLOOKUP($A50,Table!$AV$5:$BI$286,Table!$AX$3,FALSE),"")</f>
        <v>030PRL</v>
      </c>
      <c r="BG50" t="str">
        <f>IF(BE50="","",Names!$K$3)</f>
        <v>RFS</v>
      </c>
      <c r="BH50" t="str">
        <f>IF(BE50="","",Names!$C$10)</f>
        <v>PRLEH</v>
      </c>
      <c r="BI50" t="str">
        <f>IFERROR(VLOOKUP($A50,Table!$AV$5:$BI$286,Table!$BC$3,FALSE),"")</f>
        <v>C047</v>
      </c>
      <c r="BK50" s="224" t="str">
        <f>IF(BE50="","",CONCATENATE(BE50,Names!$H$3,BF50,Names!$J$3,BG50,Names!$L$3,BH50,Names!$N$3,BI50))</f>
        <v>HEBT-030PRL:RFS-PRLEH-C047</v>
      </c>
      <c r="BN50" t="str">
        <f>IFERROR(VLOOKUP($A50,Table!$AV$5:$BI$286,Table!$AW$3,FALSE),"")</f>
        <v>HEBT</v>
      </c>
      <c r="BO50" t="str">
        <f>IFERROR(VLOOKUP($A50,Table!$AV$5:$BI$286,Table!$AX$3,FALSE),"")</f>
        <v>030PRL</v>
      </c>
      <c r="BP50" t="str">
        <f>IF(BN50="","",Names!$K$3)</f>
        <v>RFS</v>
      </c>
      <c r="BQ50" t="str">
        <f>IF(BN50="","",Names!$C$10)</f>
        <v>PRLEH</v>
      </c>
      <c r="BR50" t="str">
        <f>IFERROR(VLOOKUP($A50,Table!$AV$5:$BI$286,Table!$BF$3,FALSE),"")</f>
        <v>S047</v>
      </c>
      <c r="BT50" s="224" t="str">
        <f>IF(BN50="","",CONCATENATE(BN50,Names!$H$3,BO50,Names!$J$3,BP50,Names!$L$3,BQ50,Names!$N$3,BR50))</f>
        <v>HEBT-030PRL:RFS-PRLEH-S047</v>
      </c>
      <c r="BW50" t="str">
        <f>IFERROR(VLOOKUP($A50,Table!$AL$5:$AS$286,Table!$AM$3,FALSE),"")</f>
        <v>HBL</v>
      </c>
      <c r="BX50" t="str">
        <f>IFERROR(VLOOKUP($A50,Table!$AL$5:$AS$286,Table!$AN$3,FALSE),"")</f>
        <v>010PRL</v>
      </c>
      <c r="BY50" t="str">
        <f>IF(BW50="","",Names!$K$3)</f>
        <v>RFS</v>
      </c>
      <c r="BZ50" t="str">
        <f>IF(BW50="","",Names!$C$11)</f>
        <v>PRLTE</v>
      </c>
      <c r="CA50" t="str">
        <f>IFERROR(VLOOKUP($A50,Table!$AL$5:$AS$286,Table!$AQ$3,FALSE),"")</f>
        <v>L047</v>
      </c>
      <c r="CC50" s="224" t="str">
        <f>IF(BW50="","",CONCATENATE(BW50,Names!$H$3,BX50,Names!$J$3,BY50,Names!$L$3,BZ50,Names!$N$3,CA50))</f>
        <v>HBL-010PRL:RFS-PRLTE-L047</v>
      </c>
      <c r="CF50" t="str">
        <f>IFERROR(VLOOKUP($A50,Table!$AV$5:$BI$286,Table!$AW$3,FALSE),"")</f>
        <v>HEBT</v>
      </c>
      <c r="CG50" t="str">
        <f>IFERROR(VLOOKUP($A50,Table!$AV$5:$BI$286,Table!$AX$3,FALSE),"")</f>
        <v>030PRL</v>
      </c>
      <c r="CH50" t="str">
        <f>IF(CF50="","",Names!$K$3)</f>
        <v>RFS</v>
      </c>
      <c r="CI50" t="str">
        <f>IF(CF50="","",Names!$C$11)</f>
        <v>PRLTE</v>
      </c>
      <c r="CJ50" t="str">
        <f>IFERROR(VLOOKUP($A50,Table!$AV$5:$BI$286,Table!$BC$3,FALSE),"")</f>
        <v>C047</v>
      </c>
      <c r="CL50" s="224" t="str">
        <f>IF(CF50="","",CONCATENATE(CF50,Names!$H$3,CG50,Names!$J$3,CH50,Names!$L$3,CI50,Names!$N$3,CJ50))</f>
        <v>HEBT-030PRL:RFS-PRLTE-C047</v>
      </c>
      <c r="CO50" t="str">
        <f>IFERROR(VLOOKUP($A50,Table!$AV$5:$BI$286,Table!$AW$3,FALSE),"")</f>
        <v>HEBT</v>
      </c>
      <c r="CP50" t="str">
        <f>IFERROR(VLOOKUP($A50,Table!$AV$5:$BI$286,Table!$AX$3,FALSE),"")</f>
        <v>030PRL</v>
      </c>
      <c r="CQ50" t="str">
        <f>IF(CO50="","",Names!$K$3)</f>
        <v>RFS</v>
      </c>
      <c r="CR50" t="str">
        <f>IF(CO50="","",Names!$C$11)</f>
        <v>PRLTE</v>
      </c>
      <c r="CS50" t="str">
        <f>IFERROR(VLOOKUP($A50,Table!$AV$5:$BI$286,Table!$BF$3,FALSE),"")</f>
        <v>S047</v>
      </c>
      <c r="CU50" s="224" t="str">
        <f>IF(CO50="","",CONCATENATE(CO50,Names!$H$3,CP50,Names!$J$3,CQ50,Names!$L$3,CR50,Names!$N$3,CS50))</f>
        <v>HEBT-030PRL:RFS-PRLTE-S047</v>
      </c>
      <c r="CX50" t="str">
        <f>IFERROR(VLOOKUP($A50,Table!$AV$5:$BI$286,Table!$AW$3,FALSE),"")</f>
        <v>HEBT</v>
      </c>
      <c r="CY50" t="str">
        <f>IFERROR(VLOOKUP($A50,Table!$AV$5:$BI$286,Table!$AX$3,FALSE),"")</f>
        <v>030PRL</v>
      </c>
      <c r="CZ50" t="str">
        <f>IF(CX50="","",Names!$K$3)</f>
        <v>RFS</v>
      </c>
      <c r="DA50" t="str">
        <f>IF(CX50="","",Names!$C$12)</f>
        <v>PRLDL</v>
      </c>
      <c r="DB50" t="str">
        <f>IFERROR(VLOOKUP($A50,Table!$AV$5:$BI$286,Table!$BC$3,FALSE),"")</f>
        <v>C047</v>
      </c>
      <c r="DD50" s="224" t="str">
        <f>IF(CX50="","",CONCATENATE(CX50,Names!$H$3,CY50,Names!$J$3,CZ50,Names!$L$3,DA50,Names!$N$3,DB50))</f>
        <v>HEBT-030PRL:RFS-PRLDL-C047</v>
      </c>
      <c r="DG50" t="str">
        <f>IFERROR(VLOOKUP($A50,Table!$AV$5:$BI$286,Table!$AW$3,FALSE),"")</f>
        <v>HEBT</v>
      </c>
      <c r="DH50" t="str">
        <f>IFERROR(VLOOKUP($A50,Table!$AV$5:$BI$286,Table!$AX$3,FALSE),"")</f>
        <v>030PRL</v>
      </c>
      <c r="DI50" t="str">
        <f>IF(DG50="","",Names!$K$3)</f>
        <v>RFS</v>
      </c>
      <c r="DJ50" t="str">
        <f>IF(DG50="","",Names!$C$24)</f>
        <v>PRLCSC</v>
      </c>
      <c r="DK50" t="str">
        <f>IFERROR(VLOOKUP($A50,Table!$AV$5:$BI$286,Table!$AY$3,FALSE),"")</f>
        <v>047</v>
      </c>
      <c r="DM50" s="224" t="str">
        <f>IF(DG50="","",CONCATENATE(DG50,Names!$H$3,DH50,Names!$J$3,DI50,Names!$L$3,DJ50,Names!$N$3,DK50))</f>
        <v>HEBT-030PRL:RFS-PRLCSC-047</v>
      </c>
      <c r="DP50" s="1170" t="str">
        <f>IFERROR(VLOOKUP($A50,Table!$DI$5:$DO$286,Table!$DJ$3,FALSE),"")</f>
        <v/>
      </c>
      <c r="DQ50" s="1170" t="str">
        <f>IFERROR(VLOOKUP($A50,Table!$DI$5:$DO$286,Table!$DK$3,FALSE),"")</f>
        <v/>
      </c>
      <c r="DR50" s="1170" t="str">
        <f>IF(DP50="","",Names!$K$3)</f>
        <v/>
      </c>
      <c r="DS50" s="1170" t="str">
        <f>IF(DP50="","",Names!$C$26)</f>
        <v/>
      </c>
      <c r="DT50" s="1170" t="str">
        <f>IFERROR(VLOOKUP($A50,Table!$DI$5:$DO$286,Table!$DM$3,FALSE),"")</f>
        <v/>
      </c>
      <c r="DV50" s="224" t="str">
        <f>IF(DP50="","",CONCATENATE(DP50,Names!$H$3,DQ50,Names!$J$3,DR50,Names!$L$3,DS50,Names!$N$3,DT50))</f>
        <v/>
      </c>
      <c r="DY50" s="1170" t="str">
        <f>IFERROR(VLOOKUP($A50,Table!$DI$5:$DO$286,Table!$DJ$3,FALSE),"")</f>
        <v/>
      </c>
      <c r="DZ50" s="1170" t="str">
        <f>IFERROR(VLOOKUP($A50,Table!$DI$5:$DO$286,Table!$DK$3,FALSE),"")</f>
        <v/>
      </c>
      <c r="EA50" s="1170" t="str">
        <f>IF(DY50="","",Names!$K$3)</f>
        <v/>
      </c>
      <c r="EB50" s="1170" t="str">
        <f>IF(DY50="","",Names!$C$25)</f>
        <v/>
      </c>
      <c r="EC50" s="1170" t="str">
        <f>IFERROR(VLOOKUP($A50,Table!$DI$5:$DO$286,Table!$DM$3,FALSE),"")</f>
        <v/>
      </c>
      <c r="EE50" s="224" t="str">
        <f>IF(DY50="","",CONCATENATE(DY50,Names!$H$3,DZ50,Names!$J$3,EA50,Names!$L$3,EB50,Names!$N$3,EC50))</f>
        <v/>
      </c>
      <c r="EH50" t="str">
        <f>IFERROR(VLOOKUP($A50,TCS_C!$R$9:$U$10046,TCS_C!$S$5,FALSE),"")</f>
        <v/>
      </c>
      <c r="EI50" t="str">
        <f>IFERROR(VLOOKUP($A50,TCS_C!$R$9:$U$10046,TCS_C!$T$5,FALSE),"")</f>
        <v/>
      </c>
      <c r="EJ50" t="str">
        <f>IF(EH50="","",Names!$K$3)</f>
        <v/>
      </c>
      <c r="EK50" t="str">
        <f>IF(EH50="","",Names!$C$17)</f>
        <v/>
      </c>
      <c r="EL50" t="str">
        <f>IFERROR(VLOOKUP($A50,TCS_C!$R$9:$U$10046,TCS_C!$U$5,FALSE),"")</f>
        <v/>
      </c>
      <c r="EN50" s="224" t="str">
        <f>IF(EH50="","",CONCATENATE(EH50,Names!$H$3,EI50,Names!$J$3,EJ50,Names!$L$3,EK50,Names!$N$3,EL50))</f>
        <v/>
      </c>
      <c r="EQ50" t="str">
        <f>IFERROR(VLOOKUP($A50,Table!BT51:$BY$286,Table!$BU$3,FALSE),"")</f>
        <v>A2T</v>
      </c>
      <c r="ER50" t="str">
        <f>IFERROR(VLOOKUP($A50,Table!BT51:$BY$286,Table!$BV$3,FALSE),"")</f>
        <v>050PRL</v>
      </c>
      <c r="ES50" t="str">
        <f>IF(EQ50="","",Names!$K$3)</f>
        <v>RFS</v>
      </c>
      <c r="ET50" t="str">
        <f>IFERROR(VLOOKUP($A50,Table!BT51:$BY$286,Table!$BW$3,FALSE),"")</f>
        <v>PRLTE</v>
      </c>
      <c r="EU50" t="str">
        <f>IFERROR(VLOOKUP($A50,Table!BT51:$BY$286,Table!$BX$3,FALSE),"")</f>
        <v>G006</v>
      </c>
      <c r="EW50" s="224" t="str">
        <f>IF(EQ50="","",CONCATENATE(EQ50,Names!$H$3,ER50,Names!$J$3,ES50,Names!$L$3,ET50,Names!$N$3,EU50))</f>
        <v>A2T-050PRL:RFS-PRLTE-G006</v>
      </c>
      <c r="FB50" t="str">
        <f>IF(EZ50="","",Names!$K$3)</f>
        <v/>
      </c>
      <c r="FF50" s="224" t="str">
        <f>IF(EZ50="","",CONCATENATE(EZ50,Names!$H$3,FA50,Names!$J$3,FB50,Names!$L$3,FC50,Names!$N$3,FD50))</f>
        <v/>
      </c>
      <c r="FG50" s="1266" t="str">
        <f>IF(EZ50="","",CONCATENATE(FC50,Names!$N$3,FD50))</f>
        <v/>
      </c>
    </row>
    <row r="51" spans="1:163">
      <c r="A51" s="72">
        <v>48</v>
      </c>
      <c r="C51" t="str">
        <f>IFERROR(VLOOKUP($A51,Table!$AL$5:$AS$286,Table!$AM$3,FALSE),"")</f>
        <v>HBL</v>
      </c>
      <c r="D51" t="str">
        <f>IFERROR(VLOOKUP($A51,Table!$AL$5:$AS$286,Table!$AN$3,FALSE),"")</f>
        <v>010PRL</v>
      </c>
      <c r="E51" t="str">
        <f>IF(C51="","",Names!$K$3)</f>
        <v>RFS</v>
      </c>
      <c r="F51" t="str">
        <f>IF(C51="","",Names!$C$5)</f>
        <v>PRLRL</v>
      </c>
      <c r="G51" t="str">
        <f>IFERROR(VLOOKUP($A51,Table!$AL$5:$AS$286,Table!$AO$3,FALSE),"")</f>
        <v>048</v>
      </c>
      <c r="I51" s="224" t="str">
        <f>IF(C51="","",CONCATENATE(C51,Names!$H$3,D51,Names!$J$3,E51,Names!$L$3,F51,Names!$N$3,G51))</f>
        <v>HBL-010PRL:RFS-PRLRL-048</v>
      </c>
      <c r="L51" s="1170" t="str">
        <f>IFERROR(VLOOKUP($A51,Table!$AV$5:$BK$286,Table!$AW$3,FALSE),"")</f>
        <v>HEBT</v>
      </c>
      <c r="M51" s="1170" t="str">
        <f>IFERROR(VLOOKUP($A51,Table!$AV$5:$BK$286,Table!$AX$3,FALSE),"")</f>
        <v>050PRL</v>
      </c>
      <c r="N51" s="1170" t="str">
        <f>IF(L51="","",Names!$K$3)</f>
        <v>RFS</v>
      </c>
      <c r="O51" s="1170" t="str">
        <f>IF(L51="","",Names!$C$9)</f>
        <v>PRLTap</v>
      </c>
      <c r="P51" s="1170" t="str">
        <f>IFERROR(VLOOKUP($A51,Table!$AV$5:$BK$286,Table!$AY$3,FALSE),"")</f>
        <v>048</v>
      </c>
      <c r="R51" s="224" t="str">
        <f>IF(L51="","",CONCATENATE(L51,Names!$H$3,M51,Names!$J$3,N51,Names!$L$3,O51,Names!$N$3,P51))</f>
        <v>HEBT-050PRL:RFS-PRLTap-048</v>
      </c>
      <c r="U51" t="str">
        <f>IFERROR(VLOOKUP($A51,Table!$AV$5:$BI$286,Table!$AW$3,FALSE),"")</f>
        <v>HEBT</v>
      </c>
      <c r="V51" t="str">
        <f>IFERROR(VLOOKUP($A51,Table!$AV$5:$BI$286,Table!$AX$3,FALSE),"")</f>
        <v>050PRL</v>
      </c>
      <c r="W51" t="str">
        <f>IF(U51="","",Names!$K$3)</f>
        <v>RFS</v>
      </c>
      <c r="X51" t="str">
        <f>IF(U51="","",Names!$C$6)</f>
        <v>PRLCpl</v>
      </c>
      <c r="Y51" t="str">
        <f>IFERROR(VLOOKUP($A51,Table!$AV$5:$BI$286,Table!$AY$3,FALSE),"")</f>
        <v>048</v>
      </c>
      <c r="AA51" s="224" t="str">
        <f>IF(U51="","",CONCATENATE(U51,Names!$H$3,V51,Names!$J$3,W51,Names!$L$3,X51,Names!$N$3,Y51))</f>
        <v>HEBT-050PRL:RFS-PRLCpl-048</v>
      </c>
      <c r="AD51" t="str">
        <f>IFERROR(VLOOKUP($A51,Table!$AV$5:$BI$286,Table!$AW$3,FALSE),"")</f>
        <v>HEBT</v>
      </c>
      <c r="AE51" t="str">
        <f>IFERROR(VLOOKUP($A51,Table!$AV$5:$BI$286,Table!$AX$3,FALSE),"")</f>
        <v>050PRL</v>
      </c>
      <c r="AF51" t="str">
        <f>IF(AD51="","",Names!$K$3)</f>
        <v>RFS</v>
      </c>
      <c r="AG51" t="str">
        <f>IF(AD51="","",Names!$C$7)</f>
        <v>PRLSB</v>
      </c>
      <c r="AH51" t="str">
        <f>IFERROR(VLOOKUP($A51,Table!$AV$5:$BI$286,Table!$AY$3,FALSE),"")</f>
        <v>048</v>
      </c>
      <c r="AJ51" s="224" t="str">
        <f>IF(AD51="","",CONCATENATE(AD51,Names!$H$3,AE51,Names!$J$3,AF51,Names!$L$3,AG51,Names!$N$3,AH51))</f>
        <v>HEBT-050PRL:RFS-PRLSB-048</v>
      </c>
      <c r="AM51" t="str">
        <f>IFERROR(VLOOKUP($A51,Table!$AV$5:$BI$286,Table!$AW$3,FALSE),"")</f>
        <v>HEBT</v>
      </c>
      <c r="AN51" t="str">
        <f>IFERROR(VLOOKUP($A51,Table!$AV$5:$BI$286,Table!$AX$3,FALSE),"")</f>
        <v>050PRL</v>
      </c>
      <c r="AO51" t="str">
        <f>IF(AM51="","",Names!$K$3)</f>
        <v>RFS</v>
      </c>
      <c r="AP51" t="str">
        <f>IF(AM51="","",Names!$C$8)</f>
        <v>PRLJB</v>
      </c>
      <c r="AQ51" t="str">
        <f>IFERROR(VLOOKUP($A51,Table!$AV$5:$BI$286,Table!$AY$3,FALSE),"")</f>
        <v>048</v>
      </c>
      <c r="AS51" s="224" t="str">
        <f>IF(AM51="","",CONCATENATE(AM51,Names!$H$3,AN51,Names!$J$3,AO51,Names!$L$3,AP51,Names!$N$3,AQ51))</f>
        <v>HEBT-050PRL:RFS-PRLJB-048</v>
      </c>
      <c r="AT51" s="224" t="str">
        <f>IF(AM51="","",CONCATENATE(AP51,Names!$N$3,AQ51))</f>
        <v>PRLJB-048</v>
      </c>
      <c r="AV51" t="str">
        <f>IFERROR(VLOOKUP($A51,Table!$AL$5:$AS$286,Table!$AM$3,FALSE),"")</f>
        <v>HBL</v>
      </c>
      <c r="AW51" t="str">
        <f>IFERROR(VLOOKUP($A51,Table!$AL$5:$AS$286,Table!$AN$3,FALSE),"")</f>
        <v>010PRL</v>
      </c>
      <c r="AX51" t="str">
        <f>IF(AV51="","",Names!$K$3)</f>
        <v>RFS</v>
      </c>
      <c r="AY51" t="str">
        <f>IF(AV51="","",Names!$C$10)</f>
        <v>PRLEH</v>
      </c>
      <c r="AZ51" t="str">
        <f>IFERROR(VLOOKUP($A51,Table!$AL$5:$AS$286,Table!$AQ$3,FALSE),"")</f>
        <v>L048</v>
      </c>
      <c r="BB51" s="224" t="str">
        <f>IF(AV51="","",CONCATENATE(AV51,Names!$H$3,AW51,Names!$J$3,AX51,Names!$L$3,AY51,Names!$N$3,AZ51))</f>
        <v>HBL-010PRL:RFS-PRLEH-L048</v>
      </c>
      <c r="BE51" t="str">
        <f>IFERROR(VLOOKUP($A51,Table!$AV$5:$BI$286,Table!$AW$3,FALSE),"")</f>
        <v>HEBT</v>
      </c>
      <c r="BF51" t="str">
        <f>IFERROR(VLOOKUP($A51,Table!$AV$5:$BI$286,Table!$AX$3,FALSE),"")</f>
        <v>050PRL</v>
      </c>
      <c r="BG51" t="str">
        <f>IF(BE51="","",Names!$K$3)</f>
        <v>RFS</v>
      </c>
      <c r="BH51" t="str">
        <f>IF(BE51="","",Names!$C$10)</f>
        <v>PRLEH</v>
      </c>
      <c r="BI51" t="str">
        <f>IFERROR(VLOOKUP($A51,Table!$AV$5:$BI$286,Table!$BC$3,FALSE),"")</f>
        <v>C048</v>
      </c>
      <c r="BK51" s="224" t="str">
        <f>IF(BE51="","",CONCATENATE(BE51,Names!$H$3,BF51,Names!$J$3,BG51,Names!$L$3,BH51,Names!$N$3,BI51))</f>
        <v>HEBT-050PRL:RFS-PRLEH-C048</v>
      </c>
      <c r="BN51" t="str">
        <f>IFERROR(VLOOKUP($A51,Table!$AV$5:$BI$286,Table!$AW$3,FALSE),"")</f>
        <v>HEBT</v>
      </c>
      <c r="BO51" t="str">
        <f>IFERROR(VLOOKUP($A51,Table!$AV$5:$BI$286,Table!$AX$3,FALSE),"")</f>
        <v>050PRL</v>
      </c>
      <c r="BP51" t="str">
        <f>IF(BN51="","",Names!$K$3)</f>
        <v>RFS</v>
      </c>
      <c r="BQ51" t="str">
        <f>IF(BN51="","",Names!$C$10)</f>
        <v>PRLEH</v>
      </c>
      <c r="BR51" t="str">
        <f>IFERROR(VLOOKUP($A51,Table!$AV$5:$BI$286,Table!$BF$3,FALSE),"")</f>
        <v>S048</v>
      </c>
      <c r="BT51" s="224" t="str">
        <f>IF(BN51="","",CONCATENATE(BN51,Names!$H$3,BO51,Names!$J$3,BP51,Names!$L$3,BQ51,Names!$N$3,BR51))</f>
        <v>HEBT-050PRL:RFS-PRLEH-S048</v>
      </c>
      <c r="BW51" t="str">
        <f>IFERROR(VLOOKUP($A51,Table!$AL$5:$AS$286,Table!$AM$3,FALSE),"")</f>
        <v>HBL</v>
      </c>
      <c r="BX51" t="str">
        <f>IFERROR(VLOOKUP($A51,Table!$AL$5:$AS$286,Table!$AN$3,FALSE),"")</f>
        <v>010PRL</v>
      </c>
      <c r="BY51" t="str">
        <f>IF(BW51="","",Names!$K$3)</f>
        <v>RFS</v>
      </c>
      <c r="BZ51" t="str">
        <f>IF(BW51="","",Names!$C$11)</f>
        <v>PRLTE</v>
      </c>
      <c r="CA51" t="str">
        <f>IFERROR(VLOOKUP($A51,Table!$AL$5:$AS$286,Table!$AQ$3,FALSE),"")</f>
        <v>L048</v>
      </c>
      <c r="CC51" s="224" t="str">
        <f>IF(BW51="","",CONCATENATE(BW51,Names!$H$3,BX51,Names!$J$3,BY51,Names!$L$3,BZ51,Names!$N$3,CA51))</f>
        <v>HBL-010PRL:RFS-PRLTE-L048</v>
      </c>
      <c r="CF51" t="str">
        <f>IFERROR(VLOOKUP($A51,Table!$AV$5:$BI$286,Table!$AW$3,FALSE),"")</f>
        <v>HEBT</v>
      </c>
      <c r="CG51" t="str">
        <f>IFERROR(VLOOKUP($A51,Table!$AV$5:$BI$286,Table!$AX$3,FALSE),"")</f>
        <v>050PRL</v>
      </c>
      <c r="CH51" t="str">
        <f>IF(CF51="","",Names!$K$3)</f>
        <v>RFS</v>
      </c>
      <c r="CI51" t="str">
        <f>IF(CF51="","",Names!$C$11)</f>
        <v>PRLTE</v>
      </c>
      <c r="CJ51" t="str">
        <f>IFERROR(VLOOKUP($A51,Table!$AV$5:$BI$286,Table!$BC$3,FALSE),"")</f>
        <v>C048</v>
      </c>
      <c r="CL51" s="224" t="str">
        <f>IF(CF51="","",CONCATENATE(CF51,Names!$H$3,CG51,Names!$J$3,CH51,Names!$L$3,CI51,Names!$N$3,CJ51))</f>
        <v>HEBT-050PRL:RFS-PRLTE-C048</v>
      </c>
      <c r="CO51" t="str">
        <f>IFERROR(VLOOKUP($A51,Table!$AV$5:$BI$286,Table!$AW$3,FALSE),"")</f>
        <v>HEBT</v>
      </c>
      <c r="CP51" t="str">
        <f>IFERROR(VLOOKUP($A51,Table!$AV$5:$BI$286,Table!$AX$3,FALSE),"")</f>
        <v>050PRL</v>
      </c>
      <c r="CQ51" t="str">
        <f>IF(CO51="","",Names!$K$3)</f>
        <v>RFS</v>
      </c>
      <c r="CR51" t="str">
        <f>IF(CO51="","",Names!$C$11)</f>
        <v>PRLTE</v>
      </c>
      <c r="CS51" t="str">
        <f>IFERROR(VLOOKUP($A51,Table!$AV$5:$BI$286,Table!$BF$3,FALSE),"")</f>
        <v>S048</v>
      </c>
      <c r="CU51" s="224" t="str">
        <f>IF(CO51="","",CONCATENATE(CO51,Names!$H$3,CP51,Names!$J$3,CQ51,Names!$L$3,CR51,Names!$N$3,CS51))</f>
        <v>HEBT-050PRL:RFS-PRLTE-S048</v>
      </c>
      <c r="CX51" t="str">
        <f>IFERROR(VLOOKUP($A51,Table!$AV$5:$BI$286,Table!$AW$3,FALSE),"")</f>
        <v>HEBT</v>
      </c>
      <c r="CY51" t="str">
        <f>IFERROR(VLOOKUP($A51,Table!$AV$5:$BI$286,Table!$AX$3,FALSE),"")</f>
        <v>050PRL</v>
      </c>
      <c r="CZ51" t="str">
        <f>IF(CX51="","",Names!$K$3)</f>
        <v>RFS</v>
      </c>
      <c r="DA51" t="str">
        <f>IF(CX51="","",Names!$C$12)</f>
        <v>PRLDL</v>
      </c>
      <c r="DB51" t="str">
        <f>IFERROR(VLOOKUP($A51,Table!$AV$5:$BI$286,Table!$BC$3,FALSE),"")</f>
        <v>C048</v>
      </c>
      <c r="DD51" s="224" t="str">
        <f>IF(CX51="","",CONCATENATE(CX51,Names!$H$3,CY51,Names!$J$3,CZ51,Names!$L$3,DA51,Names!$N$3,DB51))</f>
        <v>HEBT-050PRL:RFS-PRLDL-C048</v>
      </c>
      <c r="DG51" t="str">
        <f>IFERROR(VLOOKUP($A51,Table!$AV$5:$BI$286,Table!$AW$3,FALSE),"")</f>
        <v>HEBT</v>
      </c>
      <c r="DH51" t="str">
        <f>IFERROR(VLOOKUP($A51,Table!$AV$5:$BI$286,Table!$AX$3,FALSE),"")</f>
        <v>050PRL</v>
      </c>
      <c r="DI51" t="str">
        <f>IF(DG51="","",Names!$K$3)</f>
        <v>RFS</v>
      </c>
      <c r="DJ51" t="str">
        <f>IF(DG51="","",Names!$C$24)</f>
        <v>PRLCSC</v>
      </c>
      <c r="DK51" t="str">
        <f>IFERROR(VLOOKUP($A51,Table!$AV$5:$BI$286,Table!$AY$3,FALSE),"")</f>
        <v>048</v>
      </c>
      <c r="DM51" s="224" t="str">
        <f>IF(DG51="","",CONCATENATE(DG51,Names!$H$3,DH51,Names!$J$3,DI51,Names!$L$3,DJ51,Names!$N$3,DK51))</f>
        <v>HEBT-050PRL:RFS-PRLCSC-048</v>
      </c>
      <c r="DP51" s="1170" t="str">
        <f>IFERROR(VLOOKUP($A51,Table!$DI$5:$DO$286,Table!$DJ$3,FALSE),"")</f>
        <v/>
      </c>
      <c r="DQ51" s="1170" t="str">
        <f>IFERROR(VLOOKUP($A51,Table!$DI$5:$DO$286,Table!$DK$3,FALSE),"")</f>
        <v/>
      </c>
      <c r="DR51" s="1170" t="str">
        <f>IF(DP51="","",Names!$K$3)</f>
        <v/>
      </c>
      <c r="DS51" s="1170" t="str">
        <f>IF(DP51="","",Names!$C$26)</f>
        <v/>
      </c>
      <c r="DT51" s="1170" t="str">
        <f>IFERROR(VLOOKUP($A51,Table!$DI$5:$DO$286,Table!$DM$3,FALSE),"")</f>
        <v/>
      </c>
      <c r="DV51" s="224" t="str">
        <f>IF(DP51="","",CONCATENATE(DP51,Names!$H$3,DQ51,Names!$J$3,DR51,Names!$L$3,DS51,Names!$N$3,DT51))</f>
        <v/>
      </c>
      <c r="DY51" s="1170" t="str">
        <f>IFERROR(VLOOKUP($A51,Table!$DI$5:$DO$286,Table!$DJ$3,FALSE),"")</f>
        <v/>
      </c>
      <c r="DZ51" s="1170" t="str">
        <f>IFERROR(VLOOKUP($A51,Table!$DI$5:$DO$286,Table!$DK$3,FALSE),"")</f>
        <v/>
      </c>
      <c r="EA51" s="1170" t="str">
        <f>IF(DY51="","",Names!$K$3)</f>
        <v/>
      </c>
      <c r="EB51" s="1170" t="str">
        <f>IF(DY51="","",Names!$C$25)</f>
        <v/>
      </c>
      <c r="EC51" s="1170" t="str">
        <f>IFERROR(VLOOKUP($A51,Table!$DI$5:$DO$286,Table!$DM$3,FALSE),"")</f>
        <v/>
      </c>
      <c r="EE51" s="224" t="str">
        <f>IF(DY51="","",CONCATENATE(DY51,Names!$H$3,DZ51,Names!$J$3,EA51,Names!$L$3,EB51,Names!$N$3,EC51))</f>
        <v/>
      </c>
      <c r="EH51" t="str">
        <f>IFERROR(VLOOKUP($A51,TCS_C!$R$9:$U$10046,TCS_C!$S$5,FALSE),"")</f>
        <v/>
      </c>
      <c r="EI51" t="str">
        <f>IFERROR(VLOOKUP($A51,TCS_C!$R$9:$U$10046,TCS_C!$T$5,FALSE),"")</f>
        <v/>
      </c>
      <c r="EJ51" t="str">
        <f>IF(EH51="","",Names!$K$3)</f>
        <v/>
      </c>
      <c r="EK51" t="str">
        <f>IF(EH51="","",Names!$C$17)</f>
        <v/>
      </c>
      <c r="EL51" t="str">
        <f>IFERROR(VLOOKUP($A51,TCS_C!$R$9:$U$10046,TCS_C!$U$5,FALSE),"")</f>
        <v/>
      </c>
      <c r="EN51" s="224" t="str">
        <f>IF(EH51="","",CONCATENATE(EH51,Names!$H$3,EI51,Names!$J$3,EJ51,Names!$L$3,EK51,Names!$N$3,EL51))</f>
        <v/>
      </c>
      <c r="EQ51" t="str">
        <f>IFERROR(VLOOKUP($A51,Table!BT52:$BY$286,Table!$BU$3,FALSE),"")</f>
        <v>A2T</v>
      </c>
      <c r="ER51" t="str">
        <f>IFERROR(VLOOKUP($A51,Table!BT52:$BY$286,Table!$BV$3,FALSE),"")</f>
        <v>050PRL</v>
      </c>
      <c r="ES51" t="str">
        <f>IF(EQ51="","",Names!$K$3)</f>
        <v>RFS</v>
      </c>
      <c r="ET51" t="str">
        <f>IFERROR(VLOOKUP($A51,Table!BT52:$BY$286,Table!$BW$3,FALSE),"")</f>
        <v>PRLAd</v>
      </c>
      <c r="EU51" t="str">
        <f>IFERROR(VLOOKUP($A51,Table!BT52:$BY$286,Table!$BX$3,FALSE),"")</f>
        <v>G006</v>
      </c>
      <c r="EW51" s="224" t="str">
        <f>IF(EQ51="","",CONCATENATE(EQ51,Names!$H$3,ER51,Names!$J$3,ES51,Names!$L$3,ET51,Names!$N$3,EU51))</f>
        <v>A2T-050PRL:RFS-PRLAd-G006</v>
      </c>
      <c r="FB51" t="str">
        <f>IF(EZ51="","",Names!$K$3)</f>
        <v/>
      </c>
      <c r="FF51" s="224" t="str">
        <f>IF(EZ51="","",CONCATENATE(EZ51,Names!$H$3,FA51,Names!$J$3,FB51,Names!$L$3,FC51,Names!$N$3,FD51))</f>
        <v/>
      </c>
      <c r="FG51" s="1266" t="str">
        <f>IF(EZ51="","",CONCATENATE(FC51,Names!$N$3,FD51))</f>
        <v/>
      </c>
    </row>
    <row r="52" spans="1:163">
      <c r="A52" s="72">
        <v>49</v>
      </c>
      <c r="C52" t="str">
        <f>IFERROR(VLOOKUP($A52,Table!$AL$5:$AS$286,Table!$AM$3,FALSE),"")</f>
        <v>HBL</v>
      </c>
      <c r="D52" t="str">
        <f>IFERROR(VLOOKUP($A52,Table!$AL$5:$AS$286,Table!$AN$3,FALSE),"")</f>
        <v>020PRL</v>
      </c>
      <c r="E52" t="str">
        <f>IF(C52="","",Names!$K$3)</f>
        <v>RFS</v>
      </c>
      <c r="F52" t="str">
        <f>IF(C52="","",Names!$C$5)</f>
        <v>PRLRL</v>
      </c>
      <c r="G52" t="str">
        <f>IFERROR(VLOOKUP($A52,Table!$AL$5:$AS$286,Table!$AO$3,FALSE),"")</f>
        <v>049</v>
      </c>
      <c r="I52" s="224" t="str">
        <f>IF(C52="","",CONCATENATE(C52,Names!$H$3,D52,Names!$J$3,E52,Names!$L$3,F52,Names!$N$3,G52))</f>
        <v>HBL-020PRL:RFS-PRLRL-049</v>
      </c>
      <c r="L52" s="1170" t="str">
        <f>IFERROR(VLOOKUP($A52,Table!$AV$5:$BK$286,Table!$AW$3,FALSE),"")</f>
        <v>HEBT</v>
      </c>
      <c r="M52" s="1170" t="str">
        <f>IFERROR(VLOOKUP($A52,Table!$AV$5:$BK$286,Table!$AX$3,FALSE),"")</f>
        <v>070PRL</v>
      </c>
      <c r="N52" s="1170" t="str">
        <f>IF(L52="","",Names!$K$3)</f>
        <v>RFS</v>
      </c>
      <c r="O52" s="1170" t="str">
        <f>IF(L52="","",Names!$C$9)</f>
        <v>PRLTap</v>
      </c>
      <c r="P52" s="1170" t="str">
        <f>IFERROR(VLOOKUP($A52,Table!$AV$5:$BK$286,Table!$AY$3,FALSE),"")</f>
        <v>049</v>
      </c>
      <c r="R52" s="224" t="str">
        <f>IF(L52="","",CONCATENATE(L52,Names!$H$3,M52,Names!$J$3,N52,Names!$L$3,O52,Names!$N$3,P52))</f>
        <v>HEBT-070PRL:RFS-PRLTap-049</v>
      </c>
      <c r="U52" t="str">
        <f>IFERROR(VLOOKUP($A52,Table!$AV$5:$BI$286,Table!$AW$3,FALSE),"")</f>
        <v>HEBT</v>
      </c>
      <c r="V52" t="str">
        <f>IFERROR(VLOOKUP($A52,Table!$AV$5:$BI$286,Table!$AX$3,FALSE),"")</f>
        <v>070PRL</v>
      </c>
      <c r="W52" t="str">
        <f>IF(U52="","",Names!$K$3)</f>
        <v>RFS</v>
      </c>
      <c r="X52" t="str">
        <f>IF(U52="","",Names!$C$6)</f>
        <v>PRLCpl</v>
      </c>
      <c r="Y52" t="str">
        <f>IFERROR(VLOOKUP($A52,Table!$AV$5:$BI$286,Table!$AY$3,FALSE),"")</f>
        <v>049</v>
      </c>
      <c r="AA52" s="224" t="str">
        <f>IF(U52="","",CONCATENATE(U52,Names!$H$3,V52,Names!$J$3,W52,Names!$L$3,X52,Names!$N$3,Y52))</f>
        <v>HEBT-070PRL:RFS-PRLCpl-049</v>
      </c>
      <c r="AD52" t="str">
        <f>IFERROR(VLOOKUP($A52,Table!$AV$5:$BI$286,Table!$AW$3,FALSE),"")</f>
        <v>HEBT</v>
      </c>
      <c r="AE52" t="str">
        <f>IFERROR(VLOOKUP($A52,Table!$AV$5:$BI$286,Table!$AX$3,FALSE),"")</f>
        <v>070PRL</v>
      </c>
      <c r="AF52" t="str">
        <f>IF(AD52="","",Names!$K$3)</f>
        <v>RFS</v>
      </c>
      <c r="AG52" t="str">
        <f>IF(AD52="","",Names!$C$7)</f>
        <v>PRLSB</v>
      </c>
      <c r="AH52" t="str">
        <f>IFERROR(VLOOKUP($A52,Table!$AV$5:$BI$286,Table!$AY$3,FALSE),"")</f>
        <v>049</v>
      </c>
      <c r="AJ52" s="224" t="str">
        <f>IF(AD52="","",CONCATENATE(AD52,Names!$H$3,AE52,Names!$J$3,AF52,Names!$L$3,AG52,Names!$N$3,AH52))</f>
        <v>HEBT-070PRL:RFS-PRLSB-049</v>
      </c>
      <c r="AM52" t="str">
        <f>IFERROR(VLOOKUP($A52,Table!$AV$5:$BI$286,Table!$AW$3,FALSE),"")</f>
        <v>HEBT</v>
      </c>
      <c r="AN52" t="str">
        <f>IFERROR(VLOOKUP($A52,Table!$AV$5:$BI$286,Table!$AX$3,FALSE),"")</f>
        <v>070PRL</v>
      </c>
      <c r="AO52" t="str">
        <f>IF(AM52="","",Names!$K$3)</f>
        <v>RFS</v>
      </c>
      <c r="AP52" t="str">
        <f>IF(AM52="","",Names!$C$8)</f>
        <v>PRLJB</v>
      </c>
      <c r="AQ52" t="str">
        <f>IFERROR(VLOOKUP($A52,Table!$AV$5:$BI$286,Table!$AY$3,FALSE),"")</f>
        <v>049</v>
      </c>
      <c r="AS52" s="224" t="str">
        <f>IF(AM52="","",CONCATENATE(AM52,Names!$H$3,AN52,Names!$J$3,AO52,Names!$L$3,AP52,Names!$N$3,AQ52))</f>
        <v>HEBT-070PRL:RFS-PRLJB-049</v>
      </c>
      <c r="AT52" s="224" t="str">
        <f>IF(AM52="","",CONCATENATE(AP52,Names!$N$3,AQ52))</f>
        <v>PRLJB-049</v>
      </c>
      <c r="AV52" t="str">
        <f>IFERROR(VLOOKUP($A52,Table!$AL$5:$AS$286,Table!$AM$3,FALSE),"")</f>
        <v>HBL</v>
      </c>
      <c r="AW52" t="str">
        <f>IFERROR(VLOOKUP($A52,Table!$AL$5:$AS$286,Table!$AN$3,FALSE),"")</f>
        <v>020PRL</v>
      </c>
      <c r="AX52" t="str">
        <f>IF(AV52="","",Names!$K$3)</f>
        <v>RFS</v>
      </c>
      <c r="AY52" t="str">
        <f>IF(AV52="","",Names!$C$10)</f>
        <v>PRLEH</v>
      </c>
      <c r="AZ52" t="str">
        <f>IFERROR(VLOOKUP($A52,Table!$AL$5:$AS$286,Table!$AQ$3,FALSE),"")</f>
        <v>L049</v>
      </c>
      <c r="BB52" s="224" t="str">
        <f>IF(AV52="","",CONCATENATE(AV52,Names!$H$3,AW52,Names!$J$3,AX52,Names!$L$3,AY52,Names!$N$3,AZ52))</f>
        <v>HBL-020PRL:RFS-PRLEH-L049</v>
      </c>
      <c r="BE52" t="str">
        <f>IFERROR(VLOOKUP($A52,Table!$AV$5:$BI$286,Table!$AW$3,FALSE),"")</f>
        <v>HEBT</v>
      </c>
      <c r="BF52" t="str">
        <f>IFERROR(VLOOKUP($A52,Table!$AV$5:$BI$286,Table!$AX$3,FALSE),"")</f>
        <v>070PRL</v>
      </c>
      <c r="BG52" t="str">
        <f>IF(BE52="","",Names!$K$3)</f>
        <v>RFS</v>
      </c>
      <c r="BH52" t="str">
        <f>IF(BE52="","",Names!$C$10)</f>
        <v>PRLEH</v>
      </c>
      <c r="BI52" t="str">
        <f>IFERROR(VLOOKUP($A52,Table!$AV$5:$BI$286,Table!$BC$3,FALSE),"")</f>
        <v>C049</v>
      </c>
      <c r="BK52" s="224" t="str">
        <f>IF(BE52="","",CONCATENATE(BE52,Names!$H$3,BF52,Names!$J$3,BG52,Names!$L$3,BH52,Names!$N$3,BI52))</f>
        <v>HEBT-070PRL:RFS-PRLEH-C049</v>
      </c>
      <c r="BN52" t="str">
        <f>IFERROR(VLOOKUP($A52,Table!$AV$5:$BI$286,Table!$AW$3,FALSE),"")</f>
        <v>HEBT</v>
      </c>
      <c r="BO52" t="str">
        <f>IFERROR(VLOOKUP($A52,Table!$AV$5:$BI$286,Table!$AX$3,FALSE),"")</f>
        <v>070PRL</v>
      </c>
      <c r="BP52" t="str">
        <f>IF(BN52="","",Names!$K$3)</f>
        <v>RFS</v>
      </c>
      <c r="BQ52" t="str">
        <f>IF(BN52="","",Names!$C$10)</f>
        <v>PRLEH</v>
      </c>
      <c r="BR52" t="str">
        <f>IFERROR(VLOOKUP($A52,Table!$AV$5:$BI$286,Table!$BF$3,FALSE),"")</f>
        <v>S049</v>
      </c>
      <c r="BT52" s="224" t="str">
        <f>IF(BN52="","",CONCATENATE(BN52,Names!$H$3,BO52,Names!$J$3,BP52,Names!$L$3,BQ52,Names!$N$3,BR52))</f>
        <v>HEBT-070PRL:RFS-PRLEH-S049</v>
      </c>
      <c r="BW52" t="str">
        <f>IFERROR(VLOOKUP($A52,Table!$AL$5:$AS$286,Table!$AM$3,FALSE),"")</f>
        <v>HBL</v>
      </c>
      <c r="BX52" t="str">
        <f>IFERROR(VLOOKUP($A52,Table!$AL$5:$AS$286,Table!$AN$3,FALSE),"")</f>
        <v>020PRL</v>
      </c>
      <c r="BY52" t="str">
        <f>IF(BW52="","",Names!$K$3)</f>
        <v>RFS</v>
      </c>
      <c r="BZ52" t="str">
        <f>IF(BW52="","",Names!$C$11)</f>
        <v>PRLTE</v>
      </c>
      <c r="CA52" t="str">
        <f>IFERROR(VLOOKUP($A52,Table!$AL$5:$AS$286,Table!$AQ$3,FALSE),"")</f>
        <v>L049</v>
      </c>
      <c r="CC52" s="224" t="str">
        <f>IF(BW52="","",CONCATENATE(BW52,Names!$H$3,BX52,Names!$J$3,BY52,Names!$L$3,BZ52,Names!$N$3,CA52))</f>
        <v>HBL-020PRL:RFS-PRLTE-L049</v>
      </c>
      <c r="CF52" t="str">
        <f>IFERROR(VLOOKUP($A52,Table!$AV$5:$BI$286,Table!$AW$3,FALSE),"")</f>
        <v>HEBT</v>
      </c>
      <c r="CG52" t="str">
        <f>IFERROR(VLOOKUP($A52,Table!$AV$5:$BI$286,Table!$AX$3,FALSE),"")</f>
        <v>070PRL</v>
      </c>
      <c r="CH52" t="str">
        <f>IF(CF52="","",Names!$K$3)</f>
        <v>RFS</v>
      </c>
      <c r="CI52" t="str">
        <f>IF(CF52="","",Names!$C$11)</f>
        <v>PRLTE</v>
      </c>
      <c r="CJ52" t="str">
        <f>IFERROR(VLOOKUP($A52,Table!$AV$5:$BI$286,Table!$BC$3,FALSE),"")</f>
        <v>C049</v>
      </c>
      <c r="CL52" s="224" t="str">
        <f>IF(CF52="","",CONCATENATE(CF52,Names!$H$3,CG52,Names!$J$3,CH52,Names!$L$3,CI52,Names!$N$3,CJ52))</f>
        <v>HEBT-070PRL:RFS-PRLTE-C049</v>
      </c>
      <c r="CO52" t="str">
        <f>IFERROR(VLOOKUP($A52,Table!$AV$5:$BI$286,Table!$AW$3,FALSE),"")</f>
        <v>HEBT</v>
      </c>
      <c r="CP52" t="str">
        <f>IFERROR(VLOOKUP($A52,Table!$AV$5:$BI$286,Table!$AX$3,FALSE),"")</f>
        <v>070PRL</v>
      </c>
      <c r="CQ52" t="str">
        <f>IF(CO52="","",Names!$K$3)</f>
        <v>RFS</v>
      </c>
      <c r="CR52" t="str">
        <f>IF(CO52="","",Names!$C$11)</f>
        <v>PRLTE</v>
      </c>
      <c r="CS52" t="str">
        <f>IFERROR(VLOOKUP($A52,Table!$AV$5:$BI$286,Table!$BF$3,FALSE),"")</f>
        <v>S049</v>
      </c>
      <c r="CU52" s="224" t="str">
        <f>IF(CO52="","",CONCATENATE(CO52,Names!$H$3,CP52,Names!$J$3,CQ52,Names!$L$3,CR52,Names!$N$3,CS52))</f>
        <v>HEBT-070PRL:RFS-PRLTE-S049</v>
      </c>
      <c r="CX52" t="str">
        <f>IFERROR(VLOOKUP($A52,Table!$AV$5:$BI$286,Table!$AW$3,FALSE),"")</f>
        <v>HEBT</v>
      </c>
      <c r="CY52" t="str">
        <f>IFERROR(VLOOKUP($A52,Table!$AV$5:$BI$286,Table!$AX$3,FALSE),"")</f>
        <v>070PRL</v>
      </c>
      <c r="CZ52" t="str">
        <f>IF(CX52="","",Names!$K$3)</f>
        <v>RFS</v>
      </c>
      <c r="DA52" t="str">
        <f>IF(CX52="","",Names!$C$12)</f>
        <v>PRLDL</v>
      </c>
      <c r="DB52" t="str">
        <f>IFERROR(VLOOKUP($A52,Table!$AV$5:$BI$286,Table!$BC$3,FALSE),"")</f>
        <v>C049</v>
      </c>
      <c r="DD52" s="224" t="str">
        <f>IF(CX52="","",CONCATENATE(CX52,Names!$H$3,CY52,Names!$J$3,CZ52,Names!$L$3,DA52,Names!$N$3,DB52))</f>
        <v>HEBT-070PRL:RFS-PRLDL-C049</v>
      </c>
      <c r="DG52" t="str">
        <f>IFERROR(VLOOKUP($A52,Table!$AV$5:$BI$286,Table!$AW$3,FALSE),"")</f>
        <v>HEBT</v>
      </c>
      <c r="DH52" t="str">
        <f>IFERROR(VLOOKUP($A52,Table!$AV$5:$BI$286,Table!$AX$3,FALSE),"")</f>
        <v>070PRL</v>
      </c>
      <c r="DI52" t="str">
        <f>IF(DG52="","",Names!$K$3)</f>
        <v>RFS</v>
      </c>
      <c r="DJ52" t="str">
        <f>IF(DG52="","",Names!$C$24)</f>
        <v>PRLCSC</v>
      </c>
      <c r="DK52" t="str">
        <f>IFERROR(VLOOKUP($A52,Table!$AV$5:$BI$286,Table!$AY$3,FALSE),"")</f>
        <v>049</v>
      </c>
      <c r="DM52" s="224" t="str">
        <f>IF(DG52="","",CONCATENATE(DG52,Names!$H$3,DH52,Names!$J$3,DI52,Names!$L$3,DJ52,Names!$N$3,DK52))</f>
        <v>HEBT-070PRL:RFS-PRLCSC-049</v>
      </c>
      <c r="DP52" s="1170" t="str">
        <f>IFERROR(VLOOKUP($A52,Table!$DI$5:$DO$286,Table!$DJ$3,FALSE),"")</f>
        <v/>
      </c>
      <c r="DQ52" s="1170" t="str">
        <f>IFERROR(VLOOKUP($A52,Table!$DI$5:$DO$286,Table!$DK$3,FALSE),"")</f>
        <v/>
      </c>
      <c r="DR52" s="1170" t="str">
        <f>IF(DP52="","",Names!$K$3)</f>
        <v/>
      </c>
      <c r="DS52" s="1170" t="str">
        <f>IF(DP52="","",Names!$C$26)</f>
        <v/>
      </c>
      <c r="DT52" s="1170" t="str">
        <f>IFERROR(VLOOKUP($A52,Table!$DI$5:$DO$286,Table!$DM$3,FALSE),"")</f>
        <v/>
      </c>
      <c r="DV52" s="224" t="str">
        <f>IF(DP52="","",CONCATENATE(DP52,Names!$H$3,DQ52,Names!$J$3,DR52,Names!$L$3,DS52,Names!$N$3,DT52))</f>
        <v/>
      </c>
      <c r="DY52" s="1170" t="str">
        <f>IFERROR(VLOOKUP($A52,Table!$DI$5:$DO$286,Table!$DJ$3,FALSE),"")</f>
        <v/>
      </c>
      <c r="DZ52" s="1170" t="str">
        <f>IFERROR(VLOOKUP($A52,Table!$DI$5:$DO$286,Table!$DK$3,FALSE),"")</f>
        <v/>
      </c>
      <c r="EA52" s="1170" t="str">
        <f>IF(DY52="","",Names!$K$3)</f>
        <v/>
      </c>
      <c r="EB52" s="1170" t="str">
        <f>IF(DY52="","",Names!$C$25)</f>
        <v/>
      </c>
      <c r="EC52" s="1170" t="str">
        <f>IFERROR(VLOOKUP($A52,Table!$DI$5:$DO$286,Table!$DM$3,FALSE),"")</f>
        <v/>
      </c>
      <c r="EE52" s="224" t="str">
        <f>IF(DY52="","",CONCATENATE(DY52,Names!$H$3,DZ52,Names!$J$3,EA52,Names!$L$3,EB52,Names!$N$3,EC52))</f>
        <v/>
      </c>
      <c r="EH52" t="str">
        <f>IFERROR(VLOOKUP($A52,TCS_C!$R$9:$U$10046,TCS_C!$S$5,FALSE),"")</f>
        <v/>
      </c>
      <c r="EI52" t="str">
        <f>IFERROR(VLOOKUP($A52,TCS_C!$R$9:$U$10046,TCS_C!$T$5,FALSE),"")</f>
        <v/>
      </c>
      <c r="EJ52" t="str">
        <f>IF(EH52="","",Names!$K$3)</f>
        <v/>
      </c>
      <c r="EK52" t="str">
        <f>IF(EH52="","",Names!$C$17)</f>
        <v/>
      </c>
      <c r="EL52" t="str">
        <f>IFERROR(VLOOKUP($A52,TCS_C!$R$9:$U$10046,TCS_C!$U$5,FALSE),"")</f>
        <v/>
      </c>
      <c r="EN52" s="224" t="str">
        <f>IF(EH52="","",CONCATENATE(EH52,Names!$H$3,EI52,Names!$J$3,EJ52,Names!$L$3,EK52,Names!$N$3,EL52))</f>
        <v/>
      </c>
      <c r="EQ52" t="str">
        <f>IFERROR(VLOOKUP($A52,Table!BT53:$BY$286,Table!$BU$3,FALSE),"")</f>
        <v>A2T</v>
      </c>
      <c r="ER52" t="str">
        <f>IFERROR(VLOOKUP($A52,Table!BT53:$BY$286,Table!$BV$3,FALSE),"")</f>
        <v>050PRL</v>
      </c>
      <c r="ES52" t="str">
        <f>IF(EQ52="","",Names!$K$3)</f>
        <v>RFS</v>
      </c>
      <c r="ET52" t="str">
        <f>IFERROR(VLOOKUP($A52,Table!BT53:$BY$286,Table!$BW$3,FALSE),"")</f>
        <v>PRLCC</v>
      </c>
      <c r="EU52" t="str">
        <f>IFERROR(VLOOKUP($A52,Table!BT53:$BY$286,Table!$BX$3,FALSE),"")</f>
        <v>002</v>
      </c>
      <c r="EW52" s="224" t="str">
        <f>IF(EQ52="","",CONCATENATE(EQ52,Names!$H$3,ER52,Names!$J$3,ES52,Names!$L$3,ET52,Names!$N$3,EU52))</f>
        <v>A2T-050PRL:RFS-PRLCC-002</v>
      </c>
      <c r="FB52" t="str">
        <f>IF(EZ52="","",Names!$K$3)</f>
        <v/>
      </c>
      <c r="FF52" s="224" t="str">
        <f>IF(EZ52="","",CONCATENATE(EZ52,Names!$H$3,FA52,Names!$J$3,FB52,Names!$L$3,FC52,Names!$N$3,FD52))</f>
        <v/>
      </c>
      <c r="FG52" s="1266" t="str">
        <f>IF(EZ52="","",CONCATENATE(FC52,Names!$N$3,FD52))</f>
        <v/>
      </c>
    </row>
    <row r="53" spans="1:163">
      <c r="A53" s="72">
        <v>50</v>
      </c>
      <c r="C53" t="str">
        <f>IFERROR(VLOOKUP($A53,Table!$AL$5:$AS$286,Table!$AM$3,FALSE),"")</f>
        <v>HBL</v>
      </c>
      <c r="D53" t="str">
        <f>IFERROR(VLOOKUP($A53,Table!$AL$5:$AS$286,Table!$AN$3,FALSE),"")</f>
        <v>020PRL</v>
      </c>
      <c r="E53" t="str">
        <f>IF(C53="","",Names!$K$3)</f>
        <v>RFS</v>
      </c>
      <c r="F53" t="str">
        <f>IF(C53="","",Names!$C$5)</f>
        <v>PRLRL</v>
      </c>
      <c r="G53" t="str">
        <f>IFERROR(VLOOKUP($A53,Table!$AL$5:$AS$286,Table!$AO$3,FALSE),"")</f>
        <v>050</v>
      </c>
      <c r="I53" s="224" t="str">
        <f>IF(C53="","",CONCATENATE(C53,Names!$H$3,D53,Names!$J$3,E53,Names!$L$3,F53,Names!$N$3,G53))</f>
        <v>HBL-020PRL:RFS-PRLRL-050</v>
      </c>
      <c r="L53" s="1170" t="str">
        <f>IFERROR(VLOOKUP($A53,Table!$AV$5:$BK$286,Table!$AW$3,FALSE),"")</f>
        <v>HEBT</v>
      </c>
      <c r="M53" s="1170" t="str">
        <f>IFERROR(VLOOKUP($A53,Table!$AV$5:$BK$286,Table!$AX$3,FALSE),"")</f>
        <v>090PRL</v>
      </c>
      <c r="N53" s="1170" t="str">
        <f>IF(L53="","",Names!$K$3)</f>
        <v>RFS</v>
      </c>
      <c r="O53" s="1170" t="str">
        <f>IF(L53="","",Names!$C$9)</f>
        <v>PRLTap</v>
      </c>
      <c r="P53" s="1170" t="str">
        <f>IFERROR(VLOOKUP($A53,Table!$AV$5:$BK$286,Table!$AY$3,FALSE),"")</f>
        <v>050</v>
      </c>
      <c r="R53" s="224" t="str">
        <f>IF(L53="","",CONCATENATE(L53,Names!$H$3,M53,Names!$J$3,N53,Names!$L$3,O53,Names!$N$3,P53))</f>
        <v>HEBT-090PRL:RFS-PRLTap-050</v>
      </c>
      <c r="U53" t="str">
        <f>IFERROR(VLOOKUP($A53,Table!$AV$5:$BI$286,Table!$AW$3,FALSE),"")</f>
        <v>HEBT</v>
      </c>
      <c r="V53" t="str">
        <f>IFERROR(VLOOKUP($A53,Table!$AV$5:$BI$286,Table!$AX$3,FALSE),"")</f>
        <v>090PRL</v>
      </c>
      <c r="W53" t="str">
        <f>IF(U53="","",Names!$K$3)</f>
        <v>RFS</v>
      </c>
      <c r="X53" t="str">
        <f>IF(U53="","",Names!$C$6)</f>
        <v>PRLCpl</v>
      </c>
      <c r="Y53" t="str">
        <f>IFERROR(VLOOKUP($A53,Table!$AV$5:$BI$286,Table!$AY$3,FALSE),"")</f>
        <v>050</v>
      </c>
      <c r="AA53" s="224" t="str">
        <f>IF(U53="","",CONCATENATE(U53,Names!$H$3,V53,Names!$J$3,W53,Names!$L$3,X53,Names!$N$3,Y53))</f>
        <v>HEBT-090PRL:RFS-PRLCpl-050</v>
      </c>
      <c r="AD53" t="str">
        <f>IFERROR(VLOOKUP($A53,Table!$AV$5:$BI$286,Table!$AW$3,FALSE),"")</f>
        <v>HEBT</v>
      </c>
      <c r="AE53" t="str">
        <f>IFERROR(VLOOKUP($A53,Table!$AV$5:$BI$286,Table!$AX$3,FALSE),"")</f>
        <v>090PRL</v>
      </c>
      <c r="AF53" t="str">
        <f>IF(AD53="","",Names!$K$3)</f>
        <v>RFS</v>
      </c>
      <c r="AG53" t="str">
        <f>IF(AD53="","",Names!$C$7)</f>
        <v>PRLSB</v>
      </c>
      <c r="AH53" t="str">
        <f>IFERROR(VLOOKUP($A53,Table!$AV$5:$BI$286,Table!$AY$3,FALSE),"")</f>
        <v>050</v>
      </c>
      <c r="AJ53" s="224" t="str">
        <f>IF(AD53="","",CONCATENATE(AD53,Names!$H$3,AE53,Names!$J$3,AF53,Names!$L$3,AG53,Names!$N$3,AH53))</f>
        <v>HEBT-090PRL:RFS-PRLSB-050</v>
      </c>
      <c r="AM53" t="str">
        <f>IFERROR(VLOOKUP($A53,Table!$AV$5:$BI$286,Table!$AW$3,FALSE),"")</f>
        <v>HEBT</v>
      </c>
      <c r="AN53" t="str">
        <f>IFERROR(VLOOKUP($A53,Table!$AV$5:$BI$286,Table!$AX$3,FALSE),"")</f>
        <v>090PRL</v>
      </c>
      <c r="AO53" t="str">
        <f>IF(AM53="","",Names!$K$3)</f>
        <v>RFS</v>
      </c>
      <c r="AP53" t="str">
        <f>IF(AM53="","",Names!$C$8)</f>
        <v>PRLJB</v>
      </c>
      <c r="AQ53" t="str">
        <f>IFERROR(VLOOKUP($A53,Table!$AV$5:$BI$286,Table!$AY$3,FALSE),"")</f>
        <v>050</v>
      </c>
      <c r="AS53" s="224" t="str">
        <f>IF(AM53="","",CONCATENATE(AM53,Names!$H$3,AN53,Names!$J$3,AO53,Names!$L$3,AP53,Names!$N$3,AQ53))</f>
        <v>HEBT-090PRL:RFS-PRLJB-050</v>
      </c>
      <c r="AT53" s="224" t="str">
        <f>IF(AM53="","",CONCATENATE(AP53,Names!$N$3,AQ53))</f>
        <v>PRLJB-050</v>
      </c>
      <c r="AV53" t="str">
        <f>IFERROR(VLOOKUP($A53,Table!$AL$5:$AS$286,Table!$AM$3,FALSE),"")</f>
        <v>HBL</v>
      </c>
      <c r="AW53" t="str">
        <f>IFERROR(VLOOKUP($A53,Table!$AL$5:$AS$286,Table!$AN$3,FALSE),"")</f>
        <v>020PRL</v>
      </c>
      <c r="AX53" t="str">
        <f>IF(AV53="","",Names!$K$3)</f>
        <v>RFS</v>
      </c>
      <c r="AY53" t="str">
        <f>IF(AV53="","",Names!$C$10)</f>
        <v>PRLEH</v>
      </c>
      <c r="AZ53" t="str">
        <f>IFERROR(VLOOKUP($A53,Table!$AL$5:$AS$286,Table!$AQ$3,FALSE),"")</f>
        <v>L050</v>
      </c>
      <c r="BB53" s="224" t="str">
        <f>IF(AV53="","",CONCATENATE(AV53,Names!$H$3,AW53,Names!$J$3,AX53,Names!$L$3,AY53,Names!$N$3,AZ53))</f>
        <v>HBL-020PRL:RFS-PRLEH-L050</v>
      </c>
      <c r="BE53" t="str">
        <f>IFERROR(VLOOKUP($A53,Table!$AV$5:$BI$286,Table!$AW$3,FALSE),"")</f>
        <v>HEBT</v>
      </c>
      <c r="BF53" t="str">
        <f>IFERROR(VLOOKUP($A53,Table!$AV$5:$BI$286,Table!$AX$3,FALSE),"")</f>
        <v>090PRL</v>
      </c>
      <c r="BG53" t="str">
        <f>IF(BE53="","",Names!$K$3)</f>
        <v>RFS</v>
      </c>
      <c r="BH53" t="str">
        <f>IF(BE53="","",Names!$C$10)</f>
        <v>PRLEH</v>
      </c>
      <c r="BI53" t="str">
        <f>IFERROR(VLOOKUP($A53,Table!$AV$5:$BI$286,Table!$BC$3,FALSE),"")</f>
        <v>C050</v>
      </c>
      <c r="BK53" s="224" t="str">
        <f>IF(BE53="","",CONCATENATE(BE53,Names!$H$3,BF53,Names!$J$3,BG53,Names!$L$3,BH53,Names!$N$3,BI53))</f>
        <v>HEBT-090PRL:RFS-PRLEH-C050</v>
      </c>
      <c r="BN53" t="str">
        <f>IFERROR(VLOOKUP($A53,Table!$AV$5:$BI$286,Table!$AW$3,FALSE),"")</f>
        <v>HEBT</v>
      </c>
      <c r="BO53" t="str">
        <f>IFERROR(VLOOKUP($A53,Table!$AV$5:$BI$286,Table!$AX$3,FALSE),"")</f>
        <v>090PRL</v>
      </c>
      <c r="BP53" t="str">
        <f>IF(BN53="","",Names!$K$3)</f>
        <v>RFS</v>
      </c>
      <c r="BQ53" t="str">
        <f>IF(BN53="","",Names!$C$10)</f>
        <v>PRLEH</v>
      </c>
      <c r="BR53" t="str">
        <f>IFERROR(VLOOKUP($A53,Table!$AV$5:$BI$286,Table!$BF$3,FALSE),"")</f>
        <v>S050</v>
      </c>
      <c r="BT53" s="224" t="str">
        <f>IF(BN53="","",CONCATENATE(BN53,Names!$H$3,BO53,Names!$J$3,BP53,Names!$L$3,BQ53,Names!$N$3,BR53))</f>
        <v>HEBT-090PRL:RFS-PRLEH-S050</v>
      </c>
      <c r="BW53" t="str">
        <f>IFERROR(VLOOKUP($A53,Table!$AL$5:$AS$286,Table!$AM$3,FALSE),"")</f>
        <v>HBL</v>
      </c>
      <c r="BX53" t="str">
        <f>IFERROR(VLOOKUP($A53,Table!$AL$5:$AS$286,Table!$AN$3,FALSE),"")</f>
        <v>020PRL</v>
      </c>
      <c r="BY53" t="str">
        <f>IF(BW53="","",Names!$K$3)</f>
        <v>RFS</v>
      </c>
      <c r="BZ53" t="str">
        <f>IF(BW53="","",Names!$C$11)</f>
        <v>PRLTE</v>
      </c>
      <c r="CA53" t="str">
        <f>IFERROR(VLOOKUP($A53,Table!$AL$5:$AS$286,Table!$AQ$3,FALSE),"")</f>
        <v>L050</v>
      </c>
      <c r="CC53" s="224" t="str">
        <f>IF(BW53="","",CONCATENATE(BW53,Names!$H$3,BX53,Names!$J$3,BY53,Names!$L$3,BZ53,Names!$N$3,CA53))</f>
        <v>HBL-020PRL:RFS-PRLTE-L050</v>
      </c>
      <c r="CF53" t="str">
        <f>IFERROR(VLOOKUP($A53,Table!$AV$5:$BI$286,Table!$AW$3,FALSE),"")</f>
        <v>HEBT</v>
      </c>
      <c r="CG53" t="str">
        <f>IFERROR(VLOOKUP($A53,Table!$AV$5:$BI$286,Table!$AX$3,FALSE),"")</f>
        <v>090PRL</v>
      </c>
      <c r="CH53" t="str">
        <f>IF(CF53="","",Names!$K$3)</f>
        <v>RFS</v>
      </c>
      <c r="CI53" t="str">
        <f>IF(CF53="","",Names!$C$11)</f>
        <v>PRLTE</v>
      </c>
      <c r="CJ53" t="str">
        <f>IFERROR(VLOOKUP($A53,Table!$AV$5:$BI$286,Table!$BC$3,FALSE),"")</f>
        <v>C050</v>
      </c>
      <c r="CL53" s="224" t="str">
        <f>IF(CF53="","",CONCATENATE(CF53,Names!$H$3,CG53,Names!$J$3,CH53,Names!$L$3,CI53,Names!$N$3,CJ53))</f>
        <v>HEBT-090PRL:RFS-PRLTE-C050</v>
      </c>
      <c r="CO53" t="str">
        <f>IFERROR(VLOOKUP($A53,Table!$AV$5:$BI$286,Table!$AW$3,FALSE),"")</f>
        <v>HEBT</v>
      </c>
      <c r="CP53" t="str">
        <f>IFERROR(VLOOKUP($A53,Table!$AV$5:$BI$286,Table!$AX$3,FALSE),"")</f>
        <v>090PRL</v>
      </c>
      <c r="CQ53" t="str">
        <f>IF(CO53="","",Names!$K$3)</f>
        <v>RFS</v>
      </c>
      <c r="CR53" t="str">
        <f>IF(CO53="","",Names!$C$11)</f>
        <v>PRLTE</v>
      </c>
      <c r="CS53" t="str">
        <f>IFERROR(VLOOKUP($A53,Table!$AV$5:$BI$286,Table!$BF$3,FALSE),"")</f>
        <v>S050</v>
      </c>
      <c r="CU53" s="224" t="str">
        <f>IF(CO53="","",CONCATENATE(CO53,Names!$H$3,CP53,Names!$J$3,CQ53,Names!$L$3,CR53,Names!$N$3,CS53))</f>
        <v>HEBT-090PRL:RFS-PRLTE-S050</v>
      </c>
      <c r="CX53" t="str">
        <f>IFERROR(VLOOKUP($A53,Table!$AV$5:$BI$286,Table!$AW$3,FALSE),"")</f>
        <v>HEBT</v>
      </c>
      <c r="CY53" t="str">
        <f>IFERROR(VLOOKUP($A53,Table!$AV$5:$BI$286,Table!$AX$3,FALSE),"")</f>
        <v>090PRL</v>
      </c>
      <c r="CZ53" t="str">
        <f>IF(CX53="","",Names!$K$3)</f>
        <v>RFS</v>
      </c>
      <c r="DA53" t="str">
        <f>IF(CX53="","",Names!$C$12)</f>
        <v>PRLDL</v>
      </c>
      <c r="DB53" t="str">
        <f>IFERROR(VLOOKUP($A53,Table!$AV$5:$BI$286,Table!$BC$3,FALSE),"")</f>
        <v>C050</v>
      </c>
      <c r="DD53" s="224" t="str">
        <f>IF(CX53="","",CONCATENATE(CX53,Names!$H$3,CY53,Names!$J$3,CZ53,Names!$L$3,DA53,Names!$N$3,DB53))</f>
        <v>HEBT-090PRL:RFS-PRLDL-C050</v>
      </c>
      <c r="DG53" t="str">
        <f>IFERROR(VLOOKUP($A53,Table!$AV$5:$BI$286,Table!$AW$3,FALSE),"")</f>
        <v>HEBT</v>
      </c>
      <c r="DH53" t="str">
        <f>IFERROR(VLOOKUP($A53,Table!$AV$5:$BI$286,Table!$AX$3,FALSE),"")</f>
        <v>090PRL</v>
      </c>
      <c r="DI53" t="str">
        <f>IF(DG53="","",Names!$K$3)</f>
        <v>RFS</v>
      </c>
      <c r="DJ53" t="str">
        <f>IF(DG53="","",Names!$C$24)</f>
        <v>PRLCSC</v>
      </c>
      <c r="DK53" t="str">
        <f>IFERROR(VLOOKUP($A53,Table!$AV$5:$BI$286,Table!$AY$3,FALSE),"")</f>
        <v>050</v>
      </c>
      <c r="DM53" s="224" t="str">
        <f>IF(DG53="","",CONCATENATE(DG53,Names!$H$3,DH53,Names!$J$3,DI53,Names!$L$3,DJ53,Names!$N$3,DK53))</f>
        <v>HEBT-090PRL:RFS-PRLCSC-050</v>
      </c>
      <c r="DP53" s="1170" t="str">
        <f>IFERROR(VLOOKUP($A53,Table!$DI$5:$DO$286,Table!$DJ$3,FALSE),"")</f>
        <v/>
      </c>
      <c r="DQ53" s="1170" t="str">
        <f>IFERROR(VLOOKUP($A53,Table!$DI$5:$DO$286,Table!$DK$3,FALSE),"")</f>
        <v/>
      </c>
      <c r="DR53" s="1170" t="str">
        <f>IF(DP53="","",Names!$K$3)</f>
        <v/>
      </c>
      <c r="DS53" s="1170" t="str">
        <f>IF(DP53="","",Names!$C$26)</f>
        <v/>
      </c>
      <c r="DT53" s="1170" t="str">
        <f>IFERROR(VLOOKUP($A53,Table!$DI$5:$DO$286,Table!$DM$3,FALSE),"")</f>
        <v/>
      </c>
      <c r="DV53" s="224" t="str">
        <f>IF(DP53="","",CONCATENATE(DP53,Names!$H$3,DQ53,Names!$J$3,DR53,Names!$L$3,DS53,Names!$N$3,DT53))</f>
        <v/>
      </c>
      <c r="DY53" s="1170" t="str">
        <f>IFERROR(VLOOKUP($A53,Table!$DI$5:$DO$286,Table!$DJ$3,FALSE),"")</f>
        <v/>
      </c>
      <c r="DZ53" s="1170" t="str">
        <f>IFERROR(VLOOKUP($A53,Table!$DI$5:$DO$286,Table!$DK$3,FALSE),"")</f>
        <v/>
      </c>
      <c r="EA53" s="1170" t="str">
        <f>IF(DY53="","",Names!$K$3)</f>
        <v/>
      </c>
      <c r="EB53" s="1170" t="str">
        <f>IF(DY53="","",Names!$C$25)</f>
        <v/>
      </c>
      <c r="EC53" s="1170" t="str">
        <f>IFERROR(VLOOKUP($A53,Table!$DI$5:$DO$286,Table!$DM$3,FALSE),"")</f>
        <v/>
      </c>
      <c r="EE53" s="224" t="str">
        <f>IF(DY53="","",CONCATENATE(DY53,Names!$H$3,DZ53,Names!$J$3,EA53,Names!$L$3,EB53,Names!$N$3,EC53))</f>
        <v/>
      </c>
      <c r="EH53" t="str">
        <f>IFERROR(VLOOKUP($A53,TCS_C!$R$9:$U$10046,TCS_C!$S$5,FALSE),"")</f>
        <v/>
      </c>
      <c r="EI53" t="str">
        <f>IFERROR(VLOOKUP($A53,TCS_C!$R$9:$U$10046,TCS_C!$T$5,FALSE),"")</f>
        <v/>
      </c>
      <c r="EJ53" t="str">
        <f>IF(EH53="","",Names!$K$3)</f>
        <v/>
      </c>
      <c r="EK53" t="str">
        <f>IF(EH53="","",Names!$C$17)</f>
        <v/>
      </c>
      <c r="EL53" t="str">
        <f>IFERROR(VLOOKUP($A53,TCS_C!$R$9:$U$10046,TCS_C!$U$5,FALSE),"")</f>
        <v/>
      </c>
      <c r="EN53" s="224" t="str">
        <f>IF(EH53="","",CONCATENATE(EH53,Names!$H$3,EI53,Names!$J$3,EJ53,Names!$L$3,EK53,Names!$N$3,EL53))</f>
        <v/>
      </c>
      <c r="EQ53" t="str">
        <f>IFERROR(VLOOKUP($A53,Table!BT54:$BY$286,Table!$BU$3,FALSE),"")</f>
        <v>A2T</v>
      </c>
      <c r="ER53" t="str">
        <f>IFERROR(VLOOKUP($A53,Table!BT54:$BY$286,Table!$BV$3,FALSE),"")</f>
        <v>050PRL</v>
      </c>
      <c r="ES53" t="str">
        <f>IF(EQ53="","",Names!$K$3)</f>
        <v>RFS</v>
      </c>
      <c r="ET53" t="str">
        <f>IFERROR(VLOOKUP($A53,Table!BT54:$BY$286,Table!$BW$3,FALSE),"")</f>
        <v>PRLEH</v>
      </c>
      <c r="EU53" t="str">
        <f>IFERROR(VLOOKUP($A53,Table!BT54:$BY$286,Table!$BX$3,FALSE),"")</f>
        <v>CC002</v>
      </c>
      <c r="EW53" s="224" t="str">
        <f>IF(EQ53="","",CONCATENATE(EQ53,Names!$H$3,ER53,Names!$J$3,ES53,Names!$L$3,ET53,Names!$N$3,EU53))</f>
        <v>A2T-050PRL:RFS-PRLEH-CC002</v>
      </c>
      <c r="FB53" t="str">
        <f>IF(EZ53="","",Names!$K$3)</f>
        <v/>
      </c>
      <c r="FF53" s="224" t="str">
        <f>IF(EZ53="","",CONCATENATE(EZ53,Names!$H$3,FA53,Names!$J$3,FB53,Names!$L$3,FC53,Names!$N$3,FD53))</f>
        <v/>
      </c>
      <c r="FG53" s="1266" t="str">
        <f>IF(EZ53="","",CONCATENATE(FC53,Names!$N$3,FD53))</f>
        <v/>
      </c>
    </row>
    <row r="54" spans="1:163">
      <c r="A54" s="72">
        <v>51</v>
      </c>
      <c r="C54" t="str">
        <f>IFERROR(VLOOKUP($A54,Table!$AL$5:$AS$286,Table!$AM$3,FALSE),"")</f>
        <v>HBL</v>
      </c>
      <c r="D54" t="str">
        <f>IFERROR(VLOOKUP($A54,Table!$AL$5:$AS$286,Table!$AN$3,FALSE),"")</f>
        <v>030PRL</v>
      </c>
      <c r="E54" t="str">
        <f>IF(C54="","",Names!$K$3)</f>
        <v>RFS</v>
      </c>
      <c r="F54" t="str">
        <f>IF(C54="","",Names!$C$5)</f>
        <v>PRLRL</v>
      </c>
      <c r="G54" t="str">
        <f>IFERROR(VLOOKUP($A54,Table!$AL$5:$AS$286,Table!$AO$3,FALSE),"")</f>
        <v>051</v>
      </c>
      <c r="I54" s="224" t="str">
        <f>IF(C54="","",CONCATENATE(C54,Names!$H$3,D54,Names!$J$3,E54,Names!$L$3,F54,Names!$N$3,G54))</f>
        <v>HBL-030PRL:RFS-PRLRL-051</v>
      </c>
      <c r="L54" s="1170" t="str">
        <f>IFERROR(VLOOKUP($A54,Table!$AV$5:$BK$286,Table!$AW$3,FALSE),"")</f>
        <v>HEBT</v>
      </c>
      <c r="M54" s="1170" t="str">
        <f>IFERROR(VLOOKUP($A54,Table!$AV$5:$BK$286,Table!$AX$3,FALSE),"")</f>
        <v>110PRL</v>
      </c>
      <c r="N54" s="1170" t="str">
        <f>IF(L54="","",Names!$K$3)</f>
        <v>RFS</v>
      </c>
      <c r="O54" s="1170" t="str">
        <f>IF(L54="","",Names!$C$9)</f>
        <v>PRLTap</v>
      </c>
      <c r="P54" s="1170" t="str">
        <f>IFERROR(VLOOKUP($A54,Table!$AV$5:$BK$286,Table!$AY$3,FALSE),"")</f>
        <v>051</v>
      </c>
      <c r="R54" s="224" t="str">
        <f>IF(L54="","",CONCATENATE(L54,Names!$H$3,M54,Names!$J$3,N54,Names!$L$3,O54,Names!$N$3,P54))</f>
        <v>HEBT-110PRL:RFS-PRLTap-051</v>
      </c>
      <c r="U54" t="str">
        <f>IFERROR(VLOOKUP($A54,Table!$AV$5:$BI$286,Table!$AW$3,FALSE),"")</f>
        <v>HEBT</v>
      </c>
      <c r="V54" t="str">
        <f>IFERROR(VLOOKUP($A54,Table!$AV$5:$BI$286,Table!$AX$3,FALSE),"")</f>
        <v>110PRL</v>
      </c>
      <c r="W54" t="str">
        <f>IF(U54="","",Names!$K$3)</f>
        <v>RFS</v>
      </c>
      <c r="X54" t="str">
        <f>IF(U54="","",Names!$C$6)</f>
        <v>PRLCpl</v>
      </c>
      <c r="Y54" t="str">
        <f>IFERROR(VLOOKUP($A54,Table!$AV$5:$BI$286,Table!$AY$3,FALSE),"")</f>
        <v>051</v>
      </c>
      <c r="AA54" s="224" t="str">
        <f>IF(U54="","",CONCATENATE(U54,Names!$H$3,V54,Names!$J$3,W54,Names!$L$3,X54,Names!$N$3,Y54))</f>
        <v>HEBT-110PRL:RFS-PRLCpl-051</v>
      </c>
      <c r="AD54" t="str">
        <f>IFERROR(VLOOKUP($A54,Table!$AV$5:$BI$286,Table!$AW$3,FALSE),"")</f>
        <v>HEBT</v>
      </c>
      <c r="AE54" t="str">
        <f>IFERROR(VLOOKUP($A54,Table!$AV$5:$BI$286,Table!$AX$3,FALSE),"")</f>
        <v>110PRL</v>
      </c>
      <c r="AF54" t="str">
        <f>IF(AD54="","",Names!$K$3)</f>
        <v>RFS</v>
      </c>
      <c r="AG54" t="str">
        <f>IF(AD54="","",Names!$C$7)</f>
        <v>PRLSB</v>
      </c>
      <c r="AH54" t="str">
        <f>IFERROR(VLOOKUP($A54,Table!$AV$5:$BI$286,Table!$AY$3,FALSE),"")</f>
        <v>051</v>
      </c>
      <c r="AJ54" s="224" t="str">
        <f>IF(AD54="","",CONCATENATE(AD54,Names!$H$3,AE54,Names!$J$3,AF54,Names!$L$3,AG54,Names!$N$3,AH54))</f>
        <v>HEBT-110PRL:RFS-PRLSB-051</v>
      </c>
      <c r="AM54" t="str">
        <f>IFERROR(VLOOKUP($A54,Table!$AV$5:$BI$286,Table!$AW$3,FALSE),"")</f>
        <v>HEBT</v>
      </c>
      <c r="AN54" t="str">
        <f>IFERROR(VLOOKUP($A54,Table!$AV$5:$BI$286,Table!$AX$3,FALSE),"")</f>
        <v>110PRL</v>
      </c>
      <c r="AO54" t="str">
        <f>IF(AM54="","",Names!$K$3)</f>
        <v>RFS</v>
      </c>
      <c r="AP54" t="str">
        <f>IF(AM54="","",Names!$C$8)</f>
        <v>PRLJB</v>
      </c>
      <c r="AQ54" t="str">
        <f>IFERROR(VLOOKUP($A54,Table!$AV$5:$BI$286,Table!$AY$3,FALSE),"")</f>
        <v>051</v>
      </c>
      <c r="AS54" s="224" t="str">
        <f>IF(AM54="","",CONCATENATE(AM54,Names!$H$3,AN54,Names!$J$3,AO54,Names!$L$3,AP54,Names!$N$3,AQ54))</f>
        <v>HEBT-110PRL:RFS-PRLJB-051</v>
      </c>
      <c r="AT54" s="224" t="str">
        <f>IF(AM54="","",CONCATENATE(AP54,Names!$N$3,AQ54))</f>
        <v>PRLJB-051</v>
      </c>
      <c r="AV54" t="str">
        <f>IFERROR(VLOOKUP($A54,Table!$AL$5:$AS$286,Table!$AM$3,FALSE),"")</f>
        <v>HBL</v>
      </c>
      <c r="AW54" t="str">
        <f>IFERROR(VLOOKUP($A54,Table!$AL$5:$AS$286,Table!$AN$3,FALSE),"")</f>
        <v>030PRL</v>
      </c>
      <c r="AX54" t="str">
        <f>IF(AV54="","",Names!$K$3)</f>
        <v>RFS</v>
      </c>
      <c r="AY54" t="str">
        <f>IF(AV54="","",Names!$C$10)</f>
        <v>PRLEH</v>
      </c>
      <c r="AZ54" t="str">
        <f>IFERROR(VLOOKUP($A54,Table!$AL$5:$AS$286,Table!$AQ$3,FALSE),"")</f>
        <v>L051</v>
      </c>
      <c r="BB54" s="224" t="str">
        <f>IF(AV54="","",CONCATENATE(AV54,Names!$H$3,AW54,Names!$J$3,AX54,Names!$L$3,AY54,Names!$N$3,AZ54))</f>
        <v>HBL-030PRL:RFS-PRLEH-L051</v>
      </c>
      <c r="BE54" t="str">
        <f>IFERROR(VLOOKUP($A54,Table!$AV$5:$BI$286,Table!$AW$3,FALSE),"")</f>
        <v>HEBT</v>
      </c>
      <c r="BF54" t="str">
        <f>IFERROR(VLOOKUP($A54,Table!$AV$5:$BI$286,Table!$AX$3,FALSE),"")</f>
        <v>110PRL</v>
      </c>
      <c r="BG54" t="str">
        <f>IF(BE54="","",Names!$K$3)</f>
        <v>RFS</v>
      </c>
      <c r="BH54" t="str">
        <f>IF(BE54="","",Names!$C$10)</f>
        <v>PRLEH</v>
      </c>
      <c r="BI54" t="str">
        <f>IFERROR(VLOOKUP($A54,Table!$AV$5:$BI$286,Table!$BC$3,FALSE),"")</f>
        <v>C051</v>
      </c>
      <c r="BK54" s="224" t="str">
        <f>IF(BE54="","",CONCATENATE(BE54,Names!$H$3,BF54,Names!$J$3,BG54,Names!$L$3,BH54,Names!$N$3,BI54))</f>
        <v>HEBT-110PRL:RFS-PRLEH-C051</v>
      </c>
      <c r="BN54" t="str">
        <f>IFERROR(VLOOKUP($A54,Table!$AV$5:$BI$286,Table!$AW$3,FALSE),"")</f>
        <v>HEBT</v>
      </c>
      <c r="BO54" t="str">
        <f>IFERROR(VLOOKUP($A54,Table!$AV$5:$BI$286,Table!$AX$3,FALSE),"")</f>
        <v>110PRL</v>
      </c>
      <c r="BP54" t="str">
        <f>IF(BN54="","",Names!$K$3)</f>
        <v>RFS</v>
      </c>
      <c r="BQ54" t="str">
        <f>IF(BN54="","",Names!$C$10)</f>
        <v>PRLEH</v>
      </c>
      <c r="BR54" t="str">
        <f>IFERROR(VLOOKUP($A54,Table!$AV$5:$BI$286,Table!$BF$3,FALSE),"")</f>
        <v>S051</v>
      </c>
      <c r="BT54" s="224" t="str">
        <f>IF(BN54="","",CONCATENATE(BN54,Names!$H$3,BO54,Names!$J$3,BP54,Names!$L$3,BQ54,Names!$N$3,BR54))</f>
        <v>HEBT-110PRL:RFS-PRLEH-S051</v>
      </c>
      <c r="BW54" t="str">
        <f>IFERROR(VLOOKUP($A54,Table!$AL$5:$AS$286,Table!$AM$3,FALSE),"")</f>
        <v>HBL</v>
      </c>
      <c r="BX54" t="str">
        <f>IFERROR(VLOOKUP($A54,Table!$AL$5:$AS$286,Table!$AN$3,FALSE),"")</f>
        <v>030PRL</v>
      </c>
      <c r="BY54" t="str">
        <f>IF(BW54="","",Names!$K$3)</f>
        <v>RFS</v>
      </c>
      <c r="BZ54" t="str">
        <f>IF(BW54="","",Names!$C$11)</f>
        <v>PRLTE</v>
      </c>
      <c r="CA54" t="str">
        <f>IFERROR(VLOOKUP($A54,Table!$AL$5:$AS$286,Table!$AQ$3,FALSE),"")</f>
        <v>L051</v>
      </c>
      <c r="CC54" s="224" t="str">
        <f>IF(BW54="","",CONCATENATE(BW54,Names!$H$3,BX54,Names!$J$3,BY54,Names!$L$3,BZ54,Names!$N$3,CA54))</f>
        <v>HBL-030PRL:RFS-PRLTE-L051</v>
      </c>
      <c r="CF54" t="str">
        <f>IFERROR(VLOOKUP($A54,Table!$AV$5:$BI$286,Table!$AW$3,FALSE),"")</f>
        <v>HEBT</v>
      </c>
      <c r="CG54" t="str">
        <f>IFERROR(VLOOKUP($A54,Table!$AV$5:$BI$286,Table!$AX$3,FALSE),"")</f>
        <v>110PRL</v>
      </c>
      <c r="CH54" t="str">
        <f>IF(CF54="","",Names!$K$3)</f>
        <v>RFS</v>
      </c>
      <c r="CI54" t="str">
        <f>IF(CF54="","",Names!$C$11)</f>
        <v>PRLTE</v>
      </c>
      <c r="CJ54" t="str">
        <f>IFERROR(VLOOKUP($A54,Table!$AV$5:$BI$286,Table!$BC$3,FALSE),"")</f>
        <v>C051</v>
      </c>
      <c r="CL54" s="224" t="str">
        <f>IF(CF54="","",CONCATENATE(CF54,Names!$H$3,CG54,Names!$J$3,CH54,Names!$L$3,CI54,Names!$N$3,CJ54))</f>
        <v>HEBT-110PRL:RFS-PRLTE-C051</v>
      </c>
      <c r="CO54" t="str">
        <f>IFERROR(VLOOKUP($A54,Table!$AV$5:$BI$286,Table!$AW$3,FALSE),"")</f>
        <v>HEBT</v>
      </c>
      <c r="CP54" t="str">
        <f>IFERROR(VLOOKUP($A54,Table!$AV$5:$BI$286,Table!$AX$3,FALSE),"")</f>
        <v>110PRL</v>
      </c>
      <c r="CQ54" t="str">
        <f>IF(CO54="","",Names!$K$3)</f>
        <v>RFS</v>
      </c>
      <c r="CR54" t="str">
        <f>IF(CO54="","",Names!$C$11)</f>
        <v>PRLTE</v>
      </c>
      <c r="CS54" t="str">
        <f>IFERROR(VLOOKUP($A54,Table!$AV$5:$BI$286,Table!$BF$3,FALSE),"")</f>
        <v>S051</v>
      </c>
      <c r="CU54" s="224" t="str">
        <f>IF(CO54="","",CONCATENATE(CO54,Names!$H$3,CP54,Names!$J$3,CQ54,Names!$L$3,CR54,Names!$N$3,CS54))</f>
        <v>HEBT-110PRL:RFS-PRLTE-S051</v>
      </c>
      <c r="CX54" t="str">
        <f>IFERROR(VLOOKUP($A54,Table!$AV$5:$BI$286,Table!$AW$3,FALSE),"")</f>
        <v>HEBT</v>
      </c>
      <c r="CY54" t="str">
        <f>IFERROR(VLOOKUP($A54,Table!$AV$5:$BI$286,Table!$AX$3,FALSE),"")</f>
        <v>110PRL</v>
      </c>
      <c r="CZ54" t="str">
        <f>IF(CX54="","",Names!$K$3)</f>
        <v>RFS</v>
      </c>
      <c r="DA54" t="str">
        <f>IF(CX54="","",Names!$C$12)</f>
        <v>PRLDL</v>
      </c>
      <c r="DB54" t="str">
        <f>IFERROR(VLOOKUP($A54,Table!$AV$5:$BI$286,Table!$BC$3,FALSE),"")</f>
        <v>C051</v>
      </c>
      <c r="DD54" s="224" t="str">
        <f>IF(CX54="","",CONCATENATE(CX54,Names!$H$3,CY54,Names!$J$3,CZ54,Names!$L$3,DA54,Names!$N$3,DB54))</f>
        <v>HEBT-110PRL:RFS-PRLDL-C051</v>
      </c>
      <c r="DG54" t="str">
        <f>IFERROR(VLOOKUP($A54,Table!$AV$5:$BI$286,Table!$AW$3,FALSE),"")</f>
        <v>HEBT</v>
      </c>
      <c r="DH54" t="str">
        <f>IFERROR(VLOOKUP($A54,Table!$AV$5:$BI$286,Table!$AX$3,FALSE),"")</f>
        <v>110PRL</v>
      </c>
      <c r="DI54" t="str">
        <f>IF(DG54="","",Names!$K$3)</f>
        <v>RFS</v>
      </c>
      <c r="DJ54" t="str">
        <f>IF(DG54="","",Names!$C$24)</f>
        <v>PRLCSC</v>
      </c>
      <c r="DK54" t="str">
        <f>IFERROR(VLOOKUP($A54,Table!$AV$5:$BI$286,Table!$AY$3,FALSE),"")</f>
        <v>051</v>
      </c>
      <c r="DM54" s="224" t="str">
        <f>IF(DG54="","",CONCATENATE(DG54,Names!$H$3,DH54,Names!$J$3,DI54,Names!$L$3,DJ54,Names!$N$3,DK54))</f>
        <v>HEBT-110PRL:RFS-PRLCSC-051</v>
      </c>
      <c r="DP54" s="1170" t="str">
        <f>IFERROR(VLOOKUP($A54,Table!$DI$5:$DO$286,Table!$DJ$3,FALSE),"")</f>
        <v/>
      </c>
      <c r="DQ54" s="1170" t="str">
        <f>IFERROR(VLOOKUP($A54,Table!$DI$5:$DO$286,Table!$DK$3,FALSE),"")</f>
        <v/>
      </c>
      <c r="DR54" s="1170" t="str">
        <f>IF(DP54="","",Names!$K$3)</f>
        <v/>
      </c>
      <c r="DS54" s="1170" t="str">
        <f>IF(DP54="","",Names!$C$26)</f>
        <v/>
      </c>
      <c r="DT54" s="1170" t="str">
        <f>IFERROR(VLOOKUP($A54,Table!$DI$5:$DO$286,Table!$DM$3,FALSE),"")</f>
        <v/>
      </c>
      <c r="DV54" s="224" t="str">
        <f>IF(DP54="","",CONCATENATE(DP54,Names!$H$3,DQ54,Names!$J$3,DR54,Names!$L$3,DS54,Names!$N$3,DT54))</f>
        <v/>
      </c>
      <c r="DY54" s="1170" t="str">
        <f>IFERROR(VLOOKUP($A54,Table!$DI$5:$DO$286,Table!$DJ$3,FALSE),"")</f>
        <v/>
      </c>
      <c r="DZ54" s="1170" t="str">
        <f>IFERROR(VLOOKUP($A54,Table!$DI$5:$DO$286,Table!$DK$3,FALSE),"")</f>
        <v/>
      </c>
      <c r="EA54" s="1170" t="str">
        <f>IF(DY54="","",Names!$K$3)</f>
        <v/>
      </c>
      <c r="EB54" s="1170" t="str">
        <f>IF(DY54="","",Names!$C$25)</f>
        <v/>
      </c>
      <c r="EC54" s="1170" t="str">
        <f>IFERROR(VLOOKUP($A54,Table!$DI$5:$DO$286,Table!$DM$3,FALSE),"")</f>
        <v/>
      </c>
      <c r="EE54" s="224" t="str">
        <f>IF(DY54="","",CONCATENATE(DY54,Names!$H$3,DZ54,Names!$J$3,EA54,Names!$L$3,EB54,Names!$N$3,EC54))</f>
        <v/>
      </c>
      <c r="EH54" t="str">
        <f>IFERROR(VLOOKUP($A54,TCS_C!$R$9:$U$10046,TCS_C!$S$5,FALSE),"")</f>
        <v/>
      </c>
      <c r="EI54" t="str">
        <f>IFERROR(VLOOKUP($A54,TCS_C!$R$9:$U$10046,TCS_C!$T$5,FALSE),"")</f>
        <v/>
      </c>
      <c r="EJ54" t="str">
        <f>IF(EH54="","",Names!$K$3)</f>
        <v/>
      </c>
      <c r="EK54" t="str">
        <f>IF(EH54="","",Names!$C$17)</f>
        <v/>
      </c>
      <c r="EL54" t="str">
        <f>IFERROR(VLOOKUP($A54,TCS_C!$R$9:$U$10046,TCS_C!$U$5,FALSE),"")</f>
        <v/>
      </c>
      <c r="EN54" s="224" t="str">
        <f>IF(EH54="","",CONCATENATE(EH54,Names!$H$3,EI54,Names!$J$3,EJ54,Names!$L$3,EK54,Names!$N$3,EL54))</f>
        <v/>
      </c>
      <c r="EQ54" t="str">
        <f>IFERROR(VLOOKUP($A54,Table!BT55:$BY$286,Table!$BU$3,FALSE),"")</f>
        <v>A2T</v>
      </c>
      <c r="ER54" t="str">
        <f>IFERROR(VLOOKUP($A54,Table!BT55:$BY$286,Table!$BV$3,FALSE),"")</f>
        <v>050PRL</v>
      </c>
      <c r="ES54" t="str">
        <f>IF(EQ54="","",Names!$K$3)</f>
        <v>RFS</v>
      </c>
      <c r="ET54" t="str">
        <f>IFERROR(VLOOKUP($A54,Table!BT55:$BY$286,Table!$BW$3,FALSE),"")</f>
        <v>PRLTE</v>
      </c>
      <c r="EU54" t="str">
        <f>IFERROR(VLOOKUP($A54,Table!BT55:$BY$286,Table!$BX$3,FALSE),"")</f>
        <v>CC002</v>
      </c>
      <c r="EW54" s="224" t="str">
        <f>IF(EQ54="","",CONCATENATE(EQ54,Names!$H$3,ER54,Names!$J$3,ES54,Names!$L$3,ET54,Names!$N$3,EU54))</f>
        <v>A2T-050PRL:RFS-PRLTE-CC002</v>
      </c>
      <c r="FB54" t="str">
        <f>IF(EZ54="","",Names!$K$3)</f>
        <v/>
      </c>
      <c r="FF54" s="224" t="str">
        <f>IF(EZ54="","",CONCATENATE(EZ54,Names!$H$3,FA54,Names!$J$3,FB54,Names!$L$3,FC54,Names!$N$3,FD54))</f>
        <v/>
      </c>
      <c r="FG54" s="1266" t="str">
        <f>IF(EZ54="","",CONCATENATE(FC54,Names!$N$3,FD54))</f>
        <v/>
      </c>
    </row>
    <row r="55" spans="1:163">
      <c r="A55" s="72">
        <v>52</v>
      </c>
      <c r="C55" t="str">
        <f>IFERROR(VLOOKUP($A55,Table!$AL$5:$AS$286,Table!$AM$3,FALSE),"")</f>
        <v>HBL</v>
      </c>
      <c r="D55" t="str">
        <f>IFERROR(VLOOKUP($A55,Table!$AL$5:$AS$286,Table!$AN$3,FALSE),"")</f>
        <v>030PRL</v>
      </c>
      <c r="E55" t="str">
        <f>IF(C55="","",Names!$K$3)</f>
        <v>RFS</v>
      </c>
      <c r="F55" t="str">
        <f>IF(C55="","",Names!$C$5)</f>
        <v>PRLRL</v>
      </c>
      <c r="G55" t="str">
        <f>IFERROR(VLOOKUP($A55,Table!$AL$5:$AS$286,Table!$AO$3,FALSE),"")</f>
        <v>052</v>
      </c>
      <c r="I55" s="224" t="str">
        <f>IF(C55="","",CONCATENATE(C55,Names!$H$3,D55,Names!$J$3,E55,Names!$L$3,F55,Names!$N$3,G55))</f>
        <v>HBL-030PRL:RFS-PRLRL-052</v>
      </c>
      <c r="L55" s="1170" t="str">
        <f>IFERROR(VLOOKUP($A55,Table!$AV$5:$BK$286,Table!$AW$3,FALSE),"")</f>
        <v>HEBT</v>
      </c>
      <c r="M55" s="1170" t="str">
        <f>IFERROR(VLOOKUP($A55,Table!$AV$5:$BK$286,Table!$AX$3,FALSE),"")</f>
        <v>130PRL</v>
      </c>
      <c r="N55" s="1170" t="str">
        <f>IF(L55="","",Names!$K$3)</f>
        <v>RFS</v>
      </c>
      <c r="O55" s="1170" t="str">
        <f>IF(L55="","",Names!$C$9)</f>
        <v>PRLTap</v>
      </c>
      <c r="P55" s="1170" t="str">
        <f>IFERROR(VLOOKUP($A55,Table!$AV$5:$BK$286,Table!$AY$3,FALSE),"")</f>
        <v>052</v>
      </c>
      <c r="R55" s="224" t="str">
        <f>IF(L55="","",CONCATENATE(L55,Names!$H$3,M55,Names!$J$3,N55,Names!$L$3,O55,Names!$N$3,P55))</f>
        <v>HEBT-130PRL:RFS-PRLTap-052</v>
      </c>
      <c r="U55" t="str">
        <f>IFERROR(VLOOKUP($A55,Table!$AV$5:$BI$286,Table!$AW$3,FALSE),"")</f>
        <v>HEBT</v>
      </c>
      <c r="V55" t="str">
        <f>IFERROR(VLOOKUP($A55,Table!$AV$5:$BI$286,Table!$AX$3,FALSE),"")</f>
        <v>130PRL</v>
      </c>
      <c r="W55" t="str">
        <f>IF(U55="","",Names!$K$3)</f>
        <v>RFS</v>
      </c>
      <c r="X55" t="str">
        <f>IF(U55="","",Names!$C$6)</f>
        <v>PRLCpl</v>
      </c>
      <c r="Y55" t="str">
        <f>IFERROR(VLOOKUP($A55,Table!$AV$5:$BI$286,Table!$AY$3,FALSE),"")</f>
        <v>052</v>
      </c>
      <c r="AA55" s="224" t="str">
        <f>IF(U55="","",CONCATENATE(U55,Names!$H$3,V55,Names!$J$3,W55,Names!$L$3,X55,Names!$N$3,Y55))</f>
        <v>HEBT-130PRL:RFS-PRLCpl-052</v>
      </c>
      <c r="AD55" t="str">
        <f>IFERROR(VLOOKUP($A55,Table!$AV$5:$BI$286,Table!$AW$3,FALSE),"")</f>
        <v>HEBT</v>
      </c>
      <c r="AE55" t="str">
        <f>IFERROR(VLOOKUP($A55,Table!$AV$5:$BI$286,Table!$AX$3,FALSE),"")</f>
        <v>130PRL</v>
      </c>
      <c r="AF55" t="str">
        <f>IF(AD55="","",Names!$K$3)</f>
        <v>RFS</v>
      </c>
      <c r="AG55" t="str">
        <f>IF(AD55="","",Names!$C$7)</f>
        <v>PRLSB</v>
      </c>
      <c r="AH55" t="str">
        <f>IFERROR(VLOOKUP($A55,Table!$AV$5:$BI$286,Table!$AY$3,FALSE),"")</f>
        <v>052</v>
      </c>
      <c r="AJ55" s="224" t="str">
        <f>IF(AD55="","",CONCATENATE(AD55,Names!$H$3,AE55,Names!$J$3,AF55,Names!$L$3,AG55,Names!$N$3,AH55))</f>
        <v>HEBT-130PRL:RFS-PRLSB-052</v>
      </c>
      <c r="AM55" t="str">
        <f>IFERROR(VLOOKUP($A55,Table!$AV$5:$BI$286,Table!$AW$3,FALSE),"")</f>
        <v>HEBT</v>
      </c>
      <c r="AN55" t="str">
        <f>IFERROR(VLOOKUP($A55,Table!$AV$5:$BI$286,Table!$AX$3,FALSE),"")</f>
        <v>130PRL</v>
      </c>
      <c r="AO55" t="str">
        <f>IF(AM55="","",Names!$K$3)</f>
        <v>RFS</v>
      </c>
      <c r="AP55" t="str">
        <f>IF(AM55="","",Names!$C$8)</f>
        <v>PRLJB</v>
      </c>
      <c r="AQ55" t="str">
        <f>IFERROR(VLOOKUP($A55,Table!$AV$5:$BI$286,Table!$AY$3,FALSE),"")</f>
        <v>052</v>
      </c>
      <c r="AS55" s="224" t="str">
        <f>IF(AM55="","",CONCATENATE(AM55,Names!$H$3,AN55,Names!$J$3,AO55,Names!$L$3,AP55,Names!$N$3,AQ55))</f>
        <v>HEBT-130PRL:RFS-PRLJB-052</v>
      </c>
      <c r="AT55" s="224" t="str">
        <f>IF(AM55="","",CONCATENATE(AP55,Names!$N$3,AQ55))</f>
        <v>PRLJB-052</v>
      </c>
      <c r="AV55" t="str">
        <f>IFERROR(VLOOKUP($A55,Table!$AL$5:$AS$286,Table!$AM$3,FALSE),"")</f>
        <v>HBL</v>
      </c>
      <c r="AW55" t="str">
        <f>IFERROR(VLOOKUP($A55,Table!$AL$5:$AS$286,Table!$AN$3,FALSE),"")</f>
        <v>030PRL</v>
      </c>
      <c r="AX55" t="str">
        <f>IF(AV55="","",Names!$K$3)</f>
        <v>RFS</v>
      </c>
      <c r="AY55" t="str">
        <f>IF(AV55="","",Names!$C$10)</f>
        <v>PRLEH</v>
      </c>
      <c r="AZ55" t="str">
        <f>IFERROR(VLOOKUP($A55,Table!$AL$5:$AS$286,Table!$AQ$3,FALSE),"")</f>
        <v>L052</v>
      </c>
      <c r="BB55" s="224" t="str">
        <f>IF(AV55="","",CONCATENATE(AV55,Names!$H$3,AW55,Names!$J$3,AX55,Names!$L$3,AY55,Names!$N$3,AZ55))</f>
        <v>HBL-030PRL:RFS-PRLEH-L052</v>
      </c>
      <c r="BE55" t="str">
        <f>IFERROR(VLOOKUP($A55,Table!$AV$5:$BI$286,Table!$AW$3,FALSE),"")</f>
        <v>HEBT</v>
      </c>
      <c r="BF55" t="str">
        <f>IFERROR(VLOOKUP($A55,Table!$AV$5:$BI$286,Table!$AX$3,FALSE),"")</f>
        <v>130PRL</v>
      </c>
      <c r="BG55" t="str">
        <f>IF(BE55="","",Names!$K$3)</f>
        <v>RFS</v>
      </c>
      <c r="BH55" t="str">
        <f>IF(BE55="","",Names!$C$10)</f>
        <v>PRLEH</v>
      </c>
      <c r="BI55" t="str">
        <f>IFERROR(VLOOKUP($A55,Table!$AV$5:$BI$286,Table!$BC$3,FALSE),"")</f>
        <v>C052</v>
      </c>
      <c r="BK55" s="224" t="str">
        <f>IF(BE55="","",CONCATENATE(BE55,Names!$H$3,BF55,Names!$J$3,BG55,Names!$L$3,BH55,Names!$N$3,BI55))</f>
        <v>HEBT-130PRL:RFS-PRLEH-C052</v>
      </c>
      <c r="BN55" t="str">
        <f>IFERROR(VLOOKUP($A55,Table!$AV$5:$BI$286,Table!$AW$3,FALSE),"")</f>
        <v>HEBT</v>
      </c>
      <c r="BO55" t="str">
        <f>IFERROR(VLOOKUP($A55,Table!$AV$5:$BI$286,Table!$AX$3,FALSE),"")</f>
        <v>130PRL</v>
      </c>
      <c r="BP55" t="str">
        <f>IF(BN55="","",Names!$K$3)</f>
        <v>RFS</v>
      </c>
      <c r="BQ55" t="str">
        <f>IF(BN55="","",Names!$C$10)</f>
        <v>PRLEH</v>
      </c>
      <c r="BR55" t="str">
        <f>IFERROR(VLOOKUP($A55,Table!$AV$5:$BI$286,Table!$BF$3,FALSE),"")</f>
        <v>S052</v>
      </c>
      <c r="BT55" s="224" t="str">
        <f>IF(BN55="","",CONCATENATE(BN55,Names!$H$3,BO55,Names!$J$3,BP55,Names!$L$3,BQ55,Names!$N$3,BR55))</f>
        <v>HEBT-130PRL:RFS-PRLEH-S052</v>
      </c>
      <c r="BW55" t="str">
        <f>IFERROR(VLOOKUP($A55,Table!$AL$5:$AS$286,Table!$AM$3,FALSE),"")</f>
        <v>HBL</v>
      </c>
      <c r="BX55" t="str">
        <f>IFERROR(VLOOKUP($A55,Table!$AL$5:$AS$286,Table!$AN$3,FALSE),"")</f>
        <v>030PRL</v>
      </c>
      <c r="BY55" t="str">
        <f>IF(BW55="","",Names!$K$3)</f>
        <v>RFS</v>
      </c>
      <c r="BZ55" t="str">
        <f>IF(BW55="","",Names!$C$11)</f>
        <v>PRLTE</v>
      </c>
      <c r="CA55" t="str">
        <f>IFERROR(VLOOKUP($A55,Table!$AL$5:$AS$286,Table!$AQ$3,FALSE),"")</f>
        <v>L052</v>
      </c>
      <c r="CC55" s="224" t="str">
        <f>IF(BW55="","",CONCATENATE(BW55,Names!$H$3,BX55,Names!$J$3,BY55,Names!$L$3,BZ55,Names!$N$3,CA55))</f>
        <v>HBL-030PRL:RFS-PRLTE-L052</v>
      </c>
      <c r="CF55" t="str">
        <f>IFERROR(VLOOKUP($A55,Table!$AV$5:$BI$286,Table!$AW$3,FALSE),"")</f>
        <v>HEBT</v>
      </c>
      <c r="CG55" t="str">
        <f>IFERROR(VLOOKUP($A55,Table!$AV$5:$BI$286,Table!$AX$3,FALSE),"")</f>
        <v>130PRL</v>
      </c>
      <c r="CH55" t="str">
        <f>IF(CF55="","",Names!$K$3)</f>
        <v>RFS</v>
      </c>
      <c r="CI55" t="str">
        <f>IF(CF55="","",Names!$C$11)</f>
        <v>PRLTE</v>
      </c>
      <c r="CJ55" t="str">
        <f>IFERROR(VLOOKUP($A55,Table!$AV$5:$BI$286,Table!$BC$3,FALSE),"")</f>
        <v>C052</v>
      </c>
      <c r="CL55" s="224" t="str">
        <f>IF(CF55="","",CONCATENATE(CF55,Names!$H$3,CG55,Names!$J$3,CH55,Names!$L$3,CI55,Names!$N$3,CJ55))</f>
        <v>HEBT-130PRL:RFS-PRLTE-C052</v>
      </c>
      <c r="CO55" t="str">
        <f>IFERROR(VLOOKUP($A55,Table!$AV$5:$BI$286,Table!$AW$3,FALSE),"")</f>
        <v>HEBT</v>
      </c>
      <c r="CP55" t="str">
        <f>IFERROR(VLOOKUP($A55,Table!$AV$5:$BI$286,Table!$AX$3,FALSE),"")</f>
        <v>130PRL</v>
      </c>
      <c r="CQ55" t="str">
        <f>IF(CO55="","",Names!$K$3)</f>
        <v>RFS</v>
      </c>
      <c r="CR55" t="str">
        <f>IF(CO55="","",Names!$C$11)</f>
        <v>PRLTE</v>
      </c>
      <c r="CS55" t="str">
        <f>IFERROR(VLOOKUP($A55,Table!$AV$5:$BI$286,Table!$BF$3,FALSE),"")</f>
        <v>S052</v>
      </c>
      <c r="CU55" s="224" t="str">
        <f>IF(CO55="","",CONCATENATE(CO55,Names!$H$3,CP55,Names!$J$3,CQ55,Names!$L$3,CR55,Names!$N$3,CS55))</f>
        <v>HEBT-130PRL:RFS-PRLTE-S052</v>
      </c>
      <c r="CX55" t="str">
        <f>IFERROR(VLOOKUP($A55,Table!$AV$5:$BI$286,Table!$AW$3,FALSE),"")</f>
        <v>HEBT</v>
      </c>
      <c r="CY55" t="str">
        <f>IFERROR(VLOOKUP($A55,Table!$AV$5:$BI$286,Table!$AX$3,FALSE),"")</f>
        <v>130PRL</v>
      </c>
      <c r="CZ55" t="str">
        <f>IF(CX55="","",Names!$K$3)</f>
        <v>RFS</v>
      </c>
      <c r="DA55" t="str">
        <f>IF(CX55="","",Names!$C$12)</f>
        <v>PRLDL</v>
      </c>
      <c r="DB55" t="str">
        <f>IFERROR(VLOOKUP($A55,Table!$AV$5:$BI$286,Table!$BC$3,FALSE),"")</f>
        <v>C052</v>
      </c>
      <c r="DD55" s="224" t="str">
        <f>IF(CX55="","",CONCATENATE(CX55,Names!$H$3,CY55,Names!$J$3,CZ55,Names!$L$3,DA55,Names!$N$3,DB55))</f>
        <v>HEBT-130PRL:RFS-PRLDL-C052</v>
      </c>
      <c r="DG55" t="str">
        <f>IFERROR(VLOOKUP($A55,Table!$AV$5:$BI$286,Table!$AW$3,FALSE),"")</f>
        <v>HEBT</v>
      </c>
      <c r="DH55" t="str">
        <f>IFERROR(VLOOKUP($A55,Table!$AV$5:$BI$286,Table!$AX$3,FALSE),"")</f>
        <v>130PRL</v>
      </c>
      <c r="DI55" t="str">
        <f>IF(DG55="","",Names!$K$3)</f>
        <v>RFS</v>
      </c>
      <c r="DJ55" t="str">
        <f>IF(DG55="","",Names!$C$24)</f>
        <v>PRLCSC</v>
      </c>
      <c r="DK55" t="str">
        <f>IFERROR(VLOOKUP($A55,Table!$AV$5:$BI$286,Table!$AY$3,FALSE),"")</f>
        <v>052</v>
      </c>
      <c r="DM55" s="224" t="str">
        <f>IF(DG55="","",CONCATENATE(DG55,Names!$H$3,DH55,Names!$J$3,DI55,Names!$L$3,DJ55,Names!$N$3,DK55))</f>
        <v>HEBT-130PRL:RFS-PRLCSC-052</v>
      </c>
      <c r="DP55" s="1170" t="str">
        <f>IFERROR(VLOOKUP($A55,Table!$DI$5:$DO$286,Table!$DJ$3,FALSE),"")</f>
        <v/>
      </c>
      <c r="DQ55" s="1170" t="str">
        <f>IFERROR(VLOOKUP($A55,Table!$DI$5:$DO$286,Table!$DK$3,FALSE),"")</f>
        <v/>
      </c>
      <c r="DR55" s="1170" t="str">
        <f>IF(DP55="","",Names!$K$3)</f>
        <v/>
      </c>
      <c r="DS55" s="1170" t="str">
        <f>IF(DP55="","",Names!$C$26)</f>
        <v/>
      </c>
      <c r="DT55" s="1170" t="str">
        <f>IFERROR(VLOOKUP($A55,Table!$DI$5:$DO$286,Table!$DM$3,FALSE),"")</f>
        <v/>
      </c>
      <c r="DV55" s="224" t="str">
        <f>IF(DP55="","",CONCATENATE(DP55,Names!$H$3,DQ55,Names!$J$3,DR55,Names!$L$3,DS55,Names!$N$3,DT55))</f>
        <v/>
      </c>
      <c r="DY55" s="1170" t="str">
        <f>IFERROR(VLOOKUP($A55,Table!$DI$5:$DO$286,Table!$DJ$3,FALSE),"")</f>
        <v/>
      </c>
      <c r="DZ55" s="1170" t="str">
        <f>IFERROR(VLOOKUP($A55,Table!$DI$5:$DO$286,Table!$DK$3,FALSE),"")</f>
        <v/>
      </c>
      <c r="EA55" s="1170" t="str">
        <f>IF(DY55="","",Names!$K$3)</f>
        <v/>
      </c>
      <c r="EB55" s="1170" t="str">
        <f>IF(DY55="","",Names!$C$25)</f>
        <v/>
      </c>
      <c r="EC55" s="1170" t="str">
        <f>IFERROR(VLOOKUP($A55,Table!$DI$5:$DO$286,Table!$DM$3,FALSE),"")</f>
        <v/>
      </c>
      <c r="EE55" s="224" t="str">
        <f>IF(DY55="","",CONCATENATE(DY55,Names!$H$3,DZ55,Names!$J$3,EA55,Names!$L$3,EB55,Names!$N$3,EC55))</f>
        <v/>
      </c>
      <c r="EH55" t="str">
        <f>IFERROR(VLOOKUP($A55,TCS_C!$R$9:$U$10046,TCS_C!$S$5,FALSE),"")</f>
        <v/>
      </c>
      <c r="EI55" t="str">
        <f>IFERROR(VLOOKUP($A55,TCS_C!$R$9:$U$10046,TCS_C!$T$5,FALSE),"")</f>
        <v/>
      </c>
      <c r="EJ55" t="str">
        <f>IF(EH55="","",Names!$K$3)</f>
        <v/>
      </c>
      <c r="EK55" t="str">
        <f>IF(EH55="","",Names!$C$17)</f>
        <v/>
      </c>
      <c r="EL55" t="str">
        <f>IFERROR(VLOOKUP($A55,TCS_C!$R$9:$U$10046,TCS_C!$U$5,FALSE),"")</f>
        <v/>
      </c>
      <c r="EN55" s="224" t="str">
        <f>IF(EH55="","",CONCATENATE(EH55,Names!$H$3,EI55,Names!$J$3,EJ55,Names!$L$3,EK55,Names!$N$3,EL55))</f>
        <v/>
      </c>
      <c r="EQ55" t="str">
        <f>IFERROR(VLOOKUP($A55,Table!BT56:$BY$286,Table!$BU$3,FALSE),"")</f>
        <v>A2T</v>
      </c>
      <c r="ER55" t="str">
        <f>IFERROR(VLOOKUP($A55,Table!BT56:$BY$286,Table!$BV$3,FALSE),"")</f>
        <v>050PRL</v>
      </c>
      <c r="ES55" t="str">
        <f>IF(EQ55="","",Names!$K$3)</f>
        <v>RFS</v>
      </c>
      <c r="ET55" t="str">
        <f>IFERROR(VLOOKUP($A55,Table!BT56:$BY$286,Table!$BW$3,FALSE),"")</f>
        <v>PRLAd</v>
      </c>
      <c r="EU55" t="str">
        <f>IFERROR(VLOOKUP($A55,Table!BT56:$BY$286,Table!$BX$3,FALSE),"")</f>
        <v>G007</v>
      </c>
      <c r="EW55" s="224" t="str">
        <f>IF(EQ55="","",CONCATENATE(EQ55,Names!$H$3,ER55,Names!$J$3,ES55,Names!$L$3,ET55,Names!$N$3,EU55))</f>
        <v>A2T-050PRL:RFS-PRLAd-G007</v>
      </c>
      <c r="FB55" t="str">
        <f>IF(EZ55="","",Names!$K$3)</f>
        <v/>
      </c>
      <c r="FF55" s="224" t="str">
        <f>IF(EZ55="","",CONCATENATE(EZ55,Names!$H$3,FA55,Names!$J$3,FB55,Names!$L$3,FC55,Names!$N$3,FD55))</f>
        <v/>
      </c>
      <c r="FG55" s="1266" t="str">
        <f>IF(EZ55="","",CONCATENATE(FC55,Names!$N$3,FD55))</f>
        <v/>
      </c>
    </row>
    <row r="56" spans="1:163">
      <c r="A56" s="72">
        <v>53</v>
      </c>
      <c r="C56" t="str">
        <f>IFERROR(VLOOKUP($A56,Table!$AL$5:$AS$286,Table!$AM$3,FALSE),"")</f>
        <v>HBL</v>
      </c>
      <c r="D56" t="str">
        <f>IFERROR(VLOOKUP($A56,Table!$AL$5:$AS$286,Table!$AN$3,FALSE),"")</f>
        <v>040PRL</v>
      </c>
      <c r="E56" t="str">
        <f>IF(C56="","",Names!$K$3)</f>
        <v>RFS</v>
      </c>
      <c r="F56" t="str">
        <f>IF(C56="","",Names!$C$5)</f>
        <v>PRLRL</v>
      </c>
      <c r="G56" t="str">
        <f>IFERROR(VLOOKUP($A56,Table!$AL$5:$AS$286,Table!$AO$3,FALSE),"")</f>
        <v>053</v>
      </c>
      <c r="I56" s="224" t="str">
        <f>IF(C56="","",CONCATENATE(C56,Names!$H$3,D56,Names!$J$3,E56,Names!$L$3,F56,Names!$N$3,G56))</f>
        <v>HBL-040PRL:RFS-PRLRL-053</v>
      </c>
      <c r="L56" s="1170" t="str">
        <f>IFERROR(VLOOKUP($A56,Table!$AV$5:$BK$286,Table!$AW$3,FALSE),"")</f>
        <v>HEBT</v>
      </c>
      <c r="M56" s="1170" t="str">
        <f>IFERROR(VLOOKUP($A56,Table!$AV$5:$BK$286,Table!$AX$3,FALSE),"")</f>
        <v>150PRL</v>
      </c>
      <c r="N56" s="1170" t="str">
        <f>IF(L56="","",Names!$K$3)</f>
        <v>RFS</v>
      </c>
      <c r="O56" s="1170" t="str">
        <f>IF(L56="","",Names!$C$9)</f>
        <v>PRLTap</v>
      </c>
      <c r="P56" s="1170" t="str">
        <f>IFERROR(VLOOKUP($A56,Table!$AV$5:$BK$286,Table!$AY$3,FALSE),"")</f>
        <v>053</v>
      </c>
      <c r="R56" s="224" t="str">
        <f>IF(L56="","",CONCATENATE(L56,Names!$H$3,M56,Names!$J$3,N56,Names!$L$3,O56,Names!$N$3,P56))</f>
        <v>HEBT-150PRL:RFS-PRLTap-053</v>
      </c>
      <c r="U56" t="str">
        <f>IFERROR(VLOOKUP($A56,Table!$AV$5:$BI$286,Table!$AW$3,FALSE),"")</f>
        <v>HEBT</v>
      </c>
      <c r="V56" t="str">
        <f>IFERROR(VLOOKUP($A56,Table!$AV$5:$BI$286,Table!$AX$3,FALSE),"")</f>
        <v>150PRL</v>
      </c>
      <c r="W56" t="str">
        <f>IF(U56="","",Names!$K$3)</f>
        <v>RFS</v>
      </c>
      <c r="X56" t="str">
        <f>IF(U56="","",Names!$C$6)</f>
        <v>PRLCpl</v>
      </c>
      <c r="Y56" t="str">
        <f>IFERROR(VLOOKUP($A56,Table!$AV$5:$BI$286,Table!$AY$3,FALSE),"")</f>
        <v>053</v>
      </c>
      <c r="AA56" s="224" t="str">
        <f>IF(U56="","",CONCATENATE(U56,Names!$H$3,V56,Names!$J$3,W56,Names!$L$3,X56,Names!$N$3,Y56))</f>
        <v>HEBT-150PRL:RFS-PRLCpl-053</v>
      </c>
      <c r="AD56" t="str">
        <f>IFERROR(VLOOKUP($A56,Table!$AV$5:$BI$286,Table!$AW$3,FALSE),"")</f>
        <v>HEBT</v>
      </c>
      <c r="AE56" t="str">
        <f>IFERROR(VLOOKUP($A56,Table!$AV$5:$BI$286,Table!$AX$3,FALSE),"")</f>
        <v>150PRL</v>
      </c>
      <c r="AF56" t="str">
        <f>IF(AD56="","",Names!$K$3)</f>
        <v>RFS</v>
      </c>
      <c r="AG56" t="str">
        <f>IF(AD56="","",Names!$C$7)</f>
        <v>PRLSB</v>
      </c>
      <c r="AH56" t="str">
        <f>IFERROR(VLOOKUP($A56,Table!$AV$5:$BI$286,Table!$AY$3,FALSE),"")</f>
        <v>053</v>
      </c>
      <c r="AJ56" s="224" t="str">
        <f>IF(AD56="","",CONCATENATE(AD56,Names!$H$3,AE56,Names!$J$3,AF56,Names!$L$3,AG56,Names!$N$3,AH56))</f>
        <v>HEBT-150PRL:RFS-PRLSB-053</v>
      </c>
      <c r="AM56" t="str">
        <f>IFERROR(VLOOKUP($A56,Table!$AV$5:$BI$286,Table!$AW$3,FALSE),"")</f>
        <v>HEBT</v>
      </c>
      <c r="AN56" t="str">
        <f>IFERROR(VLOOKUP($A56,Table!$AV$5:$BI$286,Table!$AX$3,FALSE),"")</f>
        <v>150PRL</v>
      </c>
      <c r="AO56" t="str">
        <f>IF(AM56="","",Names!$K$3)</f>
        <v>RFS</v>
      </c>
      <c r="AP56" t="str">
        <f>IF(AM56="","",Names!$C$8)</f>
        <v>PRLJB</v>
      </c>
      <c r="AQ56" t="str">
        <f>IFERROR(VLOOKUP($A56,Table!$AV$5:$BI$286,Table!$AY$3,FALSE),"")</f>
        <v>053</v>
      </c>
      <c r="AS56" s="224" t="str">
        <f>IF(AM56="","",CONCATENATE(AM56,Names!$H$3,AN56,Names!$J$3,AO56,Names!$L$3,AP56,Names!$N$3,AQ56))</f>
        <v>HEBT-150PRL:RFS-PRLJB-053</v>
      </c>
      <c r="AT56" s="224" t="str">
        <f>IF(AM56="","",CONCATENATE(AP56,Names!$N$3,AQ56))</f>
        <v>PRLJB-053</v>
      </c>
      <c r="AV56" t="str">
        <f>IFERROR(VLOOKUP($A56,Table!$AL$5:$AS$286,Table!$AM$3,FALSE),"")</f>
        <v>HBL</v>
      </c>
      <c r="AW56" t="str">
        <f>IFERROR(VLOOKUP($A56,Table!$AL$5:$AS$286,Table!$AN$3,FALSE),"")</f>
        <v>040PRL</v>
      </c>
      <c r="AX56" t="str">
        <f>IF(AV56="","",Names!$K$3)</f>
        <v>RFS</v>
      </c>
      <c r="AY56" t="str">
        <f>IF(AV56="","",Names!$C$10)</f>
        <v>PRLEH</v>
      </c>
      <c r="AZ56" t="str">
        <f>IFERROR(VLOOKUP($A56,Table!$AL$5:$AS$286,Table!$AQ$3,FALSE),"")</f>
        <v>L053</v>
      </c>
      <c r="BB56" s="224" t="str">
        <f>IF(AV56="","",CONCATENATE(AV56,Names!$H$3,AW56,Names!$J$3,AX56,Names!$L$3,AY56,Names!$N$3,AZ56))</f>
        <v>HBL-040PRL:RFS-PRLEH-L053</v>
      </c>
      <c r="BE56" t="str">
        <f>IFERROR(VLOOKUP($A56,Table!$AV$5:$BI$286,Table!$AW$3,FALSE),"")</f>
        <v>HEBT</v>
      </c>
      <c r="BF56" t="str">
        <f>IFERROR(VLOOKUP($A56,Table!$AV$5:$BI$286,Table!$AX$3,FALSE),"")</f>
        <v>150PRL</v>
      </c>
      <c r="BG56" t="str">
        <f>IF(BE56="","",Names!$K$3)</f>
        <v>RFS</v>
      </c>
      <c r="BH56" t="str">
        <f>IF(BE56="","",Names!$C$10)</f>
        <v>PRLEH</v>
      </c>
      <c r="BI56" t="str">
        <f>IFERROR(VLOOKUP($A56,Table!$AV$5:$BI$286,Table!$BC$3,FALSE),"")</f>
        <v>C053</v>
      </c>
      <c r="BK56" s="224" t="str">
        <f>IF(BE56="","",CONCATENATE(BE56,Names!$H$3,BF56,Names!$J$3,BG56,Names!$L$3,BH56,Names!$N$3,BI56))</f>
        <v>HEBT-150PRL:RFS-PRLEH-C053</v>
      </c>
      <c r="BN56" t="str">
        <f>IFERROR(VLOOKUP($A56,Table!$AV$5:$BI$286,Table!$AW$3,FALSE),"")</f>
        <v>HEBT</v>
      </c>
      <c r="BO56" t="str">
        <f>IFERROR(VLOOKUP($A56,Table!$AV$5:$BI$286,Table!$AX$3,FALSE),"")</f>
        <v>150PRL</v>
      </c>
      <c r="BP56" t="str">
        <f>IF(BN56="","",Names!$K$3)</f>
        <v>RFS</v>
      </c>
      <c r="BQ56" t="str">
        <f>IF(BN56="","",Names!$C$10)</f>
        <v>PRLEH</v>
      </c>
      <c r="BR56" t="str">
        <f>IFERROR(VLOOKUP($A56,Table!$AV$5:$BI$286,Table!$BF$3,FALSE),"")</f>
        <v>S053</v>
      </c>
      <c r="BT56" s="224" t="str">
        <f>IF(BN56="","",CONCATENATE(BN56,Names!$H$3,BO56,Names!$J$3,BP56,Names!$L$3,BQ56,Names!$N$3,BR56))</f>
        <v>HEBT-150PRL:RFS-PRLEH-S053</v>
      </c>
      <c r="BW56" t="str">
        <f>IFERROR(VLOOKUP($A56,Table!$AL$5:$AS$286,Table!$AM$3,FALSE),"")</f>
        <v>HBL</v>
      </c>
      <c r="BX56" t="str">
        <f>IFERROR(VLOOKUP($A56,Table!$AL$5:$AS$286,Table!$AN$3,FALSE),"")</f>
        <v>040PRL</v>
      </c>
      <c r="BY56" t="str">
        <f>IF(BW56="","",Names!$K$3)</f>
        <v>RFS</v>
      </c>
      <c r="BZ56" t="str">
        <f>IF(BW56="","",Names!$C$11)</f>
        <v>PRLTE</v>
      </c>
      <c r="CA56" t="str">
        <f>IFERROR(VLOOKUP($A56,Table!$AL$5:$AS$286,Table!$AQ$3,FALSE),"")</f>
        <v>L053</v>
      </c>
      <c r="CC56" s="224" t="str">
        <f>IF(BW56="","",CONCATENATE(BW56,Names!$H$3,BX56,Names!$J$3,BY56,Names!$L$3,BZ56,Names!$N$3,CA56))</f>
        <v>HBL-040PRL:RFS-PRLTE-L053</v>
      </c>
      <c r="CF56" t="str">
        <f>IFERROR(VLOOKUP($A56,Table!$AV$5:$BI$286,Table!$AW$3,FALSE),"")</f>
        <v>HEBT</v>
      </c>
      <c r="CG56" t="str">
        <f>IFERROR(VLOOKUP($A56,Table!$AV$5:$BI$286,Table!$AX$3,FALSE),"")</f>
        <v>150PRL</v>
      </c>
      <c r="CH56" t="str">
        <f>IF(CF56="","",Names!$K$3)</f>
        <v>RFS</v>
      </c>
      <c r="CI56" t="str">
        <f>IF(CF56="","",Names!$C$11)</f>
        <v>PRLTE</v>
      </c>
      <c r="CJ56" t="str">
        <f>IFERROR(VLOOKUP($A56,Table!$AV$5:$BI$286,Table!$BC$3,FALSE),"")</f>
        <v>C053</v>
      </c>
      <c r="CL56" s="224" t="str">
        <f>IF(CF56="","",CONCATENATE(CF56,Names!$H$3,CG56,Names!$J$3,CH56,Names!$L$3,CI56,Names!$N$3,CJ56))</f>
        <v>HEBT-150PRL:RFS-PRLTE-C053</v>
      </c>
      <c r="CO56" t="str">
        <f>IFERROR(VLOOKUP($A56,Table!$AV$5:$BI$286,Table!$AW$3,FALSE),"")</f>
        <v>HEBT</v>
      </c>
      <c r="CP56" t="str">
        <f>IFERROR(VLOOKUP($A56,Table!$AV$5:$BI$286,Table!$AX$3,FALSE),"")</f>
        <v>150PRL</v>
      </c>
      <c r="CQ56" t="str">
        <f>IF(CO56="","",Names!$K$3)</f>
        <v>RFS</v>
      </c>
      <c r="CR56" t="str">
        <f>IF(CO56="","",Names!$C$11)</f>
        <v>PRLTE</v>
      </c>
      <c r="CS56" t="str">
        <f>IFERROR(VLOOKUP($A56,Table!$AV$5:$BI$286,Table!$BF$3,FALSE),"")</f>
        <v>S053</v>
      </c>
      <c r="CU56" s="224" t="str">
        <f>IF(CO56="","",CONCATENATE(CO56,Names!$H$3,CP56,Names!$J$3,CQ56,Names!$L$3,CR56,Names!$N$3,CS56))</f>
        <v>HEBT-150PRL:RFS-PRLTE-S053</v>
      </c>
      <c r="CX56" t="str">
        <f>IFERROR(VLOOKUP($A56,Table!$AV$5:$BI$286,Table!$AW$3,FALSE),"")</f>
        <v>HEBT</v>
      </c>
      <c r="CY56" t="str">
        <f>IFERROR(VLOOKUP($A56,Table!$AV$5:$BI$286,Table!$AX$3,FALSE),"")</f>
        <v>150PRL</v>
      </c>
      <c r="CZ56" t="str">
        <f>IF(CX56="","",Names!$K$3)</f>
        <v>RFS</v>
      </c>
      <c r="DA56" t="str">
        <f>IF(CX56="","",Names!$C$12)</f>
        <v>PRLDL</v>
      </c>
      <c r="DB56" t="str">
        <f>IFERROR(VLOOKUP($A56,Table!$AV$5:$BI$286,Table!$BC$3,FALSE),"")</f>
        <v>C053</v>
      </c>
      <c r="DD56" s="224" t="str">
        <f>IF(CX56="","",CONCATENATE(CX56,Names!$H$3,CY56,Names!$J$3,CZ56,Names!$L$3,DA56,Names!$N$3,DB56))</f>
        <v>HEBT-150PRL:RFS-PRLDL-C053</v>
      </c>
      <c r="DG56" t="str">
        <f>IFERROR(VLOOKUP($A56,Table!$AV$5:$BI$286,Table!$AW$3,FALSE),"")</f>
        <v>HEBT</v>
      </c>
      <c r="DH56" t="str">
        <f>IFERROR(VLOOKUP($A56,Table!$AV$5:$BI$286,Table!$AX$3,FALSE),"")</f>
        <v>150PRL</v>
      </c>
      <c r="DI56" t="str">
        <f>IF(DG56="","",Names!$K$3)</f>
        <v>RFS</v>
      </c>
      <c r="DJ56" t="str">
        <f>IF(DG56="","",Names!$C$24)</f>
        <v>PRLCSC</v>
      </c>
      <c r="DK56" t="str">
        <f>IFERROR(VLOOKUP($A56,Table!$AV$5:$BI$286,Table!$AY$3,FALSE),"")</f>
        <v>053</v>
      </c>
      <c r="DM56" s="224" t="str">
        <f>IF(DG56="","",CONCATENATE(DG56,Names!$H$3,DH56,Names!$J$3,DI56,Names!$L$3,DJ56,Names!$N$3,DK56))</f>
        <v>HEBT-150PRL:RFS-PRLCSC-053</v>
      </c>
      <c r="DP56" s="1170" t="str">
        <f>IFERROR(VLOOKUP($A56,Table!$DI$5:$DO$286,Table!$DJ$3,FALSE),"")</f>
        <v/>
      </c>
      <c r="DQ56" s="1170" t="str">
        <f>IFERROR(VLOOKUP($A56,Table!$DI$5:$DO$286,Table!$DK$3,FALSE),"")</f>
        <v/>
      </c>
      <c r="DR56" s="1170" t="str">
        <f>IF(DP56="","",Names!$K$3)</f>
        <v/>
      </c>
      <c r="DS56" s="1170" t="str">
        <f>IF(DP56="","",Names!$C$26)</f>
        <v/>
      </c>
      <c r="DT56" s="1170" t="str">
        <f>IFERROR(VLOOKUP($A56,Table!$DI$5:$DO$286,Table!$DM$3,FALSE),"")</f>
        <v/>
      </c>
      <c r="DV56" s="224" t="str">
        <f>IF(DP56="","",CONCATENATE(DP56,Names!$H$3,DQ56,Names!$J$3,DR56,Names!$L$3,DS56,Names!$N$3,DT56))</f>
        <v/>
      </c>
      <c r="DY56" s="1170" t="str">
        <f>IFERROR(VLOOKUP($A56,Table!$DI$5:$DO$286,Table!$DJ$3,FALSE),"")</f>
        <v/>
      </c>
      <c r="DZ56" s="1170" t="str">
        <f>IFERROR(VLOOKUP($A56,Table!$DI$5:$DO$286,Table!$DK$3,FALSE),"")</f>
        <v/>
      </c>
      <c r="EA56" s="1170" t="str">
        <f>IF(DY56="","",Names!$K$3)</f>
        <v/>
      </c>
      <c r="EB56" s="1170" t="str">
        <f>IF(DY56="","",Names!$C$25)</f>
        <v/>
      </c>
      <c r="EC56" s="1170" t="str">
        <f>IFERROR(VLOOKUP($A56,Table!$DI$5:$DO$286,Table!$DM$3,FALSE),"")</f>
        <v/>
      </c>
      <c r="EE56" s="224" t="str">
        <f>IF(DY56="","",CONCATENATE(DY56,Names!$H$3,DZ56,Names!$J$3,EA56,Names!$L$3,EB56,Names!$N$3,EC56))</f>
        <v/>
      </c>
      <c r="EH56" t="str">
        <f>IFERROR(VLOOKUP($A56,TCS_C!$R$9:$U$10046,TCS_C!$S$5,FALSE),"")</f>
        <v/>
      </c>
      <c r="EI56" t="str">
        <f>IFERROR(VLOOKUP($A56,TCS_C!$R$9:$U$10046,TCS_C!$T$5,FALSE),"")</f>
        <v/>
      </c>
      <c r="EJ56" t="str">
        <f>IF(EH56="","",Names!$K$3)</f>
        <v/>
      </c>
      <c r="EK56" t="str">
        <f>IF(EH56="","",Names!$C$17)</f>
        <v/>
      </c>
      <c r="EL56" t="str">
        <f>IFERROR(VLOOKUP($A56,TCS_C!$R$9:$U$10046,TCS_C!$U$5,FALSE),"")</f>
        <v/>
      </c>
      <c r="EN56" s="224" t="str">
        <f>IF(EH56="","",CONCATENATE(EH56,Names!$H$3,EI56,Names!$J$3,EJ56,Names!$L$3,EK56,Names!$N$3,EL56))</f>
        <v/>
      </c>
      <c r="EQ56" t="str">
        <f>IFERROR(VLOOKUP($A56,Table!BT57:$BY$286,Table!$BU$3,FALSE),"")</f>
        <v>A2T</v>
      </c>
      <c r="ER56" t="str">
        <f>IFERROR(VLOOKUP($A56,Table!BT57:$BY$286,Table!$BV$3,FALSE),"")</f>
        <v>050PRL</v>
      </c>
      <c r="ES56" t="str">
        <f>IF(EQ56="","",Names!$K$3)</f>
        <v>RFS</v>
      </c>
      <c r="ET56" t="str">
        <f>IFERROR(VLOOKUP($A56,Table!BT57:$BY$286,Table!$BW$3,FALSE),"")</f>
        <v>PRLGI</v>
      </c>
      <c r="EU56" t="str">
        <f>IFERROR(VLOOKUP($A56,Table!BT57:$BY$286,Table!$BX$3,FALSE),"")</f>
        <v>007</v>
      </c>
      <c r="EW56" s="224" t="str">
        <f>IF(EQ56="","",CONCATENATE(EQ56,Names!$H$3,ER56,Names!$J$3,ES56,Names!$L$3,ET56,Names!$N$3,EU56))</f>
        <v>A2T-050PRL:RFS-PRLGI-007</v>
      </c>
      <c r="FB56" t="str">
        <f>IF(EZ56="","",Names!$K$3)</f>
        <v/>
      </c>
      <c r="FF56" s="224" t="str">
        <f>IF(EZ56="","",CONCATENATE(EZ56,Names!$H$3,FA56,Names!$J$3,FB56,Names!$L$3,FC56,Names!$N$3,FD56))</f>
        <v/>
      </c>
      <c r="FG56" s="1266" t="str">
        <f>IF(EZ56="","",CONCATENATE(FC56,Names!$N$3,FD56))</f>
        <v/>
      </c>
    </row>
    <row r="57" spans="1:163">
      <c r="A57" s="72">
        <v>54</v>
      </c>
      <c r="C57" t="str">
        <f>IFERROR(VLOOKUP($A57,Table!$AL$5:$AS$286,Table!$AM$3,FALSE),"")</f>
        <v>HBL</v>
      </c>
      <c r="D57" t="str">
        <f>IFERROR(VLOOKUP($A57,Table!$AL$5:$AS$286,Table!$AN$3,FALSE),"")</f>
        <v>040PRL</v>
      </c>
      <c r="E57" t="str">
        <f>IF(C57="","",Names!$K$3)</f>
        <v>RFS</v>
      </c>
      <c r="F57" t="str">
        <f>IF(C57="","",Names!$C$5)</f>
        <v>PRLRL</v>
      </c>
      <c r="G57" t="str">
        <f>IFERROR(VLOOKUP($A57,Table!$AL$5:$AS$286,Table!$AO$3,FALSE),"")</f>
        <v>054</v>
      </c>
      <c r="I57" s="224" t="str">
        <f>IF(C57="","",CONCATENATE(C57,Names!$H$3,D57,Names!$J$3,E57,Names!$L$3,F57,Names!$N$3,G57))</f>
        <v>HBL-040PRL:RFS-PRLRL-054</v>
      </c>
      <c r="L57" s="1170" t="str">
        <f>IFERROR(VLOOKUP($A57,Table!$AV$5:$BK$286,Table!$AW$3,FALSE),"")</f>
        <v>A2T</v>
      </c>
      <c r="M57" s="1170" t="str">
        <f>IFERROR(VLOOKUP($A57,Table!$AV$5:$BK$286,Table!$AX$3,FALSE),"")</f>
        <v>020PRL</v>
      </c>
      <c r="N57" s="1170" t="str">
        <f>IF(L57="","",Names!$K$3)</f>
        <v>RFS</v>
      </c>
      <c r="O57" s="1170" t="str">
        <f>IF(L57="","",Names!$C$9)</f>
        <v>PRLTap</v>
      </c>
      <c r="P57" s="1170" t="str">
        <f>IFERROR(VLOOKUP($A57,Table!$AV$5:$BK$286,Table!$AY$3,FALSE),"")</f>
        <v>054</v>
      </c>
      <c r="R57" s="224" t="str">
        <f>IF(L57="","",CONCATENATE(L57,Names!$H$3,M57,Names!$J$3,N57,Names!$L$3,O57,Names!$N$3,P57))</f>
        <v>A2T-020PRL:RFS-PRLTap-054</v>
      </c>
      <c r="U57" t="str">
        <f>IFERROR(VLOOKUP($A57,Table!$AV$5:$BI$286,Table!$AW$3,FALSE),"")</f>
        <v>A2T</v>
      </c>
      <c r="V57" t="str">
        <f>IFERROR(VLOOKUP($A57,Table!$AV$5:$BI$286,Table!$AX$3,FALSE),"")</f>
        <v>020PRL</v>
      </c>
      <c r="W57" t="str">
        <f>IF(U57="","",Names!$K$3)</f>
        <v>RFS</v>
      </c>
      <c r="X57" t="str">
        <f>IF(U57="","",Names!$C$6)</f>
        <v>PRLCpl</v>
      </c>
      <c r="Y57" t="str">
        <f>IFERROR(VLOOKUP($A57,Table!$AV$5:$BI$286,Table!$AY$3,FALSE),"")</f>
        <v>054</v>
      </c>
      <c r="AA57" s="224" t="str">
        <f>IF(U57="","",CONCATENATE(U57,Names!$H$3,V57,Names!$J$3,W57,Names!$L$3,X57,Names!$N$3,Y57))</f>
        <v>A2T-020PRL:RFS-PRLCpl-054</v>
      </c>
      <c r="AD57" t="str">
        <f>IFERROR(VLOOKUP($A57,Table!$AV$5:$BI$286,Table!$AW$3,FALSE),"")</f>
        <v>A2T</v>
      </c>
      <c r="AE57" t="str">
        <f>IFERROR(VLOOKUP($A57,Table!$AV$5:$BI$286,Table!$AX$3,FALSE),"")</f>
        <v>020PRL</v>
      </c>
      <c r="AF57" t="str">
        <f>IF(AD57="","",Names!$K$3)</f>
        <v>RFS</v>
      </c>
      <c r="AG57" t="str">
        <f>IF(AD57="","",Names!$C$7)</f>
        <v>PRLSB</v>
      </c>
      <c r="AH57" t="str">
        <f>IFERROR(VLOOKUP($A57,Table!$AV$5:$BI$286,Table!$AY$3,FALSE),"")</f>
        <v>054</v>
      </c>
      <c r="AJ57" s="224" t="str">
        <f>IF(AD57="","",CONCATENATE(AD57,Names!$H$3,AE57,Names!$J$3,AF57,Names!$L$3,AG57,Names!$N$3,AH57))</f>
        <v>A2T-020PRL:RFS-PRLSB-054</v>
      </c>
      <c r="AM57" t="str">
        <f>IFERROR(VLOOKUP($A57,Table!$AV$5:$BI$286,Table!$AW$3,FALSE),"")</f>
        <v>A2T</v>
      </c>
      <c r="AN57" t="str">
        <f>IFERROR(VLOOKUP($A57,Table!$AV$5:$BI$286,Table!$AX$3,FALSE),"")</f>
        <v>020PRL</v>
      </c>
      <c r="AO57" t="str">
        <f>IF(AM57="","",Names!$K$3)</f>
        <v>RFS</v>
      </c>
      <c r="AP57" t="str">
        <f>IF(AM57="","",Names!$C$8)</f>
        <v>PRLJB</v>
      </c>
      <c r="AQ57" t="str">
        <f>IFERROR(VLOOKUP($A57,Table!$AV$5:$BI$286,Table!$AY$3,FALSE),"")</f>
        <v>054</v>
      </c>
      <c r="AS57" s="224" t="str">
        <f>IF(AM57="","",CONCATENATE(AM57,Names!$H$3,AN57,Names!$J$3,AO57,Names!$L$3,AP57,Names!$N$3,AQ57))</f>
        <v>A2T-020PRL:RFS-PRLJB-054</v>
      </c>
      <c r="AT57" s="224" t="str">
        <f>IF(AM57="","",CONCATENATE(AP57,Names!$N$3,AQ57))</f>
        <v>PRLJB-054</v>
      </c>
      <c r="AV57" t="str">
        <f>IFERROR(VLOOKUP($A57,Table!$AL$5:$AS$286,Table!$AM$3,FALSE),"")</f>
        <v>HBL</v>
      </c>
      <c r="AW57" t="str">
        <f>IFERROR(VLOOKUP($A57,Table!$AL$5:$AS$286,Table!$AN$3,FALSE),"")</f>
        <v>040PRL</v>
      </c>
      <c r="AX57" t="str">
        <f>IF(AV57="","",Names!$K$3)</f>
        <v>RFS</v>
      </c>
      <c r="AY57" t="str">
        <f>IF(AV57="","",Names!$C$10)</f>
        <v>PRLEH</v>
      </c>
      <c r="AZ57" t="str">
        <f>IFERROR(VLOOKUP($A57,Table!$AL$5:$AS$286,Table!$AQ$3,FALSE),"")</f>
        <v>L054</v>
      </c>
      <c r="BB57" s="224" t="str">
        <f>IF(AV57="","",CONCATENATE(AV57,Names!$H$3,AW57,Names!$J$3,AX57,Names!$L$3,AY57,Names!$N$3,AZ57))</f>
        <v>HBL-040PRL:RFS-PRLEH-L054</v>
      </c>
      <c r="BE57" t="str">
        <f>IFERROR(VLOOKUP($A57,Table!$AV$5:$BI$286,Table!$AW$3,FALSE),"")</f>
        <v>A2T</v>
      </c>
      <c r="BF57" t="str">
        <f>IFERROR(VLOOKUP($A57,Table!$AV$5:$BI$286,Table!$AX$3,FALSE),"")</f>
        <v>020PRL</v>
      </c>
      <c r="BG57" t="str">
        <f>IF(BE57="","",Names!$K$3)</f>
        <v>RFS</v>
      </c>
      <c r="BH57" t="str">
        <f>IF(BE57="","",Names!$C$10)</f>
        <v>PRLEH</v>
      </c>
      <c r="BI57" t="str">
        <f>IFERROR(VLOOKUP($A57,Table!$AV$5:$BI$286,Table!$BC$3,FALSE),"")</f>
        <v>C054</v>
      </c>
      <c r="BK57" s="224" t="str">
        <f>IF(BE57="","",CONCATENATE(BE57,Names!$H$3,BF57,Names!$J$3,BG57,Names!$L$3,BH57,Names!$N$3,BI57))</f>
        <v>A2T-020PRL:RFS-PRLEH-C054</v>
      </c>
      <c r="BN57" t="str">
        <f>IFERROR(VLOOKUP($A57,Table!$AV$5:$BI$286,Table!$AW$3,FALSE),"")</f>
        <v>A2T</v>
      </c>
      <c r="BO57" t="str">
        <f>IFERROR(VLOOKUP($A57,Table!$AV$5:$BI$286,Table!$AX$3,FALSE),"")</f>
        <v>020PRL</v>
      </c>
      <c r="BP57" t="str">
        <f>IF(BN57="","",Names!$K$3)</f>
        <v>RFS</v>
      </c>
      <c r="BQ57" t="str">
        <f>IF(BN57="","",Names!$C$10)</f>
        <v>PRLEH</v>
      </c>
      <c r="BR57" t="str">
        <f>IFERROR(VLOOKUP($A57,Table!$AV$5:$BI$286,Table!$BF$3,FALSE),"")</f>
        <v>S054</v>
      </c>
      <c r="BT57" s="224" t="str">
        <f>IF(BN57="","",CONCATENATE(BN57,Names!$H$3,BO57,Names!$J$3,BP57,Names!$L$3,BQ57,Names!$N$3,BR57))</f>
        <v>A2T-020PRL:RFS-PRLEH-S054</v>
      </c>
      <c r="BW57" t="str">
        <f>IFERROR(VLOOKUP($A57,Table!$AL$5:$AS$286,Table!$AM$3,FALSE),"")</f>
        <v>HBL</v>
      </c>
      <c r="BX57" t="str">
        <f>IFERROR(VLOOKUP($A57,Table!$AL$5:$AS$286,Table!$AN$3,FALSE),"")</f>
        <v>040PRL</v>
      </c>
      <c r="BY57" t="str">
        <f>IF(BW57="","",Names!$K$3)</f>
        <v>RFS</v>
      </c>
      <c r="BZ57" t="str">
        <f>IF(BW57="","",Names!$C$11)</f>
        <v>PRLTE</v>
      </c>
      <c r="CA57" t="str">
        <f>IFERROR(VLOOKUP($A57,Table!$AL$5:$AS$286,Table!$AQ$3,FALSE),"")</f>
        <v>L054</v>
      </c>
      <c r="CC57" s="224" t="str">
        <f>IF(BW57="","",CONCATENATE(BW57,Names!$H$3,BX57,Names!$J$3,BY57,Names!$L$3,BZ57,Names!$N$3,CA57))</f>
        <v>HBL-040PRL:RFS-PRLTE-L054</v>
      </c>
      <c r="CF57" t="str">
        <f>IFERROR(VLOOKUP($A57,Table!$AV$5:$BI$286,Table!$AW$3,FALSE),"")</f>
        <v>A2T</v>
      </c>
      <c r="CG57" t="str">
        <f>IFERROR(VLOOKUP($A57,Table!$AV$5:$BI$286,Table!$AX$3,FALSE),"")</f>
        <v>020PRL</v>
      </c>
      <c r="CH57" t="str">
        <f>IF(CF57="","",Names!$K$3)</f>
        <v>RFS</v>
      </c>
      <c r="CI57" t="str">
        <f>IF(CF57="","",Names!$C$11)</f>
        <v>PRLTE</v>
      </c>
      <c r="CJ57" t="str">
        <f>IFERROR(VLOOKUP($A57,Table!$AV$5:$BI$286,Table!$BC$3,FALSE),"")</f>
        <v>C054</v>
      </c>
      <c r="CL57" s="224" t="str">
        <f>IF(CF57="","",CONCATENATE(CF57,Names!$H$3,CG57,Names!$J$3,CH57,Names!$L$3,CI57,Names!$N$3,CJ57))</f>
        <v>A2T-020PRL:RFS-PRLTE-C054</v>
      </c>
      <c r="CO57" t="str">
        <f>IFERROR(VLOOKUP($A57,Table!$AV$5:$BI$286,Table!$AW$3,FALSE),"")</f>
        <v>A2T</v>
      </c>
      <c r="CP57" t="str">
        <f>IFERROR(VLOOKUP($A57,Table!$AV$5:$BI$286,Table!$AX$3,FALSE),"")</f>
        <v>020PRL</v>
      </c>
      <c r="CQ57" t="str">
        <f>IF(CO57="","",Names!$K$3)</f>
        <v>RFS</v>
      </c>
      <c r="CR57" t="str">
        <f>IF(CO57="","",Names!$C$11)</f>
        <v>PRLTE</v>
      </c>
      <c r="CS57" t="str">
        <f>IFERROR(VLOOKUP($A57,Table!$AV$5:$BI$286,Table!$BF$3,FALSE),"")</f>
        <v>S054</v>
      </c>
      <c r="CU57" s="224" t="str">
        <f>IF(CO57="","",CONCATENATE(CO57,Names!$H$3,CP57,Names!$J$3,CQ57,Names!$L$3,CR57,Names!$N$3,CS57))</f>
        <v>A2T-020PRL:RFS-PRLTE-S054</v>
      </c>
      <c r="CX57" t="str">
        <f>IFERROR(VLOOKUP($A57,Table!$AV$5:$BI$286,Table!$AW$3,FALSE),"")</f>
        <v>A2T</v>
      </c>
      <c r="CY57" t="str">
        <f>IFERROR(VLOOKUP($A57,Table!$AV$5:$BI$286,Table!$AX$3,FALSE),"")</f>
        <v>020PRL</v>
      </c>
      <c r="CZ57" t="str">
        <f>IF(CX57="","",Names!$K$3)</f>
        <v>RFS</v>
      </c>
      <c r="DA57" t="str">
        <f>IF(CX57="","",Names!$C$12)</f>
        <v>PRLDL</v>
      </c>
      <c r="DB57" t="str">
        <f>IFERROR(VLOOKUP($A57,Table!$AV$5:$BI$286,Table!$BC$3,FALSE),"")</f>
        <v>C054</v>
      </c>
      <c r="DD57" s="224" t="str">
        <f>IF(CX57="","",CONCATENATE(CX57,Names!$H$3,CY57,Names!$J$3,CZ57,Names!$L$3,DA57,Names!$N$3,DB57))</f>
        <v>A2T-020PRL:RFS-PRLDL-C054</v>
      </c>
      <c r="DG57" t="str">
        <f>IFERROR(VLOOKUP($A57,Table!$AV$5:$BI$286,Table!$AW$3,FALSE),"")</f>
        <v>A2T</v>
      </c>
      <c r="DH57" t="str">
        <f>IFERROR(VLOOKUP($A57,Table!$AV$5:$BI$286,Table!$AX$3,FALSE),"")</f>
        <v>020PRL</v>
      </c>
      <c r="DI57" t="str">
        <f>IF(DG57="","",Names!$K$3)</f>
        <v>RFS</v>
      </c>
      <c r="DJ57" t="str">
        <f>IF(DG57="","",Names!$C$24)</f>
        <v>PRLCSC</v>
      </c>
      <c r="DK57" t="str">
        <f>IFERROR(VLOOKUP($A57,Table!$AV$5:$BI$286,Table!$AY$3,FALSE),"")</f>
        <v>054</v>
      </c>
      <c r="DM57" s="224" t="str">
        <f>IF(DG57="","",CONCATENATE(DG57,Names!$H$3,DH57,Names!$J$3,DI57,Names!$L$3,DJ57,Names!$N$3,DK57))</f>
        <v>A2T-020PRL:RFS-PRLCSC-054</v>
      </c>
      <c r="DP57" s="1170" t="str">
        <f>IFERROR(VLOOKUP($A57,Table!$DI$5:$DO$286,Table!$DJ$3,FALSE),"")</f>
        <v/>
      </c>
      <c r="DQ57" s="1170" t="str">
        <f>IFERROR(VLOOKUP($A57,Table!$DI$5:$DO$286,Table!$DK$3,FALSE),"")</f>
        <v/>
      </c>
      <c r="DR57" s="1170" t="str">
        <f>IF(DP57="","",Names!$K$3)</f>
        <v/>
      </c>
      <c r="DS57" s="1170" t="str">
        <f>IF(DP57="","",Names!$C$26)</f>
        <v/>
      </c>
      <c r="DT57" s="1170" t="str">
        <f>IFERROR(VLOOKUP($A57,Table!$DI$5:$DO$286,Table!$DM$3,FALSE),"")</f>
        <v/>
      </c>
      <c r="DV57" s="224" t="str">
        <f>IF(DP57="","",CONCATENATE(DP57,Names!$H$3,DQ57,Names!$J$3,DR57,Names!$L$3,DS57,Names!$N$3,DT57))</f>
        <v/>
      </c>
      <c r="DY57" s="1170" t="str">
        <f>IFERROR(VLOOKUP($A57,Table!$DI$5:$DO$286,Table!$DJ$3,FALSE),"")</f>
        <v/>
      </c>
      <c r="DZ57" s="1170" t="str">
        <f>IFERROR(VLOOKUP($A57,Table!$DI$5:$DO$286,Table!$DK$3,FALSE),"")</f>
        <v/>
      </c>
      <c r="EA57" s="1170" t="str">
        <f>IF(DY57="","",Names!$K$3)</f>
        <v/>
      </c>
      <c r="EB57" s="1170" t="str">
        <f>IF(DY57="","",Names!$C$25)</f>
        <v/>
      </c>
      <c r="EC57" s="1170" t="str">
        <f>IFERROR(VLOOKUP($A57,Table!$DI$5:$DO$286,Table!$DM$3,FALSE),"")</f>
        <v/>
      </c>
      <c r="EE57" s="224" t="str">
        <f>IF(DY57="","",CONCATENATE(DY57,Names!$H$3,DZ57,Names!$J$3,EA57,Names!$L$3,EB57,Names!$N$3,EC57))</f>
        <v/>
      </c>
      <c r="EH57" t="str">
        <f>IFERROR(VLOOKUP($A57,TCS_C!$R$9:$U$10046,TCS_C!$S$5,FALSE),"")</f>
        <v/>
      </c>
      <c r="EI57" t="str">
        <f>IFERROR(VLOOKUP($A57,TCS_C!$R$9:$U$10046,TCS_C!$T$5,FALSE),"")</f>
        <v/>
      </c>
      <c r="EJ57" t="str">
        <f>IF(EH57="","",Names!$K$3)</f>
        <v/>
      </c>
      <c r="EK57" t="str">
        <f>IF(EH57="","",Names!$C$17)</f>
        <v/>
      </c>
      <c r="EL57" t="str">
        <f>IFERROR(VLOOKUP($A57,TCS_C!$R$9:$U$10046,TCS_C!$U$5,FALSE),"")</f>
        <v/>
      </c>
      <c r="EN57" s="224" t="str">
        <f>IF(EH57="","",CONCATENATE(EH57,Names!$H$3,EI57,Names!$J$3,EJ57,Names!$L$3,EK57,Names!$N$3,EL57))</f>
        <v/>
      </c>
      <c r="EQ57" t="str">
        <f>IFERROR(VLOOKUP($A57,Table!BT58:$BY$286,Table!$BU$3,FALSE),"")</f>
        <v>A2T</v>
      </c>
      <c r="ER57" t="str">
        <f>IFERROR(VLOOKUP($A57,Table!BT58:$BY$286,Table!$BV$3,FALSE),"")</f>
        <v>050PRL</v>
      </c>
      <c r="ES57" t="str">
        <f>IF(EQ57="","",Names!$K$3)</f>
        <v>RFS</v>
      </c>
      <c r="ET57" t="str">
        <f>IFERROR(VLOOKUP($A57,Table!BT58:$BY$286,Table!$BW$3,FALSE),"")</f>
        <v>PRLEH</v>
      </c>
      <c r="EU57" t="str">
        <f>IFERROR(VLOOKUP($A57,Table!BT58:$BY$286,Table!$BX$3,FALSE),"")</f>
        <v>G007</v>
      </c>
      <c r="EW57" s="224" t="str">
        <f>IF(EQ57="","",CONCATENATE(EQ57,Names!$H$3,ER57,Names!$J$3,ES57,Names!$L$3,ET57,Names!$N$3,EU57))</f>
        <v>A2T-050PRL:RFS-PRLEH-G007</v>
      </c>
      <c r="FB57" t="str">
        <f>IF(EZ57="","",Names!$K$3)</f>
        <v/>
      </c>
      <c r="FF57" s="224" t="str">
        <f>IF(EZ57="","",CONCATENATE(EZ57,Names!$H$3,FA57,Names!$J$3,FB57,Names!$L$3,FC57,Names!$N$3,FD57))</f>
        <v/>
      </c>
      <c r="FG57" s="1266" t="str">
        <f>IF(EZ57="","",CONCATENATE(FC57,Names!$N$3,FD57))</f>
        <v/>
      </c>
    </row>
    <row r="58" spans="1:163">
      <c r="A58" s="72">
        <v>55</v>
      </c>
      <c r="C58" t="str">
        <f>IFERROR(VLOOKUP($A58,Table!$AL$5:$AS$286,Table!$AM$3,FALSE),"")</f>
        <v>HBL</v>
      </c>
      <c r="D58" t="str">
        <f>IFERROR(VLOOKUP($A58,Table!$AL$5:$AS$286,Table!$AN$3,FALSE),"")</f>
        <v>050PRL</v>
      </c>
      <c r="E58" t="str">
        <f>IF(C58="","",Names!$K$3)</f>
        <v>RFS</v>
      </c>
      <c r="F58" t="str">
        <f>IF(C58="","",Names!$C$5)</f>
        <v>PRLRL</v>
      </c>
      <c r="G58" t="str">
        <f>IFERROR(VLOOKUP($A58,Table!$AL$5:$AS$286,Table!$AO$3,FALSE),"")</f>
        <v>055</v>
      </c>
      <c r="I58" s="224" t="str">
        <f>IF(C58="","",CONCATENATE(C58,Names!$H$3,D58,Names!$J$3,E58,Names!$L$3,F58,Names!$N$3,G58))</f>
        <v>HBL-050PRL:RFS-PRLRL-055</v>
      </c>
      <c r="L58" s="1170" t="str">
        <f>IFERROR(VLOOKUP($A58,Table!$AV$5:$BK$286,Table!$AW$3,FALSE),"")</f>
        <v>A2T</v>
      </c>
      <c r="M58" s="1170" t="str">
        <f>IFERROR(VLOOKUP($A58,Table!$AV$5:$BK$286,Table!$AX$3,FALSE),"")</f>
        <v>040PRL</v>
      </c>
      <c r="N58" s="1170" t="str">
        <f>IF(L58="","",Names!$K$3)</f>
        <v>RFS</v>
      </c>
      <c r="O58" s="1170" t="str">
        <f>IF(L58="","",Names!$C$9)</f>
        <v>PRLTap</v>
      </c>
      <c r="P58" s="1170" t="str">
        <f>IFERROR(VLOOKUP($A58,Table!$AV$5:$BK$286,Table!$AY$3,FALSE),"")</f>
        <v>055</v>
      </c>
      <c r="R58" s="224" t="str">
        <f>IF(L58="","",CONCATENATE(L58,Names!$H$3,M58,Names!$J$3,N58,Names!$L$3,O58,Names!$N$3,P58))</f>
        <v>A2T-040PRL:RFS-PRLTap-055</v>
      </c>
      <c r="U58" t="str">
        <f>IFERROR(VLOOKUP($A58,Table!$AV$5:$BI$286,Table!$AW$3,FALSE),"")</f>
        <v>A2T</v>
      </c>
      <c r="V58" t="str">
        <f>IFERROR(VLOOKUP($A58,Table!$AV$5:$BI$286,Table!$AX$3,FALSE),"")</f>
        <v>040PRL</v>
      </c>
      <c r="W58" t="str">
        <f>IF(U58="","",Names!$K$3)</f>
        <v>RFS</v>
      </c>
      <c r="X58" t="str">
        <f>IF(U58="","",Names!$C$6)</f>
        <v>PRLCpl</v>
      </c>
      <c r="Y58" t="str">
        <f>IFERROR(VLOOKUP($A58,Table!$AV$5:$BI$286,Table!$AY$3,FALSE),"")</f>
        <v>055</v>
      </c>
      <c r="AA58" s="224" t="str">
        <f>IF(U58="","",CONCATENATE(U58,Names!$H$3,V58,Names!$J$3,W58,Names!$L$3,X58,Names!$N$3,Y58))</f>
        <v>A2T-040PRL:RFS-PRLCpl-055</v>
      </c>
      <c r="AD58" t="str">
        <f>IFERROR(VLOOKUP($A58,Table!$AV$5:$BI$286,Table!$AW$3,FALSE),"")</f>
        <v>A2T</v>
      </c>
      <c r="AE58" t="str">
        <f>IFERROR(VLOOKUP($A58,Table!$AV$5:$BI$286,Table!$AX$3,FALSE),"")</f>
        <v>040PRL</v>
      </c>
      <c r="AF58" t="str">
        <f>IF(AD58="","",Names!$K$3)</f>
        <v>RFS</v>
      </c>
      <c r="AG58" t="str">
        <f>IF(AD58="","",Names!$C$7)</f>
        <v>PRLSB</v>
      </c>
      <c r="AH58" t="str">
        <f>IFERROR(VLOOKUP($A58,Table!$AV$5:$BI$286,Table!$AY$3,FALSE),"")</f>
        <v>055</v>
      </c>
      <c r="AJ58" s="224" t="str">
        <f>IF(AD58="","",CONCATENATE(AD58,Names!$H$3,AE58,Names!$J$3,AF58,Names!$L$3,AG58,Names!$N$3,AH58))</f>
        <v>A2T-040PRL:RFS-PRLSB-055</v>
      </c>
      <c r="AM58" t="str">
        <f>IFERROR(VLOOKUP($A58,Table!$AV$5:$BI$286,Table!$AW$3,FALSE),"")</f>
        <v>A2T</v>
      </c>
      <c r="AN58" t="str">
        <f>IFERROR(VLOOKUP($A58,Table!$AV$5:$BI$286,Table!$AX$3,FALSE),"")</f>
        <v>040PRL</v>
      </c>
      <c r="AO58" t="str">
        <f>IF(AM58="","",Names!$K$3)</f>
        <v>RFS</v>
      </c>
      <c r="AP58" t="str">
        <f>IF(AM58="","",Names!$C$8)</f>
        <v>PRLJB</v>
      </c>
      <c r="AQ58" t="str">
        <f>IFERROR(VLOOKUP($A58,Table!$AV$5:$BI$286,Table!$AY$3,FALSE),"")</f>
        <v>055</v>
      </c>
      <c r="AS58" s="224" t="str">
        <f>IF(AM58="","",CONCATENATE(AM58,Names!$H$3,AN58,Names!$J$3,AO58,Names!$L$3,AP58,Names!$N$3,AQ58))</f>
        <v>A2T-040PRL:RFS-PRLJB-055</v>
      </c>
      <c r="AT58" s="224" t="str">
        <f>IF(AM58="","",CONCATENATE(AP58,Names!$N$3,AQ58))</f>
        <v>PRLJB-055</v>
      </c>
      <c r="AV58" t="str">
        <f>IFERROR(VLOOKUP($A58,Table!$AL$5:$AS$286,Table!$AM$3,FALSE),"")</f>
        <v>HBL</v>
      </c>
      <c r="AW58" t="str">
        <f>IFERROR(VLOOKUP($A58,Table!$AL$5:$AS$286,Table!$AN$3,FALSE),"")</f>
        <v>050PRL</v>
      </c>
      <c r="AX58" t="str">
        <f>IF(AV58="","",Names!$K$3)</f>
        <v>RFS</v>
      </c>
      <c r="AY58" t="str">
        <f>IF(AV58="","",Names!$C$10)</f>
        <v>PRLEH</v>
      </c>
      <c r="AZ58" t="str">
        <f>IFERROR(VLOOKUP($A58,Table!$AL$5:$AS$286,Table!$AQ$3,FALSE),"")</f>
        <v>L055</v>
      </c>
      <c r="BB58" s="224" t="str">
        <f>IF(AV58="","",CONCATENATE(AV58,Names!$H$3,AW58,Names!$J$3,AX58,Names!$L$3,AY58,Names!$N$3,AZ58))</f>
        <v>HBL-050PRL:RFS-PRLEH-L055</v>
      </c>
      <c r="BE58" t="str">
        <f>IFERROR(VLOOKUP($A58,Table!$AV$5:$BI$286,Table!$AW$3,FALSE),"")</f>
        <v>A2T</v>
      </c>
      <c r="BF58" t="str">
        <f>IFERROR(VLOOKUP($A58,Table!$AV$5:$BI$286,Table!$AX$3,FALSE),"")</f>
        <v>040PRL</v>
      </c>
      <c r="BG58" t="str">
        <f>IF(BE58="","",Names!$K$3)</f>
        <v>RFS</v>
      </c>
      <c r="BH58" t="str">
        <f>IF(BE58="","",Names!$C$10)</f>
        <v>PRLEH</v>
      </c>
      <c r="BI58" t="str">
        <f>IFERROR(VLOOKUP($A58,Table!$AV$5:$BI$286,Table!$BC$3,FALSE),"")</f>
        <v>C055</v>
      </c>
      <c r="BK58" s="224" t="str">
        <f>IF(BE58="","",CONCATENATE(BE58,Names!$H$3,BF58,Names!$J$3,BG58,Names!$L$3,BH58,Names!$N$3,BI58))</f>
        <v>A2T-040PRL:RFS-PRLEH-C055</v>
      </c>
      <c r="BN58" t="str">
        <f>IFERROR(VLOOKUP($A58,Table!$AV$5:$BI$286,Table!$AW$3,FALSE),"")</f>
        <v>A2T</v>
      </c>
      <c r="BO58" t="str">
        <f>IFERROR(VLOOKUP($A58,Table!$AV$5:$BI$286,Table!$AX$3,FALSE),"")</f>
        <v>040PRL</v>
      </c>
      <c r="BP58" t="str">
        <f>IF(BN58="","",Names!$K$3)</f>
        <v>RFS</v>
      </c>
      <c r="BQ58" t="str">
        <f>IF(BN58="","",Names!$C$10)</f>
        <v>PRLEH</v>
      </c>
      <c r="BR58" t="str">
        <f>IFERROR(VLOOKUP($A58,Table!$AV$5:$BI$286,Table!$BF$3,FALSE),"")</f>
        <v>S055</v>
      </c>
      <c r="BT58" s="224" t="str">
        <f>IF(BN58="","",CONCATENATE(BN58,Names!$H$3,BO58,Names!$J$3,BP58,Names!$L$3,BQ58,Names!$N$3,BR58))</f>
        <v>A2T-040PRL:RFS-PRLEH-S055</v>
      </c>
      <c r="BW58" t="str">
        <f>IFERROR(VLOOKUP($A58,Table!$AL$5:$AS$286,Table!$AM$3,FALSE),"")</f>
        <v>HBL</v>
      </c>
      <c r="BX58" t="str">
        <f>IFERROR(VLOOKUP($A58,Table!$AL$5:$AS$286,Table!$AN$3,FALSE),"")</f>
        <v>050PRL</v>
      </c>
      <c r="BY58" t="str">
        <f>IF(BW58="","",Names!$K$3)</f>
        <v>RFS</v>
      </c>
      <c r="BZ58" t="str">
        <f>IF(BW58="","",Names!$C$11)</f>
        <v>PRLTE</v>
      </c>
      <c r="CA58" t="str">
        <f>IFERROR(VLOOKUP($A58,Table!$AL$5:$AS$286,Table!$AQ$3,FALSE),"")</f>
        <v>L055</v>
      </c>
      <c r="CC58" s="224" t="str">
        <f>IF(BW58="","",CONCATENATE(BW58,Names!$H$3,BX58,Names!$J$3,BY58,Names!$L$3,BZ58,Names!$N$3,CA58))</f>
        <v>HBL-050PRL:RFS-PRLTE-L055</v>
      </c>
      <c r="CF58" t="str">
        <f>IFERROR(VLOOKUP($A58,Table!$AV$5:$BI$286,Table!$AW$3,FALSE),"")</f>
        <v>A2T</v>
      </c>
      <c r="CG58" t="str">
        <f>IFERROR(VLOOKUP($A58,Table!$AV$5:$BI$286,Table!$AX$3,FALSE),"")</f>
        <v>040PRL</v>
      </c>
      <c r="CH58" t="str">
        <f>IF(CF58="","",Names!$K$3)</f>
        <v>RFS</v>
      </c>
      <c r="CI58" t="str">
        <f>IF(CF58="","",Names!$C$11)</f>
        <v>PRLTE</v>
      </c>
      <c r="CJ58" t="str">
        <f>IFERROR(VLOOKUP($A58,Table!$AV$5:$BI$286,Table!$BC$3,FALSE),"")</f>
        <v>C055</v>
      </c>
      <c r="CL58" s="224" t="str">
        <f>IF(CF58="","",CONCATENATE(CF58,Names!$H$3,CG58,Names!$J$3,CH58,Names!$L$3,CI58,Names!$N$3,CJ58))</f>
        <v>A2T-040PRL:RFS-PRLTE-C055</v>
      </c>
      <c r="CO58" t="str">
        <f>IFERROR(VLOOKUP($A58,Table!$AV$5:$BI$286,Table!$AW$3,FALSE),"")</f>
        <v>A2T</v>
      </c>
      <c r="CP58" t="str">
        <f>IFERROR(VLOOKUP($A58,Table!$AV$5:$BI$286,Table!$AX$3,FALSE),"")</f>
        <v>040PRL</v>
      </c>
      <c r="CQ58" t="str">
        <f>IF(CO58="","",Names!$K$3)</f>
        <v>RFS</v>
      </c>
      <c r="CR58" t="str">
        <f>IF(CO58="","",Names!$C$11)</f>
        <v>PRLTE</v>
      </c>
      <c r="CS58" t="str">
        <f>IFERROR(VLOOKUP($A58,Table!$AV$5:$BI$286,Table!$BF$3,FALSE),"")</f>
        <v>S055</v>
      </c>
      <c r="CU58" s="224" t="str">
        <f>IF(CO58="","",CONCATENATE(CO58,Names!$H$3,CP58,Names!$J$3,CQ58,Names!$L$3,CR58,Names!$N$3,CS58))</f>
        <v>A2T-040PRL:RFS-PRLTE-S055</v>
      </c>
      <c r="CX58" t="str">
        <f>IFERROR(VLOOKUP($A58,Table!$AV$5:$BI$286,Table!$AW$3,FALSE),"")</f>
        <v>A2T</v>
      </c>
      <c r="CY58" t="str">
        <f>IFERROR(VLOOKUP($A58,Table!$AV$5:$BI$286,Table!$AX$3,FALSE),"")</f>
        <v>040PRL</v>
      </c>
      <c r="CZ58" t="str">
        <f>IF(CX58="","",Names!$K$3)</f>
        <v>RFS</v>
      </c>
      <c r="DA58" t="str">
        <f>IF(CX58="","",Names!$C$12)</f>
        <v>PRLDL</v>
      </c>
      <c r="DB58" t="str">
        <f>IFERROR(VLOOKUP($A58,Table!$AV$5:$BI$286,Table!$BC$3,FALSE),"")</f>
        <v>C055</v>
      </c>
      <c r="DD58" s="224" t="str">
        <f>IF(CX58="","",CONCATENATE(CX58,Names!$H$3,CY58,Names!$J$3,CZ58,Names!$L$3,DA58,Names!$N$3,DB58))</f>
        <v>A2T-040PRL:RFS-PRLDL-C055</v>
      </c>
      <c r="DG58" t="str">
        <f>IFERROR(VLOOKUP($A58,Table!$AV$5:$BI$286,Table!$AW$3,FALSE),"")</f>
        <v>A2T</v>
      </c>
      <c r="DH58" t="str">
        <f>IFERROR(VLOOKUP($A58,Table!$AV$5:$BI$286,Table!$AX$3,FALSE),"")</f>
        <v>040PRL</v>
      </c>
      <c r="DI58" t="str">
        <f>IF(DG58="","",Names!$K$3)</f>
        <v>RFS</v>
      </c>
      <c r="DJ58" t="str">
        <f>IF(DG58="","",Names!$C$24)</f>
        <v>PRLCSC</v>
      </c>
      <c r="DK58" t="str">
        <f>IFERROR(VLOOKUP($A58,Table!$AV$5:$BI$286,Table!$AY$3,FALSE),"")</f>
        <v>055</v>
      </c>
      <c r="DM58" s="224" t="str">
        <f>IF(DG58="","",CONCATENATE(DG58,Names!$H$3,DH58,Names!$J$3,DI58,Names!$L$3,DJ58,Names!$N$3,DK58))</f>
        <v>A2T-040PRL:RFS-PRLCSC-055</v>
      </c>
      <c r="DP58" s="1170" t="str">
        <f>IFERROR(VLOOKUP($A58,Table!$DI$5:$DO$286,Table!$DJ$3,FALSE),"")</f>
        <v/>
      </c>
      <c r="DQ58" s="1170" t="str">
        <f>IFERROR(VLOOKUP($A58,Table!$DI$5:$DO$286,Table!$DK$3,FALSE),"")</f>
        <v/>
      </c>
      <c r="DR58" s="1170" t="str">
        <f>IF(DP58="","",Names!$K$3)</f>
        <v/>
      </c>
      <c r="DS58" s="1170" t="str">
        <f>IF(DP58="","",Names!$C$26)</f>
        <v/>
      </c>
      <c r="DT58" s="1170" t="str">
        <f>IFERROR(VLOOKUP($A58,Table!$DI$5:$DO$286,Table!$DM$3,FALSE),"")</f>
        <v/>
      </c>
      <c r="DV58" s="224" t="str">
        <f>IF(DP58="","",CONCATENATE(DP58,Names!$H$3,DQ58,Names!$J$3,DR58,Names!$L$3,DS58,Names!$N$3,DT58))</f>
        <v/>
      </c>
      <c r="DY58" s="1170" t="str">
        <f>IFERROR(VLOOKUP($A58,Table!$DI$5:$DO$286,Table!$DJ$3,FALSE),"")</f>
        <v/>
      </c>
      <c r="DZ58" s="1170" t="str">
        <f>IFERROR(VLOOKUP($A58,Table!$DI$5:$DO$286,Table!$DK$3,FALSE),"")</f>
        <v/>
      </c>
      <c r="EA58" s="1170" t="str">
        <f>IF(DY58="","",Names!$K$3)</f>
        <v/>
      </c>
      <c r="EB58" s="1170" t="str">
        <f>IF(DY58="","",Names!$C$25)</f>
        <v/>
      </c>
      <c r="EC58" s="1170" t="str">
        <f>IFERROR(VLOOKUP($A58,Table!$DI$5:$DO$286,Table!$DM$3,FALSE),"")</f>
        <v/>
      </c>
      <c r="EE58" s="224" t="str">
        <f>IF(DY58="","",CONCATENATE(DY58,Names!$H$3,DZ58,Names!$J$3,EA58,Names!$L$3,EB58,Names!$N$3,EC58))</f>
        <v/>
      </c>
      <c r="EH58" t="str">
        <f>IFERROR(VLOOKUP($A58,TCS_C!$R$9:$U$10046,TCS_C!$S$5,FALSE),"")</f>
        <v/>
      </c>
      <c r="EI58" t="str">
        <f>IFERROR(VLOOKUP($A58,TCS_C!$R$9:$U$10046,TCS_C!$T$5,FALSE),"")</f>
        <v/>
      </c>
      <c r="EJ58" t="str">
        <f>IF(EH58="","",Names!$K$3)</f>
        <v/>
      </c>
      <c r="EK58" t="str">
        <f>IF(EH58="","",Names!$C$17)</f>
        <v/>
      </c>
      <c r="EL58" t="str">
        <f>IFERROR(VLOOKUP($A58,TCS_C!$R$9:$U$10046,TCS_C!$U$5,FALSE),"")</f>
        <v/>
      </c>
      <c r="EN58" s="224" t="str">
        <f>IF(EH58="","",CONCATENATE(EH58,Names!$H$3,EI58,Names!$J$3,EJ58,Names!$L$3,EK58,Names!$N$3,EL58))</f>
        <v/>
      </c>
      <c r="EQ58" t="str">
        <f>IFERROR(VLOOKUP($A58,Table!BT59:$BY$286,Table!$BU$3,FALSE),"")</f>
        <v>A2T</v>
      </c>
      <c r="ER58" t="str">
        <f>IFERROR(VLOOKUP($A58,Table!BT59:$BY$286,Table!$BV$3,FALSE),"")</f>
        <v>050PRL</v>
      </c>
      <c r="ES58" t="str">
        <f>IF(EQ58="","",Names!$K$3)</f>
        <v>RFS</v>
      </c>
      <c r="ET58" t="str">
        <f>IFERROR(VLOOKUP($A58,Table!BT59:$BY$286,Table!$BW$3,FALSE),"")</f>
        <v>PRLTE</v>
      </c>
      <c r="EU58" t="str">
        <f>IFERROR(VLOOKUP($A58,Table!BT59:$BY$286,Table!$BX$3,FALSE),"")</f>
        <v>G007</v>
      </c>
      <c r="EW58" s="224" t="str">
        <f>IF(EQ58="","",CONCATENATE(EQ58,Names!$H$3,ER58,Names!$J$3,ES58,Names!$L$3,ET58,Names!$N$3,EU58))</f>
        <v>A2T-050PRL:RFS-PRLTE-G007</v>
      </c>
      <c r="FB58" t="str">
        <f>IF(EZ58="","",Names!$K$3)</f>
        <v/>
      </c>
      <c r="FF58" s="224" t="str">
        <f>IF(EZ58="","",CONCATENATE(EZ58,Names!$H$3,FA58,Names!$J$3,FB58,Names!$L$3,FC58,Names!$N$3,FD58))</f>
        <v/>
      </c>
      <c r="FG58" s="1266" t="str">
        <f>IF(EZ58="","",CONCATENATE(FC58,Names!$N$3,FD58))</f>
        <v/>
      </c>
    </row>
    <row r="59" spans="1:163">
      <c r="A59" s="72">
        <v>56</v>
      </c>
      <c r="C59" t="str">
        <f>IFERROR(VLOOKUP($A59,Table!$AL$5:$AS$286,Table!$AM$3,FALSE),"")</f>
        <v>HBL</v>
      </c>
      <c r="D59" t="str">
        <f>IFERROR(VLOOKUP($A59,Table!$AL$5:$AS$286,Table!$AN$3,FALSE),"")</f>
        <v>050PRL</v>
      </c>
      <c r="E59" t="str">
        <f>IF(C59="","",Names!$K$3)</f>
        <v>RFS</v>
      </c>
      <c r="F59" t="str">
        <f>IF(C59="","",Names!$C$5)</f>
        <v>PRLRL</v>
      </c>
      <c r="G59" t="str">
        <f>IFERROR(VLOOKUP($A59,Table!$AL$5:$AS$286,Table!$AO$3,FALSE),"")</f>
        <v>056</v>
      </c>
      <c r="I59" s="224" t="str">
        <f>IF(C59="","",CONCATENATE(C59,Names!$H$3,D59,Names!$J$3,E59,Names!$L$3,F59,Names!$N$3,G59))</f>
        <v>HBL-050PRL:RFS-PRLRL-056</v>
      </c>
      <c r="L59" s="1170" t="str">
        <f>IFERROR(VLOOKUP($A59,Table!$AV$5:$BK$286,Table!$AW$3,FALSE),"")</f>
        <v>A2T</v>
      </c>
      <c r="M59" s="1170" t="str">
        <f>IFERROR(VLOOKUP($A59,Table!$AV$5:$BK$286,Table!$AX$3,FALSE),"")</f>
        <v>060PRL</v>
      </c>
      <c r="N59" s="1170" t="str">
        <f>IF(L59="","",Names!$K$3)</f>
        <v>RFS</v>
      </c>
      <c r="O59" s="1170" t="str">
        <f>IF(L59="","",Names!$C$9)</f>
        <v>PRLTap</v>
      </c>
      <c r="P59" s="1170" t="str">
        <f>IFERROR(VLOOKUP($A59,Table!$AV$5:$BK$286,Table!$AY$3,FALSE),"")</f>
        <v>056</v>
      </c>
      <c r="R59" s="224" t="str">
        <f>IF(L59="","",CONCATENATE(L59,Names!$H$3,M59,Names!$J$3,N59,Names!$L$3,O59,Names!$N$3,P59))</f>
        <v>A2T-060PRL:RFS-PRLTap-056</v>
      </c>
      <c r="U59" t="str">
        <f>IFERROR(VLOOKUP($A59,Table!$AV$5:$BI$286,Table!$AW$3,FALSE),"")</f>
        <v>A2T</v>
      </c>
      <c r="V59" t="str">
        <f>IFERROR(VLOOKUP($A59,Table!$AV$5:$BI$286,Table!$AX$3,FALSE),"")</f>
        <v>060PRL</v>
      </c>
      <c r="W59" t="str">
        <f>IF(U59="","",Names!$K$3)</f>
        <v>RFS</v>
      </c>
      <c r="X59" t="str">
        <f>IF(U59="","",Names!$C$6)</f>
        <v>PRLCpl</v>
      </c>
      <c r="Y59" t="str">
        <f>IFERROR(VLOOKUP($A59,Table!$AV$5:$BI$286,Table!$AY$3,FALSE),"")</f>
        <v>056</v>
      </c>
      <c r="AA59" s="224" t="str">
        <f>IF(U59="","",CONCATENATE(U59,Names!$H$3,V59,Names!$J$3,W59,Names!$L$3,X59,Names!$N$3,Y59))</f>
        <v>A2T-060PRL:RFS-PRLCpl-056</v>
      </c>
      <c r="AD59" t="str">
        <f>IFERROR(VLOOKUP($A59,Table!$AV$5:$BI$286,Table!$AW$3,FALSE),"")</f>
        <v>A2T</v>
      </c>
      <c r="AE59" t="str">
        <f>IFERROR(VLOOKUP($A59,Table!$AV$5:$BI$286,Table!$AX$3,FALSE),"")</f>
        <v>060PRL</v>
      </c>
      <c r="AF59" t="str">
        <f>IF(AD59="","",Names!$K$3)</f>
        <v>RFS</v>
      </c>
      <c r="AG59" t="str">
        <f>IF(AD59="","",Names!$C$7)</f>
        <v>PRLSB</v>
      </c>
      <c r="AH59" t="str">
        <f>IFERROR(VLOOKUP($A59,Table!$AV$5:$BI$286,Table!$AY$3,FALSE),"")</f>
        <v>056</v>
      </c>
      <c r="AJ59" s="224" t="str">
        <f>IF(AD59="","",CONCATENATE(AD59,Names!$H$3,AE59,Names!$J$3,AF59,Names!$L$3,AG59,Names!$N$3,AH59))</f>
        <v>A2T-060PRL:RFS-PRLSB-056</v>
      </c>
      <c r="AM59" t="str">
        <f>IFERROR(VLOOKUP($A59,Table!$AV$5:$BI$286,Table!$AW$3,FALSE),"")</f>
        <v>A2T</v>
      </c>
      <c r="AN59" t="str">
        <f>IFERROR(VLOOKUP($A59,Table!$AV$5:$BI$286,Table!$AX$3,FALSE),"")</f>
        <v>060PRL</v>
      </c>
      <c r="AO59" t="str">
        <f>IF(AM59="","",Names!$K$3)</f>
        <v>RFS</v>
      </c>
      <c r="AP59" t="str">
        <f>IF(AM59="","",Names!$C$8)</f>
        <v>PRLJB</v>
      </c>
      <c r="AQ59" t="str">
        <f>IFERROR(VLOOKUP($A59,Table!$AV$5:$BI$286,Table!$AY$3,FALSE),"")</f>
        <v>056</v>
      </c>
      <c r="AS59" s="224" t="str">
        <f>IF(AM59="","",CONCATENATE(AM59,Names!$H$3,AN59,Names!$J$3,AO59,Names!$L$3,AP59,Names!$N$3,AQ59))</f>
        <v>A2T-060PRL:RFS-PRLJB-056</v>
      </c>
      <c r="AT59" s="224" t="str">
        <f>IF(AM59="","",CONCATENATE(AP59,Names!$N$3,AQ59))</f>
        <v>PRLJB-056</v>
      </c>
      <c r="AV59" t="str">
        <f>IFERROR(VLOOKUP($A59,Table!$AL$5:$AS$286,Table!$AM$3,FALSE),"")</f>
        <v>HBL</v>
      </c>
      <c r="AW59" t="str">
        <f>IFERROR(VLOOKUP($A59,Table!$AL$5:$AS$286,Table!$AN$3,FALSE),"")</f>
        <v>050PRL</v>
      </c>
      <c r="AX59" t="str">
        <f>IF(AV59="","",Names!$K$3)</f>
        <v>RFS</v>
      </c>
      <c r="AY59" t="str">
        <f>IF(AV59="","",Names!$C$10)</f>
        <v>PRLEH</v>
      </c>
      <c r="AZ59" t="str">
        <f>IFERROR(VLOOKUP($A59,Table!$AL$5:$AS$286,Table!$AQ$3,FALSE),"")</f>
        <v>L056</v>
      </c>
      <c r="BB59" s="224" t="str">
        <f>IF(AV59="","",CONCATENATE(AV59,Names!$H$3,AW59,Names!$J$3,AX59,Names!$L$3,AY59,Names!$N$3,AZ59))</f>
        <v>HBL-050PRL:RFS-PRLEH-L056</v>
      </c>
      <c r="BE59" t="str">
        <f>IFERROR(VLOOKUP($A59,Table!$AV$5:$BI$286,Table!$AW$3,FALSE),"")</f>
        <v>A2T</v>
      </c>
      <c r="BF59" t="str">
        <f>IFERROR(VLOOKUP($A59,Table!$AV$5:$BI$286,Table!$AX$3,FALSE),"")</f>
        <v>060PRL</v>
      </c>
      <c r="BG59" t="str">
        <f>IF(BE59="","",Names!$K$3)</f>
        <v>RFS</v>
      </c>
      <c r="BH59" t="str">
        <f>IF(BE59="","",Names!$C$10)</f>
        <v>PRLEH</v>
      </c>
      <c r="BI59" t="str">
        <f>IFERROR(VLOOKUP($A59,Table!$AV$5:$BI$286,Table!$BC$3,FALSE),"")</f>
        <v>C056</v>
      </c>
      <c r="BK59" s="224" t="str">
        <f>IF(BE59="","",CONCATENATE(BE59,Names!$H$3,BF59,Names!$J$3,BG59,Names!$L$3,BH59,Names!$N$3,BI59))</f>
        <v>A2T-060PRL:RFS-PRLEH-C056</v>
      </c>
      <c r="BN59" t="str">
        <f>IFERROR(VLOOKUP($A59,Table!$AV$5:$BI$286,Table!$AW$3,FALSE),"")</f>
        <v>A2T</v>
      </c>
      <c r="BO59" t="str">
        <f>IFERROR(VLOOKUP($A59,Table!$AV$5:$BI$286,Table!$AX$3,FALSE),"")</f>
        <v>060PRL</v>
      </c>
      <c r="BP59" t="str">
        <f>IF(BN59="","",Names!$K$3)</f>
        <v>RFS</v>
      </c>
      <c r="BQ59" t="str">
        <f>IF(BN59="","",Names!$C$10)</f>
        <v>PRLEH</v>
      </c>
      <c r="BR59" t="str">
        <f>IFERROR(VLOOKUP($A59,Table!$AV$5:$BI$286,Table!$BF$3,FALSE),"")</f>
        <v>S056</v>
      </c>
      <c r="BT59" s="224" t="str">
        <f>IF(BN59="","",CONCATENATE(BN59,Names!$H$3,BO59,Names!$J$3,BP59,Names!$L$3,BQ59,Names!$N$3,BR59))</f>
        <v>A2T-060PRL:RFS-PRLEH-S056</v>
      </c>
      <c r="BW59" t="str">
        <f>IFERROR(VLOOKUP($A59,Table!$AL$5:$AS$286,Table!$AM$3,FALSE),"")</f>
        <v>HBL</v>
      </c>
      <c r="BX59" t="str">
        <f>IFERROR(VLOOKUP($A59,Table!$AL$5:$AS$286,Table!$AN$3,FALSE),"")</f>
        <v>050PRL</v>
      </c>
      <c r="BY59" t="str">
        <f>IF(BW59="","",Names!$K$3)</f>
        <v>RFS</v>
      </c>
      <c r="BZ59" t="str">
        <f>IF(BW59="","",Names!$C$11)</f>
        <v>PRLTE</v>
      </c>
      <c r="CA59" t="str">
        <f>IFERROR(VLOOKUP($A59,Table!$AL$5:$AS$286,Table!$AQ$3,FALSE),"")</f>
        <v>L056</v>
      </c>
      <c r="CC59" s="224" t="str">
        <f>IF(BW59="","",CONCATENATE(BW59,Names!$H$3,BX59,Names!$J$3,BY59,Names!$L$3,BZ59,Names!$N$3,CA59))</f>
        <v>HBL-050PRL:RFS-PRLTE-L056</v>
      </c>
      <c r="CF59" t="str">
        <f>IFERROR(VLOOKUP($A59,Table!$AV$5:$BI$286,Table!$AW$3,FALSE),"")</f>
        <v>A2T</v>
      </c>
      <c r="CG59" t="str">
        <f>IFERROR(VLOOKUP($A59,Table!$AV$5:$BI$286,Table!$AX$3,FALSE),"")</f>
        <v>060PRL</v>
      </c>
      <c r="CH59" t="str">
        <f>IF(CF59="","",Names!$K$3)</f>
        <v>RFS</v>
      </c>
      <c r="CI59" t="str">
        <f>IF(CF59="","",Names!$C$11)</f>
        <v>PRLTE</v>
      </c>
      <c r="CJ59" t="str">
        <f>IFERROR(VLOOKUP($A59,Table!$AV$5:$BI$286,Table!$BC$3,FALSE),"")</f>
        <v>C056</v>
      </c>
      <c r="CL59" s="224" t="str">
        <f>IF(CF59="","",CONCATENATE(CF59,Names!$H$3,CG59,Names!$J$3,CH59,Names!$L$3,CI59,Names!$N$3,CJ59))</f>
        <v>A2T-060PRL:RFS-PRLTE-C056</v>
      </c>
      <c r="CO59" t="str">
        <f>IFERROR(VLOOKUP($A59,Table!$AV$5:$BI$286,Table!$AW$3,FALSE),"")</f>
        <v>A2T</v>
      </c>
      <c r="CP59" t="str">
        <f>IFERROR(VLOOKUP($A59,Table!$AV$5:$BI$286,Table!$AX$3,FALSE),"")</f>
        <v>060PRL</v>
      </c>
      <c r="CQ59" t="str">
        <f>IF(CO59="","",Names!$K$3)</f>
        <v>RFS</v>
      </c>
      <c r="CR59" t="str">
        <f>IF(CO59="","",Names!$C$11)</f>
        <v>PRLTE</v>
      </c>
      <c r="CS59" t="str">
        <f>IFERROR(VLOOKUP($A59,Table!$AV$5:$BI$286,Table!$BF$3,FALSE),"")</f>
        <v>S056</v>
      </c>
      <c r="CU59" s="224" t="str">
        <f>IF(CO59="","",CONCATENATE(CO59,Names!$H$3,CP59,Names!$J$3,CQ59,Names!$L$3,CR59,Names!$N$3,CS59))</f>
        <v>A2T-060PRL:RFS-PRLTE-S056</v>
      </c>
      <c r="CX59" t="str">
        <f>IFERROR(VLOOKUP($A59,Table!$AV$5:$BI$286,Table!$AW$3,FALSE),"")</f>
        <v>A2T</v>
      </c>
      <c r="CY59" t="str">
        <f>IFERROR(VLOOKUP($A59,Table!$AV$5:$BI$286,Table!$AX$3,FALSE),"")</f>
        <v>060PRL</v>
      </c>
      <c r="CZ59" t="str">
        <f>IF(CX59="","",Names!$K$3)</f>
        <v>RFS</v>
      </c>
      <c r="DA59" t="str">
        <f>IF(CX59="","",Names!$C$12)</f>
        <v>PRLDL</v>
      </c>
      <c r="DB59" t="str">
        <f>IFERROR(VLOOKUP($A59,Table!$AV$5:$BI$286,Table!$BC$3,FALSE),"")</f>
        <v>C056</v>
      </c>
      <c r="DD59" s="224" t="str">
        <f>IF(CX59="","",CONCATENATE(CX59,Names!$H$3,CY59,Names!$J$3,CZ59,Names!$L$3,DA59,Names!$N$3,DB59))</f>
        <v>A2T-060PRL:RFS-PRLDL-C056</v>
      </c>
      <c r="DG59" t="str">
        <f>IFERROR(VLOOKUP($A59,Table!$AV$5:$BI$286,Table!$AW$3,FALSE),"")</f>
        <v>A2T</v>
      </c>
      <c r="DH59" t="str">
        <f>IFERROR(VLOOKUP($A59,Table!$AV$5:$BI$286,Table!$AX$3,FALSE),"")</f>
        <v>060PRL</v>
      </c>
      <c r="DI59" t="str">
        <f>IF(DG59="","",Names!$K$3)</f>
        <v>RFS</v>
      </c>
      <c r="DJ59" t="str">
        <f>IF(DG59="","",Names!$C$24)</f>
        <v>PRLCSC</v>
      </c>
      <c r="DK59" t="str">
        <f>IFERROR(VLOOKUP($A59,Table!$AV$5:$BI$286,Table!$AY$3,FALSE),"")</f>
        <v>056</v>
      </c>
      <c r="DM59" s="224" t="str">
        <f>IF(DG59="","",CONCATENATE(DG59,Names!$H$3,DH59,Names!$J$3,DI59,Names!$L$3,DJ59,Names!$N$3,DK59))</f>
        <v>A2T-060PRL:RFS-PRLCSC-056</v>
      </c>
      <c r="DP59" s="1170" t="str">
        <f>IFERROR(VLOOKUP($A59,Table!$DI$5:$DO$286,Table!$DJ$3,FALSE),"")</f>
        <v/>
      </c>
      <c r="DQ59" s="1170" t="str">
        <f>IFERROR(VLOOKUP($A59,Table!$DI$5:$DO$286,Table!$DK$3,FALSE),"")</f>
        <v/>
      </c>
      <c r="DR59" s="1170" t="str">
        <f>IF(DP59="","",Names!$K$3)</f>
        <v/>
      </c>
      <c r="DS59" s="1170" t="str">
        <f>IF(DP59="","",Names!$C$26)</f>
        <v/>
      </c>
      <c r="DT59" s="1170" t="str">
        <f>IFERROR(VLOOKUP($A59,Table!$DI$5:$DO$286,Table!$DM$3,FALSE),"")</f>
        <v/>
      </c>
      <c r="DV59" s="224" t="str">
        <f>IF(DP59="","",CONCATENATE(DP59,Names!$H$3,DQ59,Names!$J$3,DR59,Names!$L$3,DS59,Names!$N$3,DT59))</f>
        <v/>
      </c>
      <c r="DY59" s="1170" t="str">
        <f>IFERROR(VLOOKUP($A59,Table!$DI$5:$DO$286,Table!$DJ$3,FALSE),"")</f>
        <v/>
      </c>
      <c r="DZ59" s="1170" t="str">
        <f>IFERROR(VLOOKUP($A59,Table!$DI$5:$DO$286,Table!$DK$3,FALSE),"")</f>
        <v/>
      </c>
      <c r="EA59" s="1170" t="str">
        <f>IF(DY59="","",Names!$K$3)</f>
        <v/>
      </c>
      <c r="EB59" s="1170" t="str">
        <f>IF(DY59="","",Names!$C$25)</f>
        <v/>
      </c>
      <c r="EC59" s="1170" t="str">
        <f>IFERROR(VLOOKUP($A59,Table!$DI$5:$DO$286,Table!$DM$3,FALSE),"")</f>
        <v/>
      </c>
      <c r="EE59" s="224" t="str">
        <f>IF(DY59="","",CONCATENATE(DY59,Names!$H$3,DZ59,Names!$J$3,EA59,Names!$L$3,EB59,Names!$N$3,EC59))</f>
        <v/>
      </c>
      <c r="EH59" t="str">
        <f>IFERROR(VLOOKUP($A59,TCS_C!$R$9:$U$10046,TCS_C!$S$5,FALSE),"")</f>
        <v/>
      </c>
      <c r="EI59" t="str">
        <f>IFERROR(VLOOKUP($A59,TCS_C!$R$9:$U$10046,TCS_C!$T$5,FALSE),"")</f>
        <v/>
      </c>
      <c r="EJ59" t="str">
        <f>IF(EH59="","",Names!$K$3)</f>
        <v/>
      </c>
      <c r="EK59" t="str">
        <f>IF(EH59="","",Names!$C$17)</f>
        <v/>
      </c>
      <c r="EL59" t="str">
        <f>IFERROR(VLOOKUP($A59,TCS_C!$R$9:$U$10046,TCS_C!$U$5,FALSE),"")</f>
        <v/>
      </c>
      <c r="EN59" s="224" t="str">
        <f>IF(EH59="","",CONCATENATE(EH59,Names!$H$3,EI59,Names!$J$3,EJ59,Names!$L$3,EK59,Names!$N$3,EL59))</f>
        <v/>
      </c>
      <c r="EQ59" t="str">
        <f>IFERROR(VLOOKUP($A59,Table!BT60:$BY$286,Table!$BU$3,FALSE),"")</f>
        <v>A2T</v>
      </c>
      <c r="ER59" t="str">
        <f>IFERROR(VLOOKUP($A59,Table!BT60:$BY$286,Table!$BV$3,FALSE),"")</f>
        <v>060PRL</v>
      </c>
      <c r="ES59" t="str">
        <f>IF(EQ59="","",Names!$K$3)</f>
        <v>RFS</v>
      </c>
      <c r="ET59" t="str">
        <f>IFERROR(VLOOKUP($A59,Table!BT60:$BY$286,Table!$BW$3,FALSE),"")</f>
        <v>PRLGI</v>
      </c>
      <c r="EU59" t="str">
        <f>IFERROR(VLOOKUP($A59,Table!BT60:$BY$286,Table!$BX$3,FALSE),"")</f>
        <v>008</v>
      </c>
      <c r="EW59" s="224" t="str">
        <f>IF(EQ59="","",CONCATENATE(EQ59,Names!$H$3,ER59,Names!$J$3,ES59,Names!$L$3,ET59,Names!$N$3,EU59))</f>
        <v>A2T-060PRL:RFS-PRLGI-008</v>
      </c>
      <c r="FB59" t="str">
        <f>IF(EZ59="","",Names!$K$3)</f>
        <v/>
      </c>
      <c r="FF59" s="224" t="str">
        <f>IF(EZ59="","",CONCATENATE(EZ59,Names!$H$3,FA59,Names!$J$3,FB59,Names!$L$3,FC59,Names!$N$3,FD59))</f>
        <v/>
      </c>
      <c r="FG59" s="1266" t="str">
        <f>IF(EZ59="","",CONCATENATE(FC59,Names!$N$3,FD59))</f>
        <v/>
      </c>
    </row>
    <row r="60" spans="1:163">
      <c r="A60" s="72">
        <v>57</v>
      </c>
      <c r="C60" t="str">
        <f>IFERROR(VLOOKUP($A60,Table!$AL$5:$AS$286,Table!$AM$3,FALSE),"")</f>
        <v>HBL</v>
      </c>
      <c r="D60" t="str">
        <f>IFERROR(VLOOKUP($A60,Table!$AL$5:$AS$286,Table!$AN$3,FALSE),"")</f>
        <v>060PRL</v>
      </c>
      <c r="E60" t="str">
        <f>IF(C60="","",Names!$K$3)</f>
        <v>RFS</v>
      </c>
      <c r="F60" t="str">
        <f>IF(C60="","",Names!$C$5)</f>
        <v>PRLRL</v>
      </c>
      <c r="G60" t="str">
        <f>IFERROR(VLOOKUP($A60,Table!$AL$5:$AS$286,Table!$AO$3,FALSE),"")</f>
        <v>057</v>
      </c>
      <c r="I60" s="224" t="str">
        <f>IF(C60="","",CONCATENATE(C60,Names!$H$3,D60,Names!$J$3,E60,Names!$L$3,F60,Names!$N$3,G60))</f>
        <v>HBL-060PRL:RFS-PRLRL-057</v>
      </c>
      <c r="L60" s="1170" t="str">
        <f>IFERROR(VLOOKUP($A60,Table!$AV$5:$BK$286,Table!$AW$3,FALSE),"")</f>
        <v>A2T</v>
      </c>
      <c r="M60" s="1170" t="str">
        <f>IFERROR(VLOOKUP($A60,Table!$AV$5:$BK$286,Table!$AX$3,FALSE),"")</f>
        <v>090PRL</v>
      </c>
      <c r="N60" s="1170" t="str">
        <f>IF(L60="","",Names!$K$3)</f>
        <v>RFS</v>
      </c>
      <c r="O60" s="1170" t="str">
        <f>IF(L60="","",Names!$C$9)</f>
        <v>PRLTap</v>
      </c>
      <c r="P60" s="1170" t="str">
        <f>IFERROR(VLOOKUP($A60,Table!$AV$5:$BK$286,Table!$AY$3,FALSE),"")</f>
        <v>057</v>
      </c>
      <c r="R60" s="224" t="str">
        <f>IF(L60="","",CONCATENATE(L60,Names!$H$3,M60,Names!$J$3,N60,Names!$L$3,O60,Names!$N$3,P60))</f>
        <v>A2T-090PRL:RFS-PRLTap-057</v>
      </c>
      <c r="U60" t="str">
        <f>IFERROR(VLOOKUP($A60,Table!$AV$5:$BI$286,Table!$AW$3,FALSE),"")</f>
        <v>A2T</v>
      </c>
      <c r="V60" t="str">
        <f>IFERROR(VLOOKUP($A60,Table!$AV$5:$BI$286,Table!$AX$3,FALSE),"")</f>
        <v>090PRL</v>
      </c>
      <c r="W60" t="str">
        <f>IF(U60="","",Names!$K$3)</f>
        <v>RFS</v>
      </c>
      <c r="X60" t="str">
        <f>IF(U60="","",Names!$C$6)</f>
        <v>PRLCpl</v>
      </c>
      <c r="Y60" t="str">
        <f>IFERROR(VLOOKUP($A60,Table!$AV$5:$BI$286,Table!$AY$3,FALSE),"")</f>
        <v>057</v>
      </c>
      <c r="AA60" s="224" t="str">
        <f>IF(U60="","",CONCATENATE(U60,Names!$H$3,V60,Names!$J$3,W60,Names!$L$3,X60,Names!$N$3,Y60))</f>
        <v>A2T-090PRL:RFS-PRLCpl-057</v>
      </c>
      <c r="AD60" t="str">
        <f>IFERROR(VLOOKUP($A60,Table!$AV$5:$BI$286,Table!$AW$3,FALSE),"")</f>
        <v>A2T</v>
      </c>
      <c r="AE60" t="str">
        <f>IFERROR(VLOOKUP($A60,Table!$AV$5:$BI$286,Table!$AX$3,FALSE),"")</f>
        <v>090PRL</v>
      </c>
      <c r="AF60" t="str">
        <f>IF(AD60="","",Names!$K$3)</f>
        <v>RFS</v>
      </c>
      <c r="AG60" t="str">
        <f>IF(AD60="","",Names!$C$7)</f>
        <v>PRLSB</v>
      </c>
      <c r="AH60" t="str">
        <f>IFERROR(VLOOKUP($A60,Table!$AV$5:$BI$286,Table!$AY$3,FALSE),"")</f>
        <v>057</v>
      </c>
      <c r="AJ60" s="224" t="str">
        <f>IF(AD60="","",CONCATENATE(AD60,Names!$H$3,AE60,Names!$J$3,AF60,Names!$L$3,AG60,Names!$N$3,AH60))</f>
        <v>A2T-090PRL:RFS-PRLSB-057</v>
      </c>
      <c r="AM60" t="str">
        <f>IFERROR(VLOOKUP($A60,Table!$AV$5:$BI$286,Table!$AW$3,FALSE),"")</f>
        <v>A2T</v>
      </c>
      <c r="AN60" t="str">
        <f>IFERROR(VLOOKUP($A60,Table!$AV$5:$BI$286,Table!$AX$3,FALSE),"")</f>
        <v>090PRL</v>
      </c>
      <c r="AO60" t="str">
        <f>IF(AM60="","",Names!$K$3)</f>
        <v>RFS</v>
      </c>
      <c r="AP60" t="str">
        <f>IF(AM60="","",Names!$C$8)</f>
        <v>PRLJB</v>
      </c>
      <c r="AQ60" t="str">
        <f>IFERROR(VLOOKUP($A60,Table!$AV$5:$BI$286,Table!$AY$3,FALSE),"")</f>
        <v>057</v>
      </c>
      <c r="AS60" s="224" t="str">
        <f>IF(AM60="","",CONCATENATE(AM60,Names!$H$3,AN60,Names!$J$3,AO60,Names!$L$3,AP60,Names!$N$3,AQ60))</f>
        <v>A2T-090PRL:RFS-PRLJB-057</v>
      </c>
      <c r="AT60" s="224" t="str">
        <f>IF(AM60="","",CONCATENATE(AP60,Names!$N$3,AQ60))</f>
        <v>PRLJB-057</v>
      </c>
      <c r="AV60" t="str">
        <f>IFERROR(VLOOKUP($A60,Table!$AL$5:$AS$286,Table!$AM$3,FALSE),"")</f>
        <v>HBL</v>
      </c>
      <c r="AW60" t="str">
        <f>IFERROR(VLOOKUP($A60,Table!$AL$5:$AS$286,Table!$AN$3,FALSE),"")</f>
        <v>060PRL</v>
      </c>
      <c r="AX60" t="str">
        <f>IF(AV60="","",Names!$K$3)</f>
        <v>RFS</v>
      </c>
      <c r="AY60" t="str">
        <f>IF(AV60="","",Names!$C$10)</f>
        <v>PRLEH</v>
      </c>
      <c r="AZ60" t="str">
        <f>IFERROR(VLOOKUP($A60,Table!$AL$5:$AS$286,Table!$AQ$3,FALSE),"")</f>
        <v>L057</v>
      </c>
      <c r="BB60" s="224" t="str">
        <f>IF(AV60="","",CONCATENATE(AV60,Names!$H$3,AW60,Names!$J$3,AX60,Names!$L$3,AY60,Names!$N$3,AZ60))</f>
        <v>HBL-060PRL:RFS-PRLEH-L057</v>
      </c>
      <c r="BE60" t="str">
        <f>IFERROR(VLOOKUP($A60,Table!$AV$5:$BI$286,Table!$AW$3,FALSE),"")</f>
        <v>A2T</v>
      </c>
      <c r="BF60" t="str">
        <f>IFERROR(VLOOKUP($A60,Table!$AV$5:$BI$286,Table!$AX$3,FALSE),"")</f>
        <v>090PRL</v>
      </c>
      <c r="BG60" t="str">
        <f>IF(BE60="","",Names!$K$3)</f>
        <v>RFS</v>
      </c>
      <c r="BH60" t="str">
        <f>IF(BE60="","",Names!$C$10)</f>
        <v>PRLEH</v>
      </c>
      <c r="BI60" t="str">
        <f>IFERROR(VLOOKUP($A60,Table!$AV$5:$BI$286,Table!$BC$3,FALSE),"")</f>
        <v>C057</v>
      </c>
      <c r="BK60" s="224" t="str">
        <f>IF(BE60="","",CONCATENATE(BE60,Names!$H$3,BF60,Names!$J$3,BG60,Names!$L$3,BH60,Names!$N$3,BI60))</f>
        <v>A2T-090PRL:RFS-PRLEH-C057</v>
      </c>
      <c r="BN60" t="str">
        <f>IFERROR(VLOOKUP($A60,Table!$AV$5:$BI$286,Table!$AW$3,FALSE),"")</f>
        <v>A2T</v>
      </c>
      <c r="BO60" t="str">
        <f>IFERROR(VLOOKUP($A60,Table!$AV$5:$BI$286,Table!$AX$3,FALSE),"")</f>
        <v>090PRL</v>
      </c>
      <c r="BP60" t="str">
        <f>IF(BN60="","",Names!$K$3)</f>
        <v>RFS</v>
      </c>
      <c r="BQ60" t="str">
        <f>IF(BN60="","",Names!$C$10)</f>
        <v>PRLEH</v>
      </c>
      <c r="BR60" t="str">
        <f>IFERROR(VLOOKUP($A60,Table!$AV$5:$BI$286,Table!$BF$3,FALSE),"")</f>
        <v>S057</v>
      </c>
      <c r="BT60" s="224" t="str">
        <f>IF(BN60="","",CONCATENATE(BN60,Names!$H$3,BO60,Names!$J$3,BP60,Names!$L$3,BQ60,Names!$N$3,BR60))</f>
        <v>A2T-090PRL:RFS-PRLEH-S057</v>
      </c>
      <c r="BW60" t="str">
        <f>IFERROR(VLOOKUP($A60,Table!$AL$5:$AS$286,Table!$AM$3,FALSE),"")</f>
        <v>HBL</v>
      </c>
      <c r="BX60" t="str">
        <f>IFERROR(VLOOKUP($A60,Table!$AL$5:$AS$286,Table!$AN$3,FALSE),"")</f>
        <v>060PRL</v>
      </c>
      <c r="BY60" t="str">
        <f>IF(BW60="","",Names!$K$3)</f>
        <v>RFS</v>
      </c>
      <c r="BZ60" t="str">
        <f>IF(BW60="","",Names!$C$11)</f>
        <v>PRLTE</v>
      </c>
      <c r="CA60" t="str">
        <f>IFERROR(VLOOKUP($A60,Table!$AL$5:$AS$286,Table!$AQ$3,FALSE),"")</f>
        <v>L057</v>
      </c>
      <c r="CC60" s="224" t="str">
        <f>IF(BW60="","",CONCATENATE(BW60,Names!$H$3,BX60,Names!$J$3,BY60,Names!$L$3,BZ60,Names!$N$3,CA60))</f>
        <v>HBL-060PRL:RFS-PRLTE-L057</v>
      </c>
      <c r="CF60" t="str">
        <f>IFERROR(VLOOKUP($A60,Table!$AV$5:$BI$286,Table!$AW$3,FALSE),"")</f>
        <v>A2T</v>
      </c>
      <c r="CG60" t="str">
        <f>IFERROR(VLOOKUP($A60,Table!$AV$5:$BI$286,Table!$AX$3,FALSE),"")</f>
        <v>090PRL</v>
      </c>
      <c r="CH60" t="str">
        <f>IF(CF60="","",Names!$K$3)</f>
        <v>RFS</v>
      </c>
      <c r="CI60" t="str">
        <f>IF(CF60="","",Names!$C$11)</f>
        <v>PRLTE</v>
      </c>
      <c r="CJ60" t="str">
        <f>IFERROR(VLOOKUP($A60,Table!$AV$5:$BI$286,Table!$BC$3,FALSE),"")</f>
        <v>C057</v>
      </c>
      <c r="CL60" s="224" t="str">
        <f>IF(CF60="","",CONCATENATE(CF60,Names!$H$3,CG60,Names!$J$3,CH60,Names!$L$3,CI60,Names!$N$3,CJ60))</f>
        <v>A2T-090PRL:RFS-PRLTE-C057</v>
      </c>
      <c r="CO60" t="str">
        <f>IFERROR(VLOOKUP($A60,Table!$AV$5:$BI$286,Table!$AW$3,FALSE),"")</f>
        <v>A2T</v>
      </c>
      <c r="CP60" t="str">
        <f>IFERROR(VLOOKUP($A60,Table!$AV$5:$BI$286,Table!$AX$3,FALSE),"")</f>
        <v>090PRL</v>
      </c>
      <c r="CQ60" t="str">
        <f>IF(CO60="","",Names!$K$3)</f>
        <v>RFS</v>
      </c>
      <c r="CR60" t="str">
        <f>IF(CO60="","",Names!$C$11)</f>
        <v>PRLTE</v>
      </c>
      <c r="CS60" t="str">
        <f>IFERROR(VLOOKUP($A60,Table!$AV$5:$BI$286,Table!$BF$3,FALSE),"")</f>
        <v>S057</v>
      </c>
      <c r="CU60" s="224" t="str">
        <f>IF(CO60="","",CONCATENATE(CO60,Names!$H$3,CP60,Names!$J$3,CQ60,Names!$L$3,CR60,Names!$N$3,CS60))</f>
        <v>A2T-090PRL:RFS-PRLTE-S057</v>
      </c>
      <c r="CX60" t="str">
        <f>IFERROR(VLOOKUP($A60,Table!$AV$5:$BI$286,Table!$AW$3,FALSE),"")</f>
        <v>A2T</v>
      </c>
      <c r="CY60" t="str">
        <f>IFERROR(VLOOKUP($A60,Table!$AV$5:$BI$286,Table!$AX$3,FALSE),"")</f>
        <v>090PRL</v>
      </c>
      <c r="CZ60" t="str">
        <f>IF(CX60="","",Names!$K$3)</f>
        <v>RFS</v>
      </c>
      <c r="DA60" t="str">
        <f>IF(CX60="","",Names!$C$12)</f>
        <v>PRLDL</v>
      </c>
      <c r="DB60" t="str">
        <f>IFERROR(VLOOKUP($A60,Table!$AV$5:$BI$286,Table!$BC$3,FALSE),"")</f>
        <v>C057</v>
      </c>
      <c r="DD60" s="224" t="str">
        <f>IF(CX60="","",CONCATENATE(CX60,Names!$H$3,CY60,Names!$J$3,CZ60,Names!$L$3,DA60,Names!$N$3,DB60))</f>
        <v>A2T-090PRL:RFS-PRLDL-C057</v>
      </c>
      <c r="DG60" t="str">
        <f>IFERROR(VLOOKUP($A60,Table!$AV$5:$BI$286,Table!$AW$3,FALSE),"")</f>
        <v>A2T</v>
      </c>
      <c r="DH60" t="str">
        <f>IFERROR(VLOOKUP($A60,Table!$AV$5:$BI$286,Table!$AX$3,FALSE),"")</f>
        <v>090PRL</v>
      </c>
      <c r="DI60" t="str">
        <f>IF(DG60="","",Names!$K$3)</f>
        <v>RFS</v>
      </c>
      <c r="DJ60" t="str">
        <f>IF(DG60="","",Names!$C$24)</f>
        <v>PRLCSC</v>
      </c>
      <c r="DK60" t="str">
        <f>IFERROR(VLOOKUP($A60,Table!$AV$5:$BI$286,Table!$AY$3,FALSE),"")</f>
        <v>057</v>
      </c>
      <c r="DM60" s="224" t="str">
        <f>IF(DG60="","",CONCATENATE(DG60,Names!$H$3,DH60,Names!$J$3,DI60,Names!$L$3,DJ60,Names!$N$3,DK60))</f>
        <v>A2T-090PRL:RFS-PRLCSC-057</v>
      </c>
      <c r="DP60" s="1170" t="str">
        <f>IFERROR(VLOOKUP($A60,Table!$DI$5:$DO$286,Table!$DJ$3,FALSE),"")</f>
        <v/>
      </c>
      <c r="DQ60" s="1170" t="str">
        <f>IFERROR(VLOOKUP($A60,Table!$DI$5:$DO$286,Table!$DK$3,FALSE),"")</f>
        <v/>
      </c>
      <c r="DR60" s="1170" t="str">
        <f>IF(DP60="","",Names!$K$3)</f>
        <v/>
      </c>
      <c r="DS60" s="1170" t="str">
        <f>IF(DP60="","",Names!$C$26)</f>
        <v/>
      </c>
      <c r="DT60" s="1170" t="str">
        <f>IFERROR(VLOOKUP($A60,Table!$DI$5:$DO$286,Table!$DM$3,FALSE),"")</f>
        <v/>
      </c>
      <c r="DV60" s="224" t="str">
        <f>IF(DP60="","",CONCATENATE(DP60,Names!$H$3,DQ60,Names!$J$3,DR60,Names!$L$3,DS60,Names!$N$3,DT60))</f>
        <v/>
      </c>
      <c r="DY60" s="1170" t="str">
        <f>IFERROR(VLOOKUP($A60,Table!$DI$5:$DO$286,Table!$DJ$3,FALSE),"")</f>
        <v/>
      </c>
      <c r="DZ60" s="1170" t="str">
        <f>IFERROR(VLOOKUP($A60,Table!$DI$5:$DO$286,Table!$DK$3,FALSE),"")</f>
        <v/>
      </c>
      <c r="EA60" s="1170" t="str">
        <f>IF(DY60="","",Names!$K$3)</f>
        <v/>
      </c>
      <c r="EB60" s="1170" t="str">
        <f>IF(DY60="","",Names!$C$25)</f>
        <v/>
      </c>
      <c r="EC60" s="1170" t="str">
        <f>IFERROR(VLOOKUP($A60,Table!$DI$5:$DO$286,Table!$DM$3,FALSE),"")</f>
        <v/>
      </c>
      <c r="EE60" s="224" t="str">
        <f>IF(DY60="","",CONCATENATE(DY60,Names!$H$3,DZ60,Names!$J$3,EA60,Names!$L$3,EB60,Names!$N$3,EC60))</f>
        <v/>
      </c>
      <c r="EH60" t="str">
        <f>IFERROR(VLOOKUP($A60,TCS_C!$R$9:$U$10046,TCS_C!$S$5,FALSE),"")</f>
        <v/>
      </c>
      <c r="EI60" t="str">
        <f>IFERROR(VLOOKUP($A60,TCS_C!$R$9:$U$10046,TCS_C!$T$5,FALSE),"")</f>
        <v/>
      </c>
      <c r="EJ60" t="str">
        <f>IF(EH60="","",Names!$K$3)</f>
        <v/>
      </c>
      <c r="EK60" t="str">
        <f>IF(EH60="","",Names!$C$17)</f>
        <v/>
      </c>
      <c r="EL60" t="str">
        <f>IFERROR(VLOOKUP($A60,TCS_C!$R$9:$U$10046,TCS_C!$U$5,FALSE),"")</f>
        <v/>
      </c>
      <c r="EN60" s="224" t="str">
        <f>IF(EH60="","",CONCATENATE(EH60,Names!$H$3,EI60,Names!$J$3,EJ60,Names!$L$3,EK60,Names!$N$3,EL60))</f>
        <v/>
      </c>
      <c r="EQ60" t="str">
        <f>IFERROR(VLOOKUP($A60,Table!BT61:$BY$286,Table!$BU$3,FALSE),"")</f>
        <v>A2T</v>
      </c>
      <c r="ER60" t="str">
        <f>IFERROR(VLOOKUP($A60,Table!BT61:$BY$286,Table!$BV$3,FALSE),"")</f>
        <v>060PRL</v>
      </c>
      <c r="ES60" t="str">
        <f>IF(EQ60="","",Names!$K$3)</f>
        <v>RFS</v>
      </c>
      <c r="ET60" t="str">
        <f>IFERROR(VLOOKUP($A60,Table!BT61:$BY$286,Table!$BW$3,FALSE),"")</f>
        <v>PRLEH</v>
      </c>
      <c r="EU60" t="str">
        <f>IFERROR(VLOOKUP($A60,Table!BT61:$BY$286,Table!$BX$3,FALSE),"")</f>
        <v>G008</v>
      </c>
      <c r="EW60" s="224" t="str">
        <f>IF(EQ60="","",CONCATENATE(EQ60,Names!$H$3,ER60,Names!$J$3,ES60,Names!$L$3,ET60,Names!$N$3,EU60))</f>
        <v>A2T-060PRL:RFS-PRLEH-G008</v>
      </c>
      <c r="FB60" t="str">
        <f>IF(EZ60="","",Names!$K$3)</f>
        <v/>
      </c>
      <c r="FF60" s="224" t="str">
        <f>IF(EZ60="","",CONCATENATE(EZ60,Names!$H$3,FA60,Names!$J$3,FB60,Names!$L$3,FC60,Names!$N$3,FD60))</f>
        <v/>
      </c>
      <c r="FG60" s="1266" t="str">
        <f>IF(EZ60="","",CONCATENATE(FC60,Names!$N$3,FD60))</f>
        <v/>
      </c>
    </row>
    <row r="61" spans="1:163">
      <c r="A61" s="72">
        <v>58</v>
      </c>
      <c r="C61" t="str">
        <f>IFERROR(VLOOKUP($A61,Table!$AL$5:$AS$286,Table!$AM$3,FALSE),"")</f>
        <v>HBL</v>
      </c>
      <c r="D61" t="str">
        <f>IFERROR(VLOOKUP($A61,Table!$AL$5:$AS$286,Table!$AN$3,FALSE),"")</f>
        <v>060PRL</v>
      </c>
      <c r="E61" t="str">
        <f>IF(C61="","",Names!$K$3)</f>
        <v>RFS</v>
      </c>
      <c r="F61" t="str">
        <f>IF(C61="","",Names!$C$5)</f>
        <v>PRLRL</v>
      </c>
      <c r="G61" t="str">
        <f>IFERROR(VLOOKUP($A61,Table!$AL$5:$AS$286,Table!$AO$3,FALSE),"")</f>
        <v>058</v>
      </c>
      <c r="I61" s="224" t="str">
        <f>IF(C61="","",CONCATENATE(C61,Names!$H$3,D61,Names!$J$3,E61,Names!$L$3,F61,Names!$N$3,G61))</f>
        <v>HBL-060PRL:RFS-PRLRL-058</v>
      </c>
      <c r="L61" s="1170" t="str">
        <f>IFERROR(VLOOKUP($A61,Table!$AV$5:$BK$286,Table!$AW$3,FALSE),"")</f>
        <v>A2T</v>
      </c>
      <c r="M61" s="1170" t="str">
        <f>IFERROR(VLOOKUP($A61,Table!$AV$5:$BK$286,Table!$AX$3,FALSE),"")</f>
        <v>120PRL</v>
      </c>
      <c r="N61" s="1170" t="str">
        <f>IF(L61="","",Names!$K$3)</f>
        <v>RFS</v>
      </c>
      <c r="O61" s="1170" t="str">
        <f>IF(L61="","",Names!$C$9)</f>
        <v>PRLTap</v>
      </c>
      <c r="P61" s="1170" t="str">
        <f>IFERROR(VLOOKUP($A61,Table!$AV$5:$BK$286,Table!$AY$3,FALSE),"")</f>
        <v>058</v>
      </c>
      <c r="R61" s="224" t="str">
        <f>IF(L61="","",CONCATENATE(L61,Names!$H$3,M61,Names!$J$3,N61,Names!$L$3,O61,Names!$N$3,P61))</f>
        <v>A2T-120PRL:RFS-PRLTap-058</v>
      </c>
      <c r="U61" t="str">
        <f>IFERROR(VLOOKUP($A61,Table!$AV$5:$BI$286,Table!$AW$3,FALSE),"")</f>
        <v>A2T</v>
      </c>
      <c r="V61" t="str">
        <f>IFERROR(VLOOKUP($A61,Table!$AV$5:$BI$286,Table!$AX$3,FALSE),"")</f>
        <v>120PRL</v>
      </c>
      <c r="W61" t="str">
        <f>IF(U61="","",Names!$K$3)</f>
        <v>RFS</v>
      </c>
      <c r="X61" t="str">
        <f>IF(U61="","",Names!$C$6)</f>
        <v>PRLCpl</v>
      </c>
      <c r="Y61" t="str">
        <f>IFERROR(VLOOKUP($A61,Table!$AV$5:$BI$286,Table!$AY$3,FALSE),"")</f>
        <v>058</v>
      </c>
      <c r="AA61" s="224" t="str">
        <f>IF(U61="","",CONCATENATE(U61,Names!$H$3,V61,Names!$J$3,W61,Names!$L$3,X61,Names!$N$3,Y61))</f>
        <v>A2T-120PRL:RFS-PRLCpl-058</v>
      </c>
      <c r="AD61" t="str">
        <f>IFERROR(VLOOKUP($A61,Table!$AV$5:$BI$286,Table!$AW$3,FALSE),"")</f>
        <v>A2T</v>
      </c>
      <c r="AE61" t="str">
        <f>IFERROR(VLOOKUP($A61,Table!$AV$5:$BI$286,Table!$AX$3,FALSE),"")</f>
        <v>120PRL</v>
      </c>
      <c r="AF61" t="str">
        <f>IF(AD61="","",Names!$K$3)</f>
        <v>RFS</v>
      </c>
      <c r="AG61" t="str">
        <f>IF(AD61="","",Names!$C$7)</f>
        <v>PRLSB</v>
      </c>
      <c r="AH61" t="str">
        <f>IFERROR(VLOOKUP($A61,Table!$AV$5:$BI$286,Table!$AY$3,FALSE),"")</f>
        <v>058</v>
      </c>
      <c r="AJ61" s="224" t="str">
        <f>IF(AD61="","",CONCATENATE(AD61,Names!$H$3,AE61,Names!$J$3,AF61,Names!$L$3,AG61,Names!$N$3,AH61))</f>
        <v>A2T-120PRL:RFS-PRLSB-058</v>
      </c>
      <c r="AM61" t="str">
        <f>IFERROR(VLOOKUP($A61,Table!$AV$5:$BI$286,Table!$AW$3,FALSE),"")</f>
        <v>A2T</v>
      </c>
      <c r="AN61" t="str">
        <f>IFERROR(VLOOKUP($A61,Table!$AV$5:$BI$286,Table!$AX$3,FALSE),"")</f>
        <v>120PRL</v>
      </c>
      <c r="AO61" t="str">
        <f>IF(AM61="","",Names!$K$3)</f>
        <v>RFS</v>
      </c>
      <c r="AP61" t="str">
        <f>IF(AM61="","",Names!$C$8)</f>
        <v>PRLJB</v>
      </c>
      <c r="AQ61" t="str">
        <f>IFERROR(VLOOKUP($A61,Table!$AV$5:$BI$286,Table!$AY$3,FALSE),"")</f>
        <v>058</v>
      </c>
      <c r="AS61" s="224" t="str">
        <f>IF(AM61="","",CONCATENATE(AM61,Names!$H$3,AN61,Names!$J$3,AO61,Names!$L$3,AP61,Names!$N$3,AQ61))</f>
        <v>A2T-120PRL:RFS-PRLJB-058</v>
      </c>
      <c r="AT61" s="224" t="str">
        <f>IF(AM61="","",CONCATENATE(AP61,Names!$N$3,AQ61))</f>
        <v>PRLJB-058</v>
      </c>
      <c r="AV61" t="str">
        <f>IFERROR(VLOOKUP($A61,Table!$AL$5:$AS$286,Table!$AM$3,FALSE),"")</f>
        <v>HBL</v>
      </c>
      <c r="AW61" t="str">
        <f>IFERROR(VLOOKUP($A61,Table!$AL$5:$AS$286,Table!$AN$3,FALSE),"")</f>
        <v>060PRL</v>
      </c>
      <c r="AX61" t="str">
        <f>IF(AV61="","",Names!$K$3)</f>
        <v>RFS</v>
      </c>
      <c r="AY61" t="str">
        <f>IF(AV61="","",Names!$C$10)</f>
        <v>PRLEH</v>
      </c>
      <c r="AZ61" t="str">
        <f>IFERROR(VLOOKUP($A61,Table!$AL$5:$AS$286,Table!$AQ$3,FALSE),"")</f>
        <v>L058</v>
      </c>
      <c r="BB61" s="224" t="str">
        <f>IF(AV61="","",CONCATENATE(AV61,Names!$H$3,AW61,Names!$J$3,AX61,Names!$L$3,AY61,Names!$N$3,AZ61))</f>
        <v>HBL-060PRL:RFS-PRLEH-L058</v>
      </c>
      <c r="BE61" t="str">
        <f>IFERROR(VLOOKUP($A61,Table!$AV$5:$BI$286,Table!$AW$3,FALSE),"")</f>
        <v>A2T</v>
      </c>
      <c r="BF61" t="str">
        <f>IFERROR(VLOOKUP($A61,Table!$AV$5:$BI$286,Table!$AX$3,FALSE),"")</f>
        <v>120PRL</v>
      </c>
      <c r="BG61" t="str">
        <f>IF(BE61="","",Names!$K$3)</f>
        <v>RFS</v>
      </c>
      <c r="BH61" t="str">
        <f>IF(BE61="","",Names!$C$10)</f>
        <v>PRLEH</v>
      </c>
      <c r="BI61" t="str">
        <f>IFERROR(VLOOKUP($A61,Table!$AV$5:$BI$286,Table!$BC$3,FALSE),"")</f>
        <v>C058</v>
      </c>
      <c r="BK61" s="224" t="str">
        <f>IF(BE61="","",CONCATENATE(BE61,Names!$H$3,BF61,Names!$J$3,BG61,Names!$L$3,BH61,Names!$N$3,BI61))</f>
        <v>A2T-120PRL:RFS-PRLEH-C058</v>
      </c>
      <c r="BN61" t="str">
        <f>IFERROR(VLOOKUP($A61,Table!$AV$5:$BI$286,Table!$AW$3,FALSE),"")</f>
        <v>A2T</v>
      </c>
      <c r="BO61" t="str">
        <f>IFERROR(VLOOKUP($A61,Table!$AV$5:$BI$286,Table!$AX$3,FALSE),"")</f>
        <v>120PRL</v>
      </c>
      <c r="BP61" t="str">
        <f>IF(BN61="","",Names!$K$3)</f>
        <v>RFS</v>
      </c>
      <c r="BQ61" t="str">
        <f>IF(BN61="","",Names!$C$10)</f>
        <v>PRLEH</v>
      </c>
      <c r="BR61" t="str">
        <f>IFERROR(VLOOKUP($A61,Table!$AV$5:$BI$286,Table!$BF$3,FALSE),"")</f>
        <v>S058</v>
      </c>
      <c r="BT61" s="224" t="str">
        <f>IF(BN61="","",CONCATENATE(BN61,Names!$H$3,BO61,Names!$J$3,BP61,Names!$L$3,BQ61,Names!$N$3,BR61))</f>
        <v>A2T-120PRL:RFS-PRLEH-S058</v>
      </c>
      <c r="BW61" t="str">
        <f>IFERROR(VLOOKUP($A61,Table!$AL$5:$AS$286,Table!$AM$3,FALSE),"")</f>
        <v>HBL</v>
      </c>
      <c r="BX61" t="str">
        <f>IFERROR(VLOOKUP($A61,Table!$AL$5:$AS$286,Table!$AN$3,FALSE),"")</f>
        <v>060PRL</v>
      </c>
      <c r="BY61" t="str">
        <f>IF(BW61="","",Names!$K$3)</f>
        <v>RFS</v>
      </c>
      <c r="BZ61" t="str">
        <f>IF(BW61="","",Names!$C$11)</f>
        <v>PRLTE</v>
      </c>
      <c r="CA61" t="str">
        <f>IFERROR(VLOOKUP($A61,Table!$AL$5:$AS$286,Table!$AQ$3,FALSE),"")</f>
        <v>L058</v>
      </c>
      <c r="CC61" s="224" t="str">
        <f>IF(BW61="","",CONCATENATE(BW61,Names!$H$3,BX61,Names!$J$3,BY61,Names!$L$3,BZ61,Names!$N$3,CA61))</f>
        <v>HBL-060PRL:RFS-PRLTE-L058</v>
      </c>
      <c r="CF61" t="str">
        <f>IFERROR(VLOOKUP($A61,Table!$AV$5:$BI$286,Table!$AW$3,FALSE),"")</f>
        <v>A2T</v>
      </c>
      <c r="CG61" t="str">
        <f>IFERROR(VLOOKUP($A61,Table!$AV$5:$BI$286,Table!$AX$3,FALSE),"")</f>
        <v>120PRL</v>
      </c>
      <c r="CH61" t="str">
        <f>IF(CF61="","",Names!$K$3)</f>
        <v>RFS</v>
      </c>
      <c r="CI61" t="str">
        <f>IF(CF61="","",Names!$C$11)</f>
        <v>PRLTE</v>
      </c>
      <c r="CJ61" t="str">
        <f>IFERROR(VLOOKUP($A61,Table!$AV$5:$BI$286,Table!$BC$3,FALSE),"")</f>
        <v>C058</v>
      </c>
      <c r="CL61" s="224" t="str">
        <f>IF(CF61="","",CONCATENATE(CF61,Names!$H$3,CG61,Names!$J$3,CH61,Names!$L$3,CI61,Names!$N$3,CJ61))</f>
        <v>A2T-120PRL:RFS-PRLTE-C058</v>
      </c>
      <c r="CO61" t="str">
        <f>IFERROR(VLOOKUP($A61,Table!$AV$5:$BI$286,Table!$AW$3,FALSE),"")</f>
        <v>A2T</v>
      </c>
      <c r="CP61" t="str">
        <f>IFERROR(VLOOKUP($A61,Table!$AV$5:$BI$286,Table!$AX$3,FALSE),"")</f>
        <v>120PRL</v>
      </c>
      <c r="CQ61" t="str">
        <f>IF(CO61="","",Names!$K$3)</f>
        <v>RFS</v>
      </c>
      <c r="CR61" t="str">
        <f>IF(CO61="","",Names!$C$11)</f>
        <v>PRLTE</v>
      </c>
      <c r="CS61" t="str">
        <f>IFERROR(VLOOKUP($A61,Table!$AV$5:$BI$286,Table!$BF$3,FALSE),"")</f>
        <v>S058</v>
      </c>
      <c r="CU61" s="224" t="str">
        <f>IF(CO61="","",CONCATENATE(CO61,Names!$H$3,CP61,Names!$J$3,CQ61,Names!$L$3,CR61,Names!$N$3,CS61))</f>
        <v>A2T-120PRL:RFS-PRLTE-S058</v>
      </c>
      <c r="CX61" t="str">
        <f>IFERROR(VLOOKUP($A61,Table!$AV$5:$BI$286,Table!$AW$3,FALSE),"")</f>
        <v>A2T</v>
      </c>
      <c r="CY61" t="str">
        <f>IFERROR(VLOOKUP($A61,Table!$AV$5:$BI$286,Table!$AX$3,FALSE),"")</f>
        <v>120PRL</v>
      </c>
      <c r="CZ61" t="str">
        <f>IF(CX61="","",Names!$K$3)</f>
        <v>RFS</v>
      </c>
      <c r="DA61" t="str">
        <f>IF(CX61="","",Names!$C$12)</f>
        <v>PRLDL</v>
      </c>
      <c r="DB61" t="str">
        <f>IFERROR(VLOOKUP($A61,Table!$AV$5:$BI$286,Table!$BC$3,FALSE),"")</f>
        <v>C058</v>
      </c>
      <c r="DD61" s="224" t="str">
        <f>IF(CX61="","",CONCATENATE(CX61,Names!$H$3,CY61,Names!$J$3,CZ61,Names!$L$3,DA61,Names!$N$3,DB61))</f>
        <v>A2T-120PRL:RFS-PRLDL-C058</v>
      </c>
      <c r="DG61" t="str">
        <f>IFERROR(VLOOKUP($A61,Table!$AV$5:$BI$286,Table!$AW$3,FALSE),"")</f>
        <v>A2T</v>
      </c>
      <c r="DH61" t="str">
        <f>IFERROR(VLOOKUP($A61,Table!$AV$5:$BI$286,Table!$AX$3,FALSE),"")</f>
        <v>120PRL</v>
      </c>
      <c r="DI61" t="str">
        <f>IF(DG61="","",Names!$K$3)</f>
        <v>RFS</v>
      </c>
      <c r="DJ61" t="str">
        <f>IF(DG61="","",Names!$C$24)</f>
        <v>PRLCSC</v>
      </c>
      <c r="DK61" t="str">
        <f>IFERROR(VLOOKUP($A61,Table!$AV$5:$BI$286,Table!$AY$3,FALSE),"")</f>
        <v>058</v>
      </c>
      <c r="DM61" s="224" t="str">
        <f>IF(DG61="","",CONCATENATE(DG61,Names!$H$3,DH61,Names!$J$3,DI61,Names!$L$3,DJ61,Names!$N$3,DK61))</f>
        <v>A2T-120PRL:RFS-PRLCSC-058</v>
      </c>
      <c r="DP61" s="1170" t="str">
        <f>IFERROR(VLOOKUP($A61,Table!$DI$5:$DO$286,Table!$DJ$3,FALSE),"")</f>
        <v/>
      </c>
      <c r="DQ61" s="1170" t="str">
        <f>IFERROR(VLOOKUP($A61,Table!$DI$5:$DO$286,Table!$DK$3,FALSE),"")</f>
        <v/>
      </c>
      <c r="DR61" s="1170" t="str">
        <f>IF(DP61="","",Names!$K$3)</f>
        <v/>
      </c>
      <c r="DS61" s="1170" t="str">
        <f>IF(DP61="","",Names!$C$26)</f>
        <v/>
      </c>
      <c r="DT61" s="1170" t="str">
        <f>IFERROR(VLOOKUP($A61,Table!$DI$5:$DO$286,Table!$DM$3,FALSE),"")</f>
        <v/>
      </c>
      <c r="DV61" s="224" t="str">
        <f>IF(DP61="","",CONCATENATE(DP61,Names!$H$3,DQ61,Names!$J$3,DR61,Names!$L$3,DS61,Names!$N$3,DT61))</f>
        <v/>
      </c>
      <c r="DY61" s="1170" t="str">
        <f>IFERROR(VLOOKUP($A61,Table!$DI$5:$DO$286,Table!$DJ$3,FALSE),"")</f>
        <v/>
      </c>
      <c r="DZ61" s="1170" t="str">
        <f>IFERROR(VLOOKUP($A61,Table!$DI$5:$DO$286,Table!$DK$3,FALSE),"")</f>
        <v/>
      </c>
      <c r="EA61" s="1170" t="str">
        <f>IF(DY61="","",Names!$K$3)</f>
        <v/>
      </c>
      <c r="EB61" s="1170" t="str">
        <f>IF(DY61="","",Names!$C$25)</f>
        <v/>
      </c>
      <c r="EC61" s="1170" t="str">
        <f>IFERROR(VLOOKUP($A61,Table!$DI$5:$DO$286,Table!$DM$3,FALSE),"")</f>
        <v/>
      </c>
      <c r="EE61" s="224" t="str">
        <f>IF(DY61="","",CONCATENATE(DY61,Names!$H$3,DZ61,Names!$J$3,EA61,Names!$L$3,EB61,Names!$N$3,EC61))</f>
        <v/>
      </c>
      <c r="EH61" t="str">
        <f>IFERROR(VLOOKUP($A61,TCS_C!$R$9:$U$10046,TCS_C!$S$5,FALSE),"")</f>
        <v/>
      </c>
      <c r="EI61" t="str">
        <f>IFERROR(VLOOKUP($A61,TCS_C!$R$9:$U$10046,TCS_C!$T$5,FALSE),"")</f>
        <v/>
      </c>
      <c r="EJ61" t="str">
        <f>IF(EH61="","",Names!$K$3)</f>
        <v/>
      </c>
      <c r="EK61" t="str">
        <f>IF(EH61="","",Names!$C$17)</f>
        <v/>
      </c>
      <c r="EL61" t="str">
        <f>IFERROR(VLOOKUP($A61,TCS_C!$R$9:$U$10046,TCS_C!$U$5,FALSE),"")</f>
        <v/>
      </c>
      <c r="EN61" s="224" t="str">
        <f>IF(EH61="","",CONCATENATE(EH61,Names!$H$3,EI61,Names!$J$3,EJ61,Names!$L$3,EK61,Names!$N$3,EL61))</f>
        <v/>
      </c>
      <c r="EQ61" t="str">
        <f>IFERROR(VLOOKUP($A61,Table!BT62:$BY$286,Table!$BU$3,FALSE),"")</f>
        <v>A2T</v>
      </c>
      <c r="ER61" t="str">
        <f>IFERROR(VLOOKUP($A61,Table!BT62:$BY$286,Table!$BV$3,FALSE),"")</f>
        <v>060PRL</v>
      </c>
      <c r="ES61" t="str">
        <f>IF(EQ61="","",Names!$K$3)</f>
        <v>RFS</v>
      </c>
      <c r="ET61" t="str">
        <f>IFERROR(VLOOKUP($A61,Table!BT62:$BY$286,Table!$BW$3,FALSE),"")</f>
        <v>PRLTE</v>
      </c>
      <c r="EU61" t="str">
        <f>IFERROR(VLOOKUP($A61,Table!BT62:$BY$286,Table!$BX$3,FALSE),"")</f>
        <v>G008</v>
      </c>
      <c r="EW61" s="224" t="str">
        <f>IF(EQ61="","",CONCATENATE(EQ61,Names!$H$3,ER61,Names!$J$3,ES61,Names!$L$3,ET61,Names!$N$3,EU61))</f>
        <v>A2T-060PRL:RFS-PRLTE-G008</v>
      </c>
      <c r="FB61" t="str">
        <f>IF(EZ61="","",Names!$K$3)</f>
        <v/>
      </c>
      <c r="FF61" s="224" t="str">
        <f>IF(EZ61="","",CONCATENATE(EZ61,Names!$H$3,FA61,Names!$J$3,FB61,Names!$L$3,FC61,Names!$N$3,FD61))</f>
        <v/>
      </c>
      <c r="FG61" s="1266" t="str">
        <f>IF(EZ61="","",CONCATENATE(FC61,Names!$N$3,FD61))</f>
        <v/>
      </c>
    </row>
    <row r="62" spans="1:163">
      <c r="A62" s="72">
        <v>59</v>
      </c>
      <c r="C62" t="str">
        <f>IFERROR(VLOOKUP($A62,Table!$AL$5:$AS$286,Table!$AM$3,FALSE),"")</f>
        <v>HBL</v>
      </c>
      <c r="D62" t="str">
        <f>IFERROR(VLOOKUP($A62,Table!$AL$5:$AS$286,Table!$AN$3,FALSE),"")</f>
        <v>070PRL</v>
      </c>
      <c r="E62" t="str">
        <f>IF(C62="","",Names!$K$3)</f>
        <v>RFS</v>
      </c>
      <c r="F62" t="str">
        <f>IF(C62="","",Names!$C$5)</f>
        <v>PRLRL</v>
      </c>
      <c r="G62" t="str">
        <f>IFERROR(VLOOKUP($A62,Table!$AL$5:$AS$286,Table!$AO$3,FALSE),"")</f>
        <v>059</v>
      </c>
      <c r="I62" s="224" t="str">
        <f>IF(C62="","",CONCATENATE(C62,Names!$H$3,D62,Names!$J$3,E62,Names!$L$3,F62,Names!$N$3,G62))</f>
        <v>HBL-070PRL:RFS-PRLRL-059</v>
      </c>
      <c r="L62" s="1170" t="str">
        <f>IFERROR(VLOOKUP($A62,Table!$AV$5:$BK$286,Table!$AW$3,FALSE),"")</f>
        <v/>
      </c>
      <c r="M62" s="1170" t="str">
        <f>IFERROR(VLOOKUP($A62,Table!$AV$5:$BK$286,Table!$AX$3,FALSE),"")</f>
        <v/>
      </c>
      <c r="N62" s="1170" t="str">
        <f>IF(L62="","",Names!$K$3)</f>
        <v/>
      </c>
      <c r="O62" s="1170" t="str">
        <f>IF(L62="","",Names!$C$9)</f>
        <v/>
      </c>
      <c r="P62" s="1170" t="str">
        <f>IFERROR(VLOOKUP($A62,Table!$AV$5:$BK$286,Table!$AY$3,FALSE),"")</f>
        <v/>
      </c>
      <c r="R62" s="224" t="str">
        <f>IF(L62="","",CONCATENATE(L62,Names!$H$3,M62,Names!$J$3,N62,Names!$L$3,O62,Names!$N$3,P62))</f>
        <v/>
      </c>
      <c r="U62" t="str">
        <f>IFERROR(VLOOKUP($A62,Table!$AV$5:$BI$286,Table!$AW$3,FALSE),"")</f>
        <v/>
      </c>
      <c r="V62" t="str">
        <f>IFERROR(VLOOKUP($A62,Table!$AV$5:$BI$286,Table!$AX$3,FALSE),"")</f>
        <v/>
      </c>
      <c r="W62" t="str">
        <f>IF(U62="","",Names!$K$3)</f>
        <v/>
      </c>
      <c r="X62" t="str">
        <f>IF(U62="","",Names!$C$6)</f>
        <v/>
      </c>
      <c r="Y62" t="str">
        <f>IFERROR(VLOOKUP($A62,Table!$AV$5:$BI$286,Table!$AY$3,FALSE),"")</f>
        <v/>
      </c>
      <c r="AA62" s="224" t="str">
        <f>IF(U62="","",CONCATENATE(U62,Names!$H$3,V62,Names!$J$3,W62,Names!$L$3,X62,Names!$N$3,Y62))</f>
        <v/>
      </c>
      <c r="AD62" t="str">
        <f>IFERROR(VLOOKUP($A62,Table!$AV$5:$BI$286,Table!$AW$3,FALSE),"")</f>
        <v/>
      </c>
      <c r="AE62" t="str">
        <f>IFERROR(VLOOKUP($A62,Table!$AV$5:$BI$286,Table!$AX$3,FALSE),"")</f>
        <v/>
      </c>
      <c r="AF62" t="str">
        <f>IF(AD62="","",Names!$K$3)</f>
        <v/>
      </c>
      <c r="AG62" t="str">
        <f>IF(AD62="","",Names!$C$7)</f>
        <v/>
      </c>
      <c r="AH62" t="str">
        <f>IFERROR(VLOOKUP($A62,Table!$AV$5:$BI$286,Table!$AY$3,FALSE),"")</f>
        <v/>
      </c>
      <c r="AJ62" s="224" t="str">
        <f>IF(AD62="","",CONCATENATE(AD62,Names!$H$3,AE62,Names!$J$3,AF62,Names!$L$3,AG62,Names!$N$3,AH62))</f>
        <v/>
      </c>
      <c r="AM62" t="str">
        <f>IFERROR(VLOOKUP($A62,Table!$AV$5:$BI$286,Table!$AW$3,FALSE),"")</f>
        <v/>
      </c>
      <c r="AN62" t="str">
        <f>IFERROR(VLOOKUP($A62,Table!$AV$5:$BI$286,Table!$AX$3,FALSE),"")</f>
        <v/>
      </c>
      <c r="AO62" t="str">
        <f>IF(AM62="","",Names!$K$3)</f>
        <v/>
      </c>
      <c r="AP62" t="str">
        <f>IF(AM62="","",Names!$C$8)</f>
        <v/>
      </c>
      <c r="AQ62" t="str">
        <f>IFERROR(VLOOKUP($A62,Table!$AV$5:$BI$286,Table!$AY$3,FALSE),"")</f>
        <v/>
      </c>
      <c r="AS62" s="224" t="str">
        <f>IF(AM62="","",CONCATENATE(AM62,Names!$H$3,AN62,Names!$J$3,AO62,Names!$L$3,AP62,Names!$N$3,AQ62))</f>
        <v/>
      </c>
      <c r="AV62" t="str">
        <f>IFERROR(VLOOKUP($A62,Table!$AL$5:$AS$286,Table!$AM$3,FALSE),"")</f>
        <v>HBL</v>
      </c>
      <c r="AW62" t="str">
        <f>IFERROR(VLOOKUP($A62,Table!$AL$5:$AS$286,Table!$AN$3,FALSE),"")</f>
        <v>070PRL</v>
      </c>
      <c r="AX62" t="str">
        <f>IF(AV62="","",Names!$K$3)</f>
        <v>RFS</v>
      </c>
      <c r="AY62" t="str">
        <f>IF(AV62="","",Names!$C$10)</f>
        <v>PRLEH</v>
      </c>
      <c r="AZ62" t="str">
        <f>IFERROR(VLOOKUP($A62,Table!$AL$5:$AS$286,Table!$AQ$3,FALSE),"")</f>
        <v>L059</v>
      </c>
      <c r="BB62" s="224" t="str">
        <f>IF(AV62="","",CONCATENATE(AV62,Names!$H$3,AW62,Names!$J$3,AX62,Names!$L$3,AY62,Names!$N$3,AZ62))</f>
        <v>HBL-070PRL:RFS-PRLEH-L059</v>
      </c>
      <c r="BE62" t="str">
        <f>IFERROR(VLOOKUP($A62,Table!$AV$5:$BI$286,Table!$AW$3,FALSE),"")</f>
        <v/>
      </c>
      <c r="BF62" t="str">
        <f>IFERROR(VLOOKUP($A62,Table!$AV$5:$BI$286,Table!$AX$3,FALSE),"")</f>
        <v/>
      </c>
      <c r="BG62" t="str">
        <f>IF(BE62="","",Names!$K$3)</f>
        <v/>
      </c>
      <c r="BH62" t="str">
        <f>IF(BE62="","",Names!$C$10)</f>
        <v/>
      </c>
      <c r="BI62" t="str">
        <f>IFERROR(VLOOKUP($A62,Table!$AV$5:$BI$286,Table!$BC$3,FALSE),"")</f>
        <v/>
      </c>
      <c r="BK62" s="224" t="str">
        <f>IF(BE62="","",CONCATENATE(BE62,Names!$H$3,BF62,Names!$J$3,BG62,Names!$L$3,BH62,Names!$N$3,BI62))</f>
        <v/>
      </c>
      <c r="BN62" t="str">
        <f>IFERROR(VLOOKUP($A62,Table!$AV$5:$BI$286,Table!$AW$3,FALSE),"")</f>
        <v/>
      </c>
      <c r="BO62" t="str">
        <f>IFERROR(VLOOKUP($A62,Table!$AV$5:$BI$286,Table!$AX$3,FALSE),"")</f>
        <v/>
      </c>
      <c r="BP62" t="str">
        <f>IF(BN62="","",Names!$K$3)</f>
        <v/>
      </c>
      <c r="BQ62" t="str">
        <f>IF(BN62="","",Names!$C$10)</f>
        <v/>
      </c>
      <c r="BR62" t="str">
        <f>IFERROR(VLOOKUP($A62,Table!$AV$5:$BI$286,Table!$BF$3,FALSE),"")</f>
        <v/>
      </c>
      <c r="BT62" s="224" t="str">
        <f>IF(BN62="","",CONCATENATE(BN62,Names!$H$3,BO62,Names!$J$3,BP62,Names!$L$3,BQ62,Names!$N$3,BR62))</f>
        <v/>
      </c>
      <c r="BW62" t="str">
        <f>IFERROR(VLOOKUP($A62,Table!$AL$5:$AS$286,Table!$AM$3,FALSE),"")</f>
        <v>HBL</v>
      </c>
      <c r="BX62" t="str">
        <f>IFERROR(VLOOKUP($A62,Table!$AL$5:$AS$286,Table!$AN$3,FALSE),"")</f>
        <v>070PRL</v>
      </c>
      <c r="BY62" t="str">
        <f>IF(BW62="","",Names!$K$3)</f>
        <v>RFS</v>
      </c>
      <c r="BZ62" t="str">
        <f>IF(BW62="","",Names!$C$11)</f>
        <v>PRLTE</v>
      </c>
      <c r="CA62" t="str">
        <f>IFERROR(VLOOKUP($A62,Table!$AL$5:$AS$286,Table!$AQ$3,FALSE),"")</f>
        <v>L059</v>
      </c>
      <c r="CC62" s="224" t="str">
        <f>IF(BW62="","",CONCATENATE(BW62,Names!$H$3,BX62,Names!$J$3,BY62,Names!$L$3,BZ62,Names!$N$3,CA62))</f>
        <v>HBL-070PRL:RFS-PRLTE-L059</v>
      </c>
      <c r="CF62" t="str">
        <f>IFERROR(VLOOKUP($A62,Table!$AV$5:$BI$286,Table!$AW$3,FALSE),"")</f>
        <v/>
      </c>
      <c r="CG62" t="str">
        <f>IFERROR(VLOOKUP($A62,Table!$AV$5:$BI$286,Table!$AX$3,FALSE),"")</f>
        <v/>
      </c>
      <c r="CH62" t="str">
        <f>IF(CF62="","",Names!$K$3)</f>
        <v/>
      </c>
      <c r="CI62" t="str">
        <f>IF(CF62="","",Names!$C$11)</f>
        <v/>
      </c>
      <c r="CJ62" t="str">
        <f>IFERROR(VLOOKUP($A62,Table!$AV$5:$BI$286,Table!$BC$3,FALSE),"")</f>
        <v/>
      </c>
      <c r="CL62" s="224" t="str">
        <f>IF(CF62="","",CONCATENATE(CF62,Names!$H$3,CG62,Names!$J$3,CH62,Names!$L$3,CI62,Names!$N$3,CJ62))</f>
        <v/>
      </c>
      <c r="CO62" t="str">
        <f>IFERROR(VLOOKUP($A62,Table!$AV$5:$BI$286,Table!$AW$3,FALSE),"")</f>
        <v/>
      </c>
      <c r="CP62" t="str">
        <f>IFERROR(VLOOKUP($A62,Table!$AV$5:$BI$286,Table!$AX$3,FALSE),"")</f>
        <v/>
      </c>
      <c r="CQ62" t="str">
        <f>IF(CO62="","",Names!$K$3)</f>
        <v/>
      </c>
      <c r="CR62" t="str">
        <f>IF(CO62="","",Names!$C$11)</f>
        <v/>
      </c>
      <c r="CS62" t="str">
        <f>IFERROR(VLOOKUP($A62,Table!$AV$5:$BI$286,Table!$BF$3,FALSE),"")</f>
        <v/>
      </c>
      <c r="CU62" s="224" t="str">
        <f>IF(CO62="","",CONCATENATE(CO62,Names!$H$3,CP62,Names!$J$3,CQ62,Names!$L$3,CR62,Names!$N$3,CS62))</f>
        <v/>
      </c>
      <c r="CX62" t="str">
        <f>IFERROR(VLOOKUP($A62,Table!$AV$5:$BI$286,Table!$AW$3,FALSE),"")</f>
        <v/>
      </c>
      <c r="CY62" t="str">
        <f>IFERROR(VLOOKUP($A62,Table!$AV$5:$BI$286,Table!$AX$3,FALSE),"")</f>
        <v/>
      </c>
      <c r="CZ62" t="str">
        <f>IF(CX62="","",Names!$K$3)</f>
        <v/>
      </c>
      <c r="DA62" t="str">
        <f>IF(CX62="","",Names!$C$12)</f>
        <v/>
      </c>
      <c r="DB62" t="str">
        <f>IFERROR(VLOOKUP($A62,Table!$AV$5:$BI$286,Table!$BC$3,FALSE),"")</f>
        <v/>
      </c>
      <c r="DD62" s="224" t="str">
        <f>IF(CX62="","",CONCATENATE(CX62,Names!$H$3,CY62,Names!$J$3,CZ62,Names!$L$3,DA62,Names!$N$3,DB62))</f>
        <v/>
      </c>
      <c r="DG62" t="str">
        <f>IFERROR(VLOOKUP($A62,Table!$AV$5:$BI$286,Table!$AW$3,FALSE),"")</f>
        <v/>
      </c>
      <c r="DH62" t="str">
        <f>IFERROR(VLOOKUP($A62,Table!$AV$5:$BI$286,Table!$AX$3,FALSE),"")</f>
        <v/>
      </c>
      <c r="DI62" t="str">
        <f>IF(DG62="","",Names!$K$3)</f>
        <v/>
      </c>
      <c r="DJ62" t="str">
        <f>IF(DG62="","",Names!$C$24)</f>
        <v/>
      </c>
      <c r="DK62" t="str">
        <f>IFERROR(VLOOKUP($A62,Table!$AV$5:$BI$286,Table!$AY$3,FALSE),"")</f>
        <v/>
      </c>
      <c r="DM62" s="224" t="str">
        <f>IF(DG62="","",CONCATENATE(DG62,Names!$H$3,DH62,Names!$J$3,DI62,Names!$L$3,DJ62,Names!$N$3,DK62))</f>
        <v/>
      </c>
      <c r="DP62" s="1170" t="str">
        <f>IFERROR(VLOOKUP($A62,Table!$DI$5:$DO$286,Table!$DJ$3,FALSE),"")</f>
        <v/>
      </c>
      <c r="DQ62" s="1170" t="str">
        <f>IFERROR(VLOOKUP($A62,Table!$DI$5:$DO$286,Table!$DK$3,FALSE),"")</f>
        <v/>
      </c>
      <c r="DR62" s="1170" t="str">
        <f>IF(DP62="","",Names!$K$3)</f>
        <v/>
      </c>
      <c r="DS62" s="1170" t="str">
        <f>IF(DP62="","",Names!$C$26)</f>
        <v/>
      </c>
      <c r="DT62" s="1170" t="str">
        <f>IFERROR(VLOOKUP($A62,Table!$DI$5:$DO$286,Table!$DM$3,FALSE),"")</f>
        <v/>
      </c>
      <c r="DV62" s="224" t="str">
        <f>IF(DP62="","",CONCATENATE(DP62,Names!$H$3,DQ62,Names!$J$3,DR62,Names!$L$3,DS62,Names!$N$3,DT62))</f>
        <v/>
      </c>
      <c r="DY62" s="1170" t="str">
        <f>IFERROR(VLOOKUP($A62,Table!$DI$5:$DO$286,Table!$DJ$3,FALSE),"")</f>
        <v/>
      </c>
      <c r="DZ62" s="1170" t="str">
        <f>IFERROR(VLOOKUP($A62,Table!$DI$5:$DO$286,Table!$DK$3,FALSE),"")</f>
        <v/>
      </c>
      <c r="EA62" s="1170" t="str">
        <f>IF(DY62="","",Names!$K$3)</f>
        <v/>
      </c>
      <c r="EB62" s="1170" t="str">
        <f>IF(DY62="","",Names!$C$25)</f>
        <v/>
      </c>
      <c r="EC62" s="1170" t="str">
        <f>IFERROR(VLOOKUP($A62,Table!$DI$5:$DO$286,Table!$DM$3,FALSE),"")</f>
        <v/>
      </c>
      <c r="EE62" s="224" t="str">
        <f>IF(DY62="","",CONCATENATE(DY62,Names!$H$3,DZ62,Names!$J$3,EA62,Names!$L$3,EB62,Names!$N$3,EC62))</f>
        <v/>
      </c>
      <c r="EH62" t="str">
        <f>IFERROR(VLOOKUP($A62,TCS_C!$R$9:$U$10046,TCS_C!$S$5,FALSE),"")</f>
        <v/>
      </c>
      <c r="EI62" t="str">
        <f>IFERROR(VLOOKUP($A62,TCS_C!$R$9:$U$10046,TCS_C!$T$5,FALSE),"")</f>
        <v/>
      </c>
      <c r="EJ62" t="str">
        <f>IF(EH62="","",Names!$K$3)</f>
        <v/>
      </c>
      <c r="EK62" t="str">
        <f>IF(EH62="","",Names!$C$17)</f>
        <v/>
      </c>
      <c r="EL62" t="str">
        <f>IFERROR(VLOOKUP($A62,TCS_C!$R$9:$U$10046,TCS_C!$U$5,FALSE),"")</f>
        <v/>
      </c>
      <c r="EN62" s="224" t="str">
        <f>IF(EH62="","",CONCATENATE(EH62,Names!$H$3,EI62,Names!$J$3,EJ62,Names!$L$3,EK62,Names!$N$3,EL62))</f>
        <v/>
      </c>
      <c r="EQ62" t="str">
        <f>IFERROR(VLOOKUP($A62,Table!BT63:$BY$286,Table!$BU$3,FALSE),"")</f>
        <v>A2T</v>
      </c>
      <c r="ER62" t="str">
        <f>IFERROR(VLOOKUP($A62,Table!BT63:$BY$286,Table!$BV$3,FALSE),"")</f>
        <v>060PRL</v>
      </c>
      <c r="ES62" t="str">
        <f>IF(EQ62="","",Names!$K$3)</f>
        <v>RFS</v>
      </c>
      <c r="ET62" t="str">
        <f>IFERROR(VLOOKUP($A62,Table!BT63:$BY$286,Table!$BW$3,FALSE),"")</f>
        <v>PRLAd</v>
      </c>
      <c r="EU62" t="str">
        <f>IFERROR(VLOOKUP($A62,Table!BT63:$BY$286,Table!$BX$3,FALSE),"")</f>
        <v>G008</v>
      </c>
      <c r="EW62" s="224" t="str">
        <f>IF(EQ62="","",CONCATENATE(EQ62,Names!$H$3,ER62,Names!$J$3,ES62,Names!$L$3,ET62,Names!$N$3,EU62))</f>
        <v>A2T-060PRL:RFS-PRLAd-G008</v>
      </c>
      <c r="FB62" t="str">
        <f>IF(EZ62="","",Names!$K$3)</f>
        <v/>
      </c>
      <c r="FF62" s="224" t="str">
        <f>IF(EZ62="","",CONCATENATE(EZ62,Names!$H$3,FA62,Names!$J$3,FB62,Names!$L$3,FC62,Names!$N$3,FD62))</f>
        <v/>
      </c>
      <c r="FG62" s="1266" t="str">
        <f>IF(EZ62="","",CONCATENATE(FC62,Names!$N$3,FD62))</f>
        <v/>
      </c>
    </row>
    <row r="63" spans="1:163">
      <c r="A63" s="72">
        <v>60</v>
      </c>
      <c r="C63" t="str">
        <f>IFERROR(VLOOKUP($A63,Table!$AL$5:$AS$286,Table!$AM$3,FALSE),"")</f>
        <v>HBL</v>
      </c>
      <c r="D63" t="str">
        <f>IFERROR(VLOOKUP($A63,Table!$AL$5:$AS$286,Table!$AN$3,FALSE),"")</f>
        <v>070PRL</v>
      </c>
      <c r="E63" t="str">
        <f>IF(C63="","",Names!$K$3)</f>
        <v>RFS</v>
      </c>
      <c r="F63" t="str">
        <f>IF(C63="","",Names!$C$5)</f>
        <v>PRLRL</v>
      </c>
      <c r="G63" t="str">
        <f>IFERROR(VLOOKUP($A63,Table!$AL$5:$AS$286,Table!$AO$3,FALSE),"")</f>
        <v>060</v>
      </c>
      <c r="I63" s="224" t="str">
        <f>IF(C63="","",CONCATENATE(C63,Names!$H$3,D63,Names!$J$3,E63,Names!$L$3,F63,Names!$N$3,G63))</f>
        <v>HBL-070PRL:RFS-PRLRL-060</v>
      </c>
      <c r="L63" s="1170" t="str">
        <f>IFERROR(VLOOKUP($A63,Table!$AV$5:$BK$286,Table!$AW$3,FALSE),"")</f>
        <v/>
      </c>
      <c r="M63" s="1170" t="str">
        <f>IFERROR(VLOOKUP($A63,Table!$AV$5:$BK$286,Table!$AX$3,FALSE),"")</f>
        <v/>
      </c>
      <c r="N63" s="1170" t="str">
        <f>IF(L63="","",Names!$K$3)</f>
        <v/>
      </c>
      <c r="O63" s="1170" t="str">
        <f>IF(L63="","",Names!$C$9)</f>
        <v/>
      </c>
      <c r="P63" s="1170" t="str">
        <f>IFERROR(VLOOKUP($A63,Table!$AV$5:$BK$286,Table!$AY$3,FALSE),"")</f>
        <v/>
      </c>
      <c r="R63" s="224" t="str">
        <f>IF(L63="","",CONCATENATE(L63,Names!$H$3,M63,Names!$J$3,N63,Names!$L$3,O63,Names!$N$3,P63))</f>
        <v/>
      </c>
      <c r="U63" t="str">
        <f>IFERROR(VLOOKUP($A63,Table!$AV$5:$BI$286,Table!$AW$3,FALSE),"")</f>
        <v/>
      </c>
      <c r="V63" t="str">
        <f>IFERROR(VLOOKUP($A63,Table!$AV$5:$BI$286,Table!$AX$3,FALSE),"")</f>
        <v/>
      </c>
      <c r="W63" t="str">
        <f>IF(U63="","",Names!$K$3)</f>
        <v/>
      </c>
      <c r="X63" t="str">
        <f>IF(U63="","",Names!$C$6)</f>
        <v/>
      </c>
      <c r="Y63" t="str">
        <f>IFERROR(VLOOKUP($A63,Table!$AV$5:$BI$286,Table!$AY$3,FALSE),"")</f>
        <v/>
      </c>
      <c r="AA63" s="224" t="str">
        <f>IF(U63="","",CONCATENATE(U63,Names!$H$3,V63,Names!$J$3,W63,Names!$L$3,X63,Names!$N$3,Y63))</f>
        <v/>
      </c>
      <c r="AD63" t="str">
        <f>IFERROR(VLOOKUP($A63,Table!$AV$5:$BI$286,Table!$AW$3,FALSE),"")</f>
        <v/>
      </c>
      <c r="AE63" t="str">
        <f>IFERROR(VLOOKUP($A63,Table!$AV$5:$BI$286,Table!$AX$3,FALSE),"")</f>
        <v/>
      </c>
      <c r="AF63" t="str">
        <f>IF(AD63="","",Names!$K$3)</f>
        <v/>
      </c>
      <c r="AG63" t="str">
        <f>IF(AD63="","",Names!$C$7)</f>
        <v/>
      </c>
      <c r="AH63" t="str">
        <f>IFERROR(VLOOKUP($A63,Table!$AV$5:$BI$286,Table!$AY$3,FALSE),"")</f>
        <v/>
      </c>
      <c r="AJ63" s="224" t="str">
        <f>IF(AD63="","",CONCATENATE(AD63,Names!$H$3,AE63,Names!$J$3,AF63,Names!$L$3,AG63,Names!$N$3,AH63))</f>
        <v/>
      </c>
      <c r="AM63" t="str">
        <f>IFERROR(VLOOKUP($A63,Table!$AV$5:$BI$286,Table!$AW$3,FALSE),"")</f>
        <v/>
      </c>
      <c r="AN63" t="str">
        <f>IFERROR(VLOOKUP($A63,Table!$AV$5:$BI$286,Table!$AX$3,FALSE),"")</f>
        <v/>
      </c>
      <c r="AO63" t="str">
        <f>IF(AM63="","",Names!$K$3)</f>
        <v/>
      </c>
      <c r="AP63" t="str">
        <f>IF(AM63="","",Names!$C$8)</f>
        <v/>
      </c>
      <c r="AQ63" t="str">
        <f>IFERROR(VLOOKUP($A63,Table!$AV$5:$BI$286,Table!$AY$3,FALSE),"")</f>
        <v/>
      </c>
      <c r="AS63" s="224" t="str">
        <f>IF(AM63="","",CONCATENATE(AM63,Names!$H$3,AN63,Names!$J$3,AO63,Names!$L$3,AP63,Names!$N$3,AQ63))</f>
        <v/>
      </c>
      <c r="AV63" t="str">
        <f>IFERROR(VLOOKUP($A63,Table!$AL$5:$AS$286,Table!$AM$3,FALSE),"")</f>
        <v>HBL</v>
      </c>
      <c r="AW63" t="str">
        <f>IFERROR(VLOOKUP($A63,Table!$AL$5:$AS$286,Table!$AN$3,FALSE),"")</f>
        <v>070PRL</v>
      </c>
      <c r="AX63" t="str">
        <f>IF(AV63="","",Names!$K$3)</f>
        <v>RFS</v>
      </c>
      <c r="AY63" t="str">
        <f>IF(AV63="","",Names!$C$10)</f>
        <v>PRLEH</v>
      </c>
      <c r="AZ63" t="str">
        <f>IFERROR(VLOOKUP($A63,Table!$AL$5:$AS$286,Table!$AQ$3,FALSE),"")</f>
        <v>L060</v>
      </c>
      <c r="BB63" s="224" t="str">
        <f>IF(AV63="","",CONCATENATE(AV63,Names!$H$3,AW63,Names!$J$3,AX63,Names!$L$3,AY63,Names!$N$3,AZ63))</f>
        <v>HBL-070PRL:RFS-PRLEH-L060</v>
      </c>
      <c r="BE63" t="str">
        <f>IFERROR(VLOOKUP($A63,Table!$AV$5:$BI$286,Table!$AW$3,FALSE),"")</f>
        <v/>
      </c>
      <c r="BF63" t="str">
        <f>IFERROR(VLOOKUP($A63,Table!$AV$5:$BI$286,Table!$AX$3,FALSE),"")</f>
        <v/>
      </c>
      <c r="BG63" t="str">
        <f>IF(BE63="","",Names!$K$3)</f>
        <v/>
      </c>
      <c r="BH63" t="str">
        <f>IF(BE63="","",Names!$C$10)</f>
        <v/>
      </c>
      <c r="BI63" t="str">
        <f>IFERROR(VLOOKUP($A63,Table!$AV$5:$BI$286,Table!$BC$3,FALSE),"")</f>
        <v/>
      </c>
      <c r="BK63" s="224" t="str">
        <f>IF(BE63="","",CONCATENATE(BE63,Names!$H$3,BF63,Names!$J$3,BG63,Names!$L$3,BH63,Names!$N$3,BI63))</f>
        <v/>
      </c>
      <c r="BN63" t="str">
        <f>IFERROR(VLOOKUP($A63,Table!$AV$5:$BI$286,Table!$AW$3,FALSE),"")</f>
        <v/>
      </c>
      <c r="BO63" t="str">
        <f>IFERROR(VLOOKUP($A63,Table!$AV$5:$BI$286,Table!$AX$3,FALSE),"")</f>
        <v/>
      </c>
      <c r="BP63" t="str">
        <f>IF(BN63="","",Names!$K$3)</f>
        <v/>
      </c>
      <c r="BQ63" t="str">
        <f>IF(BN63="","",Names!$C$10)</f>
        <v/>
      </c>
      <c r="BR63" t="str">
        <f>IFERROR(VLOOKUP($A63,Table!$AV$5:$BI$286,Table!$BF$3,FALSE),"")</f>
        <v/>
      </c>
      <c r="BT63" s="224" t="str">
        <f>IF(BN63="","",CONCATENATE(BN63,Names!$H$3,BO63,Names!$J$3,BP63,Names!$L$3,BQ63,Names!$N$3,BR63))</f>
        <v/>
      </c>
      <c r="BW63" t="str">
        <f>IFERROR(VLOOKUP($A63,Table!$AL$5:$AS$286,Table!$AM$3,FALSE),"")</f>
        <v>HBL</v>
      </c>
      <c r="BX63" t="str">
        <f>IFERROR(VLOOKUP($A63,Table!$AL$5:$AS$286,Table!$AN$3,FALSE),"")</f>
        <v>070PRL</v>
      </c>
      <c r="BY63" t="str">
        <f>IF(BW63="","",Names!$K$3)</f>
        <v>RFS</v>
      </c>
      <c r="BZ63" t="str">
        <f>IF(BW63="","",Names!$C$11)</f>
        <v>PRLTE</v>
      </c>
      <c r="CA63" t="str">
        <f>IFERROR(VLOOKUP($A63,Table!$AL$5:$AS$286,Table!$AQ$3,FALSE),"")</f>
        <v>L060</v>
      </c>
      <c r="CC63" s="224" t="str">
        <f>IF(BW63="","",CONCATENATE(BW63,Names!$H$3,BX63,Names!$J$3,BY63,Names!$L$3,BZ63,Names!$N$3,CA63))</f>
        <v>HBL-070PRL:RFS-PRLTE-L060</v>
      </c>
      <c r="CF63" t="str">
        <f>IFERROR(VLOOKUP($A63,Table!$AV$5:$BI$286,Table!$AW$3,FALSE),"")</f>
        <v/>
      </c>
      <c r="CG63" t="str">
        <f>IFERROR(VLOOKUP($A63,Table!$AV$5:$BI$286,Table!$AX$3,FALSE),"")</f>
        <v/>
      </c>
      <c r="CH63" t="str">
        <f>IF(CF63="","",Names!$K$3)</f>
        <v/>
      </c>
      <c r="CI63" t="str">
        <f>IF(CF63="","",Names!$C$11)</f>
        <v/>
      </c>
      <c r="CJ63" t="str">
        <f>IFERROR(VLOOKUP($A63,Table!$AV$5:$BI$286,Table!$BC$3,FALSE),"")</f>
        <v/>
      </c>
      <c r="CL63" s="224" t="str">
        <f>IF(CF63="","",CONCATENATE(CF63,Names!$H$3,CG63,Names!$J$3,CH63,Names!$L$3,CI63,Names!$N$3,CJ63))</f>
        <v/>
      </c>
      <c r="CO63" t="str">
        <f>IFERROR(VLOOKUP($A63,Table!$AV$5:$BI$286,Table!$AW$3,FALSE),"")</f>
        <v/>
      </c>
      <c r="CP63" t="str">
        <f>IFERROR(VLOOKUP($A63,Table!$AV$5:$BI$286,Table!$AX$3,FALSE),"")</f>
        <v/>
      </c>
      <c r="CQ63" t="str">
        <f>IF(CO63="","",Names!$K$3)</f>
        <v/>
      </c>
      <c r="CR63" t="str">
        <f>IF(CO63="","",Names!$C$11)</f>
        <v/>
      </c>
      <c r="CS63" t="str">
        <f>IFERROR(VLOOKUP($A63,Table!$AV$5:$BI$286,Table!$BF$3,FALSE),"")</f>
        <v/>
      </c>
      <c r="CU63" s="224" t="str">
        <f>IF(CO63="","",CONCATENATE(CO63,Names!$H$3,CP63,Names!$J$3,CQ63,Names!$L$3,CR63,Names!$N$3,CS63))</f>
        <v/>
      </c>
      <c r="CX63" t="str">
        <f>IFERROR(VLOOKUP($A63,Table!$AV$5:$BI$286,Table!$AW$3,FALSE),"")</f>
        <v/>
      </c>
      <c r="CY63" t="str">
        <f>IFERROR(VLOOKUP($A63,Table!$AV$5:$BI$286,Table!$AX$3,FALSE),"")</f>
        <v/>
      </c>
      <c r="CZ63" t="str">
        <f>IF(CX63="","",Names!$K$3)</f>
        <v/>
      </c>
      <c r="DA63" t="str">
        <f>IF(CX63="","",Names!$C$12)</f>
        <v/>
      </c>
      <c r="DB63" t="str">
        <f>IFERROR(VLOOKUP($A63,Table!$AV$5:$BI$286,Table!$BC$3,FALSE),"")</f>
        <v/>
      </c>
      <c r="DD63" s="224" t="str">
        <f>IF(CX63="","",CONCATENATE(CX63,Names!$H$3,CY63,Names!$J$3,CZ63,Names!$L$3,DA63,Names!$N$3,DB63))</f>
        <v/>
      </c>
      <c r="DG63" t="str">
        <f>IFERROR(VLOOKUP($A63,Table!$AV$5:$BI$286,Table!$AW$3,FALSE),"")</f>
        <v/>
      </c>
      <c r="DH63" t="str">
        <f>IFERROR(VLOOKUP($A63,Table!$AV$5:$BI$286,Table!$AX$3,FALSE),"")</f>
        <v/>
      </c>
      <c r="DI63" t="str">
        <f>IF(DG63="","",Names!$K$3)</f>
        <v/>
      </c>
      <c r="DJ63" t="str">
        <f>IF(DG63="","",Names!$C$24)</f>
        <v/>
      </c>
      <c r="DK63" t="str">
        <f>IFERROR(VLOOKUP($A63,Table!$AV$5:$BI$286,Table!$AY$3,FALSE),"")</f>
        <v/>
      </c>
      <c r="DM63" s="224" t="str">
        <f>IF(DG63="","",CONCATENATE(DG63,Names!$H$3,DH63,Names!$J$3,DI63,Names!$L$3,DJ63,Names!$N$3,DK63))</f>
        <v/>
      </c>
      <c r="DP63" s="1170" t="str">
        <f>IFERROR(VLOOKUP($A63,Table!$DI$5:$DO$286,Table!$DJ$3,FALSE),"")</f>
        <v/>
      </c>
      <c r="DQ63" s="1170" t="str">
        <f>IFERROR(VLOOKUP($A63,Table!$DI$5:$DO$286,Table!$DK$3,FALSE),"")</f>
        <v/>
      </c>
      <c r="DR63" s="1170" t="str">
        <f>IF(DP63="","",Names!$K$3)</f>
        <v/>
      </c>
      <c r="DS63" s="1170" t="str">
        <f>IF(DP63="","",Names!$C$26)</f>
        <v/>
      </c>
      <c r="DT63" s="1170" t="str">
        <f>IFERROR(VLOOKUP($A63,Table!$DI$5:$DO$286,Table!$DM$3,FALSE),"")</f>
        <v/>
      </c>
      <c r="DV63" s="224" t="str">
        <f>IF(DP63="","",CONCATENATE(DP63,Names!$H$3,DQ63,Names!$J$3,DR63,Names!$L$3,DS63,Names!$N$3,DT63))</f>
        <v/>
      </c>
      <c r="DY63" s="1170" t="str">
        <f>IFERROR(VLOOKUP($A63,Table!$DI$5:$DO$286,Table!$DJ$3,FALSE),"")</f>
        <v/>
      </c>
      <c r="DZ63" s="1170" t="str">
        <f>IFERROR(VLOOKUP($A63,Table!$DI$5:$DO$286,Table!$DK$3,FALSE),"")</f>
        <v/>
      </c>
      <c r="EA63" s="1170" t="str">
        <f>IF(DY63="","",Names!$K$3)</f>
        <v/>
      </c>
      <c r="EB63" s="1170" t="str">
        <f>IF(DY63="","",Names!$C$25)</f>
        <v/>
      </c>
      <c r="EC63" s="1170" t="str">
        <f>IFERROR(VLOOKUP($A63,Table!$DI$5:$DO$286,Table!$DM$3,FALSE),"")</f>
        <v/>
      </c>
      <c r="EE63" s="224" t="str">
        <f>IF(DY63="","",CONCATENATE(DY63,Names!$H$3,DZ63,Names!$J$3,EA63,Names!$L$3,EB63,Names!$N$3,EC63))</f>
        <v/>
      </c>
      <c r="EH63" t="str">
        <f>IFERROR(VLOOKUP($A63,TCS_C!$R$9:$U$10046,TCS_C!$S$5,FALSE),"")</f>
        <v/>
      </c>
      <c r="EI63" t="str">
        <f>IFERROR(VLOOKUP($A63,TCS_C!$R$9:$U$10046,TCS_C!$T$5,FALSE),"")</f>
        <v/>
      </c>
      <c r="EJ63" t="str">
        <f>IF(EH63="","",Names!$K$3)</f>
        <v/>
      </c>
      <c r="EK63" t="str">
        <f>IF(EH63="","",Names!$C$17)</f>
        <v/>
      </c>
      <c r="EL63" t="str">
        <f>IFERROR(VLOOKUP($A63,TCS_C!$R$9:$U$10046,TCS_C!$U$5,FALSE),"")</f>
        <v/>
      </c>
      <c r="EN63" s="224" t="str">
        <f>IF(EH63="","",CONCATENATE(EH63,Names!$H$3,EI63,Names!$J$3,EJ63,Names!$L$3,EK63,Names!$N$3,EL63))</f>
        <v/>
      </c>
      <c r="EQ63" t="str">
        <f>IFERROR(VLOOKUP($A63,Table!BT64:$BY$286,Table!$BU$3,FALSE),"")</f>
        <v>A2T</v>
      </c>
      <c r="ER63" t="str">
        <f>IFERROR(VLOOKUP($A63,Table!BT64:$BY$286,Table!$BV$3,FALSE),"")</f>
        <v>070PRL</v>
      </c>
      <c r="ES63" t="str">
        <f>IF(EQ63="","",Names!$K$3)</f>
        <v>RFS</v>
      </c>
      <c r="ET63" t="str">
        <f>IFERROR(VLOOKUP($A63,Table!BT64:$BY$286,Table!$BW$3,FALSE),"")</f>
        <v>PRLCC</v>
      </c>
      <c r="EU63" t="str">
        <f>IFERROR(VLOOKUP($A63,Table!BT64:$BY$286,Table!$BX$3,FALSE),"")</f>
        <v>003</v>
      </c>
      <c r="EW63" s="224" t="str">
        <f>IF(EQ63="","",CONCATENATE(EQ63,Names!$H$3,ER63,Names!$J$3,ES63,Names!$L$3,ET63,Names!$N$3,EU63))</f>
        <v>A2T-070PRL:RFS-PRLCC-003</v>
      </c>
      <c r="FB63" t="str">
        <f>IF(EZ63="","",Names!$K$3)</f>
        <v/>
      </c>
      <c r="FF63" s="224" t="str">
        <f>IF(EZ63="","",CONCATENATE(EZ63,Names!$H$3,FA63,Names!$J$3,FB63,Names!$L$3,FC63,Names!$N$3,FD63))</f>
        <v/>
      </c>
      <c r="FG63" s="1266" t="str">
        <f>IF(EZ63="","",CONCATENATE(FC63,Names!$N$3,FD63))</f>
        <v/>
      </c>
    </row>
    <row r="64" spans="1:163">
      <c r="A64" s="72">
        <v>61</v>
      </c>
      <c r="C64" t="str">
        <f>IFERROR(VLOOKUP($A64,Table!$AL$5:$AS$286,Table!$AM$3,FALSE),"")</f>
        <v>HBL</v>
      </c>
      <c r="D64" t="str">
        <f>IFERROR(VLOOKUP($A64,Table!$AL$5:$AS$286,Table!$AN$3,FALSE),"")</f>
        <v>080PRL</v>
      </c>
      <c r="E64" t="str">
        <f>IF(C64="","",Names!$K$3)</f>
        <v>RFS</v>
      </c>
      <c r="F64" t="str">
        <f>IF(C64="","",Names!$C$5)</f>
        <v>PRLRL</v>
      </c>
      <c r="G64" t="str">
        <f>IFERROR(VLOOKUP($A64,Table!$AL$5:$AS$286,Table!$AO$3,FALSE),"")</f>
        <v>061</v>
      </c>
      <c r="I64" s="224" t="str">
        <f>IF(C64="","",CONCATENATE(C64,Names!$H$3,D64,Names!$J$3,E64,Names!$L$3,F64,Names!$N$3,G64))</f>
        <v>HBL-080PRL:RFS-PRLRL-061</v>
      </c>
      <c r="L64" s="1170" t="str">
        <f>IFERROR(VLOOKUP($A64,Table!$AV$5:$BK$286,Table!$AW$3,FALSE),"")</f>
        <v/>
      </c>
      <c r="M64" s="1170" t="str">
        <f>IFERROR(VLOOKUP($A64,Table!$AV$5:$BK$286,Table!$AX$3,FALSE),"")</f>
        <v/>
      </c>
      <c r="N64" s="1170" t="str">
        <f>IF(L64="","",Names!$K$3)</f>
        <v/>
      </c>
      <c r="O64" s="1170" t="str">
        <f>IF(L64="","",Names!$C$9)</f>
        <v/>
      </c>
      <c r="P64" s="1170" t="str">
        <f>IFERROR(VLOOKUP($A64,Table!$AV$5:$BK$286,Table!$AY$3,FALSE),"")</f>
        <v/>
      </c>
      <c r="R64" s="224" t="str">
        <f>IF(L64="","",CONCATENATE(L64,Names!$H$3,M64,Names!$J$3,N64,Names!$L$3,O64,Names!$N$3,P64))</f>
        <v/>
      </c>
      <c r="U64" t="str">
        <f>IFERROR(VLOOKUP($A64,Table!$AV$5:$BI$286,Table!$AW$3,FALSE),"")</f>
        <v/>
      </c>
      <c r="V64" t="str">
        <f>IFERROR(VLOOKUP($A64,Table!$AV$5:$BI$286,Table!$AX$3,FALSE),"")</f>
        <v/>
      </c>
      <c r="W64" t="str">
        <f>IF(U64="","",Names!$K$3)</f>
        <v/>
      </c>
      <c r="X64" t="str">
        <f>IF(U64="","",Names!$C$6)</f>
        <v/>
      </c>
      <c r="Y64" t="str">
        <f>IFERROR(VLOOKUP($A64,Table!$AV$5:$BI$286,Table!$AY$3,FALSE),"")</f>
        <v/>
      </c>
      <c r="AA64" s="224" t="str">
        <f>IF(U64="","",CONCATENATE(U64,Names!$H$3,V64,Names!$J$3,W64,Names!$L$3,X64,Names!$N$3,Y64))</f>
        <v/>
      </c>
      <c r="AD64" t="str">
        <f>IFERROR(VLOOKUP($A64,Table!$AV$5:$BI$286,Table!$AW$3,FALSE),"")</f>
        <v/>
      </c>
      <c r="AE64" t="str">
        <f>IFERROR(VLOOKUP($A64,Table!$AV$5:$BI$286,Table!$AX$3,FALSE),"")</f>
        <v/>
      </c>
      <c r="AF64" t="str">
        <f>IF(AD64="","",Names!$K$3)</f>
        <v/>
      </c>
      <c r="AG64" t="str">
        <f>IF(AD64="","",Names!$C$7)</f>
        <v/>
      </c>
      <c r="AH64" t="str">
        <f>IFERROR(VLOOKUP($A64,Table!$AV$5:$BI$286,Table!$AY$3,FALSE),"")</f>
        <v/>
      </c>
      <c r="AJ64" s="224" t="str">
        <f>IF(AD64="","",CONCATENATE(AD64,Names!$H$3,AE64,Names!$J$3,AF64,Names!$L$3,AG64,Names!$N$3,AH64))</f>
        <v/>
      </c>
      <c r="AM64" t="str">
        <f>IFERROR(VLOOKUP($A64,Table!$AV$5:$BI$286,Table!$AW$3,FALSE),"")</f>
        <v/>
      </c>
      <c r="AN64" t="str">
        <f>IFERROR(VLOOKUP($A64,Table!$AV$5:$BI$286,Table!$AX$3,FALSE),"")</f>
        <v/>
      </c>
      <c r="AO64" t="str">
        <f>IF(AM64="","",Names!$K$3)</f>
        <v/>
      </c>
      <c r="AP64" t="str">
        <f>IF(AM64="","",Names!$C$8)</f>
        <v/>
      </c>
      <c r="AQ64" t="str">
        <f>IFERROR(VLOOKUP($A64,Table!$AV$5:$BI$286,Table!$AY$3,FALSE),"")</f>
        <v/>
      </c>
      <c r="AS64" s="224" t="str">
        <f>IF(AM64="","",CONCATENATE(AM64,Names!$H$3,AN64,Names!$J$3,AO64,Names!$L$3,AP64,Names!$N$3,AQ64))</f>
        <v/>
      </c>
      <c r="AV64" t="str">
        <f>IFERROR(VLOOKUP($A64,Table!$AL$5:$AS$286,Table!$AM$3,FALSE),"")</f>
        <v>HBL</v>
      </c>
      <c r="AW64" t="str">
        <f>IFERROR(VLOOKUP($A64,Table!$AL$5:$AS$286,Table!$AN$3,FALSE),"")</f>
        <v>080PRL</v>
      </c>
      <c r="AX64" t="str">
        <f>IF(AV64="","",Names!$K$3)</f>
        <v>RFS</v>
      </c>
      <c r="AY64" t="str">
        <f>IF(AV64="","",Names!$C$10)</f>
        <v>PRLEH</v>
      </c>
      <c r="AZ64" t="str">
        <f>IFERROR(VLOOKUP($A64,Table!$AL$5:$AS$286,Table!$AQ$3,FALSE),"")</f>
        <v>L061</v>
      </c>
      <c r="BB64" s="224" t="str">
        <f>IF(AV64="","",CONCATENATE(AV64,Names!$H$3,AW64,Names!$J$3,AX64,Names!$L$3,AY64,Names!$N$3,AZ64))</f>
        <v>HBL-080PRL:RFS-PRLEH-L061</v>
      </c>
      <c r="BE64" t="str">
        <f>IFERROR(VLOOKUP($A64,Table!$AV$5:$BI$286,Table!$AW$3,FALSE),"")</f>
        <v/>
      </c>
      <c r="BF64" t="str">
        <f>IFERROR(VLOOKUP($A64,Table!$AV$5:$BI$286,Table!$AX$3,FALSE),"")</f>
        <v/>
      </c>
      <c r="BG64" t="str">
        <f>IF(BE64="","",Names!$K$3)</f>
        <v/>
      </c>
      <c r="BH64" t="str">
        <f>IF(BE64="","",Names!$C$10)</f>
        <v/>
      </c>
      <c r="BI64" t="str">
        <f>IFERROR(VLOOKUP($A64,Table!$AV$5:$BI$286,Table!$BC$3,FALSE),"")</f>
        <v/>
      </c>
      <c r="BK64" s="224" t="str">
        <f>IF(BE64="","",CONCATENATE(BE64,Names!$H$3,BF64,Names!$J$3,BG64,Names!$L$3,BH64,Names!$N$3,BI64))</f>
        <v/>
      </c>
      <c r="BN64" t="str">
        <f>IFERROR(VLOOKUP($A64,Table!$AV$5:$BI$286,Table!$AW$3,FALSE),"")</f>
        <v/>
      </c>
      <c r="BO64" t="str">
        <f>IFERROR(VLOOKUP($A64,Table!$AV$5:$BI$286,Table!$AX$3,FALSE),"")</f>
        <v/>
      </c>
      <c r="BP64" t="str">
        <f>IF(BN64="","",Names!$K$3)</f>
        <v/>
      </c>
      <c r="BQ64" t="str">
        <f>IF(BN64="","",Names!$C$10)</f>
        <v/>
      </c>
      <c r="BR64" t="str">
        <f>IFERROR(VLOOKUP($A64,Table!$AV$5:$BI$286,Table!$BF$3,FALSE),"")</f>
        <v/>
      </c>
      <c r="BT64" s="224" t="str">
        <f>IF(BN64="","",CONCATENATE(BN64,Names!$H$3,BO64,Names!$J$3,BP64,Names!$L$3,BQ64,Names!$N$3,BR64))</f>
        <v/>
      </c>
      <c r="BW64" t="str">
        <f>IFERROR(VLOOKUP($A64,Table!$AL$5:$AS$286,Table!$AM$3,FALSE),"")</f>
        <v>HBL</v>
      </c>
      <c r="BX64" t="str">
        <f>IFERROR(VLOOKUP($A64,Table!$AL$5:$AS$286,Table!$AN$3,FALSE),"")</f>
        <v>080PRL</v>
      </c>
      <c r="BY64" t="str">
        <f>IF(BW64="","",Names!$K$3)</f>
        <v>RFS</v>
      </c>
      <c r="BZ64" t="str">
        <f>IF(BW64="","",Names!$C$11)</f>
        <v>PRLTE</v>
      </c>
      <c r="CA64" t="str">
        <f>IFERROR(VLOOKUP($A64,Table!$AL$5:$AS$286,Table!$AQ$3,FALSE),"")</f>
        <v>L061</v>
      </c>
      <c r="CC64" s="224" t="str">
        <f>IF(BW64="","",CONCATENATE(BW64,Names!$H$3,BX64,Names!$J$3,BY64,Names!$L$3,BZ64,Names!$N$3,CA64))</f>
        <v>HBL-080PRL:RFS-PRLTE-L061</v>
      </c>
      <c r="CF64" t="str">
        <f>IFERROR(VLOOKUP($A64,Table!$AV$5:$BI$286,Table!$AW$3,FALSE),"")</f>
        <v/>
      </c>
      <c r="CG64" t="str">
        <f>IFERROR(VLOOKUP($A64,Table!$AV$5:$BI$286,Table!$AX$3,FALSE),"")</f>
        <v/>
      </c>
      <c r="CH64" t="str">
        <f>IF(CF64="","",Names!$K$3)</f>
        <v/>
      </c>
      <c r="CI64" t="str">
        <f>IF(CF64="","",Names!$C$11)</f>
        <v/>
      </c>
      <c r="CJ64" t="str">
        <f>IFERROR(VLOOKUP($A64,Table!$AV$5:$BI$286,Table!$BC$3,FALSE),"")</f>
        <v/>
      </c>
      <c r="CL64" s="224" t="str">
        <f>IF(CF64="","",CONCATENATE(CF64,Names!$H$3,CG64,Names!$J$3,CH64,Names!$L$3,CI64,Names!$N$3,CJ64))</f>
        <v/>
      </c>
      <c r="CO64" t="str">
        <f>IFERROR(VLOOKUP($A64,Table!$AV$5:$BI$286,Table!$AW$3,FALSE),"")</f>
        <v/>
      </c>
      <c r="CP64" t="str">
        <f>IFERROR(VLOOKUP($A64,Table!$AV$5:$BI$286,Table!$AX$3,FALSE),"")</f>
        <v/>
      </c>
      <c r="CQ64" t="str">
        <f>IF(CO64="","",Names!$K$3)</f>
        <v/>
      </c>
      <c r="CR64" t="str">
        <f>IF(CO64="","",Names!$C$11)</f>
        <v/>
      </c>
      <c r="CS64" t="str">
        <f>IFERROR(VLOOKUP($A64,Table!$AV$5:$BI$286,Table!$BF$3,FALSE),"")</f>
        <v/>
      </c>
      <c r="CU64" s="224" t="str">
        <f>IF(CO64="","",CONCATENATE(CO64,Names!$H$3,CP64,Names!$J$3,CQ64,Names!$L$3,CR64,Names!$N$3,CS64))</f>
        <v/>
      </c>
      <c r="CX64" t="str">
        <f>IFERROR(VLOOKUP($A64,Table!$AV$5:$BI$286,Table!$AW$3,FALSE),"")</f>
        <v/>
      </c>
      <c r="CY64" t="str">
        <f>IFERROR(VLOOKUP($A64,Table!$AV$5:$BI$286,Table!$AX$3,FALSE),"")</f>
        <v/>
      </c>
      <c r="CZ64" t="str">
        <f>IF(CX64="","",Names!$K$3)</f>
        <v/>
      </c>
      <c r="DA64" t="str">
        <f>IF(CX64="","",Names!$C$12)</f>
        <v/>
      </c>
      <c r="DB64" t="str">
        <f>IFERROR(VLOOKUP($A64,Table!$AV$5:$BI$286,Table!$BC$3,FALSE),"")</f>
        <v/>
      </c>
      <c r="DD64" s="224" t="str">
        <f>IF(CX64="","",CONCATENATE(CX64,Names!$H$3,CY64,Names!$J$3,CZ64,Names!$L$3,DA64,Names!$N$3,DB64))</f>
        <v/>
      </c>
      <c r="DG64" t="str">
        <f>IFERROR(VLOOKUP($A64,Table!$AV$5:$BI$286,Table!$AW$3,FALSE),"")</f>
        <v/>
      </c>
      <c r="DH64" t="str">
        <f>IFERROR(VLOOKUP($A64,Table!$AV$5:$BI$286,Table!$AX$3,FALSE),"")</f>
        <v/>
      </c>
      <c r="DI64" t="str">
        <f>IF(DG64="","",Names!$K$3)</f>
        <v/>
      </c>
      <c r="DJ64" t="str">
        <f>IF(DG64="","",Names!$C$24)</f>
        <v/>
      </c>
      <c r="DK64" t="str">
        <f>IFERROR(VLOOKUP($A64,Table!$AV$5:$BI$286,Table!$AY$3,FALSE),"")</f>
        <v/>
      </c>
      <c r="DM64" s="224" t="str">
        <f>IF(DG64="","",CONCATENATE(DG64,Names!$H$3,DH64,Names!$J$3,DI64,Names!$L$3,DJ64,Names!$N$3,DK64))</f>
        <v/>
      </c>
      <c r="DP64" s="1170" t="str">
        <f>IFERROR(VLOOKUP($A64,Table!$DI$5:$DO$286,Table!$DJ$3,FALSE),"")</f>
        <v/>
      </c>
      <c r="DQ64" s="1170" t="str">
        <f>IFERROR(VLOOKUP($A64,Table!$DI$5:$DO$286,Table!$DK$3,FALSE),"")</f>
        <v/>
      </c>
      <c r="DR64" s="1170" t="str">
        <f>IF(DP64="","",Names!$K$3)</f>
        <v/>
      </c>
      <c r="DS64" s="1170" t="str">
        <f>IF(DP64="","",Names!$C$26)</f>
        <v/>
      </c>
      <c r="DT64" s="1170" t="str">
        <f>IFERROR(VLOOKUP($A64,Table!$DI$5:$DO$286,Table!$DM$3,FALSE),"")</f>
        <v/>
      </c>
      <c r="DV64" s="224" t="str">
        <f>IF(DP64="","",CONCATENATE(DP64,Names!$H$3,DQ64,Names!$J$3,DR64,Names!$L$3,DS64,Names!$N$3,DT64))</f>
        <v/>
      </c>
      <c r="DY64" s="1170" t="str">
        <f>IFERROR(VLOOKUP($A64,Table!$DI$5:$DO$286,Table!$DJ$3,FALSE),"")</f>
        <v/>
      </c>
      <c r="DZ64" s="1170" t="str">
        <f>IFERROR(VLOOKUP($A64,Table!$DI$5:$DO$286,Table!$DK$3,FALSE),"")</f>
        <v/>
      </c>
      <c r="EA64" s="1170" t="str">
        <f>IF(DY64="","",Names!$K$3)</f>
        <v/>
      </c>
      <c r="EB64" s="1170" t="str">
        <f>IF(DY64="","",Names!$C$25)</f>
        <v/>
      </c>
      <c r="EC64" s="1170" t="str">
        <f>IFERROR(VLOOKUP($A64,Table!$DI$5:$DO$286,Table!$DM$3,FALSE),"")</f>
        <v/>
      </c>
      <c r="EE64" s="224" t="str">
        <f>IF(DY64="","",CONCATENATE(DY64,Names!$H$3,DZ64,Names!$J$3,EA64,Names!$L$3,EB64,Names!$N$3,EC64))</f>
        <v/>
      </c>
      <c r="EH64" t="str">
        <f>IFERROR(VLOOKUP($A64,TCS_C!$R$9:$U$10046,TCS_C!$S$5,FALSE),"")</f>
        <v/>
      </c>
      <c r="EI64" t="str">
        <f>IFERROR(VLOOKUP($A64,TCS_C!$R$9:$U$10046,TCS_C!$T$5,FALSE),"")</f>
        <v/>
      </c>
      <c r="EJ64" t="str">
        <f>IF(EH64="","",Names!$K$3)</f>
        <v/>
      </c>
      <c r="EK64" t="str">
        <f>IF(EH64="","",Names!$C$17)</f>
        <v/>
      </c>
      <c r="EL64" t="str">
        <f>IFERROR(VLOOKUP($A64,TCS_C!$R$9:$U$10046,TCS_C!$U$5,FALSE),"")</f>
        <v/>
      </c>
      <c r="EN64" s="224" t="str">
        <f>IF(EH64="","",CONCATENATE(EH64,Names!$H$3,EI64,Names!$J$3,EJ64,Names!$L$3,EK64,Names!$N$3,EL64))</f>
        <v/>
      </c>
      <c r="EQ64" t="str">
        <f>IFERROR(VLOOKUP($A64,Table!BT65:$BY$286,Table!$BU$3,FALSE),"")</f>
        <v>A2T</v>
      </c>
      <c r="ER64" t="str">
        <f>IFERROR(VLOOKUP($A64,Table!BT65:$BY$286,Table!$BV$3,FALSE),"")</f>
        <v>070PRL</v>
      </c>
      <c r="ES64" t="str">
        <f>IF(EQ64="","",Names!$K$3)</f>
        <v>RFS</v>
      </c>
      <c r="ET64" t="str">
        <f>IFERROR(VLOOKUP($A64,Table!BT65:$BY$286,Table!$BW$3,FALSE),"")</f>
        <v>PRLEH</v>
      </c>
      <c r="EU64" t="str">
        <f>IFERROR(VLOOKUP($A64,Table!BT65:$BY$286,Table!$BX$3,FALSE),"")</f>
        <v>CC003</v>
      </c>
      <c r="EW64" s="224" t="str">
        <f>IF(EQ64="","",CONCATENATE(EQ64,Names!$H$3,ER64,Names!$J$3,ES64,Names!$L$3,ET64,Names!$N$3,EU64))</f>
        <v>A2T-070PRL:RFS-PRLEH-CC003</v>
      </c>
      <c r="FB64" t="str">
        <f>IF(EZ64="","",Names!$K$3)</f>
        <v/>
      </c>
      <c r="FF64" s="224" t="str">
        <f>IF(EZ64="","",CONCATENATE(EZ64,Names!$H$3,FA64,Names!$J$3,FB64,Names!$L$3,FC64,Names!$N$3,FD64))</f>
        <v/>
      </c>
      <c r="FG64" s="1266" t="str">
        <f>IF(EZ64="","",CONCATENATE(FC64,Names!$N$3,FD64))</f>
        <v/>
      </c>
    </row>
    <row r="65" spans="1:163">
      <c r="A65" s="72">
        <v>62</v>
      </c>
      <c r="C65" t="str">
        <f>IFERROR(VLOOKUP($A65,Table!$AL$5:$AS$286,Table!$AM$3,FALSE),"")</f>
        <v>HBL</v>
      </c>
      <c r="D65" t="str">
        <f>IFERROR(VLOOKUP($A65,Table!$AL$5:$AS$286,Table!$AN$3,FALSE),"")</f>
        <v>080PRL</v>
      </c>
      <c r="E65" t="str">
        <f>IF(C65="","",Names!$K$3)</f>
        <v>RFS</v>
      </c>
      <c r="F65" t="str">
        <f>IF(C65="","",Names!$C$5)</f>
        <v>PRLRL</v>
      </c>
      <c r="G65" t="str">
        <f>IFERROR(VLOOKUP($A65,Table!$AL$5:$AS$286,Table!$AO$3,FALSE),"")</f>
        <v>062</v>
      </c>
      <c r="I65" s="224" t="str">
        <f>IF(C65="","",CONCATENATE(C65,Names!$H$3,D65,Names!$J$3,E65,Names!$L$3,F65,Names!$N$3,G65))</f>
        <v>HBL-080PRL:RFS-PRLRL-062</v>
      </c>
      <c r="L65" s="1170" t="str">
        <f>IFERROR(VLOOKUP($A65,Table!$AV$5:$BK$286,Table!$AW$3,FALSE),"")</f>
        <v/>
      </c>
      <c r="M65" s="1170" t="str">
        <f>IFERROR(VLOOKUP($A65,Table!$AV$5:$BK$286,Table!$AX$3,FALSE),"")</f>
        <v/>
      </c>
      <c r="N65" s="1170" t="str">
        <f>IF(L65="","",Names!$K$3)</f>
        <v/>
      </c>
      <c r="O65" s="1170" t="str">
        <f>IF(L65="","",Names!$C$9)</f>
        <v/>
      </c>
      <c r="P65" s="1170" t="str">
        <f>IFERROR(VLOOKUP($A65,Table!$AV$5:$BK$286,Table!$AY$3,FALSE),"")</f>
        <v/>
      </c>
      <c r="R65" s="224" t="str">
        <f>IF(L65="","",CONCATENATE(L65,Names!$H$3,M65,Names!$J$3,N65,Names!$L$3,O65,Names!$N$3,P65))</f>
        <v/>
      </c>
      <c r="U65" t="str">
        <f>IFERROR(VLOOKUP($A65,Table!$AV$5:$BI$286,Table!$AW$3,FALSE),"")</f>
        <v/>
      </c>
      <c r="V65" t="str">
        <f>IFERROR(VLOOKUP($A65,Table!$AV$5:$BI$286,Table!$AX$3,FALSE),"")</f>
        <v/>
      </c>
      <c r="W65" t="str">
        <f>IF(U65="","",Names!$K$3)</f>
        <v/>
      </c>
      <c r="X65" t="str">
        <f>IF(U65="","",Names!$C$6)</f>
        <v/>
      </c>
      <c r="Y65" t="str">
        <f>IFERROR(VLOOKUP($A65,Table!$AV$5:$BI$286,Table!$AY$3,FALSE),"")</f>
        <v/>
      </c>
      <c r="AA65" s="224" t="str">
        <f>IF(U65="","",CONCATENATE(U65,Names!$H$3,V65,Names!$J$3,W65,Names!$L$3,X65,Names!$N$3,Y65))</f>
        <v/>
      </c>
      <c r="AD65" t="str">
        <f>IFERROR(VLOOKUP($A65,Table!$AV$5:$BI$286,Table!$AW$3,FALSE),"")</f>
        <v/>
      </c>
      <c r="AE65" t="str">
        <f>IFERROR(VLOOKUP($A65,Table!$AV$5:$BI$286,Table!$AX$3,FALSE),"")</f>
        <v/>
      </c>
      <c r="AF65" t="str">
        <f>IF(AD65="","",Names!$K$3)</f>
        <v/>
      </c>
      <c r="AG65" t="str">
        <f>IF(AD65="","",Names!$C$7)</f>
        <v/>
      </c>
      <c r="AH65" t="str">
        <f>IFERROR(VLOOKUP($A65,Table!$AV$5:$BI$286,Table!$AY$3,FALSE),"")</f>
        <v/>
      </c>
      <c r="AJ65" s="224" t="str">
        <f>IF(AD65="","",CONCATENATE(AD65,Names!$H$3,AE65,Names!$J$3,AF65,Names!$L$3,AG65,Names!$N$3,AH65))</f>
        <v/>
      </c>
      <c r="AM65" t="str">
        <f>IFERROR(VLOOKUP($A65,Table!$AV$5:$BI$286,Table!$AW$3,FALSE),"")</f>
        <v/>
      </c>
      <c r="AN65" t="str">
        <f>IFERROR(VLOOKUP($A65,Table!$AV$5:$BI$286,Table!$AX$3,FALSE),"")</f>
        <v/>
      </c>
      <c r="AO65" t="str">
        <f>IF(AM65="","",Names!$K$3)</f>
        <v/>
      </c>
      <c r="AP65" t="str">
        <f>IF(AM65="","",Names!$C$8)</f>
        <v/>
      </c>
      <c r="AQ65" t="str">
        <f>IFERROR(VLOOKUP($A65,Table!$AV$5:$BI$286,Table!$AY$3,FALSE),"")</f>
        <v/>
      </c>
      <c r="AS65" s="224" t="str">
        <f>IF(AM65="","",CONCATENATE(AM65,Names!$H$3,AN65,Names!$J$3,AO65,Names!$L$3,AP65,Names!$N$3,AQ65))</f>
        <v/>
      </c>
      <c r="AV65" t="str">
        <f>IFERROR(VLOOKUP($A65,Table!$AL$5:$AS$286,Table!$AM$3,FALSE),"")</f>
        <v>HBL</v>
      </c>
      <c r="AW65" t="str">
        <f>IFERROR(VLOOKUP($A65,Table!$AL$5:$AS$286,Table!$AN$3,FALSE),"")</f>
        <v>080PRL</v>
      </c>
      <c r="AX65" t="str">
        <f>IF(AV65="","",Names!$K$3)</f>
        <v>RFS</v>
      </c>
      <c r="AY65" t="str">
        <f>IF(AV65="","",Names!$C$10)</f>
        <v>PRLEH</v>
      </c>
      <c r="AZ65" t="str">
        <f>IFERROR(VLOOKUP($A65,Table!$AL$5:$AS$286,Table!$AQ$3,FALSE),"")</f>
        <v>L062</v>
      </c>
      <c r="BB65" s="224" t="str">
        <f>IF(AV65="","",CONCATENATE(AV65,Names!$H$3,AW65,Names!$J$3,AX65,Names!$L$3,AY65,Names!$N$3,AZ65))</f>
        <v>HBL-080PRL:RFS-PRLEH-L062</v>
      </c>
      <c r="BE65" t="str">
        <f>IFERROR(VLOOKUP($A65,Table!$AV$5:$BI$286,Table!$AW$3,FALSE),"")</f>
        <v/>
      </c>
      <c r="BF65" t="str">
        <f>IFERROR(VLOOKUP($A65,Table!$AV$5:$BI$286,Table!$AX$3,FALSE),"")</f>
        <v/>
      </c>
      <c r="BG65" t="str">
        <f>IF(BE65="","",Names!$K$3)</f>
        <v/>
      </c>
      <c r="BH65" t="str">
        <f>IF(BE65="","",Names!$C$10)</f>
        <v/>
      </c>
      <c r="BI65" t="str">
        <f>IFERROR(VLOOKUP($A65,Table!$AV$5:$BI$286,Table!$BC$3,FALSE),"")</f>
        <v/>
      </c>
      <c r="BK65" s="224" t="str">
        <f>IF(BE65="","",CONCATENATE(BE65,Names!$H$3,BF65,Names!$J$3,BG65,Names!$L$3,BH65,Names!$N$3,BI65))</f>
        <v/>
      </c>
      <c r="BN65" t="str">
        <f>IFERROR(VLOOKUP($A65,Table!$AV$5:$BI$286,Table!$AW$3,FALSE),"")</f>
        <v/>
      </c>
      <c r="BO65" t="str">
        <f>IFERROR(VLOOKUP($A65,Table!$AV$5:$BI$286,Table!$AX$3,FALSE),"")</f>
        <v/>
      </c>
      <c r="BP65" t="str">
        <f>IF(BN65="","",Names!$K$3)</f>
        <v/>
      </c>
      <c r="BQ65" t="str">
        <f>IF(BN65="","",Names!$C$10)</f>
        <v/>
      </c>
      <c r="BR65" t="str">
        <f>IFERROR(VLOOKUP($A65,Table!$AV$5:$BI$286,Table!$BF$3,FALSE),"")</f>
        <v/>
      </c>
      <c r="BT65" s="224" t="str">
        <f>IF(BN65="","",CONCATENATE(BN65,Names!$H$3,BO65,Names!$J$3,BP65,Names!$L$3,BQ65,Names!$N$3,BR65))</f>
        <v/>
      </c>
      <c r="BW65" t="str">
        <f>IFERROR(VLOOKUP($A65,Table!$AL$5:$AS$286,Table!$AM$3,FALSE),"")</f>
        <v>HBL</v>
      </c>
      <c r="BX65" t="str">
        <f>IFERROR(VLOOKUP($A65,Table!$AL$5:$AS$286,Table!$AN$3,FALSE),"")</f>
        <v>080PRL</v>
      </c>
      <c r="BY65" t="str">
        <f>IF(BW65="","",Names!$K$3)</f>
        <v>RFS</v>
      </c>
      <c r="BZ65" t="str">
        <f>IF(BW65="","",Names!$C$11)</f>
        <v>PRLTE</v>
      </c>
      <c r="CA65" t="str">
        <f>IFERROR(VLOOKUP($A65,Table!$AL$5:$AS$286,Table!$AQ$3,FALSE),"")</f>
        <v>L062</v>
      </c>
      <c r="CC65" s="224" t="str">
        <f>IF(BW65="","",CONCATENATE(BW65,Names!$H$3,BX65,Names!$J$3,BY65,Names!$L$3,BZ65,Names!$N$3,CA65))</f>
        <v>HBL-080PRL:RFS-PRLTE-L062</v>
      </c>
      <c r="CF65" t="str">
        <f>IFERROR(VLOOKUP($A65,Table!$AV$5:$BI$286,Table!$AW$3,FALSE),"")</f>
        <v/>
      </c>
      <c r="CG65" t="str">
        <f>IFERROR(VLOOKUP($A65,Table!$AV$5:$BI$286,Table!$AX$3,FALSE),"")</f>
        <v/>
      </c>
      <c r="CH65" t="str">
        <f>IF(CF65="","",Names!$K$3)</f>
        <v/>
      </c>
      <c r="CI65" t="str">
        <f>IF(CF65="","",Names!$C$11)</f>
        <v/>
      </c>
      <c r="CJ65" t="str">
        <f>IFERROR(VLOOKUP($A65,Table!$AV$5:$BI$286,Table!$BC$3,FALSE),"")</f>
        <v/>
      </c>
      <c r="CL65" s="224" t="str">
        <f>IF(CF65="","",CONCATENATE(CF65,Names!$H$3,CG65,Names!$J$3,CH65,Names!$L$3,CI65,Names!$N$3,CJ65))</f>
        <v/>
      </c>
      <c r="CO65" t="str">
        <f>IFERROR(VLOOKUP($A65,Table!$AV$5:$BI$286,Table!$AW$3,FALSE),"")</f>
        <v/>
      </c>
      <c r="CP65" t="str">
        <f>IFERROR(VLOOKUP($A65,Table!$AV$5:$BI$286,Table!$AX$3,FALSE),"")</f>
        <v/>
      </c>
      <c r="CQ65" t="str">
        <f>IF(CO65="","",Names!$K$3)</f>
        <v/>
      </c>
      <c r="CR65" t="str">
        <f>IF(CO65="","",Names!$C$11)</f>
        <v/>
      </c>
      <c r="CS65" t="str">
        <f>IFERROR(VLOOKUP($A65,Table!$AV$5:$BI$286,Table!$BF$3,FALSE),"")</f>
        <v/>
      </c>
      <c r="CU65" s="224" t="str">
        <f>IF(CO65="","",CONCATENATE(CO65,Names!$H$3,CP65,Names!$J$3,CQ65,Names!$L$3,CR65,Names!$N$3,CS65))</f>
        <v/>
      </c>
      <c r="CX65" t="str">
        <f>IFERROR(VLOOKUP($A65,Table!$AV$5:$BI$286,Table!$AW$3,FALSE),"")</f>
        <v/>
      </c>
      <c r="CY65" t="str">
        <f>IFERROR(VLOOKUP($A65,Table!$AV$5:$BI$286,Table!$AX$3,FALSE),"")</f>
        <v/>
      </c>
      <c r="CZ65" t="str">
        <f>IF(CX65="","",Names!$K$3)</f>
        <v/>
      </c>
      <c r="DA65" t="str">
        <f>IF(CX65="","",Names!$C$12)</f>
        <v/>
      </c>
      <c r="DB65" t="str">
        <f>IFERROR(VLOOKUP($A65,Table!$AV$5:$BI$286,Table!$BC$3,FALSE),"")</f>
        <v/>
      </c>
      <c r="DD65" s="224" t="str">
        <f>IF(CX65="","",CONCATENATE(CX65,Names!$H$3,CY65,Names!$J$3,CZ65,Names!$L$3,DA65,Names!$N$3,DB65))</f>
        <v/>
      </c>
      <c r="DG65" t="str">
        <f>IFERROR(VLOOKUP($A65,Table!$AV$5:$BI$286,Table!$AW$3,FALSE),"")</f>
        <v/>
      </c>
      <c r="DH65" t="str">
        <f>IFERROR(VLOOKUP($A65,Table!$AV$5:$BI$286,Table!$AX$3,FALSE),"")</f>
        <v/>
      </c>
      <c r="DI65" t="str">
        <f>IF(DG65="","",Names!$K$3)</f>
        <v/>
      </c>
      <c r="DJ65" t="str">
        <f>IF(DG65="","",Names!$C$24)</f>
        <v/>
      </c>
      <c r="DK65" t="str">
        <f>IFERROR(VLOOKUP($A65,Table!$AV$5:$BI$286,Table!$AY$3,FALSE),"")</f>
        <v/>
      </c>
      <c r="DM65" s="224" t="str">
        <f>IF(DG65="","",CONCATENATE(DG65,Names!$H$3,DH65,Names!$J$3,DI65,Names!$L$3,DJ65,Names!$N$3,DK65))</f>
        <v/>
      </c>
      <c r="DP65" s="1170" t="str">
        <f>IFERROR(VLOOKUP($A65,Table!$DI$5:$DO$286,Table!$DJ$3,FALSE),"")</f>
        <v/>
      </c>
      <c r="DQ65" s="1170" t="str">
        <f>IFERROR(VLOOKUP($A65,Table!$DI$5:$DO$286,Table!$DK$3,FALSE),"")</f>
        <v/>
      </c>
      <c r="DR65" s="1170" t="str">
        <f>IF(DP65="","",Names!$K$3)</f>
        <v/>
      </c>
      <c r="DS65" s="1170" t="str">
        <f>IF(DP65="","",Names!$C$26)</f>
        <v/>
      </c>
      <c r="DT65" s="1170" t="str">
        <f>IFERROR(VLOOKUP($A65,Table!$DI$5:$DO$286,Table!$DM$3,FALSE),"")</f>
        <v/>
      </c>
      <c r="DV65" s="224" t="str">
        <f>IF(DP65="","",CONCATENATE(DP65,Names!$H$3,DQ65,Names!$J$3,DR65,Names!$L$3,DS65,Names!$N$3,DT65))</f>
        <v/>
      </c>
      <c r="DY65" s="1170" t="str">
        <f>IFERROR(VLOOKUP($A65,Table!$DI$5:$DO$286,Table!$DJ$3,FALSE),"")</f>
        <v/>
      </c>
      <c r="DZ65" s="1170" t="str">
        <f>IFERROR(VLOOKUP($A65,Table!$DI$5:$DO$286,Table!$DK$3,FALSE),"")</f>
        <v/>
      </c>
      <c r="EA65" s="1170" t="str">
        <f>IF(DY65="","",Names!$K$3)</f>
        <v/>
      </c>
      <c r="EB65" s="1170" t="str">
        <f>IF(DY65="","",Names!$C$25)</f>
        <v/>
      </c>
      <c r="EC65" s="1170" t="str">
        <f>IFERROR(VLOOKUP($A65,Table!$DI$5:$DO$286,Table!$DM$3,FALSE),"")</f>
        <v/>
      </c>
      <c r="EE65" s="224" t="str">
        <f>IF(DY65="","",CONCATENATE(DY65,Names!$H$3,DZ65,Names!$J$3,EA65,Names!$L$3,EB65,Names!$N$3,EC65))</f>
        <v/>
      </c>
      <c r="EH65" t="str">
        <f>IFERROR(VLOOKUP($A65,TCS_C!$R$9:$U$10046,TCS_C!$S$5,FALSE),"")</f>
        <v/>
      </c>
      <c r="EI65" t="str">
        <f>IFERROR(VLOOKUP($A65,TCS_C!$R$9:$U$10046,TCS_C!$T$5,FALSE),"")</f>
        <v/>
      </c>
      <c r="EJ65" t="str">
        <f>IF(EH65="","",Names!$K$3)</f>
        <v/>
      </c>
      <c r="EK65" t="str">
        <f>IF(EH65="","",Names!$C$17)</f>
        <v/>
      </c>
      <c r="EL65" t="str">
        <f>IFERROR(VLOOKUP($A65,TCS_C!$R$9:$U$10046,TCS_C!$U$5,FALSE),"")</f>
        <v/>
      </c>
      <c r="EN65" s="224" t="str">
        <f>IF(EH65="","",CONCATENATE(EH65,Names!$H$3,EI65,Names!$J$3,EJ65,Names!$L$3,EK65,Names!$N$3,EL65))</f>
        <v/>
      </c>
      <c r="EQ65" t="str">
        <f>IFERROR(VLOOKUP($A65,Table!BT66:$BY$286,Table!$BU$3,FALSE),"")</f>
        <v>A2T</v>
      </c>
      <c r="ER65" t="str">
        <f>IFERROR(VLOOKUP($A65,Table!BT66:$BY$286,Table!$BV$3,FALSE),"")</f>
        <v>070PRL</v>
      </c>
      <c r="ES65" t="str">
        <f>IF(EQ65="","",Names!$K$3)</f>
        <v>RFS</v>
      </c>
      <c r="ET65" t="str">
        <f>IFERROR(VLOOKUP($A65,Table!BT66:$BY$286,Table!$BW$3,FALSE),"")</f>
        <v>PRLTE</v>
      </c>
      <c r="EU65" t="str">
        <f>IFERROR(VLOOKUP($A65,Table!BT66:$BY$286,Table!$BX$3,FALSE),"")</f>
        <v>CC003</v>
      </c>
      <c r="EW65" s="224" t="str">
        <f>IF(EQ65="","",CONCATENATE(EQ65,Names!$H$3,ER65,Names!$J$3,ES65,Names!$L$3,ET65,Names!$N$3,EU65))</f>
        <v>A2T-070PRL:RFS-PRLTE-CC003</v>
      </c>
      <c r="FB65" t="str">
        <f>IF(EZ65="","",Names!$K$3)</f>
        <v/>
      </c>
      <c r="FF65" s="224" t="str">
        <f>IF(EZ65="","",CONCATENATE(EZ65,Names!$H$3,FA65,Names!$J$3,FB65,Names!$L$3,FC65,Names!$N$3,FD65))</f>
        <v/>
      </c>
      <c r="FG65" s="1266" t="str">
        <f>IF(EZ65="","",CONCATENATE(FC65,Names!$N$3,FD65))</f>
        <v/>
      </c>
    </row>
    <row r="66" spans="1:163">
      <c r="A66" s="72">
        <v>63</v>
      </c>
      <c r="C66" t="str">
        <f>IFERROR(VLOOKUP($A66,Table!$AL$5:$AS$286,Table!$AM$3,FALSE),"")</f>
        <v>HBL</v>
      </c>
      <c r="D66" t="str">
        <f>IFERROR(VLOOKUP($A66,Table!$AL$5:$AS$286,Table!$AN$3,FALSE),"")</f>
        <v>090PRL</v>
      </c>
      <c r="E66" t="str">
        <f>IF(C66="","",Names!$K$3)</f>
        <v>RFS</v>
      </c>
      <c r="F66" t="str">
        <f>IF(C66="","",Names!$C$5)</f>
        <v>PRLRL</v>
      </c>
      <c r="G66" t="str">
        <f>IFERROR(VLOOKUP($A66,Table!$AL$5:$AS$286,Table!$AO$3,FALSE),"")</f>
        <v>063</v>
      </c>
      <c r="I66" s="224" t="str">
        <f>IF(C66="","",CONCATENATE(C66,Names!$H$3,D66,Names!$J$3,E66,Names!$L$3,F66,Names!$N$3,G66))</f>
        <v>HBL-090PRL:RFS-PRLRL-063</v>
      </c>
      <c r="L66" s="1170" t="str">
        <f>IFERROR(VLOOKUP($A66,Table!$AV$5:$BK$286,Table!$AW$3,FALSE),"")</f>
        <v/>
      </c>
      <c r="M66" s="1170" t="str">
        <f>IFERROR(VLOOKUP($A66,Table!$AV$5:$BK$286,Table!$AX$3,FALSE),"")</f>
        <v/>
      </c>
      <c r="N66" s="1170" t="str">
        <f>IF(L66="","",Names!$K$3)</f>
        <v/>
      </c>
      <c r="O66" s="1170" t="str">
        <f>IF(L66="","",Names!$C$9)</f>
        <v/>
      </c>
      <c r="P66" s="1170" t="str">
        <f>IFERROR(VLOOKUP($A66,Table!$AV$5:$BK$286,Table!$AY$3,FALSE),"")</f>
        <v/>
      </c>
      <c r="R66" s="224" t="str">
        <f>IF(L66="","",CONCATENATE(L66,Names!$H$3,M66,Names!$J$3,N66,Names!$L$3,O66,Names!$N$3,P66))</f>
        <v/>
      </c>
      <c r="U66" t="str">
        <f>IFERROR(VLOOKUP($A66,Table!$AV$5:$BI$286,Table!$AW$3,FALSE),"")</f>
        <v/>
      </c>
      <c r="V66" t="str">
        <f>IFERROR(VLOOKUP($A66,Table!$AV$5:$BI$286,Table!$AX$3,FALSE),"")</f>
        <v/>
      </c>
      <c r="W66" t="str">
        <f>IF(U66="","",Names!$K$3)</f>
        <v/>
      </c>
      <c r="X66" t="str">
        <f>IF(U66="","",Names!$C$6)</f>
        <v/>
      </c>
      <c r="Y66" t="str">
        <f>IFERROR(VLOOKUP($A66,Table!$AV$5:$BI$286,Table!$AY$3,FALSE),"")</f>
        <v/>
      </c>
      <c r="AA66" s="224" t="str">
        <f>IF(U66="","",CONCATENATE(U66,Names!$H$3,V66,Names!$J$3,W66,Names!$L$3,X66,Names!$N$3,Y66))</f>
        <v/>
      </c>
      <c r="AD66" t="str">
        <f>IFERROR(VLOOKUP($A66,Table!$AV$5:$BI$286,Table!$AW$3,FALSE),"")</f>
        <v/>
      </c>
      <c r="AE66" t="str">
        <f>IFERROR(VLOOKUP($A66,Table!$AV$5:$BI$286,Table!$AX$3,FALSE),"")</f>
        <v/>
      </c>
      <c r="AF66" t="str">
        <f>IF(AD66="","",Names!$K$3)</f>
        <v/>
      </c>
      <c r="AG66" t="str">
        <f>IF(AD66="","",Names!$C$7)</f>
        <v/>
      </c>
      <c r="AH66" t="str">
        <f>IFERROR(VLOOKUP($A66,Table!$AV$5:$BI$286,Table!$AY$3,FALSE),"")</f>
        <v/>
      </c>
      <c r="AJ66" s="224" t="str">
        <f>IF(AD66="","",CONCATENATE(AD66,Names!$H$3,AE66,Names!$J$3,AF66,Names!$L$3,AG66,Names!$N$3,AH66))</f>
        <v/>
      </c>
      <c r="AM66" t="str">
        <f>IFERROR(VLOOKUP($A66,Table!$AV$5:$BI$286,Table!$AW$3,FALSE),"")</f>
        <v/>
      </c>
      <c r="AN66" t="str">
        <f>IFERROR(VLOOKUP($A66,Table!$AV$5:$BI$286,Table!$AX$3,FALSE),"")</f>
        <v/>
      </c>
      <c r="AO66" t="str">
        <f>IF(AM66="","",Names!$K$3)</f>
        <v/>
      </c>
      <c r="AP66" t="str">
        <f>IF(AM66="","",Names!$C$8)</f>
        <v/>
      </c>
      <c r="AQ66" t="str">
        <f>IFERROR(VLOOKUP($A66,Table!$AV$5:$BI$286,Table!$AY$3,FALSE),"")</f>
        <v/>
      </c>
      <c r="AS66" s="224" t="str">
        <f>IF(AM66="","",CONCATENATE(AM66,Names!$H$3,AN66,Names!$J$3,AO66,Names!$L$3,AP66,Names!$N$3,AQ66))</f>
        <v/>
      </c>
      <c r="AV66" t="str">
        <f>IFERROR(VLOOKUP($A66,Table!$AL$5:$AS$286,Table!$AM$3,FALSE),"")</f>
        <v>HBL</v>
      </c>
      <c r="AW66" t="str">
        <f>IFERROR(VLOOKUP($A66,Table!$AL$5:$AS$286,Table!$AN$3,FALSE),"")</f>
        <v>090PRL</v>
      </c>
      <c r="AX66" t="str">
        <f>IF(AV66="","",Names!$K$3)</f>
        <v>RFS</v>
      </c>
      <c r="AY66" t="str">
        <f>IF(AV66="","",Names!$C$10)</f>
        <v>PRLEH</v>
      </c>
      <c r="AZ66" t="str">
        <f>IFERROR(VLOOKUP($A66,Table!$AL$5:$AS$286,Table!$AQ$3,FALSE),"")</f>
        <v>L063</v>
      </c>
      <c r="BB66" s="224" t="str">
        <f>IF(AV66="","",CONCATENATE(AV66,Names!$H$3,AW66,Names!$J$3,AX66,Names!$L$3,AY66,Names!$N$3,AZ66))</f>
        <v>HBL-090PRL:RFS-PRLEH-L063</v>
      </c>
      <c r="BE66" t="str">
        <f>IFERROR(VLOOKUP($A66,Table!$AV$5:$BI$286,Table!$AW$3,FALSE),"")</f>
        <v/>
      </c>
      <c r="BF66" t="str">
        <f>IFERROR(VLOOKUP($A66,Table!$AV$5:$BI$286,Table!$AX$3,FALSE),"")</f>
        <v/>
      </c>
      <c r="BG66" t="str">
        <f>IF(BE66="","",Names!$K$3)</f>
        <v/>
      </c>
      <c r="BH66" t="str">
        <f>IF(BE66="","",Names!$C$10)</f>
        <v/>
      </c>
      <c r="BI66" t="str">
        <f>IFERROR(VLOOKUP($A66,Table!$AV$5:$BI$286,Table!$BC$3,FALSE),"")</f>
        <v/>
      </c>
      <c r="BK66" s="224" t="str">
        <f>IF(BE66="","",CONCATENATE(BE66,Names!$H$3,BF66,Names!$J$3,BG66,Names!$L$3,BH66,Names!$N$3,BI66))</f>
        <v/>
      </c>
      <c r="BN66" t="str">
        <f>IFERROR(VLOOKUP($A66,Table!$AV$5:$BI$286,Table!$AW$3,FALSE),"")</f>
        <v/>
      </c>
      <c r="BO66" t="str">
        <f>IFERROR(VLOOKUP($A66,Table!$AV$5:$BI$286,Table!$AX$3,FALSE),"")</f>
        <v/>
      </c>
      <c r="BP66" t="str">
        <f>IF(BN66="","",Names!$K$3)</f>
        <v/>
      </c>
      <c r="BQ66" t="str">
        <f>IF(BN66="","",Names!$C$10)</f>
        <v/>
      </c>
      <c r="BR66" t="str">
        <f>IFERROR(VLOOKUP($A66,Table!$AV$5:$BI$286,Table!$BF$3,FALSE),"")</f>
        <v/>
      </c>
      <c r="BT66" s="224" t="str">
        <f>IF(BN66="","",CONCATENATE(BN66,Names!$H$3,BO66,Names!$J$3,BP66,Names!$L$3,BQ66,Names!$N$3,BR66))</f>
        <v/>
      </c>
      <c r="BW66" t="str">
        <f>IFERROR(VLOOKUP($A66,Table!$AL$5:$AS$286,Table!$AM$3,FALSE),"")</f>
        <v>HBL</v>
      </c>
      <c r="BX66" t="str">
        <f>IFERROR(VLOOKUP($A66,Table!$AL$5:$AS$286,Table!$AN$3,FALSE),"")</f>
        <v>090PRL</v>
      </c>
      <c r="BY66" t="str">
        <f>IF(BW66="","",Names!$K$3)</f>
        <v>RFS</v>
      </c>
      <c r="BZ66" t="str">
        <f>IF(BW66="","",Names!$C$11)</f>
        <v>PRLTE</v>
      </c>
      <c r="CA66" t="str">
        <f>IFERROR(VLOOKUP($A66,Table!$AL$5:$AS$286,Table!$AQ$3,FALSE),"")</f>
        <v>L063</v>
      </c>
      <c r="CC66" s="224" t="str">
        <f>IF(BW66="","",CONCATENATE(BW66,Names!$H$3,BX66,Names!$J$3,BY66,Names!$L$3,BZ66,Names!$N$3,CA66))</f>
        <v>HBL-090PRL:RFS-PRLTE-L063</v>
      </c>
      <c r="CF66" t="str">
        <f>IFERROR(VLOOKUP($A66,Table!$AV$5:$BI$286,Table!$AW$3,FALSE),"")</f>
        <v/>
      </c>
      <c r="CG66" t="str">
        <f>IFERROR(VLOOKUP($A66,Table!$AV$5:$BI$286,Table!$AX$3,FALSE),"")</f>
        <v/>
      </c>
      <c r="CH66" t="str">
        <f>IF(CF66="","",Names!$K$3)</f>
        <v/>
      </c>
      <c r="CI66" t="str">
        <f>IF(CF66="","",Names!$C$11)</f>
        <v/>
      </c>
      <c r="CJ66" t="str">
        <f>IFERROR(VLOOKUP($A66,Table!$AV$5:$BI$286,Table!$BC$3,FALSE),"")</f>
        <v/>
      </c>
      <c r="CL66" s="224" t="str">
        <f>IF(CF66="","",CONCATENATE(CF66,Names!$H$3,CG66,Names!$J$3,CH66,Names!$L$3,CI66,Names!$N$3,CJ66))</f>
        <v/>
      </c>
      <c r="CO66" t="str">
        <f>IFERROR(VLOOKUP($A66,Table!$AV$5:$BI$286,Table!$AW$3,FALSE),"")</f>
        <v/>
      </c>
      <c r="CP66" t="str">
        <f>IFERROR(VLOOKUP($A66,Table!$AV$5:$BI$286,Table!$AX$3,FALSE),"")</f>
        <v/>
      </c>
      <c r="CQ66" t="str">
        <f>IF(CO66="","",Names!$K$3)</f>
        <v/>
      </c>
      <c r="CR66" t="str">
        <f>IF(CO66="","",Names!$C$11)</f>
        <v/>
      </c>
      <c r="CS66" t="str">
        <f>IFERROR(VLOOKUP($A66,Table!$AV$5:$BI$286,Table!$BF$3,FALSE),"")</f>
        <v/>
      </c>
      <c r="CU66" s="224" t="str">
        <f>IF(CO66="","",CONCATENATE(CO66,Names!$H$3,CP66,Names!$J$3,CQ66,Names!$L$3,CR66,Names!$N$3,CS66))</f>
        <v/>
      </c>
      <c r="CX66" t="str">
        <f>IFERROR(VLOOKUP($A66,Table!$AV$5:$BI$286,Table!$AW$3,FALSE),"")</f>
        <v/>
      </c>
      <c r="CY66" t="str">
        <f>IFERROR(VLOOKUP($A66,Table!$AV$5:$BI$286,Table!$AX$3,FALSE),"")</f>
        <v/>
      </c>
      <c r="CZ66" t="str">
        <f>IF(CX66="","",Names!$K$3)</f>
        <v/>
      </c>
      <c r="DA66" t="str">
        <f>IF(CX66="","",Names!$C$12)</f>
        <v/>
      </c>
      <c r="DB66" t="str">
        <f>IFERROR(VLOOKUP($A66,Table!$AV$5:$BI$286,Table!$BC$3,FALSE),"")</f>
        <v/>
      </c>
      <c r="DD66" s="224" t="str">
        <f>IF(CX66="","",CONCATENATE(CX66,Names!$H$3,CY66,Names!$J$3,CZ66,Names!$L$3,DA66,Names!$N$3,DB66))</f>
        <v/>
      </c>
      <c r="DG66" t="str">
        <f>IFERROR(VLOOKUP($A66,Table!$AV$5:$BI$286,Table!$AW$3,FALSE),"")</f>
        <v/>
      </c>
      <c r="DH66" t="str">
        <f>IFERROR(VLOOKUP($A66,Table!$AV$5:$BI$286,Table!$AX$3,FALSE),"")</f>
        <v/>
      </c>
      <c r="DI66" t="str">
        <f>IF(DG66="","",Names!$K$3)</f>
        <v/>
      </c>
      <c r="DJ66" t="str">
        <f>IF(DG66="","",Names!$C$24)</f>
        <v/>
      </c>
      <c r="DK66" t="str">
        <f>IFERROR(VLOOKUP($A66,Table!$AV$5:$BI$286,Table!$AY$3,FALSE),"")</f>
        <v/>
      </c>
      <c r="DM66" s="224" t="str">
        <f>IF(DG66="","",CONCATENATE(DG66,Names!$H$3,DH66,Names!$J$3,DI66,Names!$L$3,DJ66,Names!$N$3,DK66))</f>
        <v/>
      </c>
      <c r="DP66" s="1170" t="str">
        <f>IFERROR(VLOOKUP($A66,Table!$DI$5:$DO$286,Table!$DJ$3,FALSE),"")</f>
        <v/>
      </c>
      <c r="DQ66" s="1170" t="str">
        <f>IFERROR(VLOOKUP($A66,Table!$DI$5:$DO$286,Table!$DK$3,FALSE),"")</f>
        <v/>
      </c>
      <c r="DR66" s="1170" t="str">
        <f>IF(DP66="","",Names!$K$3)</f>
        <v/>
      </c>
      <c r="DS66" s="1170" t="str">
        <f>IF(DP66="","",Names!$C$26)</f>
        <v/>
      </c>
      <c r="DT66" s="1170" t="str">
        <f>IFERROR(VLOOKUP($A66,Table!$DI$5:$DO$286,Table!$DM$3,FALSE),"")</f>
        <v/>
      </c>
      <c r="DV66" s="224" t="str">
        <f>IF(DP66="","",CONCATENATE(DP66,Names!$H$3,DQ66,Names!$J$3,DR66,Names!$L$3,DS66,Names!$N$3,DT66))</f>
        <v/>
      </c>
      <c r="DY66" s="1170" t="str">
        <f>IFERROR(VLOOKUP($A66,Table!$DI$5:$DO$286,Table!$DJ$3,FALSE),"")</f>
        <v/>
      </c>
      <c r="DZ66" s="1170" t="str">
        <f>IFERROR(VLOOKUP($A66,Table!$DI$5:$DO$286,Table!$DK$3,FALSE),"")</f>
        <v/>
      </c>
      <c r="EA66" s="1170" t="str">
        <f>IF(DY66="","",Names!$K$3)</f>
        <v/>
      </c>
      <c r="EB66" s="1170" t="str">
        <f>IF(DY66="","",Names!$C$25)</f>
        <v/>
      </c>
      <c r="EC66" s="1170" t="str">
        <f>IFERROR(VLOOKUP($A66,Table!$DI$5:$DO$286,Table!$DM$3,FALSE),"")</f>
        <v/>
      </c>
      <c r="EE66" s="224" t="str">
        <f>IF(DY66="","",CONCATENATE(DY66,Names!$H$3,DZ66,Names!$J$3,EA66,Names!$L$3,EB66,Names!$N$3,EC66))</f>
        <v/>
      </c>
      <c r="EH66" t="str">
        <f>IFERROR(VLOOKUP($A66,TCS_C!$R$9:$U$10046,TCS_C!$S$5,FALSE),"")</f>
        <v/>
      </c>
      <c r="EI66" t="str">
        <f>IFERROR(VLOOKUP($A66,TCS_C!$R$9:$U$10046,TCS_C!$T$5,FALSE),"")</f>
        <v/>
      </c>
      <c r="EJ66" t="str">
        <f>IF(EH66="","",Names!$K$3)</f>
        <v/>
      </c>
      <c r="EK66" t="str">
        <f>IF(EH66="","",Names!$C$17)</f>
        <v/>
      </c>
      <c r="EL66" t="str">
        <f>IFERROR(VLOOKUP($A66,TCS_C!$R$9:$U$10046,TCS_C!$U$5,FALSE),"")</f>
        <v/>
      </c>
      <c r="EN66" s="224" t="str">
        <f>IF(EH66="","",CONCATENATE(EH66,Names!$H$3,EI66,Names!$J$3,EJ66,Names!$L$3,EK66,Names!$N$3,EL66))</f>
        <v/>
      </c>
      <c r="EQ66" t="str">
        <f>IFERROR(VLOOKUP($A66,Table!BT67:$BY$286,Table!$BU$3,FALSE),"")</f>
        <v>A2T</v>
      </c>
      <c r="ER66" t="str">
        <f>IFERROR(VLOOKUP($A66,Table!BT67:$BY$286,Table!$BV$3,FALSE),"")</f>
        <v>070PRL</v>
      </c>
      <c r="ES66" t="str">
        <f>IF(EQ66="","",Names!$K$3)</f>
        <v>RFS</v>
      </c>
      <c r="ET66" t="str">
        <f>IFERROR(VLOOKUP($A66,Table!BT67:$BY$286,Table!$BW$3,FALSE),"")</f>
        <v>PRLAd</v>
      </c>
      <c r="EU66" t="str">
        <f>IFERROR(VLOOKUP($A66,Table!BT67:$BY$286,Table!$BX$3,FALSE),"")</f>
        <v>G009</v>
      </c>
      <c r="EW66" s="224" t="str">
        <f>IF(EQ66="","",CONCATENATE(EQ66,Names!$H$3,ER66,Names!$J$3,ES66,Names!$L$3,ET66,Names!$N$3,EU66))</f>
        <v>A2T-070PRL:RFS-PRLAd-G009</v>
      </c>
      <c r="FB66" t="str">
        <f>IF(EZ66="","",Names!$K$3)</f>
        <v/>
      </c>
      <c r="FF66" s="224" t="str">
        <f>IF(EZ66="","",CONCATENATE(EZ66,Names!$H$3,FA66,Names!$J$3,FB66,Names!$L$3,FC66,Names!$N$3,FD66))</f>
        <v/>
      </c>
      <c r="FG66" s="1266" t="str">
        <f>IF(EZ66="","",CONCATENATE(FC66,Names!$N$3,FD66))</f>
        <v/>
      </c>
    </row>
    <row r="67" spans="1:163">
      <c r="A67" s="72">
        <v>64</v>
      </c>
      <c r="C67" t="str">
        <f>IFERROR(VLOOKUP($A67,Table!$AL$5:$AS$286,Table!$AM$3,FALSE),"")</f>
        <v>HBL</v>
      </c>
      <c r="D67" t="str">
        <f>IFERROR(VLOOKUP($A67,Table!$AL$5:$AS$286,Table!$AN$3,FALSE),"")</f>
        <v>090PRL</v>
      </c>
      <c r="E67" t="str">
        <f>IF(C67="","",Names!$K$3)</f>
        <v>RFS</v>
      </c>
      <c r="F67" t="str">
        <f>IF(C67="","",Names!$C$5)</f>
        <v>PRLRL</v>
      </c>
      <c r="G67" t="str">
        <f>IFERROR(VLOOKUP($A67,Table!$AL$5:$AS$286,Table!$AO$3,FALSE),"")</f>
        <v>064</v>
      </c>
      <c r="I67" s="224" t="str">
        <f>IF(C67="","",CONCATENATE(C67,Names!$H$3,D67,Names!$J$3,E67,Names!$L$3,F67,Names!$N$3,G67))</f>
        <v>HBL-090PRL:RFS-PRLRL-064</v>
      </c>
      <c r="L67" s="1170" t="str">
        <f>IFERROR(VLOOKUP($A67,Table!$AV$5:$BK$286,Table!$AW$3,FALSE),"")</f>
        <v/>
      </c>
      <c r="M67" s="1170" t="str">
        <f>IFERROR(VLOOKUP($A67,Table!$AV$5:$BK$286,Table!$AX$3,FALSE),"")</f>
        <v/>
      </c>
      <c r="N67" s="1170" t="str">
        <f>IF(L67="","",Names!$K$3)</f>
        <v/>
      </c>
      <c r="O67" s="1170" t="str">
        <f>IF(L67="","",Names!$C$9)</f>
        <v/>
      </c>
      <c r="P67" s="1170" t="str">
        <f>IFERROR(VLOOKUP($A67,Table!$AV$5:$BK$286,Table!$AY$3,FALSE),"")</f>
        <v/>
      </c>
      <c r="R67" s="224" t="str">
        <f>IF(L67="","",CONCATENATE(L67,Names!$H$3,M67,Names!$J$3,N67,Names!$L$3,O67,Names!$N$3,P67))</f>
        <v/>
      </c>
      <c r="U67" t="str">
        <f>IFERROR(VLOOKUP($A67,Table!$AV$5:$BI$286,Table!$AW$3,FALSE),"")</f>
        <v/>
      </c>
      <c r="V67" t="str">
        <f>IFERROR(VLOOKUP($A67,Table!$AV$5:$BI$286,Table!$AX$3,FALSE),"")</f>
        <v/>
      </c>
      <c r="W67" t="str">
        <f>IF(U67="","",Names!$K$3)</f>
        <v/>
      </c>
      <c r="X67" t="str">
        <f>IF(U67="","",Names!$C$6)</f>
        <v/>
      </c>
      <c r="Y67" t="str">
        <f>IFERROR(VLOOKUP($A67,Table!$AV$5:$BI$286,Table!$AY$3,FALSE),"")</f>
        <v/>
      </c>
      <c r="AA67" s="224" t="str">
        <f>IF(U67="","",CONCATENATE(U67,Names!$H$3,V67,Names!$J$3,W67,Names!$L$3,X67,Names!$N$3,Y67))</f>
        <v/>
      </c>
      <c r="AD67" t="str">
        <f>IFERROR(VLOOKUP($A67,Table!$AV$5:$BI$286,Table!$AW$3,FALSE),"")</f>
        <v/>
      </c>
      <c r="AE67" t="str">
        <f>IFERROR(VLOOKUP($A67,Table!$AV$5:$BI$286,Table!$AX$3,FALSE),"")</f>
        <v/>
      </c>
      <c r="AF67" t="str">
        <f>IF(AD67="","",Names!$K$3)</f>
        <v/>
      </c>
      <c r="AG67" t="str">
        <f>IF(AD67="","",Names!$C$7)</f>
        <v/>
      </c>
      <c r="AH67" t="str">
        <f>IFERROR(VLOOKUP($A67,Table!$AV$5:$BI$286,Table!$AY$3,FALSE),"")</f>
        <v/>
      </c>
      <c r="AJ67" s="224" t="str">
        <f>IF(AD67="","",CONCATENATE(AD67,Names!$H$3,AE67,Names!$J$3,AF67,Names!$L$3,AG67,Names!$N$3,AH67))</f>
        <v/>
      </c>
      <c r="AM67" t="str">
        <f>IFERROR(VLOOKUP($A67,Table!$AV$5:$BI$286,Table!$AW$3,FALSE),"")</f>
        <v/>
      </c>
      <c r="AN67" t="str">
        <f>IFERROR(VLOOKUP($A67,Table!$AV$5:$BI$286,Table!$AX$3,FALSE),"")</f>
        <v/>
      </c>
      <c r="AO67" t="str">
        <f>IF(AM67="","",Names!$K$3)</f>
        <v/>
      </c>
      <c r="AP67" t="str">
        <f>IF(AM67="","",Names!$C$8)</f>
        <v/>
      </c>
      <c r="AQ67" t="str">
        <f>IFERROR(VLOOKUP($A67,Table!$AV$5:$BI$286,Table!$AY$3,FALSE),"")</f>
        <v/>
      </c>
      <c r="AS67" s="224" t="str">
        <f>IF(AM67="","",CONCATENATE(AM67,Names!$H$3,AN67,Names!$J$3,AO67,Names!$L$3,AP67,Names!$N$3,AQ67))</f>
        <v/>
      </c>
      <c r="AV67" t="str">
        <f>IFERROR(VLOOKUP($A67,Table!$AL$5:$AS$286,Table!$AM$3,FALSE),"")</f>
        <v>HBL</v>
      </c>
      <c r="AW67" t="str">
        <f>IFERROR(VLOOKUP($A67,Table!$AL$5:$AS$286,Table!$AN$3,FALSE),"")</f>
        <v>090PRL</v>
      </c>
      <c r="AX67" t="str">
        <f>IF(AV67="","",Names!$K$3)</f>
        <v>RFS</v>
      </c>
      <c r="AY67" t="str">
        <f>IF(AV67="","",Names!$C$10)</f>
        <v>PRLEH</v>
      </c>
      <c r="AZ67" t="str">
        <f>IFERROR(VLOOKUP($A67,Table!$AL$5:$AS$286,Table!$AQ$3,FALSE),"")</f>
        <v>L064</v>
      </c>
      <c r="BB67" s="224" t="str">
        <f>IF(AV67="","",CONCATENATE(AV67,Names!$H$3,AW67,Names!$J$3,AX67,Names!$L$3,AY67,Names!$N$3,AZ67))</f>
        <v>HBL-090PRL:RFS-PRLEH-L064</v>
      </c>
      <c r="BE67" t="str">
        <f>IFERROR(VLOOKUP($A67,Table!$AV$5:$BI$286,Table!$AW$3,FALSE),"")</f>
        <v/>
      </c>
      <c r="BF67" t="str">
        <f>IFERROR(VLOOKUP($A67,Table!$AV$5:$BI$286,Table!$AX$3,FALSE),"")</f>
        <v/>
      </c>
      <c r="BG67" t="str">
        <f>IF(BE67="","",Names!$K$3)</f>
        <v/>
      </c>
      <c r="BH67" t="str">
        <f>IF(BE67="","",Names!$C$10)</f>
        <v/>
      </c>
      <c r="BI67" t="str">
        <f>IFERROR(VLOOKUP($A67,Table!$AV$5:$BI$286,Table!$BC$3,FALSE),"")</f>
        <v/>
      </c>
      <c r="BK67" s="224" t="str">
        <f>IF(BE67="","",CONCATENATE(BE67,Names!$H$3,BF67,Names!$J$3,BG67,Names!$L$3,BH67,Names!$N$3,BI67))</f>
        <v/>
      </c>
      <c r="BN67" t="str">
        <f>IFERROR(VLOOKUP($A67,Table!$AV$5:$BI$286,Table!$AW$3,FALSE),"")</f>
        <v/>
      </c>
      <c r="BO67" t="str">
        <f>IFERROR(VLOOKUP($A67,Table!$AV$5:$BI$286,Table!$AX$3,FALSE),"")</f>
        <v/>
      </c>
      <c r="BP67" t="str">
        <f>IF(BN67="","",Names!$K$3)</f>
        <v/>
      </c>
      <c r="BQ67" t="str">
        <f>IF(BN67="","",Names!$C$10)</f>
        <v/>
      </c>
      <c r="BR67" t="str">
        <f>IFERROR(VLOOKUP($A67,Table!$AV$5:$BI$286,Table!$BF$3,FALSE),"")</f>
        <v/>
      </c>
      <c r="BT67" s="224" t="str">
        <f>IF(BN67="","",CONCATENATE(BN67,Names!$H$3,BO67,Names!$J$3,BP67,Names!$L$3,BQ67,Names!$N$3,BR67))</f>
        <v/>
      </c>
      <c r="BW67" t="str">
        <f>IFERROR(VLOOKUP($A67,Table!$AL$5:$AS$286,Table!$AM$3,FALSE),"")</f>
        <v>HBL</v>
      </c>
      <c r="BX67" t="str">
        <f>IFERROR(VLOOKUP($A67,Table!$AL$5:$AS$286,Table!$AN$3,FALSE),"")</f>
        <v>090PRL</v>
      </c>
      <c r="BY67" t="str">
        <f>IF(BW67="","",Names!$K$3)</f>
        <v>RFS</v>
      </c>
      <c r="BZ67" t="str">
        <f>IF(BW67="","",Names!$C$11)</f>
        <v>PRLTE</v>
      </c>
      <c r="CA67" t="str">
        <f>IFERROR(VLOOKUP($A67,Table!$AL$5:$AS$286,Table!$AQ$3,FALSE),"")</f>
        <v>L064</v>
      </c>
      <c r="CC67" s="224" t="str">
        <f>IF(BW67="","",CONCATENATE(BW67,Names!$H$3,BX67,Names!$J$3,BY67,Names!$L$3,BZ67,Names!$N$3,CA67))</f>
        <v>HBL-090PRL:RFS-PRLTE-L064</v>
      </c>
      <c r="CF67" t="str">
        <f>IFERROR(VLOOKUP($A67,Table!$AV$5:$BI$286,Table!$AW$3,FALSE),"")</f>
        <v/>
      </c>
      <c r="CG67" t="str">
        <f>IFERROR(VLOOKUP($A67,Table!$AV$5:$BI$286,Table!$AX$3,FALSE),"")</f>
        <v/>
      </c>
      <c r="CH67" t="str">
        <f>IF(CF67="","",Names!$K$3)</f>
        <v/>
      </c>
      <c r="CI67" t="str">
        <f>IF(CF67="","",Names!$C$11)</f>
        <v/>
      </c>
      <c r="CJ67" t="str">
        <f>IFERROR(VLOOKUP($A67,Table!$AV$5:$BI$286,Table!$BC$3,FALSE),"")</f>
        <v/>
      </c>
      <c r="CL67" s="224" t="str">
        <f>IF(CF67="","",CONCATENATE(CF67,Names!$H$3,CG67,Names!$J$3,CH67,Names!$L$3,CI67,Names!$N$3,CJ67))</f>
        <v/>
      </c>
      <c r="CO67" t="str">
        <f>IFERROR(VLOOKUP($A67,Table!$AV$5:$BI$286,Table!$AW$3,FALSE),"")</f>
        <v/>
      </c>
      <c r="CP67" t="str">
        <f>IFERROR(VLOOKUP($A67,Table!$AV$5:$BI$286,Table!$AX$3,FALSE),"")</f>
        <v/>
      </c>
      <c r="CQ67" t="str">
        <f>IF(CO67="","",Names!$K$3)</f>
        <v/>
      </c>
      <c r="CR67" t="str">
        <f>IF(CO67="","",Names!$C$11)</f>
        <v/>
      </c>
      <c r="CS67" t="str">
        <f>IFERROR(VLOOKUP($A67,Table!$AV$5:$BI$286,Table!$BF$3,FALSE),"")</f>
        <v/>
      </c>
      <c r="CU67" s="224" t="str">
        <f>IF(CO67="","",CONCATENATE(CO67,Names!$H$3,CP67,Names!$J$3,CQ67,Names!$L$3,CR67,Names!$N$3,CS67))</f>
        <v/>
      </c>
      <c r="CX67" t="str">
        <f>IFERROR(VLOOKUP($A67,Table!$AV$5:$BI$286,Table!$AW$3,FALSE),"")</f>
        <v/>
      </c>
      <c r="CY67" t="str">
        <f>IFERROR(VLOOKUP($A67,Table!$AV$5:$BI$286,Table!$AX$3,FALSE),"")</f>
        <v/>
      </c>
      <c r="CZ67" t="str">
        <f>IF(CX67="","",Names!$K$3)</f>
        <v/>
      </c>
      <c r="DA67" t="str">
        <f>IF(CX67="","",Names!$C$12)</f>
        <v/>
      </c>
      <c r="DB67" t="str">
        <f>IFERROR(VLOOKUP($A67,Table!$AV$5:$BI$286,Table!$BC$3,FALSE),"")</f>
        <v/>
      </c>
      <c r="DD67" s="224" t="str">
        <f>IF(CX67="","",CONCATENATE(CX67,Names!$H$3,CY67,Names!$J$3,CZ67,Names!$L$3,DA67,Names!$N$3,DB67))</f>
        <v/>
      </c>
      <c r="DG67" t="str">
        <f>IFERROR(VLOOKUP($A67,Table!$AV$5:$BI$286,Table!$AW$3,FALSE),"")</f>
        <v/>
      </c>
      <c r="DH67" t="str">
        <f>IFERROR(VLOOKUP($A67,Table!$AV$5:$BI$286,Table!$AX$3,FALSE),"")</f>
        <v/>
      </c>
      <c r="DI67" t="str">
        <f>IF(DG67="","",Names!$K$3)</f>
        <v/>
      </c>
      <c r="DJ67" t="str">
        <f>IF(DG67="","",Names!$C$24)</f>
        <v/>
      </c>
      <c r="DK67" t="str">
        <f>IFERROR(VLOOKUP($A67,Table!$AV$5:$BI$286,Table!$AY$3,FALSE),"")</f>
        <v/>
      </c>
      <c r="DM67" s="224" t="str">
        <f>IF(DG67="","",CONCATENATE(DG67,Names!$H$3,DH67,Names!$J$3,DI67,Names!$L$3,DJ67,Names!$N$3,DK67))</f>
        <v/>
      </c>
      <c r="DP67" s="1170" t="str">
        <f>IFERROR(VLOOKUP($A67,Table!$DI$5:$DO$286,Table!$DJ$3,FALSE),"")</f>
        <v/>
      </c>
      <c r="DQ67" s="1170" t="str">
        <f>IFERROR(VLOOKUP($A67,Table!$DI$5:$DO$286,Table!$DK$3,FALSE),"")</f>
        <v/>
      </c>
      <c r="DR67" s="1170" t="str">
        <f>IF(DP67="","",Names!$K$3)</f>
        <v/>
      </c>
      <c r="DS67" s="1170" t="str">
        <f>IF(DP67="","",Names!$C$26)</f>
        <v/>
      </c>
      <c r="DT67" s="1170" t="str">
        <f>IFERROR(VLOOKUP($A67,Table!$DI$5:$DO$286,Table!$DM$3,FALSE),"")</f>
        <v/>
      </c>
      <c r="DV67" s="224" t="str">
        <f>IF(DP67="","",CONCATENATE(DP67,Names!$H$3,DQ67,Names!$J$3,DR67,Names!$L$3,DS67,Names!$N$3,DT67))</f>
        <v/>
      </c>
      <c r="DY67" s="1170" t="str">
        <f>IFERROR(VLOOKUP($A67,Table!$DI$5:$DO$286,Table!$DJ$3,FALSE),"")</f>
        <v/>
      </c>
      <c r="DZ67" s="1170" t="str">
        <f>IFERROR(VLOOKUP($A67,Table!$DI$5:$DO$286,Table!$DK$3,FALSE),"")</f>
        <v/>
      </c>
      <c r="EA67" s="1170" t="str">
        <f>IF(DY67="","",Names!$K$3)</f>
        <v/>
      </c>
      <c r="EB67" s="1170" t="str">
        <f>IF(DY67="","",Names!$C$25)</f>
        <v/>
      </c>
      <c r="EC67" s="1170" t="str">
        <f>IFERROR(VLOOKUP($A67,Table!$DI$5:$DO$286,Table!$DM$3,FALSE),"")</f>
        <v/>
      </c>
      <c r="EE67" s="224" t="str">
        <f>IF(DY67="","",CONCATENATE(DY67,Names!$H$3,DZ67,Names!$J$3,EA67,Names!$L$3,EB67,Names!$N$3,EC67))</f>
        <v/>
      </c>
      <c r="EH67" t="str">
        <f>IFERROR(VLOOKUP($A67,TCS_C!$R$9:$U$10046,TCS_C!$S$5,FALSE),"")</f>
        <v/>
      </c>
      <c r="EI67" t="str">
        <f>IFERROR(VLOOKUP($A67,TCS_C!$R$9:$U$10046,TCS_C!$T$5,FALSE),"")</f>
        <v/>
      </c>
      <c r="EJ67" t="str">
        <f>IF(EH67="","",Names!$K$3)</f>
        <v/>
      </c>
      <c r="EK67" t="str">
        <f>IF(EH67="","",Names!$C$17)</f>
        <v/>
      </c>
      <c r="EL67" t="str">
        <f>IFERROR(VLOOKUP($A67,TCS_C!$R$9:$U$10046,TCS_C!$U$5,FALSE),"")</f>
        <v/>
      </c>
      <c r="EN67" s="224" t="str">
        <f>IF(EH67="","",CONCATENATE(EH67,Names!$H$3,EI67,Names!$J$3,EJ67,Names!$L$3,EK67,Names!$N$3,EL67))</f>
        <v/>
      </c>
      <c r="EQ67" t="str">
        <f>IFERROR(VLOOKUP($A67,Table!BT68:$BY$286,Table!$BU$3,FALSE),"")</f>
        <v>A2T</v>
      </c>
      <c r="ER67" t="str">
        <f>IFERROR(VLOOKUP($A67,Table!BT68:$BY$286,Table!$BV$3,FALSE),"")</f>
        <v>070PRL</v>
      </c>
      <c r="ES67" t="str">
        <f>IF(EQ67="","",Names!$K$3)</f>
        <v>RFS</v>
      </c>
      <c r="ET67" t="str">
        <f>IFERROR(VLOOKUP($A67,Table!BT68:$BY$286,Table!$BW$3,FALSE),"")</f>
        <v>PRLGI</v>
      </c>
      <c r="EU67" t="str">
        <f>IFERROR(VLOOKUP($A67,Table!BT68:$BY$286,Table!$BX$3,FALSE),"")</f>
        <v>009</v>
      </c>
      <c r="EW67" s="224" t="str">
        <f>IF(EQ67="","",CONCATENATE(EQ67,Names!$H$3,ER67,Names!$J$3,ES67,Names!$L$3,ET67,Names!$N$3,EU67))</f>
        <v>A2T-070PRL:RFS-PRLGI-009</v>
      </c>
      <c r="FB67" t="str">
        <f>IF(EZ67="","",Names!$K$3)</f>
        <v/>
      </c>
      <c r="FF67" s="224" t="str">
        <f>IF(EZ67="","",CONCATENATE(EZ67,Names!$H$3,FA67,Names!$J$3,FB67,Names!$L$3,FC67,Names!$N$3,FD67))</f>
        <v/>
      </c>
      <c r="FG67" s="1266" t="str">
        <f>IF(EZ67="","",CONCATENATE(FC67,Names!$N$3,FD67))</f>
        <v/>
      </c>
    </row>
    <row r="68" spans="1:163">
      <c r="A68" s="72">
        <v>65</v>
      </c>
      <c r="C68" t="str">
        <f>IFERROR(VLOOKUP($A68,Table!$AL$5:$AS$286,Table!$AM$3,FALSE),"")</f>
        <v>HBL</v>
      </c>
      <c r="D68" t="str">
        <f>IFERROR(VLOOKUP($A68,Table!$AL$5:$AS$286,Table!$AN$3,FALSE),"")</f>
        <v>100PRL</v>
      </c>
      <c r="E68" t="str">
        <f>IF(C68="","",Names!$K$3)</f>
        <v>RFS</v>
      </c>
      <c r="F68" t="str">
        <f>IF(C68="","",Names!$C$5)</f>
        <v>PRLRL</v>
      </c>
      <c r="G68" t="str">
        <f>IFERROR(VLOOKUP($A68,Table!$AL$5:$AS$286,Table!$AO$3,FALSE),"")</f>
        <v>065</v>
      </c>
      <c r="I68" s="224" t="str">
        <f>IF(C68="","",CONCATENATE(C68,Names!$H$3,D68,Names!$J$3,E68,Names!$L$3,F68,Names!$N$3,G68))</f>
        <v>HBL-100PRL:RFS-PRLRL-065</v>
      </c>
      <c r="L68" s="1170" t="str">
        <f>IFERROR(VLOOKUP($A68,Table!$AV$5:$BK$286,Table!$AW$3,FALSE),"")</f>
        <v/>
      </c>
      <c r="M68" s="1170" t="str">
        <f>IFERROR(VLOOKUP($A68,Table!$AV$5:$BK$286,Table!$AX$3,FALSE),"")</f>
        <v/>
      </c>
      <c r="N68" s="1170" t="str">
        <f>IF(L68="","",Names!$K$3)</f>
        <v/>
      </c>
      <c r="O68" s="1170" t="str">
        <f>IF(L68="","",Names!$C$9)</f>
        <v/>
      </c>
      <c r="P68" s="1170" t="str">
        <f>IFERROR(VLOOKUP($A68,Table!$AV$5:$BK$286,Table!$AY$3,FALSE),"")</f>
        <v/>
      </c>
      <c r="R68" s="224" t="str">
        <f>IF(L68="","",CONCATENATE(L68,Names!$H$3,M68,Names!$J$3,N68,Names!$L$3,O68,Names!$N$3,P68))</f>
        <v/>
      </c>
      <c r="U68" t="str">
        <f>IFERROR(VLOOKUP($A68,Table!$AV$5:$BI$286,Table!$AW$3,FALSE),"")</f>
        <v/>
      </c>
      <c r="V68" t="str">
        <f>IFERROR(VLOOKUP($A68,Table!$AV$5:$BI$286,Table!$AX$3,FALSE),"")</f>
        <v/>
      </c>
      <c r="W68" t="str">
        <f>IF(U68="","",Names!$K$3)</f>
        <v/>
      </c>
      <c r="X68" t="str">
        <f>IF(U68="","",Names!$C$6)</f>
        <v/>
      </c>
      <c r="Y68" t="str">
        <f>IFERROR(VLOOKUP($A68,Table!$AV$5:$BI$286,Table!$AY$3,FALSE),"")</f>
        <v/>
      </c>
      <c r="AA68" s="224" t="str">
        <f>IF(U68="","",CONCATENATE(U68,Names!$H$3,V68,Names!$J$3,W68,Names!$L$3,X68,Names!$N$3,Y68))</f>
        <v/>
      </c>
      <c r="AD68" t="str">
        <f>IFERROR(VLOOKUP($A68,Table!$AV$5:$BI$286,Table!$AW$3,FALSE),"")</f>
        <v/>
      </c>
      <c r="AE68" t="str">
        <f>IFERROR(VLOOKUP($A68,Table!$AV$5:$BI$286,Table!$AX$3,FALSE),"")</f>
        <v/>
      </c>
      <c r="AF68" t="str">
        <f>IF(AD68="","",Names!$K$3)</f>
        <v/>
      </c>
      <c r="AG68" t="str">
        <f>IF(AD68="","",Names!$C$7)</f>
        <v/>
      </c>
      <c r="AH68" t="str">
        <f>IFERROR(VLOOKUP($A68,Table!$AV$5:$BI$286,Table!$AY$3,FALSE),"")</f>
        <v/>
      </c>
      <c r="AJ68" s="224" t="str">
        <f>IF(AD68="","",CONCATENATE(AD68,Names!$H$3,AE68,Names!$J$3,AF68,Names!$L$3,AG68,Names!$N$3,AH68))</f>
        <v/>
      </c>
      <c r="AM68" t="str">
        <f>IFERROR(VLOOKUP($A68,Table!$AV$5:$BI$286,Table!$AW$3,FALSE),"")</f>
        <v/>
      </c>
      <c r="AN68" t="str">
        <f>IFERROR(VLOOKUP($A68,Table!$AV$5:$BI$286,Table!$AX$3,FALSE),"")</f>
        <v/>
      </c>
      <c r="AO68" t="str">
        <f>IF(AM68="","",Names!$K$3)</f>
        <v/>
      </c>
      <c r="AP68" t="str">
        <f>IF(AM68="","",Names!$C$8)</f>
        <v/>
      </c>
      <c r="AQ68" t="str">
        <f>IFERROR(VLOOKUP($A68,Table!$AV$5:$BI$286,Table!$AY$3,FALSE),"")</f>
        <v/>
      </c>
      <c r="AS68" s="224" t="str">
        <f>IF(AM68="","",CONCATENATE(AM68,Names!$H$3,AN68,Names!$J$3,AO68,Names!$L$3,AP68,Names!$N$3,AQ68))</f>
        <v/>
      </c>
      <c r="AV68" t="str">
        <f>IFERROR(VLOOKUP($A68,Table!$AL$5:$AS$286,Table!$AM$3,FALSE),"")</f>
        <v>HBL</v>
      </c>
      <c r="AW68" t="str">
        <f>IFERROR(VLOOKUP($A68,Table!$AL$5:$AS$286,Table!$AN$3,FALSE),"")</f>
        <v>100PRL</v>
      </c>
      <c r="AX68" t="str">
        <f>IF(AV68="","",Names!$K$3)</f>
        <v>RFS</v>
      </c>
      <c r="AY68" t="str">
        <f>IF(AV68="","",Names!$C$10)</f>
        <v>PRLEH</v>
      </c>
      <c r="AZ68" t="str">
        <f>IFERROR(VLOOKUP($A68,Table!$AL$5:$AS$286,Table!$AQ$3,FALSE),"")</f>
        <v>L065</v>
      </c>
      <c r="BB68" s="224" t="str">
        <f>IF(AV68="","",CONCATENATE(AV68,Names!$H$3,AW68,Names!$J$3,AX68,Names!$L$3,AY68,Names!$N$3,AZ68))</f>
        <v>HBL-100PRL:RFS-PRLEH-L065</v>
      </c>
      <c r="BE68" t="str">
        <f>IFERROR(VLOOKUP($A68,Table!$AV$5:$BI$286,Table!$AW$3,FALSE),"")</f>
        <v/>
      </c>
      <c r="BF68" t="str">
        <f>IFERROR(VLOOKUP($A68,Table!$AV$5:$BI$286,Table!$AX$3,FALSE),"")</f>
        <v/>
      </c>
      <c r="BG68" t="str">
        <f>IF(BE68="","",Names!$K$3)</f>
        <v/>
      </c>
      <c r="BH68" t="str">
        <f>IF(BE68="","",Names!$C$10)</f>
        <v/>
      </c>
      <c r="BI68" t="str">
        <f>IFERROR(VLOOKUP($A68,Table!$AV$5:$BI$286,Table!$BC$3,FALSE),"")</f>
        <v/>
      </c>
      <c r="BK68" s="224" t="str">
        <f>IF(BE68="","",CONCATENATE(BE68,Names!$H$3,BF68,Names!$J$3,BG68,Names!$L$3,BH68,Names!$N$3,BI68))</f>
        <v/>
      </c>
      <c r="BN68" t="str">
        <f>IFERROR(VLOOKUP($A68,Table!$AV$5:$BI$286,Table!$AW$3,FALSE),"")</f>
        <v/>
      </c>
      <c r="BO68" t="str">
        <f>IFERROR(VLOOKUP($A68,Table!$AV$5:$BI$286,Table!$AX$3,FALSE),"")</f>
        <v/>
      </c>
      <c r="BP68" t="str">
        <f>IF(BN68="","",Names!$K$3)</f>
        <v/>
      </c>
      <c r="BQ68" t="str">
        <f>IF(BN68="","",Names!$C$10)</f>
        <v/>
      </c>
      <c r="BR68" t="str">
        <f>IFERROR(VLOOKUP($A68,Table!$AV$5:$BI$286,Table!$BF$3,FALSE),"")</f>
        <v/>
      </c>
      <c r="BT68" s="224" t="str">
        <f>IF(BN68="","",CONCATENATE(BN68,Names!$H$3,BO68,Names!$J$3,BP68,Names!$L$3,BQ68,Names!$N$3,BR68))</f>
        <v/>
      </c>
      <c r="BW68" t="str">
        <f>IFERROR(VLOOKUP($A68,Table!$AL$5:$AS$286,Table!$AM$3,FALSE),"")</f>
        <v>HBL</v>
      </c>
      <c r="BX68" t="str">
        <f>IFERROR(VLOOKUP($A68,Table!$AL$5:$AS$286,Table!$AN$3,FALSE),"")</f>
        <v>100PRL</v>
      </c>
      <c r="BY68" t="str">
        <f>IF(BW68="","",Names!$K$3)</f>
        <v>RFS</v>
      </c>
      <c r="BZ68" t="str">
        <f>IF(BW68="","",Names!$C$11)</f>
        <v>PRLTE</v>
      </c>
      <c r="CA68" t="str">
        <f>IFERROR(VLOOKUP($A68,Table!$AL$5:$AS$286,Table!$AQ$3,FALSE),"")</f>
        <v>L065</v>
      </c>
      <c r="CC68" s="224" t="str">
        <f>IF(BW68="","",CONCATENATE(BW68,Names!$H$3,BX68,Names!$J$3,BY68,Names!$L$3,BZ68,Names!$N$3,CA68))</f>
        <v>HBL-100PRL:RFS-PRLTE-L065</v>
      </c>
      <c r="CF68" t="str">
        <f>IFERROR(VLOOKUP($A68,Table!$AV$5:$BI$286,Table!$AW$3,FALSE),"")</f>
        <v/>
      </c>
      <c r="CG68" t="str">
        <f>IFERROR(VLOOKUP($A68,Table!$AV$5:$BI$286,Table!$AX$3,FALSE),"")</f>
        <v/>
      </c>
      <c r="CH68" t="str">
        <f>IF(CF68="","",Names!$K$3)</f>
        <v/>
      </c>
      <c r="CI68" t="str">
        <f>IF(CF68="","",Names!$C$11)</f>
        <v/>
      </c>
      <c r="CJ68" t="str">
        <f>IFERROR(VLOOKUP($A68,Table!$AV$5:$BI$286,Table!$BC$3,FALSE),"")</f>
        <v/>
      </c>
      <c r="CL68" s="224" t="str">
        <f>IF(CF68="","",CONCATENATE(CF68,Names!$H$3,CG68,Names!$J$3,CH68,Names!$L$3,CI68,Names!$N$3,CJ68))</f>
        <v/>
      </c>
      <c r="CO68" t="str">
        <f>IFERROR(VLOOKUP($A68,Table!$AV$5:$BI$286,Table!$AW$3,FALSE),"")</f>
        <v/>
      </c>
      <c r="CP68" t="str">
        <f>IFERROR(VLOOKUP($A68,Table!$AV$5:$BI$286,Table!$AX$3,FALSE),"")</f>
        <v/>
      </c>
      <c r="CQ68" t="str">
        <f>IF(CO68="","",Names!$K$3)</f>
        <v/>
      </c>
      <c r="CR68" t="str">
        <f>IF(CO68="","",Names!$C$11)</f>
        <v/>
      </c>
      <c r="CS68" t="str">
        <f>IFERROR(VLOOKUP($A68,Table!$AV$5:$BI$286,Table!$BF$3,FALSE),"")</f>
        <v/>
      </c>
      <c r="CU68" s="224" t="str">
        <f>IF(CO68="","",CONCATENATE(CO68,Names!$H$3,CP68,Names!$J$3,CQ68,Names!$L$3,CR68,Names!$N$3,CS68))</f>
        <v/>
      </c>
      <c r="CX68" t="str">
        <f>IFERROR(VLOOKUP($A68,Table!$AV$5:$BI$286,Table!$AW$3,FALSE),"")</f>
        <v/>
      </c>
      <c r="CY68" t="str">
        <f>IFERROR(VLOOKUP($A68,Table!$AV$5:$BI$286,Table!$AX$3,FALSE),"")</f>
        <v/>
      </c>
      <c r="CZ68" t="str">
        <f>IF(CX68="","",Names!$K$3)</f>
        <v/>
      </c>
      <c r="DA68" t="str">
        <f>IF(CX68="","",Names!$C$12)</f>
        <v/>
      </c>
      <c r="DB68" t="str">
        <f>IFERROR(VLOOKUP($A68,Table!$AV$5:$BI$286,Table!$BC$3,FALSE),"")</f>
        <v/>
      </c>
      <c r="DD68" s="224" t="str">
        <f>IF(CX68="","",CONCATENATE(CX68,Names!$H$3,CY68,Names!$J$3,CZ68,Names!$L$3,DA68,Names!$N$3,DB68))</f>
        <v/>
      </c>
      <c r="DG68" t="str">
        <f>IFERROR(VLOOKUP($A68,Table!$AV$5:$BI$286,Table!$AW$3,FALSE),"")</f>
        <v/>
      </c>
      <c r="DH68" t="str">
        <f>IFERROR(VLOOKUP($A68,Table!$AV$5:$BI$286,Table!$AX$3,FALSE),"")</f>
        <v/>
      </c>
      <c r="DI68" t="str">
        <f>IF(DG68="","",Names!$K$3)</f>
        <v/>
      </c>
      <c r="DJ68" t="str">
        <f>IF(DG68="","",Names!$C$24)</f>
        <v/>
      </c>
      <c r="DK68" t="str">
        <f>IFERROR(VLOOKUP($A68,Table!$AV$5:$BI$286,Table!$AY$3,FALSE),"")</f>
        <v/>
      </c>
      <c r="DM68" s="224" t="str">
        <f>IF(DG68="","",CONCATENATE(DG68,Names!$H$3,DH68,Names!$J$3,DI68,Names!$L$3,DJ68,Names!$N$3,DK68))</f>
        <v/>
      </c>
      <c r="DP68" s="1170" t="str">
        <f>IFERROR(VLOOKUP($A68,Table!$DI$5:$DO$286,Table!$DJ$3,FALSE),"")</f>
        <v/>
      </c>
      <c r="DQ68" s="1170" t="str">
        <f>IFERROR(VLOOKUP($A68,Table!$DI$5:$DO$286,Table!$DK$3,FALSE),"")</f>
        <v/>
      </c>
      <c r="DR68" s="1170" t="str">
        <f>IF(DP68="","",Names!$K$3)</f>
        <v/>
      </c>
      <c r="DS68" s="1170" t="str">
        <f>IF(DP68="","",Names!$C$26)</f>
        <v/>
      </c>
      <c r="DT68" s="1170" t="str">
        <f>IFERROR(VLOOKUP($A68,Table!$DI$5:$DO$286,Table!$DM$3,FALSE),"")</f>
        <v/>
      </c>
      <c r="DV68" s="224" t="str">
        <f>IF(DP68="","",CONCATENATE(DP68,Names!$H$3,DQ68,Names!$J$3,DR68,Names!$L$3,DS68,Names!$N$3,DT68))</f>
        <v/>
      </c>
      <c r="DY68" s="1170" t="str">
        <f>IFERROR(VLOOKUP($A68,Table!$DI$5:$DO$286,Table!$DJ$3,FALSE),"")</f>
        <v/>
      </c>
      <c r="DZ68" s="1170" t="str">
        <f>IFERROR(VLOOKUP($A68,Table!$DI$5:$DO$286,Table!$DK$3,FALSE),"")</f>
        <v/>
      </c>
      <c r="EA68" s="1170" t="str">
        <f>IF(DY68="","",Names!$K$3)</f>
        <v/>
      </c>
      <c r="EB68" s="1170" t="str">
        <f>IF(DY68="","",Names!$C$25)</f>
        <v/>
      </c>
      <c r="EC68" s="1170" t="str">
        <f>IFERROR(VLOOKUP($A68,Table!$DI$5:$DO$286,Table!$DM$3,FALSE),"")</f>
        <v/>
      </c>
      <c r="EE68" s="224" t="str">
        <f>IF(DY68="","",CONCATENATE(DY68,Names!$H$3,DZ68,Names!$J$3,EA68,Names!$L$3,EB68,Names!$N$3,EC68))</f>
        <v/>
      </c>
      <c r="EH68" t="str">
        <f>IFERROR(VLOOKUP($A68,TCS_C!$R$9:$U$10046,TCS_C!$S$5,FALSE),"")</f>
        <v/>
      </c>
      <c r="EI68" t="str">
        <f>IFERROR(VLOOKUP($A68,TCS_C!$R$9:$U$10046,TCS_C!$T$5,FALSE),"")</f>
        <v/>
      </c>
      <c r="EJ68" t="str">
        <f>IF(EH68="","",Names!$K$3)</f>
        <v/>
      </c>
      <c r="EK68" t="str">
        <f>IF(EH68="","",Names!$C$17)</f>
        <v/>
      </c>
      <c r="EL68" t="str">
        <f>IFERROR(VLOOKUP($A68,TCS_C!$R$9:$U$10046,TCS_C!$U$5,FALSE),"")</f>
        <v/>
      </c>
      <c r="EN68" s="224" t="str">
        <f>IF(EH68="","",CONCATENATE(EH68,Names!$H$3,EI68,Names!$J$3,EJ68,Names!$L$3,EK68,Names!$N$3,EL68))</f>
        <v/>
      </c>
      <c r="EQ68" t="str">
        <f>IFERROR(VLOOKUP($A68,Table!BT69:$BY$286,Table!$BU$3,FALSE),"")</f>
        <v>A2T</v>
      </c>
      <c r="ER68" t="str">
        <f>IFERROR(VLOOKUP($A68,Table!BT69:$BY$286,Table!$BV$3,FALSE),"")</f>
        <v>070PRL</v>
      </c>
      <c r="ES68" t="str">
        <f>IF(EQ68="","",Names!$K$3)</f>
        <v>RFS</v>
      </c>
      <c r="ET68" t="str">
        <f>IFERROR(VLOOKUP($A68,Table!BT69:$BY$286,Table!$BW$3,FALSE),"")</f>
        <v>PRLEH</v>
      </c>
      <c r="EU68" t="str">
        <f>IFERROR(VLOOKUP($A68,Table!BT69:$BY$286,Table!$BX$3,FALSE),"")</f>
        <v>G009</v>
      </c>
      <c r="EW68" s="224" t="str">
        <f>IF(EQ68="","",CONCATENATE(EQ68,Names!$H$3,ER68,Names!$J$3,ES68,Names!$L$3,ET68,Names!$N$3,EU68))</f>
        <v>A2T-070PRL:RFS-PRLEH-G009</v>
      </c>
      <c r="FB68" t="str">
        <f>IF(EZ68="","",Names!$K$3)</f>
        <v/>
      </c>
      <c r="FF68" s="224" t="str">
        <f>IF(EZ68="","",CONCATENATE(EZ68,Names!$H$3,FA68,Names!$J$3,FB68,Names!$L$3,FC68,Names!$N$3,FD68))</f>
        <v/>
      </c>
      <c r="FG68" s="1266" t="str">
        <f>IF(EZ68="","",CONCATENATE(FC68,Names!$N$3,FD68))</f>
        <v/>
      </c>
    </row>
    <row r="69" spans="1:163">
      <c r="A69" s="72">
        <v>66</v>
      </c>
      <c r="C69" t="str">
        <f>IFERROR(VLOOKUP($A69,Table!$AL$5:$AS$286,Table!$AM$3,FALSE),"")</f>
        <v>HBL</v>
      </c>
      <c r="D69" t="str">
        <f>IFERROR(VLOOKUP($A69,Table!$AL$5:$AS$286,Table!$AN$3,FALSE),"")</f>
        <v>100PRL</v>
      </c>
      <c r="E69" t="str">
        <f>IF(C69="","",Names!$K$3)</f>
        <v>RFS</v>
      </c>
      <c r="F69" t="str">
        <f>IF(C69="","",Names!$C$5)</f>
        <v>PRLRL</v>
      </c>
      <c r="G69" t="str">
        <f>IFERROR(VLOOKUP($A69,Table!$AL$5:$AS$286,Table!$AO$3,FALSE),"")</f>
        <v>066</v>
      </c>
      <c r="I69" s="224" t="str">
        <f>IF(C69="","",CONCATENATE(C69,Names!$H$3,D69,Names!$J$3,E69,Names!$L$3,F69,Names!$N$3,G69))</f>
        <v>HBL-100PRL:RFS-PRLRL-066</v>
      </c>
      <c r="L69" s="1170" t="str">
        <f>IFERROR(VLOOKUP($A69,Table!$AV$5:$BK$286,Table!$AW$3,FALSE),"")</f>
        <v/>
      </c>
      <c r="M69" s="1170" t="str">
        <f>IFERROR(VLOOKUP($A69,Table!$AV$5:$BK$286,Table!$AX$3,FALSE),"")</f>
        <v/>
      </c>
      <c r="N69" s="1170" t="str">
        <f>IF(L69="","",Names!$K$3)</f>
        <v/>
      </c>
      <c r="O69" s="1170" t="str">
        <f>IF(L69="","",Names!$C$9)</f>
        <v/>
      </c>
      <c r="P69" s="1170" t="str">
        <f>IFERROR(VLOOKUP($A69,Table!$AV$5:$BK$286,Table!$AY$3,FALSE),"")</f>
        <v/>
      </c>
      <c r="R69" s="224" t="str">
        <f>IF(L69="","",CONCATENATE(L69,Names!$H$3,M69,Names!$J$3,N69,Names!$L$3,O69,Names!$N$3,P69))</f>
        <v/>
      </c>
      <c r="U69" t="str">
        <f>IFERROR(VLOOKUP($A69,Table!$AV$5:$BI$286,Table!$AW$3,FALSE),"")</f>
        <v/>
      </c>
      <c r="V69" t="str">
        <f>IFERROR(VLOOKUP($A69,Table!$AV$5:$BI$286,Table!$AX$3,FALSE),"")</f>
        <v/>
      </c>
      <c r="W69" t="str">
        <f>IF(U69="","",Names!$K$3)</f>
        <v/>
      </c>
      <c r="X69" t="str">
        <f>IF(U69="","",Names!$C$6)</f>
        <v/>
      </c>
      <c r="Y69" t="str">
        <f>IFERROR(VLOOKUP($A69,Table!$AV$5:$BI$286,Table!$AY$3,FALSE),"")</f>
        <v/>
      </c>
      <c r="AA69" s="224" t="str">
        <f>IF(U69="","",CONCATENATE(U69,Names!$H$3,V69,Names!$J$3,W69,Names!$L$3,X69,Names!$N$3,Y69))</f>
        <v/>
      </c>
      <c r="AD69" t="str">
        <f>IFERROR(VLOOKUP($A69,Table!$AV$5:$BI$286,Table!$AW$3,FALSE),"")</f>
        <v/>
      </c>
      <c r="AE69" t="str">
        <f>IFERROR(VLOOKUP($A69,Table!$AV$5:$BI$286,Table!$AX$3,FALSE),"")</f>
        <v/>
      </c>
      <c r="AF69" t="str">
        <f>IF(AD69="","",Names!$K$3)</f>
        <v/>
      </c>
      <c r="AG69" t="str">
        <f>IF(AD69="","",Names!$C$7)</f>
        <v/>
      </c>
      <c r="AH69" t="str">
        <f>IFERROR(VLOOKUP($A69,Table!$AV$5:$BI$286,Table!$AY$3,FALSE),"")</f>
        <v/>
      </c>
      <c r="AJ69" s="224" t="str">
        <f>IF(AD69="","",CONCATENATE(AD69,Names!$H$3,AE69,Names!$J$3,AF69,Names!$L$3,AG69,Names!$N$3,AH69))</f>
        <v/>
      </c>
      <c r="AM69" t="str">
        <f>IFERROR(VLOOKUP($A69,Table!$AV$5:$BI$286,Table!$AW$3,FALSE),"")</f>
        <v/>
      </c>
      <c r="AN69" t="str">
        <f>IFERROR(VLOOKUP($A69,Table!$AV$5:$BI$286,Table!$AX$3,FALSE),"")</f>
        <v/>
      </c>
      <c r="AO69" t="str">
        <f>IF(AM69="","",Names!$K$3)</f>
        <v/>
      </c>
      <c r="AP69" t="str">
        <f>IF(AM69="","",Names!$C$8)</f>
        <v/>
      </c>
      <c r="AQ69" t="str">
        <f>IFERROR(VLOOKUP($A69,Table!$AV$5:$BI$286,Table!$AY$3,FALSE),"")</f>
        <v/>
      </c>
      <c r="AS69" s="224" t="str">
        <f>IF(AM69="","",CONCATENATE(AM69,Names!$H$3,AN69,Names!$J$3,AO69,Names!$L$3,AP69,Names!$N$3,AQ69))</f>
        <v/>
      </c>
      <c r="AV69" t="str">
        <f>IFERROR(VLOOKUP($A69,Table!$AL$5:$AS$286,Table!$AM$3,FALSE),"")</f>
        <v>HBL</v>
      </c>
      <c r="AW69" t="str">
        <f>IFERROR(VLOOKUP($A69,Table!$AL$5:$AS$286,Table!$AN$3,FALSE),"")</f>
        <v>100PRL</v>
      </c>
      <c r="AX69" t="str">
        <f>IF(AV69="","",Names!$K$3)</f>
        <v>RFS</v>
      </c>
      <c r="AY69" t="str">
        <f>IF(AV69="","",Names!$C$10)</f>
        <v>PRLEH</v>
      </c>
      <c r="AZ69" t="str">
        <f>IFERROR(VLOOKUP($A69,Table!$AL$5:$AS$286,Table!$AQ$3,FALSE),"")</f>
        <v>L066</v>
      </c>
      <c r="BB69" s="224" t="str">
        <f>IF(AV69="","",CONCATENATE(AV69,Names!$H$3,AW69,Names!$J$3,AX69,Names!$L$3,AY69,Names!$N$3,AZ69))</f>
        <v>HBL-100PRL:RFS-PRLEH-L066</v>
      </c>
      <c r="BE69" t="str">
        <f>IFERROR(VLOOKUP($A69,Table!$AV$5:$BI$286,Table!$AW$3,FALSE),"")</f>
        <v/>
      </c>
      <c r="BF69" t="str">
        <f>IFERROR(VLOOKUP($A69,Table!$AV$5:$BI$286,Table!$AX$3,FALSE),"")</f>
        <v/>
      </c>
      <c r="BG69" t="str">
        <f>IF(BE69="","",Names!$K$3)</f>
        <v/>
      </c>
      <c r="BH69" t="str">
        <f>IF(BE69="","",Names!$C$10)</f>
        <v/>
      </c>
      <c r="BI69" t="str">
        <f>IFERROR(VLOOKUP($A69,Table!$AV$5:$BI$286,Table!$BC$3,FALSE),"")</f>
        <v/>
      </c>
      <c r="BK69" s="224" t="str">
        <f>IF(BE69="","",CONCATENATE(BE69,Names!$H$3,BF69,Names!$J$3,BG69,Names!$L$3,BH69,Names!$N$3,BI69))</f>
        <v/>
      </c>
      <c r="BN69" t="str">
        <f>IFERROR(VLOOKUP($A69,Table!$AV$5:$BI$286,Table!$AW$3,FALSE),"")</f>
        <v/>
      </c>
      <c r="BO69" t="str">
        <f>IFERROR(VLOOKUP($A69,Table!$AV$5:$BI$286,Table!$AX$3,FALSE),"")</f>
        <v/>
      </c>
      <c r="BP69" t="str">
        <f>IF(BN69="","",Names!$K$3)</f>
        <v/>
      </c>
      <c r="BQ69" t="str">
        <f>IF(BN69="","",Names!$C$10)</f>
        <v/>
      </c>
      <c r="BR69" t="str">
        <f>IFERROR(VLOOKUP($A69,Table!$AV$5:$BI$286,Table!$BF$3,FALSE),"")</f>
        <v/>
      </c>
      <c r="BT69" s="224" t="str">
        <f>IF(BN69="","",CONCATENATE(BN69,Names!$H$3,BO69,Names!$J$3,BP69,Names!$L$3,BQ69,Names!$N$3,BR69))</f>
        <v/>
      </c>
      <c r="BW69" t="str">
        <f>IFERROR(VLOOKUP($A69,Table!$AL$5:$AS$286,Table!$AM$3,FALSE),"")</f>
        <v>HBL</v>
      </c>
      <c r="BX69" t="str">
        <f>IFERROR(VLOOKUP($A69,Table!$AL$5:$AS$286,Table!$AN$3,FALSE),"")</f>
        <v>100PRL</v>
      </c>
      <c r="BY69" t="str">
        <f>IF(BW69="","",Names!$K$3)</f>
        <v>RFS</v>
      </c>
      <c r="BZ69" t="str">
        <f>IF(BW69="","",Names!$C$11)</f>
        <v>PRLTE</v>
      </c>
      <c r="CA69" t="str">
        <f>IFERROR(VLOOKUP($A69,Table!$AL$5:$AS$286,Table!$AQ$3,FALSE),"")</f>
        <v>L066</v>
      </c>
      <c r="CC69" s="224" t="str">
        <f>IF(BW69="","",CONCATENATE(BW69,Names!$H$3,BX69,Names!$J$3,BY69,Names!$L$3,BZ69,Names!$N$3,CA69))</f>
        <v>HBL-100PRL:RFS-PRLTE-L066</v>
      </c>
      <c r="CF69" t="str">
        <f>IFERROR(VLOOKUP($A69,Table!$AV$5:$BI$286,Table!$AW$3,FALSE),"")</f>
        <v/>
      </c>
      <c r="CG69" t="str">
        <f>IFERROR(VLOOKUP($A69,Table!$AV$5:$BI$286,Table!$AX$3,FALSE),"")</f>
        <v/>
      </c>
      <c r="CH69" t="str">
        <f>IF(CF69="","",Names!$K$3)</f>
        <v/>
      </c>
      <c r="CI69" t="str">
        <f>IF(CF69="","",Names!$C$11)</f>
        <v/>
      </c>
      <c r="CJ69" t="str">
        <f>IFERROR(VLOOKUP($A69,Table!$AV$5:$BI$286,Table!$BC$3,FALSE),"")</f>
        <v/>
      </c>
      <c r="CL69" s="224" t="str">
        <f>IF(CF69="","",CONCATENATE(CF69,Names!$H$3,CG69,Names!$J$3,CH69,Names!$L$3,CI69,Names!$N$3,CJ69))</f>
        <v/>
      </c>
      <c r="CO69" t="str">
        <f>IFERROR(VLOOKUP($A69,Table!$AV$5:$BI$286,Table!$AW$3,FALSE),"")</f>
        <v/>
      </c>
      <c r="CP69" t="str">
        <f>IFERROR(VLOOKUP($A69,Table!$AV$5:$BI$286,Table!$AX$3,FALSE),"")</f>
        <v/>
      </c>
      <c r="CQ69" t="str">
        <f>IF(CO69="","",Names!$K$3)</f>
        <v/>
      </c>
      <c r="CR69" t="str">
        <f>IF(CO69="","",Names!$C$11)</f>
        <v/>
      </c>
      <c r="CS69" t="str">
        <f>IFERROR(VLOOKUP($A69,Table!$AV$5:$BI$286,Table!$BF$3,FALSE),"")</f>
        <v/>
      </c>
      <c r="CU69" s="224" t="str">
        <f>IF(CO69="","",CONCATENATE(CO69,Names!$H$3,CP69,Names!$J$3,CQ69,Names!$L$3,CR69,Names!$N$3,CS69))</f>
        <v/>
      </c>
      <c r="CX69" t="str">
        <f>IFERROR(VLOOKUP($A69,Table!$AV$5:$BI$286,Table!$AW$3,FALSE),"")</f>
        <v/>
      </c>
      <c r="CY69" t="str">
        <f>IFERROR(VLOOKUP($A69,Table!$AV$5:$BI$286,Table!$AX$3,FALSE),"")</f>
        <v/>
      </c>
      <c r="CZ69" t="str">
        <f>IF(CX69="","",Names!$K$3)</f>
        <v/>
      </c>
      <c r="DA69" t="str">
        <f>IF(CX69="","",Names!$C$12)</f>
        <v/>
      </c>
      <c r="DB69" t="str">
        <f>IFERROR(VLOOKUP($A69,Table!$AV$5:$BI$286,Table!$BC$3,FALSE),"")</f>
        <v/>
      </c>
      <c r="DD69" s="224" t="str">
        <f>IF(CX69="","",CONCATENATE(CX69,Names!$H$3,CY69,Names!$J$3,CZ69,Names!$L$3,DA69,Names!$N$3,DB69))</f>
        <v/>
      </c>
      <c r="DG69" t="str">
        <f>IFERROR(VLOOKUP($A69,Table!$AV$5:$BI$286,Table!$AW$3,FALSE),"")</f>
        <v/>
      </c>
      <c r="DH69" t="str">
        <f>IFERROR(VLOOKUP($A69,Table!$AV$5:$BI$286,Table!$AX$3,FALSE),"")</f>
        <v/>
      </c>
      <c r="DI69" t="str">
        <f>IF(DG69="","",Names!$K$3)</f>
        <v/>
      </c>
      <c r="DJ69" t="str">
        <f>IF(DG69="","",Names!$C$24)</f>
        <v/>
      </c>
      <c r="DK69" t="str">
        <f>IFERROR(VLOOKUP($A69,Table!$AV$5:$BI$286,Table!$AY$3,FALSE),"")</f>
        <v/>
      </c>
      <c r="DM69" s="224" t="str">
        <f>IF(DG69="","",CONCATENATE(DG69,Names!$H$3,DH69,Names!$J$3,DI69,Names!$L$3,DJ69,Names!$N$3,DK69))</f>
        <v/>
      </c>
      <c r="DP69" s="1170" t="str">
        <f>IFERROR(VLOOKUP($A69,Table!$DI$5:$DO$286,Table!$DJ$3,FALSE),"")</f>
        <v/>
      </c>
      <c r="DQ69" s="1170" t="str">
        <f>IFERROR(VLOOKUP($A69,Table!$DI$5:$DO$286,Table!$DK$3,FALSE),"")</f>
        <v/>
      </c>
      <c r="DR69" s="1170" t="str">
        <f>IF(DP69="","",Names!$K$3)</f>
        <v/>
      </c>
      <c r="DS69" s="1170" t="str">
        <f>IF(DP69="","",Names!$C$26)</f>
        <v/>
      </c>
      <c r="DT69" s="1170" t="str">
        <f>IFERROR(VLOOKUP($A69,Table!$DI$5:$DO$286,Table!$DM$3,FALSE),"")</f>
        <v/>
      </c>
      <c r="DV69" s="224" t="str">
        <f>IF(DP69="","",CONCATENATE(DP69,Names!$H$3,DQ69,Names!$J$3,DR69,Names!$L$3,DS69,Names!$N$3,DT69))</f>
        <v/>
      </c>
      <c r="DY69" s="1170" t="str">
        <f>IFERROR(VLOOKUP($A69,Table!$DI$5:$DO$286,Table!$DJ$3,FALSE),"")</f>
        <v/>
      </c>
      <c r="DZ69" s="1170" t="str">
        <f>IFERROR(VLOOKUP($A69,Table!$DI$5:$DO$286,Table!$DK$3,FALSE),"")</f>
        <v/>
      </c>
      <c r="EA69" s="1170" t="str">
        <f>IF(DY69="","",Names!$K$3)</f>
        <v/>
      </c>
      <c r="EB69" s="1170" t="str">
        <f>IF(DY69="","",Names!$C$25)</f>
        <v/>
      </c>
      <c r="EC69" s="1170" t="str">
        <f>IFERROR(VLOOKUP($A69,Table!$DI$5:$DO$286,Table!$DM$3,FALSE),"")</f>
        <v/>
      </c>
      <c r="EE69" s="224" t="str">
        <f>IF(DY69="","",CONCATENATE(DY69,Names!$H$3,DZ69,Names!$J$3,EA69,Names!$L$3,EB69,Names!$N$3,EC69))</f>
        <v/>
      </c>
      <c r="EH69" t="str">
        <f>IFERROR(VLOOKUP($A69,TCS_C!$R$9:$U$10046,TCS_C!$S$5,FALSE),"")</f>
        <v/>
      </c>
      <c r="EI69" t="str">
        <f>IFERROR(VLOOKUP($A69,TCS_C!$R$9:$U$10046,TCS_C!$T$5,FALSE),"")</f>
        <v/>
      </c>
      <c r="EJ69" t="str">
        <f>IF(EH69="","",Names!$K$3)</f>
        <v/>
      </c>
      <c r="EK69" t="str">
        <f>IF(EH69="","",Names!$C$17)</f>
        <v/>
      </c>
      <c r="EL69" t="str">
        <f>IFERROR(VLOOKUP($A69,TCS_C!$R$9:$U$10046,TCS_C!$U$5,FALSE),"")</f>
        <v/>
      </c>
      <c r="EN69" s="224" t="str">
        <f>IF(EH69="","",CONCATENATE(EH69,Names!$H$3,EI69,Names!$J$3,EJ69,Names!$L$3,EK69,Names!$N$3,EL69))</f>
        <v/>
      </c>
      <c r="EQ69" t="str">
        <f>IFERROR(VLOOKUP($A69,Table!BT70:$BY$286,Table!$BU$3,FALSE),"")</f>
        <v>A2T</v>
      </c>
      <c r="ER69" t="str">
        <f>IFERROR(VLOOKUP($A69,Table!BT70:$BY$286,Table!$BV$3,FALSE),"")</f>
        <v>070PRL</v>
      </c>
      <c r="ES69" t="str">
        <f>IF(EQ69="","",Names!$K$3)</f>
        <v>RFS</v>
      </c>
      <c r="ET69" t="str">
        <f>IFERROR(VLOOKUP($A69,Table!BT70:$BY$286,Table!$BW$3,FALSE),"")</f>
        <v>PRLTE</v>
      </c>
      <c r="EU69" t="str">
        <f>IFERROR(VLOOKUP($A69,Table!BT70:$BY$286,Table!$BX$3,FALSE),"")</f>
        <v>G009</v>
      </c>
      <c r="EW69" s="224" t="str">
        <f>IF(EQ69="","",CONCATENATE(EQ69,Names!$H$3,ER69,Names!$J$3,ES69,Names!$L$3,ET69,Names!$N$3,EU69))</f>
        <v>A2T-070PRL:RFS-PRLTE-G009</v>
      </c>
      <c r="FB69" t="str">
        <f>IF(EZ69="","",Names!$K$3)</f>
        <v/>
      </c>
      <c r="FF69" s="224" t="str">
        <f>IF(EZ69="","",CONCATENATE(EZ69,Names!$H$3,FA69,Names!$J$3,FB69,Names!$L$3,FC69,Names!$N$3,FD69))</f>
        <v/>
      </c>
      <c r="FG69" s="1266" t="str">
        <f>IF(EZ69="","",CONCATENATE(FC69,Names!$N$3,FD69))</f>
        <v/>
      </c>
    </row>
    <row r="70" spans="1:163">
      <c r="A70" s="72">
        <v>67</v>
      </c>
      <c r="C70" t="str">
        <f>IFERROR(VLOOKUP($A70,Table!$AL$5:$AS$286,Table!$AM$3,FALSE),"")</f>
        <v>HBL</v>
      </c>
      <c r="D70" t="str">
        <f>IFERROR(VLOOKUP($A70,Table!$AL$5:$AS$286,Table!$AN$3,FALSE),"")</f>
        <v>110PRL</v>
      </c>
      <c r="E70" t="str">
        <f>IF(C70="","",Names!$K$3)</f>
        <v>RFS</v>
      </c>
      <c r="F70" t="str">
        <f>IF(C70="","",Names!$C$5)</f>
        <v>PRLRL</v>
      </c>
      <c r="G70" t="str">
        <f>IFERROR(VLOOKUP($A70,Table!$AL$5:$AS$286,Table!$AO$3,FALSE),"")</f>
        <v>067</v>
      </c>
      <c r="I70" s="224" t="str">
        <f>IF(C70="","",CONCATENATE(C70,Names!$H$3,D70,Names!$J$3,E70,Names!$L$3,F70,Names!$N$3,G70))</f>
        <v>HBL-110PRL:RFS-PRLRL-067</v>
      </c>
      <c r="L70" s="1170" t="str">
        <f>IFERROR(VLOOKUP($A70,Table!$AV$5:$BK$286,Table!$AW$3,FALSE),"")</f>
        <v/>
      </c>
      <c r="M70" s="1170" t="str">
        <f>IFERROR(VLOOKUP($A70,Table!$AV$5:$BK$286,Table!$AX$3,FALSE),"")</f>
        <v/>
      </c>
      <c r="N70" s="1170" t="str">
        <f>IF(L70="","",Names!$K$3)</f>
        <v/>
      </c>
      <c r="O70" s="1170" t="str">
        <f>IF(L70="","",Names!$C$9)</f>
        <v/>
      </c>
      <c r="P70" s="1170" t="str">
        <f>IFERROR(VLOOKUP($A70,Table!$AV$5:$BK$286,Table!$AY$3,FALSE),"")</f>
        <v/>
      </c>
      <c r="R70" s="224" t="str">
        <f>IF(L70="","",CONCATENATE(L70,Names!$H$3,M70,Names!$J$3,N70,Names!$L$3,O70,Names!$N$3,P70))</f>
        <v/>
      </c>
      <c r="U70" t="str">
        <f>IFERROR(VLOOKUP($A70,Table!$AV$5:$BI$286,Table!$AW$3,FALSE),"")</f>
        <v/>
      </c>
      <c r="V70" t="str">
        <f>IFERROR(VLOOKUP($A70,Table!$AV$5:$BI$286,Table!$AX$3,FALSE),"")</f>
        <v/>
      </c>
      <c r="W70" t="str">
        <f>IF(U70="","",Names!$K$3)</f>
        <v/>
      </c>
      <c r="X70" t="str">
        <f>IF(U70="","",Names!$C$6)</f>
        <v/>
      </c>
      <c r="Y70" t="str">
        <f>IFERROR(VLOOKUP($A70,Table!$AV$5:$BI$286,Table!$AY$3,FALSE),"")</f>
        <v/>
      </c>
      <c r="AA70" s="224" t="str">
        <f>IF(U70="","",CONCATENATE(U70,Names!$H$3,V70,Names!$J$3,W70,Names!$L$3,X70,Names!$N$3,Y70))</f>
        <v/>
      </c>
      <c r="AD70" t="str">
        <f>IFERROR(VLOOKUP($A70,Table!$AV$5:$BI$286,Table!$AW$3,FALSE),"")</f>
        <v/>
      </c>
      <c r="AE70" t="str">
        <f>IFERROR(VLOOKUP($A70,Table!$AV$5:$BI$286,Table!$AX$3,FALSE),"")</f>
        <v/>
      </c>
      <c r="AF70" t="str">
        <f>IF(AD70="","",Names!$K$3)</f>
        <v/>
      </c>
      <c r="AG70" t="str">
        <f>IF(AD70="","",Names!$C$7)</f>
        <v/>
      </c>
      <c r="AH70" t="str">
        <f>IFERROR(VLOOKUP($A70,Table!$AV$5:$BI$286,Table!$AY$3,FALSE),"")</f>
        <v/>
      </c>
      <c r="AJ70" s="224" t="str">
        <f>IF(AD70="","",CONCATENATE(AD70,Names!$H$3,AE70,Names!$J$3,AF70,Names!$L$3,AG70,Names!$N$3,AH70))</f>
        <v/>
      </c>
      <c r="AM70" t="str">
        <f>IFERROR(VLOOKUP($A70,Table!$AV$5:$BI$286,Table!$AW$3,FALSE),"")</f>
        <v/>
      </c>
      <c r="AN70" t="str">
        <f>IFERROR(VLOOKUP($A70,Table!$AV$5:$BI$286,Table!$AX$3,FALSE),"")</f>
        <v/>
      </c>
      <c r="AO70" t="str">
        <f>IF(AM70="","",Names!$K$3)</f>
        <v/>
      </c>
      <c r="AP70" t="str">
        <f>IF(AM70="","",Names!$C$8)</f>
        <v/>
      </c>
      <c r="AQ70" t="str">
        <f>IFERROR(VLOOKUP($A70,Table!$AV$5:$BI$286,Table!$AY$3,FALSE),"")</f>
        <v/>
      </c>
      <c r="AS70" s="224" t="str">
        <f>IF(AM70="","",CONCATENATE(AM70,Names!$H$3,AN70,Names!$J$3,AO70,Names!$L$3,AP70,Names!$N$3,AQ70))</f>
        <v/>
      </c>
      <c r="AV70" t="str">
        <f>IFERROR(VLOOKUP($A70,Table!$AL$5:$AS$286,Table!$AM$3,FALSE),"")</f>
        <v>HBL</v>
      </c>
      <c r="AW70" t="str">
        <f>IFERROR(VLOOKUP($A70,Table!$AL$5:$AS$286,Table!$AN$3,FALSE),"")</f>
        <v>110PRL</v>
      </c>
      <c r="AX70" t="str">
        <f>IF(AV70="","",Names!$K$3)</f>
        <v>RFS</v>
      </c>
      <c r="AY70" t="str">
        <f>IF(AV70="","",Names!$C$10)</f>
        <v>PRLEH</v>
      </c>
      <c r="AZ70" t="str">
        <f>IFERROR(VLOOKUP($A70,Table!$AL$5:$AS$286,Table!$AQ$3,FALSE),"")</f>
        <v>L067</v>
      </c>
      <c r="BB70" s="224" t="str">
        <f>IF(AV70="","",CONCATENATE(AV70,Names!$H$3,AW70,Names!$J$3,AX70,Names!$L$3,AY70,Names!$N$3,AZ70))</f>
        <v>HBL-110PRL:RFS-PRLEH-L067</v>
      </c>
      <c r="BE70" t="str">
        <f>IFERROR(VLOOKUP($A70,Table!$AV$5:$BI$286,Table!$AW$3,FALSE),"")</f>
        <v/>
      </c>
      <c r="BF70" t="str">
        <f>IFERROR(VLOOKUP($A70,Table!$AV$5:$BI$286,Table!$AX$3,FALSE),"")</f>
        <v/>
      </c>
      <c r="BG70" t="str">
        <f>IF(BE70="","",Names!$K$3)</f>
        <v/>
      </c>
      <c r="BH70" t="str">
        <f>IF(BE70="","",Names!$C$10)</f>
        <v/>
      </c>
      <c r="BI70" t="str">
        <f>IFERROR(VLOOKUP($A70,Table!$AV$5:$BI$286,Table!$BC$3,FALSE),"")</f>
        <v/>
      </c>
      <c r="BK70" s="224" t="str">
        <f>IF(BE70="","",CONCATENATE(BE70,Names!$H$3,BF70,Names!$J$3,BG70,Names!$L$3,BH70,Names!$N$3,BI70))</f>
        <v/>
      </c>
      <c r="BN70" t="str">
        <f>IFERROR(VLOOKUP($A70,Table!$AV$5:$BI$286,Table!$AW$3,FALSE),"")</f>
        <v/>
      </c>
      <c r="BO70" t="str">
        <f>IFERROR(VLOOKUP($A70,Table!$AV$5:$BI$286,Table!$AX$3,FALSE),"")</f>
        <v/>
      </c>
      <c r="BP70" t="str">
        <f>IF(BN70="","",Names!$K$3)</f>
        <v/>
      </c>
      <c r="BQ70" t="str">
        <f>IF(BN70="","",Names!$C$10)</f>
        <v/>
      </c>
      <c r="BR70" t="str">
        <f>IFERROR(VLOOKUP($A70,Table!$AV$5:$BI$286,Table!$BF$3,FALSE),"")</f>
        <v/>
      </c>
      <c r="BT70" s="224" t="str">
        <f>IF(BN70="","",CONCATENATE(BN70,Names!$H$3,BO70,Names!$J$3,BP70,Names!$L$3,BQ70,Names!$N$3,BR70))</f>
        <v/>
      </c>
      <c r="BW70" t="str">
        <f>IFERROR(VLOOKUP($A70,Table!$AL$5:$AS$286,Table!$AM$3,FALSE),"")</f>
        <v>HBL</v>
      </c>
      <c r="BX70" t="str">
        <f>IFERROR(VLOOKUP($A70,Table!$AL$5:$AS$286,Table!$AN$3,FALSE),"")</f>
        <v>110PRL</v>
      </c>
      <c r="BY70" t="str">
        <f>IF(BW70="","",Names!$K$3)</f>
        <v>RFS</v>
      </c>
      <c r="BZ70" t="str">
        <f>IF(BW70="","",Names!$C$11)</f>
        <v>PRLTE</v>
      </c>
      <c r="CA70" t="str">
        <f>IFERROR(VLOOKUP($A70,Table!$AL$5:$AS$286,Table!$AQ$3,FALSE),"")</f>
        <v>L067</v>
      </c>
      <c r="CC70" s="224" t="str">
        <f>IF(BW70="","",CONCATENATE(BW70,Names!$H$3,BX70,Names!$J$3,BY70,Names!$L$3,BZ70,Names!$N$3,CA70))</f>
        <v>HBL-110PRL:RFS-PRLTE-L067</v>
      </c>
      <c r="CF70" t="str">
        <f>IFERROR(VLOOKUP($A70,Table!$AV$5:$BI$286,Table!$AW$3,FALSE),"")</f>
        <v/>
      </c>
      <c r="CG70" t="str">
        <f>IFERROR(VLOOKUP($A70,Table!$AV$5:$BI$286,Table!$AX$3,FALSE),"")</f>
        <v/>
      </c>
      <c r="CH70" t="str">
        <f>IF(CF70="","",Names!$K$3)</f>
        <v/>
      </c>
      <c r="CI70" t="str">
        <f>IF(CF70="","",Names!$C$11)</f>
        <v/>
      </c>
      <c r="CJ70" t="str">
        <f>IFERROR(VLOOKUP($A70,Table!$AV$5:$BI$286,Table!$BC$3,FALSE),"")</f>
        <v/>
      </c>
      <c r="CL70" s="224" t="str">
        <f>IF(CF70="","",CONCATENATE(CF70,Names!$H$3,CG70,Names!$J$3,CH70,Names!$L$3,CI70,Names!$N$3,CJ70))</f>
        <v/>
      </c>
      <c r="CO70" t="str">
        <f>IFERROR(VLOOKUP($A70,Table!$AV$5:$BI$286,Table!$AW$3,FALSE),"")</f>
        <v/>
      </c>
      <c r="CP70" t="str">
        <f>IFERROR(VLOOKUP($A70,Table!$AV$5:$BI$286,Table!$AX$3,FALSE),"")</f>
        <v/>
      </c>
      <c r="CQ70" t="str">
        <f>IF(CO70="","",Names!$K$3)</f>
        <v/>
      </c>
      <c r="CR70" t="str">
        <f>IF(CO70="","",Names!$C$11)</f>
        <v/>
      </c>
      <c r="CS70" t="str">
        <f>IFERROR(VLOOKUP($A70,Table!$AV$5:$BI$286,Table!$BF$3,FALSE),"")</f>
        <v/>
      </c>
      <c r="CU70" s="224" t="str">
        <f>IF(CO70="","",CONCATENATE(CO70,Names!$H$3,CP70,Names!$J$3,CQ70,Names!$L$3,CR70,Names!$N$3,CS70))</f>
        <v/>
      </c>
      <c r="CX70" t="str">
        <f>IFERROR(VLOOKUP($A70,Table!$AV$5:$BI$286,Table!$AW$3,FALSE),"")</f>
        <v/>
      </c>
      <c r="CY70" t="str">
        <f>IFERROR(VLOOKUP($A70,Table!$AV$5:$BI$286,Table!$AX$3,FALSE),"")</f>
        <v/>
      </c>
      <c r="CZ70" t="str">
        <f>IF(CX70="","",Names!$K$3)</f>
        <v/>
      </c>
      <c r="DA70" t="str">
        <f>IF(CX70="","",Names!$C$12)</f>
        <v/>
      </c>
      <c r="DB70" t="str">
        <f>IFERROR(VLOOKUP($A70,Table!$AV$5:$BI$286,Table!$BC$3,FALSE),"")</f>
        <v/>
      </c>
      <c r="DD70" s="224" t="str">
        <f>IF(CX70="","",CONCATENATE(CX70,Names!$H$3,CY70,Names!$J$3,CZ70,Names!$L$3,DA70,Names!$N$3,DB70))</f>
        <v/>
      </c>
      <c r="DG70" t="str">
        <f>IFERROR(VLOOKUP($A70,Table!$AV$5:$BI$286,Table!$AW$3,FALSE),"")</f>
        <v/>
      </c>
      <c r="DH70" t="str">
        <f>IFERROR(VLOOKUP($A70,Table!$AV$5:$BI$286,Table!$AX$3,FALSE),"")</f>
        <v/>
      </c>
      <c r="DI70" t="str">
        <f>IF(DG70="","",Names!$K$3)</f>
        <v/>
      </c>
      <c r="DJ70" t="str">
        <f>IF(DG70="","",Names!$C$24)</f>
        <v/>
      </c>
      <c r="DK70" t="str">
        <f>IFERROR(VLOOKUP($A70,Table!$AV$5:$BI$286,Table!$AY$3,FALSE),"")</f>
        <v/>
      </c>
      <c r="DM70" s="224" t="str">
        <f>IF(DG70="","",CONCATENATE(DG70,Names!$H$3,DH70,Names!$J$3,DI70,Names!$L$3,DJ70,Names!$N$3,DK70))</f>
        <v/>
      </c>
      <c r="DP70" s="1170" t="str">
        <f>IFERROR(VLOOKUP($A70,Table!$DI$5:$DO$286,Table!$DJ$3,FALSE),"")</f>
        <v/>
      </c>
      <c r="DQ70" s="1170" t="str">
        <f>IFERROR(VLOOKUP($A70,Table!$DI$5:$DO$286,Table!$DK$3,FALSE),"")</f>
        <v/>
      </c>
      <c r="DR70" s="1170" t="str">
        <f>IF(DP70="","",Names!$K$3)</f>
        <v/>
      </c>
      <c r="DS70" s="1170" t="str">
        <f>IF(DP70="","",Names!$C$26)</f>
        <v/>
      </c>
      <c r="DT70" s="1170" t="str">
        <f>IFERROR(VLOOKUP($A70,Table!$DI$5:$DO$286,Table!$DM$3,FALSE),"")</f>
        <v/>
      </c>
      <c r="DV70" s="224" t="str">
        <f>IF(DP70="","",CONCATENATE(DP70,Names!$H$3,DQ70,Names!$J$3,DR70,Names!$L$3,DS70,Names!$N$3,DT70))</f>
        <v/>
      </c>
      <c r="DY70" s="1170" t="str">
        <f>IFERROR(VLOOKUP($A70,Table!$DI$5:$DO$286,Table!$DJ$3,FALSE),"")</f>
        <v/>
      </c>
      <c r="DZ70" s="1170" t="str">
        <f>IFERROR(VLOOKUP($A70,Table!$DI$5:$DO$286,Table!$DK$3,FALSE),"")</f>
        <v/>
      </c>
      <c r="EA70" s="1170" t="str">
        <f>IF(DY70="","",Names!$K$3)</f>
        <v/>
      </c>
      <c r="EB70" s="1170" t="str">
        <f>IF(DY70="","",Names!$C$25)</f>
        <v/>
      </c>
      <c r="EC70" s="1170" t="str">
        <f>IFERROR(VLOOKUP($A70,Table!$DI$5:$DO$286,Table!$DM$3,FALSE),"")</f>
        <v/>
      </c>
      <c r="EE70" s="224" t="str">
        <f>IF(DY70="","",CONCATENATE(DY70,Names!$H$3,DZ70,Names!$J$3,EA70,Names!$L$3,EB70,Names!$N$3,EC70))</f>
        <v/>
      </c>
      <c r="EH70" t="str">
        <f>IFERROR(VLOOKUP($A70,TCS_C!$R$9:$U$10046,TCS_C!$S$5,FALSE),"")</f>
        <v/>
      </c>
      <c r="EI70" t="str">
        <f>IFERROR(VLOOKUP($A70,TCS_C!$R$9:$U$10046,TCS_C!$T$5,FALSE),"")</f>
        <v/>
      </c>
      <c r="EJ70" t="str">
        <f>IF(EH70="","",Names!$K$3)</f>
        <v/>
      </c>
      <c r="EK70" t="str">
        <f>IF(EH70="","",Names!$C$17)</f>
        <v/>
      </c>
      <c r="EL70" t="str">
        <f>IFERROR(VLOOKUP($A70,TCS_C!$R$9:$U$10046,TCS_C!$U$5,FALSE),"")</f>
        <v/>
      </c>
      <c r="EN70" s="224" t="str">
        <f>IF(EH70="","",CONCATENATE(EH70,Names!$H$3,EI70,Names!$J$3,EJ70,Names!$L$3,EK70,Names!$N$3,EL70))</f>
        <v/>
      </c>
      <c r="EQ70" t="str">
        <f>IFERROR(VLOOKUP($A70,Table!BT71:$BY$286,Table!$BU$3,FALSE),"")</f>
        <v>A2T</v>
      </c>
      <c r="ER70" t="str">
        <f>IFERROR(VLOOKUP($A70,Table!BT71:$BY$286,Table!$BV$3,FALSE),"")</f>
        <v>120PRL</v>
      </c>
      <c r="ES70" t="str">
        <f>IF(EQ70="","",Names!$K$3)</f>
        <v>RFS</v>
      </c>
      <c r="ET70" t="str">
        <f>IFERROR(VLOOKUP($A70,Table!BT71:$BY$286,Table!$BW$3,FALSE),"")</f>
        <v>PRLGI</v>
      </c>
      <c r="EU70" t="str">
        <f>IFERROR(VLOOKUP($A70,Table!BT71:$BY$286,Table!$BX$3,FALSE),"")</f>
        <v>010</v>
      </c>
      <c r="EW70" s="224" t="str">
        <f>IF(EQ70="","",CONCATENATE(EQ70,Names!$H$3,ER70,Names!$J$3,ES70,Names!$L$3,ET70,Names!$N$3,EU70))</f>
        <v>A2T-120PRL:RFS-PRLGI-010</v>
      </c>
      <c r="FB70" t="str">
        <f>IF(EZ70="","",Names!$K$3)</f>
        <v/>
      </c>
      <c r="FF70" s="224" t="str">
        <f>IF(EZ70="","",CONCATENATE(EZ70,Names!$H$3,FA70,Names!$J$3,FB70,Names!$L$3,FC70,Names!$N$3,FD70))</f>
        <v/>
      </c>
      <c r="FG70" s="1266" t="str">
        <f>IF(EZ70="","",CONCATENATE(FC70,Names!$N$3,FD70))</f>
        <v/>
      </c>
    </row>
    <row r="71" spans="1:163">
      <c r="A71" s="72">
        <v>68</v>
      </c>
      <c r="C71" t="str">
        <f>IFERROR(VLOOKUP($A71,Table!$AL$5:$AS$286,Table!$AM$3,FALSE),"")</f>
        <v>HBL</v>
      </c>
      <c r="D71" t="str">
        <f>IFERROR(VLOOKUP($A71,Table!$AL$5:$AS$286,Table!$AN$3,FALSE),"")</f>
        <v>110PRL</v>
      </c>
      <c r="E71" t="str">
        <f>IF(C71="","",Names!$K$3)</f>
        <v>RFS</v>
      </c>
      <c r="F71" t="str">
        <f>IF(C71="","",Names!$C$5)</f>
        <v>PRLRL</v>
      </c>
      <c r="G71" t="str">
        <f>IFERROR(VLOOKUP($A71,Table!$AL$5:$AS$286,Table!$AO$3,FALSE),"")</f>
        <v>068</v>
      </c>
      <c r="I71" s="224" t="str">
        <f>IF(C71="","",CONCATENATE(C71,Names!$H$3,D71,Names!$J$3,E71,Names!$L$3,F71,Names!$N$3,G71))</f>
        <v>HBL-110PRL:RFS-PRLRL-068</v>
      </c>
      <c r="L71" s="1170" t="str">
        <f>IFERROR(VLOOKUP($A71,Table!$AV$5:$BK$286,Table!$AW$3,FALSE),"")</f>
        <v/>
      </c>
      <c r="M71" s="1170" t="str">
        <f>IFERROR(VLOOKUP($A71,Table!$AV$5:$BK$286,Table!$AX$3,FALSE),"")</f>
        <v/>
      </c>
      <c r="N71" s="1170" t="str">
        <f>IF(L71="","",Names!$K$3)</f>
        <v/>
      </c>
      <c r="O71" s="1170" t="str">
        <f>IF(L71="","",Names!$C$9)</f>
        <v/>
      </c>
      <c r="P71" s="1170" t="str">
        <f>IFERROR(VLOOKUP($A71,Table!$AV$5:$BK$286,Table!$AY$3,FALSE),"")</f>
        <v/>
      </c>
      <c r="R71" s="224" t="str">
        <f>IF(L71="","",CONCATENATE(L71,Names!$H$3,M71,Names!$J$3,N71,Names!$L$3,O71,Names!$N$3,P71))</f>
        <v/>
      </c>
      <c r="U71" t="str">
        <f>IFERROR(VLOOKUP($A71,Table!$AV$5:$BI$286,Table!$AW$3,FALSE),"")</f>
        <v/>
      </c>
      <c r="V71" t="str">
        <f>IFERROR(VLOOKUP($A71,Table!$AV$5:$BI$286,Table!$AX$3,FALSE),"")</f>
        <v/>
      </c>
      <c r="W71" t="str">
        <f>IF(U71="","",Names!$K$3)</f>
        <v/>
      </c>
      <c r="X71" t="str">
        <f>IF(U71="","",Names!$C$6)</f>
        <v/>
      </c>
      <c r="Y71" t="str">
        <f>IFERROR(VLOOKUP($A71,Table!$AV$5:$BI$286,Table!$AY$3,FALSE),"")</f>
        <v/>
      </c>
      <c r="AA71" s="224" t="str">
        <f>IF(U71="","",CONCATENATE(U71,Names!$H$3,V71,Names!$J$3,W71,Names!$L$3,X71,Names!$N$3,Y71))</f>
        <v/>
      </c>
      <c r="AD71" t="str">
        <f>IFERROR(VLOOKUP($A71,Table!$AV$5:$BI$286,Table!$AW$3,FALSE),"")</f>
        <v/>
      </c>
      <c r="AE71" t="str">
        <f>IFERROR(VLOOKUP($A71,Table!$AV$5:$BI$286,Table!$AX$3,FALSE),"")</f>
        <v/>
      </c>
      <c r="AF71" t="str">
        <f>IF(AD71="","",Names!$K$3)</f>
        <v/>
      </c>
      <c r="AG71" t="str">
        <f>IF(AD71="","",Names!$C$7)</f>
        <v/>
      </c>
      <c r="AH71" t="str">
        <f>IFERROR(VLOOKUP($A71,Table!$AV$5:$BI$286,Table!$AY$3,FALSE),"")</f>
        <v/>
      </c>
      <c r="AJ71" s="224" t="str">
        <f>IF(AD71="","",CONCATENATE(AD71,Names!$H$3,AE71,Names!$J$3,AF71,Names!$L$3,AG71,Names!$N$3,AH71))</f>
        <v/>
      </c>
      <c r="AM71" t="str">
        <f>IFERROR(VLOOKUP($A71,Table!$AV$5:$BI$286,Table!$AW$3,FALSE),"")</f>
        <v/>
      </c>
      <c r="AN71" t="str">
        <f>IFERROR(VLOOKUP($A71,Table!$AV$5:$BI$286,Table!$AX$3,FALSE),"")</f>
        <v/>
      </c>
      <c r="AO71" t="str">
        <f>IF(AM71="","",Names!$K$3)</f>
        <v/>
      </c>
      <c r="AP71" t="str">
        <f>IF(AM71="","",Names!$C$8)</f>
        <v/>
      </c>
      <c r="AQ71" t="str">
        <f>IFERROR(VLOOKUP($A71,Table!$AV$5:$BI$286,Table!$AY$3,FALSE),"")</f>
        <v/>
      </c>
      <c r="AS71" s="224" t="str">
        <f>IF(AM71="","",CONCATENATE(AM71,Names!$H$3,AN71,Names!$J$3,AO71,Names!$L$3,AP71,Names!$N$3,AQ71))</f>
        <v/>
      </c>
      <c r="AV71" t="str">
        <f>IFERROR(VLOOKUP($A71,Table!$AL$5:$AS$286,Table!$AM$3,FALSE),"")</f>
        <v>HBL</v>
      </c>
      <c r="AW71" t="str">
        <f>IFERROR(VLOOKUP($A71,Table!$AL$5:$AS$286,Table!$AN$3,FALSE),"")</f>
        <v>110PRL</v>
      </c>
      <c r="AX71" t="str">
        <f>IF(AV71="","",Names!$K$3)</f>
        <v>RFS</v>
      </c>
      <c r="AY71" t="str">
        <f>IF(AV71="","",Names!$C$10)</f>
        <v>PRLEH</v>
      </c>
      <c r="AZ71" t="str">
        <f>IFERROR(VLOOKUP($A71,Table!$AL$5:$AS$286,Table!$AQ$3,FALSE),"")</f>
        <v>L068</v>
      </c>
      <c r="BB71" s="224" t="str">
        <f>IF(AV71="","",CONCATENATE(AV71,Names!$H$3,AW71,Names!$J$3,AX71,Names!$L$3,AY71,Names!$N$3,AZ71))</f>
        <v>HBL-110PRL:RFS-PRLEH-L068</v>
      </c>
      <c r="BE71" t="str">
        <f>IFERROR(VLOOKUP($A71,Table!$AV$5:$BI$286,Table!$AW$3,FALSE),"")</f>
        <v/>
      </c>
      <c r="BF71" t="str">
        <f>IFERROR(VLOOKUP($A71,Table!$AV$5:$BI$286,Table!$AX$3,FALSE),"")</f>
        <v/>
      </c>
      <c r="BG71" t="str">
        <f>IF(BE71="","",Names!$K$3)</f>
        <v/>
      </c>
      <c r="BH71" t="str">
        <f>IF(BE71="","",Names!$C$10)</f>
        <v/>
      </c>
      <c r="BI71" t="str">
        <f>IFERROR(VLOOKUP($A71,Table!$AV$5:$BI$286,Table!$BC$3,FALSE),"")</f>
        <v/>
      </c>
      <c r="BK71" s="224" t="str">
        <f>IF(BE71="","",CONCATENATE(BE71,Names!$H$3,BF71,Names!$J$3,BG71,Names!$L$3,BH71,Names!$N$3,BI71))</f>
        <v/>
      </c>
      <c r="BN71" t="str">
        <f>IFERROR(VLOOKUP($A71,Table!$AV$5:$BI$286,Table!$AW$3,FALSE),"")</f>
        <v/>
      </c>
      <c r="BO71" t="str">
        <f>IFERROR(VLOOKUP($A71,Table!$AV$5:$BI$286,Table!$AX$3,FALSE),"")</f>
        <v/>
      </c>
      <c r="BP71" t="str">
        <f>IF(BN71="","",Names!$K$3)</f>
        <v/>
      </c>
      <c r="BQ71" t="str">
        <f>IF(BN71="","",Names!$C$10)</f>
        <v/>
      </c>
      <c r="BR71" t="str">
        <f>IFERROR(VLOOKUP($A71,Table!$AV$5:$BI$286,Table!$BF$3,FALSE),"")</f>
        <v/>
      </c>
      <c r="BT71" s="224" t="str">
        <f>IF(BN71="","",CONCATENATE(BN71,Names!$H$3,BO71,Names!$J$3,BP71,Names!$L$3,BQ71,Names!$N$3,BR71))</f>
        <v/>
      </c>
      <c r="BW71" t="str">
        <f>IFERROR(VLOOKUP($A71,Table!$AL$5:$AS$286,Table!$AM$3,FALSE),"")</f>
        <v>HBL</v>
      </c>
      <c r="BX71" t="str">
        <f>IFERROR(VLOOKUP($A71,Table!$AL$5:$AS$286,Table!$AN$3,FALSE),"")</f>
        <v>110PRL</v>
      </c>
      <c r="BY71" t="str">
        <f>IF(BW71="","",Names!$K$3)</f>
        <v>RFS</v>
      </c>
      <c r="BZ71" t="str">
        <f>IF(BW71="","",Names!$C$11)</f>
        <v>PRLTE</v>
      </c>
      <c r="CA71" t="str">
        <f>IFERROR(VLOOKUP($A71,Table!$AL$5:$AS$286,Table!$AQ$3,FALSE),"")</f>
        <v>L068</v>
      </c>
      <c r="CC71" s="224" t="str">
        <f>IF(BW71="","",CONCATENATE(BW71,Names!$H$3,BX71,Names!$J$3,BY71,Names!$L$3,BZ71,Names!$N$3,CA71))</f>
        <v>HBL-110PRL:RFS-PRLTE-L068</v>
      </c>
      <c r="CF71" t="str">
        <f>IFERROR(VLOOKUP($A71,Table!$AV$5:$BI$286,Table!$AW$3,FALSE),"")</f>
        <v/>
      </c>
      <c r="CG71" t="str">
        <f>IFERROR(VLOOKUP($A71,Table!$AV$5:$BI$286,Table!$AX$3,FALSE),"")</f>
        <v/>
      </c>
      <c r="CH71" t="str">
        <f>IF(CF71="","",Names!$K$3)</f>
        <v/>
      </c>
      <c r="CI71" t="str">
        <f>IF(CF71="","",Names!$C$11)</f>
        <v/>
      </c>
      <c r="CJ71" t="str">
        <f>IFERROR(VLOOKUP($A71,Table!$AV$5:$BI$286,Table!$BC$3,FALSE),"")</f>
        <v/>
      </c>
      <c r="CL71" s="224" t="str">
        <f>IF(CF71="","",CONCATENATE(CF71,Names!$H$3,CG71,Names!$J$3,CH71,Names!$L$3,CI71,Names!$N$3,CJ71))</f>
        <v/>
      </c>
      <c r="CO71" t="str">
        <f>IFERROR(VLOOKUP($A71,Table!$AV$5:$BI$286,Table!$AW$3,FALSE),"")</f>
        <v/>
      </c>
      <c r="CP71" t="str">
        <f>IFERROR(VLOOKUP($A71,Table!$AV$5:$BI$286,Table!$AX$3,FALSE),"")</f>
        <v/>
      </c>
      <c r="CQ71" t="str">
        <f>IF(CO71="","",Names!$K$3)</f>
        <v/>
      </c>
      <c r="CR71" t="str">
        <f>IF(CO71="","",Names!$C$11)</f>
        <v/>
      </c>
      <c r="CS71" t="str">
        <f>IFERROR(VLOOKUP($A71,Table!$AV$5:$BI$286,Table!$BF$3,FALSE),"")</f>
        <v/>
      </c>
      <c r="CU71" s="224" t="str">
        <f>IF(CO71="","",CONCATENATE(CO71,Names!$H$3,CP71,Names!$J$3,CQ71,Names!$L$3,CR71,Names!$N$3,CS71))</f>
        <v/>
      </c>
      <c r="CX71" t="str">
        <f>IFERROR(VLOOKUP($A71,Table!$AV$5:$BI$286,Table!$AW$3,FALSE),"")</f>
        <v/>
      </c>
      <c r="CY71" t="str">
        <f>IFERROR(VLOOKUP($A71,Table!$AV$5:$BI$286,Table!$AX$3,FALSE),"")</f>
        <v/>
      </c>
      <c r="CZ71" t="str">
        <f>IF(CX71="","",Names!$K$3)</f>
        <v/>
      </c>
      <c r="DA71" t="str">
        <f>IF(CX71="","",Names!$C$12)</f>
        <v/>
      </c>
      <c r="DB71" t="str">
        <f>IFERROR(VLOOKUP($A71,Table!$AV$5:$BI$286,Table!$BC$3,FALSE),"")</f>
        <v/>
      </c>
      <c r="DD71" s="224" t="str">
        <f>IF(CX71="","",CONCATENATE(CX71,Names!$H$3,CY71,Names!$J$3,CZ71,Names!$L$3,DA71,Names!$N$3,DB71))</f>
        <v/>
      </c>
      <c r="DG71" t="str">
        <f>IFERROR(VLOOKUP($A71,Table!$AV$5:$BI$286,Table!$AW$3,FALSE),"")</f>
        <v/>
      </c>
      <c r="DH71" t="str">
        <f>IFERROR(VLOOKUP($A71,Table!$AV$5:$BI$286,Table!$AX$3,FALSE),"")</f>
        <v/>
      </c>
      <c r="DI71" t="str">
        <f>IF(DG71="","",Names!$K$3)</f>
        <v/>
      </c>
      <c r="DJ71" t="str">
        <f>IF(DG71="","",Names!$C$24)</f>
        <v/>
      </c>
      <c r="DK71" t="str">
        <f>IFERROR(VLOOKUP($A71,Table!$AV$5:$BI$286,Table!$AY$3,FALSE),"")</f>
        <v/>
      </c>
      <c r="DM71" s="224" t="str">
        <f>IF(DG71="","",CONCATENATE(DG71,Names!$H$3,DH71,Names!$J$3,DI71,Names!$L$3,DJ71,Names!$N$3,DK71))</f>
        <v/>
      </c>
      <c r="DP71" s="1170" t="str">
        <f>IFERROR(VLOOKUP($A71,Table!$DI$5:$DO$286,Table!$DJ$3,FALSE),"")</f>
        <v/>
      </c>
      <c r="DQ71" s="1170" t="str">
        <f>IFERROR(VLOOKUP($A71,Table!$DI$5:$DO$286,Table!$DK$3,FALSE),"")</f>
        <v/>
      </c>
      <c r="DR71" s="1170" t="str">
        <f>IF(DP71="","",Names!$K$3)</f>
        <v/>
      </c>
      <c r="DS71" s="1170" t="str">
        <f>IF(DP71="","",Names!$C$26)</f>
        <v/>
      </c>
      <c r="DT71" s="1170" t="str">
        <f>IFERROR(VLOOKUP($A71,Table!$DI$5:$DO$286,Table!$DM$3,FALSE),"")</f>
        <v/>
      </c>
      <c r="DV71" s="224" t="str">
        <f>IF(DP71="","",CONCATENATE(DP71,Names!$H$3,DQ71,Names!$J$3,DR71,Names!$L$3,DS71,Names!$N$3,DT71))</f>
        <v/>
      </c>
      <c r="DY71" s="1170" t="str">
        <f>IFERROR(VLOOKUP($A71,Table!$DI$5:$DO$286,Table!$DJ$3,FALSE),"")</f>
        <v/>
      </c>
      <c r="DZ71" s="1170" t="str">
        <f>IFERROR(VLOOKUP($A71,Table!$DI$5:$DO$286,Table!$DK$3,FALSE),"")</f>
        <v/>
      </c>
      <c r="EA71" s="1170" t="str">
        <f>IF(DY71="","",Names!$K$3)</f>
        <v/>
      </c>
      <c r="EB71" s="1170" t="str">
        <f>IF(DY71="","",Names!$C$25)</f>
        <v/>
      </c>
      <c r="EC71" s="1170" t="str">
        <f>IFERROR(VLOOKUP($A71,Table!$DI$5:$DO$286,Table!$DM$3,FALSE),"")</f>
        <v/>
      </c>
      <c r="EE71" s="224" t="str">
        <f>IF(DY71="","",CONCATENATE(DY71,Names!$H$3,DZ71,Names!$J$3,EA71,Names!$L$3,EB71,Names!$N$3,EC71))</f>
        <v/>
      </c>
      <c r="EH71" t="str">
        <f>IFERROR(VLOOKUP($A71,TCS_C!$R$9:$U$10046,TCS_C!$S$5,FALSE),"")</f>
        <v/>
      </c>
      <c r="EI71" t="str">
        <f>IFERROR(VLOOKUP($A71,TCS_C!$R$9:$U$10046,TCS_C!$T$5,FALSE),"")</f>
        <v/>
      </c>
      <c r="EJ71" t="str">
        <f>IF(EH71="","",Names!$K$3)</f>
        <v/>
      </c>
      <c r="EK71" t="str">
        <f>IF(EH71="","",Names!$C$17)</f>
        <v/>
      </c>
      <c r="EL71" t="str">
        <f>IFERROR(VLOOKUP($A71,TCS_C!$R$9:$U$10046,TCS_C!$U$5,FALSE),"")</f>
        <v/>
      </c>
      <c r="EN71" s="224" t="str">
        <f>IF(EH71="","",CONCATENATE(EH71,Names!$H$3,EI71,Names!$J$3,EJ71,Names!$L$3,EK71,Names!$N$3,EL71))</f>
        <v/>
      </c>
      <c r="EQ71" t="str">
        <f>IFERROR(VLOOKUP($A71,Table!BT72:$BY$286,Table!$BU$3,FALSE),"")</f>
        <v>A2T</v>
      </c>
      <c r="ER71" t="str">
        <f>IFERROR(VLOOKUP($A71,Table!BT72:$BY$286,Table!$BV$3,FALSE),"")</f>
        <v>120PRL</v>
      </c>
      <c r="ES71" t="str">
        <f>IF(EQ71="","",Names!$K$3)</f>
        <v>RFS</v>
      </c>
      <c r="ET71" t="str">
        <f>IFERROR(VLOOKUP($A71,Table!BT72:$BY$286,Table!$BW$3,FALSE),"")</f>
        <v>PRLAd</v>
      </c>
      <c r="EU71" t="str">
        <f>IFERROR(VLOOKUP($A71,Table!BT72:$BY$286,Table!$BX$3,FALSE),"")</f>
        <v>G010</v>
      </c>
      <c r="EW71" s="224" t="str">
        <f>IF(EQ71="","",CONCATENATE(EQ71,Names!$H$3,ER71,Names!$J$3,ES71,Names!$L$3,ET71,Names!$N$3,EU71))</f>
        <v>A2T-120PRL:RFS-PRLAd-G010</v>
      </c>
      <c r="FB71" t="str">
        <f>IF(EZ71="","",Names!$K$3)</f>
        <v/>
      </c>
      <c r="FF71" s="224" t="str">
        <f>IF(EZ71="","",CONCATENATE(EZ71,Names!$H$3,FA71,Names!$J$3,FB71,Names!$L$3,FC71,Names!$N$3,FD71))</f>
        <v/>
      </c>
      <c r="FG71" s="1266" t="str">
        <f>IF(EZ71="","",CONCATENATE(FC71,Names!$N$3,FD71))</f>
        <v/>
      </c>
    </row>
    <row r="72" spans="1:163">
      <c r="A72" s="72">
        <v>69</v>
      </c>
      <c r="C72" t="str">
        <f>IFERROR(VLOOKUP($A72,Table!$AL$5:$AS$286,Table!$AM$3,FALSE),"")</f>
        <v>HBL</v>
      </c>
      <c r="D72" t="str">
        <f>IFERROR(VLOOKUP($A72,Table!$AL$5:$AS$286,Table!$AN$3,FALSE),"")</f>
        <v>120PRL</v>
      </c>
      <c r="E72" t="str">
        <f>IF(C72="","",Names!$K$3)</f>
        <v>RFS</v>
      </c>
      <c r="F72" t="str">
        <f>IF(C72="","",Names!$C$5)</f>
        <v>PRLRL</v>
      </c>
      <c r="G72" t="str">
        <f>IFERROR(VLOOKUP($A72,Table!$AL$5:$AS$286,Table!$AO$3,FALSE),"")</f>
        <v>069</v>
      </c>
      <c r="I72" s="224" t="str">
        <f>IF(C72="","",CONCATENATE(C72,Names!$H$3,D72,Names!$J$3,E72,Names!$L$3,F72,Names!$N$3,G72))</f>
        <v>HBL-120PRL:RFS-PRLRL-069</v>
      </c>
      <c r="L72" s="1170" t="str">
        <f>IFERROR(VLOOKUP($A72,Table!$AV$5:$BK$286,Table!$AW$3,FALSE),"")</f>
        <v/>
      </c>
      <c r="M72" s="1170" t="str">
        <f>IFERROR(VLOOKUP($A72,Table!$AV$5:$BK$286,Table!$AX$3,FALSE),"")</f>
        <v/>
      </c>
      <c r="N72" s="1170" t="str">
        <f>IF(L72="","",Names!$K$3)</f>
        <v/>
      </c>
      <c r="O72" s="1170" t="str">
        <f>IF(L72="","",Names!$C$9)</f>
        <v/>
      </c>
      <c r="P72" s="1170" t="str">
        <f>IFERROR(VLOOKUP($A72,Table!$AV$5:$BK$286,Table!$AY$3,FALSE),"")</f>
        <v/>
      </c>
      <c r="R72" s="224" t="str">
        <f>IF(L72="","",CONCATENATE(L72,Names!$H$3,M72,Names!$J$3,N72,Names!$L$3,O72,Names!$N$3,P72))</f>
        <v/>
      </c>
      <c r="U72" t="str">
        <f>IFERROR(VLOOKUP($A72,Table!$AV$5:$BI$286,Table!$AW$3,FALSE),"")</f>
        <v/>
      </c>
      <c r="V72" t="str">
        <f>IFERROR(VLOOKUP($A72,Table!$AV$5:$BI$286,Table!$AX$3,FALSE),"")</f>
        <v/>
      </c>
      <c r="W72" t="str">
        <f>IF(U72="","",Names!$K$3)</f>
        <v/>
      </c>
      <c r="X72" t="str">
        <f>IF(U72="","",Names!$C$6)</f>
        <v/>
      </c>
      <c r="Y72" t="str">
        <f>IFERROR(VLOOKUP($A72,Table!$AV$5:$BI$286,Table!$AY$3,FALSE),"")</f>
        <v/>
      </c>
      <c r="AA72" s="224" t="str">
        <f>IF(U72="","",CONCATENATE(U72,Names!$H$3,V72,Names!$J$3,W72,Names!$L$3,X72,Names!$N$3,Y72))</f>
        <v/>
      </c>
      <c r="AD72" t="str">
        <f>IFERROR(VLOOKUP($A72,Table!$AV$5:$BI$286,Table!$AW$3,FALSE),"")</f>
        <v/>
      </c>
      <c r="AE72" t="str">
        <f>IFERROR(VLOOKUP($A72,Table!$AV$5:$BI$286,Table!$AX$3,FALSE),"")</f>
        <v/>
      </c>
      <c r="AF72" t="str">
        <f>IF(AD72="","",Names!$K$3)</f>
        <v/>
      </c>
      <c r="AG72" t="str">
        <f>IF(AD72="","",Names!$C$7)</f>
        <v/>
      </c>
      <c r="AH72" t="str">
        <f>IFERROR(VLOOKUP($A72,Table!$AV$5:$BI$286,Table!$AY$3,FALSE),"")</f>
        <v/>
      </c>
      <c r="AJ72" s="224" t="str">
        <f>IF(AD72="","",CONCATENATE(AD72,Names!$H$3,AE72,Names!$J$3,AF72,Names!$L$3,AG72,Names!$N$3,AH72))</f>
        <v/>
      </c>
      <c r="AM72" t="str">
        <f>IFERROR(VLOOKUP($A72,Table!$AV$5:$BI$286,Table!$AW$3,FALSE),"")</f>
        <v/>
      </c>
      <c r="AN72" t="str">
        <f>IFERROR(VLOOKUP($A72,Table!$AV$5:$BI$286,Table!$AX$3,FALSE),"")</f>
        <v/>
      </c>
      <c r="AO72" t="str">
        <f>IF(AM72="","",Names!$K$3)</f>
        <v/>
      </c>
      <c r="AP72" t="str">
        <f>IF(AM72="","",Names!$C$8)</f>
        <v/>
      </c>
      <c r="AQ72" t="str">
        <f>IFERROR(VLOOKUP($A72,Table!$AV$5:$BI$286,Table!$AY$3,FALSE),"")</f>
        <v/>
      </c>
      <c r="AS72" s="224" t="str">
        <f>IF(AM72="","",CONCATENATE(AM72,Names!$H$3,AN72,Names!$J$3,AO72,Names!$L$3,AP72,Names!$N$3,AQ72))</f>
        <v/>
      </c>
      <c r="AV72" t="str">
        <f>IFERROR(VLOOKUP($A72,Table!$AL$5:$AS$286,Table!$AM$3,FALSE),"")</f>
        <v>HBL</v>
      </c>
      <c r="AW72" t="str">
        <f>IFERROR(VLOOKUP($A72,Table!$AL$5:$AS$286,Table!$AN$3,FALSE),"")</f>
        <v>120PRL</v>
      </c>
      <c r="AX72" t="str">
        <f>IF(AV72="","",Names!$K$3)</f>
        <v>RFS</v>
      </c>
      <c r="AY72" t="str">
        <f>IF(AV72="","",Names!$C$10)</f>
        <v>PRLEH</v>
      </c>
      <c r="AZ72" t="str">
        <f>IFERROR(VLOOKUP($A72,Table!$AL$5:$AS$286,Table!$AQ$3,FALSE),"")</f>
        <v>L069</v>
      </c>
      <c r="BB72" s="224" t="str">
        <f>IF(AV72="","",CONCATENATE(AV72,Names!$H$3,AW72,Names!$J$3,AX72,Names!$L$3,AY72,Names!$N$3,AZ72))</f>
        <v>HBL-120PRL:RFS-PRLEH-L069</v>
      </c>
      <c r="BE72" t="str">
        <f>IFERROR(VLOOKUP($A72,Table!$AV$5:$BI$286,Table!$AW$3,FALSE),"")</f>
        <v/>
      </c>
      <c r="BF72" t="str">
        <f>IFERROR(VLOOKUP($A72,Table!$AV$5:$BI$286,Table!$AX$3,FALSE),"")</f>
        <v/>
      </c>
      <c r="BG72" t="str">
        <f>IF(BE72="","",Names!$K$3)</f>
        <v/>
      </c>
      <c r="BH72" t="str">
        <f>IF(BE72="","",Names!$C$10)</f>
        <v/>
      </c>
      <c r="BI72" t="str">
        <f>IFERROR(VLOOKUP($A72,Table!$AV$5:$BI$286,Table!$BC$3,FALSE),"")</f>
        <v/>
      </c>
      <c r="BK72" s="224" t="str">
        <f>IF(BE72="","",CONCATENATE(BE72,Names!$H$3,BF72,Names!$J$3,BG72,Names!$L$3,BH72,Names!$N$3,BI72))</f>
        <v/>
      </c>
      <c r="BN72" t="str">
        <f>IFERROR(VLOOKUP($A72,Table!$AV$5:$BI$286,Table!$AW$3,FALSE),"")</f>
        <v/>
      </c>
      <c r="BO72" t="str">
        <f>IFERROR(VLOOKUP($A72,Table!$AV$5:$BI$286,Table!$AX$3,FALSE),"")</f>
        <v/>
      </c>
      <c r="BP72" t="str">
        <f>IF(BN72="","",Names!$K$3)</f>
        <v/>
      </c>
      <c r="BQ72" t="str">
        <f>IF(BN72="","",Names!$C$10)</f>
        <v/>
      </c>
      <c r="BR72" t="str">
        <f>IFERROR(VLOOKUP($A72,Table!$AV$5:$BI$286,Table!$BF$3,FALSE),"")</f>
        <v/>
      </c>
      <c r="BT72" s="224" t="str">
        <f>IF(BN72="","",CONCATENATE(BN72,Names!$H$3,BO72,Names!$J$3,BP72,Names!$L$3,BQ72,Names!$N$3,BR72))</f>
        <v/>
      </c>
      <c r="BW72" t="str">
        <f>IFERROR(VLOOKUP($A72,Table!$AL$5:$AS$286,Table!$AM$3,FALSE),"")</f>
        <v>HBL</v>
      </c>
      <c r="BX72" t="str">
        <f>IFERROR(VLOOKUP($A72,Table!$AL$5:$AS$286,Table!$AN$3,FALSE),"")</f>
        <v>120PRL</v>
      </c>
      <c r="BY72" t="str">
        <f>IF(BW72="","",Names!$K$3)</f>
        <v>RFS</v>
      </c>
      <c r="BZ72" t="str">
        <f>IF(BW72="","",Names!$C$11)</f>
        <v>PRLTE</v>
      </c>
      <c r="CA72" t="str">
        <f>IFERROR(VLOOKUP($A72,Table!$AL$5:$AS$286,Table!$AQ$3,FALSE),"")</f>
        <v>L069</v>
      </c>
      <c r="CC72" s="224" t="str">
        <f>IF(BW72="","",CONCATENATE(BW72,Names!$H$3,BX72,Names!$J$3,BY72,Names!$L$3,BZ72,Names!$N$3,CA72))</f>
        <v>HBL-120PRL:RFS-PRLTE-L069</v>
      </c>
      <c r="CF72" t="str">
        <f>IFERROR(VLOOKUP($A72,Table!$AV$5:$BI$286,Table!$AW$3,FALSE),"")</f>
        <v/>
      </c>
      <c r="CG72" t="str">
        <f>IFERROR(VLOOKUP($A72,Table!$AV$5:$BI$286,Table!$AX$3,FALSE),"")</f>
        <v/>
      </c>
      <c r="CH72" t="str">
        <f>IF(CF72="","",Names!$K$3)</f>
        <v/>
      </c>
      <c r="CI72" t="str">
        <f>IF(CF72="","",Names!$C$11)</f>
        <v/>
      </c>
      <c r="CJ72" t="str">
        <f>IFERROR(VLOOKUP($A72,Table!$AV$5:$BI$286,Table!$BC$3,FALSE),"")</f>
        <v/>
      </c>
      <c r="CL72" s="224" t="str">
        <f>IF(CF72="","",CONCATENATE(CF72,Names!$H$3,CG72,Names!$J$3,CH72,Names!$L$3,CI72,Names!$N$3,CJ72))</f>
        <v/>
      </c>
      <c r="CO72" t="str">
        <f>IFERROR(VLOOKUP($A72,Table!$AV$5:$BI$286,Table!$AW$3,FALSE),"")</f>
        <v/>
      </c>
      <c r="CP72" t="str">
        <f>IFERROR(VLOOKUP($A72,Table!$AV$5:$BI$286,Table!$AX$3,FALSE),"")</f>
        <v/>
      </c>
      <c r="CQ72" t="str">
        <f>IF(CO72="","",Names!$K$3)</f>
        <v/>
      </c>
      <c r="CR72" t="str">
        <f>IF(CO72="","",Names!$C$11)</f>
        <v/>
      </c>
      <c r="CS72" t="str">
        <f>IFERROR(VLOOKUP($A72,Table!$AV$5:$BI$286,Table!$BF$3,FALSE),"")</f>
        <v/>
      </c>
      <c r="CU72" s="224" t="str">
        <f>IF(CO72="","",CONCATENATE(CO72,Names!$H$3,CP72,Names!$J$3,CQ72,Names!$L$3,CR72,Names!$N$3,CS72))</f>
        <v/>
      </c>
      <c r="CX72" t="str">
        <f>IFERROR(VLOOKUP($A72,Table!$AV$5:$BI$286,Table!$AW$3,FALSE),"")</f>
        <v/>
      </c>
      <c r="CY72" t="str">
        <f>IFERROR(VLOOKUP($A72,Table!$AV$5:$BI$286,Table!$AX$3,FALSE),"")</f>
        <v/>
      </c>
      <c r="CZ72" t="str">
        <f>IF(CX72="","",Names!$K$3)</f>
        <v/>
      </c>
      <c r="DA72" t="str">
        <f>IF(CX72="","",Names!$C$12)</f>
        <v/>
      </c>
      <c r="DB72" t="str">
        <f>IFERROR(VLOOKUP($A72,Table!$AV$5:$BI$286,Table!$BC$3,FALSE),"")</f>
        <v/>
      </c>
      <c r="DD72" s="224" t="str">
        <f>IF(CX72="","",CONCATENATE(CX72,Names!$H$3,CY72,Names!$J$3,CZ72,Names!$L$3,DA72,Names!$N$3,DB72))</f>
        <v/>
      </c>
      <c r="DG72" t="str">
        <f>IFERROR(VLOOKUP($A72,Table!$AV$5:$BI$286,Table!$AW$3,FALSE),"")</f>
        <v/>
      </c>
      <c r="DH72" t="str">
        <f>IFERROR(VLOOKUP($A72,Table!$AV$5:$BI$286,Table!$AX$3,FALSE),"")</f>
        <v/>
      </c>
      <c r="DI72" t="str">
        <f>IF(DG72="","",Names!$K$3)</f>
        <v/>
      </c>
      <c r="DJ72" t="str">
        <f>IF(DG72="","",Names!$C$24)</f>
        <v/>
      </c>
      <c r="DK72" t="str">
        <f>IFERROR(VLOOKUP($A72,Table!$AV$5:$BI$286,Table!$AY$3,FALSE),"")</f>
        <v/>
      </c>
      <c r="DM72" s="224" t="str">
        <f>IF(DG72="","",CONCATENATE(DG72,Names!$H$3,DH72,Names!$J$3,DI72,Names!$L$3,DJ72,Names!$N$3,DK72))</f>
        <v/>
      </c>
      <c r="DP72" s="1170" t="str">
        <f>IFERROR(VLOOKUP($A72,Table!$DI$5:$DO$286,Table!$DJ$3,FALSE),"")</f>
        <v/>
      </c>
      <c r="DQ72" s="1170" t="str">
        <f>IFERROR(VLOOKUP($A72,Table!$DI$5:$DO$286,Table!$DK$3,FALSE),"")</f>
        <v/>
      </c>
      <c r="DR72" s="1170" t="str">
        <f>IF(DP72="","",Names!$K$3)</f>
        <v/>
      </c>
      <c r="DS72" s="1170" t="str">
        <f>IF(DP72="","",Names!$C$26)</f>
        <v/>
      </c>
      <c r="DT72" s="1170" t="str">
        <f>IFERROR(VLOOKUP($A72,Table!$DI$5:$DO$286,Table!$DM$3,FALSE),"")</f>
        <v/>
      </c>
      <c r="DV72" s="224" t="str">
        <f>IF(DP72="","",CONCATENATE(DP72,Names!$H$3,DQ72,Names!$J$3,DR72,Names!$L$3,DS72,Names!$N$3,DT72))</f>
        <v/>
      </c>
      <c r="DY72" s="1170" t="str">
        <f>IFERROR(VLOOKUP($A72,Table!$DI$5:$DO$286,Table!$DJ$3,FALSE),"")</f>
        <v/>
      </c>
      <c r="DZ72" s="1170" t="str">
        <f>IFERROR(VLOOKUP($A72,Table!$DI$5:$DO$286,Table!$DK$3,FALSE),"")</f>
        <v/>
      </c>
      <c r="EA72" s="1170" t="str">
        <f>IF(DY72="","",Names!$K$3)</f>
        <v/>
      </c>
      <c r="EB72" s="1170" t="str">
        <f>IF(DY72="","",Names!$C$25)</f>
        <v/>
      </c>
      <c r="EC72" s="1170" t="str">
        <f>IFERROR(VLOOKUP($A72,Table!$DI$5:$DO$286,Table!$DM$3,FALSE),"")</f>
        <v/>
      </c>
      <c r="EE72" s="224" t="str">
        <f>IF(DY72="","",CONCATENATE(DY72,Names!$H$3,DZ72,Names!$J$3,EA72,Names!$L$3,EB72,Names!$N$3,EC72))</f>
        <v/>
      </c>
      <c r="EH72" t="str">
        <f>IFERROR(VLOOKUP($A72,TCS_C!$R$9:$U$10046,TCS_C!$S$5,FALSE),"")</f>
        <v/>
      </c>
      <c r="EI72" t="str">
        <f>IFERROR(VLOOKUP($A72,TCS_C!$R$9:$U$10046,TCS_C!$T$5,FALSE),"")</f>
        <v/>
      </c>
      <c r="EJ72" t="str">
        <f>IF(EH72="","",Names!$K$3)</f>
        <v/>
      </c>
      <c r="EK72" t="str">
        <f>IF(EH72="","",Names!$C$17)</f>
        <v/>
      </c>
      <c r="EL72" t="str">
        <f>IFERROR(VLOOKUP($A72,TCS_C!$R$9:$U$10046,TCS_C!$U$5,FALSE),"")</f>
        <v/>
      </c>
      <c r="EN72" s="224" t="str">
        <f>IF(EH72="","",CONCATENATE(EH72,Names!$H$3,EI72,Names!$J$3,EJ72,Names!$L$3,EK72,Names!$N$3,EL72))</f>
        <v/>
      </c>
      <c r="EQ72" t="str">
        <f>IFERROR(VLOOKUP($A72,Table!BT73:$BY$286,Table!$BU$3,FALSE),"")</f>
        <v>A2T</v>
      </c>
      <c r="ER72" t="str">
        <f>IFERROR(VLOOKUP($A72,Table!BT73:$BY$286,Table!$BV$3,FALSE),"")</f>
        <v>120PRL</v>
      </c>
      <c r="ES72" t="str">
        <f>IF(EQ72="","",Names!$K$3)</f>
        <v>RFS</v>
      </c>
      <c r="ET72" t="str">
        <f>IFERROR(VLOOKUP($A72,Table!BT73:$BY$286,Table!$BW$3,FALSE),"")</f>
        <v>PRLDL</v>
      </c>
      <c r="EU72" t="str">
        <f>IFERROR(VLOOKUP($A72,Table!BT73:$BY$286,Table!$BX$3,FALSE),"")</f>
        <v>G010</v>
      </c>
      <c r="EW72" s="224" t="str">
        <f>IF(EQ72="","",CONCATENATE(EQ72,Names!$H$3,ER72,Names!$J$3,ES72,Names!$L$3,ET72,Names!$N$3,EU72))</f>
        <v>A2T-120PRL:RFS-PRLDL-G010</v>
      </c>
      <c r="FB72" t="str">
        <f>IF(EZ72="","",Names!$K$3)</f>
        <v/>
      </c>
      <c r="FF72" s="224" t="str">
        <f>IF(EZ72="","",CONCATENATE(EZ72,Names!$H$3,FA72,Names!$J$3,FB72,Names!$L$3,FC72,Names!$N$3,FD72))</f>
        <v/>
      </c>
      <c r="FG72" s="1266" t="str">
        <f>IF(EZ72="","",CONCATENATE(FC72,Names!$N$3,FD72))</f>
        <v/>
      </c>
    </row>
    <row r="73" spans="1:163">
      <c r="A73" s="72">
        <v>70</v>
      </c>
      <c r="C73" t="str">
        <f>IFERROR(VLOOKUP($A73,Table!$AL$5:$AS$286,Table!$AM$3,FALSE),"")</f>
        <v>HBL</v>
      </c>
      <c r="D73" t="str">
        <f>IFERROR(VLOOKUP($A73,Table!$AL$5:$AS$286,Table!$AN$3,FALSE),"")</f>
        <v>120PRL</v>
      </c>
      <c r="E73" t="str">
        <f>IF(C73="","",Names!$K$3)</f>
        <v>RFS</v>
      </c>
      <c r="F73" t="str">
        <f>IF(C73="","",Names!$C$5)</f>
        <v>PRLRL</v>
      </c>
      <c r="G73" t="str">
        <f>IFERROR(VLOOKUP($A73,Table!$AL$5:$AS$286,Table!$AO$3,FALSE),"")</f>
        <v>070</v>
      </c>
      <c r="I73" s="224" t="str">
        <f>IF(C73="","",CONCATENATE(C73,Names!$H$3,D73,Names!$J$3,E73,Names!$L$3,F73,Names!$N$3,G73))</f>
        <v>HBL-120PRL:RFS-PRLRL-070</v>
      </c>
      <c r="L73" s="1170" t="str">
        <f>IFERROR(VLOOKUP($A73,Table!$AV$5:$BK$286,Table!$AW$3,FALSE),"")</f>
        <v/>
      </c>
      <c r="M73" s="1170" t="str">
        <f>IFERROR(VLOOKUP($A73,Table!$AV$5:$BK$286,Table!$AX$3,FALSE),"")</f>
        <v/>
      </c>
      <c r="N73" s="1170" t="str">
        <f>IF(L73="","",Names!$K$3)</f>
        <v/>
      </c>
      <c r="O73" s="1170" t="str">
        <f>IF(L73="","",Names!$C$9)</f>
        <v/>
      </c>
      <c r="P73" s="1170" t="str">
        <f>IFERROR(VLOOKUP($A73,Table!$AV$5:$BK$286,Table!$AY$3,FALSE),"")</f>
        <v/>
      </c>
      <c r="R73" s="224" t="str">
        <f>IF(L73="","",CONCATENATE(L73,Names!$H$3,M73,Names!$J$3,N73,Names!$L$3,O73,Names!$N$3,P73))</f>
        <v/>
      </c>
      <c r="U73" t="str">
        <f>IFERROR(VLOOKUP($A73,Table!$AV$5:$BI$286,Table!$AW$3,FALSE),"")</f>
        <v/>
      </c>
      <c r="V73" t="str">
        <f>IFERROR(VLOOKUP($A73,Table!$AV$5:$BI$286,Table!$AX$3,FALSE),"")</f>
        <v/>
      </c>
      <c r="W73" t="str">
        <f>IF(U73="","",Names!$K$3)</f>
        <v/>
      </c>
      <c r="X73" t="str">
        <f>IF(U73="","",Names!$C$6)</f>
        <v/>
      </c>
      <c r="Y73" t="str">
        <f>IFERROR(VLOOKUP($A73,Table!$AV$5:$BI$286,Table!$AY$3,FALSE),"")</f>
        <v/>
      </c>
      <c r="AA73" s="224" t="str">
        <f>IF(U73="","",CONCATENATE(U73,Names!$H$3,V73,Names!$J$3,W73,Names!$L$3,X73,Names!$N$3,Y73))</f>
        <v/>
      </c>
      <c r="AD73" t="str">
        <f>IFERROR(VLOOKUP($A73,Table!$AV$5:$BI$286,Table!$AW$3,FALSE),"")</f>
        <v/>
      </c>
      <c r="AE73" t="str">
        <f>IFERROR(VLOOKUP($A73,Table!$AV$5:$BI$286,Table!$AX$3,FALSE),"")</f>
        <v/>
      </c>
      <c r="AF73" t="str">
        <f>IF(AD73="","",Names!$K$3)</f>
        <v/>
      </c>
      <c r="AG73" t="str">
        <f>IF(AD73="","",Names!$C$7)</f>
        <v/>
      </c>
      <c r="AH73" t="str">
        <f>IFERROR(VLOOKUP($A73,Table!$AV$5:$BI$286,Table!$AY$3,FALSE),"")</f>
        <v/>
      </c>
      <c r="AJ73" s="224" t="str">
        <f>IF(AD73="","",CONCATENATE(AD73,Names!$H$3,AE73,Names!$J$3,AF73,Names!$L$3,AG73,Names!$N$3,AH73))</f>
        <v/>
      </c>
      <c r="AM73" t="str">
        <f>IFERROR(VLOOKUP($A73,Table!$AV$5:$BI$286,Table!$AW$3,FALSE),"")</f>
        <v/>
      </c>
      <c r="AN73" t="str">
        <f>IFERROR(VLOOKUP($A73,Table!$AV$5:$BI$286,Table!$AX$3,FALSE),"")</f>
        <v/>
      </c>
      <c r="AO73" t="str">
        <f>IF(AM73="","",Names!$K$3)</f>
        <v/>
      </c>
      <c r="AP73" t="str">
        <f>IF(AM73="","",Names!$C$8)</f>
        <v/>
      </c>
      <c r="AQ73" t="str">
        <f>IFERROR(VLOOKUP($A73,Table!$AV$5:$BI$286,Table!$AY$3,FALSE),"")</f>
        <v/>
      </c>
      <c r="AS73" s="224" t="str">
        <f>IF(AM73="","",CONCATENATE(AM73,Names!$H$3,AN73,Names!$J$3,AO73,Names!$L$3,AP73,Names!$N$3,AQ73))</f>
        <v/>
      </c>
      <c r="AV73" t="str">
        <f>IFERROR(VLOOKUP($A73,Table!$AL$5:$AS$286,Table!$AM$3,FALSE),"")</f>
        <v>HBL</v>
      </c>
      <c r="AW73" t="str">
        <f>IFERROR(VLOOKUP($A73,Table!$AL$5:$AS$286,Table!$AN$3,FALSE),"")</f>
        <v>120PRL</v>
      </c>
      <c r="AX73" t="str">
        <f>IF(AV73="","",Names!$K$3)</f>
        <v>RFS</v>
      </c>
      <c r="AY73" t="str">
        <f>IF(AV73="","",Names!$C$10)</f>
        <v>PRLEH</v>
      </c>
      <c r="AZ73" t="str">
        <f>IFERROR(VLOOKUP($A73,Table!$AL$5:$AS$286,Table!$AQ$3,FALSE),"")</f>
        <v>L070</v>
      </c>
      <c r="BB73" s="224" t="str">
        <f>IF(AV73="","",CONCATENATE(AV73,Names!$H$3,AW73,Names!$J$3,AX73,Names!$L$3,AY73,Names!$N$3,AZ73))</f>
        <v>HBL-120PRL:RFS-PRLEH-L070</v>
      </c>
      <c r="BE73" t="str">
        <f>IFERROR(VLOOKUP($A73,Table!$AV$5:$BI$286,Table!$AW$3,FALSE),"")</f>
        <v/>
      </c>
      <c r="BF73" t="str">
        <f>IFERROR(VLOOKUP($A73,Table!$AV$5:$BI$286,Table!$AX$3,FALSE),"")</f>
        <v/>
      </c>
      <c r="BG73" t="str">
        <f>IF(BE73="","",Names!$K$3)</f>
        <v/>
      </c>
      <c r="BH73" t="str">
        <f>IF(BE73="","",Names!$C$10)</f>
        <v/>
      </c>
      <c r="BI73" t="str">
        <f>IFERROR(VLOOKUP($A73,Table!$AV$5:$BI$286,Table!$BC$3,FALSE),"")</f>
        <v/>
      </c>
      <c r="BK73" s="224" t="str">
        <f>IF(BE73="","",CONCATENATE(BE73,Names!$H$3,BF73,Names!$J$3,BG73,Names!$L$3,BH73,Names!$N$3,BI73))</f>
        <v/>
      </c>
      <c r="BN73" t="str">
        <f>IFERROR(VLOOKUP($A73,Table!$AV$5:$BI$286,Table!$AW$3,FALSE),"")</f>
        <v/>
      </c>
      <c r="BO73" t="str">
        <f>IFERROR(VLOOKUP($A73,Table!$AV$5:$BI$286,Table!$AX$3,FALSE),"")</f>
        <v/>
      </c>
      <c r="BP73" t="str">
        <f>IF(BN73="","",Names!$K$3)</f>
        <v/>
      </c>
      <c r="BQ73" t="str">
        <f>IF(BN73="","",Names!$C$10)</f>
        <v/>
      </c>
      <c r="BR73" t="str">
        <f>IFERROR(VLOOKUP($A73,Table!$AV$5:$BI$286,Table!$BF$3,FALSE),"")</f>
        <v/>
      </c>
      <c r="BT73" s="224" t="str">
        <f>IF(BN73="","",CONCATENATE(BN73,Names!$H$3,BO73,Names!$J$3,BP73,Names!$L$3,BQ73,Names!$N$3,BR73))</f>
        <v/>
      </c>
      <c r="BW73" t="str">
        <f>IFERROR(VLOOKUP($A73,Table!$AL$5:$AS$286,Table!$AM$3,FALSE),"")</f>
        <v>HBL</v>
      </c>
      <c r="BX73" t="str">
        <f>IFERROR(VLOOKUP($A73,Table!$AL$5:$AS$286,Table!$AN$3,FALSE),"")</f>
        <v>120PRL</v>
      </c>
      <c r="BY73" t="str">
        <f>IF(BW73="","",Names!$K$3)</f>
        <v>RFS</v>
      </c>
      <c r="BZ73" t="str">
        <f>IF(BW73="","",Names!$C$11)</f>
        <v>PRLTE</v>
      </c>
      <c r="CA73" t="str">
        <f>IFERROR(VLOOKUP($A73,Table!$AL$5:$AS$286,Table!$AQ$3,FALSE),"")</f>
        <v>L070</v>
      </c>
      <c r="CC73" s="224" t="str">
        <f>IF(BW73="","",CONCATENATE(BW73,Names!$H$3,BX73,Names!$J$3,BY73,Names!$L$3,BZ73,Names!$N$3,CA73))</f>
        <v>HBL-120PRL:RFS-PRLTE-L070</v>
      </c>
      <c r="CF73" t="str">
        <f>IFERROR(VLOOKUP($A73,Table!$AV$5:$BI$286,Table!$AW$3,FALSE),"")</f>
        <v/>
      </c>
      <c r="CG73" t="str">
        <f>IFERROR(VLOOKUP($A73,Table!$AV$5:$BI$286,Table!$AX$3,FALSE),"")</f>
        <v/>
      </c>
      <c r="CH73" t="str">
        <f>IF(CF73="","",Names!$K$3)</f>
        <v/>
      </c>
      <c r="CI73" t="str">
        <f>IF(CF73="","",Names!$C$11)</f>
        <v/>
      </c>
      <c r="CJ73" t="str">
        <f>IFERROR(VLOOKUP($A73,Table!$AV$5:$BI$286,Table!$BC$3,FALSE),"")</f>
        <v/>
      </c>
      <c r="CL73" s="224" t="str">
        <f>IF(CF73="","",CONCATENATE(CF73,Names!$H$3,CG73,Names!$J$3,CH73,Names!$L$3,CI73,Names!$N$3,CJ73))</f>
        <v/>
      </c>
      <c r="CO73" t="str">
        <f>IFERROR(VLOOKUP($A73,Table!$AV$5:$BI$286,Table!$AW$3,FALSE),"")</f>
        <v/>
      </c>
      <c r="CP73" t="str">
        <f>IFERROR(VLOOKUP($A73,Table!$AV$5:$BI$286,Table!$AX$3,FALSE),"")</f>
        <v/>
      </c>
      <c r="CQ73" t="str">
        <f>IF(CO73="","",Names!$K$3)</f>
        <v/>
      </c>
      <c r="CR73" t="str">
        <f>IF(CO73="","",Names!$C$11)</f>
        <v/>
      </c>
      <c r="CS73" t="str">
        <f>IFERROR(VLOOKUP($A73,Table!$AV$5:$BI$286,Table!$BF$3,FALSE),"")</f>
        <v/>
      </c>
      <c r="CU73" s="224" t="str">
        <f>IF(CO73="","",CONCATENATE(CO73,Names!$H$3,CP73,Names!$J$3,CQ73,Names!$L$3,CR73,Names!$N$3,CS73))</f>
        <v/>
      </c>
      <c r="CX73" t="str">
        <f>IFERROR(VLOOKUP($A73,Table!$AV$5:$BI$286,Table!$AW$3,FALSE),"")</f>
        <v/>
      </c>
      <c r="CY73" t="str">
        <f>IFERROR(VLOOKUP($A73,Table!$AV$5:$BI$286,Table!$AX$3,FALSE),"")</f>
        <v/>
      </c>
      <c r="CZ73" t="str">
        <f>IF(CX73="","",Names!$K$3)</f>
        <v/>
      </c>
      <c r="DA73" t="str">
        <f>IF(CX73="","",Names!$C$12)</f>
        <v/>
      </c>
      <c r="DB73" t="str">
        <f>IFERROR(VLOOKUP($A73,Table!$AV$5:$BI$286,Table!$BC$3,FALSE),"")</f>
        <v/>
      </c>
      <c r="DD73" s="224" t="str">
        <f>IF(CX73="","",CONCATENATE(CX73,Names!$H$3,CY73,Names!$J$3,CZ73,Names!$L$3,DA73,Names!$N$3,DB73))</f>
        <v/>
      </c>
      <c r="DG73" t="str">
        <f>IFERROR(VLOOKUP($A73,Table!$AV$5:$BI$286,Table!$AW$3,FALSE),"")</f>
        <v/>
      </c>
      <c r="DH73" t="str">
        <f>IFERROR(VLOOKUP($A73,Table!$AV$5:$BI$286,Table!$AX$3,FALSE),"")</f>
        <v/>
      </c>
      <c r="DI73" t="str">
        <f>IF(DG73="","",Names!$K$3)</f>
        <v/>
      </c>
      <c r="DJ73" t="str">
        <f>IF(DG73="","",Names!$C$24)</f>
        <v/>
      </c>
      <c r="DK73" t="str">
        <f>IFERROR(VLOOKUP($A73,Table!$AV$5:$BI$286,Table!$AY$3,FALSE),"")</f>
        <v/>
      </c>
      <c r="DM73" s="224" t="str">
        <f>IF(DG73="","",CONCATENATE(DG73,Names!$H$3,DH73,Names!$J$3,DI73,Names!$L$3,DJ73,Names!$N$3,DK73))</f>
        <v/>
      </c>
      <c r="DP73" s="1170" t="str">
        <f>IFERROR(VLOOKUP($A73,Table!$DI$5:$DO$286,Table!$DJ$3,FALSE),"")</f>
        <v/>
      </c>
      <c r="DQ73" s="1170" t="str">
        <f>IFERROR(VLOOKUP($A73,Table!$DI$5:$DO$286,Table!$DK$3,FALSE),"")</f>
        <v/>
      </c>
      <c r="DR73" s="1170" t="str">
        <f>IF(DP73="","",Names!$K$3)</f>
        <v/>
      </c>
      <c r="DS73" s="1170" t="str">
        <f>IF(DP73="","",Names!$C$26)</f>
        <v/>
      </c>
      <c r="DT73" s="1170" t="str">
        <f>IFERROR(VLOOKUP($A73,Table!$DI$5:$DO$286,Table!$DM$3,FALSE),"")</f>
        <v/>
      </c>
      <c r="DV73" s="224" t="str">
        <f>IF(DP73="","",CONCATENATE(DP73,Names!$H$3,DQ73,Names!$J$3,DR73,Names!$L$3,DS73,Names!$N$3,DT73))</f>
        <v/>
      </c>
      <c r="DY73" s="1170" t="str">
        <f>IFERROR(VLOOKUP($A73,Table!$DI$5:$DO$286,Table!$DJ$3,FALSE),"")</f>
        <v/>
      </c>
      <c r="DZ73" s="1170" t="str">
        <f>IFERROR(VLOOKUP($A73,Table!$DI$5:$DO$286,Table!$DK$3,FALSE),"")</f>
        <v/>
      </c>
      <c r="EA73" s="1170" t="str">
        <f>IF(DY73="","",Names!$K$3)</f>
        <v/>
      </c>
      <c r="EB73" s="1170" t="str">
        <f>IF(DY73="","",Names!$C$25)</f>
        <v/>
      </c>
      <c r="EC73" s="1170" t="str">
        <f>IFERROR(VLOOKUP($A73,Table!$DI$5:$DO$286,Table!$DM$3,FALSE),"")</f>
        <v/>
      </c>
      <c r="EE73" s="224" t="str">
        <f>IF(DY73="","",CONCATENATE(DY73,Names!$H$3,DZ73,Names!$J$3,EA73,Names!$L$3,EB73,Names!$N$3,EC73))</f>
        <v/>
      </c>
      <c r="EH73" t="str">
        <f>IFERROR(VLOOKUP($A73,TCS_C!$R$9:$U$10046,TCS_C!$S$5,FALSE),"")</f>
        <v/>
      </c>
      <c r="EI73" t="str">
        <f>IFERROR(VLOOKUP($A73,TCS_C!$R$9:$U$10046,TCS_C!$T$5,FALSE),"")</f>
        <v/>
      </c>
      <c r="EJ73" t="str">
        <f>IF(EH73="","",Names!$K$3)</f>
        <v/>
      </c>
      <c r="EK73" t="str">
        <f>IF(EH73="","",Names!$C$17)</f>
        <v/>
      </c>
      <c r="EL73" t="str">
        <f>IFERROR(VLOOKUP($A73,TCS_C!$R$9:$U$10046,TCS_C!$U$5,FALSE),"")</f>
        <v/>
      </c>
      <c r="EN73" s="224" t="str">
        <f>IF(EH73="","",CONCATENATE(EH73,Names!$H$3,EI73,Names!$J$3,EJ73,Names!$L$3,EK73,Names!$N$3,EL73))</f>
        <v/>
      </c>
      <c r="EQ73" t="str">
        <f>IFERROR(VLOOKUP($A73,Table!BT104:$BY$286,Table!$BU$3,FALSE),"")</f>
        <v/>
      </c>
      <c r="ER73" t="str">
        <f>IFERROR(VLOOKUP($A73,Table!BT104:$BY$286,Table!$BV$3,FALSE),"")</f>
        <v/>
      </c>
      <c r="ES73" t="str">
        <f>IF(EQ73="","",Names!$K$3)</f>
        <v/>
      </c>
      <c r="ET73" t="str">
        <f>IFERROR(VLOOKUP($A73,Table!BT104:$BY$286,Table!$BW$3,FALSE),"")</f>
        <v/>
      </c>
      <c r="EU73" t="str">
        <f>IFERROR(VLOOKUP($A73,Table!BT104:$BY$286,Table!$BX$3,FALSE),"")</f>
        <v/>
      </c>
      <c r="EW73" s="224" t="str">
        <f>IF(EQ73="","",CONCATENATE(EQ73,Names!$H$3,ER73,Names!$J$3,ES73,Names!$L$3,ET73,Names!$N$3,EU73))</f>
        <v/>
      </c>
      <c r="FB73" t="str">
        <f>IF(EZ73="","",Names!$K$3)</f>
        <v/>
      </c>
      <c r="FF73" s="224" t="str">
        <f>IF(EZ73="","",CONCATENATE(EZ73,Names!$H$3,FA73,Names!$J$3,FB73,Names!$L$3,FC73,Names!$N$3,FD73))</f>
        <v/>
      </c>
      <c r="FG73" s="1266" t="str">
        <f>IF(EZ73="","",CONCATENATE(FC73,Names!$N$3,FD73))</f>
        <v/>
      </c>
    </row>
    <row r="74" spans="1:163">
      <c r="A74" s="72">
        <v>71</v>
      </c>
      <c r="C74" t="str">
        <f>IFERROR(VLOOKUP($A74,Table!$AL$5:$AS$286,Table!$AM$3,FALSE),"")</f>
        <v>HBL</v>
      </c>
      <c r="D74" t="str">
        <f>IFERROR(VLOOKUP($A74,Table!$AL$5:$AS$286,Table!$AN$3,FALSE),"")</f>
        <v>130PRL</v>
      </c>
      <c r="E74" t="str">
        <f>IF(C74="","",Names!$K$3)</f>
        <v>RFS</v>
      </c>
      <c r="F74" t="str">
        <f>IF(C74="","",Names!$C$5)</f>
        <v>PRLRL</v>
      </c>
      <c r="G74" t="str">
        <f>IFERROR(VLOOKUP($A74,Table!$AL$5:$AS$286,Table!$AO$3,FALSE),"")</f>
        <v>071</v>
      </c>
      <c r="I74" s="224" t="str">
        <f>IF(C74="","",CONCATENATE(C74,Names!$H$3,D74,Names!$J$3,E74,Names!$L$3,F74,Names!$N$3,G74))</f>
        <v>HBL-130PRL:RFS-PRLRL-071</v>
      </c>
      <c r="L74" s="1170" t="str">
        <f>IFERROR(VLOOKUP($A74,Table!$AV$5:$BK$286,Table!$AW$3,FALSE),"")</f>
        <v/>
      </c>
      <c r="M74" s="1170" t="str">
        <f>IFERROR(VLOOKUP($A74,Table!$AV$5:$BK$286,Table!$AX$3,FALSE),"")</f>
        <v/>
      </c>
      <c r="N74" s="1170" t="str">
        <f>IF(L74="","",Names!$K$3)</f>
        <v/>
      </c>
      <c r="O74" s="1170" t="str">
        <f>IF(L74="","",Names!$C$9)</f>
        <v/>
      </c>
      <c r="P74" s="1170" t="str">
        <f>IFERROR(VLOOKUP($A74,Table!$AV$5:$BK$286,Table!$AY$3,FALSE),"")</f>
        <v/>
      </c>
      <c r="R74" s="224" t="str">
        <f>IF(L74="","",CONCATENATE(L74,Names!$H$3,M74,Names!$J$3,N74,Names!$L$3,O74,Names!$N$3,P74))</f>
        <v/>
      </c>
      <c r="U74" t="str">
        <f>IFERROR(VLOOKUP($A74,Table!$AV$5:$BI$286,Table!$AW$3,FALSE),"")</f>
        <v/>
      </c>
      <c r="V74" t="str">
        <f>IFERROR(VLOOKUP($A74,Table!$AV$5:$BI$286,Table!$AX$3,FALSE),"")</f>
        <v/>
      </c>
      <c r="W74" t="str">
        <f>IF(U74="","",Names!$K$3)</f>
        <v/>
      </c>
      <c r="X74" t="str">
        <f>IF(U74="","",Names!$C$6)</f>
        <v/>
      </c>
      <c r="Y74" t="str">
        <f>IFERROR(VLOOKUP($A74,Table!$AV$5:$BI$286,Table!$AY$3,FALSE),"")</f>
        <v/>
      </c>
      <c r="AA74" s="224" t="str">
        <f>IF(U74="","",CONCATENATE(U74,Names!$H$3,V74,Names!$J$3,W74,Names!$L$3,X74,Names!$N$3,Y74))</f>
        <v/>
      </c>
      <c r="AD74" t="str">
        <f>IFERROR(VLOOKUP($A74,Table!$AV$5:$BI$286,Table!$AW$3,FALSE),"")</f>
        <v/>
      </c>
      <c r="AE74" t="str">
        <f>IFERROR(VLOOKUP($A74,Table!$AV$5:$BI$286,Table!$AX$3,FALSE),"")</f>
        <v/>
      </c>
      <c r="AF74" t="str">
        <f>IF(AD74="","",Names!$K$3)</f>
        <v/>
      </c>
      <c r="AG74" t="str">
        <f>IF(AD74="","",Names!$C$7)</f>
        <v/>
      </c>
      <c r="AH74" t="str">
        <f>IFERROR(VLOOKUP($A74,Table!$AV$5:$BI$286,Table!$AY$3,FALSE),"")</f>
        <v/>
      </c>
      <c r="AJ74" s="224" t="str">
        <f>IF(AD74="","",CONCATENATE(AD74,Names!$H$3,AE74,Names!$J$3,AF74,Names!$L$3,AG74,Names!$N$3,AH74))</f>
        <v/>
      </c>
      <c r="AM74" t="str">
        <f>IFERROR(VLOOKUP($A74,Table!$AV$5:$BI$286,Table!$AW$3,FALSE),"")</f>
        <v/>
      </c>
      <c r="AN74" t="str">
        <f>IFERROR(VLOOKUP($A74,Table!$AV$5:$BI$286,Table!$AX$3,FALSE),"")</f>
        <v/>
      </c>
      <c r="AO74" t="str">
        <f>IF(AM74="","",Names!$K$3)</f>
        <v/>
      </c>
      <c r="AP74" t="str">
        <f>IF(AM74="","",Names!$C$8)</f>
        <v/>
      </c>
      <c r="AQ74" t="str">
        <f>IFERROR(VLOOKUP($A74,Table!$AV$5:$BI$286,Table!$AY$3,FALSE),"")</f>
        <v/>
      </c>
      <c r="AS74" s="224" t="str">
        <f>IF(AM74="","",CONCATENATE(AM74,Names!$H$3,AN74,Names!$J$3,AO74,Names!$L$3,AP74,Names!$N$3,AQ74))</f>
        <v/>
      </c>
      <c r="AV74" t="str">
        <f>IFERROR(VLOOKUP($A74,Table!$AL$5:$AS$286,Table!$AM$3,FALSE),"")</f>
        <v>HBL</v>
      </c>
      <c r="AW74" t="str">
        <f>IFERROR(VLOOKUP($A74,Table!$AL$5:$AS$286,Table!$AN$3,FALSE),"")</f>
        <v>130PRL</v>
      </c>
      <c r="AX74" t="str">
        <f>IF(AV74="","",Names!$K$3)</f>
        <v>RFS</v>
      </c>
      <c r="AY74" t="str">
        <f>IF(AV74="","",Names!$C$10)</f>
        <v>PRLEH</v>
      </c>
      <c r="AZ74" t="str">
        <f>IFERROR(VLOOKUP($A74,Table!$AL$5:$AS$286,Table!$AQ$3,FALSE),"")</f>
        <v>L071</v>
      </c>
      <c r="BB74" s="224" t="str">
        <f>IF(AV74="","",CONCATENATE(AV74,Names!$H$3,AW74,Names!$J$3,AX74,Names!$L$3,AY74,Names!$N$3,AZ74))</f>
        <v>HBL-130PRL:RFS-PRLEH-L071</v>
      </c>
      <c r="BE74" t="str">
        <f>IFERROR(VLOOKUP($A74,Table!$AV$5:$BI$286,Table!$AW$3,FALSE),"")</f>
        <v/>
      </c>
      <c r="BF74" t="str">
        <f>IFERROR(VLOOKUP($A74,Table!$AV$5:$BI$286,Table!$AX$3,FALSE),"")</f>
        <v/>
      </c>
      <c r="BG74" t="str">
        <f>IF(BE74="","",Names!$K$3)</f>
        <v/>
      </c>
      <c r="BH74" t="str">
        <f>IF(BE74="","",Names!$C$10)</f>
        <v/>
      </c>
      <c r="BI74" t="str">
        <f>IFERROR(VLOOKUP($A74,Table!$AV$5:$BI$286,Table!$BC$3,FALSE),"")</f>
        <v/>
      </c>
      <c r="BK74" s="224" t="str">
        <f>IF(BE74="","",CONCATENATE(BE74,Names!$H$3,BF74,Names!$J$3,BG74,Names!$L$3,BH74,Names!$N$3,BI74))</f>
        <v/>
      </c>
      <c r="BN74" t="str">
        <f>IFERROR(VLOOKUP($A74,Table!$AV$5:$BI$286,Table!$AW$3,FALSE),"")</f>
        <v/>
      </c>
      <c r="BO74" t="str">
        <f>IFERROR(VLOOKUP($A74,Table!$AV$5:$BI$286,Table!$AX$3,FALSE),"")</f>
        <v/>
      </c>
      <c r="BP74" t="str">
        <f>IF(BN74="","",Names!$K$3)</f>
        <v/>
      </c>
      <c r="BQ74" t="str">
        <f>IF(BN74="","",Names!$C$10)</f>
        <v/>
      </c>
      <c r="BR74" t="str">
        <f>IFERROR(VLOOKUP($A74,Table!$AV$5:$BI$286,Table!$BF$3,FALSE),"")</f>
        <v/>
      </c>
      <c r="BT74" s="224" t="str">
        <f>IF(BN74="","",CONCATENATE(BN74,Names!$H$3,BO74,Names!$J$3,BP74,Names!$L$3,BQ74,Names!$N$3,BR74))</f>
        <v/>
      </c>
      <c r="BW74" t="str">
        <f>IFERROR(VLOOKUP($A74,Table!$AL$5:$AS$286,Table!$AM$3,FALSE),"")</f>
        <v>HBL</v>
      </c>
      <c r="BX74" t="str">
        <f>IFERROR(VLOOKUP($A74,Table!$AL$5:$AS$286,Table!$AN$3,FALSE),"")</f>
        <v>130PRL</v>
      </c>
      <c r="BY74" t="str">
        <f>IF(BW74="","",Names!$K$3)</f>
        <v>RFS</v>
      </c>
      <c r="BZ74" t="str">
        <f>IF(BW74="","",Names!$C$11)</f>
        <v>PRLTE</v>
      </c>
      <c r="CA74" t="str">
        <f>IFERROR(VLOOKUP($A74,Table!$AL$5:$AS$286,Table!$AQ$3,FALSE),"")</f>
        <v>L071</v>
      </c>
      <c r="CC74" s="224" t="str">
        <f>IF(BW74="","",CONCATENATE(BW74,Names!$H$3,BX74,Names!$J$3,BY74,Names!$L$3,BZ74,Names!$N$3,CA74))</f>
        <v>HBL-130PRL:RFS-PRLTE-L071</v>
      </c>
      <c r="CF74" t="str">
        <f>IFERROR(VLOOKUP($A74,Table!$AV$5:$BI$286,Table!$AW$3,FALSE),"")</f>
        <v/>
      </c>
      <c r="CG74" t="str">
        <f>IFERROR(VLOOKUP($A74,Table!$AV$5:$BI$286,Table!$AX$3,FALSE),"")</f>
        <v/>
      </c>
      <c r="CH74" t="str">
        <f>IF(CF74="","",Names!$K$3)</f>
        <v/>
      </c>
      <c r="CI74" t="str">
        <f>IF(CF74="","",Names!$C$11)</f>
        <v/>
      </c>
      <c r="CJ74" t="str">
        <f>IFERROR(VLOOKUP($A74,Table!$AV$5:$BI$286,Table!$BC$3,FALSE),"")</f>
        <v/>
      </c>
      <c r="CL74" s="224" t="str">
        <f>IF(CF74="","",CONCATENATE(CF74,Names!$H$3,CG74,Names!$J$3,CH74,Names!$L$3,CI74,Names!$N$3,CJ74))</f>
        <v/>
      </c>
      <c r="CO74" t="str">
        <f>IFERROR(VLOOKUP($A74,Table!$AV$5:$BI$286,Table!$AW$3,FALSE),"")</f>
        <v/>
      </c>
      <c r="CP74" t="str">
        <f>IFERROR(VLOOKUP($A74,Table!$AV$5:$BI$286,Table!$AX$3,FALSE),"")</f>
        <v/>
      </c>
      <c r="CQ74" t="str">
        <f>IF(CO74="","",Names!$K$3)</f>
        <v/>
      </c>
      <c r="CR74" t="str">
        <f>IF(CO74="","",Names!$C$11)</f>
        <v/>
      </c>
      <c r="CS74" t="str">
        <f>IFERROR(VLOOKUP($A74,Table!$AV$5:$BI$286,Table!$BF$3,FALSE),"")</f>
        <v/>
      </c>
      <c r="CU74" s="224" t="str">
        <f>IF(CO74="","",CONCATENATE(CO74,Names!$H$3,CP74,Names!$J$3,CQ74,Names!$L$3,CR74,Names!$N$3,CS74))</f>
        <v/>
      </c>
      <c r="CX74" t="str">
        <f>IFERROR(VLOOKUP($A74,Table!$AV$5:$BI$286,Table!$AW$3,FALSE),"")</f>
        <v/>
      </c>
      <c r="CY74" t="str">
        <f>IFERROR(VLOOKUP($A74,Table!$AV$5:$BI$286,Table!$AX$3,FALSE),"")</f>
        <v/>
      </c>
      <c r="CZ74" t="str">
        <f>IF(CX74="","",Names!$K$3)</f>
        <v/>
      </c>
      <c r="DA74" t="str">
        <f>IF(CX74="","",Names!$C$12)</f>
        <v/>
      </c>
      <c r="DB74" t="str">
        <f>IFERROR(VLOOKUP($A74,Table!$AV$5:$BI$286,Table!$BC$3,FALSE),"")</f>
        <v/>
      </c>
      <c r="DD74" s="224" t="str">
        <f>IF(CX74="","",CONCATENATE(CX74,Names!$H$3,CY74,Names!$J$3,CZ74,Names!$L$3,DA74,Names!$N$3,DB74))</f>
        <v/>
      </c>
      <c r="DG74" t="str">
        <f>IFERROR(VLOOKUP($A74,Table!$AV$5:$BI$286,Table!$AW$3,FALSE),"")</f>
        <v/>
      </c>
      <c r="DH74" t="str">
        <f>IFERROR(VLOOKUP($A74,Table!$AV$5:$BI$286,Table!$AX$3,FALSE),"")</f>
        <v/>
      </c>
      <c r="DI74" t="str">
        <f>IF(DG74="","",Names!$K$3)</f>
        <v/>
      </c>
      <c r="DJ74" t="str">
        <f>IF(DG74="","",Names!$C$24)</f>
        <v/>
      </c>
      <c r="DK74" t="str">
        <f>IFERROR(VLOOKUP($A74,Table!$AV$5:$BI$286,Table!$AY$3,FALSE),"")</f>
        <v/>
      </c>
      <c r="DM74" s="224" t="str">
        <f>IF(DG74="","",CONCATENATE(DG74,Names!$H$3,DH74,Names!$J$3,DI74,Names!$L$3,DJ74,Names!$N$3,DK74))</f>
        <v/>
      </c>
      <c r="DP74" s="1170" t="str">
        <f>IFERROR(VLOOKUP($A74,Table!$DI$5:$DO$286,Table!$DJ$3,FALSE),"")</f>
        <v/>
      </c>
      <c r="DQ74" s="1170" t="str">
        <f>IFERROR(VLOOKUP($A74,Table!$DI$5:$DO$286,Table!$DK$3,FALSE),"")</f>
        <v/>
      </c>
      <c r="DR74" s="1170" t="str">
        <f>IF(DP74="","",Names!$K$3)</f>
        <v/>
      </c>
      <c r="DS74" s="1170" t="str">
        <f>IF(DP74="","",Names!$C$26)</f>
        <v/>
      </c>
      <c r="DT74" s="1170" t="str">
        <f>IFERROR(VLOOKUP($A74,Table!$DI$5:$DO$286,Table!$DM$3,FALSE),"")</f>
        <v/>
      </c>
      <c r="DV74" s="224" t="str">
        <f>IF(DP74="","",CONCATENATE(DP74,Names!$H$3,DQ74,Names!$J$3,DR74,Names!$L$3,DS74,Names!$N$3,DT74))</f>
        <v/>
      </c>
      <c r="DY74" s="1170" t="str">
        <f>IFERROR(VLOOKUP($A74,Table!$DI$5:$DO$286,Table!$DJ$3,FALSE),"")</f>
        <v/>
      </c>
      <c r="DZ74" s="1170" t="str">
        <f>IFERROR(VLOOKUP($A74,Table!$DI$5:$DO$286,Table!$DK$3,FALSE),"")</f>
        <v/>
      </c>
      <c r="EA74" s="1170" t="str">
        <f>IF(DY74="","",Names!$K$3)</f>
        <v/>
      </c>
      <c r="EB74" s="1170" t="str">
        <f>IF(DY74="","",Names!$C$25)</f>
        <v/>
      </c>
      <c r="EC74" s="1170" t="str">
        <f>IFERROR(VLOOKUP($A74,Table!$DI$5:$DO$286,Table!$DM$3,FALSE),"")</f>
        <v/>
      </c>
      <c r="EE74" s="224" t="str">
        <f>IF(DY74="","",CONCATENATE(DY74,Names!$H$3,DZ74,Names!$J$3,EA74,Names!$L$3,EB74,Names!$N$3,EC74))</f>
        <v/>
      </c>
      <c r="EH74" t="str">
        <f>IFERROR(VLOOKUP($A74,TCS_C!$R$9:$U$10046,TCS_C!$S$5,FALSE),"")</f>
        <v/>
      </c>
      <c r="EI74" t="str">
        <f>IFERROR(VLOOKUP($A74,TCS_C!$R$9:$U$10046,TCS_C!$T$5,FALSE),"")</f>
        <v/>
      </c>
      <c r="EJ74" t="str">
        <f>IF(EH74="","",Names!$K$3)</f>
        <v/>
      </c>
      <c r="EK74" t="str">
        <f>IF(EH74="","",Names!$C$17)</f>
        <v/>
      </c>
      <c r="EL74" t="str">
        <f>IFERROR(VLOOKUP($A74,TCS_C!$R$9:$U$10046,TCS_C!$U$5,FALSE),"")</f>
        <v/>
      </c>
      <c r="EN74" s="224" t="str">
        <f>IF(EH74="","",CONCATENATE(EH74,Names!$H$3,EI74,Names!$J$3,EJ74,Names!$L$3,EK74,Names!$N$3,EL74))</f>
        <v/>
      </c>
      <c r="EQ74" t="str">
        <f>IFERROR(VLOOKUP($A74,Table!BT110:$BY$286,Table!$BU$3,FALSE),"")</f>
        <v/>
      </c>
      <c r="ER74" t="str">
        <f>IFERROR(VLOOKUP($A74,Table!BT110:$BY$286,Table!$BV$3,FALSE),"")</f>
        <v/>
      </c>
      <c r="ES74" t="str">
        <f>IF(EQ74="","",Names!$K$3)</f>
        <v/>
      </c>
      <c r="ET74" t="str">
        <f>IFERROR(VLOOKUP($A74,Table!BT110:$BY$286,Table!$BW$3,FALSE),"")</f>
        <v/>
      </c>
      <c r="EU74" t="str">
        <f>IFERROR(VLOOKUP($A74,Table!BT110:$BY$286,Table!$BX$3,FALSE),"")</f>
        <v/>
      </c>
      <c r="EW74" s="224" t="str">
        <f>IF(EQ74="","",CONCATENATE(EQ74,Names!$H$3,ER74,Names!$J$3,ES74,Names!$L$3,ET74,Names!$N$3,EU74))</f>
        <v/>
      </c>
      <c r="FB74" t="str">
        <f>IF(EZ74="","",Names!$K$3)</f>
        <v/>
      </c>
      <c r="FF74" s="224" t="str">
        <f>IF(EZ74="","",CONCATENATE(EZ74,Names!$H$3,FA74,Names!$J$3,FB74,Names!$L$3,FC74,Names!$N$3,FD74))</f>
        <v/>
      </c>
      <c r="FG74" s="1266" t="str">
        <f>IF(EZ74="","",CONCATENATE(FC74,Names!$N$3,FD74))</f>
        <v/>
      </c>
    </row>
    <row r="75" spans="1:163">
      <c r="A75" s="72">
        <v>72</v>
      </c>
      <c r="C75" t="str">
        <f>IFERROR(VLOOKUP($A75,Table!$AL$5:$AS$286,Table!$AM$3,FALSE),"")</f>
        <v>HBL</v>
      </c>
      <c r="D75" t="str">
        <f>IFERROR(VLOOKUP($A75,Table!$AL$5:$AS$286,Table!$AN$3,FALSE),"")</f>
        <v>130PRL</v>
      </c>
      <c r="E75" t="str">
        <f>IF(C75="","",Names!$K$3)</f>
        <v>RFS</v>
      </c>
      <c r="F75" t="str">
        <f>IF(C75="","",Names!$C$5)</f>
        <v>PRLRL</v>
      </c>
      <c r="G75" t="str">
        <f>IFERROR(VLOOKUP($A75,Table!$AL$5:$AS$286,Table!$AO$3,FALSE),"")</f>
        <v>072</v>
      </c>
      <c r="I75" s="224" t="str">
        <f>IF(C75="","",CONCATENATE(C75,Names!$H$3,D75,Names!$J$3,E75,Names!$L$3,F75,Names!$N$3,G75))</f>
        <v>HBL-130PRL:RFS-PRLRL-072</v>
      </c>
      <c r="L75" s="1170" t="str">
        <f>IFERROR(VLOOKUP($A75,Table!$AV$5:$BK$286,Table!$AW$3,FALSE),"")</f>
        <v/>
      </c>
      <c r="M75" s="1170" t="str">
        <f>IFERROR(VLOOKUP($A75,Table!$AV$5:$BK$286,Table!$AX$3,FALSE),"")</f>
        <v/>
      </c>
      <c r="N75" s="1170" t="str">
        <f>IF(L75="","",Names!$K$3)</f>
        <v/>
      </c>
      <c r="O75" s="1170" t="str">
        <f>IF(L75="","",Names!$C$9)</f>
        <v/>
      </c>
      <c r="P75" s="1170" t="str">
        <f>IFERROR(VLOOKUP($A75,Table!$AV$5:$BK$286,Table!$AY$3,FALSE),"")</f>
        <v/>
      </c>
      <c r="R75" s="224" t="str">
        <f>IF(L75="","",CONCATENATE(L75,Names!$H$3,M75,Names!$J$3,N75,Names!$L$3,O75,Names!$N$3,P75))</f>
        <v/>
      </c>
      <c r="U75" t="str">
        <f>IFERROR(VLOOKUP($A75,Table!$AV$5:$BI$286,Table!$AW$3,FALSE),"")</f>
        <v/>
      </c>
      <c r="V75" t="str">
        <f>IFERROR(VLOOKUP($A75,Table!$AV$5:$BI$286,Table!$AX$3,FALSE),"")</f>
        <v/>
      </c>
      <c r="W75" t="str">
        <f>IF(U75="","",Names!$K$3)</f>
        <v/>
      </c>
      <c r="X75" t="str">
        <f>IF(U75="","",Names!$C$6)</f>
        <v/>
      </c>
      <c r="Y75" t="str">
        <f>IFERROR(VLOOKUP($A75,Table!$AV$5:$BI$286,Table!$AY$3,FALSE),"")</f>
        <v/>
      </c>
      <c r="AA75" s="224" t="str">
        <f>IF(U75="","",CONCATENATE(U75,Names!$H$3,V75,Names!$J$3,W75,Names!$L$3,X75,Names!$N$3,Y75))</f>
        <v/>
      </c>
      <c r="AD75" t="str">
        <f>IFERROR(VLOOKUP($A75,Table!$AV$5:$BI$286,Table!$AW$3,FALSE),"")</f>
        <v/>
      </c>
      <c r="AE75" t="str">
        <f>IFERROR(VLOOKUP($A75,Table!$AV$5:$BI$286,Table!$AX$3,FALSE),"")</f>
        <v/>
      </c>
      <c r="AF75" t="str">
        <f>IF(AD75="","",Names!$K$3)</f>
        <v/>
      </c>
      <c r="AG75" t="str">
        <f>IF(AD75="","",Names!$C$7)</f>
        <v/>
      </c>
      <c r="AH75" t="str">
        <f>IFERROR(VLOOKUP($A75,Table!$AV$5:$BI$286,Table!$AY$3,FALSE),"")</f>
        <v/>
      </c>
      <c r="AJ75" s="224" t="str">
        <f>IF(AD75="","",CONCATENATE(AD75,Names!$H$3,AE75,Names!$J$3,AF75,Names!$L$3,AG75,Names!$N$3,AH75))</f>
        <v/>
      </c>
      <c r="AM75" t="str">
        <f>IFERROR(VLOOKUP($A75,Table!$AV$5:$BI$286,Table!$AW$3,FALSE),"")</f>
        <v/>
      </c>
      <c r="AN75" t="str">
        <f>IFERROR(VLOOKUP($A75,Table!$AV$5:$BI$286,Table!$AX$3,FALSE),"")</f>
        <v/>
      </c>
      <c r="AO75" t="str">
        <f>IF(AM75="","",Names!$K$3)</f>
        <v/>
      </c>
      <c r="AP75" t="str">
        <f>IF(AM75="","",Names!$C$8)</f>
        <v/>
      </c>
      <c r="AQ75" t="str">
        <f>IFERROR(VLOOKUP($A75,Table!$AV$5:$BI$286,Table!$AY$3,FALSE),"")</f>
        <v/>
      </c>
      <c r="AS75" s="224" t="str">
        <f>IF(AM75="","",CONCATENATE(AM75,Names!$H$3,AN75,Names!$J$3,AO75,Names!$L$3,AP75,Names!$N$3,AQ75))</f>
        <v/>
      </c>
      <c r="AV75" t="str">
        <f>IFERROR(VLOOKUP($A75,Table!$AL$5:$AS$286,Table!$AM$3,FALSE),"")</f>
        <v>HBL</v>
      </c>
      <c r="AW75" t="str">
        <f>IFERROR(VLOOKUP($A75,Table!$AL$5:$AS$286,Table!$AN$3,FALSE),"")</f>
        <v>130PRL</v>
      </c>
      <c r="AX75" t="str">
        <f>IF(AV75="","",Names!$K$3)</f>
        <v>RFS</v>
      </c>
      <c r="AY75" t="str">
        <f>IF(AV75="","",Names!$C$10)</f>
        <v>PRLEH</v>
      </c>
      <c r="AZ75" t="str">
        <f>IFERROR(VLOOKUP($A75,Table!$AL$5:$AS$286,Table!$AQ$3,FALSE),"")</f>
        <v>L072</v>
      </c>
      <c r="BB75" s="224" t="str">
        <f>IF(AV75="","",CONCATENATE(AV75,Names!$H$3,AW75,Names!$J$3,AX75,Names!$L$3,AY75,Names!$N$3,AZ75))</f>
        <v>HBL-130PRL:RFS-PRLEH-L072</v>
      </c>
      <c r="BE75" t="str">
        <f>IFERROR(VLOOKUP($A75,Table!$AV$5:$BI$286,Table!$AW$3,FALSE),"")</f>
        <v/>
      </c>
      <c r="BF75" t="str">
        <f>IFERROR(VLOOKUP($A75,Table!$AV$5:$BI$286,Table!$AX$3,FALSE),"")</f>
        <v/>
      </c>
      <c r="BG75" t="str">
        <f>IF(BE75="","",Names!$K$3)</f>
        <v/>
      </c>
      <c r="BH75" t="str">
        <f>IF(BE75="","",Names!$C$10)</f>
        <v/>
      </c>
      <c r="BI75" t="str">
        <f>IFERROR(VLOOKUP($A75,Table!$AV$5:$BI$286,Table!$BC$3,FALSE),"")</f>
        <v/>
      </c>
      <c r="BK75" s="224" t="str">
        <f>IF(BE75="","",CONCATENATE(BE75,Names!$H$3,BF75,Names!$J$3,BG75,Names!$L$3,BH75,Names!$N$3,BI75))</f>
        <v/>
      </c>
      <c r="BN75" t="str">
        <f>IFERROR(VLOOKUP($A75,Table!$AV$5:$BI$286,Table!$AW$3,FALSE),"")</f>
        <v/>
      </c>
      <c r="BO75" t="str">
        <f>IFERROR(VLOOKUP($A75,Table!$AV$5:$BI$286,Table!$AX$3,FALSE),"")</f>
        <v/>
      </c>
      <c r="BP75" t="str">
        <f>IF(BN75="","",Names!$K$3)</f>
        <v/>
      </c>
      <c r="BQ75" t="str">
        <f>IF(BN75="","",Names!$C$10)</f>
        <v/>
      </c>
      <c r="BR75" t="str">
        <f>IFERROR(VLOOKUP($A75,Table!$AV$5:$BI$286,Table!$BF$3,FALSE),"")</f>
        <v/>
      </c>
      <c r="BT75" s="224" t="str">
        <f>IF(BN75="","",CONCATENATE(BN75,Names!$H$3,BO75,Names!$J$3,BP75,Names!$L$3,BQ75,Names!$N$3,BR75))</f>
        <v/>
      </c>
      <c r="BW75" t="str">
        <f>IFERROR(VLOOKUP($A75,Table!$AL$5:$AS$286,Table!$AM$3,FALSE),"")</f>
        <v>HBL</v>
      </c>
      <c r="BX75" t="str">
        <f>IFERROR(VLOOKUP($A75,Table!$AL$5:$AS$286,Table!$AN$3,FALSE),"")</f>
        <v>130PRL</v>
      </c>
      <c r="BY75" t="str">
        <f>IF(BW75="","",Names!$K$3)</f>
        <v>RFS</v>
      </c>
      <c r="BZ75" t="str">
        <f>IF(BW75="","",Names!$C$11)</f>
        <v>PRLTE</v>
      </c>
      <c r="CA75" t="str">
        <f>IFERROR(VLOOKUP($A75,Table!$AL$5:$AS$286,Table!$AQ$3,FALSE),"")</f>
        <v>L072</v>
      </c>
      <c r="CC75" s="224" t="str">
        <f>IF(BW75="","",CONCATENATE(BW75,Names!$H$3,BX75,Names!$J$3,BY75,Names!$L$3,BZ75,Names!$N$3,CA75))</f>
        <v>HBL-130PRL:RFS-PRLTE-L072</v>
      </c>
      <c r="CF75" t="str">
        <f>IFERROR(VLOOKUP($A75,Table!$AV$5:$BI$286,Table!$AW$3,FALSE),"")</f>
        <v/>
      </c>
      <c r="CG75" t="str">
        <f>IFERROR(VLOOKUP($A75,Table!$AV$5:$BI$286,Table!$AX$3,FALSE),"")</f>
        <v/>
      </c>
      <c r="CH75" t="str">
        <f>IF(CF75="","",Names!$K$3)</f>
        <v/>
      </c>
      <c r="CI75" t="str">
        <f>IF(CF75="","",Names!$C$11)</f>
        <v/>
      </c>
      <c r="CJ75" t="str">
        <f>IFERROR(VLOOKUP($A75,Table!$AV$5:$BI$286,Table!$BC$3,FALSE),"")</f>
        <v/>
      </c>
      <c r="CL75" s="224" t="str">
        <f>IF(CF75="","",CONCATENATE(CF75,Names!$H$3,CG75,Names!$J$3,CH75,Names!$L$3,CI75,Names!$N$3,CJ75))</f>
        <v/>
      </c>
      <c r="CO75" t="str">
        <f>IFERROR(VLOOKUP($A75,Table!$AV$5:$BI$286,Table!$AW$3,FALSE),"")</f>
        <v/>
      </c>
      <c r="CP75" t="str">
        <f>IFERROR(VLOOKUP($A75,Table!$AV$5:$BI$286,Table!$AX$3,FALSE),"")</f>
        <v/>
      </c>
      <c r="CQ75" t="str">
        <f>IF(CO75="","",Names!$K$3)</f>
        <v/>
      </c>
      <c r="CR75" t="str">
        <f>IF(CO75="","",Names!$C$11)</f>
        <v/>
      </c>
      <c r="CS75" t="str">
        <f>IFERROR(VLOOKUP($A75,Table!$AV$5:$BI$286,Table!$BF$3,FALSE),"")</f>
        <v/>
      </c>
      <c r="CU75" s="224" t="str">
        <f>IF(CO75="","",CONCATENATE(CO75,Names!$H$3,CP75,Names!$J$3,CQ75,Names!$L$3,CR75,Names!$N$3,CS75))</f>
        <v/>
      </c>
      <c r="CX75" t="str">
        <f>IFERROR(VLOOKUP($A75,Table!$AV$5:$BI$286,Table!$AW$3,FALSE),"")</f>
        <v/>
      </c>
      <c r="CY75" t="str">
        <f>IFERROR(VLOOKUP($A75,Table!$AV$5:$BI$286,Table!$AX$3,FALSE),"")</f>
        <v/>
      </c>
      <c r="CZ75" t="str">
        <f>IF(CX75="","",Names!$K$3)</f>
        <v/>
      </c>
      <c r="DA75" t="str">
        <f>IF(CX75="","",Names!$C$12)</f>
        <v/>
      </c>
      <c r="DB75" t="str">
        <f>IFERROR(VLOOKUP($A75,Table!$AV$5:$BI$286,Table!$BC$3,FALSE),"")</f>
        <v/>
      </c>
      <c r="DD75" s="224" t="str">
        <f>IF(CX75="","",CONCATENATE(CX75,Names!$H$3,CY75,Names!$J$3,CZ75,Names!$L$3,DA75,Names!$N$3,DB75))</f>
        <v/>
      </c>
      <c r="DG75" t="str">
        <f>IFERROR(VLOOKUP($A75,Table!$AV$5:$BI$286,Table!$AW$3,FALSE),"")</f>
        <v/>
      </c>
      <c r="DH75" t="str">
        <f>IFERROR(VLOOKUP($A75,Table!$AV$5:$BI$286,Table!$AX$3,FALSE),"")</f>
        <v/>
      </c>
      <c r="DI75" t="str">
        <f>IF(DG75="","",Names!$K$3)</f>
        <v/>
      </c>
      <c r="DJ75" t="str">
        <f>IF(DG75="","",Names!$C$24)</f>
        <v/>
      </c>
      <c r="DK75" t="str">
        <f>IFERROR(VLOOKUP($A75,Table!$AV$5:$BI$286,Table!$AY$3,FALSE),"")</f>
        <v/>
      </c>
      <c r="DM75" s="224" t="str">
        <f>IF(DG75="","",CONCATENATE(DG75,Names!$H$3,DH75,Names!$J$3,DI75,Names!$L$3,DJ75,Names!$N$3,DK75))</f>
        <v/>
      </c>
      <c r="DP75" s="1170" t="str">
        <f>IFERROR(VLOOKUP($A75,Table!$DI$5:$DO$286,Table!$DJ$3,FALSE),"")</f>
        <v/>
      </c>
      <c r="DQ75" s="1170" t="str">
        <f>IFERROR(VLOOKUP($A75,Table!$DI$5:$DO$286,Table!$DK$3,FALSE),"")</f>
        <v/>
      </c>
      <c r="DR75" s="1170" t="str">
        <f>IF(DP75="","",Names!$K$3)</f>
        <v/>
      </c>
      <c r="DS75" s="1170" t="str">
        <f>IF(DP75="","",Names!$C$26)</f>
        <v/>
      </c>
      <c r="DT75" s="1170" t="str">
        <f>IFERROR(VLOOKUP($A75,Table!$DI$5:$DO$286,Table!$DM$3,FALSE),"")</f>
        <v/>
      </c>
      <c r="DV75" s="224" t="str">
        <f>IF(DP75="","",CONCATENATE(DP75,Names!$H$3,DQ75,Names!$J$3,DR75,Names!$L$3,DS75,Names!$N$3,DT75))</f>
        <v/>
      </c>
      <c r="DY75" s="1170" t="str">
        <f>IFERROR(VLOOKUP($A75,Table!$DI$5:$DO$286,Table!$DJ$3,FALSE),"")</f>
        <v/>
      </c>
      <c r="DZ75" s="1170" t="str">
        <f>IFERROR(VLOOKUP($A75,Table!$DI$5:$DO$286,Table!$DK$3,FALSE),"")</f>
        <v/>
      </c>
      <c r="EA75" s="1170" t="str">
        <f>IF(DY75="","",Names!$K$3)</f>
        <v/>
      </c>
      <c r="EB75" s="1170" t="str">
        <f>IF(DY75="","",Names!$C$25)</f>
        <v/>
      </c>
      <c r="EC75" s="1170" t="str">
        <f>IFERROR(VLOOKUP($A75,Table!$DI$5:$DO$286,Table!$DM$3,FALSE),"")</f>
        <v/>
      </c>
      <c r="EE75" s="224" t="str">
        <f>IF(DY75="","",CONCATENATE(DY75,Names!$H$3,DZ75,Names!$J$3,EA75,Names!$L$3,EB75,Names!$N$3,EC75))</f>
        <v/>
      </c>
      <c r="EH75" t="str">
        <f>IFERROR(VLOOKUP($A75,TCS_C!$R$9:$U$10046,TCS_C!$S$5,FALSE),"")</f>
        <v/>
      </c>
      <c r="EI75" t="str">
        <f>IFERROR(VLOOKUP($A75,TCS_C!$R$9:$U$10046,TCS_C!$T$5,FALSE),"")</f>
        <v/>
      </c>
      <c r="EJ75" t="str">
        <f>IF(EH75="","",Names!$K$3)</f>
        <v/>
      </c>
      <c r="EK75" t="str">
        <f>IF(EH75="","",Names!$C$17)</f>
        <v/>
      </c>
      <c r="EL75" t="str">
        <f>IFERROR(VLOOKUP($A75,TCS_C!$R$9:$U$10046,TCS_C!$U$5,FALSE),"")</f>
        <v/>
      </c>
      <c r="EN75" s="224" t="str">
        <f>IF(EH75="","",CONCATENATE(EH75,Names!$H$3,EI75,Names!$J$3,EJ75,Names!$L$3,EK75,Names!$N$3,EL75))</f>
        <v/>
      </c>
      <c r="EQ75" t="str">
        <f>IFERROR(VLOOKUP($A75,Table!BT111:$BY$286,Table!$BU$3,FALSE),"")</f>
        <v/>
      </c>
      <c r="ER75" t="str">
        <f>IFERROR(VLOOKUP($A75,Table!BT111:$BY$286,Table!$BV$3,FALSE),"")</f>
        <v/>
      </c>
      <c r="ES75" t="str">
        <f>IF(EQ75="","",Names!$K$3)</f>
        <v/>
      </c>
      <c r="ET75" t="str">
        <f>IFERROR(VLOOKUP($A75,Table!BT111:$BY$286,Table!$BW$3,FALSE),"")</f>
        <v/>
      </c>
      <c r="EU75" t="str">
        <f>IFERROR(VLOOKUP($A75,Table!BT111:$BY$286,Table!$BX$3,FALSE),"")</f>
        <v/>
      </c>
      <c r="EW75" s="224" t="str">
        <f>IF(EQ75="","",CONCATENATE(EQ75,Names!$H$3,ER75,Names!$J$3,ES75,Names!$L$3,ET75,Names!$N$3,EU75))</f>
        <v/>
      </c>
      <c r="FB75" t="str">
        <f>IF(EZ75="","",Names!$K$3)</f>
        <v/>
      </c>
      <c r="FF75" s="224" t="str">
        <f>IF(EZ75="","",CONCATENATE(EZ75,Names!$H$3,FA75,Names!$J$3,FB75,Names!$L$3,FC75,Names!$N$3,FD75))</f>
        <v/>
      </c>
      <c r="FG75" s="1266" t="str">
        <f>IF(EZ75="","",CONCATENATE(FC75,Names!$N$3,FD75))</f>
        <v/>
      </c>
    </row>
    <row r="76" spans="1:163">
      <c r="A76" s="72">
        <v>73</v>
      </c>
      <c r="C76" t="str">
        <f>IFERROR(VLOOKUP($A76,Table!$AL$5:$AS$286,Table!$AM$3,FALSE),"")</f>
        <v>HBL</v>
      </c>
      <c r="D76" t="str">
        <f>IFERROR(VLOOKUP($A76,Table!$AL$5:$AS$286,Table!$AN$3,FALSE),"")</f>
        <v>140PRL</v>
      </c>
      <c r="E76" t="str">
        <f>IF(C76="","",Names!$K$3)</f>
        <v>RFS</v>
      </c>
      <c r="F76" t="str">
        <f>IF(C76="","",Names!$C$5)</f>
        <v>PRLRL</v>
      </c>
      <c r="G76" t="str">
        <f>IFERROR(VLOOKUP($A76,Table!$AL$5:$AS$286,Table!$AO$3,FALSE),"")</f>
        <v>073</v>
      </c>
      <c r="I76" s="224" t="str">
        <f>IF(C76="","",CONCATENATE(C76,Names!$H$3,D76,Names!$J$3,E76,Names!$L$3,F76,Names!$N$3,G76))</f>
        <v>HBL-140PRL:RFS-PRLRL-073</v>
      </c>
      <c r="L76" s="1170" t="str">
        <f>IFERROR(VLOOKUP($A76,Table!$AV$5:$BK$286,Table!$AW$3,FALSE),"")</f>
        <v/>
      </c>
      <c r="M76" s="1170" t="str">
        <f>IFERROR(VLOOKUP($A76,Table!$AV$5:$BK$286,Table!$AX$3,FALSE),"")</f>
        <v/>
      </c>
      <c r="N76" s="1170" t="str">
        <f>IF(L76="","",Names!$K$3)</f>
        <v/>
      </c>
      <c r="O76" s="1170" t="str">
        <f>IF(L76="","",Names!$C$9)</f>
        <v/>
      </c>
      <c r="P76" s="1170" t="str">
        <f>IFERROR(VLOOKUP($A76,Table!$AV$5:$BK$286,Table!$AY$3,FALSE),"")</f>
        <v/>
      </c>
      <c r="R76" s="224" t="str">
        <f>IF(L76="","",CONCATENATE(L76,Names!$H$3,M76,Names!$J$3,N76,Names!$L$3,O76,Names!$N$3,P76))</f>
        <v/>
      </c>
      <c r="U76" t="str">
        <f>IFERROR(VLOOKUP($A76,Table!$AV$5:$BI$286,Table!$AW$3,FALSE),"")</f>
        <v/>
      </c>
      <c r="V76" t="str">
        <f>IFERROR(VLOOKUP($A76,Table!$AV$5:$BI$286,Table!$AX$3,FALSE),"")</f>
        <v/>
      </c>
      <c r="W76" t="str">
        <f>IF(U76="","",Names!$K$3)</f>
        <v/>
      </c>
      <c r="X76" t="str">
        <f>IF(U76="","",Names!$C$6)</f>
        <v/>
      </c>
      <c r="Y76" t="str">
        <f>IFERROR(VLOOKUP($A76,Table!$AV$5:$BI$286,Table!$AY$3,FALSE),"")</f>
        <v/>
      </c>
      <c r="AA76" s="224" t="str">
        <f>IF(U76="","",CONCATENATE(U76,Names!$H$3,V76,Names!$J$3,W76,Names!$L$3,X76,Names!$N$3,Y76))</f>
        <v/>
      </c>
      <c r="AD76" t="str">
        <f>IFERROR(VLOOKUP($A76,Table!$AV$5:$BI$286,Table!$AW$3,FALSE),"")</f>
        <v/>
      </c>
      <c r="AE76" t="str">
        <f>IFERROR(VLOOKUP($A76,Table!$AV$5:$BI$286,Table!$AX$3,FALSE),"")</f>
        <v/>
      </c>
      <c r="AF76" t="str">
        <f>IF(AD76="","",Names!$K$3)</f>
        <v/>
      </c>
      <c r="AG76" t="str">
        <f>IF(AD76="","",Names!$C$7)</f>
        <v/>
      </c>
      <c r="AH76" t="str">
        <f>IFERROR(VLOOKUP($A76,Table!$AV$5:$BI$286,Table!$AY$3,FALSE),"")</f>
        <v/>
      </c>
      <c r="AJ76" s="224" t="str">
        <f>IF(AD76="","",CONCATENATE(AD76,Names!$H$3,AE76,Names!$J$3,AF76,Names!$L$3,AG76,Names!$N$3,AH76))</f>
        <v/>
      </c>
      <c r="AM76" t="str">
        <f>IFERROR(VLOOKUP($A76,Table!$AV$5:$BI$286,Table!$AW$3,FALSE),"")</f>
        <v/>
      </c>
      <c r="AN76" t="str">
        <f>IFERROR(VLOOKUP($A76,Table!$AV$5:$BI$286,Table!$AX$3,FALSE),"")</f>
        <v/>
      </c>
      <c r="AO76" t="str">
        <f>IF(AM76="","",Names!$K$3)</f>
        <v/>
      </c>
      <c r="AP76" t="str">
        <f>IF(AM76="","",Names!$C$8)</f>
        <v/>
      </c>
      <c r="AQ76" t="str">
        <f>IFERROR(VLOOKUP($A76,Table!$AV$5:$BI$286,Table!$AY$3,FALSE),"")</f>
        <v/>
      </c>
      <c r="AS76" s="224" t="str">
        <f>IF(AM76="","",CONCATENATE(AM76,Names!$H$3,AN76,Names!$J$3,AO76,Names!$L$3,AP76,Names!$N$3,AQ76))</f>
        <v/>
      </c>
      <c r="AV76" t="str">
        <f>IFERROR(VLOOKUP($A76,Table!$AL$5:$AS$286,Table!$AM$3,FALSE),"")</f>
        <v>HBL</v>
      </c>
      <c r="AW76" t="str">
        <f>IFERROR(VLOOKUP($A76,Table!$AL$5:$AS$286,Table!$AN$3,FALSE),"")</f>
        <v>140PRL</v>
      </c>
      <c r="AX76" t="str">
        <f>IF(AV76="","",Names!$K$3)</f>
        <v>RFS</v>
      </c>
      <c r="AY76" t="str">
        <f>IF(AV76="","",Names!$C$10)</f>
        <v>PRLEH</v>
      </c>
      <c r="AZ76" t="str">
        <f>IFERROR(VLOOKUP($A76,Table!$AL$5:$AS$286,Table!$AQ$3,FALSE),"")</f>
        <v>L073</v>
      </c>
      <c r="BB76" s="224" t="str">
        <f>IF(AV76="","",CONCATENATE(AV76,Names!$H$3,AW76,Names!$J$3,AX76,Names!$L$3,AY76,Names!$N$3,AZ76))</f>
        <v>HBL-140PRL:RFS-PRLEH-L073</v>
      </c>
      <c r="BE76" t="str">
        <f>IFERROR(VLOOKUP($A76,Table!$AV$5:$BI$286,Table!$AW$3,FALSE),"")</f>
        <v/>
      </c>
      <c r="BF76" t="str">
        <f>IFERROR(VLOOKUP($A76,Table!$AV$5:$BI$286,Table!$AX$3,FALSE),"")</f>
        <v/>
      </c>
      <c r="BG76" t="str">
        <f>IF(BE76="","",Names!$K$3)</f>
        <v/>
      </c>
      <c r="BH76" t="str">
        <f>IF(BE76="","",Names!$C$10)</f>
        <v/>
      </c>
      <c r="BI76" t="str">
        <f>IFERROR(VLOOKUP($A76,Table!$AV$5:$BI$286,Table!$BC$3,FALSE),"")</f>
        <v/>
      </c>
      <c r="BK76" s="224" t="str">
        <f>IF(BE76="","",CONCATENATE(BE76,Names!$H$3,BF76,Names!$J$3,BG76,Names!$L$3,BH76,Names!$N$3,BI76))</f>
        <v/>
      </c>
      <c r="BN76" t="str">
        <f>IFERROR(VLOOKUP($A76,Table!$AV$5:$BI$286,Table!$AW$3,FALSE),"")</f>
        <v/>
      </c>
      <c r="BO76" t="str">
        <f>IFERROR(VLOOKUP($A76,Table!$AV$5:$BI$286,Table!$AX$3,FALSE),"")</f>
        <v/>
      </c>
      <c r="BP76" t="str">
        <f>IF(BN76="","",Names!$K$3)</f>
        <v/>
      </c>
      <c r="BQ76" t="str">
        <f>IF(BN76="","",Names!$C$10)</f>
        <v/>
      </c>
      <c r="BR76" t="str">
        <f>IFERROR(VLOOKUP($A76,Table!$AV$5:$BI$286,Table!$BF$3,FALSE),"")</f>
        <v/>
      </c>
      <c r="BT76" s="224" t="str">
        <f>IF(BN76="","",CONCATENATE(BN76,Names!$H$3,BO76,Names!$J$3,BP76,Names!$L$3,BQ76,Names!$N$3,BR76))</f>
        <v/>
      </c>
      <c r="BW76" t="str">
        <f>IFERROR(VLOOKUP($A76,Table!$AL$5:$AS$286,Table!$AM$3,FALSE),"")</f>
        <v>HBL</v>
      </c>
      <c r="BX76" t="str">
        <f>IFERROR(VLOOKUP($A76,Table!$AL$5:$AS$286,Table!$AN$3,FALSE),"")</f>
        <v>140PRL</v>
      </c>
      <c r="BY76" t="str">
        <f>IF(BW76="","",Names!$K$3)</f>
        <v>RFS</v>
      </c>
      <c r="BZ76" t="str">
        <f>IF(BW76="","",Names!$C$11)</f>
        <v>PRLTE</v>
      </c>
      <c r="CA76" t="str">
        <f>IFERROR(VLOOKUP($A76,Table!$AL$5:$AS$286,Table!$AQ$3,FALSE),"")</f>
        <v>L073</v>
      </c>
      <c r="CC76" s="224" t="str">
        <f>IF(BW76="","",CONCATENATE(BW76,Names!$H$3,BX76,Names!$J$3,BY76,Names!$L$3,BZ76,Names!$N$3,CA76))</f>
        <v>HBL-140PRL:RFS-PRLTE-L073</v>
      </c>
      <c r="CF76" t="str">
        <f>IFERROR(VLOOKUP($A76,Table!$AV$5:$BI$286,Table!$AW$3,FALSE),"")</f>
        <v/>
      </c>
      <c r="CG76" t="str">
        <f>IFERROR(VLOOKUP($A76,Table!$AV$5:$BI$286,Table!$AX$3,FALSE),"")</f>
        <v/>
      </c>
      <c r="CH76" t="str">
        <f>IF(CF76="","",Names!$K$3)</f>
        <v/>
      </c>
      <c r="CI76" t="str">
        <f>IF(CF76="","",Names!$C$11)</f>
        <v/>
      </c>
      <c r="CJ76" t="str">
        <f>IFERROR(VLOOKUP($A76,Table!$AV$5:$BI$286,Table!$BC$3,FALSE),"")</f>
        <v/>
      </c>
      <c r="CL76" s="224" t="str">
        <f>IF(CF76="","",CONCATENATE(CF76,Names!$H$3,CG76,Names!$J$3,CH76,Names!$L$3,CI76,Names!$N$3,CJ76))</f>
        <v/>
      </c>
      <c r="CO76" t="str">
        <f>IFERROR(VLOOKUP($A76,Table!$AV$5:$BI$286,Table!$AW$3,FALSE),"")</f>
        <v/>
      </c>
      <c r="CP76" t="str">
        <f>IFERROR(VLOOKUP($A76,Table!$AV$5:$BI$286,Table!$AX$3,FALSE),"")</f>
        <v/>
      </c>
      <c r="CQ76" t="str">
        <f>IF(CO76="","",Names!$K$3)</f>
        <v/>
      </c>
      <c r="CR76" t="str">
        <f>IF(CO76="","",Names!$C$11)</f>
        <v/>
      </c>
      <c r="CS76" t="str">
        <f>IFERROR(VLOOKUP($A76,Table!$AV$5:$BI$286,Table!$BF$3,FALSE),"")</f>
        <v/>
      </c>
      <c r="CU76" s="224" t="str">
        <f>IF(CO76="","",CONCATENATE(CO76,Names!$H$3,CP76,Names!$J$3,CQ76,Names!$L$3,CR76,Names!$N$3,CS76))</f>
        <v/>
      </c>
      <c r="CX76" t="str">
        <f>IFERROR(VLOOKUP($A76,Table!$AV$5:$BI$286,Table!$AW$3,FALSE),"")</f>
        <v/>
      </c>
      <c r="CY76" t="str">
        <f>IFERROR(VLOOKUP($A76,Table!$AV$5:$BI$286,Table!$AX$3,FALSE),"")</f>
        <v/>
      </c>
      <c r="CZ76" t="str">
        <f>IF(CX76="","",Names!$K$3)</f>
        <v/>
      </c>
      <c r="DA76" t="str">
        <f>IF(CX76="","",Names!$C$12)</f>
        <v/>
      </c>
      <c r="DB76" t="str">
        <f>IFERROR(VLOOKUP($A76,Table!$AV$5:$BI$286,Table!$BC$3,FALSE),"")</f>
        <v/>
      </c>
      <c r="DD76" s="224" t="str">
        <f>IF(CX76="","",CONCATENATE(CX76,Names!$H$3,CY76,Names!$J$3,CZ76,Names!$L$3,DA76,Names!$N$3,DB76))</f>
        <v/>
      </c>
      <c r="DG76" t="str">
        <f>IFERROR(VLOOKUP($A76,Table!$AV$5:$BI$286,Table!$AW$3,FALSE),"")</f>
        <v/>
      </c>
      <c r="DH76" t="str">
        <f>IFERROR(VLOOKUP($A76,Table!$AV$5:$BI$286,Table!$AX$3,FALSE),"")</f>
        <v/>
      </c>
      <c r="DI76" t="str">
        <f>IF(DG76="","",Names!$K$3)</f>
        <v/>
      </c>
      <c r="DJ76" t="str">
        <f>IF(DG76="","",Names!$C$24)</f>
        <v/>
      </c>
      <c r="DK76" t="str">
        <f>IFERROR(VLOOKUP($A76,Table!$AV$5:$BI$286,Table!$AY$3,FALSE),"")</f>
        <v/>
      </c>
      <c r="DM76" s="224" t="str">
        <f>IF(DG76="","",CONCATENATE(DG76,Names!$H$3,DH76,Names!$J$3,DI76,Names!$L$3,DJ76,Names!$N$3,DK76))</f>
        <v/>
      </c>
      <c r="DP76" s="1170" t="str">
        <f>IFERROR(VLOOKUP($A76,Table!$DI$5:$DO$286,Table!$DJ$3,FALSE),"")</f>
        <v/>
      </c>
      <c r="DQ76" s="1170" t="str">
        <f>IFERROR(VLOOKUP($A76,Table!$DI$5:$DO$286,Table!$DK$3,FALSE),"")</f>
        <v/>
      </c>
      <c r="DR76" s="1170" t="str">
        <f>IF(DP76="","",Names!$K$3)</f>
        <v/>
      </c>
      <c r="DS76" s="1170" t="str">
        <f>IF(DP76="","",Names!$C$26)</f>
        <v/>
      </c>
      <c r="DT76" s="1170" t="str">
        <f>IFERROR(VLOOKUP($A76,Table!$DI$5:$DO$286,Table!$DM$3,FALSE),"")</f>
        <v/>
      </c>
      <c r="DV76" s="224" t="str">
        <f>IF(DP76="","",CONCATENATE(DP76,Names!$H$3,DQ76,Names!$J$3,DR76,Names!$L$3,DS76,Names!$N$3,DT76))</f>
        <v/>
      </c>
      <c r="DY76" s="1170" t="str">
        <f>IFERROR(VLOOKUP($A76,Table!$DI$5:$DO$286,Table!$DJ$3,FALSE),"")</f>
        <v/>
      </c>
      <c r="DZ76" s="1170" t="str">
        <f>IFERROR(VLOOKUP($A76,Table!$DI$5:$DO$286,Table!$DK$3,FALSE),"")</f>
        <v/>
      </c>
      <c r="EA76" s="1170" t="str">
        <f>IF(DY76="","",Names!$K$3)</f>
        <v/>
      </c>
      <c r="EB76" s="1170" t="str">
        <f>IF(DY76="","",Names!$C$25)</f>
        <v/>
      </c>
      <c r="EC76" s="1170" t="str">
        <f>IFERROR(VLOOKUP($A76,Table!$DI$5:$DO$286,Table!$DM$3,FALSE),"")</f>
        <v/>
      </c>
      <c r="EE76" s="224" t="str">
        <f>IF(DY76="","",CONCATENATE(DY76,Names!$H$3,DZ76,Names!$J$3,EA76,Names!$L$3,EB76,Names!$N$3,EC76))</f>
        <v/>
      </c>
      <c r="EH76" t="str">
        <f>IFERROR(VLOOKUP($A76,TCS_C!$R$9:$U$10046,TCS_C!$S$5,FALSE),"")</f>
        <v/>
      </c>
      <c r="EI76" t="str">
        <f>IFERROR(VLOOKUP($A76,TCS_C!$R$9:$U$10046,TCS_C!$T$5,FALSE),"")</f>
        <v/>
      </c>
      <c r="EJ76" t="str">
        <f>IF(EH76="","",Names!$K$3)</f>
        <v/>
      </c>
      <c r="EK76" t="str">
        <f>IF(EH76="","",Names!$C$17)</f>
        <v/>
      </c>
      <c r="EL76" t="str">
        <f>IFERROR(VLOOKUP($A76,TCS_C!$R$9:$U$10046,TCS_C!$U$5,FALSE),"")</f>
        <v/>
      </c>
      <c r="EN76" s="224" t="str">
        <f>IF(EH76="","",CONCATENATE(EH76,Names!$H$3,EI76,Names!$J$3,EJ76,Names!$L$3,EK76,Names!$N$3,EL76))</f>
        <v/>
      </c>
      <c r="EQ76" t="str">
        <f>IFERROR(VLOOKUP($A76,Table!BT112:$BY$286,Table!$BU$3,FALSE),"")</f>
        <v/>
      </c>
      <c r="ER76" t="str">
        <f>IFERROR(VLOOKUP($A76,Table!BT112:$BY$286,Table!$BV$3,FALSE),"")</f>
        <v/>
      </c>
      <c r="ES76" t="str">
        <f>IF(EQ76="","",Names!$K$3)</f>
        <v/>
      </c>
      <c r="ET76" t="str">
        <f>IFERROR(VLOOKUP($A76,Table!BT112:$BY$286,Table!$BW$3,FALSE),"")</f>
        <v/>
      </c>
      <c r="EU76" t="str">
        <f>IFERROR(VLOOKUP($A76,Table!BT112:$BY$286,Table!$BX$3,FALSE),"")</f>
        <v/>
      </c>
      <c r="EW76" s="224" t="str">
        <f>IF(EQ76="","",CONCATENATE(EQ76,Names!$H$3,ER76,Names!$J$3,ES76,Names!$L$3,ET76,Names!$N$3,EU76))</f>
        <v/>
      </c>
      <c r="FB76" t="str">
        <f>IF(EZ76="","",Names!$K$3)</f>
        <v/>
      </c>
      <c r="FF76" s="224" t="str">
        <f>IF(EZ76="","",CONCATENATE(EZ76,Names!$H$3,FA76,Names!$J$3,FB76,Names!$L$3,FC76,Names!$N$3,FD76))</f>
        <v/>
      </c>
      <c r="FG76" s="1266" t="str">
        <f>IF(EZ76="","",CONCATENATE(FC76,Names!$N$3,FD76))</f>
        <v/>
      </c>
    </row>
    <row r="77" spans="1:163">
      <c r="A77" s="72">
        <v>74</v>
      </c>
      <c r="C77" t="str">
        <f>IFERROR(VLOOKUP($A77,Table!$AL$5:$AS$286,Table!$AM$3,FALSE),"")</f>
        <v>HBL</v>
      </c>
      <c r="D77" t="str">
        <f>IFERROR(VLOOKUP($A77,Table!$AL$5:$AS$286,Table!$AN$3,FALSE),"")</f>
        <v>140PRL</v>
      </c>
      <c r="E77" t="str">
        <f>IF(C77="","",Names!$K$3)</f>
        <v>RFS</v>
      </c>
      <c r="F77" t="str">
        <f>IF(C77="","",Names!$C$5)</f>
        <v>PRLRL</v>
      </c>
      <c r="G77" t="str">
        <f>IFERROR(VLOOKUP($A77,Table!$AL$5:$AS$286,Table!$AO$3,FALSE),"")</f>
        <v>074</v>
      </c>
      <c r="I77" s="224" t="str">
        <f>IF(C77="","",CONCATENATE(C77,Names!$H$3,D77,Names!$J$3,E77,Names!$L$3,F77,Names!$N$3,G77))</f>
        <v>HBL-140PRL:RFS-PRLRL-074</v>
      </c>
      <c r="L77" s="1170" t="str">
        <f>IFERROR(VLOOKUP($A77,Table!$AV$5:$BK$286,Table!$AW$3,FALSE),"")</f>
        <v/>
      </c>
      <c r="M77" s="1170" t="str">
        <f>IFERROR(VLOOKUP($A77,Table!$AV$5:$BK$286,Table!$AX$3,FALSE),"")</f>
        <v/>
      </c>
      <c r="N77" s="1170" t="str">
        <f>IF(L77="","",Names!$K$3)</f>
        <v/>
      </c>
      <c r="O77" s="1170" t="str">
        <f>IF(L77="","",Names!$C$9)</f>
        <v/>
      </c>
      <c r="P77" s="1170" t="str">
        <f>IFERROR(VLOOKUP($A77,Table!$AV$5:$BK$286,Table!$AY$3,FALSE),"")</f>
        <v/>
      </c>
      <c r="R77" s="224" t="str">
        <f>IF(L77="","",CONCATENATE(L77,Names!$H$3,M77,Names!$J$3,N77,Names!$L$3,O77,Names!$N$3,P77))</f>
        <v/>
      </c>
      <c r="U77" t="str">
        <f>IFERROR(VLOOKUP($A77,Table!$AV$5:$BI$286,Table!$AW$3,FALSE),"")</f>
        <v/>
      </c>
      <c r="V77" t="str">
        <f>IFERROR(VLOOKUP($A77,Table!$AV$5:$BI$286,Table!$AX$3,FALSE),"")</f>
        <v/>
      </c>
      <c r="W77" t="str">
        <f>IF(U77="","",Names!$K$3)</f>
        <v/>
      </c>
      <c r="X77" t="str">
        <f>IF(U77="","",Names!$C$6)</f>
        <v/>
      </c>
      <c r="Y77" t="str">
        <f>IFERROR(VLOOKUP($A77,Table!$AV$5:$BI$286,Table!$AY$3,FALSE),"")</f>
        <v/>
      </c>
      <c r="AA77" s="224" t="str">
        <f>IF(U77="","",CONCATENATE(U77,Names!$H$3,V77,Names!$J$3,W77,Names!$L$3,X77,Names!$N$3,Y77))</f>
        <v/>
      </c>
      <c r="AD77" t="str">
        <f>IFERROR(VLOOKUP($A77,Table!$AV$5:$BI$286,Table!$AW$3,FALSE),"")</f>
        <v/>
      </c>
      <c r="AE77" t="str">
        <f>IFERROR(VLOOKUP($A77,Table!$AV$5:$BI$286,Table!$AX$3,FALSE),"")</f>
        <v/>
      </c>
      <c r="AF77" t="str">
        <f>IF(AD77="","",Names!$K$3)</f>
        <v/>
      </c>
      <c r="AG77" t="str">
        <f>IF(AD77="","",Names!$C$7)</f>
        <v/>
      </c>
      <c r="AH77" t="str">
        <f>IFERROR(VLOOKUP($A77,Table!$AV$5:$BI$286,Table!$AY$3,FALSE),"")</f>
        <v/>
      </c>
      <c r="AJ77" s="224" t="str">
        <f>IF(AD77="","",CONCATENATE(AD77,Names!$H$3,AE77,Names!$J$3,AF77,Names!$L$3,AG77,Names!$N$3,AH77))</f>
        <v/>
      </c>
      <c r="AM77" t="str">
        <f>IFERROR(VLOOKUP($A77,Table!$AV$5:$BI$286,Table!$AW$3,FALSE),"")</f>
        <v/>
      </c>
      <c r="AN77" t="str">
        <f>IFERROR(VLOOKUP($A77,Table!$AV$5:$BI$286,Table!$AX$3,FALSE),"")</f>
        <v/>
      </c>
      <c r="AO77" t="str">
        <f>IF(AM77="","",Names!$K$3)</f>
        <v/>
      </c>
      <c r="AP77" t="str">
        <f>IF(AM77="","",Names!$C$8)</f>
        <v/>
      </c>
      <c r="AQ77" t="str">
        <f>IFERROR(VLOOKUP($A77,Table!$AV$5:$BI$286,Table!$AY$3,FALSE),"")</f>
        <v/>
      </c>
      <c r="AS77" s="224" t="str">
        <f>IF(AM77="","",CONCATENATE(AM77,Names!$H$3,AN77,Names!$J$3,AO77,Names!$L$3,AP77,Names!$N$3,AQ77))</f>
        <v/>
      </c>
      <c r="AV77" t="str">
        <f>IFERROR(VLOOKUP($A77,Table!$AL$5:$AS$286,Table!$AM$3,FALSE),"")</f>
        <v>HBL</v>
      </c>
      <c r="AW77" t="str">
        <f>IFERROR(VLOOKUP($A77,Table!$AL$5:$AS$286,Table!$AN$3,FALSE),"")</f>
        <v>140PRL</v>
      </c>
      <c r="AX77" t="str">
        <f>IF(AV77="","",Names!$K$3)</f>
        <v>RFS</v>
      </c>
      <c r="AY77" t="str">
        <f>IF(AV77="","",Names!$C$10)</f>
        <v>PRLEH</v>
      </c>
      <c r="AZ77" t="str">
        <f>IFERROR(VLOOKUP($A77,Table!$AL$5:$AS$286,Table!$AQ$3,FALSE),"")</f>
        <v>L074</v>
      </c>
      <c r="BB77" s="224" t="str">
        <f>IF(AV77="","",CONCATENATE(AV77,Names!$H$3,AW77,Names!$J$3,AX77,Names!$L$3,AY77,Names!$N$3,AZ77))</f>
        <v>HBL-140PRL:RFS-PRLEH-L074</v>
      </c>
      <c r="BE77" t="str">
        <f>IFERROR(VLOOKUP($A77,Table!$AV$5:$BI$286,Table!$AW$3,FALSE),"")</f>
        <v/>
      </c>
      <c r="BF77" t="str">
        <f>IFERROR(VLOOKUP($A77,Table!$AV$5:$BI$286,Table!$AX$3,FALSE),"")</f>
        <v/>
      </c>
      <c r="BG77" t="str">
        <f>IF(BE77="","",Names!$K$3)</f>
        <v/>
      </c>
      <c r="BH77" t="str">
        <f>IF(BE77="","",Names!$C$10)</f>
        <v/>
      </c>
      <c r="BI77" t="str">
        <f>IFERROR(VLOOKUP($A77,Table!$AV$5:$BI$286,Table!$BC$3,FALSE),"")</f>
        <v/>
      </c>
      <c r="BK77" s="224" t="str">
        <f>IF(BE77="","",CONCATENATE(BE77,Names!$H$3,BF77,Names!$J$3,BG77,Names!$L$3,BH77,Names!$N$3,BI77))</f>
        <v/>
      </c>
      <c r="BN77" t="str">
        <f>IFERROR(VLOOKUP($A77,Table!$AV$5:$BI$286,Table!$AW$3,FALSE),"")</f>
        <v/>
      </c>
      <c r="BO77" t="str">
        <f>IFERROR(VLOOKUP($A77,Table!$AV$5:$BI$286,Table!$AX$3,FALSE),"")</f>
        <v/>
      </c>
      <c r="BP77" t="str">
        <f>IF(BN77="","",Names!$K$3)</f>
        <v/>
      </c>
      <c r="BQ77" t="str">
        <f>IF(BN77="","",Names!$C$10)</f>
        <v/>
      </c>
      <c r="BR77" t="str">
        <f>IFERROR(VLOOKUP($A77,Table!$AV$5:$BI$286,Table!$BF$3,FALSE),"")</f>
        <v/>
      </c>
      <c r="BT77" s="224" t="str">
        <f>IF(BN77="","",CONCATENATE(BN77,Names!$H$3,BO77,Names!$J$3,BP77,Names!$L$3,BQ77,Names!$N$3,BR77))</f>
        <v/>
      </c>
      <c r="BW77" t="str">
        <f>IFERROR(VLOOKUP($A77,Table!$AL$5:$AS$286,Table!$AM$3,FALSE),"")</f>
        <v>HBL</v>
      </c>
      <c r="BX77" t="str">
        <f>IFERROR(VLOOKUP($A77,Table!$AL$5:$AS$286,Table!$AN$3,FALSE),"")</f>
        <v>140PRL</v>
      </c>
      <c r="BY77" t="str">
        <f>IF(BW77="","",Names!$K$3)</f>
        <v>RFS</v>
      </c>
      <c r="BZ77" t="str">
        <f>IF(BW77="","",Names!$C$11)</f>
        <v>PRLTE</v>
      </c>
      <c r="CA77" t="str">
        <f>IFERROR(VLOOKUP($A77,Table!$AL$5:$AS$286,Table!$AQ$3,FALSE),"")</f>
        <v>L074</v>
      </c>
      <c r="CC77" s="224" t="str">
        <f>IF(BW77="","",CONCATENATE(BW77,Names!$H$3,BX77,Names!$J$3,BY77,Names!$L$3,BZ77,Names!$N$3,CA77))</f>
        <v>HBL-140PRL:RFS-PRLTE-L074</v>
      </c>
      <c r="CF77" t="str">
        <f>IFERROR(VLOOKUP($A77,Table!$AV$5:$BI$286,Table!$AW$3,FALSE),"")</f>
        <v/>
      </c>
      <c r="CG77" t="str">
        <f>IFERROR(VLOOKUP($A77,Table!$AV$5:$BI$286,Table!$AX$3,FALSE),"")</f>
        <v/>
      </c>
      <c r="CH77" t="str">
        <f>IF(CF77="","",Names!$K$3)</f>
        <v/>
      </c>
      <c r="CI77" t="str">
        <f>IF(CF77="","",Names!$C$11)</f>
        <v/>
      </c>
      <c r="CJ77" t="str">
        <f>IFERROR(VLOOKUP($A77,Table!$AV$5:$BI$286,Table!$BC$3,FALSE),"")</f>
        <v/>
      </c>
      <c r="CL77" s="224" t="str">
        <f>IF(CF77="","",CONCATENATE(CF77,Names!$H$3,CG77,Names!$J$3,CH77,Names!$L$3,CI77,Names!$N$3,CJ77))</f>
        <v/>
      </c>
      <c r="CO77" t="str">
        <f>IFERROR(VLOOKUP($A77,Table!$AV$5:$BI$286,Table!$AW$3,FALSE),"")</f>
        <v/>
      </c>
      <c r="CP77" t="str">
        <f>IFERROR(VLOOKUP($A77,Table!$AV$5:$BI$286,Table!$AX$3,FALSE),"")</f>
        <v/>
      </c>
      <c r="CQ77" t="str">
        <f>IF(CO77="","",Names!$K$3)</f>
        <v/>
      </c>
      <c r="CR77" t="str">
        <f>IF(CO77="","",Names!$C$11)</f>
        <v/>
      </c>
      <c r="CS77" t="str">
        <f>IFERROR(VLOOKUP($A77,Table!$AV$5:$BI$286,Table!$BF$3,FALSE),"")</f>
        <v/>
      </c>
      <c r="CU77" s="224" t="str">
        <f>IF(CO77="","",CONCATENATE(CO77,Names!$H$3,CP77,Names!$J$3,CQ77,Names!$L$3,CR77,Names!$N$3,CS77))</f>
        <v/>
      </c>
      <c r="CX77" t="str">
        <f>IFERROR(VLOOKUP($A77,Table!$AV$5:$BI$286,Table!$AW$3,FALSE),"")</f>
        <v/>
      </c>
      <c r="CY77" t="str">
        <f>IFERROR(VLOOKUP($A77,Table!$AV$5:$BI$286,Table!$AX$3,FALSE),"")</f>
        <v/>
      </c>
      <c r="CZ77" t="str">
        <f>IF(CX77="","",Names!$K$3)</f>
        <v/>
      </c>
      <c r="DA77" t="str">
        <f>IF(CX77="","",Names!$C$12)</f>
        <v/>
      </c>
      <c r="DB77" t="str">
        <f>IFERROR(VLOOKUP($A77,Table!$AV$5:$BI$286,Table!$BC$3,FALSE),"")</f>
        <v/>
      </c>
      <c r="DD77" s="224" t="str">
        <f>IF(CX77="","",CONCATENATE(CX77,Names!$H$3,CY77,Names!$J$3,CZ77,Names!$L$3,DA77,Names!$N$3,DB77))</f>
        <v/>
      </c>
      <c r="DG77" t="str">
        <f>IFERROR(VLOOKUP($A77,Table!$AV$5:$BI$286,Table!$AW$3,FALSE),"")</f>
        <v/>
      </c>
      <c r="DH77" t="str">
        <f>IFERROR(VLOOKUP($A77,Table!$AV$5:$BI$286,Table!$AX$3,FALSE),"")</f>
        <v/>
      </c>
      <c r="DI77" t="str">
        <f>IF(DG77="","",Names!$K$3)</f>
        <v/>
      </c>
      <c r="DJ77" t="str">
        <f>IF(DG77="","",Names!$C$24)</f>
        <v/>
      </c>
      <c r="DK77" t="str">
        <f>IFERROR(VLOOKUP($A77,Table!$AV$5:$BI$286,Table!$AY$3,FALSE),"")</f>
        <v/>
      </c>
      <c r="DM77" s="224" t="str">
        <f>IF(DG77="","",CONCATENATE(DG77,Names!$H$3,DH77,Names!$J$3,DI77,Names!$L$3,DJ77,Names!$N$3,DK77))</f>
        <v/>
      </c>
      <c r="DP77" s="1170" t="str">
        <f>IFERROR(VLOOKUP($A77,Table!$DI$5:$DO$286,Table!$DJ$3,FALSE),"")</f>
        <v/>
      </c>
      <c r="DQ77" s="1170" t="str">
        <f>IFERROR(VLOOKUP($A77,Table!$DI$5:$DO$286,Table!$DK$3,FALSE),"")</f>
        <v/>
      </c>
      <c r="DR77" s="1170" t="str">
        <f>IF(DP77="","",Names!$K$3)</f>
        <v/>
      </c>
      <c r="DS77" s="1170" t="str">
        <f>IF(DP77="","",Names!$C$26)</f>
        <v/>
      </c>
      <c r="DT77" s="1170" t="str">
        <f>IFERROR(VLOOKUP($A77,Table!$DI$5:$DO$286,Table!$DM$3,FALSE),"")</f>
        <v/>
      </c>
      <c r="DV77" s="224" t="str">
        <f>IF(DP77="","",CONCATENATE(DP77,Names!$H$3,DQ77,Names!$J$3,DR77,Names!$L$3,DS77,Names!$N$3,DT77))</f>
        <v/>
      </c>
      <c r="DY77" s="1170" t="str">
        <f>IFERROR(VLOOKUP($A77,Table!$DI$5:$DO$286,Table!$DJ$3,FALSE),"")</f>
        <v/>
      </c>
      <c r="DZ77" s="1170" t="str">
        <f>IFERROR(VLOOKUP($A77,Table!$DI$5:$DO$286,Table!$DK$3,FALSE),"")</f>
        <v/>
      </c>
      <c r="EA77" s="1170" t="str">
        <f>IF(DY77="","",Names!$K$3)</f>
        <v/>
      </c>
      <c r="EB77" s="1170" t="str">
        <f>IF(DY77="","",Names!$C$25)</f>
        <v/>
      </c>
      <c r="EC77" s="1170" t="str">
        <f>IFERROR(VLOOKUP($A77,Table!$DI$5:$DO$286,Table!$DM$3,FALSE),"")</f>
        <v/>
      </c>
      <c r="EE77" s="224" t="str">
        <f>IF(DY77="","",CONCATENATE(DY77,Names!$H$3,DZ77,Names!$J$3,EA77,Names!$L$3,EB77,Names!$N$3,EC77))</f>
        <v/>
      </c>
      <c r="EH77" t="str">
        <f>IFERROR(VLOOKUP($A77,TCS_C!$R$9:$U$10046,TCS_C!$S$5,FALSE),"")</f>
        <v/>
      </c>
      <c r="EI77" t="str">
        <f>IFERROR(VLOOKUP($A77,TCS_C!$R$9:$U$10046,TCS_C!$T$5,FALSE),"")</f>
        <v/>
      </c>
      <c r="EJ77" t="str">
        <f>IF(EH77="","",Names!$K$3)</f>
        <v/>
      </c>
      <c r="EK77" t="str">
        <f>IF(EH77="","",Names!$C$17)</f>
        <v/>
      </c>
      <c r="EL77" t="str">
        <f>IFERROR(VLOOKUP($A77,TCS_C!$R$9:$U$10046,TCS_C!$U$5,FALSE),"")</f>
        <v/>
      </c>
      <c r="EN77" s="224" t="str">
        <f>IF(EH77="","",CONCATENATE(EH77,Names!$H$3,EI77,Names!$J$3,EJ77,Names!$L$3,EK77,Names!$N$3,EL77))</f>
        <v/>
      </c>
      <c r="EQ77" t="str">
        <f>IFERROR(VLOOKUP($A77,Table!BT113:$BY$286,Table!$BU$3,FALSE),"")</f>
        <v/>
      </c>
      <c r="ER77" t="str">
        <f>IFERROR(VLOOKUP($A77,Table!BT113:$BY$286,Table!$BV$3,FALSE),"")</f>
        <v/>
      </c>
      <c r="ES77" t="str">
        <f>IF(EQ77="","",Names!$K$3)</f>
        <v/>
      </c>
      <c r="ET77" t="str">
        <f>IFERROR(VLOOKUP($A77,Table!BT113:$BY$286,Table!$BW$3,FALSE),"")</f>
        <v/>
      </c>
      <c r="EU77" t="str">
        <f>IFERROR(VLOOKUP($A77,Table!BT113:$BY$286,Table!$BX$3,FALSE),"")</f>
        <v/>
      </c>
      <c r="EW77" s="224" t="str">
        <f>IF(EQ77="","",CONCATENATE(EQ77,Names!$H$3,ER77,Names!$J$3,ES77,Names!$L$3,ET77,Names!$N$3,EU77))</f>
        <v/>
      </c>
      <c r="FB77" t="str">
        <f>IF(EZ77="","",Names!$K$3)</f>
        <v/>
      </c>
      <c r="FF77" s="224" t="str">
        <f>IF(EZ77="","",CONCATENATE(EZ77,Names!$H$3,FA77,Names!$J$3,FB77,Names!$L$3,FC77,Names!$N$3,FD77))</f>
        <v/>
      </c>
      <c r="FG77" s="1266" t="str">
        <f>IF(EZ77="","",CONCATENATE(FC77,Names!$N$3,FD77))</f>
        <v/>
      </c>
    </row>
    <row r="78" spans="1:163">
      <c r="A78" s="72">
        <v>75</v>
      </c>
      <c r="C78" t="str">
        <f>IFERROR(VLOOKUP($A78,Table!$AL$5:$AS$286,Table!$AM$3,FALSE),"")</f>
        <v>HBL</v>
      </c>
      <c r="D78" t="str">
        <f>IFERROR(VLOOKUP($A78,Table!$AL$5:$AS$286,Table!$AN$3,FALSE),"")</f>
        <v>150PRL</v>
      </c>
      <c r="E78" t="str">
        <f>IF(C78="","",Names!$K$3)</f>
        <v>RFS</v>
      </c>
      <c r="F78" t="str">
        <f>IF(C78="","",Names!$C$5)</f>
        <v>PRLRL</v>
      </c>
      <c r="G78" t="str">
        <f>IFERROR(VLOOKUP($A78,Table!$AL$5:$AS$286,Table!$AO$3,FALSE),"")</f>
        <v>075</v>
      </c>
      <c r="I78" s="224" t="str">
        <f>IF(C78="","",CONCATENATE(C78,Names!$H$3,D78,Names!$J$3,E78,Names!$L$3,F78,Names!$N$3,G78))</f>
        <v>HBL-150PRL:RFS-PRLRL-075</v>
      </c>
      <c r="L78" s="1170" t="str">
        <f>IFERROR(VLOOKUP($A78,Table!$AV$5:$BK$286,Table!$AW$3,FALSE),"")</f>
        <v/>
      </c>
      <c r="M78" s="1170" t="str">
        <f>IFERROR(VLOOKUP($A78,Table!$AV$5:$BK$286,Table!$AX$3,FALSE),"")</f>
        <v/>
      </c>
      <c r="N78" s="1170" t="str">
        <f>IF(L78="","",Names!$K$3)</f>
        <v/>
      </c>
      <c r="O78" s="1170" t="str">
        <f>IF(L78="","",Names!$C$9)</f>
        <v/>
      </c>
      <c r="P78" s="1170" t="str">
        <f>IFERROR(VLOOKUP($A78,Table!$AV$5:$BK$286,Table!$AY$3,FALSE),"")</f>
        <v/>
      </c>
      <c r="R78" s="224" t="str">
        <f>IF(L78="","",CONCATENATE(L78,Names!$H$3,M78,Names!$J$3,N78,Names!$L$3,O78,Names!$N$3,P78))</f>
        <v/>
      </c>
      <c r="U78" t="str">
        <f>IFERROR(VLOOKUP($A78,Table!$AV$5:$BI$286,Table!$AW$3,FALSE),"")</f>
        <v/>
      </c>
      <c r="V78" t="str">
        <f>IFERROR(VLOOKUP($A78,Table!$AV$5:$BI$286,Table!$AX$3,FALSE),"")</f>
        <v/>
      </c>
      <c r="W78" t="str">
        <f>IF(U78="","",Names!$K$3)</f>
        <v/>
      </c>
      <c r="X78" t="str">
        <f>IF(U78="","",Names!$C$6)</f>
        <v/>
      </c>
      <c r="Y78" t="str">
        <f>IFERROR(VLOOKUP($A78,Table!$AV$5:$BI$286,Table!$AY$3,FALSE),"")</f>
        <v/>
      </c>
      <c r="AA78" s="224" t="str">
        <f>IF(U78="","",CONCATENATE(U78,Names!$H$3,V78,Names!$J$3,W78,Names!$L$3,X78,Names!$N$3,Y78))</f>
        <v/>
      </c>
      <c r="AD78" t="str">
        <f>IFERROR(VLOOKUP($A78,Table!$AV$5:$BI$286,Table!$AW$3,FALSE),"")</f>
        <v/>
      </c>
      <c r="AE78" t="str">
        <f>IFERROR(VLOOKUP($A78,Table!$AV$5:$BI$286,Table!$AX$3,FALSE),"")</f>
        <v/>
      </c>
      <c r="AF78" t="str">
        <f>IF(AD78="","",Names!$K$3)</f>
        <v/>
      </c>
      <c r="AG78" t="str">
        <f>IF(AD78="","",Names!$C$7)</f>
        <v/>
      </c>
      <c r="AH78" t="str">
        <f>IFERROR(VLOOKUP($A78,Table!$AV$5:$BI$286,Table!$AY$3,FALSE),"")</f>
        <v/>
      </c>
      <c r="AJ78" s="224" t="str">
        <f>IF(AD78="","",CONCATENATE(AD78,Names!$H$3,AE78,Names!$J$3,AF78,Names!$L$3,AG78,Names!$N$3,AH78))</f>
        <v/>
      </c>
      <c r="AM78" t="str">
        <f>IFERROR(VLOOKUP($A78,Table!$AV$5:$BI$286,Table!$AW$3,FALSE),"")</f>
        <v/>
      </c>
      <c r="AN78" t="str">
        <f>IFERROR(VLOOKUP($A78,Table!$AV$5:$BI$286,Table!$AX$3,FALSE),"")</f>
        <v/>
      </c>
      <c r="AO78" t="str">
        <f>IF(AM78="","",Names!$K$3)</f>
        <v/>
      </c>
      <c r="AP78" t="str">
        <f>IF(AM78="","",Names!$C$8)</f>
        <v/>
      </c>
      <c r="AQ78" t="str">
        <f>IFERROR(VLOOKUP($A78,Table!$AV$5:$BI$286,Table!$AY$3,FALSE),"")</f>
        <v/>
      </c>
      <c r="AS78" s="224" t="str">
        <f>IF(AM78="","",CONCATENATE(AM78,Names!$H$3,AN78,Names!$J$3,AO78,Names!$L$3,AP78,Names!$N$3,AQ78))</f>
        <v/>
      </c>
      <c r="AV78" t="str">
        <f>IFERROR(VLOOKUP($A78,Table!$AL$5:$AS$286,Table!$AM$3,FALSE),"")</f>
        <v>HBL</v>
      </c>
      <c r="AW78" t="str">
        <f>IFERROR(VLOOKUP($A78,Table!$AL$5:$AS$286,Table!$AN$3,FALSE),"")</f>
        <v>150PRL</v>
      </c>
      <c r="AX78" t="str">
        <f>IF(AV78="","",Names!$K$3)</f>
        <v>RFS</v>
      </c>
      <c r="AY78" t="str">
        <f>IF(AV78="","",Names!$C$10)</f>
        <v>PRLEH</v>
      </c>
      <c r="AZ78" t="str">
        <f>IFERROR(VLOOKUP($A78,Table!$AL$5:$AS$286,Table!$AQ$3,FALSE),"")</f>
        <v>L075</v>
      </c>
      <c r="BB78" s="224" t="str">
        <f>IF(AV78="","",CONCATENATE(AV78,Names!$H$3,AW78,Names!$J$3,AX78,Names!$L$3,AY78,Names!$N$3,AZ78))</f>
        <v>HBL-150PRL:RFS-PRLEH-L075</v>
      </c>
      <c r="BE78" t="str">
        <f>IFERROR(VLOOKUP($A78,Table!$AV$5:$BI$286,Table!$AW$3,FALSE),"")</f>
        <v/>
      </c>
      <c r="BF78" t="str">
        <f>IFERROR(VLOOKUP($A78,Table!$AV$5:$BI$286,Table!$AX$3,FALSE),"")</f>
        <v/>
      </c>
      <c r="BG78" t="str">
        <f>IF(BE78="","",Names!$K$3)</f>
        <v/>
      </c>
      <c r="BH78" t="str">
        <f>IF(BE78="","",Names!$C$10)</f>
        <v/>
      </c>
      <c r="BI78" t="str">
        <f>IFERROR(VLOOKUP($A78,Table!$AV$5:$BI$286,Table!$BC$3,FALSE),"")</f>
        <v/>
      </c>
      <c r="BK78" s="224" t="str">
        <f>IF(BE78="","",CONCATENATE(BE78,Names!$H$3,BF78,Names!$J$3,BG78,Names!$L$3,BH78,Names!$N$3,BI78))</f>
        <v/>
      </c>
      <c r="BN78" t="str">
        <f>IFERROR(VLOOKUP($A78,Table!$AV$5:$BI$286,Table!$AW$3,FALSE),"")</f>
        <v/>
      </c>
      <c r="BO78" t="str">
        <f>IFERROR(VLOOKUP($A78,Table!$AV$5:$BI$286,Table!$AX$3,FALSE),"")</f>
        <v/>
      </c>
      <c r="BP78" t="str">
        <f>IF(BN78="","",Names!$K$3)</f>
        <v/>
      </c>
      <c r="BQ78" t="str">
        <f>IF(BN78="","",Names!$C$10)</f>
        <v/>
      </c>
      <c r="BR78" t="str">
        <f>IFERROR(VLOOKUP($A78,Table!$AV$5:$BI$286,Table!$BF$3,FALSE),"")</f>
        <v/>
      </c>
      <c r="BT78" s="224" t="str">
        <f>IF(BN78="","",CONCATENATE(BN78,Names!$H$3,BO78,Names!$J$3,BP78,Names!$L$3,BQ78,Names!$N$3,BR78))</f>
        <v/>
      </c>
      <c r="BW78" t="str">
        <f>IFERROR(VLOOKUP($A78,Table!$AL$5:$AS$286,Table!$AM$3,FALSE),"")</f>
        <v>HBL</v>
      </c>
      <c r="BX78" t="str">
        <f>IFERROR(VLOOKUP($A78,Table!$AL$5:$AS$286,Table!$AN$3,FALSE),"")</f>
        <v>150PRL</v>
      </c>
      <c r="BY78" t="str">
        <f>IF(BW78="","",Names!$K$3)</f>
        <v>RFS</v>
      </c>
      <c r="BZ78" t="str">
        <f>IF(BW78="","",Names!$C$11)</f>
        <v>PRLTE</v>
      </c>
      <c r="CA78" t="str">
        <f>IFERROR(VLOOKUP($A78,Table!$AL$5:$AS$286,Table!$AQ$3,FALSE),"")</f>
        <v>L075</v>
      </c>
      <c r="CC78" s="224" t="str">
        <f>IF(BW78="","",CONCATENATE(BW78,Names!$H$3,BX78,Names!$J$3,BY78,Names!$L$3,BZ78,Names!$N$3,CA78))</f>
        <v>HBL-150PRL:RFS-PRLTE-L075</v>
      </c>
      <c r="CF78" t="str">
        <f>IFERROR(VLOOKUP($A78,Table!$AV$5:$BI$286,Table!$AW$3,FALSE),"")</f>
        <v/>
      </c>
      <c r="CG78" t="str">
        <f>IFERROR(VLOOKUP($A78,Table!$AV$5:$BI$286,Table!$AX$3,FALSE),"")</f>
        <v/>
      </c>
      <c r="CH78" t="str">
        <f>IF(CF78="","",Names!$K$3)</f>
        <v/>
      </c>
      <c r="CI78" t="str">
        <f>IF(CF78="","",Names!$C$11)</f>
        <v/>
      </c>
      <c r="CJ78" t="str">
        <f>IFERROR(VLOOKUP($A78,Table!$AV$5:$BI$286,Table!$BC$3,FALSE),"")</f>
        <v/>
      </c>
      <c r="CL78" s="224" t="str">
        <f>IF(CF78="","",CONCATENATE(CF78,Names!$H$3,CG78,Names!$J$3,CH78,Names!$L$3,CI78,Names!$N$3,CJ78))</f>
        <v/>
      </c>
      <c r="CO78" t="str">
        <f>IFERROR(VLOOKUP($A78,Table!$AV$5:$BI$286,Table!$AW$3,FALSE),"")</f>
        <v/>
      </c>
      <c r="CP78" t="str">
        <f>IFERROR(VLOOKUP($A78,Table!$AV$5:$BI$286,Table!$AX$3,FALSE),"")</f>
        <v/>
      </c>
      <c r="CQ78" t="str">
        <f>IF(CO78="","",Names!$K$3)</f>
        <v/>
      </c>
      <c r="CR78" t="str">
        <f>IF(CO78="","",Names!$C$11)</f>
        <v/>
      </c>
      <c r="CS78" t="str">
        <f>IFERROR(VLOOKUP($A78,Table!$AV$5:$BI$286,Table!$BF$3,FALSE),"")</f>
        <v/>
      </c>
      <c r="CU78" s="224" t="str">
        <f>IF(CO78="","",CONCATENATE(CO78,Names!$H$3,CP78,Names!$J$3,CQ78,Names!$L$3,CR78,Names!$N$3,CS78))</f>
        <v/>
      </c>
      <c r="CX78" t="str">
        <f>IFERROR(VLOOKUP($A78,Table!$AV$5:$BI$286,Table!$AW$3,FALSE),"")</f>
        <v/>
      </c>
      <c r="CY78" t="str">
        <f>IFERROR(VLOOKUP($A78,Table!$AV$5:$BI$286,Table!$AX$3,FALSE),"")</f>
        <v/>
      </c>
      <c r="CZ78" t="str">
        <f>IF(CX78="","",Names!$K$3)</f>
        <v/>
      </c>
      <c r="DA78" t="str">
        <f>IF(CX78="","",Names!$C$12)</f>
        <v/>
      </c>
      <c r="DB78" t="str">
        <f>IFERROR(VLOOKUP($A78,Table!$AV$5:$BI$286,Table!$BC$3,FALSE),"")</f>
        <v/>
      </c>
      <c r="DD78" s="224" t="str">
        <f>IF(CX78="","",CONCATENATE(CX78,Names!$H$3,CY78,Names!$J$3,CZ78,Names!$L$3,DA78,Names!$N$3,DB78))</f>
        <v/>
      </c>
      <c r="DG78" t="str">
        <f>IFERROR(VLOOKUP($A78,Table!$AV$5:$BI$286,Table!$AW$3,FALSE),"")</f>
        <v/>
      </c>
      <c r="DH78" t="str">
        <f>IFERROR(VLOOKUP($A78,Table!$AV$5:$BI$286,Table!$AX$3,FALSE),"")</f>
        <v/>
      </c>
      <c r="DI78" t="str">
        <f>IF(DG78="","",Names!$K$3)</f>
        <v/>
      </c>
      <c r="DJ78" t="str">
        <f>IF(DG78="","",Names!$C$24)</f>
        <v/>
      </c>
      <c r="DK78" t="str">
        <f>IFERROR(VLOOKUP($A78,Table!$AV$5:$BI$286,Table!$AY$3,FALSE),"")</f>
        <v/>
      </c>
      <c r="DM78" s="224" t="str">
        <f>IF(DG78="","",CONCATENATE(DG78,Names!$H$3,DH78,Names!$J$3,DI78,Names!$L$3,DJ78,Names!$N$3,DK78))</f>
        <v/>
      </c>
      <c r="DP78" s="1170" t="str">
        <f>IFERROR(VLOOKUP($A78,Table!$DI$5:$DO$286,Table!$DJ$3,FALSE),"")</f>
        <v/>
      </c>
      <c r="DQ78" s="1170" t="str">
        <f>IFERROR(VLOOKUP($A78,Table!$DI$5:$DO$286,Table!$DK$3,FALSE),"")</f>
        <v/>
      </c>
      <c r="DR78" s="1170" t="str">
        <f>IF(DP78="","",Names!$K$3)</f>
        <v/>
      </c>
      <c r="DS78" s="1170" t="str">
        <f>IF(DP78="","",Names!$C$26)</f>
        <v/>
      </c>
      <c r="DT78" s="1170" t="str">
        <f>IFERROR(VLOOKUP($A78,Table!$DI$5:$DO$286,Table!$DM$3,FALSE),"")</f>
        <v/>
      </c>
      <c r="DV78" s="224" t="str">
        <f>IF(DP78="","",CONCATENATE(DP78,Names!$H$3,DQ78,Names!$J$3,DR78,Names!$L$3,DS78,Names!$N$3,DT78))</f>
        <v/>
      </c>
      <c r="DY78" s="1170" t="str">
        <f>IFERROR(VLOOKUP($A78,Table!$DI$5:$DO$286,Table!$DJ$3,FALSE),"")</f>
        <v/>
      </c>
      <c r="DZ78" s="1170" t="str">
        <f>IFERROR(VLOOKUP($A78,Table!$DI$5:$DO$286,Table!$DK$3,FALSE),"")</f>
        <v/>
      </c>
      <c r="EA78" s="1170" t="str">
        <f>IF(DY78="","",Names!$K$3)</f>
        <v/>
      </c>
      <c r="EB78" s="1170" t="str">
        <f>IF(DY78="","",Names!$C$25)</f>
        <v/>
      </c>
      <c r="EC78" s="1170" t="str">
        <f>IFERROR(VLOOKUP($A78,Table!$DI$5:$DO$286,Table!$DM$3,FALSE),"")</f>
        <v/>
      </c>
      <c r="EE78" s="224" t="str">
        <f>IF(DY78="","",CONCATENATE(DY78,Names!$H$3,DZ78,Names!$J$3,EA78,Names!$L$3,EB78,Names!$N$3,EC78))</f>
        <v/>
      </c>
      <c r="EH78" t="str">
        <f>IFERROR(VLOOKUP($A78,TCS_C!$R$9:$U$10046,TCS_C!$S$5,FALSE),"")</f>
        <v/>
      </c>
      <c r="EI78" t="str">
        <f>IFERROR(VLOOKUP($A78,TCS_C!$R$9:$U$10046,TCS_C!$T$5,FALSE),"")</f>
        <v/>
      </c>
      <c r="EJ78" t="str">
        <f>IF(EH78="","",Names!$K$3)</f>
        <v/>
      </c>
      <c r="EK78" t="str">
        <f>IF(EH78="","",Names!$C$17)</f>
        <v/>
      </c>
      <c r="EL78" t="str">
        <f>IFERROR(VLOOKUP($A78,TCS_C!$R$9:$U$10046,TCS_C!$U$5,FALSE),"")</f>
        <v/>
      </c>
      <c r="EN78" s="224" t="str">
        <f>IF(EH78="","",CONCATENATE(EH78,Names!$H$3,EI78,Names!$J$3,EJ78,Names!$L$3,EK78,Names!$N$3,EL78))</f>
        <v/>
      </c>
      <c r="EQ78" t="str">
        <f>IFERROR(VLOOKUP($A78,Table!BT114:$BY$286,Table!$BU$3,FALSE),"")</f>
        <v/>
      </c>
      <c r="ER78" t="str">
        <f>IFERROR(VLOOKUP($A78,Table!BT114:$BY$286,Table!$BV$3,FALSE),"")</f>
        <v/>
      </c>
      <c r="ES78" t="str">
        <f>IF(EQ78="","",Names!$K$3)</f>
        <v/>
      </c>
      <c r="ET78" t="str">
        <f>IFERROR(VLOOKUP($A78,Table!BT114:$BY$286,Table!$BW$3,FALSE),"")</f>
        <v/>
      </c>
      <c r="EU78" t="str">
        <f>IFERROR(VLOOKUP($A78,Table!BT114:$BY$286,Table!$BX$3,FALSE),"")</f>
        <v/>
      </c>
      <c r="EW78" s="224" t="str">
        <f>IF(EQ78="","",CONCATENATE(EQ78,Names!$H$3,ER78,Names!$J$3,ES78,Names!$L$3,ET78,Names!$N$3,EU78))</f>
        <v/>
      </c>
      <c r="FB78" t="str">
        <f>IF(EZ78="","",Names!$K$3)</f>
        <v/>
      </c>
      <c r="FF78" s="224" t="str">
        <f>IF(EZ78="","",CONCATENATE(EZ78,Names!$H$3,FA78,Names!$J$3,FB78,Names!$L$3,FC78,Names!$N$3,FD78))</f>
        <v/>
      </c>
      <c r="FG78" s="1266" t="str">
        <f>IF(EZ78="","",CONCATENATE(FC78,Names!$N$3,FD78))</f>
        <v/>
      </c>
    </row>
    <row r="79" spans="1:163">
      <c r="A79" s="72">
        <v>76</v>
      </c>
      <c r="C79" t="str">
        <f>IFERROR(VLOOKUP($A79,Table!$AL$5:$AS$286,Table!$AM$3,FALSE),"")</f>
        <v>HBL</v>
      </c>
      <c r="D79" t="str">
        <f>IFERROR(VLOOKUP($A79,Table!$AL$5:$AS$286,Table!$AN$3,FALSE),"")</f>
        <v>150PRL</v>
      </c>
      <c r="E79" t="str">
        <f>IF(C79="","",Names!$K$3)</f>
        <v>RFS</v>
      </c>
      <c r="F79" t="str">
        <f>IF(C79="","",Names!$C$5)</f>
        <v>PRLRL</v>
      </c>
      <c r="G79" t="str">
        <f>IFERROR(VLOOKUP($A79,Table!$AL$5:$AS$286,Table!$AO$3,FALSE),"")</f>
        <v>076</v>
      </c>
      <c r="I79" s="224" t="str">
        <f>IF(C79="","",CONCATENATE(C79,Names!$H$3,D79,Names!$J$3,E79,Names!$L$3,F79,Names!$N$3,G79))</f>
        <v>HBL-150PRL:RFS-PRLRL-076</v>
      </c>
      <c r="L79" s="1170" t="str">
        <f>IFERROR(VLOOKUP($A79,Table!$AV$5:$BK$286,Table!$AW$3,FALSE),"")</f>
        <v/>
      </c>
      <c r="M79" s="1170" t="str">
        <f>IFERROR(VLOOKUP($A79,Table!$AV$5:$BK$286,Table!$AX$3,FALSE),"")</f>
        <v/>
      </c>
      <c r="N79" s="1170" t="str">
        <f>IF(L79="","",Names!$K$3)</f>
        <v/>
      </c>
      <c r="O79" s="1170" t="str">
        <f>IF(L79="","",Names!$C$9)</f>
        <v/>
      </c>
      <c r="P79" s="1170" t="str">
        <f>IFERROR(VLOOKUP($A79,Table!$AV$5:$BK$286,Table!$AY$3,FALSE),"")</f>
        <v/>
      </c>
      <c r="R79" s="224" t="str">
        <f>IF(L79="","",CONCATENATE(L79,Names!$H$3,M79,Names!$J$3,N79,Names!$L$3,O79,Names!$N$3,P79))</f>
        <v/>
      </c>
      <c r="U79" t="str">
        <f>IFERROR(VLOOKUP($A79,Table!$AV$5:$BI$286,Table!$AW$3,FALSE),"")</f>
        <v/>
      </c>
      <c r="V79" t="str">
        <f>IFERROR(VLOOKUP($A79,Table!$AV$5:$BI$286,Table!$AX$3,FALSE),"")</f>
        <v/>
      </c>
      <c r="W79" t="str">
        <f>IF(U79="","",Names!$K$3)</f>
        <v/>
      </c>
      <c r="X79" t="str">
        <f>IF(U79="","",Names!$C$6)</f>
        <v/>
      </c>
      <c r="Y79" t="str">
        <f>IFERROR(VLOOKUP($A79,Table!$AV$5:$BI$286,Table!$AY$3,FALSE),"")</f>
        <v/>
      </c>
      <c r="AA79" s="224" t="str">
        <f>IF(U79="","",CONCATENATE(U79,Names!$H$3,V79,Names!$J$3,W79,Names!$L$3,X79,Names!$N$3,Y79))</f>
        <v/>
      </c>
      <c r="AD79" t="str">
        <f>IFERROR(VLOOKUP($A79,Table!$AV$5:$BI$286,Table!$AW$3,FALSE),"")</f>
        <v/>
      </c>
      <c r="AE79" t="str">
        <f>IFERROR(VLOOKUP($A79,Table!$AV$5:$BI$286,Table!$AX$3,FALSE),"")</f>
        <v/>
      </c>
      <c r="AF79" t="str">
        <f>IF(AD79="","",Names!$K$3)</f>
        <v/>
      </c>
      <c r="AG79" t="str">
        <f>IF(AD79="","",Names!$C$7)</f>
        <v/>
      </c>
      <c r="AH79" t="str">
        <f>IFERROR(VLOOKUP($A79,Table!$AV$5:$BI$286,Table!$AY$3,FALSE),"")</f>
        <v/>
      </c>
      <c r="AJ79" s="224" t="str">
        <f>IF(AD79="","",CONCATENATE(AD79,Names!$H$3,AE79,Names!$J$3,AF79,Names!$L$3,AG79,Names!$N$3,AH79))</f>
        <v/>
      </c>
      <c r="AM79" t="str">
        <f>IFERROR(VLOOKUP($A79,Table!$AV$5:$BI$286,Table!$AW$3,FALSE),"")</f>
        <v/>
      </c>
      <c r="AN79" t="str">
        <f>IFERROR(VLOOKUP($A79,Table!$AV$5:$BI$286,Table!$AX$3,FALSE),"")</f>
        <v/>
      </c>
      <c r="AO79" t="str">
        <f>IF(AM79="","",Names!$K$3)</f>
        <v/>
      </c>
      <c r="AP79" t="str">
        <f>IF(AM79="","",Names!$C$8)</f>
        <v/>
      </c>
      <c r="AQ79" t="str">
        <f>IFERROR(VLOOKUP($A79,Table!$AV$5:$BI$286,Table!$AY$3,FALSE),"")</f>
        <v/>
      </c>
      <c r="AS79" s="224" t="str">
        <f>IF(AM79="","",CONCATENATE(AM79,Names!$H$3,AN79,Names!$J$3,AO79,Names!$L$3,AP79,Names!$N$3,AQ79))</f>
        <v/>
      </c>
      <c r="AV79" t="str">
        <f>IFERROR(VLOOKUP($A79,Table!$AL$5:$AS$286,Table!$AM$3,FALSE),"")</f>
        <v>HBL</v>
      </c>
      <c r="AW79" t="str">
        <f>IFERROR(VLOOKUP($A79,Table!$AL$5:$AS$286,Table!$AN$3,FALSE),"")</f>
        <v>150PRL</v>
      </c>
      <c r="AX79" t="str">
        <f>IF(AV79="","",Names!$K$3)</f>
        <v>RFS</v>
      </c>
      <c r="AY79" t="str">
        <f>IF(AV79="","",Names!$C$10)</f>
        <v>PRLEH</v>
      </c>
      <c r="AZ79" t="str">
        <f>IFERROR(VLOOKUP($A79,Table!$AL$5:$AS$286,Table!$AQ$3,FALSE),"")</f>
        <v>L076</v>
      </c>
      <c r="BB79" s="224" t="str">
        <f>IF(AV79="","",CONCATENATE(AV79,Names!$H$3,AW79,Names!$J$3,AX79,Names!$L$3,AY79,Names!$N$3,AZ79))</f>
        <v>HBL-150PRL:RFS-PRLEH-L076</v>
      </c>
      <c r="BE79" t="str">
        <f>IFERROR(VLOOKUP($A79,Table!$AV$5:$BI$286,Table!$AW$3,FALSE),"")</f>
        <v/>
      </c>
      <c r="BF79" t="str">
        <f>IFERROR(VLOOKUP($A79,Table!$AV$5:$BI$286,Table!$AX$3,FALSE),"")</f>
        <v/>
      </c>
      <c r="BG79" t="str">
        <f>IF(BE79="","",Names!$K$3)</f>
        <v/>
      </c>
      <c r="BH79" t="str">
        <f>IF(BE79="","",Names!$C$10)</f>
        <v/>
      </c>
      <c r="BI79" t="str">
        <f>IFERROR(VLOOKUP($A79,Table!$AV$5:$BI$286,Table!$BC$3,FALSE),"")</f>
        <v/>
      </c>
      <c r="BK79" s="224" t="str">
        <f>IF(BE79="","",CONCATENATE(BE79,Names!$H$3,BF79,Names!$J$3,BG79,Names!$L$3,BH79,Names!$N$3,BI79))</f>
        <v/>
      </c>
      <c r="BN79" t="str">
        <f>IFERROR(VLOOKUP($A79,Table!$AV$5:$BI$286,Table!$AW$3,FALSE),"")</f>
        <v/>
      </c>
      <c r="BO79" t="str">
        <f>IFERROR(VLOOKUP($A79,Table!$AV$5:$BI$286,Table!$AX$3,FALSE),"")</f>
        <v/>
      </c>
      <c r="BP79" t="str">
        <f>IF(BN79="","",Names!$K$3)</f>
        <v/>
      </c>
      <c r="BQ79" t="str">
        <f>IF(BN79="","",Names!$C$10)</f>
        <v/>
      </c>
      <c r="BR79" t="str">
        <f>IFERROR(VLOOKUP($A79,Table!$AV$5:$BI$286,Table!$BF$3,FALSE),"")</f>
        <v/>
      </c>
      <c r="BT79" s="224" t="str">
        <f>IF(BN79="","",CONCATENATE(BN79,Names!$H$3,BO79,Names!$J$3,BP79,Names!$L$3,BQ79,Names!$N$3,BR79))</f>
        <v/>
      </c>
      <c r="BW79" t="str">
        <f>IFERROR(VLOOKUP($A79,Table!$AL$5:$AS$286,Table!$AM$3,FALSE),"")</f>
        <v>HBL</v>
      </c>
      <c r="BX79" t="str">
        <f>IFERROR(VLOOKUP($A79,Table!$AL$5:$AS$286,Table!$AN$3,FALSE),"")</f>
        <v>150PRL</v>
      </c>
      <c r="BY79" t="str">
        <f>IF(BW79="","",Names!$K$3)</f>
        <v>RFS</v>
      </c>
      <c r="BZ79" t="str">
        <f>IF(BW79="","",Names!$C$11)</f>
        <v>PRLTE</v>
      </c>
      <c r="CA79" t="str">
        <f>IFERROR(VLOOKUP($A79,Table!$AL$5:$AS$286,Table!$AQ$3,FALSE),"")</f>
        <v>L076</v>
      </c>
      <c r="CC79" s="224" t="str">
        <f>IF(BW79="","",CONCATENATE(BW79,Names!$H$3,BX79,Names!$J$3,BY79,Names!$L$3,BZ79,Names!$N$3,CA79))</f>
        <v>HBL-150PRL:RFS-PRLTE-L076</v>
      </c>
      <c r="CF79" t="str">
        <f>IFERROR(VLOOKUP($A79,Table!$AV$5:$BI$286,Table!$AW$3,FALSE),"")</f>
        <v/>
      </c>
      <c r="CG79" t="str">
        <f>IFERROR(VLOOKUP($A79,Table!$AV$5:$BI$286,Table!$AX$3,FALSE),"")</f>
        <v/>
      </c>
      <c r="CH79" t="str">
        <f>IF(CF79="","",Names!$K$3)</f>
        <v/>
      </c>
      <c r="CI79" t="str">
        <f>IF(CF79="","",Names!$C$11)</f>
        <v/>
      </c>
      <c r="CJ79" t="str">
        <f>IFERROR(VLOOKUP($A79,Table!$AV$5:$BI$286,Table!$BC$3,FALSE),"")</f>
        <v/>
      </c>
      <c r="CL79" s="224" t="str">
        <f>IF(CF79="","",CONCATENATE(CF79,Names!$H$3,CG79,Names!$J$3,CH79,Names!$L$3,CI79,Names!$N$3,CJ79))</f>
        <v/>
      </c>
      <c r="CO79" t="str">
        <f>IFERROR(VLOOKUP($A79,Table!$AV$5:$BI$286,Table!$AW$3,FALSE),"")</f>
        <v/>
      </c>
      <c r="CP79" t="str">
        <f>IFERROR(VLOOKUP($A79,Table!$AV$5:$BI$286,Table!$AX$3,FALSE),"")</f>
        <v/>
      </c>
      <c r="CQ79" t="str">
        <f>IF(CO79="","",Names!$K$3)</f>
        <v/>
      </c>
      <c r="CR79" t="str">
        <f>IF(CO79="","",Names!$C$11)</f>
        <v/>
      </c>
      <c r="CS79" t="str">
        <f>IFERROR(VLOOKUP($A79,Table!$AV$5:$BI$286,Table!$BF$3,FALSE),"")</f>
        <v/>
      </c>
      <c r="CU79" s="224" t="str">
        <f>IF(CO79="","",CONCATENATE(CO79,Names!$H$3,CP79,Names!$J$3,CQ79,Names!$L$3,CR79,Names!$N$3,CS79))</f>
        <v/>
      </c>
      <c r="CX79" t="str">
        <f>IFERROR(VLOOKUP($A79,Table!$AV$5:$BI$286,Table!$AW$3,FALSE),"")</f>
        <v/>
      </c>
      <c r="CY79" t="str">
        <f>IFERROR(VLOOKUP($A79,Table!$AV$5:$BI$286,Table!$AX$3,FALSE),"")</f>
        <v/>
      </c>
      <c r="CZ79" t="str">
        <f>IF(CX79="","",Names!$K$3)</f>
        <v/>
      </c>
      <c r="DA79" t="str">
        <f>IF(CX79="","",Names!$C$12)</f>
        <v/>
      </c>
      <c r="DB79" t="str">
        <f>IFERROR(VLOOKUP($A79,Table!$AV$5:$BI$286,Table!$BC$3,FALSE),"")</f>
        <v/>
      </c>
      <c r="DD79" s="224" t="str">
        <f>IF(CX79="","",CONCATENATE(CX79,Names!$H$3,CY79,Names!$J$3,CZ79,Names!$L$3,DA79,Names!$N$3,DB79))</f>
        <v/>
      </c>
      <c r="DG79" t="str">
        <f>IFERROR(VLOOKUP($A79,Table!$AV$5:$BI$286,Table!$AW$3,FALSE),"")</f>
        <v/>
      </c>
      <c r="DH79" t="str">
        <f>IFERROR(VLOOKUP($A79,Table!$AV$5:$BI$286,Table!$AX$3,FALSE),"")</f>
        <v/>
      </c>
      <c r="DI79" t="str">
        <f>IF(DG79="","",Names!$K$3)</f>
        <v/>
      </c>
      <c r="DJ79" t="str">
        <f>IF(DG79="","",Names!$C$24)</f>
        <v/>
      </c>
      <c r="DK79" t="str">
        <f>IFERROR(VLOOKUP($A79,Table!$AV$5:$BI$286,Table!$AY$3,FALSE),"")</f>
        <v/>
      </c>
      <c r="DM79" s="224" t="str">
        <f>IF(DG79="","",CONCATENATE(DG79,Names!$H$3,DH79,Names!$J$3,DI79,Names!$L$3,DJ79,Names!$N$3,DK79))</f>
        <v/>
      </c>
      <c r="DP79" s="1170" t="str">
        <f>IFERROR(VLOOKUP($A79,Table!$DI$5:$DO$286,Table!$DJ$3,FALSE),"")</f>
        <v/>
      </c>
      <c r="DQ79" s="1170" t="str">
        <f>IFERROR(VLOOKUP($A79,Table!$DI$5:$DO$286,Table!$DK$3,FALSE),"")</f>
        <v/>
      </c>
      <c r="DR79" s="1170" t="str">
        <f>IF(DP79="","",Names!$K$3)</f>
        <v/>
      </c>
      <c r="DS79" s="1170" t="str">
        <f>IF(DP79="","",Names!$C$26)</f>
        <v/>
      </c>
      <c r="DT79" s="1170" t="str">
        <f>IFERROR(VLOOKUP($A79,Table!$DI$5:$DO$286,Table!$DM$3,FALSE),"")</f>
        <v/>
      </c>
      <c r="DV79" s="224" t="str">
        <f>IF(DP79="","",CONCATENATE(DP79,Names!$H$3,DQ79,Names!$J$3,DR79,Names!$L$3,DS79,Names!$N$3,DT79))</f>
        <v/>
      </c>
      <c r="DY79" s="1170" t="str">
        <f>IFERROR(VLOOKUP($A79,Table!$DI$5:$DO$286,Table!$DJ$3,FALSE),"")</f>
        <v/>
      </c>
      <c r="DZ79" s="1170" t="str">
        <f>IFERROR(VLOOKUP($A79,Table!$DI$5:$DO$286,Table!$DK$3,FALSE),"")</f>
        <v/>
      </c>
      <c r="EA79" s="1170" t="str">
        <f>IF(DY79="","",Names!$K$3)</f>
        <v/>
      </c>
      <c r="EB79" s="1170" t="str">
        <f>IF(DY79="","",Names!$C$25)</f>
        <v/>
      </c>
      <c r="EC79" s="1170" t="str">
        <f>IFERROR(VLOOKUP($A79,Table!$DI$5:$DO$286,Table!$DM$3,FALSE),"")</f>
        <v/>
      </c>
      <c r="EE79" s="224" t="str">
        <f>IF(DY79="","",CONCATENATE(DY79,Names!$H$3,DZ79,Names!$J$3,EA79,Names!$L$3,EB79,Names!$N$3,EC79))</f>
        <v/>
      </c>
      <c r="EH79" t="str">
        <f>IFERROR(VLOOKUP($A79,TCS_C!$R$9:$U$10046,TCS_C!$S$5,FALSE),"")</f>
        <v/>
      </c>
      <c r="EI79" t="str">
        <f>IFERROR(VLOOKUP($A79,TCS_C!$R$9:$U$10046,TCS_C!$T$5,FALSE),"")</f>
        <v/>
      </c>
      <c r="EJ79" t="str">
        <f>IF(EH79="","",Names!$K$3)</f>
        <v/>
      </c>
      <c r="EK79" t="str">
        <f>IF(EH79="","",Names!$C$17)</f>
        <v/>
      </c>
      <c r="EL79" t="str">
        <f>IFERROR(VLOOKUP($A79,TCS_C!$R$9:$U$10046,TCS_C!$U$5,FALSE),"")</f>
        <v/>
      </c>
      <c r="EN79" s="224" t="str">
        <f>IF(EH79="","",CONCATENATE(EH79,Names!$H$3,EI79,Names!$J$3,EJ79,Names!$L$3,EK79,Names!$N$3,EL79))</f>
        <v/>
      </c>
      <c r="EQ79" t="str">
        <f>IFERROR(VLOOKUP($A79,Table!BT115:$BY$286,Table!$BU$3,FALSE),"")</f>
        <v/>
      </c>
      <c r="ER79" t="str">
        <f>IFERROR(VLOOKUP($A79,Table!BT115:$BY$286,Table!$BV$3,FALSE),"")</f>
        <v/>
      </c>
      <c r="ES79" t="str">
        <f>IF(EQ79="","",Names!$K$3)</f>
        <v/>
      </c>
      <c r="ET79" t="str">
        <f>IFERROR(VLOOKUP($A79,Table!BT115:$BY$286,Table!$BW$3,FALSE),"")</f>
        <v/>
      </c>
      <c r="EU79" t="str">
        <f>IFERROR(VLOOKUP($A79,Table!BT115:$BY$286,Table!$BX$3,FALSE),"")</f>
        <v/>
      </c>
      <c r="EW79" s="224" t="str">
        <f>IF(EQ79="","",CONCATENATE(EQ79,Names!$H$3,ER79,Names!$J$3,ES79,Names!$L$3,ET79,Names!$N$3,EU79))</f>
        <v/>
      </c>
      <c r="FB79" t="str">
        <f>IF(EZ79="","",Names!$K$3)</f>
        <v/>
      </c>
      <c r="FF79" s="224" t="str">
        <f>IF(EZ79="","",CONCATENATE(EZ79,Names!$H$3,FA79,Names!$J$3,FB79,Names!$L$3,FC79,Names!$N$3,FD79))</f>
        <v/>
      </c>
      <c r="FG79" s="1266" t="str">
        <f>IF(EZ79="","",CONCATENATE(FC79,Names!$N$3,FD79))</f>
        <v/>
      </c>
    </row>
    <row r="80" spans="1:163">
      <c r="A80" s="72">
        <v>77</v>
      </c>
      <c r="C80" t="str">
        <f>IFERROR(VLOOKUP($A80,Table!$AL$5:$AS$286,Table!$AM$3,FALSE),"")</f>
        <v>HBL</v>
      </c>
      <c r="D80" t="str">
        <f>IFERROR(VLOOKUP($A80,Table!$AL$5:$AS$286,Table!$AN$3,FALSE),"")</f>
        <v>160PRL</v>
      </c>
      <c r="E80" t="str">
        <f>IF(C80="","",Names!$K$3)</f>
        <v>RFS</v>
      </c>
      <c r="F80" t="str">
        <f>IF(C80="","",Names!$C$5)</f>
        <v>PRLRL</v>
      </c>
      <c r="G80" t="str">
        <f>IFERROR(VLOOKUP($A80,Table!$AL$5:$AS$286,Table!$AO$3,FALSE),"")</f>
        <v>077</v>
      </c>
      <c r="I80" s="224" t="str">
        <f>IF(C80="","",CONCATENATE(C80,Names!$H$3,D80,Names!$J$3,E80,Names!$L$3,F80,Names!$N$3,G80))</f>
        <v>HBL-160PRL:RFS-PRLRL-077</v>
      </c>
      <c r="L80" s="1170" t="str">
        <f>IFERROR(VLOOKUP($A80,Table!$AV$5:$BK$286,Table!$AW$3,FALSE),"")</f>
        <v/>
      </c>
      <c r="M80" s="1170" t="str">
        <f>IFERROR(VLOOKUP($A80,Table!$AV$5:$BK$286,Table!$AX$3,FALSE),"")</f>
        <v/>
      </c>
      <c r="N80" s="1170" t="str">
        <f>IF(L80="","",Names!$K$3)</f>
        <v/>
      </c>
      <c r="O80" s="1170" t="str">
        <f>IF(L80="","",Names!$C$9)</f>
        <v/>
      </c>
      <c r="P80" s="1170" t="str">
        <f>IFERROR(VLOOKUP($A80,Table!$AV$5:$BK$286,Table!$AY$3,FALSE),"")</f>
        <v/>
      </c>
      <c r="R80" s="224" t="str">
        <f>IF(L80="","",CONCATENATE(L80,Names!$H$3,M80,Names!$J$3,N80,Names!$L$3,O80,Names!$N$3,P80))</f>
        <v/>
      </c>
      <c r="U80" t="str">
        <f>IFERROR(VLOOKUP($A80,Table!$AV$5:$BI$286,Table!$AW$3,FALSE),"")</f>
        <v/>
      </c>
      <c r="V80" t="str">
        <f>IFERROR(VLOOKUP($A80,Table!$AV$5:$BI$286,Table!$AX$3,FALSE),"")</f>
        <v/>
      </c>
      <c r="W80" t="str">
        <f>IF(U80="","",Names!$K$3)</f>
        <v/>
      </c>
      <c r="X80" t="str">
        <f>IF(U80="","",Names!$C$6)</f>
        <v/>
      </c>
      <c r="Y80" t="str">
        <f>IFERROR(VLOOKUP($A80,Table!$AV$5:$BI$286,Table!$AY$3,FALSE),"")</f>
        <v/>
      </c>
      <c r="AA80" s="224" t="str">
        <f>IF(U80="","",CONCATENATE(U80,Names!$H$3,V80,Names!$J$3,W80,Names!$L$3,X80,Names!$N$3,Y80))</f>
        <v/>
      </c>
      <c r="AD80" t="str">
        <f>IFERROR(VLOOKUP($A80,Table!$AV$5:$BI$286,Table!$AW$3,FALSE),"")</f>
        <v/>
      </c>
      <c r="AE80" t="str">
        <f>IFERROR(VLOOKUP($A80,Table!$AV$5:$BI$286,Table!$AX$3,FALSE),"")</f>
        <v/>
      </c>
      <c r="AF80" t="str">
        <f>IF(AD80="","",Names!$K$3)</f>
        <v/>
      </c>
      <c r="AG80" t="str">
        <f>IF(AD80="","",Names!$C$7)</f>
        <v/>
      </c>
      <c r="AH80" t="str">
        <f>IFERROR(VLOOKUP($A80,Table!$AV$5:$BI$286,Table!$AY$3,FALSE),"")</f>
        <v/>
      </c>
      <c r="AJ80" s="224" t="str">
        <f>IF(AD80="","",CONCATENATE(AD80,Names!$H$3,AE80,Names!$J$3,AF80,Names!$L$3,AG80,Names!$N$3,AH80))</f>
        <v/>
      </c>
      <c r="AM80" t="str">
        <f>IFERROR(VLOOKUP($A80,Table!$AV$5:$BI$286,Table!$AW$3,FALSE),"")</f>
        <v/>
      </c>
      <c r="AN80" t="str">
        <f>IFERROR(VLOOKUP($A80,Table!$AV$5:$BI$286,Table!$AX$3,FALSE),"")</f>
        <v/>
      </c>
      <c r="AO80" t="str">
        <f>IF(AM80="","",Names!$K$3)</f>
        <v/>
      </c>
      <c r="AP80" t="str">
        <f>IF(AM80="","",Names!$C$8)</f>
        <v/>
      </c>
      <c r="AQ80" t="str">
        <f>IFERROR(VLOOKUP($A80,Table!$AV$5:$BI$286,Table!$AY$3,FALSE),"")</f>
        <v/>
      </c>
      <c r="AS80" s="224" t="str">
        <f>IF(AM80="","",CONCATENATE(AM80,Names!$H$3,AN80,Names!$J$3,AO80,Names!$L$3,AP80,Names!$N$3,AQ80))</f>
        <v/>
      </c>
      <c r="AV80" t="str">
        <f>IFERROR(VLOOKUP($A80,Table!$AL$5:$AS$286,Table!$AM$3,FALSE),"")</f>
        <v>HBL</v>
      </c>
      <c r="AW80" t="str">
        <f>IFERROR(VLOOKUP($A80,Table!$AL$5:$AS$286,Table!$AN$3,FALSE),"")</f>
        <v>160PRL</v>
      </c>
      <c r="AX80" t="str">
        <f>IF(AV80="","",Names!$K$3)</f>
        <v>RFS</v>
      </c>
      <c r="AY80" t="str">
        <f>IF(AV80="","",Names!$C$10)</f>
        <v>PRLEH</v>
      </c>
      <c r="AZ80" t="str">
        <f>IFERROR(VLOOKUP($A80,Table!$AL$5:$AS$286,Table!$AQ$3,FALSE),"")</f>
        <v>L077</v>
      </c>
      <c r="BB80" s="224" t="str">
        <f>IF(AV80="","",CONCATENATE(AV80,Names!$H$3,AW80,Names!$J$3,AX80,Names!$L$3,AY80,Names!$N$3,AZ80))</f>
        <v>HBL-160PRL:RFS-PRLEH-L077</v>
      </c>
      <c r="BE80" t="str">
        <f>IFERROR(VLOOKUP($A80,Table!$AV$5:$BI$286,Table!$AW$3,FALSE),"")</f>
        <v/>
      </c>
      <c r="BF80" t="str">
        <f>IFERROR(VLOOKUP($A80,Table!$AV$5:$BI$286,Table!$AX$3,FALSE),"")</f>
        <v/>
      </c>
      <c r="BG80" t="str">
        <f>IF(BE80="","",Names!$K$3)</f>
        <v/>
      </c>
      <c r="BH80" t="str">
        <f>IF(BE80="","",Names!$C$10)</f>
        <v/>
      </c>
      <c r="BI80" t="str">
        <f>IFERROR(VLOOKUP($A80,Table!$AV$5:$BI$286,Table!$BC$3,FALSE),"")</f>
        <v/>
      </c>
      <c r="BK80" s="224" t="str">
        <f>IF(BE80="","",CONCATENATE(BE80,Names!$H$3,BF80,Names!$J$3,BG80,Names!$L$3,BH80,Names!$N$3,BI80))</f>
        <v/>
      </c>
      <c r="BN80" t="str">
        <f>IFERROR(VLOOKUP($A80,Table!$AV$5:$BI$286,Table!$AW$3,FALSE),"")</f>
        <v/>
      </c>
      <c r="BO80" t="str">
        <f>IFERROR(VLOOKUP($A80,Table!$AV$5:$BI$286,Table!$AX$3,FALSE),"")</f>
        <v/>
      </c>
      <c r="BP80" t="str">
        <f>IF(BN80="","",Names!$K$3)</f>
        <v/>
      </c>
      <c r="BQ80" t="str">
        <f>IF(BN80="","",Names!$C$10)</f>
        <v/>
      </c>
      <c r="BR80" t="str">
        <f>IFERROR(VLOOKUP($A80,Table!$AV$5:$BI$286,Table!$BF$3,FALSE),"")</f>
        <v/>
      </c>
      <c r="BT80" s="224" t="str">
        <f>IF(BN80="","",CONCATENATE(BN80,Names!$H$3,BO80,Names!$J$3,BP80,Names!$L$3,BQ80,Names!$N$3,BR80))</f>
        <v/>
      </c>
      <c r="BW80" t="str">
        <f>IFERROR(VLOOKUP($A80,Table!$AL$5:$AS$286,Table!$AM$3,FALSE),"")</f>
        <v>HBL</v>
      </c>
      <c r="BX80" t="str">
        <f>IFERROR(VLOOKUP($A80,Table!$AL$5:$AS$286,Table!$AN$3,FALSE),"")</f>
        <v>160PRL</v>
      </c>
      <c r="BY80" t="str">
        <f>IF(BW80="","",Names!$K$3)</f>
        <v>RFS</v>
      </c>
      <c r="BZ80" t="str">
        <f>IF(BW80="","",Names!$C$11)</f>
        <v>PRLTE</v>
      </c>
      <c r="CA80" t="str">
        <f>IFERROR(VLOOKUP($A80,Table!$AL$5:$AS$286,Table!$AQ$3,FALSE),"")</f>
        <v>L077</v>
      </c>
      <c r="CC80" s="224" t="str">
        <f>IF(BW80="","",CONCATENATE(BW80,Names!$H$3,BX80,Names!$J$3,BY80,Names!$L$3,BZ80,Names!$N$3,CA80))</f>
        <v>HBL-160PRL:RFS-PRLTE-L077</v>
      </c>
      <c r="CF80" t="str">
        <f>IFERROR(VLOOKUP($A80,Table!$AV$5:$BI$286,Table!$AW$3,FALSE),"")</f>
        <v/>
      </c>
      <c r="CG80" t="str">
        <f>IFERROR(VLOOKUP($A80,Table!$AV$5:$BI$286,Table!$AX$3,FALSE),"")</f>
        <v/>
      </c>
      <c r="CH80" t="str">
        <f>IF(CF80="","",Names!$K$3)</f>
        <v/>
      </c>
      <c r="CI80" t="str">
        <f>IF(CF80="","",Names!$C$11)</f>
        <v/>
      </c>
      <c r="CJ80" t="str">
        <f>IFERROR(VLOOKUP($A80,Table!$AV$5:$BI$286,Table!$BC$3,FALSE),"")</f>
        <v/>
      </c>
      <c r="CL80" s="224" t="str">
        <f>IF(CF80="","",CONCATENATE(CF80,Names!$H$3,CG80,Names!$J$3,CH80,Names!$L$3,CI80,Names!$N$3,CJ80))</f>
        <v/>
      </c>
      <c r="CO80" t="str">
        <f>IFERROR(VLOOKUP($A80,Table!$AV$5:$BI$286,Table!$AW$3,FALSE),"")</f>
        <v/>
      </c>
      <c r="CP80" t="str">
        <f>IFERROR(VLOOKUP($A80,Table!$AV$5:$BI$286,Table!$AX$3,FALSE),"")</f>
        <v/>
      </c>
      <c r="CQ80" t="str">
        <f>IF(CO80="","",Names!$K$3)</f>
        <v/>
      </c>
      <c r="CR80" t="str">
        <f>IF(CO80="","",Names!$C$11)</f>
        <v/>
      </c>
      <c r="CS80" t="str">
        <f>IFERROR(VLOOKUP($A80,Table!$AV$5:$BI$286,Table!$BF$3,FALSE),"")</f>
        <v/>
      </c>
      <c r="CU80" s="224" t="str">
        <f>IF(CO80="","",CONCATENATE(CO80,Names!$H$3,CP80,Names!$J$3,CQ80,Names!$L$3,CR80,Names!$N$3,CS80))</f>
        <v/>
      </c>
      <c r="CX80" t="str">
        <f>IFERROR(VLOOKUP($A80,Table!$AV$5:$BI$286,Table!$AW$3,FALSE),"")</f>
        <v/>
      </c>
      <c r="CY80" t="str">
        <f>IFERROR(VLOOKUP($A80,Table!$AV$5:$BI$286,Table!$AX$3,FALSE),"")</f>
        <v/>
      </c>
      <c r="CZ80" t="str">
        <f>IF(CX80="","",Names!$K$3)</f>
        <v/>
      </c>
      <c r="DA80" t="str">
        <f>IF(CX80="","",Names!$C$12)</f>
        <v/>
      </c>
      <c r="DB80" t="str">
        <f>IFERROR(VLOOKUP($A80,Table!$AV$5:$BI$286,Table!$BC$3,FALSE),"")</f>
        <v/>
      </c>
      <c r="DD80" s="224" t="str">
        <f>IF(CX80="","",CONCATENATE(CX80,Names!$H$3,CY80,Names!$J$3,CZ80,Names!$L$3,DA80,Names!$N$3,DB80))</f>
        <v/>
      </c>
      <c r="DG80" t="str">
        <f>IFERROR(VLOOKUP($A80,Table!$AV$5:$BI$286,Table!$AW$3,FALSE),"")</f>
        <v/>
      </c>
      <c r="DH80" t="str">
        <f>IFERROR(VLOOKUP($A80,Table!$AV$5:$BI$286,Table!$AX$3,FALSE),"")</f>
        <v/>
      </c>
      <c r="DI80" t="str">
        <f>IF(DG80="","",Names!$K$3)</f>
        <v/>
      </c>
      <c r="DJ80" t="str">
        <f>IF(DG80="","",Names!$C$24)</f>
        <v/>
      </c>
      <c r="DK80" t="str">
        <f>IFERROR(VLOOKUP($A80,Table!$AV$5:$BI$286,Table!$AY$3,FALSE),"")</f>
        <v/>
      </c>
      <c r="DM80" s="224" t="str">
        <f>IF(DG80="","",CONCATENATE(DG80,Names!$H$3,DH80,Names!$J$3,DI80,Names!$L$3,DJ80,Names!$N$3,DK80))</f>
        <v/>
      </c>
      <c r="DP80" s="1170" t="str">
        <f>IFERROR(VLOOKUP($A80,Table!$DI$5:$DO$286,Table!$DJ$3,FALSE),"")</f>
        <v/>
      </c>
      <c r="DQ80" s="1170" t="str">
        <f>IFERROR(VLOOKUP($A80,Table!$DI$5:$DO$286,Table!$DK$3,FALSE),"")</f>
        <v/>
      </c>
      <c r="DR80" s="1170" t="str">
        <f>IF(DP80="","",Names!$K$3)</f>
        <v/>
      </c>
      <c r="DS80" s="1170" t="str">
        <f>IF(DP80="","",Names!$C$26)</f>
        <v/>
      </c>
      <c r="DT80" s="1170" t="str">
        <f>IFERROR(VLOOKUP($A80,Table!$DI$5:$DO$286,Table!$DM$3,FALSE),"")</f>
        <v/>
      </c>
      <c r="DV80" s="224" t="str">
        <f>IF(DP80="","",CONCATENATE(DP80,Names!$H$3,DQ80,Names!$J$3,DR80,Names!$L$3,DS80,Names!$N$3,DT80))</f>
        <v/>
      </c>
      <c r="DY80" s="1170" t="str">
        <f>IFERROR(VLOOKUP($A80,Table!$DI$5:$DO$286,Table!$DJ$3,FALSE),"")</f>
        <v/>
      </c>
      <c r="DZ80" s="1170" t="str">
        <f>IFERROR(VLOOKUP($A80,Table!$DI$5:$DO$286,Table!$DK$3,FALSE),"")</f>
        <v/>
      </c>
      <c r="EA80" s="1170" t="str">
        <f>IF(DY80="","",Names!$K$3)</f>
        <v/>
      </c>
      <c r="EB80" s="1170" t="str">
        <f>IF(DY80="","",Names!$C$25)</f>
        <v/>
      </c>
      <c r="EC80" s="1170" t="str">
        <f>IFERROR(VLOOKUP($A80,Table!$DI$5:$DO$286,Table!$DM$3,FALSE),"")</f>
        <v/>
      </c>
      <c r="EE80" s="224" t="str">
        <f>IF(DY80="","",CONCATENATE(DY80,Names!$H$3,DZ80,Names!$J$3,EA80,Names!$L$3,EB80,Names!$N$3,EC80))</f>
        <v/>
      </c>
      <c r="EH80" t="str">
        <f>IFERROR(VLOOKUP($A80,TCS_C!$R$9:$U$10046,TCS_C!$S$5,FALSE),"")</f>
        <v/>
      </c>
      <c r="EI80" t="str">
        <f>IFERROR(VLOOKUP($A80,TCS_C!$R$9:$U$10046,TCS_C!$T$5,FALSE),"")</f>
        <v/>
      </c>
      <c r="EJ80" t="str">
        <f>IF(EH80="","",Names!$K$3)</f>
        <v/>
      </c>
      <c r="EK80" t="str">
        <f>IF(EH80="","",Names!$C$17)</f>
        <v/>
      </c>
      <c r="EL80" t="str">
        <f>IFERROR(VLOOKUP($A80,TCS_C!$R$9:$U$10046,TCS_C!$U$5,FALSE),"")</f>
        <v/>
      </c>
      <c r="EN80" s="224" t="str">
        <f>IF(EH80="","",CONCATENATE(EH80,Names!$H$3,EI80,Names!$J$3,EJ80,Names!$L$3,EK80,Names!$N$3,EL80))</f>
        <v/>
      </c>
      <c r="EQ80" t="str">
        <f>IFERROR(VLOOKUP($A80,Table!BT116:$BY$286,Table!$BU$3,FALSE),"")</f>
        <v/>
      </c>
      <c r="ER80" t="str">
        <f>IFERROR(VLOOKUP($A80,Table!BT116:$BY$286,Table!$BV$3,FALSE),"")</f>
        <v/>
      </c>
      <c r="ES80" t="str">
        <f>IF(EQ80="","",Names!$K$3)</f>
        <v/>
      </c>
      <c r="ET80" t="str">
        <f>IFERROR(VLOOKUP($A80,Table!BT116:$BY$286,Table!$BW$3,FALSE),"")</f>
        <v/>
      </c>
      <c r="EU80" t="str">
        <f>IFERROR(VLOOKUP($A80,Table!BT116:$BY$286,Table!$BX$3,FALSE),"")</f>
        <v/>
      </c>
      <c r="EW80" s="224" t="str">
        <f>IF(EQ80="","",CONCATENATE(EQ80,Names!$H$3,ER80,Names!$J$3,ES80,Names!$L$3,ET80,Names!$N$3,EU80))</f>
        <v/>
      </c>
      <c r="FB80" t="str">
        <f>IF(EZ80="","",Names!$K$3)</f>
        <v/>
      </c>
      <c r="FF80" s="224" t="str">
        <f>IF(EZ80="","",CONCATENATE(EZ80,Names!$H$3,FA80,Names!$J$3,FB80,Names!$L$3,FC80,Names!$N$3,FD80))</f>
        <v/>
      </c>
      <c r="FG80" s="1266" t="str">
        <f>IF(EZ80="","",CONCATENATE(FC80,Names!$N$3,FD80))</f>
        <v/>
      </c>
    </row>
    <row r="81" spans="1:163">
      <c r="A81" s="72">
        <v>78</v>
      </c>
      <c r="C81" t="str">
        <f>IFERROR(VLOOKUP($A81,Table!$AL$5:$AS$286,Table!$AM$3,FALSE),"")</f>
        <v>HBL</v>
      </c>
      <c r="D81" t="str">
        <f>IFERROR(VLOOKUP($A81,Table!$AL$5:$AS$286,Table!$AN$3,FALSE),"")</f>
        <v>160PRL</v>
      </c>
      <c r="E81" t="str">
        <f>IF(C81="","",Names!$K$3)</f>
        <v>RFS</v>
      </c>
      <c r="F81" t="str">
        <f>IF(C81="","",Names!$C$5)</f>
        <v>PRLRL</v>
      </c>
      <c r="G81" t="str">
        <f>IFERROR(VLOOKUP($A81,Table!$AL$5:$AS$286,Table!$AO$3,FALSE),"")</f>
        <v>078</v>
      </c>
      <c r="I81" s="224" t="str">
        <f>IF(C81="","",CONCATENATE(C81,Names!$H$3,D81,Names!$J$3,E81,Names!$L$3,F81,Names!$N$3,G81))</f>
        <v>HBL-160PRL:RFS-PRLRL-078</v>
      </c>
      <c r="L81" s="1170" t="str">
        <f>IFERROR(VLOOKUP($A81,Table!$AV$5:$BK$286,Table!$AW$3,FALSE),"")</f>
        <v/>
      </c>
      <c r="M81" s="1170" t="str">
        <f>IFERROR(VLOOKUP($A81,Table!$AV$5:$BK$286,Table!$AX$3,FALSE),"")</f>
        <v/>
      </c>
      <c r="N81" s="1170" t="str">
        <f>IF(L81="","",Names!$K$3)</f>
        <v/>
      </c>
      <c r="O81" s="1170" t="str">
        <f>IF(L81="","",Names!$C$9)</f>
        <v/>
      </c>
      <c r="P81" s="1170" t="str">
        <f>IFERROR(VLOOKUP($A81,Table!$AV$5:$BK$286,Table!$AY$3,FALSE),"")</f>
        <v/>
      </c>
      <c r="R81" s="224" t="str">
        <f>IF(L81="","",CONCATENATE(L81,Names!$H$3,M81,Names!$J$3,N81,Names!$L$3,O81,Names!$N$3,P81))</f>
        <v/>
      </c>
      <c r="U81" t="str">
        <f>IFERROR(VLOOKUP($A81,Table!$AV$5:$BI$286,Table!$AW$3,FALSE),"")</f>
        <v/>
      </c>
      <c r="V81" t="str">
        <f>IFERROR(VLOOKUP($A81,Table!$AV$5:$BI$286,Table!$AX$3,FALSE),"")</f>
        <v/>
      </c>
      <c r="W81" t="str">
        <f>IF(U81="","",Names!$K$3)</f>
        <v/>
      </c>
      <c r="X81" t="str">
        <f>IF(U81="","",Names!$C$6)</f>
        <v/>
      </c>
      <c r="Y81" t="str">
        <f>IFERROR(VLOOKUP($A81,Table!$AV$5:$BI$286,Table!$AY$3,FALSE),"")</f>
        <v/>
      </c>
      <c r="AA81" s="224" t="str">
        <f>IF(U81="","",CONCATENATE(U81,Names!$H$3,V81,Names!$J$3,W81,Names!$L$3,X81,Names!$N$3,Y81))</f>
        <v/>
      </c>
      <c r="AD81" t="str">
        <f>IFERROR(VLOOKUP($A81,Table!$AV$5:$BI$286,Table!$AW$3,FALSE),"")</f>
        <v/>
      </c>
      <c r="AE81" t="str">
        <f>IFERROR(VLOOKUP($A81,Table!$AV$5:$BI$286,Table!$AX$3,FALSE),"")</f>
        <v/>
      </c>
      <c r="AF81" t="str">
        <f>IF(AD81="","",Names!$K$3)</f>
        <v/>
      </c>
      <c r="AG81" t="str">
        <f>IF(AD81="","",Names!$C$7)</f>
        <v/>
      </c>
      <c r="AH81" t="str">
        <f>IFERROR(VLOOKUP($A81,Table!$AV$5:$BI$286,Table!$AY$3,FALSE),"")</f>
        <v/>
      </c>
      <c r="AJ81" s="224" t="str">
        <f>IF(AD81="","",CONCATENATE(AD81,Names!$H$3,AE81,Names!$J$3,AF81,Names!$L$3,AG81,Names!$N$3,AH81))</f>
        <v/>
      </c>
      <c r="AM81" t="str">
        <f>IFERROR(VLOOKUP($A81,Table!$AV$5:$BI$286,Table!$AW$3,FALSE),"")</f>
        <v/>
      </c>
      <c r="AN81" t="str">
        <f>IFERROR(VLOOKUP($A81,Table!$AV$5:$BI$286,Table!$AX$3,FALSE),"")</f>
        <v/>
      </c>
      <c r="AO81" t="str">
        <f>IF(AM81="","",Names!$K$3)</f>
        <v/>
      </c>
      <c r="AP81" t="str">
        <f>IF(AM81="","",Names!$C$8)</f>
        <v/>
      </c>
      <c r="AQ81" t="str">
        <f>IFERROR(VLOOKUP($A81,Table!$AV$5:$BI$286,Table!$AY$3,FALSE),"")</f>
        <v/>
      </c>
      <c r="AS81" s="224" t="str">
        <f>IF(AM81="","",CONCATENATE(AM81,Names!$H$3,AN81,Names!$J$3,AO81,Names!$L$3,AP81,Names!$N$3,AQ81))</f>
        <v/>
      </c>
      <c r="AV81" t="str">
        <f>IFERROR(VLOOKUP($A81,Table!$AL$5:$AS$286,Table!$AM$3,FALSE),"")</f>
        <v>HBL</v>
      </c>
      <c r="AW81" t="str">
        <f>IFERROR(VLOOKUP($A81,Table!$AL$5:$AS$286,Table!$AN$3,FALSE),"")</f>
        <v>160PRL</v>
      </c>
      <c r="AX81" t="str">
        <f>IF(AV81="","",Names!$K$3)</f>
        <v>RFS</v>
      </c>
      <c r="AY81" t="str">
        <f>IF(AV81="","",Names!$C$10)</f>
        <v>PRLEH</v>
      </c>
      <c r="AZ81" t="str">
        <f>IFERROR(VLOOKUP($A81,Table!$AL$5:$AS$286,Table!$AQ$3,FALSE),"")</f>
        <v>L078</v>
      </c>
      <c r="BB81" s="224" t="str">
        <f>IF(AV81="","",CONCATENATE(AV81,Names!$H$3,AW81,Names!$J$3,AX81,Names!$L$3,AY81,Names!$N$3,AZ81))</f>
        <v>HBL-160PRL:RFS-PRLEH-L078</v>
      </c>
      <c r="BE81" t="str">
        <f>IFERROR(VLOOKUP($A81,Table!$AV$5:$BI$286,Table!$AW$3,FALSE),"")</f>
        <v/>
      </c>
      <c r="BF81" t="str">
        <f>IFERROR(VLOOKUP($A81,Table!$AV$5:$BI$286,Table!$AX$3,FALSE),"")</f>
        <v/>
      </c>
      <c r="BG81" t="str">
        <f>IF(BE81="","",Names!$K$3)</f>
        <v/>
      </c>
      <c r="BH81" t="str">
        <f>IF(BE81="","",Names!$C$10)</f>
        <v/>
      </c>
      <c r="BI81" t="str">
        <f>IFERROR(VLOOKUP($A81,Table!$AV$5:$BI$286,Table!$BC$3,FALSE),"")</f>
        <v/>
      </c>
      <c r="BK81" s="224" t="str">
        <f>IF(BE81="","",CONCATENATE(BE81,Names!$H$3,BF81,Names!$J$3,BG81,Names!$L$3,BH81,Names!$N$3,BI81))</f>
        <v/>
      </c>
      <c r="BN81" t="str">
        <f>IFERROR(VLOOKUP($A81,Table!$AV$5:$BI$286,Table!$AW$3,FALSE),"")</f>
        <v/>
      </c>
      <c r="BO81" t="str">
        <f>IFERROR(VLOOKUP($A81,Table!$AV$5:$BI$286,Table!$AX$3,FALSE),"")</f>
        <v/>
      </c>
      <c r="BP81" t="str">
        <f>IF(BN81="","",Names!$K$3)</f>
        <v/>
      </c>
      <c r="BQ81" t="str">
        <f>IF(BN81="","",Names!$C$10)</f>
        <v/>
      </c>
      <c r="BR81" t="str">
        <f>IFERROR(VLOOKUP($A81,Table!$AV$5:$BI$286,Table!$BF$3,FALSE),"")</f>
        <v/>
      </c>
      <c r="BT81" s="224" t="str">
        <f>IF(BN81="","",CONCATENATE(BN81,Names!$H$3,BO81,Names!$J$3,BP81,Names!$L$3,BQ81,Names!$N$3,BR81))</f>
        <v/>
      </c>
      <c r="BW81" t="str">
        <f>IFERROR(VLOOKUP($A81,Table!$AL$5:$AS$286,Table!$AM$3,FALSE),"")</f>
        <v>HBL</v>
      </c>
      <c r="BX81" t="str">
        <f>IFERROR(VLOOKUP($A81,Table!$AL$5:$AS$286,Table!$AN$3,FALSE),"")</f>
        <v>160PRL</v>
      </c>
      <c r="BY81" t="str">
        <f>IF(BW81="","",Names!$K$3)</f>
        <v>RFS</v>
      </c>
      <c r="BZ81" t="str">
        <f>IF(BW81="","",Names!$C$11)</f>
        <v>PRLTE</v>
      </c>
      <c r="CA81" t="str">
        <f>IFERROR(VLOOKUP($A81,Table!$AL$5:$AS$286,Table!$AQ$3,FALSE),"")</f>
        <v>L078</v>
      </c>
      <c r="CC81" s="224" t="str">
        <f>IF(BW81="","",CONCATENATE(BW81,Names!$H$3,BX81,Names!$J$3,BY81,Names!$L$3,BZ81,Names!$N$3,CA81))</f>
        <v>HBL-160PRL:RFS-PRLTE-L078</v>
      </c>
      <c r="CF81" t="str">
        <f>IFERROR(VLOOKUP($A81,Table!$AV$5:$BI$286,Table!$AW$3,FALSE),"")</f>
        <v/>
      </c>
      <c r="CG81" t="str">
        <f>IFERROR(VLOOKUP($A81,Table!$AV$5:$BI$286,Table!$AX$3,FALSE),"")</f>
        <v/>
      </c>
      <c r="CH81" t="str">
        <f>IF(CF81="","",Names!$K$3)</f>
        <v/>
      </c>
      <c r="CI81" t="str">
        <f>IF(CF81="","",Names!$C$11)</f>
        <v/>
      </c>
      <c r="CJ81" t="str">
        <f>IFERROR(VLOOKUP($A81,Table!$AV$5:$BI$286,Table!$BC$3,FALSE),"")</f>
        <v/>
      </c>
      <c r="CL81" s="224" t="str">
        <f>IF(CF81="","",CONCATENATE(CF81,Names!$H$3,CG81,Names!$J$3,CH81,Names!$L$3,CI81,Names!$N$3,CJ81))</f>
        <v/>
      </c>
      <c r="CO81" t="str">
        <f>IFERROR(VLOOKUP($A81,Table!$AV$5:$BI$286,Table!$AW$3,FALSE),"")</f>
        <v/>
      </c>
      <c r="CP81" t="str">
        <f>IFERROR(VLOOKUP($A81,Table!$AV$5:$BI$286,Table!$AX$3,FALSE),"")</f>
        <v/>
      </c>
      <c r="CQ81" t="str">
        <f>IF(CO81="","",Names!$K$3)</f>
        <v/>
      </c>
      <c r="CR81" t="str">
        <f>IF(CO81="","",Names!$C$11)</f>
        <v/>
      </c>
      <c r="CS81" t="str">
        <f>IFERROR(VLOOKUP($A81,Table!$AV$5:$BI$286,Table!$BF$3,FALSE),"")</f>
        <v/>
      </c>
      <c r="CU81" s="224" t="str">
        <f>IF(CO81="","",CONCATENATE(CO81,Names!$H$3,CP81,Names!$J$3,CQ81,Names!$L$3,CR81,Names!$N$3,CS81))</f>
        <v/>
      </c>
      <c r="CX81" t="str">
        <f>IFERROR(VLOOKUP($A81,Table!$AV$5:$BI$286,Table!$AW$3,FALSE),"")</f>
        <v/>
      </c>
      <c r="CY81" t="str">
        <f>IFERROR(VLOOKUP($A81,Table!$AV$5:$BI$286,Table!$AX$3,FALSE),"")</f>
        <v/>
      </c>
      <c r="CZ81" t="str">
        <f>IF(CX81="","",Names!$K$3)</f>
        <v/>
      </c>
      <c r="DA81" t="str">
        <f>IF(CX81="","",Names!$C$12)</f>
        <v/>
      </c>
      <c r="DB81" t="str">
        <f>IFERROR(VLOOKUP($A81,Table!$AV$5:$BI$286,Table!$BC$3,FALSE),"")</f>
        <v/>
      </c>
      <c r="DD81" s="224" t="str">
        <f>IF(CX81="","",CONCATENATE(CX81,Names!$H$3,CY81,Names!$J$3,CZ81,Names!$L$3,DA81,Names!$N$3,DB81))</f>
        <v/>
      </c>
      <c r="DG81" t="str">
        <f>IFERROR(VLOOKUP($A81,Table!$AV$5:$BI$286,Table!$AW$3,FALSE),"")</f>
        <v/>
      </c>
      <c r="DH81" t="str">
        <f>IFERROR(VLOOKUP($A81,Table!$AV$5:$BI$286,Table!$AX$3,FALSE),"")</f>
        <v/>
      </c>
      <c r="DI81" t="str">
        <f>IF(DG81="","",Names!$K$3)</f>
        <v/>
      </c>
      <c r="DJ81" t="str">
        <f>IF(DG81="","",Names!$C$24)</f>
        <v/>
      </c>
      <c r="DK81" t="str">
        <f>IFERROR(VLOOKUP($A81,Table!$AV$5:$BI$286,Table!$AY$3,FALSE),"")</f>
        <v/>
      </c>
      <c r="DM81" s="224" t="str">
        <f>IF(DG81="","",CONCATENATE(DG81,Names!$H$3,DH81,Names!$J$3,DI81,Names!$L$3,DJ81,Names!$N$3,DK81))</f>
        <v/>
      </c>
      <c r="DP81" s="1170" t="str">
        <f>IFERROR(VLOOKUP($A81,Table!$DI$5:$DO$286,Table!$DJ$3,FALSE),"")</f>
        <v/>
      </c>
      <c r="DQ81" s="1170" t="str">
        <f>IFERROR(VLOOKUP($A81,Table!$DI$5:$DO$286,Table!$DK$3,FALSE),"")</f>
        <v/>
      </c>
      <c r="DR81" s="1170" t="str">
        <f>IF(DP81="","",Names!$K$3)</f>
        <v/>
      </c>
      <c r="DS81" s="1170" t="str">
        <f>IF(DP81="","",Names!$C$26)</f>
        <v/>
      </c>
      <c r="DT81" s="1170" t="str">
        <f>IFERROR(VLOOKUP($A81,Table!$DI$5:$DO$286,Table!$DM$3,FALSE),"")</f>
        <v/>
      </c>
      <c r="DV81" s="224" t="str">
        <f>IF(DP81="","",CONCATENATE(DP81,Names!$H$3,DQ81,Names!$J$3,DR81,Names!$L$3,DS81,Names!$N$3,DT81))</f>
        <v/>
      </c>
      <c r="DY81" s="1170" t="str">
        <f>IFERROR(VLOOKUP($A81,Table!$DI$5:$DO$286,Table!$DJ$3,FALSE),"")</f>
        <v/>
      </c>
      <c r="DZ81" s="1170" t="str">
        <f>IFERROR(VLOOKUP($A81,Table!$DI$5:$DO$286,Table!$DK$3,FALSE),"")</f>
        <v/>
      </c>
      <c r="EA81" s="1170" t="str">
        <f>IF(DY81="","",Names!$K$3)</f>
        <v/>
      </c>
      <c r="EB81" s="1170" t="str">
        <f>IF(DY81="","",Names!$C$25)</f>
        <v/>
      </c>
      <c r="EC81" s="1170" t="str">
        <f>IFERROR(VLOOKUP($A81,Table!$DI$5:$DO$286,Table!$DM$3,FALSE),"")</f>
        <v/>
      </c>
      <c r="EE81" s="224" t="str">
        <f>IF(DY81="","",CONCATENATE(DY81,Names!$H$3,DZ81,Names!$J$3,EA81,Names!$L$3,EB81,Names!$N$3,EC81))</f>
        <v/>
      </c>
      <c r="EH81" t="str">
        <f>IFERROR(VLOOKUP($A81,TCS_C!$R$9:$U$10046,TCS_C!$S$5,FALSE),"")</f>
        <v/>
      </c>
      <c r="EI81" t="str">
        <f>IFERROR(VLOOKUP($A81,TCS_C!$R$9:$U$10046,TCS_C!$T$5,FALSE),"")</f>
        <v/>
      </c>
      <c r="EJ81" t="str">
        <f>IF(EH81="","",Names!$K$3)</f>
        <v/>
      </c>
      <c r="EK81" t="str">
        <f>IF(EH81="","",Names!$C$17)</f>
        <v/>
      </c>
      <c r="EL81" t="str">
        <f>IFERROR(VLOOKUP($A81,TCS_C!$R$9:$U$10046,TCS_C!$U$5,FALSE),"")</f>
        <v/>
      </c>
      <c r="EN81" s="224" t="str">
        <f>IF(EH81="","",CONCATENATE(EH81,Names!$H$3,EI81,Names!$J$3,EJ81,Names!$L$3,EK81,Names!$N$3,EL81))</f>
        <v/>
      </c>
      <c r="EQ81" t="str">
        <f>IFERROR(VLOOKUP($A81,Table!BT117:$BY$286,Table!$BU$3,FALSE),"")</f>
        <v/>
      </c>
      <c r="ER81" t="str">
        <f>IFERROR(VLOOKUP($A81,Table!BT117:$BY$286,Table!$BV$3,FALSE),"")</f>
        <v/>
      </c>
      <c r="ES81" t="str">
        <f>IF(EQ81="","",Names!$K$3)</f>
        <v/>
      </c>
      <c r="ET81" t="str">
        <f>IFERROR(VLOOKUP($A81,Table!BT117:$BY$286,Table!$BW$3,FALSE),"")</f>
        <v/>
      </c>
      <c r="EU81" t="str">
        <f>IFERROR(VLOOKUP($A81,Table!BT117:$BY$286,Table!$BX$3,FALSE),"")</f>
        <v/>
      </c>
      <c r="EW81" s="224" t="str">
        <f>IF(EQ81="","",CONCATENATE(EQ81,Names!$H$3,ER81,Names!$J$3,ES81,Names!$L$3,ET81,Names!$N$3,EU81))</f>
        <v/>
      </c>
      <c r="FB81" t="str">
        <f>IF(EZ81="","",Names!$K$3)</f>
        <v/>
      </c>
      <c r="FF81" s="224" t="str">
        <f>IF(EZ81="","",CONCATENATE(EZ81,Names!$H$3,FA81,Names!$J$3,FB81,Names!$L$3,FC81,Names!$N$3,FD81))</f>
        <v/>
      </c>
      <c r="FG81" s="1266" t="str">
        <f>IF(EZ81="","",CONCATENATE(FC81,Names!$N$3,FD81))</f>
        <v/>
      </c>
    </row>
    <row r="82" spans="1:163">
      <c r="A82" s="72">
        <v>79</v>
      </c>
      <c r="C82" t="str">
        <f>IFERROR(VLOOKUP($A82,Table!$AL$5:$AS$286,Table!$AM$3,FALSE),"")</f>
        <v>HBL</v>
      </c>
      <c r="D82" t="str">
        <f>IFERROR(VLOOKUP($A82,Table!$AL$5:$AS$286,Table!$AN$3,FALSE),"")</f>
        <v>170PRL</v>
      </c>
      <c r="E82" t="str">
        <f>IF(C82="","",Names!$K$3)</f>
        <v>RFS</v>
      </c>
      <c r="F82" t="str">
        <f>IF(C82="","",Names!$C$5)</f>
        <v>PRLRL</v>
      </c>
      <c r="G82" t="str">
        <f>IFERROR(VLOOKUP($A82,Table!$AL$5:$AS$286,Table!$AO$3,FALSE),"")</f>
        <v>079</v>
      </c>
      <c r="I82" s="224" t="str">
        <f>IF(C82="","",CONCATENATE(C82,Names!$H$3,D82,Names!$J$3,E82,Names!$L$3,F82,Names!$N$3,G82))</f>
        <v>HBL-170PRL:RFS-PRLRL-079</v>
      </c>
      <c r="L82" s="1170" t="str">
        <f>IFERROR(VLOOKUP($A82,Table!$AV$5:$BK$286,Table!$AW$3,FALSE),"")</f>
        <v/>
      </c>
      <c r="M82" s="1170" t="str">
        <f>IFERROR(VLOOKUP($A82,Table!$AV$5:$BK$286,Table!$AX$3,FALSE),"")</f>
        <v/>
      </c>
      <c r="N82" s="1170" t="str">
        <f>IF(L82="","",Names!$K$3)</f>
        <v/>
      </c>
      <c r="O82" s="1170" t="str">
        <f>IF(L82="","",Names!$C$9)</f>
        <v/>
      </c>
      <c r="P82" s="1170" t="str">
        <f>IFERROR(VLOOKUP($A82,Table!$AV$5:$BK$286,Table!$AY$3,FALSE),"")</f>
        <v/>
      </c>
      <c r="R82" s="224" t="str">
        <f>IF(L82="","",CONCATENATE(L82,Names!$H$3,M82,Names!$J$3,N82,Names!$L$3,O82,Names!$N$3,P82))</f>
        <v/>
      </c>
      <c r="U82" t="str">
        <f>IFERROR(VLOOKUP($A82,Table!$AV$5:$BI$286,Table!$AW$3,FALSE),"")</f>
        <v/>
      </c>
      <c r="V82" t="str">
        <f>IFERROR(VLOOKUP($A82,Table!$AV$5:$BI$286,Table!$AX$3,FALSE),"")</f>
        <v/>
      </c>
      <c r="W82" t="str">
        <f>IF(U82="","",Names!$K$3)</f>
        <v/>
      </c>
      <c r="X82" t="str">
        <f>IF(U82="","",Names!$C$6)</f>
        <v/>
      </c>
      <c r="Y82" t="str">
        <f>IFERROR(VLOOKUP($A82,Table!$AV$5:$BI$286,Table!$AY$3,FALSE),"")</f>
        <v/>
      </c>
      <c r="AA82" s="224" t="str">
        <f>IF(U82="","",CONCATENATE(U82,Names!$H$3,V82,Names!$J$3,W82,Names!$L$3,X82,Names!$N$3,Y82))</f>
        <v/>
      </c>
      <c r="AD82" t="str">
        <f>IFERROR(VLOOKUP($A82,Table!$AV$5:$BI$286,Table!$AW$3,FALSE),"")</f>
        <v/>
      </c>
      <c r="AE82" t="str">
        <f>IFERROR(VLOOKUP($A82,Table!$AV$5:$BI$286,Table!$AX$3,FALSE),"")</f>
        <v/>
      </c>
      <c r="AF82" t="str">
        <f>IF(AD82="","",Names!$K$3)</f>
        <v/>
      </c>
      <c r="AG82" t="str">
        <f>IF(AD82="","",Names!$C$7)</f>
        <v/>
      </c>
      <c r="AH82" t="str">
        <f>IFERROR(VLOOKUP($A82,Table!$AV$5:$BI$286,Table!$AY$3,FALSE),"")</f>
        <v/>
      </c>
      <c r="AJ82" s="224" t="str">
        <f>IF(AD82="","",CONCATENATE(AD82,Names!$H$3,AE82,Names!$J$3,AF82,Names!$L$3,AG82,Names!$N$3,AH82))</f>
        <v/>
      </c>
      <c r="AM82" t="str">
        <f>IFERROR(VLOOKUP($A82,Table!$AV$5:$BI$286,Table!$AW$3,FALSE),"")</f>
        <v/>
      </c>
      <c r="AN82" t="str">
        <f>IFERROR(VLOOKUP($A82,Table!$AV$5:$BI$286,Table!$AX$3,FALSE),"")</f>
        <v/>
      </c>
      <c r="AO82" t="str">
        <f>IF(AM82="","",Names!$K$3)</f>
        <v/>
      </c>
      <c r="AP82" t="str">
        <f>IF(AM82="","",Names!$C$8)</f>
        <v/>
      </c>
      <c r="AQ82" t="str">
        <f>IFERROR(VLOOKUP($A82,Table!$AV$5:$BI$286,Table!$AY$3,FALSE),"")</f>
        <v/>
      </c>
      <c r="AS82" s="224" t="str">
        <f>IF(AM82="","",CONCATENATE(AM82,Names!$H$3,AN82,Names!$J$3,AO82,Names!$L$3,AP82,Names!$N$3,AQ82))</f>
        <v/>
      </c>
      <c r="AV82" t="str">
        <f>IFERROR(VLOOKUP($A82,Table!$AL$5:$AS$286,Table!$AM$3,FALSE),"")</f>
        <v>HBL</v>
      </c>
      <c r="AW82" t="str">
        <f>IFERROR(VLOOKUP($A82,Table!$AL$5:$AS$286,Table!$AN$3,FALSE),"")</f>
        <v>170PRL</v>
      </c>
      <c r="AX82" t="str">
        <f>IF(AV82="","",Names!$K$3)</f>
        <v>RFS</v>
      </c>
      <c r="AY82" t="str">
        <f>IF(AV82="","",Names!$C$10)</f>
        <v>PRLEH</v>
      </c>
      <c r="AZ82" t="str">
        <f>IFERROR(VLOOKUP($A82,Table!$AL$5:$AS$286,Table!$AQ$3,FALSE),"")</f>
        <v>L079</v>
      </c>
      <c r="BB82" s="224" t="str">
        <f>IF(AV82="","",CONCATENATE(AV82,Names!$H$3,AW82,Names!$J$3,AX82,Names!$L$3,AY82,Names!$N$3,AZ82))</f>
        <v>HBL-170PRL:RFS-PRLEH-L079</v>
      </c>
      <c r="BE82" t="str">
        <f>IFERROR(VLOOKUP($A82,Table!$AV$5:$BI$286,Table!$AW$3,FALSE),"")</f>
        <v/>
      </c>
      <c r="BF82" t="str">
        <f>IFERROR(VLOOKUP($A82,Table!$AV$5:$BI$286,Table!$AX$3,FALSE),"")</f>
        <v/>
      </c>
      <c r="BG82" t="str">
        <f>IF(BE82="","",Names!$K$3)</f>
        <v/>
      </c>
      <c r="BH82" t="str">
        <f>IF(BE82="","",Names!$C$10)</f>
        <v/>
      </c>
      <c r="BI82" t="str">
        <f>IFERROR(VLOOKUP($A82,Table!$AV$5:$BI$286,Table!$BC$3,FALSE),"")</f>
        <v/>
      </c>
      <c r="BK82" s="224" t="str">
        <f>IF(BE82="","",CONCATENATE(BE82,Names!$H$3,BF82,Names!$J$3,BG82,Names!$L$3,BH82,Names!$N$3,BI82))</f>
        <v/>
      </c>
      <c r="BN82" t="str">
        <f>IFERROR(VLOOKUP($A82,Table!$AV$5:$BI$286,Table!$AW$3,FALSE),"")</f>
        <v/>
      </c>
      <c r="BO82" t="str">
        <f>IFERROR(VLOOKUP($A82,Table!$AV$5:$BI$286,Table!$AX$3,FALSE),"")</f>
        <v/>
      </c>
      <c r="BP82" t="str">
        <f>IF(BN82="","",Names!$K$3)</f>
        <v/>
      </c>
      <c r="BQ82" t="str">
        <f>IF(BN82="","",Names!$C$10)</f>
        <v/>
      </c>
      <c r="BR82" t="str">
        <f>IFERROR(VLOOKUP($A82,Table!$AV$5:$BI$286,Table!$BF$3,FALSE),"")</f>
        <v/>
      </c>
      <c r="BT82" s="224" t="str">
        <f>IF(BN82="","",CONCATENATE(BN82,Names!$H$3,BO82,Names!$J$3,BP82,Names!$L$3,BQ82,Names!$N$3,BR82))</f>
        <v/>
      </c>
      <c r="BW82" t="str">
        <f>IFERROR(VLOOKUP($A82,Table!$AL$5:$AS$286,Table!$AM$3,FALSE),"")</f>
        <v>HBL</v>
      </c>
      <c r="BX82" t="str">
        <f>IFERROR(VLOOKUP($A82,Table!$AL$5:$AS$286,Table!$AN$3,FALSE),"")</f>
        <v>170PRL</v>
      </c>
      <c r="BY82" t="str">
        <f>IF(BW82="","",Names!$K$3)</f>
        <v>RFS</v>
      </c>
      <c r="BZ82" t="str">
        <f>IF(BW82="","",Names!$C$11)</f>
        <v>PRLTE</v>
      </c>
      <c r="CA82" t="str">
        <f>IFERROR(VLOOKUP($A82,Table!$AL$5:$AS$286,Table!$AQ$3,FALSE),"")</f>
        <v>L079</v>
      </c>
      <c r="CC82" s="224" t="str">
        <f>IF(BW82="","",CONCATENATE(BW82,Names!$H$3,BX82,Names!$J$3,BY82,Names!$L$3,BZ82,Names!$N$3,CA82))</f>
        <v>HBL-170PRL:RFS-PRLTE-L079</v>
      </c>
      <c r="CF82" t="str">
        <f>IFERROR(VLOOKUP($A82,Table!$AV$5:$BI$286,Table!$AW$3,FALSE),"")</f>
        <v/>
      </c>
      <c r="CG82" t="str">
        <f>IFERROR(VLOOKUP($A82,Table!$AV$5:$BI$286,Table!$AX$3,FALSE),"")</f>
        <v/>
      </c>
      <c r="CH82" t="str">
        <f>IF(CF82="","",Names!$K$3)</f>
        <v/>
      </c>
      <c r="CI82" t="str">
        <f>IF(CF82="","",Names!$C$11)</f>
        <v/>
      </c>
      <c r="CJ82" t="str">
        <f>IFERROR(VLOOKUP($A82,Table!$AV$5:$BI$286,Table!$BC$3,FALSE),"")</f>
        <v/>
      </c>
      <c r="CL82" s="224" t="str">
        <f>IF(CF82="","",CONCATENATE(CF82,Names!$H$3,CG82,Names!$J$3,CH82,Names!$L$3,CI82,Names!$N$3,CJ82))</f>
        <v/>
      </c>
      <c r="CO82" t="str">
        <f>IFERROR(VLOOKUP($A82,Table!$AV$5:$BI$286,Table!$AW$3,FALSE),"")</f>
        <v/>
      </c>
      <c r="CP82" t="str">
        <f>IFERROR(VLOOKUP($A82,Table!$AV$5:$BI$286,Table!$AX$3,FALSE),"")</f>
        <v/>
      </c>
      <c r="CQ82" t="str">
        <f>IF(CO82="","",Names!$K$3)</f>
        <v/>
      </c>
      <c r="CR82" t="str">
        <f>IF(CO82="","",Names!$C$11)</f>
        <v/>
      </c>
      <c r="CS82" t="str">
        <f>IFERROR(VLOOKUP($A82,Table!$AV$5:$BI$286,Table!$BF$3,FALSE),"")</f>
        <v/>
      </c>
      <c r="CU82" s="224" t="str">
        <f>IF(CO82="","",CONCATENATE(CO82,Names!$H$3,CP82,Names!$J$3,CQ82,Names!$L$3,CR82,Names!$N$3,CS82))</f>
        <v/>
      </c>
      <c r="CX82" t="str">
        <f>IFERROR(VLOOKUP($A82,Table!$AV$5:$BI$286,Table!$AW$3,FALSE),"")</f>
        <v/>
      </c>
      <c r="CY82" t="str">
        <f>IFERROR(VLOOKUP($A82,Table!$AV$5:$BI$286,Table!$AX$3,FALSE),"")</f>
        <v/>
      </c>
      <c r="CZ82" t="str">
        <f>IF(CX82="","",Names!$K$3)</f>
        <v/>
      </c>
      <c r="DA82" t="str">
        <f>IF(CX82="","",Names!$C$12)</f>
        <v/>
      </c>
      <c r="DB82" t="str">
        <f>IFERROR(VLOOKUP($A82,Table!$AV$5:$BI$286,Table!$BC$3,FALSE),"")</f>
        <v/>
      </c>
      <c r="DD82" s="224" t="str">
        <f>IF(CX82="","",CONCATENATE(CX82,Names!$H$3,CY82,Names!$J$3,CZ82,Names!$L$3,DA82,Names!$N$3,DB82))</f>
        <v/>
      </c>
      <c r="DG82" t="str">
        <f>IFERROR(VLOOKUP($A82,Table!$AV$5:$BI$286,Table!$AW$3,FALSE),"")</f>
        <v/>
      </c>
      <c r="DH82" t="str">
        <f>IFERROR(VLOOKUP($A82,Table!$AV$5:$BI$286,Table!$AX$3,FALSE),"")</f>
        <v/>
      </c>
      <c r="DI82" t="str">
        <f>IF(DG82="","",Names!$K$3)</f>
        <v/>
      </c>
      <c r="DJ82" t="str">
        <f>IF(DG82="","",Names!$C$24)</f>
        <v/>
      </c>
      <c r="DK82" t="str">
        <f>IFERROR(VLOOKUP($A82,Table!$AV$5:$BI$286,Table!$AY$3,FALSE),"")</f>
        <v/>
      </c>
      <c r="DM82" s="224" t="str">
        <f>IF(DG82="","",CONCATENATE(DG82,Names!$H$3,DH82,Names!$J$3,DI82,Names!$L$3,DJ82,Names!$N$3,DK82))</f>
        <v/>
      </c>
      <c r="DP82" s="1170" t="str">
        <f>IFERROR(VLOOKUP($A82,Table!$DI$5:$DO$286,Table!$DJ$3,FALSE),"")</f>
        <v/>
      </c>
      <c r="DQ82" s="1170" t="str">
        <f>IFERROR(VLOOKUP($A82,Table!$DI$5:$DO$286,Table!$DK$3,FALSE),"")</f>
        <v/>
      </c>
      <c r="DR82" s="1170" t="str">
        <f>IF(DP82="","",Names!$K$3)</f>
        <v/>
      </c>
      <c r="DS82" s="1170" t="str">
        <f>IF(DP82="","",Names!$C$26)</f>
        <v/>
      </c>
      <c r="DT82" s="1170" t="str">
        <f>IFERROR(VLOOKUP($A82,Table!$DI$5:$DO$286,Table!$DM$3,FALSE),"")</f>
        <v/>
      </c>
      <c r="DV82" s="224" t="str">
        <f>IF(DP82="","",CONCATENATE(DP82,Names!$H$3,DQ82,Names!$J$3,DR82,Names!$L$3,DS82,Names!$N$3,DT82))</f>
        <v/>
      </c>
      <c r="DY82" s="1170" t="str">
        <f>IFERROR(VLOOKUP($A82,Table!$DI$5:$DO$286,Table!$DJ$3,FALSE),"")</f>
        <v/>
      </c>
      <c r="DZ82" s="1170" t="str">
        <f>IFERROR(VLOOKUP($A82,Table!$DI$5:$DO$286,Table!$DK$3,FALSE),"")</f>
        <v/>
      </c>
      <c r="EA82" s="1170" t="str">
        <f>IF(DY82="","",Names!$K$3)</f>
        <v/>
      </c>
      <c r="EB82" s="1170" t="str">
        <f>IF(DY82="","",Names!$C$25)</f>
        <v/>
      </c>
      <c r="EC82" s="1170" t="str">
        <f>IFERROR(VLOOKUP($A82,Table!$DI$5:$DO$286,Table!$DM$3,FALSE),"")</f>
        <v/>
      </c>
      <c r="EE82" s="224" t="str">
        <f>IF(DY82="","",CONCATENATE(DY82,Names!$H$3,DZ82,Names!$J$3,EA82,Names!$L$3,EB82,Names!$N$3,EC82))</f>
        <v/>
      </c>
      <c r="EH82" t="str">
        <f>IFERROR(VLOOKUP($A82,TCS_C!$R$9:$U$10046,TCS_C!$S$5,FALSE),"")</f>
        <v/>
      </c>
      <c r="EI82" t="str">
        <f>IFERROR(VLOOKUP($A82,TCS_C!$R$9:$U$10046,TCS_C!$T$5,FALSE),"")</f>
        <v/>
      </c>
      <c r="EJ82" t="str">
        <f>IF(EH82="","",Names!$K$3)</f>
        <v/>
      </c>
      <c r="EK82" t="str">
        <f>IF(EH82="","",Names!$C$17)</f>
        <v/>
      </c>
      <c r="EL82" t="str">
        <f>IFERROR(VLOOKUP($A82,TCS_C!$R$9:$U$10046,TCS_C!$U$5,FALSE),"")</f>
        <v/>
      </c>
      <c r="EN82" s="224" t="str">
        <f>IF(EH82="","",CONCATENATE(EH82,Names!$H$3,EI82,Names!$J$3,EJ82,Names!$L$3,EK82,Names!$N$3,EL82))</f>
        <v/>
      </c>
      <c r="EQ82" t="str">
        <f>IFERROR(VLOOKUP($A82,Table!BT118:$BY$286,Table!$BU$3,FALSE),"")</f>
        <v/>
      </c>
      <c r="ER82" t="str">
        <f>IFERROR(VLOOKUP($A82,Table!BT118:$BY$286,Table!$BV$3,FALSE),"")</f>
        <v/>
      </c>
      <c r="ES82" t="str">
        <f>IF(EQ82="","",Names!$K$3)</f>
        <v/>
      </c>
      <c r="ET82" t="str">
        <f>IFERROR(VLOOKUP($A82,Table!BT118:$BY$286,Table!$BW$3,FALSE),"")</f>
        <v/>
      </c>
      <c r="EU82" t="str">
        <f>IFERROR(VLOOKUP($A82,Table!BT118:$BY$286,Table!$BX$3,FALSE),"")</f>
        <v/>
      </c>
      <c r="EW82" s="224" t="str">
        <f>IF(EQ82="","",CONCATENATE(EQ82,Names!$H$3,ER82,Names!$J$3,ES82,Names!$L$3,ET82,Names!$N$3,EU82))</f>
        <v/>
      </c>
      <c r="FB82" t="str">
        <f>IF(EZ82="","",Names!$K$3)</f>
        <v/>
      </c>
      <c r="FF82" s="224" t="str">
        <f>IF(EZ82="","",CONCATENATE(EZ82,Names!$H$3,FA82,Names!$J$3,FB82,Names!$L$3,FC82,Names!$N$3,FD82))</f>
        <v/>
      </c>
      <c r="FG82" s="1266" t="str">
        <f>IF(EZ82="","",CONCATENATE(FC82,Names!$N$3,FD82))</f>
        <v/>
      </c>
    </row>
    <row r="83" spans="1:163">
      <c r="A83" s="72">
        <v>80</v>
      </c>
      <c r="C83" t="str">
        <f>IFERROR(VLOOKUP($A83,Table!$AL$5:$AS$286,Table!$AM$3,FALSE),"")</f>
        <v>HBL</v>
      </c>
      <c r="D83" t="str">
        <f>IFERROR(VLOOKUP($A83,Table!$AL$5:$AS$286,Table!$AN$3,FALSE),"")</f>
        <v>170PRL</v>
      </c>
      <c r="E83" t="str">
        <f>IF(C83="","",Names!$K$3)</f>
        <v>RFS</v>
      </c>
      <c r="F83" t="str">
        <f>IF(C83="","",Names!$C$5)</f>
        <v>PRLRL</v>
      </c>
      <c r="G83" t="str">
        <f>IFERROR(VLOOKUP($A83,Table!$AL$5:$AS$286,Table!$AO$3,FALSE),"")</f>
        <v>080</v>
      </c>
      <c r="I83" s="224" t="str">
        <f>IF(C83="","",CONCATENATE(C83,Names!$H$3,D83,Names!$J$3,E83,Names!$L$3,F83,Names!$N$3,G83))</f>
        <v>HBL-170PRL:RFS-PRLRL-080</v>
      </c>
      <c r="L83" s="1170" t="str">
        <f>IFERROR(VLOOKUP($A83,Table!$AV$5:$BK$286,Table!$AW$3,FALSE),"")</f>
        <v/>
      </c>
      <c r="M83" s="1170" t="str">
        <f>IFERROR(VLOOKUP($A83,Table!$AV$5:$BK$286,Table!$AX$3,FALSE),"")</f>
        <v/>
      </c>
      <c r="N83" s="1170" t="str">
        <f>IF(L83="","",Names!$K$3)</f>
        <v/>
      </c>
      <c r="O83" s="1170" t="str">
        <f>IF(L83="","",Names!$C$9)</f>
        <v/>
      </c>
      <c r="P83" s="1170" t="str">
        <f>IFERROR(VLOOKUP($A83,Table!$AV$5:$BK$286,Table!$AY$3,FALSE),"")</f>
        <v/>
      </c>
      <c r="R83" s="224" t="str">
        <f>IF(L83="","",CONCATENATE(L83,Names!$H$3,M83,Names!$J$3,N83,Names!$L$3,O83,Names!$N$3,P83))</f>
        <v/>
      </c>
      <c r="U83" t="str">
        <f>IFERROR(VLOOKUP($A83,Table!$AV$5:$BI$286,Table!$AW$3,FALSE),"")</f>
        <v/>
      </c>
      <c r="V83" t="str">
        <f>IFERROR(VLOOKUP($A83,Table!$AV$5:$BI$286,Table!$AX$3,FALSE),"")</f>
        <v/>
      </c>
      <c r="W83" t="str">
        <f>IF(U83="","",Names!$K$3)</f>
        <v/>
      </c>
      <c r="X83" t="str">
        <f>IF(U83="","",Names!$C$6)</f>
        <v/>
      </c>
      <c r="Y83" t="str">
        <f>IFERROR(VLOOKUP($A83,Table!$AV$5:$BI$286,Table!$AY$3,FALSE),"")</f>
        <v/>
      </c>
      <c r="AA83" s="224" t="str">
        <f>IF(U83="","",CONCATENATE(U83,Names!$H$3,V83,Names!$J$3,W83,Names!$L$3,X83,Names!$N$3,Y83))</f>
        <v/>
      </c>
      <c r="AD83" t="str">
        <f>IFERROR(VLOOKUP($A83,Table!$AV$5:$BI$286,Table!$AW$3,FALSE),"")</f>
        <v/>
      </c>
      <c r="AE83" t="str">
        <f>IFERROR(VLOOKUP($A83,Table!$AV$5:$BI$286,Table!$AX$3,FALSE),"")</f>
        <v/>
      </c>
      <c r="AF83" t="str">
        <f>IF(AD83="","",Names!$K$3)</f>
        <v/>
      </c>
      <c r="AG83" t="str">
        <f>IF(AD83="","",Names!$C$7)</f>
        <v/>
      </c>
      <c r="AH83" t="str">
        <f>IFERROR(VLOOKUP($A83,Table!$AV$5:$BI$286,Table!$AY$3,FALSE),"")</f>
        <v/>
      </c>
      <c r="AJ83" s="224" t="str">
        <f>IF(AD83="","",CONCATENATE(AD83,Names!$H$3,AE83,Names!$J$3,AF83,Names!$L$3,AG83,Names!$N$3,AH83))</f>
        <v/>
      </c>
      <c r="AM83" t="str">
        <f>IFERROR(VLOOKUP($A83,Table!$AV$5:$BI$286,Table!$AW$3,FALSE),"")</f>
        <v/>
      </c>
      <c r="AN83" t="str">
        <f>IFERROR(VLOOKUP($A83,Table!$AV$5:$BI$286,Table!$AX$3,FALSE),"")</f>
        <v/>
      </c>
      <c r="AO83" t="str">
        <f>IF(AM83="","",Names!$K$3)</f>
        <v/>
      </c>
      <c r="AP83" t="str">
        <f>IF(AM83="","",Names!$C$8)</f>
        <v/>
      </c>
      <c r="AQ83" t="str">
        <f>IFERROR(VLOOKUP($A83,Table!$AV$5:$BI$286,Table!$AY$3,FALSE),"")</f>
        <v/>
      </c>
      <c r="AS83" s="224" t="str">
        <f>IF(AM83="","",CONCATENATE(AM83,Names!$H$3,AN83,Names!$J$3,AO83,Names!$L$3,AP83,Names!$N$3,AQ83))</f>
        <v/>
      </c>
      <c r="AV83" t="str">
        <f>IFERROR(VLOOKUP($A83,Table!$AL$5:$AS$286,Table!$AM$3,FALSE),"")</f>
        <v>HBL</v>
      </c>
      <c r="AW83" t="str">
        <f>IFERROR(VLOOKUP($A83,Table!$AL$5:$AS$286,Table!$AN$3,FALSE),"")</f>
        <v>170PRL</v>
      </c>
      <c r="AX83" t="str">
        <f>IF(AV83="","",Names!$K$3)</f>
        <v>RFS</v>
      </c>
      <c r="AY83" t="str">
        <f>IF(AV83="","",Names!$C$10)</f>
        <v>PRLEH</v>
      </c>
      <c r="AZ83" t="str">
        <f>IFERROR(VLOOKUP($A83,Table!$AL$5:$AS$286,Table!$AQ$3,FALSE),"")</f>
        <v>L080</v>
      </c>
      <c r="BB83" s="224" t="str">
        <f>IF(AV83="","",CONCATENATE(AV83,Names!$H$3,AW83,Names!$J$3,AX83,Names!$L$3,AY83,Names!$N$3,AZ83))</f>
        <v>HBL-170PRL:RFS-PRLEH-L080</v>
      </c>
      <c r="BE83" t="str">
        <f>IFERROR(VLOOKUP($A83,Table!$AV$5:$BI$286,Table!$AW$3,FALSE),"")</f>
        <v/>
      </c>
      <c r="BF83" t="str">
        <f>IFERROR(VLOOKUP($A83,Table!$AV$5:$BI$286,Table!$AX$3,FALSE),"")</f>
        <v/>
      </c>
      <c r="BG83" t="str">
        <f>IF(BE83="","",Names!$K$3)</f>
        <v/>
      </c>
      <c r="BH83" t="str">
        <f>IF(BE83="","",Names!$C$10)</f>
        <v/>
      </c>
      <c r="BI83" t="str">
        <f>IFERROR(VLOOKUP($A83,Table!$AV$5:$BI$286,Table!$BC$3,FALSE),"")</f>
        <v/>
      </c>
      <c r="BK83" s="224" t="str">
        <f>IF(BE83="","",CONCATENATE(BE83,Names!$H$3,BF83,Names!$J$3,BG83,Names!$L$3,BH83,Names!$N$3,BI83))</f>
        <v/>
      </c>
      <c r="BN83" t="str">
        <f>IFERROR(VLOOKUP($A83,Table!$AV$5:$BI$286,Table!$AW$3,FALSE),"")</f>
        <v/>
      </c>
      <c r="BO83" t="str">
        <f>IFERROR(VLOOKUP($A83,Table!$AV$5:$BI$286,Table!$AX$3,FALSE),"")</f>
        <v/>
      </c>
      <c r="BP83" t="str">
        <f>IF(BN83="","",Names!$K$3)</f>
        <v/>
      </c>
      <c r="BQ83" t="str">
        <f>IF(BN83="","",Names!$C$10)</f>
        <v/>
      </c>
      <c r="BR83" t="str">
        <f>IFERROR(VLOOKUP($A83,Table!$AV$5:$BI$286,Table!$BF$3,FALSE),"")</f>
        <v/>
      </c>
      <c r="BT83" s="224" t="str">
        <f>IF(BN83="","",CONCATENATE(BN83,Names!$H$3,BO83,Names!$J$3,BP83,Names!$L$3,BQ83,Names!$N$3,BR83))</f>
        <v/>
      </c>
      <c r="BW83" t="str">
        <f>IFERROR(VLOOKUP($A83,Table!$AL$5:$AS$286,Table!$AM$3,FALSE),"")</f>
        <v>HBL</v>
      </c>
      <c r="BX83" t="str">
        <f>IFERROR(VLOOKUP($A83,Table!$AL$5:$AS$286,Table!$AN$3,FALSE),"")</f>
        <v>170PRL</v>
      </c>
      <c r="BY83" t="str">
        <f>IF(BW83="","",Names!$K$3)</f>
        <v>RFS</v>
      </c>
      <c r="BZ83" t="str">
        <f>IF(BW83="","",Names!$C$11)</f>
        <v>PRLTE</v>
      </c>
      <c r="CA83" t="str">
        <f>IFERROR(VLOOKUP($A83,Table!$AL$5:$AS$286,Table!$AQ$3,FALSE),"")</f>
        <v>L080</v>
      </c>
      <c r="CC83" s="224" t="str">
        <f>IF(BW83="","",CONCATENATE(BW83,Names!$H$3,BX83,Names!$J$3,BY83,Names!$L$3,BZ83,Names!$N$3,CA83))</f>
        <v>HBL-170PRL:RFS-PRLTE-L080</v>
      </c>
      <c r="CF83" t="str">
        <f>IFERROR(VLOOKUP($A83,Table!$AV$5:$BI$286,Table!$AW$3,FALSE),"")</f>
        <v/>
      </c>
      <c r="CG83" t="str">
        <f>IFERROR(VLOOKUP($A83,Table!$AV$5:$BI$286,Table!$AX$3,FALSE),"")</f>
        <v/>
      </c>
      <c r="CH83" t="str">
        <f>IF(CF83="","",Names!$K$3)</f>
        <v/>
      </c>
      <c r="CI83" t="str">
        <f>IF(CF83="","",Names!$C$11)</f>
        <v/>
      </c>
      <c r="CJ83" t="str">
        <f>IFERROR(VLOOKUP($A83,Table!$AV$5:$BI$286,Table!$BC$3,FALSE),"")</f>
        <v/>
      </c>
      <c r="CL83" s="224" t="str">
        <f>IF(CF83="","",CONCATENATE(CF83,Names!$H$3,CG83,Names!$J$3,CH83,Names!$L$3,CI83,Names!$N$3,CJ83))</f>
        <v/>
      </c>
      <c r="CO83" t="str">
        <f>IFERROR(VLOOKUP($A83,Table!$AV$5:$BI$286,Table!$AW$3,FALSE),"")</f>
        <v/>
      </c>
      <c r="CP83" t="str">
        <f>IFERROR(VLOOKUP($A83,Table!$AV$5:$BI$286,Table!$AX$3,FALSE),"")</f>
        <v/>
      </c>
      <c r="CQ83" t="str">
        <f>IF(CO83="","",Names!$K$3)</f>
        <v/>
      </c>
      <c r="CR83" t="str">
        <f>IF(CO83="","",Names!$C$11)</f>
        <v/>
      </c>
      <c r="CS83" t="str">
        <f>IFERROR(VLOOKUP($A83,Table!$AV$5:$BI$286,Table!$BF$3,FALSE),"")</f>
        <v/>
      </c>
      <c r="CU83" s="224" t="str">
        <f>IF(CO83="","",CONCATENATE(CO83,Names!$H$3,CP83,Names!$J$3,CQ83,Names!$L$3,CR83,Names!$N$3,CS83))</f>
        <v/>
      </c>
      <c r="CX83" t="str">
        <f>IFERROR(VLOOKUP($A83,Table!$AV$5:$BI$286,Table!$AW$3,FALSE),"")</f>
        <v/>
      </c>
      <c r="CY83" t="str">
        <f>IFERROR(VLOOKUP($A83,Table!$AV$5:$BI$286,Table!$AX$3,FALSE),"")</f>
        <v/>
      </c>
      <c r="CZ83" t="str">
        <f>IF(CX83="","",Names!$K$3)</f>
        <v/>
      </c>
      <c r="DA83" t="str">
        <f>IF(CX83="","",Names!$C$12)</f>
        <v/>
      </c>
      <c r="DB83" t="str">
        <f>IFERROR(VLOOKUP($A83,Table!$AV$5:$BI$286,Table!$BC$3,FALSE),"")</f>
        <v/>
      </c>
      <c r="DD83" s="224" t="str">
        <f>IF(CX83="","",CONCATENATE(CX83,Names!$H$3,CY83,Names!$J$3,CZ83,Names!$L$3,DA83,Names!$N$3,DB83))</f>
        <v/>
      </c>
      <c r="DG83" t="str">
        <f>IFERROR(VLOOKUP($A83,Table!$AV$5:$BI$286,Table!$AW$3,FALSE),"")</f>
        <v/>
      </c>
      <c r="DH83" t="str">
        <f>IFERROR(VLOOKUP($A83,Table!$AV$5:$BI$286,Table!$AX$3,FALSE),"")</f>
        <v/>
      </c>
      <c r="DI83" t="str">
        <f>IF(DG83="","",Names!$K$3)</f>
        <v/>
      </c>
      <c r="DJ83" t="str">
        <f>IF(DG83="","",Names!$C$24)</f>
        <v/>
      </c>
      <c r="DK83" t="str">
        <f>IFERROR(VLOOKUP($A83,Table!$AV$5:$BI$286,Table!$AY$3,FALSE),"")</f>
        <v/>
      </c>
      <c r="DM83" s="224" t="str">
        <f>IF(DG83="","",CONCATENATE(DG83,Names!$H$3,DH83,Names!$J$3,DI83,Names!$L$3,DJ83,Names!$N$3,DK83))</f>
        <v/>
      </c>
      <c r="DP83" s="1170" t="str">
        <f>IFERROR(VLOOKUP($A83,Table!$DI$5:$DO$286,Table!$DJ$3,FALSE),"")</f>
        <v/>
      </c>
      <c r="DQ83" s="1170" t="str">
        <f>IFERROR(VLOOKUP($A83,Table!$DI$5:$DO$286,Table!$DK$3,FALSE),"")</f>
        <v/>
      </c>
      <c r="DR83" s="1170" t="str">
        <f>IF(DP83="","",Names!$K$3)</f>
        <v/>
      </c>
      <c r="DS83" s="1170" t="str">
        <f>IF(DP83="","",Names!$C$26)</f>
        <v/>
      </c>
      <c r="DT83" s="1170" t="str">
        <f>IFERROR(VLOOKUP($A83,Table!$DI$5:$DO$286,Table!$DM$3,FALSE),"")</f>
        <v/>
      </c>
      <c r="DV83" s="224" t="str">
        <f>IF(DP83="","",CONCATENATE(DP83,Names!$H$3,DQ83,Names!$J$3,DR83,Names!$L$3,DS83,Names!$N$3,DT83))</f>
        <v/>
      </c>
      <c r="DY83" s="1170" t="str">
        <f>IFERROR(VLOOKUP($A83,Table!$DI$5:$DO$286,Table!$DJ$3,FALSE),"")</f>
        <v/>
      </c>
      <c r="DZ83" s="1170" t="str">
        <f>IFERROR(VLOOKUP($A83,Table!$DI$5:$DO$286,Table!$DK$3,FALSE),"")</f>
        <v/>
      </c>
      <c r="EA83" s="1170" t="str">
        <f>IF(DY83="","",Names!$K$3)</f>
        <v/>
      </c>
      <c r="EB83" s="1170" t="str">
        <f>IF(DY83="","",Names!$C$25)</f>
        <v/>
      </c>
      <c r="EC83" s="1170" t="str">
        <f>IFERROR(VLOOKUP($A83,Table!$DI$5:$DO$286,Table!$DM$3,FALSE),"")</f>
        <v/>
      </c>
      <c r="EE83" s="224" t="str">
        <f>IF(DY83="","",CONCATENATE(DY83,Names!$H$3,DZ83,Names!$J$3,EA83,Names!$L$3,EB83,Names!$N$3,EC83))</f>
        <v/>
      </c>
      <c r="EH83" t="str">
        <f>IFERROR(VLOOKUP($A83,TCS_C!$R$9:$U$10046,TCS_C!$S$5,FALSE),"")</f>
        <v/>
      </c>
      <c r="EI83" t="str">
        <f>IFERROR(VLOOKUP($A83,TCS_C!$R$9:$U$10046,TCS_C!$T$5,FALSE),"")</f>
        <v/>
      </c>
      <c r="EJ83" t="str">
        <f>IF(EH83="","",Names!$K$3)</f>
        <v/>
      </c>
      <c r="EK83" t="str">
        <f>IF(EH83="","",Names!$C$17)</f>
        <v/>
      </c>
      <c r="EL83" t="str">
        <f>IFERROR(VLOOKUP($A83,TCS_C!$R$9:$U$10046,TCS_C!$U$5,FALSE),"")</f>
        <v/>
      </c>
      <c r="EN83" s="224" t="str">
        <f>IF(EH83="","",CONCATENATE(EH83,Names!$H$3,EI83,Names!$J$3,EJ83,Names!$L$3,EK83,Names!$N$3,EL83))</f>
        <v/>
      </c>
      <c r="EQ83" t="str">
        <f>IFERROR(VLOOKUP($A83,Table!BT119:$BY$286,Table!$BU$3,FALSE),"")</f>
        <v/>
      </c>
      <c r="ER83" t="str">
        <f>IFERROR(VLOOKUP($A83,Table!BT119:$BY$286,Table!$BV$3,FALSE),"")</f>
        <v/>
      </c>
      <c r="ES83" t="str">
        <f>IF(EQ83="","",Names!$K$3)</f>
        <v/>
      </c>
      <c r="ET83" t="str">
        <f>IFERROR(VLOOKUP($A83,Table!BT119:$BY$286,Table!$BW$3,FALSE),"")</f>
        <v/>
      </c>
      <c r="EU83" t="str">
        <f>IFERROR(VLOOKUP($A83,Table!BT119:$BY$286,Table!$BX$3,FALSE),"")</f>
        <v/>
      </c>
      <c r="EW83" s="224" t="str">
        <f>IF(EQ83="","",CONCATENATE(EQ83,Names!$H$3,ER83,Names!$J$3,ES83,Names!$L$3,ET83,Names!$N$3,EU83))</f>
        <v/>
      </c>
      <c r="FB83" t="str">
        <f>IF(EZ83="","",Names!$K$3)</f>
        <v/>
      </c>
      <c r="FF83" s="224" t="str">
        <f>IF(EZ83="","",CONCATENATE(EZ83,Names!$H$3,FA83,Names!$J$3,FB83,Names!$L$3,FC83,Names!$N$3,FD83))</f>
        <v/>
      </c>
      <c r="FG83" s="1266" t="str">
        <f>IF(EZ83="","",CONCATENATE(FC83,Names!$N$3,FD83))</f>
        <v/>
      </c>
    </row>
    <row r="84" spans="1:163">
      <c r="A84" s="72">
        <v>81</v>
      </c>
      <c r="C84" t="str">
        <f>IFERROR(VLOOKUP($A84,Table!$AL$5:$AS$286,Table!$AM$3,FALSE),"")</f>
        <v>HBL</v>
      </c>
      <c r="D84" t="str">
        <f>IFERROR(VLOOKUP($A84,Table!$AL$5:$AS$286,Table!$AN$3,FALSE),"")</f>
        <v>180PRL</v>
      </c>
      <c r="E84" t="str">
        <f>IF(C84="","",Names!$K$3)</f>
        <v>RFS</v>
      </c>
      <c r="F84" t="str">
        <f>IF(C84="","",Names!$C$5)</f>
        <v>PRLRL</v>
      </c>
      <c r="G84" t="str">
        <f>IFERROR(VLOOKUP($A84,Table!$AL$5:$AS$286,Table!$AO$3,FALSE),"")</f>
        <v>081</v>
      </c>
      <c r="I84" s="224" t="str">
        <f>IF(C84="","",CONCATENATE(C84,Names!$H$3,D84,Names!$J$3,E84,Names!$L$3,F84,Names!$N$3,G84))</f>
        <v>HBL-180PRL:RFS-PRLRL-081</v>
      </c>
      <c r="L84" s="1170" t="str">
        <f>IFERROR(VLOOKUP($A84,Table!$AV$5:$BK$286,Table!$AW$3,FALSE),"")</f>
        <v/>
      </c>
      <c r="M84" s="1170" t="str">
        <f>IFERROR(VLOOKUP($A84,Table!$AV$5:$BK$286,Table!$AX$3,FALSE),"")</f>
        <v/>
      </c>
      <c r="N84" s="1170" t="str">
        <f>IF(L84="","",Names!$K$3)</f>
        <v/>
      </c>
      <c r="O84" s="1170" t="str">
        <f>IF(L84="","",Names!$C$9)</f>
        <v/>
      </c>
      <c r="P84" s="1170" t="str">
        <f>IFERROR(VLOOKUP($A84,Table!$AV$5:$BK$286,Table!$AY$3,FALSE),"")</f>
        <v/>
      </c>
      <c r="R84" s="224" t="str">
        <f>IF(L84="","",CONCATENATE(L84,Names!$H$3,M84,Names!$J$3,N84,Names!$L$3,O84,Names!$N$3,P84))</f>
        <v/>
      </c>
      <c r="U84" t="str">
        <f>IFERROR(VLOOKUP($A84,Table!$AV$5:$BI$286,Table!$AW$3,FALSE),"")</f>
        <v/>
      </c>
      <c r="V84" t="str">
        <f>IFERROR(VLOOKUP($A84,Table!$AV$5:$BI$286,Table!$AX$3,FALSE),"")</f>
        <v/>
      </c>
      <c r="W84" t="str">
        <f>IF(U84="","",Names!$K$3)</f>
        <v/>
      </c>
      <c r="X84" t="str">
        <f>IF(U84="","",Names!$C$6)</f>
        <v/>
      </c>
      <c r="Y84" t="str">
        <f>IFERROR(VLOOKUP($A84,Table!$AV$5:$BI$286,Table!$AY$3,FALSE),"")</f>
        <v/>
      </c>
      <c r="AA84" s="224" t="str">
        <f>IF(U84="","",CONCATENATE(U84,Names!$H$3,V84,Names!$J$3,W84,Names!$L$3,X84,Names!$N$3,Y84))</f>
        <v/>
      </c>
      <c r="AD84" t="str">
        <f>IFERROR(VLOOKUP($A84,Table!$AV$5:$BI$286,Table!$AW$3,FALSE),"")</f>
        <v/>
      </c>
      <c r="AE84" t="str">
        <f>IFERROR(VLOOKUP($A84,Table!$AV$5:$BI$286,Table!$AX$3,FALSE),"")</f>
        <v/>
      </c>
      <c r="AF84" t="str">
        <f>IF(AD84="","",Names!$K$3)</f>
        <v/>
      </c>
      <c r="AG84" t="str">
        <f>IF(AD84="","",Names!$C$7)</f>
        <v/>
      </c>
      <c r="AH84" t="str">
        <f>IFERROR(VLOOKUP($A84,Table!$AV$5:$BI$286,Table!$AY$3,FALSE),"")</f>
        <v/>
      </c>
      <c r="AJ84" s="224" t="str">
        <f>IF(AD84="","",CONCATENATE(AD84,Names!$H$3,AE84,Names!$J$3,AF84,Names!$L$3,AG84,Names!$N$3,AH84))</f>
        <v/>
      </c>
      <c r="AM84" t="str">
        <f>IFERROR(VLOOKUP($A84,Table!$AV$5:$BI$286,Table!$AW$3,FALSE),"")</f>
        <v/>
      </c>
      <c r="AN84" t="str">
        <f>IFERROR(VLOOKUP($A84,Table!$AV$5:$BI$286,Table!$AX$3,FALSE),"")</f>
        <v/>
      </c>
      <c r="AO84" t="str">
        <f>IF(AM84="","",Names!$K$3)</f>
        <v/>
      </c>
      <c r="AP84" t="str">
        <f>IF(AM84="","",Names!$C$8)</f>
        <v/>
      </c>
      <c r="AQ84" t="str">
        <f>IFERROR(VLOOKUP($A84,Table!$AV$5:$BI$286,Table!$AY$3,FALSE),"")</f>
        <v/>
      </c>
      <c r="AS84" s="224" t="str">
        <f>IF(AM84="","",CONCATENATE(AM84,Names!$H$3,AN84,Names!$J$3,AO84,Names!$L$3,AP84,Names!$N$3,AQ84))</f>
        <v/>
      </c>
      <c r="AV84" t="str">
        <f>IFERROR(VLOOKUP($A84,Table!$AL$5:$AS$286,Table!$AM$3,FALSE),"")</f>
        <v>HBL</v>
      </c>
      <c r="AW84" t="str">
        <f>IFERROR(VLOOKUP($A84,Table!$AL$5:$AS$286,Table!$AN$3,FALSE),"")</f>
        <v>180PRL</v>
      </c>
      <c r="AX84" t="str">
        <f>IF(AV84="","",Names!$K$3)</f>
        <v>RFS</v>
      </c>
      <c r="AY84" t="str">
        <f>IF(AV84="","",Names!$C$10)</f>
        <v>PRLEH</v>
      </c>
      <c r="AZ84" t="str">
        <f>IFERROR(VLOOKUP($A84,Table!$AL$5:$AS$286,Table!$AQ$3,FALSE),"")</f>
        <v>L081</v>
      </c>
      <c r="BB84" s="224" t="str">
        <f>IF(AV84="","",CONCATENATE(AV84,Names!$H$3,AW84,Names!$J$3,AX84,Names!$L$3,AY84,Names!$N$3,AZ84))</f>
        <v>HBL-180PRL:RFS-PRLEH-L081</v>
      </c>
      <c r="BE84" t="str">
        <f>IFERROR(VLOOKUP($A84,Table!$AV$5:$BI$286,Table!$AW$3,FALSE),"")</f>
        <v/>
      </c>
      <c r="BF84" t="str">
        <f>IFERROR(VLOOKUP($A84,Table!$AV$5:$BI$286,Table!$AX$3,FALSE),"")</f>
        <v/>
      </c>
      <c r="BG84" t="str">
        <f>IF(BE84="","",Names!$K$3)</f>
        <v/>
      </c>
      <c r="BH84" t="str">
        <f>IF(BE84="","",Names!$C$10)</f>
        <v/>
      </c>
      <c r="BI84" t="str">
        <f>IFERROR(VLOOKUP($A84,Table!$AV$5:$BI$286,Table!$BC$3,FALSE),"")</f>
        <v/>
      </c>
      <c r="BK84" s="224" t="str">
        <f>IF(BE84="","",CONCATENATE(BE84,Names!$H$3,BF84,Names!$J$3,BG84,Names!$L$3,BH84,Names!$N$3,BI84))</f>
        <v/>
      </c>
      <c r="BN84" t="str">
        <f>IFERROR(VLOOKUP($A84,Table!$AV$5:$BI$286,Table!$AW$3,FALSE),"")</f>
        <v/>
      </c>
      <c r="BO84" t="str">
        <f>IFERROR(VLOOKUP($A84,Table!$AV$5:$BI$286,Table!$AX$3,FALSE),"")</f>
        <v/>
      </c>
      <c r="BP84" t="str">
        <f>IF(BN84="","",Names!$K$3)</f>
        <v/>
      </c>
      <c r="BQ84" t="str">
        <f>IF(BN84="","",Names!$C$10)</f>
        <v/>
      </c>
      <c r="BR84" t="str">
        <f>IFERROR(VLOOKUP($A84,Table!$AV$5:$BI$286,Table!$BF$3,FALSE),"")</f>
        <v/>
      </c>
      <c r="BT84" s="224" t="str">
        <f>IF(BN84="","",CONCATENATE(BN84,Names!$H$3,BO84,Names!$J$3,BP84,Names!$L$3,BQ84,Names!$N$3,BR84))</f>
        <v/>
      </c>
      <c r="BW84" t="str">
        <f>IFERROR(VLOOKUP($A84,Table!$AL$5:$AS$286,Table!$AM$3,FALSE),"")</f>
        <v>HBL</v>
      </c>
      <c r="BX84" t="str">
        <f>IFERROR(VLOOKUP($A84,Table!$AL$5:$AS$286,Table!$AN$3,FALSE),"")</f>
        <v>180PRL</v>
      </c>
      <c r="BY84" t="str">
        <f>IF(BW84="","",Names!$K$3)</f>
        <v>RFS</v>
      </c>
      <c r="BZ84" t="str">
        <f>IF(BW84="","",Names!$C$11)</f>
        <v>PRLTE</v>
      </c>
      <c r="CA84" t="str">
        <f>IFERROR(VLOOKUP($A84,Table!$AL$5:$AS$286,Table!$AQ$3,FALSE),"")</f>
        <v>L081</v>
      </c>
      <c r="CC84" s="224" t="str">
        <f>IF(BW84="","",CONCATENATE(BW84,Names!$H$3,BX84,Names!$J$3,BY84,Names!$L$3,BZ84,Names!$N$3,CA84))</f>
        <v>HBL-180PRL:RFS-PRLTE-L081</v>
      </c>
      <c r="CF84" t="str">
        <f>IFERROR(VLOOKUP($A84,Table!$AV$5:$BI$286,Table!$AW$3,FALSE),"")</f>
        <v/>
      </c>
      <c r="CG84" t="str">
        <f>IFERROR(VLOOKUP($A84,Table!$AV$5:$BI$286,Table!$AX$3,FALSE),"")</f>
        <v/>
      </c>
      <c r="CH84" t="str">
        <f>IF(CF84="","",Names!$K$3)</f>
        <v/>
      </c>
      <c r="CI84" t="str">
        <f>IF(CF84="","",Names!$C$11)</f>
        <v/>
      </c>
      <c r="CJ84" t="str">
        <f>IFERROR(VLOOKUP($A84,Table!$AV$5:$BI$286,Table!$BC$3,FALSE),"")</f>
        <v/>
      </c>
      <c r="CL84" s="224" t="str">
        <f>IF(CF84="","",CONCATENATE(CF84,Names!$H$3,CG84,Names!$J$3,CH84,Names!$L$3,CI84,Names!$N$3,CJ84))</f>
        <v/>
      </c>
      <c r="CO84" t="str">
        <f>IFERROR(VLOOKUP($A84,Table!$AV$5:$BI$286,Table!$AW$3,FALSE),"")</f>
        <v/>
      </c>
      <c r="CP84" t="str">
        <f>IFERROR(VLOOKUP($A84,Table!$AV$5:$BI$286,Table!$AX$3,FALSE),"")</f>
        <v/>
      </c>
      <c r="CQ84" t="str">
        <f>IF(CO84="","",Names!$K$3)</f>
        <v/>
      </c>
      <c r="CR84" t="str">
        <f>IF(CO84="","",Names!$C$11)</f>
        <v/>
      </c>
      <c r="CS84" t="str">
        <f>IFERROR(VLOOKUP($A84,Table!$AV$5:$BI$286,Table!$BF$3,FALSE),"")</f>
        <v/>
      </c>
      <c r="CU84" s="224" t="str">
        <f>IF(CO84="","",CONCATENATE(CO84,Names!$H$3,CP84,Names!$J$3,CQ84,Names!$L$3,CR84,Names!$N$3,CS84))</f>
        <v/>
      </c>
      <c r="CX84" t="str">
        <f>IFERROR(VLOOKUP($A84,Table!$AV$5:$BI$286,Table!$AW$3,FALSE),"")</f>
        <v/>
      </c>
      <c r="CY84" t="str">
        <f>IFERROR(VLOOKUP($A84,Table!$AV$5:$BI$286,Table!$AX$3,FALSE),"")</f>
        <v/>
      </c>
      <c r="CZ84" t="str">
        <f>IF(CX84="","",Names!$K$3)</f>
        <v/>
      </c>
      <c r="DA84" t="str">
        <f>IF(CX84="","",Names!$C$12)</f>
        <v/>
      </c>
      <c r="DB84" t="str">
        <f>IFERROR(VLOOKUP($A84,Table!$AV$5:$BI$286,Table!$BC$3,FALSE),"")</f>
        <v/>
      </c>
      <c r="DD84" s="224" t="str">
        <f>IF(CX84="","",CONCATENATE(CX84,Names!$H$3,CY84,Names!$J$3,CZ84,Names!$L$3,DA84,Names!$N$3,DB84))</f>
        <v/>
      </c>
      <c r="DG84" t="str">
        <f>IFERROR(VLOOKUP($A84,Table!$AV$5:$BI$286,Table!$AW$3,FALSE),"")</f>
        <v/>
      </c>
      <c r="DH84" t="str">
        <f>IFERROR(VLOOKUP($A84,Table!$AV$5:$BI$286,Table!$AX$3,FALSE),"")</f>
        <v/>
      </c>
      <c r="DI84" t="str">
        <f>IF(DG84="","",Names!$K$3)</f>
        <v/>
      </c>
      <c r="DJ84" t="str">
        <f>IF(DG84="","",Names!$C$24)</f>
        <v/>
      </c>
      <c r="DK84" t="str">
        <f>IFERROR(VLOOKUP($A84,Table!$AV$5:$BI$286,Table!$AY$3,FALSE),"")</f>
        <v/>
      </c>
      <c r="DM84" s="224" t="str">
        <f>IF(DG84="","",CONCATENATE(DG84,Names!$H$3,DH84,Names!$J$3,DI84,Names!$L$3,DJ84,Names!$N$3,DK84))</f>
        <v/>
      </c>
      <c r="DP84" s="1170" t="str">
        <f>IFERROR(VLOOKUP($A84,Table!$DI$5:$DO$286,Table!$DJ$3,FALSE),"")</f>
        <v/>
      </c>
      <c r="DQ84" s="1170" t="str">
        <f>IFERROR(VLOOKUP($A84,Table!$DI$5:$DO$286,Table!$DK$3,FALSE),"")</f>
        <v/>
      </c>
      <c r="DR84" s="1170" t="str">
        <f>IF(DP84="","",Names!$K$3)</f>
        <v/>
      </c>
      <c r="DS84" s="1170" t="str">
        <f>IF(DP84="","",Names!$C$26)</f>
        <v/>
      </c>
      <c r="DT84" s="1170" t="str">
        <f>IFERROR(VLOOKUP($A84,Table!$DI$5:$DO$286,Table!$DM$3,FALSE),"")</f>
        <v/>
      </c>
      <c r="DV84" s="224" t="str">
        <f>IF(DP84="","",CONCATENATE(DP84,Names!$H$3,DQ84,Names!$J$3,DR84,Names!$L$3,DS84,Names!$N$3,DT84))</f>
        <v/>
      </c>
      <c r="DY84" s="1170" t="str">
        <f>IFERROR(VLOOKUP($A84,Table!$DI$5:$DO$286,Table!$DJ$3,FALSE),"")</f>
        <v/>
      </c>
      <c r="DZ84" s="1170" t="str">
        <f>IFERROR(VLOOKUP($A84,Table!$DI$5:$DO$286,Table!$DK$3,FALSE),"")</f>
        <v/>
      </c>
      <c r="EA84" s="1170" t="str">
        <f>IF(DY84="","",Names!$K$3)</f>
        <v/>
      </c>
      <c r="EB84" s="1170" t="str">
        <f>IF(DY84="","",Names!$C$25)</f>
        <v/>
      </c>
      <c r="EC84" s="1170" t="str">
        <f>IFERROR(VLOOKUP($A84,Table!$DI$5:$DO$286,Table!$DM$3,FALSE),"")</f>
        <v/>
      </c>
      <c r="EE84" s="224" t="str">
        <f>IF(DY84="","",CONCATENATE(DY84,Names!$H$3,DZ84,Names!$J$3,EA84,Names!$L$3,EB84,Names!$N$3,EC84))</f>
        <v/>
      </c>
      <c r="EH84" t="str">
        <f>IFERROR(VLOOKUP($A84,TCS_C!$R$9:$U$10046,TCS_C!$S$5,FALSE),"")</f>
        <v/>
      </c>
      <c r="EI84" t="str">
        <f>IFERROR(VLOOKUP($A84,TCS_C!$R$9:$U$10046,TCS_C!$T$5,FALSE),"")</f>
        <v/>
      </c>
      <c r="EJ84" t="str">
        <f>IF(EH84="","",Names!$K$3)</f>
        <v/>
      </c>
      <c r="EK84" t="str">
        <f>IF(EH84="","",Names!$C$17)</f>
        <v/>
      </c>
      <c r="EL84" t="str">
        <f>IFERROR(VLOOKUP($A84,TCS_C!$R$9:$U$10046,TCS_C!$U$5,FALSE),"")</f>
        <v/>
      </c>
      <c r="EN84" s="224" t="str">
        <f>IF(EH84="","",CONCATENATE(EH84,Names!$H$3,EI84,Names!$J$3,EJ84,Names!$L$3,EK84,Names!$N$3,EL84))</f>
        <v/>
      </c>
      <c r="EQ84" t="str">
        <f>IFERROR(VLOOKUP($A84,Table!BT120:$BY$286,Table!$BU$3,FALSE),"")</f>
        <v/>
      </c>
      <c r="ER84" t="str">
        <f>IFERROR(VLOOKUP($A84,Table!BT120:$BY$286,Table!$BV$3,FALSE),"")</f>
        <v/>
      </c>
      <c r="ES84" t="str">
        <f>IF(EQ84="","",Names!$K$3)</f>
        <v/>
      </c>
      <c r="ET84" t="str">
        <f>IFERROR(VLOOKUP($A84,Table!BT120:$BY$286,Table!$BW$3,FALSE),"")</f>
        <v/>
      </c>
      <c r="EU84" t="str">
        <f>IFERROR(VLOOKUP($A84,Table!BT120:$BY$286,Table!$BX$3,FALSE),"")</f>
        <v/>
      </c>
      <c r="EW84" s="224" t="str">
        <f>IF(EQ84="","",CONCATENATE(EQ84,Names!$H$3,ER84,Names!$J$3,ES84,Names!$L$3,ET84,Names!$N$3,EU84))</f>
        <v/>
      </c>
      <c r="FB84" t="str">
        <f>IF(EZ84="","",Names!$K$3)</f>
        <v/>
      </c>
      <c r="FF84" s="224" t="str">
        <f>IF(EZ84="","",CONCATENATE(EZ84,Names!$H$3,FA84,Names!$J$3,FB84,Names!$L$3,FC84,Names!$N$3,FD84))</f>
        <v/>
      </c>
      <c r="FG84" s="1266" t="str">
        <f>IF(EZ84="","",CONCATENATE(FC84,Names!$N$3,FD84))</f>
        <v/>
      </c>
    </row>
    <row r="85" spans="1:163">
      <c r="A85" s="72">
        <v>82</v>
      </c>
      <c r="C85" t="str">
        <f>IFERROR(VLOOKUP($A85,Table!$AL$5:$AS$286,Table!$AM$3,FALSE),"")</f>
        <v>HBL</v>
      </c>
      <c r="D85" t="str">
        <f>IFERROR(VLOOKUP($A85,Table!$AL$5:$AS$286,Table!$AN$3,FALSE),"")</f>
        <v>180PRL</v>
      </c>
      <c r="E85" t="str">
        <f>IF(C85="","",Names!$K$3)</f>
        <v>RFS</v>
      </c>
      <c r="F85" t="str">
        <f>IF(C85="","",Names!$C$5)</f>
        <v>PRLRL</v>
      </c>
      <c r="G85" t="str">
        <f>IFERROR(VLOOKUP($A85,Table!$AL$5:$AS$286,Table!$AO$3,FALSE),"")</f>
        <v>082</v>
      </c>
      <c r="I85" s="224" t="str">
        <f>IF(C85="","",CONCATENATE(C85,Names!$H$3,D85,Names!$J$3,E85,Names!$L$3,F85,Names!$N$3,G85))</f>
        <v>HBL-180PRL:RFS-PRLRL-082</v>
      </c>
      <c r="L85" s="1170" t="str">
        <f>IFERROR(VLOOKUP($A85,Table!$AV$5:$BK$286,Table!$AW$3,FALSE),"")</f>
        <v/>
      </c>
      <c r="M85" s="1170" t="str">
        <f>IFERROR(VLOOKUP($A85,Table!$AV$5:$BK$286,Table!$AX$3,FALSE),"")</f>
        <v/>
      </c>
      <c r="N85" s="1170" t="str">
        <f>IF(L85="","",Names!$K$3)</f>
        <v/>
      </c>
      <c r="O85" s="1170" t="str">
        <f>IF(L85="","",Names!$C$9)</f>
        <v/>
      </c>
      <c r="P85" s="1170" t="str">
        <f>IFERROR(VLOOKUP($A85,Table!$AV$5:$BK$286,Table!$AY$3,FALSE),"")</f>
        <v/>
      </c>
      <c r="R85" s="224" t="str">
        <f>IF(L85="","",CONCATENATE(L85,Names!$H$3,M85,Names!$J$3,N85,Names!$L$3,O85,Names!$N$3,P85))</f>
        <v/>
      </c>
      <c r="U85" t="str">
        <f>IFERROR(VLOOKUP($A85,Table!$AV$5:$BI$286,Table!$AW$3,FALSE),"")</f>
        <v/>
      </c>
      <c r="V85" t="str">
        <f>IFERROR(VLOOKUP($A85,Table!$AV$5:$BI$286,Table!$AX$3,FALSE),"")</f>
        <v/>
      </c>
      <c r="W85" t="str">
        <f>IF(U85="","",Names!$K$3)</f>
        <v/>
      </c>
      <c r="X85" t="str">
        <f>IF(U85="","",Names!$C$6)</f>
        <v/>
      </c>
      <c r="Y85" t="str">
        <f>IFERROR(VLOOKUP($A85,Table!$AV$5:$BI$286,Table!$AY$3,FALSE),"")</f>
        <v/>
      </c>
      <c r="AA85" s="224" t="str">
        <f>IF(U85="","",CONCATENATE(U85,Names!$H$3,V85,Names!$J$3,W85,Names!$L$3,X85,Names!$N$3,Y85))</f>
        <v/>
      </c>
      <c r="AD85" t="str">
        <f>IFERROR(VLOOKUP($A85,Table!$AV$5:$BI$286,Table!$AW$3,FALSE),"")</f>
        <v/>
      </c>
      <c r="AE85" t="str">
        <f>IFERROR(VLOOKUP($A85,Table!$AV$5:$BI$286,Table!$AX$3,FALSE),"")</f>
        <v/>
      </c>
      <c r="AF85" t="str">
        <f>IF(AD85="","",Names!$K$3)</f>
        <v/>
      </c>
      <c r="AG85" t="str">
        <f>IF(AD85="","",Names!$C$7)</f>
        <v/>
      </c>
      <c r="AH85" t="str">
        <f>IFERROR(VLOOKUP($A85,Table!$AV$5:$BI$286,Table!$AY$3,FALSE),"")</f>
        <v/>
      </c>
      <c r="AJ85" s="224" t="str">
        <f>IF(AD85="","",CONCATENATE(AD85,Names!$H$3,AE85,Names!$J$3,AF85,Names!$L$3,AG85,Names!$N$3,AH85))</f>
        <v/>
      </c>
      <c r="AM85" t="str">
        <f>IFERROR(VLOOKUP($A85,Table!$AV$5:$BI$286,Table!$AW$3,FALSE),"")</f>
        <v/>
      </c>
      <c r="AN85" t="str">
        <f>IFERROR(VLOOKUP($A85,Table!$AV$5:$BI$286,Table!$AX$3,FALSE),"")</f>
        <v/>
      </c>
      <c r="AO85" t="str">
        <f>IF(AM85="","",Names!$K$3)</f>
        <v/>
      </c>
      <c r="AP85" t="str">
        <f>IF(AM85="","",Names!$C$8)</f>
        <v/>
      </c>
      <c r="AQ85" t="str">
        <f>IFERROR(VLOOKUP($A85,Table!$AV$5:$BI$286,Table!$AY$3,FALSE),"")</f>
        <v/>
      </c>
      <c r="AS85" s="224" t="str">
        <f>IF(AM85="","",CONCATENATE(AM85,Names!$H$3,AN85,Names!$J$3,AO85,Names!$L$3,AP85,Names!$N$3,AQ85))</f>
        <v/>
      </c>
      <c r="AV85" t="str">
        <f>IFERROR(VLOOKUP($A85,Table!$AL$5:$AS$286,Table!$AM$3,FALSE),"")</f>
        <v>HBL</v>
      </c>
      <c r="AW85" t="str">
        <f>IFERROR(VLOOKUP($A85,Table!$AL$5:$AS$286,Table!$AN$3,FALSE),"")</f>
        <v>180PRL</v>
      </c>
      <c r="AX85" t="str">
        <f>IF(AV85="","",Names!$K$3)</f>
        <v>RFS</v>
      </c>
      <c r="AY85" t="str">
        <f>IF(AV85="","",Names!$C$10)</f>
        <v>PRLEH</v>
      </c>
      <c r="AZ85" t="str">
        <f>IFERROR(VLOOKUP($A85,Table!$AL$5:$AS$286,Table!$AQ$3,FALSE),"")</f>
        <v>L082</v>
      </c>
      <c r="BB85" s="224" t="str">
        <f>IF(AV85="","",CONCATENATE(AV85,Names!$H$3,AW85,Names!$J$3,AX85,Names!$L$3,AY85,Names!$N$3,AZ85))</f>
        <v>HBL-180PRL:RFS-PRLEH-L082</v>
      </c>
      <c r="BE85" t="str">
        <f>IFERROR(VLOOKUP($A85,Table!$AV$5:$BI$286,Table!$AW$3,FALSE),"")</f>
        <v/>
      </c>
      <c r="BF85" t="str">
        <f>IFERROR(VLOOKUP($A85,Table!$AV$5:$BI$286,Table!$AX$3,FALSE),"")</f>
        <v/>
      </c>
      <c r="BG85" t="str">
        <f>IF(BE85="","",Names!$K$3)</f>
        <v/>
      </c>
      <c r="BH85" t="str">
        <f>IF(BE85="","",Names!$C$10)</f>
        <v/>
      </c>
      <c r="BI85" t="str">
        <f>IFERROR(VLOOKUP($A85,Table!$AV$5:$BI$286,Table!$BC$3,FALSE),"")</f>
        <v/>
      </c>
      <c r="BK85" s="224" t="str">
        <f>IF(BE85="","",CONCATENATE(BE85,Names!$H$3,BF85,Names!$J$3,BG85,Names!$L$3,BH85,Names!$N$3,BI85))</f>
        <v/>
      </c>
      <c r="BN85" t="str">
        <f>IFERROR(VLOOKUP($A85,Table!$AV$5:$BI$286,Table!$AW$3,FALSE),"")</f>
        <v/>
      </c>
      <c r="BO85" t="str">
        <f>IFERROR(VLOOKUP($A85,Table!$AV$5:$BI$286,Table!$AX$3,FALSE),"")</f>
        <v/>
      </c>
      <c r="BP85" t="str">
        <f>IF(BN85="","",Names!$K$3)</f>
        <v/>
      </c>
      <c r="BQ85" t="str">
        <f>IF(BN85="","",Names!$C$10)</f>
        <v/>
      </c>
      <c r="BR85" t="str">
        <f>IFERROR(VLOOKUP($A85,Table!$AV$5:$BI$286,Table!$BF$3,FALSE),"")</f>
        <v/>
      </c>
      <c r="BT85" s="224" t="str">
        <f>IF(BN85="","",CONCATENATE(BN85,Names!$H$3,BO85,Names!$J$3,BP85,Names!$L$3,BQ85,Names!$N$3,BR85))</f>
        <v/>
      </c>
      <c r="BW85" t="str">
        <f>IFERROR(VLOOKUP($A85,Table!$AL$5:$AS$286,Table!$AM$3,FALSE),"")</f>
        <v>HBL</v>
      </c>
      <c r="BX85" t="str">
        <f>IFERROR(VLOOKUP($A85,Table!$AL$5:$AS$286,Table!$AN$3,FALSE),"")</f>
        <v>180PRL</v>
      </c>
      <c r="BY85" t="str">
        <f>IF(BW85="","",Names!$K$3)</f>
        <v>RFS</v>
      </c>
      <c r="BZ85" t="str">
        <f>IF(BW85="","",Names!$C$11)</f>
        <v>PRLTE</v>
      </c>
      <c r="CA85" t="str">
        <f>IFERROR(VLOOKUP($A85,Table!$AL$5:$AS$286,Table!$AQ$3,FALSE),"")</f>
        <v>L082</v>
      </c>
      <c r="CC85" s="224" t="str">
        <f>IF(BW85="","",CONCATENATE(BW85,Names!$H$3,BX85,Names!$J$3,BY85,Names!$L$3,BZ85,Names!$N$3,CA85))</f>
        <v>HBL-180PRL:RFS-PRLTE-L082</v>
      </c>
      <c r="CF85" t="str">
        <f>IFERROR(VLOOKUP($A85,Table!$AV$5:$BI$286,Table!$AW$3,FALSE),"")</f>
        <v/>
      </c>
      <c r="CG85" t="str">
        <f>IFERROR(VLOOKUP($A85,Table!$AV$5:$BI$286,Table!$AX$3,FALSE),"")</f>
        <v/>
      </c>
      <c r="CH85" t="str">
        <f>IF(CF85="","",Names!$K$3)</f>
        <v/>
      </c>
      <c r="CI85" t="str">
        <f>IF(CF85="","",Names!$C$11)</f>
        <v/>
      </c>
      <c r="CJ85" t="str">
        <f>IFERROR(VLOOKUP($A85,Table!$AV$5:$BI$286,Table!$BC$3,FALSE),"")</f>
        <v/>
      </c>
      <c r="CL85" s="224" t="str">
        <f>IF(CF85="","",CONCATENATE(CF85,Names!$H$3,CG85,Names!$J$3,CH85,Names!$L$3,CI85,Names!$N$3,CJ85))</f>
        <v/>
      </c>
      <c r="CO85" t="str">
        <f>IFERROR(VLOOKUP($A85,Table!$AV$5:$BI$286,Table!$AW$3,FALSE),"")</f>
        <v/>
      </c>
      <c r="CP85" t="str">
        <f>IFERROR(VLOOKUP($A85,Table!$AV$5:$BI$286,Table!$AX$3,FALSE),"")</f>
        <v/>
      </c>
      <c r="CQ85" t="str">
        <f>IF(CO85="","",Names!$K$3)</f>
        <v/>
      </c>
      <c r="CR85" t="str">
        <f>IF(CO85="","",Names!$C$11)</f>
        <v/>
      </c>
      <c r="CS85" t="str">
        <f>IFERROR(VLOOKUP($A85,Table!$AV$5:$BI$286,Table!$BF$3,FALSE),"")</f>
        <v/>
      </c>
      <c r="CU85" s="224" t="str">
        <f>IF(CO85="","",CONCATENATE(CO85,Names!$H$3,CP85,Names!$J$3,CQ85,Names!$L$3,CR85,Names!$N$3,CS85))</f>
        <v/>
      </c>
      <c r="CX85" t="str">
        <f>IFERROR(VLOOKUP($A85,Table!$AV$5:$BI$286,Table!$AW$3,FALSE),"")</f>
        <v/>
      </c>
      <c r="CY85" t="str">
        <f>IFERROR(VLOOKUP($A85,Table!$AV$5:$BI$286,Table!$AX$3,FALSE),"")</f>
        <v/>
      </c>
      <c r="CZ85" t="str">
        <f>IF(CX85="","",Names!$K$3)</f>
        <v/>
      </c>
      <c r="DA85" t="str">
        <f>IF(CX85="","",Names!$C$12)</f>
        <v/>
      </c>
      <c r="DB85" t="str">
        <f>IFERROR(VLOOKUP($A85,Table!$AV$5:$BI$286,Table!$BC$3,FALSE),"")</f>
        <v/>
      </c>
      <c r="DD85" s="224" t="str">
        <f>IF(CX85="","",CONCATENATE(CX85,Names!$H$3,CY85,Names!$J$3,CZ85,Names!$L$3,DA85,Names!$N$3,DB85))</f>
        <v/>
      </c>
      <c r="DG85" t="str">
        <f>IFERROR(VLOOKUP($A85,Table!$AV$5:$BI$286,Table!$AW$3,FALSE),"")</f>
        <v/>
      </c>
      <c r="DH85" t="str">
        <f>IFERROR(VLOOKUP($A85,Table!$AV$5:$BI$286,Table!$AX$3,FALSE),"")</f>
        <v/>
      </c>
      <c r="DI85" t="str">
        <f>IF(DG85="","",Names!$K$3)</f>
        <v/>
      </c>
      <c r="DJ85" t="str">
        <f>IF(DG85="","",Names!$C$24)</f>
        <v/>
      </c>
      <c r="DK85" t="str">
        <f>IFERROR(VLOOKUP($A85,Table!$AV$5:$BI$286,Table!$AY$3,FALSE),"")</f>
        <v/>
      </c>
      <c r="DM85" s="224" t="str">
        <f>IF(DG85="","",CONCATENATE(DG85,Names!$H$3,DH85,Names!$J$3,DI85,Names!$L$3,DJ85,Names!$N$3,DK85))</f>
        <v/>
      </c>
      <c r="DP85" s="1170" t="str">
        <f>IFERROR(VLOOKUP($A85,Table!$DI$5:$DO$286,Table!$DJ$3,FALSE),"")</f>
        <v/>
      </c>
      <c r="DQ85" s="1170" t="str">
        <f>IFERROR(VLOOKUP($A85,Table!$DI$5:$DO$286,Table!$DK$3,FALSE),"")</f>
        <v/>
      </c>
      <c r="DR85" s="1170" t="str">
        <f>IF(DP85="","",Names!$K$3)</f>
        <v/>
      </c>
      <c r="DS85" s="1170" t="str">
        <f>IF(DP85="","",Names!$C$26)</f>
        <v/>
      </c>
      <c r="DT85" s="1170" t="str">
        <f>IFERROR(VLOOKUP($A85,Table!$DI$5:$DO$286,Table!$DM$3,FALSE),"")</f>
        <v/>
      </c>
      <c r="DV85" s="224" t="str">
        <f>IF(DP85="","",CONCATENATE(DP85,Names!$H$3,DQ85,Names!$J$3,DR85,Names!$L$3,DS85,Names!$N$3,DT85))</f>
        <v/>
      </c>
      <c r="DY85" s="1170" t="str">
        <f>IFERROR(VLOOKUP($A85,Table!$DI$5:$DO$286,Table!$DJ$3,FALSE),"")</f>
        <v/>
      </c>
      <c r="DZ85" s="1170" t="str">
        <f>IFERROR(VLOOKUP($A85,Table!$DI$5:$DO$286,Table!$DK$3,FALSE),"")</f>
        <v/>
      </c>
      <c r="EA85" s="1170" t="str">
        <f>IF(DY85="","",Names!$K$3)</f>
        <v/>
      </c>
      <c r="EB85" s="1170" t="str">
        <f>IF(DY85="","",Names!$C$25)</f>
        <v/>
      </c>
      <c r="EC85" s="1170" t="str">
        <f>IFERROR(VLOOKUP($A85,Table!$DI$5:$DO$286,Table!$DM$3,FALSE),"")</f>
        <v/>
      </c>
      <c r="EE85" s="224" t="str">
        <f>IF(DY85="","",CONCATENATE(DY85,Names!$H$3,DZ85,Names!$J$3,EA85,Names!$L$3,EB85,Names!$N$3,EC85))</f>
        <v/>
      </c>
      <c r="EH85" t="str">
        <f>IFERROR(VLOOKUP($A85,TCS_C!$R$9:$U$10046,TCS_C!$S$5,FALSE),"")</f>
        <v/>
      </c>
      <c r="EI85" t="str">
        <f>IFERROR(VLOOKUP($A85,TCS_C!$R$9:$U$10046,TCS_C!$T$5,FALSE),"")</f>
        <v/>
      </c>
      <c r="EJ85" t="str">
        <f>IF(EH85="","",Names!$K$3)</f>
        <v/>
      </c>
      <c r="EK85" t="str">
        <f>IF(EH85="","",Names!$C$17)</f>
        <v/>
      </c>
      <c r="EL85" t="str">
        <f>IFERROR(VLOOKUP($A85,TCS_C!$R$9:$U$10046,TCS_C!$U$5,FALSE),"")</f>
        <v/>
      </c>
      <c r="EN85" s="224" t="str">
        <f>IF(EH85="","",CONCATENATE(EH85,Names!$H$3,EI85,Names!$J$3,EJ85,Names!$L$3,EK85,Names!$N$3,EL85))</f>
        <v/>
      </c>
      <c r="EQ85" t="str">
        <f>IFERROR(VLOOKUP($A85,Table!BT121:$BY$286,Table!$BU$3,FALSE),"")</f>
        <v/>
      </c>
      <c r="ER85" t="str">
        <f>IFERROR(VLOOKUP($A85,Table!BT121:$BY$286,Table!$BV$3,FALSE),"")</f>
        <v/>
      </c>
      <c r="ES85" t="str">
        <f>IF(EQ85="","",Names!$K$3)</f>
        <v/>
      </c>
      <c r="ET85" t="str">
        <f>IFERROR(VLOOKUP($A85,Table!BT121:$BY$286,Table!$BW$3,FALSE),"")</f>
        <v/>
      </c>
      <c r="EU85" t="str">
        <f>IFERROR(VLOOKUP($A85,Table!BT121:$BY$286,Table!$BX$3,FALSE),"")</f>
        <v/>
      </c>
      <c r="EW85" s="224" t="str">
        <f>IF(EQ85="","",CONCATENATE(EQ85,Names!$H$3,ER85,Names!$J$3,ES85,Names!$L$3,ET85,Names!$N$3,EU85))</f>
        <v/>
      </c>
      <c r="FB85" t="str">
        <f>IF(EZ85="","",Names!$K$3)</f>
        <v/>
      </c>
      <c r="FF85" s="224" t="str">
        <f>IF(EZ85="","",CONCATENATE(EZ85,Names!$H$3,FA85,Names!$J$3,FB85,Names!$L$3,FC85,Names!$N$3,FD85))</f>
        <v/>
      </c>
      <c r="FG85" s="1266" t="str">
        <f>IF(EZ85="","",CONCATENATE(FC85,Names!$N$3,FD85))</f>
        <v/>
      </c>
    </row>
    <row r="86" spans="1:163">
      <c r="A86" s="72">
        <v>83</v>
      </c>
      <c r="C86" t="str">
        <f>IFERROR(VLOOKUP($A86,Table!$AL$5:$AS$286,Table!$AM$3,FALSE),"")</f>
        <v>HBL</v>
      </c>
      <c r="D86" t="str">
        <f>IFERROR(VLOOKUP($A86,Table!$AL$5:$AS$286,Table!$AN$3,FALSE),"")</f>
        <v>190PRL</v>
      </c>
      <c r="E86" t="str">
        <f>IF(C86="","",Names!$K$3)</f>
        <v>RFS</v>
      </c>
      <c r="F86" t="str">
        <f>IF(C86="","",Names!$C$5)</f>
        <v>PRLRL</v>
      </c>
      <c r="G86" t="str">
        <f>IFERROR(VLOOKUP($A86,Table!$AL$5:$AS$286,Table!$AO$3,FALSE),"")</f>
        <v>083</v>
      </c>
      <c r="I86" s="224" t="str">
        <f>IF(C86="","",CONCATENATE(C86,Names!$H$3,D86,Names!$J$3,E86,Names!$L$3,F86,Names!$N$3,G86))</f>
        <v>HBL-190PRL:RFS-PRLRL-083</v>
      </c>
      <c r="L86" s="1170" t="str">
        <f>IFERROR(VLOOKUP($A86,Table!$AV$5:$BK$286,Table!$AW$3,FALSE),"")</f>
        <v/>
      </c>
      <c r="M86" s="1170" t="str">
        <f>IFERROR(VLOOKUP($A86,Table!$AV$5:$BK$286,Table!$AX$3,FALSE),"")</f>
        <v/>
      </c>
      <c r="N86" s="1170" t="str">
        <f>IF(L86="","",Names!$K$3)</f>
        <v/>
      </c>
      <c r="O86" s="1170" t="str">
        <f>IF(L86="","",Names!$C$9)</f>
        <v/>
      </c>
      <c r="P86" s="1170" t="str">
        <f>IFERROR(VLOOKUP($A86,Table!$AV$5:$BK$286,Table!$AY$3,FALSE),"")</f>
        <v/>
      </c>
      <c r="R86" s="224" t="str">
        <f>IF(L86="","",CONCATENATE(L86,Names!$H$3,M86,Names!$J$3,N86,Names!$L$3,O86,Names!$N$3,P86))</f>
        <v/>
      </c>
      <c r="U86" t="str">
        <f>IFERROR(VLOOKUP($A86,Table!$AV$5:$BI$286,Table!$AW$3,FALSE),"")</f>
        <v/>
      </c>
      <c r="V86" t="str">
        <f>IFERROR(VLOOKUP($A86,Table!$AV$5:$BI$286,Table!$AX$3,FALSE),"")</f>
        <v/>
      </c>
      <c r="W86" t="str">
        <f>IF(U86="","",Names!$K$3)</f>
        <v/>
      </c>
      <c r="X86" t="str">
        <f>IF(U86="","",Names!$C$6)</f>
        <v/>
      </c>
      <c r="Y86" t="str">
        <f>IFERROR(VLOOKUP($A86,Table!$AV$5:$BI$286,Table!$AY$3,FALSE),"")</f>
        <v/>
      </c>
      <c r="AA86" s="224" t="str">
        <f>IF(U86="","",CONCATENATE(U86,Names!$H$3,V86,Names!$J$3,W86,Names!$L$3,X86,Names!$N$3,Y86))</f>
        <v/>
      </c>
      <c r="AD86" t="str">
        <f>IFERROR(VLOOKUP($A86,Table!$AV$5:$BI$286,Table!$AW$3,FALSE),"")</f>
        <v/>
      </c>
      <c r="AE86" t="str">
        <f>IFERROR(VLOOKUP($A86,Table!$AV$5:$BI$286,Table!$AX$3,FALSE),"")</f>
        <v/>
      </c>
      <c r="AF86" t="str">
        <f>IF(AD86="","",Names!$K$3)</f>
        <v/>
      </c>
      <c r="AG86" t="str">
        <f>IF(AD86="","",Names!$C$7)</f>
        <v/>
      </c>
      <c r="AH86" t="str">
        <f>IFERROR(VLOOKUP($A86,Table!$AV$5:$BI$286,Table!$AY$3,FALSE),"")</f>
        <v/>
      </c>
      <c r="AJ86" s="224" t="str">
        <f>IF(AD86="","",CONCATENATE(AD86,Names!$H$3,AE86,Names!$J$3,AF86,Names!$L$3,AG86,Names!$N$3,AH86))</f>
        <v/>
      </c>
      <c r="AM86" t="str">
        <f>IFERROR(VLOOKUP($A86,Table!$AV$5:$BI$286,Table!$AW$3,FALSE),"")</f>
        <v/>
      </c>
      <c r="AN86" t="str">
        <f>IFERROR(VLOOKUP($A86,Table!$AV$5:$BI$286,Table!$AX$3,FALSE),"")</f>
        <v/>
      </c>
      <c r="AO86" t="str">
        <f>IF(AM86="","",Names!$K$3)</f>
        <v/>
      </c>
      <c r="AP86" t="str">
        <f>IF(AM86="","",Names!$C$8)</f>
        <v/>
      </c>
      <c r="AQ86" t="str">
        <f>IFERROR(VLOOKUP($A86,Table!$AV$5:$BI$286,Table!$AY$3,FALSE),"")</f>
        <v/>
      </c>
      <c r="AS86" s="224" t="str">
        <f>IF(AM86="","",CONCATENATE(AM86,Names!$H$3,AN86,Names!$J$3,AO86,Names!$L$3,AP86,Names!$N$3,AQ86))</f>
        <v/>
      </c>
      <c r="AV86" t="str">
        <f>IFERROR(VLOOKUP($A86,Table!$AL$5:$AS$286,Table!$AM$3,FALSE),"")</f>
        <v>HBL</v>
      </c>
      <c r="AW86" t="str">
        <f>IFERROR(VLOOKUP($A86,Table!$AL$5:$AS$286,Table!$AN$3,FALSE),"")</f>
        <v>190PRL</v>
      </c>
      <c r="AX86" t="str">
        <f>IF(AV86="","",Names!$K$3)</f>
        <v>RFS</v>
      </c>
      <c r="AY86" t="str">
        <f>IF(AV86="","",Names!$C$10)</f>
        <v>PRLEH</v>
      </c>
      <c r="AZ86" t="str">
        <f>IFERROR(VLOOKUP($A86,Table!$AL$5:$AS$286,Table!$AQ$3,FALSE),"")</f>
        <v>L083</v>
      </c>
      <c r="BB86" s="224" t="str">
        <f>IF(AV86="","",CONCATENATE(AV86,Names!$H$3,AW86,Names!$J$3,AX86,Names!$L$3,AY86,Names!$N$3,AZ86))</f>
        <v>HBL-190PRL:RFS-PRLEH-L083</v>
      </c>
      <c r="BE86" t="str">
        <f>IFERROR(VLOOKUP($A86,Table!$AV$5:$BI$286,Table!$AW$3,FALSE),"")</f>
        <v/>
      </c>
      <c r="BF86" t="str">
        <f>IFERROR(VLOOKUP($A86,Table!$AV$5:$BI$286,Table!$AX$3,FALSE),"")</f>
        <v/>
      </c>
      <c r="BG86" t="str">
        <f>IF(BE86="","",Names!$K$3)</f>
        <v/>
      </c>
      <c r="BH86" t="str">
        <f>IF(BE86="","",Names!$C$10)</f>
        <v/>
      </c>
      <c r="BI86" t="str">
        <f>IFERROR(VLOOKUP($A86,Table!$AV$5:$BI$286,Table!$BC$3,FALSE),"")</f>
        <v/>
      </c>
      <c r="BK86" s="224" t="str">
        <f>IF(BE86="","",CONCATENATE(BE86,Names!$H$3,BF86,Names!$J$3,BG86,Names!$L$3,BH86,Names!$N$3,BI86))</f>
        <v/>
      </c>
      <c r="BN86" t="str">
        <f>IFERROR(VLOOKUP($A86,Table!$AV$5:$BI$286,Table!$AW$3,FALSE),"")</f>
        <v/>
      </c>
      <c r="BO86" t="str">
        <f>IFERROR(VLOOKUP($A86,Table!$AV$5:$BI$286,Table!$AX$3,FALSE),"")</f>
        <v/>
      </c>
      <c r="BP86" t="str">
        <f>IF(BN86="","",Names!$K$3)</f>
        <v/>
      </c>
      <c r="BQ86" t="str">
        <f>IF(BN86="","",Names!$C$10)</f>
        <v/>
      </c>
      <c r="BR86" t="str">
        <f>IFERROR(VLOOKUP($A86,Table!$AV$5:$BI$286,Table!$BF$3,FALSE),"")</f>
        <v/>
      </c>
      <c r="BT86" s="224" t="str">
        <f>IF(BN86="","",CONCATENATE(BN86,Names!$H$3,BO86,Names!$J$3,BP86,Names!$L$3,BQ86,Names!$N$3,BR86))</f>
        <v/>
      </c>
      <c r="BW86" t="str">
        <f>IFERROR(VLOOKUP($A86,Table!$AL$5:$AS$286,Table!$AM$3,FALSE),"")</f>
        <v>HBL</v>
      </c>
      <c r="BX86" t="str">
        <f>IFERROR(VLOOKUP($A86,Table!$AL$5:$AS$286,Table!$AN$3,FALSE),"")</f>
        <v>190PRL</v>
      </c>
      <c r="BY86" t="str">
        <f>IF(BW86="","",Names!$K$3)</f>
        <v>RFS</v>
      </c>
      <c r="BZ86" t="str">
        <f>IF(BW86="","",Names!$C$11)</f>
        <v>PRLTE</v>
      </c>
      <c r="CA86" t="str">
        <f>IFERROR(VLOOKUP($A86,Table!$AL$5:$AS$286,Table!$AQ$3,FALSE),"")</f>
        <v>L083</v>
      </c>
      <c r="CC86" s="224" t="str">
        <f>IF(BW86="","",CONCATENATE(BW86,Names!$H$3,BX86,Names!$J$3,BY86,Names!$L$3,BZ86,Names!$N$3,CA86))</f>
        <v>HBL-190PRL:RFS-PRLTE-L083</v>
      </c>
      <c r="CF86" t="str">
        <f>IFERROR(VLOOKUP($A86,Table!$AV$5:$BI$286,Table!$AW$3,FALSE),"")</f>
        <v/>
      </c>
      <c r="CG86" t="str">
        <f>IFERROR(VLOOKUP($A86,Table!$AV$5:$BI$286,Table!$AX$3,FALSE),"")</f>
        <v/>
      </c>
      <c r="CH86" t="str">
        <f>IF(CF86="","",Names!$K$3)</f>
        <v/>
      </c>
      <c r="CI86" t="str">
        <f>IF(CF86="","",Names!$C$11)</f>
        <v/>
      </c>
      <c r="CJ86" t="str">
        <f>IFERROR(VLOOKUP($A86,Table!$AV$5:$BI$286,Table!$BC$3,FALSE),"")</f>
        <v/>
      </c>
      <c r="CL86" s="224" t="str">
        <f>IF(CF86="","",CONCATENATE(CF86,Names!$H$3,CG86,Names!$J$3,CH86,Names!$L$3,CI86,Names!$N$3,CJ86))</f>
        <v/>
      </c>
      <c r="CO86" t="str">
        <f>IFERROR(VLOOKUP($A86,Table!$AV$5:$BI$286,Table!$AW$3,FALSE),"")</f>
        <v/>
      </c>
      <c r="CP86" t="str">
        <f>IFERROR(VLOOKUP($A86,Table!$AV$5:$BI$286,Table!$AX$3,FALSE),"")</f>
        <v/>
      </c>
      <c r="CQ86" t="str">
        <f>IF(CO86="","",Names!$K$3)</f>
        <v/>
      </c>
      <c r="CR86" t="str">
        <f>IF(CO86="","",Names!$C$11)</f>
        <v/>
      </c>
      <c r="CS86" t="str">
        <f>IFERROR(VLOOKUP($A86,Table!$AV$5:$BI$286,Table!$BF$3,FALSE),"")</f>
        <v/>
      </c>
      <c r="CU86" s="224" t="str">
        <f>IF(CO86="","",CONCATENATE(CO86,Names!$H$3,CP86,Names!$J$3,CQ86,Names!$L$3,CR86,Names!$N$3,CS86))</f>
        <v/>
      </c>
      <c r="CX86" t="str">
        <f>IFERROR(VLOOKUP($A86,Table!$AV$5:$BI$286,Table!$AW$3,FALSE),"")</f>
        <v/>
      </c>
      <c r="CY86" t="str">
        <f>IFERROR(VLOOKUP($A86,Table!$AV$5:$BI$286,Table!$AX$3,FALSE),"")</f>
        <v/>
      </c>
      <c r="CZ86" t="str">
        <f>IF(CX86="","",Names!$K$3)</f>
        <v/>
      </c>
      <c r="DA86" t="str">
        <f>IF(CX86="","",Names!$C$12)</f>
        <v/>
      </c>
      <c r="DB86" t="str">
        <f>IFERROR(VLOOKUP($A86,Table!$AV$5:$BI$286,Table!$BC$3,FALSE),"")</f>
        <v/>
      </c>
      <c r="DD86" s="224" t="str">
        <f>IF(CX86="","",CONCATENATE(CX86,Names!$H$3,CY86,Names!$J$3,CZ86,Names!$L$3,DA86,Names!$N$3,DB86))</f>
        <v/>
      </c>
      <c r="DG86" t="str">
        <f>IFERROR(VLOOKUP($A86,Table!$AV$5:$BI$286,Table!$AW$3,FALSE),"")</f>
        <v/>
      </c>
      <c r="DH86" t="str">
        <f>IFERROR(VLOOKUP($A86,Table!$AV$5:$BI$286,Table!$AX$3,FALSE),"")</f>
        <v/>
      </c>
      <c r="DI86" t="str">
        <f>IF(DG86="","",Names!$K$3)</f>
        <v/>
      </c>
      <c r="DJ86" t="str">
        <f>IF(DG86="","",Names!$C$24)</f>
        <v/>
      </c>
      <c r="DK86" t="str">
        <f>IFERROR(VLOOKUP($A86,Table!$AV$5:$BI$286,Table!$AY$3,FALSE),"")</f>
        <v/>
      </c>
      <c r="DM86" s="224" t="str">
        <f>IF(DG86="","",CONCATENATE(DG86,Names!$H$3,DH86,Names!$J$3,DI86,Names!$L$3,DJ86,Names!$N$3,DK86))</f>
        <v/>
      </c>
      <c r="DP86" s="1170" t="str">
        <f>IFERROR(VLOOKUP($A86,Table!$DI$5:$DO$286,Table!$DJ$3,FALSE),"")</f>
        <v/>
      </c>
      <c r="DQ86" s="1170" t="str">
        <f>IFERROR(VLOOKUP($A86,Table!$DI$5:$DO$286,Table!$DK$3,FALSE),"")</f>
        <v/>
      </c>
      <c r="DR86" s="1170" t="str">
        <f>IF(DP86="","",Names!$K$3)</f>
        <v/>
      </c>
      <c r="DS86" s="1170" t="str">
        <f>IF(DP86="","",Names!$C$26)</f>
        <v/>
      </c>
      <c r="DT86" s="1170" t="str">
        <f>IFERROR(VLOOKUP($A86,Table!$DI$5:$DO$286,Table!$DM$3,FALSE),"")</f>
        <v/>
      </c>
      <c r="DV86" s="224" t="str">
        <f>IF(DP86="","",CONCATENATE(DP86,Names!$H$3,DQ86,Names!$J$3,DR86,Names!$L$3,DS86,Names!$N$3,DT86))</f>
        <v/>
      </c>
      <c r="DY86" s="1170" t="str">
        <f>IFERROR(VLOOKUP($A86,Table!$DI$5:$DO$286,Table!$DJ$3,FALSE),"")</f>
        <v/>
      </c>
      <c r="DZ86" s="1170" t="str">
        <f>IFERROR(VLOOKUP($A86,Table!$DI$5:$DO$286,Table!$DK$3,FALSE),"")</f>
        <v/>
      </c>
      <c r="EA86" s="1170" t="str">
        <f>IF(DY86="","",Names!$K$3)</f>
        <v/>
      </c>
      <c r="EB86" s="1170" t="str">
        <f>IF(DY86="","",Names!$C$25)</f>
        <v/>
      </c>
      <c r="EC86" s="1170" t="str">
        <f>IFERROR(VLOOKUP($A86,Table!$DI$5:$DO$286,Table!$DM$3,FALSE),"")</f>
        <v/>
      </c>
      <c r="EE86" s="224" t="str">
        <f>IF(DY86="","",CONCATENATE(DY86,Names!$H$3,DZ86,Names!$J$3,EA86,Names!$L$3,EB86,Names!$N$3,EC86))</f>
        <v/>
      </c>
      <c r="EH86" t="str">
        <f>IFERROR(VLOOKUP($A86,TCS_C!$R$9:$U$10046,TCS_C!$S$5,FALSE),"")</f>
        <v/>
      </c>
      <c r="EI86" t="str">
        <f>IFERROR(VLOOKUP($A86,TCS_C!$R$9:$U$10046,TCS_C!$T$5,FALSE),"")</f>
        <v/>
      </c>
      <c r="EJ86" t="str">
        <f>IF(EH86="","",Names!$K$3)</f>
        <v/>
      </c>
      <c r="EK86" t="str">
        <f>IF(EH86="","",Names!$C$17)</f>
        <v/>
      </c>
      <c r="EL86" t="str">
        <f>IFERROR(VLOOKUP($A86,TCS_C!$R$9:$U$10046,TCS_C!$U$5,FALSE),"")</f>
        <v/>
      </c>
      <c r="EN86" s="224" t="str">
        <f>IF(EH86="","",CONCATENATE(EH86,Names!$H$3,EI86,Names!$J$3,EJ86,Names!$L$3,EK86,Names!$N$3,EL86))</f>
        <v/>
      </c>
      <c r="EQ86" t="str">
        <f>IFERROR(VLOOKUP($A86,Table!BT122:$BY$286,Table!$BU$3,FALSE),"")</f>
        <v/>
      </c>
      <c r="ER86" t="str">
        <f>IFERROR(VLOOKUP($A86,Table!BT122:$BY$286,Table!$BV$3,FALSE),"")</f>
        <v/>
      </c>
      <c r="ES86" t="str">
        <f>IF(EQ86="","",Names!$K$3)</f>
        <v/>
      </c>
      <c r="ET86" t="str">
        <f>IFERROR(VLOOKUP($A86,Table!BT122:$BY$286,Table!$BW$3,FALSE),"")</f>
        <v/>
      </c>
      <c r="EU86" t="str">
        <f>IFERROR(VLOOKUP($A86,Table!BT122:$BY$286,Table!$BX$3,FALSE),"")</f>
        <v/>
      </c>
      <c r="EW86" s="224" t="str">
        <f>IF(EQ86="","",CONCATENATE(EQ86,Names!$H$3,ER86,Names!$J$3,ES86,Names!$L$3,ET86,Names!$N$3,EU86))</f>
        <v/>
      </c>
      <c r="FB86" t="str">
        <f>IF(EZ86="","",Names!$K$3)</f>
        <v/>
      </c>
      <c r="FF86" s="224" t="str">
        <f>IF(EZ86="","",CONCATENATE(EZ86,Names!$H$3,FA86,Names!$J$3,FB86,Names!$L$3,FC86,Names!$N$3,FD86))</f>
        <v/>
      </c>
      <c r="FG86" s="1266" t="str">
        <f>IF(EZ86="","",CONCATENATE(FC86,Names!$N$3,FD86))</f>
        <v/>
      </c>
    </row>
    <row r="87" spans="1:163">
      <c r="A87" s="72">
        <v>84</v>
      </c>
      <c r="C87" t="str">
        <f>IFERROR(VLOOKUP($A87,Table!$AL$5:$AS$286,Table!$AM$3,FALSE),"")</f>
        <v>HBL</v>
      </c>
      <c r="D87" t="str">
        <f>IFERROR(VLOOKUP($A87,Table!$AL$5:$AS$286,Table!$AN$3,FALSE),"")</f>
        <v>190PRL</v>
      </c>
      <c r="E87" t="str">
        <f>IF(C87="","",Names!$K$3)</f>
        <v>RFS</v>
      </c>
      <c r="F87" t="str">
        <f>IF(C87="","",Names!$C$5)</f>
        <v>PRLRL</v>
      </c>
      <c r="G87" t="str">
        <f>IFERROR(VLOOKUP($A87,Table!$AL$5:$AS$286,Table!$AO$3,FALSE),"")</f>
        <v>084</v>
      </c>
      <c r="I87" s="224" t="str">
        <f>IF(C87="","",CONCATENATE(C87,Names!$H$3,D87,Names!$J$3,E87,Names!$L$3,F87,Names!$N$3,G87))</f>
        <v>HBL-190PRL:RFS-PRLRL-084</v>
      </c>
      <c r="L87" s="1170" t="str">
        <f>IFERROR(VLOOKUP($A87,Table!$AV$5:$BK$286,Table!$AW$3,FALSE),"")</f>
        <v/>
      </c>
      <c r="M87" s="1170" t="str">
        <f>IFERROR(VLOOKUP($A87,Table!$AV$5:$BK$286,Table!$AX$3,FALSE),"")</f>
        <v/>
      </c>
      <c r="N87" s="1170" t="str">
        <f>IF(L87="","",Names!$K$3)</f>
        <v/>
      </c>
      <c r="O87" s="1170" t="str">
        <f>IF(L87="","",Names!$C$9)</f>
        <v/>
      </c>
      <c r="P87" s="1170" t="str">
        <f>IFERROR(VLOOKUP($A87,Table!$AV$5:$BK$286,Table!$AY$3,FALSE),"")</f>
        <v/>
      </c>
      <c r="R87" s="224" t="str">
        <f>IF(L87="","",CONCATENATE(L87,Names!$H$3,M87,Names!$J$3,N87,Names!$L$3,O87,Names!$N$3,P87))</f>
        <v/>
      </c>
      <c r="U87" t="str">
        <f>IFERROR(VLOOKUP($A87,Table!$AV$5:$BI$286,Table!$AW$3,FALSE),"")</f>
        <v/>
      </c>
      <c r="V87" t="str">
        <f>IFERROR(VLOOKUP($A87,Table!$AV$5:$BI$286,Table!$AX$3,FALSE),"")</f>
        <v/>
      </c>
      <c r="W87" t="str">
        <f>IF(U87="","",Names!$K$3)</f>
        <v/>
      </c>
      <c r="X87" t="str">
        <f>IF(U87="","",Names!$C$6)</f>
        <v/>
      </c>
      <c r="Y87" t="str">
        <f>IFERROR(VLOOKUP($A87,Table!$AV$5:$BI$286,Table!$AY$3,FALSE),"")</f>
        <v/>
      </c>
      <c r="AA87" s="224" t="str">
        <f>IF(U87="","",CONCATENATE(U87,Names!$H$3,V87,Names!$J$3,W87,Names!$L$3,X87,Names!$N$3,Y87))</f>
        <v/>
      </c>
      <c r="AD87" t="str">
        <f>IFERROR(VLOOKUP($A87,Table!$AV$5:$BI$286,Table!$AW$3,FALSE),"")</f>
        <v/>
      </c>
      <c r="AE87" t="str">
        <f>IFERROR(VLOOKUP($A87,Table!$AV$5:$BI$286,Table!$AX$3,FALSE),"")</f>
        <v/>
      </c>
      <c r="AF87" t="str">
        <f>IF(AD87="","",Names!$K$3)</f>
        <v/>
      </c>
      <c r="AG87" t="str">
        <f>IF(AD87="","",Names!$C$7)</f>
        <v/>
      </c>
      <c r="AH87" t="str">
        <f>IFERROR(VLOOKUP($A87,Table!$AV$5:$BI$286,Table!$AY$3,FALSE),"")</f>
        <v/>
      </c>
      <c r="AJ87" s="224" t="str">
        <f>IF(AD87="","",CONCATENATE(AD87,Names!$H$3,AE87,Names!$J$3,AF87,Names!$L$3,AG87,Names!$N$3,AH87))</f>
        <v/>
      </c>
      <c r="AM87" t="str">
        <f>IFERROR(VLOOKUP($A87,Table!$AV$5:$BI$286,Table!$AW$3,FALSE),"")</f>
        <v/>
      </c>
      <c r="AN87" t="str">
        <f>IFERROR(VLOOKUP($A87,Table!$AV$5:$BI$286,Table!$AX$3,FALSE),"")</f>
        <v/>
      </c>
      <c r="AO87" t="str">
        <f>IF(AM87="","",Names!$K$3)</f>
        <v/>
      </c>
      <c r="AP87" t="str">
        <f>IF(AM87="","",Names!$C$8)</f>
        <v/>
      </c>
      <c r="AQ87" t="str">
        <f>IFERROR(VLOOKUP($A87,Table!$AV$5:$BI$286,Table!$AY$3,FALSE),"")</f>
        <v/>
      </c>
      <c r="AS87" s="224" t="str">
        <f>IF(AM87="","",CONCATENATE(AM87,Names!$H$3,AN87,Names!$J$3,AO87,Names!$L$3,AP87,Names!$N$3,AQ87))</f>
        <v/>
      </c>
      <c r="AV87" t="str">
        <f>IFERROR(VLOOKUP($A87,Table!$AL$5:$AS$286,Table!$AM$3,FALSE),"")</f>
        <v>HBL</v>
      </c>
      <c r="AW87" t="str">
        <f>IFERROR(VLOOKUP($A87,Table!$AL$5:$AS$286,Table!$AN$3,FALSE),"")</f>
        <v>190PRL</v>
      </c>
      <c r="AX87" t="str">
        <f>IF(AV87="","",Names!$K$3)</f>
        <v>RFS</v>
      </c>
      <c r="AY87" t="str">
        <f>IF(AV87="","",Names!$C$10)</f>
        <v>PRLEH</v>
      </c>
      <c r="AZ87" t="str">
        <f>IFERROR(VLOOKUP($A87,Table!$AL$5:$AS$286,Table!$AQ$3,FALSE),"")</f>
        <v>L084</v>
      </c>
      <c r="BB87" s="224" t="str">
        <f>IF(AV87="","",CONCATENATE(AV87,Names!$H$3,AW87,Names!$J$3,AX87,Names!$L$3,AY87,Names!$N$3,AZ87))</f>
        <v>HBL-190PRL:RFS-PRLEH-L084</v>
      </c>
      <c r="BE87" t="str">
        <f>IFERROR(VLOOKUP($A87,Table!$AV$5:$BI$286,Table!$AW$3,FALSE),"")</f>
        <v/>
      </c>
      <c r="BF87" t="str">
        <f>IFERROR(VLOOKUP($A87,Table!$AV$5:$BI$286,Table!$AX$3,FALSE),"")</f>
        <v/>
      </c>
      <c r="BG87" t="str">
        <f>IF(BE87="","",Names!$K$3)</f>
        <v/>
      </c>
      <c r="BH87" t="str">
        <f>IF(BE87="","",Names!$C$10)</f>
        <v/>
      </c>
      <c r="BI87" t="str">
        <f>IFERROR(VLOOKUP($A87,Table!$AV$5:$BI$286,Table!$BC$3,FALSE),"")</f>
        <v/>
      </c>
      <c r="BK87" s="224" t="str">
        <f>IF(BE87="","",CONCATENATE(BE87,Names!$H$3,BF87,Names!$J$3,BG87,Names!$L$3,BH87,Names!$N$3,BI87))</f>
        <v/>
      </c>
      <c r="BN87" t="str">
        <f>IFERROR(VLOOKUP($A87,Table!$AV$5:$BI$286,Table!$AW$3,FALSE),"")</f>
        <v/>
      </c>
      <c r="BO87" t="str">
        <f>IFERROR(VLOOKUP($A87,Table!$AV$5:$BI$286,Table!$AX$3,FALSE),"")</f>
        <v/>
      </c>
      <c r="BP87" t="str">
        <f>IF(BN87="","",Names!$K$3)</f>
        <v/>
      </c>
      <c r="BQ87" t="str">
        <f>IF(BN87="","",Names!$C$10)</f>
        <v/>
      </c>
      <c r="BR87" t="str">
        <f>IFERROR(VLOOKUP($A87,Table!$AV$5:$BI$286,Table!$BF$3,FALSE),"")</f>
        <v/>
      </c>
      <c r="BT87" s="224" t="str">
        <f>IF(BN87="","",CONCATENATE(BN87,Names!$H$3,BO87,Names!$J$3,BP87,Names!$L$3,BQ87,Names!$N$3,BR87))</f>
        <v/>
      </c>
      <c r="BW87" t="str">
        <f>IFERROR(VLOOKUP($A87,Table!$AL$5:$AS$286,Table!$AM$3,FALSE),"")</f>
        <v>HBL</v>
      </c>
      <c r="BX87" t="str">
        <f>IFERROR(VLOOKUP($A87,Table!$AL$5:$AS$286,Table!$AN$3,FALSE),"")</f>
        <v>190PRL</v>
      </c>
      <c r="BY87" t="str">
        <f>IF(BW87="","",Names!$K$3)</f>
        <v>RFS</v>
      </c>
      <c r="BZ87" t="str">
        <f>IF(BW87="","",Names!$C$11)</f>
        <v>PRLTE</v>
      </c>
      <c r="CA87" t="str">
        <f>IFERROR(VLOOKUP($A87,Table!$AL$5:$AS$286,Table!$AQ$3,FALSE),"")</f>
        <v>L084</v>
      </c>
      <c r="CC87" s="224" t="str">
        <f>IF(BW87="","",CONCATENATE(BW87,Names!$H$3,BX87,Names!$J$3,BY87,Names!$L$3,BZ87,Names!$N$3,CA87))</f>
        <v>HBL-190PRL:RFS-PRLTE-L084</v>
      </c>
      <c r="CF87" t="str">
        <f>IFERROR(VLOOKUP($A87,Table!$AV$5:$BI$286,Table!$AW$3,FALSE),"")</f>
        <v/>
      </c>
      <c r="CG87" t="str">
        <f>IFERROR(VLOOKUP($A87,Table!$AV$5:$BI$286,Table!$AX$3,FALSE),"")</f>
        <v/>
      </c>
      <c r="CH87" t="str">
        <f>IF(CF87="","",Names!$K$3)</f>
        <v/>
      </c>
      <c r="CI87" t="str">
        <f>IF(CF87="","",Names!$C$11)</f>
        <v/>
      </c>
      <c r="CJ87" t="str">
        <f>IFERROR(VLOOKUP($A87,Table!$AV$5:$BI$286,Table!$BC$3,FALSE),"")</f>
        <v/>
      </c>
      <c r="CL87" s="224" t="str">
        <f>IF(CF87="","",CONCATENATE(CF87,Names!$H$3,CG87,Names!$J$3,CH87,Names!$L$3,CI87,Names!$N$3,CJ87))</f>
        <v/>
      </c>
      <c r="CO87" t="str">
        <f>IFERROR(VLOOKUP($A87,Table!$AV$5:$BI$286,Table!$AW$3,FALSE),"")</f>
        <v/>
      </c>
      <c r="CP87" t="str">
        <f>IFERROR(VLOOKUP($A87,Table!$AV$5:$BI$286,Table!$AX$3,FALSE),"")</f>
        <v/>
      </c>
      <c r="CQ87" t="str">
        <f>IF(CO87="","",Names!$K$3)</f>
        <v/>
      </c>
      <c r="CR87" t="str">
        <f>IF(CO87="","",Names!$C$11)</f>
        <v/>
      </c>
      <c r="CS87" t="str">
        <f>IFERROR(VLOOKUP($A87,Table!$AV$5:$BI$286,Table!$BF$3,FALSE),"")</f>
        <v/>
      </c>
      <c r="CU87" s="224" t="str">
        <f>IF(CO87="","",CONCATENATE(CO87,Names!$H$3,CP87,Names!$J$3,CQ87,Names!$L$3,CR87,Names!$N$3,CS87))</f>
        <v/>
      </c>
      <c r="CX87" t="str">
        <f>IFERROR(VLOOKUP($A87,Table!$AV$5:$BI$286,Table!$AW$3,FALSE),"")</f>
        <v/>
      </c>
      <c r="CY87" t="str">
        <f>IFERROR(VLOOKUP($A87,Table!$AV$5:$BI$286,Table!$AX$3,FALSE),"")</f>
        <v/>
      </c>
      <c r="CZ87" t="str">
        <f>IF(CX87="","",Names!$K$3)</f>
        <v/>
      </c>
      <c r="DA87" t="str">
        <f>IF(CX87="","",Names!$C$12)</f>
        <v/>
      </c>
      <c r="DB87" t="str">
        <f>IFERROR(VLOOKUP($A87,Table!$AV$5:$BI$286,Table!$BC$3,FALSE),"")</f>
        <v/>
      </c>
      <c r="DD87" s="224" t="str">
        <f>IF(CX87="","",CONCATENATE(CX87,Names!$H$3,CY87,Names!$J$3,CZ87,Names!$L$3,DA87,Names!$N$3,DB87))</f>
        <v/>
      </c>
      <c r="DG87" t="str">
        <f>IFERROR(VLOOKUP($A87,Table!$AV$5:$BI$286,Table!$AW$3,FALSE),"")</f>
        <v/>
      </c>
      <c r="DH87" t="str">
        <f>IFERROR(VLOOKUP($A87,Table!$AV$5:$BI$286,Table!$AX$3,FALSE),"")</f>
        <v/>
      </c>
      <c r="DI87" t="str">
        <f>IF(DG87="","",Names!$K$3)</f>
        <v/>
      </c>
      <c r="DJ87" t="str">
        <f>IF(DG87="","",Names!$C$24)</f>
        <v/>
      </c>
      <c r="DK87" t="str">
        <f>IFERROR(VLOOKUP($A87,Table!$AV$5:$BI$286,Table!$AY$3,FALSE),"")</f>
        <v/>
      </c>
      <c r="DM87" s="224" t="str">
        <f>IF(DG87="","",CONCATENATE(DG87,Names!$H$3,DH87,Names!$J$3,DI87,Names!$L$3,DJ87,Names!$N$3,DK87))</f>
        <v/>
      </c>
      <c r="DP87" s="1170" t="str">
        <f>IFERROR(VLOOKUP($A87,Table!$DI$5:$DO$286,Table!$DJ$3,FALSE),"")</f>
        <v/>
      </c>
      <c r="DQ87" s="1170" t="str">
        <f>IFERROR(VLOOKUP($A87,Table!$DI$5:$DO$286,Table!$DK$3,FALSE),"")</f>
        <v/>
      </c>
      <c r="DR87" s="1170" t="str">
        <f>IF(DP87="","",Names!$K$3)</f>
        <v/>
      </c>
      <c r="DS87" s="1170" t="str">
        <f>IF(DP87="","",Names!$C$26)</f>
        <v/>
      </c>
      <c r="DT87" s="1170" t="str">
        <f>IFERROR(VLOOKUP($A87,Table!$DI$5:$DO$286,Table!$DM$3,FALSE),"")</f>
        <v/>
      </c>
      <c r="DV87" s="224" t="str">
        <f>IF(DP87="","",CONCATENATE(DP87,Names!$H$3,DQ87,Names!$J$3,DR87,Names!$L$3,DS87,Names!$N$3,DT87))</f>
        <v/>
      </c>
      <c r="DY87" s="1170" t="str">
        <f>IFERROR(VLOOKUP($A87,Table!$DI$5:$DO$286,Table!$DJ$3,FALSE),"")</f>
        <v/>
      </c>
      <c r="DZ87" s="1170" t="str">
        <f>IFERROR(VLOOKUP($A87,Table!$DI$5:$DO$286,Table!$DK$3,FALSE),"")</f>
        <v/>
      </c>
      <c r="EA87" s="1170" t="str">
        <f>IF(DY87="","",Names!$K$3)</f>
        <v/>
      </c>
      <c r="EB87" s="1170" t="str">
        <f>IF(DY87="","",Names!$C$25)</f>
        <v/>
      </c>
      <c r="EC87" s="1170" t="str">
        <f>IFERROR(VLOOKUP($A87,Table!$DI$5:$DO$286,Table!$DM$3,FALSE),"")</f>
        <v/>
      </c>
      <c r="EE87" s="224" t="str">
        <f>IF(DY87="","",CONCATENATE(DY87,Names!$H$3,DZ87,Names!$J$3,EA87,Names!$L$3,EB87,Names!$N$3,EC87))</f>
        <v/>
      </c>
      <c r="EH87" t="str">
        <f>IFERROR(VLOOKUP($A87,TCS_C!$R$9:$U$10046,TCS_C!$S$5,FALSE),"")</f>
        <v/>
      </c>
      <c r="EI87" t="str">
        <f>IFERROR(VLOOKUP($A87,TCS_C!$R$9:$U$10046,TCS_C!$T$5,FALSE),"")</f>
        <v/>
      </c>
      <c r="EJ87" t="str">
        <f>IF(EH87="","",Names!$K$3)</f>
        <v/>
      </c>
      <c r="EK87" t="str">
        <f>IF(EH87="","",Names!$C$17)</f>
        <v/>
      </c>
      <c r="EL87" t="str">
        <f>IFERROR(VLOOKUP($A87,TCS_C!$R$9:$U$10046,TCS_C!$U$5,FALSE),"")</f>
        <v/>
      </c>
      <c r="EN87" s="224" t="str">
        <f>IF(EH87="","",CONCATENATE(EH87,Names!$H$3,EI87,Names!$J$3,EJ87,Names!$L$3,EK87,Names!$N$3,EL87))</f>
        <v/>
      </c>
      <c r="EQ87" t="str">
        <f>IFERROR(VLOOKUP($A87,Table!BT123:$BY$286,Table!$BU$3,FALSE),"")</f>
        <v/>
      </c>
      <c r="ER87" t="str">
        <f>IFERROR(VLOOKUP($A87,Table!BT123:$BY$286,Table!$BV$3,FALSE),"")</f>
        <v/>
      </c>
      <c r="ES87" t="str">
        <f>IF(EQ87="","",Names!$K$3)</f>
        <v/>
      </c>
      <c r="ET87" t="str">
        <f>IFERROR(VLOOKUP($A87,Table!BT123:$BY$286,Table!$BW$3,FALSE),"")</f>
        <v/>
      </c>
      <c r="EU87" t="str">
        <f>IFERROR(VLOOKUP($A87,Table!BT123:$BY$286,Table!$BX$3,FALSE),"")</f>
        <v/>
      </c>
      <c r="EW87" s="224" t="str">
        <f>IF(EQ87="","",CONCATENATE(EQ87,Names!$H$3,ER87,Names!$J$3,ES87,Names!$L$3,ET87,Names!$N$3,EU87))</f>
        <v/>
      </c>
      <c r="FB87" t="str">
        <f>IF(EZ87="","",Names!$K$3)</f>
        <v/>
      </c>
      <c r="FF87" s="224" t="str">
        <f>IF(EZ87="","",CONCATENATE(EZ87,Names!$H$3,FA87,Names!$J$3,FB87,Names!$L$3,FC87,Names!$N$3,FD87))</f>
        <v/>
      </c>
      <c r="FG87" s="1266" t="str">
        <f>IF(EZ87="","",CONCATENATE(FC87,Names!$N$3,FD87))</f>
        <v/>
      </c>
    </row>
    <row r="88" spans="1:163">
      <c r="A88" s="72">
        <v>85</v>
      </c>
      <c r="C88" t="str">
        <f>IFERROR(VLOOKUP($A88,Table!$AL$5:$AS$286,Table!$AM$3,FALSE),"")</f>
        <v>HBL</v>
      </c>
      <c r="D88" t="str">
        <f>IFERROR(VLOOKUP($A88,Table!$AL$5:$AS$286,Table!$AN$3,FALSE),"")</f>
        <v>200PRL</v>
      </c>
      <c r="E88" t="str">
        <f>IF(C88="","",Names!$K$3)</f>
        <v>RFS</v>
      </c>
      <c r="F88" t="str">
        <f>IF(C88="","",Names!$C$5)</f>
        <v>PRLRL</v>
      </c>
      <c r="G88" t="str">
        <f>IFERROR(VLOOKUP($A88,Table!$AL$5:$AS$286,Table!$AO$3,FALSE),"")</f>
        <v>085</v>
      </c>
      <c r="I88" s="224" t="str">
        <f>IF(C88="","",CONCATENATE(C88,Names!$H$3,D88,Names!$J$3,E88,Names!$L$3,F88,Names!$N$3,G88))</f>
        <v>HBL-200PRL:RFS-PRLRL-085</v>
      </c>
      <c r="L88" s="1170" t="str">
        <f>IFERROR(VLOOKUP($A88,Table!$AV$5:$BK$286,Table!$AW$3,FALSE),"")</f>
        <v/>
      </c>
      <c r="M88" s="1170" t="str">
        <f>IFERROR(VLOOKUP($A88,Table!$AV$5:$BK$286,Table!$AX$3,FALSE),"")</f>
        <v/>
      </c>
      <c r="N88" s="1170" t="str">
        <f>IF(L88="","",Names!$K$3)</f>
        <v/>
      </c>
      <c r="O88" s="1170" t="str">
        <f>IF(L88="","",Names!$C$9)</f>
        <v/>
      </c>
      <c r="P88" s="1170" t="str">
        <f>IFERROR(VLOOKUP($A88,Table!$AV$5:$BK$286,Table!$AY$3,FALSE),"")</f>
        <v/>
      </c>
      <c r="R88" s="224" t="str">
        <f>IF(L88="","",CONCATENATE(L88,Names!$H$3,M88,Names!$J$3,N88,Names!$L$3,O88,Names!$N$3,P88))</f>
        <v/>
      </c>
      <c r="U88" t="str">
        <f>IFERROR(VLOOKUP($A88,Table!$AV$5:$BI$286,Table!$AW$3,FALSE),"")</f>
        <v/>
      </c>
      <c r="V88" t="str">
        <f>IFERROR(VLOOKUP($A88,Table!$AV$5:$BI$286,Table!$AX$3,FALSE),"")</f>
        <v/>
      </c>
      <c r="W88" t="str">
        <f>IF(U88="","",Names!$K$3)</f>
        <v/>
      </c>
      <c r="X88" t="str">
        <f>IF(U88="","",Names!$C$6)</f>
        <v/>
      </c>
      <c r="Y88" t="str">
        <f>IFERROR(VLOOKUP($A88,Table!$AV$5:$BI$286,Table!$AY$3,FALSE),"")</f>
        <v/>
      </c>
      <c r="AA88" s="224" t="str">
        <f>IF(U88="","",CONCATENATE(U88,Names!$H$3,V88,Names!$J$3,W88,Names!$L$3,X88,Names!$N$3,Y88))</f>
        <v/>
      </c>
      <c r="AD88" t="str">
        <f>IFERROR(VLOOKUP($A88,Table!$AV$5:$BI$286,Table!$AW$3,FALSE),"")</f>
        <v/>
      </c>
      <c r="AE88" t="str">
        <f>IFERROR(VLOOKUP($A88,Table!$AV$5:$BI$286,Table!$AX$3,FALSE),"")</f>
        <v/>
      </c>
      <c r="AF88" t="str">
        <f>IF(AD88="","",Names!$K$3)</f>
        <v/>
      </c>
      <c r="AG88" t="str">
        <f>IF(AD88="","",Names!$C$7)</f>
        <v/>
      </c>
      <c r="AH88" t="str">
        <f>IFERROR(VLOOKUP($A88,Table!$AV$5:$BI$286,Table!$AY$3,FALSE),"")</f>
        <v/>
      </c>
      <c r="AJ88" s="224" t="str">
        <f>IF(AD88="","",CONCATENATE(AD88,Names!$H$3,AE88,Names!$J$3,AF88,Names!$L$3,AG88,Names!$N$3,AH88))</f>
        <v/>
      </c>
      <c r="AM88" t="str">
        <f>IFERROR(VLOOKUP($A88,Table!$AV$5:$BI$286,Table!$AW$3,FALSE),"")</f>
        <v/>
      </c>
      <c r="AN88" t="str">
        <f>IFERROR(VLOOKUP($A88,Table!$AV$5:$BI$286,Table!$AX$3,FALSE),"")</f>
        <v/>
      </c>
      <c r="AO88" t="str">
        <f>IF(AM88="","",Names!$K$3)</f>
        <v/>
      </c>
      <c r="AP88" t="str">
        <f>IF(AM88="","",Names!$C$8)</f>
        <v/>
      </c>
      <c r="AQ88" t="str">
        <f>IFERROR(VLOOKUP($A88,Table!$AV$5:$BI$286,Table!$AY$3,FALSE),"")</f>
        <v/>
      </c>
      <c r="AS88" s="224" t="str">
        <f>IF(AM88="","",CONCATENATE(AM88,Names!$H$3,AN88,Names!$J$3,AO88,Names!$L$3,AP88,Names!$N$3,AQ88))</f>
        <v/>
      </c>
      <c r="AV88" t="str">
        <f>IFERROR(VLOOKUP($A88,Table!$AL$5:$AS$286,Table!$AM$3,FALSE),"")</f>
        <v>HBL</v>
      </c>
      <c r="AW88" t="str">
        <f>IFERROR(VLOOKUP($A88,Table!$AL$5:$AS$286,Table!$AN$3,FALSE),"")</f>
        <v>200PRL</v>
      </c>
      <c r="AX88" t="str">
        <f>IF(AV88="","",Names!$K$3)</f>
        <v>RFS</v>
      </c>
      <c r="AY88" t="str">
        <f>IF(AV88="","",Names!$C$10)</f>
        <v>PRLEH</v>
      </c>
      <c r="AZ88" t="str">
        <f>IFERROR(VLOOKUP($A88,Table!$AL$5:$AS$286,Table!$AQ$3,FALSE),"")</f>
        <v>L085</v>
      </c>
      <c r="BB88" s="224" t="str">
        <f>IF(AV88="","",CONCATENATE(AV88,Names!$H$3,AW88,Names!$J$3,AX88,Names!$L$3,AY88,Names!$N$3,AZ88))</f>
        <v>HBL-200PRL:RFS-PRLEH-L085</v>
      </c>
      <c r="BE88" t="str">
        <f>IFERROR(VLOOKUP($A88,Table!$AV$5:$BI$286,Table!$AW$3,FALSE),"")</f>
        <v/>
      </c>
      <c r="BF88" t="str">
        <f>IFERROR(VLOOKUP($A88,Table!$AV$5:$BI$286,Table!$AX$3,FALSE),"")</f>
        <v/>
      </c>
      <c r="BG88" t="str">
        <f>IF(BE88="","",Names!$K$3)</f>
        <v/>
      </c>
      <c r="BH88" t="str">
        <f>IF(BE88="","",Names!$C$10)</f>
        <v/>
      </c>
      <c r="BI88" t="str">
        <f>IFERROR(VLOOKUP($A88,Table!$AV$5:$BI$286,Table!$BC$3,FALSE),"")</f>
        <v/>
      </c>
      <c r="BK88" s="224" t="str">
        <f>IF(BE88="","",CONCATENATE(BE88,Names!$H$3,BF88,Names!$J$3,BG88,Names!$L$3,BH88,Names!$N$3,BI88))</f>
        <v/>
      </c>
      <c r="BN88" t="str">
        <f>IFERROR(VLOOKUP($A88,Table!$AV$5:$BI$286,Table!$AW$3,FALSE),"")</f>
        <v/>
      </c>
      <c r="BO88" t="str">
        <f>IFERROR(VLOOKUP($A88,Table!$AV$5:$BI$286,Table!$AX$3,FALSE),"")</f>
        <v/>
      </c>
      <c r="BP88" t="str">
        <f>IF(BN88="","",Names!$K$3)</f>
        <v/>
      </c>
      <c r="BQ88" t="str">
        <f>IF(BN88="","",Names!$C$10)</f>
        <v/>
      </c>
      <c r="BR88" t="str">
        <f>IFERROR(VLOOKUP($A88,Table!$AV$5:$BI$286,Table!$BF$3,FALSE),"")</f>
        <v/>
      </c>
      <c r="BT88" s="224" t="str">
        <f>IF(BN88="","",CONCATENATE(BN88,Names!$H$3,BO88,Names!$J$3,BP88,Names!$L$3,BQ88,Names!$N$3,BR88))</f>
        <v/>
      </c>
      <c r="BW88" t="str">
        <f>IFERROR(VLOOKUP($A88,Table!$AL$5:$AS$286,Table!$AM$3,FALSE),"")</f>
        <v>HBL</v>
      </c>
      <c r="BX88" t="str">
        <f>IFERROR(VLOOKUP($A88,Table!$AL$5:$AS$286,Table!$AN$3,FALSE),"")</f>
        <v>200PRL</v>
      </c>
      <c r="BY88" t="str">
        <f>IF(BW88="","",Names!$K$3)</f>
        <v>RFS</v>
      </c>
      <c r="BZ88" t="str">
        <f>IF(BW88="","",Names!$C$11)</f>
        <v>PRLTE</v>
      </c>
      <c r="CA88" t="str">
        <f>IFERROR(VLOOKUP($A88,Table!$AL$5:$AS$286,Table!$AQ$3,FALSE),"")</f>
        <v>L085</v>
      </c>
      <c r="CC88" s="224" t="str">
        <f>IF(BW88="","",CONCATENATE(BW88,Names!$H$3,BX88,Names!$J$3,BY88,Names!$L$3,BZ88,Names!$N$3,CA88))</f>
        <v>HBL-200PRL:RFS-PRLTE-L085</v>
      </c>
      <c r="CF88" t="str">
        <f>IFERROR(VLOOKUP($A88,Table!$AV$5:$BI$286,Table!$AW$3,FALSE),"")</f>
        <v/>
      </c>
      <c r="CG88" t="str">
        <f>IFERROR(VLOOKUP($A88,Table!$AV$5:$BI$286,Table!$AX$3,FALSE),"")</f>
        <v/>
      </c>
      <c r="CH88" t="str">
        <f>IF(CF88="","",Names!$K$3)</f>
        <v/>
      </c>
      <c r="CI88" t="str">
        <f>IF(CF88="","",Names!$C$11)</f>
        <v/>
      </c>
      <c r="CJ88" t="str">
        <f>IFERROR(VLOOKUP($A88,Table!$AV$5:$BI$286,Table!$BC$3,FALSE),"")</f>
        <v/>
      </c>
      <c r="CL88" s="224" t="str">
        <f>IF(CF88="","",CONCATENATE(CF88,Names!$H$3,CG88,Names!$J$3,CH88,Names!$L$3,CI88,Names!$N$3,CJ88))</f>
        <v/>
      </c>
      <c r="CO88" t="str">
        <f>IFERROR(VLOOKUP($A88,Table!$AV$5:$BI$286,Table!$AW$3,FALSE),"")</f>
        <v/>
      </c>
      <c r="CP88" t="str">
        <f>IFERROR(VLOOKUP($A88,Table!$AV$5:$BI$286,Table!$AX$3,FALSE),"")</f>
        <v/>
      </c>
      <c r="CQ88" t="str">
        <f>IF(CO88="","",Names!$K$3)</f>
        <v/>
      </c>
      <c r="CR88" t="str">
        <f>IF(CO88="","",Names!$C$11)</f>
        <v/>
      </c>
      <c r="CS88" t="str">
        <f>IFERROR(VLOOKUP($A88,Table!$AV$5:$BI$286,Table!$BF$3,FALSE),"")</f>
        <v/>
      </c>
      <c r="CU88" s="224" t="str">
        <f>IF(CO88="","",CONCATENATE(CO88,Names!$H$3,CP88,Names!$J$3,CQ88,Names!$L$3,CR88,Names!$N$3,CS88))</f>
        <v/>
      </c>
      <c r="CX88" t="str">
        <f>IFERROR(VLOOKUP($A88,Table!$AV$5:$BI$286,Table!$AW$3,FALSE),"")</f>
        <v/>
      </c>
      <c r="CY88" t="str">
        <f>IFERROR(VLOOKUP($A88,Table!$AV$5:$BI$286,Table!$AX$3,FALSE),"")</f>
        <v/>
      </c>
      <c r="CZ88" t="str">
        <f>IF(CX88="","",Names!$K$3)</f>
        <v/>
      </c>
      <c r="DA88" t="str">
        <f>IF(CX88="","",Names!$C$12)</f>
        <v/>
      </c>
      <c r="DB88" t="str">
        <f>IFERROR(VLOOKUP($A88,Table!$AV$5:$BI$286,Table!$BC$3,FALSE),"")</f>
        <v/>
      </c>
      <c r="DD88" s="224" t="str">
        <f>IF(CX88="","",CONCATENATE(CX88,Names!$H$3,CY88,Names!$J$3,CZ88,Names!$L$3,DA88,Names!$N$3,DB88))</f>
        <v/>
      </c>
      <c r="DG88" t="str">
        <f>IFERROR(VLOOKUP($A88,Table!$AV$5:$BI$286,Table!$AW$3,FALSE),"")</f>
        <v/>
      </c>
      <c r="DH88" t="str">
        <f>IFERROR(VLOOKUP($A88,Table!$AV$5:$BI$286,Table!$AX$3,FALSE),"")</f>
        <v/>
      </c>
      <c r="DI88" t="str">
        <f>IF(DG88="","",Names!$K$3)</f>
        <v/>
      </c>
      <c r="DJ88" t="str">
        <f>IF(DG88="","",Names!$C$24)</f>
        <v/>
      </c>
      <c r="DK88" t="str">
        <f>IFERROR(VLOOKUP($A88,Table!$AV$5:$BI$286,Table!$AY$3,FALSE),"")</f>
        <v/>
      </c>
      <c r="DM88" s="224" t="str">
        <f>IF(DG88="","",CONCATENATE(DG88,Names!$H$3,DH88,Names!$J$3,DI88,Names!$L$3,DJ88,Names!$N$3,DK88))</f>
        <v/>
      </c>
      <c r="DP88" s="1170" t="str">
        <f>IFERROR(VLOOKUP($A88,Table!$DI$5:$DO$286,Table!$DJ$3,FALSE),"")</f>
        <v/>
      </c>
      <c r="DQ88" s="1170" t="str">
        <f>IFERROR(VLOOKUP($A88,Table!$DI$5:$DO$286,Table!$DK$3,FALSE),"")</f>
        <v/>
      </c>
      <c r="DR88" s="1170" t="str">
        <f>IF(DP88="","",Names!$K$3)</f>
        <v/>
      </c>
      <c r="DS88" s="1170" t="str">
        <f>IF(DP88="","",Names!$C$26)</f>
        <v/>
      </c>
      <c r="DT88" s="1170" t="str">
        <f>IFERROR(VLOOKUP($A88,Table!$DI$5:$DO$286,Table!$DM$3,FALSE),"")</f>
        <v/>
      </c>
      <c r="DV88" s="224" t="str">
        <f>IF(DP88="","",CONCATENATE(DP88,Names!$H$3,DQ88,Names!$J$3,DR88,Names!$L$3,DS88,Names!$N$3,DT88))</f>
        <v/>
      </c>
      <c r="DY88" s="1170" t="str">
        <f>IFERROR(VLOOKUP($A88,Table!$DI$5:$DO$286,Table!$DJ$3,FALSE),"")</f>
        <v/>
      </c>
      <c r="DZ88" s="1170" t="str">
        <f>IFERROR(VLOOKUP($A88,Table!$DI$5:$DO$286,Table!$DK$3,FALSE),"")</f>
        <v/>
      </c>
      <c r="EA88" s="1170" t="str">
        <f>IF(DY88="","",Names!$K$3)</f>
        <v/>
      </c>
      <c r="EB88" s="1170" t="str">
        <f>IF(DY88="","",Names!$C$25)</f>
        <v/>
      </c>
      <c r="EC88" s="1170" t="str">
        <f>IFERROR(VLOOKUP($A88,Table!$DI$5:$DO$286,Table!$DM$3,FALSE),"")</f>
        <v/>
      </c>
      <c r="EE88" s="224" t="str">
        <f>IF(DY88="","",CONCATENATE(DY88,Names!$H$3,DZ88,Names!$J$3,EA88,Names!$L$3,EB88,Names!$N$3,EC88))</f>
        <v/>
      </c>
      <c r="EH88" t="str">
        <f>IFERROR(VLOOKUP($A88,TCS_C!$R$9:$U$10046,TCS_C!$S$5,FALSE),"")</f>
        <v/>
      </c>
      <c r="EI88" t="str">
        <f>IFERROR(VLOOKUP($A88,TCS_C!$R$9:$U$10046,TCS_C!$T$5,FALSE),"")</f>
        <v/>
      </c>
      <c r="EJ88" t="str">
        <f>IF(EH88="","",Names!$K$3)</f>
        <v/>
      </c>
      <c r="EK88" t="str">
        <f>IF(EH88="","",Names!$C$17)</f>
        <v/>
      </c>
      <c r="EL88" t="str">
        <f>IFERROR(VLOOKUP($A88,TCS_C!$R$9:$U$10046,TCS_C!$U$5,FALSE),"")</f>
        <v/>
      </c>
      <c r="EN88" s="224" t="str">
        <f>IF(EH88="","",CONCATENATE(EH88,Names!$H$3,EI88,Names!$J$3,EJ88,Names!$L$3,EK88,Names!$N$3,EL88))</f>
        <v/>
      </c>
      <c r="EQ88" t="str">
        <f>IFERROR(VLOOKUP($A88,Table!BT124:$BY$286,Table!$BU$3,FALSE),"")</f>
        <v/>
      </c>
      <c r="ER88" t="str">
        <f>IFERROR(VLOOKUP($A88,Table!BT124:$BY$286,Table!$BV$3,FALSE),"")</f>
        <v/>
      </c>
      <c r="ES88" t="str">
        <f>IF(EQ88="","",Names!$K$3)</f>
        <v/>
      </c>
      <c r="ET88" t="str">
        <f>IFERROR(VLOOKUP($A88,Table!BT124:$BY$286,Table!$BW$3,FALSE),"")</f>
        <v/>
      </c>
      <c r="EU88" t="str">
        <f>IFERROR(VLOOKUP($A88,Table!BT124:$BY$286,Table!$BX$3,FALSE),"")</f>
        <v/>
      </c>
      <c r="EW88" s="224" t="str">
        <f>IF(EQ88="","",CONCATENATE(EQ88,Names!$H$3,ER88,Names!$J$3,ES88,Names!$L$3,ET88,Names!$N$3,EU88))</f>
        <v/>
      </c>
      <c r="FB88" t="str">
        <f>IF(EZ88="","",Names!$K$3)</f>
        <v/>
      </c>
      <c r="FF88" s="224" t="str">
        <f>IF(EZ88="","",CONCATENATE(EZ88,Names!$H$3,FA88,Names!$J$3,FB88,Names!$L$3,FC88,Names!$N$3,FD88))</f>
        <v/>
      </c>
      <c r="FG88" s="1266" t="str">
        <f>IF(EZ88="","",CONCATENATE(FC88,Names!$N$3,FD88))</f>
        <v/>
      </c>
    </row>
    <row r="89" spans="1:163">
      <c r="A89" s="72">
        <v>86</v>
      </c>
      <c r="C89" t="str">
        <f>IFERROR(VLOOKUP($A89,Table!$AL$5:$AS$286,Table!$AM$3,FALSE),"")</f>
        <v>HBL</v>
      </c>
      <c r="D89" t="str">
        <f>IFERROR(VLOOKUP($A89,Table!$AL$5:$AS$286,Table!$AN$3,FALSE),"")</f>
        <v>200PRL</v>
      </c>
      <c r="E89" t="str">
        <f>IF(C89="","",Names!$K$3)</f>
        <v>RFS</v>
      </c>
      <c r="F89" t="str">
        <f>IF(C89="","",Names!$C$5)</f>
        <v>PRLRL</v>
      </c>
      <c r="G89" t="str">
        <f>IFERROR(VLOOKUP($A89,Table!$AL$5:$AS$286,Table!$AO$3,FALSE),"")</f>
        <v>086</v>
      </c>
      <c r="I89" s="224" t="str">
        <f>IF(C89="","",CONCATENATE(C89,Names!$H$3,D89,Names!$J$3,E89,Names!$L$3,F89,Names!$N$3,G89))</f>
        <v>HBL-200PRL:RFS-PRLRL-086</v>
      </c>
      <c r="L89" s="1170" t="str">
        <f>IFERROR(VLOOKUP($A89,Table!$AV$5:$BK$286,Table!$AW$3,FALSE),"")</f>
        <v/>
      </c>
      <c r="M89" s="1170" t="str">
        <f>IFERROR(VLOOKUP($A89,Table!$AV$5:$BK$286,Table!$AX$3,FALSE),"")</f>
        <v/>
      </c>
      <c r="N89" s="1170" t="str">
        <f>IF(L89="","",Names!$K$3)</f>
        <v/>
      </c>
      <c r="O89" s="1170" t="str">
        <f>IF(L89="","",Names!$C$9)</f>
        <v/>
      </c>
      <c r="P89" s="1170" t="str">
        <f>IFERROR(VLOOKUP($A89,Table!$AV$5:$BK$286,Table!$AY$3,FALSE),"")</f>
        <v/>
      </c>
      <c r="R89" s="224" t="str">
        <f>IF(L89="","",CONCATENATE(L89,Names!$H$3,M89,Names!$J$3,N89,Names!$L$3,O89,Names!$N$3,P89))</f>
        <v/>
      </c>
      <c r="U89" t="str">
        <f>IFERROR(VLOOKUP($A89,Table!$AV$5:$BI$286,Table!$AW$3,FALSE),"")</f>
        <v/>
      </c>
      <c r="V89" t="str">
        <f>IFERROR(VLOOKUP($A89,Table!$AV$5:$BI$286,Table!$AX$3,FALSE),"")</f>
        <v/>
      </c>
      <c r="W89" t="str">
        <f>IF(U89="","",Names!$K$3)</f>
        <v/>
      </c>
      <c r="X89" t="str">
        <f>IF(U89="","",Names!$C$6)</f>
        <v/>
      </c>
      <c r="Y89" t="str">
        <f>IFERROR(VLOOKUP($A89,Table!$AV$5:$BI$286,Table!$AY$3,FALSE),"")</f>
        <v/>
      </c>
      <c r="AA89" s="224" t="str">
        <f>IF(U89="","",CONCATENATE(U89,Names!$H$3,V89,Names!$J$3,W89,Names!$L$3,X89,Names!$N$3,Y89))</f>
        <v/>
      </c>
      <c r="AD89" t="str">
        <f>IFERROR(VLOOKUP($A89,Table!$AV$5:$BI$286,Table!$AW$3,FALSE),"")</f>
        <v/>
      </c>
      <c r="AE89" t="str">
        <f>IFERROR(VLOOKUP($A89,Table!$AV$5:$BI$286,Table!$AX$3,FALSE),"")</f>
        <v/>
      </c>
      <c r="AF89" t="str">
        <f>IF(AD89="","",Names!$K$3)</f>
        <v/>
      </c>
      <c r="AG89" t="str">
        <f>IF(AD89="","",Names!$C$7)</f>
        <v/>
      </c>
      <c r="AH89" t="str">
        <f>IFERROR(VLOOKUP($A89,Table!$AV$5:$BI$286,Table!$AY$3,FALSE),"")</f>
        <v/>
      </c>
      <c r="AJ89" s="224" t="str">
        <f>IF(AD89="","",CONCATENATE(AD89,Names!$H$3,AE89,Names!$J$3,AF89,Names!$L$3,AG89,Names!$N$3,AH89))</f>
        <v/>
      </c>
      <c r="AM89" t="str">
        <f>IFERROR(VLOOKUP($A89,Table!$AV$5:$BI$286,Table!$AW$3,FALSE),"")</f>
        <v/>
      </c>
      <c r="AN89" t="str">
        <f>IFERROR(VLOOKUP($A89,Table!$AV$5:$BI$286,Table!$AX$3,FALSE),"")</f>
        <v/>
      </c>
      <c r="AO89" t="str">
        <f>IF(AM89="","",Names!$K$3)</f>
        <v/>
      </c>
      <c r="AP89" t="str">
        <f>IF(AM89="","",Names!$C$8)</f>
        <v/>
      </c>
      <c r="AQ89" t="str">
        <f>IFERROR(VLOOKUP($A89,Table!$AV$5:$BI$286,Table!$AY$3,FALSE),"")</f>
        <v/>
      </c>
      <c r="AS89" s="224" t="str">
        <f>IF(AM89="","",CONCATENATE(AM89,Names!$H$3,AN89,Names!$J$3,AO89,Names!$L$3,AP89,Names!$N$3,AQ89))</f>
        <v/>
      </c>
      <c r="AV89" t="str">
        <f>IFERROR(VLOOKUP($A89,Table!$AL$5:$AS$286,Table!$AM$3,FALSE),"")</f>
        <v>HBL</v>
      </c>
      <c r="AW89" t="str">
        <f>IFERROR(VLOOKUP($A89,Table!$AL$5:$AS$286,Table!$AN$3,FALSE),"")</f>
        <v>200PRL</v>
      </c>
      <c r="AX89" t="str">
        <f>IF(AV89="","",Names!$K$3)</f>
        <v>RFS</v>
      </c>
      <c r="AY89" t="str">
        <f>IF(AV89="","",Names!$C$10)</f>
        <v>PRLEH</v>
      </c>
      <c r="AZ89" t="str">
        <f>IFERROR(VLOOKUP($A89,Table!$AL$5:$AS$286,Table!$AQ$3,FALSE),"")</f>
        <v>L086</v>
      </c>
      <c r="BB89" s="224" t="str">
        <f>IF(AV89="","",CONCATENATE(AV89,Names!$H$3,AW89,Names!$J$3,AX89,Names!$L$3,AY89,Names!$N$3,AZ89))</f>
        <v>HBL-200PRL:RFS-PRLEH-L086</v>
      </c>
      <c r="BE89" t="str">
        <f>IFERROR(VLOOKUP($A89,Table!$AV$5:$BI$286,Table!$AW$3,FALSE),"")</f>
        <v/>
      </c>
      <c r="BF89" t="str">
        <f>IFERROR(VLOOKUP($A89,Table!$AV$5:$BI$286,Table!$AX$3,FALSE),"")</f>
        <v/>
      </c>
      <c r="BG89" t="str">
        <f>IF(BE89="","",Names!$K$3)</f>
        <v/>
      </c>
      <c r="BH89" t="str">
        <f>IF(BE89="","",Names!$C$10)</f>
        <v/>
      </c>
      <c r="BI89" t="str">
        <f>IFERROR(VLOOKUP($A89,Table!$AV$5:$BI$286,Table!$BC$3,FALSE),"")</f>
        <v/>
      </c>
      <c r="BK89" s="224" t="str">
        <f>IF(BE89="","",CONCATENATE(BE89,Names!$H$3,BF89,Names!$J$3,BG89,Names!$L$3,BH89,Names!$N$3,BI89))</f>
        <v/>
      </c>
      <c r="BN89" t="str">
        <f>IFERROR(VLOOKUP($A89,Table!$AV$5:$BI$286,Table!$AW$3,FALSE),"")</f>
        <v/>
      </c>
      <c r="BO89" t="str">
        <f>IFERROR(VLOOKUP($A89,Table!$AV$5:$BI$286,Table!$AX$3,FALSE),"")</f>
        <v/>
      </c>
      <c r="BP89" t="str">
        <f>IF(BN89="","",Names!$K$3)</f>
        <v/>
      </c>
      <c r="BQ89" t="str">
        <f>IF(BN89="","",Names!$C$10)</f>
        <v/>
      </c>
      <c r="BR89" t="str">
        <f>IFERROR(VLOOKUP($A89,Table!$AV$5:$BI$286,Table!$BF$3,FALSE),"")</f>
        <v/>
      </c>
      <c r="BT89" s="224" t="str">
        <f>IF(BN89="","",CONCATENATE(BN89,Names!$H$3,BO89,Names!$J$3,BP89,Names!$L$3,BQ89,Names!$N$3,BR89))</f>
        <v/>
      </c>
      <c r="BW89" t="str">
        <f>IFERROR(VLOOKUP($A89,Table!$AL$5:$AS$286,Table!$AM$3,FALSE),"")</f>
        <v>HBL</v>
      </c>
      <c r="BX89" t="str">
        <f>IFERROR(VLOOKUP($A89,Table!$AL$5:$AS$286,Table!$AN$3,FALSE),"")</f>
        <v>200PRL</v>
      </c>
      <c r="BY89" t="str">
        <f>IF(BW89="","",Names!$K$3)</f>
        <v>RFS</v>
      </c>
      <c r="BZ89" t="str">
        <f>IF(BW89="","",Names!$C$11)</f>
        <v>PRLTE</v>
      </c>
      <c r="CA89" t="str">
        <f>IFERROR(VLOOKUP($A89,Table!$AL$5:$AS$286,Table!$AQ$3,FALSE),"")</f>
        <v>L086</v>
      </c>
      <c r="CC89" s="224" t="str">
        <f>IF(BW89="","",CONCATENATE(BW89,Names!$H$3,BX89,Names!$J$3,BY89,Names!$L$3,BZ89,Names!$N$3,CA89))</f>
        <v>HBL-200PRL:RFS-PRLTE-L086</v>
      </c>
      <c r="CF89" t="str">
        <f>IFERROR(VLOOKUP($A89,Table!$AV$5:$BI$286,Table!$AW$3,FALSE),"")</f>
        <v/>
      </c>
      <c r="CG89" t="str">
        <f>IFERROR(VLOOKUP($A89,Table!$AV$5:$BI$286,Table!$AX$3,FALSE),"")</f>
        <v/>
      </c>
      <c r="CH89" t="str">
        <f>IF(CF89="","",Names!$K$3)</f>
        <v/>
      </c>
      <c r="CI89" t="str">
        <f>IF(CF89="","",Names!$C$11)</f>
        <v/>
      </c>
      <c r="CJ89" t="str">
        <f>IFERROR(VLOOKUP($A89,Table!$AV$5:$BI$286,Table!$BC$3,FALSE),"")</f>
        <v/>
      </c>
      <c r="CL89" s="224" t="str">
        <f>IF(CF89="","",CONCATENATE(CF89,Names!$H$3,CG89,Names!$J$3,CH89,Names!$L$3,CI89,Names!$N$3,CJ89))</f>
        <v/>
      </c>
      <c r="CO89" t="str">
        <f>IFERROR(VLOOKUP($A89,Table!$AV$5:$BI$286,Table!$AW$3,FALSE),"")</f>
        <v/>
      </c>
      <c r="CP89" t="str">
        <f>IFERROR(VLOOKUP($A89,Table!$AV$5:$BI$286,Table!$AX$3,FALSE),"")</f>
        <v/>
      </c>
      <c r="CQ89" t="str">
        <f>IF(CO89="","",Names!$K$3)</f>
        <v/>
      </c>
      <c r="CR89" t="str">
        <f>IF(CO89="","",Names!$C$11)</f>
        <v/>
      </c>
      <c r="CS89" t="str">
        <f>IFERROR(VLOOKUP($A89,Table!$AV$5:$BI$286,Table!$BF$3,FALSE),"")</f>
        <v/>
      </c>
      <c r="CU89" s="224" t="str">
        <f>IF(CO89="","",CONCATENATE(CO89,Names!$H$3,CP89,Names!$J$3,CQ89,Names!$L$3,CR89,Names!$N$3,CS89))</f>
        <v/>
      </c>
      <c r="CX89" t="str">
        <f>IFERROR(VLOOKUP($A89,Table!$AV$5:$BI$286,Table!$AW$3,FALSE),"")</f>
        <v/>
      </c>
      <c r="CY89" t="str">
        <f>IFERROR(VLOOKUP($A89,Table!$AV$5:$BI$286,Table!$AX$3,FALSE),"")</f>
        <v/>
      </c>
      <c r="CZ89" t="str">
        <f>IF(CX89="","",Names!$K$3)</f>
        <v/>
      </c>
      <c r="DA89" t="str">
        <f>IF(CX89="","",Names!$C$12)</f>
        <v/>
      </c>
      <c r="DB89" t="str">
        <f>IFERROR(VLOOKUP($A89,Table!$AV$5:$BI$286,Table!$BC$3,FALSE),"")</f>
        <v/>
      </c>
      <c r="DD89" s="224" t="str">
        <f>IF(CX89="","",CONCATENATE(CX89,Names!$H$3,CY89,Names!$J$3,CZ89,Names!$L$3,DA89,Names!$N$3,DB89))</f>
        <v/>
      </c>
      <c r="DG89" t="str">
        <f>IFERROR(VLOOKUP($A89,Table!$AV$5:$BI$286,Table!$AW$3,FALSE),"")</f>
        <v/>
      </c>
      <c r="DH89" t="str">
        <f>IFERROR(VLOOKUP($A89,Table!$AV$5:$BI$286,Table!$AX$3,FALSE),"")</f>
        <v/>
      </c>
      <c r="DI89" t="str">
        <f>IF(DG89="","",Names!$K$3)</f>
        <v/>
      </c>
      <c r="DJ89" t="str">
        <f>IF(DG89="","",Names!$C$24)</f>
        <v/>
      </c>
      <c r="DK89" t="str">
        <f>IFERROR(VLOOKUP($A89,Table!$AV$5:$BI$286,Table!$AY$3,FALSE),"")</f>
        <v/>
      </c>
      <c r="DM89" s="224" t="str">
        <f>IF(DG89="","",CONCATENATE(DG89,Names!$H$3,DH89,Names!$J$3,DI89,Names!$L$3,DJ89,Names!$N$3,DK89))</f>
        <v/>
      </c>
      <c r="DP89" s="1170" t="str">
        <f>IFERROR(VLOOKUP($A89,Table!$DI$5:$DO$286,Table!$DJ$3,FALSE),"")</f>
        <v/>
      </c>
      <c r="DQ89" s="1170" t="str">
        <f>IFERROR(VLOOKUP($A89,Table!$DI$5:$DO$286,Table!$DK$3,FALSE),"")</f>
        <v/>
      </c>
      <c r="DR89" s="1170" t="str">
        <f>IF(DP89="","",Names!$K$3)</f>
        <v/>
      </c>
      <c r="DS89" s="1170" t="str">
        <f>IF(DP89="","",Names!$C$26)</f>
        <v/>
      </c>
      <c r="DT89" s="1170" t="str">
        <f>IFERROR(VLOOKUP($A89,Table!$DI$5:$DO$286,Table!$DM$3,FALSE),"")</f>
        <v/>
      </c>
      <c r="DV89" s="224" t="str">
        <f>IF(DP89="","",CONCATENATE(DP89,Names!$H$3,DQ89,Names!$J$3,DR89,Names!$L$3,DS89,Names!$N$3,DT89))</f>
        <v/>
      </c>
      <c r="DY89" s="1170" t="str">
        <f>IFERROR(VLOOKUP($A89,Table!$DI$5:$DO$286,Table!$DJ$3,FALSE),"")</f>
        <v/>
      </c>
      <c r="DZ89" s="1170" t="str">
        <f>IFERROR(VLOOKUP($A89,Table!$DI$5:$DO$286,Table!$DK$3,FALSE),"")</f>
        <v/>
      </c>
      <c r="EA89" s="1170" t="str">
        <f>IF(DY89="","",Names!$K$3)</f>
        <v/>
      </c>
      <c r="EB89" s="1170" t="str">
        <f>IF(DY89="","",Names!$C$25)</f>
        <v/>
      </c>
      <c r="EC89" s="1170" t="str">
        <f>IFERROR(VLOOKUP($A89,Table!$DI$5:$DO$286,Table!$DM$3,FALSE),"")</f>
        <v/>
      </c>
      <c r="EE89" s="224" t="str">
        <f>IF(DY89="","",CONCATENATE(DY89,Names!$H$3,DZ89,Names!$J$3,EA89,Names!$L$3,EB89,Names!$N$3,EC89))</f>
        <v/>
      </c>
      <c r="EH89" t="str">
        <f>IFERROR(VLOOKUP($A89,TCS_C!$R$9:$U$10046,TCS_C!$S$5,FALSE),"")</f>
        <v/>
      </c>
      <c r="EI89" t="str">
        <f>IFERROR(VLOOKUP($A89,TCS_C!$R$9:$U$10046,TCS_C!$T$5,FALSE),"")</f>
        <v/>
      </c>
      <c r="EJ89" t="str">
        <f>IF(EH89="","",Names!$K$3)</f>
        <v/>
      </c>
      <c r="EK89" t="str">
        <f>IF(EH89="","",Names!$C$17)</f>
        <v/>
      </c>
      <c r="EL89" t="str">
        <f>IFERROR(VLOOKUP($A89,TCS_C!$R$9:$U$10046,TCS_C!$U$5,FALSE),"")</f>
        <v/>
      </c>
      <c r="EN89" s="224" t="str">
        <f>IF(EH89="","",CONCATENATE(EH89,Names!$H$3,EI89,Names!$J$3,EJ89,Names!$L$3,EK89,Names!$N$3,EL89))</f>
        <v/>
      </c>
      <c r="EQ89" t="str">
        <f>IFERROR(VLOOKUP($A89,Table!BT125:$BY$286,Table!$BU$3,FALSE),"")</f>
        <v/>
      </c>
      <c r="ER89" t="str">
        <f>IFERROR(VLOOKUP($A89,Table!BT125:$BY$286,Table!$BV$3,FALSE),"")</f>
        <v/>
      </c>
      <c r="ES89" t="str">
        <f>IF(EQ89="","",Names!$K$3)</f>
        <v/>
      </c>
      <c r="ET89" t="str">
        <f>IFERROR(VLOOKUP($A89,Table!BT125:$BY$286,Table!$BW$3,FALSE),"")</f>
        <v/>
      </c>
      <c r="EU89" t="str">
        <f>IFERROR(VLOOKUP($A89,Table!BT125:$BY$286,Table!$BX$3,FALSE),"")</f>
        <v/>
      </c>
      <c r="EW89" s="224" t="str">
        <f>IF(EQ89="","",CONCATENATE(EQ89,Names!$H$3,ER89,Names!$J$3,ES89,Names!$L$3,ET89,Names!$N$3,EU89))</f>
        <v/>
      </c>
      <c r="FB89" t="str">
        <f>IF(EZ89="","",Names!$K$3)</f>
        <v/>
      </c>
      <c r="FF89" s="224" t="str">
        <f>IF(EZ89="","",CONCATENATE(EZ89,Names!$H$3,FA89,Names!$J$3,FB89,Names!$L$3,FC89,Names!$N$3,FD89))</f>
        <v/>
      </c>
      <c r="FG89" s="1266" t="str">
        <f>IF(EZ89="","",CONCATENATE(FC89,Names!$N$3,FD89))</f>
        <v/>
      </c>
    </row>
    <row r="90" spans="1:163">
      <c r="A90" s="72">
        <v>87</v>
      </c>
      <c r="C90" t="str">
        <f>IFERROR(VLOOKUP($A90,Table!$AL$5:$AS$286,Table!$AM$3,FALSE),"")</f>
        <v>HBL</v>
      </c>
      <c r="D90" t="str">
        <f>IFERROR(VLOOKUP($A90,Table!$AL$5:$AS$286,Table!$AN$3,FALSE),"")</f>
        <v>210PRL</v>
      </c>
      <c r="E90" t="str">
        <f>IF(C90="","",Names!$K$3)</f>
        <v>RFS</v>
      </c>
      <c r="F90" t="str">
        <f>IF(C90="","",Names!$C$5)</f>
        <v>PRLRL</v>
      </c>
      <c r="G90" t="str">
        <f>IFERROR(VLOOKUP($A90,Table!$AL$5:$AS$286,Table!$AO$3,FALSE),"")</f>
        <v>087</v>
      </c>
      <c r="I90" s="224" t="str">
        <f>IF(C90="","",CONCATENATE(C90,Names!$H$3,D90,Names!$J$3,E90,Names!$L$3,F90,Names!$N$3,G90))</f>
        <v>HBL-210PRL:RFS-PRLRL-087</v>
      </c>
      <c r="L90" s="1170" t="str">
        <f>IFERROR(VLOOKUP($A90,Table!$AV$5:$BK$286,Table!$AW$3,FALSE),"")</f>
        <v/>
      </c>
      <c r="M90" s="1170" t="str">
        <f>IFERROR(VLOOKUP($A90,Table!$AV$5:$BK$286,Table!$AX$3,FALSE),"")</f>
        <v/>
      </c>
      <c r="N90" s="1170" t="str">
        <f>IF(L90="","",Names!$K$3)</f>
        <v/>
      </c>
      <c r="O90" s="1170" t="str">
        <f>IF(L90="","",Names!$C$9)</f>
        <v/>
      </c>
      <c r="P90" s="1170" t="str">
        <f>IFERROR(VLOOKUP($A90,Table!$AV$5:$BK$286,Table!$AY$3,FALSE),"")</f>
        <v/>
      </c>
      <c r="R90" s="224" t="str">
        <f>IF(L90="","",CONCATENATE(L90,Names!$H$3,M90,Names!$J$3,N90,Names!$L$3,O90,Names!$N$3,P90))</f>
        <v/>
      </c>
      <c r="U90" t="str">
        <f>IFERROR(VLOOKUP($A90,Table!$AV$5:$BI$286,Table!$AW$3,FALSE),"")</f>
        <v/>
      </c>
      <c r="V90" t="str">
        <f>IFERROR(VLOOKUP($A90,Table!$AV$5:$BI$286,Table!$AX$3,FALSE),"")</f>
        <v/>
      </c>
      <c r="W90" t="str">
        <f>IF(U90="","",Names!$K$3)</f>
        <v/>
      </c>
      <c r="X90" t="str">
        <f>IF(U90="","",Names!$C$6)</f>
        <v/>
      </c>
      <c r="Y90" t="str">
        <f>IFERROR(VLOOKUP($A90,Table!$AV$5:$BI$286,Table!$AY$3,FALSE),"")</f>
        <v/>
      </c>
      <c r="AA90" s="224" t="str">
        <f>IF(U90="","",CONCATENATE(U90,Names!$H$3,V90,Names!$J$3,W90,Names!$L$3,X90,Names!$N$3,Y90))</f>
        <v/>
      </c>
      <c r="AD90" t="str">
        <f>IFERROR(VLOOKUP($A90,Table!$AV$5:$BI$286,Table!$AW$3,FALSE),"")</f>
        <v/>
      </c>
      <c r="AE90" t="str">
        <f>IFERROR(VLOOKUP($A90,Table!$AV$5:$BI$286,Table!$AX$3,FALSE),"")</f>
        <v/>
      </c>
      <c r="AF90" t="str">
        <f>IF(AD90="","",Names!$K$3)</f>
        <v/>
      </c>
      <c r="AG90" t="str">
        <f>IF(AD90="","",Names!$C$7)</f>
        <v/>
      </c>
      <c r="AH90" t="str">
        <f>IFERROR(VLOOKUP($A90,Table!$AV$5:$BI$286,Table!$AY$3,FALSE),"")</f>
        <v/>
      </c>
      <c r="AJ90" s="224" t="str">
        <f>IF(AD90="","",CONCATENATE(AD90,Names!$H$3,AE90,Names!$J$3,AF90,Names!$L$3,AG90,Names!$N$3,AH90))</f>
        <v/>
      </c>
      <c r="AM90" t="str">
        <f>IFERROR(VLOOKUP($A90,Table!$AV$5:$BI$286,Table!$AW$3,FALSE),"")</f>
        <v/>
      </c>
      <c r="AN90" t="str">
        <f>IFERROR(VLOOKUP($A90,Table!$AV$5:$BI$286,Table!$AX$3,FALSE),"")</f>
        <v/>
      </c>
      <c r="AO90" t="str">
        <f>IF(AM90="","",Names!$K$3)</f>
        <v/>
      </c>
      <c r="AP90" t="str">
        <f>IF(AM90="","",Names!$C$8)</f>
        <v/>
      </c>
      <c r="AQ90" t="str">
        <f>IFERROR(VLOOKUP($A90,Table!$AV$5:$BI$286,Table!$AY$3,FALSE),"")</f>
        <v/>
      </c>
      <c r="AS90" s="224" t="str">
        <f>IF(AM90="","",CONCATENATE(AM90,Names!$H$3,AN90,Names!$J$3,AO90,Names!$L$3,AP90,Names!$N$3,AQ90))</f>
        <v/>
      </c>
      <c r="AV90" t="str">
        <f>IFERROR(VLOOKUP($A90,Table!$AL$5:$AS$286,Table!$AM$3,FALSE),"")</f>
        <v>HBL</v>
      </c>
      <c r="AW90" t="str">
        <f>IFERROR(VLOOKUP($A90,Table!$AL$5:$AS$286,Table!$AN$3,FALSE),"")</f>
        <v>210PRL</v>
      </c>
      <c r="AX90" t="str">
        <f>IF(AV90="","",Names!$K$3)</f>
        <v>RFS</v>
      </c>
      <c r="AY90" t="str">
        <f>IF(AV90="","",Names!$C$10)</f>
        <v>PRLEH</v>
      </c>
      <c r="AZ90" t="str">
        <f>IFERROR(VLOOKUP($A90,Table!$AL$5:$AS$286,Table!$AQ$3,FALSE),"")</f>
        <v>L087</v>
      </c>
      <c r="BB90" s="224" t="str">
        <f>IF(AV90="","",CONCATENATE(AV90,Names!$H$3,AW90,Names!$J$3,AX90,Names!$L$3,AY90,Names!$N$3,AZ90))</f>
        <v>HBL-210PRL:RFS-PRLEH-L087</v>
      </c>
      <c r="BE90" t="str">
        <f>IFERROR(VLOOKUP($A90,Table!$AV$5:$BI$286,Table!$AW$3,FALSE),"")</f>
        <v/>
      </c>
      <c r="BF90" t="str">
        <f>IFERROR(VLOOKUP($A90,Table!$AV$5:$BI$286,Table!$AX$3,FALSE),"")</f>
        <v/>
      </c>
      <c r="BG90" t="str">
        <f>IF(BE90="","",Names!$K$3)</f>
        <v/>
      </c>
      <c r="BH90" t="str">
        <f>IF(BE90="","",Names!$C$10)</f>
        <v/>
      </c>
      <c r="BI90" t="str">
        <f>IFERROR(VLOOKUP($A90,Table!$AV$5:$BI$286,Table!$BC$3,FALSE),"")</f>
        <v/>
      </c>
      <c r="BK90" s="224" t="str">
        <f>IF(BE90="","",CONCATENATE(BE90,Names!$H$3,BF90,Names!$J$3,BG90,Names!$L$3,BH90,Names!$N$3,BI90))</f>
        <v/>
      </c>
      <c r="BN90" t="str">
        <f>IFERROR(VLOOKUP($A90,Table!$AV$5:$BI$286,Table!$AW$3,FALSE),"")</f>
        <v/>
      </c>
      <c r="BO90" t="str">
        <f>IFERROR(VLOOKUP($A90,Table!$AV$5:$BI$286,Table!$AX$3,FALSE),"")</f>
        <v/>
      </c>
      <c r="BP90" t="str">
        <f>IF(BN90="","",Names!$K$3)</f>
        <v/>
      </c>
      <c r="BQ90" t="str">
        <f>IF(BN90="","",Names!$C$10)</f>
        <v/>
      </c>
      <c r="BR90" t="str">
        <f>IFERROR(VLOOKUP($A90,Table!$AV$5:$BI$286,Table!$BF$3,FALSE),"")</f>
        <v/>
      </c>
      <c r="BT90" s="224" t="str">
        <f>IF(BN90="","",CONCATENATE(BN90,Names!$H$3,BO90,Names!$J$3,BP90,Names!$L$3,BQ90,Names!$N$3,BR90))</f>
        <v/>
      </c>
      <c r="BW90" t="str">
        <f>IFERROR(VLOOKUP($A90,Table!$AL$5:$AS$286,Table!$AM$3,FALSE),"")</f>
        <v>HBL</v>
      </c>
      <c r="BX90" t="str">
        <f>IFERROR(VLOOKUP($A90,Table!$AL$5:$AS$286,Table!$AN$3,FALSE),"")</f>
        <v>210PRL</v>
      </c>
      <c r="BY90" t="str">
        <f>IF(BW90="","",Names!$K$3)</f>
        <v>RFS</v>
      </c>
      <c r="BZ90" t="str">
        <f>IF(BW90="","",Names!$C$11)</f>
        <v>PRLTE</v>
      </c>
      <c r="CA90" t="str">
        <f>IFERROR(VLOOKUP($A90,Table!$AL$5:$AS$286,Table!$AQ$3,FALSE),"")</f>
        <v>L087</v>
      </c>
      <c r="CC90" s="224" t="str">
        <f>IF(BW90="","",CONCATENATE(BW90,Names!$H$3,BX90,Names!$J$3,BY90,Names!$L$3,BZ90,Names!$N$3,CA90))</f>
        <v>HBL-210PRL:RFS-PRLTE-L087</v>
      </c>
      <c r="CF90" t="str">
        <f>IFERROR(VLOOKUP($A90,Table!$AV$5:$BI$286,Table!$AW$3,FALSE),"")</f>
        <v/>
      </c>
      <c r="CG90" t="str">
        <f>IFERROR(VLOOKUP($A90,Table!$AV$5:$BI$286,Table!$AX$3,FALSE),"")</f>
        <v/>
      </c>
      <c r="CH90" t="str">
        <f>IF(CF90="","",Names!$K$3)</f>
        <v/>
      </c>
      <c r="CI90" t="str">
        <f>IF(CF90="","",Names!$C$11)</f>
        <v/>
      </c>
      <c r="CJ90" t="str">
        <f>IFERROR(VLOOKUP($A90,Table!$AV$5:$BI$286,Table!$BC$3,FALSE),"")</f>
        <v/>
      </c>
      <c r="CL90" s="224" t="str">
        <f>IF(CF90="","",CONCATENATE(CF90,Names!$H$3,CG90,Names!$J$3,CH90,Names!$L$3,CI90,Names!$N$3,CJ90))</f>
        <v/>
      </c>
      <c r="CO90" t="str">
        <f>IFERROR(VLOOKUP($A90,Table!$AV$5:$BI$286,Table!$AW$3,FALSE),"")</f>
        <v/>
      </c>
      <c r="CP90" t="str">
        <f>IFERROR(VLOOKUP($A90,Table!$AV$5:$BI$286,Table!$AX$3,FALSE),"")</f>
        <v/>
      </c>
      <c r="CQ90" t="str">
        <f>IF(CO90="","",Names!$K$3)</f>
        <v/>
      </c>
      <c r="CR90" t="str">
        <f>IF(CO90="","",Names!$C$11)</f>
        <v/>
      </c>
      <c r="CS90" t="str">
        <f>IFERROR(VLOOKUP($A90,Table!$AV$5:$BI$286,Table!$BF$3,FALSE),"")</f>
        <v/>
      </c>
      <c r="CU90" s="224" t="str">
        <f>IF(CO90="","",CONCATENATE(CO90,Names!$H$3,CP90,Names!$J$3,CQ90,Names!$L$3,CR90,Names!$N$3,CS90))</f>
        <v/>
      </c>
      <c r="CX90" t="str">
        <f>IFERROR(VLOOKUP($A90,Table!$AV$5:$BI$286,Table!$AW$3,FALSE),"")</f>
        <v/>
      </c>
      <c r="CY90" t="str">
        <f>IFERROR(VLOOKUP($A90,Table!$AV$5:$BI$286,Table!$AX$3,FALSE),"")</f>
        <v/>
      </c>
      <c r="CZ90" t="str">
        <f>IF(CX90="","",Names!$K$3)</f>
        <v/>
      </c>
      <c r="DA90" t="str">
        <f>IF(CX90="","",Names!$C$12)</f>
        <v/>
      </c>
      <c r="DB90" t="str">
        <f>IFERROR(VLOOKUP($A90,Table!$AV$5:$BI$286,Table!$BC$3,FALSE),"")</f>
        <v/>
      </c>
      <c r="DD90" s="224" t="str">
        <f>IF(CX90="","",CONCATENATE(CX90,Names!$H$3,CY90,Names!$J$3,CZ90,Names!$L$3,DA90,Names!$N$3,DB90))</f>
        <v/>
      </c>
      <c r="DG90" t="str">
        <f>IFERROR(VLOOKUP($A90,Table!$AV$5:$BI$286,Table!$AW$3,FALSE),"")</f>
        <v/>
      </c>
      <c r="DH90" t="str">
        <f>IFERROR(VLOOKUP($A90,Table!$AV$5:$BI$286,Table!$AX$3,FALSE),"")</f>
        <v/>
      </c>
      <c r="DI90" t="str">
        <f>IF(DG90="","",Names!$K$3)</f>
        <v/>
      </c>
      <c r="DJ90" t="str">
        <f>IF(DG90="","",Names!$C$24)</f>
        <v/>
      </c>
      <c r="DK90" t="str">
        <f>IFERROR(VLOOKUP($A90,Table!$AV$5:$BI$286,Table!$AY$3,FALSE),"")</f>
        <v/>
      </c>
      <c r="DM90" s="224" t="str">
        <f>IF(DG90="","",CONCATENATE(DG90,Names!$H$3,DH90,Names!$J$3,DI90,Names!$L$3,DJ90,Names!$N$3,DK90))</f>
        <v/>
      </c>
      <c r="DP90" s="1170" t="str">
        <f>IFERROR(VLOOKUP($A90,Table!$DI$5:$DO$286,Table!$DJ$3,FALSE),"")</f>
        <v/>
      </c>
      <c r="DQ90" s="1170" t="str">
        <f>IFERROR(VLOOKUP($A90,Table!$DI$5:$DO$286,Table!$DK$3,FALSE),"")</f>
        <v/>
      </c>
      <c r="DR90" s="1170" t="str">
        <f>IF(DP90="","",Names!$K$3)</f>
        <v/>
      </c>
      <c r="DS90" s="1170" t="str">
        <f>IF(DP90="","",Names!$C$26)</f>
        <v/>
      </c>
      <c r="DT90" s="1170" t="str">
        <f>IFERROR(VLOOKUP($A90,Table!$DI$5:$DO$286,Table!$DM$3,FALSE),"")</f>
        <v/>
      </c>
      <c r="DV90" s="224" t="str">
        <f>IF(DP90="","",CONCATENATE(DP90,Names!$H$3,DQ90,Names!$J$3,DR90,Names!$L$3,DS90,Names!$N$3,DT90))</f>
        <v/>
      </c>
      <c r="DY90" s="1170" t="str">
        <f>IFERROR(VLOOKUP($A90,Table!$DI$5:$DO$286,Table!$DJ$3,FALSE),"")</f>
        <v/>
      </c>
      <c r="DZ90" s="1170" t="str">
        <f>IFERROR(VLOOKUP($A90,Table!$DI$5:$DO$286,Table!$DK$3,FALSE),"")</f>
        <v/>
      </c>
      <c r="EA90" s="1170" t="str">
        <f>IF(DY90="","",Names!$K$3)</f>
        <v/>
      </c>
      <c r="EB90" s="1170" t="str">
        <f>IF(DY90="","",Names!$C$25)</f>
        <v/>
      </c>
      <c r="EC90" s="1170" t="str">
        <f>IFERROR(VLOOKUP($A90,Table!$DI$5:$DO$286,Table!$DM$3,FALSE),"")</f>
        <v/>
      </c>
      <c r="EE90" s="224" t="str">
        <f>IF(DY90="","",CONCATENATE(DY90,Names!$H$3,DZ90,Names!$J$3,EA90,Names!$L$3,EB90,Names!$N$3,EC90))</f>
        <v/>
      </c>
      <c r="EH90" t="str">
        <f>IFERROR(VLOOKUP($A90,TCS_C!$R$9:$U$10046,TCS_C!$S$5,FALSE),"")</f>
        <v/>
      </c>
      <c r="EI90" t="str">
        <f>IFERROR(VLOOKUP($A90,TCS_C!$R$9:$U$10046,TCS_C!$T$5,FALSE),"")</f>
        <v/>
      </c>
      <c r="EJ90" t="str">
        <f>IF(EH90="","",Names!$K$3)</f>
        <v/>
      </c>
      <c r="EK90" t="str">
        <f>IF(EH90="","",Names!$C$17)</f>
        <v/>
      </c>
      <c r="EL90" t="str">
        <f>IFERROR(VLOOKUP($A90,TCS_C!$R$9:$U$10046,TCS_C!$U$5,FALSE),"")</f>
        <v/>
      </c>
      <c r="EN90" s="224" t="str">
        <f>IF(EH90="","",CONCATENATE(EH90,Names!$H$3,EI90,Names!$J$3,EJ90,Names!$L$3,EK90,Names!$N$3,EL90))</f>
        <v/>
      </c>
      <c r="EQ90" t="str">
        <f>IFERROR(VLOOKUP($A90,Table!BT126:$BY$286,Table!$BU$3,FALSE),"")</f>
        <v/>
      </c>
      <c r="ER90" t="str">
        <f>IFERROR(VLOOKUP($A90,Table!BT126:$BY$286,Table!$BV$3,FALSE),"")</f>
        <v/>
      </c>
      <c r="ES90" t="str">
        <f>IF(EQ90="","",Names!$K$3)</f>
        <v/>
      </c>
      <c r="ET90" t="str">
        <f>IFERROR(VLOOKUP($A90,Table!BT126:$BY$286,Table!$BW$3,FALSE),"")</f>
        <v/>
      </c>
      <c r="EU90" t="str">
        <f>IFERROR(VLOOKUP($A90,Table!BT126:$BY$286,Table!$BX$3,FALSE),"")</f>
        <v/>
      </c>
      <c r="EW90" s="224" t="str">
        <f>IF(EQ90="","",CONCATENATE(EQ90,Names!$H$3,ER90,Names!$J$3,ES90,Names!$L$3,ET90,Names!$N$3,EU90))</f>
        <v/>
      </c>
      <c r="FB90" t="str">
        <f>IF(EZ90="","",Names!$K$3)</f>
        <v/>
      </c>
      <c r="FF90" s="224" t="str">
        <f>IF(EZ90="","",CONCATENATE(EZ90,Names!$H$3,FA90,Names!$J$3,FB90,Names!$L$3,FC90,Names!$N$3,FD90))</f>
        <v/>
      </c>
      <c r="FG90" s="1266" t="str">
        <f>IF(EZ90="","",CONCATENATE(FC90,Names!$N$3,FD90))</f>
        <v/>
      </c>
    </row>
    <row r="91" spans="1:163">
      <c r="A91" s="72">
        <v>88</v>
      </c>
      <c r="C91" t="str">
        <f>IFERROR(VLOOKUP($A91,Table!$AL$5:$AS$286,Table!$AM$3,FALSE),"")</f>
        <v>HBL</v>
      </c>
      <c r="D91" t="str">
        <f>IFERROR(VLOOKUP($A91,Table!$AL$5:$AS$286,Table!$AN$3,FALSE),"")</f>
        <v>210PRL</v>
      </c>
      <c r="E91" t="str">
        <f>IF(C91="","",Names!$K$3)</f>
        <v>RFS</v>
      </c>
      <c r="F91" t="str">
        <f>IF(C91="","",Names!$C$5)</f>
        <v>PRLRL</v>
      </c>
      <c r="G91" t="str">
        <f>IFERROR(VLOOKUP($A91,Table!$AL$5:$AS$286,Table!$AO$3,FALSE),"")</f>
        <v>088</v>
      </c>
      <c r="I91" s="224" t="str">
        <f>IF(C91="","",CONCATENATE(C91,Names!$H$3,D91,Names!$J$3,E91,Names!$L$3,F91,Names!$N$3,G91))</f>
        <v>HBL-210PRL:RFS-PRLRL-088</v>
      </c>
      <c r="L91" s="1170" t="str">
        <f>IFERROR(VLOOKUP($A91,Table!$AV$5:$BK$286,Table!$AW$3,FALSE),"")</f>
        <v/>
      </c>
      <c r="M91" s="1170" t="str">
        <f>IFERROR(VLOOKUP($A91,Table!$AV$5:$BK$286,Table!$AX$3,FALSE),"")</f>
        <v/>
      </c>
      <c r="N91" s="1170" t="str">
        <f>IF(L91="","",Names!$K$3)</f>
        <v/>
      </c>
      <c r="O91" s="1170" t="str">
        <f>IF(L91="","",Names!$C$9)</f>
        <v/>
      </c>
      <c r="P91" s="1170" t="str">
        <f>IFERROR(VLOOKUP($A91,Table!$AV$5:$BK$286,Table!$AY$3,FALSE),"")</f>
        <v/>
      </c>
      <c r="R91" s="224" t="str">
        <f>IF(L91="","",CONCATENATE(L91,Names!$H$3,M91,Names!$J$3,N91,Names!$L$3,O91,Names!$N$3,P91))</f>
        <v/>
      </c>
      <c r="U91" t="str">
        <f>IFERROR(VLOOKUP($A91,Table!$AV$5:$BI$286,Table!$AW$3,FALSE),"")</f>
        <v/>
      </c>
      <c r="V91" t="str">
        <f>IFERROR(VLOOKUP($A91,Table!$AV$5:$BI$286,Table!$AX$3,FALSE),"")</f>
        <v/>
      </c>
      <c r="W91" t="str">
        <f>IF(U91="","",Names!$K$3)</f>
        <v/>
      </c>
      <c r="X91" t="str">
        <f>IF(U91="","",Names!$C$6)</f>
        <v/>
      </c>
      <c r="Y91" t="str">
        <f>IFERROR(VLOOKUP($A91,Table!$AV$5:$BI$286,Table!$AY$3,FALSE),"")</f>
        <v/>
      </c>
      <c r="AA91" s="224" t="str">
        <f>IF(U91="","",CONCATENATE(U91,Names!$H$3,V91,Names!$J$3,W91,Names!$L$3,X91,Names!$N$3,Y91))</f>
        <v/>
      </c>
      <c r="AD91" t="str">
        <f>IFERROR(VLOOKUP($A91,Table!$AV$5:$BI$286,Table!$AW$3,FALSE),"")</f>
        <v/>
      </c>
      <c r="AE91" t="str">
        <f>IFERROR(VLOOKUP($A91,Table!$AV$5:$BI$286,Table!$AX$3,FALSE),"")</f>
        <v/>
      </c>
      <c r="AF91" t="str">
        <f>IF(AD91="","",Names!$K$3)</f>
        <v/>
      </c>
      <c r="AG91" t="str">
        <f>IF(AD91="","",Names!$C$7)</f>
        <v/>
      </c>
      <c r="AH91" t="str">
        <f>IFERROR(VLOOKUP($A91,Table!$AV$5:$BI$286,Table!$AY$3,FALSE),"")</f>
        <v/>
      </c>
      <c r="AJ91" s="224" t="str">
        <f>IF(AD91="","",CONCATENATE(AD91,Names!$H$3,AE91,Names!$J$3,AF91,Names!$L$3,AG91,Names!$N$3,AH91))</f>
        <v/>
      </c>
      <c r="AM91" t="str">
        <f>IFERROR(VLOOKUP($A91,Table!$AV$5:$BI$286,Table!$AW$3,FALSE),"")</f>
        <v/>
      </c>
      <c r="AN91" t="str">
        <f>IFERROR(VLOOKUP($A91,Table!$AV$5:$BI$286,Table!$AX$3,FALSE),"")</f>
        <v/>
      </c>
      <c r="AO91" t="str">
        <f>IF(AM91="","",Names!$K$3)</f>
        <v/>
      </c>
      <c r="AP91" t="str">
        <f>IF(AM91="","",Names!$C$8)</f>
        <v/>
      </c>
      <c r="AQ91" t="str">
        <f>IFERROR(VLOOKUP($A91,Table!$AV$5:$BI$286,Table!$AY$3,FALSE),"")</f>
        <v/>
      </c>
      <c r="AS91" s="224" t="str">
        <f>IF(AM91="","",CONCATENATE(AM91,Names!$H$3,AN91,Names!$J$3,AO91,Names!$L$3,AP91,Names!$N$3,AQ91))</f>
        <v/>
      </c>
      <c r="AV91" t="str">
        <f>IFERROR(VLOOKUP($A91,Table!$AL$5:$AS$286,Table!$AM$3,FALSE),"")</f>
        <v>HBL</v>
      </c>
      <c r="AW91" t="str">
        <f>IFERROR(VLOOKUP($A91,Table!$AL$5:$AS$286,Table!$AN$3,FALSE),"")</f>
        <v>210PRL</v>
      </c>
      <c r="AX91" t="str">
        <f>IF(AV91="","",Names!$K$3)</f>
        <v>RFS</v>
      </c>
      <c r="AY91" t="str">
        <f>IF(AV91="","",Names!$C$10)</f>
        <v>PRLEH</v>
      </c>
      <c r="AZ91" t="str">
        <f>IFERROR(VLOOKUP($A91,Table!$AL$5:$AS$286,Table!$AQ$3,FALSE),"")</f>
        <v>L088</v>
      </c>
      <c r="BB91" s="224" t="str">
        <f>IF(AV91="","",CONCATENATE(AV91,Names!$H$3,AW91,Names!$J$3,AX91,Names!$L$3,AY91,Names!$N$3,AZ91))</f>
        <v>HBL-210PRL:RFS-PRLEH-L088</v>
      </c>
      <c r="BE91" t="str">
        <f>IFERROR(VLOOKUP($A91,Table!$AV$5:$BI$286,Table!$AW$3,FALSE),"")</f>
        <v/>
      </c>
      <c r="BF91" t="str">
        <f>IFERROR(VLOOKUP($A91,Table!$AV$5:$BI$286,Table!$AX$3,FALSE),"")</f>
        <v/>
      </c>
      <c r="BG91" t="str">
        <f>IF(BE91="","",Names!$K$3)</f>
        <v/>
      </c>
      <c r="BH91" t="str">
        <f>IF(BE91="","",Names!$C$10)</f>
        <v/>
      </c>
      <c r="BI91" t="str">
        <f>IFERROR(VLOOKUP($A91,Table!$AV$5:$BI$286,Table!$BC$3,FALSE),"")</f>
        <v/>
      </c>
      <c r="BK91" s="224" t="str">
        <f>IF(BE91="","",CONCATENATE(BE91,Names!$H$3,BF91,Names!$J$3,BG91,Names!$L$3,BH91,Names!$N$3,BI91))</f>
        <v/>
      </c>
      <c r="BN91" t="str">
        <f>IFERROR(VLOOKUP($A91,Table!$AV$5:$BI$286,Table!$AW$3,FALSE),"")</f>
        <v/>
      </c>
      <c r="BO91" t="str">
        <f>IFERROR(VLOOKUP($A91,Table!$AV$5:$BI$286,Table!$AX$3,FALSE),"")</f>
        <v/>
      </c>
      <c r="BP91" t="str">
        <f>IF(BN91="","",Names!$K$3)</f>
        <v/>
      </c>
      <c r="BQ91" t="str">
        <f>IF(BN91="","",Names!$C$10)</f>
        <v/>
      </c>
      <c r="BR91" t="str">
        <f>IFERROR(VLOOKUP($A91,Table!$AV$5:$BI$286,Table!$BF$3,FALSE),"")</f>
        <v/>
      </c>
      <c r="BT91" s="224" t="str">
        <f>IF(BN91="","",CONCATENATE(BN91,Names!$H$3,BO91,Names!$J$3,BP91,Names!$L$3,BQ91,Names!$N$3,BR91))</f>
        <v/>
      </c>
      <c r="BW91" t="str">
        <f>IFERROR(VLOOKUP($A91,Table!$AL$5:$AS$286,Table!$AM$3,FALSE),"")</f>
        <v>HBL</v>
      </c>
      <c r="BX91" t="str">
        <f>IFERROR(VLOOKUP($A91,Table!$AL$5:$AS$286,Table!$AN$3,FALSE),"")</f>
        <v>210PRL</v>
      </c>
      <c r="BY91" t="str">
        <f>IF(BW91="","",Names!$K$3)</f>
        <v>RFS</v>
      </c>
      <c r="BZ91" t="str">
        <f>IF(BW91="","",Names!$C$11)</f>
        <v>PRLTE</v>
      </c>
      <c r="CA91" t="str">
        <f>IFERROR(VLOOKUP($A91,Table!$AL$5:$AS$286,Table!$AQ$3,FALSE),"")</f>
        <v>L088</v>
      </c>
      <c r="CC91" s="224" t="str">
        <f>IF(BW91="","",CONCATENATE(BW91,Names!$H$3,BX91,Names!$J$3,BY91,Names!$L$3,BZ91,Names!$N$3,CA91))</f>
        <v>HBL-210PRL:RFS-PRLTE-L088</v>
      </c>
      <c r="CF91" t="str">
        <f>IFERROR(VLOOKUP($A91,Table!$AV$5:$BI$286,Table!$AW$3,FALSE),"")</f>
        <v/>
      </c>
      <c r="CG91" t="str">
        <f>IFERROR(VLOOKUP($A91,Table!$AV$5:$BI$286,Table!$AX$3,FALSE),"")</f>
        <v/>
      </c>
      <c r="CH91" t="str">
        <f>IF(CF91="","",Names!$K$3)</f>
        <v/>
      </c>
      <c r="CI91" t="str">
        <f>IF(CF91="","",Names!$C$11)</f>
        <v/>
      </c>
      <c r="CJ91" t="str">
        <f>IFERROR(VLOOKUP($A91,Table!$AV$5:$BI$286,Table!$BC$3,FALSE),"")</f>
        <v/>
      </c>
      <c r="CL91" s="224" t="str">
        <f>IF(CF91="","",CONCATENATE(CF91,Names!$H$3,CG91,Names!$J$3,CH91,Names!$L$3,CI91,Names!$N$3,CJ91))</f>
        <v/>
      </c>
      <c r="CO91" t="str">
        <f>IFERROR(VLOOKUP($A91,Table!$AV$5:$BI$286,Table!$AW$3,FALSE),"")</f>
        <v/>
      </c>
      <c r="CP91" t="str">
        <f>IFERROR(VLOOKUP($A91,Table!$AV$5:$BI$286,Table!$AX$3,FALSE),"")</f>
        <v/>
      </c>
      <c r="CQ91" t="str">
        <f>IF(CO91="","",Names!$K$3)</f>
        <v/>
      </c>
      <c r="CR91" t="str">
        <f>IF(CO91="","",Names!$C$11)</f>
        <v/>
      </c>
      <c r="CS91" t="str">
        <f>IFERROR(VLOOKUP($A91,Table!$AV$5:$BI$286,Table!$BF$3,FALSE),"")</f>
        <v/>
      </c>
      <c r="CU91" s="224" t="str">
        <f>IF(CO91="","",CONCATENATE(CO91,Names!$H$3,CP91,Names!$J$3,CQ91,Names!$L$3,CR91,Names!$N$3,CS91))</f>
        <v/>
      </c>
      <c r="CX91" t="str">
        <f>IFERROR(VLOOKUP($A91,Table!$AV$5:$BI$286,Table!$AW$3,FALSE),"")</f>
        <v/>
      </c>
      <c r="CY91" t="str">
        <f>IFERROR(VLOOKUP($A91,Table!$AV$5:$BI$286,Table!$AX$3,FALSE),"")</f>
        <v/>
      </c>
      <c r="CZ91" t="str">
        <f>IF(CX91="","",Names!$K$3)</f>
        <v/>
      </c>
      <c r="DA91" t="str">
        <f>IF(CX91="","",Names!$C$12)</f>
        <v/>
      </c>
      <c r="DB91" t="str">
        <f>IFERROR(VLOOKUP($A91,Table!$AV$5:$BI$286,Table!$BC$3,FALSE),"")</f>
        <v/>
      </c>
      <c r="DD91" s="224" t="str">
        <f>IF(CX91="","",CONCATENATE(CX91,Names!$H$3,CY91,Names!$J$3,CZ91,Names!$L$3,DA91,Names!$N$3,DB91))</f>
        <v/>
      </c>
      <c r="DG91" t="str">
        <f>IFERROR(VLOOKUP($A91,Table!$AV$5:$BI$286,Table!$AW$3,FALSE),"")</f>
        <v/>
      </c>
      <c r="DH91" t="str">
        <f>IFERROR(VLOOKUP($A91,Table!$AV$5:$BI$286,Table!$AX$3,FALSE),"")</f>
        <v/>
      </c>
      <c r="DI91" t="str">
        <f>IF(DG91="","",Names!$K$3)</f>
        <v/>
      </c>
      <c r="DJ91" t="str">
        <f>IF(DG91="","",Names!$C$24)</f>
        <v/>
      </c>
      <c r="DK91" t="str">
        <f>IFERROR(VLOOKUP($A91,Table!$AV$5:$BI$286,Table!$AY$3,FALSE),"")</f>
        <v/>
      </c>
      <c r="DM91" s="224" t="str">
        <f>IF(DG91="","",CONCATENATE(DG91,Names!$H$3,DH91,Names!$J$3,DI91,Names!$L$3,DJ91,Names!$N$3,DK91))</f>
        <v/>
      </c>
      <c r="DP91" s="1170" t="str">
        <f>IFERROR(VLOOKUP($A91,Table!$DI$5:$DO$286,Table!$DJ$3,FALSE),"")</f>
        <v/>
      </c>
      <c r="DQ91" s="1170" t="str">
        <f>IFERROR(VLOOKUP($A91,Table!$DI$5:$DO$286,Table!$DK$3,FALSE),"")</f>
        <v/>
      </c>
      <c r="DR91" s="1170" t="str">
        <f>IF(DP91="","",Names!$K$3)</f>
        <v/>
      </c>
      <c r="DS91" s="1170" t="str">
        <f>IF(DP91="","",Names!$C$26)</f>
        <v/>
      </c>
      <c r="DT91" s="1170" t="str">
        <f>IFERROR(VLOOKUP($A91,Table!$DI$5:$DO$286,Table!$DM$3,FALSE),"")</f>
        <v/>
      </c>
      <c r="DV91" s="224" t="str">
        <f>IF(DP91="","",CONCATENATE(DP91,Names!$H$3,DQ91,Names!$J$3,DR91,Names!$L$3,DS91,Names!$N$3,DT91))</f>
        <v/>
      </c>
      <c r="DY91" s="1170" t="str">
        <f>IFERROR(VLOOKUP($A91,Table!$DI$5:$DO$286,Table!$DJ$3,FALSE),"")</f>
        <v/>
      </c>
      <c r="DZ91" s="1170" t="str">
        <f>IFERROR(VLOOKUP($A91,Table!$DI$5:$DO$286,Table!$DK$3,FALSE),"")</f>
        <v/>
      </c>
      <c r="EA91" s="1170" t="str">
        <f>IF(DY91="","",Names!$K$3)</f>
        <v/>
      </c>
      <c r="EB91" s="1170" t="str">
        <f>IF(DY91="","",Names!$C$25)</f>
        <v/>
      </c>
      <c r="EC91" s="1170" t="str">
        <f>IFERROR(VLOOKUP($A91,Table!$DI$5:$DO$286,Table!$DM$3,FALSE),"")</f>
        <v/>
      </c>
      <c r="EE91" s="224" t="str">
        <f>IF(DY91="","",CONCATENATE(DY91,Names!$H$3,DZ91,Names!$J$3,EA91,Names!$L$3,EB91,Names!$N$3,EC91))</f>
        <v/>
      </c>
      <c r="EH91" t="str">
        <f>IFERROR(VLOOKUP($A91,TCS_C!$R$9:$U$10046,TCS_C!$S$5,FALSE),"")</f>
        <v/>
      </c>
      <c r="EI91" t="str">
        <f>IFERROR(VLOOKUP($A91,TCS_C!$R$9:$U$10046,TCS_C!$T$5,FALSE),"")</f>
        <v/>
      </c>
      <c r="EJ91" t="str">
        <f>IF(EH91="","",Names!$K$3)</f>
        <v/>
      </c>
      <c r="EK91" t="str">
        <f>IF(EH91="","",Names!$C$17)</f>
        <v/>
      </c>
      <c r="EL91" t="str">
        <f>IFERROR(VLOOKUP($A91,TCS_C!$R$9:$U$10046,TCS_C!$U$5,FALSE),"")</f>
        <v/>
      </c>
      <c r="EN91" s="224" t="str">
        <f>IF(EH91="","",CONCATENATE(EH91,Names!$H$3,EI91,Names!$J$3,EJ91,Names!$L$3,EK91,Names!$N$3,EL91))</f>
        <v/>
      </c>
      <c r="EQ91" t="str">
        <f>IFERROR(VLOOKUP($A91,Table!BT127:$BY$286,Table!$BU$3,FALSE),"")</f>
        <v/>
      </c>
      <c r="ER91" t="str">
        <f>IFERROR(VLOOKUP($A91,Table!BT127:$BY$286,Table!$BV$3,FALSE),"")</f>
        <v/>
      </c>
      <c r="ES91" t="str">
        <f>IF(EQ91="","",Names!$K$3)</f>
        <v/>
      </c>
      <c r="ET91" t="str">
        <f>IFERROR(VLOOKUP($A91,Table!BT127:$BY$286,Table!$BW$3,FALSE),"")</f>
        <v/>
      </c>
      <c r="EU91" t="str">
        <f>IFERROR(VLOOKUP($A91,Table!BT127:$BY$286,Table!$BX$3,FALSE),"")</f>
        <v/>
      </c>
      <c r="EW91" s="224" t="str">
        <f>IF(EQ91="","",CONCATENATE(EQ91,Names!$H$3,ER91,Names!$J$3,ES91,Names!$L$3,ET91,Names!$N$3,EU91))</f>
        <v/>
      </c>
      <c r="FB91" t="str">
        <f>IF(EZ91="","",Names!$K$3)</f>
        <v/>
      </c>
      <c r="FF91" s="224" t="str">
        <f>IF(EZ91="","",CONCATENATE(EZ91,Names!$H$3,FA91,Names!$J$3,FB91,Names!$L$3,FC91,Names!$N$3,FD91))</f>
        <v/>
      </c>
      <c r="FG91" s="1266" t="str">
        <f>IF(EZ91="","",CONCATENATE(FC91,Names!$N$3,FD91))</f>
        <v/>
      </c>
    </row>
    <row r="92" spans="1:163">
      <c r="A92" s="72">
        <v>89</v>
      </c>
      <c r="C92" t="str">
        <f>IFERROR(VLOOKUP($A92,Table!$AL$5:$AS$286,Table!$AM$3,FALSE),"")</f>
        <v>HEBT</v>
      </c>
      <c r="D92" t="str">
        <f>IFERROR(VLOOKUP($A92,Table!$AL$5:$AS$286,Table!$AN$3,FALSE),"")</f>
        <v>010PRL</v>
      </c>
      <c r="E92" t="str">
        <f>IF(C92="","",Names!$K$3)</f>
        <v>RFS</v>
      </c>
      <c r="F92" t="str">
        <f>IF(C92="","",Names!$C$5)</f>
        <v>PRLRL</v>
      </c>
      <c r="G92" t="str">
        <f>IFERROR(VLOOKUP($A92,Table!$AL$5:$AS$286,Table!$AO$3,FALSE),"")</f>
        <v>089</v>
      </c>
      <c r="I92" s="224" t="str">
        <f>IF(C92="","",CONCATENATE(C92,Names!$H$3,D92,Names!$J$3,E92,Names!$L$3,F92,Names!$N$3,G92))</f>
        <v>HEBT-010PRL:RFS-PRLRL-089</v>
      </c>
      <c r="L92" s="1170" t="str">
        <f>IFERROR(VLOOKUP($A92,Table!$AV$5:$BK$286,Table!$AW$3,FALSE),"")</f>
        <v/>
      </c>
      <c r="M92" s="1170" t="str">
        <f>IFERROR(VLOOKUP($A92,Table!$AV$5:$BK$286,Table!$AX$3,FALSE),"")</f>
        <v/>
      </c>
      <c r="N92" s="1170" t="str">
        <f>IF(L92="","",Names!$K$3)</f>
        <v/>
      </c>
      <c r="O92" s="1170" t="str">
        <f>IF(L92="","",Names!$C$9)</f>
        <v/>
      </c>
      <c r="P92" s="1170" t="str">
        <f>IFERROR(VLOOKUP($A92,Table!$AV$5:$BK$286,Table!$AY$3,FALSE),"")</f>
        <v/>
      </c>
      <c r="R92" s="224" t="str">
        <f>IF(L92="","",CONCATENATE(L92,Names!$H$3,M92,Names!$J$3,N92,Names!$L$3,O92,Names!$N$3,P92))</f>
        <v/>
      </c>
      <c r="U92" t="str">
        <f>IFERROR(VLOOKUP($A92,Table!$AV$5:$BI$286,Table!$AW$3,FALSE),"")</f>
        <v/>
      </c>
      <c r="V92" t="str">
        <f>IFERROR(VLOOKUP($A92,Table!$AV$5:$BI$286,Table!$AX$3,FALSE),"")</f>
        <v/>
      </c>
      <c r="W92" t="str">
        <f>IF(U92="","",Names!$K$3)</f>
        <v/>
      </c>
      <c r="X92" t="str">
        <f>IF(U92="","",Names!$C$6)</f>
        <v/>
      </c>
      <c r="Y92" t="str">
        <f>IFERROR(VLOOKUP($A92,Table!$AV$5:$BI$286,Table!$AY$3,FALSE),"")</f>
        <v/>
      </c>
      <c r="AA92" s="224" t="str">
        <f>IF(U92="","",CONCATENATE(U92,Names!$H$3,V92,Names!$J$3,W92,Names!$L$3,X92,Names!$N$3,Y92))</f>
        <v/>
      </c>
      <c r="AD92" t="str">
        <f>IFERROR(VLOOKUP($A92,Table!$AV$5:$BI$286,Table!$AW$3,FALSE),"")</f>
        <v/>
      </c>
      <c r="AE92" t="str">
        <f>IFERROR(VLOOKUP($A92,Table!$AV$5:$BI$286,Table!$AX$3,FALSE),"")</f>
        <v/>
      </c>
      <c r="AF92" t="str">
        <f>IF(AD92="","",Names!$K$3)</f>
        <v/>
      </c>
      <c r="AG92" t="str">
        <f>IF(AD92="","",Names!$C$7)</f>
        <v/>
      </c>
      <c r="AH92" t="str">
        <f>IFERROR(VLOOKUP($A92,Table!$AV$5:$BI$286,Table!$AY$3,FALSE),"")</f>
        <v/>
      </c>
      <c r="AJ92" s="224" t="str">
        <f>IF(AD92="","",CONCATENATE(AD92,Names!$H$3,AE92,Names!$J$3,AF92,Names!$L$3,AG92,Names!$N$3,AH92))</f>
        <v/>
      </c>
      <c r="AM92" t="str">
        <f>IFERROR(VLOOKUP($A92,Table!$AV$5:$BI$286,Table!$AW$3,FALSE),"")</f>
        <v/>
      </c>
      <c r="AN92" t="str">
        <f>IFERROR(VLOOKUP($A92,Table!$AV$5:$BI$286,Table!$AX$3,FALSE),"")</f>
        <v/>
      </c>
      <c r="AO92" t="str">
        <f>IF(AM92="","",Names!$K$3)</f>
        <v/>
      </c>
      <c r="AP92" t="str">
        <f>IF(AM92="","",Names!$C$8)</f>
        <v/>
      </c>
      <c r="AQ92" t="str">
        <f>IFERROR(VLOOKUP($A92,Table!$AV$5:$BI$286,Table!$AY$3,FALSE),"")</f>
        <v/>
      </c>
      <c r="AS92" s="224" t="str">
        <f>IF(AM92="","",CONCATENATE(AM92,Names!$H$3,AN92,Names!$J$3,AO92,Names!$L$3,AP92,Names!$N$3,AQ92))</f>
        <v/>
      </c>
      <c r="AV92" t="str">
        <f>IFERROR(VLOOKUP($A92,Table!$AL$5:$AS$286,Table!$AM$3,FALSE),"")</f>
        <v>HEBT</v>
      </c>
      <c r="AW92" t="str">
        <f>IFERROR(VLOOKUP($A92,Table!$AL$5:$AS$286,Table!$AN$3,FALSE),"")</f>
        <v>010PRL</v>
      </c>
      <c r="AX92" t="str">
        <f>IF(AV92="","",Names!$K$3)</f>
        <v>RFS</v>
      </c>
      <c r="AY92" t="str">
        <f>IF(AV92="","",Names!$C$10)</f>
        <v>PRLEH</v>
      </c>
      <c r="AZ92" t="str">
        <f>IFERROR(VLOOKUP($A92,Table!$AL$5:$AS$286,Table!$AQ$3,FALSE),"")</f>
        <v>L089</v>
      </c>
      <c r="BB92" s="224" t="str">
        <f>IF(AV92="","",CONCATENATE(AV92,Names!$H$3,AW92,Names!$J$3,AX92,Names!$L$3,AY92,Names!$N$3,AZ92))</f>
        <v>HEBT-010PRL:RFS-PRLEH-L089</v>
      </c>
      <c r="BE92" t="str">
        <f>IFERROR(VLOOKUP($A92,Table!$AV$5:$BI$286,Table!$AW$3,FALSE),"")</f>
        <v/>
      </c>
      <c r="BF92" t="str">
        <f>IFERROR(VLOOKUP($A92,Table!$AV$5:$BI$286,Table!$AX$3,FALSE),"")</f>
        <v/>
      </c>
      <c r="BG92" t="str">
        <f>IF(BE92="","",Names!$K$3)</f>
        <v/>
      </c>
      <c r="BH92" t="str">
        <f>IF(BE92="","",Names!$C$10)</f>
        <v/>
      </c>
      <c r="BI92" t="str">
        <f>IFERROR(VLOOKUP($A92,Table!$AV$5:$BI$286,Table!$BC$3,FALSE),"")</f>
        <v/>
      </c>
      <c r="BK92" s="224" t="str">
        <f>IF(BE92="","",CONCATENATE(BE92,Names!$H$3,BF92,Names!$J$3,BG92,Names!$L$3,BH92,Names!$N$3,BI92))</f>
        <v/>
      </c>
      <c r="BN92" t="str">
        <f>IFERROR(VLOOKUP($A92,Table!$AV$5:$BI$286,Table!$AW$3,FALSE),"")</f>
        <v/>
      </c>
      <c r="BO92" t="str">
        <f>IFERROR(VLOOKUP($A92,Table!$AV$5:$BI$286,Table!$AX$3,FALSE),"")</f>
        <v/>
      </c>
      <c r="BP92" t="str">
        <f>IF(BN92="","",Names!$K$3)</f>
        <v/>
      </c>
      <c r="BQ92" t="str">
        <f>IF(BN92="","",Names!$C$10)</f>
        <v/>
      </c>
      <c r="BR92" t="str">
        <f>IFERROR(VLOOKUP($A92,Table!$AV$5:$BI$286,Table!$BF$3,FALSE),"")</f>
        <v/>
      </c>
      <c r="BT92" s="224" t="str">
        <f>IF(BN92="","",CONCATENATE(BN92,Names!$H$3,BO92,Names!$J$3,BP92,Names!$L$3,BQ92,Names!$N$3,BR92))</f>
        <v/>
      </c>
      <c r="BW92" t="str">
        <f>IFERROR(VLOOKUP($A92,Table!$AL$5:$AS$286,Table!$AM$3,FALSE),"")</f>
        <v>HEBT</v>
      </c>
      <c r="BX92" t="str">
        <f>IFERROR(VLOOKUP($A92,Table!$AL$5:$AS$286,Table!$AN$3,FALSE),"")</f>
        <v>010PRL</v>
      </c>
      <c r="BY92" t="str">
        <f>IF(BW92="","",Names!$K$3)</f>
        <v>RFS</v>
      </c>
      <c r="BZ92" t="str">
        <f>IF(BW92="","",Names!$C$11)</f>
        <v>PRLTE</v>
      </c>
      <c r="CA92" t="str">
        <f>IFERROR(VLOOKUP($A92,Table!$AL$5:$AS$286,Table!$AQ$3,FALSE),"")</f>
        <v>L089</v>
      </c>
      <c r="CC92" s="224" t="str">
        <f>IF(BW92="","",CONCATENATE(BW92,Names!$H$3,BX92,Names!$J$3,BY92,Names!$L$3,BZ92,Names!$N$3,CA92))</f>
        <v>HEBT-010PRL:RFS-PRLTE-L089</v>
      </c>
      <c r="CF92" t="str">
        <f>IFERROR(VLOOKUP($A92,Table!$AV$5:$BI$286,Table!$AW$3,FALSE),"")</f>
        <v/>
      </c>
      <c r="CG92" t="str">
        <f>IFERROR(VLOOKUP($A92,Table!$AV$5:$BI$286,Table!$AX$3,FALSE),"")</f>
        <v/>
      </c>
      <c r="CH92" t="str">
        <f>IF(CF92="","",Names!$K$3)</f>
        <v/>
      </c>
      <c r="CI92" t="str">
        <f>IF(CF92="","",Names!$C$11)</f>
        <v/>
      </c>
      <c r="CJ92" t="str">
        <f>IFERROR(VLOOKUP($A92,Table!$AV$5:$BI$286,Table!$BC$3,FALSE),"")</f>
        <v/>
      </c>
      <c r="CL92" s="224" t="str">
        <f>IF(CF92="","",CONCATENATE(CF92,Names!$H$3,CG92,Names!$J$3,CH92,Names!$L$3,CI92,Names!$N$3,CJ92))</f>
        <v/>
      </c>
      <c r="CO92" t="str">
        <f>IFERROR(VLOOKUP($A92,Table!$AV$5:$BI$286,Table!$AW$3,FALSE),"")</f>
        <v/>
      </c>
      <c r="CP92" t="str">
        <f>IFERROR(VLOOKUP($A92,Table!$AV$5:$BI$286,Table!$AX$3,FALSE),"")</f>
        <v/>
      </c>
      <c r="CQ92" t="str">
        <f>IF(CO92="","",Names!$K$3)</f>
        <v/>
      </c>
      <c r="CR92" t="str">
        <f>IF(CO92="","",Names!$C$11)</f>
        <v/>
      </c>
      <c r="CS92" t="str">
        <f>IFERROR(VLOOKUP($A92,Table!$AV$5:$BI$286,Table!$BF$3,FALSE),"")</f>
        <v/>
      </c>
      <c r="CU92" s="224" t="str">
        <f>IF(CO92="","",CONCATENATE(CO92,Names!$H$3,CP92,Names!$J$3,CQ92,Names!$L$3,CR92,Names!$N$3,CS92))</f>
        <v/>
      </c>
      <c r="CX92" t="str">
        <f>IFERROR(VLOOKUP($A92,Table!$AV$5:$BI$286,Table!$AW$3,FALSE),"")</f>
        <v/>
      </c>
      <c r="CY92" t="str">
        <f>IFERROR(VLOOKUP($A92,Table!$AV$5:$BI$286,Table!$AX$3,FALSE),"")</f>
        <v/>
      </c>
      <c r="CZ92" t="str">
        <f>IF(CX92="","",Names!$K$3)</f>
        <v/>
      </c>
      <c r="DA92" t="str">
        <f>IF(CX92="","",Names!$C$12)</f>
        <v/>
      </c>
      <c r="DB92" t="str">
        <f>IFERROR(VLOOKUP($A92,Table!$AV$5:$BI$286,Table!$BC$3,FALSE),"")</f>
        <v/>
      </c>
      <c r="DD92" s="224" t="str">
        <f>IF(CX92="","",CONCATENATE(CX92,Names!$H$3,CY92,Names!$J$3,CZ92,Names!$L$3,DA92,Names!$N$3,DB92))</f>
        <v/>
      </c>
      <c r="DG92" t="str">
        <f>IFERROR(VLOOKUP($A92,Table!$AV$5:$BI$286,Table!$AW$3,FALSE),"")</f>
        <v/>
      </c>
      <c r="DH92" t="str">
        <f>IFERROR(VLOOKUP($A92,Table!$AV$5:$BI$286,Table!$AX$3,FALSE),"")</f>
        <v/>
      </c>
      <c r="DI92" t="str">
        <f>IF(DG92="","",Names!$K$3)</f>
        <v/>
      </c>
      <c r="DJ92" t="str">
        <f>IF(DG92="","",Names!$C$24)</f>
        <v/>
      </c>
      <c r="DK92" t="str">
        <f>IFERROR(VLOOKUP($A92,Table!$AV$5:$BI$286,Table!$AY$3,FALSE),"")</f>
        <v/>
      </c>
      <c r="DM92" s="224" t="str">
        <f>IF(DG92="","",CONCATENATE(DG92,Names!$H$3,DH92,Names!$J$3,DI92,Names!$L$3,DJ92,Names!$N$3,DK92))</f>
        <v/>
      </c>
      <c r="DP92" s="1170" t="str">
        <f>IFERROR(VLOOKUP($A92,Table!$DI$5:$DO$286,Table!$DJ$3,FALSE),"")</f>
        <v/>
      </c>
      <c r="DQ92" s="1170" t="str">
        <f>IFERROR(VLOOKUP($A92,Table!$DI$5:$DO$286,Table!$DK$3,FALSE),"")</f>
        <v/>
      </c>
      <c r="DR92" s="1170" t="str">
        <f>IF(DP92="","",Names!$K$3)</f>
        <v/>
      </c>
      <c r="DS92" s="1170" t="str">
        <f>IF(DP92="","",Names!$C$26)</f>
        <v/>
      </c>
      <c r="DT92" s="1170" t="str">
        <f>IFERROR(VLOOKUP($A92,Table!$DI$5:$DO$286,Table!$DM$3,FALSE),"")</f>
        <v/>
      </c>
      <c r="DV92" s="224" t="str">
        <f>IF(DP92="","",CONCATENATE(DP92,Names!$H$3,DQ92,Names!$J$3,DR92,Names!$L$3,DS92,Names!$N$3,DT92))</f>
        <v/>
      </c>
      <c r="DY92" s="1170" t="str">
        <f>IFERROR(VLOOKUP($A92,Table!$DI$5:$DO$286,Table!$DJ$3,FALSE),"")</f>
        <v/>
      </c>
      <c r="DZ92" s="1170" t="str">
        <f>IFERROR(VLOOKUP($A92,Table!$DI$5:$DO$286,Table!$DK$3,FALSE),"")</f>
        <v/>
      </c>
      <c r="EA92" s="1170" t="str">
        <f>IF(DY92="","",Names!$K$3)</f>
        <v/>
      </c>
      <c r="EB92" s="1170" t="str">
        <f>IF(DY92="","",Names!$C$25)</f>
        <v/>
      </c>
      <c r="EC92" s="1170" t="str">
        <f>IFERROR(VLOOKUP($A92,Table!$DI$5:$DO$286,Table!$DM$3,FALSE),"")</f>
        <v/>
      </c>
      <c r="EE92" s="224" t="str">
        <f>IF(DY92="","",CONCATENATE(DY92,Names!$H$3,DZ92,Names!$J$3,EA92,Names!$L$3,EB92,Names!$N$3,EC92))</f>
        <v/>
      </c>
      <c r="EH92" t="str">
        <f>IFERROR(VLOOKUP($A92,TCS_C!$R$9:$U$10046,TCS_C!$S$5,FALSE),"")</f>
        <v/>
      </c>
      <c r="EI92" t="str">
        <f>IFERROR(VLOOKUP($A92,TCS_C!$R$9:$U$10046,TCS_C!$T$5,FALSE),"")</f>
        <v/>
      </c>
      <c r="EJ92" t="str">
        <f>IF(EH92="","",Names!$K$3)</f>
        <v/>
      </c>
      <c r="EK92" t="str">
        <f>IF(EH92="","",Names!$C$17)</f>
        <v/>
      </c>
      <c r="EL92" t="str">
        <f>IFERROR(VLOOKUP($A92,TCS_C!$R$9:$U$10046,TCS_C!$U$5,FALSE),"")</f>
        <v/>
      </c>
      <c r="EN92" s="224" t="str">
        <f>IF(EH92="","",CONCATENATE(EH92,Names!$H$3,EI92,Names!$J$3,EJ92,Names!$L$3,EK92,Names!$N$3,EL92))</f>
        <v/>
      </c>
      <c r="EQ92" t="str">
        <f>IFERROR(VLOOKUP($A92,Table!BT128:$BY$286,Table!$BU$3,FALSE),"")</f>
        <v/>
      </c>
      <c r="ER92" t="str">
        <f>IFERROR(VLOOKUP($A92,Table!BT128:$BY$286,Table!$BV$3,FALSE),"")</f>
        <v/>
      </c>
      <c r="ES92" t="str">
        <f>IF(EQ92="","",Names!$K$3)</f>
        <v/>
      </c>
      <c r="ET92" t="str">
        <f>IFERROR(VLOOKUP($A92,Table!BT128:$BY$286,Table!$BW$3,FALSE),"")</f>
        <v/>
      </c>
      <c r="EU92" t="str">
        <f>IFERROR(VLOOKUP($A92,Table!BT128:$BY$286,Table!$BX$3,FALSE),"")</f>
        <v/>
      </c>
      <c r="EW92" s="224" t="str">
        <f>IF(EQ92="","",CONCATENATE(EQ92,Names!$H$3,ER92,Names!$J$3,ES92,Names!$L$3,ET92,Names!$N$3,EU92))</f>
        <v/>
      </c>
      <c r="FB92" t="str">
        <f>IF(EZ92="","",Names!$K$3)</f>
        <v/>
      </c>
      <c r="FF92" s="224" t="str">
        <f>IF(EZ92="","",CONCATENATE(EZ92,Names!$H$3,FA92,Names!$J$3,FB92,Names!$L$3,FC92,Names!$N$3,FD92))</f>
        <v/>
      </c>
      <c r="FG92" s="1266" t="str">
        <f>IF(EZ92="","",CONCATENATE(FC92,Names!$N$3,FD92))</f>
        <v/>
      </c>
    </row>
    <row r="93" spans="1:163">
      <c r="A93" s="72">
        <v>90</v>
      </c>
      <c r="C93" t="str">
        <f>IFERROR(VLOOKUP($A93,Table!$AL$5:$AS$286,Table!$AM$3,FALSE),"")</f>
        <v>HEBT</v>
      </c>
      <c r="D93" t="str">
        <f>IFERROR(VLOOKUP($A93,Table!$AL$5:$AS$286,Table!$AN$3,FALSE),"")</f>
        <v>010PRL</v>
      </c>
      <c r="E93" t="str">
        <f>IF(C93="","",Names!$K$3)</f>
        <v>RFS</v>
      </c>
      <c r="F93" t="str">
        <f>IF(C93="","",Names!$C$5)</f>
        <v>PRLRL</v>
      </c>
      <c r="G93" t="str">
        <f>IFERROR(VLOOKUP($A93,Table!$AL$5:$AS$286,Table!$AO$3,FALSE),"")</f>
        <v>090</v>
      </c>
      <c r="I93" s="224" t="str">
        <f>IF(C93="","",CONCATENATE(C93,Names!$H$3,D93,Names!$J$3,E93,Names!$L$3,F93,Names!$N$3,G93))</f>
        <v>HEBT-010PRL:RFS-PRLRL-090</v>
      </c>
      <c r="L93" s="1170" t="str">
        <f>IFERROR(VLOOKUP($A93,Table!$AV$5:$BK$286,Table!$AW$3,FALSE),"")</f>
        <v/>
      </c>
      <c r="M93" s="1170" t="str">
        <f>IFERROR(VLOOKUP($A93,Table!$AV$5:$BK$286,Table!$AX$3,FALSE),"")</f>
        <v/>
      </c>
      <c r="N93" s="1170" t="str">
        <f>IF(L93="","",Names!$K$3)</f>
        <v/>
      </c>
      <c r="O93" s="1170" t="str">
        <f>IF(L93="","",Names!$C$9)</f>
        <v/>
      </c>
      <c r="P93" s="1170" t="str">
        <f>IFERROR(VLOOKUP($A93,Table!$AV$5:$BK$286,Table!$AY$3,FALSE),"")</f>
        <v/>
      </c>
      <c r="R93" s="224" t="str">
        <f>IF(L93="","",CONCATENATE(L93,Names!$H$3,M93,Names!$J$3,N93,Names!$L$3,O93,Names!$N$3,P93))</f>
        <v/>
      </c>
      <c r="U93" t="str">
        <f>IFERROR(VLOOKUP($A93,Table!$AV$5:$BI$286,Table!$AW$3,FALSE),"")</f>
        <v/>
      </c>
      <c r="V93" t="str">
        <f>IFERROR(VLOOKUP($A93,Table!$AV$5:$BI$286,Table!$AX$3,FALSE),"")</f>
        <v/>
      </c>
      <c r="W93" t="str">
        <f>IF(U93="","",Names!$K$3)</f>
        <v/>
      </c>
      <c r="X93" t="str">
        <f>IF(U93="","",Names!$C$6)</f>
        <v/>
      </c>
      <c r="Y93" t="str">
        <f>IFERROR(VLOOKUP($A93,Table!$AV$5:$BI$286,Table!$AY$3,FALSE),"")</f>
        <v/>
      </c>
      <c r="AA93" s="224" t="str">
        <f>IF(U93="","",CONCATENATE(U93,Names!$H$3,V93,Names!$J$3,W93,Names!$L$3,X93,Names!$N$3,Y93))</f>
        <v/>
      </c>
      <c r="AD93" t="str">
        <f>IFERROR(VLOOKUP($A93,Table!$AV$5:$BI$286,Table!$AW$3,FALSE),"")</f>
        <v/>
      </c>
      <c r="AE93" t="str">
        <f>IFERROR(VLOOKUP($A93,Table!$AV$5:$BI$286,Table!$AX$3,FALSE),"")</f>
        <v/>
      </c>
      <c r="AF93" t="str">
        <f>IF(AD93="","",Names!$K$3)</f>
        <v/>
      </c>
      <c r="AG93" t="str">
        <f>IF(AD93="","",Names!$C$7)</f>
        <v/>
      </c>
      <c r="AH93" t="str">
        <f>IFERROR(VLOOKUP($A93,Table!$AV$5:$BI$286,Table!$AY$3,FALSE),"")</f>
        <v/>
      </c>
      <c r="AJ93" s="224" t="str">
        <f>IF(AD93="","",CONCATENATE(AD93,Names!$H$3,AE93,Names!$J$3,AF93,Names!$L$3,AG93,Names!$N$3,AH93))</f>
        <v/>
      </c>
      <c r="AM93" t="str">
        <f>IFERROR(VLOOKUP($A93,Table!$AV$5:$BI$286,Table!$AW$3,FALSE),"")</f>
        <v/>
      </c>
      <c r="AN93" t="str">
        <f>IFERROR(VLOOKUP($A93,Table!$AV$5:$BI$286,Table!$AX$3,FALSE),"")</f>
        <v/>
      </c>
      <c r="AO93" t="str">
        <f>IF(AM93="","",Names!$K$3)</f>
        <v/>
      </c>
      <c r="AP93" t="str">
        <f>IF(AM93="","",Names!$C$8)</f>
        <v/>
      </c>
      <c r="AQ93" t="str">
        <f>IFERROR(VLOOKUP($A93,Table!$AV$5:$BI$286,Table!$AY$3,FALSE),"")</f>
        <v/>
      </c>
      <c r="AS93" s="224" t="str">
        <f>IF(AM93="","",CONCATENATE(AM93,Names!$H$3,AN93,Names!$J$3,AO93,Names!$L$3,AP93,Names!$N$3,AQ93))</f>
        <v/>
      </c>
      <c r="AV93" t="str">
        <f>IFERROR(VLOOKUP($A93,Table!$AL$5:$AS$286,Table!$AM$3,FALSE),"")</f>
        <v>HEBT</v>
      </c>
      <c r="AW93" t="str">
        <f>IFERROR(VLOOKUP($A93,Table!$AL$5:$AS$286,Table!$AN$3,FALSE),"")</f>
        <v>010PRL</v>
      </c>
      <c r="AX93" t="str">
        <f>IF(AV93="","",Names!$K$3)</f>
        <v>RFS</v>
      </c>
      <c r="AY93" t="str">
        <f>IF(AV93="","",Names!$C$10)</f>
        <v>PRLEH</v>
      </c>
      <c r="AZ93" t="str">
        <f>IFERROR(VLOOKUP($A93,Table!$AL$5:$AS$286,Table!$AQ$3,FALSE),"")</f>
        <v>L090</v>
      </c>
      <c r="BB93" s="224" t="str">
        <f>IF(AV93="","",CONCATENATE(AV93,Names!$H$3,AW93,Names!$J$3,AX93,Names!$L$3,AY93,Names!$N$3,AZ93))</f>
        <v>HEBT-010PRL:RFS-PRLEH-L090</v>
      </c>
      <c r="BE93" t="str">
        <f>IFERROR(VLOOKUP($A93,Table!$AV$5:$BI$286,Table!$AW$3,FALSE),"")</f>
        <v/>
      </c>
      <c r="BF93" t="str">
        <f>IFERROR(VLOOKUP($A93,Table!$AV$5:$BI$286,Table!$AX$3,FALSE),"")</f>
        <v/>
      </c>
      <c r="BG93" t="str">
        <f>IF(BE93="","",Names!$K$3)</f>
        <v/>
      </c>
      <c r="BH93" t="str">
        <f>IF(BE93="","",Names!$C$10)</f>
        <v/>
      </c>
      <c r="BI93" t="str">
        <f>IFERROR(VLOOKUP($A93,Table!$AV$5:$BI$286,Table!$BC$3,FALSE),"")</f>
        <v/>
      </c>
      <c r="BK93" s="224" t="str">
        <f>IF(BE93="","",CONCATENATE(BE93,Names!$H$3,BF93,Names!$J$3,BG93,Names!$L$3,BH93,Names!$N$3,BI93))</f>
        <v/>
      </c>
      <c r="BN93" t="str">
        <f>IFERROR(VLOOKUP($A93,Table!$AV$5:$BI$286,Table!$AW$3,FALSE),"")</f>
        <v/>
      </c>
      <c r="BO93" t="str">
        <f>IFERROR(VLOOKUP($A93,Table!$AV$5:$BI$286,Table!$AX$3,FALSE),"")</f>
        <v/>
      </c>
      <c r="BP93" t="str">
        <f>IF(BN93="","",Names!$K$3)</f>
        <v/>
      </c>
      <c r="BQ93" t="str">
        <f>IF(BN93="","",Names!$C$10)</f>
        <v/>
      </c>
      <c r="BR93" t="str">
        <f>IFERROR(VLOOKUP($A93,Table!$AV$5:$BI$286,Table!$BF$3,FALSE),"")</f>
        <v/>
      </c>
      <c r="BT93" s="224" t="str">
        <f>IF(BN93="","",CONCATENATE(BN93,Names!$H$3,BO93,Names!$J$3,BP93,Names!$L$3,BQ93,Names!$N$3,BR93))</f>
        <v/>
      </c>
      <c r="BW93" t="str">
        <f>IFERROR(VLOOKUP($A93,Table!$AL$5:$AS$286,Table!$AM$3,FALSE),"")</f>
        <v>HEBT</v>
      </c>
      <c r="BX93" t="str">
        <f>IFERROR(VLOOKUP($A93,Table!$AL$5:$AS$286,Table!$AN$3,FALSE),"")</f>
        <v>010PRL</v>
      </c>
      <c r="BY93" t="str">
        <f>IF(BW93="","",Names!$K$3)</f>
        <v>RFS</v>
      </c>
      <c r="BZ93" t="str">
        <f>IF(BW93="","",Names!$C$11)</f>
        <v>PRLTE</v>
      </c>
      <c r="CA93" t="str">
        <f>IFERROR(VLOOKUP($A93,Table!$AL$5:$AS$286,Table!$AQ$3,FALSE),"")</f>
        <v>L090</v>
      </c>
      <c r="CC93" s="224" t="str">
        <f>IF(BW93="","",CONCATENATE(BW93,Names!$H$3,BX93,Names!$J$3,BY93,Names!$L$3,BZ93,Names!$N$3,CA93))</f>
        <v>HEBT-010PRL:RFS-PRLTE-L090</v>
      </c>
      <c r="CF93" t="str">
        <f>IFERROR(VLOOKUP($A93,Table!$AV$5:$BI$286,Table!$AW$3,FALSE),"")</f>
        <v/>
      </c>
      <c r="CG93" t="str">
        <f>IFERROR(VLOOKUP($A93,Table!$AV$5:$BI$286,Table!$AX$3,FALSE),"")</f>
        <v/>
      </c>
      <c r="CH93" t="str">
        <f>IF(CF93="","",Names!$K$3)</f>
        <v/>
      </c>
      <c r="CI93" t="str">
        <f>IF(CF93="","",Names!$C$11)</f>
        <v/>
      </c>
      <c r="CJ93" t="str">
        <f>IFERROR(VLOOKUP($A93,Table!$AV$5:$BI$286,Table!$BC$3,FALSE),"")</f>
        <v/>
      </c>
      <c r="CL93" s="224" t="str">
        <f>IF(CF93="","",CONCATENATE(CF93,Names!$H$3,CG93,Names!$J$3,CH93,Names!$L$3,CI93,Names!$N$3,CJ93))</f>
        <v/>
      </c>
      <c r="CO93" t="str">
        <f>IFERROR(VLOOKUP($A93,Table!$AV$5:$BI$286,Table!$AW$3,FALSE),"")</f>
        <v/>
      </c>
      <c r="CP93" t="str">
        <f>IFERROR(VLOOKUP($A93,Table!$AV$5:$BI$286,Table!$AX$3,FALSE),"")</f>
        <v/>
      </c>
      <c r="CQ93" t="str">
        <f>IF(CO93="","",Names!$K$3)</f>
        <v/>
      </c>
      <c r="CR93" t="str">
        <f>IF(CO93="","",Names!$C$11)</f>
        <v/>
      </c>
      <c r="CS93" t="str">
        <f>IFERROR(VLOOKUP($A93,Table!$AV$5:$BI$286,Table!$BF$3,FALSE),"")</f>
        <v/>
      </c>
      <c r="CU93" s="224" t="str">
        <f>IF(CO93="","",CONCATENATE(CO93,Names!$H$3,CP93,Names!$J$3,CQ93,Names!$L$3,CR93,Names!$N$3,CS93))</f>
        <v/>
      </c>
      <c r="CX93" t="str">
        <f>IFERROR(VLOOKUP($A93,Table!$AV$5:$BI$286,Table!$AW$3,FALSE),"")</f>
        <v/>
      </c>
      <c r="CY93" t="str">
        <f>IFERROR(VLOOKUP($A93,Table!$AV$5:$BI$286,Table!$AX$3,FALSE),"")</f>
        <v/>
      </c>
      <c r="CZ93" t="str">
        <f>IF(CX93="","",Names!$K$3)</f>
        <v/>
      </c>
      <c r="DA93" t="str">
        <f>IF(CX93="","",Names!$C$12)</f>
        <v/>
      </c>
      <c r="DB93" t="str">
        <f>IFERROR(VLOOKUP($A93,Table!$AV$5:$BI$286,Table!$BC$3,FALSE),"")</f>
        <v/>
      </c>
      <c r="DD93" s="224" t="str">
        <f>IF(CX93="","",CONCATENATE(CX93,Names!$H$3,CY93,Names!$J$3,CZ93,Names!$L$3,DA93,Names!$N$3,DB93))</f>
        <v/>
      </c>
      <c r="DG93" t="str">
        <f>IFERROR(VLOOKUP($A93,Table!$AV$5:$BI$286,Table!$AW$3,FALSE),"")</f>
        <v/>
      </c>
      <c r="DH93" t="str">
        <f>IFERROR(VLOOKUP($A93,Table!$AV$5:$BI$286,Table!$AX$3,FALSE),"")</f>
        <v/>
      </c>
      <c r="DI93" t="str">
        <f>IF(DG93="","",Names!$K$3)</f>
        <v/>
      </c>
      <c r="DJ93" t="str">
        <f>IF(DG93="","",Names!$C$24)</f>
        <v/>
      </c>
      <c r="DK93" t="str">
        <f>IFERROR(VLOOKUP($A93,Table!$AV$5:$BI$286,Table!$AY$3,FALSE),"")</f>
        <v/>
      </c>
      <c r="DM93" s="224" t="str">
        <f>IF(DG93="","",CONCATENATE(DG93,Names!$H$3,DH93,Names!$J$3,DI93,Names!$L$3,DJ93,Names!$N$3,DK93))</f>
        <v/>
      </c>
      <c r="DP93" s="1170" t="str">
        <f>IFERROR(VLOOKUP($A93,Table!$DI$5:$DO$286,Table!$DJ$3,FALSE),"")</f>
        <v/>
      </c>
      <c r="DQ93" s="1170" t="str">
        <f>IFERROR(VLOOKUP($A93,Table!$DI$5:$DO$286,Table!$DK$3,FALSE),"")</f>
        <v/>
      </c>
      <c r="DR93" s="1170" t="str">
        <f>IF(DP93="","",Names!$K$3)</f>
        <v/>
      </c>
      <c r="DS93" s="1170" t="str">
        <f>IF(DP93="","",Names!$C$26)</f>
        <v/>
      </c>
      <c r="DT93" s="1170" t="str">
        <f>IFERROR(VLOOKUP($A93,Table!$DI$5:$DO$286,Table!$DM$3,FALSE),"")</f>
        <v/>
      </c>
      <c r="DV93" s="224" t="str">
        <f>IF(DP93="","",CONCATENATE(DP93,Names!$H$3,DQ93,Names!$J$3,DR93,Names!$L$3,DS93,Names!$N$3,DT93))</f>
        <v/>
      </c>
      <c r="DY93" s="1170" t="str">
        <f>IFERROR(VLOOKUP($A93,Table!$DI$5:$DO$286,Table!$DJ$3,FALSE),"")</f>
        <v/>
      </c>
      <c r="DZ93" s="1170" t="str">
        <f>IFERROR(VLOOKUP($A93,Table!$DI$5:$DO$286,Table!$DK$3,FALSE),"")</f>
        <v/>
      </c>
      <c r="EA93" s="1170" t="str">
        <f>IF(DY93="","",Names!$K$3)</f>
        <v/>
      </c>
      <c r="EB93" s="1170" t="str">
        <f>IF(DY93="","",Names!$C$25)</f>
        <v/>
      </c>
      <c r="EC93" s="1170" t="str">
        <f>IFERROR(VLOOKUP($A93,Table!$DI$5:$DO$286,Table!$DM$3,FALSE),"")</f>
        <v/>
      </c>
      <c r="EE93" s="224" t="str">
        <f>IF(DY93="","",CONCATENATE(DY93,Names!$H$3,DZ93,Names!$J$3,EA93,Names!$L$3,EB93,Names!$N$3,EC93))</f>
        <v/>
      </c>
      <c r="EH93" t="str">
        <f>IFERROR(VLOOKUP($A93,TCS_C!$R$9:$U$10046,TCS_C!$S$5,FALSE),"")</f>
        <v/>
      </c>
      <c r="EI93" t="str">
        <f>IFERROR(VLOOKUP($A93,TCS_C!$R$9:$U$10046,TCS_C!$T$5,FALSE),"")</f>
        <v/>
      </c>
      <c r="EJ93" t="str">
        <f>IF(EH93="","",Names!$K$3)</f>
        <v/>
      </c>
      <c r="EK93" t="str">
        <f>IF(EH93="","",Names!$C$17)</f>
        <v/>
      </c>
      <c r="EL93" t="str">
        <f>IFERROR(VLOOKUP($A93,TCS_C!$R$9:$U$10046,TCS_C!$U$5,FALSE),"")</f>
        <v/>
      </c>
      <c r="EN93" s="224" t="str">
        <f>IF(EH93="","",CONCATENATE(EH93,Names!$H$3,EI93,Names!$J$3,EJ93,Names!$L$3,EK93,Names!$N$3,EL93))</f>
        <v/>
      </c>
      <c r="EQ93" t="str">
        <f>IFERROR(VLOOKUP($A93,Table!BT129:$BY$286,Table!$BU$3,FALSE),"")</f>
        <v/>
      </c>
      <c r="ER93" t="str">
        <f>IFERROR(VLOOKUP($A93,Table!BT129:$BY$286,Table!$BV$3,FALSE),"")</f>
        <v/>
      </c>
      <c r="ES93" t="str">
        <f>IF(EQ93="","",Names!$K$3)</f>
        <v/>
      </c>
      <c r="ET93" t="str">
        <f>IFERROR(VLOOKUP($A93,Table!BT129:$BY$286,Table!$BW$3,FALSE),"")</f>
        <v/>
      </c>
      <c r="EU93" t="str">
        <f>IFERROR(VLOOKUP($A93,Table!BT129:$BY$286,Table!$BX$3,FALSE),"")</f>
        <v/>
      </c>
      <c r="EW93" s="224" t="str">
        <f>IF(EQ93="","",CONCATENATE(EQ93,Names!$H$3,ER93,Names!$J$3,ES93,Names!$L$3,ET93,Names!$N$3,EU93))</f>
        <v/>
      </c>
      <c r="FB93" t="str">
        <f>IF(EZ93="","",Names!$K$3)</f>
        <v/>
      </c>
      <c r="FF93" s="224" t="str">
        <f>IF(EZ93="","",CONCATENATE(EZ93,Names!$H$3,FA93,Names!$J$3,FB93,Names!$L$3,FC93,Names!$N$3,FD93))</f>
        <v/>
      </c>
      <c r="FG93" s="1266" t="str">
        <f>IF(EZ93="","",CONCATENATE(FC93,Names!$N$3,FD93))</f>
        <v/>
      </c>
    </row>
    <row r="94" spans="1:163">
      <c r="A94" s="72">
        <v>91</v>
      </c>
      <c r="C94" t="str">
        <f>IFERROR(VLOOKUP($A94,Table!$AL$5:$AS$286,Table!$AM$3,FALSE),"")</f>
        <v>HEBT</v>
      </c>
      <c r="D94" t="str">
        <f>IFERROR(VLOOKUP($A94,Table!$AL$5:$AS$286,Table!$AN$3,FALSE),"")</f>
        <v>020PRL</v>
      </c>
      <c r="E94" t="str">
        <f>IF(C94="","",Names!$K$3)</f>
        <v>RFS</v>
      </c>
      <c r="F94" t="str">
        <f>IF(C94="","",Names!$C$5)</f>
        <v>PRLRL</v>
      </c>
      <c r="G94" t="str">
        <f>IFERROR(VLOOKUP($A94,Table!$AL$5:$AS$286,Table!$AO$3,FALSE),"")</f>
        <v>091</v>
      </c>
      <c r="I94" s="224" t="str">
        <f>IF(C94="","",CONCATENATE(C94,Names!$H$3,D94,Names!$J$3,E94,Names!$L$3,F94,Names!$N$3,G94))</f>
        <v>HEBT-020PRL:RFS-PRLRL-091</v>
      </c>
      <c r="L94" s="1170" t="str">
        <f>IFERROR(VLOOKUP($A94,Table!$AV$5:$BK$286,Table!$AW$3,FALSE),"")</f>
        <v/>
      </c>
      <c r="M94" s="1170" t="str">
        <f>IFERROR(VLOOKUP($A94,Table!$AV$5:$BK$286,Table!$AX$3,FALSE),"")</f>
        <v/>
      </c>
      <c r="N94" s="1170" t="str">
        <f>IF(L94="","",Names!$K$3)</f>
        <v/>
      </c>
      <c r="O94" s="1170" t="str">
        <f>IF(L94="","",Names!$C$9)</f>
        <v/>
      </c>
      <c r="P94" s="1170" t="str">
        <f>IFERROR(VLOOKUP($A94,Table!$AV$5:$BK$286,Table!$AY$3,FALSE),"")</f>
        <v/>
      </c>
      <c r="R94" s="224" t="str">
        <f>IF(L94="","",CONCATENATE(L94,Names!$H$3,M94,Names!$J$3,N94,Names!$L$3,O94,Names!$N$3,P94))</f>
        <v/>
      </c>
      <c r="U94" t="str">
        <f>IFERROR(VLOOKUP($A94,Table!$AV$5:$BI$286,Table!$AW$3,FALSE),"")</f>
        <v/>
      </c>
      <c r="V94" t="str">
        <f>IFERROR(VLOOKUP($A94,Table!$AV$5:$BI$286,Table!$AX$3,FALSE),"")</f>
        <v/>
      </c>
      <c r="W94" t="str">
        <f>IF(U94="","",Names!$K$3)</f>
        <v/>
      </c>
      <c r="X94" t="str">
        <f>IF(U94="","",Names!$C$6)</f>
        <v/>
      </c>
      <c r="Y94" t="str">
        <f>IFERROR(VLOOKUP($A94,Table!$AV$5:$BI$286,Table!$AY$3,FALSE),"")</f>
        <v/>
      </c>
      <c r="AA94" s="224" t="str">
        <f>IF(U94="","",CONCATENATE(U94,Names!$H$3,V94,Names!$J$3,W94,Names!$L$3,X94,Names!$N$3,Y94))</f>
        <v/>
      </c>
      <c r="AD94" t="str">
        <f>IFERROR(VLOOKUP($A94,Table!$AV$5:$BI$286,Table!$AW$3,FALSE),"")</f>
        <v/>
      </c>
      <c r="AE94" t="str">
        <f>IFERROR(VLOOKUP($A94,Table!$AV$5:$BI$286,Table!$AX$3,FALSE),"")</f>
        <v/>
      </c>
      <c r="AF94" t="str">
        <f>IF(AD94="","",Names!$K$3)</f>
        <v/>
      </c>
      <c r="AG94" t="str">
        <f>IF(AD94="","",Names!$C$7)</f>
        <v/>
      </c>
      <c r="AH94" t="str">
        <f>IFERROR(VLOOKUP($A94,Table!$AV$5:$BI$286,Table!$AY$3,FALSE),"")</f>
        <v/>
      </c>
      <c r="AJ94" s="224" t="str">
        <f>IF(AD94="","",CONCATENATE(AD94,Names!$H$3,AE94,Names!$J$3,AF94,Names!$L$3,AG94,Names!$N$3,AH94))</f>
        <v/>
      </c>
      <c r="AM94" t="str">
        <f>IFERROR(VLOOKUP($A94,Table!$AV$5:$BI$286,Table!$AW$3,FALSE),"")</f>
        <v/>
      </c>
      <c r="AN94" t="str">
        <f>IFERROR(VLOOKUP($A94,Table!$AV$5:$BI$286,Table!$AX$3,FALSE),"")</f>
        <v/>
      </c>
      <c r="AO94" t="str">
        <f>IF(AM94="","",Names!$K$3)</f>
        <v/>
      </c>
      <c r="AP94" t="str">
        <f>IF(AM94="","",Names!$C$8)</f>
        <v/>
      </c>
      <c r="AQ94" t="str">
        <f>IFERROR(VLOOKUP($A94,Table!$AV$5:$BI$286,Table!$AY$3,FALSE),"")</f>
        <v/>
      </c>
      <c r="AS94" s="224" t="str">
        <f>IF(AM94="","",CONCATENATE(AM94,Names!$H$3,AN94,Names!$J$3,AO94,Names!$L$3,AP94,Names!$N$3,AQ94))</f>
        <v/>
      </c>
      <c r="AV94" t="str">
        <f>IFERROR(VLOOKUP($A94,Table!$AL$5:$AS$286,Table!$AM$3,FALSE),"")</f>
        <v>HEBT</v>
      </c>
      <c r="AW94" t="str">
        <f>IFERROR(VLOOKUP($A94,Table!$AL$5:$AS$286,Table!$AN$3,FALSE),"")</f>
        <v>020PRL</v>
      </c>
      <c r="AX94" t="str">
        <f>IF(AV94="","",Names!$K$3)</f>
        <v>RFS</v>
      </c>
      <c r="AY94" t="str">
        <f>IF(AV94="","",Names!$C$10)</f>
        <v>PRLEH</v>
      </c>
      <c r="AZ94" t="str">
        <f>IFERROR(VLOOKUP($A94,Table!$AL$5:$AS$286,Table!$AQ$3,FALSE),"")</f>
        <v>L091</v>
      </c>
      <c r="BB94" s="224" t="str">
        <f>IF(AV94="","",CONCATENATE(AV94,Names!$H$3,AW94,Names!$J$3,AX94,Names!$L$3,AY94,Names!$N$3,AZ94))</f>
        <v>HEBT-020PRL:RFS-PRLEH-L091</v>
      </c>
      <c r="BE94" t="str">
        <f>IFERROR(VLOOKUP($A94,Table!$AV$5:$BI$286,Table!$AW$3,FALSE),"")</f>
        <v/>
      </c>
      <c r="BF94" t="str">
        <f>IFERROR(VLOOKUP($A94,Table!$AV$5:$BI$286,Table!$AX$3,FALSE),"")</f>
        <v/>
      </c>
      <c r="BG94" t="str">
        <f>IF(BE94="","",Names!$K$3)</f>
        <v/>
      </c>
      <c r="BH94" t="str">
        <f>IF(BE94="","",Names!$C$10)</f>
        <v/>
      </c>
      <c r="BI94" t="str">
        <f>IFERROR(VLOOKUP($A94,Table!$AV$5:$BI$286,Table!$BC$3,FALSE),"")</f>
        <v/>
      </c>
      <c r="BK94" s="224" t="str">
        <f>IF(BE94="","",CONCATENATE(BE94,Names!$H$3,BF94,Names!$J$3,BG94,Names!$L$3,BH94,Names!$N$3,BI94))</f>
        <v/>
      </c>
      <c r="BN94" t="str">
        <f>IFERROR(VLOOKUP($A94,Table!$AV$5:$BI$286,Table!$AW$3,FALSE),"")</f>
        <v/>
      </c>
      <c r="BO94" t="str">
        <f>IFERROR(VLOOKUP($A94,Table!$AV$5:$BI$286,Table!$AX$3,FALSE),"")</f>
        <v/>
      </c>
      <c r="BP94" t="str">
        <f>IF(BN94="","",Names!$K$3)</f>
        <v/>
      </c>
      <c r="BQ94" t="str">
        <f>IF(BN94="","",Names!$C$10)</f>
        <v/>
      </c>
      <c r="BR94" t="str">
        <f>IFERROR(VLOOKUP($A94,Table!$AV$5:$BI$286,Table!$BF$3,FALSE),"")</f>
        <v/>
      </c>
      <c r="BT94" s="224" t="str">
        <f>IF(BN94="","",CONCATENATE(BN94,Names!$H$3,BO94,Names!$J$3,BP94,Names!$L$3,BQ94,Names!$N$3,BR94))</f>
        <v/>
      </c>
      <c r="BW94" t="str">
        <f>IFERROR(VLOOKUP($A94,Table!$AL$5:$AS$286,Table!$AM$3,FALSE),"")</f>
        <v>HEBT</v>
      </c>
      <c r="BX94" t="str">
        <f>IFERROR(VLOOKUP($A94,Table!$AL$5:$AS$286,Table!$AN$3,FALSE),"")</f>
        <v>020PRL</v>
      </c>
      <c r="BY94" t="str">
        <f>IF(BW94="","",Names!$K$3)</f>
        <v>RFS</v>
      </c>
      <c r="BZ94" t="str">
        <f>IF(BW94="","",Names!$C$11)</f>
        <v>PRLTE</v>
      </c>
      <c r="CA94" t="str">
        <f>IFERROR(VLOOKUP($A94,Table!$AL$5:$AS$286,Table!$AQ$3,FALSE),"")</f>
        <v>L091</v>
      </c>
      <c r="CC94" s="224" t="str">
        <f>IF(BW94="","",CONCATENATE(BW94,Names!$H$3,BX94,Names!$J$3,BY94,Names!$L$3,BZ94,Names!$N$3,CA94))</f>
        <v>HEBT-020PRL:RFS-PRLTE-L091</v>
      </c>
      <c r="CF94" t="str">
        <f>IFERROR(VLOOKUP($A94,Table!$AV$5:$BI$286,Table!$AW$3,FALSE),"")</f>
        <v/>
      </c>
      <c r="CG94" t="str">
        <f>IFERROR(VLOOKUP($A94,Table!$AV$5:$BI$286,Table!$AX$3,FALSE),"")</f>
        <v/>
      </c>
      <c r="CH94" t="str">
        <f>IF(CF94="","",Names!$K$3)</f>
        <v/>
      </c>
      <c r="CI94" t="str">
        <f>IF(CF94="","",Names!$C$11)</f>
        <v/>
      </c>
      <c r="CJ94" t="str">
        <f>IFERROR(VLOOKUP($A94,Table!$AV$5:$BI$286,Table!$BC$3,FALSE),"")</f>
        <v/>
      </c>
      <c r="CL94" s="224" t="str">
        <f>IF(CF94="","",CONCATENATE(CF94,Names!$H$3,CG94,Names!$J$3,CH94,Names!$L$3,CI94,Names!$N$3,CJ94))</f>
        <v/>
      </c>
      <c r="CO94" t="str">
        <f>IFERROR(VLOOKUP($A94,Table!$AV$5:$BI$286,Table!$AW$3,FALSE),"")</f>
        <v/>
      </c>
      <c r="CP94" t="str">
        <f>IFERROR(VLOOKUP($A94,Table!$AV$5:$BI$286,Table!$AX$3,FALSE),"")</f>
        <v/>
      </c>
      <c r="CQ94" t="str">
        <f>IF(CO94="","",Names!$K$3)</f>
        <v/>
      </c>
      <c r="CR94" t="str">
        <f>IF(CO94="","",Names!$C$11)</f>
        <v/>
      </c>
      <c r="CS94" t="str">
        <f>IFERROR(VLOOKUP($A94,Table!$AV$5:$BI$286,Table!$BF$3,FALSE),"")</f>
        <v/>
      </c>
      <c r="CU94" s="224" t="str">
        <f>IF(CO94="","",CONCATENATE(CO94,Names!$H$3,CP94,Names!$J$3,CQ94,Names!$L$3,CR94,Names!$N$3,CS94))</f>
        <v/>
      </c>
      <c r="CX94" t="str">
        <f>IFERROR(VLOOKUP($A94,Table!$AV$5:$BI$286,Table!$AW$3,FALSE),"")</f>
        <v/>
      </c>
      <c r="CY94" t="str">
        <f>IFERROR(VLOOKUP($A94,Table!$AV$5:$BI$286,Table!$AX$3,FALSE),"")</f>
        <v/>
      </c>
      <c r="CZ94" t="str">
        <f>IF(CX94="","",Names!$K$3)</f>
        <v/>
      </c>
      <c r="DA94" t="str">
        <f>IF(CX94="","",Names!$C$12)</f>
        <v/>
      </c>
      <c r="DB94" t="str">
        <f>IFERROR(VLOOKUP($A94,Table!$AV$5:$BI$286,Table!$BC$3,FALSE),"")</f>
        <v/>
      </c>
      <c r="DD94" s="224" t="str">
        <f>IF(CX94="","",CONCATENATE(CX94,Names!$H$3,CY94,Names!$J$3,CZ94,Names!$L$3,DA94,Names!$N$3,DB94))</f>
        <v/>
      </c>
      <c r="DG94" t="str">
        <f>IFERROR(VLOOKUP($A94,Table!$AV$5:$BI$286,Table!$AW$3,FALSE),"")</f>
        <v/>
      </c>
      <c r="DH94" t="str">
        <f>IFERROR(VLOOKUP($A94,Table!$AV$5:$BI$286,Table!$AX$3,FALSE),"")</f>
        <v/>
      </c>
      <c r="DI94" t="str">
        <f>IF(DG94="","",Names!$K$3)</f>
        <v/>
      </c>
      <c r="DJ94" t="str">
        <f>IF(DG94="","",Names!$C$24)</f>
        <v/>
      </c>
      <c r="DK94" t="str">
        <f>IFERROR(VLOOKUP($A94,Table!$AV$5:$BI$286,Table!$AY$3,FALSE),"")</f>
        <v/>
      </c>
      <c r="DM94" s="224" t="str">
        <f>IF(DG94="","",CONCATENATE(DG94,Names!$H$3,DH94,Names!$J$3,DI94,Names!$L$3,DJ94,Names!$N$3,DK94))</f>
        <v/>
      </c>
      <c r="DP94" s="1170" t="str">
        <f>IFERROR(VLOOKUP($A94,Table!$DI$5:$DO$286,Table!$DJ$3,FALSE),"")</f>
        <v/>
      </c>
      <c r="DQ94" s="1170" t="str">
        <f>IFERROR(VLOOKUP($A94,Table!$DI$5:$DO$286,Table!$DK$3,FALSE),"")</f>
        <v/>
      </c>
      <c r="DR94" s="1170" t="str">
        <f>IF(DP94="","",Names!$K$3)</f>
        <v/>
      </c>
      <c r="DS94" s="1170" t="str">
        <f>IF(DP94="","",Names!$C$26)</f>
        <v/>
      </c>
      <c r="DT94" s="1170" t="str">
        <f>IFERROR(VLOOKUP($A94,Table!$DI$5:$DO$286,Table!$DM$3,FALSE),"")</f>
        <v/>
      </c>
      <c r="DV94" s="224" t="str">
        <f>IF(DP94="","",CONCATENATE(DP94,Names!$H$3,DQ94,Names!$J$3,DR94,Names!$L$3,DS94,Names!$N$3,DT94))</f>
        <v/>
      </c>
      <c r="DY94" s="1170" t="str">
        <f>IFERROR(VLOOKUP($A94,Table!$DI$5:$DO$286,Table!$DJ$3,FALSE),"")</f>
        <v/>
      </c>
      <c r="DZ94" s="1170" t="str">
        <f>IFERROR(VLOOKUP($A94,Table!$DI$5:$DO$286,Table!$DK$3,FALSE),"")</f>
        <v/>
      </c>
      <c r="EA94" s="1170" t="str">
        <f>IF(DY94="","",Names!$K$3)</f>
        <v/>
      </c>
      <c r="EB94" s="1170" t="str">
        <f>IF(DY94="","",Names!$C$25)</f>
        <v/>
      </c>
      <c r="EC94" s="1170" t="str">
        <f>IFERROR(VLOOKUP($A94,Table!$DI$5:$DO$286,Table!$DM$3,FALSE),"")</f>
        <v/>
      </c>
      <c r="EE94" s="224" t="str">
        <f>IF(DY94="","",CONCATENATE(DY94,Names!$H$3,DZ94,Names!$J$3,EA94,Names!$L$3,EB94,Names!$N$3,EC94))</f>
        <v/>
      </c>
      <c r="EH94" t="str">
        <f>IFERROR(VLOOKUP($A94,TCS_C!$R$9:$U$10046,TCS_C!$S$5,FALSE),"")</f>
        <v/>
      </c>
      <c r="EI94" t="str">
        <f>IFERROR(VLOOKUP($A94,TCS_C!$R$9:$U$10046,TCS_C!$T$5,FALSE),"")</f>
        <v/>
      </c>
      <c r="EJ94" t="str">
        <f>IF(EH94="","",Names!$K$3)</f>
        <v/>
      </c>
      <c r="EK94" t="str">
        <f>IF(EH94="","",Names!$C$17)</f>
        <v/>
      </c>
      <c r="EL94" t="str">
        <f>IFERROR(VLOOKUP($A94,TCS_C!$R$9:$U$10046,TCS_C!$U$5,FALSE),"")</f>
        <v/>
      </c>
      <c r="EN94" s="224" t="str">
        <f>IF(EH94="","",CONCATENATE(EH94,Names!$H$3,EI94,Names!$J$3,EJ94,Names!$L$3,EK94,Names!$N$3,EL94))</f>
        <v/>
      </c>
      <c r="EQ94" t="str">
        <f>IFERROR(VLOOKUP($A94,Table!BT130:$BY$286,Table!$BU$3,FALSE),"")</f>
        <v/>
      </c>
      <c r="ER94" t="str">
        <f>IFERROR(VLOOKUP($A94,Table!BT130:$BY$286,Table!$BV$3,FALSE),"")</f>
        <v/>
      </c>
      <c r="ES94" t="str">
        <f>IF(EQ94="","",Names!$K$3)</f>
        <v/>
      </c>
      <c r="ET94" t="str">
        <f>IFERROR(VLOOKUP($A94,Table!BT130:$BY$286,Table!$BW$3,FALSE),"")</f>
        <v/>
      </c>
      <c r="EU94" t="str">
        <f>IFERROR(VLOOKUP($A94,Table!BT130:$BY$286,Table!$BX$3,FALSE),"")</f>
        <v/>
      </c>
      <c r="EW94" s="224" t="str">
        <f>IF(EQ94="","",CONCATENATE(EQ94,Names!$H$3,ER94,Names!$J$3,ES94,Names!$L$3,ET94,Names!$N$3,EU94))</f>
        <v/>
      </c>
      <c r="FB94" t="str">
        <f>IF(EZ94="","",Names!$K$3)</f>
        <v/>
      </c>
      <c r="FF94" s="224" t="str">
        <f>IF(EZ94="","",CONCATENATE(EZ94,Names!$H$3,FA94,Names!$J$3,FB94,Names!$L$3,FC94,Names!$N$3,FD94))</f>
        <v/>
      </c>
      <c r="FG94" s="1266" t="str">
        <f>IF(EZ94="","",CONCATENATE(FC94,Names!$N$3,FD94))</f>
        <v/>
      </c>
    </row>
    <row r="95" spans="1:163">
      <c r="A95" s="72">
        <v>92</v>
      </c>
      <c r="C95" t="str">
        <f>IFERROR(VLOOKUP($A95,Table!$AL$5:$AS$286,Table!$AM$3,FALSE),"")</f>
        <v>HEBT</v>
      </c>
      <c r="D95" t="str">
        <f>IFERROR(VLOOKUP($A95,Table!$AL$5:$AS$286,Table!$AN$3,FALSE),"")</f>
        <v>020PRL</v>
      </c>
      <c r="E95" t="str">
        <f>IF(C95="","",Names!$K$3)</f>
        <v>RFS</v>
      </c>
      <c r="F95" t="str">
        <f>IF(C95="","",Names!$C$5)</f>
        <v>PRLRL</v>
      </c>
      <c r="G95" t="str">
        <f>IFERROR(VLOOKUP($A95,Table!$AL$5:$AS$286,Table!$AO$3,FALSE),"")</f>
        <v>092</v>
      </c>
      <c r="I95" s="224" t="str">
        <f>IF(C95="","",CONCATENATE(C95,Names!$H$3,D95,Names!$J$3,E95,Names!$L$3,F95,Names!$N$3,G95))</f>
        <v>HEBT-020PRL:RFS-PRLRL-092</v>
      </c>
      <c r="L95" s="1170" t="str">
        <f>IFERROR(VLOOKUP($A95,Table!$AV$5:$BK$286,Table!$AW$3,FALSE),"")</f>
        <v/>
      </c>
      <c r="M95" s="1170" t="str">
        <f>IFERROR(VLOOKUP($A95,Table!$AV$5:$BK$286,Table!$AX$3,FALSE),"")</f>
        <v/>
      </c>
      <c r="N95" s="1170" t="str">
        <f>IF(L95="","",Names!$K$3)</f>
        <v/>
      </c>
      <c r="O95" s="1170" t="str">
        <f>IF(L95="","",Names!$C$9)</f>
        <v/>
      </c>
      <c r="P95" s="1170" t="str">
        <f>IFERROR(VLOOKUP($A95,Table!$AV$5:$BK$286,Table!$AY$3,FALSE),"")</f>
        <v/>
      </c>
      <c r="R95" s="224" t="str">
        <f>IF(L95="","",CONCATENATE(L95,Names!$H$3,M95,Names!$J$3,N95,Names!$L$3,O95,Names!$N$3,P95))</f>
        <v/>
      </c>
      <c r="U95" t="str">
        <f>IFERROR(VLOOKUP($A95,Table!$AV$5:$BI$286,Table!$AW$3,FALSE),"")</f>
        <v/>
      </c>
      <c r="V95" t="str">
        <f>IFERROR(VLOOKUP($A95,Table!$AV$5:$BI$286,Table!$AX$3,FALSE),"")</f>
        <v/>
      </c>
      <c r="W95" t="str">
        <f>IF(U95="","",Names!$K$3)</f>
        <v/>
      </c>
      <c r="X95" t="str">
        <f>IF(U95="","",Names!$C$6)</f>
        <v/>
      </c>
      <c r="Y95" t="str">
        <f>IFERROR(VLOOKUP($A95,Table!$AV$5:$BI$286,Table!$AY$3,FALSE),"")</f>
        <v/>
      </c>
      <c r="AA95" s="224" t="str">
        <f>IF(U95="","",CONCATENATE(U95,Names!$H$3,V95,Names!$J$3,W95,Names!$L$3,X95,Names!$N$3,Y95))</f>
        <v/>
      </c>
      <c r="AD95" t="str">
        <f>IFERROR(VLOOKUP($A95,Table!$AV$5:$BI$286,Table!$AW$3,FALSE),"")</f>
        <v/>
      </c>
      <c r="AE95" t="str">
        <f>IFERROR(VLOOKUP($A95,Table!$AV$5:$BI$286,Table!$AX$3,FALSE),"")</f>
        <v/>
      </c>
      <c r="AF95" t="str">
        <f>IF(AD95="","",Names!$K$3)</f>
        <v/>
      </c>
      <c r="AG95" t="str">
        <f>IF(AD95="","",Names!$C$7)</f>
        <v/>
      </c>
      <c r="AH95" t="str">
        <f>IFERROR(VLOOKUP($A95,Table!$AV$5:$BI$286,Table!$AY$3,FALSE),"")</f>
        <v/>
      </c>
      <c r="AJ95" s="224" t="str">
        <f>IF(AD95="","",CONCATENATE(AD95,Names!$H$3,AE95,Names!$J$3,AF95,Names!$L$3,AG95,Names!$N$3,AH95))</f>
        <v/>
      </c>
      <c r="AM95" t="str">
        <f>IFERROR(VLOOKUP($A95,Table!$AV$5:$BI$286,Table!$AW$3,FALSE),"")</f>
        <v/>
      </c>
      <c r="AN95" t="str">
        <f>IFERROR(VLOOKUP($A95,Table!$AV$5:$BI$286,Table!$AX$3,FALSE),"")</f>
        <v/>
      </c>
      <c r="AO95" t="str">
        <f>IF(AM95="","",Names!$K$3)</f>
        <v/>
      </c>
      <c r="AP95" t="str">
        <f>IF(AM95="","",Names!$C$8)</f>
        <v/>
      </c>
      <c r="AQ95" t="str">
        <f>IFERROR(VLOOKUP($A95,Table!$AV$5:$BI$286,Table!$AY$3,FALSE),"")</f>
        <v/>
      </c>
      <c r="AS95" s="224" t="str">
        <f>IF(AM95="","",CONCATENATE(AM95,Names!$H$3,AN95,Names!$J$3,AO95,Names!$L$3,AP95,Names!$N$3,AQ95))</f>
        <v/>
      </c>
      <c r="AV95" t="str">
        <f>IFERROR(VLOOKUP($A95,Table!$AL$5:$AS$286,Table!$AM$3,FALSE),"")</f>
        <v>HEBT</v>
      </c>
      <c r="AW95" t="str">
        <f>IFERROR(VLOOKUP($A95,Table!$AL$5:$AS$286,Table!$AN$3,FALSE),"")</f>
        <v>020PRL</v>
      </c>
      <c r="AX95" t="str">
        <f>IF(AV95="","",Names!$K$3)</f>
        <v>RFS</v>
      </c>
      <c r="AY95" t="str">
        <f>IF(AV95="","",Names!$C$10)</f>
        <v>PRLEH</v>
      </c>
      <c r="AZ95" t="str">
        <f>IFERROR(VLOOKUP($A95,Table!$AL$5:$AS$286,Table!$AQ$3,FALSE),"")</f>
        <v>L092</v>
      </c>
      <c r="BB95" s="224" t="str">
        <f>IF(AV95="","",CONCATENATE(AV95,Names!$H$3,AW95,Names!$J$3,AX95,Names!$L$3,AY95,Names!$N$3,AZ95))</f>
        <v>HEBT-020PRL:RFS-PRLEH-L092</v>
      </c>
      <c r="BE95" t="str">
        <f>IFERROR(VLOOKUP($A95,Table!$AV$5:$BI$286,Table!$AW$3,FALSE),"")</f>
        <v/>
      </c>
      <c r="BF95" t="str">
        <f>IFERROR(VLOOKUP($A95,Table!$AV$5:$BI$286,Table!$AX$3,FALSE),"")</f>
        <v/>
      </c>
      <c r="BG95" t="str">
        <f>IF(BE95="","",Names!$K$3)</f>
        <v/>
      </c>
      <c r="BH95" t="str">
        <f>IF(BE95="","",Names!$C$10)</f>
        <v/>
      </c>
      <c r="BI95" t="str">
        <f>IFERROR(VLOOKUP($A95,Table!$AV$5:$BI$286,Table!$BC$3,FALSE),"")</f>
        <v/>
      </c>
      <c r="BK95" s="224" t="str">
        <f>IF(BE95="","",CONCATENATE(BE95,Names!$H$3,BF95,Names!$J$3,BG95,Names!$L$3,BH95,Names!$N$3,BI95))</f>
        <v/>
      </c>
      <c r="BN95" t="str">
        <f>IFERROR(VLOOKUP($A95,Table!$AV$5:$BI$286,Table!$AW$3,FALSE),"")</f>
        <v/>
      </c>
      <c r="BO95" t="str">
        <f>IFERROR(VLOOKUP($A95,Table!$AV$5:$BI$286,Table!$AX$3,FALSE),"")</f>
        <v/>
      </c>
      <c r="BP95" t="str">
        <f>IF(BN95="","",Names!$K$3)</f>
        <v/>
      </c>
      <c r="BQ95" t="str">
        <f>IF(BN95="","",Names!$C$10)</f>
        <v/>
      </c>
      <c r="BR95" t="str">
        <f>IFERROR(VLOOKUP($A95,Table!$AV$5:$BI$286,Table!$BF$3,FALSE),"")</f>
        <v/>
      </c>
      <c r="BT95" s="224" t="str">
        <f>IF(BN95="","",CONCATENATE(BN95,Names!$H$3,BO95,Names!$J$3,BP95,Names!$L$3,BQ95,Names!$N$3,BR95))</f>
        <v/>
      </c>
      <c r="BW95" t="str">
        <f>IFERROR(VLOOKUP($A95,Table!$AL$5:$AS$286,Table!$AM$3,FALSE),"")</f>
        <v>HEBT</v>
      </c>
      <c r="BX95" t="str">
        <f>IFERROR(VLOOKUP($A95,Table!$AL$5:$AS$286,Table!$AN$3,FALSE),"")</f>
        <v>020PRL</v>
      </c>
      <c r="BY95" t="str">
        <f>IF(BW95="","",Names!$K$3)</f>
        <v>RFS</v>
      </c>
      <c r="BZ95" t="str">
        <f>IF(BW95="","",Names!$C$11)</f>
        <v>PRLTE</v>
      </c>
      <c r="CA95" t="str">
        <f>IFERROR(VLOOKUP($A95,Table!$AL$5:$AS$286,Table!$AQ$3,FALSE),"")</f>
        <v>L092</v>
      </c>
      <c r="CC95" s="224" t="str">
        <f>IF(BW95="","",CONCATENATE(BW95,Names!$H$3,BX95,Names!$J$3,BY95,Names!$L$3,BZ95,Names!$N$3,CA95))</f>
        <v>HEBT-020PRL:RFS-PRLTE-L092</v>
      </c>
      <c r="CF95" t="str">
        <f>IFERROR(VLOOKUP($A95,Table!$AV$5:$BI$286,Table!$AW$3,FALSE),"")</f>
        <v/>
      </c>
      <c r="CG95" t="str">
        <f>IFERROR(VLOOKUP($A95,Table!$AV$5:$BI$286,Table!$AX$3,FALSE),"")</f>
        <v/>
      </c>
      <c r="CH95" t="str">
        <f>IF(CF95="","",Names!$K$3)</f>
        <v/>
      </c>
      <c r="CI95" t="str">
        <f>IF(CF95="","",Names!$C$11)</f>
        <v/>
      </c>
      <c r="CJ95" t="str">
        <f>IFERROR(VLOOKUP($A95,Table!$AV$5:$BI$286,Table!$BC$3,FALSE),"")</f>
        <v/>
      </c>
      <c r="CL95" s="224" t="str">
        <f>IF(CF95="","",CONCATENATE(CF95,Names!$H$3,CG95,Names!$J$3,CH95,Names!$L$3,CI95,Names!$N$3,CJ95))</f>
        <v/>
      </c>
      <c r="CO95" t="str">
        <f>IFERROR(VLOOKUP($A95,Table!$AV$5:$BI$286,Table!$AW$3,FALSE),"")</f>
        <v/>
      </c>
      <c r="CP95" t="str">
        <f>IFERROR(VLOOKUP($A95,Table!$AV$5:$BI$286,Table!$AX$3,FALSE),"")</f>
        <v/>
      </c>
      <c r="CQ95" t="str">
        <f>IF(CO95="","",Names!$K$3)</f>
        <v/>
      </c>
      <c r="CR95" t="str">
        <f>IF(CO95="","",Names!$C$11)</f>
        <v/>
      </c>
      <c r="CS95" t="str">
        <f>IFERROR(VLOOKUP($A95,Table!$AV$5:$BI$286,Table!$BF$3,FALSE),"")</f>
        <v/>
      </c>
      <c r="CU95" s="224" t="str">
        <f>IF(CO95="","",CONCATENATE(CO95,Names!$H$3,CP95,Names!$J$3,CQ95,Names!$L$3,CR95,Names!$N$3,CS95))</f>
        <v/>
      </c>
      <c r="CX95" t="str">
        <f>IFERROR(VLOOKUP($A95,Table!$AV$5:$BI$286,Table!$AW$3,FALSE),"")</f>
        <v/>
      </c>
      <c r="CY95" t="str">
        <f>IFERROR(VLOOKUP($A95,Table!$AV$5:$BI$286,Table!$AX$3,FALSE),"")</f>
        <v/>
      </c>
      <c r="CZ95" t="str">
        <f>IF(CX95="","",Names!$K$3)</f>
        <v/>
      </c>
      <c r="DA95" t="str">
        <f>IF(CX95="","",Names!$C$12)</f>
        <v/>
      </c>
      <c r="DB95" t="str">
        <f>IFERROR(VLOOKUP($A95,Table!$AV$5:$BI$286,Table!$BC$3,FALSE),"")</f>
        <v/>
      </c>
      <c r="DD95" s="224" t="str">
        <f>IF(CX95="","",CONCATENATE(CX95,Names!$H$3,CY95,Names!$J$3,CZ95,Names!$L$3,DA95,Names!$N$3,DB95))</f>
        <v/>
      </c>
      <c r="DG95" t="str">
        <f>IFERROR(VLOOKUP($A95,Table!$AV$5:$BI$286,Table!$AW$3,FALSE),"")</f>
        <v/>
      </c>
      <c r="DH95" t="str">
        <f>IFERROR(VLOOKUP($A95,Table!$AV$5:$BI$286,Table!$AX$3,FALSE),"")</f>
        <v/>
      </c>
      <c r="DI95" t="str">
        <f>IF(DG95="","",Names!$K$3)</f>
        <v/>
      </c>
      <c r="DJ95" t="str">
        <f>IF(DG95="","",Names!$C$24)</f>
        <v/>
      </c>
      <c r="DK95" t="str">
        <f>IFERROR(VLOOKUP($A95,Table!$AV$5:$BI$286,Table!$AY$3,FALSE),"")</f>
        <v/>
      </c>
      <c r="DM95" s="224" t="str">
        <f>IF(DG95="","",CONCATENATE(DG95,Names!$H$3,DH95,Names!$J$3,DI95,Names!$L$3,DJ95,Names!$N$3,DK95))</f>
        <v/>
      </c>
      <c r="DP95" s="1170" t="str">
        <f>IFERROR(VLOOKUP($A95,Table!$DI$5:$DO$286,Table!$DJ$3,FALSE),"")</f>
        <v/>
      </c>
      <c r="DQ95" s="1170" t="str">
        <f>IFERROR(VLOOKUP($A95,Table!$DI$5:$DO$286,Table!$DK$3,FALSE),"")</f>
        <v/>
      </c>
      <c r="DR95" s="1170" t="str">
        <f>IF(DP95="","",Names!$K$3)</f>
        <v/>
      </c>
      <c r="DS95" s="1170" t="str">
        <f>IF(DP95="","",Names!$C$26)</f>
        <v/>
      </c>
      <c r="DT95" s="1170" t="str">
        <f>IFERROR(VLOOKUP($A95,Table!$DI$5:$DO$286,Table!$DM$3,FALSE),"")</f>
        <v/>
      </c>
      <c r="DV95" s="224" t="str">
        <f>IF(DP95="","",CONCATENATE(DP95,Names!$H$3,DQ95,Names!$J$3,DR95,Names!$L$3,DS95,Names!$N$3,DT95))</f>
        <v/>
      </c>
      <c r="DY95" s="1170" t="str">
        <f>IFERROR(VLOOKUP($A95,Table!$DI$5:$DO$286,Table!$DJ$3,FALSE),"")</f>
        <v/>
      </c>
      <c r="DZ95" s="1170" t="str">
        <f>IFERROR(VLOOKUP($A95,Table!$DI$5:$DO$286,Table!$DK$3,FALSE),"")</f>
        <v/>
      </c>
      <c r="EA95" s="1170" t="str">
        <f>IF(DY95="","",Names!$K$3)</f>
        <v/>
      </c>
      <c r="EB95" s="1170" t="str">
        <f>IF(DY95="","",Names!$C$25)</f>
        <v/>
      </c>
      <c r="EC95" s="1170" t="str">
        <f>IFERROR(VLOOKUP($A95,Table!$DI$5:$DO$286,Table!$DM$3,FALSE),"")</f>
        <v/>
      </c>
      <c r="EE95" s="224" t="str">
        <f>IF(DY95="","",CONCATENATE(DY95,Names!$H$3,DZ95,Names!$J$3,EA95,Names!$L$3,EB95,Names!$N$3,EC95))</f>
        <v/>
      </c>
      <c r="EH95" t="str">
        <f>IFERROR(VLOOKUP($A95,TCS_C!$R$9:$U$10046,TCS_C!$S$5,FALSE),"")</f>
        <v/>
      </c>
      <c r="EI95" t="str">
        <f>IFERROR(VLOOKUP($A95,TCS_C!$R$9:$U$10046,TCS_C!$T$5,FALSE),"")</f>
        <v/>
      </c>
      <c r="EJ95" t="str">
        <f>IF(EH95="","",Names!$K$3)</f>
        <v/>
      </c>
      <c r="EK95" t="str">
        <f>IF(EH95="","",Names!$C$17)</f>
        <v/>
      </c>
      <c r="EL95" t="str">
        <f>IFERROR(VLOOKUP($A95,TCS_C!$R$9:$U$10046,TCS_C!$U$5,FALSE),"")</f>
        <v/>
      </c>
      <c r="EN95" s="224" t="str">
        <f>IF(EH95="","",CONCATENATE(EH95,Names!$H$3,EI95,Names!$J$3,EJ95,Names!$L$3,EK95,Names!$N$3,EL95))</f>
        <v/>
      </c>
      <c r="EQ95" t="str">
        <f>IFERROR(VLOOKUP($A95,Table!BT131:$BY$286,Table!$BU$3,FALSE),"")</f>
        <v/>
      </c>
      <c r="ER95" t="str">
        <f>IFERROR(VLOOKUP($A95,Table!BT131:$BY$286,Table!$BV$3,FALSE),"")</f>
        <v/>
      </c>
      <c r="ES95" t="str">
        <f>IF(EQ95="","",Names!$K$3)</f>
        <v/>
      </c>
      <c r="ET95" t="str">
        <f>IFERROR(VLOOKUP($A95,Table!BT131:$BY$286,Table!$BW$3,FALSE),"")</f>
        <v/>
      </c>
      <c r="EU95" t="str">
        <f>IFERROR(VLOOKUP($A95,Table!BT131:$BY$286,Table!$BX$3,FALSE),"")</f>
        <v/>
      </c>
      <c r="EW95" s="224" t="str">
        <f>IF(EQ95="","",CONCATENATE(EQ95,Names!$H$3,ER95,Names!$J$3,ES95,Names!$L$3,ET95,Names!$N$3,EU95))</f>
        <v/>
      </c>
      <c r="FB95" t="str">
        <f>IF(EZ95="","",Names!$K$3)</f>
        <v/>
      </c>
      <c r="FF95" s="224" t="str">
        <f>IF(EZ95="","",CONCATENATE(EZ95,Names!$H$3,FA95,Names!$J$3,FB95,Names!$L$3,FC95,Names!$N$3,FD95))</f>
        <v/>
      </c>
      <c r="FG95" s="1266" t="str">
        <f>IF(EZ95="","",CONCATENATE(FC95,Names!$N$3,FD95))</f>
        <v/>
      </c>
    </row>
    <row r="96" spans="1:163">
      <c r="A96" s="72">
        <v>93</v>
      </c>
      <c r="C96" t="str">
        <f>IFERROR(VLOOKUP($A96,Table!$AL$5:$AS$286,Table!$AM$3,FALSE),"")</f>
        <v>HEBT</v>
      </c>
      <c r="D96" t="str">
        <f>IFERROR(VLOOKUP($A96,Table!$AL$5:$AS$286,Table!$AN$3,FALSE),"")</f>
        <v>030PRL</v>
      </c>
      <c r="E96" t="str">
        <f>IF(C96="","",Names!$K$3)</f>
        <v>RFS</v>
      </c>
      <c r="F96" t="str">
        <f>IF(C96="","",Names!$C$5)</f>
        <v>PRLRL</v>
      </c>
      <c r="G96" t="str">
        <f>IFERROR(VLOOKUP($A96,Table!$AL$5:$AS$286,Table!$AO$3,FALSE),"")</f>
        <v>093</v>
      </c>
      <c r="I96" s="224" t="str">
        <f>IF(C96="","",CONCATENATE(C96,Names!$H$3,D96,Names!$J$3,E96,Names!$L$3,F96,Names!$N$3,G96))</f>
        <v>HEBT-030PRL:RFS-PRLRL-093</v>
      </c>
      <c r="L96" s="1170" t="str">
        <f>IFERROR(VLOOKUP($A96,Table!$AV$5:$BK$286,Table!$AW$3,FALSE),"")</f>
        <v/>
      </c>
      <c r="M96" s="1170" t="str">
        <f>IFERROR(VLOOKUP($A96,Table!$AV$5:$BK$286,Table!$AX$3,FALSE),"")</f>
        <v/>
      </c>
      <c r="N96" s="1170" t="str">
        <f>IF(L96="","",Names!$K$3)</f>
        <v/>
      </c>
      <c r="O96" s="1170" t="str">
        <f>IF(L96="","",Names!$C$9)</f>
        <v/>
      </c>
      <c r="P96" s="1170" t="str">
        <f>IFERROR(VLOOKUP($A96,Table!$AV$5:$BK$286,Table!$AY$3,FALSE),"")</f>
        <v/>
      </c>
      <c r="R96" s="224" t="str">
        <f>IF(L96="","",CONCATENATE(L96,Names!$H$3,M96,Names!$J$3,N96,Names!$L$3,O96,Names!$N$3,P96))</f>
        <v/>
      </c>
      <c r="U96" t="str">
        <f>IFERROR(VLOOKUP($A96,Table!$AV$5:$BI$286,Table!$AW$3,FALSE),"")</f>
        <v/>
      </c>
      <c r="V96" t="str">
        <f>IFERROR(VLOOKUP($A96,Table!$AV$5:$BI$286,Table!$AX$3,FALSE),"")</f>
        <v/>
      </c>
      <c r="W96" t="str">
        <f>IF(U96="","",Names!$K$3)</f>
        <v/>
      </c>
      <c r="X96" t="str">
        <f>IF(U96="","",Names!$C$6)</f>
        <v/>
      </c>
      <c r="Y96" t="str">
        <f>IFERROR(VLOOKUP($A96,Table!$AV$5:$BI$286,Table!$AY$3,FALSE),"")</f>
        <v/>
      </c>
      <c r="AA96" s="224" t="str">
        <f>IF(U96="","",CONCATENATE(U96,Names!$H$3,V96,Names!$J$3,W96,Names!$L$3,X96,Names!$N$3,Y96))</f>
        <v/>
      </c>
      <c r="AD96" t="str">
        <f>IFERROR(VLOOKUP($A96,Table!$AV$5:$BI$286,Table!$AW$3,FALSE),"")</f>
        <v/>
      </c>
      <c r="AE96" t="str">
        <f>IFERROR(VLOOKUP($A96,Table!$AV$5:$BI$286,Table!$AX$3,FALSE),"")</f>
        <v/>
      </c>
      <c r="AF96" t="str">
        <f>IF(AD96="","",Names!$K$3)</f>
        <v/>
      </c>
      <c r="AG96" t="str">
        <f>IF(AD96="","",Names!$C$7)</f>
        <v/>
      </c>
      <c r="AH96" t="str">
        <f>IFERROR(VLOOKUP($A96,Table!$AV$5:$BI$286,Table!$AY$3,FALSE),"")</f>
        <v/>
      </c>
      <c r="AJ96" s="224" t="str">
        <f>IF(AD96="","",CONCATENATE(AD96,Names!$H$3,AE96,Names!$J$3,AF96,Names!$L$3,AG96,Names!$N$3,AH96))</f>
        <v/>
      </c>
      <c r="AM96" t="str">
        <f>IFERROR(VLOOKUP($A96,Table!$AV$5:$BI$286,Table!$AW$3,FALSE),"")</f>
        <v/>
      </c>
      <c r="AN96" t="str">
        <f>IFERROR(VLOOKUP($A96,Table!$AV$5:$BI$286,Table!$AX$3,FALSE),"")</f>
        <v/>
      </c>
      <c r="AO96" t="str">
        <f>IF(AM96="","",Names!$K$3)</f>
        <v/>
      </c>
      <c r="AP96" t="str">
        <f>IF(AM96="","",Names!$C$8)</f>
        <v/>
      </c>
      <c r="AQ96" t="str">
        <f>IFERROR(VLOOKUP($A96,Table!$AV$5:$BI$286,Table!$AY$3,FALSE),"")</f>
        <v/>
      </c>
      <c r="AS96" s="224" t="str">
        <f>IF(AM96="","",CONCATENATE(AM96,Names!$H$3,AN96,Names!$J$3,AO96,Names!$L$3,AP96,Names!$N$3,AQ96))</f>
        <v/>
      </c>
      <c r="AV96" t="str">
        <f>IFERROR(VLOOKUP($A96,Table!$AL$5:$AS$286,Table!$AM$3,FALSE),"")</f>
        <v>HEBT</v>
      </c>
      <c r="AW96" t="str">
        <f>IFERROR(VLOOKUP($A96,Table!$AL$5:$AS$286,Table!$AN$3,FALSE),"")</f>
        <v>030PRL</v>
      </c>
      <c r="AX96" t="str">
        <f>IF(AV96="","",Names!$K$3)</f>
        <v>RFS</v>
      </c>
      <c r="AY96" t="str">
        <f>IF(AV96="","",Names!$C$10)</f>
        <v>PRLEH</v>
      </c>
      <c r="AZ96" t="str">
        <f>IFERROR(VLOOKUP($A96,Table!$AL$5:$AS$286,Table!$AQ$3,FALSE),"")</f>
        <v>L093</v>
      </c>
      <c r="BB96" s="224" t="str">
        <f>IF(AV96="","",CONCATENATE(AV96,Names!$H$3,AW96,Names!$J$3,AX96,Names!$L$3,AY96,Names!$N$3,AZ96))</f>
        <v>HEBT-030PRL:RFS-PRLEH-L093</v>
      </c>
      <c r="BE96" t="str">
        <f>IFERROR(VLOOKUP($A96,Table!$AV$5:$BI$286,Table!$AW$3,FALSE),"")</f>
        <v/>
      </c>
      <c r="BF96" t="str">
        <f>IFERROR(VLOOKUP($A96,Table!$AV$5:$BI$286,Table!$AX$3,FALSE),"")</f>
        <v/>
      </c>
      <c r="BG96" t="str">
        <f>IF(BE96="","",Names!$K$3)</f>
        <v/>
      </c>
      <c r="BH96" t="str">
        <f>IF(BE96="","",Names!$C$10)</f>
        <v/>
      </c>
      <c r="BI96" t="str">
        <f>IFERROR(VLOOKUP($A96,Table!$AV$5:$BI$286,Table!$BC$3,FALSE),"")</f>
        <v/>
      </c>
      <c r="BK96" s="224" t="str">
        <f>IF(BE96="","",CONCATENATE(BE96,Names!$H$3,BF96,Names!$J$3,BG96,Names!$L$3,BH96,Names!$N$3,BI96))</f>
        <v/>
      </c>
      <c r="BN96" t="str">
        <f>IFERROR(VLOOKUP($A96,Table!$AV$5:$BI$286,Table!$AW$3,FALSE),"")</f>
        <v/>
      </c>
      <c r="BO96" t="str">
        <f>IFERROR(VLOOKUP($A96,Table!$AV$5:$BI$286,Table!$AX$3,FALSE),"")</f>
        <v/>
      </c>
      <c r="BP96" t="str">
        <f>IF(BN96="","",Names!$K$3)</f>
        <v/>
      </c>
      <c r="BQ96" t="str">
        <f>IF(BN96="","",Names!$C$10)</f>
        <v/>
      </c>
      <c r="BR96" t="str">
        <f>IFERROR(VLOOKUP($A96,Table!$AV$5:$BI$286,Table!$BF$3,FALSE),"")</f>
        <v/>
      </c>
      <c r="BT96" s="224" t="str">
        <f>IF(BN96="","",CONCATENATE(BN96,Names!$H$3,BO96,Names!$J$3,BP96,Names!$L$3,BQ96,Names!$N$3,BR96))</f>
        <v/>
      </c>
      <c r="BW96" t="str">
        <f>IFERROR(VLOOKUP($A96,Table!$AL$5:$AS$286,Table!$AM$3,FALSE),"")</f>
        <v>HEBT</v>
      </c>
      <c r="BX96" t="str">
        <f>IFERROR(VLOOKUP($A96,Table!$AL$5:$AS$286,Table!$AN$3,FALSE),"")</f>
        <v>030PRL</v>
      </c>
      <c r="BY96" t="str">
        <f>IF(BW96="","",Names!$K$3)</f>
        <v>RFS</v>
      </c>
      <c r="BZ96" t="str">
        <f>IF(BW96="","",Names!$C$11)</f>
        <v>PRLTE</v>
      </c>
      <c r="CA96" t="str">
        <f>IFERROR(VLOOKUP($A96,Table!$AL$5:$AS$286,Table!$AQ$3,FALSE),"")</f>
        <v>L093</v>
      </c>
      <c r="CC96" s="224" t="str">
        <f>IF(BW96="","",CONCATENATE(BW96,Names!$H$3,BX96,Names!$J$3,BY96,Names!$L$3,BZ96,Names!$N$3,CA96))</f>
        <v>HEBT-030PRL:RFS-PRLTE-L093</v>
      </c>
      <c r="CF96" t="str">
        <f>IFERROR(VLOOKUP($A96,Table!$AV$5:$BI$286,Table!$AW$3,FALSE),"")</f>
        <v/>
      </c>
      <c r="CG96" t="str">
        <f>IFERROR(VLOOKUP($A96,Table!$AV$5:$BI$286,Table!$AX$3,FALSE),"")</f>
        <v/>
      </c>
      <c r="CH96" t="str">
        <f>IF(CF96="","",Names!$K$3)</f>
        <v/>
      </c>
      <c r="CI96" t="str">
        <f>IF(CF96="","",Names!$C$11)</f>
        <v/>
      </c>
      <c r="CJ96" t="str">
        <f>IFERROR(VLOOKUP($A96,Table!$AV$5:$BI$286,Table!$BC$3,FALSE),"")</f>
        <v/>
      </c>
      <c r="CL96" s="224" t="str">
        <f>IF(CF96="","",CONCATENATE(CF96,Names!$H$3,CG96,Names!$J$3,CH96,Names!$L$3,CI96,Names!$N$3,CJ96))</f>
        <v/>
      </c>
      <c r="CO96" t="str">
        <f>IFERROR(VLOOKUP($A96,Table!$AV$5:$BI$286,Table!$AW$3,FALSE),"")</f>
        <v/>
      </c>
      <c r="CP96" t="str">
        <f>IFERROR(VLOOKUP($A96,Table!$AV$5:$BI$286,Table!$AX$3,FALSE),"")</f>
        <v/>
      </c>
      <c r="CQ96" t="str">
        <f>IF(CO96="","",Names!$K$3)</f>
        <v/>
      </c>
      <c r="CR96" t="str">
        <f>IF(CO96="","",Names!$C$11)</f>
        <v/>
      </c>
      <c r="CS96" t="str">
        <f>IFERROR(VLOOKUP($A96,Table!$AV$5:$BI$286,Table!$BF$3,FALSE),"")</f>
        <v/>
      </c>
      <c r="CU96" s="224" t="str">
        <f>IF(CO96="","",CONCATENATE(CO96,Names!$H$3,CP96,Names!$J$3,CQ96,Names!$L$3,CR96,Names!$N$3,CS96))</f>
        <v/>
      </c>
      <c r="CX96" t="str">
        <f>IFERROR(VLOOKUP($A96,Table!$AV$5:$BI$286,Table!$AW$3,FALSE),"")</f>
        <v/>
      </c>
      <c r="CY96" t="str">
        <f>IFERROR(VLOOKUP($A96,Table!$AV$5:$BI$286,Table!$AX$3,FALSE),"")</f>
        <v/>
      </c>
      <c r="CZ96" t="str">
        <f>IF(CX96="","",Names!$K$3)</f>
        <v/>
      </c>
      <c r="DA96" t="str">
        <f>IF(CX96="","",Names!$C$12)</f>
        <v/>
      </c>
      <c r="DB96" t="str">
        <f>IFERROR(VLOOKUP($A96,Table!$AV$5:$BI$286,Table!$BC$3,FALSE),"")</f>
        <v/>
      </c>
      <c r="DD96" s="224" t="str">
        <f>IF(CX96="","",CONCATENATE(CX96,Names!$H$3,CY96,Names!$J$3,CZ96,Names!$L$3,DA96,Names!$N$3,DB96))</f>
        <v/>
      </c>
      <c r="DG96" t="str">
        <f>IFERROR(VLOOKUP($A96,Table!$AV$5:$BI$286,Table!$AW$3,FALSE),"")</f>
        <v/>
      </c>
      <c r="DH96" t="str">
        <f>IFERROR(VLOOKUP($A96,Table!$AV$5:$BI$286,Table!$AX$3,FALSE),"")</f>
        <v/>
      </c>
      <c r="DI96" t="str">
        <f>IF(DG96="","",Names!$K$3)</f>
        <v/>
      </c>
      <c r="DJ96" t="str">
        <f>IF(DG96="","",Names!$C$24)</f>
        <v/>
      </c>
      <c r="DK96" t="str">
        <f>IFERROR(VLOOKUP($A96,Table!$AV$5:$BI$286,Table!$AY$3,FALSE),"")</f>
        <v/>
      </c>
      <c r="DM96" s="224" t="str">
        <f>IF(DG96="","",CONCATENATE(DG96,Names!$H$3,DH96,Names!$J$3,DI96,Names!$L$3,DJ96,Names!$N$3,DK96))</f>
        <v/>
      </c>
      <c r="DP96" s="1170" t="str">
        <f>IFERROR(VLOOKUP($A96,Table!$DI$5:$DO$286,Table!$DJ$3,FALSE),"")</f>
        <v/>
      </c>
      <c r="DQ96" s="1170" t="str">
        <f>IFERROR(VLOOKUP($A96,Table!$DI$5:$DO$286,Table!$DK$3,FALSE),"")</f>
        <v/>
      </c>
      <c r="DR96" s="1170" t="str">
        <f>IF(DP96="","",Names!$K$3)</f>
        <v/>
      </c>
      <c r="DS96" s="1170" t="str">
        <f>IF(DP96="","",Names!$C$26)</f>
        <v/>
      </c>
      <c r="DT96" s="1170" t="str">
        <f>IFERROR(VLOOKUP($A96,Table!$DI$5:$DO$286,Table!$DM$3,FALSE),"")</f>
        <v/>
      </c>
      <c r="DV96" s="224" t="str">
        <f>IF(DP96="","",CONCATENATE(DP96,Names!$H$3,DQ96,Names!$J$3,DR96,Names!$L$3,DS96,Names!$N$3,DT96))</f>
        <v/>
      </c>
      <c r="DY96" s="1170" t="str">
        <f>IFERROR(VLOOKUP($A96,Table!$DI$5:$DO$286,Table!$DJ$3,FALSE),"")</f>
        <v/>
      </c>
      <c r="DZ96" s="1170" t="str">
        <f>IFERROR(VLOOKUP($A96,Table!$DI$5:$DO$286,Table!$DK$3,FALSE),"")</f>
        <v/>
      </c>
      <c r="EA96" s="1170" t="str">
        <f>IF(DY96="","",Names!$K$3)</f>
        <v/>
      </c>
      <c r="EB96" s="1170" t="str">
        <f>IF(DY96="","",Names!$C$25)</f>
        <v/>
      </c>
      <c r="EC96" s="1170" t="str">
        <f>IFERROR(VLOOKUP($A96,Table!$DI$5:$DO$286,Table!$DM$3,FALSE),"")</f>
        <v/>
      </c>
      <c r="EE96" s="224" t="str">
        <f>IF(DY96="","",CONCATENATE(DY96,Names!$H$3,DZ96,Names!$J$3,EA96,Names!$L$3,EB96,Names!$N$3,EC96))</f>
        <v/>
      </c>
      <c r="EH96" t="str">
        <f>IFERROR(VLOOKUP($A96,TCS_C!$R$9:$U$10046,TCS_C!$S$5,FALSE),"")</f>
        <v/>
      </c>
      <c r="EI96" t="str">
        <f>IFERROR(VLOOKUP($A96,TCS_C!$R$9:$U$10046,TCS_C!$T$5,FALSE),"")</f>
        <v/>
      </c>
      <c r="EJ96" t="str">
        <f>IF(EH96="","",Names!$K$3)</f>
        <v/>
      </c>
      <c r="EK96" t="str">
        <f>IF(EH96="","",Names!$C$17)</f>
        <v/>
      </c>
      <c r="EL96" t="str">
        <f>IFERROR(VLOOKUP($A96,TCS_C!$R$9:$U$10046,TCS_C!$U$5,FALSE),"")</f>
        <v/>
      </c>
      <c r="EN96" s="224" t="str">
        <f>IF(EH96="","",CONCATENATE(EH96,Names!$H$3,EI96,Names!$J$3,EJ96,Names!$L$3,EK96,Names!$N$3,EL96))</f>
        <v/>
      </c>
      <c r="EQ96" t="str">
        <f>IFERROR(VLOOKUP($A96,Table!BT132:$BY$286,Table!$BU$3,FALSE),"")</f>
        <v/>
      </c>
      <c r="ER96" t="str">
        <f>IFERROR(VLOOKUP($A96,Table!BT132:$BY$286,Table!$BV$3,FALSE),"")</f>
        <v/>
      </c>
      <c r="ES96" t="str">
        <f>IF(EQ96="","",Names!$K$3)</f>
        <v/>
      </c>
      <c r="ET96" t="str">
        <f>IFERROR(VLOOKUP($A96,Table!BT132:$BY$286,Table!$BW$3,FALSE),"")</f>
        <v/>
      </c>
      <c r="EU96" t="str">
        <f>IFERROR(VLOOKUP($A96,Table!BT132:$BY$286,Table!$BX$3,FALSE),"")</f>
        <v/>
      </c>
      <c r="EW96" s="224" t="str">
        <f>IF(EQ96="","",CONCATENATE(EQ96,Names!$H$3,ER96,Names!$J$3,ES96,Names!$L$3,ET96,Names!$N$3,EU96))</f>
        <v/>
      </c>
      <c r="FB96" t="str">
        <f>IF(EZ96="","",Names!$K$3)</f>
        <v/>
      </c>
      <c r="FF96" s="224" t="str">
        <f>IF(EZ96="","",CONCATENATE(EZ96,Names!$H$3,FA96,Names!$J$3,FB96,Names!$L$3,FC96,Names!$N$3,FD96))</f>
        <v/>
      </c>
      <c r="FG96" s="1266" t="str">
        <f>IF(EZ96="","",CONCATENATE(FC96,Names!$N$3,FD96))</f>
        <v/>
      </c>
    </row>
    <row r="97" spans="1:163">
      <c r="A97" s="72">
        <v>94</v>
      </c>
      <c r="C97" t="str">
        <f>IFERROR(VLOOKUP($A97,Table!$AL$5:$AS$286,Table!$AM$3,FALSE),"")</f>
        <v>HEBT</v>
      </c>
      <c r="D97" t="str">
        <f>IFERROR(VLOOKUP($A97,Table!$AL$5:$AS$286,Table!$AN$3,FALSE),"")</f>
        <v>030PRL</v>
      </c>
      <c r="E97" t="str">
        <f>IF(C97="","",Names!$K$3)</f>
        <v>RFS</v>
      </c>
      <c r="F97" t="str">
        <f>IF(C97="","",Names!$C$5)</f>
        <v>PRLRL</v>
      </c>
      <c r="G97" t="str">
        <f>IFERROR(VLOOKUP($A97,Table!$AL$5:$AS$286,Table!$AO$3,FALSE),"")</f>
        <v>094</v>
      </c>
      <c r="I97" s="224" t="str">
        <f>IF(C97="","",CONCATENATE(C97,Names!$H$3,D97,Names!$J$3,E97,Names!$L$3,F97,Names!$N$3,G97))</f>
        <v>HEBT-030PRL:RFS-PRLRL-094</v>
      </c>
      <c r="L97" s="1170" t="str">
        <f>IFERROR(VLOOKUP($A97,Table!$AV$5:$BK$286,Table!$AW$3,FALSE),"")</f>
        <v/>
      </c>
      <c r="M97" s="1170" t="str">
        <f>IFERROR(VLOOKUP($A97,Table!$AV$5:$BK$286,Table!$AX$3,FALSE),"")</f>
        <v/>
      </c>
      <c r="N97" s="1170" t="str">
        <f>IF(L97="","",Names!$K$3)</f>
        <v/>
      </c>
      <c r="O97" s="1170" t="str">
        <f>IF(L97="","",Names!$C$9)</f>
        <v/>
      </c>
      <c r="P97" s="1170" t="str">
        <f>IFERROR(VLOOKUP($A97,Table!$AV$5:$BK$286,Table!$AY$3,FALSE),"")</f>
        <v/>
      </c>
      <c r="R97" s="224" t="str">
        <f>IF(L97="","",CONCATENATE(L97,Names!$H$3,M97,Names!$J$3,N97,Names!$L$3,O97,Names!$N$3,P97))</f>
        <v/>
      </c>
      <c r="U97" t="str">
        <f>IFERROR(VLOOKUP($A97,Table!$AV$5:$BI$286,Table!$AW$3,FALSE),"")</f>
        <v/>
      </c>
      <c r="V97" t="str">
        <f>IFERROR(VLOOKUP($A97,Table!$AV$5:$BI$286,Table!$AX$3,FALSE),"")</f>
        <v/>
      </c>
      <c r="W97" t="str">
        <f>IF(U97="","",Names!$K$3)</f>
        <v/>
      </c>
      <c r="X97" t="str">
        <f>IF(U97="","",Names!$C$6)</f>
        <v/>
      </c>
      <c r="Y97" t="str">
        <f>IFERROR(VLOOKUP($A97,Table!$AV$5:$BI$286,Table!$AY$3,FALSE),"")</f>
        <v/>
      </c>
      <c r="AA97" s="224" t="str">
        <f>IF(U97="","",CONCATENATE(U97,Names!$H$3,V97,Names!$J$3,W97,Names!$L$3,X97,Names!$N$3,Y97))</f>
        <v/>
      </c>
      <c r="AD97" t="str">
        <f>IFERROR(VLOOKUP($A97,Table!$AV$5:$BI$286,Table!$AW$3,FALSE),"")</f>
        <v/>
      </c>
      <c r="AE97" t="str">
        <f>IFERROR(VLOOKUP($A97,Table!$AV$5:$BI$286,Table!$AX$3,FALSE),"")</f>
        <v/>
      </c>
      <c r="AF97" t="str">
        <f>IF(AD97="","",Names!$K$3)</f>
        <v/>
      </c>
      <c r="AG97" t="str">
        <f>IF(AD97="","",Names!$C$7)</f>
        <v/>
      </c>
      <c r="AH97" t="str">
        <f>IFERROR(VLOOKUP($A97,Table!$AV$5:$BI$286,Table!$AY$3,FALSE),"")</f>
        <v/>
      </c>
      <c r="AJ97" s="224" t="str">
        <f>IF(AD97="","",CONCATENATE(AD97,Names!$H$3,AE97,Names!$J$3,AF97,Names!$L$3,AG97,Names!$N$3,AH97))</f>
        <v/>
      </c>
      <c r="AM97" t="str">
        <f>IFERROR(VLOOKUP($A97,Table!$AV$5:$BI$286,Table!$AW$3,FALSE),"")</f>
        <v/>
      </c>
      <c r="AN97" t="str">
        <f>IFERROR(VLOOKUP($A97,Table!$AV$5:$BI$286,Table!$AX$3,FALSE),"")</f>
        <v/>
      </c>
      <c r="AO97" t="str">
        <f>IF(AM97="","",Names!$K$3)</f>
        <v/>
      </c>
      <c r="AP97" t="str">
        <f>IF(AM97="","",Names!$C$8)</f>
        <v/>
      </c>
      <c r="AQ97" t="str">
        <f>IFERROR(VLOOKUP($A97,Table!$AV$5:$BI$286,Table!$AY$3,FALSE),"")</f>
        <v/>
      </c>
      <c r="AS97" s="224" t="str">
        <f>IF(AM97="","",CONCATENATE(AM97,Names!$H$3,AN97,Names!$J$3,AO97,Names!$L$3,AP97,Names!$N$3,AQ97))</f>
        <v/>
      </c>
      <c r="AV97" t="str">
        <f>IFERROR(VLOOKUP($A97,Table!$AL$5:$AS$286,Table!$AM$3,FALSE),"")</f>
        <v>HEBT</v>
      </c>
      <c r="AW97" t="str">
        <f>IFERROR(VLOOKUP($A97,Table!$AL$5:$AS$286,Table!$AN$3,FALSE),"")</f>
        <v>030PRL</v>
      </c>
      <c r="AX97" t="str">
        <f>IF(AV97="","",Names!$K$3)</f>
        <v>RFS</v>
      </c>
      <c r="AY97" t="str">
        <f>IF(AV97="","",Names!$C$10)</f>
        <v>PRLEH</v>
      </c>
      <c r="AZ97" t="str">
        <f>IFERROR(VLOOKUP($A97,Table!$AL$5:$AS$286,Table!$AQ$3,FALSE),"")</f>
        <v>L094</v>
      </c>
      <c r="BB97" s="224" t="str">
        <f>IF(AV97="","",CONCATENATE(AV97,Names!$H$3,AW97,Names!$J$3,AX97,Names!$L$3,AY97,Names!$N$3,AZ97))</f>
        <v>HEBT-030PRL:RFS-PRLEH-L094</v>
      </c>
      <c r="BE97" t="str">
        <f>IFERROR(VLOOKUP($A97,Table!$AV$5:$BI$286,Table!$AW$3,FALSE),"")</f>
        <v/>
      </c>
      <c r="BF97" t="str">
        <f>IFERROR(VLOOKUP($A97,Table!$AV$5:$BI$286,Table!$AX$3,FALSE),"")</f>
        <v/>
      </c>
      <c r="BG97" t="str">
        <f>IF(BE97="","",Names!$K$3)</f>
        <v/>
      </c>
      <c r="BH97" t="str">
        <f>IF(BE97="","",Names!$C$10)</f>
        <v/>
      </c>
      <c r="BI97" t="str">
        <f>IFERROR(VLOOKUP($A97,Table!$AV$5:$BI$286,Table!$BC$3,FALSE),"")</f>
        <v/>
      </c>
      <c r="BK97" s="224" t="str">
        <f>IF(BE97="","",CONCATENATE(BE97,Names!$H$3,BF97,Names!$J$3,BG97,Names!$L$3,BH97,Names!$N$3,BI97))</f>
        <v/>
      </c>
      <c r="BN97" t="str">
        <f>IFERROR(VLOOKUP($A97,Table!$AV$5:$BI$286,Table!$AW$3,FALSE),"")</f>
        <v/>
      </c>
      <c r="BO97" t="str">
        <f>IFERROR(VLOOKUP($A97,Table!$AV$5:$BI$286,Table!$AX$3,FALSE),"")</f>
        <v/>
      </c>
      <c r="BP97" t="str">
        <f>IF(BN97="","",Names!$K$3)</f>
        <v/>
      </c>
      <c r="BQ97" t="str">
        <f>IF(BN97="","",Names!$C$10)</f>
        <v/>
      </c>
      <c r="BR97" t="str">
        <f>IFERROR(VLOOKUP($A97,Table!$AV$5:$BI$286,Table!$BF$3,FALSE),"")</f>
        <v/>
      </c>
      <c r="BT97" s="224" t="str">
        <f>IF(BN97="","",CONCATENATE(BN97,Names!$H$3,BO97,Names!$J$3,BP97,Names!$L$3,BQ97,Names!$N$3,BR97))</f>
        <v/>
      </c>
      <c r="BW97" t="str">
        <f>IFERROR(VLOOKUP($A97,Table!$AL$5:$AS$286,Table!$AM$3,FALSE),"")</f>
        <v>HEBT</v>
      </c>
      <c r="BX97" t="str">
        <f>IFERROR(VLOOKUP($A97,Table!$AL$5:$AS$286,Table!$AN$3,FALSE),"")</f>
        <v>030PRL</v>
      </c>
      <c r="BY97" t="str">
        <f>IF(BW97="","",Names!$K$3)</f>
        <v>RFS</v>
      </c>
      <c r="BZ97" t="str">
        <f>IF(BW97="","",Names!$C$11)</f>
        <v>PRLTE</v>
      </c>
      <c r="CA97" t="str">
        <f>IFERROR(VLOOKUP($A97,Table!$AL$5:$AS$286,Table!$AQ$3,FALSE),"")</f>
        <v>L094</v>
      </c>
      <c r="CC97" s="224" t="str">
        <f>IF(BW97="","",CONCATENATE(BW97,Names!$H$3,BX97,Names!$J$3,BY97,Names!$L$3,BZ97,Names!$N$3,CA97))</f>
        <v>HEBT-030PRL:RFS-PRLTE-L094</v>
      </c>
      <c r="CF97" t="str">
        <f>IFERROR(VLOOKUP($A97,Table!$AV$5:$BI$286,Table!$AW$3,FALSE),"")</f>
        <v/>
      </c>
      <c r="CG97" t="str">
        <f>IFERROR(VLOOKUP($A97,Table!$AV$5:$BI$286,Table!$AX$3,FALSE),"")</f>
        <v/>
      </c>
      <c r="CH97" t="str">
        <f>IF(CF97="","",Names!$K$3)</f>
        <v/>
      </c>
      <c r="CI97" t="str">
        <f>IF(CF97="","",Names!$C$11)</f>
        <v/>
      </c>
      <c r="CJ97" t="str">
        <f>IFERROR(VLOOKUP($A97,Table!$AV$5:$BI$286,Table!$BC$3,FALSE),"")</f>
        <v/>
      </c>
      <c r="CL97" s="224" t="str">
        <f>IF(CF97="","",CONCATENATE(CF97,Names!$H$3,CG97,Names!$J$3,CH97,Names!$L$3,CI97,Names!$N$3,CJ97))</f>
        <v/>
      </c>
      <c r="CO97" t="str">
        <f>IFERROR(VLOOKUP($A97,Table!$AV$5:$BI$286,Table!$AW$3,FALSE),"")</f>
        <v/>
      </c>
      <c r="CP97" t="str">
        <f>IFERROR(VLOOKUP($A97,Table!$AV$5:$BI$286,Table!$AX$3,FALSE),"")</f>
        <v/>
      </c>
      <c r="CQ97" t="str">
        <f>IF(CO97="","",Names!$K$3)</f>
        <v/>
      </c>
      <c r="CR97" t="str">
        <f>IF(CO97="","",Names!$C$11)</f>
        <v/>
      </c>
      <c r="CS97" t="str">
        <f>IFERROR(VLOOKUP($A97,Table!$AV$5:$BI$286,Table!$BF$3,FALSE),"")</f>
        <v/>
      </c>
      <c r="CU97" s="224" t="str">
        <f>IF(CO97="","",CONCATENATE(CO97,Names!$H$3,CP97,Names!$J$3,CQ97,Names!$L$3,CR97,Names!$N$3,CS97))</f>
        <v/>
      </c>
      <c r="CX97" t="str">
        <f>IFERROR(VLOOKUP($A97,Table!$AV$5:$BI$286,Table!$AW$3,FALSE),"")</f>
        <v/>
      </c>
      <c r="CY97" t="str">
        <f>IFERROR(VLOOKUP($A97,Table!$AV$5:$BI$286,Table!$AX$3,FALSE),"")</f>
        <v/>
      </c>
      <c r="CZ97" t="str">
        <f>IF(CX97="","",Names!$K$3)</f>
        <v/>
      </c>
      <c r="DA97" t="str">
        <f>IF(CX97="","",Names!$C$12)</f>
        <v/>
      </c>
      <c r="DB97" t="str">
        <f>IFERROR(VLOOKUP($A97,Table!$AV$5:$BI$286,Table!$BC$3,FALSE),"")</f>
        <v/>
      </c>
      <c r="DD97" s="224" t="str">
        <f>IF(CX97="","",CONCATENATE(CX97,Names!$H$3,CY97,Names!$J$3,CZ97,Names!$L$3,DA97,Names!$N$3,DB97))</f>
        <v/>
      </c>
      <c r="DG97" t="str">
        <f>IFERROR(VLOOKUP($A97,Table!$AV$5:$BI$286,Table!$AW$3,FALSE),"")</f>
        <v/>
      </c>
      <c r="DH97" t="str">
        <f>IFERROR(VLOOKUP($A97,Table!$AV$5:$BI$286,Table!$AX$3,FALSE),"")</f>
        <v/>
      </c>
      <c r="DI97" t="str">
        <f>IF(DG97="","",Names!$K$3)</f>
        <v/>
      </c>
      <c r="DJ97" t="str">
        <f>IF(DG97="","",Names!$C$24)</f>
        <v/>
      </c>
      <c r="DK97" t="str">
        <f>IFERROR(VLOOKUP($A97,Table!$AV$5:$BI$286,Table!$AY$3,FALSE),"")</f>
        <v/>
      </c>
      <c r="DM97" s="224" t="str">
        <f>IF(DG97="","",CONCATENATE(DG97,Names!$H$3,DH97,Names!$J$3,DI97,Names!$L$3,DJ97,Names!$N$3,DK97))</f>
        <v/>
      </c>
      <c r="DP97" s="1170" t="str">
        <f>IFERROR(VLOOKUP($A97,Table!$DI$5:$DO$286,Table!$DJ$3,FALSE),"")</f>
        <v/>
      </c>
      <c r="DQ97" s="1170" t="str">
        <f>IFERROR(VLOOKUP($A97,Table!$DI$5:$DO$286,Table!$DK$3,FALSE),"")</f>
        <v/>
      </c>
      <c r="DR97" s="1170" t="str">
        <f>IF(DP97="","",Names!$K$3)</f>
        <v/>
      </c>
      <c r="DS97" s="1170" t="str">
        <f>IF(DP97="","",Names!$C$26)</f>
        <v/>
      </c>
      <c r="DT97" s="1170" t="str">
        <f>IFERROR(VLOOKUP($A97,Table!$DI$5:$DO$286,Table!$DM$3,FALSE),"")</f>
        <v/>
      </c>
      <c r="DV97" s="224" t="str">
        <f>IF(DP97="","",CONCATENATE(DP97,Names!$H$3,DQ97,Names!$J$3,DR97,Names!$L$3,DS97,Names!$N$3,DT97))</f>
        <v/>
      </c>
      <c r="DY97" s="1170" t="str">
        <f>IFERROR(VLOOKUP($A97,Table!$DI$5:$DO$286,Table!$DJ$3,FALSE),"")</f>
        <v/>
      </c>
      <c r="DZ97" s="1170" t="str">
        <f>IFERROR(VLOOKUP($A97,Table!$DI$5:$DO$286,Table!$DK$3,FALSE),"")</f>
        <v/>
      </c>
      <c r="EA97" s="1170" t="str">
        <f>IF(DY97="","",Names!$K$3)</f>
        <v/>
      </c>
      <c r="EB97" s="1170" t="str">
        <f>IF(DY97="","",Names!$C$25)</f>
        <v/>
      </c>
      <c r="EC97" s="1170" t="str">
        <f>IFERROR(VLOOKUP($A97,Table!$DI$5:$DO$286,Table!$DM$3,FALSE),"")</f>
        <v/>
      </c>
      <c r="EE97" s="224" t="str">
        <f>IF(DY97="","",CONCATENATE(DY97,Names!$H$3,DZ97,Names!$J$3,EA97,Names!$L$3,EB97,Names!$N$3,EC97))</f>
        <v/>
      </c>
      <c r="EH97" t="str">
        <f>IFERROR(VLOOKUP($A97,TCS_C!$R$9:$U$10046,TCS_C!$S$5,FALSE),"")</f>
        <v/>
      </c>
      <c r="EI97" t="str">
        <f>IFERROR(VLOOKUP($A97,TCS_C!$R$9:$U$10046,TCS_C!$T$5,FALSE),"")</f>
        <v/>
      </c>
      <c r="EJ97" t="str">
        <f>IF(EH97="","",Names!$K$3)</f>
        <v/>
      </c>
      <c r="EK97" t="str">
        <f>IF(EH97="","",Names!$C$17)</f>
        <v/>
      </c>
      <c r="EL97" t="str">
        <f>IFERROR(VLOOKUP($A97,TCS_C!$R$9:$U$10046,TCS_C!$U$5,FALSE),"")</f>
        <v/>
      </c>
      <c r="EN97" s="224" t="str">
        <f>IF(EH97="","",CONCATENATE(EH97,Names!$H$3,EI97,Names!$J$3,EJ97,Names!$L$3,EK97,Names!$N$3,EL97))</f>
        <v/>
      </c>
      <c r="EQ97" t="str">
        <f>IFERROR(VLOOKUP($A97,Table!BT133:$BY$286,Table!$BU$3,FALSE),"")</f>
        <v/>
      </c>
      <c r="ER97" t="str">
        <f>IFERROR(VLOOKUP($A97,Table!BT133:$BY$286,Table!$BV$3,FALSE),"")</f>
        <v/>
      </c>
      <c r="ES97" t="str">
        <f>IF(EQ97="","",Names!$K$3)</f>
        <v/>
      </c>
      <c r="ET97" t="str">
        <f>IFERROR(VLOOKUP($A97,Table!BT133:$BY$286,Table!$BW$3,FALSE),"")</f>
        <v/>
      </c>
      <c r="EU97" t="str">
        <f>IFERROR(VLOOKUP($A97,Table!BT133:$BY$286,Table!$BX$3,FALSE),"")</f>
        <v/>
      </c>
      <c r="EW97" s="224" t="str">
        <f>IF(EQ97="","",CONCATENATE(EQ97,Names!$H$3,ER97,Names!$J$3,ES97,Names!$L$3,ET97,Names!$N$3,EU97))</f>
        <v/>
      </c>
      <c r="FB97" t="str">
        <f>IF(EZ97="","",Names!$K$3)</f>
        <v/>
      </c>
      <c r="FF97" s="224" t="str">
        <f>IF(EZ97="","",CONCATENATE(EZ97,Names!$H$3,FA97,Names!$J$3,FB97,Names!$L$3,FC97,Names!$N$3,FD97))</f>
        <v/>
      </c>
      <c r="FG97" s="1266" t="str">
        <f>IF(EZ97="","",CONCATENATE(FC97,Names!$N$3,FD97))</f>
        <v/>
      </c>
    </row>
    <row r="98" spans="1:163">
      <c r="A98" s="72">
        <v>95</v>
      </c>
      <c r="C98" t="str">
        <f>IFERROR(VLOOKUP($A98,Table!$AL$5:$AS$286,Table!$AM$3,FALSE),"")</f>
        <v>HEBT</v>
      </c>
      <c r="D98" t="str">
        <f>IFERROR(VLOOKUP($A98,Table!$AL$5:$AS$286,Table!$AN$3,FALSE),"")</f>
        <v>030PRL</v>
      </c>
      <c r="E98" t="str">
        <f>IF(C98="","",Names!$K$3)</f>
        <v>RFS</v>
      </c>
      <c r="F98" t="str">
        <f>IF(C98="","",Names!$C$5)</f>
        <v>PRLRL</v>
      </c>
      <c r="G98" t="str">
        <f>IFERROR(VLOOKUP($A98,Table!$AL$5:$AS$286,Table!$AO$3,FALSE),"")</f>
        <v>095</v>
      </c>
      <c r="I98" s="224" t="str">
        <f>IF(C98="","",CONCATENATE(C98,Names!$H$3,D98,Names!$J$3,E98,Names!$L$3,F98,Names!$N$3,G98))</f>
        <v>HEBT-030PRL:RFS-PRLRL-095</v>
      </c>
      <c r="L98" s="1170" t="str">
        <f>IFERROR(VLOOKUP($A98,Table!$AV$5:$BK$286,Table!$AW$3,FALSE),"")</f>
        <v/>
      </c>
      <c r="M98" s="1170" t="str">
        <f>IFERROR(VLOOKUP($A98,Table!$AV$5:$BK$286,Table!$AX$3,FALSE),"")</f>
        <v/>
      </c>
      <c r="N98" s="1170" t="str">
        <f>IF(L98="","",Names!$K$3)</f>
        <v/>
      </c>
      <c r="O98" s="1170" t="str">
        <f>IF(L98="","",Names!$C$9)</f>
        <v/>
      </c>
      <c r="P98" s="1170" t="str">
        <f>IFERROR(VLOOKUP($A98,Table!$AV$5:$BK$286,Table!$AY$3,FALSE),"")</f>
        <v/>
      </c>
      <c r="R98" s="224" t="str">
        <f>IF(L98="","",CONCATENATE(L98,Names!$H$3,M98,Names!$J$3,N98,Names!$L$3,O98,Names!$N$3,P98))</f>
        <v/>
      </c>
      <c r="U98" t="str">
        <f>IFERROR(VLOOKUP($A98,Table!$AV$5:$BI$286,Table!$AW$3,FALSE),"")</f>
        <v/>
      </c>
      <c r="V98" t="str">
        <f>IFERROR(VLOOKUP($A98,Table!$AV$5:$BI$286,Table!$AX$3,FALSE),"")</f>
        <v/>
      </c>
      <c r="W98" t="str">
        <f>IF(U98="","",Names!$K$3)</f>
        <v/>
      </c>
      <c r="X98" t="str">
        <f>IF(U98="","",Names!$C$6)</f>
        <v/>
      </c>
      <c r="Y98" t="str">
        <f>IFERROR(VLOOKUP($A98,Table!$AV$5:$BI$286,Table!$AY$3,FALSE),"")</f>
        <v/>
      </c>
      <c r="AA98" s="224" t="str">
        <f>IF(U98="","",CONCATENATE(U98,Names!$H$3,V98,Names!$J$3,W98,Names!$L$3,X98,Names!$N$3,Y98))</f>
        <v/>
      </c>
      <c r="AD98" t="str">
        <f>IFERROR(VLOOKUP($A98,Table!$AV$5:$BI$286,Table!$AW$3,FALSE),"")</f>
        <v/>
      </c>
      <c r="AE98" t="str">
        <f>IFERROR(VLOOKUP($A98,Table!$AV$5:$BI$286,Table!$AX$3,FALSE),"")</f>
        <v/>
      </c>
      <c r="AF98" t="str">
        <f>IF(AD98="","",Names!$K$3)</f>
        <v/>
      </c>
      <c r="AG98" t="str">
        <f>IF(AD98="","",Names!$C$7)</f>
        <v/>
      </c>
      <c r="AH98" t="str">
        <f>IFERROR(VLOOKUP($A98,Table!$AV$5:$BI$286,Table!$AY$3,FALSE),"")</f>
        <v/>
      </c>
      <c r="AJ98" s="224" t="str">
        <f>IF(AD98="","",CONCATENATE(AD98,Names!$H$3,AE98,Names!$J$3,AF98,Names!$L$3,AG98,Names!$N$3,AH98))</f>
        <v/>
      </c>
      <c r="AM98" t="str">
        <f>IFERROR(VLOOKUP($A98,Table!$AV$5:$BI$286,Table!$AW$3,FALSE),"")</f>
        <v/>
      </c>
      <c r="AN98" t="str">
        <f>IFERROR(VLOOKUP($A98,Table!$AV$5:$BI$286,Table!$AX$3,FALSE),"")</f>
        <v/>
      </c>
      <c r="AO98" t="str">
        <f>IF(AM98="","",Names!$K$3)</f>
        <v/>
      </c>
      <c r="AP98" t="str">
        <f>IF(AM98="","",Names!$C$8)</f>
        <v/>
      </c>
      <c r="AQ98" t="str">
        <f>IFERROR(VLOOKUP($A98,Table!$AV$5:$BI$286,Table!$AY$3,FALSE),"")</f>
        <v/>
      </c>
      <c r="AS98" s="224" t="str">
        <f>IF(AM98="","",CONCATENATE(AM98,Names!$H$3,AN98,Names!$J$3,AO98,Names!$L$3,AP98,Names!$N$3,AQ98))</f>
        <v/>
      </c>
      <c r="AV98" t="str">
        <f>IFERROR(VLOOKUP($A98,Table!$AL$5:$AS$286,Table!$AM$3,FALSE),"")</f>
        <v>HEBT</v>
      </c>
      <c r="AW98" t="str">
        <f>IFERROR(VLOOKUP($A98,Table!$AL$5:$AS$286,Table!$AN$3,FALSE),"")</f>
        <v>030PRL</v>
      </c>
      <c r="AX98" t="str">
        <f>IF(AV98="","",Names!$K$3)</f>
        <v>RFS</v>
      </c>
      <c r="AY98" t="str">
        <f>IF(AV98="","",Names!$C$10)</f>
        <v>PRLEH</v>
      </c>
      <c r="AZ98" t="str">
        <f>IFERROR(VLOOKUP($A98,Table!$AL$5:$AS$286,Table!$AQ$3,FALSE),"")</f>
        <v>L095</v>
      </c>
      <c r="BB98" s="224" t="str">
        <f>IF(AV98="","",CONCATENATE(AV98,Names!$H$3,AW98,Names!$J$3,AX98,Names!$L$3,AY98,Names!$N$3,AZ98))</f>
        <v>HEBT-030PRL:RFS-PRLEH-L095</v>
      </c>
      <c r="BE98" t="str">
        <f>IFERROR(VLOOKUP($A98,Table!$AV$5:$BI$286,Table!$AW$3,FALSE),"")</f>
        <v/>
      </c>
      <c r="BF98" t="str">
        <f>IFERROR(VLOOKUP($A98,Table!$AV$5:$BI$286,Table!$AX$3,FALSE),"")</f>
        <v/>
      </c>
      <c r="BG98" t="str">
        <f>IF(BE98="","",Names!$K$3)</f>
        <v/>
      </c>
      <c r="BH98" t="str">
        <f>IF(BE98="","",Names!$C$10)</f>
        <v/>
      </c>
      <c r="BI98" t="str">
        <f>IFERROR(VLOOKUP($A98,Table!$AV$5:$BI$286,Table!$BC$3,FALSE),"")</f>
        <v/>
      </c>
      <c r="BK98" s="224" t="str">
        <f>IF(BE98="","",CONCATENATE(BE98,Names!$H$3,BF98,Names!$J$3,BG98,Names!$L$3,BH98,Names!$N$3,BI98))</f>
        <v/>
      </c>
      <c r="BN98" t="str">
        <f>IFERROR(VLOOKUP($A98,Table!$AV$5:$BI$286,Table!$AW$3,FALSE),"")</f>
        <v/>
      </c>
      <c r="BO98" t="str">
        <f>IFERROR(VLOOKUP($A98,Table!$AV$5:$BI$286,Table!$AX$3,FALSE),"")</f>
        <v/>
      </c>
      <c r="BP98" t="str">
        <f>IF(BN98="","",Names!$K$3)</f>
        <v/>
      </c>
      <c r="BQ98" t="str">
        <f>IF(BN98="","",Names!$C$10)</f>
        <v/>
      </c>
      <c r="BR98" t="str">
        <f>IFERROR(VLOOKUP($A98,Table!$AV$5:$BI$286,Table!$BF$3,FALSE),"")</f>
        <v/>
      </c>
      <c r="BT98" s="224" t="str">
        <f>IF(BN98="","",CONCATENATE(BN98,Names!$H$3,BO98,Names!$J$3,BP98,Names!$L$3,BQ98,Names!$N$3,BR98))</f>
        <v/>
      </c>
      <c r="BW98" t="str">
        <f>IFERROR(VLOOKUP($A98,Table!$AL$5:$AS$286,Table!$AM$3,FALSE),"")</f>
        <v>HEBT</v>
      </c>
      <c r="BX98" t="str">
        <f>IFERROR(VLOOKUP($A98,Table!$AL$5:$AS$286,Table!$AN$3,FALSE),"")</f>
        <v>030PRL</v>
      </c>
      <c r="BY98" t="str">
        <f>IF(BW98="","",Names!$K$3)</f>
        <v>RFS</v>
      </c>
      <c r="BZ98" t="str">
        <f>IF(BW98="","",Names!$C$11)</f>
        <v>PRLTE</v>
      </c>
      <c r="CA98" t="str">
        <f>IFERROR(VLOOKUP($A98,Table!$AL$5:$AS$286,Table!$AQ$3,FALSE),"")</f>
        <v>L095</v>
      </c>
      <c r="CC98" s="224" t="str">
        <f>IF(BW98="","",CONCATENATE(BW98,Names!$H$3,BX98,Names!$J$3,BY98,Names!$L$3,BZ98,Names!$N$3,CA98))</f>
        <v>HEBT-030PRL:RFS-PRLTE-L095</v>
      </c>
      <c r="CF98" t="str">
        <f>IFERROR(VLOOKUP($A98,Table!$AV$5:$BI$286,Table!$AW$3,FALSE),"")</f>
        <v/>
      </c>
      <c r="CG98" t="str">
        <f>IFERROR(VLOOKUP($A98,Table!$AV$5:$BI$286,Table!$AX$3,FALSE),"")</f>
        <v/>
      </c>
      <c r="CH98" t="str">
        <f>IF(CF98="","",Names!$K$3)</f>
        <v/>
      </c>
      <c r="CI98" t="str">
        <f>IF(CF98="","",Names!$C$11)</f>
        <v/>
      </c>
      <c r="CJ98" t="str">
        <f>IFERROR(VLOOKUP($A98,Table!$AV$5:$BI$286,Table!$BC$3,FALSE),"")</f>
        <v/>
      </c>
      <c r="CL98" s="224" t="str">
        <f>IF(CF98="","",CONCATENATE(CF98,Names!$H$3,CG98,Names!$J$3,CH98,Names!$L$3,CI98,Names!$N$3,CJ98))</f>
        <v/>
      </c>
      <c r="CO98" t="str">
        <f>IFERROR(VLOOKUP($A98,Table!$AV$5:$BI$286,Table!$AW$3,FALSE),"")</f>
        <v/>
      </c>
      <c r="CP98" t="str">
        <f>IFERROR(VLOOKUP($A98,Table!$AV$5:$BI$286,Table!$AX$3,FALSE),"")</f>
        <v/>
      </c>
      <c r="CQ98" t="str">
        <f>IF(CO98="","",Names!$K$3)</f>
        <v/>
      </c>
      <c r="CR98" t="str">
        <f>IF(CO98="","",Names!$C$11)</f>
        <v/>
      </c>
      <c r="CS98" t="str">
        <f>IFERROR(VLOOKUP($A98,Table!$AV$5:$BI$286,Table!$BF$3,FALSE),"")</f>
        <v/>
      </c>
      <c r="CU98" s="224" t="str">
        <f>IF(CO98="","",CONCATENATE(CO98,Names!$H$3,CP98,Names!$J$3,CQ98,Names!$L$3,CR98,Names!$N$3,CS98))</f>
        <v/>
      </c>
      <c r="CX98" t="str">
        <f>IFERROR(VLOOKUP($A98,Table!$AV$5:$BI$286,Table!$AW$3,FALSE),"")</f>
        <v/>
      </c>
      <c r="CY98" t="str">
        <f>IFERROR(VLOOKUP($A98,Table!$AV$5:$BI$286,Table!$AX$3,FALSE),"")</f>
        <v/>
      </c>
      <c r="CZ98" t="str">
        <f>IF(CX98="","",Names!$K$3)</f>
        <v/>
      </c>
      <c r="DA98" t="str">
        <f>IF(CX98="","",Names!$C$12)</f>
        <v/>
      </c>
      <c r="DB98" t="str">
        <f>IFERROR(VLOOKUP($A98,Table!$AV$5:$BI$286,Table!$BC$3,FALSE),"")</f>
        <v/>
      </c>
      <c r="DD98" s="224" t="str">
        <f>IF(CX98="","",CONCATENATE(CX98,Names!$H$3,CY98,Names!$J$3,CZ98,Names!$L$3,DA98,Names!$N$3,DB98))</f>
        <v/>
      </c>
      <c r="DG98" t="str">
        <f>IFERROR(VLOOKUP($A98,Table!$AV$5:$BI$286,Table!$AW$3,FALSE),"")</f>
        <v/>
      </c>
      <c r="DH98" t="str">
        <f>IFERROR(VLOOKUP($A98,Table!$AV$5:$BI$286,Table!$AX$3,FALSE),"")</f>
        <v/>
      </c>
      <c r="DI98" t="str">
        <f>IF(DG98="","",Names!$K$3)</f>
        <v/>
      </c>
      <c r="DJ98" t="str">
        <f>IF(DG98="","",Names!$C$24)</f>
        <v/>
      </c>
      <c r="DK98" t="str">
        <f>IFERROR(VLOOKUP($A98,Table!$AV$5:$BI$286,Table!$AY$3,FALSE),"")</f>
        <v/>
      </c>
      <c r="DM98" s="224" t="str">
        <f>IF(DG98="","",CONCATENATE(DG98,Names!$H$3,DH98,Names!$J$3,DI98,Names!$L$3,DJ98,Names!$N$3,DK98))</f>
        <v/>
      </c>
      <c r="DP98" s="1170" t="str">
        <f>IFERROR(VLOOKUP($A98,Table!$DI$5:$DO$286,Table!$DJ$3,FALSE),"")</f>
        <v/>
      </c>
      <c r="DQ98" s="1170" t="str">
        <f>IFERROR(VLOOKUP($A98,Table!$DI$5:$DO$286,Table!$DK$3,FALSE),"")</f>
        <v/>
      </c>
      <c r="DR98" s="1170" t="str">
        <f>IF(DP98="","",Names!$K$3)</f>
        <v/>
      </c>
      <c r="DS98" s="1170" t="str">
        <f>IF(DP98="","",Names!$C$26)</f>
        <v/>
      </c>
      <c r="DT98" s="1170" t="str">
        <f>IFERROR(VLOOKUP($A98,Table!$DI$5:$DO$286,Table!$DM$3,FALSE),"")</f>
        <v/>
      </c>
      <c r="DV98" s="224" t="str">
        <f>IF(DP98="","",CONCATENATE(DP98,Names!$H$3,DQ98,Names!$J$3,DR98,Names!$L$3,DS98,Names!$N$3,DT98))</f>
        <v/>
      </c>
      <c r="DY98" s="1170" t="str">
        <f>IFERROR(VLOOKUP($A98,Table!$DI$5:$DO$286,Table!$DJ$3,FALSE),"")</f>
        <v/>
      </c>
      <c r="DZ98" s="1170" t="str">
        <f>IFERROR(VLOOKUP($A98,Table!$DI$5:$DO$286,Table!$DK$3,FALSE),"")</f>
        <v/>
      </c>
      <c r="EA98" s="1170" t="str">
        <f>IF(DY98="","",Names!$K$3)</f>
        <v/>
      </c>
      <c r="EB98" s="1170" t="str">
        <f>IF(DY98="","",Names!$C$25)</f>
        <v/>
      </c>
      <c r="EC98" s="1170" t="str">
        <f>IFERROR(VLOOKUP($A98,Table!$DI$5:$DO$286,Table!$DM$3,FALSE),"")</f>
        <v/>
      </c>
      <c r="EE98" s="224" t="str">
        <f>IF(DY98="","",CONCATENATE(DY98,Names!$H$3,DZ98,Names!$J$3,EA98,Names!$L$3,EB98,Names!$N$3,EC98))</f>
        <v/>
      </c>
      <c r="EH98" t="str">
        <f>IFERROR(VLOOKUP($A98,TCS_C!$R$9:$U$10046,TCS_C!$S$5,FALSE),"")</f>
        <v/>
      </c>
      <c r="EI98" t="str">
        <f>IFERROR(VLOOKUP($A98,TCS_C!$R$9:$U$10046,TCS_C!$T$5,FALSE),"")</f>
        <v/>
      </c>
      <c r="EJ98" t="str">
        <f>IF(EH98="","",Names!$K$3)</f>
        <v/>
      </c>
      <c r="EK98" t="str">
        <f>IF(EH98="","",Names!$C$17)</f>
        <v/>
      </c>
      <c r="EL98" t="str">
        <f>IFERROR(VLOOKUP($A98,TCS_C!$R$9:$U$10046,TCS_C!$U$5,FALSE),"")</f>
        <v/>
      </c>
      <c r="EN98" s="224" t="str">
        <f>IF(EH98="","",CONCATENATE(EH98,Names!$H$3,EI98,Names!$J$3,EJ98,Names!$L$3,EK98,Names!$N$3,EL98))</f>
        <v/>
      </c>
      <c r="EQ98" t="str">
        <f>IFERROR(VLOOKUP($A98,Table!BT134:$BY$286,Table!$BU$3,FALSE),"")</f>
        <v/>
      </c>
      <c r="ER98" t="str">
        <f>IFERROR(VLOOKUP($A98,Table!BT134:$BY$286,Table!$BV$3,FALSE),"")</f>
        <v/>
      </c>
      <c r="ES98" t="str">
        <f>IF(EQ98="","",Names!$K$3)</f>
        <v/>
      </c>
      <c r="ET98" t="str">
        <f>IFERROR(VLOOKUP($A98,Table!BT134:$BY$286,Table!$BW$3,FALSE),"")</f>
        <v/>
      </c>
      <c r="EU98" t="str">
        <f>IFERROR(VLOOKUP($A98,Table!BT134:$BY$286,Table!$BX$3,FALSE),"")</f>
        <v/>
      </c>
      <c r="EW98" s="224" t="str">
        <f>IF(EQ98="","",CONCATENATE(EQ98,Names!$H$3,ER98,Names!$J$3,ES98,Names!$L$3,ET98,Names!$N$3,EU98))</f>
        <v/>
      </c>
      <c r="FB98" t="str">
        <f>IF(EZ98="","",Names!$K$3)</f>
        <v/>
      </c>
      <c r="FF98" s="224" t="str">
        <f>IF(EZ98="","",CONCATENATE(EZ98,Names!$H$3,FA98,Names!$J$3,FB98,Names!$L$3,FC98,Names!$N$3,FD98))</f>
        <v/>
      </c>
      <c r="FG98" s="1266" t="str">
        <f>IF(EZ98="","",CONCATENATE(FC98,Names!$N$3,FD98))</f>
        <v/>
      </c>
    </row>
    <row r="99" spans="1:163">
      <c r="A99" s="72">
        <v>96</v>
      </c>
      <c r="C99" t="str">
        <f>IFERROR(VLOOKUP($A99,Table!$AL$5:$AS$286,Table!$AM$3,FALSE),"")</f>
        <v>HEBT</v>
      </c>
      <c r="D99" t="str">
        <f>IFERROR(VLOOKUP($A99,Table!$AL$5:$AS$286,Table!$AN$3,FALSE),"")</f>
        <v>040PRL</v>
      </c>
      <c r="E99" t="str">
        <f>IF(C99="","",Names!$K$3)</f>
        <v>RFS</v>
      </c>
      <c r="F99" t="str">
        <f>IF(C99="","",Names!$C$5)</f>
        <v>PRLRL</v>
      </c>
      <c r="G99" t="str">
        <f>IFERROR(VLOOKUP($A99,Table!$AL$5:$AS$286,Table!$AO$3,FALSE),"")</f>
        <v>096</v>
      </c>
      <c r="I99" s="224" t="str">
        <f>IF(C99="","",CONCATENATE(C99,Names!$H$3,D99,Names!$J$3,E99,Names!$L$3,F99,Names!$N$3,G99))</f>
        <v>HEBT-040PRL:RFS-PRLRL-096</v>
      </c>
      <c r="L99" s="1170" t="str">
        <f>IFERROR(VLOOKUP($A99,Table!$AV$5:$BK$286,Table!$AW$3,FALSE),"")</f>
        <v/>
      </c>
      <c r="M99" s="1170" t="str">
        <f>IFERROR(VLOOKUP($A99,Table!$AV$5:$BK$286,Table!$AX$3,FALSE),"")</f>
        <v/>
      </c>
      <c r="N99" s="1170" t="str">
        <f>IF(L99="","",Names!$K$3)</f>
        <v/>
      </c>
      <c r="O99" s="1170" t="str">
        <f>IF(L99="","",Names!$C$9)</f>
        <v/>
      </c>
      <c r="P99" s="1170" t="str">
        <f>IFERROR(VLOOKUP($A99,Table!$AV$5:$BK$286,Table!$AY$3,FALSE),"")</f>
        <v/>
      </c>
      <c r="R99" s="224" t="str">
        <f>IF(L99="","",CONCATENATE(L99,Names!$H$3,M99,Names!$J$3,N99,Names!$L$3,O99,Names!$N$3,P99))</f>
        <v/>
      </c>
      <c r="U99" t="str">
        <f>IFERROR(VLOOKUP($A99,Table!$AV$5:$BI$286,Table!$AW$3,FALSE),"")</f>
        <v/>
      </c>
      <c r="V99" t="str">
        <f>IFERROR(VLOOKUP($A99,Table!$AV$5:$BI$286,Table!$AX$3,FALSE),"")</f>
        <v/>
      </c>
      <c r="W99" t="str">
        <f>IF(U99="","",Names!$K$3)</f>
        <v/>
      </c>
      <c r="X99" t="str">
        <f>IF(U99="","",Names!$C$6)</f>
        <v/>
      </c>
      <c r="Y99" t="str">
        <f>IFERROR(VLOOKUP($A99,Table!$AV$5:$BI$286,Table!$AY$3,FALSE),"")</f>
        <v/>
      </c>
      <c r="AA99" s="224" t="str">
        <f>IF(U99="","",CONCATENATE(U99,Names!$H$3,V99,Names!$J$3,W99,Names!$L$3,X99,Names!$N$3,Y99))</f>
        <v/>
      </c>
      <c r="AD99" t="str">
        <f>IFERROR(VLOOKUP($A99,Table!$AV$5:$BI$286,Table!$AW$3,FALSE),"")</f>
        <v/>
      </c>
      <c r="AE99" t="str">
        <f>IFERROR(VLOOKUP($A99,Table!$AV$5:$BI$286,Table!$AX$3,FALSE),"")</f>
        <v/>
      </c>
      <c r="AF99" t="str">
        <f>IF(AD99="","",Names!$K$3)</f>
        <v/>
      </c>
      <c r="AG99" t="str">
        <f>IF(AD99="","",Names!$C$7)</f>
        <v/>
      </c>
      <c r="AH99" t="str">
        <f>IFERROR(VLOOKUP($A99,Table!$AV$5:$BI$286,Table!$AY$3,FALSE),"")</f>
        <v/>
      </c>
      <c r="AJ99" s="224" t="str">
        <f>IF(AD99="","",CONCATENATE(AD99,Names!$H$3,AE99,Names!$J$3,AF99,Names!$L$3,AG99,Names!$N$3,AH99))</f>
        <v/>
      </c>
      <c r="AM99" t="str">
        <f>IFERROR(VLOOKUP($A99,Table!$AV$5:$BI$286,Table!$AW$3,FALSE),"")</f>
        <v/>
      </c>
      <c r="AN99" t="str">
        <f>IFERROR(VLOOKUP($A99,Table!$AV$5:$BI$286,Table!$AX$3,FALSE),"")</f>
        <v/>
      </c>
      <c r="AO99" t="str">
        <f>IF(AM99="","",Names!$K$3)</f>
        <v/>
      </c>
      <c r="AP99" t="str">
        <f>IF(AM99="","",Names!$C$8)</f>
        <v/>
      </c>
      <c r="AQ99" t="str">
        <f>IFERROR(VLOOKUP($A99,Table!$AV$5:$BI$286,Table!$AY$3,FALSE),"")</f>
        <v/>
      </c>
      <c r="AS99" s="224" t="str">
        <f>IF(AM99="","",CONCATENATE(AM99,Names!$H$3,AN99,Names!$J$3,AO99,Names!$L$3,AP99,Names!$N$3,AQ99))</f>
        <v/>
      </c>
      <c r="AV99" t="str">
        <f>IFERROR(VLOOKUP($A99,Table!$AL$5:$AS$286,Table!$AM$3,FALSE),"")</f>
        <v>HEBT</v>
      </c>
      <c r="AW99" t="str">
        <f>IFERROR(VLOOKUP($A99,Table!$AL$5:$AS$286,Table!$AN$3,FALSE),"")</f>
        <v>040PRL</v>
      </c>
      <c r="AX99" t="str">
        <f>IF(AV99="","",Names!$K$3)</f>
        <v>RFS</v>
      </c>
      <c r="AY99" t="str">
        <f>IF(AV99="","",Names!$C$10)</f>
        <v>PRLEH</v>
      </c>
      <c r="AZ99" t="str">
        <f>IFERROR(VLOOKUP($A99,Table!$AL$5:$AS$286,Table!$AQ$3,FALSE),"")</f>
        <v>L096</v>
      </c>
      <c r="BB99" s="224" t="str">
        <f>IF(AV99="","",CONCATENATE(AV99,Names!$H$3,AW99,Names!$J$3,AX99,Names!$L$3,AY99,Names!$N$3,AZ99))</f>
        <v>HEBT-040PRL:RFS-PRLEH-L096</v>
      </c>
      <c r="BE99" t="str">
        <f>IFERROR(VLOOKUP($A99,Table!$AV$5:$BI$286,Table!$AW$3,FALSE),"")</f>
        <v/>
      </c>
      <c r="BF99" t="str">
        <f>IFERROR(VLOOKUP($A99,Table!$AV$5:$BI$286,Table!$AX$3,FALSE),"")</f>
        <v/>
      </c>
      <c r="BG99" t="str">
        <f>IF(BE99="","",Names!$K$3)</f>
        <v/>
      </c>
      <c r="BH99" t="str">
        <f>IF(BE99="","",Names!$C$10)</f>
        <v/>
      </c>
      <c r="BI99" t="str">
        <f>IFERROR(VLOOKUP($A99,Table!$AV$5:$BI$286,Table!$BC$3,FALSE),"")</f>
        <v/>
      </c>
      <c r="BK99" s="224" t="str">
        <f>IF(BE99="","",CONCATENATE(BE99,Names!$H$3,BF99,Names!$J$3,BG99,Names!$L$3,BH99,Names!$N$3,BI99))</f>
        <v/>
      </c>
      <c r="BN99" t="str">
        <f>IFERROR(VLOOKUP($A99,Table!$AV$5:$BI$286,Table!$AW$3,FALSE),"")</f>
        <v/>
      </c>
      <c r="BO99" t="str">
        <f>IFERROR(VLOOKUP($A99,Table!$AV$5:$BI$286,Table!$AX$3,FALSE),"")</f>
        <v/>
      </c>
      <c r="BP99" t="str">
        <f>IF(BN99="","",Names!$K$3)</f>
        <v/>
      </c>
      <c r="BQ99" t="str">
        <f>IF(BN99="","",Names!$C$10)</f>
        <v/>
      </c>
      <c r="BR99" t="str">
        <f>IFERROR(VLOOKUP($A99,Table!$AV$5:$BI$286,Table!$BF$3,FALSE),"")</f>
        <v/>
      </c>
      <c r="BT99" s="224" t="str">
        <f>IF(BN99="","",CONCATENATE(BN99,Names!$H$3,BO99,Names!$J$3,BP99,Names!$L$3,BQ99,Names!$N$3,BR99))</f>
        <v/>
      </c>
      <c r="BW99" t="str">
        <f>IFERROR(VLOOKUP($A99,Table!$AL$5:$AS$286,Table!$AM$3,FALSE),"")</f>
        <v>HEBT</v>
      </c>
      <c r="BX99" t="str">
        <f>IFERROR(VLOOKUP($A99,Table!$AL$5:$AS$286,Table!$AN$3,FALSE),"")</f>
        <v>040PRL</v>
      </c>
      <c r="BY99" t="str">
        <f>IF(BW99="","",Names!$K$3)</f>
        <v>RFS</v>
      </c>
      <c r="BZ99" t="str">
        <f>IF(BW99="","",Names!$C$11)</f>
        <v>PRLTE</v>
      </c>
      <c r="CA99" t="str">
        <f>IFERROR(VLOOKUP($A99,Table!$AL$5:$AS$286,Table!$AQ$3,FALSE),"")</f>
        <v>L096</v>
      </c>
      <c r="CC99" s="224" t="str">
        <f>IF(BW99="","",CONCATENATE(BW99,Names!$H$3,BX99,Names!$J$3,BY99,Names!$L$3,BZ99,Names!$N$3,CA99))</f>
        <v>HEBT-040PRL:RFS-PRLTE-L096</v>
      </c>
      <c r="CF99" t="str">
        <f>IFERROR(VLOOKUP($A99,Table!$AV$5:$BI$286,Table!$AW$3,FALSE),"")</f>
        <v/>
      </c>
      <c r="CG99" t="str">
        <f>IFERROR(VLOOKUP($A99,Table!$AV$5:$BI$286,Table!$AX$3,FALSE),"")</f>
        <v/>
      </c>
      <c r="CH99" t="str">
        <f>IF(CF99="","",Names!$K$3)</f>
        <v/>
      </c>
      <c r="CI99" t="str">
        <f>IF(CF99="","",Names!$C$11)</f>
        <v/>
      </c>
      <c r="CJ99" t="str">
        <f>IFERROR(VLOOKUP($A99,Table!$AV$5:$BI$286,Table!$BC$3,FALSE),"")</f>
        <v/>
      </c>
      <c r="CL99" s="224" t="str">
        <f>IF(CF99="","",CONCATENATE(CF99,Names!$H$3,CG99,Names!$J$3,CH99,Names!$L$3,CI99,Names!$N$3,CJ99))</f>
        <v/>
      </c>
      <c r="CO99" t="str">
        <f>IFERROR(VLOOKUP($A99,Table!$AV$5:$BI$286,Table!$AW$3,FALSE),"")</f>
        <v/>
      </c>
      <c r="CP99" t="str">
        <f>IFERROR(VLOOKUP($A99,Table!$AV$5:$BI$286,Table!$AX$3,FALSE),"")</f>
        <v/>
      </c>
      <c r="CQ99" t="str">
        <f>IF(CO99="","",Names!$K$3)</f>
        <v/>
      </c>
      <c r="CR99" t="str">
        <f>IF(CO99="","",Names!$C$11)</f>
        <v/>
      </c>
      <c r="CS99" t="str">
        <f>IFERROR(VLOOKUP($A99,Table!$AV$5:$BI$286,Table!$BF$3,FALSE),"")</f>
        <v/>
      </c>
      <c r="CU99" s="224" t="str">
        <f>IF(CO99="","",CONCATENATE(CO99,Names!$H$3,CP99,Names!$J$3,CQ99,Names!$L$3,CR99,Names!$N$3,CS99))</f>
        <v/>
      </c>
      <c r="CX99" t="str">
        <f>IFERROR(VLOOKUP($A99,Table!$AV$5:$BI$286,Table!$AW$3,FALSE),"")</f>
        <v/>
      </c>
      <c r="CY99" t="str">
        <f>IFERROR(VLOOKUP($A99,Table!$AV$5:$BI$286,Table!$AX$3,FALSE),"")</f>
        <v/>
      </c>
      <c r="CZ99" t="str">
        <f>IF(CX99="","",Names!$K$3)</f>
        <v/>
      </c>
      <c r="DA99" t="str">
        <f>IF(CX99="","",Names!$C$12)</f>
        <v/>
      </c>
      <c r="DB99" t="str">
        <f>IFERROR(VLOOKUP($A99,Table!$AV$5:$BI$286,Table!$BC$3,FALSE),"")</f>
        <v/>
      </c>
      <c r="DD99" s="224" t="str">
        <f>IF(CX99="","",CONCATENATE(CX99,Names!$H$3,CY99,Names!$J$3,CZ99,Names!$L$3,DA99,Names!$N$3,DB99))</f>
        <v/>
      </c>
      <c r="DG99" t="str">
        <f>IFERROR(VLOOKUP($A99,Table!$AV$5:$BI$286,Table!$AW$3,FALSE),"")</f>
        <v/>
      </c>
      <c r="DH99" t="str">
        <f>IFERROR(VLOOKUP($A99,Table!$AV$5:$BI$286,Table!$AX$3,FALSE),"")</f>
        <v/>
      </c>
      <c r="DI99" t="str">
        <f>IF(DG99="","",Names!$K$3)</f>
        <v/>
      </c>
      <c r="DJ99" t="str">
        <f>IF(DG99="","",Names!$C$24)</f>
        <v/>
      </c>
      <c r="DK99" t="str">
        <f>IFERROR(VLOOKUP($A99,Table!$AV$5:$BI$286,Table!$AY$3,FALSE),"")</f>
        <v/>
      </c>
      <c r="DM99" s="224" t="str">
        <f>IF(DG99="","",CONCATENATE(DG99,Names!$H$3,DH99,Names!$J$3,DI99,Names!$L$3,DJ99,Names!$N$3,DK99))</f>
        <v/>
      </c>
      <c r="DP99" s="1170" t="str">
        <f>IFERROR(VLOOKUP($A99,Table!$DI$5:$DO$286,Table!$DJ$3,FALSE),"")</f>
        <v/>
      </c>
      <c r="DQ99" s="1170" t="str">
        <f>IFERROR(VLOOKUP($A99,Table!$DI$5:$DO$286,Table!$DK$3,FALSE),"")</f>
        <v/>
      </c>
      <c r="DR99" s="1170" t="str">
        <f>IF(DP99="","",Names!$K$3)</f>
        <v/>
      </c>
      <c r="DS99" s="1170" t="str">
        <f>IF(DP99="","",Names!$C$26)</f>
        <v/>
      </c>
      <c r="DT99" s="1170" t="str">
        <f>IFERROR(VLOOKUP($A99,Table!$DI$5:$DO$286,Table!$DM$3,FALSE),"")</f>
        <v/>
      </c>
      <c r="DV99" s="224" t="str">
        <f>IF(DP99="","",CONCATENATE(DP99,Names!$H$3,DQ99,Names!$J$3,DR99,Names!$L$3,DS99,Names!$N$3,DT99))</f>
        <v/>
      </c>
      <c r="DY99" s="1170" t="str">
        <f>IFERROR(VLOOKUP($A99,Table!$DI$5:$DO$286,Table!$DJ$3,FALSE),"")</f>
        <v/>
      </c>
      <c r="DZ99" s="1170" t="str">
        <f>IFERROR(VLOOKUP($A99,Table!$DI$5:$DO$286,Table!$DK$3,FALSE),"")</f>
        <v/>
      </c>
      <c r="EA99" s="1170" t="str">
        <f>IF(DY99="","",Names!$K$3)</f>
        <v/>
      </c>
      <c r="EB99" s="1170" t="str">
        <f>IF(DY99="","",Names!$C$25)</f>
        <v/>
      </c>
      <c r="EC99" s="1170" t="str">
        <f>IFERROR(VLOOKUP($A99,Table!$DI$5:$DO$286,Table!$DM$3,FALSE),"")</f>
        <v/>
      </c>
      <c r="EE99" s="224" t="str">
        <f>IF(DY99="","",CONCATENATE(DY99,Names!$H$3,DZ99,Names!$J$3,EA99,Names!$L$3,EB99,Names!$N$3,EC99))</f>
        <v/>
      </c>
      <c r="EH99" t="str">
        <f>IFERROR(VLOOKUP($A99,TCS_C!$R$9:$U$10046,TCS_C!$S$5,FALSE),"")</f>
        <v/>
      </c>
      <c r="EI99" t="str">
        <f>IFERROR(VLOOKUP($A99,TCS_C!$R$9:$U$10046,TCS_C!$T$5,FALSE),"")</f>
        <v/>
      </c>
      <c r="EJ99" t="str">
        <f>IF(EH99="","",Names!$K$3)</f>
        <v/>
      </c>
      <c r="EK99" t="str">
        <f>IF(EH99="","",Names!$C$17)</f>
        <v/>
      </c>
      <c r="EL99" t="str">
        <f>IFERROR(VLOOKUP($A99,TCS_C!$R$9:$U$10046,TCS_C!$U$5,FALSE),"")</f>
        <v/>
      </c>
      <c r="EN99" s="224" t="str">
        <f>IF(EH99="","",CONCATENATE(EH99,Names!$H$3,EI99,Names!$J$3,EJ99,Names!$L$3,EK99,Names!$N$3,EL99))</f>
        <v/>
      </c>
      <c r="EQ99" t="str">
        <f>IFERROR(VLOOKUP($A99,Table!BT135:$BY$286,Table!$BU$3,FALSE),"")</f>
        <v/>
      </c>
      <c r="ER99" t="str">
        <f>IFERROR(VLOOKUP($A99,Table!BT135:$BY$286,Table!$BV$3,FALSE),"")</f>
        <v/>
      </c>
      <c r="ES99" t="str">
        <f>IF(EQ99="","",Names!$K$3)</f>
        <v/>
      </c>
      <c r="ET99" t="str">
        <f>IFERROR(VLOOKUP($A99,Table!BT135:$BY$286,Table!$BW$3,FALSE),"")</f>
        <v/>
      </c>
      <c r="EU99" t="str">
        <f>IFERROR(VLOOKUP($A99,Table!BT135:$BY$286,Table!$BX$3,FALSE),"")</f>
        <v/>
      </c>
      <c r="EW99" s="224" t="str">
        <f>IF(EQ99="","",CONCATENATE(EQ99,Names!$H$3,ER99,Names!$J$3,ES99,Names!$L$3,ET99,Names!$N$3,EU99))</f>
        <v/>
      </c>
      <c r="FB99" t="str">
        <f>IF(EZ99="","",Names!$K$3)</f>
        <v/>
      </c>
      <c r="FF99" s="224" t="str">
        <f>IF(EZ99="","",CONCATENATE(EZ99,Names!$H$3,FA99,Names!$J$3,FB99,Names!$L$3,FC99,Names!$N$3,FD99))</f>
        <v/>
      </c>
      <c r="FG99" s="1266" t="str">
        <f>IF(EZ99="","",CONCATENATE(FC99,Names!$N$3,FD99))</f>
        <v/>
      </c>
    </row>
    <row r="100" spans="1:163">
      <c r="A100" s="72">
        <v>97</v>
      </c>
      <c r="C100" t="str">
        <f>IFERROR(VLOOKUP($A100,Table!$AL$5:$AS$286,Table!$AM$3,FALSE),"")</f>
        <v>HEBT</v>
      </c>
      <c r="D100" t="str">
        <f>IFERROR(VLOOKUP($A100,Table!$AL$5:$AS$286,Table!$AN$3,FALSE),"")</f>
        <v>040PRL</v>
      </c>
      <c r="E100" t="str">
        <f>IF(C100="","",Names!$K$3)</f>
        <v>RFS</v>
      </c>
      <c r="F100" t="str">
        <f>IF(C100="","",Names!$C$5)</f>
        <v>PRLRL</v>
      </c>
      <c r="G100" t="str">
        <f>IFERROR(VLOOKUP($A100,Table!$AL$5:$AS$286,Table!$AO$3,FALSE),"")</f>
        <v>097</v>
      </c>
      <c r="I100" s="224" t="str">
        <f>IF(C100="","",CONCATENATE(C100,Names!$H$3,D100,Names!$J$3,E100,Names!$L$3,F100,Names!$N$3,G100))</f>
        <v>HEBT-040PRL:RFS-PRLRL-097</v>
      </c>
      <c r="L100" s="1170" t="str">
        <f>IFERROR(VLOOKUP($A100,Table!$AV$5:$BK$286,Table!$AW$3,FALSE),"")</f>
        <v/>
      </c>
      <c r="M100" s="1170" t="str">
        <f>IFERROR(VLOOKUP($A100,Table!$AV$5:$BK$286,Table!$AX$3,FALSE),"")</f>
        <v/>
      </c>
      <c r="N100" s="1170" t="str">
        <f>IF(L100="","",Names!$K$3)</f>
        <v/>
      </c>
      <c r="O100" s="1170" t="str">
        <f>IF(L100="","",Names!$C$9)</f>
        <v/>
      </c>
      <c r="P100" s="1170" t="str">
        <f>IFERROR(VLOOKUP($A100,Table!$AV$5:$BK$286,Table!$AY$3,FALSE),"")</f>
        <v/>
      </c>
      <c r="R100" s="224" t="str">
        <f>IF(L100="","",CONCATENATE(L100,Names!$H$3,M100,Names!$J$3,N100,Names!$L$3,O100,Names!$N$3,P100))</f>
        <v/>
      </c>
      <c r="U100" t="str">
        <f>IFERROR(VLOOKUP($A100,Table!$AV$5:$BI$286,Table!$AW$3,FALSE),"")</f>
        <v/>
      </c>
      <c r="V100" t="str">
        <f>IFERROR(VLOOKUP($A100,Table!$AV$5:$BI$286,Table!$AX$3,FALSE),"")</f>
        <v/>
      </c>
      <c r="W100" t="str">
        <f>IF(U100="","",Names!$K$3)</f>
        <v/>
      </c>
      <c r="X100" t="str">
        <f>IF(U100="","",Names!$C$6)</f>
        <v/>
      </c>
      <c r="Y100" t="str">
        <f>IFERROR(VLOOKUP($A100,Table!$AV$5:$BI$286,Table!$AY$3,FALSE),"")</f>
        <v/>
      </c>
      <c r="AA100" s="224" t="str">
        <f>IF(U100="","",CONCATENATE(U100,Names!$H$3,V100,Names!$J$3,W100,Names!$L$3,X100,Names!$N$3,Y100))</f>
        <v/>
      </c>
      <c r="AD100" t="str">
        <f>IFERROR(VLOOKUP($A100,Table!$AV$5:$BI$286,Table!$AW$3,FALSE),"")</f>
        <v/>
      </c>
      <c r="AE100" t="str">
        <f>IFERROR(VLOOKUP($A100,Table!$AV$5:$BI$286,Table!$AX$3,FALSE),"")</f>
        <v/>
      </c>
      <c r="AF100" t="str">
        <f>IF(AD100="","",Names!$K$3)</f>
        <v/>
      </c>
      <c r="AG100" t="str">
        <f>IF(AD100="","",Names!$C$7)</f>
        <v/>
      </c>
      <c r="AH100" t="str">
        <f>IFERROR(VLOOKUP($A100,Table!$AV$5:$BI$286,Table!$AY$3,FALSE),"")</f>
        <v/>
      </c>
      <c r="AJ100" s="224" t="str">
        <f>IF(AD100="","",CONCATENATE(AD100,Names!$H$3,AE100,Names!$J$3,AF100,Names!$L$3,AG100,Names!$N$3,AH100))</f>
        <v/>
      </c>
      <c r="AM100" t="str">
        <f>IFERROR(VLOOKUP($A100,Table!$AV$5:$BI$286,Table!$AW$3,FALSE),"")</f>
        <v/>
      </c>
      <c r="AN100" t="str">
        <f>IFERROR(VLOOKUP($A100,Table!$AV$5:$BI$286,Table!$AX$3,FALSE),"")</f>
        <v/>
      </c>
      <c r="AO100" t="str">
        <f>IF(AM100="","",Names!$K$3)</f>
        <v/>
      </c>
      <c r="AP100" t="str">
        <f>IF(AM100="","",Names!$C$8)</f>
        <v/>
      </c>
      <c r="AQ100" t="str">
        <f>IFERROR(VLOOKUP($A100,Table!$AV$5:$BI$286,Table!$AY$3,FALSE),"")</f>
        <v/>
      </c>
      <c r="AS100" s="224" t="str">
        <f>IF(AM100="","",CONCATENATE(AM100,Names!$H$3,AN100,Names!$J$3,AO100,Names!$L$3,AP100,Names!$N$3,AQ100))</f>
        <v/>
      </c>
      <c r="AV100" t="str">
        <f>IFERROR(VLOOKUP($A100,Table!$AL$5:$AS$286,Table!$AM$3,FALSE),"")</f>
        <v>HEBT</v>
      </c>
      <c r="AW100" t="str">
        <f>IFERROR(VLOOKUP($A100,Table!$AL$5:$AS$286,Table!$AN$3,FALSE),"")</f>
        <v>040PRL</v>
      </c>
      <c r="AX100" t="str">
        <f>IF(AV100="","",Names!$K$3)</f>
        <v>RFS</v>
      </c>
      <c r="AY100" t="str">
        <f>IF(AV100="","",Names!$C$10)</f>
        <v>PRLEH</v>
      </c>
      <c r="AZ100" t="str">
        <f>IFERROR(VLOOKUP($A100,Table!$AL$5:$AS$286,Table!$AQ$3,FALSE),"")</f>
        <v>L097</v>
      </c>
      <c r="BB100" s="224" t="str">
        <f>IF(AV100="","",CONCATENATE(AV100,Names!$H$3,AW100,Names!$J$3,AX100,Names!$L$3,AY100,Names!$N$3,AZ100))</f>
        <v>HEBT-040PRL:RFS-PRLEH-L097</v>
      </c>
      <c r="BE100" t="str">
        <f>IFERROR(VLOOKUP($A100,Table!$AV$5:$BI$286,Table!$AW$3,FALSE),"")</f>
        <v/>
      </c>
      <c r="BF100" t="str">
        <f>IFERROR(VLOOKUP($A100,Table!$AV$5:$BI$286,Table!$AX$3,FALSE),"")</f>
        <v/>
      </c>
      <c r="BG100" t="str">
        <f>IF(BE100="","",Names!$K$3)</f>
        <v/>
      </c>
      <c r="BH100" t="str">
        <f>IF(BE100="","",Names!$C$10)</f>
        <v/>
      </c>
      <c r="BI100" t="str">
        <f>IFERROR(VLOOKUP($A100,Table!$AV$5:$BI$286,Table!$BC$3,FALSE),"")</f>
        <v/>
      </c>
      <c r="BK100" s="224" t="str">
        <f>IF(BE100="","",CONCATENATE(BE100,Names!$H$3,BF100,Names!$J$3,BG100,Names!$L$3,BH100,Names!$N$3,BI100))</f>
        <v/>
      </c>
      <c r="BN100" t="str">
        <f>IFERROR(VLOOKUP($A100,Table!$AV$5:$BI$286,Table!$AW$3,FALSE),"")</f>
        <v/>
      </c>
      <c r="BO100" t="str">
        <f>IFERROR(VLOOKUP($A100,Table!$AV$5:$BI$286,Table!$AX$3,FALSE),"")</f>
        <v/>
      </c>
      <c r="BP100" t="str">
        <f>IF(BN100="","",Names!$K$3)</f>
        <v/>
      </c>
      <c r="BQ100" t="str">
        <f>IF(BN100="","",Names!$C$10)</f>
        <v/>
      </c>
      <c r="BR100" t="str">
        <f>IFERROR(VLOOKUP($A100,Table!$AV$5:$BI$286,Table!$BF$3,FALSE),"")</f>
        <v/>
      </c>
      <c r="BT100" s="224" t="str">
        <f>IF(BN100="","",CONCATENATE(BN100,Names!$H$3,BO100,Names!$J$3,BP100,Names!$L$3,BQ100,Names!$N$3,BR100))</f>
        <v/>
      </c>
      <c r="BW100" t="str">
        <f>IFERROR(VLOOKUP($A100,Table!$AL$5:$AS$286,Table!$AM$3,FALSE),"")</f>
        <v>HEBT</v>
      </c>
      <c r="BX100" t="str">
        <f>IFERROR(VLOOKUP($A100,Table!$AL$5:$AS$286,Table!$AN$3,FALSE),"")</f>
        <v>040PRL</v>
      </c>
      <c r="BY100" t="str">
        <f>IF(BW100="","",Names!$K$3)</f>
        <v>RFS</v>
      </c>
      <c r="BZ100" t="str">
        <f>IF(BW100="","",Names!$C$11)</f>
        <v>PRLTE</v>
      </c>
      <c r="CA100" t="str">
        <f>IFERROR(VLOOKUP($A100,Table!$AL$5:$AS$286,Table!$AQ$3,FALSE),"")</f>
        <v>L097</v>
      </c>
      <c r="CC100" s="224" t="str">
        <f>IF(BW100="","",CONCATENATE(BW100,Names!$H$3,BX100,Names!$J$3,BY100,Names!$L$3,BZ100,Names!$N$3,CA100))</f>
        <v>HEBT-040PRL:RFS-PRLTE-L097</v>
      </c>
      <c r="CF100" t="str">
        <f>IFERROR(VLOOKUP($A100,Table!$AV$5:$BI$286,Table!$AW$3,FALSE),"")</f>
        <v/>
      </c>
      <c r="CG100" t="str">
        <f>IFERROR(VLOOKUP($A100,Table!$AV$5:$BI$286,Table!$AX$3,FALSE),"")</f>
        <v/>
      </c>
      <c r="CH100" t="str">
        <f>IF(CF100="","",Names!$K$3)</f>
        <v/>
      </c>
      <c r="CI100" t="str">
        <f>IF(CF100="","",Names!$C$11)</f>
        <v/>
      </c>
      <c r="CJ100" t="str">
        <f>IFERROR(VLOOKUP($A100,Table!$AV$5:$BI$286,Table!$BC$3,FALSE),"")</f>
        <v/>
      </c>
      <c r="CL100" s="224" t="str">
        <f>IF(CF100="","",CONCATENATE(CF100,Names!$H$3,CG100,Names!$J$3,CH100,Names!$L$3,CI100,Names!$N$3,CJ100))</f>
        <v/>
      </c>
      <c r="CO100" t="str">
        <f>IFERROR(VLOOKUP($A100,Table!$AV$5:$BI$286,Table!$AW$3,FALSE),"")</f>
        <v/>
      </c>
      <c r="CP100" t="str">
        <f>IFERROR(VLOOKUP($A100,Table!$AV$5:$BI$286,Table!$AX$3,FALSE),"")</f>
        <v/>
      </c>
      <c r="CQ100" t="str">
        <f>IF(CO100="","",Names!$K$3)</f>
        <v/>
      </c>
      <c r="CR100" t="str">
        <f>IF(CO100="","",Names!$C$11)</f>
        <v/>
      </c>
      <c r="CS100" t="str">
        <f>IFERROR(VLOOKUP($A100,Table!$AV$5:$BI$286,Table!$BF$3,FALSE),"")</f>
        <v/>
      </c>
      <c r="CU100" s="224" t="str">
        <f>IF(CO100="","",CONCATENATE(CO100,Names!$H$3,CP100,Names!$J$3,CQ100,Names!$L$3,CR100,Names!$N$3,CS100))</f>
        <v/>
      </c>
      <c r="CX100" t="str">
        <f>IFERROR(VLOOKUP($A100,Table!$AV$5:$BI$286,Table!$AW$3,FALSE),"")</f>
        <v/>
      </c>
      <c r="CY100" t="str">
        <f>IFERROR(VLOOKUP($A100,Table!$AV$5:$BI$286,Table!$AX$3,FALSE),"")</f>
        <v/>
      </c>
      <c r="CZ100" t="str">
        <f>IF(CX100="","",Names!$K$3)</f>
        <v/>
      </c>
      <c r="DA100" t="str">
        <f>IF(CX100="","",Names!$C$12)</f>
        <v/>
      </c>
      <c r="DB100" t="str">
        <f>IFERROR(VLOOKUP($A100,Table!$AV$5:$BI$286,Table!$BC$3,FALSE),"")</f>
        <v/>
      </c>
      <c r="DD100" s="224" t="str">
        <f>IF(CX100="","",CONCATENATE(CX100,Names!$H$3,CY100,Names!$J$3,CZ100,Names!$L$3,DA100,Names!$N$3,DB100))</f>
        <v/>
      </c>
      <c r="DG100" t="str">
        <f>IFERROR(VLOOKUP($A100,Table!$AV$5:$BI$286,Table!$AW$3,FALSE),"")</f>
        <v/>
      </c>
      <c r="DH100" t="str">
        <f>IFERROR(VLOOKUP($A100,Table!$AV$5:$BI$286,Table!$AX$3,FALSE),"")</f>
        <v/>
      </c>
      <c r="DI100" t="str">
        <f>IF(DG100="","",Names!$K$3)</f>
        <v/>
      </c>
      <c r="DJ100" t="str">
        <f>IF(DG100="","",Names!$C$24)</f>
        <v/>
      </c>
      <c r="DK100" t="str">
        <f>IFERROR(VLOOKUP($A100,Table!$AV$5:$BI$286,Table!$AY$3,FALSE),"")</f>
        <v/>
      </c>
      <c r="DM100" s="224" t="str">
        <f>IF(DG100="","",CONCATENATE(DG100,Names!$H$3,DH100,Names!$J$3,DI100,Names!$L$3,DJ100,Names!$N$3,DK100))</f>
        <v/>
      </c>
      <c r="DP100" s="1170" t="str">
        <f>IFERROR(VLOOKUP($A100,Table!$DI$5:$DO$286,Table!$DJ$3,FALSE),"")</f>
        <v/>
      </c>
      <c r="DQ100" s="1170" t="str">
        <f>IFERROR(VLOOKUP($A100,Table!$DI$5:$DO$286,Table!$DK$3,FALSE),"")</f>
        <v/>
      </c>
      <c r="DR100" s="1170" t="str">
        <f>IF(DP100="","",Names!$K$3)</f>
        <v/>
      </c>
      <c r="DS100" s="1170" t="str">
        <f>IF(DP100="","",Names!$C$26)</f>
        <v/>
      </c>
      <c r="DT100" s="1170" t="str">
        <f>IFERROR(VLOOKUP($A100,Table!$DI$5:$DO$286,Table!$DM$3,FALSE),"")</f>
        <v/>
      </c>
      <c r="DV100" s="224" t="str">
        <f>IF(DP100="","",CONCATENATE(DP100,Names!$H$3,DQ100,Names!$J$3,DR100,Names!$L$3,DS100,Names!$N$3,DT100))</f>
        <v/>
      </c>
      <c r="DY100" s="1170" t="str">
        <f>IFERROR(VLOOKUP($A100,Table!$DI$5:$DO$286,Table!$DJ$3,FALSE),"")</f>
        <v/>
      </c>
      <c r="DZ100" s="1170" t="str">
        <f>IFERROR(VLOOKUP($A100,Table!$DI$5:$DO$286,Table!$DK$3,FALSE),"")</f>
        <v/>
      </c>
      <c r="EA100" s="1170" t="str">
        <f>IF(DY100="","",Names!$K$3)</f>
        <v/>
      </c>
      <c r="EB100" s="1170" t="str">
        <f>IF(DY100="","",Names!$C$25)</f>
        <v/>
      </c>
      <c r="EC100" s="1170" t="str">
        <f>IFERROR(VLOOKUP($A100,Table!$DI$5:$DO$286,Table!$DM$3,FALSE),"")</f>
        <v/>
      </c>
      <c r="EE100" s="224" t="str">
        <f>IF(DY100="","",CONCATENATE(DY100,Names!$H$3,DZ100,Names!$J$3,EA100,Names!$L$3,EB100,Names!$N$3,EC100))</f>
        <v/>
      </c>
      <c r="EH100" t="str">
        <f>IFERROR(VLOOKUP($A100,TCS_C!$R$9:$U$10046,TCS_C!$S$5,FALSE),"")</f>
        <v/>
      </c>
      <c r="EI100" t="str">
        <f>IFERROR(VLOOKUP($A100,TCS_C!$R$9:$U$10046,TCS_C!$T$5,FALSE),"")</f>
        <v/>
      </c>
      <c r="EJ100" t="str">
        <f>IF(EH100="","",Names!$K$3)</f>
        <v/>
      </c>
      <c r="EK100" t="str">
        <f>IF(EH100="","",Names!$C$17)</f>
        <v/>
      </c>
      <c r="EL100" t="str">
        <f>IFERROR(VLOOKUP($A100,TCS_C!$R$9:$U$10046,TCS_C!$U$5,FALSE),"")</f>
        <v/>
      </c>
      <c r="EN100" s="224" t="str">
        <f>IF(EH100="","",CONCATENATE(EH100,Names!$H$3,EI100,Names!$J$3,EJ100,Names!$L$3,EK100,Names!$N$3,EL100))</f>
        <v/>
      </c>
      <c r="EQ100" t="str">
        <f>IFERROR(VLOOKUP($A100,Table!BT136:$BY$286,Table!$BU$3,FALSE),"")</f>
        <v/>
      </c>
      <c r="ER100" t="str">
        <f>IFERROR(VLOOKUP($A100,Table!BT136:$BY$286,Table!$BV$3,FALSE),"")</f>
        <v/>
      </c>
      <c r="ES100" t="str">
        <f>IF(EQ100="","",Names!$K$3)</f>
        <v/>
      </c>
      <c r="ET100" t="str">
        <f>IFERROR(VLOOKUP($A100,Table!BT136:$BY$286,Table!$BW$3,FALSE),"")</f>
        <v/>
      </c>
      <c r="EU100" t="str">
        <f>IFERROR(VLOOKUP($A100,Table!BT136:$BY$286,Table!$BX$3,FALSE),"")</f>
        <v/>
      </c>
      <c r="EW100" s="224" t="str">
        <f>IF(EQ100="","",CONCATENATE(EQ100,Names!$H$3,ER100,Names!$J$3,ES100,Names!$L$3,ET100,Names!$N$3,EU100))</f>
        <v/>
      </c>
      <c r="FB100" t="str">
        <f>IF(EZ100="","",Names!$K$3)</f>
        <v/>
      </c>
      <c r="FF100" s="224" t="str">
        <f>IF(EZ100="","",CONCATENATE(EZ100,Names!$H$3,FA100,Names!$J$3,FB100,Names!$L$3,FC100,Names!$N$3,FD100))</f>
        <v/>
      </c>
      <c r="FG100" s="1266" t="str">
        <f>IF(EZ100="","",CONCATENATE(FC100,Names!$N$3,FD100))</f>
        <v/>
      </c>
    </row>
    <row r="101" spans="1:163">
      <c r="A101" s="72">
        <v>98</v>
      </c>
      <c r="C101" t="str">
        <f>IFERROR(VLOOKUP($A101,Table!$AL$5:$AS$286,Table!$AM$3,FALSE),"")</f>
        <v>HEBT</v>
      </c>
      <c r="D101" t="str">
        <f>IFERROR(VLOOKUP($A101,Table!$AL$5:$AS$286,Table!$AN$3,FALSE),"")</f>
        <v>050PRL</v>
      </c>
      <c r="E101" t="str">
        <f>IF(C101="","",Names!$K$3)</f>
        <v>RFS</v>
      </c>
      <c r="F101" t="str">
        <f>IF(C101="","",Names!$C$5)</f>
        <v>PRLRL</v>
      </c>
      <c r="G101" t="str">
        <f>IFERROR(VLOOKUP($A101,Table!$AL$5:$AS$286,Table!$AO$3,FALSE),"")</f>
        <v>098</v>
      </c>
      <c r="I101" s="224" t="str">
        <f>IF(C101="","",CONCATENATE(C101,Names!$H$3,D101,Names!$J$3,E101,Names!$L$3,F101,Names!$N$3,G101))</f>
        <v>HEBT-050PRL:RFS-PRLRL-098</v>
      </c>
      <c r="L101" s="1170" t="str">
        <f>IFERROR(VLOOKUP($A101,Table!$AV$5:$BK$286,Table!$AW$3,FALSE),"")</f>
        <v/>
      </c>
      <c r="M101" s="1170" t="str">
        <f>IFERROR(VLOOKUP($A101,Table!$AV$5:$BK$286,Table!$AX$3,FALSE),"")</f>
        <v/>
      </c>
      <c r="N101" s="1170" t="str">
        <f>IF(L101="","",Names!$K$3)</f>
        <v/>
      </c>
      <c r="O101" s="1170" t="str">
        <f>IF(L101="","",Names!$C$9)</f>
        <v/>
      </c>
      <c r="P101" s="1170" t="str">
        <f>IFERROR(VLOOKUP($A101,Table!$AV$5:$BK$286,Table!$AY$3,FALSE),"")</f>
        <v/>
      </c>
      <c r="R101" s="224" t="str">
        <f>IF(L101="","",CONCATENATE(L101,Names!$H$3,M101,Names!$J$3,N101,Names!$L$3,O101,Names!$N$3,P101))</f>
        <v/>
      </c>
      <c r="U101" t="str">
        <f>IFERROR(VLOOKUP($A101,Table!$AV$5:$BI$286,Table!$AW$3,FALSE),"")</f>
        <v/>
      </c>
      <c r="V101" t="str">
        <f>IFERROR(VLOOKUP($A101,Table!$AV$5:$BI$286,Table!$AX$3,FALSE),"")</f>
        <v/>
      </c>
      <c r="W101" t="str">
        <f>IF(U101="","",Names!$K$3)</f>
        <v/>
      </c>
      <c r="X101" t="str">
        <f>IF(U101="","",Names!$C$6)</f>
        <v/>
      </c>
      <c r="Y101" t="str">
        <f>IFERROR(VLOOKUP($A101,Table!$AV$5:$BI$286,Table!$AY$3,FALSE),"")</f>
        <v/>
      </c>
      <c r="AA101" s="224" t="str">
        <f>IF(U101="","",CONCATENATE(U101,Names!$H$3,V101,Names!$J$3,W101,Names!$L$3,X101,Names!$N$3,Y101))</f>
        <v/>
      </c>
      <c r="AD101" t="str">
        <f>IFERROR(VLOOKUP($A101,Table!$AV$5:$BI$286,Table!$AW$3,FALSE),"")</f>
        <v/>
      </c>
      <c r="AE101" t="str">
        <f>IFERROR(VLOOKUP($A101,Table!$AV$5:$BI$286,Table!$AX$3,FALSE),"")</f>
        <v/>
      </c>
      <c r="AF101" t="str">
        <f>IF(AD101="","",Names!$K$3)</f>
        <v/>
      </c>
      <c r="AG101" t="str">
        <f>IF(AD101="","",Names!$C$7)</f>
        <v/>
      </c>
      <c r="AH101" t="str">
        <f>IFERROR(VLOOKUP($A101,Table!$AV$5:$BI$286,Table!$AY$3,FALSE),"")</f>
        <v/>
      </c>
      <c r="AJ101" s="224" t="str">
        <f>IF(AD101="","",CONCATENATE(AD101,Names!$H$3,AE101,Names!$J$3,AF101,Names!$L$3,AG101,Names!$N$3,AH101))</f>
        <v/>
      </c>
      <c r="AM101" t="str">
        <f>IFERROR(VLOOKUP($A101,Table!$AV$5:$BI$286,Table!$AW$3,FALSE),"")</f>
        <v/>
      </c>
      <c r="AN101" t="str">
        <f>IFERROR(VLOOKUP($A101,Table!$AV$5:$BI$286,Table!$AX$3,FALSE),"")</f>
        <v/>
      </c>
      <c r="AO101" t="str">
        <f>IF(AM101="","",Names!$K$3)</f>
        <v/>
      </c>
      <c r="AP101" t="str">
        <f>IF(AM101="","",Names!$C$8)</f>
        <v/>
      </c>
      <c r="AQ101" t="str">
        <f>IFERROR(VLOOKUP($A101,Table!$AV$5:$BI$286,Table!$AY$3,FALSE),"")</f>
        <v/>
      </c>
      <c r="AS101" s="224" t="str">
        <f>IF(AM101="","",CONCATENATE(AM101,Names!$H$3,AN101,Names!$J$3,AO101,Names!$L$3,AP101,Names!$N$3,AQ101))</f>
        <v/>
      </c>
      <c r="AV101" t="str">
        <f>IFERROR(VLOOKUP($A101,Table!$AL$5:$AS$286,Table!$AM$3,FALSE),"")</f>
        <v>HEBT</v>
      </c>
      <c r="AW101" t="str">
        <f>IFERROR(VLOOKUP($A101,Table!$AL$5:$AS$286,Table!$AN$3,FALSE),"")</f>
        <v>050PRL</v>
      </c>
      <c r="AX101" t="str">
        <f>IF(AV101="","",Names!$K$3)</f>
        <v>RFS</v>
      </c>
      <c r="AY101" t="str">
        <f>IF(AV101="","",Names!$C$10)</f>
        <v>PRLEH</v>
      </c>
      <c r="AZ101" t="str">
        <f>IFERROR(VLOOKUP($A101,Table!$AL$5:$AS$286,Table!$AQ$3,FALSE),"")</f>
        <v>L098</v>
      </c>
      <c r="BB101" s="224" t="str">
        <f>IF(AV101="","",CONCATENATE(AV101,Names!$H$3,AW101,Names!$J$3,AX101,Names!$L$3,AY101,Names!$N$3,AZ101))</f>
        <v>HEBT-050PRL:RFS-PRLEH-L098</v>
      </c>
      <c r="BE101" t="str">
        <f>IFERROR(VLOOKUP($A101,Table!$AV$5:$BI$286,Table!$AW$3,FALSE),"")</f>
        <v/>
      </c>
      <c r="BF101" t="str">
        <f>IFERROR(VLOOKUP($A101,Table!$AV$5:$BI$286,Table!$AX$3,FALSE),"")</f>
        <v/>
      </c>
      <c r="BG101" t="str">
        <f>IF(BE101="","",Names!$K$3)</f>
        <v/>
      </c>
      <c r="BH101" t="str">
        <f>IF(BE101="","",Names!$C$10)</f>
        <v/>
      </c>
      <c r="BI101" t="str">
        <f>IFERROR(VLOOKUP($A101,Table!$AV$5:$BI$286,Table!$BC$3,FALSE),"")</f>
        <v/>
      </c>
      <c r="BK101" s="224" t="str">
        <f>IF(BE101="","",CONCATENATE(BE101,Names!$H$3,BF101,Names!$J$3,BG101,Names!$L$3,BH101,Names!$N$3,BI101))</f>
        <v/>
      </c>
      <c r="BN101" t="str">
        <f>IFERROR(VLOOKUP($A101,Table!$AV$5:$BI$286,Table!$AW$3,FALSE),"")</f>
        <v/>
      </c>
      <c r="BO101" t="str">
        <f>IFERROR(VLOOKUP($A101,Table!$AV$5:$BI$286,Table!$AX$3,FALSE),"")</f>
        <v/>
      </c>
      <c r="BP101" t="str">
        <f>IF(BN101="","",Names!$K$3)</f>
        <v/>
      </c>
      <c r="BQ101" t="str">
        <f>IF(BN101="","",Names!$C$10)</f>
        <v/>
      </c>
      <c r="BR101" t="str">
        <f>IFERROR(VLOOKUP($A101,Table!$AV$5:$BI$286,Table!$BF$3,FALSE),"")</f>
        <v/>
      </c>
      <c r="BT101" s="224" t="str">
        <f>IF(BN101="","",CONCATENATE(BN101,Names!$H$3,BO101,Names!$J$3,BP101,Names!$L$3,BQ101,Names!$N$3,BR101))</f>
        <v/>
      </c>
      <c r="BW101" t="str">
        <f>IFERROR(VLOOKUP($A101,Table!$AL$5:$AS$286,Table!$AM$3,FALSE),"")</f>
        <v>HEBT</v>
      </c>
      <c r="BX101" t="str">
        <f>IFERROR(VLOOKUP($A101,Table!$AL$5:$AS$286,Table!$AN$3,FALSE),"")</f>
        <v>050PRL</v>
      </c>
      <c r="BY101" t="str">
        <f>IF(BW101="","",Names!$K$3)</f>
        <v>RFS</v>
      </c>
      <c r="BZ101" t="str">
        <f>IF(BW101="","",Names!$C$11)</f>
        <v>PRLTE</v>
      </c>
      <c r="CA101" t="str">
        <f>IFERROR(VLOOKUP($A101,Table!$AL$5:$AS$286,Table!$AQ$3,FALSE),"")</f>
        <v>L098</v>
      </c>
      <c r="CC101" s="224" t="str">
        <f>IF(BW101="","",CONCATENATE(BW101,Names!$H$3,BX101,Names!$J$3,BY101,Names!$L$3,BZ101,Names!$N$3,CA101))</f>
        <v>HEBT-050PRL:RFS-PRLTE-L098</v>
      </c>
      <c r="CF101" t="str">
        <f>IFERROR(VLOOKUP($A101,Table!$AV$5:$BI$286,Table!$AW$3,FALSE),"")</f>
        <v/>
      </c>
      <c r="CG101" t="str">
        <f>IFERROR(VLOOKUP($A101,Table!$AV$5:$BI$286,Table!$AX$3,FALSE),"")</f>
        <v/>
      </c>
      <c r="CH101" t="str">
        <f>IF(CF101="","",Names!$K$3)</f>
        <v/>
      </c>
      <c r="CI101" t="str">
        <f>IF(CF101="","",Names!$C$11)</f>
        <v/>
      </c>
      <c r="CJ101" t="str">
        <f>IFERROR(VLOOKUP($A101,Table!$AV$5:$BI$286,Table!$BC$3,FALSE),"")</f>
        <v/>
      </c>
      <c r="CL101" s="224" t="str">
        <f>IF(CF101="","",CONCATENATE(CF101,Names!$H$3,CG101,Names!$J$3,CH101,Names!$L$3,CI101,Names!$N$3,CJ101))</f>
        <v/>
      </c>
      <c r="CO101" t="str">
        <f>IFERROR(VLOOKUP($A101,Table!$AV$5:$BI$286,Table!$AW$3,FALSE),"")</f>
        <v/>
      </c>
      <c r="CP101" t="str">
        <f>IFERROR(VLOOKUP($A101,Table!$AV$5:$BI$286,Table!$AX$3,FALSE),"")</f>
        <v/>
      </c>
      <c r="CQ101" t="str">
        <f>IF(CO101="","",Names!$K$3)</f>
        <v/>
      </c>
      <c r="CR101" t="str">
        <f>IF(CO101="","",Names!$C$11)</f>
        <v/>
      </c>
      <c r="CS101" t="str">
        <f>IFERROR(VLOOKUP($A101,Table!$AV$5:$BI$286,Table!$BF$3,FALSE),"")</f>
        <v/>
      </c>
      <c r="CU101" s="224" t="str">
        <f>IF(CO101="","",CONCATENATE(CO101,Names!$H$3,CP101,Names!$J$3,CQ101,Names!$L$3,CR101,Names!$N$3,CS101))</f>
        <v/>
      </c>
      <c r="CX101" t="str">
        <f>IFERROR(VLOOKUP($A101,Table!$AV$5:$BI$286,Table!$AW$3,FALSE),"")</f>
        <v/>
      </c>
      <c r="CY101" t="str">
        <f>IFERROR(VLOOKUP($A101,Table!$AV$5:$BI$286,Table!$AX$3,FALSE),"")</f>
        <v/>
      </c>
      <c r="CZ101" t="str">
        <f>IF(CX101="","",Names!$K$3)</f>
        <v/>
      </c>
      <c r="DA101" t="str">
        <f>IF(CX101="","",Names!$C$12)</f>
        <v/>
      </c>
      <c r="DB101" t="str">
        <f>IFERROR(VLOOKUP($A101,Table!$AV$5:$BI$286,Table!$BC$3,FALSE),"")</f>
        <v/>
      </c>
      <c r="DD101" s="224" t="str">
        <f>IF(CX101="","",CONCATENATE(CX101,Names!$H$3,CY101,Names!$J$3,CZ101,Names!$L$3,DA101,Names!$N$3,DB101))</f>
        <v/>
      </c>
      <c r="DG101" t="str">
        <f>IFERROR(VLOOKUP($A101,Table!$AV$5:$BI$286,Table!$AW$3,FALSE),"")</f>
        <v/>
      </c>
      <c r="DH101" t="str">
        <f>IFERROR(VLOOKUP($A101,Table!$AV$5:$BI$286,Table!$AX$3,FALSE),"")</f>
        <v/>
      </c>
      <c r="DI101" t="str">
        <f>IF(DG101="","",Names!$K$3)</f>
        <v/>
      </c>
      <c r="DJ101" t="str">
        <f>IF(DG101="","",Names!$C$24)</f>
        <v/>
      </c>
      <c r="DK101" t="str">
        <f>IFERROR(VLOOKUP($A101,Table!$AV$5:$BI$286,Table!$AY$3,FALSE),"")</f>
        <v/>
      </c>
      <c r="DM101" s="224" t="str">
        <f>IF(DG101="","",CONCATENATE(DG101,Names!$H$3,DH101,Names!$J$3,DI101,Names!$L$3,DJ101,Names!$N$3,DK101))</f>
        <v/>
      </c>
      <c r="DP101" s="1170" t="str">
        <f>IFERROR(VLOOKUP($A101,Table!$DI$5:$DO$286,Table!$DJ$3,FALSE),"")</f>
        <v/>
      </c>
      <c r="DQ101" s="1170" t="str">
        <f>IFERROR(VLOOKUP($A101,Table!$DI$5:$DO$286,Table!$DK$3,FALSE),"")</f>
        <v/>
      </c>
      <c r="DR101" s="1170" t="str">
        <f>IF(DP101="","",Names!$K$3)</f>
        <v/>
      </c>
      <c r="DS101" s="1170" t="str">
        <f>IF(DP101="","",Names!$C$26)</f>
        <v/>
      </c>
      <c r="DT101" s="1170" t="str">
        <f>IFERROR(VLOOKUP($A101,Table!$DI$5:$DO$286,Table!$DM$3,FALSE),"")</f>
        <v/>
      </c>
      <c r="DV101" s="224" t="str">
        <f>IF(DP101="","",CONCATENATE(DP101,Names!$H$3,DQ101,Names!$J$3,DR101,Names!$L$3,DS101,Names!$N$3,DT101))</f>
        <v/>
      </c>
      <c r="DY101" s="1170" t="str">
        <f>IFERROR(VLOOKUP($A101,Table!$DI$5:$DO$286,Table!$DJ$3,FALSE),"")</f>
        <v/>
      </c>
      <c r="DZ101" s="1170" t="str">
        <f>IFERROR(VLOOKUP($A101,Table!$DI$5:$DO$286,Table!$DK$3,FALSE),"")</f>
        <v/>
      </c>
      <c r="EA101" s="1170" t="str">
        <f>IF(DY101="","",Names!$K$3)</f>
        <v/>
      </c>
      <c r="EB101" s="1170" t="str">
        <f>IF(DY101="","",Names!$C$25)</f>
        <v/>
      </c>
      <c r="EC101" s="1170" t="str">
        <f>IFERROR(VLOOKUP($A101,Table!$DI$5:$DO$286,Table!$DM$3,FALSE),"")</f>
        <v/>
      </c>
      <c r="EE101" s="224" t="str">
        <f>IF(DY101="","",CONCATENATE(DY101,Names!$H$3,DZ101,Names!$J$3,EA101,Names!$L$3,EB101,Names!$N$3,EC101))</f>
        <v/>
      </c>
      <c r="EH101" t="str">
        <f>IFERROR(VLOOKUP($A101,TCS_C!$R$9:$U$10046,TCS_C!$S$5,FALSE),"")</f>
        <v/>
      </c>
      <c r="EI101" t="str">
        <f>IFERROR(VLOOKUP($A101,TCS_C!$R$9:$U$10046,TCS_C!$T$5,FALSE),"")</f>
        <v/>
      </c>
      <c r="EJ101" t="str">
        <f>IF(EH101="","",Names!$K$3)</f>
        <v/>
      </c>
      <c r="EK101" t="str">
        <f>IF(EH101="","",Names!$C$17)</f>
        <v/>
      </c>
      <c r="EL101" t="str">
        <f>IFERROR(VLOOKUP($A101,TCS_C!$R$9:$U$10046,TCS_C!$U$5,FALSE),"")</f>
        <v/>
      </c>
      <c r="EN101" s="224" t="str">
        <f>IF(EH101="","",CONCATENATE(EH101,Names!$H$3,EI101,Names!$J$3,EJ101,Names!$L$3,EK101,Names!$N$3,EL101))</f>
        <v/>
      </c>
      <c r="EQ101" t="str">
        <f>IFERROR(VLOOKUP($A101,Table!BT137:$BY$286,Table!$BU$3,FALSE),"")</f>
        <v/>
      </c>
      <c r="ER101" t="str">
        <f>IFERROR(VLOOKUP($A101,Table!BT137:$BY$286,Table!$BV$3,FALSE),"")</f>
        <v/>
      </c>
      <c r="ES101" t="str">
        <f>IF(EQ101="","",Names!$K$3)</f>
        <v/>
      </c>
      <c r="ET101" t="str">
        <f>IFERROR(VLOOKUP($A101,Table!BT137:$BY$286,Table!$BW$3,FALSE),"")</f>
        <v/>
      </c>
      <c r="EU101" t="str">
        <f>IFERROR(VLOOKUP($A101,Table!BT137:$BY$286,Table!$BX$3,FALSE),"")</f>
        <v/>
      </c>
      <c r="EW101" s="224" t="str">
        <f>IF(EQ101="","",CONCATENATE(EQ101,Names!$H$3,ER101,Names!$J$3,ES101,Names!$L$3,ET101,Names!$N$3,EU101))</f>
        <v/>
      </c>
      <c r="FB101" t="str">
        <f>IF(EZ101="","",Names!$K$3)</f>
        <v/>
      </c>
      <c r="FF101" s="224" t="str">
        <f>IF(EZ101="","",CONCATENATE(EZ101,Names!$H$3,FA101,Names!$J$3,FB101,Names!$L$3,FC101,Names!$N$3,FD101))</f>
        <v/>
      </c>
      <c r="FG101" s="1266" t="str">
        <f>IF(EZ101="","",CONCATENATE(FC101,Names!$N$3,FD101))</f>
        <v/>
      </c>
    </row>
    <row r="102" spans="1:163">
      <c r="A102" s="72">
        <v>99</v>
      </c>
      <c r="C102" t="str">
        <f>IFERROR(VLOOKUP($A102,Table!$AL$5:$AS$286,Table!$AM$3,FALSE),"")</f>
        <v>HEBT</v>
      </c>
      <c r="D102" t="str">
        <f>IFERROR(VLOOKUP($A102,Table!$AL$5:$AS$286,Table!$AN$3,FALSE),"")</f>
        <v>050PRL</v>
      </c>
      <c r="E102" t="str">
        <f>IF(C102="","",Names!$K$3)</f>
        <v>RFS</v>
      </c>
      <c r="F102" t="str">
        <f>IF(C102="","",Names!$C$5)</f>
        <v>PRLRL</v>
      </c>
      <c r="G102" t="str">
        <f>IFERROR(VLOOKUP($A102,Table!$AL$5:$AS$286,Table!$AO$3,FALSE),"")</f>
        <v>099</v>
      </c>
      <c r="I102" s="224" t="str">
        <f>IF(C102="","",CONCATENATE(C102,Names!$H$3,D102,Names!$J$3,E102,Names!$L$3,F102,Names!$N$3,G102))</f>
        <v>HEBT-050PRL:RFS-PRLRL-099</v>
      </c>
      <c r="L102" s="1170" t="str">
        <f>IFERROR(VLOOKUP($A102,Table!$AV$5:$BK$286,Table!$AW$3,FALSE),"")</f>
        <v/>
      </c>
      <c r="M102" s="1170" t="str">
        <f>IFERROR(VLOOKUP($A102,Table!$AV$5:$BK$286,Table!$AX$3,FALSE),"")</f>
        <v/>
      </c>
      <c r="N102" s="1170" t="str">
        <f>IF(L102="","",Names!$K$3)</f>
        <v/>
      </c>
      <c r="O102" s="1170" t="str">
        <f>IF(L102="","",Names!$C$9)</f>
        <v/>
      </c>
      <c r="P102" s="1170" t="str">
        <f>IFERROR(VLOOKUP($A102,Table!$AV$5:$BK$286,Table!$AY$3,FALSE),"")</f>
        <v/>
      </c>
      <c r="R102" s="224" t="str">
        <f>IF(L102="","",CONCATENATE(L102,Names!$H$3,M102,Names!$J$3,N102,Names!$L$3,O102,Names!$N$3,P102))</f>
        <v/>
      </c>
      <c r="U102" t="str">
        <f>IFERROR(VLOOKUP($A102,Table!$AV$5:$BI$286,Table!$AW$3,FALSE),"")</f>
        <v/>
      </c>
      <c r="V102" t="str">
        <f>IFERROR(VLOOKUP($A102,Table!$AV$5:$BI$286,Table!$AX$3,FALSE),"")</f>
        <v/>
      </c>
      <c r="W102" t="str">
        <f>IF(U102="","",Names!$K$3)</f>
        <v/>
      </c>
      <c r="X102" t="str">
        <f>IF(U102="","",Names!$C$6)</f>
        <v/>
      </c>
      <c r="Y102" t="str">
        <f>IFERROR(VLOOKUP($A102,Table!$AV$5:$BI$286,Table!$AY$3,FALSE),"")</f>
        <v/>
      </c>
      <c r="AA102" s="224" t="str">
        <f>IF(U102="","",CONCATENATE(U102,Names!$H$3,V102,Names!$J$3,W102,Names!$L$3,X102,Names!$N$3,Y102))</f>
        <v/>
      </c>
      <c r="AD102" t="str">
        <f>IFERROR(VLOOKUP($A102,Table!$AV$5:$BI$286,Table!$AW$3,FALSE),"")</f>
        <v/>
      </c>
      <c r="AE102" t="str">
        <f>IFERROR(VLOOKUP($A102,Table!$AV$5:$BI$286,Table!$AX$3,FALSE),"")</f>
        <v/>
      </c>
      <c r="AF102" t="str">
        <f>IF(AD102="","",Names!$K$3)</f>
        <v/>
      </c>
      <c r="AG102" t="str">
        <f>IF(AD102="","",Names!$C$7)</f>
        <v/>
      </c>
      <c r="AH102" t="str">
        <f>IFERROR(VLOOKUP($A102,Table!$AV$5:$BI$286,Table!$AY$3,FALSE),"")</f>
        <v/>
      </c>
      <c r="AJ102" s="224" t="str">
        <f>IF(AD102="","",CONCATENATE(AD102,Names!$H$3,AE102,Names!$J$3,AF102,Names!$L$3,AG102,Names!$N$3,AH102))</f>
        <v/>
      </c>
      <c r="AM102" t="str">
        <f>IFERROR(VLOOKUP($A102,Table!$AV$5:$BI$286,Table!$AW$3,FALSE),"")</f>
        <v/>
      </c>
      <c r="AN102" t="str">
        <f>IFERROR(VLOOKUP($A102,Table!$AV$5:$BI$286,Table!$AX$3,FALSE),"")</f>
        <v/>
      </c>
      <c r="AO102" t="str">
        <f>IF(AM102="","",Names!$K$3)</f>
        <v/>
      </c>
      <c r="AP102" t="str">
        <f>IF(AM102="","",Names!$C$8)</f>
        <v/>
      </c>
      <c r="AQ102" t="str">
        <f>IFERROR(VLOOKUP($A102,Table!$AV$5:$BI$286,Table!$AY$3,FALSE),"")</f>
        <v/>
      </c>
      <c r="AS102" s="224" t="str">
        <f>IF(AM102="","",CONCATENATE(AM102,Names!$H$3,AN102,Names!$J$3,AO102,Names!$L$3,AP102,Names!$N$3,AQ102))</f>
        <v/>
      </c>
      <c r="AV102" t="str">
        <f>IFERROR(VLOOKUP($A102,Table!$AL$5:$AS$286,Table!$AM$3,FALSE),"")</f>
        <v>HEBT</v>
      </c>
      <c r="AW102" t="str">
        <f>IFERROR(VLOOKUP($A102,Table!$AL$5:$AS$286,Table!$AN$3,FALSE),"")</f>
        <v>050PRL</v>
      </c>
      <c r="AX102" t="str">
        <f>IF(AV102="","",Names!$K$3)</f>
        <v>RFS</v>
      </c>
      <c r="AY102" t="str">
        <f>IF(AV102="","",Names!$C$10)</f>
        <v>PRLEH</v>
      </c>
      <c r="AZ102" t="str">
        <f>IFERROR(VLOOKUP($A102,Table!$AL$5:$AS$286,Table!$AQ$3,FALSE),"")</f>
        <v>L099</v>
      </c>
      <c r="BB102" s="224" t="str">
        <f>IF(AV102="","",CONCATENATE(AV102,Names!$H$3,AW102,Names!$J$3,AX102,Names!$L$3,AY102,Names!$N$3,AZ102))</f>
        <v>HEBT-050PRL:RFS-PRLEH-L099</v>
      </c>
      <c r="BE102" t="str">
        <f>IFERROR(VLOOKUP($A102,Table!$AV$5:$BI$286,Table!$AW$3,FALSE),"")</f>
        <v/>
      </c>
      <c r="BF102" t="str">
        <f>IFERROR(VLOOKUP($A102,Table!$AV$5:$BI$286,Table!$AX$3,FALSE),"")</f>
        <v/>
      </c>
      <c r="BG102" t="str">
        <f>IF(BE102="","",Names!$K$3)</f>
        <v/>
      </c>
      <c r="BH102" t="str">
        <f>IF(BE102="","",Names!$C$10)</f>
        <v/>
      </c>
      <c r="BI102" t="str">
        <f>IFERROR(VLOOKUP($A102,Table!$AV$5:$BI$286,Table!$BC$3,FALSE),"")</f>
        <v/>
      </c>
      <c r="BK102" s="224" t="str">
        <f>IF(BE102="","",CONCATENATE(BE102,Names!$H$3,BF102,Names!$J$3,BG102,Names!$L$3,BH102,Names!$N$3,BI102))</f>
        <v/>
      </c>
      <c r="BN102" t="str">
        <f>IFERROR(VLOOKUP($A102,Table!$AV$5:$BI$286,Table!$AW$3,FALSE),"")</f>
        <v/>
      </c>
      <c r="BO102" t="str">
        <f>IFERROR(VLOOKUP($A102,Table!$AV$5:$BI$286,Table!$AX$3,FALSE),"")</f>
        <v/>
      </c>
      <c r="BP102" t="str">
        <f>IF(BN102="","",Names!$K$3)</f>
        <v/>
      </c>
      <c r="BQ102" t="str">
        <f>IF(BN102="","",Names!$C$10)</f>
        <v/>
      </c>
      <c r="BR102" t="str">
        <f>IFERROR(VLOOKUP($A102,Table!$AV$5:$BI$286,Table!$BF$3,FALSE),"")</f>
        <v/>
      </c>
      <c r="BT102" s="224" t="str">
        <f>IF(BN102="","",CONCATENATE(BN102,Names!$H$3,BO102,Names!$J$3,BP102,Names!$L$3,BQ102,Names!$N$3,BR102))</f>
        <v/>
      </c>
      <c r="BW102" t="str">
        <f>IFERROR(VLOOKUP($A102,Table!$AL$5:$AS$286,Table!$AM$3,FALSE),"")</f>
        <v>HEBT</v>
      </c>
      <c r="BX102" t="str">
        <f>IFERROR(VLOOKUP($A102,Table!$AL$5:$AS$286,Table!$AN$3,FALSE),"")</f>
        <v>050PRL</v>
      </c>
      <c r="BY102" t="str">
        <f>IF(BW102="","",Names!$K$3)</f>
        <v>RFS</v>
      </c>
      <c r="BZ102" t="str">
        <f>IF(BW102="","",Names!$C$11)</f>
        <v>PRLTE</v>
      </c>
      <c r="CA102" t="str">
        <f>IFERROR(VLOOKUP($A102,Table!$AL$5:$AS$286,Table!$AQ$3,FALSE),"")</f>
        <v>L099</v>
      </c>
      <c r="CC102" s="224" t="str">
        <f>IF(BW102="","",CONCATENATE(BW102,Names!$H$3,BX102,Names!$J$3,BY102,Names!$L$3,BZ102,Names!$N$3,CA102))</f>
        <v>HEBT-050PRL:RFS-PRLTE-L099</v>
      </c>
      <c r="CF102" t="str">
        <f>IFERROR(VLOOKUP($A102,Table!$AV$5:$BI$286,Table!$AW$3,FALSE),"")</f>
        <v/>
      </c>
      <c r="CG102" t="str">
        <f>IFERROR(VLOOKUP($A102,Table!$AV$5:$BI$286,Table!$AX$3,FALSE),"")</f>
        <v/>
      </c>
      <c r="CH102" t="str">
        <f>IF(CF102="","",Names!$K$3)</f>
        <v/>
      </c>
      <c r="CI102" t="str">
        <f>IF(CF102="","",Names!$C$11)</f>
        <v/>
      </c>
      <c r="CJ102" t="str">
        <f>IFERROR(VLOOKUP($A102,Table!$AV$5:$BI$286,Table!$BC$3,FALSE),"")</f>
        <v/>
      </c>
      <c r="CL102" s="224" t="str">
        <f>IF(CF102="","",CONCATENATE(CF102,Names!$H$3,CG102,Names!$J$3,CH102,Names!$L$3,CI102,Names!$N$3,CJ102))</f>
        <v/>
      </c>
      <c r="CO102" t="str">
        <f>IFERROR(VLOOKUP($A102,Table!$AV$5:$BI$286,Table!$AW$3,FALSE),"")</f>
        <v/>
      </c>
      <c r="CP102" t="str">
        <f>IFERROR(VLOOKUP($A102,Table!$AV$5:$BI$286,Table!$AX$3,FALSE),"")</f>
        <v/>
      </c>
      <c r="CQ102" t="str">
        <f>IF(CO102="","",Names!$K$3)</f>
        <v/>
      </c>
      <c r="CR102" t="str">
        <f>IF(CO102="","",Names!$C$11)</f>
        <v/>
      </c>
      <c r="CS102" t="str">
        <f>IFERROR(VLOOKUP($A102,Table!$AV$5:$BI$286,Table!$BF$3,FALSE),"")</f>
        <v/>
      </c>
      <c r="CU102" s="224" t="str">
        <f>IF(CO102="","",CONCATENATE(CO102,Names!$H$3,CP102,Names!$J$3,CQ102,Names!$L$3,CR102,Names!$N$3,CS102))</f>
        <v/>
      </c>
      <c r="CX102" t="str">
        <f>IFERROR(VLOOKUP($A102,Table!$AV$5:$BI$286,Table!$AW$3,FALSE),"")</f>
        <v/>
      </c>
      <c r="CY102" t="str">
        <f>IFERROR(VLOOKUP($A102,Table!$AV$5:$BI$286,Table!$AX$3,FALSE),"")</f>
        <v/>
      </c>
      <c r="CZ102" t="str">
        <f>IF(CX102="","",Names!$K$3)</f>
        <v/>
      </c>
      <c r="DA102" t="str">
        <f>IF(CX102="","",Names!$C$12)</f>
        <v/>
      </c>
      <c r="DB102" t="str">
        <f>IFERROR(VLOOKUP($A102,Table!$AV$5:$BI$286,Table!$BC$3,FALSE),"")</f>
        <v/>
      </c>
      <c r="DD102" s="224" t="str">
        <f>IF(CX102="","",CONCATENATE(CX102,Names!$H$3,CY102,Names!$J$3,CZ102,Names!$L$3,DA102,Names!$N$3,DB102))</f>
        <v/>
      </c>
      <c r="DG102" t="str">
        <f>IFERROR(VLOOKUP($A102,Table!$AV$5:$BI$286,Table!$AW$3,FALSE),"")</f>
        <v/>
      </c>
      <c r="DH102" t="str">
        <f>IFERROR(VLOOKUP($A102,Table!$AV$5:$BI$286,Table!$AX$3,FALSE),"")</f>
        <v/>
      </c>
      <c r="DI102" t="str">
        <f>IF(DG102="","",Names!$K$3)</f>
        <v/>
      </c>
      <c r="DJ102" t="str">
        <f>IF(DG102="","",Names!$C$24)</f>
        <v/>
      </c>
      <c r="DK102" t="str">
        <f>IFERROR(VLOOKUP($A102,Table!$AV$5:$BI$286,Table!$AY$3,FALSE),"")</f>
        <v/>
      </c>
      <c r="DM102" s="224" t="str">
        <f>IF(DG102="","",CONCATENATE(DG102,Names!$H$3,DH102,Names!$J$3,DI102,Names!$L$3,DJ102,Names!$N$3,DK102))</f>
        <v/>
      </c>
      <c r="DP102" s="1170" t="str">
        <f>IFERROR(VLOOKUP($A102,Table!$DI$5:$DO$286,Table!$DJ$3,FALSE),"")</f>
        <v/>
      </c>
      <c r="DQ102" s="1170" t="str">
        <f>IFERROR(VLOOKUP($A102,Table!$DI$5:$DO$286,Table!$DK$3,FALSE),"")</f>
        <v/>
      </c>
      <c r="DR102" s="1170" t="str">
        <f>IF(DP102="","",Names!$K$3)</f>
        <v/>
      </c>
      <c r="DS102" s="1170" t="str">
        <f>IF(DP102="","",Names!$C$26)</f>
        <v/>
      </c>
      <c r="DT102" s="1170" t="str">
        <f>IFERROR(VLOOKUP($A102,Table!$DI$5:$DO$286,Table!$DM$3,FALSE),"")</f>
        <v/>
      </c>
      <c r="DV102" s="224" t="str">
        <f>IF(DP102="","",CONCATENATE(DP102,Names!$H$3,DQ102,Names!$J$3,DR102,Names!$L$3,DS102,Names!$N$3,DT102))</f>
        <v/>
      </c>
      <c r="DY102" s="1170" t="str">
        <f>IFERROR(VLOOKUP($A102,Table!$DI$5:$DO$286,Table!$DJ$3,FALSE),"")</f>
        <v/>
      </c>
      <c r="DZ102" s="1170" t="str">
        <f>IFERROR(VLOOKUP($A102,Table!$DI$5:$DO$286,Table!$DK$3,FALSE),"")</f>
        <v/>
      </c>
      <c r="EA102" s="1170" t="str">
        <f>IF(DY102="","",Names!$K$3)</f>
        <v/>
      </c>
      <c r="EB102" s="1170" t="str">
        <f>IF(DY102="","",Names!$C$25)</f>
        <v/>
      </c>
      <c r="EC102" s="1170" t="str">
        <f>IFERROR(VLOOKUP($A102,Table!$DI$5:$DO$286,Table!$DM$3,FALSE),"")</f>
        <v/>
      </c>
      <c r="EE102" s="224" t="str">
        <f>IF(DY102="","",CONCATENATE(DY102,Names!$H$3,DZ102,Names!$J$3,EA102,Names!$L$3,EB102,Names!$N$3,EC102))</f>
        <v/>
      </c>
      <c r="EH102" t="str">
        <f>IFERROR(VLOOKUP($A102,TCS_C!$R$9:$U$10046,TCS_C!$S$5,FALSE),"")</f>
        <v/>
      </c>
      <c r="EI102" t="str">
        <f>IFERROR(VLOOKUP($A102,TCS_C!$R$9:$U$10046,TCS_C!$T$5,FALSE),"")</f>
        <v/>
      </c>
      <c r="EJ102" t="str">
        <f>IF(EH102="","",Names!$K$3)</f>
        <v/>
      </c>
      <c r="EK102" t="str">
        <f>IF(EH102="","",Names!$C$17)</f>
        <v/>
      </c>
      <c r="EL102" t="str">
        <f>IFERROR(VLOOKUP($A102,TCS_C!$R$9:$U$10046,TCS_C!$U$5,FALSE),"")</f>
        <v/>
      </c>
      <c r="EN102" s="224" t="str">
        <f>IF(EH102="","",CONCATENATE(EH102,Names!$H$3,EI102,Names!$J$3,EJ102,Names!$L$3,EK102,Names!$N$3,EL102))</f>
        <v/>
      </c>
      <c r="EQ102" t="str">
        <f>IFERROR(VLOOKUP($A102,Table!BT138:$BY$286,Table!$BU$3,FALSE),"")</f>
        <v/>
      </c>
      <c r="ER102" t="str">
        <f>IFERROR(VLOOKUP($A102,Table!BT138:$BY$286,Table!$BV$3,FALSE),"")</f>
        <v/>
      </c>
      <c r="ES102" t="str">
        <f>IF(EQ102="","",Names!$K$3)</f>
        <v/>
      </c>
      <c r="ET102" t="str">
        <f>IFERROR(VLOOKUP($A102,Table!BT138:$BY$286,Table!$BW$3,FALSE),"")</f>
        <v/>
      </c>
      <c r="EU102" t="str">
        <f>IFERROR(VLOOKUP($A102,Table!BT138:$BY$286,Table!$BX$3,FALSE),"")</f>
        <v/>
      </c>
      <c r="EW102" s="224" t="str">
        <f>IF(EQ102="","",CONCATENATE(EQ102,Names!$H$3,ER102,Names!$J$3,ES102,Names!$L$3,ET102,Names!$N$3,EU102))</f>
        <v/>
      </c>
      <c r="FB102" t="str">
        <f>IF(EZ102="","",Names!$K$3)</f>
        <v/>
      </c>
      <c r="FF102" s="224" t="str">
        <f>IF(EZ102="","",CONCATENATE(EZ102,Names!$H$3,FA102,Names!$J$3,FB102,Names!$L$3,FC102,Names!$N$3,FD102))</f>
        <v/>
      </c>
      <c r="FG102" s="1266" t="str">
        <f>IF(EZ102="","",CONCATENATE(FC102,Names!$N$3,FD102))</f>
        <v/>
      </c>
    </row>
    <row r="103" spans="1:163">
      <c r="A103" s="72">
        <v>100</v>
      </c>
      <c r="C103" t="str">
        <f>IFERROR(VLOOKUP($A103,Table!$AL$5:$AS$286,Table!$AM$3,FALSE),"")</f>
        <v>HEBT</v>
      </c>
      <c r="D103" t="str">
        <f>IFERROR(VLOOKUP($A103,Table!$AL$5:$AS$286,Table!$AN$3,FALSE),"")</f>
        <v>060PRL</v>
      </c>
      <c r="E103" t="str">
        <f>IF(C103="","",Names!$K$3)</f>
        <v>RFS</v>
      </c>
      <c r="F103" t="str">
        <f>IF(C103="","",Names!$C$5)</f>
        <v>PRLRL</v>
      </c>
      <c r="G103" t="str">
        <f>IFERROR(VLOOKUP($A103,Table!$AL$5:$AS$286,Table!$AO$3,FALSE),"")</f>
        <v>100</v>
      </c>
      <c r="I103" s="224" t="str">
        <f>IF(C103="","",CONCATENATE(C103,Names!$H$3,D103,Names!$J$3,E103,Names!$L$3,F103,Names!$N$3,G103))</f>
        <v>HEBT-060PRL:RFS-PRLRL-100</v>
      </c>
      <c r="L103" s="1170" t="str">
        <f>IFERROR(VLOOKUP($A103,Table!$AV$5:$BK$286,Table!$AW$3,FALSE),"")</f>
        <v/>
      </c>
      <c r="M103" s="1170" t="str">
        <f>IFERROR(VLOOKUP($A103,Table!$AV$5:$BK$286,Table!$AX$3,FALSE),"")</f>
        <v/>
      </c>
      <c r="N103" s="1170" t="str">
        <f>IF(L103="","",Names!$K$3)</f>
        <v/>
      </c>
      <c r="O103" s="1170" t="str">
        <f>IF(L103="","",Names!$C$9)</f>
        <v/>
      </c>
      <c r="P103" s="1170" t="str">
        <f>IFERROR(VLOOKUP($A103,Table!$AV$5:$BK$286,Table!$AY$3,FALSE),"")</f>
        <v/>
      </c>
      <c r="R103" s="224" t="str">
        <f>IF(L103="","",CONCATENATE(L103,Names!$H$3,M103,Names!$J$3,N103,Names!$L$3,O103,Names!$N$3,P103))</f>
        <v/>
      </c>
      <c r="U103" t="str">
        <f>IFERROR(VLOOKUP($A103,Table!$AV$5:$BI$286,Table!$AW$3,FALSE),"")</f>
        <v/>
      </c>
      <c r="V103" t="str">
        <f>IFERROR(VLOOKUP($A103,Table!$AV$5:$BI$286,Table!$AX$3,FALSE),"")</f>
        <v/>
      </c>
      <c r="W103" t="str">
        <f>IF(U103="","",Names!$K$3)</f>
        <v/>
      </c>
      <c r="X103" t="str">
        <f>IF(U103="","",Names!$C$6)</f>
        <v/>
      </c>
      <c r="Y103" t="str">
        <f>IFERROR(VLOOKUP($A103,Table!$AV$5:$BI$286,Table!$AY$3,FALSE),"")</f>
        <v/>
      </c>
      <c r="AA103" s="224" t="str">
        <f>IF(U103="","",CONCATENATE(U103,Names!$H$3,V103,Names!$J$3,W103,Names!$L$3,X103,Names!$N$3,Y103))</f>
        <v/>
      </c>
      <c r="AD103" t="str">
        <f>IFERROR(VLOOKUP($A103,Table!$AV$5:$BI$286,Table!$AW$3,FALSE),"")</f>
        <v/>
      </c>
      <c r="AE103" t="str">
        <f>IFERROR(VLOOKUP($A103,Table!$AV$5:$BI$286,Table!$AX$3,FALSE),"")</f>
        <v/>
      </c>
      <c r="AF103" t="str">
        <f>IF(AD103="","",Names!$K$3)</f>
        <v/>
      </c>
      <c r="AG103" t="str">
        <f>IF(AD103="","",Names!$C$7)</f>
        <v/>
      </c>
      <c r="AH103" t="str">
        <f>IFERROR(VLOOKUP($A103,Table!$AV$5:$BI$286,Table!$AY$3,FALSE),"")</f>
        <v/>
      </c>
      <c r="AJ103" s="224" t="str">
        <f>IF(AD103="","",CONCATENATE(AD103,Names!$H$3,AE103,Names!$J$3,AF103,Names!$L$3,AG103,Names!$N$3,AH103))</f>
        <v/>
      </c>
      <c r="AM103" t="str">
        <f>IFERROR(VLOOKUP($A103,Table!$AV$5:$BI$286,Table!$AW$3,FALSE),"")</f>
        <v/>
      </c>
      <c r="AN103" t="str">
        <f>IFERROR(VLOOKUP($A103,Table!$AV$5:$BI$286,Table!$AX$3,FALSE),"")</f>
        <v/>
      </c>
      <c r="AO103" t="str">
        <f>IF(AM103="","",Names!$K$3)</f>
        <v/>
      </c>
      <c r="AP103" t="str">
        <f>IF(AM103="","",Names!$C$8)</f>
        <v/>
      </c>
      <c r="AQ103" t="str">
        <f>IFERROR(VLOOKUP($A103,Table!$AV$5:$BI$286,Table!$AY$3,FALSE),"")</f>
        <v/>
      </c>
      <c r="AS103" s="224" t="str">
        <f>IF(AM103="","",CONCATENATE(AM103,Names!$H$3,AN103,Names!$J$3,AO103,Names!$L$3,AP103,Names!$N$3,AQ103))</f>
        <v/>
      </c>
      <c r="AV103" t="str">
        <f>IFERROR(VLOOKUP($A103,Table!$AL$5:$AS$286,Table!$AM$3,FALSE),"")</f>
        <v>HEBT</v>
      </c>
      <c r="AW103" t="str">
        <f>IFERROR(VLOOKUP($A103,Table!$AL$5:$AS$286,Table!$AN$3,FALSE),"")</f>
        <v>060PRL</v>
      </c>
      <c r="AX103" t="str">
        <f>IF(AV103="","",Names!$K$3)</f>
        <v>RFS</v>
      </c>
      <c r="AY103" t="str">
        <f>IF(AV103="","",Names!$C$10)</f>
        <v>PRLEH</v>
      </c>
      <c r="AZ103" t="str">
        <f>IFERROR(VLOOKUP($A103,Table!$AL$5:$AS$286,Table!$AQ$3,FALSE),"")</f>
        <v>L100</v>
      </c>
      <c r="BB103" s="224" t="str">
        <f>IF(AV103="","",CONCATENATE(AV103,Names!$H$3,AW103,Names!$J$3,AX103,Names!$L$3,AY103,Names!$N$3,AZ103))</f>
        <v>HEBT-060PRL:RFS-PRLEH-L100</v>
      </c>
      <c r="BE103" t="str">
        <f>IFERROR(VLOOKUP($A103,Table!$AV$5:$BI$286,Table!$AW$3,FALSE),"")</f>
        <v/>
      </c>
      <c r="BF103" t="str">
        <f>IFERROR(VLOOKUP($A103,Table!$AV$5:$BI$286,Table!$AX$3,FALSE),"")</f>
        <v/>
      </c>
      <c r="BG103" t="str">
        <f>IF(BE103="","",Names!$K$3)</f>
        <v/>
      </c>
      <c r="BH103" t="str">
        <f>IF(BE103="","",Names!$C$10)</f>
        <v/>
      </c>
      <c r="BI103" t="str">
        <f>IFERROR(VLOOKUP($A103,Table!$AV$5:$BI$286,Table!$BC$3,FALSE),"")</f>
        <v/>
      </c>
      <c r="BK103" s="224" t="str">
        <f>IF(BE103="","",CONCATENATE(BE103,Names!$H$3,BF103,Names!$J$3,BG103,Names!$L$3,BH103,Names!$N$3,BI103))</f>
        <v/>
      </c>
      <c r="BN103" t="str">
        <f>IFERROR(VLOOKUP($A103,Table!$AV$5:$BI$286,Table!$AW$3,FALSE),"")</f>
        <v/>
      </c>
      <c r="BO103" t="str">
        <f>IFERROR(VLOOKUP($A103,Table!$AV$5:$BI$286,Table!$AX$3,FALSE),"")</f>
        <v/>
      </c>
      <c r="BP103" t="str">
        <f>IF(BN103="","",Names!$K$3)</f>
        <v/>
      </c>
      <c r="BQ103" t="str">
        <f>IF(BN103="","",Names!$C$10)</f>
        <v/>
      </c>
      <c r="BR103" t="str">
        <f>IFERROR(VLOOKUP($A103,Table!$AV$5:$BI$286,Table!$BF$3,FALSE),"")</f>
        <v/>
      </c>
      <c r="BT103" s="224" t="str">
        <f>IF(BN103="","",CONCATENATE(BN103,Names!$H$3,BO103,Names!$J$3,BP103,Names!$L$3,BQ103,Names!$N$3,BR103))</f>
        <v/>
      </c>
      <c r="BW103" t="str">
        <f>IFERROR(VLOOKUP($A103,Table!$AL$5:$AS$286,Table!$AM$3,FALSE),"")</f>
        <v>HEBT</v>
      </c>
      <c r="BX103" t="str">
        <f>IFERROR(VLOOKUP($A103,Table!$AL$5:$AS$286,Table!$AN$3,FALSE),"")</f>
        <v>060PRL</v>
      </c>
      <c r="BY103" t="str">
        <f>IF(BW103="","",Names!$K$3)</f>
        <v>RFS</v>
      </c>
      <c r="BZ103" t="str">
        <f>IF(BW103="","",Names!$C$11)</f>
        <v>PRLTE</v>
      </c>
      <c r="CA103" t="str">
        <f>IFERROR(VLOOKUP($A103,Table!$AL$5:$AS$286,Table!$AQ$3,FALSE),"")</f>
        <v>L100</v>
      </c>
      <c r="CC103" s="224" t="str">
        <f>IF(BW103="","",CONCATENATE(BW103,Names!$H$3,BX103,Names!$J$3,BY103,Names!$L$3,BZ103,Names!$N$3,CA103))</f>
        <v>HEBT-060PRL:RFS-PRLTE-L100</v>
      </c>
      <c r="CF103" t="str">
        <f>IFERROR(VLOOKUP($A103,Table!$AV$5:$BI$286,Table!$AW$3,FALSE),"")</f>
        <v/>
      </c>
      <c r="CG103" t="str">
        <f>IFERROR(VLOOKUP($A103,Table!$AV$5:$BI$286,Table!$AX$3,FALSE),"")</f>
        <v/>
      </c>
      <c r="CH103" t="str">
        <f>IF(CF103="","",Names!$K$3)</f>
        <v/>
      </c>
      <c r="CI103" t="str">
        <f>IF(CF103="","",Names!$C$11)</f>
        <v/>
      </c>
      <c r="CJ103" t="str">
        <f>IFERROR(VLOOKUP($A103,Table!$AV$5:$BI$286,Table!$BC$3,FALSE),"")</f>
        <v/>
      </c>
      <c r="CL103" s="224" t="str">
        <f>IF(CF103="","",CONCATENATE(CF103,Names!$H$3,CG103,Names!$J$3,CH103,Names!$L$3,CI103,Names!$N$3,CJ103))</f>
        <v/>
      </c>
      <c r="CO103" t="str">
        <f>IFERROR(VLOOKUP($A103,Table!$AV$5:$BI$286,Table!$AW$3,FALSE),"")</f>
        <v/>
      </c>
      <c r="CP103" t="str">
        <f>IFERROR(VLOOKUP($A103,Table!$AV$5:$BI$286,Table!$AX$3,FALSE),"")</f>
        <v/>
      </c>
      <c r="CQ103" t="str">
        <f>IF(CO103="","",Names!$K$3)</f>
        <v/>
      </c>
      <c r="CR103" t="str">
        <f>IF(CO103="","",Names!$C$11)</f>
        <v/>
      </c>
      <c r="CS103" t="str">
        <f>IFERROR(VLOOKUP($A103,Table!$AV$5:$BI$286,Table!$BF$3,FALSE),"")</f>
        <v/>
      </c>
      <c r="CU103" s="224" t="str">
        <f>IF(CO103="","",CONCATENATE(CO103,Names!$H$3,CP103,Names!$J$3,CQ103,Names!$L$3,CR103,Names!$N$3,CS103))</f>
        <v/>
      </c>
      <c r="CX103" t="str">
        <f>IFERROR(VLOOKUP($A103,Table!$AV$5:$BI$286,Table!$AW$3,FALSE),"")</f>
        <v/>
      </c>
      <c r="CY103" t="str">
        <f>IFERROR(VLOOKUP($A103,Table!$AV$5:$BI$286,Table!$AX$3,FALSE),"")</f>
        <v/>
      </c>
      <c r="CZ103" t="str">
        <f>IF(CX103="","",Names!$K$3)</f>
        <v/>
      </c>
      <c r="DA103" t="str">
        <f>IF(CX103="","",Names!$C$12)</f>
        <v/>
      </c>
      <c r="DB103" t="str">
        <f>IFERROR(VLOOKUP($A103,Table!$AV$5:$BI$286,Table!$BC$3,FALSE),"")</f>
        <v/>
      </c>
      <c r="DD103" s="224" t="str">
        <f>IF(CX103="","",CONCATENATE(CX103,Names!$H$3,CY103,Names!$J$3,CZ103,Names!$L$3,DA103,Names!$N$3,DB103))</f>
        <v/>
      </c>
      <c r="DG103" t="str">
        <f>IFERROR(VLOOKUP($A103,Table!$AV$5:$BI$286,Table!$AW$3,FALSE),"")</f>
        <v/>
      </c>
      <c r="DH103" t="str">
        <f>IFERROR(VLOOKUP($A103,Table!$AV$5:$BI$286,Table!$AX$3,FALSE),"")</f>
        <v/>
      </c>
      <c r="DI103" t="str">
        <f>IF(DG103="","",Names!$K$3)</f>
        <v/>
      </c>
      <c r="DJ103" t="str">
        <f>IF(DG103="","",Names!$C$24)</f>
        <v/>
      </c>
      <c r="DK103" t="str">
        <f>IFERROR(VLOOKUP($A103,Table!$AV$5:$BI$286,Table!$AY$3,FALSE),"")</f>
        <v/>
      </c>
      <c r="DM103" s="224" t="str">
        <f>IF(DG103="","",CONCATENATE(DG103,Names!$H$3,DH103,Names!$J$3,DI103,Names!$L$3,DJ103,Names!$N$3,DK103))</f>
        <v/>
      </c>
      <c r="DP103" s="1170" t="str">
        <f>IFERROR(VLOOKUP($A103,Table!$DI$5:$DO$286,Table!$DJ$3,FALSE),"")</f>
        <v/>
      </c>
      <c r="DQ103" s="1170" t="str">
        <f>IFERROR(VLOOKUP($A103,Table!$DI$5:$DO$286,Table!$DK$3,FALSE),"")</f>
        <v/>
      </c>
      <c r="DR103" s="1170" t="str">
        <f>IF(DP103="","",Names!$K$3)</f>
        <v/>
      </c>
      <c r="DS103" s="1170" t="str">
        <f>IF(DP103="","",Names!$C$26)</f>
        <v/>
      </c>
      <c r="DT103" s="1170" t="str">
        <f>IFERROR(VLOOKUP($A103,Table!$DI$5:$DO$286,Table!$DM$3,FALSE),"")</f>
        <v/>
      </c>
      <c r="DV103" s="224" t="str">
        <f>IF(DP103="","",CONCATENATE(DP103,Names!$H$3,DQ103,Names!$J$3,DR103,Names!$L$3,DS103,Names!$N$3,DT103))</f>
        <v/>
      </c>
      <c r="DY103" s="1170" t="str">
        <f>IFERROR(VLOOKUP($A103,Table!$DI$5:$DO$286,Table!$DJ$3,FALSE),"")</f>
        <v/>
      </c>
      <c r="DZ103" s="1170" t="str">
        <f>IFERROR(VLOOKUP($A103,Table!$DI$5:$DO$286,Table!$DK$3,FALSE),"")</f>
        <v/>
      </c>
      <c r="EA103" s="1170" t="str">
        <f>IF(DY103="","",Names!$K$3)</f>
        <v/>
      </c>
      <c r="EB103" s="1170" t="str">
        <f>IF(DY103="","",Names!$C$25)</f>
        <v/>
      </c>
      <c r="EC103" s="1170" t="str">
        <f>IFERROR(VLOOKUP($A103,Table!$DI$5:$DO$286,Table!$DM$3,FALSE),"")</f>
        <v/>
      </c>
      <c r="EE103" s="224" t="str">
        <f>IF(DY103="","",CONCATENATE(DY103,Names!$H$3,DZ103,Names!$J$3,EA103,Names!$L$3,EB103,Names!$N$3,EC103))</f>
        <v/>
      </c>
      <c r="EH103" t="str">
        <f>IFERROR(VLOOKUP($A103,TCS_C!$R$9:$U$10046,TCS_C!$S$5,FALSE),"")</f>
        <v/>
      </c>
      <c r="EI103" t="str">
        <f>IFERROR(VLOOKUP($A103,TCS_C!$R$9:$U$10046,TCS_C!$T$5,FALSE),"")</f>
        <v/>
      </c>
      <c r="EJ103" t="str">
        <f>IF(EH103="","",Names!$K$3)</f>
        <v/>
      </c>
      <c r="EK103" t="str">
        <f>IF(EH103="","",Names!$C$17)</f>
        <v/>
      </c>
      <c r="EL103" t="str">
        <f>IFERROR(VLOOKUP($A103,TCS_C!$R$9:$U$10046,TCS_C!$U$5,FALSE),"")</f>
        <v/>
      </c>
      <c r="EN103" s="224" t="str">
        <f>IF(EH103="","",CONCATENATE(EH103,Names!$H$3,EI103,Names!$J$3,EJ103,Names!$L$3,EK103,Names!$N$3,EL103))</f>
        <v/>
      </c>
      <c r="EQ103" t="str">
        <f>IFERROR(VLOOKUP($A103,Table!BT139:$BY$286,Table!$BU$3,FALSE),"")</f>
        <v/>
      </c>
      <c r="ER103" t="str">
        <f>IFERROR(VLOOKUP($A103,Table!BT139:$BY$286,Table!$BV$3,FALSE),"")</f>
        <v/>
      </c>
      <c r="ES103" t="str">
        <f>IF(EQ103="","",Names!$K$3)</f>
        <v/>
      </c>
      <c r="ET103" t="str">
        <f>IFERROR(VLOOKUP($A103,Table!BT139:$BY$286,Table!$BW$3,FALSE),"")</f>
        <v/>
      </c>
      <c r="EU103" t="str">
        <f>IFERROR(VLOOKUP($A103,Table!BT139:$BY$286,Table!$BX$3,FALSE),"")</f>
        <v/>
      </c>
      <c r="EW103" s="224" t="str">
        <f>IF(EQ103="","",CONCATENATE(EQ103,Names!$H$3,ER103,Names!$J$3,ES103,Names!$L$3,ET103,Names!$N$3,EU103))</f>
        <v/>
      </c>
      <c r="FB103" t="str">
        <f>IF(EZ103="","",Names!$K$3)</f>
        <v/>
      </c>
      <c r="FF103" s="224" t="str">
        <f>IF(EZ103="","",CONCATENATE(EZ103,Names!$H$3,FA103,Names!$J$3,FB103,Names!$L$3,FC103,Names!$N$3,FD103))</f>
        <v/>
      </c>
      <c r="FG103" s="1266" t="str">
        <f>IF(EZ103="","",CONCATENATE(FC103,Names!$N$3,FD103))</f>
        <v/>
      </c>
    </row>
    <row r="104" spans="1:163">
      <c r="A104" s="72">
        <v>101</v>
      </c>
      <c r="C104" t="str">
        <f>IFERROR(VLOOKUP($A104,Table!$AL$5:$AS$286,Table!$AM$3,FALSE),"")</f>
        <v>HEBT</v>
      </c>
      <c r="D104" t="str">
        <f>IFERROR(VLOOKUP($A104,Table!$AL$5:$AS$286,Table!$AN$3,FALSE),"")</f>
        <v>060PRL</v>
      </c>
      <c r="E104" t="str">
        <f>IF(C104="","",Names!$K$3)</f>
        <v>RFS</v>
      </c>
      <c r="F104" t="str">
        <f>IF(C104="","",Names!$C$5)</f>
        <v>PRLRL</v>
      </c>
      <c r="G104" t="str">
        <f>IFERROR(VLOOKUP($A104,Table!$AL$5:$AS$286,Table!$AO$3,FALSE),"")</f>
        <v>101</v>
      </c>
      <c r="I104" s="224" t="str">
        <f>IF(C104="","",CONCATENATE(C104,Names!$H$3,D104,Names!$J$3,E104,Names!$L$3,F104,Names!$N$3,G104))</f>
        <v>HEBT-060PRL:RFS-PRLRL-101</v>
      </c>
      <c r="L104" s="1170" t="str">
        <f>IFERROR(VLOOKUP($A104,Table!$AV$5:$BK$286,Table!$AW$3,FALSE),"")</f>
        <v/>
      </c>
      <c r="M104" s="1170" t="str">
        <f>IFERROR(VLOOKUP($A104,Table!$AV$5:$BK$286,Table!$AX$3,FALSE),"")</f>
        <v/>
      </c>
      <c r="N104" s="1170" t="str">
        <f>IF(L104="","",Names!$K$3)</f>
        <v/>
      </c>
      <c r="O104" s="1170" t="str">
        <f>IF(L104="","",Names!$C$9)</f>
        <v/>
      </c>
      <c r="P104" s="1170" t="str">
        <f>IFERROR(VLOOKUP($A104,Table!$AV$5:$BK$286,Table!$AY$3,FALSE),"")</f>
        <v/>
      </c>
      <c r="R104" s="224" t="str">
        <f>IF(L104="","",CONCATENATE(L104,Names!$H$3,M104,Names!$J$3,N104,Names!$L$3,O104,Names!$N$3,P104))</f>
        <v/>
      </c>
      <c r="U104" t="str">
        <f>IFERROR(VLOOKUP($A104,Table!$AV$5:$BI$286,Table!$AW$3,FALSE),"")</f>
        <v/>
      </c>
      <c r="V104" t="str">
        <f>IFERROR(VLOOKUP($A104,Table!$AV$5:$BI$286,Table!$AX$3,FALSE),"")</f>
        <v/>
      </c>
      <c r="W104" t="str">
        <f>IF(U104="","",Names!$K$3)</f>
        <v/>
      </c>
      <c r="X104" t="str">
        <f>IF(U104="","",Names!$C$6)</f>
        <v/>
      </c>
      <c r="Y104" t="str">
        <f>IFERROR(VLOOKUP($A104,Table!$AV$5:$BI$286,Table!$AY$3,FALSE),"")</f>
        <v/>
      </c>
      <c r="AA104" s="224" t="str">
        <f>IF(U104="","",CONCATENATE(U104,Names!$H$3,V104,Names!$J$3,W104,Names!$L$3,X104,Names!$N$3,Y104))</f>
        <v/>
      </c>
      <c r="AD104" t="str">
        <f>IFERROR(VLOOKUP($A104,Table!$AV$5:$BI$286,Table!$AW$3,FALSE),"")</f>
        <v/>
      </c>
      <c r="AE104" t="str">
        <f>IFERROR(VLOOKUP($A104,Table!$AV$5:$BI$286,Table!$AX$3,FALSE),"")</f>
        <v/>
      </c>
      <c r="AF104" t="str">
        <f>IF(AD104="","",Names!$K$3)</f>
        <v/>
      </c>
      <c r="AG104" t="str">
        <f>IF(AD104="","",Names!$C$7)</f>
        <v/>
      </c>
      <c r="AH104" t="str">
        <f>IFERROR(VLOOKUP($A104,Table!$AV$5:$BI$286,Table!$AY$3,FALSE),"")</f>
        <v/>
      </c>
      <c r="AJ104" s="224" t="str">
        <f>IF(AD104="","",CONCATENATE(AD104,Names!$H$3,AE104,Names!$J$3,AF104,Names!$L$3,AG104,Names!$N$3,AH104))</f>
        <v/>
      </c>
      <c r="AM104" t="str">
        <f>IFERROR(VLOOKUP($A104,Table!$AV$5:$BI$286,Table!$AW$3,FALSE),"")</f>
        <v/>
      </c>
      <c r="AN104" t="str">
        <f>IFERROR(VLOOKUP($A104,Table!$AV$5:$BI$286,Table!$AX$3,FALSE),"")</f>
        <v/>
      </c>
      <c r="AO104" t="str">
        <f>IF(AM104="","",Names!$K$3)</f>
        <v/>
      </c>
      <c r="AP104" t="str">
        <f>IF(AM104="","",Names!$C$8)</f>
        <v/>
      </c>
      <c r="AQ104" t="str">
        <f>IFERROR(VLOOKUP($A104,Table!$AV$5:$BI$286,Table!$AY$3,FALSE),"")</f>
        <v/>
      </c>
      <c r="AS104" s="224" t="str">
        <f>IF(AM104="","",CONCATENATE(AM104,Names!$H$3,AN104,Names!$J$3,AO104,Names!$L$3,AP104,Names!$N$3,AQ104))</f>
        <v/>
      </c>
      <c r="AV104" t="str">
        <f>IFERROR(VLOOKUP($A104,Table!$AL$5:$AS$286,Table!$AM$3,FALSE),"")</f>
        <v>HEBT</v>
      </c>
      <c r="AW104" t="str">
        <f>IFERROR(VLOOKUP($A104,Table!$AL$5:$AS$286,Table!$AN$3,FALSE),"")</f>
        <v>060PRL</v>
      </c>
      <c r="AX104" t="str">
        <f>IF(AV104="","",Names!$K$3)</f>
        <v>RFS</v>
      </c>
      <c r="AY104" t="str">
        <f>IF(AV104="","",Names!$C$10)</f>
        <v>PRLEH</v>
      </c>
      <c r="AZ104" t="str">
        <f>IFERROR(VLOOKUP($A104,Table!$AL$5:$AS$286,Table!$AQ$3,FALSE),"")</f>
        <v>L101</v>
      </c>
      <c r="BB104" s="224" t="str">
        <f>IF(AV104="","",CONCATENATE(AV104,Names!$H$3,AW104,Names!$J$3,AX104,Names!$L$3,AY104,Names!$N$3,AZ104))</f>
        <v>HEBT-060PRL:RFS-PRLEH-L101</v>
      </c>
      <c r="BE104" t="str">
        <f>IFERROR(VLOOKUP($A104,Table!$AV$5:$BI$286,Table!$AW$3,FALSE),"")</f>
        <v/>
      </c>
      <c r="BF104" t="str">
        <f>IFERROR(VLOOKUP($A104,Table!$AV$5:$BI$286,Table!$AX$3,FALSE),"")</f>
        <v/>
      </c>
      <c r="BG104" t="str">
        <f>IF(BE104="","",Names!$K$3)</f>
        <v/>
      </c>
      <c r="BH104" t="str">
        <f>IF(BE104="","",Names!$C$10)</f>
        <v/>
      </c>
      <c r="BI104" t="str">
        <f>IFERROR(VLOOKUP($A104,Table!$AV$5:$BI$286,Table!$BC$3,FALSE),"")</f>
        <v/>
      </c>
      <c r="BK104" s="224" t="str">
        <f>IF(BE104="","",CONCATENATE(BE104,Names!$H$3,BF104,Names!$J$3,BG104,Names!$L$3,BH104,Names!$N$3,BI104))</f>
        <v/>
      </c>
      <c r="BN104" t="str">
        <f>IFERROR(VLOOKUP($A104,Table!$AV$5:$BI$286,Table!$AW$3,FALSE),"")</f>
        <v/>
      </c>
      <c r="BO104" t="str">
        <f>IFERROR(VLOOKUP($A104,Table!$AV$5:$BI$286,Table!$AX$3,FALSE),"")</f>
        <v/>
      </c>
      <c r="BP104" t="str">
        <f>IF(BN104="","",Names!$K$3)</f>
        <v/>
      </c>
      <c r="BQ104" t="str">
        <f>IF(BN104="","",Names!$C$10)</f>
        <v/>
      </c>
      <c r="BR104" t="str">
        <f>IFERROR(VLOOKUP($A104,Table!$AV$5:$BI$286,Table!$BF$3,FALSE),"")</f>
        <v/>
      </c>
      <c r="BT104" s="224" t="str">
        <f>IF(BN104="","",CONCATENATE(BN104,Names!$H$3,BO104,Names!$J$3,BP104,Names!$L$3,BQ104,Names!$N$3,BR104))</f>
        <v/>
      </c>
      <c r="BW104" t="str">
        <f>IFERROR(VLOOKUP($A104,Table!$AL$5:$AS$286,Table!$AM$3,FALSE),"")</f>
        <v>HEBT</v>
      </c>
      <c r="BX104" t="str">
        <f>IFERROR(VLOOKUP($A104,Table!$AL$5:$AS$286,Table!$AN$3,FALSE),"")</f>
        <v>060PRL</v>
      </c>
      <c r="BY104" t="str">
        <f>IF(BW104="","",Names!$K$3)</f>
        <v>RFS</v>
      </c>
      <c r="BZ104" t="str">
        <f>IF(BW104="","",Names!$C$11)</f>
        <v>PRLTE</v>
      </c>
      <c r="CA104" t="str">
        <f>IFERROR(VLOOKUP($A104,Table!$AL$5:$AS$286,Table!$AQ$3,FALSE),"")</f>
        <v>L101</v>
      </c>
      <c r="CC104" s="224" t="str">
        <f>IF(BW104="","",CONCATENATE(BW104,Names!$H$3,BX104,Names!$J$3,BY104,Names!$L$3,BZ104,Names!$N$3,CA104))</f>
        <v>HEBT-060PRL:RFS-PRLTE-L101</v>
      </c>
      <c r="CF104" t="str">
        <f>IFERROR(VLOOKUP($A104,Table!$AV$5:$BI$286,Table!$AW$3,FALSE),"")</f>
        <v/>
      </c>
      <c r="CG104" t="str">
        <f>IFERROR(VLOOKUP($A104,Table!$AV$5:$BI$286,Table!$AX$3,FALSE),"")</f>
        <v/>
      </c>
      <c r="CH104" t="str">
        <f>IF(CF104="","",Names!$K$3)</f>
        <v/>
      </c>
      <c r="CI104" t="str">
        <f>IF(CF104="","",Names!$C$11)</f>
        <v/>
      </c>
      <c r="CJ104" t="str">
        <f>IFERROR(VLOOKUP($A104,Table!$AV$5:$BI$286,Table!$BC$3,FALSE),"")</f>
        <v/>
      </c>
      <c r="CL104" s="224" t="str">
        <f>IF(CF104="","",CONCATENATE(CF104,Names!$H$3,CG104,Names!$J$3,CH104,Names!$L$3,CI104,Names!$N$3,CJ104))</f>
        <v/>
      </c>
      <c r="CO104" t="str">
        <f>IFERROR(VLOOKUP($A104,Table!$AV$5:$BI$286,Table!$AW$3,FALSE),"")</f>
        <v/>
      </c>
      <c r="CP104" t="str">
        <f>IFERROR(VLOOKUP($A104,Table!$AV$5:$BI$286,Table!$AX$3,FALSE),"")</f>
        <v/>
      </c>
      <c r="CQ104" t="str">
        <f>IF(CO104="","",Names!$K$3)</f>
        <v/>
      </c>
      <c r="CR104" t="str">
        <f>IF(CO104="","",Names!$C$11)</f>
        <v/>
      </c>
      <c r="CS104" t="str">
        <f>IFERROR(VLOOKUP($A104,Table!$AV$5:$BI$286,Table!$BF$3,FALSE),"")</f>
        <v/>
      </c>
      <c r="CU104" s="224" t="str">
        <f>IF(CO104="","",CONCATENATE(CO104,Names!$H$3,CP104,Names!$J$3,CQ104,Names!$L$3,CR104,Names!$N$3,CS104))</f>
        <v/>
      </c>
      <c r="CX104" t="str">
        <f>IFERROR(VLOOKUP($A104,Table!$AV$5:$BI$286,Table!$AW$3,FALSE),"")</f>
        <v/>
      </c>
      <c r="CY104" t="str">
        <f>IFERROR(VLOOKUP($A104,Table!$AV$5:$BI$286,Table!$AX$3,FALSE),"")</f>
        <v/>
      </c>
      <c r="CZ104" t="str">
        <f>IF(CX104="","",Names!$K$3)</f>
        <v/>
      </c>
      <c r="DA104" t="str">
        <f>IF(CX104="","",Names!$C$12)</f>
        <v/>
      </c>
      <c r="DB104" t="str">
        <f>IFERROR(VLOOKUP($A104,Table!$AV$5:$BI$286,Table!$BC$3,FALSE),"")</f>
        <v/>
      </c>
      <c r="DD104" s="224" t="str">
        <f>IF(CX104="","",CONCATENATE(CX104,Names!$H$3,CY104,Names!$J$3,CZ104,Names!$L$3,DA104,Names!$N$3,DB104))</f>
        <v/>
      </c>
      <c r="DG104" t="str">
        <f>IFERROR(VLOOKUP($A104,Table!$AV$5:$BI$286,Table!$AW$3,FALSE),"")</f>
        <v/>
      </c>
      <c r="DH104" t="str">
        <f>IFERROR(VLOOKUP($A104,Table!$AV$5:$BI$286,Table!$AX$3,FALSE),"")</f>
        <v/>
      </c>
      <c r="DI104" t="str">
        <f>IF(DG104="","",Names!$K$3)</f>
        <v/>
      </c>
      <c r="DJ104" t="str">
        <f>IF(DG104="","",Names!$C$24)</f>
        <v/>
      </c>
      <c r="DK104" t="str">
        <f>IFERROR(VLOOKUP($A104,Table!$AV$5:$BI$286,Table!$AY$3,FALSE),"")</f>
        <v/>
      </c>
      <c r="DM104" s="224" t="str">
        <f>IF(DG104="","",CONCATENATE(DG104,Names!$H$3,DH104,Names!$J$3,DI104,Names!$L$3,DJ104,Names!$N$3,DK104))</f>
        <v/>
      </c>
      <c r="DP104" s="1170" t="str">
        <f>IFERROR(VLOOKUP($A104,Table!$DI$5:$DO$286,Table!$DJ$3,FALSE),"")</f>
        <v/>
      </c>
      <c r="DQ104" s="1170" t="str">
        <f>IFERROR(VLOOKUP($A104,Table!$DI$5:$DO$286,Table!$DK$3,FALSE),"")</f>
        <v/>
      </c>
      <c r="DR104" s="1170" t="str">
        <f>IF(DP104="","",Names!$K$3)</f>
        <v/>
      </c>
      <c r="DS104" s="1170" t="str">
        <f>IF(DP104="","",Names!$C$26)</f>
        <v/>
      </c>
      <c r="DT104" s="1170" t="str">
        <f>IFERROR(VLOOKUP($A104,Table!$DI$5:$DO$286,Table!$DM$3,FALSE),"")</f>
        <v/>
      </c>
      <c r="DV104" s="224" t="str">
        <f>IF(DP104="","",CONCATENATE(DP104,Names!$H$3,DQ104,Names!$J$3,DR104,Names!$L$3,DS104,Names!$N$3,DT104))</f>
        <v/>
      </c>
      <c r="DY104" s="1170" t="str">
        <f>IFERROR(VLOOKUP($A104,Table!$DI$5:$DO$286,Table!$DJ$3,FALSE),"")</f>
        <v/>
      </c>
      <c r="DZ104" s="1170" t="str">
        <f>IFERROR(VLOOKUP($A104,Table!$DI$5:$DO$286,Table!$DK$3,FALSE),"")</f>
        <v/>
      </c>
      <c r="EA104" s="1170" t="str">
        <f>IF(DY104="","",Names!$K$3)</f>
        <v/>
      </c>
      <c r="EB104" s="1170" t="str">
        <f>IF(DY104="","",Names!$C$25)</f>
        <v/>
      </c>
      <c r="EC104" s="1170" t="str">
        <f>IFERROR(VLOOKUP($A104,Table!$DI$5:$DO$286,Table!$DM$3,FALSE),"")</f>
        <v/>
      </c>
      <c r="EE104" s="224" t="str">
        <f>IF(DY104="","",CONCATENATE(DY104,Names!$H$3,DZ104,Names!$J$3,EA104,Names!$L$3,EB104,Names!$N$3,EC104))</f>
        <v/>
      </c>
      <c r="EH104" t="str">
        <f>IFERROR(VLOOKUP($A104,TCS_C!$R$9:$U$10046,TCS_C!$S$5,FALSE),"")</f>
        <v/>
      </c>
      <c r="EI104" t="str">
        <f>IFERROR(VLOOKUP($A104,TCS_C!$R$9:$U$10046,TCS_C!$T$5,FALSE),"")</f>
        <v/>
      </c>
      <c r="EJ104" t="str">
        <f>IF(EH104="","",Names!$K$3)</f>
        <v/>
      </c>
      <c r="EK104" t="str">
        <f>IF(EH104="","",Names!$C$17)</f>
        <v/>
      </c>
      <c r="EL104" t="str">
        <f>IFERROR(VLOOKUP($A104,TCS_C!$R$9:$U$10046,TCS_C!$U$5,FALSE),"")</f>
        <v/>
      </c>
      <c r="EN104" s="224" t="str">
        <f>IF(EH104="","",CONCATENATE(EH104,Names!$H$3,EI104,Names!$J$3,EJ104,Names!$L$3,EK104,Names!$N$3,EL104))</f>
        <v/>
      </c>
      <c r="EQ104" t="str">
        <f>IFERROR(VLOOKUP($A104,Table!BT140:$BY$286,Table!$BU$3,FALSE),"")</f>
        <v/>
      </c>
      <c r="ER104" t="str">
        <f>IFERROR(VLOOKUP($A104,Table!BT140:$BY$286,Table!$BV$3,FALSE),"")</f>
        <v/>
      </c>
      <c r="ES104" t="str">
        <f>IF(EQ104="","",Names!$K$3)</f>
        <v/>
      </c>
      <c r="ET104" t="str">
        <f>IFERROR(VLOOKUP($A104,Table!BT140:$BY$286,Table!$BW$3,FALSE),"")</f>
        <v/>
      </c>
      <c r="EU104" t="str">
        <f>IFERROR(VLOOKUP($A104,Table!BT140:$BY$286,Table!$BX$3,FALSE),"")</f>
        <v/>
      </c>
      <c r="EW104" s="224" t="str">
        <f>IF(EQ104="","",CONCATENATE(EQ104,Names!$H$3,ER104,Names!$J$3,ES104,Names!$L$3,ET104,Names!$N$3,EU104))</f>
        <v/>
      </c>
      <c r="FB104" t="str">
        <f>IF(EZ104="","",Names!$K$3)</f>
        <v/>
      </c>
      <c r="FF104" s="224" t="str">
        <f>IF(EZ104="","",CONCATENATE(EZ104,Names!$H$3,FA104,Names!$J$3,FB104,Names!$L$3,FC104,Names!$N$3,FD104))</f>
        <v/>
      </c>
      <c r="FG104" s="1266" t="str">
        <f>IF(EZ104="","",CONCATENATE(FC104,Names!$N$3,FD104))</f>
        <v/>
      </c>
    </row>
    <row r="105" spans="1:163">
      <c r="A105" s="72">
        <v>102</v>
      </c>
      <c r="C105" t="str">
        <f>IFERROR(VLOOKUP($A105,Table!$AL$5:$AS$286,Table!$AM$3,FALSE),"")</f>
        <v>HEBT</v>
      </c>
      <c r="D105" t="str">
        <f>IFERROR(VLOOKUP($A105,Table!$AL$5:$AS$286,Table!$AN$3,FALSE),"")</f>
        <v>070PRL</v>
      </c>
      <c r="E105" t="str">
        <f>IF(C105="","",Names!$K$3)</f>
        <v>RFS</v>
      </c>
      <c r="F105" t="str">
        <f>IF(C105="","",Names!$C$5)</f>
        <v>PRLRL</v>
      </c>
      <c r="G105" t="str">
        <f>IFERROR(VLOOKUP($A105,Table!$AL$5:$AS$286,Table!$AO$3,FALSE),"")</f>
        <v>102</v>
      </c>
      <c r="I105" s="224" t="str">
        <f>IF(C105="","",CONCATENATE(C105,Names!$H$3,D105,Names!$J$3,E105,Names!$L$3,F105,Names!$N$3,G105))</f>
        <v>HEBT-070PRL:RFS-PRLRL-102</v>
      </c>
      <c r="L105" s="1170" t="str">
        <f>IFERROR(VLOOKUP($A105,Table!$AV$5:$BK$286,Table!$AW$3,FALSE),"")</f>
        <v/>
      </c>
      <c r="M105" s="1170" t="str">
        <f>IFERROR(VLOOKUP($A105,Table!$AV$5:$BK$286,Table!$AX$3,FALSE),"")</f>
        <v/>
      </c>
      <c r="N105" s="1170" t="str">
        <f>IF(L105="","",Names!$K$3)</f>
        <v/>
      </c>
      <c r="O105" s="1170" t="str">
        <f>IF(L105="","",Names!$C$9)</f>
        <v/>
      </c>
      <c r="P105" s="1170" t="str">
        <f>IFERROR(VLOOKUP($A105,Table!$AV$5:$BK$286,Table!$AY$3,FALSE),"")</f>
        <v/>
      </c>
      <c r="R105" s="224" t="str">
        <f>IF(L105="","",CONCATENATE(L105,Names!$H$3,M105,Names!$J$3,N105,Names!$L$3,O105,Names!$N$3,P105))</f>
        <v/>
      </c>
      <c r="U105" t="str">
        <f>IFERROR(VLOOKUP($A105,Table!$AV$5:$BI$286,Table!$AW$3,FALSE),"")</f>
        <v/>
      </c>
      <c r="V105" t="str">
        <f>IFERROR(VLOOKUP($A105,Table!$AV$5:$BI$286,Table!$AX$3,FALSE),"")</f>
        <v/>
      </c>
      <c r="W105" t="str">
        <f>IF(U105="","",Names!$K$3)</f>
        <v/>
      </c>
      <c r="X105" t="str">
        <f>IF(U105="","",Names!$C$6)</f>
        <v/>
      </c>
      <c r="Y105" t="str">
        <f>IFERROR(VLOOKUP($A105,Table!$AV$5:$BI$286,Table!$AY$3,FALSE),"")</f>
        <v/>
      </c>
      <c r="AA105" s="224" t="str">
        <f>IF(U105="","",CONCATENATE(U105,Names!$H$3,V105,Names!$J$3,W105,Names!$L$3,X105,Names!$N$3,Y105))</f>
        <v/>
      </c>
      <c r="AD105" t="str">
        <f>IFERROR(VLOOKUP($A105,Table!$AV$5:$BI$286,Table!$AW$3,FALSE),"")</f>
        <v/>
      </c>
      <c r="AE105" t="str">
        <f>IFERROR(VLOOKUP($A105,Table!$AV$5:$BI$286,Table!$AX$3,FALSE),"")</f>
        <v/>
      </c>
      <c r="AF105" t="str">
        <f>IF(AD105="","",Names!$K$3)</f>
        <v/>
      </c>
      <c r="AG105" t="str">
        <f>IF(AD105="","",Names!$C$7)</f>
        <v/>
      </c>
      <c r="AH105" t="str">
        <f>IFERROR(VLOOKUP($A105,Table!$AV$5:$BI$286,Table!$AY$3,FALSE),"")</f>
        <v/>
      </c>
      <c r="AJ105" s="224" t="str">
        <f>IF(AD105="","",CONCATENATE(AD105,Names!$H$3,AE105,Names!$J$3,AF105,Names!$L$3,AG105,Names!$N$3,AH105))</f>
        <v/>
      </c>
      <c r="AM105" t="str">
        <f>IFERROR(VLOOKUP($A105,Table!$AV$5:$BI$286,Table!$AW$3,FALSE),"")</f>
        <v/>
      </c>
      <c r="AN105" t="str">
        <f>IFERROR(VLOOKUP($A105,Table!$AV$5:$BI$286,Table!$AX$3,FALSE),"")</f>
        <v/>
      </c>
      <c r="AO105" t="str">
        <f>IF(AM105="","",Names!$K$3)</f>
        <v/>
      </c>
      <c r="AP105" t="str">
        <f>IF(AM105="","",Names!$C$8)</f>
        <v/>
      </c>
      <c r="AQ105" t="str">
        <f>IFERROR(VLOOKUP($A105,Table!$AV$5:$BI$286,Table!$AY$3,FALSE),"")</f>
        <v/>
      </c>
      <c r="AS105" s="224" t="str">
        <f>IF(AM105="","",CONCATENATE(AM105,Names!$H$3,AN105,Names!$J$3,AO105,Names!$L$3,AP105,Names!$N$3,AQ105))</f>
        <v/>
      </c>
      <c r="AV105" t="str">
        <f>IFERROR(VLOOKUP($A105,Table!$AL$5:$AS$286,Table!$AM$3,FALSE),"")</f>
        <v>HEBT</v>
      </c>
      <c r="AW105" t="str">
        <f>IFERROR(VLOOKUP($A105,Table!$AL$5:$AS$286,Table!$AN$3,FALSE),"")</f>
        <v>070PRL</v>
      </c>
      <c r="AX105" t="str">
        <f>IF(AV105="","",Names!$K$3)</f>
        <v>RFS</v>
      </c>
      <c r="AY105" t="str">
        <f>IF(AV105="","",Names!$C$10)</f>
        <v>PRLEH</v>
      </c>
      <c r="AZ105" t="str">
        <f>IFERROR(VLOOKUP($A105,Table!$AL$5:$AS$286,Table!$AQ$3,FALSE),"")</f>
        <v>L102</v>
      </c>
      <c r="BB105" s="224" t="str">
        <f>IF(AV105="","",CONCATENATE(AV105,Names!$H$3,AW105,Names!$J$3,AX105,Names!$L$3,AY105,Names!$N$3,AZ105))</f>
        <v>HEBT-070PRL:RFS-PRLEH-L102</v>
      </c>
      <c r="BE105" t="str">
        <f>IFERROR(VLOOKUP($A105,Table!$AV$5:$BI$286,Table!$AW$3,FALSE),"")</f>
        <v/>
      </c>
      <c r="BF105" t="str">
        <f>IFERROR(VLOOKUP($A105,Table!$AV$5:$BI$286,Table!$AX$3,FALSE),"")</f>
        <v/>
      </c>
      <c r="BG105" t="str">
        <f>IF(BE105="","",Names!$K$3)</f>
        <v/>
      </c>
      <c r="BH105" t="str">
        <f>IF(BE105="","",Names!$C$10)</f>
        <v/>
      </c>
      <c r="BI105" t="str">
        <f>IFERROR(VLOOKUP($A105,Table!$AV$5:$BI$286,Table!$BC$3,FALSE),"")</f>
        <v/>
      </c>
      <c r="BK105" s="224" t="str">
        <f>IF(BE105="","",CONCATENATE(BE105,Names!$H$3,BF105,Names!$J$3,BG105,Names!$L$3,BH105,Names!$N$3,BI105))</f>
        <v/>
      </c>
      <c r="BN105" t="str">
        <f>IFERROR(VLOOKUP($A105,Table!$AV$5:$BI$286,Table!$AW$3,FALSE),"")</f>
        <v/>
      </c>
      <c r="BO105" t="str">
        <f>IFERROR(VLOOKUP($A105,Table!$AV$5:$BI$286,Table!$AX$3,FALSE),"")</f>
        <v/>
      </c>
      <c r="BP105" t="str">
        <f>IF(BN105="","",Names!$K$3)</f>
        <v/>
      </c>
      <c r="BQ105" t="str">
        <f>IF(BN105="","",Names!$C$10)</f>
        <v/>
      </c>
      <c r="BR105" t="str">
        <f>IFERROR(VLOOKUP($A105,Table!$AV$5:$BI$286,Table!$BF$3,FALSE),"")</f>
        <v/>
      </c>
      <c r="BT105" s="224" t="str">
        <f>IF(BN105="","",CONCATENATE(BN105,Names!$H$3,BO105,Names!$J$3,BP105,Names!$L$3,BQ105,Names!$N$3,BR105))</f>
        <v/>
      </c>
      <c r="BW105" t="str">
        <f>IFERROR(VLOOKUP($A105,Table!$AL$5:$AS$286,Table!$AM$3,FALSE),"")</f>
        <v>HEBT</v>
      </c>
      <c r="BX105" t="str">
        <f>IFERROR(VLOOKUP($A105,Table!$AL$5:$AS$286,Table!$AN$3,FALSE),"")</f>
        <v>070PRL</v>
      </c>
      <c r="BY105" t="str">
        <f>IF(BW105="","",Names!$K$3)</f>
        <v>RFS</v>
      </c>
      <c r="BZ105" t="str">
        <f>IF(BW105="","",Names!$C$11)</f>
        <v>PRLTE</v>
      </c>
      <c r="CA105" t="str">
        <f>IFERROR(VLOOKUP($A105,Table!$AL$5:$AS$286,Table!$AQ$3,FALSE),"")</f>
        <v>L102</v>
      </c>
      <c r="CC105" s="224" t="str">
        <f>IF(BW105="","",CONCATENATE(BW105,Names!$H$3,BX105,Names!$J$3,BY105,Names!$L$3,BZ105,Names!$N$3,CA105))</f>
        <v>HEBT-070PRL:RFS-PRLTE-L102</v>
      </c>
      <c r="CF105" t="str">
        <f>IFERROR(VLOOKUP($A105,Table!$AV$5:$BI$286,Table!$AW$3,FALSE),"")</f>
        <v/>
      </c>
      <c r="CG105" t="str">
        <f>IFERROR(VLOOKUP($A105,Table!$AV$5:$BI$286,Table!$AX$3,FALSE),"")</f>
        <v/>
      </c>
      <c r="CH105" t="str">
        <f>IF(CF105="","",Names!$K$3)</f>
        <v/>
      </c>
      <c r="CI105" t="str">
        <f>IF(CF105="","",Names!$C$11)</f>
        <v/>
      </c>
      <c r="CJ105" t="str">
        <f>IFERROR(VLOOKUP($A105,Table!$AV$5:$BI$286,Table!$BC$3,FALSE),"")</f>
        <v/>
      </c>
      <c r="CL105" s="224" t="str">
        <f>IF(CF105="","",CONCATENATE(CF105,Names!$H$3,CG105,Names!$J$3,CH105,Names!$L$3,CI105,Names!$N$3,CJ105))</f>
        <v/>
      </c>
      <c r="CO105" t="str">
        <f>IFERROR(VLOOKUP($A105,Table!$AV$5:$BI$286,Table!$AW$3,FALSE),"")</f>
        <v/>
      </c>
      <c r="CP105" t="str">
        <f>IFERROR(VLOOKUP($A105,Table!$AV$5:$BI$286,Table!$AX$3,FALSE),"")</f>
        <v/>
      </c>
      <c r="CQ105" t="str">
        <f>IF(CO105="","",Names!$K$3)</f>
        <v/>
      </c>
      <c r="CR105" t="str">
        <f>IF(CO105="","",Names!$C$11)</f>
        <v/>
      </c>
      <c r="CS105" t="str">
        <f>IFERROR(VLOOKUP($A105,Table!$AV$5:$BI$286,Table!$BF$3,FALSE),"")</f>
        <v/>
      </c>
      <c r="CU105" s="224" t="str">
        <f>IF(CO105="","",CONCATENATE(CO105,Names!$H$3,CP105,Names!$J$3,CQ105,Names!$L$3,CR105,Names!$N$3,CS105))</f>
        <v/>
      </c>
      <c r="CX105" t="str">
        <f>IFERROR(VLOOKUP($A105,Table!$AV$5:$BI$286,Table!$AW$3,FALSE),"")</f>
        <v/>
      </c>
      <c r="CY105" t="str">
        <f>IFERROR(VLOOKUP($A105,Table!$AV$5:$BI$286,Table!$AX$3,FALSE),"")</f>
        <v/>
      </c>
      <c r="CZ105" t="str">
        <f>IF(CX105="","",Names!$K$3)</f>
        <v/>
      </c>
      <c r="DA105" t="str">
        <f>IF(CX105="","",Names!$C$12)</f>
        <v/>
      </c>
      <c r="DB105" t="str">
        <f>IFERROR(VLOOKUP($A105,Table!$AV$5:$BI$286,Table!$BC$3,FALSE),"")</f>
        <v/>
      </c>
      <c r="DD105" s="224" t="str">
        <f>IF(CX105="","",CONCATENATE(CX105,Names!$H$3,CY105,Names!$J$3,CZ105,Names!$L$3,DA105,Names!$N$3,DB105))</f>
        <v/>
      </c>
      <c r="DG105" t="str">
        <f>IFERROR(VLOOKUP($A105,Table!$AV$5:$BI$286,Table!$AW$3,FALSE),"")</f>
        <v/>
      </c>
      <c r="DH105" t="str">
        <f>IFERROR(VLOOKUP($A105,Table!$AV$5:$BI$286,Table!$AX$3,FALSE),"")</f>
        <v/>
      </c>
      <c r="DI105" t="str">
        <f>IF(DG105="","",Names!$K$3)</f>
        <v/>
      </c>
      <c r="DJ105" t="str">
        <f>IF(DG105="","",Names!$C$24)</f>
        <v/>
      </c>
      <c r="DK105" t="str">
        <f>IFERROR(VLOOKUP($A105,Table!$AV$5:$BI$286,Table!$AY$3,FALSE),"")</f>
        <v/>
      </c>
      <c r="DM105" s="224" t="str">
        <f>IF(DG105="","",CONCATENATE(DG105,Names!$H$3,DH105,Names!$J$3,DI105,Names!$L$3,DJ105,Names!$N$3,DK105))</f>
        <v/>
      </c>
      <c r="DP105" s="1170" t="str">
        <f>IFERROR(VLOOKUP($A105,Table!$DI$5:$DO$286,Table!$DJ$3,FALSE),"")</f>
        <v/>
      </c>
      <c r="DQ105" s="1170" t="str">
        <f>IFERROR(VLOOKUP($A105,Table!$DI$5:$DO$286,Table!$DK$3,FALSE),"")</f>
        <v/>
      </c>
      <c r="DR105" s="1170" t="str">
        <f>IF(DP105="","",Names!$K$3)</f>
        <v/>
      </c>
      <c r="DS105" s="1170" t="str">
        <f>IF(DP105="","",Names!$C$26)</f>
        <v/>
      </c>
      <c r="DT105" s="1170" t="str">
        <f>IFERROR(VLOOKUP($A105,Table!$DI$5:$DO$286,Table!$DM$3,FALSE),"")</f>
        <v/>
      </c>
      <c r="DV105" s="224" t="str">
        <f>IF(DP105="","",CONCATENATE(DP105,Names!$H$3,DQ105,Names!$J$3,DR105,Names!$L$3,DS105,Names!$N$3,DT105))</f>
        <v/>
      </c>
      <c r="DY105" s="1170" t="str">
        <f>IFERROR(VLOOKUP($A105,Table!$DI$5:$DO$286,Table!$DJ$3,FALSE),"")</f>
        <v/>
      </c>
      <c r="DZ105" s="1170" t="str">
        <f>IFERROR(VLOOKUP($A105,Table!$DI$5:$DO$286,Table!$DK$3,FALSE),"")</f>
        <v/>
      </c>
      <c r="EA105" s="1170" t="str">
        <f>IF(DY105="","",Names!$K$3)</f>
        <v/>
      </c>
      <c r="EB105" s="1170" t="str">
        <f>IF(DY105="","",Names!$C$25)</f>
        <v/>
      </c>
      <c r="EC105" s="1170" t="str">
        <f>IFERROR(VLOOKUP($A105,Table!$DI$5:$DO$286,Table!$DM$3,FALSE),"")</f>
        <v/>
      </c>
      <c r="EE105" s="224" t="str">
        <f>IF(DY105="","",CONCATENATE(DY105,Names!$H$3,DZ105,Names!$J$3,EA105,Names!$L$3,EB105,Names!$N$3,EC105))</f>
        <v/>
      </c>
      <c r="EH105" t="str">
        <f>IFERROR(VLOOKUP($A105,TCS_C!$R$9:$U$10046,TCS_C!$S$5,FALSE),"")</f>
        <v/>
      </c>
      <c r="EI105" t="str">
        <f>IFERROR(VLOOKUP($A105,TCS_C!$R$9:$U$10046,TCS_C!$T$5,FALSE),"")</f>
        <v/>
      </c>
      <c r="EJ105" t="str">
        <f>IF(EH105="","",Names!$K$3)</f>
        <v/>
      </c>
      <c r="EK105" t="str">
        <f>IF(EH105="","",Names!$C$17)</f>
        <v/>
      </c>
      <c r="EL105" t="str">
        <f>IFERROR(VLOOKUP($A105,TCS_C!$R$9:$U$10046,TCS_C!$U$5,FALSE),"")</f>
        <v/>
      </c>
      <c r="EN105" s="224" t="str">
        <f>IF(EH105="","",CONCATENATE(EH105,Names!$H$3,EI105,Names!$J$3,EJ105,Names!$L$3,EK105,Names!$N$3,EL105))</f>
        <v/>
      </c>
      <c r="EQ105" t="str">
        <f>IFERROR(VLOOKUP($A105,Table!BT141:$BY$286,Table!$BU$3,FALSE),"")</f>
        <v/>
      </c>
      <c r="ER105" t="str">
        <f>IFERROR(VLOOKUP($A105,Table!BT141:$BY$286,Table!$BV$3,FALSE),"")</f>
        <v/>
      </c>
      <c r="ES105" t="str">
        <f>IF(EQ105="","",Names!$K$3)</f>
        <v/>
      </c>
      <c r="ET105" t="str">
        <f>IFERROR(VLOOKUP($A105,Table!BT141:$BY$286,Table!$BW$3,FALSE),"")</f>
        <v/>
      </c>
      <c r="EU105" t="str">
        <f>IFERROR(VLOOKUP($A105,Table!BT141:$BY$286,Table!$BX$3,FALSE),"")</f>
        <v/>
      </c>
      <c r="EW105" s="224" t="str">
        <f>IF(EQ105="","",CONCATENATE(EQ105,Names!$H$3,ER105,Names!$J$3,ES105,Names!$L$3,ET105,Names!$N$3,EU105))</f>
        <v/>
      </c>
      <c r="FB105" t="str">
        <f>IF(EZ105="","",Names!$K$3)</f>
        <v/>
      </c>
      <c r="FF105" s="224" t="str">
        <f>IF(EZ105="","",CONCATENATE(EZ105,Names!$H$3,FA105,Names!$J$3,FB105,Names!$L$3,FC105,Names!$N$3,FD105))</f>
        <v/>
      </c>
      <c r="FG105" s="1266" t="str">
        <f>IF(EZ105="","",CONCATENATE(FC105,Names!$N$3,FD105))</f>
        <v/>
      </c>
    </row>
    <row r="106" spans="1:163">
      <c r="A106" s="72">
        <v>103</v>
      </c>
      <c r="C106" t="str">
        <f>IFERROR(VLOOKUP($A106,Table!$AL$5:$AS$286,Table!$AM$3,FALSE),"")</f>
        <v>HEBT</v>
      </c>
      <c r="D106" t="str">
        <f>IFERROR(VLOOKUP($A106,Table!$AL$5:$AS$286,Table!$AN$3,FALSE),"")</f>
        <v>070PRL</v>
      </c>
      <c r="E106" t="str">
        <f>IF(C106="","",Names!$K$3)</f>
        <v>RFS</v>
      </c>
      <c r="F106" t="str">
        <f>IF(C106="","",Names!$C$5)</f>
        <v>PRLRL</v>
      </c>
      <c r="G106" t="str">
        <f>IFERROR(VLOOKUP($A106,Table!$AL$5:$AS$286,Table!$AO$3,FALSE),"")</f>
        <v>103</v>
      </c>
      <c r="I106" s="224" t="str">
        <f>IF(C106="","",CONCATENATE(C106,Names!$H$3,D106,Names!$J$3,E106,Names!$L$3,F106,Names!$N$3,G106))</f>
        <v>HEBT-070PRL:RFS-PRLRL-103</v>
      </c>
      <c r="L106" s="1170" t="str">
        <f>IFERROR(VLOOKUP($A106,Table!$AV$5:$BK$286,Table!$AW$3,FALSE),"")</f>
        <v/>
      </c>
      <c r="M106" s="1170" t="str">
        <f>IFERROR(VLOOKUP($A106,Table!$AV$5:$BK$286,Table!$AX$3,FALSE),"")</f>
        <v/>
      </c>
      <c r="N106" s="1170" t="str">
        <f>IF(L106="","",Names!$K$3)</f>
        <v/>
      </c>
      <c r="O106" s="1170" t="str">
        <f>IF(L106="","",Names!$C$9)</f>
        <v/>
      </c>
      <c r="P106" s="1170" t="str">
        <f>IFERROR(VLOOKUP($A106,Table!$AV$5:$BK$286,Table!$AY$3,FALSE),"")</f>
        <v/>
      </c>
      <c r="R106" s="224" t="str">
        <f>IF(L106="","",CONCATENATE(L106,Names!$H$3,M106,Names!$J$3,N106,Names!$L$3,O106,Names!$N$3,P106))</f>
        <v/>
      </c>
      <c r="U106" t="str">
        <f>IFERROR(VLOOKUP($A106,Table!$AV$5:$BI$286,Table!$AW$3,FALSE),"")</f>
        <v/>
      </c>
      <c r="V106" t="str">
        <f>IFERROR(VLOOKUP($A106,Table!$AV$5:$BI$286,Table!$AX$3,FALSE),"")</f>
        <v/>
      </c>
      <c r="W106" t="str">
        <f>IF(U106="","",Names!$K$3)</f>
        <v/>
      </c>
      <c r="X106" t="str">
        <f>IF(U106="","",Names!$C$6)</f>
        <v/>
      </c>
      <c r="Y106" t="str">
        <f>IFERROR(VLOOKUP($A106,Table!$AV$5:$BI$286,Table!$AY$3,FALSE),"")</f>
        <v/>
      </c>
      <c r="AA106" s="224" t="str">
        <f>IF(U106="","",CONCATENATE(U106,Names!$H$3,V106,Names!$J$3,W106,Names!$L$3,X106,Names!$N$3,Y106))</f>
        <v/>
      </c>
      <c r="AD106" t="str">
        <f>IFERROR(VLOOKUP($A106,Table!$AV$5:$BI$286,Table!$AW$3,FALSE),"")</f>
        <v/>
      </c>
      <c r="AE106" t="str">
        <f>IFERROR(VLOOKUP($A106,Table!$AV$5:$BI$286,Table!$AX$3,FALSE),"")</f>
        <v/>
      </c>
      <c r="AF106" t="str">
        <f>IF(AD106="","",Names!$K$3)</f>
        <v/>
      </c>
      <c r="AG106" t="str">
        <f>IF(AD106="","",Names!$C$7)</f>
        <v/>
      </c>
      <c r="AH106" t="str">
        <f>IFERROR(VLOOKUP($A106,Table!$AV$5:$BI$286,Table!$AY$3,FALSE),"")</f>
        <v/>
      </c>
      <c r="AJ106" s="224" t="str">
        <f>IF(AD106="","",CONCATENATE(AD106,Names!$H$3,AE106,Names!$J$3,AF106,Names!$L$3,AG106,Names!$N$3,AH106))</f>
        <v/>
      </c>
      <c r="AM106" t="str">
        <f>IFERROR(VLOOKUP($A106,Table!$AV$5:$BI$286,Table!$AW$3,FALSE),"")</f>
        <v/>
      </c>
      <c r="AN106" t="str">
        <f>IFERROR(VLOOKUP($A106,Table!$AV$5:$BI$286,Table!$AX$3,FALSE),"")</f>
        <v/>
      </c>
      <c r="AO106" t="str">
        <f>IF(AM106="","",Names!$K$3)</f>
        <v/>
      </c>
      <c r="AP106" t="str">
        <f>IF(AM106="","",Names!$C$8)</f>
        <v/>
      </c>
      <c r="AQ106" t="str">
        <f>IFERROR(VLOOKUP($A106,Table!$AV$5:$BI$286,Table!$AY$3,FALSE),"")</f>
        <v/>
      </c>
      <c r="AS106" s="224" t="str">
        <f>IF(AM106="","",CONCATENATE(AM106,Names!$H$3,AN106,Names!$J$3,AO106,Names!$L$3,AP106,Names!$N$3,AQ106))</f>
        <v/>
      </c>
      <c r="AV106" t="str">
        <f>IFERROR(VLOOKUP($A106,Table!$AL$5:$AS$286,Table!$AM$3,FALSE),"")</f>
        <v>HEBT</v>
      </c>
      <c r="AW106" t="str">
        <f>IFERROR(VLOOKUP($A106,Table!$AL$5:$AS$286,Table!$AN$3,FALSE),"")</f>
        <v>070PRL</v>
      </c>
      <c r="AX106" t="str">
        <f>IF(AV106="","",Names!$K$3)</f>
        <v>RFS</v>
      </c>
      <c r="AY106" t="str">
        <f>IF(AV106="","",Names!$C$10)</f>
        <v>PRLEH</v>
      </c>
      <c r="AZ106" t="str">
        <f>IFERROR(VLOOKUP($A106,Table!$AL$5:$AS$286,Table!$AQ$3,FALSE),"")</f>
        <v>L103</v>
      </c>
      <c r="BB106" s="224" t="str">
        <f>IF(AV106="","",CONCATENATE(AV106,Names!$H$3,AW106,Names!$J$3,AX106,Names!$L$3,AY106,Names!$N$3,AZ106))</f>
        <v>HEBT-070PRL:RFS-PRLEH-L103</v>
      </c>
      <c r="BE106" t="str">
        <f>IFERROR(VLOOKUP($A106,Table!$AV$5:$BI$286,Table!$AW$3,FALSE),"")</f>
        <v/>
      </c>
      <c r="BF106" t="str">
        <f>IFERROR(VLOOKUP($A106,Table!$AV$5:$BI$286,Table!$AX$3,FALSE),"")</f>
        <v/>
      </c>
      <c r="BG106" t="str">
        <f>IF(BE106="","",Names!$K$3)</f>
        <v/>
      </c>
      <c r="BH106" t="str">
        <f>IF(BE106="","",Names!$C$10)</f>
        <v/>
      </c>
      <c r="BI106" t="str">
        <f>IFERROR(VLOOKUP($A106,Table!$AV$5:$BI$286,Table!$BC$3,FALSE),"")</f>
        <v/>
      </c>
      <c r="BK106" s="224" t="str">
        <f>IF(BE106="","",CONCATENATE(BE106,Names!$H$3,BF106,Names!$J$3,BG106,Names!$L$3,BH106,Names!$N$3,BI106))</f>
        <v/>
      </c>
      <c r="BN106" t="str">
        <f>IFERROR(VLOOKUP($A106,Table!$AV$5:$BI$286,Table!$AW$3,FALSE),"")</f>
        <v/>
      </c>
      <c r="BO106" t="str">
        <f>IFERROR(VLOOKUP($A106,Table!$AV$5:$BI$286,Table!$AX$3,FALSE),"")</f>
        <v/>
      </c>
      <c r="BP106" t="str">
        <f>IF(BN106="","",Names!$K$3)</f>
        <v/>
      </c>
      <c r="BQ106" t="str">
        <f>IF(BN106="","",Names!$C$10)</f>
        <v/>
      </c>
      <c r="BR106" t="str">
        <f>IFERROR(VLOOKUP($A106,Table!$AV$5:$BI$286,Table!$BF$3,FALSE),"")</f>
        <v/>
      </c>
      <c r="BT106" s="224" t="str">
        <f>IF(BN106="","",CONCATENATE(BN106,Names!$H$3,BO106,Names!$J$3,BP106,Names!$L$3,BQ106,Names!$N$3,BR106))</f>
        <v/>
      </c>
      <c r="BW106" t="str">
        <f>IFERROR(VLOOKUP($A106,Table!$AL$5:$AS$286,Table!$AM$3,FALSE),"")</f>
        <v>HEBT</v>
      </c>
      <c r="BX106" t="str">
        <f>IFERROR(VLOOKUP($A106,Table!$AL$5:$AS$286,Table!$AN$3,FALSE),"")</f>
        <v>070PRL</v>
      </c>
      <c r="BY106" t="str">
        <f>IF(BW106="","",Names!$K$3)</f>
        <v>RFS</v>
      </c>
      <c r="BZ106" t="str">
        <f>IF(BW106="","",Names!$C$11)</f>
        <v>PRLTE</v>
      </c>
      <c r="CA106" t="str">
        <f>IFERROR(VLOOKUP($A106,Table!$AL$5:$AS$286,Table!$AQ$3,FALSE),"")</f>
        <v>L103</v>
      </c>
      <c r="CC106" s="224" t="str">
        <f>IF(BW106="","",CONCATENATE(BW106,Names!$H$3,BX106,Names!$J$3,BY106,Names!$L$3,BZ106,Names!$N$3,CA106))</f>
        <v>HEBT-070PRL:RFS-PRLTE-L103</v>
      </c>
      <c r="CF106" t="str">
        <f>IFERROR(VLOOKUP($A106,Table!$AV$5:$BI$286,Table!$AW$3,FALSE),"")</f>
        <v/>
      </c>
      <c r="CG106" t="str">
        <f>IFERROR(VLOOKUP($A106,Table!$AV$5:$BI$286,Table!$AX$3,FALSE),"")</f>
        <v/>
      </c>
      <c r="CH106" t="str">
        <f>IF(CF106="","",Names!$K$3)</f>
        <v/>
      </c>
      <c r="CI106" t="str">
        <f>IF(CF106="","",Names!$C$11)</f>
        <v/>
      </c>
      <c r="CJ106" t="str">
        <f>IFERROR(VLOOKUP($A106,Table!$AV$5:$BI$286,Table!$BC$3,FALSE),"")</f>
        <v/>
      </c>
      <c r="CL106" s="224" t="str">
        <f>IF(CF106="","",CONCATENATE(CF106,Names!$H$3,CG106,Names!$J$3,CH106,Names!$L$3,CI106,Names!$N$3,CJ106))</f>
        <v/>
      </c>
      <c r="CO106" t="str">
        <f>IFERROR(VLOOKUP($A106,Table!$AV$5:$BI$286,Table!$AW$3,FALSE),"")</f>
        <v/>
      </c>
      <c r="CP106" t="str">
        <f>IFERROR(VLOOKUP($A106,Table!$AV$5:$BI$286,Table!$AX$3,FALSE),"")</f>
        <v/>
      </c>
      <c r="CQ106" t="str">
        <f>IF(CO106="","",Names!$K$3)</f>
        <v/>
      </c>
      <c r="CR106" t="str">
        <f>IF(CO106="","",Names!$C$11)</f>
        <v/>
      </c>
      <c r="CS106" t="str">
        <f>IFERROR(VLOOKUP($A106,Table!$AV$5:$BI$286,Table!$BF$3,FALSE),"")</f>
        <v/>
      </c>
      <c r="CU106" s="224" t="str">
        <f>IF(CO106="","",CONCATENATE(CO106,Names!$H$3,CP106,Names!$J$3,CQ106,Names!$L$3,CR106,Names!$N$3,CS106))</f>
        <v/>
      </c>
      <c r="CX106" t="str">
        <f>IFERROR(VLOOKUP($A106,Table!$AV$5:$BI$286,Table!$AW$3,FALSE),"")</f>
        <v/>
      </c>
      <c r="CY106" t="str">
        <f>IFERROR(VLOOKUP($A106,Table!$AV$5:$BI$286,Table!$AX$3,FALSE),"")</f>
        <v/>
      </c>
      <c r="CZ106" t="str">
        <f>IF(CX106="","",Names!$K$3)</f>
        <v/>
      </c>
      <c r="DA106" t="str">
        <f>IF(CX106="","",Names!$C$12)</f>
        <v/>
      </c>
      <c r="DB106" t="str">
        <f>IFERROR(VLOOKUP($A106,Table!$AV$5:$BI$286,Table!$BC$3,FALSE),"")</f>
        <v/>
      </c>
      <c r="DD106" s="224" t="str">
        <f>IF(CX106="","",CONCATENATE(CX106,Names!$H$3,CY106,Names!$J$3,CZ106,Names!$L$3,DA106,Names!$N$3,DB106))</f>
        <v/>
      </c>
      <c r="DG106" t="str">
        <f>IFERROR(VLOOKUP($A106,Table!$AV$5:$BI$286,Table!$AW$3,FALSE),"")</f>
        <v/>
      </c>
      <c r="DH106" t="str">
        <f>IFERROR(VLOOKUP($A106,Table!$AV$5:$BI$286,Table!$AX$3,FALSE),"")</f>
        <v/>
      </c>
      <c r="DI106" t="str">
        <f>IF(DG106="","",Names!$K$3)</f>
        <v/>
      </c>
      <c r="DJ106" t="str">
        <f>IF(DG106="","",Names!$C$24)</f>
        <v/>
      </c>
      <c r="DK106" t="str">
        <f>IFERROR(VLOOKUP($A106,Table!$AV$5:$BI$286,Table!$AY$3,FALSE),"")</f>
        <v/>
      </c>
      <c r="DM106" s="224" t="str">
        <f>IF(DG106="","",CONCATENATE(DG106,Names!$H$3,DH106,Names!$J$3,DI106,Names!$L$3,DJ106,Names!$N$3,DK106))</f>
        <v/>
      </c>
      <c r="DP106" s="1170" t="str">
        <f>IFERROR(VLOOKUP($A106,Table!$DI$5:$DO$286,Table!$DJ$3,FALSE),"")</f>
        <v/>
      </c>
      <c r="DQ106" s="1170" t="str">
        <f>IFERROR(VLOOKUP($A106,Table!$DI$5:$DO$286,Table!$DK$3,FALSE),"")</f>
        <v/>
      </c>
      <c r="DR106" s="1170" t="str">
        <f>IF(DP106="","",Names!$K$3)</f>
        <v/>
      </c>
      <c r="DS106" s="1170" t="str">
        <f>IF(DP106="","",Names!$C$26)</f>
        <v/>
      </c>
      <c r="DT106" s="1170" t="str">
        <f>IFERROR(VLOOKUP($A106,Table!$DI$5:$DO$286,Table!$DM$3,FALSE),"")</f>
        <v/>
      </c>
      <c r="DV106" s="224" t="str">
        <f>IF(DP106="","",CONCATENATE(DP106,Names!$H$3,DQ106,Names!$J$3,DR106,Names!$L$3,DS106,Names!$N$3,DT106))</f>
        <v/>
      </c>
      <c r="DY106" s="1170" t="str">
        <f>IFERROR(VLOOKUP($A106,Table!$DI$5:$DO$286,Table!$DJ$3,FALSE),"")</f>
        <v/>
      </c>
      <c r="DZ106" s="1170" t="str">
        <f>IFERROR(VLOOKUP($A106,Table!$DI$5:$DO$286,Table!$DK$3,FALSE),"")</f>
        <v/>
      </c>
      <c r="EA106" s="1170" t="str">
        <f>IF(DY106="","",Names!$K$3)</f>
        <v/>
      </c>
      <c r="EB106" s="1170" t="str">
        <f>IF(DY106="","",Names!$C$25)</f>
        <v/>
      </c>
      <c r="EC106" s="1170" t="str">
        <f>IFERROR(VLOOKUP($A106,Table!$DI$5:$DO$286,Table!$DM$3,FALSE),"")</f>
        <v/>
      </c>
      <c r="EE106" s="224" t="str">
        <f>IF(DY106="","",CONCATENATE(DY106,Names!$H$3,DZ106,Names!$J$3,EA106,Names!$L$3,EB106,Names!$N$3,EC106))</f>
        <v/>
      </c>
      <c r="EH106" t="str">
        <f>IFERROR(VLOOKUP($A106,TCS_C!$R$9:$U$10046,TCS_C!$S$5,FALSE),"")</f>
        <v/>
      </c>
      <c r="EI106" t="str">
        <f>IFERROR(VLOOKUP($A106,TCS_C!$R$9:$U$10046,TCS_C!$T$5,FALSE),"")</f>
        <v/>
      </c>
      <c r="EJ106" t="str">
        <f>IF(EH106="","",Names!$K$3)</f>
        <v/>
      </c>
      <c r="EK106" t="str">
        <f>IF(EH106="","",Names!$C$17)</f>
        <v/>
      </c>
      <c r="EL106" t="str">
        <f>IFERROR(VLOOKUP($A106,TCS_C!$R$9:$U$10046,TCS_C!$U$5,FALSE),"")</f>
        <v/>
      </c>
      <c r="EN106" s="224" t="str">
        <f>IF(EH106="","",CONCATENATE(EH106,Names!$H$3,EI106,Names!$J$3,EJ106,Names!$L$3,EK106,Names!$N$3,EL106))</f>
        <v/>
      </c>
      <c r="EQ106" t="str">
        <f>IFERROR(VLOOKUP($A106,Table!BT142:$BY$286,Table!$BU$3,FALSE),"")</f>
        <v/>
      </c>
      <c r="ER106" t="str">
        <f>IFERROR(VLOOKUP($A106,Table!BT142:$BY$286,Table!$BV$3,FALSE),"")</f>
        <v/>
      </c>
      <c r="ES106" t="str">
        <f>IF(EQ106="","",Names!$K$3)</f>
        <v/>
      </c>
      <c r="ET106" t="str">
        <f>IFERROR(VLOOKUP($A106,Table!BT142:$BY$286,Table!$BW$3,FALSE),"")</f>
        <v/>
      </c>
      <c r="EU106" t="str">
        <f>IFERROR(VLOOKUP($A106,Table!BT142:$BY$286,Table!$BX$3,FALSE),"")</f>
        <v/>
      </c>
      <c r="EW106" s="224" t="str">
        <f>IF(EQ106="","",CONCATENATE(EQ106,Names!$H$3,ER106,Names!$J$3,ES106,Names!$L$3,ET106,Names!$N$3,EU106))</f>
        <v/>
      </c>
      <c r="FB106" t="str">
        <f>IF(EZ106="","",Names!$K$3)</f>
        <v/>
      </c>
      <c r="FF106" s="224" t="str">
        <f>IF(EZ106="","",CONCATENATE(EZ106,Names!$H$3,FA106,Names!$J$3,FB106,Names!$L$3,FC106,Names!$N$3,FD106))</f>
        <v/>
      </c>
      <c r="FG106" s="1266" t="str">
        <f>IF(EZ106="","",CONCATENATE(FC106,Names!$N$3,FD106))</f>
        <v/>
      </c>
    </row>
    <row r="107" spans="1:163">
      <c r="A107" s="72">
        <v>104</v>
      </c>
      <c r="C107" t="str">
        <f>IFERROR(VLOOKUP($A107,Table!$AL$5:$AS$286,Table!$AM$3,FALSE),"")</f>
        <v>HEBT</v>
      </c>
      <c r="D107" t="str">
        <f>IFERROR(VLOOKUP($A107,Table!$AL$5:$AS$286,Table!$AN$3,FALSE),"")</f>
        <v>080PRL</v>
      </c>
      <c r="E107" t="str">
        <f>IF(C107="","",Names!$K$3)</f>
        <v>RFS</v>
      </c>
      <c r="F107" t="str">
        <f>IF(C107="","",Names!$C$5)</f>
        <v>PRLRL</v>
      </c>
      <c r="G107" t="str">
        <f>IFERROR(VLOOKUP($A107,Table!$AL$5:$AS$286,Table!$AO$3,FALSE),"")</f>
        <v>104</v>
      </c>
      <c r="I107" s="224" t="str">
        <f>IF(C107="","",CONCATENATE(C107,Names!$H$3,D107,Names!$J$3,E107,Names!$L$3,F107,Names!$N$3,G107))</f>
        <v>HEBT-080PRL:RFS-PRLRL-104</v>
      </c>
      <c r="L107" s="1170" t="str">
        <f>IFERROR(VLOOKUP($A107,Table!$AV$5:$BK$286,Table!$AW$3,FALSE),"")</f>
        <v/>
      </c>
      <c r="M107" s="1170" t="str">
        <f>IFERROR(VLOOKUP($A107,Table!$AV$5:$BK$286,Table!$AX$3,FALSE),"")</f>
        <v/>
      </c>
      <c r="N107" s="1170" t="str">
        <f>IF(L107="","",Names!$K$3)</f>
        <v/>
      </c>
      <c r="O107" s="1170" t="str">
        <f>IF(L107="","",Names!$C$9)</f>
        <v/>
      </c>
      <c r="P107" s="1170" t="str">
        <f>IFERROR(VLOOKUP($A107,Table!$AV$5:$BK$286,Table!$AY$3,FALSE),"")</f>
        <v/>
      </c>
      <c r="R107" s="224" t="str">
        <f>IF(L107="","",CONCATENATE(L107,Names!$H$3,M107,Names!$J$3,N107,Names!$L$3,O107,Names!$N$3,P107))</f>
        <v/>
      </c>
      <c r="U107" t="str">
        <f>IFERROR(VLOOKUP($A107,Table!$AV$5:$BI$286,Table!$AW$3,FALSE),"")</f>
        <v/>
      </c>
      <c r="V107" t="str">
        <f>IFERROR(VLOOKUP($A107,Table!$AV$5:$BI$286,Table!$AX$3,FALSE),"")</f>
        <v/>
      </c>
      <c r="W107" t="str">
        <f>IF(U107="","",Names!$K$3)</f>
        <v/>
      </c>
      <c r="X107" t="str">
        <f>IF(U107="","",Names!$C$6)</f>
        <v/>
      </c>
      <c r="Y107" t="str">
        <f>IFERROR(VLOOKUP($A107,Table!$AV$5:$BI$286,Table!$AY$3,FALSE),"")</f>
        <v/>
      </c>
      <c r="AA107" s="224" t="str">
        <f>IF(U107="","",CONCATENATE(U107,Names!$H$3,V107,Names!$J$3,W107,Names!$L$3,X107,Names!$N$3,Y107))</f>
        <v/>
      </c>
      <c r="AD107" t="str">
        <f>IFERROR(VLOOKUP($A107,Table!$AV$5:$BI$286,Table!$AW$3,FALSE),"")</f>
        <v/>
      </c>
      <c r="AE107" t="str">
        <f>IFERROR(VLOOKUP($A107,Table!$AV$5:$BI$286,Table!$AX$3,FALSE),"")</f>
        <v/>
      </c>
      <c r="AF107" t="str">
        <f>IF(AD107="","",Names!$K$3)</f>
        <v/>
      </c>
      <c r="AG107" t="str">
        <f>IF(AD107="","",Names!$C$7)</f>
        <v/>
      </c>
      <c r="AH107" t="str">
        <f>IFERROR(VLOOKUP($A107,Table!$AV$5:$BI$286,Table!$AY$3,FALSE),"")</f>
        <v/>
      </c>
      <c r="AJ107" s="224" t="str">
        <f>IF(AD107="","",CONCATENATE(AD107,Names!$H$3,AE107,Names!$J$3,AF107,Names!$L$3,AG107,Names!$N$3,AH107))</f>
        <v/>
      </c>
      <c r="AM107" t="str">
        <f>IFERROR(VLOOKUP($A107,Table!$AV$5:$BI$286,Table!$AW$3,FALSE),"")</f>
        <v/>
      </c>
      <c r="AN107" t="str">
        <f>IFERROR(VLOOKUP($A107,Table!$AV$5:$BI$286,Table!$AX$3,FALSE),"")</f>
        <v/>
      </c>
      <c r="AO107" t="str">
        <f>IF(AM107="","",Names!$K$3)</f>
        <v/>
      </c>
      <c r="AP107" t="str">
        <f>IF(AM107="","",Names!$C$8)</f>
        <v/>
      </c>
      <c r="AQ107" t="str">
        <f>IFERROR(VLOOKUP($A107,Table!$AV$5:$BI$286,Table!$AY$3,FALSE),"")</f>
        <v/>
      </c>
      <c r="AS107" s="224" t="str">
        <f>IF(AM107="","",CONCATENATE(AM107,Names!$H$3,AN107,Names!$J$3,AO107,Names!$L$3,AP107,Names!$N$3,AQ107))</f>
        <v/>
      </c>
      <c r="AV107" t="str">
        <f>IFERROR(VLOOKUP($A107,Table!$AL$5:$AS$286,Table!$AM$3,FALSE),"")</f>
        <v>HEBT</v>
      </c>
      <c r="AW107" t="str">
        <f>IFERROR(VLOOKUP($A107,Table!$AL$5:$AS$286,Table!$AN$3,FALSE),"")</f>
        <v>080PRL</v>
      </c>
      <c r="AX107" t="str">
        <f>IF(AV107="","",Names!$K$3)</f>
        <v>RFS</v>
      </c>
      <c r="AY107" t="str">
        <f>IF(AV107="","",Names!$C$10)</f>
        <v>PRLEH</v>
      </c>
      <c r="AZ107" t="str">
        <f>IFERROR(VLOOKUP($A107,Table!$AL$5:$AS$286,Table!$AQ$3,FALSE),"")</f>
        <v>L104</v>
      </c>
      <c r="BB107" s="224" t="str">
        <f>IF(AV107="","",CONCATENATE(AV107,Names!$H$3,AW107,Names!$J$3,AX107,Names!$L$3,AY107,Names!$N$3,AZ107))</f>
        <v>HEBT-080PRL:RFS-PRLEH-L104</v>
      </c>
      <c r="BE107" t="str">
        <f>IFERROR(VLOOKUP($A107,Table!$AV$5:$BI$286,Table!$AW$3,FALSE),"")</f>
        <v/>
      </c>
      <c r="BF107" t="str">
        <f>IFERROR(VLOOKUP($A107,Table!$AV$5:$BI$286,Table!$AX$3,FALSE),"")</f>
        <v/>
      </c>
      <c r="BG107" t="str">
        <f>IF(BE107="","",Names!$K$3)</f>
        <v/>
      </c>
      <c r="BH107" t="str">
        <f>IF(BE107="","",Names!$C$10)</f>
        <v/>
      </c>
      <c r="BI107" t="str">
        <f>IFERROR(VLOOKUP($A107,Table!$AV$5:$BI$286,Table!$BC$3,FALSE),"")</f>
        <v/>
      </c>
      <c r="BK107" s="224" t="str">
        <f>IF(BE107="","",CONCATENATE(BE107,Names!$H$3,BF107,Names!$J$3,BG107,Names!$L$3,BH107,Names!$N$3,BI107))</f>
        <v/>
      </c>
      <c r="BN107" t="str">
        <f>IFERROR(VLOOKUP($A107,Table!$AV$5:$BI$286,Table!$AW$3,FALSE),"")</f>
        <v/>
      </c>
      <c r="BO107" t="str">
        <f>IFERROR(VLOOKUP($A107,Table!$AV$5:$BI$286,Table!$AX$3,FALSE),"")</f>
        <v/>
      </c>
      <c r="BP107" t="str">
        <f>IF(BN107="","",Names!$K$3)</f>
        <v/>
      </c>
      <c r="BQ107" t="str">
        <f>IF(BN107="","",Names!$C$10)</f>
        <v/>
      </c>
      <c r="BR107" t="str">
        <f>IFERROR(VLOOKUP($A107,Table!$AV$5:$BI$286,Table!$BF$3,FALSE),"")</f>
        <v/>
      </c>
      <c r="BT107" s="224" t="str">
        <f>IF(BN107="","",CONCATENATE(BN107,Names!$H$3,BO107,Names!$J$3,BP107,Names!$L$3,BQ107,Names!$N$3,BR107))</f>
        <v/>
      </c>
      <c r="BW107" t="str">
        <f>IFERROR(VLOOKUP($A107,Table!$AL$5:$AS$286,Table!$AM$3,FALSE),"")</f>
        <v>HEBT</v>
      </c>
      <c r="BX107" t="str">
        <f>IFERROR(VLOOKUP($A107,Table!$AL$5:$AS$286,Table!$AN$3,FALSE),"")</f>
        <v>080PRL</v>
      </c>
      <c r="BY107" t="str">
        <f>IF(BW107="","",Names!$K$3)</f>
        <v>RFS</v>
      </c>
      <c r="BZ107" t="str">
        <f>IF(BW107="","",Names!$C$11)</f>
        <v>PRLTE</v>
      </c>
      <c r="CA107" t="str">
        <f>IFERROR(VLOOKUP($A107,Table!$AL$5:$AS$286,Table!$AQ$3,FALSE),"")</f>
        <v>L104</v>
      </c>
      <c r="CC107" s="224" t="str">
        <f>IF(BW107="","",CONCATENATE(BW107,Names!$H$3,BX107,Names!$J$3,BY107,Names!$L$3,BZ107,Names!$N$3,CA107))</f>
        <v>HEBT-080PRL:RFS-PRLTE-L104</v>
      </c>
      <c r="CF107" t="str">
        <f>IFERROR(VLOOKUP($A107,Table!$AV$5:$BI$286,Table!$AW$3,FALSE),"")</f>
        <v/>
      </c>
      <c r="CG107" t="str">
        <f>IFERROR(VLOOKUP($A107,Table!$AV$5:$BI$286,Table!$AX$3,FALSE),"")</f>
        <v/>
      </c>
      <c r="CH107" t="str">
        <f>IF(CF107="","",Names!$K$3)</f>
        <v/>
      </c>
      <c r="CI107" t="str">
        <f>IF(CF107="","",Names!$C$11)</f>
        <v/>
      </c>
      <c r="CJ107" t="str">
        <f>IFERROR(VLOOKUP($A107,Table!$AV$5:$BI$286,Table!$BC$3,FALSE),"")</f>
        <v/>
      </c>
      <c r="CL107" s="224" t="str">
        <f>IF(CF107="","",CONCATENATE(CF107,Names!$H$3,CG107,Names!$J$3,CH107,Names!$L$3,CI107,Names!$N$3,CJ107))</f>
        <v/>
      </c>
      <c r="CO107" t="str">
        <f>IFERROR(VLOOKUP($A107,Table!$AV$5:$BI$286,Table!$AW$3,FALSE),"")</f>
        <v/>
      </c>
      <c r="CP107" t="str">
        <f>IFERROR(VLOOKUP($A107,Table!$AV$5:$BI$286,Table!$AX$3,FALSE),"")</f>
        <v/>
      </c>
      <c r="CQ107" t="str">
        <f>IF(CO107="","",Names!$K$3)</f>
        <v/>
      </c>
      <c r="CR107" t="str">
        <f>IF(CO107="","",Names!$C$11)</f>
        <v/>
      </c>
      <c r="CS107" t="str">
        <f>IFERROR(VLOOKUP($A107,Table!$AV$5:$BI$286,Table!$BF$3,FALSE),"")</f>
        <v/>
      </c>
      <c r="CU107" s="224" t="str">
        <f>IF(CO107="","",CONCATENATE(CO107,Names!$H$3,CP107,Names!$J$3,CQ107,Names!$L$3,CR107,Names!$N$3,CS107))</f>
        <v/>
      </c>
      <c r="CX107" t="str">
        <f>IFERROR(VLOOKUP($A107,Table!$AV$5:$BI$286,Table!$AW$3,FALSE),"")</f>
        <v/>
      </c>
      <c r="CY107" t="str">
        <f>IFERROR(VLOOKUP($A107,Table!$AV$5:$BI$286,Table!$AX$3,FALSE),"")</f>
        <v/>
      </c>
      <c r="CZ107" t="str">
        <f>IF(CX107="","",Names!$K$3)</f>
        <v/>
      </c>
      <c r="DA107" t="str">
        <f>IF(CX107="","",Names!$C$12)</f>
        <v/>
      </c>
      <c r="DB107" t="str">
        <f>IFERROR(VLOOKUP($A107,Table!$AV$5:$BI$286,Table!$BC$3,FALSE),"")</f>
        <v/>
      </c>
      <c r="DD107" s="224" t="str">
        <f>IF(CX107="","",CONCATENATE(CX107,Names!$H$3,CY107,Names!$J$3,CZ107,Names!$L$3,DA107,Names!$N$3,DB107))</f>
        <v/>
      </c>
      <c r="DG107" t="str">
        <f>IFERROR(VLOOKUP($A107,Table!$AV$5:$BI$286,Table!$AW$3,FALSE),"")</f>
        <v/>
      </c>
      <c r="DH107" t="str">
        <f>IFERROR(VLOOKUP($A107,Table!$AV$5:$BI$286,Table!$AX$3,FALSE),"")</f>
        <v/>
      </c>
      <c r="DI107" t="str">
        <f>IF(DG107="","",Names!$K$3)</f>
        <v/>
      </c>
      <c r="DJ107" t="str">
        <f>IF(DG107="","",Names!$C$24)</f>
        <v/>
      </c>
      <c r="DK107" t="str">
        <f>IFERROR(VLOOKUP($A107,Table!$AV$5:$BI$286,Table!$AY$3,FALSE),"")</f>
        <v/>
      </c>
      <c r="DM107" s="224" t="str">
        <f>IF(DG107="","",CONCATENATE(DG107,Names!$H$3,DH107,Names!$J$3,DI107,Names!$L$3,DJ107,Names!$N$3,DK107))</f>
        <v/>
      </c>
      <c r="DP107" s="1170" t="str">
        <f>IFERROR(VLOOKUP($A107,Table!$DI$5:$DO$286,Table!$DJ$3,FALSE),"")</f>
        <v/>
      </c>
      <c r="DQ107" s="1170" t="str">
        <f>IFERROR(VLOOKUP($A107,Table!$DI$5:$DO$286,Table!$DK$3,FALSE),"")</f>
        <v/>
      </c>
      <c r="DR107" s="1170" t="str">
        <f>IF(DP107="","",Names!$K$3)</f>
        <v/>
      </c>
      <c r="DS107" s="1170" t="str">
        <f>IF(DP107="","",Names!$C$26)</f>
        <v/>
      </c>
      <c r="DT107" s="1170" t="str">
        <f>IFERROR(VLOOKUP($A107,Table!$DI$5:$DO$286,Table!$DM$3,FALSE),"")</f>
        <v/>
      </c>
      <c r="DV107" s="224" t="str">
        <f>IF(DP107="","",CONCATENATE(DP107,Names!$H$3,DQ107,Names!$J$3,DR107,Names!$L$3,DS107,Names!$N$3,DT107))</f>
        <v/>
      </c>
      <c r="DY107" s="1170" t="str">
        <f>IFERROR(VLOOKUP($A107,Table!$DI$5:$DO$286,Table!$DJ$3,FALSE),"")</f>
        <v/>
      </c>
      <c r="DZ107" s="1170" t="str">
        <f>IFERROR(VLOOKUP($A107,Table!$DI$5:$DO$286,Table!$DK$3,FALSE),"")</f>
        <v/>
      </c>
      <c r="EA107" s="1170" t="str">
        <f>IF(DY107="","",Names!$K$3)</f>
        <v/>
      </c>
      <c r="EB107" s="1170" t="str">
        <f>IF(DY107="","",Names!$C$25)</f>
        <v/>
      </c>
      <c r="EC107" s="1170" t="str">
        <f>IFERROR(VLOOKUP($A107,Table!$DI$5:$DO$286,Table!$DM$3,FALSE),"")</f>
        <v/>
      </c>
      <c r="EE107" s="224" t="str">
        <f>IF(DY107="","",CONCATENATE(DY107,Names!$H$3,DZ107,Names!$J$3,EA107,Names!$L$3,EB107,Names!$N$3,EC107))</f>
        <v/>
      </c>
      <c r="EH107" t="str">
        <f>IFERROR(VLOOKUP($A107,TCS_C!$R$9:$U$10046,TCS_C!$S$5,FALSE),"")</f>
        <v/>
      </c>
      <c r="EI107" t="str">
        <f>IFERROR(VLOOKUP($A107,TCS_C!$R$9:$U$10046,TCS_C!$T$5,FALSE),"")</f>
        <v/>
      </c>
      <c r="EJ107" t="str">
        <f>IF(EH107="","",Names!$K$3)</f>
        <v/>
      </c>
      <c r="EK107" t="str">
        <f>IF(EH107="","",Names!$C$17)</f>
        <v/>
      </c>
      <c r="EL107" t="str">
        <f>IFERROR(VLOOKUP($A107,TCS_C!$R$9:$U$10046,TCS_C!$U$5,FALSE),"")</f>
        <v/>
      </c>
      <c r="EN107" s="224" t="str">
        <f>IF(EH107="","",CONCATENATE(EH107,Names!$H$3,EI107,Names!$J$3,EJ107,Names!$L$3,EK107,Names!$N$3,EL107))</f>
        <v/>
      </c>
      <c r="EQ107" t="str">
        <f>IFERROR(VLOOKUP($A107,Table!BT143:$BY$286,Table!$BU$3,FALSE),"")</f>
        <v/>
      </c>
      <c r="ER107" t="str">
        <f>IFERROR(VLOOKUP($A107,Table!BT143:$BY$286,Table!$BV$3,FALSE),"")</f>
        <v/>
      </c>
      <c r="ES107" t="str">
        <f>IF(EQ107="","",Names!$K$3)</f>
        <v/>
      </c>
      <c r="ET107" t="str">
        <f>IFERROR(VLOOKUP($A107,Table!BT143:$BY$286,Table!$BW$3,FALSE),"")</f>
        <v/>
      </c>
      <c r="EU107" t="str">
        <f>IFERROR(VLOOKUP($A107,Table!BT143:$BY$286,Table!$BX$3,FALSE),"")</f>
        <v/>
      </c>
      <c r="EW107" s="224" t="str">
        <f>IF(EQ107="","",CONCATENATE(EQ107,Names!$H$3,ER107,Names!$J$3,ES107,Names!$L$3,ET107,Names!$N$3,EU107))</f>
        <v/>
      </c>
      <c r="FB107" t="str">
        <f>IF(EZ107="","",Names!$K$3)</f>
        <v/>
      </c>
      <c r="FF107" s="224" t="str">
        <f>IF(EZ107="","",CONCATENATE(EZ107,Names!$H$3,FA107,Names!$J$3,FB107,Names!$L$3,FC107,Names!$N$3,FD107))</f>
        <v/>
      </c>
      <c r="FG107" s="1266" t="str">
        <f>IF(EZ107="","",CONCATENATE(FC107,Names!$N$3,FD107))</f>
        <v/>
      </c>
    </row>
    <row r="108" spans="1:163">
      <c r="A108" s="72">
        <v>105</v>
      </c>
      <c r="C108" t="str">
        <f>IFERROR(VLOOKUP($A108,Table!$AL$5:$AS$286,Table!$AM$3,FALSE),"")</f>
        <v>HEBT</v>
      </c>
      <c r="D108" t="str">
        <f>IFERROR(VLOOKUP($A108,Table!$AL$5:$AS$286,Table!$AN$3,FALSE),"")</f>
        <v>080PRL</v>
      </c>
      <c r="E108" t="str">
        <f>IF(C108="","",Names!$K$3)</f>
        <v>RFS</v>
      </c>
      <c r="F108" t="str">
        <f>IF(C108="","",Names!$C$5)</f>
        <v>PRLRL</v>
      </c>
      <c r="G108" t="str">
        <f>IFERROR(VLOOKUP($A108,Table!$AL$5:$AS$286,Table!$AO$3,FALSE),"")</f>
        <v>105</v>
      </c>
      <c r="I108" s="224" t="str">
        <f>IF(C108="","",CONCATENATE(C108,Names!$H$3,D108,Names!$J$3,E108,Names!$L$3,F108,Names!$N$3,G108))</f>
        <v>HEBT-080PRL:RFS-PRLRL-105</v>
      </c>
      <c r="L108" s="1170" t="str">
        <f>IFERROR(VLOOKUP($A108,Table!$AV$5:$BK$286,Table!$AW$3,FALSE),"")</f>
        <v/>
      </c>
      <c r="M108" s="1170" t="str">
        <f>IFERROR(VLOOKUP($A108,Table!$AV$5:$BK$286,Table!$AX$3,FALSE),"")</f>
        <v/>
      </c>
      <c r="N108" s="1170" t="str">
        <f>IF(L108="","",Names!$K$3)</f>
        <v/>
      </c>
      <c r="O108" s="1170" t="str">
        <f>IF(L108="","",Names!$C$9)</f>
        <v/>
      </c>
      <c r="P108" s="1170" t="str">
        <f>IFERROR(VLOOKUP($A108,Table!$AV$5:$BK$286,Table!$AY$3,FALSE),"")</f>
        <v/>
      </c>
      <c r="R108" s="224" t="str">
        <f>IF(L108="","",CONCATENATE(L108,Names!$H$3,M108,Names!$J$3,N108,Names!$L$3,O108,Names!$N$3,P108))</f>
        <v/>
      </c>
      <c r="U108" t="str">
        <f>IFERROR(VLOOKUP($A108,Table!$AV$5:$BI$286,Table!$AW$3,FALSE),"")</f>
        <v/>
      </c>
      <c r="V108" t="str">
        <f>IFERROR(VLOOKUP($A108,Table!$AV$5:$BI$286,Table!$AX$3,FALSE),"")</f>
        <v/>
      </c>
      <c r="W108" t="str">
        <f>IF(U108="","",Names!$K$3)</f>
        <v/>
      </c>
      <c r="X108" t="str">
        <f>IF(U108="","",Names!$C$6)</f>
        <v/>
      </c>
      <c r="Y108" t="str">
        <f>IFERROR(VLOOKUP($A108,Table!$AV$5:$BI$286,Table!$AY$3,FALSE),"")</f>
        <v/>
      </c>
      <c r="AA108" s="224" t="str">
        <f>IF(U108="","",CONCATENATE(U108,Names!$H$3,V108,Names!$J$3,W108,Names!$L$3,X108,Names!$N$3,Y108))</f>
        <v/>
      </c>
      <c r="AD108" t="str">
        <f>IFERROR(VLOOKUP($A108,Table!$AV$5:$BI$286,Table!$AW$3,FALSE),"")</f>
        <v/>
      </c>
      <c r="AE108" t="str">
        <f>IFERROR(VLOOKUP($A108,Table!$AV$5:$BI$286,Table!$AX$3,FALSE),"")</f>
        <v/>
      </c>
      <c r="AF108" t="str">
        <f>IF(AD108="","",Names!$K$3)</f>
        <v/>
      </c>
      <c r="AG108" t="str">
        <f>IF(AD108="","",Names!$C$7)</f>
        <v/>
      </c>
      <c r="AH108" t="str">
        <f>IFERROR(VLOOKUP($A108,Table!$AV$5:$BI$286,Table!$AY$3,FALSE),"")</f>
        <v/>
      </c>
      <c r="AJ108" s="224" t="str">
        <f>IF(AD108="","",CONCATENATE(AD108,Names!$H$3,AE108,Names!$J$3,AF108,Names!$L$3,AG108,Names!$N$3,AH108))</f>
        <v/>
      </c>
      <c r="AM108" t="str">
        <f>IFERROR(VLOOKUP($A108,Table!$AV$5:$BI$286,Table!$AW$3,FALSE),"")</f>
        <v/>
      </c>
      <c r="AN108" t="str">
        <f>IFERROR(VLOOKUP($A108,Table!$AV$5:$BI$286,Table!$AX$3,FALSE),"")</f>
        <v/>
      </c>
      <c r="AO108" t="str">
        <f>IF(AM108="","",Names!$K$3)</f>
        <v/>
      </c>
      <c r="AP108" t="str">
        <f>IF(AM108="","",Names!$C$8)</f>
        <v/>
      </c>
      <c r="AQ108" t="str">
        <f>IFERROR(VLOOKUP($A108,Table!$AV$5:$BI$286,Table!$AY$3,FALSE),"")</f>
        <v/>
      </c>
      <c r="AS108" s="224" t="str">
        <f>IF(AM108="","",CONCATENATE(AM108,Names!$H$3,AN108,Names!$J$3,AO108,Names!$L$3,AP108,Names!$N$3,AQ108))</f>
        <v/>
      </c>
      <c r="AV108" t="str">
        <f>IFERROR(VLOOKUP($A108,Table!$AL$5:$AS$286,Table!$AM$3,FALSE),"")</f>
        <v>HEBT</v>
      </c>
      <c r="AW108" t="str">
        <f>IFERROR(VLOOKUP($A108,Table!$AL$5:$AS$286,Table!$AN$3,FALSE),"")</f>
        <v>080PRL</v>
      </c>
      <c r="AX108" t="str">
        <f>IF(AV108="","",Names!$K$3)</f>
        <v>RFS</v>
      </c>
      <c r="AY108" t="str">
        <f>IF(AV108="","",Names!$C$10)</f>
        <v>PRLEH</v>
      </c>
      <c r="AZ108" t="str">
        <f>IFERROR(VLOOKUP($A108,Table!$AL$5:$AS$286,Table!$AQ$3,FALSE),"")</f>
        <v>L105</v>
      </c>
      <c r="BB108" s="224" t="str">
        <f>IF(AV108="","",CONCATENATE(AV108,Names!$H$3,AW108,Names!$J$3,AX108,Names!$L$3,AY108,Names!$N$3,AZ108))</f>
        <v>HEBT-080PRL:RFS-PRLEH-L105</v>
      </c>
      <c r="BE108" t="str">
        <f>IFERROR(VLOOKUP($A108,Table!$AV$5:$BI$286,Table!$AW$3,FALSE),"")</f>
        <v/>
      </c>
      <c r="BF108" t="str">
        <f>IFERROR(VLOOKUP($A108,Table!$AV$5:$BI$286,Table!$AX$3,FALSE),"")</f>
        <v/>
      </c>
      <c r="BG108" t="str">
        <f>IF(BE108="","",Names!$K$3)</f>
        <v/>
      </c>
      <c r="BH108" t="str">
        <f>IF(BE108="","",Names!$C$10)</f>
        <v/>
      </c>
      <c r="BI108" t="str">
        <f>IFERROR(VLOOKUP($A108,Table!$AV$5:$BI$286,Table!$BC$3,FALSE),"")</f>
        <v/>
      </c>
      <c r="BK108" s="224" t="str">
        <f>IF(BE108="","",CONCATENATE(BE108,Names!$H$3,BF108,Names!$J$3,BG108,Names!$L$3,BH108,Names!$N$3,BI108))</f>
        <v/>
      </c>
      <c r="BN108" t="str">
        <f>IFERROR(VLOOKUP($A108,Table!$AV$5:$BI$286,Table!$AW$3,FALSE),"")</f>
        <v/>
      </c>
      <c r="BO108" t="str">
        <f>IFERROR(VLOOKUP($A108,Table!$AV$5:$BI$286,Table!$AX$3,FALSE),"")</f>
        <v/>
      </c>
      <c r="BP108" t="str">
        <f>IF(BN108="","",Names!$K$3)</f>
        <v/>
      </c>
      <c r="BQ108" t="str">
        <f>IF(BN108="","",Names!$C$10)</f>
        <v/>
      </c>
      <c r="BR108" t="str">
        <f>IFERROR(VLOOKUP($A108,Table!$AV$5:$BI$286,Table!$BF$3,FALSE),"")</f>
        <v/>
      </c>
      <c r="BT108" s="224" t="str">
        <f>IF(BN108="","",CONCATENATE(BN108,Names!$H$3,BO108,Names!$J$3,BP108,Names!$L$3,BQ108,Names!$N$3,BR108))</f>
        <v/>
      </c>
      <c r="BW108" t="str">
        <f>IFERROR(VLOOKUP($A108,Table!$AL$5:$AS$286,Table!$AM$3,FALSE),"")</f>
        <v>HEBT</v>
      </c>
      <c r="BX108" t="str">
        <f>IFERROR(VLOOKUP($A108,Table!$AL$5:$AS$286,Table!$AN$3,FALSE),"")</f>
        <v>080PRL</v>
      </c>
      <c r="BY108" t="str">
        <f>IF(BW108="","",Names!$K$3)</f>
        <v>RFS</v>
      </c>
      <c r="BZ108" t="str">
        <f>IF(BW108="","",Names!$C$11)</f>
        <v>PRLTE</v>
      </c>
      <c r="CA108" t="str">
        <f>IFERROR(VLOOKUP($A108,Table!$AL$5:$AS$286,Table!$AQ$3,FALSE),"")</f>
        <v>L105</v>
      </c>
      <c r="CC108" s="224" t="str">
        <f>IF(BW108="","",CONCATENATE(BW108,Names!$H$3,BX108,Names!$J$3,BY108,Names!$L$3,BZ108,Names!$N$3,CA108))</f>
        <v>HEBT-080PRL:RFS-PRLTE-L105</v>
      </c>
      <c r="CF108" t="str">
        <f>IFERROR(VLOOKUP($A108,Table!$AV$5:$BI$286,Table!$AW$3,FALSE),"")</f>
        <v/>
      </c>
      <c r="CG108" t="str">
        <f>IFERROR(VLOOKUP($A108,Table!$AV$5:$BI$286,Table!$AX$3,FALSE),"")</f>
        <v/>
      </c>
      <c r="CH108" t="str">
        <f>IF(CF108="","",Names!$K$3)</f>
        <v/>
      </c>
      <c r="CI108" t="str">
        <f>IF(CF108="","",Names!$C$11)</f>
        <v/>
      </c>
      <c r="CJ108" t="str">
        <f>IFERROR(VLOOKUP($A108,Table!$AV$5:$BI$286,Table!$BC$3,FALSE),"")</f>
        <v/>
      </c>
      <c r="CL108" s="224" t="str">
        <f>IF(CF108="","",CONCATENATE(CF108,Names!$H$3,CG108,Names!$J$3,CH108,Names!$L$3,CI108,Names!$N$3,CJ108))</f>
        <v/>
      </c>
      <c r="CO108" t="str">
        <f>IFERROR(VLOOKUP($A108,Table!$AV$5:$BI$286,Table!$AW$3,FALSE),"")</f>
        <v/>
      </c>
      <c r="CP108" t="str">
        <f>IFERROR(VLOOKUP($A108,Table!$AV$5:$BI$286,Table!$AX$3,FALSE),"")</f>
        <v/>
      </c>
      <c r="CQ108" t="str">
        <f>IF(CO108="","",Names!$K$3)</f>
        <v/>
      </c>
      <c r="CR108" t="str">
        <f>IF(CO108="","",Names!$C$11)</f>
        <v/>
      </c>
      <c r="CS108" t="str">
        <f>IFERROR(VLOOKUP($A108,Table!$AV$5:$BI$286,Table!$BF$3,FALSE),"")</f>
        <v/>
      </c>
      <c r="CU108" s="224" t="str">
        <f>IF(CO108="","",CONCATENATE(CO108,Names!$H$3,CP108,Names!$J$3,CQ108,Names!$L$3,CR108,Names!$N$3,CS108))</f>
        <v/>
      </c>
      <c r="CX108" t="str">
        <f>IFERROR(VLOOKUP($A108,Table!$AV$5:$BI$286,Table!$AW$3,FALSE),"")</f>
        <v/>
      </c>
      <c r="CY108" t="str">
        <f>IFERROR(VLOOKUP($A108,Table!$AV$5:$BI$286,Table!$AX$3,FALSE),"")</f>
        <v/>
      </c>
      <c r="CZ108" t="str">
        <f>IF(CX108="","",Names!$K$3)</f>
        <v/>
      </c>
      <c r="DA108" t="str">
        <f>IF(CX108="","",Names!$C$12)</f>
        <v/>
      </c>
      <c r="DB108" t="str">
        <f>IFERROR(VLOOKUP($A108,Table!$AV$5:$BI$286,Table!$BC$3,FALSE),"")</f>
        <v/>
      </c>
      <c r="DD108" s="224" t="str">
        <f>IF(CX108="","",CONCATENATE(CX108,Names!$H$3,CY108,Names!$J$3,CZ108,Names!$L$3,DA108,Names!$N$3,DB108))</f>
        <v/>
      </c>
      <c r="DG108" t="str">
        <f>IFERROR(VLOOKUP($A108,Table!$AV$5:$BI$286,Table!$AW$3,FALSE),"")</f>
        <v/>
      </c>
      <c r="DH108" t="str">
        <f>IFERROR(VLOOKUP($A108,Table!$AV$5:$BI$286,Table!$AX$3,FALSE),"")</f>
        <v/>
      </c>
      <c r="DI108" t="str">
        <f>IF(DG108="","",Names!$K$3)</f>
        <v/>
      </c>
      <c r="DJ108" t="str">
        <f>IF(DG108="","",Names!$C$24)</f>
        <v/>
      </c>
      <c r="DK108" t="str">
        <f>IFERROR(VLOOKUP($A108,Table!$AV$5:$BI$286,Table!$AY$3,FALSE),"")</f>
        <v/>
      </c>
      <c r="DM108" s="224" t="str">
        <f>IF(DG108="","",CONCATENATE(DG108,Names!$H$3,DH108,Names!$J$3,DI108,Names!$L$3,DJ108,Names!$N$3,DK108))</f>
        <v/>
      </c>
      <c r="DP108" s="1170" t="str">
        <f>IFERROR(VLOOKUP($A108,Table!$DI$5:$DO$286,Table!$DJ$3,FALSE),"")</f>
        <v/>
      </c>
      <c r="DQ108" s="1170" t="str">
        <f>IFERROR(VLOOKUP($A108,Table!$DI$5:$DO$286,Table!$DK$3,FALSE),"")</f>
        <v/>
      </c>
      <c r="DR108" s="1170" t="str">
        <f>IF(DP108="","",Names!$K$3)</f>
        <v/>
      </c>
      <c r="DS108" s="1170" t="str">
        <f>IF(DP108="","",Names!$C$26)</f>
        <v/>
      </c>
      <c r="DT108" s="1170" t="str">
        <f>IFERROR(VLOOKUP($A108,Table!$DI$5:$DO$286,Table!$DM$3,FALSE),"")</f>
        <v/>
      </c>
      <c r="DV108" s="224" t="str">
        <f>IF(DP108="","",CONCATENATE(DP108,Names!$H$3,DQ108,Names!$J$3,DR108,Names!$L$3,DS108,Names!$N$3,DT108))</f>
        <v/>
      </c>
      <c r="DY108" s="1170" t="str">
        <f>IFERROR(VLOOKUP($A108,Table!$DI$5:$DO$286,Table!$DJ$3,FALSE),"")</f>
        <v/>
      </c>
      <c r="DZ108" s="1170" t="str">
        <f>IFERROR(VLOOKUP($A108,Table!$DI$5:$DO$286,Table!$DK$3,FALSE),"")</f>
        <v/>
      </c>
      <c r="EA108" s="1170" t="str">
        <f>IF(DY108="","",Names!$K$3)</f>
        <v/>
      </c>
      <c r="EB108" s="1170" t="str">
        <f>IF(DY108="","",Names!$C$25)</f>
        <v/>
      </c>
      <c r="EC108" s="1170" t="str">
        <f>IFERROR(VLOOKUP($A108,Table!$DI$5:$DO$286,Table!$DM$3,FALSE),"")</f>
        <v/>
      </c>
      <c r="EE108" s="224" t="str">
        <f>IF(DY108="","",CONCATENATE(DY108,Names!$H$3,DZ108,Names!$J$3,EA108,Names!$L$3,EB108,Names!$N$3,EC108))</f>
        <v/>
      </c>
      <c r="EH108" t="str">
        <f>IFERROR(VLOOKUP($A108,TCS_C!$R$9:$U$10046,TCS_C!$S$5,FALSE),"")</f>
        <v/>
      </c>
      <c r="EI108" t="str">
        <f>IFERROR(VLOOKUP($A108,TCS_C!$R$9:$U$10046,TCS_C!$T$5,FALSE),"")</f>
        <v/>
      </c>
      <c r="EJ108" t="str">
        <f>IF(EH108="","",Names!$K$3)</f>
        <v/>
      </c>
      <c r="EK108" t="str">
        <f>IF(EH108="","",Names!$C$17)</f>
        <v/>
      </c>
      <c r="EL108" t="str">
        <f>IFERROR(VLOOKUP($A108,TCS_C!$R$9:$U$10046,TCS_C!$U$5,FALSE),"")</f>
        <v/>
      </c>
      <c r="EN108" s="224" t="str">
        <f>IF(EH108="","",CONCATENATE(EH108,Names!$H$3,EI108,Names!$J$3,EJ108,Names!$L$3,EK108,Names!$N$3,EL108))</f>
        <v/>
      </c>
      <c r="EQ108" t="str">
        <f>IFERROR(VLOOKUP($A108,Table!BT144:$BY$286,Table!$BU$3,FALSE),"")</f>
        <v/>
      </c>
      <c r="ER108" t="str">
        <f>IFERROR(VLOOKUP($A108,Table!BT144:$BY$286,Table!$BV$3,FALSE),"")</f>
        <v/>
      </c>
      <c r="ES108" t="str">
        <f>IF(EQ108="","",Names!$K$3)</f>
        <v/>
      </c>
      <c r="ET108" t="str">
        <f>IFERROR(VLOOKUP($A108,Table!BT144:$BY$286,Table!$BW$3,FALSE),"")</f>
        <v/>
      </c>
      <c r="EU108" t="str">
        <f>IFERROR(VLOOKUP($A108,Table!BT144:$BY$286,Table!$BX$3,FALSE),"")</f>
        <v/>
      </c>
      <c r="EW108" s="224" t="str">
        <f>IF(EQ108="","",CONCATENATE(EQ108,Names!$H$3,ER108,Names!$J$3,ES108,Names!$L$3,ET108,Names!$N$3,EU108))</f>
        <v/>
      </c>
      <c r="FB108" t="str">
        <f>IF(EZ108="","",Names!$K$3)</f>
        <v/>
      </c>
      <c r="FF108" s="224" t="str">
        <f>IF(EZ108="","",CONCATENATE(EZ108,Names!$H$3,FA108,Names!$J$3,FB108,Names!$L$3,FC108,Names!$N$3,FD108))</f>
        <v/>
      </c>
      <c r="FG108" s="1266" t="str">
        <f>IF(EZ108="","",CONCATENATE(FC108,Names!$N$3,FD108))</f>
        <v/>
      </c>
    </row>
    <row r="109" spans="1:163">
      <c r="A109" s="72">
        <v>106</v>
      </c>
      <c r="C109" t="str">
        <f>IFERROR(VLOOKUP($A109,Table!$AL$5:$AS$286,Table!$AM$3,FALSE),"")</f>
        <v>HEBT</v>
      </c>
      <c r="D109" t="str">
        <f>IFERROR(VLOOKUP($A109,Table!$AL$5:$AS$286,Table!$AN$3,FALSE),"")</f>
        <v>090PRL</v>
      </c>
      <c r="E109" t="str">
        <f>IF(C109="","",Names!$K$3)</f>
        <v>RFS</v>
      </c>
      <c r="F109" t="str">
        <f>IF(C109="","",Names!$C$5)</f>
        <v>PRLRL</v>
      </c>
      <c r="G109" t="str">
        <f>IFERROR(VLOOKUP($A109,Table!$AL$5:$AS$286,Table!$AO$3,FALSE),"")</f>
        <v>106</v>
      </c>
      <c r="I109" s="224" t="str">
        <f>IF(C109="","",CONCATENATE(C109,Names!$H$3,D109,Names!$J$3,E109,Names!$L$3,F109,Names!$N$3,G109))</f>
        <v>HEBT-090PRL:RFS-PRLRL-106</v>
      </c>
      <c r="L109" s="1170" t="str">
        <f>IFERROR(VLOOKUP($A109,Table!$AV$5:$BK$286,Table!$AW$3,FALSE),"")</f>
        <v/>
      </c>
      <c r="M109" s="1170" t="str">
        <f>IFERROR(VLOOKUP($A109,Table!$AV$5:$BK$286,Table!$AX$3,FALSE),"")</f>
        <v/>
      </c>
      <c r="N109" s="1170" t="str">
        <f>IF(L109="","",Names!$K$3)</f>
        <v/>
      </c>
      <c r="O109" s="1170" t="str">
        <f>IF(L109="","",Names!$C$9)</f>
        <v/>
      </c>
      <c r="P109" s="1170" t="str">
        <f>IFERROR(VLOOKUP($A109,Table!$AV$5:$BK$286,Table!$AY$3,FALSE),"")</f>
        <v/>
      </c>
      <c r="R109" s="224" t="str">
        <f>IF(L109="","",CONCATENATE(L109,Names!$H$3,M109,Names!$J$3,N109,Names!$L$3,O109,Names!$N$3,P109))</f>
        <v/>
      </c>
      <c r="U109" t="str">
        <f>IFERROR(VLOOKUP($A109,Table!$AV$5:$BI$286,Table!$AW$3,FALSE),"")</f>
        <v/>
      </c>
      <c r="V109" t="str">
        <f>IFERROR(VLOOKUP($A109,Table!$AV$5:$BI$286,Table!$AX$3,FALSE),"")</f>
        <v/>
      </c>
      <c r="W109" t="str">
        <f>IF(U109="","",Names!$K$3)</f>
        <v/>
      </c>
      <c r="X109" t="str">
        <f>IF(U109="","",Names!$C$6)</f>
        <v/>
      </c>
      <c r="Y109" t="str">
        <f>IFERROR(VLOOKUP($A109,Table!$AV$5:$BI$286,Table!$AY$3,FALSE),"")</f>
        <v/>
      </c>
      <c r="AA109" s="224" t="str">
        <f>IF(U109="","",CONCATENATE(U109,Names!$H$3,V109,Names!$J$3,W109,Names!$L$3,X109,Names!$N$3,Y109))</f>
        <v/>
      </c>
      <c r="AD109" t="str">
        <f>IFERROR(VLOOKUP($A109,Table!$AV$5:$BI$286,Table!$AW$3,FALSE),"")</f>
        <v/>
      </c>
      <c r="AE109" t="str">
        <f>IFERROR(VLOOKUP($A109,Table!$AV$5:$BI$286,Table!$AX$3,FALSE),"")</f>
        <v/>
      </c>
      <c r="AF109" t="str">
        <f>IF(AD109="","",Names!$K$3)</f>
        <v/>
      </c>
      <c r="AG109" t="str">
        <f>IF(AD109="","",Names!$C$7)</f>
        <v/>
      </c>
      <c r="AH109" t="str">
        <f>IFERROR(VLOOKUP($A109,Table!$AV$5:$BI$286,Table!$AY$3,FALSE),"")</f>
        <v/>
      </c>
      <c r="AJ109" s="224" t="str">
        <f>IF(AD109="","",CONCATENATE(AD109,Names!$H$3,AE109,Names!$J$3,AF109,Names!$L$3,AG109,Names!$N$3,AH109))</f>
        <v/>
      </c>
      <c r="AM109" t="str">
        <f>IFERROR(VLOOKUP($A109,Table!$AV$5:$BI$286,Table!$AW$3,FALSE),"")</f>
        <v/>
      </c>
      <c r="AN109" t="str">
        <f>IFERROR(VLOOKUP($A109,Table!$AV$5:$BI$286,Table!$AX$3,FALSE),"")</f>
        <v/>
      </c>
      <c r="AO109" t="str">
        <f>IF(AM109="","",Names!$K$3)</f>
        <v/>
      </c>
      <c r="AP109" t="str">
        <f>IF(AM109="","",Names!$C$8)</f>
        <v/>
      </c>
      <c r="AQ109" t="str">
        <f>IFERROR(VLOOKUP($A109,Table!$AV$5:$BI$286,Table!$AY$3,FALSE),"")</f>
        <v/>
      </c>
      <c r="AS109" s="224" t="str">
        <f>IF(AM109="","",CONCATENATE(AM109,Names!$H$3,AN109,Names!$J$3,AO109,Names!$L$3,AP109,Names!$N$3,AQ109))</f>
        <v/>
      </c>
      <c r="AV109" t="str">
        <f>IFERROR(VLOOKUP($A109,Table!$AL$5:$AS$286,Table!$AM$3,FALSE),"")</f>
        <v>HEBT</v>
      </c>
      <c r="AW109" t="str">
        <f>IFERROR(VLOOKUP($A109,Table!$AL$5:$AS$286,Table!$AN$3,FALSE),"")</f>
        <v>090PRL</v>
      </c>
      <c r="AX109" t="str">
        <f>IF(AV109="","",Names!$K$3)</f>
        <v>RFS</v>
      </c>
      <c r="AY109" t="str">
        <f>IF(AV109="","",Names!$C$10)</f>
        <v>PRLEH</v>
      </c>
      <c r="AZ109" t="str">
        <f>IFERROR(VLOOKUP($A109,Table!$AL$5:$AS$286,Table!$AQ$3,FALSE),"")</f>
        <v>L106</v>
      </c>
      <c r="BB109" s="224" t="str">
        <f>IF(AV109="","",CONCATENATE(AV109,Names!$H$3,AW109,Names!$J$3,AX109,Names!$L$3,AY109,Names!$N$3,AZ109))</f>
        <v>HEBT-090PRL:RFS-PRLEH-L106</v>
      </c>
      <c r="BE109" t="str">
        <f>IFERROR(VLOOKUP($A109,Table!$AV$5:$BI$286,Table!$AW$3,FALSE),"")</f>
        <v/>
      </c>
      <c r="BF109" t="str">
        <f>IFERROR(VLOOKUP($A109,Table!$AV$5:$BI$286,Table!$AX$3,FALSE),"")</f>
        <v/>
      </c>
      <c r="BG109" t="str">
        <f>IF(BE109="","",Names!$K$3)</f>
        <v/>
      </c>
      <c r="BH109" t="str">
        <f>IF(BE109="","",Names!$C$10)</f>
        <v/>
      </c>
      <c r="BI109" t="str">
        <f>IFERROR(VLOOKUP($A109,Table!$AV$5:$BI$286,Table!$BC$3,FALSE),"")</f>
        <v/>
      </c>
      <c r="BK109" s="224" t="str">
        <f>IF(BE109="","",CONCATENATE(BE109,Names!$H$3,BF109,Names!$J$3,BG109,Names!$L$3,BH109,Names!$N$3,BI109))</f>
        <v/>
      </c>
      <c r="BN109" t="str">
        <f>IFERROR(VLOOKUP($A109,Table!$AV$5:$BI$286,Table!$AW$3,FALSE),"")</f>
        <v/>
      </c>
      <c r="BO109" t="str">
        <f>IFERROR(VLOOKUP($A109,Table!$AV$5:$BI$286,Table!$AX$3,FALSE),"")</f>
        <v/>
      </c>
      <c r="BP109" t="str">
        <f>IF(BN109="","",Names!$K$3)</f>
        <v/>
      </c>
      <c r="BQ109" t="str">
        <f>IF(BN109="","",Names!$C$10)</f>
        <v/>
      </c>
      <c r="BR109" t="str">
        <f>IFERROR(VLOOKUP($A109,Table!$AV$5:$BI$286,Table!$BF$3,FALSE),"")</f>
        <v/>
      </c>
      <c r="BT109" s="224" t="str">
        <f>IF(BN109="","",CONCATENATE(BN109,Names!$H$3,BO109,Names!$J$3,BP109,Names!$L$3,BQ109,Names!$N$3,BR109))</f>
        <v/>
      </c>
      <c r="BW109" t="str">
        <f>IFERROR(VLOOKUP($A109,Table!$AL$5:$AS$286,Table!$AM$3,FALSE),"")</f>
        <v>HEBT</v>
      </c>
      <c r="BX109" t="str">
        <f>IFERROR(VLOOKUP($A109,Table!$AL$5:$AS$286,Table!$AN$3,FALSE),"")</f>
        <v>090PRL</v>
      </c>
      <c r="BY109" t="str">
        <f>IF(BW109="","",Names!$K$3)</f>
        <v>RFS</v>
      </c>
      <c r="BZ109" t="str">
        <f>IF(BW109="","",Names!$C$11)</f>
        <v>PRLTE</v>
      </c>
      <c r="CA109" t="str">
        <f>IFERROR(VLOOKUP($A109,Table!$AL$5:$AS$286,Table!$AQ$3,FALSE),"")</f>
        <v>L106</v>
      </c>
      <c r="CC109" s="224" t="str">
        <f>IF(BW109="","",CONCATENATE(BW109,Names!$H$3,BX109,Names!$J$3,BY109,Names!$L$3,BZ109,Names!$N$3,CA109))</f>
        <v>HEBT-090PRL:RFS-PRLTE-L106</v>
      </c>
      <c r="CF109" t="str">
        <f>IFERROR(VLOOKUP($A109,Table!$AV$5:$BI$286,Table!$AW$3,FALSE),"")</f>
        <v/>
      </c>
      <c r="CG109" t="str">
        <f>IFERROR(VLOOKUP($A109,Table!$AV$5:$BI$286,Table!$AX$3,FALSE),"")</f>
        <v/>
      </c>
      <c r="CH109" t="str">
        <f>IF(CF109="","",Names!$K$3)</f>
        <v/>
      </c>
      <c r="CI109" t="str">
        <f>IF(CF109="","",Names!$C$11)</f>
        <v/>
      </c>
      <c r="CJ109" t="str">
        <f>IFERROR(VLOOKUP($A109,Table!$AV$5:$BI$286,Table!$BC$3,FALSE),"")</f>
        <v/>
      </c>
      <c r="CL109" s="224" t="str">
        <f>IF(CF109="","",CONCATENATE(CF109,Names!$H$3,CG109,Names!$J$3,CH109,Names!$L$3,CI109,Names!$N$3,CJ109))</f>
        <v/>
      </c>
      <c r="CO109" t="str">
        <f>IFERROR(VLOOKUP($A109,Table!$AV$5:$BI$286,Table!$AW$3,FALSE),"")</f>
        <v/>
      </c>
      <c r="CP109" t="str">
        <f>IFERROR(VLOOKUP($A109,Table!$AV$5:$BI$286,Table!$AX$3,FALSE),"")</f>
        <v/>
      </c>
      <c r="CQ109" t="str">
        <f>IF(CO109="","",Names!$K$3)</f>
        <v/>
      </c>
      <c r="CR109" t="str">
        <f>IF(CO109="","",Names!$C$11)</f>
        <v/>
      </c>
      <c r="CS109" t="str">
        <f>IFERROR(VLOOKUP($A109,Table!$AV$5:$BI$286,Table!$BF$3,FALSE),"")</f>
        <v/>
      </c>
      <c r="CU109" s="224" t="str">
        <f>IF(CO109="","",CONCATENATE(CO109,Names!$H$3,CP109,Names!$J$3,CQ109,Names!$L$3,CR109,Names!$N$3,CS109))</f>
        <v/>
      </c>
      <c r="CX109" t="str">
        <f>IFERROR(VLOOKUP($A109,Table!$AV$5:$BI$286,Table!$AW$3,FALSE),"")</f>
        <v/>
      </c>
      <c r="CY109" t="str">
        <f>IFERROR(VLOOKUP($A109,Table!$AV$5:$BI$286,Table!$AX$3,FALSE),"")</f>
        <v/>
      </c>
      <c r="CZ109" t="str">
        <f>IF(CX109="","",Names!$K$3)</f>
        <v/>
      </c>
      <c r="DA109" t="str">
        <f>IF(CX109="","",Names!$C$12)</f>
        <v/>
      </c>
      <c r="DB109" t="str">
        <f>IFERROR(VLOOKUP($A109,Table!$AV$5:$BI$286,Table!$BC$3,FALSE),"")</f>
        <v/>
      </c>
      <c r="DD109" s="224" t="str">
        <f>IF(CX109="","",CONCATENATE(CX109,Names!$H$3,CY109,Names!$J$3,CZ109,Names!$L$3,DA109,Names!$N$3,DB109))</f>
        <v/>
      </c>
      <c r="DG109" t="str">
        <f>IFERROR(VLOOKUP($A109,Table!$AV$5:$BI$286,Table!$AW$3,FALSE),"")</f>
        <v/>
      </c>
      <c r="DH109" t="str">
        <f>IFERROR(VLOOKUP($A109,Table!$AV$5:$BI$286,Table!$AX$3,FALSE),"")</f>
        <v/>
      </c>
      <c r="DI109" t="str">
        <f>IF(DG109="","",Names!$K$3)</f>
        <v/>
      </c>
      <c r="DJ109" t="str">
        <f>IF(DG109="","",Names!$C$24)</f>
        <v/>
      </c>
      <c r="DK109" t="str">
        <f>IFERROR(VLOOKUP($A109,Table!$AV$5:$BI$286,Table!$AY$3,FALSE),"")</f>
        <v/>
      </c>
      <c r="DM109" s="224" t="str">
        <f>IF(DG109="","",CONCATENATE(DG109,Names!$H$3,DH109,Names!$J$3,DI109,Names!$L$3,DJ109,Names!$N$3,DK109))</f>
        <v/>
      </c>
      <c r="DP109" s="1170" t="str">
        <f>IFERROR(VLOOKUP($A109,Table!$DI$5:$DO$286,Table!$DJ$3,FALSE),"")</f>
        <v/>
      </c>
      <c r="DQ109" s="1170" t="str">
        <f>IFERROR(VLOOKUP($A109,Table!$DI$5:$DO$286,Table!$DK$3,FALSE),"")</f>
        <v/>
      </c>
      <c r="DR109" s="1170" t="str">
        <f>IF(DP109="","",Names!$K$3)</f>
        <v/>
      </c>
      <c r="DS109" s="1170" t="str">
        <f>IF(DP109="","",Names!$C$26)</f>
        <v/>
      </c>
      <c r="DT109" s="1170" t="str">
        <f>IFERROR(VLOOKUP($A109,Table!$DI$5:$DO$286,Table!$DM$3,FALSE),"")</f>
        <v/>
      </c>
      <c r="DV109" s="224" t="str">
        <f>IF(DP109="","",CONCATENATE(DP109,Names!$H$3,DQ109,Names!$J$3,DR109,Names!$L$3,DS109,Names!$N$3,DT109))</f>
        <v/>
      </c>
      <c r="DY109" s="1170" t="str">
        <f>IFERROR(VLOOKUP($A109,Table!$DI$5:$DO$286,Table!$DJ$3,FALSE),"")</f>
        <v/>
      </c>
      <c r="DZ109" s="1170" t="str">
        <f>IFERROR(VLOOKUP($A109,Table!$DI$5:$DO$286,Table!$DK$3,FALSE),"")</f>
        <v/>
      </c>
      <c r="EA109" s="1170" t="str">
        <f>IF(DY109="","",Names!$K$3)</f>
        <v/>
      </c>
      <c r="EB109" s="1170" t="str">
        <f>IF(DY109="","",Names!$C$25)</f>
        <v/>
      </c>
      <c r="EC109" s="1170" t="str">
        <f>IFERROR(VLOOKUP($A109,Table!$DI$5:$DO$286,Table!$DM$3,FALSE),"")</f>
        <v/>
      </c>
      <c r="EE109" s="224" t="str">
        <f>IF(DY109="","",CONCATENATE(DY109,Names!$H$3,DZ109,Names!$J$3,EA109,Names!$L$3,EB109,Names!$N$3,EC109))</f>
        <v/>
      </c>
      <c r="EH109" t="str">
        <f>IFERROR(VLOOKUP($A109,TCS_C!$R$9:$U$10046,TCS_C!$S$5,FALSE),"")</f>
        <v/>
      </c>
      <c r="EI109" t="str">
        <f>IFERROR(VLOOKUP($A109,TCS_C!$R$9:$U$10046,TCS_C!$T$5,FALSE),"")</f>
        <v/>
      </c>
      <c r="EJ109" t="str">
        <f>IF(EH109="","",Names!$K$3)</f>
        <v/>
      </c>
      <c r="EK109" t="str">
        <f>IF(EH109="","",Names!$C$17)</f>
        <v/>
      </c>
      <c r="EL109" t="str">
        <f>IFERROR(VLOOKUP($A109,TCS_C!$R$9:$U$10046,TCS_C!$U$5,FALSE),"")</f>
        <v/>
      </c>
      <c r="EN109" s="224" t="str">
        <f>IF(EH109="","",CONCATENATE(EH109,Names!$H$3,EI109,Names!$J$3,EJ109,Names!$L$3,EK109,Names!$N$3,EL109))</f>
        <v/>
      </c>
      <c r="EQ109" t="str">
        <f>IFERROR(VLOOKUP($A109,Table!BT145:$BY$286,Table!$BU$3,FALSE),"")</f>
        <v/>
      </c>
      <c r="ER109" t="str">
        <f>IFERROR(VLOOKUP($A109,Table!BT145:$BY$286,Table!$BV$3,FALSE),"")</f>
        <v/>
      </c>
      <c r="ES109" t="str">
        <f>IF(EQ109="","",Names!$K$3)</f>
        <v/>
      </c>
      <c r="ET109" t="str">
        <f>IFERROR(VLOOKUP($A109,Table!BT145:$BY$286,Table!$BW$3,FALSE),"")</f>
        <v/>
      </c>
      <c r="EU109" t="str">
        <f>IFERROR(VLOOKUP($A109,Table!BT145:$BY$286,Table!$BX$3,FALSE),"")</f>
        <v/>
      </c>
      <c r="EW109" s="224" t="str">
        <f>IF(EQ109="","",CONCATENATE(EQ109,Names!$H$3,ER109,Names!$J$3,ES109,Names!$L$3,ET109,Names!$N$3,EU109))</f>
        <v/>
      </c>
      <c r="FB109" t="str">
        <f>IF(EZ109="","",Names!$K$3)</f>
        <v/>
      </c>
      <c r="FF109" s="224" t="str">
        <f>IF(EZ109="","",CONCATENATE(EZ109,Names!$H$3,FA109,Names!$J$3,FB109,Names!$L$3,FC109,Names!$N$3,FD109))</f>
        <v/>
      </c>
      <c r="FG109" s="1266" t="str">
        <f>IF(EZ109="","",CONCATENATE(FC109,Names!$N$3,FD109))</f>
        <v/>
      </c>
    </row>
    <row r="110" spans="1:163">
      <c r="A110" s="72">
        <v>107</v>
      </c>
      <c r="C110" t="str">
        <f>IFERROR(VLOOKUP($A110,Table!$AL$5:$AS$286,Table!$AM$3,FALSE),"")</f>
        <v>HEBT</v>
      </c>
      <c r="D110" t="str">
        <f>IFERROR(VLOOKUP($A110,Table!$AL$5:$AS$286,Table!$AN$3,FALSE),"")</f>
        <v>090PRL</v>
      </c>
      <c r="E110" t="str">
        <f>IF(C110="","",Names!$K$3)</f>
        <v>RFS</v>
      </c>
      <c r="F110" t="str">
        <f>IF(C110="","",Names!$C$5)</f>
        <v>PRLRL</v>
      </c>
      <c r="G110" t="str">
        <f>IFERROR(VLOOKUP($A110,Table!$AL$5:$AS$286,Table!$AO$3,FALSE),"")</f>
        <v>107</v>
      </c>
      <c r="I110" s="224" t="str">
        <f>IF(C110="","",CONCATENATE(C110,Names!$H$3,D110,Names!$J$3,E110,Names!$L$3,F110,Names!$N$3,G110))</f>
        <v>HEBT-090PRL:RFS-PRLRL-107</v>
      </c>
      <c r="L110" s="1170" t="str">
        <f>IFERROR(VLOOKUP($A110,Table!$AV$5:$BK$286,Table!$AW$3,FALSE),"")</f>
        <v/>
      </c>
      <c r="M110" s="1170" t="str">
        <f>IFERROR(VLOOKUP($A110,Table!$AV$5:$BK$286,Table!$AX$3,FALSE),"")</f>
        <v/>
      </c>
      <c r="N110" s="1170" t="str">
        <f>IF(L110="","",Names!$K$3)</f>
        <v/>
      </c>
      <c r="O110" s="1170" t="str">
        <f>IF(L110="","",Names!$C$9)</f>
        <v/>
      </c>
      <c r="P110" s="1170" t="str">
        <f>IFERROR(VLOOKUP($A110,Table!$AV$5:$BK$286,Table!$AY$3,FALSE),"")</f>
        <v/>
      </c>
      <c r="R110" s="224" t="str">
        <f>IF(L110="","",CONCATENATE(L110,Names!$H$3,M110,Names!$J$3,N110,Names!$L$3,O110,Names!$N$3,P110))</f>
        <v/>
      </c>
      <c r="U110" t="str">
        <f>IFERROR(VLOOKUP($A110,Table!$AV$5:$BI$286,Table!$AW$3,FALSE),"")</f>
        <v/>
      </c>
      <c r="V110" t="str">
        <f>IFERROR(VLOOKUP($A110,Table!$AV$5:$BI$286,Table!$AX$3,FALSE),"")</f>
        <v/>
      </c>
      <c r="W110" t="str">
        <f>IF(U110="","",Names!$K$3)</f>
        <v/>
      </c>
      <c r="X110" t="str">
        <f>IF(U110="","",Names!$C$6)</f>
        <v/>
      </c>
      <c r="Y110" t="str">
        <f>IFERROR(VLOOKUP($A110,Table!$AV$5:$BI$286,Table!$AY$3,FALSE),"")</f>
        <v/>
      </c>
      <c r="AA110" s="224" t="str">
        <f>IF(U110="","",CONCATENATE(U110,Names!$H$3,V110,Names!$J$3,W110,Names!$L$3,X110,Names!$N$3,Y110))</f>
        <v/>
      </c>
      <c r="AD110" t="str">
        <f>IFERROR(VLOOKUP($A110,Table!$AV$5:$BI$286,Table!$AW$3,FALSE),"")</f>
        <v/>
      </c>
      <c r="AE110" t="str">
        <f>IFERROR(VLOOKUP($A110,Table!$AV$5:$BI$286,Table!$AX$3,FALSE),"")</f>
        <v/>
      </c>
      <c r="AF110" t="str">
        <f>IF(AD110="","",Names!$K$3)</f>
        <v/>
      </c>
      <c r="AG110" t="str">
        <f>IF(AD110="","",Names!$C$7)</f>
        <v/>
      </c>
      <c r="AH110" t="str">
        <f>IFERROR(VLOOKUP($A110,Table!$AV$5:$BI$286,Table!$AY$3,FALSE),"")</f>
        <v/>
      </c>
      <c r="AJ110" s="224" t="str">
        <f>IF(AD110="","",CONCATENATE(AD110,Names!$H$3,AE110,Names!$J$3,AF110,Names!$L$3,AG110,Names!$N$3,AH110))</f>
        <v/>
      </c>
      <c r="AM110" t="str">
        <f>IFERROR(VLOOKUP($A110,Table!$AV$5:$BI$286,Table!$AW$3,FALSE),"")</f>
        <v/>
      </c>
      <c r="AN110" t="str">
        <f>IFERROR(VLOOKUP($A110,Table!$AV$5:$BI$286,Table!$AX$3,FALSE),"")</f>
        <v/>
      </c>
      <c r="AO110" t="str">
        <f>IF(AM110="","",Names!$K$3)</f>
        <v/>
      </c>
      <c r="AP110" t="str">
        <f>IF(AM110="","",Names!$C$8)</f>
        <v/>
      </c>
      <c r="AQ110" t="str">
        <f>IFERROR(VLOOKUP($A110,Table!$AV$5:$BI$286,Table!$AY$3,FALSE),"")</f>
        <v/>
      </c>
      <c r="AS110" s="224" t="str">
        <f>IF(AM110="","",CONCATENATE(AM110,Names!$H$3,AN110,Names!$J$3,AO110,Names!$L$3,AP110,Names!$N$3,AQ110))</f>
        <v/>
      </c>
      <c r="AV110" t="str">
        <f>IFERROR(VLOOKUP($A110,Table!$AL$5:$AS$286,Table!$AM$3,FALSE),"")</f>
        <v>HEBT</v>
      </c>
      <c r="AW110" t="str">
        <f>IFERROR(VLOOKUP($A110,Table!$AL$5:$AS$286,Table!$AN$3,FALSE),"")</f>
        <v>090PRL</v>
      </c>
      <c r="AX110" t="str">
        <f>IF(AV110="","",Names!$K$3)</f>
        <v>RFS</v>
      </c>
      <c r="AY110" t="str">
        <f>IF(AV110="","",Names!$C$10)</f>
        <v>PRLEH</v>
      </c>
      <c r="AZ110" t="str">
        <f>IFERROR(VLOOKUP($A110,Table!$AL$5:$AS$286,Table!$AQ$3,FALSE),"")</f>
        <v>L107</v>
      </c>
      <c r="BB110" s="224" t="str">
        <f>IF(AV110="","",CONCATENATE(AV110,Names!$H$3,AW110,Names!$J$3,AX110,Names!$L$3,AY110,Names!$N$3,AZ110))</f>
        <v>HEBT-090PRL:RFS-PRLEH-L107</v>
      </c>
      <c r="BE110" t="str">
        <f>IFERROR(VLOOKUP($A110,Table!$AV$5:$BI$286,Table!$AW$3,FALSE),"")</f>
        <v/>
      </c>
      <c r="BF110" t="str">
        <f>IFERROR(VLOOKUP($A110,Table!$AV$5:$BI$286,Table!$AX$3,FALSE),"")</f>
        <v/>
      </c>
      <c r="BG110" t="str">
        <f>IF(BE110="","",Names!$K$3)</f>
        <v/>
      </c>
      <c r="BH110" t="str">
        <f>IF(BE110="","",Names!$C$10)</f>
        <v/>
      </c>
      <c r="BI110" t="str">
        <f>IFERROR(VLOOKUP($A110,Table!$AV$5:$BI$286,Table!$BC$3,FALSE),"")</f>
        <v/>
      </c>
      <c r="BK110" s="224" t="str">
        <f>IF(BE110="","",CONCATENATE(BE110,Names!$H$3,BF110,Names!$J$3,BG110,Names!$L$3,BH110,Names!$N$3,BI110))</f>
        <v/>
      </c>
      <c r="BN110" t="str">
        <f>IFERROR(VLOOKUP($A110,Table!$AV$5:$BI$286,Table!$AW$3,FALSE),"")</f>
        <v/>
      </c>
      <c r="BO110" t="str">
        <f>IFERROR(VLOOKUP($A110,Table!$AV$5:$BI$286,Table!$AX$3,FALSE),"")</f>
        <v/>
      </c>
      <c r="BP110" t="str">
        <f>IF(BN110="","",Names!$K$3)</f>
        <v/>
      </c>
      <c r="BQ110" t="str">
        <f>IF(BN110="","",Names!$C$10)</f>
        <v/>
      </c>
      <c r="BR110" t="str">
        <f>IFERROR(VLOOKUP($A110,Table!$AV$5:$BI$286,Table!$BF$3,FALSE),"")</f>
        <v/>
      </c>
      <c r="BT110" s="224" t="str">
        <f>IF(BN110="","",CONCATENATE(BN110,Names!$H$3,BO110,Names!$J$3,BP110,Names!$L$3,BQ110,Names!$N$3,BR110))</f>
        <v/>
      </c>
      <c r="BW110" t="str">
        <f>IFERROR(VLOOKUP($A110,Table!$AL$5:$AS$286,Table!$AM$3,FALSE),"")</f>
        <v>HEBT</v>
      </c>
      <c r="BX110" t="str">
        <f>IFERROR(VLOOKUP($A110,Table!$AL$5:$AS$286,Table!$AN$3,FALSE),"")</f>
        <v>090PRL</v>
      </c>
      <c r="BY110" t="str">
        <f>IF(BW110="","",Names!$K$3)</f>
        <v>RFS</v>
      </c>
      <c r="BZ110" t="str">
        <f>IF(BW110="","",Names!$C$11)</f>
        <v>PRLTE</v>
      </c>
      <c r="CA110" t="str">
        <f>IFERROR(VLOOKUP($A110,Table!$AL$5:$AS$286,Table!$AQ$3,FALSE),"")</f>
        <v>L107</v>
      </c>
      <c r="CC110" s="224" t="str">
        <f>IF(BW110="","",CONCATENATE(BW110,Names!$H$3,BX110,Names!$J$3,BY110,Names!$L$3,BZ110,Names!$N$3,CA110))</f>
        <v>HEBT-090PRL:RFS-PRLTE-L107</v>
      </c>
      <c r="CF110" t="str">
        <f>IFERROR(VLOOKUP($A110,Table!$AV$5:$BI$286,Table!$AW$3,FALSE),"")</f>
        <v/>
      </c>
      <c r="CG110" t="str">
        <f>IFERROR(VLOOKUP($A110,Table!$AV$5:$BI$286,Table!$AX$3,FALSE),"")</f>
        <v/>
      </c>
      <c r="CH110" t="str">
        <f>IF(CF110="","",Names!$K$3)</f>
        <v/>
      </c>
      <c r="CI110" t="str">
        <f>IF(CF110="","",Names!$C$11)</f>
        <v/>
      </c>
      <c r="CJ110" t="str">
        <f>IFERROR(VLOOKUP($A110,Table!$AV$5:$BI$286,Table!$BC$3,FALSE),"")</f>
        <v/>
      </c>
      <c r="CL110" s="224" t="str">
        <f>IF(CF110="","",CONCATENATE(CF110,Names!$H$3,CG110,Names!$J$3,CH110,Names!$L$3,CI110,Names!$N$3,CJ110))</f>
        <v/>
      </c>
      <c r="CO110" t="str">
        <f>IFERROR(VLOOKUP($A110,Table!$AV$5:$BI$286,Table!$AW$3,FALSE),"")</f>
        <v/>
      </c>
      <c r="CP110" t="str">
        <f>IFERROR(VLOOKUP($A110,Table!$AV$5:$BI$286,Table!$AX$3,FALSE),"")</f>
        <v/>
      </c>
      <c r="CQ110" t="str">
        <f>IF(CO110="","",Names!$K$3)</f>
        <v/>
      </c>
      <c r="CR110" t="str">
        <f>IF(CO110="","",Names!$C$11)</f>
        <v/>
      </c>
      <c r="CS110" t="str">
        <f>IFERROR(VLOOKUP($A110,Table!$AV$5:$BI$286,Table!$BF$3,FALSE),"")</f>
        <v/>
      </c>
      <c r="CU110" s="224" t="str">
        <f>IF(CO110="","",CONCATENATE(CO110,Names!$H$3,CP110,Names!$J$3,CQ110,Names!$L$3,CR110,Names!$N$3,CS110))</f>
        <v/>
      </c>
      <c r="CX110" t="str">
        <f>IFERROR(VLOOKUP($A110,Table!$AV$5:$BI$286,Table!$AW$3,FALSE),"")</f>
        <v/>
      </c>
      <c r="CY110" t="str">
        <f>IFERROR(VLOOKUP($A110,Table!$AV$5:$BI$286,Table!$AX$3,FALSE),"")</f>
        <v/>
      </c>
      <c r="CZ110" t="str">
        <f>IF(CX110="","",Names!$K$3)</f>
        <v/>
      </c>
      <c r="DA110" t="str">
        <f>IF(CX110="","",Names!$C$12)</f>
        <v/>
      </c>
      <c r="DB110" t="str">
        <f>IFERROR(VLOOKUP($A110,Table!$AV$5:$BI$286,Table!$BC$3,FALSE),"")</f>
        <v/>
      </c>
      <c r="DD110" s="224" t="str">
        <f>IF(CX110="","",CONCATENATE(CX110,Names!$H$3,CY110,Names!$J$3,CZ110,Names!$L$3,DA110,Names!$N$3,DB110))</f>
        <v/>
      </c>
      <c r="DG110" t="str">
        <f>IFERROR(VLOOKUP($A110,Table!$AV$5:$BI$286,Table!$AW$3,FALSE),"")</f>
        <v/>
      </c>
      <c r="DH110" t="str">
        <f>IFERROR(VLOOKUP($A110,Table!$AV$5:$BI$286,Table!$AX$3,FALSE),"")</f>
        <v/>
      </c>
      <c r="DI110" t="str">
        <f>IF(DG110="","",Names!$K$3)</f>
        <v/>
      </c>
      <c r="DJ110" t="str">
        <f>IF(DG110="","",Names!$C$24)</f>
        <v/>
      </c>
      <c r="DK110" t="str">
        <f>IFERROR(VLOOKUP($A110,Table!$AV$5:$BI$286,Table!$AY$3,FALSE),"")</f>
        <v/>
      </c>
      <c r="DM110" s="224" t="str">
        <f>IF(DG110="","",CONCATENATE(DG110,Names!$H$3,DH110,Names!$J$3,DI110,Names!$L$3,DJ110,Names!$N$3,DK110))</f>
        <v/>
      </c>
      <c r="DP110" s="1170" t="str">
        <f>IFERROR(VLOOKUP($A110,Table!$DI$5:$DO$286,Table!$DJ$3,FALSE),"")</f>
        <v/>
      </c>
      <c r="DQ110" s="1170" t="str">
        <f>IFERROR(VLOOKUP($A110,Table!$DI$5:$DO$286,Table!$DK$3,FALSE),"")</f>
        <v/>
      </c>
      <c r="DR110" s="1170" t="str">
        <f>IF(DP110="","",Names!$K$3)</f>
        <v/>
      </c>
      <c r="DS110" s="1170" t="str">
        <f>IF(DP110="","",Names!$C$26)</f>
        <v/>
      </c>
      <c r="DT110" s="1170" t="str">
        <f>IFERROR(VLOOKUP($A110,Table!$DI$5:$DO$286,Table!$DM$3,FALSE),"")</f>
        <v/>
      </c>
      <c r="DV110" s="224" t="str">
        <f>IF(DP110="","",CONCATENATE(DP110,Names!$H$3,DQ110,Names!$J$3,DR110,Names!$L$3,DS110,Names!$N$3,DT110))</f>
        <v/>
      </c>
      <c r="DY110" s="1170" t="str">
        <f>IFERROR(VLOOKUP($A110,Table!$DI$5:$DO$286,Table!$DJ$3,FALSE),"")</f>
        <v/>
      </c>
      <c r="DZ110" s="1170" t="str">
        <f>IFERROR(VLOOKUP($A110,Table!$DI$5:$DO$286,Table!$DK$3,FALSE),"")</f>
        <v/>
      </c>
      <c r="EA110" s="1170" t="str">
        <f>IF(DY110="","",Names!$K$3)</f>
        <v/>
      </c>
      <c r="EB110" s="1170" t="str">
        <f>IF(DY110="","",Names!$C$25)</f>
        <v/>
      </c>
      <c r="EC110" s="1170" t="str">
        <f>IFERROR(VLOOKUP($A110,Table!$DI$5:$DO$286,Table!$DM$3,FALSE),"")</f>
        <v/>
      </c>
      <c r="EE110" s="224" t="str">
        <f>IF(DY110="","",CONCATENATE(DY110,Names!$H$3,DZ110,Names!$J$3,EA110,Names!$L$3,EB110,Names!$N$3,EC110))</f>
        <v/>
      </c>
      <c r="EH110" t="str">
        <f>IFERROR(VLOOKUP($A110,TCS_C!$R$9:$U$10046,TCS_C!$S$5,FALSE),"")</f>
        <v/>
      </c>
      <c r="EI110" t="str">
        <f>IFERROR(VLOOKUP($A110,TCS_C!$R$9:$U$10046,TCS_C!$T$5,FALSE),"")</f>
        <v/>
      </c>
      <c r="EJ110" t="str">
        <f>IF(EH110="","",Names!$K$3)</f>
        <v/>
      </c>
      <c r="EK110" t="str">
        <f>IF(EH110="","",Names!$C$17)</f>
        <v/>
      </c>
      <c r="EL110" t="str">
        <f>IFERROR(VLOOKUP($A110,TCS_C!$R$9:$U$10046,TCS_C!$U$5,FALSE),"")</f>
        <v/>
      </c>
      <c r="EN110" s="224" t="str">
        <f>IF(EH110="","",CONCATENATE(EH110,Names!$H$3,EI110,Names!$J$3,EJ110,Names!$L$3,EK110,Names!$N$3,EL110))</f>
        <v/>
      </c>
      <c r="EQ110" t="str">
        <f>IFERROR(VLOOKUP($A110,Table!BT146:$BY$286,Table!$BU$3,FALSE),"")</f>
        <v/>
      </c>
      <c r="ER110" t="str">
        <f>IFERROR(VLOOKUP($A110,Table!BT146:$BY$286,Table!$BV$3,FALSE),"")</f>
        <v/>
      </c>
      <c r="ES110" t="str">
        <f>IF(EQ110="","",Names!$K$3)</f>
        <v/>
      </c>
      <c r="ET110" t="str">
        <f>IFERROR(VLOOKUP($A110,Table!BT146:$BY$286,Table!$BW$3,FALSE),"")</f>
        <v/>
      </c>
      <c r="EU110" t="str">
        <f>IFERROR(VLOOKUP($A110,Table!BT146:$BY$286,Table!$BX$3,FALSE),"")</f>
        <v/>
      </c>
      <c r="EW110" s="224" t="str">
        <f>IF(EQ110="","",CONCATENATE(EQ110,Names!$H$3,ER110,Names!$J$3,ES110,Names!$L$3,ET110,Names!$N$3,EU110))</f>
        <v/>
      </c>
      <c r="FB110" t="str">
        <f>IF(EZ110="","",Names!$K$3)</f>
        <v/>
      </c>
      <c r="FF110" s="224" t="str">
        <f>IF(EZ110="","",CONCATENATE(EZ110,Names!$H$3,FA110,Names!$J$3,FB110,Names!$L$3,FC110,Names!$N$3,FD110))</f>
        <v/>
      </c>
      <c r="FG110" s="1266" t="str">
        <f>IF(EZ110="","",CONCATENATE(FC110,Names!$N$3,FD110))</f>
        <v/>
      </c>
    </row>
    <row r="111" spans="1:163">
      <c r="A111" s="72">
        <v>108</v>
      </c>
      <c r="C111" t="str">
        <f>IFERROR(VLOOKUP($A111,Table!$AL$5:$AS$286,Table!$AM$3,FALSE),"")</f>
        <v>HEBT</v>
      </c>
      <c r="D111" t="str">
        <f>IFERROR(VLOOKUP($A111,Table!$AL$5:$AS$286,Table!$AN$3,FALSE),"")</f>
        <v>100PRL</v>
      </c>
      <c r="E111" t="str">
        <f>IF(C111="","",Names!$K$3)</f>
        <v>RFS</v>
      </c>
      <c r="F111" t="str">
        <f>IF(C111="","",Names!$C$5)</f>
        <v>PRLRL</v>
      </c>
      <c r="G111" t="str">
        <f>IFERROR(VLOOKUP($A111,Table!$AL$5:$AS$286,Table!$AO$3,FALSE),"")</f>
        <v>108</v>
      </c>
      <c r="I111" s="224" t="str">
        <f>IF(C111="","",CONCATENATE(C111,Names!$H$3,D111,Names!$J$3,E111,Names!$L$3,F111,Names!$N$3,G111))</f>
        <v>HEBT-100PRL:RFS-PRLRL-108</v>
      </c>
      <c r="L111" s="1170" t="str">
        <f>IFERROR(VLOOKUP($A111,Table!$AV$5:$BK$286,Table!$AW$3,FALSE),"")</f>
        <v/>
      </c>
      <c r="M111" s="1170" t="str">
        <f>IFERROR(VLOOKUP($A111,Table!$AV$5:$BK$286,Table!$AX$3,FALSE),"")</f>
        <v/>
      </c>
      <c r="N111" s="1170" t="str">
        <f>IF(L111="","",Names!$K$3)</f>
        <v/>
      </c>
      <c r="O111" s="1170" t="str">
        <f>IF(L111="","",Names!$C$9)</f>
        <v/>
      </c>
      <c r="P111" s="1170" t="str">
        <f>IFERROR(VLOOKUP($A111,Table!$AV$5:$BK$286,Table!$AY$3,FALSE),"")</f>
        <v/>
      </c>
      <c r="R111" s="224" t="str">
        <f>IF(L111="","",CONCATENATE(L111,Names!$H$3,M111,Names!$J$3,N111,Names!$L$3,O111,Names!$N$3,P111))</f>
        <v/>
      </c>
      <c r="U111" t="str">
        <f>IFERROR(VLOOKUP($A111,Table!$AV$5:$BI$286,Table!$AW$3,FALSE),"")</f>
        <v/>
      </c>
      <c r="V111" t="str">
        <f>IFERROR(VLOOKUP($A111,Table!$AV$5:$BI$286,Table!$AX$3,FALSE),"")</f>
        <v/>
      </c>
      <c r="W111" t="str">
        <f>IF(U111="","",Names!$K$3)</f>
        <v/>
      </c>
      <c r="X111" t="str">
        <f>IF(U111="","",Names!$C$6)</f>
        <v/>
      </c>
      <c r="Y111" t="str">
        <f>IFERROR(VLOOKUP($A111,Table!$AV$5:$BI$286,Table!$AY$3,FALSE),"")</f>
        <v/>
      </c>
      <c r="AA111" s="224" t="str">
        <f>IF(U111="","",CONCATENATE(U111,Names!$H$3,V111,Names!$J$3,W111,Names!$L$3,X111,Names!$N$3,Y111))</f>
        <v/>
      </c>
      <c r="AD111" t="str">
        <f>IFERROR(VLOOKUP($A111,Table!$AV$5:$BI$286,Table!$AW$3,FALSE),"")</f>
        <v/>
      </c>
      <c r="AE111" t="str">
        <f>IFERROR(VLOOKUP($A111,Table!$AV$5:$BI$286,Table!$AX$3,FALSE),"")</f>
        <v/>
      </c>
      <c r="AF111" t="str">
        <f>IF(AD111="","",Names!$K$3)</f>
        <v/>
      </c>
      <c r="AG111" t="str">
        <f>IF(AD111="","",Names!$C$7)</f>
        <v/>
      </c>
      <c r="AH111" t="str">
        <f>IFERROR(VLOOKUP($A111,Table!$AV$5:$BI$286,Table!$AY$3,FALSE),"")</f>
        <v/>
      </c>
      <c r="AJ111" s="224" t="str">
        <f>IF(AD111="","",CONCATENATE(AD111,Names!$H$3,AE111,Names!$J$3,AF111,Names!$L$3,AG111,Names!$N$3,AH111))</f>
        <v/>
      </c>
      <c r="AM111" t="str">
        <f>IFERROR(VLOOKUP($A111,Table!$AV$5:$BI$286,Table!$AW$3,FALSE),"")</f>
        <v/>
      </c>
      <c r="AN111" t="str">
        <f>IFERROR(VLOOKUP($A111,Table!$AV$5:$BI$286,Table!$AX$3,FALSE),"")</f>
        <v/>
      </c>
      <c r="AO111" t="str">
        <f>IF(AM111="","",Names!$K$3)</f>
        <v/>
      </c>
      <c r="AP111" t="str">
        <f>IF(AM111="","",Names!$C$8)</f>
        <v/>
      </c>
      <c r="AQ111" t="str">
        <f>IFERROR(VLOOKUP($A111,Table!$AV$5:$BI$286,Table!$AY$3,FALSE),"")</f>
        <v/>
      </c>
      <c r="AS111" s="224" t="str">
        <f>IF(AM111="","",CONCATENATE(AM111,Names!$H$3,AN111,Names!$J$3,AO111,Names!$L$3,AP111,Names!$N$3,AQ111))</f>
        <v/>
      </c>
      <c r="AV111" t="str">
        <f>IFERROR(VLOOKUP($A111,Table!$AL$5:$AS$286,Table!$AM$3,FALSE),"")</f>
        <v>HEBT</v>
      </c>
      <c r="AW111" t="str">
        <f>IFERROR(VLOOKUP($A111,Table!$AL$5:$AS$286,Table!$AN$3,FALSE),"")</f>
        <v>100PRL</v>
      </c>
      <c r="AX111" t="str">
        <f>IF(AV111="","",Names!$K$3)</f>
        <v>RFS</v>
      </c>
      <c r="AY111" t="str">
        <f>IF(AV111="","",Names!$C$10)</f>
        <v>PRLEH</v>
      </c>
      <c r="AZ111" t="str">
        <f>IFERROR(VLOOKUP($A111,Table!$AL$5:$AS$286,Table!$AQ$3,FALSE),"")</f>
        <v>L108</v>
      </c>
      <c r="BB111" s="224" t="str">
        <f>IF(AV111="","",CONCATENATE(AV111,Names!$H$3,AW111,Names!$J$3,AX111,Names!$L$3,AY111,Names!$N$3,AZ111))</f>
        <v>HEBT-100PRL:RFS-PRLEH-L108</v>
      </c>
      <c r="BE111" t="str">
        <f>IFERROR(VLOOKUP($A111,Table!$AV$5:$BI$286,Table!$AW$3,FALSE),"")</f>
        <v/>
      </c>
      <c r="BF111" t="str">
        <f>IFERROR(VLOOKUP($A111,Table!$AV$5:$BI$286,Table!$AX$3,FALSE),"")</f>
        <v/>
      </c>
      <c r="BG111" t="str">
        <f>IF(BE111="","",Names!$K$3)</f>
        <v/>
      </c>
      <c r="BH111" t="str">
        <f>IF(BE111="","",Names!$C$10)</f>
        <v/>
      </c>
      <c r="BI111" t="str">
        <f>IFERROR(VLOOKUP($A111,Table!$AV$5:$BI$286,Table!$BC$3,FALSE),"")</f>
        <v/>
      </c>
      <c r="BK111" s="224" t="str">
        <f>IF(BE111="","",CONCATENATE(BE111,Names!$H$3,BF111,Names!$J$3,BG111,Names!$L$3,BH111,Names!$N$3,BI111))</f>
        <v/>
      </c>
      <c r="BN111" t="str">
        <f>IFERROR(VLOOKUP($A111,Table!$AV$5:$BI$286,Table!$AW$3,FALSE),"")</f>
        <v/>
      </c>
      <c r="BO111" t="str">
        <f>IFERROR(VLOOKUP($A111,Table!$AV$5:$BI$286,Table!$AX$3,FALSE),"")</f>
        <v/>
      </c>
      <c r="BP111" t="str">
        <f>IF(BN111="","",Names!$K$3)</f>
        <v/>
      </c>
      <c r="BQ111" t="str">
        <f>IF(BN111="","",Names!$C$10)</f>
        <v/>
      </c>
      <c r="BR111" t="str">
        <f>IFERROR(VLOOKUP($A111,Table!$AV$5:$BI$286,Table!$BF$3,FALSE),"")</f>
        <v/>
      </c>
      <c r="BT111" s="224" t="str">
        <f>IF(BN111="","",CONCATENATE(BN111,Names!$H$3,BO111,Names!$J$3,BP111,Names!$L$3,BQ111,Names!$N$3,BR111))</f>
        <v/>
      </c>
      <c r="BW111" t="str">
        <f>IFERROR(VLOOKUP($A111,Table!$AL$5:$AS$286,Table!$AM$3,FALSE),"")</f>
        <v>HEBT</v>
      </c>
      <c r="BX111" t="str">
        <f>IFERROR(VLOOKUP($A111,Table!$AL$5:$AS$286,Table!$AN$3,FALSE),"")</f>
        <v>100PRL</v>
      </c>
      <c r="BY111" t="str">
        <f>IF(BW111="","",Names!$K$3)</f>
        <v>RFS</v>
      </c>
      <c r="BZ111" t="str">
        <f>IF(BW111="","",Names!$C$11)</f>
        <v>PRLTE</v>
      </c>
      <c r="CA111" t="str">
        <f>IFERROR(VLOOKUP($A111,Table!$AL$5:$AS$286,Table!$AQ$3,FALSE),"")</f>
        <v>L108</v>
      </c>
      <c r="CC111" s="224" t="str">
        <f>IF(BW111="","",CONCATENATE(BW111,Names!$H$3,BX111,Names!$J$3,BY111,Names!$L$3,BZ111,Names!$N$3,CA111))</f>
        <v>HEBT-100PRL:RFS-PRLTE-L108</v>
      </c>
      <c r="CF111" t="str">
        <f>IFERROR(VLOOKUP($A111,Table!$AV$5:$BI$286,Table!$AW$3,FALSE),"")</f>
        <v/>
      </c>
      <c r="CG111" t="str">
        <f>IFERROR(VLOOKUP($A111,Table!$AV$5:$BI$286,Table!$AX$3,FALSE),"")</f>
        <v/>
      </c>
      <c r="CH111" t="str">
        <f>IF(CF111="","",Names!$K$3)</f>
        <v/>
      </c>
      <c r="CI111" t="str">
        <f>IF(CF111="","",Names!$C$11)</f>
        <v/>
      </c>
      <c r="CJ111" t="str">
        <f>IFERROR(VLOOKUP($A111,Table!$AV$5:$BI$286,Table!$BC$3,FALSE),"")</f>
        <v/>
      </c>
      <c r="CL111" s="224" t="str">
        <f>IF(CF111="","",CONCATENATE(CF111,Names!$H$3,CG111,Names!$J$3,CH111,Names!$L$3,CI111,Names!$N$3,CJ111))</f>
        <v/>
      </c>
      <c r="CO111" t="str">
        <f>IFERROR(VLOOKUP($A111,Table!$AV$5:$BI$286,Table!$AW$3,FALSE),"")</f>
        <v/>
      </c>
      <c r="CP111" t="str">
        <f>IFERROR(VLOOKUP($A111,Table!$AV$5:$BI$286,Table!$AX$3,FALSE),"")</f>
        <v/>
      </c>
      <c r="CQ111" t="str">
        <f>IF(CO111="","",Names!$K$3)</f>
        <v/>
      </c>
      <c r="CR111" t="str">
        <f>IF(CO111="","",Names!$C$11)</f>
        <v/>
      </c>
      <c r="CS111" t="str">
        <f>IFERROR(VLOOKUP($A111,Table!$AV$5:$BI$286,Table!$BF$3,FALSE),"")</f>
        <v/>
      </c>
      <c r="CU111" s="224" t="str">
        <f>IF(CO111="","",CONCATENATE(CO111,Names!$H$3,CP111,Names!$J$3,CQ111,Names!$L$3,CR111,Names!$N$3,CS111))</f>
        <v/>
      </c>
      <c r="CX111" t="str">
        <f>IFERROR(VLOOKUP($A111,Table!$AV$5:$BI$286,Table!$AW$3,FALSE),"")</f>
        <v/>
      </c>
      <c r="CY111" t="str">
        <f>IFERROR(VLOOKUP($A111,Table!$AV$5:$BI$286,Table!$AX$3,FALSE),"")</f>
        <v/>
      </c>
      <c r="CZ111" t="str">
        <f>IF(CX111="","",Names!$K$3)</f>
        <v/>
      </c>
      <c r="DA111" t="str">
        <f>IF(CX111="","",Names!$C$12)</f>
        <v/>
      </c>
      <c r="DB111" t="str">
        <f>IFERROR(VLOOKUP($A111,Table!$AV$5:$BI$286,Table!$BC$3,FALSE),"")</f>
        <v/>
      </c>
      <c r="DD111" s="224" t="str">
        <f>IF(CX111="","",CONCATENATE(CX111,Names!$H$3,CY111,Names!$J$3,CZ111,Names!$L$3,DA111,Names!$N$3,DB111))</f>
        <v/>
      </c>
      <c r="DG111" t="str">
        <f>IFERROR(VLOOKUP($A111,Table!$AV$5:$BI$286,Table!$AW$3,FALSE),"")</f>
        <v/>
      </c>
      <c r="DH111" t="str">
        <f>IFERROR(VLOOKUP($A111,Table!$AV$5:$BI$286,Table!$AX$3,FALSE),"")</f>
        <v/>
      </c>
      <c r="DI111" t="str">
        <f>IF(DG111="","",Names!$K$3)</f>
        <v/>
      </c>
      <c r="DJ111" t="str">
        <f>IF(DG111="","",Names!$C$24)</f>
        <v/>
      </c>
      <c r="DK111" t="str">
        <f>IFERROR(VLOOKUP($A111,Table!$AV$5:$BI$286,Table!$AY$3,FALSE),"")</f>
        <v/>
      </c>
      <c r="DM111" s="224" t="str">
        <f>IF(DG111="","",CONCATENATE(DG111,Names!$H$3,DH111,Names!$J$3,DI111,Names!$L$3,DJ111,Names!$N$3,DK111))</f>
        <v/>
      </c>
      <c r="DP111" s="1170" t="str">
        <f>IFERROR(VLOOKUP($A111,Table!$DI$5:$DO$286,Table!$DJ$3,FALSE),"")</f>
        <v/>
      </c>
      <c r="DQ111" s="1170" t="str">
        <f>IFERROR(VLOOKUP($A111,Table!$DI$5:$DO$286,Table!$DK$3,FALSE),"")</f>
        <v/>
      </c>
      <c r="DR111" s="1170" t="str">
        <f>IF(DP111="","",Names!$K$3)</f>
        <v/>
      </c>
      <c r="DS111" s="1170" t="str">
        <f>IF(DP111="","",Names!$C$26)</f>
        <v/>
      </c>
      <c r="DT111" s="1170" t="str">
        <f>IFERROR(VLOOKUP($A111,Table!$DI$5:$DO$286,Table!$DM$3,FALSE),"")</f>
        <v/>
      </c>
      <c r="DV111" s="224" t="str">
        <f>IF(DP111="","",CONCATENATE(DP111,Names!$H$3,DQ111,Names!$J$3,DR111,Names!$L$3,DS111,Names!$N$3,DT111))</f>
        <v/>
      </c>
      <c r="DY111" s="1170" t="str">
        <f>IFERROR(VLOOKUP($A111,Table!$DI$5:$DO$286,Table!$DJ$3,FALSE),"")</f>
        <v/>
      </c>
      <c r="DZ111" s="1170" t="str">
        <f>IFERROR(VLOOKUP($A111,Table!$DI$5:$DO$286,Table!$DK$3,FALSE),"")</f>
        <v/>
      </c>
      <c r="EA111" s="1170" t="str">
        <f>IF(DY111="","",Names!$K$3)</f>
        <v/>
      </c>
      <c r="EB111" s="1170" t="str">
        <f>IF(DY111="","",Names!$C$25)</f>
        <v/>
      </c>
      <c r="EC111" s="1170" t="str">
        <f>IFERROR(VLOOKUP($A111,Table!$DI$5:$DO$286,Table!$DM$3,FALSE),"")</f>
        <v/>
      </c>
      <c r="EE111" s="224" t="str">
        <f>IF(DY111="","",CONCATENATE(DY111,Names!$H$3,DZ111,Names!$J$3,EA111,Names!$L$3,EB111,Names!$N$3,EC111))</f>
        <v/>
      </c>
      <c r="EH111" t="str">
        <f>IFERROR(VLOOKUP($A111,TCS_C!$R$9:$U$10046,TCS_C!$S$5,FALSE),"")</f>
        <v/>
      </c>
      <c r="EI111" t="str">
        <f>IFERROR(VLOOKUP($A111,TCS_C!$R$9:$U$10046,TCS_C!$T$5,FALSE),"")</f>
        <v/>
      </c>
      <c r="EJ111" t="str">
        <f>IF(EH111="","",Names!$K$3)</f>
        <v/>
      </c>
      <c r="EK111" t="str">
        <f>IF(EH111="","",Names!$C$17)</f>
        <v/>
      </c>
      <c r="EL111" t="str">
        <f>IFERROR(VLOOKUP($A111,TCS_C!$R$9:$U$10046,TCS_C!$U$5,FALSE),"")</f>
        <v/>
      </c>
      <c r="EN111" s="224" t="str">
        <f>IF(EH111="","",CONCATENATE(EH111,Names!$H$3,EI111,Names!$J$3,EJ111,Names!$L$3,EK111,Names!$N$3,EL111))</f>
        <v/>
      </c>
      <c r="EQ111" t="str">
        <f>IFERROR(VLOOKUP($A111,Table!BT147:$BY$286,Table!$BU$3,FALSE),"")</f>
        <v/>
      </c>
      <c r="ER111" t="str">
        <f>IFERROR(VLOOKUP($A111,Table!BT147:$BY$286,Table!$BV$3,FALSE),"")</f>
        <v/>
      </c>
      <c r="ES111" t="str">
        <f>IF(EQ111="","",Names!$K$3)</f>
        <v/>
      </c>
      <c r="ET111" t="str">
        <f>IFERROR(VLOOKUP($A111,Table!BT147:$BY$286,Table!$BW$3,FALSE),"")</f>
        <v/>
      </c>
      <c r="EU111" t="str">
        <f>IFERROR(VLOOKUP($A111,Table!BT147:$BY$286,Table!$BX$3,FALSE),"")</f>
        <v/>
      </c>
      <c r="EW111" s="224" t="str">
        <f>IF(EQ111="","",CONCATENATE(EQ111,Names!$H$3,ER111,Names!$J$3,ES111,Names!$L$3,ET111,Names!$N$3,EU111))</f>
        <v/>
      </c>
      <c r="FB111" t="str">
        <f>IF(EZ111="","",Names!$K$3)</f>
        <v/>
      </c>
      <c r="FF111" s="224" t="str">
        <f>IF(EZ111="","",CONCATENATE(EZ111,Names!$H$3,FA111,Names!$J$3,FB111,Names!$L$3,FC111,Names!$N$3,FD111))</f>
        <v/>
      </c>
      <c r="FG111" s="1266" t="str">
        <f>IF(EZ111="","",CONCATENATE(FC111,Names!$N$3,FD111))</f>
        <v/>
      </c>
    </row>
    <row r="112" spans="1:163">
      <c r="A112" s="72">
        <v>109</v>
      </c>
      <c r="C112" t="str">
        <f>IFERROR(VLOOKUP($A112,Table!$AL$5:$AS$286,Table!$AM$3,FALSE),"")</f>
        <v>HEBT</v>
      </c>
      <c r="D112" t="str">
        <f>IFERROR(VLOOKUP($A112,Table!$AL$5:$AS$286,Table!$AN$3,FALSE),"")</f>
        <v>100PRL</v>
      </c>
      <c r="E112" t="str">
        <f>IF(C112="","",Names!$K$3)</f>
        <v>RFS</v>
      </c>
      <c r="F112" t="str">
        <f>IF(C112="","",Names!$C$5)</f>
        <v>PRLRL</v>
      </c>
      <c r="G112" t="str">
        <f>IFERROR(VLOOKUP($A112,Table!$AL$5:$AS$286,Table!$AO$3,FALSE),"")</f>
        <v>109</v>
      </c>
      <c r="I112" s="224" t="str">
        <f>IF(C112="","",CONCATENATE(C112,Names!$H$3,D112,Names!$J$3,E112,Names!$L$3,F112,Names!$N$3,G112))</f>
        <v>HEBT-100PRL:RFS-PRLRL-109</v>
      </c>
      <c r="L112" s="1170" t="str">
        <f>IFERROR(VLOOKUP($A112,Table!$AV$5:$BK$286,Table!$AW$3,FALSE),"")</f>
        <v/>
      </c>
      <c r="M112" s="1170" t="str">
        <f>IFERROR(VLOOKUP($A112,Table!$AV$5:$BK$286,Table!$AX$3,FALSE),"")</f>
        <v/>
      </c>
      <c r="N112" s="1170" t="str">
        <f>IF(L112="","",Names!$K$3)</f>
        <v/>
      </c>
      <c r="O112" s="1170" t="str">
        <f>IF(L112="","",Names!$C$9)</f>
        <v/>
      </c>
      <c r="P112" s="1170" t="str">
        <f>IFERROR(VLOOKUP($A112,Table!$AV$5:$BK$286,Table!$AY$3,FALSE),"")</f>
        <v/>
      </c>
      <c r="R112" s="224" t="str">
        <f>IF(L112="","",CONCATENATE(L112,Names!$H$3,M112,Names!$J$3,N112,Names!$L$3,O112,Names!$N$3,P112))</f>
        <v/>
      </c>
      <c r="U112" t="str">
        <f>IFERROR(VLOOKUP($A112,Table!$AV$5:$BI$286,Table!$AW$3,FALSE),"")</f>
        <v/>
      </c>
      <c r="V112" t="str">
        <f>IFERROR(VLOOKUP($A112,Table!$AV$5:$BI$286,Table!$AX$3,FALSE),"")</f>
        <v/>
      </c>
      <c r="W112" t="str">
        <f>IF(U112="","",Names!$K$3)</f>
        <v/>
      </c>
      <c r="X112" t="str">
        <f>IF(U112="","",Names!$C$6)</f>
        <v/>
      </c>
      <c r="Y112" t="str">
        <f>IFERROR(VLOOKUP($A112,Table!$AV$5:$BI$286,Table!$AY$3,FALSE),"")</f>
        <v/>
      </c>
      <c r="AA112" s="224" t="str">
        <f>IF(U112="","",CONCATENATE(U112,Names!$H$3,V112,Names!$J$3,W112,Names!$L$3,X112,Names!$N$3,Y112))</f>
        <v/>
      </c>
      <c r="AD112" t="str">
        <f>IFERROR(VLOOKUP($A112,Table!$AV$5:$BI$286,Table!$AW$3,FALSE),"")</f>
        <v/>
      </c>
      <c r="AE112" t="str">
        <f>IFERROR(VLOOKUP($A112,Table!$AV$5:$BI$286,Table!$AX$3,FALSE),"")</f>
        <v/>
      </c>
      <c r="AF112" t="str">
        <f>IF(AD112="","",Names!$K$3)</f>
        <v/>
      </c>
      <c r="AG112" t="str">
        <f>IF(AD112="","",Names!$C$7)</f>
        <v/>
      </c>
      <c r="AH112" t="str">
        <f>IFERROR(VLOOKUP($A112,Table!$AV$5:$BI$286,Table!$AY$3,FALSE),"")</f>
        <v/>
      </c>
      <c r="AJ112" s="224" t="str">
        <f>IF(AD112="","",CONCATENATE(AD112,Names!$H$3,AE112,Names!$J$3,AF112,Names!$L$3,AG112,Names!$N$3,AH112))</f>
        <v/>
      </c>
      <c r="AM112" t="str">
        <f>IFERROR(VLOOKUP($A112,Table!$AV$5:$BI$286,Table!$AW$3,FALSE),"")</f>
        <v/>
      </c>
      <c r="AN112" t="str">
        <f>IFERROR(VLOOKUP($A112,Table!$AV$5:$BI$286,Table!$AX$3,FALSE),"")</f>
        <v/>
      </c>
      <c r="AO112" t="str">
        <f>IF(AM112="","",Names!$K$3)</f>
        <v/>
      </c>
      <c r="AP112" t="str">
        <f>IF(AM112="","",Names!$C$8)</f>
        <v/>
      </c>
      <c r="AQ112" t="str">
        <f>IFERROR(VLOOKUP($A112,Table!$AV$5:$BI$286,Table!$AY$3,FALSE),"")</f>
        <v/>
      </c>
      <c r="AS112" s="224" t="str">
        <f>IF(AM112="","",CONCATENATE(AM112,Names!$H$3,AN112,Names!$J$3,AO112,Names!$L$3,AP112,Names!$N$3,AQ112))</f>
        <v/>
      </c>
      <c r="AV112" t="str">
        <f>IFERROR(VLOOKUP($A112,Table!$AL$5:$AS$286,Table!$AM$3,FALSE),"")</f>
        <v>HEBT</v>
      </c>
      <c r="AW112" t="str">
        <f>IFERROR(VLOOKUP($A112,Table!$AL$5:$AS$286,Table!$AN$3,FALSE),"")</f>
        <v>100PRL</v>
      </c>
      <c r="AX112" t="str">
        <f>IF(AV112="","",Names!$K$3)</f>
        <v>RFS</v>
      </c>
      <c r="AY112" t="str">
        <f>IF(AV112="","",Names!$C$10)</f>
        <v>PRLEH</v>
      </c>
      <c r="AZ112" t="str">
        <f>IFERROR(VLOOKUP($A112,Table!$AL$5:$AS$286,Table!$AQ$3,FALSE),"")</f>
        <v>L109</v>
      </c>
      <c r="BB112" s="224" t="str">
        <f>IF(AV112="","",CONCATENATE(AV112,Names!$H$3,AW112,Names!$J$3,AX112,Names!$L$3,AY112,Names!$N$3,AZ112))</f>
        <v>HEBT-100PRL:RFS-PRLEH-L109</v>
      </c>
      <c r="BE112" t="str">
        <f>IFERROR(VLOOKUP($A112,Table!$AV$5:$BI$286,Table!$AW$3,FALSE),"")</f>
        <v/>
      </c>
      <c r="BF112" t="str">
        <f>IFERROR(VLOOKUP($A112,Table!$AV$5:$BI$286,Table!$AX$3,FALSE),"")</f>
        <v/>
      </c>
      <c r="BG112" t="str">
        <f>IF(BE112="","",Names!$K$3)</f>
        <v/>
      </c>
      <c r="BH112" t="str">
        <f>IF(BE112="","",Names!$C$10)</f>
        <v/>
      </c>
      <c r="BI112" t="str">
        <f>IFERROR(VLOOKUP($A112,Table!$AV$5:$BI$286,Table!$BC$3,FALSE),"")</f>
        <v/>
      </c>
      <c r="BK112" s="224" t="str">
        <f>IF(BE112="","",CONCATENATE(BE112,Names!$H$3,BF112,Names!$J$3,BG112,Names!$L$3,BH112,Names!$N$3,BI112))</f>
        <v/>
      </c>
      <c r="BN112" t="str">
        <f>IFERROR(VLOOKUP($A112,Table!$AV$5:$BI$286,Table!$AW$3,FALSE),"")</f>
        <v/>
      </c>
      <c r="BO112" t="str">
        <f>IFERROR(VLOOKUP($A112,Table!$AV$5:$BI$286,Table!$AX$3,FALSE),"")</f>
        <v/>
      </c>
      <c r="BP112" t="str">
        <f>IF(BN112="","",Names!$K$3)</f>
        <v/>
      </c>
      <c r="BQ112" t="str">
        <f>IF(BN112="","",Names!$C$10)</f>
        <v/>
      </c>
      <c r="BR112" t="str">
        <f>IFERROR(VLOOKUP($A112,Table!$AV$5:$BI$286,Table!$BF$3,FALSE),"")</f>
        <v/>
      </c>
      <c r="BT112" s="224" t="str">
        <f>IF(BN112="","",CONCATENATE(BN112,Names!$H$3,BO112,Names!$J$3,BP112,Names!$L$3,BQ112,Names!$N$3,BR112))</f>
        <v/>
      </c>
      <c r="BW112" t="str">
        <f>IFERROR(VLOOKUP($A112,Table!$AL$5:$AS$286,Table!$AM$3,FALSE),"")</f>
        <v>HEBT</v>
      </c>
      <c r="BX112" t="str">
        <f>IFERROR(VLOOKUP($A112,Table!$AL$5:$AS$286,Table!$AN$3,FALSE),"")</f>
        <v>100PRL</v>
      </c>
      <c r="BY112" t="str">
        <f>IF(BW112="","",Names!$K$3)</f>
        <v>RFS</v>
      </c>
      <c r="BZ112" t="str">
        <f>IF(BW112="","",Names!$C$11)</f>
        <v>PRLTE</v>
      </c>
      <c r="CA112" t="str">
        <f>IFERROR(VLOOKUP($A112,Table!$AL$5:$AS$286,Table!$AQ$3,FALSE),"")</f>
        <v>L109</v>
      </c>
      <c r="CC112" s="224" t="str">
        <f>IF(BW112="","",CONCATENATE(BW112,Names!$H$3,BX112,Names!$J$3,BY112,Names!$L$3,BZ112,Names!$N$3,CA112))</f>
        <v>HEBT-100PRL:RFS-PRLTE-L109</v>
      </c>
      <c r="CF112" t="str">
        <f>IFERROR(VLOOKUP($A112,Table!$AV$5:$BI$286,Table!$AW$3,FALSE),"")</f>
        <v/>
      </c>
      <c r="CG112" t="str">
        <f>IFERROR(VLOOKUP($A112,Table!$AV$5:$BI$286,Table!$AX$3,FALSE),"")</f>
        <v/>
      </c>
      <c r="CH112" t="str">
        <f>IF(CF112="","",Names!$K$3)</f>
        <v/>
      </c>
      <c r="CI112" t="str">
        <f>IF(CF112="","",Names!$C$11)</f>
        <v/>
      </c>
      <c r="CJ112" t="str">
        <f>IFERROR(VLOOKUP($A112,Table!$AV$5:$BI$286,Table!$BC$3,FALSE),"")</f>
        <v/>
      </c>
      <c r="CL112" s="224" t="str">
        <f>IF(CF112="","",CONCATENATE(CF112,Names!$H$3,CG112,Names!$J$3,CH112,Names!$L$3,CI112,Names!$N$3,CJ112))</f>
        <v/>
      </c>
      <c r="CO112" t="str">
        <f>IFERROR(VLOOKUP($A112,Table!$AV$5:$BI$286,Table!$AW$3,FALSE),"")</f>
        <v/>
      </c>
      <c r="CP112" t="str">
        <f>IFERROR(VLOOKUP($A112,Table!$AV$5:$BI$286,Table!$AX$3,FALSE),"")</f>
        <v/>
      </c>
      <c r="CQ112" t="str">
        <f>IF(CO112="","",Names!$K$3)</f>
        <v/>
      </c>
      <c r="CR112" t="str">
        <f>IF(CO112="","",Names!$C$11)</f>
        <v/>
      </c>
      <c r="CS112" t="str">
        <f>IFERROR(VLOOKUP($A112,Table!$AV$5:$BI$286,Table!$BF$3,FALSE),"")</f>
        <v/>
      </c>
      <c r="CU112" s="224" t="str">
        <f>IF(CO112="","",CONCATENATE(CO112,Names!$H$3,CP112,Names!$J$3,CQ112,Names!$L$3,CR112,Names!$N$3,CS112))</f>
        <v/>
      </c>
      <c r="CX112" t="str">
        <f>IFERROR(VLOOKUP($A112,Table!$AV$5:$BI$286,Table!$AW$3,FALSE),"")</f>
        <v/>
      </c>
      <c r="CY112" t="str">
        <f>IFERROR(VLOOKUP($A112,Table!$AV$5:$BI$286,Table!$AX$3,FALSE),"")</f>
        <v/>
      </c>
      <c r="CZ112" t="str">
        <f>IF(CX112="","",Names!$K$3)</f>
        <v/>
      </c>
      <c r="DA112" t="str">
        <f>IF(CX112="","",Names!$C$12)</f>
        <v/>
      </c>
      <c r="DB112" t="str">
        <f>IFERROR(VLOOKUP($A112,Table!$AV$5:$BI$286,Table!$BC$3,FALSE),"")</f>
        <v/>
      </c>
      <c r="DD112" s="224" t="str">
        <f>IF(CX112="","",CONCATENATE(CX112,Names!$H$3,CY112,Names!$J$3,CZ112,Names!$L$3,DA112,Names!$N$3,DB112))</f>
        <v/>
      </c>
      <c r="DG112" t="str">
        <f>IFERROR(VLOOKUP($A112,Table!$AV$5:$BI$286,Table!$AW$3,FALSE),"")</f>
        <v/>
      </c>
      <c r="DH112" t="str">
        <f>IFERROR(VLOOKUP($A112,Table!$AV$5:$BI$286,Table!$AX$3,FALSE),"")</f>
        <v/>
      </c>
      <c r="DI112" t="str">
        <f>IF(DG112="","",Names!$K$3)</f>
        <v/>
      </c>
      <c r="DJ112" t="str">
        <f>IF(DG112="","",Names!$C$24)</f>
        <v/>
      </c>
      <c r="DK112" t="str">
        <f>IFERROR(VLOOKUP($A112,Table!$AV$5:$BI$286,Table!$AY$3,FALSE),"")</f>
        <v/>
      </c>
      <c r="DM112" s="224" t="str">
        <f>IF(DG112="","",CONCATENATE(DG112,Names!$H$3,DH112,Names!$J$3,DI112,Names!$L$3,DJ112,Names!$N$3,DK112))</f>
        <v/>
      </c>
      <c r="DP112" s="1170" t="str">
        <f>IFERROR(VLOOKUP($A112,Table!$DI$5:$DO$286,Table!$DJ$3,FALSE),"")</f>
        <v/>
      </c>
      <c r="DQ112" s="1170" t="str">
        <f>IFERROR(VLOOKUP($A112,Table!$DI$5:$DO$286,Table!$DK$3,FALSE),"")</f>
        <v/>
      </c>
      <c r="DR112" s="1170" t="str">
        <f>IF(DP112="","",Names!$K$3)</f>
        <v/>
      </c>
      <c r="DS112" s="1170" t="str">
        <f>IF(DP112="","",Names!$C$26)</f>
        <v/>
      </c>
      <c r="DT112" s="1170" t="str">
        <f>IFERROR(VLOOKUP($A112,Table!$DI$5:$DO$286,Table!$DM$3,FALSE),"")</f>
        <v/>
      </c>
      <c r="DV112" s="224" t="str">
        <f>IF(DP112="","",CONCATENATE(DP112,Names!$H$3,DQ112,Names!$J$3,DR112,Names!$L$3,DS112,Names!$N$3,DT112))</f>
        <v/>
      </c>
      <c r="DY112" s="1170" t="str">
        <f>IFERROR(VLOOKUP($A112,Table!$DI$5:$DO$286,Table!$DJ$3,FALSE),"")</f>
        <v/>
      </c>
      <c r="DZ112" s="1170" t="str">
        <f>IFERROR(VLOOKUP($A112,Table!$DI$5:$DO$286,Table!$DK$3,FALSE),"")</f>
        <v/>
      </c>
      <c r="EA112" s="1170" t="str">
        <f>IF(DY112="","",Names!$K$3)</f>
        <v/>
      </c>
      <c r="EB112" s="1170" t="str">
        <f>IF(DY112="","",Names!$C$25)</f>
        <v/>
      </c>
      <c r="EC112" s="1170" t="str">
        <f>IFERROR(VLOOKUP($A112,Table!$DI$5:$DO$286,Table!$DM$3,FALSE),"")</f>
        <v/>
      </c>
      <c r="EE112" s="224" t="str">
        <f>IF(DY112="","",CONCATENATE(DY112,Names!$H$3,DZ112,Names!$J$3,EA112,Names!$L$3,EB112,Names!$N$3,EC112))</f>
        <v/>
      </c>
      <c r="EH112" t="str">
        <f>IFERROR(VLOOKUP($A112,TCS_C!$R$9:$U$10046,TCS_C!$S$5,FALSE),"")</f>
        <v/>
      </c>
      <c r="EI112" t="str">
        <f>IFERROR(VLOOKUP($A112,TCS_C!$R$9:$U$10046,TCS_C!$T$5,FALSE),"")</f>
        <v/>
      </c>
      <c r="EJ112" t="str">
        <f>IF(EH112="","",Names!$K$3)</f>
        <v/>
      </c>
      <c r="EK112" t="str">
        <f>IF(EH112="","",Names!$C$17)</f>
        <v/>
      </c>
      <c r="EL112" t="str">
        <f>IFERROR(VLOOKUP($A112,TCS_C!$R$9:$U$10046,TCS_C!$U$5,FALSE),"")</f>
        <v/>
      </c>
      <c r="EN112" s="224" t="str">
        <f>IF(EH112="","",CONCATENATE(EH112,Names!$H$3,EI112,Names!$J$3,EJ112,Names!$L$3,EK112,Names!$N$3,EL112))</f>
        <v/>
      </c>
      <c r="EQ112" t="str">
        <f>IFERROR(VLOOKUP($A112,Table!BT148:$BY$286,Table!$BU$3,FALSE),"")</f>
        <v/>
      </c>
      <c r="ER112" t="str">
        <f>IFERROR(VLOOKUP($A112,Table!BT148:$BY$286,Table!$BV$3,FALSE),"")</f>
        <v/>
      </c>
      <c r="ES112" t="str">
        <f>IF(EQ112="","",Names!$K$3)</f>
        <v/>
      </c>
      <c r="ET112" t="str">
        <f>IFERROR(VLOOKUP($A112,Table!BT148:$BY$286,Table!$BW$3,FALSE),"")</f>
        <v/>
      </c>
      <c r="EU112" t="str">
        <f>IFERROR(VLOOKUP($A112,Table!BT148:$BY$286,Table!$BX$3,FALSE),"")</f>
        <v/>
      </c>
      <c r="EW112" s="224" t="str">
        <f>IF(EQ112="","",CONCATENATE(EQ112,Names!$H$3,ER112,Names!$J$3,ES112,Names!$L$3,ET112,Names!$N$3,EU112))</f>
        <v/>
      </c>
      <c r="FB112" t="str">
        <f>IF(EZ112="","",Names!$K$3)</f>
        <v/>
      </c>
      <c r="FF112" s="224" t="str">
        <f>IF(EZ112="","",CONCATENATE(EZ112,Names!$H$3,FA112,Names!$J$3,FB112,Names!$L$3,FC112,Names!$N$3,FD112))</f>
        <v/>
      </c>
      <c r="FG112" s="1266" t="str">
        <f>IF(EZ112="","",CONCATENATE(FC112,Names!$N$3,FD112))</f>
        <v/>
      </c>
    </row>
    <row r="113" spans="1:163">
      <c r="A113" s="72">
        <v>110</v>
      </c>
      <c r="C113" t="str">
        <f>IFERROR(VLOOKUP($A113,Table!$AL$5:$AS$286,Table!$AM$3,FALSE),"")</f>
        <v>HEBT</v>
      </c>
      <c r="D113" t="str">
        <f>IFERROR(VLOOKUP($A113,Table!$AL$5:$AS$286,Table!$AN$3,FALSE),"")</f>
        <v>110PRL</v>
      </c>
      <c r="E113" t="str">
        <f>IF(C113="","",Names!$K$3)</f>
        <v>RFS</v>
      </c>
      <c r="F113" t="str">
        <f>IF(C113="","",Names!$C$5)</f>
        <v>PRLRL</v>
      </c>
      <c r="G113" t="str">
        <f>IFERROR(VLOOKUP($A113,Table!$AL$5:$AS$286,Table!$AO$3,FALSE),"")</f>
        <v>110</v>
      </c>
      <c r="I113" s="224" t="str">
        <f>IF(C113="","",CONCATENATE(C113,Names!$H$3,D113,Names!$J$3,E113,Names!$L$3,F113,Names!$N$3,G113))</f>
        <v>HEBT-110PRL:RFS-PRLRL-110</v>
      </c>
      <c r="L113" s="1170" t="str">
        <f>IFERROR(VLOOKUP($A113,Table!$AV$5:$BK$286,Table!$AW$3,FALSE),"")</f>
        <v/>
      </c>
      <c r="M113" s="1170" t="str">
        <f>IFERROR(VLOOKUP($A113,Table!$AV$5:$BK$286,Table!$AX$3,FALSE),"")</f>
        <v/>
      </c>
      <c r="N113" s="1170" t="str">
        <f>IF(L113="","",Names!$K$3)</f>
        <v/>
      </c>
      <c r="O113" s="1170" t="str">
        <f>IF(L113="","",Names!$C$9)</f>
        <v/>
      </c>
      <c r="P113" s="1170" t="str">
        <f>IFERROR(VLOOKUP($A113,Table!$AV$5:$BK$286,Table!$AY$3,FALSE),"")</f>
        <v/>
      </c>
      <c r="R113" s="224" t="str">
        <f>IF(L113="","",CONCATENATE(L113,Names!$H$3,M113,Names!$J$3,N113,Names!$L$3,O113,Names!$N$3,P113))</f>
        <v/>
      </c>
      <c r="U113" t="str">
        <f>IFERROR(VLOOKUP($A113,Table!$AV$5:$BI$286,Table!$AW$3,FALSE),"")</f>
        <v/>
      </c>
      <c r="V113" t="str">
        <f>IFERROR(VLOOKUP($A113,Table!$AV$5:$BI$286,Table!$AX$3,FALSE),"")</f>
        <v/>
      </c>
      <c r="W113" t="str">
        <f>IF(U113="","",Names!$K$3)</f>
        <v/>
      </c>
      <c r="X113" t="str">
        <f>IF(U113="","",Names!$C$6)</f>
        <v/>
      </c>
      <c r="Y113" t="str">
        <f>IFERROR(VLOOKUP($A113,Table!$AV$5:$BI$286,Table!$AY$3,FALSE),"")</f>
        <v/>
      </c>
      <c r="AA113" s="224" t="str">
        <f>IF(U113="","",CONCATENATE(U113,Names!$H$3,V113,Names!$J$3,W113,Names!$L$3,X113,Names!$N$3,Y113))</f>
        <v/>
      </c>
      <c r="AD113" t="str">
        <f>IFERROR(VLOOKUP($A113,Table!$AV$5:$BI$286,Table!$AW$3,FALSE),"")</f>
        <v/>
      </c>
      <c r="AE113" t="str">
        <f>IFERROR(VLOOKUP($A113,Table!$AV$5:$BI$286,Table!$AX$3,FALSE),"")</f>
        <v/>
      </c>
      <c r="AF113" t="str">
        <f>IF(AD113="","",Names!$K$3)</f>
        <v/>
      </c>
      <c r="AG113" t="str">
        <f>IF(AD113="","",Names!$C$7)</f>
        <v/>
      </c>
      <c r="AH113" t="str">
        <f>IFERROR(VLOOKUP($A113,Table!$AV$5:$BI$286,Table!$AY$3,FALSE),"")</f>
        <v/>
      </c>
      <c r="AJ113" s="224" t="str">
        <f>IF(AD113="","",CONCATENATE(AD113,Names!$H$3,AE113,Names!$J$3,AF113,Names!$L$3,AG113,Names!$N$3,AH113))</f>
        <v/>
      </c>
      <c r="AM113" t="str">
        <f>IFERROR(VLOOKUP($A113,Table!$AV$5:$BI$286,Table!$AW$3,FALSE),"")</f>
        <v/>
      </c>
      <c r="AN113" t="str">
        <f>IFERROR(VLOOKUP($A113,Table!$AV$5:$BI$286,Table!$AX$3,FALSE),"")</f>
        <v/>
      </c>
      <c r="AO113" t="str">
        <f>IF(AM113="","",Names!$K$3)</f>
        <v/>
      </c>
      <c r="AP113" t="str">
        <f>IF(AM113="","",Names!$C$8)</f>
        <v/>
      </c>
      <c r="AQ113" t="str">
        <f>IFERROR(VLOOKUP($A113,Table!$AV$5:$BI$286,Table!$AY$3,FALSE),"")</f>
        <v/>
      </c>
      <c r="AS113" s="224" t="str">
        <f>IF(AM113="","",CONCATENATE(AM113,Names!$H$3,AN113,Names!$J$3,AO113,Names!$L$3,AP113,Names!$N$3,AQ113))</f>
        <v/>
      </c>
      <c r="AV113" t="str">
        <f>IFERROR(VLOOKUP($A113,Table!$AL$5:$AS$286,Table!$AM$3,FALSE),"")</f>
        <v>HEBT</v>
      </c>
      <c r="AW113" t="str">
        <f>IFERROR(VLOOKUP($A113,Table!$AL$5:$AS$286,Table!$AN$3,FALSE),"")</f>
        <v>110PRL</v>
      </c>
      <c r="AX113" t="str">
        <f>IF(AV113="","",Names!$K$3)</f>
        <v>RFS</v>
      </c>
      <c r="AY113" t="str">
        <f>IF(AV113="","",Names!$C$10)</f>
        <v>PRLEH</v>
      </c>
      <c r="AZ113" t="str">
        <f>IFERROR(VLOOKUP($A113,Table!$AL$5:$AS$286,Table!$AQ$3,FALSE),"")</f>
        <v>L110</v>
      </c>
      <c r="BB113" s="224" t="str">
        <f>IF(AV113="","",CONCATENATE(AV113,Names!$H$3,AW113,Names!$J$3,AX113,Names!$L$3,AY113,Names!$N$3,AZ113))</f>
        <v>HEBT-110PRL:RFS-PRLEH-L110</v>
      </c>
      <c r="BE113" t="str">
        <f>IFERROR(VLOOKUP($A113,Table!$AV$5:$BI$286,Table!$AW$3,FALSE),"")</f>
        <v/>
      </c>
      <c r="BF113" t="str">
        <f>IFERROR(VLOOKUP($A113,Table!$AV$5:$BI$286,Table!$AX$3,FALSE),"")</f>
        <v/>
      </c>
      <c r="BG113" t="str">
        <f>IF(BE113="","",Names!$K$3)</f>
        <v/>
      </c>
      <c r="BH113" t="str">
        <f>IF(BE113="","",Names!$C$10)</f>
        <v/>
      </c>
      <c r="BI113" t="str">
        <f>IFERROR(VLOOKUP($A113,Table!$AV$5:$BI$286,Table!$BC$3,FALSE),"")</f>
        <v/>
      </c>
      <c r="BK113" s="224" t="str">
        <f>IF(BE113="","",CONCATENATE(BE113,Names!$H$3,BF113,Names!$J$3,BG113,Names!$L$3,BH113,Names!$N$3,BI113))</f>
        <v/>
      </c>
      <c r="BN113" t="str">
        <f>IFERROR(VLOOKUP($A113,Table!$AV$5:$BI$286,Table!$AW$3,FALSE),"")</f>
        <v/>
      </c>
      <c r="BO113" t="str">
        <f>IFERROR(VLOOKUP($A113,Table!$AV$5:$BI$286,Table!$AX$3,FALSE),"")</f>
        <v/>
      </c>
      <c r="BP113" t="str">
        <f>IF(BN113="","",Names!$K$3)</f>
        <v/>
      </c>
      <c r="BQ113" t="str">
        <f>IF(BN113="","",Names!$C$10)</f>
        <v/>
      </c>
      <c r="BR113" t="str">
        <f>IFERROR(VLOOKUP($A113,Table!$AV$5:$BI$286,Table!$BF$3,FALSE),"")</f>
        <v/>
      </c>
      <c r="BT113" s="224" t="str">
        <f>IF(BN113="","",CONCATENATE(BN113,Names!$H$3,BO113,Names!$J$3,BP113,Names!$L$3,BQ113,Names!$N$3,BR113))</f>
        <v/>
      </c>
      <c r="BW113" t="str">
        <f>IFERROR(VLOOKUP($A113,Table!$AL$5:$AS$286,Table!$AM$3,FALSE),"")</f>
        <v>HEBT</v>
      </c>
      <c r="BX113" t="str">
        <f>IFERROR(VLOOKUP($A113,Table!$AL$5:$AS$286,Table!$AN$3,FALSE),"")</f>
        <v>110PRL</v>
      </c>
      <c r="BY113" t="str">
        <f>IF(BW113="","",Names!$K$3)</f>
        <v>RFS</v>
      </c>
      <c r="BZ113" t="str">
        <f>IF(BW113="","",Names!$C$11)</f>
        <v>PRLTE</v>
      </c>
      <c r="CA113" t="str">
        <f>IFERROR(VLOOKUP($A113,Table!$AL$5:$AS$286,Table!$AQ$3,FALSE),"")</f>
        <v>L110</v>
      </c>
      <c r="CC113" s="224" t="str">
        <f>IF(BW113="","",CONCATENATE(BW113,Names!$H$3,BX113,Names!$J$3,BY113,Names!$L$3,BZ113,Names!$N$3,CA113))</f>
        <v>HEBT-110PRL:RFS-PRLTE-L110</v>
      </c>
      <c r="CF113" t="str">
        <f>IFERROR(VLOOKUP($A113,Table!$AV$5:$BI$286,Table!$AW$3,FALSE),"")</f>
        <v/>
      </c>
      <c r="CG113" t="str">
        <f>IFERROR(VLOOKUP($A113,Table!$AV$5:$BI$286,Table!$AX$3,FALSE),"")</f>
        <v/>
      </c>
      <c r="CH113" t="str">
        <f>IF(CF113="","",Names!$K$3)</f>
        <v/>
      </c>
      <c r="CI113" t="str">
        <f>IF(CF113="","",Names!$C$11)</f>
        <v/>
      </c>
      <c r="CJ113" t="str">
        <f>IFERROR(VLOOKUP($A113,Table!$AV$5:$BI$286,Table!$BC$3,FALSE),"")</f>
        <v/>
      </c>
      <c r="CL113" s="224" t="str">
        <f>IF(CF113="","",CONCATENATE(CF113,Names!$H$3,CG113,Names!$J$3,CH113,Names!$L$3,CI113,Names!$N$3,CJ113))</f>
        <v/>
      </c>
      <c r="CO113" t="str">
        <f>IFERROR(VLOOKUP($A113,Table!$AV$5:$BI$286,Table!$AW$3,FALSE),"")</f>
        <v/>
      </c>
      <c r="CP113" t="str">
        <f>IFERROR(VLOOKUP($A113,Table!$AV$5:$BI$286,Table!$AX$3,FALSE),"")</f>
        <v/>
      </c>
      <c r="CQ113" t="str">
        <f>IF(CO113="","",Names!$K$3)</f>
        <v/>
      </c>
      <c r="CR113" t="str">
        <f>IF(CO113="","",Names!$C$11)</f>
        <v/>
      </c>
      <c r="CS113" t="str">
        <f>IFERROR(VLOOKUP($A113,Table!$AV$5:$BI$286,Table!$BF$3,FALSE),"")</f>
        <v/>
      </c>
      <c r="CU113" s="224" t="str">
        <f>IF(CO113="","",CONCATENATE(CO113,Names!$H$3,CP113,Names!$J$3,CQ113,Names!$L$3,CR113,Names!$N$3,CS113))</f>
        <v/>
      </c>
      <c r="CX113" t="str">
        <f>IFERROR(VLOOKUP($A113,Table!$AV$5:$BI$286,Table!$AW$3,FALSE),"")</f>
        <v/>
      </c>
      <c r="CY113" t="str">
        <f>IFERROR(VLOOKUP($A113,Table!$AV$5:$BI$286,Table!$AX$3,FALSE),"")</f>
        <v/>
      </c>
      <c r="CZ113" t="str">
        <f>IF(CX113="","",Names!$K$3)</f>
        <v/>
      </c>
      <c r="DA113" t="str">
        <f>IF(CX113="","",Names!$C$12)</f>
        <v/>
      </c>
      <c r="DB113" t="str">
        <f>IFERROR(VLOOKUP($A113,Table!$AV$5:$BI$286,Table!$BC$3,FALSE),"")</f>
        <v/>
      </c>
      <c r="DD113" s="224" t="str">
        <f>IF(CX113="","",CONCATENATE(CX113,Names!$H$3,CY113,Names!$J$3,CZ113,Names!$L$3,DA113,Names!$N$3,DB113))</f>
        <v/>
      </c>
      <c r="DG113" t="str">
        <f>IFERROR(VLOOKUP($A113,Table!$AV$5:$BI$286,Table!$AW$3,FALSE),"")</f>
        <v/>
      </c>
      <c r="DH113" t="str">
        <f>IFERROR(VLOOKUP($A113,Table!$AV$5:$BI$286,Table!$AX$3,FALSE),"")</f>
        <v/>
      </c>
      <c r="DI113" t="str">
        <f>IF(DG113="","",Names!$K$3)</f>
        <v/>
      </c>
      <c r="DJ113" t="str">
        <f>IF(DG113="","",Names!$C$24)</f>
        <v/>
      </c>
      <c r="DK113" t="str">
        <f>IFERROR(VLOOKUP($A113,Table!$AV$5:$BI$286,Table!$AY$3,FALSE),"")</f>
        <v/>
      </c>
      <c r="DM113" s="224" t="str">
        <f>IF(DG113="","",CONCATENATE(DG113,Names!$H$3,DH113,Names!$J$3,DI113,Names!$L$3,DJ113,Names!$N$3,DK113))</f>
        <v/>
      </c>
      <c r="DP113" s="1170" t="str">
        <f>IFERROR(VLOOKUP($A113,Table!$DI$5:$DO$286,Table!$DJ$3,FALSE),"")</f>
        <v/>
      </c>
      <c r="DQ113" s="1170" t="str">
        <f>IFERROR(VLOOKUP($A113,Table!$DI$5:$DO$286,Table!$DK$3,FALSE),"")</f>
        <v/>
      </c>
      <c r="DR113" s="1170" t="str">
        <f>IF(DP113="","",Names!$K$3)</f>
        <v/>
      </c>
      <c r="DS113" s="1170" t="str">
        <f>IF(DP113="","",Names!$C$26)</f>
        <v/>
      </c>
      <c r="DT113" s="1170" t="str">
        <f>IFERROR(VLOOKUP($A113,Table!$DI$5:$DO$286,Table!$DM$3,FALSE),"")</f>
        <v/>
      </c>
      <c r="DV113" s="224" t="str">
        <f>IF(DP113="","",CONCATENATE(DP113,Names!$H$3,DQ113,Names!$J$3,DR113,Names!$L$3,DS113,Names!$N$3,DT113))</f>
        <v/>
      </c>
      <c r="DY113" s="1170" t="str">
        <f>IFERROR(VLOOKUP($A113,Table!$DI$5:$DO$286,Table!$DJ$3,FALSE),"")</f>
        <v/>
      </c>
      <c r="DZ113" s="1170" t="str">
        <f>IFERROR(VLOOKUP($A113,Table!$DI$5:$DO$286,Table!$DK$3,FALSE),"")</f>
        <v/>
      </c>
      <c r="EA113" s="1170" t="str">
        <f>IF(DY113="","",Names!$K$3)</f>
        <v/>
      </c>
      <c r="EB113" s="1170" t="str">
        <f>IF(DY113="","",Names!$C$25)</f>
        <v/>
      </c>
      <c r="EC113" s="1170" t="str">
        <f>IFERROR(VLOOKUP($A113,Table!$DI$5:$DO$286,Table!$DM$3,FALSE),"")</f>
        <v/>
      </c>
      <c r="EE113" s="224" t="str">
        <f>IF(DY113="","",CONCATENATE(DY113,Names!$H$3,DZ113,Names!$J$3,EA113,Names!$L$3,EB113,Names!$N$3,EC113))</f>
        <v/>
      </c>
      <c r="EH113" t="str">
        <f>IFERROR(VLOOKUP($A113,TCS_C!$R$9:$U$10046,TCS_C!$S$5,FALSE),"")</f>
        <v/>
      </c>
      <c r="EI113" t="str">
        <f>IFERROR(VLOOKUP($A113,TCS_C!$R$9:$U$10046,TCS_C!$T$5,FALSE),"")</f>
        <v/>
      </c>
      <c r="EJ113" t="str">
        <f>IF(EH113="","",Names!$K$3)</f>
        <v/>
      </c>
      <c r="EK113" t="str">
        <f>IF(EH113="","",Names!$C$17)</f>
        <v/>
      </c>
      <c r="EL113" t="str">
        <f>IFERROR(VLOOKUP($A113,TCS_C!$R$9:$U$10046,TCS_C!$U$5,FALSE),"")</f>
        <v/>
      </c>
      <c r="EN113" s="224" t="str">
        <f>IF(EH113="","",CONCATENATE(EH113,Names!$H$3,EI113,Names!$J$3,EJ113,Names!$L$3,EK113,Names!$N$3,EL113))</f>
        <v/>
      </c>
      <c r="EQ113" t="str">
        <f>IFERROR(VLOOKUP($A113,Table!BT149:$BY$286,Table!$BU$3,FALSE),"")</f>
        <v/>
      </c>
      <c r="ER113" t="str">
        <f>IFERROR(VLOOKUP($A113,Table!BT149:$BY$286,Table!$BV$3,FALSE),"")</f>
        <v/>
      </c>
      <c r="ES113" t="str">
        <f>IF(EQ113="","",Names!$K$3)</f>
        <v/>
      </c>
      <c r="ET113" t="str">
        <f>IFERROR(VLOOKUP($A113,Table!BT149:$BY$286,Table!$BW$3,FALSE),"")</f>
        <v/>
      </c>
      <c r="EU113" t="str">
        <f>IFERROR(VLOOKUP($A113,Table!BT149:$BY$286,Table!$BX$3,FALSE),"")</f>
        <v/>
      </c>
      <c r="EW113" s="224" t="str">
        <f>IF(EQ113="","",CONCATENATE(EQ113,Names!$H$3,ER113,Names!$J$3,ES113,Names!$L$3,ET113,Names!$N$3,EU113))</f>
        <v/>
      </c>
      <c r="FB113" t="str">
        <f>IF(EZ113="","",Names!$K$3)</f>
        <v/>
      </c>
      <c r="FF113" s="224" t="str">
        <f>IF(EZ113="","",CONCATENATE(EZ113,Names!$H$3,FA113,Names!$J$3,FB113,Names!$L$3,FC113,Names!$N$3,FD113))</f>
        <v/>
      </c>
      <c r="FG113" s="1266" t="str">
        <f>IF(EZ113="","",CONCATENATE(FC113,Names!$N$3,FD113))</f>
        <v/>
      </c>
    </row>
    <row r="114" spans="1:163">
      <c r="A114" s="72">
        <v>111</v>
      </c>
      <c r="C114" t="str">
        <f>IFERROR(VLOOKUP($A114,Table!$AL$5:$AS$286,Table!$AM$3,FALSE),"")</f>
        <v>HEBT</v>
      </c>
      <c r="D114" t="str">
        <f>IFERROR(VLOOKUP($A114,Table!$AL$5:$AS$286,Table!$AN$3,FALSE),"")</f>
        <v>110PRL</v>
      </c>
      <c r="E114" t="str">
        <f>IF(C114="","",Names!$K$3)</f>
        <v>RFS</v>
      </c>
      <c r="F114" t="str">
        <f>IF(C114="","",Names!$C$5)</f>
        <v>PRLRL</v>
      </c>
      <c r="G114" t="str">
        <f>IFERROR(VLOOKUP($A114,Table!$AL$5:$AS$286,Table!$AO$3,FALSE),"")</f>
        <v>111</v>
      </c>
      <c r="I114" s="224" t="str">
        <f>IF(C114="","",CONCATENATE(C114,Names!$H$3,D114,Names!$J$3,E114,Names!$L$3,F114,Names!$N$3,G114))</f>
        <v>HEBT-110PRL:RFS-PRLRL-111</v>
      </c>
      <c r="L114" s="1170" t="str">
        <f>IFERROR(VLOOKUP($A114,Table!$AV$5:$BK$286,Table!$AW$3,FALSE),"")</f>
        <v/>
      </c>
      <c r="M114" s="1170" t="str">
        <f>IFERROR(VLOOKUP($A114,Table!$AV$5:$BK$286,Table!$AX$3,FALSE),"")</f>
        <v/>
      </c>
      <c r="N114" s="1170" t="str">
        <f>IF(L114="","",Names!$K$3)</f>
        <v/>
      </c>
      <c r="O114" s="1170" t="str">
        <f>IF(L114="","",Names!$C$9)</f>
        <v/>
      </c>
      <c r="P114" s="1170" t="str">
        <f>IFERROR(VLOOKUP($A114,Table!$AV$5:$BK$286,Table!$AY$3,FALSE),"")</f>
        <v/>
      </c>
      <c r="R114" s="224" t="str">
        <f>IF(L114="","",CONCATENATE(L114,Names!$H$3,M114,Names!$J$3,N114,Names!$L$3,O114,Names!$N$3,P114))</f>
        <v/>
      </c>
      <c r="U114" t="str">
        <f>IFERROR(VLOOKUP($A114,Table!$AV$5:$BI$286,Table!$AW$3,FALSE),"")</f>
        <v/>
      </c>
      <c r="V114" t="str">
        <f>IFERROR(VLOOKUP($A114,Table!$AV$5:$BI$286,Table!$AX$3,FALSE),"")</f>
        <v/>
      </c>
      <c r="W114" t="str">
        <f>IF(U114="","",Names!$K$3)</f>
        <v/>
      </c>
      <c r="X114" t="str">
        <f>IF(U114="","",Names!$C$6)</f>
        <v/>
      </c>
      <c r="Y114" t="str">
        <f>IFERROR(VLOOKUP($A114,Table!$AV$5:$BI$286,Table!$AY$3,FALSE),"")</f>
        <v/>
      </c>
      <c r="AA114" s="224" t="str">
        <f>IF(U114="","",CONCATENATE(U114,Names!$H$3,V114,Names!$J$3,W114,Names!$L$3,X114,Names!$N$3,Y114))</f>
        <v/>
      </c>
      <c r="AD114" t="str">
        <f>IFERROR(VLOOKUP($A114,Table!$AV$5:$BI$286,Table!$AW$3,FALSE),"")</f>
        <v/>
      </c>
      <c r="AE114" t="str">
        <f>IFERROR(VLOOKUP($A114,Table!$AV$5:$BI$286,Table!$AX$3,FALSE),"")</f>
        <v/>
      </c>
      <c r="AF114" t="str">
        <f>IF(AD114="","",Names!$K$3)</f>
        <v/>
      </c>
      <c r="AG114" t="str">
        <f>IF(AD114="","",Names!$C$7)</f>
        <v/>
      </c>
      <c r="AH114" t="str">
        <f>IFERROR(VLOOKUP($A114,Table!$AV$5:$BI$286,Table!$AY$3,FALSE),"")</f>
        <v/>
      </c>
      <c r="AJ114" s="224" t="str">
        <f>IF(AD114="","",CONCATENATE(AD114,Names!$H$3,AE114,Names!$J$3,AF114,Names!$L$3,AG114,Names!$N$3,AH114))</f>
        <v/>
      </c>
      <c r="AM114" t="str">
        <f>IFERROR(VLOOKUP($A114,Table!$AV$5:$BI$286,Table!$AW$3,FALSE),"")</f>
        <v/>
      </c>
      <c r="AN114" t="str">
        <f>IFERROR(VLOOKUP($A114,Table!$AV$5:$BI$286,Table!$AX$3,FALSE),"")</f>
        <v/>
      </c>
      <c r="AO114" t="str">
        <f>IF(AM114="","",Names!$K$3)</f>
        <v/>
      </c>
      <c r="AP114" t="str">
        <f>IF(AM114="","",Names!$C$8)</f>
        <v/>
      </c>
      <c r="AQ114" t="str">
        <f>IFERROR(VLOOKUP($A114,Table!$AV$5:$BI$286,Table!$AY$3,FALSE),"")</f>
        <v/>
      </c>
      <c r="AS114" s="224" t="str">
        <f>IF(AM114="","",CONCATENATE(AM114,Names!$H$3,AN114,Names!$J$3,AO114,Names!$L$3,AP114,Names!$N$3,AQ114))</f>
        <v/>
      </c>
      <c r="AV114" t="str">
        <f>IFERROR(VLOOKUP($A114,Table!$AL$5:$AS$286,Table!$AM$3,FALSE),"")</f>
        <v>HEBT</v>
      </c>
      <c r="AW114" t="str">
        <f>IFERROR(VLOOKUP($A114,Table!$AL$5:$AS$286,Table!$AN$3,FALSE),"")</f>
        <v>110PRL</v>
      </c>
      <c r="AX114" t="str">
        <f>IF(AV114="","",Names!$K$3)</f>
        <v>RFS</v>
      </c>
      <c r="AY114" t="str">
        <f>IF(AV114="","",Names!$C$10)</f>
        <v>PRLEH</v>
      </c>
      <c r="AZ114" t="str">
        <f>IFERROR(VLOOKUP($A114,Table!$AL$5:$AS$286,Table!$AQ$3,FALSE),"")</f>
        <v>L111</v>
      </c>
      <c r="BB114" s="224" t="str">
        <f>IF(AV114="","",CONCATENATE(AV114,Names!$H$3,AW114,Names!$J$3,AX114,Names!$L$3,AY114,Names!$N$3,AZ114))</f>
        <v>HEBT-110PRL:RFS-PRLEH-L111</v>
      </c>
      <c r="BE114" t="str">
        <f>IFERROR(VLOOKUP($A114,Table!$AV$5:$BI$286,Table!$AW$3,FALSE),"")</f>
        <v/>
      </c>
      <c r="BF114" t="str">
        <f>IFERROR(VLOOKUP($A114,Table!$AV$5:$BI$286,Table!$AX$3,FALSE),"")</f>
        <v/>
      </c>
      <c r="BG114" t="str">
        <f>IF(BE114="","",Names!$K$3)</f>
        <v/>
      </c>
      <c r="BH114" t="str">
        <f>IF(BE114="","",Names!$C$10)</f>
        <v/>
      </c>
      <c r="BI114" t="str">
        <f>IFERROR(VLOOKUP($A114,Table!$AV$5:$BI$286,Table!$BC$3,FALSE),"")</f>
        <v/>
      </c>
      <c r="BK114" s="224" t="str">
        <f>IF(BE114="","",CONCATENATE(BE114,Names!$H$3,BF114,Names!$J$3,BG114,Names!$L$3,BH114,Names!$N$3,BI114))</f>
        <v/>
      </c>
      <c r="BN114" t="str">
        <f>IFERROR(VLOOKUP($A114,Table!$AV$5:$BI$286,Table!$AW$3,FALSE),"")</f>
        <v/>
      </c>
      <c r="BO114" t="str">
        <f>IFERROR(VLOOKUP($A114,Table!$AV$5:$BI$286,Table!$AX$3,FALSE),"")</f>
        <v/>
      </c>
      <c r="BP114" t="str">
        <f>IF(BN114="","",Names!$K$3)</f>
        <v/>
      </c>
      <c r="BQ114" t="str">
        <f>IF(BN114="","",Names!$C$10)</f>
        <v/>
      </c>
      <c r="BR114" t="str">
        <f>IFERROR(VLOOKUP($A114,Table!$AV$5:$BI$286,Table!$BF$3,FALSE),"")</f>
        <v/>
      </c>
      <c r="BT114" s="224" t="str">
        <f>IF(BN114="","",CONCATENATE(BN114,Names!$H$3,BO114,Names!$J$3,BP114,Names!$L$3,BQ114,Names!$N$3,BR114))</f>
        <v/>
      </c>
      <c r="BW114" t="str">
        <f>IFERROR(VLOOKUP($A114,Table!$AL$5:$AS$286,Table!$AM$3,FALSE),"")</f>
        <v>HEBT</v>
      </c>
      <c r="BX114" t="str">
        <f>IFERROR(VLOOKUP($A114,Table!$AL$5:$AS$286,Table!$AN$3,FALSE),"")</f>
        <v>110PRL</v>
      </c>
      <c r="BY114" t="str">
        <f>IF(BW114="","",Names!$K$3)</f>
        <v>RFS</v>
      </c>
      <c r="BZ114" t="str">
        <f>IF(BW114="","",Names!$C$11)</f>
        <v>PRLTE</v>
      </c>
      <c r="CA114" t="str">
        <f>IFERROR(VLOOKUP($A114,Table!$AL$5:$AS$286,Table!$AQ$3,FALSE),"")</f>
        <v>L111</v>
      </c>
      <c r="CC114" s="224" t="str">
        <f>IF(BW114="","",CONCATENATE(BW114,Names!$H$3,BX114,Names!$J$3,BY114,Names!$L$3,BZ114,Names!$N$3,CA114))</f>
        <v>HEBT-110PRL:RFS-PRLTE-L111</v>
      </c>
      <c r="CF114" t="str">
        <f>IFERROR(VLOOKUP($A114,Table!$AV$5:$BI$286,Table!$AW$3,FALSE),"")</f>
        <v/>
      </c>
      <c r="CG114" t="str">
        <f>IFERROR(VLOOKUP($A114,Table!$AV$5:$BI$286,Table!$AX$3,FALSE),"")</f>
        <v/>
      </c>
      <c r="CH114" t="str">
        <f>IF(CF114="","",Names!$K$3)</f>
        <v/>
      </c>
      <c r="CI114" t="str">
        <f>IF(CF114="","",Names!$C$11)</f>
        <v/>
      </c>
      <c r="CJ114" t="str">
        <f>IFERROR(VLOOKUP($A114,Table!$AV$5:$BI$286,Table!$BC$3,FALSE),"")</f>
        <v/>
      </c>
      <c r="CL114" s="224" t="str">
        <f>IF(CF114="","",CONCATENATE(CF114,Names!$H$3,CG114,Names!$J$3,CH114,Names!$L$3,CI114,Names!$N$3,CJ114))</f>
        <v/>
      </c>
      <c r="CO114" t="str">
        <f>IFERROR(VLOOKUP($A114,Table!$AV$5:$BI$286,Table!$AW$3,FALSE),"")</f>
        <v/>
      </c>
      <c r="CP114" t="str">
        <f>IFERROR(VLOOKUP($A114,Table!$AV$5:$BI$286,Table!$AX$3,FALSE),"")</f>
        <v/>
      </c>
      <c r="CQ114" t="str">
        <f>IF(CO114="","",Names!$K$3)</f>
        <v/>
      </c>
      <c r="CR114" t="str">
        <f>IF(CO114="","",Names!$C$11)</f>
        <v/>
      </c>
      <c r="CS114" t="str">
        <f>IFERROR(VLOOKUP($A114,Table!$AV$5:$BI$286,Table!$BF$3,FALSE),"")</f>
        <v/>
      </c>
      <c r="CU114" s="224" t="str">
        <f>IF(CO114="","",CONCATENATE(CO114,Names!$H$3,CP114,Names!$J$3,CQ114,Names!$L$3,CR114,Names!$N$3,CS114))</f>
        <v/>
      </c>
      <c r="CX114" t="str">
        <f>IFERROR(VLOOKUP($A114,Table!$AV$5:$BI$286,Table!$AW$3,FALSE),"")</f>
        <v/>
      </c>
      <c r="CY114" t="str">
        <f>IFERROR(VLOOKUP($A114,Table!$AV$5:$BI$286,Table!$AX$3,FALSE),"")</f>
        <v/>
      </c>
      <c r="CZ114" t="str">
        <f>IF(CX114="","",Names!$K$3)</f>
        <v/>
      </c>
      <c r="DA114" t="str">
        <f>IF(CX114="","",Names!$C$12)</f>
        <v/>
      </c>
      <c r="DB114" t="str">
        <f>IFERROR(VLOOKUP($A114,Table!$AV$5:$BI$286,Table!$BC$3,FALSE),"")</f>
        <v/>
      </c>
      <c r="DD114" s="224" t="str">
        <f>IF(CX114="","",CONCATENATE(CX114,Names!$H$3,CY114,Names!$J$3,CZ114,Names!$L$3,DA114,Names!$N$3,DB114))</f>
        <v/>
      </c>
      <c r="DG114" t="str">
        <f>IFERROR(VLOOKUP($A114,Table!$AV$5:$BI$286,Table!$AW$3,FALSE),"")</f>
        <v/>
      </c>
      <c r="DH114" t="str">
        <f>IFERROR(VLOOKUP($A114,Table!$AV$5:$BI$286,Table!$AX$3,FALSE),"")</f>
        <v/>
      </c>
      <c r="DI114" t="str">
        <f>IF(DG114="","",Names!$K$3)</f>
        <v/>
      </c>
      <c r="DJ114" t="str">
        <f>IF(DG114="","",Names!$C$24)</f>
        <v/>
      </c>
      <c r="DK114" t="str">
        <f>IFERROR(VLOOKUP($A114,Table!$AV$5:$BI$286,Table!$AY$3,FALSE),"")</f>
        <v/>
      </c>
      <c r="DM114" s="224" t="str">
        <f>IF(DG114="","",CONCATENATE(DG114,Names!$H$3,DH114,Names!$J$3,DI114,Names!$L$3,DJ114,Names!$N$3,DK114))</f>
        <v/>
      </c>
      <c r="DP114" s="1170" t="str">
        <f>IFERROR(VLOOKUP($A114,Table!$DI$5:$DO$286,Table!$DJ$3,FALSE),"")</f>
        <v/>
      </c>
      <c r="DQ114" s="1170" t="str">
        <f>IFERROR(VLOOKUP($A114,Table!$DI$5:$DO$286,Table!$DK$3,FALSE),"")</f>
        <v/>
      </c>
      <c r="DR114" s="1170" t="str">
        <f>IF(DP114="","",Names!$K$3)</f>
        <v/>
      </c>
      <c r="DS114" s="1170" t="str">
        <f>IF(DP114="","",Names!$C$26)</f>
        <v/>
      </c>
      <c r="DT114" s="1170" t="str">
        <f>IFERROR(VLOOKUP($A114,Table!$DI$5:$DO$286,Table!$DM$3,FALSE),"")</f>
        <v/>
      </c>
      <c r="DV114" s="224" t="str">
        <f>IF(DP114="","",CONCATENATE(DP114,Names!$H$3,DQ114,Names!$J$3,DR114,Names!$L$3,DS114,Names!$N$3,DT114))</f>
        <v/>
      </c>
      <c r="DY114" s="1170" t="str">
        <f>IFERROR(VLOOKUP($A114,Table!$DI$5:$DO$286,Table!$DJ$3,FALSE),"")</f>
        <v/>
      </c>
      <c r="DZ114" s="1170" t="str">
        <f>IFERROR(VLOOKUP($A114,Table!$DI$5:$DO$286,Table!$DK$3,FALSE),"")</f>
        <v/>
      </c>
      <c r="EA114" s="1170" t="str">
        <f>IF(DY114="","",Names!$K$3)</f>
        <v/>
      </c>
      <c r="EB114" s="1170" t="str">
        <f>IF(DY114="","",Names!$C$25)</f>
        <v/>
      </c>
      <c r="EC114" s="1170" t="str">
        <f>IFERROR(VLOOKUP($A114,Table!$DI$5:$DO$286,Table!$DM$3,FALSE),"")</f>
        <v/>
      </c>
      <c r="EE114" s="224" t="str">
        <f>IF(DY114="","",CONCATENATE(DY114,Names!$H$3,DZ114,Names!$J$3,EA114,Names!$L$3,EB114,Names!$N$3,EC114))</f>
        <v/>
      </c>
      <c r="EH114" t="str">
        <f>IFERROR(VLOOKUP($A114,TCS_C!$R$9:$U$10046,TCS_C!$S$5,FALSE),"")</f>
        <v/>
      </c>
      <c r="EI114" t="str">
        <f>IFERROR(VLOOKUP($A114,TCS_C!$R$9:$U$10046,TCS_C!$T$5,FALSE),"")</f>
        <v/>
      </c>
      <c r="EJ114" t="str">
        <f>IF(EH114="","",Names!$K$3)</f>
        <v/>
      </c>
      <c r="EK114" t="str">
        <f>IF(EH114="","",Names!$C$17)</f>
        <v/>
      </c>
      <c r="EL114" t="str">
        <f>IFERROR(VLOOKUP($A114,TCS_C!$R$9:$U$10046,TCS_C!$U$5,FALSE),"")</f>
        <v/>
      </c>
      <c r="EN114" s="224" t="str">
        <f>IF(EH114="","",CONCATENATE(EH114,Names!$H$3,EI114,Names!$J$3,EJ114,Names!$L$3,EK114,Names!$N$3,EL114))</f>
        <v/>
      </c>
      <c r="EQ114" t="str">
        <f>IFERROR(VLOOKUP($A114,Table!BT150:$BY$286,Table!$BU$3,FALSE),"")</f>
        <v/>
      </c>
      <c r="ER114" t="str">
        <f>IFERROR(VLOOKUP($A114,Table!BT150:$BY$286,Table!$BV$3,FALSE),"")</f>
        <v/>
      </c>
      <c r="ES114" t="str">
        <f>IF(EQ114="","",Names!$K$3)</f>
        <v/>
      </c>
      <c r="ET114" t="str">
        <f>IFERROR(VLOOKUP($A114,Table!BT150:$BY$286,Table!$BW$3,FALSE),"")</f>
        <v/>
      </c>
      <c r="EU114" t="str">
        <f>IFERROR(VLOOKUP($A114,Table!BT150:$BY$286,Table!$BX$3,FALSE),"")</f>
        <v/>
      </c>
      <c r="EW114" s="224" t="str">
        <f>IF(EQ114="","",CONCATENATE(EQ114,Names!$H$3,ER114,Names!$J$3,ES114,Names!$L$3,ET114,Names!$N$3,EU114))</f>
        <v/>
      </c>
      <c r="FB114" t="str">
        <f>IF(EZ114="","",Names!$K$3)</f>
        <v/>
      </c>
      <c r="FF114" s="224" t="str">
        <f>IF(EZ114="","",CONCATENATE(EZ114,Names!$H$3,FA114,Names!$J$3,FB114,Names!$L$3,FC114,Names!$N$3,FD114))</f>
        <v/>
      </c>
      <c r="FG114" s="1266" t="str">
        <f>IF(EZ114="","",CONCATENATE(FC114,Names!$N$3,FD114))</f>
        <v/>
      </c>
    </row>
    <row r="115" spans="1:163">
      <c r="A115" s="72">
        <v>112</v>
      </c>
      <c r="C115" t="str">
        <f>IFERROR(VLOOKUP($A115,Table!$AL$5:$AS$286,Table!$AM$3,FALSE),"")</f>
        <v>HEBT</v>
      </c>
      <c r="D115" t="str">
        <f>IFERROR(VLOOKUP($A115,Table!$AL$5:$AS$286,Table!$AN$3,FALSE),"")</f>
        <v>120PRL</v>
      </c>
      <c r="E115" t="str">
        <f>IF(C115="","",Names!$K$3)</f>
        <v>RFS</v>
      </c>
      <c r="F115" t="str">
        <f>IF(C115="","",Names!$C$5)</f>
        <v>PRLRL</v>
      </c>
      <c r="G115" t="str">
        <f>IFERROR(VLOOKUP($A115,Table!$AL$5:$AS$286,Table!$AO$3,FALSE),"")</f>
        <v>112</v>
      </c>
      <c r="I115" s="224" t="str">
        <f>IF(C115="","",CONCATENATE(C115,Names!$H$3,D115,Names!$J$3,E115,Names!$L$3,F115,Names!$N$3,G115))</f>
        <v>HEBT-120PRL:RFS-PRLRL-112</v>
      </c>
      <c r="L115" s="1170" t="str">
        <f>IFERROR(VLOOKUP($A115,Table!$AV$5:$BK$286,Table!$AW$3,FALSE),"")</f>
        <v/>
      </c>
      <c r="M115" s="1170" t="str">
        <f>IFERROR(VLOOKUP($A115,Table!$AV$5:$BK$286,Table!$AX$3,FALSE),"")</f>
        <v/>
      </c>
      <c r="N115" s="1170" t="str">
        <f>IF(L115="","",Names!$K$3)</f>
        <v/>
      </c>
      <c r="O115" s="1170" t="str">
        <f>IF(L115="","",Names!$C$9)</f>
        <v/>
      </c>
      <c r="P115" s="1170" t="str">
        <f>IFERROR(VLOOKUP($A115,Table!$AV$5:$BK$286,Table!$AY$3,FALSE),"")</f>
        <v/>
      </c>
      <c r="R115" s="224" t="str">
        <f>IF(L115="","",CONCATENATE(L115,Names!$H$3,M115,Names!$J$3,N115,Names!$L$3,O115,Names!$N$3,P115))</f>
        <v/>
      </c>
      <c r="U115" t="str">
        <f>IFERROR(VLOOKUP($A115,Table!$AV$5:$BI$286,Table!$AW$3,FALSE),"")</f>
        <v/>
      </c>
      <c r="V115" t="str">
        <f>IFERROR(VLOOKUP($A115,Table!$AV$5:$BI$286,Table!$AX$3,FALSE),"")</f>
        <v/>
      </c>
      <c r="W115" t="str">
        <f>IF(U115="","",Names!$K$3)</f>
        <v/>
      </c>
      <c r="X115" t="str">
        <f>IF(U115="","",Names!$C$6)</f>
        <v/>
      </c>
      <c r="Y115" t="str">
        <f>IFERROR(VLOOKUP($A115,Table!$AV$5:$BI$286,Table!$AY$3,FALSE),"")</f>
        <v/>
      </c>
      <c r="AA115" s="224" t="str">
        <f>IF(U115="","",CONCATENATE(U115,Names!$H$3,V115,Names!$J$3,W115,Names!$L$3,X115,Names!$N$3,Y115))</f>
        <v/>
      </c>
      <c r="AD115" t="str">
        <f>IFERROR(VLOOKUP($A115,Table!$AV$5:$BI$286,Table!$AW$3,FALSE),"")</f>
        <v/>
      </c>
      <c r="AE115" t="str">
        <f>IFERROR(VLOOKUP($A115,Table!$AV$5:$BI$286,Table!$AX$3,FALSE),"")</f>
        <v/>
      </c>
      <c r="AF115" t="str">
        <f>IF(AD115="","",Names!$K$3)</f>
        <v/>
      </c>
      <c r="AG115" t="str">
        <f>IF(AD115="","",Names!$C$7)</f>
        <v/>
      </c>
      <c r="AH115" t="str">
        <f>IFERROR(VLOOKUP($A115,Table!$AV$5:$BI$286,Table!$AY$3,FALSE),"")</f>
        <v/>
      </c>
      <c r="AJ115" s="224" t="str">
        <f>IF(AD115="","",CONCATENATE(AD115,Names!$H$3,AE115,Names!$J$3,AF115,Names!$L$3,AG115,Names!$N$3,AH115))</f>
        <v/>
      </c>
      <c r="AM115" t="str">
        <f>IFERROR(VLOOKUP($A115,Table!$AV$5:$BI$286,Table!$AW$3,FALSE),"")</f>
        <v/>
      </c>
      <c r="AN115" t="str">
        <f>IFERROR(VLOOKUP($A115,Table!$AV$5:$BI$286,Table!$AX$3,FALSE),"")</f>
        <v/>
      </c>
      <c r="AO115" t="str">
        <f>IF(AM115="","",Names!$K$3)</f>
        <v/>
      </c>
      <c r="AP115" t="str">
        <f>IF(AM115="","",Names!$C$8)</f>
        <v/>
      </c>
      <c r="AQ115" t="str">
        <f>IFERROR(VLOOKUP($A115,Table!$AV$5:$BI$286,Table!$AY$3,FALSE),"")</f>
        <v/>
      </c>
      <c r="AS115" s="224" t="str">
        <f>IF(AM115="","",CONCATENATE(AM115,Names!$H$3,AN115,Names!$J$3,AO115,Names!$L$3,AP115,Names!$N$3,AQ115))</f>
        <v/>
      </c>
      <c r="AV115" t="str">
        <f>IFERROR(VLOOKUP($A115,Table!$AL$5:$AS$286,Table!$AM$3,FALSE),"")</f>
        <v>HEBT</v>
      </c>
      <c r="AW115" t="str">
        <f>IFERROR(VLOOKUP($A115,Table!$AL$5:$AS$286,Table!$AN$3,FALSE),"")</f>
        <v>120PRL</v>
      </c>
      <c r="AX115" t="str">
        <f>IF(AV115="","",Names!$K$3)</f>
        <v>RFS</v>
      </c>
      <c r="AY115" t="str">
        <f>IF(AV115="","",Names!$C$10)</f>
        <v>PRLEH</v>
      </c>
      <c r="AZ115" t="str">
        <f>IFERROR(VLOOKUP($A115,Table!$AL$5:$AS$286,Table!$AQ$3,FALSE),"")</f>
        <v>L112</v>
      </c>
      <c r="BB115" s="224" t="str">
        <f>IF(AV115="","",CONCATENATE(AV115,Names!$H$3,AW115,Names!$J$3,AX115,Names!$L$3,AY115,Names!$N$3,AZ115))</f>
        <v>HEBT-120PRL:RFS-PRLEH-L112</v>
      </c>
      <c r="BE115" t="str">
        <f>IFERROR(VLOOKUP($A115,Table!$AV$5:$BI$286,Table!$AW$3,FALSE),"")</f>
        <v/>
      </c>
      <c r="BF115" t="str">
        <f>IFERROR(VLOOKUP($A115,Table!$AV$5:$BI$286,Table!$AX$3,FALSE),"")</f>
        <v/>
      </c>
      <c r="BG115" t="str">
        <f>IF(BE115="","",Names!$K$3)</f>
        <v/>
      </c>
      <c r="BH115" t="str">
        <f>IF(BE115="","",Names!$C$10)</f>
        <v/>
      </c>
      <c r="BI115" t="str">
        <f>IFERROR(VLOOKUP($A115,Table!$AV$5:$BI$286,Table!$BC$3,FALSE),"")</f>
        <v/>
      </c>
      <c r="BK115" s="224" t="str">
        <f>IF(BE115="","",CONCATENATE(BE115,Names!$H$3,BF115,Names!$J$3,BG115,Names!$L$3,BH115,Names!$N$3,BI115))</f>
        <v/>
      </c>
      <c r="BN115" t="str">
        <f>IFERROR(VLOOKUP($A115,Table!$AV$5:$BI$286,Table!$AW$3,FALSE),"")</f>
        <v/>
      </c>
      <c r="BO115" t="str">
        <f>IFERROR(VLOOKUP($A115,Table!$AV$5:$BI$286,Table!$AX$3,FALSE),"")</f>
        <v/>
      </c>
      <c r="BP115" t="str">
        <f>IF(BN115="","",Names!$K$3)</f>
        <v/>
      </c>
      <c r="BQ115" t="str">
        <f>IF(BN115="","",Names!$C$10)</f>
        <v/>
      </c>
      <c r="BR115" t="str">
        <f>IFERROR(VLOOKUP($A115,Table!$AV$5:$BI$286,Table!$BF$3,FALSE),"")</f>
        <v/>
      </c>
      <c r="BT115" s="224" t="str">
        <f>IF(BN115="","",CONCATENATE(BN115,Names!$H$3,BO115,Names!$J$3,BP115,Names!$L$3,BQ115,Names!$N$3,BR115))</f>
        <v/>
      </c>
      <c r="BW115" t="str">
        <f>IFERROR(VLOOKUP($A115,Table!$AL$5:$AS$286,Table!$AM$3,FALSE),"")</f>
        <v>HEBT</v>
      </c>
      <c r="BX115" t="str">
        <f>IFERROR(VLOOKUP($A115,Table!$AL$5:$AS$286,Table!$AN$3,FALSE),"")</f>
        <v>120PRL</v>
      </c>
      <c r="BY115" t="str">
        <f>IF(BW115="","",Names!$K$3)</f>
        <v>RFS</v>
      </c>
      <c r="BZ115" t="str">
        <f>IF(BW115="","",Names!$C$11)</f>
        <v>PRLTE</v>
      </c>
      <c r="CA115" t="str">
        <f>IFERROR(VLOOKUP($A115,Table!$AL$5:$AS$286,Table!$AQ$3,FALSE),"")</f>
        <v>L112</v>
      </c>
      <c r="CC115" s="224" t="str">
        <f>IF(BW115="","",CONCATENATE(BW115,Names!$H$3,BX115,Names!$J$3,BY115,Names!$L$3,BZ115,Names!$N$3,CA115))</f>
        <v>HEBT-120PRL:RFS-PRLTE-L112</v>
      </c>
      <c r="CF115" t="str">
        <f>IFERROR(VLOOKUP($A115,Table!$AV$5:$BI$286,Table!$AW$3,FALSE),"")</f>
        <v/>
      </c>
      <c r="CG115" t="str">
        <f>IFERROR(VLOOKUP($A115,Table!$AV$5:$BI$286,Table!$AX$3,FALSE),"")</f>
        <v/>
      </c>
      <c r="CH115" t="str">
        <f>IF(CF115="","",Names!$K$3)</f>
        <v/>
      </c>
      <c r="CI115" t="str">
        <f>IF(CF115="","",Names!$C$11)</f>
        <v/>
      </c>
      <c r="CJ115" t="str">
        <f>IFERROR(VLOOKUP($A115,Table!$AV$5:$BI$286,Table!$BC$3,FALSE),"")</f>
        <v/>
      </c>
      <c r="CL115" s="224" t="str">
        <f>IF(CF115="","",CONCATENATE(CF115,Names!$H$3,CG115,Names!$J$3,CH115,Names!$L$3,CI115,Names!$N$3,CJ115))</f>
        <v/>
      </c>
      <c r="CO115" t="str">
        <f>IFERROR(VLOOKUP($A115,Table!$AV$5:$BI$286,Table!$AW$3,FALSE),"")</f>
        <v/>
      </c>
      <c r="CP115" t="str">
        <f>IFERROR(VLOOKUP($A115,Table!$AV$5:$BI$286,Table!$AX$3,FALSE),"")</f>
        <v/>
      </c>
      <c r="CQ115" t="str">
        <f>IF(CO115="","",Names!$K$3)</f>
        <v/>
      </c>
      <c r="CR115" t="str">
        <f>IF(CO115="","",Names!$C$11)</f>
        <v/>
      </c>
      <c r="CS115" t="str">
        <f>IFERROR(VLOOKUP($A115,Table!$AV$5:$BI$286,Table!$BF$3,FALSE),"")</f>
        <v/>
      </c>
      <c r="CU115" s="224" t="str">
        <f>IF(CO115="","",CONCATENATE(CO115,Names!$H$3,CP115,Names!$J$3,CQ115,Names!$L$3,CR115,Names!$N$3,CS115))</f>
        <v/>
      </c>
      <c r="CX115" t="str">
        <f>IFERROR(VLOOKUP($A115,Table!$AV$5:$BI$286,Table!$AW$3,FALSE),"")</f>
        <v/>
      </c>
      <c r="CY115" t="str">
        <f>IFERROR(VLOOKUP($A115,Table!$AV$5:$BI$286,Table!$AX$3,FALSE),"")</f>
        <v/>
      </c>
      <c r="CZ115" t="str">
        <f>IF(CX115="","",Names!$K$3)</f>
        <v/>
      </c>
      <c r="DA115" t="str">
        <f>IF(CX115="","",Names!$C$12)</f>
        <v/>
      </c>
      <c r="DB115" t="str">
        <f>IFERROR(VLOOKUP($A115,Table!$AV$5:$BI$286,Table!$BC$3,FALSE),"")</f>
        <v/>
      </c>
      <c r="DD115" s="224" t="str">
        <f>IF(CX115="","",CONCATENATE(CX115,Names!$H$3,CY115,Names!$J$3,CZ115,Names!$L$3,DA115,Names!$N$3,DB115))</f>
        <v/>
      </c>
      <c r="DG115" t="str">
        <f>IFERROR(VLOOKUP($A115,Table!$AV$5:$BI$286,Table!$AW$3,FALSE),"")</f>
        <v/>
      </c>
      <c r="DH115" t="str">
        <f>IFERROR(VLOOKUP($A115,Table!$AV$5:$BI$286,Table!$AX$3,FALSE),"")</f>
        <v/>
      </c>
      <c r="DI115" t="str">
        <f>IF(DG115="","",Names!$K$3)</f>
        <v/>
      </c>
      <c r="DJ115" t="str">
        <f>IF(DG115="","",Names!$C$24)</f>
        <v/>
      </c>
      <c r="DK115" t="str">
        <f>IFERROR(VLOOKUP($A115,Table!$AV$5:$BI$286,Table!$AY$3,FALSE),"")</f>
        <v/>
      </c>
      <c r="DM115" s="224" t="str">
        <f>IF(DG115="","",CONCATENATE(DG115,Names!$H$3,DH115,Names!$J$3,DI115,Names!$L$3,DJ115,Names!$N$3,DK115))</f>
        <v/>
      </c>
      <c r="DP115" s="1170" t="str">
        <f>IFERROR(VLOOKUP($A115,Table!$DI$5:$DO$286,Table!$DJ$3,FALSE),"")</f>
        <v/>
      </c>
      <c r="DQ115" s="1170" t="str">
        <f>IFERROR(VLOOKUP($A115,Table!$DI$5:$DO$286,Table!$DK$3,FALSE),"")</f>
        <v/>
      </c>
      <c r="DR115" s="1170" t="str">
        <f>IF(DP115="","",Names!$K$3)</f>
        <v/>
      </c>
      <c r="DS115" s="1170" t="str">
        <f>IF(DP115="","",Names!$C$26)</f>
        <v/>
      </c>
      <c r="DT115" s="1170" t="str">
        <f>IFERROR(VLOOKUP($A115,Table!$DI$5:$DO$286,Table!$DM$3,FALSE),"")</f>
        <v/>
      </c>
      <c r="DV115" s="224" t="str">
        <f>IF(DP115="","",CONCATENATE(DP115,Names!$H$3,DQ115,Names!$J$3,DR115,Names!$L$3,DS115,Names!$N$3,DT115))</f>
        <v/>
      </c>
      <c r="DY115" s="1170" t="str">
        <f>IFERROR(VLOOKUP($A115,Table!$DI$5:$DO$286,Table!$DJ$3,FALSE),"")</f>
        <v/>
      </c>
      <c r="DZ115" s="1170" t="str">
        <f>IFERROR(VLOOKUP($A115,Table!$DI$5:$DO$286,Table!$DK$3,FALSE),"")</f>
        <v/>
      </c>
      <c r="EA115" s="1170" t="str">
        <f>IF(DY115="","",Names!$K$3)</f>
        <v/>
      </c>
      <c r="EB115" s="1170" t="str">
        <f>IF(DY115="","",Names!$C$25)</f>
        <v/>
      </c>
      <c r="EC115" s="1170" t="str">
        <f>IFERROR(VLOOKUP($A115,Table!$DI$5:$DO$286,Table!$DM$3,FALSE),"")</f>
        <v/>
      </c>
      <c r="EE115" s="224" t="str">
        <f>IF(DY115="","",CONCATENATE(DY115,Names!$H$3,DZ115,Names!$J$3,EA115,Names!$L$3,EB115,Names!$N$3,EC115))</f>
        <v/>
      </c>
      <c r="EH115" t="str">
        <f>IFERROR(VLOOKUP($A115,TCS_C!$R$9:$U$10046,TCS_C!$S$5,FALSE),"")</f>
        <v/>
      </c>
      <c r="EI115" t="str">
        <f>IFERROR(VLOOKUP($A115,TCS_C!$R$9:$U$10046,TCS_C!$T$5,FALSE),"")</f>
        <v/>
      </c>
      <c r="EJ115" t="str">
        <f>IF(EH115="","",Names!$K$3)</f>
        <v/>
      </c>
      <c r="EK115" t="str">
        <f>IF(EH115="","",Names!$C$17)</f>
        <v/>
      </c>
      <c r="EL115" t="str">
        <f>IFERROR(VLOOKUP($A115,TCS_C!$R$9:$U$10046,TCS_C!$U$5,FALSE),"")</f>
        <v/>
      </c>
      <c r="EN115" s="224" t="str">
        <f>IF(EH115="","",CONCATENATE(EH115,Names!$H$3,EI115,Names!$J$3,EJ115,Names!$L$3,EK115,Names!$N$3,EL115))</f>
        <v/>
      </c>
      <c r="EQ115" t="str">
        <f>IFERROR(VLOOKUP($A115,Table!BT151:$BY$286,Table!$BU$3,FALSE),"")</f>
        <v/>
      </c>
      <c r="ER115" t="str">
        <f>IFERROR(VLOOKUP($A115,Table!BT151:$BY$286,Table!$BV$3,FALSE),"")</f>
        <v/>
      </c>
      <c r="ES115" t="str">
        <f>IF(EQ115="","",Names!$K$3)</f>
        <v/>
      </c>
      <c r="ET115" t="str">
        <f>IFERROR(VLOOKUP($A115,Table!BT151:$BY$286,Table!$BW$3,FALSE),"")</f>
        <v/>
      </c>
      <c r="EU115" t="str">
        <f>IFERROR(VLOOKUP($A115,Table!BT151:$BY$286,Table!$BX$3,FALSE),"")</f>
        <v/>
      </c>
      <c r="EW115" s="224" t="str">
        <f>IF(EQ115="","",CONCATENATE(EQ115,Names!$H$3,ER115,Names!$J$3,ES115,Names!$L$3,ET115,Names!$N$3,EU115))</f>
        <v/>
      </c>
      <c r="FB115" t="str">
        <f>IF(EZ115="","",Names!$K$3)</f>
        <v/>
      </c>
      <c r="FF115" s="224" t="str">
        <f>IF(EZ115="","",CONCATENATE(EZ115,Names!$H$3,FA115,Names!$J$3,FB115,Names!$L$3,FC115,Names!$N$3,FD115))</f>
        <v/>
      </c>
      <c r="FG115" s="1266" t="str">
        <f>IF(EZ115="","",CONCATENATE(FC115,Names!$N$3,FD115))</f>
        <v/>
      </c>
    </row>
    <row r="116" spans="1:163">
      <c r="A116" s="72">
        <v>113</v>
      </c>
      <c r="C116" t="str">
        <f>IFERROR(VLOOKUP($A116,Table!$AL$5:$AS$286,Table!$AM$3,FALSE),"")</f>
        <v>HEBT</v>
      </c>
      <c r="D116" t="str">
        <f>IFERROR(VLOOKUP($A116,Table!$AL$5:$AS$286,Table!$AN$3,FALSE),"")</f>
        <v>120PRL</v>
      </c>
      <c r="E116" t="str">
        <f>IF(C116="","",Names!$K$3)</f>
        <v>RFS</v>
      </c>
      <c r="F116" t="str">
        <f>IF(C116="","",Names!$C$5)</f>
        <v>PRLRL</v>
      </c>
      <c r="G116" t="str">
        <f>IFERROR(VLOOKUP($A116,Table!$AL$5:$AS$286,Table!$AO$3,FALSE),"")</f>
        <v>113</v>
      </c>
      <c r="I116" s="224" t="str">
        <f>IF(C116="","",CONCATENATE(C116,Names!$H$3,D116,Names!$J$3,E116,Names!$L$3,F116,Names!$N$3,G116))</f>
        <v>HEBT-120PRL:RFS-PRLRL-113</v>
      </c>
      <c r="L116" s="1170" t="str">
        <f>IFERROR(VLOOKUP($A116,Table!$AV$5:$BK$286,Table!$AW$3,FALSE),"")</f>
        <v/>
      </c>
      <c r="M116" s="1170" t="str">
        <f>IFERROR(VLOOKUP($A116,Table!$AV$5:$BK$286,Table!$AX$3,FALSE),"")</f>
        <v/>
      </c>
      <c r="N116" s="1170" t="str">
        <f>IF(L116="","",Names!$K$3)</f>
        <v/>
      </c>
      <c r="O116" s="1170" t="str">
        <f>IF(L116="","",Names!$C$9)</f>
        <v/>
      </c>
      <c r="P116" s="1170" t="str">
        <f>IFERROR(VLOOKUP($A116,Table!$AV$5:$BK$286,Table!$AY$3,FALSE),"")</f>
        <v/>
      </c>
      <c r="R116" s="224" t="str">
        <f>IF(L116="","",CONCATENATE(L116,Names!$H$3,M116,Names!$J$3,N116,Names!$L$3,O116,Names!$N$3,P116))</f>
        <v/>
      </c>
      <c r="U116" t="str">
        <f>IFERROR(VLOOKUP($A116,Table!$AV$5:$BI$286,Table!$AW$3,FALSE),"")</f>
        <v/>
      </c>
      <c r="V116" t="str">
        <f>IFERROR(VLOOKUP($A116,Table!$AV$5:$BI$286,Table!$AX$3,FALSE),"")</f>
        <v/>
      </c>
      <c r="W116" t="str">
        <f>IF(U116="","",Names!$K$3)</f>
        <v/>
      </c>
      <c r="X116" t="str">
        <f>IF(U116="","",Names!$C$6)</f>
        <v/>
      </c>
      <c r="Y116" t="str">
        <f>IFERROR(VLOOKUP($A116,Table!$AV$5:$BI$286,Table!$AY$3,FALSE),"")</f>
        <v/>
      </c>
      <c r="AA116" s="224" t="str">
        <f>IF(U116="","",CONCATENATE(U116,Names!$H$3,V116,Names!$J$3,W116,Names!$L$3,X116,Names!$N$3,Y116))</f>
        <v/>
      </c>
      <c r="AD116" t="str">
        <f>IFERROR(VLOOKUP($A116,Table!$AV$5:$BI$286,Table!$AW$3,FALSE),"")</f>
        <v/>
      </c>
      <c r="AE116" t="str">
        <f>IFERROR(VLOOKUP($A116,Table!$AV$5:$BI$286,Table!$AX$3,FALSE),"")</f>
        <v/>
      </c>
      <c r="AF116" t="str">
        <f>IF(AD116="","",Names!$K$3)</f>
        <v/>
      </c>
      <c r="AG116" t="str">
        <f>IF(AD116="","",Names!$C$7)</f>
        <v/>
      </c>
      <c r="AH116" t="str">
        <f>IFERROR(VLOOKUP($A116,Table!$AV$5:$BI$286,Table!$AY$3,FALSE),"")</f>
        <v/>
      </c>
      <c r="AJ116" s="224" t="str">
        <f>IF(AD116="","",CONCATENATE(AD116,Names!$H$3,AE116,Names!$J$3,AF116,Names!$L$3,AG116,Names!$N$3,AH116))</f>
        <v/>
      </c>
      <c r="AM116" t="str">
        <f>IFERROR(VLOOKUP($A116,Table!$AV$5:$BI$286,Table!$AW$3,FALSE),"")</f>
        <v/>
      </c>
      <c r="AN116" t="str">
        <f>IFERROR(VLOOKUP($A116,Table!$AV$5:$BI$286,Table!$AX$3,FALSE),"")</f>
        <v/>
      </c>
      <c r="AO116" t="str">
        <f>IF(AM116="","",Names!$K$3)</f>
        <v/>
      </c>
      <c r="AP116" t="str">
        <f>IF(AM116="","",Names!$C$8)</f>
        <v/>
      </c>
      <c r="AQ116" t="str">
        <f>IFERROR(VLOOKUP($A116,Table!$AV$5:$BI$286,Table!$AY$3,FALSE),"")</f>
        <v/>
      </c>
      <c r="AS116" s="224" t="str">
        <f>IF(AM116="","",CONCATENATE(AM116,Names!$H$3,AN116,Names!$J$3,AO116,Names!$L$3,AP116,Names!$N$3,AQ116))</f>
        <v/>
      </c>
      <c r="AV116" t="str">
        <f>IFERROR(VLOOKUP($A116,Table!$AL$5:$AS$286,Table!$AM$3,FALSE),"")</f>
        <v>HEBT</v>
      </c>
      <c r="AW116" t="str">
        <f>IFERROR(VLOOKUP($A116,Table!$AL$5:$AS$286,Table!$AN$3,FALSE),"")</f>
        <v>120PRL</v>
      </c>
      <c r="AX116" t="str">
        <f>IF(AV116="","",Names!$K$3)</f>
        <v>RFS</v>
      </c>
      <c r="AY116" t="str">
        <f>IF(AV116="","",Names!$C$10)</f>
        <v>PRLEH</v>
      </c>
      <c r="AZ116" t="str">
        <f>IFERROR(VLOOKUP($A116,Table!$AL$5:$AS$286,Table!$AQ$3,FALSE),"")</f>
        <v>L113</v>
      </c>
      <c r="BB116" s="224" t="str">
        <f>IF(AV116="","",CONCATENATE(AV116,Names!$H$3,AW116,Names!$J$3,AX116,Names!$L$3,AY116,Names!$N$3,AZ116))</f>
        <v>HEBT-120PRL:RFS-PRLEH-L113</v>
      </c>
      <c r="BE116" t="str">
        <f>IFERROR(VLOOKUP($A116,Table!$AV$5:$BI$286,Table!$AW$3,FALSE),"")</f>
        <v/>
      </c>
      <c r="BF116" t="str">
        <f>IFERROR(VLOOKUP($A116,Table!$AV$5:$BI$286,Table!$AX$3,FALSE),"")</f>
        <v/>
      </c>
      <c r="BG116" t="str">
        <f>IF(BE116="","",Names!$K$3)</f>
        <v/>
      </c>
      <c r="BH116" t="str">
        <f>IF(BE116="","",Names!$C$10)</f>
        <v/>
      </c>
      <c r="BI116" t="str">
        <f>IFERROR(VLOOKUP($A116,Table!$AV$5:$BI$286,Table!$BC$3,FALSE),"")</f>
        <v/>
      </c>
      <c r="BK116" s="224" t="str">
        <f>IF(BE116="","",CONCATENATE(BE116,Names!$H$3,BF116,Names!$J$3,BG116,Names!$L$3,BH116,Names!$N$3,BI116))</f>
        <v/>
      </c>
      <c r="BN116" t="str">
        <f>IFERROR(VLOOKUP($A116,Table!$AV$5:$BI$286,Table!$AW$3,FALSE),"")</f>
        <v/>
      </c>
      <c r="BO116" t="str">
        <f>IFERROR(VLOOKUP($A116,Table!$AV$5:$BI$286,Table!$AX$3,FALSE),"")</f>
        <v/>
      </c>
      <c r="BP116" t="str">
        <f>IF(BN116="","",Names!$K$3)</f>
        <v/>
      </c>
      <c r="BQ116" t="str">
        <f>IF(BN116="","",Names!$C$10)</f>
        <v/>
      </c>
      <c r="BR116" t="str">
        <f>IFERROR(VLOOKUP($A116,Table!$AV$5:$BI$286,Table!$BF$3,FALSE),"")</f>
        <v/>
      </c>
      <c r="BT116" s="224" t="str">
        <f>IF(BN116="","",CONCATENATE(BN116,Names!$H$3,BO116,Names!$J$3,BP116,Names!$L$3,BQ116,Names!$N$3,BR116))</f>
        <v/>
      </c>
      <c r="BW116" t="str">
        <f>IFERROR(VLOOKUP($A116,Table!$AL$5:$AS$286,Table!$AM$3,FALSE),"")</f>
        <v>HEBT</v>
      </c>
      <c r="BX116" t="str">
        <f>IFERROR(VLOOKUP($A116,Table!$AL$5:$AS$286,Table!$AN$3,FALSE),"")</f>
        <v>120PRL</v>
      </c>
      <c r="BY116" t="str">
        <f>IF(BW116="","",Names!$K$3)</f>
        <v>RFS</v>
      </c>
      <c r="BZ116" t="str">
        <f>IF(BW116="","",Names!$C$11)</f>
        <v>PRLTE</v>
      </c>
      <c r="CA116" t="str">
        <f>IFERROR(VLOOKUP($A116,Table!$AL$5:$AS$286,Table!$AQ$3,FALSE),"")</f>
        <v>L113</v>
      </c>
      <c r="CC116" s="224" t="str">
        <f>IF(BW116="","",CONCATENATE(BW116,Names!$H$3,BX116,Names!$J$3,BY116,Names!$L$3,BZ116,Names!$N$3,CA116))</f>
        <v>HEBT-120PRL:RFS-PRLTE-L113</v>
      </c>
      <c r="CF116" t="str">
        <f>IFERROR(VLOOKUP($A116,Table!$AV$5:$BI$286,Table!$AW$3,FALSE),"")</f>
        <v/>
      </c>
      <c r="CG116" t="str">
        <f>IFERROR(VLOOKUP($A116,Table!$AV$5:$BI$286,Table!$AX$3,FALSE),"")</f>
        <v/>
      </c>
      <c r="CH116" t="str">
        <f>IF(CF116="","",Names!$K$3)</f>
        <v/>
      </c>
      <c r="CI116" t="str">
        <f>IF(CF116="","",Names!$C$11)</f>
        <v/>
      </c>
      <c r="CJ116" t="str">
        <f>IFERROR(VLOOKUP($A116,Table!$AV$5:$BI$286,Table!$BC$3,FALSE),"")</f>
        <v/>
      </c>
      <c r="CL116" s="224" t="str">
        <f>IF(CF116="","",CONCATENATE(CF116,Names!$H$3,CG116,Names!$J$3,CH116,Names!$L$3,CI116,Names!$N$3,CJ116))</f>
        <v/>
      </c>
      <c r="CO116" t="str">
        <f>IFERROR(VLOOKUP($A116,Table!$AV$5:$BI$286,Table!$AW$3,FALSE),"")</f>
        <v/>
      </c>
      <c r="CP116" t="str">
        <f>IFERROR(VLOOKUP($A116,Table!$AV$5:$BI$286,Table!$AX$3,FALSE),"")</f>
        <v/>
      </c>
      <c r="CQ116" t="str">
        <f>IF(CO116="","",Names!$K$3)</f>
        <v/>
      </c>
      <c r="CR116" t="str">
        <f>IF(CO116="","",Names!$C$11)</f>
        <v/>
      </c>
      <c r="CS116" t="str">
        <f>IFERROR(VLOOKUP($A116,Table!$AV$5:$BI$286,Table!$BF$3,FALSE),"")</f>
        <v/>
      </c>
      <c r="CU116" s="224" t="str">
        <f>IF(CO116="","",CONCATENATE(CO116,Names!$H$3,CP116,Names!$J$3,CQ116,Names!$L$3,CR116,Names!$N$3,CS116))</f>
        <v/>
      </c>
      <c r="CX116" t="str">
        <f>IFERROR(VLOOKUP($A116,Table!$AV$5:$BI$286,Table!$AW$3,FALSE),"")</f>
        <v/>
      </c>
      <c r="CY116" t="str">
        <f>IFERROR(VLOOKUP($A116,Table!$AV$5:$BI$286,Table!$AX$3,FALSE),"")</f>
        <v/>
      </c>
      <c r="CZ116" t="str">
        <f>IF(CX116="","",Names!$K$3)</f>
        <v/>
      </c>
      <c r="DA116" t="str">
        <f>IF(CX116="","",Names!$C$12)</f>
        <v/>
      </c>
      <c r="DB116" t="str">
        <f>IFERROR(VLOOKUP($A116,Table!$AV$5:$BI$286,Table!$BC$3,FALSE),"")</f>
        <v/>
      </c>
      <c r="DD116" s="224" t="str">
        <f>IF(CX116="","",CONCATENATE(CX116,Names!$H$3,CY116,Names!$J$3,CZ116,Names!$L$3,DA116,Names!$N$3,DB116))</f>
        <v/>
      </c>
      <c r="DG116" t="str">
        <f>IFERROR(VLOOKUP($A116,Table!$AV$5:$BI$286,Table!$AW$3,FALSE),"")</f>
        <v/>
      </c>
      <c r="DH116" t="str">
        <f>IFERROR(VLOOKUP($A116,Table!$AV$5:$BI$286,Table!$AX$3,FALSE),"")</f>
        <v/>
      </c>
      <c r="DI116" t="str">
        <f>IF(DG116="","",Names!$K$3)</f>
        <v/>
      </c>
      <c r="DJ116" t="str">
        <f>IF(DG116="","",Names!$C$24)</f>
        <v/>
      </c>
      <c r="DK116" t="str">
        <f>IFERROR(VLOOKUP($A116,Table!$AV$5:$BI$286,Table!$AY$3,FALSE),"")</f>
        <v/>
      </c>
      <c r="DM116" s="224" t="str">
        <f>IF(DG116="","",CONCATENATE(DG116,Names!$H$3,DH116,Names!$J$3,DI116,Names!$L$3,DJ116,Names!$N$3,DK116))</f>
        <v/>
      </c>
      <c r="DP116" s="1170" t="str">
        <f>IFERROR(VLOOKUP($A116,Table!$DI$5:$DO$286,Table!$DJ$3,FALSE),"")</f>
        <v/>
      </c>
      <c r="DQ116" s="1170" t="str">
        <f>IFERROR(VLOOKUP($A116,Table!$DI$5:$DO$286,Table!$DK$3,FALSE),"")</f>
        <v/>
      </c>
      <c r="DR116" s="1170" t="str">
        <f>IF(DP116="","",Names!$K$3)</f>
        <v/>
      </c>
      <c r="DS116" s="1170" t="str">
        <f>IF(DP116="","",Names!$C$26)</f>
        <v/>
      </c>
      <c r="DT116" s="1170" t="str">
        <f>IFERROR(VLOOKUP($A116,Table!$DI$5:$DO$286,Table!$DM$3,FALSE),"")</f>
        <v/>
      </c>
      <c r="DV116" s="224" t="str">
        <f>IF(DP116="","",CONCATENATE(DP116,Names!$H$3,DQ116,Names!$J$3,DR116,Names!$L$3,DS116,Names!$N$3,DT116))</f>
        <v/>
      </c>
      <c r="DY116" s="1170" t="str">
        <f>IFERROR(VLOOKUP($A116,Table!$DI$5:$DO$286,Table!$DJ$3,FALSE),"")</f>
        <v/>
      </c>
      <c r="DZ116" s="1170" t="str">
        <f>IFERROR(VLOOKUP($A116,Table!$DI$5:$DO$286,Table!$DK$3,FALSE),"")</f>
        <v/>
      </c>
      <c r="EA116" s="1170" t="str">
        <f>IF(DY116="","",Names!$K$3)</f>
        <v/>
      </c>
      <c r="EB116" s="1170" t="str">
        <f>IF(DY116="","",Names!$C$25)</f>
        <v/>
      </c>
      <c r="EC116" s="1170" t="str">
        <f>IFERROR(VLOOKUP($A116,Table!$DI$5:$DO$286,Table!$DM$3,FALSE),"")</f>
        <v/>
      </c>
      <c r="EE116" s="224" t="str">
        <f>IF(DY116="","",CONCATENATE(DY116,Names!$H$3,DZ116,Names!$J$3,EA116,Names!$L$3,EB116,Names!$N$3,EC116))</f>
        <v/>
      </c>
      <c r="EH116" t="str">
        <f>IFERROR(VLOOKUP($A116,TCS_C!$R$9:$U$10046,TCS_C!$S$5,FALSE),"")</f>
        <v/>
      </c>
      <c r="EI116" t="str">
        <f>IFERROR(VLOOKUP($A116,TCS_C!$R$9:$U$10046,TCS_C!$T$5,FALSE),"")</f>
        <v/>
      </c>
      <c r="EJ116" t="str">
        <f>IF(EH116="","",Names!$K$3)</f>
        <v/>
      </c>
      <c r="EK116" t="str">
        <f>IF(EH116="","",Names!$C$17)</f>
        <v/>
      </c>
      <c r="EL116" t="str">
        <f>IFERROR(VLOOKUP($A116,TCS_C!$R$9:$U$10046,TCS_C!$U$5,FALSE),"")</f>
        <v/>
      </c>
      <c r="EN116" s="224" t="str">
        <f>IF(EH116="","",CONCATENATE(EH116,Names!$H$3,EI116,Names!$J$3,EJ116,Names!$L$3,EK116,Names!$N$3,EL116))</f>
        <v/>
      </c>
      <c r="EQ116" t="str">
        <f>IFERROR(VLOOKUP($A116,Table!BT152:$BY$286,Table!$BU$3,FALSE),"")</f>
        <v/>
      </c>
      <c r="ER116" t="str">
        <f>IFERROR(VLOOKUP($A116,Table!BT152:$BY$286,Table!$BV$3,FALSE),"")</f>
        <v/>
      </c>
      <c r="ES116" t="str">
        <f>IF(EQ116="","",Names!$K$3)</f>
        <v/>
      </c>
      <c r="ET116" t="str">
        <f>IFERROR(VLOOKUP($A116,Table!BT152:$BY$286,Table!$BW$3,FALSE),"")</f>
        <v/>
      </c>
      <c r="EU116" t="str">
        <f>IFERROR(VLOOKUP($A116,Table!BT152:$BY$286,Table!$BX$3,FALSE),"")</f>
        <v/>
      </c>
      <c r="EW116" s="224" t="str">
        <f>IF(EQ116="","",CONCATENATE(EQ116,Names!$H$3,ER116,Names!$J$3,ES116,Names!$L$3,ET116,Names!$N$3,EU116))</f>
        <v/>
      </c>
      <c r="FB116" t="str">
        <f>IF(EZ116="","",Names!$K$3)</f>
        <v/>
      </c>
      <c r="FF116" s="224" t="str">
        <f>IF(EZ116="","",CONCATENATE(EZ116,Names!$H$3,FA116,Names!$J$3,FB116,Names!$L$3,FC116,Names!$N$3,FD116))</f>
        <v/>
      </c>
      <c r="FG116" s="1266" t="str">
        <f>IF(EZ116="","",CONCATENATE(FC116,Names!$N$3,FD116))</f>
        <v/>
      </c>
    </row>
    <row r="117" spans="1:163">
      <c r="A117" s="72">
        <v>114</v>
      </c>
      <c r="C117" t="str">
        <f>IFERROR(VLOOKUP($A117,Table!$AL$5:$AS$286,Table!$AM$3,FALSE),"")</f>
        <v>HEBT</v>
      </c>
      <c r="D117" t="str">
        <f>IFERROR(VLOOKUP($A117,Table!$AL$5:$AS$286,Table!$AN$3,FALSE),"")</f>
        <v>130PRL</v>
      </c>
      <c r="E117" t="str">
        <f>IF(C117="","",Names!$K$3)</f>
        <v>RFS</v>
      </c>
      <c r="F117" t="str">
        <f>IF(C117="","",Names!$C$5)</f>
        <v>PRLRL</v>
      </c>
      <c r="G117" t="str">
        <f>IFERROR(VLOOKUP($A117,Table!$AL$5:$AS$286,Table!$AO$3,FALSE),"")</f>
        <v>114</v>
      </c>
      <c r="I117" s="224" t="str">
        <f>IF(C117="","",CONCATENATE(C117,Names!$H$3,D117,Names!$J$3,E117,Names!$L$3,F117,Names!$N$3,G117))</f>
        <v>HEBT-130PRL:RFS-PRLRL-114</v>
      </c>
      <c r="L117" s="1170" t="str">
        <f>IFERROR(VLOOKUP($A117,Table!$AV$5:$BK$286,Table!$AW$3,FALSE),"")</f>
        <v/>
      </c>
      <c r="M117" s="1170" t="str">
        <f>IFERROR(VLOOKUP($A117,Table!$AV$5:$BK$286,Table!$AX$3,FALSE),"")</f>
        <v/>
      </c>
      <c r="N117" s="1170" t="str">
        <f>IF(L117="","",Names!$K$3)</f>
        <v/>
      </c>
      <c r="O117" s="1170" t="str">
        <f>IF(L117="","",Names!$C$9)</f>
        <v/>
      </c>
      <c r="P117" s="1170" t="str">
        <f>IFERROR(VLOOKUP($A117,Table!$AV$5:$BK$286,Table!$AY$3,FALSE),"")</f>
        <v/>
      </c>
      <c r="R117" s="224" t="str">
        <f>IF(L117="","",CONCATENATE(L117,Names!$H$3,M117,Names!$J$3,N117,Names!$L$3,O117,Names!$N$3,P117))</f>
        <v/>
      </c>
      <c r="U117" t="str">
        <f>IFERROR(VLOOKUP($A117,Table!$AV$5:$BI$286,Table!$AW$3,FALSE),"")</f>
        <v/>
      </c>
      <c r="V117" t="str">
        <f>IFERROR(VLOOKUP($A117,Table!$AV$5:$BI$286,Table!$AX$3,FALSE),"")</f>
        <v/>
      </c>
      <c r="W117" t="str">
        <f>IF(U117="","",Names!$K$3)</f>
        <v/>
      </c>
      <c r="X117" t="str">
        <f>IF(U117="","",Names!$C$6)</f>
        <v/>
      </c>
      <c r="Y117" t="str">
        <f>IFERROR(VLOOKUP($A117,Table!$AV$5:$BI$286,Table!$AY$3,FALSE),"")</f>
        <v/>
      </c>
      <c r="AA117" s="224" t="str">
        <f>IF(U117="","",CONCATENATE(U117,Names!$H$3,V117,Names!$J$3,W117,Names!$L$3,X117,Names!$N$3,Y117))</f>
        <v/>
      </c>
      <c r="AD117" t="str">
        <f>IFERROR(VLOOKUP($A117,Table!$AV$5:$BI$286,Table!$AW$3,FALSE),"")</f>
        <v/>
      </c>
      <c r="AE117" t="str">
        <f>IFERROR(VLOOKUP($A117,Table!$AV$5:$BI$286,Table!$AX$3,FALSE),"")</f>
        <v/>
      </c>
      <c r="AF117" t="str">
        <f>IF(AD117="","",Names!$K$3)</f>
        <v/>
      </c>
      <c r="AG117" t="str">
        <f>IF(AD117="","",Names!$C$7)</f>
        <v/>
      </c>
      <c r="AH117" t="str">
        <f>IFERROR(VLOOKUP($A117,Table!$AV$5:$BI$286,Table!$AY$3,FALSE),"")</f>
        <v/>
      </c>
      <c r="AJ117" s="224" t="str">
        <f>IF(AD117="","",CONCATENATE(AD117,Names!$H$3,AE117,Names!$J$3,AF117,Names!$L$3,AG117,Names!$N$3,AH117))</f>
        <v/>
      </c>
      <c r="AM117" t="str">
        <f>IFERROR(VLOOKUP($A117,Table!$AV$5:$BI$286,Table!$AW$3,FALSE),"")</f>
        <v/>
      </c>
      <c r="AN117" t="str">
        <f>IFERROR(VLOOKUP($A117,Table!$AV$5:$BI$286,Table!$AX$3,FALSE),"")</f>
        <v/>
      </c>
      <c r="AO117" t="str">
        <f>IF(AM117="","",Names!$K$3)</f>
        <v/>
      </c>
      <c r="AP117" t="str">
        <f>IF(AM117="","",Names!$C$8)</f>
        <v/>
      </c>
      <c r="AQ117" t="str">
        <f>IFERROR(VLOOKUP($A117,Table!$AV$5:$BI$286,Table!$AY$3,FALSE),"")</f>
        <v/>
      </c>
      <c r="AS117" s="224" t="str">
        <f>IF(AM117="","",CONCATENATE(AM117,Names!$H$3,AN117,Names!$J$3,AO117,Names!$L$3,AP117,Names!$N$3,AQ117))</f>
        <v/>
      </c>
      <c r="AV117" t="str">
        <f>IFERROR(VLOOKUP($A117,Table!$AL$5:$AS$286,Table!$AM$3,FALSE),"")</f>
        <v>HEBT</v>
      </c>
      <c r="AW117" t="str">
        <f>IFERROR(VLOOKUP($A117,Table!$AL$5:$AS$286,Table!$AN$3,FALSE),"")</f>
        <v>130PRL</v>
      </c>
      <c r="AX117" t="str">
        <f>IF(AV117="","",Names!$K$3)</f>
        <v>RFS</v>
      </c>
      <c r="AY117" t="str">
        <f>IF(AV117="","",Names!$C$10)</f>
        <v>PRLEH</v>
      </c>
      <c r="AZ117" t="str">
        <f>IFERROR(VLOOKUP($A117,Table!$AL$5:$AS$286,Table!$AQ$3,FALSE),"")</f>
        <v>L114</v>
      </c>
      <c r="BB117" s="224" t="str">
        <f>IF(AV117="","",CONCATENATE(AV117,Names!$H$3,AW117,Names!$J$3,AX117,Names!$L$3,AY117,Names!$N$3,AZ117))</f>
        <v>HEBT-130PRL:RFS-PRLEH-L114</v>
      </c>
      <c r="BE117" t="str">
        <f>IFERROR(VLOOKUP($A117,Table!$AV$5:$BI$286,Table!$AW$3,FALSE),"")</f>
        <v/>
      </c>
      <c r="BF117" t="str">
        <f>IFERROR(VLOOKUP($A117,Table!$AV$5:$BI$286,Table!$AX$3,FALSE),"")</f>
        <v/>
      </c>
      <c r="BG117" t="str">
        <f>IF(BE117="","",Names!$K$3)</f>
        <v/>
      </c>
      <c r="BH117" t="str">
        <f>IF(BE117="","",Names!$C$10)</f>
        <v/>
      </c>
      <c r="BI117" t="str">
        <f>IFERROR(VLOOKUP($A117,Table!$AV$5:$BI$286,Table!$BC$3,FALSE),"")</f>
        <v/>
      </c>
      <c r="BK117" s="224" t="str">
        <f>IF(BE117="","",CONCATENATE(BE117,Names!$H$3,BF117,Names!$J$3,BG117,Names!$L$3,BH117,Names!$N$3,BI117))</f>
        <v/>
      </c>
      <c r="BN117" t="str">
        <f>IFERROR(VLOOKUP($A117,Table!$AV$5:$BI$286,Table!$AW$3,FALSE),"")</f>
        <v/>
      </c>
      <c r="BO117" t="str">
        <f>IFERROR(VLOOKUP($A117,Table!$AV$5:$BI$286,Table!$AX$3,FALSE),"")</f>
        <v/>
      </c>
      <c r="BP117" t="str">
        <f>IF(BN117="","",Names!$K$3)</f>
        <v/>
      </c>
      <c r="BQ117" t="str">
        <f>IF(BN117="","",Names!$C$10)</f>
        <v/>
      </c>
      <c r="BR117" t="str">
        <f>IFERROR(VLOOKUP($A117,Table!$AV$5:$BI$286,Table!$BF$3,FALSE),"")</f>
        <v/>
      </c>
      <c r="BT117" s="224" t="str">
        <f>IF(BN117="","",CONCATENATE(BN117,Names!$H$3,BO117,Names!$J$3,BP117,Names!$L$3,BQ117,Names!$N$3,BR117))</f>
        <v/>
      </c>
      <c r="BW117" t="str">
        <f>IFERROR(VLOOKUP($A117,Table!$AL$5:$AS$286,Table!$AM$3,FALSE),"")</f>
        <v>HEBT</v>
      </c>
      <c r="BX117" t="str">
        <f>IFERROR(VLOOKUP($A117,Table!$AL$5:$AS$286,Table!$AN$3,FALSE),"")</f>
        <v>130PRL</v>
      </c>
      <c r="BY117" t="str">
        <f>IF(BW117="","",Names!$K$3)</f>
        <v>RFS</v>
      </c>
      <c r="BZ117" t="str">
        <f>IF(BW117="","",Names!$C$11)</f>
        <v>PRLTE</v>
      </c>
      <c r="CA117" t="str">
        <f>IFERROR(VLOOKUP($A117,Table!$AL$5:$AS$286,Table!$AQ$3,FALSE),"")</f>
        <v>L114</v>
      </c>
      <c r="CC117" s="224" t="str">
        <f>IF(BW117="","",CONCATENATE(BW117,Names!$H$3,BX117,Names!$J$3,BY117,Names!$L$3,BZ117,Names!$N$3,CA117))</f>
        <v>HEBT-130PRL:RFS-PRLTE-L114</v>
      </c>
      <c r="CF117" t="str">
        <f>IFERROR(VLOOKUP($A117,Table!$AV$5:$BI$286,Table!$AW$3,FALSE),"")</f>
        <v/>
      </c>
      <c r="CG117" t="str">
        <f>IFERROR(VLOOKUP($A117,Table!$AV$5:$BI$286,Table!$AX$3,FALSE),"")</f>
        <v/>
      </c>
      <c r="CH117" t="str">
        <f>IF(CF117="","",Names!$K$3)</f>
        <v/>
      </c>
      <c r="CI117" t="str">
        <f>IF(CF117="","",Names!$C$11)</f>
        <v/>
      </c>
      <c r="CJ117" t="str">
        <f>IFERROR(VLOOKUP($A117,Table!$AV$5:$BI$286,Table!$BC$3,FALSE),"")</f>
        <v/>
      </c>
      <c r="CL117" s="224" t="str">
        <f>IF(CF117="","",CONCATENATE(CF117,Names!$H$3,CG117,Names!$J$3,CH117,Names!$L$3,CI117,Names!$N$3,CJ117))</f>
        <v/>
      </c>
      <c r="CO117" t="str">
        <f>IFERROR(VLOOKUP($A117,Table!$AV$5:$BI$286,Table!$AW$3,FALSE),"")</f>
        <v/>
      </c>
      <c r="CP117" t="str">
        <f>IFERROR(VLOOKUP($A117,Table!$AV$5:$BI$286,Table!$AX$3,FALSE),"")</f>
        <v/>
      </c>
      <c r="CQ117" t="str">
        <f>IF(CO117="","",Names!$K$3)</f>
        <v/>
      </c>
      <c r="CR117" t="str">
        <f>IF(CO117="","",Names!$C$11)</f>
        <v/>
      </c>
      <c r="CS117" t="str">
        <f>IFERROR(VLOOKUP($A117,Table!$AV$5:$BI$286,Table!$BF$3,FALSE),"")</f>
        <v/>
      </c>
      <c r="CU117" s="224" t="str">
        <f>IF(CO117="","",CONCATENATE(CO117,Names!$H$3,CP117,Names!$J$3,CQ117,Names!$L$3,CR117,Names!$N$3,CS117))</f>
        <v/>
      </c>
      <c r="CX117" t="str">
        <f>IFERROR(VLOOKUP($A117,Table!$AV$5:$BI$286,Table!$AW$3,FALSE),"")</f>
        <v/>
      </c>
      <c r="CY117" t="str">
        <f>IFERROR(VLOOKUP($A117,Table!$AV$5:$BI$286,Table!$AX$3,FALSE),"")</f>
        <v/>
      </c>
      <c r="CZ117" t="str">
        <f>IF(CX117="","",Names!$K$3)</f>
        <v/>
      </c>
      <c r="DA117" t="str">
        <f>IF(CX117="","",Names!$C$12)</f>
        <v/>
      </c>
      <c r="DB117" t="str">
        <f>IFERROR(VLOOKUP($A117,Table!$AV$5:$BI$286,Table!$BC$3,FALSE),"")</f>
        <v/>
      </c>
      <c r="DD117" s="224" t="str">
        <f>IF(CX117="","",CONCATENATE(CX117,Names!$H$3,CY117,Names!$J$3,CZ117,Names!$L$3,DA117,Names!$N$3,DB117))</f>
        <v/>
      </c>
      <c r="DG117" t="str">
        <f>IFERROR(VLOOKUP($A117,Table!$AV$5:$BI$286,Table!$AW$3,FALSE),"")</f>
        <v/>
      </c>
      <c r="DH117" t="str">
        <f>IFERROR(VLOOKUP($A117,Table!$AV$5:$BI$286,Table!$AX$3,FALSE),"")</f>
        <v/>
      </c>
      <c r="DI117" t="str">
        <f>IF(DG117="","",Names!$K$3)</f>
        <v/>
      </c>
      <c r="DJ117" t="str">
        <f>IF(DG117="","",Names!$C$24)</f>
        <v/>
      </c>
      <c r="DK117" t="str">
        <f>IFERROR(VLOOKUP($A117,Table!$AV$5:$BI$286,Table!$AY$3,FALSE),"")</f>
        <v/>
      </c>
      <c r="DM117" s="224" t="str">
        <f>IF(DG117="","",CONCATENATE(DG117,Names!$H$3,DH117,Names!$J$3,DI117,Names!$L$3,DJ117,Names!$N$3,DK117))</f>
        <v/>
      </c>
      <c r="DP117" s="1170" t="str">
        <f>IFERROR(VLOOKUP($A117,Table!$DI$5:$DO$286,Table!$DJ$3,FALSE),"")</f>
        <v/>
      </c>
      <c r="DQ117" s="1170" t="str">
        <f>IFERROR(VLOOKUP($A117,Table!$DI$5:$DO$286,Table!$DK$3,FALSE),"")</f>
        <v/>
      </c>
      <c r="DR117" s="1170" t="str">
        <f>IF(DP117="","",Names!$K$3)</f>
        <v/>
      </c>
      <c r="DS117" s="1170" t="str">
        <f>IF(DP117="","",Names!$C$26)</f>
        <v/>
      </c>
      <c r="DT117" s="1170" t="str">
        <f>IFERROR(VLOOKUP($A117,Table!$DI$5:$DO$286,Table!$DM$3,FALSE),"")</f>
        <v/>
      </c>
      <c r="DV117" s="224" t="str">
        <f>IF(DP117="","",CONCATENATE(DP117,Names!$H$3,DQ117,Names!$J$3,DR117,Names!$L$3,DS117,Names!$N$3,DT117))</f>
        <v/>
      </c>
      <c r="DY117" s="1170" t="str">
        <f>IFERROR(VLOOKUP($A117,Table!$DI$5:$DO$286,Table!$DJ$3,FALSE),"")</f>
        <v/>
      </c>
      <c r="DZ117" s="1170" t="str">
        <f>IFERROR(VLOOKUP($A117,Table!$DI$5:$DO$286,Table!$DK$3,FALSE),"")</f>
        <v/>
      </c>
      <c r="EA117" s="1170" t="str">
        <f>IF(DY117="","",Names!$K$3)</f>
        <v/>
      </c>
      <c r="EB117" s="1170" t="str">
        <f>IF(DY117="","",Names!$C$25)</f>
        <v/>
      </c>
      <c r="EC117" s="1170" t="str">
        <f>IFERROR(VLOOKUP($A117,Table!$DI$5:$DO$286,Table!$DM$3,FALSE),"")</f>
        <v/>
      </c>
      <c r="EE117" s="224" t="str">
        <f>IF(DY117="","",CONCATENATE(DY117,Names!$H$3,DZ117,Names!$J$3,EA117,Names!$L$3,EB117,Names!$N$3,EC117))</f>
        <v/>
      </c>
      <c r="EH117" t="str">
        <f>IFERROR(VLOOKUP($A117,TCS_C!$R$9:$U$10046,TCS_C!$S$5,FALSE),"")</f>
        <v/>
      </c>
      <c r="EI117" t="str">
        <f>IFERROR(VLOOKUP($A117,TCS_C!$R$9:$U$10046,TCS_C!$T$5,FALSE),"")</f>
        <v/>
      </c>
      <c r="EJ117" t="str">
        <f>IF(EH117="","",Names!$K$3)</f>
        <v/>
      </c>
      <c r="EK117" t="str">
        <f>IF(EH117="","",Names!$C$17)</f>
        <v/>
      </c>
      <c r="EL117" t="str">
        <f>IFERROR(VLOOKUP($A117,TCS_C!$R$9:$U$10046,TCS_C!$U$5,FALSE),"")</f>
        <v/>
      </c>
      <c r="EN117" s="224" t="str">
        <f>IF(EH117="","",CONCATENATE(EH117,Names!$H$3,EI117,Names!$J$3,EJ117,Names!$L$3,EK117,Names!$N$3,EL117))</f>
        <v/>
      </c>
      <c r="EQ117" t="str">
        <f>IFERROR(VLOOKUP($A117,Table!BT153:$BY$286,Table!$BU$3,FALSE),"")</f>
        <v/>
      </c>
      <c r="ER117" t="str">
        <f>IFERROR(VLOOKUP($A117,Table!BT153:$BY$286,Table!$BV$3,FALSE),"")</f>
        <v/>
      </c>
      <c r="ES117" t="str">
        <f>IF(EQ117="","",Names!$K$3)</f>
        <v/>
      </c>
      <c r="ET117" t="str">
        <f>IFERROR(VLOOKUP($A117,Table!BT153:$BY$286,Table!$BW$3,FALSE),"")</f>
        <v/>
      </c>
      <c r="EU117" t="str">
        <f>IFERROR(VLOOKUP($A117,Table!BT153:$BY$286,Table!$BX$3,FALSE),"")</f>
        <v/>
      </c>
      <c r="EW117" s="224" t="str">
        <f>IF(EQ117="","",CONCATENATE(EQ117,Names!$H$3,ER117,Names!$J$3,ES117,Names!$L$3,ET117,Names!$N$3,EU117))</f>
        <v/>
      </c>
      <c r="FB117" t="str">
        <f>IF(EZ117="","",Names!$K$3)</f>
        <v/>
      </c>
      <c r="FF117" s="224" t="str">
        <f>IF(EZ117="","",CONCATENATE(EZ117,Names!$H$3,FA117,Names!$J$3,FB117,Names!$L$3,FC117,Names!$N$3,FD117))</f>
        <v/>
      </c>
      <c r="FG117" s="1266" t="str">
        <f>IF(EZ117="","",CONCATENATE(FC117,Names!$N$3,FD117))</f>
        <v/>
      </c>
    </row>
    <row r="118" spans="1:163">
      <c r="A118" s="72">
        <v>115</v>
      </c>
      <c r="C118" t="str">
        <f>IFERROR(VLOOKUP($A118,Table!$AL$5:$AS$286,Table!$AM$3,FALSE),"")</f>
        <v>HEBT</v>
      </c>
      <c r="D118" t="str">
        <f>IFERROR(VLOOKUP($A118,Table!$AL$5:$AS$286,Table!$AN$3,FALSE),"")</f>
        <v>130PRL</v>
      </c>
      <c r="E118" t="str">
        <f>IF(C118="","",Names!$K$3)</f>
        <v>RFS</v>
      </c>
      <c r="F118" t="str">
        <f>IF(C118="","",Names!$C$5)</f>
        <v>PRLRL</v>
      </c>
      <c r="G118" t="str">
        <f>IFERROR(VLOOKUP($A118,Table!$AL$5:$AS$286,Table!$AO$3,FALSE),"")</f>
        <v>115</v>
      </c>
      <c r="I118" s="224" t="str">
        <f>IF(C118="","",CONCATENATE(C118,Names!$H$3,D118,Names!$J$3,E118,Names!$L$3,F118,Names!$N$3,G118))</f>
        <v>HEBT-130PRL:RFS-PRLRL-115</v>
      </c>
      <c r="L118" s="1170" t="str">
        <f>IFERROR(VLOOKUP($A118,Table!$AV$5:$BK$286,Table!$AW$3,FALSE),"")</f>
        <v/>
      </c>
      <c r="M118" s="1170" t="str">
        <f>IFERROR(VLOOKUP($A118,Table!$AV$5:$BK$286,Table!$AX$3,FALSE),"")</f>
        <v/>
      </c>
      <c r="N118" s="1170" t="str">
        <f>IF(L118="","",Names!$K$3)</f>
        <v/>
      </c>
      <c r="O118" s="1170" t="str">
        <f>IF(L118="","",Names!$C$9)</f>
        <v/>
      </c>
      <c r="P118" s="1170" t="str">
        <f>IFERROR(VLOOKUP($A118,Table!$AV$5:$BK$286,Table!$AY$3,FALSE),"")</f>
        <v/>
      </c>
      <c r="R118" s="224" t="str">
        <f>IF(L118="","",CONCATENATE(L118,Names!$H$3,M118,Names!$J$3,N118,Names!$L$3,O118,Names!$N$3,P118))</f>
        <v/>
      </c>
      <c r="U118" t="str">
        <f>IFERROR(VLOOKUP($A118,Table!$AV$5:$BI$286,Table!$AW$3,FALSE),"")</f>
        <v/>
      </c>
      <c r="V118" t="str">
        <f>IFERROR(VLOOKUP($A118,Table!$AV$5:$BI$286,Table!$AX$3,FALSE),"")</f>
        <v/>
      </c>
      <c r="W118" t="str">
        <f>IF(U118="","",Names!$K$3)</f>
        <v/>
      </c>
      <c r="X118" t="str">
        <f>IF(U118="","",Names!$C$6)</f>
        <v/>
      </c>
      <c r="Y118" t="str">
        <f>IFERROR(VLOOKUP($A118,Table!$AV$5:$BI$286,Table!$AY$3,FALSE),"")</f>
        <v/>
      </c>
      <c r="AA118" s="224" t="str">
        <f>IF(U118="","",CONCATENATE(U118,Names!$H$3,V118,Names!$J$3,W118,Names!$L$3,X118,Names!$N$3,Y118))</f>
        <v/>
      </c>
      <c r="AD118" t="str">
        <f>IFERROR(VLOOKUP($A118,Table!$AV$5:$BI$286,Table!$AW$3,FALSE),"")</f>
        <v/>
      </c>
      <c r="AE118" t="str">
        <f>IFERROR(VLOOKUP($A118,Table!$AV$5:$BI$286,Table!$AX$3,FALSE),"")</f>
        <v/>
      </c>
      <c r="AF118" t="str">
        <f>IF(AD118="","",Names!$K$3)</f>
        <v/>
      </c>
      <c r="AG118" t="str">
        <f>IF(AD118="","",Names!$C$7)</f>
        <v/>
      </c>
      <c r="AH118" t="str">
        <f>IFERROR(VLOOKUP($A118,Table!$AV$5:$BI$286,Table!$AY$3,FALSE),"")</f>
        <v/>
      </c>
      <c r="AJ118" s="224" t="str">
        <f>IF(AD118="","",CONCATENATE(AD118,Names!$H$3,AE118,Names!$J$3,AF118,Names!$L$3,AG118,Names!$N$3,AH118))</f>
        <v/>
      </c>
      <c r="AM118" t="str">
        <f>IFERROR(VLOOKUP($A118,Table!$AV$5:$BI$286,Table!$AW$3,FALSE),"")</f>
        <v/>
      </c>
      <c r="AN118" t="str">
        <f>IFERROR(VLOOKUP($A118,Table!$AV$5:$BI$286,Table!$AX$3,FALSE),"")</f>
        <v/>
      </c>
      <c r="AO118" t="str">
        <f>IF(AM118="","",Names!$K$3)</f>
        <v/>
      </c>
      <c r="AP118" t="str">
        <f>IF(AM118="","",Names!$C$8)</f>
        <v/>
      </c>
      <c r="AQ118" t="str">
        <f>IFERROR(VLOOKUP($A118,Table!$AV$5:$BI$286,Table!$AY$3,FALSE),"")</f>
        <v/>
      </c>
      <c r="AS118" s="224" t="str">
        <f>IF(AM118="","",CONCATENATE(AM118,Names!$H$3,AN118,Names!$J$3,AO118,Names!$L$3,AP118,Names!$N$3,AQ118))</f>
        <v/>
      </c>
      <c r="AV118" t="str">
        <f>IFERROR(VLOOKUP($A118,Table!$AL$5:$AS$286,Table!$AM$3,FALSE),"")</f>
        <v>HEBT</v>
      </c>
      <c r="AW118" t="str">
        <f>IFERROR(VLOOKUP($A118,Table!$AL$5:$AS$286,Table!$AN$3,FALSE),"")</f>
        <v>130PRL</v>
      </c>
      <c r="AX118" t="str">
        <f>IF(AV118="","",Names!$K$3)</f>
        <v>RFS</v>
      </c>
      <c r="AY118" t="str">
        <f>IF(AV118="","",Names!$C$10)</f>
        <v>PRLEH</v>
      </c>
      <c r="AZ118" t="str">
        <f>IFERROR(VLOOKUP($A118,Table!$AL$5:$AS$286,Table!$AQ$3,FALSE),"")</f>
        <v>L115</v>
      </c>
      <c r="BB118" s="224" t="str">
        <f>IF(AV118="","",CONCATENATE(AV118,Names!$H$3,AW118,Names!$J$3,AX118,Names!$L$3,AY118,Names!$N$3,AZ118))</f>
        <v>HEBT-130PRL:RFS-PRLEH-L115</v>
      </c>
      <c r="BE118" t="str">
        <f>IFERROR(VLOOKUP($A118,Table!$AV$5:$BI$286,Table!$AW$3,FALSE),"")</f>
        <v/>
      </c>
      <c r="BF118" t="str">
        <f>IFERROR(VLOOKUP($A118,Table!$AV$5:$BI$286,Table!$AX$3,FALSE),"")</f>
        <v/>
      </c>
      <c r="BG118" t="str">
        <f>IF(BE118="","",Names!$K$3)</f>
        <v/>
      </c>
      <c r="BH118" t="str">
        <f>IF(BE118="","",Names!$C$10)</f>
        <v/>
      </c>
      <c r="BI118" t="str">
        <f>IFERROR(VLOOKUP($A118,Table!$AV$5:$BI$286,Table!$BC$3,FALSE),"")</f>
        <v/>
      </c>
      <c r="BK118" s="224" t="str">
        <f>IF(BE118="","",CONCATENATE(BE118,Names!$H$3,BF118,Names!$J$3,BG118,Names!$L$3,BH118,Names!$N$3,BI118))</f>
        <v/>
      </c>
      <c r="BN118" t="str">
        <f>IFERROR(VLOOKUP($A118,Table!$AV$5:$BI$286,Table!$AW$3,FALSE),"")</f>
        <v/>
      </c>
      <c r="BO118" t="str">
        <f>IFERROR(VLOOKUP($A118,Table!$AV$5:$BI$286,Table!$AX$3,FALSE),"")</f>
        <v/>
      </c>
      <c r="BP118" t="str">
        <f>IF(BN118="","",Names!$K$3)</f>
        <v/>
      </c>
      <c r="BQ118" t="str">
        <f>IF(BN118="","",Names!$C$10)</f>
        <v/>
      </c>
      <c r="BR118" t="str">
        <f>IFERROR(VLOOKUP($A118,Table!$AV$5:$BI$286,Table!$BF$3,FALSE),"")</f>
        <v/>
      </c>
      <c r="BT118" s="224" t="str">
        <f>IF(BN118="","",CONCATENATE(BN118,Names!$H$3,BO118,Names!$J$3,BP118,Names!$L$3,BQ118,Names!$N$3,BR118))</f>
        <v/>
      </c>
      <c r="BW118" t="str">
        <f>IFERROR(VLOOKUP($A118,Table!$AL$5:$AS$286,Table!$AM$3,FALSE),"")</f>
        <v>HEBT</v>
      </c>
      <c r="BX118" t="str">
        <f>IFERROR(VLOOKUP($A118,Table!$AL$5:$AS$286,Table!$AN$3,FALSE),"")</f>
        <v>130PRL</v>
      </c>
      <c r="BY118" t="str">
        <f>IF(BW118="","",Names!$K$3)</f>
        <v>RFS</v>
      </c>
      <c r="BZ118" t="str">
        <f>IF(BW118="","",Names!$C$11)</f>
        <v>PRLTE</v>
      </c>
      <c r="CA118" t="str">
        <f>IFERROR(VLOOKUP($A118,Table!$AL$5:$AS$286,Table!$AQ$3,FALSE),"")</f>
        <v>L115</v>
      </c>
      <c r="CC118" s="224" t="str">
        <f>IF(BW118="","",CONCATENATE(BW118,Names!$H$3,BX118,Names!$J$3,BY118,Names!$L$3,BZ118,Names!$N$3,CA118))</f>
        <v>HEBT-130PRL:RFS-PRLTE-L115</v>
      </c>
      <c r="CF118" t="str">
        <f>IFERROR(VLOOKUP($A118,Table!$AV$5:$BI$286,Table!$AW$3,FALSE),"")</f>
        <v/>
      </c>
      <c r="CG118" t="str">
        <f>IFERROR(VLOOKUP($A118,Table!$AV$5:$BI$286,Table!$AX$3,FALSE),"")</f>
        <v/>
      </c>
      <c r="CH118" t="str">
        <f>IF(CF118="","",Names!$K$3)</f>
        <v/>
      </c>
      <c r="CI118" t="str">
        <f>IF(CF118="","",Names!$C$11)</f>
        <v/>
      </c>
      <c r="CJ118" t="str">
        <f>IFERROR(VLOOKUP($A118,Table!$AV$5:$BI$286,Table!$BC$3,FALSE),"")</f>
        <v/>
      </c>
      <c r="CL118" s="224" t="str">
        <f>IF(CF118="","",CONCATENATE(CF118,Names!$H$3,CG118,Names!$J$3,CH118,Names!$L$3,CI118,Names!$N$3,CJ118))</f>
        <v/>
      </c>
      <c r="CO118" t="str">
        <f>IFERROR(VLOOKUP($A118,Table!$AV$5:$BI$286,Table!$AW$3,FALSE),"")</f>
        <v/>
      </c>
      <c r="CP118" t="str">
        <f>IFERROR(VLOOKUP($A118,Table!$AV$5:$BI$286,Table!$AX$3,FALSE),"")</f>
        <v/>
      </c>
      <c r="CQ118" t="str">
        <f>IF(CO118="","",Names!$K$3)</f>
        <v/>
      </c>
      <c r="CR118" t="str">
        <f>IF(CO118="","",Names!$C$11)</f>
        <v/>
      </c>
      <c r="CS118" t="str">
        <f>IFERROR(VLOOKUP($A118,Table!$AV$5:$BI$286,Table!$BF$3,FALSE),"")</f>
        <v/>
      </c>
      <c r="CU118" s="224" t="str">
        <f>IF(CO118="","",CONCATENATE(CO118,Names!$H$3,CP118,Names!$J$3,CQ118,Names!$L$3,CR118,Names!$N$3,CS118))</f>
        <v/>
      </c>
      <c r="CX118" t="str">
        <f>IFERROR(VLOOKUP($A118,Table!$AV$5:$BI$286,Table!$AW$3,FALSE),"")</f>
        <v/>
      </c>
      <c r="CY118" t="str">
        <f>IFERROR(VLOOKUP($A118,Table!$AV$5:$BI$286,Table!$AX$3,FALSE),"")</f>
        <v/>
      </c>
      <c r="CZ118" t="str">
        <f>IF(CX118="","",Names!$K$3)</f>
        <v/>
      </c>
      <c r="DA118" t="str">
        <f>IF(CX118="","",Names!$C$12)</f>
        <v/>
      </c>
      <c r="DB118" t="str">
        <f>IFERROR(VLOOKUP($A118,Table!$AV$5:$BI$286,Table!$BC$3,FALSE),"")</f>
        <v/>
      </c>
      <c r="DD118" s="224" t="str">
        <f>IF(CX118="","",CONCATENATE(CX118,Names!$H$3,CY118,Names!$J$3,CZ118,Names!$L$3,DA118,Names!$N$3,DB118))</f>
        <v/>
      </c>
      <c r="DG118" t="str">
        <f>IFERROR(VLOOKUP($A118,Table!$AV$5:$BI$286,Table!$AW$3,FALSE),"")</f>
        <v/>
      </c>
      <c r="DH118" t="str">
        <f>IFERROR(VLOOKUP($A118,Table!$AV$5:$BI$286,Table!$AX$3,FALSE),"")</f>
        <v/>
      </c>
      <c r="DI118" t="str">
        <f>IF(DG118="","",Names!$K$3)</f>
        <v/>
      </c>
      <c r="DJ118" t="str">
        <f>IF(DG118="","",Names!$C$24)</f>
        <v/>
      </c>
      <c r="DK118" t="str">
        <f>IFERROR(VLOOKUP($A118,Table!$AV$5:$BI$286,Table!$AY$3,FALSE),"")</f>
        <v/>
      </c>
      <c r="DM118" s="224" t="str">
        <f>IF(DG118="","",CONCATENATE(DG118,Names!$H$3,DH118,Names!$J$3,DI118,Names!$L$3,DJ118,Names!$N$3,DK118))</f>
        <v/>
      </c>
      <c r="DP118" s="1170" t="str">
        <f>IFERROR(VLOOKUP($A118,Table!$DI$5:$DO$286,Table!$DJ$3,FALSE),"")</f>
        <v/>
      </c>
      <c r="DQ118" s="1170" t="str">
        <f>IFERROR(VLOOKUP($A118,Table!$DI$5:$DO$286,Table!$DK$3,FALSE),"")</f>
        <v/>
      </c>
      <c r="DR118" s="1170" t="str">
        <f>IF(DP118="","",Names!$K$3)</f>
        <v/>
      </c>
      <c r="DS118" s="1170" t="str">
        <f>IF(DP118="","",Names!$C$26)</f>
        <v/>
      </c>
      <c r="DT118" s="1170" t="str">
        <f>IFERROR(VLOOKUP($A118,Table!$DI$5:$DO$286,Table!$DM$3,FALSE),"")</f>
        <v/>
      </c>
      <c r="DV118" s="224" t="str">
        <f>IF(DP118="","",CONCATENATE(DP118,Names!$H$3,DQ118,Names!$J$3,DR118,Names!$L$3,DS118,Names!$N$3,DT118))</f>
        <v/>
      </c>
      <c r="DY118" s="1170" t="str">
        <f>IFERROR(VLOOKUP($A118,Table!$DI$5:$DO$286,Table!$DJ$3,FALSE),"")</f>
        <v/>
      </c>
      <c r="DZ118" s="1170" t="str">
        <f>IFERROR(VLOOKUP($A118,Table!$DI$5:$DO$286,Table!$DK$3,FALSE),"")</f>
        <v/>
      </c>
      <c r="EA118" s="1170" t="str">
        <f>IF(DY118="","",Names!$K$3)</f>
        <v/>
      </c>
      <c r="EB118" s="1170" t="str">
        <f>IF(DY118="","",Names!$C$25)</f>
        <v/>
      </c>
      <c r="EC118" s="1170" t="str">
        <f>IFERROR(VLOOKUP($A118,Table!$DI$5:$DO$286,Table!$DM$3,FALSE),"")</f>
        <v/>
      </c>
      <c r="EE118" s="224" t="str">
        <f>IF(DY118="","",CONCATENATE(DY118,Names!$H$3,DZ118,Names!$J$3,EA118,Names!$L$3,EB118,Names!$N$3,EC118))</f>
        <v/>
      </c>
      <c r="EH118" t="str">
        <f>IFERROR(VLOOKUP($A118,TCS_C!$R$9:$U$10046,TCS_C!$S$5,FALSE),"")</f>
        <v/>
      </c>
      <c r="EI118" t="str">
        <f>IFERROR(VLOOKUP($A118,TCS_C!$R$9:$U$10046,TCS_C!$T$5,FALSE),"")</f>
        <v/>
      </c>
      <c r="EJ118" t="str">
        <f>IF(EH118="","",Names!$K$3)</f>
        <v/>
      </c>
      <c r="EK118" t="str">
        <f>IF(EH118="","",Names!$C$17)</f>
        <v/>
      </c>
      <c r="EL118" t="str">
        <f>IFERROR(VLOOKUP($A118,TCS_C!$R$9:$U$10046,TCS_C!$U$5,FALSE),"")</f>
        <v/>
      </c>
      <c r="EN118" s="224" t="str">
        <f>IF(EH118="","",CONCATENATE(EH118,Names!$H$3,EI118,Names!$J$3,EJ118,Names!$L$3,EK118,Names!$N$3,EL118))</f>
        <v/>
      </c>
      <c r="EQ118" t="str">
        <f>IFERROR(VLOOKUP($A118,Table!BT154:$BY$286,Table!$BU$3,FALSE),"")</f>
        <v/>
      </c>
      <c r="ER118" t="str">
        <f>IFERROR(VLOOKUP($A118,Table!BT154:$BY$286,Table!$BV$3,FALSE),"")</f>
        <v/>
      </c>
      <c r="ES118" t="str">
        <f>IF(EQ118="","",Names!$K$3)</f>
        <v/>
      </c>
      <c r="ET118" t="str">
        <f>IFERROR(VLOOKUP($A118,Table!BT154:$BY$286,Table!$BW$3,FALSE),"")</f>
        <v/>
      </c>
      <c r="EU118" t="str">
        <f>IFERROR(VLOOKUP($A118,Table!BT154:$BY$286,Table!$BX$3,FALSE),"")</f>
        <v/>
      </c>
      <c r="EW118" s="224" t="str">
        <f>IF(EQ118="","",CONCATENATE(EQ118,Names!$H$3,ER118,Names!$J$3,ES118,Names!$L$3,ET118,Names!$N$3,EU118))</f>
        <v/>
      </c>
      <c r="FB118" t="str">
        <f>IF(EZ118="","",Names!$K$3)</f>
        <v/>
      </c>
      <c r="FF118" s="224" t="str">
        <f>IF(EZ118="","",CONCATENATE(EZ118,Names!$H$3,FA118,Names!$J$3,FB118,Names!$L$3,FC118,Names!$N$3,FD118))</f>
        <v/>
      </c>
      <c r="FG118" s="1266" t="str">
        <f>IF(EZ118="","",CONCATENATE(FC118,Names!$N$3,FD118))</f>
        <v/>
      </c>
    </row>
    <row r="119" spans="1:163">
      <c r="A119" s="72">
        <v>116</v>
      </c>
      <c r="C119" t="str">
        <f>IFERROR(VLOOKUP($A119,Table!$AL$5:$AS$286,Table!$AM$3,FALSE),"")</f>
        <v>HEBT</v>
      </c>
      <c r="D119" t="str">
        <f>IFERROR(VLOOKUP($A119,Table!$AL$5:$AS$286,Table!$AN$3,FALSE),"")</f>
        <v>130PRL</v>
      </c>
      <c r="E119" t="str">
        <f>IF(C119="","",Names!$K$3)</f>
        <v>RFS</v>
      </c>
      <c r="F119" t="str">
        <f>IF(C119="","",Names!$C$5)</f>
        <v>PRLRL</v>
      </c>
      <c r="G119" t="str">
        <f>IFERROR(VLOOKUP($A119,Table!$AL$5:$AS$286,Table!$AO$3,FALSE),"")</f>
        <v>116</v>
      </c>
      <c r="I119" s="224" t="str">
        <f>IF(C119="","",CONCATENATE(C119,Names!$H$3,D119,Names!$J$3,E119,Names!$L$3,F119,Names!$N$3,G119))</f>
        <v>HEBT-130PRL:RFS-PRLRL-116</v>
      </c>
      <c r="L119" s="1170" t="str">
        <f>IFERROR(VLOOKUP($A119,Table!$AV$5:$BK$286,Table!$AW$3,FALSE),"")</f>
        <v/>
      </c>
      <c r="M119" s="1170" t="str">
        <f>IFERROR(VLOOKUP($A119,Table!$AV$5:$BK$286,Table!$AX$3,FALSE),"")</f>
        <v/>
      </c>
      <c r="N119" s="1170" t="str">
        <f>IF(L119="","",Names!$K$3)</f>
        <v/>
      </c>
      <c r="O119" s="1170" t="str">
        <f>IF(L119="","",Names!$C$9)</f>
        <v/>
      </c>
      <c r="P119" s="1170" t="str">
        <f>IFERROR(VLOOKUP($A119,Table!$AV$5:$BK$286,Table!$AY$3,FALSE),"")</f>
        <v/>
      </c>
      <c r="R119" s="224" t="str">
        <f>IF(L119="","",CONCATENATE(L119,Names!$H$3,M119,Names!$J$3,N119,Names!$L$3,O119,Names!$N$3,P119))</f>
        <v/>
      </c>
      <c r="U119" t="str">
        <f>IFERROR(VLOOKUP($A119,Table!$AV$5:$BI$286,Table!$AW$3,FALSE),"")</f>
        <v/>
      </c>
      <c r="V119" t="str">
        <f>IFERROR(VLOOKUP($A119,Table!$AV$5:$BI$286,Table!$AX$3,FALSE),"")</f>
        <v/>
      </c>
      <c r="W119" t="str">
        <f>IF(U119="","",Names!$K$3)</f>
        <v/>
      </c>
      <c r="X119" t="str">
        <f>IF(U119="","",Names!$C$6)</f>
        <v/>
      </c>
      <c r="Y119" t="str">
        <f>IFERROR(VLOOKUP($A119,Table!$AV$5:$BI$286,Table!$AY$3,FALSE),"")</f>
        <v/>
      </c>
      <c r="AA119" s="224" t="str">
        <f>IF(U119="","",CONCATENATE(U119,Names!$H$3,V119,Names!$J$3,W119,Names!$L$3,X119,Names!$N$3,Y119))</f>
        <v/>
      </c>
      <c r="AD119" t="str">
        <f>IFERROR(VLOOKUP($A119,Table!$AV$5:$BI$286,Table!$AW$3,FALSE),"")</f>
        <v/>
      </c>
      <c r="AE119" t="str">
        <f>IFERROR(VLOOKUP($A119,Table!$AV$5:$BI$286,Table!$AX$3,FALSE),"")</f>
        <v/>
      </c>
      <c r="AF119" t="str">
        <f>IF(AD119="","",Names!$K$3)</f>
        <v/>
      </c>
      <c r="AG119" t="str">
        <f>IF(AD119="","",Names!$C$7)</f>
        <v/>
      </c>
      <c r="AH119" t="str">
        <f>IFERROR(VLOOKUP($A119,Table!$AV$5:$BI$286,Table!$AY$3,FALSE),"")</f>
        <v/>
      </c>
      <c r="AJ119" s="224" t="str">
        <f>IF(AD119="","",CONCATENATE(AD119,Names!$H$3,AE119,Names!$J$3,AF119,Names!$L$3,AG119,Names!$N$3,AH119))</f>
        <v/>
      </c>
      <c r="AM119" t="str">
        <f>IFERROR(VLOOKUP($A119,Table!$AV$5:$BI$286,Table!$AW$3,FALSE),"")</f>
        <v/>
      </c>
      <c r="AN119" t="str">
        <f>IFERROR(VLOOKUP($A119,Table!$AV$5:$BI$286,Table!$AX$3,FALSE),"")</f>
        <v/>
      </c>
      <c r="AO119" t="str">
        <f>IF(AM119="","",Names!$K$3)</f>
        <v/>
      </c>
      <c r="AP119" t="str">
        <f>IF(AM119="","",Names!$C$8)</f>
        <v/>
      </c>
      <c r="AQ119" t="str">
        <f>IFERROR(VLOOKUP($A119,Table!$AV$5:$BI$286,Table!$AY$3,FALSE),"")</f>
        <v/>
      </c>
      <c r="AS119" s="224" t="str">
        <f>IF(AM119="","",CONCATENATE(AM119,Names!$H$3,AN119,Names!$J$3,AO119,Names!$L$3,AP119,Names!$N$3,AQ119))</f>
        <v/>
      </c>
      <c r="AV119" t="str">
        <f>IFERROR(VLOOKUP($A119,Table!$AL$5:$AS$286,Table!$AM$3,FALSE),"")</f>
        <v>HEBT</v>
      </c>
      <c r="AW119" t="str">
        <f>IFERROR(VLOOKUP($A119,Table!$AL$5:$AS$286,Table!$AN$3,FALSE),"")</f>
        <v>130PRL</v>
      </c>
      <c r="AX119" t="str">
        <f>IF(AV119="","",Names!$K$3)</f>
        <v>RFS</v>
      </c>
      <c r="AY119" t="str">
        <f>IF(AV119="","",Names!$C$10)</f>
        <v>PRLEH</v>
      </c>
      <c r="AZ119" t="str">
        <f>IFERROR(VLOOKUP($A119,Table!$AL$5:$AS$286,Table!$AQ$3,FALSE),"")</f>
        <v>L116</v>
      </c>
      <c r="BB119" s="224" t="str">
        <f>IF(AV119="","",CONCATENATE(AV119,Names!$H$3,AW119,Names!$J$3,AX119,Names!$L$3,AY119,Names!$N$3,AZ119))</f>
        <v>HEBT-130PRL:RFS-PRLEH-L116</v>
      </c>
      <c r="BE119" t="str">
        <f>IFERROR(VLOOKUP($A119,Table!$AV$5:$BI$286,Table!$AW$3,FALSE),"")</f>
        <v/>
      </c>
      <c r="BF119" t="str">
        <f>IFERROR(VLOOKUP($A119,Table!$AV$5:$BI$286,Table!$AX$3,FALSE),"")</f>
        <v/>
      </c>
      <c r="BG119" t="str">
        <f>IF(BE119="","",Names!$K$3)</f>
        <v/>
      </c>
      <c r="BH119" t="str">
        <f>IF(BE119="","",Names!$C$10)</f>
        <v/>
      </c>
      <c r="BI119" t="str">
        <f>IFERROR(VLOOKUP($A119,Table!$AV$5:$BI$286,Table!$BC$3,FALSE),"")</f>
        <v/>
      </c>
      <c r="BK119" s="224" t="str">
        <f>IF(BE119="","",CONCATENATE(BE119,Names!$H$3,BF119,Names!$J$3,BG119,Names!$L$3,BH119,Names!$N$3,BI119))</f>
        <v/>
      </c>
      <c r="BN119" t="str">
        <f>IFERROR(VLOOKUP($A119,Table!$AV$5:$BI$286,Table!$AW$3,FALSE),"")</f>
        <v/>
      </c>
      <c r="BO119" t="str">
        <f>IFERROR(VLOOKUP($A119,Table!$AV$5:$BI$286,Table!$AX$3,FALSE),"")</f>
        <v/>
      </c>
      <c r="BP119" t="str">
        <f>IF(BN119="","",Names!$K$3)</f>
        <v/>
      </c>
      <c r="BQ119" t="str">
        <f>IF(BN119="","",Names!$C$10)</f>
        <v/>
      </c>
      <c r="BR119" t="str">
        <f>IFERROR(VLOOKUP($A119,Table!$AV$5:$BI$286,Table!$BF$3,FALSE),"")</f>
        <v/>
      </c>
      <c r="BT119" s="224" t="str">
        <f>IF(BN119="","",CONCATENATE(BN119,Names!$H$3,BO119,Names!$J$3,BP119,Names!$L$3,BQ119,Names!$N$3,BR119))</f>
        <v/>
      </c>
      <c r="BW119" t="str">
        <f>IFERROR(VLOOKUP($A119,Table!$AL$5:$AS$286,Table!$AM$3,FALSE),"")</f>
        <v>HEBT</v>
      </c>
      <c r="BX119" t="str">
        <f>IFERROR(VLOOKUP($A119,Table!$AL$5:$AS$286,Table!$AN$3,FALSE),"")</f>
        <v>130PRL</v>
      </c>
      <c r="BY119" t="str">
        <f>IF(BW119="","",Names!$K$3)</f>
        <v>RFS</v>
      </c>
      <c r="BZ119" t="str">
        <f>IF(BW119="","",Names!$C$11)</f>
        <v>PRLTE</v>
      </c>
      <c r="CA119" t="str">
        <f>IFERROR(VLOOKUP($A119,Table!$AL$5:$AS$286,Table!$AQ$3,FALSE),"")</f>
        <v>L116</v>
      </c>
      <c r="CC119" s="224" t="str">
        <f>IF(BW119="","",CONCATENATE(BW119,Names!$H$3,BX119,Names!$J$3,BY119,Names!$L$3,BZ119,Names!$N$3,CA119))</f>
        <v>HEBT-130PRL:RFS-PRLTE-L116</v>
      </c>
      <c r="CF119" t="str">
        <f>IFERROR(VLOOKUP($A119,Table!$AV$5:$BI$286,Table!$AW$3,FALSE),"")</f>
        <v/>
      </c>
      <c r="CG119" t="str">
        <f>IFERROR(VLOOKUP($A119,Table!$AV$5:$BI$286,Table!$AX$3,FALSE),"")</f>
        <v/>
      </c>
      <c r="CH119" t="str">
        <f>IF(CF119="","",Names!$K$3)</f>
        <v/>
      </c>
      <c r="CI119" t="str">
        <f>IF(CF119="","",Names!$C$11)</f>
        <v/>
      </c>
      <c r="CJ119" t="str">
        <f>IFERROR(VLOOKUP($A119,Table!$AV$5:$BI$286,Table!$BC$3,FALSE),"")</f>
        <v/>
      </c>
      <c r="CL119" s="224" t="str">
        <f>IF(CF119="","",CONCATENATE(CF119,Names!$H$3,CG119,Names!$J$3,CH119,Names!$L$3,CI119,Names!$N$3,CJ119))</f>
        <v/>
      </c>
      <c r="CO119" t="str">
        <f>IFERROR(VLOOKUP($A119,Table!$AV$5:$BI$286,Table!$AW$3,FALSE),"")</f>
        <v/>
      </c>
      <c r="CP119" t="str">
        <f>IFERROR(VLOOKUP($A119,Table!$AV$5:$BI$286,Table!$AX$3,FALSE),"")</f>
        <v/>
      </c>
      <c r="CQ119" t="str">
        <f>IF(CO119="","",Names!$K$3)</f>
        <v/>
      </c>
      <c r="CR119" t="str">
        <f>IF(CO119="","",Names!$C$11)</f>
        <v/>
      </c>
      <c r="CS119" t="str">
        <f>IFERROR(VLOOKUP($A119,Table!$AV$5:$BI$286,Table!$BF$3,FALSE),"")</f>
        <v/>
      </c>
      <c r="CU119" s="224" t="str">
        <f>IF(CO119="","",CONCATENATE(CO119,Names!$H$3,CP119,Names!$J$3,CQ119,Names!$L$3,CR119,Names!$N$3,CS119))</f>
        <v/>
      </c>
      <c r="CX119" t="str">
        <f>IFERROR(VLOOKUP($A119,Table!$AV$5:$BI$286,Table!$AW$3,FALSE),"")</f>
        <v/>
      </c>
      <c r="CY119" t="str">
        <f>IFERROR(VLOOKUP($A119,Table!$AV$5:$BI$286,Table!$AX$3,FALSE),"")</f>
        <v/>
      </c>
      <c r="CZ119" t="str">
        <f>IF(CX119="","",Names!$K$3)</f>
        <v/>
      </c>
      <c r="DA119" t="str">
        <f>IF(CX119="","",Names!$C$12)</f>
        <v/>
      </c>
      <c r="DB119" t="str">
        <f>IFERROR(VLOOKUP($A119,Table!$AV$5:$BI$286,Table!$BC$3,FALSE),"")</f>
        <v/>
      </c>
      <c r="DD119" s="224" t="str">
        <f>IF(CX119="","",CONCATENATE(CX119,Names!$H$3,CY119,Names!$J$3,CZ119,Names!$L$3,DA119,Names!$N$3,DB119))</f>
        <v/>
      </c>
      <c r="DG119" t="str">
        <f>IFERROR(VLOOKUP($A119,Table!$AV$5:$BI$286,Table!$AW$3,FALSE),"")</f>
        <v/>
      </c>
      <c r="DH119" t="str">
        <f>IFERROR(VLOOKUP($A119,Table!$AV$5:$BI$286,Table!$AX$3,FALSE),"")</f>
        <v/>
      </c>
      <c r="DI119" t="str">
        <f>IF(DG119="","",Names!$K$3)</f>
        <v/>
      </c>
      <c r="DJ119" t="str">
        <f>IF(DG119="","",Names!$C$24)</f>
        <v/>
      </c>
      <c r="DK119" t="str">
        <f>IFERROR(VLOOKUP($A119,Table!$AV$5:$BI$286,Table!$AY$3,FALSE),"")</f>
        <v/>
      </c>
      <c r="DM119" s="224" t="str">
        <f>IF(DG119="","",CONCATENATE(DG119,Names!$H$3,DH119,Names!$J$3,DI119,Names!$L$3,DJ119,Names!$N$3,DK119))</f>
        <v/>
      </c>
      <c r="DP119" s="1170" t="str">
        <f>IFERROR(VLOOKUP($A119,Table!$DI$5:$DO$286,Table!$DJ$3,FALSE),"")</f>
        <v/>
      </c>
      <c r="DQ119" s="1170" t="str">
        <f>IFERROR(VLOOKUP($A119,Table!$DI$5:$DO$286,Table!$DK$3,FALSE),"")</f>
        <v/>
      </c>
      <c r="DR119" s="1170" t="str">
        <f>IF(DP119="","",Names!$K$3)</f>
        <v/>
      </c>
      <c r="DS119" s="1170" t="str">
        <f>IF(DP119="","",Names!$C$26)</f>
        <v/>
      </c>
      <c r="DT119" s="1170" t="str">
        <f>IFERROR(VLOOKUP($A119,Table!$DI$5:$DO$286,Table!$DM$3,FALSE),"")</f>
        <v/>
      </c>
      <c r="DV119" s="224" t="str">
        <f>IF(DP119="","",CONCATENATE(DP119,Names!$H$3,DQ119,Names!$J$3,DR119,Names!$L$3,DS119,Names!$N$3,DT119))</f>
        <v/>
      </c>
      <c r="DY119" s="1170" t="str">
        <f>IFERROR(VLOOKUP($A119,Table!$DI$5:$DO$286,Table!$DJ$3,FALSE),"")</f>
        <v/>
      </c>
      <c r="DZ119" s="1170" t="str">
        <f>IFERROR(VLOOKUP($A119,Table!$DI$5:$DO$286,Table!$DK$3,FALSE),"")</f>
        <v/>
      </c>
      <c r="EA119" s="1170" t="str">
        <f>IF(DY119="","",Names!$K$3)</f>
        <v/>
      </c>
      <c r="EB119" s="1170" t="str">
        <f>IF(DY119="","",Names!$C$25)</f>
        <v/>
      </c>
      <c r="EC119" s="1170" t="str">
        <f>IFERROR(VLOOKUP($A119,Table!$DI$5:$DO$286,Table!$DM$3,FALSE),"")</f>
        <v/>
      </c>
      <c r="EE119" s="224" t="str">
        <f>IF(DY119="","",CONCATENATE(DY119,Names!$H$3,DZ119,Names!$J$3,EA119,Names!$L$3,EB119,Names!$N$3,EC119))</f>
        <v/>
      </c>
      <c r="EH119" t="str">
        <f>IFERROR(VLOOKUP($A119,TCS_C!$R$9:$U$10046,TCS_C!$S$5,FALSE),"")</f>
        <v/>
      </c>
      <c r="EI119" t="str">
        <f>IFERROR(VLOOKUP($A119,TCS_C!$R$9:$U$10046,TCS_C!$T$5,FALSE),"")</f>
        <v/>
      </c>
      <c r="EJ119" t="str">
        <f>IF(EH119="","",Names!$K$3)</f>
        <v/>
      </c>
      <c r="EK119" t="str">
        <f>IF(EH119="","",Names!$C$17)</f>
        <v/>
      </c>
      <c r="EL119" t="str">
        <f>IFERROR(VLOOKUP($A119,TCS_C!$R$9:$U$10046,TCS_C!$U$5,FALSE),"")</f>
        <v/>
      </c>
      <c r="EN119" s="224" t="str">
        <f>IF(EH119="","",CONCATENATE(EH119,Names!$H$3,EI119,Names!$J$3,EJ119,Names!$L$3,EK119,Names!$N$3,EL119))</f>
        <v/>
      </c>
      <c r="EQ119" t="str">
        <f>IFERROR(VLOOKUP($A119,Table!BT155:$BY$286,Table!$BU$3,FALSE),"")</f>
        <v/>
      </c>
      <c r="ER119" t="str">
        <f>IFERROR(VLOOKUP($A119,Table!BT155:$BY$286,Table!$BV$3,FALSE),"")</f>
        <v/>
      </c>
      <c r="ES119" t="str">
        <f>IF(EQ119="","",Names!$K$3)</f>
        <v/>
      </c>
      <c r="ET119" t="str">
        <f>IFERROR(VLOOKUP($A119,Table!BT155:$BY$286,Table!$BW$3,FALSE),"")</f>
        <v/>
      </c>
      <c r="EU119" t="str">
        <f>IFERROR(VLOOKUP($A119,Table!BT155:$BY$286,Table!$BX$3,FALSE),"")</f>
        <v/>
      </c>
      <c r="EW119" s="224" t="str">
        <f>IF(EQ119="","",CONCATENATE(EQ119,Names!$H$3,ER119,Names!$J$3,ES119,Names!$L$3,ET119,Names!$N$3,EU119))</f>
        <v/>
      </c>
      <c r="FB119" t="str">
        <f>IF(EZ119="","",Names!$K$3)</f>
        <v/>
      </c>
      <c r="FF119" s="224" t="str">
        <f>IF(EZ119="","",CONCATENATE(EZ119,Names!$H$3,FA119,Names!$J$3,FB119,Names!$L$3,FC119,Names!$N$3,FD119))</f>
        <v/>
      </c>
      <c r="FG119" s="1266" t="str">
        <f>IF(EZ119="","",CONCATENATE(FC119,Names!$N$3,FD119))</f>
        <v/>
      </c>
    </row>
    <row r="120" spans="1:163">
      <c r="A120" s="72">
        <v>117</v>
      </c>
      <c r="C120" t="str">
        <f>IFERROR(VLOOKUP($A120,Table!$AL$5:$AS$286,Table!$AM$3,FALSE),"")</f>
        <v>HEBT</v>
      </c>
      <c r="D120" t="str">
        <f>IFERROR(VLOOKUP($A120,Table!$AL$5:$AS$286,Table!$AN$3,FALSE),"")</f>
        <v>140PRL</v>
      </c>
      <c r="E120" t="str">
        <f>IF(C120="","",Names!$K$3)</f>
        <v>RFS</v>
      </c>
      <c r="F120" t="str">
        <f>IF(C120="","",Names!$C$5)</f>
        <v>PRLRL</v>
      </c>
      <c r="G120" t="str">
        <f>IFERROR(VLOOKUP($A120,Table!$AL$5:$AS$286,Table!$AO$3,FALSE),"")</f>
        <v>117</v>
      </c>
      <c r="I120" s="224" t="str">
        <f>IF(C120="","",CONCATENATE(C120,Names!$H$3,D120,Names!$J$3,E120,Names!$L$3,F120,Names!$N$3,G120))</f>
        <v>HEBT-140PRL:RFS-PRLRL-117</v>
      </c>
      <c r="L120" s="1170" t="str">
        <f>IFERROR(VLOOKUP($A120,Table!$AV$5:$BK$286,Table!$AW$3,FALSE),"")</f>
        <v/>
      </c>
      <c r="M120" s="1170" t="str">
        <f>IFERROR(VLOOKUP($A120,Table!$AV$5:$BK$286,Table!$AX$3,FALSE),"")</f>
        <v/>
      </c>
      <c r="N120" s="1170" t="str">
        <f>IF(L120="","",Names!$K$3)</f>
        <v/>
      </c>
      <c r="O120" s="1170" t="str">
        <f>IF(L120="","",Names!$C$9)</f>
        <v/>
      </c>
      <c r="P120" s="1170" t="str">
        <f>IFERROR(VLOOKUP($A120,Table!$AV$5:$BK$286,Table!$AY$3,FALSE),"")</f>
        <v/>
      </c>
      <c r="R120" s="224" t="str">
        <f>IF(L120="","",CONCATENATE(L120,Names!$H$3,M120,Names!$J$3,N120,Names!$L$3,O120,Names!$N$3,P120))</f>
        <v/>
      </c>
      <c r="U120" t="str">
        <f>IFERROR(VLOOKUP($A120,Table!$AV$5:$BI$286,Table!$AW$3,FALSE),"")</f>
        <v/>
      </c>
      <c r="V120" t="str">
        <f>IFERROR(VLOOKUP($A120,Table!$AV$5:$BI$286,Table!$AX$3,FALSE),"")</f>
        <v/>
      </c>
      <c r="W120" t="str">
        <f>IF(U120="","",Names!$K$3)</f>
        <v/>
      </c>
      <c r="X120" t="str">
        <f>IF(U120="","",Names!$C$6)</f>
        <v/>
      </c>
      <c r="Y120" t="str">
        <f>IFERROR(VLOOKUP($A120,Table!$AV$5:$BI$286,Table!$AY$3,FALSE),"")</f>
        <v/>
      </c>
      <c r="AA120" s="224" t="str">
        <f>IF(U120="","",CONCATENATE(U120,Names!$H$3,V120,Names!$J$3,W120,Names!$L$3,X120,Names!$N$3,Y120))</f>
        <v/>
      </c>
      <c r="AD120" t="str">
        <f>IFERROR(VLOOKUP($A120,Table!$AV$5:$BI$286,Table!$AW$3,FALSE),"")</f>
        <v/>
      </c>
      <c r="AE120" t="str">
        <f>IFERROR(VLOOKUP($A120,Table!$AV$5:$BI$286,Table!$AX$3,FALSE),"")</f>
        <v/>
      </c>
      <c r="AF120" t="str">
        <f>IF(AD120="","",Names!$K$3)</f>
        <v/>
      </c>
      <c r="AG120" t="str">
        <f>IF(AD120="","",Names!$C$7)</f>
        <v/>
      </c>
      <c r="AH120" t="str">
        <f>IFERROR(VLOOKUP($A120,Table!$AV$5:$BI$286,Table!$AY$3,FALSE),"")</f>
        <v/>
      </c>
      <c r="AJ120" s="224" t="str">
        <f>IF(AD120="","",CONCATENATE(AD120,Names!$H$3,AE120,Names!$J$3,AF120,Names!$L$3,AG120,Names!$N$3,AH120))</f>
        <v/>
      </c>
      <c r="AM120" t="str">
        <f>IFERROR(VLOOKUP($A120,Table!$AV$5:$BI$286,Table!$AW$3,FALSE),"")</f>
        <v/>
      </c>
      <c r="AN120" t="str">
        <f>IFERROR(VLOOKUP($A120,Table!$AV$5:$BI$286,Table!$AX$3,FALSE),"")</f>
        <v/>
      </c>
      <c r="AO120" t="str">
        <f>IF(AM120="","",Names!$K$3)</f>
        <v/>
      </c>
      <c r="AP120" t="str">
        <f>IF(AM120="","",Names!$C$8)</f>
        <v/>
      </c>
      <c r="AQ120" t="str">
        <f>IFERROR(VLOOKUP($A120,Table!$AV$5:$BI$286,Table!$AY$3,FALSE),"")</f>
        <v/>
      </c>
      <c r="AS120" s="224" t="str">
        <f>IF(AM120="","",CONCATENATE(AM120,Names!$H$3,AN120,Names!$J$3,AO120,Names!$L$3,AP120,Names!$N$3,AQ120))</f>
        <v/>
      </c>
      <c r="AV120" t="str">
        <f>IFERROR(VLOOKUP($A120,Table!$AL$5:$AS$286,Table!$AM$3,FALSE),"")</f>
        <v>HEBT</v>
      </c>
      <c r="AW120" t="str">
        <f>IFERROR(VLOOKUP($A120,Table!$AL$5:$AS$286,Table!$AN$3,FALSE),"")</f>
        <v>140PRL</v>
      </c>
      <c r="AX120" t="str">
        <f>IF(AV120="","",Names!$K$3)</f>
        <v>RFS</v>
      </c>
      <c r="AY120" t="str">
        <f>IF(AV120="","",Names!$C$10)</f>
        <v>PRLEH</v>
      </c>
      <c r="AZ120" t="str">
        <f>IFERROR(VLOOKUP($A120,Table!$AL$5:$AS$286,Table!$AQ$3,FALSE),"")</f>
        <v>L117</v>
      </c>
      <c r="BB120" s="224" t="str">
        <f>IF(AV120="","",CONCATENATE(AV120,Names!$H$3,AW120,Names!$J$3,AX120,Names!$L$3,AY120,Names!$N$3,AZ120))</f>
        <v>HEBT-140PRL:RFS-PRLEH-L117</v>
      </c>
      <c r="BE120" t="str">
        <f>IFERROR(VLOOKUP($A120,Table!$AV$5:$BI$286,Table!$AW$3,FALSE),"")</f>
        <v/>
      </c>
      <c r="BF120" t="str">
        <f>IFERROR(VLOOKUP($A120,Table!$AV$5:$BI$286,Table!$AX$3,FALSE),"")</f>
        <v/>
      </c>
      <c r="BG120" t="str">
        <f>IF(BE120="","",Names!$K$3)</f>
        <v/>
      </c>
      <c r="BH120" t="str">
        <f>IF(BE120="","",Names!$C$10)</f>
        <v/>
      </c>
      <c r="BI120" t="str">
        <f>IFERROR(VLOOKUP($A120,Table!$AV$5:$BI$286,Table!$BC$3,FALSE),"")</f>
        <v/>
      </c>
      <c r="BK120" s="224" t="str">
        <f>IF(BE120="","",CONCATENATE(BE120,Names!$H$3,BF120,Names!$J$3,BG120,Names!$L$3,BH120,Names!$N$3,BI120))</f>
        <v/>
      </c>
      <c r="BN120" t="str">
        <f>IFERROR(VLOOKUP($A120,Table!$AV$5:$BI$286,Table!$AW$3,FALSE),"")</f>
        <v/>
      </c>
      <c r="BO120" t="str">
        <f>IFERROR(VLOOKUP($A120,Table!$AV$5:$BI$286,Table!$AX$3,FALSE),"")</f>
        <v/>
      </c>
      <c r="BP120" t="str">
        <f>IF(BN120="","",Names!$K$3)</f>
        <v/>
      </c>
      <c r="BQ120" t="str">
        <f>IF(BN120="","",Names!$C$10)</f>
        <v/>
      </c>
      <c r="BR120" t="str">
        <f>IFERROR(VLOOKUP($A120,Table!$AV$5:$BI$286,Table!$BF$3,FALSE),"")</f>
        <v/>
      </c>
      <c r="BT120" s="224" t="str">
        <f>IF(BN120="","",CONCATENATE(BN120,Names!$H$3,BO120,Names!$J$3,BP120,Names!$L$3,BQ120,Names!$N$3,BR120))</f>
        <v/>
      </c>
      <c r="BW120" t="str">
        <f>IFERROR(VLOOKUP($A120,Table!$AL$5:$AS$286,Table!$AM$3,FALSE),"")</f>
        <v>HEBT</v>
      </c>
      <c r="BX120" t="str">
        <f>IFERROR(VLOOKUP($A120,Table!$AL$5:$AS$286,Table!$AN$3,FALSE),"")</f>
        <v>140PRL</v>
      </c>
      <c r="BY120" t="str">
        <f>IF(BW120="","",Names!$K$3)</f>
        <v>RFS</v>
      </c>
      <c r="BZ120" t="str">
        <f>IF(BW120="","",Names!$C$11)</f>
        <v>PRLTE</v>
      </c>
      <c r="CA120" t="str">
        <f>IFERROR(VLOOKUP($A120,Table!$AL$5:$AS$286,Table!$AQ$3,FALSE),"")</f>
        <v>L117</v>
      </c>
      <c r="CC120" s="224" t="str">
        <f>IF(BW120="","",CONCATENATE(BW120,Names!$H$3,BX120,Names!$J$3,BY120,Names!$L$3,BZ120,Names!$N$3,CA120))</f>
        <v>HEBT-140PRL:RFS-PRLTE-L117</v>
      </c>
      <c r="CF120" t="str">
        <f>IFERROR(VLOOKUP($A120,Table!$AV$5:$BI$286,Table!$AW$3,FALSE),"")</f>
        <v/>
      </c>
      <c r="CG120" t="str">
        <f>IFERROR(VLOOKUP($A120,Table!$AV$5:$BI$286,Table!$AX$3,FALSE),"")</f>
        <v/>
      </c>
      <c r="CH120" t="str">
        <f>IF(CF120="","",Names!$K$3)</f>
        <v/>
      </c>
      <c r="CI120" t="str">
        <f>IF(CF120="","",Names!$C$11)</f>
        <v/>
      </c>
      <c r="CJ120" t="str">
        <f>IFERROR(VLOOKUP($A120,Table!$AV$5:$BI$286,Table!$BC$3,FALSE),"")</f>
        <v/>
      </c>
      <c r="CL120" s="224" t="str">
        <f>IF(CF120="","",CONCATENATE(CF120,Names!$H$3,CG120,Names!$J$3,CH120,Names!$L$3,CI120,Names!$N$3,CJ120))</f>
        <v/>
      </c>
      <c r="CO120" t="str">
        <f>IFERROR(VLOOKUP($A120,Table!$AV$5:$BI$286,Table!$AW$3,FALSE),"")</f>
        <v/>
      </c>
      <c r="CP120" t="str">
        <f>IFERROR(VLOOKUP($A120,Table!$AV$5:$BI$286,Table!$AX$3,FALSE),"")</f>
        <v/>
      </c>
      <c r="CQ120" t="str">
        <f>IF(CO120="","",Names!$K$3)</f>
        <v/>
      </c>
      <c r="CR120" t="str">
        <f>IF(CO120="","",Names!$C$11)</f>
        <v/>
      </c>
      <c r="CS120" t="str">
        <f>IFERROR(VLOOKUP($A120,Table!$AV$5:$BI$286,Table!$BF$3,FALSE),"")</f>
        <v/>
      </c>
      <c r="CU120" s="224" t="str">
        <f>IF(CO120="","",CONCATENATE(CO120,Names!$H$3,CP120,Names!$J$3,CQ120,Names!$L$3,CR120,Names!$N$3,CS120))</f>
        <v/>
      </c>
      <c r="CX120" t="str">
        <f>IFERROR(VLOOKUP($A120,Table!$AV$5:$BI$286,Table!$AW$3,FALSE),"")</f>
        <v/>
      </c>
      <c r="CY120" t="str">
        <f>IFERROR(VLOOKUP($A120,Table!$AV$5:$BI$286,Table!$AX$3,FALSE),"")</f>
        <v/>
      </c>
      <c r="CZ120" t="str">
        <f>IF(CX120="","",Names!$K$3)</f>
        <v/>
      </c>
      <c r="DA120" t="str">
        <f>IF(CX120="","",Names!$C$12)</f>
        <v/>
      </c>
      <c r="DB120" t="str">
        <f>IFERROR(VLOOKUP($A120,Table!$AV$5:$BI$286,Table!$BC$3,FALSE),"")</f>
        <v/>
      </c>
      <c r="DD120" s="224" t="str">
        <f>IF(CX120="","",CONCATENATE(CX120,Names!$H$3,CY120,Names!$J$3,CZ120,Names!$L$3,DA120,Names!$N$3,DB120))</f>
        <v/>
      </c>
      <c r="DG120" t="str">
        <f>IFERROR(VLOOKUP($A120,Table!$AV$5:$BI$286,Table!$AW$3,FALSE),"")</f>
        <v/>
      </c>
      <c r="DH120" t="str">
        <f>IFERROR(VLOOKUP($A120,Table!$AV$5:$BI$286,Table!$AX$3,FALSE),"")</f>
        <v/>
      </c>
      <c r="DI120" t="str">
        <f>IF(DG120="","",Names!$K$3)</f>
        <v/>
      </c>
      <c r="DJ120" t="str">
        <f>IF(DG120="","",Names!$C$24)</f>
        <v/>
      </c>
      <c r="DK120" t="str">
        <f>IFERROR(VLOOKUP($A120,Table!$AV$5:$BI$286,Table!$AY$3,FALSE),"")</f>
        <v/>
      </c>
      <c r="DM120" s="224" t="str">
        <f>IF(DG120="","",CONCATENATE(DG120,Names!$H$3,DH120,Names!$J$3,DI120,Names!$L$3,DJ120,Names!$N$3,DK120))</f>
        <v/>
      </c>
      <c r="DP120" s="1170" t="str">
        <f>IFERROR(VLOOKUP($A120,Table!$DI$5:$DO$286,Table!$DJ$3,FALSE),"")</f>
        <v/>
      </c>
      <c r="DQ120" s="1170" t="str">
        <f>IFERROR(VLOOKUP($A120,Table!$DI$5:$DO$286,Table!$DK$3,FALSE),"")</f>
        <v/>
      </c>
      <c r="DR120" s="1170" t="str">
        <f>IF(DP120="","",Names!$K$3)</f>
        <v/>
      </c>
      <c r="DS120" s="1170" t="str">
        <f>IF(DP120="","",Names!$C$26)</f>
        <v/>
      </c>
      <c r="DT120" s="1170" t="str">
        <f>IFERROR(VLOOKUP($A120,Table!$DI$5:$DO$286,Table!$DM$3,FALSE),"")</f>
        <v/>
      </c>
      <c r="DV120" s="224" t="str">
        <f>IF(DP120="","",CONCATENATE(DP120,Names!$H$3,DQ120,Names!$J$3,DR120,Names!$L$3,DS120,Names!$N$3,DT120))</f>
        <v/>
      </c>
      <c r="DY120" s="1170" t="str">
        <f>IFERROR(VLOOKUP($A120,Table!$DI$5:$DO$286,Table!$DJ$3,FALSE),"")</f>
        <v/>
      </c>
      <c r="DZ120" s="1170" t="str">
        <f>IFERROR(VLOOKUP($A120,Table!$DI$5:$DO$286,Table!$DK$3,FALSE),"")</f>
        <v/>
      </c>
      <c r="EA120" s="1170" t="str">
        <f>IF(DY120="","",Names!$K$3)</f>
        <v/>
      </c>
      <c r="EB120" s="1170" t="str">
        <f>IF(DY120="","",Names!$C$25)</f>
        <v/>
      </c>
      <c r="EC120" s="1170" t="str">
        <f>IFERROR(VLOOKUP($A120,Table!$DI$5:$DO$286,Table!$DM$3,FALSE),"")</f>
        <v/>
      </c>
      <c r="EE120" s="224" t="str">
        <f>IF(DY120="","",CONCATENATE(DY120,Names!$H$3,DZ120,Names!$J$3,EA120,Names!$L$3,EB120,Names!$N$3,EC120))</f>
        <v/>
      </c>
      <c r="EH120" t="str">
        <f>IFERROR(VLOOKUP($A120,TCS_C!$R$9:$U$10046,TCS_C!$S$5,FALSE),"")</f>
        <v/>
      </c>
      <c r="EI120" t="str">
        <f>IFERROR(VLOOKUP($A120,TCS_C!$R$9:$U$10046,TCS_C!$T$5,FALSE),"")</f>
        <v/>
      </c>
      <c r="EJ120" t="str">
        <f>IF(EH120="","",Names!$K$3)</f>
        <v/>
      </c>
      <c r="EK120" t="str">
        <f>IF(EH120="","",Names!$C$17)</f>
        <v/>
      </c>
      <c r="EL120" t="str">
        <f>IFERROR(VLOOKUP($A120,TCS_C!$R$9:$U$10046,TCS_C!$U$5,FALSE),"")</f>
        <v/>
      </c>
      <c r="EN120" s="224" t="str">
        <f>IF(EH120="","",CONCATENATE(EH120,Names!$H$3,EI120,Names!$J$3,EJ120,Names!$L$3,EK120,Names!$N$3,EL120))</f>
        <v/>
      </c>
      <c r="EQ120" t="str">
        <f>IFERROR(VLOOKUP($A120,Table!BT156:$BY$286,Table!$BU$3,FALSE),"")</f>
        <v/>
      </c>
      <c r="ER120" t="str">
        <f>IFERROR(VLOOKUP($A120,Table!BT156:$BY$286,Table!$BV$3,FALSE),"")</f>
        <v/>
      </c>
      <c r="ES120" t="str">
        <f>IF(EQ120="","",Names!$K$3)</f>
        <v/>
      </c>
      <c r="ET120" t="str">
        <f>IFERROR(VLOOKUP($A120,Table!BT156:$BY$286,Table!$BW$3,FALSE),"")</f>
        <v/>
      </c>
      <c r="EU120" t="str">
        <f>IFERROR(VLOOKUP($A120,Table!BT156:$BY$286,Table!$BX$3,FALSE),"")</f>
        <v/>
      </c>
      <c r="EW120" s="224" t="str">
        <f>IF(EQ120="","",CONCATENATE(EQ120,Names!$H$3,ER120,Names!$J$3,ES120,Names!$L$3,ET120,Names!$N$3,EU120))</f>
        <v/>
      </c>
      <c r="FB120" t="str">
        <f>IF(EZ120="","",Names!$K$3)</f>
        <v/>
      </c>
      <c r="FF120" s="224" t="str">
        <f>IF(EZ120="","",CONCATENATE(EZ120,Names!$H$3,FA120,Names!$J$3,FB120,Names!$L$3,FC120,Names!$N$3,FD120))</f>
        <v/>
      </c>
      <c r="FG120" s="1266" t="str">
        <f>IF(EZ120="","",CONCATENATE(FC120,Names!$N$3,FD120))</f>
        <v/>
      </c>
    </row>
    <row r="121" spans="1:163">
      <c r="A121" s="72">
        <v>118</v>
      </c>
      <c r="C121" t="str">
        <f>IFERROR(VLOOKUP($A121,Table!$AL$5:$AS$286,Table!$AM$3,FALSE),"")</f>
        <v>HEBT</v>
      </c>
      <c r="D121" t="str">
        <f>IFERROR(VLOOKUP($A121,Table!$AL$5:$AS$286,Table!$AN$3,FALSE),"")</f>
        <v>140PRL</v>
      </c>
      <c r="E121" t="str">
        <f>IF(C121="","",Names!$K$3)</f>
        <v>RFS</v>
      </c>
      <c r="F121" t="str">
        <f>IF(C121="","",Names!$C$5)</f>
        <v>PRLRL</v>
      </c>
      <c r="G121" t="str">
        <f>IFERROR(VLOOKUP($A121,Table!$AL$5:$AS$286,Table!$AO$3,FALSE),"")</f>
        <v>118</v>
      </c>
      <c r="I121" s="224" t="str">
        <f>IF(C121="","",CONCATENATE(C121,Names!$H$3,D121,Names!$J$3,E121,Names!$L$3,F121,Names!$N$3,G121))</f>
        <v>HEBT-140PRL:RFS-PRLRL-118</v>
      </c>
      <c r="L121" s="1170" t="str">
        <f>IFERROR(VLOOKUP($A121,Table!$AV$5:$BK$286,Table!$AW$3,FALSE),"")</f>
        <v/>
      </c>
      <c r="M121" s="1170" t="str">
        <f>IFERROR(VLOOKUP($A121,Table!$AV$5:$BK$286,Table!$AX$3,FALSE),"")</f>
        <v/>
      </c>
      <c r="N121" s="1170" t="str">
        <f>IF(L121="","",Names!$K$3)</f>
        <v/>
      </c>
      <c r="O121" s="1170" t="str">
        <f>IF(L121="","",Names!$C$9)</f>
        <v/>
      </c>
      <c r="P121" s="1170" t="str">
        <f>IFERROR(VLOOKUP($A121,Table!$AV$5:$BK$286,Table!$AY$3,FALSE),"")</f>
        <v/>
      </c>
      <c r="R121" s="224" t="str">
        <f>IF(L121="","",CONCATENATE(L121,Names!$H$3,M121,Names!$J$3,N121,Names!$L$3,O121,Names!$N$3,P121))</f>
        <v/>
      </c>
      <c r="U121" t="str">
        <f>IFERROR(VLOOKUP($A121,Table!$AV$5:$BI$286,Table!$AW$3,FALSE),"")</f>
        <v/>
      </c>
      <c r="V121" t="str">
        <f>IFERROR(VLOOKUP($A121,Table!$AV$5:$BI$286,Table!$AX$3,FALSE),"")</f>
        <v/>
      </c>
      <c r="W121" t="str">
        <f>IF(U121="","",Names!$K$3)</f>
        <v/>
      </c>
      <c r="X121" t="str">
        <f>IF(U121="","",Names!$C$6)</f>
        <v/>
      </c>
      <c r="Y121" t="str">
        <f>IFERROR(VLOOKUP($A121,Table!$AV$5:$BI$286,Table!$AY$3,FALSE),"")</f>
        <v/>
      </c>
      <c r="AA121" s="224" t="str">
        <f>IF(U121="","",CONCATENATE(U121,Names!$H$3,V121,Names!$J$3,W121,Names!$L$3,X121,Names!$N$3,Y121))</f>
        <v/>
      </c>
      <c r="AD121" t="str">
        <f>IFERROR(VLOOKUP($A121,Table!$AV$5:$BI$286,Table!$AW$3,FALSE),"")</f>
        <v/>
      </c>
      <c r="AE121" t="str">
        <f>IFERROR(VLOOKUP($A121,Table!$AV$5:$BI$286,Table!$AX$3,FALSE),"")</f>
        <v/>
      </c>
      <c r="AF121" t="str">
        <f>IF(AD121="","",Names!$K$3)</f>
        <v/>
      </c>
      <c r="AG121" t="str">
        <f>IF(AD121="","",Names!$C$7)</f>
        <v/>
      </c>
      <c r="AH121" t="str">
        <f>IFERROR(VLOOKUP($A121,Table!$AV$5:$BI$286,Table!$AY$3,FALSE),"")</f>
        <v/>
      </c>
      <c r="AJ121" s="224" t="str">
        <f>IF(AD121="","",CONCATENATE(AD121,Names!$H$3,AE121,Names!$J$3,AF121,Names!$L$3,AG121,Names!$N$3,AH121))</f>
        <v/>
      </c>
      <c r="AM121" t="str">
        <f>IFERROR(VLOOKUP($A121,Table!$AV$5:$BI$286,Table!$AW$3,FALSE),"")</f>
        <v/>
      </c>
      <c r="AN121" t="str">
        <f>IFERROR(VLOOKUP($A121,Table!$AV$5:$BI$286,Table!$AX$3,FALSE),"")</f>
        <v/>
      </c>
      <c r="AO121" t="str">
        <f>IF(AM121="","",Names!$K$3)</f>
        <v/>
      </c>
      <c r="AP121" t="str">
        <f>IF(AM121="","",Names!$C$8)</f>
        <v/>
      </c>
      <c r="AQ121" t="str">
        <f>IFERROR(VLOOKUP($A121,Table!$AV$5:$BI$286,Table!$AY$3,FALSE),"")</f>
        <v/>
      </c>
      <c r="AS121" s="224" t="str">
        <f>IF(AM121="","",CONCATENATE(AM121,Names!$H$3,AN121,Names!$J$3,AO121,Names!$L$3,AP121,Names!$N$3,AQ121))</f>
        <v/>
      </c>
      <c r="AV121" t="str">
        <f>IFERROR(VLOOKUP($A121,Table!$AL$5:$AS$286,Table!$AM$3,FALSE),"")</f>
        <v>HEBT</v>
      </c>
      <c r="AW121" t="str">
        <f>IFERROR(VLOOKUP($A121,Table!$AL$5:$AS$286,Table!$AN$3,FALSE),"")</f>
        <v>140PRL</v>
      </c>
      <c r="AX121" t="str">
        <f>IF(AV121="","",Names!$K$3)</f>
        <v>RFS</v>
      </c>
      <c r="AY121" t="str">
        <f>IF(AV121="","",Names!$C$10)</f>
        <v>PRLEH</v>
      </c>
      <c r="AZ121" t="str">
        <f>IFERROR(VLOOKUP($A121,Table!$AL$5:$AS$286,Table!$AQ$3,FALSE),"")</f>
        <v>L118</v>
      </c>
      <c r="BB121" s="224" t="str">
        <f>IF(AV121="","",CONCATENATE(AV121,Names!$H$3,AW121,Names!$J$3,AX121,Names!$L$3,AY121,Names!$N$3,AZ121))</f>
        <v>HEBT-140PRL:RFS-PRLEH-L118</v>
      </c>
      <c r="BE121" t="str">
        <f>IFERROR(VLOOKUP($A121,Table!$AV$5:$BI$286,Table!$AW$3,FALSE),"")</f>
        <v/>
      </c>
      <c r="BF121" t="str">
        <f>IFERROR(VLOOKUP($A121,Table!$AV$5:$BI$286,Table!$AX$3,FALSE),"")</f>
        <v/>
      </c>
      <c r="BG121" t="str">
        <f>IF(BE121="","",Names!$K$3)</f>
        <v/>
      </c>
      <c r="BH121" t="str">
        <f>IF(BE121="","",Names!$C$10)</f>
        <v/>
      </c>
      <c r="BI121" t="str">
        <f>IFERROR(VLOOKUP($A121,Table!$AV$5:$BI$286,Table!$BC$3,FALSE),"")</f>
        <v/>
      </c>
      <c r="BK121" s="224" t="str">
        <f>IF(BE121="","",CONCATENATE(BE121,Names!$H$3,BF121,Names!$J$3,BG121,Names!$L$3,BH121,Names!$N$3,BI121))</f>
        <v/>
      </c>
      <c r="BN121" t="str">
        <f>IFERROR(VLOOKUP($A121,Table!$AV$5:$BI$286,Table!$AW$3,FALSE),"")</f>
        <v/>
      </c>
      <c r="BO121" t="str">
        <f>IFERROR(VLOOKUP($A121,Table!$AV$5:$BI$286,Table!$AX$3,FALSE),"")</f>
        <v/>
      </c>
      <c r="BP121" t="str">
        <f>IF(BN121="","",Names!$K$3)</f>
        <v/>
      </c>
      <c r="BQ121" t="str">
        <f>IF(BN121="","",Names!$C$10)</f>
        <v/>
      </c>
      <c r="BR121" t="str">
        <f>IFERROR(VLOOKUP($A121,Table!$AV$5:$BI$286,Table!$BF$3,FALSE),"")</f>
        <v/>
      </c>
      <c r="BT121" s="224" t="str">
        <f>IF(BN121="","",CONCATENATE(BN121,Names!$H$3,BO121,Names!$J$3,BP121,Names!$L$3,BQ121,Names!$N$3,BR121))</f>
        <v/>
      </c>
      <c r="BW121" t="str">
        <f>IFERROR(VLOOKUP($A121,Table!$AL$5:$AS$286,Table!$AM$3,FALSE),"")</f>
        <v>HEBT</v>
      </c>
      <c r="BX121" t="str">
        <f>IFERROR(VLOOKUP($A121,Table!$AL$5:$AS$286,Table!$AN$3,FALSE),"")</f>
        <v>140PRL</v>
      </c>
      <c r="BY121" t="str">
        <f>IF(BW121="","",Names!$K$3)</f>
        <v>RFS</v>
      </c>
      <c r="BZ121" t="str">
        <f>IF(BW121="","",Names!$C$11)</f>
        <v>PRLTE</v>
      </c>
      <c r="CA121" t="str">
        <f>IFERROR(VLOOKUP($A121,Table!$AL$5:$AS$286,Table!$AQ$3,FALSE),"")</f>
        <v>L118</v>
      </c>
      <c r="CC121" s="224" t="str">
        <f>IF(BW121="","",CONCATENATE(BW121,Names!$H$3,BX121,Names!$J$3,BY121,Names!$L$3,BZ121,Names!$N$3,CA121))</f>
        <v>HEBT-140PRL:RFS-PRLTE-L118</v>
      </c>
      <c r="CF121" t="str">
        <f>IFERROR(VLOOKUP($A121,Table!$AV$5:$BI$286,Table!$AW$3,FALSE),"")</f>
        <v/>
      </c>
      <c r="CG121" t="str">
        <f>IFERROR(VLOOKUP($A121,Table!$AV$5:$BI$286,Table!$AX$3,FALSE),"")</f>
        <v/>
      </c>
      <c r="CH121" t="str">
        <f>IF(CF121="","",Names!$K$3)</f>
        <v/>
      </c>
      <c r="CI121" t="str">
        <f>IF(CF121="","",Names!$C$11)</f>
        <v/>
      </c>
      <c r="CJ121" t="str">
        <f>IFERROR(VLOOKUP($A121,Table!$AV$5:$BI$286,Table!$BC$3,FALSE),"")</f>
        <v/>
      </c>
      <c r="CL121" s="224" t="str">
        <f>IF(CF121="","",CONCATENATE(CF121,Names!$H$3,CG121,Names!$J$3,CH121,Names!$L$3,CI121,Names!$N$3,CJ121))</f>
        <v/>
      </c>
      <c r="CO121" t="str">
        <f>IFERROR(VLOOKUP($A121,Table!$AV$5:$BI$286,Table!$AW$3,FALSE),"")</f>
        <v/>
      </c>
      <c r="CP121" t="str">
        <f>IFERROR(VLOOKUP($A121,Table!$AV$5:$BI$286,Table!$AX$3,FALSE),"")</f>
        <v/>
      </c>
      <c r="CQ121" t="str">
        <f>IF(CO121="","",Names!$K$3)</f>
        <v/>
      </c>
      <c r="CR121" t="str">
        <f>IF(CO121="","",Names!$C$11)</f>
        <v/>
      </c>
      <c r="CS121" t="str">
        <f>IFERROR(VLOOKUP($A121,Table!$AV$5:$BI$286,Table!$BF$3,FALSE),"")</f>
        <v/>
      </c>
      <c r="CU121" s="224" t="str">
        <f>IF(CO121="","",CONCATENATE(CO121,Names!$H$3,CP121,Names!$J$3,CQ121,Names!$L$3,CR121,Names!$N$3,CS121))</f>
        <v/>
      </c>
      <c r="CX121" t="str">
        <f>IFERROR(VLOOKUP($A121,Table!$AV$5:$BI$286,Table!$AW$3,FALSE),"")</f>
        <v/>
      </c>
      <c r="CY121" t="str">
        <f>IFERROR(VLOOKUP($A121,Table!$AV$5:$BI$286,Table!$AX$3,FALSE),"")</f>
        <v/>
      </c>
      <c r="CZ121" t="str">
        <f>IF(CX121="","",Names!$K$3)</f>
        <v/>
      </c>
      <c r="DA121" t="str">
        <f>IF(CX121="","",Names!$C$12)</f>
        <v/>
      </c>
      <c r="DB121" t="str">
        <f>IFERROR(VLOOKUP($A121,Table!$AV$5:$BI$286,Table!$BC$3,FALSE),"")</f>
        <v/>
      </c>
      <c r="DD121" s="224" t="str">
        <f>IF(CX121="","",CONCATENATE(CX121,Names!$H$3,CY121,Names!$J$3,CZ121,Names!$L$3,DA121,Names!$N$3,DB121))</f>
        <v/>
      </c>
      <c r="DG121" t="str">
        <f>IFERROR(VLOOKUP($A121,Table!$AV$5:$BI$286,Table!$AW$3,FALSE),"")</f>
        <v/>
      </c>
      <c r="DH121" t="str">
        <f>IFERROR(VLOOKUP($A121,Table!$AV$5:$BI$286,Table!$AX$3,FALSE),"")</f>
        <v/>
      </c>
      <c r="DI121" t="str">
        <f>IF(DG121="","",Names!$K$3)</f>
        <v/>
      </c>
      <c r="DJ121" t="str">
        <f>IF(DG121="","",Names!$C$24)</f>
        <v/>
      </c>
      <c r="DK121" t="str">
        <f>IFERROR(VLOOKUP($A121,Table!$AV$5:$BI$286,Table!$AY$3,FALSE),"")</f>
        <v/>
      </c>
      <c r="DM121" s="224" t="str">
        <f>IF(DG121="","",CONCATENATE(DG121,Names!$H$3,DH121,Names!$J$3,DI121,Names!$L$3,DJ121,Names!$N$3,DK121))</f>
        <v/>
      </c>
      <c r="DP121" s="1170" t="str">
        <f>IFERROR(VLOOKUP($A121,Table!$DI$5:$DO$286,Table!$DJ$3,FALSE),"")</f>
        <v/>
      </c>
      <c r="DQ121" s="1170" t="str">
        <f>IFERROR(VLOOKUP($A121,Table!$DI$5:$DO$286,Table!$DK$3,FALSE),"")</f>
        <v/>
      </c>
      <c r="DR121" s="1170" t="str">
        <f>IF(DP121="","",Names!$K$3)</f>
        <v/>
      </c>
      <c r="DS121" s="1170" t="str">
        <f>IF(DP121="","",Names!$C$26)</f>
        <v/>
      </c>
      <c r="DT121" s="1170" t="str">
        <f>IFERROR(VLOOKUP($A121,Table!$DI$5:$DO$286,Table!$DM$3,FALSE),"")</f>
        <v/>
      </c>
      <c r="DV121" s="224" t="str">
        <f>IF(DP121="","",CONCATENATE(DP121,Names!$H$3,DQ121,Names!$J$3,DR121,Names!$L$3,DS121,Names!$N$3,DT121))</f>
        <v/>
      </c>
      <c r="DY121" s="1170" t="str">
        <f>IFERROR(VLOOKUP($A121,Table!$DI$5:$DO$286,Table!$DJ$3,FALSE),"")</f>
        <v/>
      </c>
      <c r="DZ121" s="1170" t="str">
        <f>IFERROR(VLOOKUP($A121,Table!$DI$5:$DO$286,Table!$DK$3,FALSE),"")</f>
        <v/>
      </c>
      <c r="EA121" s="1170" t="str">
        <f>IF(DY121="","",Names!$K$3)</f>
        <v/>
      </c>
      <c r="EB121" s="1170" t="str">
        <f>IF(DY121="","",Names!$C$25)</f>
        <v/>
      </c>
      <c r="EC121" s="1170" t="str">
        <f>IFERROR(VLOOKUP($A121,Table!$DI$5:$DO$286,Table!$DM$3,FALSE),"")</f>
        <v/>
      </c>
      <c r="EE121" s="224" t="str">
        <f>IF(DY121="","",CONCATENATE(DY121,Names!$H$3,DZ121,Names!$J$3,EA121,Names!$L$3,EB121,Names!$N$3,EC121))</f>
        <v/>
      </c>
      <c r="EH121" t="str">
        <f>IFERROR(VLOOKUP($A121,TCS_C!$R$9:$U$10046,TCS_C!$S$5,FALSE),"")</f>
        <v/>
      </c>
      <c r="EI121" t="str">
        <f>IFERROR(VLOOKUP($A121,TCS_C!$R$9:$U$10046,TCS_C!$T$5,FALSE),"")</f>
        <v/>
      </c>
      <c r="EJ121" t="str">
        <f>IF(EH121="","",Names!$K$3)</f>
        <v/>
      </c>
      <c r="EK121" t="str">
        <f>IF(EH121="","",Names!$C$17)</f>
        <v/>
      </c>
      <c r="EL121" t="str">
        <f>IFERROR(VLOOKUP($A121,TCS_C!$R$9:$U$10046,TCS_C!$U$5,FALSE),"")</f>
        <v/>
      </c>
      <c r="EN121" s="224" t="str">
        <f>IF(EH121="","",CONCATENATE(EH121,Names!$H$3,EI121,Names!$J$3,EJ121,Names!$L$3,EK121,Names!$N$3,EL121))</f>
        <v/>
      </c>
      <c r="EQ121" t="str">
        <f>IFERROR(VLOOKUP($A121,Table!BT157:$BY$286,Table!$BU$3,FALSE),"")</f>
        <v/>
      </c>
      <c r="ER121" t="str">
        <f>IFERROR(VLOOKUP($A121,Table!BT157:$BY$286,Table!$BV$3,FALSE),"")</f>
        <v/>
      </c>
      <c r="ES121" t="str">
        <f>IF(EQ121="","",Names!$K$3)</f>
        <v/>
      </c>
      <c r="ET121" t="str">
        <f>IFERROR(VLOOKUP($A121,Table!BT157:$BY$286,Table!$BW$3,FALSE),"")</f>
        <v/>
      </c>
      <c r="EU121" t="str">
        <f>IFERROR(VLOOKUP($A121,Table!BT157:$BY$286,Table!$BX$3,FALSE),"")</f>
        <v/>
      </c>
      <c r="EW121" s="224" t="str">
        <f>IF(EQ121="","",CONCATENATE(EQ121,Names!$H$3,ER121,Names!$J$3,ES121,Names!$L$3,ET121,Names!$N$3,EU121))</f>
        <v/>
      </c>
      <c r="FB121" t="str">
        <f>IF(EZ121="","",Names!$K$3)</f>
        <v/>
      </c>
      <c r="FF121" s="224" t="str">
        <f>IF(EZ121="","",CONCATENATE(EZ121,Names!$H$3,FA121,Names!$J$3,FB121,Names!$L$3,FC121,Names!$N$3,FD121))</f>
        <v/>
      </c>
      <c r="FG121" s="1266" t="str">
        <f>IF(EZ121="","",CONCATENATE(FC121,Names!$N$3,FD121))</f>
        <v/>
      </c>
    </row>
    <row r="122" spans="1:163">
      <c r="A122" s="72">
        <v>119</v>
      </c>
      <c r="C122" t="str">
        <f>IFERROR(VLOOKUP($A122,Table!$AL$5:$AS$286,Table!$AM$3,FALSE),"")</f>
        <v>HEBT</v>
      </c>
      <c r="D122" t="str">
        <f>IFERROR(VLOOKUP($A122,Table!$AL$5:$AS$286,Table!$AN$3,FALSE),"")</f>
        <v>150PRL</v>
      </c>
      <c r="E122" t="str">
        <f>IF(C122="","",Names!$K$3)</f>
        <v>RFS</v>
      </c>
      <c r="F122" t="str">
        <f>IF(C122="","",Names!$C$5)</f>
        <v>PRLRL</v>
      </c>
      <c r="G122" t="str">
        <f>IFERROR(VLOOKUP($A122,Table!$AL$5:$AS$286,Table!$AO$3,FALSE),"")</f>
        <v>119</v>
      </c>
      <c r="I122" s="224" t="str">
        <f>IF(C122="","",CONCATENATE(C122,Names!$H$3,D122,Names!$J$3,E122,Names!$L$3,F122,Names!$N$3,G122))</f>
        <v>HEBT-150PRL:RFS-PRLRL-119</v>
      </c>
      <c r="L122" s="1170" t="str">
        <f>IFERROR(VLOOKUP($A122,Table!$AV$5:$BK$286,Table!$AW$3,FALSE),"")</f>
        <v/>
      </c>
      <c r="M122" s="1170" t="str">
        <f>IFERROR(VLOOKUP($A122,Table!$AV$5:$BK$286,Table!$AX$3,FALSE),"")</f>
        <v/>
      </c>
      <c r="N122" s="1170" t="str">
        <f>IF(L122="","",Names!$K$3)</f>
        <v/>
      </c>
      <c r="O122" s="1170" t="str">
        <f>IF(L122="","",Names!$C$9)</f>
        <v/>
      </c>
      <c r="P122" s="1170" t="str">
        <f>IFERROR(VLOOKUP($A122,Table!$AV$5:$BK$286,Table!$AY$3,FALSE),"")</f>
        <v/>
      </c>
      <c r="R122" s="224" t="str">
        <f>IF(L122="","",CONCATENATE(L122,Names!$H$3,M122,Names!$J$3,N122,Names!$L$3,O122,Names!$N$3,P122))</f>
        <v/>
      </c>
      <c r="U122" t="str">
        <f>IFERROR(VLOOKUP($A122,Table!$AV$5:$BI$286,Table!$AW$3,FALSE),"")</f>
        <v/>
      </c>
      <c r="V122" t="str">
        <f>IFERROR(VLOOKUP($A122,Table!$AV$5:$BI$286,Table!$AX$3,FALSE),"")</f>
        <v/>
      </c>
      <c r="W122" t="str">
        <f>IF(U122="","",Names!$K$3)</f>
        <v/>
      </c>
      <c r="X122" t="str">
        <f>IF(U122="","",Names!$C$6)</f>
        <v/>
      </c>
      <c r="Y122" t="str">
        <f>IFERROR(VLOOKUP($A122,Table!$AV$5:$BI$286,Table!$AY$3,FALSE),"")</f>
        <v/>
      </c>
      <c r="AA122" s="224" t="str">
        <f>IF(U122="","",CONCATENATE(U122,Names!$H$3,V122,Names!$J$3,W122,Names!$L$3,X122,Names!$N$3,Y122))</f>
        <v/>
      </c>
      <c r="AD122" t="str">
        <f>IFERROR(VLOOKUP($A122,Table!$AV$5:$BI$286,Table!$AW$3,FALSE),"")</f>
        <v/>
      </c>
      <c r="AE122" t="str">
        <f>IFERROR(VLOOKUP($A122,Table!$AV$5:$BI$286,Table!$AX$3,FALSE),"")</f>
        <v/>
      </c>
      <c r="AF122" t="str">
        <f>IF(AD122="","",Names!$K$3)</f>
        <v/>
      </c>
      <c r="AG122" t="str">
        <f>IF(AD122="","",Names!$C$7)</f>
        <v/>
      </c>
      <c r="AH122" t="str">
        <f>IFERROR(VLOOKUP($A122,Table!$AV$5:$BI$286,Table!$AY$3,FALSE),"")</f>
        <v/>
      </c>
      <c r="AJ122" s="224" t="str">
        <f>IF(AD122="","",CONCATENATE(AD122,Names!$H$3,AE122,Names!$J$3,AF122,Names!$L$3,AG122,Names!$N$3,AH122))</f>
        <v/>
      </c>
      <c r="AM122" t="str">
        <f>IFERROR(VLOOKUP($A122,Table!$AV$5:$BI$286,Table!$AW$3,FALSE),"")</f>
        <v/>
      </c>
      <c r="AN122" t="str">
        <f>IFERROR(VLOOKUP($A122,Table!$AV$5:$BI$286,Table!$AX$3,FALSE),"")</f>
        <v/>
      </c>
      <c r="AO122" t="str">
        <f>IF(AM122="","",Names!$K$3)</f>
        <v/>
      </c>
      <c r="AP122" t="str">
        <f>IF(AM122="","",Names!$C$8)</f>
        <v/>
      </c>
      <c r="AQ122" t="str">
        <f>IFERROR(VLOOKUP($A122,Table!$AV$5:$BI$286,Table!$AY$3,FALSE),"")</f>
        <v/>
      </c>
      <c r="AS122" s="224" t="str">
        <f>IF(AM122="","",CONCATENATE(AM122,Names!$H$3,AN122,Names!$J$3,AO122,Names!$L$3,AP122,Names!$N$3,AQ122))</f>
        <v/>
      </c>
      <c r="AV122" t="str">
        <f>IFERROR(VLOOKUP($A122,Table!$AL$5:$AS$286,Table!$AM$3,FALSE),"")</f>
        <v>HEBT</v>
      </c>
      <c r="AW122" t="str">
        <f>IFERROR(VLOOKUP($A122,Table!$AL$5:$AS$286,Table!$AN$3,FALSE),"")</f>
        <v>150PRL</v>
      </c>
      <c r="AX122" t="str">
        <f>IF(AV122="","",Names!$K$3)</f>
        <v>RFS</v>
      </c>
      <c r="AY122" t="str">
        <f>IF(AV122="","",Names!$C$10)</f>
        <v>PRLEH</v>
      </c>
      <c r="AZ122" t="str">
        <f>IFERROR(VLOOKUP($A122,Table!$AL$5:$AS$286,Table!$AQ$3,FALSE),"")</f>
        <v>L119</v>
      </c>
      <c r="BB122" s="224" t="str">
        <f>IF(AV122="","",CONCATENATE(AV122,Names!$H$3,AW122,Names!$J$3,AX122,Names!$L$3,AY122,Names!$N$3,AZ122))</f>
        <v>HEBT-150PRL:RFS-PRLEH-L119</v>
      </c>
      <c r="BE122" t="str">
        <f>IFERROR(VLOOKUP($A122,Table!$AV$5:$BI$286,Table!$AW$3,FALSE),"")</f>
        <v/>
      </c>
      <c r="BF122" t="str">
        <f>IFERROR(VLOOKUP($A122,Table!$AV$5:$BI$286,Table!$AX$3,FALSE),"")</f>
        <v/>
      </c>
      <c r="BG122" t="str">
        <f>IF(BE122="","",Names!$K$3)</f>
        <v/>
      </c>
      <c r="BH122" t="str">
        <f>IF(BE122="","",Names!$C$10)</f>
        <v/>
      </c>
      <c r="BI122" t="str">
        <f>IFERROR(VLOOKUP($A122,Table!$AV$5:$BI$286,Table!$BC$3,FALSE),"")</f>
        <v/>
      </c>
      <c r="BK122" s="224" t="str">
        <f>IF(BE122="","",CONCATENATE(BE122,Names!$H$3,BF122,Names!$J$3,BG122,Names!$L$3,BH122,Names!$N$3,BI122))</f>
        <v/>
      </c>
      <c r="BN122" t="str">
        <f>IFERROR(VLOOKUP($A122,Table!$AV$5:$BI$286,Table!$AW$3,FALSE),"")</f>
        <v/>
      </c>
      <c r="BO122" t="str">
        <f>IFERROR(VLOOKUP($A122,Table!$AV$5:$BI$286,Table!$AX$3,FALSE),"")</f>
        <v/>
      </c>
      <c r="BP122" t="str">
        <f>IF(BN122="","",Names!$K$3)</f>
        <v/>
      </c>
      <c r="BQ122" t="str">
        <f>IF(BN122="","",Names!$C$10)</f>
        <v/>
      </c>
      <c r="BR122" t="str">
        <f>IFERROR(VLOOKUP($A122,Table!$AV$5:$BI$286,Table!$BF$3,FALSE),"")</f>
        <v/>
      </c>
      <c r="BT122" s="224" t="str">
        <f>IF(BN122="","",CONCATENATE(BN122,Names!$H$3,BO122,Names!$J$3,BP122,Names!$L$3,BQ122,Names!$N$3,BR122))</f>
        <v/>
      </c>
      <c r="BW122" t="str">
        <f>IFERROR(VLOOKUP($A122,Table!$AL$5:$AS$286,Table!$AM$3,FALSE),"")</f>
        <v>HEBT</v>
      </c>
      <c r="BX122" t="str">
        <f>IFERROR(VLOOKUP($A122,Table!$AL$5:$AS$286,Table!$AN$3,FALSE),"")</f>
        <v>150PRL</v>
      </c>
      <c r="BY122" t="str">
        <f>IF(BW122="","",Names!$K$3)</f>
        <v>RFS</v>
      </c>
      <c r="BZ122" t="str">
        <f>IF(BW122="","",Names!$C$11)</f>
        <v>PRLTE</v>
      </c>
      <c r="CA122" t="str">
        <f>IFERROR(VLOOKUP($A122,Table!$AL$5:$AS$286,Table!$AQ$3,FALSE),"")</f>
        <v>L119</v>
      </c>
      <c r="CC122" s="224" t="str">
        <f>IF(BW122="","",CONCATENATE(BW122,Names!$H$3,BX122,Names!$J$3,BY122,Names!$L$3,BZ122,Names!$N$3,CA122))</f>
        <v>HEBT-150PRL:RFS-PRLTE-L119</v>
      </c>
      <c r="CF122" t="str">
        <f>IFERROR(VLOOKUP($A122,Table!$AV$5:$BI$286,Table!$AW$3,FALSE),"")</f>
        <v/>
      </c>
      <c r="CG122" t="str">
        <f>IFERROR(VLOOKUP($A122,Table!$AV$5:$BI$286,Table!$AX$3,FALSE),"")</f>
        <v/>
      </c>
      <c r="CH122" t="str">
        <f>IF(CF122="","",Names!$K$3)</f>
        <v/>
      </c>
      <c r="CI122" t="str">
        <f>IF(CF122="","",Names!$C$11)</f>
        <v/>
      </c>
      <c r="CJ122" t="str">
        <f>IFERROR(VLOOKUP($A122,Table!$AV$5:$BI$286,Table!$BC$3,FALSE),"")</f>
        <v/>
      </c>
      <c r="CL122" s="224" t="str">
        <f>IF(CF122="","",CONCATENATE(CF122,Names!$H$3,CG122,Names!$J$3,CH122,Names!$L$3,CI122,Names!$N$3,CJ122))</f>
        <v/>
      </c>
      <c r="CO122" t="str">
        <f>IFERROR(VLOOKUP($A122,Table!$AV$5:$BI$286,Table!$AW$3,FALSE),"")</f>
        <v/>
      </c>
      <c r="CP122" t="str">
        <f>IFERROR(VLOOKUP($A122,Table!$AV$5:$BI$286,Table!$AX$3,FALSE),"")</f>
        <v/>
      </c>
      <c r="CQ122" t="str">
        <f>IF(CO122="","",Names!$K$3)</f>
        <v/>
      </c>
      <c r="CR122" t="str">
        <f>IF(CO122="","",Names!$C$11)</f>
        <v/>
      </c>
      <c r="CS122" t="str">
        <f>IFERROR(VLOOKUP($A122,Table!$AV$5:$BI$286,Table!$BF$3,FALSE),"")</f>
        <v/>
      </c>
      <c r="CU122" s="224" t="str">
        <f>IF(CO122="","",CONCATENATE(CO122,Names!$H$3,CP122,Names!$J$3,CQ122,Names!$L$3,CR122,Names!$N$3,CS122))</f>
        <v/>
      </c>
      <c r="CX122" t="str">
        <f>IFERROR(VLOOKUP($A122,Table!$AV$5:$BI$286,Table!$AW$3,FALSE),"")</f>
        <v/>
      </c>
      <c r="CY122" t="str">
        <f>IFERROR(VLOOKUP($A122,Table!$AV$5:$BI$286,Table!$AX$3,FALSE),"")</f>
        <v/>
      </c>
      <c r="CZ122" t="str">
        <f>IF(CX122="","",Names!$K$3)</f>
        <v/>
      </c>
      <c r="DA122" t="str">
        <f>IF(CX122="","",Names!$C$12)</f>
        <v/>
      </c>
      <c r="DB122" t="str">
        <f>IFERROR(VLOOKUP($A122,Table!$AV$5:$BI$286,Table!$BC$3,FALSE),"")</f>
        <v/>
      </c>
      <c r="DD122" s="224" t="str">
        <f>IF(CX122="","",CONCATENATE(CX122,Names!$H$3,CY122,Names!$J$3,CZ122,Names!$L$3,DA122,Names!$N$3,DB122))</f>
        <v/>
      </c>
      <c r="DG122" t="str">
        <f>IFERROR(VLOOKUP($A122,Table!$AV$5:$BI$286,Table!$AW$3,FALSE),"")</f>
        <v/>
      </c>
      <c r="DH122" t="str">
        <f>IFERROR(VLOOKUP($A122,Table!$AV$5:$BI$286,Table!$AX$3,FALSE),"")</f>
        <v/>
      </c>
      <c r="DI122" t="str">
        <f>IF(DG122="","",Names!$K$3)</f>
        <v/>
      </c>
      <c r="DJ122" t="str">
        <f>IF(DG122="","",Names!$C$24)</f>
        <v/>
      </c>
      <c r="DK122" t="str">
        <f>IFERROR(VLOOKUP($A122,Table!$AV$5:$BI$286,Table!$AY$3,FALSE),"")</f>
        <v/>
      </c>
      <c r="DM122" s="224" t="str">
        <f>IF(DG122="","",CONCATENATE(DG122,Names!$H$3,DH122,Names!$J$3,DI122,Names!$L$3,DJ122,Names!$N$3,DK122))</f>
        <v/>
      </c>
      <c r="DP122" s="1170" t="str">
        <f>IFERROR(VLOOKUP($A122,Table!$DI$5:$DO$286,Table!$DJ$3,FALSE),"")</f>
        <v/>
      </c>
      <c r="DQ122" s="1170" t="str">
        <f>IFERROR(VLOOKUP($A122,Table!$DI$5:$DO$286,Table!$DK$3,FALSE),"")</f>
        <v/>
      </c>
      <c r="DR122" s="1170" t="str">
        <f>IF(DP122="","",Names!$K$3)</f>
        <v/>
      </c>
      <c r="DS122" s="1170" t="str">
        <f>IF(DP122="","",Names!$C$26)</f>
        <v/>
      </c>
      <c r="DT122" s="1170" t="str">
        <f>IFERROR(VLOOKUP($A122,Table!$DI$5:$DO$286,Table!$DM$3,FALSE),"")</f>
        <v/>
      </c>
      <c r="DV122" s="224" t="str">
        <f>IF(DP122="","",CONCATENATE(DP122,Names!$H$3,DQ122,Names!$J$3,DR122,Names!$L$3,DS122,Names!$N$3,DT122))</f>
        <v/>
      </c>
      <c r="DY122" s="1170" t="str">
        <f>IFERROR(VLOOKUP($A122,Table!$DI$5:$DO$286,Table!$DJ$3,FALSE),"")</f>
        <v/>
      </c>
      <c r="DZ122" s="1170" t="str">
        <f>IFERROR(VLOOKUP($A122,Table!$DI$5:$DO$286,Table!$DK$3,FALSE),"")</f>
        <v/>
      </c>
      <c r="EA122" s="1170" t="str">
        <f>IF(DY122="","",Names!$K$3)</f>
        <v/>
      </c>
      <c r="EB122" s="1170" t="str">
        <f>IF(DY122="","",Names!$C$25)</f>
        <v/>
      </c>
      <c r="EC122" s="1170" t="str">
        <f>IFERROR(VLOOKUP($A122,Table!$DI$5:$DO$286,Table!$DM$3,FALSE),"")</f>
        <v/>
      </c>
      <c r="EE122" s="224" t="str">
        <f>IF(DY122="","",CONCATENATE(DY122,Names!$H$3,DZ122,Names!$J$3,EA122,Names!$L$3,EB122,Names!$N$3,EC122))</f>
        <v/>
      </c>
      <c r="EH122" t="str">
        <f>IFERROR(VLOOKUP($A122,TCS_C!$R$9:$U$10046,TCS_C!$S$5,FALSE),"")</f>
        <v/>
      </c>
      <c r="EI122" t="str">
        <f>IFERROR(VLOOKUP($A122,TCS_C!$R$9:$U$10046,TCS_C!$T$5,FALSE),"")</f>
        <v/>
      </c>
      <c r="EJ122" t="str">
        <f>IF(EH122="","",Names!$K$3)</f>
        <v/>
      </c>
      <c r="EK122" t="str">
        <f>IF(EH122="","",Names!$C$17)</f>
        <v/>
      </c>
      <c r="EL122" t="str">
        <f>IFERROR(VLOOKUP($A122,TCS_C!$R$9:$U$10046,TCS_C!$U$5,FALSE),"")</f>
        <v/>
      </c>
      <c r="EN122" s="224" t="str">
        <f>IF(EH122="","",CONCATENATE(EH122,Names!$H$3,EI122,Names!$J$3,EJ122,Names!$L$3,EK122,Names!$N$3,EL122))</f>
        <v/>
      </c>
      <c r="EQ122" t="str">
        <f>IFERROR(VLOOKUP($A122,Table!BT158:$BY$286,Table!$BU$3,FALSE),"")</f>
        <v/>
      </c>
      <c r="ER122" t="str">
        <f>IFERROR(VLOOKUP($A122,Table!BT158:$BY$286,Table!$BV$3,FALSE),"")</f>
        <v/>
      </c>
      <c r="ES122" t="str">
        <f>IF(EQ122="","",Names!$K$3)</f>
        <v/>
      </c>
      <c r="ET122" t="str">
        <f>IFERROR(VLOOKUP($A122,Table!BT158:$BY$286,Table!$BW$3,FALSE),"")</f>
        <v/>
      </c>
      <c r="EU122" t="str">
        <f>IFERROR(VLOOKUP($A122,Table!BT158:$BY$286,Table!$BX$3,FALSE),"")</f>
        <v/>
      </c>
      <c r="EW122" s="224" t="str">
        <f>IF(EQ122="","",CONCATENATE(EQ122,Names!$H$3,ER122,Names!$J$3,ES122,Names!$L$3,ET122,Names!$N$3,EU122))</f>
        <v/>
      </c>
      <c r="FB122" t="str">
        <f>IF(EZ122="","",Names!$K$3)</f>
        <v/>
      </c>
      <c r="FF122" s="224" t="str">
        <f>IF(EZ122="","",CONCATENATE(EZ122,Names!$H$3,FA122,Names!$J$3,FB122,Names!$L$3,FC122,Names!$N$3,FD122))</f>
        <v/>
      </c>
      <c r="FG122" s="1266" t="str">
        <f>IF(EZ122="","",CONCATENATE(FC122,Names!$N$3,FD122))</f>
        <v/>
      </c>
    </row>
    <row r="123" spans="1:163">
      <c r="A123" s="72">
        <v>120</v>
      </c>
      <c r="C123" t="str">
        <f>IFERROR(VLOOKUP($A123,Table!$AL$5:$AS$286,Table!$AM$3,FALSE),"")</f>
        <v>HEBT</v>
      </c>
      <c r="D123" t="str">
        <f>IFERROR(VLOOKUP($A123,Table!$AL$5:$AS$286,Table!$AN$3,FALSE),"")</f>
        <v>150PRL</v>
      </c>
      <c r="E123" t="str">
        <f>IF(C123="","",Names!$K$3)</f>
        <v>RFS</v>
      </c>
      <c r="F123" t="str">
        <f>IF(C123="","",Names!$C$5)</f>
        <v>PRLRL</v>
      </c>
      <c r="G123" t="str">
        <f>IFERROR(VLOOKUP($A123,Table!$AL$5:$AS$286,Table!$AO$3,FALSE),"")</f>
        <v>120</v>
      </c>
      <c r="I123" s="224" t="str">
        <f>IF(C123="","",CONCATENATE(C123,Names!$H$3,D123,Names!$J$3,E123,Names!$L$3,F123,Names!$N$3,G123))</f>
        <v>HEBT-150PRL:RFS-PRLRL-120</v>
      </c>
      <c r="L123" s="1170" t="str">
        <f>IFERROR(VLOOKUP($A123,Table!$AV$5:$BK$286,Table!$AW$3,FALSE),"")</f>
        <v/>
      </c>
      <c r="M123" s="1170" t="str">
        <f>IFERROR(VLOOKUP($A123,Table!$AV$5:$BK$286,Table!$AX$3,FALSE),"")</f>
        <v/>
      </c>
      <c r="N123" s="1170" t="str">
        <f>IF(L123="","",Names!$K$3)</f>
        <v/>
      </c>
      <c r="O123" s="1170" t="str">
        <f>IF(L123="","",Names!$C$9)</f>
        <v/>
      </c>
      <c r="P123" s="1170" t="str">
        <f>IFERROR(VLOOKUP($A123,Table!$AV$5:$BK$286,Table!$AY$3,FALSE),"")</f>
        <v/>
      </c>
      <c r="R123" s="224" t="str">
        <f>IF(L123="","",CONCATENATE(L123,Names!$H$3,M123,Names!$J$3,N123,Names!$L$3,O123,Names!$N$3,P123))</f>
        <v/>
      </c>
      <c r="U123" t="str">
        <f>IFERROR(VLOOKUP($A123,Table!$AV$5:$BI$286,Table!$AW$3,FALSE),"")</f>
        <v/>
      </c>
      <c r="V123" t="str">
        <f>IFERROR(VLOOKUP($A123,Table!$AV$5:$BI$286,Table!$AX$3,FALSE),"")</f>
        <v/>
      </c>
      <c r="W123" t="str">
        <f>IF(U123="","",Names!$K$3)</f>
        <v/>
      </c>
      <c r="X123" t="str">
        <f>IF(U123="","",Names!$C$6)</f>
        <v/>
      </c>
      <c r="Y123" t="str">
        <f>IFERROR(VLOOKUP($A123,Table!$AV$5:$BI$286,Table!$AY$3,FALSE),"")</f>
        <v/>
      </c>
      <c r="AA123" s="224" t="str">
        <f>IF(U123="","",CONCATENATE(U123,Names!$H$3,V123,Names!$J$3,W123,Names!$L$3,X123,Names!$N$3,Y123))</f>
        <v/>
      </c>
      <c r="AD123" t="str">
        <f>IFERROR(VLOOKUP($A123,Table!$AV$5:$BI$286,Table!$AW$3,FALSE),"")</f>
        <v/>
      </c>
      <c r="AE123" t="str">
        <f>IFERROR(VLOOKUP($A123,Table!$AV$5:$BI$286,Table!$AX$3,FALSE),"")</f>
        <v/>
      </c>
      <c r="AF123" t="str">
        <f>IF(AD123="","",Names!$K$3)</f>
        <v/>
      </c>
      <c r="AG123" t="str">
        <f>IF(AD123="","",Names!$C$7)</f>
        <v/>
      </c>
      <c r="AH123" t="str">
        <f>IFERROR(VLOOKUP($A123,Table!$AV$5:$BI$286,Table!$AY$3,FALSE),"")</f>
        <v/>
      </c>
      <c r="AJ123" s="224" t="str">
        <f>IF(AD123="","",CONCATENATE(AD123,Names!$H$3,AE123,Names!$J$3,AF123,Names!$L$3,AG123,Names!$N$3,AH123))</f>
        <v/>
      </c>
      <c r="AM123" t="str">
        <f>IFERROR(VLOOKUP($A123,Table!$AV$5:$BI$286,Table!$AW$3,FALSE),"")</f>
        <v/>
      </c>
      <c r="AN123" t="str">
        <f>IFERROR(VLOOKUP($A123,Table!$AV$5:$BI$286,Table!$AX$3,FALSE),"")</f>
        <v/>
      </c>
      <c r="AO123" t="str">
        <f>IF(AM123="","",Names!$K$3)</f>
        <v/>
      </c>
      <c r="AP123" t="str">
        <f>IF(AM123="","",Names!$C$8)</f>
        <v/>
      </c>
      <c r="AQ123" t="str">
        <f>IFERROR(VLOOKUP($A123,Table!$AV$5:$BI$286,Table!$AY$3,FALSE),"")</f>
        <v/>
      </c>
      <c r="AS123" s="224" t="str">
        <f>IF(AM123="","",CONCATENATE(AM123,Names!$H$3,AN123,Names!$J$3,AO123,Names!$L$3,AP123,Names!$N$3,AQ123))</f>
        <v/>
      </c>
      <c r="AV123" t="str">
        <f>IFERROR(VLOOKUP($A123,Table!$AL$5:$AS$286,Table!$AM$3,FALSE),"")</f>
        <v>HEBT</v>
      </c>
      <c r="AW123" t="str">
        <f>IFERROR(VLOOKUP($A123,Table!$AL$5:$AS$286,Table!$AN$3,FALSE),"")</f>
        <v>150PRL</v>
      </c>
      <c r="AX123" t="str">
        <f>IF(AV123="","",Names!$K$3)</f>
        <v>RFS</v>
      </c>
      <c r="AY123" t="str">
        <f>IF(AV123="","",Names!$C$10)</f>
        <v>PRLEH</v>
      </c>
      <c r="AZ123" t="str">
        <f>IFERROR(VLOOKUP($A123,Table!$AL$5:$AS$286,Table!$AQ$3,FALSE),"")</f>
        <v>L120</v>
      </c>
      <c r="BB123" s="224" t="str">
        <f>IF(AV123="","",CONCATENATE(AV123,Names!$H$3,AW123,Names!$J$3,AX123,Names!$L$3,AY123,Names!$N$3,AZ123))</f>
        <v>HEBT-150PRL:RFS-PRLEH-L120</v>
      </c>
      <c r="BE123" t="str">
        <f>IFERROR(VLOOKUP($A123,Table!$AV$5:$BI$286,Table!$AW$3,FALSE),"")</f>
        <v/>
      </c>
      <c r="BF123" t="str">
        <f>IFERROR(VLOOKUP($A123,Table!$AV$5:$BI$286,Table!$AX$3,FALSE),"")</f>
        <v/>
      </c>
      <c r="BG123" t="str">
        <f>IF(BE123="","",Names!$K$3)</f>
        <v/>
      </c>
      <c r="BH123" t="str">
        <f>IF(BE123="","",Names!$C$10)</f>
        <v/>
      </c>
      <c r="BI123" t="str">
        <f>IFERROR(VLOOKUP($A123,Table!$AV$5:$BI$286,Table!$BC$3,FALSE),"")</f>
        <v/>
      </c>
      <c r="BK123" s="224" t="str">
        <f>IF(BE123="","",CONCATENATE(BE123,Names!$H$3,BF123,Names!$J$3,BG123,Names!$L$3,BH123,Names!$N$3,BI123))</f>
        <v/>
      </c>
      <c r="BN123" t="str">
        <f>IFERROR(VLOOKUP($A123,Table!$AV$5:$BI$286,Table!$AW$3,FALSE),"")</f>
        <v/>
      </c>
      <c r="BO123" t="str">
        <f>IFERROR(VLOOKUP($A123,Table!$AV$5:$BI$286,Table!$AX$3,FALSE),"")</f>
        <v/>
      </c>
      <c r="BP123" t="str">
        <f>IF(BN123="","",Names!$K$3)</f>
        <v/>
      </c>
      <c r="BQ123" t="str">
        <f>IF(BN123="","",Names!$C$10)</f>
        <v/>
      </c>
      <c r="BR123" t="str">
        <f>IFERROR(VLOOKUP($A123,Table!$AV$5:$BI$286,Table!$BF$3,FALSE),"")</f>
        <v/>
      </c>
      <c r="BT123" s="224" t="str">
        <f>IF(BN123="","",CONCATENATE(BN123,Names!$H$3,BO123,Names!$J$3,BP123,Names!$L$3,BQ123,Names!$N$3,BR123))</f>
        <v/>
      </c>
      <c r="BW123" t="str">
        <f>IFERROR(VLOOKUP($A123,Table!$AL$5:$AS$286,Table!$AM$3,FALSE),"")</f>
        <v>HEBT</v>
      </c>
      <c r="BX123" t="str">
        <f>IFERROR(VLOOKUP($A123,Table!$AL$5:$AS$286,Table!$AN$3,FALSE),"")</f>
        <v>150PRL</v>
      </c>
      <c r="BY123" t="str">
        <f>IF(BW123="","",Names!$K$3)</f>
        <v>RFS</v>
      </c>
      <c r="BZ123" t="str">
        <f>IF(BW123="","",Names!$C$11)</f>
        <v>PRLTE</v>
      </c>
      <c r="CA123" t="str">
        <f>IFERROR(VLOOKUP($A123,Table!$AL$5:$AS$286,Table!$AQ$3,FALSE),"")</f>
        <v>L120</v>
      </c>
      <c r="CC123" s="224" t="str">
        <f>IF(BW123="","",CONCATENATE(BW123,Names!$H$3,BX123,Names!$J$3,BY123,Names!$L$3,BZ123,Names!$N$3,CA123))</f>
        <v>HEBT-150PRL:RFS-PRLTE-L120</v>
      </c>
      <c r="CF123" t="str">
        <f>IFERROR(VLOOKUP($A123,Table!$AV$5:$BI$286,Table!$AW$3,FALSE),"")</f>
        <v/>
      </c>
      <c r="CG123" t="str">
        <f>IFERROR(VLOOKUP($A123,Table!$AV$5:$BI$286,Table!$AX$3,FALSE),"")</f>
        <v/>
      </c>
      <c r="CH123" t="str">
        <f>IF(CF123="","",Names!$K$3)</f>
        <v/>
      </c>
      <c r="CI123" t="str">
        <f>IF(CF123="","",Names!$C$11)</f>
        <v/>
      </c>
      <c r="CJ123" t="str">
        <f>IFERROR(VLOOKUP($A123,Table!$AV$5:$BI$286,Table!$BC$3,FALSE),"")</f>
        <v/>
      </c>
      <c r="CL123" s="224" t="str">
        <f>IF(CF123="","",CONCATENATE(CF123,Names!$H$3,CG123,Names!$J$3,CH123,Names!$L$3,CI123,Names!$N$3,CJ123))</f>
        <v/>
      </c>
      <c r="CO123" t="str">
        <f>IFERROR(VLOOKUP($A123,Table!$AV$5:$BI$286,Table!$AW$3,FALSE),"")</f>
        <v/>
      </c>
      <c r="CP123" t="str">
        <f>IFERROR(VLOOKUP($A123,Table!$AV$5:$BI$286,Table!$AX$3,FALSE),"")</f>
        <v/>
      </c>
      <c r="CQ123" t="str">
        <f>IF(CO123="","",Names!$K$3)</f>
        <v/>
      </c>
      <c r="CR123" t="str">
        <f>IF(CO123="","",Names!$C$11)</f>
        <v/>
      </c>
      <c r="CS123" t="str">
        <f>IFERROR(VLOOKUP($A123,Table!$AV$5:$BI$286,Table!$BF$3,FALSE),"")</f>
        <v/>
      </c>
      <c r="CU123" s="224" t="str">
        <f>IF(CO123="","",CONCATENATE(CO123,Names!$H$3,CP123,Names!$J$3,CQ123,Names!$L$3,CR123,Names!$N$3,CS123))</f>
        <v/>
      </c>
      <c r="CX123" t="str">
        <f>IFERROR(VLOOKUP($A123,Table!$AV$5:$BI$286,Table!$AW$3,FALSE),"")</f>
        <v/>
      </c>
      <c r="CY123" t="str">
        <f>IFERROR(VLOOKUP($A123,Table!$AV$5:$BI$286,Table!$AX$3,FALSE),"")</f>
        <v/>
      </c>
      <c r="CZ123" t="str">
        <f>IF(CX123="","",Names!$K$3)</f>
        <v/>
      </c>
      <c r="DA123" t="str">
        <f>IF(CX123="","",Names!$C$12)</f>
        <v/>
      </c>
      <c r="DB123" t="str">
        <f>IFERROR(VLOOKUP($A123,Table!$AV$5:$BI$286,Table!$BC$3,FALSE),"")</f>
        <v/>
      </c>
      <c r="DD123" s="224" t="str">
        <f>IF(CX123="","",CONCATENATE(CX123,Names!$H$3,CY123,Names!$J$3,CZ123,Names!$L$3,DA123,Names!$N$3,DB123))</f>
        <v/>
      </c>
      <c r="DG123" t="str">
        <f>IFERROR(VLOOKUP($A123,Table!$AV$5:$BI$286,Table!$AW$3,FALSE),"")</f>
        <v/>
      </c>
      <c r="DH123" t="str">
        <f>IFERROR(VLOOKUP($A123,Table!$AV$5:$BI$286,Table!$AX$3,FALSE),"")</f>
        <v/>
      </c>
      <c r="DI123" t="str">
        <f>IF(DG123="","",Names!$K$3)</f>
        <v/>
      </c>
      <c r="DJ123" t="str">
        <f>IF(DG123="","",Names!$C$24)</f>
        <v/>
      </c>
      <c r="DK123" t="str">
        <f>IFERROR(VLOOKUP($A123,Table!$AV$5:$BI$286,Table!$AY$3,FALSE),"")</f>
        <v/>
      </c>
      <c r="DM123" s="224" t="str">
        <f>IF(DG123="","",CONCATENATE(DG123,Names!$H$3,DH123,Names!$J$3,DI123,Names!$L$3,DJ123,Names!$N$3,DK123))</f>
        <v/>
      </c>
      <c r="DP123" s="1170" t="str">
        <f>IFERROR(VLOOKUP($A123,Table!$DI$5:$DO$286,Table!$DJ$3,FALSE),"")</f>
        <v/>
      </c>
      <c r="DQ123" s="1170" t="str">
        <f>IFERROR(VLOOKUP($A123,Table!$DI$5:$DO$286,Table!$DK$3,FALSE),"")</f>
        <v/>
      </c>
      <c r="DR123" s="1170" t="str">
        <f>IF(DP123="","",Names!$K$3)</f>
        <v/>
      </c>
      <c r="DS123" s="1170" t="str">
        <f>IF(DP123="","",Names!$C$26)</f>
        <v/>
      </c>
      <c r="DT123" s="1170" t="str">
        <f>IFERROR(VLOOKUP($A123,Table!$DI$5:$DO$286,Table!$DM$3,FALSE),"")</f>
        <v/>
      </c>
      <c r="DV123" s="224" t="str">
        <f>IF(DP123="","",CONCATENATE(DP123,Names!$H$3,DQ123,Names!$J$3,DR123,Names!$L$3,DS123,Names!$N$3,DT123))</f>
        <v/>
      </c>
      <c r="DY123" s="1170" t="str">
        <f>IFERROR(VLOOKUP($A123,Table!$DI$5:$DO$286,Table!$DJ$3,FALSE),"")</f>
        <v/>
      </c>
      <c r="DZ123" s="1170" t="str">
        <f>IFERROR(VLOOKUP($A123,Table!$DI$5:$DO$286,Table!$DK$3,FALSE),"")</f>
        <v/>
      </c>
      <c r="EA123" s="1170" t="str">
        <f>IF(DY123="","",Names!$K$3)</f>
        <v/>
      </c>
      <c r="EB123" s="1170" t="str">
        <f>IF(DY123="","",Names!$C$25)</f>
        <v/>
      </c>
      <c r="EC123" s="1170" t="str">
        <f>IFERROR(VLOOKUP($A123,Table!$DI$5:$DO$286,Table!$DM$3,FALSE),"")</f>
        <v/>
      </c>
      <c r="EE123" s="224" t="str">
        <f>IF(DY123="","",CONCATENATE(DY123,Names!$H$3,DZ123,Names!$J$3,EA123,Names!$L$3,EB123,Names!$N$3,EC123))</f>
        <v/>
      </c>
      <c r="EH123" t="str">
        <f>IFERROR(VLOOKUP($A123,TCS_C!$R$9:$U$10046,TCS_C!$S$5,FALSE),"")</f>
        <v/>
      </c>
      <c r="EI123" t="str">
        <f>IFERROR(VLOOKUP($A123,TCS_C!$R$9:$U$10046,TCS_C!$T$5,FALSE),"")</f>
        <v/>
      </c>
      <c r="EJ123" t="str">
        <f>IF(EH123="","",Names!$K$3)</f>
        <v/>
      </c>
      <c r="EK123" t="str">
        <f>IF(EH123="","",Names!$C$17)</f>
        <v/>
      </c>
      <c r="EL123" t="str">
        <f>IFERROR(VLOOKUP($A123,TCS_C!$R$9:$U$10046,TCS_C!$U$5,FALSE),"")</f>
        <v/>
      </c>
      <c r="EN123" s="224" t="str">
        <f>IF(EH123="","",CONCATENATE(EH123,Names!$H$3,EI123,Names!$J$3,EJ123,Names!$L$3,EK123,Names!$N$3,EL123))</f>
        <v/>
      </c>
      <c r="EQ123" t="str">
        <f>IFERROR(VLOOKUP($A123,Table!BT159:$BY$286,Table!$BU$3,FALSE),"")</f>
        <v/>
      </c>
      <c r="ER123" t="str">
        <f>IFERROR(VLOOKUP($A123,Table!BT159:$BY$286,Table!$BV$3,FALSE),"")</f>
        <v/>
      </c>
      <c r="ES123" t="str">
        <f>IF(EQ123="","",Names!$K$3)</f>
        <v/>
      </c>
      <c r="ET123" t="str">
        <f>IFERROR(VLOOKUP($A123,Table!BT159:$BY$286,Table!$BW$3,FALSE),"")</f>
        <v/>
      </c>
      <c r="EU123" t="str">
        <f>IFERROR(VLOOKUP($A123,Table!BT159:$BY$286,Table!$BX$3,FALSE),"")</f>
        <v/>
      </c>
      <c r="EW123" s="224" t="str">
        <f>IF(EQ123="","",CONCATENATE(EQ123,Names!$H$3,ER123,Names!$J$3,ES123,Names!$L$3,ET123,Names!$N$3,EU123))</f>
        <v/>
      </c>
      <c r="FB123" t="str">
        <f>IF(EZ123="","",Names!$K$3)</f>
        <v/>
      </c>
      <c r="FF123" s="224" t="str">
        <f>IF(EZ123="","",CONCATENATE(EZ123,Names!$H$3,FA123,Names!$J$3,FB123,Names!$L$3,FC123,Names!$N$3,FD123))</f>
        <v/>
      </c>
      <c r="FG123" s="1266" t="str">
        <f>IF(EZ123="","",CONCATENATE(FC123,Names!$N$3,FD123))</f>
        <v/>
      </c>
    </row>
    <row r="124" spans="1:163">
      <c r="A124" s="72">
        <v>121</v>
      </c>
      <c r="C124" t="str">
        <f>IFERROR(VLOOKUP($A124,Table!$AL$5:$AS$286,Table!$AM$3,FALSE),"")</f>
        <v>HEBT</v>
      </c>
      <c r="D124" t="str">
        <f>IFERROR(VLOOKUP($A124,Table!$AL$5:$AS$286,Table!$AN$3,FALSE),"")</f>
        <v>160PRL</v>
      </c>
      <c r="E124" t="str">
        <f>IF(C124="","",Names!$K$3)</f>
        <v>RFS</v>
      </c>
      <c r="F124" t="str">
        <f>IF(C124="","",Names!$C$5)</f>
        <v>PRLRL</v>
      </c>
      <c r="G124" t="str">
        <f>IFERROR(VLOOKUP($A124,Table!$AL$5:$AS$286,Table!$AO$3,FALSE),"")</f>
        <v>121</v>
      </c>
      <c r="I124" s="224" t="str">
        <f>IF(C124="","",CONCATENATE(C124,Names!$H$3,D124,Names!$J$3,E124,Names!$L$3,F124,Names!$N$3,G124))</f>
        <v>HEBT-160PRL:RFS-PRLRL-121</v>
      </c>
      <c r="L124" s="1170" t="str">
        <f>IFERROR(VLOOKUP($A124,Table!$AV$5:$BK$286,Table!$AW$3,FALSE),"")</f>
        <v/>
      </c>
      <c r="M124" s="1170" t="str">
        <f>IFERROR(VLOOKUP($A124,Table!$AV$5:$BK$286,Table!$AX$3,FALSE),"")</f>
        <v/>
      </c>
      <c r="N124" s="1170" t="str">
        <f>IF(L124="","",Names!$K$3)</f>
        <v/>
      </c>
      <c r="O124" s="1170" t="str">
        <f>IF(L124="","",Names!$C$9)</f>
        <v/>
      </c>
      <c r="P124" s="1170" t="str">
        <f>IFERROR(VLOOKUP($A124,Table!$AV$5:$BK$286,Table!$AY$3,FALSE),"")</f>
        <v/>
      </c>
      <c r="R124" s="224" t="str">
        <f>IF(L124="","",CONCATENATE(L124,Names!$H$3,M124,Names!$J$3,N124,Names!$L$3,O124,Names!$N$3,P124))</f>
        <v/>
      </c>
      <c r="U124" t="str">
        <f>IFERROR(VLOOKUP($A124,Table!$AV$5:$BI$286,Table!$AW$3,FALSE),"")</f>
        <v/>
      </c>
      <c r="V124" t="str">
        <f>IFERROR(VLOOKUP($A124,Table!$AV$5:$BI$286,Table!$AX$3,FALSE),"")</f>
        <v/>
      </c>
      <c r="W124" t="str">
        <f>IF(U124="","",Names!$K$3)</f>
        <v/>
      </c>
      <c r="X124" t="str">
        <f>IF(U124="","",Names!$C$6)</f>
        <v/>
      </c>
      <c r="Y124" t="str">
        <f>IFERROR(VLOOKUP($A124,Table!$AV$5:$BI$286,Table!$AY$3,FALSE),"")</f>
        <v/>
      </c>
      <c r="AA124" s="224" t="str">
        <f>IF(U124="","",CONCATENATE(U124,Names!$H$3,V124,Names!$J$3,W124,Names!$L$3,X124,Names!$N$3,Y124))</f>
        <v/>
      </c>
      <c r="AD124" t="str">
        <f>IFERROR(VLOOKUP($A124,Table!$AV$5:$BI$286,Table!$AW$3,FALSE),"")</f>
        <v/>
      </c>
      <c r="AE124" t="str">
        <f>IFERROR(VLOOKUP($A124,Table!$AV$5:$BI$286,Table!$AX$3,FALSE),"")</f>
        <v/>
      </c>
      <c r="AF124" t="str">
        <f>IF(AD124="","",Names!$K$3)</f>
        <v/>
      </c>
      <c r="AG124" t="str">
        <f>IF(AD124="","",Names!$C$7)</f>
        <v/>
      </c>
      <c r="AH124" t="str">
        <f>IFERROR(VLOOKUP($A124,Table!$AV$5:$BI$286,Table!$AY$3,FALSE),"")</f>
        <v/>
      </c>
      <c r="AJ124" s="224" t="str">
        <f>IF(AD124="","",CONCATENATE(AD124,Names!$H$3,AE124,Names!$J$3,AF124,Names!$L$3,AG124,Names!$N$3,AH124))</f>
        <v/>
      </c>
      <c r="AM124" t="str">
        <f>IFERROR(VLOOKUP($A124,Table!$AV$5:$BI$286,Table!$AW$3,FALSE),"")</f>
        <v/>
      </c>
      <c r="AN124" t="str">
        <f>IFERROR(VLOOKUP($A124,Table!$AV$5:$BI$286,Table!$AX$3,FALSE),"")</f>
        <v/>
      </c>
      <c r="AO124" t="str">
        <f>IF(AM124="","",Names!$K$3)</f>
        <v/>
      </c>
      <c r="AP124" t="str">
        <f>IF(AM124="","",Names!$C$8)</f>
        <v/>
      </c>
      <c r="AQ124" t="str">
        <f>IFERROR(VLOOKUP($A124,Table!$AV$5:$BI$286,Table!$AY$3,FALSE),"")</f>
        <v/>
      </c>
      <c r="AS124" s="224" t="str">
        <f>IF(AM124="","",CONCATENATE(AM124,Names!$H$3,AN124,Names!$J$3,AO124,Names!$L$3,AP124,Names!$N$3,AQ124))</f>
        <v/>
      </c>
      <c r="AV124" t="str">
        <f>IFERROR(VLOOKUP($A124,Table!$AL$5:$AS$286,Table!$AM$3,FALSE),"")</f>
        <v>HEBT</v>
      </c>
      <c r="AW124" t="str">
        <f>IFERROR(VLOOKUP($A124,Table!$AL$5:$AS$286,Table!$AN$3,FALSE),"")</f>
        <v>160PRL</v>
      </c>
      <c r="AX124" t="str">
        <f>IF(AV124="","",Names!$K$3)</f>
        <v>RFS</v>
      </c>
      <c r="AY124" t="str">
        <f>IF(AV124="","",Names!$C$10)</f>
        <v>PRLEH</v>
      </c>
      <c r="AZ124" t="str">
        <f>IFERROR(VLOOKUP($A124,Table!$AL$5:$AS$286,Table!$AQ$3,FALSE),"")</f>
        <v>L121</v>
      </c>
      <c r="BB124" s="224" t="str">
        <f>IF(AV124="","",CONCATENATE(AV124,Names!$H$3,AW124,Names!$J$3,AX124,Names!$L$3,AY124,Names!$N$3,AZ124))</f>
        <v>HEBT-160PRL:RFS-PRLEH-L121</v>
      </c>
      <c r="BE124" t="str">
        <f>IFERROR(VLOOKUP($A124,Table!$AV$5:$BI$286,Table!$AW$3,FALSE),"")</f>
        <v/>
      </c>
      <c r="BF124" t="str">
        <f>IFERROR(VLOOKUP($A124,Table!$AV$5:$BI$286,Table!$AX$3,FALSE),"")</f>
        <v/>
      </c>
      <c r="BG124" t="str">
        <f>IF(BE124="","",Names!$K$3)</f>
        <v/>
      </c>
      <c r="BH124" t="str">
        <f>IF(BE124="","",Names!$C$10)</f>
        <v/>
      </c>
      <c r="BI124" t="str">
        <f>IFERROR(VLOOKUP($A124,Table!$AV$5:$BI$286,Table!$BC$3,FALSE),"")</f>
        <v/>
      </c>
      <c r="BK124" s="224" t="str">
        <f>IF(BE124="","",CONCATENATE(BE124,Names!$H$3,BF124,Names!$J$3,BG124,Names!$L$3,BH124,Names!$N$3,BI124))</f>
        <v/>
      </c>
      <c r="BN124" t="str">
        <f>IFERROR(VLOOKUP($A124,Table!$AV$5:$BI$286,Table!$AW$3,FALSE),"")</f>
        <v/>
      </c>
      <c r="BO124" t="str">
        <f>IFERROR(VLOOKUP($A124,Table!$AV$5:$BI$286,Table!$AX$3,FALSE),"")</f>
        <v/>
      </c>
      <c r="BP124" t="str">
        <f>IF(BN124="","",Names!$K$3)</f>
        <v/>
      </c>
      <c r="BQ124" t="str">
        <f>IF(BN124="","",Names!$C$10)</f>
        <v/>
      </c>
      <c r="BR124" t="str">
        <f>IFERROR(VLOOKUP($A124,Table!$AV$5:$BI$286,Table!$BF$3,FALSE),"")</f>
        <v/>
      </c>
      <c r="BT124" s="224" t="str">
        <f>IF(BN124="","",CONCATENATE(BN124,Names!$H$3,BO124,Names!$J$3,BP124,Names!$L$3,BQ124,Names!$N$3,BR124))</f>
        <v/>
      </c>
      <c r="BW124" t="str">
        <f>IFERROR(VLOOKUP($A124,Table!$AL$5:$AS$286,Table!$AM$3,FALSE),"")</f>
        <v>HEBT</v>
      </c>
      <c r="BX124" t="str">
        <f>IFERROR(VLOOKUP($A124,Table!$AL$5:$AS$286,Table!$AN$3,FALSE),"")</f>
        <v>160PRL</v>
      </c>
      <c r="BY124" t="str">
        <f>IF(BW124="","",Names!$K$3)</f>
        <v>RFS</v>
      </c>
      <c r="BZ124" t="str">
        <f>IF(BW124="","",Names!$C$11)</f>
        <v>PRLTE</v>
      </c>
      <c r="CA124" t="str">
        <f>IFERROR(VLOOKUP($A124,Table!$AL$5:$AS$286,Table!$AQ$3,FALSE),"")</f>
        <v>L121</v>
      </c>
      <c r="CC124" s="224" t="str">
        <f>IF(BW124="","",CONCATENATE(BW124,Names!$H$3,BX124,Names!$J$3,BY124,Names!$L$3,BZ124,Names!$N$3,CA124))</f>
        <v>HEBT-160PRL:RFS-PRLTE-L121</v>
      </c>
      <c r="CF124" t="str">
        <f>IFERROR(VLOOKUP($A124,Table!$AV$5:$BI$286,Table!$AW$3,FALSE),"")</f>
        <v/>
      </c>
      <c r="CG124" t="str">
        <f>IFERROR(VLOOKUP($A124,Table!$AV$5:$BI$286,Table!$AX$3,FALSE),"")</f>
        <v/>
      </c>
      <c r="CH124" t="str">
        <f>IF(CF124="","",Names!$K$3)</f>
        <v/>
      </c>
      <c r="CI124" t="str">
        <f>IF(CF124="","",Names!$C$11)</f>
        <v/>
      </c>
      <c r="CJ124" t="str">
        <f>IFERROR(VLOOKUP($A124,Table!$AV$5:$BI$286,Table!$BC$3,FALSE),"")</f>
        <v/>
      </c>
      <c r="CL124" s="224" t="str">
        <f>IF(CF124="","",CONCATENATE(CF124,Names!$H$3,CG124,Names!$J$3,CH124,Names!$L$3,CI124,Names!$N$3,CJ124))</f>
        <v/>
      </c>
      <c r="CO124" t="str">
        <f>IFERROR(VLOOKUP($A124,Table!$AV$5:$BI$286,Table!$AW$3,FALSE),"")</f>
        <v/>
      </c>
      <c r="CP124" t="str">
        <f>IFERROR(VLOOKUP($A124,Table!$AV$5:$BI$286,Table!$AX$3,FALSE),"")</f>
        <v/>
      </c>
      <c r="CQ124" t="str">
        <f>IF(CO124="","",Names!$K$3)</f>
        <v/>
      </c>
      <c r="CR124" t="str">
        <f>IF(CO124="","",Names!$C$11)</f>
        <v/>
      </c>
      <c r="CS124" t="str">
        <f>IFERROR(VLOOKUP($A124,Table!$AV$5:$BI$286,Table!$BF$3,FALSE),"")</f>
        <v/>
      </c>
      <c r="CU124" s="224" t="str">
        <f>IF(CO124="","",CONCATENATE(CO124,Names!$H$3,CP124,Names!$J$3,CQ124,Names!$L$3,CR124,Names!$N$3,CS124))</f>
        <v/>
      </c>
      <c r="CX124" t="str">
        <f>IFERROR(VLOOKUP($A124,Table!$AV$5:$BI$286,Table!$AW$3,FALSE),"")</f>
        <v/>
      </c>
      <c r="CY124" t="str">
        <f>IFERROR(VLOOKUP($A124,Table!$AV$5:$BI$286,Table!$AX$3,FALSE),"")</f>
        <v/>
      </c>
      <c r="CZ124" t="str">
        <f>IF(CX124="","",Names!$K$3)</f>
        <v/>
      </c>
      <c r="DA124" t="str">
        <f>IF(CX124="","",Names!$C$12)</f>
        <v/>
      </c>
      <c r="DB124" t="str">
        <f>IFERROR(VLOOKUP($A124,Table!$AV$5:$BI$286,Table!$BC$3,FALSE),"")</f>
        <v/>
      </c>
      <c r="DD124" s="224" t="str">
        <f>IF(CX124="","",CONCATENATE(CX124,Names!$H$3,CY124,Names!$J$3,CZ124,Names!$L$3,DA124,Names!$N$3,DB124))</f>
        <v/>
      </c>
      <c r="DG124" t="str">
        <f>IFERROR(VLOOKUP($A124,Table!$AV$5:$BI$286,Table!$AW$3,FALSE),"")</f>
        <v/>
      </c>
      <c r="DH124" t="str">
        <f>IFERROR(VLOOKUP($A124,Table!$AV$5:$BI$286,Table!$AX$3,FALSE),"")</f>
        <v/>
      </c>
      <c r="DI124" t="str">
        <f>IF(DG124="","",Names!$K$3)</f>
        <v/>
      </c>
      <c r="DJ124" t="str">
        <f>IF(DG124="","",Names!$C$24)</f>
        <v/>
      </c>
      <c r="DK124" t="str">
        <f>IFERROR(VLOOKUP($A124,Table!$AV$5:$BI$286,Table!$AY$3,FALSE),"")</f>
        <v/>
      </c>
      <c r="DM124" s="224" t="str">
        <f>IF(DG124="","",CONCATENATE(DG124,Names!$H$3,DH124,Names!$J$3,DI124,Names!$L$3,DJ124,Names!$N$3,DK124))</f>
        <v/>
      </c>
      <c r="DP124" s="1170" t="str">
        <f>IFERROR(VLOOKUP($A124,Table!$DI$5:$DO$286,Table!$DJ$3,FALSE),"")</f>
        <v/>
      </c>
      <c r="DQ124" s="1170" t="str">
        <f>IFERROR(VLOOKUP($A124,Table!$DI$5:$DO$286,Table!$DK$3,FALSE),"")</f>
        <v/>
      </c>
      <c r="DR124" s="1170" t="str">
        <f>IF(DP124="","",Names!$K$3)</f>
        <v/>
      </c>
      <c r="DS124" s="1170" t="str">
        <f>IF(DP124="","",Names!$C$26)</f>
        <v/>
      </c>
      <c r="DT124" s="1170" t="str">
        <f>IFERROR(VLOOKUP($A124,Table!$DI$5:$DO$286,Table!$DM$3,FALSE),"")</f>
        <v/>
      </c>
      <c r="DV124" s="224" t="str">
        <f>IF(DP124="","",CONCATENATE(DP124,Names!$H$3,DQ124,Names!$J$3,DR124,Names!$L$3,DS124,Names!$N$3,DT124))</f>
        <v/>
      </c>
      <c r="DY124" s="1170" t="str">
        <f>IFERROR(VLOOKUP($A124,Table!$DI$5:$DO$286,Table!$DJ$3,FALSE),"")</f>
        <v/>
      </c>
      <c r="DZ124" s="1170" t="str">
        <f>IFERROR(VLOOKUP($A124,Table!$DI$5:$DO$286,Table!$DK$3,FALSE),"")</f>
        <v/>
      </c>
      <c r="EA124" s="1170" t="str">
        <f>IF(DY124="","",Names!$K$3)</f>
        <v/>
      </c>
      <c r="EB124" s="1170" t="str">
        <f>IF(DY124="","",Names!$C$25)</f>
        <v/>
      </c>
      <c r="EC124" s="1170" t="str">
        <f>IFERROR(VLOOKUP($A124,Table!$DI$5:$DO$286,Table!$DM$3,FALSE),"")</f>
        <v/>
      </c>
      <c r="EE124" s="224" t="str">
        <f>IF(DY124="","",CONCATENATE(DY124,Names!$H$3,DZ124,Names!$J$3,EA124,Names!$L$3,EB124,Names!$N$3,EC124))</f>
        <v/>
      </c>
      <c r="EH124" t="str">
        <f>IFERROR(VLOOKUP($A124,TCS_C!$R$9:$U$10046,TCS_C!$S$5,FALSE),"")</f>
        <v/>
      </c>
      <c r="EI124" t="str">
        <f>IFERROR(VLOOKUP($A124,TCS_C!$R$9:$U$10046,TCS_C!$T$5,FALSE),"")</f>
        <v/>
      </c>
      <c r="EJ124" t="str">
        <f>IF(EH124="","",Names!$K$3)</f>
        <v/>
      </c>
      <c r="EK124" t="str">
        <f>IF(EH124="","",Names!$C$17)</f>
        <v/>
      </c>
      <c r="EL124" t="str">
        <f>IFERROR(VLOOKUP($A124,TCS_C!$R$9:$U$10046,TCS_C!$U$5,FALSE),"")</f>
        <v/>
      </c>
      <c r="EN124" s="224" t="str">
        <f>IF(EH124="","",CONCATENATE(EH124,Names!$H$3,EI124,Names!$J$3,EJ124,Names!$L$3,EK124,Names!$N$3,EL124))</f>
        <v/>
      </c>
      <c r="EQ124" t="str">
        <f>IFERROR(VLOOKUP($A124,Table!BT160:$BY$286,Table!$BU$3,FALSE),"")</f>
        <v/>
      </c>
      <c r="ER124" t="str">
        <f>IFERROR(VLOOKUP($A124,Table!BT160:$BY$286,Table!$BV$3,FALSE),"")</f>
        <v/>
      </c>
      <c r="ES124" t="str">
        <f>IF(EQ124="","",Names!$K$3)</f>
        <v/>
      </c>
      <c r="ET124" t="str">
        <f>IFERROR(VLOOKUP($A124,Table!BT160:$BY$286,Table!$BW$3,FALSE),"")</f>
        <v/>
      </c>
      <c r="EU124" t="str">
        <f>IFERROR(VLOOKUP($A124,Table!BT160:$BY$286,Table!$BX$3,FALSE),"")</f>
        <v/>
      </c>
      <c r="EW124" s="224" t="str">
        <f>IF(EQ124="","",CONCATENATE(EQ124,Names!$H$3,ER124,Names!$J$3,ES124,Names!$L$3,ET124,Names!$N$3,EU124))</f>
        <v/>
      </c>
      <c r="FB124" t="str">
        <f>IF(EZ124="","",Names!$K$3)</f>
        <v/>
      </c>
      <c r="FF124" s="224" t="str">
        <f>IF(EZ124="","",CONCATENATE(EZ124,Names!$H$3,FA124,Names!$J$3,FB124,Names!$L$3,FC124,Names!$N$3,FD124))</f>
        <v/>
      </c>
      <c r="FG124" s="1266" t="str">
        <f>IF(EZ124="","",CONCATENATE(FC124,Names!$N$3,FD124))</f>
        <v/>
      </c>
    </row>
    <row r="125" spans="1:163">
      <c r="A125" s="72">
        <v>122</v>
      </c>
      <c r="C125" t="str">
        <f>IFERROR(VLOOKUP($A125,Table!$AL$5:$AS$286,Table!$AM$3,FALSE),"")</f>
        <v>A2T</v>
      </c>
      <c r="D125" t="str">
        <f>IFERROR(VLOOKUP($A125,Table!$AL$5:$AS$286,Table!$AN$3,FALSE),"")</f>
        <v>010PRL</v>
      </c>
      <c r="E125" t="str">
        <f>IF(C125="","",Names!$K$3)</f>
        <v>RFS</v>
      </c>
      <c r="F125" t="str">
        <f>IF(C125="","",Names!$C$5)</f>
        <v>PRLRL</v>
      </c>
      <c r="G125" t="str">
        <f>IFERROR(VLOOKUP($A125,Table!$AL$5:$AS$286,Table!$AO$3,FALSE),"")</f>
        <v>122</v>
      </c>
      <c r="I125" s="224" t="str">
        <f>IF(C125="","",CONCATENATE(C125,Names!$H$3,D125,Names!$J$3,E125,Names!$L$3,F125,Names!$N$3,G125))</f>
        <v>A2T-010PRL:RFS-PRLRL-122</v>
      </c>
      <c r="L125" s="1170" t="str">
        <f>IFERROR(VLOOKUP($A125,Table!$AV$5:$BK$286,Table!$AW$3,FALSE),"")</f>
        <v/>
      </c>
      <c r="M125" s="1170" t="str">
        <f>IFERROR(VLOOKUP($A125,Table!$AV$5:$BK$286,Table!$AX$3,FALSE),"")</f>
        <v/>
      </c>
      <c r="N125" s="1170" t="str">
        <f>IF(L125="","",Names!$K$3)</f>
        <v/>
      </c>
      <c r="O125" s="1170" t="str">
        <f>IF(L125="","",Names!$C$9)</f>
        <v/>
      </c>
      <c r="P125" s="1170" t="str">
        <f>IFERROR(VLOOKUP($A125,Table!$AV$5:$BK$286,Table!$AY$3,FALSE),"")</f>
        <v/>
      </c>
      <c r="R125" s="224" t="str">
        <f>IF(L125="","",CONCATENATE(L125,Names!$H$3,M125,Names!$J$3,N125,Names!$L$3,O125,Names!$N$3,P125))</f>
        <v/>
      </c>
      <c r="U125" t="str">
        <f>IFERROR(VLOOKUP($A125,Table!$AV$5:$BI$286,Table!$AW$3,FALSE),"")</f>
        <v/>
      </c>
      <c r="V125" t="str">
        <f>IFERROR(VLOOKUP($A125,Table!$AV$5:$BI$286,Table!$AX$3,FALSE),"")</f>
        <v/>
      </c>
      <c r="W125" t="str">
        <f>IF(U125="","",Names!$K$3)</f>
        <v/>
      </c>
      <c r="X125" t="str">
        <f>IF(U125="","",Names!$C$6)</f>
        <v/>
      </c>
      <c r="Y125" t="str">
        <f>IFERROR(VLOOKUP($A125,Table!$AV$5:$BI$286,Table!$AY$3,FALSE),"")</f>
        <v/>
      </c>
      <c r="AA125" s="224" t="str">
        <f>IF(U125="","",CONCATENATE(U125,Names!$H$3,V125,Names!$J$3,W125,Names!$L$3,X125,Names!$N$3,Y125))</f>
        <v/>
      </c>
      <c r="AD125" t="str">
        <f>IFERROR(VLOOKUP($A125,Table!$AV$5:$BI$286,Table!$AW$3,FALSE),"")</f>
        <v/>
      </c>
      <c r="AE125" t="str">
        <f>IFERROR(VLOOKUP($A125,Table!$AV$5:$BI$286,Table!$AX$3,FALSE),"")</f>
        <v/>
      </c>
      <c r="AF125" t="str">
        <f>IF(AD125="","",Names!$K$3)</f>
        <v/>
      </c>
      <c r="AG125" t="str">
        <f>IF(AD125="","",Names!$C$7)</f>
        <v/>
      </c>
      <c r="AH125" t="str">
        <f>IFERROR(VLOOKUP($A125,Table!$AV$5:$BI$286,Table!$AY$3,FALSE),"")</f>
        <v/>
      </c>
      <c r="AJ125" s="224" t="str">
        <f>IF(AD125="","",CONCATENATE(AD125,Names!$H$3,AE125,Names!$J$3,AF125,Names!$L$3,AG125,Names!$N$3,AH125))</f>
        <v/>
      </c>
      <c r="AM125" t="str">
        <f>IFERROR(VLOOKUP($A125,Table!$AV$5:$BI$286,Table!$AW$3,FALSE),"")</f>
        <v/>
      </c>
      <c r="AN125" t="str">
        <f>IFERROR(VLOOKUP($A125,Table!$AV$5:$BI$286,Table!$AX$3,FALSE),"")</f>
        <v/>
      </c>
      <c r="AO125" t="str">
        <f>IF(AM125="","",Names!$K$3)</f>
        <v/>
      </c>
      <c r="AP125" t="str">
        <f>IF(AM125="","",Names!$C$8)</f>
        <v/>
      </c>
      <c r="AQ125" t="str">
        <f>IFERROR(VLOOKUP($A125,Table!$AV$5:$BI$286,Table!$AY$3,FALSE),"")</f>
        <v/>
      </c>
      <c r="AS125" s="224" t="str">
        <f>IF(AM125="","",CONCATENATE(AM125,Names!$H$3,AN125,Names!$J$3,AO125,Names!$L$3,AP125,Names!$N$3,AQ125))</f>
        <v/>
      </c>
      <c r="AV125" t="str">
        <f>IFERROR(VLOOKUP($A125,Table!$AL$5:$AS$286,Table!$AM$3,FALSE),"")</f>
        <v>A2T</v>
      </c>
      <c r="AW125" t="str">
        <f>IFERROR(VLOOKUP($A125,Table!$AL$5:$AS$286,Table!$AN$3,FALSE),"")</f>
        <v>010PRL</v>
      </c>
      <c r="AX125" t="str">
        <f>IF(AV125="","",Names!$K$3)</f>
        <v>RFS</v>
      </c>
      <c r="AY125" t="str">
        <f>IF(AV125="","",Names!$C$10)</f>
        <v>PRLEH</v>
      </c>
      <c r="AZ125" t="str">
        <f>IFERROR(VLOOKUP($A125,Table!$AL$5:$AS$286,Table!$AQ$3,FALSE),"")</f>
        <v>L122</v>
      </c>
      <c r="BB125" s="224" t="str">
        <f>IF(AV125="","",CONCATENATE(AV125,Names!$H$3,AW125,Names!$J$3,AX125,Names!$L$3,AY125,Names!$N$3,AZ125))</f>
        <v>A2T-010PRL:RFS-PRLEH-L122</v>
      </c>
      <c r="BE125" t="str">
        <f>IFERROR(VLOOKUP($A125,Table!$AV$5:$BI$286,Table!$AW$3,FALSE),"")</f>
        <v/>
      </c>
      <c r="BF125" t="str">
        <f>IFERROR(VLOOKUP($A125,Table!$AV$5:$BI$286,Table!$AX$3,FALSE),"")</f>
        <v/>
      </c>
      <c r="BG125" t="str">
        <f>IF(BE125="","",Names!$K$3)</f>
        <v/>
      </c>
      <c r="BH125" t="str">
        <f>IF(BE125="","",Names!$C$10)</f>
        <v/>
      </c>
      <c r="BI125" t="str">
        <f>IFERROR(VLOOKUP($A125,Table!$AV$5:$BI$286,Table!$BC$3,FALSE),"")</f>
        <v/>
      </c>
      <c r="BK125" s="224" t="str">
        <f>IF(BE125="","",CONCATENATE(BE125,Names!$H$3,BF125,Names!$J$3,BG125,Names!$L$3,BH125,Names!$N$3,BI125))</f>
        <v/>
      </c>
      <c r="BN125" t="str">
        <f>IFERROR(VLOOKUP($A125,Table!$AV$5:$BI$286,Table!$AW$3,FALSE),"")</f>
        <v/>
      </c>
      <c r="BO125" t="str">
        <f>IFERROR(VLOOKUP($A125,Table!$AV$5:$BI$286,Table!$AX$3,FALSE),"")</f>
        <v/>
      </c>
      <c r="BP125" t="str">
        <f>IF(BN125="","",Names!$K$3)</f>
        <v/>
      </c>
      <c r="BQ125" t="str">
        <f>IF(BN125="","",Names!$C$10)</f>
        <v/>
      </c>
      <c r="BR125" t="str">
        <f>IFERROR(VLOOKUP($A125,Table!$AV$5:$BI$286,Table!$BF$3,FALSE),"")</f>
        <v/>
      </c>
      <c r="BT125" s="224" t="str">
        <f>IF(BN125="","",CONCATENATE(BN125,Names!$H$3,BO125,Names!$J$3,BP125,Names!$L$3,BQ125,Names!$N$3,BR125))</f>
        <v/>
      </c>
      <c r="BW125" t="str">
        <f>IFERROR(VLOOKUP($A125,Table!$AL$5:$AS$286,Table!$AM$3,FALSE),"")</f>
        <v>A2T</v>
      </c>
      <c r="BX125" t="str">
        <f>IFERROR(VLOOKUP($A125,Table!$AL$5:$AS$286,Table!$AN$3,FALSE),"")</f>
        <v>010PRL</v>
      </c>
      <c r="BY125" t="str">
        <f>IF(BW125="","",Names!$K$3)</f>
        <v>RFS</v>
      </c>
      <c r="BZ125" t="str">
        <f>IF(BW125="","",Names!$C$11)</f>
        <v>PRLTE</v>
      </c>
      <c r="CA125" t="str">
        <f>IFERROR(VLOOKUP($A125,Table!$AL$5:$AS$286,Table!$AQ$3,FALSE),"")</f>
        <v>L122</v>
      </c>
      <c r="CC125" s="224" t="str">
        <f>IF(BW125="","",CONCATENATE(BW125,Names!$H$3,BX125,Names!$J$3,BY125,Names!$L$3,BZ125,Names!$N$3,CA125))</f>
        <v>A2T-010PRL:RFS-PRLTE-L122</v>
      </c>
      <c r="CF125" t="str">
        <f>IFERROR(VLOOKUP($A125,Table!$AV$5:$BI$286,Table!$AW$3,FALSE),"")</f>
        <v/>
      </c>
      <c r="CG125" t="str">
        <f>IFERROR(VLOOKUP($A125,Table!$AV$5:$BI$286,Table!$AX$3,FALSE),"")</f>
        <v/>
      </c>
      <c r="CH125" t="str">
        <f>IF(CF125="","",Names!$K$3)</f>
        <v/>
      </c>
      <c r="CI125" t="str">
        <f>IF(CF125="","",Names!$C$11)</f>
        <v/>
      </c>
      <c r="CJ125" t="str">
        <f>IFERROR(VLOOKUP($A125,Table!$AV$5:$BI$286,Table!$BC$3,FALSE),"")</f>
        <v/>
      </c>
      <c r="CL125" s="224" t="str">
        <f>IF(CF125="","",CONCATENATE(CF125,Names!$H$3,CG125,Names!$J$3,CH125,Names!$L$3,CI125,Names!$N$3,CJ125))</f>
        <v/>
      </c>
      <c r="CO125" t="str">
        <f>IFERROR(VLOOKUP($A125,Table!$AV$5:$BI$286,Table!$AW$3,FALSE),"")</f>
        <v/>
      </c>
      <c r="CP125" t="str">
        <f>IFERROR(VLOOKUP($A125,Table!$AV$5:$BI$286,Table!$AX$3,FALSE),"")</f>
        <v/>
      </c>
      <c r="CQ125" t="str">
        <f>IF(CO125="","",Names!$K$3)</f>
        <v/>
      </c>
      <c r="CR125" t="str">
        <f>IF(CO125="","",Names!$C$11)</f>
        <v/>
      </c>
      <c r="CS125" t="str">
        <f>IFERROR(VLOOKUP($A125,Table!$AV$5:$BI$286,Table!$BF$3,FALSE),"")</f>
        <v/>
      </c>
      <c r="CU125" s="224" t="str">
        <f>IF(CO125="","",CONCATENATE(CO125,Names!$H$3,CP125,Names!$J$3,CQ125,Names!$L$3,CR125,Names!$N$3,CS125))</f>
        <v/>
      </c>
      <c r="CX125" t="str">
        <f>IFERROR(VLOOKUP($A125,Table!$AV$5:$BI$286,Table!$AW$3,FALSE),"")</f>
        <v/>
      </c>
      <c r="CY125" t="str">
        <f>IFERROR(VLOOKUP($A125,Table!$AV$5:$BI$286,Table!$AX$3,FALSE),"")</f>
        <v/>
      </c>
      <c r="CZ125" t="str">
        <f>IF(CX125="","",Names!$K$3)</f>
        <v/>
      </c>
      <c r="DA125" t="str">
        <f>IF(CX125="","",Names!$C$12)</f>
        <v/>
      </c>
      <c r="DB125" t="str">
        <f>IFERROR(VLOOKUP($A125,Table!$AV$5:$BI$286,Table!$BC$3,FALSE),"")</f>
        <v/>
      </c>
      <c r="DD125" s="224" t="str">
        <f>IF(CX125="","",CONCATENATE(CX125,Names!$H$3,CY125,Names!$J$3,CZ125,Names!$L$3,DA125,Names!$N$3,DB125))</f>
        <v/>
      </c>
      <c r="DG125" t="str">
        <f>IFERROR(VLOOKUP($A125,Table!$AV$5:$BI$286,Table!$AW$3,FALSE),"")</f>
        <v/>
      </c>
      <c r="DH125" t="str">
        <f>IFERROR(VLOOKUP($A125,Table!$AV$5:$BI$286,Table!$AX$3,FALSE),"")</f>
        <v/>
      </c>
      <c r="DI125" t="str">
        <f>IF(DG125="","",Names!$K$3)</f>
        <v/>
      </c>
      <c r="DJ125" t="str">
        <f>IF(DG125="","",Names!$C$24)</f>
        <v/>
      </c>
      <c r="DK125" t="str">
        <f>IFERROR(VLOOKUP($A125,Table!$AV$5:$BI$286,Table!$AY$3,FALSE),"")</f>
        <v/>
      </c>
      <c r="DM125" s="224" t="str">
        <f>IF(DG125="","",CONCATENATE(DG125,Names!$H$3,DH125,Names!$J$3,DI125,Names!$L$3,DJ125,Names!$N$3,DK125))</f>
        <v/>
      </c>
      <c r="DP125" s="1170" t="str">
        <f>IFERROR(VLOOKUP($A125,Table!$DI$5:$DO$286,Table!$DJ$3,FALSE),"")</f>
        <v/>
      </c>
      <c r="DQ125" s="1170" t="str">
        <f>IFERROR(VLOOKUP($A125,Table!$DI$5:$DO$286,Table!$DK$3,FALSE),"")</f>
        <v/>
      </c>
      <c r="DR125" s="1170" t="str">
        <f>IF(DP125="","",Names!$K$3)</f>
        <v/>
      </c>
      <c r="DS125" s="1170" t="str">
        <f>IF(DP125="","",Names!$C$26)</f>
        <v/>
      </c>
      <c r="DT125" s="1170" t="str">
        <f>IFERROR(VLOOKUP($A125,Table!$DI$5:$DO$286,Table!$DM$3,FALSE),"")</f>
        <v/>
      </c>
      <c r="DV125" s="224" t="str">
        <f>IF(DP125="","",CONCATENATE(DP125,Names!$H$3,DQ125,Names!$J$3,DR125,Names!$L$3,DS125,Names!$N$3,DT125))</f>
        <v/>
      </c>
      <c r="DY125" s="1170" t="str">
        <f>IFERROR(VLOOKUP($A125,Table!$DI$5:$DO$286,Table!$DJ$3,FALSE),"")</f>
        <v/>
      </c>
      <c r="DZ125" s="1170" t="str">
        <f>IFERROR(VLOOKUP($A125,Table!$DI$5:$DO$286,Table!$DK$3,FALSE),"")</f>
        <v/>
      </c>
      <c r="EA125" s="1170" t="str">
        <f>IF(DY125="","",Names!$K$3)</f>
        <v/>
      </c>
      <c r="EB125" s="1170" t="str">
        <f>IF(DY125="","",Names!$C$25)</f>
        <v/>
      </c>
      <c r="EC125" s="1170" t="str">
        <f>IFERROR(VLOOKUP($A125,Table!$DI$5:$DO$286,Table!$DM$3,FALSE),"")</f>
        <v/>
      </c>
      <c r="EE125" s="224" t="str">
        <f>IF(DY125="","",CONCATENATE(DY125,Names!$H$3,DZ125,Names!$J$3,EA125,Names!$L$3,EB125,Names!$N$3,EC125))</f>
        <v/>
      </c>
      <c r="EH125" t="str">
        <f>IFERROR(VLOOKUP($A125,TCS_C!$R$9:$U$10046,TCS_C!$S$5,FALSE),"")</f>
        <v/>
      </c>
      <c r="EI125" t="str">
        <f>IFERROR(VLOOKUP($A125,TCS_C!$R$9:$U$10046,TCS_C!$T$5,FALSE),"")</f>
        <v/>
      </c>
      <c r="EJ125" t="str">
        <f>IF(EH125="","",Names!$K$3)</f>
        <v/>
      </c>
      <c r="EK125" t="str">
        <f>IF(EH125="","",Names!$C$17)</f>
        <v/>
      </c>
      <c r="EL125" t="str">
        <f>IFERROR(VLOOKUP($A125,TCS_C!$R$9:$U$10046,TCS_C!$U$5,FALSE),"")</f>
        <v/>
      </c>
      <c r="EN125" s="224" t="str">
        <f>IF(EH125="","",CONCATENATE(EH125,Names!$H$3,EI125,Names!$J$3,EJ125,Names!$L$3,EK125,Names!$N$3,EL125))</f>
        <v/>
      </c>
      <c r="EQ125" t="str">
        <f>IFERROR(VLOOKUP($A125,Table!BT161:$BY$286,Table!$BU$3,FALSE),"")</f>
        <v/>
      </c>
      <c r="ER125" t="str">
        <f>IFERROR(VLOOKUP($A125,Table!BT161:$BY$286,Table!$BV$3,FALSE),"")</f>
        <v/>
      </c>
      <c r="ES125" t="str">
        <f>IF(EQ125="","",Names!$K$3)</f>
        <v/>
      </c>
      <c r="ET125" t="str">
        <f>IFERROR(VLOOKUP($A125,Table!BT161:$BY$286,Table!$BW$3,FALSE),"")</f>
        <v/>
      </c>
      <c r="EU125" t="str">
        <f>IFERROR(VLOOKUP($A125,Table!BT161:$BY$286,Table!$BX$3,FALSE),"")</f>
        <v/>
      </c>
      <c r="EW125" s="224" t="str">
        <f>IF(EQ125="","",CONCATENATE(EQ125,Names!$H$3,ER125,Names!$J$3,ES125,Names!$L$3,ET125,Names!$N$3,EU125))</f>
        <v/>
      </c>
      <c r="FB125" t="str">
        <f>IF(EZ125="","",Names!$K$3)</f>
        <v/>
      </c>
      <c r="FF125" s="224" t="str">
        <f>IF(EZ125="","",CONCATENATE(EZ125,Names!$H$3,FA125,Names!$J$3,FB125,Names!$L$3,FC125,Names!$N$3,FD125))</f>
        <v/>
      </c>
      <c r="FG125" s="1266" t="str">
        <f>IF(EZ125="","",CONCATENATE(FC125,Names!$N$3,FD125))</f>
        <v/>
      </c>
    </row>
    <row r="126" spans="1:163">
      <c r="A126" s="72">
        <v>123</v>
      </c>
      <c r="C126" t="str">
        <f>IFERROR(VLOOKUP($A126,Table!$AL$5:$AS$286,Table!$AM$3,FALSE),"")</f>
        <v>A2T</v>
      </c>
      <c r="D126" t="str">
        <f>IFERROR(VLOOKUP($A126,Table!$AL$5:$AS$286,Table!$AN$3,FALSE),"")</f>
        <v>010PRL</v>
      </c>
      <c r="E126" t="str">
        <f>IF(C126="","",Names!$K$3)</f>
        <v>RFS</v>
      </c>
      <c r="F126" t="str">
        <f>IF(C126="","",Names!$C$5)</f>
        <v>PRLRL</v>
      </c>
      <c r="G126" t="str">
        <f>IFERROR(VLOOKUP($A126,Table!$AL$5:$AS$286,Table!$AO$3,FALSE),"")</f>
        <v>123</v>
      </c>
      <c r="I126" s="224" t="str">
        <f>IF(C126="","",CONCATENATE(C126,Names!$H$3,D126,Names!$J$3,E126,Names!$L$3,F126,Names!$N$3,G126))</f>
        <v>A2T-010PRL:RFS-PRLRL-123</v>
      </c>
      <c r="L126" s="1170" t="str">
        <f>IFERROR(VLOOKUP($A126,Table!$AV$5:$BK$286,Table!$AW$3,FALSE),"")</f>
        <v/>
      </c>
      <c r="M126" s="1170" t="str">
        <f>IFERROR(VLOOKUP($A126,Table!$AV$5:$BK$286,Table!$AX$3,FALSE),"")</f>
        <v/>
      </c>
      <c r="N126" s="1170" t="str">
        <f>IF(L126="","",Names!$K$3)</f>
        <v/>
      </c>
      <c r="O126" s="1170" t="str">
        <f>IF(L126="","",Names!$C$9)</f>
        <v/>
      </c>
      <c r="P126" s="1170" t="str">
        <f>IFERROR(VLOOKUP($A126,Table!$AV$5:$BK$286,Table!$AY$3,FALSE),"")</f>
        <v/>
      </c>
      <c r="R126" s="224" t="str">
        <f>IF(L126="","",CONCATENATE(L126,Names!$H$3,M126,Names!$J$3,N126,Names!$L$3,O126,Names!$N$3,P126))</f>
        <v/>
      </c>
      <c r="U126" t="str">
        <f>IFERROR(VLOOKUP($A126,Table!$AV$5:$BI$286,Table!$AW$3,FALSE),"")</f>
        <v/>
      </c>
      <c r="V126" t="str">
        <f>IFERROR(VLOOKUP($A126,Table!$AV$5:$BI$286,Table!$AX$3,FALSE),"")</f>
        <v/>
      </c>
      <c r="W126" t="str">
        <f>IF(U126="","",Names!$K$3)</f>
        <v/>
      </c>
      <c r="X126" t="str">
        <f>IF(U126="","",Names!$C$6)</f>
        <v/>
      </c>
      <c r="Y126" t="str">
        <f>IFERROR(VLOOKUP($A126,Table!$AV$5:$BI$286,Table!$AY$3,FALSE),"")</f>
        <v/>
      </c>
      <c r="AA126" s="224" t="str">
        <f>IF(U126="","",CONCATENATE(U126,Names!$H$3,V126,Names!$J$3,W126,Names!$L$3,X126,Names!$N$3,Y126))</f>
        <v/>
      </c>
      <c r="AD126" t="str">
        <f>IFERROR(VLOOKUP($A126,Table!$AV$5:$BI$286,Table!$AW$3,FALSE),"")</f>
        <v/>
      </c>
      <c r="AE126" t="str">
        <f>IFERROR(VLOOKUP($A126,Table!$AV$5:$BI$286,Table!$AX$3,FALSE),"")</f>
        <v/>
      </c>
      <c r="AF126" t="str">
        <f>IF(AD126="","",Names!$K$3)</f>
        <v/>
      </c>
      <c r="AG126" t="str">
        <f>IF(AD126="","",Names!$C$7)</f>
        <v/>
      </c>
      <c r="AH126" t="str">
        <f>IFERROR(VLOOKUP($A126,Table!$AV$5:$BI$286,Table!$AY$3,FALSE),"")</f>
        <v/>
      </c>
      <c r="AJ126" s="224" t="str">
        <f>IF(AD126="","",CONCATENATE(AD126,Names!$H$3,AE126,Names!$J$3,AF126,Names!$L$3,AG126,Names!$N$3,AH126))</f>
        <v/>
      </c>
      <c r="AM126" t="str">
        <f>IFERROR(VLOOKUP($A126,Table!$AV$5:$BI$286,Table!$AW$3,FALSE),"")</f>
        <v/>
      </c>
      <c r="AN126" t="str">
        <f>IFERROR(VLOOKUP($A126,Table!$AV$5:$BI$286,Table!$AX$3,FALSE),"")</f>
        <v/>
      </c>
      <c r="AO126" t="str">
        <f>IF(AM126="","",Names!$K$3)</f>
        <v/>
      </c>
      <c r="AP126" t="str">
        <f>IF(AM126="","",Names!$C$8)</f>
        <v/>
      </c>
      <c r="AQ126" t="str">
        <f>IFERROR(VLOOKUP($A126,Table!$AV$5:$BI$286,Table!$AY$3,FALSE),"")</f>
        <v/>
      </c>
      <c r="AS126" s="224" t="str">
        <f>IF(AM126="","",CONCATENATE(AM126,Names!$H$3,AN126,Names!$J$3,AO126,Names!$L$3,AP126,Names!$N$3,AQ126))</f>
        <v/>
      </c>
      <c r="AV126" t="str">
        <f>IFERROR(VLOOKUP($A126,Table!$AL$5:$AS$286,Table!$AM$3,FALSE),"")</f>
        <v>A2T</v>
      </c>
      <c r="AW126" t="str">
        <f>IFERROR(VLOOKUP($A126,Table!$AL$5:$AS$286,Table!$AN$3,FALSE),"")</f>
        <v>010PRL</v>
      </c>
      <c r="AX126" t="str">
        <f>IF(AV126="","",Names!$K$3)</f>
        <v>RFS</v>
      </c>
      <c r="AY126" t="str">
        <f>IF(AV126="","",Names!$C$10)</f>
        <v>PRLEH</v>
      </c>
      <c r="AZ126" t="str">
        <f>IFERROR(VLOOKUP($A126,Table!$AL$5:$AS$286,Table!$AQ$3,FALSE),"")</f>
        <v>L123</v>
      </c>
      <c r="BB126" s="224" t="str">
        <f>IF(AV126="","",CONCATENATE(AV126,Names!$H$3,AW126,Names!$J$3,AX126,Names!$L$3,AY126,Names!$N$3,AZ126))</f>
        <v>A2T-010PRL:RFS-PRLEH-L123</v>
      </c>
      <c r="BE126" t="str">
        <f>IFERROR(VLOOKUP($A126,Table!$AV$5:$BI$286,Table!$AW$3,FALSE),"")</f>
        <v/>
      </c>
      <c r="BF126" t="str">
        <f>IFERROR(VLOOKUP($A126,Table!$AV$5:$BI$286,Table!$AX$3,FALSE),"")</f>
        <v/>
      </c>
      <c r="BG126" t="str">
        <f>IF(BE126="","",Names!$K$3)</f>
        <v/>
      </c>
      <c r="BH126" t="str">
        <f>IF(BE126="","",Names!$C$10)</f>
        <v/>
      </c>
      <c r="BI126" t="str">
        <f>IFERROR(VLOOKUP($A126,Table!$AV$5:$BI$286,Table!$BC$3,FALSE),"")</f>
        <v/>
      </c>
      <c r="BK126" s="224" t="str">
        <f>IF(BE126="","",CONCATENATE(BE126,Names!$H$3,BF126,Names!$J$3,BG126,Names!$L$3,BH126,Names!$N$3,BI126))</f>
        <v/>
      </c>
      <c r="BN126" t="str">
        <f>IFERROR(VLOOKUP($A126,Table!$AV$5:$BI$286,Table!$AW$3,FALSE),"")</f>
        <v/>
      </c>
      <c r="BO126" t="str">
        <f>IFERROR(VLOOKUP($A126,Table!$AV$5:$BI$286,Table!$AX$3,FALSE),"")</f>
        <v/>
      </c>
      <c r="BP126" t="str">
        <f>IF(BN126="","",Names!$K$3)</f>
        <v/>
      </c>
      <c r="BQ126" t="str">
        <f>IF(BN126="","",Names!$C$10)</f>
        <v/>
      </c>
      <c r="BR126" t="str">
        <f>IFERROR(VLOOKUP($A126,Table!$AV$5:$BI$286,Table!$BF$3,FALSE),"")</f>
        <v/>
      </c>
      <c r="BT126" s="224" t="str">
        <f>IF(BN126="","",CONCATENATE(BN126,Names!$H$3,BO126,Names!$J$3,BP126,Names!$L$3,BQ126,Names!$N$3,BR126))</f>
        <v/>
      </c>
      <c r="BW126" t="str">
        <f>IFERROR(VLOOKUP($A126,Table!$AL$5:$AS$286,Table!$AM$3,FALSE),"")</f>
        <v>A2T</v>
      </c>
      <c r="BX126" t="str">
        <f>IFERROR(VLOOKUP($A126,Table!$AL$5:$AS$286,Table!$AN$3,FALSE),"")</f>
        <v>010PRL</v>
      </c>
      <c r="BY126" t="str">
        <f>IF(BW126="","",Names!$K$3)</f>
        <v>RFS</v>
      </c>
      <c r="BZ126" t="str">
        <f>IF(BW126="","",Names!$C$11)</f>
        <v>PRLTE</v>
      </c>
      <c r="CA126" t="str">
        <f>IFERROR(VLOOKUP($A126,Table!$AL$5:$AS$286,Table!$AQ$3,FALSE),"")</f>
        <v>L123</v>
      </c>
      <c r="CC126" s="224" t="str">
        <f>IF(BW126="","",CONCATENATE(BW126,Names!$H$3,BX126,Names!$J$3,BY126,Names!$L$3,BZ126,Names!$N$3,CA126))</f>
        <v>A2T-010PRL:RFS-PRLTE-L123</v>
      </c>
      <c r="CF126" t="str">
        <f>IFERROR(VLOOKUP($A126,Table!$AV$5:$BI$286,Table!$AW$3,FALSE),"")</f>
        <v/>
      </c>
      <c r="CG126" t="str">
        <f>IFERROR(VLOOKUP($A126,Table!$AV$5:$BI$286,Table!$AX$3,FALSE),"")</f>
        <v/>
      </c>
      <c r="CH126" t="str">
        <f>IF(CF126="","",Names!$K$3)</f>
        <v/>
      </c>
      <c r="CI126" t="str">
        <f>IF(CF126="","",Names!$C$11)</f>
        <v/>
      </c>
      <c r="CJ126" t="str">
        <f>IFERROR(VLOOKUP($A126,Table!$AV$5:$BI$286,Table!$BC$3,FALSE),"")</f>
        <v/>
      </c>
      <c r="CL126" s="224" t="str">
        <f>IF(CF126="","",CONCATENATE(CF126,Names!$H$3,CG126,Names!$J$3,CH126,Names!$L$3,CI126,Names!$N$3,CJ126))</f>
        <v/>
      </c>
      <c r="CO126" t="str">
        <f>IFERROR(VLOOKUP($A126,Table!$AV$5:$BI$286,Table!$AW$3,FALSE),"")</f>
        <v/>
      </c>
      <c r="CP126" t="str">
        <f>IFERROR(VLOOKUP($A126,Table!$AV$5:$BI$286,Table!$AX$3,FALSE),"")</f>
        <v/>
      </c>
      <c r="CQ126" t="str">
        <f>IF(CO126="","",Names!$K$3)</f>
        <v/>
      </c>
      <c r="CR126" t="str">
        <f>IF(CO126="","",Names!$C$11)</f>
        <v/>
      </c>
      <c r="CS126" t="str">
        <f>IFERROR(VLOOKUP($A126,Table!$AV$5:$BI$286,Table!$BF$3,FALSE),"")</f>
        <v/>
      </c>
      <c r="CU126" s="224" t="str">
        <f>IF(CO126="","",CONCATENATE(CO126,Names!$H$3,CP126,Names!$J$3,CQ126,Names!$L$3,CR126,Names!$N$3,CS126))</f>
        <v/>
      </c>
      <c r="CX126" t="str">
        <f>IFERROR(VLOOKUP($A126,Table!$AV$5:$BI$286,Table!$AW$3,FALSE),"")</f>
        <v/>
      </c>
      <c r="CY126" t="str">
        <f>IFERROR(VLOOKUP($A126,Table!$AV$5:$BI$286,Table!$AX$3,FALSE),"")</f>
        <v/>
      </c>
      <c r="CZ126" t="str">
        <f>IF(CX126="","",Names!$K$3)</f>
        <v/>
      </c>
      <c r="DA126" t="str">
        <f>IF(CX126="","",Names!$C$12)</f>
        <v/>
      </c>
      <c r="DB126" t="str">
        <f>IFERROR(VLOOKUP($A126,Table!$AV$5:$BI$286,Table!$BC$3,FALSE),"")</f>
        <v/>
      </c>
      <c r="DD126" s="224" t="str">
        <f>IF(CX126="","",CONCATENATE(CX126,Names!$H$3,CY126,Names!$J$3,CZ126,Names!$L$3,DA126,Names!$N$3,DB126))</f>
        <v/>
      </c>
      <c r="DG126" t="str">
        <f>IFERROR(VLOOKUP($A126,Table!$AV$5:$BI$286,Table!$AW$3,FALSE),"")</f>
        <v/>
      </c>
      <c r="DH126" t="str">
        <f>IFERROR(VLOOKUP($A126,Table!$AV$5:$BI$286,Table!$AX$3,FALSE),"")</f>
        <v/>
      </c>
      <c r="DI126" t="str">
        <f>IF(DG126="","",Names!$K$3)</f>
        <v/>
      </c>
      <c r="DJ126" t="str">
        <f>IF(DG126="","",Names!$C$24)</f>
        <v/>
      </c>
      <c r="DK126" t="str">
        <f>IFERROR(VLOOKUP($A126,Table!$AV$5:$BI$286,Table!$AY$3,FALSE),"")</f>
        <v/>
      </c>
      <c r="DM126" s="224" t="str">
        <f>IF(DG126="","",CONCATENATE(DG126,Names!$H$3,DH126,Names!$J$3,DI126,Names!$L$3,DJ126,Names!$N$3,DK126))</f>
        <v/>
      </c>
      <c r="DP126" s="1170" t="str">
        <f>IFERROR(VLOOKUP($A126,Table!$DI$5:$DO$286,Table!$DJ$3,FALSE),"")</f>
        <v/>
      </c>
      <c r="DQ126" s="1170" t="str">
        <f>IFERROR(VLOOKUP($A126,Table!$DI$5:$DO$286,Table!$DK$3,FALSE),"")</f>
        <v/>
      </c>
      <c r="DR126" s="1170" t="str">
        <f>IF(DP126="","",Names!$K$3)</f>
        <v/>
      </c>
      <c r="DS126" s="1170" t="str">
        <f>IF(DP126="","",Names!$C$26)</f>
        <v/>
      </c>
      <c r="DT126" s="1170" t="str">
        <f>IFERROR(VLOOKUP($A126,Table!$DI$5:$DO$286,Table!$DM$3,FALSE),"")</f>
        <v/>
      </c>
      <c r="DV126" s="224" t="str">
        <f>IF(DP126="","",CONCATENATE(DP126,Names!$H$3,DQ126,Names!$J$3,DR126,Names!$L$3,DS126,Names!$N$3,DT126))</f>
        <v/>
      </c>
      <c r="DY126" s="1170" t="str">
        <f>IFERROR(VLOOKUP($A126,Table!$DI$5:$DO$286,Table!$DJ$3,FALSE),"")</f>
        <v/>
      </c>
      <c r="DZ126" s="1170" t="str">
        <f>IFERROR(VLOOKUP($A126,Table!$DI$5:$DO$286,Table!$DK$3,FALSE),"")</f>
        <v/>
      </c>
      <c r="EA126" s="1170" t="str">
        <f>IF(DY126="","",Names!$K$3)</f>
        <v/>
      </c>
      <c r="EB126" s="1170" t="str">
        <f>IF(DY126="","",Names!$C$25)</f>
        <v/>
      </c>
      <c r="EC126" s="1170" t="str">
        <f>IFERROR(VLOOKUP($A126,Table!$DI$5:$DO$286,Table!$DM$3,FALSE),"")</f>
        <v/>
      </c>
      <c r="EE126" s="224" t="str">
        <f>IF(DY126="","",CONCATENATE(DY126,Names!$H$3,DZ126,Names!$J$3,EA126,Names!$L$3,EB126,Names!$N$3,EC126))</f>
        <v/>
      </c>
      <c r="EH126" t="str">
        <f>IFERROR(VLOOKUP($A126,TCS_C!$R$9:$U$10046,TCS_C!$S$5,FALSE),"")</f>
        <v/>
      </c>
      <c r="EI126" t="str">
        <f>IFERROR(VLOOKUP($A126,TCS_C!$R$9:$U$10046,TCS_C!$T$5,FALSE),"")</f>
        <v/>
      </c>
      <c r="EJ126" t="str">
        <f>IF(EH126="","",Names!$K$3)</f>
        <v/>
      </c>
      <c r="EK126" t="str">
        <f>IF(EH126="","",Names!$C$17)</f>
        <v/>
      </c>
      <c r="EL126" t="str">
        <f>IFERROR(VLOOKUP($A126,TCS_C!$R$9:$U$10046,TCS_C!$U$5,FALSE),"")</f>
        <v/>
      </c>
      <c r="EN126" s="224" t="str">
        <f>IF(EH126="","",CONCATENATE(EH126,Names!$H$3,EI126,Names!$J$3,EJ126,Names!$L$3,EK126,Names!$N$3,EL126))</f>
        <v/>
      </c>
      <c r="EQ126" t="str">
        <f>IFERROR(VLOOKUP($A126,Table!BT162:$BY$286,Table!$BU$3,FALSE),"")</f>
        <v/>
      </c>
      <c r="ER126" t="str">
        <f>IFERROR(VLOOKUP($A126,Table!BT162:$BY$286,Table!$BV$3,FALSE),"")</f>
        <v/>
      </c>
      <c r="ES126" t="str">
        <f>IF(EQ126="","",Names!$K$3)</f>
        <v/>
      </c>
      <c r="ET126" t="str">
        <f>IFERROR(VLOOKUP($A126,Table!BT162:$BY$286,Table!$BW$3,FALSE),"")</f>
        <v/>
      </c>
      <c r="EU126" t="str">
        <f>IFERROR(VLOOKUP($A126,Table!BT162:$BY$286,Table!$BX$3,FALSE),"")</f>
        <v/>
      </c>
      <c r="EW126" s="224" t="str">
        <f>IF(EQ126="","",CONCATENATE(EQ126,Names!$H$3,ER126,Names!$J$3,ES126,Names!$L$3,ET126,Names!$N$3,EU126))</f>
        <v/>
      </c>
      <c r="FB126" t="str">
        <f>IF(EZ126="","",Names!$K$3)</f>
        <v/>
      </c>
      <c r="FF126" s="224" t="str">
        <f>IF(EZ126="","",CONCATENATE(EZ126,Names!$H$3,FA126,Names!$J$3,FB126,Names!$L$3,FC126,Names!$N$3,FD126))</f>
        <v/>
      </c>
      <c r="FG126" s="1266" t="str">
        <f>IF(EZ126="","",CONCATENATE(FC126,Names!$N$3,FD126))</f>
        <v/>
      </c>
    </row>
    <row r="127" spans="1:163">
      <c r="A127" s="72">
        <v>124</v>
      </c>
      <c r="C127" t="str">
        <f>IFERROR(VLOOKUP($A127,Table!$AL$5:$AS$286,Table!$AM$3,FALSE),"")</f>
        <v>A2T</v>
      </c>
      <c r="D127" t="str">
        <f>IFERROR(VLOOKUP($A127,Table!$AL$5:$AS$286,Table!$AN$3,FALSE),"")</f>
        <v>020PRL</v>
      </c>
      <c r="E127" t="str">
        <f>IF(C127="","",Names!$K$3)</f>
        <v>RFS</v>
      </c>
      <c r="F127" t="str">
        <f>IF(C127="","",Names!$C$5)</f>
        <v>PRLRL</v>
      </c>
      <c r="G127" t="str">
        <f>IFERROR(VLOOKUP($A127,Table!$AL$5:$AS$286,Table!$AO$3,FALSE),"")</f>
        <v>124</v>
      </c>
      <c r="I127" s="224" t="str">
        <f>IF(C127="","",CONCATENATE(C127,Names!$H$3,D127,Names!$J$3,E127,Names!$L$3,F127,Names!$N$3,G127))</f>
        <v>A2T-020PRL:RFS-PRLRL-124</v>
      </c>
      <c r="L127" s="1170" t="str">
        <f>IFERROR(VLOOKUP($A127,Table!$AV$5:$BK$286,Table!$AW$3,FALSE),"")</f>
        <v/>
      </c>
      <c r="M127" s="1170" t="str">
        <f>IFERROR(VLOOKUP($A127,Table!$AV$5:$BK$286,Table!$AX$3,FALSE),"")</f>
        <v/>
      </c>
      <c r="N127" s="1170" t="str">
        <f>IF(L127="","",Names!$K$3)</f>
        <v/>
      </c>
      <c r="O127" s="1170" t="str">
        <f>IF(L127="","",Names!$C$9)</f>
        <v/>
      </c>
      <c r="P127" s="1170" t="str">
        <f>IFERROR(VLOOKUP($A127,Table!$AV$5:$BK$286,Table!$AY$3,FALSE),"")</f>
        <v/>
      </c>
      <c r="R127" s="224" t="str">
        <f>IF(L127="","",CONCATENATE(L127,Names!$H$3,M127,Names!$J$3,N127,Names!$L$3,O127,Names!$N$3,P127))</f>
        <v/>
      </c>
      <c r="U127" t="str">
        <f>IFERROR(VLOOKUP($A127,Table!$AV$5:$BI$286,Table!$AW$3,FALSE),"")</f>
        <v/>
      </c>
      <c r="V127" t="str">
        <f>IFERROR(VLOOKUP($A127,Table!$AV$5:$BI$286,Table!$AX$3,FALSE),"")</f>
        <v/>
      </c>
      <c r="W127" t="str">
        <f>IF(U127="","",Names!$K$3)</f>
        <v/>
      </c>
      <c r="X127" t="str">
        <f>IF(U127="","",Names!$C$6)</f>
        <v/>
      </c>
      <c r="Y127" t="str">
        <f>IFERROR(VLOOKUP($A127,Table!$AV$5:$BI$286,Table!$AY$3,FALSE),"")</f>
        <v/>
      </c>
      <c r="AA127" s="224" t="str">
        <f>IF(U127="","",CONCATENATE(U127,Names!$H$3,V127,Names!$J$3,W127,Names!$L$3,X127,Names!$N$3,Y127))</f>
        <v/>
      </c>
      <c r="AD127" t="str">
        <f>IFERROR(VLOOKUP($A127,Table!$AV$5:$BI$286,Table!$AW$3,FALSE),"")</f>
        <v/>
      </c>
      <c r="AE127" t="str">
        <f>IFERROR(VLOOKUP($A127,Table!$AV$5:$BI$286,Table!$AX$3,FALSE),"")</f>
        <v/>
      </c>
      <c r="AF127" t="str">
        <f>IF(AD127="","",Names!$K$3)</f>
        <v/>
      </c>
      <c r="AG127" t="str">
        <f>IF(AD127="","",Names!$C$7)</f>
        <v/>
      </c>
      <c r="AH127" t="str">
        <f>IFERROR(VLOOKUP($A127,Table!$AV$5:$BI$286,Table!$AY$3,FALSE),"")</f>
        <v/>
      </c>
      <c r="AJ127" s="224" t="str">
        <f>IF(AD127="","",CONCATENATE(AD127,Names!$H$3,AE127,Names!$J$3,AF127,Names!$L$3,AG127,Names!$N$3,AH127))</f>
        <v/>
      </c>
      <c r="AM127" t="str">
        <f>IFERROR(VLOOKUP($A127,Table!$AV$5:$BI$286,Table!$AW$3,FALSE),"")</f>
        <v/>
      </c>
      <c r="AN127" t="str">
        <f>IFERROR(VLOOKUP($A127,Table!$AV$5:$BI$286,Table!$AX$3,FALSE),"")</f>
        <v/>
      </c>
      <c r="AO127" t="str">
        <f>IF(AM127="","",Names!$K$3)</f>
        <v/>
      </c>
      <c r="AP127" t="str">
        <f>IF(AM127="","",Names!$C$8)</f>
        <v/>
      </c>
      <c r="AQ127" t="str">
        <f>IFERROR(VLOOKUP($A127,Table!$AV$5:$BI$286,Table!$AY$3,FALSE),"")</f>
        <v/>
      </c>
      <c r="AS127" s="224" t="str">
        <f>IF(AM127="","",CONCATENATE(AM127,Names!$H$3,AN127,Names!$J$3,AO127,Names!$L$3,AP127,Names!$N$3,AQ127))</f>
        <v/>
      </c>
      <c r="AV127" t="str">
        <f>IFERROR(VLOOKUP($A127,Table!$AL$5:$AS$286,Table!$AM$3,FALSE),"")</f>
        <v>A2T</v>
      </c>
      <c r="AW127" t="str">
        <f>IFERROR(VLOOKUP($A127,Table!$AL$5:$AS$286,Table!$AN$3,FALSE),"")</f>
        <v>020PRL</v>
      </c>
      <c r="AX127" t="str">
        <f>IF(AV127="","",Names!$K$3)</f>
        <v>RFS</v>
      </c>
      <c r="AY127" t="str">
        <f>IF(AV127="","",Names!$C$10)</f>
        <v>PRLEH</v>
      </c>
      <c r="AZ127" t="str">
        <f>IFERROR(VLOOKUP($A127,Table!$AL$5:$AS$286,Table!$AQ$3,FALSE),"")</f>
        <v>L124</v>
      </c>
      <c r="BB127" s="224" t="str">
        <f>IF(AV127="","",CONCATENATE(AV127,Names!$H$3,AW127,Names!$J$3,AX127,Names!$L$3,AY127,Names!$N$3,AZ127))</f>
        <v>A2T-020PRL:RFS-PRLEH-L124</v>
      </c>
      <c r="BE127" t="str">
        <f>IFERROR(VLOOKUP($A127,Table!$AV$5:$BI$286,Table!$AW$3,FALSE),"")</f>
        <v/>
      </c>
      <c r="BF127" t="str">
        <f>IFERROR(VLOOKUP($A127,Table!$AV$5:$BI$286,Table!$AX$3,FALSE),"")</f>
        <v/>
      </c>
      <c r="BG127" t="str">
        <f>IF(BE127="","",Names!$K$3)</f>
        <v/>
      </c>
      <c r="BH127" t="str">
        <f>IF(BE127="","",Names!$C$10)</f>
        <v/>
      </c>
      <c r="BI127" t="str">
        <f>IFERROR(VLOOKUP($A127,Table!$AV$5:$BI$286,Table!$BC$3,FALSE),"")</f>
        <v/>
      </c>
      <c r="BK127" s="224" t="str">
        <f>IF(BE127="","",CONCATENATE(BE127,Names!$H$3,BF127,Names!$J$3,BG127,Names!$L$3,BH127,Names!$N$3,BI127))</f>
        <v/>
      </c>
      <c r="BN127" t="str">
        <f>IFERROR(VLOOKUP($A127,Table!$AV$5:$BI$286,Table!$AW$3,FALSE),"")</f>
        <v/>
      </c>
      <c r="BO127" t="str">
        <f>IFERROR(VLOOKUP($A127,Table!$AV$5:$BI$286,Table!$AX$3,FALSE),"")</f>
        <v/>
      </c>
      <c r="BP127" t="str">
        <f>IF(BN127="","",Names!$K$3)</f>
        <v/>
      </c>
      <c r="BQ127" t="str">
        <f>IF(BN127="","",Names!$C$10)</f>
        <v/>
      </c>
      <c r="BR127" t="str">
        <f>IFERROR(VLOOKUP($A127,Table!$AV$5:$BI$286,Table!$BF$3,FALSE),"")</f>
        <v/>
      </c>
      <c r="BT127" s="224" t="str">
        <f>IF(BN127="","",CONCATENATE(BN127,Names!$H$3,BO127,Names!$J$3,BP127,Names!$L$3,BQ127,Names!$N$3,BR127))</f>
        <v/>
      </c>
      <c r="BW127" t="str">
        <f>IFERROR(VLOOKUP($A127,Table!$AL$5:$AS$286,Table!$AM$3,FALSE),"")</f>
        <v>A2T</v>
      </c>
      <c r="BX127" t="str">
        <f>IFERROR(VLOOKUP($A127,Table!$AL$5:$AS$286,Table!$AN$3,FALSE),"")</f>
        <v>020PRL</v>
      </c>
      <c r="BY127" t="str">
        <f>IF(BW127="","",Names!$K$3)</f>
        <v>RFS</v>
      </c>
      <c r="BZ127" t="str">
        <f>IF(BW127="","",Names!$C$11)</f>
        <v>PRLTE</v>
      </c>
      <c r="CA127" t="str">
        <f>IFERROR(VLOOKUP($A127,Table!$AL$5:$AS$286,Table!$AQ$3,FALSE),"")</f>
        <v>L124</v>
      </c>
      <c r="CC127" s="224" t="str">
        <f>IF(BW127="","",CONCATENATE(BW127,Names!$H$3,BX127,Names!$J$3,BY127,Names!$L$3,BZ127,Names!$N$3,CA127))</f>
        <v>A2T-020PRL:RFS-PRLTE-L124</v>
      </c>
      <c r="CF127" t="str">
        <f>IFERROR(VLOOKUP($A127,Table!$AV$5:$BI$286,Table!$AW$3,FALSE),"")</f>
        <v/>
      </c>
      <c r="CG127" t="str">
        <f>IFERROR(VLOOKUP($A127,Table!$AV$5:$BI$286,Table!$AX$3,FALSE),"")</f>
        <v/>
      </c>
      <c r="CH127" t="str">
        <f>IF(CF127="","",Names!$K$3)</f>
        <v/>
      </c>
      <c r="CI127" t="str">
        <f>IF(CF127="","",Names!$C$11)</f>
        <v/>
      </c>
      <c r="CJ127" t="str">
        <f>IFERROR(VLOOKUP($A127,Table!$AV$5:$BI$286,Table!$BC$3,FALSE),"")</f>
        <v/>
      </c>
      <c r="CL127" s="224" t="str">
        <f>IF(CF127="","",CONCATENATE(CF127,Names!$H$3,CG127,Names!$J$3,CH127,Names!$L$3,CI127,Names!$N$3,CJ127))</f>
        <v/>
      </c>
      <c r="CO127" t="str">
        <f>IFERROR(VLOOKUP($A127,Table!$AV$5:$BI$286,Table!$AW$3,FALSE),"")</f>
        <v/>
      </c>
      <c r="CP127" t="str">
        <f>IFERROR(VLOOKUP($A127,Table!$AV$5:$BI$286,Table!$AX$3,FALSE),"")</f>
        <v/>
      </c>
      <c r="CQ127" t="str">
        <f>IF(CO127="","",Names!$K$3)</f>
        <v/>
      </c>
      <c r="CR127" t="str">
        <f>IF(CO127="","",Names!$C$11)</f>
        <v/>
      </c>
      <c r="CS127" t="str">
        <f>IFERROR(VLOOKUP($A127,Table!$AV$5:$BI$286,Table!$BF$3,FALSE),"")</f>
        <v/>
      </c>
      <c r="CU127" s="224" t="str">
        <f>IF(CO127="","",CONCATENATE(CO127,Names!$H$3,CP127,Names!$J$3,CQ127,Names!$L$3,CR127,Names!$N$3,CS127))</f>
        <v/>
      </c>
      <c r="CX127" t="str">
        <f>IFERROR(VLOOKUP($A127,Table!$AV$5:$BI$286,Table!$AW$3,FALSE),"")</f>
        <v/>
      </c>
      <c r="CY127" t="str">
        <f>IFERROR(VLOOKUP($A127,Table!$AV$5:$BI$286,Table!$AX$3,FALSE),"")</f>
        <v/>
      </c>
      <c r="CZ127" t="str">
        <f>IF(CX127="","",Names!$K$3)</f>
        <v/>
      </c>
      <c r="DA127" t="str">
        <f>IF(CX127="","",Names!$C$12)</f>
        <v/>
      </c>
      <c r="DB127" t="str">
        <f>IFERROR(VLOOKUP($A127,Table!$AV$5:$BI$286,Table!$BC$3,FALSE),"")</f>
        <v/>
      </c>
      <c r="DD127" s="224" t="str">
        <f>IF(CX127="","",CONCATENATE(CX127,Names!$H$3,CY127,Names!$J$3,CZ127,Names!$L$3,DA127,Names!$N$3,DB127))</f>
        <v/>
      </c>
      <c r="DG127" t="str">
        <f>IFERROR(VLOOKUP($A127,Table!$AV$5:$BI$286,Table!$AW$3,FALSE),"")</f>
        <v/>
      </c>
      <c r="DH127" t="str">
        <f>IFERROR(VLOOKUP($A127,Table!$AV$5:$BI$286,Table!$AX$3,FALSE),"")</f>
        <v/>
      </c>
      <c r="DI127" t="str">
        <f>IF(DG127="","",Names!$K$3)</f>
        <v/>
      </c>
      <c r="DJ127" t="str">
        <f>IF(DG127="","",Names!$C$24)</f>
        <v/>
      </c>
      <c r="DK127" t="str">
        <f>IFERROR(VLOOKUP($A127,Table!$AV$5:$BI$286,Table!$AY$3,FALSE),"")</f>
        <v/>
      </c>
      <c r="DM127" s="224" t="str">
        <f>IF(DG127="","",CONCATENATE(DG127,Names!$H$3,DH127,Names!$J$3,DI127,Names!$L$3,DJ127,Names!$N$3,DK127))</f>
        <v/>
      </c>
      <c r="DP127" s="1170" t="str">
        <f>IFERROR(VLOOKUP($A127,Table!$DI$5:$DO$286,Table!$DJ$3,FALSE),"")</f>
        <v/>
      </c>
      <c r="DQ127" s="1170" t="str">
        <f>IFERROR(VLOOKUP($A127,Table!$DI$5:$DO$286,Table!$DK$3,FALSE),"")</f>
        <v/>
      </c>
      <c r="DR127" s="1170" t="str">
        <f>IF(DP127="","",Names!$K$3)</f>
        <v/>
      </c>
      <c r="DS127" s="1170" t="str">
        <f>IF(DP127="","",Names!$C$26)</f>
        <v/>
      </c>
      <c r="DT127" s="1170" t="str">
        <f>IFERROR(VLOOKUP($A127,Table!$DI$5:$DO$286,Table!$DM$3,FALSE),"")</f>
        <v/>
      </c>
      <c r="DV127" s="224" t="str">
        <f>IF(DP127="","",CONCATENATE(DP127,Names!$H$3,DQ127,Names!$J$3,DR127,Names!$L$3,DS127,Names!$N$3,DT127))</f>
        <v/>
      </c>
      <c r="DY127" s="1170" t="str">
        <f>IFERROR(VLOOKUP($A127,Table!$DI$5:$DO$286,Table!$DJ$3,FALSE),"")</f>
        <v/>
      </c>
      <c r="DZ127" s="1170" t="str">
        <f>IFERROR(VLOOKUP($A127,Table!$DI$5:$DO$286,Table!$DK$3,FALSE),"")</f>
        <v/>
      </c>
      <c r="EA127" s="1170" t="str">
        <f>IF(DY127="","",Names!$K$3)</f>
        <v/>
      </c>
      <c r="EB127" s="1170" t="str">
        <f>IF(DY127="","",Names!$C$25)</f>
        <v/>
      </c>
      <c r="EC127" s="1170" t="str">
        <f>IFERROR(VLOOKUP($A127,Table!$DI$5:$DO$286,Table!$DM$3,FALSE),"")</f>
        <v/>
      </c>
      <c r="EE127" s="224" t="str">
        <f>IF(DY127="","",CONCATENATE(DY127,Names!$H$3,DZ127,Names!$J$3,EA127,Names!$L$3,EB127,Names!$N$3,EC127))</f>
        <v/>
      </c>
      <c r="EH127" t="str">
        <f>IFERROR(VLOOKUP($A127,TCS_C!$R$9:$U$10046,TCS_C!$S$5,FALSE),"")</f>
        <v/>
      </c>
      <c r="EI127" t="str">
        <f>IFERROR(VLOOKUP($A127,TCS_C!$R$9:$U$10046,TCS_C!$T$5,FALSE),"")</f>
        <v/>
      </c>
      <c r="EJ127" t="str">
        <f>IF(EH127="","",Names!$K$3)</f>
        <v/>
      </c>
      <c r="EK127" t="str">
        <f>IF(EH127="","",Names!$C$17)</f>
        <v/>
      </c>
      <c r="EL127" t="str">
        <f>IFERROR(VLOOKUP($A127,TCS_C!$R$9:$U$10046,TCS_C!$U$5,FALSE),"")</f>
        <v/>
      </c>
      <c r="EN127" s="224" t="str">
        <f>IF(EH127="","",CONCATENATE(EH127,Names!$H$3,EI127,Names!$J$3,EJ127,Names!$L$3,EK127,Names!$N$3,EL127))</f>
        <v/>
      </c>
      <c r="EQ127" t="str">
        <f>IFERROR(VLOOKUP($A127,Table!BT163:$BY$286,Table!$BU$3,FALSE),"")</f>
        <v/>
      </c>
      <c r="ER127" t="str">
        <f>IFERROR(VLOOKUP($A127,Table!BT163:$BY$286,Table!$BV$3,FALSE),"")</f>
        <v/>
      </c>
      <c r="ES127" t="str">
        <f>IF(EQ127="","",Names!$K$3)</f>
        <v/>
      </c>
      <c r="ET127" t="str">
        <f>IFERROR(VLOOKUP($A127,Table!BT163:$BY$286,Table!$BW$3,FALSE),"")</f>
        <v/>
      </c>
      <c r="EU127" t="str">
        <f>IFERROR(VLOOKUP($A127,Table!BT163:$BY$286,Table!$BX$3,FALSE),"")</f>
        <v/>
      </c>
      <c r="EW127" s="224" t="str">
        <f>IF(EQ127="","",CONCATENATE(EQ127,Names!$H$3,ER127,Names!$J$3,ES127,Names!$L$3,ET127,Names!$N$3,EU127))</f>
        <v/>
      </c>
      <c r="FB127" t="str">
        <f>IF(EZ127="","",Names!$K$3)</f>
        <v/>
      </c>
      <c r="FF127" s="224" t="str">
        <f>IF(EZ127="","",CONCATENATE(EZ127,Names!$H$3,FA127,Names!$J$3,FB127,Names!$L$3,FC127,Names!$N$3,FD127))</f>
        <v/>
      </c>
      <c r="FG127" s="1266" t="str">
        <f>IF(EZ127="","",CONCATENATE(FC127,Names!$N$3,FD127))</f>
        <v/>
      </c>
    </row>
    <row r="128" spans="1:163">
      <c r="A128" s="72">
        <v>125</v>
      </c>
      <c r="C128" t="str">
        <f>IFERROR(VLOOKUP($A128,Table!$AL$5:$AS$286,Table!$AM$3,FALSE),"")</f>
        <v>A2T</v>
      </c>
      <c r="D128" t="str">
        <f>IFERROR(VLOOKUP($A128,Table!$AL$5:$AS$286,Table!$AN$3,FALSE),"")</f>
        <v>020PRL</v>
      </c>
      <c r="E128" t="str">
        <f>IF(C128="","",Names!$K$3)</f>
        <v>RFS</v>
      </c>
      <c r="F128" t="str">
        <f>IF(C128="","",Names!$C$5)</f>
        <v>PRLRL</v>
      </c>
      <c r="G128" t="str">
        <f>IFERROR(VLOOKUP($A128,Table!$AL$5:$AS$286,Table!$AO$3,FALSE),"")</f>
        <v>125</v>
      </c>
      <c r="I128" s="224" t="str">
        <f>IF(C128="","",CONCATENATE(C128,Names!$H$3,D128,Names!$J$3,E128,Names!$L$3,F128,Names!$N$3,G128))</f>
        <v>A2T-020PRL:RFS-PRLRL-125</v>
      </c>
      <c r="L128" s="1170" t="str">
        <f>IFERROR(VLOOKUP($A128,Table!$AV$5:$BK$286,Table!$AW$3,FALSE),"")</f>
        <v/>
      </c>
      <c r="M128" s="1170" t="str">
        <f>IFERROR(VLOOKUP($A128,Table!$AV$5:$BK$286,Table!$AX$3,FALSE),"")</f>
        <v/>
      </c>
      <c r="N128" s="1170" t="str">
        <f>IF(L128="","",Names!$K$3)</f>
        <v/>
      </c>
      <c r="O128" s="1170" t="str">
        <f>IF(L128="","",Names!$C$9)</f>
        <v/>
      </c>
      <c r="P128" s="1170" t="str">
        <f>IFERROR(VLOOKUP($A128,Table!$AV$5:$BK$286,Table!$AY$3,FALSE),"")</f>
        <v/>
      </c>
      <c r="R128" s="224" t="str">
        <f>IF(L128="","",CONCATENATE(L128,Names!$H$3,M128,Names!$J$3,N128,Names!$L$3,O128,Names!$N$3,P128))</f>
        <v/>
      </c>
      <c r="U128" t="str">
        <f>IFERROR(VLOOKUP($A128,Table!$AV$5:$BI$286,Table!$AW$3,FALSE),"")</f>
        <v/>
      </c>
      <c r="V128" t="str">
        <f>IFERROR(VLOOKUP($A128,Table!$AV$5:$BI$286,Table!$AX$3,FALSE),"")</f>
        <v/>
      </c>
      <c r="W128" t="str">
        <f>IF(U128="","",Names!$K$3)</f>
        <v/>
      </c>
      <c r="X128" t="str">
        <f>IF(U128="","",Names!$C$6)</f>
        <v/>
      </c>
      <c r="Y128" t="str">
        <f>IFERROR(VLOOKUP($A128,Table!$AV$5:$BI$286,Table!$AY$3,FALSE),"")</f>
        <v/>
      </c>
      <c r="AA128" s="224" t="str">
        <f>IF(U128="","",CONCATENATE(U128,Names!$H$3,V128,Names!$J$3,W128,Names!$L$3,X128,Names!$N$3,Y128))</f>
        <v/>
      </c>
      <c r="AD128" t="str">
        <f>IFERROR(VLOOKUP($A128,Table!$AV$5:$BI$286,Table!$AW$3,FALSE),"")</f>
        <v/>
      </c>
      <c r="AE128" t="str">
        <f>IFERROR(VLOOKUP($A128,Table!$AV$5:$BI$286,Table!$AX$3,FALSE),"")</f>
        <v/>
      </c>
      <c r="AF128" t="str">
        <f>IF(AD128="","",Names!$K$3)</f>
        <v/>
      </c>
      <c r="AG128" t="str">
        <f>IF(AD128="","",Names!$C$7)</f>
        <v/>
      </c>
      <c r="AH128" t="str">
        <f>IFERROR(VLOOKUP($A128,Table!$AV$5:$BI$286,Table!$AY$3,FALSE),"")</f>
        <v/>
      </c>
      <c r="AJ128" s="224" t="str">
        <f>IF(AD128="","",CONCATENATE(AD128,Names!$H$3,AE128,Names!$J$3,AF128,Names!$L$3,AG128,Names!$N$3,AH128))</f>
        <v/>
      </c>
      <c r="AM128" t="str">
        <f>IFERROR(VLOOKUP($A128,Table!$AV$5:$BI$286,Table!$AW$3,FALSE),"")</f>
        <v/>
      </c>
      <c r="AN128" t="str">
        <f>IFERROR(VLOOKUP($A128,Table!$AV$5:$BI$286,Table!$AX$3,FALSE),"")</f>
        <v/>
      </c>
      <c r="AO128" t="str">
        <f>IF(AM128="","",Names!$K$3)</f>
        <v/>
      </c>
      <c r="AP128" t="str">
        <f>IF(AM128="","",Names!$C$8)</f>
        <v/>
      </c>
      <c r="AQ128" t="str">
        <f>IFERROR(VLOOKUP($A128,Table!$AV$5:$BI$286,Table!$AY$3,FALSE),"")</f>
        <v/>
      </c>
      <c r="AS128" s="224" t="str">
        <f>IF(AM128="","",CONCATENATE(AM128,Names!$H$3,AN128,Names!$J$3,AO128,Names!$L$3,AP128,Names!$N$3,AQ128))</f>
        <v/>
      </c>
      <c r="AV128" t="str">
        <f>IFERROR(VLOOKUP($A128,Table!$AL$5:$AS$286,Table!$AM$3,FALSE),"")</f>
        <v>A2T</v>
      </c>
      <c r="AW128" t="str">
        <f>IFERROR(VLOOKUP($A128,Table!$AL$5:$AS$286,Table!$AN$3,FALSE),"")</f>
        <v>020PRL</v>
      </c>
      <c r="AX128" t="str">
        <f>IF(AV128="","",Names!$K$3)</f>
        <v>RFS</v>
      </c>
      <c r="AY128" t="str">
        <f>IF(AV128="","",Names!$C$10)</f>
        <v>PRLEH</v>
      </c>
      <c r="AZ128" t="str">
        <f>IFERROR(VLOOKUP($A128,Table!$AL$5:$AS$286,Table!$AQ$3,FALSE),"")</f>
        <v>L125</v>
      </c>
      <c r="BB128" s="224" t="str">
        <f>IF(AV128="","",CONCATENATE(AV128,Names!$H$3,AW128,Names!$J$3,AX128,Names!$L$3,AY128,Names!$N$3,AZ128))</f>
        <v>A2T-020PRL:RFS-PRLEH-L125</v>
      </c>
      <c r="BE128" t="str">
        <f>IFERROR(VLOOKUP($A128,Table!$AV$5:$BI$286,Table!$AW$3,FALSE),"")</f>
        <v/>
      </c>
      <c r="BF128" t="str">
        <f>IFERROR(VLOOKUP($A128,Table!$AV$5:$BI$286,Table!$AX$3,FALSE),"")</f>
        <v/>
      </c>
      <c r="BG128" t="str">
        <f>IF(BE128="","",Names!$K$3)</f>
        <v/>
      </c>
      <c r="BH128" t="str">
        <f>IF(BE128="","",Names!$C$10)</f>
        <v/>
      </c>
      <c r="BI128" t="str">
        <f>IFERROR(VLOOKUP($A128,Table!$AV$5:$BI$286,Table!$BC$3,FALSE),"")</f>
        <v/>
      </c>
      <c r="BK128" s="224" t="str">
        <f>IF(BE128="","",CONCATENATE(BE128,Names!$H$3,BF128,Names!$J$3,BG128,Names!$L$3,BH128,Names!$N$3,BI128))</f>
        <v/>
      </c>
      <c r="BN128" t="str">
        <f>IFERROR(VLOOKUP($A128,Table!$AV$5:$BI$286,Table!$AW$3,FALSE),"")</f>
        <v/>
      </c>
      <c r="BO128" t="str">
        <f>IFERROR(VLOOKUP($A128,Table!$AV$5:$BI$286,Table!$AX$3,FALSE),"")</f>
        <v/>
      </c>
      <c r="BP128" t="str">
        <f>IF(BN128="","",Names!$K$3)</f>
        <v/>
      </c>
      <c r="BQ128" t="str">
        <f>IF(BN128="","",Names!$C$10)</f>
        <v/>
      </c>
      <c r="BR128" t="str">
        <f>IFERROR(VLOOKUP($A128,Table!$AV$5:$BI$286,Table!$BF$3,FALSE),"")</f>
        <v/>
      </c>
      <c r="BT128" s="224" t="str">
        <f>IF(BN128="","",CONCATENATE(BN128,Names!$H$3,BO128,Names!$J$3,BP128,Names!$L$3,BQ128,Names!$N$3,BR128))</f>
        <v/>
      </c>
      <c r="BW128" t="str">
        <f>IFERROR(VLOOKUP($A128,Table!$AL$5:$AS$286,Table!$AM$3,FALSE),"")</f>
        <v>A2T</v>
      </c>
      <c r="BX128" t="str">
        <f>IFERROR(VLOOKUP($A128,Table!$AL$5:$AS$286,Table!$AN$3,FALSE),"")</f>
        <v>020PRL</v>
      </c>
      <c r="BY128" t="str">
        <f>IF(BW128="","",Names!$K$3)</f>
        <v>RFS</v>
      </c>
      <c r="BZ128" t="str">
        <f>IF(BW128="","",Names!$C$11)</f>
        <v>PRLTE</v>
      </c>
      <c r="CA128" t="str">
        <f>IFERROR(VLOOKUP($A128,Table!$AL$5:$AS$286,Table!$AQ$3,FALSE),"")</f>
        <v>L125</v>
      </c>
      <c r="CC128" s="224" t="str">
        <f>IF(BW128="","",CONCATENATE(BW128,Names!$H$3,BX128,Names!$J$3,BY128,Names!$L$3,BZ128,Names!$N$3,CA128))</f>
        <v>A2T-020PRL:RFS-PRLTE-L125</v>
      </c>
      <c r="CF128" t="str">
        <f>IFERROR(VLOOKUP($A128,Table!$AV$5:$BI$286,Table!$AW$3,FALSE),"")</f>
        <v/>
      </c>
      <c r="CG128" t="str">
        <f>IFERROR(VLOOKUP($A128,Table!$AV$5:$BI$286,Table!$AX$3,FALSE),"")</f>
        <v/>
      </c>
      <c r="CH128" t="str">
        <f>IF(CF128="","",Names!$K$3)</f>
        <v/>
      </c>
      <c r="CI128" t="str">
        <f>IF(CF128="","",Names!$C$11)</f>
        <v/>
      </c>
      <c r="CJ128" t="str">
        <f>IFERROR(VLOOKUP($A128,Table!$AV$5:$BI$286,Table!$BC$3,FALSE),"")</f>
        <v/>
      </c>
      <c r="CL128" s="224" t="str">
        <f>IF(CF128="","",CONCATENATE(CF128,Names!$H$3,CG128,Names!$J$3,CH128,Names!$L$3,CI128,Names!$N$3,CJ128))</f>
        <v/>
      </c>
      <c r="CO128" t="str">
        <f>IFERROR(VLOOKUP($A128,Table!$AV$5:$BI$286,Table!$AW$3,FALSE),"")</f>
        <v/>
      </c>
      <c r="CP128" t="str">
        <f>IFERROR(VLOOKUP($A128,Table!$AV$5:$BI$286,Table!$AX$3,FALSE),"")</f>
        <v/>
      </c>
      <c r="CQ128" t="str">
        <f>IF(CO128="","",Names!$K$3)</f>
        <v/>
      </c>
      <c r="CR128" t="str">
        <f>IF(CO128="","",Names!$C$11)</f>
        <v/>
      </c>
      <c r="CS128" t="str">
        <f>IFERROR(VLOOKUP($A128,Table!$AV$5:$BI$286,Table!$BF$3,FALSE),"")</f>
        <v/>
      </c>
      <c r="CU128" s="224" t="str">
        <f>IF(CO128="","",CONCATENATE(CO128,Names!$H$3,CP128,Names!$J$3,CQ128,Names!$L$3,CR128,Names!$N$3,CS128))</f>
        <v/>
      </c>
      <c r="CX128" t="str">
        <f>IFERROR(VLOOKUP($A128,Table!$AV$5:$BI$286,Table!$AW$3,FALSE),"")</f>
        <v/>
      </c>
      <c r="CY128" t="str">
        <f>IFERROR(VLOOKUP($A128,Table!$AV$5:$BI$286,Table!$AX$3,FALSE),"")</f>
        <v/>
      </c>
      <c r="CZ128" t="str">
        <f>IF(CX128="","",Names!$K$3)</f>
        <v/>
      </c>
      <c r="DA128" t="str">
        <f>IF(CX128="","",Names!$C$12)</f>
        <v/>
      </c>
      <c r="DB128" t="str">
        <f>IFERROR(VLOOKUP($A128,Table!$AV$5:$BI$286,Table!$BC$3,FALSE),"")</f>
        <v/>
      </c>
      <c r="DD128" s="224" t="str">
        <f>IF(CX128="","",CONCATENATE(CX128,Names!$H$3,CY128,Names!$J$3,CZ128,Names!$L$3,DA128,Names!$N$3,DB128))</f>
        <v/>
      </c>
      <c r="DG128" t="str">
        <f>IFERROR(VLOOKUP($A128,Table!$AV$5:$BI$286,Table!$AW$3,FALSE),"")</f>
        <v/>
      </c>
      <c r="DH128" t="str">
        <f>IFERROR(VLOOKUP($A128,Table!$AV$5:$BI$286,Table!$AX$3,FALSE),"")</f>
        <v/>
      </c>
      <c r="DI128" t="str">
        <f>IF(DG128="","",Names!$K$3)</f>
        <v/>
      </c>
      <c r="DJ128" t="str">
        <f>IF(DG128="","",Names!$C$24)</f>
        <v/>
      </c>
      <c r="DK128" t="str">
        <f>IFERROR(VLOOKUP($A128,Table!$AV$5:$BI$286,Table!$AY$3,FALSE),"")</f>
        <v/>
      </c>
      <c r="DM128" s="224" t="str">
        <f>IF(DG128="","",CONCATENATE(DG128,Names!$H$3,DH128,Names!$J$3,DI128,Names!$L$3,DJ128,Names!$N$3,DK128))</f>
        <v/>
      </c>
      <c r="DP128" s="1170" t="str">
        <f>IFERROR(VLOOKUP($A128,Table!$DI$5:$DO$286,Table!$DJ$3,FALSE),"")</f>
        <v/>
      </c>
      <c r="DQ128" s="1170" t="str">
        <f>IFERROR(VLOOKUP($A128,Table!$DI$5:$DO$286,Table!$DK$3,FALSE),"")</f>
        <v/>
      </c>
      <c r="DR128" s="1170" t="str">
        <f>IF(DP128="","",Names!$K$3)</f>
        <v/>
      </c>
      <c r="DS128" s="1170" t="str">
        <f>IF(DP128="","",Names!$C$26)</f>
        <v/>
      </c>
      <c r="DT128" s="1170" t="str">
        <f>IFERROR(VLOOKUP($A128,Table!$DI$5:$DO$286,Table!$DM$3,FALSE),"")</f>
        <v/>
      </c>
      <c r="DV128" s="224" t="str">
        <f>IF(DP128="","",CONCATENATE(DP128,Names!$H$3,DQ128,Names!$J$3,DR128,Names!$L$3,DS128,Names!$N$3,DT128))</f>
        <v/>
      </c>
      <c r="DY128" s="1170" t="str">
        <f>IFERROR(VLOOKUP($A128,Table!$DI$5:$DO$286,Table!$DJ$3,FALSE),"")</f>
        <v/>
      </c>
      <c r="DZ128" s="1170" t="str">
        <f>IFERROR(VLOOKUP($A128,Table!$DI$5:$DO$286,Table!$DK$3,FALSE),"")</f>
        <v/>
      </c>
      <c r="EA128" s="1170" t="str">
        <f>IF(DY128="","",Names!$K$3)</f>
        <v/>
      </c>
      <c r="EB128" s="1170" t="str">
        <f>IF(DY128="","",Names!$C$25)</f>
        <v/>
      </c>
      <c r="EC128" s="1170" t="str">
        <f>IFERROR(VLOOKUP($A128,Table!$DI$5:$DO$286,Table!$DM$3,FALSE),"")</f>
        <v/>
      </c>
      <c r="EE128" s="224" t="str">
        <f>IF(DY128="","",CONCATENATE(DY128,Names!$H$3,DZ128,Names!$J$3,EA128,Names!$L$3,EB128,Names!$N$3,EC128))</f>
        <v/>
      </c>
      <c r="EH128" t="str">
        <f>IFERROR(VLOOKUP($A128,TCS_C!$R$9:$U$10046,TCS_C!$S$5,FALSE),"")</f>
        <v/>
      </c>
      <c r="EI128" t="str">
        <f>IFERROR(VLOOKUP($A128,TCS_C!$R$9:$U$10046,TCS_C!$T$5,FALSE),"")</f>
        <v/>
      </c>
      <c r="EJ128" t="str">
        <f>IF(EH128="","",Names!$K$3)</f>
        <v/>
      </c>
      <c r="EK128" t="str">
        <f>IF(EH128="","",Names!$C$17)</f>
        <v/>
      </c>
      <c r="EL128" t="str">
        <f>IFERROR(VLOOKUP($A128,TCS_C!$R$9:$U$10046,TCS_C!$U$5,FALSE),"")</f>
        <v/>
      </c>
      <c r="EN128" s="224" t="str">
        <f>IF(EH128="","",CONCATENATE(EH128,Names!$H$3,EI128,Names!$J$3,EJ128,Names!$L$3,EK128,Names!$N$3,EL128))</f>
        <v/>
      </c>
      <c r="EQ128" t="str">
        <f>IFERROR(VLOOKUP($A128,Table!BT164:$BY$286,Table!$BU$3,FALSE),"")</f>
        <v/>
      </c>
      <c r="ER128" t="str">
        <f>IFERROR(VLOOKUP($A128,Table!BT164:$BY$286,Table!$BV$3,FALSE),"")</f>
        <v/>
      </c>
      <c r="ES128" t="str">
        <f>IF(EQ128="","",Names!$K$3)</f>
        <v/>
      </c>
      <c r="ET128" t="str">
        <f>IFERROR(VLOOKUP($A128,Table!BT164:$BY$286,Table!$BW$3,FALSE),"")</f>
        <v/>
      </c>
      <c r="EU128" t="str">
        <f>IFERROR(VLOOKUP($A128,Table!BT164:$BY$286,Table!$BX$3,FALSE),"")</f>
        <v/>
      </c>
      <c r="EW128" s="224" t="str">
        <f>IF(EQ128="","",CONCATENATE(EQ128,Names!$H$3,ER128,Names!$J$3,ES128,Names!$L$3,ET128,Names!$N$3,EU128))</f>
        <v/>
      </c>
      <c r="FB128" t="str">
        <f>IF(EZ128="","",Names!$K$3)</f>
        <v/>
      </c>
      <c r="FF128" s="224" t="str">
        <f>IF(EZ128="","",CONCATENATE(EZ128,Names!$H$3,FA128,Names!$J$3,FB128,Names!$L$3,FC128,Names!$N$3,FD128))</f>
        <v/>
      </c>
      <c r="FG128" s="1266" t="str">
        <f>IF(EZ128="","",CONCATENATE(FC128,Names!$N$3,FD128))</f>
        <v/>
      </c>
    </row>
    <row r="129" spans="1:163">
      <c r="A129" s="72">
        <v>126</v>
      </c>
      <c r="C129" t="str">
        <f>IFERROR(VLOOKUP($A129,Table!$AL$5:$AS$286,Table!$AM$3,FALSE),"")</f>
        <v>A2T</v>
      </c>
      <c r="D129" t="str">
        <f>IFERROR(VLOOKUP($A129,Table!$AL$5:$AS$286,Table!$AN$3,FALSE),"")</f>
        <v>020PRL</v>
      </c>
      <c r="E129" t="str">
        <f>IF(C129="","",Names!$K$3)</f>
        <v>RFS</v>
      </c>
      <c r="F129" t="str">
        <f>IF(C129="","",Names!$C$5)</f>
        <v>PRLRL</v>
      </c>
      <c r="G129" t="str">
        <f>IFERROR(VLOOKUP($A129,Table!$AL$5:$AS$286,Table!$AO$3,FALSE),"")</f>
        <v>126</v>
      </c>
      <c r="I129" s="224" t="str">
        <f>IF(C129="","",CONCATENATE(C129,Names!$H$3,D129,Names!$J$3,E129,Names!$L$3,F129,Names!$N$3,G129))</f>
        <v>A2T-020PRL:RFS-PRLRL-126</v>
      </c>
      <c r="L129" s="1170" t="str">
        <f>IFERROR(VLOOKUP($A129,Table!$AV$5:$BK$286,Table!$AW$3,FALSE),"")</f>
        <v/>
      </c>
      <c r="M129" s="1170" t="str">
        <f>IFERROR(VLOOKUP($A129,Table!$AV$5:$BK$286,Table!$AX$3,FALSE),"")</f>
        <v/>
      </c>
      <c r="N129" s="1170" t="str">
        <f>IF(L129="","",Names!$K$3)</f>
        <v/>
      </c>
      <c r="O129" s="1170" t="str">
        <f>IF(L129="","",Names!$C$9)</f>
        <v/>
      </c>
      <c r="P129" s="1170" t="str">
        <f>IFERROR(VLOOKUP($A129,Table!$AV$5:$BK$286,Table!$AY$3,FALSE),"")</f>
        <v/>
      </c>
      <c r="R129" s="224" t="str">
        <f>IF(L129="","",CONCATENATE(L129,Names!$H$3,M129,Names!$J$3,N129,Names!$L$3,O129,Names!$N$3,P129))</f>
        <v/>
      </c>
      <c r="U129" t="str">
        <f>IFERROR(VLOOKUP($A129,Table!$AV$5:$BI$286,Table!$AW$3,FALSE),"")</f>
        <v/>
      </c>
      <c r="V129" t="str">
        <f>IFERROR(VLOOKUP($A129,Table!$AV$5:$BI$286,Table!$AX$3,FALSE),"")</f>
        <v/>
      </c>
      <c r="W129" t="str">
        <f>IF(U129="","",Names!$K$3)</f>
        <v/>
      </c>
      <c r="X129" t="str">
        <f>IF(U129="","",Names!$C$6)</f>
        <v/>
      </c>
      <c r="Y129" t="str">
        <f>IFERROR(VLOOKUP($A129,Table!$AV$5:$BI$286,Table!$AY$3,FALSE),"")</f>
        <v/>
      </c>
      <c r="AA129" s="224" t="str">
        <f>IF(U129="","",CONCATENATE(U129,Names!$H$3,V129,Names!$J$3,W129,Names!$L$3,X129,Names!$N$3,Y129))</f>
        <v/>
      </c>
      <c r="AD129" t="str">
        <f>IFERROR(VLOOKUP($A129,Table!$AV$5:$BI$286,Table!$AW$3,FALSE),"")</f>
        <v/>
      </c>
      <c r="AE129" t="str">
        <f>IFERROR(VLOOKUP($A129,Table!$AV$5:$BI$286,Table!$AX$3,FALSE),"")</f>
        <v/>
      </c>
      <c r="AF129" t="str">
        <f>IF(AD129="","",Names!$K$3)</f>
        <v/>
      </c>
      <c r="AG129" t="str">
        <f>IF(AD129="","",Names!$C$7)</f>
        <v/>
      </c>
      <c r="AH129" t="str">
        <f>IFERROR(VLOOKUP($A129,Table!$AV$5:$BI$286,Table!$AY$3,FALSE),"")</f>
        <v/>
      </c>
      <c r="AJ129" s="224" t="str">
        <f>IF(AD129="","",CONCATENATE(AD129,Names!$H$3,AE129,Names!$J$3,AF129,Names!$L$3,AG129,Names!$N$3,AH129))</f>
        <v/>
      </c>
      <c r="AM129" t="str">
        <f>IFERROR(VLOOKUP($A129,Table!$AV$5:$BI$286,Table!$AW$3,FALSE),"")</f>
        <v/>
      </c>
      <c r="AN129" t="str">
        <f>IFERROR(VLOOKUP($A129,Table!$AV$5:$BI$286,Table!$AX$3,FALSE),"")</f>
        <v/>
      </c>
      <c r="AO129" t="str">
        <f>IF(AM129="","",Names!$K$3)</f>
        <v/>
      </c>
      <c r="AP129" t="str">
        <f>IF(AM129="","",Names!$C$8)</f>
        <v/>
      </c>
      <c r="AQ129" t="str">
        <f>IFERROR(VLOOKUP($A129,Table!$AV$5:$BI$286,Table!$AY$3,FALSE),"")</f>
        <v/>
      </c>
      <c r="AS129" s="224" t="str">
        <f>IF(AM129="","",CONCATENATE(AM129,Names!$H$3,AN129,Names!$J$3,AO129,Names!$L$3,AP129,Names!$N$3,AQ129))</f>
        <v/>
      </c>
      <c r="AV129" t="str">
        <f>IFERROR(VLOOKUP($A129,Table!$AL$5:$AS$286,Table!$AM$3,FALSE),"")</f>
        <v>A2T</v>
      </c>
      <c r="AW129" t="str">
        <f>IFERROR(VLOOKUP($A129,Table!$AL$5:$AS$286,Table!$AN$3,FALSE),"")</f>
        <v>020PRL</v>
      </c>
      <c r="AX129" t="str">
        <f>IF(AV129="","",Names!$K$3)</f>
        <v>RFS</v>
      </c>
      <c r="AY129" t="str">
        <f>IF(AV129="","",Names!$C$10)</f>
        <v>PRLEH</v>
      </c>
      <c r="AZ129" t="str">
        <f>IFERROR(VLOOKUP($A129,Table!$AL$5:$AS$286,Table!$AQ$3,FALSE),"")</f>
        <v>L126</v>
      </c>
      <c r="BB129" s="224" t="str">
        <f>IF(AV129="","",CONCATENATE(AV129,Names!$H$3,AW129,Names!$J$3,AX129,Names!$L$3,AY129,Names!$N$3,AZ129))</f>
        <v>A2T-020PRL:RFS-PRLEH-L126</v>
      </c>
      <c r="BE129" t="str">
        <f>IFERROR(VLOOKUP($A129,Table!$AV$5:$BI$286,Table!$AW$3,FALSE),"")</f>
        <v/>
      </c>
      <c r="BF129" t="str">
        <f>IFERROR(VLOOKUP($A129,Table!$AV$5:$BI$286,Table!$AX$3,FALSE),"")</f>
        <v/>
      </c>
      <c r="BG129" t="str">
        <f>IF(BE129="","",Names!$K$3)</f>
        <v/>
      </c>
      <c r="BH129" t="str">
        <f>IF(BE129="","",Names!$C$10)</f>
        <v/>
      </c>
      <c r="BI129" t="str">
        <f>IFERROR(VLOOKUP($A129,Table!$AV$5:$BI$286,Table!$BC$3,FALSE),"")</f>
        <v/>
      </c>
      <c r="BK129" s="224" t="str">
        <f>IF(BE129="","",CONCATENATE(BE129,Names!$H$3,BF129,Names!$J$3,BG129,Names!$L$3,BH129,Names!$N$3,BI129))</f>
        <v/>
      </c>
      <c r="BN129" t="str">
        <f>IFERROR(VLOOKUP($A129,Table!$AV$5:$BI$286,Table!$AW$3,FALSE),"")</f>
        <v/>
      </c>
      <c r="BO129" t="str">
        <f>IFERROR(VLOOKUP($A129,Table!$AV$5:$BI$286,Table!$AX$3,FALSE),"")</f>
        <v/>
      </c>
      <c r="BP129" t="str">
        <f>IF(BN129="","",Names!$K$3)</f>
        <v/>
      </c>
      <c r="BQ129" t="str">
        <f>IF(BN129="","",Names!$C$10)</f>
        <v/>
      </c>
      <c r="BR129" t="str">
        <f>IFERROR(VLOOKUP($A129,Table!$AV$5:$BI$286,Table!$BF$3,FALSE),"")</f>
        <v/>
      </c>
      <c r="BT129" s="224" t="str">
        <f>IF(BN129="","",CONCATENATE(BN129,Names!$H$3,BO129,Names!$J$3,BP129,Names!$L$3,BQ129,Names!$N$3,BR129))</f>
        <v/>
      </c>
      <c r="BW129" t="str">
        <f>IFERROR(VLOOKUP($A129,Table!$AL$5:$AS$286,Table!$AM$3,FALSE),"")</f>
        <v>A2T</v>
      </c>
      <c r="BX129" t="str">
        <f>IFERROR(VLOOKUP($A129,Table!$AL$5:$AS$286,Table!$AN$3,FALSE),"")</f>
        <v>020PRL</v>
      </c>
      <c r="BY129" t="str">
        <f>IF(BW129="","",Names!$K$3)</f>
        <v>RFS</v>
      </c>
      <c r="BZ129" t="str">
        <f>IF(BW129="","",Names!$C$11)</f>
        <v>PRLTE</v>
      </c>
      <c r="CA129" t="str">
        <f>IFERROR(VLOOKUP($A129,Table!$AL$5:$AS$286,Table!$AQ$3,FALSE),"")</f>
        <v>L126</v>
      </c>
      <c r="CC129" s="224" t="str">
        <f>IF(BW129="","",CONCATENATE(BW129,Names!$H$3,BX129,Names!$J$3,BY129,Names!$L$3,BZ129,Names!$N$3,CA129))</f>
        <v>A2T-020PRL:RFS-PRLTE-L126</v>
      </c>
      <c r="CF129" t="str">
        <f>IFERROR(VLOOKUP($A129,Table!$AV$5:$BI$286,Table!$AW$3,FALSE),"")</f>
        <v/>
      </c>
      <c r="CG129" t="str">
        <f>IFERROR(VLOOKUP($A129,Table!$AV$5:$BI$286,Table!$AX$3,FALSE),"")</f>
        <v/>
      </c>
      <c r="CH129" t="str">
        <f>IF(CF129="","",Names!$K$3)</f>
        <v/>
      </c>
      <c r="CI129" t="str">
        <f>IF(CF129="","",Names!$C$11)</f>
        <v/>
      </c>
      <c r="CJ129" t="str">
        <f>IFERROR(VLOOKUP($A129,Table!$AV$5:$BI$286,Table!$BC$3,FALSE),"")</f>
        <v/>
      </c>
      <c r="CL129" s="224" t="str">
        <f>IF(CF129="","",CONCATENATE(CF129,Names!$H$3,CG129,Names!$J$3,CH129,Names!$L$3,CI129,Names!$N$3,CJ129))</f>
        <v/>
      </c>
      <c r="CO129" t="str">
        <f>IFERROR(VLOOKUP($A129,Table!$AV$5:$BI$286,Table!$AW$3,FALSE),"")</f>
        <v/>
      </c>
      <c r="CP129" t="str">
        <f>IFERROR(VLOOKUP($A129,Table!$AV$5:$BI$286,Table!$AX$3,FALSE),"")</f>
        <v/>
      </c>
      <c r="CQ129" t="str">
        <f>IF(CO129="","",Names!$K$3)</f>
        <v/>
      </c>
      <c r="CR129" t="str">
        <f>IF(CO129="","",Names!$C$11)</f>
        <v/>
      </c>
      <c r="CS129" t="str">
        <f>IFERROR(VLOOKUP($A129,Table!$AV$5:$BI$286,Table!$BF$3,FALSE),"")</f>
        <v/>
      </c>
      <c r="CU129" s="224" t="str">
        <f>IF(CO129="","",CONCATENATE(CO129,Names!$H$3,CP129,Names!$J$3,CQ129,Names!$L$3,CR129,Names!$N$3,CS129))</f>
        <v/>
      </c>
      <c r="CX129" t="str">
        <f>IFERROR(VLOOKUP($A129,Table!$AV$5:$BI$286,Table!$AW$3,FALSE),"")</f>
        <v/>
      </c>
      <c r="CY129" t="str">
        <f>IFERROR(VLOOKUP($A129,Table!$AV$5:$BI$286,Table!$AX$3,FALSE),"")</f>
        <v/>
      </c>
      <c r="CZ129" t="str">
        <f>IF(CX129="","",Names!$K$3)</f>
        <v/>
      </c>
      <c r="DA129" t="str">
        <f>IF(CX129="","",Names!$C$12)</f>
        <v/>
      </c>
      <c r="DB129" t="str">
        <f>IFERROR(VLOOKUP($A129,Table!$AV$5:$BI$286,Table!$BC$3,FALSE),"")</f>
        <v/>
      </c>
      <c r="DD129" s="224" t="str">
        <f>IF(CX129="","",CONCATENATE(CX129,Names!$H$3,CY129,Names!$J$3,CZ129,Names!$L$3,DA129,Names!$N$3,DB129))</f>
        <v/>
      </c>
      <c r="DG129" t="str">
        <f>IFERROR(VLOOKUP($A129,Table!$AV$5:$BI$286,Table!$AW$3,FALSE),"")</f>
        <v/>
      </c>
      <c r="DH129" t="str">
        <f>IFERROR(VLOOKUP($A129,Table!$AV$5:$BI$286,Table!$AX$3,FALSE),"")</f>
        <v/>
      </c>
      <c r="DI129" t="str">
        <f>IF(DG129="","",Names!$K$3)</f>
        <v/>
      </c>
      <c r="DJ129" t="str">
        <f>IF(DG129="","",Names!$C$24)</f>
        <v/>
      </c>
      <c r="DK129" t="str">
        <f>IFERROR(VLOOKUP($A129,Table!$AV$5:$BI$286,Table!$AY$3,FALSE),"")</f>
        <v/>
      </c>
      <c r="DM129" s="224" t="str">
        <f>IF(DG129="","",CONCATENATE(DG129,Names!$H$3,DH129,Names!$J$3,DI129,Names!$L$3,DJ129,Names!$N$3,DK129))</f>
        <v/>
      </c>
      <c r="DP129" s="1170" t="str">
        <f>IFERROR(VLOOKUP($A129,Table!$DI$5:$DO$286,Table!$DJ$3,FALSE),"")</f>
        <v/>
      </c>
      <c r="DQ129" s="1170" t="str">
        <f>IFERROR(VLOOKUP($A129,Table!$DI$5:$DO$286,Table!$DK$3,FALSE),"")</f>
        <v/>
      </c>
      <c r="DR129" s="1170" t="str">
        <f>IF(DP129="","",Names!$K$3)</f>
        <v/>
      </c>
      <c r="DS129" s="1170" t="str">
        <f>IF(DP129="","",Names!$C$26)</f>
        <v/>
      </c>
      <c r="DT129" s="1170" t="str">
        <f>IFERROR(VLOOKUP($A129,Table!$DI$5:$DO$286,Table!$DM$3,FALSE),"")</f>
        <v/>
      </c>
      <c r="DV129" s="224" t="str">
        <f>IF(DP129="","",CONCATENATE(DP129,Names!$H$3,DQ129,Names!$J$3,DR129,Names!$L$3,DS129,Names!$N$3,DT129))</f>
        <v/>
      </c>
      <c r="DY129" s="1170" t="str">
        <f>IFERROR(VLOOKUP($A129,Table!$DI$5:$DO$286,Table!$DJ$3,FALSE),"")</f>
        <v/>
      </c>
      <c r="DZ129" s="1170" t="str">
        <f>IFERROR(VLOOKUP($A129,Table!$DI$5:$DO$286,Table!$DK$3,FALSE),"")</f>
        <v/>
      </c>
      <c r="EA129" s="1170" t="str">
        <f>IF(DY129="","",Names!$K$3)</f>
        <v/>
      </c>
      <c r="EB129" s="1170" t="str">
        <f>IF(DY129="","",Names!$C$25)</f>
        <v/>
      </c>
      <c r="EC129" s="1170" t="str">
        <f>IFERROR(VLOOKUP($A129,Table!$DI$5:$DO$286,Table!$DM$3,FALSE),"")</f>
        <v/>
      </c>
      <c r="EE129" s="224" t="str">
        <f>IF(DY129="","",CONCATENATE(DY129,Names!$H$3,DZ129,Names!$J$3,EA129,Names!$L$3,EB129,Names!$N$3,EC129))</f>
        <v/>
      </c>
      <c r="EH129" t="str">
        <f>IFERROR(VLOOKUP($A129,TCS_C!$R$9:$U$10046,TCS_C!$S$5,FALSE),"")</f>
        <v/>
      </c>
      <c r="EI129" t="str">
        <f>IFERROR(VLOOKUP($A129,TCS_C!$R$9:$U$10046,TCS_C!$T$5,FALSE),"")</f>
        <v/>
      </c>
      <c r="EJ129" t="str">
        <f>IF(EH129="","",Names!$K$3)</f>
        <v/>
      </c>
      <c r="EK129" t="str">
        <f>IF(EH129="","",Names!$C$17)</f>
        <v/>
      </c>
      <c r="EL129" t="str">
        <f>IFERROR(VLOOKUP($A129,TCS_C!$R$9:$U$10046,TCS_C!$U$5,FALSE),"")</f>
        <v/>
      </c>
      <c r="EN129" s="224" t="str">
        <f>IF(EH129="","",CONCATENATE(EH129,Names!$H$3,EI129,Names!$J$3,EJ129,Names!$L$3,EK129,Names!$N$3,EL129))</f>
        <v/>
      </c>
      <c r="EQ129" t="str">
        <f>IFERROR(VLOOKUP($A129,Table!BT165:$BY$286,Table!$BU$3,FALSE),"")</f>
        <v/>
      </c>
      <c r="ER129" t="str">
        <f>IFERROR(VLOOKUP($A129,Table!BT165:$BY$286,Table!$BV$3,FALSE),"")</f>
        <v/>
      </c>
      <c r="ES129" t="str">
        <f>IF(EQ129="","",Names!$K$3)</f>
        <v/>
      </c>
      <c r="ET129" t="str">
        <f>IFERROR(VLOOKUP($A129,Table!BT165:$BY$286,Table!$BW$3,FALSE),"")</f>
        <v/>
      </c>
      <c r="EU129" t="str">
        <f>IFERROR(VLOOKUP($A129,Table!BT165:$BY$286,Table!$BX$3,FALSE),"")</f>
        <v/>
      </c>
      <c r="EW129" s="224" t="str">
        <f>IF(EQ129="","",CONCATENATE(EQ129,Names!$H$3,ER129,Names!$J$3,ES129,Names!$L$3,ET129,Names!$N$3,EU129))</f>
        <v/>
      </c>
      <c r="FB129" t="str">
        <f>IF(EZ129="","",Names!$K$3)</f>
        <v/>
      </c>
      <c r="FF129" s="224" t="str">
        <f>IF(EZ129="","",CONCATENATE(EZ129,Names!$H$3,FA129,Names!$J$3,FB129,Names!$L$3,FC129,Names!$N$3,FD129))</f>
        <v/>
      </c>
      <c r="FG129" s="1266" t="str">
        <f>IF(EZ129="","",CONCATENATE(FC129,Names!$N$3,FD129))</f>
        <v/>
      </c>
    </row>
    <row r="130" spans="1:163">
      <c r="A130" s="72">
        <v>127</v>
      </c>
      <c r="C130" t="str">
        <f>IFERROR(VLOOKUP($A130,Table!$AL$5:$AS$286,Table!$AM$3,FALSE),"")</f>
        <v>A2T</v>
      </c>
      <c r="D130" t="str">
        <f>IFERROR(VLOOKUP($A130,Table!$AL$5:$AS$286,Table!$AN$3,FALSE),"")</f>
        <v>030PRL</v>
      </c>
      <c r="E130" t="str">
        <f>IF(C130="","",Names!$K$3)</f>
        <v>RFS</v>
      </c>
      <c r="F130" t="str">
        <f>IF(C130="","",Names!$C$5)</f>
        <v>PRLRL</v>
      </c>
      <c r="G130" t="str">
        <f>IFERROR(VLOOKUP($A130,Table!$AL$5:$AS$286,Table!$AO$3,FALSE),"")</f>
        <v>127</v>
      </c>
      <c r="I130" s="224" t="str">
        <f>IF(C130="","",CONCATENATE(C130,Names!$H$3,D130,Names!$J$3,E130,Names!$L$3,F130,Names!$N$3,G130))</f>
        <v>A2T-030PRL:RFS-PRLRL-127</v>
      </c>
      <c r="L130" s="1170" t="str">
        <f>IFERROR(VLOOKUP($A130,Table!$AV$5:$BK$286,Table!$AW$3,FALSE),"")</f>
        <v/>
      </c>
      <c r="M130" s="1170" t="str">
        <f>IFERROR(VLOOKUP($A130,Table!$AV$5:$BK$286,Table!$AX$3,FALSE),"")</f>
        <v/>
      </c>
      <c r="N130" s="1170" t="str">
        <f>IF(L130="","",Names!$K$3)</f>
        <v/>
      </c>
      <c r="O130" s="1170" t="str">
        <f>IF(L130="","",Names!$C$9)</f>
        <v/>
      </c>
      <c r="P130" s="1170" t="str">
        <f>IFERROR(VLOOKUP($A130,Table!$AV$5:$BK$286,Table!$AY$3,FALSE),"")</f>
        <v/>
      </c>
      <c r="R130" s="224" t="str">
        <f>IF(L130="","",CONCATENATE(L130,Names!$H$3,M130,Names!$J$3,N130,Names!$L$3,O130,Names!$N$3,P130))</f>
        <v/>
      </c>
      <c r="U130" t="str">
        <f>IFERROR(VLOOKUP($A130,Table!$AV$5:$BI$286,Table!$AW$3,FALSE),"")</f>
        <v/>
      </c>
      <c r="V130" t="str">
        <f>IFERROR(VLOOKUP($A130,Table!$AV$5:$BI$286,Table!$AX$3,FALSE),"")</f>
        <v/>
      </c>
      <c r="W130" t="str">
        <f>IF(U130="","",Names!$K$3)</f>
        <v/>
      </c>
      <c r="X130" t="str">
        <f>IF(U130="","",Names!$C$6)</f>
        <v/>
      </c>
      <c r="Y130" t="str">
        <f>IFERROR(VLOOKUP($A130,Table!$AV$5:$BI$286,Table!$AY$3,FALSE),"")</f>
        <v/>
      </c>
      <c r="AA130" s="224" t="str">
        <f>IF(U130="","",CONCATENATE(U130,Names!$H$3,V130,Names!$J$3,W130,Names!$L$3,X130,Names!$N$3,Y130))</f>
        <v/>
      </c>
      <c r="AD130" t="str">
        <f>IFERROR(VLOOKUP($A130,Table!$AV$5:$BI$286,Table!$AW$3,FALSE),"")</f>
        <v/>
      </c>
      <c r="AE130" t="str">
        <f>IFERROR(VLOOKUP($A130,Table!$AV$5:$BI$286,Table!$AX$3,FALSE),"")</f>
        <v/>
      </c>
      <c r="AF130" t="str">
        <f>IF(AD130="","",Names!$K$3)</f>
        <v/>
      </c>
      <c r="AG130" t="str">
        <f>IF(AD130="","",Names!$C$7)</f>
        <v/>
      </c>
      <c r="AH130" t="str">
        <f>IFERROR(VLOOKUP($A130,Table!$AV$5:$BI$286,Table!$AY$3,FALSE),"")</f>
        <v/>
      </c>
      <c r="AJ130" s="224" t="str">
        <f>IF(AD130="","",CONCATENATE(AD130,Names!$H$3,AE130,Names!$J$3,AF130,Names!$L$3,AG130,Names!$N$3,AH130))</f>
        <v/>
      </c>
      <c r="AM130" t="str">
        <f>IFERROR(VLOOKUP($A130,Table!$AV$5:$BI$286,Table!$AW$3,FALSE),"")</f>
        <v/>
      </c>
      <c r="AN130" t="str">
        <f>IFERROR(VLOOKUP($A130,Table!$AV$5:$BI$286,Table!$AX$3,FALSE),"")</f>
        <v/>
      </c>
      <c r="AO130" t="str">
        <f>IF(AM130="","",Names!$K$3)</f>
        <v/>
      </c>
      <c r="AP130" t="str">
        <f>IF(AM130="","",Names!$C$8)</f>
        <v/>
      </c>
      <c r="AQ130" t="str">
        <f>IFERROR(VLOOKUP($A130,Table!$AV$5:$BI$286,Table!$AY$3,FALSE),"")</f>
        <v/>
      </c>
      <c r="AS130" s="224" t="str">
        <f>IF(AM130="","",CONCATENATE(AM130,Names!$H$3,AN130,Names!$J$3,AO130,Names!$L$3,AP130,Names!$N$3,AQ130))</f>
        <v/>
      </c>
      <c r="AV130" t="str">
        <f>IFERROR(VLOOKUP($A130,Table!$AL$5:$AS$286,Table!$AM$3,FALSE),"")</f>
        <v>A2T</v>
      </c>
      <c r="AW130" t="str">
        <f>IFERROR(VLOOKUP($A130,Table!$AL$5:$AS$286,Table!$AN$3,FALSE),"")</f>
        <v>030PRL</v>
      </c>
      <c r="AX130" t="str">
        <f>IF(AV130="","",Names!$K$3)</f>
        <v>RFS</v>
      </c>
      <c r="AY130" t="str">
        <f>IF(AV130="","",Names!$C$10)</f>
        <v>PRLEH</v>
      </c>
      <c r="AZ130" t="str">
        <f>IFERROR(VLOOKUP($A130,Table!$AL$5:$AS$286,Table!$AQ$3,FALSE),"")</f>
        <v>L127</v>
      </c>
      <c r="BB130" s="224" t="str">
        <f>IF(AV130="","",CONCATENATE(AV130,Names!$H$3,AW130,Names!$J$3,AX130,Names!$L$3,AY130,Names!$N$3,AZ130))</f>
        <v>A2T-030PRL:RFS-PRLEH-L127</v>
      </c>
      <c r="BE130" t="str">
        <f>IFERROR(VLOOKUP($A130,Table!$AV$5:$BI$286,Table!$AW$3,FALSE),"")</f>
        <v/>
      </c>
      <c r="BF130" t="str">
        <f>IFERROR(VLOOKUP($A130,Table!$AV$5:$BI$286,Table!$AX$3,FALSE),"")</f>
        <v/>
      </c>
      <c r="BG130" t="str">
        <f>IF(BE130="","",Names!$K$3)</f>
        <v/>
      </c>
      <c r="BH130" t="str">
        <f>IF(BE130="","",Names!$C$10)</f>
        <v/>
      </c>
      <c r="BI130" t="str">
        <f>IFERROR(VLOOKUP($A130,Table!$AV$5:$BI$286,Table!$BC$3,FALSE),"")</f>
        <v/>
      </c>
      <c r="BK130" s="224" t="str">
        <f>IF(BE130="","",CONCATENATE(BE130,Names!$H$3,BF130,Names!$J$3,BG130,Names!$L$3,BH130,Names!$N$3,BI130))</f>
        <v/>
      </c>
      <c r="BN130" t="str">
        <f>IFERROR(VLOOKUP($A130,Table!$AV$5:$BI$286,Table!$AW$3,FALSE),"")</f>
        <v/>
      </c>
      <c r="BO130" t="str">
        <f>IFERROR(VLOOKUP($A130,Table!$AV$5:$BI$286,Table!$AX$3,FALSE),"")</f>
        <v/>
      </c>
      <c r="BP130" t="str">
        <f>IF(BN130="","",Names!$K$3)</f>
        <v/>
      </c>
      <c r="BQ130" t="str">
        <f>IF(BN130="","",Names!$C$10)</f>
        <v/>
      </c>
      <c r="BR130" t="str">
        <f>IFERROR(VLOOKUP($A130,Table!$AV$5:$BI$286,Table!$BF$3,FALSE),"")</f>
        <v/>
      </c>
      <c r="BT130" s="224" t="str">
        <f>IF(BN130="","",CONCATENATE(BN130,Names!$H$3,BO130,Names!$J$3,BP130,Names!$L$3,BQ130,Names!$N$3,BR130))</f>
        <v/>
      </c>
      <c r="BW130" t="str">
        <f>IFERROR(VLOOKUP($A130,Table!$AL$5:$AS$286,Table!$AM$3,FALSE),"")</f>
        <v>A2T</v>
      </c>
      <c r="BX130" t="str">
        <f>IFERROR(VLOOKUP($A130,Table!$AL$5:$AS$286,Table!$AN$3,FALSE),"")</f>
        <v>030PRL</v>
      </c>
      <c r="BY130" t="str">
        <f>IF(BW130="","",Names!$K$3)</f>
        <v>RFS</v>
      </c>
      <c r="BZ130" t="str">
        <f>IF(BW130="","",Names!$C$11)</f>
        <v>PRLTE</v>
      </c>
      <c r="CA130" t="str">
        <f>IFERROR(VLOOKUP($A130,Table!$AL$5:$AS$286,Table!$AQ$3,FALSE),"")</f>
        <v>L127</v>
      </c>
      <c r="CC130" s="224" t="str">
        <f>IF(BW130="","",CONCATENATE(BW130,Names!$H$3,BX130,Names!$J$3,BY130,Names!$L$3,BZ130,Names!$N$3,CA130))</f>
        <v>A2T-030PRL:RFS-PRLTE-L127</v>
      </c>
      <c r="CF130" t="str">
        <f>IFERROR(VLOOKUP($A130,Table!$AV$5:$BI$286,Table!$AW$3,FALSE),"")</f>
        <v/>
      </c>
      <c r="CG130" t="str">
        <f>IFERROR(VLOOKUP($A130,Table!$AV$5:$BI$286,Table!$AX$3,FALSE),"")</f>
        <v/>
      </c>
      <c r="CH130" t="str">
        <f>IF(CF130="","",Names!$K$3)</f>
        <v/>
      </c>
      <c r="CI130" t="str">
        <f>IF(CF130="","",Names!$C$11)</f>
        <v/>
      </c>
      <c r="CJ130" t="str">
        <f>IFERROR(VLOOKUP($A130,Table!$AV$5:$BI$286,Table!$BC$3,FALSE),"")</f>
        <v/>
      </c>
      <c r="CL130" s="224" t="str">
        <f>IF(CF130="","",CONCATENATE(CF130,Names!$H$3,CG130,Names!$J$3,CH130,Names!$L$3,CI130,Names!$N$3,CJ130))</f>
        <v/>
      </c>
      <c r="CO130" t="str">
        <f>IFERROR(VLOOKUP($A130,Table!$AV$5:$BI$286,Table!$AW$3,FALSE),"")</f>
        <v/>
      </c>
      <c r="CP130" t="str">
        <f>IFERROR(VLOOKUP($A130,Table!$AV$5:$BI$286,Table!$AX$3,FALSE),"")</f>
        <v/>
      </c>
      <c r="CQ130" t="str">
        <f>IF(CO130="","",Names!$K$3)</f>
        <v/>
      </c>
      <c r="CR130" t="str">
        <f>IF(CO130="","",Names!$C$11)</f>
        <v/>
      </c>
      <c r="CS130" t="str">
        <f>IFERROR(VLOOKUP($A130,Table!$AV$5:$BI$286,Table!$BF$3,FALSE),"")</f>
        <v/>
      </c>
      <c r="CU130" s="224" t="str">
        <f>IF(CO130="","",CONCATENATE(CO130,Names!$H$3,CP130,Names!$J$3,CQ130,Names!$L$3,CR130,Names!$N$3,CS130))</f>
        <v/>
      </c>
      <c r="CX130" t="str">
        <f>IFERROR(VLOOKUP($A130,Table!$AV$5:$BI$286,Table!$AW$3,FALSE),"")</f>
        <v/>
      </c>
      <c r="CY130" t="str">
        <f>IFERROR(VLOOKUP($A130,Table!$AV$5:$BI$286,Table!$AX$3,FALSE),"")</f>
        <v/>
      </c>
      <c r="CZ130" t="str">
        <f>IF(CX130="","",Names!$K$3)</f>
        <v/>
      </c>
      <c r="DA130" t="str">
        <f>IF(CX130="","",Names!$C$12)</f>
        <v/>
      </c>
      <c r="DB130" t="str">
        <f>IFERROR(VLOOKUP($A130,Table!$AV$5:$BI$286,Table!$BC$3,FALSE),"")</f>
        <v/>
      </c>
      <c r="DD130" s="224" t="str">
        <f>IF(CX130="","",CONCATENATE(CX130,Names!$H$3,CY130,Names!$J$3,CZ130,Names!$L$3,DA130,Names!$N$3,DB130))</f>
        <v/>
      </c>
      <c r="DG130" t="str">
        <f>IFERROR(VLOOKUP($A130,Table!$AV$5:$BI$286,Table!$AW$3,FALSE),"")</f>
        <v/>
      </c>
      <c r="DH130" t="str">
        <f>IFERROR(VLOOKUP($A130,Table!$AV$5:$BI$286,Table!$AX$3,FALSE),"")</f>
        <v/>
      </c>
      <c r="DI130" t="str">
        <f>IF(DG130="","",Names!$K$3)</f>
        <v/>
      </c>
      <c r="DJ130" t="str">
        <f>IF(DG130="","",Names!$C$24)</f>
        <v/>
      </c>
      <c r="DK130" t="str">
        <f>IFERROR(VLOOKUP($A130,Table!$AV$5:$BI$286,Table!$AY$3,FALSE),"")</f>
        <v/>
      </c>
      <c r="DM130" s="224" t="str">
        <f>IF(DG130="","",CONCATENATE(DG130,Names!$H$3,DH130,Names!$J$3,DI130,Names!$L$3,DJ130,Names!$N$3,DK130))</f>
        <v/>
      </c>
      <c r="DP130" s="1170" t="str">
        <f>IFERROR(VLOOKUP($A130,Table!$DI$5:$DO$286,Table!$DJ$3,FALSE),"")</f>
        <v/>
      </c>
      <c r="DQ130" s="1170" t="str">
        <f>IFERROR(VLOOKUP($A130,Table!$DI$5:$DO$286,Table!$DK$3,FALSE),"")</f>
        <v/>
      </c>
      <c r="DR130" s="1170" t="str">
        <f>IF(DP130="","",Names!$K$3)</f>
        <v/>
      </c>
      <c r="DS130" s="1170" t="str">
        <f>IF(DP130="","",Names!$C$26)</f>
        <v/>
      </c>
      <c r="DT130" s="1170" t="str">
        <f>IFERROR(VLOOKUP($A130,Table!$DI$5:$DO$286,Table!$DM$3,FALSE),"")</f>
        <v/>
      </c>
      <c r="DV130" s="224" t="str">
        <f>IF(DP130="","",CONCATENATE(DP130,Names!$H$3,DQ130,Names!$J$3,DR130,Names!$L$3,DS130,Names!$N$3,DT130))</f>
        <v/>
      </c>
      <c r="DY130" s="1170" t="str">
        <f>IFERROR(VLOOKUP($A130,Table!$DI$5:$DO$286,Table!$DJ$3,FALSE),"")</f>
        <v/>
      </c>
      <c r="DZ130" s="1170" t="str">
        <f>IFERROR(VLOOKUP($A130,Table!$DI$5:$DO$286,Table!$DK$3,FALSE),"")</f>
        <v/>
      </c>
      <c r="EA130" s="1170" t="str">
        <f>IF(DY130="","",Names!$K$3)</f>
        <v/>
      </c>
      <c r="EB130" s="1170" t="str">
        <f>IF(DY130="","",Names!$C$25)</f>
        <v/>
      </c>
      <c r="EC130" s="1170" t="str">
        <f>IFERROR(VLOOKUP($A130,Table!$DI$5:$DO$286,Table!$DM$3,FALSE),"")</f>
        <v/>
      </c>
      <c r="EE130" s="224" t="str">
        <f>IF(DY130="","",CONCATENATE(DY130,Names!$H$3,DZ130,Names!$J$3,EA130,Names!$L$3,EB130,Names!$N$3,EC130))</f>
        <v/>
      </c>
      <c r="EH130" t="str">
        <f>IFERROR(VLOOKUP($A130,TCS_C!$R$9:$U$10046,TCS_C!$S$5,FALSE),"")</f>
        <v/>
      </c>
      <c r="EI130" t="str">
        <f>IFERROR(VLOOKUP($A130,TCS_C!$R$9:$U$10046,TCS_C!$T$5,FALSE),"")</f>
        <v/>
      </c>
      <c r="EJ130" t="str">
        <f>IF(EH130="","",Names!$K$3)</f>
        <v/>
      </c>
      <c r="EK130" t="str">
        <f>IF(EH130="","",Names!$C$17)</f>
        <v/>
      </c>
      <c r="EL130" t="str">
        <f>IFERROR(VLOOKUP($A130,TCS_C!$R$9:$U$10046,TCS_C!$U$5,FALSE),"")</f>
        <v/>
      </c>
      <c r="EN130" s="224" t="str">
        <f>IF(EH130="","",CONCATENATE(EH130,Names!$H$3,EI130,Names!$J$3,EJ130,Names!$L$3,EK130,Names!$N$3,EL130))</f>
        <v/>
      </c>
      <c r="EQ130" t="str">
        <f>IFERROR(VLOOKUP($A130,Table!BT166:$BY$286,Table!$BU$3,FALSE),"")</f>
        <v/>
      </c>
      <c r="ER130" t="str">
        <f>IFERROR(VLOOKUP($A130,Table!BT166:$BY$286,Table!$BV$3,FALSE),"")</f>
        <v/>
      </c>
      <c r="ES130" t="str">
        <f>IF(EQ130="","",Names!$K$3)</f>
        <v/>
      </c>
      <c r="ET130" t="str">
        <f>IFERROR(VLOOKUP($A130,Table!BT166:$BY$286,Table!$BW$3,FALSE),"")</f>
        <v/>
      </c>
      <c r="EU130" t="str">
        <f>IFERROR(VLOOKUP($A130,Table!BT166:$BY$286,Table!$BX$3,FALSE),"")</f>
        <v/>
      </c>
      <c r="EW130" s="224" t="str">
        <f>IF(EQ130="","",CONCATENATE(EQ130,Names!$H$3,ER130,Names!$J$3,ES130,Names!$L$3,ET130,Names!$N$3,EU130))</f>
        <v/>
      </c>
      <c r="FB130" t="str">
        <f>IF(EZ130="","",Names!$K$3)</f>
        <v/>
      </c>
      <c r="FF130" s="224" t="str">
        <f>IF(EZ130="","",CONCATENATE(EZ130,Names!$H$3,FA130,Names!$J$3,FB130,Names!$L$3,FC130,Names!$N$3,FD130))</f>
        <v/>
      </c>
      <c r="FG130" s="1266" t="str">
        <f>IF(EZ130="","",CONCATENATE(FC130,Names!$N$3,FD130))</f>
        <v/>
      </c>
    </row>
    <row r="131" spans="1:163">
      <c r="A131" s="72">
        <v>128</v>
      </c>
      <c r="C131" t="str">
        <f>IFERROR(VLOOKUP($A131,Table!$AL$5:$AS$286,Table!$AM$3,FALSE),"")</f>
        <v>A2T</v>
      </c>
      <c r="D131" t="str">
        <f>IFERROR(VLOOKUP($A131,Table!$AL$5:$AS$286,Table!$AN$3,FALSE),"")</f>
        <v>030PRL</v>
      </c>
      <c r="E131" t="str">
        <f>IF(C131="","",Names!$K$3)</f>
        <v>RFS</v>
      </c>
      <c r="F131" t="str">
        <f>IF(C131="","",Names!$C$5)</f>
        <v>PRLRL</v>
      </c>
      <c r="G131" t="str">
        <f>IFERROR(VLOOKUP($A131,Table!$AL$5:$AS$286,Table!$AO$3,FALSE),"")</f>
        <v>128</v>
      </c>
      <c r="I131" s="224" t="str">
        <f>IF(C131="","",CONCATENATE(C131,Names!$H$3,D131,Names!$J$3,E131,Names!$L$3,F131,Names!$N$3,G131))</f>
        <v>A2T-030PRL:RFS-PRLRL-128</v>
      </c>
      <c r="L131" s="1170" t="str">
        <f>IFERROR(VLOOKUP($A131,Table!$AV$5:$BK$286,Table!$AW$3,FALSE),"")</f>
        <v/>
      </c>
      <c r="M131" s="1170" t="str">
        <f>IFERROR(VLOOKUP($A131,Table!$AV$5:$BK$286,Table!$AX$3,FALSE),"")</f>
        <v/>
      </c>
      <c r="N131" s="1170" t="str">
        <f>IF(L131="","",Names!$K$3)</f>
        <v/>
      </c>
      <c r="O131" s="1170" t="str">
        <f>IF(L131="","",Names!$C$9)</f>
        <v/>
      </c>
      <c r="P131" s="1170" t="str">
        <f>IFERROR(VLOOKUP($A131,Table!$AV$5:$BK$286,Table!$AY$3,FALSE),"")</f>
        <v/>
      </c>
      <c r="R131" s="224" t="str">
        <f>IF(L131="","",CONCATENATE(L131,Names!$H$3,M131,Names!$J$3,N131,Names!$L$3,O131,Names!$N$3,P131))</f>
        <v/>
      </c>
      <c r="U131" t="str">
        <f>IFERROR(VLOOKUP($A131,Table!$AV$5:$BI$286,Table!$AW$3,FALSE),"")</f>
        <v/>
      </c>
      <c r="V131" t="str">
        <f>IFERROR(VLOOKUP($A131,Table!$AV$5:$BI$286,Table!$AX$3,FALSE),"")</f>
        <v/>
      </c>
      <c r="W131" t="str">
        <f>IF(U131="","",Names!$K$3)</f>
        <v/>
      </c>
      <c r="X131" t="str">
        <f>IF(U131="","",Names!$C$6)</f>
        <v/>
      </c>
      <c r="Y131" t="str">
        <f>IFERROR(VLOOKUP($A131,Table!$AV$5:$BI$286,Table!$AY$3,FALSE),"")</f>
        <v/>
      </c>
      <c r="AA131" s="224" t="str">
        <f>IF(U131="","",CONCATENATE(U131,Names!$H$3,V131,Names!$J$3,W131,Names!$L$3,X131,Names!$N$3,Y131))</f>
        <v/>
      </c>
      <c r="AD131" t="str">
        <f>IFERROR(VLOOKUP($A131,Table!$AV$5:$BI$286,Table!$AW$3,FALSE),"")</f>
        <v/>
      </c>
      <c r="AE131" t="str">
        <f>IFERROR(VLOOKUP($A131,Table!$AV$5:$BI$286,Table!$AX$3,FALSE),"")</f>
        <v/>
      </c>
      <c r="AF131" t="str">
        <f>IF(AD131="","",Names!$K$3)</f>
        <v/>
      </c>
      <c r="AG131" t="str">
        <f>IF(AD131="","",Names!$C$7)</f>
        <v/>
      </c>
      <c r="AH131" t="str">
        <f>IFERROR(VLOOKUP($A131,Table!$AV$5:$BI$286,Table!$AY$3,FALSE),"")</f>
        <v/>
      </c>
      <c r="AJ131" s="224" t="str">
        <f>IF(AD131="","",CONCATENATE(AD131,Names!$H$3,AE131,Names!$J$3,AF131,Names!$L$3,AG131,Names!$N$3,AH131))</f>
        <v/>
      </c>
      <c r="AM131" t="str">
        <f>IFERROR(VLOOKUP($A131,Table!$AV$5:$BI$286,Table!$AW$3,FALSE),"")</f>
        <v/>
      </c>
      <c r="AN131" t="str">
        <f>IFERROR(VLOOKUP($A131,Table!$AV$5:$BI$286,Table!$AX$3,FALSE),"")</f>
        <v/>
      </c>
      <c r="AO131" t="str">
        <f>IF(AM131="","",Names!$K$3)</f>
        <v/>
      </c>
      <c r="AP131" t="str">
        <f>IF(AM131="","",Names!$C$8)</f>
        <v/>
      </c>
      <c r="AQ131" t="str">
        <f>IFERROR(VLOOKUP($A131,Table!$AV$5:$BI$286,Table!$AY$3,FALSE),"")</f>
        <v/>
      </c>
      <c r="AS131" s="224" t="str">
        <f>IF(AM131="","",CONCATENATE(AM131,Names!$H$3,AN131,Names!$J$3,AO131,Names!$L$3,AP131,Names!$N$3,AQ131))</f>
        <v/>
      </c>
      <c r="AV131" t="str">
        <f>IFERROR(VLOOKUP($A131,Table!$AL$5:$AS$286,Table!$AM$3,FALSE),"")</f>
        <v>A2T</v>
      </c>
      <c r="AW131" t="str">
        <f>IFERROR(VLOOKUP($A131,Table!$AL$5:$AS$286,Table!$AN$3,FALSE),"")</f>
        <v>030PRL</v>
      </c>
      <c r="AX131" t="str">
        <f>IF(AV131="","",Names!$K$3)</f>
        <v>RFS</v>
      </c>
      <c r="AY131" t="str">
        <f>IF(AV131="","",Names!$C$10)</f>
        <v>PRLEH</v>
      </c>
      <c r="AZ131" t="str">
        <f>IFERROR(VLOOKUP($A131,Table!$AL$5:$AS$286,Table!$AQ$3,FALSE),"")</f>
        <v>L128</v>
      </c>
      <c r="BB131" s="224" t="str">
        <f>IF(AV131="","",CONCATENATE(AV131,Names!$H$3,AW131,Names!$J$3,AX131,Names!$L$3,AY131,Names!$N$3,AZ131))</f>
        <v>A2T-030PRL:RFS-PRLEH-L128</v>
      </c>
      <c r="BE131" t="str">
        <f>IFERROR(VLOOKUP($A131,Table!$AV$5:$BI$286,Table!$AW$3,FALSE),"")</f>
        <v/>
      </c>
      <c r="BF131" t="str">
        <f>IFERROR(VLOOKUP($A131,Table!$AV$5:$BI$286,Table!$AX$3,FALSE),"")</f>
        <v/>
      </c>
      <c r="BG131" t="str">
        <f>IF(BE131="","",Names!$K$3)</f>
        <v/>
      </c>
      <c r="BH131" t="str">
        <f>IF(BE131="","",Names!$C$10)</f>
        <v/>
      </c>
      <c r="BI131" t="str">
        <f>IFERROR(VLOOKUP($A131,Table!$AV$5:$BI$286,Table!$BC$3,FALSE),"")</f>
        <v/>
      </c>
      <c r="BK131" s="224" t="str">
        <f>IF(BE131="","",CONCATENATE(BE131,Names!$H$3,BF131,Names!$J$3,BG131,Names!$L$3,BH131,Names!$N$3,BI131))</f>
        <v/>
      </c>
      <c r="BN131" t="str">
        <f>IFERROR(VLOOKUP($A131,Table!$AV$5:$BI$286,Table!$AW$3,FALSE),"")</f>
        <v/>
      </c>
      <c r="BO131" t="str">
        <f>IFERROR(VLOOKUP($A131,Table!$AV$5:$BI$286,Table!$AX$3,FALSE),"")</f>
        <v/>
      </c>
      <c r="BP131" t="str">
        <f>IF(BN131="","",Names!$K$3)</f>
        <v/>
      </c>
      <c r="BQ131" t="str">
        <f>IF(BN131="","",Names!$C$10)</f>
        <v/>
      </c>
      <c r="BR131" t="str">
        <f>IFERROR(VLOOKUP($A131,Table!$AV$5:$BI$286,Table!$BF$3,FALSE),"")</f>
        <v/>
      </c>
      <c r="BT131" s="224" t="str">
        <f>IF(BN131="","",CONCATENATE(BN131,Names!$H$3,BO131,Names!$J$3,BP131,Names!$L$3,BQ131,Names!$N$3,BR131))</f>
        <v/>
      </c>
      <c r="BW131" t="str">
        <f>IFERROR(VLOOKUP($A131,Table!$AL$5:$AS$286,Table!$AM$3,FALSE),"")</f>
        <v>A2T</v>
      </c>
      <c r="BX131" t="str">
        <f>IFERROR(VLOOKUP($A131,Table!$AL$5:$AS$286,Table!$AN$3,FALSE),"")</f>
        <v>030PRL</v>
      </c>
      <c r="BY131" t="str">
        <f>IF(BW131="","",Names!$K$3)</f>
        <v>RFS</v>
      </c>
      <c r="BZ131" t="str">
        <f>IF(BW131="","",Names!$C$11)</f>
        <v>PRLTE</v>
      </c>
      <c r="CA131" t="str">
        <f>IFERROR(VLOOKUP($A131,Table!$AL$5:$AS$286,Table!$AQ$3,FALSE),"")</f>
        <v>L128</v>
      </c>
      <c r="CC131" s="224" t="str">
        <f>IF(BW131="","",CONCATENATE(BW131,Names!$H$3,BX131,Names!$J$3,BY131,Names!$L$3,BZ131,Names!$N$3,CA131))</f>
        <v>A2T-030PRL:RFS-PRLTE-L128</v>
      </c>
      <c r="CF131" t="str">
        <f>IFERROR(VLOOKUP($A131,Table!$AV$5:$BI$286,Table!$AW$3,FALSE),"")</f>
        <v/>
      </c>
      <c r="CG131" t="str">
        <f>IFERROR(VLOOKUP($A131,Table!$AV$5:$BI$286,Table!$AX$3,FALSE),"")</f>
        <v/>
      </c>
      <c r="CH131" t="str">
        <f>IF(CF131="","",Names!$K$3)</f>
        <v/>
      </c>
      <c r="CI131" t="str">
        <f>IF(CF131="","",Names!$C$11)</f>
        <v/>
      </c>
      <c r="CJ131" t="str">
        <f>IFERROR(VLOOKUP($A131,Table!$AV$5:$BI$286,Table!$BC$3,FALSE),"")</f>
        <v/>
      </c>
      <c r="CL131" s="224" t="str">
        <f>IF(CF131="","",CONCATENATE(CF131,Names!$H$3,CG131,Names!$J$3,CH131,Names!$L$3,CI131,Names!$N$3,CJ131))</f>
        <v/>
      </c>
      <c r="CO131" t="str">
        <f>IFERROR(VLOOKUP($A131,Table!$AV$5:$BI$286,Table!$AW$3,FALSE),"")</f>
        <v/>
      </c>
      <c r="CP131" t="str">
        <f>IFERROR(VLOOKUP($A131,Table!$AV$5:$BI$286,Table!$AX$3,FALSE),"")</f>
        <v/>
      </c>
      <c r="CQ131" t="str">
        <f>IF(CO131="","",Names!$K$3)</f>
        <v/>
      </c>
      <c r="CR131" t="str">
        <f>IF(CO131="","",Names!$C$11)</f>
        <v/>
      </c>
      <c r="CS131" t="str">
        <f>IFERROR(VLOOKUP($A131,Table!$AV$5:$BI$286,Table!$BF$3,FALSE),"")</f>
        <v/>
      </c>
      <c r="CU131" s="224" t="str">
        <f>IF(CO131="","",CONCATENATE(CO131,Names!$H$3,CP131,Names!$J$3,CQ131,Names!$L$3,CR131,Names!$N$3,CS131))</f>
        <v/>
      </c>
      <c r="CX131" t="str">
        <f>IFERROR(VLOOKUP($A131,Table!$AV$5:$BI$286,Table!$AW$3,FALSE),"")</f>
        <v/>
      </c>
      <c r="CY131" t="str">
        <f>IFERROR(VLOOKUP($A131,Table!$AV$5:$BI$286,Table!$AX$3,FALSE),"")</f>
        <v/>
      </c>
      <c r="CZ131" t="str">
        <f>IF(CX131="","",Names!$K$3)</f>
        <v/>
      </c>
      <c r="DA131" t="str">
        <f>IF(CX131="","",Names!$C$12)</f>
        <v/>
      </c>
      <c r="DB131" t="str">
        <f>IFERROR(VLOOKUP($A131,Table!$AV$5:$BI$286,Table!$BC$3,FALSE),"")</f>
        <v/>
      </c>
      <c r="DD131" s="224" t="str">
        <f>IF(CX131="","",CONCATENATE(CX131,Names!$H$3,CY131,Names!$J$3,CZ131,Names!$L$3,DA131,Names!$N$3,DB131))</f>
        <v/>
      </c>
      <c r="DG131" t="str">
        <f>IFERROR(VLOOKUP($A131,Table!$AV$5:$BI$286,Table!$AW$3,FALSE),"")</f>
        <v/>
      </c>
      <c r="DH131" t="str">
        <f>IFERROR(VLOOKUP($A131,Table!$AV$5:$BI$286,Table!$AX$3,FALSE),"")</f>
        <v/>
      </c>
      <c r="DI131" t="str">
        <f>IF(DG131="","",Names!$K$3)</f>
        <v/>
      </c>
      <c r="DJ131" t="str">
        <f>IF(DG131="","",Names!$C$24)</f>
        <v/>
      </c>
      <c r="DK131" t="str">
        <f>IFERROR(VLOOKUP($A131,Table!$AV$5:$BI$286,Table!$AY$3,FALSE),"")</f>
        <v/>
      </c>
      <c r="DM131" s="224" t="str">
        <f>IF(DG131="","",CONCATENATE(DG131,Names!$H$3,DH131,Names!$J$3,DI131,Names!$L$3,DJ131,Names!$N$3,DK131))</f>
        <v/>
      </c>
      <c r="DP131" s="1170" t="str">
        <f>IFERROR(VLOOKUP($A131,Table!$DI$5:$DO$286,Table!$DJ$3,FALSE),"")</f>
        <v/>
      </c>
      <c r="DQ131" s="1170" t="str">
        <f>IFERROR(VLOOKUP($A131,Table!$DI$5:$DO$286,Table!$DK$3,FALSE),"")</f>
        <v/>
      </c>
      <c r="DR131" s="1170" t="str">
        <f>IF(DP131="","",Names!$K$3)</f>
        <v/>
      </c>
      <c r="DS131" s="1170" t="str">
        <f>IF(DP131="","",Names!$C$26)</f>
        <v/>
      </c>
      <c r="DT131" s="1170" t="str">
        <f>IFERROR(VLOOKUP($A131,Table!$DI$5:$DO$286,Table!$DM$3,FALSE),"")</f>
        <v/>
      </c>
      <c r="DV131" s="224" t="str">
        <f>IF(DP131="","",CONCATENATE(DP131,Names!$H$3,DQ131,Names!$J$3,DR131,Names!$L$3,DS131,Names!$N$3,DT131))</f>
        <v/>
      </c>
      <c r="DY131" s="1170" t="str">
        <f>IFERROR(VLOOKUP($A131,Table!$DI$5:$DO$286,Table!$DJ$3,FALSE),"")</f>
        <v/>
      </c>
      <c r="DZ131" s="1170" t="str">
        <f>IFERROR(VLOOKUP($A131,Table!$DI$5:$DO$286,Table!$DK$3,FALSE),"")</f>
        <v/>
      </c>
      <c r="EA131" s="1170" t="str">
        <f>IF(DY131="","",Names!$K$3)</f>
        <v/>
      </c>
      <c r="EB131" s="1170" t="str">
        <f>IF(DY131="","",Names!$C$25)</f>
        <v/>
      </c>
      <c r="EC131" s="1170" t="str">
        <f>IFERROR(VLOOKUP($A131,Table!$DI$5:$DO$286,Table!$DM$3,FALSE),"")</f>
        <v/>
      </c>
      <c r="EE131" s="224" t="str">
        <f>IF(DY131="","",CONCATENATE(DY131,Names!$H$3,DZ131,Names!$J$3,EA131,Names!$L$3,EB131,Names!$N$3,EC131))</f>
        <v/>
      </c>
      <c r="EH131" t="str">
        <f>IFERROR(VLOOKUP($A131,TCS_C!$R$9:$U$10046,TCS_C!$S$5,FALSE),"")</f>
        <v/>
      </c>
      <c r="EI131" t="str">
        <f>IFERROR(VLOOKUP($A131,TCS_C!$R$9:$U$10046,TCS_C!$T$5,FALSE),"")</f>
        <v/>
      </c>
      <c r="EJ131" t="str">
        <f>IF(EH131="","",Names!$K$3)</f>
        <v/>
      </c>
      <c r="EK131" t="str">
        <f>IF(EH131="","",Names!$C$17)</f>
        <v/>
      </c>
      <c r="EL131" t="str">
        <f>IFERROR(VLOOKUP($A131,TCS_C!$R$9:$U$10046,TCS_C!$U$5,FALSE),"")</f>
        <v/>
      </c>
      <c r="EN131" s="224" t="str">
        <f>IF(EH131="","",CONCATENATE(EH131,Names!$H$3,EI131,Names!$J$3,EJ131,Names!$L$3,EK131,Names!$N$3,EL131))</f>
        <v/>
      </c>
      <c r="EQ131" t="str">
        <f>IFERROR(VLOOKUP($A131,Table!BT167:$BY$286,Table!$BU$3,FALSE),"")</f>
        <v/>
      </c>
      <c r="ER131" t="str">
        <f>IFERROR(VLOOKUP($A131,Table!BT167:$BY$286,Table!$BV$3,FALSE),"")</f>
        <v/>
      </c>
      <c r="ES131" t="str">
        <f>IF(EQ131="","",Names!$K$3)</f>
        <v/>
      </c>
      <c r="ET131" t="str">
        <f>IFERROR(VLOOKUP($A131,Table!BT167:$BY$286,Table!$BW$3,FALSE),"")</f>
        <v/>
      </c>
      <c r="EU131" t="str">
        <f>IFERROR(VLOOKUP($A131,Table!BT167:$BY$286,Table!$BX$3,FALSE),"")</f>
        <v/>
      </c>
      <c r="EW131" s="224" t="str">
        <f>IF(EQ131="","",CONCATENATE(EQ131,Names!$H$3,ER131,Names!$J$3,ES131,Names!$L$3,ET131,Names!$N$3,EU131))</f>
        <v/>
      </c>
      <c r="FB131" t="str">
        <f>IF(EZ131="","",Names!$K$3)</f>
        <v/>
      </c>
      <c r="FF131" s="224" t="str">
        <f>IF(EZ131="","",CONCATENATE(EZ131,Names!$H$3,FA131,Names!$J$3,FB131,Names!$L$3,FC131,Names!$N$3,FD131))</f>
        <v/>
      </c>
      <c r="FG131" s="1266" t="str">
        <f>IF(EZ131="","",CONCATENATE(FC131,Names!$N$3,FD131))</f>
        <v/>
      </c>
    </row>
    <row r="132" spans="1:163">
      <c r="A132" s="72">
        <v>129</v>
      </c>
      <c r="C132" t="str">
        <f>IFERROR(VLOOKUP($A132,Table!$AL$5:$AS$286,Table!$AM$3,FALSE),"")</f>
        <v>A2T</v>
      </c>
      <c r="D132" t="str">
        <f>IFERROR(VLOOKUP($A132,Table!$AL$5:$AS$286,Table!$AN$3,FALSE),"")</f>
        <v>030PRL</v>
      </c>
      <c r="E132" t="str">
        <f>IF(C132="","",Names!$K$3)</f>
        <v>RFS</v>
      </c>
      <c r="F132" t="str">
        <f>IF(C132="","",Names!$C$5)</f>
        <v>PRLRL</v>
      </c>
      <c r="G132" t="str">
        <f>IFERROR(VLOOKUP($A132,Table!$AL$5:$AS$286,Table!$AO$3,FALSE),"")</f>
        <v>129</v>
      </c>
      <c r="I132" s="224" t="str">
        <f>IF(C132="","",CONCATENATE(C132,Names!$H$3,D132,Names!$J$3,E132,Names!$L$3,F132,Names!$N$3,G132))</f>
        <v>A2T-030PRL:RFS-PRLRL-129</v>
      </c>
      <c r="L132" s="1170" t="str">
        <f>IFERROR(VLOOKUP($A132,Table!$AV$5:$BK$286,Table!$AW$3,FALSE),"")</f>
        <v/>
      </c>
      <c r="M132" s="1170" t="str">
        <f>IFERROR(VLOOKUP($A132,Table!$AV$5:$BK$286,Table!$AX$3,FALSE),"")</f>
        <v/>
      </c>
      <c r="N132" s="1170" t="str">
        <f>IF(L132="","",Names!$K$3)</f>
        <v/>
      </c>
      <c r="O132" s="1170" t="str">
        <f>IF(L132="","",Names!$C$9)</f>
        <v/>
      </c>
      <c r="P132" s="1170" t="str">
        <f>IFERROR(VLOOKUP($A132,Table!$AV$5:$BK$286,Table!$AY$3,FALSE),"")</f>
        <v/>
      </c>
      <c r="R132" s="224" t="str">
        <f>IF(L132="","",CONCATENATE(L132,Names!$H$3,M132,Names!$J$3,N132,Names!$L$3,O132,Names!$N$3,P132))</f>
        <v/>
      </c>
      <c r="U132" t="str">
        <f>IFERROR(VLOOKUP($A132,Table!$AV$5:$BI$286,Table!$AW$3,FALSE),"")</f>
        <v/>
      </c>
      <c r="V132" t="str">
        <f>IFERROR(VLOOKUP($A132,Table!$AV$5:$BI$286,Table!$AX$3,FALSE),"")</f>
        <v/>
      </c>
      <c r="W132" t="str">
        <f>IF(U132="","",Names!$K$3)</f>
        <v/>
      </c>
      <c r="X132" t="str">
        <f>IF(U132="","",Names!$C$6)</f>
        <v/>
      </c>
      <c r="Y132" t="str">
        <f>IFERROR(VLOOKUP($A132,Table!$AV$5:$BI$286,Table!$AY$3,FALSE),"")</f>
        <v/>
      </c>
      <c r="AA132" s="224" t="str">
        <f>IF(U132="","",CONCATENATE(U132,Names!$H$3,V132,Names!$J$3,W132,Names!$L$3,X132,Names!$N$3,Y132))</f>
        <v/>
      </c>
      <c r="AD132" t="str">
        <f>IFERROR(VLOOKUP($A132,Table!$AV$5:$BI$286,Table!$AW$3,FALSE),"")</f>
        <v/>
      </c>
      <c r="AE132" t="str">
        <f>IFERROR(VLOOKUP($A132,Table!$AV$5:$BI$286,Table!$AX$3,FALSE),"")</f>
        <v/>
      </c>
      <c r="AF132" t="str">
        <f>IF(AD132="","",Names!$K$3)</f>
        <v/>
      </c>
      <c r="AG132" t="str">
        <f>IF(AD132="","",Names!$C$7)</f>
        <v/>
      </c>
      <c r="AH132" t="str">
        <f>IFERROR(VLOOKUP($A132,Table!$AV$5:$BI$286,Table!$AY$3,FALSE),"")</f>
        <v/>
      </c>
      <c r="AJ132" s="224" t="str">
        <f>IF(AD132="","",CONCATENATE(AD132,Names!$H$3,AE132,Names!$J$3,AF132,Names!$L$3,AG132,Names!$N$3,AH132))</f>
        <v/>
      </c>
      <c r="AM132" t="str">
        <f>IFERROR(VLOOKUP($A132,Table!$AV$5:$BI$286,Table!$AW$3,FALSE),"")</f>
        <v/>
      </c>
      <c r="AN132" t="str">
        <f>IFERROR(VLOOKUP($A132,Table!$AV$5:$BI$286,Table!$AX$3,FALSE),"")</f>
        <v/>
      </c>
      <c r="AO132" t="str">
        <f>IF(AM132="","",Names!$K$3)</f>
        <v/>
      </c>
      <c r="AP132" t="str">
        <f>IF(AM132="","",Names!$C$8)</f>
        <v/>
      </c>
      <c r="AQ132" t="str">
        <f>IFERROR(VLOOKUP($A132,Table!$AV$5:$BI$286,Table!$AY$3,FALSE),"")</f>
        <v/>
      </c>
      <c r="AS132" s="224" t="str">
        <f>IF(AM132="","",CONCATENATE(AM132,Names!$H$3,AN132,Names!$J$3,AO132,Names!$L$3,AP132,Names!$N$3,AQ132))</f>
        <v/>
      </c>
      <c r="AV132" t="str">
        <f>IFERROR(VLOOKUP($A132,Table!$AL$5:$AS$286,Table!$AM$3,FALSE),"")</f>
        <v>A2T</v>
      </c>
      <c r="AW132" t="str">
        <f>IFERROR(VLOOKUP($A132,Table!$AL$5:$AS$286,Table!$AN$3,FALSE),"")</f>
        <v>030PRL</v>
      </c>
      <c r="AX132" t="str">
        <f>IF(AV132="","",Names!$K$3)</f>
        <v>RFS</v>
      </c>
      <c r="AY132" t="str">
        <f>IF(AV132="","",Names!$C$10)</f>
        <v>PRLEH</v>
      </c>
      <c r="AZ132" t="str">
        <f>IFERROR(VLOOKUP($A132,Table!$AL$5:$AS$286,Table!$AQ$3,FALSE),"")</f>
        <v>L129</v>
      </c>
      <c r="BB132" s="224" t="str">
        <f>IF(AV132="","",CONCATENATE(AV132,Names!$H$3,AW132,Names!$J$3,AX132,Names!$L$3,AY132,Names!$N$3,AZ132))</f>
        <v>A2T-030PRL:RFS-PRLEH-L129</v>
      </c>
      <c r="BE132" t="str">
        <f>IFERROR(VLOOKUP($A132,Table!$AV$5:$BI$286,Table!$AW$3,FALSE),"")</f>
        <v/>
      </c>
      <c r="BF132" t="str">
        <f>IFERROR(VLOOKUP($A132,Table!$AV$5:$BI$286,Table!$AX$3,FALSE),"")</f>
        <v/>
      </c>
      <c r="BG132" t="str">
        <f>IF(BE132="","",Names!$K$3)</f>
        <v/>
      </c>
      <c r="BH132" t="str">
        <f>IF(BE132="","",Names!$C$10)</f>
        <v/>
      </c>
      <c r="BI132" t="str">
        <f>IFERROR(VLOOKUP($A132,Table!$AV$5:$BI$286,Table!$BC$3,FALSE),"")</f>
        <v/>
      </c>
      <c r="BK132" s="224" t="str">
        <f>IF(BE132="","",CONCATENATE(BE132,Names!$H$3,BF132,Names!$J$3,BG132,Names!$L$3,BH132,Names!$N$3,BI132))</f>
        <v/>
      </c>
      <c r="BN132" t="str">
        <f>IFERROR(VLOOKUP($A132,Table!$AV$5:$BI$286,Table!$AW$3,FALSE),"")</f>
        <v/>
      </c>
      <c r="BO132" t="str">
        <f>IFERROR(VLOOKUP($A132,Table!$AV$5:$BI$286,Table!$AX$3,FALSE),"")</f>
        <v/>
      </c>
      <c r="BP132" t="str">
        <f>IF(BN132="","",Names!$K$3)</f>
        <v/>
      </c>
      <c r="BQ132" t="str">
        <f>IF(BN132="","",Names!$C$10)</f>
        <v/>
      </c>
      <c r="BR132" t="str">
        <f>IFERROR(VLOOKUP($A132,Table!$AV$5:$BI$286,Table!$BF$3,FALSE),"")</f>
        <v/>
      </c>
      <c r="BT132" s="224" t="str">
        <f>IF(BN132="","",CONCATENATE(BN132,Names!$H$3,BO132,Names!$J$3,BP132,Names!$L$3,BQ132,Names!$N$3,BR132))</f>
        <v/>
      </c>
      <c r="BW132" t="str">
        <f>IFERROR(VLOOKUP($A132,Table!$AL$5:$AS$286,Table!$AM$3,FALSE),"")</f>
        <v>A2T</v>
      </c>
      <c r="BX132" t="str">
        <f>IFERROR(VLOOKUP($A132,Table!$AL$5:$AS$286,Table!$AN$3,FALSE),"")</f>
        <v>030PRL</v>
      </c>
      <c r="BY132" t="str">
        <f>IF(BW132="","",Names!$K$3)</f>
        <v>RFS</v>
      </c>
      <c r="BZ132" t="str">
        <f>IF(BW132="","",Names!$C$11)</f>
        <v>PRLTE</v>
      </c>
      <c r="CA132" t="str">
        <f>IFERROR(VLOOKUP($A132,Table!$AL$5:$AS$286,Table!$AQ$3,FALSE),"")</f>
        <v>L129</v>
      </c>
      <c r="CC132" s="224" t="str">
        <f>IF(BW132="","",CONCATENATE(BW132,Names!$H$3,BX132,Names!$J$3,BY132,Names!$L$3,BZ132,Names!$N$3,CA132))</f>
        <v>A2T-030PRL:RFS-PRLTE-L129</v>
      </c>
      <c r="CF132" t="str">
        <f>IFERROR(VLOOKUP($A132,Table!$AV$5:$BI$286,Table!$AW$3,FALSE),"")</f>
        <v/>
      </c>
      <c r="CG132" t="str">
        <f>IFERROR(VLOOKUP($A132,Table!$AV$5:$BI$286,Table!$AX$3,FALSE),"")</f>
        <v/>
      </c>
      <c r="CH132" t="str">
        <f>IF(CF132="","",Names!$K$3)</f>
        <v/>
      </c>
      <c r="CI132" t="str">
        <f>IF(CF132="","",Names!$C$11)</f>
        <v/>
      </c>
      <c r="CJ132" t="str">
        <f>IFERROR(VLOOKUP($A132,Table!$AV$5:$BI$286,Table!$BC$3,FALSE),"")</f>
        <v/>
      </c>
      <c r="CL132" s="224" t="str">
        <f>IF(CF132="","",CONCATENATE(CF132,Names!$H$3,CG132,Names!$J$3,CH132,Names!$L$3,CI132,Names!$N$3,CJ132))</f>
        <v/>
      </c>
      <c r="CO132" t="str">
        <f>IFERROR(VLOOKUP($A132,Table!$AV$5:$BI$286,Table!$AW$3,FALSE),"")</f>
        <v/>
      </c>
      <c r="CP132" t="str">
        <f>IFERROR(VLOOKUP($A132,Table!$AV$5:$BI$286,Table!$AX$3,FALSE),"")</f>
        <v/>
      </c>
      <c r="CQ132" t="str">
        <f>IF(CO132="","",Names!$K$3)</f>
        <v/>
      </c>
      <c r="CR132" t="str">
        <f>IF(CO132="","",Names!$C$11)</f>
        <v/>
      </c>
      <c r="CS132" t="str">
        <f>IFERROR(VLOOKUP($A132,Table!$AV$5:$BI$286,Table!$BF$3,FALSE),"")</f>
        <v/>
      </c>
      <c r="CU132" s="224" t="str">
        <f>IF(CO132="","",CONCATENATE(CO132,Names!$H$3,CP132,Names!$J$3,CQ132,Names!$L$3,CR132,Names!$N$3,CS132))</f>
        <v/>
      </c>
      <c r="CX132" t="str">
        <f>IFERROR(VLOOKUP($A132,Table!$AV$5:$BI$286,Table!$AW$3,FALSE),"")</f>
        <v/>
      </c>
      <c r="CY132" t="str">
        <f>IFERROR(VLOOKUP($A132,Table!$AV$5:$BI$286,Table!$AX$3,FALSE),"")</f>
        <v/>
      </c>
      <c r="CZ132" t="str">
        <f>IF(CX132="","",Names!$K$3)</f>
        <v/>
      </c>
      <c r="DA132" t="str">
        <f>IF(CX132="","",Names!$C$12)</f>
        <v/>
      </c>
      <c r="DB132" t="str">
        <f>IFERROR(VLOOKUP($A132,Table!$AV$5:$BI$286,Table!$BC$3,FALSE),"")</f>
        <v/>
      </c>
      <c r="DD132" s="224" t="str">
        <f>IF(CX132="","",CONCATENATE(CX132,Names!$H$3,CY132,Names!$J$3,CZ132,Names!$L$3,DA132,Names!$N$3,DB132))</f>
        <v/>
      </c>
      <c r="DG132" t="str">
        <f>IFERROR(VLOOKUP($A132,Table!$AV$5:$BI$286,Table!$AW$3,FALSE),"")</f>
        <v/>
      </c>
      <c r="DH132" t="str">
        <f>IFERROR(VLOOKUP($A132,Table!$AV$5:$BI$286,Table!$AX$3,FALSE),"")</f>
        <v/>
      </c>
      <c r="DI132" t="str">
        <f>IF(DG132="","",Names!$K$3)</f>
        <v/>
      </c>
      <c r="DJ132" t="str">
        <f>IF(DG132="","",Names!$C$24)</f>
        <v/>
      </c>
      <c r="DK132" t="str">
        <f>IFERROR(VLOOKUP($A132,Table!$AV$5:$BI$286,Table!$AY$3,FALSE),"")</f>
        <v/>
      </c>
      <c r="DM132" s="224" t="str">
        <f>IF(DG132="","",CONCATENATE(DG132,Names!$H$3,DH132,Names!$J$3,DI132,Names!$L$3,DJ132,Names!$N$3,DK132))</f>
        <v/>
      </c>
      <c r="DP132" s="1170" t="str">
        <f>IFERROR(VLOOKUP($A132,Table!$DI$5:$DO$286,Table!$DJ$3,FALSE),"")</f>
        <v/>
      </c>
      <c r="DQ132" s="1170" t="str">
        <f>IFERROR(VLOOKUP($A132,Table!$DI$5:$DO$286,Table!$DK$3,FALSE),"")</f>
        <v/>
      </c>
      <c r="DR132" s="1170" t="str">
        <f>IF(DP132="","",Names!$K$3)</f>
        <v/>
      </c>
      <c r="DS132" s="1170" t="str">
        <f>IF(DP132="","",Names!$C$26)</f>
        <v/>
      </c>
      <c r="DT132" s="1170" t="str">
        <f>IFERROR(VLOOKUP($A132,Table!$DI$5:$DO$286,Table!$DM$3,FALSE),"")</f>
        <v/>
      </c>
      <c r="DV132" s="224" t="str">
        <f>IF(DP132="","",CONCATENATE(DP132,Names!$H$3,DQ132,Names!$J$3,DR132,Names!$L$3,DS132,Names!$N$3,DT132))</f>
        <v/>
      </c>
      <c r="DY132" s="1170" t="str">
        <f>IFERROR(VLOOKUP($A132,Table!$DI$5:$DO$286,Table!$DJ$3,FALSE),"")</f>
        <v/>
      </c>
      <c r="DZ132" s="1170" t="str">
        <f>IFERROR(VLOOKUP($A132,Table!$DI$5:$DO$286,Table!$DK$3,FALSE),"")</f>
        <v/>
      </c>
      <c r="EA132" s="1170" t="str">
        <f>IF(DY132="","",Names!$K$3)</f>
        <v/>
      </c>
      <c r="EB132" s="1170" t="str">
        <f>IF(DY132="","",Names!$C$25)</f>
        <v/>
      </c>
      <c r="EC132" s="1170" t="str">
        <f>IFERROR(VLOOKUP($A132,Table!$DI$5:$DO$286,Table!$DM$3,FALSE),"")</f>
        <v/>
      </c>
      <c r="EE132" s="224" t="str">
        <f>IF(DY132="","",CONCATENATE(DY132,Names!$H$3,DZ132,Names!$J$3,EA132,Names!$L$3,EB132,Names!$N$3,EC132))</f>
        <v/>
      </c>
      <c r="EH132" t="str">
        <f>IFERROR(VLOOKUP($A132,TCS_C!$R$9:$U$10046,TCS_C!$S$5,FALSE),"")</f>
        <v/>
      </c>
      <c r="EI132" t="str">
        <f>IFERROR(VLOOKUP($A132,TCS_C!$R$9:$U$10046,TCS_C!$T$5,FALSE),"")</f>
        <v/>
      </c>
      <c r="EJ132" t="str">
        <f>IF(EH132="","",Names!$K$3)</f>
        <v/>
      </c>
      <c r="EK132" t="str">
        <f>IF(EH132="","",Names!$C$17)</f>
        <v/>
      </c>
      <c r="EL132" t="str">
        <f>IFERROR(VLOOKUP($A132,TCS_C!$R$9:$U$10046,TCS_C!$U$5,FALSE),"")</f>
        <v/>
      </c>
      <c r="EN132" s="224" t="str">
        <f>IF(EH132="","",CONCATENATE(EH132,Names!$H$3,EI132,Names!$J$3,EJ132,Names!$L$3,EK132,Names!$N$3,EL132))</f>
        <v/>
      </c>
      <c r="EQ132" t="str">
        <f>IFERROR(VLOOKUP($A132,Table!BT168:$BY$286,Table!$BU$3,FALSE),"")</f>
        <v/>
      </c>
      <c r="ER132" t="str">
        <f>IFERROR(VLOOKUP($A132,Table!BT168:$BY$286,Table!$BV$3,FALSE),"")</f>
        <v/>
      </c>
      <c r="ES132" t="str">
        <f>IF(EQ132="","",Names!$K$3)</f>
        <v/>
      </c>
      <c r="ET132" t="str">
        <f>IFERROR(VLOOKUP($A132,Table!BT168:$BY$286,Table!$BW$3,FALSE),"")</f>
        <v/>
      </c>
      <c r="EU132" t="str">
        <f>IFERROR(VLOOKUP($A132,Table!BT168:$BY$286,Table!$BX$3,FALSE),"")</f>
        <v/>
      </c>
      <c r="EW132" s="224" t="str">
        <f>IF(EQ132="","",CONCATENATE(EQ132,Names!$H$3,ER132,Names!$J$3,ES132,Names!$L$3,ET132,Names!$N$3,EU132))</f>
        <v/>
      </c>
      <c r="FB132" t="str">
        <f>IF(EZ132="","",Names!$K$3)</f>
        <v/>
      </c>
      <c r="FF132" s="224" t="str">
        <f>IF(EZ132="","",CONCATENATE(EZ132,Names!$H$3,FA132,Names!$J$3,FB132,Names!$L$3,FC132,Names!$N$3,FD132))</f>
        <v/>
      </c>
      <c r="FG132" s="1266" t="str">
        <f>IF(EZ132="","",CONCATENATE(FC132,Names!$N$3,FD132))</f>
        <v/>
      </c>
    </row>
    <row r="133" spans="1:163">
      <c r="A133" s="72">
        <v>130</v>
      </c>
      <c r="C133" t="str">
        <f>IFERROR(VLOOKUP($A133,Table!$AL$5:$AS$286,Table!$AM$3,FALSE),"")</f>
        <v>A2T</v>
      </c>
      <c r="D133" t="str">
        <f>IFERROR(VLOOKUP($A133,Table!$AL$5:$AS$286,Table!$AN$3,FALSE),"")</f>
        <v>040PRL</v>
      </c>
      <c r="E133" t="str">
        <f>IF(C133="","",Names!$K$3)</f>
        <v>RFS</v>
      </c>
      <c r="F133" t="str">
        <f>IF(C133="","",Names!$C$5)</f>
        <v>PRLRL</v>
      </c>
      <c r="G133" t="str">
        <f>IFERROR(VLOOKUP($A133,Table!$AL$5:$AS$286,Table!$AO$3,FALSE),"")</f>
        <v>130</v>
      </c>
      <c r="I133" s="224" t="str">
        <f>IF(C133="","",CONCATENATE(C133,Names!$H$3,D133,Names!$J$3,E133,Names!$L$3,F133,Names!$N$3,G133))</f>
        <v>A2T-040PRL:RFS-PRLRL-130</v>
      </c>
      <c r="L133" s="1170" t="str">
        <f>IFERROR(VLOOKUP($A133,Table!$AV$5:$BK$286,Table!$AW$3,FALSE),"")</f>
        <v/>
      </c>
      <c r="M133" s="1170" t="str">
        <f>IFERROR(VLOOKUP($A133,Table!$AV$5:$BK$286,Table!$AX$3,FALSE),"")</f>
        <v/>
      </c>
      <c r="N133" s="1170" t="str">
        <f>IF(L133="","",Names!$K$3)</f>
        <v/>
      </c>
      <c r="O133" s="1170" t="str">
        <f>IF(L133="","",Names!$C$9)</f>
        <v/>
      </c>
      <c r="P133" s="1170" t="str">
        <f>IFERROR(VLOOKUP($A133,Table!$AV$5:$BK$286,Table!$AY$3,FALSE),"")</f>
        <v/>
      </c>
      <c r="R133" s="224" t="str">
        <f>IF(L133="","",CONCATENATE(L133,Names!$H$3,M133,Names!$J$3,N133,Names!$L$3,O133,Names!$N$3,P133))</f>
        <v/>
      </c>
      <c r="U133" t="str">
        <f>IFERROR(VLOOKUP($A133,Table!$AV$5:$BI$286,Table!$AW$3,FALSE),"")</f>
        <v/>
      </c>
      <c r="V133" t="str">
        <f>IFERROR(VLOOKUP($A133,Table!$AV$5:$BI$286,Table!$AX$3,FALSE),"")</f>
        <v/>
      </c>
      <c r="W133" t="str">
        <f>IF(U133="","",Names!$K$3)</f>
        <v/>
      </c>
      <c r="X133" t="str">
        <f>IF(U133="","",Names!$C$6)</f>
        <v/>
      </c>
      <c r="Y133" t="str">
        <f>IFERROR(VLOOKUP($A133,Table!$AV$5:$BI$286,Table!$AY$3,FALSE),"")</f>
        <v/>
      </c>
      <c r="AA133" s="224" t="str">
        <f>IF(U133="","",CONCATENATE(U133,Names!$H$3,V133,Names!$J$3,W133,Names!$L$3,X133,Names!$N$3,Y133))</f>
        <v/>
      </c>
      <c r="AD133" t="str">
        <f>IFERROR(VLOOKUP($A133,Table!$AV$5:$BI$286,Table!$AW$3,FALSE),"")</f>
        <v/>
      </c>
      <c r="AE133" t="str">
        <f>IFERROR(VLOOKUP($A133,Table!$AV$5:$BI$286,Table!$AX$3,FALSE),"")</f>
        <v/>
      </c>
      <c r="AF133" t="str">
        <f>IF(AD133="","",Names!$K$3)</f>
        <v/>
      </c>
      <c r="AG133" t="str">
        <f>IF(AD133="","",Names!$C$7)</f>
        <v/>
      </c>
      <c r="AH133" t="str">
        <f>IFERROR(VLOOKUP($A133,Table!$AV$5:$BI$286,Table!$AY$3,FALSE),"")</f>
        <v/>
      </c>
      <c r="AJ133" s="224" t="str">
        <f>IF(AD133="","",CONCATENATE(AD133,Names!$H$3,AE133,Names!$J$3,AF133,Names!$L$3,AG133,Names!$N$3,AH133))</f>
        <v/>
      </c>
      <c r="AM133" t="str">
        <f>IFERROR(VLOOKUP($A133,Table!$AV$5:$BI$286,Table!$AW$3,FALSE),"")</f>
        <v/>
      </c>
      <c r="AN133" t="str">
        <f>IFERROR(VLOOKUP($A133,Table!$AV$5:$BI$286,Table!$AX$3,FALSE),"")</f>
        <v/>
      </c>
      <c r="AO133" t="str">
        <f>IF(AM133="","",Names!$K$3)</f>
        <v/>
      </c>
      <c r="AP133" t="str">
        <f>IF(AM133="","",Names!$C$8)</f>
        <v/>
      </c>
      <c r="AQ133" t="str">
        <f>IFERROR(VLOOKUP($A133,Table!$AV$5:$BI$286,Table!$AY$3,FALSE),"")</f>
        <v/>
      </c>
      <c r="AS133" s="224" t="str">
        <f>IF(AM133="","",CONCATENATE(AM133,Names!$H$3,AN133,Names!$J$3,AO133,Names!$L$3,AP133,Names!$N$3,AQ133))</f>
        <v/>
      </c>
      <c r="AV133" t="str">
        <f>IFERROR(VLOOKUP($A133,Table!$AL$5:$AS$286,Table!$AM$3,FALSE),"")</f>
        <v>A2T</v>
      </c>
      <c r="AW133" t="str">
        <f>IFERROR(VLOOKUP($A133,Table!$AL$5:$AS$286,Table!$AN$3,FALSE),"")</f>
        <v>040PRL</v>
      </c>
      <c r="AX133" t="str">
        <f>IF(AV133="","",Names!$K$3)</f>
        <v>RFS</v>
      </c>
      <c r="AY133" t="str">
        <f>IF(AV133="","",Names!$C$10)</f>
        <v>PRLEH</v>
      </c>
      <c r="AZ133" t="str">
        <f>IFERROR(VLOOKUP($A133,Table!$AL$5:$AS$286,Table!$AQ$3,FALSE),"")</f>
        <v>L130</v>
      </c>
      <c r="BB133" s="224" t="str">
        <f>IF(AV133="","",CONCATENATE(AV133,Names!$H$3,AW133,Names!$J$3,AX133,Names!$L$3,AY133,Names!$N$3,AZ133))</f>
        <v>A2T-040PRL:RFS-PRLEH-L130</v>
      </c>
      <c r="BE133" t="str">
        <f>IFERROR(VLOOKUP($A133,Table!$AV$5:$BI$286,Table!$AW$3,FALSE),"")</f>
        <v/>
      </c>
      <c r="BF133" t="str">
        <f>IFERROR(VLOOKUP($A133,Table!$AV$5:$BI$286,Table!$AX$3,FALSE),"")</f>
        <v/>
      </c>
      <c r="BG133" t="str">
        <f>IF(BE133="","",Names!$K$3)</f>
        <v/>
      </c>
      <c r="BH133" t="str">
        <f>IF(BE133="","",Names!$C$10)</f>
        <v/>
      </c>
      <c r="BI133" t="str">
        <f>IFERROR(VLOOKUP($A133,Table!$AV$5:$BI$286,Table!$BC$3,FALSE),"")</f>
        <v/>
      </c>
      <c r="BK133" s="224" t="str">
        <f>IF(BE133="","",CONCATENATE(BE133,Names!$H$3,BF133,Names!$J$3,BG133,Names!$L$3,BH133,Names!$N$3,BI133))</f>
        <v/>
      </c>
      <c r="BN133" t="str">
        <f>IFERROR(VLOOKUP($A133,Table!$AV$5:$BI$286,Table!$AW$3,FALSE),"")</f>
        <v/>
      </c>
      <c r="BO133" t="str">
        <f>IFERROR(VLOOKUP($A133,Table!$AV$5:$BI$286,Table!$AX$3,FALSE),"")</f>
        <v/>
      </c>
      <c r="BP133" t="str">
        <f>IF(BN133="","",Names!$K$3)</f>
        <v/>
      </c>
      <c r="BQ133" t="str">
        <f>IF(BN133="","",Names!$C$10)</f>
        <v/>
      </c>
      <c r="BR133" t="str">
        <f>IFERROR(VLOOKUP($A133,Table!$AV$5:$BI$286,Table!$BF$3,FALSE),"")</f>
        <v/>
      </c>
      <c r="BT133" s="224" t="str">
        <f>IF(BN133="","",CONCATENATE(BN133,Names!$H$3,BO133,Names!$J$3,BP133,Names!$L$3,BQ133,Names!$N$3,BR133))</f>
        <v/>
      </c>
      <c r="BW133" t="str">
        <f>IFERROR(VLOOKUP($A133,Table!$AL$5:$AS$286,Table!$AM$3,FALSE),"")</f>
        <v>A2T</v>
      </c>
      <c r="BX133" t="str">
        <f>IFERROR(VLOOKUP($A133,Table!$AL$5:$AS$286,Table!$AN$3,FALSE),"")</f>
        <v>040PRL</v>
      </c>
      <c r="BY133" t="str">
        <f>IF(BW133="","",Names!$K$3)</f>
        <v>RFS</v>
      </c>
      <c r="BZ133" t="str">
        <f>IF(BW133="","",Names!$C$11)</f>
        <v>PRLTE</v>
      </c>
      <c r="CA133" t="str">
        <f>IFERROR(VLOOKUP($A133,Table!$AL$5:$AS$286,Table!$AQ$3,FALSE),"")</f>
        <v>L130</v>
      </c>
      <c r="CC133" s="224" t="str">
        <f>IF(BW133="","",CONCATENATE(BW133,Names!$H$3,BX133,Names!$J$3,BY133,Names!$L$3,BZ133,Names!$N$3,CA133))</f>
        <v>A2T-040PRL:RFS-PRLTE-L130</v>
      </c>
      <c r="CF133" t="str">
        <f>IFERROR(VLOOKUP($A133,Table!$AV$5:$BI$286,Table!$AW$3,FALSE),"")</f>
        <v/>
      </c>
      <c r="CG133" t="str">
        <f>IFERROR(VLOOKUP($A133,Table!$AV$5:$BI$286,Table!$AX$3,FALSE),"")</f>
        <v/>
      </c>
      <c r="CH133" t="str">
        <f>IF(CF133="","",Names!$K$3)</f>
        <v/>
      </c>
      <c r="CI133" t="str">
        <f>IF(CF133="","",Names!$C$11)</f>
        <v/>
      </c>
      <c r="CJ133" t="str">
        <f>IFERROR(VLOOKUP($A133,Table!$AV$5:$BI$286,Table!$BC$3,FALSE),"")</f>
        <v/>
      </c>
      <c r="CL133" s="224" t="str">
        <f>IF(CF133="","",CONCATENATE(CF133,Names!$H$3,CG133,Names!$J$3,CH133,Names!$L$3,CI133,Names!$N$3,CJ133))</f>
        <v/>
      </c>
      <c r="CO133" t="str">
        <f>IFERROR(VLOOKUP($A133,Table!$AV$5:$BI$286,Table!$AW$3,FALSE),"")</f>
        <v/>
      </c>
      <c r="CP133" t="str">
        <f>IFERROR(VLOOKUP($A133,Table!$AV$5:$BI$286,Table!$AX$3,FALSE),"")</f>
        <v/>
      </c>
      <c r="CQ133" t="str">
        <f>IF(CO133="","",Names!$K$3)</f>
        <v/>
      </c>
      <c r="CR133" t="str">
        <f>IF(CO133="","",Names!$C$11)</f>
        <v/>
      </c>
      <c r="CS133" t="str">
        <f>IFERROR(VLOOKUP($A133,Table!$AV$5:$BI$286,Table!$BF$3,FALSE),"")</f>
        <v/>
      </c>
      <c r="CU133" s="224" t="str">
        <f>IF(CO133="","",CONCATENATE(CO133,Names!$H$3,CP133,Names!$J$3,CQ133,Names!$L$3,CR133,Names!$N$3,CS133))</f>
        <v/>
      </c>
      <c r="CX133" t="str">
        <f>IFERROR(VLOOKUP($A133,Table!$AV$5:$BI$286,Table!$AW$3,FALSE),"")</f>
        <v/>
      </c>
      <c r="CY133" t="str">
        <f>IFERROR(VLOOKUP($A133,Table!$AV$5:$BI$286,Table!$AX$3,FALSE),"")</f>
        <v/>
      </c>
      <c r="CZ133" t="str">
        <f>IF(CX133="","",Names!$K$3)</f>
        <v/>
      </c>
      <c r="DA133" t="str">
        <f>IF(CX133="","",Names!$C$12)</f>
        <v/>
      </c>
      <c r="DB133" t="str">
        <f>IFERROR(VLOOKUP($A133,Table!$AV$5:$BI$286,Table!$BC$3,FALSE),"")</f>
        <v/>
      </c>
      <c r="DD133" s="224" t="str">
        <f>IF(CX133="","",CONCATENATE(CX133,Names!$H$3,CY133,Names!$J$3,CZ133,Names!$L$3,DA133,Names!$N$3,DB133))</f>
        <v/>
      </c>
      <c r="DG133" t="str">
        <f>IFERROR(VLOOKUP($A133,Table!$AV$5:$BI$286,Table!$AW$3,FALSE),"")</f>
        <v/>
      </c>
      <c r="DH133" t="str">
        <f>IFERROR(VLOOKUP($A133,Table!$AV$5:$BI$286,Table!$AX$3,FALSE),"")</f>
        <v/>
      </c>
      <c r="DI133" t="str">
        <f>IF(DG133="","",Names!$K$3)</f>
        <v/>
      </c>
      <c r="DJ133" t="str">
        <f>IF(DG133="","",Names!$C$24)</f>
        <v/>
      </c>
      <c r="DK133" t="str">
        <f>IFERROR(VLOOKUP($A133,Table!$AV$5:$BI$286,Table!$AY$3,FALSE),"")</f>
        <v/>
      </c>
      <c r="DM133" s="224" t="str">
        <f>IF(DG133="","",CONCATENATE(DG133,Names!$H$3,DH133,Names!$J$3,DI133,Names!$L$3,DJ133,Names!$N$3,DK133))</f>
        <v/>
      </c>
      <c r="DP133" s="1170" t="str">
        <f>IFERROR(VLOOKUP($A133,Table!$DI$5:$DO$286,Table!$DJ$3,FALSE),"")</f>
        <v/>
      </c>
      <c r="DQ133" s="1170" t="str">
        <f>IFERROR(VLOOKUP($A133,Table!$DI$5:$DO$286,Table!$DK$3,FALSE),"")</f>
        <v/>
      </c>
      <c r="DR133" s="1170" t="str">
        <f>IF(DP133="","",Names!$K$3)</f>
        <v/>
      </c>
      <c r="DS133" s="1170" t="str">
        <f>IF(DP133="","",Names!$C$26)</f>
        <v/>
      </c>
      <c r="DT133" s="1170" t="str">
        <f>IFERROR(VLOOKUP($A133,Table!$DI$5:$DO$286,Table!$DM$3,FALSE),"")</f>
        <v/>
      </c>
      <c r="DV133" s="224" t="str">
        <f>IF(DP133="","",CONCATENATE(DP133,Names!$H$3,DQ133,Names!$J$3,DR133,Names!$L$3,DS133,Names!$N$3,DT133))</f>
        <v/>
      </c>
      <c r="DY133" s="1170" t="str">
        <f>IFERROR(VLOOKUP($A133,Table!$DI$5:$DO$286,Table!$DJ$3,FALSE),"")</f>
        <v/>
      </c>
      <c r="DZ133" s="1170" t="str">
        <f>IFERROR(VLOOKUP($A133,Table!$DI$5:$DO$286,Table!$DK$3,FALSE),"")</f>
        <v/>
      </c>
      <c r="EA133" s="1170" t="str">
        <f>IF(DY133="","",Names!$K$3)</f>
        <v/>
      </c>
      <c r="EB133" s="1170" t="str">
        <f>IF(DY133="","",Names!$C$25)</f>
        <v/>
      </c>
      <c r="EC133" s="1170" t="str">
        <f>IFERROR(VLOOKUP($A133,Table!$DI$5:$DO$286,Table!$DM$3,FALSE),"")</f>
        <v/>
      </c>
      <c r="EE133" s="224" t="str">
        <f>IF(DY133="","",CONCATENATE(DY133,Names!$H$3,DZ133,Names!$J$3,EA133,Names!$L$3,EB133,Names!$N$3,EC133))</f>
        <v/>
      </c>
      <c r="EH133" t="str">
        <f>IFERROR(VLOOKUP($A133,TCS_C!$R$9:$U$10046,TCS_C!$S$5,FALSE),"")</f>
        <v/>
      </c>
      <c r="EI133" t="str">
        <f>IFERROR(VLOOKUP($A133,TCS_C!$R$9:$U$10046,TCS_C!$T$5,FALSE),"")</f>
        <v/>
      </c>
      <c r="EJ133" t="str">
        <f>IF(EH133="","",Names!$K$3)</f>
        <v/>
      </c>
      <c r="EK133" t="str">
        <f>IF(EH133="","",Names!$C$17)</f>
        <v/>
      </c>
      <c r="EL133" t="str">
        <f>IFERROR(VLOOKUP($A133,TCS_C!$R$9:$U$10046,TCS_C!$U$5,FALSE),"")</f>
        <v/>
      </c>
      <c r="EN133" s="224" t="str">
        <f>IF(EH133="","",CONCATENATE(EH133,Names!$H$3,EI133,Names!$J$3,EJ133,Names!$L$3,EK133,Names!$N$3,EL133))</f>
        <v/>
      </c>
      <c r="EQ133" t="str">
        <f>IFERROR(VLOOKUP($A133,Table!BT169:$BY$286,Table!$BU$3,FALSE),"")</f>
        <v/>
      </c>
      <c r="ER133" t="str">
        <f>IFERROR(VLOOKUP($A133,Table!BT169:$BY$286,Table!$BV$3,FALSE),"")</f>
        <v/>
      </c>
      <c r="ES133" t="str">
        <f>IF(EQ133="","",Names!$K$3)</f>
        <v/>
      </c>
      <c r="ET133" t="str">
        <f>IFERROR(VLOOKUP($A133,Table!BT169:$BY$286,Table!$BW$3,FALSE),"")</f>
        <v/>
      </c>
      <c r="EU133" t="str">
        <f>IFERROR(VLOOKUP($A133,Table!BT169:$BY$286,Table!$BX$3,FALSE),"")</f>
        <v/>
      </c>
      <c r="EW133" s="224" t="str">
        <f>IF(EQ133="","",CONCATENATE(EQ133,Names!$H$3,ER133,Names!$J$3,ES133,Names!$L$3,ET133,Names!$N$3,EU133))</f>
        <v/>
      </c>
      <c r="FB133" t="str">
        <f>IF(EZ133="","",Names!$K$3)</f>
        <v/>
      </c>
      <c r="FF133" s="224" t="str">
        <f>IF(EZ133="","",CONCATENATE(EZ133,Names!$H$3,FA133,Names!$J$3,FB133,Names!$L$3,FC133,Names!$N$3,FD133))</f>
        <v/>
      </c>
      <c r="FG133" s="1266" t="str">
        <f>IF(EZ133="","",CONCATENATE(FC133,Names!$N$3,FD133))</f>
        <v/>
      </c>
    </row>
    <row r="134" spans="1:163">
      <c r="A134" s="72">
        <v>131</v>
      </c>
      <c r="C134" t="str">
        <f>IFERROR(VLOOKUP($A134,Table!$AL$5:$AS$286,Table!$AM$3,FALSE),"")</f>
        <v>A2T</v>
      </c>
      <c r="D134" t="str">
        <f>IFERROR(VLOOKUP($A134,Table!$AL$5:$AS$286,Table!$AN$3,FALSE),"")</f>
        <v>040PRL</v>
      </c>
      <c r="E134" t="str">
        <f>IF(C134="","",Names!$K$3)</f>
        <v>RFS</v>
      </c>
      <c r="F134" t="str">
        <f>IF(C134="","",Names!$C$5)</f>
        <v>PRLRL</v>
      </c>
      <c r="G134" t="str">
        <f>IFERROR(VLOOKUP($A134,Table!$AL$5:$AS$286,Table!$AO$3,FALSE),"")</f>
        <v>131</v>
      </c>
      <c r="I134" s="224" t="str">
        <f>IF(C134="","",CONCATENATE(C134,Names!$H$3,D134,Names!$J$3,E134,Names!$L$3,F134,Names!$N$3,G134))</f>
        <v>A2T-040PRL:RFS-PRLRL-131</v>
      </c>
      <c r="L134" s="1170" t="str">
        <f>IFERROR(VLOOKUP($A134,Table!$AV$5:$BK$286,Table!$AW$3,FALSE),"")</f>
        <v/>
      </c>
      <c r="M134" s="1170" t="str">
        <f>IFERROR(VLOOKUP($A134,Table!$AV$5:$BK$286,Table!$AX$3,FALSE),"")</f>
        <v/>
      </c>
      <c r="N134" s="1170" t="str">
        <f>IF(L134="","",Names!$K$3)</f>
        <v/>
      </c>
      <c r="O134" s="1170" t="str">
        <f>IF(L134="","",Names!$C$9)</f>
        <v/>
      </c>
      <c r="P134" s="1170" t="str">
        <f>IFERROR(VLOOKUP($A134,Table!$AV$5:$BK$286,Table!$AY$3,FALSE),"")</f>
        <v/>
      </c>
      <c r="R134" s="224" t="str">
        <f>IF(L134="","",CONCATENATE(L134,Names!$H$3,M134,Names!$J$3,N134,Names!$L$3,O134,Names!$N$3,P134))</f>
        <v/>
      </c>
      <c r="U134" t="str">
        <f>IFERROR(VLOOKUP($A134,Table!$AV$5:$BI$286,Table!$AW$3,FALSE),"")</f>
        <v/>
      </c>
      <c r="V134" t="str">
        <f>IFERROR(VLOOKUP($A134,Table!$AV$5:$BI$286,Table!$AX$3,FALSE),"")</f>
        <v/>
      </c>
      <c r="W134" t="str">
        <f>IF(U134="","",Names!$K$3)</f>
        <v/>
      </c>
      <c r="X134" t="str">
        <f>IF(U134="","",Names!$C$6)</f>
        <v/>
      </c>
      <c r="Y134" t="str">
        <f>IFERROR(VLOOKUP($A134,Table!$AV$5:$BI$286,Table!$AY$3,FALSE),"")</f>
        <v/>
      </c>
      <c r="AA134" s="224" t="str">
        <f>IF(U134="","",CONCATENATE(U134,Names!$H$3,V134,Names!$J$3,W134,Names!$L$3,X134,Names!$N$3,Y134))</f>
        <v/>
      </c>
      <c r="AD134" t="str">
        <f>IFERROR(VLOOKUP($A134,Table!$AV$5:$BI$286,Table!$AW$3,FALSE),"")</f>
        <v/>
      </c>
      <c r="AE134" t="str">
        <f>IFERROR(VLOOKUP($A134,Table!$AV$5:$BI$286,Table!$AX$3,FALSE),"")</f>
        <v/>
      </c>
      <c r="AF134" t="str">
        <f>IF(AD134="","",Names!$K$3)</f>
        <v/>
      </c>
      <c r="AG134" t="str">
        <f>IF(AD134="","",Names!$C$7)</f>
        <v/>
      </c>
      <c r="AH134" t="str">
        <f>IFERROR(VLOOKUP($A134,Table!$AV$5:$BI$286,Table!$AY$3,FALSE),"")</f>
        <v/>
      </c>
      <c r="AJ134" s="224" t="str">
        <f>IF(AD134="","",CONCATENATE(AD134,Names!$H$3,AE134,Names!$J$3,AF134,Names!$L$3,AG134,Names!$N$3,AH134))</f>
        <v/>
      </c>
      <c r="AM134" t="str">
        <f>IFERROR(VLOOKUP($A134,Table!$AV$5:$BI$286,Table!$AW$3,FALSE),"")</f>
        <v/>
      </c>
      <c r="AN134" t="str">
        <f>IFERROR(VLOOKUP($A134,Table!$AV$5:$BI$286,Table!$AX$3,FALSE),"")</f>
        <v/>
      </c>
      <c r="AO134" t="str">
        <f>IF(AM134="","",Names!$K$3)</f>
        <v/>
      </c>
      <c r="AP134" t="str">
        <f>IF(AM134="","",Names!$C$8)</f>
        <v/>
      </c>
      <c r="AQ134" t="str">
        <f>IFERROR(VLOOKUP($A134,Table!$AV$5:$BI$286,Table!$AY$3,FALSE),"")</f>
        <v/>
      </c>
      <c r="AS134" s="224" t="str">
        <f>IF(AM134="","",CONCATENATE(AM134,Names!$H$3,AN134,Names!$J$3,AO134,Names!$L$3,AP134,Names!$N$3,AQ134))</f>
        <v/>
      </c>
      <c r="AV134" t="str">
        <f>IFERROR(VLOOKUP($A134,Table!$AL$5:$AS$286,Table!$AM$3,FALSE),"")</f>
        <v>A2T</v>
      </c>
      <c r="AW134" t="str">
        <f>IFERROR(VLOOKUP($A134,Table!$AL$5:$AS$286,Table!$AN$3,FALSE),"")</f>
        <v>040PRL</v>
      </c>
      <c r="AX134" t="str">
        <f>IF(AV134="","",Names!$K$3)</f>
        <v>RFS</v>
      </c>
      <c r="AY134" t="str">
        <f>IF(AV134="","",Names!$C$10)</f>
        <v>PRLEH</v>
      </c>
      <c r="AZ134" t="str">
        <f>IFERROR(VLOOKUP($A134,Table!$AL$5:$AS$286,Table!$AQ$3,FALSE),"")</f>
        <v>L131</v>
      </c>
      <c r="BB134" s="224" t="str">
        <f>IF(AV134="","",CONCATENATE(AV134,Names!$H$3,AW134,Names!$J$3,AX134,Names!$L$3,AY134,Names!$N$3,AZ134))</f>
        <v>A2T-040PRL:RFS-PRLEH-L131</v>
      </c>
      <c r="BE134" t="str">
        <f>IFERROR(VLOOKUP($A134,Table!$AV$5:$BI$286,Table!$AW$3,FALSE),"")</f>
        <v/>
      </c>
      <c r="BF134" t="str">
        <f>IFERROR(VLOOKUP($A134,Table!$AV$5:$BI$286,Table!$AX$3,FALSE),"")</f>
        <v/>
      </c>
      <c r="BG134" t="str">
        <f>IF(BE134="","",Names!$K$3)</f>
        <v/>
      </c>
      <c r="BH134" t="str">
        <f>IF(BE134="","",Names!$C$10)</f>
        <v/>
      </c>
      <c r="BI134" t="str">
        <f>IFERROR(VLOOKUP($A134,Table!$AV$5:$BI$286,Table!$BC$3,FALSE),"")</f>
        <v/>
      </c>
      <c r="BK134" s="224" t="str">
        <f>IF(BE134="","",CONCATENATE(BE134,Names!$H$3,BF134,Names!$J$3,BG134,Names!$L$3,BH134,Names!$N$3,BI134))</f>
        <v/>
      </c>
      <c r="BN134" t="str">
        <f>IFERROR(VLOOKUP($A134,Table!$AV$5:$BI$286,Table!$AW$3,FALSE),"")</f>
        <v/>
      </c>
      <c r="BO134" t="str">
        <f>IFERROR(VLOOKUP($A134,Table!$AV$5:$BI$286,Table!$AX$3,FALSE),"")</f>
        <v/>
      </c>
      <c r="BP134" t="str">
        <f>IF(BN134="","",Names!$K$3)</f>
        <v/>
      </c>
      <c r="BQ134" t="str">
        <f>IF(BN134="","",Names!$C$10)</f>
        <v/>
      </c>
      <c r="BR134" t="str">
        <f>IFERROR(VLOOKUP($A134,Table!$AV$5:$BI$286,Table!$BF$3,FALSE),"")</f>
        <v/>
      </c>
      <c r="BT134" s="224" t="str">
        <f>IF(BN134="","",CONCATENATE(BN134,Names!$H$3,BO134,Names!$J$3,BP134,Names!$L$3,BQ134,Names!$N$3,BR134))</f>
        <v/>
      </c>
      <c r="BW134" t="str">
        <f>IFERROR(VLOOKUP($A134,Table!$AL$5:$AS$286,Table!$AM$3,FALSE),"")</f>
        <v>A2T</v>
      </c>
      <c r="BX134" t="str">
        <f>IFERROR(VLOOKUP($A134,Table!$AL$5:$AS$286,Table!$AN$3,FALSE),"")</f>
        <v>040PRL</v>
      </c>
      <c r="BY134" t="str">
        <f>IF(BW134="","",Names!$K$3)</f>
        <v>RFS</v>
      </c>
      <c r="BZ134" t="str">
        <f>IF(BW134="","",Names!$C$11)</f>
        <v>PRLTE</v>
      </c>
      <c r="CA134" t="str">
        <f>IFERROR(VLOOKUP($A134,Table!$AL$5:$AS$286,Table!$AQ$3,FALSE),"")</f>
        <v>L131</v>
      </c>
      <c r="CC134" s="224" t="str">
        <f>IF(BW134="","",CONCATENATE(BW134,Names!$H$3,BX134,Names!$J$3,BY134,Names!$L$3,BZ134,Names!$N$3,CA134))</f>
        <v>A2T-040PRL:RFS-PRLTE-L131</v>
      </c>
      <c r="CF134" t="str">
        <f>IFERROR(VLOOKUP($A134,Table!$AV$5:$BI$286,Table!$AW$3,FALSE),"")</f>
        <v/>
      </c>
      <c r="CG134" t="str">
        <f>IFERROR(VLOOKUP($A134,Table!$AV$5:$BI$286,Table!$AX$3,FALSE),"")</f>
        <v/>
      </c>
      <c r="CH134" t="str">
        <f>IF(CF134="","",Names!$K$3)</f>
        <v/>
      </c>
      <c r="CI134" t="str">
        <f>IF(CF134="","",Names!$C$11)</f>
        <v/>
      </c>
      <c r="CJ134" t="str">
        <f>IFERROR(VLOOKUP($A134,Table!$AV$5:$BI$286,Table!$BC$3,FALSE),"")</f>
        <v/>
      </c>
      <c r="CL134" s="224" t="str">
        <f>IF(CF134="","",CONCATENATE(CF134,Names!$H$3,CG134,Names!$J$3,CH134,Names!$L$3,CI134,Names!$N$3,CJ134))</f>
        <v/>
      </c>
      <c r="CO134" t="str">
        <f>IFERROR(VLOOKUP($A134,Table!$AV$5:$BI$286,Table!$AW$3,FALSE),"")</f>
        <v/>
      </c>
      <c r="CP134" t="str">
        <f>IFERROR(VLOOKUP($A134,Table!$AV$5:$BI$286,Table!$AX$3,FALSE),"")</f>
        <v/>
      </c>
      <c r="CQ134" t="str">
        <f>IF(CO134="","",Names!$K$3)</f>
        <v/>
      </c>
      <c r="CR134" t="str">
        <f>IF(CO134="","",Names!$C$11)</f>
        <v/>
      </c>
      <c r="CS134" t="str">
        <f>IFERROR(VLOOKUP($A134,Table!$AV$5:$BI$286,Table!$BF$3,FALSE),"")</f>
        <v/>
      </c>
      <c r="CU134" s="224" t="str">
        <f>IF(CO134="","",CONCATENATE(CO134,Names!$H$3,CP134,Names!$J$3,CQ134,Names!$L$3,CR134,Names!$N$3,CS134))</f>
        <v/>
      </c>
      <c r="CX134" t="str">
        <f>IFERROR(VLOOKUP($A134,Table!$AV$5:$BI$286,Table!$AW$3,FALSE),"")</f>
        <v/>
      </c>
      <c r="CY134" t="str">
        <f>IFERROR(VLOOKUP($A134,Table!$AV$5:$BI$286,Table!$AX$3,FALSE),"")</f>
        <v/>
      </c>
      <c r="CZ134" t="str">
        <f>IF(CX134="","",Names!$K$3)</f>
        <v/>
      </c>
      <c r="DA134" t="str">
        <f>IF(CX134="","",Names!$C$12)</f>
        <v/>
      </c>
      <c r="DB134" t="str">
        <f>IFERROR(VLOOKUP($A134,Table!$AV$5:$BI$286,Table!$BC$3,FALSE),"")</f>
        <v/>
      </c>
      <c r="DD134" s="224" t="str">
        <f>IF(CX134="","",CONCATENATE(CX134,Names!$H$3,CY134,Names!$J$3,CZ134,Names!$L$3,DA134,Names!$N$3,DB134))</f>
        <v/>
      </c>
      <c r="DG134" t="str">
        <f>IFERROR(VLOOKUP($A134,Table!$AV$5:$BI$286,Table!$AW$3,FALSE),"")</f>
        <v/>
      </c>
      <c r="DH134" t="str">
        <f>IFERROR(VLOOKUP($A134,Table!$AV$5:$BI$286,Table!$AX$3,FALSE),"")</f>
        <v/>
      </c>
      <c r="DI134" t="str">
        <f>IF(DG134="","",Names!$K$3)</f>
        <v/>
      </c>
      <c r="DJ134" t="str">
        <f>IF(DG134="","",Names!$C$24)</f>
        <v/>
      </c>
      <c r="DK134" t="str">
        <f>IFERROR(VLOOKUP($A134,Table!$AV$5:$BI$286,Table!$AY$3,FALSE),"")</f>
        <v/>
      </c>
      <c r="DM134" s="224" t="str">
        <f>IF(DG134="","",CONCATENATE(DG134,Names!$H$3,DH134,Names!$J$3,DI134,Names!$L$3,DJ134,Names!$N$3,DK134))</f>
        <v/>
      </c>
      <c r="DP134" s="1170" t="str">
        <f>IFERROR(VLOOKUP($A134,Table!$DI$5:$DO$286,Table!$DJ$3,FALSE),"")</f>
        <v/>
      </c>
      <c r="DQ134" s="1170" t="str">
        <f>IFERROR(VLOOKUP($A134,Table!$DI$5:$DO$286,Table!$DK$3,FALSE),"")</f>
        <v/>
      </c>
      <c r="DR134" s="1170" t="str">
        <f>IF(DP134="","",Names!$K$3)</f>
        <v/>
      </c>
      <c r="DS134" s="1170" t="str">
        <f>IF(DP134="","",Names!$C$26)</f>
        <v/>
      </c>
      <c r="DT134" s="1170" t="str">
        <f>IFERROR(VLOOKUP($A134,Table!$DI$5:$DO$286,Table!$DM$3,FALSE),"")</f>
        <v/>
      </c>
      <c r="DV134" s="224" t="str">
        <f>IF(DP134="","",CONCATENATE(DP134,Names!$H$3,DQ134,Names!$J$3,DR134,Names!$L$3,DS134,Names!$N$3,DT134))</f>
        <v/>
      </c>
      <c r="DY134" s="1170" t="str">
        <f>IFERROR(VLOOKUP($A134,Table!$DI$5:$DO$286,Table!$DJ$3,FALSE),"")</f>
        <v/>
      </c>
      <c r="DZ134" s="1170" t="str">
        <f>IFERROR(VLOOKUP($A134,Table!$DI$5:$DO$286,Table!$DK$3,FALSE),"")</f>
        <v/>
      </c>
      <c r="EA134" s="1170" t="str">
        <f>IF(DY134="","",Names!$K$3)</f>
        <v/>
      </c>
      <c r="EB134" s="1170" t="str">
        <f>IF(DY134="","",Names!$C$25)</f>
        <v/>
      </c>
      <c r="EC134" s="1170" t="str">
        <f>IFERROR(VLOOKUP($A134,Table!$DI$5:$DO$286,Table!$DM$3,FALSE),"")</f>
        <v/>
      </c>
      <c r="EE134" s="224" t="str">
        <f>IF(DY134="","",CONCATENATE(DY134,Names!$H$3,DZ134,Names!$J$3,EA134,Names!$L$3,EB134,Names!$N$3,EC134))</f>
        <v/>
      </c>
      <c r="EH134" t="str">
        <f>IFERROR(VLOOKUP($A134,TCS_C!$R$9:$U$10046,TCS_C!$S$5,FALSE),"")</f>
        <v/>
      </c>
      <c r="EI134" t="str">
        <f>IFERROR(VLOOKUP($A134,TCS_C!$R$9:$U$10046,TCS_C!$T$5,FALSE),"")</f>
        <v/>
      </c>
      <c r="EJ134" t="str">
        <f>IF(EH134="","",Names!$K$3)</f>
        <v/>
      </c>
      <c r="EK134" t="str">
        <f>IF(EH134="","",Names!$C$17)</f>
        <v/>
      </c>
      <c r="EL134" t="str">
        <f>IFERROR(VLOOKUP($A134,TCS_C!$R$9:$U$10046,TCS_C!$U$5,FALSE),"")</f>
        <v/>
      </c>
      <c r="EN134" s="224" t="str">
        <f>IF(EH134="","",CONCATENATE(EH134,Names!$H$3,EI134,Names!$J$3,EJ134,Names!$L$3,EK134,Names!$N$3,EL134))</f>
        <v/>
      </c>
      <c r="EQ134" t="str">
        <f>IFERROR(VLOOKUP($A134,Table!BT170:$BY$286,Table!$BU$3,FALSE),"")</f>
        <v/>
      </c>
      <c r="ER134" t="str">
        <f>IFERROR(VLOOKUP($A134,Table!BT170:$BY$286,Table!$BV$3,FALSE),"")</f>
        <v/>
      </c>
      <c r="ES134" t="str">
        <f>IF(EQ134="","",Names!$K$3)</f>
        <v/>
      </c>
      <c r="ET134" t="str">
        <f>IFERROR(VLOOKUP($A134,Table!BT170:$BY$286,Table!$BW$3,FALSE),"")</f>
        <v/>
      </c>
      <c r="EU134" t="str">
        <f>IFERROR(VLOOKUP($A134,Table!BT170:$BY$286,Table!$BX$3,FALSE),"")</f>
        <v/>
      </c>
      <c r="EW134" s="224" t="str">
        <f>IF(EQ134="","",CONCATENATE(EQ134,Names!$H$3,ER134,Names!$J$3,ES134,Names!$L$3,ET134,Names!$N$3,EU134))</f>
        <v/>
      </c>
      <c r="FB134" t="str">
        <f>IF(EZ134="","",Names!$K$3)</f>
        <v/>
      </c>
      <c r="FF134" s="224" t="str">
        <f>IF(EZ134="","",CONCATENATE(EZ134,Names!$H$3,FA134,Names!$J$3,FB134,Names!$L$3,FC134,Names!$N$3,FD134))</f>
        <v/>
      </c>
      <c r="FG134" s="1266" t="str">
        <f>IF(EZ134="","",CONCATENATE(FC134,Names!$N$3,FD134))</f>
        <v/>
      </c>
    </row>
    <row r="135" spans="1:163">
      <c r="A135" s="72">
        <v>132</v>
      </c>
      <c r="C135" t="str">
        <f>IFERROR(VLOOKUP($A135,Table!$AL$5:$AS$286,Table!$AM$3,FALSE),"")</f>
        <v>A2T</v>
      </c>
      <c r="D135" t="str">
        <f>IFERROR(VLOOKUP($A135,Table!$AL$5:$AS$286,Table!$AN$3,FALSE),"")</f>
        <v>050PRL</v>
      </c>
      <c r="E135" t="str">
        <f>IF(C135="","",Names!$K$3)</f>
        <v>RFS</v>
      </c>
      <c r="F135" t="str">
        <f>IF(C135="","",Names!$C$5)</f>
        <v>PRLRL</v>
      </c>
      <c r="G135" t="str">
        <f>IFERROR(VLOOKUP($A135,Table!$AL$5:$AS$286,Table!$AO$3,FALSE),"")</f>
        <v>132</v>
      </c>
      <c r="I135" s="224" t="str">
        <f>IF(C135="","",CONCATENATE(C135,Names!$H$3,D135,Names!$J$3,E135,Names!$L$3,F135,Names!$N$3,G135))</f>
        <v>A2T-050PRL:RFS-PRLRL-132</v>
      </c>
      <c r="L135" s="1170" t="str">
        <f>IFERROR(VLOOKUP($A135,Table!$AV$5:$BK$286,Table!$AW$3,FALSE),"")</f>
        <v/>
      </c>
      <c r="M135" s="1170" t="str">
        <f>IFERROR(VLOOKUP($A135,Table!$AV$5:$BK$286,Table!$AX$3,FALSE),"")</f>
        <v/>
      </c>
      <c r="N135" s="1170" t="str">
        <f>IF(L135="","",Names!$K$3)</f>
        <v/>
      </c>
      <c r="O135" s="1170" t="str">
        <f>IF(L135="","",Names!$C$9)</f>
        <v/>
      </c>
      <c r="P135" s="1170" t="str">
        <f>IFERROR(VLOOKUP($A135,Table!$AV$5:$BK$286,Table!$AY$3,FALSE),"")</f>
        <v/>
      </c>
      <c r="R135" s="224" t="str">
        <f>IF(L135="","",CONCATENATE(L135,Names!$H$3,M135,Names!$J$3,N135,Names!$L$3,O135,Names!$N$3,P135))</f>
        <v/>
      </c>
      <c r="U135" t="str">
        <f>IFERROR(VLOOKUP($A135,Table!$AV$5:$BI$286,Table!$AW$3,FALSE),"")</f>
        <v/>
      </c>
      <c r="V135" t="str">
        <f>IFERROR(VLOOKUP($A135,Table!$AV$5:$BI$286,Table!$AX$3,FALSE),"")</f>
        <v/>
      </c>
      <c r="W135" t="str">
        <f>IF(U135="","",Names!$K$3)</f>
        <v/>
      </c>
      <c r="X135" t="str">
        <f>IF(U135="","",Names!$C$6)</f>
        <v/>
      </c>
      <c r="Y135" t="str">
        <f>IFERROR(VLOOKUP($A135,Table!$AV$5:$BI$286,Table!$AY$3,FALSE),"")</f>
        <v/>
      </c>
      <c r="AA135" s="224" t="str">
        <f>IF(U135="","",CONCATENATE(U135,Names!$H$3,V135,Names!$J$3,W135,Names!$L$3,X135,Names!$N$3,Y135))</f>
        <v/>
      </c>
      <c r="AD135" t="str">
        <f>IFERROR(VLOOKUP($A135,Table!$AV$5:$BI$286,Table!$AW$3,FALSE),"")</f>
        <v/>
      </c>
      <c r="AE135" t="str">
        <f>IFERROR(VLOOKUP($A135,Table!$AV$5:$BI$286,Table!$AX$3,FALSE),"")</f>
        <v/>
      </c>
      <c r="AF135" t="str">
        <f>IF(AD135="","",Names!$K$3)</f>
        <v/>
      </c>
      <c r="AG135" t="str">
        <f>IF(AD135="","",Names!$C$7)</f>
        <v/>
      </c>
      <c r="AH135" t="str">
        <f>IFERROR(VLOOKUP($A135,Table!$AV$5:$BI$286,Table!$AY$3,FALSE),"")</f>
        <v/>
      </c>
      <c r="AJ135" s="224" t="str">
        <f>IF(AD135="","",CONCATENATE(AD135,Names!$H$3,AE135,Names!$J$3,AF135,Names!$L$3,AG135,Names!$N$3,AH135))</f>
        <v/>
      </c>
      <c r="AM135" t="str">
        <f>IFERROR(VLOOKUP($A135,Table!$AV$5:$BI$286,Table!$AW$3,FALSE),"")</f>
        <v/>
      </c>
      <c r="AN135" t="str">
        <f>IFERROR(VLOOKUP($A135,Table!$AV$5:$BI$286,Table!$AX$3,FALSE),"")</f>
        <v/>
      </c>
      <c r="AO135" t="str">
        <f>IF(AM135="","",Names!$K$3)</f>
        <v/>
      </c>
      <c r="AP135" t="str">
        <f>IF(AM135="","",Names!$C$8)</f>
        <v/>
      </c>
      <c r="AQ135" t="str">
        <f>IFERROR(VLOOKUP($A135,Table!$AV$5:$BI$286,Table!$AY$3,FALSE),"")</f>
        <v/>
      </c>
      <c r="AS135" s="224" t="str">
        <f>IF(AM135="","",CONCATENATE(AM135,Names!$H$3,AN135,Names!$J$3,AO135,Names!$L$3,AP135,Names!$N$3,AQ135))</f>
        <v/>
      </c>
      <c r="AV135" t="str">
        <f>IFERROR(VLOOKUP($A135,Table!$AL$5:$AS$286,Table!$AM$3,FALSE),"")</f>
        <v>A2T</v>
      </c>
      <c r="AW135" t="str">
        <f>IFERROR(VLOOKUP($A135,Table!$AL$5:$AS$286,Table!$AN$3,FALSE),"")</f>
        <v>050PRL</v>
      </c>
      <c r="AX135" t="str">
        <f>IF(AV135="","",Names!$K$3)</f>
        <v>RFS</v>
      </c>
      <c r="AY135" t="str">
        <f>IF(AV135="","",Names!$C$10)</f>
        <v>PRLEH</v>
      </c>
      <c r="AZ135" t="str">
        <f>IFERROR(VLOOKUP($A135,Table!$AL$5:$AS$286,Table!$AQ$3,FALSE),"")</f>
        <v>L132</v>
      </c>
      <c r="BB135" s="224" t="str">
        <f>IF(AV135="","",CONCATENATE(AV135,Names!$H$3,AW135,Names!$J$3,AX135,Names!$L$3,AY135,Names!$N$3,AZ135))</f>
        <v>A2T-050PRL:RFS-PRLEH-L132</v>
      </c>
      <c r="BE135" t="str">
        <f>IFERROR(VLOOKUP($A135,Table!$AV$5:$BI$286,Table!$AW$3,FALSE),"")</f>
        <v/>
      </c>
      <c r="BF135" t="str">
        <f>IFERROR(VLOOKUP($A135,Table!$AV$5:$BI$286,Table!$AX$3,FALSE),"")</f>
        <v/>
      </c>
      <c r="BG135" t="str">
        <f>IF(BE135="","",Names!$K$3)</f>
        <v/>
      </c>
      <c r="BH135" t="str">
        <f>IF(BE135="","",Names!$C$10)</f>
        <v/>
      </c>
      <c r="BI135" t="str">
        <f>IFERROR(VLOOKUP($A135,Table!$AV$5:$BI$286,Table!$BC$3,FALSE),"")</f>
        <v/>
      </c>
      <c r="BK135" s="224" t="str">
        <f>IF(BE135="","",CONCATENATE(BE135,Names!$H$3,BF135,Names!$J$3,BG135,Names!$L$3,BH135,Names!$N$3,BI135))</f>
        <v/>
      </c>
      <c r="BN135" t="str">
        <f>IFERROR(VLOOKUP($A135,Table!$AV$5:$BI$286,Table!$AW$3,FALSE),"")</f>
        <v/>
      </c>
      <c r="BO135" t="str">
        <f>IFERROR(VLOOKUP($A135,Table!$AV$5:$BI$286,Table!$AX$3,FALSE),"")</f>
        <v/>
      </c>
      <c r="BP135" t="str">
        <f>IF(BN135="","",Names!$K$3)</f>
        <v/>
      </c>
      <c r="BQ135" t="str">
        <f>IF(BN135="","",Names!$C$10)</f>
        <v/>
      </c>
      <c r="BR135" t="str">
        <f>IFERROR(VLOOKUP($A135,Table!$AV$5:$BI$286,Table!$BF$3,FALSE),"")</f>
        <v/>
      </c>
      <c r="BT135" s="224" t="str">
        <f>IF(BN135="","",CONCATENATE(BN135,Names!$H$3,BO135,Names!$J$3,BP135,Names!$L$3,BQ135,Names!$N$3,BR135))</f>
        <v/>
      </c>
      <c r="BW135" t="str">
        <f>IFERROR(VLOOKUP($A135,Table!$AL$5:$AS$286,Table!$AM$3,FALSE),"")</f>
        <v>A2T</v>
      </c>
      <c r="BX135" t="str">
        <f>IFERROR(VLOOKUP($A135,Table!$AL$5:$AS$286,Table!$AN$3,FALSE),"")</f>
        <v>050PRL</v>
      </c>
      <c r="BY135" t="str">
        <f>IF(BW135="","",Names!$K$3)</f>
        <v>RFS</v>
      </c>
      <c r="BZ135" t="str">
        <f>IF(BW135="","",Names!$C$11)</f>
        <v>PRLTE</v>
      </c>
      <c r="CA135" t="str">
        <f>IFERROR(VLOOKUP($A135,Table!$AL$5:$AS$286,Table!$AQ$3,FALSE),"")</f>
        <v>L132</v>
      </c>
      <c r="CC135" s="224" t="str">
        <f>IF(BW135="","",CONCATENATE(BW135,Names!$H$3,BX135,Names!$J$3,BY135,Names!$L$3,BZ135,Names!$N$3,CA135))</f>
        <v>A2T-050PRL:RFS-PRLTE-L132</v>
      </c>
      <c r="CF135" t="str">
        <f>IFERROR(VLOOKUP($A135,Table!$AV$5:$BI$286,Table!$AW$3,FALSE),"")</f>
        <v/>
      </c>
      <c r="CG135" t="str">
        <f>IFERROR(VLOOKUP($A135,Table!$AV$5:$BI$286,Table!$AX$3,FALSE),"")</f>
        <v/>
      </c>
      <c r="CH135" t="str">
        <f>IF(CF135="","",Names!$K$3)</f>
        <v/>
      </c>
      <c r="CI135" t="str">
        <f>IF(CF135="","",Names!$C$11)</f>
        <v/>
      </c>
      <c r="CJ135" t="str">
        <f>IFERROR(VLOOKUP($A135,Table!$AV$5:$BI$286,Table!$BC$3,FALSE),"")</f>
        <v/>
      </c>
      <c r="CL135" s="224" t="str">
        <f>IF(CF135="","",CONCATENATE(CF135,Names!$H$3,CG135,Names!$J$3,CH135,Names!$L$3,CI135,Names!$N$3,CJ135))</f>
        <v/>
      </c>
      <c r="CO135" t="str">
        <f>IFERROR(VLOOKUP($A135,Table!$AV$5:$BI$286,Table!$AW$3,FALSE),"")</f>
        <v/>
      </c>
      <c r="CP135" t="str">
        <f>IFERROR(VLOOKUP($A135,Table!$AV$5:$BI$286,Table!$AX$3,FALSE),"")</f>
        <v/>
      </c>
      <c r="CQ135" t="str">
        <f>IF(CO135="","",Names!$K$3)</f>
        <v/>
      </c>
      <c r="CR135" t="str">
        <f>IF(CO135="","",Names!$C$11)</f>
        <v/>
      </c>
      <c r="CS135" t="str">
        <f>IFERROR(VLOOKUP($A135,Table!$AV$5:$BI$286,Table!$BF$3,FALSE),"")</f>
        <v/>
      </c>
      <c r="CU135" s="224" t="str">
        <f>IF(CO135="","",CONCATENATE(CO135,Names!$H$3,CP135,Names!$J$3,CQ135,Names!$L$3,CR135,Names!$N$3,CS135))</f>
        <v/>
      </c>
      <c r="CX135" t="str">
        <f>IFERROR(VLOOKUP($A135,Table!$AV$5:$BI$286,Table!$AW$3,FALSE),"")</f>
        <v/>
      </c>
      <c r="CY135" t="str">
        <f>IFERROR(VLOOKUP($A135,Table!$AV$5:$BI$286,Table!$AX$3,FALSE),"")</f>
        <v/>
      </c>
      <c r="CZ135" t="str">
        <f>IF(CX135="","",Names!$K$3)</f>
        <v/>
      </c>
      <c r="DA135" t="str">
        <f>IF(CX135="","",Names!$C$12)</f>
        <v/>
      </c>
      <c r="DB135" t="str">
        <f>IFERROR(VLOOKUP($A135,Table!$AV$5:$BI$286,Table!$BC$3,FALSE),"")</f>
        <v/>
      </c>
      <c r="DD135" s="224" t="str">
        <f>IF(CX135="","",CONCATENATE(CX135,Names!$H$3,CY135,Names!$J$3,CZ135,Names!$L$3,DA135,Names!$N$3,DB135))</f>
        <v/>
      </c>
      <c r="DG135" t="str">
        <f>IFERROR(VLOOKUP($A135,Table!$AV$5:$BI$286,Table!$AW$3,FALSE),"")</f>
        <v/>
      </c>
      <c r="DH135" t="str">
        <f>IFERROR(VLOOKUP($A135,Table!$AV$5:$BI$286,Table!$AX$3,FALSE),"")</f>
        <v/>
      </c>
      <c r="DI135" t="str">
        <f>IF(DG135="","",Names!$K$3)</f>
        <v/>
      </c>
      <c r="DJ135" t="str">
        <f>IF(DG135="","",Names!$C$24)</f>
        <v/>
      </c>
      <c r="DK135" t="str">
        <f>IFERROR(VLOOKUP($A135,Table!$AV$5:$BI$286,Table!$AY$3,FALSE),"")</f>
        <v/>
      </c>
      <c r="DM135" s="224" t="str">
        <f>IF(DG135="","",CONCATENATE(DG135,Names!$H$3,DH135,Names!$J$3,DI135,Names!$L$3,DJ135,Names!$N$3,DK135))</f>
        <v/>
      </c>
      <c r="DP135" s="1170" t="str">
        <f>IFERROR(VLOOKUP($A135,Table!$DI$5:$DO$286,Table!$DJ$3,FALSE),"")</f>
        <v/>
      </c>
      <c r="DQ135" s="1170" t="str">
        <f>IFERROR(VLOOKUP($A135,Table!$DI$5:$DO$286,Table!$DK$3,FALSE),"")</f>
        <v/>
      </c>
      <c r="DR135" s="1170" t="str">
        <f>IF(DP135="","",Names!$K$3)</f>
        <v/>
      </c>
      <c r="DS135" s="1170" t="str">
        <f>IF(DP135="","",Names!$C$26)</f>
        <v/>
      </c>
      <c r="DT135" s="1170" t="str">
        <f>IFERROR(VLOOKUP($A135,Table!$DI$5:$DO$286,Table!$DM$3,FALSE),"")</f>
        <v/>
      </c>
      <c r="DV135" s="224" t="str">
        <f>IF(DP135="","",CONCATENATE(DP135,Names!$H$3,DQ135,Names!$J$3,DR135,Names!$L$3,DS135,Names!$N$3,DT135))</f>
        <v/>
      </c>
      <c r="DY135" s="1170" t="str">
        <f>IFERROR(VLOOKUP($A135,Table!$DI$5:$DO$286,Table!$DJ$3,FALSE),"")</f>
        <v/>
      </c>
      <c r="DZ135" s="1170" t="str">
        <f>IFERROR(VLOOKUP($A135,Table!$DI$5:$DO$286,Table!$DK$3,FALSE),"")</f>
        <v/>
      </c>
      <c r="EA135" s="1170" t="str">
        <f>IF(DY135="","",Names!$K$3)</f>
        <v/>
      </c>
      <c r="EB135" s="1170" t="str">
        <f>IF(DY135="","",Names!$C$25)</f>
        <v/>
      </c>
      <c r="EC135" s="1170" t="str">
        <f>IFERROR(VLOOKUP($A135,Table!$DI$5:$DO$286,Table!$DM$3,FALSE),"")</f>
        <v/>
      </c>
      <c r="EE135" s="224" t="str">
        <f>IF(DY135="","",CONCATENATE(DY135,Names!$H$3,DZ135,Names!$J$3,EA135,Names!$L$3,EB135,Names!$N$3,EC135))</f>
        <v/>
      </c>
      <c r="EH135" t="str">
        <f>IFERROR(VLOOKUP($A135,TCS_C!$R$9:$U$10046,TCS_C!$S$5,FALSE),"")</f>
        <v/>
      </c>
      <c r="EI135" t="str">
        <f>IFERROR(VLOOKUP($A135,TCS_C!$R$9:$U$10046,TCS_C!$T$5,FALSE),"")</f>
        <v/>
      </c>
      <c r="EJ135" t="str">
        <f>IF(EH135="","",Names!$K$3)</f>
        <v/>
      </c>
      <c r="EK135" t="str">
        <f>IF(EH135="","",Names!$C$17)</f>
        <v/>
      </c>
      <c r="EL135" t="str">
        <f>IFERROR(VLOOKUP($A135,TCS_C!$R$9:$U$10046,TCS_C!$U$5,FALSE),"")</f>
        <v/>
      </c>
      <c r="EN135" s="224" t="str">
        <f>IF(EH135="","",CONCATENATE(EH135,Names!$H$3,EI135,Names!$J$3,EJ135,Names!$L$3,EK135,Names!$N$3,EL135))</f>
        <v/>
      </c>
      <c r="EQ135" t="str">
        <f>IFERROR(VLOOKUP($A135,Table!BT171:$BY$286,Table!$BU$3,FALSE),"")</f>
        <v/>
      </c>
      <c r="ER135" t="str">
        <f>IFERROR(VLOOKUP($A135,Table!BT171:$BY$286,Table!$BV$3,FALSE),"")</f>
        <v/>
      </c>
      <c r="ES135" t="str">
        <f>IF(EQ135="","",Names!$K$3)</f>
        <v/>
      </c>
      <c r="ET135" t="str">
        <f>IFERROR(VLOOKUP($A135,Table!BT171:$BY$286,Table!$BW$3,FALSE),"")</f>
        <v/>
      </c>
      <c r="EU135" t="str">
        <f>IFERROR(VLOOKUP($A135,Table!BT171:$BY$286,Table!$BX$3,FALSE),"")</f>
        <v/>
      </c>
      <c r="EW135" s="224" t="str">
        <f>IF(EQ135="","",CONCATENATE(EQ135,Names!$H$3,ER135,Names!$J$3,ES135,Names!$L$3,ET135,Names!$N$3,EU135))</f>
        <v/>
      </c>
      <c r="FB135" t="str">
        <f>IF(EZ135="","",Names!$K$3)</f>
        <v/>
      </c>
      <c r="FF135" s="224" t="str">
        <f>IF(EZ135="","",CONCATENATE(EZ135,Names!$H$3,FA135,Names!$J$3,FB135,Names!$L$3,FC135,Names!$N$3,FD135))</f>
        <v/>
      </c>
      <c r="FG135" s="1266" t="str">
        <f>IF(EZ135="","",CONCATENATE(FC135,Names!$N$3,FD135))</f>
        <v/>
      </c>
    </row>
    <row r="136" spans="1:163">
      <c r="A136" s="72">
        <v>133</v>
      </c>
      <c r="C136" t="str">
        <f>IFERROR(VLOOKUP($A136,Table!$AL$5:$AS$286,Table!$AM$3,FALSE),"")</f>
        <v>A2T</v>
      </c>
      <c r="D136" t="str">
        <f>IFERROR(VLOOKUP($A136,Table!$AL$5:$AS$286,Table!$AN$3,FALSE),"")</f>
        <v>050PRL</v>
      </c>
      <c r="E136" t="str">
        <f>IF(C136="","",Names!$K$3)</f>
        <v>RFS</v>
      </c>
      <c r="F136" t="str">
        <f>IF(C136="","",Names!$C$5)</f>
        <v>PRLRL</v>
      </c>
      <c r="G136" t="str">
        <f>IFERROR(VLOOKUP($A136,Table!$AL$5:$AS$286,Table!$AO$3,FALSE),"")</f>
        <v>133</v>
      </c>
      <c r="I136" s="224" t="str">
        <f>IF(C136="","",CONCATENATE(C136,Names!$H$3,D136,Names!$J$3,E136,Names!$L$3,F136,Names!$N$3,G136))</f>
        <v>A2T-050PRL:RFS-PRLRL-133</v>
      </c>
      <c r="L136" s="1170" t="str">
        <f>IFERROR(VLOOKUP($A136,Table!$AV$5:$BK$286,Table!$AW$3,FALSE),"")</f>
        <v/>
      </c>
      <c r="M136" s="1170" t="str">
        <f>IFERROR(VLOOKUP($A136,Table!$AV$5:$BK$286,Table!$AX$3,FALSE),"")</f>
        <v/>
      </c>
      <c r="N136" s="1170" t="str">
        <f>IF(L136="","",Names!$K$3)</f>
        <v/>
      </c>
      <c r="O136" s="1170" t="str">
        <f>IF(L136="","",Names!$C$9)</f>
        <v/>
      </c>
      <c r="P136" s="1170" t="str">
        <f>IFERROR(VLOOKUP($A136,Table!$AV$5:$BK$286,Table!$AY$3,FALSE),"")</f>
        <v/>
      </c>
      <c r="R136" s="224" t="str">
        <f>IF(L136="","",CONCATENATE(L136,Names!$H$3,M136,Names!$J$3,N136,Names!$L$3,O136,Names!$N$3,P136))</f>
        <v/>
      </c>
      <c r="U136" t="str">
        <f>IFERROR(VLOOKUP($A136,Table!$AV$5:$BI$286,Table!$AW$3,FALSE),"")</f>
        <v/>
      </c>
      <c r="V136" t="str">
        <f>IFERROR(VLOOKUP($A136,Table!$AV$5:$BI$286,Table!$AX$3,FALSE),"")</f>
        <v/>
      </c>
      <c r="W136" t="str">
        <f>IF(U136="","",Names!$K$3)</f>
        <v/>
      </c>
      <c r="X136" t="str">
        <f>IF(U136="","",Names!$C$6)</f>
        <v/>
      </c>
      <c r="Y136" t="str">
        <f>IFERROR(VLOOKUP($A136,Table!$AV$5:$BI$286,Table!$AY$3,FALSE),"")</f>
        <v/>
      </c>
      <c r="AA136" s="224" t="str">
        <f>IF(U136="","",CONCATENATE(U136,Names!$H$3,V136,Names!$J$3,W136,Names!$L$3,X136,Names!$N$3,Y136))</f>
        <v/>
      </c>
      <c r="AD136" t="str">
        <f>IFERROR(VLOOKUP($A136,Table!$AV$5:$BI$286,Table!$AW$3,FALSE),"")</f>
        <v/>
      </c>
      <c r="AE136" t="str">
        <f>IFERROR(VLOOKUP($A136,Table!$AV$5:$BI$286,Table!$AX$3,FALSE),"")</f>
        <v/>
      </c>
      <c r="AF136" t="str">
        <f>IF(AD136="","",Names!$K$3)</f>
        <v/>
      </c>
      <c r="AG136" t="str">
        <f>IF(AD136="","",Names!$C$7)</f>
        <v/>
      </c>
      <c r="AH136" t="str">
        <f>IFERROR(VLOOKUP($A136,Table!$AV$5:$BI$286,Table!$AY$3,FALSE),"")</f>
        <v/>
      </c>
      <c r="AJ136" s="224" t="str">
        <f>IF(AD136="","",CONCATENATE(AD136,Names!$H$3,AE136,Names!$J$3,AF136,Names!$L$3,AG136,Names!$N$3,AH136))</f>
        <v/>
      </c>
      <c r="AM136" t="str">
        <f>IFERROR(VLOOKUP($A136,Table!$AV$5:$BI$286,Table!$AW$3,FALSE),"")</f>
        <v/>
      </c>
      <c r="AN136" t="str">
        <f>IFERROR(VLOOKUP($A136,Table!$AV$5:$BI$286,Table!$AX$3,FALSE),"")</f>
        <v/>
      </c>
      <c r="AO136" t="str">
        <f>IF(AM136="","",Names!$K$3)</f>
        <v/>
      </c>
      <c r="AP136" t="str">
        <f>IF(AM136="","",Names!$C$8)</f>
        <v/>
      </c>
      <c r="AQ136" t="str">
        <f>IFERROR(VLOOKUP($A136,Table!$AV$5:$BI$286,Table!$AY$3,FALSE),"")</f>
        <v/>
      </c>
      <c r="AS136" s="224" t="str">
        <f>IF(AM136="","",CONCATENATE(AM136,Names!$H$3,AN136,Names!$J$3,AO136,Names!$L$3,AP136,Names!$N$3,AQ136))</f>
        <v/>
      </c>
      <c r="AV136" t="str">
        <f>IFERROR(VLOOKUP($A136,Table!$AL$5:$AS$286,Table!$AM$3,FALSE),"")</f>
        <v>A2T</v>
      </c>
      <c r="AW136" t="str">
        <f>IFERROR(VLOOKUP($A136,Table!$AL$5:$AS$286,Table!$AN$3,FALSE),"")</f>
        <v>050PRL</v>
      </c>
      <c r="AX136" t="str">
        <f>IF(AV136="","",Names!$K$3)</f>
        <v>RFS</v>
      </c>
      <c r="AY136" t="str">
        <f>IF(AV136="","",Names!$C$10)</f>
        <v>PRLEH</v>
      </c>
      <c r="AZ136" t="str">
        <f>IFERROR(VLOOKUP($A136,Table!$AL$5:$AS$286,Table!$AQ$3,FALSE),"")</f>
        <v>L133</v>
      </c>
      <c r="BB136" s="224" t="str">
        <f>IF(AV136="","",CONCATENATE(AV136,Names!$H$3,AW136,Names!$J$3,AX136,Names!$L$3,AY136,Names!$N$3,AZ136))</f>
        <v>A2T-050PRL:RFS-PRLEH-L133</v>
      </c>
      <c r="BE136" t="str">
        <f>IFERROR(VLOOKUP($A136,Table!$AV$5:$BI$286,Table!$AW$3,FALSE),"")</f>
        <v/>
      </c>
      <c r="BF136" t="str">
        <f>IFERROR(VLOOKUP($A136,Table!$AV$5:$BI$286,Table!$AX$3,FALSE),"")</f>
        <v/>
      </c>
      <c r="BG136" t="str">
        <f>IF(BE136="","",Names!$K$3)</f>
        <v/>
      </c>
      <c r="BH136" t="str">
        <f>IF(BE136="","",Names!$C$10)</f>
        <v/>
      </c>
      <c r="BI136" t="str">
        <f>IFERROR(VLOOKUP($A136,Table!$AV$5:$BI$286,Table!$BC$3,FALSE),"")</f>
        <v/>
      </c>
      <c r="BK136" s="224" t="str">
        <f>IF(BE136="","",CONCATENATE(BE136,Names!$H$3,BF136,Names!$J$3,BG136,Names!$L$3,BH136,Names!$N$3,BI136))</f>
        <v/>
      </c>
      <c r="BN136" t="str">
        <f>IFERROR(VLOOKUP($A136,Table!$AV$5:$BI$286,Table!$AW$3,FALSE),"")</f>
        <v/>
      </c>
      <c r="BO136" t="str">
        <f>IFERROR(VLOOKUP($A136,Table!$AV$5:$BI$286,Table!$AX$3,FALSE),"")</f>
        <v/>
      </c>
      <c r="BP136" t="str">
        <f>IF(BN136="","",Names!$K$3)</f>
        <v/>
      </c>
      <c r="BQ136" t="str">
        <f>IF(BN136="","",Names!$C$10)</f>
        <v/>
      </c>
      <c r="BR136" t="str">
        <f>IFERROR(VLOOKUP($A136,Table!$AV$5:$BI$286,Table!$BF$3,FALSE),"")</f>
        <v/>
      </c>
      <c r="BT136" s="224" t="str">
        <f>IF(BN136="","",CONCATENATE(BN136,Names!$H$3,BO136,Names!$J$3,BP136,Names!$L$3,BQ136,Names!$N$3,BR136))</f>
        <v/>
      </c>
      <c r="BW136" t="str">
        <f>IFERROR(VLOOKUP($A136,Table!$AL$5:$AS$286,Table!$AM$3,FALSE),"")</f>
        <v>A2T</v>
      </c>
      <c r="BX136" t="str">
        <f>IFERROR(VLOOKUP($A136,Table!$AL$5:$AS$286,Table!$AN$3,FALSE),"")</f>
        <v>050PRL</v>
      </c>
      <c r="BY136" t="str">
        <f>IF(BW136="","",Names!$K$3)</f>
        <v>RFS</v>
      </c>
      <c r="BZ136" t="str">
        <f>IF(BW136="","",Names!$C$11)</f>
        <v>PRLTE</v>
      </c>
      <c r="CA136" t="str">
        <f>IFERROR(VLOOKUP($A136,Table!$AL$5:$AS$286,Table!$AQ$3,FALSE),"")</f>
        <v>L133</v>
      </c>
      <c r="CC136" s="224" t="str">
        <f>IF(BW136="","",CONCATENATE(BW136,Names!$H$3,BX136,Names!$J$3,BY136,Names!$L$3,BZ136,Names!$N$3,CA136))</f>
        <v>A2T-050PRL:RFS-PRLTE-L133</v>
      </c>
      <c r="CF136" t="str">
        <f>IFERROR(VLOOKUP($A136,Table!$AV$5:$BI$286,Table!$AW$3,FALSE),"")</f>
        <v/>
      </c>
      <c r="CG136" t="str">
        <f>IFERROR(VLOOKUP($A136,Table!$AV$5:$BI$286,Table!$AX$3,FALSE),"")</f>
        <v/>
      </c>
      <c r="CH136" t="str">
        <f>IF(CF136="","",Names!$K$3)</f>
        <v/>
      </c>
      <c r="CI136" t="str">
        <f>IF(CF136="","",Names!$C$11)</f>
        <v/>
      </c>
      <c r="CJ136" t="str">
        <f>IFERROR(VLOOKUP($A136,Table!$AV$5:$BI$286,Table!$BC$3,FALSE),"")</f>
        <v/>
      </c>
      <c r="CL136" s="224" t="str">
        <f>IF(CF136="","",CONCATENATE(CF136,Names!$H$3,CG136,Names!$J$3,CH136,Names!$L$3,CI136,Names!$N$3,CJ136))</f>
        <v/>
      </c>
      <c r="CO136" t="str">
        <f>IFERROR(VLOOKUP($A136,Table!$AV$5:$BI$286,Table!$AW$3,FALSE),"")</f>
        <v/>
      </c>
      <c r="CP136" t="str">
        <f>IFERROR(VLOOKUP($A136,Table!$AV$5:$BI$286,Table!$AX$3,FALSE),"")</f>
        <v/>
      </c>
      <c r="CQ136" t="str">
        <f>IF(CO136="","",Names!$K$3)</f>
        <v/>
      </c>
      <c r="CR136" t="str">
        <f>IF(CO136="","",Names!$C$11)</f>
        <v/>
      </c>
      <c r="CS136" t="str">
        <f>IFERROR(VLOOKUP($A136,Table!$AV$5:$BI$286,Table!$BF$3,FALSE),"")</f>
        <v/>
      </c>
      <c r="CU136" s="224" t="str">
        <f>IF(CO136="","",CONCATENATE(CO136,Names!$H$3,CP136,Names!$J$3,CQ136,Names!$L$3,CR136,Names!$N$3,CS136))</f>
        <v/>
      </c>
      <c r="CX136" t="str">
        <f>IFERROR(VLOOKUP($A136,Table!$AV$5:$BI$286,Table!$AW$3,FALSE),"")</f>
        <v/>
      </c>
      <c r="CY136" t="str">
        <f>IFERROR(VLOOKUP($A136,Table!$AV$5:$BI$286,Table!$AX$3,FALSE),"")</f>
        <v/>
      </c>
      <c r="CZ136" t="str">
        <f>IF(CX136="","",Names!$K$3)</f>
        <v/>
      </c>
      <c r="DA136" t="str">
        <f>IF(CX136="","",Names!$C$12)</f>
        <v/>
      </c>
      <c r="DB136" t="str">
        <f>IFERROR(VLOOKUP($A136,Table!$AV$5:$BI$286,Table!$BC$3,FALSE),"")</f>
        <v/>
      </c>
      <c r="DD136" s="224" t="str">
        <f>IF(CX136="","",CONCATENATE(CX136,Names!$H$3,CY136,Names!$J$3,CZ136,Names!$L$3,DA136,Names!$N$3,DB136))</f>
        <v/>
      </c>
      <c r="DG136" t="str">
        <f>IFERROR(VLOOKUP($A136,Table!$AV$5:$BI$286,Table!$AW$3,FALSE),"")</f>
        <v/>
      </c>
      <c r="DH136" t="str">
        <f>IFERROR(VLOOKUP($A136,Table!$AV$5:$BI$286,Table!$AX$3,FALSE),"")</f>
        <v/>
      </c>
      <c r="DI136" t="str">
        <f>IF(DG136="","",Names!$K$3)</f>
        <v/>
      </c>
      <c r="DJ136" t="str">
        <f>IF(DG136="","",Names!$C$24)</f>
        <v/>
      </c>
      <c r="DK136" t="str">
        <f>IFERROR(VLOOKUP($A136,Table!$AV$5:$BI$286,Table!$AY$3,FALSE),"")</f>
        <v/>
      </c>
      <c r="DM136" s="224" t="str">
        <f>IF(DG136="","",CONCATENATE(DG136,Names!$H$3,DH136,Names!$J$3,DI136,Names!$L$3,DJ136,Names!$N$3,DK136))</f>
        <v/>
      </c>
      <c r="DP136" s="1170" t="str">
        <f>IFERROR(VLOOKUP($A136,Table!$DI$5:$DO$286,Table!$DJ$3,FALSE),"")</f>
        <v/>
      </c>
      <c r="DQ136" s="1170" t="str">
        <f>IFERROR(VLOOKUP($A136,Table!$DI$5:$DO$286,Table!$DK$3,FALSE),"")</f>
        <v/>
      </c>
      <c r="DR136" s="1170" t="str">
        <f>IF(DP136="","",Names!$K$3)</f>
        <v/>
      </c>
      <c r="DS136" s="1170" t="str">
        <f>IF(DP136="","",Names!$C$26)</f>
        <v/>
      </c>
      <c r="DT136" s="1170" t="str">
        <f>IFERROR(VLOOKUP($A136,Table!$DI$5:$DO$286,Table!$DM$3,FALSE),"")</f>
        <v/>
      </c>
      <c r="DV136" s="224" t="str">
        <f>IF(DP136="","",CONCATENATE(DP136,Names!$H$3,DQ136,Names!$J$3,DR136,Names!$L$3,DS136,Names!$N$3,DT136))</f>
        <v/>
      </c>
      <c r="DY136" s="1170" t="str">
        <f>IFERROR(VLOOKUP($A136,Table!$DI$5:$DO$286,Table!$DJ$3,FALSE),"")</f>
        <v/>
      </c>
      <c r="DZ136" s="1170" t="str">
        <f>IFERROR(VLOOKUP($A136,Table!$DI$5:$DO$286,Table!$DK$3,FALSE),"")</f>
        <v/>
      </c>
      <c r="EA136" s="1170" t="str">
        <f>IF(DY136="","",Names!$K$3)</f>
        <v/>
      </c>
      <c r="EB136" s="1170" t="str">
        <f>IF(DY136="","",Names!$C$25)</f>
        <v/>
      </c>
      <c r="EC136" s="1170" t="str">
        <f>IFERROR(VLOOKUP($A136,Table!$DI$5:$DO$286,Table!$DM$3,FALSE),"")</f>
        <v/>
      </c>
      <c r="EE136" s="224" t="str">
        <f>IF(DY136="","",CONCATENATE(DY136,Names!$H$3,DZ136,Names!$J$3,EA136,Names!$L$3,EB136,Names!$N$3,EC136))</f>
        <v/>
      </c>
      <c r="EH136" t="str">
        <f>IFERROR(VLOOKUP($A136,TCS_C!$R$9:$U$10046,TCS_C!$S$5,FALSE),"")</f>
        <v/>
      </c>
      <c r="EI136" t="str">
        <f>IFERROR(VLOOKUP($A136,TCS_C!$R$9:$U$10046,TCS_C!$T$5,FALSE),"")</f>
        <v/>
      </c>
      <c r="EJ136" t="str">
        <f>IF(EH136="","",Names!$K$3)</f>
        <v/>
      </c>
      <c r="EK136" t="str">
        <f>IF(EH136="","",Names!$C$17)</f>
        <v/>
      </c>
      <c r="EL136" t="str">
        <f>IFERROR(VLOOKUP($A136,TCS_C!$R$9:$U$10046,TCS_C!$U$5,FALSE),"")</f>
        <v/>
      </c>
      <c r="EN136" s="224" t="str">
        <f>IF(EH136="","",CONCATENATE(EH136,Names!$H$3,EI136,Names!$J$3,EJ136,Names!$L$3,EK136,Names!$N$3,EL136))</f>
        <v/>
      </c>
      <c r="EQ136" t="str">
        <f>IFERROR(VLOOKUP($A136,Table!BT172:$BY$286,Table!$BU$3,FALSE),"")</f>
        <v/>
      </c>
      <c r="ER136" t="str">
        <f>IFERROR(VLOOKUP($A136,Table!BT172:$BY$286,Table!$BV$3,FALSE),"")</f>
        <v/>
      </c>
      <c r="ES136" t="str">
        <f>IF(EQ136="","",Names!$K$3)</f>
        <v/>
      </c>
      <c r="ET136" t="str">
        <f>IFERROR(VLOOKUP($A136,Table!BT172:$BY$286,Table!$BW$3,FALSE),"")</f>
        <v/>
      </c>
      <c r="EU136" t="str">
        <f>IFERROR(VLOOKUP($A136,Table!BT172:$BY$286,Table!$BX$3,FALSE),"")</f>
        <v/>
      </c>
      <c r="EW136" s="224" t="str">
        <f>IF(EQ136="","",CONCATENATE(EQ136,Names!$H$3,ER136,Names!$J$3,ES136,Names!$L$3,ET136,Names!$N$3,EU136))</f>
        <v/>
      </c>
      <c r="FB136" t="str">
        <f>IF(EZ136="","",Names!$K$3)</f>
        <v/>
      </c>
      <c r="FF136" s="224" t="str">
        <f>IF(EZ136="","",CONCATENATE(EZ136,Names!$H$3,FA136,Names!$J$3,FB136,Names!$L$3,FC136,Names!$N$3,FD136))</f>
        <v/>
      </c>
      <c r="FG136" s="1266" t="str">
        <f>IF(EZ136="","",CONCATENATE(FC136,Names!$N$3,FD136))</f>
        <v/>
      </c>
    </row>
    <row r="137" spans="1:163">
      <c r="A137" s="72">
        <v>134</v>
      </c>
      <c r="C137" t="str">
        <f>IFERROR(VLOOKUP($A137,Table!$AL$5:$AS$286,Table!$AM$3,FALSE),"")</f>
        <v>A2T</v>
      </c>
      <c r="D137" t="str">
        <f>IFERROR(VLOOKUP($A137,Table!$AL$5:$AS$286,Table!$AN$3,FALSE),"")</f>
        <v>050PRL</v>
      </c>
      <c r="E137" t="str">
        <f>IF(C137="","",Names!$K$3)</f>
        <v>RFS</v>
      </c>
      <c r="F137" t="str">
        <f>IF(C137="","",Names!$C$5)</f>
        <v>PRLRL</v>
      </c>
      <c r="G137" t="str">
        <f>IFERROR(VLOOKUP($A137,Table!$AL$5:$AS$286,Table!$AO$3,FALSE),"")</f>
        <v>134</v>
      </c>
      <c r="I137" s="224" t="str">
        <f>IF(C137="","",CONCATENATE(C137,Names!$H$3,D137,Names!$J$3,E137,Names!$L$3,F137,Names!$N$3,G137))</f>
        <v>A2T-050PRL:RFS-PRLRL-134</v>
      </c>
      <c r="L137" s="1170" t="str">
        <f>IFERROR(VLOOKUP($A137,Table!$AV$5:$BK$286,Table!$AW$3,FALSE),"")</f>
        <v/>
      </c>
      <c r="M137" s="1170" t="str">
        <f>IFERROR(VLOOKUP($A137,Table!$AV$5:$BK$286,Table!$AX$3,FALSE),"")</f>
        <v/>
      </c>
      <c r="N137" s="1170" t="str">
        <f>IF(L137="","",Names!$K$3)</f>
        <v/>
      </c>
      <c r="O137" s="1170" t="str">
        <f>IF(L137="","",Names!$C$9)</f>
        <v/>
      </c>
      <c r="P137" s="1170" t="str">
        <f>IFERROR(VLOOKUP($A137,Table!$AV$5:$BK$286,Table!$AY$3,FALSE),"")</f>
        <v/>
      </c>
      <c r="R137" s="224" t="str">
        <f>IF(L137="","",CONCATENATE(L137,Names!$H$3,M137,Names!$J$3,N137,Names!$L$3,O137,Names!$N$3,P137))</f>
        <v/>
      </c>
      <c r="U137" t="str">
        <f>IFERROR(VLOOKUP($A137,Table!$AV$5:$BI$286,Table!$AW$3,FALSE),"")</f>
        <v/>
      </c>
      <c r="V137" t="str">
        <f>IFERROR(VLOOKUP($A137,Table!$AV$5:$BI$286,Table!$AX$3,FALSE),"")</f>
        <v/>
      </c>
      <c r="W137" t="str">
        <f>IF(U137="","",Names!$K$3)</f>
        <v/>
      </c>
      <c r="X137" t="str">
        <f>IF(U137="","",Names!$C$6)</f>
        <v/>
      </c>
      <c r="Y137" t="str">
        <f>IFERROR(VLOOKUP($A137,Table!$AV$5:$BI$286,Table!$AY$3,FALSE),"")</f>
        <v/>
      </c>
      <c r="AA137" s="224" t="str">
        <f>IF(U137="","",CONCATENATE(U137,Names!$H$3,V137,Names!$J$3,W137,Names!$L$3,X137,Names!$N$3,Y137))</f>
        <v/>
      </c>
      <c r="AD137" t="str">
        <f>IFERROR(VLOOKUP($A137,Table!$AV$5:$BI$286,Table!$AW$3,FALSE),"")</f>
        <v/>
      </c>
      <c r="AE137" t="str">
        <f>IFERROR(VLOOKUP($A137,Table!$AV$5:$BI$286,Table!$AX$3,FALSE),"")</f>
        <v/>
      </c>
      <c r="AF137" t="str">
        <f>IF(AD137="","",Names!$K$3)</f>
        <v/>
      </c>
      <c r="AG137" t="str">
        <f>IF(AD137="","",Names!$C$7)</f>
        <v/>
      </c>
      <c r="AH137" t="str">
        <f>IFERROR(VLOOKUP($A137,Table!$AV$5:$BI$286,Table!$AY$3,FALSE),"")</f>
        <v/>
      </c>
      <c r="AJ137" s="224" t="str">
        <f>IF(AD137="","",CONCATENATE(AD137,Names!$H$3,AE137,Names!$J$3,AF137,Names!$L$3,AG137,Names!$N$3,AH137))</f>
        <v/>
      </c>
      <c r="AM137" t="str">
        <f>IFERROR(VLOOKUP($A137,Table!$AV$5:$BI$286,Table!$AW$3,FALSE),"")</f>
        <v/>
      </c>
      <c r="AN137" t="str">
        <f>IFERROR(VLOOKUP($A137,Table!$AV$5:$BI$286,Table!$AX$3,FALSE),"")</f>
        <v/>
      </c>
      <c r="AO137" t="str">
        <f>IF(AM137="","",Names!$K$3)</f>
        <v/>
      </c>
      <c r="AP137" t="str">
        <f>IF(AM137="","",Names!$C$8)</f>
        <v/>
      </c>
      <c r="AQ137" t="str">
        <f>IFERROR(VLOOKUP($A137,Table!$AV$5:$BI$286,Table!$AY$3,FALSE),"")</f>
        <v/>
      </c>
      <c r="AS137" s="224" t="str">
        <f>IF(AM137="","",CONCATENATE(AM137,Names!$H$3,AN137,Names!$J$3,AO137,Names!$L$3,AP137,Names!$N$3,AQ137))</f>
        <v/>
      </c>
      <c r="AV137" t="str">
        <f>IFERROR(VLOOKUP($A137,Table!$AL$5:$AS$286,Table!$AM$3,FALSE),"")</f>
        <v>A2T</v>
      </c>
      <c r="AW137" t="str">
        <f>IFERROR(VLOOKUP($A137,Table!$AL$5:$AS$286,Table!$AN$3,FALSE),"")</f>
        <v>050PRL</v>
      </c>
      <c r="AX137" t="str">
        <f>IF(AV137="","",Names!$K$3)</f>
        <v>RFS</v>
      </c>
      <c r="AY137" t="str">
        <f>IF(AV137="","",Names!$C$10)</f>
        <v>PRLEH</v>
      </c>
      <c r="AZ137" t="str">
        <f>IFERROR(VLOOKUP($A137,Table!$AL$5:$AS$286,Table!$AQ$3,FALSE),"")</f>
        <v>L134</v>
      </c>
      <c r="BB137" s="224" t="str">
        <f>IF(AV137="","",CONCATENATE(AV137,Names!$H$3,AW137,Names!$J$3,AX137,Names!$L$3,AY137,Names!$N$3,AZ137))</f>
        <v>A2T-050PRL:RFS-PRLEH-L134</v>
      </c>
      <c r="BE137" t="str">
        <f>IFERROR(VLOOKUP($A137,Table!$AV$5:$BI$286,Table!$AW$3,FALSE),"")</f>
        <v/>
      </c>
      <c r="BF137" t="str">
        <f>IFERROR(VLOOKUP($A137,Table!$AV$5:$BI$286,Table!$AX$3,FALSE),"")</f>
        <v/>
      </c>
      <c r="BG137" t="str">
        <f>IF(BE137="","",Names!$K$3)</f>
        <v/>
      </c>
      <c r="BH137" t="str">
        <f>IF(BE137="","",Names!$C$10)</f>
        <v/>
      </c>
      <c r="BI137" t="str">
        <f>IFERROR(VLOOKUP($A137,Table!$AV$5:$BI$286,Table!$BC$3,FALSE),"")</f>
        <v/>
      </c>
      <c r="BK137" s="224" t="str">
        <f>IF(BE137="","",CONCATENATE(BE137,Names!$H$3,BF137,Names!$J$3,BG137,Names!$L$3,BH137,Names!$N$3,BI137))</f>
        <v/>
      </c>
      <c r="BN137" t="str">
        <f>IFERROR(VLOOKUP($A137,Table!$AV$5:$BI$286,Table!$AW$3,FALSE),"")</f>
        <v/>
      </c>
      <c r="BO137" t="str">
        <f>IFERROR(VLOOKUP($A137,Table!$AV$5:$BI$286,Table!$AX$3,FALSE),"")</f>
        <v/>
      </c>
      <c r="BP137" t="str">
        <f>IF(BN137="","",Names!$K$3)</f>
        <v/>
      </c>
      <c r="BQ137" t="str">
        <f>IF(BN137="","",Names!$C$10)</f>
        <v/>
      </c>
      <c r="BR137" t="str">
        <f>IFERROR(VLOOKUP($A137,Table!$AV$5:$BI$286,Table!$BF$3,FALSE),"")</f>
        <v/>
      </c>
      <c r="BT137" s="224" t="str">
        <f>IF(BN137="","",CONCATENATE(BN137,Names!$H$3,BO137,Names!$J$3,BP137,Names!$L$3,BQ137,Names!$N$3,BR137))</f>
        <v/>
      </c>
      <c r="BW137" t="str">
        <f>IFERROR(VLOOKUP($A137,Table!$AL$5:$AS$286,Table!$AM$3,FALSE),"")</f>
        <v>A2T</v>
      </c>
      <c r="BX137" t="str">
        <f>IFERROR(VLOOKUP($A137,Table!$AL$5:$AS$286,Table!$AN$3,FALSE),"")</f>
        <v>050PRL</v>
      </c>
      <c r="BY137" t="str">
        <f>IF(BW137="","",Names!$K$3)</f>
        <v>RFS</v>
      </c>
      <c r="BZ137" t="str">
        <f>IF(BW137="","",Names!$C$11)</f>
        <v>PRLTE</v>
      </c>
      <c r="CA137" t="str">
        <f>IFERROR(VLOOKUP($A137,Table!$AL$5:$AS$286,Table!$AQ$3,FALSE),"")</f>
        <v>L134</v>
      </c>
      <c r="CC137" s="224" t="str">
        <f>IF(BW137="","",CONCATENATE(BW137,Names!$H$3,BX137,Names!$J$3,BY137,Names!$L$3,BZ137,Names!$N$3,CA137))</f>
        <v>A2T-050PRL:RFS-PRLTE-L134</v>
      </c>
      <c r="CF137" t="str">
        <f>IFERROR(VLOOKUP($A137,Table!$AV$5:$BI$286,Table!$AW$3,FALSE),"")</f>
        <v/>
      </c>
      <c r="CG137" t="str">
        <f>IFERROR(VLOOKUP($A137,Table!$AV$5:$BI$286,Table!$AX$3,FALSE),"")</f>
        <v/>
      </c>
      <c r="CH137" t="str">
        <f>IF(CF137="","",Names!$K$3)</f>
        <v/>
      </c>
      <c r="CI137" t="str">
        <f>IF(CF137="","",Names!$C$11)</f>
        <v/>
      </c>
      <c r="CJ137" t="str">
        <f>IFERROR(VLOOKUP($A137,Table!$AV$5:$BI$286,Table!$BC$3,FALSE),"")</f>
        <v/>
      </c>
      <c r="CL137" s="224" t="str">
        <f>IF(CF137="","",CONCATENATE(CF137,Names!$H$3,CG137,Names!$J$3,CH137,Names!$L$3,CI137,Names!$N$3,CJ137))</f>
        <v/>
      </c>
      <c r="CO137" t="str">
        <f>IFERROR(VLOOKUP($A137,Table!$AV$5:$BI$286,Table!$AW$3,FALSE),"")</f>
        <v/>
      </c>
      <c r="CP137" t="str">
        <f>IFERROR(VLOOKUP($A137,Table!$AV$5:$BI$286,Table!$AX$3,FALSE),"")</f>
        <v/>
      </c>
      <c r="CQ137" t="str">
        <f>IF(CO137="","",Names!$K$3)</f>
        <v/>
      </c>
      <c r="CR137" t="str">
        <f>IF(CO137="","",Names!$C$11)</f>
        <v/>
      </c>
      <c r="CS137" t="str">
        <f>IFERROR(VLOOKUP($A137,Table!$AV$5:$BI$286,Table!$BF$3,FALSE),"")</f>
        <v/>
      </c>
      <c r="CU137" s="224" t="str">
        <f>IF(CO137="","",CONCATENATE(CO137,Names!$H$3,CP137,Names!$J$3,CQ137,Names!$L$3,CR137,Names!$N$3,CS137))</f>
        <v/>
      </c>
      <c r="CX137" t="str">
        <f>IFERROR(VLOOKUP($A137,Table!$AV$5:$BI$286,Table!$AW$3,FALSE),"")</f>
        <v/>
      </c>
      <c r="CY137" t="str">
        <f>IFERROR(VLOOKUP($A137,Table!$AV$5:$BI$286,Table!$AX$3,FALSE),"")</f>
        <v/>
      </c>
      <c r="CZ137" t="str">
        <f>IF(CX137="","",Names!$K$3)</f>
        <v/>
      </c>
      <c r="DA137" t="str">
        <f>IF(CX137="","",Names!$C$12)</f>
        <v/>
      </c>
      <c r="DB137" t="str">
        <f>IFERROR(VLOOKUP($A137,Table!$AV$5:$BI$286,Table!$BC$3,FALSE),"")</f>
        <v/>
      </c>
      <c r="DD137" s="224" t="str">
        <f>IF(CX137="","",CONCATENATE(CX137,Names!$H$3,CY137,Names!$J$3,CZ137,Names!$L$3,DA137,Names!$N$3,DB137))</f>
        <v/>
      </c>
      <c r="DG137" t="str">
        <f>IFERROR(VLOOKUP($A137,Table!$AV$5:$BI$286,Table!$AW$3,FALSE),"")</f>
        <v/>
      </c>
      <c r="DH137" t="str">
        <f>IFERROR(VLOOKUP($A137,Table!$AV$5:$BI$286,Table!$AX$3,FALSE),"")</f>
        <v/>
      </c>
      <c r="DI137" t="str">
        <f>IF(DG137="","",Names!$K$3)</f>
        <v/>
      </c>
      <c r="DJ137" t="str">
        <f>IF(DG137="","",Names!$C$24)</f>
        <v/>
      </c>
      <c r="DK137" t="str">
        <f>IFERROR(VLOOKUP($A137,Table!$AV$5:$BI$286,Table!$AY$3,FALSE),"")</f>
        <v/>
      </c>
      <c r="DM137" s="224" t="str">
        <f>IF(DG137="","",CONCATENATE(DG137,Names!$H$3,DH137,Names!$J$3,DI137,Names!$L$3,DJ137,Names!$N$3,DK137))</f>
        <v/>
      </c>
      <c r="DP137" s="1170" t="str">
        <f>IFERROR(VLOOKUP($A137,Table!$DI$5:$DO$286,Table!$DJ$3,FALSE),"")</f>
        <v/>
      </c>
      <c r="DQ137" s="1170" t="str">
        <f>IFERROR(VLOOKUP($A137,Table!$DI$5:$DO$286,Table!$DK$3,FALSE),"")</f>
        <v/>
      </c>
      <c r="DR137" s="1170" t="str">
        <f>IF(DP137="","",Names!$K$3)</f>
        <v/>
      </c>
      <c r="DS137" s="1170" t="str">
        <f>IF(DP137="","",Names!$C$26)</f>
        <v/>
      </c>
      <c r="DT137" s="1170" t="str">
        <f>IFERROR(VLOOKUP($A137,Table!$DI$5:$DO$286,Table!$DM$3,FALSE),"")</f>
        <v/>
      </c>
      <c r="DV137" s="224" t="str">
        <f>IF(DP137="","",CONCATENATE(DP137,Names!$H$3,DQ137,Names!$J$3,DR137,Names!$L$3,DS137,Names!$N$3,DT137))</f>
        <v/>
      </c>
      <c r="DY137" s="1170" t="str">
        <f>IFERROR(VLOOKUP($A137,Table!$DI$5:$DO$286,Table!$DJ$3,FALSE),"")</f>
        <v/>
      </c>
      <c r="DZ137" s="1170" t="str">
        <f>IFERROR(VLOOKUP($A137,Table!$DI$5:$DO$286,Table!$DK$3,FALSE),"")</f>
        <v/>
      </c>
      <c r="EA137" s="1170" t="str">
        <f>IF(DY137="","",Names!$K$3)</f>
        <v/>
      </c>
      <c r="EB137" s="1170" t="str">
        <f>IF(DY137="","",Names!$C$25)</f>
        <v/>
      </c>
      <c r="EC137" s="1170" t="str">
        <f>IFERROR(VLOOKUP($A137,Table!$DI$5:$DO$286,Table!$DM$3,FALSE),"")</f>
        <v/>
      </c>
      <c r="EE137" s="224" t="str">
        <f>IF(DY137="","",CONCATENATE(DY137,Names!$H$3,DZ137,Names!$J$3,EA137,Names!$L$3,EB137,Names!$N$3,EC137))</f>
        <v/>
      </c>
      <c r="EH137" t="str">
        <f>IFERROR(VLOOKUP($A137,TCS_C!$R$9:$U$10046,TCS_C!$S$5,FALSE),"")</f>
        <v/>
      </c>
      <c r="EI137" t="str">
        <f>IFERROR(VLOOKUP($A137,TCS_C!$R$9:$U$10046,TCS_C!$T$5,FALSE),"")</f>
        <v/>
      </c>
      <c r="EJ137" t="str">
        <f>IF(EH137="","",Names!$K$3)</f>
        <v/>
      </c>
      <c r="EK137" t="str">
        <f>IF(EH137="","",Names!$C$17)</f>
        <v/>
      </c>
      <c r="EL137" t="str">
        <f>IFERROR(VLOOKUP($A137,TCS_C!$R$9:$U$10046,TCS_C!$U$5,FALSE),"")</f>
        <v/>
      </c>
      <c r="EN137" s="224" t="str">
        <f>IF(EH137="","",CONCATENATE(EH137,Names!$H$3,EI137,Names!$J$3,EJ137,Names!$L$3,EK137,Names!$N$3,EL137))</f>
        <v/>
      </c>
      <c r="EQ137" t="str">
        <f>IFERROR(VLOOKUP($A137,Table!BT173:$BY$286,Table!$BU$3,FALSE),"")</f>
        <v/>
      </c>
      <c r="ER137" t="str">
        <f>IFERROR(VLOOKUP($A137,Table!BT173:$BY$286,Table!$BV$3,FALSE),"")</f>
        <v/>
      </c>
      <c r="ES137" t="str">
        <f>IF(EQ137="","",Names!$K$3)</f>
        <v/>
      </c>
      <c r="ET137" t="str">
        <f>IFERROR(VLOOKUP($A137,Table!BT173:$BY$286,Table!$BW$3,FALSE),"")</f>
        <v/>
      </c>
      <c r="EU137" t="str">
        <f>IFERROR(VLOOKUP($A137,Table!BT173:$BY$286,Table!$BX$3,FALSE),"")</f>
        <v/>
      </c>
      <c r="EW137" s="224" t="str">
        <f>IF(EQ137="","",CONCATENATE(EQ137,Names!$H$3,ER137,Names!$J$3,ES137,Names!$L$3,ET137,Names!$N$3,EU137))</f>
        <v/>
      </c>
      <c r="FB137" t="str">
        <f>IF(EZ137="","",Names!$K$3)</f>
        <v/>
      </c>
      <c r="FF137" s="224" t="str">
        <f>IF(EZ137="","",CONCATENATE(EZ137,Names!$H$3,FA137,Names!$J$3,FB137,Names!$L$3,FC137,Names!$N$3,FD137))</f>
        <v/>
      </c>
      <c r="FG137" s="1266" t="str">
        <f>IF(EZ137="","",CONCATENATE(FC137,Names!$N$3,FD137))</f>
        <v/>
      </c>
    </row>
    <row r="138" spans="1:163">
      <c r="A138" s="72">
        <v>135</v>
      </c>
      <c r="C138" t="str">
        <f>IFERROR(VLOOKUP($A138,Table!$AL$5:$AS$286,Table!$AM$3,FALSE),"")</f>
        <v>A2T</v>
      </c>
      <c r="D138" t="str">
        <f>IFERROR(VLOOKUP($A138,Table!$AL$5:$AS$286,Table!$AN$3,FALSE),"")</f>
        <v>060PRL</v>
      </c>
      <c r="E138" t="str">
        <f>IF(C138="","",Names!$K$3)</f>
        <v>RFS</v>
      </c>
      <c r="F138" t="str">
        <f>IF(C138="","",Names!$C$5)</f>
        <v>PRLRL</v>
      </c>
      <c r="G138" t="str">
        <f>IFERROR(VLOOKUP($A138,Table!$AL$5:$AS$286,Table!$AO$3,FALSE),"")</f>
        <v>135</v>
      </c>
      <c r="I138" s="224" t="str">
        <f>IF(C138="","",CONCATENATE(C138,Names!$H$3,D138,Names!$J$3,E138,Names!$L$3,F138,Names!$N$3,G138))</f>
        <v>A2T-060PRL:RFS-PRLRL-135</v>
      </c>
      <c r="L138" s="1170" t="str">
        <f>IFERROR(VLOOKUP($A138,Table!$AV$5:$BK$286,Table!$AW$3,FALSE),"")</f>
        <v/>
      </c>
      <c r="M138" s="1170" t="str">
        <f>IFERROR(VLOOKUP($A138,Table!$AV$5:$BK$286,Table!$AX$3,FALSE),"")</f>
        <v/>
      </c>
      <c r="N138" s="1170" t="str">
        <f>IF(L138="","",Names!$K$3)</f>
        <v/>
      </c>
      <c r="O138" s="1170" t="str">
        <f>IF(L138="","",Names!$C$9)</f>
        <v/>
      </c>
      <c r="P138" s="1170" t="str">
        <f>IFERROR(VLOOKUP($A138,Table!$AV$5:$BK$286,Table!$AY$3,FALSE),"")</f>
        <v/>
      </c>
      <c r="R138" s="224" t="str">
        <f>IF(L138="","",CONCATENATE(L138,Names!$H$3,M138,Names!$J$3,N138,Names!$L$3,O138,Names!$N$3,P138))</f>
        <v/>
      </c>
      <c r="U138" t="str">
        <f>IFERROR(VLOOKUP($A138,Table!$AV$5:$BI$286,Table!$AW$3,FALSE),"")</f>
        <v/>
      </c>
      <c r="V138" t="str">
        <f>IFERROR(VLOOKUP($A138,Table!$AV$5:$BI$286,Table!$AX$3,FALSE),"")</f>
        <v/>
      </c>
      <c r="W138" t="str">
        <f>IF(U138="","",Names!$K$3)</f>
        <v/>
      </c>
      <c r="X138" t="str">
        <f>IF(U138="","",Names!$C$6)</f>
        <v/>
      </c>
      <c r="Y138" t="str">
        <f>IFERROR(VLOOKUP($A138,Table!$AV$5:$BI$286,Table!$AY$3,FALSE),"")</f>
        <v/>
      </c>
      <c r="AA138" s="224" t="str">
        <f>IF(U138="","",CONCATENATE(U138,Names!$H$3,V138,Names!$J$3,W138,Names!$L$3,X138,Names!$N$3,Y138))</f>
        <v/>
      </c>
      <c r="AD138" t="str">
        <f>IFERROR(VLOOKUP($A138,Table!$AV$5:$BI$286,Table!$AW$3,FALSE),"")</f>
        <v/>
      </c>
      <c r="AE138" t="str">
        <f>IFERROR(VLOOKUP($A138,Table!$AV$5:$BI$286,Table!$AX$3,FALSE),"")</f>
        <v/>
      </c>
      <c r="AF138" t="str">
        <f>IF(AD138="","",Names!$K$3)</f>
        <v/>
      </c>
      <c r="AG138" t="str">
        <f>IF(AD138="","",Names!$C$7)</f>
        <v/>
      </c>
      <c r="AH138" t="str">
        <f>IFERROR(VLOOKUP($A138,Table!$AV$5:$BI$286,Table!$AY$3,FALSE),"")</f>
        <v/>
      </c>
      <c r="AJ138" s="224" t="str">
        <f>IF(AD138="","",CONCATENATE(AD138,Names!$H$3,AE138,Names!$J$3,AF138,Names!$L$3,AG138,Names!$N$3,AH138))</f>
        <v/>
      </c>
      <c r="AM138" t="str">
        <f>IFERROR(VLOOKUP($A138,Table!$AV$5:$BI$286,Table!$AW$3,FALSE),"")</f>
        <v/>
      </c>
      <c r="AN138" t="str">
        <f>IFERROR(VLOOKUP($A138,Table!$AV$5:$BI$286,Table!$AX$3,FALSE),"")</f>
        <v/>
      </c>
      <c r="AO138" t="str">
        <f>IF(AM138="","",Names!$K$3)</f>
        <v/>
      </c>
      <c r="AP138" t="str">
        <f>IF(AM138="","",Names!$C$8)</f>
        <v/>
      </c>
      <c r="AQ138" t="str">
        <f>IFERROR(VLOOKUP($A138,Table!$AV$5:$BI$286,Table!$AY$3,FALSE),"")</f>
        <v/>
      </c>
      <c r="AS138" s="224" t="str">
        <f>IF(AM138="","",CONCATENATE(AM138,Names!$H$3,AN138,Names!$J$3,AO138,Names!$L$3,AP138,Names!$N$3,AQ138))</f>
        <v/>
      </c>
      <c r="AV138" t="str">
        <f>IFERROR(VLOOKUP($A138,Table!$AL$5:$AS$286,Table!$AM$3,FALSE),"")</f>
        <v>A2T</v>
      </c>
      <c r="AW138" t="str">
        <f>IFERROR(VLOOKUP($A138,Table!$AL$5:$AS$286,Table!$AN$3,FALSE),"")</f>
        <v>060PRL</v>
      </c>
      <c r="AX138" t="str">
        <f>IF(AV138="","",Names!$K$3)</f>
        <v>RFS</v>
      </c>
      <c r="AY138" t="str">
        <f>IF(AV138="","",Names!$C$10)</f>
        <v>PRLEH</v>
      </c>
      <c r="AZ138" t="str">
        <f>IFERROR(VLOOKUP($A138,Table!$AL$5:$AS$286,Table!$AQ$3,FALSE),"")</f>
        <v>L135</v>
      </c>
      <c r="BB138" s="224" t="str">
        <f>IF(AV138="","",CONCATENATE(AV138,Names!$H$3,AW138,Names!$J$3,AX138,Names!$L$3,AY138,Names!$N$3,AZ138))</f>
        <v>A2T-060PRL:RFS-PRLEH-L135</v>
      </c>
      <c r="BE138" t="str">
        <f>IFERROR(VLOOKUP($A138,Table!$AV$5:$BI$286,Table!$AW$3,FALSE),"")</f>
        <v/>
      </c>
      <c r="BF138" t="str">
        <f>IFERROR(VLOOKUP($A138,Table!$AV$5:$BI$286,Table!$AX$3,FALSE),"")</f>
        <v/>
      </c>
      <c r="BG138" t="str">
        <f>IF(BE138="","",Names!$K$3)</f>
        <v/>
      </c>
      <c r="BH138" t="str">
        <f>IF(BE138="","",Names!$C$10)</f>
        <v/>
      </c>
      <c r="BI138" t="str">
        <f>IFERROR(VLOOKUP($A138,Table!$AV$5:$BI$286,Table!$BC$3,FALSE),"")</f>
        <v/>
      </c>
      <c r="BK138" s="224" t="str">
        <f>IF(BE138="","",CONCATENATE(BE138,Names!$H$3,BF138,Names!$J$3,BG138,Names!$L$3,BH138,Names!$N$3,BI138))</f>
        <v/>
      </c>
      <c r="BN138" t="str">
        <f>IFERROR(VLOOKUP($A138,Table!$AV$5:$BI$286,Table!$AW$3,FALSE),"")</f>
        <v/>
      </c>
      <c r="BO138" t="str">
        <f>IFERROR(VLOOKUP($A138,Table!$AV$5:$BI$286,Table!$AX$3,FALSE),"")</f>
        <v/>
      </c>
      <c r="BP138" t="str">
        <f>IF(BN138="","",Names!$K$3)</f>
        <v/>
      </c>
      <c r="BQ138" t="str">
        <f>IF(BN138="","",Names!$C$10)</f>
        <v/>
      </c>
      <c r="BR138" t="str">
        <f>IFERROR(VLOOKUP($A138,Table!$AV$5:$BI$286,Table!$BF$3,FALSE),"")</f>
        <v/>
      </c>
      <c r="BT138" s="224" t="str">
        <f>IF(BN138="","",CONCATENATE(BN138,Names!$H$3,BO138,Names!$J$3,BP138,Names!$L$3,BQ138,Names!$N$3,BR138))</f>
        <v/>
      </c>
      <c r="BW138" t="str">
        <f>IFERROR(VLOOKUP($A138,Table!$AL$5:$AS$286,Table!$AM$3,FALSE),"")</f>
        <v>A2T</v>
      </c>
      <c r="BX138" t="str">
        <f>IFERROR(VLOOKUP($A138,Table!$AL$5:$AS$286,Table!$AN$3,FALSE),"")</f>
        <v>060PRL</v>
      </c>
      <c r="BY138" t="str">
        <f>IF(BW138="","",Names!$K$3)</f>
        <v>RFS</v>
      </c>
      <c r="BZ138" t="str">
        <f>IF(BW138="","",Names!$C$11)</f>
        <v>PRLTE</v>
      </c>
      <c r="CA138" t="str">
        <f>IFERROR(VLOOKUP($A138,Table!$AL$5:$AS$286,Table!$AQ$3,FALSE),"")</f>
        <v>L135</v>
      </c>
      <c r="CC138" s="224" t="str">
        <f>IF(BW138="","",CONCATENATE(BW138,Names!$H$3,BX138,Names!$J$3,BY138,Names!$L$3,BZ138,Names!$N$3,CA138))</f>
        <v>A2T-060PRL:RFS-PRLTE-L135</v>
      </c>
      <c r="CF138" t="str">
        <f>IFERROR(VLOOKUP($A138,Table!$AV$5:$BI$286,Table!$AW$3,FALSE),"")</f>
        <v/>
      </c>
      <c r="CG138" t="str">
        <f>IFERROR(VLOOKUP($A138,Table!$AV$5:$BI$286,Table!$AX$3,FALSE),"")</f>
        <v/>
      </c>
      <c r="CH138" t="str">
        <f>IF(CF138="","",Names!$K$3)</f>
        <v/>
      </c>
      <c r="CI138" t="str">
        <f>IF(CF138="","",Names!$C$11)</f>
        <v/>
      </c>
      <c r="CJ138" t="str">
        <f>IFERROR(VLOOKUP($A138,Table!$AV$5:$BI$286,Table!$BC$3,FALSE),"")</f>
        <v/>
      </c>
      <c r="CL138" s="224" t="str">
        <f>IF(CF138="","",CONCATENATE(CF138,Names!$H$3,CG138,Names!$J$3,CH138,Names!$L$3,CI138,Names!$N$3,CJ138))</f>
        <v/>
      </c>
      <c r="CO138" t="str">
        <f>IFERROR(VLOOKUP($A138,Table!$AV$5:$BI$286,Table!$AW$3,FALSE),"")</f>
        <v/>
      </c>
      <c r="CP138" t="str">
        <f>IFERROR(VLOOKUP($A138,Table!$AV$5:$BI$286,Table!$AX$3,FALSE),"")</f>
        <v/>
      </c>
      <c r="CQ138" t="str">
        <f>IF(CO138="","",Names!$K$3)</f>
        <v/>
      </c>
      <c r="CR138" t="str">
        <f>IF(CO138="","",Names!$C$11)</f>
        <v/>
      </c>
      <c r="CS138" t="str">
        <f>IFERROR(VLOOKUP($A138,Table!$AV$5:$BI$286,Table!$BF$3,FALSE),"")</f>
        <v/>
      </c>
      <c r="CU138" s="224" t="str">
        <f>IF(CO138="","",CONCATENATE(CO138,Names!$H$3,CP138,Names!$J$3,CQ138,Names!$L$3,CR138,Names!$N$3,CS138))</f>
        <v/>
      </c>
      <c r="CX138" t="str">
        <f>IFERROR(VLOOKUP($A138,Table!$AV$5:$BI$286,Table!$AW$3,FALSE),"")</f>
        <v/>
      </c>
      <c r="CY138" t="str">
        <f>IFERROR(VLOOKUP($A138,Table!$AV$5:$BI$286,Table!$AX$3,FALSE),"")</f>
        <v/>
      </c>
      <c r="CZ138" t="str">
        <f>IF(CX138="","",Names!$K$3)</f>
        <v/>
      </c>
      <c r="DA138" t="str">
        <f>IF(CX138="","",Names!$C$12)</f>
        <v/>
      </c>
      <c r="DB138" t="str">
        <f>IFERROR(VLOOKUP($A138,Table!$AV$5:$BI$286,Table!$BC$3,FALSE),"")</f>
        <v/>
      </c>
      <c r="DD138" s="224" t="str">
        <f>IF(CX138="","",CONCATENATE(CX138,Names!$H$3,CY138,Names!$J$3,CZ138,Names!$L$3,DA138,Names!$N$3,DB138))</f>
        <v/>
      </c>
      <c r="DG138" t="str">
        <f>IFERROR(VLOOKUP($A138,Table!$AV$5:$BI$286,Table!$AW$3,FALSE),"")</f>
        <v/>
      </c>
      <c r="DH138" t="str">
        <f>IFERROR(VLOOKUP($A138,Table!$AV$5:$BI$286,Table!$AX$3,FALSE),"")</f>
        <v/>
      </c>
      <c r="DI138" t="str">
        <f>IF(DG138="","",Names!$K$3)</f>
        <v/>
      </c>
      <c r="DJ138" t="str">
        <f>IF(DG138="","",Names!$C$24)</f>
        <v/>
      </c>
      <c r="DK138" t="str">
        <f>IFERROR(VLOOKUP($A138,Table!$AV$5:$BI$286,Table!$AY$3,FALSE),"")</f>
        <v/>
      </c>
      <c r="DM138" s="224" t="str">
        <f>IF(DG138="","",CONCATENATE(DG138,Names!$H$3,DH138,Names!$J$3,DI138,Names!$L$3,DJ138,Names!$N$3,DK138))</f>
        <v/>
      </c>
      <c r="DP138" s="1170" t="str">
        <f>IFERROR(VLOOKUP($A138,Table!$DI$5:$DO$286,Table!$DJ$3,FALSE),"")</f>
        <v/>
      </c>
      <c r="DQ138" s="1170" t="str">
        <f>IFERROR(VLOOKUP($A138,Table!$DI$5:$DO$286,Table!$DK$3,FALSE),"")</f>
        <v/>
      </c>
      <c r="DR138" s="1170" t="str">
        <f>IF(DP138="","",Names!$K$3)</f>
        <v/>
      </c>
      <c r="DS138" s="1170" t="str">
        <f>IF(DP138="","",Names!$C$26)</f>
        <v/>
      </c>
      <c r="DT138" s="1170" t="str">
        <f>IFERROR(VLOOKUP($A138,Table!$DI$5:$DO$286,Table!$DM$3,FALSE),"")</f>
        <v/>
      </c>
      <c r="DV138" s="224" t="str">
        <f>IF(DP138="","",CONCATENATE(DP138,Names!$H$3,DQ138,Names!$J$3,DR138,Names!$L$3,DS138,Names!$N$3,DT138))</f>
        <v/>
      </c>
      <c r="DY138" s="1170" t="str">
        <f>IFERROR(VLOOKUP($A138,Table!$DI$5:$DO$286,Table!$DJ$3,FALSE),"")</f>
        <v/>
      </c>
      <c r="DZ138" s="1170" t="str">
        <f>IFERROR(VLOOKUP($A138,Table!$DI$5:$DO$286,Table!$DK$3,FALSE),"")</f>
        <v/>
      </c>
      <c r="EA138" s="1170" t="str">
        <f>IF(DY138="","",Names!$K$3)</f>
        <v/>
      </c>
      <c r="EB138" s="1170" t="str">
        <f>IF(DY138="","",Names!$C$25)</f>
        <v/>
      </c>
      <c r="EC138" s="1170" t="str">
        <f>IFERROR(VLOOKUP($A138,Table!$DI$5:$DO$286,Table!$DM$3,FALSE),"")</f>
        <v/>
      </c>
      <c r="EE138" s="224" t="str">
        <f>IF(DY138="","",CONCATENATE(DY138,Names!$H$3,DZ138,Names!$J$3,EA138,Names!$L$3,EB138,Names!$N$3,EC138))</f>
        <v/>
      </c>
      <c r="EH138" t="str">
        <f>IFERROR(VLOOKUP($A138,TCS_C!$R$9:$U$10046,TCS_C!$S$5,FALSE),"")</f>
        <v/>
      </c>
      <c r="EI138" t="str">
        <f>IFERROR(VLOOKUP($A138,TCS_C!$R$9:$U$10046,TCS_C!$T$5,FALSE),"")</f>
        <v/>
      </c>
      <c r="EJ138" t="str">
        <f>IF(EH138="","",Names!$K$3)</f>
        <v/>
      </c>
      <c r="EK138" t="str">
        <f>IF(EH138="","",Names!$C$17)</f>
        <v/>
      </c>
      <c r="EL138" t="str">
        <f>IFERROR(VLOOKUP($A138,TCS_C!$R$9:$U$10046,TCS_C!$U$5,FALSE),"")</f>
        <v/>
      </c>
      <c r="EN138" s="224" t="str">
        <f>IF(EH138="","",CONCATENATE(EH138,Names!$H$3,EI138,Names!$J$3,EJ138,Names!$L$3,EK138,Names!$N$3,EL138))</f>
        <v/>
      </c>
      <c r="EQ138" t="str">
        <f>IFERROR(VLOOKUP($A138,Table!BT174:$BY$286,Table!$BU$3,FALSE),"")</f>
        <v/>
      </c>
      <c r="ER138" t="str">
        <f>IFERROR(VLOOKUP($A138,Table!BT174:$BY$286,Table!$BV$3,FALSE),"")</f>
        <v/>
      </c>
      <c r="ES138" t="str">
        <f>IF(EQ138="","",Names!$K$3)</f>
        <v/>
      </c>
      <c r="ET138" t="str">
        <f>IFERROR(VLOOKUP($A138,Table!BT174:$BY$286,Table!$BW$3,FALSE),"")</f>
        <v/>
      </c>
      <c r="EU138" t="str">
        <f>IFERROR(VLOOKUP($A138,Table!BT174:$BY$286,Table!$BX$3,FALSE),"")</f>
        <v/>
      </c>
      <c r="EW138" s="224" t="str">
        <f>IF(EQ138="","",CONCATENATE(EQ138,Names!$H$3,ER138,Names!$J$3,ES138,Names!$L$3,ET138,Names!$N$3,EU138))</f>
        <v/>
      </c>
      <c r="FB138" t="str">
        <f>IF(EZ138="","",Names!$K$3)</f>
        <v/>
      </c>
      <c r="FF138" s="224" t="str">
        <f>IF(EZ138="","",CONCATENATE(EZ138,Names!$H$3,FA138,Names!$J$3,FB138,Names!$L$3,FC138,Names!$N$3,FD138))</f>
        <v/>
      </c>
      <c r="FG138" s="1266" t="str">
        <f>IF(EZ138="","",CONCATENATE(FC138,Names!$N$3,FD138))</f>
        <v/>
      </c>
    </row>
    <row r="139" spans="1:163">
      <c r="A139" s="72">
        <v>136</v>
      </c>
      <c r="C139" t="str">
        <f>IFERROR(VLOOKUP($A139,Table!$AL$5:$AS$286,Table!$AM$3,FALSE),"")</f>
        <v>A2T</v>
      </c>
      <c r="D139" t="str">
        <f>IFERROR(VLOOKUP($A139,Table!$AL$5:$AS$286,Table!$AN$3,FALSE),"")</f>
        <v>060PRL</v>
      </c>
      <c r="E139" t="str">
        <f>IF(C139="","",Names!$K$3)</f>
        <v>RFS</v>
      </c>
      <c r="F139" t="str">
        <f>IF(C139="","",Names!$C$5)</f>
        <v>PRLRL</v>
      </c>
      <c r="G139" t="str">
        <f>IFERROR(VLOOKUP($A139,Table!$AL$5:$AS$286,Table!$AO$3,FALSE),"")</f>
        <v>136</v>
      </c>
      <c r="I139" s="224" t="str">
        <f>IF(C139="","",CONCATENATE(C139,Names!$H$3,D139,Names!$J$3,E139,Names!$L$3,F139,Names!$N$3,G139))</f>
        <v>A2T-060PRL:RFS-PRLRL-136</v>
      </c>
      <c r="L139" s="1170" t="str">
        <f>IFERROR(VLOOKUP($A139,Table!$AV$5:$BK$286,Table!$AW$3,FALSE),"")</f>
        <v/>
      </c>
      <c r="M139" s="1170" t="str">
        <f>IFERROR(VLOOKUP($A139,Table!$AV$5:$BK$286,Table!$AX$3,FALSE),"")</f>
        <v/>
      </c>
      <c r="N139" s="1170" t="str">
        <f>IF(L139="","",Names!$K$3)</f>
        <v/>
      </c>
      <c r="O139" s="1170" t="str">
        <f>IF(L139="","",Names!$C$9)</f>
        <v/>
      </c>
      <c r="P139" s="1170" t="str">
        <f>IFERROR(VLOOKUP($A139,Table!$AV$5:$BK$286,Table!$AY$3,FALSE),"")</f>
        <v/>
      </c>
      <c r="R139" s="224" t="str">
        <f>IF(L139="","",CONCATENATE(L139,Names!$H$3,M139,Names!$J$3,N139,Names!$L$3,O139,Names!$N$3,P139))</f>
        <v/>
      </c>
      <c r="U139" t="str">
        <f>IFERROR(VLOOKUP($A139,Table!$AV$5:$BI$286,Table!$AW$3,FALSE),"")</f>
        <v/>
      </c>
      <c r="V139" t="str">
        <f>IFERROR(VLOOKUP($A139,Table!$AV$5:$BI$286,Table!$AX$3,FALSE),"")</f>
        <v/>
      </c>
      <c r="W139" t="str">
        <f>IF(U139="","",Names!$K$3)</f>
        <v/>
      </c>
      <c r="X139" t="str">
        <f>IF(U139="","",Names!$C$6)</f>
        <v/>
      </c>
      <c r="Y139" t="str">
        <f>IFERROR(VLOOKUP($A139,Table!$AV$5:$BI$286,Table!$AY$3,FALSE),"")</f>
        <v/>
      </c>
      <c r="AA139" s="224" t="str">
        <f>IF(U139="","",CONCATENATE(U139,Names!$H$3,V139,Names!$J$3,W139,Names!$L$3,X139,Names!$N$3,Y139))</f>
        <v/>
      </c>
      <c r="AD139" t="str">
        <f>IFERROR(VLOOKUP($A139,Table!$AV$5:$BI$286,Table!$AW$3,FALSE),"")</f>
        <v/>
      </c>
      <c r="AE139" t="str">
        <f>IFERROR(VLOOKUP($A139,Table!$AV$5:$BI$286,Table!$AX$3,FALSE),"")</f>
        <v/>
      </c>
      <c r="AF139" t="str">
        <f>IF(AD139="","",Names!$K$3)</f>
        <v/>
      </c>
      <c r="AG139" t="str">
        <f>IF(AD139="","",Names!$C$7)</f>
        <v/>
      </c>
      <c r="AH139" t="str">
        <f>IFERROR(VLOOKUP($A139,Table!$AV$5:$BI$286,Table!$AY$3,FALSE),"")</f>
        <v/>
      </c>
      <c r="AJ139" s="224" t="str">
        <f>IF(AD139="","",CONCATENATE(AD139,Names!$H$3,AE139,Names!$J$3,AF139,Names!$L$3,AG139,Names!$N$3,AH139))</f>
        <v/>
      </c>
      <c r="AM139" t="str">
        <f>IFERROR(VLOOKUP($A139,Table!$AV$5:$BI$286,Table!$AW$3,FALSE),"")</f>
        <v/>
      </c>
      <c r="AN139" t="str">
        <f>IFERROR(VLOOKUP($A139,Table!$AV$5:$BI$286,Table!$AX$3,FALSE),"")</f>
        <v/>
      </c>
      <c r="AO139" t="str">
        <f>IF(AM139="","",Names!$K$3)</f>
        <v/>
      </c>
      <c r="AP139" t="str">
        <f>IF(AM139="","",Names!$C$8)</f>
        <v/>
      </c>
      <c r="AQ139" t="str">
        <f>IFERROR(VLOOKUP($A139,Table!$AV$5:$BI$286,Table!$AY$3,FALSE),"")</f>
        <v/>
      </c>
      <c r="AS139" s="224" t="str">
        <f>IF(AM139="","",CONCATENATE(AM139,Names!$H$3,AN139,Names!$J$3,AO139,Names!$L$3,AP139,Names!$N$3,AQ139))</f>
        <v/>
      </c>
      <c r="AV139" t="str">
        <f>IFERROR(VLOOKUP($A139,Table!$AL$5:$AS$286,Table!$AM$3,FALSE),"")</f>
        <v>A2T</v>
      </c>
      <c r="AW139" t="str">
        <f>IFERROR(VLOOKUP($A139,Table!$AL$5:$AS$286,Table!$AN$3,FALSE),"")</f>
        <v>060PRL</v>
      </c>
      <c r="AX139" t="str">
        <f>IF(AV139="","",Names!$K$3)</f>
        <v>RFS</v>
      </c>
      <c r="AY139" t="str">
        <f>IF(AV139="","",Names!$C$10)</f>
        <v>PRLEH</v>
      </c>
      <c r="AZ139" t="str">
        <f>IFERROR(VLOOKUP($A139,Table!$AL$5:$AS$286,Table!$AQ$3,FALSE),"")</f>
        <v>L136</v>
      </c>
      <c r="BB139" s="224" t="str">
        <f>IF(AV139="","",CONCATENATE(AV139,Names!$H$3,AW139,Names!$J$3,AX139,Names!$L$3,AY139,Names!$N$3,AZ139))</f>
        <v>A2T-060PRL:RFS-PRLEH-L136</v>
      </c>
      <c r="BE139" t="str">
        <f>IFERROR(VLOOKUP($A139,Table!$AV$5:$BI$286,Table!$AW$3,FALSE),"")</f>
        <v/>
      </c>
      <c r="BF139" t="str">
        <f>IFERROR(VLOOKUP($A139,Table!$AV$5:$BI$286,Table!$AX$3,FALSE),"")</f>
        <v/>
      </c>
      <c r="BG139" t="str">
        <f>IF(BE139="","",Names!$K$3)</f>
        <v/>
      </c>
      <c r="BH139" t="str">
        <f>IF(BE139="","",Names!$C$10)</f>
        <v/>
      </c>
      <c r="BI139" t="str">
        <f>IFERROR(VLOOKUP($A139,Table!$AV$5:$BI$286,Table!$BC$3,FALSE),"")</f>
        <v/>
      </c>
      <c r="BK139" s="224" t="str">
        <f>IF(BE139="","",CONCATENATE(BE139,Names!$H$3,BF139,Names!$J$3,BG139,Names!$L$3,BH139,Names!$N$3,BI139))</f>
        <v/>
      </c>
      <c r="BN139" t="str">
        <f>IFERROR(VLOOKUP($A139,Table!$AV$5:$BI$286,Table!$AW$3,FALSE),"")</f>
        <v/>
      </c>
      <c r="BO139" t="str">
        <f>IFERROR(VLOOKUP($A139,Table!$AV$5:$BI$286,Table!$AX$3,FALSE),"")</f>
        <v/>
      </c>
      <c r="BP139" t="str">
        <f>IF(BN139="","",Names!$K$3)</f>
        <v/>
      </c>
      <c r="BQ139" t="str">
        <f>IF(BN139="","",Names!$C$10)</f>
        <v/>
      </c>
      <c r="BR139" t="str">
        <f>IFERROR(VLOOKUP($A139,Table!$AV$5:$BI$286,Table!$BF$3,FALSE),"")</f>
        <v/>
      </c>
      <c r="BT139" s="224" t="str">
        <f>IF(BN139="","",CONCATENATE(BN139,Names!$H$3,BO139,Names!$J$3,BP139,Names!$L$3,BQ139,Names!$N$3,BR139))</f>
        <v/>
      </c>
      <c r="BW139" t="str">
        <f>IFERROR(VLOOKUP($A139,Table!$AL$5:$AS$286,Table!$AM$3,FALSE),"")</f>
        <v>A2T</v>
      </c>
      <c r="BX139" t="str">
        <f>IFERROR(VLOOKUP($A139,Table!$AL$5:$AS$286,Table!$AN$3,FALSE),"")</f>
        <v>060PRL</v>
      </c>
      <c r="BY139" t="str">
        <f>IF(BW139="","",Names!$K$3)</f>
        <v>RFS</v>
      </c>
      <c r="BZ139" t="str">
        <f>IF(BW139="","",Names!$C$11)</f>
        <v>PRLTE</v>
      </c>
      <c r="CA139" t="str">
        <f>IFERROR(VLOOKUP($A139,Table!$AL$5:$AS$286,Table!$AQ$3,FALSE),"")</f>
        <v>L136</v>
      </c>
      <c r="CC139" s="224" t="str">
        <f>IF(BW139="","",CONCATENATE(BW139,Names!$H$3,BX139,Names!$J$3,BY139,Names!$L$3,BZ139,Names!$N$3,CA139))</f>
        <v>A2T-060PRL:RFS-PRLTE-L136</v>
      </c>
      <c r="CF139" t="str">
        <f>IFERROR(VLOOKUP($A139,Table!$AV$5:$BI$286,Table!$AW$3,FALSE),"")</f>
        <v/>
      </c>
      <c r="CG139" t="str">
        <f>IFERROR(VLOOKUP($A139,Table!$AV$5:$BI$286,Table!$AX$3,FALSE),"")</f>
        <v/>
      </c>
      <c r="CH139" t="str">
        <f>IF(CF139="","",Names!$K$3)</f>
        <v/>
      </c>
      <c r="CI139" t="str">
        <f>IF(CF139="","",Names!$C$11)</f>
        <v/>
      </c>
      <c r="CJ139" t="str">
        <f>IFERROR(VLOOKUP($A139,Table!$AV$5:$BI$286,Table!$BC$3,FALSE),"")</f>
        <v/>
      </c>
      <c r="CL139" s="224" t="str">
        <f>IF(CF139="","",CONCATENATE(CF139,Names!$H$3,CG139,Names!$J$3,CH139,Names!$L$3,CI139,Names!$N$3,CJ139))</f>
        <v/>
      </c>
      <c r="CO139" t="str">
        <f>IFERROR(VLOOKUP($A139,Table!$AV$5:$BI$286,Table!$AW$3,FALSE),"")</f>
        <v/>
      </c>
      <c r="CP139" t="str">
        <f>IFERROR(VLOOKUP($A139,Table!$AV$5:$BI$286,Table!$AX$3,FALSE),"")</f>
        <v/>
      </c>
      <c r="CQ139" t="str">
        <f>IF(CO139="","",Names!$K$3)</f>
        <v/>
      </c>
      <c r="CR139" t="str">
        <f>IF(CO139="","",Names!$C$11)</f>
        <v/>
      </c>
      <c r="CS139" t="str">
        <f>IFERROR(VLOOKUP($A139,Table!$AV$5:$BI$286,Table!$BF$3,FALSE),"")</f>
        <v/>
      </c>
      <c r="CU139" s="224" t="str">
        <f>IF(CO139="","",CONCATENATE(CO139,Names!$H$3,CP139,Names!$J$3,CQ139,Names!$L$3,CR139,Names!$N$3,CS139))</f>
        <v/>
      </c>
      <c r="CX139" t="str">
        <f>IFERROR(VLOOKUP($A139,Table!$AV$5:$BI$286,Table!$AW$3,FALSE),"")</f>
        <v/>
      </c>
      <c r="CY139" t="str">
        <f>IFERROR(VLOOKUP($A139,Table!$AV$5:$BI$286,Table!$AX$3,FALSE),"")</f>
        <v/>
      </c>
      <c r="CZ139" t="str">
        <f>IF(CX139="","",Names!$K$3)</f>
        <v/>
      </c>
      <c r="DA139" t="str">
        <f>IF(CX139="","",Names!$C$12)</f>
        <v/>
      </c>
      <c r="DB139" t="str">
        <f>IFERROR(VLOOKUP($A139,Table!$AV$5:$BI$286,Table!$BC$3,FALSE),"")</f>
        <v/>
      </c>
      <c r="DD139" s="224" t="str">
        <f>IF(CX139="","",CONCATENATE(CX139,Names!$H$3,CY139,Names!$J$3,CZ139,Names!$L$3,DA139,Names!$N$3,DB139))</f>
        <v/>
      </c>
      <c r="DG139" t="str">
        <f>IFERROR(VLOOKUP($A139,Table!$AV$5:$BI$286,Table!$AW$3,FALSE),"")</f>
        <v/>
      </c>
      <c r="DH139" t="str">
        <f>IFERROR(VLOOKUP($A139,Table!$AV$5:$BI$286,Table!$AX$3,FALSE),"")</f>
        <v/>
      </c>
      <c r="DI139" t="str">
        <f>IF(DG139="","",Names!$K$3)</f>
        <v/>
      </c>
      <c r="DJ139" t="str">
        <f>IF(DG139="","",Names!$C$24)</f>
        <v/>
      </c>
      <c r="DK139" t="str">
        <f>IFERROR(VLOOKUP($A139,Table!$AV$5:$BI$286,Table!$AY$3,FALSE),"")</f>
        <v/>
      </c>
      <c r="DM139" s="224" t="str">
        <f>IF(DG139="","",CONCATENATE(DG139,Names!$H$3,DH139,Names!$J$3,DI139,Names!$L$3,DJ139,Names!$N$3,DK139))</f>
        <v/>
      </c>
      <c r="DP139" s="1170" t="str">
        <f>IFERROR(VLOOKUP($A139,Table!$DI$5:$DO$286,Table!$DJ$3,FALSE),"")</f>
        <v/>
      </c>
      <c r="DQ139" s="1170" t="str">
        <f>IFERROR(VLOOKUP($A139,Table!$DI$5:$DO$286,Table!$DK$3,FALSE),"")</f>
        <v/>
      </c>
      <c r="DR139" s="1170" t="str">
        <f>IF(DP139="","",Names!$K$3)</f>
        <v/>
      </c>
      <c r="DS139" s="1170" t="str">
        <f>IF(DP139="","",Names!$C$26)</f>
        <v/>
      </c>
      <c r="DT139" s="1170" t="str">
        <f>IFERROR(VLOOKUP($A139,Table!$DI$5:$DO$286,Table!$DM$3,FALSE),"")</f>
        <v/>
      </c>
      <c r="DV139" s="224" t="str">
        <f>IF(DP139="","",CONCATENATE(DP139,Names!$H$3,DQ139,Names!$J$3,DR139,Names!$L$3,DS139,Names!$N$3,DT139))</f>
        <v/>
      </c>
      <c r="DY139" s="1170" t="str">
        <f>IFERROR(VLOOKUP($A139,Table!$DI$5:$DO$286,Table!$DJ$3,FALSE),"")</f>
        <v/>
      </c>
      <c r="DZ139" s="1170" t="str">
        <f>IFERROR(VLOOKUP($A139,Table!$DI$5:$DO$286,Table!$DK$3,FALSE),"")</f>
        <v/>
      </c>
      <c r="EA139" s="1170" t="str">
        <f>IF(DY139="","",Names!$K$3)</f>
        <v/>
      </c>
      <c r="EB139" s="1170" t="str">
        <f>IF(DY139="","",Names!$C$25)</f>
        <v/>
      </c>
      <c r="EC139" s="1170" t="str">
        <f>IFERROR(VLOOKUP($A139,Table!$DI$5:$DO$286,Table!$DM$3,FALSE),"")</f>
        <v/>
      </c>
      <c r="EE139" s="224" t="str">
        <f>IF(DY139="","",CONCATENATE(DY139,Names!$H$3,DZ139,Names!$J$3,EA139,Names!$L$3,EB139,Names!$N$3,EC139))</f>
        <v/>
      </c>
      <c r="EH139" t="str">
        <f>IFERROR(VLOOKUP($A139,TCS_C!$R$9:$U$10046,TCS_C!$S$5,FALSE),"")</f>
        <v/>
      </c>
      <c r="EI139" t="str">
        <f>IFERROR(VLOOKUP($A139,TCS_C!$R$9:$U$10046,TCS_C!$T$5,FALSE),"")</f>
        <v/>
      </c>
      <c r="EJ139" t="str">
        <f>IF(EH139="","",Names!$K$3)</f>
        <v/>
      </c>
      <c r="EK139" t="str">
        <f>IF(EH139="","",Names!$C$17)</f>
        <v/>
      </c>
      <c r="EL139" t="str">
        <f>IFERROR(VLOOKUP($A139,TCS_C!$R$9:$U$10046,TCS_C!$U$5,FALSE),"")</f>
        <v/>
      </c>
      <c r="EN139" s="224" t="str">
        <f>IF(EH139="","",CONCATENATE(EH139,Names!$H$3,EI139,Names!$J$3,EJ139,Names!$L$3,EK139,Names!$N$3,EL139))</f>
        <v/>
      </c>
      <c r="EQ139" t="str">
        <f>IFERROR(VLOOKUP($A139,Table!BT175:$BY$286,Table!$BU$3,FALSE),"")</f>
        <v/>
      </c>
      <c r="ER139" t="str">
        <f>IFERROR(VLOOKUP($A139,Table!BT175:$BY$286,Table!$BV$3,FALSE),"")</f>
        <v/>
      </c>
      <c r="ES139" t="str">
        <f>IF(EQ139="","",Names!$K$3)</f>
        <v/>
      </c>
      <c r="ET139" t="str">
        <f>IFERROR(VLOOKUP($A139,Table!BT175:$BY$286,Table!$BW$3,FALSE),"")</f>
        <v/>
      </c>
      <c r="EU139" t="str">
        <f>IFERROR(VLOOKUP($A139,Table!BT175:$BY$286,Table!$BX$3,FALSE),"")</f>
        <v/>
      </c>
      <c r="EW139" s="224" t="str">
        <f>IF(EQ139="","",CONCATENATE(EQ139,Names!$H$3,ER139,Names!$J$3,ES139,Names!$L$3,ET139,Names!$N$3,EU139))</f>
        <v/>
      </c>
      <c r="FB139" t="str">
        <f>IF(EZ139="","",Names!$K$3)</f>
        <v/>
      </c>
      <c r="FF139" s="224" t="str">
        <f>IF(EZ139="","",CONCATENATE(EZ139,Names!$H$3,FA139,Names!$J$3,FB139,Names!$L$3,FC139,Names!$N$3,FD139))</f>
        <v/>
      </c>
      <c r="FG139" s="1266" t="str">
        <f>IF(EZ139="","",CONCATENATE(FC139,Names!$N$3,FD139))</f>
        <v/>
      </c>
    </row>
    <row r="140" spans="1:163">
      <c r="A140" s="72">
        <v>137</v>
      </c>
      <c r="C140" t="str">
        <f>IFERROR(VLOOKUP($A140,Table!$AL$5:$AS$286,Table!$AM$3,FALSE),"")</f>
        <v>A2T</v>
      </c>
      <c r="D140" t="str">
        <f>IFERROR(VLOOKUP($A140,Table!$AL$5:$AS$286,Table!$AN$3,FALSE),"")</f>
        <v>070PRL</v>
      </c>
      <c r="E140" t="str">
        <f>IF(C140="","",Names!$K$3)</f>
        <v>RFS</v>
      </c>
      <c r="F140" t="str">
        <f>IF(C140="","",Names!$C$5)</f>
        <v>PRLRL</v>
      </c>
      <c r="G140" t="str">
        <f>IFERROR(VLOOKUP($A140,Table!$AL$5:$AS$286,Table!$AO$3,FALSE),"")</f>
        <v>137</v>
      </c>
      <c r="I140" s="224" t="str">
        <f>IF(C140="","",CONCATENATE(C140,Names!$H$3,D140,Names!$J$3,E140,Names!$L$3,F140,Names!$N$3,G140))</f>
        <v>A2T-070PRL:RFS-PRLRL-137</v>
      </c>
      <c r="L140" s="1170" t="str">
        <f>IFERROR(VLOOKUP($A140,Table!$AV$5:$BK$286,Table!$AW$3,FALSE),"")</f>
        <v/>
      </c>
      <c r="M140" s="1170" t="str">
        <f>IFERROR(VLOOKUP($A140,Table!$AV$5:$BK$286,Table!$AX$3,FALSE),"")</f>
        <v/>
      </c>
      <c r="N140" s="1170" t="str">
        <f>IF(L140="","",Names!$K$3)</f>
        <v/>
      </c>
      <c r="O140" s="1170" t="str">
        <f>IF(L140="","",Names!$C$9)</f>
        <v/>
      </c>
      <c r="P140" s="1170" t="str">
        <f>IFERROR(VLOOKUP($A140,Table!$AV$5:$BK$286,Table!$AY$3,FALSE),"")</f>
        <v/>
      </c>
      <c r="R140" s="224" t="str">
        <f>IF(L140="","",CONCATENATE(L140,Names!$H$3,M140,Names!$J$3,N140,Names!$L$3,O140,Names!$N$3,P140))</f>
        <v/>
      </c>
      <c r="U140" t="str">
        <f>IFERROR(VLOOKUP($A140,Table!$AV$5:$BI$286,Table!$AW$3,FALSE),"")</f>
        <v/>
      </c>
      <c r="V140" t="str">
        <f>IFERROR(VLOOKUP($A140,Table!$AV$5:$BI$286,Table!$AX$3,FALSE),"")</f>
        <v/>
      </c>
      <c r="W140" t="str">
        <f>IF(U140="","",Names!$K$3)</f>
        <v/>
      </c>
      <c r="X140" t="str">
        <f>IF(U140="","",Names!$C$6)</f>
        <v/>
      </c>
      <c r="Y140" t="str">
        <f>IFERROR(VLOOKUP($A140,Table!$AV$5:$BI$286,Table!$AY$3,FALSE),"")</f>
        <v/>
      </c>
      <c r="AA140" s="224" t="str">
        <f>IF(U140="","",CONCATENATE(U140,Names!$H$3,V140,Names!$J$3,W140,Names!$L$3,X140,Names!$N$3,Y140))</f>
        <v/>
      </c>
      <c r="AD140" t="str">
        <f>IFERROR(VLOOKUP($A140,Table!$AV$5:$BI$286,Table!$AW$3,FALSE),"")</f>
        <v/>
      </c>
      <c r="AE140" t="str">
        <f>IFERROR(VLOOKUP($A140,Table!$AV$5:$BI$286,Table!$AX$3,FALSE),"")</f>
        <v/>
      </c>
      <c r="AF140" t="str">
        <f>IF(AD140="","",Names!$K$3)</f>
        <v/>
      </c>
      <c r="AG140" t="str">
        <f>IF(AD140="","",Names!$C$7)</f>
        <v/>
      </c>
      <c r="AH140" t="str">
        <f>IFERROR(VLOOKUP($A140,Table!$AV$5:$BI$286,Table!$AY$3,FALSE),"")</f>
        <v/>
      </c>
      <c r="AJ140" s="224" t="str">
        <f>IF(AD140="","",CONCATENATE(AD140,Names!$H$3,AE140,Names!$J$3,AF140,Names!$L$3,AG140,Names!$N$3,AH140))</f>
        <v/>
      </c>
      <c r="AM140" t="str">
        <f>IFERROR(VLOOKUP($A140,Table!$AV$5:$BI$286,Table!$AW$3,FALSE),"")</f>
        <v/>
      </c>
      <c r="AN140" t="str">
        <f>IFERROR(VLOOKUP($A140,Table!$AV$5:$BI$286,Table!$AX$3,FALSE),"")</f>
        <v/>
      </c>
      <c r="AO140" t="str">
        <f>IF(AM140="","",Names!$K$3)</f>
        <v/>
      </c>
      <c r="AP140" t="str">
        <f>IF(AM140="","",Names!$C$8)</f>
        <v/>
      </c>
      <c r="AQ140" t="str">
        <f>IFERROR(VLOOKUP($A140,Table!$AV$5:$BI$286,Table!$AY$3,FALSE),"")</f>
        <v/>
      </c>
      <c r="AS140" s="224" t="str">
        <f>IF(AM140="","",CONCATENATE(AM140,Names!$H$3,AN140,Names!$J$3,AO140,Names!$L$3,AP140,Names!$N$3,AQ140))</f>
        <v/>
      </c>
      <c r="AV140" t="str">
        <f>IFERROR(VLOOKUP($A140,Table!$AL$5:$AS$286,Table!$AM$3,FALSE),"")</f>
        <v>A2T</v>
      </c>
      <c r="AW140" t="str">
        <f>IFERROR(VLOOKUP($A140,Table!$AL$5:$AS$286,Table!$AN$3,FALSE),"")</f>
        <v>070PRL</v>
      </c>
      <c r="AX140" t="str">
        <f>IF(AV140="","",Names!$K$3)</f>
        <v>RFS</v>
      </c>
      <c r="AY140" t="str">
        <f>IF(AV140="","",Names!$C$10)</f>
        <v>PRLEH</v>
      </c>
      <c r="AZ140" t="str">
        <f>IFERROR(VLOOKUP($A140,Table!$AL$5:$AS$286,Table!$AQ$3,FALSE),"")</f>
        <v>L137</v>
      </c>
      <c r="BB140" s="224" t="str">
        <f>IF(AV140="","",CONCATENATE(AV140,Names!$H$3,AW140,Names!$J$3,AX140,Names!$L$3,AY140,Names!$N$3,AZ140))</f>
        <v>A2T-070PRL:RFS-PRLEH-L137</v>
      </c>
      <c r="BE140" t="str">
        <f>IFERROR(VLOOKUP($A140,Table!$AV$5:$BI$286,Table!$AW$3,FALSE),"")</f>
        <v/>
      </c>
      <c r="BF140" t="str">
        <f>IFERROR(VLOOKUP($A140,Table!$AV$5:$BI$286,Table!$AX$3,FALSE),"")</f>
        <v/>
      </c>
      <c r="BG140" t="str">
        <f>IF(BE140="","",Names!$K$3)</f>
        <v/>
      </c>
      <c r="BH140" t="str">
        <f>IF(BE140="","",Names!$C$10)</f>
        <v/>
      </c>
      <c r="BI140" t="str">
        <f>IFERROR(VLOOKUP($A140,Table!$AV$5:$BI$286,Table!$BC$3,FALSE),"")</f>
        <v/>
      </c>
      <c r="BK140" s="224" t="str">
        <f>IF(BE140="","",CONCATENATE(BE140,Names!$H$3,BF140,Names!$J$3,BG140,Names!$L$3,BH140,Names!$N$3,BI140))</f>
        <v/>
      </c>
      <c r="BN140" t="str">
        <f>IFERROR(VLOOKUP($A140,Table!$AV$5:$BI$286,Table!$AW$3,FALSE),"")</f>
        <v/>
      </c>
      <c r="BO140" t="str">
        <f>IFERROR(VLOOKUP($A140,Table!$AV$5:$BI$286,Table!$AX$3,FALSE),"")</f>
        <v/>
      </c>
      <c r="BP140" t="str">
        <f>IF(BN140="","",Names!$K$3)</f>
        <v/>
      </c>
      <c r="BQ140" t="str">
        <f>IF(BN140="","",Names!$C$10)</f>
        <v/>
      </c>
      <c r="BR140" t="str">
        <f>IFERROR(VLOOKUP($A140,Table!$AV$5:$BI$286,Table!$BF$3,FALSE),"")</f>
        <v/>
      </c>
      <c r="BT140" s="224" t="str">
        <f>IF(BN140="","",CONCATENATE(BN140,Names!$H$3,BO140,Names!$J$3,BP140,Names!$L$3,BQ140,Names!$N$3,BR140))</f>
        <v/>
      </c>
      <c r="BW140" t="str">
        <f>IFERROR(VLOOKUP($A140,Table!$AL$5:$AS$286,Table!$AM$3,FALSE),"")</f>
        <v>A2T</v>
      </c>
      <c r="BX140" t="str">
        <f>IFERROR(VLOOKUP($A140,Table!$AL$5:$AS$286,Table!$AN$3,FALSE),"")</f>
        <v>070PRL</v>
      </c>
      <c r="BY140" t="str">
        <f>IF(BW140="","",Names!$K$3)</f>
        <v>RFS</v>
      </c>
      <c r="BZ140" t="str">
        <f>IF(BW140="","",Names!$C$11)</f>
        <v>PRLTE</v>
      </c>
      <c r="CA140" t="str">
        <f>IFERROR(VLOOKUP($A140,Table!$AL$5:$AS$286,Table!$AQ$3,FALSE),"")</f>
        <v>L137</v>
      </c>
      <c r="CC140" s="224" t="str">
        <f>IF(BW140="","",CONCATENATE(BW140,Names!$H$3,BX140,Names!$J$3,BY140,Names!$L$3,BZ140,Names!$N$3,CA140))</f>
        <v>A2T-070PRL:RFS-PRLTE-L137</v>
      </c>
      <c r="CF140" t="str">
        <f>IFERROR(VLOOKUP($A140,Table!$AV$5:$BI$286,Table!$AW$3,FALSE),"")</f>
        <v/>
      </c>
      <c r="CG140" t="str">
        <f>IFERROR(VLOOKUP($A140,Table!$AV$5:$BI$286,Table!$AX$3,FALSE),"")</f>
        <v/>
      </c>
      <c r="CH140" t="str">
        <f>IF(CF140="","",Names!$K$3)</f>
        <v/>
      </c>
      <c r="CI140" t="str">
        <f>IF(CF140="","",Names!$C$11)</f>
        <v/>
      </c>
      <c r="CJ140" t="str">
        <f>IFERROR(VLOOKUP($A140,Table!$AV$5:$BI$286,Table!$BC$3,FALSE),"")</f>
        <v/>
      </c>
      <c r="CL140" s="224" t="str">
        <f>IF(CF140="","",CONCATENATE(CF140,Names!$H$3,CG140,Names!$J$3,CH140,Names!$L$3,CI140,Names!$N$3,CJ140))</f>
        <v/>
      </c>
      <c r="CO140" t="str">
        <f>IFERROR(VLOOKUP($A140,Table!$AV$5:$BI$286,Table!$AW$3,FALSE),"")</f>
        <v/>
      </c>
      <c r="CP140" t="str">
        <f>IFERROR(VLOOKUP($A140,Table!$AV$5:$BI$286,Table!$AX$3,FALSE),"")</f>
        <v/>
      </c>
      <c r="CQ140" t="str">
        <f>IF(CO140="","",Names!$K$3)</f>
        <v/>
      </c>
      <c r="CR140" t="str">
        <f>IF(CO140="","",Names!$C$11)</f>
        <v/>
      </c>
      <c r="CS140" t="str">
        <f>IFERROR(VLOOKUP($A140,Table!$AV$5:$BI$286,Table!$BF$3,FALSE),"")</f>
        <v/>
      </c>
      <c r="CU140" s="224" t="str">
        <f>IF(CO140="","",CONCATENATE(CO140,Names!$H$3,CP140,Names!$J$3,CQ140,Names!$L$3,CR140,Names!$N$3,CS140))</f>
        <v/>
      </c>
      <c r="CX140" t="str">
        <f>IFERROR(VLOOKUP($A140,Table!$AV$5:$BI$286,Table!$AW$3,FALSE),"")</f>
        <v/>
      </c>
      <c r="CY140" t="str">
        <f>IFERROR(VLOOKUP($A140,Table!$AV$5:$BI$286,Table!$AX$3,FALSE),"")</f>
        <v/>
      </c>
      <c r="CZ140" t="str">
        <f>IF(CX140="","",Names!$K$3)</f>
        <v/>
      </c>
      <c r="DA140" t="str">
        <f>IF(CX140="","",Names!$C$12)</f>
        <v/>
      </c>
      <c r="DB140" t="str">
        <f>IFERROR(VLOOKUP($A140,Table!$AV$5:$BI$286,Table!$BC$3,FALSE),"")</f>
        <v/>
      </c>
      <c r="DD140" s="224" t="str">
        <f>IF(CX140="","",CONCATENATE(CX140,Names!$H$3,CY140,Names!$J$3,CZ140,Names!$L$3,DA140,Names!$N$3,DB140))</f>
        <v/>
      </c>
      <c r="DG140" t="str">
        <f>IFERROR(VLOOKUP($A140,Table!$AV$5:$BI$286,Table!$AW$3,FALSE),"")</f>
        <v/>
      </c>
      <c r="DH140" t="str">
        <f>IFERROR(VLOOKUP($A140,Table!$AV$5:$BI$286,Table!$AX$3,FALSE),"")</f>
        <v/>
      </c>
      <c r="DI140" t="str">
        <f>IF(DG140="","",Names!$K$3)</f>
        <v/>
      </c>
      <c r="DJ140" t="str">
        <f>IF(DG140="","",Names!$C$24)</f>
        <v/>
      </c>
      <c r="DK140" t="str">
        <f>IFERROR(VLOOKUP($A140,Table!$AV$5:$BI$286,Table!$AY$3,FALSE),"")</f>
        <v/>
      </c>
      <c r="DM140" s="224" t="str">
        <f>IF(DG140="","",CONCATENATE(DG140,Names!$H$3,DH140,Names!$J$3,DI140,Names!$L$3,DJ140,Names!$N$3,DK140))</f>
        <v/>
      </c>
      <c r="DP140" s="1170" t="str">
        <f>IFERROR(VLOOKUP($A140,Table!$DI$5:$DO$286,Table!$DJ$3,FALSE),"")</f>
        <v/>
      </c>
      <c r="DQ140" s="1170" t="str">
        <f>IFERROR(VLOOKUP($A140,Table!$DI$5:$DO$286,Table!$DK$3,FALSE),"")</f>
        <v/>
      </c>
      <c r="DR140" s="1170" t="str">
        <f>IF(DP140="","",Names!$K$3)</f>
        <v/>
      </c>
      <c r="DS140" s="1170" t="str">
        <f>IF(DP140="","",Names!$C$26)</f>
        <v/>
      </c>
      <c r="DT140" s="1170" t="str">
        <f>IFERROR(VLOOKUP($A140,Table!$DI$5:$DO$286,Table!$DM$3,FALSE),"")</f>
        <v/>
      </c>
      <c r="DV140" s="224" t="str">
        <f>IF(DP140="","",CONCATENATE(DP140,Names!$H$3,DQ140,Names!$J$3,DR140,Names!$L$3,DS140,Names!$N$3,DT140))</f>
        <v/>
      </c>
      <c r="DY140" s="1170" t="str">
        <f>IFERROR(VLOOKUP($A140,Table!$DI$5:$DO$286,Table!$DJ$3,FALSE),"")</f>
        <v/>
      </c>
      <c r="DZ140" s="1170" t="str">
        <f>IFERROR(VLOOKUP($A140,Table!$DI$5:$DO$286,Table!$DK$3,FALSE),"")</f>
        <v/>
      </c>
      <c r="EA140" s="1170" t="str">
        <f>IF(DY140="","",Names!$K$3)</f>
        <v/>
      </c>
      <c r="EB140" s="1170" t="str">
        <f>IF(DY140="","",Names!$C$25)</f>
        <v/>
      </c>
      <c r="EC140" s="1170" t="str">
        <f>IFERROR(VLOOKUP($A140,Table!$DI$5:$DO$286,Table!$DM$3,FALSE),"")</f>
        <v/>
      </c>
      <c r="EE140" s="224" t="str">
        <f>IF(DY140="","",CONCATENATE(DY140,Names!$H$3,DZ140,Names!$J$3,EA140,Names!$L$3,EB140,Names!$N$3,EC140))</f>
        <v/>
      </c>
      <c r="EH140" t="str">
        <f>IFERROR(VLOOKUP($A140,TCS_C!$R$9:$U$10046,TCS_C!$S$5,FALSE),"")</f>
        <v/>
      </c>
      <c r="EI140" t="str">
        <f>IFERROR(VLOOKUP($A140,TCS_C!$R$9:$U$10046,TCS_C!$T$5,FALSE),"")</f>
        <v/>
      </c>
      <c r="EJ140" t="str">
        <f>IF(EH140="","",Names!$K$3)</f>
        <v/>
      </c>
      <c r="EK140" t="str">
        <f>IF(EH140="","",Names!$C$17)</f>
        <v/>
      </c>
      <c r="EL140" t="str">
        <f>IFERROR(VLOOKUP($A140,TCS_C!$R$9:$U$10046,TCS_C!$U$5,FALSE),"")</f>
        <v/>
      </c>
      <c r="EN140" s="224" t="str">
        <f>IF(EH140="","",CONCATENATE(EH140,Names!$H$3,EI140,Names!$J$3,EJ140,Names!$L$3,EK140,Names!$N$3,EL140))</f>
        <v/>
      </c>
      <c r="EQ140" t="str">
        <f>IFERROR(VLOOKUP($A140,Table!BT176:$BY$286,Table!$BU$3,FALSE),"")</f>
        <v/>
      </c>
      <c r="ER140" t="str">
        <f>IFERROR(VLOOKUP($A140,Table!BT176:$BY$286,Table!$BV$3,FALSE),"")</f>
        <v/>
      </c>
      <c r="ES140" t="str">
        <f>IF(EQ140="","",Names!$K$3)</f>
        <v/>
      </c>
      <c r="ET140" t="str">
        <f>IFERROR(VLOOKUP($A140,Table!BT176:$BY$286,Table!$BW$3,FALSE),"")</f>
        <v/>
      </c>
      <c r="EU140" t="str">
        <f>IFERROR(VLOOKUP($A140,Table!BT176:$BY$286,Table!$BX$3,FALSE),"")</f>
        <v/>
      </c>
      <c r="EW140" s="224" t="str">
        <f>IF(EQ140="","",CONCATENATE(EQ140,Names!$H$3,ER140,Names!$J$3,ES140,Names!$L$3,ET140,Names!$N$3,EU140))</f>
        <v/>
      </c>
      <c r="FB140" t="str">
        <f>IF(EZ140="","",Names!$K$3)</f>
        <v/>
      </c>
      <c r="FF140" s="224" t="str">
        <f>IF(EZ140="","",CONCATENATE(EZ140,Names!$H$3,FA140,Names!$J$3,FB140,Names!$L$3,FC140,Names!$N$3,FD140))</f>
        <v/>
      </c>
      <c r="FG140" s="1266" t="str">
        <f>IF(EZ140="","",CONCATENATE(FC140,Names!$N$3,FD140))</f>
        <v/>
      </c>
    </row>
    <row r="141" spans="1:163">
      <c r="A141" s="72">
        <v>138</v>
      </c>
      <c r="C141" t="str">
        <f>IFERROR(VLOOKUP($A141,Table!$AL$5:$AS$286,Table!$AM$3,FALSE),"")</f>
        <v>A2T</v>
      </c>
      <c r="D141" t="str">
        <f>IFERROR(VLOOKUP($A141,Table!$AL$5:$AS$286,Table!$AN$3,FALSE),"")</f>
        <v>080PRL</v>
      </c>
      <c r="E141" t="str">
        <f>IF(C141="","",Names!$K$3)</f>
        <v>RFS</v>
      </c>
      <c r="F141" t="str">
        <f>IF(C141="","",Names!$C$5)</f>
        <v>PRLRL</v>
      </c>
      <c r="G141" t="str">
        <f>IFERROR(VLOOKUP($A141,Table!$AL$5:$AS$286,Table!$AO$3,FALSE),"")</f>
        <v>138</v>
      </c>
      <c r="I141" s="224" t="str">
        <f>IF(C141="","",CONCATENATE(C141,Names!$H$3,D141,Names!$J$3,E141,Names!$L$3,F141,Names!$N$3,G141))</f>
        <v>A2T-080PRL:RFS-PRLRL-138</v>
      </c>
      <c r="L141" s="1170" t="str">
        <f>IFERROR(VLOOKUP($A141,Table!$AV$5:$BK$286,Table!$AW$3,FALSE),"")</f>
        <v/>
      </c>
      <c r="M141" s="1170" t="str">
        <f>IFERROR(VLOOKUP($A141,Table!$AV$5:$BK$286,Table!$AX$3,FALSE),"")</f>
        <v/>
      </c>
      <c r="N141" s="1170" t="str">
        <f>IF(L141="","",Names!$K$3)</f>
        <v/>
      </c>
      <c r="O141" s="1170" t="str">
        <f>IF(L141="","",Names!$C$9)</f>
        <v/>
      </c>
      <c r="P141" s="1170" t="str">
        <f>IFERROR(VLOOKUP($A141,Table!$AV$5:$BK$286,Table!$AY$3,FALSE),"")</f>
        <v/>
      </c>
      <c r="R141" s="224" t="str">
        <f>IF(L141="","",CONCATENATE(L141,Names!$H$3,M141,Names!$J$3,N141,Names!$L$3,O141,Names!$N$3,P141))</f>
        <v/>
      </c>
      <c r="U141" t="str">
        <f>IFERROR(VLOOKUP($A141,Table!$AV$5:$BI$286,Table!$AW$3,FALSE),"")</f>
        <v/>
      </c>
      <c r="V141" t="str">
        <f>IFERROR(VLOOKUP($A141,Table!$AV$5:$BI$286,Table!$AX$3,FALSE),"")</f>
        <v/>
      </c>
      <c r="W141" t="str">
        <f>IF(U141="","",Names!$K$3)</f>
        <v/>
      </c>
      <c r="X141" t="str">
        <f>IF(U141="","",Names!$C$6)</f>
        <v/>
      </c>
      <c r="Y141" t="str">
        <f>IFERROR(VLOOKUP($A141,Table!$AV$5:$BI$286,Table!$AY$3,FALSE),"")</f>
        <v/>
      </c>
      <c r="AA141" s="224" t="str">
        <f>IF(U141="","",CONCATENATE(U141,Names!$H$3,V141,Names!$J$3,W141,Names!$L$3,X141,Names!$N$3,Y141))</f>
        <v/>
      </c>
      <c r="AD141" t="str">
        <f>IFERROR(VLOOKUP($A141,Table!$AV$5:$BI$286,Table!$AW$3,FALSE),"")</f>
        <v/>
      </c>
      <c r="AE141" t="str">
        <f>IFERROR(VLOOKUP($A141,Table!$AV$5:$BI$286,Table!$AX$3,FALSE),"")</f>
        <v/>
      </c>
      <c r="AF141" t="str">
        <f>IF(AD141="","",Names!$K$3)</f>
        <v/>
      </c>
      <c r="AG141" t="str">
        <f>IF(AD141="","",Names!$C$7)</f>
        <v/>
      </c>
      <c r="AH141" t="str">
        <f>IFERROR(VLOOKUP($A141,Table!$AV$5:$BI$286,Table!$AY$3,FALSE),"")</f>
        <v/>
      </c>
      <c r="AJ141" s="224" t="str">
        <f>IF(AD141="","",CONCATENATE(AD141,Names!$H$3,AE141,Names!$J$3,AF141,Names!$L$3,AG141,Names!$N$3,AH141))</f>
        <v/>
      </c>
      <c r="AM141" t="str">
        <f>IFERROR(VLOOKUP($A141,Table!$AV$5:$BI$286,Table!$AW$3,FALSE),"")</f>
        <v/>
      </c>
      <c r="AN141" t="str">
        <f>IFERROR(VLOOKUP($A141,Table!$AV$5:$BI$286,Table!$AX$3,FALSE),"")</f>
        <v/>
      </c>
      <c r="AO141" t="str">
        <f>IF(AM141="","",Names!$K$3)</f>
        <v/>
      </c>
      <c r="AP141" t="str">
        <f>IF(AM141="","",Names!$C$8)</f>
        <v/>
      </c>
      <c r="AQ141" t="str">
        <f>IFERROR(VLOOKUP($A141,Table!$AV$5:$BI$286,Table!$AY$3,FALSE),"")</f>
        <v/>
      </c>
      <c r="AS141" s="224" t="str">
        <f>IF(AM141="","",CONCATENATE(AM141,Names!$H$3,AN141,Names!$J$3,AO141,Names!$L$3,AP141,Names!$N$3,AQ141))</f>
        <v/>
      </c>
      <c r="AV141" t="str">
        <f>IFERROR(VLOOKUP($A141,Table!$AL$5:$AS$286,Table!$AM$3,FALSE),"")</f>
        <v>A2T</v>
      </c>
      <c r="AW141" t="str">
        <f>IFERROR(VLOOKUP($A141,Table!$AL$5:$AS$286,Table!$AN$3,FALSE),"")</f>
        <v>080PRL</v>
      </c>
      <c r="AX141" t="str">
        <f>IF(AV141="","",Names!$K$3)</f>
        <v>RFS</v>
      </c>
      <c r="AY141" t="str">
        <f>IF(AV141="","",Names!$C$10)</f>
        <v>PRLEH</v>
      </c>
      <c r="AZ141" t="str">
        <f>IFERROR(VLOOKUP($A141,Table!$AL$5:$AS$286,Table!$AQ$3,FALSE),"")</f>
        <v>L138</v>
      </c>
      <c r="BB141" s="224" t="str">
        <f>IF(AV141="","",CONCATENATE(AV141,Names!$H$3,AW141,Names!$J$3,AX141,Names!$L$3,AY141,Names!$N$3,AZ141))</f>
        <v>A2T-080PRL:RFS-PRLEH-L138</v>
      </c>
      <c r="BE141" t="str">
        <f>IFERROR(VLOOKUP($A141,Table!$AV$5:$BI$286,Table!$AW$3,FALSE),"")</f>
        <v/>
      </c>
      <c r="BF141" t="str">
        <f>IFERROR(VLOOKUP($A141,Table!$AV$5:$BI$286,Table!$AX$3,FALSE),"")</f>
        <v/>
      </c>
      <c r="BG141" t="str">
        <f>IF(BE141="","",Names!$K$3)</f>
        <v/>
      </c>
      <c r="BH141" t="str">
        <f>IF(BE141="","",Names!$C$10)</f>
        <v/>
      </c>
      <c r="BI141" t="str">
        <f>IFERROR(VLOOKUP($A141,Table!$AV$5:$BI$286,Table!$BC$3,FALSE),"")</f>
        <v/>
      </c>
      <c r="BK141" s="224" t="str">
        <f>IF(BE141="","",CONCATENATE(BE141,Names!$H$3,BF141,Names!$J$3,BG141,Names!$L$3,BH141,Names!$N$3,BI141))</f>
        <v/>
      </c>
      <c r="BN141" t="str">
        <f>IFERROR(VLOOKUP($A141,Table!$AV$5:$BI$286,Table!$AW$3,FALSE),"")</f>
        <v/>
      </c>
      <c r="BO141" t="str">
        <f>IFERROR(VLOOKUP($A141,Table!$AV$5:$BI$286,Table!$AX$3,FALSE),"")</f>
        <v/>
      </c>
      <c r="BP141" t="str">
        <f>IF(BN141="","",Names!$K$3)</f>
        <v/>
      </c>
      <c r="BQ141" t="str">
        <f>IF(BN141="","",Names!$C$10)</f>
        <v/>
      </c>
      <c r="BR141" t="str">
        <f>IFERROR(VLOOKUP($A141,Table!$AV$5:$BI$286,Table!$BF$3,FALSE),"")</f>
        <v/>
      </c>
      <c r="BT141" s="224" t="str">
        <f>IF(BN141="","",CONCATENATE(BN141,Names!$H$3,BO141,Names!$J$3,BP141,Names!$L$3,BQ141,Names!$N$3,BR141))</f>
        <v/>
      </c>
      <c r="BW141" t="str">
        <f>IFERROR(VLOOKUP($A141,Table!$AL$5:$AS$286,Table!$AM$3,FALSE),"")</f>
        <v>A2T</v>
      </c>
      <c r="BX141" t="str">
        <f>IFERROR(VLOOKUP($A141,Table!$AL$5:$AS$286,Table!$AN$3,FALSE),"")</f>
        <v>080PRL</v>
      </c>
      <c r="BY141" t="str">
        <f>IF(BW141="","",Names!$K$3)</f>
        <v>RFS</v>
      </c>
      <c r="BZ141" t="str">
        <f>IF(BW141="","",Names!$C$11)</f>
        <v>PRLTE</v>
      </c>
      <c r="CA141" t="str">
        <f>IFERROR(VLOOKUP($A141,Table!$AL$5:$AS$286,Table!$AQ$3,FALSE),"")</f>
        <v>L138</v>
      </c>
      <c r="CC141" s="224" t="str">
        <f>IF(BW141="","",CONCATENATE(BW141,Names!$H$3,BX141,Names!$J$3,BY141,Names!$L$3,BZ141,Names!$N$3,CA141))</f>
        <v>A2T-080PRL:RFS-PRLTE-L138</v>
      </c>
      <c r="CF141" t="str">
        <f>IFERROR(VLOOKUP($A141,Table!$AV$5:$BI$286,Table!$AW$3,FALSE),"")</f>
        <v/>
      </c>
      <c r="CG141" t="str">
        <f>IFERROR(VLOOKUP($A141,Table!$AV$5:$BI$286,Table!$AX$3,FALSE),"")</f>
        <v/>
      </c>
      <c r="CH141" t="str">
        <f>IF(CF141="","",Names!$K$3)</f>
        <v/>
      </c>
      <c r="CI141" t="str">
        <f>IF(CF141="","",Names!$C$11)</f>
        <v/>
      </c>
      <c r="CJ141" t="str">
        <f>IFERROR(VLOOKUP($A141,Table!$AV$5:$BI$286,Table!$BC$3,FALSE),"")</f>
        <v/>
      </c>
      <c r="CL141" s="224" t="str">
        <f>IF(CF141="","",CONCATENATE(CF141,Names!$H$3,CG141,Names!$J$3,CH141,Names!$L$3,CI141,Names!$N$3,CJ141))</f>
        <v/>
      </c>
      <c r="CO141" t="str">
        <f>IFERROR(VLOOKUP($A141,Table!$AV$5:$BI$286,Table!$AW$3,FALSE),"")</f>
        <v/>
      </c>
      <c r="CP141" t="str">
        <f>IFERROR(VLOOKUP($A141,Table!$AV$5:$BI$286,Table!$AX$3,FALSE),"")</f>
        <v/>
      </c>
      <c r="CQ141" t="str">
        <f>IF(CO141="","",Names!$K$3)</f>
        <v/>
      </c>
      <c r="CR141" t="str">
        <f>IF(CO141="","",Names!$C$11)</f>
        <v/>
      </c>
      <c r="CS141" t="str">
        <f>IFERROR(VLOOKUP($A141,Table!$AV$5:$BI$286,Table!$BF$3,FALSE),"")</f>
        <v/>
      </c>
      <c r="CU141" s="224" t="str">
        <f>IF(CO141="","",CONCATENATE(CO141,Names!$H$3,CP141,Names!$J$3,CQ141,Names!$L$3,CR141,Names!$N$3,CS141))</f>
        <v/>
      </c>
      <c r="CX141" t="str">
        <f>IFERROR(VLOOKUP($A141,Table!$AV$5:$BI$286,Table!$AW$3,FALSE),"")</f>
        <v/>
      </c>
      <c r="CY141" t="str">
        <f>IFERROR(VLOOKUP($A141,Table!$AV$5:$BI$286,Table!$AX$3,FALSE),"")</f>
        <v/>
      </c>
      <c r="CZ141" t="str">
        <f>IF(CX141="","",Names!$K$3)</f>
        <v/>
      </c>
      <c r="DA141" t="str">
        <f>IF(CX141="","",Names!$C$12)</f>
        <v/>
      </c>
      <c r="DB141" t="str">
        <f>IFERROR(VLOOKUP($A141,Table!$AV$5:$BI$286,Table!$BC$3,FALSE),"")</f>
        <v/>
      </c>
      <c r="DD141" s="224" t="str">
        <f>IF(CX141="","",CONCATENATE(CX141,Names!$H$3,CY141,Names!$J$3,CZ141,Names!$L$3,DA141,Names!$N$3,DB141))</f>
        <v/>
      </c>
      <c r="DG141" t="str">
        <f>IFERROR(VLOOKUP($A141,Table!$AV$5:$BI$286,Table!$AW$3,FALSE),"")</f>
        <v/>
      </c>
      <c r="DH141" t="str">
        <f>IFERROR(VLOOKUP($A141,Table!$AV$5:$BI$286,Table!$AX$3,FALSE),"")</f>
        <v/>
      </c>
      <c r="DI141" t="str">
        <f>IF(DG141="","",Names!$K$3)</f>
        <v/>
      </c>
      <c r="DJ141" t="str">
        <f>IF(DG141="","",Names!$C$24)</f>
        <v/>
      </c>
      <c r="DK141" t="str">
        <f>IFERROR(VLOOKUP($A141,Table!$AV$5:$BI$286,Table!$AY$3,FALSE),"")</f>
        <v/>
      </c>
      <c r="DM141" s="224" t="str">
        <f>IF(DG141="","",CONCATENATE(DG141,Names!$H$3,DH141,Names!$J$3,DI141,Names!$L$3,DJ141,Names!$N$3,DK141))</f>
        <v/>
      </c>
      <c r="DP141" s="1170" t="str">
        <f>IFERROR(VLOOKUP($A141,Table!$DI$5:$DO$286,Table!$DJ$3,FALSE),"")</f>
        <v/>
      </c>
      <c r="DQ141" s="1170" t="str">
        <f>IFERROR(VLOOKUP($A141,Table!$DI$5:$DO$286,Table!$DK$3,FALSE),"")</f>
        <v/>
      </c>
      <c r="DR141" s="1170" t="str">
        <f>IF(DP141="","",Names!$K$3)</f>
        <v/>
      </c>
      <c r="DS141" s="1170" t="str">
        <f>IF(DP141="","",Names!$C$26)</f>
        <v/>
      </c>
      <c r="DT141" s="1170" t="str">
        <f>IFERROR(VLOOKUP($A141,Table!$DI$5:$DO$286,Table!$DM$3,FALSE),"")</f>
        <v/>
      </c>
      <c r="DV141" s="224" t="str">
        <f>IF(DP141="","",CONCATENATE(DP141,Names!$H$3,DQ141,Names!$J$3,DR141,Names!$L$3,DS141,Names!$N$3,DT141))</f>
        <v/>
      </c>
      <c r="DY141" s="1170" t="str">
        <f>IFERROR(VLOOKUP($A141,Table!$DI$5:$DO$286,Table!$DJ$3,FALSE),"")</f>
        <v/>
      </c>
      <c r="DZ141" s="1170" t="str">
        <f>IFERROR(VLOOKUP($A141,Table!$DI$5:$DO$286,Table!$DK$3,FALSE),"")</f>
        <v/>
      </c>
      <c r="EA141" s="1170" t="str">
        <f>IF(DY141="","",Names!$K$3)</f>
        <v/>
      </c>
      <c r="EB141" s="1170" t="str">
        <f>IF(DY141="","",Names!$C$25)</f>
        <v/>
      </c>
      <c r="EC141" s="1170" t="str">
        <f>IFERROR(VLOOKUP($A141,Table!$DI$5:$DO$286,Table!$DM$3,FALSE),"")</f>
        <v/>
      </c>
      <c r="EE141" s="224" t="str">
        <f>IF(DY141="","",CONCATENATE(DY141,Names!$H$3,DZ141,Names!$J$3,EA141,Names!$L$3,EB141,Names!$N$3,EC141))</f>
        <v/>
      </c>
      <c r="EH141" t="str">
        <f>IFERROR(VLOOKUP($A141,TCS_C!$R$9:$U$10046,TCS_C!$S$5,FALSE),"")</f>
        <v/>
      </c>
      <c r="EI141" t="str">
        <f>IFERROR(VLOOKUP($A141,TCS_C!$R$9:$U$10046,TCS_C!$T$5,FALSE),"")</f>
        <v/>
      </c>
      <c r="EJ141" t="str">
        <f>IF(EH141="","",Names!$K$3)</f>
        <v/>
      </c>
      <c r="EK141" t="str">
        <f>IF(EH141="","",Names!$C$17)</f>
        <v/>
      </c>
      <c r="EL141" t="str">
        <f>IFERROR(VLOOKUP($A141,TCS_C!$R$9:$U$10046,TCS_C!$U$5,FALSE),"")</f>
        <v/>
      </c>
      <c r="EN141" s="224" t="str">
        <f>IF(EH141="","",CONCATENATE(EH141,Names!$H$3,EI141,Names!$J$3,EJ141,Names!$L$3,EK141,Names!$N$3,EL141))</f>
        <v/>
      </c>
      <c r="EQ141" t="str">
        <f>IFERROR(VLOOKUP($A141,Table!BT177:$BY$286,Table!$BU$3,FALSE),"")</f>
        <v/>
      </c>
      <c r="ER141" t="str">
        <f>IFERROR(VLOOKUP($A141,Table!BT177:$BY$286,Table!$BV$3,FALSE),"")</f>
        <v/>
      </c>
      <c r="ES141" t="str">
        <f>IF(EQ141="","",Names!$K$3)</f>
        <v/>
      </c>
      <c r="ET141" t="str">
        <f>IFERROR(VLOOKUP($A141,Table!BT177:$BY$286,Table!$BW$3,FALSE),"")</f>
        <v/>
      </c>
      <c r="EU141" t="str">
        <f>IFERROR(VLOOKUP($A141,Table!BT177:$BY$286,Table!$BX$3,FALSE),"")</f>
        <v/>
      </c>
      <c r="EW141" s="224" t="str">
        <f>IF(EQ141="","",CONCATENATE(EQ141,Names!$H$3,ER141,Names!$J$3,ES141,Names!$L$3,ET141,Names!$N$3,EU141))</f>
        <v/>
      </c>
      <c r="FB141" t="str">
        <f>IF(EZ141="","",Names!$K$3)</f>
        <v/>
      </c>
      <c r="FF141" s="224" t="str">
        <f>IF(EZ141="","",CONCATENATE(EZ141,Names!$H$3,FA141,Names!$J$3,FB141,Names!$L$3,FC141,Names!$N$3,FD141))</f>
        <v/>
      </c>
      <c r="FG141" s="1266" t="str">
        <f>IF(EZ141="","",CONCATENATE(FC141,Names!$N$3,FD141))</f>
        <v/>
      </c>
    </row>
    <row r="142" spans="1:163">
      <c r="A142" s="72">
        <v>139</v>
      </c>
      <c r="C142" t="str">
        <f>IFERROR(VLOOKUP($A142,Table!$AL$5:$AS$286,Table!$AM$3,FALSE),"")</f>
        <v>A2T</v>
      </c>
      <c r="D142" t="str">
        <f>IFERROR(VLOOKUP($A142,Table!$AL$5:$AS$286,Table!$AN$3,FALSE),"")</f>
        <v>090PRL</v>
      </c>
      <c r="E142" t="str">
        <f>IF(C142="","",Names!$K$3)</f>
        <v>RFS</v>
      </c>
      <c r="F142" t="str">
        <f>IF(C142="","",Names!$C$5)</f>
        <v>PRLRL</v>
      </c>
      <c r="G142" t="str">
        <f>IFERROR(VLOOKUP($A142,Table!$AL$5:$AS$286,Table!$AO$3,FALSE),"")</f>
        <v>139</v>
      </c>
      <c r="I142" s="224" t="str">
        <f>IF(C142="","",CONCATENATE(C142,Names!$H$3,D142,Names!$J$3,E142,Names!$L$3,F142,Names!$N$3,G142))</f>
        <v>A2T-090PRL:RFS-PRLRL-139</v>
      </c>
      <c r="L142" s="1170" t="str">
        <f>IFERROR(VLOOKUP($A142,Table!$AV$5:$BK$286,Table!$AW$3,FALSE),"")</f>
        <v/>
      </c>
      <c r="M142" s="1170" t="str">
        <f>IFERROR(VLOOKUP($A142,Table!$AV$5:$BK$286,Table!$AX$3,FALSE),"")</f>
        <v/>
      </c>
      <c r="N142" s="1170" t="str">
        <f>IF(L142="","",Names!$K$3)</f>
        <v/>
      </c>
      <c r="O142" s="1170" t="str">
        <f>IF(L142="","",Names!$C$9)</f>
        <v/>
      </c>
      <c r="P142" s="1170" t="str">
        <f>IFERROR(VLOOKUP($A142,Table!$AV$5:$BK$286,Table!$AY$3,FALSE),"")</f>
        <v/>
      </c>
      <c r="R142" s="224" t="str">
        <f>IF(L142="","",CONCATENATE(L142,Names!$H$3,M142,Names!$J$3,N142,Names!$L$3,O142,Names!$N$3,P142))</f>
        <v/>
      </c>
      <c r="U142" t="str">
        <f>IFERROR(VLOOKUP($A142,Table!$AV$5:$BI$286,Table!$AW$3,FALSE),"")</f>
        <v/>
      </c>
      <c r="V142" t="str">
        <f>IFERROR(VLOOKUP($A142,Table!$AV$5:$BI$286,Table!$AX$3,FALSE),"")</f>
        <v/>
      </c>
      <c r="W142" t="str">
        <f>IF(U142="","",Names!$K$3)</f>
        <v/>
      </c>
      <c r="X142" t="str">
        <f>IF(U142="","",Names!$C$6)</f>
        <v/>
      </c>
      <c r="Y142" t="str">
        <f>IFERROR(VLOOKUP($A142,Table!$AV$5:$BI$286,Table!$AY$3,FALSE),"")</f>
        <v/>
      </c>
      <c r="AA142" s="224" t="str">
        <f>IF(U142="","",CONCATENATE(U142,Names!$H$3,V142,Names!$J$3,W142,Names!$L$3,X142,Names!$N$3,Y142))</f>
        <v/>
      </c>
      <c r="AD142" t="str">
        <f>IFERROR(VLOOKUP($A142,Table!$AV$5:$BI$286,Table!$AW$3,FALSE),"")</f>
        <v/>
      </c>
      <c r="AE142" t="str">
        <f>IFERROR(VLOOKUP($A142,Table!$AV$5:$BI$286,Table!$AX$3,FALSE),"")</f>
        <v/>
      </c>
      <c r="AF142" t="str">
        <f>IF(AD142="","",Names!$K$3)</f>
        <v/>
      </c>
      <c r="AG142" t="str">
        <f>IF(AD142="","",Names!$C$7)</f>
        <v/>
      </c>
      <c r="AH142" t="str">
        <f>IFERROR(VLOOKUP($A142,Table!$AV$5:$BI$286,Table!$AY$3,FALSE),"")</f>
        <v/>
      </c>
      <c r="AJ142" s="224" t="str">
        <f>IF(AD142="","",CONCATENATE(AD142,Names!$H$3,AE142,Names!$J$3,AF142,Names!$L$3,AG142,Names!$N$3,AH142))</f>
        <v/>
      </c>
      <c r="AM142" t="str">
        <f>IFERROR(VLOOKUP($A142,Table!$AV$5:$BI$286,Table!$AW$3,FALSE),"")</f>
        <v/>
      </c>
      <c r="AN142" t="str">
        <f>IFERROR(VLOOKUP($A142,Table!$AV$5:$BI$286,Table!$AX$3,FALSE),"")</f>
        <v/>
      </c>
      <c r="AO142" t="str">
        <f>IF(AM142="","",Names!$K$3)</f>
        <v/>
      </c>
      <c r="AP142" t="str">
        <f>IF(AM142="","",Names!$C$8)</f>
        <v/>
      </c>
      <c r="AQ142" t="str">
        <f>IFERROR(VLOOKUP($A142,Table!$AV$5:$BI$286,Table!$AY$3,FALSE),"")</f>
        <v/>
      </c>
      <c r="AS142" s="224" t="str">
        <f>IF(AM142="","",CONCATENATE(AM142,Names!$H$3,AN142,Names!$J$3,AO142,Names!$L$3,AP142,Names!$N$3,AQ142))</f>
        <v/>
      </c>
      <c r="AV142" t="str">
        <f>IFERROR(VLOOKUP($A142,Table!$AL$5:$AS$286,Table!$AM$3,FALSE),"")</f>
        <v>A2T</v>
      </c>
      <c r="AW142" t="str">
        <f>IFERROR(VLOOKUP($A142,Table!$AL$5:$AS$286,Table!$AN$3,FALSE),"")</f>
        <v>090PRL</v>
      </c>
      <c r="AX142" t="str">
        <f>IF(AV142="","",Names!$K$3)</f>
        <v>RFS</v>
      </c>
      <c r="AY142" t="str">
        <f>IF(AV142="","",Names!$C$10)</f>
        <v>PRLEH</v>
      </c>
      <c r="AZ142" t="str">
        <f>IFERROR(VLOOKUP($A142,Table!$AL$5:$AS$286,Table!$AQ$3,FALSE),"")</f>
        <v>L139</v>
      </c>
      <c r="BB142" s="224" t="str">
        <f>IF(AV142="","",CONCATENATE(AV142,Names!$H$3,AW142,Names!$J$3,AX142,Names!$L$3,AY142,Names!$N$3,AZ142))</f>
        <v>A2T-090PRL:RFS-PRLEH-L139</v>
      </c>
      <c r="BE142" t="str">
        <f>IFERROR(VLOOKUP($A142,Table!$AV$5:$BI$286,Table!$AW$3,FALSE),"")</f>
        <v/>
      </c>
      <c r="BF142" t="str">
        <f>IFERROR(VLOOKUP($A142,Table!$AV$5:$BI$286,Table!$AX$3,FALSE),"")</f>
        <v/>
      </c>
      <c r="BG142" t="str">
        <f>IF(BE142="","",Names!$K$3)</f>
        <v/>
      </c>
      <c r="BH142" t="str">
        <f>IF(BE142="","",Names!$C$10)</f>
        <v/>
      </c>
      <c r="BI142" t="str">
        <f>IFERROR(VLOOKUP($A142,Table!$AV$5:$BI$286,Table!$BC$3,FALSE),"")</f>
        <v/>
      </c>
      <c r="BK142" s="224" t="str">
        <f>IF(BE142="","",CONCATENATE(BE142,Names!$H$3,BF142,Names!$J$3,BG142,Names!$L$3,BH142,Names!$N$3,BI142))</f>
        <v/>
      </c>
      <c r="BN142" t="str">
        <f>IFERROR(VLOOKUP($A142,Table!$AV$5:$BI$286,Table!$AW$3,FALSE),"")</f>
        <v/>
      </c>
      <c r="BO142" t="str">
        <f>IFERROR(VLOOKUP($A142,Table!$AV$5:$BI$286,Table!$AX$3,FALSE),"")</f>
        <v/>
      </c>
      <c r="BP142" t="str">
        <f>IF(BN142="","",Names!$K$3)</f>
        <v/>
      </c>
      <c r="BQ142" t="str">
        <f>IF(BN142="","",Names!$C$10)</f>
        <v/>
      </c>
      <c r="BR142" t="str">
        <f>IFERROR(VLOOKUP($A142,Table!$AV$5:$BI$286,Table!$BF$3,FALSE),"")</f>
        <v/>
      </c>
      <c r="BT142" s="224" t="str">
        <f>IF(BN142="","",CONCATENATE(BN142,Names!$H$3,BO142,Names!$J$3,BP142,Names!$L$3,BQ142,Names!$N$3,BR142))</f>
        <v/>
      </c>
      <c r="BW142" t="str">
        <f>IFERROR(VLOOKUP($A142,Table!$AL$5:$AS$286,Table!$AM$3,FALSE),"")</f>
        <v>A2T</v>
      </c>
      <c r="BX142" t="str">
        <f>IFERROR(VLOOKUP($A142,Table!$AL$5:$AS$286,Table!$AN$3,FALSE),"")</f>
        <v>090PRL</v>
      </c>
      <c r="BY142" t="str">
        <f>IF(BW142="","",Names!$K$3)</f>
        <v>RFS</v>
      </c>
      <c r="BZ142" t="str">
        <f>IF(BW142="","",Names!$C$11)</f>
        <v>PRLTE</v>
      </c>
      <c r="CA142" t="str">
        <f>IFERROR(VLOOKUP($A142,Table!$AL$5:$AS$286,Table!$AQ$3,FALSE),"")</f>
        <v>L139</v>
      </c>
      <c r="CC142" s="224" t="str">
        <f>IF(BW142="","",CONCATENATE(BW142,Names!$H$3,BX142,Names!$J$3,BY142,Names!$L$3,BZ142,Names!$N$3,CA142))</f>
        <v>A2T-090PRL:RFS-PRLTE-L139</v>
      </c>
      <c r="CF142" t="str">
        <f>IFERROR(VLOOKUP($A142,Table!$AV$5:$BI$286,Table!$AW$3,FALSE),"")</f>
        <v/>
      </c>
      <c r="CG142" t="str">
        <f>IFERROR(VLOOKUP($A142,Table!$AV$5:$BI$286,Table!$AX$3,FALSE),"")</f>
        <v/>
      </c>
      <c r="CH142" t="str">
        <f>IF(CF142="","",Names!$K$3)</f>
        <v/>
      </c>
      <c r="CI142" t="str">
        <f>IF(CF142="","",Names!$C$11)</f>
        <v/>
      </c>
      <c r="CJ142" t="str">
        <f>IFERROR(VLOOKUP($A142,Table!$AV$5:$BI$286,Table!$BC$3,FALSE),"")</f>
        <v/>
      </c>
      <c r="CL142" s="224" t="str">
        <f>IF(CF142="","",CONCATENATE(CF142,Names!$H$3,CG142,Names!$J$3,CH142,Names!$L$3,CI142,Names!$N$3,CJ142))</f>
        <v/>
      </c>
      <c r="CO142" t="str">
        <f>IFERROR(VLOOKUP($A142,Table!$AV$5:$BI$286,Table!$AW$3,FALSE),"")</f>
        <v/>
      </c>
      <c r="CP142" t="str">
        <f>IFERROR(VLOOKUP($A142,Table!$AV$5:$BI$286,Table!$AX$3,FALSE),"")</f>
        <v/>
      </c>
      <c r="CQ142" t="str">
        <f>IF(CO142="","",Names!$K$3)</f>
        <v/>
      </c>
      <c r="CR142" t="str">
        <f>IF(CO142="","",Names!$C$11)</f>
        <v/>
      </c>
      <c r="CS142" t="str">
        <f>IFERROR(VLOOKUP($A142,Table!$AV$5:$BI$286,Table!$BF$3,FALSE),"")</f>
        <v/>
      </c>
      <c r="CU142" s="224" t="str">
        <f>IF(CO142="","",CONCATENATE(CO142,Names!$H$3,CP142,Names!$J$3,CQ142,Names!$L$3,CR142,Names!$N$3,CS142))</f>
        <v/>
      </c>
      <c r="CX142" t="str">
        <f>IFERROR(VLOOKUP($A142,Table!$AV$5:$BI$286,Table!$AW$3,FALSE),"")</f>
        <v/>
      </c>
      <c r="CY142" t="str">
        <f>IFERROR(VLOOKUP($A142,Table!$AV$5:$BI$286,Table!$AX$3,FALSE),"")</f>
        <v/>
      </c>
      <c r="CZ142" t="str">
        <f>IF(CX142="","",Names!$K$3)</f>
        <v/>
      </c>
      <c r="DA142" t="str">
        <f>IF(CX142="","",Names!$C$12)</f>
        <v/>
      </c>
      <c r="DB142" t="str">
        <f>IFERROR(VLOOKUP($A142,Table!$AV$5:$BI$286,Table!$BC$3,FALSE),"")</f>
        <v/>
      </c>
      <c r="DD142" s="224" t="str">
        <f>IF(CX142="","",CONCATENATE(CX142,Names!$H$3,CY142,Names!$J$3,CZ142,Names!$L$3,DA142,Names!$N$3,DB142))</f>
        <v/>
      </c>
      <c r="DG142" t="str">
        <f>IFERROR(VLOOKUP($A142,Table!$AV$5:$BI$286,Table!$AW$3,FALSE),"")</f>
        <v/>
      </c>
      <c r="DH142" t="str">
        <f>IFERROR(VLOOKUP($A142,Table!$AV$5:$BI$286,Table!$AX$3,FALSE),"")</f>
        <v/>
      </c>
      <c r="DI142" t="str">
        <f>IF(DG142="","",Names!$K$3)</f>
        <v/>
      </c>
      <c r="DJ142" t="str">
        <f>IF(DG142="","",Names!$C$24)</f>
        <v/>
      </c>
      <c r="DK142" t="str">
        <f>IFERROR(VLOOKUP($A142,Table!$AV$5:$BI$286,Table!$AY$3,FALSE),"")</f>
        <v/>
      </c>
      <c r="DM142" s="224" t="str">
        <f>IF(DG142="","",CONCATENATE(DG142,Names!$H$3,DH142,Names!$J$3,DI142,Names!$L$3,DJ142,Names!$N$3,DK142))</f>
        <v/>
      </c>
      <c r="DP142" s="1170" t="str">
        <f>IFERROR(VLOOKUP($A142,Table!$DI$5:$DO$286,Table!$DJ$3,FALSE),"")</f>
        <v/>
      </c>
      <c r="DQ142" s="1170" t="str">
        <f>IFERROR(VLOOKUP($A142,Table!$DI$5:$DO$286,Table!$DK$3,FALSE),"")</f>
        <v/>
      </c>
      <c r="DR142" s="1170" t="str">
        <f>IF(DP142="","",Names!$K$3)</f>
        <v/>
      </c>
      <c r="DS142" s="1170" t="str">
        <f>IF(DP142="","",Names!$C$26)</f>
        <v/>
      </c>
      <c r="DT142" s="1170" t="str">
        <f>IFERROR(VLOOKUP($A142,Table!$DI$5:$DO$286,Table!$DM$3,FALSE),"")</f>
        <v/>
      </c>
      <c r="DV142" s="224" t="str">
        <f>IF(DP142="","",CONCATENATE(DP142,Names!$H$3,DQ142,Names!$J$3,DR142,Names!$L$3,DS142,Names!$N$3,DT142))</f>
        <v/>
      </c>
      <c r="DY142" s="1170" t="str">
        <f>IFERROR(VLOOKUP($A142,Table!$DI$5:$DO$286,Table!$DJ$3,FALSE),"")</f>
        <v/>
      </c>
      <c r="DZ142" s="1170" t="str">
        <f>IFERROR(VLOOKUP($A142,Table!$DI$5:$DO$286,Table!$DK$3,FALSE),"")</f>
        <v/>
      </c>
      <c r="EA142" s="1170" t="str">
        <f>IF(DY142="","",Names!$K$3)</f>
        <v/>
      </c>
      <c r="EB142" s="1170" t="str">
        <f>IF(DY142="","",Names!$C$25)</f>
        <v/>
      </c>
      <c r="EC142" s="1170" t="str">
        <f>IFERROR(VLOOKUP($A142,Table!$DI$5:$DO$286,Table!$DM$3,FALSE),"")</f>
        <v/>
      </c>
      <c r="EE142" s="224" t="str">
        <f>IF(DY142="","",CONCATENATE(DY142,Names!$H$3,DZ142,Names!$J$3,EA142,Names!$L$3,EB142,Names!$N$3,EC142))</f>
        <v/>
      </c>
      <c r="EH142" t="str">
        <f>IFERROR(VLOOKUP($A142,TCS_C!$R$9:$U$10046,TCS_C!$S$5,FALSE),"")</f>
        <v/>
      </c>
      <c r="EI142" t="str">
        <f>IFERROR(VLOOKUP($A142,TCS_C!$R$9:$U$10046,TCS_C!$T$5,FALSE),"")</f>
        <v/>
      </c>
      <c r="EJ142" t="str">
        <f>IF(EH142="","",Names!$K$3)</f>
        <v/>
      </c>
      <c r="EK142" t="str">
        <f>IF(EH142="","",Names!$C$17)</f>
        <v/>
      </c>
      <c r="EL142" t="str">
        <f>IFERROR(VLOOKUP($A142,TCS_C!$R$9:$U$10046,TCS_C!$U$5,FALSE),"")</f>
        <v/>
      </c>
      <c r="EN142" s="224" t="str">
        <f>IF(EH142="","",CONCATENATE(EH142,Names!$H$3,EI142,Names!$J$3,EJ142,Names!$L$3,EK142,Names!$N$3,EL142))</f>
        <v/>
      </c>
      <c r="EQ142" t="str">
        <f>IFERROR(VLOOKUP($A142,Table!BT178:$BY$286,Table!$BU$3,FALSE),"")</f>
        <v/>
      </c>
      <c r="ER142" t="str">
        <f>IFERROR(VLOOKUP($A142,Table!BT178:$BY$286,Table!$BV$3,FALSE),"")</f>
        <v/>
      </c>
      <c r="ES142" t="str">
        <f>IF(EQ142="","",Names!$K$3)</f>
        <v/>
      </c>
      <c r="ET142" t="str">
        <f>IFERROR(VLOOKUP($A142,Table!BT178:$BY$286,Table!$BW$3,FALSE),"")</f>
        <v/>
      </c>
      <c r="EU142" t="str">
        <f>IFERROR(VLOOKUP($A142,Table!BT178:$BY$286,Table!$BX$3,FALSE),"")</f>
        <v/>
      </c>
      <c r="EW142" s="224" t="str">
        <f>IF(EQ142="","",CONCATENATE(EQ142,Names!$H$3,ER142,Names!$J$3,ES142,Names!$L$3,ET142,Names!$N$3,EU142))</f>
        <v/>
      </c>
      <c r="FB142" t="str">
        <f>IF(EZ142="","",Names!$K$3)</f>
        <v/>
      </c>
      <c r="FF142" s="224" t="str">
        <f>IF(EZ142="","",CONCATENATE(EZ142,Names!$H$3,FA142,Names!$J$3,FB142,Names!$L$3,FC142,Names!$N$3,FD142))</f>
        <v/>
      </c>
      <c r="FG142" s="1266" t="str">
        <f>IF(EZ142="","",CONCATENATE(FC142,Names!$N$3,FD142))</f>
        <v/>
      </c>
    </row>
    <row r="143" spans="1:163">
      <c r="A143" s="72">
        <v>140</v>
      </c>
      <c r="C143" t="str">
        <f>IFERROR(VLOOKUP($A143,Table!$AL$5:$AS$286,Table!$AM$3,FALSE),"")</f>
        <v>A2T</v>
      </c>
      <c r="D143" t="str">
        <f>IFERROR(VLOOKUP($A143,Table!$AL$5:$AS$286,Table!$AN$3,FALSE),"")</f>
        <v>110PRL</v>
      </c>
      <c r="E143" t="str">
        <f>IF(C143="","",Names!$K$3)</f>
        <v>RFS</v>
      </c>
      <c r="F143" t="str">
        <f>IF(C143="","",Names!$C$5)</f>
        <v>PRLRL</v>
      </c>
      <c r="G143" t="str">
        <f>IFERROR(VLOOKUP($A143,Table!$AL$5:$AS$286,Table!$AO$3,FALSE),"")</f>
        <v>140</v>
      </c>
      <c r="I143" s="224" t="str">
        <f>IF(C143="","",CONCATENATE(C143,Names!$H$3,D143,Names!$J$3,E143,Names!$L$3,F143,Names!$N$3,G143))</f>
        <v>A2T-110PRL:RFS-PRLRL-140</v>
      </c>
      <c r="L143" s="1170" t="str">
        <f>IFERROR(VLOOKUP($A143,Table!$AV$5:$BK$286,Table!$AW$3,FALSE),"")</f>
        <v/>
      </c>
      <c r="M143" s="1170" t="str">
        <f>IFERROR(VLOOKUP($A143,Table!$AV$5:$BK$286,Table!$AX$3,FALSE),"")</f>
        <v/>
      </c>
      <c r="N143" s="1170" t="str">
        <f>IF(L143="","",Names!$K$3)</f>
        <v/>
      </c>
      <c r="O143" s="1170" t="str">
        <f>IF(L143="","",Names!$C$9)</f>
        <v/>
      </c>
      <c r="P143" s="1170" t="str">
        <f>IFERROR(VLOOKUP($A143,Table!$AV$5:$BK$286,Table!$AY$3,FALSE),"")</f>
        <v/>
      </c>
      <c r="R143" s="224" t="str">
        <f>IF(L143="","",CONCATENATE(L143,Names!$H$3,M143,Names!$J$3,N143,Names!$L$3,O143,Names!$N$3,P143))</f>
        <v/>
      </c>
      <c r="U143" t="str">
        <f>IFERROR(VLOOKUP($A143,Table!$AV$5:$BI$286,Table!$AW$3,FALSE),"")</f>
        <v/>
      </c>
      <c r="V143" t="str">
        <f>IFERROR(VLOOKUP($A143,Table!$AV$5:$BI$286,Table!$AX$3,FALSE),"")</f>
        <v/>
      </c>
      <c r="W143" t="str">
        <f>IF(U143="","",Names!$K$3)</f>
        <v/>
      </c>
      <c r="X143" t="str">
        <f>IF(U143="","",Names!$C$6)</f>
        <v/>
      </c>
      <c r="Y143" t="str">
        <f>IFERROR(VLOOKUP($A143,Table!$AV$5:$BI$286,Table!$AY$3,FALSE),"")</f>
        <v/>
      </c>
      <c r="AA143" s="224" t="str">
        <f>IF(U143="","",CONCATENATE(U143,Names!$H$3,V143,Names!$J$3,W143,Names!$L$3,X143,Names!$N$3,Y143))</f>
        <v/>
      </c>
      <c r="AD143" t="str">
        <f>IFERROR(VLOOKUP($A143,Table!$AV$5:$BI$286,Table!$AW$3,FALSE),"")</f>
        <v/>
      </c>
      <c r="AE143" t="str">
        <f>IFERROR(VLOOKUP($A143,Table!$AV$5:$BI$286,Table!$AX$3,FALSE),"")</f>
        <v/>
      </c>
      <c r="AF143" t="str">
        <f>IF(AD143="","",Names!$K$3)</f>
        <v/>
      </c>
      <c r="AG143" t="str">
        <f>IF(AD143="","",Names!$C$7)</f>
        <v/>
      </c>
      <c r="AH143" t="str">
        <f>IFERROR(VLOOKUP($A143,Table!$AV$5:$BI$286,Table!$AY$3,FALSE),"")</f>
        <v/>
      </c>
      <c r="AJ143" s="224" t="str">
        <f>IF(AD143="","",CONCATENATE(AD143,Names!$H$3,AE143,Names!$J$3,AF143,Names!$L$3,AG143,Names!$N$3,AH143))</f>
        <v/>
      </c>
      <c r="AM143" t="str">
        <f>IFERROR(VLOOKUP($A143,Table!$AV$5:$BI$286,Table!$AW$3,FALSE),"")</f>
        <v/>
      </c>
      <c r="AN143" t="str">
        <f>IFERROR(VLOOKUP($A143,Table!$AV$5:$BI$286,Table!$AX$3,FALSE),"")</f>
        <v/>
      </c>
      <c r="AO143" t="str">
        <f>IF(AM143="","",Names!$K$3)</f>
        <v/>
      </c>
      <c r="AP143" t="str">
        <f>IF(AM143="","",Names!$C$8)</f>
        <v/>
      </c>
      <c r="AQ143" t="str">
        <f>IFERROR(VLOOKUP($A143,Table!$AV$5:$BI$286,Table!$AY$3,FALSE),"")</f>
        <v/>
      </c>
      <c r="AS143" s="224" t="str">
        <f>IF(AM143="","",CONCATENATE(AM143,Names!$H$3,AN143,Names!$J$3,AO143,Names!$L$3,AP143,Names!$N$3,AQ143))</f>
        <v/>
      </c>
      <c r="AV143" t="str">
        <f>IFERROR(VLOOKUP($A143,Table!$AL$5:$AS$286,Table!$AM$3,FALSE),"")</f>
        <v>A2T</v>
      </c>
      <c r="AW143" t="str">
        <f>IFERROR(VLOOKUP($A143,Table!$AL$5:$AS$286,Table!$AN$3,FALSE),"")</f>
        <v>110PRL</v>
      </c>
      <c r="AX143" t="str">
        <f>IF(AV143="","",Names!$K$3)</f>
        <v>RFS</v>
      </c>
      <c r="AY143" t="str">
        <f>IF(AV143="","",Names!$C$10)</f>
        <v>PRLEH</v>
      </c>
      <c r="AZ143" t="str">
        <f>IFERROR(VLOOKUP($A143,Table!$AL$5:$AS$286,Table!$AQ$3,FALSE),"")</f>
        <v>L140</v>
      </c>
      <c r="BB143" s="224" t="str">
        <f>IF(AV143="","",CONCATENATE(AV143,Names!$H$3,AW143,Names!$J$3,AX143,Names!$L$3,AY143,Names!$N$3,AZ143))</f>
        <v>A2T-110PRL:RFS-PRLEH-L140</v>
      </c>
      <c r="BE143" t="str">
        <f>IFERROR(VLOOKUP($A143,Table!$AV$5:$BI$286,Table!$AW$3,FALSE),"")</f>
        <v/>
      </c>
      <c r="BF143" t="str">
        <f>IFERROR(VLOOKUP($A143,Table!$AV$5:$BI$286,Table!$AX$3,FALSE),"")</f>
        <v/>
      </c>
      <c r="BG143" t="str">
        <f>IF(BE143="","",Names!$K$3)</f>
        <v/>
      </c>
      <c r="BH143" t="str">
        <f>IF(BE143="","",Names!$C$10)</f>
        <v/>
      </c>
      <c r="BI143" t="str">
        <f>IFERROR(VLOOKUP($A143,Table!$AV$5:$BI$286,Table!$BC$3,FALSE),"")</f>
        <v/>
      </c>
      <c r="BK143" s="224" t="str">
        <f>IF(BE143="","",CONCATENATE(BE143,Names!$H$3,BF143,Names!$J$3,BG143,Names!$L$3,BH143,Names!$N$3,BI143))</f>
        <v/>
      </c>
      <c r="BN143" t="str">
        <f>IFERROR(VLOOKUP($A143,Table!$AV$5:$BI$286,Table!$AW$3,FALSE),"")</f>
        <v/>
      </c>
      <c r="BO143" t="str">
        <f>IFERROR(VLOOKUP($A143,Table!$AV$5:$BI$286,Table!$AX$3,FALSE),"")</f>
        <v/>
      </c>
      <c r="BP143" t="str">
        <f>IF(BN143="","",Names!$K$3)</f>
        <v/>
      </c>
      <c r="BQ143" t="str">
        <f>IF(BN143="","",Names!$C$10)</f>
        <v/>
      </c>
      <c r="BR143" t="str">
        <f>IFERROR(VLOOKUP($A143,Table!$AV$5:$BI$286,Table!$BF$3,FALSE),"")</f>
        <v/>
      </c>
      <c r="BT143" s="224" t="str">
        <f>IF(BN143="","",CONCATENATE(BN143,Names!$H$3,BO143,Names!$J$3,BP143,Names!$L$3,BQ143,Names!$N$3,BR143))</f>
        <v/>
      </c>
      <c r="BW143" t="str">
        <f>IFERROR(VLOOKUP($A143,Table!$AL$5:$AS$286,Table!$AM$3,FALSE),"")</f>
        <v>A2T</v>
      </c>
      <c r="BX143" t="str">
        <f>IFERROR(VLOOKUP($A143,Table!$AL$5:$AS$286,Table!$AN$3,FALSE),"")</f>
        <v>110PRL</v>
      </c>
      <c r="BY143" t="str">
        <f>IF(BW143="","",Names!$K$3)</f>
        <v>RFS</v>
      </c>
      <c r="BZ143" t="str">
        <f>IF(BW143="","",Names!$C$11)</f>
        <v>PRLTE</v>
      </c>
      <c r="CA143" t="str">
        <f>IFERROR(VLOOKUP($A143,Table!$AL$5:$AS$286,Table!$AQ$3,FALSE),"")</f>
        <v>L140</v>
      </c>
      <c r="CC143" s="224" t="str">
        <f>IF(BW143="","",CONCATENATE(BW143,Names!$H$3,BX143,Names!$J$3,BY143,Names!$L$3,BZ143,Names!$N$3,CA143))</f>
        <v>A2T-110PRL:RFS-PRLTE-L140</v>
      </c>
      <c r="CF143" t="str">
        <f>IFERROR(VLOOKUP($A143,Table!$AV$5:$BI$286,Table!$AW$3,FALSE),"")</f>
        <v/>
      </c>
      <c r="CG143" t="str">
        <f>IFERROR(VLOOKUP($A143,Table!$AV$5:$BI$286,Table!$AX$3,FALSE),"")</f>
        <v/>
      </c>
      <c r="CH143" t="str">
        <f>IF(CF143="","",Names!$K$3)</f>
        <v/>
      </c>
      <c r="CI143" t="str">
        <f>IF(CF143="","",Names!$C$11)</f>
        <v/>
      </c>
      <c r="CJ143" t="str">
        <f>IFERROR(VLOOKUP($A143,Table!$AV$5:$BI$286,Table!$BC$3,FALSE),"")</f>
        <v/>
      </c>
      <c r="CL143" s="224" t="str">
        <f>IF(CF143="","",CONCATENATE(CF143,Names!$H$3,CG143,Names!$J$3,CH143,Names!$L$3,CI143,Names!$N$3,CJ143))</f>
        <v/>
      </c>
      <c r="CO143" t="str">
        <f>IFERROR(VLOOKUP($A143,Table!$AV$5:$BI$286,Table!$AW$3,FALSE),"")</f>
        <v/>
      </c>
      <c r="CP143" t="str">
        <f>IFERROR(VLOOKUP($A143,Table!$AV$5:$BI$286,Table!$AX$3,FALSE),"")</f>
        <v/>
      </c>
      <c r="CQ143" t="str">
        <f>IF(CO143="","",Names!$K$3)</f>
        <v/>
      </c>
      <c r="CR143" t="str">
        <f>IF(CO143="","",Names!$C$11)</f>
        <v/>
      </c>
      <c r="CS143" t="str">
        <f>IFERROR(VLOOKUP($A143,Table!$AV$5:$BI$286,Table!$BF$3,FALSE),"")</f>
        <v/>
      </c>
      <c r="CU143" s="224" t="str">
        <f>IF(CO143="","",CONCATENATE(CO143,Names!$H$3,CP143,Names!$J$3,CQ143,Names!$L$3,CR143,Names!$N$3,CS143))</f>
        <v/>
      </c>
      <c r="CX143" t="str">
        <f>IFERROR(VLOOKUP($A143,Table!$AV$5:$BI$286,Table!$AW$3,FALSE),"")</f>
        <v/>
      </c>
      <c r="CY143" t="str">
        <f>IFERROR(VLOOKUP($A143,Table!$AV$5:$BI$286,Table!$AX$3,FALSE),"")</f>
        <v/>
      </c>
      <c r="CZ143" t="str">
        <f>IF(CX143="","",Names!$K$3)</f>
        <v/>
      </c>
      <c r="DA143" t="str">
        <f>IF(CX143="","",Names!$C$12)</f>
        <v/>
      </c>
      <c r="DB143" t="str">
        <f>IFERROR(VLOOKUP($A143,Table!$AV$5:$BI$286,Table!$BC$3,FALSE),"")</f>
        <v/>
      </c>
      <c r="DD143" s="224" t="str">
        <f>IF(CX143="","",CONCATENATE(CX143,Names!$H$3,CY143,Names!$J$3,CZ143,Names!$L$3,DA143,Names!$N$3,DB143))</f>
        <v/>
      </c>
      <c r="DG143" t="str">
        <f>IFERROR(VLOOKUP($A143,Table!$AV$5:$BI$286,Table!$AW$3,FALSE),"")</f>
        <v/>
      </c>
      <c r="DH143" t="str">
        <f>IFERROR(VLOOKUP($A143,Table!$AV$5:$BI$286,Table!$AX$3,FALSE),"")</f>
        <v/>
      </c>
      <c r="DI143" t="str">
        <f>IF(DG143="","",Names!$K$3)</f>
        <v/>
      </c>
      <c r="DJ143" t="str">
        <f>IF(DG143="","",Names!$C$24)</f>
        <v/>
      </c>
      <c r="DK143" t="str">
        <f>IFERROR(VLOOKUP($A143,Table!$AV$5:$BI$286,Table!$AY$3,FALSE),"")</f>
        <v/>
      </c>
      <c r="DM143" s="224" t="str">
        <f>IF(DG143="","",CONCATENATE(DG143,Names!$H$3,DH143,Names!$J$3,DI143,Names!$L$3,DJ143,Names!$N$3,DK143))</f>
        <v/>
      </c>
      <c r="DP143" s="1170" t="str">
        <f>IFERROR(VLOOKUP($A143,Table!$DI$5:$DO$286,Table!$DJ$3,FALSE),"")</f>
        <v/>
      </c>
      <c r="DQ143" s="1170" t="str">
        <f>IFERROR(VLOOKUP($A143,Table!$DI$5:$DO$286,Table!$DK$3,FALSE),"")</f>
        <v/>
      </c>
      <c r="DR143" s="1170" t="str">
        <f>IF(DP143="","",Names!$K$3)</f>
        <v/>
      </c>
      <c r="DS143" s="1170" t="str">
        <f>IF(DP143="","",Names!$C$26)</f>
        <v/>
      </c>
      <c r="DT143" s="1170" t="str">
        <f>IFERROR(VLOOKUP($A143,Table!$DI$5:$DO$286,Table!$DM$3,FALSE),"")</f>
        <v/>
      </c>
      <c r="DV143" s="224" t="str">
        <f>IF(DP143="","",CONCATENATE(DP143,Names!$H$3,DQ143,Names!$J$3,DR143,Names!$L$3,DS143,Names!$N$3,DT143))</f>
        <v/>
      </c>
      <c r="DY143" s="1170" t="str">
        <f>IFERROR(VLOOKUP($A143,Table!$DI$5:$DO$286,Table!$DJ$3,FALSE),"")</f>
        <v/>
      </c>
      <c r="DZ143" s="1170" t="str">
        <f>IFERROR(VLOOKUP($A143,Table!$DI$5:$DO$286,Table!$DK$3,FALSE),"")</f>
        <v/>
      </c>
      <c r="EA143" s="1170" t="str">
        <f>IF(DY143="","",Names!$K$3)</f>
        <v/>
      </c>
      <c r="EB143" s="1170" t="str">
        <f>IF(DY143="","",Names!$C$25)</f>
        <v/>
      </c>
      <c r="EC143" s="1170" t="str">
        <f>IFERROR(VLOOKUP($A143,Table!$DI$5:$DO$286,Table!$DM$3,FALSE),"")</f>
        <v/>
      </c>
      <c r="EE143" s="224" t="str">
        <f>IF(DY143="","",CONCATENATE(DY143,Names!$H$3,DZ143,Names!$J$3,EA143,Names!$L$3,EB143,Names!$N$3,EC143))</f>
        <v/>
      </c>
      <c r="EH143" t="str">
        <f>IFERROR(VLOOKUP($A143,TCS_C!$R$9:$U$10046,TCS_C!$S$5,FALSE),"")</f>
        <v/>
      </c>
      <c r="EI143" t="str">
        <f>IFERROR(VLOOKUP($A143,TCS_C!$R$9:$U$10046,TCS_C!$T$5,FALSE),"")</f>
        <v/>
      </c>
      <c r="EJ143" t="str">
        <f>IF(EH143="","",Names!$K$3)</f>
        <v/>
      </c>
      <c r="EK143" t="str">
        <f>IF(EH143="","",Names!$C$17)</f>
        <v/>
      </c>
      <c r="EL143" t="str">
        <f>IFERROR(VLOOKUP($A143,TCS_C!$R$9:$U$10046,TCS_C!$U$5,FALSE),"")</f>
        <v/>
      </c>
      <c r="EN143" s="224" t="str">
        <f>IF(EH143="","",CONCATENATE(EH143,Names!$H$3,EI143,Names!$J$3,EJ143,Names!$L$3,EK143,Names!$N$3,EL143))</f>
        <v/>
      </c>
      <c r="EQ143" t="str">
        <f>IFERROR(VLOOKUP($A143,Table!BT179:$BY$286,Table!$BU$3,FALSE),"")</f>
        <v/>
      </c>
      <c r="ER143" t="str">
        <f>IFERROR(VLOOKUP($A143,Table!BT179:$BY$286,Table!$BV$3,FALSE),"")</f>
        <v/>
      </c>
      <c r="ES143" t="str">
        <f>IF(EQ143="","",Names!$K$3)</f>
        <v/>
      </c>
      <c r="ET143" t="str">
        <f>IFERROR(VLOOKUP($A143,Table!BT179:$BY$286,Table!$BW$3,FALSE),"")</f>
        <v/>
      </c>
      <c r="EU143" t="str">
        <f>IFERROR(VLOOKUP($A143,Table!BT179:$BY$286,Table!$BX$3,FALSE),"")</f>
        <v/>
      </c>
      <c r="EW143" s="224" t="str">
        <f>IF(EQ143="","",CONCATENATE(EQ143,Names!$H$3,ER143,Names!$J$3,ES143,Names!$L$3,ET143,Names!$N$3,EU143))</f>
        <v/>
      </c>
      <c r="FB143" t="str">
        <f>IF(EZ143="","",Names!$K$3)</f>
        <v/>
      </c>
      <c r="FF143" s="224" t="str">
        <f>IF(EZ143="","",CONCATENATE(EZ143,Names!$H$3,FA143,Names!$J$3,FB143,Names!$L$3,FC143,Names!$N$3,FD143))</f>
        <v/>
      </c>
      <c r="FG143" s="1266" t="str">
        <f>IF(EZ143="","",CONCATENATE(FC143,Names!$N$3,FD143))</f>
        <v/>
      </c>
    </row>
    <row r="144" spans="1:163">
      <c r="A144" s="72">
        <v>141</v>
      </c>
      <c r="C144" t="str">
        <f>IFERROR(VLOOKUP($A144,Table!$AL$5:$AS$286,Table!$AM$3,FALSE),"")</f>
        <v>A2T</v>
      </c>
      <c r="D144" t="str">
        <f>IFERROR(VLOOKUP($A144,Table!$AL$5:$AS$286,Table!$AN$3,FALSE),"")</f>
        <v>120PRL</v>
      </c>
      <c r="E144" t="str">
        <f>IF(C144="","",Names!$K$3)</f>
        <v>RFS</v>
      </c>
      <c r="F144" t="str">
        <f>IF(C144="","",Names!$C$5)</f>
        <v>PRLRL</v>
      </c>
      <c r="G144" t="str">
        <f>IFERROR(VLOOKUP($A144,Table!$AL$5:$AS$286,Table!$AO$3,FALSE),"")</f>
        <v>141</v>
      </c>
      <c r="I144" s="224" t="str">
        <f>IF(C144="","",CONCATENATE(C144,Names!$H$3,D144,Names!$J$3,E144,Names!$L$3,F144,Names!$N$3,G144))</f>
        <v>A2T-120PRL:RFS-PRLRL-141</v>
      </c>
      <c r="L144" s="1170" t="str">
        <f>IFERROR(VLOOKUP($A144,Table!$AV$5:$BK$286,Table!$AW$3,FALSE),"")</f>
        <v/>
      </c>
      <c r="M144" s="1170" t="str">
        <f>IFERROR(VLOOKUP($A144,Table!$AV$5:$BK$286,Table!$AX$3,FALSE),"")</f>
        <v/>
      </c>
      <c r="N144" s="1170" t="str">
        <f>IF(L144="","",Names!$K$3)</f>
        <v/>
      </c>
      <c r="O144" s="1170" t="str">
        <f>IF(L144="","",Names!$C$9)</f>
        <v/>
      </c>
      <c r="P144" s="1170" t="str">
        <f>IFERROR(VLOOKUP($A144,Table!$AV$5:$BK$286,Table!$AY$3,FALSE),"")</f>
        <v/>
      </c>
      <c r="R144" s="224" t="str">
        <f>IF(L144="","",CONCATENATE(L144,Names!$H$3,M144,Names!$J$3,N144,Names!$L$3,O144,Names!$N$3,P144))</f>
        <v/>
      </c>
      <c r="U144" t="str">
        <f>IFERROR(VLOOKUP($A144,Table!$AV$5:$BI$286,Table!$AW$3,FALSE),"")</f>
        <v/>
      </c>
      <c r="V144" t="str">
        <f>IFERROR(VLOOKUP($A144,Table!$AV$5:$BI$286,Table!$AX$3,FALSE),"")</f>
        <v/>
      </c>
      <c r="W144" t="str">
        <f>IF(U144="","",Names!$K$3)</f>
        <v/>
      </c>
      <c r="X144" t="str">
        <f>IF(U144="","",Names!$C$6)</f>
        <v/>
      </c>
      <c r="Y144" t="str">
        <f>IFERROR(VLOOKUP($A144,Table!$AV$5:$BI$286,Table!$AY$3,FALSE),"")</f>
        <v/>
      </c>
      <c r="AA144" s="224" t="str">
        <f>IF(U144="","",CONCATENATE(U144,Names!$H$3,V144,Names!$J$3,W144,Names!$L$3,X144,Names!$N$3,Y144))</f>
        <v/>
      </c>
      <c r="AD144" t="str">
        <f>IFERROR(VLOOKUP($A144,Table!$AV$5:$BI$286,Table!$AW$3,FALSE),"")</f>
        <v/>
      </c>
      <c r="AE144" t="str">
        <f>IFERROR(VLOOKUP($A144,Table!$AV$5:$BI$286,Table!$AX$3,FALSE),"")</f>
        <v/>
      </c>
      <c r="AF144" t="str">
        <f>IF(AD144="","",Names!$K$3)</f>
        <v/>
      </c>
      <c r="AG144" t="str">
        <f>IF(AD144="","",Names!$C$7)</f>
        <v/>
      </c>
      <c r="AH144" t="str">
        <f>IFERROR(VLOOKUP($A144,Table!$AV$5:$BI$286,Table!$AY$3,FALSE),"")</f>
        <v/>
      </c>
      <c r="AJ144" s="224" t="str">
        <f>IF(AD144="","",CONCATENATE(AD144,Names!$H$3,AE144,Names!$J$3,AF144,Names!$L$3,AG144,Names!$N$3,AH144))</f>
        <v/>
      </c>
      <c r="AM144" t="str">
        <f>IFERROR(VLOOKUP($A144,Table!$AV$5:$BI$286,Table!$AW$3,FALSE),"")</f>
        <v/>
      </c>
      <c r="AN144" t="str">
        <f>IFERROR(VLOOKUP($A144,Table!$AV$5:$BI$286,Table!$AX$3,FALSE),"")</f>
        <v/>
      </c>
      <c r="AO144" t="str">
        <f>IF(AM144="","",Names!$K$3)</f>
        <v/>
      </c>
      <c r="AP144" t="str">
        <f>IF(AM144="","",Names!$C$8)</f>
        <v/>
      </c>
      <c r="AQ144" t="str">
        <f>IFERROR(VLOOKUP($A144,Table!$AV$5:$BI$286,Table!$AY$3,FALSE),"")</f>
        <v/>
      </c>
      <c r="AS144" s="224" t="str">
        <f>IF(AM144="","",CONCATENATE(AM144,Names!$H$3,AN144,Names!$J$3,AO144,Names!$L$3,AP144,Names!$N$3,AQ144))</f>
        <v/>
      </c>
      <c r="AV144" t="str">
        <f>IFERROR(VLOOKUP($A144,Table!$AL$5:$AS$286,Table!$AM$3,FALSE),"")</f>
        <v>A2T</v>
      </c>
      <c r="AW144" t="str">
        <f>IFERROR(VLOOKUP($A144,Table!$AL$5:$AS$286,Table!$AN$3,FALSE),"")</f>
        <v>120PRL</v>
      </c>
      <c r="AX144" t="str">
        <f>IF(AV144="","",Names!$K$3)</f>
        <v>RFS</v>
      </c>
      <c r="AY144" t="str">
        <f>IF(AV144="","",Names!$C$10)</f>
        <v>PRLEH</v>
      </c>
      <c r="AZ144" t="str">
        <f>IFERROR(VLOOKUP($A144,Table!$AL$5:$AS$286,Table!$AQ$3,FALSE),"")</f>
        <v>L141</v>
      </c>
      <c r="BB144" s="224" t="str">
        <f>IF(AV144="","",CONCATENATE(AV144,Names!$H$3,AW144,Names!$J$3,AX144,Names!$L$3,AY144,Names!$N$3,AZ144))</f>
        <v>A2T-120PRL:RFS-PRLEH-L141</v>
      </c>
      <c r="BE144" t="str">
        <f>IFERROR(VLOOKUP($A144,Table!$AV$5:$BI$286,Table!$AW$3,FALSE),"")</f>
        <v/>
      </c>
      <c r="BF144" t="str">
        <f>IFERROR(VLOOKUP($A144,Table!$AV$5:$BI$286,Table!$AX$3,FALSE),"")</f>
        <v/>
      </c>
      <c r="BG144" t="str">
        <f>IF(BE144="","",Names!$K$3)</f>
        <v/>
      </c>
      <c r="BH144" t="str">
        <f>IF(BE144="","",Names!$C$10)</f>
        <v/>
      </c>
      <c r="BI144" t="str">
        <f>IFERROR(VLOOKUP($A144,Table!$AV$5:$BI$286,Table!$BC$3,FALSE),"")</f>
        <v/>
      </c>
      <c r="BK144" s="224" t="str">
        <f>IF(BE144="","",CONCATENATE(BE144,Names!$H$3,BF144,Names!$J$3,BG144,Names!$L$3,BH144,Names!$N$3,BI144))</f>
        <v/>
      </c>
      <c r="BN144" t="str">
        <f>IFERROR(VLOOKUP($A144,Table!$AV$5:$BI$286,Table!$AW$3,FALSE),"")</f>
        <v/>
      </c>
      <c r="BO144" t="str">
        <f>IFERROR(VLOOKUP($A144,Table!$AV$5:$BI$286,Table!$AX$3,FALSE),"")</f>
        <v/>
      </c>
      <c r="BP144" t="str">
        <f>IF(BN144="","",Names!$K$3)</f>
        <v/>
      </c>
      <c r="BQ144" t="str">
        <f>IF(BN144="","",Names!$C$10)</f>
        <v/>
      </c>
      <c r="BR144" t="str">
        <f>IFERROR(VLOOKUP($A144,Table!$AV$5:$BI$286,Table!$BF$3,FALSE),"")</f>
        <v/>
      </c>
      <c r="BT144" s="224" t="str">
        <f>IF(BN144="","",CONCATENATE(BN144,Names!$H$3,BO144,Names!$J$3,BP144,Names!$L$3,BQ144,Names!$N$3,BR144))</f>
        <v/>
      </c>
      <c r="BW144" t="str">
        <f>IFERROR(VLOOKUP($A144,Table!$AL$5:$AS$286,Table!$AM$3,FALSE),"")</f>
        <v>A2T</v>
      </c>
      <c r="BX144" t="str">
        <f>IFERROR(VLOOKUP($A144,Table!$AL$5:$AS$286,Table!$AN$3,FALSE),"")</f>
        <v>120PRL</v>
      </c>
      <c r="BY144" t="str">
        <f>IF(BW144="","",Names!$K$3)</f>
        <v>RFS</v>
      </c>
      <c r="BZ144" t="str">
        <f>IF(BW144="","",Names!$C$11)</f>
        <v>PRLTE</v>
      </c>
      <c r="CA144" t="str">
        <f>IFERROR(VLOOKUP($A144,Table!$AL$5:$AS$286,Table!$AQ$3,FALSE),"")</f>
        <v>L141</v>
      </c>
      <c r="CC144" s="224" t="str">
        <f>IF(BW144="","",CONCATENATE(BW144,Names!$H$3,BX144,Names!$J$3,BY144,Names!$L$3,BZ144,Names!$N$3,CA144))</f>
        <v>A2T-120PRL:RFS-PRLTE-L141</v>
      </c>
      <c r="CF144" t="str">
        <f>IFERROR(VLOOKUP($A144,Table!$AV$5:$BI$286,Table!$AW$3,FALSE),"")</f>
        <v/>
      </c>
      <c r="CG144" t="str">
        <f>IFERROR(VLOOKUP($A144,Table!$AV$5:$BI$286,Table!$AX$3,FALSE),"")</f>
        <v/>
      </c>
      <c r="CH144" t="str">
        <f>IF(CF144="","",Names!$K$3)</f>
        <v/>
      </c>
      <c r="CI144" t="str">
        <f>IF(CF144="","",Names!$C$11)</f>
        <v/>
      </c>
      <c r="CJ144" t="str">
        <f>IFERROR(VLOOKUP($A144,Table!$AV$5:$BI$286,Table!$BC$3,FALSE),"")</f>
        <v/>
      </c>
      <c r="CL144" s="224" t="str">
        <f>IF(CF144="","",CONCATENATE(CF144,Names!$H$3,CG144,Names!$J$3,CH144,Names!$L$3,CI144,Names!$N$3,CJ144))</f>
        <v/>
      </c>
      <c r="CO144" t="str">
        <f>IFERROR(VLOOKUP($A144,Table!$AV$5:$BI$286,Table!$AW$3,FALSE),"")</f>
        <v/>
      </c>
      <c r="CP144" t="str">
        <f>IFERROR(VLOOKUP($A144,Table!$AV$5:$BI$286,Table!$AX$3,FALSE),"")</f>
        <v/>
      </c>
      <c r="CQ144" t="str">
        <f>IF(CO144="","",Names!$K$3)</f>
        <v/>
      </c>
      <c r="CR144" t="str">
        <f>IF(CO144="","",Names!$C$11)</f>
        <v/>
      </c>
      <c r="CS144" t="str">
        <f>IFERROR(VLOOKUP($A144,Table!$AV$5:$BI$286,Table!$BF$3,FALSE),"")</f>
        <v/>
      </c>
      <c r="CU144" s="224" t="str">
        <f>IF(CO144="","",CONCATENATE(CO144,Names!$H$3,CP144,Names!$J$3,CQ144,Names!$L$3,CR144,Names!$N$3,CS144))</f>
        <v/>
      </c>
      <c r="CX144" t="str">
        <f>IFERROR(VLOOKUP($A144,Table!$AV$5:$BI$286,Table!$AW$3,FALSE),"")</f>
        <v/>
      </c>
      <c r="CY144" t="str">
        <f>IFERROR(VLOOKUP($A144,Table!$AV$5:$BI$286,Table!$AX$3,FALSE),"")</f>
        <v/>
      </c>
      <c r="CZ144" t="str">
        <f>IF(CX144="","",Names!$K$3)</f>
        <v/>
      </c>
      <c r="DA144" t="str">
        <f>IF(CX144="","",Names!$C$12)</f>
        <v/>
      </c>
      <c r="DB144" t="str">
        <f>IFERROR(VLOOKUP($A144,Table!$AV$5:$BI$286,Table!$BC$3,FALSE),"")</f>
        <v/>
      </c>
      <c r="DD144" s="224" t="str">
        <f>IF(CX144="","",CONCATENATE(CX144,Names!$H$3,CY144,Names!$J$3,CZ144,Names!$L$3,DA144,Names!$N$3,DB144))</f>
        <v/>
      </c>
      <c r="DG144" t="str">
        <f>IFERROR(VLOOKUP($A144,Table!$AV$5:$BI$286,Table!$AW$3,FALSE),"")</f>
        <v/>
      </c>
      <c r="DH144" t="str">
        <f>IFERROR(VLOOKUP($A144,Table!$AV$5:$BI$286,Table!$AX$3,FALSE),"")</f>
        <v/>
      </c>
      <c r="DI144" t="str">
        <f>IF(DG144="","",Names!$K$3)</f>
        <v/>
      </c>
      <c r="DJ144" t="str">
        <f>IF(DG144="","",Names!$C$24)</f>
        <v/>
      </c>
      <c r="DK144" t="str">
        <f>IFERROR(VLOOKUP($A144,Table!$AV$5:$BI$286,Table!$AY$3,FALSE),"")</f>
        <v/>
      </c>
      <c r="DM144" s="224" t="str">
        <f>IF(DG144="","",CONCATENATE(DG144,Names!$H$3,DH144,Names!$J$3,DI144,Names!$L$3,DJ144,Names!$N$3,DK144))</f>
        <v/>
      </c>
      <c r="DP144" s="1170" t="str">
        <f>IFERROR(VLOOKUP($A144,Table!$DI$5:$DO$286,Table!$DJ$3,FALSE),"")</f>
        <v/>
      </c>
      <c r="DQ144" s="1170" t="str">
        <f>IFERROR(VLOOKUP($A144,Table!$DI$5:$DO$286,Table!$DK$3,FALSE),"")</f>
        <v/>
      </c>
      <c r="DR144" s="1170" t="str">
        <f>IF(DP144="","",Names!$K$3)</f>
        <v/>
      </c>
      <c r="DS144" s="1170" t="str">
        <f>IF(DP144="","",Names!$C$26)</f>
        <v/>
      </c>
      <c r="DT144" s="1170" t="str">
        <f>IFERROR(VLOOKUP($A144,Table!$DI$5:$DO$286,Table!$DM$3,FALSE),"")</f>
        <v/>
      </c>
      <c r="DV144" s="224" t="str">
        <f>IF(DP144="","",CONCATENATE(DP144,Names!$H$3,DQ144,Names!$J$3,DR144,Names!$L$3,DS144,Names!$N$3,DT144))</f>
        <v/>
      </c>
      <c r="DY144" s="1170" t="str">
        <f>IFERROR(VLOOKUP($A144,Table!$DI$5:$DO$286,Table!$DJ$3,FALSE),"")</f>
        <v/>
      </c>
      <c r="DZ144" s="1170" t="str">
        <f>IFERROR(VLOOKUP($A144,Table!$DI$5:$DO$286,Table!$DK$3,FALSE),"")</f>
        <v/>
      </c>
      <c r="EA144" s="1170" t="str">
        <f>IF(DY144="","",Names!$K$3)</f>
        <v/>
      </c>
      <c r="EB144" s="1170" t="str">
        <f>IF(DY144="","",Names!$C$25)</f>
        <v/>
      </c>
      <c r="EC144" s="1170" t="str">
        <f>IFERROR(VLOOKUP($A144,Table!$DI$5:$DO$286,Table!$DM$3,FALSE),"")</f>
        <v/>
      </c>
      <c r="EE144" s="224" t="str">
        <f>IF(DY144="","",CONCATENATE(DY144,Names!$H$3,DZ144,Names!$J$3,EA144,Names!$L$3,EB144,Names!$N$3,EC144))</f>
        <v/>
      </c>
      <c r="EH144" t="str">
        <f>IFERROR(VLOOKUP($A144,TCS_C!$R$9:$U$10046,TCS_C!$S$5,FALSE),"")</f>
        <v/>
      </c>
      <c r="EI144" t="str">
        <f>IFERROR(VLOOKUP($A144,TCS_C!$R$9:$U$10046,TCS_C!$T$5,FALSE),"")</f>
        <v/>
      </c>
      <c r="EJ144" t="str">
        <f>IF(EH144="","",Names!$K$3)</f>
        <v/>
      </c>
      <c r="EK144" t="str">
        <f>IF(EH144="","",Names!$C$17)</f>
        <v/>
      </c>
      <c r="EL144" t="str">
        <f>IFERROR(VLOOKUP($A144,TCS_C!$R$9:$U$10046,TCS_C!$U$5,FALSE),"")</f>
        <v/>
      </c>
      <c r="EN144" s="224" t="str">
        <f>IF(EH144="","",CONCATENATE(EH144,Names!$H$3,EI144,Names!$J$3,EJ144,Names!$L$3,EK144,Names!$N$3,EL144))</f>
        <v/>
      </c>
      <c r="EQ144" t="str">
        <f>IFERROR(VLOOKUP($A144,Table!BT180:$BY$286,Table!$BU$3,FALSE),"")</f>
        <v/>
      </c>
      <c r="ER144" t="str">
        <f>IFERROR(VLOOKUP($A144,Table!BT180:$BY$286,Table!$BV$3,FALSE),"")</f>
        <v/>
      </c>
      <c r="ES144" t="str">
        <f>IF(EQ144="","",Names!$K$3)</f>
        <v/>
      </c>
      <c r="ET144" t="str">
        <f>IFERROR(VLOOKUP($A144,Table!BT180:$BY$286,Table!$BW$3,FALSE),"")</f>
        <v/>
      </c>
      <c r="EU144" t="str">
        <f>IFERROR(VLOOKUP($A144,Table!BT180:$BY$286,Table!$BX$3,FALSE),"")</f>
        <v/>
      </c>
      <c r="EW144" s="224" t="str">
        <f>IF(EQ144="","",CONCATENATE(EQ144,Names!$H$3,ER144,Names!$J$3,ES144,Names!$L$3,ET144,Names!$N$3,EU144))</f>
        <v/>
      </c>
      <c r="FB144" t="str">
        <f>IF(EZ144="","",Names!$K$3)</f>
        <v/>
      </c>
      <c r="FF144" s="224" t="str">
        <f>IF(EZ144="","",CONCATENATE(EZ144,Names!$H$3,FA144,Names!$J$3,FB144,Names!$L$3,FC144,Names!$N$3,FD144))</f>
        <v/>
      </c>
      <c r="FG144" s="1266" t="str">
        <f>IF(EZ144="","",CONCATENATE(FC144,Names!$N$3,FD144))</f>
        <v/>
      </c>
    </row>
    <row r="145" spans="1:163">
      <c r="A145" s="72">
        <v>142</v>
      </c>
      <c r="C145" t="str">
        <f>IFERROR(VLOOKUP($A145,Table!$AL$5:$AS$286,Table!$AM$3,FALSE),"")</f>
        <v>A2T</v>
      </c>
      <c r="D145" t="str">
        <f>IFERROR(VLOOKUP($A145,Table!$AL$5:$AS$286,Table!$AN$3,FALSE),"")</f>
        <v>120PRL</v>
      </c>
      <c r="E145" t="str">
        <f>IF(C145="","",Names!$K$3)</f>
        <v>RFS</v>
      </c>
      <c r="F145" t="str">
        <f>IF(C145="","",Names!$C$5)</f>
        <v>PRLRL</v>
      </c>
      <c r="G145" t="str">
        <f>IFERROR(VLOOKUP($A145,Table!$AL$5:$AS$286,Table!$AO$3,FALSE),"")</f>
        <v>142</v>
      </c>
      <c r="I145" s="224" t="str">
        <f>IF(C145="","",CONCATENATE(C145,Names!$H$3,D145,Names!$J$3,E145,Names!$L$3,F145,Names!$N$3,G145))</f>
        <v>A2T-120PRL:RFS-PRLRL-142</v>
      </c>
      <c r="L145" s="1170" t="str">
        <f>IFERROR(VLOOKUP($A145,Table!$AV$5:$BK$286,Table!$AW$3,FALSE),"")</f>
        <v/>
      </c>
      <c r="M145" s="1170" t="str">
        <f>IFERROR(VLOOKUP($A145,Table!$AV$5:$BK$286,Table!$AX$3,FALSE),"")</f>
        <v/>
      </c>
      <c r="N145" s="1170" t="str">
        <f>IF(L145="","",Names!$K$3)</f>
        <v/>
      </c>
      <c r="O145" s="1170" t="str">
        <f>IF(L145="","",Names!$C$9)</f>
        <v/>
      </c>
      <c r="P145" s="1170" t="str">
        <f>IFERROR(VLOOKUP($A145,Table!$AV$5:$BK$286,Table!$AY$3,FALSE),"")</f>
        <v/>
      </c>
      <c r="R145" s="224" t="str">
        <f>IF(L145="","",CONCATENATE(L145,Names!$H$3,M145,Names!$J$3,N145,Names!$L$3,O145,Names!$N$3,P145))</f>
        <v/>
      </c>
      <c r="U145" t="str">
        <f>IFERROR(VLOOKUP($A145,Table!$AV$5:$BI$286,Table!$AW$3,FALSE),"")</f>
        <v/>
      </c>
      <c r="V145" t="str">
        <f>IFERROR(VLOOKUP($A145,Table!$AV$5:$BI$286,Table!$AX$3,FALSE),"")</f>
        <v/>
      </c>
      <c r="W145" t="str">
        <f>IF(U145="","",Names!$K$3)</f>
        <v/>
      </c>
      <c r="X145" t="str">
        <f>IF(U145="","",Names!$C$6)</f>
        <v/>
      </c>
      <c r="Y145" t="str">
        <f>IFERROR(VLOOKUP($A145,Table!$AV$5:$BI$286,Table!$AY$3,FALSE),"")</f>
        <v/>
      </c>
      <c r="AA145" s="224" t="str">
        <f>IF(U145="","",CONCATENATE(U145,Names!$H$3,V145,Names!$J$3,W145,Names!$L$3,X145,Names!$N$3,Y145))</f>
        <v/>
      </c>
      <c r="AD145" t="str">
        <f>IFERROR(VLOOKUP($A145,Table!$AV$5:$BI$286,Table!$AW$3,FALSE),"")</f>
        <v/>
      </c>
      <c r="AE145" t="str">
        <f>IFERROR(VLOOKUP($A145,Table!$AV$5:$BI$286,Table!$AX$3,FALSE),"")</f>
        <v/>
      </c>
      <c r="AF145" t="str">
        <f>IF(AD145="","",Names!$K$3)</f>
        <v/>
      </c>
      <c r="AG145" t="str">
        <f>IF(AD145="","",Names!$C$7)</f>
        <v/>
      </c>
      <c r="AH145" t="str">
        <f>IFERROR(VLOOKUP($A145,Table!$AV$5:$BI$286,Table!$AY$3,FALSE),"")</f>
        <v/>
      </c>
      <c r="AJ145" s="224" t="str">
        <f>IF(AD145="","",CONCATENATE(AD145,Names!$H$3,AE145,Names!$J$3,AF145,Names!$L$3,AG145,Names!$N$3,AH145))</f>
        <v/>
      </c>
      <c r="AM145" t="str">
        <f>IFERROR(VLOOKUP($A145,Table!$AV$5:$BI$286,Table!$AW$3,FALSE),"")</f>
        <v/>
      </c>
      <c r="AN145" t="str">
        <f>IFERROR(VLOOKUP($A145,Table!$AV$5:$BI$286,Table!$AX$3,FALSE),"")</f>
        <v/>
      </c>
      <c r="AO145" t="str">
        <f>IF(AM145="","",Names!$K$3)</f>
        <v/>
      </c>
      <c r="AP145" t="str">
        <f>IF(AM145="","",Names!$C$8)</f>
        <v/>
      </c>
      <c r="AQ145" t="str">
        <f>IFERROR(VLOOKUP($A145,Table!$AV$5:$BI$286,Table!$AY$3,FALSE),"")</f>
        <v/>
      </c>
      <c r="AS145" s="224" t="str">
        <f>IF(AM145="","",CONCATENATE(AM145,Names!$H$3,AN145,Names!$J$3,AO145,Names!$L$3,AP145,Names!$N$3,AQ145))</f>
        <v/>
      </c>
      <c r="AV145" t="str">
        <f>IFERROR(VLOOKUP($A145,Table!$AL$5:$AS$286,Table!$AM$3,FALSE),"")</f>
        <v>A2T</v>
      </c>
      <c r="AW145" t="str">
        <f>IFERROR(VLOOKUP($A145,Table!$AL$5:$AS$286,Table!$AN$3,FALSE),"")</f>
        <v>120PRL</v>
      </c>
      <c r="AX145" t="str">
        <f>IF(AV145="","",Names!$K$3)</f>
        <v>RFS</v>
      </c>
      <c r="AY145" t="str">
        <f>IF(AV145="","",Names!$C$10)</f>
        <v>PRLEH</v>
      </c>
      <c r="AZ145" t="str">
        <f>IFERROR(VLOOKUP($A145,Table!$AL$5:$AS$286,Table!$AQ$3,FALSE),"")</f>
        <v>L142</v>
      </c>
      <c r="BB145" s="224" t="str">
        <f>IF(AV145="","",CONCATENATE(AV145,Names!$H$3,AW145,Names!$J$3,AX145,Names!$L$3,AY145,Names!$N$3,AZ145))</f>
        <v>A2T-120PRL:RFS-PRLEH-L142</v>
      </c>
      <c r="BE145" t="str">
        <f>IFERROR(VLOOKUP($A145,Table!$AV$5:$BI$286,Table!$AW$3,FALSE),"")</f>
        <v/>
      </c>
      <c r="BF145" t="str">
        <f>IFERROR(VLOOKUP($A145,Table!$AV$5:$BI$286,Table!$AX$3,FALSE),"")</f>
        <v/>
      </c>
      <c r="BG145" t="str">
        <f>IF(BE145="","",Names!$K$3)</f>
        <v/>
      </c>
      <c r="BH145" t="str">
        <f>IF(BE145="","",Names!$C$10)</f>
        <v/>
      </c>
      <c r="BI145" t="str">
        <f>IFERROR(VLOOKUP($A145,Table!$AV$5:$BI$286,Table!$BC$3,FALSE),"")</f>
        <v/>
      </c>
      <c r="BK145" s="224" t="str">
        <f>IF(BE145="","",CONCATENATE(BE145,Names!$H$3,BF145,Names!$J$3,BG145,Names!$L$3,BH145,Names!$N$3,BI145))</f>
        <v/>
      </c>
      <c r="BN145" t="str">
        <f>IFERROR(VLOOKUP($A145,Table!$AV$5:$BI$286,Table!$AW$3,FALSE),"")</f>
        <v/>
      </c>
      <c r="BO145" t="str">
        <f>IFERROR(VLOOKUP($A145,Table!$AV$5:$BI$286,Table!$AX$3,FALSE),"")</f>
        <v/>
      </c>
      <c r="BP145" t="str">
        <f>IF(BN145="","",Names!$K$3)</f>
        <v/>
      </c>
      <c r="BQ145" t="str">
        <f>IF(BN145="","",Names!$C$10)</f>
        <v/>
      </c>
      <c r="BR145" t="str">
        <f>IFERROR(VLOOKUP($A145,Table!$AV$5:$BI$286,Table!$BF$3,FALSE),"")</f>
        <v/>
      </c>
      <c r="BT145" s="224" t="str">
        <f>IF(BN145="","",CONCATENATE(BN145,Names!$H$3,BO145,Names!$J$3,BP145,Names!$L$3,BQ145,Names!$N$3,BR145))</f>
        <v/>
      </c>
      <c r="BW145" t="str">
        <f>IFERROR(VLOOKUP($A145,Table!$AL$5:$AS$286,Table!$AM$3,FALSE),"")</f>
        <v>A2T</v>
      </c>
      <c r="BX145" t="str">
        <f>IFERROR(VLOOKUP($A145,Table!$AL$5:$AS$286,Table!$AN$3,FALSE),"")</f>
        <v>120PRL</v>
      </c>
      <c r="BY145" t="str">
        <f>IF(BW145="","",Names!$K$3)</f>
        <v>RFS</v>
      </c>
      <c r="BZ145" t="str">
        <f>IF(BW145="","",Names!$C$11)</f>
        <v>PRLTE</v>
      </c>
      <c r="CA145" t="str">
        <f>IFERROR(VLOOKUP($A145,Table!$AL$5:$AS$286,Table!$AQ$3,FALSE),"")</f>
        <v>L142</v>
      </c>
      <c r="CC145" s="224" t="str">
        <f>IF(BW145="","",CONCATENATE(BW145,Names!$H$3,BX145,Names!$J$3,BY145,Names!$L$3,BZ145,Names!$N$3,CA145))</f>
        <v>A2T-120PRL:RFS-PRLTE-L142</v>
      </c>
      <c r="CF145" t="str">
        <f>IFERROR(VLOOKUP($A145,Table!$AV$5:$BI$286,Table!$AW$3,FALSE),"")</f>
        <v/>
      </c>
      <c r="CG145" t="str">
        <f>IFERROR(VLOOKUP($A145,Table!$AV$5:$BI$286,Table!$AX$3,FALSE),"")</f>
        <v/>
      </c>
      <c r="CH145" t="str">
        <f>IF(CF145="","",Names!$K$3)</f>
        <v/>
      </c>
      <c r="CI145" t="str">
        <f>IF(CF145="","",Names!$C$11)</f>
        <v/>
      </c>
      <c r="CJ145" t="str">
        <f>IFERROR(VLOOKUP($A145,Table!$AV$5:$BI$286,Table!$BC$3,FALSE),"")</f>
        <v/>
      </c>
      <c r="CL145" s="224" t="str">
        <f>IF(CF145="","",CONCATENATE(CF145,Names!$H$3,CG145,Names!$J$3,CH145,Names!$L$3,CI145,Names!$N$3,CJ145))</f>
        <v/>
      </c>
      <c r="CO145" t="str">
        <f>IFERROR(VLOOKUP($A145,Table!$AV$5:$BI$286,Table!$AW$3,FALSE),"")</f>
        <v/>
      </c>
      <c r="CP145" t="str">
        <f>IFERROR(VLOOKUP($A145,Table!$AV$5:$BI$286,Table!$AX$3,FALSE),"")</f>
        <v/>
      </c>
      <c r="CQ145" t="str">
        <f>IF(CO145="","",Names!$K$3)</f>
        <v/>
      </c>
      <c r="CR145" t="str">
        <f>IF(CO145="","",Names!$C$11)</f>
        <v/>
      </c>
      <c r="CS145" t="str">
        <f>IFERROR(VLOOKUP($A145,Table!$AV$5:$BI$286,Table!$BF$3,FALSE),"")</f>
        <v/>
      </c>
      <c r="CU145" s="224" t="str">
        <f>IF(CO145="","",CONCATENATE(CO145,Names!$H$3,CP145,Names!$J$3,CQ145,Names!$L$3,CR145,Names!$N$3,CS145))</f>
        <v/>
      </c>
      <c r="CX145" t="str">
        <f>IFERROR(VLOOKUP($A145,Table!$AV$5:$BI$286,Table!$AW$3,FALSE),"")</f>
        <v/>
      </c>
      <c r="CY145" t="str">
        <f>IFERROR(VLOOKUP($A145,Table!$AV$5:$BI$286,Table!$AX$3,FALSE),"")</f>
        <v/>
      </c>
      <c r="CZ145" t="str">
        <f>IF(CX145="","",Names!$K$3)</f>
        <v/>
      </c>
      <c r="DA145" t="str">
        <f>IF(CX145="","",Names!$C$12)</f>
        <v/>
      </c>
      <c r="DB145" t="str">
        <f>IFERROR(VLOOKUP($A145,Table!$AV$5:$BI$286,Table!$BC$3,FALSE),"")</f>
        <v/>
      </c>
      <c r="DD145" s="224" t="str">
        <f>IF(CX145="","",CONCATENATE(CX145,Names!$H$3,CY145,Names!$J$3,CZ145,Names!$L$3,DA145,Names!$N$3,DB145))</f>
        <v/>
      </c>
      <c r="DG145" t="str">
        <f>IFERROR(VLOOKUP($A145,Table!$AV$5:$BI$286,Table!$AW$3,FALSE),"")</f>
        <v/>
      </c>
      <c r="DH145" t="str">
        <f>IFERROR(VLOOKUP($A145,Table!$AV$5:$BI$286,Table!$AX$3,FALSE),"")</f>
        <v/>
      </c>
      <c r="DI145" t="str">
        <f>IF(DG145="","",Names!$K$3)</f>
        <v/>
      </c>
      <c r="DJ145" t="str">
        <f>IF(DG145="","",Names!$C$24)</f>
        <v/>
      </c>
      <c r="DK145" t="str">
        <f>IFERROR(VLOOKUP($A145,Table!$AV$5:$BI$286,Table!$AY$3,FALSE),"")</f>
        <v/>
      </c>
      <c r="DM145" s="224" t="str">
        <f>IF(DG145="","",CONCATENATE(DG145,Names!$H$3,DH145,Names!$J$3,DI145,Names!$L$3,DJ145,Names!$N$3,DK145))</f>
        <v/>
      </c>
      <c r="DP145" s="1170" t="str">
        <f>IFERROR(VLOOKUP($A145,Table!$DI$5:$DO$286,Table!$DJ$3,FALSE),"")</f>
        <v/>
      </c>
      <c r="DQ145" s="1170" t="str">
        <f>IFERROR(VLOOKUP($A145,Table!$DI$5:$DO$286,Table!$DK$3,FALSE),"")</f>
        <v/>
      </c>
      <c r="DR145" s="1170" t="str">
        <f>IF(DP145="","",Names!$K$3)</f>
        <v/>
      </c>
      <c r="DS145" s="1170" t="str">
        <f>IF(DP145="","",Names!$C$26)</f>
        <v/>
      </c>
      <c r="DT145" s="1170" t="str">
        <f>IFERROR(VLOOKUP($A145,Table!$DI$5:$DO$286,Table!$DM$3,FALSE),"")</f>
        <v/>
      </c>
      <c r="DV145" s="224" t="str">
        <f>IF(DP145="","",CONCATENATE(DP145,Names!$H$3,DQ145,Names!$J$3,DR145,Names!$L$3,DS145,Names!$N$3,DT145))</f>
        <v/>
      </c>
      <c r="DY145" s="1170" t="str">
        <f>IFERROR(VLOOKUP($A145,Table!$DI$5:$DO$286,Table!$DJ$3,FALSE),"")</f>
        <v/>
      </c>
      <c r="DZ145" s="1170" t="str">
        <f>IFERROR(VLOOKUP($A145,Table!$DI$5:$DO$286,Table!$DK$3,FALSE),"")</f>
        <v/>
      </c>
      <c r="EA145" s="1170" t="str">
        <f>IF(DY145="","",Names!$K$3)</f>
        <v/>
      </c>
      <c r="EB145" s="1170" t="str">
        <f>IF(DY145="","",Names!$C$25)</f>
        <v/>
      </c>
      <c r="EC145" s="1170" t="str">
        <f>IFERROR(VLOOKUP($A145,Table!$DI$5:$DO$286,Table!$DM$3,FALSE),"")</f>
        <v/>
      </c>
      <c r="EE145" s="224" t="str">
        <f>IF(DY145="","",CONCATENATE(DY145,Names!$H$3,DZ145,Names!$J$3,EA145,Names!$L$3,EB145,Names!$N$3,EC145))</f>
        <v/>
      </c>
      <c r="EH145" t="str">
        <f>IFERROR(VLOOKUP($A145,TCS_C!$R$9:$U$10046,TCS_C!$S$5,FALSE),"")</f>
        <v/>
      </c>
      <c r="EI145" t="str">
        <f>IFERROR(VLOOKUP($A145,TCS_C!$R$9:$U$10046,TCS_C!$T$5,FALSE),"")</f>
        <v/>
      </c>
      <c r="EJ145" t="str">
        <f>IF(EH145="","",Names!$K$3)</f>
        <v/>
      </c>
      <c r="EK145" t="str">
        <f>IF(EH145="","",Names!$C$17)</f>
        <v/>
      </c>
      <c r="EL145" t="str">
        <f>IFERROR(VLOOKUP($A145,TCS_C!$R$9:$U$10046,TCS_C!$U$5,FALSE),"")</f>
        <v/>
      </c>
      <c r="EN145" s="224" t="str">
        <f>IF(EH145="","",CONCATENATE(EH145,Names!$H$3,EI145,Names!$J$3,EJ145,Names!$L$3,EK145,Names!$N$3,EL145))</f>
        <v/>
      </c>
      <c r="EQ145" t="str">
        <f>IFERROR(VLOOKUP($A145,Table!BT181:$BY$286,Table!$BU$3,FALSE),"")</f>
        <v/>
      </c>
      <c r="ER145" t="str">
        <f>IFERROR(VLOOKUP($A145,Table!BT181:$BY$286,Table!$BV$3,FALSE),"")</f>
        <v/>
      </c>
      <c r="ES145" t="str">
        <f>IF(EQ145="","",Names!$K$3)</f>
        <v/>
      </c>
      <c r="ET145" t="str">
        <f>IFERROR(VLOOKUP($A145,Table!BT181:$BY$286,Table!$BW$3,FALSE),"")</f>
        <v/>
      </c>
      <c r="EU145" t="str">
        <f>IFERROR(VLOOKUP($A145,Table!BT181:$BY$286,Table!$BX$3,FALSE),"")</f>
        <v/>
      </c>
      <c r="EW145" s="224" t="str">
        <f>IF(EQ145="","",CONCATENATE(EQ145,Names!$H$3,ER145,Names!$J$3,ES145,Names!$L$3,ET145,Names!$N$3,EU145))</f>
        <v/>
      </c>
      <c r="FB145" t="str">
        <f>IF(EZ145="","",Names!$K$3)</f>
        <v/>
      </c>
      <c r="FF145" s="224" t="str">
        <f>IF(EZ145="","",CONCATENATE(EZ145,Names!$H$3,FA145,Names!$J$3,FB145,Names!$L$3,FC145,Names!$N$3,FD145))</f>
        <v/>
      </c>
      <c r="FG145" s="1266" t="str">
        <f>IF(EZ145="","",CONCATENATE(FC145,Names!$N$3,FD145))</f>
        <v/>
      </c>
    </row>
    <row r="146" spans="1:163">
      <c r="A146" s="72">
        <v>143</v>
      </c>
      <c r="C146" t="str">
        <f>IFERROR(VLOOKUP($A146,Table!$AL$5:$AS$286,Table!$AM$3,FALSE),"")</f>
        <v/>
      </c>
      <c r="D146" t="str">
        <f>IFERROR(VLOOKUP($A146,Table!$AL$5:$AS$286,Table!$AN$3,FALSE),"")</f>
        <v/>
      </c>
      <c r="E146" t="str">
        <f>IF(C146="","",Names!$K$3)</f>
        <v/>
      </c>
      <c r="F146" t="str">
        <f>IF(C146="","",Names!$C$5)</f>
        <v/>
      </c>
      <c r="G146" t="str">
        <f>IFERROR(VLOOKUP($A146,Table!$AL$5:$AS$286,Table!$AO$3,FALSE),"")</f>
        <v/>
      </c>
      <c r="I146" s="224" t="str">
        <f>IF(C146="","",CONCATENATE(C146,Names!$H$3,D146,Names!$J$3,E146,Names!$L$3,F146,Names!$N$3,G146))</f>
        <v/>
      </c>
      <c r="L146" s="1170" t="str">
        <f>IFERROR(VLOOKUP($A146,Table!$AV$5:$BK$286,Table!$AW$3,FALSE),"")</f>
        <v/>
      </c>
      <c r="M146" s="1170" t="str">
        <f>IFERROR(VLOOKUP($A146,Table!$AV$5:$BK$286,Table!$AX$3,FALSE),"")</f>
        <v/>
      </c>
      <c r="N146" s="1170" t="str">
        <f>IF(L146="","",Names!$K$3)</f>
        <v/>
      </c>
      <c r="O146" s="1170" t="str">
        <f>IF(L146="","",Names!$C$9)</f>
        <v/>
      </c>
      <c r="P146" s="1170" t="str">
        <f>IFERROR(VLOOKUP($A146,Table!$AV$5:$BK$286,Table!$AY$3,FALSE),"")</f>
        <v/>
      </c>
      <c r="R146" s="224" t="str">
        <f>IF(L146="","",CONCATENATE(L146,Names!$H$3,M146,Names!$J$3,N146,Names!$L$3,O146,Names!$N$3,P146))</f>
        <v/>
      </c>
      <c r="U146" t="str">
        <f>IFERROR(VLOOKUP($A146,Table!$AV$5:$BI$286,Table!$AW$3,FALSE),"")</f>
        <v/>
      </c>
      <c r="V146" t="str">
        <f>IFERROR(VLOOKUP($A146,Table!$AV$5:$BI$286,Table!$AX$3,FALSE),"")</f>
        <v/>
      </c>
      <c r="W146" t="str">
        <f>IF(U146="","",Names!$K$3)</f>
        <v/>
      </c>
      <c r="X146" t="str">
        <f>IF(U146="","",Names!$C$6)</f>
        <v/>
      </c>
      <c r="Y146" t="str">
        <f>IFERROR(VLOOKUP($A146,Table!$AV$5:$BI$286,Table!$AY$3,FALSE),"")</f>
        <v/>
      </c>
      <c r="AA146" s="224" t="str">
        <f>IF(U146="","",CONCATENATE(U146,Names!$H$3,V146,Names!$J$3,W146,Names!$L$3,X146,Names!$N$3,Y146))</f>
        <v/>
      </c>
      <c r="AD146" t="str">
        <f>IFERROR(VLOOKUP($A146,Table!$AV$5:$BI$286,Table!$AW$3,FALSE),"")</f>
        <v/>
      </c>
      <c r="AE146" t="str">
        <f>IFERROR(VLOOKUP($A146,Table!$AV$5:$BI$286,Table!$AX$3,FALSE),"")</f>
        <v/>
      </c>
      <c r="AF146" t="str">
        <f>IF(AD146="","",Names!$K$3)</f>
        <v/>
      </c>
      <c r="AG146" t="str">
        <f>IF(AD146="","",Names!$C$7)</f>
        <v/>
      </c>
      <c r="AH146" t="str">
        <f>IFERROR(VLOOKUP($A146,Table!$AV$5:$BI$286,Table!$AY$3,FALSE),"")</f>
        <v/>
      </c>
      <c r="AJ146" s="224" t="str">
        <f>IF(AD146="","",CONCATENATE(AD146,Names!$H$3,AE146,Names!$J$3,AF146,Names!$L$3,AG146,Names!$N$3,AH146))</f>
        <v/>
      </c>
      <c r="AM146" t="str">
        <f>IFERROR(VLOOKUP($A146,Table!$AV$5:$BI$286,Table!$AW$3,FALSE),"")</f>
        <v/>
      </c>
      <c r="AN146" t="str">
        <f>IFERROR(VLOOKUP($A146,Table!$AV$5:$BI$286,Table!$AX$3,FALSE),"")</f>
        <v/>
      </c>
      <c r="AO146" t="str">
        <f>IF(AM146="","",Names!$K$3)</f>
        <v/>
      </c>
      <c r="AP146" t="str">
        <f>IF(AM146="","",Names!$C$8)</f>
        <v/>
      </c>
      <c r="AQ146" t="str">
        <f>IFERROR(VLOOKUP($A146,Table!$AV$5:$BI$286,Table!$AY$3,FALSE),"")</f>
        <v/>
      </c>
      <c r="AS146" s="224" t="str">
        <f>IF(AM146="","",CONCATENATE(AM146,Names!$H$3,AN146,Names!$J$3,AO146,Names!$L$3,AP146,Names!$N$3,AQ146))</f>
        <v/>
      </c>
      <c r="AV146" t="str">
        <f>IFERROR(VLOOKUP($A146,Table!$AL$5:$AS$286,Table!$AM$3,FALSE),"")</f>
        <v/>
      </c>
      <c r="AW146" t="str">
        <f>IFERROR(VLOOKUP($A146,Table!$AL$5:$AS$286,Table!$AN$3,FALSE),"")</f>
        <v/>
      </c>
      <c r="AX146" t="str">
        <f>IF(AV146="","",Names!$K$3)</f>
        <v/>
      </c>
      <c r="AY146" t="str">
        <f>IF(AV146="","",Names!$C$10)</f>
        <v/>
      </c>
      <c r="AZ146" t="str">
        <f>IFERROR(VLOOKUP($A146,Table!$AL$5:$AS$286,Table!$AQ$3,FALSE),"")</f>
        <v/>
      </c>
      <c r="BB146" s="224" t="str">
        <f>IF(AV146="","",CONCATENATE(AV146,Names!$H$3,AW146,Names!$J$3,AX146,Names!$L$3,AY146,Names!$N$3,AZ146))</f>
        <v/>
      </c>
      <c r="BE146" t="str">
        <f>IFERROR(VLOOKUP($A146,Table!$AV$5:$BI$286,Table!$AW$3,FALSE),"")</f>
        <v/>
      </c>
      <c r="BF146" t="str">
        <f>IFERROR(VLOOKUP($A146,Table!$AV$5:$BI$286,Table!$AX$3,FALSE),"")</f>
        <v/>
      </c>
      <c r="BG146" t="str">
        <f>IF(BE146="","",Names!$K$3)</f>
        <v/>
      </c>
      <c r="BH146" t="str">
        <f>IF(BE146="","",Names!$C$10)</f>
        <v/>
      </c>
      <c r="BI146" t="str">
        <f>IFERROR(VLOOKUP($A146,Table!$AV$5:$BI$286,Table!$BC$3,FALSE),"")</f>
        <v/>
      </c>
      <c r="BK146" s="224" t="str">
        <f>IF(BE146="","",CONCATENATE(BE146,Names!$H$3,BF146,Names!$J$3,BG146,Names!$L$3,BH146,Names!$N$3,BI146))</f>
        <v/>
      </c>
      <c r="BN146" t="str">
        <f>IFERROR(VLOOKUP($A146,Table!$AV$5:$BI$286,Table!$AW$3,FALSE),"")</f>
        <v/>
      </c>
      <c r="BO146" t="str">
        <f>IFERROR(VLOOKUP($A146,Table!$AV$5:$BI$286,Table!$AX$3,FALSE),"")</f>
        <v/>
      </c>
      <c r="BP146" t="str">
        <f>IF(BN146="","",Names!$K$3)</f>
        <v/>
      </c>
      <c r="BQ146" t="str">
        <f>IF(BN146="","",Names!$C$10)</f>
        <v/>
      </c>
      <c r="BR146" t="str">
        <f>IFERROR(VLOOKUP($A146,Table!$AV$5:$BI$286,Table!$BF$3,FALSE),"")</f>
        <v/>
      </c>
      <c r="BT146" s="224" t="str">
        <f>IF(BN146="","",CONCATENATE(BN146,Names!$H$3,BO146,Names!$J$3,BP146,Names!$L$3,BQ146,Names!$N$3,BR146))</f>
        <v/>
      </c>
      <c r="BW146" t="str">
        <f>IFERROR(VLOOKUP($A146,Table!$AL$5:$AS$286,Table!$AM$3,FALSE),"")</f>
        <v/>
      </c>
      <c r="BX146" t="str">
        <f>IFERROR(VLOOKUP($A146,Table!$AL$5:$AS$286,Table!$AN$3,FALSE),"")</f>
        <v/>
      </c>
      <c r="BY146" t="str">
        <f>IF(BW146="","",Names!$K$3)</f>
        <v/>
      </c>
      <c r="BZ146" t="str">
        <f>IF(BW146="","",Names!$C$11)</f>
        <v/>
      </c>
      <c r="CA146" t="str">
        <f>IFERROR(VLOOKUP($A146,Table!$AL$5:$AS$286,Table!$AQ$3,FALSE),"")</f>
        <v/>
      </c>
      <c r="CC146" s="224" t="str">
        <f>IF(BW146="","",CONCATENATE(BW146,Names!$H$3,BX146,Names!$J$3,BY146,Names!$L$3,BZ146,Names!$N$3,CA146))</f>
        <v/>
      </c>
      <c r="CF146" t="str">
        <f>IFERROR(VLOOKUP($A146,Table!$AV$5:$BI$286,Table!$AW$3,FALSE),"")</f>
        <v/>
      </c>
      <c r="CG146" t="str">
        <f>IFERROR(VLOOKUP($A146,Table!$AV$5:$BI$286,Table!$AX$3,FALSE),"")</f>
        <v/>
      </c>
      <c r="CH146" t="str">
        <f>IF(CF146="","",Names!$K$3)</f>
        <v/>
      </c>
      <c r="CI146" t="str">
        <f>IF(CF146="","",Names!$C$11)</f>
        <v/>
      </c>
      <c r="CJ146" t="str">
        <f>IFERROR(VLOOKUP($A146,Table!$AV$5:$BI$286,Table!$BC$3,FALSE),"")</f>
        <v/>
      </c>
      <c r="CL146" s="224" t="str">
        <f>IF(CF146="","",CONCATENATE(CF146,Names!$H$3,CG146,Names!$J$3,CH146,Names!$L$3,CI146,Names!$N$3,CJ146))</f>
        <v/>
      </c>
      <c r="CO146" t="str">
        <f>IFERROR(VLOOKUP($A146,Table!$AV$5:$BI$286,Table!$AW$3,FALSE),"")</f>
        <v/>
      </c>
      <c r="CP146" t="str">
        <f>IFERROR(VLOOKUP($A146,Table!$AV$5:$BI$286,Table!$AX$3,FALSE),"")</f>
        <v/>
      </c>
      <c r="CQ146" t="str">
        <f>IF(CO146="","",Names!$K$3)</f>
        <v/>
      </c>
      <c r="CR146" t="str">
        <f>IF(CO146="","",Names!$C$11)</f>
        <v/>
      </c>
      <c r="CS146" t="str">
        <f>IFERROR(VLOOKUP($A146,Table!$AV$5:$BI$286,Table!$BF$3,FALSE),"")</f>
        <v/>
      </c>
      <c r="CU146" s="224" t="str">
        <f>IF(CO146="","",CONCATENATE(CO146,Names!$H$3,CP146,Names!$J$3,CQ146,Names!$L$3,CR146,Names!$N$3,CS146))</f>
        <v/>
      </c>
      <c r="CX146" t="str">
        <f>IFERROR(VLOOKUP($A146,Table!$AV$5:$BI$286,Table!$AW$3,FALSE),"")</f>
        <v/>
      </c>
      <c r="CY146" t="str">
        <f>IFERROR(VLOOKUP($A146,Table!$AV$5:$BI$286,Table!$AX$3,FALSE),"")</f>
        <v/>
      </c>
      <c r="CZ146" t="str">
        <f>IF(CX146="","",Names!$K$3)</f>
        <v/>
      </c>
      <c r="DA146" t="str">
        <f>IF(CX146="","",Names!$C$12)</f>
        <v/>
      </c>
      <c r="DB146" t="str">
        <f>IFERROR(VLOOKUP($A146,Table!$AV$5:$BI$286,Table!$BC$3,FALSE),"")</f>
        <v/>
      </c>
      <c r="DD146" s="224" t="str">
        <f>IF(CX146="","",CONCATENATE(CX146,Names!$H$3,CY146,Names!$J$3,CZ146,Names!$L$3,DA146,Names!$N$3,DB146))</f>
        <v/>
      </c>
      <c r="DG146" t="str">
        <f>IFERROR(VLOOKUP($A146,Table!$AV$5:$BI$286,Table!$AW$3,FALSE),"")</f>
        <v/>
      </c>
      <c r="DH146" t="str">
        <f>IFERROR(VLOOKUP($A146,Table!$AV$5:$BI$286,Table!$AX$3,FALSE),"")</f>
        <v/>
      </c>
      <c r="DI146" t="str">
        <f>IF(DG146="","",Names!$K$3)</f>
        <v/>
      </c>
      <c r="DJ146" t="str">
        <f>IF(DG146="","",Names!$C$24)</f>
        <v/>
      </c>
      <c r="DK146" t="str">
        <f>IFERROR(VLOOKUP($A146,Table!$AV$5:$BI$286,Table!$AY$3,FALSE),"")</f>
        <v/>
      </c>
      <c r="DM146" s="224" t="str">
        <f>IF(DG146="","",CONCATENATE(DG146,Names!$H$3,DH146,Names!$J$3,DI146,Names!$L$3,DJ146,Names!$N$3,DK146))</f>
        <v/>
      </c>
      <c r="DP146" s="1170" t="str">
        <f>IFERROR(VLOOKUP($A146,Table!$DI$5:$DO$286,Table!$DJ$3,FALSE),"")</f>
        <v/>
      </c>
      <c r="DQ146" s="1170" t="str">
        <f>IFERROR(VLOOKUP($A146,Table!$DI$5:$DO$286,Table!$DK$3,FALSE),"")</f>
        <v/>
      </c>
      <c r="DR146" s="1170" t="str">
        <f>IF(DP146="","",Names!$K$3)</f>
        <v/>
      </c>
      <c r="DS146" s="1170" t="str">
        <f>IF(DP146="","",Names!$C$26)</f>
        <v/>
      </c>
      <c r="DT146" s="1170" t="str">
        <f>IFERROR(VLOOKUP($A146,Table!$DI$5:$DO$286,Table!$DM$3,FALSE),"")</f>
        <v/>
      </c>
      <c r="DV146" s="224" t="str">
        <f>IF(DP146="","",CONCATENATE(DP146,Names!$H$3,DQ146,Names!$J$3,DR146,Names!$L$3,DS146,Names!$N$3,DT146))</f>
        <v/>
      </c>
      <c r="DY146" s="1170" t="str">
        <f>IFERROR(VLOOKUP($A146,Table!$DI$5:$DO$286,Table!$DJ$3,FALSE),"")</f>
        <v/>
      </c>
      <c r="DZ146" s="1170" t="str">
        <f>IFERROR(VLOOKUP($A146,Table!$DI$5:$DO$286,Table!$DK$3,FALSE),"")</f>
        <v/>
      </c>
      <c r="EA146" s="1170" t="str">
        <f>IF(DY146="","",Names!$K$3)</f>
        <v/>
      </c>
      <c r="EB146" s="1170" t="str">
        <f>IF(DY146="","",Names!$C$25)</f>
        <v/>
      </c>
      <c r="EC146" s="1170" t="str">
        <f>IFERROR(VLOOKUP($A146,Table!$DI$5:$DO$286,Table!$DM$3,FALSE),"")</f>
        <v/>
      </c>
      <c r="EE146" s="224" t="str">
        <f>IF(DY146="","",CONCATENATE(DY146,Names!$H$3,DZ146,Names!$J$3,EA146,Names!$L$3,EB146,Names!$N$3,EC146))</f>
        <v/>
      </c>
      <c r="EH146" t="str">
        <f>IFERROR(VLOOKUP($A146,TCS_C!$R$9:$U$10046,TCS_C!$S$5,FALSE),"")</f>
        <v/>
      </c>
      <c r="EI146" t="str">
        <f>IFERROR(VLOOKUP($A146,TCS_C!$R$9:$U$10046,TCS_C!$T$5,FALSE),"")</f>
        <v/>
      </c>
      <c r="EJ146" t="str">
        <f>IF(EH146="","",Names!$K$3)</f>
        <v/>
      </c>
      <c r="EK146" t="str">
        <f>IF(EH146="","",Names!$C$17)</f>
        <v/>
      </c>
      <c r="EL146" t="str">
        <f>IFERROR(VLOOKUP($A146,TCS_C!$R$9:$U$10046,TCS_C!$U$5,FALSE),"")</f>
        <v/>
      </c>
      <c r="EN146" s="224" t="str">
        <f>IF(EH146="","",CONCATENATE(EH146,Names!$H$3,EI146,Names!$J$3,EJ146,Names!$L$3,EK146,Names!$N$3,EL146))</f>
        <v/>
      </c>
      <c r="EQ146" t="str">
        <f>IFERROR(VLOOKUP($A146,Table!BT182:$BY$286,Table!$BU$3,FALSE),"")</f>
        <v/>
      </c>
      <c r="ER146" t="str">
        <f>IFERROR(VLOOKUP($A146,Table!BT182:$BY$286,Table!$BV$3,FALSE),"")</f>
        <v/>
      </c>
      <c r="ES146" t="str">
        <f>IF(EQ146="","",Names!$K$3)</f>
        <v/>
      </c>
      <c r="ET146" t="str">
        <f>IFERROR(VLOOKUP($A146,Table!BT182:$BY$286,Table!$BW$3,FALSE),"")</f>
        <v/>
      </c>
      <c r="EU146" t="str">
        <f>IFERROR(VLOOKUP($A146,Table!BT182:$BY$286,Table!$BX$3,FALSE),"")</f>
        <v/>
      </c>
      <c r="EW146" s="224" t="str">
        <f>IF(EQ146="","",CONCATENATE(EQ146,Names!$H$3,ER146,Names!$J$3,ES146,Names!$L$3,ET146,Names!$N$3,EU146))</f>
        <v/>
      </c>
      <c r="FB146" t="str">
        <f>IF(EZ146="","",Names!$K$3)</f>
        <v/>
      </c>
      <c r="FF146" s="224" t="str">
        <f>IF(EZ146="","",CONCATENATE(EZ146,Names!$H$3,FA146,Names!$J$3,FB146,Names!$L$3,FC146,Names!$N$3,FD146))</f>
        <v/>
      </c>
      <c r="FG146" s="1266" t="str">
        <f>IF(EZ146="","",CONCATENATE(FC146,Names!$N$3,FD146))</f>
        <v/>
      </c>
    </row>
    <row r="147" spans="1:163">
      <c r="A147" s="72">
        <v>144</v>
      </c>
      <c r="C147" t="str">
        <f>IFERROR(VLOOKUP($A147,Table!$AL$5:$AS$286,Table!$AM$3,FALSE),"")</f>
        <v/>
      </c>
      <c r="D147" t="str">
        <f>IFERROR(VLOOKUP($A147,Table!$AL$5:$AS$286,Table!$AN$3,FALSE),"")</f>
        <v/>
      </c>
      <c r="E147" t="str">
        <f>IF(C147="","",Names!$K$3)</f>
        <v/>
      </c>
      <c r="F147" t="str">
        <f>IF(C147="","",Names!$C$5)</f>
        <v/>
      </c>
      <c r="G147" t="str">
        <f>IFERROR(VLOOKUP($A147,Table!$AL$5:$AS$286,Table!$AO$3,FALSE),"")</f>
        <v/>
      </c>
      <c r="I147" s="224" t="str">
        <f>IF(C147="","",CONCATENATE(C147,Names!$H$3,D147,Names!$J$3,E147,Names!$L$3,F147,Names!$N$3,G147))</f>
        <v/>
      </c>
      <c r="L147" s="1170" t="str">
        <f>IFERROR(VLOOKUP($A147,Table!$AV$5:$BK$286,Table!$AW$3,FALSE),"")</f>
        <v/>
      </c>
      <c r="M147" s="1170" t="str">
        <f>IFERROR(VLOOKUP($A147,Table!$AV$5:$BK$286,Table!$AX$3,FALSE),"")</f>
        <v/>
      </c>
      <c r="N147" s="1170" t="str">
        <f>IF(L147="","",Names!$K$3)</f>
        <v/>
      </c>
      <c r="O147" s="1170" t="str">
        <f>IF(L147="","",Names!$C$9)</f>
        <v/>
      </c>
      <c r="P147" s="1170" t="str">
        <f>IFERROR(VLOOKUP($A147,Table!$AV$5:$BK$286,Table!$AY$3,FALSE),"")</f>
        <v/>
      </c>
      <c r="R147" s="224" t="str">
        <f>IF(L147="","",CONCATENATE(L147,Names!$H$3,M147,Names!$J$3,N147,Names!$L$3,O147,Names!$N$3,P147))</f>
        <v/>
      </c>
      <c r="U147" t="str">
        <f>IFERROR(VLOOKUP($A147,Table!$AV$5:$BI$286,Table!$AW$3,FALSE),"")</f>
        <v/>
      </c>
      <c r="V147" t="str">
        <f>IFERROR(VLOOKUP($A147,Table!$AV$5:$BI$286,Table!$AX$3,FALSE),"")</f>
        <v/>
      </c>
      <c r="W147" t="str">
        <f>IF(U147="","",Names!$K$3)</f>
        <v/>
      </c>
      <c r="X147" t="str">
        <f>IF(U147="","",Names!$C$6)</f>
        <v/>
      </c>
      <c r="Y147" t="str">
        <f>IFERROR(VLOOKUP($A147,Table!$AV$5:$BI$286,Table!$AY$3,FALSE),"")</f>
        <v/>
      </c>
      <c r="AA147" s="224" t="str">
        <f>IF(U147="","",CONCATENATE(U147,Names!$H$3,V147,Names!$J$3,W147,Names!$L$3,X147,Names!$N$3,Y147))</f>
        <v/>
      </c>
      <c r="AD147" t="str">
        <f>IFERROR(VLOOKUP($A147,Table!$AV$5:$BI$286,Table!$AW$3,FALSE),"")</f>
        <v/>
      </c>
      <c r="AE147" t="str">
        <f>IFERROR(VLOOKUP($A147,Table!$AV$5:$BI$286,Table!$AX$3,FALSE),"")</f>
        <v/>
      </c>
      <c r="AF147" t="str">
        <f>IF(AD147="","",Names!$K$3)</f>
        <v/>
      </c>
      <c r="AG147" t="str">
        <f>IF(AD147="","",Names!$C$7)</f>
        <v/>
      </c>
      <c r="AH147" t="str">
        <f>IFERROR(VLOOKUP($A147,Table!$AV$5:$BI$286,Table!$AY$3,FALSE),"")</f>
        <v/>
      </c>
      <c r="AJ147" s="224" t="str">
        <f>IF(AD147="","",CONCATENATE(AD147,Names!$H$3,AE147,Names!$J$3,AF147,Names!$L$3,AG147,Names!$N$3,AH147))</f>
        <v/>
      </c>
      <c r="AM147" t="str">
        <f>IFERROR(VLOOKUP($A147,Table!$AV$5:$BI$286,Table!$AW$3,FALSE),"")</f>
        <v/>
      </c>
      <c r="AN147" t="str">
        <f>IFERROR(VLOOKUP($A147,Table!$AV$5:$BI$286,Table!$AX$3,FALSE),"")</f>
        <v/>
      </c>
      <c r="AO147" t="str">
        <f>IF(AM147="","",Names!$K$3)</f>
        <v/>
      </c>
      <c r="AP147" t="str">
        <f>IF(AM147="","",Names!$C$8)</f>
        <v/>
      </c>
      <c r="AQ147" t="str">
        <f>IFERROR(VLOOKUP($A147,Table!$AV$5:$BI$286,Table!$AY$3,FALSE),"")</f>
        <v/>
      </c>
      <c r="AS147" s="224" t="str">
        <f>IF(AM147="","",CONCATENATE(AM147,Names!$H$3,AN147,Names!$J$3,AO147,Names!$L$3,AP147,Names!$N$3,AQ147))</f>
        <v/>
      </c>
      <c r="AV147" t="str">
        <f>IFERROR(VLOOKUP($A147,Table!$AL$5:$AS$286,Table!$AM$3,FALSE),"")</f>
        <v/>
      </c>
      <c r="AW147" t="str">
        <f>IFERROR(VLOOKUP($A147,Table!$AL$5:$AS$286,Table!$AN$3,FALSE),"")</f>
        <v/>
      </c>
      <c r="AX147" t="str">
        <f>IF(AV147="","",Names!$K$3)</f>
        <v/>
      </c>
      <c r="AY147" t="str">
        <f>IF(AV147="","",Names!$C$10)</f>
        <v/>
      </c>
      <c r="AZ147" t="str">
        <f>IFERROR(VLOOKUP($A147,Table!$AL$5:$AS$286,Table!$AQ$3,FALSE),"")</f>
        <v/>
      </c>
      <c r="BB147" s="224" t="str">
        <f>IF(AV147="","",CONCATENATE(AV147,Names!$H$3,AW147,Names!$J$3,AX147,Names!$L$3,AY147,Names!$N$3,AZ147))</f>
        <v/>
      </c>
      <c r="BE147" t="str">
        <f>IFERROR(VLOOKUP($A147,Table!$AV$5:$BI$286,Table!$AW$3,FALSE),"")</f>
        <v/>
      </c>
      <c r="BF147" t="str">
        <f>IFERROR(VLOOKUP($A147,Table!$AV$5:$BI$286,Table!$AX$3,FALSE),"")</f>
        <v/>
      </c>
      <c r="BG147" t="str">
        <f>IF(BE147="","",Names!$K$3)</f>
        <v/>
      </c>
      <c r="BH147" t="str">
        <f>IF(BE147="","",Names!$C$10)</f>
        <v/>
      </c>
      <c r="BI147" t="str">
        <f>IFERROR(VLOOKUP($A147,Table!$AV$5:$BI$286,Table!$BC$3,FALSE),"")</f>
        <v/>
      </c>
      <c r="BK147" s="224" t="str">
        <f>IF(BE147="","",CONCATENATE(BE147,Names!$H$3,BF147,Names!$J$3,BG147,Names!$L$3,BH147,Names!$N$3,BI147))</f>
        <v/>
      </c>
      <c r="BN147" t="str">
        <f>IFERROR(VLOOKUP($A147,Table!$AV$5:$BI$286,Table!$AW$3,FALSE),"")</f>
        <v/>
      </c>
      <c r="BO147" t="str">
        <f>IFERROR(VLOOKUP($A147,Table!$AV$5:$BI$286,Table!$AX$3,FALSE),"")</f>
        <v/>
      </c>
      <c r="BP147" t="str">
        <f>IF(BN147="","",Names!$K$3)</f>
        <v/>
      </c>
      <c r="BQ147" t="str">
        <f>IF(BN147="","",Names!$C$10)</f>
        <v/>
      </c>
      <c r="BR147" t="str">
        <f>IFERROR(VLOOKUP($A147,Table!$AV$5:$BI$286,Table!$BF$3,FALSE),"")</f>
        <v/>
      </c>
      <c r="BT147" s="224" t="str">
        <f>IF(BN147="","",CONCATENATE(BN147,Names!$H$3,BO147,Names!$J$3,BP147,Names!$L$3,BQ147,Names!$N$3,BR147))</f>
        <v/>
      </c>
      <c r="BW147" t="str">
        <f>IFERROR(VLOOKUP($A147,Table!$AL$5:$AS$286,Table!$AM$3,FALSE),"")</f>
        <v/>
      </c>
      <c r="BX147" t="str">
        <f>IFERROR(VLOOKUP($A147,Table!$AL$5:$AS$286,Table!$AN$3,FALSE),"")</f>
        <v/>
      </c>
      <c r="BY147" t="str">
        <f>IF(BW147="","",Names!$K$3)</f>
        <v/>
      </c>
      <c r="BZ147" t="str">
        <f>IF(BW147="","",Names!$C$11)</f>
        <v/>
      </c>
      <c r="CA147" t="str">
        <f>IFERROR(VLOOKUP($A147,Table!$AL$5:$AS$286,Table!$AQ$3,FALSE),"")</f>
        <v/>
      </c>
      <c r="CC147" s="224" t="str">
        <f>IF(BW147="","",CONCATENATE(BW147,Names!$H$3,BX147,Names!$J$3,BY147,Names!$L$3,BZ147,Names!$N$3,CA147))</f>
        <v/>
      </c>
      <c r="CF147" t="str">
        <f>IFERROR(VLOOKUP($A147,Table!$AV$5:$BI$286,Table!$AW$3,FALSE),"")</f>
        <v/>
      </c>
      <c r="CG147" t="str">
        <f>IFERROR(VLOOKUP($A147,Table!$AV$5:$BI$286,Table!$AX$3,FALSE),"")</f>
        <v/>
      </c>
      <c r="CH147" t="str">
        <f>IF(CF147="","",Names!$K$3)</f>
        <v/>
      </c>
      <c r="CI147" t="str">
        <f>IF(CF147="","",Names!$C$11)</f>
        <v/>
      </c>
      <c r="CJ147" t="str">
        <f>IFERROR(VLOOKUP($A147,Table!$AV$5:$BI$286,Table!$BC$3,FALSE),"")</f>
        <v/>
      </c>
      <c r="CL147" s="224" t="str">
        <f>IF(CF147="","",CONCATENATE(CF147,Names!$H$3,CG147,Names!$J$3,CH147,Names!$L$3,CI147,Names!$N$3,CJ147))</f>
        <v/>
      </c>
      <c r="CO147" t="str">
        <f>IFERROR(VLOOKUP($A147,Table!$AV$5:$BI$286,Table!$AW$3,FALSE),"")</f>
        <v/>
      </c>
      <c r="CP147" t="str">
        <f>IFERROR(VLOOKUP($A147,Table!$AV$5:$BI$286,Table!$AX$3,FALSE),"")</f>
        <v/>
      </c>
      <c r="CQ147" t="str">
        <f>IF(CO147="","",Names!$K$3)</f>
        <v/>
      </c>
      <c r="CR147" t="str">
        <f>IF(CO147="","",Names!$C$11)</f>
        <v/>
      </c>
      <c r="CS147" t="str">
        <f>IFERROR(VLOOKUP($A147,Table!$AV$5:$BI$286,Table!$BF$3,FALSE),"")</f>
        <v/>
      </c>
      <c r="CU147" s="224" t="str">
        <f>IF(CO147="","",CONCATENATE(CO147,Names!$H$3,CP147,Names!$J$3,CQ147,Names!$L$3,CR147,Names!$N$3,CS147))</f>
        <v/>
      </c>
      <c r="CX147" t="str">
        <f>IFERROR(VLOOKUP($A147,Table!$AV$5:$BI$286,Table!$AW$3,FALSE),"")</f>
        <v/>
      </c>
      <c r="CY147" t="str">
        <f>IFERROR(VLOOKUP($A147,Table!$AV$5:$BI$286,Table!$AX$3,FALSE),"")</f>
        <v/>
      </c>
      <c r="CZ147" t="str">
        <f>IF(CX147="","",Names!$K$3)</f>
        <v/>
      </c>
      <c r="DA147" t="str">
        <f>IF(CX147="","",Names!$C$12)</f>
        <v/>
      </c>
      <c r="DB147" t="str">
        <f>IFERROR(VLOOKUP($A147,Table!$AV$5:$BI$286,Table!$BC$3,FALSE),"")</f>
        <v/>
      </c>
      <c r="DD147" s="224" t="str">
        <f>IF(CX147="","",CONCATENATE(CX147,Names!$H$3,CY147,Names!$J$3,CZ147,Names!$L$3,DA147,Names!$N$3,DB147))</f>
        <v/>
      </c>
      <c r="DG147" t="str">
        <f>IFERROR(VLOOKUP($A147,Table!$AV$5:$BI$286,Table!$AW$3,FALSE),"")</f>
        <v/>
      </c>
      <c r="DH147" t="str">
        <f>IFERROR(VLOOKUP($A147,Table!$AV$5:$BI$286,Table!$AX$3,FALSE),"")</f>
        <v/>
      </c>
      <c r="DI147" t="str">
        <f>IF(DG147="","",Names!$K$3)</f>
        <v/>
      </c>
      <c r="DJ147" t="str">
        <f>IF(DG147="","",Names!$C$24)</f>
        <v/>
      </c>
      <c r="DK147" t="str">
        <f>IFERROR(VLOOKUP($A147,Table!$AV$5:$BI$286,Table!$AY$3,FALSE),"")</f>
        <v/>
      </c>
      <c r="DM147" s="224" t="str">
        <f>IF(DG147="","",CONCATENATE(DG147,Names!$H$3,DH147,Names!$J$3,DI147,Names!$L$3,DJ147,Names!$N$3,DK147))</f>
        <v/>
      </c>
      <c r="DP147" s="1170" t="str">
        <f>IFERROR(VLOOKUP($A147,Table!$DI$5:$DO$286,Table!$DJ$3,FALSE),"")</f>
        <v/>
      </c>
      <c r="DQ147" s="1170" t="str">
        <f>IFERROR(VLOOKUP($A147,Table!$DI$5:$DO$286,Table!$DK$3,FALSE),"")</f>
        <v/>
      </c>
      <c r="DR147" s="1170" t="str">
        <f>IF(DP147="","",Names!$K$3)</f>
        <v/>
      </c>
      <c r="DS147" s="1170" t="str">
        <f>IF(DP147="","",Names!$C$26)</f>
        <v/>
      </c>
      <c r="DT147" s="1170" t="str">
        <f>IFERROR(VLOOKUP($A147,Table!$DI$5:$DO$286,Table!$DM$3,FALSE),"")</f>
        <v/>
      </c>
      <c r="DV147" s="224" t="str">
        <f>IF(DP147="","",CONCATENATE(DP147,Names!$H$3,DQ147,Names!$J$3,DR147,Names!$L$3,DS147,Names!$N$3,DT147))</f>
        <v/>
      </c>
      <c r="DY147" s="1170" t="str">
        <f>IFERROR(VLOOKUP($A147,Table!$DI$5:$DO$286,Table!$DJ$3,FALSE),"")</f>
        <v/>
      </c>
      <c r="DZ147" s="1170" t="str">
        <f>IFERROR(VLOOKUP($A147,Table!$DI$5:$DO$286,Table!$DK$3,FALSE),"")</f>
        <v/>
      </c>
      <c r="EA147" s="1170" t="str">
        <f>IF(DY147="","",Names!$K$3)</f>
        <v/>
      </c>
      <c r="EB147" s="1170" t="str">
        <f>IF(DY147="","",Names!$C$25)</f>
        <v/>
      </c>
      <c r="EC147" s="1170" t="str">
        <f>IFERROR(VLOOKUP($A147,Table!$DI$5:$DO$286,Table!$DM$3,FALSE),"")</f>
        <v/>
      </c>
      <c r="EE147" s="224" t="str">
        <f>IF(DY147="","",CONCATENATE(DY147,Names!$H$3,DZ147,Names!$J$3,EA147,Names!$L$3,EB147,Names!$N$3,EC147))</f>
        <v/>
      </c>
      <c r="EH147" t="str">
        <f>IFERROR(VLOOKUP($A147,TCS_C!$R$9:$U$10046,TCS_C!$S$5,FALSE),"")</f>
        <v/>
      </c>
      <c r="EI147" t="str">
        <f>IFERROR(VLOOKUP($A147,TCS_C!$R$9:$U$10046,TCS_C!$T$5,FALSE),"")</f>
        <v/>
      </c>
      <c r="EJ147" t="str">
        <f>IF(EH147="","",Names!$K$3)</f>
        <v/>
      </c>
      <c r="EK147" t="str">
        <f>IF(EH147="","",Names!$C$17)</f>
        <v/>
      </c>
      <c r="EL147" t="str">
        <f>IFERROR(VLOOKUP($A147,TCS_C!$R$9:$U$10046,TCS_C!$U$5,FALSE),"")</f>
        <v/>
      </c>
      <c r="EN147" s="224" t="str">
        <f>IF(EH147="","",CONCATENATE(EH147,Names!$H$3,EI147,Names!$J$3,EJ147,Names!$L$3,EK147,Names!$N$3,EL147))</f>
        <v/>
      </c>
      <c r="EQ147" t="str">
        <f>IFERROR(VLOOKUP($A147,Table!BT183:$BY$286,Table!$BU$3,FALSE),"")</f>
        <v/>
      </c>
      <c r="ER147" t="str">
        <f>IFERROR(VLOOKUP($A147,Table!BT183:$BY$286,Table!$BV$3,FALSE),"")</f>
        <v/>
      </c>
      <c r="ES147" t="str">
        <f>IF(EQ147="","",Names!$K$3)</f>
        <v/>
      </c>
      <c r="ET147" t="str">
        <f>IFERROR(VLOOKUP($A147,Table!BT183:$BY$286,Table!$BW$3,FALSE),"")</f>
        <v/>
      </c>
      <c r="EU147" t="str">
        <f>IFERROR(VLOOKUP($A147,Table!BT183:$BY$286,Table!$BX$3,FALSE),"")</f>
        <v/>
      </c>
      <c r="EW147" s="224" t="str">
        <f>IF(EQ147="","",CONCATENATE(EQ147,Names!$H$3,ER147,Names!$J$3,ES147,Names!$L$3,ET147,Names!$N$3,EU147))</f>
        <v/>
      </c>
      <c r="FB147" t="str">
        <f>IF(EZ147="","",Names!$K$3)</f>
        <v/>
      </c>
      <c r="FF147" s="224" t="str">
        <f>IF(EZ147="","",CONCATENATE(EZ147,Names!$H$3,FA147,Names!$J$3,FB147,Names!$L$3,FC147,Names!$N$3,FD147))</f>
        <v/>
      </c>
      <c r="FG147" s="1266" t="str">
        <f>IF(EZ147="","",CONCATENATE(FC147,Names!$N$3,FD147))</f>
        <v/>
      </c>
    </row>
    <row r="148" spans="1:163">
      <c r="A148" s="72">
        <v>145</v>
      </c>
      <c r="C148" t="str">
        <f>IFERROR(VLOOKUP($A148,Table!$AL$5:$AS$286,Table!$AM$3,FALSE),"")</f>
        <v/>
      </c>
      <c r="D148" t="str">
        <f>IFERROR(VLOOKUP($A148,Table!$AL$5:$AS$286,Table!$AN$3,FALSE),"")</f>
        <v/>
      </c>
      <c r="E148" t="str">
        <f>IF(C148="","",Names!$K$3)</f>
        <v/>
      </c>
      <c r="F148" t="str">
        <f>IF(C148="","",Names!$C$5)</f>
        <v/>
      </c>
      <c r="G148" t="str">
        <f>IFERROR(VLOOKUP($A148,Table!$AL$5:$AS$286,Table!$AO$3,FALSE),"")</f>
        <v/>
      </c>
      <c r="I148" s="224" t="str">
        <f>IF(C148="","",CONCATENATE(C148,Names!$H$3,D148,Names!$J$3,E148,Names!$L$3,F148,Names!$N$3,G148))</f>
        <v/>
      </c>
      <c r="L148" s="1170" t="str">
        <f>IFERROR(VLOOKUP($A148,Table!$AV$5:$BK$286,Table!$AW$3,FALSE),"")</f>
        <v/>
      </c>
      <c r="M148" s="1170" t="str">
        <f>IFERROR(VLOOKUP($A148,Table!$AV$5:$BK$286,Table!$AX$3,FALSE),"")</f>
        <v/>
      </c>
      <c r="N148" s="1170" t="str">
        <f>IF(L148="","",Names!$K$3)</f>
        <v/>
      </c>
      <c r="O148" s="1170" t="str">
        <f>IF(L148="","",Names!$C$9)</f>
        <v/>
      </c>
      <c r="P148" s="1170" t="str">
        <f>IFERROR(VLOOKUP($A148,Table!$AV$5:$BK$286,Table!$AY$3,FALSE),"")</f>
        <v/>
      </c>
      <c r="R148" s="224" t="str">
        <f>IF(L148="","",CONCATENATE(L148,Names!$H$3,M148,Names!$J$3,N148,Names!$L$3,O148,Names!$N$3,P148))</f>
        <v/>
      </c>
      <c r="U148" t="str">
        <f>IFERROR(VLOOKUP($A148,Table!$AV$5:$BI$286,Table!$AW$3,FALSE),"")</f>
        <v/>
      </c>
      <c r="V148" t="str">
        <f>IFERROR(VLOOKUP($A148,Table!$AV$5:$BI$286,Table!$AX$3,FALSE),"")</f>
        <v/>
      </c>
      <c r="W148" t="str">
        <f>IF(U148="","",Names!$K$3)</f>
        <v/>
      </c>
      <c r="X148" t="str">
        <f>IF(U148="","",Names!$C$6)</f>
        <v/>
      </c>
      <c r="Y148" t="str">
        <f>IFERROR(VLOOKUP($A148,Table!$AV$5:$BI$286,Table!$AY$3,FALSE),"")</f>
        <v/>
      </c>
      <c r="AA148" s="224" t="str">
        <f>IF(U148="","",CONCATENATE(U148,Names!$H$3,V148,Names!$J$3,W148,Names!$L$3,X148,Names!$N$3,Y148))</f>
        <v/>
      </c>
      <c r="AD148" t="str">
        <f>IFERROR(VLOOKUP($A148,Table!$AV$5:$BI$286,Table!$AW$3,FALSE),"")</f>
        <v/>
      </c>
      <c r="AE148" t="str">
        <f>IFERROR(VLOOKUP($A148,Table!$AV$5:$BI$286,Table!$AX$3,FALSE),"")</f>
        <v/>
      </c>
      <c r="AF148" t="str">
        <f>IF(AD148="","",Names!$K$3)</f>
        <v/>
      </c>
      <c r="AG148" t="str">
        <f>IF(AD148="","",Names!$C$7)</f>
        <v/>
      </c>
      <c r="AH148" t="str">
        <f>IFERROR(VLOOKUP($A148,Table!$AV$5:$BI$286,Table!$AY$3,FALSE),"")</f>
        <v/>
      </c>
      <c r="AJ148" s="224" t="str">
        <f>IF(AD148="","",CONCATENATE(AD148,Names!$H$3,AE148,Names!$J$3,AF148,Names!$L$3,AG148,Names!$N$3,AH148))</f>
        <v/>
      </c>
      <c r="AM148" t="str">
        <f>IFERROR(VLOOKUP($A148,Table!$AV$5:$BI$286,Table!$AW$3,FALSE),"")</f>
        <v/>
      </c>
      <c r="AN148" t="str">
        <f>IFERROR(VLOOKUP($A148,Table!$AV$5:$BI$286,Table!$AX$3,FALSE),"")</f>
        <v/>
      </c>
      <c r="AO148" t="str">
        <f>IF(AM148="","",Names!$K$3)</f>
        <v/>
      </c>
      <c r="AP148" t="str">
        <f>IF(AM148="","",Names!$C$8)</f>
        <v/>
      </c>
      <c r="AQ148" t="str">
        <f>IFERROR(VLOOKUP($A148,Table!$AV$5:$BI$286,Table!$AY$3,FALSE),"")</f>
        <v/>
      </c>
      <c r="AS148" s="224" t="str">
        <f>IF(AM148="","",CONCATENATE(AM148,Names!$H$3,AN148,Names!$J$3,AO148,Names!$L$3,AP148,Names!$N$3,AQ148))</f>
        <v/>
      </c>
      <c r="AV148" t="str">
        <f>IFERROR(VLOOKUP($A148,Table!$AL$5:$AS$286,Table!$AM$3,FALSE),"")</f>
        <v/>
      </c>
      <c r="AW148" t="str">
        <f>IFERROR(VLOOKUP($A148,Table!$AL$5:$AS$286,Table!$AN$3,FALSE),"")</f>
        <v/>
      </c>
      <c r="AX148" t="str">
        <f>IF(AV148="","",Names!$K$3)</f>
        <v/>
      </c>
      <c r="AY148" t="str">
        <f>IF(AV148="","",Names!$C$10)</f>
        <v/>
      </c>
      <c r="AZ148" t="str">
        <f>IFERROR(VLOOKUP($A148,Table!$AL$5:$AS$286,Table!$AQ$3,FALSE),"")</f>
        <v/>
      </c>
      <c r="BB148" s="224" t="str">
        <f>IF(AV148="","",CONCATENATE(AV148,Names!$H$3,AW148,Names!$J$3,AX148,Names!$L$3,AY148,Names!$N$3,AZ148))</f>
        <v/>
      </c>
      <c r="BE148" t="str">
        <f>IFERROR(VLOOKUP($A148,Table!$AV$5:$BI$286,Table!$AW$3,FALSE),"")</f>
        <v/>
      </c>
      <c r="BF148" t="str">
        <f>IFERROR(VLOOKUP($A148,Table!$AV$5:$BI$286,Table!$AX$3,FALSE),"")</f>
        <v/>
      </c>
      <c r="BG148" t="str">
        <f>IF(BE148="","",Names!$K$3)</f>
        <v/>
      </c>
      <c r="BH148" t="str">
        <f>IF(BE148="","",Names!$C$10)</f>
        <v/>
      </c>
      <c r="BI148" t="str">
        <f>IFERROR(VLOOKUP($A148,Table!$AV$5:$BI$286,Table!$BC$3,FALSE),"")</f>
        <v/>
      </c>
      <c r="BK148" s="224" t="str">
        <f>IF(BE148="","",CONCATENATE(BE148,Names!$H$3,BF148,Names!$J$3,BG148,Names!$L$3,BH148,Names!$N$3,BI148))</f>
        <v/>
      </c>
      <c r="BN148" t="str">
        <f>IFERROR(VLOOKUP($A148,Table!$AV$5:$BI$286,Table!$AW$3,FALSE),"")</f>
        <v/>
      </c>
      <c r="BO148" t="str">
        <f>IFERROR(VLOOKUP($A148,Table!$AV$5:$BI$286,Table!$AX$3,FALSE),"")</f>
        <v/>
      </c>
      <c r="BP148" t="str">
        <f>IF(BN148="","",Names!$K$3)</f>
        <v/>
      </c>
      <c r="BQ148" t="str">
        <f>IF(BN148="","",Names!$C$10)</f>
        <v/>
      </c>
      <c r="BR148" t="str">
        <f>IFERROR(VLOOKUP($A148,Table!$AV$5:$BI$286,Table!$BF$3,FALSE),"")</f>
        <v/>
      </c>
      <c r="BT148" s="224" t="str">
        <f>IF(BN148="","",CONCATENATE(BN148,Names!$H$3,BO148,Names!$J$3,BP148,Names!$L$3,BQ148,Names!$N$3,BR148))</f>
        <v/>
      </c>
      <c r="BW148" t="str">
        <f>IFERROR(VLOOKUP($A148,Table!$AL$5:$AS$286,Table!$AM$3,FALSE),"")</f>
        <v/>
      </c>
      <c r="BX148" t="str">
        <f>IFERROR(VLOOKUP($A148,Table!$AL$5:$AS$286,Table!$AN$3,FALSE),"")</f>
        <v/>
      </c>
      <c r="BY148" t="str">
        <f>IF(BW148="","",Names!$K$3)</f>
        <v/>
      </c>
      <c r="BZ148" t="str">
        <f>IF(BW148="","",Names!$C$11)</f>
        <v/>
      </c>
      <c r="CA148" t="str">
        <f>IFERROR(VLOOKUP($A148,Table!$AL$5:$AS$286,Table!$AQ$3,FALSE),"")</f>
        <v/>
      </c>
      <c r="CC148" s="224" t="str">
        <f>IF(BW148="","",CONCATENATE(BW148,Names!$H$3,BX148,Names!$J$3,BY148,Names!$L$3,BZ148,Names!$N$3,CA148))</f>
        <v/>
      </c>
      <c r="CF148" t="str">
        <f>IFERROR(VLOOKUP($A148,Table!$AV$5:$BI$286,Table!$AW$3,FALSE),"")</f>
        <v/>
      </c>
      <c r="CG148" t="str">
        <f>IFERROR(VLOOKUP($A148,Table!$AV$5:$BI$286,Table!$AX$3,FALSE),"")</f>
        <v/>
      </c>
      <c r="CH148" t="str">
        <f>IF(CF148="","",Names!$K$3)</f>
        <v/>
      </c>
      <c r="CI148" t="str">
        <f>IF(CF148="","",Names!$C$11)</f>
        <v/>
      </c>
      <c r="CJ148" t="str">
        <f>IFERROR(VLOOKUP($A148,Table!$AV$5:$BI$286,Table!$BC$3,FALSE),"")</f>
        <v/>
      </c>
      <c r="CL148" s="224" t="str">
        <f>IF(CF148="","",CONCATENATE(CF148,Names!$H$3,CG148,Names!$J$3,CH148,Names!$L$3,CI148,Names!$N$3,CJ148))</f>
        <v/>
      </c>
      <c r="CO148" t="str">
        <f>IFERROR(VLOOKUP($A148,Table!$AV$5:$BI$286,Table!$AW$3,FALSE),"")</f>
        <v/>
      </c>
      <c r="CP148" t="str">
        <f>IFERROR(VLOOKUP($A148,Table!$AV$5:$BI$286,Table!$AX$3,FALSE),"")</f>
        <v/>
      </c>
      <c r="CQ148" t="str">
        <f>IF(CO148="","",Names!$K$3)</f>
        <v/>
      </c>
      <c r="CR148" t="str">
        <f>IF(CO148="","",Names!$C$11)</f>
        <v/>
      </c>
      <c r="CS148" t="str">
        <f>IFERROR(VLOOKUP($A148,Table!$AV$5:$BI$286,Table!$BF$3,FALSE),"")</f>
        <v/>
      </c>
      <c r="CU148" s="224" t="str">
        <f>IF(CO148="","",CONCATENATE(CO148,Names!$H$3,CP148,Names!$J$3,CQ148,Names!$L$3,CR148,Names!$N$3,CS148))</f>
        <v/>
      </c>
      <c r="CX148" t="str">
        <f>IFERROR(VLOOKUP($A148,Table!$AV$5:$BI$286,Table!$AW$3,FALSE),"")</f>
        <v/>
      </c>
      <c r="CY148" t="str">
        <f>IFERROR(VLOOKUP($A148,Table!$AV$5:$BI$286,Table!$AX$3,FALSE),"")</f>
        <v/>
      </c>
      <c r="CZ148" t="str">
        <f>IF(CX148="","",Names!$K$3)</f>
        <v/>
      </c>
      <c r="DA148" t="str">
        <f>IF(CX148="","",Names!$C$12)</f>
        <v/>
      </c>
      <c r="DB148" t="str">
        <f>IFERROR(VLOOKUP($A148,Table!$AV$5:$BI$286,Table!$BC$3,FALSE),"")</f>
        <v/>
      </c>
      <c r="DD148" s="224" t="str">
        <f>IF(CX148="","",CONCATENATE(CX148,Names!$H$3,CY148,Names!$J$3,CZ148,Names!$L$3,DA148,Names!$N$3,DB148))</f>
        <v/>
      </c>
      <c r="DG148" t="str">
        <f>IFERROR(VLOOKUP($A148,Table!$AV$5:$BI$286,Table!$AW$3,FALSE),"")</f>
        <v/>
      </c>
      <c r="DH148" t="str">
        <f>IFERROR(VLOOKUP($A148,Table!$AV$5:$BI$286,Table!$AX$3,FALSE),"")</f>
        <v/>
      </c>
      <c r="DI148" t="str">
        <f>IF(DG148="","",Names!$K$3)</f>
        <v/>
      </c>
      <c r="DJ148" t="str">
        <f>IF(DG148="","",Names!$C$24)</f>
        <v/>
      </c>
      <c r="DK148" t="str">
        <f>IFERROR(VLOOKUP($A148,Table!$AV$5:$BI$286,Table!$AY$3,FALSE),"")</f>
        <v/>
      </c>
      <c r="DM148" s="224" t="str">
        <f>IF(DG148="","",CONCATENATE(DG148,Names!$H$3,DH148,Names!$J$3,DI148,Names!$L$3,DJ148,Names!$N$3,DK148))</f>
        <v/>
      </c>
      <c r="DP148" s="1170" t="str">
        <f>IFERROR(VLOOKUP($A148,Table!$DI$5:$DO$286,Table!$DJ$3,FALSE),"")</f>
        <v/>
      </c>
      <c r="DQ148" s="1170" t="str">
        <f>IFERROR(VLOOKUP($A148,Table!$DI$5:$DO$286,Table!$DK$3,FALSE),"")</f>
        <v/>
      </c>
      <c r="DR148" s="1170" t="str">
        <f>IF(DP148="","",Names!$K$3)</f>
        <v/>
      </c>
      <c r="DS148" s="1170" t="str">
        <f>IF(DP148="","",Names!$C$26)</f>
        <v/>
      </c>
      <c r="DT148" s="1170" t="str">
        <f>IFERROR(VLOOKUP($A148,Table!$DI$5:$DO$286,Table!$DM$3,FALSE),"")</f>
        <v/>
      </c>
      <c r="DV148" s="224" t="str">
        <f>IF(DP148="","",CONCATENATE(DP148,Names!$H$3,DQ148,Names!$J$3,DR148,Names!$L$3,DS148,Names!$N$3,DT148))</f>
        <v/>
      </c>
      <c r="DY148" s="1170" t="str">
        <f>IFERROR(VLOOKUP($A148,Table!$DI$5:$DO$286,Table!$DJ$3,FALSE),"")</f>
        <v/>
      </c>
      <c r="DZ148" s="1170" t="str">
        <f>IFERROR(VLOOKUP($A148,Table!$DI$5:$DO$286,Table!$DK$3,FALSE),"")</f>
        <v/>
      </c>
      <c r="EA148" s="1170" t="str">
        <f>IF(DY148="","",Names!$K$3)</f>
        <v/>
      </c>
      <c r="EB148" s="1170" t="str">
        <f>IF(DY148="","",Names!$C$25)</f>
        <v/>
      </c>
      <c r="EC148" s="1170" t="str">
        <f>IFERROR(VLOOKUP($A148,Table!$DI$5:$DO$286,Table!$DM$3,FALSE),"")</f>
        <v/>
      </c>
      <c r="EE148" s="224" t="str">
        <f>IF(DY148="","",CONCATENATE(DY148,Names!$H$3,DZ148,Names!$J$3,EA148,Names!$L$3,EB148,Names!$N$3,EC148))</f>
        <v/>
      </c>
      <c r="EH148" t="str">
        <f>IFERROR(VLOOKUP($A148,TCS_C!$R$9:$U$10046,TCS_C!$S$5,FALSE),"")</f>
        <v/>
      </c>
      <c r="EI148" t="str">
        <f>IFERROR(VLOOKUP($A148,TCS_C!$R$9:$U$10046,TCS_C!$T$5,FALSE),"")</f>
        <v/>
      </c>
      <c r="EJ148" t="str">
        <f>IF(EH148="","",Names!$K$3)</f>
        <v/>
      </c>
      <c r="EK148" t="str">
        <f>IF(EH148="","",Names!$C$17)</f>
        <v/>
      </c>
      <c r="EL148" t="str">
        <f>IFERROR(VLOOKUP($A148,TCS_C!$R$9:$U$10046,TCS_C!$U$5,FALSE),"")</f>
        <v/>
      </c>
      <c r="EN148" s="224" t="str">
        <f>IF(EH148="","",CONCATENATE(EH148,Names!$H$3,EI148,Names!$J$3,EJ148,Names!$L$3,EK148,Names!$N$3,EL148))</f>
        <v/>
      </c>
      <c r="EQ148" t="str">
        <f>IFERROR(VLOOKUP($A148,Table!BT184:$BY$286,Table!$BU$3,FALSE),"")</f>
        <v/>
      </c>
      <c r="ER148" t="str">
        <f>IFERROR(VLOOKUP($A148,Table!BT184:$BY$286,Table!$BV$3,FALSE),"")</f>
        <v/>
      </c>
      <c r="ES148" t="str">
        <f>IF(EQ148="","",Names!$K$3)</f>
        <v/>
      </c>
      <c r="ET148" t="str">
        <f>IFERROR(VLOOKUP($A148,Table!BT184:$BY$286,Table!$BW$3,FALSE),"")</f>
        <v/>
      </c>
      <c r="EU148" t="str">
        <f>IFERROR(VLOOKUP($A148,Table!BT184:$BY$286,Table!$BX$3,FALSE),"")</f>
        <v/>
      </c>
      <c r="EW148" s="224" t="str">
        <f>IF(EQ148="","",CONCATENATE(EQ148,Names!$H$3,ER148,Names!$J$3,ES148,Names!$L$3,ET148,Names!$N$3,EU148))</f>
        <v/>
      </c>
      <c r="FB148" t="str">
        <f>IF(EZ148="","",Names!$K$3)</f>
        <v/>
      </c>
      <c r="FF148" s="224" t="str">
        <f>IF(EZ148="","",CONCATENATE(EZ148,Names!$H$3,FA148,Names!$J$3,FB148,Names!$L$3,FC148,Names!$N$3,FD148))</f>
        <v/>
      </c>
      <c r="FG148" s="1266" t="str">
        <f>IF(EZ148="","",CONCATENATE(FC148,Names!$N$3,FD148))</f>
        <v/>
      </c>
    </row>
    <row r="149" spans="1:163">
      <c r="A149" s="72">
        <v>146</v>
      </c>
      <c r="C149" t="str">
        <f>IFERROR(VLOOKUP($A149,Table!$AL$5:$AS$286,Table!$AM$3,FALSE),"")</f>
        <v/>
      </c>
      <c r="D149" t="str">
        <f>IFERROR(VLOOKUP($A149,Table!$AL$5:$AS$286,Table!$AN$3,FALSE),"")</f>
        <v/>
      </c>
      <c r="E149" t="str">
        <f>IF(C149="","",Names!$K$3)</f>
        <v/>
      </c>
      <c r="F149" t="str">
        <f>IF(C149="","",Names!$C$5)</f>
        <v/>
      </c>
      <c r="G149" t="str">
        <f>IFERROR(VLOOKUP($A149,Table!$AL$5:$AS$286,Table!$AO$3,FALSE),"")</f>
        <v/>
      </c>
      <c r="I149" s="224" t="str">
        <f>IF(C149="","",CONCATENATE(C149,Names!$H$3,D149,Names!$J$3,E149,Names!$L$3,F149,Names!$N$3,G149))</f>
        <v/>
      </c>
      <c r="L149" s="1170" t="str">
        <f>IFERROR(VLOOKUP($A149,Table!$AV$5:$BK$286,Table!$AW$3,FALSE),"")</f>
        <v/>
      </c>
      <c r="M149" s="1170" t="str">
        <f>IFERROR(VLOOKUP($A149,Table!$AV$5:$BK$286,Table!$AX$3,FALSE),"")</f>
        <v/>
      </c>
      <c r="N149" s="1170" t="str">
        <f>IF(L149="","",Names!$K$3)</f>
        <v/>
      </c>
      <c r="O149" s="1170" t="str">
        <f>IF(L149="","",Names!$C$9)</f>
        <v/>
      </c>
      <c r="P149" s="1170" t="str">
        <f>IFERROR(VLOOKUP($A149,Table!$AV$5:$BK$286,Table!$AY$3,FALSE),"")</f>
        <v/>
      </c>
      <c r="R149" s="224" t="str">
        <f>IF(L149="","",CONCATENATE(L149,Names!$H$3,M149,Names!$J$3,N149,Names!$L$3,O149,Names!$N$3,P149))</f>
        <v/>
      </c>
      <c r="U149" t="str">
        <f>IFERROR(VLOOKUP($A149,Table!$AV$5:$BI$286,Table!$AW$3,FALSE),"")</f>
        <v/>
      </c>
      <c r="V149" t="str">
        <f>IFERROR(VLOOKUP($A149,Table!$AV$5:$BI$286,Table!$AX$3,FALSE),"")</f>
        <v/>
      </c>
      <c r="W149" t="str">
        <f>IF(U149="","",Names!$K$3)</f>
        <v/>
      </c>
      <c r="X149" t="str">
        <f>IF(U149="","",Names!$C$6)</f>
        <v/>
      </c>
      <c r="Y149" t="str">
        <f>IFERROR(VLOOKUP($A149,Table!$AV$5:$BI$286,Table!$AY$3,FALSE),"")</f>
        <v/>
      </c>
      <c r="AA149" s="224" t="str">
        <f>IF(U149="","",CONCATENATE(U149,Names!$H$3,V149,Names!$J$3,W149,Names!$L$3,X149,Names!$N$3,Y149))</f>
        <v/>
      </c>
      <c r="AD149" t="str">
        <f>IFERROR(VLOOKUP($A149,Table!$AV$5:$BI$286,Table!$AW$3,FALSE),"")</f>
        <v/>
      </c>
      <c r="AE149" t="str">
        <f>IFERROR(VLOOKUP($A149,Table!$AV$5:$BI$286,Table!$AX$3,FALSE),"")</f>
        <v/>
      </c>
      <c r="AF149" t="str">
        <f>IF(AD149="","",Names!$K$3)</f>
        <v/>
      </c>
      <c r="AG149" t="str">
        <f>IF(AD149="","",Names!$C$7)</f>
        <v/>
      </c>
      <c r="AH149" t="str">
        <f>IFERROR(VLOOKUP($A149,Table!$AV$5:$BI$286,Table!$AY$3,FALSE),"")</f>
        <v/>
      </c>
      <c r="AJ149" s="224" t="str">
        <f>IF(AD149="","",CONCATENATE(AD149,Names!$H$3,AE149,Names!$J$3,AF149,Names!$L$3,AG149,Names!$N$3,AH149))</f>
        <v/>
      </c>
      <c r="AM149" t="str">
        <f>IFERROR(VLOOKUP($A149,Table!$AV$5:$BI$286,Table!$AW$3,FALSE),"")</f>
        <v/>
      </c>
      <c r="AN149" t="str">
        <f>IFERROR(VLOOKUP($A149,Table!$AV$5:$BI$286,Table!$AX$3,FALSE),"")</f>
        <v/>
      </c>
      <c r="AO149" t="str">
        <f>IF(AM149="","",Names!$K$3)</f>
        <v/>
      </c>
      <c r="AP149" t="str">
        <f>IF(AM149="","",Names!$C$8)</f>
        <v/>
      </c>
      <c r="AQ149" t="str">
        <f>IFERROR(VLOOKUP($A149,Table!$AV$5:$BI$286,Table!$AY$3,FALSE),"")</f>
        <v/>
      </c>
      <c r="AS149" s="224" t="str">
        <f>IF(AM149="","",CONCATENATE(AM149,Names!$H$3,AN149,Names!$J$3,AO149,Names!$L$3,AP149,Names!$N$3,AQ149))</f>
        <v/>
      </c>
      <c r="AV149" t="str">
        <f>IFERROR(VLOOKUP($A149,Table!$AL$5:$AS$286,Table!$AM$3,FALSE),"")</f>
        <v/>
      </c>
      <c r="AW149" t="str">
        <f>IFERROR(VLOOKUP($A149,Table!$AL$5:$AS$286,Table!$AN$3,FALSE),"")</f>
        <v/>
      </c>
      <c r="AX149" t="str">
        <f>IF(AV149="","",Names!$K$3)</f>
        <v/>
      </c>
      <c r="AY149" t="str">
        <f>IF(AV149="","",Names!$C$10)</f>
        <v/>
      </c>
      <c r="AZ149" t="str">
        <f>IFERROR(VLOOKUP($A149,Table!$AL$5:$AS$286,Table!$AQ$3,FALSE),"")</f>
        <v/>
      </c>
      <c r="BB149" s="224" t="str">
        <f>IF(AV149="","",CONCATENATE(AV149,Names!$H$3,AW149,Names!$J$3,AX149,Names!$L$3,AY149,Names!$N$3,AZ149))</f>
        <v/>
      </c>
      <c r="BE149" t="str">
        <f>IFERROR(VLOOKUP($A149,Table!$AV$5:$BI$286,Table!$AW$3,FALSE),"")</f>
        <v/>
      </c>
      <c r="BF149" t="str">
        <f>IFERROR(VLOOKUP($A149,Table!$AV$5:$BI$286,Table!$AX$3,FALSE),"")</f>
        <v/>
      </c>
      <c r="BG149" t="str">
        <f>IF(BE149="","",Names!$K$3)</f>
        <v/>
      </c>
      <c r="BH149" t="str">
        <f>IF(BE149="","",Names!$C$10)</f>
        <v/>
      </c>
      <c r="BI149" t="str">
        <f>IFERROR(VLOOKUP($A149,Table!$AV$5:$BI$286,Table!$BC$3,FALSE),"")</f>
        <v/>
      </c>
      <c r="BK149" s="224" t="str">
        <f>IF(BE149="","",CONCATENATE(BE149,Names!$H$3,BF149,Names!$J$3,BG149,Names!$L$3,BH149,Names!$N$3,BI149))</f>
        <v/>
      </c>
      <c r="BN149" t="str">
        <f>IFERROR(VLOOKUP($A149,Table!$AV$5:$BI$286,Table!$AW$3,FALSE),"")</f>
        <v/>
      </c>
      <c r="BO149" t="str">
        <f>IFERROR(VLOOKUP($A149,Table!$AV$5:$BI$286,Table!$AX$3,FALSE),"")</f>
        <v/>
      </c>
      <c r="BP149" t="str">
        <f>IF(BN149="","",Names!$K$3)</f>
        <v/>
      </c>
      <c r="BQ149" t="str">
        <f>IF(BN149="","",Names!$C$10)</f>
        <v/>
      </c>
      <c r="BR149" t="str">
        <f>IFERROR(VLOOKUP($A149,Table!$AV$5:$BI$286,Table!$BF$3,FALSE),"")</f>
        <v/>
      </c>
      <c r="BT149" s="224" t="str">
        <f>IF(BN149="","",CONCATENATE(BN149,Names!$H$3,BO149,Names!$J$3,BP149,Names!$L$3,BQ149,Names!$N$3,BR149))</f>
        <v/>
      </c>
      <c r="BW149" t="str">
        <f>IFERROR(VLOOKUP($A149,Table!$AL$5:$AS$286,Table!$AM$3,FALSE),"")</f>
        <v/>
      </c>
      <c r="BX149" t="str">
        <f>IFERROR(VLOOKUP($A149,Table!$AL$5:$AS$286,Table!$AN$3,FALSE),"")</f>
        <v/>
      </c>
      <c r="BY149" t="str">
        <f>IF(BW149="","",Names!$K$3)</f>
        <v/>
      </c>
      <c r="BZ149" t="str">
        <f>IF(BW149="","",Names!$C$11)</f>
        <v/>
      </c>
      <c r="CA149" t="str">
        <f>IFERROR(VLOOKUP($A149,Table!$AL$5:$AS$286,Table!$AQ$3,FALSE),"")</f>
        <v/>
      </c>
      <c r="CC149" s="224" t="str">
        <f>IF(BW149="","",CONCATENATE(BW149,Names!$H$3,BX149,Names!$J$3,BY149,Names!$L$3,BZ149,Names!$N$3,CA149))</f>
        <v/>
      </c>
      <c r="CF149" t="str">
        <f>IFERROR(VLOOKUP($A149,Table!$AV$5:$BI$286,Table!$AW$3,FALSE),"")</f>
        <v/>
      </c>
      <c r="CG149" t="str">
        <f>IFERROR(VLOOKUP($A149,Table!$AV$5:$BI$286,Table!$AX$3,FALSE),"")</f>
        <v/>
      </c>
      <c r="CH149" t="str">
        <f>IF(CF149="","",Names!$K$3)</f>
        <v/>
      </c>
      <c r="CI149" t="str">
        <f>IF(CF149="","",Names!$C$11)</f>
        <v/>
      </c>
      <c r="CJ149" t="str">
        <f>IFERROR(VLOOKUP($A149,Table!$AV$5:$BI$286,Table!$BC$3,FALSE),"")</f>
        <v/>
      </c>
      <c r="CL149" s="224" t="str">
        <f>IF(CF149="","",CONCATENATE(CF149,Names!$H$3,CG149,Names!$J$3,CH149,Names!$L$3,CI149,Names!$N$3,CJ149))</f>
        <v/>
      </c>
      <c r="CO149" t="str">
        <f>IFERROR(VLOOKUP($A149,Table!$AV$5:$BI$286,Table!$AW$3,FALSE),"")</f>
        <v/>
      </c>
      <c r="CP149" t="str">
        <f>IFERROR(VLOOKUP($A149,Table!$AV$5:$BI$286,Table!$AX$3,FALSE),"")</f>
        <v/>
      </c>
      <c r="CQ149" t="str">
        <f>IF(CO149="","",Names!$K$3)</f>
        <v/>
      </c>
      <c r="CR149" t="str">
        <f>IF(CO149="","",Names!$C$11)</f>
        <v/>
      </c>
      <c r="CS149" t="str">
        <f>IFERROR(VLOOKUP($A149,Table!$AV$5:$BI$286,Table!$BF$3,FALSE),"")</f>
        <v/>
      </c>
      <c r="CU149" s="224" t="str">
        <f>IF(CO149="","",CONCATENATE(CO149,Names!$H$3,CP149,Names!$J$3,CQ149,Names!$L$3,CR149,Names!$N$3,CS149))</f>
        <v/>
      </c>
      <c r="CX149" t="str">
        <f>IFERROR(VLOOKUP($A149,Table!$AV$5:$BI$286,Table!$AW$3,FALSE),"")</f>
        <v/>
      </c>
      <c r="CY149" t="str">
        <f>IFERROR(VLOOKUP($A149,Table!$AV$5:$BI$286,Table!$AX$3,FALSE),"")</f>
        <v/>
      </c>
      <c r="CZ149" t="str">
        <f>IF(CX149="","",Names!$K$3)</f>
        <v/>
      </c>
      <c r="DA149" t="str">
        <f>IF(CX149="","",Names!$C$12)</f>
        <v/>
      </c>
      <c r="DB149" t="str">
        <f>IFERROR(VLOOKUP($A149,Table!$AV$5:$BI$286,Table!$BC$3,FALSE),"")</f>
        <v/>
      </c>
      <c r="DD149" s="224" t="str">
        <f>IF(CX149="","",CONCATENATE(CX149,Names!$H$3,CY149,Names!$J$3,CZ149,Names!$L$3,DA149,Names!$N$3,DB149))</f>
        <v/>
      </c>
      <c r="DG149" t="str">
        <f>IFERROR(VLOOKUP($A149,Table!$AV$5:$BI$286,Table!$AW$3,FALSE),"")</f>
        <v/>
      </c>
      <c r="DH149" t="str">
        <f>IFERROR(VLOOKUP($A149,Table!$AV$5:$BI$286,Table!$AX$3,FALSE),"")</f>
        <v/>
      </c>
      <c r="DI149" t="str">
        <f>IF(DG149="","",Names!$K$3)</f>
        <v/>
      </c>
      <c r="DJ149" t="str">
        <f>IF(DG149="","",Names!$C$24)</f>
        <v/>
      </c>
      <c r="DK149" t="str">
        <f>IFERROR(VLOOKUP($A149,Table!$AV$5:$BI$286,Table!$AY$3,FALSE),"")</f>
        <v/>
      </c>
      <c r="DM149" s="224" t="str">
        <f>IF(DG149="","",CONCATENATE(DG149,Names!$H$3,DH149,Names!$J$3,DI149,Names!$L$3,DJ149,Names!$N$3,DK149))</f>
        <v/>
      </c>
      <c r="DP149" s="1170" t="str">
        <f>IFERROR(VLOOKUP($A149,Table!$DI$5:$DO$286,Table!$DJ$3,FALSE),"")</f>
        <v/>
      </c>
      <c r="DQ149" s="1170" t="str">
        <f>IFERROR(VLOOKUP($A149,Table!$DI$5:$DO$286,Table!$DK$3,FALSE),"")</f>
        <v/>
      </c>
      <c r="DR149" s="1170" t="str">
        <f>IF(DP149="","",Names!$K$3)</f>
        <v/>
      </c>
      <c r="DS149" s="1170" t="str">
        <f>IF(DP149="","",Names!$C$26)</f>
        <v/>
      </c>
      <c r="DT149" s="1170" t="str">
        <f>IFERROR(VLOOKUP($A149,Table!$DI$5:$DO$286,Table!$DM$3,FALSE),"")</f>
        <v/>
      </c>
      <c r="DV149" s="224" t="str">
        <f>IF(DP149="","",CONCATENATE(DP149,Names!$H$3,DQ149,Names!$J$3,DR149,Names!$L$3,DS149,Names!$N$3,DT149))</f>
        <v/>
      </c>
      <c r="DY149" s="1170" t="str">
        <f>IFERROR(VLOOKUP($A149,Table!$DI$5:$DO$286,Table!$DJ$3,FALSE),"")</f>
        <v/>
      </c>
      <c r="DZ149" s="1170" t="str">
        <f>IFERROR(VLOOKUP($A149,Table!$DI$5:$DO$286,Table!$DK$3,FALSE),"")</f>
        <v/>
      </c>
      <c r="EA149" s="1170" t="str">
        <f>IF(DY149="","",Names!$K$3)</f>
        <v/>
      </c>
      <c r="EB149" s="1170" t="str">
        <f>IF(DY149="","",Names!$C$25)</f>
        <v/>
      </c>
      <c r="EC149" s="1170" t="str">
        <f>IFERROR(VLOOKUP($A149,Table!$DI$5:$DO$286,Table!$DM$3,FALSE),"")</f>
        <v/>
      </c>
      <c r="EE149" s="224" t="str">
        <f>IF(DY149="","",CONCATENATE(DY149,Names!$H$3,DZ149,Names!$J$3,EA149,Names!$L$3,EB149,Names!$N$3,EC149))</f>
        <v/>
      </c>
      <c r="EH149" t="str">
        <f>IFERROR(VLOOKUP($A149,TCS_C!$R$9:$U$10046,TCS_C!$S$5,FALSE),"")</f>
        <v/>
      </c>
      <c r="EI149" t="str">
        <f>IFERROR(VLOOKUP($A149,TCS_C!$R$9:$U$10046,TCS_C!$T$5,FALSE),"")</f>
        <v/>
      </c>
      <c r="EJ149" t="str">
        <f>IF(EH149="","",Names!$K$3)</f>
        <v/>
      </c>
      <c r="EK149" t="str">
        <f>IF(EH149="","",Names!$C$17)</f>
        <v/>
      </c>
      <c r="EL149" t="str">
        <f>IFERROR(VLOOKUP($A149,TCS_C!$R$9:$U$10046,TCS_C!$U$5,FALSE),"")</f>
        <v/>
      </c>
      <c r="EN149" s="224" t="str">
        <f>IF(EH149="","",CONCATENATE(EH149,Names!$H$3,EI149,Names!$J$3,EJ149,Names!$L$3,EK149,Names!$N$3,EL149))</f>
        <v/>
      </c>
      <c r="EQ149" t="str">
        <f>IFERROR(VLOOKUP($A149,Table!BT185:$BY$286,Table!$BU$3,FALSE),"")</f>
        <v/>
      </c>
      <c r="ER149" t="str">
        <f>IFERROR(VLOOKUP($A149,Table!BT185:$BY$286,Table!$BV$3,FALSE),"")</f>
        <v/>
      </c>
      <c r="ES149" t="str">
        <f>IF(EQ149="","",Names!$K$3)</f>
        <v/>
      </c>
      <c r="ET149" t="str">
        <f>IFERROR(VLOOKUP($A149,Table!BT185:$BY$286,Table!$BW$3,FALSE),"")</f>
        <v/>
      </c>
      <c r="EU149" t="str">
        <f>IFERROR(VLOOKUP($A149,Table!BT185:$BY$286,Table!$BX$3,FALSE),"")</f>
        <v/>
      </c>
      <c r="EW149" s="224" t="str">
        <f>IF(EQ149="","",CONCATENATE(EQ149,Names!$H$3,ER149,Names!$J$3,ES149,Names!$L$3,ET149,Names!$N$3,EU149))</f>
        <v/>
      </c>
      <c r="FB149" t="str">
        <f>IF(EZ149="","",Names!$K$3)</f>
        <v/>
      </c>
      <c r="FF149" s="224" t="str">
        <f>IF(EZ149="","",CONCATENATE(EZ149,Names!$H$3,FA149,Names!$J$3,FB149,Names!$L$3,FC149,Names!$N$3,FD149))</f>
        <v/>
      </c>
      <c r="FG149" s="1266" t="str">
        <f>IF(EZ149="","",CONCATENATE(FC149,Names!$N$3,FD149))</f>
        <v/>
      </c>
    </row>
    <row r="150" spans="1:163">
      <c r="A150" s="72">
        <v>147</v>
      </c>
      <c r="C150" t="str">
        <f>IFERROR(VLOOKUP($A150,Table!$AL$5:$AS$286,Table!$AM$3,FALSE),"")</f>
        <v/>
      </c>
      <c r="D150" t="str">
        <f>IFERROR(VLOOKUP($A150,Table!$AL$5:$AS$286,Table!$AN$3,FALSE),"")</f>
        <v/>
      </c>
      <c r="E150" t="str">
        <f>IF(C150="","",Names!$K$3)</f>
        <v/>
      </c>
      <c r="F150" t="str">
        <f>IF(C150="","",Names!$C$5)</f>
        <v/>
      </c>
      <c r="G150" t="str">
        <f>IFERROR(VLOOKUP($A150,Table!$AL$5:$AS$286,Table!$AO$3,FALSE),"")</f>
        <v/>
      </c>
      <c r="I150" s="224" t="str">
        <f>IF(C150="","",CONCATENATE(C150,Names!$H$3,D150,Names!$J$3,E150,Names!$L$3,F150,Names!$N$3,G150))</f>
        <v/>
      </c>
      <c r="L150" s="1170" t="str">
        <f>IFERROR(VLOOKUP($A150,Table!$AV$5:$BK$286,Table!$AW$3,FALSE),"")</f>
        <v/>
      </c>
      <c r="M150" s="1170" t="str">
        <f>IFERROR(VLOOKUP($A150,Table!$AV$5:$BK$286,Table!$AX$3,FALSE),"")</f>
        <v/>
      </c>
      <c r="N150" s="1170" t="str">
        <f>IF(L150="","",Names!$K$3)</f>
        <v/>
      </c>
      <c r="O150" s="1170" t="str">
        <f>IF(L150="","",Names!$C$9)</f>
        <v/>
      </c>
      <c r="P150" s="1170" t="str">
        <f>IFERROR(VLOOKUP($A150,Table!$AV$5:$BK$286,Table!$AY$3,FALSE),"")</f>
        <v/>
      </c>
      <c r="R150" s="224" t="str">
        <f>IF(L150="","",CONCATENATE(L150,Names!$H$3,M150,Names!$J$3,N150,Names!$L$3,O150,Names!$N$3,P150))</f>
        <v/>
      </c>
      <c r="U150" t="str">
        <f>IFERROR(VLOOKUP($A150,Table!$AV$5:$BI$286,Table!$AW$3,FALSE),"")</f>
        <v/>
      </c>
      <c r="V150" t="str">
        <f>IFERROR(VLOOKUP($A150,Table!$AV$5:$BI$286,Table!$AX$3,FALSE),"")</f>
        <v/>
      </c>
      <c r="W150" t="str">
        <f>IF(U150="","",Names!$K$3)</f>
        <v/>
      </c>
      <c r="X150" t="str">
        <f>IF(U150="","",Names!$C$6)</f>
        <v/>
      </c>
      <c r="Y150" t="str">
        <f>IFERROR(VLOOKUP($A150,Table!$AV$5:$BI$286,Table!$AY$3,FALSE),"")</f>
        <v/>
      </c>
      <c r="AA150" s="224" t="str">
        <f>IF(U150="","",CONCATENATE(U150,Names!$H$3,V150,Names!$J$3,W150,Names!$L$3,X150,Names!$N$3,Y150))</f>
        <v/>
      </c>
      <c r="AD150" t="str">
        <f>IFERROR(VLOOKUP($A150,Table!$AV$5:$BI$286,Table!$AW$3,FALSE),"")</f>
        <v/>
      </c>
      <c r="AE150" t="str">
        <f>IFERROR(VLOOKUP($A150,Table!$AV$5:$BI$286,Table!$AX$3,FALSE),"")</f>
        <v/>
      </c>
      <c r="AF150" t="str">
        <f>IF(AD150="","",Names!$K$3)</f>
        <v/>
      </c>
      <c r="AG150" t="str">
        <f>IF(AD150="","",Names!$C$7)</f>
        <v/>
      </c>
      <c r="AH150" t="str">
        <f>IFERROR(VLOOKUP($A150,Table!$AV$5:$BI$286,Table!$AY$3,FALSE),"")</f>
        <v/>
      </c>
      <c r="AJ150" s="224" t="str">
        <f>IF(AD150="","",CONCATENATE(AD150,Names!$H$3,AE150,Names!$J$3,AF150,Names!$L$3,AG150,Names!$N$3,AH150))</f>
        <v/>
      </c>
      <c r="AM150" t="str">
        <f>IFERROR(VLOOKUP($A150,Table!$AV$5:$BI$286,Table!$AW$3,FALSE),"")</f>
        <v/>
      </c>
      <c r="AN150" t="str">
        <f>IFERROR(VLOOKUP($A150,Table!$AV$5:$BI$286,Table!$AX$3,FALSE),"")</f>
        <v/>
      </c>
      <c r="AO150" t="str">
        <f>IF(AM150="","",Names!$K$3)</f>
        <v/>
      </c>
      <c r="AP150" t="str">
        <f>IF(AM150="","",Names!$C$8)</f>
        <v/>
      </c>
      <c r="AQ150" t="str">
        <f>IFERROR(VLOOKUP($A150,Table!$AV$5:$BI$286,Table!$AY$3,FALSE),"")</f>
        <v/>
      </c>
      <c r="AS150" s="224" t="str">
        <f>IF(AM150="","",CONCATENATE(AM150,Names!$H$3,AN150,Names!$J$3,AO150,Names!$L$3,AP150,Names!$N$3,AQ150))</f>
        <v/>
      </c>
      <c r="AV150" t="str">
        <f>IFERROR(VLOOKUP($A150,Table!$AL$5:$AS$286,Table!$AM$3,FALSE),"")</f>
        <v/>
      </c>
      <c r="AW150" t="str">
        <f>IFERROR(VLOOKUP($A150,Table!$AL$5:$AS$286,Table!$AN$3,FALSE),"")</f>
        <v/>
      </c>
      <c r="AX150" t="str">
        <f>IF(AV150="","",Names!$K$3)</f>
        <v/>
      </c>
      <c r="AY150" t="str">
        <f>IF(AV150="","",Names!$C$10)</f>
        <v/>
      </c>
      <c r="AZ150" t="str">
        <f>IFERROR(VLOOKUP($A150,Table!$AL$5:$AS$286,Table!$AQ$3,FALSE),"")</f>
        <v/>
      </c>
      <c r="BB150" s="224" t="str">
        <f>IF(AV150="","",CONCATENATE(AV150,Names!$H$3,AW150,Names!$J$3,AX150,Names!$L$3,AY150,Names!$N$3,AZ150))</f>
        <v/>
      </c>
      <c r="BE150" t="str">
        <f>IFERROR(VLOOKUP($A150,Table!$AV$5:$BI$286,Table!$AW$3,FALSE),"")</f>
        <v/>
      </c>
      <c r="BF150" t="str">
        <f>IFERROR(VLOOKUP($A150,Table!$AV$5:$BI$286,Table!$AX$3,FALSE),"")</f>
        <v/>
      </c>
      <c r="BG150" t="str">
        <f>IF(BE150="","",Names!$K$3)</f>
        <v/>
      </c>
      <c r="BH150" t="str">
        <f>IF(BE150="","",Names!$C$10)</f>
        <v/>
      </c>
      <c r="BI150" t="str">
        <f>IFERROR(VLOOKUP($A150,Table!$AV$5:$BI$286,Table!$BC$3,FALSE),"")</f>
        <v/>
      </c>
      <c r="BK150" s="224" t="str">
        <f>IF(BE150="","",CONCATENATE(BE150,Names!$H$3,BF150,Names!$J$3,BG150,Names!$L$3,BH150,Names!$N$3,BI150))</f>
        <v/>
      </c>
      <c r="BN150" t="str">
        <f>IFERROR(VLOOKUP($A150,Table!$AV$5:$BI$286,Table!$AW$3,FALSE),"")</f>
        <v/>
      </c>
      <c r="BO150" t="str">
        <f>IFERROR(VLOOKUP($A150,Table!$AV$5:$BI$286,Table!$AX$3,FALSE),"")</f>
        <v/>
      </c>
      <c r="BP150" t="str">
        <f>IF(BN150="","",Names!$K$3)</f>
        <v/>
      </c>
      <c r="BQ150" t="str">
        <f>IF(BN150="","",Names!$C$10)</f>
        <v/>
      </c>
      <c r="BR150" t="str">
        <f>IFERROR(VLOOKUP($A150,Table!$AV$5:$BI$286,Table!$BF$3,FALSE),"")</f>
        <v/>
      </c>
      <c r="BT150" s="224" t="str">
        <f>IF(BN150="","",CONCATENATE(BN150,Names!$H$3,BO150,Names!$J$3,BP150,Names!$L$3,BQ150,Names!$N$3,BR150))</f>
        <v/>
      </c>
      <c r="BW150" t="str">
        <f>IFERROR(VLOOKUP($A150,Table!$AL$5:$AS$286,Table!$AM$3,FALSE),"")</f>
        <v/>
      </c>
      <c r="BX150" t="str">
        <f>IFERROR(VLOOKUP($A150,Table!$AL$5:$AS$286,Table!$AN$3,FALSE),"")</f>
        <v/>
      </c>
      <c r="BY150" t="str">
        <f>IF(BW150="","",Names!$K$3)</f>
        <v/>
      </c>
      <c r="BZ150" t="str">
        <f>IF(BW150="","",Names!$C$11)</f>
        <v/>
      </c>
      <c r="CA150" t="str">
        <f>IFERROR(VLOOKUP($A150,Table!$AL$5:$AS$286,Table!$AQ$3,FALSE),"")</f>
        <v/>
      </c>
      <c r="CC150" s="224" t="str">
        <f>IF(BW150="","",CONCATENATE(BW150,Names!$H$3,BX150,Names!$J$3,BY150,Names!$L$3,BZ150,Names!$N$3,CA150))</f>
        <v/>
      </c>
      <c r="CF150" t="str">
        <f>IFERROR(VLOOKUP($A150,Table!$AV$5:$BI$286,Table!$AW$3,FALSE),"")</f>
        <v/>
      </c>
      <c r="CG150" t="str">
        <f>IFERROR(VLOOKUP($A150,Table!$AV$5:$BI$286,Table!$AX$3,FALSE),"")</f>
        <v/>
      </c>
      <c r="CH150" t="str">
        <f>IF(CF150="","",Names!$K$3)</f>
        <v/>
      </c>
      <c r="CI150" t="str">
        <f>IF(CF150="","",Names!$C$11)</f>
        <v/>
      </c>
      <c r="CJ150" t="str">
        <f>IFERROR(VLOOKUP($A150,Table!$AV$5:$BI$286,Table!$BC$3,FALSE),"")</f>
        <v/>
      </c>
      <c r="CL150" s="224" t="str">
        <f>IF(CF150="","",CONCATENATE(CF150,Names!$H$3,CG150,Names!$J$3,CH150,Names!$L$3,CI150,Names!$N$3,CJ150))</f>
        <v/>
      </c>
      <c r="CO150" t="str">
        <f>IFERROR(VLOOKUP($A150,Table!$AV$5:$BI$286,Table!$AW$3,FALSE),"")</f>
        <v/>
      </c>
      <c r="CP150" t="str">
        <f>IFERROR(VLOOKUP($A150,Table!$AV$5:$BI$286,Table!$AX$3,FALSE),"")</f>
        <v/>
      </c>
      <c r="CQ150" t="str">
        <f>IF(CO150="","",Names!$K$3)</f>
        <v/>
      </c>
      <c r="CR150" t="str">
        <f>IF(CO150="","",Names!$C$11)</f>
        <v/>
      </c>
      <c r="CS150" t="str">
        <f>IFERROR(VLOOKUP($A150,Table!$AV$5:$BI$286,Table!$BF$3,FALSE),"")</f>
        <v/>
      </c>
      <c r="CU150" s="224" t="str">
        <f>IF(CO150="","",CONCATENATE(CO150,Names!$H$3,CP150,Names!$J$3,CQ150,Names!$L$3,CR150,Names!$N$3,CS150))</f>
        <v/>
      </c>
      <c r="CX150" t="str">
        <f>IFERROR(VLOOKUP($A150,Table!$AV$5:$BI$286,Table!$AW$3,FALSE),"")</f>
        <v/>
      </c>
      <c r="CY150" t="str">
        <f>IFERROR(VLOOKUP($A150,Table!$AV$5:$BI$286,Table!$AX$3,FALSE),"")</f>
        <v/>
      </c>
      <c r="CZ150" t="str">
        <f>IF(CX150="","",Names!$K$3)</f>
        <v/>
      </c>
      <c r="DA150" t="str">
        <f>IF(CX150="","",Names!$C$12)</f>
        <v/>
      </c>
      <c r="DB150" t="str">
        <f>IFERROR(VLOOKUP($A150,Table!$AV$5:$BI$286,Table!$BC$3,FALSE),"")</f>
        <v/>
      </c>
      <c r="DD150" s="224" t="str">
        <f>IF(CX150="","",CONCATENATE(CX150,Names!$H$3,CY150,Names!$J$3,CZ150,Names!$L$3,DA150,Names!$N$3,DB150))</f>
        <v/>
      </c>
      <c r="DG150" t="str">
        <f>IFERROR(VLOOKUP($A150,Table!$AV$5:$BI$286,Table!$AW$3,FALSE),"")</f>
        <v/>
      </c>
      <c r="DH150" t="str">
        <f>IFERROR(VLOOKUP($A150,Table!$AV$5:$BI$286,Table!$AX$3,FALSE),"")</f>
        <v/>
      </c>
      <c r="DI150" t="str">
        <f>IF(DG150="","",Names!$K$3)</f>
        <v/>
      </c>
      <c r="DJ150" t="str">
        <f>IF(DG150="","",Names!$C$24)</f>
        <v/>
      </c>
      <c r="DK150" t="str">
        <f>IFERROR(VLOOKUP($A150,Table!$AV$5:$BI$286,Table!$AY$3,FALSE),"")</f>
        <v/>
      </c>
      <c r="DM150" s="224" t="str">
        <f>IF(DG150="","",CONCATENATE(DG150,Names!$H$3,DH150,Names!$J$3,DI150,Names!$L$3,DJ150,Names!$N$3,DK150))</f>
        <v/>
      </c>
      <c r="DP150" s="1170" t="str">
        <f>IFERROR(VLOOKUP($A150,Table!$DI$5:$DO$286,Table!$DJ$3,FALSE),"")</f>
        <v/>
      </c>
      <c r="DQ150" s="1170" t="str">
        <f>IFERROR(VLOOKUP($A150,Table!$DI$5:$DO$286,Table!$DK$3,FALSE),"")</f>
        <v/>
      </c>
      <c r="DR150" s="1170" t="str">
        <f>IF(DP150="","",Names!$K$3)</f>
        <v/>
      </c>
      <c r="DS150" s="1170" t="str">
        <f>IF(DP150="","",Names!$C$26)</f>
        <v/>
      </c>
      <c r="DT150" s="1170" t="str">
        <f>IFERROR(VLOOKUP($A150,Table!$DI$5:$DO$286,Table!$DM$3,FALSE),"")</f>
        <v/>
      </c>
      <c r="DV150" s="224" t="str">
        <f>IF(DP150="","",CONCATENATE(DP150,Names!$H$3,DQ150,Names!$J$3,DR150,Names!$L$3,DS150,Names!$N$3,DT150))</f>
        <v/>
      </c>
      <c r="DY150" s="1170" t="str">
        <f>IFERROR(VLOOKUP($A150,Table!$DI$5:$DO$286,Table!$DJ$3,FALSE),"")</f>
        <v/>
      </c>
      <c r="DZ150" s="1170" t="str">
        <f>IFERROR(VLOOKUP($A150,Table!$DI$5:$DO$286,Table!$DK$3,FALSE),"")</f>
        <v/>
      </c>
      <c r="EA150" s="1170" t="str">
        <f>IF(DY150="","",Names!$K$3)</f>
        <v/>
      </c>
      <c r="EB150" s="1170" t="str">
        <f>IF(DY150="","",Names!$C$25)</f>
        <v/>
      </c>
      <c r="EC150" s="1170" t="str">
        <f>IFERROR(VLOOKUP($A150,Table!$DI$5:$DO$286,Table!$DM$3,FALSE),"")</f>
        <v/>
      </c>
      <c r="EE150" s="224" t="str">
        <f>IF(DY150="","",CONCATENATE(DY150,Names!$H$3,DZ150,Names!$J$3,EA150,Names!$L$3,EB150,Names!$N$3,EC150))</f>
        <v/>
      </c>
      <c r="EH150" t="str">
        <f>IFERROR(VLOOKUP($A150,TCS_C!$R$9:$U$10046,TCS_C!$S$5,FALSE),"")</f>
        <v/>
      </c>
      <c r="EI150" t="str">
        <f>IFERROR(VLOOKUP($A150,TCS_C!$R$9:$U$10046,TCS_C!$T$5,FALSE),"")</f>
        <v/>
      </c>
      <c r="EJ150" t="str">
        <f>IF(EH150="","",Names!$K$3)</f>
        <v/>
      </c>
      <c r="EK150" t="str">
        <f>IF(EH150="","",Names!$C$17)</f>
        <v/>
      </c>
      <c r="EL150" t="str">
        <f>IFERROR(VLOOKUP($A150,TCS_C!$R$9:$U$10046,TCS_C!$U$5,FALSE),"")</f>
        <v/>
      </c>
      <c r="EN150" s="224" t="str">
        <f>IF(EH150="","",CONCATENATE(EH150,Names!$H$3,EI150,Names!$J$3,EJ150,Names!$L$3,EK150,Names!$N$3,EL150))</f>
        <v/>
      </c>
      <c r="EQ150" t="str">
        <f>IFERROR(VLOOKUP($A150,Table!BT186:$BY$286,Table!$BU$3,FALSE),"")</f>
        <v/>
      </c>
      <c r="ER150" t="str">
        <f>IFERROR(VLOOKUP($A150,Table!BT186:$BY$286,Table!$BV$3,FALSE),"")</f>
        <v/>
      </c>
      <c r="ES150" t="str">
        <f>IF(EQ150="","",Names!$K$3)</f>
        <v/>
      </c>
      <c r="ET150" t="str">
        <f>IFERROR(VLOOKUP($A150,Table!BT186:$BY$286,Table!$BW$3,FALSE),"")</f>
        <v/>
      </c>
      <c r="EU150" t="str">
        <f>IFERROR(VLOOKUP($A150,Table!BT186:$BY$286,Table!$BX$3,FALSE),"")</f>
        <v/>
      </c>
      <c r="EW150" s="224" t="str">
        <f>IF(EQ150="","",CONCATENATE(EQ150,Names!$H$3,ER150,Names!$J$3,ES150,Names!$L$3,ET150,Names!$N$3,EU150))</f>
        <v/>
      </c>
      <c r="FB150" t="str">
        <f>IF(EZ150="","",Names!$K$3)</f>
        <v/>
      </c>
      <c r="FF150" s="224" t="str">
        <f>IF(EZ150="","",CONCATENATE(EZ150,Names!$H$3,FA150,Names!$J$3,FB150,Names!$L$3,FC150,Names!$N$3,FD150))</f>
        <v/>
      </c>
      <c r="FG150" s="1266" t="str">
        <f>IF(EZ150="","",CONCATENATE(FC150,Names!$N$3,FD150))</f>
        <v/>
      </c>
    </row>
    <row r="151" spans="1:163">
      <c r="A151" s="72">
        <v>148</v>
      </c>
      <c r="C151" t="str">
        <f>IFERROR(VLOOKUP($A151,Table!$AL$5:$AS$286,Table!$AM$3,FALSE),"")</f>
        <v/>
      </c>
      <c r="D151" t="str">
        <f>IFERROR(VLOOKUP($A151,Table!$AL$5:$AS$286,Table!$AN$3,FALSE),"")</f>
        <v/>
      </c>
      <c r="E151" t="str">
        <f>IF(C151="","",Names!$K$3)</f>
        <v/>
      </c>
      <c r="F151" t="str">
        <f>IF(C151="","",Names!$C$5)</f>
        <v/>
      </c>
      <c r="G151" t="str">
        <f>IFERROR(VLOOKUP($A151,Table!$AL$5:$AS$286,Table!$AO$3,FALSE),"")</f>
        <v/>
      </c>
      <c r="I151" s="224" t="str">
        <f>IF(C151="","",CONCATENATE(C151,Names!$H$3,D151,Names!$J$3,E151,Names!$L$3,F151,Names!$N$3,G151))</f>
        <v/>
      </c>
      <c r="L151" s="1170" t="str">
        <f>IFERROR(VLOOKUP($A151,Table!$AV$5:$BK$286,Table!$AW$3,FALSE),"")</f>
        <v/>
      </c>
      <c r="M151" s="1170" t="str">
        <f>IFERROR(VLOOKUP($A151,Table!$AV$5:$BK$286,Table!$AX$3,FALSE),"")</f>
        <v/>
      </c>
      <c r="N151" s="1170" t="str">
        <f>IF(L151="","",Names!$K$3)</f>
        <v/>
      </c>
      <c r="O151" s="1170" t="str">
        <f>IF(L151="","",Names!$C$9)</f>
        <v/>
      </c>
      <c r="P151" s="1170" t="str">
        <f>IFERROR(VLOOKUP($A151,Table!$AV$5:$BK$286,Table!$AY$3,FALSE),"")</f>
        <v/>
      </c>
      <c r="R151" s="224" t="str">
        <f>IF(L151="","",CONCATENATE(L151,Names!$H$3,M151,Names!$J$3,N151,Names!$L$3,O151,Names!$N$3,P151))</f>
        <v/>
      </c>
      <c r="U151" t="str">
        <f>IFERROR(VLOOKUP($A151,Table!$AV$5:$BI$286,Table!$AW$3,FALSE),"")</f>
        <v/>
      </c>
      <c r="V151" t="str">
        <f>IFERROR(VLOOKUP($A151,Table!$AV$5:$BI$286,Table!$AX$3,FALSE),"")</f>
        <v/>
      </c>
      <c r="W151" t="str">
        <f>IF(U151="","",Names!$K$3)</f>
        <v/>
      </c>
      <c r="X151" t="str">
        <f>IF(U151="","",Names!$C$6)</f>
        <v/>
      </c>
      <c r="Y151" t="str">
        <f>IFERROR(VLOOKUP($A151,Table!$AV$5:$BI$286,Table!$AY$3,FALSE),"")</f>
        <v/>
      </c>
      <c r="AA151" s="224" t="str">
        <f>IF(U151="","",CONCATENATE(U151,Names!$H$3,V151,Names!$J$3,W151,Names!$L$3,X151,Names!$N$3,Y151))</f>
        <v/>
      </c>
      <c r="AD151" t="str">
        <f>IFERROR(VLOOKUP($A151,Table!$AV$5:$BI$286,Table!$AW$3,FALSE),"")</f>
        <v/>
      </c>
      <c r="AE151" t="str">
        <f>IFERROR(VLOOKUP($A151,Table!$AV$5:$BI$286,Table!$AX$3,FALSE),"")</f>
        <v/>
      </c>
      <c r="AF151" t="str">
        <f>IF(AD151="","",Names!$K$3)</f>
        <v/>
      </c>
      <c r="AG151" t="str">
        <f>IF(AD151="","",Names!$C$7)</f>
        <v/>
      </c>
      <c r="AH151" t="str">
        <f>IFERROR(VLOOKUP($A151,Table!$AV$5:$BI$286,Table!$AY$3,FALSE),"")</f>
        <v/>
      </c>
      <c r="AJ151" s="224" t="str">
        <f>IF(AD151="","",CONCATENATE(AD151,Names!$H$3,AE151,Names!$J$3,AF151,Names!$L$3,AG151,Names!$N$3,AH151))</f>
        <v/>
      </c>
      <c r="AM151" t="str">
        <f>IFERROR(VLOOKUP($A151,Table!$AV$5:$BI$286,Table!$AW$3,FALSE),"")</f>
        <v/>
      </c>
      <c r="AN151" t="str">
        <f>IFERROR(VLOOKUP($A151,Table!$AV$5:$BI$286,Table!$AX$3,FALSE),"")</f>
        <v/>
      </c>
      <c r="AO151" t="str">
        <f>IF(AM151="","",Names!$K$3)</f>
        <v/>
      </c>
      <c r="AP151" t="str">
        <f>IF(AM151="","",Names!$C$8)</f>
        <v/>
      </c>
      <c r="AQ151" t="str">
        <f>IFERROR(VLOOKUP($A151,Table!$AV$5:$BI$286,Table!$AY$3,FALSE),"")</f>
        <v/>
      </c>
      <c r="AS151" s="224" t="str">
        <f>IF(AM151="","",CONCATENATE(AM151,Names!$H$3,AN151,Names!$J$3,AO151,Names!$L$3,AP151,Names!$N$3,AQ151))</f>
        <v/>
      </c>
      <c r="AV151" t="str">
        <f>IFERROR(VLOOKUP($A151,Table!$AL$5:$AS$286,Table!$AM$3,FALSE),"")</f>
        <v/>
      </c>
      <c r="AW151" t="str">
        <f>IFERROR(VLOOKUP($A151,Table!$AL$5:$AS$286,Table!$AN$3,FALSE),"")</f>
        <v/>
      </c>
      <c r="AX151" t="str">
        <f>IF(AV151="","",Names!$K$3)</f>
        <v/>
      </c>
      <c r="AY151" t="str">
        <f>IF(AV151="","",Names!$C$10)</f>
        <v/>
      </c>
      <c r="AZ151" t="str">
        <f>IFERROR(VLOOKUP($A151,Table!$AL$5:$AS$286,Table!$AQ$3,FALSE),"")</f>
        <v/>
      </c>
      <c r="BB151" s="224" t="str">
        <f>IF(AV151="","",CONCATENATE(AV151,Names!$H$3,AW151,Names!$J$3,AX151,Names!$L$3,AY151,Names!$N$3,AZ151))</f>
        <v/>
      </c>
      <c r="BE151" t="str">
        <f>IFERROR(VLOOKUP($A151,Table!$AV$5:$BI$286,Table!$AW$3,FALSE),"")</f>
        <v/>
      </c>
      <c r="BF151" t="str">
        <f>IFERROR(VLOOKUP($A151,Table!$AV$5:$BI$286,Table!$AX$3,FALSE),"")</f>
        <v/>
      </c>
      <c r="BG151" t="str">
        <f>IF(BE151="","",Names!$K$3)</f>
        <v/>
      </c>
      <c r="BH151" t="str">
        <f>IF(BE151="","",Names!$C$10)</f>
        <v/>
      </c>
      <c r="BI151" t="str">
        <f>IFERROR(VLOOKUP($A151,Table!$AV$5:$BI$286,Table!$BC$3,FALSE),"")</f>
        <v/>
      </c>
      <c r="BK151" s="224" t="str">
        <f>IF(BE151="","",CONCATENATE(BE151,Names!$H$3,BF151,Names!$J$3,BG151,Names!$L$3,BH151,Names!$N$3,BI151))</f>
        <v/>
      </c>
      <c r="BN151" t="str">
        <f>IFERROR(VLOOKUP($A151,Table!$AV$5:$BI$286,Table!$AW$3,FALSE),"")</f>
        <v/>
      </c>
      <c r="BO151" t="str">
        <f>IFERROR(VLOOKUP($A151,Table!$AV$5:$BI$286,Table!$AX$3,FALSE),"")</f>
        <v/>
      </c>
      <c r="BP151" t="str">
        <f>IF(BN151="","",Names!$K$3)</f>
        <v/>
      </c>
      <c r="BQ151" t="str">
        <f>IF(BN151="","",Names!$C$10)</f>
        <v/>
      </c>
      <c r="BR151" t="str">
        <f>IFERROR(VLOOKUP($A151,Table!$AV$5:$BI$286,Table!$BF$3,FALSE),"")</f>
        <v/>
      </c>
      <c r="BT151" s="224" t="str">
        <f>IF(BN151="","",CONCATENATE(BN151,Names!$H$3,BO151,Names!$J$3,BP151,Names!$L$3,BQ151,Names!$N$3,BR151))</f>
        <v/>
      </c>
      <c r="BW151" t="str">
        <f>IFERROR(VLOOKUP($A151,Table!$AL$5:$AS$286,Table!$AM$3,FALSE),"")</f>
        <v/>
      </c>
      <c r="BX151" t="str">
        <f>IFERROR(VLOOKUP($A151,Table!$AL$5:$AS$286,Table!$AN$3,FALSE),"")</f>
        <v/>
      </c>
      <c r="BY151" t="str">
        <f>IF(BW151="","",Names!$K$3)</f>
        <v/>
      </c>
      <c r="BZ151" t="str">
        <f>IF(BW151="","",Names!$C$11)</f>
        <v/>
      </c>
      <c r="CA151" t="str">
        <f>IFERROR(VLOOKUP($A151,Table!$AL$5:$AS$286,Table!$AQ$3,FALSE),"")</f>
        <v/>
      </c>
      <c r="CC151" s="224" t="str">
        <f>IF(BW151="","",CONCATENATE(BW151,Names!$H$3,BX151,Names!$J$3,BY151,Names!$L$3,BZ151,Names!$N$3,CA151))</f>
        <v/>
      </c>
      <c r="CF151" t="str">
        <f>IFERROR(VLOOKUP($A151,Table!$AV$5:$BI$286,Table!$AW$3,FALSE),"")</f>
        <v/>
      </c>
      <c r="CG151" t="str">
        <f>IFERROR(VLOOKUP($A151,Table!$AV$5:$BI$286,Table!$AX$3,FALSE),"")</f>
        <v/>
      </c>
      <c r="CH151" t="str">
        <f>IF(CF151="","",Names!$K$3)</f>
        <v/>
      </c>
      <c r="CI151" t="str">
        <f>IF(CF151="","",Names!$C$11)</f>
        <v/>
      </c>
      <c r="CJ151" t="str">
        <f>IFERROR(VLOOKUP($A151,Table!$AV$5:$BI$286,Table!$BC$3,FALSE),"")</f>
        <v/>
      </c>
      <c r="CL151" s="224" t="str">
        <f>IF(CF151="","",CONCATENATE(CF151,Names!$H$3,CG151,Names!$J$3,CH151,Names!$L$3,CI151,Names!$N$3,CJ151))</f>
        <v/>
      </c>
      <c r="CO151" t="str">
        <f>IFERROR(VLOOKUP($A151,Table!$AV$5:$BI$286,Table!$AW$3,FALSE),"")</f>
        <v/>
      </c>
      <c r="CP151" t="str">
        <f>IFERROR(VLOOKUP($A151,Table!$AV$5:$BI$286,Table!$AX$3,FALSE),"")</f>
        <v/>
      </c>
      <c r="CQ151" t="str">
        <f>IF(CO151="","",Names!$K$3)</f>
        <v/>
      </c>
      <c r="CR151" t="str">
        <f>IF(CO151="","",Names!$C$11)</f>
        <v/>
      </c>
      <c r="CS151" t="str">
        <f>IFERROR(VLOOKUP($A151,Table!$AV$5:$BI$286,Table!$BF$3,FALSE),"")</f>
        <v/>
      </c>
      <c r="CU151" s="224" t="str">
        <f>IF(CO151="","",CONCATENATE(CO151,Names!$H$3,CP151,Names!$J$3,CQ151,Names!$L$3,CR151,Names!$N$3,CS151))</f>
        <v/>
      </c>
      <c r="CX151" t="str">
        <f>IFERROR(VLOOKUP($A151,Table!$AV$5:$BI$286,Table!$AW$3,FALSE),"")</f>
        <v/>
      </c>
      <c r="CY151" t="str">
        <f>IFERROR(VLOOKUP($A151,Table!$AV$5:$BI$286,Table!$AX$3,FALSE),"")</f>
        <v/>
      </c>
      <c r="CZ151" t="str">
        <f>IF(CX151="","",Names!$K$3)</f>
        <v/>
      </c>
      <c r="DA151" t="str">
        <f>IF(CX151="","",Names!$C$12)</f>
        <v/>
      </c>
      <c r="DB151" t="str">
        <f>IFERROR(VLOOKUP($A151,Table!$AV$5:$BI$286,Table!$BC$3,FALSE),"")</f>
        <v/>
      </c>
      <c r="DD151" s="224" t="str">
        <f>IF(CX151="","",CONCATENATE(CX151,Names!$H$3,CY151,Names!$J$3,CZ151,Names!$L$3,DA151,Names!$N$3,DB151))</f>
        <v/>
      </c>
      <c r="DG151" t="str">
        <f>IFERROR(VLOOKUP($A151,Table!$AV$5:$BI$286,Table!$AW$3,FALSE),"")</f>
        <v/>
      </c>
      <c r="DH151" t="str">
        <f>IFERROR(VLOOKUP($A151,Table!$AV$5:$BI$286,Table!$AX$3,FALSE),"")</f>
        <v/>
      </c>
      <c r="DI151" t="str">
        <f>IF(DG151="","",Names!$K$3)</f>
        <v/>
      </c>
      <c r="DJ151" t="str">
        <f>IF(DG151="","",Names!$C$24)</f>
        <v/>
      </c>
      <c r="DK151" t="str">
        <f>IFERROR(VLOOKUP($A151,Table!$AV$5:$BI$286,Table!$AY$3,FALSE),"")</f>
        <v/>
      </c>
      <c r="DM151" s="224" t="str">
        <f>IF(DG151="","",CONCATENATE(DG151,Names!$H$3,DH151,Names!$J$3,DI151,Names!$L$3,DJ151,Names!$N$3,DK151))</f>
        <v/>
      </c>
      <c r="DP151" s="1170" t="str">
        <f>IFERROR(VLOOKUP($A151,Table!$DI$5:$DO$286,Table!$DJ$3,FALSE),"")</f>
        <v/>
      </c>
      <c r="DQ151" s="1170" t="str">
        <f>IFERROR(VLOOKUP($A151,Table!$DI$5:$DO$286,Table!$DK$3,FALSE),"")</f>
        <v/>
      </c>
      <c r="DR151" s="1170" t="str">
        <f>IF(DP151="","",Names!$K$3)</f>
        <v/>
      </c>
      <c r="DS151" s="1170" t="str">
        <f>IF(DP151="","",Names!$C$26)</f>
        <v/>
      </c>
      <c r="DT151" s="1170" t="str">
        <f>IFERROR(VLOOKUP($A151,Table!$DI$5:$DO$286,Table!$DM$3,FALSE),"")</f>
        <v/>
      </c>
      <c r="DV151" s="224" t="str">
        <f>IF(DP151="","",CONCATENATE(DP151,Names!$H$3,DQ151,Names!$J$3,DR151,Names!$L$3,DS151,Names!$N$3,DT151))</f>
        <v/>
      </c>
      <c r="DY151" s="1170" t="str">
        <f>IFERROR(VLOOKUP($A151,Table!$DI$5:$DO$286,Table!$DJ$3,FALSE),"")</f>
        <v/>
      </c>
      <c r="DZ151" s="1170" t="str">
        <f>IFERROR(VLOOKUP($A151,Table!$DI$5:$DO$286,Table!$DK$3,FALSE),"")</f>
        <v/>
      </c>
      <c r="EA151" s="1170" t="str">
        <f>IF(DY151="","",Names!$K$3)</f>
        <v/>
      </c>
      <c r="EB151" s="1170" t="str">
        <f>IF(DY151="","",Names!$C$25)</f>
        <v/>
      </c>
      <c r="EC151" s="1170" t="str">
        <f>IFERROR(VLOOKUP($A151,Table!$DI$5:$DO$286,Table!$DM$3,FALSE),"")</f>
        <v/>
      </c>
      <c r="EE151" s="224" t="str">
        <f>IF(DY151="","",CONCATENATE(DY151,Names!$H$3,DZ151,Names!$J$3,EA151,Names!$L$3,EB151,Names!$N$3,EC151))</f>
        <v/>
      </c>
      <c r="EH151" t="str">
        <f>IFERROR(VLOOKUP($A151,TCS_C!$R$9:$U$10046,TCS_C!$S$5,FALSE),"")</f>
        <v/>
      </c>
      <c r="EI151" t="str">
        <f>IFERROR(VLOOKUP($A151,TCS_C!$R$9:$U$10046,TCS_C!$T$5,FALSE),"")</f>
        <v/>
      </c>
      <c r="EJ151" t="str">
        <f>IF(EH151="","",Names!$K$3)</f>
        <v/>
      </c>
      <c r="EK151" t="str">
        <f>IF(EH151="","",Names!$C$17)</f>
        <v/>
      </c>
      <c r="EL151" t="str">
        <f>IFERROR(VLOOKUP($A151,TCS_C!$R$9:$U$10046,TCS_C!$U$5,FALSE),"")</f>
        <v/>
      </c>
      <c r="EN151" s="224" t="str">
        <f>IF(EH151="","",CONCATENATE(EH151,Names!$H$3,EI151,Names!$J$3,EJ151,Names!$L$3,EK151,Names!$N$3,EL151))</f>
        <v/>
      </c>
      <c r="EQ151" t="str">
        <f>IFERROR(VLOOKUP($A151,Table!BT187:$BY$286,Table!$BU$3,FALSE),"")</f>
        <v/>
      </c>
      <c r="ER151" t="str">
        <f>IFERROR(VLOOKUP($A151,Table!BT187:$BY$286,Table!$BV$3,FALSE),"")</f>
        <v/>
      </c>
      <c r="ES151" t="str">
        <f>IF(EQ151="","",Names!$K$3)</f>
        <v/>
      </c>
      <c r="ET151" t="str">
        <f>IFERROR(VLOOKUP($A151,Table!BT187:$BY$286,Table!$BW$3,FALSE),"")</f>
        <v/>
      </c>
      <c r="EU151" t="str">
        <f>IFERROR(VLOOKUP($A151,Table!BT187:$BY$286,Table!$BX$3,FALSE),"")</f>
        <v/>
      </c>
      <c r="EW151" s="224" t="str">
        <f>IF(EQ151="","",CONCATENATE(EQ151,Names!$H$3,ER151,Names!$J$3,ES151,Names!$L$3,ET151,Names!$N$3,EU151))</f>
        <v/>
      </c>
      <c r="FB151" t="str">
        <f>IF(EZ151="","",Names!$K$3)</f>
        <v/>
      </c>
      <c r="FF151" s="224" t="str">
        <f>IF(EZ151="","",CONCATENATE(EZ151,Names!$H$3,FA151,Names!$J$3,FB151,Names!$L$3,FC151,Names!$N$3,FD151))</f>
        <v/>
      </c>
      <c r="FG151" s="1266" t="str">
        <f>IF(EZ151="","",CONCATENATE(FC151,Names!$N$3,FD151))</f>
        <v/>
      </c>
    </row>
    <row r="152" spans="1:163">
      <c r="A152" s="72">
        <v>149</v>
      </c>
      <c r="C152" t="str">
        <f>IFERROR(VLOOKUP($A152,Table!$AL$5:$AS$286,Table!$AM$3,FALSE),"")</f>
        <v/>
      </c>
      <c r="D152" t="str">
        <f>IFERROR(VLOOKUP($A152,Table!$AL$5:$AS$286,Table!$AN$3,FALSE),"")</f>
        <v/>
      </c>
      <c r="E152" t="str">
        <f>IF(C152="","",Names!$K$3)</f>
        <v/>
      </c>
      <c r="F152" t="str">
        <f>IF(C152="","",Names!$C$5)</f>
        <v/>
      </c>
      <c r="G152" t="str">
        <f>IFERROR(VLOOKUP($A152,Table!$AL$5:$AS$286,Table!$AO$3,FALSE),"")</f>
        <v/>
      </c>
      <c r="I152" s="224" t="str">
        <f>IF(C152="","",CONCATENATE(C152,Names!$H$3,D152,Names!$J$3,E152,Names!$L$3,F152,Names!$N$3,G152))</f>
        <v/>
      </c>
      <c r="L152" s="1170" t="str">
        <f>IFERROR(VLOOKUP($A152,Table!$AV$5:$BK$286,Table!$AW$3,FALSE),"")</f>
        <v/>
      </c>
      <c r="M152" s="1170" t="str">
        <f>IFERROR(VLOOKUP($A152,Table!$AV$5:$BK$286,Table!$AX$3,FALSE),"")</f>
        <v/>
      </c>
      <c r="N152" s="1170" t="str">
        <f>IF(L152="","",Names!$K$3)</f>
        <v/>
      </c>
      <c r="O152" s="1170" t="str">
        <f>IF(L152="","",Names!$C$9)</f>
        <v/>
      </c>
      <c r="P152" s="1170" t="str">
        <f>IFERROR(VLOOKUP($A152,Table!$AV$5:$BK$286,Table!$AY$3,FALSE),"")</f>
        <v/>
      </c>
      <c r="R152" s="224" t="str">
        <f>IF(L152="","",CONCATENATE(L152,Names!$H$3,M152,Names!$J$3,N152,Names!$L$3,O152,Names!$N$3,P152))</f>
        <v/>
      </c>
      <c r="U152" t="str">
        <f>IFERROR(VLOOKUP($A152,Table!$AV$5:$BI$286,Table!$AW$3,FALSE),"")</f>
        <v/>
      </c>
      <c r="V152" t="str">
        <f>IFERROR(VLOOKUP($A152,Table!$AV$5:$BI$286,Table!$AX$3,FALSE),"")</f>
        <v/>
      </c>
      <c r="W152" t="str">
        <f>IF(U152="","",Names!$K$3)</f>
        <v/>
      </c>
      <c r="X152" t="str">
        <f>IF(U152="","",Names!$C$6)</f>
        <v/>
      </c>
      <c r="Y152" t="str">
        <f>IFERROR(VLOOKUP($A152,Table!$AV$5:$BI$286,Table!$AY$3,FALSE),"")</f>
        <v/>
      </c>
      <c r="AA152" s="224" t="str">
        <f>IF(U152="","",CONCATENATE(U152,Names!$H$3,V152,Names!$J$3,W152,Names!$L$3,X152,Names!$N$3,Y152))</f>
        <v/>
      </c>
      <c r="AD152" t="str">
        <f>IFERROR(VLOOKUP($A152,Table!$AV$5:$BI$286,Table!$AW$3,FALSE),"")</f>
        <v/>
      </c>
      <c r="AE152" t="str">
        <f>IFERROR(VLOOKUP($A152,Table!$AV$5:$BI$286,Table!$AX$3,FALSE),"")</f>
        <v/>
      </c>
      <c r="AF152" t="str">
        <f>IF(AD152="","",Names!$K$3)</f>
        <v/>
      </c>
      <c r="AG152" t="str">
        <f>IF(AD152="","",Names!$C$7)</f>
        <v/>
      </c>
      <c r="AH152" t="str">
        <f>IFERROR(VLOOKUP($A152,Table!$AV$5:$BI$286,Table!$AY$3,FALSE),"")</f>
        <v/>
      </c>
      <c r="AJ152" s="224" t="str">
        <f>IF(AD152="","",CONCATENATE(AD152,Names!$H$3,AE152,Names!$J$3,AF152,Names!$L$3,AG152,Names!$N$3,AH152))</f>
        <v/>
      </c>
      <c r="AM152" t="str">
        <f>IFERROR(VLOOKUP($A152,Table!$AV$5:$BI$286,Table!$AW$3,FALSE),"")</f>
        <v/>
      </c>
      <c r="AN152" t="str">
        <f>IFERROR(VLOOKUP($A152,Table!$AV$5:$BI$286,Table!$AX$3,FALSE),"")</f>
        <v/>
      </c>
      <c r="AO152" t="str">
        <f>IF(AM152="","",Names!$K$3)</f>
        <v/>
      </c>
      <c r="AP152" t="str">
        <f>IF(AM152="","",Names!$C$8)</f>
        <v/>
      </c>
      <c r="AQ152" t="str">
        <f>IFERROR(VLOOKUP($A152,Table!$AV$5:$BI$286,Table!$AY$3,FALSE),"")</f>
        <v/>
      </c>
      <c r="AS152" s="224" t="str">
        <f>IF(AM152="","",CONCATENATE(AM152,Names!$H$3,AN152,Names!$J$3,AO152,Names!$L$3,AP152,Names!$N$3,AQ152))</f>
        <v/>
      </c>
      <c r="AV152" t="str">
        <f>IFERROR(VLOOKUP($A152,Table!$AL$5:$AS$286,Table!$AM$3,FALSE),"")</f>
        <v/>
      </c>
      <c r="AW152" t="str">
        <f>IFERROR(VLOOKUP($A152,Table!$AL$5:$AS$286,Table!$AN$3,FALSE),"")</f>
        <v/>
      </c>
      <c r="AX152" t="str">
        <f>IF(AV152="","",Names!$K$3)</f>
        <v/>
      </c>
      <c r="AY152" t="str">
        <f>IF(AV152="","",Names!$C$10)</f>
        <v/>
      </c>
      <c r="AZ152" t="str">
        <f>IFERROR(VLOOKUP($A152,Table!$AL$5:$AS$286,Table!$AQ$3,FALSE),"")</f>
        <v/>
      </c>
      <c r="BB152" s="224" t="str">
        <f>IF(AV152="","",CONCATENATE(AV152,Names!$H$3,AW152,Names!$J$3,AX152,Names!$L$3,AY152,Names!$N$3,AZ152))</f>
        <v/>
      </c>
      <c r="BE152" t="str">
        <f>IFERROR(VLOOKUP($A152,Table!$AV$5:$BI$286,Table!$AW$3,FALSE),"")</f>
        <v/>
      </c>
      <c r="BF152" t="str">
        <f>IFERROR(VLOOKUP($A152,Table!$AV$5:$BI$286,Table!$AX$3,FALSE),"")</f>
        <v/>
      </c>
      <c r="BG152" t="str">
        <f>IF(BE152="","",Names!$K$3)</f>
        <v/>
      </c>
      <c r="BH152" t="str">
        <f>IF(BE152="","",Names!$C$10)</f>
        <v/>
      </c>
      <c r="BI152" t="str">
        <f>IFERROR(VLOOKUP($A152,Table!$AV$5:$BI$286,Table!$BC$3,FALSE),"")</f>
        <v/>
      </c>
      <c r="BK152" s="224" t="str">
        <f>IF(BE152="","",CONCATENATE(BE152,Names!$H$3,BF152,Names!$J$3,BG152,Names!$L$3,BH152,Names!$N$3,BI152))</f>
        <v/>
      </c>
      <c r="BN152" t="str">
        <f>IFERROR(VLOOKUP($A152,Table!$AV$5:$BI$286,Table!$AW$3,FALSE),"")</f>
        <v/>
      </c>
      <c r="BO152" t="str">
        <f>IFERROR(VLOOKUP($A152,Table!$AV$5:$BI$286,Table!$AX$3,FALSE),"")</f>
        <v/>
      </c>
      <c r="BP152" t="str">
        <f>IF(BN152="","",Names!$K$3)</f>
        <v/>
      </c>
      <c r="BQ152" t="str">
        <f>IF(BN152="","",Names!$C$10)</f>
        <v/>
      </c>
      <c r="BR152" t="str">
        <f>IFERROR(VLOOKUP($A152,Table!$AV$5:$BI$286,Table!$BF$3,FALSE),"")</f>
        <v/>
      </c>
      <c r="BT152" s="224" t="str">
        <f>IF(BN152="","",CONCATENATE(BN152,Names!$H$3,BO152,Names!$J$3,BP152,Names!$L$3,BQ152,Names!$N$3,BR152))</f>
        <v/>
      </c>
      <c r="BW152" t="str">
        <f>IFERROR(VLOOKUP($A152,Table!$AL$5:$AS$286,Table!$AM$3,FALSE),"")</f>
        <v/>
      </c>
      <c r="BX152" t="str">
        <f>IFERROR(VLOOKUP($A152,Table!$AL$5:$AS$286,Table!$AN$3,FALSE),"")</f>
        <v/>
      </c>
      <c r="BY152" t="str">
        <f>IF(BW152="","",Names!$K$3)</f>
        <v/>
      </c>
      <c r="BZ152" t="str">
        <f>IF(BW152="","",Names!$C$11)</f>
        <v/>
      </c>
      <c r="CA152" t="str">
        <f>IFERROR(VLOOKUP($A152,Table!$AL$5:$AS$286,Table!$AQ$3,FALSE),"")</f>
        <v/>
      </c>
      <c r="CC152" s="224" t="str">
        <f>IF(BW152="","",CONCATENATE(BW152,Names!$H$3,BX152,Names!$J$3,BY152,Names!$L$3,BZ152,Names!$N$3,CA152))</f>
        <v/>
      </c>
      <c r="CF152" t="str">
        <f>IFERROR(VLOOKUP($A152,Table!$AV$5:$BI$286,Table!$AW$3,FALSE),"")</f>
        <v/>
      </c>
      <c r="CG152" t="str">
        <f>IFERROR(VLOOKUP($A152,Table!$AV$5:$BI$286,Table!$AX$3,FALSE),"")</f>
        <v/>
      </c>
      <c r="CH152" t="str">
        <f>IF(CF152="","",Names!$K$3)</f>
        <v/>
      </c>
      <c r="CI152" t="str">
        <f>IF(CF152="","",Names!$C$11)</f>
        <v/>
      </c>
      <c r="CJ152" t="str">
        <f>IFERROR(VLOOKUP($A152,Table!$AV$5:$BI$286,Table!$BC$3,FALSE),"")</f>
        <v/>
      </c>
      <c r="CL152" s="224" t="str">
        <f>IF(CF152="","",CONCATENATE(CF152,Names!$H$3,CG152,Names!$J$3,CH152,Names!$L$3,CI152,Names!$N$3,CJ152))</f>
        <v/>
      </c>
      <c r="CO152" t="str">
        <f>IFERROR(VLOOKUP($A152,Table!$AV$5:$BI$286,Table!$AW$3,FALSE),"")</f>
        <v/>
      </c>
      <c r="CP152" t="str">
        <f>IFERROR(VLOOKUP($A152,Table!$AV$5:$BI$286,Table!$AX$3,FALSE),"")</f>
        <v/>
      </c>
      <c r="CQ152" t="str">
        <f>IF(CO152="","",Names!$K$3)</f>
        <v/>
      </c>
      <c r="CR152" t="str">
        <f>IF(CO152="","",Names!$C$11)</f>
        <v/>
      </c>
      <c r="CS152" t="str">
        <f>IFERROR(VLOOKUP($A152,Table!$AV$5:$BI$286,Table!$BF$3,FALSE),"")</f>
        <v/>
      </c>
      <c r="CU152" s="224" t="str">
        <f>IF(CO152="","",CONCATENATE(CO152,Names!$H$3,CP152,Names!$J$3,CQ152,Names!$L$3,CR152,Names!$N$3,CS152))</f>
        <v/>
      </c>
      <c r="CX152" t="str">
        <f>IFERROR(VLOOKUP($A152,Table!$AV$5:$BI$286,Table!$AW$3,FALSE),"")</f>
        <v/>
      </c>
      <c r="CY152" t="str">
        <f>IFERROR(VLOOKUP($A152,Table!$AV$5:$BI$286,Table!$AX$3,FALSE),"")</f>
        <v/>
      </c>
      <c r="CZ152" t="str">
        <f>IF(CX152="","",Names!$K$3)</f>
        <v/>
      </c>
      <c r="DA152" t="str">
        <f>IF(CX152="","",Names!$C$12)</f>
        <v/>
      </c>
      <c r="DB152" t="str">
        <f>IFERROR(VLOOKUP($A152,Table!$AV$5:$BI$286,Table!$BC$3,FALSE),"")</f>
        <v/>
      </c>
      <c r="DD152" s="224" t="str">
        <f>IF(CX152="","",CONCATENATE(CX152,Names!$H$3,CY152,Names!$J$3,CZ152,Names!$L$3,DA152,Names!$N$3,DB152))</f>
        <v/>
      </c>
      <c r="DG152" t="str">
        <f>IFERROR(VLOOKUP($A152,Table!$AV$5:$BI$286,Table!$AW$3,FALSE),"")</f>
        <v/>
      </c>
      <c r="DH152" t="str">
        <f>IFERROR(VLOOKUP($A152,Table!$AV$5:$BI$286,Table!$AX$3,FALSE),"")</f>
        <v/>
      </c>
      <c r="DI152" t="str">
        <f>IF(DG152="","",Names!$K$3)</f>
        <v/>
      </c>
      <c r="DJ152" t="str">
        <f>IF(DG152="","",Names!$C$24)</f>
        <v/>
      </c>
      <c r="DK152" t="str">
        <f>IFERROR(VLOOKUP($A152,Table!$AV$5:$BI$286,Table!$AY$3,FALSE),"")</f>
        <v/>
      </c>
      <c r="DM152" s="224" t="str">
        <f>IF(DG152="","",CONCATENATE(DG152,Names!$H$3,DH152,Names!$J$3,DI152,Names!$L$3,DJ152,Names!$N$3,DK152))</f>
        <v/>
      </c>
      <c r="DP152" s="1170" t="str">
        <f>IFERROR(VLOOKUP($A152,Table!$DI$5:$DO$286,Table!$DJ$3,FALSE),"")</f>
        <v/>
      </c>
      <c r="DQ152" s="1170" t="str">
        <f>IFERROR(VLOOKUP($A152,Table!$DI$5:$DO$286,Table!$DK$3,FALSE),"")</f>
        <v/>
      </c>
      <c r="DR152" s="1170" t="str">
        <f>IF(DP152="","",Names!$K$3)</f>
        <v/>
      </c>
      <c r="DS152" s="1170" t="str">
        <f>IF(DP152="","",Names!$C$26)</f>
        <v/>
      </c>
      <c r="DT152" s="1170" t="str">
        <f>IFERROR(VLOOKUP($A152,Table!$DI$5:$DO$286,Table!$DM$3,FALSE),"")</f>
        <v/>
      </c>
      <c r="DV152" s="224" t="str">
        <f>IF(DP152="","",CONCATENATE(DP152,Names!$H$3,DQ152,Names!$J$3,DR152,Names!$L$3,DS152,Names!$N$3,DT152))</f>
        <v/>
      </c>
      <c r="DY152" s="1170" t="str">
        <f>IFERROR(VLOOKUP($A152,Table!$DI$5:$DO$286,Table!$DJ$3,FALSE),"")</f>
        <v/>
      </c>
      <c r="DZ152" s="1170" t="str">
        <f>IFERROR(VLOOKUP($A152,Table!$DI$5:$DO$286,Table!$DK$3,FALSE),"")</f>
        <v/>
      </c>
      <c r="EA152" s="1170" t="str">
        <f>IF(DY152="","",Names!$K$3)</f>
        <v/>
      </c>
      <c r="EB152" s="1170" t="str">
        <f>IF(DY152="","",Names!$C$25)</f>
        <v/>
      </c>
      <c r="EC152" s="1170" t="str">
        <f>IFERROR(VLOOKUP($A152,Table!$DI$5:$DO$286,Table!$DM$3,FALSE),"")</f>
        <v/>
      </c>
      <c r="EE152" s="224" t="str">
        <f>IF(DY152="","",CONCATENATE(DY152,Names!$H$3,DZ152,Names!$J$3,EA152,Names!$L$3,EB152,Names!$N$3,EC152))</f>
        <v/>
      </c>
      <c r="EH152" t="str">
        <f>IFERROR(VLOOKUP($A152,TCS_C!$R$9:$U$10046,TCS_C!$S$5,FALSE),"")</f>
        <v/>
      </c>
      <c r="EI152" t="str">
        <f>IFERROR(VLOOKUP($A152,TCS_C!$R$9:$U$10046,TCS_C!$T$5,FALSE),"")</f>
        <v/>
      </c>
      <c r="EJ152" t="str">
        <f>IF(EH152="","",Names!$K$3)</f>
        <v/>
      </c>
      <c r="EK152" t="str">
        <f>IF(EH152="","",Names!$C$17)</f>
        <v/>
      </c>
      <c r="EL152" t="str">
        <f>IFERROR(VLOOKUP($A152,TCS_C!$R$9:$U$10046,TCS_C!$U$5,FALSE),"")</f>
        <v/>
      </c>
      <c r="EN152" s="224" t="str">
        <f>IF(EH152="","",CONCATENATE(EH152,Names!$H$3,EI152,Names!$J$3,EJ152,Names!$L$3,EK152,Names!$N$3,EL152))</f>
        <v/>
      </c>
      <c r="EQ152" t="str">
        <f>IFERROR(VLOOKUP($A152,Table!BT188:$BY$286,Table!$BU$3,FALSE),"")</f>
        <v/>
      </c>
      <c r="ER152" t="str">
        <f>IFERROR(VLOOKUP($A152,Table!BT188:$BY$286,Table!$BV$3,FALSE),"")</f>
        <v/>
      </c>
      <c r="ES152" t="str">
        <f>IF(EQ152="","",Names!$K$3)</f>
        <v/>
      </c>
      <c r="ET152" t="str">
        <f>IFERROR(VLOOKUP($A152,Table!BT188:$BY$286,Table!$BW$3,FALSE),"")</f>
        <v/>
      </c>
      <c r="EU152" t="str">
        <f>IFERROR(VLOOKUP($A152,Table!BT188:$BY$286,Table!$BX$3,FALSE),"")</f>
        <v/>
      </c>
      <c r="EW152" s="224" t="str">
        <f>IF(EQ152="","",CONCATENATE(EQ152,Names!$H$3,ER152,Names!$J$3,ES152,Names!$L$3,ET152,Names!$N$3,EU152))</f>
        <v/>
      </c>
      <c r="FB152" t="str">
        <f>IF(EZ152="","",Names!$K$3)</f>
        <v/>
      </c>
      <c r="FF152" s="224" t="str">
        <f>IF(EZ152="","",CONCATENATE(EZ152,Names!$H$3,FA152,Names!$J$3,FB152,Names!$L$3,FC152,Names!$N$3,FD152))</f>
        <v/>
      </c>
      <c r="FG152" s="1266" t="str">
        <f>IF(EZ152="","",CONCATENATE(FC152,Names!$N$3,FD152))</f>
        <v/>
      </c>
    </row>
    <row r="153" spans="1:163">
      <c r="A153" s="72">
        <v>150</v>
      </c>
      <c r="C153" t="str">
        <f>IFERROR(VLOOKUP($A153,Table!$AL$5:$AS$286,Table!$AM$3,FALSE),"")</f>
        <v/>
      </c>
      <c r="D153" t="str">
        <f>IFERROR(VLOOKUP($A153,Table!$AL$5:$AS$286,Table!$AN$3,FALSE),"")</f>
        <v/>
      </c>
      <c r="E153" t="str">
        <f>IF(C153="","",Names!$K$3)</f>
        <v/>
      </c>
      <c r="F153" t="str">
        <f>IF(C153="","",Names!$C$5)</f>
        <v/>
      </c>
      <c r="G153" t="str">
        <f>IFERROR(VLOOKUP($A153,Table!$AL$5:$AS$286,Table!$AO$3,FALSE),"")</f>
        <v/>
      </c>
      <c r="I153" s="224" t="str">
        <f>IF(C153="","",CONCATENATE(C153,Names!$H$3,D153,Names!$J$3,E153,Names!$L$3,F153,Names!$N$3,G153))</f>
        <v/>
      </c>
      <c r="L153" s="1170" t="str">
        <f>IFERROR(VLOOKUP($A153,Table!$AV$5:$BK$286,Table!$AW$3,FALSE),"")</f>
        <v/>
      </c>
      <c r="M153" s="1170" t="str">
        <f>IFERROR(VLOOKUP($A153,Table!$AV$5:$BK$286,Table!$AX$3,FALSE),"")</f>
        <v/>
      </c>
      <c r="N153" s="1170" t="str">
        <f>IF(L153="","",Names!$K$3)</f>
        <v/>
      </c>
      <c r="O153" s="1170" t="str">
        <f>IF(L153="","",Names!$C$9)</f>
        <v/>
      </c>
      <c r="P153" s="1170" t="str">
        <f>IFERROR(VLOOKUP($A153,Table!$AV$5:$BK$286,Table!$AY$3,FALSE),"")</f>
        <v/>
      </c>
      <c r="R153" s="224" t="str">
        <f>IF(L153="","",CONCATENATE(L153,Names!$H$3,M153,Names!$J$3,N153,Names!$L$3,O153,Names!$N$3,P153))</f>
        <v/>
      </c>
      <c r="U153" t="str">
        <f>IFERROR(VLOOKUP($A153,Table!$AV$5:$BI$286,Table!$AW$3,FALSE),"")</f>
        <v/>
      </c>
      <c r="V153" t="str">
        <f>IFERROR(VLOOKUP($A153,Table!$AV$5:$BI$286,Table!$AX$3,FALSE),"")</f>
        <v/>
      </c>
      <c r="W153" t="str">
        <f>IF(U153="","",Names!$K$3)</f>
        <v/>
      </c>
      <c r="X153" t="str">
        <f>IF(U153="","",Names!$C$6)</f>
        <v/>
      </c>
      <c r="Y153" t="str">
        <f>IFERROR(VLOOKUP($A153,Table!$AV$5:$BI$286,Table!$AY$3,FALSE),"")</f>
        <v/>
      </c>
      <c r="AA153" s="224" t="str">
        <f>IF(U153="","",CONCATENATE(U153,Names!$H$3,V153,Names!$J$3,W153,Names!$L$3,X153,Names!$N$3,Y153))</f>
        <v/>
      </c>
      <c r="AD153" t="str">
        <f>IFERROR(VLOOKUP($A153,Table!$AV$5:$BI$286,Table!$AW$3,FALSE),"")</f>
        <v/>
      </c>
      <c r="AE153" t="str">
        <f>IFERROR(VLOOKUP($A153,Table!$AV$5:$BI$286,Table!$AX$3,FALSE),"")</f>
        <v/>
      </c>
      <c r="AF153" t="str">
        <f>IF(AD153="","",Names!$K$3)</f>
        <v/>
      </c>
      <c r="AG153" t="str">
        <f>IF(AD153="","",Names!$C$7)</f>
        <v/>
      </c>
      <c r="AH153" t="str">
        <f>IFERROR(VLOOKUP($A153,Table!$AV$5:$BI$286,Table!$AY$3,FALSE),"")</f>
        <v/>
      </c>
      <c r="AJ153" s="224" t="str">
        <f>IF(AD153="","",CONCATENATE(AD153,Names!$H$3,AE153,Names!$J$3,AF153,Names!$L$3,AG153,Names!$N$3,AH153))</f>
        <v/>
      </c>
      <c r="AM153" t="str">
        <f>IFERROR(VLOOKUP($A153,Table!$AV$5:$BI$286,Table!$AW$3,FALSE),"")</f>
        <v/>
      </c>
      <c r="AN153" t="str">
        <f>IFERROR(VLOOKUP($A153,Table!$AV$5:$BI$286,Table!$AX$3,FALSE),"")</f>
        <v/>
      </c>
      <c r="AO153" t="str">
        <f>IF(AM153="","",Names!$K$3)</f>
        <v/>
      </c>
      <c r="AP153" t="str">
        <f>IF(AM153="","",Names!$C$8)</f>
        <v/>
      </c>
      <c r="AQ153" t="str">
        <f>IFERROR(VLOOKUP($A153,Table!$AV$5:$BI$286,Table!$AY$3,FALSE),"")</f>
        <v/>
      </c>
      <c r="AS153" s="224" t="str">
        <f>IF(AM153="","",CONCATENATE(AM153,Names!$H$3,AN153,Names!$J$3,AO153,Names!$L$3,AP153,Names!$N$3,AQ153))</f>
        <v/>
      </c>
      <c r="AV153" t="str">
        <f>IFERROR(VLOOKUP($A153,Table!$AL$5:$AS$286,Table!$AM$3,FALSE),"")</f>
        <v/>
      </c>
      <c r="AW153" t="str">
        <f>IFERROR(VLOOKUP($A153,Table!$AL$5:$AS$286,Table!$AN$3,FALSE),"")</f>
        <v/>
      </c>
      <c r="AX153" t="str">
        <f>IF(AV153="","",Names!$K$3)</f>
        <v/>
      </c>
      <c r="AY153" t="str">
        <f>IF(AV153="","",Names!$C$10)</f>
        <v/>
      </c>
      <c r="AZ153" t="str">
        <f>IFERROR(VLOOKUP($A153,Table!$AL$5:$AS$286,Table!$AQ$3,FALSE),"")</f>
        <v/>
      </c>
      <c r="BB153" s="224" t="str">
        <f>IF(AV153="","",CONCATENATE(AV153,Names!$H$3,AW153,Names!$J$3,AX153,Names!$L$3,AY153,Names!$N$3,AZ153))</f>
        <v/>
      </c>
      <c r="BE153" t="str">
        <f>IFERROR(VLOOKUP($A153,Table!$AV$5:$BI$286,Table!$AW$3,FALSE),"")</f>
        <v/>
      </c>
      <c r="BF153" t="str">
        <f>IFERROR(VLOOKUP($A153,Table!$AV$5:$BI$286,Table!$AX$3,FALSE),"")</f>
        <v/>
      </c>
      <c r="BG153" t="str">
        <f>IF(BE153="","",Names!$K$3)</f>
        <v/>
      </c>
      <c r="BH153" t="str">
        <f>IF(BE153="","",Names!$C$10)</f>
        <v/>
      </c>
      <c r="BI153" t="str">
        <f>IFERROR(VLOOKUP($A153,Table!$AV$5:$BI$286,Table!$BC$3,FALSE),"")</f>
        <v/>
      </c>
      <c r="BK153" s="224" t="str">
        <f>IF(BE153="","",CONCATENATE(BE153,Names!$H$3,BF153,Names!$J$3,BG153,Names!$L$3,BH153,Names!$N$3,BI153))</f>
        <v/>
      </c>
      <c r="BN153" t="str">
        <f>IFERROR(VLOOKUP($A153,Table!$AV$5:$BI$286,Table!$AW$3,FALSE),"")</f>
        <v/>
      </c>
      <c r="BO153" t="str">
        <f>IFERROR(VLOOKUP($A153,Table!$AV$5:$BI$286,Table!$AX$3,FALSE),"")</f>
        <v/>
      </c>
      <c r="BP153" t="str">
        <f>IF(BN153="","",Names!$K$3)</f>
        <v/>
      </c>
      <c r="BQ153" t="str">
        <f>IF(BN153="","",Names!$C$10)</f>
        <v/>
      </c>
      <c r="BR153" t="str">
        <f>IFERROR(VLOOKUP($A153,Table!$AV$5:$BI$286,Table!$BF$3,FALSE),"")</f>
        <v/>
      </c>
      <c r="BT153" s="224" t="str">
        <f>IF(BN153="","",CONCATENATE(BN153,Names!$H$3,BO153,Names!$J$3,BP153,Names!$L$3,BQ153,Names!$N$3,BR153))</f>
        <v/>
      </c>
      <c r="BW153" t="str">
        <f>IFERROR(VLOOKUP($A153,Table!$AL$5:$AS$286,Table!$AM$3,FALSE),"")</f>
        <v/>
      </c>
      <c r="BX153" t="str">
        <f>IFERROR(VLOOKUP($A153,Table!$AL$5:$AS$286,Table!$AN$3,FALSE),"")</f>
        <v/>
      </c>
      <c r="BY153" t="str">
        <f>IF(BW153="","",Names!$K$3)</f>
        <v/>
      </c>
      <c r="BZ153" t="str">
        <f>IF(BW153="","",Names!$C$11)</f>
        <v/>
      </c>
      <c r="CA153" t="str">
        <f>IFERROR(VLOOKUP($A153,Table!$AL$5:$AS$286,Table!$AQ$3,FALSE),"")</f>
        <v/>
      </c>
      <c r="CC153" s="224" t="str">
        <f>IF(BW153="","",CONCATENATE(BW153,Names!$H$3,BX153,Names!$J$3,BY153,Names!$L$3,BZ153,Names!$N$3,CA153))</f>
        <v/>
      </c>
      <c r="CF153" t="str">
        <f>IFERROR(VLOOKUP($A153,Table!$AV$5:$BI$286,Table!$AW$3,FALSE),"")</f>
        <v/>
      </c>
      <c r="CG153" t="str">
        <f>IFERROR(VLOOKUP($A153,Table!$AV$5:$BI$286,Table!$AX$3,FALSE),"")</f>
        <v/>
      </c>
      <c r="CH153" t="str">
        <f>IF(CF153="","",Names!$K$3)</f>
        <v/>
      </c>
      <c r="CI153" t="str">
        <f>IF(CF153="","",Names!$C$11)</f>
        <v/>
      </c>
      <c r="CJ153" t="str">
        <f>IFERROR(VLOOKUP($A153,Table!$AV$5:$BI$286,Table!$BC$3,FALSE),"")</f>
        <v/>
      </c>
      <c r="CL153" s="224" t="str">
        <f>IF(CF153="","",CONCATENATE(CF153,Names!$H$3,CG153,Names!$J$3,CH153,Names!$L$3,CI153,Names!$N$3,CJ153))</f>
        <v/>
      </c>
      <c r="CO153" t="str">
        <f>IFERROR(VLOOKUP($A153,Table!$AV$5:$BI$286,Table!$AW$3,FALSE),"")</f>
        <v/>
      </c>
      <c r="CP153" t="str">
        <f>IFERROR(VLOOKUP($A153,Table!$AV$5:$BI$286,Table!$AX$3,FALSE),"")</f>
        <v/>
      </c>
      <c r="CQ153" t="str">
        <f>IF(CO153="","",Names!$K$3)</f>
        <v/>
      </c>
      <c r="CR153" t="str">
        <f>IF(CO153="","",Names!$C$11)</f>
        <v/>
      </c>
      <c r="CS153" t="str">
        <f>IFERROR(VLOOKUP($A153,Table!$AV$5:$BI$286,Table!$BF$3,FALSE),"")</f>
        <v/>
      </c>
      <c r="CU153" s="224" t="str">
        <f>IF(CO153="","",CONCATENATE(CO153,Names!$H$3,CP153,Names!$J$3,CQ153,Names!$L$3,CR153,Names!$N$3,CS153))</f>
        <v/>
      </c>
      <c r="CX153" t="str">
        <f>IFERROR(VLOOKUP($A153,Table!$AV$5:$BI$286,Table!$AW$3,FALSE),"")</f>
        <v/>
      </c>
      <c r="CY153" t="str">
        <f>IFERROR(VLOOKUP($A153,Table!$AV$5:$BI$286,Table!$AX$3,FALSE),"")</f>
        <v/>
      </c>
      <c r="CZ153" t="str">
        <f>IF(CX153="","",Names!$K$3)</f>
        <v/>
      </c>
      <c r="DA153" t="str">
        <f>IF(CX153="","",Names!$C$12)</f>
        <v/>
      </c>
      <c r="DB153" t="str">
        <f>IFERROR(VLOOKUP($A153,Table!$AV$5:$BI$286,Table!$BC$3,FALSE),"")</f>
        <v/>
      </c>
      <c r="DD153" s="224" t="str">
        <f>IF(CX153="","",CONCATENATE(CX153,Names!$H$3,CY153,Names!$J$3,CZ153,Names!$L$3,DA153,Names!$N$3,DB153))</f>
        <v/>
      </c>
      <c r="DG153" t="str">
        <f>IFERROR(VLOOKUP($A153,Table!$AV$5:$BI$286,Table!$AW$3,FALSE),"")</f>
        <v/>
      </c>
      <c r="DH153" t="str">
        <f>IFERROR(VLOOKUP($A153,Table!$AV$5:$BI$286,Table!$AX$3,FALSE),"")</f>
        <v/>
      </c>
      <c r="DI153" t="str">
        <f>IF(DG153="","",Names!$K$3)</f>
        <v/>
      </c>
      <c r="DJ153" t="str">
        <f>IF(DG153="","",Names!$C$24)</f>
        <v/>
      </c>
      <c r="DK153" t="str">
        <f>IFERROR(VLOOKUP($A153,Table!$AV$5:$BI$286,Table!$AY$3,FALSE),"")</f>
        <v/>
      </c>
      <c r="DM153" s="224" t="str">
        <f>IF(DG153="","",CONCATENATE(DG153,Names!$H$3,DH153,Names!$J$3,DI153,Names!$L$3,DJ153,Names!$N$3,DK153))</f>
        <v/>
      </c>
      <c r="DP153" s="1170" t="str">
        <f>IFERROR(VLOOKUP($A153,Table!$DI$5:$DO$286,Table!$DJ$3,FALSE),"")</f>
        <v/>
      </c>
      <c r="DQ153" s="1170" t="str">
        <f>IFERROR(VLOOKUP($A153,Table!$DI$5:$DO$286,Table!$DK$3,FALSE),"")</f>
        <v/>
      </c>
      <c r="DR153" s="1170" t="str">
        <f>IF(DP153="","",Names!$K$3)</f>
        <v/>
      </c>
      <c r="DS153" s="1170" t="str">
        <f>IF(DP153="","",Names!$C$26)</f>
        <v/>
      </c>
      <c r="DT153" s="1170" t="str">
        <f>IFERROR(VLOOKUP($A153,Table!$DI$5:$DO$286,Table!$DM$3,FALSE),"")</f>
        <v/>
      </c>
      <c r="DV153" s="224" t="str">
        <f>IF(DP153="","",CONCATENATE(DP153,Names!$H$3,DQ153,Names!$J$3,DR153,Names!$L$3,DS153,Names!$N$3,DT153))</f>
        <v/>
      </c>
      <c r="DY153" s="1170" t="str">
        <f>IFERROR(VLOOKUP($A153,Table!$DI$5:$DO$286,Table!$DJ$3,FALSE),"")</f>
        <v/>
      </c>
      <c r="DZ153" s="1170" t="str">
        <f>IFERROR(VLOOKUP($A153,Table!$DI$5:$DO$286,Table!$DK$3,FALSE),"")</f>
        <v/>
      </c>
      <c r="EA153" s="1170" t="str">
        <f>IF(DY153="","",Names!$K$3)</f>
        <v/>
      </c>
      <c r="EB153" s="1170" t="str">
        <f>IF(DY153="","",Names!$C$25)</f>
        <v/>
      </c>
      <c r="EC153" s="1170" t="str">
        <f>IFERROR(VLOOKUP($A153,Table!$DI$5:$DO$286,Table!$DM$3,FALSE),"")</f>
        <v/>
      </c>
      <c r="EE153" s="224" t="str">
        <f>IF(DY153="","",CONCATENATE(DY153,Names!$H$3,DZ153,Names!$J$3,EA153,Names!$L$3,EB153,Names!$N$3,EC153))</f>
        <v/>
      </c>
      <c r="EH153" t="str">
        <f>IFERROR(VLOOKUP($A153,TCS_C!$R$9:$U$10046,TCS_C!$S$5,FALSE),"")</f>
        <v/>
      </c>
      <c r="EI153" t="str">
        <f>IFERROR(VLOOKUP($A153,TCS_C!$R$9:$U$10046,TCS_C!$T$5,FALSE),"")</f>
        <v/>
      </c>
      <c r="EJ153" t="str">
        <f>IF(EH153="","",Names!$K$3)</f>
        <v/>
      </c>
      <c r="EK153" t="str">
        <f>IF(EH153="","",Names!$C$17)</f>
        <v/>
      </c>
      <c r="EL153" t="str">
        <f>IFERROR(VLOOKUP($A153,TCS_C!$R$9:$U$10046,TCS_C!$U$5,FALSE),"")</f>
        <v/>
      </c>
      <c r="EN153" s="224" t="str">
        <f>IF(EH153="","",CONCATENATE(EH153,Names!$H$3,EI153,Names!$J$3,EJ153,Names!$L$3,EK153,Names!$N$3,EL153))</f>
        <v/>
      </c>
      <c r="EQ153" t="str">
        <f>IFERROR(VLOOKUP($A153,Table!BT189:$BY$286,Table!$BU$3,FALSE),"")</f>
        <v/>
      </c>
      <c r="ER153" t="str">
        <f>IFERROR(VLOOKUP($A153,Table!BT189:$BY$286,Table!$BV$3,FALSE),"")</f>
        <v/>
      </c>
      <c r="ES153" t="str">
        <f>IF(EQ153="","",Names!$K$3)</f>
        <v/>
      </c>
      <c r="ET153" t="str">
        <f>IFERROR(VLOOKUP($A153,Table!BT189:$BY$286,Table!$BW$3,FALSE),"")</f>
        <v/>
      </c>
      <c r="EU153" t="str">
        <f>IFERROR(VLOOKUP($A153,Table!BT189:$BY$286,Table!$BX$3,FALSE),"")</f>
        <v/>
      </c>
      <c r="EW153" s="224" t="str">
        <f>IF(EQ153="","",CONCATENATE(EQ153,Names!$H$3,ER153,Names!$J$3,ES153,Names!$L$3,ET153,Names!$N$3,EU153))</f>
        <v/>
      </c>
      <c r="FB153" t="str">
        <f>IF(EZ153="","",Names!$K$3)</f>
        <v/>
      </c>
      <c r="FF153" s="224" t="str">
        <f>IF(EZ153="","",CONCATENATE(EZ153,Names!$H$3,FA153,Names!$J$3,FB153,Names!$L$3,FC153,Names!$N$3,FD153))</f>
        <v/>
      </c>
      <c r="FG153" s="1266" t="str">
        <f>IF(EZ153="","",CONCATENATE(FC153,Names!$N$3,FD153))</f>
        <v/>
      </c>
    </row>
    <row r="154" spans="1:163">
      <c r="A154" s="72">
        <v>151</v>
      </c>
      <c r="C154" t="str">
        <f>IFERROR(VLOOKUP($A154,Table!$AL$5:$AS$286,Table!$AM$3,FALSE),"")</f>
        <v/>
      </c>
      <c r="D154" t="str">
        <f>IFERROR(VLOOKUP($A154,Table!$AL$5:$AS$286,Table!$AN$3,FALSE),"")</f>
        <v/>
      </c>
      <c r="E154" t="str">
        <f>IF(C154="","",Names!$K$3)</f>
        <v/>
      </c>
      <c r="F154" t="str">
        <f>IF(C154="","",Names!$C$5)</f>
        <v/>
      </c>
      <c r="G154" t="str">
        <f>IFERROR(VLOOKUP($A154,Table!$AL$5:$AS$286,Table!$AO$3,FALSE),"")</f>
        <v/>
      </c>
      <c r="I154" s="224" t="str">
        <f>IF(C154="","",CONCATENATE(C154,Names!$H$3,D154,Names!$J$3,E154,Names!$L$3,F154,Names!$N$3,G154))</f>
        <v/>
      </c>
      <c r="L154" s="1170" t="str">
        <f>IFERROR(VLOOKUP($A154,Table!$AV$5:$BK$286,Table!$AW$3,FALSE),"")</f>
        <v/>
      </c>
      <c r="M154" s="1170" t="str">
        <f>IFERROR(VLOOKUP($A154,Table!$AV$5:$BK$286,Table!$AX$3,FALSE),"")</f>
        <v/>
      </c>
      <c r="N154" s="1170" t="str">
        <f>IF(L154="","",Names!$K$3)</f>
        <v/>
      </c>
      <c r="O154" s="1170" t="str">
        <f>IF(L154="","",Names!$C$9)</f>
        <v/>
      </c>
      <c r="P154" s="1170" t="str">
        <f>IFERROR(VLOOKUP($A154,Table!$AV$5:$BK$286,Table!$AY$3,FALSE),"")</f>
        <v/>
      </c>
      <c r="R154" s="224" t="str">
        <f>IF(L154="","",CONCATENATE(L154,Names!$H$3,M154,Names!$J$3,N154,Names!$L$3,O154,Names!$N$3,P154))</f>
        <v/>
      </c>
      <c r="U154" t="str">
        <f>IFERROR(VLOOKUP($A154,Table!$AV$5:$BI$286,Table!$AW$3,FALSE),"")</f>
        <v/>
      </c>
      <c r="V154" t="str">
        <f>IFERROR(VLOOKUP($A154,Table!$AV$5:$BI$286,Table!$AX$3,FALSE),"")</f>
        <v/>
      </c>
      <c r="W154" t="str">
        <f>IF(U154="","",Names!$K$3)</f>
        <v/>
      </c>
      <c r="X154" t="str">
        <f>IF(U154="","",Names!$C$6)</f>
        <v/>
      </c>
      <c r="Y154" t="str">
        <f>IFERROR(VLOOKUP($A154,Table!$AV$5:$BI$286,Table!$AY$3,FALSE),"")</f>
        <v/>
      </c>
      <c r="AA154" s="224" t="str">
        <f>IF(U154="","",CONCATENATE(U154,Names!$H$3,V154,Names!$J$3,W154,Names!$L$3,X154,Names!$N$3,Y154))</f>
        <v/>
      </c>
      <c r="AD154" t="str">
        <f>IFERROR(VLOOKUP($A154,Table!$AV$5:$BI$286,Table!$AW$3,FALSE),"")</f>
        <v/>
      </c>
      <c r="AE154" t="str">
        <f>IFERROR(VLOOKUP($A154,Table!$AV$5:$BI$286,Table!$AX$3,FALSE),"")</f>
        <v/>
      </c>
      <c r="AF154" t="str">
        <f>IF(AD154="","",Names!$K$3)</f>
        <v/>
      </c>
      <c r="AG154" t="str">
        <f>IF(AD154="","",Names!$C$7)</f>
        <v/>
      </c>
      <c r="AH154" t="str">
        <f>IFERROR(VLOOKUP($A154,Table!$AV$5:$BI$286,Table!$AY$3,FALSE),"")</f>
        <v/>
      </c>
      <c r="AJ154" s="224" t="str">
        <f>IF(AD154="","",CONCATENATE(AD154,Names!$H$3,AE154,Names!$J$3,AF154,Names!$L$3,AG154,Names!$N$3,AH154))</f>
        <v/>
      </c>
      <c r="AM154" t="str">
        <f>IFERROR(VLOOKUP($A154,Table!$AV$5:$BI$286,Table!$AW$3,FALSE),"")</f>
        <v/>
      </c>
      <c r="AN154" t="str">
        <f>IFERROR(VLOOKUP($A154,Table!$AV$5:$BI$286,Table!$AX$3,FALSE),"")</f>
        <v/>
      </c>
      <c r="AO154" t="str">
        <f>IF(AM154="","",Names!$K$3)</f>
        <v/>
      </c>
      <c r="AP154" t="str">
        <f>IF(AM154="","",Names!$C$8)</f>
        <v/>
      </c>
      <c r="AQ154" t="str">
        <f>IFERROR(VLOOKUP($A154,Table!$AV$5:$BI$286,Table!$AY$3,FALSE),"")</f>
        <v/>
      </c>
      <c r="AS154" s="224" t="str">
        <f>IF(AM154="","",CONCATENATE(AM154,Names!$H$3,AN154,Names!$J$3,AO154,Names!$L$3,AP154,Names!$N$3,AQ154))</f>
        <v/>
      </c>
      <c r="AV154" t="str">
        <f>IFERROR(VLOOKUP($A154,Table!$AL$5:$AS$286,Table!$AM$3,FALSE),"")</f>
        <v/>
      </c>
      <c r="AW154" t="str">
        <f>IFERROR(VLOOKUP($A154,Table!$AL$5:$AS$286,Table!$AN$3,FALSE),"")</f>
        <v/>
      </c>
      <c r="AX154" t="str">
        <f>IF(AV154="","",Names!$K$3)</f>
        <v/>
      </c>
      <c r="AY154" t="str">
        <f>IF(AV154="","",Names!$C$10)</f>
        <v/>
      </c>
      <c r="AZ154" t="str">
        <f>IFERROR(VLOOKUP($A154,Table!$AL$5:$AS$286,Table!$AQ$3,FALSE),"")</f>
        <v/>
      </c>
      <c r="BB154" s="224" t="str">
        <f>IF(AV154="","",CONCATENATE(AV154,Names!$H$3,AW154,Names!$J$3,AX154,Names!$L$3,AY154,Names!$N$3,AZ154))</f>
        <v/>
      </c>
      <c r="BE154" t="str">
        <f>IFERROR(VLOOKUP($A154,Table!$AV$5:$BI$286,Table!$AW$3,FALSE),"")</f>
        <v/>
      </c>
      <c r="BF154" t="str">
        <f>IFERROR(VLOOKUP($A154,Table!$AV$5:$BI$286,Table!$AX$3,FALSE),"")</f>
        <v/>
      </c>
      <c r="BG154" t="str">
        <f>IF(BE154="","",Names!$K$3)</f>
        <v/>
      </c>
      <c r="BH154" t="str">
        <f>IF(BE154="","",Names!$C$10)</f>
        <v/>
      </c>
      <c r="BI154" t="str">
        <f>IFERROR(VLOOKUP($A154,Table!$AV$5:$BI$286,Table!$BC$3,FALSE),"")</f>
        <v/>
      </c>
      <c r="BK154" s="224" t="str">
        <f>IF(BE154="","",CONCATENATE(BE154,Names!$H$3,BF154,Names!$J$3,BG154,Names!$L$3,BH154,Names!$N$3,BI154))</f>
        <v/>
      </c>
      <c r="BN154" t="str">
        <f>IFERROR(VLOOKUP($A154,Table!$AV$5:$BI$286,Table!$AW$3,FALSE),"")</f>
        <v/>
      </c>
      <c r="BO154" t="str">
        <f>IFERROR(VLOOKUP($A154,Table!$AV$5:$BI$286,Table!$AX$3,FALSE),"")</f>
        <v/>
      </c>
      <c r="BP154" t="str">
        <f>IF(BN154="","",Names!$K$3)</f>
        <v/>
      </c>
      <c r="BQ154" t="str">
        <f>IF(BN154="","",Names!$C$10)</f>
        <v/>
      </c>
      <c r="BR154" t="str">
        <f>IFERROR(VLOOKUP($A154,Table!$AV$5:$BI$286,Table!$BF$3,FALSE),"")</f>
        <v/>
      </c>
      <c r="BT154" s="224" t="str">
        <f>IF(BN154="","",CONCATENATE(BN154,Names!$H$3,BO154,Names!$J$3,BP154,Names!$L$3,BQ154,Names!$N$3,BR154))</f>
        <v/>
      </c>
      <c r="BW154" t="str">
        <f>IFERROR(VLOOKUP($A154,Table!$AL$5:$AS$286,Table!$AM$3,FALSE),"")</f>
        <v/>
      </c>
      <c r="BX154" t="str">
        <f>IFERROR(VLOOKUP($A154,Table!$AL$5:$AS$286,Table!$AN$3,FALSE),"")</f>
        <v/>
      </c>
      <c r="BY154" t="str">
        <f>IF(BW154="","",Names!$K$3)</f>
        <v/>
      </c>
      <c r="BZ154" t="str">
        <f>IF(BW154="","",Names!$C$11)</f>
        <v/>
      </c>
      <c r="CA154" t="str">
        <f>IFERROR(VLOOKUP($A154,Table!$AL$5:$AS$286,Table!$AQ$3,FALSE),"")</f>
        <v/>
      </c>
      <c r="CC154" s="224" t="str">
        <f>IF(BW154="","",CONCATENATE(BW154,Names!$H$3,BX154,Names!$J$3,BY154,Names!$L$3,BZ154,Names!$N$3,CA154))</f>
        <v/>
      </c>
      <c r="CF154" t="str">
        <f>IFERROR(VLOOKUP($A154,Table!$AV$5:$BI$286,Table!$AW$3,FALSE),"")</f>
        <v/>
      </c>
      <c r="CG154" t="str">
        <f>IFERROR(VLOOKUP($A154,Table!$AV$5:$BI$286,Table!$AX$3,FALSE),"")</f>
        <v/>
      </c>
      <c r="CH154" t="str">
        <f>IF(CF154="","",Names!$K$3)</f>
        <v/>
      </c>
      <c r="CI154" t="str">
        <f>IF(CF154="","",Names!$C$11)</f>
        <v/>
      </c>
      <c r="CJ154" t="str">
        <f>IFERROR(VLOOKUP($A154,Table!$AV$5:$BI$286,Table!$BC$3,FALSE),"")</f>
        <v/>
      </c>
      <c r="CL154" s="224" t="str">
        <f>IF(CF154="","",CONCATENATE(CF154,Names!$H$3,CG154,Names!$J$3,CH154,Names!$L$3,CI154,Names!$N$3,CJ154))</f>
        <v/>
      </c>
      <c r="CO154" t="str">
        <f>IFERROR(VLOOKUP($A154,Table!$AV$5:$BI$286,Table!$AW$3,FALSE),"")</f>
        <v/>
      </c>
      <c r="CP154" t="str">
        <f>IFERROR(VLOOKUP($A154,Table!$AV$5:$BI$286,Table!$AX$3,FALSE),"")</f>
        <v/>
      </c>
      <c r="CQ154" t="str">
        <f>IF(CO154="","",Names!$K$3)</f>
        <v/>
      </c>
      <c r="CR154" t="str">
        <f>IF(CO154="","",Names!$C$11)</f>
        <v/>
      </c>
      <c r="CS154" t="str">
        <f>IFERROR(VLOOKUP($A154,Table!$AV$5:$BI$286,Table!$BF$3,FALSE),"")</f>
        <v/>
      </c>
      <c r="CU154" s="224" t="str">
        <f>IF(CO154="","",CONCATENATE(CO154,Names!$H$3,CP154,Names!$J$3,CQ154,Names!$L$3,CR154,Names!$N$3,CS154))</f>
        <v/>
      </c>
      <c r="CX154" t="str">
        <f>IFERROR(VLOOKUP($A154,Table!$AV$5:$BI$286,Table!$AW$3,FALSE),"")</f>
        <v/>
      </c>
      <c r="CY154" t="str">
        <f>IFERROR(VLOOKUP($A154,Table!$AV$5:$BI$286,Table!$AX$3,FALSE),"")</f>
        <v/>
      </c>
      <c r="CZ154" t="str">
        <f>IF(CX154="","",Names!$K$3)</f>
        <v/>
      </c>
      <c r="DA154" t="str">
        <f>IF(CX154="","",Names!$C$12)</f>
        <v/>
      </c>
      <c r="DB154" t="str">
        <f>IFERROR(VLOOKUP($A154,Table!$AV$5:$BI$286,Table!$BC$3,FALSE),"")</f>
        <v/>
      </c>
      <c r="DD154" s="224" t="str">
        <f>IF(CX154="","",CONCATENATE(CX154,Names!$H$3,CY154,Names!$J$3,CZ154,Names!$L$3,DA154,Names!$N$3,DB154))</f>
        <v/>
      </c>
      <c r="DG154" t="str">
        <f>IFERROR(VLOOKUP($A154,Table!$AV$5:$BI$286,Table!$AW$3,FALSE),"")</f>
        <v/>
      </c>
      <c r="DH154" t="str">
        <f>IFERROR(VLOOKUP($A154,Table!$AV$5:$BI$286,Table!$AX$3,FALSE),"")</f>
        <v/>
      </c>
      <c r="DI154" t="str">
        <f>IF(DG154="","",Names!$K$3)</f>
        <v/>
      </c>
      <c r="DJ154" t="str">
        <f>IF(DG154="","",Names!$C$24)</f>
        <v/>
      </c>
      <c r="DK154" t="str">
        <f>IFERROR(VLOOKUP($A154,Table!$AV$5:$BI$286,Table!$AY$3,FALSE),"")</f>
        <v/>
      </c>
      <c r="DM154" s="224" t="str">
        <f>IF(DG154="","",CONCATENATE(DG154,Names!$H$3,DH154,Names!$J$3,DI154,Names!$L$3,DJ154,Names!$N$3,DK154))</f>
        <v/>
      </c>
      <c r="DP154" s="1170" t="str">
        <f>IFERROR(VLOOKUP($A154,Table!$DI$5:$DO$286,Table!$DJ$3,FALSE),"")</f>
        <v/>
      </c>
      <c r="DQ154" s="1170" t="str">
        <f>IFERROR(VLOOKUP($A154,Table!$DI$5:$DO$286,Table!$DK$3,FALSE),"")</f>
        <v/>
      </c>
      <c r="DR154" s="1170" t="str">
        <f>IF(DP154="","",Names!$K$3)</f>
        <v/>
      </c>
      <c r="DS154" s="1170" t="str">
        <f>IF(DP154="","",Names!$C$26)</f>
        <v/>
      </c>
      <c r="DT154" s="1170" t="str">
        <f>IFERROR(VLOOKUP($A154,Table!$DI$5:$DO$286,Table!$DM$3,FALSE),"")</f>
        <v/>
      </c>
      <c r="DV154" s="224" t="str">
        <f>IF(DP154="","",CONCATENATE(DP154,Names!$H$3,DQ154,Names!$J$3,DR154,Names!$L$3,DS154,Names!$N$3,DT154))</f>
        <v/>
      </c>
      <c r="DY154" s="1170" t="str">
        <f>IFERROR(VLOOKUP($A154,Table!$DI$5:$DO$286,Table!$DJ$3,FALSE),"")</f>
        <v/>
      </c>
      <c r="DZ154" s="1170" t="str">
        <f>IFERROR(VLOOKUP($A154,Table!$DI$5:$DO$286,Table!$DK$3,FALSE),"")</f>
        <v/>
      </c>
      <c r="EA154" s="1170" t="str">
        <f>IF(DY154="","",Names!$K$3)</f>
        <v/>
      </c>
      <c r="EB154" s="1170" t="str">
        <f>IF(DY154="","",Names!$C$25)</f>
        <v/>
      </c>
      <c r="EC154" s="1170" t="str">
        <f>IFERROR(VLOOKUP($A154,Table!$DI$5:$DO$286,Table!$DM$3,FALSE),"")</f>
        <v/>
      </c>
      <c r="EE154" s="224" t="str">
        <f>IF(DY154="","",CONCATENATE(DY154,Names!$H$3,DZ154,Names!$J$3,EA154,Names!$L$3,EB154,Names!$N$3,EC154))</f>
        <v/>
      </c>
      <c r="EH154" t="str">
        <f>IFERROR(VLOOKUP($A154,TCS_C!$R$9:$U$10046,TCS_C!$S$5,FALSE),"")</f>
        <v/>
      </c>
      <c r="EI154" t="str">
        <f>IFERROR(VLOOKUP($A154,TCS_C!$R$9:$U$10046,TCS_C!$T$5,FALSE),"")</f>
        <v/>
      </c>
      <c r="EJ154" t="str">
        <f>IF(EH154="","",Names!$K$3)</f>
        <v/>
      </c>
      <c r="EK154" t="str">
        <f>IF(EH154="","",Names!$C$17)</f>
        <v/>
      </c>
      <c r="EL154" t="str">
        <f>IFERROR(VLOOKUP($A154,TCS_C!$R$9:$U$10046,TCS_C!$U$5,FALSE),"")</f>
        <v/>
      </c>
      <c r="EN154" s="224" t="str">
        <f>IF(EH154="","",CONCATENATE(EH154,Names!$H$3,EI154,Names!$J$3,EJ154,Names!$L$3,EK154,Names!$N$3,EL154))</f>
        <v/>
      </c>
      <c r="EQ154" t="str">
        <f>IFERROR(VLOOKUP($A154,Table!BT190:$BY$286,Table!$BU$3,FALSE),"")</f>
        <v/>
      </c>
      <c r="ER154" t="str">
        <f>IFERROR(VLOOKUP($A154,Table!BT190:$BY$286,Table!$BV$3,FALSE),"")</f>
        <v/>
      </c>
      <c r="ES154" t="str">
        <f>IF(EQ154="","",Names!$K$3)</f>
        <v/>
      </c>
      <c r="ET154" t="str">
        <f>IFERROR(VLOOKUP($A154,Table!BT190:$BY$286,Table!$BW$3,FALSE),"")</f>
        <v/>
      </c>
      <c r="EU154" t="str">
        <f>IFERROR(VLOOKUP($A154,Table!BT190:$BY$286,Table!$BX$3,FALSE),"")</f>
        <v/>
      </c>
      <c r="EW154" s="224" t="str">
        <f>IF(EQ154="","",CONCATENATE(EQ154,Names!$H$3,ER154,Names!$J$3,ES154,Names!$L$3,ET154,Names!$N$3,EU154))</f>
        <v/>
      </c>
      <c r="FB154" t="str">
        <f>IF(EZ154="","",Names!$K$3)</f>
        <v/>
      </c>
      <c r="FF154" s="224" t="str">
        <f>IF(EZ154="","",CONCATENATE(EZ154,Names!$H$3,FA154,Names!$J$3,FB154,Names!$L$3,FC154,Names!$N$3,FD154))</f>
        <v/>
      </c>
      <c r="FG154" s="1266" t="str">
        <f>IF(EZ154="","",CONCATENATE(FC154,Names!$N$3,FD154))</f>
        <v/>
      </c>
    </row>
    <row r="155" spans="1:163">
      <c r="A155" s="72">
        <v>152</v>
      </c>
      <c r="C155" t="str">
        <f>IFERROR(VLOOKUP($A155,Table!$AL$5:$AS$286,Table!$AM$3,FALSE),"")</f>
        <v/>
      </c>
      <c r="D155" t="str">
        <f>IFERROR(VLOOKUP($A155,Table!$AL$5:$AS$286,Table!$AN$3,FALSE),"")</f>
        <v/>
      </c>
      <c r="E155" t="str">
        <f>IF(C155="","",Names!$K$3)</f>
        <v/>
      </c>
      <c r="F155" t="str">
        <f>IF(C155="","",Names!$C$5)</f>
        <v/>
      </c>
      <c r="G155" t="str">
        <f>IFERROR(VLOOKUP($A155,Table!$AL$5:$AS$286,Table!$AO$3,FALSE),"")</f>
        <v/>
      </c>
      <c r="I155" s="224" t="str">
        <f>IF(C155="","",CONCATENATE(C155,Names!$H$3,D155,Names!$J$3,E155,Names!$L$3,F155,Names!$N$3,G155))</f>
        <v/>
      </c>
      <c r="L155" s="1170" t="str">
        <f>IFERROR(VLOOKUP($A155,Table!$AV$5:$BK$286,Table!$AW$3,FALSE),"")</f>
        <v/>
      </c>
      <c r="M155" s="1170" t="str">
        <f>IFERROR(VLOOKUP($A155,Table!$AV$5:$BK$286,Table!$AX$3,FALSE),"")</f>
        <v/>
      </c>
      <c r="N155" s="1170" t="str">
        <f>IF(L155="","",Names!$K$3)</f>
        <v/>
      </c>
      <c r="O155" s="1170" t="str">
        <f>IF(L155="","",Names!$C$9)</f>
        <v/>
      </c>
      <c r="P155" s="1170" t="str">
        <f>IFERROR(VLOOKUP($A155,Table!$AV$5:$BK$286,Table!$AY$3,FALSE),"")</f>
        <v/>
      </c>
      <c r="R155" s="224" t="str">
        <f>IF(L155="","",CONCATENATE(L155,Names!$H$3,M155,Names!$J$3,N155,Names!$L$3,O155,Names!$N$3,P155))</f>
        <v/>
      </c>
      <c r="U155" t="str">
        <f>IFERROR(VLOOKUP($A155,Table!$AV$5:$BI$286,Table!$AW$3,FALSE),"")</f>
        <v/>
      </c>
      <c r="V155" t="str">
        <f>IFERROR(VLOOKUP($A155,Table!$AV$5:$BI$286,Table!$AX$3,FALSE),"")</f>
        <v/>
      </c>
      <c r="W155" t="str">
        <f>IF(U155="","",Names!$K$3)</f>
        <v/>
      </c>
      <c r="X155" t="str">
        <f>IF(U155="","",Names!$C$6)</f>
        <v/>
      </c>
      <c r="Y155" t="str">
        <f>IFERROR(VLOOKUP($A155,Table!$AV$5:$BI$286,Table!$AY$3,FALSE),"")</f>
        <v/>
      </c>
      <c r="AA155" s="224" t="str">
        <f>IF(U155="","",CONCATENATE(U155,Names!$H$3,V155,Names!$J$3,W155,Names!$L$3,X155,Names!$N$3,Y155))</f>
        <v/>
      </c>
      <c r="AD155" t="str">
        <f>IFERROR(VLOOKUP($A155,Table!$AV$5:$BI$286,Table!$AW$3,FALSE),"")</f>
        <v/>
      </c>
      <c r="AE155" t="str">
        <f>IFERROR(VLOOKUP($A155,Table!$AV$5:$BI$286,Table!$AX$3,FALSE),"")</f>
        <v/>
      </c>
      <c r="AF155" t="str">
        <f>IF(AD155="","",Names!$K$3)</f>
        <v/>
      </c>
      <c r="AG155" t="str">
        <f>IF(AD155="","",Names!$C$7)</f>
        <v/>
      </c>
      <c r="AH155" t="str">
        <f>IFERROR(VLOOKUP($A155,Table!$AV$5:$BI$286,Table!$AY$3,FALSE),"")</f>
        <v/>
      </c>
      <c r="AJ155" s="224" t="str">
        <f>IF(AD155="","",CONCATENATE(AD155,Names!$H$3,AE155,Names!$J$3,AF155,Names!$L$3,AG155,Names!$N$3,AH155))</f>
        <v/>
      </c>
      <c r="AM155" t="str">
        <f>IFERROR(VLOOKUP($A155,Table!$AV$5:$BI$286,Table!$AW$3,FALSE),"")</f>
        <v/>
      </c>
      <c r="AN155" t="str">
        <f>IFERROR(VLOOKUP($A155,Table!$AV$5:$BI$286,Table!$AX$3,FALSE),"")</f>
        <v/>
      </c>
      <c r="AO155" t="str">
        <f>IF(AM155="","",Names!$K$3)</f>
        <v/>
      </c>
      <c r="AP155" t="str">
        <f>IF(AM155="","",Names!$C$8)</f>
        <v/>
      </c>
      <c r="AQ155" t="str">
        <f>IFERROR(VLOOKUP($A155,Table!$AV$5:$BI$286,Table!$AY$3,FALSE),"")</f>
        <v/>
      </c>
      <c r="AS155" s="224" t="str">
        <f>IF(AM155="","",CONCATENATE(AM155,Names!$H$3,AN155,Names!$J$3,AO155,Names!$L$3,AP155,Names!$N$3,AQ155))</f>
        <v/>
      </c>
      <c r="AV155" t="str">
        <f>IFERROR(VLOOKUP($A155,Table!$AL$5:$AS$286,Table!$AM$3,FALSE),"")</f>
        <v/>
      </c>
      <c r="AW155" t="str">
        <f>IFERROR(VLOOKUP($A155,Table!$AL$5:$AS$286,Table!$AN$3,FALSE),"")</f>
        <v/>
      </c>
      <c r="AX155" t="str">
        <f>IF(AV155="","",Names!$K$3)</f>
        <v/>
      </c>
      <c r="AY155" t="str">
        <f>IF(AV155="","",Names!$C$10)</f>
        <v/>
      </c>
      <c r="AZ155" t="str">
        <f>IFERROR(VLOOKUP($A155,Table!$AL$5:$AS$286,Table!$AQ$3,FALSE),"")</f>
        <v/>
      </c>
      <c r="BB155" s="224" t="str">
        <f>IF(AV155="","",CONCATENATE(AV155,Names!$H$3,AW155,Names!$J$3,AX155,Names!$L$3,AY155,Names!$N$3,AZ155))</f>
        <v/>
      </c>
      <c r="BE155" t="str">
        <f>IFERROR(VLOOKUP($A155,Table!$AV$5:$BI$286,Table!$AW$3,FALSE),"")</f>
        <v/>
      </c>
      <c r="BF155" t="str">
        <f>IFERROR(VLOOKUP($A155,Table!$AV$5:$BI$286,Table!$AX$3,FALSE),"")</f>
        <v/>
      </c>
      <c r="BG155" t="str">
        <f>IF(BE155="","",Names!$K$3)</f>
        <v/>
      </c>
      <c r="BH155" t="str">
        <f>IF(BE155="","",Names!$C$10)</f>
        <v/>
      </c>
      <c r="BI155" t="str">
        <f>IFERROR(VLOOKUP($A155,Table!$AV$5:$BI$286,Table!$BC$3,FALSE),"")</f>
        <v/>
      </c>
      <c r="BK155" s="224" t="str">
        <f>IF(BE155="","",CONCATENATE(BE155,Names!$H$3,BF155,Names!$J$3,BG155,Names!$L$3,BH155,Names!$N$3,BI155))</f>
        <v/>
      </c>
      <c r="BN155" t="str">
        <f>IFERROR(VLOOKUP($A155,Table!$AV$5:$BI$286,Table!$AW$3,FALSE),"")</f>
        <v/>
      </c>
      <c r="BO155" t="str">
        <f>IFERROR(VLOOKUP($A155,Table!$AV$5:$BI$286,Table!$AX$3,FALSE),"")</f>
        <v/>
      </c>
      <c r="BP155" t="str">
        <f>IF(BN155="","",Names!$K$3)</f>
        <v/>
      </c>
      <c r="BQ155" t="str">
        <f>IF(BN155="","",Names!$C$10)</f>
        <v/>
      </c>
      <c r="BR155" t="str">
        <f>IFERROR(VLOOKUP($A155,Table!$AV$5:$BI$286,Table!$BF$3,FALSE),"")</f>
        <v/>
      </c>
      <c r="BT155" s="224" t="str">
        <f>IF(BN155="","",CONCATENATE(BN155,Names!$H$3,BO155,Names!$J$3,BP155,Names!$L$3,BQ155,Names!$N$3,BR155))</f>
        <v/>
      </c>
      <c r="BW155" t="str">
        <f>IFERROR(VLOOKUP($A155,Table!$AL$5:$AS$286,Table!$AM$3,FALSE),"")</f>
        <v/>
      </c>
      <c r="BX155" t="str">
        <f>IFERROR(VLOOKUP($A155,Table!$AL$5:$AS$286,Table!$AN$3,FALSE),"")</f>
        <v/>
      </c>
      <c r="BY155" t="str">
        <f>IF(BW155="","",Names!$K$3)</f>
        <v/>
      </c>
      <c r="BZ155" t="str">
        <f>IF(BW155="","",Names!$C$11)</f>
        <v/>
      </c>
      <c r="CA155" t="str">
        <f>IFERROR(VLOOKUP($A155,Table!$AL$5:$AS$286,Table!$AQ$3,FALSE),"")</f>
        <v/>
      </c>
      <c r="CC155" s="224" t="str">
        <f>IF(BW155="","",CONCATENATE(BW155,Names!$H$3,BX155,Names!$J$3,BY155,Names!$L$3,BZ155,Names!$N$3,CA155))</f>
        <v/>
      </c>
      <c r="CF155" t="str">
        <f>IFERROR(VLOOKUP($A155,Table!$AV$5:$BI$286,Table!$AW$3,FALSE),"")</f>
        <v/>
      </c>
      <c r="CG155" t="str">
        <f>IFERROR(VLOOKUP($A155,Table!$AV$5:$BI$286,Table!$AX$3,FALSE),"")</f>
        <v/>
      </c>
      <c r="CH155" t="str">
        <f>IF(CF155="","",Names!$K$3)</f>
        <v/>
      </c>
      <c r="CI155" t="str">
        <f>IF(CF155="","",Names!$C$11)</f>
        <v/>
      </c>
      <c r="CJ155" t="str">
        <f>IFERROR(VLOOKUP($A155,Table!$AV$5:$BI$286,Table!$BC$3,FALSE),"")</f>
        <v/>
      </c>
      <c r="CL155" s="224" t="str">
        <f>IF(CF155="","",CONCATENATE(CF155,Names!$H$3,CG155,Names!$J$3,CH155,Names!$L$3,CI155,Names!$N$3,CJ155))</f>
        <v/>
      </c>
      <c r="CO155" t="str">
        <f>IFERROR(VLOOKUP($A155,Table!$AV$5:$BI$286,Table!$AW$3,FALSE),"")</f>
        <v/>
      </c>
      <c r="CP155" t="str">
        <f>IFERROR(VLOOKUP($A155,Table!$AV$5:$BI$286,Table!$AX$3,FALSE),"")</f>
        <v/>
      </c>
      <c r="CQ155" t="str">
        <f>IF(CO155="","",Names!$K$3)</f>
        <v/>
      </c>
      <c r="CR155" t="str">
        <f>IF(CO155="","",Names!$C$11)</f>
        <v/>
      </c>
      <c r="CS155" t="str">
        <f>IFERROR(VLOOKUP($A155,Table!$AV$5:$BI$286,Table!$BF$3,FALSE),"")</f>
        <v/>
      </c>
      <c r="CU155" s="224" t="str">
        <f>IF(CO155="","",CONCATENATE(CO155,Names!$H$3,CP155,Names!$J$3,CQ155,Names!$L$3,CR155,Names!$N$3,CS155))</f>
        <v/>
      </c>
      <c r="CX155" t="str">
        <f>IFERROR(VLOOKUP($A155,Table!$AV$5:$BI$286,Table!$AW$3,FALSE),"")</f>
        <v/>
      </c>
      <c r="CY155" t="str">
        <f>IFERROR(VLOOKUP($A155,Table!$AV$5:$BI$286,Table!$AX$3,FALSE),"")</f>
        <v/>
      </c>
      <c r="CZ155" t="str">
        <f>IF(CX155="","",Names!$K$3)</f>
        <v/>
      </c>
      <c r="DA155" t="str">
        <f>IF(CX155="","",Names!$C$12)</f>
        <v/>
      </c>
      <c r="DB155" t="str">
        <f>IFERROR(VLOOKUP($A155,Table!$AV$5:$BI$286,Table!$BC$3,FALSE),"")</f>
        <v/>
      </c>
      <c r="DD155" s="224" t="str">
        <f>IF(CX155="","",CONCATENATE(CX155,Names!$H$3,CY155,Names!$J$3,CZ155,Names!$L$3,DA155,Names!$N$3,DB155))</f>
        <v/>
      </c>
      <c r="DG155" t="str">
        <f>IFERROR(VLOOKUP($A155,Table!$AV$5:$BI$286,Table!$AW$3,FALSE),"")</f>
        <v/>
      </c>
      <c r="DH155" t="str">
        <f>IFERROR(VLOOKUP($A155,Table!$AV$5:$BI$286,Table!$AX$3,FALSE),"")</f>
        <v/>
      </c>
      <c r="DI155" t="str">
        <f>IF(DG155="","",Names!$K$3)</f>
        <v/>
      </c>
      <c r="DJ155" t="str">
        <f>IF(DG155="","",Names!$C$24)</f>
        <v/>
      </c>
      <c r="DK155" t="str">
        <f>IFERROR(VLOOKUP($A155,Table!$AV$5:$BI$286,Table!$AY$3,FALSE),"")</f>
        <v/>
      </c>
      <c r="DM155" s="224" t="str">
        <f>IF(DG155="","",CONCATENATE(DG155,Names!$H$3,DH155,Names!$J$3,DI155,Names!$L$3,DJ155,Names!$N$3,DK155))</f>
        <v/>
      </c>
      <c r="DP155" s="1170" t="str">
        <f>IFERROR(VLOOKUP($A155,Table!$DI$5:$DO$286,Table!$DJ$3,FALSE),"")</f>
        <v/>
      </c>
      <c r="DQ155" s="1170" t="str">
        <f>IFERROR(VLOOKUP($A155,Table!$DI$5:$DO$286,Table!$DK$3,FALSE),"")</f>
        <v/>
      </c>
      <c r="DR155" s="1170" t="str">
        <f>IF(DP155="","",Names!$K$3)</f>
        <v/>
      </c>
      <c r="DS155" s="1170" t="str">
        <f>IF(DP155="","",Names!$C$26)</f>
        <v/>
      </c>
      <c r="DT155" s="1170" t="str">
        <f>IFERROR(VLOOKUP($A155,Table!$DI$5:$DO$286,Table!$DM$3,FALSE),"")</f>
        <v/>
      </c>
      <c r="DV155" s="224" t="str">
        <f>IF(DP155="","",CONCATENATE(DP155,Names!$H$3,DQ155,Names!$J$3,DR155,Names!$L$3,DS155,Names!$N$3,DT155))</f>
        <v/>
      </c>
      <c r="DY155" s="1170" t="str">
        <f>IFERROR(VLOOKUP($A155,Table!$DI$5:$DO$286,Table!$DJ$3,FALSE),"")</f>
        <v/>
      </c>
      <c r="DZ155" s="1170" t="str">
        <f>IFERROR(VLOOKUP($A155,Table!$DI$5:$DO$286,Table!$DK$3,FALSE),"")</f>
        <v/>
      </c>
      <c r="EA155" s="1170" t="str">
        <f>IF(DY155="","",Names!$K$3)</f>
        <v/>
      </c>
      <c r="EB155" s="1170" t="str">
        <f>IF(DY155="","",Names!$C$25)</f>
        <v/>
      </c>
      <c r="EC155" s="1170" t="str">
        <f>IFERROR(VLOOKUP($A155,Table!$DI$5:$DO$286,Table!$DM$3,FALSE),"")</f>
        <v/>
      </c>
      <c r="EE155" s="224" t="str">
        <f>IF(DY155="","",CONCATENATE(DY155,Names!$H$3,DZ155,Names!$J$3,EA155,Names!$L$3,EB155,Names!$N$3,EC155))</f>
        <v/>
      </c>
      <c r="EH155" t="str">
        <f>IFERROR(VLOOKUP($A155,TCS_C!$R$9:$U$10046,TCS_C!$S$5,FALSE),"")</f>
        <v/>
      </c>
      <c r="EI155" t="str">
        <f>IFERROR(VLOOKUP($A155,TCS_C!$R$9:$U$10046,TCS_C!$T$5,FALSE),"")</f>
        <v/>
      </c>
      <c r="EJ155" t="str">
        <f>IF(EH155="","",Names!$K$3)</f>
        <v/>
      </c>
      <c r="EK155" t="str">
        <f>IF(EH155="","",Names!$C$17)</f>
        <v/>
      </c>
      <c r="EL155" t="str">
        <f>IFERROR(VLOOKUP($A155,TCS_C!$R$9:$U$10046,TCS_C!$U$5,FALSE),"")</f>
        <v/>
      </c>
      <c r="EN155" s="224" t="str">
        <f>IF(EH155="","",CONCATENATE(EH155,Names!$H$3,EI155,Names!$J$3,EJ155,Names!$L$3,EK155,Names!$N$3,EL155))</f>
        <v/>
      </c>
      <c r="EQ155" t="str">
        <f>IFERROR(VLOOKUP($A155,Table!BT191:$BY$286,Table!$BU$3,FALSE),"")</f>
        <v/>
      </c>
      <c r="ER155" t="str">
        <f>IFERROR(VLOOKUP($A155,Table!BT191:$BY$286,Table!$BV$3,FALSE),"")</f>
        <v/>
      </c>
      <c r="ES155" t="str">
        <f>IF(EQ155="","",Names!$K$3)</f>
        <v/>
      </c>
      <c r="ET155" t="str">
        <f>IFERROR(VLOOKUP($A155,Table!BT191:$BY$286,Table!$BW$3,FALSE),"")</f>
        <v/>
      </c>
      <c r="EU155" t="str">
        <f>IFERROR(VLOOKUP($A155,Table!BT191:$BY$286,Table!$BX$3,FALSE),"")</f>
        <v/>
      </c>
      <c r="EW155" s="224" t="str">
        <f>IF(EQ155="","",CONCATENATE(EQ155,Names!$H$3,ER155,Names!$J$3,ES155,Names!$L$3,ET155,Names!$N$3,EU155))</f>
        <v/>
      </c>
      <c r="FB155" t="str">
        <f>IF(EZ155="","",Names!$K$3)</f>
        <v/>
      </c>
      <c r="FF155" s="224" t="str">
        <f>IF(EZ155="","",CONCATENATE(EZ155,Names!$H$3,FA155,Names!$J$3,FB155,Names!$L$3,FC155,Names!$N$3,FD155))</f>
        <v/>
      </c>
      <c r="FG155" s="1266" t="str">
        <f>IF(EZ155="","",CONCATENATE(FC155,Names!$N$3,FD155))</f>
        <v/>
      </c>
    </row>
    <row r="156" spans="1:163">
      <c r="A156" s="72">
        <v>153</v>
      </c>
      <c r="C156" t="str">
        <f>IFERROR(VLOOKUP($A156,Table!$AL$5:$AS$286,Table!$AM$3,FALSE),"")</f>
        <v/>
      </c>
      <c r="D156" t="str">
        <f>IFERROR(VLOOKUP($A156,Table!$AL$5:$AS$286,Table!$AN$3,FALSE),"")</f>
        <v/>
      </c>
      <c r="E156" t="str">
        <f>IF(C156="","",Names!$K$3)</f>
        <v/>
      </c>
      <c r="F156" t="str">
        <f>IF(C156="","",Names!$C$5)</f>
        <v/>
      </c>
      <c r="G156" t="str">
        <f>IFERROR(VLOOKUP($A156,Table!$AL$5:$AS$286,Table!$AO$3,FALSE),"")</f>
        <v/>
      </c>
      <c r="I156" s="224" t="str">
        <f>IF(C156="","",CONCATENATE(C156,Names!$H$3,D156,Names!$J$3,E156,Names!$L$3,F156,Names!$N$3,G156))</f>
        <v/>
      </c>
      <c r="L156" s="1170" t="str">
        <f>IFERROR(VLOOKUP($A156,Table!$AV$5:$BK$286,Table!$AW$3,FALSE),"")</f>
        <v/>
      </c>
      <c r="M156" s="1170" t="str">
        <f>IFERROR(VLOOKUP($A156,Table!$AV$5:$BK$286,Table!$AX$3,FALSE),"")</f>
        <v/>
      </c>
      <c r="N156" s="1170" t="str">
        <f>IF(L156="","",Names!$K$3)</f>
        <v/>
      </c>
      <c r="O156" s="1170" t="str">
        <f>IF(L156="","",Names!$C$9)</f>
        <v/>
      </c>
      <c r="P156" s="1170" t="str">
        <f>IFERROR(VLOOKUP($A156,Table!$AV$5:$BK$286,Table!$AY$3,FALSE),"")</f>
        <v/>
      </c>
      <c r="R156" s="224" t="str">
        <f>IF(L156="","",CONCATENATE(L156,Names!$H$3,M156,Names!$J$3,N156,Names!$L$3,O156,Names!$N$3,P156))</f>
        <v/>
      </c>
      <c r="U156" t="str">
        <f>IFERROR(VLOOKUP($A156,Table!$AV$5:$BI$286,Table!$AW$3,FALSE),"")</f>
        <v/>
      </c>
      <c r="V156" t="str">
        <f>IFERROR(VLOOKUP($A156,Table!$AV$5:$BI$286,Table!$AX$3,FALSE),"")</f>
        <v/>
      </c>
      <c r="W156" t="str">
        <f>IF(U156="","",Names!$K$3)</f>
        <v/>
      </c>
      <c r="X156" t="str">
        <f>IF(U156="","",Names!$C$6)</f>
        <v/>
      </c>
      <c r="Y156" t="str">
        <f>IFERROR(VLOOKUP($A156,Table!$AV$5:$BI$286,Table!$AY$3,FALSE),"")</f>
        <v/>
      </c>
      <c r="AA156" s="224" t="str">
        <f>IF(U156="","",CONCATENATE(U156,Names!$H$3,V156,Names!$J$3,W156,Names!$L$3,X156,Names!$N$3,Y156))</f>
        <v/>
      </c>
      <c r="AD156" t="str">
        <f>IFERROR(VLOOKUP($A156,Table!$AV$5:$BI$286,Table!$AW$3,FALSE),"")</f>
        <v/>
      </c>
      <c r="AE156" t="str">
        <f>IFERROR(VLOOKUP($A156,Table!$AV$5:$BI$286,Table!$AX$3,FALSE),"")</f>
        <v/>
      </c>
      <c r="AF156" t="str">
        <f>IF(AD156="","",Names!$K$3)</f>
        <v/>
      </c>
      <c r="AG156" t="str">
        <f>IF(AD156="","",Names!$C$7)</f>
        <v/>
      </c>
      <c r="AH156" t="str">
        <f>IFERROR(VLOOKUP($A156,Table!$AV$5:$BI$286,Table!$AY$3,FALSE),"")</f>
        <v/>
      </c>
      <c r="AJ156" s="224" t="str">
        <f>IF(AD156="","",CONCATENATE(AD156,Names!$H$3,AE156,Names!$J$3,AF156,Names!$L$3,AG156,Names!$N$3,AH156))</f>
        <v/>
      </c>
      <c r="AM156" t="str">
        <f>IFERROR(VLOOKUP($A156,Table!$AV$5:$BI$286,Table!$AW$3,FALSE),"")</f>
        <v/>
      </c>
      <c r="AN156" t="str">
        <f>IFERROR(VLOOKUP($A156,Table!$AV$5:$BI$286,Table!$AX$3,FALSE),"")</f>
        <v/>
      </c>
      <c r="AO156" t="str">
        <f>IF(AM156="","",Names!$K$3)</f>
        <v/>
      </c>
      <c r="AP156" t="str">
        <f>IF(AM156="","",Names!$C$8)</f>
        <v/>
      </c>
      <c r="AQ156" t="str">
        <f>IFERROR(VLOOKUP($A156,Table!$AV$5:$BI$286,Table!$AY$3,FALSE),"")</f>
        <v/>
      </c>
      <c r="AS156" s="224" t="str">
        <f>IF(AM156="","",CONCATENATE(AM156,Names!$H$3,AN156,Names!$J$3,AO156,Names!$L$3,AP156,Names!$N$3,AQ156))</f>
        <v/>
      </c>
      <c r="AV156" t="str">
        <f>IFERROR(VLOOKUP($A156,Table!$AL$5:$AS$286,Table!$AM$3,FALSE),"")</f>
        <v/>
      </c>
      <c r="AW156" t="str">
        <f>IFERROR(VLOOKUP($A156,Table!$AL$5:$AS$286,Table!$AN$3,FALSE),"")</f>
        <v/>
      </c>
      <c r="AX156" t="str">
        <f>IF(AV156="","",Names!$K$3)</f>
        <v/>
      </c>
      <c r="AY156" t="str">
        <f>IF(AV156="","",Names!$C$10)</f>
        <v/>
      </c>
      <c r="AZ156" t="str">
        <f>IFERROR(VLOOKUP($A156,Table!$AL$5:$AS$286,Table!$AQ$3,FALSE),"")</f>
        <v/>
      </c>
      <c r="BB156" s="224" t="str">
        <f>IF(AV156="","",CONCATENATE(AV156,Names!$H$3,AW156,Names!$J$3,AX156,Names!$L$3,AY156,Names!$N$3,AZ156))</f>
        <v/>
      </c>
      <c r="BE156" t="str">
        <f>IFERROR(VLOOKUP($A156,Table!$AV$5:$BI$286,Table!$AW$3,FALSE),"")</f>
        <v/>
      </c>
      <c r="BF156" t="str">
        <f>IFERROR(VLOOKUP($A156,Table!$AV$5:$BI$286,Table!$AX$3,FALSE),"")</f>
        <v/>
      </c>
      <c r="BG156" t="str">
        <f>IF(BE156="","",Names!$K$3)</f>
        <v/>
      </c>
      <c r="BH156" t="str">
        <f>IF(BE156="","",Names!$C$10)</f>
        <v/>
      </c>
      <c r="BI156" t="str">
        <f>IFERROR(VLOOKUP($A156,Table!$AV$5:$BI$286,Table!$BC$3,FALSE),"")</f>
        <v/>
      </c>
      <c r="BK156" s="224" t="str">
        <f>IF(BE156="","",CONCATENATE(BE156,Names!$H$3,BF156,Names!$J$3,BG156,Names!$L$3,BH156,Names!$N$3,BI156))</f>
        <v/>
      </c>
      <c r="BN156" t="str">
        <f>IFERROR(VLOOKUP($A156,Table!$AV$5:$BI$286,Table!$AW$3,FALSE),"")</f>
        <v/>
      </c>
      <c r="BO156" t="str">
        <f>IFERROR(VLOOKUP($A156,Table!$AV$5:$BI$286,Table!$AX$3,FALSE),"")</f>
        <v/>
      </c>
      <c r="BP156" t="str">
        <f>IF(BN156="","",Names!$K$3)</f>
        <v/>
      </c>
      <c r="BQ156" t="str">
        <f>IF(BN156="","",Names!$C$10)</f>
        <v/>
      </c>
      <c r="BR156" t="str">
        <f>IFERROR(VLOOKUP($A156,Table!$AV$5:$BI$286,Table!$BF$3,FALSE),"")</f>
        <v/>
      </c>
      <c r="BT156" s="224" t="str">
        <f>IF(BN156="","",CONCATENATE(BN156,Names!$H$3,BO156,Names!$J$3,BP156,Names!$L$3,BQ156,Names!$N$3,BR156))</f>
        <v/>
      </c>
      <c r="BW156" t="str">
        <f>IFERROR(VLOOKUP($A156,Table!$AL$5:$AS$286,Table!$AM$3,FALSE),"")</f>
        <v/>
      </c>
      <c r="BX156" t="str">
        <f>IFERROR(VLOOKUP($A156,Table!$AL$5:$AS$286,Table!$AN$3,FALSE),"")</f>
        <v/>
      </c>
      <c r="BY156" t="str">
        <f>IF(BW156="","",Names!$K$3)</f>
        <v/>
      </c>
      <c r="BZ156" t="str">
        <f>IF(BW156="","",Names!$C$11)</f>
        <v/>
      </c>
      <c r="CA156" t="str">
        <f>IFERROR(VLOOKUP($A156,Table!$AL$5:$AS$286,Table!$AQ$3,FALSE),"")</f>
        <v/>
      </c>
      <c r="CC156" s="224" t="str">
        <f>IF(BW156="","",CONCATENATE(BW156,Names!$H$3,BX156,Names!$J$3,BY156,Names!$L$3,BZ156,Names!$N$3,CA156))</f>
        <v/>
      </c>
      <c r="CF156" t="str">
        <f>IFERROR(VLOOKUP($A156,Table!$AV$5:$BI$286,Table!$AW$3,FALSE),"")</f>
        <v/>
      </c>
      <c r="CG156" t="str">
        <f>IFERROR(VLOOKUP($A156,Table!$AV$5:$BI$286,Table!$AX$3,FALSE),"")</f>
        <v/>
      </c>
      <c r="CH156" t="str">
        <f>IF(CF156="","",Names!$K$3)</f>
        <v/>
      </c>
      <c r="CI156" t="str">
        <f>IF(CF156="","",Names!$C$11)</f>
        <v/>
      </c>
      <c r="CJ156" t="str">
        <f>IFERROR(VLOOKUP($A156,Table!$AV$5:$BI$286,Table!$BC$3,FALSE),"")</f>
        <v/>
      </c>
      <c r="CL156" s="224" t="str">
        <f>IF(CF156="","",CONCATENATE(CF156,Names!$H$3,CG156,Names!$J$3,CH156,Names!$L$3,CI156,Names!$N$3,CJ156))</f>
        <v/>
      </c>
      <c r="CO156" t="str">
        <f>IFERROR(VLOOKUP($A156,Table!$AV$5:$BI$286,Table!$AW$3,FALSE),"")</f>
        <v/>
      </c>
      <c r="CP156" t="str">
        <f>IFERROR(VLOOKUP($A156,Table!$AV$5:$BI$286,Table!$AX$3,FALSE),"")</f>
        <v/>
      </c>
      <c r="CQ156" t="str">
        <f>IF(CO156="","",Names!$K$3)</f>
        <v/>
      </c>
      <c r="CR156" t="str">
        <f>IF(CO156="","",Names!$C$11)</f>
        <v/>
      </c>
      <c r="CS156" t="str">
        <f>IFERROR(VLOOKUP($A156,Table!$AV$5:$BI$286,Table!$BF$3,FALSE),"")</f>
        <v/>
      </c>
      <c r="CU156" s="224" t="str">
        <f>IF(CO156="","",CONCATENATE(CO156,Names!$H$3,CP156,Names!$J$3,CQ156,Names!$L$3,CR156,Names!$N$3,CS156))</f>
        <v/>
      </c>
      <c r="CX156" t="str">
        <f>IFERROR(VLOOKUP($A156,Table!$AV$5:$BI$286,Table!$AW$3,FALSE),"")</f>
        <v/>
      </c>
      <c r="CY156" t="str">
        <f>IFERROR(VLOOKUP($A156,Table!$AV$5:$BI$286,Table!$AX$3,FALSE),"")</f>
        <v/>
      </c>
      <c r="CZ156" t="str">
        <f>IF(CX156="","",Names!$K$3)</f>
        <v/>
      </c>
      <c r="DA156" t="str">
        <f>IF(CX156="","",Names!$C$12)</f>
        <v/>
      </c>
      <c r="DB156" t="str">
        <f>IFERROR(VLOOKUP($A156,Table!$AV$5:$BI$286,Table!$BC$3,FALSE),"")</f>
        <v/>
      </c>
      <c r="DD156" s="224" t="str">
        <f>IF(CX156="","",CONCATENATE(CX156,Names!$H$3,CY156,Names!$J$3,CZ156,Names!$L$3,DA156,Names!$N$3,DB156))</f>
        <v/>
      </c>
      <c r="DG156" t="str">
        <f>IFERROR(VLOOKUP($A156,Table!$AV$5:$BI$286,Table!$AW$3,FALSE),"")</f>
        <v/>
      </c>
      <c r="DH156" t="str">
        <f>IFERROR(VLOOKUP($A156,Table!$AV$5:$BI$286,Table!$AX$3,FALSE),"")</f>
        <v/>
      </c>
      <c r="DI156" t="str">
        <f>IF(DG156="","",Names!$K$3)</f>
        <v/>
      </c>
      <c r="DJ156" t="str">
        <f>IF(DG156="","",Names!$C$24)</f>
        <v/>
      </c>
      <c r="DK156" t="str">
        <f>IFERROR(VLOOKUP($A156,Table!$AV$5:$BI$286,Table!$AY$3,FALSE),"")</f>
        <v/>
      </c>
      <c r="DM156" s="224" t="str">
        <f>IF(DG156="","",CONCATENATE(DG156,Names!$H$3,DH156,Names!$J$3,DI156,Names!$L$3,DJ156,Names!$N$3,DK156))</f>
        <v/>
      </c>
      <c r="DP156" s="1170" t="str">
        <f>IFERROR(VLOOKUP($A156,Table!$DI$5:$DO$286,Table!$DJ$3,FALSE),"")</f>
        <v/>
      </c>
      <c r="DQ156" s="1170" t="str">
        <f>IFERROR(VLOOKUP($A156,Table!$DI$5:$DO$286,Table!$DK$3,FALSE),"")</f>
        <v/>
      </c>
      <c r="DR156" s="1170" t="str">
        <f>IF(DP156="","",Names!$K$3)</f>
        <v/>
      </c>
      <c r="DS156" s="1170" t="str">
        <f>IF(DP156="","",Names!$C$26)</f>
        <v/>
      </c>
      <c r="DT156" s="1170" t="str">
        <f>IFERROR(VLOOKUP($A156,Table!$DI$5:$DO$286,Table!$DM$3,FALSE),"")</f>
        <v/>
      </c>
      <c r="DV156" s="224" t="str">
        <f>IF(DP156="","",CONCATENATE(DP156,Names!$H$3,DQ156,Names!$J$3,DR156,Names!$L$3,DS156,Names!$N$3,DT156))</f>
        <v/>
      </c>
      <c r="DY156" s="1170" t="str">
        <f>IFERROR(VLOOKUP($A156,Table!$DI$5:$DO$286,Table!$DJ$3,FALSE),"")</f>
        <v/>
      </c>
      <c r="DZ156" s="1170" t="str">
        <f>IFERROR(VLOOKUP($A156,Table!$DI$5:$DO$286,Table!$DK$3,FALSE),"")</f>
        <v/>
      </c>
      <c r="EA156" s="1170" t="str">
        <f>IF(DY156="","",Names!$K$3)</f>
        <v/>
      </c>
      <c r="EB156" s="1170" t="str">
        <f>IF(DY156="","",Names!$C$25)</f>
        <v/>
      </c>
      <c r="EC156" s="1170" t="str">
        <f>IFERROR(VLOOKUP($A156,Table!$DI$5:$DO$286,Table!$DM$3,FALSE),"")</f>
        <v/>
      </c>
      <c r="EE156" s="224" t="str">
        <f>IF(DY156="","",CONCATENATE(DY156,Names!$H$3,DZ156,Names!$J$3,EA156,Names!$L$3,EB156,Names!$N$3,EC156))</f>
        <v/>
      </c>
      <c r="EH156" t="str">
        <f>IFERROR(VLOOKUP($A156,TCS_C!$R$9:$U$10046,TCS_C!$S$5,FALSE),"")</f>
        <v/>
      </c>
      <c r="EI156" t="str">
        <f>IFERROR(VLOOKUP($A156,TCS_C!$R$9:$U$10046,TCS_C!$T$5,FALSE),"")</f>
        <v/>
      </c>
      <c r="EJ156" t="str">
        <f>IF(EH156="","",Names!$K$3)</f>
        <v/>
      </c>
      <c r="EK156" t="str">
        <f>IF(EH156="","",Names!$C$17)</f>
        <v/>
      </c>
      <c r="EL156" t="str">
        <f>IFERROR(VLOOKUP($A156,TCS_C!$R$9:$U$10046,TCS_C!$U$5,FALSE),"")</f>
        <v/>
      </c>
      <c r="EN156" s="224" t="str">
        <f>IF(EH156="","",CONCATENATE(EH156,Names!$H$3,EI156,Names!$J$3,EJ156,Names!$L$3,EK156,Names!$N$3,EL156))</f>
        <v/>
      </c>
      <c r="EQ156" t="str">
        <f>IFERROR(VLOOKUP($A156,Table!BT192:$BY$286,Table!$BU$3,FALSE),"")</f>
        <v/>
      </c>
      <c r="ER156" t="str">
        <f>IFERROR(VLOOKUP($A156,Table!BT192:$BY$286,Table!$BV$3,FALSE),"")</f>
        <v/>
      </c>
      <c r="ES156" t="str">
        <f>IF(EQ156="","",Names!$K$3)</f>
        <v/>
      </c>
      <c r="ET156" t="str">
        <f>IFERROR(VLOOKUP($A156,Table!BT192:$BY$286,Table!$BW$3,FALSE),"")</f>
        <v/>
      </c>
      <c r="EU156" t="str">
        <f>IFERROR(VLOOKUP($A156,Table!BT192:$BY$286,Table!$BX$3,FALSE),"")</f>
        <v/>
      </c>
      <c r="EW156" s="224" t="str">
        <f>IF(EQ156="","",CONCATENATE(EQ156,Names!$H$3,ER156,Names!$J$3,ES156,Names!$L$3,ET156,Names!$N$3,EU156))</f>
        <v/>
      </c>
      <c r="FB156" t="str">
        <f>IF(EZ156="","",Names!$K$3)</f>
        <v/>
      </c>
      <c r="FF156" s="224" t="str">
        <f>IF(EZ156="","",CONCATENATE(EZ156,Names!$H$3,FA156,Names!$J$3,FB156,Names!$L$3,FC156,Names!$N$3,FD156))</f>
        <v/>
      </c>
      <c r="FG156" s="1266" t="str">
        <f>IF(EZ156="","",CONCATENATE(FC156,Names!$N$3,FD156))</f>
        <v/>
      </c>
    </row>
    <row r="157" spans="1:163">
      <c r="A157" s="72">
        <v>154</v>
      </c>
      <c r="C157" t="str">
        <f>IFERROR(VLOOKUP($A157,Table!$AL$5:$AS$286,Table!$AM$3,FALSE),"")</f>
        <v/>
      </c>
      <c r="D157" t="str">
        <f>IFERROR(VLOOKUP($A157,Table!$AL$5:$AS$286,Table!$AN$3,FALSE),"")</f>
        <v/>
      </c>
      <c r="E157" t="str">
        <f>IF(C157="","",Names!$K$3)</f>
        <v/>
      </c>
      <c r="F157" t="str">
        <f>IF(C157="","",Names!$C$5)</f>
        <v/>
      </c>
      <c r="G157" t="str">
        <f>IFERROR(VLOOKUP($A157,Table!$AL$5:$AS$286,Table!$AO$3,FALSE),"")</f>
        <v/>
      </c>
      <c r="I157" s="224" t="str">
        <f>IF(C157="","",CONCATENATE(C157,Names!$H$3,D157,Names!$J$3,E157,Names!$L$3,F157,Names!$N$3,G157))</f>
        <v/>
      </c>
      <c r="L157" s="1170" t="str">
        <f>IFERROR(VLOOKUP($A157,Table!$AV$5:$BK$286,Table!$AW$3,FALSE),"")</f>
        <v/>
      </c>
      <c r="M157" s="1170" t="str">
        <f>IFERROR(VLOOKUP($A157,Table!$AV$5:$BK$286,Table!$AX$3,FALSE),"")</f>
        <v/>
      </c>
      <c r="N157" s="1170" t="str">
        <f>IF(L157="","",Names!$K$3)</f>
        <v/>
      </c>
      <c r="O157" s="1170" t="str">
        <f>IF(L157="","",Names!$C$9)</f>
        <v/>
      </c>
      <c r="P157" s="1170" t="str">
        <f>IFERROR(VLOOKUP($A157,Table!$AV$5:$BK$286,Table!$AY$3,FALSE),"")</f>
        <v/>
      </c>
      <c r="R157" s="224" t="str">
        <f>IF(L157="","",CONCATENATE(L157,Names!$H$3,M157,Names!$J$3,N157,Names!$L$3,O157,Names!$N$3,P157))</f>
        <v/>
      </c>
      <c r="U157" t="str">
        <f>IFERROR(VLOOKUP($A157,Table!$AV$5:$BI$286,Table!$AW$3,FALSE),"")</f>
        <v/>
      </c>
      <c r="V157" t="str">
        <f>IFERROR(VLOOKUP($A157,Table!$AV$5:$BI$286,Table!$AX$3,FALSE),"")</f>
        <v/>
      </c>
      <c r="W157" t="str">
        <f>IF(U157="","",Names!$K$3)</f>
        <v/>
      </c>
      <c r="X157" t="str">
        <f>IF(U157="","",Names!$C$6)</f>
        <v/>
      </c>
      <c r="Y157" t="str">
        <f>IFERROR(VLOOKUP($A157,Table!$AV$5:$BI$286,Table!$AY$3,FALSE),"")</f>
        <v/>
      </c>
      <c r="AA157" s="224" t="str">
        <f>IF(U157="","",CONCATENATE(U157,Names!$H$3,V157,Names!$J$3,W157,Names!$L$3,X157,Names!$N$3,Y157))</f>
        <v/>
      </c>
      <c r="AD157" t="str">
        <f>IFERROR(VLOOKUP($A157,Table!$AV$5:$BI$286,Table!$AW$3,FALSE),"")</f>
        <v/>
      </c>
      <c r="AE157" t="str">
        <f>IFERROR(VLOOKUP($A157,Table!$AV$5:$BI$286,Table!$AX$3,FALSE),"")</f>
        <v/>
      </c>
      <c r="AF157" t="str">
        <f>IF(AD157="","",Names!$K$3)</f>
        <v/>
      </c>
      <c r="AG157" t="str">
        <f>IF(AD157="","",Names!$C$7)</f>
        <v/>
      </c>
      <c r="AH157" t="str">
        <f>IFERROR(VLOOKUP($A157,Table!$AV$5:$BI$286,Table!$AY$3,FALSE),"")</f>
        <v/>
      </c>
      <c r="AJ157" s="224" t="str">
        <f>IF(AD157="","",CONCATENATE(AD157,Names!$H$3,AE157,Names!$J$3,AF157,Names!$L$3,AG157,Names!$N$3,AH157))</f>
        <v/>
      </c>
      <c r="AM157" t="str">
        <f>IFERROR(VLOOKUP($A157,Table!$AV$5:$BI$286,Table!$AW$3,FALSE),"")</f>
        <v/>
      </c>
      <c r="AN157" t="str">
        <f>IFERROR(VLOOKUP($A157,Table!$AV$5:$BI$286,Table!$AX$3,FALSE),"")</f>
        <v/>
      </c>
      <c r="AO157" t="str">
        <f>IF(AM157="","",Names!$K$3)</f>
        <v/>
      </c>
      <c r="AP157" t="str">
        <f>IF(AM157="","",Names!$C$8)</f>
        <v/>
      </c>
      <c r="AQ157" t="str">
        <f>IFERROR(VLOOKUP($A157,Table!$AV$5:$BI$286,Table!$AY$3,FALSE),"")</f>
        <v/>
      </c>
      <c r="AS157" s="224" t="str">
        <f>IF(AM157="","",CONCATENATE(AM157,Names!$H$3,AN157,Names!$J$3,AO157,Names!$L$3,AP157,Names!$N$3,AQ157))</f>
        <v/>
      </c>
      <c r="AV157" t="str">
        <f>IFERROR(VLOOKUP($A157,Table!$AL$5:$AS$286,Table!$AM$3,FALSE),"")</f>
        <v/>
      </c>
      <c r="AW157" t="str">
        <f>IFERROR(VLOOKUP($A157,Table!$AL$5:$AS$286,Table!$AN$3,FALSE),"")</f>
        <v/>
      </c>
      <c r="AX157" t="str">
        <f>IF(AV157="","",Names!$K$3)</f>
        <v/>
      </c>
      <c r="AY157" t="str">
        <f>IF(AV157="","",Names!$C$10)</f>
        <v/>
      </c>
      <c r="AZ157" t="str">
        <f>IFERROR(VLOOKUP($A157,Table!$AL$5:$AS$286,Table!$AQ$3,FALSE),"")</f>
        <v/>
      </c>
      <c r="BB157" s="224" t="str">
        <f>IF(AV157="","",CONCATENATE(AV157,Names!$H$3,AW157,Names!$J$3,AX157,Names!$L$3,AY157,Names!$N$3,AZ157))</f>
        <v/>
      </c>
      <c r="BE157" t="str">
        <f>IFERROR(VLOOKUP($A157,Table!$AV$5:$BI$286,Table!$AW$3,FALSE),"")</f>
        <v/>
      </c>
      <c r="BF157" t="str">
        <f>IFERROR(VLOOKUP($A157,Table!$AV$5:$BI$286,Table!$AX$3,FALSE),"")</f>
        <v/>
      </c>
      <c r="BG157" t="str">
        <f>IF(BE157="","",Names!$K$3)</f>
        <v/>
      </c>
      <c r="BH157" t="str">
        <f>IF(BE157="","",Names!$C$10)</f>
        <v/>
      </c>
      <c r="BI157" t="str">
        <f>IFERROR(VLOOKUP($A157,Table!$AV$5:$BI$286,Table!$BC$3,FALSE),"")</f>
        <v/>
      </c>
      <c r="BK157" s="224" t="str">
        <f>IF(BE157="","",CONCATENATE(BE157,Names!$H$3,BF157,Names!$J$3,BG157,Names!$L$3,BH157,Names!$N$3,BI157))</f>
        <v/>
      </c>
      <c r="BN157" t="str">
        <f>IFERROR(VLOOKUP($A157,Table!$AV$5:$BI$286,Table!$AW$3,FALSE),"")</f>
        <v/>
      </c>
      <c r="BO157" t="str">
        <f>IFERROR(VLOOKUP($A157,Table!$AV$5:$BI$286,Table!$AX$3,FALSE),"")</f>
        <v/>
      </c>
      <c r="BP157" t="str">
        <f>IF(BN157="","",Names!$K$3)</f>
        <v/>
      </c>
      <c r="BQ157" t="str">
        <f>IF(BN157="","",Names!$C$10)</f>
        <v/>
      </c>
      <c r="BR157" t="str">
        <f>IFERROR(VLOOKUP($A157,Table!$AV$5:$BI$286,Table!$BF$3,FALSE),"")</f>
        <v/>
      </c>
      <c r="BT157" s="224" t="str">
        <f>IF(BN157="","",CONCATENATE(BN157,Names!$H$3,BO157,Names!$J$3,BP157,Names!$L$3,BQ157,Names!$N$3,BR157))</f>
        <v/>
      </c>
      <c r="BW157" t="str">
        <f>IFERROR(VLOOKUP($A157,Table!$AL$5:$AS$286,Table!$AM$3,FALSE),"")</f>
        <v/>
      </c>
      <c r="BX157" t="str">
        <f>IFERROR(VLOOKUP($A157,Table!$AL$5:$AS$286,Table!$AN$3,FALSE),"")</f>
        <v/>
      </c>
      <c r="BY157" t="str">
        <f>IF(BW157="","",Names!$K$3)</f>
        <v/>
      </c>
      <c r="BZ157" t="str">
        <f>IF(BW157="","",Names!$C$11)</f>
        <v/>
      </c>
      <c r="CA157" t="str">
        <f>IFERROR(VLOOKUP($A157,Table!$AL$5:$AS$286,Table!$AQ$3,FALSE),"")</f>
        <v/>
      </c>
      <c r="CC157" s="224" t="str">
        <f>IF(BW157="","",CONCATENATE(BW157,Names!$H$3,BX157,Names!$J$3,BY157,Names!$L$3,BZ157,Names!$N$3,CA157))</f>
        <v/>
      </c>
      <c r="CF157" t="str">
        <f>IFERROR(VLOOKUP($A157,Table!$AV$5:$BI$286,Table!$AW$3,FALSE),"")</f>
        <v/>
      </c>
      <c r="CG157" t="str">
        <f>IFERROR(VLOOKUP($A157,Table!$AV$5:$BI$286,Table!$AX$3,FALSE),"")</f>
        <v/>
      </c>
      <c r="CH157" t="str">
        <f>IF(CF157="","",Names!$K$3)</f>
        <v/>
      </c>
      <c r="CI157" t="str">
        <f>IF(CF157="","",Names!$C$11)</f>
        <v/>
      </c>
      <c r="CJ157" t="str">
        <f>IFERROR(VLOOKUP($A157,Table!$AV$5:$BI$286,Table!$BC$3,FALSE),"")</f>
        <v/>
      </c>
      <c r="CL157" s="224" t="str">
        <f>IF(CF157="","",CONCATENATE(CF157,Names!$H$3,CG157,Names!$J$3,CH157,Names!$L$3,CI157,Names!$N$3,CJ157))</f>
        <v/>
      </c>
      <c r="CO157" t="str">
        <f>IFERROR(VLOOKUP($A157,Table!$AV$5:$BI$286,Table!$AW$3,FALSE),"")</f>
        <v/>
      </c>
      <c r="CP157" t="str">
        <f>IFERROR(VLOOKUP($A157,Table!$AV$5:$BI$286,Table!$AX$3,FALSE),"")</f>
        <v/>
      </c>
      <c r="CQ157" t="str">
        <f>IF(CO157="","",Names!$K$3)</f>
        <v/>
      </c>
      <c r="CR157" t="str">
        <f>IF(CO157="","",Names!$C$11)</f>
        <v/>
      </c>
      <c r="CS157" t="str">
        <f>IFERROR(VLOOKUP($A157,Table!$AV$5:$BI$286,Table!$BF$3,FALSE),"")</f>
        <v/>
      </c>
      <c r="CU157" s="224" t="str">
        <f>IF(CO157="","",CONCATENATE(CO157,Names!$H$3,CP157,Names!$J$3,CQ157,Names!$L$3,CR157,Names!$N$3,CS157))</f>
        <v/>
      </c>
      <c r="CX157" t="str">
        <f>IFERROR(VLOOKUP($A157,Table!$AV$5:$BI$286,Table!$AW$3,FALSE),"")</f>
        <v/>
      </c>
      <c r="CY157" t="str">
        <f>IFERROR(VLOOKUP($A157,Table!$AV$5:$BI$286,Table!$AX$3,FALSE),"")</f>
        <v/>
      </c>
      <c r="CZ157" t="str">
        <f>IF(CX157="","",Names!$K$3)</f>
        <v/>
      </c>
      <c r="DA157" t="str">
        <f>IF(CX157="","",Names!$C$12)</f>
        <v/>
      </c>
      <c r="DB157" t="str">
        <f>IFERROR(VLOOKUP($A157,Table!$AV$5:$BI$286,Table!$BC$3,FALSE),"")</f>
        <v/>
      </c>
      <c r="DD157" s="224" t="str">
        <f>IF(CX157="","",CONCATENATE(CX157,Names!$H$3,CY157,Names!$J$3,CZ157,Names!$L$3,DA157,Names!$N$3,DB157))</f>
        <v/>
      </c>
      <c r="DG157" t="str">
        <f>IFERROR(VLOOKUP($A157,Table!$AV$5:$BI$286,Table!$AW$3,FALSE),"")</f>
        <v/>
      </c>
      <c r="DH157" t="str">
        <f>IFERROR(VLOOKUP($A157,Table!$AV$5:$BI$286,Table!$AX$3,FALSE),"")</f>
        <v/>
      </c>
      <c r="DI157" t="str">
        <f>IF(DG157="","",Names!$K$3)</f>
        <v/>
      </c>
      <c r="DJ157" t="str">
        <f>IF(DG157="","",Names!$C$24)</f>
        <v/>
      </c>
      <c r="DK157" t="str">
        <f>IFERROR(VLOOKUP($A157,Table!$AV$5:$BI$286,Table!$AY$3,FALSE),"")</f>
        <v/>
      </c>
      <c r="DM157" s="224" t="str">
        <f>IF(DG157="","",CONCATENATE(DG157,Names!$H$3,DH157,Names!$J$3,DI157,Names!$L$3,DJ157,Names!$N$3,DK157))</f>
        <v/>
      </c>
      <c r="DP157" s="1170" t="str">
        <f>IFERROR(VLOOKUP($A157,Table!$DI$5:$DO$286,Table!$DJ$3,FALSE),"")</f>
        <v/>
      </c>
      <c r="DQ157" s="1170" t="str">
        <f>IFERROR(VLOOKUP($A157,Table!$DI$5:$DO$286,Table!$DK$3,FALSE),"")</f>
        <v/>
      </c>
      <c r="DR157" s="1170" t="str">
        <f>IF(DP157="","",Names!$K$3)</f>
        <v/>
      </c>
      <c r="DS157" s="1170" t="str">
        <f>IF(DP157="","",Names!$C$26)</f>
        <v/>
      </c>
      <c r="DT157" s="1170" t="str">
        <f>IFERROR(VLOOKUP($A157,Table!$DI$5:$DO$286,Table!$DM$3,FALSE),"")</f>
        <v/>
      </c>
      <c r="DV157" s="224" t="str">
        <f>IF(DP157="","",CONCATENATE(DP157,Names!$H$3,DQ157,Names!$J$3,DR157,Names!$L$3,DS157,Names!$N$3,DT157))</f>
        <v/>
      </c>
      <c r="DY157" s="1170" t="str">
        <f>IFERROR(VLOOKUP($A157,Table!$DI$5:$DO$286,Table!$DJ$3,FALSE),"")</f>
        <v/>
      </c>
      <c r="DZ157" s="1170" t="str">
        <f>IFERROR(VLOOKUP($A157,Table!$DI$5:$DO$286,Table!$DK$3,FALSE),"")</f>
        <v/>
      </c>
      <c r="EA157" s="1170" t="str">
        <f>IF(DY157="","",Names!$K$3)</f>
        <v/>
      </c>
      <c r="EB157" s="1170" t="str">
        <f>IF(DY157="","",Names!$C$25)</f>
        <v/>
      </c>
      <c r="EC157" s="1170" t="str">
        <f>IFERROR(VLOOKUP($A157,Table!$DI$5:$DO$286,Table!$DM$3,FALSE),"")</f>
        <v/>
      </c>
      <c r="EE157" s="224" t="str">
        <f>IF(DY157="","",CONCATENATE(DY157,Names!$H$3,DZ157,Names!$J$3,EA157,Names!$L$3,EB157,Names!$N$3,EC157))</f>
        <v/>
      </c>
      <c r="EH157" t="str">
        <f>IFERROR(VLOOKUP($A157,TCS_C!$R$9:$U$10046,TCS_C!$S$5,FALSE),"")</f>
        <v/>
      </c>
      <c r="EI157" t="str">
        <f>IFERROR(VLOOKUP($A157,TCS_C!$R$9:$U$10046,TCS_C!$T$5,FALSE),"")</f>
        <v/>
      </c>
      <c r="EJ157" t="str">
        <f>IF(EH157="","",Names!$K$3)</f>
        <v/>
      </c>
      <c r="EK157" t="str">
        <f>IF(EH157="","",Names!$C$17)</f>
        <v/>
      </c>
      <c r="EL157" t="str">
        <f>IFERROR(VLOOKUP($A157,TCS_C!$R$9:$U$10046,TCS_C!$U$5,FALSE),"")</f>
        <v/>
      </c>
      <c r="EN157" s="224" t="str">
        <f>IF(EH157="","",CONCATENATE(EH157,Names!$H$3,EI157,Names!$J$3,EJ157,Names!$L$3,EK157,Names!$N$3,EL157))</f>
        <v/>
      </c>
      <c r="EQ157" t="str">
        <f>IFERROR(VLOOKUP($A157,Table!BT193:$BY$286,Table!$BU$3,FALSE),"")</f>
        <v/>
      </c>
      <c r="ER157" t="str">
        <f>IFERROR(VLOOKUP($A157,Table!BT193:$BY$286,Table!$BV$3,FALSE),"")</f>
        <v/>
      </c>
      <c r="ES157" t="str">
        <f>IF(EQ157="","",Names!$K$3)</f>
        <v/>
      </c>
      <c r="ET157" t="str">
        <f>IFERROR(VLOOKUP($A157,Table!BT193:$BY$286,Table!$BW$3,FALSE),"")</f>
        <v/>
      </c>
      <c r="EU157" t="str">
        <f>IFERROR(VLOOKUP($A157,Table!BT193:$BY$286,Table!$BX$3,FALSE),"")</f>
        <v/>
      </c>
      <c r="EW157" s="224" t="str">
        <f>IF(EQ157="","",CONCATENATE(EQ157,Names!$H$3,ER157,Names!$J$3,ES157,Names!$L$3,ET157,Names!$N$3,EU157))</f>
        <v/>
      </c>
      <c r="FB157" t="str">
        <f>IF(EZ157="","",Names!$K$3)</f>
        <v/>
      </c>
      <c r="FF157" s="224" t="str">
        <f>IF(EZ157="","",CONCATENATE(EZ157,Names!$H$3,FA157,Names!$J$3,FB157,Names!$L$3,FC157,Names!$N$3,FD157))</f>
        <v/>
      </c>
      <c r="FG157" s="1266" t="str">
        <f>IF(EZ157="","",CONCATENATE(FC157,Names!$N$3,FD157))</f>
        <v/>
      </c>
    </row>
    <row r="158" spans="1:163">
      <c r="A158" s="72">
        <v>155</v>
      </c>
      <c r="C158" t="str">
        <f>IFERROR(VLOOKUP($A158,Table!$AL$5:$AS$286,Table!$AM$3,FALSE),"")</f>
        <v/>
      </c>
      <c r="D158" t="str">
        <f>IFERROR(VLOOKUP($A158,Table!$AL$5:$AS$286,Table!$AN$3,FALSE),"")</f>
        <v/>
      </c>
      <c r="E158" t="str">
        <f>IF(C158="","",Names!$K$3)</f>
        <v/>
      </c>
      <c r="F158" t="str">
        <f>IF(C158="","",Names!$C$5)</f>
        <v/>
      </c>
      <c r="G158" t="str">
        <f>IFERROR(VLOOKUP($A158,Table!$AL$5:$AS$286,Table!$AO$3,FALSE),"")</f>
        <v/>
      </c>
      <c r="I158" s="224" t="str">
        <f>IF(C158="","",CONCATENATE(C158,Names!$H$3,D158,Names!$J$3,E158,Names!$L$3,F158,Names!$N$3,G158))</f>
        <v/>
      </c>
      <c r="L158" s="1170" t="str">
        <f>IFERROR(VLOOKUP($A158,Table!$AV$5:$BK$286,Table!$AW$3,FALSE),"")</f>
        <v/>
      </c>
      <c r="M158" s="1170" t="str">
        <f>IFERROR(VLOOKUP($A158,Table!$AV$5:$BK$286,Table!$AX$3,FALSE),"")</f>
        <v/>
      </c>
      <c r="N158" s="1170" t="str">
        <f>IF(L158="","",Names!$K$3)</f>
        <v/>
      </c>
      <c r="O158" s="1170" t="str">
        <f>IF(L158="","",Names!$C$9)</f>
        <v/>
      </c>
      <c r="P158" s="1170" t="str">
        <f>IFERROR(VLOOKUP($A158,Table!$AV$5:$BK$286,Table!$AY$3,FALSE),"")</f>
        <v/>
      </c>
      <c r="R158" s="224" t="str">
        <f>IF(L158="","",CONCATENATE(L158,Names!$H$3,M158,Names!$J$3,N158,Names!$L$3,O158,Names!$N$3,P158))</f>
        <v/>
      </c>
      <c r="U158" t="str">
        <f>IFERROR(VLOOKUP($A158,Table!$AV$5:$BI$286,Table!$AW$3,FALSE),"")</f>
        <v/>
      </c>
      <c r="V158" t="str">
        <f>IFERROR(VLOOKUP($A158,Table!$AV$5:$BI$286,Table!$AX$3,FALSE),"")</f>
        <v/>
      </c>
      <c r="W158" t="str">
        <f>IF(U158="","",Names!$K$3)</f>
        <v/>
      </c>
      <c r="X158" t="str">
        <f>IF(U158="","",Names!$C$6)</f>
        <v/>
      </c>
      <c r="Y158" t="str">
        <f>IFERROR(VLOOKUP($A158,Table!$AV$5:$BI$286,Table!$AY$3,FALSE),"")</f>
        <v/>
      </c>
      <c r="AA158" s="224" t="str">
        <f>IF(U158="","",CONCATENATE(U158,Names!$H$3,V158,Names!$J$3,W158,Names!$L$3,X158,Names!$N$3,Y158))</f>
        <v/>
      </c>
      <c r="AD158" t="str">
        <f>IFERROR(VLOOKUP($A158,Table!$AV$5:$BI$286,Table!$AW$3,FALSE),"")</f>
        <v/>
      </c>
      <c r="AE158" t="str">
        <f>IFERROR(VLOOKUP($A158,Table!$AV$5:$BI$286,Table!$AX$3,FALSE),"")</f>
        <v/>
      </c>
      <c r="AF158" t="str">
        <f>IF(AD158="","",Names!$K$3)</f>
        <v/>
      </c>
      <c r="AG158" t="str">
        <f>IF(AD158="","",Names!$C$7)</f>
        <v/>
      </c>
      <c r="AH158" t="str">
        <f>IFERROR(VLOOKUP($A158,Table!$AV$5:$BI$286,Table!$AY$3,FALSE),"")</f>
        <v/>
      </c>
      <c r="AJ158" s="224" t="str">
        <f>IF(AD158="","",CONCATENATE(AD158,Names!$H$3,AE158,Names!$J$3,AF158,Names!$L$3,AG158,Names!$N$3,AH158))</f>
        <v/>
      </c>
      <c r="AM158" t="str">
        <f>IFERROR(VLOOKUP($A158,Table!$AV$5:$BI$286,Table!$AW$3,FALSE),"")</f>
        <v/>
      </c>
      <c r="AN158" t="str">
        <f>IFERROR(VLOOKUP($A158,Table!$AV$5:$BI$286,Table!$AX$3,FALSE),"")</f>
        <v/>
      </c>
      <c r="AO158" t="str">
        <f>IF(AM158="","",Names!$K$3)</f>
        <v/>
      </c>
      <c r="AP158" t="str">
        <f>IF(AM158="","",Names!$C$8)</f>
        <v/>
      </c>
      <c r="AQ158" t="str">
        <f>IFERROR(VLOOKUP($A158,Table!$AV$5:$BI$286,Table!$AY$3,FALSE),"")</f>
        <v/>
      </c>
      <c r="AS158" s="224" t="str">
        <f>IF(AM158="","",CONCATENATE(AM158,Names!$H$3,AN158,Names!$J$3,AO158,Names!$L$3,AP158,Names!$N$3,AQ158))</f>
        <v/>
      </c>
      <c r="AV158" t="str">
        <f>IFERROR(VLOOKUP($A158,Table!$AL$5:$AS$286,Table!$AM$3,FALSE),"")</f>
        <v/>
      </c>
      <c r="AW158" t="str">
        <f>IFERROR(VLOOKUP($A158,Table!$AL$5:$AS$286,Table!$AN$3,FALSE),"")</f>
        <v/>
      </c>
      <c r="AX158" t="str">
        <f>IF(AV158="","",Names!$K$3)</f>
        <v/>
      </c>
      <c r="AY158" t="str">
        <f>IF(AV158="","",Names!$C$10)</f>
        <v/>
      </c>
      <c r="AZ158" t="str">
        <f>IFERROR(VLOOKUP($A158,Table!$AL$5:$AS$286,Table!$AQ$3,FALSE),"")</f>
        <v/>
      </c>
      <c r="BB158" s="224" t="str">
        <f>IF(AV158="","",CONCATENATE(AV158,Names!$H$3,AW158,Names!$J$3,AX158,Names!$L$3,AY158,Names!$N$3,AZ158))</f>
        <v/>
      </c>
      <c r="BE158" t="str">
        <f>IFERROR(VLOOKUP($A158,Table!$AV$5:$BI$286,Table!$AW$3,FALSE),"")</f>
        <v/>
      </c>
      <c r="BF158" t="str">
        <f>IFERROR(VLOOKUP($A158,Table!$AV$5:$BI$286,Table!$AX$3,FALSE),"")</f>
        <v/>
      </c>
      <c r="BG158" t="str">
        <f>IF(BE158="","",Names!$K$3)</f>
        <v/>
      </c>
      <c r="BH158" t="str">
        <f>IF(BE158="","",Names!$C$10)</f>
        <v/>
      </c>
      <c r="BI158" t="str">
        <f>IFERROR(VLOOKUP($A158,Table!$AV$5:$BI$286,Table!$BC$3,FALSE),"")</f>
        <v/>
      </c>
      <c r="BK158" s="224" t="str">
        <f>IF(BE158="","",CONCATENATE(BE158,Names!$H$3,BF158,Names!$J$3,BG158,Names!$L$3,BH158,Names!$N$3,BI158))</f>
        <v/>
      </c>
      <c r="BN158" t="str">
        <f>IFERROR(VLOOKUP($A158,Table!$AV$5:$BI$286,Table!$AW$3,FALSE),"")</f>
        <v/>
      </c>
      <c r="BO158" t="str">
        <f>IFERROR(VLOOKUP($A158,Table!$AV$5:$BI$286,Table!$AX$3,FALSE),"")</f>
        <v/>
      </c>
      <c r="BP158" t="str">
        <f>IF(BN158="","",Names!$K$3)</f>
        <v/>
      </c>
      <c r="BQ158" t="str">
        <f>IF(BN158="","",Names!$C$10)</f>
        <v/>
      </c>
      <c r="BR158" t="str">
        <f>IFERROR(VLOOKUP($A158,Table!$AV$5:$BI$286,Table!$BF$3,FALSE),"")</f>
        <v/>
      </c>
      <c r="BT158" s="224" t="str">
        <f>IF(BN158="","",CONCATENATE(BN158,Names!$H$3,BO158,Names!$J$3,BP158,Names!$L$3,BQ158,Names!$N$3,BR158))</f>
        <v/>
      </c>
      <c r="BW158" t="str">
        <f>IFERROR(VLOOKUP($A158,Table!$AL$5:$AS$286,Table!$AM$3,FALSE),"")</f>
        <v/>
      </c>
      <c r="BX158" t="str">
        <f>IFERROR(VLOOKUP($A158,Table!$AL$5:$AS$286,Table!$AN$3,FALSE),"")</f>
        <v/>
      </c>
      <c r="BY158" t="str">
        <f>IF(BW158="","",Names!$K$3)</f>
        <v/>
      </c>
      <c r="BZ158" t="str">
        <f>IF(BW158="","",Names!$C$11)</f>
        <v/>
      </c>
      <c r="CA158" t="str">
        <f>IFERROR(VLOOKUP($A158,Table!$AL$5:$AS$286,Table!$AQ$3,FALSE),"")</f>
        <v/>
      </c>
      <c r="CC158" s="224" t="str">
        <f>IF(BW158="","",CONCATENATE(BW158,Names!$H$3,BX158,Names!$J$3,BY158,Names!$L$3,BZ158,Names!$N$3,CA158))</f>
        <v/>
      </c>
      <c r="CF158" t="str">
        <f>IFERROR(VLOOKUP($A158,Table!$AV$5:$BI$286,Table!$AW$3,FALSE),"")</f>
        <v/>
      </c>
      <c r="CG158" t="str">
        <f>IFERROR(VLOOKUP($A158,Table!$AV$5:$BI$286,Table!$AX$3,FALSE),"")</f>
        <v/>
      </c>
      <c r="CH158" t="str">
        <f>IF(CF158="","",Names!$K$3)</f>
        <v/>
      </c>
      <c r="CI158" t="str">
        <f>IF(CF158="","",Names!$C$11)</f>
        <v/>
      </c>
      <c r="CJ158" t="str">
        <f>IFERROR(VLOOKUP($A158,Table!$AV$5:$BI$286,Table!$BC$3,FALSE),"")</f>
        <v/>
      </c>
      <c r="CL158" s="224" t="str">
        <f>IF(CF158="","",CONCATENATE(CF158,Names!$H$3,CG158,Names!$J$3,CH158,Names!$L$3,CI158,Names!$N$3,CJ158))</f>
        <v/>
      </c>
      <c r="CO158" t="str">
        <f>IFERROR(VLOOKUP($A158,Table!$AV$5:$BI$286,Table!$AW$3,FALSE),"")</f>
        <v/>
      </c>
      <c r="CP158" t="str">
        <f>IFERROR(VLOOKUP($A158,Table!$AV$5:$BI$286,Table!$AX$3,FALSE),"")</f>
        <v/>
      </c>
      <c r="CQ158" t="str">
        <f>IF(CO158="","",Names!$K$3)</f>
        <v/>
      </c>
      <c r="CR158" t="str">
        <f>IF(CO158="","",Names!$C$11)</f>
        <v/>
      </c>
      <c r="CS158" t="str">
        <f>IFERROR(VLOOKUP($A158,Table!$AV$5:$BI$286,Table!$BF$3,FALSE),"")</f>
        <v/>
      </c>
      <c r="CU158" s="224" t="str">
        <f>IF(CO158="","",CONCATENATE(CO158,Names!$H$3,CP158,Names!$J$3,CQ158,Names!$L$3,CR158,Names!$N$3,CS158))</f>
        <v/>
      </c>
      <c r="CX158" t="str">
        <f>IFERROR(VLOOKUP($A158,Table!$AV$5:$BI$286,Table!$AW$3,FALSE),"")</f>
        <v/>
      </c>
      <c r="CY158" t="str">
        <f>IFERROR(VLOOKUP($A158,Table!$AV$5:$BI$286,Table!$AX$3,FALSE),"")</f>
        <v/>
      </c>
      <c r="CZ158" t="str">
        <f>IF(CX158="","",Names!$K$3)</f>
        <v/>
      </c>
      <c r="DA158" t="str">
        <f>IF(CX158="","",Names!$C$12)</f>
        <v/>
      </c>
      <c r="DB158" t="str">
        <f>IFERROR(VLOOKUP($A158,Table!$AV$5:$BI$286,Table!$BC$3,FALSE),"")</f>
        <v/>
      </c>
      <c r="DD158" s="224" t="str">
        <f>IF(CX158="","",CONCATENATE(CX158,Names!$H$3,CY158,Names!$J$3,CZ158,Names!$L$3,DA158,Names!$N$3,DB158))</f>
        <v/>
      </c>
      <c r="DG158" t="str">
        <f>IFERROR(VLOOKUP($A158,Table!$AV$5:$BI$286,Table!$AW$3,FALSE),"")</f>
        <v/>
      </c>
      <c r="DH158" t="str">
        <f>IFERROR(VLOOKUP($A158,Table!$AV$5:$BI$286,Table!$AX$3,FALSE),"")</f>
        <v/>
      </c>
      <c r="DI158" t="str">
        <f>IF(DG158="","",Names!$K$3)</f>
        <v/>
      </c>
      <c r="DJ158" t="str">
        <f>IF(DG158="","",Names!$C$24)</f>
        <v/>
      </c>
      <c r="DK158" t="str">
        <f>IFERROR(VLOOKUP($A158,Table!$AV$5:$BI$286,Table!$AY$3,FALSE),"")</f>
        <v/>
      </c>
      <c r="DM158" s="224" t="str">
        <f>IF(DG158="","",CONCATENATE(DG158,Names!$H$3,DH158,Names!$J$3,DI158,Names!$L$3,DJ158,Names!$N$3,DK158))</f>
        <v/>
      </c>
      <c r="DP158" s="1170" t="str">
        <f>IFERROR(VLOOKUP($A158,Table!$DI$5:$DO$286,Table!$DJ$3,FALSE),"")</f>
        <v/>
      </c>
      <c r="DQ158" s="1170" t="str">
        <f>IFERROR(VLOOKUP($A158,Table!$DI$5:$DO$286,Table!$DK$3,FALSE),"")</f>
        <v/>
      </c>
      <c r="DR158" s="1170" t="str">
        <f>IF(DP158="","",Names!$K$3)</f>
        <v/>
      </c>
      <c r="DS158" s="1170" t="str">
        <f>IF(DP158="","",Names!$C$26)</f>
        <v/>
      </c>
      <c r="DT158" s="1170" t="str">
        <f>IFERROR(VLOOKUP($A158,Table!$DI$5:$DO$286,Table!$DM$3,FALSE),"")</f>
        <v/>
      </c>
      <c r="DV158" s="224" t="str">
        <f>IF(DP158="","",CONCATENATE(DP158,Names!$H$3,DQ158,Names!$J$3,DR158,Names!$L$3,DS158,Names!$N$3,DT158))</f>
        <v/>
      </c>
      <c r="DY158" s="1170" t="str">
        <f>IFERROR(VLOOKUP($A158,Table!$DI$5:$DO$286,Table!$DJ$3,FALSE),"")</f>
        <v/>
      </c>
      <c r="DZ158" s="1170" t="str">
        <f>IFERROR(VLOOKUP($A158,Table!$DI$5:$DO$286,Table!$DK$3,FALSE),"")</f>
        <v/>
      </c>
      <c r="EA158" s="1170" t="str">
        <f>IF(DY158="","",Names!$K$3)</f>
        <v/>
      </c>
      <c r="EB158" s="1170" t="str">
        <f>IF(DY158="","",Names!$C$25)</f>
        <v/>
      </c>
      <c r="EC158" s="1170" t="str">
        <f>IFERROR(VLOOKUP($A158,Table!$DI$5:$DO$286,Table!$DM$3,FALSE),"")</f>
        <v/>
      </c>
      <c r="EE158" s="224" t="str">
        <f>IF(DY158="","",CONCATENATE(DY158,Names!$H$3,DZ158,Names!$J$3,EA158,Names!$L$3,EB158,Names!$N$3,EC158))</f>
        <v/>
      </c>
      <c r="EH158" t="str">
        <f>IFERROR(VLOOKUP($A158,TCS_C!$R$9:$U$10046,TCS_C!$S$5,FALSE),"")</f>
        <v/>
      </c>
      <c r="EI158" t="str">
        <f>IFERROR(VLOOKUP($A158,TCS_C!$R$9:$U$10046,TCS_C!$T$5,FALSE),"")</f>
        <v/>
      </c>
      <c r="EJ158" t="str">
        <f>IF(EH158="","",Names!$K$3)</f>
        <v/>
      </c>
      <c r="EK158" t="str">
        <f>IF(EH158="","",Names!$C$17)</f>
        <v/>
      </c>
      <c r="EL158" t="str">
        <f>IFERROR(VLOOKUP($A158,TCS_C!$R$9:$U$10046,TCS_C!$U$5,FALSE),"")</f>
        <v/>
      </c>
      <c r="EN158" s="224" t="str">
        <f>IF(EH158="","",CONCATENATE(EH158,Names!$H$3,EI158,Names!$J$3,EJ158,Names!$L$3,EK158,Names!$N$3,EL158))</f>
        <v/>
      </c>
      <c r="EQ158" t="str">
        <f>IFERROR(VLOOKUP($A158,Table!BT194:$BY$286,Table!$BU$3,FALSE),"")</f>
        <v/>
      </c>
      <c r="ER158" t="str">
        <f>IFERROR(VLOOKUP($A158,Table!BT194:$BY$286,Table!$BV$3,FALSE),"")</f>
        <v/>
      </c>
      <c r="ES158" t="str">
        <f>IF(EQ158="","",Names!$K$3)</f>
        <v/>
      </c>
      <c r="ET158" t="str">
        <f>IFERROR(VLOOKUP($A158,Table!BT194:$BY$286,Table!$BW$3,FALSE),"")</f>
        <v/>
      </c>
      <c r="EU158" t="str">
        <f>IFERROR(VLOOKUP($A158,Table!BT194:$BY$286,Table!$BX$3,FALSE),"")</f>
        <v/>
      </c>
      <c r="EW158" s="224" t="str">
        <f>IF(EQ158="","",CONCATENATE(EQ158,Names!$H$3,ER158,Names!$J$3,ES158,Names!$L$3,ET158,Names!$N$3,EU158))</f>
        <v/>
      </c>
      <c r="FB158" t="str">
        <f>IF(EZ158="","",Names!$K$3)</f>
        <v/>
      </c>
      <c r="FF158" s="224" t="str">
        <f>IF(EZ158="","",CONCATENATE(EZ158,Names!$H$3,FA158,Names!$J$3,FB158,Names!$L$3,FC158,Names!$N$3,FD158))</f>
        <v/>
      </c>
      <c r="FG158" s="1266" t="str">
        <f>IF(EZ158="","",CONCATENATE(FC158,Names!$N$3,FD158))</f>
        <v/>
      </c>
    </row>
    <row r="159" spans="1:163">
      <c r="A159" s="72">
        <v>156</v>
      </c>
      <c r="C159" t="str">
        <f>IFERROR(VLOOKUP($A159,Table!$AL$5:$AS$286,Table!$AM$3,FALSE),"")</f>
        <v/>
      </c>
      <c r="D159" t="str">
        <f>IFERROR(VLOOKUP($A159,Table!$AL$5:$AS$286,Table!$AN$3,FALSE),"")</f>
        <v/>
      </c>
      <c r="E159" t="str">
        <f>IF(C159="","",Names!$K$3)</f>
        <v/>
      </c>
      <c r="F159" t="str">
        <f>IF(C159="","",Names!$C$5)</f>
        <v/>
      </c>
      <c r="G159" t="str">
        <f>IFERROR(VLOOKUP($A159,Table!$AL$5:$AS$286,Table!$AO$3,FALSE),"")</f>
        <v/>
      </c>
      <c r="I159" s="224" t="str">
        <f>IF(C159="","",CONCATENATE(C159,Names!$H$3,D159,Names!$J$3,E159,Names!$L$3,F159,Names!$N$3,G159))</f>
        <v/>
      </c>
      <c r="L159" s="1170" t="str">
        <f>IFERROR(VLOOKUP($A159,Table!$AV$5:$BK$286,Table!$AW$3,FALSE),"")</f>
        <v/>
      </c>
      <c r="M159" s="1170" t="str">
        <f>IFERROR(VLOOKUP($A159,Table!$AV$5:$BK$286,Table!$AX$3,FALSE),"")</f>
        <v/>
      </c>
      <c r="N159" s="1170" t="str">
        <f>IF(L159="","",Names!$K$3)</f>
        <v/>
      </c>
      <c r="O159" s="1170" t="str">
        <f>IF(L159="","",Names!$C$9)</f>
        <v/>
      </c>
      <c r="P159" s="1170" t="str">
        <f>IFERROR(VLOOKUP($A159,Table!$AV$5:$BK$286,Table!$AY$3,FALSE),"")</f>
        <v/>
      </c>
      <c r="R159" s="224" t="str">
        <f>IF(L159="","",CONCATENATE(L159,Names!$H$3,M159,Names!$J$3,N159,Names!$L$3,O159,Names!$N$3,P159))</f>
        <v/>
      </c>
      <c r="U159" t="str">
        <f>IFERROR(VLOOKUP($A159,Table!$AV$5:$BI$286,Table!$AW$3,FALSE),"")</f>
        <v/>
      </c>
      <c r="V159" t="str">
        <f>IFERROR(VLOOKUP($A159,Table!$AV$5:$BI$286,Table!$AX$3,FALSE),"")</f>
        <v/>
      </c>
      <c r="W159" t="str">
        <f>IF(U159="","",Names!$K$3)</f>
        <v/>
      </c>
      <c r="X159" t="str">
        <f>IF(U159="","",Names!$C$6)</f>
        <v/>
      </c>
      <c r="Y159" t="str">
        <f>IFERROR(VLOOKUP($A159,Table!$AV$5:$BI$286,Table!$AY$3,FALSE),"")</f>
        <v/>
      </c>
      <c r="AA159" s="224" t="str">
        <f>IF(U159="","",CONCATENATE(U159,Names!$H$3,V159,Names!$J$3,W159,Names!$L$3,X159,Names!$N$3,Y159))</f>
        <v/>
      </c>
      <c r="AD159" t="str">
        <f>IFERROR(VLOOKUP($A159,Table!$AV$5:$BI$286,Table!$AW$3,FALSE),"")</f>
        <v/>
      </c>
      <c r="AE159" t="str">
        <f>IFERROR(VLOOKUP($A159,Table!$AV$5:$BI$286,Table!$AX$3,FALSE),"")</f>
        <v/>
      </c>
      <c r="AF159" t="str">
        <f>IF(AD159="","",Names!$K$3)</f>
        <v/>
      </c>
      <c r="AG159" t="str">
        <f>IF(AD159="","",Names!$C$7)</f>
        <v/>
      </c>
      <c r="AH159" t="str">
        <f>IFERROR(VLOOKUP($A159,Table!$AV$5:$BI$286,Table!$AY$3,FALSE),"")</f>
        <v/>
      </c>
      <c r="AJ159" s="224" t="str">
        <f>IF(AD159="","",CONCATENATE(AD159,Names!$H$3,AE159,Names!$J$3,AF159,Names!$L$3,AG159,Names!$N$3,AH159))</f>
        <v/>
      </c>
      <c r="AM159" t="str">
        <f>IFERROR(VLOOKUP($A159,Table!$AV$5:$BI$286,Table!$AW$3,FALSE),"")</f>
        <v/>
      </c>
      <c r="AN159" t="str">
        <f>IFERROR(VLOOKUP($A159,Table!$AV$5:$BI$286,Table!$AX$3,FALSE),"")</f>
        <v/>
      </c>
      <c r="AO159" t="str">
        <f>IF(AM159="","",Names!$K$3)</f>
        <v/>
      </c>
      <c r="AP159" t="str">
        <f>IF(AM159="","",Names!$C$8)</f>
        <v/>
      </c>
      <c r="AQ159" t="str">
        <f>IFERROR(VLOOKUP($A159,Table!$AV$5:$BI$286,Table!$AY$3,FALSE),"")</f>
        <v/>
      </c>
      <c r="AS159" s="224" t="str">
        <f>IF(AM159="","",CONCATENATE(AM159,Names!$H$3,AN159,Names!$J$3,AO159,Names!$L$3,AP159,Names!$N$3,AQ159))</f>
        <v/>
      </c>
      <c r="AV159" t="str">
        <f>IFERROR(VLOOKUP($A159,Table!$AL$5:$AS$286,Table!$AM$3,FALSE),"")</f>
        <v/>
      </c>
      <c r="AW159" t="str">
        <f>IFERROR(VLOOKUP($A159,Table!$AL$5:$AS$286,Table!$AN$3,FALSE),"")</f>
        <v/>
      </c>
      <c r="AX159" t="str">
        <f>IF(AV159="","",Names!$K$3)</f>
        <v/>
      </c>
      <c r="AY159" t="str">
        <f>IF(AV159="","",Names!$C$10)</f>
        <v/>
      </c>
      <c r="AZ159" t="str">
        <f>IFERROR(VLOOKUP($A159,Table!$AL$5:$AS$286,Table!$AQ$3,FALSE),"")</f>
        <v/>
      </c>
      <c r="BB159" s="224" t="str">
        <f>IF(AV159="","",CONCATENATE(AV159,Names!$H$3,AW159,Names!$J$3,AX159,Names!$L$3,AY159,Names!$N$3,AZ159))</f>
        <v/>
      </c>
      <c r="BE159" t="str">
        <f>IFERROR(VLOOKUP($A159,Table!$AV$5:$BI$286,Table!$AW$3,FALSE),"")</f>
        <v/>
      </c>
      <c r="BF159" t="str">
        <f>IFERROR(VLOOKUP($A159,Table!$AV$5:$BI$286,Table!$AX$3,FALSE),"")</f>
        <v/>
      </c>
      <c r="BG159" t="str">
        <f>IF(BE159="","",Names!$K$3)</f>
        <v/>
      </c>
      <c r="BH159" t="str">
        <f>IF(BE159="","",Names!$C$10)</f>
        <v/>
      </c>
      <c r="BI159" t="str">
        <f>IFERROR(VLOOKUP($A159,Table!$AV$5:$BI$286,Table!$BC$3,FALSE),"")</f>
        <v/>
      </c>
      <c r="BK159" s="224" t="str">
        <f>IF(BE159="","",CONCATENATE(BE159,Names!$H$3,BF159,Names!$J$3,BG159,Names!$L$3,BH159,Names!$N$3,BI159))</f>
        <v/>
      </c>
      <c r="BN159" t="str">
        <f>IFERROR(VLOOKUP($A159,Table!$AV$5:$BI$286,Table!$AW$3,FALSE),"")</f>
        <v/>
      </c>
      <c r="BO159" t="str">
        <f>IFERROR(VLOOKUP($A159,Table!$AV$5:$BI$286,Table!$AX$3,FALSE),"")</f>
        <v/>
      </c>
      <c r="BP159" t="str">
        <f>IF(BN159="","",Names!$K$3)</f>
        <v/>
      </c>
      <c r="BQ159" t="str">
        <f>IF(BN159="","",Names!$C$10)</f>
        <v/>
      </c>
      <c r="BR159" t="str">
        <f>IFERROR(VLOOKUP($A159,Table!$AV$5:$BI$286,Table!$BF$3,FALSE),"")</f>
        <v/>
      </c>
      <c r="BT159" s="224" t="str">
        <f>IF(BN159="","",CONCATENATE(BN159,Names!$H$3,BO159,Names!$J$3,BP159,Names!$L$3,BQ159,Names!$N$3,BR159))</f>
        <v/>
      </c>
      <c r="BW159" t="str">
        <f>IFERROR(VLOOKUP($A159,Table!$AL$5:$AS$286,Table!$AM$3,FALSE),"")</f>
        <v/>
      </c>
      <c r="BX159" t="str">
        <f>IFERROR(VLOOKUP($A159,Table!$AL$5:$AS$286,Table!$AN$3,FALSE),"")</f>
        <v/>
      </c>
      <c r="BY159" t="str">
        <f>IF(BW159="","",Names!$K$3)</f>
        <v/>
      </c>
      <c r="BZ159" t="str">
        <f>IF(BW159="","",Names!$C$11)</f>
        <v/>
      </c>
      <c r="CA159" t="str">
        <f>IFERROR(VLOOKUP($A159,Table!$AL$5:$AS$286,Table!$AQ$3,FALSE),"")</f>
        <v/>
      </c>
      <c r="CC159" s="224" t="str">
        <f>IF(BW159="","",CONCATENATE(BW159,Names!$H$3,BX159,Names!$J$3,BY159,Names!$L$3,BZ159,Names!$N$3,CA159))</f>
        <v/>
      </c>
      <c r="CF159" t="str">
        <f>IFERROR(VLOOKUP($A159,Table!$AV$5:$BI$286,Table!$AW$3,FALSE),"")</f>
        <v/>
      </c>
      <c r="CG159" t="str">
        <f>IFERROR(VLOOKUP($A159,Table!$AV$5:$BI$286,Table!$AX$3,FALSE),"")</f>
        <v/>
      </c>
      <c r="CH159" t="str">
        <f>IF(CF159="","",Names!$K$3)</f>
        <v/>
      </c>
      <c r="CI159" t="str">
        <f>IF(CF159="","",Names!$C$11)</f>
        <v/>
      </c>
      <c r="CJ159" t="str">
        <f>IFERROR(VLOOKUP($A159,Table!$AV$5:$BI$286,Table!$BC$3,FALSE),"")</f>
        <v/>
      </c>
      <c r="CL159" s="224" t="str">
        <f>IF(CF159="","",CONCATENATE(CF159,Names!$H$3,CG159,Names!$J$3,CH159,Names!$L$3,CI159,Names!$N$3,CJ159))</f>
        <v/>
      </c>
      <c r="CO159" t="str">
        <f>IFERROR(VLOOKUP($A159,Table!$AV$5:$BI$286,Table!$AW$3,FALSE),"")</f>
        <v/>
      </c>
      <c r="CP159" t="str">
        <f>IFERROR(VLOOKUP($A159,Table!$AV$5:$BI$286,Table!$AX$3,FALSE),"")</f>
        <v/>
      </c>
      <c r="CQ159" t="str">
        <f>IF(CO159="","",Names!$K$3)</f>
        <v/>
      </c>
      <c r="CR159" t="str">
        <f>IF(CO159="","",Names!$C$11)</f>
        <v/>
      </c>
      <c r="CS159" t="str">
        <f>IFERROR(VLOOKUP($A159,Table!$AV$5:$BI$286,Table!$BF$3,FALSE),"")</f>
        <v/>
      </c>
      <c r="CU159" s="224" t="str">
        <f>IF(CO159="","",CONCATENATE(CO159,Names!$H$3,CP159,Names!$J$3,CQ159,Names!$L$3,CR159,Names!$N$3,CS159))</f>
        <v/>
      </c>
      <c r="CX159" t="str">
        <f>IFERROR(VLOOKUP($A159,Table!$AV$5:$BI$286,Table!$AW$3,FALSE),"")</f>
        <v/>
      </c>
      <c r="CY159" t="str">
        <f>IFERROR(VLOOKUP($A159,Table!$AV$5:$BI$286,Table!$AX$3,FALSE),"")</f>
        <v/>
      </c>
      <c r="CZ159" t="str">
        <f>IF(CX159="","",Names!$K$3)</f>
        <v/>
      </c>
      <c r="DA159" t="str">
        <f>IF(CX159="","",Names!$C$12)</f>
        <v/>
      </c>
      <c r="DB159" t="str">
        <f>IFERROR(VLOOKUP($A159,Table!$AV$5:$BI$286,Table!$BC$3,FALSE),"")</f>
        <v/>
      </c>
      <c r="DD159" s="224" t="str">
        <f>IF(CX159="","",CONCATENATE(CX159,Names!$H$3,CY159,Names!$J$3,CZ159,Names!$L$3,DA159,Names!$N$3,DB159))</f>
        <v/>
      </c>
      <c r="DG159" t="str">
        <f>IFERROR(VLOOKUP($A159,Table!$AV$5:$BI$286,Table!$AW$3,FALSE),"")</f>
        <v/>
      </c>
      <c r="DH159" t="str">
        <f>IFERROR(VLOOKUP($A159,Table!$AV$5:$BI$286,Table!$AX$3,FALSE),"")</f>
        <v/>
      </c>
      <c r="DI159" t="str">
        <f>IF(DG159="","",Names!$K$3)</f>
        <v/>
      </c>
      <c r="DJ159" t="str">
        <f>IF(DG159="","",Names!$C$24)</f>
        <v/>
      </c>
      <c r="DK159" t="str">
        <f>IFERROR(VLOOKUP($A159,Table!$AV$5:$BI$286,Table!$AY$3,FALSE),"")</f>
        <v/>
      </c>
      <c r="DM159" s="224" t="str">
        <f>IF(DG159="","",CONCATENATE(DG159,Names!$H$3,DH159,Names!$J$3,DI159,Names!$L$3,DJ159,Names!$N$3,DK159))</f>
        <v/>
      </c>
      <c r="DP159" s="1170" t="str">
        <f>IFERROR(VLOOKUP($A159,Table!$DI$5:$DO$286,Table!$DJ$3,FALSE),"")</f>
        <v/>
      </c>
      <c r="DQ159" s="1170" t="str">
        <f>IFERROR(VLOOKUP($A159,Table!$DI$5:$DO$286,Table!$DK$3,FALSE),"")</f>
        <v/>
      </c>
      <c r="DR159" s="1170" t="str">
        <f>IF(DP159="","",Names!$K$3)</f>
        <v/>
      </c>
      <c r="DS159" s="1170" t="str">
        <f>IF(DP159="","",Names!$C$26)</f>
        <v/>
      </c>
      <c r="DT159" s="1170" t="str">
        <f>IFERROR(VLOOKUP($A159,Table!$DI$5:$DO$286,Table!$DM$3,FALSE),"")</f>
        <v/>
      </c>
      <c r="DV159" s="224" t="str">
        <f>IF(DP159="","",CONCATENATE(DP159,Names!$H$3,DQ159,Names!$J$3,DR159,Names!$L$3,DS159,Names!$N$3,DT159))</f>
        <v/>
      </c>
      <c r="DY159" s="1170" t="str">
        <f>IFERROR(VLOOKUP($A159,Table!$DI$5:$DO$286,Table!$DJ$3,FALSE),"")</f>
        <v/>
      </c>
      <c r="DZ159" s="1170" t="str">
        <f>IFERROR(VLOOKUP($A159,Table!$DI$5:$DO$286,Table!$DK$3,FALSE),"")</f>
        <v/>
      </c>
      <c r="EA159" s="1170" t="str">
        <f>IF(DY159="","",Names!$K$3)</f>
        <v/>
      </c>
      <c r="EB159" s="1170" t="str">
        <f>IF(DY159="","",Names!$C$25)</f>
        <v/>
      </c>
      <c r="EC159" s="1170" t="str">
        <f>IFERROR(VLOOKUP($A159,Table!$DI$5:$DO$286,Table!$DM$3,FALSE),"")</f>
        <v/>
      </c>
      <c r="EE159" s="224" t="str">
        <f>IF(DY159="","",CONCATENATE(DY159,Names!$H$3,DZ159,Names!$J$3,EA159,Names!$L$3,EB159,Names!$N$3,EC159))</f>
        <v/>
      </c>
      <c r="EH159" t="str">
        <f>IFERROR(VLOOKUP($A159,TCS_C!$R$9:$U$10046,TCS_C!$S$5,FALSE),"")</f>
        <v/>
      </c>
      <c r="EI159" t="str">
        <f>IFERROR(VLOOKUP($A159,TCS_C!$R$9:$U$10046,TCS_C!$T$5,FALSE),"")</f>
        <v/>
      </c>
      <c r="EJ159" t="str">
        <f>IF(EH159="","",Names!$K$3)</f>
        <v/>
      </c>
      <c r="EK159" t="str">
        <f>IF(EH159="","",Names!$C$17)</f>
        <v/>
      </c>
      <c r="EL159" t="str">
        <f>IFERROR(VLOOKUP($A159,TCS_C!$R$9:$U$10046,TCS_C!$U$5,FALSE),"")</f>
        <v/>
      </c>
      <c r="EN159" s="224" t="str">
        <f>IF(EH159="","",CONCATENATE(EH159,Names!$H$3,EI159,Names!$J$3,EJ159,Names!$L$3,EK159,Names!$N$3,EL159))</f>
        <v/>
      </c>
      <c r="EQ159" t="str">
        <f>IFERROR(VLOOKUP($A159,Table!BT195:$BY$286,Table!$BU$3,FALSE),"")</f>
        <v/>
      </c>
      <c r="ER159" t="str">
        <f>IFERROR(VLOOKUP($A159,Table!BT195:$BY$286,Table!$BV$3,FALSE),"")</f>
        <v/>
      </c>
      <c r="ES159" t="str">
        <f>IF(EQ159="","",Names!$K$3)</f>
        <v/>
      </c>
      <c r="ET159" t="str">
        <f>IFERROR(VLOOKUP($A159,Table!BT195:$BY$286,Table!$BW$3,FALSE),"")</f>
        <v/>
      </c>
      <c r="EU159" t="str">
        <f>IFERROR(VLOOKUP($A159,Table!BT195:$BY$286,Table!$BX$3,FALSE),"")</f>
        <v/>
      </c>
      <c r="EW159" s="224" t="str">
        <f>IF(EQ159="","",CONCATENATE(EQ159,Names!$H$3,ER159,Names!$J$3,ES159,Names!$L$3,ET159,Names!$N$3,EU159))</f>
        <v/>
      </c>
      <c r="FB159" t="str">
        <f>IF(EZ159="","",Names!$K$3)</f>
        <v/>
      </c>
      <c r="FF159" s="224" t="str">
        <f>IF(EZ159="","",CONCATENATE(EZ159,Names!$H$3,FA159,Names!$J$3,FB159,Names!$L$3,FC159,Names!$N$3,FD159))</f>
        <v/>
      </c>
      <c r="FG159" s="1266" t="str">
        <f>IF(EZ159="","",CONCATENATE(FC159,Names!$N$3,FD159))</f>
        <v/>
      </c>
    </row>
    <row r="160" spans="1:163">
      <c r="A160" s="72">
        <v>157</v>
      </c>
      <c r="C160" t="str">
        <f>IFERROR(VLOOKUP($A160,Table!$AL$5:$AS$286,Table!$AM$3,FALSE),"")</f>
        <v/>
      </c>
      <c r="D160" t="str">
        <f>IFERROR(VLOOKUP($A160,Table!$AL$5:$AS$286,Table!$AN$3,FALSE),"")</f>
        <v/>
      </c>
      <c r="E160" t="str">
        <f>IF(C160="","",Names!$K$3)</f>
        <v/>
      </c>
      <c r="F160" t="str">
        <f>IF(C160="","",Names!$C$5)</f>
        <v/>
      </c>
      <c r="G160" t="str">
        <f>IFERROR(VLOOKUP($A160,Table!$AL$5:$AS$286,Table!$AO$3,FALSE),"")</f>
        <v/>
      </c>
      <c r="I160" s="224" t="str">
        <f>IF(C160="","",CONCATENATE(C160,Names!$H$3,D160,Names!$J$3,E160,Names!$L$3,F160,Names!$N$3,G160))</f>
        <v/>
      </c>
      <c r="L160" s="1170" t="str">
        <f>IFERROR(VLOOKUP($A160,Table!$AV$5:$BK$286,Table!$AW$3,FALSE),"")</f>
        <v/>
      </c>
      <c r="M160" s="1170" t="str">
        <f>IFERROR(VLOOKUP($A160,Table!$AV$5:$BK$286,Table!$AX$3,FALSE),"")</f>
        <v/>
      </c>
      <c r="N160" s="1170" t="str">
        <f>IF(L160="","",Names!$K$3)</f>
        <v/>
      </c>
      <c r="O160" s="1170" t="str">
        <f>IF(L160="","",Names!$C$9)</f>
        <v/>
      </c>
      <c r="P160" s="1170" t="str">
        <f>IFERROR(VLOOKUP($A160,Table!$AV$5:$BK$286,Table!$AY$3,FALSE),"")</f>
        <v/>
      </c>
      <c r="R160" s="224" t="str">
        <f>IF(L160="","",CONCATENATE(L160,Names!$H$3,M160,Names!$J$3,N160,Names!$L$3,O160,Names!$N$3,P160))</f>
        <v/>
      </c>
      <c r="U160" t="str">
        <f>IFERROR(VLOOKUP($A160,Table!$AV$5:$BI$286,Table!$AW$3,FALSE),"")</f>
        <v/>
      </c>
      <c r="V160" t="str">
        <f>IFERROR(VLOOKUP($A160,Table!$AV$5:$BI$286,Table!$AX$3,FALSE),"")</f>
        <v/>
      </c>
      <c r="W160" t="str">
        <f>IF(U160="","",Names!$K$3)</f>
        <v/>
      </c>
      <c r="X160" t="str">
        <f>IF(U160="","",Names!$C$6)</f>
        <v/>
      </c>
      <c r="Y160" t="str">
        <f>IFERROR(VLOOKUP($A160,Table!$AV$5:$BI$286,Table!$AY$3,FALSE),"")</f>
        <v/>
      </c>
      <c r="AA160" s="224" t="str">
        <f>IF(U160="","",CONCATENATE(U160,Names!$H$3,V160,Names!$J$3,W160,Names!$L$3,X160,Names!$N$3,Y160))</f>
        <v/>
      </c>
      <c r="AD160" t="str">
        <f>IFERROR(VLOOKUP($A160,Table!$AV$5:$BI$286,Table!$AW$3,FALSE),"")</f>
        <v/>
      </c>
      <c r="AE160" t="str">
        <f>IFERROR(VLOOKUP($A160,Table!$AV$5:$BI$286,Table!$AX$3,FALSE),"")</f>
        <v/>
      </c>
      <c r="AF160" t="str">
        <f>IF(AD160="","",Names!$K$3)</f>
        <v/>
      </c>
      <c r="AG160" t="str">
        <f>IF(AD160="","",Names!$C$7)</f>
        <v/>
      </c>
      <c r="AH160" t="str">
        <f>IFERROR(VLOOKUP($A160,Table!$AV$5:$BI$286,Table!$AY$3,FALSE),"")</f>
        <v/>
      </c>
      <c r="AJ160" s="224" t="str">
        <f>IF(AD160="","",CONCATENATE(AD160,Names!$H$3,AE160,Names!$J$3,AF160,Names!$L$3,AG160,Names!$N$3,AH160))</f>
        <v/>
      </c>
      <c r="AM160" t="str">
        <f>IFERROR(VLOOKUP($A160,Table!$AV$5:$BI$286,Table!$AW$3,FALSE),"")</f>
        <v/>
      </c>
      <c r="AN160" t="str">
        <f>IFERROR(VLOOKUP($A160,Table!$AV$5:$BI$286,Table!$AX$3,FALSE),"")</f>
        <v/>
      </c>
      <c r="AO160" t="str">
        <f>IF(AM160="","",Names!$K$3)</f>
        <v/>
      </c>
      <c r="AP160" t="str">
        <f>IF(AM160="","",Names!$C$8)</f>
        <v/>
      </c>
      <c r="AQ160" t="str">
        <f>IFERROR(VLOOKUP($A160,Table!$AV$5:$BI$286,Table!$AY$3,FALSE),"")</f>
        <v/>
      </c>
      <c r="AS160" s="224" t="str">
        <f>IF(AM160="","",CONCATENATE(AM160,Names!$H$3,AN160,Names!$J$3,AO160,Names!$L$3,AP160,Names!$N$3,AQ160))</f>
        <v/>
      </c>
      <c r="AV160" t="str">
        <f>IFERROR(VLOOKUP($A160,Table!$AL$5:$AS$286,Table!$AM$3,FALSE),"")</f>
        <v/>
      </c>
      <c r="AW160" t="str">
        <f>IFERROR(VLOOKUP($A160,Table!$AL$5:$AS$286,Table!$AN$3,FALSE),"")</f>
        <v/>
      </c>
      <c r="AX160" t="str">
        <f>IF(AV160="","",Names!$K$3)</f>
        <v/>
      </c>
      <c r="AY160" t="str">
        <f>IF(AV160="","",Names!$C$10)</f>
        <v/>
      </c>
      <c r="AZ160" t="str">
        <f>IFERROR(VLOOKUP($A160,Table!$AL$5:$AS$286,Table!$AQ$3,FALSE),"")</f>
        <v/>
      </c>
      <c r="BB160" s="224" t="str">
        <f>IF(AV160="","",CONCATENATE(AV160,Names!$H$3,AW160,Names!$J$3,AX160,Names!$L$3,AY160,Names!$N$3,AZ160))</f>
        <v/>
      </c>
      <c r="BE160" t="str">
        <f>IFERROR(VLOOKUP($A160,Table!$AV$5:$BI$286,Table!$AW$3,FALSE),"")</f>
        <v/>
      </c>
      <c r="BF160" t="str">
        <f>IFERROR(VLOOKUP($A160,Table!$AV$5:$BI$286,Table!$AX$3,FALSE),"")</f>
        <v/>
      </c>
      <c r="BG160" t="str">
        <f>IF(BE160="","",Names!$K$3)</f>
        <v/>
      </c>
      <c r="BH160" t="str">
        <f>IF(BE160="","",Names!$C$10)</f>
        <v/>
      </c>
      <c r="BI160" t="str">
        <f>IFERROR(VLOOKUP($A160,Table!$AV$5:$BI$286,Table!$BC$3,FALSE),"")</f>
        <v/>
      </c>
      <c r="BK160" s="224" t="str">
        <f>IF(BE160="","",CONCATENATE(BE160,Names!$H$3,BF160,Names!$J$3,BG160,Names!$L$3,BH160,Names!$N$3,BI160))</f>
        <v/>
      </c>
      <c r="BN160" t="str">
        <f>IFERROR(VLOOKUP($A160,Table!$AV$5:$BI$286,Table!$AW$3,FALSE),"")</f>
        <v/>
      </c>
      <c r="BO160" t="str">
        <f>IFERROR(VLOOKUP($A160,Table!$AV$5:$BI$286,Table!$AX$3,FALSE),"")</f>
        <v/>
      </c>
      <c r="BP160" t="str">
        <f>IF(BN160="","",Names!$K$3)</f>
        <v/>
      </c>
      <c r="BQ160" t="str">
        <f>IF(BN160="","",Names!$C$10)</f>
        <v/>
      </c>
      <c r="BR160" t="str">
        <f>IFERROR(VLOOKUP($A160,Table!$AV$5:$BI$286,Table!$BF$3,FALSE),"")</f>
        <v/>
      </c>
      <c r="BT160" s="224" t="str">
        <f>IF(BN160="","",CONCATENATE(BN160,Names!$H$3,BO160,Names!$J$3,BP160,Names!$L$3,BQ160,Names!$N$3,BR160))</f>
        <v/>
      </c>
      <c r="BW160" t="str">
        <f>IFERROR(VLOOKUP($A160,Table!$AL$5:$AS$286,Table!$AM$3,FALSE),"")</f>
        <v/>
      </c>
      <c r="BX160" t="str">
        <f>IFERROR(VLOOKUP($A160,Table!$AL$5:$AS$286,Table!$AN$3,FALSE),"")</f>
        <v/>
      </c>
      <c r="BY160" t="str">
        <f>IF(BW160="","",Names!$K$3)</f>
        <v/>
      </c>
      <c r="BZ160" t="str">
        <f>IF(BW160="","",Names!$C$11)</f>
        <v/>
      </c>
      <c r="CA160" t="str">
        <f>IFERROR(VLOOKUP($A160,Table!$AL$5:$AS$286,Table!$AQ$3,FALSE),"")</f>
        <v/>
      </c>
      <c r="CC160" s="224" t="str">
        <f>IF(BW160="","",CONCATENATE(BW160,Names!$H$3,BX160,Names!$J$3,BY160,Names!$L$3,BZ160,Names!$N$3,CA160))</f>
        <v/>
      </c>
      <c r="CF160" t="str">
        <f>IFERROR(VLOOKUP($A160,Table!$AV$5:$BI$286,Table!$AW$3,FALSE),"")</f>
        <v/>
      </c>
      <c r="CG160" t="str">
        <f>IFERROR(VLOOKUP($A160,Table!$AV$5:$BI$286,Table!$AX$3,FALSE),"")</f>
        <v/>
      </c>
      <c r="CH160" t="str">
        <f>IF(CF160="","",Names!$K$3)</f>
        <v/>
      </c>
      <c r="CI160" t="str">
        <f>IF(CF160="","",Names!$C$11)</f>
        <v/>
      </c>
      <c r="CJ160" t="str">
        <f>IFERROR(VLOOKUP($A160,Table!$AV$5:$BI$286,Table!$BC$3,FALSE),"")</f>
        <v/>
      </c>
      <c r="CL160" s="224" t="str">
        <f>IF(CF160="","",CONCATENATE(CF160,Names!$H$3,CG160,Names!$J$3,CH160,Names!$L$3,CI160,Names!$N$3,CJ160))</f>
        <v/>
      </c>
      <c r="CO160" t="str">
        <f>IFERROR(VLOOKUP($A160,Table!$AV$5:$BI$286,Table!$AW$3,FALSE),"")</f>
        <v/>
      </c>
      <c r="CP160" t="str">
        <f>IFERROR(VLOOKUP($A160,Table!$AV$5:$BI$286,Table!$AX$3,FALSE),"")</f>
        <v/>
      </c>
      <c r="CQ160" t="str">
        <f>IF(CO160="","",Names!$K$3)</f>
        <v/>
      </c>
      <c r="CR160" t="str">
        <f>IF(CO160="","",Names!$C$11)</f>
        <v/>
      </c>
      <c r="CS160" t="str">
        <f>IFERROR(VLOOKUP($A160,Table!$AV$5:$BI$286,Table!$BF$3,FALSE),"")</f>
        <v/>
      </c>
      <c r="CU160" s="224" t="str">
        <f>IF(CO160="","",CONCATENATE(CO160,Names!$H$3,CP160,Names!$J$3,CQ160,Names!$L$3,CR160,Names!$N$3,CS160))</f>
        <v/>
      </c>
      <c r="CX160" t="str">
        <f>IFERROR(VLOOKUP($A160,Table!$AV$5:$BI$286,Table!$AW$3,FALSE),"")</f>
        <v/>
      </c>
      <c r="CY160" t="str">
        <f>IFERROR(VLOOKUP($A160,Table!$AV$5:$BI$286,Table!$AX$3,FALSE),"")</f>
        <v/>
      </c>
      <c r="CZ160" t="str">
        <f>IF(CX160="","",Names!$K$3)</f>
        <v/>
      </c>
      <c r="DA160" t="str">
        <f>IF(CX160="","",Names!$C$12)</f>
        <v/>
      </c>
      <c r="DB160" t="str">
        <f>IFERROR(VLOOKUP($A160,Table!$AV$5:$BI$286,Table!$BC$3,FALSE),"")</f>
        <v/>
      </c>
      <c r="DD160" s="224" t="str">
        <f>IF(CX160="","",CONCATENATE(CX160,Names!$H$3,CY160,Names!$J$3,CZ160,Names!$L$3,DA160,Names!$N$3,DB160))</f>
        <v/>
      </c>
      <c r="DG160" t="str">
        <f>IFERROR(VLOOKUP($A160,Table!$AV$5:$BI$286,Table!$AW$3,FALSE),"")</f>
        <v/>
      </c>
      <c r="DH160" t="str">
        <f>IFERROR(VLOOKUP($A160,Table!$AV$5:$BI$286,Table!$AX$3,FALSE),"")</f>
        <v/>
      </c>
      <c r="DI160" t="str">
        <f>IF(DG160="","",Names!$K$3)</f>
        <v/>
      </c>
      <c r="DJ160" t="str">
        <f>IF(DG160="","",Names!$C$24)</f>
        <v/>
      </c>
      <c r="DK160" t="str">
        <f>IFERROR(VLOOKUP($A160,Table!$AV$5:$BI$286,Table!$AY$3,FALSE),"")</f>
        <v/>
      </c>
      <c r="DM160" s="224" t="str">
        <f>IF(DG160="","",CONCATENATE(DG160,Names!$H$3,DH160,Names!$J$3,DI160,Names!$L$3,DJ160,Names!$N$3,DK160))</f>
        <v/>
      </c>
      <c r="DP160" s="1170" t="str">
        <f>IFERROR(VLOOKUP($A160,Table!$DI$5:$DO$286,Table!$DJ$3,FALSE),"")</f>
        <v/>
      </c>
      <c r="DQ160" s="1170" t="str">
        <f>IFERROR(VLOOKUP($A160,Table!$DI$5:$DO$286,Table!$DK$3,FALSE),"")</f>
        <v/>
      </c>
      <c r="DR160" s="1170" t="str">
        <f>IF(DP160="","",Names!$K$3)</f>
        <v/>
      </c>
      <c r="DS160" s="1170" t="str">
        <f>IF(DP160="","",Names!$C$26)</f>
        <v/>
      </c>
      <c r="DT160" s="1170" t="str">
        <f>IFERROR(VLOOKUP($A160,Table!$DI$5:$DO$286,Table!$DM$3,FALSE),"")</f>
        <v/>
      </c>
      <c r="DV160" s="224" t="str">
        <f>IF(DP160="","",CONCATENATE(DP160,Names!$H$3,DQ160,Names!$J$3,DR160,Names!$L$3,DS160,Names!$N$3,DT160))</f>
        <v/>
      </c>
      <c r="DY160" s="1170" t="str">
        <f>IFERROR(VLOOKUP($A160,Table!$DI$5:$DO$286,Table!$DJ$3,FALSE),"")</f>
        <v/>
      </c>
      <c r="DZ160" s="1170" t="str">
        <f>IFERROR(VLOOKUP($A160,Table!$DI$5:$DO$286,Table!$DK$3,FALSE),"")</f>
        <v/>
      </c>
      <c r="EA160" s="1170" t="str">
        <f>IF(DY160="","",Names!$K$3)</f>
        <v/>
      </c>
      <c r="EB160" s="1170" t="str">
        <f>IF(DY160="","",Names!$C$25)</f>
        <v/>
      </c>
      <c r="EC160" s="1170" t="str">
        <f>IFERROR(VLOOKUP($A160,Table!$DI$5:$DO$286,Table!$DM$3,FALSE),"")</f>
        <v/>
      </c>
      <c r="EE160" s="224" t="str">
        <f>IF(DY160="","",CONCATENATE(DY160,Names!$H$3,DZ160,Names!$J$3,EA160,Names!$L$3,EB160,Names!$N$3,EC160))</f>
        <v/>
      </c>
      <c r="EH160" t="str">
        <f>IFERROR(VLOOKUP($A160,TCS_C!$R$9:$U$10046,TCS_C!$S$5,FALSE),"")</f>
        <v/>
      </c>
      <c r="EI160" t="str">
        <f>IFERROR(VLOOKUP($A160,TCS_C!$R$9:$U$10046,TCS_C!$T$5,FALSE),"")</f>
        <v/>
      </c>
      <c r="EJ160" t="str">
        <f>IF(EH160="","",Names!$K$3)</f>
        <v/>
      </c>
      <c r="EK160" t="str">
        <f>IF(EH160="","",Names!$C$17)</f>
        <v/>
      </c>
      <c r="EL160" t="str">
        <f>IFERROR(VLOOKUP($A160,TCS_C!$R$9:$U$10046,TCS_C!$U$5,FALSE),"")</f>
        <v/>
      </c>
      <c r="EN160" s="224" t="str">
        <f>IF(EH160="","",CONCATENATE(EH160,Names!$H$3,EI160,Names!$J$3,EJ160,Names!$L$3,EK160,Names!$N$3,EL160))</f>
        <v/>
      </c>
      <c r="EQ160" t="str">
        <f>IFERROR(VLOOKUP($A160,Table!BT196:$BY$286,Table!$BU$3,FALSE),"")</f>
        <v/>
      </c>
      <c r="ER160" t="str">
        <f>IFERROR(VLOOKUP($A160,Table!BT196:$BY$286,Table!$BV$3,FALSE),"")</f>
        <v/>
      </c>
      <c r="ES160" t="str">
        <f>IF(EQ160="","",Names!$K$3)</f>
        <v/>
      </c>
      <c r="ET160" t="str">
        <f>IFERROR(VLOOKUP($A160,Table!BT196:$BY$286,Table!$BW$3,FALSE),"")</f>
        <v/>
      </c>
      <c r="EU160" t="str">
        <f>IFERROR(VLOOKUP($A160,Table!BT196:$BY$286,Table!$BX$3,FALSE),"")</f>
        <v/>
      </c>
      <c r="EW160" s="224" t="str">
        <f>IF(EQ160="","",CONCATENATE(EQ160,Names!$H$3,ER160,Names!$J$3,ES160,Names!$L$3,ET160,Names!$N$3,EU160))</f>
        <v/>
      </c>
      <c r="FB160" t="str">
        <f>IF(EZ160="","",Names!$K$3)</f>
        <v/>
      </c>
      <c r="FF160" s="224" t="str">
        <f>IF(EZ160="","",CONCATENATE(EZ160,Names!$H$3,FA160,Names!$J$3,FB160,Names!$L$3,FC160,Names!$N$3,FD160))</f>
        <v/>
      </c>
      <c r="FG160" s="1266" t="str">
        <f>IF(EZ160="","",CONCATENATE(FC160,Names!$N$3,FD160))</f>
        <v/>
      </c>
    </row>
    <row r="161" spans="1:163">
      <c r="A161" s="72">
        <v>158</v>
      </c>
      <c r="C161" t="str">
        <f>IFERROR(VLOOKUP($A161,Table!$AL$5:$AS$286,Table!$AM$3,FALSE),"")</f>
        <v/>
      </c>
      <c r="D161" t="str">
        <f>IFERROR(VLOOKUP($A161,Table!$AL$5:$AS$286,Table!$AN$3,FALSE),"")</f>
        <v/>
      </c>
      <c r="E161" t="str">
        <f>IF(C161="","",Names!$K$3)</f>
        <v/>
      </c>
      <c r="F161" t="str">
        <f>IF(C161="","",Names!$C$5)</f>
        <v/>
      </c>
      <c r="G161" t="str">
        <f>IFERROR(VLOOKUP($A161,Table!$AL$5:$AS$286,Table!$AO$3,FALSE),"")</f>
        <v/>
      </c>
      <c r="I161" s="224" t="str">
        <f>IF(C161="","",CONCATENATE(C161,Names!$H$3,D161,Names!$J$3,E161,Names!$L$3,F161,Names!$N$3,G161))</f>
        <v/>
      </c>
      <c r="L161" s="1170" t="str">
        <f>IFERROR(VLOOKUP($A161,Table!$AV$5:$BK$286,Table!$AW$3,FALSE),"")</f>
        <v/>
      </c>
      <c r="M161" s="1170" t="str">
        <f>IFERROR(VLOOKUP($A161,Table!$AV$5:$BK$286,Table!$AX$3,FALSE),"")</f>
        <v/>
      </c>
      <c r="N161" s="1170" t="str">
        <f>IF(L161="","",Names!$K$3)</f>
        <v/>
      </c>
      <c r="O161" s="1170" t="str">
        <f>IF(L161="","",Names!$C$9)</f>
        <v/>
      </c>
      <c r="P161" s="1170" t="str">
        <f>IFERROR(VLOOKUP($A161,Table!$AV$5:$BK$286,Table!$AY$3,FALSE),"")</f>
        <v/>
      </c>
      <c r="R161" s="224" t="str">
        <f>IF(L161="","",CONCATENATE(L161,Names!$H$3,M161,Names!$J$3,N161,Names!$L$3,O161,Names!$N$3,P161))</f>
        <v/>
      </c>
      <c r="U161" t="str">
        <f>IFERROR(VLOOKUP($A161,Table!$AV$5:$BI$286,Table!$AW$3,FALSE),"")</f>
        <v/>
      </c>
      <c r="V161" t="str">
        <f>IFERROR(VLOOKUP($A161,Table!$AV$5:$BI$286,Table!$AX$3,FALSE),"")</f>
        <v/>
      </c>
      <c r="W161" t="str">
        <f>IF(U161="","",Names!$K$3)</f>
        <v/>
      </c>
      <c r="X161" t="str">
        <f>IF(U161="","",Names!$C$6)</f>
        <v/>
      </c>
      <c r="Y161" t="str">
        <f>IFERROR(VLOOKUP($A161,Table!$AV$5:$BI$286,Table!$AY$3,FALSE),"")</f>
        <v/>
      </c>
      <c r="AA161" s="224" t="str">
        <f>IF(U161="","",CONCATENATE(U161,Names!$H$3,V161,Names!$J$3,W161,Names!$L$3,X161,Names!$N$3,Y161))</f>
        <v/>
      </c>
      <c r="AD161" t="str">
        <f>IFERROR(VLOOKUP($A161,Table!$AV$5:$BI$286,Table!$AW$3,FALSE),"")</f>
        <v/>
      </c>
      <c r="AE161" t="str">
        <f>IFERROR(VLOOKUP($A161,Table!$AV$5:$BI$286,Table!$AX$3,FALSE),"")</f>
        <v/>
      </c>
      <c r="AF161" t="str">
        <f>IF(AD161="","",Names!$K$3)</f>
        <v/>
      </c>
      <c r="AG161" t="str">
        <f>IF(AD161="","",Names!$C$7)</f>
        <v/>
      </c>
      <c r="AH161" t="str">
        <f>IFERROR(VLOOKUP($A161,Table!$AV$5:$BI$286,Table!$AY$3,FALSE),"")</f>
        <v/>
      </c>
      <c r="AJ161" s="224" t="str">
        <f>IF(AD161="","",CONCATENATE(AD161,Names!$H$3,AE161,Names!$J$3,AF161,Names!$L$3,AG161,Names!$N$3,AH161))</f>
        <v/>
      </c>
      <c r="AM161" t="str">
        <f>IFERROR(VLOOKUP($A161,Table!$AV$5:$BI$286,Table!$AW$3,FALSE),"")</f>
        <v/>
      </c>
      <c r="AN161" t="str">
        <f>IFERROR(VLOOKUP($A161,Table!$AV$5:$BI$286,Table!$AX$3,FALSE),"")</f>
        <v/>
      </c>
      <c r="AO161" t="str">
        <f>IF(AM161="","",Names!$K$3)</f>
        <v/>
      </c>
      <c r="AP161" t="str">
        <f>IF(AM161="","",Names!$C$8)</f>
        <v/>
      </c>
      <c r="AQ161" t="str">
        <f>IFERROR(VLOOKUP($A161,Table!$AV$5:$BI$286,Table!$AY$3,FALSE),"")</f>
        <v/>
      </c>
      <c r="AS161" s="224" t="str">
        <f>IF(AM161="","",CONCATENATE(AM161,Names!$H$3,AN161,Names!$J$3,AO161,Names!$L$3,AP161,Names!$N$3,AQ161))</f>
        <v/>
      </c>
      <c r="AV161" t="str">
        <f>IFERROR(VLOOKUP($A161,Table!$AL$5:$AS$286,Table!$AM$3,FALSE),"")</f>
        <v/>
      </c>
      <c r="AW161" t="str">
        <f>IFERROR(VLOOKUP($A161,Table!$AL$5:$AS$286,Table!$AN$3,FALSE),"")</f>
        <v/>
      </c>
      <c r="AX161" t="str">
        <f>IF(AV161="","",Names!$K$3)</f>
        <v/>
      </c>
      <c r="AY161" t="str">
        <f>IF(AV161="","",Names!$C$10)</f>
        <v/>
      </c>
      <c r="AZ161" t="str">
        <f>IFERROR(VLOOKUP($A161,Table!$AL$5:$AS$286,Table!$AQ$3,FALSE),"")</f>
        <v/>
      </c>
      <c r="BB161" s="224" t="str">
        <f>IF(AV161="","",CONCATENATE(AV161,Names!$H$3,AW161,Names!$J$3,AX161,Names!$L$3,AY161,Names!$N$3,AZ161))</f>
        <v/>
      </c>
      <c r="BE161" t="str">
        <f>IFERROR(VLOOKUP($A161,Table!$AV$5:$BI$286,Table!$AW$3,FALSE),"")</f>
        <v/>
      </c>
      <c r="BF161" t="str">
        <f>IFERROR(VLOOKUP($A161,Table!$AV$5:$BI$286,Table!$AX$3,FALSE),"")</f>
        <v/>
      </c>
      <c r="BG161" t="str">
        <f>IF(BE161="","",Names!$K$3)</f>
        <v/>
      </c>
      <c r="BH161" t="str">
        <f>IF(BE161="","",Names!$C$10)</f>
        <v/>
      </c>
      <c r="BI161" t="str">
        <f>IFERROR(VLOOKUP($A161,Table!$AV$5:$BI$286,Table!$BC$3,FALSE),"")</f>
        <v/>
      </c>
      <c r="BK161" s="224" t="str">
        <f>IF(BE161="","",CONCATENATE(BE161,Names!$H$3,BF161,Names!$J$3,BG161,Names!$L$3,BH161,Names!$N$3,BI161))</f>
        <v/>
      </c>
      <c r="BN161" t="str">
        <f>IFERROR(VLOOKUP($A161,Table!$AV$5:$BI$286,Table!$AW$3,FALSE),"")</f>
        <v/>
      </c>
      <c r="BO161" t="str">
        <f>IFERROR(VLOOKUP($A161,Table!$AV$5:$BI$286,Table!$AX$3,FALSE),"")</f>
        <v/>
      </c>
      <c r="BP161" t="str">
        <f>IF(BN161="","",Names!$K$3)</f>
        <v/>
      </c>
      <c r="BQ161" t="str">
        <f>IF(BN161="","",Names!$C$10)</f>
        <v/>
      </c>
      <c r="BR161" t="str">
        <f>IFERROR(VLOOKUP($A161,Table!$AV$5:$BI$286,Table!$BF$3,FALSE),"")</f>
        <v/>
      </c>
      <c r="BT161" s="224" t="str">
        <f>IF(BN161="","",CONCATENATE(BN161,Names!$H$3,BO161,Names!$J$3,BP161,Names!$L$3,BQ161,Names!$N$3,BR161))</f>
        <v/>
      </c>
      <c r="BW161" t="str">
        <f>IFERROR(VLOOKUP($A161,Table!$AL$5:$AS$286,Table!$AM$3,FALSE),"")</f>
        <v/>
      </c>
      <c r="BX161" t="str">
        <f>IFERROR(VLOOKUP($A161,Table!$AL$5:$AS$286,Table!$AN$3,FALSE),"")</f>
        <v/>
      </c>
      <c r="BY161" t="str">
        <f>IF(BW161="","",Names!$K$3)</f>
        <v/>
      </c>
      <c r="BZ161" t="str">
        <f>IF(BW161="","",Names!$C$11)</f>
        <v/>
      </c>
      <c r="CA161" t="str">
        <f>IFERROR(VLOOKUP($A161,Table!$AL$5:$AS$286,Table!$AQ$3,FALSE),"")</f>
        <v/>
      </c>
      <c r="CC161" s="224" t="str">
        <f>IF(BW161="","",CONCATENATE(BW161,Names!$H$3,BX161,Names!$J$3,BY161,Names!$L$3,BZ161,Names!$N$3,CA161))</f>
        <v/>
      </c>
      <c r="CF161" t="str">
        <f>IFERROR(VLOOKUP($A161,Table!$AV$5:$BI$286,Table!$AW$3,FALSE),"")</f>
        <v/>
      </c>
      <c r="CG161" t="str">
        <f>IFERROR(VLOOKUP($A161,Table!$AV$5:$BI$286,Table!$AX$3,FALSE),"")</f>
        <v/>
      </c>
      <c r="CH161" t="str">
        <f>IF(CF161="","",Names!$K$3)</f>
        <v/>
      </c>
      <c r="CI161" t="str">
        <f>IF(CF161="","",Names!$C$11)</f>
        <v/>
      </c>
      <c r="CJ161" t="str">
        <f>IFERROR(VLOOKUP($A161,Table!$AV$5:$BI$286,Table!$BC$3,FALSE),"")</f>
        <v/>
      </c>
      <c r="CL161" s="224" t="str">
        <f>IF(CF161="","",CONCATENATE(CF161,Names!$H$3,CG161,Names!$J$3,CH161,Names!$L$3,CI161,Names!$N$3,CJ161))</f>
        <v/>
      </c>
      <c r="CO161" t="str">
        <f>IFERROR(VLOOKUP($A161,Table!$AV$5:$BI$286,Table!$AW$3,FALSE),"")</f>
        <v/>
      </c>
      <c r="CP161" t="str">
        <f>IFERROR(VLOOKUP($A161,Table!$AV$5:$BI$286,Table!$AX$3,FALSE),"")</f>
        <v/>
      </c>
      <c r="CQ161" t="str">
        <f>IF(CO161="","",Names!$K$3)</f>
        <v/>
      </c>
      <c r="CR161" t="str">
        <f>IF(CO161="","",Names!$C$11)</f>
        <v/>
      </c>
      <c r="CS161" t="str">
        <f>IFERROR(VLOOKUP($A161,Table!$AV$5:$BI$286,Table!$BF$3,FALSE),"")</f>
        <v/>
      </c>
      <c r="CU161" s="224" t="str">
        <f>IF(CO161="","",CONCATENATE(CO161,Names!$H$3,CP161,Names!$J$3,CQ161,Names!$L$3,CR161,Names!$N$3,CS161))</f>
        <v/>
      </c>
      <c r="CX161" t="str">
        <f>IFERROR(VLOOKUP($A161,Table!$AV$5:$BI$286,Table!$AW$3,FALSE),"")</f>
        <v/>
      </c>
      <c r="CY161" t="str">
        <f>IFERROR(VLOOKUP($A161,Table!$AV$5:$BI$286,Table!$AX$3,FALSE),"")</f>
        <v/>
      </c>
      <c r="CZ161" t="str">
        <f>IF(CX161="","",Names!$K$3)</f>
        <v/>
      </c>
      <c r="DA161" t="str">
        <f>IF(CX161="","",Names!$C$12)</f>
        <v/>
      </c>
      <c r="DB161" t="str">
        <f>IFERROR(VLOOKUP($A161,Table!$AV$5:$BI$286,Table!$BC$3,FALSE),"")</f>
        <v/>
      </c>
      <c r="DD161" s="224" t="str">
        <f>IF(CX161="","",CONCATENATE(CX161,Names!$H$3,CY161,Names!$J$3,CZ161,Names!$L$3,DA161,Names!$N$3,DB161))</f>
        <v/>
      </c>
      <c r="DG161" t="str">
        <f>IFERROR(VLOOKUP($A161,Table!$AV$5:$BI$286,Table!$AW$3,FALSE),"")</f>
        <v/>
      </c>
      <c r="DH161" t="str">
        <f>IFERROR(VLOOKUP($A161,Table!$AV$5:$BI$286,Table!$AX$3,FALSE),"")</f>
        <v/>
      </c>
      <c r="DI161" t="str">
        <f>IF(DG161="","",Names!$K$3)</f>
        <v/>
      </c>
      <c r="DJ161" t="str">
        <f>IF(DG161="","",Names!$C$24)</f>
        <v/>
      </c>
      <c r="DK161" t="str">
        <f>IFERROR(VLOOKUP($A161,Table!$AV$5:$BI$286,Table!$AY$3,FALSE),"")</f>
        <v/>
      </c>
      <c r="DM161" s="224" t="str">
        <f>IF(DG161="","",CONCATENATE(DG161,Names!$H$3,DH161,Names!$J$3,DI161,Names!$L$3,DJ161,Names!$N$3,DK161))</f>
        <v/>
      </c>
      <c r="DP161" s="1170" t="str">
        <f>IFERROR(VLOOKUP($A161,Table!$DI$5:$DO$286,Table!$DJ$3,FALSE),"")</f>
        <v/>
      </c>
      <c r="DQ161" s="1170" t="str">
        <f>IFERROR(VLOOKUP($A161,Table!$DI$5:$DO$286,Table!$DK$3,FALSE),"")</f>
        <v/>
      </c>
      <c r="DR161" s="1170" t="str">
        <f>IF(DP161="","",Names!$K$3)</f>
        <v/>
      </c>
      <c r="DS161" s="1170" t="str">
        <f>IF(DP161="","",Names!$C$26)</f>
        <v/>
      </c>
      <c r="DT161" s="1170" t="str">
        <f>IFERROR(VLOOKUP($A161,Table!$DI$5:$DO$286,Table!$DM$3,FALSE),"")</f>
        <v/>
      </c>
      <c r="DV161" s="224" t="str">
        <f>IF(DP161="","",CONCATENATE(DP161,Names!$H$3,DQ161,Names!$J$3,DR161,Names!$L$3,DS161,Names!$N$3,DT161))</f>
        <v/>
      </c>
      <c r="DY161" s="1170" t="str">
        <f>IFERROR(VLOOKUP($A161,Table!$DI$5:$DO$286,Table!$DJ$3,FALSE),"")</f>
        <v/>
      </c>
      <c r="DZ161" s="1170" t="str">
        <f>IFERROR(VLOOKUP($A161,Table!$DI$5:$DO$286,Table!$DK$3,FALSE),"")</f>
        <v/>
      </c>
      <c r="EA161" s="1170" t="str">
        <f>IF(DY161="","",Names!$K$3)</f>
        <v/>
      </c>
      <c r="EB161" s="1170" t="str">
        <f>IF(DY161="","",Names!$C$25)</f>
        <v/>
      </c>
      <c r="EC161" s="1170" t="str">
        <f>IFERROR(VLOOKUP($A161,Table!$DI$5:$DO$286,Table!$DM$3,FALSE),"")</f>
        <v/>
      </c>
      <c r="EE161" s="224" t="str">
        <f>IF(DY161="","",CONCATENATE(DY161,Names!$H$3,DZ161,Names!$J$3,EA161,Names!$L$3,EB161,Names!$N$3,EC161))</f>
        <v/>
      </c>
      <c r="EH161" t="str">
        <f>IFERROR(VLOOKUP($A161,TCS_C!$R$9:$U$10046,TCS_C!$S$5,FALSE),"")</f>
        <v/>
      </c>
      <c r="EI161" t="str">
        <f>IFERROR(VLOOKUP($A161,TCS_C!$R$9:$U$10046,TCS_C!$T$5,FALSE),"")</f>
        <v/>
      </c>
      <c r="EJ161" t="str">
        <f>IF(EH161="","",Names!$K$3)</f>
        <v/>
      </c>
      <c r="EK161" t="str">
        <f>IF(EH161="","",Names!$C$17)</f>
        <v/>
      </c>
      <c r="EL161" t="str">
        <f>IFERROR(VLOOKUP($A161,TCS_C!$R$9:$U$10046,TCS_C!$U$5,FALSE),"")</f>
        <v/>
      </c>
      <c r="EN161" s="224" t="str">
        <f>IF(EH161="","",CONCATENATE(EH161,Names!$H$3,EI161,Names!$J$3,EJ161,Names!$L$3,EK161,Names!$N$3,EL161))</f>
        <v/>
      </c>
      <c r="EQ161" t="str">
        <f>IFERROR(VLOOKUP($A161,Table!BT197:$BY$286,Table!$BU$3,FALSE),"")</f>
        <v/>
      </c>
      <c r="ER161" t="str">
        <f>IFERROR(VLOOKUP($A161,Table!BT197:$BY$286,Table!$BV$3,FALSE),"")</f>
        <v/>
      </c>
      <c r="ES161" t="str">
        <f>IF(EQ161="","",Names!$K$3)</f>
        <v/>
      </c>
      <c r="ET161" t="str">
        <f>IFERROR(VLOOKUP($A161,Table!BT197:$BY$286,Table!$BW$3,FALSE),"")</f>
        <v/>
      </c>
      <c r="EU161" t="str">
        <f>IFERROR(VLOOKUP($A161,Table!BT197:$BY$286,Table!$BX$3,FALSE),"")</f>
        <v/>
      </c>
      <c r="EW161" s="224" t="str">
        <f>IF(EQ161="","",CONCATENATE(EQ161,Names!$H$3,ER161,Names!$J$3,ES161,Names!$L$3,ET161,Names!$N$3,EU161))</f>
        <v/>
      </c>
      <c r="FB161" t="str">
        <f>IF(EZ161="","",Names!$K$3)</f>
        <v/>
      </c>
      <c r="FF161" s="224" t="str">
        <f>IF(EZ161="","",CONCATENATE(EZ161,Names!$H$3,FA161,Names!$J$3,FB161,Names!$L$3,FC161,Names!$N$3,FD161))</f>
        <v/>
      </c>
      <c r="FG161" s="1266" t="str">
        <f>IF(EZ161="","",CONCATENATE(FC161,Names!$N$3,FD161))</f>
        <v/>
      </c>
    </row>
    <row r="162" spans="1:163">
      <c r="A162" s="72">
        <v>159</v>
      </c>
      <c r="C162" t="str">
        <f>IFERROR(VLOOKUP($A162,Table!$AL$5:$AS$286,Table!$AM$3,FALSE),"")</f>
        <v/>
      </c>
      <c r="D162" t="str">
        <f>IFERROR(VLOOKUP($A162,Table!$AL$5:$AS$286,Table!$AN$3,FALSE),"")</f>
        <v/>
      </c>
      <c r="E162" t="str">
        <f>IF(C162="","",Names!$K$3)</f>
        <v/>
      </c>
      <c r="F162" t="str">
        <f>IF(C162="","",Names!$C$5)</f>
        <v/>
      </c>
      <c r="G162" t="str">
        <f>IFERROR(VLOOKUP($A162,Table!$AL$5:$AS$286,Table!$AO$3,FALSE),"")</f>
        <v/>
      </c>
      <c r="I162" s="224" t="str">
        <f>IF(C162="","",CONCATENATE(C162,Names!$H$3,D162,Names!$J$3,E162,Names!$L$3,F162,Names!$N$3,G162))</f>
        <v/>
      </c>
      <c r="L162" s="1170" t="str">
        <f>IFERROR(VLOOKUP($A162,Table!$AV$5:$BK$286,Table!$AW$3,FALSE),"")</f>
        <v/>
      </c>
      <c r="M162" s="1170" t="str">
        <f>IFERROR(VLOOKUP($A162,Table!$AV$5:$BK$286,Table!$AX$3,FALSE),"")</f>
        <v/>
      </c>
      <c r="N162" s="1170" t="str">
        <f>IF(L162="","",Names!$K$3)</f>
        <v/>
      </c>
      <c r="O162" s="1170" t="str">
        <f>IF(L162="","",Names!$C$9)</f>
        <v/>
      </c>
      <c r="P162" s="1170" t="str">
        <f>IFERROR(VLOOKUP($A162,Table!$AV$5:$BK$286,Table!$AY$3,FALSE),"")</f>
        <v/>
      </c>
      <c r="R162" s="224" t="str">
        <f>IF(L162="","",CONCATENATE(L162,Names!$H$3,M162,Names!$J$3,N162,Names!$L$3,O162,Names!$N$3,P162))</f>
        <v/>
      </c>
      <c r="U162" t="str">
        <f>IFERROR(VLOOKUP($A162,Table!$AV$5:$BI$286,Table!$AW$3,FALSE),"")</f>
        <v/>
      </c>
      <c r="V162" t="str">
        <f>IFERROR(VLOOKUP($A162,Table!$AV$5:$BI$286,Table!$AX$3,FALSE),"")</f>
        <v/>
      </c>
      <c r="W162" t="str">
        <f>IF(U162="","",Names!$K$3)</f>
        <v/>
      </c>
      <c r="X162" t="str">
        <f>IF(U162="","",Names!$C$6)</f>
        <v/>
      </c>
      <c r="Y162" t="str">
        <f>IFERROR(VLOOKUP($A162,Table!$AV$5:$BI$286,Table!$AY$3,FALSE),"")</f>
        <v/>
      </c>
      <c r="AA162" s="224" t="str">
        <f>IF(U162="","",CONCATENATE(U162,Names!$H$3,V162,Names!$J$3,W162,Names!$L$3,X162,Names!$N$3,Y162))</f>
        <v/>
      </c>
      <c r="AD162" t="str">
        <f>IFERROR(VLOOKUP($A162,Table!$AV$5:$BI$286,Table!$AW$3,FALSE),"")</f>
        <v/>
      </c>
      <c r="AE162" t="str">
        <f>IFERROR(VLOOKUP($A162,Table!$AV$5:$BI$286,Table!$AX$3,FALSE),"")</f>
        <v/>
      </c>
      <c r="AF162" t="str">
        <f>IF(AD162="","",Names!$K$3)</f>
        <v/>
      </c>
      <c r="AG162" t="str">
        <f>IF(AD162="","",Names!$C$7)</f>
        <v/>
      </c>
      <c r="AH162" t="str">
        <f>IFERROR(VLOOKUP($A162,Table!$AV$5:$BI$286,Table!$AY$3,FALSE),"")</f>
        <v/>
      </c>
      <c r="AJ162" s="224" t="str">
        <f>IF(AD162="","",CONCATENATE(AD162,Names!$H$3,AE162,Names!$J$3,AF162,Names!$L$3,AG162,Names!$N$3,AH162))</f>
        <v/>
      </c>
      <c r="AM162" t="str">
        <f>IFERROR(VLOOKUP($A162,Table!$AV$5:$BI$286,Table!$AW$3,FALSE),"")</f>
        <v/>
      </c>
      <c r="AN162" t="str">
        <f>IFERROR(VLOOKUP($A162,Table!$AV$5:$BI$286,Table!$AX$3,FALSE),"")</f>
        <v/>
      </c>
      <c r="AO162" t="str">
        <f>IF(AM162="","",Names!$K$3)</f>
        <v/>
      </c>
      <c r="AP162" t="str">
        <f>IF(AM162="","",Names!$C$8)</f>
        <v/>
      </c>
      <c r="AQ162" t="str">
        <f>IFERROR(VLOOKUP($A162,Table!$AV$5:$BI$286,Table!$AY$3,FALSE),"")</f>
        <v/>
      </c>
      <c r="AS162" s="224" t="str">
        <f>IF(AM162="","",CONCATENATE(AM162,Names!$H$3,AN162,Names!$J$3,AO162,Names!$L$3,AP162,Names!$N$3,AQ162))</f>
        <v/>
      </c>
      <c r="AV162" t="str">
        <f>IFERROR(VLOOKUP($A162,Table!$AL$5:$AS$286,Table!$AM$3,FALSE),"")</f>
        <v/>
      </c>
      <c r="AW162" t="str">
        <f>IFERROR(VLOOKUP($A162,Table!$AL$5:$AS$286,Table!$AN$3,FALSE),"")</f>
        <v/>
      </c>
      <c r="AX162" t="str">
        <f>IF(AV162="","",Names!$K$3)</f>
        <v/>
      </c>
      <c r="AY162" t="str">
        <f>IF(AV162="","",Names!$C$10)</f>
        <v/>
      </c>
      <c r="AZ162" t="str">
        <f>IFERROR(VLOOKUP($A162,Table!$AL$5:$AS$286,Table!$AQ$3,FALSE),"")</f>
        <v/>
      </c>
      <c r="BB162" s="224" t="str">
        <f>IF(AV162="","",CONCATENATE(AV162,Names!$H$3,AW162,Names!$J$3,AX162,Names!$L$3,AY162,Names!$N$3,AZ162))</f>
        <v/>
      </c>
      <c r="BE162" t="str">
        <f>IFERROR(VLOOKUP($A162,Table!$AV$5:$BI$286,Table!$AW$3,FALSE),"")</f>
        <v/>
      </c>
      <c r="BF162" t="str">
        <f>IFERROR(VLOOKUP($A162,Table!$AV$5:$BI$286,Table!$AX$3,FALSE),"")</f>
        <v/>
      </c>
      <c r="BG162" t="str">
        <f>IF(BE162="","",Names!$K$3)</f>
        <v/>
      </c>
      <c r="BH162" t="str">
        <f>IF(BE162="","",Names!$C$10)</f>
        <v/>
      </c>
      <c r="BI162" t="str">
        <f>IFERROR(VLOOKUP($A162,Table!$AV$5:$BI$286,Table!$BC$3,FALSE),"")</f>
        <v/>
      </c>
      <c r="BK162" s="224" t="str">
        <f>IF(BE162="","",CONCATENATE(BE162,Names!$H$3,BF162,Names!$J$3,BG162,Names!$L$3,BH162,Names!$N$3,BI162))</f>
        <v/>
      </c>
      <c r="BN162" t="str">
        <f>IFERROR(VLOOKUP($A162,Table!$AV$5:$BI$286,Table!$AW$3,FALSE),"")</f>
        <v/>
      </c>
      <c r="BO162" t="str">
        <f>IFERROR(VLOOKUP($A162,Table!$AV$5:$BI$286,Table!$AX$3,FALSE),"")</f>
        <v/>
      </c>
      <c r="BP162" t="str">
        <f>IF(BN162="","",Names!$K$3)</f>
        <v/>
      </c>
      <c r="BQ162" t="str">
        <f>IF(BN162="","",Names!$C$10)</f>
        <v/>
      </c>
      <c r="BR162" t="str">
        <f>IFERROR(VLOOKUP($A162,Table!$AV$5:$BI$286,Table!$BF$3,FALSE),"")</f>
        <v/>
      </c>
      <c r="BT162" s="224" t="str">
        <f>IF(BN162="","",CONCATENATE(BN162,Names!$H$3,BO162,Names!$J$3,BP162,Names!$L$3,BQ162,Names!$N$3,BR162))</f>
        <v/>
      </c>
      <c r="BW162" t="str">
        <f>IFERROR(VLOOKUP($A162,Table!$AL$5:$AS$286,Table!$AM$3,FALSE),"")</f>
        <v/>
      </c>
      <c r="BX162" t="str">
        <f>IFERROR(VLOOKUP($A162,Table!$AL$5:$AS$286,Table!$AN$3,FALSE),"")</f>
        <v/>
      </c>
      <c r="BY162" t="str">
        <f>IF(BW162="","",Names!$K$3)</f>
        <v/>
      </c>
      <c r="BZ162" t="str">
        <f>IF(BW162="","",Names!$C$11)</f>
        <v/>
      </c>
      <c r="CA162" t="str">
        <f>IFERROR(VLOOKUP($A162,Table!$AL$5:$AS$286,Table!$AQ$3,FALSE),"")</f>
        <v/>
      </c>
      <c r="CC162" s="224" t="str">
        <f>IF(BW162="","",CONCATENATE(BW162,Names!$H$3,BX162,Names!$J$3,BY162,Names!$L$3,BZ162,Names!$N$3,CA162))</f>
        <v/>
      </c>
      <c r="CF162" t="str">
        <f>IFERROR(VLOOKUP($A162,Table!$AV$5:$BI$286,Table!$AW$3,FALSE),"")</f>
        <v/>
      </c>
      <c r="CG162" t="str">
        <f>IFERROR(VLOOKUP($A162,Table!$AV$5:$BI$286,Table!$AX$3,FALSE),"")</f>
        <v/>
      </c>
      <c r="CH162" t="str">
        <f>IF(CF162="","",Names!$K$3)</f>
        <v/>
      </c>
      <c r="CI162" t="str">
        <f>IF(CF162="","",Names!$C$11)</f>
        <v/>
      </c>
      <c r="CJ162" t="str">
        <f>IFERROR(VLOOKUP($A162,Table!$AV$5:$BI$286,Table!$BC$3,FALSE),"")</f>
        <v/>
      </c>
      <c r="CL162" s="224" t="str">
        <f>IF(CF162="","",CONCATENATE(CF162,Names!$H$3,CG162,Names!$J$3,CH162,Names!$L$3,CI162,Names!$N$3,CJ162))</f>
        <v/>
      </c>
      <c r="CO162" t="str">
        <f>IFERROR(VLOOKUP($A162,Table!$AV$5:$BI$286,Table!$AW$3,FALSE),"")</f>
        <v/>
      </c>
      <c r="CP162" t="str">
        <f>IFERROR(VLOOKUP($A162,Table!$AV$5:$BI$286,Table!$AX$3,FALSE),"")</f>
        <v/>
      </c>
      <c r="CQ162" t="str">
        <f>IF(CO162="","",Names!$K$3)</f>
        <v/>
      </c>
      <c r="CR162" t="str">
        <f>IF(CO162="","",Names!$C$11)</f>
        <v/>
      </c>
      <c r="CS162" t="str">
        <f>IFERROR(VLOOKUP($A162,Table!$AV$5:$BI$286,Table!$BF$3,FALSE),"")</f>
        <v/>
      </c>
      <c r="CU162" s="224" t="str">
        <f>IF(CO162="","",CONCATENATE(CO162,Names!$H$3,CP162,Names!$J$3,CQ162,Names!$L$3,CR162,Names!$N$3,CS162))</f>
        <v/>
      </c>
      <c r="CX162" t="str">
        <f>IFERROR(VLOOKUP($A162,Table!$AV$5:$BI$286,Table!$AW$3,FALSE),"")</f>
        <v/>
      </c>
      <c r="CY162" t="str">
        <f>IFERROR(VLOOKUP($A162,Table!$AV$5:$BI$286,Table!$AX$3,FALSE),"")</f>
        <v/>
      </c>
      <c r="CZ162" t="str">
        <f>IF(CX162="","",Names!$K$3)</f>
        <v/>
      </c>
      <c r="DA162" t="str">
        <f>IF(CX162="","",Names!$C$12)</f>
        <v/>
      </c>
      <c r="DB162" t="str">
        <f>IFERROR(VLOOKUP($A162,Table!$AV$5:$BI$286,Table!$BC$3,FALSE),"")</f>
        <v/>
      </c>
      <c r="DD162" s="224" t="str">
        <f>IF(CX162="","",CONCATENATE(CX162,Names!$H$3,CY162,Names!$J$3,CZ162,Names!$L$3,DA162,Names!$N$3,DB162))</f>
        <v/>
      </c>
      <c r="DG162" t="str">
        <f>IFERROR(VLOOKUP($A162,Table!$AV$5:$BI$286,Table!$AW$3,FALSE),"")</f>
        <v/>
      </c>
      <c r="DH162" t="str">
        <f>IFERROR(VLOOKUP($A162,Table!$AV$5:$BI$286,Table!$AX$3,FALSE),"")</f>
        <v/>
      </c>
      <c r="DI162" t="str">
        <f>IF(DG162="","",Names!$K$3)</f>
        <v/>
      </c>
      <c r="DJ162" t="str">
        <f>IF(DG162="","",Names!$C$24)</f>
        <v/>
      </c>
      <c r="DK162" t="str">
        <f>IFERROR(VLOOKUP($A162,Table!$AV$5:$BI$286,Table!$AY$3,FALSE),"")</f>
        <v/>
      </c>
      <c r="DM162" s="224" t="str">
        <f>IF(DG162="","",CONCATENATE(DG162,Names!$H$3,DH162,Names!$J$3,DI162,Names!$L$3,DJ162,Names!$N$3,DK162))</f>
        <v/>
      </c>
      <c r="DP162" s="1170" t="str">
        <f>IFERROR(VLOOKUP($A162,Table!$DI$5:$DO$286,Table!$DJ$3,FALSE),"")</f>
        <v/>
      </c>
      <c r="DQ162" s="1170" t="str">
        <f>IFERROR(VLOOKUP($A162,Table!$DI$5:$DO$286,Table!$DK$3,FALSE),"")</f>
        <v/>
      </c>
      <c r="DR162" s="1170" t="str">
        <f>IF(DP162="","",Names!$K$3)</f>
        <v/>
      </c>
      <c r="DS162" s="1170" t="str">
        <f>IF(DP162="","",Names!$C$26)</f>
        <v/>
      </c>
      <c r="DT162" s="1170" t="str">
        <f>IFERROR(VLOOKUP($A162,Table!$DI$5:$DO$286,Table!$DM$3,FALSE),"")</f>
        <v/>
      </c>
      <c r="DV162" s="224" t="str">
        <f>IF(DP162="","",CONCATENATE(DP162,Names!$H$3,DQ162,Names!$J$3,DR162,Names!$L$3,DS162,Names!$N$3,DT162))</f>
        <v/>
      </c>
      <c r="DY162" s="1170" t="str">
        <f>IFERROR(VLOOKUP($A162,Table!$DI$5:$DO$286,Table!$DJ$3,FALSE),"")</f>
        <v/>
      </c>
      <c r="DZ162" s="1170" t="str">
        <f>IFERROR(VLOOKUP($A162,Table!$DI$5:$DO$286,Table!$DK$3,FALSE),"")</f>
        <v/>
      </c>
      <c r="EA162" s="1170" t="str">
        <f>IF(DY162="","",Names!$K$3)</f>
        <v/>
      </c>
      <c r="EB162" s="1170" t="str">
        <f>IF(DY162="","",Names!$C$25)</f>
        <v/>
      </c>
      <c r="EC162" s="1170" t="str">
        <f>IFERROR(VLOOKUP($A162,Table!$DI$5:$DO$286,Table!$DM$3,FALSE),"")</f>
        <v/>
      </c>
      <c r="EE162" s="224" t="str">
        <f>IF(DY162="","",CONCATENATE(DY162,Names!$H$3,DZ162,Names!$J$3,EA162,Names!$L$3,EB162,Names!$N$3,EC162))</f>
        <v/>
      </c>
      <c r="EH162" t="str">
        <f>IFERROR(VLOOKUP($A162,TCS_C!$R$9:$U$10046,TCS_C!$S$5,FALSE),"")</f>
        <v/>
      </c>
      <c r="EI162" t="str">
        <f>IFERROR(VLOOKUP($A162,TCS_C!$R$9:$U$10046,TCS_C!$T$5,FALSE),"")</f>
        <v/>
      </c>
      <c r="EJ162" t="str">
        <f>IF(EH162="","",Names!$K$3)</f>
        <v/>
      </c>
      <c r="EK162" t="str">
        <f>IF(EH162="","",Names!$C$17)</f>
        <v/>
      </c>
      <c r="EL162" t="str">
        <f>IFERROR(VLOOKUP($A162,TCS_C!$R$9:$U$10046,TCS_C!$U$5,FALSE),"")</f>
        <v/>
      </c>
      <c r="EN162" s="224" t="str">
        <f>IF(EH162="","",CONCATENATE(EH162,Names!$H$3,EI162,Names!$J$3,EJ162,Names!$L$3,EK162,Names!$N$3,EL162))</f>
        <v/>
      </c>
      <c r="EQ162" t="str">
        <f>IFERROR(VLOOKUP($A162,Table!BT198:$BY$286,Table!$BU$3,FALSE),"")</f>
        <v/>
      </c>
      <c r="ER162" t="str">
        <f>IFERROR(VLOOKUP($A162,Table!BT198:$BY$286,Table!$BV$3,FALSE),"")</f>
        <v/>
      </c>
      <c r="ES162" t="str">
        <f>IF(EQ162="","",Names!$K$3)</f>
        <v/>
      </c>
      <c r="ET162" t="str">
        <f>IFERROR(VLOOKUP($A162,Table!BT198:$BY$286,Table!$BW$3,FALSE),"")</f>
        <v/>
      </c>
      <c r="EU162" t="str">
        <f>IFERROR(VLOOKUP($A162,Table!BT198:$BY$286,Table!$BX$3,FALSE),"")</f>
        <v/>
      </c>
      <c r="EW162" s="224" t="str">
        <f>IF(EQ162="","",CONCATENATE(EQ162,Names!$H$3,ER162,Names!$J$3,ES162,Names!$L$3,ET162,Names!$N$3,EU162))</f>
        <v/>
      </c>
      <c r="FB162" t="str">
        <f>IF(EZ162="","",Names!$K$3)</f>
        <v/>
      </c>
      <c r="FF162" s="224" t="str">
        <f>IF(EZ162="","",CONCATENATE(EZ162,Names!$H$3,FA162,Names!$J$3,FB162,Names!$L$3,FC162,Names!$N$3,FD162))</f>
        <v/>
      </c>
      <c r="FG162" s="1266" t="str">
        <f>IF(EZ162="","",CONCATENATE(FC162,Names!$N$3,FD162))</f>
        <v/>
      </c>
    </row>
    <row r="163" spans="1:163">
      <c r="A163" s="72">
        <v>160</v>
      </c>
      <c r="C163" t="str">
        <f>IFERROR(VLOOKUP($A163,Table!$AL$5:$AS$286,Table!$AM$3,FALSE),"")</f>
        <v/>
      </c>
      <c r="D163" t="str">
        <f>IFERROR(VLOOKUP($A163,Table!$AL$5:$AS$286,Table!$AN$3,FALSE),"")</f>
        <v/>
      </c>
      <c r="E163" t="str">
        <f>IF(C163="","",Names!$K$3)</f>
        <v/>
      </c>
      <c r="F163" t="str">
        <f>IF(C163="","",Names!$C$5)</f>
        <v/>
      </c>
      <c r="G163" t="str">
        <f>IFERROR(VLOOKUP($A163,Table!$AL$5:$AS$286,Table!$AO$3,FALSE),"")</f>
        <v/>
      </c>
      <c r="I163" s="224" t="str">
        <f>IF(C163="","",CONCATENATE(C163,Names!$H$3,D163,Names!$J$3,E163,Names!$L$3,F163,Names!$N$3,G163))</f>
        <v/>
      </c>
      <c r="L163" s="1170" t="str">
        <f>IFERROR(VLOOKUP($A163,Table!$AV$5:$BK$286,Table!$AW$3,FALSE),"")</f>
        <v/>
      </c>
      <c r="M163" s="1170" t="str">
        <f>IFERROR(VLOOKUP($A163,Table!$AV$5:$BK$286,Table!$AX$3,FALSE),"")</f>
        <v/>
      </c>
      <c r="N163" s="1170" t="str">
        <f>IF(L163="","",Names!$K$3)</f>
        <v/>
      </c>
      <c r="O163" s="1170" t="str">
        <f>IF(L163="","",Names!$C$9)</f>
        <v/>
      </c>
      <c r="P163" s="1170" t="str">
        <f>IFERROR(VLOOKUP($A163,Table!$AV$5:$BK$286,Table!$AY$3,FALSE),"")</f>
        <v/>
      </c>
      <c r="R163" s="224" t="str">
        <f>IF(L163="","",CONCATENATE(L163,Names!$H$3,M163,Names!$J$3,N163,Names!$L$3,O163,Names!$N$3,P163))</f>
        <v/>
      </c>
      <c r="U163" t="str">
        <f>IFERROR(VLOOKUP($A163,Table!$AV$5:$BI$286,Table!$AW$3,FALSE),"")</f>
        <v/>
      </c>
      <c r="V163" t="str">
        <f>IFERROR(VLOOKUP($A163,Table!$AV$5:$BI$286,Table!$AX$3,FALSE),"")</f>
        <v/>
      </c>
      <c r="W163" t="str">
        <f>IF(U163="","",Names!$K$3)</f>
        <v/>
      </c>
      <c r="X163" t="str">
        <f>IF(U163="","",Names!$C$6)</f>
        <v/>
      </c>
      <c r="Y163" t="str">
        <f>IFERROR(VLOOKUP($A163,Table!$AV$5:$BI$286,Table!$AY$3,FALSE),"")</f>
        <v/>
      </c>
      <c r="AA163" s="224" t="str">
        <f>IF(U163="","",CONCATENATE(U163,Names!$H$3,V163,Names!$J$3,W163,Names!$L$3,X163,Names!$N$3,Y163))</f>
        <v/>
      </c>
      <c r="AD163" t="str">
        <f>IFERROR(VLOOKUP($A163,Table!$AV$5:$BI$286,Table!$AW$3,FALSE),"")</f>
        <v/>
      </c>
      <c r="AE163" t="str">
        <f>IFERROR(VLOOKUP($A163,Table!$AV$5:$BI$286,Table!$AX$3,FALSE),"")</f>
        <v/>
      </c>
      <c r="AF163" t="str">
        <f>IF(AD163="","",Names!$K$3)</f>
        <v/>
      </c>
      <c r="AG163" t="str">
        <f>IF(AD163="","",Names!$C$7)</f>
        <v/>
      </c>
      <c r="AH163" t="str">
        <f>IFERROR(VLOOKUP($A163,Table!$AV$5:$BI$286,Table!$AY$3,FALSE),"")</f>
        <v/>
      </c>
      <c r="AJ163" s="224" t="str">
        <f>IF(AD163="","",CONCATENATE(AD163,Names!$H$3,AE163,Names!$J$3,AF163,Names!$L$3,AG163,Names!$N$3,AH163))</f>
        <v/>
      </c>
      <c r="AM163" t="str">
        <f>IFERROR(VLOOKUP($A163,Table!$AV$5:$BI$286,Table!$AW$3,FALSE),"")</f>
        <v/>
      </c>
      <c r="AN163" t="str">
        <f>IFERROR(VLOOKUP($A163,Table!$AV$5:$BI$286,Table!$AX$3,FALSE),"")</f>
        <v/>
      </c>
      <c r="AO163" t="str">
        <f>IF(AM163="","",Names!$K$3)</f>
        <v/>
      </c>
      <c r="AP163" t="str">
        <f>IF(AM163="","",Names!$C$8)</f>
        <v/>
      </c>
      <c r="AQ163" t="str">
        <f>IFERROR(VLOOKUP($A163,Table!$AV$5:$BI$286,Table!$AY$3,FALSE),"")</f>
        <v/>
      </c>
      <c r="AS163" s="224" t="str">
        <f>IF(AM163="","",CONCATENATE(AM163,Names!$H$3,AN163,Names!$J$3,AO163,Names!$L$3,AP163,Names!$N$3,AQ163))</f>
        <v/>
      </c>
      <c r="AV163" t="str">
        <f>IFERROR(VLOOKUP($A163,Table!$AL$5:$AS$286,Table!$AM$3,FALSE),"")</f>
        <v/>
      </c>
      <c r="AW163" t="str">
        <f>IFERROR(VLOOKUP($A163,Table!$AL$5:$AS$286,Table!$AN$3,FALSE),"")</f>
        <v/>
      </c>
      <c r="AX163" t="str">
        <f>IF(AV163="","",Names!$K$3)</f>
        <v/>
      </c>
      <c r="AY163" t="str">
        <f>IF(AV163="","",Names!$C$10)</f>
        <v/>
      </c>
      <c r="AZ163" t="str">
        <f>IFERROR(VLOOKUP($A163,Table!$AL$5:$AS$286,Table!$AQ$3,FALSE),"")</f>
        <v/>
      </c>
      <c r="BB163" s="224" t="str">
        <f>IF(AV163="","",CONCATENATE(AV163,Names!$H$3,AW163,Names!$J$3,AX163,Names!$L$3,AY163,Names!$N$3,AZ163))</f>
        <v/>
      </c>
      <c r="BE163" t="str">
        <f>IFERROR(VLOOKUP($A163,Table!$AV$5:$BI$286,Table!$AW$3,FALSE),"")</f>
        <v/>
      </c>
      <c r="BF163" t="str">
        <f>IFERROR(VLOOKUP($A163,Table!$AV$5:$BI$286,Table!$AX$3,FALSE),"")</f>
        <v/>
      </c>
      <c r="BG163" t="str">
        <f>IF(BE163="","",Names!$K$3)</f>
        <v/>
      </c>
      <c r="BH163" t="str">
        <f>IF(BE163="","",Names!$C$10)</f>
        <v/>
      </c>
      <c r="BI163" t="str">
        <f>IFERROR(VLOOKUP($A163,Table!$AV$5:$BI$286,Table!$BC$3,FALSE),"")</f>
        <v/>
      </c>
      <c r="BK163" s="224" t="str">
        <f>IF(BE163="","",CONCATENATE(BE163,Names!$H$3,BF163,Names!$J$3,BG163,Names!$L$3,BH163,Names!$N$3,BI163))</f>
        <v/>
      </c>
      <c r="BN163" t="str">
        <f>IFERROR(VLOOKUP($A163,Table!$AV$5:$BI$286,Table!$AW$3,FALSE),"")</f>
        <v/>
      </c>
      <c r="BO163" t="str">
        <f>IFERROR(VLOOKUP($A163,Table!$AV$5:$BI$286,Table!$AX$3,FALSE),"")</f>
        <v/>
      </c>
      <c r="BP163" t="str">
        <f>IF(BN163="","",Names!$K$3)</f>
        <v/>
      </c>
      <c r="BQ163" t="str">
        <f>IF(BN163="","",Names!$C$10)</f>
        <v/>
      </c>
      <c r="BR163" t="str">
        <f>IFERROR(VLOOKUP($A163,Table!$AV$5:$BI$286,Table!$BF$3,FALSE),"")</f>
        <v/>
      </c>
      <c r="BT163" s="224" t="str">
        <f>IF(BN163="","",CONCATENATE(BN163,Names!$H$3,BO163,Names!$J$3,BP163,Names!$L$3,BQ163,Names!$N$3,BR163))</f>
        <v/>
      </c>
      <c r="BW163" t="str">
        <f>IFERROR(VLOOKUP($A163,Table!$AL$5:$AS$286,Table!$AM$3,FALSE),"")</f>
        <v/>
      </c>
      <c r="BX163" t="str">
        <f>IFERROR(VLOOKUP($A163,Table!$AL$5:$AS$286,Table!$AN$3,FALSE),"")</f>
        <v/>
      </c>
      <c r="BY163" t="str">
        <f>IF(BW163="","",Names!$K$3)</f>
        <v/>
      </c>
      <c r="BZ163" t="str">
        <f>IF(BW163="","",Names!$C$11)</f>
        <v/>
      </c>
      <c r="CA163" t="str">
        <f>IFERROR(VLOOKUP($A163,Table!$AL$5:$AS$286,Table!$AQ$3,FALSE),"")</f>
        <v/>
      </c>
      <c r="CC163" s="224" t="str">
        <f>IF(BW163="","",CONCATENATE(BW163,Names!$H$3,BX163,Names!$J$3,BY163,Names!$L$3,BZ163,Names!$N$3,CA163))</f>
        <v/>
      </c>
      <c r="CF163" t="str">
        <f>IFERROR(VLOOKUP($A163,Table!$AV$5:$BI$286,Table!$AW$3,FALSE),"")</f>
        <v/>
      </c>
      <c r="CG163" t="str">
        <f>IFERROR(VLOOKUP($A163,Table!$AV$5:$BI$286,Table!$AX$3,FALSE),"")</f>
        <v/>
      </c>
      <c r="CH163" t="str">
        <f>IF(CF163="","",Names!$K$3)</f>
        <v/>
      </c>
      <c r="CI163" t="str">
        <f>IF(CF163="","",Names!$C$11)</f>
        <v/>
      </c>
      <c r="CJ163" t="str">
        <f>IFERROR(VLOOKUP($A163,Table!$AV$5:$BI$286,Table!$BC$3,FALSE),"")</f>
        <v/>
      </c>
      <c r="CL163" s="224" t="str">
        <f>IF(CF163="","",CONCATENATE(CF163,Names!$H$3,CG163,Names!$J$3,CH163,Names!$L$3,CI163,Names!$N$3,CJ163))</f>
        <v/>
      </c>
      <c r="CO163" t="str">
        <f>IFERROR(VLOOKUP($A163,Table!$AV$5:$BI$286,Table!$AW$3,FALSE),"")</f>
        <v/>
      </c>
      <c r="CP163" t="str">
        <f>IFERROR(VLOOKUP($A163,Table!$AV$5:$BI$286,Table!$AX$3,FALSE),"")</f>
        <v/>
      </c>
      <c r="CQ163" t="str">
        <f>IF(CO163="","",Names!$K$3)</f>
        <v/>
      </c>
      <c r="CR163" t="str">
        <f>IF(CO163="","",Names!$C$11)</f>
        <v/>
      </c>
      <c r="CS163" t="str">
        <f>IFERROR(VLOOKUP($A163,Table!$AV$5:$BI$286,Table!$BF$3,FALSE),"")</f>
        <v/>
      </c>
      <c r="CU163" s="224" t="str">
        <f>IF(CO163="","",CONCATENATE(CO163,Names!$H$3,CP163,Names!$J$3,CQ163,Names!$L$3,CR163,Names!$N$3,CS163))</f>
        <v/>
      </c>
      <c r="CX163" t="str">
        <f>IFERROR(VLOOKUP($A163,Table!$AV$5:$BI$286,Table!$AW$3,FALSE),"")</f>
        <v/>
      </c>
      <c r="CY163" t="str">
        <f>IFERROR(VLOOKUP($A163,Table!$AV$5:$BI$286,Table!$AX$3,FALSE),"")</f>
        <v/>
      </c>
      <c r="CZ163" t="str">
        <f>IF(CX163="","",Names!$K$3)</f>
        <v/>
      </c>
      <c r="DA163" t="str">
        <f>IF(CX163="","",Names!$C$12)</f>
        <v/>
      </c>
      <c r="DB163" t="str">
        <f>IFERROR(VLOOKUP($A163,Table!$AV$5:$BI$286,Table!$BC$3,FALSE),"")</f>
        <v/>
      </c>
      <c r="DD163" s="224" t="str">
        <f>IF(CX163="","",CONCATENATE(CX163,Names!$H$3,CY163,Names!$J$3,CZ163,Names!$L$3,DA163,Names!$N$3,DB163))</f>
        <v/>
      </c>
      <c r="DG163" t="str">
        <f>IFERROR(VLOOKUP($A163,Table!$AV$5:$BI$286,Table!$AW$3,FALSE),"")</f>
        <v/>
      </c>
      <c r="DH163" t="str">
        <f>IFERROR(VLOOKUP($A163,Table!$AV$5:$BI$286,Table!$AX$3,FALSE),"")</f>
        <v/>
      </c>
      <c r="DI163" t="str">
        <f>IF(DG163="","",Names!$K$3)</f>
        <v/>
      </c>
      <c r="DJ163" t="str">
        <f>IF(DG163="","",Names!$C$24)</f>
        <v/>
      </c>
      <c r="DK163" t="str">
        <f>IFERROR(VLOOKUP($A163,Table!$AV$5:$BI$286,Table!$AY$3,FALSE),"")</f>
        <v/>
      </c>
      <c r="DM163" s="224" t="str">
        <f>IF(DG163="","",CONCATENATE(DG163,Names!$H$3,DH163,Names!$J$3,DI163,Names!$L$3,DJ163,Names!$N$3,DK163))</f>
        <v/>
      </c>
      <c r="DP163" s="1170" t="str">
        <f>IFERROR(VLOOKUP($A163,Table!$DI$5:$DO$286,Table!$DJ$3,FALSE),"")</f>
        <v/>
      </c>
      <c r="DQ163" s="1170" t="str">
        <f>IFERROR(VLOOKUP($A163,Table!$DI$5:$DO$286,Table!$DK$3,FALSE),"")</f>
        <v/>
      </c>
      <c r="DR163" s="1170" t="str">
        <f>IF(DP163="","",Names!$K$3)</f>
        <v/>
      </c>
      <c r="DS163" s="1170" t="str">
        <f>IF(DP163="","",Names!$C$26)</f>
        <v/>
      </c>
      <c r="DT163" s="1170" t="str">
        <f>IFERROR(VLOOKUP($A163,Table!$DI$5:$DO$286,Table!$DM$3,FALSE),"")</f>
        <v/>
      </c>
      <c r="DV163" s="224" t="str">
        <f>IF(DP163="","",CONCATENATE(DP163,Names!$H$3,DQ163,Names!$J$3,DR163,Names!$L$3,DS163,Names!$N$3,DT163))</f>
        <v/>
      </c>
      <c r="DY163" s="1170" t="str">
        <f>IFERROR(VLOOKUP($A163,Table!$DI$5:$DO$286,Table!$DJ$3,FALSE),"")</f>
        <v/>
      </c>
      <c r="DZ163" s="1170" t="str">
        <f>IFERROR(VLOOKUP($A163,Table!$DI$5:$DO$286,Table!$DK$3,FALSE),"")</f>
        <v/>
      </c>
      <c r="EA163" s="1170" t="str">
        <f>IF(DY163="","",Names!$K$3)</f>
        <v/>
      </c>
      <c r="EB163" s="1170" t="str">
        <f>IF(DY163="","",Names!$C$25)</f>
        <v/>
      </c>
      <c r="EC163" s="1170" t="str">
        <f>IFERROR(VLOOKUP($A163,Table!$DI$5:$DO$286,Table!$DM$3,FALSE),"")</f>
        <v/>
      </c>
      <c r="EE163" s="224" t="str">
        <f>IF(DY163="","",CONCATENATE(DY163,Names!$H$3,DZ163,Names!$J$3,EA163,Names!$L$3,EB163,Names!$N$3,EC163))</f>
        <v/>
      </c>
      <c r="EH163" t="str">
        <f>IFERROR(VLOOKUP($A163,TCS_C!$R$9:$U$10046,TCS_C!$S$5,FALSE),"")</f>
        <v/>
      </c>
      <c r="EI163" t="str">
        <f>IFERROR(VLOOKUP($A163,TCS_C!$R$9:$U$10046,TCS_C!$T$5,FALSE),"")</f>
        <v/>
      </c>
      <c r="EJ163" t="str">
        <f>IF(EH163="","",Names!$K$3)</f>
        <v/>
      </c>
      <c r="EK163" t="str">
        <f>IF(EH163="","",Names!$C$17)</f>
        <v/>
      </c>
      <c r="EL163" t="str">
        <f>IFERROR(VLOOKUP($A163,TCS_C!$R$9:$U$10046,TCS_C!$U$5,FALSE),"")</f>
        <v/>
      </c>
      <c r="EN163" s="224" t="str">
        <f>IF(EH163="","",CONCATENATE(EH163,Names!$H$3,EI163,Names!$J$3,EJ163,Names!$L$3,EK163,Names!$N$3,EL163))</f>
        <v/>
      </c>
      <c r="EQ163" t="str">
        <f>IFERROR(VLOOKUP($A163,Table!BT199:$BY$286,Table!$BU$3,FALSE),"")</f>
        <v/>
      </c>
      <c r="ER163" t="str">
        <f>IFERROR(VLOOKUP($A163,Table!BT199:$BY$286,Table!$BV$3,FALSE),"")</f>
        <v/>
      </c>
      <c r="ES163" t="str">
        <f>IF(EQ163="","",Names!$K$3)</f>
        <v/>
      </c>
      <c r="ET163" t="str">
        <f>IFERROR(VLOOKUP($A163,Table!BT199:$BY$286,Table!$BW$3,FALSE),"")</f>
        <v/>
      </c>
      <c r="EU163" t="str">
        <f>IFERROR(VLOOKUP($A163,Table!BT199:$BY$286,Table!$BX$3,FALSE),"")</f>
        <v/>
      </c>
      <c r="EW163" s="224" t="str">
        <f>IF(EQ163="","",CONCATENATE(EQ163,Names!$H$3,ER163,Names!$J$3,ES163,Names!$L$3,ET163,Names!$N$3,EU163))</f>
        <v/>
      </c>
      <c r="FB163" t="str">
        <f>IF(EZ163="","",Names!$K$3)</f>
        <v/>
      </c>
      <c r="FF163" s="224" t="str">
        <f>IF(EZ163="","",CONCATENATE(EZ163,Names!$H$3,FA163,Names!$J$3,FB163,Names!$L$3,FC163,Names!$N$3,FD163))</f>
        <v/>
      </c>
      <c r="FG163" s="1266" t="str">
        <f>IF(EZ163="","",CONCATENATE(FC163,Names!$N$3,FD163))</f>
        <v/>
      </c>
    </row>
    <row r="164" spans="1:163">
      <c r="A164" s="72">
        <v>161</v>
      </c>
      <c r="C164" t="str">
        <f>IFERROR(VLOOKUP($A164,Table!$AL$5:$AS$286,Table!$AM$3,FALSE),"")</f>
        <v/>
      </c>
      <c r="D164" t="str">
        <f>IFERROR(VLOOKUP($A164,Table!$AL$5:$AS$286,Table!$AN$3,FALSE),"")</f>
        <v/>
      </c>
      <c r="E164" t="str">
        <f>IF(C164="","",Names!$K$3)</f>
        <v/>
      </c>
      <c r="F164" t="str">
        <f>IF(C164="","",Names!$C$5)</f>
        <v/>
      </c>
      <c r="G164" t="str">
        <f>IFERROR(VLOOKUP($A164,Table!$AL$5:$AS$286,Table!$AO$3,FALSE),"")</f>
        <v/>
      </c>
      <c r="I164" s="224" t="str">
        <f>IF(C164="","",CONCATENATE(C164,Names!$H$3,D164,Names!$J$3,E164,Names!$L$3,F164,Names!$N$3,G164))</f>
        <v/>
      </c>
      <c r="L164" s="1170" t="str">
        <f>IFERROR(VLOOKUP($A164,Table!$AV$5:$BK$286,Table!$AW$3,FALSE),"")</f>
        <v/>
      </c>
      <c r="M164" s="1170" t="str">
        <f>IFERROR(VLOOKUP($A164,Table!$AV$5:$BK$286,Table!$AX$3,FALSE),"")</f>
        <v/>
      </c>
      <c r="N164" s="1170" t="str">
        <f>IF(L164="","",Names!$K$3)</f>
        <v/>
      </c>
      <c r="O164" s="1170" t="str">
        <f>IF(L164="","",Names!$C$9)</f>
        <v/>
      </c>
      <c r="P164" s="1170" t="str">
        <f>IFERROR(VLOOKUP($A164,Table!$AV$5:$BK$286,Table!$AY$3,FALSE),"")</f>
        <v/>
      </c>
      <c r="R164" s="224" t="str">
        <f>IF(L164="","",CONCATENATE(L164,Names!$H$3,M164,Names!$J$3,N164,Names!$L$3,O164,Names!$N$3,P164))</f>
        <v/>
      </c>
      <c r="U164" t="str">
        <f>IFERROR(VLOOKUP($A164,Table!$AV$5:$BI$286,Table!$AW$3,FALSE),"")</f>
        <v/>
      </c>
      <c r="V164" t="str">
        <f>IFERROR(VLOOKUP($A164,Table!$AV$5:$BI$286,Table!$AX$3,FALSE),"")</f>
        <v/>
      </c>
      <c r="W164" t="str">
        <f>IF(U164="","",Names!$K$3)</f>
        <v/>
      </c>
      <c r="X164" t="str">
        <f>IF(U164="","",Names!$C$6)</f>
        <v/>
      </c>
      <c r="Y164" t="str">
        <f>IFERROR(VLOOKUP($A164,Table!$AV$5:$BI$286,Table!$AY$3,FALSE),"")</f>
        <v/>
      </c>
      <c r="AA164" s="224" t="str">
        <f>IF(U164="","",CONCATENATE(U164,Names!$H$3,V164,Names!$J$3,W164,Names!$L$3,X164,Names!$N$3,Y164))</f>
        <v/>
      </c>
      <c r="AD164" t="str">
        <f>IFERROR(VLOOKUP($A164,Table!$AV$5:$BI$286,Table!$AW$3,FALSE),"")</f>
        <v/>
      </c>
      <c r="AE164" t="str">
        <f>IFERROR(VLOOKUP($A164,Table!$AV$5:$BI$286,Table!$AX$3,FALSE),"")</f>
        <v/>
      </c>
      <c r="AF164" t="str">
        <f>IF(AD164="","",Names!$K$3)</f>
        <v/>
      </c>
      <c r="AG164" t="str">
        <f>IF(AD164="","",Names!$C$7)</f>
        <v/>
      </c>
      <c r="AH164" t="str">
        <f>IFERROR(VLOOKUP($A164,Table!$AV$5:$BI$286,Table!$AY$3,FALSE),"")</f>
        <v/>
      </c>
      <c r="AJ164" s="224" t="str">
        <f>IF(AD164="","",CONCATENATE(AD164,Names!$H$3,AE164,Names!$J$3,AF164,Names!$L$3,AG164,Names!$N$3,AH164))</f>
        <v/>
      </c>
      <c r="AM164" t="str">
        <f>IFERROR(VLOOKUP($A164,Table!$AV$5:$BI$286,Table!$AW$3,FALSE),"")</f>
        <v/>
      </c>
      <c r="AN164" t="str">
        <f>IFERROR(VLOOKUP($A164,Table!$AV$5:$BI$286,Table!$AX$3,FALSE),"")</f>
        <v/>
      </c>
      <c r="AO164" t="str">
        <f>IF(AM164="","",Names!$K$3)</f>
        <v/>
      </c>
      <c r="AP164" t="str">
        <f>IF(AM164="","",Names!$C$8)</f>
        <v/>
      </c>
      <c r="AQ164" t="str">
        <f>IFERROR(VLOOKUP($A164,Table!$AV$5:$BI$286,Table!$AY$3,FALSE),"")</f>
        <v/>
      </c>
      <c r="AS164" s="224" t="str">
        <f>IF(AM164="","",CONCATENATE(AM164,Names!$H$3,AN164,Names!$J$3,AO164,Names!$L$3,AP164,Names!$N$3,AQ164))</f>
        <v/>
      </c>
      <c r="AV164" t="str">
        <f>IFERROR(VLOOKUP($A164,Table!$AL$5:$AS$286,Table!$AM$3,FALSE),"")</f>
        <v/>
      </c>
      <c r="AW164" t="str">
        <f>IFERROR(VLOOKUP($A164,Table!$AL$5:$AS$286,Table!$AN$3,FALSE),"")</f>
        <v/>
      </c>
      <c r="AX164" t="str">
        <f>IF(AV164="","",Names!$K$3)</f>
        <v/>
      </c>
      <c r="AY164" t="str">
        <f>IF(AV164="","",Names!$C$10)</f>
        <v/>
      </c>
      <c r="AZ164" t="str">
        <f>IFERROR(VLOOKUP($A164,Table!$AL$5:$AS$286,Table!$AQ$3,FALSE),"")</f>
        <v/>
      </c>
      <c r="BB164" s="224" t="str">
        <f>IF(AV164="","",CONCATENATE(AV164,Names!$H$3,AW164,Names!$J$3,AX164,Names!$L$3,AY164,Names!$N$3,AZ164))</f>
        <v/>
      </c>
      <c r="BE164" t="str">
        <f>IFERROR(VLOOKUP($A164,Table!$AV$5:$BI$286,Table!$AW$3,FALSE),"")</f>
        <v/>
      </c>
      <c r="BF164" t="str">
        <f>IFERROR(VLOOKUP($A164,Table!$AV$5:$BI$286,Table!$AX$3,FALSE),"")</f>
        <v/>
      </c>
      <c r="BG164" t="str">
        <f>IF(BE164="","",Names!$K$3)</f>
        <v/>
      </c>
      <c r="BH164" t="str">
        <f>IF(BE164="","",Names!$C$10)</f>
        <v/>
      </c>
      <c r="BI164" t="str">
        <f>IFERROR(VLOOKUP($A164,Table!$AV$5:$BI$286,Table!$BC$3,FALSE),"")</f>
        <v/>
      </c>
      <c r="BK164" s="224" t="str">
        <f>IF(BE164="","",CONCATENATE(BE164,Names!$H$3,BF164,Names!$J$3,BG164,Names!$L$3,BH164,Names!$N$3,BI164))</f>
        <v/>
      </c>
      <c r="BN164" t="str">
        <f>IFERROR(VLOOKUP($A164,Table!$AV$5:$BI$286,Table!$AW$3,FALSE),"")</f>
        <v/>
      </c>
      <c r="BO164" t="str">
        <f>IFERROR(VLOOKUP($A164,Table!$AV$5:$BI$286,Table!$AX$3,FALSE),"")</f>
        <v/>
      </c>
      <c r="BP164" t="str">
        <f>IF(BN164="","",Names!$K$3)</f>
        <v/>
      </c>
      <c r="BQ164" t="str">
        <f>IF(BN164="","",Names!$C$10)</f>
        <v/>
      </c>
      <c r="BR164" t="str">
        <f>IFERROR(VLOOKUP($A164,Table!$AV$5:$BI$286,Table!$BF$3,FALSE),"")</f>
        <v/>
      </c>
      <c r="BT164" s="224" t="str">
        <f>IF(BN164="","",CONCATENATE(BN164,Names!$H$3,BO164,Names!$J$3,BP164,Names!$L$3,BQ164,Names!$N$3,BR164))</f>
        <v/>
      </c>
      <c r="BW164" t="str">
        <f>IFERROR(VLOOKUP($A164,Table!$AL$5:$AS$286,Table!$AM$3,FALSE),"")</f>
        <v/>
      </c>
      <c r="BX164" t="str">
        <f>IFERROR(VLOOKUP($A164,Table!$AL$5:$AS$286,Table!$AN$3,FALSE),"")</f>
        <v/>
      </c>
      <c r="BY164" t="str">
        <f>IF(BW164="","",Names!$K$3)</f>
        <v/>
      </c>
      <c r="BZ164" t="str">
        <f>IF(BW164="","",Names!$C$11)</f>
        <v/>
      </c>
      <c r="CA164" t="str">
        <f>IFERROR(VLOOKUP($A164,Table!$AL$5:$AS$286,Table!$AQ$3,FALSE),"")</f>
        <v/>
      </c>
      <c r="CC164" s="224" t="str">
        <f>IF(BW164="","",CONCATENATE(BW164,Names!$H$3,BX164,Names!$J$3,BY164,Names!$L$3,BZ164,Names!$N$3,CA164))</f>
        <v/>
      </c>
      <c r="CF164" t="str">
        <f>IFERROR(VLOOKUP($A164,Table!$AV$5:$BI$286,Table!$AW$3,FALSE),"")</f>
        <v/>
      </c>
      <c r="CG164" t="str">
        <f>IFERROR(VLOOKUP($A164,Table!$AV$5:$BI$286,Table!$AX$3,FALSE),"")</f>
        <v/>
      </c>
      <c r="CH164" t="str">
        <f>IF(CF164="","",Names!$K$3)</f>
        <v/>
      </c>
      <c r="CI164" t="str">
        <f>IF(CF164="","",Names!$C$11)</f>
        <v/>
      </c>
      <c r="CJ164" t="str">
        <f>IFERROR(VLOOKUP($A164,Table!$AV$5:$BI$286,Table!$BC$3,FALSE),"")</f>
        <v/>
      </c>
      <c r="CL164" s="224" t="str">
        <f>IF(CF164="","",CONCATENATE(CF164,Names!$H$3,CG164,Names!$J$3,CH164,Names!$L$3,CI164,Names!$N$3,CJ164))</f>
        <v/>
      </c>
      <c r="CO164" t="str">
        <f>IFERROR(VLOOKUP($A164,Table!$AV$5:$BI$286,Table!$AW$3,FALSE),"")</f>
        <v/>
      </c>
      <c r="CP164" t="str">
        <f>IFERROR(VLOOKUP($A164,Table!$AV$5:$BI$286,Table!$AX$3,FALSE),"")</f>
        <v/>
      </c>
      <c r="CQ164" t="str">
        <f>IF(CO164="","",Names!$K$3)</f>
        <v/>
      </c>
      <c r="CR164" t="str">
        <f>IF(CO164="","",Names!$C$11)</f>
        <v/>
      </c>
      <c r="CS164" t="str">
        <f>IFERROR(VLOOKUP($A164,Table!$AV$5:$BI$286,Table!$BF$3,FALSE),"")</f>
        <v/>
      </c>
      <c r="CU164" s="224" t="str">
        <f>IF(CO164="","",CONCATENATE(CO164,Names!$H$3,CP164,Names!$J$3,CQ164,Names!$L$3,CR164,Names!$N$3,CS164))</f>
        <v/>
      </c>
      <c r="CX164" t="str">
        <f>IFERROR(VLOOKUP($A164,Table!$AV$5:$BI$286,Table!$AW$3,FALSE),"")</f>
        <v/>
      </c>
      <c r="CY164" t="str">
        <f>IFERROR(VLOOKUP($A164,Table!$AV$5:$BI$286,Table!$AX$3,FALSE),"")</f>
        <v/>
      </c>
      <c r="CZ164" t="str">
        <f>IF(CX164="","",Names!$K$3)</f>
        <v/>
      </c>
      <c r="DA164" t="str">
        <f>IF(CX164="","",Names!$C$12)</f>
        <v/>
      </c>
      <c r="DB164" t="str">
        <f>IFERROR(VLOOKUP($A164,Table!$AV$5:$BI$286,Table!$BC$3,FALSE),"")</f>
        <v/>
      </c>
      <c r="DD164" s="224" t="str">
        <f>IF(CX164="","",CONCATENATE(CX164,Names!$H$3,CY164,Names!$J$3,CZ164,Names!$L$3,DA164,Names!$N$3,DB164))</f>
        <v/>
      </c>
      <c r="DG164" t="str">
        <f>IFERROR(VLOOKUP($A164,Table!$AV$5:$BI$286,Table!$AW$3,FALSE),"")</f>
        <v/>
      </c>
      <c r="DH164" t="str">
        <f>IFERROR(VLOOKUP($A164,Table!$AV$5:$BI$286,Table!$AX$3,FALSE),"")</f>
        <v/>
      </c>
      <c r="DI164" t="str">
        <f>IF(DG164="","",Names!$K$3)</f>
        <v/>
      </c>
      <c r="DJ164" t="str">
        <f>IF(DG164="","",Names!$C$24)</f>
        <v/>
      </c>
      <c r="DK164" t="str">
        <f>IFERROR(VLOOKUP($A164,Table!$AV$5:$BI$286,Table!$AY$3,FALSE),"")</f>
        <v/>
      </c>
      <c r="DM164" s="224" t="str">
        <f>IF(DG164="","",CONCATENATE(DG164,Names!$H$3,DH164,Names!$J$3,DI164,Names!$L$3,DJ164,Names!$N$3,DK164))</f>
        <v/>
      </c>
      <c r="DP164" s="1170" t="str">
        <f>IFERROR(VLOOKUP($A164,Table!$DI$5:$DO$286,Table!$DJ$3,FALSE),"")</f>
        <v/>
      </c>
      <c r="DQ164" s="1170" t="str">
        <f>IFERROR(VLOOKUP($A164,Table!$DI$5:$DO$286,Table!$DK$3,FALSE),"")</f>
        <v/>
      </c>
      <c r="DR164" s="1170" t="str">
        <f>IF(DP164="","",Names!$K$3)</f>
        <v/>
      </c>
      <c r="DS164" s="1170" t="str">
        <f>IF(DP164="","",Names!$C$26)</f>
        <v/>
      </c>
      <c r="DT164" s="1170" t="str">
        <f>IFERROR(VLOOKUP($A164,Table!$DI$5:$DO$286,Table!$DM$3,FALSE),"")</f>
        <v/>
      </c>
      <c r="DV164" s="224" t="str">
        <f>IF(DP164="","",CONCATENATE(DP164,Names!$H$3,DQ164,Names!$J$3,DR164,Names!$L$3,DS164,Names!$N$3,DT164))</f>
        <v/>
      </c>
      <c r="DY164" s="1170" t="str">
        <f>IFERROR(VLOOKUP($A164,Table!$DI$5:$DO$286,Table!$DJ$3,FALSE),"")</f>
        <v/>
      </c>
      <c r="DZ164" s="1170" t="str">
        <f>IFERROR(VLOOKUP($A164,Table!$DI$5:$DO$286,Table!$DK$3,FALSE),"")</f>
        <v/>
      </c>
      <c r="EA164" s="1170" t="str">
        <f>IF(DY164="","",Names!$K$3)</f>
        <v/>
      </c>
      <c r="EB164" s="1170" t="str">
        <f>IF(DY164="","",Names!$C$25)</f>
        <v/>
      </c>
      <c r="EC164" s="1170" t="str">
        <f>IFERROR(VLOOKUP($A164,Table!$DI$5:$DO$286,Table!$DM$3,FALSE),"")</f>
        <v/>
      </c>
      <c r="EE164" s="224" t="str">
        <f>IF(DY164="","",CONCATENATE(DY164,Names!$H$3,DZ164,Names!$J$3,EA164,Names!$L$3,EB164,Names!$N$3,EC164))</f>
        <v/>
      </c>
      <c r="EH164" t="str">
        <f>IFERROR(VLOOKUP($A164,TCS_C!$R$9:$U$10046,TCS_C!$S$5,FALSE),"")</f>
        <v/>
      </c>
      <c r="EI164" t="str">
        <f>IFERROR(VLOOKUP($A164,TCS_C!$R$9:$U$10046,TCS_C!$T$5,FALSE),"")</f>
        <v/>
      </c>
      <c r="EJ164" t="str">
        <f>IF(EH164="","",Names!$K$3)</f>
        <v/>
      </c>
      <c r="EK164" t="str">
        <f>IF(EH164="","",Names!$C$17)</f>
        <v/>
      </c>
      <c r="EL164" t="str">
        <f>IFERROR(VLOOKUP($A164,TCS_C!$R$9:$U$10046,TCS_C!$U$5,FALSE),"")</f>
        <v/>
      </c>
      <c r="EN164" s="224" t="str">
        <f>IF(EH164="","",CONCATENATE(EH164,Names!$H$3,EI164,Names!$J$3,EJ164,Names!$L$3,EK164,Names!$N$3,EL164))</f>
        <v/>
      </c>
      <c r="EQ164" t="str">
        <f>IFERROR(VLOOKUP($A164,Table!BT200:$BY$286,Table!$BU$3,FALSE),"")</f>
        <v/>
      </c>
      <c r="ER164" t="str">
        <f>IFERROR(VLOOKUP($A164,Table!BT200:$BY$286,Table!$BV$3,FALSE),"")</f>
        <v/>
      </c>
      <c r="ES164" t="str">
        <f>IF(EQ164="","",Names!$K$3)</f>
        <v/>
      </c>
      <c r="ET164" t="str">
        <f>IFERROR(VLOOKUP($A164,Table!BT200:$BY$286,Table!$BW$3,FALSE),"")</f>
        <v/>
      </c>
      <c r="EU164" t="str">
        <f>IFERROR(VLOOKUP($A164,Table!BT200:$BY$286,Table!$BX$3,FALSE),"")</f>
        <v/>
      </c>
      <c r="EW164" s="224" t="str">
        <f>IF(EQ164="","",CONCATENATE(EQ164,Names!$H$3,ER164,Names!$J$3,ES164,Names!$L$3,ET164,Names!$N$3,EU164))</f>
        <v/>
      </c>
      <c r="FB164" t="str">
        <f>IF(EZ164="","",Names!$K$3)</f>
        <v/>
      </c>
      <c r="FF164" s="224" t="str">
        <f>IF(EZ164="","",CONCATENATE(EZ164,Names!$H$3,FA164,Names!$J$3,FB164,Names!$L$3,FC164,Names!$N$3,FD164))</f>
        <v/>
      </c>
      <c r="FG164" s="1266" t="str">
        <f>IF(EZ164="","",CONCATENATE(FC164,Names!$N$3,FD164))</f>
        <v/>
      </c>
    </row>
    <row r="165" spans="1:163">
      <c r="A165" s="72">
        <v>162</v>
      </c>
      <c r="C165" t="str">
        <f>IFERROR(VLOOKUP($A165,Table!$AL$5:$AS$286,Table!$AM$3,FALSE),"")</f>
        <v/>
      </c>
      <c r="D165" t="str">
        <f>IFERROR(VLOOKUP($A165,Table!$AL$5:$AS$286,Table!$AN$3,FALSE),"")</f>
        <v/>
      </c>
      <c r="E165" t="str">
        <f>IF(C165="","",Names!$K$3)</f>
        <v/>
      </c>
      <c r="F165" t="str">
        <f>IF(C165="","",Names!$C$5)</f>
        <v/>
      </c>
      <c r="G165" t="str">
        <f>IFERROR(VLOOKUP($A165,Table!$AL$5:$AS$286,Table!$AO$3,FALSE),"")</f>
        <v/>
      </c>
      <c r="I165" s="224" t="str">
        <f>IF(C165="","",CONCATENATE(C165,Names!$H$3,D165,Names!$J$3,E165,Names!$L$3,F165,Names!$N$3,G165))</f>
        <v/>
      </c>
      <c r="L165" s="1170" t="str">
        <f>IFERROR(VLOOKUP($A165,Table!$AV$5:$BK$286,Table!$AW$3,FALSE),"")</f>
        <v/>
      </c>
      <c r="M165" s="1170" t="str">
        <f>IFERROR(VLOOKUP($A165,Table!$AV$5:$BK$286,Table!$AX$3,FALSE),"")</f>
        <v/>
      </c>
      <c r="N165" s="1170" t="str">
        <f>IF(L165="","",Names!$K$3)</f>
        <v/>
      </c>
      <c r="O165" s="1170" t="str">
        <f>IF(L165="","",Names!$C$9)</f>
        <v/>
      </c>
      <c r="P165" s="1170" t="str">
        <f>IFERROR(VLOOKUP($A165,Table!$AV$5:$BK$286,Table!$AY$3,FALSE),"")</f>
        <v/>
      </c>
      <c r="R165" s="224" t="str">
        <f>IF(L165="","",CONCATENATE(L165,Names!$H$3,M165,Names!$J$3,N165,Names!$L$3,O165,Names!$N$3,P165))</f>
        <v/>
      </c>
      <c r="U165" t="str">
        <f>IFERROR(VLOOKUP($A165,Table!$AV$5:$BI$286,Table!$AW$3,FALSE),"")</f>
        <v/>
      </c>
      <c r="V165" t="str">
        <f>IFERROR(VLOOKUP($A165,Table!$AV$5:$BI$286,Table!$AX$3,FALSE),"")</f>
        <v/>
      </c>
      <c r="W165" t="str">
        <f>IF(U165="","",Names!$K$3)</f>
        <v/>
      </c>
      <c r="X165" t="str">
        <f>IF(U165="","",Names!$C$6)</f>
        <v/>
      </c>
      <c r="Y165" t="str">
        <f>IFERROR(VLOOKUP($A165,Table!$AV$5:$BI$286,Table!$AY$3,FALSE),"")</f>
        <v/>
      </c>
      <c r="AA165" s="224" t="str">
        <f>IF(U165="","",CONCATENATE(U165,Names!$H$3,V165,Names!$J$3,W165,Names!$L$3,X165,Names!$N$3,Y165))</f>
        <v/>
      </c>
      <c r="AD165" t="str">
        <f>IFERROR(VLOOKUP($A165,Table!$AV$5:$BI$286,Table!$AW$3,FALSE),"")</f>
        <v/>
      </c>
      <c r="AE165" t="str">
        <f>IFERROR(VLOOKUP($A165,Table!$AV$5:$BI$286,Table!$AX$3,FALSE),"")</f>
        <v/>
      </c>
      <c r="AF165" t="str">
        <f>IF(AD165="","",Names!$K$3)</f>
        <v/>
      </c>
      <c r="AG165" t="str">
        <f>IF(AD165="","",Names!$C$7)</f>
        <v/>
      </c>
      <c r="AH165" t="str">
        <f>IFERROR(VLOOKUP($A165,Table!$AV$5:$BI$286,Table!$AY$3,FALSE),"")</f>
        <v/>
      </c>
      <c r="AJ165" s="224" t="str">
        <f>IF(AD165="","",CONCATENATE(AD165,Names!$H$3,AE165,Names!$J$3,AF165,Names!$L$3,AG165,Names!$N$3,AH165))</f>
        <v/>
      </c>
      <c r="AM165" t="str">
        <f>IFERROR(VLOOKUP($A165,Table!$AV$5:$BI$286,Table!$AW$3,FALSE),"")</f>
        <v/>
      </c>
      <c r="AN165" t="str">
        <f>IFERROR(VLOOKUP($A165,Table!$AV$5:$BI$286,Table!$AX$3,FALSE),"")</f>
        <v/>
      </c>
      <c r="AO165" t="str">
        <f>IF(AM165="","",Names!$K$3)</f>
        <v/>
      </c>
      <c r="AP165" t="str">
        <f>IF(AM165="","",Names!$C$8)</f>
        <v/>
      </c>
      <c r="AQ165" t="str">
        <f>IFERROR(VLOOKUP($A165,Table!$AV$5:$BI$286,Table!$AY$3,FALSE),"")</f>
        <v/>
      </c>
      <c r="AS165" s="224" t="str">
        <f>IF(AM165="","",CONCATENATE(AM165,Names!$H$3,AN165,Names!$J$3,AO165,Names!$L$3,AP165,Names!$N$3,AQ165))</f>
        <v/>
      </c>
      <c r="AV165" t="str">
        <f>IFERROR(VLOOKUP($A165,Table!$AL$5:$AS$286,Table!$AM$3,FALSE),"")</f>
        <v/>
      </c>
      <c r="AW165" t="str">
        <f>IFERROR(VLOOKUP($A165,Table!$AL$5:$AS$286,Table!$AN$3,FALSE),"")</f>
        <v/>
      </c>
      <c r="AX165" t="str">
        <f>IF(AV165="","",Names!$K$3)</f>
        <v/>
      </c>
      <c r="AY165" t="str">
        <f>IF(AV165="","",Names!$C$10)</f>
        <v/>
      </c>
      <c r="AZ165" t="str">
        <f>IFERROR(VLOOKUP($A165,Table!$AL$5:$AS$286,Table!$AQ$3,FALSE),"")</f>
        <v/>
      </c>
      <c r="BB165" s="224" t="str">
        <f>IF(AV165="","",CONCATENATE(AV165,Names!$H$3,AW165,Names!$J$3,AX165,Names!$L$3,AY165,Names!$N$3,AZ165))</f>
        <v/>
      </c>
      <c r="BE165" t="str">
        <f>IFERROR(VLOOKUP($A165,Table!$AV$5:$BI$286,Table!$AW$3,FALSE),"")</f>
        <v/>
      </c>
      <c r="BF165" t="str">
        <f>IFERROR(VLOOKUP($A165,Table!$AV$5:$BI$286,Table!$AX$3,FALSE),"")</f>
        <v/>
      </c>
      <c r="BG165" t="str">
        <f>IF(BE165="","",Names!$K$3)</f>
        <v/>
      </c>
      <c r="BH165" t="str">
        <f>IF(BE165="","",Names!$C$10)</f>
        <v/>
      </c>
      <c r="BI165" t="str">
        <f>IFERROR(VLOOKUP($A165,Table!$AV$5:$BI$286,Table!$BC$3,FALSE),"")</f>
        <v/>
      </c>
      <c r="BK165" s="224" t="str">
        <f>IF(BE165="","",CONCATENATE(BE165,Names!$H$3,BF165,Names!$J$3,BG165,Names!$L$3,BH165,Names!$N$3,BI165))</f>
        <v/>
      </c>
      <c r="BN165" t="str">
        <f>IFERROR(VLOOKUP($A165,Table!$AV$5:$BI$286,Table!$AW$3,FALSE),"")</f>
        <v/>
      </c>
      <c r="BO165" t="str">
        <f>IFERROR(VLOOKUP($A165,Table!$AV$5:$BI$286,Table!$AX$3,FALSE),"")</f>
        <v/>
      </c>
      <c r="BP165" t="str">
        <f>IF(BN165="","",Names!$K$3)</f>
        <v/>
      </c>
      <c r="BQ165" t="str">
        <f>IF(BN165="","",Names!$C$10)</f>
        <v/>
      </c>
      <c r="BR165" t="str">
        <f>IFERROR(VLOOKUP($A165,Table!$AV$5:$BI$286,Table!$BF$3,FALSE),"")</f>
        <v/>
      </c>
      <c r="BT165" s="224" t="str">
        <f>IF(BN165="","",CONCATENATE(BN165,Names!$H$3,BO165,Names!$J$3,BP165,Names!$L$3,BQ165,Names!$N$3,BR165))</f>
        <v/>
      </c>
      <c r="BW165" t="str">
        <f>IFERROR(VLOOKUP($A165,Table!$AL$5:$AS$286,Table!$AM$3,FALSE),"")</f>
        <v/>
      </c>
      <c r="BX165" t="str">
        <f>IFERROR(VLOOKUP($A165,Table!$AL$5:$AS$286,Table!$AN$3,FALSE),"")</f>
        <v/>
      </c>
      <c r="BY165" t="str">
        <f>IF(BW165="","",Names!$K$3)</f>
        <v/>
      </c>
      <c r="BZ165" t="str">
        <f>IF(BW165="","",Names!$C$11)</f>
        <v/>
      </c>
      <c r="CA165" t="str">
        <f>IFERROR(VLOOKUP($A165,Table!$AL$5:$AS$286,Table!$AQ$3,FALSE),"")</f>
        <v/>
      </c>
      <c r="CC165" s="224" t="str">
        <f>IF(BW165="","",CONCATENATE(BW165,Names!$H$3,BX165,Names!$J$3,BY165,Names!$L$3,BZ165,Names!$N$3,CA165))</f>
        <v/>
      </c>
      <c r="CF165" t="str">
        <f>IFERROR(VLOOKUP($A165,Table!$AV$5:$BI$286,Table!$AW$3,FALSE),"")</f>
        <v/>
      </c>
      <c r="CG165" t="str">
        <f>IFERROR(VLOOKUP($A165,Table!$AV$5:$BI$286,Table!$AX$3,FALSE),"")</f>
        <v/>
      </c>
      <c r="CH165" t="str">
        <f>IF(CF165="","",Names!$K$3)</f>
        <v/>
      </c>
      <c r="CI165" t="str">
        <f>IF(CF165="","",Names!$C$11)</f>
        <v/>
      </c>
      <c r="CJ165" t="str">
        <f>IFERROR(VLOOKUP($A165,Table!$AV$5:$BI$286,Table!$BC$3,FALSE),"")</f>
        <v/>
      </c>
      <c r="CL165" s="224" t="str">
        <f>IF(CF165="","",CONCATENATE(CF165,Names!$H$3,CG165,Names!$J$3,CH165,Names!$L$3,CI165,Names!$N$3,CJ165))</f>
        <v/>
      </c>
      <c r="CO165" t="str">
        <f>IFERROR(VLOOKUP($A165,Table!$AV$5:$BI$286,Table!$AW$3,FALSE),"")</f>
        <v/>
      </c>
      <c r="CP165" t="str">
        <f>IFERROR(VLOOKUP($A165,Table!$AV$5:$BI$286,Table!$AX$3,FALSE),"")</f>
        <v/>
      </c>
      <c r="CQ165" t="str">
        <f>IF(CO165="","",Names!$K$3)</f>
        <v/>
      </c>
      <c r="CR165" t="str">
        <f>IF(CO165="","",Names!$C$11)</f>
        <v/>
      </c>
      <c r="CS165" t="str">
        <f>IFERROR(VLOOKUP($A165,Table!$AV$5:$BI$286,Table!$BF$3,FALSE),"")</f>
        <v/>
      </c>
      <c r="CU165" s="224" t="str">
        <f>IF(CO165="","",CONCATENATE(CO165,Names!$H$3,CP165,Names!$J$3,CQ165,Names!$L$3,CR165,Names!$N$3,CS165))</f>
        <v/>
      </c>
      <c r="CX165" t="str">
        <f>IFERROR(VLOOKUP($A165,Table!$AV$5:$BI$286,Table!$AW$3,FALSE),"")</f>
        <v/>
      </c>
      <c r="CY165" t="str">
        <f>IFERROR(VLOOKUP($A165,Table!$AV$5:$BI$286,Table!$AX$3,FALSE),"")</f>
        <v/>
      </c>
      <c r="CZ165" t="str">
        <f>IF(CX165="","",Names!$K$3)</f>
        <v/>
      </c>
      <c r="DA165" t="str">
        <f>IF(CX165="","",Names!$C$12)</f>
        <v/>
      </c>
      <c r="DB165" t="str">
        <f>IFERROR(VLOOKUP($A165,Table!$AV$5:$BI$286,Table!$BC$3,FALSE),"")</f>
        <v/>
      </c>
      <c r="DD165" s="224" t="str">
        <f>IF(CX165="","",CONCATENATE(CX165,Names!$H$3,CY165,Names!$J$3,CZ165,Names!$L$3,DA165,Names!$N$3,DB165))</f>
        <v/>
      </c>
      <c r="DG165" t="str">
        <f>IFERROR(VLOOKUP($A165,Table!$AV$5:$BI$286,Table!$AW$3,FALSE),"")</f>
        <v/>
      </c>
      <c r="DH165" t="str">
        <f>IFERROR(VLOOKUP($A165,Table!$AV$5:$BI$286,Table!$AX$3,FALSE),"")</f>
        <v/>
      </c>
      <c r="DI165" t="str">
        <f>IF(DG165="","",Names!$K$3)</f>
        <v/>
      </c>
      <c r="DJ165" t="str">
        <f>IF(DG165="","",Names!$C$24)</f>
        <v/>
      </c>
      <c r="DK165" t="str">
        <f>IFERROR(VLOOKUP($A165,Table!$AV$5:$BI$286,Table!$AY$3,FALSE),"")</f>
        <v/>
      </c>
      <c r="DM165" s="224" t="str">
        <f>IF(DG165="","",CONCATENATE(DG165,Names!$H$3,DH165,Names!$J$3,DI165,Names!$L$3,DJ165,Names!$N$3,DK165))</f>
        <v/>
      </c>
      <c r="DP165" s="1170" t="str">
        <f>IFERROR(VLOOKUP($A165,Table!$DI$5:$DO$286,Table!$DJ$3,FALSE),"")</f>
        <v/>
      </c>
      <c r="DQ165" s="1170" t="str">
        <f>IFERROR(VLOOKUP($A165,Table!$DI$5:$DO$286,Table!$DK$3,FALSE),"")</f>
        <v/>
      </c>
      <c r="DR165" s="1170" t="str">
        <f>IF(DP165="","",Names!$K$3)</f>
        <v/>
      </c>
      <c r="DS165" s="1170" t="str">
        <f>IF(DP165="","",Names!$C$26)</f>
        <v/>
      </c>
      <c r="DT165" s="1170" t="str">
        <f>IFERROR(VLOOKUP($A165,Table!$DI$5:$DO$286,Table!$DM$3,FALSE),"")</f>
        <v/>
      </c>
      <c r="DV165" s="224" t="str">
        <f>IF(DP165="","",CONCATENATE(DP165,Names!$H$3,DQ165,Names!$J$3,DR165,Names!$L$3,DS165,Names!$N$3,DT165))</f>
        <v/>
      </c>
      <c r="DY165" s="1170" t="str">
        <f>IFERROR(VLOOKUP($A165,Table!$DI$5:$DO$286,Table!$DJ$3,FALSE),"")</f>
        <v/>
      </c>
      <c r="DZ165" s="1170" t="str">
        <f>IFERROR(VLOOKUP($A165,Table!$DI$5:$DO$286,Table!$DK$3,FALSE),"")</f>
        <v/>
      </c>
      <c r="EA165" s="1170" t="str">
        <f>IF(DY165="","",Names!$K$3)</f>
        <v/>
      </c>
      <c r="EB165" s="1170" t="str">
        <f>IF(DY165="","",Names!$C$25)</f>
        <v/>
      </c>
      <c r="EC165" s="1170" t="str">
        <f>IFERROR(VLOOKUP($A165,Table!$DI$5:$DO$286,Table!$DM$3,FALSE),"")</f>
        <v/>
      </c>
      <c r="EE165" s="224" t="str">
        <f>IF(DY165="","",CONCATENATE(DY165,Names!$H$3,DZ165,Names!$J$3,EA165,Names!$L$3,EB165,Names!$N$3,EC165))</f>
        <v/>
      </c>
      <c r="EH165" t="str">
        <f>IFERROR(VLOOKUP($A165,TCS_C!$R$9:$U$10046,TCS_C!$S$5,FALSE),"")</f>
        <v/>
      </c>
      <c r="EI165" t="str">
        <f>IFERROR(VLOOKUP($A165,TCS_C!$R$9:$U$10046,TCS_C!$T$5,FALSE),"")</f>
        <v/>
      </c>
      <c r="EJ165" t="str">
        <f>IF(EH165="","",Names!$K$3)</f>
        <v/>
      </c>
      <c r="EK165" t="str">
        <f>IF(EH165="","",Names!$C$17)</f>
        <v/>
      </c>
      <c r="EL165" t="str">
        <f>IFERROR(VLOOKUP($A165,TCS_C!$R$9:$U$10046,TCS_C!$U$5,FALSE),"")</f>
        <v/>
      </c>
      <c r="EN165" s="224" t="str">
        <f>IF(EH165="","",CONCATENATE(EH165,Names!$H$3,EI165,Names!$J$3,EJ165,Names!$L$3,EK165,Names!$N$3,EL165))</f>
        <v/>
      </c>
      <c r="EQ165" t="str">
        <f>IFERROR(VLOOKUP($A165,Table!BT201:$BY$286,Table!$BU$3,FALSE),"")</f>
        <v/>
      </c>
      <c r="ER165" t="str">
        <f>IFERROR(VLOOKUP($A165,Table!BT201:$BY$286,Table!$BV$3,FALSE),"")</f>
        <v/>
      </c>
      <c r="ES165" t="str">
        <f>IF(EQ165="","",Names!$K$3)</f>
        <v/>
      </c>
      <c r="ET165" t="str">
        <f>IFERROR(VLOOKUP($A165,Table!BT201:$BY$286,Table!$BW$3,FALSE),"")</f>
        <v/>
      </c>
      <c r="EU165" t="str">
        <f>IFERROR(VLOOKUP($A165,Table!BT201:$BY$286,Table!$BX$3,FALSE),"")</f>
        <v/>
      </c>
      <c r="EW165" s="224" t="str">
        <f>IF(EQ165="","",CONCATENATE(EQ165,Names!$H$3,ER165,Names!$J$3,ES165,Names!$L$3,ET165,Names!$N$3,EU165))</f>
        <v/>
      </c>
      <c r="FB165" t="str">
        <f>IF(EZ165="","",Names!$K$3)</f>
        <v/>
      </c>
      <c r="FF165" s="224" t="str">
        <f>IF(EZ165="","",CONCATENATE(EZ165,Names!$H$3,FA165,Names!$J$3,FB165,Names!$L$3,FC165,Names!$N$3,FD165))</f>
        <v/>
      </c>
      <c r="FG165" s="1266" t="str">
        <f>IF(EZ165="","",CONCATENATE(FC165,Names!$N$3,FD165))</f>
        <v/>
      </c>
    </row>
    <row r="166" spans="1:163">
      <c r="A166" s="72">
        <v>163</v>
      </c>
      <c r="C166" t="str">
        <f>IFERROR(VLOOKUP($A166,Table!$AL$5:$AS$286,Table!$AM$3,FALSE),"")</f>
        <v/>
      </c>
      <c r="D166" t="str">
        <f>IFERROR(VLOOKUP($A166,Table!$AL$5:$AS$286,Table!$AN$3,FALSE),"")</f>
        <v/>
      </c>
      <c r="E166" t="str">
        <f>IF(C166="","",Names!$K$3)</f>
        <v/>
      </c>
      <c r="F166" t="str">
        <f>IF(C166="","",Names!$C$5)</f>
        <v/>
      </c>
      <c r="G166" t="str">
        <f>IFERROR(VLOOKUP($A166,Table!$AL$5:$AS$286,Table!$AO$3,FALSE),"")</f>
        <v/>
      </c>
      <c r="I166" s="224" t="str">
        <f>IF(C166="","",CONCATENATE(C166,Names!$H$3,D166,Names!$J$3,E166,Names!$L$3,F166,Names!$N$3,G166))</f>
        <v/>
      </c>
      <c r="L166" s="1170" t="str">
        <f>IFERROR(VLOOKUP($A166,Table!$AV$5:$BK$286,Table!$AW$3,FALSE),"")</f>
        <v/>
      </c>
      <c r="M166" s="1170" t="str">
        <f>IFERROR(VLOOKUP($A166,Table!$AV$5:$BK$286,Table!$AX$3,FALSE),"")</f>
        <v/>
      </c>
      <c r="N166" s="1170" t="str">
        <f>IF(L166="","",Names!$K$3)</f>
        <v/>
      </c>
      <c r="O166" s="1170" t="str">
        <f>IF(L166="","",Names!$C$9)</f>
        <v/>
      </c>
      <c r="P166" s="1170" t="str">
        <f>IFERROR(VLOOKUP($A166,Table!$AV$5:$BK$286,Table!$AY$3,FALSE),"")</f>
        <v/>
      </c>
      <c r="R166" s="224" t="str">
        <f>IF(L166="","",CONCATENATE(L166,Names!$H$3,M166,Names!$J$3,N166,Names!$L$3,O166,Names!$N$3,P166))</f>
        <v/>
      </c>
      <c r="U166" t="str">
        <f>IFERROR(VLOOKUP($A166,Table!$AV$5:$BI$286,Table!$AW$3,FALSE),"")</f>
        <v/>
      </c>
      <c r="V166" t="str">
        <f>IFERROR(VLOOKUP($A166,Table!$AV$5:$BI$286,Table!$AX$3,FALSE),"")</f>
        <v/>
      </c>
      <c r="W166" t="str">
        <f>IF(U166="","",Names!$K$3)</f>
        <v/>
      </c>
      <c r="X166" t="str">
        <f>IF(U166="","",Names!$C$6)</f>
        <v/>
      </c>
      <c r="Y166" t="str">
        <f>IFERROR(VLOOKUP($A166,Table!$AV$5:$BI$286,Table!$AY$3,FALSE),"")</f>
        <v/>
      </c>
      <c r="AA166" s="224" t="str">
        <f>IF(U166="","",CONCATENATE(U166,Names!$H$3,V166,Names!$J$3,W166,Names!$L$3,X166,Names!$N$3,Y166))</f>
        <v/>
      </c>
      <c r="AD166" t="str">
        <f>IFERROR(VLOOKUP($A166,Table!$AV$5:$BI$286,Table!$AW$3,FALSE),"")</f>
        <v/>
      </c>
      <c r="AE166" t="str">
        <f>IFERROR(VLOOKUP($A166,Table!$AV$5:$BI$286,Table!$AX$3,FALSE),"")</f>
        <v/>
      </c>
      <c r="AF166" t="str">
        <f>IF(AD166="","",Names!$K$3)</f>
        <v/>
      </c>
      <c r="AG166" t="str">
        <f>IF(AD166="","",Names!$C$7)</f>
        <v/>
      </c>
      <c r="AH166" t="str">
        <f>IFERROR(VLOOKUP($A166,Table!$AV$5:$BI$286,Table!$AY$3,FALSE),"")</f>
        <v/>
      </c>
      <c r="AJ166" s="224" t="str">
        <f>IF(AD166="","",CONCATENATE(AD166,Names!$H$3,AE166,Names!$J$3,AF166,Names!$L$3,AG166,Names!$N$3,AH166))</f>
        <v/>
      </c>
      <c r="AM166" t="str">
        <f>IFERROR(VLOOKUP($A166,Table!$AV$5:$BI$286,Table!$AW$3,FALSE),"")</f>
        <v/>
      </c>
      <c r="AN166" t="str">
        <f>IFERROR(VLOOKUP($A166,Table!$AV$5:$BI$286,Table!$AX$3,FALSE),"")</f>
        <v/>
      </c>
      <c r="AO166" t="str">
        <f>IF(AM166="","",Names!$K$3)</f>
        <v/>
      </c>
      <c r="AP166" t="str">
        <f>IF(AM166="","",Names!$C$8)</f>
        <v/>
      </c>
      <c r="AQ166" t="str">
        <f>IFERROR(VLOOKUP($A166,Table!$AV$5:$BI$286,Table!$AY$3,FALSE),"")</f>
        <v/>
      </c>
      <c r="AS166" s="224" t="str">
        <f>IF(AM166="","",CONCATENATE(AM166,Names!$H$3,AN166,Names!$J$3,AO166,Names!$L$3,AP166,Names!$N$3,AQ166))</f>
        <v/>
      </c>
      <c r="AV166" t="str">
        <f>IFERROR(VLOOKUP($A166,Table!$AL$5:$AS$286,Table!$AM$3,FALSE),"")</f>
        <v/>
      </c>
      <c r="AW166" t="str">
        <f>IFERROR(VLOOKUP($A166,Table!$AL$5:$AS$286,Table!$AN$3,FALSE),"")</f>
        <v/>
      </c>
      <c r="AX166" t="str">
        <f>IF(AV166="","",Names!$K$3)</f>
        <v/>
      </c>
      <c r="AY166" t="str">
        <f>IF(AV166="","",Names!$C$10)</f>
        <v/>
      </c>
      <c r="AZ166" t="str">
        <f>IFERROR(VLOOKUP($A166,Table!$AL$5:$AS$286,Table!$AQ$3,FALSE),"")</f>
        <v/>
      </c>
      <c r="BB166" s="224" t="str">
        <f>IF(AV166="","",CONCATENATE(AV166,Names!$H$3,AW166,Names!$J$3,AX166,Names!$L$3,AY166,Names!$N$3,AZ166))</f>
        <v/>
      </c>
      <c r="BE166" t="str">
        <f>IFERROR(VLOOKUP($A166,Table!$AV$5:$BI$286,Table!$AW$3,FALSE),"")</f>
        <v/>
      </c>
      <c r="BF166" t="str">
        <f>IFERROR(VLOOKUP($A166,Table!$AV$5:$BI$286,Table!$AX$3,FALSE),"")</f>
        <v/>
      </c>
      <c r="BG166" t="str">
        <f>IF(BE166="","",Names!$K$3)</f>
        <v/>
      </c>
      <c r="BH166" t="str">
        <f>IF(BE166="","",Names!$C$10)</f>
        <v/>
      </c>
      <c r="BI166" t="str">
        <f>IFERROR(VLOOKUP($A166,Table!$AV$5:$BI$286,Table!$BC$3,FALSE),"")</f>
        <v/>
      </c>
      <c r="BK166" s="224" t="str">
        <f>IF(BE166="","",CONCATENATE(BE166,Names!$H$3,BF166,Names!$J$3,BG166,Names!$L$3,BH166,Names!$N$3,BI166))</f>
        <v/>
      </c>
      <c r="BN166" t="str">
        <f>IFERROR(VLOOKUP($A166,Table!$AV$5:$BI$286,Table!$AW$3,FALSE),"")</f>
        <v/>
      </c>
      <c r="BO166" t="str">
        <f>IFERROR(VLOOKUP($A166,Table!$AV$5:$BI$286,Table!$AX$3,FALSE),"")</f>
        <v/>
      </c>
      <c r="BP166" t="str">
        <f>IF(BN166="","",Names!$K$3)</f>
        <v/>
      </c>
      <c r="BQ166" t="str">
        <f>IF(BN166="","",Names!$C$10)</f>
        <v/>
      </c>
      <c r="BR166" t="str">
        <f>IFERROR(VLOOKUP($A166,Table!$AV$5:$BI$286,Table!$BF$3,FALSE),"")</f>
        <v/>
      </c>
      <c r="BT166" s="224" t="str">
        <f>IF(BN166="","",CONCATENATE(BN166,Names!$H$3,BO166,Names!$J$3,BP166,Names!$L$3,BQ166,Names!$N$3,BR166))</f>
        <v/>
      </c>
      <c r="BW166" t="str">
        <f>IFERROR(VLOOKUP($A166,Table!$AL$5:$AS$286,Table!$AM$3,FALSE),"")</f>
        <v/>
      </c>
      <c r="BX166" t="str">
        <f>IFERROR(VLOOKUP($A166,Table!$AL$5:$AS$286,Table!$AN$3,FALSE),"")</f>
        <v/>
      </c>
      <c r="BY166" t="str">
        <f>IF(BW166="","",Names!$K$3)</f>
        <v/>
      </c>
      <c r="BZ166" t="str">
        <f>IF(BW166="","",Names!$C$11)</f>
        <v/>
      </c>
      <c r="CA166" t="str">
        <f>IFERROR(VLOOKUP($A166,Table!$AL$5:$AS$286,Table!$AQ$3,FALSE),"")</f>
        <v/>
      </c>
      <c r="CC166" s="224" t="str">
        <f>IF(BW166="","",CONCATENATE(BW166,Names!$H$3,BX166,Names!$J$3,BY166,Names!$L$3,BZ166,Names!$N$3,CA166))</f>
        <v/>
      </c>
      <c r="CF166" t="str">
        <f>IFERROR(VLOOKUP($A166,Table!$AV$5:$BI$286,Table!$AW$3,FALSE),"")</f>
        <v/>
      </c>
      <c r="CG166" t="str">
        <f>IFERROR(VLOOKUP($A166,Table!$AV$5:$BI$286,Table!$AX$3,FALSE),"")</f>
        <v/>
      </c>
      <c r="CH166" t="str">
        <f>IF(CF166="","",Names!$K$3)</f>
        <v/>
      </c>
      <c r="CI166" t="str">
        <f>IF(CF166="","",Names!$C$11)</f>
        <v/>
      </c>
      <c r="CJ166" t="str">
        <f>IFERROR(VLOOKUP($A166,Table!$AV$5:$BI$286,Table!$BC$3,FALSE),"")</f>
        <v/>
      </c>
      <c r="CL166" s="224" t="str">
        <f>IF(CF166="","",CONCATENATE(CF166,Names!$H$3,CG166,Names!$J$3,CH166,Names!$L$3,CI166,Names!$N$3,CJ166))</f>
        <v/>
      </c>
      <c r="CO166" t="str">
        <f>IFERROR(VLOOKUP($A166,Table!$AV$5:$BI$286,Table!$AW$3,FALSE),"")</f>
        <v/>
      </c>
      <c r="CP166" t="str">
        <f>IFERROR(VLOOKUP($A166,Table!$AV$5:$BI$286,Table!$AX$3,FALSE),"")</f>
        <v/>
      </c>
      <c r="CQ166" t="str">
        <f>IF(CO166="","",Names!$K$3)</f>
        <v/>
      </c>
      <c r="CR166" t="str">
        <f>IF(CO166="","",Names!$C$11)</f>
        <v/>
      </c>
      <c r="CS166" t="str">
        <f>IFERROR(VLOOKUP($A166,Table!$AV$5:$BI$286,Table!$BF$3,FALSE),"")</f>
        <v/>
      </c>
      <c r="CU166" s="224" t="str">
        <f>IF(CO166="","",CONCATENATE(CO166,Names!$H$3,CP166,Names!$J$3,CQ166,Names!$L$3,CR166,Names!$N$3,CS166))</f>
        <v/>
      </c>
      <c r="CX166" t="str">
        <f>IFERROR(VLOOKUP($A166,Table!$AV$5:$BI$286,Table!$AW$3,FALSE),"")</f>
        <v/>
      </c>
      <c r="CY166" t="str">
        <f>IFERROR(VLOOKUP($A166,Table!$AV$5:$BI$286,Table!$AX$3,FALSE),"")</f>
        <v/>
      </c>
      <c r="CZ166" t="str">
        <f>IF(CX166="","",Names!$K$3)</f>
        <v/>
      </c>
      <c r="DA166" t="str">
        <f>IF(CX166="","",Names!$C$12)</f>
        <v/>
      </c>
      <c r="DB166" t="str">
        <f>IFERROR(VLOOKUP($A166,Table!$AV$5:$BI$286,Table!$BC$3,FALSE),"")</f>
        <v/>
      </c>
      <c r="DD166" s="224" t="str">
        <f>IF(CX166="","",CONCATENATE(CX166,Names!$H$3,CY166,Names!$J$3,CZ166,Names!$L$3,DA166,Names!$N$3,DB166))</f>
        <v/>
      </c>
      <c r="DG166" t="str">
        <f>IFERROR(VLOOKUP($A166,Table!$AV$5:$BI$286,Table!$AW$3,FALSE),"")</f>
        <v/>
      </c>
      <c r="DH166" t="str">
        <f>IFERROR(VLOOKUP($A166,Table!$AV$5:$BI$286,Table!$AX$3,FALSE),"")</f>
        <v/>
      </c>
      <c r="DI166" t="str">
        <f>IF(DG166="","",Names!$K$3)</f>
        <v/>
      </c>
      <c r="DJ166" t="str">
        <f>IF(DG166="","",Names!$C$24)</f>
        <v/>
      </c>
      <c r="DK166" t="str">
        <f>IFERROR(VLOOKUP($A166,Table!$AV$5:$BI$286,Table!$AY$3,FALSE),"")</f>
        <v/>
      </c>
      <c r="DM166" s="224" t="str">
        <f>IF(DG166="","",CONCATENATE(DG166,Names!$H$3,DH166,Names!$J$3,DI166,Names!$L$3,DJ166,Names!$N$3,DK166))</f>
        <v/>
      </c>
      <c r="DP166" s="1170" t="str">
        <f>IFERROR(VLOOKUP($A166,Table!$DI$5:$DO$286,Table!$DJ$3,FALSE),"")</f>
        <v/>
      </c>
      <c r="DQ166" s="1170" t="str">
        <f>IFERROR(VLOOKUP($A166,Table!$DI$5:$DO$286,Table!$DK$3,FALSE),"")</f>
        <v/>
      </c>
      <c r="DR166" s="1170" t="str">
        <f>IF(DP166="","",Names!$K$3)</f>
        <v/>
      </c>
      <c r="DS166" s="1170" t="str">
        <f>IF(DP166="","",Names!$C$26)</f>
        <v/>
      </c>
      <c r="DT166" s="1170" t="str">
        <f>IFERROR(VLOOKUP($A166,Table!$DI$5:$DO$286,Table!$DM$3,FALSE),"")</f>
        <v/>
      </c>
      <c r="DV166" s="224" t="str">
        <f>IF(DP166="","",CONCATENATE(DP166,Names!$H$3,DQ166,Names!$J$3,DR166,Names!$L$3,DS166,Names!$N$3,DT166))</f>
        <v/>
      </c>
      <c r="DY166" s="1170" t="str">
        <f>IFERROR(VLOOKUP($A166,Table!$DI$5:$DO$286,Table!$DJ$3,FALSE),"")</f>
        <v/>
      </c>
      <c r="DZ166" s="1170" t="str">
        <f>IFERROR(VLOOKUP($A166,Table!$DI$5:$DO$286,Table!$DK$3,FALSE),"")</f>
        <v/>
      </c>
      <c r="EA166" s="1170" t="str">
        <f>IF(DY166="","",Names!$K$3)</f>
        <v/>
      </c>
      <c r="EB166" s="1170" t="str">
        <f>IF(DY166="","",Names!$C$25)</f>
        <v/>
      </c>
      <c r="EC166" s="1170" t="str">
        <f>IFERROR(VLOOKUP($A166,Table!$DI$5:$DO$286,Table!$DM$3,FALSE),"")</f>
        <v/>
      </c>
      <c r="EE166" s="224" t="str">
        <f>IF(DY166="","",CONCATENATE(DY166,Names!$H$3,DZ166,Names!$J$3,EA166,Names!$L$3,EB166,Names!$N$3,EC166))</f>
        <v/>
      </c>
      <c r="EH166" t="str">
        <f>IFERROR(VLOOKUP($A166,TCS_C!$R$9:$U$10046,TCS_C!$S$5,FALSE),"")</f>
        <v/>
      </c>
      <c r="EI166" t="str">
        <f>IFERROR(VLOOKUP($A166,TCS_C!$R$9:$U$10046,TCS_C!$T$5,FALSE),"")</f>
        <v/>
      </c>
      <c r="EJ166" t="str">
        <f>IF(EH166="","",Names!$K$3)</f>
        <v/>
      </c>
      <c r="EK166" t="str">
        <f>IF(EH166="","",Names!$C$17)</f>
        <v/>
      </c>
      <c r="EL166" t="str">
        <f>IFERROR(VLOOKUP($A166,TCS_C!$R$9:$U$10046,TCS_C!$U$5,FALSE),"")</f>
        <v/>
      </c>
      <c r="EN166" s="224" t="str">
        <f>IF(EH166="","",CONCATENATE(EH166,Names!$H$3,EI166,Names!$J$3,EJ166,Names!$L$3,EK166,Names!$N$3,EL166))</f>
        <v/>
      </c>
      <c r="EQ166" t="str">
        <f>IFERROR(VLOOKUP($A166,Table!BT202:$BY$286,Table!$BU$3,FALSE),"")</f>
        <v/>
      </c>
      <c r="ER166" t="str">
        <f>IFERROR(VLOOKUP($A166,Table!BT202:$BY$286,Table!$BV$3,FALSE),"")</f>
        <v/>
      </c>
      <c r="ES166" t="str">
        <f>IF(EQ166="","",Names!$K$3)</f>
        <v/>
      </c>
      <c r="ET166" t="str">
        <f>IFERROR(VLOOKUP($A166,Table!BT202:$BY$286,Table!$BW$3,FALSE),"")</f>
        <v/>
      </c>
      <c r="EU166" t="str">
        <f>IFERROR(VLOOKUP($A166,Table!BT202:$BY$286,Table!$BX$3,FALSE),"")</f>
        <v/>
      </c>
      <c r="EW166" s="224" t="str">
        <f>IF(EQ166="","",CONCATENATE(EQ166,Names!$H$3,ER166,Names!$J$3,ES166,Names!$L$3,ET166,Names!$N$3,EU166))</f>
        <v/>
      </c>
      <c r="FB166" t="str">
        <f>IF(EZ166="","",Names!$K$3)</f>
        <v/>
      </c>
      <c r="FF166" s="224" t="str">
        <f>IF(EZ166="","",CONCATENATE(EZ166,Names!$H$3,FA166,Names!$J$3,FB166,Names!$L$3,FC166,Names!$N$3,FD166))</f>
        <v/>
      </c>
      <c r="FG166" s="1266" t="str">
        <f>IF(EZ166="","",CONCATENATE(FC166,Names!$N$3,FD166))</f>
        <v/>
      </c>
    </row>
    <row r="167" spans="1:163">
      <c r="A167" s="72">
        <v>164</v>
      </c>
      <c r="C167" t="str">
        <f>IFERROR(VLOOKUP($A167,Table!$AL$5:$AS$286,Table!$AM$3,FALSE),"")</f>
        <v/>
      </c>
      <c r="D167" t="str">
        <f>IFERROR(VLOOKUP($A167,Table!$AL$5:$AS$286,Table!$AN$3,FALSE),"")</f>
        <v/>
      </c>
      <c r="E167" t="str">
        <f>IF(C167="","",Names!$K$3)</f>
        <v/>
      </c>
      <c r="F167" t="str">
        <f>IF(C167="","",Names!$C$5)</f>
        <v/>
      </c>
      <c r="G167" t="str">
        <f>IFERROR(VLOOKUP($A167,Table!$AL$5:$AS$286,Table!$AO$3,FALSE),"")</f>
        <v/>
      </c>
      <c r="I167" s="224" t="str">
        <f>IF(C167="","",CONCATENATE(C167,Names!$H$3,D167,Names!$J$3,E167,Names!$L$3,F167,Names!$N$3,G167))</f>
        <v/>
      </c>
      <c r="L167" s="1170" t="str">
        <f>IFERROR(VLOOKUP($A167,Table!$AV$5:$BK$286,Table!$AW$3,FALSE),"")</f>
        <v/>
      </c>
      <c r="M167" s="1170" t="str">
        <f>IFERROR(VLOOKUP($A167,Table!$AV$5:$BK$286,Table!$AX$3,FALSE),"")</f>
        <v/>
      </c>
      <c r="N167" s="1170" t="str">
        <f>IF(L167="","",Names!$K$3)</f>
        <v/>
      </c>
      <c r="O167" s="1170" t="str">
        <f>IF(L167="","",Names!$C$9)</f>
        <v/>
      </c>
      <c r="P167" s="1170" t="str">
        <f>IFERROR(VLOOKUP($A167,Table!$AV$5:$BK$286,Table!$AY$3,FALSE),"")</f>
        <v/>
      </c>
      <c r="R167" s="224" t="str">
        <f>IF(L167="","",CONCATENATE(L167,Names!$H$3,M167,Names!$J$3,N167,Names!$L$3,O167,Names!$N$3,P167))</f>
        <v/>
      </c>
      <c r="U167" t="str">
        <f>IFERROR(VLOOKUP($A167,Table!$AV$5:$BI$286,Table!$AW$3,FALSE),"")</f>
        <v/>
      </c>
      <c r="V167" t="str">
        <f>IFERROR(VLOOKUP($A167,Table!$AV$5:$BI$286,Table!$AX$3,FALSE),"")</f>
        <v/>
      </c>
      <c r="W167" t="str">
        <f>IF(U167="","",Names!$K$3)</f>
        <v/>
      </c>
      <c r="X167" t="str">
        <f>IF(U167="","",Names!$C$6)</f>
        <v/>
      </c>
      <c r="Y167" t="str">
        <f>IFERROR(VLOOKUP($A167,Table!$AV$5:$BI$286,Table!$AY$3,FALSE),"")</f>
        <v/>
      </c>
      <c r="AA167" s="224" t="str">
        <f>IF(U167="","",CONCATENATE(U167,Names!$H$3,V167,Names!$J$3,W167,Names!$L$3,X167,Names!$N$3,Y167))</f>
        <v/>
      </c>
      <c r="AD167" t="str">
        <f>IFERROR(VLOOKUP($A167,Table!$AV$5:$BI$286,Table!$AW$3,FALSE),"")</f>
        <v/>
      </c>
      <c r="AE167" t="str">
        <f>IFERROR(VLOOKUP($A167,Table!$AV$5:$BI$286,Table!$AX$3,FALSE),"")</f>
        <v/>
      </c>
      <c r="AF167" t="str">
        <f>IF(AD167="","",Names!$K$3)</f>
        <v/>
      </c>
      <c r="AG167" t="str">
        <f>IF(AD167="","",Names!$C$7)</f>
        <v/>
      </c>
      <c r="AH167" t="str">
        <f>IFERROR(VLOOKUP($A167,Table!$AV$5:$BI$286,Table!$AY$3,FALSE),"")</f>
        <v/>
      </c>
      <c r="AJ167" s="224" t="str">
        <f>IF(AD167="","",CONCATENATE(AD167,Names!$H$3,AE167,Names!$J$3,AF167,Names!$L$3,AG167,Names!$N$3,AH167))</f>
        <v/>
      </c>
      <c r="AM167" t="str">
        <f>IFERROR(VLOOKUP($A167,Table!$AV$5:$BI$286,Table!$AW$3,FALSE),"")</f>
        <v/>
      </c>
      <c r="AN167" t="str">
        <f>IFERROR(VLOOKUP($A167,Table!$AV$5:$BI$286,Table!$AX$3,FALSE),"")</f>
        <v/>
      </c>
      <c r="AO167" t="str">
        <f>IF(AM167="","",Names!$K$3)</f>
        <v/>
      </c>
      <c r="AP167" t="str">
        <f>IF(AM167="","",Names!$C$8)</f>
        <v/>
      </c>
      <c r="AQ167" t="str">
        <f>IFERROR(VLOOKUP($A167,Table!$AV$5:$BI$286,Table!$AY$3,FALSE),"")</f>
        <v/>
      </c>
      <c r="AS167" s="224" t="str">
        <f>IF(AM167="","",CONCATENATE(AM167,Names!$H$3,AN167,Names!$J$3,AO167,Names!$L$3,AP167,Names!$N$3,AQ167))</f>
        <v/>
      </c>
      <c r="AV167" t="str">
        <f>IFERROR(VLOOKUP($A167,Table!$AL$5:$AS$286,Table!$AM$3,FALSE),"")</f>
        <v/>
      </c>
      <c r="AW167" t="str">
        <f>IFERROR(VLOOKUP($A167,Table!$AL$5:$AS$286,Table!$AN$3,FALSE),"")</f>
        <v/>
      </c>
      <c r="AX167" t="str">
        <f>IF(AV167="","",Names!$K$3)</f>
        <v/>
      </c>
      <c r="AY167" t="str">
        <f>IF(AV167="","",Names!$C$10)</f>
        <v/>
      </c>
      <c r="AZ167" t="str">
        <f>IFERROR(VLOOKUP($A167,Table!$AL$5:$AS$286,Table!$AQ$3,FALSE),"")</f>
        <v/>
      </c>
      <c r="BB167" s="224" t="str">
        <f>IF(AV167="","",CONCATENATE(AV167,Names!$H$3,AW167,Names!$J$3,AX167,Names!$L$3,AY167,Names!$N$3,AZ167))</f>
        <v/>
      </c>
      <c r="BE167" t="str">
        <f>IFERROR(VLOOKUP($A167,Table!$AV$5:$BI$286,Table!$AW$3,FALSE),"")</f>
        <v/>
      </c>
      <c r="BF167" t="str">
        <f>IFERROR(VLOOKUP($A167,Table!$AV$5:$BI$286,Table!$AX$3,FALSE),"")</f>
        <v/>
      </c>
      <c r="BG167" t="str">
        <f>IF(BE167="","",Names!$K$3)</f>
        <v/>
      </c>
      <c r="BH167" t="str">
        <f>IF(BE167="","",Names!$C$10)</f>
        <v/>
      </c>
      <c r="BI167" t="str">
        <f>IFERROR(VLOOKUP($A167,Table!$AV$5:$BI$286,Table!$BC$3,FALSE),"")</f>
        <v/>
      </c>
      <c r="BK167" s="224" t="str">
        <f>IF(BE167="","",CONCATENATE(BE167,Names!$H$3,BF167,Names!$J$3,BG167,Names!$L$3,BH167,Names!$N$3,BI167))</f>
        <v/>
      </c>
      <c r="BN167" t="str">
        <f>IFERROR(VLOOKUP($A167,Table!$AV$5:$BI$286,Table!$AW$3,FALSE),"")</f>
        <v/>
      </c>
      <c r="BO167" t="str">
        <f>IFERROR(VLOOKUP($A167,Table!$AV$5:$BI$286,Table!$AX$3,FALSE),"")</f>
        <v/>
      </c>
      <c r="BP167" t="str">
        <f>IF(BN167="","",Names!$K$3)</f>
        <v/>
      </c>
      <c r="BQ167" t="str">
        <f>IF(BN167="","",Names!$C$10)</f>
        <v/>
      </c>
      <c r="BR167" t="str">
        <f>IFERROR(VLOOKUP($A167,Table!$AV$5:$BI$286,Table!$BF$3,FALSE),"")</f>
        <v/>
      </c>
      <c r="BT167" s="224" t="str">
        <f>IF(BN167="","",CONCATENATE(BN167,Names!$H$3,BO167,Names!$J$3,BP167,Names!$L$3,BQ167,Names!$N$3,BR167))</f>
        <v/>
      </c>
      <c r="BW167" t="str">
        <f>IFERROR(VLOOKUP($A167,Table!$AL$5:$AS$286,Table!$AM$3,FALSE),"")</f>
        <v/>
      </c>
      <c r="BX167" t="str">
        <f>IFERROR(VLOOKUP($A167,Table!$AL$5:$AS$286,Table!$AN$3,FALSE),"")</f>
        <v/>
      </c>
      <c r="BY167" t="str">
        <f>IF(BW167="","",Names!$K$3)</f>
        <v/>
      </c>
      <c r="BZ167" t="str">
        <f>IF(BW167="","",Names!$C$11)</f>
        <v/>
      </c>
      <c r="CA167" t="str">
        <f>IFERROR(VLOOKUP($A167,Table!$AL$5:$AS$286,Table!$AQ$3,FALSE),"")</f>
        <v/>
      </c>
      <c r="CC167" s="224" t="str">
        <f>IF(BW167="","",CONCATENATE(BW167,Names!$H$3,BX167,Names!$J$3,BY167,Names!$L$3,BZ167,Names!$N$3,CA167))</f>
        <v/>
      </c>
      <c r="CF167" t="str">
        <f>IFERROR(VLOOKUP($A167,Table!$AV$5:$BI$286,Table!$AW$3,FALSE),"")</f>
        <v/>
      </c>
      <c r="CG167" t="str">
        <f>IFERROR(VLOOKUP($A167,Table!$AV$5:$BI$286,Table!$AX$3,FALSE),"")</f>
        <v/>
      </c>
      <c r="CH167" t="str">
        <f>IF(CF167="","",Names!$K$3)</f>
        <v/>
      </c>
      <c r="CI167" t="str">
        <f>IF(CF167="","",Names!$C$11)</f>
        <v/>
      </c>
      <c r="CJ167" t="str">
        <f>IFERROR(VLOOKUP($A167,Table!$AV$5:$BI$286,Table!$BC$3,FALSE),"")</f>
        <v/>
      </c>
      <c r="CL167" s="224" t="str">
        <f>IF(CF167="","",CONCATENATE(CF167,Names!$H$3,CG167,Names!$J$3,CH167,Names!$L$3,CI167,Names!$N$3,CJ167))</f>
        <v/>
      </c>
      <c r="CO167" t="str">
        <f>IFERROR(VLOOKUP($A167,Table!$AV$5:$BI$286,Table!$AW$3,FALSE),"")</f>
        <v/>
      </c>
      <c r="CP167" t="str">
        <f>IFERROR(VLOOKUP($A167,Table!$AV$5:$BI$286,Table!$AX$3,FALSE),"")</f>
        <v/>
      </c>
      <c r="CQ167" t="str">
        <f>IF(CO167="","",Names!$K$3)</f>
        <v/>
      </c>
      <c r="CR167" t="str">
        <f>IF(CO167="","",Names!$C$11)</f>
        <v/>
      </c>
      <c r="CS167" t="str">
        <f>IFERROR(VLOOKUP($A167,Table!$AV$5:$BI$286,Table!$BF$3,FALSE),"")</f>
        <v/>
      </c>
      <c r="CU167" s="224" t="str">
        <f>IF(CO167="","",CONCATENATE(CO167,Names!$H$3,CP167,Names!$J$3,CQ167,Names!$L$3,CR167,Names!$N$3,CS167))</f>
        <v/>
      </c>
      <c r="CX167" t="str">
        <f>IFERROR(VLOOKUP($A167,Table!$AV$5:$BI$286,Table!$AW$3,FALSE),"")</f>
        <v/>
      </c>
      <c r="CY167" t="str">
        <f>IFERROR(VLOOKUP($A167,Table!$AV$5:$BI$286,Table!$AX$3,FALSE),"")</f>
        <v/>
      </c>
      <c r="CZ167" t="str">
        <f>IF(CX167="","",Names!$K$3)</f>
        <v/>
      </c>
      <c r="DA167" t="str">
        <f>IF(CX167="","",Names!$C$12)</f>
        <v/>
      </c>
      <c r="DB167" t="str">
        <f>IFERROR(VLOOKUP($A167,Table!$AV$5:$BI$286,Table!$BC$3,FALSE),"")</f>
        <v/>
      </c>
      <c r="DD167" s="224" t="str">
        <f>IF(CX167="","",CONCATENATE(CX167,Names!$H$3,CY167,Names!$J$3,CZ167,Names!$L$3,DA167,Names!$N$3,DB167))</f>
        <v/>
      </c>
      <c r="DG167" t="str">
        <f>IFERROR(VLOOKUP($A167,Table!$AV$5:$BI$286,Table!$AW$3,FALSE),"")</f>
        <v/>
      </c>
      <c r="DH167" t="str">
        <f>IFERROR(VLOOKUP($A167,Table!$AV$5:$BI$286,Table!$AX$3,FALSE),"")</f>
        <v/>
      </c>
      <c r="DI167" t="str">
        <f>IF(DG167="","",Names!$K$3)</f>
        <v/>
      </c>
      <c r="DJ167" t="str">
        <f>IF(DG167="","",Names!$C$24)</f>
        <v/>
      </c>
      <c r="DK167" t="str">
        <f>IFERROR(VLOOKUP($A167,Table!$AV$5:$BI$286,Table!$AY$3,FALSE),"")</f>
        <v/>
      </c>
      <c r="DM167" s="224" t="str">
        <f>IF(DG167="","",CONCATENATE(DG167,Names!$H$3,DH167,Names!$J$3,DI167,Names!$L$3,DJ167,Names!$N$3,DK167))</f>
        <v/>
      </c>
      <c r="DP167" s="1170" t="str">
        <f>IFERROR(VLOOKUP($A167,Table!$DI$5:$DO$286,Table!$DJ$3,FALSE),"")</f>
        <v/>
      </c>
      <c r="DQ167" s="1170" t="str">
        <f>IFERROR(VLOOKUP($A167,Table!$DI$5:$DO$286,Table!$DK$3,FALSE),"")</f>
        <v/>
      </c>
      <c r="DR167" s="1170" t="str">
        <f>IF(DP167="","",Names!$K$3)</f>
        <v/>
      </c>
      <c r="DS167" s="1170" t="str">
        <f>IF(DP167="","",Names!$C$26)</f>
        <v/>
      </c>
      <c r="DT167" s="1170" t="str">
        <f>IFERROR(VLOOKUP($A167,Table!$DI$5:$DO$286,Table!$DM$3,FALSE),"")</f>
        <v/>
      </c>
      <c r="DV167" s="224" t="str">
        <f>IF(DP167="","",CONCATENATE(DP167,Names!$H$3,DQ167,Names!$J$3,DR167,Names!$L$3,DS167,Names!$N$3,DT167))</f>
        <v/>
      </c>
      <c r="DY167" s="1170" t="str">
        <f>IFERROR(VLOOKUP($A167,Table!$DI$5:$DO$286,Table!$DJ$3,FALSE),"")</f>
        <v/>
      </c>
      <c r="DZ167" s="1170" t="str">
        <f>IFERROR(VLOOKUP($A167,Table!$DI$5:$DO$286,Table!$DK$3,FALSE),"")</f>
        <v/>
      </c>
      <c r="EA167" s="1170" t="str">
        <f>IF(DY167="","",Names!$K$3)</f>
        <v/>
      </c>
      <c r="EB167" s="1170" t="str">
        <f>IF(DY167="","",Names!$C$25)</f>
        <v/>
      </c>
      <c r="EC167" s="1170" t="str">
        <f>IFERROR(VLOOKUP($A167,Table!$DI$5:$DO$286,Table!$DM$3,FALSE),"")</f>
        <v/>
      </c>
      <c r="EE167" s="224" t="str">
        <f>IF(DY167="","",CONCATENATE(DY167,Names!$H$3,DZ167,Names!$J$3,EA167,Names!$L$3,EB167,Names!$N$3,EC167))</f>
        <v/>
      </c>
      <c r="EH167" t="str">
        <f>IFERROR(VLOOKUP($A167,TCS_C!$R$9:$U$10046,TCS_C!$S$5,FALSE),"")</f>
        <v/>
      </c>
      <c r="EI167" t="str">
        <f>IFERROR(VLOOKUP($A167,TCS_C!$R$9:$U$10046,TCS_C!$T$5,FALSE),"")</f>
        <v/>
      </c>
      <c r="EJ167" t="str">
        <f>IF(EH167="","",Names!$K$3)</f>
        <v/>
      </c>
      <c r="EK167" t="str">
        <f>IF(EH167="","",Names!$C$17)</f>
        <v/>
      </c>
      <c r="EL167" t="str">
        <f>IFERROR(VLOOKUP($A167,TCS_C!$R$9:$U$10046,TCS_C!$U$5,FALSE),"")</f>
        <v/>
      </c>
      <c r="EN167" s="224" t="str">
        <f>IF(EH167="","",CONCATENATE(EH167,Names!$H$3,EI167,Names!$J$3,EJ167,Names!$L$3,EK167,Names!$N$3,EL167))</f>
        <v/>
      </c>
      <c r="EQ167" t="str">
        <f>IFERROR(VLOOKUP($A167,Table!BT203:$BY$286,Table!$BU$3,FALSE),"")</f>
        <v/>
      </c>
      <c r="ER167" t="str">
        <f>IFERROR(VLOOKUP($A167,Table!BT203:$BY$286,Table!$BV$3,FALSE),"")</f>
        <v/>
      </c>
      <c r="ES167" t="str">
        <f>IF(EQ167="","",Names!$K$3)</f>
        <v/>
      </c>
      <c r="ET167" t="str">
        <f>IFERROR(VLOOKUP($A167,Table!BT203:$BY$286,Table!$BW$3,FALSE),"")</f>
        <v/>
      </c>
      <c r="EU167" t="str">
        <f>IFERROR(VLOOKUP($A167,Table!BT203:$BY$286,Table!$BX$3,FALSE),"")</f>
        <v/>
      </c>
      <c r="EW167" s="224" t="str">
        <f>IF(EQ167="","",CONCATENATE(EQ167,Names!$H$3,ER167,Names!$J$3,ES167,Names!$L$3,ET167,Names!$N$3,EU167))</f>
        <v/>
      </c>
      <c r="FB167" t="str">
        <f>IF(EZ167="","",Names!$K$3)</f>
        <v/>
      </c>
      <c r="FF167" s="224" t="str">
        <f>IF(EZ167="","",CONCATENATE(EZ167,Names!$H$3,FA167,Names!$J$3,FB167,Names!$L$3,FC167,Names!$N$3,FD167))</f>
        <v/>
      </c>
      <c r="FG167" s="1266" t="str">
        <f>IF(EZ167="","",CONCATENATE(FC167,Names!$N$3,FD167))</f>
        <v/>
      </c>
    </row>
    <row r="168" spans="1:163">
      <c r="A168" s="72">
        <v>165</v>
      </c>
      <c r="C168" t="str">
        <f>IFERROR(VLOOKUP($A168,Table!$AL$5:$AS$286,Table!$AM$3,FALSE),"")</f>
        <v/>
      </c>
      <c r="D168" t="str">
        <f>IFERROR(VLOOKUP($A168,Table!$AL$5:$AS$286,Table!$AN$3,FALSE),"")</f>
        <v/>
      </c>
      <c r="E168" t="str">
        <f>IF(C168="","",Names!$K$3)</f>
        <v/>
      </c>
      <c r="F168" t="str">
        <f>IF(C168="","",Names!$C$5)</f>
        <v/>
      </c>
      <c r="G168" t="str">
        <f>IFERROR(VLOOKUP($A168,Table!$AL$5:$AS$286,Table!$AO$3,FALSE),"")</f>
        <v/>
      </c>
      <c r="I168" s="224" t="str">
        <f>IF(C168="","",CONCATENATE(C168,Names!$H$3,D168,Names!$J$3,E168,Names!$L$3,F168,Names!$N$3,G168))</f>
        <v/>
      </c>
      <c r="L168" s="1170" t="str">
        <f>IFERROR(VLOOKUP($A168,Table!$AV$5:$BK$286,Table!$AW$3,FALSE),"")</f>
        <v/>
      </c>
      <c r="M168" s="1170" t="str">
        <f>IFERROR(VLOOKUP($A168,Table!$AV$5:$BK$286,Table!$AX$3,FALSE),"")</f>
        <v/>
      </c>
      <c r="N168" s="1170" t="str">
        <f>IF(L168="","",Names!$K$3)</f>
        <v/>
      </c>
      <c r="O168" s="1170" t="str">
        <f>IF(L168="","",Names!$C$9)</f>
        <v/>
      </c>
      <c r="P168" s="1170" t="str">
        <f>IFERROR(VLOOKUP($A168,Table!$AV$5:$BK$286,Table!$AY$3,FALSE),"")</f>
        <v/>
      </c>
      <c r="R168" s="224" t="str">
        <f>IF(L168="","",CONCATENATE(L168,Names!$H$3,M168,Names!$J$3,N168,Names!$L$3,O168,Names!$N$3,P168))</f>
        <v/>
      </c>
      <c r="U168" t="str">
        <f>IFERROR(VLOOKUP($A168,Table!$AV$5:$BI$286,Table!$AW$3,FALSE),"")</f>
        <v/>
      </c>
      <c r="V168" t="str">
        <f>IFERROR(VLOOKUP($A168,Table!$AV$5:$BI$286,Table!$AX$3,FALSE),"")</f>
        <v/>
      </c>
      <c r="W168" t="str">
        <f>IF(U168="","",Names!$K$3)</f>
        <v/>
      </c>
      <c r="X168" t="str">
        <f>IF(U168="","",Names!$C$6)</f>
        <v/>
      </c>
      <c r="Y168" t="str">
        <f>IFERROR(VLOOKUP($A168,Table!$AV$5:$BI$286,Table!$AY$3,FALSE),"")</f>
        <v/>
      </c>
      <c r="AA168" s="224" t="str">
        <f>IF(U168="","",CONCATENATE(U168,Names!$H$3,V168,Names!$J$3,W168,Names!$L$3,X168,Names!$N$3,Y168))</f>
        <v/>
      </c>
      <c r="AD168" t="str">
        <f>IFERROR(VLOOKUP($A168,Table!$AV$5:$BI$286,Table!$AW$3,FALSE),"")</f>
        <v/>
      </c>
      <c r="AE168" t="str">
        <f>IFERROR(VLOOKUP($A168,Table!$AV$5:$BI$286,Table!$AX$3,FALSE),"")</f>
        <v/>
      </c>
      <c r="AF168" t="str">
        <f>IF(AD168="","",Names!$K$3)</f>
        <v/>
      </c>
      <c r="AG168" t="str">
        <f>IF(AD168="","",Names!$C$7)</f>
        <v/>
      </c>
      <c r="AH168" t="str">
        <f>IFERROR(VLOOKUP($A168,Table!$AV$5:$BI$286,Table!$AY$3,FALSE),"")</f>
        <v/>
      </c>
      <c r="AJ168" s="224" t="str">
        <f>IF(AD168="","",CONCATENATE(AD168,Names!$H$3,AE168,Names!$J$3,AF168,Names!$L$3,AG168,Names!$N$3,AH168))</f>
        <v/>
      </c>
      <c r="AM168" t="str">
        <f>IFERROR(VLOOKUP($A168,Table!$AV$5:$BI$286,Table!$AW$3,FALSE),"")</f>
        <v/>
      </c>
      <c r="AN168" t="str">
        <f>IFERROR(VLOOKUP($A168,Table!$AV$5:$BI$286,Table!$AX$3,FALSE),"")</f>
        <v/>
      </c>
      <c r="AO168" t="str">
        <f>IF(AM168="","",Names!$K$3)</f>
        <v/>
      </c>
      <c r="AP168" t="str">
        <f>IF(AM168="","",Names!$C$8)</f>
        <v/>
      </c>
      <c r="AQ168" t="str">
        <f>IFERROR(VLOOKUP($A168,Table!$AV$5:$BI$286,Table!$AY$3,FALSE),"")</f>
        <v/>
      </c>
      <c r="AS168" s="224" t="str">
        <f>IF(AM168="","",CONCATENATE(AM168,Names!$H$3,AN168,Names!$J$3,AO168,Names!$L$3,AP168,Names!$N$3,AQ168))</f>
        <v/>
      </c>
      <c r="AV168" t="str">
        <f>IFERROR(VLOOKUP($A168,Table!$AL$5:$AS$286,Table!$AM$3,FALSE),"")</f>
        <v/>
      </c>
      <c r="AW168" t="str">
        <f>IFERROR(VLOOKUP($A168,Table!$AL$5:$AS$286,Table!$AN$3,FALSE),"")</f>
        <v/>
      </c>
      <c r="AX168" t="str">
        <f>IF(AV168="","",Names!$K$3)</f>
        <v/>
      </c>
      <c r="AY168" t="str">
        <f>IF(AV168="","",Names!$C$10)</f>
        <v/>
      </c>
      <c r="AZ168" t="str">
        <f>IFERROR(VLOOKUP($A168,Table!$AL$5:$AS$286,Table!$AQ$3,FALSE),"")</f>
        <v/>
      </c>
      <c r="BB168" s="224" t="str">
        <f>IF(AV168="","",CONCATENATE(AV168,Names!$H$3,AW168,Names!$J$3,AX168,Names!$L$3,AY168,Names!$N$3,AZ168))</f>
        <v/>
      </c>
      <c r="BE168" t="str">
        <f>IFERROR(VLOOKUP($A168,Table!$AV$5:$BI$286,Table!$AW$3,FALSE),"")</f>
        <v/>
      </c>
      <c r="BF168" t="str">
        <f>IFERROR(VLOOKUP($A168,Table!$AV$5:$BI$286,Table!$AX$3,FALSE),"")</f>
        <v/>
      </c>
      <c r="BG168" t="str">
        <f>IF(BE168="","",Names!$K$3)</f>
        <v/>
      </c>
      <c r="BH168" t="str">
        <f>IF(BE168="","",Names!$C$10)</f>
        <v/>
      </c>
      <c r="BI168" t="str">
        <f>IFERROR(VLOOKUP($A168,Table!$AV$5:$BI$286,Table!$BC$3,FALSE),"")</f>
        <v/>
      </c>
      <c r="BK168" s="224" t="str">
        <f>IF(BE168="","",CONCATENATE(BE168,Names!$H$3,BF168,Names!$J$3,BG168,Names!$L$3,BH168,Names!$N$3,BI168))</f>
        <v/>
      </c>
      <c r="BN168" t="str">
        <f>IFERROR(VLOOKUP($A168,Table!$AV$5:$BI$286,Table!$AW$3,FALSE),"")</f>
        <v/>
      </c>
      <c r="BO168" t="str">
        <f>IFERROR(VLOOKUP($A168,Table!$AV$5:$BI$286,Table!$AX$3,FALSE),"")</f>
        <v/>
      </c>
      <c r="BP168" t="str">
        <f>IF(BN168="","",Names!$K$3)</f>
        <v/>
      </c>
      <c r="BQ168" t="str">
        <f>IF(BN168="","",Names!$C$10)</f>
        <v/>
      </c>
      <c r="BR168" t="str">
        <f>IFERROR(VLOOKUP($A168,Table!$AV$5:$BI$286,Table!$BF$3,FALSE),"")</f>
        <v/>
      </c>
      <c r="BT168" s="224" t="str">
        <f>IF(BN168="","",CONCATENATE(BN168,Names!$H$3,BO168,Names!$J$3,BP168,Names!$L$3,BQ168,Names!$N$3,BR168))</f>
        <v/>
      </c>
      <c r="BW168" t="str">
        <f>IFERROR(VLOOKUP($A168,Table!$AL$5:$AS$286,Table!$AM$3,FALSE),"")</f>
        <v/>
      </c>
      <c r="BX168" t="str">
        <f>IFERROR(VLOOKUP($A168,Table!$AL$5:$AS$286,Table!$AN$3,FALSE),"")</f>
        <v/>
      </c>
      <c r="BY168" t="str">
        <f>IF(BW168="","",Names!$K$3)</f>
        <v/>
      </c>
      <c r="BZ168" t="str">
        <f>IF(BW168="","",Names!$C$11)</f>
        <v/>
      </c>
      <c r="CA168" t="str">
        <f>IFERROR(VLOOKUP($A168,Table!$AL$5:$AS$286,Table!$AQ$3,FALSE),"")</f>
        <v/>
      </c>
      <c r="CC168" s="224" t="str">
        <f>IF(BW168="","",CONCATENATE(BW168,Names!$H$3,BX168,Names!$J$3,BY168,Names!$L$3,BZ168,Names!$N$3,CA168))</f>
        <v/>
      </c>
      <c r="CF168" t="str">
        <f>IFERROR(VLOOKUP($A168,Table!$AV$5:$BI$286,Table!$AW$3,FALSE),"")</f>
        <v/>
      </c>
      <c r="CG168" t="str">
        <f>IFERROR(VLOOKUP($A168,Table!$AV$5:$BI$286,Table!$AX$3,FALSE),"")</f>
        <v/>
      </c>
      <c r="CH168" t="str">
        <f>IF(CF168="","",Names!$K$3)</f>
        <v/>
      </c>
      <c r="CI168" t="str">
        <f>IF(CF168="","",Names!$C$11)</f>
        <v/>
      </c>
      <c r="CJ168" t="str">
        <f>IFERROR(VLOOKUP($A168,Table!$AV$5:$BI$286,Table!$BC$3,FALSE),"")</f>
        <v/>
      </c>
      <c r="CL168" s="224" t="str">
        <f>IF(CF168="","",CONCATENATE(CF168,Names!$H$3,CG168,Names!$J$3,CH168,Names!$L$3,CI168,Names!$N$3,CJ168))</f>
        <v/>
      </c>
      <c r="CO168" t="str">
        <f>IFERROR(VLOOKUP($A168,Table!$AV$5:$BI$286,Table!$AW$3,FALSE),"")</f>
        <v/>
      </c>
      <c r="CP168" t="str">
        <f>IFERROR(VLOOKUP($A168,Table!$AV$5:$BI$286,Table!$AX$3,FALSE),"")</f>
        <v/>
      </c>
      <c r="CQ168" t="str">
        <f>IF(CO168="","",Names!$K$3)</f>
        <v/>
      </c>
      <c r="CR168" t="str">
        <f>IF(CO168="","",Names!$C$11)</f>
        <v/>
      </c>
      <c r="CS168" t="str">
        <f>IFERROR(VLOOKUP($A168,Table!$AV$5:$BI$286,Table!$BF$3,FALSE),"")</f>
        <v/>
      </c>
      <c r="CU168" s="224" t="str">
        <f>IF(CO168="","",CONCATENATE(CO168,Names!$H$3,CP168,Names!$J$3,CQ168,Names!$L$3,CR168,Names!$N$3,CS168))</f>
        <v/>
      </c>
      <c r="CX168" t="str">
        <f>IFERROR(VLOOKUP($A168,Table!$AV$5:$BI$286,Table!$AW$3,FALSE),"")</f>
        <v/>
      </c>
      <c r="CY168" t="str">
        <f>IFERROR(VLOOKUP($A168,Table!$AV$5:$BI$286,Table!$AX$3,FALSE),"")</f>
        <v/>
      </c>
      <c r="CZ168" t="str">
        <f>IF(CX168="","",Names!$K$3)</f>
        <v/>
      </c>
      <c r="DA168" t="str">
        <f>IF(CX168="","",Names!$C$12)</f>
        <v/>
      </c>
      <c r="DB168" t="str">
        <f>IFERROR(VLOOKUP($A168,Table!$AV$5:$BI$286,Table!$BC$3,FALSE),"")</f>
        <v/>
      </c>
      <c r="DD168" s="224" t="str">
        <f>IF(CX168="","",CONCATENATE(CX168,Names!$H$3,CY168,Names!$J$3,CZ168,Names!$L$3,DA168,Names!$N$3,DB168))</f>
        <v/>
      </c>
      <c r="DG168" t="str">
        <f>IFERROR(VLOOKUP($A168,Table!$AV$5:$BI$286,Table!$AW$3,FALSE),"")</f>
        <v/>
      </c>
      <c r="DH168" t="str">
        <f>IFERROR(VLOOKUP($A168,Table!$AV$5:$BI$286,Table!$AX$3,FALSE),"")</f>
        <v/>
      </c>
      <c r="DI168" t="str">
        <f>IF(DG168="","",Names!$K$3)</f>
        <v/>
      </c>
      <c r="DJ168" t="str">
        <f>IF(DG168="","",Names!$C$24)</f>
        <v/>
      </c>
      <c r="DK168" t="str">
        <f>IFERROR(VLOOKUP($A168,Table!$AV$5:$BI$286,Table!$AY$3,FALSE),"")</f>
        <v/>
      </c>
      <c r="DM168" s="224" t="str">
        <f>IF(DG168="","",CONCATENATE(DG168,Names!$H$3,DH168,Names!$J$3,DI168,Names!$L$3,DJ168,Names!$N$3,DK168))</f>
        <v/>
      </c>
      <c r="DP168" s="1170" t="str">
        <f>IFERROR(VLOOKUP($A168,Table!$DI$5:$DO$286,Table!$DJ$3,FALSE),"")</f>
        <v/>
      </c>
      <c r="DQ168" s="1170" t="str">
        <f>IFERROR(VLOOKUP($A168,Table!$DI$5:$DO$286,Table!$DK$3,FALSE),"")</f>
        <v/>
      </c>
      <c r="DR168" s="1170" t="str">
        <f>IF(DP168="","",Names!$K$3)</f>
        <v/>
      </c>
      <c r="DS168" s="1170" t="str">
        <f>IF(DP168="","",Names!$C$26)</f>
        <v/>
      </c>
      <c r="DT168" s="1170" t="str">
        <f>IFERROR(VLOOKUP($A168,Table!$DI$5:$DO$286,Table!$DM$3,FALSE),"")</f>
        <v/>
      </c>
      <c r="DV168" s="224" t="str">
        <f>IF(DP168="","",CONCATENATE(DP168,Names!$H$3,DQ168,Names!$J$3,DR168,Names!$L$3,DS168,Names!$N$3,DT168))</f>
        <v/>
      </c>
      <c r="DY168" s="1170" t="str">
        <f>IFERROR(VLOOKUP($A168,Table!$DI$5:$DO$286,Table!$DJ$3,FALSE),"")</f>
        <v/>
      </c>
      <c r="DZ168" s="1170" t="str">
        <f>IFERROR(VLOOKUP($A168,Table!$DI$5:$DO$286,Table!$DK$3,FALSE),"")</f>
        <v/>
      </c>
      <c r="EA168" s="1170" t="str">
        <f>IF(DY168="","",Names!$K$3)</f>
        <v/>
      </c>
      <c r="EB168" s="1170" t="str">
        <f>IF(DY168="","",Names!$C$25)</f>
        <v/>
      </c>
      <c r="EC168" s="1170" t="str">
        <f>IFERROR(VLOOKUP($A168,Table!$DI$5:$DO$286,Table!$DM$3,FALSE),"")</f>
        <v/>
      </c>
      <c r="EE168" s="224" t="str">
        <f>IF(DY168="","",CONCATENATE(DY168,Names!$H$3,DZ168,Names!$J$3,EA168,Names!$L$3,EB168,Names!$N$3,EC168))</f>
        <v/>
      </c>
      <c r="EH168" t="str">
        <f>IFERROR(VLOOKUP($A168,TCS_C!$R$9:$U$10046,TCS_C!$S$5,FALSE),"")</f>
        <v/>
      </c>
      <c r="EI168" t="str">
        <f>IFERROR(VLOOKUP($A168,TCS_C!$R$9:$U$10046,TCS_C!$T$5,FALSE),"")</f>
        <v/>
      </c>
      <c r="EJ168" t="str">
        <f>IF(EH168="","",Names!$K$3)</f>
        <v/>
      </c>
      <c r="EK168" t="str">
        <f>IF(EH168="","",Names!$C$17)</f>
        <v/>
      </c>
      <c r="EL168" t="str">
        <f>IFERROR(VLOOKUP($A168,TCS_C!$R$9:$U$10046,TCS_C!$U$5,FALSE),"")</f>
        <v/>
      </c>
      <c r="EN168" s="224" t="str">
        <f>IF(EH168="","",CONCATENATE(EH168,Names!$H$3,EI168,Names!$J$3,EJ168,Names!$L$3,EK168,Names!$N$3,EL168))</f>
        <v/>
      </c>
      <c r="EQ168" t="str">
        <f>IFERROR(VLOOKUP($A168,Table!BT204:$BY$286,Table!$BU$3,FALSE),"")</f>
        <v/>
      </c>
      <c r="ER168" t="str">
        <f>IFERROR(VLOOKUP($A168,Table!BT204:$BY$286,Table!$BV$3,FALSE),"")</f>
        <v/>
      </c>
      <c r="ES168" t="str">
        <f>IF(EQ168="","",Names!$K$3)</f>
        <v/>
      </c>
      <c r="ET168" t="str">
        <f>IFERROR(VLOOKUP($A168,Table!BT204:$BY$286,Table!$BW$3,FALSE),"")</f>
        <v/>
      </c>
      <c r="EU168" t="str">
        <f>IFERROR(VLOOKUP($A168,Table!BT204:$BY$286,Table!$BX$3,FALSE),"")</f>
        <v/>
      </c>
      <c r="EW168" s="224" t="str">
        <f>IF(EQ168="","",CONCATENATE(EQ168,Names!$H$3,ER168,Names!$J$3,ES168,Names!$L$3,ET168,Names!$N$3,EU168))</f>
        <v/>
      </c>
      <c r="FB168" t="str">
        <f>IF(EZ168="","",Names!$K$3)</f>
        <v/>
      </c>
      <c r="FF168" s="224" t="str">
        <f>IF(EZ168="","",CONCATENATE(EZ168,Names!$H$3,FA168,Names!$J$3,FB168,Names!$L$3,FC168,Names!$N$3,FD168))</f>
        <v/>
      </c>
      <c r="FG168" s="1266" t="str">
        <f>IF(EZ168="","",CONCATENATE(FC168,Names!$N$3,FD168))</f>
        <v/>
      </c>
    </row>
    <row r="169" spans="1:163">
      <c r="A169" s="72">
        <v>166</v>
      </c>
      <c r="C169" t="str">
        <f>IFERROR(VLOOKUP($A169,Table!$AL$5:$AS$286,Table!$AM$3,FALSE),"")</f>
        <v/>
      </c>
      <c r="D169" t="str">
        <f>IFERROR(VLOOKUP($A169,Table!$AL$5:$AS$286,Table!$AN$3,FALSE),"")</f>
        <v/>
      </c>
      <c r="E169" t="str">
        <f>IF(C169="","",Names!$K$3)</f>
        <v/>
      </c>
      <c r="F169" t="str">
        <f>IF(C169="","",Names!$C$5)</f>
        <v/>
      </c>
      <c r="G169" t="str">
        <f>IFERROR(VLOOKUP($A169,Table!$AL$5:$AS$286,Table!$AO$3,FALSE),"")</f>
        <v/>
      </c>
      <c r="I169" s="224" t="str">
        <f>IF(C169="","",CONCATENATE(C169,Names!$H$3,D169,Names!$J$3,E169,Names!$L$3,F169,Names!$N$3,G169))</f>
        <v/>
      </c>
      <c r="L169" s="1170" t="str">
        <f>IFERROR(VLOOKUP($A169,Table!$AV$5:$BK$286,Table!$AW$3,FALSE),"")</f>
        <v/>
      </c>
      <c r="M169" s="1170" t="str">
        <f>IFERROR(VLOOKUP($A169,Table!$AV$5:$BK$286,Table!$AX$3,FALSE),"")</f>
        <v/>
      </c>
      <c r="N169" s="1170" t="str">
        <f>IF(L169="","",Names!$K$3)</f>
        <v/>
      </c>
      <c r="O169" s="1170" t="str">
        <f>IF(L169="","",Names!$C$9)</f>
        <v/>
      </c>
      <c r="P169" s="1170" t="str">
        <f>IFERROR(VLOOKUP($A169,Table!$AV$5:$BK$286,Table!$AY$3,FALSE),"")</f>
        <v/>
      </c>
      <c r="R169" s="224" t="str">
        <f>IF(L169="","",CONCATENATE(L169,Names!$H$3,M169,Names!$J$3,N169,Names!$L$3,O169,Names!$N$3,P169))</f>
        <v/>
      </c>
      <c r="U169" t="str">
        <f>IFERROR(VLOOKUP($A169,Table!$AV$5:$BI$286,Table!$AW$3,FALSE),"")</f>
        <v/>
      </c>
      <c r="V169" t="str">
        <f>IFERROR(VLOOKUP($A169,Table!$AV$5:$BI$286,Table!$AX$3,FALSE),"")</f>
        <v/>
      </c>
      <c r="W169" t="str">
        <f>IF(U169="","",Names!$K$3)</f>
        <v/>
      </c>
      <c r="X169" t="str">
        <f>IF(U169="","",Names!$C$6)</f>
        <v/>
      </c>
      <c r="Y169" t="str">
        <f>IFERROR(VLOOKUP($A169,Table!$AV$5:$BI$286,Table!$AY$3,FALSE),"")</f>
        <v/>
      </c>
      <c r="AA169" s="224" t="str">
        <f>IF(U169="","",CONCATENATE(U169,Names!$H$3,V169,Names!$J$3,W169,Names!$L$3,X169,Names!$N$3,Y169))</f>
        <v/>
      </c>
      <c r="AD169" t="str">
        <f>IFERROR(VLOOKUP($A169,Table!$AV$5:$BI$286,Table!$AW$3,FALSE),"")</f>
        <v/>
      </c>
      <c r="AE169" t="str">
        <f>IFERROR(VLOOKUP($A169,Table!$AV$5:$BI$286,Table!$AX$3,FALSE),"")</f>
        <v/>
      </c>
      <c r="AF169" t="str">
        <f>IF(AD169="","",Names!$K$3)</f>
        <v/>
      </c>
      <c r="AG169" t="str">
        <f>IF(AD169="","",Names!$C$7)</f>
        <v/>
      </c>
      <c r="AH169" t="str">
        <f>IFERROR(VLOOKUP($A169,Table!$AV$5:$BI$286,Table!$AY$3,FALSE),"")</f>
        <v/>
      </c>
      <c r="AJ169" s="224" t="str">
        <f>IF(AD169="","",CONCATENATE(AD169,Names!$H$3,AE169,Names!$J$3,AF169,Names!$L$3,AG169,Names!$N$3,AH169))</f>
        <v/>
      </c>
      <c r="AM169" t="str">
        <f>IFERROR(VLOOKUP($A169,Table!$AV$5:$BI$286,Table!$AW$3,FALSE),"")</f>
        <v/>
      </c>
      <c r="AN169" t="str">
        <f>IFERROR(VLOOKUP($A169,Table!$AV$5:$BI$286,Table!$AX$3,FALSE),"")</f>
        <v/>
      </c>
      <c r="AO169" t="str">
        <f>IF(AM169="","",Names!$K$3)</f>
        <v/>
      </c>
      <c r="AP169" t="str">
        <f>IF(AM169="","",Names!$C$8)</f>
        <v/>
      </c>
      <c r="AQ169" t="str">
        <f>IFERROR(VLOOKUP($A169,Table!$AV$5:$BI$286,Table!$AY$3,FALSE),"")</f>
        <v/>
      </c>
      <c r="AS169" s="224" t="str">
        <f>IF(AM169="","",CONCATENATE(AM169,Names!$H$3,AN169,Names!$J$3,AO169,Names!$L$3,AP169,Names!$N$3,AQ169))</f>
        <v/>
      </c>
      <c r="AV169" t="str">
        <f>IFERROR(VLOOKUP($A169,Table!$AL$5:$AS$286,Table!$AM$3,FALSE),"")</f>
        <v/>
      </c>
      <c r="AW169" t="str">
        <f>IFERROR(VLOOKUP($A169,Table!$AL$5:$AS$286,Table!$AN$3,FALSE),"")</f>
        <v/>
      </c>
      <c r="AX169" t="str">
        <f>IF(AV169="","",Names!$K$3)</f>
        <v/>
      </c>
      <c r="AY169" t="str">
        <f>IF(AV169="","",Names!$C$10)</f>
        <v/>
      </c>
      <c r="AZ169" t="str">
        <f>IFERROR(VLOOKUP($A169,Table!$AL$5:$AS$286,Table!$AQ$3,FALSE),"")</f>
        <v/>
      </c>
      <c r="BB169" s="224" t="str">
        <f>IF(AV169="","",CONCATENATE(AV169,Names!$H$3,AW169,Names!$J$3,AX169,Names!$L$3,AY169,Names!$N$3,AZ169))</f>
        <v/>
      </c>
      <c r="BE169" t="str">
        <f>IFERROR(VLOOKUP($A169,Table!$AV$5:$BI$286,Table!$AW$3,FALSE),"")</f>
        <v/>
      </c>
      <c r="BF169" t="str">
        <f>IFERROR(VLOOKUP($A169,Table!$AV$5:$BI$286,Table!$AX$3,FALSE),"")</f>
        <v/>
      </c>
      <c r="BG169" t="str">
        <f>IF(BE169="","",Names!$K$3)</f>
        <v/>
      </c>
      <c r="BH169" t="str">
        <f>IF(BE169="","",Names!$C$10)</f>
        <v/>
      </c>
      <c r="BI169" t="str">
        <f>IFERROR(VLOOKUP($A169,Table!$AV$5:$BI$286,Table!$BC$3,FALSE),"")</f>
        <v/>
      </c>
      <c r="BK169" s="224" t="str">
        <f>IF(BE169="","",CONCATENATE(BE169,Names!$H$3,BF169,Names!$J$3,BG169,Names!$L$3,BH169,Names!$N$3,BI169))</f>
        <v/>
      </c>
      <c r="BN169" t="str">
        <f>IFERROR(VLOOKUP($A169,Table!$AV$5:$BI$286,Table!$AW$3,FALSE),"")</f>
        <v/>
      </c>
      <c r="BO169" t="str">
        <f>IFERROR(VLOOKUP($A169,Table!$AV$5:$BI$286,Table!$AX$3,FALSE),"")</f>
        <v/>
      </c>
      <c r="BP169" t="str">
        <f>IF(BN169="","",Names!$K$3)</f>
        <v/>
      </c>
      <c r="BQ169" t="str">
        <f>IF(BN169="","",Names!$C$10)</f>
        <v/>
      </c>
      <c r="BR169" t="str">
        <f>IFERROR(VLOOKUP($A169,Table!$AV$5:$BI$286,Table!$BF$3,FALSE),"")</f>
        <v/>
      </c>
      <c r="BT169" s="224" t="str">
        <f>IF(BN169="","",CONCATENATE(BN169,Names!$H$3,BO169,Names!$J$3,BP169,Names!$L$3,BQ169,Names!$N$3,BR169))</f>
        <v/>
      </c>
      <c r="BW169" t="str">
        <f>IFERROR(VLOOKUP($A169,Table!$AL$5:$AS$286,Table!$AM$3,FALSE),"")</f>
        <v/>
      </c>
      <c r="BX169" t="str">
        <f>IFERROR(VLOOKUP($A169,Table!$AL$5:$AS$286,Table!$AN$3,FALSE),"")</f>
        <v/>
      </c>
      <c r="BY169" t="str">
        <f>IF(BW169="","",Names!$K$3)</f>
        <v/>
      </c>
      <c r="BZ169" t="str">
        <f>IF(BW169="","",Names!$C$11)</f>
        <v/>
      </c>
      <c r="CA169" t="str">
        <f>IFERROR(VLOOKUP($A169,Table!$AL$5:$AS$286,Table!$AQ$3,FALSE),"")</f>
        <v/>
      </c>
      <c r="CC169" s="224" t="str">
        <f>IF(BW169="","",CONCATENATE(BW169,Names!$H$3,BX169,Names!$J$3,BY169,Names!$L$3,BZ169,Names!$N$3,CA169))</f>
        <v/>
      </c>
      <c r="CF169" t="str">
        <f>IFERROR(VLOOKUP($A169,Table!$AV$5:$BI$286,Table!$AW$3,FALSE),"")</f>
        <v/>
      </c>
      <c r="CG169" t="str">
        <f>IFERROR(VLOOKUP($A169,Table!$AV$5:$BI$286,Table!$AX$3,FALSE),"")</f>
        <v/>
      </c>
      <c r="CH169" t="str">
        <f>IF(CF169="","",Names!$K$3)</f>
        <v/>
      </c>
      <c r="CI169" t="str">
        <f>IF(CF169="","",Names!$C$11)</f>
        <v/>
      </c>
      <c r="CJ169" t="str">
        <f>IFERROR(VLOOKUP($A169,Table!$AV$5:$BI$286,Table!$BC$3,FALSE),"")</f>
        <v/>
      </c>
      <c r="CL169" s="224" t="str">
        <f>IF(CF169="","",CONCATENATE(CF169,Names!$H$3,CG169,Names!$J$3,CH169,Names!$L$3,CI169,Names!$N$3,CJ169))</f>
        <v/>
      </c>
      <c r="CO169" t="str">
        <f>IFERROR(VLOOKUP($A169,Table!$AV$5:$BI$286,Table!$AW$3,FALSE),"")</f>
        <v/>
      </c>
      <c r="CP169" t="str">
        <f>IFERROR(VLOOKUP($A169,Table!$AV$5:$BI$286,Table!$AX$3,FALSE),"")</f>
        <v/>
      </c>
      <c r="CQ169" t="str">
        <f>IF(CO169="","",Names!$K$3)</f>
        <v/>
      </c>
      <c r="CR169" t="str">
        <f>IF(CO169="","",Names!$C$11)</f>
        <v/>
      </c>
      <c r="CS169" t="str">
        <f>IFERROR(VLOOKUP($A169,Table!$AV$5:$BI$286,Table!$BF$3,FALSE),"")</f>
        <v/>
      </c>
      <c r="CU169" s="224" t="str">
        <f>IF(CO169="","",CONCATENATE(CO169,Names!$H$3,CP169,Names!$J$3,CQ169,Names!$L$3,CR169,Names!$N$3,CS169))</f>
        <v/>
      </c>
      <c r="CX169" t="str">
        <f>IFERROR(VLOOKUP($A169,Table!$AV$5:$BI$286,Table!$AW$3,FALSE),"")</f>
        <v/>
      </c>
      <c r="CY169" t="str">
        <f>IFERROR(VLOOKUP($A169,Table!$AV$5:$BI$286,Table!$AX$3,FALSE),"")</f>
        <v/>
      </c>
      <c r="CZ169" t="str">
        <f>IF(CX169="","",Names!$K$3)</f>
        <v/>
      </c>
      <c r="DA169" t="str">
        <f>IF(CX169="","",Names!$C$12)</f>
        <v/>
      </c>
      <c r="DB169" t="str">
        <f>IFERROR(VLOOKUP($A169,Table!$AV$5:$BI$286,Table!$BC$3,FALSE),"")</f>
        <v/>
      </c>
      <c r="DD169" s="224" t="str">
        <f>IF(CX169="","",CONCATENATE(CX169,Names!$H$3,CY169,Names!$J$3,CZ169,Names!$L$3,DA169,Names!$N$3,DB169))</f>
        <v/>
      </c>
      <c r="DG169" t="str">
        <f>IFERROR(VLOOKUP($A169,Table!$AV$5:$BI$286,Table!$AW$3,FALSE),"")</f>
        <v/>
      </c>
      <c r="DH169" t="str">
        <f>IFERROR(VLOOKUP($A169,Table!$AV$5:$BI$286,Table!$AX$3,FALSE),"")</f>
        <v/>
      </c>
      <c r="DI169" t="str">
        <f>IF(DG169="","",Names!$K$3)</f>
        <v/>
      </c>
      <c r="DJ169" t="str">
        <f>IF(DG169="","",Names!$C$24)</f>
        <v/>
      </c>
      <c r="DK169" t="str">
        <f>IFERROR(VLOOKUP($A169,Table!$AV$5:$BI$286,Table!$AY$3,FALSE),"")</f>
        <v/>
      </c>
      <c r="DM169" s="224" t="str">
        <f>IF(DG169="","",CONCATENATE(DG169,Names!$H$3,DH169,Names!$J$3,DI169,Names!$L$3,DJ169,Names!$N$3,DK169))</f>
        <v/>
      </c>
      <c r="DP169" s="1170" t="str">
        <f>IFERROR(VLOOKUP($A169,Table!$DI$5:$DO$286,Table!$DJ$3,FALSE),"")</f>
        <v/>
      </c>
      <c r="DQ169" s="1170" t="str">
        <f>IFERROR(VLOOKUP($A169,Table!$DI$5:$DO$286,Table!$DK$3,FALSE),"")</f>
        <v/>
      </c>
      <c r="DR169" s="1170" t="str">
        <f>IF(DP169="","",Names!$K$3)</f>
        <v/>
      </c>
      <c r="DS169" s="1170" t="str">
        <f>IF(DP169="","",Names!$C$26)</f>
        <v/>
      </c>
      <c r="DT169" s="1170" t="str">
        <f>IFERROR(VLOOKUP($A169,Table!$DI$5:$DO$286,Table!$DM$3,FALSE),"")</f>
        <v/>
      </c>
      <c r="DV169" s="224" t="str">
        <f>IF(DP169="","",CONCATENATE(DP169,Names!$H$3,DQ169,Names!$J$3,DR169,Names!$L$3,DS169,Names!$N$3,DT169))</f>
        <v/>
      </c>
      <c r="DY169" s="1170" t="str">
        <f>IFERROR(VLOOKUP($A169,Table!$DI$5:$DO$286,Table!$DJ$3,FALSE),"")</f>
        <v/>
      </c>
      <c r="DZ169" s="1170" t="str">
        <f>IFERROR(VLOOKUP($A169,Table!$DI$5:$DO$286,Table!$DK$3,FALSE),"")</f>
        <v/>
      </c>
      <c r="EA169" s="1170" t="str">
        <f>IF(DY169="","",Names!$K$3)</f>
        <v/>
      </c>
      <c r="EB169" s="1170" t="str">
        <f>IF(DY169="","",Names!$C$25)</f>
        <v/>
      </c>
      <c r="EC169" s="1170" t="str">
        <f>IFERROR(VLOOKUP($A169,Table!$DI$5:$DO$286,Table!$DM$3,FALSE),"")</f>
        <v/>
      </c>
      <c r="EE169" s="224" t="str">
        <f>IF(DY169="","",CONCATENATE(DY169,Names!$H$3,DZ169,Names!$J$3,EA169,Names!$L$3,EB169,Names!$N$3,EC169))</f>
        <v/>
      </c>
      <c r="EH169" t="str">
        <f>IFERROR(VLOOKUP($A169,TCS_C!$R$9:$U$10046,TCS_C!$S$5,FALSE),"")</f>
        <v/>
      </c>
      <c r="EI169" t="str">
        <f>IFERROR(VLOOKUP($A169,TCS_C!$R$9:$U$10046,TCS_C!$T$5,FALSE),"")</f>
        <v/>
      </c>
      <c r="EJ169" t="str">
        <f>IF(EH169="","",Names!$K$3)</f>
        <v/>
      </c>
      <c r="EK169" t="str">
        <f>IF(EH169="","",Names!$C$17)</f>
        <v/>
      </c>
      <c r="EL169" t="str">
        <f>IFERROR(VLOOKUP($A169,TCS_C!$R$9:$U$10046,TCS_C!$U$5,FALSE),"")</f>
        <v/>
      </c>
      <c r="EN169" s="224" t="str">
        <f>IF(EH169="","",CONCATENATE(EH169,Names!$H$3,EI169,Names!$J$3,EJ169,Names!$L$3,EK169,Names!$N$3,EL169))</f>
        <v/>
      </c>
      <c r="EQ169" t="str">
        <f>IFERROR(VLOOKUP($A169,Table!BT205:$BY$286,Table!$BU$3,FALSE),"")</f>
        <v/>
      </c>
      <c r="ER169" t="str">
        <f>IFERROR(VLOOKUP($A169,Table!BT205:$BY$286,Table!$BV$3,FALSE),"")</f>
        <v/>
      </c>
      <c r="ES169" t="str">
        <f>IF(EQ169="","",Names!$K$3)</f>
        <v/>
      </c>
      <c r="ET169" t="str">
        <f>IFERROR(VLOOKUP($A169,Table!BT205:$BY$286,Table!$BW$3,FALSE),"")</f>
        <v/>
      </c>
      <c r="EU169" t="str">
        <f>IFERROR(VLOOKUP($A169,Table!BT205:$BY$286,Table!$BX$3,FALSE),"")</f>
        <v/>
      </c>
      <c r="EW169" s="224" t="str">
        <f>IF(EQ169="","",CONCATENATE(EQ169,Names!$H$3,ER169,Names!$J$3,ES169,Names!$L$3,ET169,Names!$N$3,EU169))</f>
        <v/>
      </c>
      <c r="FB169" t="str">
        <f>IF(EZ169="","",Names!$K$3)</f>
        <v/>
      </c>
      <c r="FF169" s="224" t="str">
        <f>IF(EZ169="","",CONCATENATE(EZ169,Names!$H$3,FA169,Names!$J$3,FB169,Names!$L$3,FC169,Names!$N$3,FD169))</f>
        <v/>
      </c>
      <c r="FG169" s="1266" t="str">
        <f>IF(EZ169="","",CONCATENATE(FC169,Names!$N$3,FD169))</f>
        <v/>
      </c>
    </row>
    <row r="170" spans="1:163">
      <c r="A170" s="72">
        <v>167</v>
      </c>
      <c r="C170" t="str">
        <f>IFERROR(VLOOKUP($A170,Table!$AL$5:$AS$286,Table!$AM$3,FALSE),"")</f>
        <v/>
      </c>
      <c r="D170" t="str">
        <f>IFERROR(VLOOKUP($A170,Table!$AL$5:$AS$286,Table!$AN$3,FALSE),"")</f>
        <v/>
      </c>
      <c r="E170" t="str">
        <f>IF(C170="","",Names!$K$3)</f>
        <v/>
      </c>
      <c r="F170" t="str">
        <f>IF(C170="","",Names!$C$5)</f>
        <v/>
      </c>
      <c r="G170" t="str">
        <f>IFERROR(VLOOKUP($A170,Table!$AL$5:$AS$286,Table!$AO$3,FALSE),"")</f>
        <v/>
      </c>
      <c r="I170" s="224" t="str">
        <f>IF(C170="","",CONCATENATE(C170,Names!$H$3,D170,Names!$J$3,E170,Names!$L$3,F170,Names!$N$3,G170))</f>
        <v/>
      </c>
      <c r="L170" s="1170" t="str">
        <f>IFERROR(VLOOKUP($A170,Table!$AV$5:$BK$286,Table!$AW$3,FALSE),"")</f>
        <v/>
      </c>
      <c r="M170" s="1170" t="str">
        <f>IFERROR(VLOOKUP($A170,Table!$AV$5:$BK$286,Table!$AX$3,FALSE),"")</f>
        <v/>
      </c>
      <c r="N170" s="1170" t="str">
        <f>IF(L170="","",Names!$K$3)</f>
        <v/>
      </c>
      <c r="O170" s="1170" t="str">
        <f>IF(L170="","",Names!$C$9)</f>
        <v/>
      </c>
      <c r="P170" s="1170" t="str">
        <f>IFERROR(VLOOKUP($A170,Table!$AV$5:$BK$286,Table!$AY$3,FALSE),"")</f>
        <v/>
      </c>
      <c r="R170" s="224" t="str">
        <f>IF(L170="","",CONCATENATE(L170,Names!$H$3,M170,Names!$J$3,N170,Names!$L$3,O170,Names!$N$3,P170))</f>
        <v/>
      </c>
      <c r="U170" t="str">
        <f>IFERROR(VLOOKUP($A170,Table!$AV$5:$BI$286,Table!$AW$3,FALSE),"")</f>
        <v/>
      </c>
      <c r="V170" t="str">
        <f>IFERROR(VLOOKUP($A170,Table!$AV$5:$BI$286,Table!$AX$3,FALSE),"")</f>
        <v/>
      </c>
      <c r="W170" t="str">
        <f>IF(U170="","",Names!$K$3)</f>
        <v/>
      </c>
      <c r="X170" t="str">
        <f>IF(U170="","",Names!$C$6)</f>
        <v/>
      </c>
      <c r="Y170" t="str">
        <f>IFERROR(VLOOKUP($A170,Table!$AV$5:$BI$286,Table!$AY$3,FALSE),"")</f>
        <v/>
      </c>
      <c r="AA170" s="224" t="str">
        <f>IF(U170="","",CONCATENATE(U170,Names!$H$3,V170,Names!$J$3,W170,Names!$L$3,X170,Names!$N$3,Y170))</f>
        <v/>
      </c>
      <c r="AD170" t="str">
        <f>IFERROR(VLOOKUP($A170,Table!$AV$5:$BI$286,Table!$AW$3,FALSE),"")</f>
        <v/>
      </c>
      <c r="AE170" t="str">
        <f>IFERROR(VLOOKUP($A170,Table!$AV$5:$BI$286,Table!$AX$3,FALSE),"")</f>
        <v/>
      </c>
      <c r="AF170" t="str">
        <f>IF(AD170="","",Names!$K$3)</f>
        <v/>
      </c>
      <c r="AG170" t="str">
        <f>IF(AD170="","",Names!$C$7)</f>
        <v/>
      </c>
      <c r="AH170" t="str">
        <f>IFERROR(VLOOKUP($A170,Table!$AV$5:$BI$286,Table!$AY$3,FALSE),"")</f>
        <v/>
      </c>
      <c r="AJ170" s="224" t="str">
        <f>IF(AD170="","",CONCATENATE(AD170,Names!$H$3,AE170,Names!$J$3,AF170,Names!$L$3,AG170,Names!$N$3,AH170))</f>
        <v/>
      </c>
      <c r="AM170" t="str">
        <f>IFERROR(VLOOKUP($A170,Table!$AV$5:$BI$286,Table!$AW$3,FALSE),"")</f>
        <v/>
      </c>
      <c r="AN170" t="str">
        <f>IFERROR(VLOOKUP($A170,Table!$AV$5:$BI$286,Table!$AX$3,FALSE),"")</f>
        <v/>
      </c>
      <c r="AO170" t="str">
        <f>IF(AM170="","",Names!$K$3)</f>
        <v/>
      </c>
      <c r="AP170" t="str">
        <f>IF(AM170="","",Names!$C$8)</f>
        <v/>
      </c>
      <c r="AQ170" t="str">
        <f>IFERROR(VLOOKUP($A170,Table!$AV$5:$BI$286,Table!$AY$3,FALSE),"")</f>
        <v/>
      </c>
      <c r="AS170" s="224" t="str">
        <f>IF(AM170="","",CONCATENATE(AM170,Names!$H$3,AN170,Names!$J$3,AO170,Names!$L$3,AP170,Names!$N$3,AQ170))</f>
        <v/>
      </c>
      <c r="AV170" t="str">
        <f>IFERROR(VLOOKUP($A170,Table!$AL$5:$AS$286,Table!$AM$3,FALSE),"")</f>
        <v/>
      </c>
      <c r="AW170" t="str">
        <f>IFERROR(VLOOKUP($A170,Table!$AL$5:$AS$286,Table!$AN$3,FALSE),"")</f>
        <v/>
      </c>
      <c r="AX170" t="str">
        <f>IF(AV170="","",Names!$K$3)</f>
        <v/>
      </c>
      <c r="AY170" t="str">
        <f>IF(AV170="","",Names!$C$10)</f>
        <v/>
      </c>
      <c r="AZ170" t="str">
        <f>IFERROR(VLOOKUP($A170,Table!$AL$5:$AS$286,Table!$AQ$3,FALSE),"")</f>
        <v/>
      </c>
      <c r="BB170" s="224" t="str">
        <f>IF(AV170="","",CONCATENATE(AV170,Names!$H$3,AW170,Names!$J$3,AX170,Names!$L$3,AY170,Names!$N$3,AZ170))</f>
        <v/>
      </c>
      <c r="BE170" t="str">
        <f>IFERROR(VLOOKUP($A170,Table!$AV$5:$BI$286,Table!$AW$3,FALSE),"")</f>
        <v/>
      </c>
      <c r="BF170" t="str">
        <f>IFERROR(VLOOKUP($A170,Table!$AV$5:$BI$286,Table!$AX$3,FALSE),"")</f>
        <v/>
      </c>
      <c r="BG170" t="str">
        <f>IF(BE170="","",Names!$K$3)</f>
        <v/>
      </c>
      <c r="BH170" t="str">
        <f>IF(BE170="","",Names!$C$10)</f>
        <v/>
      </c>
      <c r="BI170" t="str">
        <f>IFERROR(VLOOKUP($A170,Table!$AV$5:$BI$286,Table!$BC$3,FALSE),"")</f>
        <v/>
      </c>
      <c r="BK170" s="224" t="str">
        <f>IF(BE170="","",CONCATENATE(BE170,Names!$H$3,BF170,Names!$J$3,BG170,Names!$L$3,BH170,Names!$N$3,BI170))</f>
        <v/>
      </c>
      <c r="BN170" t="str">
        <f>IFERROR(VLOOKUP($A170,Table!$AV$5:$BI$286,Table!$AW$3,FALSE),"")</f>
        <v/>
      </c>
      <c r="BO170" t="str">
        <f>IFERROR(VLOOKUP($A170,Table!$AV$5:$BI$286,Table!$AX$3,FALSE),"")</f>
        <v/>
      </c>
      <c r="BP170" t="str">
        <f>IF(BN170="","",Names!$K$3)</f>
        <v/>
      </c>
      <c r="BQ170" t="str">
        <f>IF(BN170="","",Names!$C$10)</f>
        <v/>
      </c>
      <c r="BR170" t="str">
        <f>IFERROR(VLOOKUP($A170,Table!$AV$5:$BI$286,Table!$BF$3,FALSE),"")</f>
        <v/>
      </c>
      <c r="BT170" s="224" t="str">
        <f>IF(BN170="","",CONCATENATE(BN170,Names!$H$3,BO170,Names!$J$3,BP170,Names!$L$3,BQ170,Names!$N$3,BR170))</f>
        <v/>
      </c>
      <c r="BW170" t="str">
        <f>IFERROR(VLOOKUP($A170,Table!$AL$5:$AS$286,Table!$AM$3,FALSE),"")</f>
        <v/>
      </c>
      <c r="BX170" t="str">
        <f>IFERROR(VLOOKUP($A170,Table!$AL$5:$AS$286,Table!$AN$3,FALSE),"")</f>
        <v/>
      </c>
      <c r="BY170" t="str">
        <f>IF(BW170="","",Names!$K$3)</f>
        <v/>
      </c>
      <c r="BZ170" t="str">
        <f>IF(BW170="","",Names!$C$11)</f>
        <v/>
      </c>
      <c r="CA170" t="str">
        <f>IFERROR(VLOOKUP($A170,Table!$AL$5:$AS$286,Table!$AQ$3,FALSE),"")</f>
        <v/>
      </c>
      <c r="CC170" s="224" t="str">
        <f>IF(BW170="","",CONCATENATE(BW170,Names!$H$3,BX170,Names!$J$3,BY170,Names!$L$3,BZ170,Names!$N$3,CA170))</f>
        <v/>
      </c>
      <c r="CF170" t="str">
        <f>IFERROR(VLOOKUP($A170,Table!$AV$5:$BI$286,Table!$AW$3,FALSE),"")</f>
        <v/>
      </c>
      <c r="CG170" t="str">
        <f>IFERROR(VLOOKUP($A170,Table!$AV$5:$BI$286,Table!$AX$3,FALSE),"")</f>
        <v/>
      </c>
      <c r="CH170" t="str">
        <f>IF(CF170="","",Names!$K$3)</f>
        <v/>
      </c>
      <c r="CI170" t="str">
        <f>IF(CF170="","",Names!$C$11)</f>
        <v/>
      </c>
      <c r="CJ170" t="str">
        <f>IFERROR(VLOOKUP($A170,Table!$AV$5:$BI$286,Table!$BC$3,FALSE),"")</f>
        <v/>
      </c>
      <c r="CL170" s="224" t="str">
        <f>IF(CF170="","",CONCATENATE(CF170,Names!$H$3,CG170,Names!$J$3,CH170,Names!$L$3,CI170,Names!$N$3,CJ170))</f>
        <v/>
      </c>
      <c r="CO170" t="str">
        <f>IFERROR(VLOOKUP($A170,Table!$AV$5:$BI$286,Table!$AW$3,FALSE),"")</f>
        <v/>
      </c>
      <c r="CP170" t="str">
        <f>IFERROR(VLOOKUP($A170,Table!$AV$5:$BI$286,Table!$AX$3,FALSE),"")</f>
        <v/>
      </c>
      <c r="CQ170" t="str">
        <f>IF(CO170="","",Names!$K$3)</f>
        <v/>
      </c>
      <c r="CR170" t="str">
        <f>IF(CO170="","",Names!$C$11)</f>
        <v/>
      </c>
      <c r="CS170" t="str">
        <f>IFERROR(VLOOKUP($A170,Table!$AV$5:$BI$286,Table!$BF$3,FALSE),"")</f>
        <v/>
      </c>
      <c r="CU170" s="224" t="str">
        <f>IF(CO170="","",CONCATENATE(CO170,Names!$H$3,CP170,Names!$J$3,CQ170,Names!$L$3,CR170,Names!$N$3,CS170))</f>
        <v/>
      </c>
      <c r="CX170" t="str">
        <f>IFERROR(VLOOKUP($A170,Table!$AV$5:$BI$286,Table!$AW$3,FALSE),"")</f>
        <v/>
      </c>
      <c r="CY170" t="str">
        <f>IFERROR(VLOOKUP($A170,Table!$AV$5:$BI$286,Table!$AX$3,FALSE),"")</f>
        <v/>
      </c>
      <c r="CZ170" t="str">
        <f>IF(CX170="","",Names!$K$3)</f>
        <v/>
      </c>
      <c r="DA170" t="str">
        <f>IF(CX170="","",Names!$C$12)</f>
        <v/>
      </c>
      <c r="DB170" t="str">
        <f>IFERROR(VLOOKUP($A170,Table!$AV$5:$BI$286,Table!$BC$3,FALSE),"")</f>
        <v/>
      </c>
      <c r="DD170" s="224" t="str">
        <f>IF(CX170="","",CONCATENATE(CX170,Names!$H$3,CY170,Names!$J$3,CZ170,Names!$L$3,DA170,Names!$N$3,DB170))</f>
        <v/>
      </c>
      <c r="DG170" t="str">
        <f>IFERROR(VLOOKUP($A170,Table!$AV$5:$BI$286,Table!$AW$3,FALSE),"")</f>
        <v/>
      </c>
      <c r="DH170" t="str">
        <f>IFERROR(VLOOKUP($A170,Table!$AV$5:$BI$286,Table!$AX$3,FALSE),"")</f>
        <v/>
      </c>
      <c r="DI170" t="str">
        <f>IF(DG170="","",Names!$K$3)</f>
        <v/>
      </c>
      <c r="DJ170" t="str">
        <f>IF(DG170="","",Names!$C$24)</f>
        <v/>
      </c>
      <c r="DK170" t="str">
        <f>IFERROR(VLOOKUP($A170,Table!$AV$5:$BI$286,Table!$AY$3,FALSE),"")</f>
        <v/>
      </c>
      <c r="DM170" s="224" t="str">
        <f>IF(DG170="","",CONCATENATE(DG170,Names!$H$3,DH170,Names!$J$3,DI170,Names!$L$3,DJ170,Names!$N$3,DK170))</f>
        <v/>
      </c>
      <c r="DP170" s="1170" t="str">
        <f>IFERROR(VLOOKUP($A170,Table!$DI$5:$DO$286,Table!$DJ$3,FALSE),"")</f>
        <v/>
      </c>
      <c r="DQ170" s="1170" t="str">
        <f>IFERROR(VLOOKUP($A170,Table!$DI$5:$DO$286,Table!$DK$3,FALSE),"")</f>
        <v/>
      </c>
      <c r="DR170" s="1170" t="str">
        <f>IF(DP170="","",Names!$K$3)</f>
        <v/>
      </c>
      <c r="DS170" s="1170" t="str">
        <f>IF(DP170="","",Names!$C$26)</f>
        <v/>
      </c>
      <c r="DT170" s="1170" t="str">
        <f>IFERROR(VLOOKUP($A170,Table!$DI$5:$DO$286,Table!$DM$3,FALSE),"")</f>
        <v/>
      </c>
      <c r="DV170" s="224" t="str">
        <f>IF(DP170="","",CONCATENATE(DP170,Names!$H$3,DQ170,Names!$J$3,DR170,Names!$L$3,DS170,Names!$N$3,DT170))</f>
        <v/>
      </c>
      <c r="DY170" s="1170" t="str">
        <f>IFERROR(VLOOKUP($A170,Table!$DI$5:$DO$286,Table!$DJ$3,FALSE),"")</f>
        <v/>
      </c>
      <c r="DZ170" s="1170" t="str">
        <f>IFERROR(VLOOKUP($A170,Table!$DI$5:$DO$286,Table!$DK$3,FALSE),"")</f>
        <v/>
      </c>
      <c r="EA170" s="1170" t="str">
        <f>IF(DY170="","",Names!$K$3)</f>
        <v/>
      </c>
      <c r="EB170" s="1170" t="str">
        <f>IF(DY170="","",Names!$C$25)</f>
        <v/>
      </c>
      <c r="EC170" s="1170" t="str">
        <f>IFERROR(VLOOKUP($A170,Table!$DI$5:$DO$286,Table!$DM$3,FALSE),"")</f>
        <v/>
      </c>
      <c r="EE170" s="224" t="str">
        <f>IF(DY170="","",CONCATENATE(DY170,Names!$H$3,DZ170,Names!$J$3,EA170,Names!$L$3,EB170,Names!$N$3,EC170))</f>
        <v/>
      </c>
      <c r="EH170" t="str">
        <f>IFERROR(VLOOKUP($A170,TCS_C!$R$9:$U$10046,TCS_C!$S$5,FALSE),"")</f>
        <v/>
      </c>
      <c r="EI170" t="str">
        <f>IFERROR(VLOOKUP($A170,TCS_C!$R$9:$U$10046,TCS_C!$T$5,FALSE),"")</f>
        <v/>
      </c>
      <c r="EJ170" t="str">
        <f>IF(EH170="","",Names!$K$3)</f>
        <v/>
      </c>
      <c r="EK170" t="str">
        <f>IF(EH170="","",Names!$C$17)</f>
        <v/>
      </c>
      <c r="EL170" t="str">
        <f>IFERROR(VLOOKUP($A170,TCS_C!$R$9:$U$10046,TCS_C!$U$5,FALSE),"")</f>
        <v/>
      </c>
      <c r="EN170" s="224" t="str">
        <f>IF(EH170="","",CONCATENATE(EH170,Names!$H$3,EI170,Names!$J$3,EJ170,Names!$L$3,EK170,Names!$N$3,EL170))</f>
        <v/>
      </c>
      <c r="EQ170" t="str">
        <f>IFERROR(VLOOKUP($A170,Table!BT206:$BY$286,Table!$BU$3,FALSE),"")</f>
        <v/>
      </c>
      <c r="ER170" t="str">
        <f>IFERROR(VLOOKUP($A170,Table!BT206:$BY$286,Table!$BV$3,FALSE),"")</f>
        <v/>
      </c>
      <c r="ES170" t="str">
        <f>IF(EQ170="","",Names!$K$3)</f>
        <v/>
      </c>
      <c r="ET170" t="str">
        <f>IFERROR(VLOOKUP($A170,Table!BT206:$BY$286,Table!$BW$3,FALSE),"")</f>
        <v/>
      </c>
      <c r="EU170" t="str">
        <f>IFERROR(VLOOKUP($A170,Table!BT206:$BY$286,Table!$BX$3,FALSE),"")</f>
        <v/>
      </c>
      <c r="EW170" s="224" t="str">
        <f>IF(EQ170="","",CONCATENATE(EQ170,Names!$H$3,ER170,Names!$J$3,ES170,Names!$L$3,ET170,Names!$N$3,EU170))</f>
        <v/>
      </c>
      <c r="FB170" t="str">
        <f>IF(EZ170="","",Names!$K$3)</f>
        <v/>
      </c>
      <c r="FF170" s="224" t="str">
        <f>IF(EZ170="","",CONCATENATE(EZ170,Names!$H$3,FA170,Names!$J$3,FB170,Names!$L$3,FC170,Names!$N$3,FD170))</f>
        <v/>
      </c>
      <c r="FG170" s="1266" t="str">
        <f>IF(EZ170="","",CONCATENATE(FC170,Names!$N$3,FD170))</f>
        <v/>
      </c>
    </row>
    <row r="171" spans="1:163">
      <c r="A171" s="72">
        <v>168</v>
      </c>
      <c r="C171" t="str">
        <f>IFERROR(VLOOKUP($A171,Table!$AL$5:$AS$286,Table!$AM$3,FALSE),"")</f>
        <v/>
      </c>
      <c r="D171" t="str">
        <f>IFERROR(VLOOKUP($A171,Table!$AL$5:$AS$286,Table!$AN$3,FALSE),"")</f>
        <v/>
      </c>
      <c r="E171" t="str">
        <f>IF(C171="","",Names!$K$3)</f>
        <v/>
      </c>
      <c r="F171" t="str">
        <f>IF(C171="","",Names!$C$5)</f>
        <v/>
      </c>
      <c r="G171" t="str">
        <f>IFERROR(VLOOKUP($A171,Table!$AL$5:$AS$286,Table!$AO$3,FALSE),"")</f>
        <v/>
      </c>
      <c r="I171" s="224" t="str">
        <f>IF(C171="","",CONCATENATE(C171,Names!$H$3,D171,Names!$J$3,E171,Names!$L$3,F171,Names!$N$3,G171))</f>
        <v/>
      </c>
      <c r="L171" s="1170" t="str">
        <f>IFERROR(VLOOKUP($A171,Table!$AV$5:$BK$286,Table!$AW$3,FALSE),"")</f>
        <v/>
      </c>
      <c r="M171" s="1170" t="str">
        <f>IFERROR(VLOOKUP($A171,Table!$AV$5:$BK$286,Table!$AX$3,FALSE),"")</f>
        <v/>
      </c>
      <c r="N171" s="1170" t="str">
        <f>IF(L171="","",Names!$K$3)</f>
        <v/>
      </c>
      <c r="O171" s="1170" t="str">
        <f>IF(L171="","",Names!$C$9)</f>
        <v/>
      </c>
      <c r="P171" s="1170" t="str">
        <f>IFERROR(VLOOKUP($A171,Table!$AV$5:$BK$286,Table!$AY$3,FALSE),"")</f>
        <v/>
      </c>
      <c r="R171" s="224" t="str">
        <f>IF(L171="","",CONCATENATE(L171,Names!$H$3,M171,Names!$J$3,N171,Names!$L$3,O171,Names!$N$3,P171))</f>
        <v/>
      </c>
      <c r="U171" t="str">
        <f>IFERROR(VLOOKUP($A171,Table!$AV$5:$BI$286,Table!$AW$3,FALSE),"")</f>
        <v/>
      </c>
      <c r="V171" t="str">
        <f>IFERROR(VLOOKUP($A171,Table!$AV$5:$BI$286,Table!$AX$3,FALSE),"")</f>
        <v/>
      </c>
      <c r="W171" t="str">
        <f>IF(U171="","",Names!$K$3)</f>
        <v/>
      </c>
      <c r="X171" t="str">
        <f>IF(U171="","",Names!$C$6)</f>
        <v/>
      </c>
      <c r="Y171" t="str">
        <f>IFERROR(VLOOKUP($A171,Table!$AV$5:$BI$286,Table!$AY$3,FALSE),"")</f>
        <v/>
      </c>
      <c r="AA171" s="224" t="str">
        <f>IF(U171="","",CONCATENATE(U171,Names!$H$3,V171,Names!$J$3,W171,Names!$L$3,X171,Names!$N$3,Y171))</f>
        <v/>
      </c>
      <c r="AD171" t="str">
        <f>IFERROR(VLOOKUP($A171,Table!$AV$5:$BI$286,Table!$AW$3,FALSE),"")</f>
        <v/>
      </c>
      <c r="AE171" t="str">
        <f>IFERROR(VLOOKUP($A171,Table!$AV$5:$BI$286,Table!$AX$3,FALSE),"")</f>
        <v/>
      </c>
      <c r="AF171" t="str">
        <f>IF(AD171="","",Names!$K$3)</f>
        <v/>
      </c>
      <c r="AG171" t="str">
        <f>IF(AD171="","",Names!$C$7)</f>
        <v/>
      </c>
      <c r="AH171" t="str">
        <f>IFERROR(VLOOKUP($A171,Table!$AV$5:$BI$286,Table!$AY$3,FALSE),"")</f>
        <v/>
      </c>
      <c r="AJ171" s="224" t="str">
        <f>IF(AD171="","",CONCATENATE(AD171,Names!$H$3,AE171,Names!$J$3,AF171,Names!$L$3,AG171,Names!$N$3,AH171))</f>
        <v/>
      </c>
      <c r="AM171" t="str">
        <f>IFERROR(VLOOKUP($A171,Table!$AV$5:$BI$286,Table!$AW$3,FALSE),"")</f>
        <v/>
      </c>
      <c r="AN171" t="str">
        <f>IFERROR(VLOOKUP($A171,Table!$AV$5:$BI$286,Table!$AX$3,FALSE),"")</f>
        <v/>
      </c>
      <c r="AO171" t="str">
        <f>IF(AM171="","",Names!$K$3)</f>
        <v/>
      </c>
      <c r="AP171" t="str">
        <f>IF(AM171="","",Names!$C$8)</f>
        <v/>
      </c>
      <c r="AQ171" t="str">
        <f>IFERROR(VLOOKUP($A171,Table!$AV$5:$BI$286,Table!$AY$3,FALSE),"")</f>
        <v/>
      </c>
      <c r="AS171" s="224" t="str">
        <f>IF(AM171="","",CONCATENATE(AM171,Names!$H$3,AN171,Names!$J$3,AO171,Names!$L$3,AP171,Names!$N$3,AQ171))</f>
        <v/>
      </c>
      <c r="AV171" t="str">
        <f>IFERROR(VLOOKUP($A171,Table!$AL$5:$AS$286,Table!$AM$3,FALSE),"")</f>
        <v/>
      </c>
      <c r="AW171" t="str">
        <f>IFERROR(VLOOKUP($A171,Table!$AL$5:$AS$286,Table!$AN$3,FALSE),"")</f>
        <v/>
      </c>
      <c r="AX171" t="str">
        <f>IF(AV171="","",Names!$K$3)</f>
        <v/>
      </c>
      <c r="AY171" t="str">
        <f>IF(AV171="","",Names!$C$10)</f>
        <v/>
      </c>
      <c r="AZ171" t="str">
        <f>IFERROR(VLOOKUP($A171,Table!$AL$5:$AS$286,Table!$AQ$3,FALSE),"")</f>
        <v/>
      </c>
      <c r="BB171" s="224" t="str">
        <f>IF(AV171="","",CONCATENATE(AV171,Names!$H$3,AW171,Names!$J$3,AX171,Names!$L$3,AY171,Names!$N$3,AZ171))</f>
        <v/>
      </c>
      <c r="BE171" t="str">
        <f>IFERROR(VLOOKUP($A171,Table!$AV$5:$BI$286,Table!$AW$3,FALSE),"")</f>
        <v/>
      </c>
      <c r="BF171" t="str">
        <f>IFERROR(VLOOKUP($A171,Table!$AV$5:$BI$286,Table!$AX$3,FALSE),"")</f>
        <v/>
      </c>
      <c r="BG171" t="str">
        <f>IF(BE171="","",Names!$K$3)</f>
        <v/>
      </c>
      <c r="BH171" t="str">
        <f>IF(BE171="","",Names!$C$10)</f>
        <v/>
      </c>
      <c r="BI171" t="str">
        <f>IFERROR(VLOOKUP($A171,Table!$AV$5:$BI$286,Table!$BC$3,FALSE),"")</f>
        <v/>
      </c>
      <c r="BK171" s="224" t="str">
        <f>IF(BE171="","",CONCATENATE(BE171,Names!$H$3,BF171,Names!$J$3,BG171,Names!$L$3,BH171,Names!$N$3,BI171))</f>
        <v/>
      </c>
      <c r="BN171" t="str">
        <f>IFERROR(VLOOKUP($A171,Table!$AV$5:$BI$286,Table!$AW$3,FALSE),"")</f>
        <v/>
      </c>
      <c r="BO171" t="str">
        <f>IFERROR(VLOOKUP($A171,Table!$AV$5:$BI$286,Table!$AX$3,FALSE),"")</f>
        <v/>
      </c>
      <c r="BP171" t="str">
        <f>IF(BN171="","",Names!$K$3)</f>
        <v/>
      </c>
      <c r="BQ171" t="str">
        <f>IF(BN171="","",Names!$C$10)</f>
        <v/>
      </c>
      <c r="BR171" t="str">
        <f>IFERROR(VLOOKUP($A171,Table!$AV$5:$BI$286,Table!$BF$3,FALSE),"")</f>
        <v/>
      </c>
      <c r="BT171" s="224" t="str">
        <f>IF(BN171="","",CONCATENATE(BN171,Names!$H$3,BO171,Names!$J$3,BP171,Names!$L$3,BQ171,Names!$N$3,BR171))</f>
        <v/>
      </c>
      <c r="BW171" t="str">
        <f>IFERROR(VLOOKUP($A171,Table!$AL$5:$AS$286,Table!$AM$3,FALSE),"")</f>
        <v/>
      </c>
      <c r="BX171" t="str">
        <f>IFERROR(VLOOKUP($A171,Table!$AL$5:$AS$286,Table!$AN$3,FALSE),"")</f>
        <v/>
      </c>
      <c r="BY171" t="str">
        <f>IF(BW171="","",Names!$K$3)</f>
        <v/>
      </c>
      <c r="BZ171" t="str">
        <f>IF(BW171="","",Names!$C$11)</f>
        <v/>
      </c>
      <c r="CA171" t="str">
        <f>IFERROR(VLOOKUP($A171,Table!$AL$5:$AS$286,Table!$AQ$3,FALSE),"")</f>
        <v/>
      </c>
      <c r="CC171" s="224" t="str">
        <f>IF(BW171="","",CONCATENATE(BW171,Names!$H$3,BX171,Names!$J$3,BY171,Names!$L$3,BZ171,Names!$N$3,CA171))</f>
        <v/>
      </c>
      <c r="CF171" t="str">
        <f>IFERROR(VLOOKUP($A171,Table!$AV$5:$BI$286,Table!$AW$3,FALSE),"")</f>
        <v/>
      </c>
      <c r="CG171" t="str">
        <f>IFERROR(VLOOKUP($A171,Table!$AV$5:$BI$286,Table!$AX$3,FALSE),"")</f>
        <v/>
      </c>
      <c r="CH171" t="str">
        <f>IF(CF171="","",Names!$K$3)</f>
        <v/>
      </c>
      <c r="CI171" t="str">
        <f>IF(CF171="","",Names!$C$11)</f>
        <v/>
      </c>
      <c r="CJ171" t="str">
        <f>IFERROR(VLOOKUP($A171,Table!$AV$5:$BI$286,Table!$BC$3,FALSE),"")</f>
        <v/>
      </c>
      <c r="CL171" s="224" t="str">
        <f>IF(CF171="","",CONCATENATE(CF171,Names!$H$3,CG171,Names!$J$3,CH171,Names!$L$3,CI171,Names!$N$3,CJ171))</f>
        <v/>
      </c>
      <c r="CO171" t="str">
        <f>IFERROR(VLOOKUP($A171,Table!$AV$5:$BI$286,Table!$AW$3,FALSE),"")</f>
        <v/>
      </c>
      <c r="CP171" t="str">
        <f>IFERROR(VLOOKUP($A171,Table!$AV$5:$BI$286,Table!$AX$3,FALSE),"")</f>
        <v/>
      </c>
      <c r="CQ171" t="str">
        <f>IF(CO171="","",Names!$K$3)</f>
        <v/>
      </c>
      <c r="CR171" t="str">
        <f>IF(CO171="","",Names!$C$11)</f>
        <v/>
      </c>
      <c r="CS171" t="str">
        <f>IFERROR(VLOOKUP($A171,Table!$AV$5:$BI$286,Table!$BF$3,FALSE),"")</f>
        <v/>
      </c>
      <c r="CU171" s="224" t="str">
        <f>IF(CO171="","",CONCATENATE(CO171,Names!$H$3,CP171,Names!$J$3,CQ171,Names!$L$3,CR171,Names!$N$3,CS171))</f>
        <v/>
      </c>
      <c r="CX171" t="str">
        <f>IFERROR(VLOOKUP($A171,Table!$AV$5:$BI$286,Table!$AW$3,FALSE),"")</f>
        <v/>
      </c>
      <c r="CY171" t="str">
        <f>IFERROR(VLOOKUP($A171,Table!$AV$5:$BI$286,Table!$AX$3,FALSE),"")</f>
        <v/>
      </c>
      <c r="CZ171" t="str">
        <f>IF(CX171="","",Names!$K$3)</f>
        <v/>
      </c>
      <c r="DA171" t="str">
        <f>IF(CX171="","",Names!$C$12)</f>
        <v/>
      </c>
      <c r="DB171" t="str">
        <f>IFERROR(VLOOKUP($A171,Table!$AV$5:$BI$286,Table!$BC$3,FALSE),"")</f>
        <v/>
      </c>
      <c r="DD171" s="224" t="str">
        <f>IF(CX171="","",CONCATENATE(CX171,Names!$H$3,CY171,Names!$J$3,CZ171,Names!$L$3,DA171,Names!$N$3,DB171))</f>
        <v/>
      </c>
      <c r="DG171" t="str">
        <f>IFERROR(VLOOKUP($A171,Table!$AV$5:$BI$286,Table!$AW$3,FALSE),"")</f>
        <v/>
      </c>
      <c r="DH171" t="str">
        <f>IFERROR(VLOOKUP($A171,Table!$AV$5:$BI$286,Table!$AX$3,FALSE),"")</f>
        <v/>
      </c>
      <c r="DI171" t="str">
        <f>IF(DG171="","",Names!$K$3)</f>
        <v/>
      </c>
      <c r="DJ171" t="str">
        <f>IF(DG171="","",Names!$C$24)</f>
        <v/>
      </c>
      <c r="DK171" t="str">
        <f>IFERROR(VLOOKUP($A171,Table!$AV$5:$BI$286,Table!$AY$3,FALSE),"")</f>
        <v/>
      </c>
      <c r="DM171" s="224" t="str">
        <f>IF(DG171="","",CONCATENATE(DG171,Names!$H$3,DH171,Names!$J$3,DI171,Names!$L$3,DJ171,Names!$N$3,DK171))</f>
        <v/>
      </c>
      <c r="DP171" s="1170" t="str">
        <f>IFERROR(VLOOKUP($A171,Table!$DI$5:$DO$286,Table!$DJ$3,FALSE),"")</f>
        <v/>
      </c>
      <c r="DQ171" s="1170" t="str">
        <f>IFERROR(VLOOKUP($A171,Table!$DI$5:$DO$286,Table!$DK$3,FALSE),"")</f>
        <v/>
      </c>
      <c r="DR171" s="1170" t="str">
        <f>IF(DP171="","",Names!$K$3)</f>
        <v/>
      </c>
      <c r="DS171" s="1170" t="str">
        <f>IF(DP171="","",Names!$C$26)</f>
        <v/>
      </c>
      <c r="DT171" s="1170" t="str">
        <f>IFERROR(VLOOKUP($A171,Table!$DI$5:$DO$286,Table!$DM$3,FALSE),"")</f>
        <v/>
      </c>
      <c r="DV171" s="224" t="str">
        <f>IF(DP171="","",CONCATENATE(DP171,Names!$H$3,DQ171,Names!$J$3,DR171,Names!$L$3,DS171,Names!$N$3,DT171))</f>
        <v/>
      </c>
      <c r="DY171" s="1170" t="str">
        <f>IFERROR(VLOOKUP($A171,Table!$DI$5:$DO$286,Table!$DJ$3,FALSE),"")</f>
        <v/>
      </c>
      <c r="DZ171" s="1170" t="str">
        <f>IFERROR(VLOOKUP($A171,Table!$DI$5:$DO$286,Table!$DK$3,FALSE),"")</f>
        <v/>
      </c>
      <c r="EA171" s="1170" t="str">
        <f>IF(DY171="","",Names!$K$3)</f>
        <v/>
      </c>
      <c r="EB171" s="1170" t="str">
        <f>IF(DY171="","",Names!$C$25)</f>
        <v/>
      </c>
      <c r="EC171" s="1170" t="str">
        <f>IFERROR(VLOOKUP($A171,Table!$DI$5:$DO$286,Table!$DM$3,FALSE),"")</f>
        <v/>
      </c>
      <c r="EE171" s="224" t="str">
        <f>IF(DY171="","",CONCATENATE(DY171,Names!$H$3,DZ171,Names!$J$3,EA171,Names!$L$3,EB171,Names!$N$3,EC171))</f>
        <v/>
      </c>
      <c r="EH171" t="str">
        <f>IFERROR(VLOOKUP($A171,TCS_C!$R$9:$U$10046,TCS_C!$S$5,FALSE),"")</f>
        <v/>
      </c>
      <c r="EI171" t="str">
        <f>IFERROR(VLOOKUP($A171,TCS_C!$R$9:$U$10046,TCS_C!$T$5,FALSE),"")</f>
        <v/>
      </c>
      <c r="EJ171" t="str">
        <f>IF(EH171="","",Names!$K$3)</f>
        <v/>
      </c>
      <c r="EK171" t="str">
        <f>IF(EH171="","",Names!$C$17)</f>
        <v/>
      </c>
      <c r="EL171" t="str">
        <f>IFERROR(VLOOKUP($A171,TCS_C!$R$9:$U$10046,TCS_C!$U$5,FALSE),"")</f>
        <v/>
      </c>
      <c r="EN171" s="224" t="str">
        <f>IF(EH171="","",CONCATENATE(EH171,Names!$H$3,EI171,Names!$J$3,EJ171,Names!$L$3,EK171,Names!$N$3,EL171))</f>
        <v/>
      </c>
      <c r="EQ171" t="str">
        <f>IFERROR(VLOOKUP($A171,Table!BT207:$BY$286,Table!$BU$3,FALSE),"")</f>
        <v/>
      </c>
      <c r="ER171" t="str">
        <f>IFERROR(VLOOKUP($A171,Table!BT207:$BY$286,Table!$BV$3,FALSE),"")</f>
        <v/>
      </c>
      <c r="ES171" t="str">
        <f>IF(EQ171="","",Names!$K$3)</f>
        <v/>
      </c>
      <c r="ET171" t="str">
        <f>IFERROR(VLOOKUP($A171,Table!BT207:$BY$286,Table!$BW$3,FALSE),"")</f>
        <v/>
      </c>
      <c r="EU171" t="str">
        <f>IFERROR(VLOOKUP($A171,Table!BT207:$BY$286,Table!$BX$3,FALSE),"")</f>
        <v/>
      </c>
      <c r="EW171" s="224" t="str">
        <f>IF(EQ171="","",CONCATENATE(EQ171,Names!$H$3,ER171,Names!$J$3,ES171,Names!$L$3,ET171,Names!$N$3,EU171))</f>
        <v/>
      </c>
      <c r="FB171" t="str">
        <f>IF(EZ171="","",Names!$K$3)</f>
        <v/>
      </c>
      <c r="FF171" s="224" t="str">
        <f>IF(EZ171="","",CONCATENATE(EZ171,Names!$H$3,FA171,Names!$J$3,FB171,Names!$L$3,FC171,Names!$N$3,FD171))</f>
        <v/>
      </c>
      <c r="FG171" s="1266" t="str">
        <f>IF(EZ171="","",CONCATENATE(FC171,Names!$N$3,FD171))</f>
        <v/>
      </c>
    </row>
    <row r="172" spans="1:163">
      <c r="A172" s="72">
        <v>169</v>
      </c>
      <c r="C172" t="str">
        <f>IFERROR(VLOOKUP($A172,Table!$AL$5:$AS$286,Table!$AM$3,FALSE),"")</f>
        <v/>
      </c>
      <c r="D172" t="str">
        <f>IFERROR(VLOOKUP($A172,Table!$AL$5:$AS$286,Table!$AN$3,FALSE),"")</f>
        <v/>
      </c>
      <c r="E172" t="str">
        <f>IF(C172="","",Names!$K$3)</f>
        <v/>
      </c>
      <c r="F172" t="str">
        <f>IF(C172="","",Names!$C$5)</f>
        <v/>
      </c>
      <c r="G172" t="str">
        <f>IFERROR(VLOOKUP($A172,Table!$AL$5:$AS$286,Table!$AO$3,FALSE),"")</f>
        <v/>
      </c>
      <c r="I172" s="224" t="str">
        <f>IF(C172="","",CONCATENATE(C172,Names!$H$3,D172,Names!$J$3,E172,Names!$L$3,F172,Names!$N$3,G172))</f>
        <v/>
      </c>
      <c r="L172" s="1170" t="str">
        <f>IFERROR(VLOOKUP($A172,Table!$AV$5:$BK$286,Table!$AW$3,FALSE),"")</f>
        <v/>
      </c>
      <c r="M172" s="1170" t="str">
        <f>IFERROR(VLOOKUP($A172,Table!$AV$5:$BK$286,Table!$AX$3,FALSE),"")</f>
        <v/>
      </c>
      <c r="N172" s="1170" t="str">
        <f>IF(L172="","",Names!$K$3)</f>
        <v/>
      </c>
      <c r="O172" s="1170" t="str">
        <f>IF(L172="","",Names!$C$9)</f>
        <v/>
      </c>
      <c r="P172" s="1170" t="str">
        <f>IFERROR(VLOOKUP($A172,Table!$AV$5:$BK$286,Table!$AY$3,FALSE),"")</f>
        <v/>
      </c>
      <c r="R172" s="224" t="str">
        <f>IF(L172="","",CONCATENATE(L172,Names!$H$3,M172,Names!$J$3,N172,Names!$L$3,O172,Names!$N$3,P172))</f>
        <v/>
      </c>
      <c r="U172" t="str">
        <f>IFERROR(VLOOKUP($A172,Table!$AV$5:$BI$286,Table!$AW$3,FALSE),"")</f>
        <v/>
      </c>
      <c r="V172" t="str">
        <f>IFERROR(VLOOKUP($A172,Table!$AV$5:$BI$286,Table!$AX$3,FALSE),"")</f>
        <v/>
      </c>
      <c r="W172" t="str">
        <f>IF(U172="","",Names!$K$3)</f>
        <v/>
      </c>
      <c r="X172" t="str">
        <f>IF(U172="","",Names!$C$6)</f>
        <v/>
      </c>
      <c r="Y172" t="str">
        <f>IFERROR(VLOOKUP($A172,Table!$AV$5:$BI$286,Table!$AY$3,FALSE),"")</f>
        <v/>
      </c>
      <c r="AA172" s="224" t="str">
        <f>IF(U172="","",CONCATENATE(U172,Names!$H$3,V172,Names!$J$3,W172,Names!$L$3,X172,Names!$N$3,Y172))</f>
        <v/>
      </c>
      <c r="AD172" t="str">
        <f>IFERROR(VLOOKUP($A172,Table!$AV$5:$BI$286,Table!$AW$3,FALSE),"")</f>
        <v/>
      </c>
      <c r="AE172" t="str">
        <f>IFERROR(VLOOKUP($A172,Table!$AV$5:$BI$286,Table!$AX$3,FALSE),"")</f>
        <v/>
      </c>
      <c r="AF172" t="str">
        <f>IF(AD172="","",Names!$K$3)</f>
        <v/>
      </c>
      <c r="AG172" t="str">
        <f>IF(AD172="","",Names!$C$7)</f>
        <v/>
      </c>
      <c r="AH172" t="str">
        <f>IFERROR(VLOOKUP($A172,Table!$AV$5:$BI$286,Table!$AY$3,FALSE),"")</f>
        <v/>
      </c>
      <c r="AJ172" s="224" t="str">
        <f>IF(AD172="","",CONCATENATE(AD172,Names!$H$3,AE172,Names!$J$3,AF172,Names!$L$3,AG172,Names!$N$3,AH172))</f>
        <v/>
      </c>
      <c r="AM172" t="str">
        <f>IFERROR(VLOOKUP($A172,Table!$AV$5:$BI$286,Table!$AW$3,FALSE),"")</f>
        <v/>
      </c>
      <c r="AN172" t="str">
        <f>IFERROR(VLOOKUP($A172,Table!$AV$5:$BI$286,Table!$AX$3,FALSE),"")</f>
        <v/>
      </c>
      <c r="AO172" t="str">
        <f>IF(AM172="","",Names!$K$3)</f>
        <v/>
      </c>
      <c r="AP172" t="str">
        <f>IF(AM172="","",Names!$C$8)</f>
        <v/>
      </c>
      <c r="AQ172" t="str">
        <f>IFERROR(VLOOKUP($A172,Table!$AV$5:$BI$286,Table!$AY$3,FALSE),"")</f>
        <v/>
      </c>
      <c r="AS172" s="224" t="str">
        <f>IF(AM172="","",CONCATENATE(AM172,Names!$H$3,AN172,Names!$J$3,AO172,Names!$L$3,AP172,Names!$N$3,AQ172))</f>
        <v/>
      </c>
      <c r="AV172" t="str">
        <f>IFERROR(VLOOKUP($A172,Table!$AL$5:$AS$286,Table!$AM$3,FALSE),"")</f>
        <v/>
      </c>
      <c r="AW172" t="str">
        <f>IFERROR(VLOOKUP($A172,Table!$AL$5:$AS$286,Table!$AN$3,FALSE),"")</f>
        <v/>
      </c>
      <c r="AX172" t="str">
        <f>IF(AV172="","",Names!$K$3)</f>
        <v/>
      </c>
      <c r="AY172" t="str">
        <f>IF(AV172="","",Names!$C$10)</f>
        <v/>
      </c>
      <c r="AZ172" t="str">
        <f>IFERROR(VLOOKUP($A172,Table!$AL$5:$AS$286,Table!$AQ$3,FALSE),"")</f>
        <v/>
      </c>
      <c r="BB172" s="224" t="str">
        <f>IF(AV172="","",CONCATENATE(AV172,Names!$H$3,AW172,Names!$J$3,AX172,Names!$L$3,AY172,Names!$N$3,AZ172))</f>
        <v/>
      </c>
      <c r="BE172" t="str">
        <f>IFERROR(VLOOKUP($A172,Table!$AV$5:$BI$286,Table!$AW$3,FALSE),"")</f>
        <v/>
      </c>
      <c r="BF172" t="str">
        <f>IFERROR(VLOOKUP($A172,Table!$AV$5:$BI$286,Table!$AX$3,FALSE),"")</f>
        <v/>
      </c>
      <c r="BG172" t="str">
        <f>IF(BE172="","",Names!$K$3)</f>
        <v/>
      </c>
      <c r="BH172" t="str">
        <f>IF(BE172="","",Names!$C$10)</f>
        <v/>
      </c>
      <c r="BI172" t="str">
        <f>IFERROR(VLOOKUP($A172,Table!$AV$5:$BI$286,Table!$BC$3,FALSE),"")</f>
        <v/>
      </c>
      <c r="BK172" s="224" t="str">
        <f>IF(BE172="","",CONCATENATE(BE172,Names!$H$3,BF172,Names!$J$3,BG172,Names!$L$3,BH172,Names!$N$3,BI172))</f>
        <v/>
      </c>
      <c r="BN172" t="str">
        <f>IFERROR(VLOOKUP($A172,Table!$AV$5:$BI$286,Table!$AW$3,FALSE),"")</f>
        <v/>
      </c>
      <c r="BO172" t="str">
        <f>IFERROR(VLOOKUP($A172,Table!$AV$5:$BI$286,Table!$AX$3,FALSE),"")</f>
        <v/>
      </c>
      <c r="BP172" t="str">
        <f>IF(BN172="","",Names!$K$3)</f>
        <v/>
      </c>
      <c r="BQ172" t="str">
        <f>IF(BN172="","",Names!$C$10)</f>
        <v/>
      </c>
      <c r="BR172" t="str">
        <f>IFERROR(VLOOKUP($A172,Table!$AV$5:$BI$286,Table!$BF$3,FALSE),"")</f>
        <v/>
      </c>
      <c r="BT172" s="224" t="str">
        <f>IF(BN172="","",CONCATENATE(BN172,Names!$H$3,BO172,Names!$J$3,BP172,Names!$L$3,BQ172,Names!$N$3,BR172))</f>
        <v/>
      </c>
      <c r="BW172" t="str">
        <f>IFERROR(VLOOKUP($A172,Table!$AL$5:$AS$286,Table!$AM$3,FALSE),"")</f>
        <v/>
      </c>
      <c r="BX172" t="str">
        <f>IFERROR(VLOOKUP($A172,Table!$AL$5:$AS$286,Table!$AN$3,FALSE),"")</f>
        <v/>
      </c>
      <c r="BY172" t="str">
        <f>IF(BW172="","",Names!$K$3)</f>
        <v/>
      </c>
      <c r="BZ172" t="str">
        <f>IF(BW172="","",Names!$C$11)</f>
        <v/>
      </c>
      <c r="CA172" t="str">
        <f>IFERROR(VLOOKUP($A172,Table!$AL$5:$AS$286,Table!$AQ$3,FALSE),"")</f>
        <v/>
      </c>
      <c r="CC172" s="224" t="str">
        <f>IF(BW172="","",CONCATENATE(BW172,Names!$H$3,BX172,Names!$J$3,BY172,Names!$L$3,BZ172,Names!$N$3,CA172))</f>
        <v/>
      </c>
      <c r="CF172" t="str">
        <f>IFERROR(VLOOKUP($A172,Table!$AV$5:$BI$286,Table!$AW$3,FALSE),"")</f>
        <v/>
      </c>
      <c r="CG172" t="str">
        <f>IFERROR(VLOOKUP($A172,Table!$AV$5:$BI$286,Table!$AX$3,FALSE),"")</f>
        <v/>
      </c>
      <c r="CH172" t="str">
        <f>IF(CF172="","",Names!$K$3)</f>
        <v/>
      </c>
      <c r="CI172" t="str">
        <f>IF(CF172="","",Names!$C$11)</f>
        <v/>
      </c>
      <c r="CJ172" t="str">
        <f>IFERROR(VLOOKUP($A172,Table!$AV$5:$BI$286,Table!$BC$3,FALSE),"")</f>
        <v/>
      </c>
      <c r="CL172" s="224" t="str">
        <f>IF(CF172="","",CONCATENATE(CF172,Names!$H$3,CG172,Names!$J$3,CH172,Names!$L$3,CI172,Names!$N$3,CJ172))</f>
        <v/>
      </c>
      <c r="CO172" t="str">
        <f>IFERROR(VLOOKUP($A172,Table!$AV$5:$BI$286,Table!$AW$3,FALSE),"")</f>
        <v/>
      </c>
      <c r="CP172" t="str">
        <f>IFERROR(VLOOKUP($A172,Table!$AV$5:$BI$286,Table!$AX$3,FALSE),"")</f>
        <v/>
      </c>
      <c r="CQ172" t="str">
        <f>IF(CO172="","",Names!$K$3)</f>
        <v/>
      </c>
      <c r="CR172" t="str">
        <f>IF(CO172="","",Names!$C$11)</f>
        <v/>
      </c>
      <c r="CS172" t="str">
        <f>IFERROR(VLOOKUP($A172,Table!$AV$5:$BI$286,Table!$BF$3,FALSE),"")</f>
        <v/>
      </c>
      <c r="CU172" s="224" t="str">
        <f>IF(CO172="","",CONCATENATE(CO172,Names!$H$3,CP172,Names!$J$3,CQ172,Names!$L$3,CR172,Names!$N$3,CS172))</f>
        <v/>
      </c>
      <c r="CX172" t="str">
        <f>IFERROR(VLOOKUP($A172,Table!$AV$5:$BI$286,Table!$AW$3,FALSE),"")</f>
        <v/>
      </c>
      <c r="CY172" t="str">
        <f>IFERROR(VLOOKUP($A172,Table!$AV$5:$BI$286,Table!$AX$3,FALSE),"")</f>
        <v/>
      </c>
      <c r="CZ172" t="str">
        <f>IF(CX172="","",Names!$K$3)</f>
        <v/>
      </c>
      <c r="DA172" t="str">
        <f>IF(CX172="","",Names!$C$12)</f>
        <v/>
      </c>
      <c r="DB172" t="str">
        <f>IFERROR(VLOOKUP($A172,Table!$AV$5:$BI$286,Table!$BC$3,FALSE),"")</f>
        <v/>
      </c>
      <c r="DD172" s="224" t="str">
        <f>IF(CX172="","",CONCATENATE(CX172,Names!$H$3,CY172,Names!$J$3,CZ172,Names!$L$3,DA172,Names!$N$3,DB172))</f>
        <v/>
      </c>
      <c r="DG172" t="str">
        <f>IFERROR(VLOOKUP($A172,Table!$AV$5:$BI$286,Table!$AW$3,FALSE),"")</f>
        <v/>
      </c>
      <c r="DH172" t="str">
        <f>IFERROR(VLOOKUP($A172,Table!$AV$5:$BI$286,Table!$AX$3,FALSE),"")</f>
        <v/>
      </c>
      <c r="DI172" t="str">
        <f>IF(DG172="","",Names!$K$3)</f>
        <v/>
      </c>
      <c r="DJ172" t="str">
        <f>IF(DG172="","",Names!$C$24)</f>
        <v/>
      </c>
      <c r="DK172" t="str">
        <f>IFERROR(VLOOKUP($A172,Table!$AV$5:$BI$286,Table!$AY$3,FALSE),"")</f>
        <v/>
      </c>
      <c r="DM172" s="224" t="str">
        <f>IF(DG172="","",CONCATENATE(DG172,Names!$H$3,DH172,Names!$J$3,DI172,Names!$L$3,DJ172,Names!$N$3,DK172))</f>
        <v/>
      </c>
      <c r="DP172" s="1170" t="str">
        <f>IFERROR(VLOOKUP($A172,Table!$DI$5:$DO$286,Table!$DJ$3,FALSE),"")</f>
        <v/>
      </c>
      <c r="DQ172" s="1170" t="str">
        <f>IFERROR(VLOOKUP($A172,Table!$DI$5:$DO$286,Table!$DK$3,FALSE),"")</f>
        <v/>
      </c>
      <c r="DR172" s="1170" t="str">
        <f>IF(DP172="","",Names!$K$3)</f>
        <v/>
      </c>
      <c r="DS172" s="1170" t="str">
        <f>IF(DP172="","",Names!$C$26)</f>
        <v/>
      </c>
      <c r="DT172" s="1170" t="str">
        <f>IFERROR(VLOOKUP($A172,Table!$DI$5:$DO$286,Table!$DM$3,FALSE),"")</f>
        <v/>
      </c>
      <c r="DV172" s="224" t="str">
        <f>IF(DP172="","",CONCATENATE(DP172,Names!$H$3,DQ172,Names!$J$3,DR172,Names!$L$3,DS172,Names!$N$3,DT172))</f>
        <v/>
      </c>
      <c r="DY172" s="1170" t="str">
        <f>IFERROR(VLOOKUP($A172,Table!$DI$5:$DO$286,Table!$DJ$3,FALSE),"")</f>
        <v/>
      </c>
      <c r="DZ172" s="1170" t="str">
        <f>IFERROR(VLOOKUP($A172,Table!$DI$5:$DO$286,Table!$DK$3,FALSE),"")</f>
        <v/>
      </c>
      <c r="EA172" s="1170" t="str">
        <f>IF(DY172="","",Names!$K$3)</f>
        <v/>
      </c>
      <c r="EB172" s="1170" t="str">
        <f>IF(DY172="","",Names!$C$25)</f>
        <v/>
      </c>
      <c r="EC172" s="1170" t="str">
        <f>IFERROR(VLOOKUP($A172,Table!$DI$5:$DO$286,Table!$DM$3,FALSE),"")</f>
        <v/>
      </c>
      <c r="EE172" s="224" t="str">
        <f>IF(DY172="","",CONCATENATE(DY172,Names!$H$3,DZ172,Names!$J$3,EA172,Names!$L$3,EB172,Names!$N$3,EC172))</f>
        <v/>
      </c>
      <c r="EH172" t="str">
        <f>IFERROR(VLOOKUP($A172,TCS_C!$R$9:$U$10046,TCS_C!$S$5,FALSE),"")</f>
        <v/>
      </c>
      <c r="EI172" t="str">
        <f>IFERROR(VLOOKUP($A172,TCS_C!$R$9:$U$10046,TCS_C!$T$5,FALSE),"")</f>
        <v/>
      </c>
      <c r="EJ172" t="str">
        <f>IF(EH172="","",Names!$K$3)</f>
        <v/>
      </c>
      <c r="EK172" t="str">
        <f>IF(EH172="","",Names!$C$17)</f>
        <v/>
      </c>
      <c r="EL172" t="str">
        <f>IFERROR(VLOOKUP($A172,TCS_C!$R$9:$U$10046,TCS_C!$U$5,FALSE),"")</f>
        <v/>
      </c>
      <c r="EN172" s="224" t="str">
        <f>IF(EH172="","",CONCATENATE(EH172,Names!$H$3,EI172,Names!$J$3,EJ172,Names!$L$3,EK172,Names!$N$3,EL172))</f>
        <v/>
      </c>
      <c r="EQ172" t="str">
        <f>IFERROR(VLOOKUP($A172,Table!BT208:$BY$286,Table!$BU$3,FALSE),"")</f>
        <v/>
      </c>
      <c r="ER172" t="str">
        <f>IFERROR(VLOOKUP($A172,Table!BT208:$BY$286,Table!$BV$3,FALSE),"")</f>
        <v/>
      </c>
      <c r="ES172" t="str">
        <f>IF(EQ172="","",Names!$K$3)</f>
        <v/>
      </c>
      <c r="ET172" t="str">
        <f>IFERROR(VLOOKUP($A172,Table!BT208:$BY$286,Table!$BW$3,FALSE),"")</f>
        <v/>
      </c>
      <c r="EU172" t="str">
        <f>IFERROR(VLOOKUP($A172,Table!BT208:$BY$286,Table!$BX$3,FALSE),"")</f>
        <v/>
      </c>
      <c r="EW172" s="224" t="str">
        <f>IF(EQ172="","",CONCATENATE(EQ172,Names!$H$3,ER172,Names!$J$3,ES172,Names!$L$3,ET172,Names!$N$3,EU172))</f>
        <v/>
      </c>
      <c r="FB172" t="str">
        <f>IF(EZ172="","",Names!$K$3)</f>
        <v/>
      </c>
      <c r="FF172" s="224" t="str">
        <f>IF(EZ172="","",CONCATENATE(EZ172,Names!$H$3,FA172,Names!$J$3,FB172,Names!$L$3,FC172,Names!$N$3,FD172))</f>
        <v/>
      </c>
      <c r="FG172" s="1266" t="str">
        <f>IF(EZ172="","",CONCATENATE(FC172,Names!$N$3,FD172))</f>
        <v/>
      </c>
    </row>
    <row r="173" spans="1:163">
      <c r="A173" s="72">
        <v>170</v>
      </c>
      <c r="C173" t="str">
        <f>IFERROR(VLOOKUP($A173,Table!$AL$5:$AS$286,Table!$AM$3,FALSE),"")</f>
        <v/>
      </c>
      <c r="D173" t="str">
        <f>IFERROR(VLOOKUP($A173,Table!$AL$5:$AS$286,Table!$AN$3,FALSE),"")</f>
        <v/>
      </c>
      <c r="E173" t="str">
        <f>IF(C173="","",Names!$K$3)</f>
        <v/>
      </c>
      <c r="F173" t="str">
        <f>IF(C173="","",Names!$C$5)</f>
        <v/>
      </c>
      <c r="G173" t="str">
        <f>IFERROR(VLOOKUP($A173,Table!$AL$5:$AS$286,Table!$AO$3,FALSE),"")</f>
        <v/>
      </c>
      <c r="I173" s="224" t="str">
        <f>IF(C173="","",CONCATENATE(C173,Names!$H$3,D173,Names!$J$3,E173,Names!$L$3,F173,Names!$N$3,G173))</f>
        <v/>
      </c>
      <c r="L173" s="1170" t="str">
        <f>IFERROR(VLOOKUP($A173,Table!$AV$5:$BK$286,Table!$AW$3,FALSE),"")</f>
        <v/>
      </c>
      <c r="M173" s="1170" t="str">
        <f>IFERROR(VLOOKUP($A173,Table!$AV$5:$BK$286,Table!$AX$3,FALSE),"")</f>
        <v/>
      </c>
      <c r="N173" s="1170" t="str">
        <f>IF(L173="","",Names!$K$3)</f>
        <v/>
      </c>
      <c r="O173" s="1170" t="str">
        <f>IF(L173="","",Names!$C$9)</f>
        <v/>
      </c>
      <c r="P173" s="1170" t="str">
        <f>IFERROR(VLOOKUP($A173,Table!$AV$5:$BK$286,Table!$AY$3,FALSE),"")</f>
        <v/>
      </c>
      <c r="R173" s="224" t="str">
        <f>IF(L173="","",CONCATENATE(L173,Names!$H$3,M173,Names!$J$3,N173,Names!$L$3,O173,Names!$N$3,P173))</f>
        <v/>
      </c>
      <c r="U173" t="str">
        <f>IFERROR(VLOOKUP($A173,Table!$AV$5:$BI$286,Table!$AW$3,FALSE),"")</f>
        <v/>
      </c>
      <c r="V173" t="str">
        <f>IFERROR(VLOOKUP($A173,Table!$AV$5:$BI$286,Table!$AX$3,FALSE),"")</f>
        <v/>
      </c>
      <c r="W173" t="str">
        <f>IF(U173="","",Names!$K$3)</f>
        <v/>
      </c>
      <c r="X173" t="str">
        <f>IF(U173="","",Names!$C$6)</f>
        <v/>
      </c>
      <c r="Y173" t="str">
        <f>IFERROR(VLOOKUP($A173,Table!$AV$5:$BI$286,Table!$AY$3,FALSE),"")</f>
        <v/>
      </c>
      <c r="AA173" s="224" t="str">
        <f>IF(U173="","",CONCATENATE(U173,Names!$H$3,V173,Names!$J$3,W173,Names!$L$3,X173,Names!$N$3,Y173))</f>
        <v/>
      </c>
      <c r="AD173" t="str">
        <f>IFERROR(VLOOKUP($A173,Table!$AV$5:$BI$286,Table!$AW$3,FALSE),"")</f>
        <v/>
      </c>
      <c r="AE173" t="str">
        <f>IFERROR(VLOOKUP($A173,Table!$AV$5:$BI$286,Table!$AX$3,FALSE),"")</f>
        <v/>
      </c>
      <c r="AF173" t="str">
        <f>IF(AD173="","",Names!$K$3)</f>
        <v/>
      </c>
      <c r="AG173" t="str">
        <f>IF(AD173="","",Names!$C$7)</f>
        <v/>
      </c>
      <c r="AH173" t="str">
        <f>IFERROR(VLOOKUP($A173,Table!$AV$5:$BI$286,Table!$AY$3,FALSE),"")</f>
        <v/>
      </c>
      <c r="AJ173" s="224" t="str">
        <f>IF(AD173="","",CONCATENATE(AD173,Names!$H$3,AE173,Names!$J$3,AF173,Names!$L$3,AG173,Names!$N$3,AH173))</f>
        <v/>
      </c>
      <c r="AM173" t="str">
        <f>IFERROR(VLOOKUP($A173,Table!$AV$5:$BI$286,Table!$AW$3,FALSE),"")</f>
        <v/>
      </c>
      <c r="AN173" t="str">
        <f>IFERROR(VLOOKUP($A173,Table!$AV$5:$BI$286,Table!$AX$3,FALSE),"")</f>
        <v/>
      </c>
      <c r="AO173" t="str">
        <f>IF(AM173="","",Names!$K$3)</f>
        <v/>
      </c>
      <c r="AP173" t="str">
        <f>IF(AM173="","",Names!$C$8)</f>
        <v/>
      </c>
      <c r="AQ173" t="str">
        <f>IFERROR(VLOOKUP($A173,Table!$AV$5:$BI$286,Table!$AY$3,FALSE),"")</f>
        <v/>
      </c>
      <c r="AS173" s="224" t="str">
        <f>IF(AM173="","",CONCATENATE(AM173,Names!$H$3,AN173,Names!$J$3,AO173,Names!$L$3,AP173,Names!$N$3,AQ173))</f>
        <v/>
      </c>
      <c r="AV173" t="str">
        <f>IFERROR(VLOOKUP($A173,Table!$AL$5:$AS$286,Table!$AM$3,FALSE),"")</f>
        <v/>
      </c>
      <c r="AW173" t="str">
        <f>IFERROR(VLOOKUP($A173,Table!$AL$5:$AS$286,Table!$AN$3,FALSE),"")</f>
        <v/>
      </c>
      <c r="AX173" t="str">
        <f>IF(AV173="","",Names!$K$3)</f>
        <v/>
      </c>
      <c r="AY173" t="str">
        <f>IF(AV173="","",Names!$C$10)</f>
        <v/>
      </c>
      <c r="AZ173" t="str">
        <f>IFERROR(VLOOKUP($A173,Table!$AL$5:$AS$286,Table!$AQ$3,FALSE),"")</f>
        <v/>
      </c>
      <c r="BB173" s="224" t="str">
        <f>IF(AV173="","",CONCATENATE(AV173,Names!$H$3,AW173,Names!$J$3,AX173,Names!$L$3,AY173,Names!$N$3,AZ173))</f>
        <v/>
      </c>
      <c r="BE173" t="str">
        <f>IFERROR(VLOOKUP($A173,Table!$AV$5:$BI$286,Table!$AW$3,FALSE),"")</f>
        <v/>
      </c>
      <c r="BF173" t="str">
        <f>IFERROR(VLOOKUP($A173,Table!$AV$5:$BI$286,Table!$AX$3,FALSE),"")</f>
        <v/>
      </c>
      <c r="BG173" t="str">
        <f>IF(BE173="","",Names!$K$3)</f>
        <v/>
      </c>
      <c r="BH173" t="str">
        <f>IF(BE173="","",Names!$C$10)</f>
        <v/>
      </c>
      <c r="BI173" t="str">
        <f>IFERROR(VLOOKUP($A173,Table!$AV$5:$BI$286,Table!$BC$3,FALSE),"")</f>
        <v/>
      </c>
      <c r="BK173" s="224" t="str">
        <f>IF(BE173="","",CONCATENATE(BE173,Names!$H$3,BF173,Names!$J$3,BG173,Names!$L$3,BH173,Names!$N$3,BI173))</f>
        <v/>
      </c>
      <c r="BN173" t="str">
        <f>IFERROR(VLOOKUP($A173,Table!$AV$5:$BI$286,Table!$AW$3,FALSE),"")</f>
        <v/>
      </c>
      <c r="BO173" t="str">
        <f>IFERROR(VLOOKUP($A173,Table!$AV$5:$BI$286,Table!$AX$3,FALSE),"")</f>
        <v/>
      </c>
      <c r="BP173" t="str">
        <f>IF(BN173="","",Names!$K$3)</f>
        <v/>
      </c>
      <c r="BQ173" t="str">
        <f>IF(BN173="","",Names!$C$10)</f>
        <v/>
      </c>
      <c r="BR173" t="str">
        <f>IFERROR(VLOOKUP($A173,Table!$AV$5:$BI$286,Table!$BF$3,FALSE),"")</f>
        <v/>
      </c>
      <c r="BT173" s="224" t="str">
        <f>IF(BN173="","",CONCATENATE(BN173,Names!$H$3,BO173,Names!$J$3,BP173,Names!$L$3,BQ173,Names!$N$3,BR173))</f>
        <v/>
      </c>
      <c r="BW173" t="str">
        <f>IFERROR(VLOOKUP($A173,Table!$AL$5:$AS$286,Table!$AM$3,FALSE),"")</f>
        <v/>
      </c>
      <c r="BX173" t="str">
        <f>IFERROR(VLOOKUP($A173,Table!$AL$5:$AS$286,Table!$AN$3,FALSE),"")</f>
        <v/>
      </c>
      <c r="BY173" t="str">
        <f>IF(BW173="","",Names!$K$3)</f>
        <v/>
      </c>
      <c r="BZ173" t="str">
        <f>IF(BW173="","",Names!$C$11)</f>
        <v/>
      </c>
      <c r="CA173" t="str">
        <f>IFERROR(VLOOKUP($A173,Table!$AL$5:$AS$286,Table!$AQ$3,FALSE),"")</f>
        <v/>
      </c>
      <c r="CC173" s="224" t="str">
        <f>IF(BW173="","",CONCATENATE(BW173,Names!$H$3,BX173,Names!$J$3,BY173,Names!$L$3,BZ173,Names!$N$3,CA173))</f>
        <v/>
      </c>
      <c r="CF173" t="str">
        <f>IFERROR(VLOOKUP($A173,Table!$AV$5:$BI$286,Table!$AW$3,FALSE),"")</f>
        <v/>
      </c>
      <c r="CG173" t="str">
        <f>IFERROR(VLOOKUP($A173,Table!$AV$5:$BI$286,Table!$AX$3,FALSE),"")</f>
        <v/>
      </c>
      <c r="CH173" t="str">
        <f>IF(CF173="","",Names!$K$3)</f>
        <v/>
      </c>
      <c r="CI173" t="str">
        <f>IF(CF173="","",Names!$C$11)</f>
        <v/>
      </c>
      <c r="CJ173" t="str">
        <f>IFERROR(VLOOKUP($A173,Table!$AV$5:$BI$286,Table!$BC$3,FALSE),"")</f>
        <v/>
      </c>
      <c r="CL173" s="224" t="str">
        <f>IF(CF173="","",CONCATENATE(CF173,Names!$H$3,CG173,Names!$J$3,CH173,Names!$L$3,CI173,Names!$N$3,CJ173))</f>
        <v/>
      </c>
      <c r="CO173" t="str">
        <f>IFERROR(VLOOKUP($A173,Table!$AV$5:$BI$286,Table!$AW$3,FALSE),"")</f>
        <v/>
      </c>
      <c r="CP173" t="str">
        <f>IFERROR(VLOOKUP($A173,Table!$AV$5:$BI$286,Table!$AX$3,FALSE),"")</f>
        <v/>
      </c>
      <c r="CQ173" t="str">
        <f>IF(CO173="","",Names!$K$3)</f>
        <v/>
      </c>
      <c r="CR173" t="str">
        <f>IF(CO173="","",Names!$C$11)</f>
        <v/>
      </c>
      <c r="CS173" t="str">
        <f>IFERROR(VLOOKUP($A173,Table!$AV$5:$BI$286,Table!$BF$3,FALSE),"")</f>
        <v/>
      </c>
      <c r="CU173" s="224" t="str">
        <f>IF(CO173="","",CONCATENATE(CO173,Names!$H$3,CP173,Names!$J$3,CQ173,Names!$L$3,CR173,Names!$N$3,CS173))</f>
        <v/>
      </c>
      <c r="CX173" t="str">
        <f>IFERROR(VLOOKUP($A173,Table!$AV$5:$BI$286,Table!$AW$3,FALSE),"")</f>
        <v/>
      </c>
      <c r="CY173" t="str">
        <f>IFERROR(VLOOKUP($A173,Table!$AV$5:$BI$286,Table!$AX$3,FALSE),"")</f>
        <v/>
      </c>
      <c r="CZ173" t="str">
        <f>IF(CX173="","",Names!$K$3)</f>
        <v/>
      </c>
      <c r="DA173" t="str">
        <f>IF(CX173="","",Names!$C$12)</f>
        <v/>
      </c>
      <c r="DB173" t="str">
        <f>IFERROR(VLOOKUP($A173,Table!$AV$5:$BI$286,Table!$BC$3,FALSE),"")</f>
        <v/>
      </c>
      <c r="DD173" s="224" t="str">
        <f>IF(CX173="","",CONCATENATE(CX173,Names!$H$3,CY173,Names!$J$3,CZ173,Names!$L$3,DA173,Names!$N$3,DB173))</f>
        <v/>
      </c>
      <c r="DG173" t="str">
        <f>IFERROR(VLOOKUP($A173,Table!$AV$5:$BI$286,Table!$AW$3,FALSE),"")</f>
        <v/>
      </c>
      <c r="DH173" t="str">
        <f>IFERROR(VLOOKUP($A173,Table!$AV$5:$BI$286,Table!$AX$3,FALSE),"")</f>
        <v/>
      </c>
      <c r="DI173" t="str">
        <f>IF(DG173="","",Names!$K$3)</f>
        <v/>
      </c>
      <c r="DJ173" t="str">
        <f>IF(DG173="","",Names!$C$24)</f>
        <v/>
      </c>
      <c r="DK173" t="str">
        <f>IFERROR(VLOOKUP($A173,Table!$AV$5:$BI$286,Table!$AY$3,FALSE),"")</f>
        <v/>
      </c>
      <c r="DM173" s="224" t="str">
        <f>IF(DG173="","",CONCATENATE(DG173,Names!$H$3,DH173,Names!$J$3,DI173,Names!$L$3,DJ173,Names!$N$3,DK173))</f>
        <v/>
      </c>
      <c r="DP173" s="1170" t="str">
        <f>IFERROR(VLOOKUP($A173,Table!$DI$5:$DO$286,Table!$DJ$3,FALSE),"")</f>
        <v/>
      </c>
      <c r="DQ173" s="1170" t="str">
        <f>IFERROR(VLOOKUP($A173,Table!$DI$5:$DO$286,Table!$DK$3,FALSE),"")</f>
        <v/>
      </c>
      <c r="DR173" s="1170" t="str">
        <f>IF(DP173="","",Names!$K$3)</f>
        <v/>
      </c>
      <c r="DS173" s="1170" t="str">
        <f>IF(DP173="","",Names!$C$26)</f>
        <v/>
      </c>
      <c r="DT173" s="1170" t="str">
        <f>IFERROR(VLOOKUP($A173,Table!$DI$5:$DO$286,Table!$DM$3,FALSE),"")</f>
        <v/>
      </c>
      <c r="DV173" s="224" t="str">
        <f>IF(DP173="","",CONCATENATE(DP173,Names!$H$3,DQ173,Names!$J$3,DR173,Names!$L$3,DS173,Names!$N$3,DT173))</f>
        <v/>
      </c>
      <c r="DY173" s="1170" t="str">
        <f>IFERROR(VLOOKUP($A173,Table!$DI$5:$DO$286,Table!$DJ$3,FALSE),"")</f>
        <v/>
      </c>
      <c r="DZ173" s="1170" t="str">
        <f>IFERROR(VLOOKUP($A173,Table!$DI$5:$DO$286,Table!$DK$3,FALSE),"")</f>
        <v/>
      </c>
      <c r="EA173" s="1170" t="str">
        <f>IF(DY173="","",Names!$K$3)</f>
        <v/>
      </c>
      <c r="EB173" s="1170" t="str">
        <f>IF(DY173="","",Names!$C$25)</f>
        <v/>
      </c>
      <c r="EC173" s="1170" t="str">
        <f>IFERROR(VLOOKUP($A173,Table!$DI$5:$DO$286,Table!$DM$3,FALSE),"")</f>
        <v/>
      </c>
      <c r="EE173" s="224" t="str">
        <f>IF(DY173="","",CONCATENATE(DY173,Names!$H$3,DZ173,Names!$J$3,EA173,Names!$L$3,EB173,Names!$N$3,EC173))</f>
        <v/>
      </c>
      <c r="EH173" t="str">
        <f>IFERROR(VLOOKUP($A173,TCS_C!$R$9:$U$10046,TCS_C!$S$5,FALSE),"")</f>
        <v/>
      </c>
      <c r="EI173" t="str">
        <f>IFERROR(VLOOKUP($A173,TCS_C!$R$9:$U$10046,TCS_C!$T$5,FALSE),"")</f>
        <v/>
      </c>
      <c r="EJ173" t="str">
        <f>IF(EH173="","",Names!$K$3)</f>
        <v/>
      </c>
      <c r="EK173" t="str">
        <f>IF(EH173="","",Names!$C$17)</f>
        <v/>
      </c>
      <c r="EL173" t="str">
        <f>IFERROR(VLOOKUP($A173,TCS_C!$R$9:$U$10046,TCS_C!$U$5,FALSE),"")</f>
        <v/>
      </c>
      <c r="EN173" s="224" t="str">
        <f>IF(EH173="","",CONCATENATE(EH173,Names!$H$3,EI173,Names!$J$3,EJ173,Names!$L$3,EK173,Names!$N$3,EL173))</f>
        <v/>
      </c>
      <c r="EQ173" t="str">
        <f>IFERROR(VLOOKUP($A173,Table!BT209:$BY$286,Table!$BU$3,FALSE),"")</f>
        <v/>
      </c>
      <c r="ER173" t="str">
        <f>IFERROR(VLOOKUP($A173,Table!BT209:$BY$286,Table!$BV$3,FALSE),"")</f>
        <v/>
      </c>
      <c r="ES173" t="str">
        <f>IF(EQ173="","",Names!$K$3)</f>
        <v/>
      </c>
      <c r="ET173" t="str">
        <f>IFERROR(VLOOKUP($A173,Table!BT209:$BY$286,Table!$BW$3,FALSE),"")</f>
        <v/>
      </c>
      <c r="EU173" t="str">
        <f>IFERROR(VLOOKUP($A173,Table!BT209:$BY$286,Table!$BX$3,FALSE),"")</f>
        <v/>
      </c>
      <c r="EW173" s="224" t="str">
        <f>IF(EQ173="","",CONCATENATE(EQ173,Names!$H$3,ER173,Names!$J$3,ES173,Names!$L$3,ET173,Names!$N$3,EU173))</f>
        <v/>
      </c>
      <c r="FB173" t="str">
        <f>IF(EZ173="","",Names!$K$3)</f>
        <v/>
      </c>
      <c r="FF173" s="224" t="str">
        <f>IF(EZ173="","",CONCATENATE(EZ173,Names!$H$3,FA173,Names!$J$3,FB173,Names!$L$3,FC173,Names!$N$3,FD173))</f>
        <v/>
      </c>
      <c r="FG173" s="1266" t="str">
        <f>IF(EZ173="","",CONCATENATE(FC173,Names!$N$3,FD173))</f>
        <v/>
      </c>
    </row>
    <row r="174" spans="1:163">
      <c r="A174" s="72">
        <v>171</v>
      </c>
      <c r="C174" t="str">
        <f>IFERROR(VLOOKUP($A174,Table!$AL$5:$AS$286,Table!$AM$3,FALSE),"")</f>
        <v/>
      </c>
      <c r="D174" t="str">
        <f>IFERROR(VLOOKUP($A174,Table!$AL$5:$AS$286,Table!$AN$3,FALSE),"")</f>
        <v/>
      </c>
      <c r="E174" t="str">
        <f>IF(C174="","",Names!$K$3)</f>
        <v/>
      </c>
      <c r="F174" t="str">
        <f>IF(C174="","",Names!$C$5)</f>
        <v/>
      </c>
      <c r="G174" t="str">
        <f>IFERROR(VLOOKUP($A174,Table!$AL$5:$AS$286,Table!$AO$3,FALSE),"")</f>
        <v/>
      </c>
      <c r="I174" s="224" t="str">
        <f>IF(C174="","",CONCATENATE(C174,Names!$H$3,D174,Names!$J$3,E174,Names!$L$3,F174,Names!$N$3,G174))</f>
        <v/>
      </c>
      <c r="L174" s="1170" t="str">
        <f>IFERROR(VLOOKUP($A174,Table!$AV$5:$BK$286,Table!$AW$3,FALSE),"")</f>
        <v/>
      </c>
      <c r="M174" s="1170" t="str">
        <f>IFERROR(VLOOKUP($A174,Table!$AV$5:$BK$286,Table!$AX$3,FALSE),"")</f>
        <v/>
      </c>
      <c r="N174" s="1170" t="str">
        <f>IF(L174="","",Names!$K$3)</f>
        <v/>
      </c>
      <c r="O174" s="1170" t="str">
        <f>IF(L174="","",Names!$C$9)</f>
        <v/>
      </c>
      <c r="P174" s="1170" t="str">
        <f>IFERROR(VLOOKUP($A174,Table!$AV$5:$BK$286,Table!$AY$3,FALSE),"")</f>
        <v/>
      </c>
      <c r="R174" s="224" t="str">
        <f>IF(L174="","",CONCATENATE(L174,Names!$H$3,M174,Names!$J$3,N174,Names!$L$3,O174,Names!$N$3,P174))</f>
        <v/>
      </c>
      <c r="U174" t="str">
        <f>IFERROR(VLOOKUP($A174,Table!$AV$5:$BI$286,Table!$AW$3,FALSE),"")</f>
        <v/>
      </c>
      <c r="V174" t="str">
        <f>IFERROR(VLOOKUP($A174,Table!$AV$5:$BI$286,Table!$AX$3,FALSE),"")</f>
        <v/>
      </c>
      <c r="W174" t="str">
        <f>IF(U174="","",Names!$K$3)</f>
        <v/>
      </c>
      <c r="X174" t="str">
        <f>IF(U174="","",Names!$C$6)</f>
        <v/>
      </c>
      <c r="Y174" t="str">
        <f>IFERROR(VLOOKUP($A174,Table!$AV$5:$BI$286,Table!$AY$3,FALSE),"")</f>
        <v/>
      </c>
      <c r="AA174" s="224" t="str">
        <f>IF(U174="","",CONCATENATE(U174,Names!$H$3,V174,Names!$J$3,W174,Names!$L$3,X174,Names!$N$3,Y174))</f>
        <v/>
      </c>
      <c r="AD174" t="str">
        <f>IFERROR(VLOOKUP($A174,Table!$AV$5:$BI$286,Table!$AW$3,FALSE),"")</f>
        <v/>
      </c>
      <c r="AE174" t="str">
        <f>IFERROR(VLOOKUP($A174,Table!$AV$5:$BI$286,Table!$AX$3,FALSE),"")</f>
        <v/>
      </c>
      <c r="AF174" t="str">
        <f>IF(AD174="","",Names!$K$3)</f>
        <v/>
      </c>
      <c r="AG174" t="str">
        <f>IF(AD174="","",Names!$C$7)</f>
        <v/>
      </c>
      <c r="AH174" t="str">
        <f>IFERROR(VLOOKUP($A174,Table!$AV$5:$BI$286,Table!$AY$3,FALSE),"")</f>
        <v/>
      </c>
      <c r="AJ174" s="224" t="str">
        <f>IF(AD174="","",CONCATENATE(AD174,Names!$H$3,AE174,Names!$J$3,AF174,Names!$L$3,AG174,Names!$N$3,AH174))</f>
        <v/>
      </c>
      <c r="AM174" t="str">
        <f>IFERROR(VLOOKUP($A174,Table!$AV$5:$BI$286,Table!$AW$3,FALSE),"")</f>
        <v/>
      </c>
      <c r="AN174" t="str">
        <f>IFERROR(VLOOKUP($A174,Table!$AV$5:$BI$286,Table!$AX$3,FALSE),"")</f>
        <v/>
      </c>
      <c r="AO174" t="str">
        <f>IF(AM174="","",Names!$K$3)</f>
        <v/>
      </c>
      <c r="AP174" t="str">
        <f>IF(AM174="","",Names!$C$8)</f>
        <v/>
      </c>
      <c r="AQ174" t="str">
        <f>IFERROR(VLOOKUP($A174,Table!$AV$5:$BI$286,Table!$AY$3,FALSE),"")</f>
        <v/>
      </c>
      <c r="AS174" s="224" t="str">
        <f>IF(AM174="","",CONCATENATE(AM174,Names!$H$3,AN174,Names!$J$3,AO174,Names!$L$3,AP174,Names!$N$3,AQ174))</f>
        <v/>
      </c>
      <c r="AV174" t="str">
        <f>IFERROR(VLOOKUP($A174,Table!$AL$5:$AS$286,Table!$AM$3,FALSE),"")</f>
        <v/>
      </c>
      <c r="AW174" t="str">
        <f>IFERROR(VLOOKUP($A174,Table!$AL$5:$AS$286,Table!$AN$3,FALSE),"")</f>
        <v/>
      </c>
      <c r="AX174" t="str">
        <f>IF(AV174="","",Names!$K$3)</f>
        <v/>
      </c>
      <c r="AY174" t="str">
        <f>IF(AV174="","",Names!$C$10)</f>
        <v/>
      </c>
      <c r="AZ174" t="str">
        <f>IFERROR(VLOOKUP($A174,Table!$AL$5:$AS$286,Table!$AQ$3,FALSE),"")</f>
        <v/>
      </c>
      <c r="BB174" s="224" t="str">
        <f>IF(AV174="","",CONCATENATE(AV174,Names!$H$3,AW174,Names!$J$3,AX174,Names!$L$3,AY174,Names!$N$3,AZ174))</f>
        <v/>
      </c>
      <c r="BE174" t="str">
        <f>IFERROR(VLOOKUP($A174,Table!$AV$5:$BI$286,Table!$AW$3,FALSE),"")</f>
        <v/>
      </c>
      <c r="BF174" t="str">
        <f>IFERROR(VLOOKUP($A174,Table!$AV$5:$BI$286,Table!$AX$3,FALSE),"")</f>
        <v/>
      </c>
      <c r="BG174" t="str">
        <f>IF(BE174="","",Names!$K$3)</f>
        <v/>
      </c>
      <c r="BH174" t="str">
        <f>IF(BE174="","",Names!$C$10)</f>
        <v/>
      </c>
      <c r="BI174" t="str">
        <f>IFERROR(VLOOKUP($A174,Table!$AV$5:$BI$286,Table!$BC$3,FALSE),"")</f>
        <v/>
      </c>
      <c r="BK174" s="224" t="str">
        <f>IF(BE174="","",CONCATENATE(BE174,Names!$H$3,BF174,Names!$J$3,BG174,Names!$L$3,BH174,Names!$N$3,BI174))</f>
        <v/>
      </c>
      <c r="BN174" t="str">
        <f>IFERROR(VLOOKUP($A174,Table!$AV$5:$BI$286,Table!$AW$3,FALSE),"")</f>
        <v/>
      </c>
      <c r="BO174" t="str">
        <f>IFERROR(VLOOKUP($A174,Table!$AV$5:$BI$286,Table!$AX$3,FALSE),"")</f>
        <v/>
      </c>
      <c r="BP174" t="str">
        <f>IF(BN174="","",Names!$K$3)</f>
        <v/>
      </c>
      <c r="BQ174" t="str">
        <f>IF(BN174="","",Names!$C$10)</f>
        <v/>
      </c>
      <c r="BR174" t="str">
        <f>IFERROR(VLOOKUP($A174,Table!$AV$5:$BI$286,Table!$BF$3,FALSE),"")</f>
        <v/>
      </c>
      <c r="BT174" s="224" t="str">
        <f>IF(BN174="","",CONCATENATE(BN174,Names!$H$3,BO174,Names!$J$3,BP174,Names!$L$3,BQ174,Names!$N$3,BR174))</f>
        <v/>
      </c>
      <c r="BW174" t="str">
        <f>IFERROR(VLOOKUP($A174,Table!$AL$5:$AS$286,Table!$AM$3,FALSE),"")</f>
        <v/>
      </c>
      <c r="BX174" t="str">
        <f>IFERROR(VLOOKUP($A174,Table!$AL$5:$AS$286,Table!$AN$3,FALSE),"")</f>
        <v/>
      </c>
      <c r="BY174" t="str">
        <f>IF(BW174="","",Names!$K$3)</f>
        <v/>
      </c>
      <c r="BZ174" t="str">
        <f>IF(BW174="","",Names!$C$11)</f>
        <v/>
      </c>
      <c r="CA174" t="str">
        <f>IFERROR(VLOOKUP($A174,Table!$AL$5:$AS$286,Table!$AQ$3,FALSE),"")</f>
        <v/>
      </c>
      <c r="CC174" s="224" t="str">
        <f>IF(BW174="","",CONCATENATE(BW174,Names!$H$3,BX174,Names!$J$3,BY174,Names!$L$3,BZ174,Names!$N$3,CA174))</f>
        <v/>
      </c>
      <c r="CF174" t="str">
        <f>IFERROR(VLOOKUP($A174,Table!$AV$5:$BI$286,Table!$AW$3,FALSE),"")</f>
        <v/>
      </c>
      <c r="CG174" t="str">
        <f>IFERROR(VLOOKUP($A174,Table!$AV$5:$BI$286,Table!$AX$3,FALSE),"")</f>
        <v/>
      </c>
      <c r="CH174" t="str">
        <f>IF(CF174="","",Names!$K$3)</f>
        <v/>
      </c>
      <c r="CI174" t="str">
        <f>IF(CF174="","",Names!$C$11)</f>
        <v/>
      </c>
      <c r="CJ174" t="str">
        <f>IFERROR(VLOOKUP($A174,Table!$AV$5:$BI$286,Table!$BC$3,FALSE),"")</f>
        <v/>
      </c>
      <c r="CL174" s="224" t="str">
        <f>IF(CF174="","",CONCATENATE(CF174,Names!$H$3,CG174,Names!$J$3,CH174,Names!$L$3,CI174,Names!$N$3,CJ174))</f>
        <v/>
      </c>
      <c r="CO174" t="str">
        <f>IFERROR(VLOOKUP($A174,Table!$AV$5:$BI$286,Table!$AW$3,FALSE),"")</f>
        <v/>
      </c>
      <c r="CP174" t="str">
        <f>IFERROR(VLOOKUP($A174,Table!$AV$5:$BI$286,Table!$AX$3,FALSE),"")</f>
        <v/>
      </c>
      <c r="CQ174" t="str">
        <f>IF(CO174="","",Names!$K$3)</f>
        <v/>
      </c>
      <c r="CR174" t="str">
        <f>IF(CO174="","",Names!$C$11)</f>
        <v/>
      </c>
      <c r="CS174" t="str">
        <f>IFERROR(VLOOKUP($A174,Table!$AV$5:$BI$286,Table!$BF$3,FALSE),"")</f>
        <v/>
      </c>
      <c r="CU174" s="224" t="str">
        <f>IF(CO174="","",CONCATENATE(CO174,Names!$H$3,CP174,Names!$J$3,CQ174,Names!$L$3,CR174,Names!$N$3,CS174))</f>
        <v/>
      </c>
      <c r="CX174" t="str">
        <f>IFERROR(VLOOKUP($A174,Table!$AV$5:$BI$286,Table!$AW$3,FALSE),"")</f>
        <v/>
      </c>
      <c r="CY174" t="str">
        <f>IFERROR(VLOOKUP($A174,Table!$AV$5:$BI$286,Table!$AX$3,FALSE),"")</f>
        <v/>
      </c>
      <c r="CZ174" t="str">
        <f>IF(CX174="","",Names!$K$3)</f>
        <v/>
      </c>
      <c r="DA174" t="str">
        <f>IF(CX174="","",Names!$C$12)</f>
        <v/>
      </c>
      <c r="DB174" t="str">
        <f>IFERROR(VLOOKUP($A174,Table!$AV$5:$BI$286,Table!$BC$3,FALSE),"")</f>
        <v/>
      </c>
      <c r="DD174" s="224" t="str">
        <f>IF(CX174="","",CONCATENATE(CX174,Names!$H$3,CY174,Names!$J$3,CZ174,Names!$L$3,DA174,Names!$N$3,DB174))</f>
        <v/>
      </c>
      <c r="DG174" t="str">
        <f>IFERROR(VLOOKUP($A174,Table!$AV$5:$BI$286,Table!$AW$3,FALSE),"")</f>
        <v/>
      </c>
      <c r="DH174" t="str">
        <f>IFERROR(VLOOKUP($A174,Table!$AV$5:$BI$286,Table!$AX$3,FALSE),"")</f>
        <v/>
      </c>
      <c r="DI174" t="str">
        <f>IF(DG174="","",Names!$K$3)</f>
        <v/>
      </c>
      <c r="DJ174" t="str">
        <f>IF(DG174="","",Names!$C$24)</f>
        <v/>
      </c>
      <c r="DK174" t="str">
        <f>IFERROR(VLOOKUP($A174,Table!$AV$5:$BI$286,Table!$AY$3,FALSE),"")</f>
        <v/>
      </c>
      <c r="DM174" s="224" t="str">
        <f>IF(DG174="","",CONCATENATE(DG174,Names!$H$3,DH174,Names!$J$3,DI174,Names!$L$3,DJ174,Names!$N$3,DK174))</f>
        <v/>
      </c>
      <c r="DP174" s="1170" t="str">
        <f>IFERROR(VLOOKUP($A174,Table!$DI$5:$DO$286,Table!$DJ$3,FALSE),"")</f>
        <v/>
      </c>
      <c r="DQ174" s="1170" t="str">
        <f>IFERROR(VLOOKUP($A174,Table!$DI$5:$DO$286,Table!$DK$3,FALSE),"")</f>
        <v/>
      </c>
      <c r="DR174" s="1170" t="str">
        <f>IF(DP174="","",Names!$K$3)</f>
        <v/>
      </c>
      <c r="DS174" s="1170" t="str">
        <f>IF(DP174="","",Names!$C$26)</f>
        <v/>
      </c>
      <c r="DT174" s="1170" t="str">
        <f>IFERROR(VLOOKUP($A174,Table!$DI$5:$DO$286,Table!$DM$3,FALSE),"")</f>
        <v/>
      </c>
      <c r="DV174" s="224" t="str">
        <f>IF(DP174="","",CONCATENATE(DP174,Names!$H$3,DQ174,Names!$J$3,DR174,Names!$L$3,DS174,Names!$N$3,DT174))</f>
        <v/>
      </c>
      <c r="DY174" s="1170" t="str">
        <f>IFERROR(VLOOKUP($A174,Table!$DI$5:$DO$286,Table!$DJ$3,FALSE),"")</f>
        <v/>
      </c>
      <c r="DZ174" s="1170" t="str">
        <f>IFERROR(VLOOKUP($A174,Table!$DI$5:$DO$286,Table!$DK$3,FALSE),"")</f>
        <v/>
      </c>
      <c r="EA174" s="1170" t="str">
        <f>IF(DY174="","",Names!$K$3)</f>
        <v/>
      </c>
      <c r="EB174" s="1170" t="str">
        <f>IF(DY174="","",Names!$C$25)</f>
        <v/>
      </c>
      <c r="EC174" s="1170" t="str">
        <f>IFERROR(VLOOKUP($A174,Table!$DI$5:$DO$286,Table!$DM$3,FALSE),"")</f>
        <v/>
      </c>
      <c r="EE174" s="224" t="str">
        <f>IF(DY174="","",CONCATENATE(DY174,Names!$H$3,DZ174,Names!$J$3,EA174,Names!$L$3,EB174,Names!$N$3,EC174))</f>
        <v/>
      </c>
      <c r="EH174" t="str">
        <f>IFERROR(VLOOKUP($A174,TCS_C!$R$9:$U$10046,TCS_C!$S$5,FALSE),"")</f>
        <v/>
      </c>
      <c r="EI174" t="str">
        <f>IFERROR(VLOOKUP($A174,TCS_C!$R$9:$U$10046,TCS_C!$T$5,FALSE),"")</f>
        <v/>
      </c>
      <c r="EJ174" t="str">
        <f>IF(EH174="","",Names!$K$3)</f>
        <v/>
      </c>
      <c r="EK174" t="str">
        <f>IF(EH174="","",Names!$C$17)</f>
        <v/>
      </c>
      <c r="EL174" t="str">
        <f>IFERROR(VLOOKUP($A174,TCS_C!$R$9:$U$10046,TCS_C!$U$5,FALSE),"")</f>
        <v/>
      </c>
      <c r="EN174" s="224" t="str">
        <f>IF(EH174="","",CONCATENATE(EH174,Names!$H$3,EI174,Names!$J$3,EJ174,Names!$L$3,EK174,Names!$N$3,EL174))</f>
        <v/>
      </c>
      <c r="EQ174" t="str">
        <f>IFERROR(VLOOKUP($A174,Table!BT210:$BY$286,Table!$BU$3,FALSE),"")</f>
        <v/>
      </c>
      <c r="ER174" t="str">
        <f>IFERROR(VLOOKUP($A174,Table!BT210:$BY$286,Table!$BV$3,FALSE),"")</f>
        <v/>
      </c>
      <c r="ES174" t="str">
        <f>IF(EQ174="","",Names!$K$3)</f>
        <v/>
      </c>
      <c r="ET174" t="str">
        <f>IFERROR(VLOOKUP($A174,Table!BT210:$BY$286,Table!$BW$3,FALSE),"")</f>
        <v/>
      </c>
      <c r="EU174" t="str">
        <f>IFERROR(VLOOKUP($A174,Table!BT210:$BY$286,Table!$BX$3,FALSE),"")</f>
        <v/>
      </c>
      <c r="EW174" s="224" t="str">
        <f>IF(EQ174="","",CONCATENATE(EQ174,Names!$H$3,ER174,Names!$J$3,ES174,Names!$L$3,ET174,Names!$N$3,EU174))</f>
        <v/>
      </c>
      <c r="FB174" t="str">
        <f>IF(EZ174="","",Names!$K$3)</f>
        <v/>
      </c>
      <c r="FF174" s="224" t="str">
        <f>IF(EZ174="","",CONCATENATE(EZ174,Names!$H$3,FA174,Names!$J$3,FB174,Names!$L$3,FC174,Names!$N$3,FD174))</f>
        <v/>
      </c>
      <c r="FG174" s="1266" t="str">
        <f>IF(EZ174="","",CONCATENATE(FC174,Names!$N$3,FD174))</f>
        <v/>
      </c>
    </row>
    <row r="175" spans="1:163">
      <c r="A175" s="72">
        <v>172</v>
      </c>
      <c r="C175" t="str">
        <f>IFERROR(VLOOKUP($A175,Table!$AL$5:$AS$286,Table!$AM$3,FALSE),"")</f>
        <v/>
      </c>
      <c r="D175" t="str">
        <f>IFERROR(VLOOKUP($A175,Table!$AL$5:$AS$286,Table!$AN$3,FALSE),"")</f>
        <v/>
      </c>
      <c r="E175" t="str">
        <f>IF(C175="","",Names!$K$3)</f>
        <v/>
      </c>
      <c r="F175" t="str">
        <f>IF(C175="","",Names!$C$5)</f>
        <v/>
      </c>
      <c r="G175" t="str">
        <f>IFERROR(VLOOKUP($A175,Table!$AL$5:$AS$286,Table!$AO$3,FALSE),"")</f>
        <v/>
      </c>
      <c r="I175" s="224" t="str">
        <f>IF(C175="","",CONCATENATE(C175,Names!$H$3,D175,Names!$J$3,E175,Names!$L$3,F175,Names!$N$3,G175))</f>
        <v/>
      </c>
      <c r="L175" s="1170" t="str">
        <f>IFERROR(VLOOKUP($A175,Table!$AV$5:$BK$286,Table!$AW$3,FALSE),"")</f>
        <v/>
      </c>
      <c r="M175" s="1170" t="str">
        <f>IFERROR(VLOOKUP($A175,Table!$AV$5:$BK$286,Table!$AX$3,FALSE),"")</f>
        <v/>
      </c>
      <c r="N175" s="1170" t="str">
        <f>IF(L175="","",Names!$K$3)</f>
        <v/>
      </c>
      <c r="O175" s="1170" t="str">
        <f>IF(L175="","",Names!$C$9)</f>
        <v/>
      </c>
      <c r="P175" s="1170" t="str">
        <f>IFERROR(VLOOKUP($A175,Table!$AV$5:$BK$286,Table!$AY$3,FALSE),"")</f>
        <v/>
      </c>
      <c r="R175" s="224" t="str">
        <f>IF(L175="","",CONCATENATE(L175,Names!$H$3,M175,Names!$J$3,N175,Names!$L$3,O175,Names!$N$3,P175))</f>
        <v/>
      </c>
      <c r="U175" t="str">
        <f>IFERROR(VLOOKUP($A175,Table!$AV$5:$BI$286,Table!$AW$3,FALSE),"")</f>
        <v/>
      </c>
      <c r="V175" t="str">
        <f>IFERROR(VLOOKUP($A175,Table!$AV$5:$BI$286,Table!$AX$3,FALSE),"")</f>
        <v/>
      </c>
      <c r="W175" t="str">
        <f>IF(U175="","",Names!$K$3)</f>
        <v/>
      </c>
      <c r="X175" t="str">
        <f>IF(U175="","",Names!$C$6)</f>
        <v/>
      </c>
      <c r="Y175" t="str">
        <f>IFERROR(VLOOKUP($A175,Table!$AV$5:$BI$286,Table!$AY$3,FALSE),"")</f>
        <v/>
      </c>
      <c r="AA175" s="224" t="str">
        <f>IF(U175="","",CONCATENATE(U175,Names!$H$3,V175,Names!$J$3,W175,Names!$L$3,X175,Names!$N$3,Y175))</f>
        <v/>
      </c>
      <c r="AD175" t="str">
        <f>IFERROR(VLOOKUP($A175,Table!$AV$5:$BI$286,Table!$AW$3,FALSE),"")</f>
        <v/>
      </c>
      <c r="AE175" t="str">
        <f>IFERROR(VLOOKUP($A175,Table!$AV$5:$BI$286,Table!$AX$3,FALSE),"")</f>
        <v/>
      </c>
      <c r="AF175" t="str">
        <f>IF(AD175="","",Names!$K$3)</f>
        <v/>
      </c>
      <c r="AG175" t="str">
        <f>IF(AD175="","",Names!$C$7)</f>
        <v/>
      </c>
      <c r="AH175" t="str">
        <f>IFERROR(VLOOKUP($A175,Table!$AV$5:$BI$286,Table!$AY$3,FALSE),"")</f>
        <v/>
      </c>
      <c r="AJ175" s="224" t="str">
        <f>IF(AD175="","",CONCATENATE(AD175,Names!$H$3,AE175,Names!$J$3,AF175,Names!$L$3,AG175,Names!$N$3,AH175))</f>
        <v/>
      </c>
      <c r="AM175" t="str">
        <f>IFERROR(VLOOKUP($A175,Table!$AV$5:$BI$286,Table!$AW$3,FALSE),"")</f>
        <v/>
      </c>
      <c r="AN175" t="str">
        <f>IFERROR(VLOOKUP($A175,Table!$AV$5:$BI$286,Table!$AX$3,FALSE),"")</f>
        <v/>
      </c>
      <c r="AO175" t="str">
        <f>IF(AM175="","",Names!$K$3)</f>
        <v/>
      </c>
      <c r="AP175" t="str">
        <f>IF(AM175="","",Names!$C$8)</f>
        <v/>
      </c>
      <c r="AQ175" t="str">
        <f>IFERROR(VLOOKUP($A175,Table!$AV$5:$BI$286,Table!$AY$3,FALSE),"")</f>
        <v/>
      </c>
      <c r="AS175" s="224" t="str">
        <f>IF(AM175="","",CONCATENATE(AM175,Names!$H$3,AN175,Names!$J$3,AO175,Names!$L$3,AP175,Names!$N$3,AQ175))</f>
        <v/>
      </c>
      <c r="AV175" t="str">
        <f>IFERROR(VLOOKUP($A175,Table!$AL$5:$AS$286,Table!$AM$3,FALSE),"")</f>
        <v/>
      </c>
      <c r="AW175" t="str">
        <f>IFERROR(VLOOKUP($A175,Table!$AL$5:$AS$286,Table!$AN$3,FALSE),"")</f>
        <v/>
      </c>
      <c r="AX175" t="str">
        <f>IF(AV175="","",Names!$K$3)</f>
        <v/>
      </c>
      <c r="AY175" t="str">
        <f>IF(AV175="","",Names!$C$10)</f>
        <v/>
      </c>
      <c r="AZ175" t="str">
        <f>IFERROR(VLOOKUP($A175,Table!$AL$5:$AS$286,Table!$AQ$3,FALSE),"")</f>
        <v/>
      </c>
      <c r="BB175" s="224" t="str">
        <f>IF(AV175="","",CONCATENATE(AV175,Names!$H$3,AW175,Names!$J$3,AX175,Names!$L$3,AY175,Names!$N$3,AZ175))</f>
        <v/>
      </c>
      <c r="BE175" t="str">
        <f>IFERROR(VLOOKUP($A175,Table!$AV$5:$BI$286,Table!$AW$3,FALSE),"")</f>
        <v/>
      </c>
      <c r="BF175" t="str">
        <f>IFERROR(VLOOKUP($A175,Table!$AV$5:$BI$286,Table!$AX$3,FALSE),"")</f>
        <v/>
      </c>
      <c r="BG175" t="str">
        <f>IF(BE175="","",Names!$K$3)</f>
        <v/>
      </c>
      <c r="BH175" t="str">
        <f>IF(BE175="","",Names!$C$10)</f>
        <v/>
      </c>
      <c r="BI175" t="str">
        <f>IFERROR(VLOOKUP($A175,Table!$AV$5:$BI$286,Table!$BC$3,FALSE),"")</f>
        <v/>
      </c>
      <c r="BK175" s="224" t="str">
        <f>IF(BE175="","",CONCATENATE(BE175,Names!$H$3,BF175,Names!$J$3,BG175,Names!$L$3,BH175,Names!$N$3,BI175))</f>
        <v/>
      </c>
      <c r="BN175" t="str">
        <f>IFERROR(VLOOKUP($A175,Table!$AV$5:$BI$286,Table!$AW$3,FALSE),"")</f>
        <v/>
      </c>
      <c r="BO175" t="str">
        <f>IFERROR(VLOOKUP($A175,Table!$AV$5:$BI$286,Table!$AX$3,FALSE),"")</f>
        <v/>
      </c>
      <c r="BP175" t="str">
        <f>IF(BN175="","",Names!$K$3)</f>
        <v/>
      </c>
      <c r="BQ175" t="str">
        <f>IF(BN175="","",Names!$C$10)</f>
        <v/>
      </c>
      <c r="BR175" t="str">
        <f>IFERROR(VLOOKUP($A175,Table!$AV$5:$BI$286,Table!$BF$3,FALSE),"")</f>
        <v/>
      </c>
      <c r="BT175" s="224" t="str">
        <f>IF(BN175="","",CONCATENATE(BN175,Names!$H$3,BO175,Names!$J$3,BP175,Names!$L$3,BQ175,Names!$N$3,BR175))</f>
        <v/>
      </c>
      <c r="BW175" t="str">
        <f>IFERROR(VLOOKUP($A175,Table!$AL$5:$AS$286,Table!$AM$3,FALSE),"")</f>
        <v/>
      </c>
      <c r="BX175" t="str">
        <f>IFERROR(VLOOKUP($A175,Table!$AL$5:$AS$286,Table!$AN$3,FALSE),"")</f>
        <v/>
      </c>
      <c r="BY175" t="str">
        <f>IF(BW175="","",Names!$K$3)</f>
        <v/>
      </c>
      <c r="BZ175" t="str">
        <f>IF(BW175="","",Names!$C$11)</f>
        <v/>
      </c>
      <c r="CA175" t="str">
        <f>IFERROR(VLOOKUP($A175,Table!$AL$5:$AS$286,Table!$AQ$3,FALSE),"")</f>
        <v/>
      </c>
      <c r="CC175" s="224" t="str">
        <f>IF(BW175="","",CONCATENATE(BW175,Names!$H$3,BX175,Names!$J$3,BY175,Names!$L$3,BZ175,Names!$N$3,CA175))</f>
        <v/>
      </c>
      <c r="CF175" t="str">
        <f>IFERROR(VLOOKUP($A175,Table!$AV$5:$BI$286,Table!$AW$3,FALSE),"")</f>
        <v/>
      </c>
      <c r="CG175" t="str">
        <f>IFERROR(VLOOKUP($A175,Table!$AV$5:$BI$286,Table!$AX$3,FALSE),"")</f>
        <v/>
      </c>
      <c r="CH175" t="str">
        <f>IF(CF175="","",Names!$K$3)</f>
        <v/>
      </c>
      <c r="CI175" t="str">
        <f>IF(CF175="","",Names!$C$11)</f>
        <v/>
      </c>
      <c r="CJ175" t="str">
        <f>IFERROR(VLOOKUP($A175,Table!$AV$5:$BI$286,Table!$BC$3,FALSE),"")</f>
        <v/>
      </c>
      <c r="CL175" s="224" t="str">
        <f>IF(CF175="","",CONCATENATE(CF175,Names!$H$3,CG175,Names!$J$3,CH175,Names!$L$3,CI175,Names!$N$3,CJ175))</f>
        <v/>
      </c>
      <c r="CO175" t="str">
        <f>IFERROR(VLOOKUP($A175,Table!$AV$5:$BI$286,Table!$AW$3,FALSE),"")</f>
        <v/>
      </c>
      <c r="CP175" t="str">
        <f>IFERROR(VLOOKUP($A175,Table!$AV$5:$BI$286,Table!$AX$3,FALSE),"")</f>
        <v/>
      </c>
      <c r="CQ175" t="str">
        <f>IF(CO175="","",Names!$K$3)</f>
        <v/>
      </c>
      <c r="CR175" t="str">
        <f>IF(CO175="","",Names!$C$11)</f>
        <v/>
      </c>
      <c r="CS175" t="str">
        <f>IFERROR(VLOOKUP($A175,Table!$AV$5:$BI$286,Table!$BF$3,FALSE),"")</f>
        <v/>
      </c>
      <c r="CU175" s="224" t="str">
        <f>IF(CO175="","",CONCATENATE(CO175,Names!$H$3,CP175,Names!$J$3,CQ175,Names!$L$3,CR175,Names!$N$3,CS175))</f>
        <v/>
      </c>
      <c r="CX175" t="str">
        <f>IFERROR(VLOOKUP($A175,Table!$AV$5:$BI$286,Table!$AW$3,FALSE),"")</f>
        <v/>
      </c>
      <c r="CY175" t="str">
        <f>IFERROR(VLOOKUP($A175,Table!$AV$5:$BI$286,Table!$AX$3,FALSE),"")</f>
        <v/>
      </c>
      <c r="CZ175" t="str">
        <f>IF(CX175="","",Names!$K$3)</f>
        <v/>
      </c>
      <c r="DA175" t="str">
        <f>IF(CX175="","",Names!$C$12)</f>
        <v/>
      </c>
      <c r="DB175" t="str">
        <f>IFERROR(VLOOKUP($A175,Table!$AV$5:$BI$286,Table!$BC$3,FALSE),"")</f>
        <v/>
      </c>
      <c r="DD175" s="224" t="str">
        <f>IF(CX175="","",CONCATENATE(CX175,Names!$H$3,CY175,Names!$J$3,CZ175,Names!$L$3,DA175,Names!$N$3,DB175))</f>
        <v/>
      </c>
      <c r="DG175" t="str">
        <f>IFERROR(VLOOKUP($A175,Table!$AV$5:$BI$286,Table!$AW$3,FALSE),"")</f>
        <v/>
      </c>
      <c r="DH175" t="str">
        <f>IFERROR(VLOOKUP($A175,Table!$AV$5:$BI$286,Table!$AX$3,FALSE),"")</f>
        <v/>
      </c>
      <c r="DI175" t="str">
        <f>IF(DG175="","",Names!$K$3)</f>
        <v/>
      </c>
      <c r="DJ175" t="str">
        <f>IF(DG175="","",Names!$C$24)</f>
        <v/>
      </c>
      <c r="DK175" t="str">
        <f>IFERROR(VLOOKUP($A175,Table!$AV$5:$BI$286,Table!$AY$3,FALSE),"")</f>
        <v/>
      </c>
      <c r="DM175" s="224" t="str">
        <f>IF(DG175="","",CONCATENATE(DG175,Names!$H$3,DH175,Names!$J$3,DI175,Names!$L$3,DJ175,Names!$N$3,DK175))</f>
        <v/>
      </c>
      <c r="DP175" s="1170" t="str">
        <f>IFERROR(VLOOKUP($A175,Table!$DI$5:$DO$286,Table!$DJ$3,FALSE),"")</f>
        <v/>
      </c>
      <c r="DQ175" s="1170" t="str">
        <f>IFERROR(VLOOKUP($A175,Table!$DI$5:$DO$286,Table!$DK$3,FALSE),"")</f>
        <v/>
      </c>
      <c r="DR175" s="1170" t="str">
        <f>IF(DP175="","",Names!$K$3)</f>
        <v/>
      </c>
      <c r="DS175" s="1170" t="str">
        <f>IF(DP175="","",Names!$C$26)</f>
        <v/>
      </c>
      <c r="DT175" s="1170" t="str">
        <f>IFERROR(VLOOKUP($A175,Table!$DI$5:$DO$286,Table!$DM$3,FALSE),"")</f>
        <v/>
      </c>
      <c r="DV175" s="224" t="str">
        <f>IF(DP175="","",CONCATENATE(DP175,Names!$H$3,DQ175,Names!$J$3,DR175,Names!$L$3,DS175,Names!$N$3,DT175))</f>
        <v/>
      </c>
      <c r="DY175" s="1170" t="str">
        <f>IFERROR(VLOOKUP($A175,Table!$DI$5:$DO$286,Table!$DJ$3,FALSE),"")</f>
        <v/>
      </c>
      <c r="DZ175" s="1170" t="str">
        <f>IFERROR(VLOOKUP($A175,Table!$DI$5:$DO$286,Table!$DK$3,FALSE),"")</f>
        <v/>
      </c>
      <c r="EA175" s="1170" t="str">
        <f>IF(DY175="","",Names!$K$3)</f>
        <v/>
      </c>
      <c r="EB175" s="1170" t="str">
        <f>IF(DY175="","",Names!$C$25)</f>
        <v/>
      </c>
      <c r="EC175" s="1170" t="str">
        <f>IFERROR(VLOOKUP($A175,Table!$DI$5:$DO$286,Table!$DM$3,FALSE),"")</f>
        <v/>
      </c>
      <c r="EE175" s="224" t="str">
        <f>IF(DY175="","",CONCATENATE(DY175,Names!$H$3,DZ175,Names!$J$3,EA175,Names!$L$3,EB175,Names!$N$3,EC175))</f>
        <v/>
      </c>
      <c r="EH175" t="str">
        <f>IFERROR(VLOOKUP($A175,TCS_C!$R$9:$U$10046,TCS_C!$S$5,FALSE),"")</f>
        <v/>
      </c>
      <c r="EI175" t="str">
        <f>IFERROR(VLOOKUP($A175,TCS_C!$R$9:$U$10046,TCS_C!$T$5,FALSE),"")</f>
        <v/>
      </c>
      <c r="EJ175" t="str">
        <f>IF(EH175="","",Names!$K$3)</f>
        <v/>
      </c>
      <c r="EK175" t="str">
        <f>IF(EH175="","",Names!$C$17)</f>
        <v/>
      </c>
      <c r="EL175" t="str">
        <f>IFERROR(VLOOKUP($A175,TCS_C!$R$9:$U$10046,TCS_C!$U$5,FALSE),"")</f>
        <v/>
      </c>
      <c r="EN175" s="224" t="str">
        <f>IF(EH175="","",CONCATENATE(EH175,Names!$H$3,EI175,Names!$J$3,EJ175,Names!$L$3,EK175,Names!$N$3,EL175))</f>
        <v/>
      </c>
      <c r="EQ175" t="str">
        <f>IFERROR(VLOOKUP($A175,Table!BT211:$BY$286,Table!$BU$3,FALSE),"")</f>
        <v/>
      </c>
      <c r="ER175" t="str">
        <f>IFERROR(VLOOKUP($A175,Table!BT211:$BY$286,Table!$BV$3,FALSE),"")</f>
        <v/>
      </c>
      <c r="ES175" t="str">
        <f>IF(EQ175="","",Names!$K$3)</f>
        <v/>
      </c>
      <c r="ET175" t="str">
        <f>IFERROR(VLOOKUP($A175,Table!BT211:$BY$286,Table!$BW$3,FALSE),"")</f>
        <v/>
      </c>
      <c r="EU175" t="str">
        <f>IFERROR(VLOOKUP($A175,Table!BT211:$BY$286,Table!$BX$3,FALSE),"")</f>
        <v/>
      </c>
      <c r="EW175" s="224" t="str">
        <f>IF(EQ175="","",CONCATENATE(EQ175,Names!$H$3,ER175,Names!$J$3,ES175,Names!$L$3,ET175,Names!$N$3,EU175))</f>
        <v/>
      </c>
      <c r="FB175" t="str">
        <f>IF(EZ175="","",Names!$K$3)</f>
        <v/>
      </c>
      <c r="FF175" s="224" t="str">
        <f>IF(EZ175="","",CONCATENATE(EZ175,Names!$H$3,FA175,Names!$J$3,FB175,Names!$L$3,FC175,Names!$N$3,FD175))</f>
        <v/>
      </c>
      <c r="FG175" s="1266" t="str">
        <f>IF(EZ175="","",CONCATENATE(FC175,Names!$N$3,FD175))</f>
        <v/>
      </c>
    </row>
    <row r="176" spans="1:163">
      <c r="A176" s="72">
        <v>173</v>
      </c>
      <c r="C176" t="str">
        <f>IFERROR(VLOOKUP($A176,Table!$AL$5:$AS$286,Table!$AM$3,FALSE),"")</f>
        <v/>
      </c>
      <c r="D176" t="str">
        <f>IFERROR(VLOOKUP($A176,Table!$AL$5:$AS$286,Table!$AN$3,FALSE),"")</f>
        <v/>
      </c>
      <c r="E176" t="str">
        <f>IF(C176="","",Names!$K$3)</f>
        <v/>
      </c>
      <c r="F176" t="str">
        <f>IF(C176="","",Names!$C$5)</f>
        <v/>
      </c>
      <c r="G176" t="str">
        <f>IFERROR(VLOOKUP($A176,Table!$AL$5:$AS$286,Table!$AO$3,FALSE),"")</f>
        <v/>
      </c>
      <c r="I176" s="224" t="str">
        <f>IF(C176="","",CONCATENATE(C176,Names!$H$3,D176,Names!$J$3,E176,Names!$L$3,F176,Names!$N$3,G176))</f>
        <v/>
      </c>
      <c r="L176" s="1170" t="str">
        <f>IFERROR(VLOOKUP($A176,Table!$AV$5:$BK$286,Table!$AW$3,FALSE),"")</f>
        <v/>
      </c>
      <c r="M176" s="1170" t="str">
        <f>IFERROR(VLOOKUP($A176,Table!$AV$5:$BK$286,Table!$AX$3,FALSE),"")</f>
        <v/>
      </c>
      <c r="N176" s="1170" t="str">
        <f>IF(L176="","",Names!$K$3)</f>
        <v/>
      </c>
      <c r="O176" s="1170" t="str">
        <f>IF(L176="","",Names!$C$9)</f>
        <v/>
      </c>
      <c r="P176" s="1170" t="str">
        <f>IFERROR(VLOOKUP($A176,Table!$AV$5:$BK$286,Table!$AY$3,FALSE),"")</f>
        <v/>
      </c>
      <c r="R176" s="224" t="str">
        <f>IF(L176="","",CONCATENATE(L176,Names!$H$3,M176,Names!$J$3,N176,Names!$L$3,O176,Names!$N$3,P176))</f>
        <v/>
      </c>
      <c r="U176" t="str">
        <f>IFERROR(VLOOKUP($A176,Table!$AV$5:$BI$286,Table!$AW$3,FALSE),"")</f>
        <v/>
      </c>
      <c r="V176" t="str">
        <f>IFERROR(VLOOKUP($A176,Table!$AV$5:$BI$286,Table!$AX$3,FALSE),"")</f>
        <v/>
      </c>
      <c r="W176" t="str">
        <f>IF(U176="","",Names!$K$3)</f>
        <v/>
      </c>
      <c r="X176" t="str">
        <f>IF(U176="","",Names!$C$6)</f>
        <v/>
      </c>
      <c r="Y176" t="str">
        <f>IFERROR(VLOOKUP($A176,Table!$AV$5:$BI$286,Table!$AY$3,FALSE),"")</f>
        <v/>
      </c>
      <c r="AA176" s="224" t="str">
        <f>IF(U176="","",CONCATENATE(U176,Names!$H$3,V176,Names!$J$3,W176,Names!$L$3,X176,Names!$N$3,Y176))</f>
        <v/>
      </c>
      <c r="AD176" t="str">
        <f>IFERROR(VLOOKUP($A176,Table!$AV$5:$BI$286,Table!$AW$3,FALSE),"")</f>
        <v/>
      </c>
      <c r="AE176" t="str">
        <f>IFERROR(VLOOKUP($A176,Table!$AV$5:$BI$286,Table!$AX$3,FALSE),"")</f>
        <v/>
      </c>
      <c r="AF176" t="str">
        <f>IF(AD176="","",Names!$K$3)</f>
        <v/>
      </c>
      <c r="AG176" t="str">
        <f>IF(AD176="","",Names!$C$7)</f>
        <v/>
      </c>
      <c r="AH176" t="str">
        <f>IFERROR(VLOOKUP($A176,Table!$AV$5:$BI$286,Table!$AY$3,FALSE),"")</f>
        <v/>
      </c>
      <c r="AJ176" s="224" t="str">
        <f>IF(AD176="","",CONCATENATE(AD176,Names!$H$3,AE176,Names!$J$3,AF176,Names!$L$3,AG176,Names!$N$3,AH176))</f>
        <v/>
      </c>
      <c r="AM176" t="str">
        <f>IFERROR(VLOOKUP($A176,Table!$AV$5:$BI$286,Table!$AW$3,FALSE),"")</f>
        <v/>
      </c>
      <c r="AN176" t="str">
        <f>IFERROR(VLOOKUP($A176,Table!$AV$5:$BI$286,Table!$AX$3,FALSE),"")</f>
        <v/>
      </c>
      <c r="AO176" t="str">
        <f>IF(AM176="","",Names!$K$3)</f>
        <v/>
      </c>
      <c r="AP176" t="str">
        <f>IF(AM176="","",Names!$C$8)</f>
        <v/>
      </c>
      <c r="AQ176" t="str">
        <f>IFERROR(VLOOKUP($A176,Table!$AV$5:$BI$286,Table!$AY$3,FALSE),"")</f>
        <v/>
      </c>
      <c r="AS176" s="224" t="str">
        <f>IF(AM176="","",CONCATENATE(AM176,Names!$H$3,AN176,Names!$J$3,AO176,Names!$L$3,AP176,Names!$N$3,AQ176))</f>
        <v/>
      </c>
      <c r="AV176" t="str">
        <f>IFERROR(VLOOKUP($A176,Table!$AL$5:$AS$286,Table!$AM$3,FALSE),"")</f>
        <v/>
      </c>
      <c r="AW176" t="str">
        <f>IFERROR(VLOOKUP($A176,Table!$AL$5:$AS$286,Table!$AN$3,FALSE),"")</f>
        <v/>
      </c>
      <c r="AX176" t="str">
        <f>IF(AV176="","",Names!$K$3)</f>
        <v/>
      </c>
      <c r="AY176" t="str">
        <f>IF(AV176="","",Names!$C$10)</f>
        <v/>
      </c>
      <c r="AZ176" t="str">
        <f>IFERROR(VLOOKUP($A176,Table!$AL$5:$AS$286,Table!$AQ$3,FALSE),"")</f>
        <v/>
      </c>
      <c r="BB176" s="224" t="str">
        <f>IF(AV176="","",CONCATENATE(AV176,Names!$H$3,AW176,Names!$J$3,AX176,Names!$L$3,AY176,Names!$N$3,AZ176))</f>
        <v/>
      </c>
      <c r="BE176" t="str">
        <f>IFERROR(VLOOKUP($A176,Table!$AV$5:$BI$286,Table!$AW$3,FALSE),"")</f>
        <v/>
      </c>
      <c r="BF176" t="str">
        <f>IFERROR(VLOOKUP($A176,Table!$AV$5:$BI$286,Table!$AX$3,FALSE),"")</f>
        <v/>
      </c>
      <c r="BG176" t="str">
        <f>IF(BE176="","",Names!$K$3)</f>
        <v/>
      </c>
      <c r="BH176" t="str">
        <f>IF(BE176="","",Names!$C$10)</f>
        <v/>
      </c>
      <c r="BI176" t="str">
        <f>IFERROR(VLOOKUP($A176,Table!$AV$5:$BI$286,Table!$BC$3,FALSE),"")</f>
        <v/>
      </c>
      <c r="BK176" s="224" t="str">
        <f>IF(BE176="","",CONCATENATE(BE176,Names!$H$3,BF176,Names!$J$3,BG176,Names!$L$3,BH176,Names!$N$3,BI176))</f>
        <v/>
      </c>
      <c r="BN176" t="str">
        <f>IFERROR(VLOOKUP($A176,Table!$AV$5:$BI$286,Table!$AW$3,FALSE),"")</f>
        <v/>
      </c>
      <c r="BO176" t="str">
        <f>IFERROR(VLOOKUP($A176,Table!$AV$5:$BI$286,Table!$AX$3,FALSE),"")</f>
        <v/>
      </c>
      <c r="BP176" t="str">
        <f>IF(BN176="","",Names!$K$3)</f>
        <v/>
      </c>
      <c r="BQ176" t="str">
        <f>IF(BN176="","",Names!$C$10)</f>
        <v/>
      </c>
      <c r="BR176" t="str">
        <f>IFERROR(VLOOKUP($A176,Table!$AV$5:$BI$286,Table!$BF$3,FALSE),"")</f>
        <v/>
      </c>
      <c r="BT176" s="224" t="str">
        <f>IF(BN176="","",CONCATENATE(BN176,Names!$H$3,BO176,Names!$J$3,BP176,Names!$L$3,BQ176,Names!$N$3,BR176))</f>
        <v/>
      </c>
      <c r="BW176" t="str">
        <f>IFERROR(VLOOKUP($A176,Table!$AL$5:$AS$286,Table!$AM$3,FALSE),"")</f>
        <v/>
      </c>
      <c r="BX176" t="str">
        <f>IFERROR(VLOOKUP($A176,Table!$AL$5:$AS$286,Table!$AN$3,FALSE),"")</f>
        <v/>
      </c>
      <c r="BY176" t="str">
        <f>IF(BW176="","",Names!$K$3)</f>
        <v/>
      </c>
      <c r="BZ176" t="str">
        <f>IF(BW176="","",Names!$C$11)</f>
        <v/>
      </c>
      <c r="CA176" t="str">
        <f>IFERROR(VLOOKUP($A176,Table!$AL$5:$AS$286,Table!$AQ$3,FALSE),"")</f>
        <v/>
      </c>
      <c r="CC176" s="224" t="str">
        <f>IF(BW176="","",CONCATENATE(BW176,Names!$H$3,BX176,Names!$J$3,BY176,Names!$L$3,BZ176,Names!$N$3,CA176))</f>
        <v/>
      </c>
      <c r="CF176" t="str">
        <f>IFERROR(VLOOKUP($A176,Table!$AV$5:$BI$286,Table!$AW$3,FALSE),"")</f>
        <v/>
      </c>
      <c r="CG176" t="str">
        <f>IFERROR(VLOOKUP($A176,Table!$AV$5:$BI$286,Table!$AX$3,FALSE),"")</f>
        <v/>
      </c>
      <c r="CH176" t="str">
        <f>IF(CF176="","",Names!$K$3)</f>
        <v/>
      </c>
      <c r="CI176" t="str">
        <f>IF(CF176="","",Names!$C$11)</f>
        <v/>
      </c>
      <c r="CJ176" t="str">
        <f>IFERROR(VLOOKUP($A176,Table!$AV$5:$BI$286,Table!$BC$3,FALSE),"")</f>
        <v/>
      </c>
      <c r="CL176" s="224" t="str">
        <f>IF(CF176="","",CONCATENATE(CF176,Names!$H$3,CG176,Names!$J$3,CH176,Names!$L$3,CI176,Names!$N$3,CJ176))</f>
        <v/>
      </c>
      <c r="CO176" t="str">
        <f>IFERROR(VLOOKUP($A176,Table!$AV$5:$BI$286,Table!$AW$3,FALSE),"")</f>
        <v/>
      </c>
      <c r="CP176" t="str">
        <f>IFERROR(VLOOKUP($A176,Table!$AV$5:$BI$286,Table!$AX$3,FALSE),"")</f>
        <v/>
      </c>
      <c r="CQ176" t="str">
        <f>IF(CO176="","",Names!$K$3)</f>
        <v/>
      </c>
      <c r="CR176" t="str">
        <f>IF(CO176="","",Names!$C$11)</f>
        <v/>
      </c>
      <c r="CS176" t="str">
        <f>IFERROR(VLOOKUP($A176,Table!$AV$5:$BI$286,Table!$BF$3,FALSE),"")</f>
        <v/>
      </c>
      <c r="CU176" s="224" t="str">
        <f>IF(CO176="","",CONCATENATE(CO176,Names!$H$3,CP176,Names!$J$3,CQ176,Names!$L$3,CR176,Names!$N$3,CS176))</f>
        <v/>
      </c>
      <c r="CX176" t="str">
        <f>IFERROR(VLOOKUP($A176,Table!$AV$5:$BI$286,Table!$AW$3,FALSE),"")</f>
        <v/>
      </c>
      <c r="CY176" t="str">
        <f>IFERROR(VLOOKUP($A176,Table!$AV$5:$BI$286,Table!$AX$3,FALSE),"")</f>
        <v/>
      </c>
      <c r="CZ176" t="str">
        <f>IF(CX176="","",Names!$K$3)</f>
        <v/>
      </c>
      <c r="DA176" t="str">
        <f>IF(CX176="","",Names!$C$12)</f>
        <v/>
      </c>
      <c r="DB176" t="str">
        <f>IFERROR(VLOOKUP($A176,Table!$AV$5:$BI$286,Table!$BC$3,FALSE),"")</f>
        <v/>
      </c>
      <c r="DD176" s="224" t="str">
        <f>IF(CX176="","",CONCATENATE(CX176,Names!$H$3,CY176,Names!$J$3,CZ176,Names!$L$3,DA176,Names!$N$3,DB176))</f>
        <v/>
      </c>
      <c r="DG176" t="str">
        <f>IFERROR(VLOOKUP($A176,Table!$AV$5:$BI$286,Table!$AW$3,FALSE),"")</f>
        <v/>
      </c>
      <c r="DH176" t="str">
        <f>IFERROR(VLOOKUP($A176,Table!$AV$5:$BI$286,Table!$AX$3,FALSE),"")</f>
        <v/>
      </c>
      <c r="DI176" t="str">
        <f>IF(DG176="","",Names!$K$3)</f>
        <v/>
      </c>
      <c r="DJ176" t="str">
        <f>IF(DG176="","",Names!$C$24)</f>
        <v/>
      </c>
      <c r="DK176" t="str">
        <f>IFERROR(VLOOKUP($A176,Table!$AV$5:$BI$286,Table!$AY$3,FALSE),"")</f>
        <v/>
      </c>
      <c r="DM176" s="224" t="str">
        <f>IF(DG176="","",CONCATENATE(DG176,Names!$H$3,DH176,Names!$J$3,DI176,Names!$L$3,DJ176,Names!$N$3,DK176))</f>
        <v/>
      </c>
      <c r="DP176" s="1170" t="str">
        <f>IFERROR(VLOOKUP($A176,Table!$DI$5:$DO$286,Table!$DJ$3,FALSE),"")</f>
        <v/>
      </c>
      <c r="DQ176" s="1170" t="str">
        <f>IFERROR(VLOOKUP($A176,Table!$DI$5:$DO$286,Table!$DK$3,FALSE),"")</f>
        <v/>
      </c>
      <c r="DR176" s="1170" t="str">
        <f>IF(DP176="","",Names!$K$3)</f>
        <v/>
      </c>
      <c r="DS176" s="1170" t="str">
        <f>IF(DP176="","",Names!$C$26)</f>
        <v/>
      </c>
      <c r="DT176" s="1170" t="str">
        <f>IFERROR(VLOOKUP($A176,Table!$DI$5:$DO$286,Table!$DM$3,FALSE),"")</f>
        <v/>
      </c>
      <c r="DV176" s="224" t="str">
        <f>IF(DP176="","",CONCATENATE(DP176,Names!$H$3,DQ176,Names!$J$3,DR176,Names!$L$3,DS176,Names!$N$3,DT176))</f>
        <v/>
      </c>
      <c r="DY176" s="1170" t="str">
        <f>IFERROR(VLOOKUP($A176,Table!$DI$5:$DO$286,Table!$DJ$3,FALSE),"")</f>
        <v/>
      </c>
      <c r="DZ176" s="1170" t="str">
        <f>IFERROR(VLOOKUP($A176,Table!$DI$5:$DO$286,Table!$DK$3,FALSE),"")</f>
        <v/>
      </c>
      <c r="EA176" s="1170" t="str">
        <f>IF(DY176="","",Names!$K$3)</f>
        <v/>
      </c>
      <c r="EB176" s="1170" t="str">
        <f>IF(DY176="","",Names!$C$25)</f>
        <v/>
      </c>
      <c r="EC176" s="1170" t="str">
        <f>IFERROR(VLOOKUP($A176,Table!$DI$5:$DO$286,Table!$DM$3,FALSE),"")</f>
        <v/>
      </c>
      <c r="EE176" s="224" t="str">
        <f>IF(DY176="","",CONCATENATE(DY176,Names!$H$3,DZ176,Names!$J$3,EA176,Names!$L$3,EB176,Names!$N$3,EC176))</f>
        <v/>
      </c>
      <c r="EH176" t="str">
        <f>IFERROR(VLOOKUP($A176,TCS_C!$R$9:$U$10046,TCS_C!$S$5,FALSE),"")</f>
        <v/>
      </c>
      <c r="EI176" t="str">
        <f>IFERROR(VLOOKUP($A176,TCS_C!$R$9:$U$10046,TCS_C!$T$5,FALSE),"")</f>
        <v/>
      </c>
      <c r="EJ176" t="str">
        <f>IF(EH176="","",Names!$K$3)</f>
        <v/>
      </c>
      <c r="EK176" t="str">
        <f>IF(EH176="","",Names!$C$17)</f>
        <v/>
      </c>
      <c r="EL176" t="str">
        <f>IFERROR(VLOOKUP($A176,TCS_C!$R$9:$U$10046,TCS_C!$U$5,FALSE),"")</f>
        <v/>
      </c>
      <c r="EN176" s="224" t="str">
        <f>IF(EH176="","",CONCATENATE(EH176,Names!$H$3,EI176,Names!$J$3,EJ176,Names!$L$3,EK176,Names!$N$3,EL176))</f>
        <v/>
      </c>
      <c r="EQ176" t="str">
        <f>IFERROR(VLOOKUP($A176,Table!BT212:$BY$286,Table!$BU$3,FALSE),"")</f>
        <v/>
      </c>
      <c r="ER176" t="str">
        <f>IFERROR(VLOOKUP($A176,Table!BT212:$BY$286,Table!$BV$3,FALSE),"")</f>
        <v/>
      </c>
      <c r="ES176" t="str">
        <f>IF(EQ176="","",Names!$K$3)</f>
        <v/>
      </c>
      <c r="ET176" t="str">
        <f>IFERROR(VLOOKUP($A176,Table!BT212:$BY$286,Table!$BW$3,FALSE),"")</f>
        <v/>
      </c>
      <c r="EU176" t="str">
        <f>IFERROR(VLOOKUP($A176,Table!BT212:$BY$286,Table!$BX$3,FALSE),"")</f>
        <v/>
      </c>
      <c r="EW176" s="224" t="str">
        <f>IF(EQ176="","",CONCATENATE(EQ176,Names!$H$3,ER176,Names!$J$3,ES176,Names!$L$3,ET176,Names!$N$3,EU176))</f>
        <v/>
      </c>
      <c r="FB176" t="str">
        <f>IF(EZ176="","",Names!$K$3)</f>
        <v/>
      </c>
      <c r="FF176" s="224" t="str">
        <f>IF(EZ176="","",CONCATENATE(EZ176,Names!$H$3,FA176,Names!$J$3,FB176,Names!$L$3,FC176,Names!$N$3,FD176))</f>
        <v/>
      </c>
      <c r="FG176" s="1266" t="str">
        <f>IF(EZ176="","",CONCATENATE(FC176,Names!$N$3,FD176))</f>
        <v/>
      </c>
    </row>
    <row r="177" spans="1:163">
      <c r="A177" s="72">
        <v>174</v>
      </c>
      <c r="C177" t="str">
        <f>IFERROR(VLOOKUP($A177,Table!$AL$5:$AS$286,Table!$AM$3,FALSE),"")</f>
        <v/>
      </c>
      <c r="D177" t="str">
        <f>IFERROR(VLOOKUP($A177,Table!$AL$5:$AS$286,Table!$AN$3,FALSE),"")</f>
        <v/>
      </c>
      <c r="E177" t="str">
        <f>IF(C177="","",Names!$K$3)</f>
        <v/>
      </c>
      <c r="F177" t="str">
        <f>IF(C177="","",Names!$C$5)</f>
        <v/>
      </c>
      <c r="G177" t="str">
        <f>IFERROR(VLOOKUP($A177,Table!$AL$5:$AS$286,Table!$AO$3,FALSE),"")</f>
        <v/>
      </c>
      <c r="I177" s="224" t="str">
        <f>IF(C177="","",CONCATENATE(C177,Names!$H$3,D177,Names!$J$3,E177,Names!$L$3,F177,Names!$N$3,G177))</f>
        <v/>
      </c>
      <c r="L177" s="1170" t="str">
        <f>IFERROR(VLOOKUP($A177,Table!$AV$5:$BK$286,Table!$AW$3,FALSE),"")</f>
        <v/>
      </c>
      <c r="M177" s="1170" t="str">
        <f>IFERROR(VLOOKUP($A177,Table!$AV$5:$BK$286,Table!$AX$3,FALSE),"")</f>
        <v/>
      </c>
      <c r="N177" s="1170" t="str">
        <f>IF(L177="","",Names!$K$3)</f>
        <v/>
      </c>
      <c r="O177" s="1170" t="str">
        <f>IF(L177="","",Names!$C$9)</f>
        <v/>
      </c>
      <c r="P177" s="1170" t="str">
        <f>IFERROR(VLOOKUP($A177,Table!$AV$5:$BK$286,Table!$AY$3,FALSE),"")</f>
        <v/>
      </c>
      <c r="R177" s="224" t="str">
        <f>IF(L177="","",CONCATENATE(L177,Names!$H$3,M177,Names!$J$3,N177,Names!$L$3,O177,Names!$N$3,P177))</f>
        <v/>
      </c>
      <c r="U177" t="str">
        <f>IFERROR(VLOOKUP($A177,Table!$AV$5:$BI$286,Table!$AW$3,FALSE),"")</f>
        <v/>
      </c>
      <c r="V177" t="str">
        <f>IFERROR(VLOOKUP($A177,Table!$AV$5:$BI$286,Table!$AX$3,FALSE),"")</f>
        <v/>
      </c>
      <c r="W177" t="str">
        <f>IF(U177="","",Names!$K$3)</f>
        <v/>
      </c>
      <c r="X177" t="str">
        <f>IF(U177="","",Names!$C$6)</f>
        <v/>
      </c>
      <c r="Y177" t="str">
        <f>IFERROR(VLOOKUP($A177,Table!$AV$5:$BI$286,Table!$AY$3,FALSE),"")</f>
        <v/>
      </c>
      <c r="AA177" s="224" t="str">
        <f>IF(U177="","",CONCATENATE(U177,Names!$H$3,V177,Names!$J$3,W177,Names!$L$3,X177,Names!$N$3,Y177))</f>
        <v/>
      </c>
      <c r="AD177" t="str">
        <f>IFERROR(VLOOKUP($A177,Table!$AV$5:$BI$286,Table!$AW$3,FALSE),"")</f>
        <v/>
      </c>
      <c r="AE177" t="str">
        <f>IFERROR(VLOOKUP($A177,Table!$AV$5:$BI$286,Table!$AX$3,FALSE),"")</f>
        <v/>
      </c>
      <c r="AF177" t="str">
        <f>IF(AD177="","",Names!$K$3)</f>
        <v/>
      </c>
      <c r="AG177" t="str">
        <f>IF(AD177="","",Names!$C$7)</f>
        <v/>
      </c>
      <c r="AH177" t="str">
        <f>IFERROR(VLOOKUP($A177,Table!$AV$5:$BI$286,Table!$AY$3,FALSE),"")</f>
        <v/>
      </c>
      <c r="AJ177" s="224" t="str">
        <f>IF(AD177="","",CONCATENATE(AD177,Names!$H$3,AE177,Names!$J$3,AF177,Names!$L$3,AG177,Names!$N$3,AH177))</f>
        <v/>
      </c>
      <c r="AM177" t="str">
        <f>IFERROR(VLOOKUP($A177,Table!$AV$5:$BI$286,Table!$AW$3,FALSE),"")</f>
        <v/>
      </c>
      <c r="AN177" t="str">
        <f>IFERROR(VLOOKUP($A177,Table!$AV$5:$BI$286,Table!$AX$3,FALSE),"")</f>
        <v/>
      </c>
      <c r="AO177" t="str">
        <f>IF(AM177="","",Names!$K$3)</f>
        <v/>
      </c>
      <c r="AP177" t="str">
        <f>IF(AM177="","",Names!$C$8)</f>
        <v/>
      </c>
      <c r="AQ177" t="str">
        <f>IFERROR(VLOOKUP($A177,Table!$AV$5:$BI$286,Table!$AY$3,FALSE),"")</f>
        <v/>
      </c>
      <c r="AS177" s="224" t="str">
        <f>IF(AM177="","",CONCATENATE(AM177,Names!$H$3,AN177,Names!$J$3,AO177,Names!$L$3,AP177,Names!$N$3,AQ177))</f>
        <v/>
      </c>
      <c r="AV177" t="str">
        <f>IFERROR(VLOOKUP($A177,Table!$AL$5:$AS$286,Table!$AM$3,FALSE),"")</f>
        <v/>
      </c>
      <c r="AW177" t="str">
        <f>IFERROR(VLOOKUP($A177,Table!$AL$5:$AS$286,Table!$AN$3,FALSE),"")</f>
        <v/>
      </c>
      <c r="AX177" t="str">
        <f>IF(AV177="","",Names!$K$3)</f>
        <v/>
      </c>
      <c r="AY177" t="str">
        <f>IF(AV177="","",Names!$C$10)</f>
        <v/>
      </c>
      <c r="AZ177" t="str">
        <f>IFERROR(VLOOKUP($A177,Table!$AL$5:$AS$286,Table!$AQ$3,FALSE),"")</f>
        <v/>
      </c>
      <c r="BB177" s="224" t="str">
        <f>IF(AV177="","",CONCATENATE(AV177,Names!$H$3,AW177,Names!$J$3,AX177,Names!$L$3,AY177,Names!$N$3,AZ177))</f>
        <v/>
      </c>
      <c r="BE177" t="str">
        <f>IFERROR(VLOOKUP($A177,Table!$AV$5:$BI$286,Table!$AW$3,FALSE),"")</f>
        <v/>
      </c>
      <c r="BF177" t="str">
        <f>IFERROR(VLOOKUP($A177,Table!$AV$5:$BI$286,Table!$AX$3,FALSE),"")</f>
        <v/>
      </c>
      <c r="BG177" t="str">
        <f>IF(BE177="","",Names!$K$3)</f>
        <v/>
      </c>
      <c r="BH177" t="str">
        <f>IF(BE177="","",Names!$C$10)</f>
        <v/>
      </c>
      <c r="BI177" t="str">
        <f>IFERROR(VLOOKUP($A177,Table!$AV$5:$BI$286,Table!$BC$3,FALSE),"")</f>
        <v/>
      </c>
      <c r="BK177" s="224" t="str">
        <f>IF(BE177="","",CONCATENATE(BE177,Names!$H$3,BF177,Names!$J$3,BG177,Names!$L$3,BH177,Names!$N$3,BI177))</f>
        <v/>
      </c>
      <c r="BN177" t="str">
        <f>IFERROR(VLOOKUP($A177,Table!$AV$5:$BI$286,Table!$AW$3,FALSE),"")</f>
        <v/>
      </c>
      <c r="BO177" t="str">
        <f>IFERROR(VLOOKUP($A177,Table!$AV$5:$BI$286,Table!$AX$3,FALSE),"")</f>
        <v/>
      </c>
      <c r="BP177" t="str">
        <f>IF(BN177="","",Names!$K$3)</f>
        <v/>
      </c>
      <c r="BQ177" t="str">
        <f>IF(BN177="","",Names!$C$10)</f>
        <v/>
      </c>
      <c r="BR177" t="str">
        <f>IFERROR(VLOOKUP($A177,Table!$AV$5:$BI$286,Table!$BF$3,FALSE),"")</f>
        <v/>
      </c>
      <c r="BT177" s="224" t="str">
        <f>IF(BN177="","",CONCATENATE(BN177,Names!$H$3,BO177,Names!$J$3,BP177,Names!$L$3,BQ177,Names!$N$3,BR177))</f>
        <v/>
      </c>
      <c r="BW177" t="str">
        <f>IFERROR(VLOOKUP($A177,Table!$AL$5:$AS$286,Table!$AM$3,FALSE),"")</f>
        <v/>
      </c>
      <c r="BX177" t="str">
        <f>IFERROR(VLOOKUP($A177,Table!$AL$5:$AS$286,Table!$AN$3,FALSE),"")</f>
        <v/>
      </c>
      <c r="BY177" t="str">
        <f>IF(BW177="","",Names!$K$3)</f>
        <v/>
      </c>
      <c r="BZ177" t="str">
        <f>IF(BW177="","",Names!$C$11)</f>
        <v/>
      </c>
      <c r="CA177" t="str">
        <f>IFERROR(VLOOKUP($A177,Table!$AL$5:$AS$286,Table!$AQ$3,FALSE),"")</f>
        <v/>
      </c>
      <c r="CC177" s="224" t="str">
        <f>IF(BW177="","",CONCATENATE(BW177,Names!$H$3,BX177,Names!$J$3,BY177,Names!$L$3,BZ177,Names!$N$3,CA177))</f>
        <v/>
      </c>
      <c r="CF177" t="str">
        <f>IFERROR(VLOOKUP($A177,Table!$AV$5:$BI$286,Table!$AW$3,FALSE),"")</f>
        <v/>
      </c>
      <c r="CG177" t="str">
        <f>IFERROR(VLOOKUP($A177,Table!$AV$5:$BI$286,Table!$AX$3,FALSE),"")</f>
        <v/>
      </c>
      <c r="CH177" t="str">
        <f>IF(CF177="","",Names!$K$3)</f>
        <v/>
      </c>
      <c r="CI177" t="str">
        <f>IF(CF177="","",Names!$C$11)</f>
        <v/>
      </c>
      <c r="CJ177" t="str">
        <f>IFERROR(VLOOKUP($A177,Table!$AV$5:$BI$286,Table!$BC$3,FALSE),"")</f>
        <v/>
      </c>
      <c r="CL177" s="224" t="str">
        <f>IF(CF177="","",CONCATENATE(CF177,Names!$H$3,CG177,Names!$J$3,CH177,Names!$L$3,CI177,Names!$N$3,CJ177))</f>
        <v/>
      </c>
      <c r="CO177" t="str">
        <f>IFERROR(VLOOKUP($A177,Table!$AV$5:$BI$286,Table!$AW$3,FALSE),"")</f>
        <v/>
      </c>
      <c r="CP177" t="str">
        <f>IFERROR(VLOOKUP($A177,Table!$AV$5:$BI$286,Table!$AX$3,FALSE),"")</f>
        <v/>
      </c>
      <c r="CQ177" t="str">
        <f>IF(CO177="","",Names!$K$3)</f>
        <v/>
      </c>
      <c r="CR177" t="str">
        <f>IF(CO177="","",Names!$C$11)</f>
        <v/>
      </c>
      <c r="CS177" t="str">
        <f>IFERROR(VLOOKUP($A177,Table!$AV$5:$BI$286,Table!$BF$3,FALSE),"")</f>
        <v/>
      </c>
      <c r="CU177" s="224" t="str">
        <f>IF(CO177="","",CONCATENATE(CO177,Names!$H$3,CP177,Names!$J$3,CQ177,Names!$L$3,CR177,Names!$N$3,CS177))</f>
        <v/>
      </c>
      <c r="CX177" t="str">
        <f>IFERROR(VLOOKUP($A177,Table!$AV$5:$BI$286,Table!$AW$3,FALSE),"")</f>
        <v/>
      </c>
      <c r="CY177" t="str">
        <f>IFERROR(VLOOKUP($A177,Table!$AV$5:$BI$286,Table!$AX$3,FALSE),"")</f>
        <v/>
      </c>
      <c r="CZ177" t="str">
        <f>IF(CX177="","",Names!$K$3)</f>
        <v/>
      </c>
      <c r="DA177" t="str">
        <f>IF(CX177="","",Names!$C$12)</f>
        <v/>
      </c>
      <c r="DB177" t="str">
        <f>IFERROR(VLOOKUP($A177,Table!$AV$5:$BI$286,Table!$BC$3,FALSE),"")</f>
        <v/>
      </c>
      <c r="DD177" s="224" t="str">
        <f>IF(CX177="","",CONCATENATE(CX177,Names!$H$3,CY177,Names!$J$3,CZ177,Names!$L$3,DA177,Names!$N$3,DB177))</f>
        <v/>
      </c>
      <c r="DG177" t="str">
        <f>IFERROR(VLOOKUP($A177,Table!$AV$5:$BI$286,Table!$AW$3,FALSE),"")</f>
        <v/>
      </c>
      <c r="DH177" t="str">
        <f>IFERROR(VLOOKUP($A177,Table!$AV$5:$BI$286,Table!$AX$3,FALSE),"")</f>
        <v/>
      </c>
      <c r="DI177" t="str">
        <f>IF(DG177="","",Names!$K$3)</f>
        <v/>
      </c>
      <c r="DJ177" t="str">
        <f>IF(DG177="","",Names!$C$24)</f>
        <v/>
      </c>
      <c r="DK177" t="str">
        <f>IFERROR(VLOOKUP($A177,Table!$AV$5:$BI$286,Table!$AY$3,FALSE),"")</f>
        <v/>
      </c>
      <c r="DM177" s="224" t="str">
        <f>IF(DG177="","",CONCATENATE(DG177,Names!$H$3,DH177,Names!$J$3,DI177,Names!$L$3,DJ177,Names!$N$3,DK177))</f>
        <v/>
      </c>
      <c r="DP177" s="1170" t="str">
        <f>IFERROR(VLOOKUP($A177,Table!$DI$5:$DO$286,Table!$DJ$3,FALSE),"")</f>
        <v/>
      </c>
      <c r="DQ177" s="1170" t="str">
        <f>IFERROR(VLOOKUP($A177,Table!$DI$5:$DO$286,Table!$DK$3,FALSE),"")</f>
        <v/>
      </c>
      <c r="DR177" s="1170" t="str">
        <f>IF(DP177="","",Names!$K$3)</f>
        <v/>
      </c>
      <c r="DS177" s="1170" t="str">
        <f>IF(DP177="","",Names!$C$26)</f>
        <v/>
      </c>
      <c r="DT177" s="1170" t="str">
        <f>IFERROR(VLOOKUP($A177,Table!$DI$5:$DO$286,Table!$DM$3,FALSE),"")</f>
        <v/>
      </c>
      <c r="DV177" s="224" t="str">
        <f>IF(DP177="","",CONCATENATE(DP177,Names!$H$3,DQ177,Names!$J$3,DR177,Names!$L$3,DS177,Names!$N$3,DT177))</f>
        <v/>
      </c>
      <c r="DY177" s="1170" t="str">
        <f>IFERROR(VLOOKUP($A177,Table!$DI$5:$DO$286,Table!$DJ$3,FALSE),"")</f>
        <v/>
      </c>
      <c r="DZ177" s="1170" t="str">
        <f>IFERROR(VLOOKUP($A177,Table!$DI$5:$DO$286,Table!$DK$3,FALSE),"")</f>
        <v/>
      </c>
      <c r="EA177" s="1170" t="str">
        <f>IF(DY177="","",Names!$K$3)</f>
        <v/>
      </c>
      <c r="EB177" s="1170" t="str">
        <f>IF(DY177="","",Names!$C$25)</f>
        <v/>
      </c>
      <c r="EC177" s="1170" t="str">
        <f>IFERROR(VLOOKUP($A177,Table!$DI$5:$DO$286,Table!$DM$3,FALSE),"")</f>
        <v/>
      </c>
      <c r="EE177" s="224" t="str">
        <f>IF(DY177="","",CONCATENATE(DY177,Names!$H$3,DZ177,Names!$J$3,EA177,Names!$L$3,EB177,Names!$N$3,EC177))</f>
        <v/>
      </c>
      <c r="EH177" t="str">
        <f>IFERROR(VLOOKUP($A177,TCS_C!$R$9:$U$10046,TCS_C!$S$5,FALSE),"")</f>
        <v/>
      </c>
      <c r="EI177" t="str">
        <f>IFERROR(VLOOKUP($A177,TCS_C!$R$9:$U$10046,TCS_C!$T$5,FALSE),"")</f>
        <v/>
      </c>
      <c r="EJ177" t="str">
        <f>IF(EH177="","",Names!$K$3)</f>
        <v/>
      </c>
      <c r="EK177" t="str">
        <f>IF(EH177="","",Names!$C$17)</f>
        <v/>
      </c>
      <c r="EL177" t="str">
        <f>IFERROR(VLOOKUP($A177,TCS_C!$R$9:$U$10046,TCS_C!$U$5,FALSE),"")</f>
        <v/>
      </c>
      <c r="EN177" s="224" t="str">
        <f>IF(EH177="","",CONCATENATE(EH177,Names!$H$3,EI177,Names!$J$3,EJ177,Names!$L$3,EK177,Names!$N$3,EL177))</f>
        <v/>
      </c>
      <c r="EQ177" t="str">
        <f>IFERROR(VLOOKUP($A177,Table!BT213:$BY$286,Table!$BU$3,FALSE),"")</f>
        <v/>
      </c>
      <c r="ER177" t="str">
        <f>IFERROR(VLOOKUP($A177,Table!BT213:$BY$286,Table!$BV$3,FALSE),"")</f>
        <v/>
      </c>
      <c r="ES177" t="str">
        <f>IF(EQ177="","",Names!$K$3)</f>
        <v/>
      </c>
      <c r="ET177" t="str">
        <f>IFERROR(VLOOKUP($A177,Table!BT213:$BY$286,Table!$BW$3,FALSE),"")</f>
        <v/>
      </c>
      <c r="EU177" t="str">
        <f>IFERROR(VLOOKUP($A177,Table!BT213:$BY$286,Table!$BX$3,FALSE),"")</f>
        <v/>
      </c>
      <c r="EW177" s="224" t="str">
        <f>IF(EQ177="","",CONCATENATE(EQ177,Names!$H$3,ER177,Names!$J$3,ES177,Names!$L$3,ET177,Names!$N$3,EU177))</f>
        <v/>
      </c>
      <c r="FB177" t="str">
        <f>IF(EZ177="","",Names!$K$3)</f>
        <v/>
      </c>
      <c r="FF177" s="224" t="str">
        <f>IF(EZ177="","",CONCATENATE(EZ177,Names!$H$3,FA177,Names!$J$3,FB177,Names!$L$3,FC177,Names!$N$3,FD177))</f>
        <v/>
      </c>
      <c r="FG177" s="1266" t="str">
        <f>IF(EZ177="","",CONCATENATE(FC177,Names!$N$3,FD177))</f>
        <v/>
      </c>
    </row>
    <row r="178" spans="1:163">
      <c r="A178" s="72">
        <v>175</v>
      </c>
      <c r="C178" t="str">
        <f>IFERROR(VLOOKUP($A178,Table!$AL$5:$AS$286,Table!$AM$3,FALSE),"")</f>
        <v/>
      </c>
      <c r="D178" t="str">
        <f>IFERROR(VLOOKUP($A178,Table!$AL$5:$AS$286,Table!$AN$3,FALSE),"")</f>
        <v/>
      </c>
      <c r="E178" t="str">
        <f>IF(C178="","",Names!$K$3)</f>
        <v/>
      </c>
      <c r="F178" t="str">
        <f>IF(C178="","",Names!$C$5)</f>
        <v/>
      </c>
      <c r="G178" t="str">
        <f>IFERROR(VLOOKUP($A178,Table!$AL$5:$AS$286,Table!$AO$3,FALSE),"")</f>
        <v/>
      </c>
      <c r="I178" s="224" t="str">
        <f>IF(C178="","",CONCATENATE(C178,Names!$H$3,D178,Names!$J$3,E178,Names!$L$3,F178,Names!$N$3,G178))</f>
        <v/>
      </c>
      <c r="L178" s="1170" t="str">
        <f>IFERROR(VLOOKUP($A178,Table!$AV$5:$BK$286,Table!$AW$3,FALSE),"")</f>
        <v/>
      </c>
      <c r="M178" s="1170" t="str">
        <f>IFERROR(VLOOKUP($A178,Table!$AV$5:$BK$286,Table!$AX$3,FALSE),"")</f>
        <v/>
      </c>
      <c r="N178" s="1170" t="str">
        <f>IF(L178="","",Names!$K$3)</f>
        <v/>
      </c>
      <c r="O178" s="1170" t="str">
        <f>IF(L178="","",Names!$C$9)</f>
        <v/>
      </c>
      <c r="P178" s="1170" t="str">
        <f>IFERROR(VLOOKUP($A178,Table!$AV$5:$BK$286,Table!$AY$3,FALSE),"")</f>
        <v/>
      </c>
      <c r="R178" s="224" t="str">
        <f>IF(L178="","",CONCATENATE(L178,Names!$H$3,M178,Names!$J$3,N178,Names!$L$3,O178,Names!$N$3,P178))</f>
        <v/>
      </c>
      <c r="U178" t="str">
        <f>IFERROR(VLOOKUP($A178,Table!$AV$5:$BI$286,Table!$AW$3,FALSE),"")</f>
        <v/>
      </c>
      <c r="V178" t="str">
        <f>IFERROR(VLOOKUP($A178,Table!$AV$5:$BI$286,Table!$AX$3,FALSE),"")</f>
        <v/>
      </c>
      <c r="W178" t="str">
        <f>IF(U178="","",Names!$K$3)</f>
        <v/>
      </c>
      <c r="X178" t="str">
        <f>IF(U178="","",Names!$C$6)</f>
        <v/>
      </c>
      <c r="Y178" t="str">
        <f>IFERROR(VLOOKUP($A178,Table!$AV$5:$BI$286,Table!$AY$3,FALSE),"")</f>
        <v/>
      </c>
      <c r="AA178" s="224" t="str">
        <f>IF(U178="","",CONCATENATE(U178,Names!$H$3,V178,Names!$J$3,W178,Names!$L$3,X178,Names!$N$3,Y178))</f>
        <v/>
      </c>
      <c r="AD178" t="str">
        <f>IFERROR(VLOOKUP($A178,Table!$AV$5:$BI$286,Table!$AW$3,FALSE),"")</f>
        <v/>
      </c>
      <c r="AE178" t="str">
        <f>IFERROR(VLOOKUP($A178,Table!$AV$5:$BI$286,Table!$AX$3,FALSE),"")</f>
        <v/>
      </c>
      <c r="AF178" t="str">
        <f>IF(AD178="","",Names!$K$3)</f>
        <v/>
      </c>
      <c r="AG178" t="str">
        <f>IF(AD178="","",Names!$C$7)</f>
        <v/>
      </c>
      <c r="AH178" t="str">
        <f>IFERROR(VLOOKUP($A178,Table!$AV$5:$BI$286,Table!$AY$3,FALSE),"")</f>
        <v/>
      </c>
      <c r="AJ178" s="224" t="str">
        <f>IF(AD178="","",CONCATENATE(AD178,Names!$H$3,AE178,Names!$J$3,AF178,Names!$L$3,AG178,Names!$N$3,AH178))</f>
        <v/>
      </c>
      <c r="AM178" t="str">
        <f>IFERROR(VLOOKUP($A178,Table!$AV$5:$BI$286,Table!$AW$3,FALSE),"")</f>
        <v/>
      </c>
      <c r="AN178" t="str">
        <f>IFERROR(VLOOKUP($A178,Table!$AV$5:$BI$286,Table!$AX$3,FALSE),"")</f>
        <v/>
      </c>
      <c r="AO178" t="str">
        <f>IF(AM178="","",Names!$K$3)</f>
        <v/>
      </c>
      <c r="AP178" t="str">
        <f>IF(AM178="","",Names!$C$8)</f>
        <v/>
      </c>
      <c r="AQ178" t="str">
        <f>IFERROR(VLOOKUP($A178,Table!$AV$5:$BI$286,Table!$AY$3,FALSE),"")</f>
        <v/>
      </c>
      <c r="AS178" s="224" t="str">
        <f>IF(AM178="","",CONCATENATE(AM178,Names!$H$3,AN178,Names!$J$3,AO178,Names!$L$3,AP178,Names!$N$3,AQ178))</f>
        <v/>
      </c>
      <c r="AV178" t="str">
        <f>IFERROR(VLOOKUP($A178,Table!$AL$5:$AS$286,Table!$AM$3,FALSE),"")</f>
        <v/>
      </c>
      <c r="AW178" t="str">
        <f>IFERROR(VLOOKUP($A178,Table!$AL$5:$AS$286,Table!$AN$3,FALSE),"")</f>
        <v/>
      </c>
      <c r="AX178" t="str">
        <f>IF(AV178="","",Names!$K$3)</f>
        <v/>
      </c>
      <c r="AY178" t="str">
        <f>IF(AV178="","",Names!$C$10)</f>
        <v/>
      </c>
      <c r="AZ178" t="str">
        <f>IFERROR(VLOOKUP($A178,Table!$AL$5:$AS$286,Table!$AQ$3,FALSE),"")</f>
        <v/>
      </c>
      <c r="BB178" s="224" t="str">
        <f>IF(AV178="","",CONCATENATE(AV178,Names!$H$3,AW178,Names!$J$3,AX178,Names!$L$3,AY178,Names!$N$3,AZ178))</f>
        <v/>
      </c>
      <c r="BE178" t="str">
        <f>IFERROR(VLOOKUP($A178,Table!$AV$5:$BI$286,Table!$AW$3,FALSE),"")</f>
        <v/>
      </c>
      <c r="BF178" t="str">
        <f>IFERROR(VLOOKUP($A178,Table!$AV$5:$BI$286,Table!$AX$3,FALSE),"")</f>
        <v/>
      </c>
      <c r="BG178" t="str">
        <f>IF(BE178="","",Names!$K$3)</f>
        <v/>
      </c>
      <c r="BH178" t="str">
        <f>IF(BE178="","",Names!$C$10)</f>
        <v/>
      </c>
      <c r="BI178" t="str">
        <f>IFERROR(VLOOKUP($A178,Table!$AV$5:$BI$286,Table!$BC$3,FALSE),"")</f>
        <v/>
      </c>
      <c r="BK178" s="224" t="str">
        <f>IF(BE178="","",CONCATENATE(BE178,Names!$H$3,BF178,Names!$J$3,BG178,Names!$L$3,BH178,Names!$N$3,BI178))</f>
        <v/>
      </c>
      <c r="BN178" t="str">
        <f>IFERROR(VLOOKUP($A178,Table!$AV$5:$BI$286,Table!$AW$3,FALSE),"")</f>
        <v/>
      </c>
      <c r="BO178" t="str">
        <f>IFERROR(VLOOKUP($A178,Table!$AV$5:$BI$286,Table!$AX$3,FALSE),"")</f>
        <v/>
      </c>
      <c r="BP178" t="str">
        <f>IF(BN178="","",Names!$K$3)</f>
        <v/>
      </c>
      <c r="BQ178" t="str">
        <f>IF(BN178="","",Names!$C$10)</f>
        <v/>
      </c>
      <c r="BR178" t="str">
        <f>IFERROR(VLOOKUP($A178,Table!$AV$5:$BI$286,Table!$BF$3,FALSE),"")</f>
        <v/>
      </c>
      <c r="BT178" s="224" t="str">
        <f>IF(BN178="","",CONCATENATE(BN178,Names!$H$3,BO178,Names!$J$3,BP178,Names!$L$3,BQ178,Names!$N$3,BR178))</f>
        <v/>
      </c>
      <c r="BW178" t="str">
        <f>IFERROR(VLOOKUP($A178,Table!$AL$5:$AS$286,Table!$AM$3,FALSE),"")</f>
        <v/>
      </c>
      <c r="BX178" t="str">
        <f>IFERROR(VLOOKUP($A178,Table!$AL$5:$AS$286,Table!$AN$3,FALSE),"")</f>
        <v/>
      </c>
      <c r="BY178" t="str">
        <f>IF(BW178="","",Names!$K$3)</f>
        <v/>
      </c>
      <c r="BZ178" t="str">
        <f>IF(BW178="","",Names!$C$11)</f>
        <v/>
      </c>
      <c r="CA178" t="str">
        <f>IFERROR(VLOOKUP($A178,Table!$AL$5:$AS$286,Table!$AQ$3,FALSE),"")</f>
        <v/>
      </c>
      <c r="CC178" s="224" t="str">
        <f>IF(BW178="","",CONCATENATE(BW178,Names!$H$3,BX178,Names!$J$3,BY178,Names!$L$3,BZ178,Names!$N$3,CA178))</f>
        <v/>
      </c>
      <c r="CF178" t="str">
        <f>IFERROR(VLOOKUP($A178,Table!$AV$5:$BI$286,Table!$AW$3,FALSE),"")</f>
        <v/>
      </c>
      <c r="CG178" t="str">
        <f>IFERROR(VLOOKUP($A178,Table!$AV$5:$BI$286,Table!$AX$3,FALSE),"")</f>
        <v/>
      </c>
      <c r="CH178" t="str">
        <f>IF(CF178="","",Names!$K$3)</f>
        <v/>
      </c>
      <c r="CI178" t="str">
        <f>IF(CF178="","",Names!$C$11)</f>
        <v/>
      </c>
      <c r="CJ178" t="str">
        <f>IFERROR(VLOOKUP($A178,Table!$AV$5:$BI$286,Table!$BC$3,FALSE),"")</f>
        <v/>
      </c>
      <c r="CL178" s="224" t="str">
        <f>IF(CF178="","",CONCATENATE(CF178,Names!$H$3,CG178,Names!$J$3,CH178,Names!$L$3,CI178,Names!$N$3,CJ178))</f>
        <v/>
      </c>
      <c r="CO178" t="str">
        <f>IFERROR(VLOOKUP($A178,Table!$AV$5:$BI$286,Table!$AW$3,FALSE),"")</f>
        <v/>
      </c>
      <c r="CP178" t="str">
        <f>IFERROR(VLOOKUP($A178,Table!$AV$5:$BI$286,Table!$AX$3,FALSE),"")</f>
        <v/>
      </c>
      <c r="CQ178" t="str">
        <f>IF(CO178="","",Names!$K$3)</f>
        <v/>
      </c>
      <c r="CR178" t="str">
        <f>IF(CO178="","",Names!$C$11)</f>
        <v/>
      </c>
      <c r="CS178" t="str">
        <f>IFERROR(VLOOKUP($A178,Table!$AV$5:$BI$286,Table!$BF$3,FALSE),"")</f>
        <v/>
      </c>
      <c r="CU178" s="224" t="str">
        <f>IF(CO178="","",CONCATENATE(CO178,Names!$H$3,CP178,Names!$J$3,CQ178,Names!$L$3,CR178,Names!$N$3,CS178))</f>
        <v/>
      </c>
      <c r="CX178" t="str">
        <f>IFERROR(VLOOKUP($A178,Table!$AV$5:$BI$286,Table!$AW$3,FALSE),"")</f>
        <v/>
      </c>
      <c r="CY178" t="str">
        <f>IFERROR(VLOOKUP($A178,Table!$AV$5:$BI$286,Table!$AX$3,FALSE),"")</f>
        <v/>
      </c>
      <c r="CZ178" t="str">
        <f>IF(CX178="","",Names!$K$3)</f>
        <v/>
      </c>
      <c r="DA178" t="str">
        <f>IF(CX178="","",Names!$C$12)</f>
        <v/>
      </c>
      <c r="DB178" t="str">
        <f>IFERROR(VLOOKUP($A178,Table!$AV$5:$BI$286,Table!$BC$3,FALSE),"")</f>
        <v/>
      </c>
      <c r="DD178" s="224" t="str">
        <f>IF(CX178="","",CONCATENATE(CX178,Names!$H$3,CY178,Names!$J$3,CZ178,Names!$L$3,DA178,Names!$N$3,DB178))</f>
        <v/>
      </c>
      <c r="DG178" t="str">
        <f>IFERROR(VLOOKUP($A178,Table!$AV$5:$BI$286,Table!$AW$3,FALSE),"")</f>
        <v/>
      </c>
      <c r="DH178" t="str">
        <f>IFERROR(VLOOKUP($A178,Table!$AV$5:$BI$286,Table!$AX$3,FALSE),"")</f>
        <v/>
      </c>
      <c r="DI178" t="str">
        <f>IF(DG178="","",Names!$K$3)</f>
        <v/>
      </c>
      <c r="DJ178" t="str">
        <f>IF(DG178="","",Names!$C$24)</f>
        <v/>
      </c>
      <c r="DK178" t="str">
        <f>IFERROR(VLOOKUP($A178,Table!$AV$5:$BI$286,Table!$AY$3,FALSE),"")</f>
        <v/>
      </c>
      <c r="DM178" s="224" t="str">
        <f>IF(DG178="","",CONCATENATE(DG178,Names!$H$3,DH178,Names!$J$3,DI178,Names!$L$3,DJ178,Names!$N$3,DK178))</f>
        <v/>
      </c>
      <c r="DP178" s="1170" t="str">
        <f>IFERROR(VLOOKUP($A178,Table!$DI$5:$DO$286,Table!$DJ$3,FALSE),"")</f>
        <v/>
      </c>
      <c r="DQ178" s="1170" t="str">
        <f>IFERROR(VLOOKUP($A178,Table!$DI$5:$DO$286,Table!$DK$3,FALSE),"")</f>
        <v/>
      </c>
      <c r="DR178" s="1170" t="str">
        <f>IF(DP178="","",Names!$K$3)</f>
        <v/>
      </c>
      <c r="DS178" s="1170" t="str">
        <f>IF(DP178="","",Names!$C$26)</f>
        <v/>
      </c>
      <c r="DT178" s="1170" t="str">
        <f>IFERROR(VLOOKUP($A178,Table!$DI$5:$DO$286,Table!$DM$3,FALSE),"")</f>
        <v/>
      </c>
      <c r="DV178" s="224" t="str">
        <f>IF(DP178="","",CONCATENATE(DP178,Names!$H$3,DQ178,Names!$J$3,DR178,Names!$L$3,DS178,Names!$N$3,DT178))</f>
        <v/>
      </c>
      <c r="DY178" s="1170" t="str">
        <f>IFERROR(VLOOKUP($A178,Table!$DI$5:$DO$286,Table!$DJ$3,FALSE),"")</f>
        <v/>
      </c>
      <c r="DZ178" s="1170" t="str">
        <f>IFERROR(VLOOKUP($A178,Table!$DI$5:$DO$286,Table!$DK$3,FALSE),"")</f>
        <v/>
      </c>
      <c r="EA178" s="1170" t="str">
        <f>IF(DY178="","",Names!$K$3)</f>
        <v/>
      </c>
      <c r="EB178" s="1170" t="str">
        <f>IF(DY178="","",Names!$C$25)</f>
        <v/>
      </c>
      <c r="EC178" s="1170" t="str">
        <f>IFERROR(VLOOKUP($A178,Table!$DI$5:$DO$286,Table!$DM$3,FALSE),"")</f>
        <v/>
      </c>
      <c r="EE178" s="224" t="str">
        <f>IF(DY178="","",CONCATENATE(DY178,Names!$H$3,DZ178,Names!$J$3,EA178,Names!$L$3,EB178,Names!$N$3,EC178))</f>
        <v/>
      </c>
      <c r="EH178" t="str">
        <f>IFERROR(VLOOKUP($A178,TCS_C!$R$9:$U$10046,TCS_C!$S$5,FALSE),"")</f>
        <v/>
      </c>
      <c r="EI178" t="str">
        <f>IFERROR(VLOOKUP($A178,TCS_C!$R$9:$U$10046,TCS_C!$T$5,FALSE),"")</f>
        <v/>
      </c>
      <c r="EJ178" t="str">
        <f>IF(EH178="","",Names!$K$3)</f>
        <v/>
      </c>
      <c r="EK178" t="str">
        <f>IF(EH178="","",Names!$C$17)</f>
        <v/>
      </c>
      <c r="EL178" t="str">
        <f>IFERROR(VLOOKUP($A178,TCS_C!$R$9:$U$10046,TCS_C!$U$5,FALSE),"")</f>
        <v/>
      </c>
      <c r="EN178" s="224" t="str">
        <f>IF(EH178="","",CONCATENATE(EH178,Names!$H$3,EI178,Names!$J$3,EJ178,Names!$L$3,EK178,Names!$N$3,EL178))</f>
        <v/>
      </c>
      <c r="EQ178" t="str">
        <f>IFERROR(VLOOKUP($A178,Table!BT214:$BY$286,Table!$BU$3,FALSE),"")</f>
        <v/>
      </c>
      <c r="ER178" t="str">
        <f>IFERROR(VLOOKUP($A178,Table!BT214:$BY$286,Table!$BV$3,FALSE),"")</f>
        <v/>
      </c>
      <c r="ES178" t="str">
        <f>IF(EQ178="","",Names!$K$3)</f>
        <v/>
      </c>
      <c r="ET178" t="str">
        <f>IFERROR(VLOOKUP($A178,Table!BT214:$BY$286,Table!$BW$3,FALSE),"")</f>
        <v/>
      </c>
      <c r="EU178" t="str">
        <f>IFERROR(VLOOKUP($A178,Table!BT214:$BY$286,Table!$BX$3,FALSE),"")</f>
        <v/>
      </c>
      <c r="EW178" s="224" t="str">
        <f>IF(EQ178="","",CONCATENATE(EQ178,Names!$H$3,ER178,Names!$J$3,ES178,Names!$L$3,ET178,Names!$N$3,EU178))</f>
        <v/>
      </c>
      <c r="FB178" t="str">
        <f>IF(EZ178="","",Names!$K$3)</f>
        <v/>
      </c>
      <c r="FF178" s="224" t="str">
        <f>IF(EZ178="","",CONCATENATE(EZ178,Names!$H$3,FA178,Names!$J$3,FB178,Names!$L$3,FC178,Names!$N$3,FD178))</f>
        <v/>
      </c>
      <c r="FG178" s="1266" t="str">
        <f>IF(EZ178="","",CONCATENATE(FC178,Names!$N$3,FD178))</f>
        <v/>
      </c>
    </row>
    <row r="179" spans="1:163">
      <c r="A179" s="72">
        <v>176</v>
      </c>
      <c r="C179" t="str">
        <f>IFERROR(VLOOKUP($A179,Table!$AL$5:$AS$286,Table!$AM$3,FALSE),"")</f>
        <v/>
      </c>
      <c r="D179" t="str">
        <f>IFERROR(VLOOKUP($A179,Table!$AL$5:$AS$286,Table!$AN$3,FALSE),"")</f>
        <v/>
      </c>
      <c r="E179" t="str">
        <f>IF(C179="","",Names!$K$3)</f>
        <v/>
      </c>
      <c r="F179" t="str">
        <f>IF(C179="","",Names!$C$5)</f>
        <v/>
      </c>
      <c r="G179" t="str">
        <f>IFERROR(VLOOKUP($A179,Table!$AL$5:$AS$286,Table!$AO$3,FALSE),"")</f>
        <v/>
      </c>
      <c r="I179" s="224" t="str">
        <f>IF(C179="","",CONCATENATE(C179,Names!$H$3,D179,Names!$J$3,E179,Names!$L$3,F179,Names!$N$3,G179))</f>
        <v/>
      </c>
      <c r="L179" s="1170" t="str">
        <f>IFERROR(VLOOKUP($A179,Table!$AV$5:$BK$286,Table!$AW$3,FALSE),"")</f>
        <v/>
      </c>
      <c r="M179" s="1170" t="str">
        <f>IFERROR(VLOOKUP($A179,Table!$AV$5:$BK$286,Table!$AX$3,FALSE),"")</f>
        <v/>
      </c>
      <c r="N179" s="1170" t="str">
        <f>IF(L179="","",Names!$K$3)</f>
        <v/>
      </c>
      <c r="O179" s="1170" t="str">
        <f>IF(L179="","",Names!$C$9)</f>
        <v/>
      </c>
      <c r="P179" s="1170" t="str">
        <f>IFERROR(VLOOKUP($A179,Table!$AV$5:$BK$286,Table!$AY$3,FALSE),"")</f>
        <v/>
      </c>
      <c r="R179" s="224" t="str">
        <f>IF(L179="","",CONCATENATE(L179,Names!$H$3,M179,Names!$J$3,N179,Names!$L$3,O179,Names!$N$3,P179))</f>
        <v/>
      </c>
      <c r="U179" t="str">
        <f>IFERROR(VLOOKUP($A179,Table!$AV$5:$BI$286,Table!$AW$3,FALSE),"")</f>
        <v/>
      </c>
      <c r="V179" t="str">
        <f>IFERROR(VLOOKUP($A179,Table!$AV$5:$BI$286,Table!$AX$3,FALSE),"")</f>
        <v/>
      </c>
      <c r="W179" t="str">
        <f>IF(U179="","",Names!$K$3)</f>
        <v/>
      </c>
      <c r="X179" t="str">
        <f>IF(U179="","",Names!$C$6)</f>
        <v/>
      </c>
      <c r="Y179" t="str">
        <f>IFERROR(VLOOKUP($A179,Table!$AV$5:$BI$286,Table!$AY$3,FALSE),"")</f>
        <v/>
      </c>
      <c r="AA179" s="224" t="str">
        <f>IF(U179="","",CONCATENATE(U179,Names!$H$3,V179,Names!$J$3,W179,Names!$L$3,X179,Names!$N$3,Y179))</f>
        <v/>
      </c>
      <c r="AD179" t="str">
        <f>IFERROR(VLOOKUP($A179,Table!$AV$5:$BI$286,Table!$AW$3,FALSE),"")</f>
        <v/>
      </c>
      <c r="AE179" t="str">
        <f>IFERROR(VLOOKUP($A179,Table!$AV$5:$BI$286,Table!$AX$3,FALSE),"")</f>
        <v/>
      </c>
      <c r="AF179" t="str">
        <f>IF(AD179="","",Names!$K$3)</f>
        <v/>
      </c>
      <c r="AG179" t="str">
        <f>IF(AD179="","",Names!$C$7)</f>
        <v/>
      </c>
      <c r="AH179" t="str">
        <f>IFERROR(VLOOKUP($A179,Table!$AV$5:$BI$286,Table!$AY$3,FALSE),"")</f>
        <v/>
      </c>
      <c r="AJ179" s="224" t="str">
        <f>IF(AD179="","",CONCATENATE(AD179,Names!$H$3,AE179,Names!$J$3,AF179,Names!$L$3,AG179,Names!$N$3,AH179))</f>
        <v/>
      </c>
      <c r="AM179" t="str">
        <f>IFERROR(VLOOKUP($A179,Table!$AV$5:$BI$286,Table!$AW$3,FALSE),"")</f>
        <v/>
      </c>
      <c r="AN179" t="str">
        <f>IFERROR(VLOOKUP($A179,Table!$AV$5:$BI$286,Table!$AX$3,FALSE),"")</f>
        <v/>
      </c>
      <c r="AO179" t="str">
        <f>IF(AM179="","",Names!$K$3)</f>
        <v/>
      </c>
      <c r="AP179" t="str">
        <f>IF(AM179="","",Names!$C$8)</f>
        <v/>
      </c>
      <c r="AQ179" t="str">
        <f>IFERROR(VLOOKUP($A179,Table!$AV$5:$BI$286,Table!$AY$3,FALSE),"")</f>
        <v/>
      </c>
      <c r="AS179" s="224" t="str">
        <f>IF(AM179="","",CONCATENATE(AM179,Names!$H$3,AN179,Names!$J$3,AO179,Names!$L$3,AP179,Names!$N$3,AQ179))</f>
        <v/>
      </c>
      <c r="AV179" t="str">
        <f>IFERROR(VLOOKUP($A179,Table!$AL$5:$AS$286,Table!$AM$3,FALSE),"")</f>
        <v/>
      </c>
      <c r="AW179" t="str">
        <f>IFERROR(VLOOKUP($A179,Table!$AL$5:$AS$286,Table!$AN$3,FALSE),"")</f>
        <v/>
      </c>
      <c r="AX179" t="str">
        <f>IF(AV179="","",Names!$K$3)</f>
        <v/>
      </c>
      <c r="AY179" t="str">
        <f>IF(AV179="","",Names!$C$10)</f>
        <v/>
      </c>
      <c r="AZ179" t="str">
        <f>IFERROR(VLOOKUP($A179,Table!$AL$5:$AS$286,Table!$AQ$3,FALSE),"")</f>
        <v/>
      </c>
      <c r="BB179" s="224" t="str">
        <f>IF(AV179="","",CONCATENATE(AV179,Names!$H$3,AW179,Names!$J$3,AX179,Names!$L$3,AY179,Names!$N$3,AZ179))</f>
        <v/>
      </c>
      <c r="BE179" t="str">
        <f>IFERROR(VLOOKUP($A179,Table!$AV$5:$BI$286,Table!$AW$3,FALSE),"")</f>
        <v/>
      </c>
      <c r="BF179" t="str">
        <f>IFERROR(VLOOKUP($A179,Table!$AV$5:$BI$286,Table!$AX$3,FALSE),"")</f>
        <v/>
      </c>
      <c r="BG179" t="str">
        <f>IF(BE179="","",Names!$K$3)</f>
        <v/>
      </c>
      <c r="BH179" t="str">
        <f>IF(BE179="","",Names!$C$10)</f>
        <v/>
      </c>
      <c r="BI179" t="str">
        <f>IFERROR(VLOOKUP($A179,Table!$AV$5:$BI$286,Table!$BC$3,FALSE),"")</f>
        <v/>
      </c>
      <c r="BK179" s="224" t="str">
        <f>IF(BE179="","",CONCATENATE(BE179,Names!$H$3,BF179,Names!$J$3,BG179,Names!$L$3,BH179,Names!$N$3,BI179))</f>
        <v/>
      </c>
      <c r="BN179" t="str">
        <f>IFERROR(VLOOKUP($A179,Table!$AV$5:$BI$286,Table!$AW$3,FALSE),"")</f>
        <v/>
      </c>
      <c r="BO179" t="str">
        <f>IFERROR(VLOOKUP($A179,Table!$AV$5:$BI$286,Table!$AX$3,FALSE),"")</f>
        <v/>
      </c>
      <c r="BP179" t="str">
        <f>IF(BN179="","",Names!$K$3)</f>
        <v/>
      </c>
      <c r="BQ179" t="str">
        <f>IF(BN179="","",Names!$C$10)</f>
        <v/>
      </c>
      <c r="BR179" t="str">
        <f>IFERROR(VLOOKUP($A179,Table!$AV$5:$BI$286,Table!$BF$3,FALSE),"")</f>
        <v/>
      </c>
      <c r="BT179" s="224" t="str">
        <f>IF(BN179="","",CONCATENATE(BN179,Names!$H$3,BO179,Names!$J$3,BP179,Names!$L$3,BQ179,Names!$N$3,BR179))</f>
        <v/>
      </c>
      <c r="BW179" t="str">
        <f>IFERROR(VLOOKUP($A179,Table!$AL$5:$AS$286,Table!$AM$3,FALSE),"")</f>
        <v/>
      </c>
      <c r="BX179" t="str">
        <f>IFERROR(VLOOKUP($A179,Table!$AL$5:$AS$286,Table!$AN$3,FALSE),"")</f>
        <v/>
      </c>
      <c r="BY179" t="str">
        <f>IF(BW179="","",Names!$K$3)</f>
        <v/>
      </c>
      <c r="BZ179" t="str">
        <f>IF(BW179="","",Names!$C$11)</f>
        <v/>
      </c>
      <c r="CA179" t="str">
        <f>IFERROR(VLOOKUP($A179,Table!$AL$5:$AS$286,Table!$AQ$3,FALSE),"")</f>
        <v/>
      </c>
      <c r="CC179" s="224" t="str">
        <f>IF(BW179="","",CONCATENATE(BW179,Names!$H$3,BX179,Names!$J$3,BY179,Names!$L$3,BZ179,Names!$N$3,CA179))</f>
        <v/>
      </c>
      <c r="CF179" t="str">
        <f>IFERROR(VLOOKUP($A179,Table!$AV$5:$BI$286,Table!$AW$3,FALSE),"")</f>
        <v/>
      </c>
      <c r="CG179" t="str">
        <f>IFERROR(VLOOKUP($A179,Table!$AV$5:$BI$286,Table!$AX$3,FALSE),"")</f>
        <v/>
      </c>
      <c r="CH179" t="str">
        <f>IF(CF179="","",Names!$K$3)</f>
        <v/>
      </c>
      <c r="CI179" t="str">
        <f>IF(CF179="","",Names!$C$11)</f>
        <v/>
      </c>
      <c r="CJ179" t="str">
        <f>IFERROR(VLOOKUP($A179,Table!$AV$5:$BI$286,Table!$BC$3,FALSE),"")</f>
        <v/>
      </c>
      <c r="CL179" s="224" t="str">
        <f>IF(CF179="","",CONCATENATE(CF179,Names!$H$3,CG179,Names!$J$3,CH179,Names!$L$3,CI179,Names!$N$3,CJ179))</f>
        <v/>
      </c>
      <c r="CO179" t="str">
        <f>IFERROR(VLOOKUP($A179,Table!$AV$5:$BI$286,Table!$AW$3,FALSE),"")</f>
        <v/>
      </c>
      <c r="CP179" t="str">
        <f>IFERROR(VLOOKUP($A179,Table!$AV$5:$BI$286,Table!$AX$3,FALSE),"")</f>
        <v/>
      </c>
      <c r="CQ179" t="str">
        <f>IF(CO179="","",Names!$K$3)</f>
        <v/>
      </c>
      <c r="CR179" t="str">
        <f>IF(CO179="","",Names!$C$11)</f>
        <v/>
      </c>
      <c r="CS179" t="str">
        <f>IFERROR(VLOOKUP($A179,Table!$AV$5:$BI$286,Table!$BF$3,FALSE),"")</f>
        <v/>
      </c>
      <c r="CU179" s="224" t="str">
        <f>IF(CO179="","",CONCATENATE(CO179,Names!$H$3,CP179,Names!$J$3,CQ179,Names!$L$3,CR179,Names!$N$3,CS179))</f>
        <v/>
      </c>
      <c r="CX179" t="str">
        <f>IFERROR(VLOOKUP($A179,Table!$AV$5:$BI$286,Table!$AW$3,FALSE),"")</f>
        <v/>
      </c>
      <c r="CY179" t="str">
        <f>IFERROR(VLOOKUP($A179,Table!$AV$5:$BI$286,Table!$AX$3,FALSE),"")</f>
        <v/>
      </c>
      <c r="CZ179" t="str">
        <f>IF(CX179="","",Names!$K$3)</f>
        <v/>
      </c>
      <c r="DA179" t="str">
        <f>IF(CX179="","",Names!$C$12)</f>
        <v/>
      </c>
      <c r="DB179" t="str">
        <f>IFERROR(VLOOKUP($A179,Table!$AV$5:$BI$286,Table!$BC$3,FALSE),"")</f>
        <v/>
      </c>
      <c r="DD179" s="224" t="str">
        <f>IF(CX179="","",CONCATENATE(CX179,Names!$H$3,CY179,Names!$J$3,CZ179,Names!$L$3,DA179,Names!$N$3,DB179))</f>
        <v/>
      </c>
      <c r="DG179" t="str">
        <f>IFERROR(VLOOKUP($A179,Table!$AV$5:$BI$286,Table!$AW$3,FALSE),"")</f>
        <v/>
      </c>
      <c r="DH179" t="str">
        <f>IFERROR(VLOOKUP($A179,Table!$AV$5:$BI$286,Table!$AX$3,FALSE),"")</f>
        <v/>
      </c>
      <c r="DI179" t="str">
        <f>IF(DG179="","",Names!$K$3)</f>
        <v/>
      </c>
      <c r="DJ179" t="str">
        <f>IF(DG179="","",Names!$C$24)</f>
        <v/>
      </c>
      <c r="DK179" t="str">
        <f>IFERROR(VLOOKUP($A179,Table!$AV$5:$BI$286,Table!$AY$3,FALSE),"")</f>
        <v/>
      </c>
      <c r="DM179" s="224" t="str">
        <f>IF(DG179="","",CONCATENATE(DG179,Names!$H$3,DH179,Names!$J$3,DI179,Names!$L$3,DJ179,Names!$N$3,DK179))</f>
        <v/>
      </c>
      <c r="DP179" s="1170" t="str">
        <f>IFERROR(VLOOKUP($A179,Table!$DI$5:$DO$286,Table!$DJ$3,FALSE),"")</f>
        <v/>
      </c>
      <c r="DQ179" s="1170" t="str">
        <f>IFERROR(VLOOKUP($A179,Table!$DI$5:$DO$286,Table!$DK$3,FALSE),"")</f>
        <v/>
      </c>
      <c r="DR179" s="1170" t="str">
        <f>IF(DP179="","",Names!$K$3)</f>
        <v/>
      </c>
      <c r="DS179" s="1170" t="str">
        <f>IF(DP179="","",Names!$C$26)</f>
        <v/>
      </c>
      <c r="DT179" s="1170" t="str">
        <f>IFERROR(VLOOKUP($A179,Table!$DI$5:$DO$286,Table!$DM$3,FALSE),"")</f>
        <v/>
      </c>
      <c r="DV179" s="224" t="str">
        <f>IF(DP179="","",CONCATENATE(DP179,Names!$H$3,DQ179,Names!$J$3,DR179,Names!$L$3,DS179,Names!$N$3,DT179))</f>
        <v/>
      </c>
      <c r="DY179" s="1170" t="str">
        <f>IFERROR(VLOOKUP($A179,Table!$DI$5:$DO$286,Table!$DJ$3,FALSE),"")</f>
        <v/>
      </c>
      <c r="DZ179" s="1170" t="str">
        <f>IFERROR(VLOOKUP($A179,Table!$DI$5:$DO$286,Table!$DK$3,FALSE),"")</f>
        <v/>
      </c>
      <c r="EA179" s="1170" t="str">
        <f>IF(DY179="","",Names!$K$3)</f>
        <v/>
      </c>
      <c r="EB179" s="1170" t="str">
        <f>IF(DY179="","",Names!$C$25)</f>
        <v/>
      </c>
      <c r="EC179" s="1170" t="str">
        <f>IFERROR(VLOOKUP($A179,Table!$DI$5:$DO$286,Table!$DM$3,FALSE),"")</f>
        <v/>
      </c>
      <c r="EE179" s="224" t="str">
        <f>IF(DY179="","",CONCATENATE(DY179,Names!$H$3,DZ179,Names!$J$3,EA179,Names!$L$3,EB179,Names!$N$3,EC179))</f>
        <v/>
      </c>
      <c r="EH179" t="str">
        <f>IFERROR(VLOOKUP($A179,TCS_C!$R$9:$U$10046,TCS_C!$S$5,FALSE),"")</f>
        <v/>
      </c>
      <c r="EI179" t="str">
        <f>IFERROR(VLOOKUP($A179,TCS_C!$R$9:$U$10046,TCS_C!$T$5,FALSE),"")</f>
        <v/>
      </c>
      <c r="EJ179" t="str">
        <f>IF(EH179="","",Names!$K$3)</f>
        <v/>
      </c>
      <c r="EK179" t="str">
        <f>IF(EH179="","",Names!$C$17)</f>
        <v/>
      </c>
      <c r="EL179" t="str">
        <f>IFERROR(VLOOKUP($A179,TCS_C!$R$9:$U$10046,TCS_C!$U$5,FALSE),"")</f>
        <v/>
      </c>
      <c r="EN179" s="224" t="str">
        <f>IF(EH179="","",CONCATENATE(EH179,Names!$H$3,EI179,Names!$J$3,EJ179,Names!$L$3,EK179,Names!$N$3,EL179))</f>
        <v/>
      </c>
      <c r="EQ179" t="str">
        <f>IFERROR(VLOOKUP($A179,Table!BT216:$BY$286,Table!$BU$3,FALSE),"")</f>
        <v/>
      </c>
      <c r="ER179" t="str">
        <f>IFERROR(VLOOKUP($A179,Table!BT216:$BY$286,Table!$BV$3,FALSE),"")</f>
        <v/>
      </c>
      <c r="ES179" t="str">
        <f>IF(EQ179="","",Names!$K$3)</f>
        <v/>
      </c>
      <c r="ET179" t="str">
        <f>IFERROR(VLOOKUP($A179,Table!BT216:$BY$286,Table!$BW$3,FALSE),"")</f>
        <v/>
      </c>
      <c r="EU179" t="str">
        <f>IFERROR(VLOOKUP($A179,Table!BT216:$BY$286,Table!$BX$3,FALSE),"")</f>
        <v/>
      </c>
      <c r="EW179" s="224" t="str">
        <f>IF(EQ179="","",CONCATENATE(EQ179,Names!$H$3,ER179,Names!$J$3,ES179,Names!$L$3,ET179,Names!$N$3,EU179))</f>
        <v/>
      </c>
      <c r="FB179" t="str">
        <f>IF(EZ179="","",Names!$K$3)</f>
        <v/>
      </c>
      <c r="FF179" s="224" t="str">
        <f>IF(EZ179="","",CONCATENATE(EZ179,Names!$H$3,FA179,Names!$J$3,FB179,Names!$L$3,FC179,Names!$N$3,FD179))</f>
        <v/>
      </c>
      <c r="FG179" s="1266" t="str">
        <f>IF(EZ179="","",CONCATENATE(FC179,Names!$N$3,FD179))</f>
        <v/>
      </c>
    </row>
    <row r="180" spans="1:163">
      <c r="A180" s="72">
        <v>177</v>
      </c>
      <c r="C180" t="str">
        <f>IFERROR(VLOOKUP($A180,Table!$AL$5:$AS$286,Table!$AM$3,FALSE),"")</f>
        <v/>
      </c>
      <c r="D180" t="str">
        <f>IFERROR(VLOOKUP($A180,Table!$AL$5:$AS$286,Table!$AN$3,FALSE),"")</f>
        <v/>
      </c>
      <c r="E180" t="str">
        <f>IF(C180="","",Names!$K$3)</f>
        <v/>
      </c>
      <c r="F180" t="str">
        <f>IF(C180="","",Names!$C$5)</f>
        <v/>
      </c>
      <c r="G180" t="str">
        <f>IFERROR(VLOOKUP($A180,Table!$AL$5:$AS$286,Table!$AO$3,FALSE),"")</f>
        <v/>
      </c>
      <c r="I180" s="224" t="str">
        <f>IF(C180="","",CONCATENATE(C180,Names!$H$3,D180,Names!$J$3,E180,Names!$L$3,F180,Names!$N$3,G180))</f>
        <v/>
      </c>
      <c r="L180" s="1170" t="str">
        <f>IFERROR(VLOOKUP($A180,Table!$AV$5:$BK$286,Table!$AW$3,FALSE),"")</f>
        <v/>
      </c>
      <c r="M180" s="1170" t="str">
        <f>IFERROR(VLOOKUP($A180,Table!$AV$5:$BK$286,Table!$AX$3,FALSE),"")</f>
        <v/>
      </c>
      <c r="N180" s="1170" t="str">
        <f>IF(L180="","",Names!$K$3)</f>
        <v/>
      </c>
      <c r="O180" s="1170" t="str">
        <f>IF(L180="","",Names!$C$9)</f>
        <v/>
      </c>
      <c r="P180" s="1170" t="str">
        <f>IFERROR(VLOOKUP($A180,Table!$AV$5:$BK$286,Table!$AY$3,FALSE),"")</f>
        <v/>
      </c>
      <c r="R180" s="224" t="str">
        <f>IF(L180="","",CONCATENATE(L180,Names!$H$3,M180,Names!$J$3,N180,Names!$L$3,O180,Names!$N$3,P180))</f>
        <v/>
      </c>
      <c r="U180" t="str">
        <f>IFERROR(VLOOKUP($A180,Table!$AV$5:$BI$286,Table!$AW$3,FALSE),"")</f>
        <v/>
      </c>
      <c r="V180" t="str">
        <f>IFERROR(VLOOKUP($A180,Table!$AV$5:$BI$286,Table!$AX$3,FALSE),"")</f>
        <v/>
      </c>
      <c r="W180" t="str">
        <f>IF(U180="","",Names!$K$3)</f>
        <v/>
      </c>
      <c r="X180" t="str">
        <f>IF(U180="","",Names!$C$6)</f>
        <v/>
      </c>
      <c r="Y180" t="str">
        <f>IFERROR(VLOOKUP($A180,Table!$AV$5:$BI$286,Table!$AY$3,FALSE),"")</f>
        <v/>
      </c>
      <c r="AA180" s="224" t="str">
        <f>IF(U180="","",CONCATENATE(U180,Names!$H$3,V180,Names!$J$3,W180,Names!$L$3,X180,Names!$N$3,Y180))</f>
        <v/>
      </c>
      <c r="AD180" t="str">
        <f>IFERROR(VLOOKUP($A180,Table!$AV$5:$BI$286,Table!$AW$3,FALSE),"")</f>
        <v/>
      </c>
      <c r="AE180" t="str">
        <f>IFERROR(VLOOKUP($A180,Table!$AV$5:$BI$286,Table!$AX$3,FALSE),"")</f>
        <v/>
      </c>
      <c r="AF180" t="str">
        <f>IF(AD180="","",Names!$K$3)</f>
        <v/>
      </c>
      <c r="AG180" t="str">
        <f>IF(AD180="","",Names!$C$7)</f>
        <v/>
      </c>
      <c r="AH180" t="str">
        <f>IFERROR(VLOOKUP($A180,Table!$AV$5:$BI$286,Table!$AY$3,FALSE),"")</f>
        <v/>
      </c>
      <c r="AJ180" s="224" t="str">
        <f>IF(AD180="","",CONCATENATE(AD180,Names!$H$3,AE180,Names!$J$3,AF180,Names!$L$3,AG180,Names!$N$3,AH180))</f>
        <v/>
      </c>
      <c r="AM180" t="str">
        <f>IFERROR(VLOOKUP($A180,Table!$AV$5:$BI$286,Table!$AW$3,FALSE),"")</f>
        <v/>
      </c>
      <c r="AN180" t="str">
        <f>IFERROR(VLOOKUP($A180,Table!$AV$5:$BI$286,Table!$AX$3,FALSE),"")</f>
        <v/>
      </c>
      <c r="AO180" t="str">
        <f>IF(AM180="","",Names!$K$3)</f>
        <v/>
      </c>
      <c r="AP180" t="str">
        <f>IF(AM180="","",Names!$C$8)</f>
        <v/>
      </c>
      <c r="AQ180" t="str">
        <f>IFERROR(VLOOKUP($A180,Table!$AV$5:$BI$286,Table!$AY$3,FALSE),"")</f>
        <v/>
      </c>
      <c r="AS180" s="224" t="str">
        <f>IF(AM180="","",CONCATENATE(AM180,Names!$H$3,AN180,Names!$J$3,AO180,Names!$L$3,AP180,Names!$N$3,AQ180))</f>
        <v/>
      </c>
      <c r="AV180" t="str">
        <f>IFERROR(VLOOKUP($A180,Table!$AL$5:$AS$286,Table!$AM$3,FALSE),"")</f>
        <v/>
      </c>
      <c r="AW180" t="str">
        <f>IFERROR(VLOOKUP($A180,Table!$AL$5:$AS$286,Table!$AN$3,FALSE),"")</f>
        <v/>
      </c>
      <c r="AX180" t="str">
        <f>IF(AV180="","",Names!$K$3)</f>
        <v/>
      </c>
      <c r="AY180" t="str">
        <f>IF(AV180="","",Names!$C$10)</f>
        <v/>
      </c>
      <c r="AZ180" t="str">
        <f>IFERROR(VLOOKUP($A180,Table!$AL$5:$AS$286,Table!$AQ$3,FALSE),"")</f>
        <v/>
      </c>
      <c r="BB180" s="224" t="str">
        <f>IF(AV180="","",CONCATENATE(AV180,Names!$H$3,AW180,Names!$J$3,AX180,Names!$L$3,AY180,Names!$N$3,AZ180))</f>
        <v/>
      </c>
      <c r="BE180" t="str">
        <f>IFERROR(VLOOKUP($A180,Table!$AV$5:$BI$286,Table!$AW$3,FALSE),"")</f>
        <v/>
      </c>
      <c r="BF180" t="str">
        <f>IFERROR(VLOOKUP($A180,Table!$AV$5:$BI$286,Table!$AX$3,FALSE),"")</f>
        <v/>
      </c>
      <c r="BG180" t="str">
        <f>IF(BE180="","",Names!$K$3)</f>
        <v/>
      </c>
      <c r="BH180" t="str">
        <f>IF(BE180="","",Names!$C$10)</f>
        <v/>
      </c>
      <c r="BI180" t="str">
        <f>IFERROR(VLOOKUP($A180,Table!$AV$5:$BI$286,Table!$BC$3,FALSE),"")</f>
        <v/>
      </c>
      <c r="BK180" s="224" t="str">
        <f>IF(BE180="","",CONCATENATE(BE180,Names!$H$3,BF180,Names!$J$3,BG180,Names!$L$3,BH180,Names!$N$3,BI180))</f>
        <v/>
      </c>
      <c r="BN180" t="str">
        <f>IFERROR(VLOOKUP($A180,Table!$AV$5:$BI$286,Table!$AW$3,FALSE),"")</f>
        <v/>
      </c>
      <c r="BO180" t="str">
        <f>IFERROR(VLOOKUP($A180,Table!$AV$5:$BI$286,Table!$AX$3,FALSE),"")</f>
        <v/>
      </c>
      <c r="BP180" t="str">
        <f>IF(BN180="","",Names!$K$3)</f>
        <v/>
      </c>
      <c r="BQ180" t="str">
        <f>IF(BN180="","",Names!$C$10)</f>
        <v/>
      </c>
      <c r="BR180" t="str">
        <f>IFERROR(VLOOKUP($A180,Table!$AV$5:$BI$286,Table!$BF$3,FALSE),"")</f>
        <v/>
      </c>
      <c r="BT180" s="224" t="str">
        <f>IF(BN180="","",CONCATENATE(BN180,Names!$H$3,BO180,Names!$J$3,BP180,Names!$L$3,BQ180,Names!$N$3,BR180))</f>
        <v/>
      </c>
      <c r="BW180" t="str">
        <f>IFERROR(VLOOKUP($A180,Table!$AL$5:$AS$286,Table!$AM$3,FALSE),"")</f>
        <v/>
      </c>
      <c r="BX180" t="str">
        <f>IFERROR(VLOOKUP($A180,Table!$AL$5:$AS$286,Table!$AN$3,FALSE),"")</f>
        <v/>
      </c>
      <c r="BY180" t="str">
        <f>IF(BW180="","",Names!$K$3)</f>
        <v/>
      </c>
      <c r="BZ180" t="str">
        <f>IF(BW180="","",Names!$C$11)</f>
        <v/>
      </c>
      <c r="CA180" t="str">
        <f>IFERROR(VLOOKUP($A180,Table!$AL$5:$AS$286,Table!$AQ$3,FALSE),"")</f>
        <v/>
      </c>
      <c r="CC180" s="224" t="str">
        <f>IF(BW180="","",CONCATENATE(BW180,Names!$H$3,BX180,Names!$J$3,BY180,Names!$L$3,BZ180,Names!$N$3,CA180))</f>
        <v/>
      </c>
      <c r="CF180" t="str">
        <f>IFERROR(VLOOKUP($A180,Table!$AV$5:$BI$286,Table!$AW$3,FALSE),"")</f>
        <v/>
      </c>
      <c r="CG180" t="str">
        <f>IFERROR(VLOOKUP($A180,Table!$AV$5:$BI$286,Table!$AX$3,FALSE),"")</f>
        <v/>
      </c>
      <c r="CH180" t="str">
        <f>IF(CF180="","",Names!$K$3)</f>
        <v/>
      </c>
      <c r="CI180" t="str">
        <f>IF(CF180="","",Names!$C$11)</f>
        <v/>
      </c>
      <c r="CJ180" t="str">
        <f>IFERROR(VLOOKUP($A180,Table!$AV$5:$BI$286,Table!$BC$3,FALSE),"")</f>
        <v/>
      </c>
      <c r="CL180" s="224" t="str">
        <f>IF(CF180="","",CONCATENATE(CF180,Names!$H$3,CG180,Names!$J$3,CH180,Names!$L$3,CI180,Names!$N$3,CJ180))</f>
        <v/>
      </c>
      <c r="CO180" t="str">
        <f>IFERROR(VLOOKUP($A180,Table!$AV$5:$BI$286,Table!$AW$3,FALSE),"")</f>
        <v/>
      </c>
      <c r="CP180" t="str">
        <f>IFERROR(VLOOKUP($A180,Table!$AV$5:$BI$286,Table!$AX$3,FALSE),"")</f>
        <v/>
      </c>
      <c r="CQ180" t="str">
        <f>IF(CO180="","",Names!$K$3)</f>
        <v/>
      </c>
      <c r="CR180" t="str">
        <f>IF(CO180="","",Names!$C$11)</f>
        <v/>
      </c>
      <c r="CS180" t="str">
        <f>IFERROR(VLOOKUP($A180,Table!$AV$5:$BI$286,Table!$BF$3,FALSE),"")</f>
        <v/>
      </c>
      <c r="CU180" s="224" t="str">
        <f>IF(CO180="","",CONCATENATE(CO180,Names!$H$3,CP180,Names!$J$3,CQ180,Names!$L$3,CR180,Names!$N$3,CS180))</f>
        <v/>
      </c>
      <c r="CX180" t="str">
        <f>IFERROR(VLOOKUP($A180,Table!$AV$5:$BI$286,Table!$AW$3,FALSE),"")</f>
        <v/>
      </c>
      <c r="CY180" t="str">
        <f>IFERROR(VLOOKUP($A180,Table!$AV$5:$BI$286,Table!$AX$3,FALSE),"")</f>
        <v/>
      </c>
      <c r="CZ180" t="str">
        <f>IF(CX180="","",Names!$K$3)</f>
        <v/>
      </c>
      <c r="DA180" t="str">
        <f>IF(CX180="","",Names!$C$12)</f>
        <v/>
      </c>
      <c r="DB180" t="str">
        <f>IFERROR(VLOOKUP($A180,Table!$AV$5:$BI$286,Table!$BC$3,FALSE),"")</f>
        <v/>
      </c>
      <c r="DD180" s="224" t="str">
        <f>IF(CX180="","",CONCATENATE(CX180,Names!$H$3,CY180,Names!$J$3,CZ180,Names!$L$3,DA180,Names!$N$3,DB180))</f>
        <v/>
      </c>
      <c r="DG180" t="str">
        <f>IFERROR(VLOOKUP($A180,Table!$AV$5:$BI$286,Table!$AW$3,FALSE),"")</f>
        <v/>
      </c>
      <c r="DH180" t="str">
        <f>IFERROR(VLOOKUP($A180,Table!$AV$5:$BI$286,Table!$AX$3,FALSE),"")</f>
        <v/>
      </c>
      <c r="DI180" t="str">
        <f>IF(DG180="","",Names!$K$3)</f>
        <v/>
      </c>
      <c r="DJ180" t="str">
        <f>IF(DG180="","",Names!$C$24)</f>
        <v/>
      </c>
      <c r="DK180" t="str">
        <f>IFERROR(VLOOKUP($A180,Table!$AV$5:$BI$286,Table!$AY$3,FALSE),"")</f>
        <v/>
      </c>
      <c r="DM180" s="224" t="str">
        <f>IF(DG180="","",CONCATENATE(DG180,Names!$H$3,DH180,Names!$J$3,DI180,Names!$L$3,DJ180,Names!$N$3,DK180))</f>
        <v/>
      </c>
      <c r="DP180" s="1170" t="str">
        <f>IFERROR(VLOOKUP($A180,Table!$DI$5:$DO$286,Table!$DJ$3,FALSE),"")</f>
        <v/>
      </c>
      <c r="DQ180" s="1170" t="str">
        <f>IFERROR(VLOOKUP($A180,Table!$DI$5:$DO$286,Table!$DK$3,FALSE),"")</f>
        <v/>
      </c>
      <c r="DR180" s="1170" t="str">
        <f>IF(DP180="","",Names!$K$3)</f>
        <v/>
      </c>
      <c r="DS180" s="1170" t="str">
        <f>IF(DP180="","",Names!$C$26)</f>
        <v/>
      </c>
      <c r="DT180" s="1170" t="str">
        <f>IFERROR(VLOOKUP($A180,Table!$DI$5:$DO$286,Table!$DM$3,FALSE),"")</f>
        <v/>
      </c>
      <c r="DV180" s="224" t="str">
        <f>IF(DP180="","",CONCATENATE(DP180,Names!$H$3,DQ180,Names!$J$3,DR180,Names!$L$3,DS180,Names!$N$3,DT180))</f>
        <v/>
      </c>
      <c r="DY180" s="1170" t="str">
        <f>IFERROR(VLOOKUP($A180,Table!$DI$5:$DO$286,Table!$DJ$3,FALSE),"")</f>
        <v/>
      </c>
      <c r="DZ180" s="1170" t="str">
        <f>IFERROR(VLOOKUP($A180,Table!$DI$5:$DO$286,Table!$DK$3,FALSE),"")</f>
        <v/>
      </c>
      <c r="EA180" s="1170" t="str">
        <f>IF(DY180="","",Names!$K$3)</f>
        <v/>
      </c>
      <c r="EB180" s="1170" t="str">
        <f>IF(DY180="","",Names!$C$25)</f>
        <v/>
      </c>
      <c r="EC180" s="1170" t="str">
        <f>IFERROR(VLOOKUP($A180,Table!$DI$5:$DO$286,Table!$DM$3,FALSE),"")</f>
        <v/>
      </c>
      <c r="EE180" s="224" t="str">
        <f>IF(DY180="","",CONCATENATE(DY180,Names!$H$3,DZ180,Names!$J$3,EA180,Names!$L$3,EB180,Names!$N$3,EC180))</f>
        <v/>
      </c>
      <c r="EH180" t="str">
        <f>IFERROR(VLOOKUP($A180,TCS_C!$R$9:$U$10046,TCS_C!$S$5,FALSE),"")</f>
        <v/>
      </c>
      <c r="EI180" t="str">
        <f>IFERROR(VLOOKUP($A180,TCS_C!$R$9:$U$10046,TCS_C!$T$5,FALSE),"")</f>
        <v/>
      </c>
      <c r="EJ180" t="str">
        <f>IF(EH180="","",Names!$K$3)</f>
        <v/>
      </c>
      <c r="EK180" t="str">
        <f>IF(EH180="","",Names!$C$17)</f>
        <v/>
      </c>
      <c r="EL180" t="str">
        <f>IFERROR(VLOOKUP($A180,TCS_C!$R$9:$U$10046,TCS_C!$U$5,FALSE),"")</f>
        <v/>
      </c>
      <c r="EN180" s="224" t="str">
        <f>IF(EH180="","",CONCATENATE(EH180,Names!$H$3,EI180,Names!$J$3,EJ180,Names!$L$3,EK180,Names!$N$3,EL180))</f>
        <v/>
      </c>
      <c r="EQ180" t="str">
        <f>IFERROR(VLOOKUP($A180,Table!BT219:$BY$286,Table!$BU$3,FALSE),"")</f>
        <v/>
      </c>
      <c r="ER180" t="str">
        <f>IFERROR(VLOOKUP($A180,Table!BT219:$BY$286,Table!$BV$3,FALSE),"")</f>
        <v/>
      </c>
      <c r="ES180" t="str">
        <f>IF(EQ180="","",Names!$K$3)</f>
        <v/>
      </c>
      <c r="ET180" t="str">
        <f>IFERROR(VLOOKUP($A180,Table!BT219:$BY$286,Table!$BW$3,FALSE),"")</f>
        <v/>
      </c>
      <c r="EU180" t="str">
        <f>IFERROR(VLOOKUP($A180,Table!BT219:$BY$286,Table!$BX$3,FALSE),"")</f>
        <v/>
      </c>
      <c r="EW180" s="224" t="str">
        <f>IF(EQ180="","",CONCATENATE(EQ180,Names!$H$3,ER180,Names!$J$3,ES180,Names!$L$3,ET180,Names!$N$3,EU180))</f>
        <v/>
      </c>
      <c r="FB180" t="str">
        <f>IF(EZ180="","",Names!$K$3)</f>
        <v/>
      </c>
      <c r="FF180" s="224" t="str">
        <f>IF(EZ180="","",CONCATENATE(EZ180,Names!$H$3,FA180,Names!$J$3,FB180,Names!$L$3,FC180,Names!$N$3,FD180))</f>
        <v/>
      </c>
      <c r="FG180" s="1266" t="str">
        <f>IF(EZ180="","",CONCATENATE(FC180,Names!$N$3,FD180))</f>
        <v/>
      </c>
    </row>
    <row r="181" spans="1:163">
      <c r="A181" s="72">
        <v>178</v>
      </c>
      <c r="C181" t="str">
        <f>IFERROR(VLOOKUP($A181,Table!$AL$5:$AS$286,Table!$AM$3,FALSE),"")</f>
        <v/>
      </c>
      <c r="D181" t="str">
        <f>IFERROR(VLOOKUP($A181,Table!$AL$5:$AS$286,Table!$AN$3,FALSE),"")</f>
        <v/>
      </c>
      <c r="E181" t="str">
        <f>IF(C181="","",Names!$K$3)</f>
        <v/>
      </c>
      <c r="F181" t="str">
        <f>IF(C181="","",Names!$C$5)</f>
        <v/>
      </c>
      <c r="G181" t="str">
        <f>IFERROR(VLOOKUP($A181,Table!$AL$5:$AS$286,Table!$AO$3,FALSE),"")</f>
        <v/>
      </c>
      <c r="I181" s="224" t="str">
        <f>IF(C181="","",CONCATENATE(C181,Names!$H$3,D181,Names!$J$3,E181,Names!$L$3,F181,Names!$N$3,G181))</f>
        <v/>
      </c>
      <c r="L181" s="1170" t="str">
        <f>IFERROR(VLOOKUP($A181,Table!$AV$5:$BK$286,Table!$AW$3,FALSE),"")</f>
        <v/>
      </c>
      <c r="M181" s="1170" t="str">
        <f>IFERROR(VLOOKUP($A181,Table!$AV$5:$BK$286,Table!$AX$3,FALSE),"")</f>
        <v/>
      </c>
      <c r="N181" s="1170" t="str">
        <f>IF(L181="","",Names!$K$3)</f>
        <v/>
      </c>
      <c r="O181" s="1170" t="str">
        <f>IF(L181="","",Names!$C$9)</f>
        <v/>
      </c>
      <c r="P181" s="1170" t="str">
        <f>IFERROR(VLOOKUP($A181,Table!$AV$5:$BK$286,Table!$AY$3,FALSE),"")</f>
        <v/>
      </c>
      <c r="R181" s="224" t="str">
        <f>IF(L181="","",CONCATENATE(L181,Names!$H$3,M181,Names!$J$3,N181,Names!$L$3,O181,Names!$N$3,P181))</f>
        <v/>
      </c>
      <c r="U181" t="str">
        <f>IFERROR(VLOOKUP($A181,Table!$AV$5:$BI$286,Table!$AW$3,FALSE),"")</f>
        <v/>
      </c>
      <c r="V181" t="str">
        <f>IFERROR(VLOOKUP($A181,Table!$AV$5:$BI$286,Table!$AX$3,FALSE),"")</f>
        <v/>
      </c>
      <c r="W181" t="str">
        <f>IF(U181="","",Names!$K$3)</f>
        <v/>
      </c>
      <c r="X181" t="str">
        <f>IF(U181="","",Names!$C$6)</f>
        <v/>
      </c>
      <c r="Y181" t="str">
        <f>IFERROR(VLOOKUP($A181,Table!$AV$5:$BI$286,Table!$AY$3,FALSE),"")</f>
        <v/>
      </c>
      <c r="AA181" s="224" t="str">
        <f>IF(U181="","",CONCATENATE(U181,Names!$H$3,V181,Names!$J$3,W181,Names!$L$3,X181,Names!$N$3,Y181))</f>
        <v/>
      </c>
      <c r="AD181" t="str">
        <f>IFERROR(VLOOKUP($A181,Table!$AV$5:$BI$286,Table!$AW$3,FALSE),"")</f>
        <v/>
      </c>
      <c r="AE181" t="str">
        <f>IFERROR(VLOOKUP($A181,Table!$AV$5:$BI$286,Table!$AX$3,FALSE),"")</f>
        <v/>
      </c>
      <c r="AF181" t="str">
        <f>IF(AD181="","",Names!$K$3)</f>
        <v/>
      </c>
      <c r="AG181" t="str">
        <f>IF(AD181="","",Names!$C$7)</f>
        <v/>
      </c>
      <c r="AH181" t="str">
        <f>IFERROR(VLOOKUP($A181,Table!$AV$5:$BI$286,Table!$AY$3,FALSE),"")</f>
        <v/>
      </c>
      <c r="AJ181" s="224" t="str">
        <f>IF(AD181="","",CONCATENATE(AD181,Names!$H$3,AE181,Names!$J$3,AF181,Names!$L$3,AG181,Names!$N$3,AH181))</f>
        <v/>
      </c>
      <c r="AM181" t="str">
        <f>IFERROR(VLOOKUP($A181,Table!$AV$5:$BI$286,Table!$AW$3,FALSE),"")</f>
        <v/>
      </c>
      <c r="AN181" t="str">
        <f>IFERROR(VLOOKUP($A181,Table!$AV$5:$BI$286,Table!$AX$3,FALSE),"")</f>
        <v/>
      </c>
      <c r="AO181" t="str">
        <f>IF(AM181="","",Names!$K$3)</f>
        <v/>
      </c>
      <c r="AP181" t="str">
        <f>IF(AM181="","",Names!$C$8)</f>
        <v/>
      </c>
      <c r="AQ181" t="str">
        <f>IFERROR(VLOOKUP($A181,Table!$AV$5:$BI$286,Table!$AY$3,FALSE),"")</f>
        <v/>
      </c>
      <c r="AS181" s="224" t="str">
        <f>IF(AM181="","",CONCATENATE(AM181,Names!$H$3,AN181,Names!$J$3,AO181,Names!$L$3,AP181,Names!$N$3,AQ181))</f>
        <v/>
      </c>
      <c r="AV181" t="str">
        <f>IFERROR(VLOOKUP($A181,Table!$AL$5:$AS$286,Table!$AM$3,FALSE),"")</f>
        <v/>
      </c>
      <c r="AW181" t="str">
        <f>IFERROR(VLOOKUP($A181,Table!$AL$5:$AS$286,Table!$AN$3,FALSE),"")</f>
        <v/>
      </c>
      <c r="AX181" t="str">
        <f>IF(AV181="","",Names!$K$3)</f>
        <v/>
      </c>
      <c r="AY181" t="str">
        <f>IF(AV181="","",Names!$C$10)</f>
        <v/>
      </c>
      <c r="AZ181" t="str">
        <f>IFERROR(VLOOKUP($A181,Table!$AL$5:$AS$286,Table!$AQ$3,FALSE),"")</f>
        <v/>
      </c>
      <c r="BB181" s="224" t="str">
        <f>IF(AV181="","",CONCATENATE(AV181,Names!$H$3,AW181,Names!$J$3,AX181,Names!$L$3,AY181,Names!$N$3,AZ181))</f>
        <v/>
      </c>
      <c r="BE181" t="str">
        <f>IFERROR(VLOOKUP($A181,Table!$AV$5:$BI$286,Table!$AW$3,FALSE),"")</f>
        <v/>
      </c>
      <c r="BF181" t="str">
        <f>IFERROR(VLOOKUP($A181,Table!$AV$5:$BI$286,Table!$AX$3,FALSE),"")</f>
        <v/>
      </c>
      <c r="BG181" t="str">
        <f>IF(BE181="","",Names!$K$3)</f>
        <v/>
      </c>
      <c r="BH181" t="str">
        <f>IF(BE181="","",Names!$C$10)</f>
        <v/>
      </c>
      <c r="BI181" t="str">
        <f>IFERROR(VLOOKUP($A181,Table!$AV$5:$BI$286,Table!$BC$3,FALSE),"")</f>
        <v/>
      </c>
      <c r="BK181" s="224" t="str">
        <f>IF(BE181="","",CONCATENATE(BE181,Names!$H$3,BF181,Names!$J$3,BG181,Names!$L$3,BH181,Names!$N$3,BI181))</f>
        <v/>
      </c>
      <c r="BN181" t="str">
        <f>IFERROR(VLOOKUP($A181,Table!$AV$5:$BI$286,Table!$AW$3,FALSE),"")</f>
        <v/>
      </c>
      <c r="BO181" t="str">
        <f>IFERROR(VLOOKUP($A181,Table!$AV$5:$BI$286,Table!$AX$3,FALSE),"")</f>
        <v/>
      </c>
      <c r="BP181" t="str">
        <f>IF(BN181="","",Names!$K$3)</f>
        <v/>
      </c>
      <c r="BQ181" t="str">
        <f>IF(BN181="","",Names!$C$10)</f>
        <v/>
      </c>
      <c r="BR181" t="str">
        <f>IFERROR(VLOOKUP($A181,Table!$AV$5:$BI$286,Table!$BF$3,FALSE),"")</f>
        <v/>
      </c>
      <c r="BT181" s="224" t="str">
        <f>IF(BN181="","",CONCATENATE(BN181,Names!$H$3,BO181,Names!$J$3,BP181,Names!$L$3,BQ181,Names!$N$3,BR181))</f>
        <v/>
      </c>
      <c r="BW181" t="str">
        <f>IFERROR(VLOOKUP($A181,Table!$AL$5:$AS$286,Table!$AM$3,FALSE),"")</f>
        <v/>
      </c>
      <c r="BX181" t="str">
        <f>IFERROR(VLOOKUP($A181,Table!$AL$5:$AS$286,Table!$AN$3,FALSE),"")</f>
        <v/>
      </c>
      <c r="BY181" t="str">
        <f>IF(BW181="","",Names!$K$3)</f>
        <v/>
      </c>
      <c r="BZ181" t="str">
        <f>IF(BW181="","",Names!$C$11)</f>
        <v/>
      </c>
      <c r="CA181" t="str">
        <f>IFERROR(VLOOKUP($A181,Table!$AL$5:$AS$286,Table!$AQ$3,FALSE),"")</f>
        <v/>
      </c>
      <c r="CC181" s="224" t="str">
        <f>IF(BW181="","",CONCATENATE(BW181,Names!$H$3,BX181,Names!$J$3,BY181,Names!$L$3,BZ181,Names!$N$3,CA181))</f>
        <v/>
      </c>
      <c r="CF181" t="str">
        <f>IFERROR(VLOOKUP($A181,Table!$AV$5:$BI$286,Table!$AW$3,FALSE),"")</f>
        <v/>
      </c>
      <c r="CG181" t="str">
        <f>IFERROR(VLOOKUP($A181,Table!$AV$5:$BI$286,Table!$AX$3,FALSE),"")</f>
        <v/>
      </c>
      <c r="CH181" t="str">
        <f>IF(CF181="","",Names!$K$3)</f>
        <v/>
      </c>
      <c r="CI181" t="str">
        <f>IF(CF181="","",Names!$C$11)</f>
        <v/>
      </c>
      <c r="CJ181" t="str">
        <f>IFERROR(VLOOKUP($A181,Table!$AV$5:$BI$286,Table!$BC$3,FALSE),"")</f>
        <v/>
      </c>
      <c r="CL181" s="224" t="str">
        <f>IF(CF181="","",CONCATENATE(CF181,Names!$H$3,CG181,Names!$J$3,CH181,Names!$L$3,CI181,Names!$N$3,CJ181))</f>
        <v/>
      </c>
      <c r="CO181" t="str">
        <f>IFERROR(VLOOKUP($A181,Table!$AV$5:$BI$286,Table!$AW$3,FALSE),"")</f>
        <v/>
      </c>
      <c r="CP181" t="str">
        <f>IFERROR(VLOOKUP($A181,Table!$AV$5:$BI$286,Table!$AX$3,FALSE),"")</f>
        <v/>
      </c>
      <c r="CQ181" t="str">
        <f>IF(CO181="","",Names!$K$3)</f>
        <v/>
      </c>
      <c r="CR181" t="str">
        <f>IF(CO181="","",Names!$C$11)</f>
        <v/>
      </c>
      <c r="CS181" t="str">
        <f>IFERROR(VLOOKUP($A181,Table!$AV$5:$BI$286,Table!$BF$3,FALSE),"")</f>
        <v/>
      </c>
      <c r="CU181" s="224" t="str">
        <f>IF(CO181="","",CONCATENATE(CO181,Names!$H$3,CP181,Names!$J$3,CQ181,Names!$L$3,CR181,Names!$N$3,CS181))</f>
        <v/>
      </c>
      <c r="CX181" t="str">
        <f>IFERROR(VLOOKUP($A181,Table!$AV$5:$BI$286,Table!$AW$3,FALSE),"")</f>
        <v/>
      </c>
      <c r="CY181" t="str">
        <f>IFERROR(VLOOKUP($A181,Table!$AV$5:$BI$286,Table!$AX$3,FALSE),"")</f>
        <v/>
      </c>
      <c r="CZ181" t="str">
        <f>IF(CX181="","",Names!$K$3)</f>
        <v/>
      </c>
      <c r="DA181" t="str">
        <f>IF(CX181="","",Names!$C$12)</f>
        <v/>
      </c>
      <c r="DB181" t="str">
        <f>IFERROR(VLOOKUP($A181,Table!$AV$5:$BI$286,Table!$BC$3,FALSE),"")</f>
        <v/>
      </c>
      <c r="DD181" s="224" t="str">
        <f>IF(CX181="","",CONCATENATE(CX181,Names!$H$3,CY181,Names!$J$3,CZ181,Names!$L$3,DA181,Names!$N$3,DB181))</f>
        <v/>
      </c>
      <c r="DG181" t="str">
        <f>IFERROR(VLOOKUP($A181,Table!$AV$5:$BI$286,Table!$AW$3,FALSE),"")</f>
        <v/>
      </c>
      <c r="DH181" t="str">
        <f>IFERROR(VLOOKUP($A181,Table!$AV$5:$BI$286,Table!$AX$3,FALSE),"")</f>
        <v/>
      </c>
      <c r="DI181" t="str">
        <f>IF(DG181="","",Names!$K$3)</f>
        <v/>
      </c>
      <c r="DJ181" t="str">
        <f>IF(DG181="","",Names!$C$24)</f>
        <v/>
      </c>
      <c r="DK181" t="str">
        <f>IFERROR(VLOOKUP($A181,Table!$AV$5:$BI$286,Table!$AY$3,FALSE),"")</f>
        <v/>
      </c>
      <c r="DM181" s="224" t="str">
        <f>IF(DG181="","",CONCATENATE(DG181,Names!$H$3,DH181,Names!$J$3,DI181,Names!$L$3,DJ181,Names!$N$3,DK181))</f>
        <v/>
      </c>
      <c r="DP181" s="1170" t="str">
        <f>IFERROR(VLOOKUP($A181,Table!$DI$5:$DO$286,Table!$DJ$3,FALSE),"")</f>
        <v/>
      </c>
      <c r="DQ181" s="1170" t="str">
        <f>IFERROR(VLOOKUP($A181,Table!$DI$5:$DO$286,Table!$DK$3,FALSE),"")</f>
        <v/>
      </c>
      <c r="DR181" s="1170" t="str">
        <f>IF(DP181="","",Names!$K$3)</f>
        <v/>
      </c>
      <c r="DS181" s="1170" t="str">
        <f>IF(DP181="","",Names!$C$26)</f>
        <v/>
      </c>
      <c r="DT181" s="1170" t="str">
        <f>IFERROR(VLOOKUP($A181,Table!$DI$5:$DO$286,Table!$DM$3,FALSE),"")</f>
        <v/>
      </c>
      <c r="DV181" s="224" t="str">
        <f>IF(DP181="","",CONCATENATE(DP181,Names!$H$3,DQ181,Names!$J$3,DR181,Names!$L$3,DS181,Names!$N$3,DT181))</f>
        <v/>
      </c>
      <c r="DY181" s="1170" t="str">
        <f>IFERROR(VLOOKUP($A181,Table!$DI$5:$DO$286,Table!$DJ$3,FALSE),"")</f>
        <v/>
      </c>
      <c r="DZ181" s="1170" t="str">
        <f>IFERROR(VLOOKUP($A181,Table!$DI$5:$DO$286,Table!$DK$3,FALSE),"")</f>
        <v/>
      </c>
      <c r="EA181" s="1170" t="str">
        <f>IF(DY181="","",Names!$K$3)</f>
        <v/>
      </c>
      <c r="EB181" s="1170" t="str">
        <f>IF(DY181="","",Names!$C$25)</f>
        <v/>
      </c>
      <c r="EC181" s="1170" t="str">
        <f>IFERROR(VLOOKUP($A181,Table!$DI$5:$DO$286,Table!$DM$3,FALSE),"")</f>
        <v/>
      </c>
      <c r="EE181" s="224" t="str">
        <f>IF(DY181="","",CONCATENATE(DY181,Names!$H$3,DZ181,Names!$J$3,EA181,Names!$L$3,EB181,Names!$N$3,EC181))</f>
        <v/>
      </c>
      <c r="EH181" t="str">
        <f>IFERROR(VLOOKUP($A181,TCS_C!$R$9:$U$10046,TCS_C!$S$5,FALSE),"")</f>
        <v/>
      </c>
      <c r="EI181" t="str">
        <f>IFERROR(VLOOKUP($A181,TCS_C!$R$9:$U$10046,TCS_C!$T$5,FALSE),"")</f>
        <v/>
      </c>
      <c r="EJ181" t="str">
        <f>IF(EH181="","",Names!$K$3)</f>
        <v/>
      </c>
      <c r="EK181" t="str">
        <f>IF(EH181="","",Names!$C$17)</f>
        <v/>
      </c>
      <c r="EL181" t="str">
        <f>IFERROR(VLOOKUP($A181,TCS_C!$R$9:$U$10046,TCS_C!$U$5,FALSE),"")</f>
        <v/>
      </c>
      <c r="EN181" s="224" t="str">
        <f>IF(EH181="","",CONCATENATE(EH181,Names!$H$3,EI181,Names!$J$3,EJ181,Names!$L$3,EK181,Names!$N$3,EL181))</f>
        <v/>
      </c>
      <c r="EQ181" t="str">
        <f>IFERROR(VLOOKUP($A181,Table!BT220:$BY$286,Table!$BU$3,FALSE),"")</f>
        <v/>
      </c>
      <c r="ER181" t="str">
        <f>IFERROR(VLOOKUP($A181,Table!BT220:$BY$286,Table!$BV$3,FALSE),"")</f>
        <v/>
      </c>
      <c r="ES181" t="str">
        <f>IF(EQ181="","",Names!$K$3)</f>
        <v/>
      </c>
      <c r="ET181" t="str">
        <f>IFERROR(VLOOKUP($A181,Table!BT220:$BY$286,Table!$BW$3,FALSE),"")</f>
        <v/>
      </c>
      <c r="EU181" t="str">
        <f>IFERROR(VLOOKUP($A181,Table!BT220:$BY$286,Table!$BX$3,FALSE),"")</f>
        <v/>
      </c>
      <c r="EW181" s="224" t="str">
        <f>IF(EQ181="","",CONCATENATE(EQ181,Names!$H$3,ER181,Names!$J$3,ES181,Names!$L$3,ET181,Names!$N$3,EU181))</f>
        <v/>
      </c>
      <c r="FB181" t="str">
        <f>IF(EZ181="","",Names!$K$3)</f>
        <v/>
      </c>
      <c r="FF181" s="224" t="str">
        <f>IF(EZ181="","",CONCATENATE(EZ181,Names!$H$3,FA181,Names!$J$3,FB181,Names!$L$3,FC181,Names!$N$3,FD181))</f>
        <v/>
      </c>
      <c r="FG181" s="1266" t="str">
        <f>IF(EZ181="","",CONCATENATE(FC181,Names!$N$3,FD181))</f>
        <v/>
      </c>
    </row>
    <row r="182" spans="1:163">
      <c r="A182" s="72">
        <v>179</v>
      </c>
      <c r="C182" t="str">
        <f>IFERROR(VLOOKUP($A182,Table!$AL$5:$AS$286,Table!$AM$3,FALSE),"")</f>
        <v/>
      </c>
      <c r="D182" t="str">
        <f>IFERROR(VLOOKUP($A182,Table!$AL$5:$AS$286,Table!$AN$3,FALSE),"")</f>
        <v/>
      </c>
      <c r="E182" t="str">
        <f>IF(C182="","",Names!$K$3)</f>
        <v/>
      </c>
      <c r="F182" t="str">
        <f>IF(C182="","",Names!$C$5)</f>
        <v/>
      </c>
      <c r="G182" t="str">
        <f>IFERROR(VLOOKUP($A182,Table!$AL$5:$AS$286,Table!$AO$3,FALSE),"")</f>
        <v/>
      </c>
      <c r="I182" s="224" t="str">
        <f>IF(C182="","",CONCATENATE(C182,Names!$H$3,D182,Names!$J$3,E182,Names!$L$3,F182,Names!$N$3,G182))</f>
        <v/>
      </c>
      <c r="L182" s="1170" t="str">
        <f>IFERROR(VLOOKUP($A182,Table!$AV$5:$BK$286,Table!$AW$3,FALSE),"")</f>
        <v/>
      </c>
      <c r="M182" s="1170" t="str">
        <f>IFERROR(VLOOKUP($A182,Table!$AV$5:$BK$286,Table!$AX$3,FALSE),"")</f>
        <v/>
      </c>
      <c r="N182" s="1170" t="str">
        <f>IF(L182="","",Names!$K$3)</f>
        <v/>
      </c>
      <c r="O182" s="1170" t="str">
        <f>IF(L182="","",Names!$C$9)</f>
        <v/>
      </c>
      <c r="P182" s="1170" t="str">
        <f>IFERROR(VLOOKUP($A182,Table!$AV$5:$BK$286,Table!$AY$3,FALSE),"")</f>
        <v/>
      </c>
      <c r="R182" s="224" t="str">
        <f>IF(L182="","",CONCATENATE(L182,Names!$H$3,M182,Names!$J$3,N182,Names!$L$3,O182,Names!$N$3,P182))</f>
        <v/>
      </c>
      <c r="U182" t="str">
        <f>IFERROR(VLOOKUP($A182,Table!$AV$5:$BI$286,Table!$AW$3,FALSE),"")</f>
        <v/>
      </c>
      <c r="V182" t="str">
        <f>IFERROR(VLOOKUP($A182,Table!$AV$5:$BI$286,Table!$AX$3,FALSE),"")</f>
        <v/>
      </c>
      <c r="W182" t="str">
        <f>IF(U182="","",Names!$K$3)</f>
        <v/>
      </c>
      <c r="X182" t="str">
        <f>IF(U182="","",Names!$C$6)</f>
        <v/>
      </c>
      <c r="Y182" t="str">
        <f>IFERROR(VLOOKUP($A182,Table!$AV$5:$BI$286,Table!$AY$3,FALSE),"")</f>
        <v/>
      </c>
      <c r="AA182" s="224" t="str">
        <f>IF(U182="","",CONCATENATE(U182,Names!$H$3,V182,Names!$J$3,W182,Names!$L$3,X182,Names!$N$3,Y182))</f>
        <v/>
      </c>
      <c r="AD182" t="str">
        <f>IFERROR(VLOOKUP($A182,Table!$AV$5:$BI$286,Table!$AW$3,FALSE),"")</f>
        <v/>
      </c>
      <c r="AE182" t="str">
        <f>IFERROR(VLOOKUP($A182,Table!$AV$5:$BI$286,Table!$AX$3,FALSE),"")</f>
        <v/>
      </c>
      <c r="AF182" t="str">
        <f>IF(AD182="","",Names!$K$3)</f>
        <v/>
      </c>
      <c r="AG182" t="str">
        <f>IF(AD182="","",Names!$C$7)</f>
        <v/>
      </c>
      <c r="AH182" t="str">
        <f>IFERROR(VLOOKUP($A182,Table!$AV$5:$BI$286,Table!$AY$3,FALSE),"")</f>
        <v/>
      </c>
      <c r="AJ182" s="224" t="str">
        <f>IF(AD182="","",CONCATENATE(AD182,Names!$H$3,AE182,Names!$J$3,AF182,Names!$L$3,AG182,Names!$N$3,AH182))</f>
        <v/>
      </c>
      <c r="AM182" t="str">
        <f>IFERROR(VLOOKUP($A182,Table!$AV$5:$BI$286,Table!$AW$3,FALSE),"")</f>
        <v/>
      </c>
      <c r="AN182" t="str">
        <f>IFERROR(VLOOKUP($A182,Table!$AV$5:$BI$286,Table!$AX$3,FALSE),"")</f>
        <v/>
      </c>
      <c r="AO182" t="str">
        <f>IF(AM182="","",Names!$K$3)</f>
        <v/>
      </c>
      <c r="AP182" t="str">
        <f>IF(AM182="","",Names!$C$8)</f>
        <v/>
      </c>
      <c r="AQ182" t="str">
        <f>IFERROR(VLOOKUP($A182,Table!$AV$5:$BI$286,Table!$AY$3,FALSE),"")</f>
        <v/>
      </c>
      <c r="AS182" s="224" t="str">
        <f>IF(AM182="","",CONCATENATE(AM182,Names!$H$3,AN182,Names!$J$3,AO182,Names!$L$3,AP182,Names!$N$3,AQ182))</f>
        <v/>
      </c>
      <c r="AV182" t="str">
        <f>IFERROR(VLOOKUP($A182,Table!$AL$5:$AS$286,Table!$AM$3,FALSE),"")</f>
        <v/>
      </c>
      <c r="AW182" t="str">
        <f>IFERROR(VLOOKUP($A182,Table!$AL$5:$AS$286,Table!$AN$3,FALSE),"")</f>
        <v/>
      </c>
      <c r="AX182" t="str">
        <f>IF(AV182="","",Names!$K$3)</f>
        <v/>
      </c>
      <c r="AY182" t="str">
        <f>IF(AV182="","",Names!$C$10)</f>
        <v/>
      </c>
      <c r="AZ182" t="str">
        <f>IFERROR(VLOOKUP($A182,Table!$AL$5:$AS$286,Table!$AQ$3,FALSE),"")</f>
        <v/>
      </c>
      <c r="BB182" s="224" t="str">
        <f>IF(AV182="","",CONCATENATE(AV182,Names!$H$3,AW182,Names!$J$3,AX182,Names!$L$3,AY182,Names!$N$3,AZ182))</f>
        <v/>
      </c>
      <c r="BE182" t="str">
        <f>IFERROR(VLOOKUP($A182,Table!$AV$5:$BI$286,Table!$AW$3,FALSE),"")</f>
        <v/>
      </c>
      <c r="BF182" t="str">
        <f>IFERROR(VLOOKUP($A182,Table!$AV$5:$BI$286,Table!$AX$3,FALSE),"")</f>
        <v/>
      </c>
      <c r="BG182" t="str">
        <f>IF(BE182="","",Names!$K$3)</f>
        <v/>
      </c>
      <c r="BH182" t="str">
        <f>IF(BE182="","",Names!$C$10)</f>
        <v/>
      </c>
      <c r="BI182" t="str">
        <f>IFERROR(VLOOKUP($A182,Table!$AV$5:$BI$286,Table!$BC$3,FALSE),"")</f>
        <v/>
      </c>
      <c r="BK182" s="224" t="str">
        <f>IF(BE182="","",CONCATENATE(BE182,Names!$H$3,BF182,Names!$J$3,BG182,Names!$L$3,BH182,Names!$N$3,BI182))</f>
        <v/>
      </c>
      <c r="BN182" t="str">
        <f>IFERROR(VLOOKUP($A182,Table!$AV$5:$BI$286,Table!$AW$3,FALSE),"")</f>
        <v/>
      </c>
      <c r="BO182" t="str">
        <f>IFERROR(VLOOKUP($A182,Table!$AV$5:$BI$286,Table!$AX$3,FALSE),"")</f>
        <v/>
      </c>
      <c r="BP182" t="str">
        <f>IF(BN182="","",Names!$K$3)</f>
        <v/>
      </c>
      <c r="BQ182" t="str">
        <f>IF(BN182="","",Names!$C$10)</f>
        <v/>
      </c>
      <c r="BR182" t="str">
        <f>IFERROR(VLOOKUP($A182,Table!$AV$5:$BI$286,Table!$BF$3,FALSE),"")</f>
        <v/>
      </c>
      <c r="BT182" s="224" t="str">
        <f>IF(BN182="","",CONCATENATE(BN182,Names!$H$3,BO182,Names!$J$3,BP182,Names!$L$3,BQ182,Names!$N$3,BR182))</f>
        <v/>
      </c>
      <c r="BW182" t="str">
        <f>IFERROR(VLOOKUP($A182,Table!$AL$5:$AS$286,Table!$AM$3,FALSE),"")</f>
        <v/>
      </c>
      <c r="BX182" t="str">
        <f>IFERROR(VLOOKUP($A182,Table!$AL$5:$AS$286,Table!$AN$3,FALSE),"")</f>
        <v/>
      </c>
      <c r="BY182" t="str">
        <f>IF(BW182="","",Names!$K$3)</f>
        <v/>
      </c>
      <c r="BZ182" t="str">
        <f>IF(BW182="","",Names!$C$11)</f>
        <v/>
      </c>
      <c r="CA182" t="str">
        <f>IFERROR(VLOOKUP($A182,Table!$AL$5:$AS$286,Table!$AQ$3,FALSE),"")</f>
        <v/>
      </c>
      <c r="CC182" s="224" t="str">
        <f>IF(BW182="","",CONCATENATE(BW182,Names!$H$3,BX182,Names!$J$3,BY182,Names!$L$3,BZ182,Names!$N$3,CA182))</f>
        <v/>
      </c>
      <c r="CF182" t="str">
        <f>IFERROR(VLOOKUP($A182,Table!$AV$5:$BI$286,Table!$AW$3,FALSE),"")</f>
        <v/>
      </c>
      <c r="CG182" t="str">
        <f>IFERROR(VLOOKUP($A182,Table!$AV$5:$BI$286,Table!$AX$3,FALSE),"")</f>
        <v/>
      </c>
      <c r="CH182" t="str">
        <f>IF(CF182="","",Names!$K$3)</f>
        <v/>
      </c>
      <c r="CI182" t="str">
        <f>IF(CF182="","",Names!$C$11)</f>
        <v/>
      </c>
      <c r="CJ182" t="str">
        <f>IFERROR(VLOOKUP($A182,Table!$AV$5:$BI$286,Table!$BC$3,FALSE),"")</f>
        <v/>
      </c>
      <c r="CL182" s="224" t="str">
        <f>IF(CF182="","",CONCATENATE(CF182,Names!$H$3,CG182,Names!$J$3,CH182,Names!$L$3,CI182,Names!$N$3,CJ182))</f>
        <v/>
      </c>
      <c r="CO182" t="str">
        <f>IFERROR(VLOOKUP($A182,Table!$AV$5:$BI$286,Table!$AW$3,FALSE),"")</f>
        <v/>
      </c>
      <c r="CP182" t="str">
        <f>IFERROR(VLOOKUP($A182,Table!$AV$5:$BI$286,Table!$AX$3,FALSE),"")</f>
        <v/>
      </c>
      <c r="CQ182" t="str">
        <f>IF(CO182="","",Names!$K$3)</f>
        <v/>
      </c>
      <c r="CR182" t="str">
        <f>IF(CO182="","",Names!$C$11)</f>
        <v/>
      </c>
      <c r="CS182" t="str">
        <f>IFERROR(VLOOKUP($A182,Table!$AV$5:$BI$286,Table!$BF$3,FALSE),"")</f>
        <v/>
      </c>
      <c r="CU182" s="224" t="str">
        <f>IF(CO182="","",CONCATENATE(CO182,Names!$H$3,CP182,Names!$J$3,CQ182,Names!$L$3,CR182,Names!$N$3,CS182))</f>
        <v/>
      </c>
      <c r="CX182" t="str">
        <f>IFERROR(VLOOKUP($A182,Table!$AV$5:$BI$286,Table!$AW$3,FALSE),"")</f>
        <v/>
      </c>
      <c r="CY182" t="str">
        <f>IFERROR(VLOOKUP($A182,Table!$AV$5:$BI$286,Table!$AX$3,FALSE),"")</f>
        <v/>
      </c>
      <c r="CZ182" t="str">
        <f>IF(CX182="","",Names!$K$3)</f>
        <v/>
      </c>
      <c r="DA182" t="str">
        <f>IF(CX182="","",Names!$C$12)</f>
        <v/>
      </c>
      <c r="DB182" t="str">
        <f>IFERROR(VLOOKUP($A182,Table!$AV$5:$BI$286,Table!$BC$3,FALSE),"")</f>
        <v/>
      </c>
      <c r="DD182" s="224" t="str">
        <f>IF(CX182="","",CONCATENATE(CX182,Names!$H$3,CY182,Names!$J$3,CZ182,Names!$L$3,DA182,Names!$N$3,DB182))</f>
        <v/>
      </c>
      <c r="DG182" t="str">
        <f>IFERROR(VLOOKUP($A182,Table!$AV$5:$BI$286,Table!$AW$3,FALSE),"")</f>
        <v/>
      </c>
      <c r="DH182" t="str">
        <f>IFERROR(VLOOKUP($A182,Table!$AV$5:$BI$286,Table!$AX$3,FALSE),"")</f>
        <v/>
      </c>
      <c r="DI182" t="str">
        <f>IF(DG182="","",Names!$K$3)</f>
        <v/>
      </c>
      <c r="DJ182" t="str">
        <f>IF(DG182="","",Names!$C$24)</f>
        <v/>
      </c>
      <c r="DK182" t="str">
        <f>IFERROR(VLOOKUP($A182,Table!$AV$5:$BI$286,Table!$AY$3,FALSE),"")</f>
        <v/>
      </c>
      <c r="DM182" s="224" t="str">
        <f>IF(DG182="","",CONCATENATE(DG182,Names!$H$3,DH182,Names!$J$3,DI182,Names!$L$3,DJ182,Names!$N$3,DK182))</f>
        <v/>
      </c>
      <c r="DP182" s="1170" t="str">
        <f>IFERROR(VLOOKUP($A182,Table!$DI$5:$DO$286,Table!$DJ$3,FALSE),"")</f>
        <v/>
      </c>
      <c r="DQ182" s="1170" t="str">
        <f>IFERROR(VLOOKUP($A182,Table!$DI$5:$DO$286,Table!$DK$3,FALSE),"")</f>
        <v/>
      </c>
      <c r="DR182" s="1170" t="str">
        <f>IF(DP182="","",Names!$K$3)</f>
        <v/>
      </c>
      <c r="DS182" s="1170" t="str">
        <f>IF(DP182="","",Names!$C$26)</f>
        <v/>
      </c>
      <c r="DT182" s="1170" t="str">
        <f>IFERROR(VLOOKUP($A182,Table!$DI$5:$DO$286,Table!$DM$3,FALSE),"")</f>
        <v/>
      </c>
      <c r="DV182" s="224" t="str">
        <f>IF(DP182="","",CONCATENATE(DP182,Names!$H$3,DQ182,Names!$J$3,DR182,Names!$L$3,DS182,Names!$N$3,DT182))</f>
        <v/>
      </c>
      <c r="DY182" s="1170" t="str">
        <f>IFERROR(VLOOKUP($A182,Table!$DI$5:$DO$286,Table!$DJ$3,FALSE),"")</f>
        <v/>
      </c>
      <c r="DZ182" s="1170" t="str">
        <f>IFERROR(VLOOKUP($A182,Table!$DI$5:$DO$286,Table!$DK$3,FALSE),"")</f>
        <v/>
      </c>
      <c r="EA182" s="1170" t="str">
        <f>IF(DY182="","",Names!$K$3)</f>
        <v/>
      </c>
      <c r="EB182" s="1170" t="str">
        <f>IF(DY182="","",Names!$C$25)</f>
        <v/>
      </c>
      <c r="EC182" s="1170" t="str">
        <f>IFERROR(VLOOKUP($A182,Table!$DI$5:$DO$286,Table!$DM$3,FALSE),"")</f>
        <v/>
      </c>
      <c r="EE182" s="224" t="str">
        <f>IF(DY182="","",CONCATENATE(DY182,Names!$H$3,DZ182,Names!$J$3,EA182,Names!$L$3,EB182,Names!$N$3,EC182))</f>
        <v/>
      </c>
      <c r="EH182" t="str">
        <f>IFERROR(VLOOKUP($A182,TCS_C!$R$9:$U$10046,TCS_C!$S$5,FALSE),"")</f>
        <v/>
      </c>
      <c r="EI182" t="str">
        <f>IFERROR(VLOOKUP($A182,TCS_C!$R$9:$U$10046,TCS_C!$T$5,FALSE),"")</f>
        <v/>
      </c>
      <c r="EJ182" t="str">
        <f>IF(EH182="","",Names!$K$3)</f>
        <v/>
      </c>
      <c r="EK182" t="str">
        <f>IF(EH182="","",Names!$C$17)</f>
        <v/>
      </c>
      <c r="EL182" t="str">
        <f>IFERROR(VLOOKUP($A182,TCS_C!$R$9:$U$10046,TCS_C!$U$5,FALSE),"")</f>
        <v/>
      </c>
      <c r="EN182" s="224" t="str">
        <f>IF(EH182="","",CONCATENATE(EH182,Names!$H$3,EI182,Names!$J$3,EJ182,Names!$L$3,EK182,Names!$N$3,EL182))</f>
        <v/>
      </c>
      <c r="EQ182" t="str">
        <f>IFERROR(VLOOKUP($A182,Table!BT221:$BY$286,Table!$BU$3,FALSE),"")</f>
        <v/>
      </c>
      <c r="ER182" t="str">
        <f>IFERROR(VLOOKUP($A182,Table!BT221:$BY$286,Table!$BV$3,FALSE),"")</f>
        <v/>
      </c>
      <c r="ES182" t="str">
        <f>IF(EQ182="","",Names!$K$3)</f>
        <v/>
      </c>
      <c r="ET182" t="str">
        <f>IFERROR(VLOOKUP($A182,Table!BT221:$BY$286,Table!$BW$3,FALSE),"")</f>
        <v/>
      </c>
      <c r="EU182" t="str">
        <f>IFERROR(VLOOKUP($A182,Table!BT221:$BY$286,Table!$BX$3,FALSE),"")</f>
        <v/>
      </c>
      <c r="EW182" s="224" t="str">
        <f>IF(EQ182="","",CONCATENATE(EQ182,Names!$H$3,ER182,Names!$J$3,ES182,Names!$L$3,ET182,Names!$N$3,EU182))</f>
        <v/>
      </c>
      <c r="FB182" t="str">
        <f>IF(EZ182="","",Names!$K$3)</f>
        <v/>
      </c>
      <c r="FF182" s="224" t="str">
        <f>IF(EZ182="","",CONCATENATE(EZ182,Names!$H$3,FA182,Names!$J$3,FB182,Names!$L$3,FC182,Names!$N$3,FD182))</f>
        <v/>
      </c>
      <c r="FG182" s="1266" t="str">
        <f>IF(EZ182="","",CONCATENATE(FC182,Names!$N$3,FD182))</f>
        <v/>
      </c>
    </row>
    <row r="183" spans="1:163">
      <c r="A183" s="72">
        <v>180</v>
      </c>
      <c r="C183" t="str">
        <f>IFERROR(VLOOKUP($A183,Table!$AL$5:$AS$286,Table!$AM$3,FALSE),"")</f>
        <v/>
      </c>
      <c r="D183" t="str">
        <f>IFERROR(VLOOKUP($A183,Table!$AL$5:$AS$286,Table!$AN$3,FALSE),"")</f>
        <v/>
      </c>
      <c r="E183" t="str">
        <f>IF(C183="","",Names!$K$3)</f>
        <v/>
      </c>
      <c r="F183" t="str">
        <f>IF(C183="","",Names!$C$5)</f>
        <v/>
      </c>
      <c r="G183" t="str">
        <f>IFERROR(VLOOKUP($A183,Table!$AL$5:$AS$286,Table!$AO$3,FALSE),"")</f>
        <v/>
      </c>
      <c r="I183" s="224" t="str">
        <f>IF(C183="","",CONCATENATE(C183,Names!$H$3,D183,Names!$J$3,E183,Names!$L$3,F183,Names!$N$3,G183))</f>
        <v/>
      </c>
      <c r="L183" s="1170" t="str">
        <f>IFERROR(VLOOKUP($A183,Table!$AV$5:$BK$286,Table!$AW$3,FALSE),"")</f>
        <v/>
      </c>
      <c r="M183" s="1170" t="str">
        <f>IFERROR(VLOOKUP($A183,Table!$AV$5:$BK$286,Table!$AX$3,FALSE),"")</f>
        <v/>
      </c>
      <c r="N183" s="1170" t="str">
        <f>IF(L183="","",Names!$K$3)</f>
        <v/>
      </c>
      <c r="O183" s="1170" t="str">
        <f>IF(L183="","",Names!$C$9)</f>
        <v/>
      </c>
      <c r="P183" s="1170" t="str">
        <f>IFERROR(VLOOKUP($A183,Table!$AV$5:$BK$286,Table!$AY$3,FALSE),"")</f>
        <v/>
      </c>
      <c r="R183" s="224" t="str">
        <f>IF(L183="","",CONCATENATE(L183,Names!$H$3,M183,Names!$J$3,N183,Names!$L$3,O183,Names!$N$3,P183))</f>
        <v/>
      </c>
      <c r="U183" t="str">
        <f>IFERROR(VLOOKUP($A183,Table!$AV$5:$BI$286,Table!$AW$3,FALSE),"")</f>
        <v/>
      </c>
      <c r="V183" t="str">
        <f>IFERROR(VLOOKUP($A183,Table!$AV$5:$BI$286,Table!$AX$3,FALSE),"")</f>
        <v/>
      </c>
      <c r="W183" t="str">
        <f>IF(U183="","",Names!$K$3)</f>
        <v/>
      </c>
      <c r="X183" t="str">
        <f>IF(U183="","",Names!$C$6)</f>
        <v/>
      </c>
      <c r="Y183" t="str">
        <f>IFERROR(VLOOKUP($A183,Table!$AV$5:$BI$286,Table!$AY$3,FALSE),"")</f>
        <v/>
      </c>
      <c r="AA183" s="224" t="str">
        <f>IF(U183="","",CONCATENATE(U183,Names!$H$3,V183,Names!$J$3,W183,Names!$L$3,X183,Names!$N$3,Y183))</f>
        <v/>
      </c>
      <c r="AD183" t="str">
        <f>IFERROR(VLOOKUP($A183,Table!$AV$5:$BI$286,Table!$AW$3,FALSE),"")</f>
        <v/>
      </c>
      <c r="AE183" t="str">
        <f>IFERROR(VLOOKUP($A183,Table!$AV$5:$BI$286,Table!$AX$3,FALSE),"")</f>
        <v/>
      </c>
      <c r="AF183" t="str">
        <f>IF(AD183="","",Names!$K$3)</f>
        <v/>
      </c>
      <c r="AG183" t="str">
        <f>IF(AD183="","",Names!$C$7)</f>
        <v/>
      </c>
      <c r="AH183" t="str">
        <f>IFERROR(VLOOKUP($A183,Table!$AV$5:$BI$286,Table!$AY$3,FALSE),"")</f>
        <v/>
      </c>
      <c r="AJ183" s="224" t="str">
        <f>IF(AD183="","",CONCATENATE(AD183,Names!$H$3,AE183,Names!$J$3,AF183,Names!$L$3,AG183,Names!$N$3,AH183))</f>
        <v/>
      </c>
      <c r="AM183" t="str">
        <f>IFERROR(VLOOKUP($A183,Table!$AV$5:$BI$286,Table!$AW$3,FALSE),"")</f>
        <v/>
      </c>
      <c r="AN183" t="str">
        <f>IFERROR(VLOOKUP($A183,Table!$AV$5:$BI$286,Table!$AX$3,FALSE),"")</f>
        <v/>
      </c>
      <c r="AO183" t="str">
        <f>IF(AM183="","",Names!$K$3)</f>
        <v/>
      </c>
      <c r="AP183" t="str">
        <f>IF(AM183="","",Names!$C$8)</f>
        <v/>
      </c>
      <c r="AQ183" t="str">
        <f>IFERROR(VLOOKUP($A183,Table!$AV$5:$BI$286,Table!$AY$3,FALSE),"")</f>
        <v/>
      </c>
      <c r="AS183" s="224" t="str">
        <f>IF(AM183="","",CONCATENATE(AM183,Names!$H$3,AN183,Names!$J$3,AO183,Names!$L$3,AP183,Names!$N$3,AQ183))</f>
        <v/>
      </c>
      <c r="AV183" t="str">
        <f>IFERROR(VLOOKUP($A183,Table!$AL$5:$AS$286,Table!$AM$3,FALSE),"")</f>
        <v/>
      </c>
      <c r="AW183" t="str">
        <f>IFERROR(VLOOKUP($A183,Table!$AL$5:$AS$286,Table!$AN$3,FALSE),"")</f>
        <v/>
      </c>
      <c r="AX183" t="str">
        <f>IF(AV183="","",Names!$K$3)</f>
        <v/>
      </c>
      <c r="AY183" t="str">
        <f>IF(AV183="","",Names!$C$10)</f>
        <v/>
      </c>
      <c r="AZ183" t="str">
        <f>IFERROR(VLOOKUP($A183,Table!$AL$5:$AS$286,Table!$AQ$3,FALSE),"")</f>
        <v/>
      </c>
      <c r="BB183" s="224" t="str">
        <f>IF(AV183="","",CONCATENATE(AV183,Names!$H$3,AW183,Names!$J$3,AX183,Names!$L$3,AY183,Names!$N$3,AZ183))</f>
        <v/>
      </c>
      <c r="BE183" t="str">
        <f>IFERROR(VLOOKUP($A183,Table!$AV$5:$BI$286,Table!$AW$3,FALSE),"")</f>
        <v/>
      </c>
      <c r="BF183" t="str">
        <f>IFERROR(VLOOKUP($A183,Table!$AV$5:$BI$286,Table!$AX$3,FALSE),"")</f>
        <v/>
      </c>
      <c r="BG183" t="str">
        <f>IF(BE183="","",Names!$K$3)</f>
        <v/>
      </c>
      <c r="BH183" t="str">
        <f>IF(BE183="","",Names!$C$10)</f>
        <v/>
      </c>
      <c r="BI183" t="str">
        <f>IFERROR(VLOOKUP($A183,Table!$AV$5:$BI$286,Table!$BC$3,FALSE),"")</f>
        <v/>
      </c>
      <c r="BK183" s="224" t="str">
        <f>IF(BE183="","",CONCATENATE(BE183,Names!$H$3,BF183,Names!$J$3,BG183,Names!$L$3,BH183,Names!$N$3,BI183))</f>
        <v/>
      </c>
      <c r="BN183" t="str">
        <f>IFERROR(VLOOKUP($A183,Table!$AV$5:$BI$286,Table!$AW$3,FALSE),"")</f>
        <v/>
      </c>
      <c r="BO183" t="str">
        <f>IFERROR(VLOOKUP($A183,Table!$AV$5:$BI$286,Table!$AX$3,FALSE),"")</f>
        <v/>
      </c>
      <c r="BP183" t="str">
        <f>IF(BN183="","",Names!$K$3)</f>
        <v/>
      </c>
      <c r="BQ183" t="str">
        <f>IF(BN183="","",Names!$C$10)</f>
        <v/>
      </c>
      <c r="BR183" t="str">
        <f>IFERROR(VLOOKUP($A183,Table!$AV$5:$BI$286,Table!$BF$3,FALSE),"")</f>
        <v/>
      </c>
      <c r="BT183" s="224" t="str">
        <f>IF(BN183="","",CONCATENATE(BN183,Names!$H$3,BO183,Names!$J$3,BP183,Names!$L$3,BQ183,Names!$N$3,BR183))</f>
        <v/>
      </c>
      <c r="BW183" t="str">
        <f>IFERROR(VLOOKUP($A183,Table!$AL$5:$AS$286,Table!$AM$3,FALSE),"")</f>
        <v/>
      </c>
      <c r="BX183" t="str">
        <f>IFERROR(VLOOKUP($A183,Table!$AL$5:$AS$286,Table!$AN$3,FALSE),"")</f>
        <v/>
      </c>
      <c r="BY183" t="str">
        <f>IF(BW183="","",Names!$K$3)</f>
        <v/>
      </c>
      <c r="BZ183" t="str">
        <f>IF(BW183="","",Names!$C$11)</f>
        <v/>
      </c>
      <c r="CA183" t="str">
        <f>IFERROR(VLOOKUP($A183,Table!$AL$5:$AS$286,Table!$AQ$3,FALSE),"")</f>
        <v/>
      </c>
      <c r="CC183" s="224" t="str">
        <f>IF(BW183="","",CONCATENATE(BW183,Names!$H$3,BX183,Names!$J$3,BY183,Names!$L$3,BZ183,Names!$N$3,CA183))</f>
        <v/>
      </c>
      <c r="CF183" t="str">
        <f>IFERROR(VLOOKUP($A183,Table!$AV$5:$BI$286,Table!$AW$3,FALSE),"")</f>
        <v/>
      </c>
      <c r="CG183" t="str">
        <f>IFERROR(VLOOKUP($A183,Table!$AV$5:$BI$286,Table!$AX$3,FALSE),"")</f>
        <v/>
      </c>
      <c r="CH183" t="str">
        <f>IF(CF183="","",Names!$K$3)</f>
        <v/>
      </c>
      <c r="CI183" t="str">
        <f>IF(CF183="","",Names!$C$11)</f>
        <v/>
      </c>
      <c r="CJ183" t="str">
        <f>IFERROR(VLOOKUP($A183,Table!$AV$5:$BI$286,Table!$BC$3,FALSE),"")</f>
        <v/>
      </c>
      <c r="CL183" s="224" t="str">
        <f>IF(CF183="","",CONCATENATE(CF183,Names!$H$3,CG183,Names!$J$3,CH183,Names!$L$3,CI183,Names!$N$3,CJ183))</f>
        <v/>
      </c>
      <c r="CO183" t="str">
        <f>IFERROR(VLOOKUP($A183,Table!$AV$5:$BI$286,Table!$AW$3,FALSE),"")</f>
        <v/>
      </c>
      <c r="CP183" t="str">
        <f>IFERROR(VLOOKUP($A183,Table!$AV$5:$BI$286,Table!$AX$3,FALSE),"")</f>
        <v/>
      </c>
      <c r="CQ183" t="str">
        <f>IF(CO183="","",Names!$K$3)</f>
        <v/>
      </c>
      <c r="CR183" t="str">
        <f>IF(CO183="","",Names!$C$11)</f>
        <v/>
      </c>
      <c r="CS183" t="str">
        <f>IFERROR(VLOOKUP($A183,Table!$AV$5:$BI$286,Table!$BF$3,FALSE),"")</f>
        <v/>
      </c>
      <c r="CU183" s="224" t="str">
        <f>IF(CO183="","",CONCATENATE(CO183,Names!$H$3,CP183,Names!$J$3,CQ183,Names!$L$3,CR183,Names!$N$3,CS183))</f>
        <v/>
      </c>
      <c r="CX183" t="str">
        <f>IFERROR(VLOOKUP($A183,Table!$AV$5:$BI$286,Table!$AW$3,FALSE),"")</f>
        <v/>
      </c>
      <c r="CY183" t="str">
        <f>IFERROR(VLOOKUP($A183,Table!$AV$5:$BI$286,Table!$AX$3,FALSE),"")</f>
        <v/>
      </c>
      <c r="CZ183" t="str">
        <f>IF(CX183="","",Names!$K$3)</f>
        <v/>
      </c>
      <c r="DA183" t="str">
        <f>IF(CX183="","",Names!$C$12)</f>
        <v/>
      </c>
      <c r="DB183" t="str">
        <f>IFERROR(VLOOKUP($A183,Table!$AV$5:$BI$286,Table!$BC$3,FALSE),"")</f>
        <v/>
      </c>
      <c r="DD183" s="224" t="str">
        <f>IF(CX183="","",CONCATENATE(CX183,Names!$H$3,CY183,Names!$J$3,CZ183,Names!$L$3,DA183,Names!$N$3,DB183))</f>
        <v/>
      </c>
      <c r="DG183" t="str">
        <f>IFERROR(VLOOKUP($A183,Table!$AV$5:$BI$286,Table!$AW$3,FALSE),"")</f>
        <v/>
      </c>
      <c r="DH183" t="str">
        <f>IFERROR(VLOOKUP($A183,Table!$AV$5:$BI$286,Table!$AX$3,FALSE),"")</f>
        <v/>
      </c>
      <c r="DI183" t="str">
        <f>IF(DG183="","",Names!$K$3)</f>
        <v/>
      </c>
      <c r="DJ183" t="str">
        <f>IF(DG183="","",Names!$C$24)</f>
        <v/>
      </c>
      <c r="DK183" t="str">
        <f>IFERROR(VLOOKUP($A183,Table!$AV$5:$BI$286,Table!$AY$3,FALSE),"")</f>
        <v/>
      </c>
      <c r="DM183" s="224" t="str">
        <f>IF(DG183="","",CONCATENATE(DG183,Names!$H$3,DH183,Names!$J$3,DI183,Names!$L$3,DJ183,Names!$N$3,DK183))</f>
        <v/>
      </c>
      <c r="DP183" s="1170" t="str">
        <f>IFERROR(VLOOKUP($A183,Table!$DI$5:$DO$286,Table!$DJ$3,FALSE),"")</f>
        <v/>
      </c>
      <c r="DQ183" s="1170" t="str">
        <f>IFERROR(VLOOKUP($A183,Table!$DI$5:$DO$286,Table!$DK$3,FALSE),"")</f>
        <v/>
      </c>
      <c r="DR183" s="1170" t="str">
        <f>IF(DP183="","",Names!$K$3)</f>
        <v/>
      </c>
      <c r="DS183" s="1170" t="str">
        <f>IF(DP183="","",Names!$C$26)</f>
        <v/>
      </c>
      <c r="DT183" s="1170" t="str">
        <f>IFERROR(VLOOKUP($A183,Table!$DI$5:$DO$286,Table!$DM$3,FALSE),"")</f>
        <v/>
      </c>
      <c r="DV183" s="224" t="str">
        <f>IF(DP183="","",CONCATENATE(DP183,Names!$H$3,DQ183,Names!$J$3,DR183,Names!$L$3,DS183,Names!$N$3,DT183))</f>
        <v/>
      </c>
      <c r="DY183" s="1170" t="str">
        <f>IFERROR(VLOOKUP($A183,Table!$DI$5:$DO$286,Table!$DJ$3,FALSE),"")</f>
        <v/>
      </c>
      <c r="DZ183" s="1170" t="str">
        <f>IFERROR(VLOOKUP($A183,Table!$DI$5:$DO$286,Table!$DK$3,FALSE),"")</f>
        <v/>
      </c>
      <c r="EA183" s="1170" t="str">
        <f>IF(DY183="","",Names!$K$3)</f>
        <v/>
      </c>
      <c r="EB183" s="1170" t="str">
        <f>IF(DY183="","",Names!$C$25)</f>
        <v/>
      </c>
      <c r="EC183" s="1170" t="str">
        <f>IFERROR(VLOOKUP($A183,Table!$DI$5:$DO$286,Table!$DM$3,FALSE),"")</f>
        <v/>
      </c>
      <c r="EE183" s="224" t="str">
        <f>IF(DY183="","",CONCATENATE(DY183,Names!$H$3,DZ183,Names!$J$3,EA183,Names!$L$3,EB183,Names!$N$3,EC183))</f>
        <v/>
      </c>
      <c r="EH183" t="str">
        <f>IFERROR(VLOOKUP($A183,TCS_C!$R$9:$U$10046,TCS_C!$S$5,FALSE),"")</f>
        <v/>
      </c>
      <c r="EI183" t="str">
        <f>IFERROR(VLOOKUP($A183,TCS_C!$R$9:$U$10046,TCS_C!$T$5,FALSE),"")</f>
        <v/>
      </c>
      <c r="EJ183" t="str">
        <f>IF(EH183="","",Names!$K$3)</f>
        <v/>
      </c>
      <c r="EK183" t="str">
        <f>IF(EH183="","",Names!$C$17)</f>
        <v/>
      </c>
      <c r="EL183" t="str">
        <f>IFERROR(VLOOKUP($A183,TCS_C!$R$9:$U$10046,TCS_C!$U$5,FALSE),"")</f>
        <v/>
      </c>
      <c r="EN183" s="224" t="str">
        <f>IF(EH183="","",CONCATENATE(EH183,Names!$H$3,EI183,Names!$J$3,EJ183,Names!$L$3,EK183,Names!$N$3,EL183))</f>
        <v/>
      </c>
      <c r="EQ183" t="str">
        <f>IFERROR(VLOOKUP($A183,Table!BT224:$BY$286,Table!$BU$3,FALSE),"")</f>
        <v/>
      </c>
      <c r="ER183" t="str">
        <f>IFERROR(VLOOKUP($A183,Table!BT224:$BY$286,Table!$BV$3,FALSE),"")</f>
        <v/>
      </c>
      <c r="ES183" t="str">
        <f>IF(EQ183="","",Names!$K$3)</f>
        <v/>
      </c>
      <c r="ET183" t="str">
        <f>IFERROR(VLOOKUP($A183,Table!BT224:$BY$286,Table!$BW$3,FALSE),"")</f>
        <v/>
      </c>
      <c r="EU183" t="str">
        <f>IFERROR(VLOOKUP($A183,Table!BT224:$BY$286,Table!$BX$3,FALSE),"")</f>
        <v/>
      </c>
      <c r="EW183" s="224" t="str">
        <f>IF(EQ183="","",CONCATENATE(EQ183,Names!$H$3,ER183,Names!$J$3,ES183,Names!$L$3,ET183,Names!$N$3,EU183))</f>
        <v/>
      </c>
      <c r="FB183" t="str">
        <f>IF(EZ183="","",Names!$K$3)</f>
        <v/>
      </c>
      <c r="FF183" s="224" t="str">
        <f>IF(EZ183="","",CONCATENATE(EZ183,Names!$H$3,FA183,Names!$J$3,FB183,Names!$L$3,FC183,Names!$N$3,FD183))</f>
        <v/>
      </c>
      <c r="FG183" s="1266" t="str">
        <f>IF(EZ183="","",CONCATENATE(FC183,Names!$N$3,FD183))</f>
        <v/>
      </c>
    </row>
    <row r="184" spans="1:163">
      <c r="A184" s="72">
        <v>181</v>
      </c>
      <c r="C184" t="str">
        <f>IFERROR(VLOOKUP($A184,Table!$AL$5:$AS$286,Table!$AM$3,FALSE),"")</f>
        <v/>
      </c>
      <c r="D184" t="str">
        <f>IFERROR(VLOOKUP($A184,Table!$AL$5:$AS$286,Table!$AN$3,FALSE),"")</f>
        <v/>
      </c>
      <c r="E184" t="str">
        <f>IF(C184="","",Names!$K$3)</f>
        <v/>
      </c>
      <c r="F184" t="str">
        <f>IF(C184="","",Names!$C$5)</f>
        <v/>
      </c>
      <c r="G184" t="str">
        <f>IFERROR(VLOOKUP($A184,Table!$AL$5:$AS$286,Table!$AO$3,FALSE),"")</f>
        <v/>
      </c>
      <c r="I184" s="224" t="str">
        <f>IF(C184="","",CONCATENATE(C184,Names!$H$3,D184,Names!$J$3,E184,Names!$L$3,F184,Names!$N$3,G184))</f>
        <v/>
      </c>
      <c r="L184" s="1170" t="str">
        <f>IFERROR(VLOOKUP($A184,Table!$AV$5:$BK$286,Table!$AW$3,FALSE),"")</f>
        <v/>
      </c>
      <c r="M184" s="1170" t="str">
        <f>IFERROR(VLOOKUP($A184,Table!$AV$5:$BK$286,Table!$AX$3,FALSE),"")</f>
        <v/>
      </c>
      <c r="N184" s="1170" t="str">
        <f>IF(L184="","",Names!$K$3)</f>
        <v/>
      </c>
      <c r="O184" s="1170" t="str">
        <f>IF(L184="","",Names!$C$9)</f>
        <v/>
      </c>
      <c r="P184" s="1170" t="str">
        <f>IFERROR(VLOOKUP($A184,Table!$AV$5:$BK$286,Table!$AY$3,FALSE),"")</f>
        <v/>
      </c>
      <c r="R184" s="224" t="str">
        <f>IF(L184="","",CONCATENATE(L184,Names!$H$3,M184,Names!$J$3,N184,Names!$L$3,O184,Names!$N$3,P184))</f>
        <v/>
      </c>
      <c r="U184" t="str">
        <f>IFERROR(VLOOKUP($A184,Table!$AV$5:$BI$286,Table!$AW$3,FALSE),"")</f>
        <v/>
      </c>
      <c r="V184" t="str">
        <f>IFERROR(VLOOKUP($A184,Table!$AV$5:$BI$286,Table!$AX$3,FALSE),"")</f>
        <v/>
      </c>
      <c r="W184" t="str">
        <f>IF(U184="","",Names!$K$3)</f>
        <v/>
      </c>
      <c r="X184" t="str">
        <f>IF(U184="","",Names!$C$6)</f>
        <v/>
      </c>
      <c r="Y184" t="str">
        <f>IFERROR(VLOOKUP($A184,Table!$AV$5:$BI$286,Table!$AY$3,FALSE),"")</f>
        <v/>
      </c>
      <c r="AA184" s="224" t="str">
        <f>IF(U184="","",CONCATENATE(U184,Names!$H$3,V184,Names!$J$3,W184,Names!$L$3,X184,Names!$N$3,Y184))</f>
        <v/>
      </c>
      <c r="AD184" t="str">
        <f>IFERROR(VLOOKUP($A184,Table!$AV$5:$BI$286,Table!$AW$3,FALSE),"")</f>
        <v/>
      </c>
      <c r="AE184" t="str">
        <f>IFERROR(VLOOKUP($A184,Table!$AV$5:$BI$286,Table!$AX$3,FALSE),"")</f>
        <v/>
      </c>
      <c r="AF184" t="str">
        <f>IF(AD184="","",Names!$K$3)</f>
        <v/>
      </c>
      <c r="AG184" t="str">
        <f>IF(AD184="","",Names!$C$7)</f>
        <v/>
      </c>
      <c r="AH184" t="str">
        <f>IFERROR(VLOOKUP($A184,Table!$AV$5:$BI$286,Table!$AY$3,FALSE),"")</f>
        <v/>
      </c>
      <c r="AJ184" s="224" t="str">
        <f>IF(AD184="","",CONCATENATE(AD184,Names!$H$3,AE184,Names!$J$3,AF184,Names!$L$3,AG184,Names!$N$3,AH184))</f>
        <v/>
      </c>
      <c r="AM184" t="str">
        <f>IFERROR(VLOOKUP($A184,Table!$AV$5:$BI$286,Table!$AW$3,FALSE),"")</f>
        <v/>
      </c>
      <c r="AN184" t="str">
        <f>IFERROR(VLOOKUP($A184,Table!$AV$5:$BI$286,Table!$AX$3,FALSE),"")</f>
        <v/>
      </c>
      <c r="AO184" t="str">
        <f>IF(AM184="","",Names!$K$3)</f>
        <v/>
      </c>
      <c r="AP184" t="str">
        <f>IF(AM184="","",Names!$C$8)</f>
        <v/>
      </c>
      <c r="AQ184" t="str">
        <f>IFERROR(VLOOKUP($A184,Table!$AV$5:$BI$286,Table!$AY$3,FALSE),"")</f>
        <v/>
      </c>
      <c r="AS184" s="224" t="str">
        <f>IF(AM184="","",CONCATENATE(AM184,Names!$H$3,AN184,Names!$J$3,AO184,Names!$L$3,AP184,Names!$N$3,AQ184))</f>
        <v/>
      </c>
      <c r="AV184" t="str">
        <f>IFERROR(VLOOKUP($A184,Table!$AL$5:$AS$286,Table!$AM$3,FALSE),"")</f>
        <v/>
      </c>
      <c r="AW184" t="str">
        <f>IFERROR(VLOOKUP($A184,Table!$AL$5:$AS$286,Table!$AN$3,FALSE),"")</f>
        <v/>
      </c>
      <c r="AX184" t="str">
        <f>IF(AV184="","",Names!$K$3)</f>
        <v/>
      </c>
      <c r="AY184" t="str">
        <f>IF(AV184="","",Names!$C$10)</f>
        <v/>
      </c>
      <c r="AZ184" t="str">
        <f>IFERROR(VLOOKUP($A184,Table!$AL$5:$AS$286,Table!$AQ$3,FALSE),"")</f>
        <v/>
      </c>
      <c r="BB184" s="224" t="str">
        <f>IF(AV184="","",CONCATENATE(AV184,Names!$H$3,AW184,Names!$J$3,AX184,Names!$L$3,AY184,Names!$N$3,AZ184))</f>
        <v/>
      </c>
      <c r="BE184" t="str">
        <f>IFERROR(VLOOKUP($A184,Table!$AV$5:$BI$286,Table!$AW$3,FALSE),"")</f>
        <v/>
      </c>
      <c r="BF184" t="str">
        <f>IFERROR(VLOOKUP($A184,Table!$AV$5:$BI$286,Table!$AX$3,FALSE),"")</f>
        <v/>
      </c>
      <c r="BG184" t="str">
        <f>IF(BE184="","",Names!$K$3)</f>
        <v/>
      </c>
      <c r="BH184" t="str">
        <f>IF(BE184="","",Names!$C$10)</f>
        <v/>
      </c>
      <c r="BI184" t="str">
        <f>IFERROR(VLOOKUP($A184,Table!$AV$5:$BI$286,Table!$BC$3,FALSE),"")</f>
        <v/>
      </c>
      <c r="BK184" s="224" t="str">
        <f>IF(BE184="","",CONCATENATE(BE184,Names!$H$3,BF184,Names!$J$3,BG184,Names!$L$3,BH184,Names!$N$3,BI184))</f>
        <v/>
      </c>
      <c r="BN184" t="str">
        <f>IFERROR(VLOOKUP($A184,Table!$AV$5:$BI$286,Table!$AW$3,FALSE),"")</f>
        <v/>
      </c>
      <c r="BO184" t="str">
        <f>IFERROR(VLOOKUP($A184,Table!$AV$5:$BI$286,Table!$AX$3,FALSE),"")</f>
        <v/>
      </c>
      <c r="BP184" t="str">
        <f>IF(BN184="","",Names!$K$3)</f>
        <v/>
      </c>
      <c r="BQ184" t="str">
        <f>IF(BN184="","",Names!$C$10)</f>
        <v/>
      </c>
      <c r="BR184" t="str">
        <f>IFERROR(VLOOKUP($A184,Table!$AV$5:$BI$286,Table!$BF$3,FALSE),"")</f>
        <v/>
      </c>
      <c r="BT184" s="224" t="str">
        <f>IF(BN184="","",CONCATENATE(BN184,Names!$H$3,BO184,Names!$J$3,BP184,Names!$L$3,BQ184,Names!$N$3,BR184))</f>
        <v/>
      </c>
      <c r="BW184" t="str">
        <f>IFERROR(VLOOKUP($A184,Table!$AL$5:$AS$286,Table!$AM$3,FALSE),"")</f>
        <v/>
      </c>
      <c r="BX184" t="str">
        <f>IFERROR(VLOOKUP($A184,Table!$AL$5:$AS$286,Table!$AN$3,FALSE),"")</f>
        <v/>
      </c>
      <c r="BY184" t="str">
        <f>IF(BW184="","",Names!$K$3)</f>
        <v/>
      </c>
      <c r="BZ184" t="str">
        <f>IF(BW184="","",Names!$C$11)</f>
        <v/>
      </c>
      <c r="CA184" t="str">
        <f>IFERROR(VLOOKUP($A184,Table!$AL$5:$AS$286,Table!$AQ$3,FALSE),"")</f>
        <v/>
      </c>
      <c r="CC184" s="224" t="str">
        <f>IF(BW184="","",CONCATENATE(BW184,Names!$H$3,BX184,Names!$J$3,BY184,Names!$L$3,BZ184,Names!$N$3,CA184))</f>
        <v/>
      </c>
      <c r="CF184" t="str">
        <f>IFERROR(VLOOKUP($A184,Table!$AV$5:$BI$286,Table!$AW$3,FALSE),"")</f>
        <v/>
      </c>
      <c r="CG184" t="str">
        <f>IFERROR(VLOOKUP($A184,Table!$AV$5:$BI$286,Table!$AX$3,FALSE),"")</f>
        <v/>
      </c>
      <c r="CH184" t="str">
        <f>IF(CF184="","",Names!$K$3)</f>
        <v/>
      </c>
      <c r="CI184" t="str">
        <f>IF(CF184="","",Names!$C$11)</f>
        <v/>
      </c>
      <c r="CJ184" t="str">
        <f>IFERROR(VLOOKUP($A184,Table!$AV$5:$BI$286,Table!$BC$3,FALSE),"")</f>
        <v/>
      </c>
      <c r="CL184" s="224" t="str">
        <f>IF(CF184="","",CONCATENATE(CF184,Names!$H$3,CG184,Names!$J$3,CH184,Names!$L$3,CI184,Names!$N$3,CJ184))</f>
        <v/>
      </c>
      <c r="CO184" t="str">
        <f>IFERROR(VLOOKUP($A184,Table!$AV$5:$BI$286,Table!$AW$3,FALSE),"")</f>
        <v/>
      </c>
      <c r="CP184" t="str">
        <f>IFERROR(VLOOKUP($A184,Table!$AV$5:$BI$286,Table!$AX$3,FALSE),"")</f>
        <v/>
      </c>
      <c r="CQ184" t="str">
        <f>IF(CO184="","",Names!$K$3)</f>
        <v/>
      </c>
      <c r="CR184" t="str">
        <f>IF(CO184="","",Names!$C$11)</f>
        <v/>
      </c>
      <c r="CS184" t="str">
        <f>IFERROR(VLOOKUP($A184,Table!$AV$5:$BI$286,Table!$BF$3,FALSE),"")</f>
        <v/>
      </c>
      <c r="CU184" s="224" t="str">
        <f>IF(CO184="","",CONCATENATE(CO184,Names!$H$3,CP184,Names!$J$3,CQ184,Names!$L$3,CR184,Names!$N$3,CS184))</f>
        <v/>
      </c>
      <c r="CX184" t="str">
        <f>IFERROR(VLOOKUP($A184,Table!$AV$5:$BI$286,Table!$AW$3,FALSE),"")</f>
        <v/>
      </c>
      <c r="CY184" t="str">
        <f>IFERROR(VLOOKUP($A184,Table!$AV$5:$BI$286,Table!$AX$3,FALSE),"")</f>
        <v/>
      </c>
      <c r="CZ184" t="str">
        <f>IF(CX184="","",Names!$K$3)</f>
        <v/>
      </c>
      <c r="DA184" t="str">
        <f>IF(CX184="","",Names!$C$12)</f>
        <v/>
      </c>
      <c r="DB184" t="str">
        <f>IFERROR(VLOOKUP($A184,Table!$AV$5:$BI$286,Table!$BC$3,FALSE),"")</f>
        <v/>
      </c>
      <c r="DD184" s="224" t="str">
        <f>IF(CX184="","",CONCATENATE(CX184,Names!$H$3,CY184,Names!$J$3,CZ184,Names!$L$3,DA184,Names!$N$3,DB184))</f>
        <v/>
      </c>
      <c r="DG184" t="str">
        <f>IFERROR(VLOOKUP($A184,Table!$AV$5:$BI$286,Table!$AW$3,FALSE),"")</f>
        <v/>
      </c>
      <c r="DH184" t="str">
        <f>IFERROR(VLOOKUP($A184,Table!$AV$5:$BI$286,Table!$AX$3,FALSE),"")</f>
        <v/>
      </c>
      <c r="DI184" t="str">
        <f>IF(DG184="","",Names!$K$3)</f>
        <v/>
      </c>
      <c r="DJ184" t="str">
        <f>IF(DG184="","",Names!$C$24)</f>
        <v/>
      </c>
      <c r="DK184" t="str">
        <f>IFERROR(VLOOKUP($A184,Table!$AV$5:$BI$286,Table!$AY$3,FALSE),"")</f>
        <v/>
      </c>
      <c r="DM184" s="224" t="str">
        <f>IF(DG184="","",CONCATENATE(DG184,Names!$H$3,DH184,Names!$J$3,DI184,Names!$L$3,DJ184,Names!$N$3,DK184))</f>
        <v/>
      </c>
      <c r="DP184" s="1170" t="str">
        <f>IFERROR(VLOOKUP($A184,Table!$DI$5:$DO$286,Table!$DJ$3,FALSE),"")</f>
        <v/>
      </c>
      <c r="DQ184" s="1170" t="str">
        <f>IFERROR(VLOOKUP($A184,Table!$DI$5:$DO$286,Table!$DK$3,FALSE),"")</f>
        <v/>
      </c>
      <c r="DR184" s="1170" t="str">
        <f>IF(DP184="","",Names!$K$3)</f>
        <v/>
      </c>
      <c r="DS184" s="1170" t="str">
        <f>IF(DP184="","",Names!$C$26)</f>
        <v/>
      </c>
      <c r="DT184" s="1170" t="str">
        <f>IFERROR(VLOOKUP($A184,Table!$DI$5:$DO$286,Table!$DM$3,FALSE),"")</f>
        <v/>
      </c>
      <c r="DV184" s="224" t="str">
        <f>IF(DP184="","",CONCATENATE(DP184,Names!$H$3,DQ184,Names!$J$3,DR184,Names!$L$3,DS184,Names!$N$3,DT184))</f>
        <v/>
      </c>
      <c r="DY184" s="1170" t="str">
        <f>IFERROR(VLOOKUP($A184,Table!$DI$5:$DO$286,Table!$DJ$3,FALSE),"")</f>
        <v/>
      </c>
      <c r="DZ184" s="1170" t="str">
        <f>IFERROR(VLOOKUP($A184,Table!$DI$5:$DO$286,Table!$DK$3,FALSE),"")</f>
        <v/>
      </c>
      <c r="EA184" s="1170" t="str">
        <f>IF(DY184="","",Names!$K$3)</f>
        <v/>
      </c>
      <c r="EB184" s="1170" t="str">
        <f>IF(DY184="","",Names!$C$25)</f>
        <v/>
      </c>
      <c r="EC184" s="1170" t="str">
        <f>IFERROR(VLOOKUP($A184,Table!$DI$5:$DO$286,Table!$DM$3,FALSE),"")</f>
        <v/>
      </c>
      <c r="EE184" s="224" t="str">
        <f>IF(DY184="","",CONCATENATE(DY184,Names!$H$3,DZ184,Names!$J$3,EA184,Names!$L$3,EB184,Names!$N$3,EC184))</f>
        <v/>
      </c>
      <c r="EH184" t="str">
        <f>IFERROR(VLOOKUP($A184,TCS_C!$R$9:$U$10046,TCS_C!$S$5,FALSE),"")</f>
        <v/>
      </c>
      <c r="EI184" t="str">
        <f>IFERROR(VLOOKUP($A184,TCS_C!$R$9:$U$10046,TCS_C!$T$5,FALSE),"")</f>
        <v/>
      </c>
      <c r="EJ184" t="str">
        <f>IF(EH184="","",Names!$K$3)</f>
        <v/>
      </c>
      <c r="EK184" t="str">
        <f>IF(EH184="","",Names!$C$17)</f>
        <v/>
      </c>
      <c r="EL184" t="str">
        <f>IFERROR(VLOOKUP($A184,TCS_C!$R$9:$U$10046,TCS_C!$U$5,FALSE),"")</f>
        <v/>
      </c>
      <c r="EN184" s="224" t="str">
        <f>IF(EH184="","",CONCATENATE(EH184,Names!$H$3,EI184,Names!$J$3,EJ184,Names!$L$3,EK184,Names!$N$3,EL184))</f>
        <v/>
      </c>
      <c r="EQ184" t="str">
        <f>IFERROR(VLOOKUP($A184,Table!BT225:$BY$286,Table!$BU$3,FALSE),"")</f>
        <v/>
      </c>
      <c r="ER184" t="str">
        <f>IFERROR(VLOOKUP($A184,Table!BT225:$BY$286,Table!$BV$3,FALSE),"")</f>
        <v/>
      </c>
      <c r="ES184" t="str">
        <f>IF(EQ184="","",Names!$K$3)</f>
        <v/>
      </c>
      <c r="ET184" t="str">
        <f>IFERROR(VLOOKUP($A184,Table!BT225:$BY$286,Table!$BW$3,FALSE),"")</f>
        <v/>
      </c>
      <c r="EU184" t="str">
        <f>IFERROR(VLOOKUP($A184,Table!BT225:$BY$286,Table!$BX$3,FALSE),"")</f>
        <v/>
      </c>
      <c r="EW184" s="224" t="str">
        <f>IF(EQ184="","",CONCATENATE(EQ184,Names!$H$3,ER184,Names!$J$3,ES184,Names!$L$3,ET184,Names!$N$3,EU184))</f>
        <v/>
      </c>
      <c r="FB184" t="str">
        <f>IF(EZ184="","",Names!$K$3)</f>
        <v/>
      </c>
      <c r="FF184" s="224" t="str">
        <f>IF(EZ184="","",CONCATENATE(EZ184,Names!$H$3,FA184,Names!$J$3,FB184,Names!$L$3,FC184,Names!$N$3,FD184))</f>
        <v/>
      </c>
      <c r="FG184" s="1266" t="str">
        <f>IF(EZ184="","",CONCATENATE(FC184,Names!$N$3,FD184))</f>
        <v/>
      </c>
    </row>
    <row r="185" spans="1:163">
      <c r="A185" s="72">
        <v>182</v>
      </c>
      <c r="C185" t="str">
        <f>IFERROR(VLOOKUP($A185,Table!$AL$5:$AS$286,Table!$AM$3,FALSE),"")</f>
        <v/>
      </c>
      <c r="D185" t="str">
        <f>IFERROR(VLOOKUP($A185,Table!$AL$5:$AS$286,Table!$AN$3,FALSE),"")</f>
        <v/>
      </c>
      <c r="E185" t="str">
        <f>IF(C185="","",Names!$K$3)</f>
        <v/>
      </c>
      <c r="F185" t="str">
        <f>IF(C185="","",Names!$C$5)</f>
        <v/>
      </c>
      <c r="G185" t="str">
        <f>IFERROR(VLOOKUP($A185,Table!$AL$5:$AS$286,Table!$AO$3,FALSE),"")</f>
        <v/>
      </c>
      <c r="I185" s="224" t="str">
        <f>IF(C185="","",CONCATENATE(C185,Names!$H$3,D185,Names!$J$3,E185,Names!$L$3,F185,Names!$N$3,G185))</f>
        <v/>
      </c>
      <c r="L185" s="1170" t="str">
        <f>IFERROR(VLOOKUP($A185,Table!$AV$5:$BK$286,Table!$AW$3,FALSE),"")</f>
        <v/>
      </c>
      <c r="M185" s="1170" t="str">
        <f>IFERROR(VLOOKUP($A185,Table!$AV$5:$BK$286,Table!$AX$3,FALSE),"")</f>
        <v/>
      </c>
      <c r="N185" s="1170" t="str">
        <f>IF(L185="","",Names!$K$3)</f>
        <v/>
      </c>
      <c r="O185" s="1170" t="str">
        <f>IF(L185="","",Names!$C$9)</f>
        <v/>
      </c>
      <c r="P185" s="1170" t="str">
        <f>IFERROR(VLOOKUP($A185,Table!$AV$5:$BK$286,Table!$AY$3,FALSE),"")</f>
        <v/>
      </c>
      <c r="R185" s="224" t="str">
        <f>IF(L185="","",CONCATENATE(L185,Names!$H$3,M185,Names!$J$3,N185,Names!$L$3,O185,Names!$N$3,P185))</f>
        <v/>
      </c>
      <c r="U185" t="str">
        <f>IFERROR(VLOOKUP($A185,Table!$AV$5:$BI$286,Table!$AW$3,FALSE),"")</f>
        <v/>
      </c>
      <c r="V185" t="str">
        <f>IFERROR(VLOOKUP($A185,Table!$AV$5:$BI$286,Table!$AX$3,FALSE),"")</f>
        <v/>
      </c>
      <c r="W185" t="str">
        <f>IF(U185="","",Names!$K$3)</f>
        <v/>
      </c>
      <c r="X185" t="str">
        <f>IF(U185="","",Names!$C$6)</f>
        <v/>
      </c>
      <c r="Y185" t="str">
        <f>IFERROR(VLOOKUP($A185,Table!$AV$5:$BI$286,Table!$AY$3,FALSE),"")</f>
        <v/>
      </c>
      <c r="AA185" s="224" t="str">
        <f>IF(U185="","",CONCATENATE(U185,Names!$H$3,V185,Names!$J$3,W185,Names!$L$3,X185,Names!$N$3,Y185))</f>
        <v/>
      </c>
      <c r="AD185" t="str">
        <f>IFERROR(VLOOKUP($A185,Table!$AV$5:$BI$286,Table!$AW$3,FALSE),"")</f>
        <v/>
      </c>
      <c r="AE185" t="str">
        <f>IFERROR(VLOOKUP($A185,Table!$AV$5:$BI$286,Table!$AX$3,FALSE),"")</f>
        <v/>
      </c>
      <c r="AF185" t="str">
        <f>IF(AD185="","",Names!$K$3)</f>
        <v/>
      </c>
      <c r="AG185" t="str">
        <f>IF(AD185="","",Names!$C$7)</f>
        <v/>
      </c>
      <c r="AH185" t="str">
        <f>IFERROR(VLOOKUP($A185,Table!$AV$5:$BI$286,Table!$AY$3,FALSE),"")</f>
        <v/>
      </c>
      <c r="AJ185" s="224" t="str">
        <f>IF(AD185="","",CONCATENATE(AD185,Names!$H$3,AE185,Names!$J$3,AF185,Names!$L$3,AG185,Names!$N$3,AH185))</f>
        <v/>
      </c>
      <c r="AM185" t="str">
        <f>IFERROR(VLOOKUP($A185,Table!$AV$5:$BI$286,Table!$AW$3,FALSE),"")</f>
        <v/>
      </c>
      <c r="AN185" t="str">
        <f>IFERROR(VLOOKUP($A185,Table!$AV$5:$BI$286,Table!$AX$3,FALSE),"")</f>
        <v/>
      </c>
      <c r="AO185" t="str">
        <f>IF(AM185="","",Names!$K$3)</f>
        <v/>
      </c>
      <c r="AP185" t="str">
        <f>IF(AM185="","",Names!$C$8)</f>
        <v/>
      </c>
      <c r="AQ185" t="str">
        <f>IFERROR(VLOOKUP($A185,Table!$AV$5:$BI$286,Table!$AY$3,FALSE),"")</f>
        <v/>
      </c>
      <c r="AS185" s="224" t="str">
        <f>IF(AM185="","",CONCATENATE(AM185,Names!$H$3,AN185,Names!$J$3,AO185,Names!$L$3,AP185,Names!$N$3,AQ185))</f>
        <v/>
      </c>
      <c r="AV185" t="str">
        <f>IFERROR(VLOOKUP($A185,Table!$AL$5:$AS$286,Table!$AM$3,FALSE),"")</f>
        <v/>
      </c>
      <c r="AW185" t="str">
        <f>IFERROR(VLOOKUP($A185,Table!$AL$5:$AS$286,Table!$AN$3,FALSE),"")</f>
        <v/>
      </c>
      <c r="AX185" t="str">
        <f>IF(AV185="","",Names!$K$3)</f>
        <v/>
      </c>
      <c r="AY185" t="str">
        <f>IF(AV185="","",Names!$C$10)</f>
        <v/>
      </c>
      <c r="AZ185" t="str">
        <f>IFERROR(VLOOKUP($A185,Table!$AL$5:$AS$286,Table!$AQ$3,FALSE),"")</f>
        <v/>
      </c>
      <c r="BB185" s="224" t="str">
        <f>IF(AV185="","",CONCATENATE(AV185,Names!$H$3,AW185,Names!$J$3,AX185,Names!$L$3,AY185,Names!$N$3,AZ185))</f>
        <v/>
      </c>
      <c r="BE185" t="str">
        <f>IFERROR(VLOOKUP($A185,Table!$AV$5:$BI$286,Table!$AW$3,FALSE),"")</f>
        <v/>
      </c>
      <c r="BF185" t="str">
        <f>IFERROR(VLOOKUP($A185,Table!$AV$5:$BI$286,Table!$AX$3,FALSE),"")</f>
        <v/>
      </c>
      <c r="BG185" t="str">
        <f>IF(BE185="","",Names!$K$3)</f>
        <v/>
      </c>
      <c r="BH185" t="str">
        <f>IF(BE185="","",Names!$C$10)</f>
        <v/>
      </c>
      <c r="BI185" t="str">
        <f>IFERROR(VLOOKUP($A185,Table!$AV$5:$BI$286,Table!$BC$3,FALSE),"")</f>
        <v/>
      </c>
      <c r="BK185" s="224" t="str">
        <f>IF(BE185="","",CONCATENATE(BE185,Names!$H$3,BF185,Names!$J$3,BG185,Names!$L$3,BH185,Names!$N$3,BI185))</f>
        <v/>
      </c>
      <c r="BN185" t="str">
        <f>IFERROR(VLOOKUP($A185,Table!$AV$5:$BI$286,Table!$AW$3,FALSE),"")</f>
        <v/>
      </c>
      <c r="BO185" t="str">
        <f>IFERROR(VLOOKUP($A185,Table!$AV$5:$BI$286,Table!$AX$3,FALSE),"")</f>
        <v/>
      </c>
      <c r="BP185" t="str">
        <f>IF(BN185="","",Names!$K$3)</f>
        <v/>
      </c>
      <c r="BQ185" t="str">
        <f>IF(BN185="","",Names!$C$10)</f>
        <v/>
      </c>
      <c r="BR185" t="str">
        <f>IFERROR(VLOOKUP($A185,Table!$AV$5:$BI$286,Table!$BF$3,FALSE),"")</f>
        <v/>
      </c>
      <c r="BT185" s="224" t="str">
        <f>IF(BN185="","",CONCATENATE(BN185,Names!$H$3,BO185,Names!$J$3,BP185,Names!$L$3,BQ185,Names!$N$3,BR185))</f>
        <v/>
      </c>
      <c r="BW185" t="str">
        <f>IFERROR(VLOOKUP($A185,Table!$AL$5:$AS$286,Table!$AM$3,FALSE),"")</f>
        <v/>
      </c>
      <c r="BX185" t="str">
        <f>IFERROR(VLOOKUP($A185,Table!$AL$5:$AS$286,Table!$AN$3,FALSE),"")</f>
        <v/>
      </c>
      <c r="BY185" t="str">
        <f>IF(BW185="","",Names!$K$3)</f>
        <v/>
      </c>
      <c r="BZ185" t="str">
        <f>IF(BW185="","",Names!$C$11)</f>
        <v/>
      </c>
      <c r="CA185" t="str">
        <f>IFERROR(VLOOKUP($A185,Table!$AL$5:$AS$286,Table!$AQ$3,FALSE),"")</f>
        <v/>
      </c>
      <c r="CC185" s="224" t="str">
        <f>IF(BW185="","",CONCATENATE(BW185,Names!$H$3,BX185,Names!$J$3,BY185,Names!$L$3,BZ185,Names!$N$3,CA185))</f>
        <v/>
      </c>
      <c r="CF185" t="str">
        <f>IFERROR(VLOOKUP($A185,Table!$AV$5:$BI$286,Table!$AW$3,FALSE),"")</f>
        <v/>
      </c>
      <c r="CG185" t="str">
        <f>IFERROR(VLOOKUP($A185,Table!$AV$5:$BI$286,Table!$AX$3,FALSE),"")</f>
        <v/>
      </c>
      <c r="CH185" t="str">
        <f>IF(CF185="","",Names!$K$3)</f>
        <v/>
      </c>
      <c r="CI185" t="str">
        <f>IF(CF185="","",Names!$C$11)</f>
        <v/>
      </c>
      <c r="CJ185" t="str">
        <f>IFERROR(VLOOKUP($A185,Table!$AV$5:$BI$286,Table!$BC$3,FALSE),"")</f>
        <v/>
      </c>
      <c r="CL185" s="224" t="str">
        <f>IF(CF185="","",CONCATENATE(CF185,Names!$H$3,CG185,Names!$J$3,CH185,Names!$L$3,CI185,Names!$N$3,CJ185))</f>
        <v/>
      </c>
      <c r="CO185" t="str">
        <f>IFERROR(VLOOKUP($A185,Table!$AV$5:$BI$286,Table!$AW$3,FALSE),"")</f>
        <v/>
      </c>
      <c r="CP185" t="str">
        <f>IFERROR(VLOOKUP($A185,Table!$AV$5:$BI$286,Table!$AX$3,FALSE),"")</f>
        <v/>
      </c>
      <c r="CQ185" t="str">
        <f>IF(CO185="","",Names!$K$3)</f>
        <v/>
      </c>
      <c r="CR185" t="str">
        <f>IF(CO185="","",Names!$C$11)</f>
        <v/>
      </c>
      <c r="CS185" t="str">
        <f>IFERROR(VLOOKUP($A185,Table!$AV$5:$BI$286,Table!$BF$3,FALSE),"")</f>
        <v/>
      </c>
      <c r="CU185" s="224" t="str">
        <f>IF(CO185="","",CONCATENATE(CO185,Names!$H$3,CP185,Names!$J$3,CQ185,Names!$L$3,CR185,Names!$N$3,CS185))</f>
        <v/>
      </c>
      <c r="CX185" t="str">
        <f>IFERROR(VLOOKUP($A185,Table!$AV$5:$BI$286,Table!$AW$3,FALSE),"")</f>
        <v/>
      </c>
      <c r="CY185" t="str">
        <f>IFERROR(VLOOKUP($A185,Table!$AV$5:$BI$286,Table!$AX$3,FALSE),"")</f>
        <v/>
      </c>
      <c r="CZ185" t="str">
        <f>IF(CX185="","",Names!$K$3)</f>
        <v/>
      </c>
      <c r="DA185" t="str">
        <f>IF(CX185="","",Names!$C$12)</f>
        <v/>
      </c>
      <c r="DB185" t="str">
        <f>IFERROR(VLOOKUP($A185,Table!$AV$5:$BI$286,Table!$BC$3,FALSE),"")</f>
        <v/>
      </c>
      <c r="DD185" s="224" t="str">
        <f>IF(CX185="","",CONCATENATE(CX185,Names!$H$3,CY185,Names!$J$3,CZ185,Names!$L$3,DA185,Names!$N$3,DB185))</f>
        <v/>
      </c>
      <c r="DG185" t="str">
        <f>IFERROR(VLOOKUP($A185,Table!$AV$5:$BI$286,Table!$AW$3,FALSE),"")</f>
        <v/>
      </c>
      <c r="DH185" t="str">
        <f>IFERROR(VLOOKUP($A185,Table!$AV$5:$BI$286,Table!$AX$3,FALSE),"")</f>
        <v/>
      </c>
      <c r="DI185" t="str">
        <f>IF(DG185="","",Names!$K$3)</f>
        <v/>
      </c>
      <c r="DJ185" t="str">
        <f>IF(DG185="","",Names!$C$24)</f>
        <v/>
      </c>
      <c r="DK185" t="str">
        <f>IFERROR(VLOOKUP($A185,Table!$AV$5:$BI$286,Table!$AY$3,FALSE),"")</f>
        <v/>
      </c>
      <c r="DM185" s="224" t="str">
        <f>IF(DG185="","",CONCATENATE(DG185,Names!$H$3,DH185,Names!$J$3,DI185,Names!$L$3,DJ185,Names!$N$3,DK185))</f>
        <v/>
      </c>
      <c r="DP185" s="1170" t="str">
        <f>IFERROR(VLOOKUP($A185,Table!$DI$5:$DO$286,Table!$DJ$3,FALSE),"")</f>
        <v/>
      </c>
      <c r="DQ185" s="1170" t="str">
        <f>IFERROR(VLOOKUP($A185,Table!$DI$5:$DO$286,Table!$DK$3,FALSE),"")</f>
        <v/>
      </c>
      <c r="DR185" s="1170" t="str">
        <f>IF(DP185="","",Names!$K$3)</f>
        <v/>
      </c>
      <c r="DS185" s="1170" t="str">
        <f>IF(DP185="","",Names!$C$26)</f>
        <v/>
      </c>
      <c r="DT185" s="1170" t="str">
        <f>IFERROR(VLOOKUP($A185,Table!$DI$5:$DO$286,Table!$DM$3,FALSE),"")</f>
        <v/>
      </c>
      <c r="DV185" s="224" t="str">
        <f>IF(DP185="","",CONCATENATE(DP185,Names!$H$3,DQ185,Names!$J$3,DR185,Names!$L$3,DS185,Names!$N$3,DT185))</f>
        <v/>
      </c>
      <c r="DY185" s="1170" t="str">
        <f>IFERROR(VLOOKUP($A185,Table!$DI$5:$DO$286,Table!$DJ$3,FALSE),"")</f>
        <v/>
      </c>
      <c r="DZ185" s="1170" t="str">
        <f>IFERROR(VLOOKUP($A185,Table!$DI$5:$DO$286,Table!$DK$3,FALSE),"")</f>
        <v/>
      </c>
      <c r="EA185" s="1170" t="str">
        <f>IF(DY185="","",Names!$K$3)</f>
        <v/>
      </c>
      <c r="EB185" s="1170" t="str">
        <f>IF(DY185="","",Names!$C$25)</f>
        <v/>
      </c>
      <c r="EC185" s="1170" t="str">
        <f>IFERROR(VLOOKUP($A185,Table!$DI$5:$DO$286,Table!$DM$3,FALSE),"")</f>
        <v/>
      </c>
      <c r="EE185" s="224" t="str">
        <f>IF(DY185="","",CONCATENATE(DY185,Names!$H$3,DZ185,Names!$J$3,EA185,Names!$L$3,EB185,Names!$N$3,EC185))</f>
        <v/>
      </c>
      <c r="EH185" t="str">
        <f>IFERROR(VLOOKUP($A185,TCS_C!$R$9:$U$10046,TCS_C!$S$5,FALSE),"")</f>
        <v/>
      </c>
      <c r="EI185" t="str">
        <f>IFERROR(VLOOKUP($A185,TCS_C!$R$9:$U$10046,TCS_C!$T$5,FALSE),"")</f>
        <v/>
      </c>
      <c r="EJ185" t="str">
        <f>IF(EH185="","",Names!$K$3)</f>
        <v/>
      </c>
      <c r="EK185" t="str">
        <f>IF(EH185="","",Names!$C$17)</f>
        <v/>
      </c>
      <c r="EL185" t="str">
        <f>IFERROR(VLOOKUP($A185,TCS_C!$R$9:$U$10046,TCS_C!$U$5,FALSE),"")</f>
        <v/>
      </c>
      <c r="EN185" s="224" t="str">
        <f>IF(EH185="","",CONCATENATE(EH185,Names!$H$3,EI185,Names!$J$3,EJ185,Names!$L$3,EK185,Names!$N$3,EL185))</f>
        <v/>
      </c>
      <c r="EQ185" t="str">
        <f>IFERROR(VLOOKUP($A185,Table!BT226:$BY$286,Table!$BU$3,FALSE),"")</f>
        <v/>
      </c>
      <c r="ER185" t="str">
        <f>IFERROR(VLOOKUP($A185,Table!BT226:$BY$286,Table!$BV$3,FALSE),"")</f>
        <v/>
      </c>
      <c r="ES185" t="str">
        <f>IF(EQ185="","",Names!$K$3)</f>
        <v/>
      </c>
      <c r="ET185" t="str">
        <f>IFERROR(VLOOKUP($A185,Table!BT226:$BY$286,Table!$BW$3,FALSE),"")</f>
        <v/>
      </c>
      <c r="EU185" t="str">
        <f>IFERROR(VLOOKUP($A185,Table!BT226:$BY$286,Table!$BX$3,FALSE),"")</f>
        <v/>
      </c>
      <c r="EW185" s="224" t="str">
        <f>IF(EQ185="","",CONCATENATE(EQ185,Names!$H$3,ER185,Names!$J$3,ES185,Names!$L$3,ET185,Names!$N$3,EU185))</f>
        <v/>
      </c>
      <c r="FB185" t="str">
        <f>IF(EZ185="","",Names!$K$3)</f>
        <v/>
      </c>
      <c r="FF185" s="224" t="str">
        <f>IF(EZ185="","",CONCATENATE(EZ185,Names!$H$3,FA185,Names!$J$3,FB185,Names!$L$3,FC185,Names!$N$3,FD185))</f>
        <v/>
      </c>
      <c r="FG185" s="1266" t="str">
        <f>IF(EZ185="","",CONCATENATE(FC185,Names!$N$3,FD185))</f>
        <v/>
      </c>
    </row>
    <row r="186" spans="1:163">
      <c r="A186" s="72">
        <v>183</v>
      </c>
      <c r="C186" t="str">
        <f>IFERROR(VLOOKUP($A186,Table!$AL$5:$AS$286,Table!$AM$3,FALSE),"")</f>
        <v/>
      </c>
      <c r="D186" t="str">
        <f>IFERROR(VLOOKUP($A186,Table!$AL$5:$AS$286,Table!$AN$3,FALSE),"")</f>
        <v/>
      </c>
      <c r="E186" t="str">
        <f>IF(C186="","",Names!$K$3)</f>
        <v/>
      </c>
      <c r="F186" t="str">
        <f>IF(C186="","",Names!$C$5)</f>
        <v/>
      </c>
      <c r="G186" t="str">
        <f>IFERROR(VLOOKUP($A186,Table!$AL$5:$AS$286,Table!$AO$3,FALSE),"")</f>
        <v/>
      </c>
      <c r="I186" s="224" t="str">
        <f>IF(C186="","",CONCATENATE(C186,Names!$H$3,D186,Names!$J$3,E186,Names!$L$3,F186,Names!$N$3,G186))</f>
        <v/>
      </c>
      <c r="L186" s="1170" t="str">
        <f>IFERROR(VLOOKUP($A186,Table!$AV$5:$BK$286,Table!$AW$3,FALSE),"")</f>
        <v/>
      </c>
      <c r="M186" s="1170" t="str">
        <f>IFERROR(VLOOKUP($A186,Table!$AV$5:$BK$286,Table!$AX$3,FALSE),"")</f>
        <v/>
      </c>
      <c r="N186" s="1170" t="str">
        <f>IF(L186="","",Names!$K$3)</f>
        <v/>
      </c>
      <c r="O186" s="1170" t="str">
        <f>IF(L186="","",Names!$C$9)</f>
        <v/>
      </c>
      <c r="P186" s="1170" t="str">
        <f>IFERROR(VLOOKUP($A186,Table!$AV$5:$BK$286,Table!$AY$3,FALSE),"")</f>
        <v/>
      </c>
      <c r="R186" s="224" t="str">
        <f>IF(L186="","",CONCATENATE(L186,Names!$H$3,M186,Names!$J$3,N186,Names!$L$3,O186,Names!$N$3,P186))</f>
        <v/>
      </c>
      <c r="U186" t="str">
        <f>IFERROR(VLOOKUP($A186,Table!$AV$5:$BI$286,Table!$AW$3,FALSE),"")</f>
        <v/>
      </c>
      <c r="V186" t="str">
        <f>IFERROR(VLOOKUP($A186,Table!$AV$5:$BI$286,Table!$AX$3,FALSE),"")</f>
        <v/>
      </c>
      <c r="W186" t="str">
        <f>IF(U186="","",Names!$K$3)</f>
        <v/>
      </c>
      <c r="X186" t="str">
        <f>IF(U186="","",Names!$C$6)</f>
        <v/>
      </c>
      <c r="Y186" t="str">
        <f>IFERROR(VLOOKUP($A186,Table!$AV$5:$BI$286,Table!$AY$3,FALSE),"")</f>
        <v/>
      </c>
      <c r="AA186" s="224" t="str">
        <f>IF(U186="","",CONCATENATE(U186,Names!$H$3,V186,Names!$J$3,W186,Names!$L$3,X186,Names!$N$3,Y186))</f>
        <v/>
      </c>
      <c r="AD186" t="str">
        <f>IFERROR(VLOOKUP($A186,Table!$AV$5:$BI$286,Table!$AW$3,FALSE),"")</f>
        <v/>
      </c>
      <c r="AE186" t="str">
        <f>IFERROR(VLOOKUP($A186,Table!$AV$5:$BI$286,Table!$AX$3,FALSE),"")</f>
        <v/>
      </c>
      <c r="AF186" t="str">
        <f>IF(AD186="","",Names!$K$3)</f>
        <v/>
      </c>
      <c r="AG186" t="str">
        <f>IF(AD186="","",Names!$C$7)</f>
        <v/>
      </c>
      <c r="AH186" t="str">
        <f>IFERROR(VLOOKUP($A186,Table!$AV$5:$BI$286,Table!$AY$3,FALSE),"")</f>
        <v/>
      </c>
      <c r="AJ186" s="224" t="str">
        <f>IF(AD186="","",CONCATENATE(AD186,Names!$H$3,AE186,Names!$J$3,AF186,Names!$L$3,AG186,Names!$N$3,AH186))</f>
        <v/>
      </c>
      <c r="AM186" t="str">
        <f>IFERROR(VLOOKUP($A186,Table!$AV$5:$BI$286,Table!$AW$3,FALSE),"")</f>
        <v/>
      </c>
      <c r="AN186" t="str">
        <f>IFERROR(VLOOKUP($A186,Table!$AV$5:$BI$286,Table!$AX$3,FALSE),"")</f>
        <v/>
      </c>
      <c r="AO186" t="str">
        <f>IF(AM186="","",Names!$K$3)</f>
        <v/>
      </c>
      <c r="AP186" t="str">
        <f>IF(AM186="","",Names!$C$8)</f>
        <v/>
      </c>
      <c r="AQ186" t="str">
        <f>IFERROR(VLOOKUP($A186,Table!$AV$5:$BI$286,Table!$AY$3,FALSE),"")</f>
        <v/>
      </c>
      <c r="AS186" s="224" t="str">
        <f>IF(AM186="","",CONCATENATE(AM186,Names!$H$3,AN186,Names!$J$3,AO186,Names!$L$3,AP186,Names!$N$3,AQ186))</f>
        <v/>
      </c>
      <c r="AV186" t="str">
        <f>IFERROR(VLOOKUP($A186,Table!$AL$5:$AS$286,Table!$AM$3,FALSE),"")</f>
        <v/>
      </c>
      <c r="AW186" t="str">
        <f>IFERROR(VLOOKUP($A186,Table!$AL$5:$AS$286,Table!$AN$3,FALSE),"")</f>
        <v/>
      </c>
      <c r="AX186" t="str">
        <f>IF(AV186="","",Names!$K$3)</f>
        <v/>
      </c>
      <c r="AY186" t="str">
        <f>IF(AV186="","",Names!$C$10)</f>
        <v/>
      </c>
      <c r="AZ186" t="str">
        <f>IFERROR(VLOOKUP($A186,Table!$AL$5:$AS$286,Table!$AQ$3,FALSE),"")</f>
        <v/>
      </c>
      <c r="BB186" s="224" t="str">
        <f>IF(AV186="","",CONCATENATE(AV186,Names!$H$3,AW186,Names!$J$3,AX186,Names!$L$3,AY186,Names!$N$3,AZ186))</f>
        <v/>
      </c>
      <c r="BE186" t="str">
        <f>IFERROR(VLOOKUP($A186,Table!$AV$5:$BI$286,Table!$AW$3,FALSE),"")</f>
        <v/>
      </c>
      <c r="BF186" t="str">
        <f>IFERROR(VLOOKUP($A186,Table!$AV$5:$BI$286,Table!$AX$3,FALSE),"")</f>
        <v/>
      </c>
      <c r="BG186" t="str">
        <f>IF(BE186="","",Names!$K$3)</f>
        <v/>
      </c>
      <c r="BH186" t="str">
        <f>IF(BE186="","",Names!$C$10)</f>
        <v/>
      </c>
      <c r="BI186" t="str">
        <f>IFERROR(VLOOKUP($A186,Table!$AV$5:$BI$286,Table!$BC$3,FALSE),"")</f>
        <v/>
      </c>
      <c r="BK186" s="224" t="str">
        <f>IF(BE186="","",CONCATENATE(BE186,Names!$H$3,BF186,Names!$J$3,BG186,Names!$L$3,BH186,Names!$N$3,BI186))</f>
        <v/>
      </c>
      <c r="BN186" t="str">
        <f>IFERROR(VLOOKUP($A186,Table!$AV$5:$BI$286,Table!$AW$3,FALSE),"")</f>
        <v/>
      </c>
      <c r="BO186" t="str">
        <f>IFERROR(VLOOKUP($A186,Table!$AV$5:$BI$286,Table!$AX$3,FALSE),"")</f>
        <v/>
      </c>
      <c r="BP186" t="str">
        <f>IF(BN186="","",Names!$K$3)</f>
        <v/>
      </c>
      <c r="BQ186" t="str">
        <f>IF(BN186="","",Names!$C$10)</f>
        <v/>
      </c>
      <c r="BR186" t="str">
        <f>IFERROR(VLOOKUP($A186,Table!$AV$5:$BI$286,Table!$BF$3,FALSE),"")</f>
        <v/>
      </c>
      <c r="BT186" s="224" t="str">
        <f>IF(BN186="","",CONCATENATE(BN186,Names!$H$3,BO186,Names!$J$3,BP186,Names!$L$3,BQ186,Names!$N$3,BR186))</f>
        <v/>
      </c>
      <c r="BW186" t="str">
        <f>IFERROR(VLOOKUP($A186,Table!$AL$5:$AS$286,Table!$AM$3,FALSE),"")</f>
        <v/>
      </c>
      <c r="BX186" t="str">
        <f>IFERROR(VLOOKUP($A186,Table!$AL$5:$AS$286,Table!$AN$3,FALSE),"")</f>
        <v/>
      </c>
      <c r="BY186" t="str">
        <f>IF(BW186="","",Names!$K$3)</f>
        <v/>
      </c>
      <c r="BZ186" t="str">
        <f>IF(BW186="","",Names!$C$11)</f>
        <v/>
      </c>
      <c r="CA186" t="str">
        <f>IFERROR(VLOOKUP($A186,Table!$AL$5:$AS$286,Table!$AQ$3,FALSE),"")</f>
        <v/>
      </c>
      <c r="CC186" s="224" t="str">
        <f>IF(BW186="","",CONCATENATE(BW186,Names!$H$3,BX186,Names!$J$3,BY186,Names!$L$3,BZ186,Names!$N$3,CA186))</f>
        <v/>
      </c>
      <c r="CF186" t="str">
        <f>IFERROR(VLOOKUP($A186,Table!$AV$5:$BI$286,Table!$AW$3,FALSE),"")</f>
        <v/>
      </c>
      <c r="CG186" t="str">
        <f>IFERROR(VLOOKUP($A186,Table!$AV$5:$BI$286,Table!$AX$3,FALSE),"")</f>
        <v/>
      </c>
      <c r="CH186" t="str">
        <f>IF(CF186="","",Names!$K$3)</f>
        <v/>
      </c>
      <c r="CI186" t="str">
        <f>IF(CF186="","",Names!$C$11)</f>
        <v/>
      </c>
      <c r="CJ186" t="str">
        <f>IFERROR(VLOOKUP($A186,Table!$AV$5:$BI$286,Table!$BC$3,FALSE),"")</f>
        <v/>
      </c>
      <c r="CL186" s="224" t="str">
        <f>IF(CF186="","",CONCATENATE(CF186,Names!$H$3,CG186,Names!$J$3,CH186,Names!$L$3,CI186,Names!$N$3,CJ186))</f>
        <v/>
      </c>
      <c r="CO186" t="str">
        <f>IFERROR(VLOOKUP($A186,Table!$AV$5:$BI$286,Table!$AW$3,FALSE),"")</f>
        <v/>
      </c>
      <c r="CP186" t="str">
        <f>IFERROR(VLOOKUP($A186,Table!$AV$5:$BI$286,Table!$AX$3,FALSE),"")</f>
        <v/>
      </c>
      <c r="CQ186" t="str">
        <f>IF(CO186="","",Names!$K$3)</f>
        <v/>
      </c>
      <c r="CR186" t="str">
        <f>IF(CO186="","",Names!$C$11)</f>
        <v/>
      </c>
      <c r="CS186" t="str">
        <f>IFERROR(VLOOKUP($A186,Table!$AV$5:$BI$286,Table!$BF$3,FALSE),"")</f>
        <v/>
      </c>
      <c r="CU186" s="224" t="str">
        <f>IF(CO186="","",CONCATENATE(CO186,Names!$H$3,CP186,Names!$J$3,CQ186,Names!$L$3,CR186,Names!$N$3,CS186))</f>
        <v/>
      </c>
      <c r="CX186" t="str">
        <f>IFERROR(VLOOKUP($A186,Table!$AV$5:$BI$286,Table!$AW$3,FALSE),"")</f>
        <v/>
      </c>
      <c r="CY186" t="str">
        <f>IFERROR(VLOOKUP($A186,Table!$AV$5:$BI$286,Table!$AX$3,FALSE),"")</f>
        <v/>
      </c>
      <c r="CZ186" t="str">
        <f>IF(CX186="","",Names!$K$3)</f>
        <v/>
      </c>
      <c r="DA186" t="str">
        <f>IF(CX186="","",Names!$C$12)</f>
        <v/>
      </c>
      <c r="DB186" t="str">
        <f>IFERROR(VLOOKUP($A186,Table!$AV$5:$BI$286,Table!$BC$3,FALSE),"")</f>
        <v/>
      </c>
      <c r="DD186" s="224" t="str">
        <f>IF(CX186="","",CONCATENATE(CX186,Names!$H$3,CY186,Names!$J$3,CZ186,Names!$L$3,DA186,Names!$N$3,DB186))</f>
        <v/>
      </c>
      <c r="DG186" t="str">
        <f>IFERROR(VLOOKUP($A186,Table!$AV$5:$BI$286,Table!$AW$3,FALSE),"")</f>
        <v/>
      </c>
      <c r="DH186" t="str">
        <f>IFERROR(VLOOKUP($A186,Table!$AV$5:$BI$286,Table!$AX$3,FALSE),"")</f>
        <v/>
      </c>
      <c r="DI186" t="str">
        <f>IF(DG186="","",Names!$K$3)</f>
        <v/>
      </c>
      <c r="DJ186" t="str">
        <f>IF(DG186="","",Names!$C$24)</f>
        <v/>
      </c>
      <c r="DK186" t="str">
        <f>IFERROR(VLOOKUP($A186,Table!$AV$5:$BI$286,Table!$AY$3,FALSE),"")</f>
        <v/>
      </c>
      <c r="DM186" s="224" t="str">
        <f>IF(DG186="","",CONCATENATE(DG186,Names!$H$3,DH186,Names!$J$3,DI186,Names!$L$3,DJ186,Names!$N$3,DK186))</f>
        <v/>
      </c>
      <c r="DP186" s="1170" t="str">
        <f>IFERROR(VLOOKUP($A186,Table!$DI$5:$DO$286,Table!$DJ$3,FALSE),"")</f>
        <v/>
      </c>
      <c r="DQ186" s="1170" t="str">
        <f>IFERROR(VLOOKUP($A186,Table!$DI$5:$DO$286,Table!$DK$3,FALSE),"")</f>
        <v/>
      </c>
      <c r="DR186" s="1170" t="str">
        <f>IF(DP186="","",Names!$K$3)</f>
        <v/>
      </c>
      <c r="DS186" s="1170" t="str">
        <f>IF(DP186="","",Names!$C$26)</f>
        <v/>
      </c>
      <c r="DT186" s="1170" t="str">
        <f>IFERROR(VLOOKUP($A186,Table!$DI$5:$DO$286,Table!$DM$3,FALSE),"")</f>
        <v/>
      </c>
      <c r="DV186" s="224" t="str">
        <f>IF(DP186="","",CONCATENATE(DP186,Names!$H$3,DQ186,Names!$J$3,DR186,Names!$L$3,DS186,Names!$N$3,DT186))</f>
        <v/>
      </c>
      <c r="DY186" s="1170" t="str">
        <f>IFERROR(VLOOKUP($A186,Table!$DI$5:$DO$286,Table!$DJ$3,FALSE),"")</f>
        <v/>
      </c>
      <c r="DZ186" s="1170" t="str">
        <f>IFERROR(VLOOKUP($A186,Table!$DI$5:$DO$286,Table!$DK$3,FALSE),"")</f>
        <v/>
      </c>
      <c r="EA186" s="1170" t="str">
        <f>IF(DY186="","",Names!$K$3)</f>
        <v/>
      </c>
      <c r="EB186" s="1170" t="str">
        <f>IF(DY186="","",Names!$C$25)</f>
        <v/>
      </c>
      <c r="EC186" s="1170" t="str">
        <f>IFERROR(VLOOKUP($A186,Table!$DI$5:$DO$286,Table!$DM$3,FALSE),"")</f>
        <v/>
      </c>
      <c r="EE186" s="224" t="str">
        <f>IF(DY186="","",CONCATENATE(DY186,Names!$H$3,DZ186,Names!$J$3,EA186,Names!$L$3,EB186,Names!$N$3,EC186))</f>
        <v/>
      </c>
      <c r="EH186" t="str">
        <f>IFERROR(VLOOKUP($A186,TCS_C!$R$9:$U$10046,TCS_C!$S$5,FALSE),"")</f>
        <v/>
      </c>
      <c r="EI186" t="str">
        <f>IFERROR(VLOOKUP($A186,TCS_C!$R$9:$U$10046,TCS_C!$T$5,FALSE),"")</f>
        <v/>
      </c>
      <c r="EJ186" t="str">
        <f>IF(EH186="","",Names!$K$3)</f>
        <v/>
      </c>
      <c r="EK186" t="str">
        <f>IF(EH186="","",Names!$C$17)</f>
        <v/>
      </c>
      <c r="EL186" t="str">
        <f>IFERROR(VLOOKUP($A186,TCS_C!$R$9:$U$10046,TCS_C!$U$5,FALSE),"")</f>
        <v/>
      </c>
      <c r="EN186" s="224" t="str">
        <f>IF(EH186="","",CONCATENATE(EH186,Names!$H$3,EI186,Names!$J$3,EJ186,Names!$L$3,EK186,Names!$N$3,EL186))</f>
        <v/>
      </c>
      <c r="EQ186" t="str">
        <f>IFERROR(VLOOKUP($A186,Table!BT229:$BY$286,Table!$BU$3,FALSE),"")</f>
        <v/>
      </c>
      <c r="ER186" t="str">
        <f>IFERROR(VLOOKUP($A186,Table!BT229:$BY$286,Table!$BV$3,FALSE),"")</f>
        <v/>
      </c>
      <c r="ES186" t="str">
        <f>IF(EQ186="","",Names!$K$3)</f>
        <v/>
      </c>
      <c r="ET186" t="str">
        <f>IFERROR(VLOOKUP($A186,Table!BT229:$BY$286,Table!$BW$3,FALSE),"")</f>
        <v/>
      </c>
      <c r="EU186" t="str">
        <f>IFERROR(VLOOKUP($A186,Table!BT229:$BY$286,Table!$BX$3,FALSE),"")</f>
        <v/>
      </c>
      <c r="EW186" s="224" t="str">
        <f>IF(EQ186="","",CONCATENATE(EQ186,Names!$H$3,ER186,Names!$J$3,ES186,Names!$L$3,ET186,Names!$N$3,EU186))</f>
        <v/>
      </c>
      <c r="FB186" t="str">
        <f>IF(EZ186="","",Names!$K$3)</f>
        <v/>
      </c>
      <c r="FF186" s="224" t="str">
        <f>IF(EZ186="","",CONCATENATE(EZ186,Names!$H$3,FA186,Names!$J$3,FB186,Names!$L$3,FC186,Names!$N$3,FD186))</f>
        <v/>
      </c>
      <c r="FG186" s="1266" t="str">
        <f>IF(EZ186="","",CONCATENATE(FC186,Names!$N$3,FD186))</f>
        <v/>
      </c>
    </row>
    <row r="187" spans="1:163">
      <c r="A187" s="72">
        <v>184</v>
      </c>
      <c r="C187" t="str">
        <f>IFERROR(VLOOKUP($A187,Table!$AL$5:$AS$286,Table!$AM$3,FALSE),"")</f>
        <v/>
      </c>
      <c r="D187" t="str">
        <f>IFERROR(VLOOKUP($A187,Table!$AL$5:$AS$286,Table!$AN$3,FALSE),"")</f>
        <v/>
      </c>
      <c r="E187" t="str">
        <f>IF(C187="","",Names!$K$3)</f>
        <v/>
      </c>
      <c r="F187" t="str">
        <f>IF(C187="","",Names!$C$5)</f>
        <v/>
      </c>
      <c r="G187" t="str">
        <f>IFERROR(VLOOKUP($A187,Table!$AL$5:$AS$286,Table!$AO$3,FALSE),"")</f>
        <v/>
      </c>
      <c r="I187" s="224" t="str">
        <f>IF(C187="","",CONCATENATE(C187,Names!$H$3,D187,Names!$J$3,E187,Names!$L$3,F187,Names!$N$3,G187))</f>
        <v/>
      </c>
      <c r="L187" s="1170" t="str">
        <f>IFERROR(VLOOKUP($A187,Table!$AV$5:$BK$286,Table!$AW$3,FALSE),"")</f>
        <v/>
      </c>
      <c r="M187" s="1170" t="str">
        <f>IFERROR(VLOOKUP($A187,Table!$AV$5:$BK$286,Table!$AX$3,FALSE),"")</f>
        <v/>
      </c>
      <c r="N187" s="1170" t="str">
        <f>IF(L187="","",Names!$K$3)</f>
        <v/>
      </c>
      <c r="O187" s="1170" t="str">
        <f>IF(L187="","",Names!$C$9)</f>
        <v/>
      </c>
      <c r="P187" s="1170" t="str">
        <f>IFERROR(VLOOKUP($A187,Table!$AV$5:$BK$286,Table!$AY$3,FALSE),"")</f>
        <v/>
      </c>
      <c r="R187" s="224" t="str">
        <f>IF(L187="","",CONCATENATE(L187,Names!$H$3,M187,Names!$J$3,N187,Names!$L$3,O187,Names!$N$3,P187))</f>
        <v/>
      </c>
      <c r="U187" t="str">
        <f>IFERROR(VLOOKUP($A187,Table!$AV$5:$BI$286,Table!$AW$3,FALSE),"")</f>
        <v/>
      </c>
      <c r="V187" t="str">
        <f>IFERROR(VLOOKUP($A187,Table!$AV$5:$BI$286,Table!$AX$3,FALSE),"")</f>
        <v/>
      </c>
      <c r="W187" t="str">
        <f>IF(U187="","",Names!$K$3)</f>
        <v/>
      </c>
      <c r="X187" t="str">
        <f>IF(U187="","",Names!$C$6)</f>
        <v/>
      </c>
      <c r="Y187" t="str">
        <f>IFERROR(VLOOKUP($A187,Table!$AV$5:$BI$286,Table!$AY$3,FALSE),"")</f>
        <v/>
      </c>
      <c r="AA187" s="224" t="str">
        <f>IF(U187="","",CONCATENATE(U187,Names!$H$3,V187,Names!$J$3,W187,Names!$L$3,X187,Names!$N$3,Y187))</f>
        <v/>
      </c>
      <c r="AD187" t="str">
        <f>IFERROR(VLOOKUP($A187,Table!$AV$5:$BI$286,Table!$AW$3,FALSE),"")</f>
        <v/>
      </c>
      <c r="AE187" t="str">
        <f>IFERROR(VLOOKUP($A187,Table!$AV$5:$BI$286,Table!$AX$3,FALSE),"")</f>
        <v/>
      </c>
      <c r="AF187" t="str">
        <f>IF(AD187="","",Names!$K$3)</f>
        <v/>
      </c>
      <c r="AG187" t="str">
        <f>IF(AD187="","",Names!$C$7)</f>
        <v/>
      </c>
      <c r="AH187" t="str">
        <f>IFERROR(VLOOKUP($A187,Table!$AV$5:$BI$286,Table!$AY$3,FALSE),"")</f>
        <v/>
      </c>
      <c r="AJ187" s="224" t="str">
        <f>IF(AD187="","",CONCATENATE(AD187,Names!$H$3,AE187,Names!$J$3,AF187,Names!$L$3,AG187,Names!$N$3,AH187))</f>
        <v/>
      </c>
      <c r="AM187" t="str">
        <f>IFERROR(VLOOKUP($A187,Table!$AV$5:$BI$286,Table!$AW$3,FALSE),"")</f>
        <v/>
      </c>
      <c r="AN187" t="str">
        <f>IFERROR(VLOOKUP($A187,Table!$AV$5:$BI$286,Table!$AX$3,FALSE),"")</f>
        <v/>
      </c>
      <c r="AO187" t="str">
        <f>IF(AM187="","",Names!$K$3)</f>
        <v/>
      </c>
      <c r="AP187" t="str">
        <f>IF(AM187="","",Names!$C$8)</f>
        <v/>
      </c>
      <c r="AQ187" t="str">
        <f>IFERROR(VLOOKUP($A187,Table!$AV$5:$BI$286,Table!$AY$3,FALSE),"")</f>
        <v/>
      </c>
      <c r="AS187" s="224" t="str">
        <f>IF(AM187="","",CONCATENATE(AM187,Names!$H$3,AN187,Names!$J$3,AO187,Names!$L$3,AP187,Names!$N$3,AQ187))</f>
        <v/>
      </c>
      <c r="AV187" t="str">
        <f>IFERROR(VLOOKUP($A187,Table!$AL$5:$AS$286,Table!$AM$3,FALSE),"")</f>
        <v/>
      </c>
      <c r="AW187" t="str">
        <f>IFERROR(VLOOKUP($A187,Table!$AL$5:$AS$286,Table!$AN$3,FALSE),"")</f>
        <v/>
      </c>
      <c r="AX187" t="str">
        <f>IF(AV187="","",Names!$K$3)</f>
        <v/>
      </c>
      <c r="AY187" t="str">
        <f>IF(AV187="","",Names!$C$10)</f>
        <v/>
      </c>
      <c r="AZ187" t="str">
        <f>IFERROR(VLOOKUP($A187,Table!$AL$5:$AS$286,Table!$AQ$3,FALSE),"")</f>
        <v/>
      </c>
      <c r="BB187" s="224" t="str">
        <f>IF(AV187="","",CONCATENATE(AV187,Names!$H$3,AW187,Names!$J$3,AX187,Names!$L$3,AY187,Names!$N$3,AZ187))</f>
        <v/>
      </c>
      <c r="BE187" t="str">
        <f>IFERROR(VLOOKUP($A187,Table!$AV$5:$BI$286,Table!$AW$3,FALSE),"")</f>
        <v/>
      </c>
      <c r="BF187" t="str">
        <f>IFERROR(VLOOKUP($A187,Table!$AV$5:$BI$286,Table!$AX$3,FALSE),"")</f>
        <v/>
      </c>
      <c r="BG187" t="str">
        <f>IF(BE187="","",Names!$K$3)</f>
        <v/>
      </c>
      <c r="BH187" t="str">
        <f>IF(BE187="","",Names!$C$10)</f>
        <v/>
      </c>
      <c r="BI187" t="str">
        <f>IFERROR(VLOOKUP($A187,Table!$AV$5:$BI$286,Table!$BC$3,FALSE),"")</f>
        <v/>
      </c>
      <c r="BK187" s="224" t="str">
        <f>IF(BE187="","",CONCATENATE(BE187,Names!$H$3,BF187,Names!$J$3,BG187,Names!$L$3,BH187,Names!$N$3,BI187))</f>
        <v/>
      </c>
      <c r="BN187" t="str">
        <f>IFERROR(VLOOKUP($A187,Table!$AV$5:$BI$286,Table!$AW$3,FALSE),"")</f>
        <v/>
      </c>
      <c r="BO187" t="str">
        <f>IFERROR(VLOOKUP($A187,Table!$AV$5:$BI$286,Table!$AX$3,FALSE),"")</f>
        <v/>
      </c>
      <c r="BP187" t="str">
        <f>IF(BN187="","",Names!$K$3)</f>
        <v/>
      </c>
      <c r="BQ187" t="str">
        <f>IF(BN187="","",Names!$C$10)</f>
        <v/>
      </c>
      <c r="BR187" t="str">
        <f>IFERROR(VLOOKUP($A187,Table!$AV$5:$BI$286,Table!$BF$3,FALSE),"")</f>
        <v/>
      </c>
      <c r="BT187" s="224" t="str">
        <f>IF(BN187="","",CONCATENATE(BN187,Names!$H$3,BO187,Names!$J$3,BP187,Names!$L$3,BQ187,Names!$N$3,BR187))</f>
        <v/>
      </c>
      <c r="BW187" t="str">
        <f>IFERROR(VLOOKUP($A187,Table!$AL$5:$AS$286,Table!$AM$3,FALSE),"")</f>
        <v/>
      </c>
      <c r="BX187" t="str">
        <f>IFERROR(VLOOKUP($A187,Table!$AL$5:$AS$286,Table!$AN$3,FALSE),"")</f>
        <v/>
      </c>
      <c r="BY187" t="str">
        <f>IF(BW187="","",Names!$K$3)</f>
        <v/>
      </c>
      <c r="BZ187" t="str">
        <f>IF(BW187="","",Names!$C$11)</f>
        <v/>
      </c>
      <c r="CA187" t="str">
        <f>IFERROR(VLOOKUP($A187,Table!$AL$5:$AS$286,Table!$AQ$3,FALSE),"")</f>
        <v/>
      </c>
      <c r="CC187" s="224" t="str">
        <f>IF(BW187="","",CONCATENATE(BW187,Names!$H$3,BX187,Names!$J$3,BY187,Names!$L$3,BZ187,Names!$N$3,CA187))</f>
        <v/>
      </c>
      <c r="CF187" t="str">
        <f>IFERROR(VLOOKUP($A187,Table!$AV$5:$BI$286,Table!$AW$3,FALSE),"")</f>
        <v/>
      </c>
      <c r="CG187" t="str">
        <f>IFERROR(VLOOKUP($A187,Table!$AV$5:$BI$286,Table!$AX$3,FALSE),"")</f>
        <v/>
      </c>
      <c r="CH187" t="str">
        <f>IF(CF187="","",Names!$K$3)</f>
        <v/>
      </c>
      <c r="CI187" t="str">
        <f>IF(CF187="","",Names!$C$11)</f>
        <v/>
      </c>
      <c r="CJ187" t="str">
        <f>IFERROR(VLOOKUP($A187,Table!$AV$5:$BI$286,Table!$BC$3,FALSE),"")</f>
        <v/>
      </c>
      <c r="CL187" s="224" t="str">
        <f>IF(CF187="","",CONCATENATE(CF187,Names!$H$3,CG187,Names!$J$3,CH187,Names!$L$3,CI187,Names!$N$3,CJ187))</f>
        <v/>
      </c>
      <c r="CO187" t="str">
        <f>IFERROR(VLOOKUP($A187,Table!$AV$5:$BI$286,Table!$AW$3,FALSE),"")</f>
        <v/>
      </c>
      <c r="CP187" t="str">
        <f>IFERROR(VLOOKUP($A187,Table!$AV$5:$BI$286,Table!$AX$3,FALSE),"")</f>
        <v/>
      </c>
      <c r="CQ187" t="str">
        <f>IF(CO187="","",Names!$K$3)</f>
        <v/>
      </c>
      <c r="CR187" t="str">
        <f>IF(CO187="","",Names!$C$11)</f>
        <v/>
      </c>
      <c r="CS187" t="str">
        <f>IFERROR(VLOOKUP($A187,Table!$AV$5:$BI$286,Table!$BF$3,FALSE),"")</f>
        <v/>
      </c>
      <c r="CU187" s="224" t="str">
        <f>IF(CO187="","",CONCATENATE(CO187,Names!$H$3,CP187,Names!$J$3,CQ187,Names!$L$3,CR187,Names!$N$3,CS187))</f>
        <v/>
      </c>
      <c r="CX187" t="str">
        <f>IFERROR(VLOOKUP($A187,Table!$AV$5:$BI$286,Table!$AW$3,FALSE),"")</f>
        <v/>
      </c>
      <c r="CY187" t="str">
        <f>IFERROR(VLOOKUP($A187,Table!$AV$5:$BI$286,Table!$AX$3,FALSE),"")</f>
        <v/>
      </c>
      <c r="CZ187" t="str">
        <f>IF(CX187="","",Names!$K$3)</f>
        <v/>
      </c>
      <c r="DA187" t="str">
        <f>IF(CX187="","",Names!$C$12)</f>
        <v/>
      </c>
      <c r="DB187" t="str">
        <f>IFERROR(VLOOKUP($A187,Table!$AV$5:$BI$286,Table!$BC$3,FALSE),"")</f>
        <v/>
      </c>
      <c r="DD187" s="224" t="str">
        <f>IF(CX187="","",CONCATENATE(CX187,Names!$H$3,CY187,Names!$J$3,CZ187,Names!$L$3,DA187,Names!$N$3,DB187))</f>
        <v/>
      </c>
      <c r="DG187" t="str">
        <f>IFERROR(VLOOKUP($A187,Table!$AV$5:$BI$286,Table!$AW$3,FALSE),"")</f>
        <v/>
      </c>
      <c r="DH187" t="str">
        <f>IFERROR(VLOOKUP($A187,Table!$AV$5:$BI$286,Table!$AX$3,FALSE),"")</f>
        <v/>
      </c>
      <c r="DI187" t="str">
        <f>IF(DG187="","",Names!$K$3)</f>
        <v/>
      </c>
      <c r="DJ187" t="str">
        <f>IF(DG187="","",Names!$C$24)</f>
        <v/>
      </c>
      <c r="DK187" t="str">
        <f>IFERROR(VLOOKUP($A187,Table!$AV$5:$BI$286,Table!$AY$3,FALSE),"")</f>
        <v/>
      </c>
      <c r="DM187" s="224" t="str">
        <f>IF(DG187="","",CONCATENATE(DG187,Names!$H$3,DH187,Names!$J$3,DI187,Names!$L$3,DJ187,Names!$N$3,DK187))</f>
        <v/>
      </c>
      <c r="DP187" s="1170" t="str">
        <f>IFERROR(VLOOKUP($A187,Table!$DI$5:$DO$286,Table!$DJ$3,FALSE),"")</f>
        <v/>
      </c>
      <c r="DQ187" s="1170" t="str">
        <f>IFERROR(VLOOKUP($A187,Table!$DI$5:$DO$286,Table!$DK$3,FALSE),"")</f>
        <v/>
      </c>
      <c r="DR187" s="1170" t="str">
        <f>IF(DP187="","",Names!$K$3)</f>
        <v/>
      </c>
      <c r="DS187" s="1170" t="str">
        <f>IF(DP187="","",Names!$C$26)</f>
        <v/>
      </c>
      <c r="DT187" s="1170" t="str">
        <f>IFERROR(VLOOKUP($A187,Table!$DI$5:$DO$286,Table!$DM$3,FALSE),"")</f>
        <v/>
      </c>
      <c r="DV187" s="224" t="str">
        <f>IF(DP187="","",CONCATENATE(DP187,Names!$H$3,DQ187,Names!$J$3,DR187,Names!$L$3,DS187,Names!$N$3,DT187))</f>
        <v/>
      </c>
      <c r="DY187" s="1170" t="str">
        <f>IFERROR(VLOOKUP($A187,Table!$DI$5:$DO$286,Table!$DJ$3,FALSE),"")</f>
        <v/>
      </c>
      <c r="DZ187" s="1170" t="str">
        <f>IFERROR(VLOOKUP($A187,Table!$DI$5:$DO$286,Table!$DK$3,FALSE),"")</f>
        <v/>
      </c>
      <c r="EA187" s="1170" t="str">
        <f>IF(DY187="","",Names!$K$3)</f>
        <v/>
      </c>
      <c r="EB187" s="1170" t="str">
        <f>IF(DY187="","",Names!$C$25)</f>
        <v/>
      </c>
      <c r="EC187" s="1170" t="str">
        <f>IFERROR(VLOOKUP($A187,Table!$DI$5:$DO$286,Table!$DM$3,FALSE),"")</f>
        <v/>
      </c>
      <c r="EE187" s="224" t="str">
        <f>IF(DY187="","",CONCATENATE(DY187,Names!$H$3,DZ187,Names!$J$3,EA187,Names!$L$3,EB187,Names!$N$3,EC187))</f>
        <v/>
      </c>
      <c r="EH187" t="str">
        <f>IFERROR(VLOOKUP($A187,TCS_C!$R$9:$U$10046,TCS_C!$S$5,FALSE),"")</f>
        <v/>
      </c>
      <c r="EI187" t="str">
        <f>IFERROR(VLOOKUP($A187,TCS_C!$R$9:$U$10046,TCS_C!$T$5,FALSE),"")</f>
        <v/>
      </c>
      <c r="EJ187" t="str">
        <f>IF(EH187="","",Names!$K$3)</f>
        <v/>
      </c>
      <c r="EK187" t="str">
        <f>IF(EH187="","",Names!$C$17)</f>
        <v/>
      </c>
      <c r="EL187" t="str">
        <f>IFERROR(VLOOKUP($A187,TCS_C!$R$9:$U$10046,TCS_C!$U$5,FALSE),"")</f>
        <v/>
      </c>
      <c r="EN187" s="224" t="str">
        <f>IF(EH187="","",CONCATENATE(EH187,Names!$H$3,EI187,Names!$J$3,EJ187,Names!$L$3,EK187,Names!$N$3,EL187))</f>
        <v/>
      </c>
      <c r="EQ187" t="str">
        <f>IFERROR(VLOOKUP($A187,Table!BT233:$BY$286,Table!$BU$3,FALSE),"")</f>
        <v/>
      </c>
      <c r="ER187" t="str">
        <f>IFERROR(VLOOKUP($A187,Table!BT233:$BY$286,Table!$BV$3,FALSE),"")</f>
        <v/>
      </c>
      <c r="ES187" t="str">
        <f>IF(EQ187="","",Names!$K$3)</f>
        <v/>
      </c>
      <c r="ET187" t="str">
        <f>IFERROR(VLOOKUP($A187,Table!BT233:$BY$286,Table!$BW$3,FALSE),"")</f>
        <v/>
      </c>
      <c r="EU187" t="str">
        <f>IFERROR(VLOOKUP($A187,Table!BT233:$BY$286,Table!$BX$3,FALSE),"")</f>
        <v/>
      </c>
      <c r="EW187" s="224" t="str">
        <f>IF(EQ187="","",CONCATENATE(EQ187,Names!$H$3,ER187,Names!$J$3,ES187,Names!$L$3,ET187,Names!$N$3,EU187))</f>
        <v/>
      </c>
      <c r="FB187" t="str">
        <f>IF(EZ187="","",Names!$K$3)</f>
        <v/>
      </c>
      <c r="FF187" s="224" t="str">
        <f>IF(EZ187="","",CONCATENATE(EZ187,Names!$H$3,FA187,Names!$J$3,FB187,Names!$L$3,FC187,Names!$N$3,FD187))</f>
        <v/>
      </c>
      <c r="FG187" s="1266" t="str">
        <f>IF(EZ187="","",CONCATENATE(FC187,Names!$N$3,FD187))</f>
        <v/>
      </c>
    </row>
    <row r="188" spans="1:163">
      <c r="A188" s="72">
        <v>185</v>
      </c>
      <c r="C188" t="str">
        <f>IFERROR(VLOOKUP($A188,Table!$AL$5:$AS$286,Table!$AM$3,FALSE),"")</f>
        <v/>
      </c>
      <c r="D188" t="str">
        <f>IFERROR(VLOOKUP($A188,Table!$AL$5:$AS$286,Table!$AN$3,FALSE),"")</f>
        <v/>
      </c>
      <c r="E188" t="str">
        <f>IF(C188="","",Names!$K$3)</f>
        <v/>
      </c>
      <c r="F188" t="str">
        <f>IF(C188="","",Names!$C$5)</f>
        <v/>
      </c>
      <c r="G188" t="str">
        <f>IFERROR(VLOOKUP($A188,Table!$AL$5:$AS$286,Table!$AO$3,FALSE),"")</f>
        <v/>
      </c>
      <c r="I188" s="224" t="str">
        <f>IF(C188="","",CONCATENATE(C188,Names!$H$3,D188,Names!$J$3,E188,Names!$L$3,F188,Names!$N$3,G188))</f>
        <v/>
      </c>
      <c r="L188" s="1170" t="str">
        <f>IFERROR(VLOOKUP($A188,Table!$AV$5:$BK$286,Table!$AW$3,FALSE),"")</f>
        <v/>
      </c>
      <c r="M188" s="1170" t="str">
        <f>IFERROR(VLOOKUP($A188,Table!$AV$5:$BK$286,Table!$AX$3,FALSE),"")</f>
        <v/>
      </c>
      <c r="N188" s="1170" t="str">
        <f>IF(L188="","",Names!$K$3)</f>
        <v/>
      </c>
      <c r="O188" s="1170" t="str">
        <f>IF(L188="","",Names!$C$9)</f>
        <v/>
      </c>
      <c r="P188" s="1170" t="str">
        <f>IFERROR(VLOOKUP($A188,Table!$AV$5:$BK$286,Table!$AY$3,FALSE),"")</f>
        <v/>
      </c>
      <c r="R188" s="224" t="str">
        <f>IF(L188="","",CONCATENATE(L188,Names!$H$3,M188,Names!$J$3,N188,Names!$L$3,O188,Names!$N$3,P188))</f>
        <v/>
      </c>
      <c r="U188" t="str">
        <f>IFERROR(VLOOKUP($A188,Table!$AV$5:$BI$286,Table!$AW$3,FALSE),"")</f>
        <v/>
      </c>
      <c r="V188" t="str">
        <f>IFERROR(VLOOKUP($A188,Table!$AV$5:$BI$286,Table!$AX$3,FALSE),"")</f>
        <v/>
      </c>
      <c r="W188" t="str">
        <f>IF(U188="","",Names!$K$3)</f>
        <v/>
      </c>
      <c r="X188" t="str">
        <f>IF(U188="","",Names!$C$6)</f>
        <v/>
      </c>
      <c r="Y188" t="str">
        <f>IFERROR(VLOOKUP($A188,Table!$AV$5:$BI$286,Table!$AY$3,FALSE),"")</f>
        <v/>
      </c>
      <c r="AA188" s="224" t="str">
        <f>IF(U188="","",CONCATENATE(U188,Names!$H$3,V188,Names!$J$3,W188,Names!$L$3,X188,Names!$N$3,Y188))</f>
        <v/>
      </c>
      <c r="AD188" t="str">
        <f>IFERROR(VLOOKUP($A188,Table!$AV$5:$BI$286,Table!$AW$3,FALSE),"")</f>
        <v/>
      </c>
      <c r="AE188" t="str">
        <f>IFERROR(VLOOKUP($A188,Table!$AV$5:$BI$286,Table!$AX$3,FALSE),"")</f>
        <v/>
      </c>
      <c r="AF188" t="str">
        <f>IF(AD188="","",Names!$K$3)</f>
        <v/>
      </c>
      <c r="AG188" t="str">
        <f>IF(AD188="","",Names!$C$7)</f>
        <v/>
      </c>
      <c r="AH188" t="str">
        <f>IFERROR(VLOOKUP($A188,Table!$AV$5:$BI$286,Table!$AY$3,FALSE),"")</f>
        <v/>
      </c>
      <c r="AJ188" s="224" t="str">
        <f>IF(AD188="","",CONCATENATE(AD188,Names!$H$3,AE188,Names!$J$3,AF188,Names!$L$3,AG188,Names!$N$3,AH188))</f>
        <v/>
      </c>
      <c r="AM188" t="str">
        <f>IFERROR(VLOOKUP($A188,Table!$AV$5:$BI$286,Table!$AW$3,FALSE),"")</f>
        <v/>
      </c>
      <c r="AN188" t="str">
        <f>IFERROR(VLOOKUP($A188,Table!$AV$5:$BI$286,Table!$AX$3,FALSE),"")</f>
        <v/>
      </c>
      <c r="AO188" t="str">
        <f>IF(AM188="","",Names!$K$3)</f>
        <v/>
      </c>
      <c r="AP188" t="str">
        <f>IF(AM188="","",Names!$C$8)</f>
        <v/>
      </c>
      <c r="AQ188" t="str">
        <f>IFERROR(VLOOKUP($A188,Table!$AV$5:$BI$286,Table!$AY$3,FALSE),"")</f>
        <v/>
      </c>
      <c r="AS188" s="224" t="str">
        <f>IF(AM188="","",CONCATENATE(AM188,Names!$H$3,AN188,Names!$J$3,AO188,Names!$L$3,AP188,Names!$N$3,AQ188))</f>
        <v/>
      </c>
      <c r="AV188" t="str">
        <f>IFERROR(VLOOKUP($A188,Table!$AL$5:$AS$286,Table!$AM$3,FALSE),"")</f>
        <v/>
      </c>
      <c r="AW188" t="str">
        <f>IFERROR(VLOOKUP($A188,Table!$AL$5:$AS$286,Table!$AN$3,FALSE),"")</f>
        <v/>
      </c>
      <c r="AX188" t="str">
        <f>IF(AV188="","",Names!$K$3)</f>
        <v/>
      </c>
      <c r="AY188" t="str">
        <f>IF(AV188="","",Names!$C$10)</f>
        <v/>
      </c>
      <c r="AZ188" t="str">
        <f>IFERROR(VLOOKUP($A188,Table!$AL$5:$AS$286,Table!$AQ$3,FALSE),"")</f>
        <v/>
      </c>
      <c r="BB188" s="224" t="str">
        <f>IF(AV188="","",CONCATENATE(AV188,Names!$H$3,AW188,Names!$J$3,AX188,Names!$L$3,AY188,Names!$N$3,AZ188))</f>
        <v/>
      </c>
      <c r="BE188" t="str">
        <f>IFERROR(VLOOKUP($A188,Table!$AV$5:$BI$286,Table!$AW$3,FALSE),"")</f>
        <v/>
      </c>
      <c r="BF188" t="str">
        <f>IFERROR(VLOOKUP($A188,Table!$AV$5:$BI$286,Table!$AX$3,FALSE),"")</f>
        <v/>
      </c>
      <c r="BG188" t="str">
        <f>IF(BE188="","",Names!$K$3)</f>
        <v/>
      </c>
      <c r="BH188" t="str">
        <f>IF(BE188="","",Names!$C$10)</f>
        <v/>
      </c>
      <c r="BI188" t="str">
        <f>IFERROR(VLOOKUP($A188,Table!$AV$5:$BI$286,Table!$BC$3,FALSE),"")</f>
        <v/>
      </c>
      <c r="BK188" s="224" t="str">
        <f>IF(BE188="","",CONCATENATE(BE188,Names!$H$3,BF188,Names!$J$3,BG188,Names!$L$3,BH188,Names!$N$3,BI188))</f>
        <v/>
      </c>
      <c r="BN188" t="str">
        <f>IFERROR(VLOOKUP($A188,Table!$AV$5:$BI$286,Table!$AW$3,FALSE),"")</f>
        <v/>
      </c>
      <c r="BO188" t="str">
        <f>IFERROR(VLOOKUP($A188,Table!$AV$5:$BI$286,Table!$AX$3,FALSE),"")</f>
        <v/>
      </c>
      <c r="BP188" t="str">
        <f>IF(BN188="","",Names!$K$3)</f>
        <v/>
      </c>
      <c r="BQ188" t="str">
        <f>IF(BN188="","",Names!$C$10)</f>
        <v/>
      </c>
      <c r="BR188" t="str">
        <f>IFERROR(VLOOKUP($A188,Table!$AV$5:$BI$286,Table!$BF$3,FALSE),"")</f>
        <v/>
      </c>
      <c r="BT188" s="224" t="str">
        <f>IF(BN188="","",CONCATENATE(BN188,Names!$H$3,BO188,Names!$J$3,BP188,Names!$L$3,BQ188,Names!$N$3,BR188))</f>
        <v/>
      </c>
      <c r="BW188" t="str">
        <f>IFERROR(VLOOKUP($A188,Table!$AL$5:$AS$286,Table!$AM$3,FALSE),"")</f>
        <v/>
      </c>
      <c r="BX188" t="str">
        <f>IFERROR(VLOOKUP($A188,Table!$AL$5:$AS$286,Table!$AN$3,FALSE),"")</f>
        <v/>
      </c>
      <c r="BY188" t="str">
        <f>IF(BW188="","",Names!$K$3)</f>
        <v/>
      </c>
      <c r="BZ188" t="str">
        <f>IF(BW188="","",Names!$C$11)</f>
        <v/>
      </c>
      <c r="CA188" t="str">
        <f>IFERROR(VLOOKUP($A188,Table!$AL$5:$AS$286,Table!$AQ$3,FALSE),"")</f>
        <v/>
      </c>
      <c r="CC188" s="224" t="str">
        <f>IF(BW188="","",CONCATENATE(BW188,Names!$H$3,BX188,Names!$J$3,BY188,Names!$L$3,BZ188,Names!$N$3,CA188))</f>
        <v/>
      </c>
      <c r="CF188" t="str">
        <f>IFERROR(VLOOKUP($A188,Table!$AV$5:$BI$286,Table!$AW$3,FALSE),"")</f>
        <v/>
      </c>
      <c r="CG188" t="str">
        <f>IFERROR(VLOOKUP($A188,Table!$AV$5:$BI$286,Table!$AX$3,FALSE),"")</f>
        <v/>
      </c>
      <c r="CH188" t="str">
        <f>IF(CF188="","",Names!$K$3)</f>
        <v/>
      </c>
      <c r="CI188" t="str">
        <f>IF(CF188="","",Names!$C$11)</f>
        <v/>
      </c>
      <c r="CJ188" t="str">
        <f>IFERROR(VLOOKUP($A188,Table!$AV$5:$BI$286,Table!$BC$3,FALSE),"")</f>
        <v/>
      </c>
      <c r="CL188" s="224" t="str">
        <f>IF(CF188="","",CONCATENATE(CF188,Names!$H$3,CG188,Names!$J$3,CH188,Names!$L$3,CI188,Names!$N$3,CJ188))</f>
        <v/>
      </c>
      <c r="CO188" t="str">
        <f>IFERROR(VLOOKUP($A188,Table!$AV$5:$BI$286,Table!$AW$3,FALSE),"")</f>
        <v/>
      </c>
      <c r="CP188" t="str">
        <f>IFERROR(VLOOKUP($A188,Table!$AV$5:$BI$286,Table!$AX$3,FALSE),"")</f>
        <v/>
      </c>
      <c r="CQ188" t="str">
        <f>IF(CO188="","",Names!$K$3)</f>
        <v/>
      </c>
      <c r="CR188" t="str">
        <f>IF(CO188="","",Names!$C$11)</f>
        <v/>
      </c>
      <c r="CS188" t="str">
        <f>IFERROR(VLOOKUP($A188,Table!$AV$5:$BI$286,Table!$BF$3,FALSE),"")</f>
        <v/>
      </c>
      <c r="CU188" s="224" t="str">
        <f>IF(CO188="","",CONCATENATE(CO188,Names!$H$3,CP188,Names!$J$3,CQ188,Names!$L$3,CR188,Names!$N$3,CS188))</f>
        <v/>
      </c>
      <c r="CX188" t="str">
        <f>IFERROR(VLOOKUP($A188,Table!$AV$5:$BI$286,Table!$AW$3,FALSE),"")</f>
        <v/>
      </c>
      <c r="CY188" t="str">
        <f>IFERROR(VLOOKUP($A188,Table!$AV$5:$BI$286,Table!$AX$3,FALSE),"")</f>
        <v/>
      </c>
      <c r="CZ188" t="str">
        <f>IF(CX188="","",Names!$K$3)</f>
        <v/>
      </c>
      <c r="DA188" t="str">
        <f>IF(CX188="","",Names!$C$12)</f>
        <v/>
      </c>
      <c r="DB188" t="str">
        <f>IFERROR(VLOOKUP($A188,Table!$AV$5:$BI$286,Table!$BC$3,FALSE),"")</f>
        <v/>
      </c>
      <c r="DD188" s="224" t="str">
        <f>IF(CX188="","",CONCATENATE(CX188,Names!$H$3,CY188,Names!$J$3,CZ188,Names!$L$3,DA188,Names!$N$3,DB188))</f>
        <v/>
      </c>
      <c r="DG188" t="str">
        <f>IFERROR(VLOOKUP($A188,Table!$AV$5:$BI$286,Table!$AW$3,FALSE),"")</f>
        <v/>
      </c>
      <c r="DH188" t="str">
        <f>IFERROR(VLOOKUP($A188,Table!$AV$5:$BI$286,Table!$AX$3,FALSE),"")</f>
        <v/>
      </c>
      <c r="DI188" t="str">
        <f>IF(DG188="","",Names!$K$3)</f>
        <v/>
      </c>
      <c r="DJ188" t="str">
        <f>IF(DG188="","",Names!$C$24)</f>
        <v/>
      </c>
      <c r="DK188" t="str">
        <f>IFERROR(VLOOKUP($A188,Table!$AV$5:$BI$286,Table!$AY$3,FALSE),"")</f>
        <v/>
      </c>
      <c r="DM188" s="224" t="str">
        <f>IF(DG188="","",CONCATENATE(DG188,Names!$H$3,DH188,Names!$J$3,DI188,Names!$L$3,DJ188,Names!$N$3,DK188))</f>
        <v/>
      </c>
      <c r="DP188" s="1170" t="str">
        <f>IFERROR(VLOOKUP($A188,Table!$DI$5:$DO$286,Table!$DJ$3,FALSE),"")</f>
        <v/>
      </c>
      <c r="DQ188" s="1170" t="str">
        <f>IFERROR(VLOOKUP($A188,Table!$DI$5:$DO$286,Table!$DK$3,FALSE),"")</f>
        <v/>
      </c>
      <c r="DR188" s="1170" t="str">
        <f>IF(DP188="","",Names!$K$3)</f>
        <v/>
      </c>
      <c r="DS188" s="1170" t="str">
        <f>IF(DP188="","",Names!$C$26)</f>
        <v/>
      </c>
      <c r="DT188" s="1170" t="str">
        <f>IFERROR(VLOOKUP($A188,Table!$DI$5:$DO$286,Table!$DM$3,FALSE),"")</f>
        <v/>
      </c>
      <c r="DV188" s="224" t="str">
        <f>IF(DP188="","",CONCATENATE(DP188,Names!$H$3,DQ188,Names!$J$3,DR188,Names!$L$3,DS188,Names!$N$3,DT188))</f>
        <v/>
      </c>
      <c r="DY188" s="1170" t="str">
        <f>IFERROR(VLOOKUP($A188,Table!$DI$5:$DO$286,Table!$DJ$3,FALSE),"")</f>
        <v/>
      </c>
      <c r="DZ188" s="1170" t="str">
        <f>IFERROR(VLOOKUP($A188,Table!$DI$5:$DO$286,Table!$DK$3,FALSE),"")</f>
        <v/>
      </c>
      <c r="EA188" s="1170" t="str">
        <f>IF(DY188="","",Names!$K$3)</f>
        <v/>
      </c>
      <c r="EB188" s="1170" t="str">
        <f>IF(DY188="","",Names!$C$25)</f>
        <v/>
      </c>
      <c r="EC188" s="1170" t="str">
        <f>IFERROR(VLOOKUP($A188,Table!$DI$5:$DO$286,Table!$DM$3,FALSE),"")</f>
        <v/>
      </c>
      <c r="EE188" s="224" t="str">
        <f>IF(DY188="","",CONCATENATE(DY188,Names!$H$3,DZ188,Names!$J$3,EA188,Names!$L$3,EB188,Names!$N$3,EC188))</f>
        <v/>
      </c>
      <c r="EH188" t="str">
        <f>IFERROR(VLOOKUP($A188,TCS_C!$R$9:$U$10046,TCS_C!$S$5,FALSE),"")</f>
        <v/>
      </c>
      <c r="EI188" t="str">
        <f>IFERROR(VLOOKUP($A188,TCS_C!$R$9:$U$10046,TCS_C!$T$5,FALSE),"")</f>
        <v/>
      </c>
      <c r="EJ188" t="str">
        <f>IF(EH188="","",Names!$K$3)</f>
        <v/>
      </c>
      <c r="EK188" t="str">
        <f>IF(EH188="","",Names!$C$17)</f>
        <v/>
      </c>
      <c r="EL188" t="str">
        <f>IFERROR(VLOOKUP($A188,TCS_C!$R$9:$U$10046,TCS_C!$U$5,FALSE),"")</f>
        <v/>
      </c>
      <c r="EN188" s="224" t="str">
        <f>IF(EH188="","",CONCATENATE(EH188,Names!$H$3,EI188,Names!$J$3,EJ188,Names!$L$3,EK188,Names!$N$3,EL188))</f>
        <v/>
      </c>
      <c r="EQ188" t="str">
        <f>IFERROR(VLOOKUP($A188,Table!BT234:$BY$286,Table!$BU$3,FALSE),"")</f>
        <v/>
      </c>
      <c r="ER188" t="str">
        <f>IFERROR(VLOOKUP($A188,Table!BT234:$BY$286,Table!$BV$3,FALSE),"")</f>
        <v/>
      </c>
      <c r="ES188" t="str">
        <f>IF(EQ188="","",Names!$K$3)</f>
        <v/>
      </c>
      <c r="ET188" t="str">
        <f>IFERROR(VLOOKUP($A188,Table!BT234:$BY$286,Table!$BW$3,FALSE),"")</f>
        <v/>
      </c>
      <c r="EU188" t="str">
        <f>IFERROR(VLOOKUP($A188,Table!BT234:$BY$286,Table!$BX$3,FALSE),"")</f>
        <v/>
      </c>
      <c r="EW188" s="224" t="str">
        <f>IF(EQ188="","",CONCATENATE(EQ188,Names!$H$3,ER188,Names!$J$3,ES188,Names!$L$3,ET188,Names!$N$3,EU188))</f>
        <v/>
      </c>
      <c r="FB188" t="str">
        <f>IF(EZ188="","",Names!$K$3)</f>
        <v/>
      </c>
      <c r="FF188" s="224" t="str">
        <f>IF(EZ188="","",CONCATENATE(EZ188,Names!$H$3,FA188,Names!$J$3,FB188,Names!$L$3,FC188,Names!$N$3,FD188))</f>
        <v/>
      </c>
      <c r="FG188" s="1266" t="str">
        <f>IF(EZ188="","",CONCATENATE(FC188,Names!$N$3,FD188))</f>
        <v/>
      </c>
    </row>
    <row r="189" spans="1:163">
      <c r="A189" s="72">
        <v>186</v>
      </c>
      <c r="C189" t="str">
        <f>IFERROR(VLOOKUP($A189,Table!$AL$5:$AS$286,Table!$AM$3,FALSE),"")</f>
        <v/>
      </c>
      <c r="D189" t="str">
        <f>IFERROR(VLOOKUP($A189,Table!$AL$5:$AS$286,Table!$AN$3,FALSE),"")</f>
        <v/>
      </c>
      <c r="E189" t="str">
        <f>IF(C189="","",Names!$K$3)</f>
        <v/>
      </c>
      <c r="F189" t="str">
        <f>IF(C189="","",Names!$C$5)</f>
        <v/>
      </c>
      <c r="G189" t="str">
        <f>IFERROR(VLOOKUP($A189,Table!$AL$5:$AS$286,Table!$AO$3,FALSE),"")</f>
        <v/>
      </c>
      <c r="I189" s="224" t="str">
        <f>IF(C189="","",CONCATENATE(C189,Names!$H$3,D189,Names!$J$3,E189,Names!$L$3,F189,Names!$N$3,G189))</f>
        <v/>
      </c>
      <c r="L189" s="1170" t="str">
        <f>IFERROR(VLOOKUP($A189,Table!$AV$5:$BK$286,Table!$AW$3,FALSE),"")</f>
        <v/>
      </c>
      <c r="M189" s="1170" t="str">
        <f>IFERROR(VLOOKUP($A189,Table!$AV$5:$BK$286,Table!$AX$3,FALSE),"")</f>
        <v/>
      </c>
      <c r="N189" s="1170" t="str">
        <f>IF(L189="","",Names!$K$3)</f>
        <v/>
      </c>
      <c r="O189" s="1170" t="str">
        <f>IF(L189="","",Names!$C$9)</f>
        <v/>
      </c>
      <c r="P189" s="1170" t="str">
        <f>IFERROR(VLOOKUP($A189,Table!$AV$5:$BK$286,Table!$AY$3,FALSE),"")</f>
        <v/>
      </c>
      <c r="R189" s="224" t="str">
        <f>IF(L189="","",CONCATENATE(L189,Names!$H$3,M189,Names!$J$3,N189,Names!$L$3,O189,Names!$N$3,P189))</f>
        <v/>
      </c>
      <c r="U189" t="str">
        <f>IFERROR(VLOOKUP($A189,Table!$AV$5:$BI$286,Table!$AW$3,FALSE),"")</f>
        <v/>
      </c>
      <c r="V189" t="str">
        <f>IFERROR(VLOOKUP($A189,Table!$AV$5:$BI$286,Table!$AX$3,FALSE),"")</f>
        <v/>
      </c>
      <c r="W189" t="str">
        <f>IF(U189="","",Names!$K$3)</f>
        <v/>
      </c>
      <c r="X189" t="str">
        <f>IF(U189="","",Names!$C$6)</f>
        <v/>
      </c>
      <c r="Y189" t="str">
        <f>IFERROR(VLOOKUP($A189,Table!$AV$5:$BI$286,Table!$AY$3,FALSE),"")</f>
        <v/>
      </c>
      <c r="AA189" s="224" t="str">
        <f>IF(U189="","",CONCATENATE(U189,Names!$H$3,V189,Names!$J$3,W189,Names!$L$3,X189,Names!$N$3,Y189))</f>
        <v/>
      </c>
      <c r="AD189" t="str">
        <f>IFERROR(VLOOKUP($A189,Table!$AV$5:$BI$286,Table!$AW$3,FALSE),"")</f>
        <v/>
      </c>
      <c r="AE189" t="str">
        <f>IFERROR(VLOOKUP($A189,Table!$AV$5:$BI$286,Table!$AX$3,FALSE),"")</f>
        <v/>
      </c>
      <c r="AF189" t="str">
        <f>IF(AD189="","",Names!$K$3)</f>
        <v/>
      </c>
      <c r="AG189" t="str">
        <f>IF(AD189="","",Names!$C$7)</f>
        <v/>
      </c>
      <c r="AH189" t="str">
        <f>IFERROR(VLOOKUP($A189,Table!$AV$5:$BI$286,Table!$AY$3,FALSE),"")</f>
        <v/>
      </c>
      <c r="AJ189" s="224" t="str">
        <f>IF(AD189="","",CONCATENATE(AD189,Names!$H$3,AE189,Names!$J$3,AF189,Names!$L$3,AG189,Names!$N$3,AH189))</f>
        <v/>
      </c>
      <c r="AM189" t="str">
        <f>IFERROR(VLOOKUP($A189,Table!$AV$5:$BI$286,Table!$AW$3,FALSE),"")</f>
        <v/>
      </c>
      <c r="AN189" t="str">
        <f>IFERROR(VLOOKUP($A189,Table!$AV$5:$BI$286,Table!$AX$3,FALSE),"")</f>
        <v/>
      </c>
      <c r="AO189" t="str">
        <f>IF(AM189="","",Names!$K$3)</f>
        <v/>
      </c>
      <c r="AP189" t="str">
        <f>IF(AM189="","",Names!$C$8)</f>
        <v/>
      </c>
      <c r="AQ189" t="str">
        <f>IFERROR(VLOOKUP($A189,Table!$AV$5:$BI$286,Table!$AY$3,FALSE),"")</f>
        <v/>
      </c>
      <c r="AS189" s="224" t="str">
        <f>IF(AM189="","",CONCATENATE(AM189,Names!$H$3,AN189,Names!$J$3,AO189,Names!$L$3,AP189,Names!$N$3,AQ189))</f>
        <v/>
      </c>
      <c r="AV189" t="str">
        <f>IFERROR(VLOOKUP($A189,Table!$AL$5:$AS$286,Table!$AM$3,FALSE),"")</f>
        <v/>
      </c>
      <c r="AW189" t="str">
        <f>IFERROR(VLOOKUP($A189,Table!$AL$5:$AS$286,Table!$AN$3,FALSE),"")</f>
        <v/>
      </c>
      <c r="AX189" t="str">
        <f>IF(AV189="","",Names!$K$3)</f>
        <v/>
      </c>
      <c r="AY189" t="str">
        <f>IF(AV189="","",Names!$C$10)</f>
        <v/>
      </c>
      <c r="AZ189" t="str">
        <f>IFERROR(VLOOKUP($A189,Table!$AL$5:$AS$286,Table!$AQ$3,FALSE),"")</f>
        <v/>
      </c>
      <c r="BB189" s="224" t="str">
        <f>IF(AV189="","",CONCATENATE(AV189,Names!$H$3,AW189,Names!$J$3,AX189,Names!$L$3,AY189,Names!$N$3,AZ189))</f>
        <v/>
      </c>
      <c r="BE189" t="str">
        <f>IFERROR(VLOOKUP($A189,Table!$AV$5:$BI$286,Table!$AW$3,FALSE),"")</f>
        <v/>
      </c>
      <c r="BF189" t="str">
        <f>IFERROR(VLOOKUP($A189,Table!$AV$5:$BI$286,Table!$AX$3,FALSE),"")</f>
        <v/>
      </c>
      <c r="BG189" t="str">
        <f>IF(BE189="","",Names!$K$3)</f>
        <v/>
      </c>
      <c r="BH189" t="str">
        <f>IF(BE189="","",Names!$C$10)</f>
        <v/>
      </c>
      <c r="BI189" t="str">
        <f>IFERROR(VLOOKUP($A189,Table!$AV$5:$BI$286,Table!$BC$3,FALSE),"")</f>
        <v/>
      </c>
      <c r="BK189" s="224" t="str">
        <f>IF(BE189="","",CONCATENATE(BE189,Names!$H$3,BF189,Names!$J$3,BG189,Names!$L$3,BH189,Names!$N$3,BI189))</f>
        <v/>
      </c>
      <c r="BN189" t="str">
        <f>IFERROR(VLOOKUP($A189,Table!$AV$5:$BI$286,Table!$AW$3,FALSE),"")</f>
        <v/>
      </c>
      <c r="BO189" t="str">
        <f>IFERROR(VLOOKUP($A189,Table!$AV$5:$BI$286,Table!$AX$3,FALSE),"")</f>
        <v/>
      </c>
      <c r="BP189" t="str">
        <f>IF(BN189="","",Names!$K$3)</f>
        <v/>
      </c>
      <c r="BQ189" t="str">
        <f>IF(BN189="","",Names!$C$10)</f>
        <v/>
      </c>
      <c r="BR189" t="str">
        <f>IFERROR(VLOOKUP($A189,Table!$AV$5:$BI$286,Table!$BF$3,FALSE),"")</f>
        <v/>
      </c>
      <c r="BT189" s="224" t="str">
        <f>IF(BN189="","",CONCATENATE(BN189,Names!$H$3,BO189,Names!$J$3,BP189,Names!$L$3,BQ189,Names!$N$3,BR189))</f>
        <v/>
      </c>
      <c r="BW189" t="str">
        <f>IFERROR(VLOOKUP($A189,Table!$AL$5:$AS$286,Table!$AM$3,FALSE),"")</f>
        <v/>
      </c>
      <c r="BX189" t="str">
        <f>IFERROR(VLOOKUP($A189,Table!$AL$5:$AS$286,Table!$AN$3,FALSE),"")</f>
        <v/>
      </c>
      <c r="BY189" t="str">
        <f>IF(BW189="","",Names!$K$3)</f>
        <v/>
      </c>
      <c r="BZ189" t="str">
        <f>IF(BW189="","",Names!$C$11)</f>
        <v/>
      </c>
      <c r="CA189" t="str">
        <f>IFERROR(VLOOKUP($A189,Table!$AL$5:$AS$286,Table!$AQ$3,FALSE),"")</f>
        <v/>
      </c>
      <c r="CC189" s="224" t="str">
        <f>IF(BW189="","",CONCATENATE(BW189,Names!$H$3,BX189,Names!$J$3,BY189,Names!$L$3,BZ189,Names!$N$3,CA189))</f>
        <v/>
      </c>
      <c r="CF189" t="str">
        <f>IFERROR(VLOOKUP($A189,Table!$AV$5:$BI$286,Table!$AW$3,FALSE),"")</f>
        <v/>
      </c>
      <c r="CG189" t="str">
        <f>IFERROR(VLOOKUP($A189,Table!$AV$5:$BI$286,Table!$AX$3,FALSE),"")</f>
        <v/>
      </c>
      <c r="CH189" t="str">
        <f>IF(CF189="","",Names!$K$3)</f>
        <v/>
      </c>
      <c r="CI189" t="str">
        <f>IF(CF189="","",Names!$C$11)</f>
        <v/>
      </c>
      <c r="CJ189" t="str">
        <f>IFERROR(VLOOKUP($A189,Table!$AV$5:$BI$286,Table!$BC$3,FALSE),"")</f>
        <v/>
      </c>
      <c r="CL189" s="224" t="str">
        <f>IF(CF189="","",CONCATENATE(CF189,Names!$H$3,CG189,Names!$J$3,CH189,Names!$L$3,CI189,Names!$N$3,CJ189))</f>
        <v/>
      </c>
      <c r="CO189" t="str">
        <f>IFERROR(VLOOKUP($A189,Table!$AV$5:$BI$286,Table!$AW$3,FALSE),"")</f>
        <v/>
      </c>
      <c r="CP189" t="str">
        <f>IFERROR(VLOOKUP($A189,Table!$AV$5:$BI$286,Table!$AX$3,FALSE),"")</f>
        <v/>
      </c>
      <c r="CQ189" t="str">
        <f>IF(CO189="","",Names!$K$3)</f>
        <v/>
      </c>
      <c r="CR189" t="str">
        <f>IF(CO189="","",Names!$C$11)</f>
        <v/>
      </c>
      <c r="CS189" t="str">
        <f>IFERROR(VLOOKUP($A189,Table!$AV$5:$BI$286,Table!$BF$3,FALSE),"")</f>
        <v/>
      </c>
      <c r="CU189" s="224" t="str">
        <f>IF(CO189="","",CONCATENATE(CO189,Names!$H$3,CP189,Names!$J$3,CQ189,Names!$L$3,CR189,Names!$N$3,CS189))</f>
        <v/>
      </c>
      <c r="CX189" t="str">
        <f>IFERROR(VLOOKUP($A189,Table!$AV$5:$BI$286,Table!$AW$3,FALSE),"")</f>
        <v/>
      </c>
      <c r="CY189" t="str">
        <f>IFERROR(VLOOKUP($A189,Table!$AV$5:$BI$286,Table!$AX$3,FALSE),"")</f>
        <v/>
      </c>
      <c r="CZ189" t="str">
        <f>IF(CX189="","",Names!$K$3)</f>
        <v/>
      </c>
      <c r="DA189" t="str">
        <f>IF(CX189="","",Names!$C$12)</f>
        <v/>
      </c>
      <c r="DB189" t="str">
        <f>IFERROR(VLOOKUP($A189,Table!$AV$5:$BI$286,Table!$BC$3,FALSE),"")</f>
        <v/>
      </c>
      <c r="DD189" s="224" t="str">
        <f>IF(CX189="","",CONCATENATE(CX189,Names!$H$3,CY189,Names!$J$3,CZ189,Names!$L$3,DA189,Names!$N$3,DB189))</f>
        <v/>
      </c>
      <c r="DG189" t="str">
        <f>IFERROR(VLOOKUP($A189,Table!$AV$5:$BI$286,Table!$AW$3,FALSE),"")</f>
        <v/>
      </c>
      <c r="DH189" t="str">
        <f>IFERROR(VLOOKUP($A189,Table!$AV$5:$BI$286,Table!$AX$3,FALSE),"")</f>
        <v/>
      </c>
      <c r="DI189" t="str">
        <f>IF(DG189="","",Names!$K$3)</f>
        <v/>
      </c>
      <c r="DJ189" t="str">
        <f>IF(DG189="","",Names!$C$24)</f>
        <v/>
      </c>
      <c r="DK189" t="str">
        <f>IFERROR(VLOOKUP($A189,Table!$AV$5:$BI$286,Table!$AY$3,FALSE),"")</f>
        <v/>
      </c>
      <c r="DM189" s="224" t="str">
        <f>IF(DG189="","",CONCATENATE(DG189,Names!$H$3,DH189,Names!$J$3,DI189,Names!$L$3,DJ189,Names!$N$3,DK189))</f>
        <v/>
      </c>
      <c r="DP189" s="1170" t="str">
        <f>IFERROR(VLOOKUP($A189,Table!$DI$5:$DO$286,Table!$DJ$3,FALSE),"")</f>
        <v/>
      </c>
      <c r="DQ189" s="1170" t="str">
        <f>IFERROR(VLOOKUP($A189,Table!$DI$5:$DO$286,Table!$DK$3,FALSE),"")</f>
        <v/>
      </c>
      <c r="DR189" s="1170" t="str">
        <f>IF(DP189="","",Names!$K$3)</f>
        <v/>
      </c>
      <c r="DS189" s="1170" t="str">
        <f>IF(DP189="","",Names!$C$26)</f>
        <v/>
      </c>
      <c r="DT189" s="1170" t="str">
        <f>IFERROR(VLOOKUP($A189,Table!$DI$5:$DO$286,Table!$DM$3,FALSE),"")</f>
        <v/>
      </c>
      <c r="DV189" s="224" t="str">
        <f>IF(DP189="","",CONCATENATE(DP189,Names!$H$3,DQ189,Names!$J$3,DR189,Names!$L$3,DS189,Names!$N$3,DT189))</f>
        <v/>
      </c>
      <c r="DY189" s="1170" t="str">
        <f>IFERROR(VLOOKUP($A189,Table!$DI$5:$DO$286,Table!$DJ$3,FALSE),"")</f>
        <v/>
      </c>
      <c r="DZ189" s="1170" t="str">
        <f>IFERROR(VLOOKUP($A189,Table!$DI$5:$DO$286,Table!$DK$3,FALSE),"")</f>
        <v/>
      </c>
      <c r="EA189" s="1170" t="str">
        <f>IF(DY189="","",Names!$K$3)</f>
        <v/>
      </c>
      <c r="EB189" s="1170" t="str">
        <f>IF(DY189="","",Names!$C$25)</f>
        <v/>
      </c>
      <c r="EC189" s="1170" t="str">
        <f>IFERROR(VLOOKUP($A189,Table!$DI$5:$DO$286,Table!$DM$3,FALSE),"")</f>
        <v/>
      </c>
      <c r="EE189" s="224" t="str">
        <f>IF(DY189="","",CONCATENATE(DY189,Names!$H$3,DZ189,Names!$J$3,EA189,Names!$L$3,EB189,Names!$N$3,EC189))</f>
        <v/>
      </c>
      <c r="EH189" t="str">
        <f>IFERROR(VLOOKUP($A189,TCS_C!$R$9:$U$10046,TCS_C!$S$5,FALSE),"")</f>
        <v/>
      </c>
      <c r="EI189" t="str">
        <f>IFERROR(VLOOKUP($A189,TCS_C!$R$9:$U$10046,TCS_C!$T$5,FALSE),"")</f>
        <v/>
      </c>
      <c r="EJ189" t="str">
        <f>IF(EH189="","",Names!$K$3)</f>
        <v/>
      </c>
      <c r="EK189" t="str">
        <f>IF(EH189="","",Names!$C$17)</f>
        <v/>
      </c>
      <c r="EL189" t="str">
        <f>IFERROR(VLOOKUP($A189,TCS_C!$R$9:$U$10046,TCS_C!$U$5,FALSE),"")</f>
        <v/>
      </c>
      <c r="EN189" s="224" t="str">
        <f>IF(EH189="","",CONCATENATE(EH189,Names!$H$3,EI189,Names!$J$3,EJ189,Names!$L$3,EK189,Names!$N$3,EL189))</f>
        <v/>
      </c>
      <c r="EQ189" t="str">
        <f>IFERROR(VLOOKUP($A189,Table!BT235:$BY$286,Table!$BU$3,FALSE),"")</f>
        <v/>
      </c>
      <c r="ER189" t="str">
        <f>IFERROR(VLOOKUP($A189,Table!BT235:$BY$286,Table!$BV$3,FALSE),"")</f>
        <v/>
      </c>
      <c r="ES189" t="str">
        <f>IF(EQ189="","",Names!$K$3)</f>
        <v/>
      </c>
      <c r="ET189" t="str">
        <f>IFERROR(VLOOKUP($A189,Table!BT235:$BY$286,Table!$BW$3,FALSE),"")</f>
        <v/>
      </c>
      <c r="EU189" t="str">
        <f>IFERROR(VLOOKUP($A189,Table!BT235:$BY$286,Table!$BX$3,FALSE),"")</f>
        <v/>
      </c>
      <c r="EW189" s="224" t="str">
        <f>IF(EQ189="","",CONCATENATE(EQ189,Names!$H$3,ER189,Names!$J$3,ES189,Names!$L$3,ET189,Names!$N$3,EU189))</f>
        <v/>
      </c>
      <c r="FB189" t="str">
        <f>IF(EZ189="","",Names!$K$3)</f>
        <v/>
      </c>
      <c r="FF189" s="224" t="str">
        <f>IF(EZ189="","",CONCATENATE(EZ189,Names!$H$3,FA189,Names!$J$3,FB189,Names!$L$3,FC189,Names!$N$3,FD189))</f>
        <v/>
      </c>
      <c r="FG189" s="1266" t="str">
        <f>IF(EZ189="","",CONCATENATE(FC189,Names!$N$3,FD189))</f>
        <v/>
      </c>
    </row>
    <row r="190" spans="1:163">
      <c r="A190" s="72">
        <v>187</v>
      </c>
      <c r="C190" t="str">
        <f>IFERROR(VLOOKUP($A190,Table!$AL$5:$AS$286,Table!$AM$3,FALSE),"")</f>
        <v/>
      </c>
      <c r="D190" t="str">
        <f>IFERROR(VLOOKUP($A190,Table!$AL$5:$AS$286,Table!$AN$3,FALSE),"")</f>
        <v/>
      </c>
      <c r="E190" t="str">
        <f>IF(C190="","",Names!$K$3)</f>
        <v/>
      </c>
      <c r="F190" t="str">
        <f>IF(C190="","",Names!$C$5)</f>
        <v/>
      </c>
      <c r="G190" t="str">
        <f>IFERROR(VLOOKUP($A190,Table!$AL$5:$AS$286,Table!$AO$3,FALSE),"")</f>
        <v/>
      </c>
      <c r="I190" s="224" t="str">
        <f>IF(C190="","",CONCATENATE(C190,Names!$H$3,D190,Names!$J$3,E190,Names!$L$3,F190,Names!$N$3,G190))</f>
        <v/>
      </c>
      <c r="L190" s="1170" t="str">
        <f>IFERROR(VLOOKUP($A190,Table!$AV$5:$BK$286,Table!$AW$3,FALSE),"")</f>
        <v/>
      </c>
      <c r="M190" s="1170" t="str">
        <f>IFERROR(VLOOKUP($A190,Table!$AV$5:$BK$286,Table!$AX$3,FALSE),"")</f>
        <v/>
      </c>
      <c r="N190" s="1170" t="str">
        <f>IF(L190="","",Names!$K$3)</f>
        <v/>
      </c>
      <c r="O190" s="1170" t="str">
        <f>IF(L190="","",Names!$C$9)</f>
        <v/>
      </c>
      <c r="P190" s="1170" t="str">
        <f>IFERROR(VLOOKUP($A190,Table!$AV$5:$BK$286,Table!$AY$3,FALSE),"")</f>
        <v/>
      </c>
      <c r="R190" s="224" t="str">
        <f>IF(L190="","",CONCATENATE(L190,Names!$H$3,M190,Names!$J$3,N190,Names!$L$3,O190,Names!$N$3,P190))</f>
        <v/>
      </c>
      <c r="U190" t="str">
        <f>IFERROR(VLOOKUP($A190,Table!$AV$5:$BI$286,Table!$AW$3,FALSE),"")</f>
        <v/>
      </c>
      <c r="V190" t="str">
        <f>IFERROR(VLOOKUP($A190,Table!$AV$5:$BI$286,Table!$AX$3,FALSE),"")</f>
        <v/>
      </c>
      <c r="W190" t="str">
        <f>IF(U190="","",Names!$K$3)</f>
        <v/>
      </c>
      <c r="X190" t="str">
        <f>IF(U190="","",Names!$C$6)</f>
        <v/>
      </c>
      <c r="Y190" t="str">
        <f>IFERROR(VLOOKUP($A190,Table!$AV$5:$BI$286,Table!$AY$3,FALSE),"")</f>
        <v/>
      </c>
      <c r="AA190" s="224" t="str">
        <f>IF(U190="","",CONCATENATE(U190,Names!$H$3,V190,Names!$J$3,W190,Names!$L$3,X190,Names!$N$3,Y190))</f>
        <v/>
      </c>
      <c r="AD190" t="str">
        <f>IFERROR(VLOOKUP($A190,Table!$AV$5:$BI$286,Table!$AW$3,FALSE),"")</f>
        <v/>
      </c>
      <c r="AE190" t="str">
        <f>IFERROR(VLOOKUP($A190,Table!$AV$5:$BI$286,Table!$AX$3,FALSE),"")</f>
        <v/>
      </c>
      <c r="AF190" t="str">
        <f>IF(AD190="","",Names!$K$3)</f>
        <v/>
      </c>
      <c r="AG190" t="str">
        <f>IF(AD190="","",Names!$C$7)</f>
        <v/>
      </c>
      <c r="AH190" t="str">
        <f>IFERROR(VLOOKUP($A190,Table!$AV$5:$BI$286,Table!$AY$3,FALSE),"")</f>
        <v/>
      </c>
      <c r="AJ190" s="224" t="str">
        <f>IF(AD190="","",CONCATENATE(AD190,Names!$H$3,AE190,Names!$J$3,AF190,Names!$L$3,AG190,Names!$N$3,AH190))</f>
        <v/>
      </c>
      <c r="AM190" t="str">
        <f>IFERROR(VLOOKUP($A190,Table!$AV$5:$BI$286,Table!$AW$3,FALSE),"")</f>
        <v/>
      </c>
      <c r="AN190" t="str">
        <f>IFERROR(VLOOKUP($A190,Table!$AV$5:$BI$286,Table!$AX$3,FALSE),"")</f>
        <v/>
      </c>
      <c r="AO190" t="str">
        <f>IF(AM190="","",Names!$K$3)</f>
        <v/>
      </c>
      <c r="AP190" t="str">
        <f>IF(AM190="","",Names!$C$8)</f>
        <v/>
      </c>
      <c r="AQ190" t="str">
        <f>IFERROR(VLOOKUP($A190,Table!$AV$5:$BI$286,Table!$AY$3,FALSE),"")</f>
        <v/>
      </c>
      <c r="AS190" s="224" t="str">
        <f>IF(AM190="","",CONCATENATE(AM190,Names!$H$3,AN190,Names!$J$3,AO190,Names!$L$3,AP190,Names!$N$3,AQ190))</f>
        <v/>
      </c>
      <c r="AV190" t="str">
        <f>IFERROR(VLOOKUP($A190,Table!$AL$5:$AS$286,Table!$AM$3,FALSE),"")</f>
        <v/>
      </c>
      <c r="AW190" t="str">
        <f>IFERROR(VLOOKUP($A190,Table!$AL$5:$AS$286,Table!$AN$3,FALSE),"")</f>
        <v/>
      </c>
      <c r="AX190" t="str">
        <f>IF(AV190="","",Names!$K$3)</f>
        <v/>
      </c>
      <c r="AY190" t="str">
        <f>IF(AV190="","",Names!$C$10)</f>
        <v/>
      </c>
      <c r="AZ190" t="str">
        <f>IFERROR(VLOOKUP($A190,Table!$AL$5:$AS$286,Table!$AQ$3,FALSE),"")</f>
        <v/>
      </c>
      <c r="BB190" s="224" t="str">
        <f>IF(AV190="","",CONCATENATE(AV190,Names!$H$3,AW190,Names!$J$3,AX190,Names!$L$3,AY190,Names!$N$3,AZ190))</f>
        <v/>
      </c>
      <c r="BE190" t="str">
        <f>IFERROR(VLOOKUP($A190,Table!$AV$5:$BI$286,Table!$AW$3,FALSE),"")</f>
        <v/>
      </c>
      <c r="BF190" t="str">
        <f>IFERROR(VLOOKUP($A190,Table!$AV$5:$BI$286,Table!$AX$3,FALSE),"")</f>
        <v/>
      </c>
      <c r="BG190" t="str">
        <f>IF(BE190="","",Names!$K$3)</f>
        <v/>
      </c>
      <c r="BH190" t="str">
        <f>IF(BE190="","",Names!$C$10)</f>
        <v/>
      </c>
      <c r="BI190" t="str">
        <f>IFERROR(VLOOKUP($A190,Table!$AV$5:$BI$286,Table!$BC$3,FALSE),"")</f>
        <v/>
      </c>
      <c r="BK190" s="224" t="str">
        <f>IF(BE190="","",CONCATENATE(BE190,Names!$H$3,BF190,Names!$J$3,BG190,Names!$L$3,BH190,Names!$N$3,BI190))</f>
        <v/>
      </c>
      <c r="BN190" t="str">
        <f>IFERROR(VLOOKUP($A190,Table!$AV$5:$BI$286,Table!$AW$3,FALSE),"")</f>
        <v/>
      </c>
      <c r="BO190" t="str">
        <f>IFERROR(VLOOKUP($A190,Table!$AV$5:$BI$286,Table!$AX$3,FALSE),"")</f>
        <v/>
      </c>
      <c r="BP190" t="str">
        <f>IF(BN190="","",Names!$K$3)</f>
        <v/>
      </c>
      <c r="BQ190" t="str">
        <f>IF(BN190="","",Names!$C$10)</f>
        <v/>
      </c>
      <c r="BR190" t="str">
        <f>IFERROR(VLOOKUP($A190,Table!$AV$5:$BI$286,Table!$BF$3,FALSE),"")</f>
        <v/>
      </c>
      <c r="BT190" s="224" t="str">
        <f>IF(BN190="","",CONCATENATE(BN190,Names!$H$3,BO190,Names!$J$3,BP190,Names!$L$3,BQ190,Names!$N$3,BR190))</f>
        <v/>
      </c>
      <c r="BW190" t="str">
        <f>IFERROR(VLOOKUP($A190,Table!$AL$5:$AS$286,Table!$AM$3,FALSE),"")</f>
        <v/>
      </c>
      <c r="BX190" t="str">
        <f>IFERROR(VLOOKUP($A190,Table!$AL$5:$AS$286,Table!$AN$3,FALSE),"")</f>
        <v/>
      </c>
      <c r="BY190" t="str">
        <f>IF(BW190="","",Names!$K$3)</f>
        <v/>
      </c>
      <c r="BZ190" t="str">
        <f>IF(BW190="","",Names!$C$11)</f>
        <v/>
      </c>
      <c r="CA190" t="str">
        <f>IFERROR(VLOOKUP($A190,Table!$AL$5:$AS$286,Table!$AQ$3,FALSE),"")</f>
        <v/>
      </c>
      <c r="CC190" s="224" t="str">
        <f>IF(BW190="","",CONCATENATE(BW190,Names!$H$3,BX190,Names!$J$3,BY190,Names!$L$3,BZ190,Names!$N$3,CA190))</f>
        <v/>
      </c>
      <c r="CF190" t="str">
        <f>IFERROR(VLOOKUP($A190,Table!$AV$5:$BI$286,Table!$AW$3,FALSE),"")</f>
        <v/>
      </c>
      <c r="CG190" t="str">
        <f>IFERROR(VLOOKUP($A190,Table!$AV$5:$BI$286,Table!$AX$3,FALSE),"")</f>
        <v/>
      </c>
      <c r="CH190" t="str">
        <f>IF(CF190="","",Names!$K$3)</f>
        <v/>
      </c>
      <c r="CI190" t="str">
        <f>IF(CF190="","",Names!$C$11)</f>
        <v/>
      </c>
      <c r="CJ190" t="str">
        <f>IFERROR(VLOOKUP($A190,Table!$AV$5:$BI$286,Table!$BC$3,FALSE),"")</f>
        <v/>
      </c>
      <c r="CL190" s="224" t="str">
        <f>IF(CF190="","",CONCATENATE(CF190,Names!$H$3,CG190,Names!$J$3,CH190,Names!$L$3,CI190,Names!$N$3,CJ190))</f>
        <v/>
      </c>
      <c r="CO190" t="str">
        <f>IFERROR(VLOOKUP($A190,Table!$AV$5:$BI$286,Table!$AW$3,FALSE),"")</f>
        <v/>
      </c>
      <c r="CP190" t="str">
        <f>IFERROR(VLOOKUP($A190,Table!$AV$5:$BI$286,Table!$AX$3,FALSE),"")</f>
        <v/>
      </c>
      <c r="CQ190" t="str">
        <f>IF(CO190="","",Names!$K$3)</f>
        <v/>
      </c>
      <c r="CR190" t="str">
        <f>IF(CO190="","",Names!$C$11)</f>
        <v/>
      </c>
      <c r="CS190" t="str">
        <f>IFERROR(VLOOKUP($A190,Table!$AV$5:$BI$286,Table!$BF$3,FALSE),"")</f>
        <v/>
      </c>
      <c r="CU190" s="224" t="str">
        <f>IF(CO190="","",CONCATENATE(CO190,Names!$H$3,CP190,Names!$J$3,CQ190,Names!$L$3,CR190,Names!$N$3,CS190))</f>
        <v/>
      </c>
      <c r="CX190" t="str">
        <f>IFERROR(VLOOKUP($A190,Table!$AV$5:$BI$286,Table!$AW$3,FALSE),"")</f>
        <v/>
      </c>
      <c r="CY190" t="str">
        <f>IFERROR(VLOOKUP($A190,Table!$AV$5:$BI$286,Table!$AX$3,FALSE),"")</f>
        <v/>
      </c>
      <c r="CZ190" t="str">
        <f>IF(CX190="","",Names!$K$3)</f>
        <v/>
      </c>
      <c r="DA190" t="str">
        <f>IF(CX190="","",Names!$C$12)</f>
        <v/>
      </c>
      <c r="DB190" t="str">
        <f>IFERROR(VLOOKUP($A190,Table!$AV$5:$BI$286,Table!$BC$3,FALSE),"")</f>
        <v/>
      </c>
      <c r="DD190" s="224" t="str">
        <f>IF(CX190="","",CONCATENATE(CX190,Names!$H$3,CY190,Names!$J$3,CZ190,Names!$L$3,DA190,Names!$N$3,DB190))</f>
        <v/>
      </c>
      <c r="DG190" t="str">
        <f>IFERROR(VLOOKUP($A190,Table!$AV$5:$BI$286,Table!$AW$3,FALSE),"")</f>
        <v/>
      </c>
      <c r="DH190" t="str">
        <f>IFERROR(VLOOKUP($A190,Table!$AV$5:$BI$286,Table!$AX$3,FALSE),"")</f>
        <v/>
      </c>
      <c r="DI190" t="str">
        <f>IF(DG190="","",Names!$K$3)</f>
        <v/>
      </c>
      <c r="DJ190" t="str">
        <f>IF(DG190="","",Names!$C$24)</f>
        <v/>
      </c>
      <c r="DK190" t="str">
        <f>IFERROR(VLOOKUP($A190,Table!$AV$5:$BI$286,Table!$AY$3,FALSE),"")</f>
        <v/>
      </c>
      <c r="DM190" s="224" t="str">
        <f>IF(DG190="","",CONCATENATE(DG190,Names!$H$3,DH190,Names!$J$3,DI190,Names!$L$3,DJ190,Names!$N$3,DK190))</f>
        <v/>
      </c>
      <c r="DP190" s="1170" t="str">
        <f>IFERROR(VLOOKUP($A190,Table!$DI$5:$DO$286,Table!$DJ$3,FALSE),"")</f>
        <v/>
      </c>
      <c r="DQ190" s="1170" t="str">
        <f>IFERROR(VLOOKUP($A190,Table!$DI$5:$DO$286,Table!$DK$3,FALSE),"")</f>
        <v/>
      </c>
      <c r="DR190" s="1170" t="str">
        <f>IF(DP190="","",Names!$K$3)</f>
        <v/>
      </c>
      <c r="DS190" s="1170" t="str">
        <f>IF(DP190="","",Names!$C$26)</f>
        <v/>
      </c>
      <c r="DT190" s="1170" t="str">
        <f>IFERROR(VLOOKUP($A190,Table!$DI$5:$DO$286,Table!$DM$3,FALSE),"")</f>
        <v/>
      </c>
      <c r="DV190" s="224" t="str">
        <f>IF(DP190="","",CONCATENATE(DP190,Names!$H$3,DQ190,Names!$J$3,DR190,Names!$L$3,DS190,Names!$N$3,DT190))</f>
        <v/>
      </c>
      <c r="DY190" s="1170" t="str">
        <f>IFERROR(VLOOKUP($A190,Table!$DI$5:$DO$286,Table!$DJ$3,FALSE),"")</f>
        <v/>
      </c>
      <c r="DZ190" s="1170" t="str">
        <f>IFERROR(VLOOKUP($A190,Table!$DI$5:$DO$286,Table!$DK$3,FALSE),"")</f>
        <v/>
      </c>
      <c r="EA190" s="1170" t="str">
        <f>IF(DY190="","",Names!$K$3)</f>
        <v/>
      </c>
      <c r="EB190" s="1170" t="str">
        <f>IF(DY190="","",Names!$C$25)</f>
        <v/>
      </c>
      <c r="EC190" s="1170" t="str">
        <f>IFERROR(VLOOKUP($A190,Table!$DI$5:$DO$286,Table!$DM$3,FALSE),"")</f>
        <v/>
      </c>
      <c r="EE190" s="224" t="str">
        <f>IF(DY190="","",CONCATENATE(DY190,Names!$H$3,DZ190,Names!$J$3,EA190,Names!$L$3,EB190,Names!$N$3,EC190))</f>
        <v/>
      </c>
      <c r="EH190" t="str">
        <f>IFERROR(VLOOKUP($A190,TCS_C!$R$9:$U$10046,TCS_C!$S$5,FALSE),"")</f>
        <v/>
      </c>
      <c r="EI190" t="str">
        <f>IFERROR(VLOOKUP($A190,TCS_C!$R$9:$U$10046,TCS_C!$T$5,FALSE),"")</f>
        <v/>
      </c>
      <c r="EJ190" t="str">
        <f>IF(EH190="","",Names!$K$3)</f>
        <v/>
      </c>
      <c r="EK190" t="str">
        <f>IF(EH190="","",Names!$C$17)</f>
        <v/>
      </c>
      <c r="EL190" t="str">
        <f>IFERROR(VLOOKUP($A190,TCS_C!$R$9:$U$10046,TCS_C!$U$5,FALSE),"")</f>
        <v/>
      </c>
      <c r="EN190" s="224" t="str">
        <f>IF(EH190="","",CONCATENATE(EH190,Names!$H$3,EI190,Names!$J$3,EJ190,Names!$L$3,EK190,Names!$N$3,EL190))</f>
        <v/>
      </c>
      <c r="EQ190" t="str">
        <f>IFERROR(VLOOKUP($A190,Table!BT236:$BY$286,Table!$BU$3,FALSE),"")</f>
        <v/>
      </c>
      <c r="ER190" t="str">
        <f>IFERROR(VLOOKUP($A190,Table!BT236:$BY$286,Table!$BV$3,FALSE),"")</f>
        <v/>
      </c>
      <c r="ES190" t="str">
        <f>IF(EQ190="","",Names!$K$3)</f>
        <v/>
      </c>
      <c r="ET190" t="str">
        <f>IFERROR(VLOOKUP($A190,Table!BT236:$BY$286,Table!$BW$3,FALSE),"")</f>
        <v/>
      </c>
      <c r="EU190" t="str">
        <f>IFERROR(VLOOKUP($A190,Table!BT236:$BY$286,Table!$BX$3,FALSE),"")</f>
        <v/>
      </c>
      <c r="EW190" s="224" t="str">
        <f>IF(EQ190="","",CONCATENATE(EQ190,Names!$H$3,ER190,Names!$J$3,ES190,Names!$L$3,ET190,Names!$N$3,EU190))</f>
        <v/>
      </c>
      <c r="FB190" t="str">
        <f>IF(EZ190="","",Names!$K$3)</f>
        <v/>
      </c>
      <c r="FF190" s="224" t="str">
        <f>IF(EZ190="","",CONCATENATE(EZ190,Names!$H$3,FA190,Names!$J$3,FB190,Names!$L$3,FC190,Names!$N$3,FD190))</f>
        <v/>
      </c>
      <c r="FG190" s="1266" t="str">
        <f>IF(EZ190="","",CONCATENATE(FC190,Names!$N$3,FD190))</f>
        <v/>
      </c>
    </row>
    <row r="191" spans="1:163">
      <c r="A191" s="72">
        <v>188</v>
      </c>
      <c r="C191" t="str">
        <f>IFERROR(VLOOKUP($A191,Table!$AL$5:$AS$286,Table!$AM$3,FALSE),"")</f>
        <v/>
      </c>
      <c r="D191" t="str">
        <f>IFERROR(VLOOKUP($A191,Table!$AL$5:$AS$286,Table!$AN$3,FALSE),"")</f>
        <v/>
      </c>
      <c r="E191" t="str">
        <f>IF(C191="","",Names!$K$3)</f>
        <v/>
      </c>
      <c r="F191" t="str">
        <f>IF(C191="","",Names!$C$5)</f>
        <v/>
      </c>
      <c r="G191" t="str">
        <f>IFERROR(VLOOKUP($A191,Table!$AL$5:$AS$286,Table!$AO$3,FALSE),"")</f>
        <v/>
      </c>
      <c r="I191" s="224" t="str">
        <f>IF(C191="","",CONCATENATE(C191,Names!$H$3,D191,Names!$J$3,E191,Names!$L$3,F191,Names!$N$3,G191))</f>
        <v/>
      </c>
      <c r="L191" s="1170" t="str">
        <f>IFERROR(VLOOKUP($A191,Table!$AV$5:$BK$286,Table!$AW$3,FALSE),"")</f>
        <v/>
      </c>
      <c r="M191" s="1170" t="str">
        <f>IFERROR(VLOOKUP($A191,Table!$AV$5:$BK$286,Table!$AX$3,FALSE),"")</f>
        <v/>
      </c>
      <c r="N191" s="1170" t="str">
        <f>IF(L191="","",Names!$K$3)</f>
        <v/>
      </c>
      <c r="O191" s="1170" t="str">
        <f>IF(L191="","",Names!$C$9)</f>
        <v/>
      </c>
      <c r="P191" s="1170" t="str">
        <f>IFERROR(VLOOKUP($A191,Table!$AV$5:$BK$286,Table!$AY$3,FALSE),"")</f>
        <v/>
      </c>
      <c r="R191" s="224" t="str">
        <f>IF(L191="","",CONCATENATE(L191,Names!$H$3,M191,Names!$J$3,N191,Names!$L$3,O191,Names!$N$3,P191))</f>
        <v/>
      </c>
      <c r="U191" t="str">
        <f>IFERROR(VLOOKUP($A191,Table!$AV$5:$BI$286,Table!$AW$3,FALSE),"")</f>
        <v/>
      </c>
      <c r="V191" t="str">
        <f>IFERROR(VLOOKUP($A191,Table!$AV$5:$BI$286,Table!$AX$3,FALSE),"")</f>
        <v/>
      </c>
      <c r="W191" t="str">
        <f>IF(U191="","",Names!$K$3)</f>
        <v/>
      </c>
      <c r="X191" t="str">
        <f>IF(U191="","",Names!$C$6)</f>
        <v/>
      </c>
      <c r="Y191" t="str">
        <f>IFERROR(VLOOKUP($A191,Table!$AV$5:$BI$286,Table!$AY$3,FALSE),"")</f>
        <v/>
      </c>
      <c r="AA191" s="224" t="str">
        <f>IF(U191="","",CONCATENATE(U191,Names!$H$3,V191,Names!$J$3,W191,Names!$L$3,X191,Names!$N$3,Y191))</f>
        <v/>
      </c>
      <c r="AD191" t="str">
        <f>IFERROR(VLOOKUP($A191,Table!$AV$5:$BI$286,Table!$AW$3,FALSE),"")</f>
        <v/>
      </c>
      <c r="AE191" t="str">
        <f>IFERROR(VLOOKUP($A191,Table!$AV$5:$BI$286,Table!$AX$3,FALSE),"")</f>
        <v/>
      </c>
      <c r="AF191" t="str">
        <f>IF(AD191="","",Names!$K$3)</f>
        <v/>
      </c>
      <c r="AG191" t="str">
        <f>IF(AD191="","",Names!$C$7)</f>
        <v/>
      </c>
      <c r="AH191" t="str">
        <f>IFERROR(VLOOKUP($A191,Table!$AV$5:$BI$286,Table!$AY$3,FALSE),"")</f>
        <v/>
      </c>
      <c r="AJ191" s="224" t="str">
        <f>IF(AD191="","",CONCATENATE(AD191,Names!$H$3,AE191,Names!$J$3,AF191,Names!$L$3,AG191,Names!$N$3,AH191))</f>
        <v/>
      </c>
      <c r="AM191" t="str">
        <f>IFERROR(VLOOKUP($A191,Table!$AV$5:$BI$286,Table!$AW$3,FALSE),"")</f>
        <v/>
      </c>
      <c r="AN191" t="str">
        <f>IFERROR(VLOOKUP($A191,Table!$AV$5:$BI$286,Table!$AX$3,FALSE),"")</f>
        <v/>
      </c>
      <c r="AO191" t="str">
        <f>IF(AM191="","",Names!$K$3)</f>
        <v/>
      </c>
      <c r="AP191" t="str">
        <f>IF(AM191="","",Names!$C$8)</f>
        <v/>
      </c>
      <c r="AQ191" t="str">
        <f>IFERROR(VLOOKUP($A191,Table!$AV$5:$BI$286,Table!$AY$3,FALSE),"")</f>
        <v/>
      </c>
      <c r="AS191" s="224" t="str">
        <f>IF(AM191="","",CONCATENATE(AM191,Names!$H$3,AN191,Names!$J$3,AO191,Names!$L$3,AP191,Names!$N$3,AQ191))</f>
        <v/>
      </c>
      <c r="AV191" t="str">
        <f>IFERROR(VLOOKUP($A191,Table!$AL$5:$AS$286,Table!$AM$3,FALSE),"")</f>
        <v/>
      </c>
      <c r="AW191" t="str">
        <f>IFERROR(VLOOKUP($A191,Table!$AL$5:$AS$286,Table!$AN$3,FALSE),"")</f>
        <v/>
      </c>
      <c r="AX191" t="str">
        <f>IF(AV191="","",Names!$K$3)</f>
        <v/>
      </c>
      <c r="AY191" t="str">
        <f>IF(AV191="","",Names!$C$10)</f>
        <v/>
      </c>
      <c r="AZ191" t="str">
        <f>IFERROR(VLOOKUP($A191,Table!$AL$5:$AS$286,Table!$AQ$3,FALSE),"")</f>
        <v/>
      </c>
      <c r="BB191" s="224" t="str">
        <f>IF(AV191="","",CONCATENATE(AV191,Names!$H$3,AW191,Names!$J$3,AX191,Names!$L$3,AY191,Names!$N$3,AZ191))</f>
        <v/>
      </c>
      <c r="BE191" t="str">
        <f>IFERROR(VLOOKUP($A191,Table!$AV$5:$BI$286,Table!$AW$3,FALSE),"")</f>
        <v/>
      </c>
      <c r="BF191" t="str">
        <f>IFERROR(VLOOKUP($A191,Table!$AV$5:$BI$286,Table!$AX$3,FALSE),"")</f>
        <v/>
      </c>
      <c r="BG191" t="str">
        <f>IF(BE191="","",Names!$K$3)</f>
        <v/>
      </c>
      <c r="BH191" t="str">
        <f>IF(BE191="","",Names!$C$10)</f>
        <v/>
      </c>
      <c r="BI191" t="str">
        <f>IFERROR(VLOOKUP($A191,Table!$AV$5:$BI$286,Table!$BC$3,FALSE),"")</f>
        <v/>
      </c>
      <c r="BK191" s="224" t="str">
        <f>IF(BE191="","",CONCATENATE(BE191,Names!$H$3,BF191,Names!$J$3,BG191,Names!$L$3,BH191,Names!$N$3,BI191))</f>
        <v/>
      </c>
      <c r="BN191" t="str">
        <f>IFERROR(VLOOKUP($A191,Table!$AV$5:$BI$286,Table!$AW$3,FALSE),"")</f>
        <v/>
      </c>
      <c r="BO191" t="str">
        <f>IFERROR(VLOOKUP($A191,Table!$AV$5:$BI$286,Table!$AX$3,FALSE),"")</f>
        <v/>
      </c>
      <c r="BP191" t="str">
        <f>IF(BN191="","",Names!$K$3)</f>
        <v/>
      </c>
      <c r="BQ191" t="str">
        <f>IF(BN191="","",Names!$C$10)</f>
        <v/>
      </c>
      <c r="BR191" t="str">
        <f>IFERROR(VLOOKUP($A191,Table!$AV$5:$BI$286,Table!$BF$3,FALSE),"")</f>
        <v/>
      </c>
      <c r="BT191" s="224" t="str">
        <f>IF(BN191="","",CONCATENATE(BN191,Names!$H$3,BO191,Names!$J$3,BP191,Names!$L$3,BQ191,Names!$N$3,BR191))</f>
        <v/>
      </c>
      <c r="BW191" t="str">
        <f>IFERROR(VLOOKUP($A191,Table!$AL$5:$AS$286,Table!$AM$3,FALSE),"")</f>
        <v/>
      </c>
      <c r="BX191" t="str">
        <f>IFERROR(VLOOKUP($A191,Table!$AL$5:$AS$286,Table!$AN$3,FALSE),"")</f>
        <v/>
      </c>
      <c r="BY191" t="str">
        <f>IF(BW191="","",Names!$K$3)</f>
        <v/>
      </c>
      <c r="BZ191" t="str">
        <f>IF(BW191="","",Names!$C$11)</f>
        <v/>
      </c>
      <c r="CA191" t="str">
        <f>IFERROR(VLOOKUP($A191,Table!$AL$5:$AS$286,Table!$AQ$3,FALSE),"")</f>
        <v/>
      </c>
      <c r="CC191" s="224" t="str">
        <f>IF(BW191="","",CONCATENATE(BW191,Names!$H$3,BX191,Names!$J$3,BY191,Names!$L$3,BZ191,Names!$N$3,CA191))</f>
        <v/>
      </c>
      <c r="CF191" t="str">
        <f>IFERROR(VLOOKUP($A191,Table!$AV$5:$BI$286,Table!$AW$3,FALSE),"")</f>
        <v/>
      </c>
      <c r="CG191" t="str">
        <f>IFERROR(VLOOKUP($A191,Table!$AV$5:$BI$286,Table!$AX$3,FALSE),"")</f>
        <v/>
      </c>
      <c r="CH191" t="str">
        <f>IF(CF191="","",Names!$K$3)</f>
        <v/>
      </c>
      <c r="CI191" t="str">
        <f>IF(CF191="","",Names!$C$11)</f>
        <v/>
      </c>
      <c r="CJ191" t="str">
        <f>IFERROR(VLOOKUP($A191,Table!$AV$5:$BI$286,Table!$BC$3,FALSE),"")</f>
        <v/>
      </c>
      <c r="CL191" s="224" t="str">
        <f>IF(CF191="","",CONCATENATE(CF191,Names!$H$3,CG191,Names!$J$3,CH191,Names!$L$3,CI191,Names!$N$3,CJ191))</f>
        <v/>
      </c>
      <c r="CO191" t="str">
        <f>IFERROR(VLOOKUP($A191,Table!$AV$5:$BI$286,Table!$AW$3,FALSE),"")</f>
        <v/>
      </c>
      <c r="CP191" t="str">
        <f>IFERROR(VLOOKUP($A191,Table!$AV$5:$BI$286,Table!$AX$3,FALSE),"")</f>
        <v/>
      </c>
      <c r="CQ191" t="str">
        <f>IF(CO191="","",Names!$K$3)</f>
        <v/>
      </c>
      <c r="CR191" t="str">
        <f>IF(CO191="","",Names!$C$11)</f>
        <v/>
      </c>
      <c r="CS191" t="str">
        <f>IFERROR(VLOOKUP($A191,Table!$AV$5:$BI$286,Table!$BF$3,FALSE),"")</f>
        <v/>
      </c>
      <c r="CU191" s="224" t="str">
        <f>IF(CO191="","",CONCATENATE(CO191,Names!$H$3,CP191,Names!$J$3,CQ191,Names!$L$3,CR191,Names!$N$3,CS191))</f>
        <v/>
      </c>
      <c r="CX191" t="str">
        <f>IFERROR(VLOOKUP($A191,Table!$AV$5:$BI$286,Table!$AW$3,FALSE),"")</f>
        <v/>
      </c>
      <c r="CY191" t="str">
        <f>IFERROR(VLOOKUP($A191,Table!$AV$5:$BI$286,Table!$AX$3,FALSE),"")</f>
        <v/>
      </c>
      <c r="CZ191" t="str">
        <f>IF(CX191="","",Names!$K$3)</f>
        <v/>
      </c>
      <c r="DA191" t="str">
        <f>IF(CX191="","",Names!$C$12)</f>
        <v/>
      </c>
      <c r="DB191" t="str">
        <f>IFERROR(VLOOKUP($A191,Table!$AV$5:$BI$286,Table!$BC$3,FALSE),"")</f>
        <v/>
      </c>
      <c r="DD191" s="224" t="str">
        <f>IF(CX191="","",CONCATENATE(CX191,Names!$H$3,CY191,Names!$J$3,CZ191,Names!$L$3,DA191,Names!$N$3,DB191))</f>
        <v/>
      </c>
      <c r="DG191" t="str">
        <f>IFERROR(VLOOKUP($A191,Table!$AV$5:$BI$286,Table!$AW$3,FALSE),"")</f>
        <v/>
      </c>
      <c r="DH191" t="str">
        <f>IFERROR(VLOOKUP($A191,Table!$AV$5:$BI$286,Table!$AX$3,FALSE),"")</f>
        <v/>
      </c>
      <c r="DI191" t="str">
        <f>IF(DG191="","",Names!$K$3)</f>
        <v/>
      </c>
      <c r="DJ191" t="str">
        <f>IF(DG191="","",Names!$C$24)</f>
        <v/>
      </c>
      <c r="DK191" t="str">
        <f>IFERROR(VLOOKUP($A191,Table!$AV$5:$BI$286,Table!$AY$3,FALSE),"")</f>
        <v/>
      </c>
      <c r="DM191" s="224" t="str">
        <f>IF(DG191="","",CONCATENATE(DG191,Names!$H$3,DH191,Names!$J$3,DI191,Names!$L$3,DJ191,Names!$N$3,DK191))</f>
        <v/>
      </c>
      <c r="DP191" s="1170" t="str">
        <f>IFERROR(VLOOKUP($A191,Table!$DI$5:$DO$286,Table!$DJ$3,FALSE),"")</f>
        <v/>
      </c>
      <c r="DQ191" s="1170" t="str">
        <f>IFERROR(VLOOKUP($A191,Table!$DI$5:$DO$286,Table!$DK$3,FALSE),"")</f>
        <v/>
      </c>
      <c r="DR191" s="1170" t="str">
        <f>IF(DP191="","",Names!$K$3)</f>
        <v/>
      </c>
      <c r="DS191" s="1170" t="str">
        <f>IF(DP191="","",Names!$C$26)</f>
        <v/>
      </c>
      <c r="DT191" s="1170" t="str">
        <f>IFERROR(VLOOKUP($A191,Table!$DI$5:$DO$286,Table!$DM$3,FALSE),"")</f>
        <v/>
      </c>
      <c r="DV191" s="224" t="str">
        <f>IF(DP191="","",CONCATENATE(DP191,Names!$H$3,DQ191,Names!$J$3,DR191,Names!$L$3,DS191,Names!$N$3,DT191))</f>
        <v/>
      </c>
      <c r="DY191" s="1170" t="str">
        <f>IFERROR(VLOOKUP($A191,Table!$DI$5:$DO$286,Table!$DJ$3,FALSE),"")</f>
        <v/>
      </c>
      <c r="DZ191" s="1170" t="str">
        <f>IFERROR(VLOOKUP($A191,Table!$DI$5:$DO$286,Table!$DK$3,FALSE),"")</f>
        <v/>
      </c>
      <c r="EA191" s="1170" t="str">
        <f>IF(DY191="","",Names!$K$3)</f>
        <v/>
      </c>
      <c r="EB191" s="1170" t="str">
        <f>IF(DY191="","",Names!$C$25)</f>
        <v/>
      </c>
      <c r="EC191" s="1170" t="str">
        <f>IFERROR(VLOOKUP($A191,Table!$DI$5:$DO$286,Table!$DM$3,FALSE),"")</f>
        <v/>
      </c>
      <c r="EE191" s="224" t="str">
        <f>IF(DY191="","",CONCATENATE(DY191,Names!$H$3,DZ191,Names!$J$3,EA191,Names!$L$3,EB191,Names!$N$3,EC191))</f>
        <v/>
      </c>
      <c r="EH191" t="str">
        <f>IFERROR(VLOOKUP($A191,TCS_C!$R$9:$U$10046,TCS_C!$S$5,FALSE),"")</f>
        <v/>
      </c>
      <c r="EI191" t="str">
        <f>IFERROR(VLOOKUP($A191,TCS_C!$R$9:$U$10046,TCS_C!$T$5,FALSE),"")</f>
        <v/>
      </c>
      <c r="EJ191" t="str">
        <f>IF(EH191="","",Names!$K$3)</f>
        <v/>
      </c>
      <c r="EK191" t="str">
        <f>IF(EH191="","",Names!$C$17)</f>
        <v/>
      </c>
      <c r="EL191" t="str">
        <f>IFERROR(VLOOKUP($A191,TCS_C!$R$9:$U$10046,TCS_C!$U$5,FALSE),"")</f>
        <v/>
      </c>
      <c r="EN191" s="224" t="str">
        <f>IF(EH191="","",CONCATENATE(EH191,Names!$H$3,EI191,Names!$J$3,EJ191,Names!$L$3,EK191,Names!$N$3,EL191))</f>
        <v/>
      </c>
      <c r="EQ191" t="str">
        <f>IFERROR(VLOOKUP($A191,Table!BT237:$BY$286,Table!$BU$3,FALSE),"")</f>
        <v/>
      </c>
      <c r="ER191" t="str">
        <f>IFERROR(VLOOKUP($A191,Table!BT237:$BY$286,Table!$BV$3,FALSE),"")</f>
        <v/>
      </c>
      <c r="ES191" t="str">
        <f>IF(EQ191="","",Names!$K$3)</f>
        <v/>
      </c>
      <c r="ET191" t="str">
        <f>IFERROR(VLOOKUP($A191,Table!BT237:$BY$286,Table!$BW$3,FALSE),"")</f>
        <v/>
      </c>
      <c r="EU191" t="str">
        <f>IFERROR(VLOOKUP($A191,Table!BT237:$BY$286,Table!$BX$3,FALSE),"")</f>
        <v/>
      </c>
      <c r="EW191" s="224" t="str">
        <f>IF(EQ191="","",CONCATENATE(EQ191,Names!$H$3,ER191,Names!$J$3,ES191,Names!$L$3,ET191,Names!$N$3,EU191))</f>
        <v/>
      </c>
      <c r="FB191" t="str">
        <f>IF(EZ191="","",Names!$K$3)</f>
        <v/>
      </c>
      <c r="FF191" s="224" t="str">
        <f>IF(EZ191="","",CONCATENATE(EZ191,Names!$H$3,FA191,Names!$J$3,FB191,Names!$L$3,FC191,Names!$N$3,FD191))</f>
        <v/>
      </c>
      <c r="FG191" s="1266" t="str">
        <f>IF(EZ191="","",CONCATENATE(FC191,Names!$N$3,FD191))</f>
        <v/>
      </c>
    </row>
    <row r="192" spans="1:163">
      <c r="A192" s="72">
        <v>189</v>
      </c>
      <c r="C192" t="str">
        <f>IFERROR(VLOOKUP($A192,Table!$AL$5:$AS$286,Table!$AM$3,FALSE),"")</f>
        <v/>
      </c>
      <c r="D192" t="str">
        <f>IFERROR(VLOOKUP($A192,Table!$AL$5:$AS$286,Table!$AN$3,FALSE),"")</f>
        <v/>
      </c>
      <c r="E192" t="str">
        <f>IF(C192="","",Names!$K$3)</f>
        <v/>
      </c>
      <c r="F192" t="str">
        <f>IF(C192="","",Names!$C$5)</f>
        <v/>
      </c>
      <c r="G192" t="str">
        <f>IFERROR(VLOOKUP($A192,Table!$AL$5:$AS$286,Table!$AO$3,FALSE),"")</f>
        <v/>
      </c>
      <c r="I192" s="224" t="str">
        <f>IF(C192="","",CONCATENATE(C192,Names!$H$3,D192,Names!$J$3,E192,Names!$L$3,F192,Names!$N$3,G192))</f>
        <v/>
      </c>
      <c r="L192" s="1170" t="str">
        <f>IFERROR(VLOOKUP($A192,Table!$AV$5:$BK$286,Table!$AW$3,FALSE),"")</f>
        <v/>
      </c>
      <c r="M192" s="1170" t="str">
        <f>IFERROR(VLOOKUP($A192,Table!$AV$5:$BK$286,Table!$AX$3,FALSE),"")</f>
        <v/>
      </c>
      <c r="N192" s="1170" t="str">
        <f>IF(L192="","",Names!$K$3)</f>
        <v/>
      </c>
      <c r="O192" s="1170" t="str">
        <f>IF(L192="","",Names!$C$9)</f>
        <v/>
      </c>
      <c r="P192" s="1170" t="str">
        <f>IFERROR(VLOOKUP($A192,Table!$AV$5:$BK$286,Table!$AY$3,FALSE),"")</f>
        <v/>
      </c>
      <c r="R192" s="224" t="str">
        <f>IF(L192="","",CONCATENATE(L192,Names!$H$3,M192,Names!$J$3,N192,Names!$L$3,O192,Names!$N$3,P192))</f>
        <v/>
      </c>
      <c r="U192" t="str">
        <f>IFERROR(VLOOKUP($A192,Table!$AV$5:$BI$286,Table!$AW$3,FALSE),"")</f>
        <v/>
      </c>
      <c r="V192" t="str">
        <f>IFERROR(VLOOKUP($A192,Table!$AV$5:$BI$286,Table!$AX$3,FALSE),"")</f>
        <v/>
      </c>
      <c r="W192" t="str">
        <f>IF(U192="","",Names!$K$3)</f>
        <v/>
      </c>
      <c r="X192" t="str">
        <f>IF(U192="","",Names!$C$6)</f>
        <v/>
      </c>
      <c r="Y192" t="str">
        <f>IFERROR(VLOOKUP($A192,Table!$AV$5:$BI$286,Table!$AY$3,FALSE),"")</f>
        <v/>
      </c>
      <c r="AA192" s="224" t="str">
        <f>IF(U192="","",CONCATENATE(U192,Names!$H$3,V192,Names!$J$3,W192,Names!$L$3,X192,Names!$N$3,Y192))</f>
        <v/>
      </c>
      <c r="AD192" t="str">
        <f>IFERROR(VLOOKUP($A192,Table!$AV$5:$BI$286,Table!$AW$3,FALSE),"")</f>
        <v/>
      </c>
      <c r="AE192" t="str">
        <f>IFERROR(VLOOKUP($A192,Table!$AV$5:$BI$286,Table!$AX$3,FALSE),"")</f>
        <v/>
      </c>
      <c r="AF192" t="str">
        <f>IF(AD192="","",Names!$K$3)</f>
        <v/>
      </c>
      <c r="AG192" t="str">
        <f>IF(AD192="","",Names!$C$7)</f>
        <v/>
      </c>
      <c r="AH192" t="str">
        <f>IFERROR(VLOOKUP($A192,Table!$AV$5:$BI$286,Table!$AY$3,FALSE),"")</f>
        <v/>
      </c>
      <c r="AJ192" s="224" t="str">
        <f>IF(AD192="","",CONCATENATE(AD192,Names!$H$3,AE192,Names!$J$3,AF192,Names!$L$3,AG192,Names!$N$3,AH192))</f>
        <v/>
      </c>
      <c r="AM192" t="str">
        <f>IFERROR(VLOOKUP($A192,Table!$AV$5:$BI$286,Table!$AW$3,FALSE),"")</f>
        <v/>
      </c>
      <c r="AN192" t="str">
        <f>IFERROR(VLOOKUP($A192,Table!$AV$5:$BI$286,Table!$AX$3,FALSE),"")</f>
        <v/>
      </c>
      <c r="AO192" t="str">
        <f>IF(AM192="","",Names!$K$3)</f>
        <v/>
      </c>
      <c r="AP192" t="str">
        <f>IF(AM192="","",Names!$C$8)</f>
        <v/>
      </c>
      <c r="AQ192" t="str">
        <f>IFERROR(VLOOKUP($A192,Table!$AV$5:$BI$286,Table!$AY$3,FALSE),"")</f>
        <v/>
      </c>
      <c r="AS192" s="224" t="str">
        <f>IF(AM192="","",CONCATENATE(AM192,Names!$H$3,AN192,Names!$J$3,AO192,Names!$L$3,AP192,Names!$N$3,AQ192))</f>
        <v/>
      </c>
      <c r="AV192" t="str">
        <f>IFERROR(VLOOKUP($A192,Table!$AL$5:$AS$286,Table!$AM$3,FALSE),"")</f>
        <v/>
      </c>
      <c r="AW192" t="str">
        <f>IFERROR(VLOOKUP($A192,Table!$AL$5:$AS$286,Table!$AN$3,FALSE),"")</f>
        <v/>
      </c>
      <c r="AX192" t="str">
        <f>IF(AV192="","",Names!$K$3)</f>
        <v/>
      </c>
      <c r="AY192" t="str">
        <f>IF(AV192="","",Names!$C$10)</f>
        <v/>
      </c>
      <c r="AZ192" t="str">
        <f>IFERROR(VLOOKUP($A192,Table!$AL$5:$AS$286,Table!$AQ$3,FALSE),"")</f>
        <v/>
      </c>
      <c r="BB192" s="224" t="str">
        <f>IF(AV192="","",CONCATENATE(AV192,Names!$H$3,AW192,Names!$J$3,AX192,Names!$L$3,AY192,Names!$N$3,AZ192))</f>
        <v/>
      </c>
      <c r="BE192" t="str">
        <f>IFERROR(VLOOKUP($A192,Table!$AV$5:$BI$286,Table!$AW$3,FALSE),"")</f>
        <v/>
      </c>
      <c r="BF192" t="str">
        <f>IFERROR(VLOOKUP($A192,Table!$AV$5:$BI$286,Table!$AX$3,FALSE),"")</f>
        <v/>
      </c>
      <c r="BG192" t="str">
        <f>IF(BE192="","",Names!$K$3)</f>
        <v/>
      </c>
      <c r="BH192" t="str">
        <f>IF(BE192="","",Names!$C$10)</f>
        <v/>
      </c>
      <c r="BI192" t="str">
        <f>IFERROR(VLOOKUP($A192,Table!$AV$5:$BI$286,Table!$BC$3,FALSE),"")</f>
        <v/>
      </c>
      <c r="BK192" s="224" t="str">
        <f>IF(BE192="","",CONCATENATE(BE192,Names!$H$3,BF192,Names!$J$3,BG192,Names!$L$3,BH192,Names!$N$3,BI192))</f>
        <v/>
      </c>
      <c r="BN192" t="str">
        <f>IFERROR(VLOOKUP($A192,Table!$AV$5:$BI$286,Table!$AW$3,FALSE),"")</f>
        <v/>
      </c>
      <c r="BO192" t="str">
        <f>IFERROR(VLOOKUP($A192,Table!$AV$5:$BI$286,Table!$AX$3,FALSE),"")</f>
        <v/>
      </c>
      <c r="BP192" t="str">
        <f>IF(BN192="","",Names!$K$3)</f>
        <v/>
      </c>
      <c r="BQ192" t="str">
        <f>IF(BN192="","",Names!$C$10)</f>
        <v/>
      </c>
      <c r="BR192" t="str">
        <f>IFERROR(VLOOKUP($A192,Table!$AV$5:$BI$286,Table!$BF$3,FALSE),"")</f>
        <v/>
      </c>
      <c r="BT192" s="224" t="str">
        <f>IF(BN192="","",CONCATENATE(BN192,Names!$H$3,BO192,Names!$J$3,BP192,Names!$L$3,BQ192,Names!$N$3,BR192))</f>
        <v/>
      </c>
      <c r="BW192" t="str">
        <f>IFERROR(VLOOKUP($A192,Table!$AL$5:$AS$286,Table!$AM$3,FALSE),"")</f>
        <v/>
      </c>
      <c r="BX192" t="str">
        <f>IFERROR(VLOOKUP($A192,Table!$AL$5:$AS$286,Table!$AN$3,FALSE),"")</f>
        <v/>
      </c>
      <c r="BY192" t="str">
        <f>IF(BW192="","",Names!$K$3)</f>
        <v/>
      </c>
      <c r="BZ192" t="str">
        <f>IF(BW192="","",Names!$C$11)</f>
        <v/>
      </c>
      <c r="CA192" t="str">
        <f>IFERROR(VLOOKUP($A192,Table!$AL$5:$AS$286,Table!$AQ$3,FALSE),"")</f>
        <v/>
      </c>
      <c r="CC192" s="224" t="str">
        <f>IF(BW192="","",CONCATENATE(BW192,Names!$H$3,BX192,Names!$J$3,BY192,Names!$L$3,BZ192,Names!$N$3,CA192))</f>
        <v/>
      </c>
      <c r="CF192" t="str">
        <f>IFERROR(VLOOKUP($A192,Table!$AV$5:$BI$286,Table!$AW$3,FALSE),"")</f>
        <v/>
      </c>
      <c r="CG192" t="str">
        <f>IFERROR(VLOOKUP($A192,Table!$AV$5:$BI$286,Table!$AX$3,FALSE),"")</f>
        <v/>
      </c>
      <c r="CH192" t="str">
        <f>IF(CF192="","",Names!$K$3)</f>
        <v/>
      </c>
      <c r="CI192" t="str">
        <f>IF(CF192="","",Names!$C$11)</f>
        <v/>
      </c>
      <c r="CJ192" t="str">
        <f>IFERROR(VLOOKUP($A192,Table!$AV$5:$BI$286,Table!$BC$3,FALSE),"")</f>
        <v/>
      </c>
      <c r="CL192" s="224" t="str">
        <f>IF(CF192="","",CONCATENATE(CF192,Names!$H$3,CG192,Names!$J$3,CH192,Names!$L$3,CI192,Names!$N$3,CJ192))</f>
        <v/>
      </c>
      <c r="CO192" t="str">
        <f>IFERROR(VLOOKUP($A192,Table!$AV$5:$BI$286,Table!$AW$3,FALSE),"")</f>
        <v/>
      </c>
      <c r="CP192" t="str">
        <f>IFERROR(VLOOKUP($A192,Table!$AV$5:$BI$286,Table!$AX$3,FALSE),"")</f>
        <v/>
      </c>
      <c r="CQ192" t="str">
        <f>IF(CO192="","",Names!$K$3)</f>
        <v/>
      </c>
      <c r="CR192" t="str">
        <f>IF(CO192="","",Names!$C$11)</f>
        <v/>
      </c>
      <c r="CS192" t="str">
        <f>IFERROR(VLOOKUP($A192,Table!$AV$5:$BI$286,Table!$BF$3,FALSE),"")</f>
        <v/>
      </c>
      <c r="CU192" s="224" t="str">
        <f>IF(CO192="","",CONCATENATE(CO192,Names!$H$3,CP192,Names!$J$3,CQ192,Names!$L$3,CR192,Names!$N$3,CS192))</f>
        <v/>
      </c>
      <c r="CX192" t="str">
        <f>IFERROR(VLOOKUP($A192,Table!$AV$5:$BI$286,Table!$AW$3,FALSE),"")</f>
        <v/>
      </c>
      <c r="CY192" t="str">
        <f>IFERROR(VLOOKUP($A192,Table!$AV$5:$BI$286,Table!$AX$3,FALSE),"")</f>
        <v/>
      </c>
      <c r="CZ192" t="str">
        <f>IF(CX192="","",Names!$K$3)</f>
        <v/>
      </c>
      <c r="DA192" t="str">
        <f>IF(CX192="","",Names!$C$12)</f>
        <v/>
      </c>
      <c r="DB192" t="str">
        <f>IFERROR(VLOOKUP($A192,Table!$AV$5:$BI$286,Table!$BC$3,FALSE),"")</f>
        <v/>
      </c>
      <c r="DD192" s="224" t="str">
        <f>IF(CX192="","",CONCATENATE(CX192,Names!$H$3,CY192,Names!$J$3,CZ192,Names!$L$3,DA192,Names!$N$3,DB192))</f>
        <v/>
      </c>
      <c r="DG192" t="str">
        <f>IFERROR(VLOOKUP($A192,Table!$AV$5:$BI$286,Table!$AW$3,FALSE),"")</f>
        <v/>
      </c>
      <c r="DH192" t="str">
        <f>IFERROR(VLOOKUP($A192,Table!$AV$5:$BI$286,Table!$AX$3,FALSE),"")</f>
        <v/>
      </c>
      <c r="DI192" t="str">
        <f>IF(DG192="","",Names!$K$3)</f>
        <v/>
      </c>
      <c r="DJ192" t="str">
        <f>IF(DG192="","",Names!$C$24)</f>
        <v/>
      </c>
      <c r="DK192" t="str">
        <f>IFERROR(VLOOKUP($A192,Table!$AV$5:$BI$286,Table!$AY$3,FALSE),"")</f>
        <v/>
      </c>
      <c r="DM192" s="224" t="str">
        <f>IF(DG192="","",CONCATENATE(DG192,Names!$H$3,DH192,Names!$J$3,DI192,Names!$L$3,DJ192,Names!$N$3,DK192))</f>
        <v/>
      </c>
      <c r="DP192" s="1170" t="str">
        <f>IFERROR(VLOOKUP($A192,Table!$DI$5:$DO$286,Table!$DJ$3,FALSE),"")</f>
        <v/>
      </c>
      <c r="DQ192" s="1170" t="str">
        <f>IFERROR(VLOOKUP($A192,Table!$DI$5:$DO$286,Table!$DK$3,FALSE),"")</f>
        <v/>
      </c>
      <c r="DR192" s="1170" t="str">
        <f>IF(DP192="","",Names!$K$3)</f>
        <v/>
      </c>
      <c r="DS192" s="1170" t="str">
        <f>IF(DP192="","",Names!$C$26)</f>
        <v/>
      </c>
      <c r="DT192" s="1170" t="str">
        <f>IFERROR(VLOOKUP($A192,Table!$DI$5:$DO$286,Table!$DM$3,FALSE),"")</f>
        <v/>
      </c>
      <c r="DV192" s="224" t="str">
        <f>IF(DP192="","",CONCATENATE(DP192,Names!$H$3,DQ192,Names!$J$3,DR192,Names!$L$3,DS192,Names!$N$3,DT192))</f>
        <v/>
      </c>
      <c r="DY192" s="1170" t="str">
        <f>IFERROR(VLOOKUP($A192,Table!$DI$5:$DO$286,Table!$DJ$3,FALSE),"")</f>
        <v/>
      </c>
      <c r="DZ192" s="1170" t="str">
        <f>IFERROR(VLOOKUP($A192,Table!$DI$5:$DO$286,Table!$DK$3,FALSE),"")</f>
        <v/>
      </c>
      <c r="EA192" s="1170" t="str">
        <f>IF(DY192="","",Names!$K$3)</f>
        <v/>
      </c>
      <c r="EB192" s="1170" t="str">
        <f>IF(DY192="","",Names!$C$25)</f>
        <v/>
      </c>
      <c r="EC192" s="1170" t="str">
        <f>IFERROR(VLOOKUP($A192,Table!$DI$5:$DO$286,Table!$DM$3,FALSE),"")</f>
        <v/>
      </c>
      <c r="EE192" s="224" t="str">
        <f>IF(DY192="","",CONCATENATE(DY192,Names!$H$3,DZ192,Names!$J$3,EA192,Names!$L$3,EB192,Names!$N$3,EC192))</f>
        <v/>
      </c>
      <c r="EH192" t="str">
        <f>IFERROR(VLOOKUP($A192,TCS_C!$R$9:$U$10046,TCS_C!$S$5,FALSE),"")</f>
        <v/>
      </c>
      <c r="EI192" t="str">
        <f>IFERROR(VLOOKUP($A192,TCS_C!$R$9:$U$10046,TCS_C!$T$5,FALSE),"")</f>
        <v/>
      </c>
      <c r="EJ192" t="str">
        <f>IF(EH192="","",Names!$K$3)</f>
        <v/>
      </c>
      <c r="EK192" t="str">
        <f>IF(EH192="","",Names!$C$17)</f>
        <v/>
      </c>
      <c r="EL192" t="str">
        <f>IFERROR(VLOOKUP($A192,TCS_C!$R$9:$U$10046,TCS_C!$U$5,FALSE),"")</f>
        <v/>
      </c>
      <c r="EN192" s="224" t="str">
        <f>IF(EH192="","",CONCATENATE(EH192,Names!$H$3,EI192,Names!$J$3,EJ192,Names!$L$3,EK192,Names!$N$3,EL192))</f>
        <v/>
      </c>
      <c r="EQ192" t="str">
        <f>IFERROR(VLOOKUP($A192,Table!BT238:$BY$286,Table!$BU$3,FALSE),"")</f>
        <v/>
      </c>
      <c r="ER192" t="str">
        <f>IFERROR(VLOOKUP($A192,Table!BT238:$BY$286,Table!$BV$3,FALSE),"")</f>
        <v/>
      </c>
      <c r="ES192" t="str">
        <f>IF(EQ192="","",Names!$K$3)</f>
        <v/>
      </c>
      <c r="ET192" t="str">
        <f>IFERROR(VLOOKUP($A192,Table!BT238:$BY$286,Table!$BW$3,FALSE),"")</f>
        <v/>
      </c>
      <c r="EU192" t="str">
        <f>IFERROR(VLOOKUP($A192,Table!BT238:$BY$286,Table!$BX$3,FALSE),"")</f>
        <v/>
      </c>
      <c r="EW192" s="224" t="str">
        <f>IF(EQ192="","",CONCATENATE(EQ192,Names!$H$3,ER192,Names!$J$3,ES192,Names!$L$3,ET192,Names!$N$3,EU192))</f>
        <v/>
      </c>
      <c r="FB192" t="str">
        <f>IF(EZ192="","",Names!$K$3)</f>
        <v/>
      </c>
      <c r="FF192" s="224" t="str">
        <f>IF(EZ192="","",CONCATENATE(EZ192,Names!$H$3,FA192,Names!$J$3,FB192,Names!$L$3,FC192,Names!$N$3,FD192))</f>
        <v/>
      </c>
      <c r="FG192" s="1266" t="str">
        <f>IF(EZ192="","",CONCATENATE(FC192,Names!$N$3,FD192))</f>
        <v/>
      </c>
    </row>
    <row r="193" spans="1:163">
      <c r="A193" s="72">
        <v>190</v>
      </c>
      <c r="C193" t="str">
        <f>IFERROR(VLOOKUP($A193,Table!$AL$5:$AS$286,Table!$AM$3,FALSE),"")</f>
        <v/>
      </c>
      <c r="D193" t="str">
        <f>IFERROR(VLOOKUP($A193,Table!$AL$5:$AS$286,Table!$AN$3,FALSE),"")</f>
        <v/>
      </c>
      <c r="E193" t="str">
        <f>IF(C193="","",Names!$K$3)</f>
        <v/>
      </c>
      <c r="F193" t="str">
        <f>IF(C193="","",Names!$C$5)</f>
        <v/>
      </c>
      <c r="G193" t="str">
        <f>IFERROR(VLOOKUP($A193,Table!$AL$5:$AS$286,Table!$AO$3,FALSE),"")</f>
        <v/>
      </c>
      <c r="I193" s="224" t="str">
        <f>IF(C193="","",CONCATENATE(C193,Names!$H$3,D193,Names!$J$3,E193,Names!$L$3,F193,Names!$N$3,G193))</f>
        <v/>
      </c>
      <c r="L193" s="1170" t="str">
        <f>IFERROR(VLOOKUP($A193,Table!$AV$5:$BK$286,Table!$AW$3,FALSE),"")</f>
        <v/>
      </c>
      <c r="M193" s="1170" t="str">
        <f>IFERROR(VLOOKUP($A193,Table!$AV$5:$BK$286,Table!$AX$3,FALSE),"")</f>
        <v/>
      </c>
      <c r="N193" s="1170" t="str">
        <f>IF(L193="","",Names!$K$3)</f>
        <v/>
      </c>
      <c r="O193" s="1170" t="str">
        <f>IF(L193="","",Names!$C$9)</f>
        <v/>
      </c>
      <c r="P193" s="1170" t="str">
        <f>IFERROR(VLOOKUP($A193,Table!$AV$5:$BK$286,Table!$AY$3,FALSE),"")</f>
        <v/>
      </c>
      <c r="R193" s="224" t="str">
        <f>IF(L193="","",CONCATENATE(L193,Names!$H$3,M193,Names!$J$3,N193,Names!$L$3,O193,Names!$N$3,P193))</f>
        <v/>
      </c>
      <c r="U193" t="str">
        <f>IFERROR(VLOOKUP($A193,Table!$AV$5:$BI$286,Table!$AW$3,FALSE),"")</f>
        <v/>
      </c>
      <c r="V193" t="str">
        <f>IFERROR(VLOOKUP($A193,Table!$AV$5:$BI$286,Table!$AX$3,FALSE),"")</f>
        <v/>
      </c>
      <c r="W193" t="str">
        <f>IF(U193="","",Names!$K$3)</f>
        <v/>
      </c>
      <c r="X193" t="str">
        <f>IF(U193="","",Names!$C$6)</f>
        <v/>
      </c>
      <c r="Y193" t="str">
        <f>IFERROR(VLOOKUP($A193,Table!$AV$5:$BI$286,Table!$AY$3,FALSE),"")</f>
        <v/>
      </c>
      <c r="AA193" s="224" t="str">
        <f>IF(U193="","",CONCATENATE(U193,Names!$H$3,V193,Names!$J$3,W193,Names!$L$3,X193,Names!$N$3,Y193))</f>
        <v/>
      </c>
      <c r="AD193" t="str">
        <f>IFERROR(VLOOKUP($A193,Table!$AV$5:$BI$286,Table!$AW$3,FALSE),"")</f>
        <v/>
      </c>
      <c r="AE193" t="str">
        <f>IFERROR(VLOOKUP($A193,Table!$AV$5:$BI$286,Table!$AX$3,FALSE),"")</f>
        <v/>
      </c>
      <c r="AF193" t="str">
        <f>IF(AD193="","",Names!$K$3)</f>
        <v/>
      </c>
      <c r="AG193" t="str">
        <f>IF(AD193="","",Names!$C$7)</f>
        <v/>
      </c>
      <c r="AH193" t="str">
        <f>IFERROR(VLOOKUP($A193,Table!$AV$5:$BI$286,Table!$AY$3,FALSE),"")</f>
        <v/>
      </c>
      <c r="AJ193" s="224" t="str">
        <f>IF(AD193="","",CONCATENATE(AD193,Names!$H$3,AE193,Names!$J$3,AF193,Names!$L$3,AG193,Names!$N$3,AH193))</f>
        <v/>
      </c>
      <c r="AM193" t="str">
        <f>IFERROR(VLOOKUP($A193,Table!$AV$5:$BI$286,Table!$AW$3,FALSE),"")</f>
        <v/>
      </c>
      <c r="AN193" t="str">
        <f>IFERROR(VLOOKUP($A193,Table!$AV$5:$BI$286,Table!$AX$3,FALSE),"")</f>
        <v/>
      </c>
      <c r="AO193" t="str">
        <f>IF(AM193="","",Names!$K$3)</f>
        <v/>
      </c>
      <c r="AP193" t="str">
        <f>IF(AM193="","",Names!$C$8)</f>
        <v/>
      </c>
      <c r="AQ193" t="str">
        <f>IFERROR(VLOOKUP($A193,Table!$AV$5:$BI$286,Table!$AY$3,FALSE),"")</f>
        <v/>
      </c>
      <c r="AS193" s="224" t="str">
        <f>IF(AM193="","",CONCATENATE(AM193,Names!$H$3,AN193,Names!$J$3,AO193,Names!$L$3,AP193,Names!$N$3,AQ193))</f>
        <v/>
      </c>
      <c r="AV193" t="str">
        <f>IFERROR(VLOOKUP($A193,Table!$AL$5:$AS$286,Table!$AM$3,FALSE),"")</f>
        <v/>
      </c>
      <c r="AW193" t="str">
        <f>IFERROR(VLOOKUP($A193,Table!$AL$5:$AS$286,Table!$AN$3,FALSE),"")</f>
        <v/>
      </c>
      <c r="AX193" t="str">
        <f>IF(AV193="","",Names!$K$3)</f>
        <v/>
      </c>
      <c r="AY193" t="str">
        <f>IF(AV193="","",Names!$C$10)</f>
        <v/>
      </c>
      <c r="AZ193" t="str">
        <f>IFERROR(VLOOKUP($A193,Table!$AL$5:$AS$286,Table!$AQ$3,FALSE),"")</f>
        <v/>
      </c>
      <c r="BB193" s="224" t="str">
        <f>IF(AV193="","",CONCATENATE(AV193,Names!$H$3,AW193,Names!$J$3,AX193,Names!$L$3,AY193,Names!$N$3,AZ193))</f>
        <v/>
      </c>
      <c r="BE193" t="str">
        <f>IFERROR(VLOOKUP($A193,Table!$AV$5:$BI$286,Table!$AW$3,FALSE),"")</f>
        <v/>
      </c>
      <c r="BF193" t="str">
        <f>IFERROR(VLOOKUP($A193,Table!$AV$5:$BI$286,Table!$AX$3,FALSE),"")</f>
        <v/>
      </c>
      <c r="BG193" t="str">
        <f>IF(BE193="","",Names!$K$3)</f>
        <v/>
      </c>
      <c r="BH193" t="str">
        <f>IF(BE193="","",Names!$C$10)</f>
        <v/>
      </c>
      <c r="BI193" t="str">
        <f>IFERROR(VLOOKUP($A193,Table!$AV$5:$BI$286,Table!$BC$3,FALSE),"")</f>
        <v/>
      </c>
      <c r="BK193" s="224" t="str">
        <f>IF(BE193="","",CONCATENATE(BE193,Names!$H$3,BF193,Names!$J$3,BG193,Names!$L$3,BH193,Names!$N$3,BI193))</f>
        <v/>
      </c>
      <c r="BN193" t="str">
        <f>IFERROR(VLOOKUP($A193,Table!$AV$5:$BI$286,Table!$AW$3,FALSE),"")</f>
        <v/>
      </c>
      <c r="BO193" t="str">
        <f>IFERROR(VLOOKUP($A193,Table!$AV$5:$BI$286,Table!$AX$3,FALSE),"")</f>
        <v/>
      </c>
      <c r="BP193" t="str">
        <f>IF(BN193="","",Names!$K$3)</f>
        <v/>
      </c>
      <c r="BQ193" t="str">
        <f>IF(BN193="","",Names!$C$10)</f>
        <v/>
      </c>
      <c r="BR193" t="str">
        <f>IFERROR(VLOOKUP($A193,Table!$AV$5:$BI$286,Table!$BF$3,FALSE),"")</f>
        <v/>
      </c>
      <c r="BT193" s="224" t="str">
        <f>IF(BN193="","",CONCATENATE(BN193,Names!$H$3,BO193,Names!$J$3,BP193,Names!$L$3,BQ193,Names!$N$3,BR193))</f>
        <v/>
      </c>
      <c r="BW193" t="str">
        <f>IFERROR(VLOOKUP($A193,Table!$AL$5:$AS$286,Table!$AM$3,FALSE),"")</f>
        <v/>
      </c>
      <c r="BX193" t="str">
        <f>IFERROR(VLOOKUP($A193,Table!$AL$5:$AS$286,Table!$AN$3,FALSE),"")</f>
        <v/>
      </c>
      <c r="BY193" t="str">
        <f>IF(BW193="","",Names!$K$3)</f>
        <v/>
      </c>
      <c r="BZ193" t="str">
        <f>IF(BW193="","",Names!$C$11)</f>
        <v/>
      </c>
      <c r="CA193" t="str">
        <f>IFERROR(VLOOKUP($A193,Table!$AL$5:$AS$286,Table!$AQ$3,FALSE),"")</f>
        <v/>
      </c>
      <c r="CC193" s="224" t="str">
        <f>IF(BW193="","",CONCATENATE(BW193,Names!$H$3,BX193,Names!$J$3,BY193,Names!$L$3,BZ193,Names!$N$3,CA193))</f>
        <v/>
      </c>
      <c r="CF193" t="str">
        <f>IFERROR(VLOOKUP($A193,Table!$AV$5:$BI$286,Table!$AW$3,FALSE),"")</f>
        <v/>
      </c>
      <c r="CG193" t="str">
        <f>IFERROR(VLOOKUP($A193,Table!$AV$5:$BI$286,Table!$AX$3,FALSE),"")</f>
        <v/>
      </c>
      <c r="CH193" t="str">
        <f>IF(CF193="","",Names!$K$3)</f>
        <v/>
      </c>
      <c r="CI193" t="str">
        <f>IF(CF193="","",Names!$C$11)</f>
        <v/>
      </c>
      <c r="CJ193" t="str">
        <f>IFERROR(VLOOKUP($A193,Table!$AV$5:$BI$286,Table!$BC$3,FALSE),"")</f>
        <v/>
      </c>
      <c r="CL193" s="224" t="str">
        <f>IF(CF193="","",CONCATENATE(CF193,Names!$H$3,CG193,Names!$J$3,CH193,Names!$L$3,CI193,Names!$N$3,CJ193))</f>
        <v/>
      </c>
      <c r="CO193" t="str">
        <f>IFERROR(VLOOKUP($A193,Table!$AV$5:$BI$286,Table!$AW$3,FALSE),"")</f>
        <v/>
      </c>
      <c r="CP193" t="str">
        <f>IFERROR(VLOOKUP($A193,Table!$AV$5:$BI$286,Table!$AX$3,FALSE),"")</f>
        <v/>
      </c>
      <c r="CQ193" t="str">
        <f>IF(CO193="","",Names!$K$3)</f>
        <v/>
      </c>
      <c r="CR193" t="str">
        <f>IF(CO193="","",Names!$C$11)</f>
        <v/>
      </c>
      <c r="CS193" t="str">
        <f>IFERROR(VLOOKUP($A193,Table!$AV$5:$BI$286,Table!$BF$3,FALSE),"")</f>
        <v/>
      </c>
      <c r="CU193" s="224" t="str">
        <f>IF(CO193="","",CONCATENATE(CO193,Names!$H$3,CP193,Names!$J$3,CQ193,Names!$L$3,CR193,Names!$N$3,CS193))</f>
        <v/>
      </c>
      <c r="CX193" t="str">
        <f>IFERROR(VLOOKUP($A193,Table!$AV$5:$BI$286,Table!$AW$3,FALSE),"")</f>
        <v/>
      </c>
      <c r="CY193" t="str">
        <f>IFERROR(VLOOKUP($A193,Table!$AV$5:$BI$286,Table!$AX$3,FALSE),"")</f>
        <v/>
      </c>
      <c r="CZ193" t="str">
        <f>IF(CX193="","",Names!$K$3)</f>
        <v/>
      </c>
      <c r="DA193" t="str">
        <f>IF(CX193="","",Names!$C$12)</f>
        <v/>
      </c>
      <c r="DB193" t="str">
        <f>IFERROR(VLOOKUP($A193,Table!$AV$5:$BI$286,Table!$BC$3,FALSE),"")</f>
        <v/>
      </c>
      <c r="DD193" s="224" t="str">
        <f>IF(CX193="","",CONCATENATE(CX193,Names!$H$3,CY193,Names!$J$3,CZ193,Names!$L$3,DA193,Names!$N$3,DB193))</f>
        <v/>
      </c>
      <c r="DG193" t="str">
        <f>IFERROR(VLOOKUP($A193,Table!$AV$5:$BI$286,Table!$AW$3,FALSE),"")</f>
        <v/>
      </c>
      <c r="DH193" t="str">
        <f>IFERROR(VLOOKUP($A193,Table!$AV$5:$BI$286,Table!$AX$3,FALSE),"")</f>
        <v/>
      </c>
      <c r="DI193" t="str">
        <f>IF(DG193="","",Names!$K$3)</f>
        <v/>
      </c>
      <c r="DJ193" t="str">
        <f>IF(DG193="","",Names!$C$24)</f>
        <v/>
      </c>
      <c r="DK193" t="str">
        <f>IFERROR(VLOOKUP($A193,Table!$AV$5:$BI$286,Table!$AY$3,FALSE),"")</f>
        <v/>
      </c>
      <c r="DM193" s="224" t="str">
        <f>IF(DG193="","",CONCATENATE(DG193,Names!$H$3,DH193,Names!$J$3,DI193,Names!$L$3,DJ193,Names!$N$3,DK193))</f>
        <v/>
      </c>
      <c r="DP193" s="1170" t="str">
        <f>IFERROR(VLOOKUP($A193,Table!$DI$5:$DO$286,Table!$DJ$3,FALSE),"")</f>
        <v/>
      </c>
      <c r="DQ193" s="1170" t="str">
        <f>IFERROR(VLOOKUP($A193,Table!$DI$5:$DO$286,Table!$DK$3,FALSE),"")</f>
        <v/>
      </c>
      <c r="DR193" s="1170" t="str">
        <f>IF(DP193="","",Names!$K$3)</f>
        <v/>
      </c>
      <c r="DS193" s="1170" t="str">
        <f>IF(DP193="","",Names!$C$26)</f>
        <v/>
      </c>
      <c r="DT193" s="1170" t="str">
        <f>IFERROR(VLOOKUP($A193,Table!$DI$5:$DO$286,Table!$DM$3,FALSE),"")</f>
        <v/>
      </c>
      <c r="DV193" s="224" t="str">
        <f>IF(DP193="","",CONCATENATE(DP193,Names!$H$3,DQ193,Names!$J$3,DR193,Names!$L$3,DS193,Names!$N$3,DT193))</f>
        <v/>
      </c>
      <c r="DY193" s="1170" t="str">
        <f>IFERROR(VLOOKUP($A193,Table!$DI$5:$DO$286,Table!$DJ$3,FALSE),"")</f>
        <v/>
      </c>
      <c r="DZ193" s="1170" t="str">
        <f>IFERROR(VLOOKUP($A193,Table!$DI$5:$DO$286,Table!$DK$3,FALSE),"")</f>
        <v/>
      </c>
      <c r="EA193" s="1170" t="str">
        <f>IF(DY193="","",Names!$K$3)</f>
        <v/>
      </c>
      <c r="EB193" s="1170" t="str">
        <f>IF(DY193="","",Names!$C$25)</f>
        <v/>
      </c>
      <c r="EC193" s="1170" t="str">
        <f>IFERROR(VLOOKUP($A193,Table!$DI$5:$DO$286,Table!$DM$3,FALSE),"")</f>
        <v/>
      </c>
      <c r="EE193" s="224" t="str">
        <f>IF(DY193="","",CONCATENATE(DY193,Names!$H$3,DZ193,Names!$J$3,EA193,Names!$L$3,EB193,Names!$N$3,EC193))</f>
        <v/>
      </c>
      <c r="EH193" t="str">
        <f>IFERROR(VLOOKUP($A193,TCS_C!$R$9:$U$10046,TCS_C!$S$5,FALSE),"")</f>
        <v/>
      </c>
      <c r="EI193" t="str">
        <f>IFERROR(VLOOKUP($A193,TCS_C!$R$9:$U$10046,TCS_C!$T$5,FALSE),"")</f>
        <v/>
      </c>
      <c r="EJ193" t="str">
        <f>IF(EH193="","",Names!$K$3)</f>
        <v/>
      </c>
      <c r="EK193" t="str">
        <f>IF(EH193="","",Names!$C$17)</f>
        <v/>
      </c>
      <c r="EL193" t="str">
        <f>IFERROR(VLOOKUP($A193,TCS_C!$R$9:$U$10046,TCS_C!$U$5,FALSE),"")</f>
        <v/>
      </c>
      <c r="EN193" s="224" t="str">
        <f>IF(EH193="","",CONCATENATE(EH193,Names!$H$3,EI193,Names!$J$3,EJ193,Names!$L$3,EK193,Names!$N$3,EL193))</f>
        <v/>
      </c>
      <c r="EQ193" t="str">
        <f>IFERROR(VLOOKUP($A193,Table!BT239:$BY$286,Table!$BU$3,FALSE),"")</f>
        <v/>
      </c>
      <c r="ER193" t="str">
        <f>IFERROR(VLOOKUP($A193,Table!BT239:$BY$286,Table!$BV$3,FALSE),"")</f>
        <v/>
      </c>
      <c r="ES193" t="str">
        <f>IF(EQ193="","",Names!$K$3)</f>
        <v/>
      </c>
      <c r="ET193" t="str">
        <f>IFERROR(VLOOKUP($A193,Table!BT239:$BY$286,Table!$BW$3,FALSE),"")</f>
        <v/>
      </c>
      <c r="EU193" t="str">
        <f>IFERROR(VLOOKUP($A193,Table!BT239:$BY$286,Table!$BX$3,FALSE),"")</f>
        <v/>
      </c>
      <c r="EW193" s="224" t="str">
        <f>IF(EQ193="","",CONCATENATE(EQ193,Names!$H$3,ER193,Names!$J$3,ES193,Names!$L$3,ET193,Names!$N$3,EU193))</f>
        <v/>
      </c>
      <c r="FB193" t="str">
        <f>IF(EZ193="","",Names!$K$3)</f>
        <v/>
      </c>
      <c r="FF193" s="224" t="str">
        <f>IF(EZ193="","",CONCATENATE(EZ193,Names!$H$3,FA193,Names!$J$3,FB193,Names!$L$3,FC193,Names!$N$3,FD193))</f>
        <v/>
      </c>
      <c r="FG193" s="1266" t="str">
        <f>IF(EZ193="","",CONCATENATE(FC193,Names!$N$3,FD193))</f>
        <v/>
      </c>
    </row>
    <row r="194" spans="1:163">
      <c r="A194" s="72">
        <v>191</v>
      </c>
      <c r="C194" t="str">
        <f>IFERROR(VLOOKUP($A194,Table!$AL$5:$AS$286,Table!$AM$3,FALSE),"")</f>
        <v/>
      </c>
      <c r="D194" t="str">
        <f>IFERROR(VLOOKUP($A194,Table!$AL$5:$AS$286,Table!$AN$3,FALSE),"")</f>
        <v/>
      </c>
      <c r="E194" t="str">
        <f>IF(C194="","",Names!$K$3)</f>
        <v/>
      </c>
      <c r="F194" t="str">
        <f>IF(C194="","",Names!$C$5)</f>
        <v/>
      </c>
      <c r="G194" t="str">
        <f>IFERROR(VLOOKUP($A194,Table!$AL$5:$AS$286,Table!$AO$3,FALSE),"")</f>
        <v/>
      </c>
      <c r="I194" s="224" t="str">
        <f>IF(C194="","",CONCATENATE(C194,Names!$H$3,D194,Names!$J$3,E194,Names!$L$3,F194,Names!$N$3,G194))</f>
        <v/>
      </c>
      <c r="L194" s="1170" t="str">
        <f>IFERROR(VLOOKUP($A194,Table!$AV$5:$BK$286,Table!$AW$3,FALSE),"")</f>
        <v/>
      </c>
      <c r="M194" s="1170" t="str">
        <f>IFERROR(VLOOKUP($A194,Table!$AV$5:$BK$286,Table!$AX$3,FALSE),"")</f>
        <v/>
      </c>
      <c r="N194" s="1170" t="str">
        <f>IF(L194="","",Names!$K$3)</f>
        <v/>
      </c>
      <c r="O194" s="1170" t="str">
        <f>IF(L194="","",Names!$C$9)</f>
        <v/>
      </c>
      <c r="P194" s="1170" t="str">
        <f>IFERROR(VLOOKUP($A194,Table!$AV$5:$BK$286,Table!$AY$3,FALSE),"")</f>
        <v/>
      </c>
      <c r="R194" s="224" t="str">
        <f>IF(L194="","",CONCATENATE(L194,Names!$H$3,M194,Names!$J$3,N194,Names!$L$3,O194,Names!$N$3,P194))</f>
        <v/>
      </c>
      <c r="U194" t="str">
        <f>IFERROR(VLOOKUP($A194,Table!$AV$5:$BI$286,Table!$AW$3,FALSE),"")</f>
        <v/>
      </c>
      <c r="V194" t="str">
        <f>IFERROR(VLOOKUP($A194,Table!$AV$5:$BI$286,Table!$AX$3,FALSE),"")</f>
        <v/>
      </c>
      <c r="W194" t="str">
        <f>IF(U194="","",Names!$K$3)</f>
        <v/>
      </c>
      <c r="X194" t="str">
        <f>IF(U194="","",Names!$C$6)</f>
        <v/>
      </c>
      <c r="Y194" t="str">
        <f>IFERROR(VLOOKUP($A194,Table!$AV$5:$BI$286,Table!$AY$3,FALSE),"")</f>
        <v/>
      </c>
      <c r="AA194" s="224" t="str">
        <f>IF(U194="","",CONCATENATE(U194,Names!$H$3,V194,Names!$J$3,W194,Names!$L$3,X194,Names!$N$3,Y194))</f>
        <v/>
      </c>
      <c r="AD194" t="str">
        <f>IFERROR(VLOOKUP($A194,Table!$AV$5:$BI$286,Table!$AW$3,FALSE),"")</f>
        <v/>
      </c>
      <c r="AE194" t="str">
        <f>IFERROR(VLOOKUP($A194,Table!$AV$5:$BI$286,Table!$AX$3,FALSE),"")</f>
        <v/>
      </c>
      <c r="AF194" t="str">
        <f>IF(AD194="","",Names!$K$3)</f>
        <v/>
      </c>
      <c r="AG194" t="str">
        <f>IF(AD194="","",Names!$C$7)</f>
        <v/>
      </c>
      <c r="AH194" t="str">
        <f>IFERROR(VLOOKUP($A194,Table!$AV$5:$BI$286,Table!$AY$3,FALSE),"")</f>
        <v/>
      </c>
      <c r="AJ194" s="224" t="str">
        <f>IF(AD194="","",CONCATENATE(AD194,Names!$H$3,AE194,Names!$J$3,AF194,Names!$L$3,AG194,Names!$N$3,AH194))</f>
        <v/>
      </c>
      <c r="AM194" t="str">
        <f>IFERROR(VLOOKUP($A194,Table!$AV$5:$BI$286,Table!$AW$3,FALSE),"")</f>
        <v/>
      </c>
      <c r="AN194" t="str">
        <f>IFERROR(VLOOKUP($A194,Table!$AV$5:$BI$286,Table!$AX$3,FALSE),"")</f>
        <v/>
      </c>
      <c r="AO194" t="str">
        <f>IF(AM194="","",Names!$K$3)</f>
        <v/>
      </c>
      <c r="AP194" t="str">
        <f>IF(AM194="","",Names!$C$8)</f>
        <v/>
      </c>
      <c r="AQ194" t="str">
        <f>IFERROR(VLOOKUP($A194,Table!$AV$5:$BI$286,Table!$AY$3,FALSE),"")</f>
        <v/>
      </c>
      <c r="AS194" s="224" t="str">
        <f>IF(AM194="","",CONCATENATE(AM194,Names!$H$3,AN194,Names!$J$3,AO194,Names!$L$3,AP194,Names!$N$3,AQ194))</f>
        <v/>
      </c>
      <c r="AV194" t="str">
        <f>IFERROR(VLOOKUP($A194,Table!$AL$5:$AS$286,Table!$AM$3,FALSE),"")</f>
        <v/>
      </c>
      <c r="AW194" t="str">
        <f>IFERROR(VLOOKUP($A194,Table!$AL$5:$AS$286,Table!$AN$3,FALSE),"")</f>
        <v/>
      </c>
      <c r="AX194" t="str">
        <f>IF(AV194="","",Names!$K$3)</f>
        <v/>
      </c>
      <c r="AY194" t="str">
        <f>IF(AV194="","",Names!$C$10)</f>
        <v/>
      </c>
      <c r="AZ194" t="str">
        <f>IFERROR(VLOOKUP($A194,Table!$AL$5:$AS$286,Table!$AQ$3,FALSE),"")</f>
        <v/>
      </c>
      <c r="BB194" s="224" t="str">
        <f>IF(AV194="","",CONCATENATE(AV194,Names!$H$3,AW194,Names!$J$3,AX194,Names!$L$3,AY194,Names!$N$3,AZ194))</f>
        <v/>
      </c>
      <c r="BE194" t="str">
        <f>IFERROR(VLOOKUP($A194,Table!$AV$5:$BI$286,Table!$AW$3,FALSE),"")</f>
        <v/>
      </c>
      <c r="BF194" t="str">
        <f>IFERROR(VLOOKUP($A194,Table!$AV$5:$BI$286,Table!$AX$3,FALSE),"")</f>
        <v/>
      </c>
      <c r="BG194" t="str">
        <f>IF(BE194="","",Names!$K$3)</f>
        <v/>
      </c>
      <c r="BH194" t="str">
        <f>IF(BE194="","",Names!$C$10)</f>
        <v/>
      </c>
      <c r="BI194" t="str">
        <f>IFERROR(VLOOKUP($A194,Table!$AV$5:$BI$286,Table!$BC$3,FALSE),"")</f>
        <v/>
      </c>
      <c r="BK194" s="224" t="str">
        <f>IF(BE194="","",CONCATENATE(BE194,Names!$H$3,BF194,Names!$J$3,BG194,Names!$L$3,BH194,Names!$N$3,BI194))</f>
        <v/>
      </c>
      <c r="BN194" t="str">
        <f>IFERROR(VLOOKUP($A194,Table!$AV$5:$BI$286,Table!$AW$3,FALSE),"")</f>
        <v/>
      </c>
      <c r="BO194" t="str">
        <f>IFERROR(VLOOKUP($A194,Table!$AV$5:$BI$286,Table!$AX$3,FALSE),"")</f>
        <v/>
      </c>
      <c r="BP194" t="str">
        <f>IF(BN194="","",Names!$K$3)</f>
        <v/>
      </c>
      <c r="BQ194" t="str">
        <f>IF(BN194="","",Names!$C$10)</f>
        <v/>
      </c>
      <c r="BR194" t="str">
        <f>IFERROR(VLOOKUP($A194,Table!$AV$5:$BI$286,Table!$BF$3,FALSE),"")</f>
        <v/>
      </c>
      <c r="BT194" s="224" t="str">
        <f>IF(BN194="","",CONCATENATE(BN194,Names!$H$3,BO194,Names!$J$3,BP194,Names!$L$3,BQ194,Names!$N$3,BR194))</f>
        <v/>
      </c>
      <c r="BW194" t="str">
        <f>IFERROR(VLOOKUP($A194,Table!$AL$5:$AS$286,Table!$AM$3,FALSE),"")</f>
        <v/>
      </c>
      <c r="BX194" t="str">
        <f>IFERROR(VLOOKUP($A194,Table!$AL$5:$AS$286,Table!$AN$3,FALSE),"")</f>
        <v/>
      </c>
      <c r="BY194" t="str">
        <f>IF(BW194="","",Names!$K$3)</f>
        <v/>
      </c>
      <c r="BZ194" t="str">
        <f>IF(BW194="","",Names!$C$11)</f>
        <v/>
      </c>
      <c r="CA194" t="str">
        <f>IFERROR(VLOOKUP($A194,Table!$AL$5:$AS$286,Table!$AQ$3,FALSE),"")</f>
        <v/>
      </c>
      <c r="CC194" s="224" t="str">
        <f>IF(BW194="","",CONCATENATE(BW194,Names!$H$3,BX194,Names!$J$3,BY194,Names!$L$3,BZ194,Names!$N$3,CA194))</f>
        <v/>
      </c>
      <c r="CF194" t="str">
        <f>IFERROR(VLOOKUP($A194,Table!$AV$5:$BI$286,Table!$AW$3,FALSE),"")</f>
        <v/>
      </c>
      <c r="CG194" t="str">
        <f>IFERROR(VLOOKUP($A194,Table!$AV$5:$BI$286,Table!$AX$3,FALSE),"")</f>
        <v/>
      </c>
      <c r="CH194" t="str">
        <f>IF(CF194="","",Names!$K$3)</f>
        <v/>
      </c>
      <c r="CI194" t="str">
        <f>IF(CF194="","",Names!$C$11)</f>
        <v/>
      </c>
      <c r="CJ194" t="str">
        <f>IFERROR(VLOOKUP($A194,Table!$AV$5:$BI$286,Table!$BC$3,FALSE),"")</f>
        <v/>
      </c>
      <c r="CL194" s="224" t="str">
        <f>IF(CF194="","",CONCATENATE(CF194,Names!$H$3,CG194,Names!$J$3,CH194,Names!$L$3,CI194,Names!$N$3,CJ194))</f>
        <v/>
      </c>
      <c r="CO194" t="str">
        <f>IFERROR(VLOOKUP($A194,Table!$AV$5:$BI$286,Table!$AW$3,FALSE),"")</f>
        <v/>
      </c>
      <c r="CP194" t="str">
        <f>IFERROR(VLOOKUP($A194,Table!$AV$5:$BI$286,Table!$AX$3,FALSE),"")</f>
        <v/>
      </c>
      <c r="CQ194" t="str">
        <f>IF(CO194="","",Names!$K$3)</f>
        <v/>
      </c>
      <c r="CR194" t="str">
        <f>IF(CO194="","",Names!$C$11)</f>
        <v/>
      </c>
      <c r="CS194" t="str">
        <f>IFERROR(VLOOKUP($A194,Table!$AV$5:$BI$286,Table!$BF$3,FALSE),"")</f>
        <v/>
      </c>
      <c r="CU194" s="224" t="str">
        <f>IF(CO194="","",CONCATENATE(CO194,Names!$H$3,CP194,Names!$J$3,CQ194,Names!$L$3,CR194,Names!$N$3,CS194))</f>
        <v/>
      </c>
      <c r="CX194" t="str">
        <f>IFERROR(VLOOKUP($A194,Table!$AV$5:$BI$286,Table!$AW$3,FALSE),"")</f>
        <v/>
      </c>
      <c r="CY194" t="str">
        <f>IFERROR(VLOOKUP($A194,Table!$AV$5:$BI$286,Table!$AX$3,FALSE),"")</f>
        <v/>
      </c>
      <c r="CZ194" t="str">
        <f>IF(CX194="","",Names!$K$3)</f>
        <v/>
      </c>
      <c r="DA194" t="str">
        <f>IF(CX194="","",Names!$C$12)</f>
        <v/>
      </c>
      <c r="DB194" t="str">
        <f>IFERROR(VLOOKUP($A194,Table!$AV$5:$BI$286,Table!$BC$3,FALSE),"")</f>
        <v/>
      </c>
      <c r="DD194" s="224" t="str">
        <f>IF(CX194="","",CONCATENATE(CX194,Names!$H$3,CY194,Names!$J$3,CZ194,Names!$L$3,DA194,Names!$N$3,DB194))</f>
        <v/>
      </c>
      <c r="DG194" t="str">
        <f>IFERROR(VLOOKUP($A194,Table!$AV$5:$BI$286,Table!$AW$3,FALSE),"")</f>
        <v/>
      </c>
      <c r="DH194" t="str">
        <f>IFERROR(VLOOKUP($A194,Table!$AV$5:$BI$286,Table!$AX$3,FALSE),"")</f>
        <v/>
      </c>
      <c r="DI194" t="str">
        <f>IF(DG194="","",Names!$K$3)</f>
        <v/>
      </c>
      <c r="DJ194" t="str">
        <f>IF(DG194="","",Names!$C$24)</f>
        <v/>
      </c>
      <c r="DK194" t="str">
        <f>IFERROR(VLOOKUP($A194,Table!$AV$5:$BI$286,Table!$AY$3,FALSE),"")</f>
        <v/>
      </c>
      <c r="DM194" s="224" t="str">
        <f>IF(DG194="","",CONCATENATE(DG194,Names!$H$3,DH194,Names!$J$3,DI194,Names!$L$3,DJ194,Names!$N$3,DK194))</f>
        <v/>
      </c>
      <c r="DP194" s="1170" t="str">
        <f>IFERROR(VLOOKUP($A194,Table!$DI$5:$DO$286,Table!$DJ$3,FALSE),"")</f>
        <v/>
      </c>
      <c r="DQ194" s="1170" t="str">
        <f>IFERROR(VLOOKUP($A194,Table!$DI$5:$DO$286,Table!$DK$3,FALSE),"")</f>
        <v/>
      </c>
      <c r="DR194" s="1170" t="str">
        <f>IF(DP194="","",Names!$K$3)</f>
        <v/>
      </c>
      <c r="DS194" s="1170" t="str">
        <f>IF(DP194="","",Names!$C$26)</f>
        <v/>
      </c>
      <c r="DT194" s="1170" t="str">
        <f>IFERROR(VLOOKUP($A194,Table!$DI$5:$DO$286,Table!$DM$3,FALSE),"")</f>
        <v/>
      </c>
      <c r="DV194" s="224" t="str">
        <f>IF(DP194="","",CONCATENATE(DP194,Names!$H$3,DQ194,Names!$J$3,DR194,Names!$L$3,DS194,Names!$N$3,DT194))</f>
        <v/>
      </c>
      <c r="DY194" s="1170" t="str">
        <f>IFERROR(VLOOKUP($A194,Table!$DI$5:$DO$286,Table!$DJ$3,FALSE),"")</f>
        <v/>
      </c>
      <c r="DZ194" s="1170" t="str">
        <f>IFERROR(VLOOKUP($A194,Table!$DI$5:$DO$286,Table!$DK$3,FALSE),"")</f>
        <v/>
      </c>
      <c r="EA194" s="1170" t="str">
        <f>IF(DY194="","",Names!$K$3)</f>
        <v/>
      </c>
      <c r="EB194" s="1170" t="str">
        <f>IF(DY194="","",Names!$C$25)</f>
        <v/>
      </c>
      <c r="EC194" s="1170" t="str">
        <f>IFERROR(VLOOKUP($A194,Table!$DI$5:$DO$286,Table!$DM$3,FALSE),"")</f>
        <v/>
      </c>
      <c r="EE194" s="224" t="str">
        <f>IF(DY194="","",CONCATENATE(DY194,Names!$H$3,DZ194,Names!$J$3,EA194,Names!$L$3,EB194,Names!$N$3,EC194))</f>
        <v/>
      </c>
      <c r="EH194" t="str">
        <f>IFERROR(VLOOKUP($A194,TCS_C!$R$9:$U$10046,TCS_C!$S$5,FALSE),"")</f>
        <v/>
      </c>
      <c r="EI194" t="str">
        <f>IFERROR(VLOOKUP($A194,TCS_C!$R$9:$U$10046,TCS_C!$T$5,FALSE),"")</f>
        <v/>
      </c>
      <c r="EJ194" t="str">
        <f>IF(EH194="","",Names!$K$3)</f>
        <v/>
      </c>
      <c r="EK194" t="str">
        <f>IF(EH194="","",Names!$C$17)</f>
        <v/>
      </c>
      <c r="EL194" t="str">
        <f>IFERROR(VLOOKUP($A194,TCS_C!$R$9:$U$10046,TCS_C!$U$5,FALSE),"")</f>
        <v/>
      </c>
      <c r="EN194" s="224" t="str">
        <f>IF(EH194="","",CONCATENATE(EH194,Names!$H$3,EI194,Names!$J$3,EJ194,Names!$L$3,EK194,Names!$N$3,EL194))</f>
        <v/>
      </c>
      <c r="EQ194" t="str">
        <f>IFERROR(VLOOKUP($A194,Table!BT240:$BY$286,Table!$BU$3,FALSE),"")</f>
        <v/>
      </c>
      <c r="ER194" t="str">
        <f>IFERROR(VLOOKUP($A194,Table!BT240:$BY$286,Table!$BV$3,FALSE),"")</f>
        <v/>
      </c>
      <c r="ES194" t="str">
        <f>IF(EQ194="","",Names!$K$3)</f>
        <v/>
      </c>
      <c r="ET194" t="str">
        <f>IFERROR(VLOOKUP($A194,Table!BT240:$BY$286,Table!$BW$3,FALSE),"")</f>
        <v/>
      </c>
      <c r="EU194" t="str">
        <f>IFERROR(VLOOKUP($A194,Table!BT240:$BY$286,Table!$BX$3,FALSE),"")</f>
        <v/>
      </c>
      <c r="EW194" s="224" t="str">
        <f>IF(EQ194="","",CONCATENATE(EQ194,Names!$H$3,ER194,Names!$J$3,ES194,Names!$L$3,ET194,Names!$N$3,EU194))</f>
        <v/>
      </c>
      <c r="FB194" t="str">
        <f>IF(EZ194="","",Names!$K$3)</f>
        <v/>
      </c>
      <c r="FF194" s="224" t="str">
        <f>IF(EZ194="","",CONCATENATE(EZ194,Names!$H$3,FA194,Names!$J$3,FB194,Names!$L$3,FC194,Names!$N$3,FD194))</f>
        <v/>
      </c>
      <c r="FG194" s="1266" t="str">
        <f>IF(EZ194="","",CONCATENATE(FC194,Names!$N$3,FD194))</f>
        <v/>
      </c>
    </row>
    <row r="195" spans="1:163">
      <c r="A195" s="72">
        <v>192</v>
      </c>
      <c r="C195" t="str">
        <f>IFERROR(VLOOKUP($A195,Table!$AL$5:$AS$286,Table!$AM$3,FALSE),"")</f>
        <v/>
      </c>
      <c r="D195" t="str">
        <f>IFERROR(VLOOKUP($A195,Table!$AL$5:$AS$286,Table!$AN$3,FALSE),"")</f>
        <v/>
      </c>
      <c r="E195" t="str">
        <f>IF(C195="","",Names!$K$3)</f>
        <v/>
      </c>
      <c r="F195" t="str">
        <f>IF(C195="","",Names!$C$5)</f>
        <v/>
      </c>
      <c r="G195" t="str">
        <f>IFERROR(VLOOKUP($A195,Table!$AL$5:$AS$286,Table!$AO$3,FALSE),"")</f>
        <v/>
      </c>
      <c r="I195" s="224" t="str">
        <f>IF(C195="","",CONCATENATE(C195,Names!$H$3,D195,Names!$J$3,E195,Names!$L$3,F195,Names!$N$3,G195))</f>
        <v/>
      </c>
      <c r="L195" s="1170" t="str">
        <f>IFERROR(VLOOKUP($A195,Table!$AV$5:$BK$286,Table!$AW$3,FALSE),"")</f>
        <v/>
      </c>
      <c r="M195" s="1170" t="str">
        <f>IFERROR(VLOOKUP($A195,Table!$AV$5:$BK$286,Table!$AX$3,FALSE),"")</f>
        <v/>
      </c>
      <c r="N195" s="1170" t="str">
        <f>IF(L195="","",Names!$K$3)</f>
        <v/>
      </c>
      <c r="O195" s="1170" t="str">
        <f>IF(L195="","",Names!$C$9)</f>
        <v/>
      </c>
      <c r="P195" s="1170" t="str">
        <f>IFERROR(VLOOKUP($A195,Table!$AV$5:$BK$286,Table!$AY$3,FALSE),"")</f>
        <v/>
      </c>
      <c r="R195" s="224" t="str">
        <f>IF(L195="","",CONCATENATE(L195,Names!$H$3,M195,Names!$J$3,N195,Names!$L$3,O195,Names!$N$3,P195))</f>
        <v/>
      </c>
      <c r="U195" t="str">
        <f>IFERROR(VLOOKUP($A195,Table!$AV$5:$BI$286,Table!$AW$3,FALSE),"")</f>
        <v/>
      </c>
      <c r="V195" t="str">
        <f>IFERROR(VLOOKUP($A195,Table!$AV$5:$BI$286,Table!$AX$3,FALSE),"")</f>
        <v/>
      </c>
      <c r="W195" t="str">
        <f>IF(U195="","",Names!$K$3)</f>
        <v/>
      </c>
      <c r="X195" t="str">
        <f>IF(U195="","",Names!$C$6)</f>
        <v/>
      </c>
      <c r="Y195" t="str">
        <f>IFERROR(VLOOKUP($A195,Table!$AV$5:$BI$286,Table!$AY$3,FALSE),"")</f>
        <v/>
      </c>
      <c r="AA195" s="224" t="str">
        <f>IF(U195="","",CONCATENATE(U195,Names!$H$3,V195,Names!$J$3,W195,Names!$L$3,X195,Names!$N$3,Y195))</f>
        <v/>
      </c>
      <c r="AD195" t="str">
        <f>IFERROR(VLOOKUP($A195,Table!$AV$5:$BI$286,Table!$AW$3,FALSE),"")</f>
        <v/>
      </c>
      <c r="AE195" t="str">
        <f>IFERROR(VLOOKUP($A195,Table!$AV$5:$BI$286,Table!$AX$3,FALSE),"")</f>
        <v/>
      </c>
      <c r="AF195" t="str">
        <f>IF(AD195="","",Names!$K$3)</f>
        <v/>
      </c>
      <c r="AG195" t="str">
        <f>IF(AD195="","",Names!$C$7)</f>
        <v/>
      </c>
      <c r="AH195" t="str">
        <f>IFERROR(VLOOKUP($A195,Table!$AV$5:$BI$286,Table!$AY$3,FALSE),"")</f>
        <v/>
      </c>
      <c r="AJ195" s="224" t="str">
        <f>IF(AD195="","",CONCATENATE(AD195,Names!$H$3,AE195,Names!$J$3,AF195,Names!$L$3,AG195,Names!$N$3,AH195))</f>
        <v/>
      </c>
      <c r="AM195" t="str">
        <f>IFERROR(VLOOKUP($A195,Table!$AV$5:$BI$286,Table!$AW$3,FALSE),"")</f>
        <v/>
      </c>
      <c r="AN195" t="str">
        <f>IFERROR(VLOOKUP($A195,Table!$AV$5:$BI$286,Table!$AX$3,FALSE),"")</f>
        <v/>
      </c>
      <c r="AO195" t="str">
        <f>IF(AM195="","",Names!$K$3)</f>
        <v/>
      </c>
      <c r="AP195" t="str">
        <f>IF(AM195="","",Names!$C$8)</f>
        <v/>
      </c>
      <c r="AQ195" t="str">
        <f>IFERROR(VLOOKUP($A195,Table!$AV$5:$BI$286,Table!$AY$3,FALSE),"")</f>
        <v/>
      </c>
      <c r="AS195" s="224" t="str">
        <f>IF(AM195="","",CONCATENATE(AM195,Names!$H$3,AN195,Names!$J$3,AO195,Names!$L$3,AP195,Names!$N$3,AQ195))</f>
        <v/>
      </c>
      <c r="AV195" t="str">
        <f>IFERROR(VLOOKUP($A195,Table!$AL$5:$AS$286,Table!$AM$3,FALSE),"")</f>
        <v/>
      </c>
      <c r="AW195" t="str">
        <f>IFERROR(VLOOKUP($A195,Table!$AL$5:$AS$286,Table!$AN$3,FALSE),"")</f>
        <v/>
      </c>
      <c r="AX195" t="str">
        <f>IF(AV195="","",Names!$K$3)</f>
        <v/>
      </c>
      <c r="AY195" t="str">
        <f>IF(AV195="","",Names!$C$10)</f>
        <v/>
      </c>
      <c r="AZ195" t="str">
        <f>IFERROR(VLOOKUP($A195,Table!$AL$5:$AS$286,Table!$AQ$3,FALSE),"")</f>
        <v/>
      </c>
      <c r="BB195" s="224" t="str">
        <f>IF(AV195="","",CONCATENATE(AV195,Names!$H$3,AW195,Names!$J$3,AX195,Names!$L$3,AY195,Names!$N$3,AZ195))</f>
        <v/>
      </c>
      <c r="BE195" t="str">
        <f>IFERROR(VLOOKUP($A195,Table!$AV$5:$BI$286,Table!$AW$3,FALSE),"")</f>
        <v/>
      </c>
      <c r="BF195" t="str">
        <f>IFERROR(VLOOKUP($A195,Table!$AV$5:$BI$286,Table!$AX$3,FALSE),"")</f>
        <v/>
      </c>
      <c r="BG195" t="str">
        <f>IF(BE195="","",Names!$K$3)</f>
        <v/>
      </c>
      <c r="BH195" t="str">
        <f>IF(BE195="","",Names!$C$10)</f>
        <v/>
      </c>
      <c r="BI195" t="str">
        <f>IFERROR(VLOOKUP($A195,Table!$AV$5:$BI$286,Table!$BC$3,FALSE),"")</f>
        <v/>
      </c>
      <c r="BK195" s="224" t="str">
        <f>IF(BE195="","",CONCATENATE(BE195,Names!$H$3,BF195,Names!$J$3,BG195,Names!$L$3,BH195,Names!$N$3,BI195))</f>
        <v/>
      </c>
      <c r="BN195" t="str">
        <f>IFERROR(VLOOKUP($A195,Table!$AV$5:$BI$286,Table!$AW$3,FALSE),"")</f>
        <v/>
      </c>
      <c r="BO195" t="str">
        <f>IFERROR(VLOOKUP($A195,Table!$AV$5:$BI$286,Table!$AX$3,FALSE),"")</f>
        <v/>
      </c>
      <c r="BP195" t="str">
        <f>IF(BN195="","",Names!$K$3)</f>
        <v/>
      </c>
      <c r="BQ195" t="str">
        <f>IF(BN195="","",Names!$C$10)</f>
        <v/>
      </c>
      <c r="BR195" t="str">
        <f>IFERROR(VLOOKUP($A195,Table!$AV$5:$BI$286,Table!$BF$3,FALSE),"")</f>
        <v/>
      </c>
      <c r="BT195" s="224" t="str">
        <f>IF(BN195="","",CONCATENATE(BN195,Names!$H$3,BO195,Names!$J$3,BP195,Names!$L$3,BQ195,Names!$N$3,BR195))</f>
        <v/>
      </c>
      <c r="BW195" t="str">
        <f>IFERROR(VLOOKUP($A195,Table!$AL$5:$AS$286,Table!$AM$3,FALSE),"")</f>
        <v/>
      </c>
      <c r="BX195" t="str">
        <f>IFERROR(VLOOKUP($A195,Table!$AL$5:$AS$286,Table!$AN$3,FALSE),"")</f>
        <v/>
      </c>
      <c r="BY195" t="str">
        <f>IF(BW195="","",Names!$K$3)</f>
        <v/>
      </c>
      <c r="BZ195" t="str">
        <f>IF(BW195="","",Names!$C$11)</f>
        <v/>
      </c>
      <c r="CA195" t="str">
        <f>IFERROR(VLOOKUP($A195,Table!$AL$5:$AS$286,Table!$AQ$3,FALSE),"")</f>
        <v/>
      </c>
      <c r="CC195" s="224" t="str">
        <f>IF(BW195="","",CONCATENATE(BW195,Names!$H$3,BX195,Names!$J$3,BY195,Names!$L$3,BZ195,Names!$N$3,CA195))</f>
        <v/>
      </c>
      <c r="CF195" t="str">
        <f>IFERROR(VLOOKUP($A195,Table!$AV$5:$BI$286,Table!$AW$3,FALSE),"")</f>
        <v/>
      </c>
      <c r="CG195" t="str">
        <f>IFERROR(VLOOKUP($A195,Table!$AV$5:$BI$286,Table!$AX$3,FALSE),"")</f>
        <v/>
      </c>
      <c r="CH195" t="str">
        <f>IF(CF195="","",Names!$K$3)</f>
        <v/>
      </c>
      <c r="CI195" t="str">
        <f>IF(CF195="","",Names!$C$11)</f>
        <v/>
      </c>
      <c r="CJ195" t="str">
        <f>IFERROR(VLOOKUP($A195,Table!$AV$5:$BI$286,Table!$BC$3,FALSE),"")</f>
        <v/>
      </c>
      <c r="CL195" s="224" t="str">
        <f>IF(CF195="","",CONCATENATE(CF195,Names!$H$3,CG195,Names!$J$3,CH195,Names!$L$3,CI195,Names!$N$3,CJ195))</f>
        <v/>
      </c>
      <c r="CO195" t="str">
        <f>IFERROR(VLOOKUP($A195,Table!$AV$5:$BI$286,Table!$AW$3,FALSE),"")</f>
        <v/>
      </c>
      <c r="CP195" t="str">
        <f>IFERROR(VLOOKUP($A195,Table!$AV$5:$BI$286,Table!$AX$3,FALSE),"")</f>
        <v/>
      </c>
      <c r="CQ195" t="str">
        <f>IF(CO195="","",Names!$K$3)</f>
        <v/>
      </c>
      <c r="CR195" t="str">
        <f>IF(CO195="","",Names!$C$11)</f>
        <v/>
      </c>
      <c r="CS195" t="str">
        <f>IFERROR(VLOOKUP($A195,Table!$AV$5:$BI$286,Table!$BF$3,FALSE),"")</f>
        <v/>
      </c>
      <c r="CU195" s="224" t="str">
        <f>IF(CO195="","",CONCATENATE(CO195,Names!$H$3,CP195,Names!$J$3,CQ195,Names!$L$3,CR195,Names!$N$3,CS195))</f>
        <v/>
      </c>
      <c r="CX195" t="str">
        <f>IFERROR(VLOOKUP($A195,Table!$AV$5:$BI$286,Table!$AW$3,FALSE),"")</f>
        <v/>
      </c>
      <c r="CY195" t="str">
        <f>IFERROR(VLOOKUP($A195,Table!$AV$5:$BI$286,Table!$AX$3,FALSE),"")</f>
        <v/>
      </c>
      <c r="CZ195" t="str">
        <f>IF(CX195="","",Names!$K$3)</f>
        <v/>
      </c>
      <c r="DA195" t="str">
        <f>IF(CX195="","",Names!$C$12)</f>
        <v/>
      </c>
      <c r="DB195" t="str">
        <f>IFERROR(VLOOKUP($A195,Table!$AV$5:$BI$286,Table!$BC$3,FALSE),"")</f>
        <v/>
      </c>
      <c r="DD195" s="224" t="str">
        <f>IF(CX195="","",CONCATENATE(CX195,Names!$H$3,CY195,Names!$J$3,CZ195,Names!$L$3,DA195,Names!$N$3,DB195))</f>
        <v/>
      </c>
      <c r="DG195" t="str">
        <f>IFERROR(VLOOKUP($A195,Table!$AV$5:$BI$286,Table!$AW$3,FALSE),"")</f>
        <v/>
      </c>
      <c r="DH195" t="str">
        <f>IFERROR(VLOOKUP($A195,Table!$AV$5:$BI$286,Table!$AX$3,FALSE),"")</f>
        <v/>
      </c>
      <c r="DI195" t="str">
        <f>IF(DG195="","",Names!$K$3)</f>
        <v/>
      </c>
      <c r="DJ195" t="str">
        <f>IF(DG195="","",Names!$C$24)</f>
        <v/>
      </c>
      <c r="DK195" t="str">
        <f>IFERROR(VLOOKUP($A195,Table!$AV$5:$BI$286,Table!$AY$3,FALSE),"")</f>
        <v/>
      </c>
      <c r="DM195" s="224" t="str">
        <f>IF(DG195="","",CONCATENATE(DG195,Names!$H$3,DH195,Names!$J$3,DI195,Names!$L$3,DJ195,Names!$N$3,DK195))</f>
        <v/>
      </c>
      <c r="DP195" s="1170" t="str">
        <f>IFERROR(VLOOKUP($A195,Table!$DI$5:$DO$286,Table!$DJ$3,FALSE),"")</f>
        <v/>
      </c>
      <c r="DQ195" s="1170" t="str">
        <f>IFERROR(VLOOKUP($A195,Table!$DI$5:$DO$286,Table!$DK$3,FALSE),"")</f>
        <v/>
      </c>
      <c r="DR195" s="1170" t="str">
        <f>IF(DP195="","",Names!$K$3)</f>
        <v/>
      </c>
      <c r="DS195" s="1170" t="str">
        <f>IF(DP195="","",Names!$C$26)</f>
        <v/>
      </c>
      <c r="DT195" s="1170" t="str">
        <f>IFERROR(VLOOKUP($A195,Table!$DI$5:$DO$286,Table!$DM$3,FALSE),"")</f>
        <v/>
      </c>
      <c r="DV195" s="224" t="str">
        <f>IF(DP195="","",CONCATENATE(DP195,Names!$H$3,DQ195,Names!$J$3,DR195,Names!$L$3,DS195,Names!$N$3,DT195))</f>
        <v/>
      </c>
      <c r="DY195" s="1170" t="str">
        <f>IFERROR(VLOOKUP($A195,Table!$DI$5:$DO$286,Table!$DJ$3,FALSE),"")</f>
        <v/>
      </c>
      <c r="DZ195" s="1170" t="str">
        <f>IFERROR(VLOOKUP($A195,Table!$DI$5:$DO$286,Table!$DK$3,FALSE),"")</f>
        <v/>
      </c>
      <c r="EA195" s="1170" t="str">
        <f>IF(DY195="","",Names!$K$3)</f>
        <v/>
      </c>
      <c r="EB195" s="1170" t="str">
        <f>IF(DY195="","",Names!$C$25)</f>
        <v/>
      </c>
      <c r="EC195" s="1170" t="str">
        <f>IFERROR(VLOOKUP($A195,Table!$DI$5:$DO$286,Table!$DM$3,FALSE),"")</f>
        <v/>
      </c>
      <c r="EE195" s="224" t="str">
        <f>IF(DY195="","",CONCATENATE(DY195,Names!$H$3,DZ195,Names!$J$3,EA195,Names!$L$3,EB195,Names!$N$3,EC195))</f>
        <v/>
      </c>
      <c r="EH195" t="str">
        <f>IFERROR(VLOOKUP($A195,TCS_C!$R$9:$U$10046,TCS_C!$S$5,FALSE),"")</f>
        <v/>
      </c>
      <c r="EI195" t="str">
        <f>IFERROR(VLOOKUP($A195,TCS_C!$R$9:$U$10046,TCS_C!$T$5,FALSE),"")</f>
        <v/>
      </c>
      <c r="EJ195" t="str">
        <f>IF(EH195="","",Names!$K$3)</f>
        <v/>
      </c>
      <c r="EK195" t="str">
        <f>IF(EH195="","",Names!$C$17)</f>
        <v/>
      </c>
      <c r="EL195" t="str">
        <f>IFERROR(VLOOKUP($A195,TCS_C!$R$9:$U$10046,TCS_C!$U$5,FALSE),"")</f>
        <v/>
      </c>
      <c r="EN195" s="224" t="str">
        <f>IF(EH195="","",CONCATENATE(EH195,Names!$H$3,EI195,Names!$J$3,EJ195,Names!$L$3,EK195,Names!$N$3,EL195))</f>
        <v/>
      </c>
      <c r="EQ195" t="str">
        <f>IFERROR(VLOOKUP($A195,Table!BT241:$BY$286,Table!$BU$3,FALSE),"")</f>
        <v/>
      </c>
      <c r="ER195" t="str">
        <f>IFERROR(VLOOKUP($A195,Table!BT241:$BY$286,Table!$BV$3,FALSE),"")</f>
        <v/>
      </c>
      <c r="ES195" t="str">
        <f>IF(EQ195="","",Names!$K$3)</f>
        <v/>
      </c>
      <c r="ET195" t="str">
        <f>IFERROR(VLOOKUP($A195,Table!BT241:$BY$286,Table!$BW$3,FALSE),"")</f>
        <v/>
      </c>
      <c r="EU195" t="str">
        <f>IFERROR(VLOOKUP($A195,Table!BT241:$BY$286,Table!$BX$3,FALSE),"")</f>
        <v/>
      </c>
      <c r="EW195" s="224" t="str">
        <f>IF(EQ195="","",CONCATENATE(EQ195,Names!$H$3,ER195,Names!$J$3,ES195,Names!$L$3,ET195,Names!$N$3,EU195))</f>
        <v/>
      </c>
      <c r="FB195" t="str">
        <f>IF(EZ195="","",Names!$K$3)</f>
        <v/>
      </c>
      <c r="FF195" s="224" t="str">
        <f>IF(EZ195="","",CONCATENATE(EZ195,Names!$H$3,FA195,Names!$J$3,FB195,Names!$L$3,FC195,Names!$N$3,FD195))</f>
        <v/>
      </c>
      <c r="FG195" s="1266" t="str">
        <f>IF(EZ195="","",CONCATENATE(FC195,Names!$N$3,FD195))</f>
        <v/>
      </c>
    </row>
    <row r="196" spans="1:163">
      <c r="A196" s="72">
        <v>193</v>
      </c>
      <c r="C196" t="str">
        <f>IFERROR(VLOOKUP($A196,Table!$AL$5:$AS$286,Table!$AM$3,FALSE),"")</f>
        <v/>
      </c>
      <c r="D196" t="str">
        <f>IFERROR(VLOOKUP($A196,Table!$AL$5:$AS$286,Table!$AN$3,FALSE),"")</f>
        <v/>
      </c>
      <c r="E196" t="str">
        <f>IF(C196="","",Names!$K$3)</f>
        <v/>
      </c>
      <c r="F196" t="str">
        <f>IF(C196="","",Names!$C$5)</f>
        <v/>
      </c>
      <c r="G196" t="str">
        <f>IFERROR(VLOOKUP($A196,Table!$AL$5:$AS$286,Table!$AO$3,FALSE),"")</f>
        <v/>
      </c>
      <c r="I196" s="224" t="str">
        <f>IF(C196="","",CONCATENATE(C196,Names!$H$3,D196,Names!$J$3,E196,Names!$L$3,F196,Names!$N$3,G196))</f>
        <v/>
      </c>
      <c r="L196" s="1170" t="str">
        <f>IFERROR(VLOOKUP($A196,Table!$AV$5:$BK$286,Table!$AW$3,FALSE),"")</f>
        <v/>
      </c>
      <c r="M196" s="1170" t="str">
        <f>IFERROR(VLOOKUP($A196,Table!$AV$5:$BK$286,Table!$AX$3,FALSE),"")</f>
        <v/>
      </c>
      <c r="N196" s="1170" t="str">
        <f>IF(L196="","",Names!$K$3)</f>
        <v/>
      </c>
      <c r="O196" s="1170" t="str">
        <f>IF(L196="","",Names!$C$9)</f>
        <v/>
      </c>
      <c r="P196" s="1170" t="str">
        <f>IFERROR(VLOOKUP($A196,Table!$AV$5:$BK$286,Table!$AY$3,FALSE),"")</f>
        <v/>
      </c>
      <c r="R196" s="224" t="str">
        <f>IF(L196="","",CONCATENATE(L196,Names!$H$3,M196,Names!$J$3,N196,Names!$L$3,O196,Names!$N$3,P196))</f>
        <v/>
      </c>
      <c r="U196" t="str">
        <f>IFERROR(VLOOKUP($A196,Table!$AV$5:$BI$286,Table!$AW$3,FALSE),"")</f>
        <v/>
      </c>
      <c r="V196" t="str">
        <f>IFERROR(VLOOKUP($A196,Table!$AV$5:$BI$286,Table!$AX$3,FALSE),"")</f>
        <v/>
      </c>
      <c r="W196" t="str">
        <f>IF(U196="","",Names!$K$3)</f>
        <v/>
      </c>
      <c r="X196" t="str">
        <f>IF(U196="","",Names!$C$6)</f>
        <v/>
      </c>
      <c r="Y196" t="str">
        <f>IFERROR(VLOOKUP($A196,Table!$AV$5:$BI$286,Table!$AY$3,FALSE),"")</f>
        <v/>
      </c>
      <c r="AA196" s="224" t="str">
        <f>IF(U196="","",CONCATENATE(U196,Names!$H$3,V196,Names!$J$3,W196,Names!$L$3,X196,Names!$N$3,Y196))</f>
        <v/>
      </c>
      <c r="AD196" t="str">
        <f>IFERROR(VLOOKUP($A196,Table!$AV$5:$BI$286,Table!$AW$3,FALSE),"")</f>
        <v/>
      </c>
      <c r="AE196" t="str">
        <f>IFERROR(VLOOKUP($A196,Table!$AV$5:$BI$286,Table!$AX$3,FALSE),"")</f>
        <v/>
      </c>
      <c r="AF196" t="str">
        <f>IF(AD196="","",Names!$K$3)</f>
        <v/>
      </c>
      <c r="AG196" t="str">
        <f>IF(AD196="","",Names!$C$7)</f>
        <v/>
      </c>
      <c r="AH196" t="str">
        <f>IFERROR(VLOOKUP($A196,Table!$AV$5:$BI$286,Table!$AY$3,FALSE),"")</f>
        <v/>
      </c>
      <c r="AJ196" s="224" t="str">
        <f>IF(AD196="","",CONCATENATE(AD196,Names!$H$3,AE196,Names!$J$3,AF196,Names!$L$3,AG196,Names!$N$3,AH196))</f>
        <v/>
      </c>
      <c r="AM196" t="str">
        <f>IFERROR(VLOOKUP($A196,Table!$AV$5:$BI$286,Table!$AW$3,FALSE),"")</f>
        <v/>
      </c>
      <c r="AN196" t="str">
        <f>IFERROR(VLOOKUP($A196,Table!$AV$5:$BI$286,Table!$AX$3,FALSE),"")</f>
        <v/>
      </c>
      <c r="AO196" t="str">
        <f>IF(AM196="","",Names!$K$3)</f>
        <v/>
      </c>
      <c r="AP196" t="str">
        <f>IF(AM196="","",Names!$C$8)</f>
        <v/>
      </c>
      <c r="AQ196" t="str">
        <f>IFERROR(VLOOKUP($A196,Table!$AV$5:$BI$286,Table!$AY$3,FALSE),"")</f>
        <v/>
      </c>
      <c r="AS196" s="224" t="str">
        <f>IF(AM196="","",CONCATENATE(AM196,Names!$H$3,AN196,Names!$J$3,AO196,Names!$L$3,AP196,Names!$N$3,AQ196))</f>
        <v/>
      </c>
      <c r="AV196" t="str">
        <f>IFERROR(VLOOKUP($A196,Table!$AL$5:$AS$286,Table!$AM$3,FALSE),"")</f>
        <v/>
      </c>
      <c r="AW196" t="str">
        <f>IFERROR(VLOOKUP($A196,Table!$AL$5:$AS$286,Table!$AN$3,FALSE),"")</f>
        <v/>
      </c>
      <c r="AX196" t="str">
        <f>IF(AV196="","",Names!$K$3)</f>
        <v/>
      </c>
      <c r="AY196" t="str">
        <f>IF(AV196="","",Names!$C$10)</f>
        <v/>
      </c>
      <c r="AZ196" t="str">
        <f>IFERROR(VLOOKUP($A196,Table!$AL$5:$AS$286,Table!$AQ$3,FALSE),"")</f>
        <v/>
      </c>
      <c r="BB196" s="224" t="str">
        <f>IF(AV196="","",CONCATENATE(AV196,Names!$H$3,AW196,Names!$J$3,AX196,Names!$L$3,AY196,Names!$N$3,AZ196))</f>
        <v/>
      </c>
      <c r="BE196" t="str">
        <f>IFERROR(VLOOKUP($A196,Table!$AV$5:$BI$286,Table!$AW$3,FALSE),"")</f>
        <v/>
      </c>
      <c r="BF196" t="str">
        <f>IFERROR(VLOOKUP($A196,Table!$AV$5:$BI$286,Table!$AX$3,FALSE),"")</f>
        <v/>
      </c>
      <c r="BG196" t="str">
        <f>IF(BE196="","",Names!$K$3)</f>
        <v/>
      </c>
      <c r="BH196" t="str">
        <f>IF(BE196="","",Names!$C$10)</f>
        <v/>
      </c>
      <c r="BI196" t="str">
        <f>IFERROR(VLOOKUP($A196,Table!$AV$5:$BI$286,Table!$BC$3,FALSE),"")</f>
        <v/>
      </c>
      <c r="BK196" s="224" t="str">
        <f>IF(BE196="","",CONCATENATE(BE196,Names!$H$3,BF196,Names!$J$3,BG196,Names!$L$3,BH196,Names!$N$3,BI196))</f>
        <v/>
      </c>
      <c r="BN196" t="str">
        <f>IFERROR(VLOOKUP($A196,Table!$AV$5:$BI$286,Table!$AW$3,FALSE),"")</f>
        <v/>
      </c>
      <c r="BO196" t="str">
        <f>IFERROR(VLOOKUP($A196,Table!$AV$5:$BI$286,Table!$AX$3,FALSE),"")</f>
        <v/>
      </c>
      <c r="BP196" t="str">
        <f>IF(BN196="","",Names!$K$3)</f>
        <v/>
      </c>
      <c r="BQ196" t="str">
        <f>IF(BN196="","",Names!$C$10)</f>
        <v/>
      </c>
      <c r="BR196" t="str">
        <f>IFERROR(VLOOKUP($A196,Table!$AV$5:$BI$286,Table!$BF$3,FALSE),"")</f>
        <v/>
      </c>
      <c r="BT196" s="224" t="str">
        <f>IF(BN196="","",CONCATENATE(BN196,Names!$H$3,BO196,Names!$J$3,BP196,Names!$L$3,BQ196,Names!$N$3,BR196))</f>
        <v/>
      </c>
      <c r="BW196" t="str">
        <f>IFERROR(VLOOKUP($A196,Table!$AL$5:$AS$286,Table!$AM$3,FALSE),"")</f>
        <v/>
      </c>
      <c r="BX196" t="str">
        <f>IFERROR(VLOOKUP($A196,Table!$AL$5:$AS$286,Table!$AN$3,FALSE),"")</f>
        <v/>
      </c>
      <c r="BY196" t="str">
        <f>IF(BW196="","",Names!$K$3)</f>
        <v/>
      </c>
      <c r="BZ196" t="str">
        <f>IF(BW196="","",Names!$C$11)</f>
        <v/>
      </c>
      <c r="CA196" t="str">
        <f>IFERROR(VLOOKUP($A196,Table!$AL$5:$AS$286,Table!$AQ$3,FALSE),"")</f>
        <v/>
      </c>
      <c r="CC196" s="224" t="str">
        <f>IF(BW196="","",CONCATENATE(BW196,Names!$H$3,BX196,Names!$J$3,BY196,Names!$L$3,BZ196,Names!$N$3,CA196))</f>
        <v/>
      </c>
      <c r="CF196" t="str">
        <f>IFERROR(VLOOKUP($A196,Table!$AV$5:$BI$286,Table!$AW$3,FALSE),"")</f>
        <v/>
      </c>
      <c r="CG196" t="str">
        <f>IFERROR(VLOOKUP($A196,Table!$AV$5:$BI$286,Table!$AX$3,FALSE),"")</f>
        <v/>
      </c>
      <c r="CH196" t="str">
        <f>IF(CF196="","",Names!$K$3)</f>
        <v/>
      </c>
      <c r="CI196" t="str">
        <f>IF(CF196="","",Names!$C$11)</f>
        <v/>
      </c>
      <c r="CJ196" t="str">
        <f>IFERROR(VLOOKUP($A196,Table!$AV$5:$BI$286,Table!$BC$3,FALSE),"")</f>
        <v/>
      </c>
      <c r="CL196" s="224" t="str">
        <f>IF(CF196="","",CONCATENATE(CF196,Names!$H$3,CG196,Names!$J$3,CH196,Names!$L$3,CI196,Names!$N$3,CJ196))</f>
        <v/>
      </c>
      <c r="CO196" t="str">
        <f>IFERROR(VLOOKUP($A196,Table!$AV$5:$BI$286,Table!$AW$3,FALSE),"")</f>
        <v/>
      </c>
      <c r="CP196" t="str">
        <f>IFERROR(VLOOKUP($A196,Table!$AV$5:$BI$286,Table!$AX$3,FALSE),"")</f>
        <v/>
      </c>
      <c r="CQ196" t="str">
        <f>IF(CO196="","",Names!$K$3)</f>
        <v/>
      </c>
      <c r="CR196" t="str">
        <f>IF(CO196="","",Names!$C$11)</f>
        <v/>
      </c>
      <c r="CS196" t="str">
        <f>IFERROR(VLOOKUP($A196,Table!$AV$5:$BI$286,Table!$BF$3,FALSE),"")</f>
        <v/>
      </c>
      <c r="CU196" s="224" t="str">
        <f>IF(CO196="","",CONCATENATE(CO196,Names!$H$3,CP196,Names!$J$3,CQ196,Names!$L$3,CR196,Names!$N$3,CS196))</f>
        <v/>
      </c>
      <c r="CX196" t="str">
        <f>IFERROR(VLOOKUP($A196,Table!$AV$5:$BI$286,Table!$AW$3,FALSE),"")</f>
        <v/>
      </c>
      <c r="CY196" t="str">
        <f>IFERROR(VLOOKUP($A196,Table!$AV$5:$BI$286,Table!$AX$3,FALSE),"")</f>
        <v/>
      </c>
      <c r="CZ196" t="str">
        <f>IF(CX196="","",Names!$K$3)</f>
        <v/>
      </c>
      <c r="DA196" t="str">
        <f>IF(CX196="","",Names!$C$12)</f>
        <v/>
      </c>
      <c r="DB196" t="str">
        <f>IFERROR(VLOOKUP($A196,Table!$AV$5:$BI$286,Table!$BC$3,FALSE),"")</f>
        <v/>
      </c>
      <c r="DD196" s="224" t="str">
        <f>IF(CX196="","",CONCATENATE(CX196,Names!$H$3,CY196,Names!$J$3,CZ196,Names!$L$3,DA196,Names!$N$3,DB196))</f>
        <v/>
      </c>
      <c r="DG196" t="str">
        <f>IFERROR(VLOOKUP($A196,Table!$AV$5:$BI$286,Table!$AW$3,FALSE),"")</f>
        <v/>
      </c>
      <c r="DH196" t="str">
        <f>IFERROR(VLOOKUP($A196,Table!$AV$5:$BI$286,Table!$AX$3,FALSE),"")</f>
        <v/>
      </c>
      <c r="DI196" t="str">
        <f>IF(DG196="","",Names!$K$3)</f>
        <v/>
      </c>
      <c r="DJ196" t="str">
        <f>IF(DG196="","",Names!$C$24)</f>
        <v/>
      </c>
      <c r="DK196" t="str">
        <f>IFERROR(VLOOKUP($A196,Table!$AV$5:$BI$286,Table!$AY$3,FALSE),"")</f>
        <v/>
      </c>
      <c r="DM196" s="224" t="str">
        <f>IF(DG196="","",CONCATENATE(DG196,Names!$H$3,DH196,Names!$J$3,DI196,Names!$L$3,DJ196,Names!$N$3,DK196))</f>
        <v/>
      </c>
      <c r="DP196" s="1170" t="str">
        <f>IFERROR(VLOOKUP($A196,Table!$DI$5:$DO$286,Table!$DJ$3,FALSE),"")</f>
        <v/>
      </c>
      <c r="DQ196" s="1170" t="str">
        <f>IFERROR(VLOOKUP($A196,Table!$DI$5:$DO$286,Table!$DK$3,FALSE),"")</f>
        <v/>
      </c>
      <c r="DR196" s="1170" t="str">
        <f>IF(DP196="","",Names!$K$3)</f>
        <v/>
      </c>
      <c r="DS196" s="1170" t="str">
        <f>IF(DP196="","",Names!$C$26)</f>
        <v/>
      </c>
      <c r="DT196" s="1170" t="str">
        <f>IFERROR(VLOOKUP($A196,Table!$DI$5:$DO$286,Table!$DM$3,FALSE),"")</f>
        <v/>
      </c>
      <c r="DV196" s="224" t="str">
        <f>IF(DP196="","",CONCATENATE(DP196,Names!$H$3,DQ196,Names!$J$3,DR196,Names!$L$3,DS196,Names!$N$3,DT196))</f>
        <v/>
      </c>
      <c r="DY196" s="1170" t="str">
        <f>IFERROR(VLOOKUP($A196,Table!$DI$5:$DO$286,Table!$DJ$3,FALSE),"")</f>
        <v/>
      </c>
      <c r="DZ196" s="1170" t="str">
        <f>IFERROR(VLOOKUP($A196,Table!$DI$5:$DO$286,Table!$DK$3,FALSE),"")</f>
        <v/>
      </c>
      <c r="EA196" s="1170" t="str">
        <f>IF(DY196="","",Names!$K$3)</f>
        <v/>
      </c>
      <c r="EB196" s="1170" t="str">
        <f>IF(DY196="","",Names!$C$25)</f>
        <v/>
      </c>
      <c r="EC196" s="1170" t="str">
        <f>IFERROR(VLOOKUP($A196,Table!$DI$5:$DO$286,Table!$DM$3,FALSE),"")</f>
        <v/>
      </c>
      <c r="EE196" s="224" t="str">
        <f>IF(DY196="","",CONCATENATE(DY196,Names!$H$3,DZ196,Names!$J$3,EA196,Names!$L$3,EB196,Names!$N$3,EC196))</f>
        <v/>
      </c>
      <c r="EH196" t="str">
        <f>IFERROR(VLOOKUP($A196,TCS_C!$R$9:$U$10046,TCS_C!$S$5,FALSE),"")</f>
        <v/>
      </c>
      <c r="EI196" t="str">
        <f>IFERROR(VLOOKUP($A196,TCS_C!$R$9:$U$10046,TCS_C!$T$5,FALSE),"")</f>
        <v/>
      </c>
      <c r="EJ196" t="str">
        <f>IF(EH196="","",Names!$K$3)</f>
        <v/>
      </c>
      <c r="EK196" t="str">
        <f>IF(EH196="","",Names!$C$17)</f>
        <v/>
      </c>
      <c r="EL196" t="str">
        <f>IFERROR(VLOOKUP($A196,TCS_C!$R$9:$U$10046,TCS_C!$U$5,FALSE),"")</f>
        <v/>
      </c>
      <c r="EN196" s="224" t="str">
        <f>IF(EH196="","",CONCATENATE(EH196,Names!$H$3,EI196,Names!$J$3,EJ196,Names!$L$3,EK196,Names!$N$3,EL196))</f>
        <v/>
      </c>
      <c r="EQ196" t="str">
        <f>IFERROR(VLOOKUP($A196,Table!BT242:$BY$286,Table!$BU$3,FALSE),"")</f>
        <v/>
      </c>
      <c r="ER196" t="str">
        <f>IFERROR(VLOOKUP($A196,Table!BT242:$BY$286,Table!$BV$3,FALSE),"")</f>
        <v/>
      </c>
      <c r="ES196" t="str">
        <f>IF(EQ196="","",Names!$K$3)</f>
        <v/>
      </c>
      <c r="ET196" t="str">
        <f>IFERROR(VLOOKUP($A196,Table!BT242:$BY$286,Table!$BW$3,FALSE),"")</f>
        <v/>
      </c>
      <c r="EU196" t="str">
        <f>IFERROR(VLOOKUP($A196,Table!BT242:$BY$286,Table!$BX$3,FALSE),"")</f>
        <v/>
      </c>
      <c r="EW196" s="224" t="str">
        <f>IF(EQ196="","",CONCATENATE(EQ196,Names!$H$3,ER196,Names!$J$3,ES196,Names!$L$3,ET196,Names!$N$3,EU196))</f>
        <v/>
      </c>
      <c r="FB196" t="str">
        <f>IF(EZ196="","",Names!$K$3)</f>
        <v/>
      </c>
      <c r="FF196" s="224" t="str">
        <f>IF(EZ196="","",CONCATENATE(EZ196,Names!$H$3,FA196,Names!$J$3,FB196,Names!$L$3,FC196,Names!$N$3,FD196))</f>
        <v/>
      </c>
      <c r="FG196" s="1266" t="str">
        <f>IF(EZ196="","",CONCATENATE(FC196,Names!$N$3,FD196))</f>
        <v/>
      </c>
    </row>
    <row r="197" spans="1:163">
      <c r="A197" s="72">
        <v>194</v>
      </c>
      <c r="C197" t="str">
        <f>IFERROR(VLOOKUP($A197,Table!$AL$5:$AS$286,Table!$AM$3,FALSE),"")</f>
        <v/>
      </c>
      <c r="D197" t="str">
        <f>IFERROR(VLOOKUP($A197,Table!$AL$5:$AS$286,Table!$AN$3,FALSE),"")</f>
        <v/>
      </c>
      <c r="E197" t="str">
        <f>IF(C197="","",Names!$K$3)</f>
        <v/>
      </c>
      <c r="F197" t="str">
        <f>IF(C197="","",Names!$C$5)</f>
        <v/>
      </c>
      <c r="G197" t="str">
        <f>IFERROR(VLOOKUP($A197,Table!$AL$5:$AS$286,Table!$AO$3,FALSE),"")</f>
        <v/>
      </c>
      <c r="I197" s="224" t="str">
        <f>IF(C197="","",CONCATENATE(C197,Names!$H$3,D197,Names!$J$3,E197,Names!$L$3,F197,Names!$N$3,G197))</f>
        <v/>
      </c>
      <c r="L197" s="1170" t="str">
        <f>IFERROR(VLOOKUP($A197,Table!$AV$5:$BK$286,Table!$AW$3,FALSE),"")</f>
        <v/>
      </c>
      <c r="M197" s="1170" t="str">
        <f>IFERROR(VLOOKUP($A197,Table!$AV$5:$BK$286,Table!$AX$3,FALSE),"")</f>
        <v/>
      </c>
      <c r="N197" s="1170" t="str">
        <f>IF(L197="","",Names!$K$3)</f>
        <v/>
      </c>
      <c r="O197" s="1170" t="str">
        <f>IF(L197="","",Names!$C$9)</f>
        <v/>
      </c>
      <c r="P197" s="1170" t="str">
        <f>IFERROR(VLOOKUP($A197,Table!$AV$5:$BK$286,Table!$AY$3,FALSE),"")</f>
        <v/>
      </c>
      <c r="R197" s="224" t="str">
        <f>IF(L197="","",CONCATENATE(L197,Names!$H$3,M197,Names!$J$3,N197,Names!$L$3,O197,Names!$N$3,P197))</f>
        <v/>
      </c>
      <c r="U197" t="str">
        <f>IFERROR(VLOOKUP($A197,Table!$AV$5:$BI$286,Table!$AW$3,FALSE),"")</f>
        <v/>
      </c>
      <c r="V197" t="str">
        <f>IFERROR(VLOOKUP($A197,Table!$AV$5:$BI$286,Table!$AX$3,FALSE),"")</f>
        <v/>
      </c>
      <c r="W197" t="str">
        <f>IF(U197="","",Names!$K$3)</f>
        <v/>
      </c>
      <c r="X197" t="str">
        <f>IF(U197="","",Names!$C$6)</f>
        <v/>
      </c>
      <c r="Y197" t="str">
        <f>IFERROR(VLOOKUP($A197,Table!$AV$5:$BI$286,Table!$AY$3,FALSE),"")</f>
        <v/>
      </c>
      <c r="AA197" s="224" t="str">
        <f>IF(U197="","",CONCATENATE(U197,Names!$H$3,V197,Names!$J$3,W197,Names!$L$3,X197,Names!$N$3,Y197))</f>
        <v/>
      </c>
      <c r="AD197" t="str">
        <f>IFERROR(VLOOKUP($A197,Table!$AV$5:$BI$286,Table!$AW$3,FALSE),"")</f>
        <v/>
      </c>
      <c r="AE197" t="str">
        <f>IFERROR(VLOOKUP($A197,Table!$AV$5:$BI$286,Table!$AX$3,FALSE),"")</f>
        <v/>
      </c>
      <c r="AF197" t="str">
        <f>IF(AD197="","",Names!$K$3)</f>
        <v/>
      </c>
      <c r="AG197" t="str">
        <f>IF(AD197="","",Names!$C$7)</f>
        <v/>
      </c>
      <c r="AH197" t="str">
        <f>IFERROR(VLOOKUP($A197,Table!$AV$5:$BI$286,Table!$AY$3,FALSE),"")</f>
        <v/>
      </c>
      <c r="AJ197" s="224" t="str">
        <f>IF(AD197="","",CONCATENATE(AD197,Names!$H$3,AE197,Names!$J$3,AF197,Names!$L$3,AG197,Names!$N$3,AH197))</f>
        <v/>
      </c>
      <c r="AM197" t="str">
        <f>IFERROR(VLOOKUP($A197,Table!$AV$5:$BI$286,Table!$AW$3,FALSE),"")</f>
        <v/>
      </c>
      <c r="AN197" t="str">
        <f>IFERROR(VLOOKUP($A197,Table!$AV$5:$BI$286,Table!$AX$3,FALSE),"")</f>
        <v/>
      </c>
      <c r="AO197" t="str">
        <f>IF(AM197="","",Names!$K$3)</f>
        <v/>
      </c>
      <c r="AP197" t="str">
        <f>IF(AM197="","",Names!$C$8)</f>
        <v/>
      </c>
      <c r="AQ197" t="str">
        <f>IFERROR(VLOOKUP($A197,Table!$AV$5:$BI$286,Table!$AY$3,FALSE),"")</f>
        <v/>
      </c>
      <c r="AS197" s="224" t="str">
        <f>IF(AM197="","",CONCATENATE(AM197,Names!$H$3,AN197,Names!$J$3,AO197,Names!$L$3,AP197,Names!$N$3,AQ197))</f>
        <v/>
      </c>
      <c r="AV197" t="str">
        <f>IFERROR(VLOOKUP($A197,Table!$AL$5:$AS$286,Table!$AM$3,FALSE),"")</f>
        <v/>
      </c>
      <c r="AW197" t="str">
        <f>IFERROR(VLOOKUP($A197,Table!$AL$5:$AS$286,Table!$AN$3,FALSE),"")</f>
        <v/>
      </c>
      <c r="AX197" t="str">
        <f>IF(AV197="","",Names!$K$3)</f>
        <v/>
      </c>
      <c r="AY197" t="str">
        <f>IF(AV197="","",Names!$C$10)</f>
        <v/>
      </c>
      <c r="AZ197" t="str">
        <f>IFERROR(VLOOKUP($A197,Table!$AL$5:$AS$286,Table!$AQ$3,FALSE),"")</f>
        <v/>
      </c>
      <c r="BB197" s="224" t="str">
        <f>IF(AV197="","",CONCATENATE(AV197,Names!$H$3,AW197,Names!$J$3,AX197,Names!$L$3,AY197,Names!$N$3,AZ197))</f>
        <v/>
      </c>
      <c r="BE197" t="str">
        <f>IFERROR(VLOOKUP($A197,Table!$AV$5:$BI$286,Table!$AW$3,FALSE),"")</f>
        <v/>
      </c>
      <c r="BF197" t="str">
        <f>IFERROR(VLOOKUP($A197,Table!$AV$5:$BI$286,Table!$AX$3,FALSE),"")</f>
        <v/>
      </c>
      <c r="BG197" t="str">
        <f>IF(BE197="","",Names!$K$3)</f>
        <v/>
      </c>
      <c r="BH197" t="str">
        <f>IF(BE197="","",Names!$C$10)</f>
        <v/>
      </c>
      <c r="BI197" t="str">
        <f>IFERROR(VLOOKUP($A197,Table!$AV$5:$BI$286,Table!$BC$3,FALSE),"")</f>
        <v/>
      </c>
      <c r="BK197" s="224" t="str">
        <f>IF(BE197="","",CONCATENATE(BE197,Names!$H$3,BF197,Names!$J$3,BG197,Names!$L$3,BH197,Names!$N$3,BI197))</f>
        <v/>
      </c>
      <c r="BN197" t="str">
        <f>IFERROR(VLOOKUP($A197,Table!$AV$5:$BI$286,Table!$AW$3,FALSE),"")</f>
        <v/>
      </c>
      <c r="BO197" t="str">
        <f>IFERROR(VLOOKUP($A197,Table!$AV$5:$BI$286,Table!$AX$3,FALSE),"")</f>
        <v/>
      </c>
      <c r="BP197" t="str">
        <f>IF(BN197="","",Names!$K$3)</f>
        <v/>
      </c>
      <c r="BQ197" t="str">
        <f>IF(BN197="","",Names!$C$10)</f>
        <v/>
      </c>
      <c r="BR197" t="str">
        <f>IFERROR(VLOOKUP($A197,Table!$AV$5:$BI$286,Table!$BF$3,FALSE),"")</f>
        <v/>
      </c>
      <c r="BT197" s="224" t="str">
        <f>IF(BN197="","",CONCATENATE(BN197,Names!$H$3,BO197,Names!$J$3,BP197,Names!$L$3,BQ197,Names!$N$3,BR197))</f>
        <v/>
      </c>
      <c r="BW197" t="str">
        <f>IFERROR(VLOOKUP($A197,Table!$AL$5:$AS$286,Table!$AM$3,FALSE),"")</f>
        <v/>
      </c>
      <c r="BX197" t="str">
        <f>IFERROR(VLOOKUP($A197,Table!$AL$5:$AS$286,Table!$AN$3,FALSE),"")</f>
        <v/>
      </c>
      <c r="BY197" t="str">
        <f>IF(BW197="","",Names!$K$3)</f>
        <v/>
      </c>
      <c r="BZ197" t="str">
        <f>IF(BW197="","",Names!$C$11)</f>
        <v/>
      </c>
      <c r="CA197" t="str">
        <f>IFERROR(VLOOKUP($A197,Table!$AL$5:$AS$286,Table!$AQ$3,FALSE),"")</f>
        <v/>
      </c>
      <c r="CC197" s="224" t="str">
        <f>IF(BW197="","",CONCATENATE(BW197,Names!$H$3,BX197,Names!$J$3,BY197,Names!$L$3,BZ197,Names!$N$3,CA197))</f>
        <v/>
      </c>
      <c r="CF197" t="str">
        <f>IFERROR(VLOOKUP($A197,Table!$AV$5:$BI$286,Table!$AW$3,FALSE),"")</f>
        <v/>
      </c>
      <c r="CG197" t="str">
        <f>IFERROR(VLOOKUP($A197,Table!$AV$5:$BI$286,Table!$AX$3,FALSE),"")</f>
        <v/>
      </c>
      <c r="CH197" t="str">
        <f>IF(CF197="","",Names!$K$3)</f>
        <v/>
      </c>
      <c r="CI197" t="str">
        <f>IF(CF197="","",Names!$C$11)</f>
        <v/>
      </c>
      <c r="CJ197" t="str">
        <f>IFERROR(VLOOKUP($A197,Table!$AV$5:$BI$286,Table!$BC$3,FALSE),"")</f>
        <v/>
      </c>
      <c r="CL197" s="224" t="str">
        <f>IF(CF197="","",CONCATENATE(CF197,Names!$H$3,CG197,Names!$J$3,CH197,Names!$L$3,CI197,Names!$N$3,CJ197))</f>
        <v/>
      </c>
      <c r="CO197" t="str">
        <f>IFERROR(VLOOKUP($A197,Table!$AV$5:$BI$286,Table!$AW$3,FALSE),"")</f>
        <v/>
      </c>
      <c r="CP197" t="str">
        <f>IFERROR(VLOOKUP($A197,Table!$AV$5:$BI$286,Table!$AX$3,FALSE),"")</f>
        <v/>
      </c>
      <c r="CQ197" t="str">
        <f>IF(CO197="","",Names!$K$3)</f>
        <v/>
      </c>
      <c r="CR197" t="str">
        <f>IF(CO197="","",Names!$C$11)</f>
        <v/>
      </c>
      <c r="CS197" t="str">
        <f>IFERROR(VLOOKUP($A197,Table!$AV$5:$BI$286,Table!$BF$3,FALSE),"")</f>
        <v/>
      </c>
      <c r="CU197" s="224" t="str">
        <f>IF(CO197="","",CONCATENATE(CO197,Names!$H$3,CP197,Names!$J$3,CQ197,Names!$L$3,CR197,Names!$N$3,CS197))</f>
        <v/>
      </c>
      <c r="CX197" t="str">
        <f>IFERROR(VLOOKUP($A197,Table!$AV$5:$BI$286,Table!$AW$3,FALSE),"")</f>
        <v/>
      </c>
      <c r="CY197" t="str">
        <f>IFERROR(VLOOKUP($A197,Table!$AV$5:$BI$286,Table!$AX$3,FALSE),"")</f>
        <v/>
      </c>
      <c r="CZ197" t="str">
        <f>IF(CX197="","",Names!$K$3)</f>
        <v/>
      </c>
      <c r="DA197" t="str">
        <f>IF(CX197="","",Names!$C$12)</f>
        <v/>
      </c>
      <c r="DB197" t="str">
        <f>IFERROR(VLOOKUP($A197,Table!$AV$5:$BI$286,Table!$BC$3,FALSE),"")</f>
        <v/>
      </c>
      <c r="DD197" s="224" t="str">
        <f>IF(CX197="","",CONCATENATE(CX197,Names!$H$3,CY197,Names!$J$3,CZ197,Names!$L$3,DA197,Names!$N$3,DB197))</f>
        <v/>
      </c>
      <c r="DG197" t="str">
        <f>IFERROR(VLOOKUP($A197,Table!$AV$5:$BI$286,Table!$AW$3,FALSE),"")</f>
        <v/>
      </c>
      <c r="DH197" t="str">
        <f>IFERROR(VLOOKUP($A197,Table!$AV$5:$BI$286,Table!$AX$3,FALSE),"")</f>
        <v/>
      </c>
      <c r="DI197" t="str">
        <f>IF(DG197="","",Names!$K$3)</f>
        <v/>
      </c>
      <c r="DJ197" t="str">
        <f>IF(DG197="","",Names!$C$24)</f>
        <v/>
      </c>
      <c r="DK197" t="str">
        <f>IFERROR(VLOOKUP($A197,Table!$AV$5:$BI$286,Table!$AY$3,FALSE),"")</f>
        <v/>
      </c>
      <c r="DM197" s="224" t="str">
        <f>IF(DG197="","",CONCATENATE(DG197,Names!$H$3,DH197,Names!$J$3,DI197,Names!$L$3,DJ197,Names!$N$3,DK197))</f>
        <v/>
      </c>
      <c r="DP197" s="1170" t="str">
        <f>IFERROR(VLOOKUP($A197,Table!$DI$5:$DO$286,Table!$DJ$3,FALSE),"")</f>
        <v/>
      </c>
      <c r="DQ197" s="1170" t="str">
        <f>IFERROR(VLOOKUP($A197,Table!$DI$5:$DO$286,Table!$DK$3,FALSE),"")</f>
        <v/>
      </c>
      <c r="DR197" s="1170" t="str">
        <f>IF(DP197="","",Names!$K$3)</f>
        <v/>
      </c>
      <c r="DS197" s="1170" t="str">
        <f>IF(DP197="","",Names!$C$26)</f>
        <v/>
      </c>
      <c r="DT197" s="1170" t="str">
        <f>IFERROR(VLOOKUP($A197,Table!$DI$5:$DO$286,Table!$DM$3,FALSE),"")</f>
        <v/>
      </c>
      <c r="DV197" s="224" t="str">
        <f>IF(DP197="","",CONCATENATE(DP197,Names!$H$3,DQ197,Names!$J$3,DR197,Names!$L$3,DS197,Names!$N$3,DT197))</f>
        <v/>
      </c>
      <c r="DY197" s="1170" t="str">
        <f>IFERROR(VLOOKUP($A197,Table!$DI$5:$DO$286,Table!$DJ$3,FALSE),"")</f>
        <v/>
      </c>
      <c r="DZ197" s="1170" t="str">
        <f>IFERROR(VLOOKUP($A197,Table!$DI$5:$DO$286,Table!$DK$3,FALSE),"")</f>
        <v/>
      </c>
      <c r="EA197" s="1170" t="str">
        <f>IF(DY197="","",Names!$K$3)</f>
        <v/>
      </c>
      <c r="EB197" s="1170" t="str">
        <f>IF(DY197="","",Names!$C$25)</f>
        <v/>
      </c>
      <c r="EC197" s="1170" t="str">
        <f>IFERROR(VLOOKUP($A197,Table!$DI$5:$DO$286,Table!$DM$3,FALSE),"")</f>
        <v/>
      </c>
      <c r="EE197" s="224" t="str">
        <f>IF(DY197="","",CONCATENATE(DY197,Names!$H$3,DZ197,Names!$J$3,EA197,Names!$L$3,EB197,Names!$N$3,EC197))</f>
        <v/>
      </c>
      <c r="EH197" t="str">
        <f>IFERROR(VLOOKUP($A197,TCS_C!$R$9:$U$10046,TCS_C!$S$5,FALSE),"")</f>
        <v/>
      </c>
      <c r="EI197" t="str">
        <f>IFERROR(VLOOKUP($A197,TCS_C!$R$9:$U$10046,TCS_C!$T$5,FALSE),"")</f>
        <v/>
      </c>
      <c r="EJ197" t="str">
        <f>IF(EH197="","",Names!$K$3)</f>
        <v/>
      </c>
      <c r="EK197" t="str">
        <f>IF(EH197="","",Names!$C$17)</f>
        <v/>
      </c>
      <c r="EL197" t="str">
        <f>IFERROR(VLOOKUP($A197,TCS_C!$R$9:$U$10046,TCS_C!$U$5,FALSE),"")</f>
        <v/>
      </c>
      <c r="EN197" s="224" t="str">
        <f>IF(EH197="","",CONCATENATE(EH197,Names!$H$3,EI197,Names!$J$3,EJ197,Names!$L$3,EK197,Names!$N$3,EL197))</f>
        <v/>
      </c>
      <c r="EQ197" t="str">
        <f>IFERROR(VLOOKUP($A197,Table!BT243:$BY$286,Table!$BU$3,FALSE),"")</f>
        <v/>
      </c>
      <c r="ER197" t="str">
        <f>IFERROR(VLOOKUP($A197,Table!BT243:$BY$286,Table!$BV$3,FALSE),"")</f>
        <v/>
      </c>
      <c r="ES197" t="str">
        <f>IF(EQ197="","",Names!$K$3)</f>
        <v/>
      </c>
      <c r="ET197" t="str">
        <f>IFERROR(VLOOKUP($A197,Table!BT243:$BY$286,Table!$BW$3,FALSE),"")</f>
        <v/>
      </c>
      <c r="EU197" t="str">
        <f>IFERROR(VLOOKUP($A197,Table!BT243:$BY$286,Table!$BX$3,FALSE),"")</f>
        <v/>
      </c>
      <c r="EW197" s="224" t="str">
        <f>IF(EQ197="","",CONCATENATE(EQ197,Names!$H$3,ER197,Names!$J$3,ES197,Names!$L$3,ET197,Names!$N$3,EU197))</f>
        <v/>
      </c>
      <c r="FB197" t="str">
        <f>IF(EZ197="","",Names!$K$3)</f>
        <v/>
      </c>
      <c r="FF197" s="224" t="str">
        <f>IF(EZ197="","",CONCATENATE(EZ197,Names!$H$3,FA197,Names!$J$3,FB197,Names!$L$3,FC197,Names!$N$3,FD197))</f>
        <v/>
      </c>
      <c r="FG197" s="1266" t="str">
        <f>IF(EZ197="","",CONCATENATE(FC197,Names!$N$3,FD197))</f>
        <v/>
      </c>
    </row>
    <row r="198" spans="1:163">
      <c r="A198" s="72">
        <v>195</v>
      </c>
      <c r="C198" t="str">
        <f>IFERROR(VLOOKUP($A198,Table!$AL$5:$AS$286,Table!$AM$3,FALSE),"")</f>
        <v/>
      </c>
      <c r="D198" t="str">
        <f>IFERROR(VLOOKUP($A198,Table!$AL$5:$AS$286,Table!$AN$3,FALSE),"")</f>
        <v/>
      </c>
      <c r="E198" t="str">
        <f>IF(C198="","",Names!$K$3)</f>
        <v/>
      </c>
      <c r="F198" t="str">
        <f>IF(C198="","",Names!$C$5)</f>
        <v/>
      </c>
      <c r="G198" t="str">
        <f>IFERROR(VLOOKUP($A198,Table!$AL$5:$AS$286,Table!$AO$3,FALSE),"")</f>
        <v/>
      </c>
      <c r="I198" s="224" t="str">
        <f>IF(C198="","",CONCATENATE(C198,Names!$H$3,D198,Names!$J$3,E198,Names!$L$3,F198,Names!$N$3,G198))</f>
        <v/>
      </c>
      <c r="L198" s="1170" t="str">
        <f>IFERROR(VLOOKUP($A198,Table!$AV$5:$BK$286,Table!$AW$3,FALSE),"")</f>
        <v/>
      </c>
      <c r="M198" s="1170" t="str">
        <f>IFERROR(VLOOKUP($A198,Table!$AV$5:$BK$286,Table!$AX$3,FALSE),"")</f>
        <v/>
      </c>
      <c r="N198" s="1170" t="str">
        <f>IF(L198="","",Names!$K$3)</f>
        <v/>
      </c>
      <c r="O198" s="1170" t="str">
        <f>IF(L198="","",Names!$C$9)</f>
        <v/>
      </c>
      <c r="P198" s="1170" t="str">
        <f>IFERROR(VLOOKUP($A198,Table!$AV$5:$BK$286,Table!$AY$3,FALSE),"")</f>
        <v/>
      </c>
      <c r="R198" s="224" t="str">
        <f>IF(L198="","",CONCATENATE(L198,Names!$H$3,M198,Names!$J$3,N198,Names!$L$3,O198,Names!$N$3,P198))</f>
        <v/>
      </c>
      <c r="U198" t="str">
        <f>IFERROR(VLOOKUP($A198,Table!$AV$5:$BI$286,Table!$AW$3,FALSE),"")</f>
        <v/>
      </c>
      <c r="V198" t="str">
        <f>IFERROR(VLOOKUP($A198,Table!$AV$5:$BI$286,Table!$AX$3,FALSE),"")</f>
        <v/>
      </c>
      <c r="W198" t="str">
        <f>IF(U198="","",Names!$K$3)</f>
        <v/>
      </c>
      <c r="X198" t="str">
        <f>IF(U198="","",Names!$C$6)</f>
        <v/>
      </c>
      <c r="Y198" t="str">
        <f>IFERROR(VLOOKUP($A198,Table!$AV$5:$BI$286,Table!$AY$3,FALSE),"")</f>
        <v/>
      </c>
      <c r="AA198" s="224" t="str">
        <f>IF(U198="","",CONCATENATE(U198,Names!$H$3,V198,Names!$J$3,W198,Names!$L$3,X198,Names!$N$3,Y198))</f>
        <v/>
      </c>
      <c r="AD198" t="str">
        <f>IFERROR(VLOOKUP($A198,Table!$AV$5:$BI$286,Table!$AW$3,FALSE),"")</f>
        <v/>
      </c>
      <c r="AE198" t="str">
        <f>IFERROR(VLOOKUP($A198,Table!$AV$5:$BI$286,Table!$AX$3,FALSE),"")</f>
        <v/>
      </c>
      <c r="AF198" t="str">
        <f>IF(AD198="","",Names!$K$3)</f>
        <v/>
      </c>
      <c r="AG198" t="str">
        <f>IF(AD198="","",Names!$C$7)</f>
        <v/>
      </c>
      <c r="AH198" t="str">
        <f>IFERROR(VLOOKUP($A198,Table!$AV$5:$BI$286,Table!$AY$3,FALSE),"")</f>
        <v/>
      </c>
      <c r="AJ198" s="224" t="str">
        <f>IF(AD198="","",CONCATENATE(AD198,Names!$H$3,AE198,Names!$J$3,AF198,Names!$L$3,AG198,Names!$N$3,AH198))</f>
        <v/>
      </c>
      <c r="AM198" t="str">
        <f>IFERROR(VLOOKUP($A198,Table!$AV$5:$BI$286,Table!$AW$3,FALSE),"")</f>
        <v/>
      </c>
      <c r="AN198" t="str">
        <f>IFERROR(VLOOKUP($A198,Table!$AV$5:$BI$286,Table!$AX$3,FALSE),"")</f>
        <v/>
      </c>
      <c r="AO198" t="str">
        <f>IF(AM198="","",Names!$K$3)</f>
        <v/>
      </c>
      <c r="AP198" t="str">
        <f>IF(AM198="","",Names!$C$8)</f>
        <v/>
      </c>
      <c r="AQ198" t="str">
        <f>IFERROR(VLOOKUP($A198,Table!$AV$5:$BI$286,Table!$AY$3,FALSE),"")</f>
        <v/>
      </c>
      <c r="AS198" s="224" t="str">
        <f>IF(AM198="","",CONCATENATE(AM198,Names!$H$3,AN198,Names!$J$3,AO198,Names!$L$3,AP198,Names!$N$3,AQ198))</f>
        <v/>
      </c>
      <c r="AV198" t="str">
        <f>IFERROR(VLOOKUP($A198,Table!$AL$5:$AS$286,Table!$AM$3,FALSE),"")</f>
        <v/>
      </c>
      <c r="AW198" t="str">
        <f>IFERROR(VLOOKUP($A198,Table!$AL$5:$AS$286,Table!$AN$3,FALSE),"")</f>
        <v/>
      </c>
      <c r="AX198" t="str">
        <f>IF(AV198="","",Names!$K$3)</f>
        <v/>
      </c>
      <c r="AY198" t="str">
        <f>IF(AV198="","",Names!$C$10)</f>
        <v/>
      </c>
      <c r="AZ198" t="str">
        <f>IFERROR(VLOOKUP($A198,Table!$AL$5:$AS$286,Table!$AQ$3,FALSE),"")</f>
        <v/>
      </c>
      <c r="BB198" s="224" t="str">
        <f>IF(AV198="","",CONCATENATE(AV198,Names!$H$3,AW198,Names!$J$3,AX198,Names!$L$3,AY198,Names!$N$3,AZ198))</f>
        <v/>
      </c>
      <c r="BE198" t="str">
        <f>IFERROR(VLOOKUP($A198,Table!$AV$5:$BI$286,Table!$AW$3,FALSE),"")</f>
        <v/>
      </c>
      <c r="BF198" t="str">
        <f>IFERROR(VLOOKUP($A198,Table!$AV$5:$BI$286,Table!$AX$3,FALSE),"")</f>
        <v/>
      </c>
      <c r="BG198" t="str">
        <f>IF(BE198="","",Names!$K$3)</f>
        <v/>
      </c>
      <c r="BH198" t="str">
        <f>IF(BE198="","",Names!$C$10)</f>
        <v/>
      </c>
      <c r="BI198" t="str">
        <f>IFERROR(VLOOKUP($A198,Table!$AV$5:$BI$286,Table!$BC$3,FALSE),"")</f>
        <v/>
      </c>
      <c r="BK198" s="224" t="str">
        <f>IF(BE198="","",CONCATENATE(BE198,Names!$H$3,BF198,Names!$J$3,BG198,Names!$L$3,BH198,Names!$N$3,BI198))</f>
        <v/>
      </c>
      <c r="BN198" t="str">
        <f>IFERROR(VLOOKUP($A198,Table!$AV$5:$BI$286,Table!$AW$3,FALSE),"")</f>
        <v/>
      </c>
      <c r="BO198" t="str">
        <f>IFERROR(VLOOKUP($A198,Table!$AV$5:$BI$286,Table!$AX$3,FALSE),"")</f>
        <v/>
      </c>
      <c r="BP198" t="str">
        <f>IF(BN198="","",Names!$K$3)</f>
        <v/>
      </c>
      <c r="BQ198" t="str">
        <f>IF(BN198="","",Names!$C$10)</f>
        <v/>
      </c>
      <c r="BR198" t="str">
        <f>IFERROR(VLOOKUP($A198,Table!$AV$5:$BI$286,Table!$BF$3,FALSE),"")</f>
        <v/>
      </c>
      <c r="BT198" s="224" t="str">
        <f>IF(BN198="","",CONCATENATE(BN198,Names!$H$3,BO198,Names!$J$3,BP198,Names!$L$3,BQ198,Names!$N$3,BR198))</f>
        <v/>
      </c>
      <c r="BW198" t="str">
        <f>IFERROR(VLOOKUP($A198,Table!$AL$5:$AS$286,Table!$AM$3,FALSE),"")</f>
        <v/>
      </c>
      <c r="BX198" t="str">
        <f>IFERROR(VLOOKUP($A198,Table!$AL$5:$AS$286,Table!$AN$3,FALSE),"")</f>
        <v/>
      </c>
      <c r="BY198" t="str">
        <f>IF(BW198="","",Names!$K$3)</f>
        <v/>
      </c>
      <c r="BZ198" t="str">
        <f>IF(BW198="","",Names!$C$11)</f>
        <v/>
      </c>
      <c r="CA198" t="str">
        <f>IFERROR(VLOOKUP($A198,Table!$AL$5:$AS$286,Table!$AQ$3,FALSE),"")</f>
        <v/>
      </c>
      <c r="CC198" s="224" t="str">
        <f>IF(BW198="","",CONCATENATE(BW198,Names!$H$3,BX198,Names!$J$3,BY198,Names!$L$3,BZ198,Names!$N$3,CA198))</f>
        <v/>
      </c>
      <c r="CF198" t="str">
        <f>IFERROR(VLOOKUP($A198,Table!$AV$5:$BI$286,Table!$AW$3,FALSE),"")</f>
        <v/>
      </c>
      <c r="CG198" t="str">
        <f>IFERROR(VLOOKUP($A198,Table!$AV$5:$BI$286,Table!$AX$3,FALSE),"")</f>
        <v/>
      </c>
      <c r="CH198" t="str">
        <f>IF(CF198="","",Names!$K$3)</f>
        <v/>
      </c>
      <c r="CI198" t="str">
        <f>IF(CF198="","",Names!$C$11)</f>
        <v/>
      </c>
      <c r="CJ198" t="str">
        <f>IFERROR(VLOOKUP($A198,Table!$AV$5:$BI$286,Table!$BC$3,FALSE),"")</f>
        <v/>
      </c>
      <c r="CL198" s="224" t="str">
        <f>IF(CF198="","",CONCATENATE(CF198,Names!$H$3,CG198,Names!$J$3,CH198,Names!$L$3,CI198,Names!$N$3,CJ198))</f>
        <v/>
      </c>
      <c r="CO198" t="str">
        <f>IFERROR(VLOOKUP($A198,Table!$AV$5:$BI$286,Table!$AW$3,FALSE),"")</f>
        <v/>
      </c>
      <c r="CP198" t="str">
        <f>IFERROR(VLOOKUP($A198,Table!$AV$5:$BI$286,Table!$AX$3,FALSE),"")</f>
        <v/>
      </c>
      <c r="CQ198" t="str">
        <f>IF(CO198="","",Names!$K$3)</f>
        <v/>
      </c>
      <c r="CR198" t="str">
        <f>IF(CO198="","",Names!$C$11)</f>
        <v/>
      </c>
      <c r="CS198" t="str">
        <f>IFERROR(VLOOKUP($A198,Table!$AV$5:$BI$286,Table!$BF$3,FALSE),"")</f>
        <v/>
      </c>
      <c r="CU198" s="224" t="str">
        <f>IF(CO198="","",CONCATENATE(CO198,Names!$H$3,CP198,Names!$J$3,CQ198,Names!$L$3,CR198,Names!$N$3,CS198))</f>
        <v/>
      </c>
      <c r="CX198" t="str">
        <f>IFERROR(VLOOKUP($A198,Table!$AV$5:$BI$286,Table!$AW$3,FALSE),"")</f>
        <v/>
      </c>
      <c r="CY198" t="str">
        <f>IFERROR(VLOOKUP($A198,Table!$AV$5:$BI$286,Table!$AX$3,FALSE),"")</f>
        <v/>
      </c>
      <c r="CZ198" t="str">
        <f>IF(CX198="","",Names!$K$3)</f>
        <v/>
      </c>
      <c r="DA198" t="str">
        <f>IF(CX198="","",Names!$C$12)</f>
        <v/>
      </c>
      <c r="DB198" t="str">
        <f>IFERROR(VLOOKUP($A198,Table!$AV$5:$BI$286,Table!$BC$3,FALSE),"")</f>
        <v/>
      </c>
      <c r="DD198" s="224" t="str">
        <f>IF(CX198="","",CONCATENATE(CX198,Names!$H$3,CY198,Names!$J$3,CZ198,Names!$L$3,DA198,Names!$N$3,DB198))</f>
        <v/>
      </c>
      <c r="DG198" t="str">
        <f>IFERROR(VLOOKUP($A198,Table!$AV$5:$BI$286,Table!$AW$3,FALSE),"")</f>
        <v/>
      </c>
      <c r="DH198" t="str">
        <f>IFERROR(VLOOKUP($A198,Table!$AV$5:$BI$286,Table!$AX$3,FALSE),"")</f>
        <v/>
      </c>
      <c r="DI198" t="str">
        <f>IF(DG198="","",Names!$K$3)</f>
        <v/>
      </c>
      <c r="DJ198" t="str">
        <f>IF(DG198="","",Names!$C$24)</f>
        <v/>
      </c>
      <c r="DK198" t="str">
        <f>IFERROR(VLOOKUP($A198,Table!$AV$5:$BI$286,Table!$AY$3,FALSE),"")</f>
        <v/>
      </c>
      <c r="DM198" s="224" t="str">
        <f>IF(DG198="","",CONCATENATE(DG198,Names!$H$3,DH198,Names!$J$3,DI198,Names!$L$3,DJ198,Names!$N$3,DK198))</f>
        <v/>
      </c>
      <c r="DP198" s="1170" t="str">
        <f>IFERROR(VLOOKUP($A198,Table!$DI$5:$DO$286,Table!$DJ$3,FALSE),"")</f>
        <v/>
      </c>
      <c r="DQ198" s="1170" t="str">
        <f>IFERROR(VLOOKUP($A198,Table!$DI$5:$DO$286,Table!$DK$3,FALSE),"")</f>
        <v/>
      </c>
      <c r="DR198" s="1170" t="str">
        <f>IF(DP198="","",Names!$K$3)</f>
        <v/>
      </c>
      <c r="DS198" s="1170" t="str">
        <f>IF(DP198="","",Names!$C$26)</f>
        <v/>
      </c>
      <c r="DT198" s="1170" t="str">
        <f>IFERROR(VLOOKUP($A198,Table!$DI$5:$DO$286,Table!$DM$3,FALSE),"")</f>
        <v/>
      </c>
      <c r="DV198" s="224" t="str">
        <f>IF(DP198="","",CONCATENATE(DP198,Names!$H$3,DQ198,Names!$J$3,DR198,Names!$L$3,DS198,Names!$N$3,DT198))</f>
        <v/>
      </c>
      <c r="DY198" s="1170" t="str">
        <f>IFERROR(VLOOKUP($A198,Table!$DI$5:$DO$286,Table!$DJ$3,FALSE),"")</f>
        <v/>
      </c>
      <c r="DZ198" s="1170" t="str">
        <f>IFERROR(VLOOKUP($A198,Table!$DI$5:$DO$286,Table!$DK$3,FALSE),"")</f>
        <v/>
      </c>
      <c r="EA198" s="1170" t="str">
        <f>IF(DY198="","",Names!$K$3)</f>
        <v/>
      </c>
      <c r="EB198" s="1170" t="str">
        <f>IF(DY198="","",Names!$C$25)</f>
        <v/>
      </c>
      <c r="EC198" s="1170" t="str">
        <f>IFERROR(VLOOKUP($A198,Table!$DI$5:$DO$286,Table!$DM$3,FALSE),"")</f>
        <v/>
      </c>
      <c r="EE198" s="224" t="str">
        <f>IF(DY198="","",CONCATENATE(DY198,Names!$H$3,DZ198,Names!$J$3,EA198,Names!$L$3,EB198,Names!$N$3,EC198))</f>
        <v/>
      </c>
      <c r="EH198" t="str">
        <f>IFERROR(VLOOKUP($A198,TCS_C!$R$9:$U$10046,TCS_C!$S$5,FALSE),"")</f>
        <v/>
      </c>
      <c r="EI198" t="str">
        <f>IFERROR(VLOOKUP($A198,TCS_C!$R$9:$U$10046,TCS_C!$T$5,FALSE),"")</f>
        <v/>
      </c>
      <c r="EJ198" t="str">
        <f>IF(EH198="","",Names!$K$3)</f>
        <v/>
      </c>
      <c r="EK198" t="str">
        <f>IF(EH198="","",Names!$C$17)</f>
        <v/>
      </c>
      <c r="EL198" t="str">
        <f>IFERROR(VLOOKUP($A198,TCS_C!$R$9:$U$10046,TCS_C!$U$5,FALSE),"")</f>
        <v/>
      </c>
      <c r="EN198" s="224" t="str">
        <f>IF(EH198="","",CONCATENATE(EH198,Names!$H$3,EI198,Names!$J$3,EJ198,Names!$L$3,EK198,Names!$N$3,EL198))</f>
        <v/>
      </c>
      <c r="EQ198" t="str">
        <f>IFERROR(VLOOKUP($A198,Table!BT255:$BY$286,Table!$BU$3,FALSE),"")</f>
        <v/>
      </c>
      <c r="ER198" t="str">
        <f>IFERROR(VLOOKUP($A198,Table!BT255:$BY$286,Table!$BV$3,FALSE),"")</f>
        <v/>
      </c>
      <c r="ES198" t="str">
        <f>IF(EQ198="","",Names!$K$3)</f>
        <v/>
      </c>
      <c r="ET198" t="str">
        <f>IFERROR(VLOOKUP($A198,Table!BT255:$BY$286,Table!$BW$3,FALSE),"")</f>
        <v/>
      </c>
      <c r="EU198" t="str">
        <f>IFERROR(VLOOKUP($A198,Table!BT255:$BY$286,Table!$BX$3,FALSE),"")</f>
        <v/>
      </c>
      <c r="EW198" s="224" t="str">
        <f>IF(EQ198="","",CONCATENATE(EQ198,Names!$H$3,ER198,Names!$J$3,ES198,Names!$L$3,ET198,Names!$N$3,EU198))</f>
        <v/>
      </c>
      <c r="FB198" t="str">
        <f>IF(EZ198="","",Names!$K$3)</f>
        <v/>
      </c>
      <c r="FF198" s="224" t="str">
        <f>IF(EZ198="","",CONCATENATE(EZ198,Names!$H$3,FA198,Names!$J$3,FB198,Names!$L$3,FC198,Names!$N$3,FD198))</f>
        <v/>
      </c>
      <c r="FG198" s="1266" t="str">
        <f>IF(EZ198="","",CONCATENATE(FC198,Names!$N$3,FD198))</f>
        <v/>
      </c>
    </row>
    <row r="199" spans="1:163">
      <c r="A199" s="72">
        <v>196</v>
      </c>
      <c r="C199" t="str">
        <f>IFERROR(VLOOKUP($A199,Table!$AL$5:$AS$286,Table!$AM$3,FALSE),"")</f>
        <v/>
      </c>
      <c r="D199" t="str">
        <f>IFERROR(VLOOKUP($A199,Table!$AL$5:$AS$286,Table!$AN$3,FALSE),"")</f>
        <v/>
      </c>
      <c r="E199" t="str">
        <f>IF(C199="","",Names!$K$3)</f>
        <v/>
      </c>
      <c r="F199" t="str">
        <f>IF(C199="","",Names!$C$5)</f>
        <v/>
      </c>
      <c r="G199" t="str">
        <f>IFERROR(VLOOKUP($A199,Table!$AL$5:$AS$286,Table!$AO$3,FALSE),"")</f>
        <v/>
      </c>
      <c r="I199" s="224" t="str">
        <f>IF(C199="","",CONCATENATE(C199,Names!$H$3,D199,Names!$J$3,E199,Names!$L$3,F199,Names!$N$3,G199))</f>
        <v/>
      </c>
      <c r="L199" s="1170" t="str">
        <f>IFERROR(VLOOKUP($A199,Table!$AV$5:$BK$286,Table!$AW$3,FALSE),"")</f>
        <v/>
      </c>
      <c r="M199" s="1170" t="str">
        <f>IFERROR(VLOOKUP($A199,Table!$AV$5:$BK$286,Table!$AX$3,FALSE),"")</f>
        <v/>
      </c>
      <c r="N199" s="1170" t="str">
        <f>IF(L199="","",Names!$K$3)</f>
        <v/>
      </c>
      <c r="O199" s="1170" t="str">
        <f>IF(L199="","",Names!$C$9)</f>
        <v/>
      </c>
      <c r="P199" s="1170" t="str">
        <f>IFERROR(VLOOKUP($A199,Table!$AV$5:$BK$286,Table!$AY$3,FALSE),"")</f>
        <v/>
      </c>
      <c r="R199" s="224" t="str">
        <f>IF(L199="","",CONCATENATE(L199,Names!$H$3,M199,Names!$J$3,N199,Names!$L$3,O199,Names!$N$3,P199))</f>
        <v/>
      </c>
      <c r="U199" t="str">
        <f>IFERROR(VLOOKUP($A199,Table!$AV$5:$BI$286,Table!$AW$3,FALSE),"")</f>
        <v/>
      </c>
      <c r="V199" t="str">
        <f>IFERROR(VLOOKUP($A199,Table!$AV$5:$BI$286,Table!$AX$3,FALSE),"")</f>
        <v/>
      </c>
      <c r="W199" t="str">
        <f>IF(U199="","",Names!$K$3)</f>
        <v/>
      </c>
      <c r="X199" t="str">
        <f>IF(U199="","",Names!$C$6)</f>
        <v/>
      </c>
      <c r="Y199" t="str">
        <f>IFERROR(VLOOKUP($A199,Table!$AV$5:$BI$286,Table!$AY$3,FALSE),"")</f>
        <v/>
      </c>
      <c r="AA199" s="224" t="str">
        <f>IF(U199="","",CONCATENATE(U199,Names!$H$3,V199,Names!$J$3,W199,Names!$L$3,X199,Names!$N$3,Y199))</f>
        <v/>
      </c>
      <c r="AD199" t="str">
        <f>IFERROR(VLOOKUP($A199,Table!$AV$5:$BI$286,Table!$AW$3,FALSE),"")</f>
        <v/>
      </c>
      <c r="AE199" t="str">
        <f>IFERROR(VLOOKUP($A199,Table!$AV$5:$BI$286,Table!$AX$3,FALSE),"")</f>
        <v/>
      </c>
      <c r="AF199" t="str">
        <f>IF(AD199="","",Names!$K$3)</f>
        <v/>
      </c>
      <c r="AG199" t="str">
        <f>IF(AD199="","",Names!$C$7)</f>
        <v/>
      </c>
      <c r="AH199" t="str">
        <f>IFERROR(VLOOKUP($A199,Table!$AV$5:$BI$286,Table!$AY$3,FALSE),"")</f>
        <v/>
      </c>
      <c r="AJ199" s="224" t="str">
        <f>IF(AD199="","",CONCATENATE(AD199,Names!$H$3,AE199,Names!$J$3,AF199,Names!$L$3,AG199,Names!$N$3,AH199))</f>
        <v/>
      </c>
      <c r="AM199" t="str">
        <f>IFERROR(VLOOKUP($A199,Table!$AV$5:$BI$286,Table!$AW$3,FALSE),"")</f>
        <v/>
      </c>
      <c r="AN199" t="str">
        <f>IFERROR(VLOOKUP($A199,Table!$AV$5:$BI$286,Table!$AX$3,FALSE),"")</f>
        <v/>
      </c>
      <c r="AO199" t="str">
        <f>IF(AM199="","",Names!$K$3)</f>
        <v/>
      </c>
      <c r="AP199" t="str">
        <f>IF(AM199="","",Names!$C$8)</f>
        <v/>
      </c>
      <c r="AQ199" t="str">
        <f>IFERROR(VLOOKUP($A199,Table!$AV$5:$BI$286,Table!$AY$3,FALSE),"")</f>
        <v/>
      </c>
      <c r="AS199" s="224" t="str">
        <f>IF(AM199="","",CONCATENATE(AM199,Names!$H$3,AN199,Names!$J$3,AO199,Names!$L$3,AP199,Names!$N$3,AQ199))</f>
        <v/>
      </c>
      <c r="AV199" t="str">
        <f>IFERROR(VLOOKUP($A199,Table!$AL$5:$AS$286,Table!$AM$3,FALSE),"")</f>
        <v/>
      </c>
      <c r="AW199" t="str">
        <f>IFERROR(VLOOKUP($A199,Table!$AL$5:$AS$286,Table!$AN$3,FALSE),"")</f>
        <v/>
      </c>
      <c r="AX199" t="str">
        <f>IF(AV199="","",Names!$K$3)</f>
        <v/>
      </c>
      <c r="AY199" t="str">
        <f>IF(AV199="","",Names!$C$10)</f>
        <v/>
      </c>
      <c r="AZ199" t="str">
        <f>IFERROR(VLOOKUP($A199,Table!$AL$5:$AS$286,Table!$AQ$3,FALSE),"")</f>
        <v/>
      </c>
      <c r="BB199" s="224" t="str">
        <f>IF(AV199="","",CONCATENATE(AV199,Names!$H$3,AW199,Names!$J$3,AX199,Names!$L$3,AY199,Names!$N$3,AZ199))</f>
        <v/>
      </c>
      <c r="BE199" t="str">
        <f>IFERROR(VLOOKUP($A199,Table!$AV$5:$BI$286,Table!$AW$3,FALSE),"")</f>
        <v/>
      </c>
      <c r="BF199" t="str">
        <f>IFERROR(VLOOKUP($A199,Table!$AV$5:$BI$286,Table!$AX$3,FALSE),"")</f>
        <v/>
      </c>
      <c r="BG199" t="str">
        <f>IF(BE199="","",Names!$K$3)</f>
        <v/>
      </c>
      <c r="BH199" t="str">
        <f>IF(BE199="","",Names!$C$10)</f>
        <v/>
      </c>
      <c r="BI199" t="str">
        <f>IFERROR(VLOOKUP($A199,Table!$AV$5:$BI$286,Table!$BC$3,FALSE),"")</f>
        <v/>
      </c>
      <c r="BK199" s="224" t="str">
        <f>IF(BE199="","",CONCATENATE(BE199,Names!$H$3,BF199,Names!$J$3,BG199,Names!$L$3,BH199,Names!$N$3,BI199))</f>
        <v/>
      </c>
      <c r="BN199" t="str">
        <f>IFERROR(VLOOKUP($A199,Table!$AV$5:$BI$286,Table!$AW$3,FALSE),"")</f>
        <v/>
      </c>
      <c r="BO199" t="str">
        <f>IFERROR(VLOOKUP($A199,Table!$AV$5:$BI$286,Table!$AX$3,FALSE),"")</f>
        <v/>
      </c>
      <c r="BP199" t="str">
        <f>IF(BN199="","",Names!$K$3)</f>
        <v/>
      </c>
      <c r="BQ199" t="str">
        <f>IF(BN199="","",Names!$C$10)</f>
        <v/>
      </c>
      <c r="BR199" t="str">
        <f>IFERROR(VLOOKUP($A199,Table!$AV$5:$BI$286,Table!$BF$3,FALSE),"")</f>
        <v/>
      </c>
      <c r="BT199" s="224" t="str">
        <f>IF(BN199="","",CONCATENATE(BN199,Names!$H$3,BO199,Names!$J$3,BP199,Names!$L$3,BQ199,Names!$N$3,BR199))</f>
        <v/>
      </c>
      <c r="BW199" t="str">
        <f>IFERROR(VLOOKUP($A199,Table!$AL$5:$AS$286,Table!$AM$3,FALSE),"")</f>
        <v/>
      </c>
      <c r="BX199" t="str">
        <f>IFERROR(VLOOKUP($A199,Table!$AL$5:$AS$286,Table!$AN$3,FALSE),"")</f>
        <v/>
      </c>
      <c r="BY199" t="str">
        <f>IF(BW199="","",Names!$K$3)</f>
        <v/>
      </c>
      <c r="BZ199" t="str">
        <f>IF(BW199="","",Names!$C$11)</f>
        <v/>
      </c>
      <c r="CA199" t="str">
        <f>IFERROR(VLOOKUP($A199,Table!$AL$5:$AS$286,Table!$AQ$3,FALSE),"")</f>
        <v/>
      </c>
      <c r="CC199" s="224" t="str">
        <f>IF(BW199="","",CONCATENATE(BW199,Names!$H$3,BX199,Names!$J$3,BY199,Names!$L$3,BZ199,Names!$N$3,CA199))</f>
        <v/>
      </c>
      <c r="CF199" t="str">
        <f>IFERROR(VLOOKUP($A199,Table!$AV$5:$BI$286,Table!$AW$3,FALSE),"")</f>
        <v/>
      </c>
      <c r="CG199" t="str">
        <f>IFERROR(VLOOKUP($A199,Table!$AV$5:$BI$286,Table!$AX$3,FALSE),"")</f>
        <v/>
      </c>
      <c r="CH199" t="str">
        <f>IF(CF199="","",Names!$K$3)</f>
        <v/>
      </c>
      <c r="CI199" t="str">
        <f>IF(CF199="","",Names!$C$11)</f>
        <v/>
      </c>
      <c r="CJ199" t="str">
        <f>IFERROR(VLOOKUP($A199,Table!$AV$5:$BI$286,Table!$BC$3,FALSE),"")</f>
        <v/>
      </c>
      <c r="CL199" s="224" t="str">
        <f>IF(CF199="","",CONCATENATE(CF199,Names!$H$3,CG199,Names!$J$3,CH199,Names!$L$3,CI199,Names!$N$3,CJ199))</f>
        <v/>
      </c>
      <c r="CO199" t="str">
        <f>IFERROR(VLOOKUP($A199,Table!$AV$5:$BI$286,Table!$AW$3,FALSE),"")</f>
        <v/>
      </c>
      <c r="CP199" t="str">
        <f>IFERROR(VLOOKUP($A199,Table!$AV$5:$BI$286,Table!$AX$3,FALSE),"")</f>
        <v/>
      </c>
      <c r="CQ199" t="str">
        <f>IF(CO199="","",Names!$K$3)</f>
        <v/>
      </c>
      <c r="CR199" t="str">
        <f>IF(CO199="","",Names!$C$11)</f>
        <v/>
      </c>
      <c r="CS199" t="str">
        <f>IFERROR(VLOOKUP($A199,Table!$AV$5:$BI$286,Table!$BF$3,FALSE),"")</f>
        <v/>
      </c>
      <c r="CU199" s="224" t="str">
        <f>IF(CO199="","",CONCATENATE(CO199,Names!$H$3,CP199,Names!$J$3,CQ199,Names!$L$3,CR199,Names!$N$3,CS199))</f>
        <v/>
      </c>
      <c r="CX199" t="str">
        <f>IFERROR(VLOOKUP($A199,Table!$AV$5:$BI$286,Table!$AW$3,FALSE),"")</f>
        <v/>
      </c>
      <c r="CY199" t="str">
        <f>IFERROR(VLOOKUP($A199,Table!$AV$5:$BI$286,Table!$AX$3,FALSE),"")</f>
        <v/>
      </c>
      <c r="CZ199" t="str">
        <f>IF(CX199="","",Names!$K$3)</f>
        <v/>
      </c>
      <c r="DA199" t="str">
        <f>IF(CX199="","",Names!$C$12)</f>
        <v/>
      </c>
      <c r="DB199" t="str">
        <f>IFERROR(VLOOKUP($A199,Table!$AV$5:$BI$286,Table!$BC$3,FALSE),"")</f>
        <v/>
      </c>
      <c r="DD199" s="224" t="str">
        <f>IF(CX199="","",CONCATENATE(CX199,Names!$H$3,CY199,Names!$J$3,CZ199,Names!$L$3,DA199,Names!$N$3,DB199))</f>
        <v/>
      </c>
      <c r="DG199" t="str">
        <f>IFERROR(VLOOKUP($A199,Table!$AV$5:$BI$286,Table!$AW$3,FALSE),"")</f>
        <v/>
      </c>
      <c r="DH199" t="str">
        <f>IFERROR(VLOOKUP($A199,Table!$AV$5:$BI$286,Table!$AX$3,FALSE),"")</f>
        <v/>
      </c>
      <c r="DI199" t="str">
        <f>IF(DG199="","",Names!$K$3)</f>
        <v/>
      </c>
      <c r="DJ199" t="str">
        <f>IF(DG199="","",Names!$C$24)</f>
        <v/>
      </c>
      <c r="DK199" t="str">
        <f>IFERROR(VLOOKUP($A199,Table!$AV$5:$BI$286,Table!$AY$3,FALSE),"")</f>
        <v/>
      </c>
      <c r="DM199" s="224" t="str">
        <f>IF(DG199="","",CONCATENATE(DG199,Names!$H$3,DH199,Names!$J$3,DI199,Names!$L$3,DJ199,Names!$N$3,DK199))</f>
        <v/>
      </c>
      <c r="DP199" s="1170" t="str">
        <f>IFERROR(VLOOKUP($A199,Table!$DI$5:$DO$286,Table!$DJ$3,FALSE),"")</f>
        <v/>
      </c>
      <c r="DQ199" s="1170" t="str">
        <f>IFERROR(VLOOKUP($A199,Table!$DI$5:$DO$286,Table!$DK$3,FALSE),"")</f>
        <v/>
      </c>
      <c r="DR199" s="1170" t="str">
        <f>IF(DP199="","",Names!$K$3)</f>
        <v/>
      </c>
      <c r="DS199" s="1170" t="str">
        <f>IF(DP199="","",Names!$C$26)</f>
        <v/>
      </c>
      <c r="DT199" s="1170" t="str">
        <f>IFERROR(VLOOKUP($A199,Table!$DI$5:$DO$286,Table!$DM$3,FALSE),"")</f>
        <v/>
      </c>
      <c r="DV199" s="224" t="str">
        <f>IF(DP199="","",CONCATENATE(DP199,Names!$H$3,DQ199,Names!$J$3,DR199,Names!$L$3,DS199,Names!$N$3,DT199))</f>
        <v/>
      </c>
      <c r="DY199" s="1170" t="str">
        <f>IFERROR(VLOOKUP($A199,Table!$DI$5:$DO$286,Table!$DJ$3,FALSE),"")</f>
        <v/>
      </c>
      <c r="DZ199" s="1170" t="str">
        <f>IFERROR(VLOOKUP($A199,Table!$DI$5:$DO$286,Table!$DK$3,FALSE),"")</f>
        <v/>
      </c>
      <c r="EA199" s="1170" t="str">
        <f>IF(DY199="","",Names!$K$3)</f>
        <v/>
      </c>
      <c r="EB199" s="1170" t="str">
        <f>IF(DY199="","",Names!$C$25)</f>
        <v/>
      </c>
      <c r="EC199" s="1170" t="str">
        <f>IFERROR(VLOOKUP($A199,Table!$DI$5:$DO$286,Table!$DM$3,FALSE),"")</f>
        <v/>
      </c>
      <c r="EE199" s="224" t="str">
        <f>IF(DY199="","",CONCATENATE(DY199,Names!$H$3,DZ199,Names!$J$3,EA199,Names!$L$3,EB199,Names!$N$3,EC199))</f>
        <v/>
      </c>
      <c r="EH199" t="str">
        <f>IFERROR(VLOOKUP($A199,TCS_C!$R$9:$U$10046,TCS_C!$S$5,FALSE),"")</f>
        <v/>
      </c>
      <c r="EI199" t="str">
        <f>IFERROR(VLOOKUP($A199,TCS_C!$R$9:$U$10046,TCS_C!$T$5,FALSE),"")</f>
        <v/>
      </c>
      <c r="EJ199" t="str">
        <f>IF(EH199="","",Names!$K$3)</f>
        <v/>
      </c>
      <c r="EK199" t="str">
        <f>IF(EH199="","",Names!$C$17)</f>
        <v/>
      </c>
      <c r="EL199" t="str">
        <f>IFERROR(VLOOKUP($A199,TCS_C!$R$9:$U$10046,TCS_C!$U$5,FALSE),"")</f>
        <v/>
      </c>
      <c r="EN199" s="224" t="str">
        <f>IF(EH199="","",CONCATENATE(EH199,Names!$H$3,EI199,Names!$J$3,EJ199,Names!$L$3,EK199,Names!$N$3,EL199))</f>
        <v/>
      </c>
      <c r="EQ199" t="str">
        <f>IFERROR(VLOOKUP($A199,Table!BT255:$BY$286,Table!$BU$3,FALSE),"")</f>
        <v/>
      </c>
      <c r="ER199" t="str">
        <f>IFERROR(VLOOKUP($A199,Table!BT255:$BY$286,Table!$BV$3,FALSE),"")</f>
        <v/>
      </c>
      <c r="ES199" t="str">
        <f>IF(EQ199="","",Names!$K$3)</f>
        <v/>
      </c>
      <c r="ET199" t="str">
        <f>IFERROR(VLOOKUP($A199,Table!BT255:$BY$286,Table!$BW$3,FALSE),"")</f>
        <v/>
      </c>
      <c r="EU199" t="str">
        <f>IFERROR(VLOOKUP($A199,Table!BT255:$BY$286,Table!$BX$3,FALSE),"")</f>
        <v/>
      </c>
      <c r="EW199" s="224" t="str">
        <f>IF(EQ199="","",CONCATENATE(EQ199,Names!$H$3,ER199,Names!$J$3,ES199,Names!$L$3,ET199,Names!$N$3,EU199))</f>
        <v/>
      </c>
      <c r="FB199" t="str">
        <f>IF(EZ199="","",Names!$K$3)</f>
        <v/>
      </c>
      <c r="FF199" s="224" t="str">
        <f>IF(EZ199="","",CONCATENATE(EZ199,Names!$H$3,FA199,Names!$J$3,FB199,Names!$L$3,FC199,Names!$N$3,FD199))</f>
        <v/>
      </c>
      <c r="FG199" s="1266" t="str">
        <f>IF(EZ199="","",CONCATENATE(FC199,Names!$N$3,FD199))</f>
        <v/>
      </c>
    </row>
    <row r="200" spans="1:163">
      <c r="A200" s="72">
        <v>197</v>
      </c>
      <c r="C200" t="str">
        <f>IFERROR(VLOOKUP($A200,Table!$AL$5:$AS$286,Table!$AM$3,FALSE),"")</f>
        <v/>
      </c>
      <c r="D200" t="str">
        <f>IFERROR(VLOOKUP($A200,Table!$AL$5:$AS$286,Table!$AN$3,FALSE),"")</f>
        <v/>
      </c>
      <c r="E200" t="str">
        <f>IF(C200="","",Names!$K$3)</f>
        <v/>
      </c>
      <c r="F200" t="str">
        <f>IF(C200="","",Names!$C$5)</f>
        <v/>
      </c>
      <c r="G200" t="str">
        <f>IFERROR(VLOOKUP($A200,Table!$AL$5:$AS$286,Table!$AO$3,FALSE),"")</f>
        <v/>
      </c>
      <c r="I200" s="224" t="str">
        <f>IF(C200="","",CONCATENATE(C200,Names!$H$3,D200,Names!$J$3,E200,Names!$L$3,F200,Names!$N$3,G200))</f>
        <v/>
      </c>
      <c r="L200" s="1170" t="str">
        <f>IFERROR(VLOOKUP($A200,Table!$AV$5:$BK$286,Table!$AW$3,FALSE),"")</f>
        <v/>
      </c>
      <c r="M200" s="1170" t="str">
        <f>IFERROR(VLOOKUP($A200,Table!$AV$5:$BK$286,Table!$AX$3,FALSE),"")</f>
        <v/>
      </c>
      <c r="N200" s="1170" t="str">
        <f>IF(L200="","",Names!$K$3)</f>
        <v/>
      </c>
      <c r="O200" s="1170" t="str">
        <f>IF(L200="","",Names!$C$9)</f>
        <v/>
      </c>
      <c r="P200" s="1170" t="str">
        <f>IFERROR(VLOOKUP($A200,Table!$AV$5:$BK$286,Table!$AY$3,FALSE),"")</f>
        <v/>
      </c>
      <c r="R200" s="224" t="str">
        <f>IF(L200="","",CONCATENATE(L200,Names!$H$3,M200,Names!$J$3,N200,Names!$L$3,O200,Names!$N$3,P200))</f>
        <v/>
      </c>
      <c r="U200" t="str">
        <f>IFERROR(VLOOKUP($A200,Table!$AV$5:$BI$286,Table!$AW$3,FALSE),"")</f>
        <v/>
      </c>
      <c r="V200" t="str">
        <f>IFERROR(VLOOKUP($A200,Table!$AV$5:$BI$286,Table!$AX$3,FALSE),"")</f>
        <v/>
      </c>
      <c r="W200" t="str">
        <f>IF(U200="","",Names!$K$3)</f>
        <v/>
      </c>
      <c r="X200" t="str">
        <f>IF(U200="","",Names!$C$6)</f>
        <v/>
      </c>
      <c r="Y200" t="str">
        <f>IFERROR(VLOOKUP($A200,Table!$AV$5:$BI$286,Table!$AY$3,FALSE),"")</f>
        <v/>
      </c>
      <c r="AA200" s="224" t="str">
        <f>IF(U200="","",CONCATENATE(U200,Names!$H$3,V200,Names!$J$3,W200,Names!$L$3,X200,Names!$N$3,Y200))</f>
        <v/>
      </c>
      <c r="AD200" t="str">
        <f>IFERROR(VLOOKUP($A200,Table!$AV$5:$BI$286,Table!$AW$3,FALSE),"")</f>
        <v/>
      </c>
      <c r="AE200" t="str">
        <f>IFERROR(VLOOKUP($A200,Table!$AV$5:$BI$286,Table!$AX$3,FALSE),"")</f>
        <v/>
      </c>
      <c r="AF200" t="str">
        <f>IF(AD200="","",Names!$K$3)</f>
        <v/>
      </c>
      <c r="AG200" t="str">
        <f>IF(AD200="","",Names!$C$7)</f>
        <v/>
      </c>
      <c r="AH200" t="str">
        <f>IFERROR(VLOOKUP($A200,Table!$AV$5:$BI$286,Table!$AY$3,FALSE),"")</f>
        <v/>
      </c>
      <c r="AJ200" s="224" t="str">
        <f>IF(AD200="","",CONCATENATE(AD200,Names!$H$3,AE200,Names!$J$3,AF200,Names!$L$3,AG200,Names!$N$3,AH200))</f>
        <v/>
      </c>
      <c r="AM200" t="str">
        <f>IFERROR(VLOOKUP($A200,Table!$AV$5:$BI$286,Table!$AW$3,FALSE),"")</f>
        <v/>
      </c>
      <c r="AN200" t="str">
        <f>IFERROR(VLOOKUP($A200,Table!$AV$5:$BI$286,Table!$AX$3,FALSE),"")</f>
        <v/>
      </c>
      <c r="AO200" t="str">
        <f>IF(AM200="","",Names!$K$3)</f>
        <v/>
      </c>
      <c r="AP200" t="str">
        <f>IF(AM200="","",Names!$C$8)</f>
        <v/>
      </c>
      <c r="AQ200" t="str">
        <f>IFERROR(VLOOKUP($A200,Table!$AV$5:$BI$286,Table!$AY$3,FALSE),"")</f>
        <v/>
      </c>
      <c r="AS200" s="224" t="str">
        <f>IF(AM200="","",CONCATENATE(AM200,Names!$H$3,AN200,Names!$J$3,AO200,Names!$L$3,AP200,Names!$N$3,AQ200))</f>
        <v/>
      </c>
      <c r="AV200" t="str">
        <f>IFERROR(VLOOKUP($A200,Table!$AL$5:$AS$286,Table!$AM$3,FALSE),"")</f>
        <v/>
      </c>
      <c r="AW200" t="str">
        <f>IFERROR(VLOOKUP($A200,Table!$AL$5:$AS$286,Table!$AN$3,FALSE),"")</f>
        <v/>
      </c>
      <c r="AX200" t="str">
        <f>IF(AV200="","",Names!$K$3)</f>
        <v/>
      </c>
      <c r="AY200" t="str">
        <f>IF(AV200="","",Names!$C$10)</f>
        <v/>
      </c>
      <c r="AZ200" t="str">
        <f>IFERROR(VLOOKUP($A200,Table!$AL$5:$AS$286,Table!$AQ$3,FALSE),"")</f>
        <v/>
      </c>
      <c r="BB200" s="224" t="str">
        <f>IF(AV200="","",CONCATENATE(AV200,Names!$H$3,AW200,Names!$J$3,AX200,Names!$L$3,AY200,Names!$N$3,AZ200))</f>
        <v/>
      </c>
      <c r="BE200" t="str">
        <f>IFERROR(VLOOKUP($A200,Table!$AV$5:$BI$286,Table!$AW$3,FALSE),"")</f>
        <v/>
      </c>
      <c r="BF200" t="str">
        <f>IFERROR(VLOOKUP($A200,Table!$AV$5:$BI$286,Table!$AX$3,FALSE),"")</f>
        <v/>
      </c>
      <c r="BG200" t="str">
        <f>IF(BE200="","",Names!$K$3)</f>
        <v/>
      </c>
      <c r="BH200" t="str">
        <f>IF(BE200="","",Names!$C$10)</f>
        <v/>
      </c>
      <c r="BI200" t="str">
        <f>IFERROR(VLOOKUP($A200,Table!$AV$5:$BI$286,Table!$BC$3,FALSE),"")</f>
        <v/>
      </c>
      <c r="BK200" s="224" t="str">
        <f>IF(BE200="","",CONCATENATE(BE200,Names!$H$3,BF200,Names!$J$3,BG200,Names!$L$3,BH200,Names!$N$3,BI200))</f>
        <v/>
      </c>
      <c r="BN200" t="str">
        <f>IFERROR(VLOOKUP($A200,Table!$AV$5:$BI$286,Table!$AW$3,FALSE),"")</f>
        <v/>
      </c>
      <c r="BO200" t="str">
        <f>IFERROR(VLOOKUP($A200,Table!$AV$5:$BI$286,Table!$AX$3,FALSE),"")</f>
        <v/>
      </c>
      <c r="BP200" t="str">
        <f>IF(BN200="","",Names!$K$3)</f>
        <v/>
      </c>
      <c r="BQ200" t="str">
        <f>IF(BN200="","",Names!$C$10)</f>
        <v/>
      </c>
      <c r="BR200" t="str">
        <f>IFERROR(VLOOKUP($A200,Table!$AV$5:$BI$286,Table!$BF$3,FALSE),"")</f>
        <v/>
      </c>
      <c r="BT200" s="224" t="str">
        <f>IF(BN200="","",CONCATENATE(BN200,Names!$H$3,BO200,Names!$J$3,BP200,Names!$L$3,BQ200,Names!$N$3,BR200))</f>
        <v/>
      </c>
      <c r="BW200" t="str">
        <f>IFERROR(VLOOKUP($A200,Table!$AL$5:$AS$286,Table!$AM$3,FALSE),"")</f>
        <v/>
      </c>
      <c r="BX200" t="str">
        <f>IFERROR(VLOOKUP($A200,Table!$AL$5:$AS$286,Table!$AN$3,FALSE),"")</f>
        <v/>
      </c>
      <c r="BY200" t="str">
        <f>IF(BW200="","",Names!$K$3)</f>
        <v/>
      </c>
      <c r="BZ200" t="str">
        <f>IF(BW200="","",Names!$C$11)</f>
        <v/>
      </c>
      <c r="CA200" t="str">
        <f>IFERROR(VLOOKUP($A200,Table!$AL$5:$AS$286,Table!$AQ$3,FALSE),"")</f>
        <v/>
      </c>
      <c r="CC200" s="224" t="str">
        <f>IF(BW200="","",CONCATENATE(BW200,Names!$H$3,BX200,Names!$J$3,BY200,Names!$L$3,BZ200,Names!$N$3,CA200))</f>
        <v/>
      </c>
      <c r="CF200" t="str">
        <f>IFERROR(VLOOKUP($A200,Table!$AV$5:$BI$286,Table!$AW$3,FALSE),"")</f>
        <v/>
      </c>
      <c r="CG200" t="str">
        <f>IFERROR(VLOOKUP($A200,Table!$AV$5:$BI$286,Table!$AX$3,FALSE),"")</f>
        <v/>
      </c>
      <c r="CH200" t="str">
        <f>IF(CF200="","",Names!$K$3)</f>
        <v/>
      </c>
      <c r="CI200" t="str">
        <f>IF(CF200="","",Names!$C$11)</f>
        <v/>
      </c>
      <c r="CJ200" t="str">
        <f>IFERROR(VLOOKUP($A200,Table!$AV$5:$BI$286,Table!$BC$3,FALSE),"")</f>
        <v/>
      </c>
      <c r="CL200" s="224" t="str">
        <f>IF(CF200="","",CONCATENATE(CF200,Names!$H$3,CG200,Names!$J$3,CH200,Names!$L$3,CI200,Names!$N$3,CJ200))</f>
        <v/>
      </c>
      <c r="CO200" t="str">
        <f>IFERROR(VLOOKUP($A200,Table!$AV$5:$BI$286,Table!$AW$3,FALSE),"")</f>
        <v/>
      </c>
      <c r="CP200" t="str">
        <f>IFERROR(VLOOKUP($A200,Table!$AV$5:$BI$286,Table!$AX$3,FALSE),"")</f>
        <v/>
      </c>
      <c r="CQ200" t="str">
        <f>IF(CO200="","",Names!$K$3)</f>
        <v/>
      </c>
      <c r="CR200" t="str">
        <f>IF(CO200="","",Names!$C$11)</f>
        <v/>
      </c>
      <c r="CS200" t="str">
        <f>IFERROR(VLOOKUP($A200,Table!$AV$5:$BI$286,Table!$BF$3,FALSE),"")</f>
        <v/>
      </c>
      <c r="CU200" s="224" t="str">
        <f>IF(CO200="","",CONCATENATE(CO200,Names!$H$3,CP200,Names!$J$3,CQ200,Names!$L$3,CR200,Names!$N$3,CS200))</f>
        <v/>
      </c>
      <c r="CX200" t="str">
        <f>IFERROR(VLOOKUP($A200,Table!$AV$5:$BI$286,Table!$AW$3,FALSE),"")</f>
        <v/>
      </c>
      <c r="CY200" t="str">
        <f>IFERROR(VLOOKUP($A200,Table!$AV$5:$BI$286,Table!$AX$3,FALSE),"")</f>
        <v/>
      </c>
      <c r="CZ200" t="str">
        <f>IF(CX200="","",Names!$K$3)</f>
        <v/>
      </c>
      <c r="DA200" t="str">
        <f>IF(CX200="","",Names!$C$12)</f>
        <v/>
      </c>
      <c r="DB200" t="str">
        <f>IFERROR(VLOOKUP($A200,Table!$AV$5:$BI$286,Table!$BC$3,FALSE),"")</f>
        <v/>
      </c>
      <c r="DD200" s="224" t="str">
        <f>IF(CX200="","",CONCATENATE(CX200,Names!$H$3,CY200,Names!$J$3,CZ200,Names!$L$3,DA200,Names!$N$3,DB200))</f>
        <v/>
      </c>
      <c r="DG200" t="str">
        <f>IFERROR(VLOOKUP($A200,Table!$AV$5:$BI$286,Table!$AW$3,FALSE),"")</f>
        <v/>
      </c>
      <c r="DH200" t="str">
        <f>IFERROR(VLOOKUP($A200,Table!$AV$5:$BI$286,Table!$AX$3,FALSE),"")</f>
        <v/>
      </c>
      <c r="DI200" t="str">
        <f>IF(DG200="","",Names!$K$3)</f>
        <v/>
      </c>
      <c r="DJ200" t="str">
        <f>IF(DG200="","",Names!$C$24)</f>
        <v/>
      </c>
      <c r="DK200" t="str">
        <f>IFERROR(VLOOKUP($A200,Table!$AV$5:$BI$286,Table!$AY$3,FALSE),"")</f>
        <v/>
      </c>
      <c r="DM200" s="224" t="str">
        <f>IF(DG200="","",CONCATENATE(DG200,Names!$H$3,DH200,Names!$J$3,DI200,Names!$L$3,DJ200,Names!$N$3,DK200))</f>
        <v/>
      </c>
      <c r="DP200" s="1170" t="str">
        <f>IFERROR(VLOOKUP($A200,Table!$DI$5:$DO$286,Table!$DJ$3,FALSE),"")</f>
        <v/>
      </c>
      <c r="DQ200" s="1170" t="str">
        <f>IFERROR(VLOOKUP($A200,Table!$DI$5:$DO$286,Table!$DK$3,FALSE),"")</f>
        <v/>
      </c>
      <c r="DR200" s="1170" t="str">
        <f>IF(DP200="","",Names!$K$3)</f>
        <v/>
      </c>
      <c r="DS200" s="1170" t="str">
        <f>IF(DP200="","",Names!$C$26)</f>
        <v/>
      </c>
      <c r="DT200" s="1170" t="str">
        <f>IFERROR(VLOOKUP($A200,Table!$DI$5:$DO$286,Table!$DM$3,FALSE),"")</f>
        <v/>
      </c>
      <c r="DV200" s="224" t="str">
        <f>IF(DP200="","",CONCATENATE(DP200,Names!$H$3,DQ200,Names!$J$3,DR200,Names!$L$3,DS200,Names!$N$3,DT200))</f>
        <v/>
      </c>
      <c r="DY200" s="1170" t="str">
        <f>IFERROR(VLOOKUP($A200,Table!$DI$5:$DO$286,Table!$DJ$3,FALSE),"")</f>
        <v/>
      </c>
      <c r="DZ200" s="1170" t="str">
        <f>IFERROR(VLOOKUP($A200,Table!$DI$5:$DO$286,Table!$DK$3,FALSE),"")</f>
        <v/>
      </c>
      <c r="EA200" s="1170" t="str">
        <f>IF(DY200="","",Names!$K$3)</f>
        <v/>
      </c>
      <c r="EB200" s="1170" t="str">
        <f>IF(DY200="","",Names!$C$25)</f>
        <v/>
      </c>
      <c r="EC200" s="1170" t="str">
        <f>IFERROR(VLOOKUP($A200,Table!$DI$5:$DO$286,Table!$DM$3,FALSE),"")</f>
        <v/>
      </c>
      <c r="EE200" s="224" t="str">
        <f>IF(DY200="","",CONCATENATE(DY200,Names!$H$3,DZ200,Names!$J$3,EA200,Names!$L$3,EB200,Names!$N$3,EC200))</f>
        <v/>
      </c>
      <c r="EH200" t="str">
        <f>IFERROR(VLOOKUP($A200,TCS_C!$R$9:$U$10046,TCS_C!$S$5,FALSE),"")</f>
        <v/>
      </c>
      <c r="EI200" t="str">
        <f>IFERROR(VLOOKUP($A200,TCS_C!$R$9:$U$10046,TCS_C!$T$5,FALSE),"")</f>
        <v/>
      </c>
      <c r="EJ200" t="str">
        <f>IF(EH200="","",Names!$K$3)</f>
        <v/>
      </c>
      <c r="EK200" t="str">
        <f>IF(EH200="","",Names!$C$17)</f>
        <v/>
      </c>
      <c r="EL200" t="str">
        <f>IFERROR(VLOOKUP($A200,TCS_C!$R$9:$U$10046,TCS_C!$U$5,FALSE),"")</f>
        <v/>
      </c>
      <c r="EN200" s="224" t="str">
        <f>IF(EH200="","",CONCATENATE(EH200,Names!$H$3,EI200,Names!$J$3,EJ200,Names!$L$3,EK200,Names!$N$3,EL200))</f>
        <v/>
      </c>
      <c r="EQ200" t="str">
        <f>IFERROR(VLOOKUP($A200,Table!BT256:$BY$286,Table!$BU$3,FALSE),"")</f>
        <v/>
      </c>
      <c r="ER200" t="str">
        <f>IFERROR(VLOOKUP($A200,Table!BT256:$BY$286,Table!$BV$3,FALSE),"")</f>
        <v/>
      </c>
      <c r="ES200" t="str">
        <f>IF(EQ200="","",Names!$K$3)</f>
        <v/>
      </c>
      <c r="ET200" t="str">
        <f>IFERROR(VLOOKUP($A200,Table!BT256:$BY$286,Table!$BW$3,FALSE),"")</f>
        <v/>
      </c>
      <c r="EU200" t="str">
        <f>IFERROR(VLOOKUP($A200,Table!BT256:$BY$286,Table!$BX$3,FALSE),"")</f>
        <v/>
      </c>
      <c r="EW200" s="224" t="str">
        <f>IF(EQ200="","",CONCATENATE(EQ200,Names!$H$3,ER200,Names!$J$3,ES200,Names!$L$3,ET200,Names!$N$3,EU200))</f>
        <v/>
      </c>
      <c r="FB200" t="str">
        <f>IF(EZ200="","",Names!$K$3)</f>
        <v/>
      </c>
      <c r="FF200" s="224" t="str">
        <f>IF(EZ200="","",CONCATENATE(EZ200,Names!$H$3,FA200,Names!$J$3,FB200,Names!$L$3,FC200,Names!$N$3,FD200))</f>
        <v/>
      </c>
      <c r="FG200" s="1266" t="str">
        <f>IF(EZ200="","",CONCATENATE(FC200,Names!$N$3,FD200))</f>
        <v/>
      </c>
    </row>
    <row r="201" spans="1:163">
      <c r="A201" s="72">
        <v>198</v>
      </c>
      <c r="C201" t="str">
        <f>IFERROR(VLOOKUP($A201,Table!$AL$5:$AS$286,Table!$AM$3,FALSE),"")</f>
        <v/>
      </c>
      <c r="D201" t="str">
        <f>IFERROR(VLOOKUP($A201,Table!$AL$5:$AS$286,Table!$AN$3,FALSE),"")</f>
        <v/>
      </c>
      <c r="E201" t="str">
        <f>IF(C201="","",Names!$K$3)</f>
        <v/>
      </c>
      <c r="F201" t="str">
        <f>IF(C201="","",Names!$C$5)</f>
        <v/>
      </c>
      <c r="G201" t="str">
        <f>IFERROR(VLOOKUP($A201,Table!$AL$5:$AS$286,Table!$AO$3,FALSE),"")</f>
        <v/>
      </c>
      <c r="I201" s="224" t="str">
        <f>IF(C201="","",CONCATENATE(C201,Names!$H$3,D201,Names!$J$3,E201,Names!$L$3,F201,Names!$N$3,G201))</f>
        <v/>
      </c>
      <c r="L201" s="1170" t="str">
        <f>IFERROR(VLOOKUP($A201,Table!$AV$5:$BK$286,Table!$AW$3,FALSE),"")</f>
        <v/>
      </c>
      <c r="M201" s="1170" t="str">
        <f>IFERROR(VLOOKUP($A201,Table!$AV$5:$BK$286,Table!$AX$3,FALSE),"")</f>
        <v/>
      </c>
      <c r="N201" s="1170" t="str">
        <f>IF(L201="","",Names!$K$3)</f>
        <v/>
      </c>
      <c r="O201" s="1170" t="str">
        <f>IF(L201="","",Names!$C$9)</f>
        <v/>
      </c>
      <c r="P201" s="1170" t="str">
        <f>IFERROR(VLOOKUP($A201,Table!$AV$5:$BK$286,Table!$AY$3,FALSE),"")</f>
        <v/>
      </c>
      <c r="R201" s="224" t="str">
        <f>IF(L201="","",CONCATENATE(L201,Names!$H$3,M201,Names!$J$3,N201,Names!$L$3,O201,Names!$N$3,P201))</f>
        <v/>
      </c>
      <c r="U201" t="str">
        <f>IFERROR(VLOOKUP($A201,Table!$AV$5:$BI$286,Table!$AW$3,FALSE),"")</f>
        <v/>
      </c>
      <c r="V201" t="str">
        <f>IFERROR(VLOOKUP($A201,Table!$AV$5:$BI$286,Table!$AX$3,FALSE),"")</f>
        <v/>
      </c>
      <c r="W201" t="str">
        <f>IF(U201="","",Names!$K$3)</f>
        <v/>
      </c>
      <c r="X201" t="str">
        <f>IF(U201="","",Names!$C$6)</f>
        <v/>
      </c>
      <c r="Y201" t="str">
        <f>IFERROR(VLOOKUP($A201,Table!$AV$5:$BI$286,Table!$AY$3,FALSE),"")</f>
        <v/>
      </c>
      <c r="AA201" s="224" t="str">
        <f>IF(U201="","",CONCATENATE(U201,Names!$H$3,V201,Names!$J$3,W201,Names!$L$3,X201,Names!$N$3,Y201))</f>
        <v/>
      </c>
      <c r="AD201" t="str">
        <f>IFERROR(VLOOKUP($A201,Table!$AV$5:$BI$286,Table!$AW$3,FALSE),"")</f>
        <v/>
      </c>
      <c r="AE201" t="str">
        <f>IFERROR(VLOOKUP($A201,Table!$AV$5:$BI$286,Table!$AX$3,FALSE),"")</f>
        <v/>
      </c>
      <c r="AF201" t="str">
        <f>IF(AD201="","",Names!$K$3)</f>
        <v/>
      </c>
      <c r="AG201" t="str">
        <f>IF(AD201="","",Names!$C$7)</f>
        <v/>
      </c>
      <c r="AH201" t="str">
        <f>IFERROR(VLOOKUP($A201,Table!$AV$5:$BI$286,Table!$AY$3,FALSE),"")</f>
        <v/>
      </c>
      <c r="AJ201" s="224" t="str">
        <f>IF(AD201="","",CONCATENATE(AD201,Names!$H$3,AE201,Names!$J$3,AF201,Names!$L$3,AG201,Names!$N$3,AH201))</f>
        <v/>
      </c>
      <c r="AM201" t="str">
        <f>IFERROR(VLOOKUP($A201,Table!$AV$5:$BI$286,Table!$AW$3,FALSE),"")</f>
        <v/>
      </c>
      <c r="AN201" t="str">
        <f>IFERROR(VLOOKUP($A201,Table!$AV$5:$BI$286,Table!$AX$3,FALSE),"")</f>
        <v/>
      </c>
      <c r="AO201" t="str">
        <f>IF(AM201="","",Names!$K$3)</f>
        <v/>
      </c>
      <c r="AP201" t="str">
        <f>IF(AM201="","",Names!$C$8)</f>
        <v/>
      </c>
      <c r="AQ201" t="str">
        <f>IFERROR(VLOOKUP($A201,Table!$AV$5:$BI$286,Table!$AY$3,FALSE),"")</f>
        <v/>
      </c>
      <c r="AS201" s="224" t="str">
        <f>IF(AM201="","",CONCATENATE(AM201,Names!$H$3,AN201,Names!$J$3,AO201,Names!$L$3,AP201,Names!$N$3,AQ201))</f>
        <v/>
      </c>
      <c r="AV201" t="str">
        <f>IFERROR(VLOOKUP($A201,Table!$AL$5:$AS$286,Table!$AM$3,FALSE),"")</f>
        <v/>
      </c>
      <c r="AW201" t="str">
        <f>IFERROR(VLOOKUP($A201,Table!$AL$5:$AS$286,Table!$AN$3,FALSE),"")</f>
        <v/>
      </c>
      <c r="AX201" t="str">
        <f>IF(AV201="","",Names!$K$3)</f>
        <v/>
      </c>
      <c r="AY201" t="str">
        <f>IF(AV201="","",Names!$C$10)</f>
        <v/>
      </c>
      <c r="AZ201" t="str">
        <f>IFERROR(VLOOKUP($A201,Table!$AL$5:$AS$286,Table!$AQ$3,FALSE),"")</f>
        <v/>
      </c>
      <c r="BB201" s="224" t="str">
        <f>IF(AV201="","",CONCATENATE(AV201,Names!$H$3,AW201,Names!$J$3,AX201,Names!$L$3,AY201,Names!$N$3,AZ201))</f>
        <v/>
      </c>
      <c r="BE201" t="str">
        <f>IFERROR(VLOOKUP($A201,Table!$AV$5:$BI$286,Table!$AW$3,FALSE),"")</f>
        <v/>
      </c>
      <c r="BF201" t="str">
        <f>IFERROR(VLOOKUP($A201,Table!$AV$5:$BI$286,Table!$AX$3,FALSE),"")</f>
        <v/>
      </c>
      <c r="BG201" t="str">
        <f>IF(BE201="","",Names!$K$3)</f>
        <v/>
      </c>
      <c r="BH201" t="str">
        <f>IF(BE201="","",Names!$C$10)</f>
        <v/>
      </c>
      <c r="BI201" t="str">
        <f>IFERROR(VLOOKUP($A201,Table!$AV$5:$BI$286,Table!$BC$3,FALSE),"")</f>
        <v/>
      </c>
      <c r="BK201" s="224" t="str">
        <f>IF(BE201="","",CONCATENATE(BE201,Names!$H$3,BF201,Names!$J$3,BG201,Names!$L$3,BH201,Names!$N$3,BI201))</f>
        <v/>
      </c>
      <c r="BN201" t="str">
        <f>IFERROR(VLOOKUP($A201,Table!$AV$5:$BI$286,Table!$AW$3,FALSE),"")</f>
        <v/>
      </c>
      <c r="BO201" t="str">
        <f>IFERROR(VLOOKUP($A201,Table!$AV$5:$BI$286,Table!$AX$3,FALSE),"")</f>
        <v/>
      </c>
      <c r="BP201" t="str">
        <f>IF(BN201="","",Names!$K$3)</f>
        <v/>
      </c>
      <c r="BQ201" t="str">
        <f>IF(BN201="","",Names!$C$10)</f>
        <v/>
      </c>
      <c r="BR201" t="str">
        <f>IFERROR(VLOOKUP($A201,Table!$AV$5:$BI$286,Table!$BF$3,FALSE),"")</f>
        <v/>
      </c>
      <c r="BT201" s="224" t="str">
        <f>IF(BN201="","",CONCATENATE(BN201,Names!$H$3,BO201,Names!$J$3,BP201,Names!$L$3,BQ201,Names!$N$3,BR201))</f>
        <v/>
      </c>
      <c r="BW201" t="str">
        <f>IFERROR(VLOOKUP($A201,Table!$AL$5:$AS$286,Table!$AM$3,FALSE),"")</f>
        <v/>
      </c>
      <c r="BX201" t="str">
        <f>IFERROR(VLOOKUP($A201,Table!$AL$5:$AS$286,Table!$AN$3,FALSE),"")</f>
        <v/>
      </c>
      <c r="BY201" t="str">
        <f>IF(BW201="","",Names!$K$3)</f>
        <v/>
      </c>
      <c r="BZ201" t="str">
        <f>IF(BW201="","",Names!$C$11)</f>
        <v/>
      </c>
      <c r="CA201" t="str">
        <f>IFERROR(VLOOKUP($A201,Table!$AL$5:$AS$286,Table!$AQ$3,FALSE),"")</f>
        <v/>
      </c>
      <c r="CC201" s="224" t="str">
        <f>IF(BW201="","",CONCATENATE(BW201,Names!$H$3,BX201,Names!$J$3,BY201,Names!$L$3,BZ201,Names!$N$3,CA201))</f>
        <v/>
      </c>
      <c r="CF201" t="str">
        <f>IFERROR(VLOOKUP($A201,Table!$AV$5:$BI$286,Table!$AW$3,FALSE),"")</f>
        <v/>
      </c>
      <c r="CG201" t="str">
        <f>IFERROR(VLOOKUP($A201,Table!$AV$5:$BI$286,Table!$AX$3,FALSE),"")</f>
        <v/>
      </c>
      <c r="CH201" t="str">
        <f>IF(CF201="","",Names!$K$3)</f>
        <v/>
      </c>
      <c r="CI201" t="str">
        <f>IF(CF201="","",Names!$C$11)</f>
        <v/>
      </c>
      <c r="CJ201" t="str">
        <f>IFERROR(VLOOKUP($A201,Table!$AV$5:$BI$286,Table!$BC$3,FALSE),"")</f>
        <v/>
      </c>
      <c r="CL201" s="224" t="str">
        <f>IF(CF201="","",CONCATENATE(CF201,Names!$H$3,CG201,Names!$J$3,CH201,Names!$L$3,CI201,Names!$N$3,CJ201))</f>
        <v/>
      </c>
      <c r="CO201" t="str">
        <f>IFERROR(VLOOKUP($A201,Table!$AV$5:$BI$286,Table!$AW$3,FALSE),"")</f>
        <v/>
      </c>
      <c r="CP201" t="str">
        <f>IFERROR(VLOOKUP($A201,Table!$AV$5:$BI$286,Table!$AX$3,FALSE),"")</f>
        <v/>
      </c>
      <c r="CQ201" t="str">
        <f>IF(CO201="","",Names!$K$3)</f>
        <v/>
      </c>
      <c r="CR201" t="str">
        <f>IF(CO201="","",Names!$C$11)</f>
        <v/>
      </c>
      <c r="CS201" t="str">
        <f>IFERROR(VLOOKUP($A201,Table!$AV$5:$BI$286,Table!$BF$3,FALSE),"")</f>
        <v/>
      </c>
      <c r="CU201" s="224" t="str">
        <f>IF(CO201="","",CONCATENATE(CO201,Names!$H$3,CP201,Names!$J$3,CQ201,Names!$L$3,CR201,Names!$N$3,CS201))</f>
        <v/>
      </c>
      <c r="CX201" t="str">
        <f>IFERROR(VLOOKUP($A201,Table!$AV$5:$BI$286,Table!$AW$3,FALSE),"")</f>
        <v/>
      </c>
      <c r="CY201" t="str">
        <f>IFERROR(VLOOKUP($A201,Table!$AV$5:$BI$286,Table!$AX$3,FALSE),"")</f>
        <v/>
      </c>
      <c r="CZ201" t="str">
        <f>IF(CX201="","",Names!$K$3)</f>
        <v/>
      </c>
      <c r="DA201" t="str">
        <f>IF(CX201="","",Names!$C$12)</f>
        <v/>
      </c>
      <c r="DB201" t="str">
        <f>IFERROR(VLOOKUP($A201,Table!$AV$5:$BI$286,Table!$BC$3,FALSE),"")</f>
        <v/>
      </c>
      <c r="DD201" s="224" t="str">
        <f>IF(CX201="","",CONCATENATE(CX201,Names!$H$3,CY201,Names!$J$3,CZ201,Names!$L$3,DA201,Names!$N$3,DB201))</f>
        <v/>
      </c>
      <c r="DG201" t="str">
        <f>IFERROR(VLOOKUP($A201,Table!$AV$5:$BI$286,Table!$AW$3,FALSE),"")</f>
        <v/>
      </c>
      <c r="DH201" t="str">
        <f>IFERROR(VLOOKUP($A201,Table!$AV$5:$BI$286,Table!$AX$3,FALSE),"")</f>
        <v/>
      </c>
      <c r="DI201" t="str">
        <f>IF(DG201="","",Names!$K$3)</f>
        <v/>
      </c>
      <c r="DJ201" t="str">
        <f>IF(DG201="","",Names!$C$24)</f>
        <v/>
      </c>
      <c r="DK201" t="str">
        <f>IFERROR(VLOOKUP($A201,Table!$AV$5:$BI$286,Table!$AY$3,FALSE),"")</f>
        <v/>
      </c>
      <c r="DM201" s="224" t="str">
        <f>IF(DG201="","",CONCATENATE(DG201,Names!$H$3,DH201,Names!$J$3,DI201,Names!$L$3,DJ201,Names!$N$3,DK201))</f>
        <v/>
      </c>
      <c r="DP201" s="1170" t="str">
        <f>IFERROR(VLOOKUP($A201,Table!$DI$5:$DO$286,Table!$DJ$3,FALSE),"")</f>
        <v/>
      </c>
      <c r="DQ201" s="1170" t="str">
        <f>IFERROR(VLOOKUP($A201,Table!$DI$5:$DO$286,Table!$DK$3,FALSE),"")</f>
        <v/>
      </c>
      <c r="DR201" s="1170" t="str">
        <f>IF(DP201="","",Names!$K$3)</f>
        <v/>
      </c>
      <c r="DS201" s="1170" t="str">
        <f>IF(DP201="","",Names!$C$26)</f>
        <v/>
      </c>
      <c r="DT201" s="1170" t="str">
        <f>IFERROR(VLOOKUP($A201,Table!$DI$5:$DO$286,Table!$DM$3,FALSE),"")</f>
        <v/>
      </c>
      <c r="DV201" s="224" t="str">
        <f>IF(DP201="","",CONCATENATE(DP201,Names!$H$3,DQ201,Names!$J$3,DR201,Names!$L$3,DS201,Names!$N$3,DT201))</f>
        <v/>
      </c>
      <c r="DY201" s="1170" t="str">
        <f>IFERROR(VLOOKUP($A201,Table!$DI$5:$DO$286,Table!$DJ$3,FALSE),"")</f>
        <v/>
      </c>
      <c r="DZ201" s="1170" t="str">
        <f>IFERROR(VLOOKUP($A201,Table!$DI$5:$DO$286,Table!$DK$3,FALSE),"")</f>
        <v/>
      </c>
      <c r="EA201" s="1170" t="str">
        <f>IF(DY201="","",Names!$K$3)</f>
        <v/>
      </c>
      <c r="EB201" s="1170" t="str">
        <f>IF(DY201="","",Names!$C$25)</f>
        <v/>
      </c>
      <c r="EC201" s="1170" t="str">
        <f>IFERROR(VLOOKUP($A201,Table!$DI$5:$DO$286,Table!$DM$3,FALSE),"")</f>
        <v/>
      </c>
      <c r="EE201" s="224" t="str">
        <f>IF(DY201="","",CONCATENATE(DY201,Names!$H$3,DZ201,Names!$J$3,EA201,Names!$L$3,EB201,Names!$N$3,EC201))</f>
        <v/>
      </c>
      <c r="EH201" t="str">
        <f>IFERROR(VLOOKUP($A201,TCS_C!$R$9:$U$10046,TCS_C!$S$5,FALSE),"")</f>
        <v/>
      </c>
      <c r="EI201" t="str">
        <f>IFERROR(VLOOKUP($A201,TCS_C!$R$9:$U$10046,TCS_C!$T$5,FALSE),"")</f>
        <v/>
      </c>
      <c r="EJ201" t="str">
        <f>IF(EH201="","",Names!$K$3)</f>
        <v/>
      </c>
      <c r="EK201" t="str">
        <f>IF(EH201="","",Names!$C$17)</f>
        <v/>
      </c>
      <c r="EL201" t="str">
        <f>IFERROR(VLOOKUP($A201,TCS_C!$R$9:$U$10046,TCS_C!$U$5,FALSE),"")</f>
        <v/>
      </c>
      <c r="EN201" s="224" t="str">
        <f>IF(EH201="","",CONCATENATE(EH201,Names!$H$3,EI201,Names!$J$3,EJ201,Names!$L$3,EK201,Names!$N$3,EL201))</f>
        <v/>
      </c>
      <c r="EQ201" t="str">
        <f>IFERROR(VLOOKUP($A201,Table!BT257:$BY$286,Table!$BU$3,FALSE),"")</f>
        <v/>
      </c>
      <c r="ER201" t="str">
        <f>IFERROR(VLOOKUP($A201,Table!BT257:$BY$286,Table!$BV$3,FALSE),"")</f>
        <v/>
      </c>
      <c r="ES201" t="str">
        <f>IF(EQ201="","",Names!$K$3)</f>
        <v/>
      </c>
      <c r="ET201" t="str">
        <f>IFERROR(VLOOKUP($A201,Table!BT257:$BY$286,Table!$BW$3,FALSE),"")</f>
        <v/>
      </c>
      <c r="EU201" t="str">
        <f>IFERROR(VLOOKUP($A201,Table!BT257:$BY$286,Table!$BX$3,FALSE),"")</f>
        <v/>
      </c>
      <c r="EW201" s="224" t="str">
        <f>IF(EQ201="","",CONCATENATE(EQ201,Names!$H$3,ER201,Names!$J$3,ES201,Names!$L$3,ET201,Names!$N$3,EU201))</f>
        <v/>
      </c>
      <c r="FB201" t="str">
        <f>IF(EZ201="","",Names!$K$3)</f>
        <v/>
      </c>
      <c r="FF201" s="224" t="str">
        <f>IF(EZ201="","",CONCATENATE(EZ201,Names!$H$3,FA201,Names!$J$3,FB201,Names!$L$3,FC201,Names!$N$3,FD201))</f>
        <v/>
      </c>
      <c r="FG201" s="1266" t="str">
        <f>IF(EZ201="","",CONCATENATE(FC201,Names!$N$3,FD201))</f>
        <v/>
      </c>
    </row>
    <row r="202" spans="1:163">
      <c r="A202" s="72">
        <v>199</v>
      </c>
      <c r="C202" t="str">
        <f>IFERROR(VLOOKUP($A202,Table!$AL$5:$AS$286,Table!$AM$3,FALSE),"")</f>
        <v/>
      </c>
      <c r="D202" t="str">
        <f>IFERROR(VLOOKUP($A202,Table!$AL$5:$AS$286,Table!$AN$3,FALSE),"")</f>
        <v/>
      </c>
      <c r="E202" t="str">
        <f>IF(C202="","",Names!$K$3)</f>
        <v/>
      </c>
      <c r="F202" t="str">
        <f>IF(C202="","",Names!$C$5)</f>
        <v/>
      </c>
      <c r="G202" t="str">
        <f>IFERROR(VLOOKUP($A202,Table!$AL$5:$AS$286,Table!$AO$3,FALSE),"")</f>
        <v/>
      </c>
      <c r="I202" s="224" t="str">
        <f>IF(C202="","",CONCATENATE(C202,Names!$H$3,D202,Names!$J$3,E202,Names!$L$3,F202,Names!$N$3,G202))</f>
        <v/>
      </c>
      <c r="L202" s="1170" t="str">
        <f>IFERROR(VLOOKUP($A202,Table!$AV$5:$BK$286,Table!$AW$3,FALSE),"")</f>
        <v/>
      </c>
      <c r="M202" s="1170" t="str">
        <f>IFERROR(VLOOKUP($A202,Table!$AV$5:$BK$286,Table!$AX$3,FALSE),"")</f>
        <v/>
      </c>
      <c r="N202" s="1170" t="str">
        <f>IF(L202="","",Names!$K$3)</f>
        <v/>
      </c>
      <c r="O202" s="1170" t="str">
        <f>IF(L202="","",Names!$C$9)</f>
        <v/>
      </c>
      <c r="P202" s="1170" t="str">
        <f>IFERROR(VLOOKUP($A202,Table!$AV$5:$BK$286,Table!$AY$3,FALSE),"")</f>
        <v/>
      </c>
      <c r="R202" s="224" t="str">
        <f>IF(L202="","",CONCATENATE(L202,Names!$H$3,M202,Names!$J$3,N202,Names!$L$3,O202,Names!$N$3,P202))</f>
        <v/>
      </c>
      <c r="U202" t="str">
        <f>IFERROR(VLOOKUP($A202,Table!$AV$5:$BI$286,Table!$AW$3,FALSE),"")</f>
        <v/>
      </c>
      <c r="V202" t="str">
        <f>IFERROR(VLOOKUP($A202,Table!$AV$5:$BI$286,Table!$AX$3,FALSE),"")</f>
        <v/>
      </c>
      <c r="W202" t="str">
        <f>IF(U202="","",Names!$K$3)</f>
        <v/>
      </c>
      <c r="X202" t="str">
        <f>IF(U202="","",Names!$C$6)</f>
        <v/>
      </c>
      <c r="Y202" t="str">
        <f>IFERROR(VLOOKUP($A202,Table!$AV$5:$BI$286,Table!$AY$3,FALSE),"")</f>
        <v/>
      </c>
      <c r="AA202" s="224" t="str">
        <f>IF(U202="","",CONCATENATE(U202,Names!$H$3,V202,Names!$J$3,W202,Names!$L$3,X202,Names!$N$3,Y202))</f>
        <v/>
      </c>
      <c r="AD202" t="str">
        <f>IFERROR(VLOOKUP($A202,Table!$AV$5:$BI$286,Table!$AW$3,FALSE),"")</f>
        <v/>
      </c>
      <c r="AE202" t="str">
        <f>IFERROR(VLOOKUP($A202,Table!$AV$5:$BI$286,Table!$AX$3,FALSE),"")</f>
        <v/>
      </c>
      <c r="AF202" t="str">
        <f>IF(AD202="","",Names!$K$3)</f>
        <v/>
      </c>
      <c r="AG202" t="str">
        <f>IF(AD202="","",Names!$C$7)</f>
        <v/>
      </c>
      <c r="AH202" t="str">
        <f>IFERROR(VLOOKUP($A202,Table!$AV$5:$BI$286,Table!$AY$3,FALSE),"")</f>
        <v/>
      </c>
      <c r="AJ202" s="224" t="str">
        <f>IF(AD202="","",CONCATENATE(AD202,Names!$H$3,AE202,Names!$J$3,AF202,Names!$L$3,AG202,Names!$N$3,AH202))</f>
        <v/>
      </c>
      <c r="AM202" t="str">
        <f>IFERROR(VLOOKUP($A202,Table!$AV$5:$BI$286,Table!$AW$3,FALSE),"")</f>
        <v/>
      </c>
      <c r="AN202" t="str">
        <f>IFERROR(VLOOKUP($A202,Table!$AV$5:$BI$286,Table!$AX$3,FALSE),"")</f>
        <v/>
      </c>
      <c r="AO202" t="str">
        <f>IF(AM202="","",Names!$K$3)</f>
        <v/>
      </c>
      <c r="AP202" t="str">
        <f>IF(AM202="","",Names!$C$8)</f>
        <v/>
      </c>
      <c r="AQ202" t="str">
        <f>IFERROR(VLOOKUP($A202,Table!$AV$5:$BI$286,Table!$AY$3,FALSE),"")</f>
        <v/>
      </c>
      <c r="AS202" s="224" t="str">
        <f>IF(AM202="","",CONCATENATE(AM202,Names!$H$3,AN202,Names!$J$3,AO202,Names!$L$3,AP202,Names!$N$3,AQ202))</f>
        <v/>
      </c>
      <c r="AV202" t="str">
        <f>IFERROR(VLOOKUP($A202,Table!$AL$5:$AS$286,Table!$AM$3,FALSE),"")</f>
        <v/>
      </c>
      <c r="AW202" t="str">
        <f>IFERROR(VLOOKUP($A202,Table!$AL$5:$AS$286,Table!$AN$3,FALSE),"")</f>
        <v/>
      </c>
      <c r="AX202" t="str">
        <f>IF(AV202="","",Names!$K$3)</f>
        <v/>
      </c>
      <c r="AY202" t="str">
        <f>IF(AV202="","",Names!$C$10)</f>
        <v/>
      </c>
      <c r="AZ202" t="str">
        <f>IFERROR(VLOOKUP($A202,Table!$AL$5:$AS$286,Table!$AQ$3,FALSE),"")</f>
        <v/>
      </c>
      <c r="BB202" s="224" t="str">
        <f>IF(AV202="","",CONCATENATE(AV202,Names!$H$3,AW202,Names!$J$3,AX202,Names!$L$3,AY202,Names!$N$3,AZ202))</f>
        <v/>
      </c>
      <c r="BE202" t="str">
        <f>IFERROR(VLOOKUP($A202,Table!$AV$5:$BI$286,Table!$AW$3,FALSE),"")</f>
        <v/>
      </c>
      <c r="BF202" t="str">
        <f>IFERROR(VLOOKUP($A202,Table!$AV$5:$BI$286,Table!$AX$3,FALSE),"")</f>
        <v/>
      </c>
      <c r="BG202" t="str">
        <f>IF(BE202="","",Names!$K$3)</f>
        <v/>
      </c>
      <c r="BH202" t="str">
        <f>IF(BE202="","",Names!$C$10)</f>
        <v/>
      </c>
      <c r="BI202" t="str">
        <f>IFERROR(VLOOKUP($A202,Table!$AV$5:$BI$286,Table!$BC$3,FALSE),"")</f>
        <v/>
      </c>
      <c r="BK202" s="224" t="str">
        <f>IF(BE202="","",CONCATENATE(BE202,Names!$H$3,BF202,Names!$J$3,BG202,Names!$L$3,BH202,Names!$N$3,BI202))</f>
        <v/>
      </c>
      <c r="BN202" t="str">
        <f>IFERROR(VLOOKUP($A202,Table!$AV$5:$BI$286,Table!$AW$3,FALSE),"")</f>
        <v/>
      </c>
      <c r="BO202" t="str">
        <f>IFERROR(VLOOKUP($A202,Table!$AV$5:$BI$286,Table!$AX$3,FALSE),"")</f>
        <v/>
      </c>
      <c r="BP202" t="str">
        <f>IF(BN202="","",Names!$K$3)</f>
        <v/>
      </c>
      <c r="BQ202" t="str">
        <f>IF(BN202="","",Names!$C$10)</f>
        <v/>
      </c>
      <c r="BR202" t="str">
        <f>IFERROR(VLOOKUP($A202,Table!$AV$5:$BI$286,Table!$BF$3,FALSE),"")</f>
        <v/>
      </c>
      <c r="BT202" s="224" t="str">
        <f>IF(BN202="","",CONCATENATE(BN202,Names!$H$3,BO202,Names!$J$3,BP202,Names!$L$3,BQ202,Names!$N$3,BR202))</f>
        <v/>
      </c>
      <c r="BW202" t="str">
        <f>IFERROR(VLOOKUP($A202,Table!$AL$5:$AS$286,Table!$AM$3,FALSE),"")</f>
        <v/>
      </c>
      <c r="BX202" t="str">
        <f>IFERROR(VLOOKUP($A202,Table!$AL$5:$AS$286,Table!$AN$3,FALSE),"")</f>
        <v/>
      </c>
      <c r="BY202" t="str">
        <f>IF(BW202="","",Names!$K$3)</f>
        <v/>
      </c>
      <c r="BZ202" t="str">
        <f>IF(BW202="","",Names!$C$11)</f>
        <v/>
      </c>
      <c r="CA202" t="str">
        <f>IFERROR(VLOOKUP($A202,Table!$AL$5:$AS$286,Table!$AQ$3,FALSE),"")</f>
        <v/>
      </c>
      <c r="CC202" s="224" t="str">
        <f>IF(BW202="","",CONCATENATE(BW202,Names!$H$3,BX202,Names!$J$3,BY202,Names!$L$3,BZ202,Names!$N$3,CA202))</f>
        <v/>
      </c>
      <c r="CF202" t="str">
        <f>IFERROR(VLOOKUP($A202,Table!$AV$5:$BI$286,Table!$AW$3,FALSE),"")</f>
        <v/>
      </c>
      <c r="CG202" t="str">
        <f>IFERROR(VLOOKUP($A202,Table!$AV$5:$BI$286,Table!$AX$3,FALSE),"")</f>
        <v/>
      </c>
      <c r="CH202" t="str">
        <f>IF(CF202="","",Names!$K$3)</f>
        <v/>
      </c>
      <c r="CI202" t="str">
        <f>IF(CF202="","",Names!$C$11)</f>
        <v/>
      </c>
      <c r="CJ202" t="str">
        <f>IFERROR(VLOOKUP($A202,Table!$AV$5:$BI$286,Table!$BC$3,FALSE),"")</f>
        <v/>
      </c>
      <c r="CL202" s="224" t="str">
        <f>IF(CF202="","",CONCATENATE(CF202,Names!$H$3,CG202,Names!$J$3,CH202,Names!$L$3,CI202,Names!$N$3,CJ202))</f>
        <v/>
      </c>
      <c r="CO202" t="str">
        <f>IFERROR(VLOOKUP($A202,Table!$AV$5:$BI$286,Table!$AW$3,FALSE),"")</f>
        <v/>
      </c>
      <c r="CP202" t="str">
        <f>IFERROR(VLOOKUP($A202,Table!$AV$5:$BI$286,Table!$AX$3,FALSE),"")</f>
        <v/>
      </c>
      <c r="CQ202" t="str">
        <f>IF(CO202="","",Names!$K$3)</f>
        <v/>
      </c>
      <c r="CR202" t="str">
        <f>IF(CO202="","",Names!$C$11)</f>
        <v/>
      </c>
      <c r="CS202" t="str">
        <f>IFERROR(VLOOKUP($A202,Table!$AV$5:$BI$286,Table!$BF$3,FALSE),"")</f>
        <v/>
      </c>
      <c r="CU202" s="224" t="str">
        <f>IF(CO202="","",CONCATENATE(CO202,Names!$H$3,CP202,Names!$J$3,CQ202,Names!$L$3,CR202,Names!$N$3,CS202))</f>
        <v/>
      </c>
      <c r="CX202" t="str">
        <f>IFERROR(VLOOKUP($A202,Table!$AV$5:$BI$286,Table!$AW$3,FALSE),"")</f>
        <v/>
      </c>
      <c r="CY202" t="str">
        <f>IFERROR(VLOOKUP($A202,Table!$AV$5:$BI$286,Table!$AX$3,FALSE),"")</f>
        <v/>
      </c>
      <c r="CZ202" t="str">
        <f>IF(CX202="","",Names!$K$3)</f>
        <v/>
      </c>
      <c r="DA202" t="str">
        <f>IF(CX202="","",Names!$C$12)</f>
        <v/>
      </c>
      <c r="DB202" t="str">
        <f>IFERROR(VLOOKUP($A202,Table!$AV$5:$BI$286,Table!$BC$3,FALSE),"")</f>
        <v/>
      </c>
      <c r="DD202" s="224" t="str">
        <f>IF(CX202="","",CONCATENATE(CX202,Names!$H$3,CY202,Names!$J$3,CZ202,Names!$L$3,DA202,Names!$N$3,DB202))</f>
        <v/>
      </c>
      <c r="DG202" t="str">
        <f>IFERROR(VLOOKUP($A202,Table!$AV$5:$BI$286,Table!$AW$3,FALSE),"")</f>
        <v/>
      </c>
      <c r="DH202" t="str">
        <f>IFERROR(VLOOKUP($A202,Table!$AV$5:$BI$286,Table!$AX$3,FALSE),"")</f>
        <v/>
      </c>
      <c r="DI202" t="str">
        <f>IF(DG202="","",Names!$K$3)</f>
        <v/>
      </c>
      <c r="DJ202" t="str">
        <f>IF(DG202="","",Names!$C$24)</f>
        <v/>
      </c>
      <c r="DK202" t="str">
        <f>IFERROR(VLOOKUP($A202,Table!$AV$5:$BI$286,Table!$AY$3,FALSE),"")</f>
        <v/>
      </c>
      <c r="DM202" s="224" t="str">
        <f>IF(DG202="","",CONCATENATE(DG202,Names!$H$3,DH202,Names!$J$3,DI202,Names!$L$3,DJ202,Names!$N$3,DK202))</f>
        <v/>
      </c>
      <c r="DP202" s="1170" t="str">
        <f>IFERROR(VLOOKUP($A202,Table!$DI$5:$DO$286,Table!$DJ$3,FALSE),"")</f>
        <v/>
      </c>
      <c r="DQ202" s="1170" t="str">
        <f>IFERROR(VLOOKUP($A202,Table!$DI$5:$DO$286,Table!$DK$3,FALSE),"")</f>
        <v/>
      </c>
      <c r="DR202" s="1170" t="str">
        <f>IF(DP202="","",Names!$K$3)</f>
        <v/>
      </c>
      <c r="DS202" s="1170" t="str">
        <f>IF(DP202="","",Names!$C$26)</f>
        <v/>
      </c>
      <c r="DT202" s="1170" t="str">
        <f>IFERROR(VLOOKUP($A202,Table!$DI$5:$DO$286,Table!$DM$3,FALSE),"")</f>
        <v/>
      </c>
      <c r="DV202" s="224" t="str">
        <f>IF(DP202="","",CONCATENATE(DP202,Names!$H$3,DQ202,Names!$J$3,DR202,Names!$L$3,DS202,Names!$N$3,DT202))</f>
        <v/>
      </c>
      <c r="DY202" s="1170" t="str">
        <f>IFERROR(VLOOKUP($A202,Table!$DI$5:$DO$286,Table!$DJ$3,FALSE),"")</f>
        <v/>
      </c>
      <c r="DZ202" s="1170" t="str">
        <f>IFERROR(VLOOKUP($A202,Table!$DI$5:$DO$286,Table!$DK$3,FALSE),"")</f>
        <v/>
      </c>
      <c r="EA202" s="1170" t="str">
        <f>IF(DY202="","",Names!$K$3)</f>
        <v/>
      </c>
      <c r="EB202" s="1170" t="str">
        <f>IF(DY202="","",Names!$C$25)</f>
        <v/>
      </c>
      <c r="EC202" s="1170" t="str">
        <f>IFERROR(VLOOKUP($A202,Table!$DI$5:$DO$286,Table!$DM$3,FALSE),"")</f>
        <v/>
      </c>
      <c r="EE202" s="224" t="str">
        <f>IF(DY202="","",CONCATENATE(DY202,Names!$H$3,DZ202,Names!$J$3,EA202,Names!$L$3,EB202,Names!$N$3,EC202))</f>
        <v/>
      </c>
      <c r="EH202" t="str">
        <f>IFERROR(VLOOKUP($A202,TCS_C!$R$9:$U$10046,TCS_C!$S$5,FALSE),"")</f>
        <v/>
      </c>
      <c r="EI202" t="str">
        <f>IFERROR(VLOOKUP($A202,TCS_C!$R$9:$U$10046,TCS_C!$T$5,FALSE),"")</f>
        <v/>
      </c>
      <c r="EJ202" t="str">
        <f>IF(EH202="","",Names!$K$3)</f>
        <v/>
      </c>
      <c r="EK202" t="str">
        <f>IF(EH202="","",Names!$C$17)</f>
        <v/>
      </c>
      <c r="EL202" t="str">
        <f>IFERROR(VLOOKUP($A202,TCS_C!$R$9:$U$10046,TCS_C!$U$5,FALSE),"")</f>
        <v/>
      </c>
      <c r="EN202" s="224" t="str">
        <f>IF(EH202="","",CONCATENATE(EH202,Names!$H$3,EI202,Names!$J$3,EJ202,Names!$L$3,EK202,Names!$N$3,EL202))</f>
        <v/>
      </c>
      <c r="EQ202" t="str">
        <f>IFERROR(VLOOKUP($A202,Table!BT260:$BY$286,Table!$BU$3,FALSE),"")</f>
        <v/>
      </c>
      <c r="ER202" t="str">
        <f>IFERROR(VLOOKUP($A202,Table!BT260:$BY$286,Table!$BV$3,FALSE),"")</f>
        <v/>
      </c>
      <c r="ES202" t="str">
        <f>IF(EQ202="","",Names!$K$3)</f>
        <v/>
      </c>
      <c r="ET202" t="str">
        <f>IFERROR(VLOOKUP($A202,Table!BT260:$BY$286,Table!$BW$3,FALSE),"")</f>
        <v/>
      </c>
      <c r="EU202" t="str">
        <f>IFERROR(VLOOKUP($A202,Table!BT260:$BY$286,Table!$BX$3,FALSE),"")</f>
        <v/>
      </c>
      <c r="EW202" s="224" t="str">
        <f>IF(EQ202="","",CONCATENATE(EQ202,Names!$H$3,ER202,Names!$J$3,ES202,Names!$L$3,ET202,Names!$N$3,EU202))</f>
        <v/>
      </c>
      <c r="FB202" t="str">
        <f>IF(EZ202="","",Names!$K$3)</f>
        <v/>
      </c>
      <c r="FF202" s="224" t="str">
        <f>IF(EZ202="","",CONCATENATE(EZ202,Names!$H$3,FA202,Names!$J$3,FB202,Names!$L$3,FC202,Names!$N$3,FD202))</f>
        <v/>
      </c>
      <c r="FG202" s="1266" t="str">
        <f>IF(EZ202="","",CONCATENATE(FC202,Names!$N$3,FD202))</f>
        <v/>
      </c>
    </row>
    <row r="203" spans="1:163">
      <c r="A203" s="72">
        <v>200</v>
      </c>
      <c r="C203" t="str">
        <f>IFERROR(VLOOKUP($A203,Table!$AL$5:$AS$286,Table!$AM$3,FALSE),"")</f>
        <v/>
      </c>
      <c r="D203" t="str">
        <f>IFERROR(VLOOKUP($A203,Table!$AL$5:$AS$286,Table!$AN$3,FALSE),"")</f>
        <v/>
      </c>
      <c r="E203" t="str">
        <f>IF(C203="","",Names!$K$3)</f>
        <v/>
      </c>
      <c r="F203" t="str">
        <f>IF(C203="","",Names!$C$5)</f>
        <v/>
      </c>
      <c r="G203" t="str">
        <f>IFERROR(VLOOKUP($A203,Table!$AL$5:$AS$286,Table!$AO$3,FALSE),"")</f>
        <v/>
      </c>
      <c r="I203" s="224" t="str">
        <f>IF(C203="","",CONCATENATE(C203,Names!$H$3,D203,Names!$J$3,E203,Names!$L$3,F203,Names!$N$3,G203))</f>
        <v/>
      </c>
      <c r="L203" s="1170" t="str">
        <f>IFERROR(VLOOKUP($A203,Table!$AV$5:$BK$286,Table!$AW$3,FALSE),"")</f>
        <v/>
      </c>
      <c r="M203" s="1170" t="str">
        <f>IFERROR(VLOOKUP($A203,Table!$AV$5:$BK$286,Table!$AX$3,FALSE),"")</f>
        <v/>
      </c>
      <c r="N203" s="1170" t="str">
        <f>IF(L203="","",Names!$K$3)</f>
        <v/>
      </c>
      <c r="O203" s="1170" t="str">
        <f>IF(L203="","",Names!$C$9)</f>
        <v/>
      </c>
      <c r="P203" s="1170" t="str">
        <f>IFERROR(VLOOKUP($A203,Table!$AV$5:$BK$286,Table!$AY$3,FALSE),"")</f>
        <v/>
      </c>
      <c r="R203" s="224" t="str">
        <f>IF(L203="","",CONCATENATE(L203,Names!$H$3,M203,Names!$J$3,N203,Names!$L$3,O203,Names!$N$3,P203))</f>
        <v/>
      </c>
      <c r="U203" t="str">
        <f>IFERROR(VLOOKUP($A203,Table!$AV$5:$BI$286,Table!$AW$3,FALSE),"")</f>
        <v/>
      </c>
      <c r="V203" t="str">
        <f>IFERROR(VLOOKUP($A203,Table!$AV$5:$BI$286,Table!$AX$3,FALSE),"")</f>
        <v/>
      </c>
      <c r="W203" t="str">
        <f>IF(U203="","",Names!$K$3)</f>
        <v/>
      </c>
      <c r="X203" t="str">
        <f>IF(U203="","",Names!$C$6)</f>
        <v/>
      </c>
      <c r="Y203" t="str">
        <f>IFERROR(VLOOKUP($A203,Table!$AV$5:$BI$286,Table!$AY$3,FALSE),"")</f>
        <v/>
      </c>
      <c r="AA203" s="224" t="str">
        <f>IF(U203="","",CONCATENATE(U203,Names!$H$3,V203,Names!$J$3,W203,Names!$L$3,X203,Names!$N$3,Y203))</f>
        <v/>
      </c>
      <c r="AD203" t="str">
        <f>IFERROR(VLOOKUP($A203,Table!$AV$5:$BI$286,Table!$AW$3,FALSE),"")</f>
        <v/>
      </c>
      <c r="AE203" t="str">
        <f>IFERROR(VLOOKUP($A203,Table!$AV$5:$BI$286,Table!$AX$3,FALSE),"")</f>
        <v/>
      </c>
      <c r="AF203" t="str">
        <f>IF(AD203="","",Names!$K$3)</f>
        <v/>
      </c>
      <c r="AG203" t="str">
        <f>IF(AD203="","",Names!$C$7)</f>
        <v/>
      </c>
      <c r="AH203" t="str">
        <f>IFERROR(VLOOKUP($A203,Table!$AV$5:$BI$286,Table!$AY$3,FALSE),"")</f>
        <v/>
      </c>
      <c r="AJ203" s="224" t="str">
        <f>IF(AD203="","",CONCATENATE(AD203,Names!$H$3,AE203,Names!$J$3,AF203,Names!$L$3,AG203,Names!$N$3,AH203))</f>
        <v/>
      </c>
      <c r="AM203" t="str">
        <f>IFERROR(VLOOKUP($A203,Table!$AV$5:$BI$286,Table!$AW$3,FALSE),"")</f>
        <v/>
      </c>
      <c r="AN203" t="str">
        <f>IFERROR(VLOOKUP($A203,Table!$AV$5:$BI$286,Table!$AX$3,FALSE),"")</f>
        <v/>
      </c>
      <c r="AO203" t="str">
        <f>IF(AM203="","",Names!$K$3)</f>
        <v/>
      </c>
      <c r="AP203" t="str">
        <f>IF(AM203="","",Names!$C$8)</f>
        <v/>
      </c>
      <c r="AQ203" t="str">
        <f>IFERROR(VLOOKUP($A203,Table!$AV$5:$BI$286,Table!$AY$3,FALSE),"")</f>
        <v/>
      </c>
      <c r="AS203" s="224" t="str">
        <f>IF(AM203="","",CONCATENATE(AM203,Names!$H$3,AN203,Names!$J$3,AO203,Names!$L$3,AP203,Names!$N$3,AQ203))</f>
        <v/>
      </c>
      <c r="AV203" t="str">
        <f>IFERROR(VLOOKUP($A203,Table!$AL$5:$AS$286,Table!$AM$3,FALSE),"")</f>
        <v/>
      </c>
      <c r="AW203" t="str">
        <f>IFERROR(VLOOKUP($A203,Table!$AL$5:$AS$286,Table!$AN$3,FALSE),"")</f>
        <v/>
      </c>
      <c r="AX203" t="str">
        <f>IF(AV203="","",Names!$K$3)</f>
        <v/>
      </c>
      <c r="AY203" t="str">
        <f>IF(AV203="","",Names!$C$10)</f>
        <v/>
      </c>
      <c r="AZ203" t="str">
        <f>IFERROR(VLOOKUP($A203,Table!$AL$5:$AS$286,Table!$AQ$3,FALSE),"")</f>
        <v/>
      </c>
      <c r="BB203" s="224" t="str">
        <f>IF(AV203="","",CONCATENATE(AV203,Names!$H$3,AW203,Names!$J$3,AX203,Names!$L$3,AY203,Names!$N$3,AZ203))</f>
        <v/>
      </c>
      <c r="BE203" t="str">
        <f>IFERROR(VLOOKUP($A203,Table!$AV$5:$BI$286,Table!$AW$3,FALSE),"")</f>
        <v/>
      </c>
      <c r="BF203" t="str">
        <f>IFERROR(VLOOKUP($A203,Table!$AV$5:$BI$286,Table!$AX$3,FALSE),"")</f>
        <v/>
      </c>
      <c r="BG203" t="str">
        <f>IF(BE203="","",Names!$K$3)</f>
        <v/>
      </c>
      <c r="BH203" t="str">
        <f>IF(BE203="","",Names!$C$10)</f>
        <v/>
      </c>
      <c r="BI203" t="str">
        <f>IFERROR(VLOOKUP($A203,Table!$AV$5:$BI$286,Table!$BC$3,FALSE),"")</f>
        <v/>
      </c>
      <c r="BK203" s="224" t="str">
        <f>IF(BE203="","",CONCATENATE(BE203,Names!$H$3,BF203,Names!$J$3,BG203,Names!$L$3,BH203,Names!$N$3,BI203))</f>
        <v/>
      </c>
      <c r="BN203" t="str">
        <f>IFERROR(VLOOKUP($A203,Table!$AV$5:$BI$286,Table!$AW$3,FALSE),"")</f>
        <v/>
      </c>
      <c r="BO203" t="str">
        <f>IFERROR(VLOOKUP($A203,Table!$AV$5:$BI$286,Table!$AX$3,FALSE),"")</f>
        <v/>
      </c>
      <c r="BP203" t="str">
        <f>IF(BN203="","",Names!$K$3)</f>
        <v/>
      </c>
      <c r="BQ203" t="str">
        <f>IF(BN203="","",Names!$C$10)</f>
        <v/>
      </c>
      <c r="BR203" t="str">
        <f>IFERROR(VLOOKUP($A203,Table!$AV$5:$BI$286,Table!$BF$3,FALSE),"")</f>
        <v/>
      </c>
      <c r="BT203" s="224" t="str">
        <f>IF(BN203="","",CONCATENATE(BN203,Names!$H$3,BO203,Names!$J$3,BP203,Names!$L$3,BQ203,Names!$N$3,BR203))</f>
        <v/>
      </c>
      <c r="BW203" t="str">
        <f>IFERROR(VLOOKUP($A203,Table!$AL$5:$AS$286,Table!$AM$3,FALSE),"")</f>
        <v/>
      </c>
      <c r="BX203" t="str">
        <f>IFERROR(VLOOKUP($A203,Table!$AL$5:$AS$286,Table!$AN$3,FALSE),"")</f>
        <v/>
      </c>
      <c r="BY203" t="str">
        <f>IF(BW203="","",Names!$K$3)</f>
        <v/>
      </c>
      <c r="BZ203" t="str">
        <f>IF(BW203="","",Names!$C$11)</f>
        <v/>
      </c>
      <c r="CA203" t="str">
        <f>IFERROR(VLOOKUP($A203,Table!$AL$5:$AS$286,Table!$AQ$3,FALSE),"")</f>
        <v/>
      </c>
      <c r="CC203" s="224" t="str">
        <f>IF(BW203="","",CONCATENATE(BW203,Names!$H$3,BX203,Names!$J$3,BY203,Names!$L$3,BZ203,Names!$N$3,CA203))</f>
        <v/>
      </c>
      <c r="CF203" t="str">
        <f>IFERROR(VLOOKUP($A203,Table!$AV$5:$BI$286,Table!$AW$3,FALSE),"")</f>
        <v/>
      </c>
      <c r="CG203" t="str">
        <f>IFERROR(VLOOKUP($A203,Table!$AV$5:$BI$286,Table!$AX$3,FALSE),"")</f>
        <v/>
      </c>
      <c r="CH203" t="str">
        <f>IF(CF203="","",Names!$K$3)</f>
        <v/>
      </c>
      <c r="CI203" t="str">
        <f>IF(CF203="","",Names!$C$11)</f>
        <v/>
      </c>
      <c r="CJ203" t="str">
        <f>IFERROR(VLOOKUP($A203,Table!$AV$5:$BI$286,Table!$BC$3,FALSE),"")</f>
        <v/>
      </c>
      <c r="CL203" s="224" t="str">
        <f>IF(CF203="","",CONCATENATE(CF203,Names!$H$3,CG203,Names!$J$3,CH203,Names!$L$3,CI203,Names!$N$3,CJ203))</f>
        <v/>
      </c>
      <c r="CO203" t="str">
        <f>IFERROR(VLOOKUP($A203,Table!$AV$5:$BI$286,Table!$AW$3,FALSE),"")</f>
        <v/>
      </c>
      <c r="CP203" t="str">
        <f>IFERROR(VLOOKUP($A203,Table!$AV$5:$BI$286,Table!$AX$3,FALSE),"")</f>
        <v/>
      </c>
      <c r="CQ203" t="str">
        <f>IF(CO203="","",Names!$K$3)</f>
        <v/>
      </c>
      <c r="CR203" t="str">
        <f>IF(CO203="","",Names!$C$11)</f>
        <v/>
      </c>
      <c r="CS203" t="str">
        <f>IFERROR(VLOOKUP($A203,Table!$AV$5:$BI$286,Table!$BF$3,FALSE),"")</f>
        <v/>
      </c>
      <c r="CU203" s="224" t="str">
        <f>IF(CO203="","",CONCATENATE(CO203,Names!$H$3,CP203,Names!$J$3,CQ203,Names!$L$3,CR203,Names!$N$3,CS203))</f>
        <v/>
      </c>
      <c r="CX203" t="str">
        <f>IFERROR(VLOOKUP($A203,Table!$AV$5:$BI$286,Table!$AW$3,FALSE),"")</f>
        <v/>
      </c>
      <c r="CY203" t="str">
        <f>IFERROR(VLOOKUP($A203,Table!$AV$5:$BI$286,Table!$AX$3,FALSE),"")</f>
        <v/>
      </c>
      <c r="CZ203" t="str">
        <f>IF(CX203="","",Names!$K$3)</f>
        <v/>
      </c>
      <c r="DA203" t="str">
        <f>IF(CX203="","",Names!$C$12)</f>
        <v/>
      </c>
      <c r="DB203" t="str">
        <f>IFERROR(VLOOKUP($A203,Table!$AV$5:$BI$286,Table!$BC$3,FALSE),"")</f>
        <v/>
      </c>
      <c r="DD203" s="224" t="str">
        <f>IF(CX203="","",CONCATENATE(CX203,Names!$H$3,CY203,Names!$J$3,CZ203,Names!$L$3,DA203,Names!$N$3,DB203))</f>
        <v/>
      </c>
      <c r="DG203" t="str">
        <f>IFERROR(VLOOKUP($A203,Table!$AV$5:$BI$286,Table!$AW$3,FALSE),"")</f>
        <v/>
      </c>
      <c r="DH203" t="str">
        <f>IFERROR(VLOOKUP($A203,Table!$AV$5:$BI$286,Table!$AX$3,FALSE),"")</f>
        <v/>
      </c>
      <c r="DI203" t="str">
        <f>IF(DG203="","",Names!$K$3)</f>
        <v/>
      </c>
      <c r="DJ203" t="str">
        <f>IF(DG203="","",Names!$C$24)</f>
        <v/>
      </c>
      <c r="DK203" t="str">
        <f>IFERROR(VLOOKUP($A203,Table!$AV$5:$BI$286,Table!$AY$3,FALSE),"")</f>
        <v/>
      </c>
      <c r="DM203" s="224" t="str">
        <f>IF(DG203="","",CONCATENATE(DG203,Names!$H$3,DH203,Names!$J$3,DI203,Names!$L$3,DJ203,Names!$N$3,DK203))</f>
        <v/>
      </c>
      <c r="DP203" s="1170" t="str">
        <f>IFERROR(VLOOKUP($A203,Table!$DI$5:$DO$286,Table!$DJ$3,FALSE),"")</f>
        <v/>
      </c>
      <c r="DQ203" s="1170" t="str">
        <f>IFERROR(VLOOKUP($A203,Table!$DI$5:$DO$286,Table!$DK$3,FALSE),"")</f>
        <v/>
      </c>
      <c r="DR203" s="1170" t="str">
        <f>IF(DP203="","",Names!$K$3)</f>
        <v/>
      </c>
      <c r="DS203" s="1170" t="str">
        <f>IF(DP203="","",Names!$C$26)</f>
        <v/>
      </c>
      <c r="DT203" s="1170" t="str">
        <f>IFERROR(VLOOKUP($A203,Table!$DI$5:$DO$286,Table!$DM$3,FALSE),"")</f>
        <v/>
      </c>
      <c r="DV203" s="224" t="str">
        <f>IF(DP203="","",CONCATENATE(DP203,Names!$H$3,DQ203,Names!$J$3,DR203,Names!$L$3,DS203,Names!$N$3,DT203))</f>
        <v/>
      </c>
      <c r="DY203" s="1170" t="str">
        <f>IFERROR(VLOOKUP($A203,Table!$DI$5:$DO$286,Table!$DJ$3,FALSE),"")</f>
        <v/>
      </c>
      <c r="DZ203" s="1170" t="str">
        <f>IFERROR(VLOOKUP($A203,Table!$DI$5:$DO$286,Table!$DK$3,FALSE),"")</f>
        <v/>
      </c>
      <c r="EA203" s="1170" t="str">
        <f>IF(DY203="","",Names!$K$3)</f>
        <v/>
      </c>
      <c r="EB203" s="1170" t="str">
        <f>IF(DY203="","",Names!$C$25)</f>
        <v/>
      </c>
      <c r="EC203" s="1170" t="str">
        <f>IFERROR(VLOOKUP($A203,Table!$DI$5:$DO$286,Table!$DM$3,FALSE),"")</f>
        <v/>
      </c>
      <c r="EE203" s="224" t="str">
        <f>IF(DY203="","",CONCATENATE(DY203,Names!$H$3,DZ203,Names!$J$3,EA203,Names!$L$3,EB203,Names!$N$3,EC203))</f>
        <v/>
      </c>
      <c r="EH203" t="str">
        <f>IFERROR(VLOOKUP($A203,TCS_C!$R$9:$U$10046,TCS_C!$S$5,FALSE),"")</f>
        <v/>
      </c>
      <c r="EI203" t="str">
        <f>IFERROR(VLOOKUP($A203,TCS_C!$R$9:$U$10046,TCS_C!$T$5,FALSE),"")</f>
        <v/>
      </c>
      <c r="EJ203" t="str">
        <f>IF(EH203="","",Names!$K$3)</f>
        <v/>
      </c>
      <c r="EK203" t="str">
        <f>IF(EH203="","",Names!$C$17)</f>
        <v/>
      </c>
      <c r="EL203" t="str">
        <f>IFERROR(VLOOKUP($A203,TCS_C!$R$9:$U$10046,TCS_C!$U$5,FALSE),"")</f>
        <v/>
      </c>
      <c r="EN203" s="224" t="str">
        <f>IF(EH203="","",CONCATENATE(EH203,Names!$H$3,EI203,Names!$J$3,EJ203,Names!$L$3,EK203,Names!$N$3,EL203))</f>
        <v/>
      </c>
      <c r="EQ203" t="str">
        <f>IFERROR(VLOOKUP($A203,Table!BT263:$BY$286,Table!$BU$3,FALSE),"")</f>
        <v/>
      </c>
      <c r="ER203" t="str">
        <f>IFERROR(VLOOKUP($A203,Table!BT263:$BY$286,Table!$BV$3,FALSE),"")</f>
        <v/>
      </c>
      <c r="ES203" t="str">
        <f>IF(EQ203="","",Names!$K$3)</f>
        <v/>
      </c>
      <c r="ET203" t="str">
        <f>IFERROR(VLOOKUP($A203,Table!BT263:$BY$286,Table!$BW$3,FALSE),"")</f>
        <v/>
      </c>
      <c r="EU203" t="str">
        <f>IFERROR(VLOOKUP($A203,Table!BT263:$BY$286,Table!$BX$3,FALSE),"")</f>
        <v/>
      </c>
      <c r="EW203" s="224" t="str">
        <f>IF(EQ203="","",CONCATENATE(EQ203,Names!$H$3,ER203,Names!$J$3,ES203,Names!$L$3,ET203,Names!$N$3,EU203))</f>
        <v/>
      </c>
      <c r="FB203" t="str">
        <f>IF(EZ203="","",Names!$K$3)</f>
        <v/>
      </c>
      <c r="FF203" s="224" t="str">
        <f>IF(EZ203="","",CONCATENATE(EZ203,Names!$H$3,FA203,Names!$J$3,FB203,Names!$L$3,FC203,Names!$N$3,FD203))</f>
        <v/>
      </c>
      <c r="FG203" s="1266" t="str">
        <f>IF(EZ203="","",CONCATENATE(FC203,Names!$N$3,FD203))</f>
        <v/>
      </c>
    </row>
    <row r="204" spans="1:163" s="72" customFormat="1">
      <c r="B204" s="75"/>
      <c r="I204" s="225"/>
      <c r="K204" s="75"/>
      <c r="R204" s="225"/>
      <c r="T204" s="75"/>
      <c r="AA204" s="225"/>
      <c r="AC204" s="75"/>
      <c r="AJ204" s="225"/>
      <c r="AL204" s="75"/>
      <c r="AS204" s="225"/>
      <c r="AU204" s="75"/>
      <c r="BB204" s="225"/>
      <c r="BD204" s="75"/>
      <c r="BK204" s="225"/>
      <c r="BM204" s="75"/>
      <c r="BT204" s="225"/>
      <c r="BV204" s="75"/>
      <c r="CC204" s="225"/>
      <c r="CE204" s="75"/>
      <c r="CL204" s="225"/>
      <c r="CN204" s="75"/>
      <c r="CU204" s="225"/>
      <c r="CW204" s="75"/>
      <c r="DD204" s="225"/>
      <c r="DF204" s="75"/>
      <c r="DM204" s="225"/>
      <c r="DO204" s="75"/>
      <c r="DV204" s="225"/>
      <c r="DX204" s="75"/>
      <c r="EE204" s="225"/>
      <c r="EG204" s="75"/>
      <c r="EN204" s="225"/>
      <c r="EP204" s="75"/>
      <c r="EW204" s="225"/>
      <c r="EY204" s="75"/>
      <c r="FF204" s="225"/>
    </row>
  </sheetData>
  <mergeCells count="36">
    <mergeCell ref="B1:H1"/>
    <mergeCell ref="C2:H2"/>
    <mergeCell ref="AU1:BA1"/>
    <mergeCell ref="AV2:BA2"/>
    <mergeCell ref="BV1:CB1"/>
    <mergeCell ref="U2:Z2"/>
    <mergeCell ref="AD2:AI2"/>
    <mergeCell ref="AM2:AR2"/>
    <mergeCell ref="BE2:BJ2"/>
    <mergeCell ref="BN2:BS2"/>
    <mergeCell ref="BW2:CB2"/>
    <mergeCell ref="T1:Z1"/>
    <mergeCell ref="BD1:BJ1"/>
    <mergeCell ref="K1:Q1"/>
    <mergeCell ref="L2:Q2"/>
    <mergeCell ref="CW1:DC1"/>
    <mergeCell ref="CX2:DC2"/>
    <mergeCell ref="DY2:ED2"/>
    <mergeCell ref="EY1:FE1"/>
    <mergeCell ref="EZ2:FE2"/>
    <mergeCell ref="EG1:EM1"/>
    <mergeCell ref="EH2:EM2"/>
    <mergeCell ref="EP1:EV1"/>
    <mergeCell ref="EQ2:EV2"/>
    <mergeCell ref="DX1:ED1"/>
    <mergeCell ref="DF1:DL1"/>
    <mergeCell ref="DG2:DL2"/>
    <mergeCell ref="DO1:DU1"/>
    <mergeCell ref="DP2:DU2"/>
    <mergeCell ref="CF2:CK2"/>
    <mergeCell ref="CN1:CT1"/>
    <mergeCell ref="CO2:CT2"/>
    <mergeCell ref="BM1:BS1"/>
    <mergeCell ref="AC1:AI1"/>
    <mergeCell ref="AL1:AR1"/>
    <mergeCell ref="CE1:C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5"/>
  <dimension ref="A1:AC172"/>
  <sheetViews>
    <sheetView workbookViewId="0"/>
  </sheetViews>
  <sheetFormatPr defaultRowHeight="12.75"/>
  <cols>
    <col min="1" max="1" width="4" customWidth="1"/>
    <col min="2" max="2" width="6.7109375" bestFit="1" customWidth="1"/>
    <col min="3" max="3" width="4.42578125" bestFit="1" customWidth="1"/>
    <col min="4" max="4" width="8.42578125" customWidth="1"/>
    <col min="5" max="5" width="15.5703125" customWidth="1"/>
    <col min="6" max="6" width="10.140625" customWidth="1"/>
    <col min="7" max="7" width="12.42578125" customWidth="1"/>
    <col min="8" max="9" width="13.7109375" customWidth="1"/>
    <col min="10" max="10" width="13.85546875" bestFit="1" customWidth="1"/>
    <col min="11" max="11" width="15.42578125" style="7" customWidth="1"/>
    <col min="12" max="12" width="17.7109375" customWidth="1"/>
    <col min="13" max="13" width="12.42578125" customWidth="1"/>
    <col min="14" max="15" width="14.42578125" customWidth="1"/>
    <col min="16" max="16" width="14.5703125" bestFit="1" customWidth="1"/>
    <col min="17" max="17" width="12.42578125" customWidth="1"/>
    <col min="18" max="19" width="13.7109375" customWidth="1"/>
    <col min="20" max="20" width="13.85546875" bestFit="1" customWidth="1"/>
    <col min="21" max="22" width="13.42578125" bestFit="1" customWidth="1"/>
    <col min="23" max="23" width="13.5703125" bestFit="1" customWidth="1"/>
    <col min="24" max="25" width="14.140625" bestFit="1" customWidth="1"/>
    <col min="26" max="26" width="14.28515625" bestFit="1" customWidth="1"/>
    <col min="27" max="28" width="13.42578125" bestFit="1" customWidth="1"/>
    <col min="29" max="29" width="13.5703125" bestFit="1" customWidth="1"/>
  </cols>
  <sheetData>
    <row r="1" spans="1:29">
      <c r="B1" t="s">
        <v>217</v>
      </c>
    </row>
    <row r="2" spans="1:29">
      <c r="G2" s="1769" t="s">
        <v>478</v>
      </c>
      <c r="H2" s="1769"/>
      <c r="I2" s="1769"/>
      <c r="J2" s="1769"/>
      <c r="K2" s="1769"/>
      <c r="L2" s="1769"/>
      <c r="T2" t="s">
        <v>434</v>
      </c>
    </row>
    <row r="3" spans="1:29" s="7" customFormat="1">
      <c r="A3" s="7" t="s">
        <v>435</v>
      </c>
      <c r="B3" s="7" t="s">
        <v>218</v>
      </c>
      <c r="C3" s="106" t="s">
        <v>219</v>
      </c>
      <c r="D3" s="7" t="s">
        <v>220</v>
      </c>
      <c r="E3" s="7" t="s">
        <v>221</v>
      </c>
      <c r="F3" s="7" t="s">
        <v>222</v>
      </c>
      <c r="G3" s="7" t="s">
        <v>223</v>
      </c>
      <c r="H3" s="7" t="s">
        <v>224</v>
      </c>
      <c r="I3" s="7" t="s">
        <v>225</v>
      </c>
      <c r="J3" s="7" t="s">
        <v>226</v>
      </c>
      <c r="K3" s="7" t="s">
        <v>477</v>
      </c>
      <c r="L3" s="7" t="s">
        <v>476</v>
      </c>
      <c r="M3" s="7" t="s">
        <v>227</v>
      </c>
      <c r="N3" s="7" t="s">
        <v>228</v>
      </c>
      <c r="O3" s="7" t="s">
        <v>229</v>
      </c>
      <c r="P3" s="7" t="s">
        <v>230</v>
      </c>
      <c r="Q3" s="7" t="s">
        <v>231</v>
      </c>
      <c r="R3" s="7" t="s">
        <v>232</v>
      </c>
      <c r="S3" s="7" t="s">
        <v>233</v>
      </c>
      <c r="T3" s="7" t="s">
        <v>234</v>
      </c>
      <c r="U3" s="7" t="s">
        <v>235</v>
      </c>
      <c r="V3" s="7" t="s">
        <v>236</v>
      </c>
      <c r="W3" s="7" t="s">
        <v>237</v>
      </c>
      <c r="X3" s="7" t="s">
        <v>238</v>
      </c>
      <c r="Y3" s="7" t="s">
        <v>239</v>
      </c>
      <c r="Z3" s="7" t="s">
        <v>240</v>
      </c>
      <c r="AA3" s="7" t="s">
        <v>241</v>
      </c>
      <c r="AB3" s="7" t="s">
        <v>242</v>
      </c>
      <c r="AC3" s="7" t="s">
        <v>243</v>
      </c>
    </row>
    <row r="4" spans="1:29">
      <c r="A4">
        <v>1</v>
      </c>
      <c r="B4" t="s">
        <v>244</v>
      </c>
      <c r="C4" s="107" t="s">
        <v>183</v>
      </c>
      <c r="E4" t="s">
        <v>245</v>
      </c>
      <c r="F4">
        <v>166.1</v>
      </c>
      <c r="G4">
        <v>0</v>
      </c>
      <c r="H4">
        <v>0</v>
      </c>
      <c r="I4">
        <v>0</v>
      </c>
      <c r="J4">
        <v>0</v>
      </c>
      <c r="K4" s="7">
        <f>J4/1000</f>
        <v>0</v>
      </c>
      <c r="L4">
        <v>0</v>
      </c>
      <c r="M4">
        <v>83.05</v>
      </c>
      <c r="N4">
        <v>0</v>
      </c>
      <c r="O4">
        <v>0</v>
      </c>
      <c r="P4">
        <v>83.05</v>
      </c>
      <c r="Q4">
        <v>166.1</v>
      </c>
      <c r="R4">
        <v>0</v>
      </c>
      <c r="S4">
        <v>0</v>
      </c>
      <c r="T4">
        <v>166.1</v>
      </c>
      <c r="U4">
        <v>0</v>
      </c>
      <c r="V4">
        <v>-4500</v>
      </c>
      <c r="W4">
        <v>-602627.15399999998</v>
      </c>
      <c r="X4">
        <v>0</v>
      </c>
      <c r="Y4">
        <v>-4500</v>
      </c>
      <c r="Z4">
        <v>-602544.10400000005</v>
      </c>
      <c r="AA4">
        <v>0</v>
      </c>
      <c r="AB4">
        <v>-4500</v>
      </c>
      <c r="AC4">
        <v>-602461.054</v>
      </c>
    </row>
    <row r="5" spans="1:29">
      <c r="A5">
        <v>2</v>
      </c>
      <c r="B5" t="s">
        <v>246</v>
      </c>
      <c r="C5" s="107" t="s">
        <v>183</v>
      </c>
      <c r="E5" t="s">
        <v>247</v>
      </c>
      <c r="F5">
        <v>2339.8000000000002</v>
      </c>
      <c r="G5">
        <v>166.1</v>
      </c>
      <c r="H5">
        <v>0</v>
      </c>
      <c r="I5">
        <v>0</v>
      </c>
      <c r="J5">
        <v>166.1</v>
      </c>
      <c r="K5" s="7">
        <f t="shared" ref="K5:K68" si="0">J5/1000</f>
        <v>0.1661</v>
      </c>
      <c r="L5">
        <f>L4+F4</f>
        <v>166.1</v>
      </c>
      <c r="M5">
        <v>1336</v>
      </c>
      <c r="N5">
        <v>0</v>
      </c>
      <c r="O5">
        <v>0</v>
      </c>
      <c r="P5">
        <v>1336</v>
      </c>
      <c r="Q5">
        <v>2505.9</v>
      </c>
      <c r="R5">
        <v>0</v>
      </c>
      <c r="S5">
        <v>0</v>
      </c>
      <c r="T5">
        <v>2505.9</v>
      </c>
      <c r="U5">
        <v>0</v>
      </c>
      <c r="V5">
        <v>-4500</v>
      </c>
      <c r="W5">
        <v>-602461.054</v>
      </c>
      <c r="X5">
        <v>0</v>
      </c>
      <c r="Y5">
        <v>-4500</v>
      </c>
      <c r="Z5">
        <v>-601291.15399999998</v>
      </c>
      <c r="AA5">
        <v>0</v>
      </c>
      <c r="AB5">
        <v>-4500</v>
      </c>
      <c r="AC5">
        <v>-600121.25399999996</v>
      </c>
    </row>
    <row r="6" spans="1:29">
      <c r="A6">
        <v>3</v>
      </c>
      <c r="B6" t="s">
        <v>248</v>
      </c>
      <c r="C6" s="107" t="s">
        <v>183</v>
      </c>
      <c r="E6" t="s">
        <v>249</v>
      </c>
      <c r="F6">
        <v>907.05700000000002</v>
      </c>
      <c r="G6">
        <v>2505.9</v>
      </c>
      <c r="H6">
        <v>0</v>
      </c>
      <c r="I6">
        <v>0</v>
      </c>
      <c r="J6">
        <v>2505.9</v>
      </c>
      <c r="K6" s="7">
        <f t="shared" si="0"/>
        <v>2.5059</v>
      </c>
      <c r="L6">
        <f t="shared" ref="L6:L69" si="1">L5+F5</f>
        <v>2505.9</v>
      </c>
      <c r="M6">
        <v>2959.4279999999999</v>
      </c>
      <c r="N6">
        <v>0</v>
      </c>
      <c r="O6">
        <v>0</v>
      </c>
      <c r="P6">
        <v>2959.4279999999999</v>
      </c>
      <c r="Q6">
        <v>3412.9569999999999</v>
      </c>
      <c r="R6">
        <v>0</v>
      </c>
      <c r="S6">
        <v>0</v>
      </c>
      <c r="T6">
        <v>3412.9569999999999</v>
      </c>
      <c r="U6">
        <v>0</v>
      </c>
      <c r="V6">
        <v>-4500</v>
      </c>
      <c r="W6">
        <v>-600121.25399999996</v>
      </c>
      <c r="X6">
        <v>0</v>
      </c>
      <c r="Y6">
        <v>-4500</v>
      </c>
      <c r="Z6">
        <v>-599667.72600000002</v>
      </c>
      <c r="AA6">
        <v>0</v>
      </c>
      <c r="AB6">
        <v>-4500</v>
      </c>
      <c r="AC6">
        <v>-599214.19700000004</v>
      </c>
    </row>
    <row r="7" spans="1:29">
      <c r="A7">
        <v>4</v>
      </c>
      <c r="B7" t="s">
        <v>248</v>
      </c>
      <c r="C7" s="107" t="s">
        <v>185</v>
      </c>
      <c r="E7" t="s">
        <v>250</v>
      </c>
      <c r="F7">
        <v>899.93299999999999</v>
      </c>
      <c r="G7">
        <v>3412.9569999999999</v>
      </c>
      <c r="H7">
        <v>0</v>
      </c>
      <c r="I7">
        <v>0</v>
      </c>
      <c r="J7">
        <v>3412.9569999999999</v>
      </c>
      <c r="K7" s="7">
        <f t="shared" si="0"/>
        <v>3.412957</v>
      </c>
      <c r="L7">
        <f t="shared" si="1"/>
        <v>3412.9570000000003</v>
      </c>
      <c r="M7">
        <v>3862.9229999999998</v>
      </c>
      <c r="N7">
        <v>0</v>
      </c>
      <c r="O7">
        <v>0</v>
      </c>
      <c r="P7">
        <v>3862.9229999999998</v>
      </c>
      <c r="Q7">
        <v>4312.8900000000003</v>
      </c>
      <c r="R7">
        <v>0</v>
      </c>
      <c r="S7">
        <v>0</v>
      </c>
      <c r="T7">
        <v>4312.8900000000003</v>
      </c>
      <c r="U7">
        <v>0</v>
      </c>
      <c r="V7">
        <v>-4500</v>
      </c>
      <c r="W7">
        <v>-599214.19700000004</v>
      </c>
      <c r="X7">
        <v>0</v>
      </c>
      <c r="Y7">
        <v>-4500</v>
      </c>
      <c r="Z7">
        <v>-598764.23100000003</v>
      </c>
      <c r="AA7">
        <v>0</v>
      </c>
      <c r="AB7">
        <v>-4500</v>
      </c>
      <c r="AC7">
        <v>-598314.26399999997</v>
      </c>
    </row>
    <row r="8" spans="1:29">
      <c r="A8">
        <v>5</v>
      </c>
      <c r="B8" t="s">
        <v>248</v>
      </c>
      <c r="C8" s="107" t="s">
        <v>186</v>
      </c>
      <c r="E8" t="s">
        <v>251</v>
      </c>
      <c r="F8">
        <v>908.351</v>
      </c>
      <c r="G8">
        <v>4312.8900000000003</v>
      </c>
      <c r="H8">
        <v>0</v>
      </c>
      <c r="I8">
        <v>0</v>
      </c>
      <c r="J8">
        <v>4312.8900000000003</v>
      </c>
      <c r="K8" s="7">
        <f t="shared" si="0"/>
        <v>4.3128900000000003</v>
      </c>
      <c r="L8">
        <f t="shared" si="1"/>
        <v>4312.8900000000003</v>
      </c>
      <c r="M8">
        <v>4767.0649999999996</v>
      </c>
      <c r="N8">
        <v>0</v>
      </c>
      <c r="O8">
        <v>0</v>
      </c>
      <c r="P8">
        <v>4767.0649999999996</v>
      </c>
      <c r="Q8">
        <v>5221.241</v>
      </c>
      <c r="R8">
        <v>0</v>
      </c>
      <c r="S8">
        <v>0</v>
      </c>
      <c r="T8">
        <v>5221.241</v>
      </c>
      <c r="U8">
        <v>0</v>
      </c>
      <c r="V8">
        <v>-4500</v>
      </c>
      <c r="W8">
        <v>-598314.26399999997</v>
      </c>
      <c r="X8">
        <v>0</v>
      </c>
      <c r="Y8">
        <v>-4500</v>
      </c>
      <c r="Z8">
        <v>-597860.08900000004</v>
      </c>
      <c r="AA8">
        <v>0</v>
      </c>
      <c r="AB8">
        <v>-4500</v>
      </c>
      <c r="AC8">
        <v>-597405.91299999994</v>
      </c>
    </row>
    <row r="9" spans="1:29">
      <c r="A9">
        <v>6</v>
      </c>
      <c r="B9" t="s">
        <v>248</v>
      </c>
      <c r="C9" s="107" t="s">
        <v>187</v>
      </c>
      <c r="E9" t="s">
        <v>252</v>
      </c>
      <c r="F9">
        <v>894.87900000000002</v>
      </c>
      <c r="G9">
        <v>5221.241</v>
      </c>
      <c r="H9">
        <v>0</v>
      </c>
      <c r="I9">
        <v>0</v>
      </c>
      <c r="J9">
        <v>5221.241</v>
      </c>
      <c r="K9" s="7">
        <f t="shared" si="0"/>
        <v>5.221241</v>
      </c>
      <c r="L9">
        <f t="shared" si="1"/>
        <v>5221.241</v>
      </c>
      <c r="M9">
        <v>5668.68</v>
      </c>
      <c r="N9">
        <v>0</v>
      </c>
      <c r="O9">
        <v>0</v>
      </c>
      <c r="P9">
        <v>5668.68</v>
      </c>
      <c r="Q9">
        <v>6116.12</v>
      </c>
      <c r="R9">
        <v>0</v>
      </c>
      <c r="S9">
        <v>0</v>
      </c>
      <c r="T9">
        <v>6116.12</v>
      </c>
      <c r="U9">
        <v>0</v>
      </c>
      <c r="V9">
        <v>-4500</v>
      </c>
      <c r="W9">
        <v>-597405.91299999994</v>
      </c>
      <c r="X9">
        <v>0</v>
      </c>
      <c r="Y9">
        <v>-4500</v>
      </c>
      <c r="Z9">
        <v>-596958.47400000005</v>
      </c>
      <c r="AA9">
        <v>0</v>
      </c>
      <c r="AB9">
        <v>-4500</v>
      </c>
      <c r="AC9">
        <v>-596511.03399999999</v>
      </c>
    </row>
    <row r="10" spans="1:29">
      <c r="A10">
        <v>7</v>
      </c>
      <c r="B10" t="s">
        <v>248</v>
      </c>
      <c r="C10" s="107" t="s">
        <v>188</v>
      </c>
      <c r="E10" t="s">
        <v>253</v>
      </c>
      <c r="F10">
        <v>1041.8520000000001</v>
      </c>
      <c r="G10">
        <v>6116.12</v>
      </c>
      <c r="H10">
        <v>0</v>
      </c>
      <c r="I10">
        <v>0</v>
      </c>
      <c r="J10">
        <v>6116.12</v>
      </c>
      <c r="K10" s="7">
        <f t="shared" si="0"/>
        <v>6.1161199999999996</v>
      </c>
      <c r="L10">
        <f t="shared" si="1"/>
        <v>6116.12</v>
      </c>
      <c r="M10">
        <v>6637.0460000000003</v>
      </c>
      <c r="N10">
        <v>0</v>
      </c>
      <c r="O10">
        <v>0</v>
      </c>
      <c r="P10">
        <v>6637.0460000000003</v>
      </c>
      <c r="Q10">
        <v>7157.9719999999998</v>
      </c>
      <c r="R10">
        <v>0</v>
      </c>
      <c r="S10">
        <v>0</v>
      </c>
      <c r="T10">
        <v>7157.9719999999998</v>
      </c>
      <c r="U10">
        <v>0</v>
      </c>
      <c r="V10">
        <v>-4500</v>
      </c>
      <c r="W10">
        <v>-596511.03399999999</v>
      </c>
      <c r="X10">
        <v>0</v>
      </c>
      <c r="Y10">
        <v>-4500</v>
      </c>
      <c r="Z10">
        <v>-595990.10800000001</v>
      </c>
      <c r="AA10">
        <v>0</v>
      </c>
      <c r="AB10">
        <v>-4500</v>
      </c>
      <c r="AC10">
        <v>-595469.18200000003</v>
      </c>
    </row>
    <row r="11" spans="1:29">
      <c r="A11">
        <v>8</v>
      </c>
      <c r="B11" t="s">
        <v>182</v>
      </c>
      <c r="C11" s="107" t="s">
        <v>183</v>
      </c>
      <c r="E11" t="s">
        <v>254</v>
      </c>
      <c r="F11">
        <v>3829</v>
      </c>
      <c r="G11">
        <v>7157.9719999999998</v>
      </c>
      <c r="H11">
        <v>0</v>
      </c>
      <c r="I11">
        <v>0</v>
      </c>
      <c r="J11">
        <v>7157.9719999999998</v>
      </c>
      <c r="K11" s="7">
        <f t="shared" si="0"/>
        <v>7.157972</v>
      </c>
      <c r="L11">
        <f t="shared" si="1"/>
        <v>7157.9719999999998</v>
      </c>
      <c r="M11">
        <v>9072.4719999999998</v>
      </c>
      <c r="N11">
        <v>0</v>
      </c>
      <c r="O11">
        <v>0</v>
      </c>
      <c r="P11">
        <v>9072.4719999999998</v>
      </c>
      <c r="Q11">
        <v>10986.972</v>
      </c>
      <c r="R11">
        <v>0</v>
      </c>
      <c r="S11">
        <v>0</v>
      </c>
      <c r="T11">
        <v>10986.972</v>
      </c>
      <c r="U11">
        <v>0</v>
      </c>
      <c r="V11">
        <v>-4500</v>
      </c>
      <c r="W11">
        <v>-595469.18200000003</v>
      </c>
      <c r="X11">
        <v>0</v>
      </c>
      <c r="Y11">
        <v>-4500</v>
      </c>
      <c r="Z11">
        <v>-593554.68200000003</v>
      </c>
      <c r="AA11">
        <v>0</v>
      </c>
      <c r="AB11">
        <v>-4500</v>
      </c>
      <c r="AC11">
        <v>-591640.18200000003</v>
      </c>
    </row>
    <row r="12" spans="1:29">
      <c r="A12">
        <v>9</v>
      </c>
      <c r="B12" t="s">
        <v>184</v>
      </c>
      <c r="C12" s="107" t="s">
        <v>183</v>
      </c>
      <c r="E12" t="s">
        <v>255</v>
      </c>
      <c r="F12">
        <v>7692.6360000000004</v>
      </c>
      <c r="G12">
        <v>10986.972</v>
      </c>
      <c r="H12">
        <v>0</v>
      </c>
      <c r="I12">
        <v>0</v>
      </c>
      <c r="J12">
        <v>10986.972</v>
      </c>
      <c r="K12" s="7">
        <f t="shared" si="0"/>
        <v>10.986972</v>
      </c>
      <c r="L12">
        <f t="shared" si="1"/>
        <v>10986.972</v>
      </c>
      <c r="M12">
        <v>14833.29</v>
      </c>
      <c r="N12">
        <v>0</v>
      </c>
      <c r="O12">
        <v>0</v>
      </c>
      <c r="P12">
        <v>14833.29</v>
      </c>
      <c r="Q12">
        <v>18679.608</v>
      </c>
      <c r="R12">
        <v>0</v>
      </c>
      <c r="S12">
        <v>0</v>
      </c>
      <c r="T12">
        <v>18679.608</v>
      </c>
      <c r="U12">
        <v>0</v>
      </c>
      <c r="V12">
        <v>-4500</v>
      </c>
      <c r="W12">
        <v>-591640.18200000003</v>
      </c>
      <c r="X12">
        <v>0</v>
      </c>
      <c r="Y12">
        <v>-4500</v>
      </c>
      <c r="Z12">
        <v>-587793.86499999999</v>
      </c>
      <c r="AA12">
        <v>0</v>
      </c>
      <c r="AB12">
        <v>-4500</v>
      </c>
      <c r="AC12">
        <v>-583947.54700000002</v>
      </c>
    </row>
    <row r="13" spans="1:29">
      <c r="A13">
        <v>10</v>
      </c>
      <c r="B13" t="s">
        <v>184</v>
      </c>
      <c r="C13" s="107" t="s">
        <v>185</v>
      </c>
      <c r="E13" t="s">
        <v>256</v>
      </c>
      <c r="F13">
        <v>7517.8069999999998</v>
      </c>
      <c r="G13">
        <v>18679.608</v>
      </c>
      <c r="H13">
        <v>0</v>
      </c>
      <c r="I13">
        <v>0</v>
      </c>
      <c r="J13">
        <v>18679.608</v>
      </c>
      <c r="K13" s="7">
        <f t="shared" si="0"/>
        <v>18.679608000000002</v>
      </c>
      <c r="L13">
        <f t="shared" si="1"/>
        <v>18679.608</v>
      </c>
      <c r="M13">
        <v>22438.510999999999</v>
      </c>
      <c r="N13">
        <v>0</v>
      </c>
      <c r="O13">
        <v>0</v>
      </c>
      <c r="P13">
        <v>22438.510999999999</v>
      </c>
      <c r="Q13">
        <v>26197.414000000001</v>
      </c>
      <c r="R13">
        <v>0</v>
      </c>
      <c r="S13">
        <v>0</v>
      </c>
      <c r="T13">
        <v>26197.414000000001</v>
      </c>
      <c r="U13">
        <v>0</v>
      </c>
      <c r="V13">
        <v>-4500</v>
      </c>
      <c r="W13">
        <v>-583947.54700000002</v>
      </c>
      <c r="X13">
        <v>0</v>
      </c>
      <c r="Y13">
        <v>-4500</v>
      </c>
      <c r="Z13">
        <v>-580188.64300000004</v>
      </c>
      <c r="AA13">
        <v>0</v>
      </c>
      <c r="AB13">
        <v>-4500</v>
      </c>
      <c r="AC13">
        <v>-576429.74</v>
      </c>
    </row>
    <row r="14" spans="1:29">
      <c r="A14">
        <v>11</v>
      </c>
      <c r="B14" t="s">
        <v>184</v>
      </c>
      <c r="C14" s="107" t="s">
        <v>186</v>
      </c>
      <c r="E14" t="s">
        <v>257</v>
      </c>
      <c r="F14">
        <v>7866.1139999999996</v>
      </c>
      <c r="G14">
        <v>26197.414000000001</v>
      </c>
      <c r="H14">
        <v>0</v>
      </c>
      <c r="I14">
        <v>0</v>
      </c>
      <c r="J14">
        <v>26197.414000000001</v>
      </c>
      <c r="K14" s="7">
        <f t="shared" si="0"/>
        <v>26.197414000000002</v>
      </c>
      <c r="L14">
        <f t="shared" si="1"/>
        <v>26197.415000000001</v>
      </c>
      <c r="M14">
        <v>30130.471000000001</v>
      </c>
      <c r="N14">
        <v>0</v>
      </c>
      <c r="O14">
        <v>0</v>
      </c>
      <c r="P14">
        <v>30130.471000000001</v>
      </c>
      <c r="Q14">
        <v>34063.527999999998</v>
      </c>
      <c r="R14">
        <v>0</v>
      </c>
      <c r="S14">
        <v>0</v>
      </c>
      <c r="T14">
        <v>34063.527999999998</v>
      </c>
      <c r="U14">
        <v>0</v>
      </c>
      <c r="V14">
        <v>-4500</v>
      </c>
      <c r="W14">
        <v>-576429.74</v>
      </c>
      <c r="X14">
        <v>0</v>
      </c>
      <c r="Y14">
        <v>-4500</v>
      </c>
      <c r="Z14">
        <v>-572496.68299999996</v>
      </c>
      <c r="AA14">
        <v>0</v>
      </c>
      <c r="AB14">
        <v>-4500</v>
      </c>
      <c r="AC14">
        <v>-568563.62600000005</v>
      </c>
    </row>
    <row r="15" spans="1:29">
      <c r="A15">
        <v>12</v>
      </c>
      <c r="B15" t="s">
        <v>184</v>
      </c>
      <c r="C15" s="107" t="s">
        <v>187</v>
      </c>
      <c r="E15" t="s">
        <v>258</v>
      </c>
      <c r="F15">
        <v>7847.2129999999997</v>
      </c>
      <c r="G15">
        <v>34063.527999999998</v>
      </c>
      <c r="H15">
        <v>0</v>
      </c>
      <c r="I15">
        <v>0</v>
      </c>
      <c r="J15">
        <v>34063.527999999998</v>
      </c>
      <c r="K15" s="7">
        <f t="shared" si="0"/>
        <v>34.063527999999998</v>
      </c>
      <c r="L15">
        <f t="shared" si="1"/>
        <v>34063.529000000002</v>
      </c>
      <c r="M15">
        <v>37987.135000000002</v>
      </c>
      <c r="N15">
        <v>0</v>
      </c>
      <c r="O15">
        <v>0</v>
      </c>
      <c r="P15">
        <v>37987.135000000002</v>
      </c>
      <c r="Q15">
        <v>41910.741000000002</v>
      </c>
      <c r="R15">
        <v>0</v>
      </c>
      <c r="S15">
        <v>0</v>
      </c>
      <c r="T15">
        <v>41910.741000000002</v>
      </c>
      <c r="U15">
        <v>0</v>
      </c>
      <c r="V15">
        <v>-4500</v>
      </c>
      <c r="W15">
        <v>-568563.62600000005</v>
      </c>
      <c r="X15">
        <v>0</v>
      </c>
      <c r="Y15">
        <v>-4500</v>
      </c>
      <c r="Z15">
        <v>-564640.01899999997</v>
      </c>
      <c r="AA15">
        <v>0</v>
      </c>
      <c r="AB15">
        <v>-4500</v>
      </c>
      <c r="AC15">
        <v>-560716.41299999994</v>
      </c>
    </row>
    <row r="16" spans="1:29">
      <c r="A16">
        <v>13</v>
      </c>
      <c r="B16" t="s">
        <v>184</v>
      </c>
      <c r="C16" s="107" t="s">
        <v>188</v>
      </c>
      <c r="E16" t="s">
        <v>259</v>
      </c>
      <c r="F16">
        <v>8217.9770000000008</v>
      </c>
      <c r="G16">
        <v>41910.741000000002</v>
      </c>
      <c r="H16">
        <v>0</v>
      </c>
      <c r="I16">
        <v>0</v>
      </c>
      <c r="J16">
        <v>41910.741000000002</v>
      </c>
      <c r="K16" s="7">
        <f t="shared" si="0"/>
        <v>41.910741000000002</v>
      </c>
      <c r="L16">
        <f t="shared" si="1"/>
        <v>41910.741999999998</v>
      </c>
      <c r="M16">
        <v>46019.73</v>
      </c>
      <c r="N16">
        <v>0</v>
      </c>
      <c r="O16">
        <v>0</v>
      </c>
      <c r="P16">
        <v>46019.73</v>
      </c>
      <c r="Q16">
        <v>50128.718000000001</v>
      </c>
      <c r="R16">
        <v>0</v>
      </c>
      <c r="S16">
        <v>0</v>
      </c>
      <c r="T16">
        <v>50128.718000000001</v>
      </c>
      <c r="U16">
        <v>0</v>
      </c>
      <c r="V16">
        <v>-4500</v>
      </c>
      <c r="W16">
        <v>-560716.41299999994</v>
      </c>
      <c r="X16">
        <v>0</v>
      </c>
      <c r="Y16">
        <v>-4500</v>
      </c>
      <c r="Z16">
        <v>-556607.42500000005</v>
      </c>
      <c r="AA16">
        <v>0</v>
      </c>
      <c r="AB16">
        <v>-4500</v>
      </c>
      <c r="AC16">
        <v>-552498.43599999999</v>
      </c>
    </row>
    <row r="17" spans="1:29">
      <c r="A17">
        <v>14</v>
      </c>
      <c r="B17" t="s">
        <v>260</v>
      </c>
      <c r="C17" s="107" t="s">
        <v>183</v>
      </c>
      <c r="D17" t="s">
        <v>261</v>
      </c>
      <c r="E17" t="s">
        <v>262</v>
      </c>
      <c r="F17">
        <v>1669</v>
      </c>
      <c r="G17">
        <v>50128.718000000001</v>
      </c>
      <c r="H17">
        <v>0</v>
      </c>
      <c r="I17">
        <v>0</v>
      </c>
      <c r="J17">
        <v>50128.718000000001</v>
      </c>
      <c r="K17" s="7">
        <f t="shared" si="0"/>
        <v>50.128717999999999</v>
      </c>
      <c r="L17">
        <f t="shared" si="1"/>
        <v>50128.718999999997</v>
      </c>
      <c r="M17">
        <v>50963.218000000001</v>
      </c>
      <c r="N17">
        <v>0</v>
      </c>
      <c r="O17">
        <v>0</v>
      </c>
      <c r="P17">
        <v>50963.218000000001</v>
      </c>
      <c r="Q17">
        <v>51797.718000000001</v>
      </c>
      <c r="R17">
        <v>0</v>
      </c>
      <c r="S17">
        <v>0</v>
      </c>
      <c r="T17">
        <v>51797.718000000001</v>
      </c>
      <c r="U17">
        <v>0</v>
      </c>
      <c r="V17">
        <v>-4500</v>
      </c>
      <c r="W17">
        <v>-552498.43599999999</v>
      </c>
      <c r="X17">
        <v>0</v>
      </c>
      <c r="Y17">
        <v>-4500</v>
      </c>
      <c r="Z17">
        <v>-551663.93599999999</v>
      </c>
      <c r="AA17">
        <v>0</v>
      </c>
      <c r="AB17">
        <v>-4500</v>
      </c>
      <c r="AC17">
        <v>-550829.43599999999</v>
      </c>
    </row>
    <row r="18" spans="1:29">
      <c r="A18">
        <v>15</v>
      </c>
      <c r="B18" t="s">
        <v>260</v>
      </c>
      <c r="C18" s="107" t="s">
        <v>183</v>
      </c>
      <c r="D18" t="s">
        <v>263</v>
      </c>
      <c r="E18" t="s">
        <v>264</v>
      </c>
      <c r="F18">
        <v>2860</v>
      </c>
      <c r="G18">
        <v>51797.718000000001</v>
      </c>
      <c r="H18">
        <v>0</v>
      </c>
      <c r="I18">
        <v>0</v>
      </c>
      <c r="J18">
        <v>51797.718000000001</v>
      </c>
      <c r="K18" s="7">
        <f t="shared" si="0"/>
        <v>51.797718000000003</v>
      </c>
      <c r="L18">
        <f t="shared" si="1"/>
        <v>51797.718999999997</v>
      </c>
      <c r="M18">
        <v>53227.718000000001</v>
      </c>
      <c r="N18">
        <v>0</v>
      </c>
      <c r="O18">
        <v>0</v>
      </c>
      <c r="P18">
        <v>53227.718000000001</v>
      </c>
      <c r="Q18">
        <v>54657.718000000001</v>
      </c>
      <c r="R18">
        <v>0</v>
      </c>
      <c r="S18">
        <v>0</v>
      </c>
      <c r="T18">
        <v>54657.718000000001</v>
      </c>
      <c r="U18">
        <v>0</v>
      </c>
      <c r="V18">
        <v>-4500</v>
      </c>
      <c r="W18">
        <v>-550829.43599999999</v>
      </c>
      <c r="X18">
        <v>0</v>
      </c>
      <c r="Y18">
        <v>-4500</v>
      </c>
      <c r="Z18">
        <v>-549399.43599999999</v>
      </c>
      <c r="AA18">
        <v>0</v>
      </c>
      <c r="AB18">
        <v>-4500</v>
      </c>
      <c r="AC18">
        <v>-547969.43599999999</v>
      </c>
    </row>
    <row r="19" spans="1:29">
      <c r="A19">
        <v>16</v>
      </c>
      <c r="B19" t="s">
        <v>260</v>
      </c>
      <c r="C19" s="107" t="s">
        <v>185</v>
      </c>
      <c r="D19" t="s">
        <v>261</v>
      </c>
      <c r="E19" t="s">
        <v>265</v>
      </c>
      <c r="F19">
        <v>1400</v>
      </c>
      <c r="G19">
        <v>54657.718000000001</v>
      </c>
      <c r="H19">
        <v>0</v>
      </c>
      <c r="I19">
        <v>0</v>
      </c>
      <c r="J19">
        <v>54657.718000000001</v>
      </c>
      <c r="K19" s="7">
        <f t="shared" si="0"/>
        <v>54.657718000000003</v>
      </c>
      <c r="L19">
        <f t="shared" si="1"/>
        <v>54657.718999999997</v>
      </c>
      <c r="M19">
        <v>55357.718000000001</v>
      </c>
      <c r="N19">
        <v>0</v>
      </c>
      <c r="O19">
        <v>0</v>
      </c>
      <c r="P19">
        <v>55357.718000000001</v>
      </c>
      <c r="Q19">
        <v>56057.718000000001</v>
      </c>
      <c r="R19">
        <v>0</v>
      </c>
      <c r="S19">
        <v>0</v>
      </c>
      <c r="T19">
        <v>56057.718000000001</v>
      </c>
      <c r="U19">
        <v>0</v>
      </c>
      <c r="V19">
        <v>-4500</v>
      </c>
      <c r="W19">
        <v>-547969.43599999999</v>
      </c>
      <c r="X19">
        <v>0</v>
      </c>
      <c r="Y19">
        <v>-4500</v>
      </c>
      <c r="Z19">
        <v>-547269.43599999999</v>
      </c>
      <c r="AA19">
        <v>0</v>
      </c>
      <c r="AB19">
        <v>-4500</v>
      </c>
      <c r="AC19">
        <v>-546569.43599999999</v>
      </c>
    </row>
    <row r="20" spans="1:29">
      <c r="A20">
        <v>17</v>
      </c>
      <c r="B20" t="s">
        <v>260</v>
      </c>
      <c r="C20" s="107" t="s">
        <v>185</v>
      </c>
      <c r="D20" t="s">
        <v>263</v>
      </c>
      <c r="E20" t="s">
        <v>266</v>
      </c>
      <c r="F20">
        <v>2860</v>
      </c>
      <c r="G20">
        <v>56057.718000000001</v>
      </c>
      <c r="H20">
        <v>0</v>
      </c>
      <c r="I20">
        <v>0</v>
      </c>
      <c r="J20">
        <v>56057.718000000001</v>
      </c>
      <c r="K20" s="7">
        <f t="shared" si="0"/>
        <v>56.057718000000001</v>
      </c>
      <c r="L20">
        <f t="shared" si="1"/>
        <v>56057.718999999997</v>
      </c>
      <c r="M20">
        <v>57487.718000000001</v>
      </c>
      <c r="N20">
        <v>0</v>
      </c>
      <c r="O20">
        <v>0</v>
      </c>
      <c r="P20">
        <v>57487.718000000001</v>
      </c>
      <c r="Q20">
        <v>58917.718000000001</v>
      </c>
      <c r="R20">
        <v>0</v>
      </c>
      <c r="S20">
        <v>0</v>
      </c>
      <c r="T20">
        <v>58917.718000000001</v>
      </c>
      <c r="U20">
        <v>0</v>
      </c>
      <c r="V20">
        <v>-4500</v>
      </c>
      <c r="W20">
        <v>-546569.43599999999</v>
      </c>
      <c r="X20">
        <v>0</v>
      </c>
      <c r="Y20">
        <v>-4500</v>
      </c>
      <c r="Z20">
        <v>-545139.43599999999</v>
      </c>
      <c r="AA20">
        <v>0</v>
      </c>
      <c r="AB20">
        <v>-4500</v>
      </c>
      <c r="AC20">
        <v>-543709.43599999999</v>
      </c>
    </row>
    <row r="21" spans="1:29">
      <c r="A21">
        <v>18</v>
      </c>
      <c r="B21" t="s">
        <v>260</v>
      </c>
      <c r="C21" s="107" t="s">
        <v>186</v>
      </c>
      <c r="D21" t="s">
        <v>261</v>
      </c>
      <c r="E21" t="s">
        <v>267</v>
      </c>
      <c r="F21">
        <v>1400</v>
      </c>
      <c r="G21">
        <v>58917.718000000001</v>
      </c>
      <c r="H21">
        <v>0</v>
      </c>
      <c r="I21">
        <v>0</v>
      </c>
      <c r="J21">
        <v>58917.718000000001</v>
      </c>
      <c r="K21" s="7">
        <f t="shared" si="0"/>
        <v>58.917718000000001</v>
      </c>
      <c r="L21">
        <f t="shared" si="1"/>
        <v>58917.718999999997</v>
      </c>
      <c r="M21">
        <v>59617.718000000001</v>
      </c>
      <c r="N21">
        <v>0</v>
      </c>
      <c r="O21">
        <v>0</v>
      </c>
      <c r="P21">
        <v>59617.718000000001</v>
      </c>
      <c r="Q21">
        <v>60317.718000000001</v>
      </c>
      <c r="R21">
        <v>0</v>
      </c>
      <c r="S21">
        <v>0</v>
      </c>
      <c r="T21">
        <v>60317.718000000001</v>
      </c>
      <c r="U21">
        <v>0</v>
      </c>
      <c r="V21">
        <v>-4500</v>
      </c>
      <c r="W21">
        <v>-543709.43599999999</v>
      </c>
      <c r="X21">
        <v>0</v>
      </c>
      <c r="Y21">
        <v>-4500</v>
      </c>
      <c r="Z21">
        <v>-543009.43599999999</v>
      </c>
      <c r="AA21">
        <v>0</v>
      </c>
      <c r="AB21">
        <v>-4500</v>
      </c>
      <c r="AC21">
        <v>-542309.43599999999</v>
      </c>
    </row>
    <row r="22" spans="1:29">
      <c r="A22">
        <v>19</v>
      </c>
      <c r="B22" t="s">
        <v>260</v>
      </c>
      <c r="C22" s="107" t="s">
        <v>186</v>
      </c>
      <c r="D22" t="s">
        <v>263</v>
      </c>
      <c r="E22" t="s">
        <v>268</v>
      </c>
      <c r="F22">
        <v>2860</v>
      </c>
      <c r="G22">
        <v>60317.718000000001</v>
      </c>
      <c r="H22">
        <v>0</v>
      </c>
      <c r="I22">
        <v>0</v>
      </c>
      <c r="J22">
        <v>60317.718000000001</v>
      </c>
      <c r="K22" s="7">
        <f t="shared" si="0"/>
        <v>60.317717999999999</v>
      </c>
      <c r="L22">
        <f t="shared" si="1"/>
        <v>60317.718999999997</v>
      </c>
      <c r="M22">
        <v>61747.718000000001</v>
      </c>
      <c r="N22">
        <v>0</v>
      </c>
      <c r="O22">
        <v>0</v>
      </c>
      <c r="P22">
        <v>61747.718000000001</v>
      </c>
      <c r="Q22">
        <v>63177.718000000001</v>
      </c>
      <c r="R22">
        <v>0</v>
      </c>
      <c r="S22">
        <v>0</v>
      </c>
      <c r="T22">
        <v>63177.718000000001</v>
      </c>
      <c r="U22">
        <v>0</v>
      </c>
      <c r="V22">
        <v>-4500</v>
      </c>
      <c r="W22">
        <v>-542309.43599999999</v>
      </c>
      <c r="X22">
        <v>0</v>
      </c>
      <c r="Y22">
        <v>-4500</v>
      </c>
      <c r="Z22">
        <v>-540879.43599999999</v>
      </c>
      <c r="AA22">
        <v>0</v>
      </c>
      <c r="AB22">
        <v>-4500</v>
      </c>
      <c r="AC22">
        <v>-539449.43599999999</v>
      </c>
    </row>
    <row r="23" spans="1:29">
      <c r="A23">
        <v>20</v>
      </c>
      <c r="B23" t="s">
        <v>260</v>
      </c>
      <c r="C23" s="107" t="s">
        <v>187</v>
      </c>
      <c r="D23" t="s">
        <v>261</v>
      </c>
      <c r="E23" t="s">
        <v>269</v>
      </c>
      <c r="F23">
        <v>1400</v>
      </c>
      <c r="G23">
        <v>63177.718000000001</v>
      </c>
      <c r="H23">
        <v>0</v>
      </c>
      <c r="I23">
        <v>0</v>
      </c>
      <c r="J23">
        <v>63177.718000000001</v>
      </c>
      <c r="K23" s="7">
        <f t="shared" si="0"/>
        <v>63.177717999999999</v>
      </c>
      <c r="L23">
        <f t="shared" si="1"/>
        <v>63177.718999999997</v>
      </c>
      <c r="M23">
        <v>63877.718000000001</v>
      </c>
      <c r="N23">
        <v>0</v>
      </c>
      <c r="O23">
        <v>0</v>
      </c>
      <c r="P23">
        <v>63877.718000000001</v>
      </c>
      <c r="Q23">
        <v>64577.718000000001</v>
      </c>
      <c r="R23">
        <v>0</v>
      </c>
      <c r="S23">
        <v>0</v>
      </c>
      <c r="T23">
        <v>64577.718000000001</v>
      </c>
      <c r="U23">
        <v>0</v>
      </c>
      <c r="V23">
        <v>-4500</v>
      </c>
      <c r="W23">
        <v>-539449.43599999999</v>
      </c>
      <c r="X23">
        <v>0</v>
      </c>
      <c r="Y23">
        <v>-4500</v>
      </c>
      <c r="Z23">
        <v>-538749.43599999999</v>
      </c>
      <c r="AA23">
        <v>0</v>
      </c>
      <c r="AB23">
        <v>-4500</v>
      </c>
      <c r="AC23">
        <v>-538049.43599999999</v>
      </c>
    </row>
    <row r="24" spans="1:29">
      <c r="A24">
        <v>21</v>
      </c>
      <c r="B24" t="s">
        <v>260</v>
      </c>
      <c r="C24" s="107" t="s">
        <v>187</v>
      </c>
      <c r="D24" t="s">
        <v>263</v>
      </c>
      <c r="E24" t="s">
        <v>270</v>
      </c>
      <c r="F24">
        <v>2860</v>
      </c>
      <c r="G24">
        <v>64577.718000000001</v>
      </c>
      <c r="H24">
        <v>0</v>
      </c>
      <c r="I24">
        <v>0</v>
      </c>
      <c r="J24">
        <v>64577.718000000001</v>
      </c>
      <c r="K24" s="7">
        <f t="shared" si="0"/>
        <v>64.577718000000004</v>
      </c>
      <c r="L24">
        <f t="shared" si="1"/>
        <v>64577.718999999997</v>
      </c>
      <c r="M24">
        <v>66007.717999999993</v>
      </c>
      <c r="N24">
        <v>0</v>
      </c>
      <c r="O24">
        <v>0</v>
      </c>
      <c r="P24">
        <v>66007.717999999993</v>
      </c>
      <c r="Q24">
        <v>67437.717999999993</v>
      </c>
      <c r="R24">
        <v>0</v>
      </c>
      <c r="S24">
        <v>0</v>
      </c>
      <c r="T24">
        <v>67437.717999999993</v>
      </c>
      <c r="U24">
        <v>0</v>
      </c>
      <c r="V24">
        <v>-4500</v>
      </c>
      <c r="W24">
        <v>-538049.43599999999</v>
      </c>
      <c r="X24">
        <v>0</v>
      </c>
      <c r="Y24">
        <v>-4500</v>
      </c>
      <c r="Z24">
        <v>-536619.43599999999</v>
      </c>
      <c r="AA24">
        <v>0</v>
      </c>
      <c r="AB24">
        <v>-4500</v>
      </c>
      <c r="AC24">
        <v>-535189.43599999999</v>
      </c>
    </row>
    <row r="25" spans="1:29">
      <c r="A25">
        <v>22</v>
      </c>
      <c r="B25" t="s">
        <v>260</v>
      </c>
      <c r="C25" s="107" t="s">
        <v>188</v>
      </c>
      <c r="D25" t="s">
        <v>261</v>
      </c>
      <c r="E25" t="s">
        <v>271</v>
      </c>
      <c r="F25">
        <v>1400</v>
      </c>
      <c r="G25">
        <v>67437.717999999993</v>
      </c>
      <c r="H25">
        <v>0</v>
      </c>
      <c r="I25">
        <v>0</v>
      </c>
      <c r="J25">
        <v>67437.717999999993</v>
      </c>
      <c r="K25" s="7">
        <f t="shared" si="0"/>
        <v>67.43771799999999</v>
      </c>
      <c r="L25">
        <f t="shared" si="1"/>
        <v>67437.718999999997</v>
      </c>
      <c r="M25">
        <v>68137.717999999993</v>
      </c>
      <c r="N25">
        <v>0</v>
      </c>
      <c r="O25">
        <v>0</v>
      </c>
      <c r="P25">
        <v>68137.717999999993</v>
      </c>
      <c r="Q25">
        <v>68837.717999999993</v>
      </c>
      <c r="R25">
        <v>0</v>
      </c>
      <c r="S25">
        <v>0</v>
      </c>
      <c r="T25">
        <v>68837.717999999993</v>
      </c>
      <c r="U25">
        <v>0</v>
      </c>
      <c r="V25">
        <v>-4500</v>
      </c>
      <c r="W25">
        <v>-535189.43599999999</v>
      </c>
      <c r="X25">
        <v>0</v>
      </c>
      <c r="Y25">
        <v>-4500</v>
      </c>
      <c r="Z25">
        <v>-534489.43599999999</v>
      </c>
      <c r="AA25">
        <v>0</v>
      </c>
      <c r="AB25">
        <v>-4500</v>
      </c>
      <c r="AC25">
        <v>-533789.43599999999</v>
      </c>
    </row>
    <row r="26" spans="1:29">
      <c r="A26">
        <v>23</v>
      </c>
      <c r="B26" t="s">
        <v>260</v>
      </c>
      <c r="C26" s="107" t="s">
        <v>188</v>
      </c>
      <c r="D26" t="s">
        <v>263</v>
      </c>
      <c r="E26" t="s">
        <v>272</v>
      </c>
      <c r="F26">
        <v>2860</v>
      </c>
      <c r="G26">
        <v>68837.717999999993</v>
      </c>
      <c r="H26">
        <v>0</v>
      </c>
      <c r="I26">
        <v>0</v>
      </c>
      <c r="J26">
        <v>68837.717999999993</v>
      </c>
      <c r="K26" s="7">
        <f t="shared" si="0"/>
        <v>68.837717999999995</v>
      </c>
      <c r="L26">
        <f t="shared" si="1"/>
        <v>68837.718999999997</v>
      </c>
      <c r="M26">
        <v>70267.717999999993</v>
      </c>
      <c r="N26">
        <v>0</v>
      </c>
      <c r="O26">
        <v>0</v>
      </c>
      <c r="P26">
        <v>70267.717999999993</v>
      </c>
      <c r="Q26">
        <v>71697.717999999993</v>
      </c>
      <c r="R26">
        <v>0</v>
      </c>
      <c r="S26">
        <v>0</v>
      </c>
      <c r="T26">
        <v>71697.717999999993</v>
      </c>
      <c r="U26">
        <v>0</v>
      </c>
      <c r="V26">
        <v>-4500</v>
      </c>
      <c r="W26">
        <v>-533789.43599999999</v>
      </c>
      <c r="X26">
        <v>0</v>
      </c>
      <c r="Y26">
        <v>-4500</v>
      </c>
      <c r="Z26">
        <v>-532359.43599999999</v>
      </c>
      <c r="AA26">
        <v>0</v>
      </c>
      <c r="AB26">
        <v>-4500</v>
      </c>
      <c r="AC26">
        <v>-530929.43599999999</v>
      </c>
    </row>
    <row r="27" spans="1:29">
      <c r="A27">
        <v>24</v>
      </c>
      <c r="B27" t="s">
        <v>260</v>
      </c>
      <c r="C27" s="107" t="s">
        <v>190</v>
      </c>
      <c r="D27" t="s">
        <v>261</v>
      </c>
      <c r="E27" t="s">
        <v>273</v>
      </c>
      <c r="F27">
        <v>1400</v>
      </c>
      <c r="G27">
        <v>71697.717999999993</v>
      </c>
      <c r="H27">
        <v>0</v>
      </c>
      <c r="I27">
        <v>0</v>
      </c>
      <c r="J27">
        <v>71697.717999999993</v>
      </c>
      <c r="K27" s="7">
        <f t="shared" si="0"/>
        <v>71.697717999999995</v>
      </c>
      <c r="L27">
        <f t="shared" si="1"/>
        <v>71697.718999999997</v>
      </c>
      <c r="M27">
        <v>72397.717999999993</v>
      </c>
      <c r="N27">
        <v>0</v>
      </c>
      <c r="O27">
        <v>0</v>
      </c>
      <c r="P27">
        <v>72397.717999999993</v>
      </c>
      <c r="Q27">
        <v>73097.717999999993</v>
      </c>
      <c r="R27">
        <v>0</v>
      </c>
      <c r="S27">
        <v>0</v>
      </c>
      <c r="T27">
        <v>73097.717999999993</v>
      </c>
      <c r="U27">
        <v>0</v>
      </c>
      <c r="V27">
        <v>-4500</v>
      </c>
      <c r="W27">
        <v>-530929.43599999999</v>
      </c>
      <c r="X27">
        <v>0</v>
      </c>
      <c r="Y27">
        <v>-4500</v>
      </c>
      <c r="Z27">
        <v>-530229.43599999999</v>
      </c>
      <c r="AA27">
        <v>0</v>
      </c>
      <c r="AB27">
        <v>-4500</v>
      </c>
      <c r="AC27">
        <v>-529529.43599999999</v>
      </c>
    </row>
    <row r="28" spans="1:29">
      <c r="A28">
        <v>25</v>
      </c>
      <c r="B28" t="s">
        <v>260</v>
      </c>
      <c r="C28" s="107" t="s">
        <v>190</v>
      </c>
      <c r="D28" t="s">
        <v>263</v>
      </c>
      <c r="E28" t="s">
        <v>274</v>
      </c>
      <c r="F28">
        <v>2860</v>
      </c>
      <c r="G28">
        <v>73097.717999999993</v>
      </c>
      <c r="H28">
        <v>0</v>
      </c>
      <c r="I28">
        <v>0</v>
      </c>
      <c r="J28">
        <v>73097.717999999993</v>
      </c>
      <c r="K28" s="7">
        <f t="shared" si="0"/>
        <v>73.097718</v>
      </c>
      <c r="L28">
        <f t="shared" si="1"/>
        <v>73097.718999999997</v>
      </c>
      <c r="M28">
        <v>74527.717999999993</v>
      </c>
      <c r="N28">
        <v>0</v>
      </c>
      <c r="O28">
        <v>0</v>
      </c>
      <c r="P28">
        <v>74527.717999999993</v>
      </c>
      <c r="Q28">
        <v>75957.717999999993</v>
      </c>
      <c r="R28">
        <v>0</v>
      </c>
      <c r="S28">
        <v>0</v>
      </c>
      <c r="T28">
        <v>75957.717999999993</v>
      </c>
      <c r="U28">
        <v>0</v>
      </c>
      <c r="V28">
        <v>-4500</v>
      </c>
      <c r="W28">
        <v>-529529.43599999999</v>
      </c>
      <c r="X28">
        <v>0</v>
      </c>
      <c r="Y28">
        <v>-4500</v>
      </c>
      <c r="Z28">
        <v>-528099.43599999999</v>
      </c>
      <c r="AA28">
        <v>0</v>
      </c>
      <c r="AB28">
        <v>-4500</v>
      </c>
      <c r="AC28">
        <v>-526669.43599999999</v>
      </c>
    </row>
    <row r="29" spans="1:29">
      <c r="A29">
        <v>26</v>
      </c>
      <c r="B29" t="s">
        <v>260</v>
      </c>
      <c r="C29" s="107" t="s">
        <v>196</v>
      </c>
      <c r="D29" t="s">
        <v>261</v>
      </c>
      <c r="E29" t="s">
        <v>275</v>
      </c>
      <c r="F29">
        <v>1400</v>
      </c>
      <c r="G29">
        <v>75957.717999999993</v>
      </c>
      <c r="H29">
        <v>0</v>
      </c>
      <c r="I29">
        <v>0</v>
      </c>
      <c r="J29">
        <v>75957.717999999993</v>
      </c>
      <c r="K29" s="7">
        <f t="shared" si="0"/>
        <v>75.957718</v>
      </c>
      <c r="L29">
        <f t="shared" si="1"/>
        <v>75957.718999999997</v>
      </c>
      <c r="M29">
        <v>76657.717999999993</v>
      </c>
      <c r="N29">
        <v>0</v>
      </c>
      <c r="O29">
        <v>0</v>
      </c>
      <c r="P29">
        <v>76657.717999999993</v>
      </c>
      <c r="Q29">
        <v>77357.717999999993</v>
      </c>
      <c r="R29">
        <v>0</v>
      </c>
      <c r="S29">
        <v>0</v>
      </c>
      <c r="T29">
        <v>77357.717999999993</v>
      </c>
      <c r="U29">
        <v>0</v>
      </c>
      <c r="V29">
        <v>-4500</v>
      </c>
      <c r="W29">
        <v>-526669.43599999999</v>
      </c>
      <c r="X29">
        <v>0</v>
      </c>
      <c r="Y29">
        <v>-4500</v>
      </c>
      <c r="Z29">
        <v>-525969.43599999999</v>
      </c>
      <c r="AA29">
        <v>0</v>
      </c>
      <c r="AB29">
        <v>-4500</v>
      </c>
      <c r="AC29">
        <v>-525269.43599999999</v>
      </c>
    </row>
    <row r="30" spans="1:29">
      <c r="A30">
        <v>27</v>
      </c>
      <c r="B30" t="s">
        <v>260</v>
      </c>
      <c r="C30" s="107" t="s">
        <v>196</v>
      </c>
      <c r="D30" t="s">
        <v>263</v>
      </c>
      <c r="E30" t="s">
        <v>276</v>
      </c>
      <c r="F30">
        <v>2860</v>
      </c>
      <c r="G30">
        <v>77357.717999999993</v>
      </c>
      <c r="H30">
        <v>0</v>
      </c>
      <c r="I30">
        <v>0</v>
      </c>
      <c r="J30">
        <v>77357.717999999993</v>
      </c>
      <c r="K30" s="7">
        <f t="shared" si="0"/>
        <v>77.357717999999991</v>
      </c>
      <c r="L30">
        <f t="shared" si="1"/>
        <v>77357.718999999997</v>
      </c>
      <c r="M30">
        <v>78787.717999999993</v>
      </c>
      <c r="N30">
        <v>0</v>
      </c>
      <c r="O30">
        <v>0</v>
      </c>
      <c r="P30">
        <v>78787.717999999993</v>
      </c>
      <c r="Q30">
        <v>80217.717999999993</v>
      </c>
      <c r="R30">
        <v>0</v>
      </c>
      <c r="S30">
        <v>0</v>
      </c>
      <c r="T30">
        <v>80217.717999999993</v>
      </c>
      <c r="U30">
        <v>0</v>
      </c>
      <c r="V30">
        <v>-4500</v>
      </c>
      <c r="W30">
        <v>-525269.43599999999</v>
      </c>
      <c r="X30">
        <v>0</v>
      </c>
      <c r="Y30">
        <v>-4500</v>
      </c>
      <c r="Z30">
        <v>-523839.43599999999</v>
      </c>
      <c r="AA30">
        <v>0</v>
      </c>
      <c r="AB30">
        <v>-4500</v>
      </c>
      <c r="AC30">
        <v>-522409.43599999999</v>
      </c>
    </row>
    <row r="31" spans="1:29">
      <c r="A31">
        <v>28</v>
      </c>
      <c r="B31" t="s">
        <v>260</v>
      </c>
      <c r="C31" s="107" t="s">
        <v>191</v>
      </c>
      <c r="D31" t="s">
        <v>261</v>
      </c>
      <c r="E31" t="s">
        <v>277</v>
      </c>
      <c r="F31">
        <v>1400</v>
      </c>
      <c r="G31">
        <v>80217.717999999993</v>
      </c>
      <c r="H31">
        <v>0</v>
      </c>
      <c r="I31">
        <v>0</v>
      </c>
      <c r="J31">
        <v>80217.717999999993</v>
      </c>
      <c r="K31" s="7">
        <f t="shared" si="0"/>
        <v>80.217717999999991</v>
      </c>
      <c r="L31">
        <f t="shared" si="1"/>
        <v>80217.718999999997</v>
      </c>
      <c r="M31">
        <v>80917.717999999993</v>
      </c>
      <c r="N31">
        <v>0</v>
      </c>
      <c r="O31">
        <v>0</v>
      </c>
      <c r="P31">
        <v>80917.717999999993</v>
      </c>
      <c r="Q31">
        <v>81617.717999999993</v>
      </c>
      <c r="R31">
        <v>0</v>
      </c>
      <c r="S31">
        <v>0</v>
      </c>
      <c r="T31">
        <v>81617.717999999993</v>
      </c>
      <c r="U31">
        <v>0</v>
      </c>
      <c r="V31">
        <v>-4500</v>
      </c>
      <c r="W31">
        <v>-522409.43599999999</v>
      </c>
      <c r="X31">
        <v>0</v>
      </c>
      <c r="Y31">
        <v>-4500</v>
      </c>
      <c r="Z31">
        <v>-521709.43599999999</v>
      </c>
      <c r="AA31">
        <v>0</v>
      </c>
      <c r="AB31">
        <v>-4500</v>
      </c>
      <c r="AC31">
        <v>-521009.43599999999</v>
      </c>
    </row>
    <row r="32" spans="1:29">
      <c r="A32">
        <v>29</v>
      </c>
      <c r="B32" t="s">
        <v>260</v>
      </c>
      <c r="C32" s="107" t="s">
        <v>191</v>
      </c>
      <c r="D32" t="s">
        <v>263</v>
      </c>
      <c r="E32" t="s">
        <v>278</v>
      </c>
      <c r="F32">
        <v>2860</v>
      </c>
      <c r="G32">
        <v>81617.717999999993</v>
      </c>
      <c r="H32">
        <v>0</v>
      </c>
      <c r="I32">
        <v>0</v>
      </c>
      <c r="J32">
        <v>81617.717999999993</v>
      </c>
      <c r="K32" s="7">
        <f t="shared" si="0"/>
        <v>81.617717999999996</v>
      </c>
      <c r="L32">
        <f t="shared" si="1"/>
        <v>81617.718999999997</v>
      </c>
      <c r="M32">
        <v>83047.717999999993</v>
      </c>
      <c r="N32">
        <v>0</v>
      </c>
      <c r="O32">
        <v>0</v>
      </c>
      <c r="P32">
        <v>83047.717999999993</v>
      </c>
      <c r="Q32">
        <v>84477.717999999993</v>
      </c>
      <c r="R32">
        <v>0</v>
      </c>
      <c r="S32">
        <v>0</v>
      </c>
      <c r="T32">
        <v>84477.717999999993</v>
      </c>
      <c r="U32">
        <v>0</v>
      </c>
      <c r="V32">
        <v>-4500</v>
      </c>
      <c r="W32">
        <v>-521009.43599999999</v>
      </c>
      <c r="X32">
        <v>0</v>
      </c>
      <c r="Y32">
        <v>-4500</v>
      </c>
      <c r="Z32">
        <v>-519579.43599999999</v>
      </c>
      <c r="AA32">
        <v>0</v>
      </c>
      <c r="AB32">
        <v>-4500</v>
      </c>
      <c r="AC32">
        <v>-518149.43599999999</v>
      </c>
    </row>
    <row r="33" spans="1:29">
      <c r="A33">
        <v>30</v>
      </c>
      <c r="B33" t="s">
        <v>260</v>
      </c>
      <c r="C33" s="107" t="s">
        <v>197</v>
      </c>
      <c r="D33" t="s">
        <v>261</v>
      </c>
      <c r="E33" t="s">
        <v>279</v>
      </c>
      <c r="F33">
        <v>1400</v>
      </c>
      <c r="G33">
        <v>84477.717999999993</v>
      </c>
      <c r="H33">
        <v>0</v>
      </c>
      <c r="I33">
        <v>0</v>
      </c>
      <c r="J33">
        <v>84477.717999999993</v>
      </c>
      <c r="K33" s="7">
        <f t="shared" si="0"/>
        <v>84.477717999999996</v>
      </c>
      <c r="L33">
        <f t="shared" si="1"/>
        <v>84477.718999999997</v>
      </c>
      <c r="M33">
        <v>85177.717999999993</v>
      </c>
      <c r="N33">
        <v>0</v>
      </c>
      <c r="O33">
        <v>0</v>
      </c>
      <c r="P33">
        <v>85177.717999999993</v>
      </c>
      <c r="Q33">
        <v>85877.717999999993</v>
      </c>
      <c r="R33">
        <v>0</v>
      </c>
      <c r="S33">
        <v>0</v>
      </c>
      <c r="T33">
        <v>85877.717999999993</v>
      </c>
      <c r="U33">
        <v>0</v>
      </c>
      <c r="V33">
        <v>-4500</v>
      </c>
      <c r="W33">
        <v>-518149.43599999999</v>
      </c>
      <c r="X33">
        <v>0</v>
      </c>
      <c r="Y33">
        <v>-4500</v>
      </c>
      <c r="Z33">
        <v>-517449.43599999999</v>
      </c>
      <c r="AA33">
        <v>0</v>
      </c>
      <c r="AB33">
        <v>-4500</v>
      </c>
      <c r="AC33">
        <v>-516749.43599999999</v>
      </c>
    </row>
    <row r="34" spans="1:29">
      <c r="A34">
        <v>31</v>
      </c>
      <c r="B34" t="s">
        <v>260</v>
      </c>
      <c r="C34" s="107" t="s">
        <v>197</v>
      </c>
      <c r="D34" t="s">
        <v>263</v>
      </c>
      <c r="E34" t="s">
        <v>280</v>
      </c>
      <c r="F34">
        <v>2860</v>
      </c>
      <c r="G34">
        <v>85877.717999999993</v>
      </c>
      <c r="H34">
        <v>0</v>
      </c>
      <c r="I34">
        <v>0</v>
      </c>
      <c r="J34">
        <v>85877.717999999993</v>
      </c>
      <c r="K34" s="7">
        <f t="shared" si="0"/>
        <v>85.877717999999987</v>
      </c>
      <c r="L34">
        <f t="shared" si="1"/>
        <v>85877.718999999997</v>
      </c>
      <c r="M34">
        <v>87307.717999999993</v>
      </c>
      <c r="N34">
        <v>0</v>
      </c>
      <c r="O34">
        <v>0</v>
      </c>
      <c r="P34">
        <v>87307.717999999993</v>
      </c>
      <c r="Q34">
        <v>88737.717999999993</v>
      </c>
      <c r="R34">
        <v>0</v>
      </c>
      <c r="S34">
        <v>0</v>
      </c>
      <c r="T34">
        <v>88737.717999999993</v>
      </c>
      <c r="U34">
        <v>0</v>
      </c>
      <c r="V34">
        <v>-4500</v>
      </c>
      <c r="W34">
        <v>-516749.43599999999</v>
      </c>
      <c r="X34">
        <v>0</v>
      </c>
      <c r="Y34">
        <v>-4500</v>
      </c>
      <c r="Z34">
        <v>-515319.43599999999</v>
      </c>
      <c r="AA34">
        <v>0</v>
      </c>
      <c r="AB34">
        <v>-4500</v>
      </c>
      <c r="AC34">
        <v>-513889.43599999999</v>
      </c>
    </row>
    <row r="35" spans="1:29">
      <c r="A35">
        <v>32</v>
      </c>
      <c r="B35" t="s">
        <v>260</v>
      </c>
      <c r="C35" s="107" t="s">
        <v>192</v>
      </c>
      <c r="D35" t="s">
        <v>261</v>
      </c>
      <c r="E35" t="s">
        <v>281</v>
      </c>
      <c r="F35">
        <v>1400</v>
      </c>
      <c r="G35">
        <v>88737.717999999993</v>
      </c>
      <c r="H35">
        <v>0</v>
      </c>
      <c r="I35">
        <v>0</v>
      </c>
      <c r="J35">
        <v>88737.717999999993</v>
      </c>
      <c r="K35" s="7">
        <f t="shared" si="0"/>
        <v>88.737717999999987</v>
      </c>
      <c r="L35">
        <f t="shared" si="1"/>
        <v>88737.718999999997</v>
      </c>
      <c r="M35">
        <v>89437.717999999993</v>
      </c>
      <c r="N35">
        <v>0</v>
      </c>
      <c r="O35">
        <v>0</v>
      </c>
      <c r="P35">
        <v>89437.717999999993</v>
      </c>
      <c r="Q35">
        <v>90137.717999999993</v>
      </c>
      <c r="R35">
        <v>0</v>
      </c>
      <c r="S35">
        <v>0</v>
      </c>
      <c r="T35">
        <v>90137.717999999993</v>
      </c>
      <c r="U35">
        <v>0</v>
      </c>
      <c r="V35">
        <v>-4500</v>
      </c>
      <c r="W35">
        <v>-513889.43599999999</v>
      </c>
      <c r="X35">
        <v>0</v>
      </c>
      <c r="Y35">
        <v>-4500</v>
      </c>
      <c r="Z35">
        <v>-513189.43599999999</v>
      </c>
      <c r="AA35">
        <v>0</v>
      </c>
      <c r="AB35">
        <v>-4500</v>
      </c>
      <c r="AC35">
        <v>-512489.43599999999</v>
      </c>
    </row>
    <row r="36" spans="1:29">
      <c r="A36">
        <v>33</v>
      </c>
      <c r="B36" t="s">
        <v>260</v>
      </c>
      <c r="C36" s="107" t="s">
        <v>192</v>
      </c>
      <c r="D36" t="s">
        <v>263</v>
      </c>
      <c r="E36" t="s">
        <v>282</v>
      </c>
      <c r="F36">
        <v>2860</v>
      </c>
      <c r="G36">
        <v>90137.717999999993</v>
      </c>
      <c r="H36">
        <v>0</v>
      </c>
      <c r="I36">
        <v>0</v>
      </c>
      <c r="J36">
        <v>90137.717999999993</v>
      </c>
      <c r="K36" s="7">
        <f t="shared" si="0"/>
        <v>90.137717999999992</v>
      </c>
      <c r="L36">
        <f t="shared" si="1"/>
        <v>90137.718999999997</v>
      </c>
      <c r="M36">
        <v>91567.717999999993</v>
      </c>
      <c r="N36">
        <v>0</v>
      </c>
      <c r="O36">
        <v>0</v>
      </c>
      <c r="P36">
        <v>91567.717999999993</v>
      </c>
      <c r="Q36">
        <v>92997.717999999993</v>
      </c>
      <c r="R36">
        <v>0</v>
      </c>
      <c r="S36">
        <v>0</v>
      </c>
      <c r="T36">
        <v>92997.717999999993</v>
      </c>
      <c r="U36">
        <v>0</v>
      </c>
      <c r="V36">
        <v>-4500</v>
      </c>
      <c r="W36">
        <v>-512489.43599999999</v>
      </c>
      <c r="X36">
        <v>0</v>
      </c>
      <c r="Y36">
        <v>-4500</v>
      </c>
      <c r="Z36">
        <v>-511059.43599999999</v>
      </c>
      <c r="AA36">
        <v>0</v>
      </c>
      <c r="AB36">
        <v>-4500</v>
      </c>
      <c r="AC36">
        <v>-509629.43599999999</v>
      </c>
    </row>
    <row r="37" spans="1:29">
      <c r="A37">
        <v>34</v>
      </c>
      <c r="B37" t="s">
        <v>260</v>
      </c>
      <c r="C37" s="107" t="s">
        <v>199</v>
      </c>
      <c r="D37" t="s">
        <v>261</v>
      </c>
      <c r="E37" t="s">
        <v>283</v>
      </c>
      <c r="F37">
        <v>1400</v>
      </c>
      <c r="G37">
        <v>92997.717999999993</v>
      </c>
      <c r="H37">
        <v>0</v>
      </c>
      <c r="I37">
        <v>0</v>
      </c>
      <c r="J37">
        <v>92997.717999999993</v>
      </c>
      <c r="K37" s="7">
        <f t="shared" si="0"/>
        <v>92.997717999999992</v>
      </c>
      <c r="L37">
        <f t="shared" si="1"/>
        <v>92997.718999999997</v>
      </c>
      <c r="M37">
        <v>93697.717999999993</v>
      </c>
      <c r="N37">
        <v>0</v>
      </c>
      <c r="O37">
        <v>0</v>
      </c>
      <c r="P37">
        <v>93697.717999999993</v>
      </c>
      <c r="Q37">
        <v>94397.717999999993</v>
      </c>
      <c r="R37">
        <v>0</v>
      </c>
      <c r="S37">
        <v>0</v>
      </c>
      <c r="T37">
        <v>94397.717999999993</v>
      </c>
      <c r="U37">
        <v>0</v>
      </c>
      <c r="V37">
        <v>-4500</v>
      </c>
      <c r="W37">
        <v>-509629.43599999999</v>
      </c>
      <c r="X37">
        <v>0</v>
      </c>
      <c r="Y37">
        <v>-4500</v>
      </c>
      <c r="Z37">
        <v>-508929.43599999999</v>
      </c>
      <c r="AA37">
        <v>0</v>
      </c>
      <c r="AB37">
        <v>-4500</v>
      </c>
      <c r="AC37">
        <v>-508229.43599999999</v>
      </c>
    </row>
    <row r="38" spans="1:29">
      <c r="A38">
        <v>35</v>
      </c>
      <c r="B38" t="s">
        <v>260</v>
      </c>
      <c r="C38" s="107" t="s">
        <v>199</v>
      </c>
      <c r="D38" t="s">
        <v>263</v>
      </c>
      <c r="E38" t="s">
        <v>284</v>
      </c>
      <c r="F38">
        <v>2860</v>
      </c>
      <c r="G38">
        <v>94397.717999999993</v>
      </c>
      <c r="H38">
        <v>0</v>
      </c>
      <c r="I38">
        <v>0</v>
      </c>
      <c r="J38">
        <v>94397.717999999993</v>
      </c>
      <c r="K38" s="7">
        <f t="shared" si="0"/>
        <v>94.397717999999998</v>
      </c>
      <c r="L38">
        <f t="shared" si="1"/>
        <v>94397.718999999997</v>
      </c>
      <c r="M38">
        <v>95827.717999999993</v>
      </c>
      <c r="N38">
        <v>0</v>
      </c>
      <c r="O38">
        <v>0</v>
      </c>
      <c r="P38">
        <v>95827.717999999993</v>
      </c>
      <c r="Q38">
        <v>97257.717999999993</v>
      </c>
      <c r="R38">
        <v>0</v>
      </c>
      <c r="S38">
        <v>0</v>
      </c>
      <c r="T38">
        <v>97257.717999999993</v>
      </c>
      <c r="U38">
        <v>0</v>
      </c>
      <c r="V38">
        <v>-4500</v>
      </c>
      <c r="W38">
        <v>-508229.43599999999</v>
      </c>
      <c r="X38">
        <v>0</v>
      </c>
      <c r="Y38">
        <v>-4500</v>
      </c>
      <c r="Z38">
        <v>-506799.43599999999</v>
      </c>
      <c r="AA38">
        <v>0</v>
      </c>
      <c r="AB38">
        <v>-4500</v>
      </c>
      <c r="AC38">
        <v>-505369.43599999999</v>
      </c>
    </row>
    <row r="39" spans="1:29">
      <c r="A39">
        <v>36</v>
      </c>
      <c r="B39" t="s">
        <v>260</v>
      </c>
      <c r="C39" s="107" t="s">
        <v>193</v>
      </c>
      <c r="D39" t="s">
        <v>261</v>
      </c>
      <c r="E39" t="s">
        <v>285</v>
      </c>
      <c r="F39">
        <v>1400</v>
      </c>
      <c r="G39">
        <v>97257.717999999993</v>
      </c>
      <c r="H39">
        <v>0</v>
      </c>
      <c r="I39">
        <v>0</v>
      </c>
      <c r="J39">
        <v>97257.717999999993</v>
      </c>
      <c r="K39" s="7">
        <f t="shared" si="0"/>
        <v>97.257717999999997</v>
      </c>
      <c r="L39">
        <f t="shared" si="1"/>
        <v>97257.718999999997</v>
      </c>
      <c r="M39">
        <v>97957.717999999993</v>
      </c>
      <c r="N39">
        <v>0</v>
      </c>
      <c r="O39">
        <v>0</v>
      </c>
      <c r="P39">
        <v>97957.717999999993</v>
      </c>
      <c r="Q39">
        <v>98657.717999999993</v>
      </c>
      <c r="R39">
        <v>0</v>
      </c>
      <c r="S39">
        <v>0</v>
      </c>
      <c r="T39">
        <v>98657.717999999993</v>
      </c>
      <c r="U39">
        <v>0</v>
      </c>
      <c r="V39">
        <v>-4500</v>
      </c>
      <c r="W39">
        <v>-505369.43599999999</v>
      </c>
      <c r="X39">
        <v>0</v>
      </c>
      <c r="Y39">
        <v>-4500</v>
      </c>
      <c r="Z39">
        <v>-504669.43599999999</v>
      </c>
      <c r="AA39">
        <v>0</v>
      </c>
      <c r="AB39">
        <v>-4500</v>
      </c>
      <c r="AC39">
        <v>-503969.43599999999</v>
      </c>
    </row>
    <row r="40" spans="1:29">
      <c r="A40">
        <v>37</v>
      </c>
      <c r="B40" t="s">
        <v>260</v>
      </c>
      <c r="C40" s="107" t="s">
        <v>193</v>
      </c>
      <c r="D40" t="s">
        <v>263</v>
      </c>
      <c r="E40" t="s">
        <v>286</v>
      </c>
      <c r="F40">
        <v>2860</v>
      </c>
      <c r="G40">
        <v>98657.717999999993</v>
      </c>
      <c r="H40">
        <v>0</v>
      </c>
      <c r="I40">
        <v>0</v>
      </c>
      <c r="J40">
        <v>98657.717999999993</v>
      </c>
      <c r="K40" s="7">
        <f t="shared" si="0"/>
        <v>98.657717999999988</v>
      </c>
      <c r="L40">
        <f t="shared" si="1"/>
        <v>98657.718999999997</v>
      </c>
      <c r="M40">
        <v>100087.71799999999</v>
      </c>
      <c r="N40">
        <v>0</v>
      </c>
      <c r="O40">
        <v>0</v>
      </c>
      <c r="P40">
        <v>100087.71799999999</v>
      </c>
      <c r="Q40">
        <v>101517.71799999999</v>
      </c>
      <c r="R40">
        <v>0</v>
      </c>
      <c r="S40">
        <v>0</v>
      </c>
      <c r="T40">
        <v>101517.71799999999</v>
      </c>
      <c r="U40">
        <v>0</v>
      </c>
      <c r="V40">
        <v>-4500</v>
      </c>
      <c r="W40">
        <v>-503969.43599999999</v>
      </c>
      <c r="X40">
        <v>0</v>
      </c>
      <c r="Y40">
        <v>-4500</v>
      </c>
      <c r="Z40">
        <v>-502539.43599999999</v>
      </c>
      <c r="AA40">
        <v>0</v>
      </c>
      <c r="AB40">
        <v>-4500</v>
      </c>
      <c r="AC40">
        <v>-501109.43599999999</v>
      </c>
    </row>
    <row r="41" spans="1:29">
      <c r="A41">
        <v>38</v>
      </c>
      <c r="B41" t="s">
        <v>260</v>
      </c>
      <c r="C41" s="107" t="s">
        <v>194</v>
      </c>
      <c r="D41" t="s">
        <v>261</v>
      </c>
      <c r="E41" t="s">
        <v>287</v>
      </c>
      <c r="F41">
        <v>1400</v>
      </c>
      <c r="G41">
        <v>101517.71799999999</v>
      </c>
      <c r="H41">
        <v>0</v>
      </c>
      <c r="I41">
        <v>0</v>
      </c>
      <c r="J41">
        <v>101517.71799999999</v>
      </c>
      <c r="K41" s="7">
        <f t="shared" si="0"/>
        <v>101.51771799999999</v>
      </c>
      <c r="L41">
        <f t="shared" si="1"/>
        <v>101517.719</v>
      </c>
      <c r="M41">
        <v>102217.71799999999</v>
      </c>
      <c r="N41">
        <v>0</v>
      </c>
      <c r="O41">
        <v>0</v>
      </c>
      <c r="P41">
        <v>102217.71799999999</v>
      </c>
      <c r="Q41">
        <v>102917.71799999999</v>
      </c>
      <c r="R41">
        <v>0</v>
      </c>
      <c r="S41">
        <v>0</v>
      </c>
      <c r="T41">
        <v>102917.71799999999</v>
      </c>
      <c r="U41">
        <v>0</v>
      </c>
      <c r="V41">
        <v>-4500</v>
      </c>
      <c r="W41">
        <v>-501109.43599999999</v>
      </c>
      <c r="X41">
        <v>0</v>
      </c>
      <c r="Y41">
        <v>-4500</v>
      </c>
      <c r="Z41">
        <v>-500409.43599999999</v>
      </c>
      <c r="AA41">
        <v>0</v>
      </c>
      <c r="AB41">
        <v>-4500</v>
      </c>
      <c r="AC41">
        <v>-499709.43599999999</v>
      </c>
    </row>
    <row r="42" spans="1:29">
      <c r="A42">
        <v>39</v>
      </c>
      <c r="B42" t="s">
        <v>260</v>
      </c>
      <c r="C42" s="107" t="s">
        <v>194</v>
      </c>
      <c r="D42" t="s">
        <v>263</v>
      </c>
      <c r="E42" t="s">
        <v>288</v>
      </c>
      <c r="F42">
        <v>2860</v>
      </c>
      <c r="G42">
        <v>102917.71799999999</v>
      </c>
      <c r="H42">
        <v>0</v>
      </c>
      <c r="I42">
        <v>0</v>
      </c>
      <c r="J42">
        <v>102917.71799999999</v>
      </c>
      <c r="K42" s="7">
        <f t="shared" si="0"/>
        <v>102.91771799999999</v>
      </c>
      <c r="L42">
        <f t="shared" si="1"/>
        <v>102917.719</v>
      </c>
      <c r="M42">
        <v>104347.71799999999</v>
      </c>
      <c r="N42">
        <v>0</v>
      </c>
      <c r="O42">
        <v>0</v>
      </c>
      <c r="P42">
        <v>104347.71799999999</v>
      </c>
      <c r="Q42">
        <v>105777.71799999999</v>
      </c>
      <c r="R42">
        <v>0</v>
      </c>
      <c r="S42">
        <v>0</v>
      </c>
      <c r="T42">
        <v>105777.71799999999</v>
      </c>
      <c r="U42">
        <v>0</v>
      </c>
      <c r="V42">
        <v>-4500</v>
      </c>
      <c r="W42">
        <v>-499709.43599999999</v>
      </c>
      <c r="X42">
        <v>0</v>
      </c>
      <c r="Y42">
        <v>-4500</v>
      </c>
      <c r="Z42">
        <v>-498279.43599999999</v>
      </c>
      <c r="AA42">
        <v>0</v>
      </c>
      <c r="AB42">
        <v>-4500</v>
      </c>
      <c r="AC42">
        <v>-496849.43599999999</v>
      </c>
    </row>
    <row r="43" spans="1:29">
      <c r="A43">
        <v>40</v>
      </c>
      <c r="B43" t="s">
        <v>195</v>
      </c>
      <c r="C43" s="107" t="s">
        <v>183</v>
      </c>
      <c r="D43" t="s">
        <v>261</v>
      </c>
      <c r="E43" t="s">
        <v>289</v>
      </c>
      <c r="F43">
        <v>1932.4</v>
      </c>
      <c r="G43">
        <v>105777.71799999999</v>
      </c>
      <c r="H43">
        <v>0</v>
      </c>
      <c r="I43">
        <v>0</v>
      </c>
      <c r="J43">
        <v>105777.71799999999</v>
      </c>
      <c r="K43" s="7">
        <f t="shared" si="0"/>
        <v>105.77771799999999</v>
      </c>
      <c r="L43">
        <f t="shared" si="1"/>
        <v>105777.719</v>
      </c>
      <c r="M43">
        <v>106743.91800000001</v>
      </c>
      <c r="N43">
        <v>0</v>
      </c>
      <c r="O43">
        <v>0</v>
      </c>
      <c r="P43">
        <v>106743.91800000001</v>
      </c>
      <c r="Q43">
        <v>107710.118</v>
      </c>
      <c r="R43">
        <v>0</v>
      </c>
      <c r="S43">
        <v>0</v>
      </c>
      <c r="T43">
        <v>107710.118</v>
      </c>
      <c r="U43">
        <v>0</v>
      </c>
      <c r="V43">
        <v>-4500</v>
      </c>
      <c r="W43">
        <v>-496849.43599999999</v>
      </c>
      <c r="X43">
        <v>0</v>
      </c>
      <c r="Y43">
        <v>-4500</v>
      </c>
      <c r="Z43">
        <v>-495883.23599999998</v>
      </c>
      <c r="AA43">
        <v>0</v>
      </c>
      <c r="AB43">
        <v>-4500</v>
      </c>
      <c r="AC43">
        <v>-494917.03600000002</v>
      </c>
    </row>
    <row r="44" spans="1:29">
      <c r="A44">
        <v>41</v>
      </c>
      <c r="B44" t="s">
        <v>195</v>
      </c>
      <c r="C44" s="107" t="s">
        <v>183</v>
      </c>
      <c r="D44" t="s">
        <v>263</v>
      </c>
      <c r="E44" t="s">
        <v>290</v>
      </c>
      <c r="F44">
        <v>6587.6</v>
      </c>
      <c r="G44">
        <v>107710.118</v>
      </c>
      <c r="H44">
        <v>0</v>
      </c>
      <c r="I44">
        <v>0</v>
      </c>
      <c r="J44">
        <v>107710.118</v>
      </c>
      <c r="K44" s="7">
        <f t="shared" si="0"/>
        <v>107.71011800000001</v>
      </c>
      <c r="L44">
        <f t="shared" si="1"/>
        <v>107710.11899999999</v>
      </c>
      <c r="M44">
        <v>111003.91800000001</v>
      </c>
      <c r="N44">
        <v>0</v>
      </c>
      <c r="O44">
        <v>0</v>
      </c>
      <c r="P44">
        <v>111003.91800000001</v>
      </c>
      <c r="Q44">
        <v>114297.71799999999</v>
      </c>
      <c r="R44">
        <v>0</v>
      </c>
      <c r="S44">
        <v>0</v>
      </c>
      <c r="T44">
        <v>114297.71799999999</v>
      </c>
      <c r="U44">
        <v>0</v>
      </c>
      <c r="V44">
        <v>-4500</v>
      </c>
      <c r="W44">
        <v>-494917.03600000002</v>
      </c>
      <c r="X44">
        <v>0</v>
      </c>
      <c r="Y44">
        <v>-4500</v>
      </c>
      <c r="Z44">
        <v>-491623.23599999998</v>
      </c>
      <c r="AA44">
        <v>0</v>
      </c>
      <c r="AB44">
        <v>-4500</v>
      </c>
      <c r="AC44">
        <v>-488329.43599999999</v>
      </c>
    </row>
    <row r="45" spans="1:29">
      <c r="A45">
        <v>42</v>
      </c>
      <c r="B45" t="s">
        <v>195</v>
      </c>
      <c r="C45" s="107" t="s">
        <v>185</v>
      </c>
      <c r="D45" t="s">
        <v>261</v>
      </c>
      <c r="E45" t="s">
        <v>291</v>
      </c>
      <c r="F45">
        <v>1932.4</v>
      </c>
      <c r="G45">
        <v>114297.71799999999</v>
      </c>
      <c r="H45">
        <v>0</v>
      </c>
      <c r="I45">
        <v>0</v>
      </c>
      <c r="J45">
        <v>114297.71799999999</v>
      </c>
      <c r="K45" s="7">
        <f t="shared" si="0"/>
        <v>114.29771799999999</v>
      </c>
      <c r="L45">
        <f t="shared" si="1"/>
        <v>114297.719</v>
      </c>
      <c r="M45">
        <v>115263.91800000001</v>
      </c>
      <c r="N45">
        <v>0</v>
      </c>
      <c r="O45">
        <v>0</v>
      </c>
      <c r="P45">
        <v>115263.91800000001</v>
      </c>
      <c r="Q45">
        <v>116230.118</v>
      </c>
      <c r="R45">
        <v>0</v>
      </c>
      <c r="S45">
        <v>0</v>
      </c>
      <c r="T45">
        <v>116230.118</v>
      </c>
      <c r="U45">
        <v>0</v>
      </c>
      <c r="V45">
        <v>-4500</v>
      </c>
      <c r="W45">
        <v>-488329.43599999999</v>
      </c>
      <c r="X45">
        <v>0</v>
      </c>
      <c r="Y45">
        <v>-4500</v>
      </c>
      <c r="Z45">
        <v>-487363.23599999998</v>
      </c>
      <c r="AA45">
        <v>0</v>
      </c>
      <c r="AB45">
        <v>-4500</v>
      </c>
      <c r="AC45">
        <v>-486397.03600000002</v>
      </c>
    </row>
    <row r="46" spans="1:29">
      <c r="A46">
        <v>43</v>
      </c>
      <c r="B46" t="s">
        <v>195</v>
      </c>
      <c r="C46" s="107" t="s">
        <v>185</v>
      </c>
      <c r="D46" t="s">
        <v>263</v>
      </c>
      <c r="E46" t="s">
        <v>292</v>
      </c>
      <c r="F46">
        <v>6587.6</v>
      </c>
      <c r="G46">
        <v>116230.118</v>
      </c>
      <c r="H46">
        <v>0</v>
      </c>
      <c r="I46">
        <v>0</v>
      </c>
      <c r="J46">
        <v>116230.118</v>
      </c>
      <c r="K46" s="7">
        <f t="shared" si="0"/>
        <v>116.230118</v>
      </c>
      <c r="L46">
        <f t="shared" si="1"/>
        <v>116230.11899999999</v>
      </c>
      <c r="M46">
        <v>119523.91800000001</v>
      </c>
      <c r="N46">
        <v>0</v>
      </c>
      <c r="O46">
        <v>0</v>
      </c>
      <c r="P46">
        <v>119523.91800000001</v>
      </c>
      <c r="Q46">
        <v>122817.71799999999</v>
      </c>
      <c r="R46">
        <v>0</v>
      </c>
      <c r="S46">
        <v>0</v>
      </c>
      <c r="T46">
        <v>122817.71799999999</v>
      </c>
      <c r="U46">
        <v>0</v>
      </c>
      <c r="V46">
        <v>-4500</v>
      </c>
      <c r="W46">
        <v>-486397.03600000002</v>
      </c>
      <c r="X46">
        <v>0</v>
      </c>
      <c r="Y46">
        <v>-4500</v>
      </c>
      <c r="Z46">
        <v>-483103.23599999998</v>
      </c>
      <c r="AA46">
        <v>0</v>
      </c>
      <c r="AB46">
        <v>-4500</v>
      </c>
      <c r="AC46">
        <v>-479809.43599999999</v>
      </c>
    </row>
    <row r="47" spans="1:29">
      <c r="A47">
        <v>44</v>
      </c>
      <c r="B47" t="s">
        <v>195</v>
      </c>
      <c r="C47" s="107" t="s">
        <v>186</v>
      </c>
      <c r="D47" t="s">
        <v>261</v>
      </c>
      <c r="E47" t="s">
        <v>293</v>
      </c>
      <c r="F47">
        <v>1932.4</v>
      </c>
      <c r="G47">
        <v>122817.71799999999</v>
      </c>
      <c r="H47">
        <v>0</v>
      </c>
      <c r="I47">
        <v>0</v>
      </c>
      <c r="J47">
        <v>122817.71799999999</v>
      </c>
      <c r="K47" s="7">
        <f t="shared" si="0"/>
        <v>122.817718</v>
      </c>
      <c r="L47">
        <f t="shared" si="1"/>
        <v>122817.719</v>
      </c>
      <c r="M47">
        <v>123783.91800000001</v>
      </c>
      <c r="N47">
        <v>0</v>
      </c>
      <c r="O47">
        <v>0</v>
      </c>
      <c r="P47">
        <v>123783.91800000001</v>
      </c>
      <c r="Q47">
        <v>124750.118</v>
      </c>
      <c r="R47">
        <v>0</v>
      </c>
      <c r="S47">
        <v>0</v>
      </c>
      <c r="T47">
        <v>124750.118</v>
      </c>
      <c r="U47">
        <v>0</v>
      </c>
      <c r="V47">
        <v>-4500</v>
      </c>
      <c r="W47">
        <v>-479809.43599999999</v>
      </c>
      <c r="X47">
        <v>0</v>
      </c>
      <c r="Y47">
        <v>-4500</v>
      </c>
      <c r="Z47">
        <v>-478843.23599999998</v>
      </c>
      <c r="AA47">
        <v>0</v>
      </c>
      <c r="AB47">
        <v>-4500</v>
      </c>
      <c r="AC47">
        <v>-477877.03600000002</v>
      </c>
    </row>
    <row r="48" spans="1:29">
      <c r="A48">
        <v>45</v>
      </c>
      <c r="B48" t="s">
        <v>195</v>
      </c>
      <c r="C48" s="107" t="s">
        <v>186</v>
      </c>
      <c r="D48" t="s">
        <v>263</v>
      </c>
      <c r="E48" t="s">
        <v>294</v>
      </c>
      <c r="F48">
        <v>6587.6</v>
      </c>
      <c r="G48">
        <v>124750.118</v>
      </c>
      <c r="H48">
        <v>0</v>
      </c>
      <c r="I48">
        <v>0</v>
      </c>
      <c r="J48">
        <v>124750.118</v>
      </c>
      <c r="K48" s="7">
        <f t="shared" si="0"/>
        <v>124.750118</v>
      </c>
      <c r="L48">
        <f t="shared" si="1"/>
        <v>124750.11899999999</v>
      </c>
      <c r="M48">
        <v>128043.91800000001</v>
      </c>
      <c r="N48">
        <v>0</v>
      </c>
      <c r="O48">
        <v>0</v>
      </c>
      <c r="P48">
        <v>128043.91800000001</v>
      </c>
      <c r="Q48">
        <v>131337.71799999999</v>
      </c>
      <c r="R48">
        <v>0</v>
      </c>
      <c r="S48">
        <v>0</v>
      </c>
      <c r="T48">
        <v>131337.71799999999</v>
      </c>
      <c r="U48">
        <v>0</v>
      </c>
      <c r="V48">
        <v>-4500</v>
      </c>
      <c r="W48">
        <v>-477877.03600000002</v>
      </c>
      <c r="X48">
        <v>0</v>
      </c>
      <c r="Y48">
        <v>-4500</v>
      </c>
      <c r="Z48">
        <v>-474583.23599999998</v>
      </c>
      <c r="AA48">
        <v>0</v>
      </c>
      <c r="AB48">
        <v>-4500</v>
      </c>
      <c r="AC48">
        <v>-471289.43599999999</v>
      </c>
    </row>
    <row r="49" spans="1:29">
      <c r="A49">
        <v>46</v>
      </c>
      <c r="B49" t="s">
        <v>195</v>
      </c>
      <c r="C49" s="107" t="s">
        <v>187</v>
      </c>
      <c r="D49" t="s">
        <v>261</v>
      </c>
      <c r="E49" t="s">
        <v>295</v>
      </c>
      <c r="F49">
        <v>1932.4</v>
      </c>
      <c r="G49">
        <v>131337.71799999999</v>
      </c>
      <c r="H49">
        <v>0</v>
      </c>
      <c r="I49">
        <v>0</v>
      </c>
      <c r="J49">
        <v>131337.71799999999</v>
      </c>
      <c r="K49" s="7">
        <f t="shared" si="0"/>
        <v>131.337718</v>
      </c>
      <c r="L49">
        <f t="shared" si="1"/>
        <v>131337.71899999998</v>
      </c>
      <c r="M49">
        <v>132303.91800000001</v>
      </c>
      <c r="N49">
        <v>0</v>
      </c>
      <c r="O49">
        <v>0</v>
      </c>
      <c r="P49">
        <v>132303.91800000001</v>
      </c>
      <c r="Q49">
        <v>133270.11799999999</v>
      </c>
      <c r="R49">
        <v>0</v>
      </c>
      <c r="S49">
        <v>0</v>
      </c>
      <c r="T49">
        <v>133270.11799999999</v>
      </c>
      <c r="U49">
        <v>0</v>
      </c>
      <c r="V49">
        <v>-4500</v>
      </c>
      <c r="W49">
        <v>-471289.43599999999</v>
      </c>
      <c r="X49">
        <v>0</v>
      </c>
      <c r="Y49">
        <v>-4500</v>
      </c>
      <c r="Z49">
        <v>-470323.23599999998</v>
      </c>
      <c r="AA49">
        <v>0</v>
      </c>
      <c r="AB49">
        <v>-4500</v>
      </c>
      <c r="AC49">
        <v>-469357.03600000002</v>
      </c>
    </row>
    <row r="50" spans="1:29">
      <c r="A50">
        <v>47</v>
      </c>
      <c r="B50" t="s">
        <v>195</v>
      </c>
      <c r="C50" s="107" t="s">
        <v>187</v>
      </c>
      <c r="D50" t="s">
        <v>263</v>
      </c>
      <c r="E50" t="s">
        <v>296</v>
      </c>
      <c r="F50">
        <v>6587.6</v>
      </c>
      <c r="G50">
        <v>133270.11799999999</v>
      </c>
      <c r="H50">
        <v>0</v>
      </c>
      <c r="I50">
        <v>0</v>
      </c>
      <c r="J50">
        <v>133270.11799999999</v>
      </c>
      <c r="K50" s="7">
        <f t="shared" si="0"/>
        <v>133.270118</v>
      </c>
      <c r="L50">
        <f t="shared" si="1"/>
        <v>133270.11899999998</v>
      </c>
      <c r="M50">
        <v>136563.91800000001</v>
      </c>
      <c r="N50">
        <v>0</v>
      </c>
      <c r="O50">
        <v>0</v>
      </c>
      <c r="P50">
        <v>136563.91800000001</v>
      </c>
      <c r="Q50">
        <v>139857.71799999999</v>
      </c>
      <c r="R50">
        <v>0</v>
      </c>
      <c r="S50">
        <v>0</v>
      </c>
      <c r="T50">
        <v>139857.71799999999</v>
      </c>
      <c r="U50">
        <v>0</v>
      </c>
      <c r="V50">
        <v>-4500</v>
      </c>
      <c r="W50">
        <v>-469357.03600000002</v>
      </c>
      <c r="X50">
        <v>0</v>
      </c>
      <c r="Y50">
        <v>-4500</v>
      </c>
      <c r="Z50">
        <v>-466063.23599999998</v>
      </c>
      <c r="AA50">
        <v>0</v>
      </c>
      <c r="AB50">
        <v>-4500</v>
      </c>
      <c r="AC50">
        <v>-462769.43599999999</v>
      </c>
    </row>
    <row r="51" spans="1:29">
      <c r="A51">
        <v>48</v>
      </c>
      <c r="B51" t="s">
        <v>195</v>
      </c>
      <c r="C51" s="107" t="s">
        <v>188</v>
      </c>
      <c r="D51" t="s">
        <v>261</v>
      </c>
      <c r="E51" t="s">
        <v>297</v>
      </c>
      <c r="F51">
        <v>1932.4</v>
      </c>
      <c r="G51">
        <v>139857.71799999999</v>
      </c>
      <c r="H51">
        <v>0</v>
      </c>
      <c r="I51">
        <v>0</v>
      </c>
      <c r="J51">
        <v>139857.71799999999</v>
      </c>
      <c r="K51" s="7">
        <f t="shared" si="0"/>
        <v>139.85771800000001</v>
      </c>
      <c r="L51">
        <f t="shared" si="1"/>
        <v>139857.71899999998</v>
      </c>
      <c r="M51">
        <v>140823.91800000001</v>
      </c>
      <c r="N51">
        <v>0</v>
      </c>
      <c r="O51">
        <v>0</v>
      </c>
      <c r="P51">
        <v>140823.91800000001</v>
      </c>
      <c r="Q51">
        <v>141790.11799999999</v>
      </c>
      <c r="R51">
        <v>0</v>
      </c>
      <c r="S51">
        <v>0</v>
      </c>
      <c r="T51">
        <v>141790.11799999999</v>
      </c>
      <c r="U51">
        <v>0</v>
      </c>
      <c r="V51">
        <v>-4500</v>
      </c>
      <c r="W51">
        <v>-462769.43599999999</v>
      </c>
      <c r="X51">
        <v>0</v>
      </c>
      <c r="Y51">
        <v>-4500</v>
      </c>
      <c r="Z51">
        <v>-461803.23599999998</v>
      </c>
      <c r="AA51">
        <v>0</v>
      </c>
      <c r="AB51">
        <v>-4500</v>
      </c>
      <c r="AC51">
        <v>-460837.03600000002</v>
      </c>
    </row>
    <row r="52" spans="1:29">
      <c r="A52">
        <v>49</v>
      </c>
      <c r="B52" t="s">
        <v>195</v>
      </c>
      <c r="C52" s="107" t="s">
        <v>188</v>
      </c>
      <c r="D52" t="s">
        <v>263</v>
      </c>
      <c r="E52" t="s">
        <v>298</v>
      </c>
      <c r="F52">
        <v>6587.6</v>
      </c>
      <c r="G52">
        <v>141790.11799999999</v>
      </c>
      <c r="H52">
        <v>0</v>
      </c>
      <c r="I52">
        <v>0</v>
      </c>
      <c r="J52">
        <v>141790.11799999999</v>
      </c>
      <c r="K52" s="7">
        <f t="shared" si="0"/>
        <v>141.79011799999998</v>
      </c>
      <c r="L52">
        <f t="shared" si="1"/>
        <v>141790.11899999998</v>
      </c>
      <c r="M52">
        <v>145083.91800000001</v>
      </c>
      <c r="N52">
        <v>0</v>
      </c>
      <c r="O52">
        <v>0</v>
      </c>
      <c r="P52">
        <v>145083.91800000001</v>
      </c>
      <c r="Q52">
        <v>148377.71799999999</v>
      </c>
      <c r="R52">
        <v>0</v>
      </c>
      <c r="S52">
        <v>0</v>
      </c>
      <c r="T52">
        <v>148377.71799999999</v>
      </c>
      <c r="U52">
        <v>0</v>
      </c>
      <c r="V52">
        <v>-4500</v>
      </c>
      <c r="W52">
        <v>-460837.03600000002</v>
      </c>
      <c r="X52">
        <v>0</v>
      </c>
      <c r="Y52">
        <v>-4500</v>
      </c>
      <c r="Z52">
        <v>-457543.23599999998</v>
      </c>
      <c r="AA52">
        <v>0</v>
      </c>
      <c r="AB52">
        <v>-4500</v>
      </c>
      <c r="AC52">
        <v>-454249.43599999999</v>
      </c>
    </row>
    <row r="53" spans="1:29">
      <c r="A53">
        <v>50</v>
      </c>
      <c r="B53" t="s">
        <v>195</v>
      </c>
      <c r="C53" s="107" t="s">
        <v>190</v>
      </c>
      <c r="D53" t="s">
        <v>261</v>
      </c>
      <c r="E53" t="s">
        <v>299</v>
      </c>
      <c r="F53">
        <v>1932.4</v>
      </c>
      <c r="G53">
        <v>148377.71799999999</v>
      </c>
      <c r="H53">
        <v>0</v>
      </c>
      <c r="I53">
        <v>0</v>
      </c>
      <c r="J53">
        <v>148377.71799999999</v>
      </c>
      <c r="K53" s="7">
        <f t="shared" si="0"/>
        <v>148.37771799999999</v>
      </c>
      <c r="L53">
        <f t="shared" si="1"/>
        <v>148377.71899999998</v>
      </c>
      <c r="M53">
        <v>149343.91800000001</v>
      </c>
      <c r="N53">
        <v>0</v>
      </c>
      <c r="O53">
        <v>0</v>
      </c>
      <c r="P53">
        <v>149343.91800000001</v>
      </c>
      <c r="Q53">
        <v>150310.11799999999</v>
      </c>
      <c r="R53">
        <v>0</v>
      </c>
      <c r="S53">
        <v>0</v>
      </c>
      <c r="T53">
        <v>150310.11799999999</v>
      </c>
      <c r="U53">
        <v>0</v>
      </c>
      <c r="V53">
        <v>-4500</v>
      </c>
      <c r="W53">
        <v>-454249.43599999999</v>
      </c>
      <c r="X53">
        <v>0</v>
      </c>
      <c r="Y53">
        <v>-4500</v>
      </c>
      <c r="Z53">
        <v>-453283.23599999998</v>
      </c>
      <c r="AA53">
        <v>0</v>
      </c>
      <c r="AB53">
        <v>-4500</v>
      </c>
      <c r="AC53">
        <v>-452317.03600000002</v>
      </c>
    </row>
    <row r="54" spans="1:29">
      <c r="A54">
        <v>51</v>
      </c>
      <c r="B54" t="s">
        <v>195</v>
      </c>
      <c r="C54" s="107" t="s">
        <v>190</v>
      </c>
      <c r="D54" t="s">
        <v>263</v>
      </c>
      <c r="E54" t="s">
        <v>300</v>
      </c>
      <c r="F54">
        <v>6587.6</v>
      </c>
      <c r="G54">
        <v>150310.11799999999</v>
      </c>
      <c r="H54">
        <v>0</v>
      </c>
      <c r="I54">
        <v>0</v>
      </c>
      <c r="J54">
        <v>150310.11799999999</v>
      </c>
      <c r="K54" s="7">
        <f t="shared" si="0"/>
        <v>150.31011799999999</v>
      </c>
      <c r="L54">
        <f t="shared" si="1"/>
        <v>150310.11899999998</v>
      </c>
      <c r="M54">
        <v>153603.91800000001</v>
      </c>
      <c r="N54">
        <v>0</v>
      </c>
      <c r="O54">
        <v>0</v>
      </c>
      <c r="P54">
        <v>153603.91800000001</v>
      </c>
      <c r="Q54">
        <v>156897.71799999999</v>
      </c>
      <c r="R54">
        <v>0</v>
      </c>
      <c r="S54">
        <v>0</v>
      </c>
      <c r="T54">
        <v>156897.71799999999</v>
      </c>
      <c r="U54">
        <v>0</v>
      </c>
      <c r="V54">
        <v>-4500</v>
      </c>
      <c r="W54">
        <v>-452317.03600000002</v>
      </c>
      <c r="X54">
        <v>0</v>
      </c>
      <c r="Y54">
        <v>-4500</v>
      </c>
      <c r="Z54">
        <v>-449023.23599999998</v>
      </c>
      <c r="AA54">
        <v>0</v>
      </c>
      <c r="AB54">
        <v>-4500</v>
      </c>
      <c r="AC54">
        <v>-445729.43599999999</v>
      </c>
    </row>
    <row r="55" spans="1:29">
      <c r="A55">
        <v>52</v>
      </c>
      <c r="B55" t="s">
        <v>195</v>
      </c>
      <c r="C55" s="107" t="s">
        <v>196</v>
      </c>
      <c r="D55" t="s">
        <v>261</v>
      </c>
      <c r="E55" t="s">
        <v>301</v>
      </c>
      <c r="F55">
        <v>1932.4</v>
      </c>
      <c r="G55">
        <v>156897.71799999999</v>
      </c>
      <c r="H55">
        <v>0</v>
      </c>
      <c r="I55">
        <v>0</v>
      </c>
      <c r="J55">
        <v>156897.71799999999</v>
      </c>
      <c r="K55" s="7">
        <f t="shared" si="0"/>
        <v>156.897718</v>
      </c>
      <c r="L55">
        <f t="shared" si="1"/>
        <v>156897.71899999998</v>
      </c>
      <c r="M55">
        <v>157863.91800000001</v>
      </c>
      <c r="N55">
        <v>0</v>
      </c>
      <c r="O55">
        <v>0</v>
      </c>
      <c r="P55">
        <v>157863.91800000001</v>
      </c>
      <c r="Q55">
        <v>158830.11799999999</v>
      </c>
      <c r="R55">
        <v>0</v>
      </c>
      <c r="S55">
        <v>0</v>
      </c>
      <c r="T55">
        <v>158830.11799999999</v>
      </c>
      <c r="U55">
        <v>0</v>
      </c>
      <c r="V55">
        <v>-4500</v>
      </c>
      <c r="W55">
        <v>-445729.43599999999</v>
      </c>
      <c r="X55">
        <v>0</v>
      </c>
      <c r="Y55">
        <v>-4500</v>
      </c>
      <c r="Z55">
        <v>-444763.23599999998</v>
      </c>
      <c r="AA55">
        <v>0</v>
      </c>
      <c r="AB55">
        <v>-4500</v>
      </c>
      <c r="AC55">
        <v>-443797.03600000002</v>
      </c>
    </row>
    <row r="56" spans="1:29">
      <c r="A56">
        <v>53</v>
      </c>
      <c r="B56" t="s">
        <v>195</v>
      </c>
      <c r="C56" s="107" t="s">
        <v>196</v>
      </c>
      <c r="D56" t="s">
        <v>263</v>
      </c>
      <c r="E56" t="s">
        <v>302</v>
      </c>
      <c r="F56">
        <v>6587.6</v>
      </c>
      <c r="G56">
        <v>158830.11799999999</v>
      </c>
      <c r="H56">
        <v>0</v>
      </c>
      <c r="I56">
        <v>0</v>
      </c>
      <c r="J56">
        <v>158830.11799999999</v>
      </c>
      <c r="K56" s="7">
        <f t="shared" si="0"/>
        <v>158.830118</v>
      </c>
      <c r="L56">
        <f t="shared" si="1"/>
        <v>158830.11899999998</v>
      </c>
      <c r="M56">
        <v>162123.91800000001</v>
      </c>
      <c r="N56">
        <v>0</v>
      </c>
      <c r="O56">
        <v>0</v>
      </c>
      <c r="P56">
        <v>162123.91800000001</v>
      </c>
      <c r="Q56">
        <v>165417.71799999999</v>
      </c>
      <c r="R56">
        <v>0</v>
      </c>
      <c r="S56">
        <v>0</v>
      </c>
      <c r="T56">
        <v>165417.71799999999</v>
      </c>
      <c r="U56">
        <v>0</v>
      </c>
      <c r="V56">
        <v>-4500</v>
      </c>
      <c r="W56">
        <v>-443797.03600000002</v>
      </c>
      <c r="X56">
        <v>0</v>
      </c>
      <c r="Y56">
        <v>-4500</v>
      </c>
      <c r="Z56">
        <v>-440503.23599999998</v>
      </c>
      <c r="AA56">
        <v>0</v>
      </c>
      <c r="AB56">
        <v>-4500</v>
      </c>
      <c r="AC56">
        <v>-437209.43599999999</v>
      </c>
    </row>
    <row r="57" spans="1:29">
      <c r="A57">
        <v>54</v>
      </c>
      <c r="B57" t="s">
        <v>195</v>
      </c>
      <c r="C57" s="107" t="s">
        <v>191</v>
      </c>
      <c r="D57" t="s">
        <v>261</v>
      </c>
      <c r="E57" t="s">
        <v>303</v>
      </c>
      <c r="F57">
        <v>1932.4</v>
      </c>
      <c r="G57">
        <v>165417.71799999999</v>
      </c>
      <c r="H57">
        <v>0</v>
      </c>
      <c r="I57">
        <v>0</v>
      </c>
      <c r="J57">
        <v>165417.71799999999</v>
      </c>
      <c r="K57" s="7">
        <f t="shared" si="0"/>
        <v>165.41771799999998</v>
      </c>
      <c r="L57">
        <f t="shared" si="1"/>
        <v>165417.71899999998</v>
      </c>
      <c r="M57">
        <v>166383.91800000001</v>
      </c>
      <c r="N57">
        <v>0</v>
      </c>
      <c r="O57">
        <v>0</v>
      </c>
      <c r="P57">
        <v>166383.91800000001</v>
      </c>
      <c r="Q57">
        <v>167350.11799999999</v>
      </c>
      <c r="R57">
        <v>0</v>
      </c>
      <c r="S57">
        <v>0</v>
      </c>
      <c r="T57">
        <v>167350.11799999999</v>
      </c>
      <c r="U57">
        <v>0</v>
      </c>
      <c r="V57">
        <v>-4500</v>
      </c>
      <c r="W57">
        <v>-437209.43599999999</v>
      </c>
      <c r="X57">
        <v>0</v>
      </c>
      <c r="Y57">
        <v>-4500</v>
      </c>
      <c r="Z57">
        <v>-436243.23599999998</v>
      </c>
      <c r="AA57">
        <v>0</v>
      </c>
      <c r="AB57">
        <v>-4500</v>
      </c>
      <c r="AC57">
        <v>-435277.03600000002</v>
      </c>
    </row>
    <row r="58" spans="1:29">
      <c r="A58">
        <v>55</v>
      </c>
      <c r="B58" t="s">
        <v>195</v>
      </c>
      <c r="C58" s="107" t="s">
        <v>191</v>
      </c>
      <c r="D58" t="s">
        <v>263</v>
      </c>
      <c r="E58" t="s">
        <v>304</v>
      </c>
      <c r="F58">
        <v>6587.6</v>
      </c>
      <c r="G58">
        <v>167350.11799999999</v>
      </c>
      <c r="H58">
        <v>0</v>
      </c>
      <c r="I58">
        <v>0</v>
      </c>
      <c r="J58">
        <v>167350.11799999999</v>
      </c>
      <c r="K58" s="7">
        <f t="shared" si="0"/>
        <v>167.35011799999998</v>
      </c>
      <c r="L58">
        <f t="shared" si="1"/>
        <v>167350.11899999998</v>
      </c>
      <c r="M58">
        <v>170643.91800000001</v>
      </c>
      <c r="N58">
        <v>0</v>
      </c>
      <c r="O58">
        <v>0</v>
      </c>
      <c r="P58">
        <v>170643.91800000001</v>
      </c>
      <c r="Q58">
        <v>173937.71799999999</v>
      </c>
      <c r="R58">
        <v>0</v>
      </c>
      <c r="S58">
        <v>0</v>
      </c>
      <c r="T58">
        <v>173937.71799999999</v>
      </c>
      <c r="U58">
        <v>0</v>
      </c>
      <c r="V58">
        <v>-4500</v>
      </c>
      <c r="W58">
        <v>-435277.03600000002</v>
      </c>
      <c r="X58">
        <v>0</v>
      </c>
      <c r="Y58">
        <v>-4500</v>
      </c>
      <c r="Z58">
        <v>-431983.23599999998</v>
      </c>
      <c r="AA58">
        <v>0</v>
      </c>
      <c r="AB58">
        <v>-4500</v>
      </c>
      <c r="AC58">
        <v>-428689.43599999999</v>
      </c>
    </row>
    <row r="59" spans="1:29">
      <c r="A59">
        <v>56</v>
      </c>
      <c r="B59" t="s">
        <v>195</v>
      </c>
      <c r="C59" s="107" t="s">
        <v>197</v>
      </c>
      <c r="D59" t="s">
        <v>261</v>
      </c>
      <c r="E59" t="s">
        <v>305</v>
      </c>
      <c r="F59">
        <v>1932.4</v>
      </c>
      <c r="G59">
        <v>173937.71799999999</v>
      </c>
      <c r="H59">
        <v>0</v>
      </c>
      <c r="I59">
        <v>0</v>
      </c>
      <c r="J59">
        <v>173937.71799999999</v>
      </c>
      <c r="K59" s="7">
        <f t="shared" si="0"/>
        <v>173.93771799999999</v>
      </c>
      <c r="L59">
        <f t="shared" si="1"/>
        <v>173937.71899999998</v>
      </c>
      <c r="M59">
        <v>174903.91800000001</v>
      </c>
      <c r="N59">
        <v>0</v>
      </c>
      <c r="O59">
        <v>0</v>
      </c>
      <c r="P59">
        <v>174903.91800000001</v>
      </c>
      <c r="Q59">
        <v>175870.11799999999</v>
      </c>
      <c r="R59">
        <v>0</v>
      </c>
      <c r="S59">
        <v>0</v>
      </c>
      <c r="T59">
        <v>175870.11799999999</v>
      </c>
      <c r="U59">
        <v>0</v>
      </c>
      <c r="V59">
        <v>-4500</v>
      </c>
      <c r="W59">
        <v>-428689.43599999999</v>
      </c>
      <c r="X59">
        <v>0</v>
      </c>
      <c r="Y59">
        <v>-4500</v>
      </c>
      <c r="Z59">
        <v>-427723.23599999998</v>
      </c>
      <c r="AA59">
        <v>0</v>
      </c>
      <c r="AB59">
        <v>-4500</v>
      </c>
      <c r="AC59">
        <v>-426757.03600000002</v>
      </c>
    </row>
    <row r="60" spans="1:29">
      <c r="A60">
        <v>57</v>
      </c>
      <c r="B60" t="s">
        <v>195</v>
      </c>
      <c r="C60" s="107" t="s">
        <v>197</v>
      </c>
      <c r="D60" t="s">
        <v>263</v>
      </c>
      <c r="E60" t="s">
        <v>306</v>
      </c>
      <c r="F60">
        <v>6587.6</v>
      </c>
      <c r="G60">
        <v>175870.11799999999</v>
      </c>
      <c r="H60">
        <v>0</v>
      </c>
      <c r="I60">
        <v>0</v>
      </c>
      <c r="J60">
        <v>175870.11799999999</v>
      </c>
      <c r="K60" s="7">
        <f t="shared" si="0"/>
        <v>175.87011799999999</v>
      </c>
      <c r="L60">
        <f t="shared" si="1"/>
        <v>175870.11899999998</v>
      </c>
      <c r="M60">
        <v>179163.91800000001</v>
      </c>
      <c r="N60">
        <v>0</v>
      </c>
      <c r="O60">
        <v>0</v>
      </c>
      <c r="P60">
        <v>179163.91800000001</v>
      </c>
      <c r="Q60">
        <v>182457.71799999999</v>
      </c>
      <c r="R60">
        <v>0</v>
      </c>
      <c r="S60">
        <v>0</v>
      </c>
      <c r="T60">
        <v>182457.71799999999</v>
      </c>
      <c r="U60">
        <v>0</v>
      </c>
      <c r="V60">
        <v>-4500</v>
      </c>
      <c r="W60">
        <v>-426757.03600000002</v>
      </c>
      <c r="X60">
        <v>0</v>
      </c>
      <c r="Y60">
        <v>-4500</v>
      </c>
      <c r="Z60">
        <v>-423463.23599999998</v>
      </c>
      <c r="AA60">
        <v>0</v>
      </c>
      <c r="AB60">
        <v>-4500</v>
      </c>
      <c r="AC60">
        <v>-420169.43599999999</v>
      </c>
    </row>
    <row r="61" spans="1:29">
      <c r="A61">
        <v>58</v>
      </c>
      <c r="B61" t="s">
        <v>198</v>
      </c>
      <c r="C61" s="107" t="s">
        <v>183</v>
      </c>
      <c r="D61" t="s">
        <v>261</v>
      </c>
      <c r="E61" t="s">
        <v>307</v>
      </c>
      <c r="F61">
        <v>1932.4</v>
      </c>
      <c r="G61">
        <v>182457.71799999999</v>
      </c>
      <c r="H61">
        <v>0</v>
      </c>
      <c r="I61">
        <v>0</v>
      </c>
      <c r="J61">
        <v>182457.71799999999</v>
      </c>
      <c r="K61" s="7">
        <f t="shared" si="0"/>
        <v>182.457718</v>
      </c>
      <c r="L61">
        <f t="shared" si="1"/>
        <v>182457.71899999998</v>
      </c>
      <c r="M61">
        <v>183423.91800000001</v>
      </c>
      <c r="N61">
        <v>0</v>
      </c>
      <c r="O61">
        <v>0</v>
      </c>
      <c r="P61">
        <v>183423.91800000001</v>
      </c>
      <c r="Q61">
        <v>184390.11799999999</v>
      </c>
      <c r="R61">
        <v>0</v>
      </c>
      <c r="S61">
        <v>0</v>
      </c>
      <c r="T61">
        <v>184390.11799999999</v>
      </c>
      <c r="U61">
        <v>0</v>
      </c>
      <c r="V61">
        <v>-4500</v>
      </c>
      <c r="W61">
        <v>-420169.43599999999</v>
      </c>
      <c r="X61">
        <v>0</v>
      </c>
      <c r="Y61">
        <v>-4500</v>
      </c>
      <c r="Z61">
        <v>-419203.23599999998</v>
      </c>
      <c r="AA61">
        <v>0</v>
      </c>
      <c r="AB61">
        <v>-4500</v>
      </c>
      <c r="AC61">
        <v>-418237.03600000002</v>
      </c>
    </row>
    <row r="62" spans="1:29">
      <c r="A62">
        <v>59</v>
      </c>
      <c r="B62" t="s">
        <v>198</v>
      </c>
      <c r="C62" s="107" t="s">
        <v>183</v>
      </c>
      <c r="D62" t="s">
        <v>263</v>
      </c>
      <c r="E62" t="s">
        <v>308</v>
      </c>
      <c r="F62">
        <v>6587.6</v>
      </c>
      <c r="G62">
        <v>184390.11799999999</v>
      </c>
      <c r="H62">
        <v>0</v>
      </c>
      <c r="I62">
        <v>0</v>
      </c>
      <c r="J62">
        <v>184390.11799999999</v>
      </c>
      <c r="K62" s="7">
        <f t="shared" si="0"/>
        <v>184.390118</v>
      </c>
      <c r="L62">
        <f t="shared" si="1"/>
        <v>184390.11899999998</v>
      </c>
      <c r="M62">
        <v>187683.91800000001</v>
      </c>
      <c r="N62">
        <v>0</v>
      </c>
      <c r="O62">
        <v>0</v>
      </c>
      <c r="P62">
        <v>187683.91800000001</v>
      </c>
      <c r="Q62">
        <v>190977.71799999999</v>
      </c>
      <c r="R62">
        <v>0</v>
      </c>
      <c r="S62">
        <v>0</v>
      </c>
      <c r="T62">
        <v>190977.71799999999</v>
      </c>
      <c r="U62">
        <v>0</v>
      </c>
      <c r="V62">
        <v>-4500</v>
      </c>
      <c r="W62">
        <v>-418237.03600000002</v>
      </c>
      <c r="X62">
        <v>0</v>
      </c>
      <c r="Y62">
        <v>-4500</v>
      </c>
      <c r="Z62">
        <v>-414943.23599999998</v>
      </c>
      <c r="AA62">
        <v>0</v>
      </c>
      <c r="AB62">
        <v>-4500</v>
      </c>
      <c r="AC62">
        <v>-411649.43599999999</v>
      </c>
    </row>
    <row r="63" spans="1:29">
      <c r="A63">
        <v>60</v>
      </c>
      <c r="B63" t="s">
        <v>198</v>
      </c>
      <c r="C63" s="107" t="s">
        <v>185</v>
      </c>
      <c r="D63" t="s">
        <v>261</v>
      </c>
      <c r="E63" t="s">
        <v>309</v>
      </c>
      <c r="F63">
        <v>1932.4</v>
      </c>
      <c r="G63">
        <v>190977.71799999999</v>
      </c>
      <c r="H63">
        <v>0</v>
      </c>
      <c r="I63">
        <v>0</v>
      </c>
      <c r="J63">
        <v>190977.71799999999</v>
      </c>
      <c r="K63" s="7">
        <f t="shared" si="0"/>
        <v>190.97771799999998</v>
      </c>
      <c r="L63">
        <f t="shared" si="1"/>
        <v>190977.71899999998</v>
      </c>
      <c r="M63">
        <v>191943.91800000001</v>
      </c>
      <c r="N63">
        <v>0</v>
      </c>
      <c r="O63">
        <v>0</v>
      </c>
      <c r="P63">
        <v>191943.91800000001</v>
      </c>
      <c r="Q63">
        <v>192910.11799999999</v>
      </c>
      <c r="R63">
        <v>0</v>
      </c>
      <c r="S63">
        <v>0</v>
      </c>
      <c r="T63">
        <v>192910.11799999999</v>
      </c>
      <c r="U63">
        <v>0</v>
      </c>
      <c r="V63">
        <v>-4500</v>
      </c>
      <c r="W63">
        <v>-411649.43599999999</v>
      </c>
      <c r="X63">
        <v>0</v>
      </c>
      <c r="Y63">
        <v>-4500</v>
      </c>
      <c r="Z63">
        <v>-410683.23599999998</v>
      </c>
      <c r="AA63">
        <v>0</v>
      </c>
      <c r="AB63">
        <v>-4500</v>
      </c>
      <c r="AC63">
        <v>-409717.03600000002</v>
      </c>
    </row>
    <row r="64" spans="1:29">
      <c r="A64">
        <v>61</v>
      </c>
      <c r="B64" t="s">
        <v>198</v>
      </c>
      <c r="C64" s="107" t="s">
        <v>185</v>
      </c>
      <c r="D64" t="s">
        <v>263</v>
      </c>
      <c r="E64" t="s">
        <v>310</v>
      </c>
      <c r="F64">
        <v>6587.6</v>
      </c>
      <c r="G64">
        <v>192910.11799999999</v>
      </c>
      <c r="H64">
        <v>0</v>
      </c>
      <c r="I64">
        <v>0</v>
      </c>
      <c r="J64">
        <v>192910.11799999999</v>
      </c>
      <c r="K64" s="7">
        <f t="shared" si="0"/>
        <v>192.91011799999998</v>
      </c>
      <c r="L64">
        <f t="shared" si="1"/>
        <v>192910.11899999998</v>
      </c>
      <c r="M64">
        <v>196203.91800000001</v>
      </c>
      <c r="N64">
        <v>0</v>
      </c>
      <c r="O64">
        <v>0</v>
      </c>
      <c r="P64">
        <v>196203.91800000001</v>
      </c>
      <c r="Q64">
        <v>199497.71799999999</v>
      </c>
      <c r="R64">
        <v>0</v>
      </c>
      <c r="S64">
        <v>0</v>
      </c>
      <c r="T64">
        <v>199497.71799999999</v>
      </c>
      <c r="U64">
        <v>0</v>
      </c>
      <c r="V64">
        <v>-4500</v>
      </c>
      <c r="W64">
        <v>-409717.03600000002</v>
      </c>
      <c r="X64">
        <v>0</v>
      </c>
      <c r="Y64">
        <v>-4500</v>
      </c>
      <c r="Z64">
        <v>-406423.23599999998</v>
      </c>
      <c r="AA64">
        <v>0</v>
      </c>
      <c r="AB64">
        <v>-4500</v>
      </c>
      <c r="AC64">
        <v>-403129.43599999999</v>
      </c>
    </row>
    <row r="65" spans="1:29">
      <c r="A65">
        <v>62</v>
      </c>
      <c r="B65" t="s">
        <v>198</v>
      </c>
      <c r="C65" s="107" t="s">
        <v>186</v>
      </c>
      <c r="D65" t="s">
        <v>261</v>
      </c>
      <c r="E65" t="s">
        <v>311</v>
      </c>
      <c r="F65">
        <v>1932.4</v>
      </c>
      <c r="G65">
        <v>199497.71799999999</v>
      </c>
      <c r="H65">
        <v>0</v>
      </c>
      <c r="I65">
        <v>0</v>
      </c>
      <c r="J65">
        <v>199497.71799999999</v>
      </c>
      <c r="K65" s="7">
        <f t="shared" si="0"/>
        <v>199.49771799999999</v>
      </c>
      <c r="L65">
        <f t="shared" si="1"/>
        <v>199497.71899999998</v>
      </c>
      <c r="M65">
        <v>200463.91800000001</v>
      </c>
      <c r="N65">
        <v>0</v>
      </c>
      <c r="O65">
        <v>0</v>
      </c>
      <c r="P65">
        <v>200463.91800000001</v>
      </c>
      <c r="Q65">
        <v>201430.11799999999</v>
      </c>
      <c r="R65">
        <v>0</v>
      </c>
      <c r="S65">
        <v>0</v>
      </c>
      <c r="T65">
        <v>201430.11799999999</v>
      </c>
      <c r="U65">
        <v>0</v>
      </c>
      <c r="V65">
        <v>-4500</v>
      </c>
      <c r="W65">
        <v>-403129.43599999999</v>
      </c>
      <c r="X65">
        <v>0</v>
      </c>
      <c r="Y65">
        <v>-4500</v>
      </c>
      <c r="Z65">
        <v>-402163.23599999998</v>
      </c>
      <c r="AA65">
        <v>0</v>
      </c>
      <c r="AB65">
        <v>-4500</v>
      </c>
      <c r="AC65">
        <v>-401197.03600000002</v>
      </c>
    </row>
    <row r="66" spans="1:29">
      <c r="A66">
        <v>63</v>
      </c>
      <c r="B66" t="s">
        <v>198</v>
      </c>
      <c r="C66" s="107" t="s">
        <v>186</v>
      </c>
      <c r="D66" t="s">
        <v>263</v>
      </c>
      <c r="E66" t="s">
        <v>312</v>
      </c>
      <c r="F66">
        <v>6587.6</v>
      </c>
      <c r="G66">
        <v>201430.11799999999</v>
      </c>
      <c r="H66">
        <v>0</v>
      </c>
      <c r="I66">
        <v>0</v>
      </c>
      <c r="J66">
        <v>201430.11799999999</v>
      </c>
      <c r="K66" s="7">
        <f t="shared" si="0"/>
        <v>201.43011799999999</v>
      </c>
      <c r="L66">
        <f t="shared" si="1"/>
        <v>201430.11899999998</v>
      </c>
      <c r="M66">
        <v>204723.91800000001</v>
      </c>
      <c r="N66">
        <v>0</v>
      </c>
      <c r="O66">
        <v>0</v>
      </c>
      <c r="P66">
        <v>204723.91800000001</v>
      </c>
      <c r="Q66">
        <v>208017.71799999999</v>
      </c>
      <c r="R66">
        <v>0</v>
      </c>
      <c r="S66">
        <v>0</v>
      </c>
      <c r="T66">
        <v>208017.71799999999</v>
      </c>
      <c r="U66">
        <v>0</v>
      </c>
      <c r="V66">
        <v>-4500</v>
      </c>
      <c r="W66">
        <v>-401197.03600000002</v>
      </c>
      <c r="X66">
        <v>0</v>
      </c>
      <c r="Y66">
        <v>-4500</v>
      </c>
      <c r="Z66">
        <v>-397903.23599999998</v>
      </c>
      <c r="AA66">
        <v>0</v>
      </c>
      <c r="AB66">
        <v>-4500</v>
      </c>
      <c r="AC66">
        <v>-394609.43599999999</v>
      </c>
    </row>
    <row r="67" spans="1:29">
      <c r="A67">
        <v>64</v>
      </c>
      <c r="B67" t="s">
        <v>198</v>
      </c>
      <c r="C67" s="107" t="s">
        <v>187</v>
      </c>
      <c r="D67" t="s">
        <v>261</v>
      </c>
      <c r="E67" t="s">
        <v>313</v>
      </c>
      <c r="F67">
        <v>1932.4</v>
      </c>
      <c r="G67">
        <v>208017.71799999999</v>
      </c>
      <c r="H67">
        <v>0</v>
      </c>
      <c r="I67">
        <v>0</v>
      </c>
      <c r="J67">
        <v>208017.71799999999</v>
      </c>
      <c r="K67" s="7">
        <f t="shared" si="0"/>
        <v>208.017718</v>
      </c>
      <c r="L67">
        <f t="shared" si="1"/>
        <v>208017.71899999998</v>
      </c>
      <c r="M67">
        <v>208983.91800000001</v>
      </c>
      <c r="N67">
        <v>0</v>
      </c>
      <c r="O67">
        <v>0</v>
      </c>
      <c r="P67">
        <v>208983.91800000001</v>
      </c>
      <c r="Q67">
        <v>209950.11799999999</v>
      </c>
      <c r="R67">
        <v>0</v>
      </c>
      <c r="S67">
        <v>0</v>
      </c>
      <c r="T67">
        <v>209950.11799999999</v>
      </c>
      <c r="U67">
        <v>0</v>
      </c>
      <c r="V67">
        <v>-4500</v>
      </c>
      <c r="W67">
        <v>-394609.43599999999</v>
      </c>
      <c r="X67">
        <v>0</v>
      </c>
      <c r="Y67">
        <v>-4500</v>
      </c>
      <c r="Z67">
        <v>-393643.23599999998</v>
      </c>
      <c r="AA67">
        <v>0</v>
      </c>
      <c r="AB67">
        <v>-4500</v>
      </c>
      <c r="AC67">
        <v>-392677.03600000002</v>
      </c>
    </row>
    <row r="68" spans="1:29">
      <c r="A68">
        <v>65</v>
      </c>
      <c r="B68" t="s">
        <v>198</v>
      </c>
      <c r="C68" s="107" t="s">
        <v>187</v>
      </c>
      <c r="D68" t="s">
        <v>263</v>
      </c>
      <c r="E68" t="s">
        <v>314</v>
      </c>
      <c r="F68">
        <v>6587.6</v>
      </c>
      <c r="G68">
        <v>209950.11799999999</v>
      </c>
      <c r="H68">
        <v>0</v>
      </c>
      <c r="I68">
        <v>0</v>
      </c>
      <c r="J68">
        <v>209950.11799999999</v>
      </c>
      <c r="K68" s="7">
        <f t="shared" si="0"/>
        <v>209.95011799999997</v>
      </c>
      <c r="L68">
        <f t="shared" si="1"/>
        <v>209950.11899999998</v>
      </c>
      <c r="M68">
        <v>213243.91800000001</v>
      </c>
      <c r="N68">
        <v>0</v>
      </c>
      <c r="O68">
        <v>0</v>
      </c>
      <c r="P68">
        <v>213243.91800000001</v>
      </c>
      <c r="Q68">
        <v>216537.71799999999</v>
      </c>
      <c r="R68">
        <v>0</v>
      </c>
      <c r="S68">
        <v>0</v>
      </c>
      <c r="T68">
        <v>216537.71799999999</v>
      </c>
      <c r="U68">
        <v>0</v>
      </c>
      <c r="V68">
        <v>-4500</v>
      </c>
      <c r="W68">
        <v>-392677.03600000002</v>
      </c>
      <c r="X68">
        <v>0</v>
      </c>
      <c r="Y68">
        <v>-4500</v>
      </c>
      <c r="Z68">
        <v>-389383.23599999998</v>
      </c>
      <c r="AA68">
        <v>0</v>
      </c>
      <c r="AB68">
        <v>-4500</v>
      </c>
      <c r="AC68">
        <v>-386089.43599999999</v>
      </c>
    </row>
    <row r="69" spans="1:29">
      <c r="A69">
        <v>66</v>
      </c>
      <c r="B69" t="s">
        <v>198</v>
      </c>
      <c r="C69" s="107" t="s">
        <v>188</v>
      </c>
      <c r="D69" t="s">
        <v>261</v>
      </c>
      <c r="E69" t="s">
        <v>315</v>
      </c>
      <c r="F69">
        <v>1932.4</v>
      </c>
      <c r="G69">
        <v>216537.71799999999</v>
      </c>
      <c r="H69">
        <v>0</v>
      </c>
      <c r="I69">
        <v>0</v>
      </c>
      <c r="J69">
        <v>216537.71799999999</v>
      </c>
      <c r="K69" s="7">
        <f t="shared" ref="K69:K132" si="2">J69/1000</f>
        <v>216.53771799999998</v>
      </c>
      <c r="L69">
        <f t="shared" si="1"/>
        <v>216537.71899999998</v>
      </c>
      <c r="M69">
        <v>217503.91800000001</v>
      </c>
      <c r="N69">
        <v>0</v>
      </c>
      <c r="O69">
        <v>0</v>
      </c>
      <c r="P69">
        <v>217503.91800000001</v>
      </c>
      <c r="Q69">
        <v>218470.11799999999</v>
      </c>
      <c r="R69">
        <v>0</v>
      </c>
      <c r="S69">
        <v>0</v>
      </c>
      <c r="T69">
        <v>218470.11799999999</v>
      </c>
      <c r="U69">
        <v>0</v>
      </c>
      <c r="V69">
        <v>-4500</v>
      </c>
      <c r="W69">
        <v>-386089.43599999999</v>
      </c>
      <c r="X69">
        <v>0</v>
      </c>
      <c r="Y69">
        <v>-4500</v>
      </c>
      <c r="Z69">
        <v>-385123.23599999998</v>
      </c>
      <c r="AA69">
        <v>0</v>
      </c>
      <c r="AB69">
        <v>-4500</v>
      </c>
      <c r="AC69">
        <v>-384157.03600000002</v>
      </c>
    </row>
    <row r="70" spans="1:29">
      <c r="A70">
        <v>67</v>
      </c>
      <c r="B70" t="s">
        <v>198</v>
      </c>
      <c r="C70" s="107" t="s">
        <v>188</v>
      </c>
      <c r="D70" t="s">
        <v>263</v>
      </c>
      <c r="E70" t="s">
        <v>316</v>
      </c>
      <c r="F70">
        <v>6587.6</v>
      </c>
      <c r="G70">
        <v>218470.11799999999</v>
      </c>
      <c r="H70">
        <v>0</v>
      </c>
      <c r="I70">
        <v>0</v>
      </c>
      <c r="J70">
        <v>218470.11799999999</v>
      </c>
      <c r="K70" s="7">
        <f t="shared" si="2"/>
        <v>218.47011799999999</v>
      </c>
      <c r="L70">
        <f t="shared" ref="L70:L133" si="3">L69+F69</f>
        <v>218470.11899999998</v>
      </c>
      <c r="M70">
        <v>221763.91800000001</v>
      </c>
      <c r="N70">
        <v>0</v>
      </c>
      <c r="O70">
        <v>0</v>
      </c>
      <c r="P70">
        <v>221763.91800000001</v>
      </c>
      <c r="Q70">
        <v>225057.71799999999</v>
      </c>
      <c r="R70">
        <v>0</v>
      </c>
      <c r="S70">
        <v>0</v>
      </c>
      <c r="T70">
        <v>225057.71799999999</v>
      </c>
      <c r="U70">
        <v>0</v>
      </c>
      <c r="V70">
        <v>-4500</v>
      </c>
      <c r="W70">
        <v>-384157.03600000002</v>
      </c>
      <c r="X70">
        <v>0</v>
      </c>
      <c r="Y70">
        <v>-4500</v>
      </c>
      <c r="Z70">
        <v>-380863.23599999998</v>
      </c>
      <c r="AA70">
        <v>0</v>
      </c>
      <c r="AB70">
        <v>-4500</v>
      </c>
      <c r="AC70">
        <v>-377569.43599999999</v>
      </c>
    </row>
    <row r="71" spans="1:29">
      <c r="A71">
        <v>68</v>
      </c>
      <c r="B71" t="s">
        <v>198</v>
      </c>
      <c r="C71" s="107" t="s">
        <v>190</v>
      </c>
      <c r="D71" t="s">
        <v>261</v>
      </c>
      <c r="E71" t="s">
        <v>317</v>
      </c>
      <c r="F71">
        <v>1932.4</v>
      </c>
      <c r="G71">
        <v>225057.71799999999</v>
      </c>
      <c r="H71">
        <v>0</v>
      </c>
      <c r="I71">
        <v>0</v>
      </c>
      <c r="J71">
        <v>225057.71799999999</v>
      </c>
      <c r="K71" s="7">
        <f t="shared" si="2"/>
        <v>225.05771799999999</v>
      </c>
      <c r="L71">
        <f t="shared" si="3"/>
        <v>225057.71899999998</v>
      </c>
      <c r="M71">
        <v>226023.91800000001</v>
      </c>
      <c r="N71">
        <v>0</v>
      </c>
      <c r="O71">
        <v>0</v>
      </c>
      <c r="P71">
        <v>226023.91800000001</v>
      </c>
      <c r="Q71">
        <v>226990.11799999999</v>
      </c>
      <c r="R71">
        <v>0</v>
      </c>
      <c r="S71">
        <v>0</v>
      </c>
      <c r="T71">
        <v>226990.11799999999</v>
      </c>
      <c r="U71">
        <v>0</v>
      </c>
      <c r="V71">
        <v>-4500</v>
      </c>
      <c r="W71">
        <v>-377569.43599999999</v>
      </c>
      <c r="X71">
        <v>0</v>
      </c>
      <c r="Y71">
        <v>-4500</v>
      </c>
      <c r="Z71">
        <v>-376603.23599999998</v>
      </c>
      <c r="AA71">
        <v>0</v>
      </c>
      <c r="AB71">
        <v>-4500</v>
      </c>
      <c r="AC71">
        <v>-375637.03600000002</v>
      </c>
    </row>
    <row r="72" spans="1:29">
      <c r="A72">
        <v>69</v>
      </c>
      <c r="B72" t="s">
        <v>198</v>
      </c>
      <c r="C72" s="107" t="s">
        <v>190</v>
      </c>
      <c r="D72" t="s">
        <v>263</v>
      </c>
      <c r="E72" t="s">
        <v>318</v>
      </c>
      <c r="F72">
        <v>6587.6</v>
      </c>
      <c r="G72">
        <v>226990.11799999999</v>
      </c>
      <c r="H72">
        <v>0</v>
      </c>
      <c r="I72">
        <v>0</v>
      </c>
      <c r="J72">
        <v>226990.11799999999</v>
      </c>
      <c r="K72" s="7">
        <f t="shared" si="2"/>
        <v>226.990118</v>
      </c>
      <c r="L72">
        <f t="shared" si="3"/>
        <v>226990.11899999998</v>
      </c>
      <c r="M72">
        <v>230283.91800000001</v>
      </c>
      <c r="N72">
        <v>0</v>
      </c>
      <c r="O72">
        <v>0</v>
      </c>
      <c r="P72">
        <v>230283.91800000001</v>
      </c>
      <c r="Q72">
        <v>233577.71799999999</v>
      </c>
      <c r="R72">
        <v>0</v>
      </c>
      <c r="S72">
        <v>0</v>
      </c>
      <c r="T72">
        <v>233577.71799999999</v>
      </c>
      <c r="U72">
        <v>0</v>
      </c>
      <c r="V72">
        <v>-4500</v>
      </c>
      <c r="W72">
        <v>-375637.03600000002</v>
      </c>
      <c r="X72">
        <v>0</v>
      </c>
      <c r="Y72">
        <v>-4500</v>
      </c>
      <c r="Z72">
        <v>-372343.23599999998</v>
      </c>
      <c r="AA72">
        <v>0</v>
      </c>
      <c r="AB72">
        <v>-4500</v>
      </c>
      <c r="AC72">
        <v>-369049.43599999999</v>
      </c>
    </row>
    <row r="73" spans="1:29">
      <c r="A73">
        <v>70</v>
      </c>
      <c r="B73" t="s">
        <v>198</v>
      </c>
      <c r="C73" s="107" t="s">
        <v>196</v>
      </c>
      <c r="D73" t="s">
        <v>261</v>
      </c>
      <c r="E73" t="s">
        <v>319</v>
      </c>
      <c r="F73">
        <v>1932.4</v>
      </c>
      <c r="G73">
        <v>233577.71799999999</v>
      </c>
      <c r="H73">
        <v>0</v>
      </c>
      <c r="I73">
        <v>0</v>
      </c>
      <c r="J73">
        <v>233577.71799999999</v>
      </c>
      <c r="K73" s="7">
        <f t="shared" si="2"/>
        <v>233.577718</v>
      </c>
      <c r="L73">
        <f t="shared" si="3"/>
        <v>233577.71899999998</v>
      </c>
      <c r="M73">
        <v>234543.91800000001</v>
      </c>
      <c r="N73">
        <v>0</v>
      </c>
      <c r="O73">
        <v>0</v>
      </c>
      <c r="P73">
        <v>234543.91800000001</v>
      </c>
      <c r="Q73">
        <v>235510.11799999999</v>
      </c>
      <c r="R73">
        <v>0</v>
      </c>
      <c r="S73">
        <v>0</v>
      </c>
      <c r="T73">
        <v>235510.11799999999</v>
      </c>
      <c r="U73">
        <v>0</v>
      </c>
      <c r="V73">
        <v>-4500</v>
      </c>
      <c r="W73">
        <v>-369049.43599999999</v>
      </c>
      <c r="X73">
        <v>0</v>
      </c>
      <c r="Y73">
        <v>-4500</v>
      </c>
      <c r="Z73">
        <v>-368083.23599999998</v>
      </c>
      <c r="AA73">
        <v>0</v>
      </c>
      <c r="AB73">
        <v>-4500</v>
      </c>
      <c r="AC73">
        <v>-367117.03600000002</v>
      </c>
    </row>
    <row r="74" spans="1:29">
      <c r="A74">
        <v>71</v>
      </c>
      <c r="B74" t="s">
        <v>198</v>
      </c>
      <c r="C74" s="107" t="s">
        <v>196</v>
      </c>
      <c r="D74" t="s">
        <v>263</v>
      </c>
      <c r="E74" t="s">
        <v>320</v>
      </c>
      <c r="F74">
        <v>6587.6</v>
      </c>
      <c r="G74">
        <v>235510.11799999999</v>
      </c>
      <c r="H74">
        <v>0</v>
      </c>
      <c r="I74">
        <v>0</v>
      </c>
      <c r="J74">
        <v>235510.11799999999</v>
      </c>
      <c r="K74" s="7">
        <f t="shared" si="2"/>
        <v>235.51011799999998</v>
      </c>
      <c r="L74">
        <f t="shared" si="3"/>
        <v>235510.11899999998</v>
      </c>
      <c r="M74">
        <v>238803.91800000001</v>
      </c>
      <c r="N74">
        <v>0</v>
      </c>
      <c r="O74">
        <v>0</v>
      </c>
      <c r="P74">
        <v>238803.91800000001</v>
      </c>
      <c r="Q74">
        <v>242097.71799999999</v>
      </c>
      <c r="R74">
        <v>0</v>
      </c>
      <c r="S74">
        <v>0</v>
      </c>
      <c r="T74">
        <v>242097.71799999999</v>
      </c>
      <c r="U74">
        <v>0</v>
      </c>
      <c r="V74">
        <v>-4500</v>
      </c>
      <c r="W74">
        <v>-367117.03600000002</v>
      </c>
      <c r="X74">
        <v>0</v>
      </c>
      <c r="Y74">
        <v>-4500</v>
      </c>
      <c r="Z74">
        <v>-363823.23599999998</v>
      </c>
      <c r="AA74">
        <v>0</v>
      </c>
      <c r="AB74">
        <v>-4500</v>
      </c>
      <c r="AC74">
        <v>-360529.43599999999</v>
      </c>
    </row>
    <row r="75" spans="1:29">
      <c r="A75">
        <v>72</v>
      </c>
      <c r="B75" t="s">
        <v>198</v>
      </c>
      <c r="C75" s="107" t="s">
        <v>191</v>
      </c>
      <c r="D75" t="s">
        <v>261</v>
      </c>
      <c r="E75" t="s">
        <v>321</v>
      </c>
      <c r="F75">
        <v>1932.4</v>
      </c>
      <c r="G75">
        <v>242097.71799999999</v>
      </c>
      <c r="H75">
        <v>0</v>
      </c>
      <c r="I75">
        <v>0</v>
      </c>
      <c r="J75">
        <v>242097.71799999999</v>
      </c>
      <c r="K75" s="7">
        <f t="shared" si="2"/>
        <v>242.09771799999999</v>
      </c>
      <c r="L75">
        <f t="shared" si="3"/>
        <v>242097.71899999998</v>
      </c>
      <c r="M75">
        <v>243063.91800000001</v>
      </c>
      <c r="N75">
        <v>0</v>
      </c>
      <c r="O75">
        <v>0</v>
      </c>
      <c r="P75">
        <v>243063.91800000001</v>
      </c>
      <c r="Q75">
        <v>244030.11799999999</v>
      </c>
      <c r="R75">
        <v>0</v>
      </c>
      <c r="S75">
        <v>0</v>
      </c>
      <c r="T75">
        <v>244030.11799999999</v>
      </c>
      <c r="U75">
        <v>0</v>
      </c>
      <c r="V75">
        <v>-4500</v>
      </c>
      <c r="W75">
        <v>-360529.43599999999</v>
      </c>
      <c r="X75">
        <v>0</v>
      </c>
      <c r="Y75">
        <v>-4500</v>
      </c>
      <c r="Z75">
        <v>-359563.23599999998</v>
      </c>
      <c r="AA75">
        <v>0</v>
      </c>
      <c r="AB75">
        <v>-4500</v>
      </c>
      <c r="AC75">
        <v>-358597.03600000002</v>
      </c>
    </row>
    <row r="76" spans="1:29">
      <c r="A76">
        <v>73</v>
      </c>
      <c r="B76" t="s">
        <v>198</v>
      </c>
      <c r="C76" s="107" t="s">
        <v>191</v>
      </c>
      <c r="D76" t="s">
        <v>263</v>
      </c>
      <c r="E76" t="s">
        <v>322</v>
      </c>
      <c r="F76">
        <v>6587.6</v>
      </c>
      <c r="G76">
        <v>244030.11799999999</v>
      </c>
      <c r="H76">
        <v>0</v>
      </c>
      <c r="I76">
        <v>0</v>
      </c>
      <c r="J76">
        <v>244030.11799999999</v>
      </c>
      <c r="K76" s="7">
        <f t="shared" si="2"/>
        <v>244.03011799999999</v>
      </c>
      <c r="L76">
        <f t="shared" si="3"/>
        <v>244030.11899999998</v>
      </c>
      <c r="M76">
        <v>247323.91800000001</v>
      </c>
      <c r="N76">
        <v>0</v>
      </c>
      <c r="O76">
        <v>0</v>
      </c>
      <c r="P76">
        <v>247323.91800000001</v>
      </c>
      <c r="Q76">
        <v>250617.71799999999</v>
      </c>
      <c r="R76">
        <v>0</v>
      </c>
      <c r="S76">
        <v>0</v>
      </c>
      <c r="T76">
        <v>250617.71799999999</v>
      </c>
      <c r="U76">
        <v>0</v>
      </c>
      <c r="V76">
        <v>-4500</v>
      </c>
      <c r="W76">
        <v>-358597.03600000002</v>
      </c>
      <c r="X76">
        <v>0</v>
      </c>
      <c r="Y76">
        <v>-4500</v>
      </c>
      <c r="Z76">
        <v>-355303.23599999998</v>
      </c>
      <c r="AA76">
        <v>0</v>
      </c>
      <c r="AB76">
        <v>-4500</v>
      </c>
      <c r="AC76">
        <v>-352009.43599999999</v>
      </c>
    </row>
    <row r="77" spans="1:29">
      <c r="A77">
        <v>74</v>
      </c>
      <c r="B77" t="s">
        <v>198</v>
      </c>
      <c r="C77" s="107" t="s">
        <v>197</v>
      </c>
      <c r="D77" t="s">
        <v>261</v>
      </c>
      <c r="E77" t="s">
        <v>323</v>
      </c>
      <c r="F77">
        <v>1932.4</v>
      </c>
      <c r="G77">
        <v>250617.71799999999</v>
      </c>
      <c r="H77">
        <v>0</v>
      </c>
      <c r="I77">
        <v>0</v>
      </c>
      <c r="J77">
        <v>250617.71799999999</v>
      </c>
      <c r="K77" s="7">
        <f t="shared" si="2"/>
        <v>250.617718</v>
      </c>
      <c r="L77">
        <f t="shared" si="3"/>
        <v>250617.71899999998</v>
      </c>
      <c r="M77">
        <v>251583.91800000001</v>
      </c>
      <c r="N77">
        <v>0</v>
      </c>
      <c r="O77">
        <v>0</v>
      </c>
      <c r="P77">
        <v>251583.91800000001</v>
      </c>
      <c r="Q77">
        <v>252550.11799999999</v>
      </c>
      <c r="R77">
        <v>0</v>
      </c>
      <c r="S77">
        <v>0</v>
      </c>
      <c r="T77">
        <v>252550.11799999999</v>
      </c>
      <c r="U77">
        <v>0</v>
      </c>
      <c r="V77">
        <v>-4500</v>
      </c>
      <c r="W77">
        <v>-352009.43599999999</v>
      </c>
      <c r="X77">
        <v>0</v>
      </c>
      <c r="Y77">
        <v>-4500</v>
      </c>
      <c r="Z77">
        <v>-351043.23599999998</v>
      </c>
      <c r="AA77">
        <v>0</v>
      </c>
      <c r="AB77">
        <v>-4500</v>
      </c>
      <c r="AC77">
        <v>-350077.03600000002</v>
      </c>
    </row>
    <row r="78" spans="1:29">
      <c r="A78">
        <v>75</v>
      </c>
      <c r="B78" t="s">
        <v>198</v>
      </c>
      <c r="C78" s="107" t="s">
        <v>197</v>
      </c>
      <c r="D78" t="s">
        <v>263</v>
      </c>
      <c r="E78" t="s">
        <v>324</v>
      </c>
      <c r="F78">
        <v>6587.6</v>
      </c>
      <c r="G78">
        <v>252550.11799999999</v>
      </c>
      <c r="H78">
        <v>0</v>
      </c>
      <c r="I78">
        <v>0</v>
      </c>
      <c r="J78">
        <v>252550.11799999999</v>
      </c>
      <c r="K78" s="7">
        <f t="shared" si="2"/>
        <v>252.550118</v>
      </c>
      <c r="L78">
        <f t="shared" si="3"/>
        <v>252550.11899999998</v>
      </c>
      <c r="M78">
        <v>255843.91800000001</v>
      </c>
      <c r="N78">
        <v>0</v>
      </c>
      <c r="O78">
        <v>0</v>
      </c>
      <c r="P78">
        <v>255843.91800000001</v>
      </c>
      <c r="Q78">
        <v>259137.71799999999</v>
      </c>
      <c r="R78">
        <v>0</v>
      </c>
      <c r="S78">
        <v>0</v>
      </c>
      <c r="T78">
        <v>259137.71799999999</v>
      </c>
      <c r="U78">
        <v>0</v>
      </c>
      <c r="V78">
        <v>-4500</v>
      </c>
      <c r="W78">
        <v>-350077.03600000002</v>
      </c>
      <c r="X78">
        <v>0</v>
      </c>
      <c r="Y78">
        <v>-4500</v>
      </c>
      <c r="Z78">
        <v>-346783.23599999998</v>
      </c>
      <c r="AA78">
        <v>0</v>
      </c>
      <c r="AB78">
        <v>-4500</v>
      </c>
      <c r="AC78">
        <v>-343489.43599999999</v>
      </c>
    </row>
    <row r="79" spans="1:29">
      <c r="A79">
        <v>76</v>
      </c>
      <c r="B79" t="s">
        <v>198</v>
      </c>
      <c r="C79" s="107" t="s">
        <v>192</v>
      </c>
      <c r="D79" t="s">
        <v>261</v>
      </c>
      <c r="E79" t="s">
        <v>325</v>
      </c>
      <c r="F79">
        <v>1932.4</v>
      </c>
      <c r="G79">
        <v>259137.71799999999</v>
      </c>
      <c r="H79">
        <v>0</v>
      </c>
      <c r="I79">
        <v>0</v>
      </c>
      <c r="J79">
        <v>259137.71799999999</v>
      </c>
      <c r="K79" s="7">
        <f t="shared" si="2"/>
        <v>259.13771800000001</v>
      </c>
      <c r="L79">
        <f t="shared" si="3"/>
        <v>259137.71899999998</v>
      </c>
      <c r="M79">
        <v>260103.91800000001</v>
      </c>
      <c r="N79">
        <v>0</v>
      </c>
      <c r="O79">
        <v>0</v>
      </c>
      <c r="P79">
        <v>260103.91800000001</v>
      </c>
      <c r="Q79">
        <v>261070.11799999999</v>
      </c>
      <c r="R79">
        <v>0</v>
      </c>
      <c r="S79">
        <v>0</v>
      </c>
      <c r="T79">
        <v>261070.11799999999</v>
      </c>
      <c r="U79">
        <v>0</v>
      </c>
      <c r="V79">
        <v>-4500</v>
      </c>
      <c r="W79">
        <v>-343489.43599999999</v>
      </c>
      <c r="X79">
        <v>0</v>
      </c>
      <c r="Y79">
        <v>-4500</v>
      </c>
      <c r="Z79">
        <v>-342523.23599999998</v>
      </c>
      <c r="AA79">
        <v>0</v>
      </c>
      <c r="AB79">
        <v>-4500</v>
      </c>
      <c r="AC79">
        <v>-341557.03600000002</v>
      </c>
    </row>
    <row r="80" spans="1:29">
      <c r="A80">
        <v>77</v>
      </c>
      <c r="B80" t="s">
        <v>198</v>
      </c>
      <c r="C80" s="107" t="s">
        <v>192</v>
      </c>
      <c r="D80" t="s">
        <v>263</v>
      </c>
      <c r="E80" t="s">
        <v>326</v>
      </c>
      <c r="F80">
        <v>6587.6</v>
      </c>
      <c r="G80">
        <v>261070.11799999999</v>
      </c>
      <c r="H80">
        <v>0</v>
      </c>
      <c r="I80">
        <v>0</v>
      </c>
      <c r="J80">
        <v>261070.11799999999</v>
      </c>
      <c r="K80" s="7">
        <f t="shared" si="2"/>
        <v>261.07011799999998</v>
      </c>
      <c r="L80">
        <f t="shared" si="3"/>
        <v>261070.11899999998</v>
      </c>
      <c r="M80">
        <v>264363.91800000001</v>
      </c>
      <c r="N80">
        <v>0</v>
      </c>
      <c r="O80">
        <v>0</v>
      </c>
      <c r="P80">
        <v>264363.91800000001</v>
      </c>
      <c r="Q80">
        <v>267657.71799999999</v>
      </c>
      <c r="R80">
        <v>0</v>
      </c>
      <c r="S80">
        <v>0</v>
      </c>
      <c r="T80">
        <v>267657.71799999999</v>
      </c>
      <c r="U80">
        <v>0</v>
      </c>
      <c r="V80">
        <v>-4500</v>
      </c>
      <c r="W80">
        <v>-341557.03600000002</v>
      </c>
      <c r="X80">
        <v>0</v>
      </c>
      <c r="Y80">
        <v>-4500</v>
      </c>
      <c r="Z80">
        <v>-338263.23599999998</v>
      </c>
      <c r="AA80">
        <v>0</v>
      </c>
      <c r="AB80">
        <v>-4500</v>
      </c>
      <c r="AC80">
        <v>-334969.43599999999</v>
      </c>
    </row>
    <row r="81" spans="1:29">
      <c r="A81">
        <v>78</v>
      </c>
      <c r="B81" t="s">
        <v>198</v>
      </c>
      <c r="C81" s="107" t="s">
        <v>199</v>
      </c>
      <c r="D81" t="s">
        <v>261</v>
      </c>
      <c r="E81" t="s">
        <v>327</v>
      </c>
      <c r="F81">
        <v>1932.4</v>
      </c>
      <c r="G81">
        <v>267657.71799999999</v>
      </c>
      <c r="H81">
        <v>0</v>
      </c>
      <c r="I81">
        <v>0</v>
      </c>
      <c r="J81">
        <v>267657.71799999999</v>
      </c>
      <c r="K81" s="7">
        <f t="shared" si="2"/>
        <v>267.65771799999999</v>
      </c>
      <c r="L81">
        <f t="shared" si="3"/>
        <v>267657.71899999998</v>
      </c>
      <c r="M81">
        <v>268623.91800000001</v>
      </c>
      <c r="N81">
        <v>0</v>
      </c>
      <c r="O81">
        <v>0</v>
      </c>
      <c r="P81">
        <v>268623.91800000001</v>
      </c>
      <c r="Q81">
        <v>269590.11800000002</v>
      </c>
      <c r="R81">
        <v>0</v>
      </c>
      <c r="S81">
        <v>0</v>
      </c>
      <c r="T81">
        <v>269590.11800000002</v>
      </c>
      <c r="U81">
        <v>0</v>
      </c>
      <c r="V81">
        <v>-4500</v>
      </c>
      <c r="W81">
        <v>-334969.43599999999</v>
      </c>
      <c r="X81">
        <v>0</v>
      </c>
      <c r="Y81">
        <v>-4500</v>
      </c>
      <c r="Z81">
        <v>-334003.23599999998</v>
      </c>
      <c r="AA81">
        <v>0</v>
      </c>
      <c r="AB81">
        <v>-4500</v>
      </c>
      <c r="AC81">
        <v>-333037.03600000002</v>
      </c>
    </row>
    <row r="82" spans="1:29">
      <c r="A82">
        <v>79</v>
      </c>
      <c r="B82" t="s">
        <v>198</v>
      </c>
      <c r="C82" s="107" t="s">
        <v>199</v>
      </c>
      <c r="D82" t="s">
        <v>263</v>
      </c>
      <c r="E82" t="s">
        <v>328</v>
      </c>
      <c r="F82">
        <v>6587.6</v>
      </c>
      <c r="G82">
        <v>269590.11800000002</v>
      </c>
      <c r="H82">
        <v>0</v>
      </c>
      <c r="I82">
        <v>0</v>
      </c>
      <c r="J82">
        <v>269590.11800000002</v>
      </c>
      <c r="K82" s="7">
        <f t="shared" si="2"/>
        <v>269.59011800000002</v>
      </c>
      <c r="L82">
        <f t="shared" si="3"/>
        <v>269590.11900000001</v>
      </c>
      <c r="M82">
        <v>272883.91800000001</v>
      </c>
      <c r="N82">
        <v>0</v>
      </c>
      <c r="O82">
        <v>0</v>
      </c>
      <c r="P82">
        <v>272883.91800000001</v>
      </c>
      <c r="Q82">
        <v>276177.71799999999</v>
      </c>
      <c r="R82">
        <v>0</v>
      </c>
      <c r="S82">
        <v>0</v>
      </c>
      <c r="T82">
        <v>276177.71799999999</v>
      </c>
      <c r="U82">
        <v>0</v>
      </c>
      <c r="V82">
        <v>-4500</v>
      </c>
      <c r="W82">
        <v>-333037.03600000002</v>
      </c>
      <c r="X82">
        <v>0</v>
      </c>
      <c r="Y82">
        <v>-4500</v>
      </c>
      <c r="Z82">
        <v>-329743.23599999998</v>
      </c>
      <c r="AA82">
        <v>0</v>
      </c>
      <c r="AB82">
        <v>-4500</v>
      </c>
      <c r="AC82">
        <v>-326449.43599999999</v>
      </c>
    </row>
    <row r="83" spans="1:29">
      <c r="A83">
        <v>80</v>
      </c>
      <c r="B83" t="s">
        <v>198</v>
      </c>
      <c r="C83" s="107" t="s">
        <v>193</v>
      </c>
      <c r="D83" t="s">
        <v>261</v>
      </c>
      <c r="E83" t="s">
        <v>329</v>
      </c>
      <c r="F83">
        <v>1932.4</v>
      </c>
      <c r="G83">
        <v>276177.71799999999</v>
      </c>
      <c r="H83">
        <v>0</v>
      </c>
      <c r="I83">
        <v>0</v>
      </c>
      <c r="J83">
        <v>276177.71799999999</v>
      </c>
      <c r="K83" s="7">
        <f t="shared" si="2"/>
        <v>276.17771799999997</v>
      </c>
      <c r="L83">
        <f t="shared" si="3"/>
        <v>276177.71899999998</v>
      </c>
      <c r="M83">
        <v>277143.91800000001</v>
      </c>
      <c r="N83">
        <v>0</v>
      </c>
      <c r="O83">
        <v>0</v>
      </c>
      <c r="P83">
        <v>277143.91800000001</v>
      </c>
      <c r="Q83">
        <v>278110.11800000002</v>
      </c>
      <c r="R83">
        <v>0</v>
      </c>
      <c r="S83">
        <v>0</v>
      </c>
      <c r="T83">
        <v>278110.11800000002</v>
      </c>
      <c r="U83">
        <v>0</v>
      </c>
      <c r="V83">
        <v>-4500</v>
      </c>
      <c r="W83">
        <v>-326449.43599999999</v>
      </c>
      <c r="X83">
        <v>0</v>
      </c>
      <c r="Y83">
        <v>-4500</v>
      </c>
      <c r="Z83">
        <v>-325483.23599999998</v>
      </c>
      <c r="AA83">
        <v>0</v>
      </c>
      <c r="AB83">
        <v>-4500</v>
      </c>
      <c r="AC83">
        <v>-324517.03600000002</v>
      </c>
    </row>
    <row r="84" spans="1:29">
      <c r="A84">
        <v>81</v>
      </c>
      <c r="B84" t="s">
        <v>198</v>
      </c>
      <c r="C84" s="107" t="s">
        <v>193</v>
      </c>
      <c r="D84" t="s">
        <v>263</v>
      </c>
      <c r="E84" t="s">
        <v>330</v>
      </c>
      <c r="F84">
        <v>6587.6</v>
      </c>
      <c r="G84">
        <v>278110.11800000002</v>
      </c>
      <c r="H84">
        <v>0</v>
      </c>
      <c r="I84">
        <v>0</v>
      </c>
      <c r="J84">
        <v>278110.11800000002</v>
      </c>
      <c r="K84" s="7">
        <f t="shared" si="2"/>
        <v>278.110118</v>
      </c>
      <c r="L84">
        <f t="shared" si="3"/>
        <v>278110.11900000001</v>
      </c>
      <c r="M84">
        <v>281403.91800000001</v>
      </c>
      <c r="N84">
        <v>0</v>
      </c>
      <c r="O84">
        <v>0</v>
      </c>
      <c r="P84">
        <v>281403.91800000001</v>
      </c>
      <c r="Q84">
        <v>284697.71799999999</v>
      </c>
      <c r="R84">
        <v>0</v>
      </c>
      <c r="S84">
        <v>0</v>
      </c>
      <c r="T84">
        <v>284697.71799999999</v>
      </c>
      <c r="U84">
        <v>0</v>
      </c>
      <c r="V84">
        <v>-4500</v>
      </c>
      <c r="W84">
        <v>-324517.03600000002</v>
      </c>
      <c r="X84">
        <v>0</v>
      </c>
      <c r="Y84">
        <v>-4500</v>
      </c>
      <c r="Z84">
        <v>-321223.23599999998</v>
      </c>
      <c r="AA84">
        <v>0</v>
      </c>
      <c r="AB84">
        <v>-4500</v>
      </c>
      <c r="AC84">
        <v>-317929.43599999999</v>
      </c>
    </row>
    <row r="85" spans="1:29">
      <c r="A85">
        <v>82</v>
      </c>
      <c r="B85" t="s">
        <v>198</v>
      </c>
      <c r="C85" s="107" t="s">
        <v>194</v>
      </c>
      <c r="D85" t="s">
        <v>261</v>
      </c>
      <c r="E85" t="s">
        <v>331</v>
      </c>
      <c r="F85">
        <v>1932.4</v>
      </c>
      <c r="G85">
        <v>284697.71799999999</v>
      </c>
      <c r="H85">
        <v>0</v>
      </c>
      <c r="I85">
        <v>0</v>
      </c>
      <c r="J85">
        <v>284697.71799999999</v>
      </c>
      <c r="K85" s="7">
        <f t="shared" si="2"/>
        <v>284.69771800000001</v>
      </c>
      <c r="L85">
        <f t="shared" si="3"/>
        <v>284697.71899999998</v>
      </c>
      <c r="M85">
        <v>285663.91800000001</v>
      </c>
      <c r="N85">
        <v>0</v>
      </c>
      <c r="O85">
        <v>0</v>
      </c>
      <c r="P85">
        <v>285663.91800000001</v>
      </c>
      <c r="Q85">
        <v>286630.11800000002</v>
      </c>
      <c r="R85">
        <v>0</v>
      </c>
      <c r="S85">
        <v>0</v>
      </c>
      <c r="T85">
        <v>286630.11800000002</v>
      </c>
      <c r="U85">
        <v>0</v>
      </c>
      <c r="V85">
        <v>-4500</v>
      </c>
      <c r="W85">
        <v>-317929.43599999999</v>
      </c>
      <c r="X85">
        <v>0</v>
      </c>
      <c r="Y85">
        <v>-4500</v>
      </c>
      <c r="Z85">
        <v>-316963.23599999998</v>
      </c>
      <c r="AA85">
        <v>0</v>
      </c>
      <c r="AB85">
        <v>-4500</v>
      </c>
      <c r="AC85">
        <v>-315997.03600000002</v>
      </c>
    </row>
    <row r="86" spans="1:29">
      <c r="A86">
        <v>83</v>
      </c>
      <c r="B86" t="s">
        <v>198</v>
      </c>
      <c r="C86" s="107" t="s">
        <v>194</v>
      </c>
      <c r="D86" t="s">
        <v>263</v>
      </c>
      <c r="E86" t="s">
        <v>332</v>
      </c>
      <c r="F86">
        <v>6587.6</v>
      </c>
      <c r="G86">
        <v>286630.11800000002</v>
      </c>
      <c r="H86">
        <v>0</v>
      </c>
      <c r="I86">
        <v>0</v>
      </c>
      <c r="J86">
        <v>286630.11800000002</v>
      </c>
      <c r="K86" s="7">
        <f t="shared" si="2"/>
        <v>286.63011800000004</v>
      </c>
      <c r="L86">
        <f t="shared" si="3"/>
        <v>286630.11900000001</v>
      </c>
      <c r="M86">
        <v>289923.91800000001</v>
      </c>
      <c r="N86">
        <v>0</v>
      </c>
      <c r="O86">
        <v>0</v>
      </c>
      <c r="P86">
        <v>289923.91800000001</v>
      </c>
      <c r="Q86">
        <v>293217.71799999999</v>
      </c>
      <c r="R86">
        <v>0</v>
      </c>
      <c r="S86">
        <v>0</v>
      </c>
      <c r="T86">
        <v>293217.71799999999</v>
      </c>
      <c r="U86">
        <v>0</v>
      </c>
      <c r="V86">
        <v>-4500</v>
      </c>
      <c r="W86">
        <v>-315997.03600000002</v>
      </c>
      <c r="X86">
        <v>0</v>
      </c>
      <c r="Y86">
        <v>-4500</v>
      </c>
      <c r="Z86">
        <v>-312703.23599999998</v>
      </c>
      <c r="AA86">
        <v>0</v>
      </c>
      <c r="AB86">
        <v>-4500</v>
      </c>
      <c r="AC86">
        <v>-309409.43599999999</v>
      </c>
    </row>
    <row r="87" spans="1:29">
      <c r="A87">
        <v>84</v>
      </c>
      <c r="B87" t="s">
        <v>198</v>
      </c>
      <c r="C87" s="107" t="s">
        <v>200</v>
      </c>
      <c r="D87" t="s">
        <v>261</v>
      </c>
      <c r="E87" t="s">
        <v>333</v>
      </c>
      <c r="F87">
        <v>1932.4</v>
      </c>
      <c r="G87">
        <v>293217.71799999999</v>
      </c>
      <c r="H87">
        <v>0</v>
      </c>
      <c r="I87">
        <v>0</v>
      </c>
      <c r="J87">
        <v>293217.71799999999</v>
      </c>
      <c r="K87" s="7">
        <f t="shared" si="2"/>
        <v>293.21771799999999</v>
      </c>
      <c r="L87">
        <f t="shared" si="3"/>
        <v>293217.71899999998</v>
      </c>
      <c r="M87">
        <v>294183.91800000001</v>
      </c>
      <c r="N87">
        <v>0</v>
      </c>
      <c r="O87">
        <v>0</v>
      </c>
      <c r="P87">
        <v>294183.91800000001</v>
      </c>
      <c r="Q87">
        <v>295150.11800000002</v>
      </c>
      <c r="R87">
        <v>0</v>
      </c>
      <c r="S87">
        <v>0</v>
      </c>
      <c r="T87">
        <v>295150.11800000002</v>
      </c>
      <c r="U87">
        <v>0</v>
      </c>
      <c r="V87">
        <v>-4500</v>
      </c>
      <c r="W87">
        <v>-309409.43599999999</v>
      </c>
      <c r="X87">
        <v>0</v>
      </c>
      <c r="Y87">
        <v>-4500</v>
      </c>
      <c r="Z87">
        <v>-308443.23599999998</v>
      </c>
      <c r="AA87">
        <v>0</v>
      </c>
      <c r="AB87">
        <v>-4500</v>
      </c>
      <c r="AC87">
        <v>-307477.03600000002</v>
      </c>
    </row>
    <row r="88" spans="1:29">
      <c r="A88">
        <v>85</v>
      </c>
      <c r="B88" t="s">
        <v>198</v>
      </c>
      <c r="C88" s="107" t="s">
        <v>200</v>
      </c>
      <c r="D88" t="s">
        <v>263</v>
      </c>
      <c r="E88" t="s">
        <v>334</v>
      </c>
      <c r="F88">
        <v>6587.6</v>
      </c>
      <c r="G88">
        <v>295150.11800000002</v>
      </c>
      <c r="H88">
        <v>0</v>
      </c>
      <c r="I88">
        <v>0</v>
      </c>
      <c r="J88">
        <v>295150.11800000002</v>
      </c>
      <c r="K88" s="7">
        <f t="shared" si="2"/>
        <v>295.15011800000002</v>
      </c>
      <c r="L88">
        <f t="shared" si="3"/>
        <v>295150.11900000001</v>
      </c>
      <c r="M88">
        <v>298443.91800000001</v>
      </c>
      <c r="N88">
        <v>0</v>
      </c>
      <c r="O88">
        <v>0</v>
      </c>
      <c r="P88">
        <v>298443.91800000001</v>
      </c>
      <c r="Q88">
        <v>301737.71799999999</v>
      </c>
      <c r="R88">
        <v>0</v>
      </c>
      <c r="S88">
        <v>0</v>
      </c>
      <c r="T88">
        <v>301737.71799999999</v>
      </c>
      <c r="U88">
        <v>0</v>
      </c>
      <c r="V88">
        <v>-4500</v>
      </c>
      <c r="W88">
        <v>-307477.03600000002</v>
      </c>
      <c r="X88">
        <v>0</v>
      </c>
      <c r="Y88">
        <v>-4500</v>
      </c>
      <c r="Z88">
        <v>-304183.23599999998</v>
      </c>
      <c r="AA88">
        <v>0</v>
      </c>
      <c r="AB88">
        <v>-4500</v>
      </c>
      <c r="AC88">
        <v>-300889.43599999999</v>
      </c>
    </row>
    <row r="89" spans="1:29">
      <c r="A89">
        <v>86</v>
      </c>
      <c r="B89" t="s">
        <v>198</v>
      </c>
      <c r="C89" s="107" t="s">
        <v>201</v>
      </c>
      <c r="D89" t="s">
        <v>261</v>
      </c>
      <c r="E89" t="s">
        <v>335</v>
      </c>
      <c r="F89">
        <v>1932.4</v>
      </c>
      <c r="G89">
        <v>301737.71799999999</v>
      </c>
      <c r="H89">
        <v>0</v>
      </c>
      <c r="I89">
        <v>0</v>
      </c>
      <c r="J89">
        <v>301737.71799999999</v>
      </c>
      <c r="K89" s="7">
        <f t="shared" si="2"/>
        <v>301.73771799999997</v>
      </c>
      <c r="L89">
        <f t="shared" si="3"/>
        <v>301737.71899999998</v>
      </c>
      <c r="M89">
        <v>302703.91800000001</v>
      </c>
      <c r="N89">
        <v>0</v>
      </c>
      <c r="O89">
        <v>0</v>
      </c>
      <c r="P89">
        <v>302703.91800000001</v>
      </c>
      <c r="Q89">
        <v>303670.11800000002</v>
      </c>
      <c r="R89">
        <v>0</v>
      </c>
      <c r="S89">
        <v>0</v>
      </c>
      <c r="T89">
        <v>303670.11800000002</v>
      </c>
      <c r="U89">
        <v>0</v>
      </c>
      <c r="V89">
        <v>-4500</v>
      </c>
      <c r="W89">
        <v>-300889.43599999999</v>
      </c>
      <c r="X89">
        <v>0</v>
      </c>
      <c r="Y89">
        <v>-4500</v>
      </c>
      <c r="Z89">
        <v>-299923.23599999998</v>
      </c>
      <c r="AA89">
        <v>0</v>
      </c>
      <c r="AB89">
        <v>-4500</v>
      </c>
      <c r="AC89">
        <v>-298957.03600000002</v>
      </c>
    </row>
    <row r="90" spans="1:29">
      <c r="A90">
        <v>87</v>
      </c>
      <c r="B90" t="s">
        <v>198</v>
      </c>
      <c r="C90" s="107" t="s">
        <v>201</v>
      </c>
      <c r="D90" t="s">
        <v>263</v>
      </c>
      <c r="E90" t="s">
        <v>336</v>
      </c>
      <c r="F90">
        <v>6587.6</v>
      </c>
      <c r="G90">
        <v>303670.11800000002</v>
      </c>
      <c r="H90">
        <v>0</v>
      </c>
      <c r="I90">
        <v>0</v>
      </c>
      <c r="J90">
        <v>303670.11800000002</v>
      </c>
      <c r="K90" s="7">
        <f t="shared" si="2"/>
        <v>303.670118</v>
      </c>
      <c r="L90">
        <f t="shared" si="3"/>
        <v>303670.11900000001</v>
      </c>
      <c r="M90">
        <v>306963.91800000001</v>
      </c>
      <c r="N90">
        <v>0</v>
      </c>
      <c r="O90">
        <v>0</v>
      </c>
      <c r="P90">
        <v>306963.91800000001</v>
      </c>
      <c r="Q90">
        <v>310257.71799999999</v>
      </c>
      <c r="R90">
        <v>0</v>
      </c>
      <c r="S90">
        <v>0</v>
      </c>
      <c r="T90">
        <v>310257.71799999999</v>
      </c>
      <c r="U90">
        <v>0</v>
      </c>
      <c r="V90">
        <v>-4500</v>
      </c>
      <c r="W90">
        <v>-298957.03600000002</v>
      </c>
      <c r="X90">
        <v>0</v>
      </c>
      <c r="Y90">
        <v>-4500</v>
      </c>
      <c r="Z90">
        <v>-295663.23599999998</v>
      </c>
      <c r="AA90">
        <v>0</v>
      </c>
      <c r="AB90">
        <v>-4500</v>
      </c>
      <c r="AC90">
        <v>-292369.43599999999</v>
      </c>
    </row>
    <row r="91" spans="1:29">
      <c r="A91">
        <v>88</v>
      </c>
      <c r="B91" t="s">
        <v>198</v>
      </c>
      <c r="C91" s="107" t="s">
        <v>202</v>
      </c>
      <c r="D91" t="s">
        <v>261</v>
      </c>
      <c r="E91" t="s">
        <v>337</v>
      </c>
      <c r="F91">
        <v>1932.4</v>
      </c>
      <c r="G91">
        <v>310257.71799999999</v>
      </c>
      <c r="H91">
        <v>0</v>
      </c>
      <c r="I91">
        <v>0</v>
      </c>
      <c r="J91">
        <v>310257.71799999999</v>
      </c>
      <c r="K91" s="7">
        <f t="shared" si="2"/>
        <v>310.25771800000001</v>
      </c>
      <c r="L91">
        <f t="shared" si="3"/>
        <v>310257.71899999998</v>
      </c>
      <c r="M91">
        <v>311223.91800000001</v>
      </c>
      <c r="N91">
        <v>0</v>
      </c>
      <c r="O91">
        <v>0</v>
      </c>
      <c r="P91">
        <v>311223.91800000001</v>
      </c>
      <c r="Q91">
        <v>312190.11800000002</v>
      </c>
      <c r="R91">
        <v>0</v>
      </c>
      <c r="S91">
        <v>0</v>
      </c>
      <c r="T91">
        <v>312190.11800000002</v>
      </c>
      <c r="U91">
        <v>0</v>
      </c>
      <c r="V91">
        <v>-4500</v>
      </c>
      <c r="W91">
        <v>-292369.43599999999</v>
      </c>
      <c r="X91">
        <v>0</v>
      </c>
      <c r="Y91">
        <v>-4500</v>
      </c>
      <c r="Z91">
        <v>-291403.23599999998</v>
      </c>
      <c r="AA91">
        <v>0</v>
      </c>
      <c r="AB91">
        <v>-4500</v>
      </c>
      <c r="AC91">
        <v>-290437.03600000002</v>
      </c>
    </row>
    <row r="92" spans="1:29">
      <c r="A92">
        <v>89</v>
      </c>
      <c r="B92" t="s">
        <v>198</v>
      </c>
      <c r="C92" s="107" t="s">
        <v>202</v>
      </c>
      <c r="D92" t="s">
        <v>263</v>
      </c>
      <c r="E92" t="s">
        <v>338</v>
      </c>
      <c r="F92">
        <v>6587.6</v>
      </c>
      <c r="G92">
        <v>312190.11800000002</v>
      </c>
      <c r="H92">
        <v>0</v>
      </c>
      <c r="I92">
        <v>0</v>
      </c>
      <c r="J92">
        <v>312190.11800000002</v>
      </c>
      <c r="K92" s="7">
        <f t="shared" si="2"/>
        <v>312.19011800000004</v>
      </c>
      <c r="L92">
        <f t="shared" si="3"/>
        <v>312190.11900000001</v>
      </c>
      <c r="M92">
        <v>315483.91800000001</v>
      </c>
      <c r="N92">
        <v>0</v>
      </c>
      <c r="O92">
        <v>0</v>
      </c>
      <c r="P92">
        <v>315483.91800000001</v>
      </c>
      <c r="Q92">
        <v>318777.71799999999</v>
      </c>
      <c r="R92">
        <v>0</v>
      </c>
      <c r="S92">
        <v>0</v>
      </c>
      <c r="T92">
        <v>318777.71799999999</v>
      </c>
      <c r="U92">
        <v>0</v>
      </c>
      <c r="V92">
        <v>-4500</v>
      </c>
      <c r="W92">
        <v>-290437.03600000002</v>
      </c>
      <c r="X92">
        <v>0</v>
      </c>
      <c r="Y92">
        <v>-4500</v>
      </c>
      <c r="Z92">
        <v>-287143.23599999998</v>
      </c>
      <c r="AA92">
        <v>0</v>
      </c>
      <c r="AB92">
        <v>-4500</v>
      </c>
      <c r="AC92">
        <v>-283849.43599999999</v>
      </c>
    </row>
    <row r="93" spans="1:29">
      <c r="A93">
        <v>90</v>
      </c>
      <c r="B93" t="s">
        <v>198</v>
      </c>
      <c r="C93" s="107" t="s">
        <v>203</v>
      </c>
      <c r="D93" t="s">
        <v>261</v>
      </c>
      <c r="E93" t="s">
        <v>339</v>
      </c>
      <c r="F93">
        <v>1932.4</v>
      </c>
      <c r="G93">
        <v>318777.71799999999</v>
      </c>
      <c r="H93">
        <v>0</v>
      </c>
      <c r="I93">
        <v>0</v>
      </c>
      <c r="J93">
        <v>318777.71799999999</v>
      </c>
      <c r="K93" s="7">
        <f t="shared" si="2"/>
        <v>318.77771799999999</v>
      </c>
      <c r="L93">
        <f t="shared" si="3"/>
        <v>318777.71899999998</v>
      </c>
      <c r="M93">
        <v>319743.91800000001</v>
      </c>
      <c r="N93">
        <v>0</v>
      </c>
      <c r="O93">
        <v>0</v>
      </c>
      <c r="P93">
        <v>319743.91800000001</v>
      </c>
      <c r="Q93">
        <v>320710.11800000002</v>
      </c>
      <c r="R93">
        <v>0</v>
      </c>
      <c r="S93">
        <v>0</v>
      </c>
      <c r="T93">
        <v>320710.11800000002</v>
      </c>
      <c r="U93">
        <v>0</v>
      </c>
      <c r="V93">
        <v>-4500</v>
      </c>
      <c r="W93">
        <v>-283849.43599999999</v>
      </c>
      <c r="X93">
        <v>0</v>
      </c>
      <c r="Y93">
        <v>-4500</v>
      </c>
      <c r="Z93">
        <v>-282883.23599999998</v>
      </c>
      <c r="AA93">
        <v>0</v>
      </c>
      <c r="AB93">
        <v>-4500</v>
      </c>
      <c r="AC93">
        <v>-281917.03600000002</v>
      </c>
    </row>
    <row r="94" spans="1:29">
      <c r="A94">
        <v>91</v>
      </c>
      <c r="B94" t="s">
        <v>198</v>
      </c>
      <c r="C94" s="107" t="s">
        <v>203</v>
      </c>
      <c r="D94" t="s">
        <v>263</v>
      </c>
      <c r="E94" t="s">
        <v>340</v>
      </c>
      <c r="F94">
        <v>6587.6</v>
      </c>
      <c r="G94">
        <v>320710.11800000002</v>
      </c>
      <c r="H94">
        <v>0</v>
      </c>
      <c r="I94">
        <v>0</v>
      </c>
      <c r="J94">
        <v>320710.11800000002</v>
      </c>
      <c r="K94" s="7">
        <f t="shared" si="2"/>
        <v>320.71011800000002</v>
      </c>
      <c r="L94">
        <f t="shared" si="3"/>
        <v>320710.11900000001</v>
      </c>
      <c r="M94">
        <v>324003.91800000001</v>
      </c>
      <c r="N94">
        <v>0</v>
      </c>
      <c r="O94">
        <v>0</v>
      </c>
      <c r="P94">
        <v>324003.91800000001</v>
      </c>
      <c r="Q94">
        <v>327297.71799999999</v>
      </c>
      <c r="R94">
        <v>0</v>
      </c>
      <c r="S94">
        <v>0</v>
      </c>
      <c r="T94">
        <v>327297.71799999999</v>
      </c>
      <c r="U94">
        <v>0</v>
      </c>
      <c r="V94">
        <v>-4500</v>
      </c>
      <c r="W94">
        <v>-281917.03600000002</v>
      </c>
      <c r="X94">
        <v>0</v>
      </c>
      <c r="Y94">
        <v>-4500</v>
      </c>
      <c r="Z94">
        <v>-278623.23599999998</v>
      </c>
      <c r="AA94">
        <v>0</v>
      </c>
      <c r="AB94">
        <v>-4500</v>
      </c>
      <c r="AC94">
        <v>-275329.43599999999</v>
      </c>
    </row>
    <row r="95" spans="1:29">
      <c r="A95">
        <v>92</v>
      </c>
      <c r="B95" t="s">
        <v>198</v>
      </c>
      <c r="C95" s="107" t="s">
        <v>204</v>
      </c>
      <c r="D95" t="s">
        <v>261</v>
      </c>
      <c r="E95" t="s">
        <v>341</v>
      </c>
      <c r="F95">
        <v>1932.4</v>
      </c>
      <c r="G95">
        <v>327297.71799999999</v>
      </c>
      <c r="H95">
        <v>0</v>
      </c>
      <c r="I95">
        <v>0</v>
      </c>
      <c r="J95">
        <v>327297.71799999999</v>
      </c>
      <c r="K95" s="7">
        <f t="shared" si="2"/>
        <v>327.29771799999997</v>
      </c>
      <c r="L95">
        <f t="shared" si="3"/>
        <v>327297.71899999998</v>
      </c>
      <c r="M95">
        <v>328263.91800000001</v>
      </c>
      <c r="N95">
        <v>0</v>
      </c>
      <c r="O95">
        <v>0</v>
      </c>
      <c r="P95">
        <v>328263.91800000001</v>
      </c>
      <c r="Q95">
        <v>329230.11800000002</v>
      </c>
      <c r="R95">
        <v>0</v>
      </c>
      <c r="S95">
        <v>0</v>
      </c>
      <c r="T95">
        <v>329230.11800000002</v>
      </c>
      <c r="U95">
        <v>0</v>
      </c>
      <c r="V95">
        <v>-4500</v>
      </c>
      <c r="W95">
        <v>-275329.43599999999</v>
      </c>
      <c r="X95">
        <v>0</v>
      </c>
      <c r="Y95">
        <v>-4500</v>
      </c>
      <c r="Z95">
        <v>-274363.23599999998</v>
      </c>
      <c r="AA95">
        <v>0</v>
      </c>
      <c r="AB95">
        <v>-4500</v>
      </c>
      <c r="AC95">
        <v>-273397.03600000002</v>
      </c>
    </row>
    <row r="96" spans="1:29">
      <c r="A96">
        <v>93</v>
      </c>
      <c r="B96" t="s">
        <v>198</v>
      </c>
      <c r="C96" s="107" t="s">
        <v>204</v>
      </c>
      <c r="D96" t="s">
        <v>263</v>
      </c>
      <c r="E96" t="s">
        <v>342</v>
      </c>
      <c r="F96">
        <v>6587.6</v>
      </c>
      <c r="G96">
        <v>329230.11800000002</v>
      </c>
      <c r="H96">
        <v>0</v>
      </c>
      <c r="I96">
        <v>0</v>
      </c>
      <c r="J96">
        <v>329230.11800000002</v>
      </c>
      <c r="K96" s="7">
        <f t="shared" si="2"/>
        <v>329.230118</v>
      </c>
      <c r="L96">
        <f t="shared" si="3"/>
        <v>329230.11900000001</v>
      </c>
      <c r="M96">
        <v>332523.91800000001</v>
      </c>
      <c r="N96">
        <v>0</v>
      </c>
      <c r="O96">
        <v>0</v>
      </c>
      <c r="P96">
        <v>332523.91800000001</v>
      </c>
      <c r="Q96">
        <v>335817.71799999999</v>
      </c>
      <c r="R96">
        <v>0</v>
      </c>
      <c r="S96">
        <v>0</v>
      </c>
      <c r="T96">
        <v>335817.71799999999</v>
      </c>
      <c r="U96">
        <v>0</v>
      </c>
      <c r="V96">
        <v>-4500</v>
      </c>
      <c r="W96">
        <v>-273397.03600000002</v>
      </c>
      <c r="X96">
        <v>0</v>
      </c>
      <c r="Y96">
        <v>-4500</v>
      </c>
      <c r="Z96">
        <v>-270103.23599999998</v>
      </c>
      <c r="AA96">
        <v>0</v>
      </c>
      <c r="AB96">
        <v>-4500</v>
      </c>
      <c r="AC96">
        <v>-266809.43599999999</v>
      </c>
    </row>
    <row r="97" spans="1:29">
      <c r="A97">
        <v>94</v>
      </c>
      <c r="B97" t="s">
        <v>198</v>
      </c>
      <c r="C97" s="107" t="s">
        <v>205</v>
      </c>
      <c r="D97" t="s">
        <v>261</v>
      </c>
      <c r="E97" t="s">
        <v>343</v>
      </c>
      <c r="F97">
        <v>1932.4</v>
      </c>
      <c r="G97">
        <v>335817.71799999999</v>
      </c>
      <c r="H97">
        <v>0</v>
      </c>
      <c r="I97">
        <v>0</v>
      </c>
      <c r="J97">
        <v>335817.71799999999</v>
      </c>
      <c r="K97" s="7">
        <f t="shared" si="2"/>
        <v>335.81771800000001</v>
      </c>
      <c r="L97">
        <f t="shared" si="3"/>
        <v>335817.71899999998</v>
      </c>
      <c r="M97">
        <v>336783.91800000001</v>
      </c>
      <c r="N97">
        <v>0</v>
      </c>
      <c r="O97">
        <v>0</v>
      </c>
      <c r="P97">
        <v>336783.91800000001</v>
      </c>
      <c r="Q97">
        <v>337750.11800000002</v>
      </c>
      <c r="R97">
        <v>0</v>
      </c>
      <c r="S97">
        <v>0</v>
      </c>
      <c r="T97">
        <v>337750.11800000002</v>
      </c>
      <c r="U97">
        <v>0</v>
      </c>
      <c r="V97">
        <v>-4500</v>
      </c>
      <c r="W97">
        <v>-266809.43599999999</v>
      </c>
      <c r="X97">
        <v>0</v>
      </c>
      <c r="Y97">
        <v>-4500</v>
      </c>
      <c r="Z97">
        <v>-265843.23599999998</v>
      </c>
      <c r="AA97">
        <v>0</v>
      </c>
      <c r="AB97">
        <v>-4500</v>
      </c>
      <c r="AC97">
        <v>-264877.03600000002</v>
      </c>
    </row>
    <row r="98" spans="1:29">
      <c r="A98">
        <v>95</v>
      </c>
      <c r="B98" t="s">
        <v>198</v>
      </c>
      <c r="C98" s="107" t="s">
        <v>205</v>
      </c>
      <c r="D98" t="s">
        <v>263</v>
      </c>
      <c r="E98" t="s">
        <v>344</v>
      </c>
      <c r="F98">
        <v>6587.6</v>
      </c>
      <c r="G98">
        <v>337750.11800000002</v>
      </c>
      <c r="H98">
        <v>0</v>
      </c>
      <c r="I98">
        <v>0</v>
      </c>
      <c r="J98">
        <v>337750.11800000002</v>
      </c>
      <c r="K98" s="7">
        <f t="shared" si="2"/>
        <v>337.75011800000004</v>
      </c>
      <c r="L98">
        <f t="shared" si="3"/>
        <v>337750.11900000001</v>
      </c>
      <c r="M98">
        <v>341043.91800000001</v>
      </c>
      <c r="N98">
        <v>0</v>
      </c>
      <c r="O98">
        <v>0</v>
      </c>
      <c r="P98">
        <v>341043.91800000001</v>
      </c>
      <c r="Q98">
        <v>344337.71799999999</v>
      </c>
      <c r="R98">
        <v>0</v>
      </c>
      <c r="S98">
        <v>0</v>
      </c>
      <c r="T98">
        <v>344337.71799999999</v>
      </c>
      <c r="U98">
        <v>0</v>
      </c>
      <c r="V98">
        <v>-4500</v>
      </c>
      <c r="W98">
        <v>-264877.03600000002</v>
      </c>
      <c r="X98">
        <v>0</v>
      </c>
      <c r="Y98">
        <v>-4500</v>
      </c>
      <c r="Z98">
        <v>-261583.236</v>
      </c>
      <c r="AA98">
        <v>0</v>
      </c>
      <c r="AB98">
        <v>-4500</v>
      </c>
      <c r="AC98">
        <v>-258289.43599999999</v>
      </c>
    </row>
    <row r="99" spans="1:29">
      <c r="A99">
        <v>96</v>
      </c>
      <c r="B99" t="s">
        <v>198</v>
      </c>
      <c r="C99" s="107" t="s">
        <v>206</v>
      </c>
      <c r="D99" t="s">
        <v>261</v>
      </c>
      <c r="E99" t="s">
        <v>345</v>
      </c>
      <c r="F99">
        <v>1932.4</v>
      </c>
      <c r="G99">
        <v>344337.71799999999</v>
      </c>
      <c r="H99">
        <v>0</v>
      </c>
      <c r="I99">
        <v>0</v>
      </c>
      <c r="J99">
        <v>344337.71799999999</v>
      </c>
      <c r="K99" s="7">
        <f t="shared" si="2"/>
        <v>344.337718</v>
      </c>
      <c r="L99">
        <f t="shared" si="3"/>
        <v>344337.71899999998</v>
      </c>
      <c r="M99">
        <v>345303.91800000001</v>
      </c>
      <c r="N99">
        <v>0</v>
      </c>
      <c r="O99">
        <v>0</v>
      </c>
      <c r="P99">
        <v>345303.91800000001</v>
      </c>
      <c r="Q99">
        <v>346270.11800000002</v>
      </c>
      <c r="R99">
        <v>0</v>
      </c>
      <c r="S99">
        <v>0</v>
      </c>
      <c r="T99">
        <v>346270.11800000002</v>
      </c>
      <c r="U99">
        <v>0</v>
      </c>
      <c r="V99">
        <v>-4500</v>
      </c>
      <c r="W99">
        <v>-258289.43599999999</v>
      </c>
      <c r="X99">
        <v>0</v>
      </c>
      <c r="Y99">
        <v>-4500</v>
      </c>
      <c r="Z99">
        <v>-257323.236</v>
      </c>
      <c r="AA99">
        <v>0</v>
      </c>
      <c r="AB99">
        <v>-4500</v>
      </c>
      <c r="AC99">
        <v>-256357.03599999999</v>
      </c>
    </row>
    <row r="100" spans="1:29">
      <c r="A100">
        <v>97</v>
      </c>
      <c r="B100" t="s">
        <v>198</v>
      </c>
      <c r="C100" s="107" t="s">
        <v>206</v>
      </c>
      <c r="D100" t="s">
        <v>263</v>
      </c>
      <c r="E100" t="s">
        <v>346</v>
      </c>
      <c r="F100">
        <v>6587.6</v>
      </c>
      <c r="G100">
        <v>346270.11800000002</v>
      </c>
      <c r="H100">
        <v>0</v>
      </c>
      <c r="I100">
        <v>0</v>
      </c>
      <c r="J100">
        <v>346270.11800000002</v>
      </c>
      <c r="K100" s="7">
        <f t="shared" si="2"/>
        <v>346.27011800000002</v>
      </c>
      <c r="L100">
        <f t="shared" si="3"/>
        <v>346270.11900000001</v>
      </c>
      <c r="M100">
        <v>349563.91800000001</v>
      </c>
      <c r="N100">
        <v>0</v>
      </c>
      <c r="O100">
        <v>0</v>
      </c>
      <c r="P100">
        <v>349563.91800000001</v>
      </c>
      <c r="Q100">
        <v>352857.71799999999</v>
      </c>
      <c r="R100">
        <v>0</v>
      </c>
      <c r="S100">
        <v>0</v>
      </c>
      <c r="T100">
        <v>352857.71799999999</v>
      </c>
      <c r="U100">
        <v>0</v>
      </c>
      <c r="V100">
        <v>-4500</v>
      </c>
      <c r="W100">
        <v>-256357.03599999999</v>
      </c>
      <c r="X100">
        <v>0</v>
      </c>
      <c r="Y100">
        <v>-4500</v>
      </c>
      <c r="Z100">
        <v>-253063.236</v>
      </c>
      <c r="AA100">
        <v>0</v>
      </c>
      <c r="AB100">
        <v>-4500</v>
      </c>
      <c r="AC100">
        <v>-249769.43599999999</v>
      </c>
    </row>
    <row r="101" spans="1:29">
      <c r="A101">
        <v>98</v>
      </c>
      <c r="B101" t="s">
        <v>198</v>
      </c>
      <c r="C101" s="107" t="s">
        <v>207</v>
      </c>
      <c r="D101" t="s">
        <v>261</v>
      </c>
      <c r="E101" t="s">
        <v>347</v>
      </c>
      <c r="F101">
        <v>1932.4</v>
      </c>
      <c r="G101">
        <v>352857.71799999999</v>
      </c>
      <c r="H101">
        <v>0</v>
      </c>
      <c r="I101">
        <v>0</v>
      </c>
      <c r="J101">
        <v>352857.71799999999</v>
      </c>
      <c r="K101" s="7">
        <f t="shared" si="2"/>
        <v>352.85771799999998</v>
      </c>
      <c r="L101">
        <f t="shared" si="3"/>
        <v>352857.71899999998</v>
      </c>
      <c r="M101">
        <v>353823.91800000001</v>
      </c>
      <c r="N101">
        <v>0</v>
      </c>
      <c r="O101">
        <v>0</v>
      </c>
      <c r="P101">
        <v>353823.91800000001</v>
      </c>
      <c r="Q101">
        <v>354790.11800000002</v>
      </c>
      <c r="R101">
        <v>0</v>
      </c>
      <c r="S101">
        <v>0</v>
      </c>
      <c r="T101">
        <v>354790.11800000002</v>
      </c>
      <c r="U101">
        <v>0</v>
      </c>
      <c r="V101">
        <v>-4500</v>
      </c>
      <c r="W101">
        <v>-249769.43599999999</v>
      </c>
      <c r="X101">
        <v>0</v>
      </c>
      <c r="Y101">
        <v>-4500</v>
      </c>
      <c r="Z101">
        <v>-248803.236</v>
      </c>
      <c r="AA101">
        <v>0</v>
      </c>
      <c r="AB101">
        <v>-4500</v>
      </c>
      <c r="AC101">
        <v>-247837.03599999999</v>
      </c>
    </row>
    <row r="102" spans="1:29">
      <c r="A102">
        <v>99</v>
      </c>
      <c r="B102" t="s">
        <v>198</v>
      </c>
      <c r="C102" s="107" t="s">
        <v>207</v>
      </c>
      <c r="D102" t="s">
        <v>263</v>
      </c>
      <c r="E102" t="s">
        <v>348</v>
      </c>
      <c r="F102">
        <v>6587.6</v>
      </c>
      <c r="G102">
        <v>354790.11800000002</v>
      </c>
      <c r="H102">
        <v>0</v>
      </c>
      <c r="I102">
        <v>0</v>
      </c>
      <c r="J102">
        <v>354790.11800000002</v>
      </c>
      <c r="K102" s="7">
        <f t="shared" si="2"/>
        <v>354.79011800000001</v>
      </c>
      <c r="L102">
        <f t="shared" si="3"/>
        <v>354790.11900000001</v>
      </c>
      <c r="M102">
        <v>358083.91800000001</v>
      </c>
      <c r="N102">
        <v>0</v>
      </c>
      <c r="O102">
        <v>0</v>
      </c>
      <c r="P102">
        <v>358083.91800000001</v>
      </c>
      <c r="Q102">
        <v>361377.71799999999</v>
      </c>
      <c r="R102">
        <v>0</v>
      </c>
      <c r="S102">
        <v>0</v>
      </c>
      <c r="T102">
        <v>361377.71799999999</v>
      </c>
      <c r="U102">
        <v>0</v>
      </c>
      <c r="V102">
        <v>-4500</v>
      </c>
      <c r="W102">
        <v>-247837.03599999999</v>
      </c>
      <c r="X102">
        <v>0</v>
      </c>
      <c r="Y102">
        <v>-4500</v>
      </c>
      <c r="Z102">
        <v>-244543.236</v>
      </c>
      <c r="AA102">
        <v>0</v>
      </c>
      <c r="AB102">
        <v>-4500</v>
      </c>
      <c r="AC102">
        <v>-241249.43599999999</v>
      </c>
    </row>
    <row r="103" spans="1:29">
      <c r="A103">
        <v>100</v>
      </c>
      <c r="B103" t="s">
        <v>209</v>
      </c>
      <c r="C103" s="107" t="s">
        <v>183</v>
      </c>
      <c r="D103" t="s">
        <v>261</v>
      </c>
      <c r="E103" t="s">
        <v>349</v>
      </c>
      <c r="F103">
        <v>1932.4</v>
      </c>
      <c r="G103">
        <v>361377.71799999999</v>
      </c>
      <c r="H103">
        <v>0</v>
      </c>
      <c r="I103">
        <v>0</v>
      </c>
      <c r="J103">
        <v>361377.71799999999</v>
      </c>
      <c r="K103" s="7">
        <f t="shared" si="2"/>
        <v>361.37771800000002</v>
      </c>
      <c r="L103">
        <f t="shared" si="3"/>
        <v>361377.71899999998</v>
      </c>
      <c r="M103">
        <v>362343.91800000001</v>
      </c>
      <c r="N103">
        <v>0</v>
      </c>
      <c r="O103">
        <v>0</v>
      </c>
      <c r="P103">
        <v>362343.91800000001</v>
      </c>
      <c r="Q103">
        <v>363310.11800000002</v>
      </c>
      <c r="R103">
        <v>0</v>
      </c>
      <c r="S103">
        <v>0</v>
      </c>
      <c r="T103">
        <v>363310.11800000002</v>
      </c>
      <c r="U103">
        <v>0</v>
      </c>
      <c r="V103">
        <v>-4500</v>
      </c>
      <c r="W103">
        <v>-241249.43599999999</v>
      </c>
      <c r="X103">
        <v>0</v>
      </c>
      <c r="Y103">
        <v>-4500</v>
      </c>
      <c r="Z103">
        <v>-240283.236</v>
      </c>
      <c r="AA103">
        <v>0</v>
      </c>
      <c r="AB103">
        <v>-4500</v>
      </c>
      <c r="AC103">
        <v>-239317.03599999999</v>
      </c>
    </row>
    <row r="104" spans="1:29">
      <c r="A104">
        <v>101</v>
      </c>
      <c r="B104" t="s">
        <v>209</v>
      </c>
      <c r="C104" s="107" t="s">
        <v>183</v>
      </c>
      <c r="D104" t="s">
        <v>350</v>
      </c>
      <c r="E104" t="s">
        <v>351</v>
      </c>
      <c r="F104">
        <v>6587.6</v>
      </c>
      <c r="G104">
        <v>363310.11800000002</v>
      </c>
      <c r="H104">
        <v>0</v>
      </c>
      <c r="I104">
        <v>0</v>
      </c>
      <c r="J104">
        <v>363310.11800000002</v>
      </c>
      <c r="K104" s="7">
        <f t="shared" si="2"/>
        <v>363.31011799999999</v>
      </c>
      <c r="L104">
        <f t="shared" si="3"/>
        <v>363310.11900000001</v>
      </c>
      <c r="M104">
        <v>366603.91800000001</v>
      </c>
      <c r="N104">
        <v>0</v>
      </c>
      <c r="O104">
        <v>0</v>
      </c>
      <c r="P104">
        <v>366603.91800000001</v>
      </c>
      <c r="Q104">
        <v>369897.71799999999</v>
      </c>
      <c r="R104">
        <v>0</v>
      </c>
      <c r="S104">
        <v>0</v>
      </c>
      <c r="T104">
        <v>369897.71799999999</v>
      </c>
      <c r="U104">
        <v>0</v>
      </c>
      <c r="V104">
        <v>-4500</v>
      </c>
      <c r="W104">
        <v>-239317.03599999999</v>
      </c>
      <c r="X104">
        <v>0</v>
      </c>
      <c r="Y104">
        <v>-4500</v>
      </c>
      <c r="Z104">
        <v>-236023.236</v>
      </c>
      <c r="AA104">
        <v>0</v>
      </c>
      <c r="AB104">
        <v>-4500</v>
      </c>
      <c r="AC104">
        <v>-232729.43599999999</v>
      </c>
    </row>
    <row r="105" spans="1:29">
      <c r="A105">
        <v>102</v>
      </c>
      <c r="B105" t="s">
        <v>209</v>
      </c>
      <c r="C105" s="107" t="s">
        <v>185</v>
      </c>
      <c r="D105" t="s">
        <v>261</v>
      </c>
      <c r="E105" t="s">
        <v>352</v>
      </c>
      <c r="F105">
        <v>1932.4</v>
      </c>
      <c r="G105">
        <v>369897.71799999999</v>
      </c>
      <c r="H105">
        <v>0</v>
      </c>
      <c r="I105">
        <v>0</v>
      </c>
      <c r="J105">
        <v>369897.71799999999</v>
      </c>
      <c r="K105" s="7">
        <f t="shared" si="2"/>
        <v>369.897718</v>
      </c>
      <c r="L105">
        <f t="shared" si="3"/>
        <v>369897.71899999998</v>
      </c>
      <c r="M105">
        <v>370863.91800000001</v>
      </c>
      <c r="N105">
        <v>0</v>
      </c>
      <c r="O105">
        <v>0</v>
      </c>
      <c r="P105">
        <v>370863.91800000001</v>
      </c>
      <c r="Q105">
        <v>371830.11800000002</v>
      </c>
      <c r="R105">
        <v>0</v>
      </c>
      <c r="S105">
        <v>0</v>
      </c>
      <c r="T105">
        <v>371830.11800000002</v>
      </c>
      <c r="U105">
        <v>0</v>
      </c>
      <c r="V105">
        <v>-4500</v>
      </c>
      <c r="W105">
        <v>-232729.43599999999</v>
      </c>
      <c r="X105">
        <v>0</v>
      </c>
      <c r="Y105">
        <v>-4500</v>
      </c>
      <c r="Z105">
        <v>-231763.236</v>
      </c>
      <c r="AA105">
        <v>0</v>
      </c>
      <c r="AB105">
        <v>-4500</v>
      </c>
      <c r="AC105">
        <v>-230797.03599999999</v>
      </c>
    </row>
    <row r="106" spans="1:29">
      <c r="A106">
        <v>103</v>
      </c>
      <c r="B106" t="s">
        <v>209</v>
      </c>
      <c r="C106" s="107" t="s">
        <v>185</v>
      </c>
      <c r="D106" t="s">
        <v>350</v>
      </c>
      <c r="E106" t="s">
        <v>353</v>
      </c>
      <c r="F106">
        <v>6587.6</v>
      </c>
      <c r="G106">
        <v>371830.11800000002</v>
      </c>
      <c r="H106">
        <v>0</v>
      </c>
      <c r="I106">
        <v>0</v>
      </c>
      <c r="J106">
        <v>371830.11800000002</v>
      </c>
      <c r="K106" s="7">
        <f t="shared" si="2"/>
        <v>371.83011800000003</v>
      </c>
      <c r="L106">
        <f t="shared" si="3"/>
        <v>371830.11900000001</v>
      </c>
      <c r="M106">
        <v>375123.91800000001</v>
      </c>
      <c r="N106">
        <v>0</v>
      </c>
      <c r="O106">
        <v>0</v>
      </c>
      <c r="P106">
        <v>375123.91800000001</v>
      </c>
      <c r="Q106">
        <v>378417.71799999999</v>
      </c>
      <c r="R106">
        <v>0</v>
      </c>
      <c r="S106">
        <v>0</v>
      </c>
      <c r="T106">
        <v>378417.71799999999</v>
      </c>
      <c r="U106">
        <v>0</v>
      </c>
      <c r="V106">
        <v>-4500</v>
      </c>
      <c r="W106">
        <v>-230797.03599999999</v>
      </c>
      <c r="X106">
        <v>0</v>
      </c>
      <c r="Y106">
        <v>-4500</v>
      </c>
      <c r="Z106">
        <v>-227503.236</v>
      </c>
      <c r="AA106">
        <v>0</v>
      </c>
      <c r="AB106">
        <v>-4500</v>
      </c>
      <c r="AC106">
        <v>-224209.43599999999</v>
      </c>
    </row>
    <row r="107" spans="1:29">
      <c r="A107">
        <v>104</v>
      </c>
      <c r="B107" t="s">
        <v>209</v>
      </c>
      <c r="C107" s="107" t="s">
        <v>186</v>
      </c>
      <c r="D107" t="s">
        <v>261</v>
      </c>
      <c r="E107" t="s">
        <v>354</v>
      </c>
      <c r="F107">
        <v>1932.4</v>
      </c>
      <c r="G107">
        <v>378417.71799999999</v>
      </c>
      <c r="H107">
        <v>0</v>
      </c>
      <c r="I107">
        <v>0</v>
      </c>
      <c r="J107">
        <v>378417.71799999999</v>
      </c>
      <c r="K107" s="7">
        <f t="shared" si="2"/>
        <v>378.41771799999998</v>
      </c>
      <c r="L107">
        <f t="shared" si="3"/>
        <v>378417.71899999998</v>
      </c>
      <c r="M107">
        <v>379383.91800000001</v>
      </c>
      <c r="N107">
        <v>0</v>
      </c>
      <c r="O107">
        <v>0</v>
      </c>
      <c r="P107">
        <v>379383.91800000001</v>
      </c>
      <c r="Q107">
        <v>380350.11800000002</v>
      </c>
      <c r="R107">
        <v>0</v>
      </c>
      <c r="S107">
        <v>0</v>
      </c>
      <c r="T107">
        <v>380350.11800000002</v>
      </c>
      <c r="U107">
        <v>0</v>
      </c>
      <c r="V107">
        <v>-4500</v>
      </c>
      <c r="W107">
        <v>-224209.43599999999</v>
      </c>
      <c r="X107">
        <v>0</v>
      </c>
      <c r="Y107">
        <v>-4500</v>
      </c>
      <c r="Z107">
        <v>-223243.236</v>
      </c>
      <c r="AA107">
        <v>0</v>
      </c>
      <c r="AB107">
        <v>-4500</v>
      </c>
      <c r="AC107">
        <v>-222277.03599999999</v>
      </c>
    </row>
    <row r="108" spans="1:29">
      <c r="A108">
        <v>105</v>
      </c>
      <c r="B108" t="s">
        <v>209</v>
      </c>
      <c r="C108" s="107" t="s">
        <v>186</v>
      </c>
      <c r="D108" t="s">
        <v>350</v>
      </c>
      <c r="E108" t="s">
        <v>355</v>
      </c>
      <c r="F108">
        <v>6587.6</v>
      </c>
      <c r="G108">
        <v>380350.11800000002</v>
      </c>
      <c r="H108">
        <v>0</v>
      </c>
      <c r="I108">
        <v>0</v>
      </c>
      <c r="J108">
        <v>380350.11800000002</v>
      </c>
      <c r="K108" s="7">
        <f t="shared" si="2"/>
        <v>380.35011800000001</v>
      </c>
      <c r="L108">
        <f t="shared" si="3"/>
        <v>380350.11900000001</v>
      </c>
      <c r="M108">
        <v>383643.91800000001</v>
      </c>
      <c r="N108">
        <v>0</v>
      </c>
      <c r="O108">
        <v>0</v>
      </c>
      <c r="P108">
        <v>383643.91800000001</v>
      </c>
      <c r="Q108">
        <v>386937.71799999999</v>
      </c>
      <c r="R108">
        <v>0</v>
      </c>
      <c r="S108">
        <v>0</v>
      </c>
      <c r="T108">
        <v>386937.71799999999</v>
      </c>
      <c r="U108">
        <v>0</v>
      </c>
      <c r="V108">
        <v>-4500</v>
      </c>
      <c r="W108">
        <v>-222277.03599999999</v>
      </c>
      <c r="X108">
        <v>0</v>
      </c>
      <c r="Y108">
        <v>-4500</v>
      </c>
      <c r="Z108">
        <v>-218983.236</v>
      </c>
      <c r="AA108">
        <v>0</v>
      </c>
      <c r="AB108">
        <v>-4500</v>
      </c>
      <c r="AC108">
        <v>-215689.43599999999</v>
      </c>
    </row>
    <row r="109" spans="1:29">
      <c r="A109">
        <v>106</v>
      </c>
      <c r="B109" t="s">
        <v>209</v>
      </c>
      <c r="C109" s="107" t="s">
        <v>187</v>
      </c>
      <c r="D109" t="s">
        <v>261</v>
      </c>
      <c r="E109" t="s">
        <v>356</v>
      </c>
      <c r="F109">
        <v>1932.4</v>
      </c>
      <c r="G109">
        <v>386937.71799999999</v>
      </c>
      <c r="H109">
        <v>0</v>
      </c>
      <c r="I109">
        <v>0</v>
      </c>
      <c r="J109">
        <v>386937.71799999999</v>
      </c>
      <c r="K109" s="7">
        <f t="shared" si="2"/>
        <v>386.93771800000002</v>
      </c>
      <c r="L109">
        <f t="shared" si="3"/>
        <v>386937.71899999998</v>
      </c>
      <c r="M109">
        <v>387903.91800000001</v>
      </c>
      <c r="N109">
        <v>0</v>
      </c>
      <c r="O109">
        <v>0</v>
      </c>
      <c r="P109">
        <v>387903.91800000001</v>
      </c>
      <c r="Q109">
        <v>388870.11800000002</v>
      </c>
      <c r="R109">
        <v>0</v>
      </c>
      <c r="S109">
        <v>0</v>
      </c>
      <c r="T109">
        <v>388870.11800000002</v>
      </c>
      <c r="U109">
        <v>0</v>
      </c>
      <c r="V109">
        <v>-4500</v>
      </c>
      <c r="W109">
        <v>-215689.43599999999</v>
      </c>
      <c r="X109">
        <v>0</v>
      </c>
      <c r="Y109">
        <v>-4500</v>
      </c>
      <c r="Z109">
        <v>-214723.236</v>
      </c>
      <c r="AA109">
        <v>0</v>
      </c>
      <c r="AB109">
        <v>-4500</v>
      </c>
      <c r="AC109">
        <v>-213757.03599999999</v>
      </c>
    </row>
    <row r="110" spans="1:29">
      <c r="A110">
        <v>107</v>
      </c>
      <c r="B110" t="s">
        <v>209</v>
      </c>
      <c r="C110" s="107" t="s">
        <v>187</v>
      </c>
      <c r="D110" t="s">
        <v>350</v>
      </c>
      <c r="E110" t="s">
        <v>357</v>
      </c>
      <c r="F110">
        <v>6587.6</v>
      </c>
      <c r="G110">
        <v>388870.11800000002</v>
      </c>
      <c r="H110">
        <v>0</v>
      </c>
      <c r="I110">
        <v>0</v>
      </c>
      <c r="J110">
        <v>388870.11800000002</v>
      </c>
      <c r="K110" s="7">
        <f t="shared" si="2"/>
        <v>388.87011799999999</v>
      </c>
      <c r="L110">
        <f t="shared" si="3"/>
        <v>388870.11900000001</v>
      </c>
      <c r="M110">
        <v>392163.91800000001</v>
      </c>
      <c r="N110">
        <v>0</v>
      </c>
      <c r="O110">
        <v>0</v>
      </c>
      <c r="P110">
        <v>392163.91800000001</v>
      </c>
      <c r="Q110">
        <v>395457.71799999999</v>
      </c>
      <c r="R110">
        <v>0</v>
      </c>
      <c r="S110">
        <v>0</v>
      </c>
      <c r="T110">
        <v>395457.71799999999</v>
      </c>
      <c r="U110">
        <v>0</v>
      </c>
      <c r="V110">
        <v>-4500</v>
      </c>
      <c r="W110">
        <v>-213757.03599999999</v>
      </c>
      <c r="X110">
        <v>0</v>
      </c>
      <c r="Y110">
        <v>-4500</v>
      </c>
      <c r="Z110">
        <v>-210463.236</v>
      </c>
      <c r="AA110">
        <v>0</v>
      </c>
      <c r="AB110">
        <v>-4500</v>
      </c>
      <c r="AC110">
        <v>-207169.43599999999</v>
      </c>
    </row>
    <row r="111" spans="1:29">
      <c r="A111">
        <v>108</v>
      </c>
      <c r="B111" t="s">
        <v>209</v>
      </c>
      <c r="C111" s="107" t="s">
        <v>188</v>
      </c>
      <c r="D111" t="s">
        <v>261</v>
      </c>
      <c r="E111" t="s">
        <v>358</v>
      </c>
      <c r="F111">
        <v>1932.4</v>
      </c>
      <c r="G111">
        <v>395457.71799999999</v>
      </c>
      <c r="H111">
        <v>0</v>
      </c>
      <c r="I111">
        <v>0</v>
      </c>
      <c r="J111">
        <v>395457.71799999999</v>
      </c>
      <c r="K111" s="7">
        <f t="shared" si="2"/>
        <v>395.457718</v>
      </c>
      <c r="L111">
        <f t="shared" si="3"/>
        <v>395457.71899999998</v>
      </c>
      <c r="M111">
        <v>396423.91800000001</v>
      </c>
      <c r="N111">
        <v>0</v>
      </c>
      <c r="O111">
        <v>0</v>
      </c>
      <c r="P111">
        <v>396423.91800000001</v>
      </c>
      <c r="Q111">
        <v>397390.11800000002</v>
      </c>
      <c r="R111">
        <v>0</v>
      </c>
      <c r="S111">
        <v>0</v>
      </c>
      <c r="T111">
        <v>397390.11800000002</v>
      </c>
      <c r="U111">
        <v>0</v>
      </c>
      <c r="V111">
        <v>-4500</v>
      </c>
      <c r="W111">
        <v>-207169.43599999999</v>
      </c>
      <c r="X111">
        <v>0</v>
      </c>
      <c r="Y111">
        <v>-4500</v>
      </c>
      <c r="Z111">
        <v>-206203.236</v>
      </c>
      <c r="AA111">
        <v>0</v>
      </c>
      <c r="AB111">
        <v>-4500</v>
      </c>
      <c r="AC111">
        <v>-205237.03599999999</v>
      </c>
    </row>
    <row r="112" spans="1:29">
      <c r="A112">
        <v>109</v>
      </c>
      <c r="B112" t="s">
        <v>209</v>
      </c>
      <c r="C112" s="107" t="s">
        <v>188</v>
      </c>
      <c r="D112" t="s">
        <v>350</v>
      </c>
      <c r="E112" t="s">
        <v>359</v>
      </c>
      <c r="F112">
        <v>6587.6</v>
      </c>
      <c r="G112">
        <v>397390.11800000002</v>
      </c>
      <c r="H112">
        <v>0</v>
      </c>
      <c r="I112">
        <v>0</v>
      </c>
      <c r="J112">
        <v>397390.11800000002</v>
      </c>
      <c r="K112" s="7">
        <f t="shared" si="2"/>
        <v>397.39011800000003</v>
      </c>
      <c r="L112">
        <f t="shared" si="3"/>
        <v>397390.11900000001</v>
      </c>
      <c r="M112">
        <v>400683.91800000001</v>
      </c>
      <c r="N112">
        <v>0</v>
      </c>
      <c r="O112">
        <v>0</v>
      </c>
      <c r="P112">
        <v>400683.91800000001</v>
      </c>
      <c r="Q112">
        <v>403977.71799999999</v>
      </c>
      <c r="R112">
        <v>0</v>
      </c>
      <c r="S112">
        <v>0</v>
      </c>
      <c r="T112">
        <v>403977.71799999999</v>
      </c>
      <c r="U112">
        <v>0</v>
      </c>
      <c r="V112">
        <v>-4500</v>
      </c>
      <c r="W112">
        <v>-205237.03599999999</v>
      </c>
      <c r="X112">
        <v>0</v>
      </c>
      <c r="Y112">
        <v>-4500</v>
      </c>
      <c r="Z112">
        <v>-201943.236</v>
      </c>
      <c r="AA112">
        <v>0</v>
      </c>
      <c r="AB112">
        <v>-4500</v>
      </c>
      <c r="AC112">
        <v>-198649.43599999999</v>
      </c>
    </row>
    <row r="113" spans="1:29">
      <c r="A113">
        <v>110</v>
      </c>
      <c r="B113" t="s">
        <v>209</v>
      </c>
      <c r="C113" s="107" t="s">
        <v>190</v>
      </c>
      <c r="D113" t="s">
        <v>261</v>
      </c>
      <c r="E113" t="s">
        <v>360</v>
      </c>
      <c r="F113">
        <v>1932.4</v>
      </c>
      <c r="G113">
        <v>403977.71799999999</v>
      </c>
      <c r="H113">
        <v>0</v>
      </c>
      <c r="I113">
        <v>0</v>
      </c>
      <c r="J113">
        <v>403977.71799999999</v>
      </c>
      <c r="K113" s="7">
        <f t="shared" si="2"/>
        <v>403.97771799999998</v>
      </c>
      <c r="L113">
        <f t="shared" si="3"/>
        <v>403977.71899999998</v>
      </c>
      <c r="M113">
        <v>404943.91800000001</v>
      </c>
      <c r="N113">
        <v>0</v>
      </c>
      <c r="O113">
        <v>0</v>
      </c>
      <c r="P113">
        <v>404943.91800000001</v>
      </c>
      <c r="Q113">
        <v>405910.11800000002</v>
      </c>
      <c r="R113">
        <v>0</v>
      </c>
      <c r="S113">
        <v>0</v>
      </c>
      <c r="T113">
        <v>405910.11800000002</v>
      </c>
      <c r="U113">
        <v>0</v>
      </c>
      <c r="V113">
        <v>-4500</v>
      </c>
      <c r="W113">
        <v>-198649.43599999999</v>
      </c>
      <c r="X113">
        <v>0</v>
      </c>
      <c r="Y113">
        <v>-4500</v>
      </c>
      <c r="Z113">
        <v>-197683.236</v>
      </c>
      <c r="AA113">
        <v>0</v>
      </c>
      <c r="AB113">
        <v>-4500</v>
      </c>
      <c r="AC113">
        <v>-196717.03599999999</v>
      </c>
    </row>
    <row r="114" spans="1:29">
      <c r="A114">
        <v>111</v>
      </c>
      <c r="B114" t="s">
        <v>209</v>
      </c>
      <c r="C114" s="107" t="s">
        <v>190</v>
      </c>
      <c r="D114" t="s">
        <v>350</v>
      </c>
      <c r="E114" t="s">
        <v>361</v>
      </c>
      <c r="F114">
        <v>6587.6</v>
      </c>
      <c r="G114">
        <v>405910.11800000002</v>
      </c>
      <c r="H114">
        <v>0</v>
      </c>
      <c r="I114">
        <v>0</v>
      </c>
      <c r="J114">
        <v>405910.11800000002</v>
      </c>
      <c r="K114" s="7">
        <f t="shared" si="2"/>
        <v>405.91011800000001</v>
      </c>
      <c r="L114">
        <f t="shared" si="3"/>
        <v>405910.11900000001</v>
      </c>
      <c r="M114">
        <v>409203.91800000001</v>
      </c>
      <c r="N114">
        <v>0</v>
      </c>
      <c r="O114">
        <v>0</v>
      </c>
      <c r="P114">
        <v>409203.91800000001</v>
      </c>
      <c r="Q114">
        <v>412497.71799999999</v>
      </c>
      <c r="R114">
        <v>0</v>
      </c>
      <c r="S114">
        <v>0</v>
      </c>
      <c r="T114">
        <v>412497.71799999999</v>
      </c>
      <c r="U114">
        <v>0</v>
      </c>
      <c r="V114">
        <v>-4500</v>
      </c>
      <c r="W114">
        <v>-196717.03599999999</v>
      </c>
      <c r="X114">
        <v>0</v>
      </c>
      <c r="Y114">
        <v>-4500</v>
      </c>
      <c r="Z114">
        <v>-193423.236</v>
      </c>
      <c r="AA114">
        <v>0</v>
      </c>
      <c r="AB114">
        <v>-4500</v>
      </c>
      <c r="AC114">
        <v>-190129.43599999999</v>
      </c>
    </row>
    <row r="115" spans="1:29">
      <c r="A115">
        <v>112</v>
      </c>
      <c r="B115" t="s">
        <v>209</v>
      </c>
      <c r="C115" s="107" t="s">
        <v>196</v>
      </c>
      <c r="D115" t="s">
        <v>261</v>
      </c>
      <c r="E115" t="s">
        <v>362</v>
      </c>
      <c r="F115">
        <v>1932.4</v>
      </c>
      <c r="G115">
        <v>412497.71799999999</v>
      </c>
      <c r="H115">
        <v>0</v>
      </c>
      <c r="I115">
        <v>0</v>
      </c>
      <c r="J115">
        <v>412497.71799999999</v>
      </c>
      <c r="K115" s="7">
        <f t="shared" si="2"/>
        <v>412.49771800000002</v>
      </c>
      <c r="L115">
        <f t="shared" si="3"/>
        <v>412497.71899999998</v>
      </c>
      <c r="M115">
        <v>413463.91800000001</v>
      </c>
      <c r="N115">
        <v>0</v>
      </c>
      <c r="O115">
        <v>0</v>
      </c>
      <c r="P115">
        <v>413463.91800000001</v>
      </c>
      <c r="Q115">
        <v>414430.11800000002</v>
      </c>
      <c r="R115">
        <v>0</v>
      </c>
      <c r="S115">
        <v>0</v>
      </c>
      <c r="T115">
        <v>414430.11800000002</v>
      </c>
      <c r="U115">
        <v>0</v>
      </c>
      <c r="V115">
        <v>-4500</v>
      </c>
      <c r="W115">
        <v>-190129.43599999999</v>
      </c>
      <c r="X115">
        <v>0</v>
      </c>
      <c r="Y115">
        <v>-4500</v>
      </c>
      <c r="Z115">
        <v>-189163.236</v>
      </c>
      <c r="AA115">
        <v>0</v>
      </c>
      <c r="AB115">
        <v>-4500</v>
      </c>
      <c r="AC115">
        <v>-188197.03599999999</v>
      </c>
    </row>
    <row r="116" spans="1:29">
      <c r="A116">
        <v>113</v>
      </c>
      <c r="B116" t="s">
        <v>209</v>
      </c>
      <c r="C116" s="107" t="s">
        <v>196</v>
      </c>
      <c r="D116" t="s">
        <v>350</v>
      </c>
      <c r="E116" t="s">
        <v>363</v>
      </c>
      <c r="F116">
        <v>6587.6</v>
      </c>
      <c r="G116">
        <v>414430.11800000002</v>
      </c>
      <c r="H116">
        <v>0</v>
      </c>
      <c r="I116">
        <v>0</v>
      </c>
      <c r="J116">
        <v>414430.11800000002</v>
      </c>
      <c r="K116" s="7">
        <f t="shared" si="2"/>
        <v>414.43011799999999</v>
      </c>
      <c r="L116">
        <f t="shared" si="3"/>
        <v>414430.11900000001</v>
      </c>
      <c r="M116">
        <v>417723.91800000001</v>
      </c>
      <c r="N116">
        <v>0</v>
      </c>
      <c r="O116">
        <v>0</v>
      </c>
      <c r="P116">
        <v>417723.91800000001</v>
      </c>
      <c r="Q116">
        <v>421017.71799999999</v>
      </c>
      <c r="R116">
        <v>0</v>
      </c>
      <c r="S116">
        <v>0</v>
      </c>
      <c r="T116">
        <v>421017.71799999999</v>
      </c>
      <c r="U116">
        <v>0</v>
      </c>
      <c r="V116">
        <v>-4500</v>
      </c>
      <c r="W116">
        <v>-188197.03599999999</v>
      </c>
      <c r="X116">
        <v>0</v>
      </c>
      <c r="Y116">
        <v>-4500</v>
      </c>
      <c r="Z116">
        <v>-184903.236</v>
      </c>
      <c r="AA116">
        <v>0</v>
      </c>
      <c r="AB116">
        <v>-4500</v>
      </c>
      <c r="AC116">
        <v>-181609.43599999999</v>
      </c>
    </row>
    <row r="117" spans="1:29">
      <c r="A117">
        <v>114</v>
      </c>
      <c r="B117" t="s">
        <v>209</v>
      </c>
      <c r="C117" s="107" t="s">
        <v>191</v>
      </c>
      <c r="D117" t="s">
        <v>261</v>
      </c>
      <c r="E117" t="s">
        <v>364</v>
      </c>
      <c r="F117">
        <v>1932.4</v>
      </c>
      <c r="G117">
        <v>421017.71799999999</v>
      </c>
      <c r="H117">
        <v>0</v>
      </c>
      <c r="I117">
        <v>0</v>
      </c>
      <c r="J117">
        <v>421017.71799999999</v>
      </c>
      <c r="K117" s="7">
        <f t="shared" si="2"/>
        <v>421.017718</v>
      </c>
      <c r="L117">
        <f t="shared" si="3"/>
        <v>421017.71899999998</v>
      </c>
      <c r="M117">
        <v>421983.91800000001</v>
      </c>
      <c r="N117">
        <v>0</v>
      </c>
      <c r="O117">
        <v>0</v>
      </c>
      <c r="P117">
        <v>421983.91800000001</v>
      </c>
      <c r="Q117">
        <v>422950.11800000002</v>
      </c>
      <c r="R117">
        <v>0</v>
      </c>
      <c r="S117">
        <v>0</v>
      </c>
      <c r="T117">
        <v>422950.11800000002</v>
      </c>
      <c r="U117">
        <v>0</v>
      </c>
      <c r="V117">
        <v>-4500</v>
      </c>
      <c r="W117">
        <v>-181609.43599999999</v>
      </c>
      <c r="X117">
        <v>0</v>
      </c>
      <c r="Y117">
        <v>-4500</v>
      </c>
      <c r="Z117">
        <v>-180643.236</v>
      </c>
      <c r="AA117">
        <v>0</v>
      </c>
      <c r="AB117">
        <v>-4500</v>
      </c>
      <c r="AC117">
        <v>-179677.03599999999</v>
      </c>
    </row>
    <row r="118" spans="1:29">
      <c r="A118">
        <v>115</v>
      </c>
      <c r="B118" t="s">
        <v>209</v>
      </c>
      <c r="C118" s="107" t="s">
        <v>191</v>
      </c>
      <c r="D118" t="s">
        <v>350</v>
      </c>
      <c r="E118" t="s">
        <v>365</v>
      </c>
      <c r="F118">
        <v>6587.6</v>
      </c>
      <c r="G118">
        <v>422950.11800000002</v>
      </c>
      <c r="H118">
        <v>0</v>
      </c>
      <c r="I118">
        <v>0</v>
      </c>
      <c r="J118">
        <v>422950.11800000002</v>
      </c>
      <c r="K118" s="7">
        <f t="shared" si="2"/>
        <v>422.95011800000003</v>
      </c>
      <c r="L118">
        <f t="shared" si="3"/>
        <v>422950.11900000001</v>
      </c>
      <c r="M118">
        <v>426243.91800000001</v>
      </c>
      <c r="N118">
        <v>0</v>
      </c>
      <c r="O118">
        <v>0</v>
      </c>
      <c r="P118">
        <v>426243.91800000001</v>
      </c>
      <c r="Q118">
        <v>429537.71799999999</v>
      </c>
      <c r="R118">
        <v>0</v>
      </c>
      <c r="S118">
        <v>0</v>
      </c>
      <c r="T118">
        <v>429537.71799999999</v>
      </c>
      <c r="U118">
        <v>0</v>
      </c>
      <c r="V118">
        <v>-4500</v>
      </c>
      <c r="W118">
        <v>-179677.03599999999</v>
      </c>
      <c r="X118">
        <v>0</v>
      </c>
      <c r="Y118">
        <v>-4500</v>
      </c>
      <c r="Z118">
        <v>-176383.236</v>
      </c>
      <c r="AA118">
        <v>0</v>
      </c>
      <c r="AB118">
        <v>-4500</v>
      </c>
      <c r="AC118">
        <v>-173089.43599999999</v>
      </c>
    </row>
    <row r="119" spans="1:29">
      <c r="A119">
        <v>116</v>
      </c>
      <c r="B119" t="s">
        <v>209</v>
      </c>
      <c r="C119" s="107" t="s">
        <v>197</v>
      </c>
      <c r="D119" t="s">
        <v>261</v>
      </c>
      <c r="E119" t="s">
        <v>366</v>
      </c>
      <c r="F119">
        <v>1932.4</v>
      </c>
      <c r="G119">
        <v>429537.71799999999</v>
      </c>
      <c r="H119">
        <v>0</v>
      </c>
      <c r="I119">
        <v>0</v>
      </c>
      <c r="J119">
        <v>429537.71799999999</v>
      </c>
      <c r="K119" s="7">
        <f t="shared" si="2"/>
        <v>429.53771799999998</v>
      </c>
      <c r="L119">
        <f t="shared" si="3"/>
        <v>429537.71899999998</v>
      </c>
      <c r="M119">
        <v>430503.91800000001</v>
      </c>
      <c r="N119">
        <v>0</v>
      </c>
      <c r="O119">
        <v>0</v>
      </c>
      <c r="P119">
        <v>430503.91800000001</v>
      </c>
      <c r="Q119">
        <v>431470.11800000002</v>
      </c>
      <c r="R119">
        <v>0</v>
      </c>
      <c r="S119">
        <v>0</v>
      </c>
      <c r="T119">
        <v>431470.11800000002</v>
      </c>
      <c r="U119">
        <v>0</v>
      </c>
      <c r="V119">
        <v>-4500</v>
      </c>
      <c r="W119">
        <v>-173089.43599999999</v>
      </c>
      <c r="X119">
        <v>0</v>
      </c>
      <c r="Y119">
        <v>-4500</v>
      </c>
      <c r="Z119">
        <v>-172123.236</v>
      </c>
      <c r="AA119">
        <v>0</v>
      </c>
      <c r="AB119">
        <v>-4500</v>
      </c>
      <c r="AC119">
        <v>-171157.03599999999</v>
      </c>
    </row>
    <row r="120" spans="1:29">
      <c r="A120">
        <v>117</v>
      </c>
      <c r="B120" t="s">
        <v>209</v>
      </c>
      <c r="C120" s="107" t="s">
        <v>197</v>
      </c>
      <c r="D120" t="s">
        <v>350</v>
      </c>
      <c r="E120" t="s">
        <v>367</v>
      </c>
      <c r="F120">
        <v>6587.6</v>
      </c>
      <c r="G120">
        <v>431470.11800000002</v>
      </c>
      <c r="H120">
        <v>0</v>
      </c>
      <c r="I120">
        <v>0</v>
      </c>
      <c r="J120">
        <v>431470.11800000002</v>
      </c>
      <c r="K120" s="7">
        <f t="shared" si="2"/>
        <v>431.47011800000001</v>
      </c>
      <c r="L120">
        <f t="shared" si="3"/>
        <v>431470.11900000001</v>
      </c>
      <c r="M120">
        <v>434763.91800000001</v>
      </c>
      <c r="N120">
        <v>0</v>
      </c>
      <c r="O120">
        <v>0</v>
      </c>
      <c r="P120">
        <v>434763.91800000001</v>
      </c>
      <c r="Q120">
        <v>438057.71799999999</v>
      </c>
      <c r="R120">
        <v>0</v>
      </c>
      <c r="S120">
        <v>0</v>
      </c>
      <c r="T120">
        <v>438057.71799999999</v>
      </c>
      <c r="U120">
        <v>0</v>
      </c>
      <c r="V120">
        <v>-4500</v>
      </c>
      <c r="W120">
        <v>-171157.03599999999</v>
      </c>
      <c r="X120">
        <v>0</v>
      </c>
      <c r="Y120">
        <v>-4500</v>
      </c>
      <c r="Z120">
        <v>-167863.236</v>
      </c>
      <c r="AA120">
        <v>0</v>
      </c>
      <c r="AB120">
        <v>-4500</v>
      </c>
      <c r="AC120">
        <v>-164569.43599999999</v>
      </c>
    </row>
    <row r="121" spans="1:29">
      <c r="A121">
        <v>118</v>
      </c>
      <c r="B121" t="s">
        <v>209</v>
      </c>
      <c r="C121" s="107" t="s">
        <v>192</v>
      </c>
      <c r="D121" t="s">
        <v>261</v>
      </c>
      <c r="E121" t="s">
        <v>368</v>
      </c>
      <c r="F121">
        <v>1932.4</v>
      </c>
      <c r="G121">
        <v>438057.71799999999</v>
      </c>
      <c r="H121">
        <v>0</v>
      </c>
      <c r="I121">
        <v>0</v>
      </c>
      <c r="J121">
        <v>438057.71799999999</v>
      </c>
      <c r="K121" s="7">
        <f t="shared" si="2"/>
        <v>438.05771799999997</v>
      </c>
      <c r="L121">
        <f t="shared" si="3"/>
        <v>438057.71899999998</v>
      </c>
      <c r="M121">
        <v>439023.91800000001</v>
      </c>
      <c r="N121">
        <v>0</v>
      </c>
      <c r="O121">
        <v>0</v>
      </c>
      <c r="P121">
        <v>439023.91800000001</v>
      </c>
      <c r="Q121">
        <v>439990.11800000002</v>
      </c>
      <c r="R121">
        <v>0</v>
      </c>
      <c r="S121">
        <v>0</v>
      </c>
      <c r="T121">
        <v>439990.11800000002</v>
      </c>
      <c r="U121">
        <v>0</v>
      </c>
      <c r="V121">
        <v>-4500</v>
      </c>
      <c r="W121">
        <v>-164569.43599999999</v>
      </c>
      <c r="X121">
        <v>0</v>
      </c>
      <c r="Y121">
        <v>-4500</v>
      </c>
      <c r="Z121">
        <v>-163603.236</v>
      </c>
      <c r="AA121">
        <v>0</v>
      </c>
      <c r="AB121">
        <v>-4500</v>
      </c>
      <c r="AC121">
        <v>-162637.03599999999</v>
      </c>
    </row>
    <row r="122" spans="1:29">
      <c r="A122">
        <v>119</v>
      </c>
      <c r="B122" t="s">
        <v>209</v>
      </c>
      <c r="C122" s="107" t="s">
        <v>192</v>
      </c>
      <c r="D122" t="s">
        <v>350</v>
      </c>
      <c r="E122" t="s">
        <v>369</v>
      </c>
      <c r="F122">
        <v>6587.6</v>
      </c>
      <c r="G122">
        <v>439990.11800000002</v>
      </c>
      <c r="H122">
        <v>0</v>
      </c>
      <c r="I122">
        <v>0</v>
      </c>
      <c r="J122">
        <v>439990.11800000002</v>
      </c>
      <c r="K122" s="7">
        <f t="shared" si="2"/>
        <v>439.990118</v>
      </c>
      <c r="L122">
        <f t="shared" si="3"/>
        <v>439990.11900000001</v>
      </c>
      <c r="M122">
        <v>443283.91800000001</v>
      </c>
      <c r="N122">
        <v>0</v>
      </c>
      <c r="O122">
        <v>0</v>
      </c>
      <c r="P122">
        <v>443283.91800000001</v>
      </c>
      <c r="Q122">
        <v>446577.71799999999</v>
      </c>
      <c r="R122">
        <v>0</v>
      </c>
      <c r="S122">
        <v>0</v>
      </c>
      <c r="T122">
        <v>446577.71799999999</v>
      </c>
      <c r="U122">
        <v>0</v>
      </c>
      <c r="V122">
        <v>-4500</v>
      </c>
      <c r="W122">
        <v>-162637.03599999999</v>
      </c>
      <c r="X122">
        <v>0</v>
      </c>
      <c r="Y122">
        <v>-4500</v>
      </c>
      <c r="Z122">
        <v>-159343.236</v>
      </c>
      <c r="AA122">
        <v>0</v>
      </c>
      <c r="AB122">
        <v>-4500</v>
      </c>
      <c r="AC122">
        <v>-156049.43599999999</v>
      </c>
    </row>
    <row r="123" spans="1:29">
      <c r="A123">
        <v>120</v>
      </c>
      <c r="B123" t="s">
        <v>209</v>
      </c>
      <c r="C123" s="107" t="s">
        <v>199</v>
      </c>
      <c r="D123" t="s">
        <v>261</v>
      </c>
      <c r="E123" t="s">
        <v>370</v>
      </c>
      <c r="F123">
        <v>1932.4</v>
      </c>
      <c r="G123">
        <v>446577.71799999999</v>
      </c>
      <c r="H123">
        <v>0</v>
      </c>
      <c r="I123">
        <v>0</v>
      </c>
      <c r="J123">
        <v>446577.71799999999</v>
      </c>
      <c r="K123" s="7">
        <f t="shared" si="2"/>
        <v>446.577718</v>
      </c>
      <c r="L123">
        <f t="shared" si="3"/>
        <v>446577.71899999998</v>
      </c>
      <c r="M123">
        <v>447543.91800000001</v>
      </c>
      <c r="N123">
        <v>0</v>
      </c>
      <c r="O123">
        <v>0</v>
      </c>
      <c r="P123">
        <v>447543.91800000001</v>
      </c>
      <c r="Q123">
        <v>448510.11800000002</v>
      </c>
      <c r="R123">
        <v>0</v>
      </c>
      <c r="S123">
        <v>0</v>
      </c>
      <c r="T123">
        <v>448510.11800000002</v>
      </c>
      <c r="U123">
        <v>0</v>
      </c>
      <c r="V123">
        <v>-4500</v>
      </c>
      <c r="W123">
        <v>-156049.43599999999</v>
      </c>
      <c r="X123">
        <v>0</v>
      </c>
      <c r="Y123">
        <v>-4500</v>
      </c>
      <c r="Z123">
        <v>-155083.236</v>
      </c>
      <c r="AA123">
        <v>0</v>
      </c>
      <c r="AB123">
        <v>-4500</v>
      </c>
      <c r="AC123">
        <v>-154117.03599999999</v>
      </c>
    </row>
    <row r="124" spans="1:29">
      <c r="A124">
        <v>121</v>
      </c>
      <c r="B124" t="s">
        <v>209</v>
      </c>
      <c r="C124" s="107" t="s">
        <v>199</v>
      </c>
      <c r="D124" t="s">
        <v>350</v>
      </c>
      <c r="E124" t="s">
        <v>371</v>
      </c>
      <c r="F124">
        <v>6587.6</v>
      </c>
      <c r="G124">
        <v>448510.11800000002</v>
      </c>
      <c r="H124">
        <v>0</v>
      </c>
      <c r="I124">
        <v>0</v>
      </c>
      <c r="J124">
        <v>448510.11800000002</v>
      </c>
      <c r="K124" s="7">
        <f t="shared" si="2"/>
        <v>448.51011800000003</v>
      </c>
      <c r="L124">
        <f t="shared" si="3"/>
        <v>448510.11900000001</v>
      </c>
      <c r="M124">
        <v>451803.91800000001</v>
      </c>
      <c r="N124">
        <v>0</v>
      </c>
      <c r="O124">
        <v>0</v>
      </c>
      <c r="P124">
        <v>451803.91800000001</v>
      </c>
      <c r="Q124">
        <v>455097.71799999999</v>
      </c>
      <c r="R124">
        <v>0</v>
      </c>
      <c r="S124">
        <v>0</v>
      </c>
      <c r="T124">
        <v>455097.71799999999</v>
      </c>
      <c r="U124">
        <v>0</v>
      </c>
      <c r="V124">
        <v>-4500</v>
      </c>
      <c r="W124">
        <v>-154117.03599999999</v>
      </c>
      <c r="X124">
        <v>0</v>
      </c>
      <c r="Y124">
        <v>-4500</v>
      </c>
      <c r="Z124">
        <v>-150823.236</v>
      </c>
      <c r="AA124">
        <v>0</v>
      </c>
      <c r="AB124">
        <v>-4500</v>
      </c>
      <c r="AC124">
        <v>-147529.43599999999</v>
      </c>
    </row>
    <row r="125" spans="1:29">
      <c r="A125">
        <v>122</v>
      </c>
      <c r="B125" t="s">
        <v>209</v>
      </c>
      <c r="C125" s="107" t="s">
        <v>193</v>
      </c>
      <c r="D125" t="s">
        <v>261</v>
      </c>
      <c r="E125" t="s">
        <v>372</v>
      </c>
      <c r="F125">
        <v>1932.4</v>
      </c>
      <c r="G125">
        <v>455097.71799999999</v>
      </c>
      <c r="H125">
        <v>0</v>
      </c>
      <c r="I125">
        <v>0</v>
      </c>
      <c r="J125">
        <v>455097.71799999999</v>
      </c>
      <c r="K125" s="7">
        <f t="shared" si="2"/>
        <v>455.09771799999999</v>
      </c>
      <c r="L125">
        <f t="shared" si="3"/>
        <v>455097.71899999998</v>
      </c>
      <c r="M125">
        <v>456063.91800000001</v>
      </c>
      <c r="N125">
        <v>0</v>
      </c>
      <c r="O125">
        <v>0</v>
      </c>
      <c r="P125">
        <v>456063.91800000001</v>
      </c>
      <c r="Q125">
        <v>457030.11800000002</v>
      </c>
      <c r="R125">
        <v>0</v>
      </c>
      <c r="S125">
        <v>0</v>
      </c>
      <c r="T125">
        <v>457030.11800000002</v>
      </c>
      <c r="U125">
        <v>0</v>
      </c>
      <c r="V125">
        <v>-4500</v>
      </c>
      <c r="W125">
        <v>-147529.43599999999</v>
      </c>
      <c r="X125">
        <v>0</v>
      </c>
      <c r="Y125">
        <v>-4500</v>
      </c>
      <c r="Z125">
        <v>-146563.236</v>
      </c>
      <c r="AA125">
        <v>0</v>
      </c>
      <c r="AB125">
        <v>-4500</v>
      </c>
      <c r="AC125">
        <v>-145597.03599999999</v>
      </c>
    </row>
    <row r="126" spans="1:29">
      <c r="A126">
        <v>123</v>
      </c>
      <c r="B126" t="s">
        <v>209</v>
      </c>
      <c r="C126" s="107" t="s">
        <v>193</v>
      </c>
      <c r="D126" t="s">
        <v>350</v>
      </c>
      <c r="E126" t="s">
        <v>373</v>
      </c>
      <c r="F126">
        <v>6587.6</v>
      </c>
      <c r="G126">
        <v>457030.11800000002</v>
      </c>
      <c r="H126">
        <v>0</v>
      </c>
      <c r="I126">
        <v>0</v>
      </c>
      <c r="J126">
        <v>457030.11800000002</v>
      </c>
      <c r="K126" s="7">
        <f t="shared" si="2"/>
        <v>457.03011800000002</v>
      </c>
      <c r="L126">
        <f t="shared" si="3"/>
        <v>457030.11900000001</v>
      </c>
      <c r="M126">
        <v>460323.91800000001</v>
      </c>
      <c r="N126">
        <v>0</v>
      </c>
      <c r="O126">
        <v>0</v>
      </c>
      <c r="P126">
        <v>460323.91800000001</v>
      </c>
      <c r="Q126">
        <v>463617.71799999999</v>
      </c>
      <c r="R126">
        <v>0</v>
      </c>
      <c r="S126">
        <v>0</v>
      </c>
      <c r="T126">
        <v>463617.71799999999</v>
      </c>
      <c r="U126">
        <v>0</v>
      </c>
      <c r="V126">
        <v>-4500</v>
      </c>
      <c r="W126">
        <v>-145597.03599999999</v>
      </c>
      <c r="X126">
        <v>0</v>
      </c>
      <c r="Y126">
        <v>-4500</v>
      </c>
      <c r="Z126">
        <v>-142303.236</v>
      </c>
      <c r="AA126">
        <v>0</v>
      </c>
      <c r="AB126">
        <v>-4500</v>
      </c>
      <c r="AC126">
        <v>-139009.43599999999</v>
      </c>
    </row>
    <row r="127" spans="1:29">
      <c r="A127">
        <v>124</v>
      </c>
      <c r="B127" t="s">
        <v>209</v>
      </c>
      <c r="C127" s="107" t="s">
        <v>194</v>
      </c>
      <c r="D127" t="s">
        <v>261</v>
      </c>
      <c r="E127" t="s">
        <v>374</v>
      </c>
      <c r="F127">
        <v>1932.4</v>
      </c>
      <c r="G127">
        <v>463617.71799999999</v>
      </c>
      <c r="H127">
        <v>0</v>
      </c>
      <c r="I127">
        <v>0</v>
      </c>
      <c r="J127">
        <v>463617.71799999999</v>
      </c>
      <c r="K127" s="7">
        <f t="shared" si="2"/>
        <v>463.61771799999997</v>
      </c>
      <c r="L127">
        <f t="shared" si="3"/>
        <v>463617.71899999998</v>
      </c>
      <c r="M127">
        <v>464583.91800000001</v>
      </c>
      <c r="N127">
        <v>0</v>
      </c>
      <c r="O127">
        <v>0</v>
      </c>
      <c r="P127">
        <v>464583.91800000001</v>
      </c>
      <c r="Q127">
        <v>465550.11800000002</v>
      </c>
      <c r="R127">
        <v>0</v>
      </c>
      <c r="S127">
        <v>0</v>
      </c>
      <c r="T127">
        <v>465550.11800000002</v>
      </c>
      <c r="U127">
        <v>0</v>
      </c>
      <c r="V127">
        <v>-4500</v>
      </c>
      <c r="W127">
        <v>-139009.43599999999</v>
      </c>
      <c r="X127">
        <v>0</v>
      </c>
      <c r="Y127">
        <v>-4500</v>
      </c>
      <c r="Z127">
        <v>-138043.236</v>
      </c>
      <c r="AA127">
        <v>0</v>
      </c>
      <c r="AB127">
        <v>-4500</v>
      </c>
      <c r="AC127">
        <v>-137077.03599999999</v>
      </c>
    </row>
    <row r="128" spans="1:29">
      <c r="A128">
        <v>125</v>
      </c>
      <c r="B128" t="s">
        <v>209</v>
      </c>
      <c r="C128" s="107" t="s">
        <v>194</v>
      </c>
      <c r="D128" t="s">
        <v>350</v>
      </c>
      <c r="E128" t="s">
        <v>375</v>
      </c>
      <c r="F128">
        <v>6587.6</v>
      </c>
      <c r="G128">
        <v>465550.11800000002</v>
      </c>
      <c r="H128">
        <v>0</v>
      </c>
      <c r="I128">
        <v>0</v>
      </c>
      <c r="J128">
        <v>465550.11800000002</v>
      </c>
      <c r="K128" s="7">
        <f t="shared" si="2"/>
        <v>465.550118</v>
      </c>
      <c r="L128">
        <f t="shared" si="3"/>
        <v>465550.11900000001</v>
      </c>
      <c r="M128">
        <v>468843.91800000001</v>
      </c>
      <c r="N128">
        <v>0</v>
      </c>
      <c r="O128">
        <v>0</v>
      </c>
      <c r="P128">
        <v>468843.91800000001</v>
      </c>
      <c r="Q128">
        <v>472137.71799999999</v>
      </c>
      <c r="R128">
        <v>0</v>
      </c>
      <c r="S128">
        <v>0</v>
      </c>
      <c r="T128">
        <v>472137.71799999999</v>
      </c>
      <c r="U128">
        <v>0</v>
      </c>
      <c r="V128">
        <v>-4500</v>
      </c>
      <c r="W128">
        <v>-137077.03599999999</v>
      </c>
      <c r="X128">
        <v>0</v>
      </c>
      <c r="Y128">
        <v>-4500</v>
      </c>
      <c r="Z128">
        <v>-133783.236</v>
      </c>
      <c r="AA128">
        <v>0</v>
      </c>
      <c r="AB128">
        <v>-4500</v>
      </c>
      <c r="AC128">
        <v>-130489.436</v>
      </c>
    </row>
    <row r="129" spans="1:29">
      <c r="A129">
        <v>126</v>
      </c>
      <c r="B129" t="s">
        <v>209</v>
      </c>
      <c r="C129" s="107" t="s">
        <v>200</v>
      </c>
      <c r="D129" t="s">
        <v>261</v>
      </c>
      <c r="E129" t="s">
        <v>376</v>
      </c>
      <c r="F129">
        <v>1932.4</v>
      </c>
      <c r="G129">
        <v>472137.71799999999</v>
      </c>
      <c r="H129">
        <v>0</v>
      </c>
      <c r="I129">
        <v>0</v>
      </c>
      <c r="J129">
        <v>472137.71799999999</v>
      </c>
      <c r="K129" s="7">
        <f t="shared" si="2"/>
        <v>472.13771800000001</v>
      </c>
      <c r="L129">
        <f t="shared" si="3"/>
        <v>472137.71899999998</v>
      </c>
      <c r="M129">
        <v>473103.91800000001</v>
      </c>
      <c r="N129">
        <v>0</v>
      </c>
      <c r="O129">
        <v>0</v>
      </c>
      <c r="P129">
        <v>473103.91800000001</v>
      </c>
      <c r="Q129">
        <v>474070.11800000002</v>
      </c>
      <c r="R129">
        <v>0</v>
      </c>
      <c r="S129">
        <v>0</v>
      </c>
      <c r="T129">
        <v>474070.11800000002</v>
      </c>
      <c r="U129">
        <v>0</v>
      </c>
      <c r="V129">
        <v>-4500</v>
      </c>
      <c r="W129">
        <v>-130489.436</v>
      </c>
      <c r="X129">
        <v>0</v>
      </c>
      <c r="Y129">
        <v>-4500</v>
      </c>
      <c r="Z129">
        <v>-129523.236</v>
      </c>
      <c r="AA129">
        <v>0</v>
      </c>
      <c r="AB129">
        <v>-4500</v>
      </c>
      <c r="AC129">
        <v>-128557.03599999999</v>
      </c>
    </row>
    <row r="130" spans="1:29">
      <c r="A130">
        <v>127</v>
      </c>
      <c r="B130" t="s">
        <v>209</v>
      </c>
      <c r="C130" s="107" t="s">
        <v>200</v>
      </c>
      <c r="D130" t="s">
        <v>350</v>
      </c>
      <c r="E130" t="s">
        <v>377</v>
      </c>
      <c r="F130">
        <v>6587.6</v>
      </c>
      <c r="G130">
        <v>474070.11800000002</v>
      </c>
      <c r="H130">
        <v>0</v>
      </c>
      <c r="I130">
        <v>0</v>
      </c>
      <c r="J130">
        <v>474070.11800000002</v>
      </c>
      <c r="K130" s="7">
        <f t="shared" si="2"/>
        <v>474.07011800000004</v>
      </c>
      <c r="L130">
        <f t="shared" si="3"/>
        <v>474070.11900000001</v>
      </c>
      <c r="M130">
        <v>477363.91800000001</v>
      </c>
      <c r="N130">
        <v>0</v>
      </c>
      <c r="O130">
        <v>0</v>
      </c>
      <c r="P130">
        <v>477363.91800000001</v>
      </c>
      <c r="Q130">
        <v>480657.71799999999</v>
      </c>
      <c r="R130">
        <v>0</v>
      </c>
      <c r="S130">
        <v>0</v>
      </c>
      <c r="T130">
        <v>480657.71799999999</v>
      </c>
      <c r="U130">
        <v>0</v>
      </c>
      <c r="V130">
        <v>-4500</v>
      </c>
      <c r="W130">
        <v>-128557.03599999999</v>
      </c>
      <c r="X130">
        <v>0</v>
      </c>
      <c r="Y130">
        <v>-4500</v>
      </c>
      <c r="Z130">
        <v>-125263.236</v>
      </c>
      <c r="AA130">
        <v>0</v>
      </c>
      <c r="AB130">
        <v>-4500</v>
      </c>
      <c r="AC130">
        <v>-121969.436</v>
      </c>
    </row>
    <row r="131" spans="1:29">
      <c r="A131">
        <v>128</v>
      </c>
      <c r="B131" t="s">
        <v>209</v>
      </c>
      <c r="C131" s="107" t="s">
        <v>201</v>
      </c>
      <c r="D131" t="s">
        <v>261</v>
      </c>
      <c r="E131" t="s">
        <v>378</v>
      </c>
      <c r="F131">
        <v>1932.4</v>
      </c>
      <c r="G131">
        <v>480657.71799999999</v>
      </c>
      <c r="H131">
        <v>0</v>
      </c>
      <c r="I131">
        <v>0</v>
      </c>
      <c r="J131">
        <v>480657.71799999999</v>
      </c>
      <c r="K131" s="7">
        <f t="shared" si="2"/>
        <v>480.65771799999999</v>
      </c>
      <c r="L131">
        <f t="shared" si="3"/>
        <v>480657.71899999998</v>
      </c>
      <c r="M131">
        <v>481623.91800000001</v>
      </c>
      <c r="N131">
        <v>0</v>
      </c>
      <c r="O131">
        <v>0</v>
      </c>
      <c r="P131">
        <v>481623.91800000001</v>
      </c>
      <c r="Q131">
        <v>482590.11800000002</v>
      </c>
      <c r="R131">
        <v>0</v>
      </c>
      <c r="S131">
        <v>0</v>
      </c>
      <c r="T131">
        <v>482590.11800000002</v>
      </c>
      <c r="U131">
        <v>0</v>
      </c>
      <c r="V131">
        <v>-4500</v>
      </c>
      <c r="W131">
        <v>-121969.436</v>
      </c>
      <c r="X131">
        <v>0</v>
      </c>
      <c r="Y131">
        <v>-4500</v>
      </c>
      <c r="Z131">
        <v>-121003.236</v>
      </c>
      <c r="AA131">
        <v>0</v>
      </c>
      <c r="AB131">
        <v>-4500</v>
      </c>
      <c r="AC131">
        <v>-120037.03599999999</v>
      </c>
    </row>
    <row r="132" spans="1:29">
      <c r="A132">
        <v>129</v>
      </c>
      <c r="B132" t="s">
        <v>209</v>
      </c>
      <c r="C132" s="107" t="s">
        <v>201</v>
      </c>
      <c r="D132" t="s">
        <v>350</v>
      </c>
      <c r="E132" t="s">
        <v>379</v>
      </c>
      <c r="F132">
        <v>6587.6</v>
      </c>
      <c r="G132">
        <v>482590.11800000002</v>
      </c>
      <c r="H132">
        <v>0</v>
      </c>
      <c r="I132">
        <v>0</v>
      </c>
      <c r="J132">
        <v>482590.11800000002</v>
      </c>
      <c r="K132" s="7">
        <f t="shared" si="2"/>
        <v>482.59011800000002</v>
      </c>
      <c r="L132">
        <f t="shared" si="3"/>
        <v>482590.11900000001</v>
      </c>
      <c r="M132">
        <v>485883.91800000001</v>
      </c>
      <c r="N132">
        <v>0</v>
      </c>
      <c r="O132">
        <v>0</v>
      </c>
      <c r="P132">
        <v>485883.91800000001</v>
      </c>
      <c r="Q132">
        <v>489177.71799999999</v>
      </c>
      <c r="R132">
        <v>0</v>
      </c>
      <c r="S132">
        <v>0</v>
      </c>
      <c r="T132">
        <v>489177.71799999999</v>
      </c>
      <c r="U132">
        <v>0</v>
      </c>
      <c r="V132">
        <v>-4500</v>
      </c>
      <c r="W132">
        <v>-120037.03599999999</v>
      </c>
      <c r="X132">
        <v>0</v>
      </c>
      <c r="Y132">
        <v>-4500</v>
      </c>
      <c r="Z132">
        <v>-116743.236</v>
      </c>
      <c r="AA132">
        <v>0</v>
      </c>
      <c r="AB132">
        <v>-4500</v>
      </c>
      <c r="AC132">
        <v>-113449.436</v>
      </c>
    </row>
    <row r="133" spans="1:29">
      <c r="A133">
        <v>130</v>
      </c>
      <c r="B133" t="s">
        <v>209</v>
      </c>
      <c r="C133" s="107" t="s">
        <v>202</v>
      </c>
      <c r="D133" t="s">
        <v>261</v>
      </c>
      <c r="E133" t="s">
        <v>380</v>
      </c>
      <c r="F133">
        <v>1932.4</v>
      </c>
      <c r="G133">
        <v>489177.71799999999</v>
      </c>
      <c r="H133">
        <v>0</v>
      </c>
      <c r="I133">
        <v>0</v>
      </c>
      <c r="J133">
        <v>489177.71799999999</v>
      </c>
      <c r="K133" s="7">
        <f t="shared" ref="K133:K164" si="4">J133/1000</f>
        <v>489.17771799999997</v>
      </c>
      <c r="L133">
        <f t="shared" si="3"/>
        <v>489177.71899999998</v>
      </c>
      <c r="M133">
        <v>490143.91800000001</v>
      </c>
      <c r="N133">
        <v>0</v>
      </c>
      <c r="O133">
        <v>0</v>
      </c>
      <c r="P133">
        <v>490143.91800000001</v>
      </c>
      <c r="Q133">
        <v>491110.11800000002</v>
      </c>
      <c r="R133">
        <v>0</v>
      </c>
      <c r="S133">
        <v>0</v>
      </c>
      <c r="T133">
        <v>491110.11800000002</v>
      </c>
      <c r="U133">
        <v>0</v>
      </c>
      <c r="V133">
        <v>-4500</v>
      </c>
      <c r="W133">
        <v>-113449.436</v>
      </c>
      <c r="X133">
        <v>0</v>
      </c>
      <c r="Y133">
        <v>-4500</v>
      </c>
      <c r="Z133">
        <v>-112483.236</v>
      </c>
      <c r="AA133">
        <v>0</v>
      </c>
      <c r="AB133">
        <v>-4500</v>
      </c>
      <c r="AC133">
        <v>-111517.03599999999</v>
      </c>
    </row>
    <row r="134" spans="1:29">
      <c r="A134">
        <v>131</v>
      </c>
      <c r="B134" t="s">
        <v>209</v>
      </c>
      <c r="C134" s="107" t="s">
        <v>202</v>
      </c>
      <c r="D134" t="s">
        <v>350</v>
      </c>
      <c r="E134" t="s">
        <v>381</v>
      </c>
      <c r="F134">
        <v>620.29999999999995</v>
      </c>
      <c r="G134">
        <v>491110.11800000002</v>
      </c>
      <c r="H134">
        <v>0</v>
      </c>
      <c r="I134">
        <v>0</v>
      </c>
      <c r="J134">
        <v>491110.11800000002</v>
      </c>
      <c r="K134" s="7">
        <f t="shared" si="4"/>
        <v>491.110118</v>
      </c>
      <c r="L134">
        <f t="shared" ref="L134:L164" si="5">L133+F133</f>
        <v>491110.11900000001</v>
      </c>
      <c r="M134">
        <v>491420.26799999998</v>
      </c>
      <c r="N134">
        <v>0</v>
      </c>
      <c r="O134">
        <v>0</v>
      </c>
      <c r="P134">
        <v>491420.26799999998</v>
      </c>
      <c r="Q134">
        <v>491730.41800000001</v>
      </c>
      <c r="R134">
        <v>0</v>
      </c>
      <c r="S134">
        <v>0</v>
      </c>
      <c r="T134">
        <v>491730.41800000001</v>
      </c>
      <c r="U134">
        <v>0</v>
      </c>
      <c r="V134">
        <v>-4500</v>
      </c>
      <c r="W134">
        <v>-111517.03599999999</v>
      </c>
      <c r="X134">
        <v>0</v>
      </c>
      <c r="Y134">
        <v>-4500</v>
      </c>
      <c r="Z134">
        <v>-111206.886</v>
      </c>
      <c r="AA134">
        <v>0</v>
      </c>
      <c r="AB134">
        <v>-4500</v>
      </c>
      <c r="AC134">
        <v>-110896.736</v>
      </c>
    </row>
    <row r="135" spans="1:29">
      <c r="A135">
        <v>132</v>
      </c>
      <c r="B135" t="s">
        <v>209</v>
      </c>
      <c r="C135" s="107" t="s">
        <v>203</v>
      </c>
      <c r="D135" t="s">
        <v>382</v>
      </c>
      <c r="E135" t="s">
        <v>383</v>
      </c>
      <c r="F135">
        <v>1800</v>
      </c>
      <c r="G135">
        <v>491730.41800000001</v>
      </c>
      <c r="H135">
        <v>0</v>
      </c>
      <c r="I135">
        <v>0</v>
      </c>
      <c r="J135">
        <v>491730.41800000001</v>
      </c>
      <c r="K135" s="7">
        <f t="shared" si="4"/>
        <v>491.73041799999999</v>
      </c>
      <c r="L135">
        <f t="shared" si="5"/>
        <v>491730.41899999999</v>
      </c>
      <c r="M135">
        <v>492630.41800000001</v>
      </c>
      <c r="N135">
        <v>0</v>
      </c>
      <c r="O135">
        <v>31.402999999999999</v>
      </c>
      <c r="P135">
        <v>492629.68699999998</v>
      </c>
      <c r="Q135">
        <v>493530.41800000001</v>
      </c>
      <c r="R135">
        <v>0</v>
      </c>
      <c r="S135">
        <v>62.805999999999997</v>
      </c>
      <c r="T135">
        <v>493528.95600000001</v>
      </c>
      <c r="U135">
        <v>0</v>
      </c>
      <c r="V135">
        <v>-4500</v>
      </c>
      <c r="W135">
        <v>-110896.736</v>
      </c>
      <c r="X135">
        <v>0</v>
      </c>
      <c r="Y135">
        <v>-4468.5969999999998</v>
      </c>
      <c r="Z135">
        <v>-109997.467</v>
      </c>
      <c r="AA135">
        <v>0</v>
      </c>
      <c r="AB135">
        <v>-4437.1940000000004</v>
      </c>
      <c r="AC135">
        <v>-109098.198</v>
      </c>
    </row>
    <row r="136" spans="1:29">
      <c r="A136">
        <v>133</v>
      </c>
      <c r="B136" t="s">
        <v>210</v>
      </c>
      <c r="C136" s="107" t="s">
        <v>183</v>
      </c>
      <c r="D136" t="s">
        <v>350</v>
      </c>
      <c r="E136" t="s">
        <v>384</v>
      </c>
      <c r="F136">
        <v>6298.8670000000002</v>
      </c>
      <c r="G136">
        <v>493530.41800000001</v>
      </c>
      <c r="H136">
        <v>0</v>
      </c>
      <c r="I136">
        <v>62.805999999999997</v>
      </c>
      <c r="J136">
        <v>493528.95600000001</v>
      </c>
      <c r="K136" s="7">
        <f t="shared" si="4"/>
        <v>493.52895599999999</v>
      </c>
      <c r="L136">
        <f t="shared" si="5"/>
        <v>493530.41899999999</v>
      </c>
      <c r="M136">
        <v>496679.85200000001</v>
      </c>
      <c r="N136">
        <v>0</v>
      </c>
      <c r="O136">
        <v>282.5</v>
      </c>
      <c r="P136">
        <v>496670.71799999999</v>
      </c>
      <c r="Q136">
        <v>499829.28499999997</v>
      </c>
      <c r="R136">
        <v>0</v>
      </c>
      <c r="S136">
        <v>502.19299999999998</v>
      </c>
      <c r="T136">
        <v>499812.47899999999</v>
      </c>
      <c r="U136">
        <v>0</v>
      </c>
      <c r="V136">
        <v>-4437.1940000000004</v>
      </c>
      <c r="W136">
        <v>-109098.198</v>
      </c>
      <c r="X136">
        <v>0</v>
      </c>
      <c r="Y136">
        <v>-4217.5010000000002</v>
      </c>
      <c r="Z136">
        <v>-105956.43700000001</v>
      </c>
      <c r="AA136">
        <v>0</v>
      </c>
      <c r="AB136">
        <v>-3997.8069999999998</v>
      </c>
      <c r="AC136">
        <v>-102814.675</v>
      </c>
    </row>
    <row r="137" spans="1:29">
      <c r="A137">
        <v>134</v>
      </c>
      <c r="B137" t="s">
        <v>210</v>
      </c>
      <c r="C137" s="107" t="s">
        <v>183</v>
      </c>
      <c r="D137" t="s">
        <v>261</v>
      </c>
      <c r="E137" t="s">
        <v>385</v>
      </c>
      <c r="F137">
        <v>2332.4</v>
      </c>
      <c r="G137">
        <v>499829.28499999997</v>
      </c>
      <c r="H137">
        <v>0</v>
      </c>
      <c r="I137" s="42">
        <v>502.19299999999998</v>
      </c>
      <c r="J137" s="42">
        <v>499812.47899999999</v>
      </c>
      <c r="K137" s="7">
        <f t="shared" si="4"/>
        <v>499.812479</v>
      </c>
      <c r="L137">
        <f t="shared" si="5"/>
        <v>499829.28600000002</v>
      </c>
      <c r="M137">
        <v>500995.48499999999</v>
      </c>
      <c r="N137">
        <v>0</v>
      </c>
      <c r="O137">
        <v>583.54300000000001</v>
      </c>
      <c r="P137">
        <v>500975.83899999998</v>
      </c>
      <c r="Q137">
        <v>502161.685</v>
      </c>
      <c r="R137">
        <v>0</v>
      </c>
      <c r="S137">
        <v>664.89300000000003</v>
      </c>
      <c r="T137">
        <v>502139.19799999997</v>
      </c>
      <c r="U137">
        <v>0</v>
      </c>
      <c r="V137">
        <v>-3997.8069999999998</v>
      </c>
      <c r="W137">
        <v>-102814.675</v>
      </c>
      <c r="X137">
        <v>0</v>
      </c>
      <c r="Y137">
        <v>-3916.4569999999999</v>
      </c>
      <c r="Z137">
        <v>-101651.31600000001</v>
      </c>
      <c r="AA137">
        <v>0</v>
      </c>
      <c r="AB137">
        <v>-3835.107</v>
      </c>
      <c r="AC137">
        <v>-100487.95600000001</v>
      </c>
    </row>
    <row r="138" spans="1:29">
      <c r="A138">
        <v>135</v>
      </c>
      <c r="B138" t="s">
        <v>210</v>
      </c>
      <c r="C138" s="107" t="s">
        <v>185</v>
      </c>
      <c r="D138" t="s">
        <v>350</v>
      </c>
      <c r="E138" t="s">
        <v>386</v>
      </c>
      <c r="F138">
        <v>8419.17</v>
      </c>
      <c r="G138">
        <v>502161.685</v>
      </c>
      <c r="H138">
        <v>0</v>
      </c>
      <c r="I138">
        <v>664.89300000000003</v>
      </c>
      <c r="J138">
        <v>502139.19799999997</v>
      </c>
      <c r="K138" s="7">
        <f t="shared" si="4"/>
        <v>502.13919799999996</v>
      </c>
      <c r="L138">
        <f t="shared" si="5"/>
        <v>502161.68600000005</v>
      </c>
      <c r="M138">
        <v>506371.27</v>
      </c>
      <c r="N138">
        <v>0</v>
      </c>
      <c r="O138">
        <v>958.53899999999999</v>
      </c>
      <c r="P138">
        <v>506338.52899999998</v>
      </c>
      <c r="Q138">
        <v>510580.85499999998</v>
      </c>
      <c r="R138">
        <v>0</v>
      </c>
      <c r="S138">
        <v>1252.1849999999999</v>
      </c>
      <c r="T138">
        <v>510537.859</v>
      </c>
      <c r="U138">
        <v>0</v>
      </c>
      <c r="V138">
        <v>-3835.107</v>
      </c>
      <c r="W138">
        <v>-100487.95600000001</v>
      </c>
      <c r="X138">
        <v>0</v>
      </c>
      <c r="Y138">
        <v>-3541.462</v>
      </c>
      <c r="Z138">
        <v>-96288.626000000004</v>
      </c>
      <c r="AA138">
        <v>0</v>
      </c>
      <c r="AB138">
        <v>-3247.8159999999998</v>
      </c>
      <c r="AC138">
        <v>-92089.294999999998</v>
      </c>
    </row>
    <row r="139" spans="1:29">
      <c r="A139">
        <v>136</v>
      </c>
      <c r="B139" t="s">
        <v>210</v>
      </c>
      <c r="C139" s="107" t="s">
        <v>185</v>
      </c>
      <c r="D139" t="s">
        <v>261</v>
      </c>
      <c r="E139" t="s">
        <v>387</v>
      </c>
      <c r="F139">
        <v>2332.4</v>
      </c>
      <c r="G139">
        <v>510580.85499999998</v>
      </c>
      <c r="H139">
        <v>0</v>
      </c>
      <c r="I139">
        <v>1252.1849999999999</v>
      </c>
      <c r="J139">
        <v>510537.859</v>
      </c>
      <c r="K139" s="7">
        <f t="shared" si="4"/>
        <v>510.53785899999997</v>
      </c>
      <c r="L139">
        <f t="shared" si="5"/>
        <v>510580.85600000003</v>
      </c>
      <c r="M139">
        <v>511747.05499999999</v>
      </c>
      <c r="N139">
        <v>0</v>
      </c>
      <c r="O139">
        <v>1333.5350000000001</v>
      </c>
      <c r="P139">
        <v>511701.21799999999</v>
      </c>
      <c r="Q139">
        <v>512913.255</v>
      </c>
      <c r="R139">
        <v>0</v>
      </c>
      <c r="S139">
        <v>1414.885</v>
      </c>
      <c r="T139">
        <v>512864.57799999998</v>
      </c>
      <c r="U139">
        <v>0</v>
      </c>
      <c r="V139">
        <v>-3247.8159999999998</v>
      </c>
      <c r="W139">
        <v>-92089.294999999998</v>
      </c>
      <c r="X139">
        <v>0</v>
      </c>
      <c r="Y139">
        <v>-3166.4659999999999</v>
      </c>
      <c r="Z139">
        <v>-90925.936000000002</v>
      </c>
      <c r="AA139">
        <v>0</v>
      </c>
      <c r="AB139">
        <v>-3085.116</v>
      </c>
      <c r="AC139">
        <v>-89762.577000000005</v>
      </c>
    </row>
    <row r="140" spans="1:29">
      <c r="A140">
        <v>137</v>
      </c>
      <c r="B140" t="s">
        <v>210</v>
      </c>
      <c r="C140" s="107" t="s">
        <v>186</v>
      </c>
      <c r="D140" t="s">
        <v>350</v>
      </c>
      <c r="E140" t="s">
        <v>388</v>
      </c>
      <c r="F140">
        <v>8419.17</v>
      </c>
      <c r="G140">
        <v>512913.255</v>
      </c>
      <c r="H140">
        <v>0</v>
      </c>
      <c r="I140">
        <v>1414.885</v>
      </c>
      <c r="J140">
        <v>512864.57799999998</v>
      </c>
      <c r="K140" s="7">
        <f t="shared" si="4"/>
        <v>512.86457799999994</v>
      </c>
      <c r="L140">
        <f t="shared" si="5"/>
        <v>512913.25600000005</v>
      </c>
      <c r="M140">
        <v>517122.84</v>
      </c>
      <c r="N140">
        <v>0</v>
      </c>
      <c r="O140">
        <v>1708.5309999999999</v>
      </c>
      <c r="P140">
        <v>517063.908</v>
      </c>
      <c r="Q140">
        <v>521332.42499999999</v>
      </c>
      <c r="R140">
        <v>0</v>
      </c>
      <c r="S140">
        <v>2002.1759999999999</v>
      </c>
      <c r="T140">
        <v>521263.239</v>
      </c>
      <c r="U140">
        <v>0</v>
      </c>
      <c r="V140">
        <v>-3085.116</v>
      </c>
      <c r="W140">
        <v>-89762.577000000005</v>
      </c>
      <c r="X140">
        <v>0</v>
      </c>
      <c r="Y140">
        <v>-2791.47</v>
      </c>
      <c r="Z140">
        <v>-85563.245999999999</v>
      </c>
      <c r="AA140">
        <v>0</v>
      </c>
      <c r="AB140">
        <v>-2497.8240000000001</v>
      </c>
      <c r="AC140">
        <v>-81363.914999999994</v>
      </c>
    </row>
    <row r="141" spans="1:29">
      <c r="A141">
        <v>138</v>
      </c>
      <c r="B141" t="s">
        <v>210</v>
      </c>
      <c r="C141" s="107" t="s">
        <v>186</v>
      </c>
      <c r="D141" t="s">
        <v>261</v>
      </c>
      <c r="E141" t="s">
        <v>389</v>
      </c>
      <c r="F141">
        <v>2332.4</v>
      </c>
      <c r="G141">
        <v>521332.42499999999</v>
      </c>
      <c r="H141">
        <v>0</v>
      </c>
      <c r="I141">
        <v>2002.1759999999999</v>
      </c>
      <c r="J141">
        <v>521263.239</v>
      </c>
      <c r="K141" s="7">
        <f t="shared" si="4"/>
        <v>521.263239</v>
      </c>
      <c r="L141">
        <f t="shared" si="5"/>
        <v>521332.42600000004</v>
      </c>
      <c r="M141">
        <v>522498.625</v>
      </c>
      <c r="N141">
        <v>0</v>
      </c>
      <c r="O141">
        <v>2083.5259999999998</v>
      </c>
      <c r="P141">
        <v>522426.598</v>
      </c>
      <c r="Q141">
        <v>523664.82500000001</v>
      </c>
      <c r="R141">
        <v>0</v>
      </c>
      <c r="S141">
        <v>2164.8760000000002</v>
      </c>
      <c r="T141">
        <v>523589.95699999999</v>
      </c>
      <c r="U141">
        <v>0</v>
      </c>
      <c r="V141">
        <v>-2497.8240000000001</v>
      </c>
      <c r="W141">
        <v>-81363.914999999994</v>
      </c>
      <c r="X141">
        <v>0</v>
      </c>
      <c r="Y141">
        <v>-2416.4740000000002</v>
      </c>
      <c r="Z141">
        <v>-80200.555999999997</v>
      </c>
      <c r="AA141">
        <v>0</v>
      </c>
      <c r="AB141">
        <v>-2335.1239999999998</v>
      </c>
      <c r="AC141">
        <v>-79037.197</v>
      </c>
    </row>
    <row r="142" spans="1:29">
      <c r="A142">
        <v>139</v>
      </c>
      <c r="B142" t="s">
        <v>210</v>
      </c>
      <c r="C142" s="107" t="s">
        <v>187</v>
      </c>
      <c r="D142" t="s">
        <v>350</v>
      </c>
      <c r="E142" t="s">
        <v>390</v>
      </c>
      <c r="F142">
        <v>8419.17</v>
      </c>
      <c r="G142">
        <v>523664.82500000001</v>
      </c>
      <c r="H142">
        <v>0</v>
      </c>
      <c r="I142">
        <v>2164.8760000000002</v>
      </c>
      <c r="J142">
        <v>523589.95699999999</v>
      </c>
      <c r="K142" s="7">
        <f t="shared" si="4"/>
        <v>523.58995700000003</v>
      </c>
      <c r="L142">
        <f t="shared" si="5"/>
        <v>523664.82600000006</v>
      </c>
      <c r="M142">
        <v>527874.41</v>
      </c>
      <c r="N142">
        <v>0</v>
      </c>
      <c r="O142">
        <v>2458.5219999999999</v>
      </c>
      <c r="P142">
        <v>527789.28799999994</v>
      </c>
      <c r="Q142">
        <v>532083.995</v>
      </c>
      <c r="R142">
        <v>0</v>
      </c>
      <c r="S142">
        <v>2752.1680000000001</v>
      </c>
      <c r="T142">
        <v>531988.61899999995</v>
      </c>
      <c r="U142">
        <v>0</v>
      </c>
      <c r="V142">
        <v>-2335.1239999999998</v>
      </c>
      <c r="W142">
        <v>-79037.197</v>
      </c>
      <c r="X142">
        <v>0</v>
      </c>
      <c r="Y142">
        <v>-2041.4780000000001</v>
      </c>
      <c r="Z142">
        <v>-74837.865999999995</v>
      </c>
      <c r="AA142">
        <v>0</v>
      </c>
      <c r="AB142">
        <v>-1747.8330000000001</v>
      </c>
      <c r="AC142">
        <v>-70638.535999999993</v>
      </c>
    </row>
    <row r="143" spans="1:29">
      <c r="A143">
        <v>140</v>
      </c>
      <c r="B143" t="s">
        <v>210</v>
      </c>
      <c r="C143" s="107" t="s">
        <v>187</v>
      </c>
      <c r="D143" t="s">
        <v>261</v>
      </c>
      <c r="E143" t="s">
        <v>391</v>
      </c>
      <c r="F143">
        <v>2332.4</v>
      </c>
      <c r="G143">
        <v>532083.995</v>
      </c>
      <c r="H143">
        <v>0</v>
      </c>
      <c r="I143">
        <v>2752.1680000000001</v>
      </c>
      <c r="J143">
        <v>531988.61899999995</v>
      </c>
      <c r="K143" s="7">
        <f t="shared" si="4"/>
        <v>531.98861899999997</v>
      </c>
      <c r="L143">
        <f t="shared" si="5"/>
        <v>532083.99600000004</v>
      </c>
      <c r="M143">
        <v>533250.19499999995</v>
      </c>
      <c r="N143">
        <v>0</v>
      </c>
      <c r="O143">
        <v>2833.518</v>
      </c>
      <c r="P143">
        <v>533151.978</v>
      </c>
      <c r="Q143">
        <v>534416.39500000002</v>
      </c>
      <c r="R143">
        <v>0</v>
      </c>
      <c r="S143">
        <v>2914.8679999999999</v>
      </c>
      <c r="T143">
        <v>534315.33700000006</v>
      </c>
      <c r="U143">
        <v>0</v>
      </c>
      <c r="V143">
        <v>-1747.8330000000001</v>
      </c>
      <c r="W143">
        <v>-70638.535999999993</v>
      </c>
      <c r="X143">
        <v>0</v>
      </c>
      <c r="Y143">
        <v>-1666.4829999999999</v>
      </c>
      <c r="Z143">
        <v>-69475.176999999996</v>
      </c>
      <c r="AA143">
        <v>0</v>
      </c>
      <c r="AB143">
        <v>-1585.133</v>
      </c>
      <c r="AC143">
        <v>-68311.816999999995</v>
      </c>
    </row>
    <row r="144" spans="1:29">
      <c r="A144">
        <v>141</v>
      </c>
      <c r="B144" t="s">
        <v>210</v>
      </c>
      <c r="C144" s="107" t="s">
        <v>188</v>
      </c>
      <c r="D144" t="s">
        <v>350</v>
      </c>
      <c r="E144" t="s">
        <v>392</v>
      </c>
      <c r="F144">
        <v>8419.17</v>
      </c>
      <c r="G144">
        <v>534416.39500000002</v>
      </c>
      <c r="H144">
        <v>0</v>
      </c>
      <c r="I144">
        <v>2914.8679999999999</v>
      </c>
      <c r="J144">
        <v>534315.33700000006</v>
      </c>
      <c r="K144" s="7">
        <f t="shared" si="4"/>
        <v>534.31533700000011</v>
      </c>
      <c r="L144">
        <f t="shared" si="5"/>
        <v>534416.39600000007</v>
      </c>
      <c r="M144">
        <v>538625.98</v>
      </c>
      <c r="N144">
        <v>0</v>
      </c>
      <c r="O144">
        <v>3208.5140000000001</v>
      </c>
      <c r="P144">
        <v>538514.66799999995</v>
      </c>
      <c r="Q144">
        <v>542835.56499999994</v>
      </c>
      <c r="R144">
        <v>0</v>
      </c>
      <c r="S144">
        <v>3502.16</v>
      </c>
      <c r="T144">
        <v>542713.99800000002</v>
      </c>
      <c r="U144">
        <v>0</v>
      </c>
      <c r="V144">
        <v>-1585.133</v>
      </c>
      <c r="W144">
        <v>-68311.816999999995</v>
      </c>
      <c r="X144">
        <v>0</v>
      </c>
      <c r="Y144">
        <v>-1291.4870000000001</v>
      </c>
      <c r="Z144">
        <v>-64112.487000000001</v>
      </c>
      <c r="AA144">
        <v>0</v>
      </c>
      <c r="AB144">
        <v>-997.84100000000001</v>
      </c>
      <c r="AC144">
        <v>-59913.156000000003</v>
      </c>
    </row>
    <row r="145" spans="1:29">
      <c r="A145">
        <v>142</v>
      </c>
      <c r="B145" t="s">
        <v>210</v>
      </c>
      <c r="C145" s="107" t="s">
        <v>188</v>
      </c>
      <c r="D145" t="s">
        <v>261</v>
      </c>
      <c r="E145" t="s">
        <v>393</v>
      </c>
      <c r="F145">
        <v>2332.4</v>
      </c>
      <c r="G145">
        <v>542835.56499999994</v>
      </c>
      <c r="H145">
        <v>0</v>
      </c>
      <c r="I145">
        <v>3502.16</v>
      </c>
      <c r="J145">
        <v>542713.99800000002</v>
      </c>
      <c r="K145" s="7">
        <f t="shared" si="4"/>
        <v>542.71399800000006</v>
      </c>
      <c r="L145">
        <f t="shared" si="5"/>
        <v>542835.56600000011</v>
      </c>
      <c r="M145">
        <v>544001.76500000001</v>
      </c>
      <c r="N145">
        <v>0</v>
      </c>
      <c r="O145">
        <v>3583.51</v>
      </c>
      <c r="P145">
        <v>543877.35800000001</v>
      </c>
      <c r="Q145">
        <v>545167.96499999997</v>
      </c>
      <c r="R145">
        <v>0</v>
      </c>
      <c r="S145">
        <v>3664.86</v>
      </c>
      <c r="T145">
        <v>545040.71699999995</v>
      </c>
      <c r="U145">
        <v>0</v>
      </c>
      <c r="V145">
        <v>-997.84100000000001</v>
      </c>
      <c r="W145">
        <v>-59913.156000000003</v>
      </c>
      <c r="X145">
        <v>0</v>
      </c>
      <c r="Y145">
        <v>-916.49099999999999</v>
      </c>
      <c r="Z145">
        <v>-58749.796999999999</v>
      </c>
      <c r="AA145">
        <v>0</v>
      </c>
      <c r="AB145">
        <v>-835.14099999999996</v>
      </c>
      <c r="AC145">
        <v>-57586.438000000002</v>
      </c>
    </row>
    <row r="146" spans="1:29">
      <c r="A146">
        <v>143</v>
      </c>
      <c r="B146" t="s">
        <v>210</v>
      </c>
      <c r="C146" s="107" t="s">
        <v>190</v>
      </c>
      <c r="D146" t="s">
        <v>350</v>
      </c>
      <c r="E146" t="s">
        <v>394</v>
      </c>
      <c r="F146">
        <v>8419.17</v>
      </c>
      <c r="G146">
        <v>545167.96499999997</v>
      </c>
      <c r="H146">
        <v>0</v>
      </c>
      <c r="I146">
        <v>3664.86</v>
      </c>
      <c r="J146">
        <v>545040.71699999995</v>
      </c>
      <c r="K146" s="7">
        <f t="shared" si="4"/>
        <v>545.04071699999997</v>
      </c>
      <c r="L146">
        <f t="shared" si="5"/>
        <v>545167.96600000013</v>
      </c>
      <c r="M146">
        <v>549377.55000000005</v>
      </c>
      <c r="N146">
        <v>0</v>
      </c>
      <c r="O146">
        <v>3958.5050000000001</v>
      </c>
      <c r="P146">
        <v>549240.04700000002</v>
      </c>
      <c r="Q146">
        <v>553587.13500000001</v>
      </c>
      <c r="R146">
        <v>0</v>
      </c>
      <c r="S146">
        <v>4252.1509999999998</v>
      </c>
      <c r="T146">
        <v>553439.37800000003</v>
      </c>
      <c r="U146">
        <v>0</v>
      </c>
      <c r="V146">
        <v>-835.14099999999996</v>
      </c>
      <c r="W146">
        <v>-57586.438000000002</v>
      </c>
      <c r="X146">
        <v>0</v>
      </c>
      <c r="Y146">
        <v>-541.495</v>
      </c>
      <c r="Z146">
        <v>-53387.107000000004</v>
      </c>
      <c r="AA146">
        <v>0</v>
      </c>
      <c r="AB146">
        <v>-247.84899999999999</v>
      </c>
      <c r="AC146">
        <v>-49187.775999999998</v>
      </c>
    </row>
    <row r="147" spans="1:29">
      <c r="A147">
        <v>144</v>
      </c>
      <c r="B147" t="s">
        <v>210</v>
      </c>
      <c r="C147" s="107" t="s">
        <v>190</v>
      </c>
      <c r="D147" t="s">
        <v>261</v>
      </c>
      <c r="E147" t="s">
        <v>395</v>
      </c>
      <c r="F147">
        <v>2332.4</v>
      </c>
      <c r="G147">
        <v>553587.13500000001</v>
      </c>
      <c r="H147">
        <v>0</v>
      </c>
      <c r="I147">
        <v>4252.1509999999998</v>
      </c>
      <c r="J147">
        <v>553439.37800000003</v>
      </c>
      <c r="K147" s="7">
        <f t="shared" si="4"/>
        <v>553.43937800000003</v>
      </c>
      <c r="L147">
        <f t="shared" si="5"/>
        <v>553587.13600000017</v>
      </c>
      <c r="M147">
        <v>554753.33499999996</v>
      </c>
      <c r="N147">
        <v>0</v>
      </c>
      <c r="O147">
        <v>4333.5010000000002</v>
      </c>
      <c r="P147">
        <v>554602.73699999996</v>
      </c>
      <c r="Q147">
        <v>555919.53500000003</v>
      </c>
      <c r="R147">
        <v>0</v>
      </c>
      <c r="S147">
        <v>4414.8509999999997</v>
      </c>
      <c r="T147">
        <v>555766.09600000002</v>
      </c>
      <c r="U147">
        <v>0</v>
      </c>
      <c r="V147">
        <v>-247.84899999999999</v>
      </c>
      <c r="W147">
        <v>-49187.775999999998</v>
      </c>
      <c r="X147">
        <v>0</v>
      </c>
      <c r="Y147">
        <v>-166.499</v>
      </c>
      <c r="Z147">
        <v>-48024.417000000001</v>
      </c>
      <c r="AA147">
        <v>0</v>
      </c>
      <c r="AB147">
        <v>-85.149000000000001</v>
      </c>
      <c r="AC147">
        <v>-46861.057999999997</v>
      </c>
    </row>
    <row r="148" spans="1:29">
      <c r="A148">
        <v>145</v>
      </c>
      <c r="B148" t="s">
        <v>210</v>
      </c>
      <c r="C148" s="107" t="s">
        <v>196</v>
      </c>
      <c r="D148" t="s">
        <v>350</v>
      </c>
      <c r="E148" t="s">
        <v>396</v>
      </c>
      <c r="F148">
        <v>320.3</v>
      </c>
      <c r="G148">
        <v>555919.53500000003</v>
      </c>
      <c r="H148">
        <v>0</v>
      </c>
      <c r="I148" s="42">
        <v>4414.8509999999997</v>
      </c>
      <c r="J148" s="42">
        <v>555766.09600000002</v>
      </c>
      <c r="K148" s="7">
        <f t="shared" si="4"/>
        <v>555.76609600000006</v>
      </c>
      <c r="L148">
        <f t="shared" si="5"/>
        <v>555919.5360000002</v>
      </c>
      <c r="M148">
        <v>556079.68500000006</v>
      </c>
      <c r="N148">
        <v>0</v>
      </c>
      <c r="O148">
        <v>4426.0230000000001</v>
      </c>
      <c r="P148">
        <v>555925.85600000003</v>
      </c>
      <c r="Q148">
        <v>556239.83499999996</v>
      </c>
      <c r="R148">
        <v>0</v>
      </c>
      <c r="S148">
        <v>4437.1940000000004</v>
      </c>
      <c r="T148">
        <v>556085.61600000004</v>
      </c>
      <c r="U148">
        <v>0</v>
      </c>
      <c r="V148">
        <v>-85.149000000000001</v>
      </c>
      <c r="W148">
        <v>-46861.057999999997</v>
      </c>
      <c r="X148">
        <v>0</v>
      </c>
      <c r="Y148">
        <v>-73.977999999999994</v>
      </c>
      <c r="Z148">
        <v>-46701.298000000003</v>
      </c>
      <c r="AA148">
        <v>0</v>
      </c>
      <c r="AB148">
        <v>-62.805999999999997</v>
      </c>
      <c r="AC148">
        <v>-46541.538</v>
      </c>
    </row>
    <row r="149" spans="1:29">
      <c r="A149">
        <v>146</v>
      </c>
      <c r="B149" t="s">
        <v>210</v>
      </c>
      <c r="C149" s="107" t="s">
        <v>196</v>
      </c>
      <c r="D149" t="s">
        <v>382</v>
      </c>
      <c r="E149" t="s">
        <v>397</v>
      </c>
      <c r="F149">
        <v>1800</v>
      </c>
      <c r="G149">
        <v>556239.83499999996</v>
      </c>
      <c r="H149">
        <v>0</v>
      </c>
      <c r="I149">
        <v>4437.1940000000004</v>
      </c>
      <c r="J149">
        <v>556085.61600000004</v>
      </c>
      <c r="K149" s="7">
        <f t="shared" si="4"/>
        <v>556.08561600000007</v>
      </c>
      <c r="L149">
        <f t="shared" si="5"/>
        <v>556239.83600000024</v>
      </c>
      <c r="M149">
        <v>557139.83499999996</v>
      </c>
      <c r="N149">
        <v>0</v>
      </c>
      <c r="O149">
        <v>4468.5969999999998</v>
      </c>
      <c r="P149">
        <v>556984.88500000001</v>
      </c>
      <c r="Q149">
        <v>558039.83499999996</v>
      </c>
      <c r="R149">
        <v>0</v>
      </c>
      <c r="S149">
        <v>4500</v>
      </c>
      <c r="T149">
        <v>557884.15399999998</v>
      </c>
      <c r="U149">
        <v>0</v>
      </c>
      <c r="V149">
        <v>-62.805999999999997</v>
      </c>
      <c r="W149">
        <v>-46541.538</v>
      </c>
      <c r="X149">
        <v>0</v>
      </c>
      <c r="Y149">
        <v>-31.402999999999999</v>
      </c>
      <c r="Z149">
        <v>-45642.269</v>
      </c>
      <c r="AA149">
        <v>0</v>
      </c>
      <c r="AB149">
        <v>0</v>
      </c>
      <c r="AC149">
        <v>-44743</v>
      </c>
    </row>
    <row r="150" spans="1:29">
      <c r="A150">
        <v>147</v>
      </c>
      <c r="B150" t="s">
        <v>210</v>
      </c>
      <c r="C150" s="107" t="s">
        <v>191</v>
      </c>
      <c r="D150" t="s">
        <v>350</v>
      </c>
      <c r="E150" t="s">
        <v>398</v>
      </c>
      <c r="F150">
        <v>1135</v>
      </c>
      <c r="G150">
        <v>558039.83499999996</v>
      </c>
      <c r="H150">
        <v>0</v>
      </c>
      <c r="I150">
        <v>4500</v>
      </c>
      <c r="J150">
        <v>557884.15399999998</v>
      </c>
      <c r="K150" s="7">
        <f t="shared" si="4"/>
        <v>557.88415399999997</v>
      </c>
      <c r="L150">
        <f t="shared" si="5"/>
        <v>558039.83600000024</v>
      </c>
      <c r="M150">
        <v>558607.33499999996</v>
      </c>
      <c r="N150">
        <v>0</v>
      </c>
      <c r="O150">
        <v>4500</v>
      </c>
      <c r="P150">
        <v>558451.65399999998</v>
      </c>
      <c r="Q150">
        <v>559174.83499999996</v>
      </c>
      <c r="R150">
        <v>0</v>
      </c>
      <c r="S150">
        <v>4500</v>
      </c>
      <c r="T150">
        <v>559019.15399999998</v>
      </c>
      <c r="U150">
        <v>0</v>
      </c>
      <c r="V150">
        <v>0</v>
      </c>
      <c r="W150">
        <v>-44743</v>
      </c>
      <c r="X150">
        <v>0</v>
      </c>
      <c r="Y150">
        <v>0</v>
      </c>
      <c r="Z150">
        <v>-44175.5</v>
      </c>
      <c r="AA150">
        <v>0</v>
      </c>
      <c r="AB150">
        <v>0</v>
      </c>
      <c r="AC150">
        <v>-43608</v>
      </c>
    </row>
    <row r="151" spans="1:29">
      <c r="A151">
        <v>148</v>
      </c>
      <c r="B151" t="s">
        <v>210</v>
      </c>
      <c r="C151" s="107" t="s">
        <v>191</v>
      </c>
      <c r="D151" t="s">
        <v>261</v>
      </c>
      <c r="E151" t="s">
        <v>399</v>
      </c>
      <c r="F151">
        <v>2830</v>
      </c>
      <c r="G151">
        <v>559174.83499999996</v>
      </c>
      <c r="H151">
        <v>0</v>
      </c>
      <c r="I151">
        <v>4500</v>
      </c>
      <c r="J151">
        <v>559019.15399999998</v>
      </c>
      <c r="K151" s="7">
        <f t="shared" si="4"/>
        <v>559.01915399999996</v>
      </c>
      <c r="L151">
        <f t="shared" si="5"/>
        <v>559174.83600000024</v>
      </c>
      <c r="M151">
        <v>560589.83499999996</v>
      </c>
      <c r="N151">
        <v>0</v>
      </c>
      <c r="O151">
        <v>4500</v>
      </c>
      <c r="P151">
        <v>560434.15399999998</v>
      </c>
      <c r="Q151">
        <v>562004.83499999996</v>
      </c>
      <c r="R151">
        <v>0</v>
      </c>
      <c r="S151">
        <v>4500</v>
      </c>
      <c r="T151">
        <v>561849.15399999998</v>
      </c>
      <c r="U151">
        <v>0</v>
      </c>
      <c r="V151">
        <v>0</v>
      </c>
      <c r="W151">
        <v>-43608</v>
      </c>
      <c r="X151">
        <v>0</v>
      </c>
      <c r="Y151">
        <v>0</v>
      </c>
      <c r="Z151">
        <v>-42193</v>
      </c>
      <c r="AA151">
        <v>0</v>
      </c>
      <c r="AB151">
        <v>0</v>
      </c>
      <c r="AC151">
        <v>-40778</v>
      </c>
    </row>
    <row r="152" spans="1:29">
      <c r="A152">
        <v>149</v>
      </c>
      <c r="B152" t="s">
        <v>210</v>
      </c>
      <c r="C152" s="107" t="s">
        <v>197</v>
      </c>
      <c r="D152" t="s">
        <v>350</v>
      </c>
      <c r="E152" t="s">
        <v>400</v>
      </c>
      <c r="F152">
        <v>1770</v>
      </c>
      <c r="G152">
        <v>562004.83499999996</v>
      </c>
      <c r="H152">
        <v>0</v>
      </c>
      <c r="I152">
        <v>4500</v>
      </c>
      <c r="J152">
        <v>561849.15399999998</v>
      </c>
      <c r="K152" s="7">
        <f t="shared" si="4"/>
        <v>561.849154</v>
      </c>
      <c r="L152">
        <f t="shared" si="5"/>
        <v>562004.83600000024</v>
      </c>
      <c r="M152">
        <v>562889.83499999996</v>
      </c>
      <c r="N152">
        <v>0</v>
      </c>
      <c r="O152">
        <v>4500</v>
      </c>
      <c r="P152">
        <v>562734.15399999998</v>
      </c>
      <c r="Q152">
        <v>563774.83499999996</v>
      </c>
      <c r="R152">
        <v>0</v>
      </c>
      <c r="S152">
        <v>4500</v>
      </c>
      <c r="T152">
        <v>563619.15399999998</v>
      </c>
      <c r="U152">
        <v>0</v>
      </c>
      <c r="V152">
        <v>0</v>
      </c>
      <c r="W152">
        <v>-40778</v>
      </c>
      <c r="X152">
        <v>0</v>
      </c>
      <c r="Y152">
        <v>0</v>
      </c>
      <c r="Z152">
        <v>-39893</v>
      </c>
      <c r="AA152">
        <v>0</v>
      </c>
      <c r="AB152">
        <v>0</v>
      </c>
      <c r="AC152">
        <v>-39008</v>
      </c>
    </row>
    <row r="153" spans="1:29">
      <c r="A153">
        <v>150</v>
      </c>
      <c r="B153" t="s">
        <v>210</v>
      </c>
      <c r="C153" s="107" t="s">
        <v>197</v>
      </c>
      <c r="D153" t="s">
        <v>261</v>
      </c>
      <c r="E153" t="s">
        <v>401</v>
      </c>
      <c r="F153">
        <v>2830</v>
      </c>
      <c r="G153">
        <v>563774.83499999996</v>
      </c>
      <c r="H153">
        <v>0</v>
      </c>
      <c r="I153">
        <v>4500</v>
      </c>
      <c r="J153">
        <v>563619.15399999998</v>
      </c>
      <c r="K153" s="7">
        <f t="shared" si="4"/>
        <v>563.61915399999998</v>
      </c>
      <c r="L153">
        <f t="shared" si="5"/>
        <v>563774.83600000024</v>
      </c>
      <c r="M153">
        <v>565189.83499999996</v>
      </c>
      <c r="N153">
        <v>0</v>
      </c>
      <c r="O153">
        <v>4500</v>
      </c>
      <c r="P153">
        <v>565034.15399999998</v>
      </c>
      <c r="Q153">
        <v>566604.83499999996</v>
      </c>
      <c r="R153">
        <v>0</v>
      </c>
      <c r="S153">
        <v>4500</v>
      </c>
      <c r="T153">
        <v>566449.15399999998</v>
      </c>
      <c r="U153">
        <v>0</v>
      </c>
      <c r="V153">
        <v>0</v>
      </c>
      <c r="W153">
        <v>-39008</v>
      </c>
      <c r="X153">
        <v>0</v>
      </c>
      <c r="Y153">
        <v>0</v>
      </c>
      <c r="Z153">
        <v>-37593</v>
      </c>
      <c r="AA153">
        <v>0</v>
      </c>
      <c r="AB153">
        <v>0</v>
      </c>
      <c r="AC153">
        <v>-36178</v>
      </c>
    </row>
    <row r="154" spans="1:29">
      <c r="A154">
        <v>151</v>
      </c>
      <c r="B154" t="s">
        <v>210</v>
      </c>
      <c r="C154" s="107" t="s">
        <v>192</v>
      </c>
      <c r="D154" t="s">
        <v>350</v>
      </c>
      <c r="E154" t="s">
        <v>402</v>
      </c>
      <c r="F154">
        <v>631.29</v>
      </c>
      <c r="G154">
        <v>566604.83499999996</v>
      </c>
      <c r="H154">
        <v>0</v>
      </c>
      <c r="I154">
        <v>4500</v>
      </c>
      <c r="J154">
        <v>566449.15399999998</v>
      </c>
      <c r="K154" s="7">
        <f t="shared" si="4"/>
        <v>566.44915400000002</v>
      </c>
      <c r="L154">
        <f t="shared" si="5"/>
        <v>566604.83600000024</v>
      </c>
      <c r="M154">
        <v>566920.48</v>
      </c>
      <c r="N154">
        <v>0</v>
      </c>
      <c r="O154">
        <v>4500</v>
      </c>
      <c r="P154">
        <v>566764.799</v>
      </c>
      <c r="Q154">
        <v>567236.125</v>
      </c>
      <c r="R154">
        <v>0</v>
      </c>
      <c r="S154">
        <v>4500</v>
      </c>
      <c r="T154">
        <v>567080.44400000002</v>
      </c>
      <c r="U154">
        <v>0</v>
      </c>
      <c r="V154">
        <v>0</v>
      </c>
      <c r="W154">
        <v>-36178</v>
      </c>
      <c r="X154">
        <v>0</v>
      </c>
      <c r="Y154">
        <v>0</v>
      </c>
      <c r="Z154">
        <v>-35862.355000000003</v>
      </c>
      <c r="AA154">
        <v>0</v>
      </c>
      <c r="AB154">
        <v>0</v>
      </c>
      <c r="AC154">
        <v>-35546.71</v>
      </c>
    </row>
    <row r="155" spans="1:29">
      <c r="A155">
        <v>152</v>
      </c>
      <c r="B155" t="s">
        <v>210</v>
      </c>
      <c r="C155" s="107" t="s">
        <v>192</v>
      </c>
      <c r="D155" t="s">
        <v>403</v>
      </c>
      <c r="E155" t="s">
        <v>404</v>
      </c>
      <c r="F155">
        <v>1791</v>
      </c>
      <c r="G155">
        <v>567236.125</v>
      </c>
      <c r="H155">
        <v>0</v>
      </c>
      <c r="I155">
        <v>4500</v>
      </c>
      <c r="J155">
        <v>567080.44400000002</v>
      </c>
      <c r="K155" s="7">
        <f t="shared" si="4"/>
        <v>567.08044400000006</v>
      </c>
      <c r="L155">
        <f t="shared" si="5"/>
        <v>567236.12600000028</v>
      </c>
      <c r="M155">
        <v>568131.625</v>
      </c>
      <c r="N155">
        <v>0</v>
      </c>
      <c r="O155">
        <v>4500</v>
      </c>
      <c r="P155">
        <v>567975.94400000002</v>
      </c>
      <c r="Q155">
        <v>569027.125</v>
      </c>
      <c r="R155">
        <v>0</v>
      </c>
      <c r="S155">
        <v>4500</v>
      </c>
      <c r="T155">
        <v>568871.44400000002</v>
      </c>
      <c r="U155">
        <v>0</v>
      </c>
      <c r="V155">
        <v>0</v>
      </c>
      <c r="W155">
        <v>-35546.71</v>
      </c>
      <c r="X155">
        <v>0</v>
      </c>
      <c r="Y155">
        <v>0</v>
      </c>
      <c r="Z155">
        <v>-34651.21</v>
      </c>
      <c r="AA155">
        <v>0</v>
      </c>
      <c r="AB155">
        <v>0</v>
      </c>
      <c r="AC155">
        <v>-33755.71</v>
      </c>
    </row>
    <row r="156" spans="1:29">
      <c r="A156">
        <v>153</v>
      </c>
      <c r="B156" t="s">
        <v>210</v>
      </c>
      <c r="C156" s="107" t="s">
        <v>199</v>
      </c>
      <c r="D156" t="s">
        <v>350</v>
      </c>
      <c r="E156" t="s">
        <v>405</v>
      </c>
      <c r="F156">
        <v>685.42</v>
      </c>
      <c r="G156">
        <v>569027.125</v>
      </c>
      <c r="H156">
        <v>0</v>
      </c>
      <c r="I156">
        <v>4500</v>
      </c>
      <c r="J156">
        <v>568871.44400000002</v>
      </c>
      <c r="K156" s="7">
        <f t="shared" si="4"/>
        <v>568.871444</v>
      </c>
      <c r="L156">
        <f t="shared" si="5"/>
        <v>569027.12600000028</v>
      </c>
      <c r="M156">
        <v>569369.83499999996</v>
      </c>
      <c r="N156">
        <v>0</v>
      </c>
      <c r="O156">
        <v>4500</v>
      </c>
      <c r="P156">
        <v>569214.15399999998</v>
      </c>
      <c r="Q156">
        <v>569712.54500000004</v>
      </c>
      <c r="R156">
        <v>0</v>
      </c>
      <c r="S156">
        <v>4500</v>
      </c>
      <c r="T156">
        <v>569556.86399999994</v>
      </c>
      <c r="U156">
        <v>0</v>
      </c>
      <c r="V156">
        <v>0</v>
      </c>
      <c r="W156">
        <v>-33755.71</v>
      </c>
      <c r="X156">
        <v>0</v>
      </c>
      <c r="Y156">
        <v>0</v>
      </c>
      <c r="Z156">
        <v>-33413</v>
      </c>
      <c r="AA156">
        <v>0</v>
      </c>
      <c r="AB156">
        <v>0</v>
      </c>
      <c r="AC156">
        <v>-33070.29</v>
      </c>
    </row>
    <row r="157" spans="1:29">
      <c r="A157">
        <v>154</v>
      </c>
      <c r="B157" t="s">
        <v>210</v>
      </c>
      <c r="C157" s="107" t="s">
        <v>199</v>
      </c>
      <c r="D157" t="s">
        <v>403</v>
      </c>
      <c r="E157" t="s">
        <v>406</v>
      </c>
      <c r="F157">
        <v>1791</v>
      </c>
      <c r="G157">
        <v>569712.54500000004</v>
      </c>
      <c r="H157">
        <v>0</v>
      </c>
      <c r="I157">
        <v>4500</v>
      </c>
      <c r="J157">
        <v>569556.86399999994</v>
      </c>
      <c r="K157" s="7">
        <f t="shared" si="4"/>
        <v>569.5568639999999</v>
      </c>
      <c r="L157">
        <f t="shared" si="5"/>
        <v>569712.54600000032</v>
      </c>
      <c r="M157">
        <v>570608.04500000004</v>
      </c>
      <c r="N157">
        <v>0</v>
      </c>
      <c r="O157">
        <v>4500</v>
      </c>
      <c r="P157">
        <v>570452.36399999994</v>
      </c>
      <c r="Q157">
        <v>571503.54500000004</v>
      </c>
      <c r="R157">
        <v>0</v>
      </c>
      <c r="S157">
        <v>4500</v>
      </c>
      <c r="T157">
        <v>571347.86399999994</v>
      </c>
      <c r="U157">
        <v>0</v>
      </c>
      <c r="V157">
        <v>0</v>
      </c>
      <c r="W157">
        <v>-33070.29</v>
      </c>
      <c r="X157">
        <v>0</v>
      </c>
      <c r="Y157">
        <v>0</v>
      </c>
      <c r="Z157">
        <v>-32174.79</v>
      </c>
      <c r="AA157">
        <v>0</v>
      </c>
      <c r="AB157">
        <v>0</v>
      </c>
      <c r="AC157">
        <v>-31279.29</v>
      </c>
    </row>
    <row r="158" spans="1:29">
      <c r="A158">
        <v>155</v>
      </c>
      <c r="B158" t="s">
        <v>210</v>
      </c>
      <c r="C158" s="107" t="s">
        <v>193</v>
      </c>
      <c r="D158" t="s">
        <v>350</v>
      </c>
      <c r="E158" t="s">
        <v>407</v>
      </c>
      <c r="F158">
        <v>4487.29</v>
      </c>
      <c r="G158">
        <v>571503.54500000004</v>
      </c>
      <c r="H158">
        <v>0</v>
      </c>
      <c r="I158">
        <v>4500</v>
      </c>
      <c r="J158">
        <v>571347.86399999994</v>
      </c>
      <c r="K158" s="7">
        <f t="shared" si="4"/>
        <v>571.34786399999996</v>
      </c>
      <c r="L158">
        <f t="shared" si="5"/>
        <v>571503.54600000032</v>
      </c>
      <c r="M158">
        <v>573747.18999999994</v>
      </c>
      <c r="N158">
        <v>0</v>
      </c>
      <c r="O158">
        <v>4500</v>
      </c>
      <c r="P158">
        <v>573591.50899999996</v>
      </c>
      <c r="Q158">
        <v>575990.83499999996</v>
      </c>
      <c r="R158">
        <v>0</v>
      </c>
      <c r="S158">
        <v>4500</v>
      </c>
      <c r="T158">
        <v>575835.15399999998</v>
      </c>
      <c r="U158">
        <v>0</v>
      </c>
      <c r="V158">
        <v>0</v>
      </c>
      <c r="W158">
        <v>-31279.29</v>
      </c>
      <c r="X158">
        <v>0</v>
      </c>
      <c r="Y158">
        <v>0</v>
      </c>
      <c r="Z158">
        <v>-29035.645</v>
      </c>
      <c r="AA158">
        <v>0</v>
      </c>
      <c r="AB158">
        <v>0</v>
      </c>
      <c r="AC158">
        <v>-26792</v>
      </c>
    </row>
    <row r="159" spans="1:29">
      <c r="A159">
        <v>156</v>
      </c>
      <c r="B159" t="s">
        <v>210</v>
      </c>
      <c r="C159" s="107" t="s">
        <v>193</v>
      </c>
      <c r="D159" t="s">
        <v>261</v>
      </c>
      <c r="E159" t="s">
        <v>408</v>
      </c>
      <c r="F159">
        <v>2830</v>
      </c>
      <c r="G159">
        <v>575990.83499999996</v>
      </c>
      <c r="H159">
        <v>0</v>
      </c>
      <c r="I159">
        <v>4500</v>
      </c>
      <c r="J159">
        <v>575835.15399999998</v>
      </c>
      <c r="K159" s="7">
        <f t="shared" si="4"/>
        <v>575.83515399999999</v>
      </c>
      <c r="L159">
        <f t="shared" si="5"/>
        <v>575990.83600000036</v>
      </c>
      <c r="M159">
        <v>577405.83499999996</v>
      </c>
      <c r="N159">
        <v>0</v>
      </c>
      <c r="O159">
        <v>4500</v>
      </c>
      <c r="P159">
        <v>577250.15399999998</v>
      </c>
      <c r="Q159">
        <v>578820.83499999996</v>
      </c>
      <c r="R159">
        <v>0</v>
      </c>
      <c r="S159">
        <v>4500</v>
      </c>
      <c r="T159">
        <v>578665.15399999998</v>
      </c>
      <c r="U159">
        <v>0</v>
      </c>
      <c r="V159">
        <v>0</v>
      </c>
      <c r="W159">
        <v>-26792</v>
      </c>
      <c r="X159">
        <v>0</v>
      </c>
      <c r="Y159">
        <v>0</v>
      </c>
      <c r="Z159">
        <v>-25377</v>
      </c>
      <c r="AA159">
        <v>0</v>
      </c>
      <c r="AB159">
        <v>0</v>
      </c>
      <c r="AC159">
        <v>-23962</v>
      </c>
    </row>
    <row r="160" spans="1:29">
      <c r="A160">
        <v>157</v>
      </c>
      <c r="B160" t="s">
        <v>210</v>
      </c>
      <c r="C160" s="107" t="s">
        <v>194</v>
      </c>
      <c r="D160" t="s">
        <v>350</v>
      </c>
      <c r="E160" t="s">
        <v>409</v>
      </c>
      <c r="F160">
        <v>1760</v>
      </c>
      <c r="G160">
        <v>578820.83499999996</v>
      </c>
      <c r="H160">
        <v>0</v>
      </c>
      <c r="I160">
        <v>4500</v>
      </c>
      <c r="J160">
        <v>578665.15399999998</v>
      </c>
      <c r="K160" s="7">
        <f t="shared" si="4"/>
        <v>578.66515400000003</v>
      </c>
      <c r="L160">
        <f t="shared" si="5"/>
        <v>578820.83600000036</v>
      </c>
      <c r="M160">
        <v>579700.83499999996</v>
      </c>
      <c r="N160">
        <v>0</v>
      </c>
      <c r="O160">
        <v>4500</v>
      </c>
      <c r="P160">
        <v>579545.15399999998</v>
      </c>
      <c r="Q160">
        <v>580580.83499999996</v>
      </c>
      <c r="R160">
        <v>0</v>
      </c>
      <c r="S160">
        <v>4500</v>
      </c>
      <c r="T160">
        <v>580425.15399999998</v>
      </c>
      <c r="U160">
        <v>0</v>
      </c>
      <c r="V160">
        <v>0</v>
      </c>
      <c r="W160">
        <v>-23962</v>
      </c>
      <c r="X160">
        <v>0</v>
      </c>
      <c r="Y160">
        <v>0</v>
      </c>
      <c r="Z160">
        <v>-23082</v>
      </c>
      <c r="AA160">
        <v>0</v>
      </c>
      <c r="AB160">
        <v>0</v>
      </c>
      <c r="AC160">
        <v>-22202</v>
      </c>
    </row>
    <row r="161" spans="1:29">
      <c r="A161">
        <v>158</v>
      </c>
      <c r="B161" t="s">
        <v>210</v>
      </c>
      <c r="C161" s="107" t="s">
        <v>194</v>
      </c>
      <c r="D161" t="s">
        <v>410</v>
      </c>
      <c r="E161" t="s">
        <v>411</v>
      </c>
      <c r="F161">
        <v>1960</v>
      </c>
      <c r="G161">
        <v>580580.83499999996</v>
      </c>
      <c r="H161">
        <v>0</v>
      </c>
      <c r="I161">
        <v>4500</v>
      </c>
      <c r="J161">
        <v>580425.15399999998</v>
      </c>
      <c r="K161" s="7">
        <f t="shared" si="4"/>
        <v>580.42515400000002</v>
      </c>
      <c r="L161">
        <f t="shared" si="5"/>
        <v>580580.83600000036</v>
      </c>
      <c r="M161">
        <v>581560.83499999996</v>
      </c>
      <c r="N161">
        <v>0</v>
      </c>
      <c r="O161">
        <v>4500</v>
      </c>
      <c r="P161">
        <v>581405.15399999998</v>
      </c>
      <c r="Q161">
        <v>582540.83499999996</v>
      </c>
      <c r="R161">
        <v>0</v>
      </c>
      <c r="S161">
        <v>4500</v>
      </c>
      <c r="T161">
        <v>582385.15399999998</v>
      </c>
      <c r="U161">
        <v>0</v>
      </c>
      <c r="V161">
        <v>0</v>
      </c>
      <c r="W161">
        <v>-22202</v>
      </c>
      <c r="X161">
        <v>0</v>
      </c>
      <c r="Y161">
        <v>0</v>
      </c>
      <c r="Z161">
        <v>-21222</v>
      </c>
      <c r="AA161">
        <v>0</v>
      </c>
      <c r="AB161">
        <v>0</v>
      </c>
      <c r="AC161">
        <v>-20242</v>
      </c>
    </row>
    <row r="162" spans="1:29">
      <c r="A162">
        <v>159</v>
      </c>
      <c r="B162" t="s">
        <v>210</v>
      </c>
      <c r="C162" s="107" t="s">
        <v>200</v>
      </c>
      <c r="D162" t="s">
        <v>412</v>
      </c>
      <c r="E162" t="s">
        <v>413</v>
      </c>
      <c r="F162">
        <v>16492</v>
      </c>
      <c r="G162">
        <v>582540.83499999996</v>
      </c>
      <c r="H162">
        <v>0</v>
      </c>
      <c r="I162">
        <v>4500</v>
      </c>
      <c r="J162">
        <v>582385.15399999998</v>
      </c>
      <c r="K162" s="7">
        <f t="shared" si="4"/>
        <v>582.38515399999994</v>
      </c>
      <c r="L162">
        <f t="shared" si="5"/>
        <v>582540.83600000036</v>
      </c>
      <c r="M162">
        <v>590786.83499999996</v>
      </c>
      <c r="N162">
        <v>0</v>
      </c>
      <c r="O162">
        <v>4500</v>
      </c>
      <c r="P162">
        <v>590631.15399999998</v>
      </c>
      <c r="Q162">
        <v>599032.83499999996</v>
      </c>
      <c r="R162">
        <v>0</v>
      </c>
      <c r="S162">
        <v>4500</v>
      </c>
      <c r="T162">
        <v>598877.15399999998</v>
      </c>
      <c r="U162">
        <v>0</v>
      </c>
      <c r="V162">
        <v>0</v>
      </c>
      <c r="W162">
        <v>-20242</v>
      </c>
      <c r="X162">
        <v>0</v>
      </c>
      <c r="Y162">
        <v>0</v>
      </c>
      <c r="Z162">
        <v>-11996</v>
      </c>
      <c r="AA162">
        <v>0</v>
      </c>
      <c r="AB162">
        <v>0</v>
      </c>
      <c r="AC162">
        <v>-3750</v>
      </c>
    </row>
    <row r="163" spans="1:29">
      <c r="A163">
        <v>160</v>
      </c>
      <c r="B163" t="s">
        <v>414</v>
      </c>
      <c r="D163" t="s">
        <v>415</v>
      </c>
      <c r="E163" t="s">
        <v>416</v>
      </c>
      <c r="F163">
        <v>2020</v>
      </c>
      <c r="G163">
        <v>599032.83499999996</v>
      </c>
      <c r="H163">
        <v>0</v>
      </c>
      <c r="I163">
        <v>4500</v>
      </c>
      <c r="J163">
        <v>598877.15399999998</v>
      </c>
      <c r="K163" s="7">
        <f t="shared" si="4"/>
        <v>598.87715400000002</v>
      </c>
      <c r="L163">
        <f t="shared" si="5"/>
        <v>599032.83600000036</v>
      </c>
      <c r="M163">
        <v>600042.83499999996</v>
      </c>
      <c r="N163">
        <v>0</v>
      </c>
      <c r="O163">
        <v>4500</v>
      </c>
      <c r="P163">
        <v>599887.15399999998</v>
      </c>
      <c r="Q163">
        <v>601052.83499999996</v>
      </c>
      <c r="R163">
        <v>0</v>
      </c>
      <c r="S163">
        <v>4500</v>
      </c>
      <c r="T163">
        <v>600897.15399999998</v>
      </c>
      <c r="U163">
        <v>0</v>
      </c>
      <c r="V163">
        <v>0</v>
      </c>
      <c r="W163">
        <v>-3750</v>
      </c>
      <c r="X163">
        <v>0</v>
      </c>
      <c r="Y163">
        <v>0</v>
      </c>
      <c r="Z163">
        <v>-2740</v>
      </c>
      <c r="AA163">
        <v>0</v>
      </c>
      <c r="AB163">
        <v>0</v>
      </c>
      <c r="AC163">
        <v>-1730</v>
      </c>
    </row>
    <row r="164" spans="1:29">
      <c r="A164">
        <v>161</v>
      </c>
      <c r="B164" t="s">
        <v>417</v>
      </c>
      <c r="D164" t="s">
        <v>418</v>
      </c>
      <c r="E164" t="s">
        <v>419</v>
      </c>
      <c r="F164">
        <v>1545</v>
      </c>
      <c r="G164">
        <v>601052.83499999996</v>
      </c>
      <c r="H164">
        <v>0</v>
      </c>
      <c r="I164">
        <v>4500</v>
      </c>
      <c r="J164">
        <v>600897.15399999998</v>
      </c>
      <c r="K164" s="7">
        <f t="shared" si="4"/>
        <v>600.897154</v>
      </c>
      <c r="L164">
        <f t="shared" si="5"/>
        <v>601052.83600000036</v>
      </c>
      <c r="M164">
        <v>601825.33499999996</v>
      </c>
      <c r="N164">
        <v>0</v>
      </c>
      <c r="O164">
        <v>4500</v>
      </c>
      <c r="P164">
        <v>601669.65399999998</v>
      </c>
      <c r="Q164">
        <v>602597.83499999996</v>
      </c>
      <c r="R164">
        <v>0</v>
      </c>
      <c r="S164">
        <v>4500</v>
      </c>
      <c r="T164">
        <v>602442.15399999998</v>
      </c>
      <c r="U164">
        <v>0</v>
      </c>
      <c r="V164">
        <v>0</v>
      </c>
      <c r="W164">
        <v>-1730</v>
      </c>
      <c r="X164">
        <v>0</v>
      </c>
      <c r="Y164">
        <v>0</v>
      </c>
      <c r="Z164">
        <v>-957.5</v>
      </c>
      <c r="AA164">
        <v>0</v>
      </c>
      <c r="AB164">
        <v>0</v>
      </c>
      <c r="AC164">
        <v>-185</v>
      </c>
    </row>
    <row r="166" spans="1:29">
      <c r="I166" t="s">
        <v>1038</v>
      </c>
      <c r="J166" t="s">
        <v>1037</v>
      </c>
      <c r="K166" s="7" t="s">
        <v>1039</v>
      </c>
      <c r="L166" t="s">
        <v>1040</v>
      </c>
      <c r="M166" t="s">
        <v>1041</v>
      </c>
      <c r="N166" t="s">
        <v>1042</v>
      </c>
    </row>
    <row r="167" spans="1:29">
      <c r="I167">
        <f>I148-I137</f>
        <v>3912.6579999999994</v>
      </c>
      <c r="J167">
        <f>J148-J137</f>
        <v>55953.617000000027</v>
      </c>
      <c r="K167" s="7">
        <f>I167/J167</f>
        <v>6.9926810987035876E-2</v>
      </c>
      <c r="L167">
        <f>ATAN(K167)</f>
        <v>6.9813169127952823E-2</v>
      </c>
      <c r="M167">
        <f>L167*180/PI()</f>
        <v>3.9999999454647104</v>
      </c>
      <c r="N167">
        <f>COS(L167)</f>
        <v>0.99756405032621986</v>
      </c>
    </row>
    <row r="169" spans="1:29">
      <c r="I169" t="s">
        <v>1043</v>
      </c>
      <c r="J169">
        <v>46</v>
      </c>
      <c r="K169" s="7" t="s">
        <v>1044</v>
      </c>
    </row>
    <row r="170" spans="1:29">
      <c r="I170" t="s">
        <v>1045</v>
      </c>
      <c r="J170">
        <f>J169*N167</f>
        <v>45.887946315006111</v>
      </c>
      <c r="K170" s="7" t="s">
        <v>1044</v>
      </c>
    </row>
    <row r="171" spans="1:29">
      <c r="I171" t="s">
        <v>1046</v>
      </c>
      <c r="J171">
        <f>(J169-J170)</f>
        <v>0.11205368499388868</v>
      </c>
      <c r="K171" s="7" t="s">
        <v>1044</v>
      </c>
    </row>
    <row r="172" spans="1:29">
      <c r="I172" t="s">
        <v>1047</v>
      </c>
    </row>
  </sheetData>
  <mergeCells count="1">
    <mergeCell ref="G2:L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32"/>
  <sheetViews>
    <sheetView topLeftCell="A4" workbookViewId="0">
      <selection activeCell="B8" sqref="B8"/>
    </sheetView>
  </sheetViews>
  <sheetFormatPr defaultRowHeight="12.75"/>
  <cols>
    <col min="1" max="2" width="18" customWidth="1"/>
    <col min="13" max="13" width="24.28515625" bestFit="1" customWidth="1"/>
    <col min="14" max="14" width="13.140625" style="1266" bestFit="1" customWidth="1"/>
    <col min="15" max="15" width="13.140625" style="1266" customWidth="1"/>
    <col min="16" max="16" width="9.7109375" style="1266" bestFit="1" customWidth="1"/>
    <col min="17" max="17" width="9.85546875" style="1266" bestFit="1" customWidth="1"/>
    <col min="20" max="20" width="25.140625" bestFit="1" customWidth="1"/>
    <col min="21" max="21" width="5.42578125" bestFit="1" customWidth="1"/>
    <col min="22" max="22" width="25.140625" bestFit="1" customWidth="1"/>
  </cols>
  <sheetData>
    <row r="1" spans="1:23">
      <c r="A1" s="43">
        <f>-'Sec-Sub'!W4</f>
        <v>602627.15399999998</v>
      </c>
      <c r="M1" s="42" t="s">
        <v>681</v>
      </c>
      <c r="N1" s="42" t="s">
        <v>1208</v>
      </c>
      <c r="O1" s="42"/>
      <c r="P1" s="42" t="s">
        <v>679</v>
      </c>
    </row>
    <row r="2" spans="1:23">
      <c r="A2" s="43"/>
      <c r="H2">
        <v>1</v>
      </c>
      <c r="I2">
        <v>2</v>
      </c>
      <c r="J2">
        <v>3</v>
      </c>
      <c r="K2">
        <v>4</v>
      </c>
      <c r="L2">
        <v>5</v>
      </c>
      <c r="M2">
        <v>6</v>
      </c>
    </row>
    <row r="3" spans="1:23" ht="51">
      <c r="A3" s="170" t="s">
        <v>1035</v>
      </c>
      <c r="B3" s="170" t="s">
        <v>1036</v>
      </c>
      <c r="H3" s="7" t="s">
        <v>5</v>
      </c>
      <c r="I3" s="7" t="s">
        <v>179</v>
      </c>
      <c r="J3" s="7" t="s">
        <v>180</v>
      </c>
      <c r="K3" s="7" t="s">
        <v>680</v>
      </c>
      <c r="L3" s="7" t="s">
        <v>678</v>
      </c>
      <c r="M3" s="7" t="s">
        <v>682</v>
      </c>
      <c r="N3" s="7" t="s">
        <v>1214</v>
      </c>
      <c r="O3" s="7" t="s">
        <v>1217</v>
      </c>
      <c r="P3" s="7" t="s">
        <v>1209</v>
      </c>
      <c r="Q3" s="7" t="s">
        <v>1210</v>
      </c>
      <c r="R3" s="7"/>
      <c r="T3" s="7" t="s">
        <v>773</v>
      </c>
      <c r="U3" s="7" t="s">
        <v>776</v>
      </c>
      <c r="V3" s="7" t="s">
        <v>774</v>
      </c>
      <c r="W3" s="7" t="s">
        <v>181</v>
      </c>
    </row>
    <row r="4" spans="1:23">
      <c r="A4">
        <v>594250</v>
      </c>
      <c r="B4" s="171">
        <f t="shared" ref="B4:B32" si="0">IF(ISNUMBER(A4),($A$1-A4)/1000,"")</f>
        <v>8.3771539999999796</v>
      </c>
      <c r="C4" t="s">
        <v>655</v>
      </c>
      <c r="D4" t="s">
        <v>529</v>
      </c>
      <c r="H4" s="42">
        <v>100</v>
      </c>
      <c r="I4" s="983" t="s">
        <v>184</v>
      </c>
      <c r="J4" s="1013" t="s">
        <v>1206</v>
      </c>
      <c r="K4" s="983" t="str">
        <f t="shared" ref="K4:K24" si="1">CONCATENATE(J4,$M$1)</f>
        <v>022Row</v>
      </c>
      <c r="L4" s="1013" t="s">
        <v>1207</v>
      </c>
      <c r="M4" s="983" t="str">
        <f>CONCATENATE(I4,Names!$H$3,K4,Names!$J$3,$N$1,Names!$L$3,$P$1,Names!$N$3,L4)</f>
        <v>DTL-022Row:CnPw-U-002</v>
      </c>
      <c r="N4" s="983" t="str">
        <f>IF(I4&lt;&gt;"", I4 &amp; Names!$H$3 &amp; K4,"")</f>
        <v>DTL-022Row</v>
      </c>
      <c r="O4" s="983" t="str">
        <f>IF(I4&lt;&gt;"",  $N$1 &amp; Names!$L$3 &amp; $P$1 &amp; Names!$N$3 &amp; L4,"")</f>
        <v>CnPw-U-002</v>
      </c>
      <c r="P4" s="1306">
        <v>18.45</v>
      </c>
      <c r="Q4" s="1307">
        <f>B5</f>
        <v>14.077153999999981</v>
      </c>
      <c r="S4" s="1770" t="s">
        <v>775</v>
      </c>
      <c r="T4" t="str">
        <f>M4</f>
        <v>DTL-022Row:CnPw-U-002</v>
      </c>
      <c r="U4" t="s">
        <v>782</v>
      </c>
      <c r="V4" s="751">
        <f>H4</f>
        <v>100</v>
      </c>
    </row>
    <row r="5" spans="1:23">
      <c r="A5">
        <v>588550</v>
      </c>
      <c r="B5" s="171">
        <f t="shared" si="0"/>
        <v>14.077153999999981</v>
      </c>
      <c r="C5" t="s">
        <v>184</v>
      </c>
      <c r="D5" t="s">
        <v>525</v>
      </c>
      <c r="E5" t="s">
        <v>184</v>
      </c>
      <c r="F5" t="s">
        <v>526</v>
      </c>
      <c r="H5" s="31">
        <v>110</v>
      </c>
      <c r="I5" s="31" t="s">
        <v>184</v>
      </c>
      <c r="J5" s="1305" t="str">
        <f>"030"</f>
        <v>030</v>
      </c>
      <c r="K5" s="31" t="str">
        <f t="shared" si="1"/>
        <v>030Row</v>
      </c>
      <c r="L5" s="1305" t="str">
        <f>"015"</f>
        <v>015</v>
      </c>
      <c r="M5" s="31" t="str">
        <f>CONCATENATE(I5,Names!$H$3,K5,Names!$J$3,$N$1,Names!$L$3,$P$1,Names!$N$3,L5)</f>
        <v>DTL-030Row:CnPw-U-015</v>
      </c>
      <c r="N5" s="31" t="str">
        <f>IF(I5&lt;&gt;"", I5 &amp; Names!$H$3 &amp; K5,"")</f>
        <v>DTL-030Row</v>
      </c>
      <c r="O5" s="31" t="str">
        <f>IF(I5&lt;&gt;"",  $N$1 &amp; Names!$L$3 &amp; $P$1 &amp; Names!$N$3 &amp; L5,"")</f>
        <v>CnPw-U-015</v>
      </c>
      <c r="P5" s="41">
        <v>37.615000000000002</v>
      </c>
      <c r="Q5" s="1308">
        <f>B6</f>
        <v>50.997153999999981</v>
      </c>
      <c r="S5" s="1770"/>
      <c r="T5" t="str">
        <f>M5</f>
        <v>DTL-030Row:CnPw-U-015</v>
      </c>
      <c r="U5" t="s">
        <v>782</v>
      </c>
      <c r="V5" s="751">
        <f>H5</f>
        <v>110</v>
      </c>
    </row>
    <row r="6" spans="1:23">
      <c r="A6">
        <v>551630</v>
      </c>
      <c r="B6" s="171">
        <f t="shared" si="0"/>
        <v>50.997153999999981</v>
      </c>
      <c r="C6" t="s">
        <v>184</v>
      </c>
      <c r="D6" t="s">
        <v>527</v>
      </c>
      <c r="E6" t="s">
        <v>260</v>
      </c>
      <c r="F6" t="s">
        <v>525</v>
      </c>
      <c r="H6" s="42">
        <v>120</v>
      </c>
      <c r="I6" s="42" t="s">
        <v>260</v>
      </c>
      <c r="J6" s="1304" t="str">
        <f>"020"</f>
        <v>020</v>
      </c>
      <c r="K6" s="42" t="str">
        <f t="shared" si="1"/>
        <v>020Row</v>
      </c>
      <c r="L6" s="1304" t="str">
        <f>"016"</f>
        <v>016</v>
      </c>
      <c r="M6" s="42" t="str">
        <f>CONCATENATE(I6,Names!$H$3,K6,Names!$J$3,$N$1,Names!$L$3,$P$1,Names!$N$3,L6)</f>
        <v>Spk-020Row:CnPw-U-016</v>
      </c>
      <c r="N6" s="42" t="str">
        <f>IF(I6&lt;&gt;"", I6 &amp; Names!$H$3 &amp; K6,"")</f>
        <v>Spk-020Row</v>
      </c>
      <c r="O6" s="42" t="str">
        <f>IF(I6&lt;&gt;"",  $N$1 &amp; Names!$L$3 &amp; $P$1 &amp; Names!$N$3 &amp; L6,"")</f>
        <v>CnPw-U-016</v>
      </c>
      <c r="P6" s="215">
        <v>59.39</v>
      </c>
      <c r="Q6" s="1309">
        <f>B7</f>
        <v>68.037153999999987</v>
      </c>
      <c r="S6" s="1770"/>
      <c r="T6" t="str">
        <f>M6</f>
        <v>Spk-020Row:CnPw-U-016</v>
      </c>
      <c r="U6" t="s">
        <v>782</v>
      </c>
      <c r="V6" s="751">
        <f>H6</f>
        <v>120</v>
      </c>
    </row>
    <row r="7" spans="1:23">
      <c r="A7">
        <v>534590</v>
      </c>
      <c r="B7" s="171">
        <f t="shared" si="0"/>
        <v>68.037153999999987</v>
      </c>
      <c r="C7" t="s">
        <v>260</v>
      </c>
      <c r="D7" t="s">
        <v>526</v>
      </c>
      <c r="E7" t="s">
        <v>260</v>
      </c>
      <c r="F7" t="s">
        <v>527</v>
      </c>
      <c r="H7" s="31">
        <v>130</v>
      </c>
      <c r="I7" s="31" t="s">
        <v>260</v>
      </c>
      <c r="J7" s="1305" t="str">
        <f>"040"</f>
        <v>040</v>
      </c>
      <c r="K7" s="31" t="str">
        <f t="shared" si="1"/>
        <v>040Row</v>
      </c>
      <c r="L7" s="1305" t="str">
        <f>"016"</f>
        <v>016</v>
      </c>
      <c r="M7" s="31" t="str">
        <f>CONCATENATE(I7,Names!$H$3,K7,Names!$J$3,$N$1,Names!$L$3,$P$1,Names!$N$3,L7)</f>
        <v>Spk-040Row:CnPw-U-016</v>
      </c>
      <c r="N7" s="31" t="str">
        <f>IF(I7&lt;&gt;"", I7 &amp; Names!$H$3 &amp; K7,"")</f>
        <v>Spk-040Row</v>
      </c>
      <c r="O7" s="31" t="str">
        <f>IF(I7&lt;&gt;"",  $N$1 &amp; Names!$L$3 &amp; $P$1 &amp; Names!$N$3 &amp; L7,"")</f>
        <v>CnPw-U-016</v>
      </c>
      <c r="P7" s="41">
        <v>76.430000000000007</v>
      </c>
      <c r="Q7" s="1308">
        <f>B8</f>
        <v>85.077153999999979</v>
      </c>
      <c r="S7" s="1770"/>
      <c r="T7" t="str">
        <f>M7</f>
        <v>Spk-040Row:CnPw-U-016</v>
      </c>
      <c r="U7" t="s">
        <v>782</v>
      </c>
      <c r="V7" s="751" t="str">
        <f>_xlfn.CONCAT(H7,", ",H8)</f>
        <v>130, 140</v>
      </c>
    </row>
    <row r="8" spans="1:23">
      <c r="A8">
        <v>517550</v>
      </c>
      <c r="B8" s="171">
        <f t="shared" si="0"/>
        <v>85.077153999999979</v>
      </c>
      <c r="C8" t="s">
        <v>260</v>
      </c>
      <c r="D8" t="s">
        <v>528</v>
      </c>
      <c r="E8" t="s">
        <v>260</v>
      </c>
      <c r="F8" t="s">
        <v>529</v>
      </c>
      <c r="H8" s="31">
        <v>140</v>
      </c>
      <c r="I8" s="31" t="str">
        <f>I7</f>
        <v>Spk</v>
      </c>
      <c r="J8" s="1305" t="str">
        <f>J7</f>
        <v>040</v>
      </c>
      <c r="K8" s="31" t="str">
        <f t="shared" si="1"/>
        <v>040Row</v>
      </c>
      <c r="L8" s="1305" t="str">
        <f>L7</f>
        <v>016</v>
      </c>
      <c r="M8" s="31" t="str">
        <f>CONCATENATE(I8,Names!$H$3,K8,Names!$J$3,$N$1,Names!$L$3,$P$1,Names!$N$3,L8)</f>
        <v>Spk-040Row:CnPw-U-016</v>
      </c>
      <c r="N8" s="31" t="str">
        <f>IF(I8&lt;&gt;"", I8 &amp; Names!$H$3 &amp; K8,"")</f>
        <v>Spk-040Row</v>
      </c>
      <c r="O8" s="31" t="str">
        <f>IF(I8&lt;&gt;"",  $N$1 &amp; Names!$L$3 &amp; $P$1 &amp; Names!$N$3 &amp; L8,"")</f>
        <v>CnPw-U-016</v>
      </c>
      <c r="P8" s="41">
        <v>93.47</v>
      </c>
      <c r="Q8" s="1308">
        <f>B8</f>
        <v>85.077153999999979</v>
      </c>
      <c r="S8" s="1770"/>
      <c r="T8" t="str">
        <f>M9</f>
        <v>MBL-010Row:CnPw-U-016</v>
      </c>
      <c r="U8" t="s">
        <v>782</v>
      </c>
      <c r="V8" s="751" t="str">
        <f>_xlfn.CONCAT(H9,", ",H10)</f>
        <v>150, 160</v>
      </c>
    </row>
    <row r="9" spans="1:23" ht="12.75" customHeight="1">
      <c r="A9">
        <v>500510</v>
      </c>
      <c r="B9" s="171">
        <f t="shared" si="0"/>
        <v>102.11715399999999</v>
      </c>
      <c r="C9" t="s">
        <v>260</v>
      </c>
      <c r="D9" t="s">
        <v>530</v>
      </c>
      <c r="E9" t="s">
        <v>260</v>
      </c>
      <c r="F9" t="s">
        <v>531</v>
      </c>
      <c r="H9" s="42">
        <v>150</v>
      </c>
      <c r="I9" s="42" t="s">
        <v>195</v>
      </c>
      <c r="J9" s="1304" t="str">
        <f>"010"</f>
        <v>010</v>
      </c>
      <c r="K9" s="42" t="str">
        <f t="shared" si="1"/>
        <v>010Row</v>
      </c>
      <c r="L9" s="1304" t="str">
        <f>"016"</f>
        <v>016</v>
      </c>
      <c r="M9" s="42" t="str">
        <f>CONCATENATE(I9,Names!$H$3,K9,Names!$J$3,$N$1,Names!$L$3,$P$1,Names!$N$3,L9)</f>
        <v>MBL-010Row:CnPw-U-016</v>
      </c>
      <c r="N9" s="42" t="str">
        <f>IF(I9&lt;&gt;"", I9 &amp; Names!$H$3 &amp; K9,"")</f>
        <v>MBL-010Row</v>
      </c>
      <c r="O9" s="42" t="str">
        <f>IF(I9&lt;&gt;"",  $N$1 &amp; Names!$L$3 &amp; $P$1 &amp; Names!$N$3 &amp; L9,"")</f>
        <v>CnPw-U-016</v>
      </c>
      <c r="P9" s="215">
        <v>106.935</v>
      </c>
      <c r="Q9" s="1309">
        <f>B10</f>
        <v>115.58215399999997</v>
      </c>
      <c r="R9" s="713"/>
      <c r="S9" s="1770"/>
      <c r="T9" t="str">
        <f>M11</f>
        <v>MBL-050Row:CnPw-U-016</v>
      </c>
      <c r="U9" t="s">
        <v>782</v>
      </c>
      <c r="V9" s="751" t="str">
        <f>_xlfn.CONCAT(H11,", ",H12)</f>
        <v>170, 180</v>
      </c>
    </row>
    <row r="10" spans="1:23" ht="12.75" customHeight="1">
      <c r="A10">
        <v>487045</v>
      </c>
      <c r="B10" s="171">
        <f t="shared" ref="B10:B25" si="2">IF(ISNUMBER(A10),($A$1-A10)/1000,"")</f>
        <v>115.58215399999997</v>
      </c>
      <c r="C10" t="s">
        <v>195</v>
      </c>
      <c r="D10" t="s">
        <v>525</v>
      </c>
      <c r="E10" t="s">
        <v>195</v>
      </c>
      <c r="F10" t="s">
        <v>526</v>
      </c>
      <c r="H10" s="42">
        <v>160</v>
      </c>
      <c r="I10" s="42" t="str">
        <f>I9</f>
        <v>MBL</v>
      </c>
      <c r="J10" s="1304" t="str">
        <f>J9</f>
        <v>010</v>
      </c>
      <c r="K10" s="42" t="str">
        <f t="shared" si="1"/>
        <v>010Row</v>
      </c>
      <c r="L10" s="1304" t="str">
        <f>L9</f>
        <v>016</v>
      </c>
      <c r="M10" s="42" t="str">
        <f>CONCATENATE(I10,Names!$H$3,K10,Names!$J$3,$N$1,Names!$L$3,$P$1,Names!$N$3,L10)</f>
        <v>MBL-010Row:CnPw-U-016</v>
      </c>
      <c r="N10" s="42" t="str">
        <f>IF(I10&lt;&gt;"", I10 &amp; Names!$H$3 &amp; K10,"")</f>
        <v>MBL-010Row</v>
      </c>
      <c r="O10" s="42" t="str">
        <f>IF(I10&lt;&gt;"",  $N$1 &amp; Names!$L$3 &amp; $P$1 &amp; Names!$N$3 &amp; L10,"")</f>
        <v>CnPw-U-016</v>
      </c>
      <c r="P10" s="215">
        <v>123.97499999999999</v>
      </c>
      <c r="Q10" s="1309">
        <f>B10</f>
        <v>115.58215399999997</v>
      </c>
      <c r="R10" s="713"/>
      <c r="S10" s="1770"/>
      <c r="T10" t="str">
        <f>M13</f>
        <v>MBL-090Row:CnPw-U-016</v>
      </c>
      <c r="U10" t="s">
        <v>777</v>
      </c>
      <c r="V10" s="751">
        <f>H13</f>
        <v>190</v>
      </c>
      <c r="W10" s="730" t="s">
        <v>1106</v>
      </c>
    </row>
    <row r="11" spans="1:23">
      <c r="A11">
        <v>470005</v>
      </c>
      <c r="B11" s="171">
        <f t="shared" si="2"/>
        <v>132.62215399999997</v>
      </c>
      <c r="C11" t="s">
        <v>195</v>
      </c>
      <c r="D11" t="s">
        <v>527</v>
      </c>
      <c r="E11" t="s">
        <v>195</v>
      </c>
      <c r="F11" t="s">
        <v>528</v>
      </c>
      <c r="H11" s="31">
        <v>170</v>
      </c>
      <c r="I11" s="31" t="s">
        <v>195</v>
      </c>
      <c r="J11" s="1305" t="str">
        <f>"050"</f>
        <v>050</v>
      </c>
      <c r="K11" s="31" t="str">
        <f t="shared" si="1"/>
        <v>050Row</v>
      </c>
      <c r="L11" s="1305" t="str">
        <f>"016"</f>
        <v>016</v>
      </c>
      <c r="M11" s="31" t="str">
        <f>CONCATENATE(I11,Names!$H$3,K11,Names!$J$3,$N$1,Names!$L$3,$P$1,Names!$N$3,L11)</f>
        <v>MBL-050Row:CnPw-U-016</v>
      </c>
      <c r="N11" s="31" t="str">
        <f>IF(I11&lt;&gt;"", I11 &amp; Names!$H$3 &amp; K11,"")</f>
        <v>MBL-050Row</v>
      </c>
      <c r="O11" s="31" t="str">
        <f>IF(I11&lt;&gt;"",  $N$1 &amp; Names!$L$3 &amp; $P$1 &amp; Names!$N$3 &amp; L11,"")</f>
        <v>CnPw-U-016</v>
      </c>
      <c r="P11" s="41">
        <v>141.01499999999999</v>
      </c>
      <c r="Q11" s="1308">
        <f>B12</f>
        <v>149.66215399999999</v>
      </c>
      <c r="S11" s="1770"/>
      <c r="T11" t="str">
        <f>M14</f>
        <v>HBL-020Row:CnPw-U-016</v>
      </c>
      <c r="U11" t="s">
        <v>782</v>
      </c>
      <c r="V11" s="751" t="str">
        <f>_xlfn.CONCAT(H14,", ",H15)</f>
        <v>200, 210</v>
      </c>
    </row>
    <row r="12" spans="1:23">
      <c r="A12">
        <v>452965</v>
      </c>
      <c r="B12" s="171">
        <f t="shared" si="2"/>
        <v>149.66215399999999</v>
      </c>
      <c r="C12" t="s">
        <v>195</v>
      </c>
      <c r="D12" t="s">
        <v>529</v>
      </c>
      <c r="E12" t="s">
        <v>195</v>
      </c>
      <c r="F12" t="s">
        <v>530</v>
      </c>
      <c r="H12" s="31">
        <v>180</v>
      </c>
      <c r="I12" s="31" t="str">
        <f>I11</f>
        <v>MBL</v>
      </c>
      <c r="J12" s="1305" t="str">
        <f t="shared" ref="J12:L12" si="3">J11</f>
        <v>050</v>
      </c>
      <c r="K12" s="31" t="str">
        <f t="shared" si="1"/>
        <v>050Row</v>
      </c>
      <c r="L12" s="1305" t="str">
        <f t="shared" si="3"/>
        <v>016</v>
      </c>
      <c r="M12" s="31" t="str">
        <f>CONCATENATE(I12,Names!$H$3,K12,Names!$J$3,$N$1,Names!$L$3,$P$1,Names!$N$3,L12)</f>
        <v>MBL-050Row:CnPw-U-016</v>
      </c>
      <c r="N12" s="31" t="str">
        <f>IF(I12&lt;&gt;"", I12 &amp; Names!$H$3 &amp; K12,"")</f>
        <v>MBL-050Row</v>
      </c>
      <c r="O12" s="31" t="str">
        <f>IF(I12&lt;&gt;"",  $N$1 &amp; Names!$L$3 &amp; $P$1 &amp; Names!$N$3 &amp; L12,"")</f>
        <v>CnPw-U-016</v>
      </c>
      <c r="P12" s="41">
        <v>158.05500000000001</v>
      </c>
      <c r="Q12" s="1308">
        <f>B12</f>
        <v>149.66215399999999</v>
      </c>
      <c r="S12" s="1770"/>
      <c r="T12" t="str">
        <f>M16</f>
        <v>HBL-060Row:CnPw-U-016</v>
      </c>
      <c r="U12" t="s">
        <v>782</v>
      </c>
      <c r="V12" s="751" t="str">
        <f>_xlfn.CONCAT(H16,", ",H17)</f>
        <v>220, 230</v>
      </c>
    </row>
    <row r="13" spans="1:23">
      <c r="A13">
        <v>435925</v>
      </c>
      <c r="B13" s="171">
        <f t="shared" si="2"/>
        <v>166.70215399999998</v>
      </c>
      <c r="C13" t="s">
        <v>195</v>
      </c>
      <c r="D13" t="s">
        <v>531</v>
      </c>
      <c r="E13" t="s">
        <v>195</v>
      </c>
      <c r="F13" t="s">
        <v>532</v>
      </c>
      <c r="H13" s="42">
        <v>190</v>
      </c>
      <c r="I13" s="42" t="s">
        <v>195</v>
      </c>
      <c r="J13" s="1304" t="str">
        <f>"090"</f>
        <v>090</v>
      </c>
      <c r="K13" s="42" t="str">
        <f t="shared" si="1"/>
        <v>090Row</v>
      </c>
      <c r="L13" s="1304" t="str">
        <f>"016"</f>
        <v>016</v>
      </c>
      <c r="M13" s="42" t="str">
        <f>CONCATENATE(I13,Names!$H$3,K13,Names!$J$3,$N$1,Names!$L$3,$P$1,Names!$N$3,L13)</f>
        <v>MBL-090Row:CnPw-U-016</v>
      </c>
      <c r="N13" s="42" t="str">
        <f>IF(I13&lt;&gt;"", I13 &amp; Names!$H$3 &amp; K13,"")</f>
        <v>MBL-090Row</v>
      </c>
      <c r="O13" s="42" t="str">
        <f>IF(I13&lt;&gt;"",  $N$1 &amp; Names!$L$3 &amp; $P$1 &amp; Names!$N$3 &amp; L13,"")</f>
        <v>CnPw-U-016</v>
      </c>
      <c r="P13" s="215">
        <v>175.095</v>
      </c>
      <c r="Q13" s="1309">
        <f>B14</f>
        <v>183.74215399999997</v>
      </c>
      <c r="S13" s="1770"/>
      <c r="T13" t="str">
        <f>M18</f>
        <v>HBL-100Row:CnPw-U-016</v>
      </c>
      <c r="U13" t="s">
        <v>782</v>
      </c>
      <c r="V13" s="751" t="str">
        <f>_xlfn.CONCAT(H18,", ",H19)</f>
        <v>240, 250</v>
      </c>
    </row>
    <row r="14" spans="1:23">
      <c r="A14">
        <v>418885</v>
      </c>
      <c r="B14" s="171">
        <f t="shared" si="2"/>
        <v>183.74215399999997</v>
      </c>
      <c r="C14" t="s">
        <v>195</v>
      </c>
      <c r="D14" t="s">
        <v>533</v>
      </c>
      <c r="E14" t="s">
        <v>198</v>
      </c>
      <c r="F14" t="s">
        <v>525</v>
      </c>
      <c r="H14" s="31">
        <v>200</v>
      </c>
      <c r="I14" s="31" t="s">
        <v>198</v>
      </c>
      <c r="J14" s="1305" t="str">
        <f>"020"</f>
        <v>020</v>
      </c>
      <c r="K14" s="31" t="str">
        <f t="shared" si="1"/>
        <v>020Row</v>
      </c>
      <c r="L14" s="1305" t="str">
        <f>"016"</f>
        <v>016</v>
      </c>
      <c r="M14" s="31" t="str">
        <f>CONCATENATE(I14,Names!$H$3,K14,Names!$J$3,$N$1,Names!$L$3,$P$1,Names!$N$3,L14)</f>
        <v>HBL-020Row:CnPw-U-016</v>
      </c>
      <c r="N14" s="31" t="str">
        <f>IF(I14&lt;&gt;"", I14 &amp; Names!$H$3 &amp; K14,"")</f>
        <v>HBL-020Row</v>
      </c>
      <c r="O14" s="31" t="str">
        <f>IF(I14&lt;&gt;"",  $N$1 &amp; Names!$L$3 &amp; $P$1 &amp; Names!$N$3 &amp; L14,"")</f>
        <v>CnPw-U-016</v>
      </c>
      <c r="P14" s="41">
        <v>192.13499999999999</v>
      </c>
      <c r="Q14" s="1308">
        <f>B15</f>
        <v>200.78215399999999</v>
      </c>
      <c r="S14" s="1770"/>
      <c r="T14" t="str">
        <f>M20</f>
        <v>HBL-140Row:CnPw-U-015</v>
      </c>
      <c r="U14" t="s">
        <v>782</v>
      </c>
      <c r="V14" s="751" t="str">
        <f>_xlfn.CONCAT(H20,", ",H21)</f>
        <v>260, 270</v>
      </c>
    </row>
    <row r="15" spans="1:23">
      <c r="A15">
        <v>401845</v>
      </c>
      <c r="B15" s="171">
        <f t="shared" si="2"/>
        <v>200.78215399999999</v>
      </c>
      <c r="C15" t="s">
        <v>198</v>
      </c>
      <c r="D15" t="s">
        <v>526</v>
      </c>
      <c r="E15" t="s">
        <v>198</v>
      </c>
      <c r="F15" t="s">
        <v>527</v>
      </c>
      <c r="H15" s="31">
        <v>210</v>
      </c>
      <c r="I15" s="31" t="str">
        <f>I14</f>
        <v>HBL</v>
      </c>
      <c r="J15" s="1305" t="str">
        <f t="shared" ref="J15:L15" si="4">J14</f>
        <v>020</v>
      </c>
      <c r="K15" s="31" t="str">
        <f t="shared" si="1"/>
        <v>020Row</v>
      </c>
      <c r="L15" s="1305" t="str">
        <f t="shared" si="4"/>
        <v>016</v>
      </c>
      <c r="M15" s="31" t="str">
        <f>CONCATENATE(I15,Names!$H$3,K15,Names!$J$3,$N$1,Names!$L$3,$P$1,Names!$N$3,L15)</f>
        <v>HBL-020Row:CnPw-U-016</v>
      </c>
      <c r="N15" s="31" t="str">
        <f>IF(I15&lt;&gt;"", I15 &amp; Names!$H$3 &amp; K15,"")</f>
        <v>HBL-020Row</v>
      </c>
      <c r="O15" s="31" t="str">
        <f>IF(I15&lt;&gt;"",  $N$1 &amp; Names!$L$3 &amp; $P$1 &amp; Names!$N$3 &amp; L15,"")</f>
        <v>CnPw-U-016</v>
      </c>
      <c r="P15" s="41">
        <v>209.17500000000001</v>
      </c>
      <c r="Q15" s="1308">
        <f>B15</f>
        <v>200.78215399999999</v>
      </c>
      <c r="S15" s="1770"/>
      <c r="T15" t="str">
        <f>M22</f>
        <v>HBL-180Row:CnPw-U-016</v>
      </c>
      <c r="U15" t="s">
        <v>782</v>
      </c>
      <c r="V15" s="751" t="str">
        <f>_xlfn.CONCAT(H22,", ",H23)</f>
        <v>280, 290</v>
      </c>
    </row>
    <row r="16" spans="1:23">
      <c r="A16">
        <v>384805</v>
      </c>
      <c r="B16" s="171">
        <f t="shared" si="2"/>
        <v>217.82215399999998</v>
      </c>
      <c r="C16" t="s">
        <v>198</v>
      </c>
      <c r="D16" t="s">
        <v>528</v>
      </c>
      <c r="E16" t="s">
        <v>198</v>
      </c>
      <c r="F16" t="s">
        <v>529</v>
      </c>
      <c r="H16" s="42">
        <v>220</v>
      </c>
      <c r="I16" s="42" t="s">
        <v>198</v>
      </c>
      <c r="J16" s="1304" t="str">
        <f>"060"</f>
        <v>060</v>
      </c>
      <c r="K16" s="42" t="str">
        <f t="shared" si="1"/>
        <v>060Row</v>
      </c>
      <c r="L16" s="1304" t="str">
        <f>"016"</f>
        <v>016</v>
      </c>
      <c r="M16" s="42" t="str">
        <f>CONCATENATE(I16,Names!$H$3,K16,Names!$J$3,$N$1,Names!$L$3,$P$1,Names!$N$3,L16)</f>
        <v>HBL-060Row:CnPw-U-016</v>
      </c>
      <c r="N16" s="42" t="str">
        <f>IF(I16&lt;&gt;"", I16 &amp; Names!$H$3 &amp; K16,"")</f>
        <v>HBL-060Row</v>
      </c>
      <c r="O16" s="42" t="str">
        <f>IF(I16&lt;&gt;"",  $N$1 &amp; Names!$L$3 &amp; $P$1 &amp; Names!$N$3 &amp; L16,"")</f>
        <v>CnPw-U-016</v>
      </c>
      <c r="P16" s="215">
        <v>226.215</v>
      </c>
      <c r="Q16" s="1309">
        <f>B17</f>
        <v>234.86215399999998</v>
      </c>
      <c r="S16" s="1770"/>
      <c r="T16" t="str">
        <f>M24</f>
        <v>HBL-210Row:CnPw-U-016</v>
      </c>
      <c r="U16" t="s">
        <v>782</v>
      </c>
      <c r="V16" s="751">
        <f>H24</f>
        <v>300</v>
      </c>
    </row>
    <row r="17" spans="1:23">
      <c r="A17">
        <v>367765</v>
      </c>
      <c r="B17" s="171">
        <f t="shared" si="2"/>
        <v>234.86215399999998</v>
      </c>
      <c r="C17" t="s">
        <v>198</v>
      </c>
      <c r="D17" t="s">
        <v>530</v>
      </c>
      <c r="E17" t="s">
        <v>198</v>
      </c>
      <c r="F17" t="s">
        <v>531</v>
      </c>
      <c r="H17" s="42">
        <v>230</v>
      </c>
      <c r="I17" s="42" t="str">
        <f>I16</f>
        <v>HBL</v>
      </c>
      <c r="J17" s="1304" t="str">
        <f t="shared" ref="J17:L17" si="5">J16</f>
        <v>060</v>
      </c>
      <c r="K17" s="42" t="str">
        <f t="shared" si="1"/>
        <v>060Row</v>
      </c>
      <c r="L17" s="1304" t="str">
        <f t="shared" si="5"/>
        <v>016</v>
      </c>
      <c r="M17" s="42" t="str">
        <f>CONCATENATE(I17,Names!$H$3,K17,Names!$J$3,$N$1,Names!$L$3,$P$1,Names!$N$3,L17)</f>
        <v>HBL-060Row:CnPw-U-016</v>
      </c>
      <c r="N17" s="42" t="str">
        <f>IF(I17&lt;&gt;"", I17 &amp; Names!$H$3 &amp; K17,"")</f>
        <v>HBL-060Row</v>
      </c>
      <c r="O17" s="42" t="str">
        <f>IF(I17&lt;&gt;"",  $N$1 &amp; Names!$L$3 &amp; $P$1 &amp; Names!$N$3 &amp; L17,"")</f>
        <v>CnPw-U-016</v>
      </c>
      <c r="P17" s="215">
        <v>243.255</v>
      </c>
      <c r="Q17" s="1309">
        <f>B17</f>
        <v>234.86215399999998</v>
      </c>
      <c r="S17" s="1770"/>
      <c r="T17" t="str">
        <f>M25</f>
        <v/>
      </c>
      <c r="U17" t="s">
        <v>779</v>
      </c>
      <c r="V17" s="751" t="str">
        <f>_xlfn.CONCAT(H25,", ",H26,", ",H27,", ",H28,", ",H29,", ",H30)</f>
        <v>310, 320, 330, 340, 350, 360</v>
      </c>
    </row>
    <row r="18" spans="1:23">
      <c r="A18">
        <v>350725</v>
      </c>
      <c r="B18" s="171">
        <f t="shared" si="2"/>
        <v>251.90215399999997</v>
      </c>
      <c r="C18" t="s">
        <v>198</v>
      </c>
      <c r="D18" t="s">
        <v>532</v>
      </c>
      <c r="E18" t="s">
        <v>198</v>
      </c>
      <c r="F18" t="s">
        <v>533</v>
      </c>
      <c r="H18" s="31">
        <v>240</v>
      </c>
      <c r="I18" s="31" t="s">
        <v>198</v>
      </c>
      <c r="J18" s="1305" t="str">
        <f>"100"</f>
        <v>100</v>
      </c>
      <c r="K18" s="31" t="str">
        <f t="shared" si="1"/>
        <v>100Row</v>
      </c>
      <c r="L18" s="1305" t="str">
        <f>"016"</f>
        <v>016</v>
      </c>
      <c r="M18" s="31" t="str">
        <f>CONCATENATE(I18,Names!$H$3,K18,Names!$J$3,$N$1,Names!$L$3,$P$1,Names!$N$3,L18)</f>
        <v>HBL-100Row:CnPw-U-016</v>
      </c>
      <c r="N18" s="31" t="str">
        <f>IF(I18&lt;&gt;"", I18 &amp; Names!$H$3 &amp; K18,"")</f>
        <v>HBL-100Row</v>
      </c>
      <c r="O18" s="31" t="str">
        <f>IF(I18&lt;&gt;"",  $N$1 &amp; Names!$L$3 &amp; $P$1 &amp; Names!$N$3 &amp; L18,"")</f>
        <v>CnPw-U-016</v>
      </c>
      <c r="P18" s="41">
        <v>260.29500000000002</v>
      </c>
      <c r="Q18" s="1308">
        <f>B19</f>
        <v>268.94215399999996</v>
      </c>
      <c r="S18" s="1771" t="s">
        <v>778</v>
      </c>
      <c r="T18" t="s">
        <v>785</v>
      </c>
      <c r="U18" t="s">
        <v>779</v>
      </c>
      <c r="V18">
        <v>190</v>
      </c>
      <c r="W18" t="s">
        <v>780</v>
      </c>
    </row>
    <row r="19" spans="1:23">
      <c r="A19">
        <v>333685</v>
      </c>
      <c r="B19" s="171">
        <f t="shared" si="2"/>
        <v>268.94215399999996</v>
      </c>
      <c r="C19" t="s">
        <v>198</v>
      </c>
      <c r="D19" t="s">
        <v>540</v>
      </c>
      <c r="E19" t="s">
        <v>198</v>
      </c>
      <c r="F19" t="s">
        <v>534</v>
      </c>
      <c r="H19" s="31">
        <v>250</v>
      </c>
      <c r="I19" s="31" t="str">
        <f>I18</f>
        <v>HBL</v>
      </c>
      <c r="J19" s="1305" t="str">
        <f t="shared" ref="J19:L19" si="6">J18</f>
        <v>100</v>
      </c>
      <c r="K19" s="31" t="str">
        <f t="shared" si="1"/>
        <v>100Row</v>
      </c>
      <c r="L19" s="1305" t="str">
        <f t="shared" si="6"/>
        <v>016</v>
      </c>
      <c r="M19" s="31" t="str">
        <f>CONCATENATE(I19,Names!$H$3,K19,Names!$J$3,$N$1,Names!$L$3,$P$1,Names!$N$3,L19)</f>
        <v>HBL-100Row:CnPw-U-016</v>
      </c>
      <c r="N19" s="31" t="str">
        <f>IF(I19&lt;&gt;"", I19 &amp; Names!$H$3 &amp; K19,"")</f>
        <v>HBL-100Row</v>
      </c>
      <c r="O19" s="31" t="str">
        <f>IF(I19&lt;&gt;"",  $N$1 &amp; Names!$L$3 &amp; $P$1 &amp; Names!$N$3 &amp; L19,"")</f>
        <v>CnPw-U-016</v>
      </c>
      <c r="P19" s="41">
        <v>277.33499999999998</v>
      </c>
      <c r="Q19" s="1308">
        <f>B19</f>
        <v>268.94215399999996</v>
      </c>
      <c r="S19" s="1771"/>
      <c r="T19" t="s">
        <v>786</v>
      </c>
      <c r="U19" t="s">
        <v>779</v>
      </c>
      <c r="V19">
        <v>190</v>
      </c>
      <c r="W19" t="s">
        <v>780</v>
      </c>
    </row>
    <row r="20" spans="1:23">
      <c r="A20">
        <v>316645</v>
      </c>
      <c r="B20" s="171">
        <f t="shared" si="2"/>
        <v>285.98215399999998</v>
      </c>
      <c r="C20" t="s">
        <v>198</v>
      </c>
      <c r="D20" t="s">
        <v>541</v>
      </c>
      <c r="E20" t="s">
        <v>198</v>
      </c>
      <c r="F20" t="s">
        <v>535</v>
      </c>
      <c r="H20" s="42">
        <v>260</v>
      </c>
      <c r="I20" s="42" t="s">
        <v>198</v>
      </c>
      <c r="J20" s="1304" t="str">
        <f>"140"</f>
        <v>140</v>
      </c>
      <c r="K20" s="42" t="str">
        <f t="shared" si="1"/>
        <v>140Row</v>
      </c>
      <c r="L20" s="1304" t="str">
        <f>"015"</f>
        <v>015</v>
      </c>
      <c r="M20" s="42" t="str">
        <f>CONCATENATE(I20,Names!$H$3,K20,Names!$J$3,$N$1,Names!$L$3,$P$1,Names!$N$3,L20)</f>
        <v>HBL-140Row:CnPw-U-015</v>
      </c>
      <c r="N20" s="42" t="str">
        <f>IF(I20&lt;&gt;"", I20 &amp; Names!$H$3 &amp; K20,"")</f>
        <v>HBL-140Row</v>
      </c>
      <c r="O20" s="42" t="str">
        <f>IF(I20&lt;&gt;"",  $N$1 &amp; Names!$L$3 &amp; $P$1 &amp; Names!$N$3 &amp; L20,"")</f>
        <v>CnPw-U-015</v>
      </c>
      <c r="P20" s="215">
        <v>294.375</v>
      </c>
      <c r="Q20" s="1309">
        <f>B21</f>
        <v>303.022154</v>
      </c>
      <c r="S20" s="1771"/>
      <c r="T20" t="s">
        <v>787</v>
      </c>
      <c r="U20" t="s">
        <v>779</v>
      </c>
      <c r="V20">
        <v>190</v>
      </c>
      <c r="W20" t="s">
        <v>780</v>
      </c>
    </row>
    <row r="21" spans="1:23">
      <c r="A21">
        <v>299605</v>
      </c>
      <c r="B21" s="171">
        <f t="shared" si="2"/>
        <v>303.022154</v>
      </c>
      <c r="C21" t="s">
        <v>198</v>
      </c>
      <c r="D21" t="s">
        <v>542</v>
      </c>
      <c r="E21" t="s">
        <v>198</v>
      </c>
      <c r="F21" t="s">
        <v>536</v>
      </c>
      <c r="H21" s="42">
        <v>270</v>
      </c>
      <c r="I21" s="42" t="str">
        <f>I20</f>
        <v>HBL</v>
      </c>
      <c r="J21" s="1304" t="str">
        <f t="shared" ref="J21:L21" si="7">J20</f>
        <v>140</v>
      </c>
      <c r="K21" s="42" t="str">
        <f t="shared" si="1"/>
        <v>140Row</v>
      </c>
      <c r="L21" s="1304" t="str">
        <f t="shared" si="7"/>
        <v>015</v>
      </c>
      <c r="M21" s="42" t="str">
        <f>CONCATENATE(I21,Names!$H$3,K21,Names!$J$3,$N$1,Names!$L$3,$P$1,Names!$N$3,L21)</f>
        <v>HBL-140Row:CnPw-U-015</v>
      </c>
      <c r="N21" s="42" t="str">
        <f>IF(I21&lt;&gt;"", I21 &amp; Names!$H$3 &amp; K21,"")</f>
        <v>HBL-140Row</v>
      </c>
      <c r="O21" s="42" t="str">
        <f>IF(I21&lt;&gt;"",  $N$1 &amp; Names!$L$3 &amp; $P$1 &amp; Names!$N$3 &amp; L21,"")</f>
        <v>CnPw-U-015</v>
      </c>
      <c r="P21" s="215">
        <v>311.41500000000002</v>
      </c>
      <c r="Q21" s="1309">
        <f>B21</f>
        <v>303.022154</v>
      </c>
      <c r="S21" s="1772" t="s">
        <v>781</v>
      </c>
      <c r="T21" s="903" t="s">
        <v>788</v>
      </c>
      <c r="U21" s="903" t="s">
        <v>782</v>
      </c>
      <c r="V21" s="903">
        <v>100</v>
      </c>
      <c r="W21" s="903" t="s">
        <v>783</v>
      </c>
    </row>
    <row r="22" spans="1:23">
      <c r="A22">
        <v>282565</v>
      </c>
      <c r="B22" s="171">
        <f t="shared" si="2"/>
        <v>320.06215399999996</v>
      </c>
      <c r="C22" t="s">
        <v>198</v>
      </c>
      <c r="D22" t="s">
        <v>543</v>
      </c>
      <c r="E22" t="s">
        <v>198</v>
      </c>
      <c r="F22" t="s">
        <v>537</v>
      </c>
      <c r="H22" s="31">
        <v>280</v>
      </c>
      <c r="I22" s="31" t="s">
        <v>198</v>
      </c>
      <c r="J22" s="1305" t="str">
        <f>"180"</f>
        <v>180</v>
      </c>
      <c r="K22" s="31" t="str">
        <f t="shared" si="1"/>
        <v>180Row</v>
      </c>
      <c r="L22" s="1305" t="str">
        <f>"016"</f>
        <v>016</v>
      </c>
      <c r="M22" s="31" t="str">
        <f>CONCATENATE(I22,Names!$H$3,K22,Names!$J$3,$N$1,Names!$L$3,$P$1,Names!$N$3,L22)</f>
        <v>HBL-180Row:CnPw-U-016</v>
      </c>
      <c r="N22" s="31" t="str">
        <f>IF(I22&lt;&gt;"", I22 &amp; Names!$H$3 &amp; K22,"")</f>
        <v>HBL-180Row</v>
      </c>
      <c r="O22" s="31" t="str">
        <f>IF(I22&lt;&gt;"",  $N$1 &amp; Names!$L$3 &amp; $P$1 &amp; Names!$N$3 &amp; L22,"")</f>
        <v>CnPw-U-016</v>
      </c>
      <c r="P22" s="41">
        <v>328.45499999999998</v>
      </c>
      <c r="Q22" s="1308">
        <f>B23</f>
        <v>337.10215399999998</v>
      </c>
      <c r="S22" s="1772"/>
      <c r="T22" t="s">
        <v>789</v>
      </c>
      <c r="U22" t="s">
        <v>784</v>
      </c>
      <c r="V22">
        <v>190</v>
      </c>
      <c r="W22" t="s">
        <v>790</v>
      </c>
    </row>
    <row r="23" spans="1:23">
      <c r="A23">
        <v>265525</v>
      </c>
      <c r="B23" s="171">
        <f t="shared" si="2"/>
        <v>337.10215399999998</v>
      </c>
      <c r="C23" t="s">
        <v>198</v>
      </c>
      <c r="D23" t="s">
        <v>544</v>
      </c>
      <c r="E23" t="s">
        <v>198</v>
      </c>
      <c r="F23" t="s">
        <v>538</v>
      </c>
      <c r="H23" s="31">
        <v>290</v>
      </c>
      <c r="I23" s="31" t="str">
        <f>I22</f>
        <v>HBL</v>
      </c>
      <c r="J23" s="1305" t="str">
        <f t="shared" ref="J23:L23" si="8">J22</f>
        <v>180</v>
      </c>
      <c r="K23" s="31" t="str">
        <f t="shared" si="1"/>
        <v>180Row</v>
      </c>
      <c r="L23" s="1305" t="str">
        <f t="shared" si="8"/>
        <v>016</v>
      </c>
      <c r="M23" s="31" t="str">
        <f>CONCATENATE(I23,Names!$H$3,K23,Names!$J$3,$N$1,Names!$L$3,$P$1,Names!$N$3,L23)</f>
        <v>HBL-180Row:CnPw-U-016</v>
      </c>
      <c r="N23" s="31" t="str">
        <f>IF(I23&lt;&gt;"", I23 &amp; Names!$H$3 &amp; K23,"")</f>
        <v>HBL-180Row</v>
      </c>
      <c r="O23" s="31" t="str">
        <f>IF(I23&lt;&gt;"",  $N$1 &amp; Names!$L$3 &amp; $P$1 &amp; Names!$N$3 &amp; L23,"")</f>
        <v>CnPw-U-016</v>
      </c>
      <c r="P23" s="41">
        <v>345.495</v>
      </c>
      <c r="Q23" s="1308">
        <f>B23</f>
        <v>337.10215399999998</v>
      </c>
      <c r="S23" s="1772"/>
      <c r="T23" s="903" t="str">
        <f>M25</f>
        <v/>
      </c>
      <c r="U23" s="903" t="s">
        <v>782</v>
      </c>
      <c r="V23" s="903">
        <v>360</v>
      </c>
      <c r="W23" s="903" t="s">
        <v>791</v>
      </c>
    </row>
    <row r="24" spans="1:23">
      <c r="A24">
        <v>248485</v>
      </c>
      <c r="B24" s="171">
        <f t="shared" si="2"/>
        <v>354.142154</v>
      </c>
      <c r="C24" t="s">
        <v>198</v>
      </c>
      <c r="D24" t="s">
        <v>545</v>
      </c>
      <c r="E24" t="s">
        <v>198</v>
      </c>
      <c r="F24" t="s">
        <v>539</v>
      </c>
      <c r="H24" s="42">
        <v>300</v>
      </c>
      <c r="I24" s="42" t="s">
        <v>198</v>
      </c>
      <c r="J24" s="1304" t="str">
        <f>"210"</f>
        <v>210</v>
      </c>
      <c r="K24" s="42" t="str">
        <f t="shared" si="1"/>
        <v>210Row</v>
      </c>
      <c r="L24" s="1304" t="str">
        <f>"016"</f>
        <v>016</v>
      </c>
      <c r="M24" s="42" t="str">
        <f>CONCATENATE(I24,Names!$H$3,K24,Names!$J$3,$N$1,Names!$L$3,$P$1,Names!$N$3,L24)</f>
        <v>HBL-210Row:CnPw-U-016</v>
      </c>
      <c r="N24" s="42" t="str">
        <f>IF(I24&lt;&gt;"", I24 &amp; Names!$H$3 &amp; K24,"")</f>
        <v>HBL-210Row</v>
      </c>
      <c r="O24" s="42" t="str">
        <f>IF(I24&lt;&gt;"",  $N$1 &amp; Names!$L$3 &amp; $P$1 &amp; Names!$N$3 &amp; L24,"")</f>
        <v>CnPw-U-016</v>
      </c>
      <c r="P24" s="215">
        <v>362.53500000000003</v>
      </c>
      <c r="Q24" s="1309">
        <f>B24</f>
        <v>354.142154</v>
      </c>
    </row>
    <row r="25" spans="1:23">
      <c r="A25" s="38">
        <f>$A$1-1000*Table!$Q$202</f>
        <v>154892.15399999998</v>
      </c>
      <c r="B25" s="171">
        <f t="shared" si="2"/>
        <v>447.73500000000001</v>
      </c>
      <c r="C25" t="s">
        <v>209</v>
      </c>
      <c r="D25" t="s">
        <v>526</v>
      </c>
      <c r="H25" s="31">
        <v>310</v>
      </c>
      <c r="I25" s="31"/>
      <c r="J25" s="1305"/>
      <c r="K25" s="31"/>
      <c r="L25" s="1305"/>
      <c r="M25" s="31" t="str">
        <f>IF(I25&lt;&gt;"",CONCATENATE(I25,Names!$H$3,K25,Names!$J$3,$N$1,Names!$L$3,$P$1,Names!$N$3,L25),"")</f>
        <v/>
      </c>
      <c r="N25" s="31" t="str">
        <f>IF(I25&lt;&gt;"", I25 &amp; Names!$H$3 &amp; K25,"")</f>
        <v/>
      </c>
      <c r="O25" s="31" t="str">
        <f>IF(I25&lt;&gt;"",  $N$1 &amp; Names!$L$3 &amp; $P$1 &amp; Names!$N$3 &amp; L25,"")</f>
        <v/>
      </c>
      <c r="P25" s="41">
        <v>379.57499999999999</v>
      </c>
      <c r="Q25" s="1308"/>
    </row>
    <row r="26" spans="1:23">
      <c r="A26" s="38"/>
      <c r="B26" s="171"/>
      <c r="H26" s="31">
        <v>320</v>
      </c>
      <c r="I26" s="31"/>
      <c r="J26" s="1305"/>
      <c r="K26" s="31"/>
      <c r="L26" s="1305"/>
      <c r="M26" s="31" t="str">
        <f>IF(I26&lt;&gt;"",CONCATENATE(I26,Names!$H$3,K26,Names!$J$3,$N$1,Names!$L$3,$P$1,Names!$N$3,L26),"")</f>
        <v/>
      </c>
      <c r="N26" s="31" t="str">
        <f>IF(I26&lt;&gt;"", I26 &amp; Names!$H$3 &amp; K26,"")</f>
        <v/>
      </c>
      <c r="O26" s="31" t="str">
        <f>IF(I26&lt;&gt;"",  $N$1 &amp; Names!$L$3 &amp; $P$1 &amp; Names!$N$3 &amp; L26,"")</f>
        <v/>
      </c>
      <c r="P26" s="41">
        <v>396.61500000000001</v>
      </c>
      <c r="Q26" s="1308"/>
    </row>
    <row r="27" spans="1:23">
      <c r="A27" s="38"/>
      <c r="B27" s="171"/>
      <c r="H27" s="31">
        <v>330</v>
      </c>
      <c r="I27" s="31"/>
      <c r="J27" s="1305"/>
      <c r="K27" s="31"/>
      <c r="L27" s="1305"/>
      <c r="M27" s="31" t="str">
        <f>IF(I27&lt;&gt;"",CONCATENATE(I27,Names!$H$3,K27,Names!$J$3,$N$1,Names!$L$3,$P$1,Names!$N$3,L27),"")</f>
        <v/>
      </c>
      <c r="N27" s="31" t="str">
        <f>IF(I27&lt;&gt;"", I27 &amp; Names!$H$3 &amp; K27,"")</f>
        <v/>
      </c>
      <c r="O27" s="31" t="str">
        <f>IF(I27&lt;&gt;"",  $N$1 &amp; Names!$L$3 &amp; $P$1 &amp; Names!$N$3 &amp; L27,"")</f>
        <v/>
      </c>
      <c r="P27" s="41">
        <v>413.65499999999997</v>
      </c>
      <c r="Q27" s="1308"/>
    </row>
    <row r="28" spans="1:23">
      <c r="A28" s="38"/>
      <c r="B28" s="171"/>
      <c r="H28" s="31">
        <v>340</v>
      </c>
      <c r="I28" s="31"/>
      <c r="J28" s="1305"/>
      <c r="K28" s="31"/>
      <c r="L28" s="1305"/>
      <c r="M28" s="31" t="str">
        <f>IF(I28&lt;&gt;"",CONCATENATE(I28,Names!$H$3,K28,Names!$J$3,$N$1,Names!$L$3,$P$1,Names!$N$3,L28),"")</f>
        <v/>
      </c>
      <c r="N28" s="31" t="str">
        <f>IF(I28&lt;&gt;"", I28 &amp; Names!$H$3 &amp; K28,"")</f>
        <v/>
      </c>
      <c r="O28" s="31" t="str">
        <f>IF(I28&lt;&gt;"",  $N$1 &amp; Names!$L$3 &amp; $P$1 &amp; Names!$N$3 &amp; L28,"")</f>
        <v/>
      </c>
      <c r="P28" s="41">
        <v>430.69499999999999</v>
      </c>
      <c r="Q28" s="1308"/>
    </row>
    <row r="29" spans="1:23">
      <c r="A29" s="38"/>
      <c r="B29" s="171"/>
      <c r="H29" s="31">
        <v>350</v>
      </c>
      <c r="I29" s="1313" t="s">
        <v>209</v>
      </c>
      <c r="J29" s="1314" t="s">
        <v>1215</v>
      </c>
      <c r="K29" s="1313" t="str">
        <f t="shared" ref="K29:K30" si="9">CONCATENATE(J29,$M$1)</f>
        <v>021Row</v>
      </c>
      <c r="L29" s="1314" t="s">
        <v>1216</v>
      </c>
      <c r="M29" s="1313" t="str">
        <f>IF(I29&lt;&gt;"",CONCATENATE(I29,Names!$H$3,K29,Names!$J$3,$N$1,Names!$L$3,$P$1,Names!$N$3,L29),"")</f>
        <v>HEBT-021Row:CnPw-U-006</v>
      </c>
      <c r="N29" s="31" t="str">
        <f>IF(I29&lt;&gt;"", I29 &amp; Names!$H$3 &amp; K29,"")</f>
        <v>HEBT-021Row</v>
      </c>
      <c r="O29" s="31" t="str">
        <f>IF(I29&lt;&gt;"",  $N$1 &amp; Names!$L$3 &amp; $P$1 &amp; Names!$N$3 &amp; L29,"")</f>
        <v>CnPw-U-006</v>
      </c>
      <c r="P29" s="41">
        <v>447.73500000000001</v>
      </c>
      <c r="Q29" s="1308">
        <f>B25</f>
        <v>447.73500000000001</v>
      </c>
    </row>
    <row r="30" spans="1:23">
      <c r="A30" s="38"/>
      <c r="B30" s="171"/>
      <c r="H30" s="31">
        <v>360</v>
      </c>
      <c r="I30" s="1313" t="s">
        <v>209</v>
      </c>
      <c r="J30" s="1314" t="s">
        <v>1215</v>
      </c>
      <c r="K30" s="1313" t="str">
        <f t="shared" si="9"/>
        <v>021Row</v>
      </c>
      <c r="L30" s="1314" t="s">
        <v>1216</v>
      </c>
      <c r="M30" s="1313" t="str">
        <f>IF(I30&lt;&gt;"",CONCATENATE(I30,Names!$H$3,K30,Names!$J$3,$N$1,Names!$L$3,$P$1,Names!$N$3,L30),"")</f>
        <v>HEBT-021Row:CnPw-U-006</v>
      </c>
      <c r="N30" s="31" t="str">
        <f>IF(I30&lt;&gt;"", I30 &amp; Names!$H$3 &amp; K30,"")</f>
        <v>HEBT-021Row</v>
      </c>
      <c r="O30" s="31" t="str">
        <f>IF(I30&lt;&gt;"",  $N$1 &amp; Names!$L$3 &amp; $P$1 &amp; Names!$N$3 &amp; L30,"")</f>
        <v>CnPw-U-006</v>
      </c>
      <c r="P30" s="41">
        <v>464.77499999999998</v>
      </c>
      <c r="Q30" s="1308">
        <f>B25</f>
        <v>447.73500000000001</v>
      </c>
    </row>
    <row r="32" spans="1:23">
      <c r="B32" s="171" t="str">
        <f t="shared" si="0"/>
        <v/>
      </c>
    </row>
  </sheetData>
  <mergeCells count="3">
    <mergeCell ref="S4:S17"/>
    <mergeCell ref="S18:S20"/>
    <mergeCell ref="S21:S2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D4:IC176"/>
  <sheetViews>
    <sheetView topLeftCell="BU142" zoomScale="70" zoomScaleNormal="70" workbookViewId="0">
      <selection activeCell="CY160" sqref="CY160"/>
    </sheetView>
  </sheetViews>
  <sheetFormatPr defaultColWidth="4.7109375" defaultRowHeight="15" customHeight="1"/>
  <cols>
    <col min="1" max="16384" width="4.7109375" style="491"/>
  </cols>
  <sheetData>
    <row r="4" spans="87:237" ht="15" customHeight="1" thickBot="1"/>
    <row r="5" spans="87:237" ht="15" customHeight="1">
      <c r="CI5" s="545"/>
      <c r="CJ5" s="545"/>
      <c r="CK5" s="545"/>
      <c r="CL5" s="545"/>
      <c r="CM5" s="545"/>
      <c r="CN5" s="545"/>
      <c r="CO5" s="545"/>
      <c r="CP5" s="545"/>
      <c r="CQ5" s="545"/>
      <c r="CR5" s="545"/>
      <c r="CS5" s="545"/>
      <c r="CT5" s="545"/>
      <c r="CU5" s="545"/>
      <c r="CV5" s="545"/>
      <c r="CW5" s="545"/>
      <c r="CX5" s="545"/>
      <c r="CY5" s="545"/>
      <c r="CZ5" s="545"/>
      <c r="DA5" s="545"/>
      <c r="DB5" s="545"/>
      <c r="DC5" s="545"/>
      <c r="DD5" s="545"/>
      <c r="DE5" s="545"/>
      <c r="DF5" s="545"/>
      <c r="DG5" s="545"/>
      <c r="DH5" s="545"/>
      <c r="DI5" s="545"/>
      <c r="DJ5" s="545"/>
      <c r="DK5" s="545"/>
      <c r="DL5" s="545"/>
      <c r="DM5" s="545"/>
      <c r="DN5" s="545"/>
      <c r="DO5" s="545"/>
      <c r="DP5" s="545"/>
      <c r="DQ5" s="545"/>
      <c r="DR5" s="545"/>
      <c r="DS5" s="545"/>
      <c r="DT5" s="545"/>
      <c r="DU5" s="1803">
        <f>COLUMN(Table!$AI$4)</f>
        <v>35</v>
      </c>
      <c r="DV5" s="1804"/>
      <c r="DW5" s="1804"/>
      <c r="DX5" s="1804"/>
      <c r="DY5" s="1804"/>
      <c r="DZ5" s="1804"/>
      <c r="EA5" s="1804"/>
      <c r="EB5" s="1804"/>
      <c r="EC5" s="1804"/>
      <c r="ED5" s="1804"/>
      <c r="EE5" s="1804"/>
      <c r="EF5" s="1804"/>
      <c r="EG5" s="1804"/>
      <c r="EH5" s="1804"/>
      <c r="EI5" s="1804"/>
      <c r="EJ5" s="1804"/>
      <c r="EK5" s="1804"/>
      <c r="EL5" s="1804"/>
      <c r="EM5" s="1804"/>
      <c r="EN5" s="1804"/>
      <c r="EO5" s="1804"/>
      <c r="EP5" s="1805"/>
      <c r="EQ5" s="545"/>
      <c r="ER5" s="545"/>
      <c r="ES5" s="545"/>
      <c r="ET5" s="545"/>
      <c r="EU5" s="545"/>
      <c r="EV5" s="545"/>
      <c r="EW5" s="545"/>
      <c r="EX5" s="545"/>
      <c r="EY5" s="545"/>
      <c r="EZ5" s="545"/>
    </row>
    <row r="6" spans="87:237" ht="15" customHeight="1" thickBot="1">
      <c r="CI6" s="545"/>
      <c r="CJ6" s="545"/>
      <c r="CK6" s="545"/>
      <c r="CL6" s="545"/>
      <c r="CM6" s="545"/>
      <c r="CN6" s="545"/>
      <c r="CO6" s="545"/>
      <c r="CP6" s="545"/>
      <c r="CQ6" s="545"/>
      <c r="CR6" s="545"/>
      <c r="CS6" s="545"/>
      <c r="CT6" s="545"/>
      <c r="CU6" s="545"/>
      <c r="CV6" s="545"/>
      <c r="CW6" s="545"/>
      <c r="CX6" s="545"/>
      <c r="CY6" s="545"/>
      <c r="CZ6" s="545"/>
      <c r="DA6" s="545"/>
      <c r="DB6" s="545"/>
      <c r="DC6" s="545"/>
      <c r="DD6" s="545"/>
      <c r="DE6" s="545"/>
      <c r="DF6" s="545"/>
      <c r="DG6" s="545"/>
      <c r="DH6" s="545"/>
      <c r="DI6" s="545"/>
      <c r="DJ6" s="545"/>
      <c r="DK6" s="545"/>
      <c r="DL6" s="545"/>
      <c r="DM6" s="545"/>
      <c r="DN6" s="545"/>
      <c r="DO6" s="545"/>
      <c r="DP6" s="545"/>
      <c r="DQ6" s="545"/>
      <c r="DR6" s="545"/>
      <c r="DS6" s="545"/>
      <c r="DT6" s="545"/>
      <c r="DU6" s="1806"/>
      <c r="DV6" s="1807"/>
      <c r="DW6" s="1807"/>
      <c r="DX6" s="1807"/>
      <c r="DY6" s="1807"/>
      <c r="DZ6" s="1807"/>
      <c r="EA6" s="1807"/>
      <c r="EB6" s="1807"/>
      <c r="EC6" s="1807"/>
      <c r="ED6" s="1807"/>
      <c r="EE6" s="1807"/>
      <c r="EF6" s="1807"/>
      <c r="EG6" s="1807"/>
      <c r="EH6" s="1807"/>
      <c r="EI6" s="1807"/>
      <c r="EJ6" s="1807"/>
      <c r="EK6" s="1807"/>
      <c r="EL6" s="1807"/>
      <c r="EM6" s="1807"/>
      <c r="EN6" s="1807"/>
      <c r="EO6" s="1807"/>
      <c r="EP6" s="1808"/>
      <c r="EQ6" s="545"/>
      <c r="ER6" s="545"/>
      <c r="ES6" s="545"/>
      <c r="ET6" s="545"/>
      <c r="EU6" s="545"/>
      <c r="EV6" s="545"/>
      <c r="EW6" s="545"/>
      <c r="EX6" s="545"/>
      <c r="EY6" s="545"/>
      <c r="EZ6" s="545"/>
    </row>
    <row r="7" spans="87:237" ht="15" customHeight="1">
      <c r="CI7" s="545"/>
      <c r="CJ7" s="545"/>
      <c r="CK7" s="545"/>
      <c r="CL7" s="545"/>
      <c r="CM7" s="545"/>
      <c r="CN7" s="545"/>
      <c r="CO7" s="545"/>
      <c r="CP7" s="545"/>
      <c r="CQ7" s="545"/>
      <c r="CR7" s="545"/>
      <c r="CS7" s="545"/>
      <c r="CT7" s="545"/>
      <c r="CU7" s="545"/>
      <c r="CV7" s="545"/>
      <c r="CW7" s="545"/>
      <c r="CX7" s="545"/>
      <c r="CY7" s="545"/>
      <c r="CZ7" s="545"/>
      <c r="DA7" s="545"/>
      <c r="DB7" s="545"/>
      <c r="DC7" s="545"/>
      <c r="DD7" s="545"/>
      <c r="DE7" s="545"/>
      <c r="DF7" s="545"/>
      <c r="DG7" s="545"/>
      <c r="DH7" s="545"/>
      <c r="DI7" s="545"/>
      <c r="DJ7" s="545"/>
      <c r="DK7" s="545"/>
      <c r="DL7" s="545"/>
      <c r="DM7" s="545"/>
      <c r="DN7" s="545"/>
      <c r="DO7" s="545"/>
      <c r="DP7" s="545"/>
      <c r="DQ7" s="545"/>
      <c r="DR7" s="545"/>
      <c r="DS7" s="545"/>
      <c r="DT7" s="545"/>
      <c r="DU7" s="1806"/>
      <c r="DV7" s="1807"/>
      <c r="DW7" s="1807"/>
      <c r="DX7" s="1807"/>
      <c r="DY7" s="1807"/>
      <c r="DZ7" s="1807"/>
      <c r="EA7" s="1807"/>
      <c r="EB7" s="1807"/>
      <c r="EC7" s="1807"/>
      <c r="ED7" s="1807"/>
      <c r="EE7" s="1807"/>
      <c r="EF7" s="1807"/>
      <c r="EG7" s="1807"/>
      <c r="EH7" s="1807"/>
      <c r="EI7" s="1807"/>
      <c r="EJ7" s="1807"/>
      <c r="EK7" s="1807"/>
      <c r="EL7" s="1807"/>
      <c r="EM7" s="1807"/>
      <c r="EN7" s="1807"/>
      <c r="EO7" s="1807"/>
      <c r="EP7" s="1808"/>
      <c r="EQ7" s="545"/>
      <c r="ER7" s="545"/>
      <c r="ES7" s="545"/>
      <c r="ET7" s="545"/>
      <c r="EU7" s="545"/>
      <c r="EV7" s="545"/>
      <c r="EW7" s="545"/>
      <c r="EX7" s="545"/>
      <c r="EY7" s="545"/>
      <c r="EZ7" s="545"/>
      <c r="GX7" s="1116"/>
      <c r="GY7" s="1116"/>
      <c r="GZ7" s="1116"/>
      <c r="HA7" s="1116"/>
      <c r="HB7" s="1116"/>
      <c r="HC7" s="1116"/>
      <c r="HD7" s="1059"/>
      <c r="HE7" s="1746" t="s">
        <v>1158</v>
      </c>
      <c r="HF7" s="1747"/>
      <c r="HG7" s="1060"/>
      <c r="HH7" s="1618" t="s">
        <v>71</v>
      </c>
      <c r="HI7" s="1619"/>
      <c r="HJ7" s="1061"/>
      <c r="HK7" s="1576" t="s">
        <v>65</v>
      </c>
      <c r="HL7" s="1577"/>
      <c r="HM7" s="977"/>
      <c r="HN7" s="1576" t="s">
        <v>66</v>
      </c>
      <c r="HO7" s="1577"/>
      <c r="HP7" s="1062"/>
      <c r="HQ7" s="1116"/>
      <c r="HR7" s="1116"/>
      <c r="HS7" s="1116"/>
      <c r="HT7" s="869"/>
      <c r="HU7" s="869"/>
      <c r="HV7" s="869"/>
      <c r="HW7" s="869"/>
      <c r="HX7" s="1116"/>
      <c r="HY7" s="1116"/>
      <c r="HZ7" s="1116"/>
      <c r="IA7" s="1116"/>
      <c r="IB7" s="1116"/>
      <c r="IC7" s="1116"/>
    </row>
    <row r="8" spans="87:237" ht="15" customHeight="1">
      <c r="CI8" s="545"/>
      <c r="CJ8" s="545"/>
      <c r="CK8" s="545"/>
      <c r="CL8" s="545"/>
      <c r="CM8" s="545"/>
      <c r="CN8" s="545"/>
      <c r="CO8" s="545"/>
      <c r="CP8" s="545"/>
      <c r="CQ8" s="545"/>
      <c r="CR8" s="545"/>
      <c r="CS8" s="545"/>
      <c r="CT8" s="545"/>
      <c r="CU8" s="545"/>
      <c r="CV8" s="545"/>
      <c r="CW8" s="545"/>
      <c r="CX8" s="545"/>
      <c r="CY8" s="545"/>
      <c r="CZ8" s="545"/>
      <c r="DA8" s="545"/>
      <c r="DB8" s="545"/>
      <c r="DC8" s="545"/>
      <c r="DD8" s="545"/>
      <c r="DE8" s="545"/>
      <c r="DF8" s="545"/>
      <c r="DG8" s="545"/>
      <c r="DH8" s="545"/>
      <c r="DI8" s="545"/>
      <c r="DJ8" s="545"/>
      <c r="DK8" s="545"/>
      <c r="DL8" s="545"/>
      <c r="DM8" s="545"/>
      <c r="DN8" s="545"/>
      <c r="DO8" s="545"/>
      <c r="DP8" s="545"/>
      <c r="DQ8" s="545"/>
      <c r="DR8" s="545"/>
      <c r="DS8" s="545"/>
      <c r="DT8" s="545"/>
      <c r="DU8" s="1806"/>
      <c r="DV8" s="1807"/>
      <c r="DW8" s="1807"/>
      <c r="DX8" s="1807"/>
      <c r="DY8" s="1807"/>
      <c r="DZ8" s="1807"/>
      <c r="EA8" s="1807"/>
      <c r="EB8" s="1807"/>
      <c r="EC8" s="1807"/>
      <c r="ED8" s="1807"/>
      <c r="EE8" s="1807"/>
      <c r="EF8" s="1807"/>
      <c r="EG8" s="1807"/>
      <c r="EH8" s="1807"/>
      <c r="EI8" s="1807"/>
      <c r="EJ8" s="1807"/>
      <c r="EK8" s="1807"/>
      <c r="EL8" s="1807"/>
      <c r="EM8" s="1807"/>
      <c r="EN8" s="1807"/>
      <c r="EO8" s="1807"/>
      <c r="EP8" s="1808"/>
      <c r="EQ8" s="545"/>
      <c r="ER8" s="545"/>
      <c r="ES8" s="545"/>
      <c r="ET8" s="545"/>
      <c r="EU8" s="545"/>
      <c r="EV8" s="545"/>
      <c r="EW8" s="545"/>
      <c r="EX8" s="545"/>
      <c r="EY8" s="545"/>
      <c r="EZ8" s="545"/>
      <c r="GX8" s="1116"/>
      <c r="GY8" s="1116"/>
      <c r="GZ8" s="1116"/>
      <c r="HA8" s="1116"/>
      <c r="HB8" s="1116"/>
      <c r="HC8" s="1116"/>
      <c r="HD8" s="1063"/>
      <c r="HE8" s="1748"/>
      <c r="HF8" s="1749"/>
      <c r="HG8" s="1064"/>
      <c r="HH8" s="1417"/>
      <c r="HI8" s="1418"/>
      <c r="HJ8" s="1120"/>
      <c r="HK8" s="1411"/>
      <c r="HL8" s="1412"/>
      <c r="HM8" s="956"/>
      <c r="HN8" s="1411"/>
      <c r="HO8" s="1412"/>
      <c r="HP8" s="947"/>
      <c r="HQ8" s="1116"/>
      <c r="HR8" s="1116"/>
      <c r="HS8" s="1116"/>
      <c r="HT8" s="869"/>
      <c r="HU8" s="869"/>
      <c r="HV8" s="869"/>
      <c r="HW8" s="869"/>
      <c r="HX8" s="1116"/>
      <c r="HY8" s="1116"/>
      <c r="HZ8" s="1116"/>
      <c r="IA8" s="1116"/>
      <c r="IB8" s="1116"/>
      <c r="IC8" s="1116"/>
    </row>
    <row r="9" spans="87:237" ht="15" customHeight="1" thickBot="1">
      <c r="CI9" s="545"/>
      <c r="CJ9" s="545"/>
      <c r="CK9" s="545"/>
      <c r="CL9" s="545"/>
      <c r="CM9" s="545"/>
      <c r="CN9" s="545"/>
      <c r="CO9" s="545"/>
      <c r="CP9" s="545"/>
      <c r="CQ9" s="545"/>
      <c r="CR9" s="545"/>
      <c r="CS9" s="545"/>
      <c r="CT9" s="545"/>
      <c r="CU9" s="545"/>
      <c r="CV9" s="545"/>
      <c r="CW9" s="545"/>
      <c r="CX9" s="545"/>
      <c r="CY9" s="545"/>
      <c r="CZ9" s="545"/>
      <c r="DA9" s="545"/>
      <c r="DB9" s="545"/>
      <c r="DC9" s="545"/>
      <c r="DD9" s="545"/>
      <c r="DE9" s="545"/>
      <c r="DF9" s="545"/>
      <c r="DG9" s="545"/>
      <c r="DH9" s="545"/>
      <c r="DI9" s="545"/>
      <c r="DJ9" s="545"/>
      <c r="DK9" s="545"/>
      <c r="DL9" s="545"/>
      <c r="DM9" s="545"/>
      <c r="DN9" s="545"/>
      <c r="DO9" s="545"/>
      <c r="DP9" s="545"/>
      <c r="DQ9" s="545"/>
      <c r="DR9" s="545"/>
      <c r="DS9" s="545"/>
      <c r="DT9" s="545"/>
      <c r="DU9" s="1806"/>
      <c r="DV9" s="1807"/>
      <c r="DW9" s="1807"/>
      <c r="DX9" s="1807"/>
      <c r="DY9" s="1807"/>
      <c r="DZ9" s="1807"/>
      <c r="EA9" s="1807"/>
      <c r="EB9" s="1807"/>
      <c r="EC9" s="1807"/>
      <c r="ED9" s="1807"/>
      <c r="EE9" s="1807"/>
      <c r="EF9" s="1807"/>
      <c r="EG9" s="1807"/>
      <c r="EH9" s="1807"/>
      <c r="EI9" s="1807"/>
      <c r="EJ9" s="1807"/>
      <c r="EK9" s="1807"/>
      <c r="EL9" s="1807"/>
      <c r="EM9" s="1807"/>
      <c r="EN9" s="1807"/>
      <c r="EO9" s="1807"/>
      <c r="EP9" s="1808"/>
      <c r="EQ9" s="545"/>
      <c r="ER9" s="545"/>
      <c r="ES9" s="545"/>
      <c r="ET9" s="545"/>
      <c r="EU9" s="545"/>
      <c r="EV9" s="545"/>
      <c r="EW9" s="545"/>
      <c r="EX9" s="545"/>
      <c r="EY9" s="545"/>
      <c r="EZ9" s="545"/>
      <c r="GX9" s="241"/>
      <c r="GY9" s="241"/>
      <c r="GZ9" s="241"/>
      <c r="HA9" s="241"/>
      <c r="HB9" s="241"/>
      <c r="HC9" s="241"/>
      <c r="HD9" s="1065"/>
      <c r="HE9" s="1475"/>
      <c r="HF9" s="1476"/>
      <c r="HG9" s="1066"/>
      <c r="HH9" s="1419"/>
      <c r="HI9" s="1420"/>
      <c r="HJ9" s="965"/>
      <c r="HK9" s="1413"/>
      <c r="HL9" s="1414"/>
      <c r="HM9" s="965"/>
      <c r="HN9" s="1413"/>
      <c r="HO9" s="1414"/>
      <c r="HP9" s="964"/>
      <c r="HQ9" s="241"/>
      <c r="HR9" s="241"/>
      <c r="HS9" s="241"/>
      <c r="HT9" s="869"/>
      <c r="HU9" s="869"/>
      <c r="HV9" s="869"/>
      <c r="HW9" s="869"/>
      <c r="HX9" s="241"/>
      <c r="HY9" s="241"/>
      <c r="HZ9" s="241"/>
      <c r="IA9" s="241"/>
      <c r="IB9" s="241"/>
      <c r="IC9" s="241"/>
    </row>
    <row r="10" spans="87:237" ht="15" customHeight="1" thickBot="1">
      <c r="CI10" s="545"/>
      <c r="CJ10" s="545"/>
      <c r="CK10" s="545"/>
      <c r="CL10" s="545"/>
      <c r="CM10" s="545"/>
      <c r="CN10" s="545"/>
      <c r="CO10" s="545"/>
      <c r="CP10" s="545"/>
      <c r="CQ10" s="545"/>
      <c r="CR10" s="545"/>
      <c r="CS10" s="545"/>
      <c r="CT10" s="545"/>
      <c r="CU10" s="545"/>
      <c r="CV10" s="545"/>
      <c r="CW10" s="545"/>
      <c r="CX10" s="545"/>
      <c r="CY10" s="545"/>
      <c r="CZ10" s="545"/>
      <c r="DA10" s="545"/>
      <c r="DB10" s="545"/>
      <c r="DC10" s="545"/>
      <c r="DD10" s="545"/>
      <c r="DE10" s="545"/>
      <c r="DF10" s="545"/>
      <c r="DG10" s="545"/>
      <c r="DH10" s="545"/>
      <c r="DI10" s="545"/>
      <c r="DJ10" s="545"/>
      <c r="DK10" s="545"/>
      <c r="DL10" s="545"/>
      <c r="DM10" s="545"/>
      <c r="DN10" s="545"/>
      <c r="DO10" s="545"/>
      <c r="DP10" s="545"/>
      <c r="DQ10" s="545"/>
      <c r="DR10" s="545"/>
      <c r="DS10" s="545"/>
      <c r="DT10" s="545"/>
      <c r="DU10" s="1806"/>
      <c r="DV10" s="1807"/>
      <c r="DW10" s="1807"/>
      <c r="DX10" s="1807"/>
      <c r="DY10" s="1807"/>
      <c r="DZ10" s="1807"/>
      <c r="EA10" s="1807"/>
      <c r="EB10" s="1807"/>
      <c r="EC10" s="1807"/>
      <c r="ED10" s="1807"/>
      <c r="EE10" s="1807"/>
      <c r="EF10" s="1807"/>
      <c r="EG10" s="1807"/>
      <c r="EH10" s="1807"/>
      <c r="EI10" s="1807"/>
      <c r="EJ10" s="1807"/>
      <c r="EK10" s="1807"/>
      <c r="EL10" s="1807"/>
      <c r="EM10" s="1807"/>
      <c r="EN10" s="1807"/>
      <c r="EO10" s="1807"/>
      <c r="EP10" s="1808"/>
      <c r="EQ10" s="545"/>
      <c r="ER10" s="545"/>
      <c r="ES10" s="545"/>
      <c r="ET10" s="545"/>
      <c r="EU10" s="545"/>
      <c r="EV10" s="545"/>
      <c r="EW10" s="545"/>
      <c r="EX10" s="545"/>
      <c r="EY10" s="545"/>
      <c r="EZ10" s="545"/>
      <c r="GX10" s="241"/>
      <c r="GY10" s="241"/>
      <c r="GZ10" s="241"/>
      <c r="HA10" s="241"/>
      <c r="HB10" s="241"/>
      <c r="HC10" s="241"/>
      <c r="HD10" s="869"/>
      <c r="HE10" s="1069"/>
      <c r="HF10" s="869"/>
      <c r="HG10" s="869"/>
      <c r="HH10" s="252"/>
      <c r="HI10" s="241"/>
      <c r="HJ10" s="241"/>
      <c r="HK10" s="504"/>
      <c r="HL10" s="241"/>
      <c r="HM10" s="241"/>
      <c r="HN10" s="241"/>
      <c r="HO10" s="514"/>
      <c r="HP10" s="241"/>
      <c r="HQ10" s="241"/>
      <c r="HR10" s="241"/>
      <c r="HS10" s="241"/>
      <c r="HT10" s="869"/>
      <c r="HU10" s="869"/>
      <c r="HV10" s="869"/>
      <c r="HW10" s="869"/>
      <c r="HX10" s="241"/>
      <c r="HY10" s="241"/>
      <c r="HZ10" s="241"/>
      <c r="IA10" s="241"/>
      <c r="IB10" s="241"/>
      <c r="IC10" s="241"/>
    </row>
    <row r="11" spans="87:237" ht="15" customHeight="1">
      <c r="CI11" s="545"/>
      <c r="CJ11" s="545"/>
      <c r="CK11" s="545"/>
      <c r="CL11" s="545"/>
      <c r="CM11" s="545"/>
      <c r="CN11" s="545"/>
      <c r="CO11" s="545"/>
      <c r="CP11" s="545"/>
      <c r="CQ11" s="545"/>
      <c r="CR11" s="545"/>
      <c r="CS11" s="545"/>
      <c r="CT11" s="545"/>
      <c r="CU11" s="545"/>
      <c r="CV11" s="545"/>
      <c r="CW11" s="545"/>
      <c r="CX11" s="545"/>
      <c r="CY11" s="545"/>
      <c r="CZ11" s="545"/>
      <c r="DA11" s="545"/>
      <c r="DB11" s="545"/>
      <c r="DC11" s="545"/>
      <c r="DD11" s="545"/>
      <c r="DE11" s="545"/>
      <c r="DF11" s="545"/>
      <c r="DG11" s="545"/>
      <c r="DH11" s="545"/>
      <c r="DI11" s="545"/>
      <c r="DJ11" s="545"/>
      <c r="DK11" s="545"/>
      <c r="DL11" s="545"/>
      <c r="DM11" s="545"/>
      <c r="DN11" s="545"/>
      <c r="DO11" s="545"/>
      <c r="DP11" s="545"/>
      <c r="DQ11" s="545"/>
      <c r="DR11" s="545"/>
      <c r="DS11" s="545"/>
      <c r="DT11" s="545"/>
      <c r="DU11" s="1806"/>
      <c r="DV11" s="1807"/>
      <c r="DW11" s="1807"/>
      <c r="DX11" s="1807"/>
      <c r="DY11" s="1807"/>
      <c r="DZ11" s="1807"/>
      <c r="EA11" s="1807"/>
      <c r="EB11" s="1807"/>
      <c r="EC11" s="1807"/>
      <c r="ED11" s="1807"/>
      <c r="EE11" s="1807"/>
      <c r="EF11" s="1807"/>
      <c r="EG11" s="1807"/>
      <c r="EH11" s="1807"/>
      <c r="EI11" s="1807"/>
      <c r="EJ11" s="1807"/>
      <c r="EK11" s="1807"/>
      <c r="EL11" s="1807"/>
      <c r="EM11" s="1807"/>
      <c r="EN11" s="1807"/>
      <c r="EO11" s="1807"/>
      <c r="EP11" s="1808"/>
      <c r="EQ11" s="545"/>
      <c r="ER11" s="545"/>
      <c r="ES11" s="545"/>
      <c r="ET11" s="545"/>
      <c r="EU11" s="545"/>
      <c r="EV11" s="545"/>
      <c r="EW11" s="545"/>
      <c r="EX11" s="545"/>
      <c r="EY11" s="545"/>
      <c r="EZ11" s="545"/>
      <c r="FJ11" s="531"/>
      <c r="FK11" s="1587" t="s">
        <v>65</v>
      </c>
      <c r="FL11" s="1587"/>
      <c r="FM11" s="532"/>
      <c r="FN11" s="532"/>
      <c r="FO11" s="532"/>
      <c r="FP11" s="532"/>
      <c r="FQ11" s="532"/>
      <c r="FR11" s="1587" t="s">
        <v>66</v>
      </c>
      <c r="FS11" s="1587"/>
      <c r="FT11" s="533"/>
      <c r="GX11" s="241"/>
      <c r="GY11" s="241"/>
      <c r="GZ11" s="241"/>
      <c r="HA11" s="241"/>
      <c r="HB11" s="241"/>
      <c r="HC11" s="241"/>
      <c r="HD11" s="869"/>
      <c r="HE11" s="1070"/>
      <c r="HF11" s="869"/>
      <c r="HG11" s="869"/>
      <c r="HH11" s="252"/>
      <c r="HI11" s="241"/>
      <c r="HJ11" s="241"/>
      <c r="HK11" s="508"/>
      <c r="HL11" s="241"/>
      <c r="HM11" s="241"/>
      <c r="HN11" s="241"/>
      <c r="HO11" s="509"/>
      <c r="HP11" s="507"/>
      <c r="HQ11" s="507"/>
      <c r="HR11" s="507"/>
      <c r="HS11" s="507"/>
      <c r="HT11" s="1072"/>
      <c r="HU11" s="1072"/>
      <c r="HV11" s="1072"/>
      <c r="HW11" s="1072"/>
      <c r="HX11" s="507"/>
      <c r="HY11" s="507"/>
      <c r="HZ11" s="507"/>
      <c r="IA11" s="507"/>
      <c r="IB11" s="507"/>
      <c r="IC11" s="241"/>
    </row>
    <row r="12" spans="87:237" ht="15" customHeight="1"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35"/>
      <c r="CX12" s="235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35"/>
      <c r="DN12" s="235"/>
      <c r="DO12" s="235"/>
      <c r="DP12" s="235"/>
      <c r="DQ12" s="235"/>
      <c r="DR12" s="235"/>
      <c r="DS12" s="235"/>
      <c r="DT12" s="235"/>
      <c r="DU12" s="378"/>
      <c r="DV12" s="379"/>
      <c r="DW12" s="379"/>
      <c r="DX12" s="379"/>
      <c r="DY12" s="379"/>
      <c r="DZ12" s="1444"/>
      <c r="EA12" s="1445"/>
      <c r="EB12" s="379"/>
      <c r="EC12" s="379"/>
      <c r="ED12" s="379"/>
      <c r="EE12" s="380"/>
      <c r="EF12" s="381"/>
      <c r="EG12" s="379"/>
      <c r="EH12" s="379"/>
      <c r="EI12" s="379"/>
      <c r="EJ12" s="1448"/>
      <c r="EK12" s="1449"/>
      <c r="EL12" s="379"/>
      <c r="EM12" s="379"/>
      <c r="EN12" s="379"/>
      <c r="EO12" s="379"/>
      <c r="EP12" s="382"/>
      <c r="EQ12" s="235"/>
      <c r="ER12" s="235"/>
      <c r="ES12" s="235"/>
      <c r="ET12" s="235"/>
      <c r="EU12" s="235"/>
      <c r="EV12" s="235"/>
      <c r="EW12" s="235"/>
      <c r="EX12" s="235"/>
      <c r="EY12" s="235"/>
      <c r="EZ12" s="235"/>
      <c r="FJ12" s="534"/>
      <c r="FK12" s="1516"/>
      <c r="FL12" s="1516"/>
      <c r="FR12" s="1516"/>
      <c r="FS12" s="1516"/>
      <c r="FT12" s="535"/>
      <c r="GX12" s="515"/>
      <c r="GY12" s="1082"/>
      <c r="GZ12" s="1083"/>
      <c r="HA12" s="1083"/>
      <c r="HB12" s="1083"/>
      <c r="HC12" s="1083"/>
      <c r="HD12" s="1084"/>
      <c r="HE12" s="1085"/>
      <c r="HF12" s="1084"/>
      <c r="HG12" s="1084"/>
      <c r="HH12" s="1086"/>
      <c r="HI12" s="1088"/>
      <c r="HJ12" s="1083"/>
      <c r="HK12" s="1083"/>
      <c r="HL12" s="515"/>
      <c r="HM12" s="515"/>
      <c r="HN12" s="515"/>
      <c r="HO12" s="515"/>
      <c r="HP12" s="515"/>
      <c r="HQ12" s="515"/>
      <c r="HR12" s="515"/>
      <c r="HS12" s="515"/>
      <c r="HT12" s="1089"/>
      <c r="HU12" s="1089"/>
      <c r="HV12" s="1089"/>
      <c r="HW12" s="1089"/>
      <c r="HX12" s="515"/>
      <c r="HY12" s="515"/>
      <c r="HZ12" s="515"/>
      <c r="IA12" s="515"/>
      <c r="IB12" s="515"/>
      <c r="IC12" s="626"/>
    </row>
    <row r="13" spans="87:237" ht="15" customHeight="1" thickBot="1"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35"/>
      <c r="CX13" s="235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35"/>
      <c r="DN13" s="235"/>
      <c r="DO13" s="235"/>
      <c r="DP13" s="235"/>
      <c r="DQ13" s="235"/>
      <c r="DR13" s="235"/>
      <c r="DS13" s="235"/>
      <c r="DT13" s="235"/>
      <c r="DU13" s="383"/>
      <c r="DV13" s="384"/>
      <c r="DW13" s="384"/>
      <c r="DX13" s="384"/>
      <c r="DY13" s="384"/>
      <c r="DZ13" s="1446"/>
      <c r="EA13" s="1447"/>
      <c r="EB13" s="384"/>
      <c r="EC13" s="384"/>
      <c r="ED13" s="384"/>
      <c r="EE13" s="385"/>
      <c r="EF13" s="386"/>
      <c r="EG13" s="384"/>
      <c r="EH13" s="384"/>
      <c r="EI13" s="384"/>
      <c r="EJ13" s="1450"/>
      <c r="EK13" s="1451"/>
      <c r="EL13" s="384"/>
      <c r="EM13" s="384"/>
      <c r="EN13" s="384"/>
      <c r="EO13" s="384"/>
      <c r="EP13" s="387"/>
      <c r="EQ13" s="235"/>
      <c r="ER13" s="235"/>
      <c r="ES13" s="235"/>
      <c r="ET13" s="235"/>
      <c r="EU13" s="235"/>
      <c r="EV13" s="235"/>
      <c r="EW13" s="235"/>
      <c r="EX13" s="235"/>
      <c r="EY13" s="235"/>
      <c r="EZ13" s="235"/>
      <c r="FJ13" s="1801" t="s">
        <v>494</v>
      </c>
      <c r="FK13" s="1516"/>
      <c r="FL13" s="1516"/>
      <c r="FM13" s="1516"/>
      <c r="FN13" s="1516"/>
      <c r="FO13" s="1516"/>
      <c r="FP13" s="1516"/>
      <c r="FQ13" s="1516"/>
      <c r="FR13" s="1516"/>
      <c r="FS13" s="1516"/>
      <c r="FT13" s="1802"/>
      <c r="GX13" s="241"/>
      <c r="GY13" s="514"/>
      <c r="GZ13" s="241"/>
      <c r="HA13" s="241"/>
      <c r="HB13" s="241"/>
      <c r="HC13" s="241"/>
      <c r="HD13" s="241"/>
      <c r="HE13" s="743"/>
      <c r="HF13" s="241"/>
      <c r="HG13" s="241"/>
      <c r="HH13" s="241"/>
      <c r="HI13" s="241"/>
      <c r="HJ13" s="241"/>
      <c r="HK13" s="241"/>
      <c r="HL13" s="241"/>
      <c r="HM13" s="241"/>
      <c r="HN13" s="241"/>
      <c r="HO13" s="241"/>
      <c r="HP13" s="241"/>
      <c r="HQ13" s="241"/>
      <c r="HR13" s="241"/>
      <c r="HS13" s="241"/>
      <c r="HT13" s="869"/>
      <c r="HU13" s="869"/>
      <c r="HV13" s="869"/>
      <c r="HW13" s="869"/>
      <c r="HX13" s="241"/>
      <c r="HY13" s="241"/>
      <c r="HZ13" s="241"/>
      <c r="IA13" s="241"/>
      <c r="IB13" s="241"/>
      <c r="IC13" s="514"/>
    </row>
    <row r="14" spans="87:237" ht="15" customHeight="1"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35"/>
      <c r="CX14" s="235"/>
      <c r="CY14" s="235"/>
      <c r="CZ14" s="235"/>
      <c r="DA14" s="235"/>
      <c r="DB14" s="235"/>
      <c r="DC14" s="235"/>
      <c r="DD14" s="235"/>
      <c r="DE14" s="235"/>
      <c r="DF14" s="235"/>
      <c r="DG14" s="235"/>
      <c r="DH14" s="235"/>
      <c r="DI14" s="235"/>
      <c r="DJ14" s="235"/>
      <c r="DK14" s="235"/>
      <c r="DL14" s="235"/>
      <c r="DM14" s="235"/>
      <c r="DN14" s="235"/>
      <c r="DO14" s="235"/>
      <c r="DP14" s="235"/>
      <c r="DQ14" s="235"/>
      <c r="DR14" s="235"/>
      <c r="DS14" s="235"/>
      <c r="DT14" s="235"/>
      <c r="DU14" s="235"/>
      <c r="DV14" s="235"/>
      <c r="DW14" s="235"/>
      <c r="DX14" s="235"/>
      <c r="DY14" s="235"/>
      <c r="DZ14" s="388"/>
      <c r="EA14" s="235"/>
      <c r="EB14" s="235"/>
      <c r="EC14" s="235"/>
      <c r="ED14" s="235"/>
      <c r="EE14" s="235"/>
      <c r="EF14" s="389"/>
      <c r="EG14" s="235"/>
      <c r="EH14" s="235"/>
      <c r="EI14" s="235"/>
      <c r="EJ14" s="390"/>
      <c r="EK14" s="235"/>
      <c r="EL14" s="235"/>
      <c r="EM14" s="235"/>
      <c r="EN14" s="235"/>
      <c r="EO14" s="235"/>
      <c r="EP14" s="235"/>
      <c r="EQ14" s="235"/>
      <c r="ER14" s="235"/>
      <c r="ES14" s="235"/>
      <c r="ET14" s="235"/>
      <c r="EU14" s="235"/>
      <c r="EV14" s="235"/>
      <c r="EW14" s="235"/>
      <c r="EX14" s="235"/>
      <c r="EY14" s="235"/>
      <c r="EZ14" s="235"/>
      <c r="FJ14" s="1801"/>
      <c r="FK14" s="1516"/>
      <c r="FL14" s="1516"/>
      <c r="FM14" s="1516"/>
      <c r="FN14" s="1516"/>
      <c r="FO14" s="1516"/>
      <c r="FP14" s="1516"/>
      <c r="FQ14" s="1516"/>
      <c r="FR14" s="1516"/>
      <c r="FS14" s="1516"/>
      <c r="FT14" s="1802"/>
      <c r="GX14" s="241"/>
      <c r="GY14" s="514"/>
      <c r="GZ14" s="241"/>
      <c r="HA14" s="241"/>
      <c r="HB14" s="241"/>
      <c r="HC14" s="870"/>
      <c r="HD14" s="241"/>
      <c r="HE14" s="743"/>
      <c r="HF14" s="241"/>
      <c r="HG14" s="241"/>
      <c r="HH14" s="241"/>
      <c r="HI14" s="241"/>
      <c r="HJ14" s="241"/>
      <c r="HK14" s="241"/>
      <c r="HL14" s="241"/>
      <c r="HM14" s="241"/>
      <c r="HN14" s="241"/>
      <c r="HO14" s="241"/>
      <c r="HP14" s="241"/>
      <c r="HQ14" s="241"/>
      <c r="HR14" s="241"/>
      <c r="HS14" s="1639" t="str">
        <f>Table!$BY$97</f>
        <v>PRLDL-P001</v>
      </c>
      <c r="HT14" s="1640"/>
      <c r="HU14" s="1640"/>
      <c r="HV14" s="1640"/>
      <c r="HW14" s="1640"/>
      <c r="HX14" s="1641"/>
      <c r="HY14" s="241"/>
      <c r="HZ14" s="241"/>
      <c r="IA14" s="241"/>
      <c r="IB14" s="241"/>
      <c r="IC14" s="514"/>
    </row>
    <row r="15" spans="87:237" ht="15" customHeight="1"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35"/>
      <c r="CX15" s="235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35"/>
      <c r="DN15" s="235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395"/>
      <c r="EA15" s="235"/>
      <c r="EB15" s="235"/>
      <c r="EC15" s="235"/>
      <c r="ED15" s="235"/>
      <c r="EE15" s="235"/>
      <c r="EF15" s="257"/>
      <c r="EG15" s="235"/>
      <c r="EH15" s="235"/>
      <c r="EI15" s="235"/>
      <c r="EJ15" s="396"/>
      <c r="EK15" s="235"/>
      <c r="EL15" s="235"/>
      <c r="EM15" s="235"/>
      <c r="EN15" s="235"/>
      <c r="EO15" s="235"/>
      <c r="EP15" s="235"/>
      <c r="EQ15" s="235"/>
      <c r="ER15" s="235"/>
      <c r="ES15" s="235"/>
      <c r="ET15" s="235"/>
      <c r="EU15" s="235"/>
      <c r="EV15" s="235"/>
      <c r="EW15" s="235"/>
      <c r="EX15" s="235"/>
      <c r="EY15" s="235"/>
      <c r="EZ15" s="235"/>
      <c r="FJ15" s="1801"/>
      <c r="FK15" s="1516"/>
      <c r="FL15" s="1516"/>
      <c r="FM15" s="1516"/>
      <c r="FN15" s="1516"/>
      <c r="FO15" s="1516"/>
      <c r="FP15" s="1516"/>
      <c r="FQ15" s="1516"/>
      <c r="FR15" s="1516"/>
      <c r="FS15" s="1516"/>
      <c r="FT15" s="1802"/>
      <c r="GX15" s="1116"/>
      <c r="GY15" s="412"/>
      <c r="GZ15" s="1116"/>
      <c r="HA15" s="1116"/>
      <c r="HB15" s="265"/>
      <c r="HC15" s="870"/>
      <c r="HD15" s="1116"/>
      <c r="HE15" s="266"/>
      <c r="HF15" s="1116"/>
      <c r="HG15" s="1116"/>
      <c r="HH15" s="1116"/>
      <c r="HI15" s="1116"/>
      <c r="HJ15" s="1116"/>
      <c r="HK15" s="1116"/>
      <c r="HL15" s="1116"/>
      <c r="HM15" s="1116"/>
      <c r="HN15" s="1116"/>
      <c r="HO15" s="1116"/>
      <c r="HP15" s="1116"/>
      <c r="HQ15" s="1116"/>
      <c r="HR15" s="265"/>
      <c r="HS15" s="1642"/>
      <c r="HT15" s="1643"/>
      <c r="HU15" s="1643"/>
      <c r="HV15" s="1643"/>
      <c r="HW15" s="1643"/>
      <c r="HX15" s="1644"/>
      <c r="HY15" s="265"/>
      <c r="HZ15" s="1116"/>
      <c r="IA15" s="1116"/>
      <c r="IB15" s="1116"/>
      <c r="IC15" s="412"/>
    </row>
    <row r="16" spans="87:237" ht="15" customHeight="1"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35"/>
      <c r="CX16" s="235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395"/>
      <c r="EA16" s="235"/>
      <c r="EB16" s="235"/>
      <c r="EC16" s="235"/>
      <c r="ED16" s="235"/>
      <c r="EE16" s="235"/>
      <c r="EF16" s="257"/>
      <c r="EG16" s="235"/>
      <c r="EH16" s="235"/>
      <c r="EI16" s="235"/>
      <c r="EJ16" s="396"/>
      <c r="EK16" s="235"/>
      <c r="EL16" s="235"/>
      <c r="EM16" s="235"/>
      <c r="EN16" s="235"/>
      <c r="EO16" s="235"/>
      <c r="EP16" s="235"/>
      <c r="EQ16" s="235"/>
      <c r="ER16" s="235"/>
      <c r="ES16" s="235"/>
      <c r="ET16" s="235"/>
      <c r="EU16" s="235"/>
      <c r="EV16" s="235"/>
      <c r="EW16" s="235"/>
      <c r="EX16" s="235"/>
      <c r="EY16" s="235"/>
      <c r="EZ16" s="235"/>
      <c r="FJ16" s="1801"/>
      <c r="FK16" s="1516"/>
      <c r="FL16" s="1516"/>
      <c r="FM16" s="1516"/>
      <c r="FN16" s="1516"/>
      <c r="FO16" s="1516"/>
      <c r="FP16" s="1516"/>
      <c r="FQ16" s="1516"/>
      <c r="FR16" s="1516"/>
      <c r="FS16" s="1516"/>
      <c r="FT16" s="1802"/>
      <c r="GX16" s="1116"/>
      <c r="GY16" s="412"/>
      <c r="GZ16" s="1116"/>
      <c r="HA16" s="1116"/>
      <c r="HB16" s="265"/>
      <c r="HC16" s="870"/>
      <c r="HD16" s="870"/>
      <c r="HE16" s="1071"/>
      <c r="HF16" s="870"/>
      <c r="HG16" s="870"/>
      <c r="HH16" s="870"/>
      <c r="HI16" s="265"/>
      <c r="HJ16" s="1116"/>
      <c r="HK16" s="1116"/>
      <c r="HL16" s="1116"/>
      <c r="HM16" s="1116"/>
      <c r="HN16" s="1116"/>
      <c r="HO16" s="1116"/>
      <c r="HP16" s="1116"/>
      <c r="HQ16" s="1116"/>
      <c r="HR16" s="265"/>
      <c r="HS16" s="1642"/>
      <c r="HT16" s="1643"/>
      <c r="HU16" s="1643"/>
      <c r="HV16" s="1643"/>
      <c r="HW16" s="1643"/>
      <c r="HX16" s="1644"/>
      <c r="HY16" s="265"/>
      <c r="HZ16" s="1116"/>
      <c r="IA16" s="1116"/>
      <c r="IB16" s="1116"/>
      <c r="IC16" s="412"/>
    </row>
    <row r="17" spans="4:237" ht="15" customHeight="1" thickBot="1"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35"/>
      <c r="CX17" s="235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35"/>
      <c r="DN17" s="235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395"/>
      <c r="EA17" s="235"/>
      <c r="EB17" s="235"/>
      <c r="EC17" s="235"/>
      <c r="ED17" s="235"/>
      <c r="EE17" s="235"/>
      <c r="EF17" s="257"/>
      <c r="EG17" s="235"/>
      <c r="EH17" s="235"/>
      <c r="EI17" s="235"/>
      <c r="EJ17" s="396"/>
      <c r="EK17" s="235"/>
      <c r="EL17" s="235"/>
      <c r="EM17" s="235"/>
      <c r="EN17" s="235"/>
      <c r="EO17" s="235"/>
      <c r="EP17" s="235"/>
      <c r="EQ17" s="235"/>
      <c r="ER17" s="235"/>
      <c r="ES17" s="235"/>
      <c r="ET17" s="235"/>
      <c r="EU17" s="235"/>
      <c r="EV17" s="235"/>
      <c r="EW17" s="235"/>
      <c r="EX17" s="235"/>
      <c r="EY17" s="235"/>
      <c r="EZ17" s="235"/>
      <c r="FJ17" s="1801"/>
      <c r="FK17" s="1516"/>
      <c r="FL17" s="1516"/>
      <c r="FM17" s="1516"/>
      <c r="FN17" s="1516"/>
      <c r="FO17" s="1516"/>
      <c r="FP17" s="1516"/>
      <c r="FQ17" s="1516"/>
      <c r="FR17" s="1516"/>
      <c r="FS17" s="1516"/>
      <c r="FT17" s="1802"/>
      <c r="GX17" s="1116"/>
      <c r="GY17" s="412"/>
      <c r="GZ17" s="1116"/>
      <c r="HA17" s="1116"/>
      <c r="HB17" s="265"/>
      <c r="HC17" s="870"/>
      <c r="HD17" s="870"/>
      <c r="HE17" s="1071"/>
      <c r="HF17" s="870"/>
      <c r="HG17" s="870"/>
      <c r="HH17" s="870"/>
      <c r="HI17" s="265"/>
      <c r="HJ17" s="1116"/>
      <c r="HK17" s="1116"/>
      <c r="HL17" s="1116"/>
      <c r="HM17" s="1116"/>
      <c r="HN17" s="1116"/>
      <c r="HO17" s="1116"/>
      <c r="HP17" s="1116"/>
      <c r="HQ17" s="1116"/>
      <c r="HR17" s="265"/>
      <c r="HS17" s="1642"/>
      <c r="HT17" s="1643"/>
      <c r="HU17" s="1643"/>
      <c r="HV17" s="1643"/>
      <c r="HW17" s="1643"/>
      <c r="HX17" s="1644"/>
      <c r="HY17" s="265"/>
      <c r="HZ17" s="1116"/>
      <c r="IA17" s="1116"/>
      <c r="IB17" s="1116"/>
      <c r="IC17" s="412"/>
    </row>
    <row r="18" spans="4:237" ht="15" customHeight="1">
      <c r="CI18" s="401"/>
      <c r="CJ18" s="401"/>
      <c r="CK18" s="401"/>
      <c r="CL18" s="401"/>
      <c r="CM18" s="401"/>
      <c r="CN18" s="401"/>
      <c r="CO18" s="401"/>
      <c r="CP18" s="401"/>
      <c r="CQ18" s="401"/>
      <c r="CR18" s="401"/>
      <c r="CS18" s="401"/>
      <c r="CT18" s="401"/>
      <c r="CU18" s="401"/>
      <c r="CV18" s="401"/>
      <c r="CW18" s="401"/>
      <c r="CX18" s="401"/>
      <c r="CY18" s="401"/>
      <c r="CZ18" s="401"/>
      <c r="DA18" s="401"/>
      <c r="DB18" s="401"/>
      <c r="DC18" s="401"/>
      <c r="DD18" s="401"/>
      <c r="DE18" s="401"/>
      <c r="DF18" s="401"/>
      <c r="DG18" s="401"/>
      <c r="DH18" s="401"/>
      <c r="DI18" s="401"/>
      <c r="DJ18" s="401"/>
      <c r="DK18" s="401"/>
      <c r="DL18" s="401"/>
      <c r="DM18" s="401"/>
      <c r="DN18" s="401"/>
      <c r="DO18" s="401"/>
      <c r="DP18" s="401"/>
      <c r="DQ18" s="401"/>
      <c r="DR18" s="401"/>
      <c r="DS18" s="401"/>
      <c r="DT18" s="401"/>
      <c r="DU18" s="401"/>
      <c r="DV18" s="401"/>
      <c r="DW18" s="401"/>
      <c r="DX18" s="401"/>
      <c r="DY18" s="401"/>
      <c r="DZ18" s="402"/>
      <c r="EA18" s="401"/>
      <c r="EB18" s="401"/>
      <c r="EC18" s="401"/>
      <c r="ED18" s="401"/>
      <c r="EE18" s="401"/>
      <c r="EF18" s="235"/>
      <c r="EG18" s="235"/>
      <c r="EH18" s="235"/>
      <c r="EI18" s="235"/>
      <c r="EJ18" s="396"/>
      <c r="EK18" s="235"/>
      <c r="EL18" s="235"/>
      <c r="EM18" s="235"/>
      <c r="EN18" s="235"/>
      <c r="EO18" s="235"/>
      <c r="EP18" s="235"/>
      <c r="EQ18" s="235"/>
      <c r="ER18" s="235"/>
      <c r="ES18" s="235"/>
      <c r="ET18" s="235"/>
      <c r="EU18" s="235"/>
      <c r="EV18" s="235"/>
      <c r="EW18" s="235"/>
      <c r="EX18" s="235"/>
      <c r="EY18" s="235"/>
      <c r="EZ18" s="235"/>
      <c r="FJ18" s="1801"/>
      <c r="FK18" s="1516"/>
      <c r="FL18" s="1516"/>
      <c r="FM18" s="1516"/>
      <c r="FN18" s="1516"/>
      <c r="FO18" s="1516"/>
      <c r="FP18" s="1516"/>
      <c r="FQ18" s="1516"/>
      <c r="FR18" s="1516"/>
      <c r="FS18" s="1516"/>
      <c r="FT18" s="1802"/>
      <c r="GX18" s="1116"/>
      <c r="GY18" s="412"/>
      <c r="GZ18" s="1116"/>
      <c r="HA18" s="1116"/>
      <c r="HB18" s="265"/>
      <c r="HC18" s="870"/>
      <c r="HD18" s="870"/>
      <c r="HE18" s="870"/>
      <c r="HF18" s="883"/>
      <c r="HG18" s="870"/>
      <c r="HH18" s="870"/>
      <c r="HI18" s="265"/>
      <c r="HJ18" s="1116"/>
      <c r="HK18" s="1116"/>
      <c r="HL18" s="1116"/>
      <c r="HM18" s="1116"/>
      <c r="HN18" s="1116"/>
      <c r="HO18" s="1116"/>
      <c r="HP18" s="1116"/>
      <c r="HQ18" s="1116"/>
      <c r="HR18" s="265"/>
      <c r="HS18" s="1642"/>
      <c r="HT18" s="1643"/>
      <c r="HU18" s="1643"/>
      <c r="HV18" s="1643"/>
      <c r="HW18" s="1643"/>
      <c r="HX18" s="1644"/>
      <c r="HY18" s="265"/>
      <c r="HZ18" s="1116"/>
      <c r="IA18" s="1116"/>
      <c r="IB18" s="1116"/>
      <c r="IC18" s="412"/>
    </row>
    <row r="19" spans="4:237" ht="15" customHeight="1" thickBot="1">
      <c r="AP19" s="378"/>
      <c r="AQ19" s="379"/>
      <c r="AR19" s="379"/>
      <c r="AS19" s="379"/>
      <c r="AT19" s="379"/>
      <c r="AU19" s="525"/>
      <c r="AV19" s="526"/>
      <c r="AW19" s="379"/>
      <c r="AX19" s="379"/>
      <c r="AY19" s="379"/>
      <c r="AZ19" s="379"/>
      <c r="BA19" s="379"/>
      <c r="BB19" s="379"/>
      <c r="BC19" s="379"/>
      <c r="BD19" s="379"/>
      <c r="BE19" s="1448"/>
      <c r="BF19" s="1449"/>
      <c r="BG19" s="379"/>
      <c r="BH19" s="379"/>
      <c r="BI19" s="379"/>
      <c r="BJ19" s="379"/>
      <c r="BK19" s="382"/>
      <c r="CI19" s="403"/>
      <c r="CJ19" s="403"/>
      <c r="CK19" s="403"/>
      <c r="CL19" s="403"/>
      <c r="CM19" s="403"/>
      <c r="CN19" s="403"/>
      <c r="CO19" s="403"/>
      <c r="CP19" s="403"/>
      <c r="CQ19" s="403"/>
      <c r="CR19" s="403"/>
      <c r="CS19" s="403"/>
      <c r="CT19" s="403"/>
      <c r="CU19" s="403"/>
      <c r="CV19" s="403"/>
      <c r="CW19" s="403"/>
      <c r="CX19" s="403"/>
      <c r="CY19" s="403"/>
      <c r="CZ19" s="403"/>
      <c r="DA19" s="403"/>
      <c r="DB19" s="403"/>
      <c r="DC19" s="403"/>
      <c r="DD19" s="403"/>
      <c r="DE19" s="403"/>
      <c r="DF19" s="403"/>
      <c r="DG19" s="403"/>
      <c r="DH19" s="403"/>
      <c r="DI19" s="403"/>
      <c r="DJ19" s="403"/>
      <c r="DK19" s="403"/>
      <c r="DL19" s="403"/>
      <c r="DM19" s="403"/>
      <c r="DN19" s="403"/>
      <c r="DO19" s="403"/>
      <c r="DP19" s="403"/>
      <c r="DQ19" s="403"/>
      <c r="DR19" s="403"/>
      <c r="DS19" s="403"/>
      <c r="DT19" s="403"/>
      <c r="DU19" s="403"/>
      <c r="DV19" s="403"/>
      <c r="DW19" s="403"/>
      <c r="DX19" s="403"/>
      <c r="DY19" s="403"/>
      <c r="DZ19" s="404"/>
      <c r="EA19" s="403"/>
      <c r="EB19" s="403"/>
      <c r="EC19" s="403"/>
      <c r="ED19" s="403"/>
      <c r="EE19" s="403"/>
      <c r="EF19" s="403"/>
      <c r="EG19" s="403"/>
      <c r="EH19" s="403"/>
      <c r="EI19" s="403"/>
      <c r="EJ19" s="405"/>
      <c r="EK19" s="403"/>
      <c r="EL19" s="403"/>
      <c r="EM19" s="403"/>
      <c r="EN19" s="403"/>
      <c r="EO19" s="403"/>
      <c r="EP19" s="403"/>
      <c r="EQ19" s="403"/>
      <c r="ER19" s="403"/>
      <c r="ES19" s="403"/>
      <c r="ET19" s="403"/>
      <c r="EU19" s="403"/>
      <c r="EV19" s="403"/>
      <c r="EW19" s="403"/>
      <c r="EX19" s="403"/>
      <c r="EY19" s="403"/>
      <c r="EZ19" s="403"/>
      <c r="FJ19" s="534"/>
      <c r="FK19" s="1516" t="s">
        <v>67</v>
      </c>
      <c r="FL19" s="1516"/>
      <c r="FR19" s="1516" t="s">
        <v>68</v>
      </c>
      <c r="FS19" s="1516"/>
      <c r="FT19" s="535"/>
      <c r="GX19" s="241"/>
      <c r="GY19" s="514"/>
      <c r="GZ19" s="241"/>
      <c r="HA19" s="241"/>
      <c r="HB19" s="244"/>
      <c r="HC19" s="870"/>
      <c r="HD19" s="870"/>
      <c r="HE19" s="870"/>
      <c r="HF19" s="883"/>
      <c r="HG19" s="870"/>
      <c r="HH19" s="870"/>
      <c r="HI19" s="244"/>
      <c r="HJ19" s="241"/>
      <c r="HK19" s="241"/>
      <c r="HL19" s="241"/>
      <c r="HM19" s="241"/>
      <c r="HN19" s="241"/>
      <c r="HO19" s="241"/>
      <c r="HP19" s="241"/>
      <c r="HQ19" s="241"/>
      <c r="HR19" s="244"/>
      <c r="HS19" s="1642"/>
      <c r="HT19" s="1643"/>
      <c r="HU19" s="1643"/>
      <c r="HV19" s="1643"/>
      <c r="HW19" s="1643"/>
      <c r="HX19" s="1644"/>
      <c r="HY19" s="244"/>
      <c r="HZ19" s="241"/>
      <c r="IA19" s="241"/>
      <c r="IB19" s="241"/>
      <c r="IC19" s="514"/>
    </row>
    <row r="20" spans="4:237" ht="15" customHeight="1" thickBot="1">
      <c r="AP20" s="383"/>
      <c r="AQ20" s="384"/>
      <c r="AR20" s="384"/>
      <c r="AS20" s="384"/>
      <c r="AT20" s="384"/>
      <c r="AU20" s="527"/>
      <c r="AV20" s="528"/>
      <c r="AW20" s="384"/>
      <c r="AX20" s="384"/>
      <c r="AY20" s="384"/>
      <c r="AZ20" s="384"/>
      <c r="BA20" s="384"/>
      <c r="BB20" s="384"/>
      <c r="BC20" s="384"/>
      <c r="BD20" s="384"/>
      <c r="BE20" s="1450"/>
      <c r="BF20" s="1451"/>
      <c r="BG20" s="384"/>
      <c r="BH20" s="384"/>
      <c r="BI20" s="384"/>
      <c r="BJ20" s="384"/>
      <c r="BK20" s="387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35"/>
      <c r="CX20" s="235"/>
      <c r="CY20" s="235"/>
      <c r="CZ20" s="236"/>
      <c r="DA20" s="235"/>
      <c r="DB20" s="235"/>
      <c r="DC20" s="235"/>
      <c r="DD20" s="235"/>
      <c r="DE20" s="235"/>
      <c r="DF20" s="235"/>
      <c r="DG20" s="235"/>
      <c r="DH20" s="235"/>
      <c r="DI20" s="235"/>
      <c r="DJ20" s="235"/>
      <c r="DK20" s="235"/>
      <c r="DL20" s="236"/>
      <c r="DM20" s="235"/>
      <c r="DN20" s="235"/>
      <c r="DO20" s="235"/>
      <c r="DP20" s="235"/>
      <c r="DQ20" s="235"/>
      <c r="DR20" s="235"/>
      <c r="DS20" s="235"/>
      <c r="DT20" s="235"/>
      <c r="DU20" s="235"/>
      <c r="DV20" s="235"/>
      <c r="DW20" s="235"/>
      <c r="DX20" s="235"/>
      <c r="DY20" s="235"/>
      <c r="DZ20" s="235"/>
      <c r="EA20" s="235"/>
      <c r="EB20" s="235"/>
      <c r="EC20" s="235"/>
      <c r="ED20" s="235"/>
      <c r="EE20" s="235"/>
      <c r="EF20" s="235"/>
      <c r="EG20" s="235"/>
      <c r="EH20" s="235"/>
      <c r="EI20" s="235"/>
      <c r="EJ20" s="396"/>
      <c r="EK20" s="235"/>
      <c r="EL20" s="235"/>
      <c r="EM20" s="235"/>
      <c r="EN20" s="235"/>
      <c r="EO20" s="235"/>
      <c r="EP20" s="235"/>
      <c r="EQ20" s="235"/>
      <c r="ER20" s="235"/>
      <c r="ES20" s="235"/>
      <c r="ET20" s="235"/>
      <c r="EU20" s="235"/>
      <c r="EV20" s="235"/>
      <c r="EW20" s="235"/>
      <c r="EX20" s="235"/>
      <c r="EY20" s="235"/>
      <c r="EZ20" s="235"/>
      <c r="FJ20" s="536"/>
      <c r="FK20" s="1713"/>
      <c r="FL20" s="1713"/>
      <c r="FM20" s="537"/>
      <c r="FN20" s="537"/>
      <c r="FO20" s="537"/>
      <c r="FP20" s="537"/>
      <c r="FQ20" s="537"/>
      <c r="FR20" s="1713"/>
      <c r="FS20" s="1713"/>
      <c r="FT20" s="538"/>
      <c r="GX20" s="241"/>
      <c r="GY20" s="514"/>
      <c r="GZ20" s="241"/>
      <c r="HA20" s="241"/>
      <c r="HB20" s="244"/>
      <c r="HC20" s="870"/>
      <c r="HD20" s="870"/>
      <c r="HE20" s="870"/>
      <c r="HF20" s="883"/>
      <c r="HG20" s="870"/>
      <c r="HH20" s="870"/>
      <c r="HI20" s="244"/>
      <c r="HJ20" s="241"/>
      <c r="HK20" s="241"/>
      <c r="HL20" s="241"/>
      <c r="HM20" s="241"/>
      <c r="HN20" s="241"/>
      <c r="HO20" s="241"/>
      <c r="HP20" s="241"/>
      <c r="HQ20" s="241"/>
      <c r="HR20" s="244"/>
      <c r="HS20" s="1642"/>
      <c r="HT20" s="1643"/>
      <c r="HU20" s="1643"/>
      <c r="HV20" s="1643"/>
      <c r="HW20" s="1643"/>
      <c r="HX20" s="1644"/>
      <c r="HY20" s="244"/>
      <c r="HZ20" s="241"/>
      <c r="IA20" s="241"/>
      <c r="IB20" s="241"/>
      <c r="IC20" s="514"/>
    </row>
    <row r="21" spans="4:237" ht="15" customHeight="1" thickBot="1">
      <c r="CI21" s="417"/>
      <c r="CJ21" s="417"/>
      <c r="CK21" s="417"/>
      <c r="CL21" s="417"/>
      <c r="CM21" s="417"/>
      <c r="CN21" s="417"/>
      <c r="CO21" s="417"/>
      <c r="CP21" s="417"/>
      <c r="CQ21" s="417"/>
      <c r="CR21" s="417"/>
      <c r="CS21" s="417"/>
      <c r="CT21" s="417"/>
      <c r="CU21" s="417"/>
      <c r="CV21" s="417"/>
      <c r="CW21" s="417"/>
      <c r="CX21" s="417"/>
      <c r="CY21" s="417"/>
      <c r="CZ21" s="418"/>
      <c r="DA21" s="417"/>
      <c r="DB21" s="417"/>
      <c r="DC21" s="417"/>
      <c r="DD21" s="417"/>
      <c r="DE21" s="417"/>
      <c r="DF21" s="417"/>
      <c r="DG21" s="417"/>
      <c r="DH21" s="417"/>
      <c r="DI21" s="417"/>
      <c r="DJ21" s="417"/>
      <c r="DK21" s="417"/>
      <c r="DL21" s="418"/>
      <c r="DM21" s="417"/>
      <c r="DN21" s="417"/>
      <c r="DO21" s="417"/>
      <c r="DP21" s="417"/>
      <c r="DQ21" s="417"/>
      <c r="DR21" s="417"/>
      <c r="DS21" s="417"/>
      <c r="DT21" s="417"/>
      <c r="DU21" s="417"/>
      <c r="DV21" s="417"/>
      <c r="DW21" s="417"/>
      <c r="DX21" s="417"/>
      <c r="DY21" s="417"/>
      <c r="DZ21" s="417"/>
      <c r="EA21" s="417"/>
      <c r="EB21" s="417"/>
      <c r="EC21" s="417"/>
      <c r="ED21" s="417"/>
      <c r="EE21" s="417"/>
      <c r="EF21" s="417"/>
      <c r="EG21" s="417"/>
      <c r="EH21" s="417"/>
      <c r="EI21" s="417"/>
      <c r="EJ21" s="419"/>
      <c r="EK21" s="420"/>
      <c r="EL21" s="417"/>
      <c r="EM21" s="417"/>
      <c r="EN21" s="417"/>
      <c r="EO21" s="417"/>
      <c r="EP21" s="417"/>
      <c r="EQ21" s="417"/>
      <c r="ER21" s="417"/>
      <c r="ES21" s="417"/>
      <c r="ET21" s="417"/>
      <c r="EU21" s="417"/>
      <c r="EV21" s="417"/>
      <c r="EW21" s="417"/>
      <c r="EX21" s="417"/>
      <c r="EY21" s="417"/>
      <c r="EZ21" s="417"/>
      <c r="GX21" s="241"/>
      <c r="GY21" s="514"/>
      <c r="GZ21" s="241"/>
      <c r="HA21" s="241"/>
      <c r="HB21" s="241"/>
      <c r="HC21" s="870"/>
      <c r="HD21" s="871"/>
      <c r="HE21" s="871"/>
      <c r="HF21" s="884"/>
      <c r="HG21" s="871"/>
      <c r="HH21" s="870"/>
      <c r="HI21" s="241"/>
      <c r="HJ21" s="241"/>
      <c r="HK21" s="241"/>
      <c r="HL21" s="241"/>
      <c r="HM21" s="241"/>
      <c r="HN21" s="241"/>
      <c r="HO21" s="241"/>
      <c r="HP21" s="241"/>
      <c r="HQ21" s="241"/>
      <c r="HR21" s="241"/>
      <c r="HS21" s="1645"/>
      <c r="HT21" s="1646"/>
      <c r="HU21" s="1646"/>
      <c r="HV21" s="1646"/>
      <c r="HW21" s="1646"/>
      <c r="HX21" s="1647"/>
      <c r="HY21" s="241"/>
      <c r="HZ21" s="241"/>
      <c r="IA21" s="241"/>
      <c r="IB21" s="241"/>
      <c r="IC21" s="514"/>
    </row>
    <row r="22" spans="4:237" ht="15" customHeight="1">
      <c r="CI22" s="235"/>
      <c r="CJ22" s="235"/>
      <c r="CK22" s="235"/>
      <c r="CL22" s="235"/>
      <c r="CM22" s="235"/>
      <c r="CN22" s="235"/>
      <c r="CO22" s="235"/>
      <c r="CP22" s="235"/>
      <c r="CQ22" s="235"/>
      <c r="CR22" s="235"/>
      <c r="CS22" s="235"/>
      <c r="CT22" s="235"/>
      <c r="CU22" s="235"/>
      <c r="CV22" s="235"/>
      <c r="CW22" s="235"/>
      <c r="CX22" s="235"/>
      <c r="CY22" s="427"/>
      <c r="CZ22" s="428"/>
      <c r="DA22" s="427"/>
      <c r="DB22" s="427"/>
      <c r="DC22" s="427"/>
      <c r="DD22" s="427"/>
      <c r="DE22" s="427"/>
      <c r="DF22" s="427"/>
      <c r="DG22" s="427"/>
      <c r="DH22" s="427"/>
      <c r="DI22" s="428"/>
      <c r="DJ22" s="427"/>
      <c r="DK22" s="427"/>
      <c r="DL22" s="427"/>
      <c r="DM22" s="429"/>
      <c r="DN22" s="427"/>
      <c r="DO22" s="427"/>
      <c r="DP22" s="235"/>
      <c r="DQ22" s="235"/>
      <c r="DR22" s="235"/>
      <c r="DS22" s="235"/>
      <c r="DT22" s="235"/>
      <c r="DU22" s="235"/>
      <c r="DV22" s="238"/>
      <c r="DW22" s="235"/>
      <c r="DX22" s="235"/>
      <c r="DY22" s="235"/>
      <c r="DZ22" s="235"/>
      <c r="EA22" s="235"/>
      <c r="EB22" s="235"/>
      <c r="EC22" s="235"/>
      <c r="ED22" s="235"/>
      <c r="EE22" s="235"/>
      <c r="EF22" s="235"/>
      <c r="EG22" s="235"/>
      <c r="EH22" s="235"/>
      <c r="EI22" s="235"/>
      <c r="EJ22" s="235"/>
      <c r="EK22" s="235"/>
      <c r="EL22" s="235"/>
      <c r="EM22" s="235"/>
      <c r="EN22" s="235"/>
      <c r="EO22" s="235"/>
      <c r="EP22" s="235"/>
      <c r="EQ22" s="235"/>
      <c r="ER22" s="235"/>
      <c r="ES22" s="235"/>
      <c r="ET22" s="235"/>
      <c r="EU22" s="235"/>
      <c r="EV22" s="235"/>
      <c r="EW22" s="235"/>
      <c r="EX22" s="235"/>
      <c r="EY22" s="235"/>
      <c r="EZ22" s="235"/>
      <c r="GX22" s="241"/>
      <c r="GY22" s="514"/>
      <c r="GZ22" s="241"/>
      <c r="HA22" s="241"/>
      <c r="HB22" s="241"/>
      <c r="HC22" s="245"/>
      <c r="HD22" s="1710"/>
      <c r="HE22" s="1710"/>
      <c r="HF22" s="1710"/>
      <c r="HG22" s="1710"/>
      <c r="HH22" s="246"/>
      <c r="HI22" s="241"/>
      <c r="HJ22" s="241"/>
      <c r="HK22" s="241"/>
      <c r="HL22" s="241"/>
      <c r="HM22" s="241"/>
      <c r="HN22" s="241"/>
      <c r="HO22" s="241"/>
      <c r="HP22" s="241"/>
      <c r="HQ22" s="241"/>
      <c r="HR22" s="241"/>
      <c r="HS22" s="245"/>
      <c r="HT22" s="1710"/>
      <c r="HU22" s="1710"/>
      <c r="HV22" s="1710"/>
      <c r="HW22" s="1710"/>
      <c r="HX22" s="246"/>
      <c r="HY22" s="241"/>
      <c r="HZ22" s="241"/>
      <c r="IA22" s="241"/>
      <c r="IB22" s="241"/>
      <c r="IC22" s="514"/>
    </row>
    <row r="23" spans="4:237" ht="15" customHeight="1"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35"/>
      <c r="CX23" s="235"/>
      <c r="CY23" s="235"/>
      <c r="CZ23" s="236"/>
      <c r="DA23" s="235"/>
      <c r="DB23" s="235"/>
      <c r="DC23" s="235"/>
      <c r="DD23" s="235"/>
      <c r="DE23" s="235"/>
      <c r="DF23" s="235"/>
      <c r="DG23" s="235"/>
      <c r="DH23" s="235"/>
      <c r="DI23" s="236"/>
      <c r="DJ23" s="235"/>
      <c r="DK23" s="235"/>
      <c r="DL23" s="235"/>
      <c r="DM23" s="238"/>
      <c r="DN23" s="235"/>
      <c r="DO23" s="235"/>
      <c r="DP23" s="235"/>
      <c r="DQ23" s="235"/>
      <c r="DR23" s="235"/>
      <c r="DS23" s="235"/>
      <c r="DT23" s="235"/>
      <c r="DU23" s="235"/>
      <c r="DV23" s="238"/>
      <c r="DW23" s="235"/>
      <c r="DX23" s="235"/>
      <c r="DY23" s="235"/>
      <c r="DZ23" s="235"/>
      <c r="EA23" s="235"/>
      <c r="EB23" s="235"/>
      <c r="EC23" s="235"/>
      <c r="ED23" s="235"/>
      <c r="EE23" s="235"/>
      <c r="EF23" s="235"/>
      <c r="EG23" s="235"/>
      <c r="EH23" s="235"/>
      <c r="EI23" s="235"/>
      <c r="EJ23" s="235"/>
      <c r="EK23" s="235"/>
      <c r="EL23" s="235"/>
      <c r="EM23" s="235"/>
      <c r="EN23" s="235"/>
      <c r="EO23" s="235"/>
      <c r="EP23" s="235"/>
      <c r="EQ23" s="235"/>
      <c r="ER23" s="235"/>
      <c r="ES23" s="235"/>
      <c r="ET23" s="235"/>
      <c r="EU23" s="235"/>
      <c r="EV23" s="235"/>
      <c r="EW23" s="235"/>
      <c r="EX23" s="235"/>
      <c r="EY23" s="235"/>
      <c r="EZ23" s="235"/>
      <c r="GX23" s="241"/>
      <c r="GY23" s="514"/>
      <c r="GZ23" s="241"/>
      <c r="HA23" s="241"/>
      <c r="HB23" s="241"/>
      <c r="HC23" s="245"/>
      <c r="HD23" s="1710"/>
      <c r="HE23" s="1710"/>
      <c r="HF23" s="1710"/>
      <c r="HG23" s="1710"/>
      <c r="HH23" s="246"/>
      <c r="HI23" s="241"/>
      <c r="HJ23" s="241"/>
      <c r="HK23" s="241"/>
      <c r="HL23" s="241"/>
      <c r="HM23" s="241"/>
      <c r="HN23" s="241"/>
      <c r="HO23" s="241"/>
      <c r="HP23" s="241"/>
      <c r="HQ23" s="241"/>
      <c r="HR23" s="241"/>
      <c r="HS23" s="245"/>
      <c r="HT23" s="1710"/>
      <c r="HU23" s="1710"/>
      <c r="HV23" s="1710"/>
      <c r="HW23" s="1710"/>
      <c r="HX23" s="246"/>
      <c r="HY23" s="241"/>
      <c r="HZ23" s="241"/>
      <c r="IA23" s="241"/>
      <c r="IB23" s="241"/>
      <c r="IC23" s="514"/>
    </row>
    <row r="24" spans="4:237" ht="15" customHeight="1"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35"/>
      <c r="CX24" s="235"/>
      <c r="CY24" s="235"/>
      <c r="CZ24" s="236"/>
      <c r="DA24" s="235"/>
      <c r="DB24" s="235"/>
      <c r="DC24" s="235"/>
      <c r="DD24" s="235"/>
      <c r="DE24" s="235"/>
      <c r="DF24" s="235"/>
      <c r="DG24" s="235"/>
      <c r="DH24" s="227"/>
      <c r="DI24" s="240"/>
      <c r="DJ24" s="235"/>
      <c r="DK24" s="235"/>
      <c r="DL24" s="227"/>
      <c r="DM24" s="239"/>
      <c r="DN24" s="235"/>
      <c r="DO24" s="235"/>
      <c r="DP24" s="235"/>
      <c r="DQ24" s="235"/>
      <c r="DR24" s="235"/>
      <c r="DS24" s="235"/>
      <c r="DT24" s="235"/>
      <c r="DU24" s="235"/>
      <c r="DV24" s="238"/>
      <c r="DW24" s="235"/>
      <c r="DX24" s="235"/>
      <c r="DY24" s="235"/>
      <c r="DZ24" s="235"/>
      <c r="EA24" s="235"/>
      <c r="EB24" s="235"/>
      <c r="EC24" s="235"/>
      <c r="ED24" s="235"/>
      <c r="EE24" s="235"/>
      <c r="EF24" s="235"/>
      <c r="EG24" s="235"/>
      <c r="EH24" s="235"/>
      <c r="EI24" s="235"/>
      <c r="EJ24" s="235"/>
      <c r="EK24" s="235"/>
      <c r="EL24" s="235"/>
      <c r="EM24" s="235"/>
      <c r="EN24" s="235"/>
      <c r="EO24" s="235"/>
      <c r="EP24" s="235"/>
      <c r="EQ24" s="235"/>
      <c r="ER24" s="235"/>
      <c r="ES24" s="235"/>
      <c r="ET24" s="235"/>
      <c r="EU24" s="235"/>
      <c r="EV24" s="235"/>
      <c r="EW24" s="235"/>
      <c r="EX24" s="235"/>
      <c r="EY24" s="235"/>
      <c r="EZ24" s="235"/>
      <c r="GX24" s="241"/>
      <c r="GY24" s="514"/>
      <c r="GZ24" s="241"/>
      <c r="HA24" s="241"/>
      <c r="HB24" s="241"/>
      <c r="HC24" s="245"/>
      <c r="HD24" s="1710"/>
      <c r="HE24" s="1710"/>
      <c r="HF24" s="1710"/>
      <c r="HG24" s="1710"/>
      <c r="HH24" s="246"/>
      <c r="HI24" s="241"/>
      <c r="HJ24" s="241"/>
      <c r="HK24" s="241"/>
      <c r="HL24" s="241"/>
      <c r="HM24" s="241"/>
      <c r="HN24" s="241"/>
      <c r="HO24" s="241"/>
      <c r="HP24" s="241"/>
      <c r="HQ24" s="241"/>
      <c r="HR24" s="241"/>
      <c r="HS24" s="245"/>
      <c r="HT24" s="1710"/>
      <c r="HU24" s="1710"/>
      <c r="HV24" s="1710"/>
      <c r="HW24" s="1710"/>
      <c r="HX24" s="246"/>
      <c r="HY24" s="241"/>
      <c r="HZ24" s="241"/>
      <c r="IA24" s="241"/>
      <c r="IB24" s="241"/>
      <c r="IC24" s="514"/>
    </row>
    <row r="25" spans="4:237" ht="15" customHeight="1" thickBot="1"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35"/>
      <c r="CX25" s="235"/>
      <c r="CY25" s="235"/>
      <c r="CZ25" s="236"/>
      <c r="DA25" s="235"/>
      <c r="DB25" s="235"/>
      <c r="DC25" s="235"/>
      <c r="DD25" s="235"/>
      <c r="DE25" s="235"/>
      <c r="DF25" s="235"/>
      <c r="DG25" s="235"/>
      <c r="DH25" s="227"/>
      <c r="DI25" s="240"/>
      <c r="DJ25" s="235"/>
      <c r="DK25" s="235"/>
      <c r="DL25" s="227"/>
      <c r="DM25" s="239"/>
      <c r="DN25" s="235"/>
      <c r="DO25" s="235"/>
      <c r="DP25" s="235"/>
      <c r="DQ25" s="235"/>
      <c r="DR25" s="235"/>
      <c r="DS25" s="235"/>
      <c r="DT25" s="235"/>
      <c r="DU25" s="235"/>
      <c r="DV25" s="238"/>
      <c r="DW25" s="235"/>
      <c r="DX25" s="235"/>
      <c r="DY25" s="235"/>
      <c r="DZ25" s="235"/>
      <c r="EA25" s="235"/>
      <c r="EB25" s="235"/>
      <c r="EC25" s="235"/>
      <c r="ED25" s="235"/>
      <c r="EE25" s="235"/>
      <c r="EF25" s="235"/>
      <c r="EG25" s="235"/>
      <c r="EH25" s="235"/>
      <c r="EI25" s="235"/>
      <c r="EJ25" s="235"/>
      <c r="EK25" s="235"/>
      <c r="EL25" s="235"/>
      <c r="EM25" s="235"/>
      <c r="EN25" s="235"/>
      <c r="EO25" s="235"/>
      <c r="EP25" s="235"/>
      <c r="EQ25" s="235"/>
      <c r="ER25" s="235"/>
      <c r="ES25" s="235"/>
      <c r="ET25" s="235"/>
      <c r="EU25" s="235"/>
      <c r="EV25" s="235"/>
      <c r="EW25" s="235"/>
      <c r="EX25" s="235"/>
      <c r="EY25" s="235"/>
      <c r="EZ25" s="235"/>
      <c r="GX25" s="1116"/>
      <c r="GY25" s="412"/>
      <c r="GZ25" s="1118"/>
      <c r="HA25" s="1118"/>
      <c r="HB25" s="1118"/>
      <c r="HC25" s="462"/>
      <c r="HD25" s="1710"/>
      <c r="HE25" s="1710"/>
      <c r="HF25" s="1710"/>
      <c r="HG25" s="1710"/>
      <c r="HH25" s="363"/>
      <c r="HI25" s="1118"/>
      <c r="HJ25" s="1116"/>
      <c r="HK25" s="1116"/>
      <c r="HL25" s="1116"/>
      <c r="HM25" s="1116"/>
      <c r="HN25" s="1116"/>
      <c r="HO25" s="1116"/>
      <c r="HP25" s="1118"/>
      <c r="HQ25" s="1118"/>
      <c r="HR25" s="1118"/>
      <c r="HS25" s="462"/>
      <c r="HT25" s="1710"/>
      <c r="HU25" s="1710"/>
      <c r="HV25" s="1710"/>
      <c r="HW25" s="1710"/>
      <c r="HX25" s="363"/>
      <c r="HY25" s="1118"/>
      <c r="HZ25" s="1116"/>
      <c r="IA25" s="1116"/>
      <c r="IB25" s="1116"/>
      <c r="IC25" s="412"/>
    </row>
    <row r="26" spans="4:237" ht="15" customHeight="1" thickBot="1">
      <c r="CI26" s="235"/>
      <c r="CJ26" s="235"/>
      <c r="CK26" s="235"/>
      <c r="CL26" s="235"/>
      <c r="CM26" s="235"/>
      <c r="CN26" s="235"/>
      <c r="CO26" s="235"/>
      <c r="CP26" s="235"/>
      <c r="CQ26" s="235"/>
      <c r="CR26" s="235"/>
      <c r="CS26" s="235"/>
      <c r="CT26" s="235"/>
      <c r="CU26" s="235"/>
      <c r="CV26" s="235"/>
      <c r="CW26" s="235"/>
      <c r="CX26" s="235"/>
      <c r="CY26" s="235"/>
      <c r="CZ26" s="236"/>
      <c r="DA26" s="235"/>
      <c r="DB26" s="235"/>
      <c r="DC26" s="235"/>
      <c r="DD26" s="235"/>
      <c r="DE26" s="235"/>
      <c r="DF26" s="235"/>
      <c r="DG26" s="235"/>
      <c r="DH26" s="227"/>
      <c r="DI26" s="240"/>
      <c r="DJ26" s="235"/>
      <c r="DK26" s="235"/>
      <c r="DL26" s="227"/>
      <c r="DM26" s="239"/>
      <c r="DN26" s="235"/>
      <c r="DO26" s="235"/>
      <c r="DP26" s="235"/>
      <c r="DQ26" s="235"/>
      <c r="DR26" s="235"/>
      <c r="DS26" s="235"/>
      <c r="DT26" s="235"/>
      <c r="DU26" s="235"/>
      <c r="DV26" s="238"/>
      <c r="DW26" s="235"/>
      <c r="DX26" s="235"/>
      <c r="DY26" s="235"/>
      <c r="DZ26" s="235"/>
      <c r="EA26" s="235"/>
      <c r="EB26" s="235"/>
      <c r="EC26" s="235"/>
      <c r="ED26" s="235"/>
      <c r="EE26" s="235"/>
      <c r="EF26" s="235"/>
      <c r="EG26" s="235"/>
      <c r="EH26" s="235"/>
      <c r="EI26" s="235"/>
      <c r="EJ26" s="235"/>
      <c r="EK26" s="235"/>
      <c r="EL26" s="235"/>
      <c r="EM26" s="235"/>
      <c r="EN26" s="235"/>
      <c r="EO26" s="235"/>
      <c r="EP26" s="235"/>
      <c r="EQ26" s="235"/>
      <c r="ER26" s="235"/>
      <c r="ES26" s="235"/>
      <c r="ET26" s="235"/>
      <c r="EU26" s="235"/>
      <c r="EV26" s="235"/>
      <c r="EW26" s="235"/>
      <c r="EX26" s="235"/>
      <c r="EY26" s="235"/>
      <c r="EZ26" s="235"/>
      <c r="GX26" s="1116"/>
      <c r="GY26" s="412"/>
      <c r="GZ26" s="881"/>
      <c r="HA26" s="443"/>
      <c r="HB26" s="1121"/>
      <c r="HC26" s="1121"/>
      <c r="HD26" s="1121"/>
      <c r="HE26" s="1121"/>
      <c r="HF26" s="1121"/>
      <c r="HG26" s="1121"/>
      <c r="HH26" s="1121"/>
      <c r="HI26" s="1121"/>
      <c r="HJ26" s="443"/>
      <c r="HK26" s="443"/>
      <c r="HL26" s="443"/>
      <c r="HM26" s="443"/>
      <c r="HN26" s="443"/>
      <c r="HO26" s="443"/>
      <c r="HP26" s="443"/>
      <c r="HQ26" s="443"/>
      <c r="HR26" s="1121"/>
      <c r="HS26" s="1121"/>
      <c r="HT26" s="1121"/>
      <c r="HU26" s="1121"/>
      <c r="HV26" s="1121"/>
      <c r="HW26" s="1121"/>
      <c r="HX26" s="1121"/>
      <c r="HY26" s="1121"/>
      <c r="HZ26" s="443"/>
      <c r="IA26" s="443"/>
      <c r="IB26" s="1119"/>
      <c r="IC26" s="412"/>
    </row>
    <row r="27" spans="4:237" ht="15" customHeight="1"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35"/>
      <c r="R27" s="235"/>
      <c r="S27" s="235"/>
      <c r="T27" s="235"/>
      <c r="U27" s="395"/>
      <c r="V27" s="235"/>
      <c r="W27" s="235"/>
      <c r="X27" s="235"/>
      <c r="Y27" s="235"/>
      <c r="Z27" s="235"/>
      <c r="AA27" s="235"/>
      <c r="AB27" s="235"/>
      <c r="AC27" s="235"/>
      <c r="AD27" s="235"/>
      <c r="AE27" s="235"/>
      <c r="AF27" s="235"/>
      <c r="AG27" s="236"/>
      <c r="AH27" s="235"/>
      <c r="AI27" s="235"/>
      <c r="AJ27" s="235"/>
      <c r="AK27" s="235"/>
      <c r="AL27" s="415"/>
      <c r="AM27" s="235"/>
      <c r="AN27" s="235"/>
      <c r="AO27" s="235"/>
      <c r="AP27" s="235"/>
      <c r="AQ27" s="235"/>
      <c r="AR27" s="235"/>
      <c r="AS27" s="235"/>
      <c r="AT27" s="235"/>
      <c r="AU27" s="235"/>
      <c r="AV27" s="235"/>
      <c r="AW27" s="235"/>
      <c r="AX27" s="235"/>
      <c r="AY27" s="235"/>
      <c r="AZ27" s="235"/>
      <c r="BA27" s="235"/>
      <c r="BB27" s="235"/>
      <c r="BC27" s="235"/>
      <c r="BD27" s="235"/>
      <c r="BE27" s="235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35"/>
      <c r="CX27" s="235"/>
      <c r="CY27" s="235"/>
      <c r="CZ27" s="236"/>
      <c r="DA27" s="235"/>
      <c r="DB27" s="235"/>
      <c r="DC27" s="235"/>
      <c r="DD27" s="235"/>
      <c r="DE27" s="235"/>
      <c r="DF27" s="235"/>
      <c r="DG27" s="235"/>
      <c r="DH27" s="227"/>
      <c r="DI27" s="240"/>
      <c r="DJ27" s="235"/>
      <c r="DK27" s="235"/>
      <c r="DL27" s="227"/>
      <c r="DM27" s="239"/>
      <c r="DN27" s="235"/>
      <c r="DO27" s="235"/>
      <c r="DP27" s="235"/>
      <c r="DQ27" s="235"/>
      <c r="DR27" s="235"/>
      <c r="DS27" s="235"/>
      <c r="DT27" s="235"/>
      <c r="DU27" s="235"/>
      <c r="DV27" s="238"/>
      <c r="DW27" s="235"/>
      <c r="DX27" s="235"/>
      <c r="DY27" s="235"/>
      <c r="DZ27" s="235"/>
      <c r="EA27" s="235"/>
      <c r="EB27" s="235"/>
      <c r="EC27" s="235"/>
      <c r="ED27" s="235"/>
      <c r="EE27" s="235"/>
      <c r="EF27" s="235"/>
      <c r="EG27" s="235"/>
      <c r="EH27" s="235"/>
      <c r="EI27" s="235"/>
      <c r="EJ27" s="235"/>
      <c r="EK27" s="235"/>
      <c r="EL27" s="235"/>
      <c r="EM27" s="235"/>
      <c r="EN27" s="235"/>
      <c r="EO27" s="235"/>
      <c r="EP27" s="235"/>
      <c r="EQ27" s="235"/>
      <c r="ER27" s="235"/>
      <c r="ES27" s="235"/>
      <c r="ET27" s="235"/>
      <c r="EU27" s="235"/>
      <c r="EV27" s="235"/>
      <c r="EW27" s="235"/>
      <c r="EX27" s="235"/>
      <c r="EY27" s="235"/>
      <c r="EZ27" s="235"/>
      <c r="GX27" s="1115"/>
      <c r="GY27" s="1067"/>
      <c r="GZ27" s="1676" t="str">
        <f>Table!$BY$85</f>
        <v>PRLEH-P001a</v>
      </c>
      <c r="HA27" s="1677"/>
      <c r="HB27" s="1677"/>
      <c r="HC27" s="1678"/>
      <c r="HD27" s="282"/>
      <c r="HE27" s="282"/>
      <c r="HF27" s="282"/>
      <c r="HG27" s="282"/>
      <c r="HH27" s="282"/>
      <c r="HI27" s="282"/>
      <c r="HJ27" s="282"/>
      <c r="HK27" s="282"/>
      <c r="HL27" s="282"/>
      <c r="HM27" s="282"/>
      <c r="HN27" s="282"/>
      <c r="HO27" s="282"/>
      <c r="HP27" s="282"/>
      <c r="HQ27" s="282"/>
      <c r="HR27" s="282"/>
      <c r="HS27" s="282"/>
      <c r="HT27" s="282"/>
      <c r="HU27" s="282"/>
      <c r="HV27" s="282"/>
      <c r="HW27" s="282"/>
      <c r="HX27" s="1750" t="str">
        <f>Table!$BY$86</f>
        <v>PRLEH-P001a'</v>
      </c>
      <c r="HY27" s="1677"/>
      <c r="HZ27" s="1677"/>
      <c r="IA27" s="1751"/>
      <c r="IB27" s="1115"/>
      <c r="IC27" s="231"/>
    </row>
    <row r="28" spans="4:237" ht="15" customHeight="1" thickBot="1">
      <c r="D28" s="417"/>
      <c r="E28" s="417"/>
      <c r="F28" s="417"/>
      <c r="G28" s="417"/>
      <c r="H28" s="417"/>
      <c r="I28" s="417"/>
      <c r="J28" s="417"/>
      <c r="K28" s="417"/>
      <c r="L28" s="417"/>
      <c r="M28" s="417"/>
      <c r="N28" s="417"/>
      <c r="O28" s="417"/>
      <c r="P28" s="417"/>
      <c r="Q28" s="417"/>
      <c r="R28" s="417"/>
      <c r="S28" s="417"/>
      <c r="T28" s="417"/>
      <c r="U28" s="529"/>
      <c r="V28" s="417"/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8"/>
      <c r="AH28" s="417"/>
      <c r="AI28" s="417"/>
      <c r="AJ28" s="417"/>
      <c r="AK28" s="417"/>
      <c r="AL28" s="417"/>
      <c r="AM28" s="417"/>
      <c r="AN28" s="417"/>
      <c r="AO28" s="417"/>
      <c r="AP28" s="417"/>
      <c r="AQ28" s="417"/>
      <c r="AR28" s="417"/>
      <c r="AS28" s="417"/>
      <c r="AT28" s="417"/>
      <c r="AU28" s="417"/>
      <c r="AV28" s="417"/>
      <c r="AW28" s="417"/>
      <c r="AX28" s="417"/>
      <c r="AY28" s="417"/>
      <c r="AZ28" s="417"/>
      <c r="BA28" s="417"/>
      <c r="BB28" s="417"/>
      <c r="BC28" s="417"/>
      <c r="BD28" s="417"/>
      <c r="BE28" s="417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35"/>
      <c r="CX28" s="235"/>
      <c r="CY28" s="235"/>
      <c r="CZ28" s="236"/>
      <c r="DA28" s="235"/>
      <c r="DD28" s="235"/>
      <c r="DE28" s="235"/>
      <c r="DF28" s="235"/>
      <c r="DG28" s="235"/>
      <c r="DH28" s="227"/>
      <c r="DI28" s="240"/>
      <c r="DJ28" s="235"/>
      <c r="DK28" s="235"/>
      <c r="DL28" s="227"/>
      <c r="DM28" s="239"/>
      <c r="DN28" s="235"/>
      <c r="DO28" s="235"/>
      <c r="DP28" s="235"/>
      <c r="DQ28" s="235"/>
      <c r="DR28" s="235"/>
      <c r="DS28" s="235"/>
      <c r="DT28" s="235"/>
      <c r="DU28" s="235"/>
      <c r="DV28" s="238"/>
      <c r="DW28" s="235"/>
      <c r="DX28" s="235"/>
      <c r="DY28" s="235"/>
      <c r="DZ28" s="235"/>
      <c r="EA28" s="235"/>
      <c r="EB28" s="235"/>
      <c r="EC28" s="235"/>
      <c r="ED28" s="235"/>
      <c r="EE28" s="235"/>
      <c r="EF28" s="235"/>
      <c r="EG28" s="235"/>
      <c r="EH28" s="235"/>
      <c r="EI28" s="235"/>
      <c r="EJ28" s="235"/>
      <c r="EK28" s="235"/>
      <c r="EL28" s="235"/>
      <c r="EM28" s="235"/>
      <c r="EN28" s="235"/>
      <c r="EO28" s="235"/>
      <c r="EP28" s="235"/>
      <c r="EQ28" s="235"/>
      <c r="ER28" s="235"/>
      <c r="ES28" s="235"/>
      <c r="ET28" s="235"/>
      <c r="EU28" s="235"/>
      <c r="EV28" s="235"/>
      <c r="EW28" s="235"/>
      <c r="EX28" s="235"/>
      <c r="EY28" s="235"/>
      <c r="EZ28" s="235"/>
      <c r="GX28" s="1115"/>
      <c r="GY28" s="1068"/>
      <c r="GZ28" s="1679"/>
      <c r="HA28" s="1566"/>
      <c r="HB28" s="1566"/>
      <c r="HC28" s="1567"/>
      <c r="HD28" s="282"/>
      <c r="HE28" s="282"/>
      <c r="HF28" s="282"/>
      <c r="HG28" s="282"/>
      <c r="HH28" s="282"/>
      <c r="HI28" s="282"/>
      <c r="HJ28" s="282"/>
      <c r="HK28" s="282"/>
      <c r="HL28" s="282"/>
      <c r="HM28" s="282"/>
      <c r="HN28" s="282"/>
      <c r="HO28" s="282"/>
      <c r="HP28" s="282"/>
      <c r="HQ28" s="282"/>
      <c r="HR28" s="282"/>
      <c r="HS28" s="282"/>
      <c r="HT28" s="282"/>
      <c r="HU28" s="282"/>
      <c r="HV28" s="282"/>
      <c r="HW28" s="282"/>
      <c r="HX28" s="1565"/>
      <c r="HY28" s="1566"/>
      <c r="HZ28" s="1566"/>
      <c r="IA28" s="1752"/>
      <c r="IB28" s="886"/>
      <c r="IC28" s="231"/>
    </row>
    <row r="29" spans="4:237" ht="15" customHeight="1"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395"/>
      <c r="V29" s="235"/>
      <c r="W29" s="235"/>
      <c r="X29" s="235"/>
      <c r="Y29" s="235"/>
      <c r="Z29" s="235"/>
      <c r="AA29" s="235"/>
      <c r="AB29" s="235"/>
      <c r="AC29" s="235"/>
      <c r="AD29" s="396"/>
      <c r="AE29" s="235"/>
      <c r="AF29" s="235"/>
      <c r="AG29" s="236"/>
      <c r="AH29" s="235"/>
      <c r="AI29" s="235"/>
      <c r="AJ29" s="235"/>
      <c r="AK29" s="235"/>
      <c r="AL29" s="235"/>
      <c r="AM29" s="396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235"/>
      <c r="CI29" s="226"/>
      <c r="CJ29" s="226"/>
      <c r="CK29" s="226"/>
      <c r="CL29" s="226"/>
      <c r="CM29" s="226"/>
      <c r="CN29" s="226"/>
      <c r="CO29" s="226"/>
      <c r="CP29" s="226"/>
      <c r="CQ29" s="226"/>
      <c r="CR29" s="226"/>
      <c r="CS29" s="226"/>
      <c r="CT29" s="226"/>
      <c r="CU29" s="226"/>
      <c r="CV29" s="226"/>
      <c r="CW29" s="226"/>
      <c r="CX29" s="226"/>
      <c r="CY29" s="1529">
        <f>COLUMN(Table!$CN$4)</f>
        <v>92</v>
      </c>
      <c r="CZ29" s="1530"/>
      <c r="DD29" s="265"/>
      <c r="DE29" s="1529">
        <f>COLUMN(Table!$CO$4)</f>
        <v>93</v>
      </c>
      <c r="DF29" s="1530"/>
      <c r="DH29" s="1529">
        <f>COLUMN(Table!$CP$4)</f>
        <v>94</v>
      </c>
      <c r="DI29" s="1530"/>
      <c r="DJ29" s="265"/>
      <c r="DK29" s="265"/>
      <c r="DL29" s="1529">
        <f>COLUMN(Table!$CQ$4)</f>
        <v>95</v>
      </c>
      <c r="DM29" s="1530"/>
      <c r="DN29" s="265"/>
      <c r="DO29" s="265"/>
      <c r="DP29" s="265"/>
      <c r="DQ29" s="265"/>
      <c r="DR29" s="265"/>
      <c r="DS29" s="265"/>
      <c r="DT29" s="265"/>
      <c r="DU29" s="1529">
        <f>COLUMN(Table!$CR$4)</f>
        <v>96</v>
      </c>
      <c r="DV29" s="1530"/>
      <c r="DW29" s="265"/>
      <c r="DX29" s="265"/>
      <c r="DY29" s="1529">
        <f>COLUMN(Table!$CS$4)</f>
        <v>97</v>
      </c>
      <c r="DZ29" s="1530"/>
      <c r="EA29" s="265"/>
      <c r="EB29" s="265"/>
      <c r="EC29" s="265"/>
      <c r="ED29" s="265"/>
      <c r="EE29" s="265"/>
      <c r="EF29" s="265"/>
      <c r="EG29" s="265"/>
      <c r="EH29" s="1529">
        <f>COLUMN(Table!$CT$4)</f>
        <v>98</v>
      </c>
      <c r="EI29" s="1530"/>
      <c r="EJ29" s="265"/>
      <c r="EK29" s="265"/>
      <c r="EL29" s="1529">
        <f>COLUMN(Table!$CY$4)</f>
        <v>103</v>
      </c>
      <c r="EM29" s="1531"/>
      <c r="EN29" s="265"/>
      <c r="EO29" s="265"/>
      <c r="EP29" s="265"/>
      <c r="EU29" s="1529">
        <f>COLUMN(Table!$CZ$4)</f>
        <v>104</v>
      </c>
      <c r="EV29" s="1531"/>
      <c r="EY29" s="1529">
        <f>COLUMN(Table!$DA$4)</f>
        <v>105</v>
      </c>
      <c r="EZ29" s="1531"/>
      <c r="FH29" s="1529">
        <f>COLUMN(Table!$DB$4)</f>
        <v>106</v>
      </c>
      <c r="FI29" s="1531"/>
      <c r="FL29" s="1529">
        <f>COLUMN(Table!$DC$4)</f>
        <v>107</v>
      </c>
      <c r="FM29" s="1531"/>
      <c r="FU29" s="1529">
        <f>COLUMN(Table!$DD$4)</f>
        <v>108</v>
      </c>
      <c r="FV29" s="1531"/>
      <c r="FY29" s="1529">
        <f>COLUMN(Table!$CU$4)</f>
        <v>99</v>
      </c>
      <c r="FZ29" s="1530"/>
      <c r="GA29" s="265"/>
      <c r="GB29" s="265"/>
      <c r="GC29" s="265"/>
      <c r="GD29" s="265"/>
      <c r="GE29" s="265"/>
      <c r="GF29" s="265"/>
      <c r="GG29" s="265"/>
      <c r="GH29" s="1529">
        <f>COLUMN(Table!$CV$4)</f>
        <v>100</v>
      </c>
      <c r="GI29" s="1530"/>
      <c r="GJ29" s="265"/>
      <c r="GK29" s="265"/>
      <c r="GL29" s="1529">
        <f>COLUMN(Table!$CW$4)</f>
        <v>101</v>
      </c>
      <c r="GM29" s="1530"/>
      <c r="GO29" s="1529">
        <f>COLUMN(Table!$DE$4)</f>
        <v>109</v>
      </c>
      <c r="GP29" s="1531"/>
      <c r="GX29" s="1115"/>
      <c r="GY29" s="1115"/>
      <c r="GZ29" s="1679"/>
      <c r="HA29" s="1566"/>
      <c r="HB29" s="1566"/>
      <c r="HC29" s="1567"/>
      <c r="HD29" s="282"/>
      <c r="HE29" s="282"/>
      <c r="HF29" s="282"/>
      <c r="HG29" s="282"/>
      <c r="HH29" s="282"/>
      <c r="HI29" s="282"/>
      <c r="HJ29" s="282"/>
      <c r="HK29" s="282"/>
      <c r="HL29" s="282"/>
      <c r="HM29" s="282"/>
      <c r="HN29" s="282"/>
      <c r="HO29" s="282"/>
      <c r="HP29" s="282"/>
      <c r="HQ29" s="282"/>
      <c r="HR29" s="282"/>
      <c r="HS29" s="282"/>
      <c r="HT29" s="282"/>
      <c r="HU29" s="282"/>
      <c r="HV29" s="282"/>
      <c r="HW29" s="282"/>
      <c r="HX29" s="1565"/>
      <c r="HY29" s="1566"/>
      <c r="HZ29" s="1566"/>
      <c r="IA29" s="1752"/>
      <c r="IB29" s="1115"/>
      <c r="IC29" s="1115"/>
    </row>
    <row r="30" spans="4:237" ht="15" customHeight="1" thickBot="1"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395"/>
      <c r="V30" s="235"/>
      <c r="W30" s="235"/>
      <c r="X30" s="235"/>
      <c r="Y30" s="235"/>
      <c r="Z30" s="235"/>
      <c r="AA30" s="235"/>
      <c r="AB30" s="235"/>
      <c r="AC30" s="235"/>
      <c r="AD30" s="396"/>
      <c r="AE30" s="235"/>
      <c r="AF30" s="235"/>
      <c r="AG30" s="236"/>
      <c r="AH30" s="235"/>
      <c r="AI30" s="235"/>
      <c r="AJ30" s="235"/>
      <c r="AK30" s="235"/>
      <c r="AL30" s="235"/>
      <c r="AM30" s="396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35"/>
      <c r="CI30" s="226"/>
      <c r="CJ30" s="226"/>
      <c r="CK30" s="226"/>
      <c r="CL30" s="226"/>
      <c r="CM30" s="226"/>
      <c r="CN30" s="226"/>
      <c r="CO30" s="226"/>
      <c r="CP30" s="226"/>
      <c r="CQ30" s="226"/>
      <c r="CR30" s="226"/>
      <c r="CS30" s="226"/>
      <c r="CT30" s="226"/>
      <c r="CU30" s="226"/>
      <c r="CV30" s="226"/>
      <c r="CW30" s="226"/>
      <c r="CX30" s="226"/>
      <c r="CY30" s="1529"/>
      <c r="CZ30" s="1530"/>
      <c r="DD30" s="265"/>
      <c r="DE30" s="1529"/>
      <c r="DF30" s="1530"/>
      <c r="DH30" s="1529"/>
      <c r="DI30" s="1530"/>
      <c r="DJ30" s="265"/>
      <c r="DK30" s="265"/>
      <c r="DL30" s="1529"/>
      <c r="DM30" s="1530"/>
      <c r="DN30" s="265"/>
      <c r="DO30" s="265"/>
      <c r="DP30" s="265"/>
      <c r="DQ30" s="265"/>
      <c r="DR30" s="265"/>
      <c r="DS30" s="265"/>
      <c r="DT30" s="265"/>
      <c r="DU30" s="1529"/>
      <c r="DV30" s="1530"/>
      <c r="DW30" s="265"/>
      <c r="DX30" s="265"/>
      <c r="DY30" s="1529"/>
      <c r="DZ30" s="1530"/>
      <c r="EA30" s="265"/>
      <c r="EB30" s="265"/>
      <c r="EC30" s="265"/>
      <c r="ED30" s="265"/>
      <c r="EE30" s="265"/>
      <c r="EF30" s="265"/>
      <c r="EG30" s="265"/>
      <c r="EH30" s="1529"/>
      <c r="EI30" s="1530"/>
      <c r="EJ30" s="265"/>
      <c r="EK30" s="265"/>
      <c r="EL30" s="1529"/>
      <c r="EM30" s="1531"/>
      <c r="EN30" s="265"/>
      <c r="EO30" s="265"/>
      <c r="EP30" s="265"/>
      <c r="EU30" s="1529"/>
      <c r="EV30" s="1531"/>
      <c r="EY30" s="1529"/>
      <c r="EZ30" s="1531"/>
      <c r="FH30" s="1529"/>
      <c r="FI30" s="1531"/>
      <c r="FL30" s="1529"/>
      <c r="FM30" s="1531"/>
      <c r="FU30" s="1529"/>
      <c r="FV30" s="1531"/>
      <c r="FY30" s="1529"/>
      <c r="FZ30" s="1530"/>
      <c r="GA30" s="265"/>
      <c r="GB30" s="265"/>
      <c r="GC30" s="265"/>
      <c r="GD30" s="265"/>
      <c r="GE30" s="265"/>
      <c r="GF30" s="265"/>
      <c r="GG30" s="265"/>
      <c r="GH30" s="1529"/>
      <c r="GI30" s="1530"/>
      <c r="GJ30" s="265"/>
      <c r="GK30" s="265"/>
      <c r="GL30" s="1529"/>
      <c r="GM30" s="1530"/>
      <c r="GO30" s="1529"/>
      <c r="GP30" s="1531"/>
      <c r="GX30" s="1115"/>
      <c r="GY30" s="1115"/>
      <c r="GZ30" s="1775"/>
      <c r="HA30" s="1776"/>
      <c r="HB30" s="1776"/>
      <c r="HC30" s="1777"/>
      <c r="HD30" s="282"/>
      <c r="HE30" s="282"/>
      <c r="HF30" s="282"/>
      <c r="HG30" s="282"/>
      <c r="HH30" s="282"/>
      <c r="HI30" s="282"/>
      <c r="HJ30" s="282"/>
      <c r="HK30" s="282"/>
      <c r="HL30" s="282"/>
      <c r="HM30" s="282"/>
      <c r="HN30" s="282"/>
      <c r="HO30" s="282"/>
      <c r="HP30" s="282"/>
      <c r="HQ30" s="282"/>
      <c r="HR30" s="282"/>
      <c r="HS30" s="282"/>
      <c r="HT30" s="282"/>
      <c r="HU30" s="282"/>
      <c r="HV30" s="282"/>
      <c r="HW30" s="282"/>
      <c r="HX30" s="1778"/>
      <c r="HY30" s="1776"/>
      <c r="HZ30" s="1776"/>
      <c r="IA30" s="1779"/>
      <c r="IB30" s="1115"/>
      <c r="IC30" s="1115"/>
    </row>
    <row r="31" spans="4:237" ht="15" customHeight="1"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395"/>
      <c r="V31" s="235"/>
      <c r="W31" s="235"/>
      <c r="X31" s="235"/>
      <c r="Y31" s="235"/>
      <c r="Z31" s="235"/>
      <c r="AA31" s="235"/>
      <c r="AB31" s="235"/>
      <c r="AC31" s="227"/>
      <c r="AD31" s="530"/>
      <c r="AE31" s="235"/>
      <c r="AF31" s="227"/>
      <c r="AG31" s="240"/>
      <c r="AH31" s="235"/>
      <c r="AI31" s="235"/>
      <c r="AJ31" s="235"/>
      <c r="AK31" s="235"/>
      <c r="AL31" s="235"/>
      <c r="AM31" s="396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235"/>
      <c r="BD31" s="235"/>
      <c r="BE31" s="235"/>
      <c r="CI31" s="226"/>
      <c r="CJ31" s="226"/>
      <c r="CK31" s="226"/>
      <c r="CL31" s="226"/>
      <c r="CM31" s="226"/>
      <c r="CN31" s="226"/>
      <c r="CO31" s="226"/>
      <c r="CP31" s="226"/>
      <c r="CQ31" s="226"/>
      <c r="CR31" s="226"/>
      <c r="CS31" s="226"/>
      <c r="CT31" s="226"/>
      <c r="CU31" s="226"/>
      <c r="CV31" s="226"/>
      <c r="CW31" s="226"/>
      <c r="CX31" s="226"/>
      <c r="CY31" s="1529"/>
      <c r="CZ31" s="1530"/>
      <c r="DD31" s="265"/>
      <c r="DE31" s="1529"/>
      <c r="DF31" s="1530"/>
      <c r="DH31" s="1529"/>
      <c r="DI31" s="1530"/>
      <c r="DJ31" s="265"/>
      <c r="DK31" s="265"/>
      <c r="DL31" s="1529"/>
      <c r="DM31" s="1530"/>
      <c r="DN31" s="265"/>
      <c r="DO31" s="265"/>
      <c r="DP31" s="265"/>
      <c r="DQ31" s="265"/>
      <c r="DR31" s="265"/>
      <c r="DS31" s="265"/>
      <c r="DT31" s="265"/>
      <c r="DU31" s="1529"/>
      <c r="DV31" s="1530"/>
      <c r="DW31" s="265"/>
      <c r="DX31" s="265"/>
      <c r="DY31" s="1529"/>
      <c r="DZ31" s="1530"/>
      <c r="EA31" s="265"/>
      <c r="EB31" s="265"/>
      <c r="EC31" s="265"/>
      <c r="ED31" s="265"/>
      <c r="EE31" s="265"/>
      <c r="EF31" s="265"/>
      <c r="EG31" s="265"/>
      <c r="EH31" s="1529"/>
      <c r="EI31" s="1530"/>
      <c r="EJ31" s="265"/>
      <c r="EK31" s="265"/>
      <c r="EL31" s="1529"/>
      <c r="EM31" s="1531"/>
      <c r="EN31" s="265"/>
      <c r="EO31" s="265"/>
      <c r="EP31" s="265"/>
      <c r="EU31" s="1529"/>
      <c r="EV31" s="1531"/>
      <c r="EY31" s="1529"/>
      <c r="EZ31" s="1531"/>
      <c r="FH31" s="1529"/>
      <c r="FI31" s="1531"/>
      <c r="FL31" s="1529"/>
      <c r="FM31" s="1531"/>
      <c r="FU31" s="1529"/>
      <c r="FV31" s="1531"/>
      <c r="FY31" s="1529"/>
      <c r="FZ31" s="1530"/>
      <c r="GA31" s="265"/>
      <c r="GB31" s="265"/>
      <c r="GC31" s="265"/>
      <c r="GD31" s="265"/>
      <c r="GE31" s="265"/>
      <c r="GF31" s="265"/>
      <c r="GG31" s="265"/>
      <c r="GH31" s="1529"/>
      <c r="GI31" s="1530"/>
      <c r="GJ31" s="265"/>
      <c r="GK31" s="265"/>
      <c r="GL31" s="1529"/>
      <c r="GM31" s="1530"/>
      <c r="GO31" s="1529"/>
      <c r="GP31" s="1531"/>
      <c r="GX31" s="1115"/>
      <c r="GY31" s="303"/>
      <c r="GZ31" s="1781" t="str">
        <f>Table!$BY$89</f>
        <v>PRLTE-P001a</v>
      </c>
      <c r="HA31" s="1541"/>
      <c r="HB31" s="1541"/>
      <c r="HC31" s="1542"/>
      <c r="HD31" s="282"/>
      <c r="HE31" s="282"/>
      <c r="HF31" s="282"/>
      <c r="HG31" s="282"/>
      <c r="HH31" s="282"/>
      <c r="HI31" s="282"/>
      <c r="HJ31" s="282"/>
      <c r="HK31" s="282"/>
      <c r="HL31" s="282"/>
      <c r="HM31" s="282"/>
      <c r="HN31" s="282"/>
      <c r="HO31" s="282"/>
      <c r="HP31" s="282"/>
      <c r="HQ31" s="282"/>
      <c r="HR31" s="282"/>
      <c r="HS31" s="282"/>
      <c r="HT31" s="282"/>
      <c r="HU31" s="282"/>
      <c r="HV31" s="282"/>
      <c r="HW31" s="282"/>
      <c r="HX31" s="1540" t="str">
        <f>Table!$BY$90</f>
        <v>PRLTE-P001b</v>
      </c>
      <c r="HY31" s="1541"/>
      <c r="HZ31" s="1541"/>
      <c r="IA31" s="1774"/>
      <c r="IB31" s="305"/>
      <c r="IC31" s="1115"/>
    </row>
    <row r="32" spans="4:237" ht="15" customHeight="1"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395"/>
      <c r="V32" s="235"/>
      <c r="W32" s="235"/>
      <c r="X32" s="235"/>
      <c r="Y32" s="235"/>
      <c r="Z32" s="235"/>
      <c r="AA32" s="235"/>
      <c r="AB32" s="235"/>
      <c r="AC32" s="227"/>
      <c r="AD32" s="530"/>
      <c r="AE32" s="235"/>
      <c r="AF32" s="227"/>
      <c r="AG32" s="240"/>
      <c r="AH32" s="235"/>
      <c r="AI32" s="235"/>
      <c r="AJ32" s="235"/>
      <c r="AK32" s="235"/>
      <c r="AL32" s="235"/>
      <c r="AM32" s="39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35"/>
      <c r="CI32" s="226"/>
      <c r="CJ32" s="226"/>
      <c r="CK32" s="226"/>
      <c r="CL32" s="226"/>
      <c r="CM32" s="226"/>
      <c r="CN32" s="226"/>
      <c r="CO32" s="226"/>
      <c r="CP32" s="226"/>
      <c r="CQ32" s="226"/>
      <c r="CR32" s="226"/>
      <c r="CS32" s="226"/>
      <c r="CT32" s="226"/>
      <c r="CU32" s="226"/>
      <c r="CV32" s="226"/>
      <c r="CW32" s="226"/>
      <c r="CX32" s="226"/>
      <c r="CY32" s="1529"/>
      <c r="CZ32" s="1530"/>
      <c r="DD32" s="265"/>
      <c r="DE32" s="1529"/>
      <c r="DF32" s="1530"/>
      <c r="DH32" s="1529"/>
      <c r="DI32" s="1530"/>
      <c r="DJ32" s="265"/>
      <c r="DK32" s="265"/>
      <c r="DL32" s="1529"/>
      <c r="DM32" s="1530"/>
      <c r="DN32" s="265"/>
      <c r="DO32" s="265"/>
      <c r="DP32" s="265"/>
      <c r="DQ32" s="265"/>
      <c r="DR32" s="265"/>
      <c r="DS32" s="265"/>
      <c r="DT32" s="265"/>
      <c r="DU32" s="1529"/>
      <c r="DV32" s="1530"/>
      <c r="DW32" s="265"/>
      <c r="DX32" s="265"/>
      <c r="DY32" s="1529"/>
      <c r="DZ32" s="1530"/>
      <c r="EA32" s="265"/>
      <c r="EB32" s="265"/>
      <c r="EC32" s="265"/>
      <c r="ED32" s="265"/>
      <c r="EE32" s="265"/>
      <c r="EF32" s="265"/>
      <c r="EG32" s="265"/>
      <c r="EH32" s="1529"/>
      <c r="EI32" s="1530"/>
      <c r="EJ32" s="265"/>
      <c r="EK32" s="265"/>
      <c r="EL32" s="1529"/>
      <c r="EM32" s="1531"/>
      <c r="EN32" s="265"/>
      <c r="EO32" s="265"/>
      <c r="EP32" s="265"/>
      <c r="EU32" s="1529"/>
      <c r="EV32" s="1531"/>
      <c r="EY32" s="1529"/>
      <c r="EZ32" s="1531"/>
      <c r="FH32" s="1529"/>
      <c r="FI32" s="1531"/>
      <c r="FL32" s="1529"/>
      <c r="FM32" s="1531"/>
      <c r="FU32" s="1529"/>
      <c r="FV32" s="1531"/>
      <c r="FY32" s="1529"/>
      <c r="FZ32" s="1530"/>
      <c r="GA32" s="265"/>
      <c r="GB32" s="265"/>
      <c r="GC32" s="265"/>
      <c r="GD32" s="265"/>
      <c r="GE32" s="265"/>
      <c r="GF32" s="265"/>
      <c r="GG32" s="265"/>
      <c r="GH32" s="1529"/>
      <c r="GI32" s="1530"/>
      <c r="GJ32" s="265"/>
      <c r="GK32" s="265"/>
      <c r="GL32" s="1529"/>
      <c r="GM32" s="1530"/>
      <c r="GO32" s="1529"/>
      <c r="GP32" s="1531"/>
      <c r="GX32" s="550"/>
      <c r="GY32" s="889"/>
      <c r="GZ32" s="1682"/>
      <c r="HA32" s="1544"/>
      <c r="HB32" s="1544"/>
      <c r="HC32" s="1545"/>
      <c r="HD32" s="282"/>
      <c r="HE32" s="282"/>
      <c r="HF32" s="282"/>
      <c r="HG32" s="282"/>
      <c r="HH32" s="282"/>
      <c r="HI32" s="282"/>
      <c r="HJ32" s="282"/>
      <c r="HK32" s="282"/>
      <c r="HL32" s="282"/>
      <c r="HM32" s="282"/>
      <c r="HN32" s="282"/>
      <c r="HO32" s="282"/>
      <c r="HP32" s="282"/>
      <c r="HQ32" s="282"/>
      <c r="HR32" s="282"/>
      <c r="HS32" s="282"/>
      <c r="HT32" s="282"/>
      <c r="HU32" s="282"/>
      <c r="HV32" s="282"/>
      <c r="HW32" s="282"/>
      <c r="HX32" s="1543"/>
      <c r="HY32" s="1544"/>
      <c r="HZ32" s="1544"/>
      <c r="IA32" s="1757"/>
      <c r="IB32" s="888"/>
      <c r="IC32" s="550"/>
    </row>
    <row r="33" spans="4:237" ht="15" customHeight="1"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395"/>
      <c r="V33" s="235"/>
      <c r="W33" s="235"/>
      <c r="X33" s="235"/>
      <c r="Y33" s="235"/>
      <c r="Z33" s="235"/>
      <c r="AA33" s="235"/>
      <c r="AB33" s="235"/>
      <c r="AC33" s="227"/>
      <c r="AD33" s="530"/>
      <c r="AE33" s="235"/>
      <c r="AF33" s="227"/>
      <c r="AG33" s="240"/>
      <c r="AH33" s="235"/>
      <c r="AI33" s="235"/>
      <c r="AJ33" s="235"/>
      <c r="AK33" s="235"/>
      <c r="AL33" s="235"/>
      <c r="AM33" s="396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35"/>
      <c r="CI33" s="226"/>
      <c r="CJ33" s="226"/>
      <c r="CK33" s="226"/>
      <c r="CL33" s="226"/>
      <c r="CM33" s="226"/>
      <c r="CN33" s="226"/>
      <c r="CO33" s="226"/>
      <c r="CP33" s="226"/>
      <c r="CQ33" s="226"/>
      <c r="CR33" s="226"/>
      <c r="CS33" s="226"/>
      <c r="CT33" s="226"/>
      <c r="CU33" s="226"/>
      <c r="CV33" s="226"/>
      <c r="CW33" s="226"/>
      <c r="CX33" s="226"/>
      <c r="CY33" s="1529"/>
      <c r="CZ33" s="1530"/>
      <c r="DD33" s="265"/>
      <c r="DE33" s="1529"/>
      <c r="DF33" s="1530"/>
      <c r="DH33" s="1529"/>
      <c r="DI33" s="1530"/>
      <c r="DJ33" s="265"/>
      <c r="DK33" s="265"/>
      <c r="DL33" s="1529"/>
      <c r="DM33" s="1530"/>
      <c r="DN33" s="265"/>
      <c r="DO33" s="265"/>
      <c r="DP33" s="265"/>
      <c r="DQ33" s="265"/>
      <c r="DR33" s="265"/>
      <c r="DS33" s="265"/>
      <c r="DT33" s="265"/>
      <c r="DU33" s="1529"/>
      <c r="DV33" s="1530"/>
      <c r="DW33" s="265"/>
      <c r="DX33" s="265"/>
      <c r="DY33" s="1529"/>
      <c r="DZ33" s="1530"/>
      <c r="EA33" s="265"/>
      <c r="EB33" s="265"/>
      <c r="EC33" s="265"/>
      <c r="ED33" s="265"/>
      <c r="EE33" s="265"/>
      <c r="EF33" s="265"/>
      <c r="EG33" s="265"/>
      <c r="EH33" s="1529"/>
      <c r="EI33" s="1530"/>
      <c r="EJ33" s="265"/>
      <c r="EK33" s="265"/>
      <c r="EL33" s="1529"/>
      <c r="EM33" s="1531"/>
      <c r="EN33" s="265"/>
      <c r="EO33" s="265"/>
      <c r="EP33" s="265"/>
      <c r="EU33" s="1529"/>
      <c r="EV33" s="1531"/>
      <c r="EY33" s="1529"/>
      <c r="EZ33" s="1531"/>
      <c r="FH33" s="1529"/>
      <c r="FI33" s="1531"/>
      <c r="FL33" s="1529"/>
      <c r="FM33" s="1531"/>
      <c r="FU33" s="1529"/>
      <c r="FV33" s="1531"/>
      <c r="FY33" s="1529"/>
      <c r="FZ33" s="1530"/>
      <c r="GA33" s="265"/>
      <c r="GB33" s="265"/>
      <c r="GC33" s="265"/>
      <c r="GD33" s="265"/>
      <c r="GE33" s="265"/>
      <c r="GF33" s="265"/>
      <c r="GG33" s="265"/>
      <c r="GH33" s="1529"/>
      <c r="GI33" s="1530"/>
      <c r="GJ33" s="265"/>
      <c r="GK33" s="265"/>
      <c r="GL33" s="1529"/>
      <c r="GM33" s="1530"/>
      <c r="GO33" s="1529"/>
      <c r="GP33" s="1531"/>
      <c r="GX33" s="1115"/>
      <c r="GY33" s="1115"/>
      <c r="GZ33" s="1682"/>
      <c r="HA33" s="1544"/>
      <c r="HB33" s="1544"/>
      <c r="HC33" s="1545"/>
      <c r="HD33" s="282"/>
      <c r="HE33" s="282"/>
      <c r="HF33" s="282"/>
      <c r="HG33" s="282"/>
      <c r="HH33" s="282"/>
      <c r="HI33" s="282"/>
      <c r="HJ33" s="282"/>
      <c r="HK33" s="282"/>
      <c r="HL33" s="282"/>
      <c r="HM33" s="282"/>
      <c r="HN33" s="282"/>
      <c r="HO33" s="282"/>
      <c r="HP33" s="282"/>
      <c r="HQ33" s="282"/>
      <c r="HR33" s="282"/>
      <c r="HS33" s="282"/>
      <c r="HT33" s="282"/>
      <c r="HU33" s="282"/>
      <c r="HV33" s="282"/>
      <c r="HW33" s="282"/>
      <c r="HX33" s="1543"/>
      <c r="HY33" s="1544"/>
      <c r="HZ33" s="1544"/>
      <c r="IA33" s="1757"/>
      <c r="IB33" s="1115"/>
      <c r="IC33" s="1115"/>
    </row>
    <row r="34" spans="4:237" ht="15" customHeight="1"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395"/>
      <c r="V34" s="235"/>
      <c r="W34" s="235"/>
      <c r="X34" s="235"/>
      <c r="Y34" s="235"/>
      <c r="Z34" s="235"/>
      <c r="AA34" s="235"/>
      <c r="AB34" s="235"/>
      <c r="AC34" s="227"/>
      <c r="AD34" s="530"/>
      <c r="AE34" s="235"/>
      <c r="AF34" s="227"/>
      <c r="AG34" s="240"/>
      <c r="AH34" s="235"/>
      <c r="AI34" s="235"/>
      <c r="AJ34" s="235"/>
      <c r="AK34" s="235"/>
      <c r="AL34" s="235"/>
      <c r="AM34" s="396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35"/>
      <c r="CI34" s="226"/>
      <c r="CJ34" s="226"/>
      <c r="CK34" s="226"/>
      <c r="CL34" s="226"/>
      <c r="CM34" s="226"/>
      <c r="CN34" s="226"/>
      <c r="CO34" s="226"/>
      <c r="CP34" s="226"/>
      <c r="CQ34" s="226"/>
      <c r="CR34" s="226"/>
      <c r="CS34" s="226"/>
      <c r="CT34" s="226"/>
      <c r="CU34" s="226"/>
      <c r="CV34" s="226"/>
      <c r="CW34" s="226"/>
      <c r="CX34" s="226"/>
      <c r="CY34" s="1529"/>
      <c r="CZ34" s="1530"/>
      <c r="DD34" s="265"/>
      <c r="DE34" s="1529"/>
      <c r="DF34" s="1530"/>
      <c r="DH34" s="1529"/>
      <c r="DI34" s="1530"/>
      <c r="DJ34" s="265"/>
      <c r="DK34" s="265"/>
      <c r="DL34" s="1529"/>
      <c r="DM34" s="1530"/>
      <c r="DN34" s="265"/>
      <c r="DO34" s="265"/>
      <c r="DP34" s="265"/>
      <c r="DQ34" s="265"/>
      <c r="DR34" s="265"/>
      <c r="DS34" s="265"/>
      <c r="DT34" s="265"/>
      <c r="DU34" s="1529"/>
      <c r="DV34" s="1530"/>
      <c r="DW34" s="265"/>
      <c r="DX34" s="265"/>
      <c r="DY34" s="1529"/>
      <c r="DZ34" s="1530"/>
      <c r="EA34" s="265"/>
      <c r="EB34" s="265"/>
      <c r="EC34" s="265"/>
      <c r="ED34" s="265"/>
      <c r="EE34" s="265"/>
      <c r="EF34" s="265"/>
      <c r="EG34" s="265"/>
      <c r="EH34" s="1529"/>
      <c r="EI34" s="1530"/>
      <c r="EJ34" s="265"/>
      <c r="EK34" s="265"/>
      <c r="EL34" s="1529"/>
      <c r="EM34" s="1531"/>
      <c r="EN34" s="265"/>
      <c r="EO34" s="265"/>
      <c r="EP34" s="265"/>
      <c r="EU34" s="1529"/>
      <c r="EV34" s="1531"/>
      <c r="EY34" s="1529"/>
      <c r="EZ34" s="1531"/>
      <c r="FH34" s="1529"/>
      <c r="FI34" s="1531"/>
      <c r="FL34" s="1529"/>
      <c r="FM34" s="1531"/>
      <c r="FU34" s="1529"/>
      <c r="FV34" s="1531"/>
      <c r="FY34" s="1529"/>
      <c r="FZ34" s="1530"/>
      <c r="GA34" s="265"/>
      <c r="GB34" s="265"/>
      <c r="GC34" s="265"/>
      <c r="GD34" s="265"/>
      <c r="GE34" s="265"/>
      <c r="GF34" s="265"/>
      <c r="GG34" s="265"/>
      <c r="GH34" s="1529"/>
      <c r="GI34" s="1530"/>
      <c r="GJ34" s="265"/>
      <c r="GK34" s="265"/>
      <c r="GL34" s="1529"/>
      <c r="GM34" s="1530"/>
      <c r="GO34" s="1529"/>
      <c r="GP34" s="1531"/>
      <c r="GX34" s="1115"/>
      <c r="GY34" s="1115"/>
      <c r="GZ34" s="1782"/>
      <c r="HA34" s="1547"/>
      <c r="HB34" s="1547"/>
      <c r="HC34" s="1548"/>
      <c r="HD34" s="282"/>
      <c r="HE34" s="282"/>
      <c r="HF34" s="282"/>
      <c r="HG34" s="282"/>
      <c r="HH34" s="282"/>
      <c r="HI34" s="282"/>
      <c r="HJ34" s="282"/>
      <c r="HK34" s="282"/>
      <c r="HL34" s="282"/>
      <c r="HM34" s="282"/>
      <c r="HN34" s="282"/>
      <c r="HO34" s="282"/>
      <c r="HP34" s="282"/>
      <c r="HQ34" s="282"/>
      <c r="HR34" s="282"/>
      <c r="HS34" s="282"/>
      <c r="HT34" s="282"/>
      <c r="HU34" s="282"/>
      <c r="HV34" s="282"/>
      <c r="HW34" s="282"/>
      <c r="HX34" s="1546"/>
      <c r="HY34" s="1547"/>
      <c r="HZ34" s="1547"/>
      <c r="IA34" s="1758"/>
      <c r="IB34" s="1115"/>
      <c r="IC34" s="1115"/>
    </row>
    <row r="35" spans="4:237" ht="15" customHeight="1"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393"/>
      <c r="W35" s="235"/>
      <c r="X35" s="235"/>
      <c r="Y35" s="235"/>
      <c r="Z35" s="235"/>
      <c r="AA35" s="235"/>
      <c r="AB35" s="235"/>
      <c r="AC35" s="227"/>
      <c r="AD35" s="530"/>
      <c r="AE35" s="235"/>
      <c r="AF35" s="227"/>
      <c r="AG35" s="240"/>
      <c r="AH35" s="235"/>
      <c r="AI35" s="235"/>
      <c r="AJ35" s="235"/>
      <c r="AK35" s="235"/>
      <c r="AL35" s="235"/>
      <c r="AM35" s="396"/>
      <c r="AN35" s="235"/>
      <c r="AO35" s="235"/>
      <c r="AP35" s="235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35"/>
      <c r="CI35" s="226"/>
      <c r="CJ35" s="226"/>
      <c r="CK35" s="226"/>
      <c r="CL35" s="226"/>
      <c r="CM35" s="226"/>
      <c r="CN35" s="226"/>
      <c r="CO35" s="226"/>
      <c r="CP35" s="226"/>
      <c r="CQ35" s="226"/>
      <c r="CR35" s="226"/>
      <c r="CS35" s="226"/>
      <c r="CT35" s="226"/>
      <c r="CU35" s="226"/>
      <c r="CV35" s="226"/>
      <c r="CW35" s="226"/>
      <c r="CX35" s="226"/>
      <c r="CY35" s="1529"/>
      <c r="CZ35" s="1530"/>
      <c r="DE35" s="1529"/>
      <c r="DF35" s="1530"/>
      <c r="DH35" s="1529"/>
      <c r="DI35" s="1530"/>
      <c r="DJ35" s="265"/>
      <c r="DK35" s="265"/>
      <c r="DL35" s="1529"/>
      <c r="DM35" s="1530"/>
      <c r="DN35" s="265"/>
      <c r="DO35" s="265"/>
      <c r="DP35" s="265"/>
      <c r="DQ35" s="265"/>
      <c r="DR35" s="265"/>
      <c r="DS35" s="265"/>
      <c r="DT35" s="265"/>
      <c r="DU35" s="1529"/>
      <c r="DV35" s="1530"/>
      <c r="DW35" s="265"/>
      <c r="DX35" s="265"/>
      <c r="DY35" s="1529"/>
      <c r="DZ35" s="1530"/>
      <c r="EA35" s="265"/>
      <c r="EB35" s="265"/>
      <c r="EC35" s="265"/>
      <c r="ED35" s="265"/>
      <c r="EE35" s="265"/>
      <c r="EF35" s="265"/>
      <c r="EG35" s="265"/>
      <c r="EH35" s="1529"/>
      <c r="EI35" s="1530"/>
      <c r="EJ35" s="265"/>
      <c r="EK35" s="265"/>
      <c r="EL35" s="1529"/>
      <c r="EM35" s="1531"/>
      <c r="EN35" s="265"/>
      <c r="EO35" s="265"/>
      <c r="EP35" s="265"/>
      <c r="EU35" s="1529"/>
      <c r="EV35" s="1531"/>
      <c r="EY35" s="1529"/>
      <c r="EZ35" s="1531"/>
      <c r="FH35" s="1529"/>
      <c r="FI35" s="1531"/>
      <c r="FL35" s="1529"/>
      <c r="FM35" s="1531"/>
      <c r="FU35" s="1529"/>
      <c r="FV35" s="1531"/>
      <c r="FY35" s="1529"/>
      <c r="FZ35" s="1530"/>
      <c r="GA35" s="265"/>
      <c r="GB35" s="265"/>
      <c r="GC35" s="265"/>
      <c r="GD35" s="265"/>
      <c r="GE35" s="265"/>
      <c r="GF35" s="265"/>
      <c r="GG35" s="265"/>
      <c r="GH35" s="1529"/>
      <c r="GI35" s="1530"/>
      <c r="GJ35" s="265"/>
      <c r="GK35" s="265"/>
      <c r="GL35" s="1529"/>
      <c r="GM35" s="1530"/>
      <c r="GO35" s="1529"/>
      <c r="GP35" s="1531"/>
      <c r="GX35" s="1115"/>
      <c r="GY35" s="1115"/>
      <c r="GZ35" s="878"/>
      <c r="HA35" s="282"/>
      <c r="HB35" s="282"/>
      <c r="HC35" s="282"/>
      <c r="HD35" s="282"/>
      <c r="HE35" s="282"/>
      <c r="HF35" s="282"/>
      <c r="HG35" s="282"/>
      <c r="HH35" s="282"/>
      <c r="HI35" s="282"/>
      <c r="HJ35" s="282"/>
      <c r="HK35" s="282"/>
      <c r="HL35" s="282"/>
      <c r="HM35" s="282"/>
      <c r="HN35" s="282"/>
      <c r="HO35" s="282"/>
      <c r="HP35" s="282"/>
      <c r="HQ35" s="282"/>
      <c r="HR35" s="282"/>
      <c r="HS35" s="282"/>
      <c r="HT35" s="282"/>
      <c r="HU35" s="282"/>
      <c r="HV35" s="282"/>
      <c r="HW35" s="282"/>
      <c r="HX35" s="282"/>
      <c r="HY35" s="282"/>
      <c r="HZ35" s="282"/>
      <c r="IA35" s="283"/>
      <c r="IB35" s="1115"/>
      <c r="IC35" s="1115"/>
    </row>
    <row r="36" spans="4:237" ht="15" customHeight="1" thickBot="1"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35"/>
      <c r="R36" s="235"/>
      <c r="S36" s="235"/>
      <c r="T36" s="1793" t="s">
        <v>208</v>
      </c>
      <c r="U36" s="1794"/>
      <c r="V36" s="235"/>
      <c r="W36" s="235"/>
      <c r="X36" s="235"/>
      <c r="Y36" s="235"/>
      <c r="Z36" s="235"/>
      <c r="AA36" s="235"/>
      <c r="AB36" s="235"/>
      <c r="AC36" s="1793" t="s">
        <v>208</v>
      </c>
      <c r="AD36" s="1795"/>
      <c r="AE36" s="235"/>
      <c r="AF36" s="1793" t="s">
        <v>208</v>
      </c>
      <c r="AG36" s="1796"/>
      <c r="AH36" s="235"/>
      <c r="AI36" s="235"/>
      <c r="AJ36" s="235"/>
      <c r="AK36" s="235"/>
      <c r="AL36" s="1793" t="s">
        <v>208</v>
      </c>
      <c r="AM36" s="1795"/>
      <c r="AN36" s="235"/>
      <c r="AO36" s="235"/>
      <c r="AP36" s="235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35"/>
      <c r="CI36" s="226"/>
      <c r="CJ36" s="226"/>
      <c r="CK36" s="226"/>
      <c r="CL36" s="226"/>
      <c r="CM36" s="226"/>
      <c r="CN36" s="226"/>
      <c r="CO36" s="226"/>
      <c r="CP36" s="226"/>
      <c r="CQ36" s="226"/>
      <c r="CR36" s="226"/>
      <c r="CS36" s="226"/>
      <c r="CT36" s="226"/>
      <c r="CU36" s="226"/>
      <c r="CV36" s="226"/>
      <c r="CW36" s="226"/>
      <c r="CX36" s="226"/>
      <c r="CY36" s="1529"/>
      <c r="CZ36" s="1530"/>
      <c r="DE36" s="1529"/>
      <c r="DF36" s="1530"/>
      <c r="DH36" s="1529"/>
      <c r="DI36" s="1530"/>
      <c r="DJ36" s="265"/>
      <c r="DK36" s="265"/>
      <c r="DL36" s="1529"/>
      <c r="DM36" s="1530"/>
      <c r="DN36" s="265"/>
      <c r="DO36" s="265"/>
      <c r="DP36" s="265"/>
      <c r="DQ36" s="265"/>
      <c r="DR36" s="265"/>
      <c r="DS36" s="265"/>
      <c r="DT36" s="265"/>
      <c r="DU36" s="1529"/>
      <c r="DV36" s="1530"/>
      <c r="DW36" s="265"/>
      <c r="DX36" s="265"/>
      <c r="DY36" s="1529"/>
      <c r="DZ36" s="1530"/>
      <c r="EA36" s="265"/>
      <c r="EB36" s="265"/>
      <c r="EC36" s="265"/>
      <c r="ED36" s="265"/>
      <c r="EE36" s="265"/>
      <c r="EF36" s="265"/>
      <c r="EG36" s="265"/>
      <c r="EH36" s="1529"/>
      <c r="EI36" s="1530"/>
      <c r="EJ36" s="265"/>
      <c r="EK36" s="265"/>
      <c r="EL36" s="1529"/>
      <c r="EM36" s="1531"/>
      <c r="EN36" s="265"/>
      <c r="EO36" s="265"/>
      <c r="EP36" s="265"/>
      <c r="EU36" s="1529"/>
      <c r="EV36" s="1531"/>
      <c r="EY36" s="1529"/>
      <c r="EZ36" s="1531"/>
      <c r="FH36" s="1529"/>
      <c r="FI36" s="1531"/>
      <c r="FL36" s="1529"/>
      <c r="FM36" s="1531"/>
      <c r="FU36" s="1529"/>
      <c r="FV36" s="1531"/>
      <c r="FY36" s="1529"/>
      <c r="FZ36" s="1530"/>
      <c r="GA36" s="265"/>
      <c r="GB36" s="265"/>
      <c r="GC36" s="265"/>
      <c r="GD36" s="265"/>
      <c r="GE36" s="265"/>
      <c r="GF36" s="265"/>
      <c r="GG36" s="265"/>
      <c r="GH36" s="1529"/>
      <c r="GI36" s="1530"/>
      <c r="GJ36" s="265"/>
      <c r="GK36" s="265"/>
      <c r="GL36" s="1529"/>
      <c r="GM36" s="1530"/>
      <c r="GO36" s="1529"/>
      <c r="GP36" s="1531"/>
      <c r="GX36" s="1115"/>
      <c r="GY36" s="1115"/>
      <c r="GZ36" s="879"/>
      <c r="HA36" s="872"/>
      <c r="HB36" s="872"/>
      <c r="HC36" s="872"/>
      <c r="HD36" s="872"/>
      <c r="HE36" s="872"/>
      <c r="HF36" s="872"/>
      <c r="HG36" s="872"/>
      <c r="HH36" s="872"/>
      <c r="HI36" s="872"/>
      <c r="HJ36" s="872"/>
      <c r="HK36" s="872"/>
      <c r="HL36" s="872"/>
      <c r="HM36" s="872"/>
      <c r="HN36" s="872"/>
      <c r="HO36" s="872"/>
      <c r="HP36" s="872"/>
      <c r="HQ36" s="872"/>
      <c r="HR36" s="872"/>
      <c r="HS36" s="872"/>
      <c r="HT36" s="872"/>
      <c r="HU36" s="872"/>
      <c r="HV36" s="872"/>
      <c r="HW36" s="872"/>
      <c r="HX36" s="872"/>
      <c r="HY36" s="872"/>
      <c r="HZ36" s="872"/>
      <c r="IA36" s="880"/>
      <c r="IB36" s="1115"/>
      <c r="IC36" s="1115"/>
    </row>
    <row r="37" spans="4:237" ht="15" customHeight="1" thickBot="1"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35"/>
      <c r="R37" s="235"/>
      <c r="S37" s="235"/>
      <c r="T37" s="1793"/>
      <c r="U37" s="1794"/>
      <c r="V37" s="235"/>
      <c r="W37" s="235"/>
      <c r="X37" s="235"/>
      <c r="Y37" s="235"/>
      <c r="Z37" s="235"/>
      <c r="AA37" s="235"/>
      <c r="AB37" s="235"/>
      <c r="AC37" s="1793"/>
      <c r="AD37" s="1795"/>
      <c r="AE37" s="235"/>
      <c r="AF37" s="1793"/>
      <c r="AG37" s="1796"/>
      <c r="AH37" s="235"/>
      <c r="AI37" s="235"/>
      <c r="AJ37" s="235"/>
      <c r="AK37" s="235"/>
      <c r="AL37" s="1793"/>
      <c r="AM37" s="1795"/>
      <c r="AN37" s="235"/>
      <c r="AO37" s="235"/>
      <c r="AP37" s="235"/>
      <c r="AQ37" s="235"/>
      <c r="AR37" s="235"/>
      <c r="AS37" s="235"/>
      <c r="AT37" s="235"/>
      <c r="AU37" s="235"/>
      <c r="AV37" s="235"/>
      <c r="AW37" s="235"/>
      <c r="AX37" s="235"/>
      <c r="AY37" s="235"/>
      <c r="AZ37" s="235"/>
      <c r="BA37" s="235"/>
      <c r="BB37" s="235"/>
      <c r="BC37" s="235"/>
      <c r="BD37" s="235"/>
      <c r="BE37" s="235"/>
      <c r="CI37" s="226"/>
      <c r="CJ37" s="226"/>
      <c r="CK37" s="226"/>
      <c r="CL37" s="226"/>
      <c r="CM37" s="226"/>
      <c r="CN37" s="226"/>
      <c r="CO37" s="226"/>
      <c r="CP37" s="226"/>
      <c r="CQ37" s="226"/>
      <c r="CR37" s="226"/>
      <c r="CS37" s="226"/>
      <c r="CT37" s="226"/>
      <c r="CU37" s="226"/>
      <c r="CV37" s="226"/>
      <c r="CW37" s="226"/>
      <c r="CX37" s="226"/>
      <c r="CY37" s="1529"/>
      <c r="CZ37" s="1530"/>
      <c r="DE37" s="1529"/>
      <c r="DF37" s="1530"/>
      <c r="DH37" s="1529"/>
      <c r="DI37" s="1530"/>
      <c r="DJ37" s="265"/>
      <c r="DK37" s="265"/>
      <c r="DL37" s="1529"/>
      <c r="DM37" s="1530"/>
      <c r="DN37" s="265"/>
      <c r="DO37" s="265"/>
      <c r="DP37" s="265"/>
      <c r="DQ37" s="265"/>
      <c r="DR37" s="265"/>
      <c r="DS37" s="265"/>
      <c r="DT37" s="265"/>
      <c r="DU37" s="1529"/>
      <c r="DV37" s="1530"/>
      <c r="DW37" s="265"/>
      <c r="DX37" s="265"/>
      <c r="DY37" s="1529"/>
      <c r="DZ37" s="1530"/>
      <c r="EA37" s="265"/>
      <c r="EB37" s="265"/>
      <c r="EC37" s="265"/>
      <c r="ED37" s="265"/>
      <c r="EE37" s="265"/>
      <c r="EF37" s="265"/>
      <c r="EG37" s="265"/>
      <c r="EH37" s="1529"/>
      <c r="EI37" s="1530"/>
      <c r="EJ37" s="265"/>
      <c r="EK37" s="265"/>
      <c r="EL37" s="1529"/>
      <c r="EM37" s="1531"/>
      <c r="EN37" s="265"/>
      <c r="EO37" s="265"/>
      <c r="EP37" s="265"/>
      <c r="EU37" s="1529"/>
      <c r="EV37" s="1531"/>
      <c r="EY37" s="1529"/>
      <c r="EZ37" s="1531"/>
      <c r="FH37" s="1529"/>
      <c r="FI37" s="1531"/>
      <c r="FL37" s="1529"/>
      <c r="FM37" s="1531"/>
      <c r="FU37" s="1529"/>
      <c r="FV37" s="1531"/>
      <c r="FY37" s="1529"/>
      <c r="FZ37" s="1530"/>
      <c r="GA37" s="265"/>
      <c r="GB37" s="265"/>
      <c r="GC37" s="265"/>
      <c r="GD37" s="265"/>
      <c r="GE37" s="265"/>
      <c r="GF37" s="265"/>
      <c r="GG37" s="265"/>
      <c r="GH37" s="1529"/>
      <c r="GI37" s="1530"/>
      <c r="GJ37" s="265"/>
      <c r="GK37" s="265"/>
      <c r="GL37" s="1529"/>
      <c r="GM37" s="1530"/>
      <c r="GO37" s="1529"/>
      <c r="GP37" s="1531"/>
      <c r="GX37" s="1115"/>
      <c r="GY37" s="1115"/>
      <c r="GZ37" s="879"/>
      <c r="HA37" s="872"/>
      <c r="HB37" s="872"/>
      <c r="HC37" s="872"/>
      <c r="HD37" s="872"/>
      <c r="HE37" s="872"/>
      <c r="HF37" s="872"/>
      <c r="HG37" s="872"/>
      <c r="HH37" s="872"/>
      <c r="HI37" s="872"/>
      <c r="HJ37" s="872"/>
      <c r="HK37" s="872"/>
      <c r="HL37" s="872"/>
      <c r="HM37" s="872"/>
      <c r="HN37" s="872"/>
      <c r="HO37" s="872"/>
      <c r="HP37" s="872"/>
      <c r="HQ37" s="872"/>
      <c r="HR37" s="872"/>
      <c r="HS37" s="872"/>
      <c r="HT37" s="872"/>
      <c r="HU37" s="872"/>
      <c r="HV37" s="872"/>
      <c r="HW37" s="872"/>
      <c r="HX37" s="1684" t="s">
        <v>609</v>
      </c>
      <c r="HY37" s="1563"/>
      <c r="HZ37" s="1563"/>
      <c r="IA37" s="1564"/>
      <c r="IB37" s="1115"/>
      <c r="IC37" s="1115"/>
    </row>
    <row r="38" spans="4:237" ht="15" customHeight="1">
      <c r="D38" s="235"/>
      <c r="E38" s="235"/>
      <c r="F38" s="235"/>
      <c r="G38" s="235"/>
      <c r="H38" s="235"/>
      <c r="I38" s="235"/>
      <c r="J38" s="235"/>
      <c r="K38" s="235"/>
      <c r="L38" s="235"/>
      <c r="M38" s="235"/>
      <c r="N38" s="235"/>
      <c r="O38" s="235"/>
      <c r="P38" s="235"/>
      <c r="Q38" s="235"/>
      <c r="R38" s="235"/>
      <c r="S38" s="235"/>
      <c r="T38" s="1793"/>
      <c r="U38" s="1794"/>
      <c r="V38" s="235"/>
      <c r="W38" s="235"/>
      <c r="X38" s="235"/>
      <c r="Y38" s="235"/>
      <c r="Z38" s="235"/>
      <c r="AA38" s="235"/>
      <c r="AB38" s="235"/>
      <c r="AC38" s="1793"/>
      <c r="AD38" s="1795"/>
      <c r="AE38" s="235"/>
      <c r="AF38" s="1793"/>
      <c r="AG38" s="1796"/>
      <c r="AH38" s="235"/>
      <c r="AI38" s="235"/>
      <c r="AJ38" s="235"/>
      <c r="AK38" s="235"/>
      <c r="AL38" s="1793"/>
      <c r="AM38" s="1795"/>
      <c r="AN38" s="235"/>
      <c r="AO38" s="235"/>
      <c r="AP38" s="235"/>
      <c r="AQ38" s="235"/>
      <c r="AR38" s="235"/>
      <c r="AS38" s="235"/>
      <c r="AT38" s="235"/>
      <c r="AU38" s="235"/>
      <c r="AV38" s="235"/>
      <c r="AW38" s="235"/>
      <c r="AX38" s="235"/>
      <c r="AY38" s="235"/>
      <c r="AZ38" s="235"/>
      <c r="BA38" s="235"/>
      <c r="BB38" s="235"/>
      <c r="BC38" s="235"/>
      <c r="BD38" s="235"/>
      <c r="BE38" s="235"/>
      <c r="CI38" s="226"/>
      <c r="CJ38" s="226"/>
      <c r="CK38" s="226"/>
      <c r="CL38" s="226"/>
      <c r="CM38" s="226"/>
      <c r="CN38" s="226"/>
      <c r="CO38" s="226"/>
      <c r="CP38" s="226"/>
      <c r="CQ38" s="226"/>
      <c r="CR38" s="226"/>
      <c r="CS38" s="226"/>
      <c r="CT38" s="226"/>
      <c r="CU38" s="226"/>
      <c r="CV38" s="226"/>
      <c r="CW38" s="226"/>
      <c r="CX38" s="226"/>
      <c r="CY38" s="1529"/>
      <c r="CZ38" s="1530"/>
      <c r="DD38" s="265"/>
      <c r="DE38" s="1529"/>
      <c r="DF38" s="1530"/>
      <c r="DH38" s="1529"/>
      <c r="DI38" s="1530"/>
      <c r="DJ38" s="265"/>
      <c r="DK38" s="265"/>
      <c r="DL38" s="1529"/>
      <c r="DM38" s="1530"/>
      <c r="DN38" s="265"/>
      <c r="DO38" s="265"/>
      <c r="DP38" s="265"/>
      <c r="DQ38" s="265"/>
      <c r="DR38" s="265"/>
      <c r="DS38" s="265"/>
      <c r="DT38" s="265"/>
      <c r="DU38" s="1529"/>
      <c r="DV38" s="1530"/>
      <c r="DW38" s="265"/>
      <c r="DX38" s="265"/>
      <c r="DY38" s="1529"/>
      <c r="DZ38" s="1530"/>
      <c r="EA38" s="265"/>
      <c r="EB38" s="265"/>
      <c r="EC38" s="265"/>
      <c r="ED38" s="265"/>
      <c r="EE38" s="265"/>
      <c r="EF38" s="265"/>
      <c r="EG38" s="265"/>
      <c r="EH38" s="1529"/>
      <c r="EI38" s="1530"/>
      <c r="EJ38" s="265"/>
      <c r="EK38" s="265"/>
      <c r="EL38" s="1529"/>
      <c r="EM38" s="1531"/>
      <c r="EN38" s="265"/>
      <c r="EO38" s="265"/>
      <c r="EP38" s="265"/>
      <c r="EU38" s="1529"/>
      <c r="EV38" s="1531"/>
      <c r="EY38" s="1529"/>
      <c r="EZ38" s="1531"/>
      <c r="FH38" s="1529"/>
      <c r="FI38" s="1531"/>
      <c r="FL38" s="1529"/>
      <c r="FM38" s="1531"/>
      <c r="FU38" s="1529"/>
      <c r="FV38" s="1531"/>
      <c r="FY38" s="1529"/>
      <c r="FZ38" s="1530"/>
      <c r="GA38" s="265"/>
      <c r="GB38" s="265"/>
      <c r="GC38" s="265"/>
      <c r="GD38" s="265"/>
      <c r="GE38" s="265"/>
      <c r="GF38" s="265"/>
      <c r="GG38" s="265"/>
      <c r="GH38" s="1529"/>
      <c r="GI38" s="1530"/>
      <c r="GJ38" s="265"/>
      <c r="GK38" s="265"/>
      <c r="GL38" s="1529"/>
      <c r="GM38" s="1530"/>
      <c r="GO38" s="1529"/>
      <c r="GP38" s="1531"/>
      <c r="GX38" s="1115"/>
      <c r="GY38" s="1115"/>
      <c r="GZ38" s="1684" t="s">
        <v>609</v>
      </c>
      <c r="HA38" s="1563"/>
      <c r="HB38" s="1563"/>
      <c r="HC38" s="1564"/>
      <c r="HD38" s="872"/>
      <c r="HE38" s="872"/>
      <c r="HF38" s="872"/>
      <c r="HG38" s="872"/>
      <c r="HH38" s="872"/>
      <c r="HI38" s="872"/>
      <c r="HJ38" s="872"/>
      <c r="HK38" s="872"/>
      <c r="HL38" s="872"/>
      <c r="HM38" s="872"/>
      <c r="HN38" s="872"/>
      <c r="HO38" s="872"/>
      <c r="HP38" s="872"/>
      <c r="HQ38" s="872"/>
      <c r="HR38" s="872"/>
      <c r="HS38" s="872"/>
      <c r="HT38" s="872"/>
      <c r="HU38" s="872"/>
      <c r="HV38" s="872"/>
      <c r="HW38" s="872"/>
      <c r="HX38" s="1685"/>
      <c r="HY38" s="1566"/>
      <c r="HZ38" s="1566"/>
      <c r="IA38" s="1567"/>
      <c r="IB38" s="1115"/>
      <c r="IC38" s="1115"/>
    </row>
    <row r="39" spans="4:237" ht="15" customHeight="1"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35"/>
      <c r="S39" s="235"/>
      <c r="T39" s="1793"/>
      <c r="U39" s="1794"/>
      <c r="V39" s="235"/>
      <c r="W39" s="235"/>
      <c r="X39" s="235"/>
      <c r="Y39" s="235"/>
      <c r="Z39" s="235"/>
      <c r="AA39" s="235"/>
      <c r="AB39" s="235"/>
      <c r="AC39" s="1793"/>
      <c r="AD39" s="1795"/>
      <c r="AE39" s="235"/>
      <c r="AF39" s="1793"/>
      <c r="AG39" s="1796"/>
      <c r="AH39" s="235"/>
      <c r="AI39" s="235"/>
      <c r="AJ39" s="235"/>
      <c r="AK39" s="235"/>
      <c r="AL39" s="1793"/>
      <c r="AM39" s="179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35"/>
      <c r="BC39" s="235"/>
      <c r="BD39" s="235"/>
      <c r="BE39" s="235"/>
      <c r="CI39" s="226"/>
      <c r="CJ39" s="226"/>
      <c r="CK39" s="226"/>
      <c r="CL39" s="226"/>
      <c r="CM39" s="226"/>
      <c r="CN39" s="226"/>
      <c r="CO39" s="226"/>
      <c r="CP39" s="226"/>
      <c r="CQ39" s="226"/>
      <c r="CR39" s="226"/>
      <c r="CS39" s="226"/>
      <c r="CT39" s="226"/>
      <c r="CU39" s="226"/>
      <c r="CV39" s="226"/>
      <c r="CW39" s="226"/>
      <c r="CX39" s="226"/>
      <c r="CY39" s="1529"/>
      <c r="CZ39" s="1530"/>
      <c r="DE39" s="1529"/>
      <c r="DF39" s="1530"/>
      <c r="DH39" s="1529"/>
      <c r="DI39" s="1530"/>
      <c r="DL39" s="1529"/>
      <c r="DM39" s="1530"/>
      <c r="DU39" s="1529"/>
      <c r="DV39" s="1530"/>
      <c r="DY39" s="1529"/>
      <c r="DZ39" s="1530"/>
      <c r="EH39" s="1529"/>
      <c r="EI39" s="1530"/>
      <c r="EL39" s="1529"/>
      <c r="EM39" s="1531"/>
      <c r="EU39" s="1529"/>
      <c r="EV39" s="1531"/>
      <c r="EY39" s="1529"/>
      <c r="EZ39" s="1531"/>
      <c r="FH39" s="1529"/>
      <c r="FI39" s="1531"/>
      <c r="FL39" s="1529"/>
      <c r="FM39" s="1531"/>
      <c r="FU39" s="1529"/>
      <c r="FV39" s="1531"/>
      <c r="FY39" s="1529"/>
      <c r="FZ39" s="1530"/>
      <c r="GH39" s="1529"/>
      <c r="GI39" s="1530"/>
      <c r="GL39" s="1529"/>
      <c r="GM39" s="1530"/>
      <c r="GO39" s="1529"/>
      <c r="GP39" s="1531"/>
      <c r="GX39" s="1116"/>
      <c r="GY39" s="1116"/>
      <c r="GZ39" s="1685"/>
      <c r="HA39" s="1566"/>
      <c r="HB39" s="1566"/>
      <c r="HC39" s="1567"/>
      <c r="HD39" s="872"/>
      <c r="HE39" s="872"/>
      <c r="HF39" s="872"/>
      <c r="HG39" s="872"/>
      <c r="HH39" s="872"/>
      <c r="HI39" s="872"/>
      <c r="HJ39" s="872"/>
      <c r="HK39" s="872"/>
      <c r="HL39" s="872"/>
      <c r="HM39" s="872"/>
      <c r="HN39" s="872"/>
      <c r="HO39" s="872"/>
      <c r="HP39" s="872"/>
      <c r="HQ39" s="872"/>
      <c r="HR39" s="872"/>
      <c r="HS39" s="872"/>
      <c r="HT39" s="872"/>
      <c r="HU39" s="872"/>
      <c r="HV39" s="872"/>
      <c r="HW39" s="872"/>
      <c r="HX39" s="1685"/>
      <c r="HY39" s="1566"/>
      <c r="HZ39" s="1566"/>
      <c r="IA39" s="1567"/>
      <c r="IB39" s="1116"/>
      <c r="IC39" s="1116"/>
    </row>
    <row r="40" spans="4:237" ht="15" customHeight="1"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35"/>
      <c r="S40" s="235"/>
      <c r="T40" s="1793"/>
      <c r="U40" s="1794"/>
      <c r="V40" s="235"/>
      <c r="W40" s="235"/>
      <c r="X40" s="235"/>
      <c r="Y40" s="235"/>
      <c r="Z40" s="235"/>
      <c r="AA40" s="235"/>
      <c r="AB40" s="235"/>
      <c r="AC40" s="1793"/>
      <c r="AD40" s="1795"/>
      <c r="AE40" s="235"/>
      <c r="AF40" s="1793"/>
      <c r="AG40" s="1796"/>
      <c r="AH40" s="235"/>
      <c r="AI40" s="235"/>
      <c r="AJ40" s="235"/>
      <c r="AK40" s="235"/>
      <c r="AL40" s="1793"/>
      <c r="AM40" s="179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35"/>
      <c r="BC40" s="235"/>
      <c r="BD40" s="235"/>
      <c r="BE40" s="235"/>
      <c r="CI40" s="226"/>
      <c r="CJ40" s="226"/>
      <c r="CK40" s="226"/>
      <c r="CL40" s="226"/>
      <c r="CM40" s="226"/>
      <c r="CN40" s="226"/>
      <c r="CO40" s="226"/>
      <c r="CP40" s="226"/>
      <c r="CQ40" s="226"/>
      <c r="CR40" s="226"/>
      <c r="CS40" s="226"/>
      <c r="CT40" s="226"/>
      <c r="CU40" s="226"/>
      <c r="CV40" s="226"/>
      <c r="CW40" s="226"/>
      <c r="CX40" s="226"/>
      <c r="CY40" s="1529"/>
      <c r="CZ40" s="1530"/>
      <c r="DE40" s="1529"/>
      <c r="DF40" s="1530"/>
      <c r="DH40" s="1529"/>
      <c r="DI40" s="1530"/>
      <c r="DL40" s="1529"/>
      <c r="DM40" s="1530"/>
      <c r="DU40" s="1529"/>
      <c r="DV40" s="1530"/>
      <c r="DY40" s="1529"/>
      <c r="DZ40" s="1530"/>
      <c r="EH40" s="1529"/>
      <c r="EI40" s="1530"/>
      <c r="EL40" s="1529"/>
      <c r="EM40" s="1531"/>
      <c r="EU40" s="1529"/>
      <c r="EV40" s="1531"/>
      <c r="EY40" s="1529"/>
      <c r="EZ40" s="1531"/>
      <c r="FH40" s="1529"/>
      <c r="FI40" s="1531"/>
      <c r="FL40" s="1529"/>
      <c r="FM40" s="1531"/>
      <c r="FU40" s="1529"/>
      <c r="FV40" s="1531"/>
      <c r="FY40" s="1529"/>
      <c r="FZ40" s="1530"/>
      <c r="GH40" s="1529"/>
      <c r="GI40" s="1530"/>
      <c r="GL40" s="1529"/>
      <c r="GM40" s="1530"/>
      <c r="GO40" s="1529"/>
      <c r="GP40" s="1531"/>
      <c r="GX40" s="1116"/>
      <c r="GY40" s="1116"/>
      <c r="GZ40" s="1685"/>
      <c r="HA40" s="1566"/>
      <c r="HB40" s="1566"/>
      <c r="HC40" s="1567"/>
      <c r="HD40" s="872"/>
      <c r="HE40" s="872"/>
      <c r="HF40" s="872"/>
      <c r="HG40" s="872"/>
      <c r="HH40" s="872"/>
      <c r="HI40" s="872"/>
      <c r="HJ40" s="872"/>
      <c r="HK40" s="872"/>
      <c r="HL40" s="872"/>
      <c r="HM40" s="872"/>
      <c r="HN40" s="872"/>
      <c r="HO40" s="872"/>
      <c r="HP40" s="872"/>
      <c r="HQ40" s="872"/>
      <c r="HR40" s="872"/>
      <c r="HS40" s="872"/>
      <c r="HT40" s="872"/>
      <c r="HU40" s="872"/>
      <c r="HV40" s="872"/>
      <c r="HW40" s="872"/>
      <c r="HX40" s="1686"/>
      <c r="HY40" s="1569"/>
      <c r="HZ40" s="1569"/>
      <c r="IA40" s="1570"/>
      <c r="IB40" s="1116"/>
      <c r="IC40" s="1116"/>
    </row>
    <row r="41" spans="4:237" ht="15" customHeight="1"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35"/>
      <c r="S41" s="235"/>
      <c r="T41" s="1793"/>
      <c r="U41" s="1794"/>
      <c r="V41" s="235"/>
      <c r="W41" s="235"/>
      <c r="X41" s="235"/>
      <c r="Y41" s="235"/>
      <c r="Z41" s="235"/>
      <c r="AA41" s="235"/>
      <c r="AB41" s="235"/>
      <c r="AC41" s="1793"/>
      <c r="AD41" s="1795"/>
      <c r="AE41" s="235"/>
      <c r="AF41" s="1793"/>
      <c r="AG41" s="1796"/>
      <c r="AH41" s="235"/>
      <c r="AI41" s="235"/>
      <c r="AJ41" s="235"/>
      <c r="AK41" s="235"/>
      <c r="AL41" s="1793"/>
      <c r="AM41" s="179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35"/>
      <c r="BC41" s="235"/>
      <c r="BD41" s="235"/>
      <c r="BE41" s="235"/>
      <c r="CI41" s="235"/>
      <c r="CJ41" s="235"/>
      <c r="CK41" s="235"/>
      <c r="CL41" s="235"/>
      <c r="CM41" s="235"/>
      <c r="CN41" s="235"/>
      <c r="CO41" s="235"/>
      <c r="CP41" s="235"/>
      <c r="CQ41" s="235"/>
      <c r="CR41" s="235"/>
      <c r="CS41" s="235"/>
      <c r="CT41" s="235"/>
      <c r="CU41" s="235"/>
      <c r="CV41" s="235"/>
      <c r="CW41" s="235"/>
      <c r="CX41" s="235"/>
      <c r="CY41" s="235"/>
      <c r="CZ41" s="236"/>
      <c r="DE41" s="1124"/>
      <c r="DF41" s="236"/>
      <c r="DH41" s="235"/>
      <c r="DI41" s="236"/>
      <c r="DL41" s="235"/>
      <c r="DM41" s="236"/>
      <c r="DU41" s="235"/>
      <c r="DV41" s="236"/>
      <c r="DY41" s="235"/>
      <c r="DZ41" s="236"/>
      <c r="EH41" s="235"/>
      <c r="EI41" s="236"/>
      <c r="EL41" s="227"/>
      <c r="EM41" s="239"/>
      <c r="EU41" s="227"/>
      <c r="EV41" s="239"/>
      <c r="EY41" s="227"/>
      <c r="EZ41" s="239"/>
      <c r="FH41" s="227"/>
      <c r="FI41" s="239"/>
      <c r="FL41" s="227"/>
      <c r="FM41" s="239"/>
      <c r="FU41" s="227"/>
      <c r="FV41" s="239"/>
      <c r="FY41" s="235"/>
      <c r="FZ41" s="236"/>
      <c r="GH41" s="235"/>
      <c r="GI41" s="236"/>
      <c r="GL41" s="1263"/>
      <c r="GM41" s="1194"/>
      <c r="GO41" s="227"/>
      <c r="GP41" s="239"/>
      <c r="GX41" s="1116"/>
      <c r="GY41" s="1116"/>
      <c r="GZ41" s="1686"/>
      <c r="HA41" s="1569"/>
      <c r="HB41" s="1569"/>
      <c r="HC41" s="1570"/>
      <c r="HD41" s="872"/>
      <c r="HE41" s="872"/>
      <c r="HF41" s="872"/>
      <c r="HG41" s="872"/>
      <c r="HH41" s="872"/>
      <c r="HI41" s="872"/>
      <c r="HJ41" s="872"/>
      <c r="HK41" s="872"/>
      <c r="HL41" s="872"/>
      <c r="HM41" s="872"/>
      <c r="HN41" s="872"/>
      <c r="HO41" s="872"/>
      <c r="HP41" s="872"/>
      <c r="HQ41" s="872"/>
      <c r="HR41" s="872"/>
      <c r="HS41" s="872"/>
      <c r="HT41" s="872"/>
      <c r="HU41" s="872"/>
      <c r="HV41" s="872"/>
      <c r="HW41" s="872"/>
      <c r="HX41" s="872"/>
      <c r="HY41" s="872"/>
      <c r="HZ41" s="872"/>
      <c r="IA41" s="880"/>
      <c r="IB41" s="1116"/>
      <c r="IC41" s="1116"/>
    </row>
    <row r="42" spans="4:237" ht="15" customHeight="1">
      <c r="D42" s="235"/>
      <c r="E42" s="235"/>
      <c r="F42" s="235"/>
      <c r="G42" s="235"/>
      <c r="H42" s="235"/>
      <c r="I42" s="235"/>
      <c r="J42" s="235"/>
      <c r="K42" s="235"/>
      <c r="L42" s="235"/>
      <c r="M42" s="235"/>
      <c r="N42" s="235"/>
      <c r="O42" s="235"/>
      <c r="P42" s="235"/>
      <c r="Q42" s="235"/>
      <c r="R42" s="235"/>
      <c r="S42" s="235"/>
      <c r="T42" s="1793"/>
      <c r="U42" s="1794"/>
      <c r="V42" s="235"/>
      <c r="W42" s="235"/>
      <c r="X42" s="235"/>
      <c r="Y42" s="235"/>
      <c r="Z42" s="235"/>
      <c r="AA42" s="235"/>
      <c r="AB42" s="235"/>
      <c r="AC42" s="1793"/>
      <c r="AD42" s="1795"/>
      <c r="AE42" s="235"/>
      <c r="AF42" s="1793"/>
      <c r="AG42" s="1796"/>
      <c r="AH42" s="235"/>
      <c r="AI42" s="235"/>
      <c r="AJ42" s="235"/>
      <c r="AK42" s="235"/>
      <c r="AL42" s="1793"/>
      <c r="AM42" s="1795"/>
      <c r="AN42" s="235"/>
      <c r="AO42" s="235"/>
      <c r="AP42" s="235"/>
      <c r="AQ42" s="235"/>
      <c r="AR42" s="235"/>
      <c r="AS42" s="235"/>
      <c r="AT42" s="235"/>
      <c r="AU42" s="235"/>
      <c r="AV42" s="235"/>
      <c r="AW42" s="235"/>
      <c r="AX42" s="235"/>
      <c r="AY42" s="235"/>
      <c r="AZ42" s="235"/>
      <c r="BA42" s="235"/>
      <c r="BB42" s="235"/>
      <c r="BC42" s="235"/>
      <c r="BD42" s="235"/>
      <c r="BE42" s="235"/>
      <c r="CI42" s="235"/>
      <c r="CJ42" s="235"/>
      <c r="CK42" s="235"/>
      <c r="CL42" s="235"/>
      <c r="CM42" s="235"/>
      <c r="CN42" s="235"/>
      <c r="CO42" s="235"/>
      <c r="CP42" s="235"/>
      <c r="CQ42" s="235"/>
      <c r="CR42" s="235"/>
      <c r="CS42" s="235"/>
      <c r="CT42" s="235"/>
      <c r="CU42" s="235"/>
      <c r="CV42" s="235"/>
      <c r="CW42" s="235"/>
      <c r="CX42" s="235"/>
      <c r="CY42" s="235"/>
      <c r="CZ42" s="236"/>
      <c r="DE42" s="1124"/>
      <c r="DF42" s="236"/>
      <c r="DH42" s="235"/>
      <c r="DI42" s="236"/>
      <c r="DL42" s="235"/>
      <c r="DM42" s="236"/>
      <c r="DU42" s="235"/>
      <c r="DV42" s="236"/>
      <c r="DY42" s="235"/>
      <c r="DZ42" s="236"/>
      <c r="EH42" s="235"/>
      <c r="EI42" s="236"/>
      <c r="EL42" s="235"/>
      <c r="EM42" s="238"/>
      <c r="EU42" s="235"/>
      <c r="EV42" s="238"/>
      <c r="EY42" s="235"/>
      <c r="EZ42" s="238"/>
      <c r="FH42" s="235"/>
      <c r="FI42" s="238"/>
      <c r="FL42" s="235"/>
      <c r="FM42" s="238"/>
      <c r="FU42" s="235"/>
      <c r="FV42" s="238"/>
      <c r="FY42" s="235"/>
      <c r="FZ42" s="236"/>
      <c r="GH42" s="235"/>
      <c r="GI42" s="236"/>
      <c r="GL42" s="1263"/>
      <c r="GM42" s="1194"/>
      <c r="GO42" s="1263"/>
      <c r="GP42" s="1193"/>
      <c r="GX42" s="450"/>
      <c r="GY42" s="1116"/>
      <c r="GZ42" s="879"/>
      <c r="HA42" s="872"/>
      <c r="HB42" s="872"/>
      <c r="HC42" s="872"/>
      <c r="HD42" s="872"/>
      <c r="HE42" s="872"/>
      <c r="HF42" s="872"/>
      <c r="HG42" s="872"/>
      <c r="HH42" s="872"/>
      <c r="HI42" s="872"/>
      <c r="HJ42" s="872"/>
      <c r="HK42" s="872"/>
      <c r="HL42" s="872"/>
      <c r="HM42" s="872"/>
      <c r="HN42" s="872"/>
      <c r="HO42" s="872"/>
      <c r="HP42" s="872"/>
      <c r="HQ42" s="872"/>
      <c r="HR42" s="872"/>
      <c r="HS42" s="872"/>
      <c r="HT42" s="872"/>
      <c r="HU42" s="872"/>
      <c r="HV42" s="872"/>
      <c r="HW42" s="872"/>
      <c r="HX42" s="872"/>
      <c r="HY42" s="872"/>
      <c r="HZ42" s="872"/>
      <c r="IA42" s="880"/>
      <c r="IB42" s="1116"/>
      <c r="IC42" s="1116"/>
    </row>
    <row r="43" spans="4:237" ht="15" customHeight="1" thickBot="1">
      <c r="D43" s="235"/>
      <c r="E43" s="235"/>
      <c r="F43" s="235"/>
      <c r="G43" s="235"/>
      <c r="H43" s="235"/>
      <c r="I43" s="235"/>
      <c r="J43" s="235"/>
      <c r="K43" s="235"/>
      <c r="L43" s="235"/>
      <c r="M43" s="235"/>
      <c r="N43" s="235"/>
      <c r="O43" s="235"/>
      <c r="P43" s="235"/>
      <c r="Q43" s="235"/>
      <c r="R43" s="235"/>
      <c r="S43" s="235"/>
      <c r="T43" s="1793"/>
      <c r="U43" s="1794"/>
      <c r="V43" s="235"/>
      <c r="W43" s="235"/>
      <c r="X43" s="235"/>
      <c r="Y43" s="235"/>
      <c r="Z43" s="235"/>
      <c r="AA43" s="235"/>
      <c r="AB43" s="235"/>
      <c r="AC43" s="1793"/>
      <c r="AD43" s="1795"/>
      <c r="AE43" s="235"/>
      <c r="AF43" s="1793"/>
      <c r="AG43" s="1796"/>
      <c r="AH43" s="235"/>
      <c r="AI43" s="235"/>
      <c r="AJ43" s="235"/>
      <c r="AK43" s="235"/>
      <c r="AL43" s="1793"/>
      <c r="AM43" s="1795"/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CI43" s="235"/>
      <c r="CJ43" s="235"/>
      <c r="CK43" s="235"/>
      <c r="CL43" s="235"/>
      <c r="CM43" s="235"/>
      <c r="CN43" s="235"/>
      <c r="CO43" s="235"/>
      <c r="CP43" s="235"/>
      <c r="CQ43" s="235"/>
      <c r="CR43" s="235"/>
      <c r="CS43" s="235"/>
      <c r="CT43" s="235"/>
      <c r="CU43" s="235"/>
      <c r="CV43" s="235"/>
      <c r="CW43" s="235"/>
      <c r="CX43" s="235"/>
      <c r="CY43" s="235"/>
      <c r="CZ43" s="235"/>
      <c r="DC43" s="235"/>
      <c r="DD43" s="601"/>
      <c r="DE43" s="600"/>
      <c r="DF43" s="599"/>
      <c r="DH43" s="235"/>
      <c r="DI43" s="235"/>
      <c r="DL43" s="235"/>
      <c r="DM43" s="235"/>
      <c r="DU43" s="235"/>
      <c r="DV43" s="235"/>
      <c r="DY43" s="235"/>
      <c r="DZ43" s="235"/>
      <c r="EH43" s="235"/>
      <c r="EI43" s="235"/>
      <c r="EL43" s="235"/>
      <c r="EM43" s="235"/>
      <c r="EU43" s="235"/>
      <c r="EV43" s="235"/>
      <c r="EY43" s="235"/>
      <c r="EZ43" s="235"/>
      <c r="FH43" s="235"/>
      <c r="FI43" s="235"/>
      <c r="FL43" s="235"/>
      <c r="FM43" s="235"/>
      <c r="FU43" s="235"/>
      <c r="FV43" s="235"/>
      <c r="FY43" s="235"/>
      <c r="FZ43" s="235"/>
      <c r="GH43" s="235"/>
      <c r="GI43" s="235"/>
      <c r="GX43" s="450"/>
      <c r="GY43" s="1116"/>
      <c r="GZ43" s="879"/>
      <c r="HA43" s="872"/>
      <c r="HB43" s="872"/>
      <c r="HC43" s="872"/>
      <c r="HD43" s="872"/>
      <c r="HE43" s="872"/>
      <c r="HF43" s="872"/>
      <c r="HG43" s="872"/>
      <c r="HH43" s="872"/>
      <c r="HI43" s="872"/>
      <c r="HJ43" s="872"/>
      <c r="HK43" s="872"/>
      <c r="HL43" s="872"/>
      <c r="HM43" s="872"/>
      <c r="HN43" s="872"/>
      <c r="HO43" s="872"/>
      <c r="HP43" s="872"/>
      <c r="HQ43" s="872"/>
      <c r="HR43" s="872"/>
      <c r="HS43" s="872"/>
      <c r="HT43" s="872"/>
      <c r="HU43" s="872"/>
      <c r="HV43" s="872"/>
      <c r="HW43" s="872"/>
      <c r="HX43" s="872"/>
      <c r="HY43" s="872"/>
      <c r="HZ43" s="872"/>
      <c r="IA43" s="880"/>
      <c r="IB43" s="1116"/>
      <c r="IC43" s="1116"/>
    </row>
    <row r="44" spans="4:237" ht="15" customHeight="1"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35"/>
      <c r="R44" s="235"/>
      <c r="S44" s="235"/>
      <c r="T44" s="1793"/>
      <c r="U44" s="1794"/>
      <c r="V44" s="235"/>
      <c r="W44" s="235"/>
      <c r="X44" s="235"/>
      <c r="Y44" s="235"/>
      <c r="Z44" s="235"/>
      <c r="AA44" s="235"/>
      <c r="AB44" s="235"/>
      <c r="AC44" s="1793"/>
      <c r="AD44" s="1795"/>
      <c r="AE44" s="235"/>
      <c r="AF44" s="1793"/>
      <c r="AG44" s="1796"/>
      <c r="AH44" s="235"/>
      <c r="AI44" s="235"/>
      <c r="AJ44" s="235"/>
      <c r="AK44" s="235"/>
      <c r="AL44" s="1793"/>
      <c r="AM44" s="1795"/>
      <c r="AN44" s="235"/>
      <c r="AO44" s="235"/>
      <c r="AP44" s="235"/>
      <c r="AQ44" s="235"/>
      <c r="AR44" s="235"/>
      <c r="AS44" s="235"/>
      <c r="AT44" s="235"/>
      <c r="AU44" s="235"/>
      <c r="AV44" s="235"/>
      <c r="AW44" s="235"/>
      <c r="AX44" s="235"/>
      <c r="AY44" s="235"/>
      <c r="AZ44" s="235"/>
      <c r="BA44" s="235"/>
      <c r="BB44" s="235"/>
      <c r="BC44" s="235"/>
      <c r="BD44" s="235"/>
      <c r="BE44" s="235"/>
      <c r="CI44" s="235"/>
      <c r="CJ44" s="235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35"/>
      <c r="CV44" s="235"/>
      <c r="CW44" s="235"/>
      <c r="CX44" s="235"/>
      <c r="CY44" s="235"/>
      <c r="CZ44" s="235"/>
      <c r="DC44" s="235"/>
      <c r="DD44" s="599"/>
      <c r="DE44" s="603"/>
      <c r="DF44" s="602"/>
      <c r="DH44" s="235"/>
      <c r="DI44" s="235"/>
      <c r="DL44" s="235"/>
      <c r="DM44" s="235"/>
      <c r="DU44" s="235"/>
      <c r="DV44" s="235"/>
      <c r="DY44" s="235"/>
      <c r="DZ44" s="235"/>
      <c r="EH44" s="235"/>
      <c r="EI44" s="235"/>
      <c r="EL44" s="235"/>
      <c r="EM44" s="235"/>
      <c r="EU44" s="235"/>
      <c r="EV44" s="235"/>
      <c r="EY44" s="235"/>
      <c r="EZ44" s="235"/>
      <c r="FH44" s="235"/>
      <c r="FI44" s="235"/>
      <c r="FL44" s="235"/>
      <c r="FM44" s="235"/>
      <c r="FU44" s="235"/>
      <c r="FV44" s="235"/>
      <c r="FY44" s="235"/>
      <c r="FZ44" s="235"/>
      <c r="GH44" s="235"/>
      <c r="GI44" s="235"/>
      <c r="GX44" s="873"/>
      <c r="GY44" s="443"/>
      <c r="GZ44" s="872"/>
      <c r="HA44" s="872"/>
      <c r="HB44" s="872"/>
      <c r="HC44" s="872"/>
      <c r="HD44" s="872"/>
      <c r="HE44" s="872"/>
      <c r="HF44" s="872"/>
      <c r="HG44" s="872"/>
      <c r="HH44" s="872"/>
      <c r="HI44" s="872"/>
      <c r="HJ44" s="872"/>
      <c r="HK44" s="872"/>
      <c r="HL44" s="872"/>
      <c r="HM44" s="872"/>
      <c r="HN44" s="872"/>
      <c r="HO44" s="872"/>
      <c r="HP44" s="872"/>
      <c r="HQ44" s="872"/>
      <c r="HR44" s="872"/>
      <c r="HS44" s="872"/>
      <c r="HT44" s="872"/>
      <c r="HU44" s="872"/>
      <c r="HV44" s="872"/>
      <c r="HW44" s="872"/>
      <c r="HX44" s="872"/>
      <c r="HY44" s="872"/>
      <c r="HZ44" s="872"/>
      <c r="IA44" s="872"/>
      <c r="IB44" s="443"/>
      <c r="IC44" s="443"/>
    </row>
    <row r="45" spans="4:237" ht="15" customHeight="1"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35"/>
      <c r="R45" s="235"/>
      <c r="S45" s="235"/>
      <c r="T45" s="1793"/>
      <c r="U45" s="1794"/>
      <c r="V45" s="235"/>
      <c r="W45" s="235"/>
      <c r="X45" s="235"/>
      <c r="Y45" s="235"/>
      <c r="Z45" s="235"/>
      <c r="AA45" s="235"/>
      <c r="AB45" s="235"/>
      <c r="AC45" s="1793"/>
      <c r="AD45" s="1795"/>
      <c r="AE45" s="235"/>
      <c r="AF45" s="1793"/>
      <c r="AG45" s="1796"/>
      <c r="AH45" s="235"/>
      <c r="AI45" s="235"/>
      <c r="AJ45" s="235"/>
      <c r="AK45" s="235"/>
      <c r="AL45" s="1793"/>
      <c r="AM45" s="1795"/>
      <c r="AN45" s="235"/>
      <c r="AO45" s="235"/>
      <c r="AP45" s="235"/>
      <c r="AQ45" s="235"/>
      <c r="AR45" s="235"/>
      <c r="AS45" s="235"/>
      <c r="AT45" s="235"/>
      <c r="AU45" s="235"/>
      <c r="AV45" s="235"/>
      <c r="AW45" s="235"/>
      <c r="AX45" s="235"/>
      <c r="AY45" s="235"/>
      <c r="AZ45" s="235"/>
      <c r="BA45" s="235"/>
      <c r="BB45" s="235"/>
      <c r="BC45" s="235"/>
      <c r="BD45" s="235"/>
      <c r="BE45" s="235"/>
      <c r="CI45" s="235"/>
      <c r="CJ45" s="235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35"/>
      <c r="CV45" s="235"/>
      <c r="CW45" s="235"/>
      <c r="CX45" s="235"/>
      <c r="CY45" s="235"/>
      <c r="CZ45" s="235"/>
      <c r="DC45" s="235"/>
      <c r="DD45" s="599"/>
      <c r="DE45" s="608"/>
      <c r="DF45" s="609"/>
      <c r="DH45" s="235"/>
      <c r="DI45" s="235"/>
      <c r="DL45" s="235"/>
      <c r="DM45" s="235"/>
      <c r="DU45" s="235"/>
      <c r="DV45" s="235"/>
      <c r="DY45" s="235"/>
      <c r="DZ45" s="235"/>
      <c r="EH45" s="235"/>
      <c r="EI45" s="235"/>
      <c r="EL45" s="235"/>
      <c r="EM45" s="235"/>
      <c r="EU45" s="235"/>
      <c r="EV45" s="235"/>
      <c r="EY45" s="235"/>
      <c r="EZ45" s="235"/>
      <c r="FH45" s="235"/>
      <c r="FI45" s="235"/>
      <c r="FL45" s="235"/>
      <c r="FM45" s="235"/>
      <c r="FU45" s="235"/>
      <c r="FV45" s="235"/>
      <c r="FY45" s="235"/>
      <c r="FZ45" s="235"/>
      <c r="GH45" s="235"/>
      <c r="GI45" s="235"/>
      <c r="GX45" s="874"/>
      <c r="GY45" s="875"/>
      <c r="GZ45" s="872"/>
      <c r="HA45" s="872"/>
      <c r="HB45" s="872"/>
      <c r="HC45" s="872"/>
      <c r="HD45" s="872"/>
      <c r="HE45" s="872"/>
      <c r="HF45" s="872"/>
      <c r="HG45" s="872"/>
      <c r="HH45" s="872"/>
      <c r="HI45" s="872"/>
      <c r="HJ45" s="872"/>
      <c r="HK45" s="872"/>
      <c r="HL45" s="872"/>
      <c r="HM45" s="872"/>
      <c r="HN45" s="872"/>
      <c r="HO45" s="872"/>
      <c r="HP45" s="872"/>
      <c r="HQ45" s="872"/>
      <c r="HR45" s="872"/>
      <c r="HS45" s="872"/>
      <c r="HT45" s="872"/>
      <c r="HU45" s="872"/>
      <c r="HV45" s="872"/>
      <c r="HW45" s="872"/>
      <c r="HX45" s="872"/>
      <c r="HY45" s="872"/>
      <c r="HZ45" s="872"/>
      <c r="IA45" s="872"/>
      <c r="IB45" s="875"/>
      <c r="IC45" s="875"/>
    </row>
    <row r="46" spans="4:237" ht="15" customHeight="1"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35"/>
      <c r="R46" s="235"/>
      <c r="S46" s="235"/>
      <c r="T46" s="1793"/>
      <c r="U46" s="1794"/>
      <c r="V46" s="235"/>
      <c r="W46" s="235"/>
      <c r="X46" s="235"/>
      <c r="Y46" s="235"/>
      <c r="Z46" s="235"/>
      <c r="AA46" s="235"/>
      <c r="AB46" s="235"/>
      <c r="AC46" s="1793"/>
      <c r="AD46" s="1795"/>
      <c r="AE46" s="235"/>
      <c r="AF46" s="1793"/>
      <c r="AG46" s="1796"/>
      <c r="AH46" s="235"/>
      <c r="AI46" s="235"/>
      <c r="AJ46" s="235"/>
      <c r="AK46" s="235"/>
      <c r="AL46" s="1793"/>
      <c r="AM46" s="1795"/>
      <c r="AN46" s="235"/>
      <c r="AO46" s="235"/>
      <c r="AP46" s="235"/>
      <c r="AQ46" s="235"/>
      <c r="AR46" s="235"/>
      <c r="AS46" s="235"/>
      <c r="AT46" s="235"/>
      <c r="AU46" s="235"/>
      <c r="AV46" s="235"/>
      <c r="AW46" s="235"/>
      <c r="AX46" s="235"/>
      <c r="AY46" s="235"/>
      <c r="AZ46" s="235"/>
      <c r="BA46" s="235"/>
      <c r="BB46" s="235"/>
      <c r="BC46" s="235"/>
      <c r="BD46" s="235"/>
      <c r="BE46" s="235"/>
      <c r="CI46" s="235"/>
      <c r="CJ46" s="235"/>
      <c r="CK46" s="235"/>
      <c r="CL46" s="235"/>
      <c r="CM46" s="235"/>
      <c r="CN46" s="235"/>
      <c r="CO46" s="235"/>
      <c r="CP46" s="235"/>
      <c r="CQ46" s="235"/>
      <c r="CR46" s="1704" t="s">
        <v>792</v>
      </c>
      <c r="CS46" s="1704"/>
      <c r="CT46" s="235"/>
      <c r="CU46" s="714" t="str">
        <f>$CZ$48</f>
        <v>a</v>
      </c>
      <c r="CV46" s="235"/>
      <c r="CW46" s="714" t="str">
        <f>$CZ$48</f>
        <v>a</v>
      </c>
      <c r="CX46" s="235"/>
      <c r="CY46" s="235"/>
      <c r="CZ46" s="235"/>
      <c r="DC46" s="235"/>
      <c r="DD46" s="599"/>
      <c r="DE46" s="235"/>
      <c r="DF46" s="235"/>
      <c r="DH46" s="235"/>
      <c r="DI46" s="235"/>
      <c r="DL46" s="235"/>
      <c r="DM46" s="235"/>
      <c r="DU46" s="235"/>
      <c r="DV46" s="235"/>
      <c r="DY46" s="235"/>
      <c r="DZ46" s="235"/>
      <c r="EH46" s="235"/>
      <c r="EI46" s="235"/>
      <c r="EL46" s="235"/>
      <c r="EM46" s="235"/>
      <c r="EU46" s="235"/>
      <c r="EV46" s="235"/>
      <c r="EY46" s="235"/>
      <c r="EZ46" s="235"/>
      <c r="FH46" s="235"/>
      <c r="FI46" s="235"/>
      <c r="FL46" s="235"/>
      <c r="FM46" s="235"/>
      <c r="FU46" s="235"/>
      <c r="FV46" s="235"/>
      <c r="FY46" s="235"/>
      <c r="FZ46" s="235"/>
      <c r="GH46" s="235"/>
      <c r="GI46" s="235"/>
      <c r="GX46" s="874"/>
      <c r="GY46" s="875"/>
      <c r="GZ46" s="872"/>
      <c r="HA46" s="872"/>
      <c r="HB46" s="872"/>
      <c r="HC46" s="872"/>
      <c r="HD46" s="872"/>
      <c r="HE46" s="872"/>
      <c r="HF46" s="872"/>
      <c r="HG46" s="872"/>
      <c r="HH46" s="875"/>
      <c r="HI46" s="885"/>
      <c r="HJ46" s="885"/>
      <c r="HK46" s="885"/>
      <c r="HL46" s="885"/>
      <c r="HM46" s="885"/>
      <c r="HN46" s="885"/>
      <c r="HO46" s="885"/>
      <c r="HP46" s="885"/>
      <c r="HQ46" s="885"/>
      <c r="HR46" s="885"/>
      <c r="HS46" s="885"/>
      <c r="HT46" s="872"/>
      <c r="HU46" s="872"/>
      <c r="HV46" s="872"/>
      <c r="HW46" s="872"/>
      <c r="HX46" s="872"/>
      <c r="HY46" s="872"/>
      <c r="HZ46" s="872"/>
      <c r="IA46" s="872"/>
      <c r="IB46" s="875"/>
      <c r="IC46" s="875"/>
    </row>
    <row r="47" spans="4:237" ht="15" customHeight="1" thickBot="1"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35"/>
      <c r="R47" s="235"/>
      <c r="S47" s="235"/>
      <c r="T47" s="1793"/>
      <c r="U47" s="1794"/>
      <c r="V47" s="235"/>
      <c r="W47" s="235"/>
      <c r="X47" s="235"/>
      <c r="Y47" s="235"/>
      <c r="Z47" s="235"/>
      <c r="AA47" s="235"/>
      <c r="AB47" s="235"/>
      <c r="AC47" s="1793"/>
      <c r="AD47" s="1795"/>
      <c r="AE47" s="235"/>
      <c r="AF47" s="1793"/>
      <c r="AG47" s="1796"/>
      <c r="AH47" s="235"/>
      <c r="AI47" s="235"/>
      <c r="AJ47" s="235"/>
      <c r="AK47" s="235"/>
      <c r="AL47" s="1793"/>
      <c r="AM47" s="1795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CI47" s="235"/>
      <c r="CJ47" s="235"/>
      <c r="CK47" s="235"/>
      <c r="CL47" s="235"/>
      <c r="CM47" s="235"/>
      <c r="CN47" s="235"/>
      <c r="CO47" s="235"/>
      <c r="CP47" s="235"/>
      <c r="CQ47" s="235"/>
      <c r="CR47" s="1704"/>
      <c r="CS47" s="1704"/>
      <c r="CT47" s="235"/>
      <c r="CU47" s="714" t="str">
        <f>$DI$48</f>
        <v>b</v>
      </c>
      <c r="CV47" s="235"/>
      <c r="CW47" s="714" t="str">
        <f>$DI$48</f>
        <v>b</v>
      </c>
      <c r="CX47" s="235"/>
      <c r="CY47" s="235"/>
      <c r="CZ47" s="235"/>
      <c r="DC47" s="374"/>
      <c r="DD47" s="598"/>
      <c r="DE47" s="235"/>
      <c r="DF47" s="235"/>
      <c r="DH47" s="235"/>
      <c r="DI47" s="235"/>
      <c r="DL47" s="235"/>
      <c r="DM47" s="235"/>
      <c r="DU47" s="235"/>
      <c r="DV47" s="235"/>
      <c r="DY47" s="235"/>
      <c r="DZ47" s="235"/>
      <c r="EH47" s="235"/>
      <c r="EI47" s="235"/>
      <c r="EL47" s="235"/>
      <c r="EM47" s="235"/>
      <c r="EU47" s="235"/>
      <c r="EV47" s="235"/>
      <c r="EY47" s="235"/>
      <c r="EZ47" s="235"/>
      <c r="FH47" s="235"/>
      <c r="FI47" s="235"/>
      <c r="FL47" s="235"/>
      <c r="FM47" s="235"/>
      <c r="FU47" s="235"/>
      <c r="FV47" s="235"/>
      <c r="FY47" s="235"/>
      <c r="FZ47" s="235"/>
      <c r="GH47" s="235"/>
      <c r="GI47" s="235"/>
      <c r="GX47" s="874"/>
      <c r="GY47" s="875"/>
      <c r="GZ47" s="872"/>
      <c r="HA47" s="872"/>
      <c r="HB47" s="872"/>
      <c r="HC47" s="872"/>
      <c r="HD47" s="872"/>
      <c r="HE47" s="872"/>
      <c r="HF47" s="872"/>
      <c r="HG47" s="872"/>
      <c r="HH47" s="885"/>
      <c r="HI47" s="885"/>
      <c r="HJ47" s="885"/>
      <c r="HK47" s="885"/>
      <c r="HL47" s="885"/>
      <c r="HM47" s="885"/>
      <c r="HN47" s="885"/>
      <c r="HO47" s="885"/>
      <c r="HP47" s="885"/>
      <c r="HQ47" s="885"/>
      <c r="HR47" s="885"/>
      <c r="HS47" s="885"/>
      <c r="HT47" s="872"/>
      <c r="HU47" s="872"/>
      <c r="HV47" s="872"/>
      <c r="HW47" s="872"/>
      <c r="HX47" s="872"/>
      <c r="HY47" s="872"/>
      <c r="HZ47" s="872"/>
      <c r="IA47" s="872"/>
      <c r="IB47" s="875"/>
      <c r="IC47" s="875"/>
    </row>
    <row r="48" spans="4:237" ht="15" customHeight="1"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35"/>
      <c r="S48" s="235"/>
      <c r="T48" s="235"/>
      <c r="U48" s="395"/>
      <c r="V48" s="235"/>
      <c r="W48" s="235"/>
      <c r="X48" s="235"/>
      <c r="Y48" s="235"/>
      <c r="Z48" s="235"/>
      <c r="AA48" s="235"/>
      <c r="AB48" s="235"/>
      <c r="AC48" s="227"/>
      <c r="AD48" s="530"/>
      <c r="AE48" s="235"/>
      <c r="AF48" s="227"/>
      <c r="AG48" s="240"/>
      <c r="AH48" s="235"/>
      <c r="AI48" s="235"/>
      <c r="AJ48" s="235"/>
      <c r="AK48" s="235"/>
      <c r="AL48" s="235"/>
      <c r="AM48" s="396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35"/>
      <c r="BC48" s="235"/>
      <c r="BD48" s="235"/>
      <c r="BE48" s="235"/>
      <c r="CI48" s="235"/>
      <c r="CJ48" s="235"/>
      <c r="CK48" s="235"/>
      <c r="CL48" s="235"/>
      <c r="CM48" s="235"/>
      <c r="CN48" s="235"/>
      <c r="CO48" s="235"/>
      <c r="CP48" s="235"/>
      <c r="CQ48" s="235"/>
      <c r="CR48" s="714" t="str">
        <f>$GM$48</f>
        <v>++EH</v>
      </c>
      <c r="CS48" s="715" t="str">
        <f>$GP$48</f>
        <v>++TE</v>
      </c>
      <c r="CU48" s="714" t="str">
        <f>$DM$48</f>
        <v>m</v>
      </c>
      <c r="CV48" s="712"/>
      <c r="CW48" s="715" t="str">
        <f>$EM$48</f>
        <v>g</v>
      </c>
      <c r="CX48" s="235"/>
      <c r="CY48" s="570"/>
      <c r="CZ48" s="1576" t="s">
        <v>65</v>
      </c>
      <c r="DA48" s="1577"/>
      <c r="DB48" s="259"/>
      <c r="DC48" s="604"/>
      <c r="DD48" s="605"/>
      <c r="DE48" s="260"/>
      <c r="DF48" s="1576" t="s">
        <v>1068</v>
      </c>
      <c r="DG48" s="1577"/>
      <c r="DH48" s="259"/>
      <c r="DI48" s="1576" t="s">
        <v>66</v>
      </c>
      <c r="DJ48" s="1577"/>
      <c r="DK48" s="263"/>
      <c r="DL48" s="260"/>
      <c r="DM48" s="1576" t="s">
        <v>439</v>
      </c>
      <c r="DN48" s="1577"/>
      <c r="DO48" s="259"/>
      <c r="DP48" s="259"/>
      <c r="DQ48" s="259"/>
      <c r="DR48" s="259"/>
      <c r="DS48" s="260"/>
      <c r="DT48" s="259"/>
      <c r="DU48" s="259"/>
      <c r="DV48" s="1576" t="s">
        <v>626</v>
      </c>
      <c r="DW48" s="1577"/>
      <c r="DX48" s="263"/>
      <c r="DY48" s="612"/>
      <c r="DZ48" s="1576" t="s">
        <v>642</v>
      </c>
      <c r="EA48" s="1577"/>
      <c r="EB48" s="259"/>
      <c r="EC48" s="259"/>
      <c r="ED48" s="259"/>
      <c r="EE48" s="259"/>
      <c r="EF48" s="260"/>
      <c r="EG48" s="259"/>
      <c r="EH48" s="259"/>
      <c r="EI48" s="1576" t="s">
        <v>643</v>
      </c>
      <c r="EJ48" s="1577"/>
      <c r="EK48" s="263"/>
      <c r="EL48" s="570"/>
      <c r="EM48" s="1618" t="s">
        <v>71</v>
      </c>
      <c r="EN48" s="1619"/>
      <c r="EO48" s="259"/>
      <c r="EP48" s="259"/>
      <c r="EQ48" s="259"/>
      <c r="ER48" s="259"/>
      <c r="ES48" s="260"/>
      <c r="ET48" s="259"/>
      <c r="EU48" s="259"/>
      <c r="EV48" s="1618" t="s">
        <v>72</v>
      </c>
      <c r="EW48" s="1619"/>
      <c r="EX48" s="263"/>
      <c r="EY48" s="570"/>
      <c r="EZ48" s="1618" t="s">
        <v>624</v>
      </c>
      <c r="FA48" s="1619"/>
      <c r="FB48" s="259"/>
      <c r="FC48" s="259"/>
      <c r="FD48" s="259"/>
      <c r="FE48" s="259"/>
      <c r="FF48" s="260"/>
      <c r="FG48" s="259"/>
      <c r="FH48" s="259"/>
      <c r="FI48" s="1618" t="s">
        <v>625</v>
      </c>
      <c r="FJ48" s="1619"/>
      <c r="FK48" s="263"/>
      <c r="FL48" s="570"/>
      <c r="FM48" s="1618" t="s">
        <v>648</v>
      </c>
      <c r="FN48" s="1619"/>
      <c r="FO48" s="259"/>
      <c r="FP48" s="259"/>
      <c r="FQ48" s="259"/>
      <c r="FR48" s="259"/>
      <c r="FS48" s="260"/>
      <c r="FT48" s="259"/>
      <c r="FU48" s="259"/>
      <c r="FV48" s="1618" t="s">
        <v>649</v>
      </c>
      <c r="FW48" s="1619"/>
      <c r="FX48" s="263"/>
      <c r="FY48" s="612"/>
      <c r="FZ48" s="1576" t="s">
        <v>1055</v>
      </c>
      <c r="GA48" s="1577"/>
      <c r="GB48" s="259"/>
      <c r="GC48" s="259"/>
      <c r="GD48" s="259"/>
      <c r="GE48" s="259"/>
      <c r="GF48" s="260"/>
      <c r="GG48" s="259"/>
      <c r="GH48" s="259"/>
      <c r="GI48" s="1576" t="s">
        <v>1056</v>
      </c>
      <c r="GJ48" s="1577"/>
      <c r="GK48" s="263"/>
      <c r="GM48" s="1576" t="str">
        <f>"++EH"</f>
        <v>++EH</v>
      </c>
      <c r="GN48" s="1577"/>
      <c r="GP48" s="1618" t="str">
        <f>"++TE"</f>
        <v>++TE</v>
      </c>
      <c r="GQ48" s="1619"/>
      <c r="GX48" s="874"/>
      <c r="GY48" s="875"/>
      <c r="GZ48" s="872"/>
      <c r="HA48" s="872"/>
      <c r="HB48" s="872"/>
      <c r="HC48" s="872"/>
      <c r="HD48" s="872"/>
      <c r="HE48" s="872"/>
      <c r="HF48" s="872"/>
      <c r="HG48" s="872"/>
      <c r="HH48" s="1688" t="str">
        <f>Table!$BY$84</f>
        <v>PRLPD-001</v>
      </c>
      <c r="HI48" s="1688"/>
      <c r="HJ48" s="1688"/>
      <c r="HK48" s="1688"/>
      <c r="HL48" s="1688"/>
      <c r="HM48" s="1688"/>
      <c r="HN48" s="1688"/>
      <c r="HO48" s="1688"/>
      <c r="HP48" s="1688"/>
      <c r="HQ48" s="1688"/>
      <c r="HR48" s="1688"/>
      <c r="HS48" s="1688"/>
      <c r="HT48" s="872"/>
      <c r="HU48" s="872"/>
      <c r="HV48" s="872"/>
      <c r="HW48" s="872"/>
      <c r="HX48" s="872"/>
      <c r="HY48" s="872"/>
      <c r="HZ48" s="872"/>
      <c r="IA48" s="872"/>
      <c r="IB48" s="875"/>
      <c r="IC48" s="875"/>
    </row>
    <row r="49" spans="4:237" ht="15" customHeight="1"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35"/>
      <c r="S49" s="235"/>
      <c r="T49" s="235"/>
      <c r="U49" s="395"/>
      <c r="V49" s="235"/>
      <c r="W49" s="235"/>
      <c r="X49" s="235"/>
      <c r="Y49" s="235"/>
      <c r="Z49" s="235"/>
      <c r="AA49" s="235"/>
      <c r="AB49" s="235"/>
      <c r="AC49" s="235"/>
      <c r="AD49" s="396"/>
      <c r="AE49" s="235"/>
      <c r="AF49" s="235"/>
      <c r="AG49" s="236"/>
      <c r="AH49" s="235"/>
      <c r="AI49" s="235"/>
      <c r="AJ49" s="235"/>
      <c r="AK49" s="235"/>
      <c r="AL49" s="235"/>
      <c r="AM49" s="396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35"/>
      <c r="BC49" s="235"/>
      <c r="BD49" s="235"/>
      <c r="BE49" s="235"/>
      <c r="CI49" s="235"/>
      <c r="CJ49" s="235"/>
      <c r="CK49" s="235"/>
      <c r="CL49" s="235"/>
      <c r="CM49" s="235"/>
      <c r="CN49" s="235"/>
      <c r="CO49" s="235"/>
      <c r="CP49" s="235"/>
      <c r="CQ49" s="235"/>
      <c r="CR49" s="714" t="str">
        <f>$DF$48</f>
        <v>cp</v>
      </c>
      <c r="CU49" s="714" t="str">
        <f>$DV$48</f>
        <v>n</v>
      </c>
      <c r="CV49" s="712"/>
      <c r="CW49" s="715" t="str">
        <f>$EV$48</f>
        <v>h</v>
      </c>
      <c r="CX49" s="235"/>
      <c r="CY49" s="573"/>
      <c r="CZ49" s="1411"/>
      <c r="DA49" s="1412"/>
      <c r="DB49" s="268"/>
      <c r="DC49" s="606"/>
      <c r="DD49" s="607"/>
      <c r="DE49" s="274"/>
      <c r="DF49" s="1411"/>
      <c r="DG49" s="1412"/>
      <c r="DH49" s="268"/>
      <c r="DI49" s="1411"/>
      <c r="DJ49" s="1412"/>
      <c r="DK49" s="276"/>
      <c r="DL49" s="274"/>
      <c r="DM49" s="1411"/>
      <c r="DN49" s="1412"/>
      <c r="DO49" s="268"/>
      <c r="DP49" s="268"/>
      <c r="DQ49" s="268"/>
      <c r="DR49" s="268"/>
      <c r="DS49" s="274"/>
      <c r="DT49" s="268"/>
      <c r="DU49" s="268"/>
      <c r="DV49" s="1411"/>
      <c r="DW49" s="1412"/>
      <c r="DX49" s="276"/>
      <c r="DY49" s="613"/>
      <c r="DZ49" s="1411"/>
      <c r="EA49" s="1412"/>
      <c r="EB49" s="268"/>
      <c r="EC49" s="268"/>
      <c r="ED49" s="268"/>
      <c r="EE49" s="268"/>
      <c r="EF49" s="274"/>
      <c r="EG49" s="268"/>
      <c r="EH49" s="268"/>
      <c r="EI49" s="1411"/>
      <c r="EJ49" s="1412"/>
      <c r="EK49" s="276"/>
      <c r="EL49" s="573"/>
      <c r="EM49" s="1417"/>
      <c r="EN49" s="1418"/>
      <c r="EO49" s="268"/>
      <c r="EP49" s="268"/>
      <c r="EQ49" s="268"/>
      <c r="ER49" s="268"/>
      <c r="ES49" s="274"/>
      <c r="ET49" s="268"/>
      <c r="EU49" s="268"/>
      <c r="EV49" s="1417"/>
      <c r="EW49" s="1418"/>
      <c r="EX49" s="276"/>
      <c r="EY49" s="573"/>
      <c r="EZ49" s="1417"/>
      <c r="FA49" s="1418"/>
      <c r="FB49" s="268"/>
      <c r="FC49" s="268"/>
      <c r="FD49" s="268"/>
      <c r="FE49" s="268"/>
      <c r="FF49" s="274"/>
      <c r="FG49" s="268"/>
      <c r="FH49" s="268"/>
      <c r="FI49" s="1417"/>
      <c r="FJ49" s="1418"/>
      <c r="FK49" s="276"/>
      <c r="FL49" s="573"/>
      <c r="FM49" s="1417"/>
      <c r="FN49" s="1418"/>
      <c r="FO49" s="268"/>
      <c r="FP49" s="268"/>
      <c r="FQ49" s="268"/>
      <c r="FR49" s="268"/>
      <c r="FS49" s="274"/>
      <c r="FT49" s="268"/>
      <c r="FU49" s="268"/>
      <c r="FV49" s="1417"/>
      <c r="FW49" s="1418"/>
      <c r="FX49" s="276"/>
      <c r="FY49" s="613"/>
      <c r="FZ49" s="1411"/>
      <c r="GA49" s="1412"/>
      <c r="GB49" s="268"/>
      <c r="GC49" s="268"/>
      <c r="GD49" s="268"/>
      <c r="GE49" s="268"/>
      <c r="GF49" s="274"/>
      <c r="GG49" s="268"/>
      <c r="GH49" s="268"/>
      <c r="GI49" s="1411"/>
      <c r="GJ49" s="1412"/>
      <c r="GK49" s="276"/>
      <c r="GM49" s="1411"/>
      <c r="GN49" s="1412"/>
      <c r="GP49" s="1417"/>
      <c r="GQ49" s="1418"/>
      <c r="GX49" s="874"/>
      <c r="GY49" s="875"/>
      <c r="GZ49" s="872"/>
      <c r="HA49" s="872"/>
      <c r="HB49" s="872"/>
      <c r="HC49" s="872"/>
      <c r="HD49" s="872"/>
      <c r="HE49" s="872"/>
      <c r="HF49" s="872"/>
      <c r="HG49" s="872"/>
      <c r="HH49" s="1688"/>
      <c r="HI49" s="1688"/>
      <c r="HJ49" s="1688"/>
      <c r="HK49" s="1688"/>
      <c r="HL49" s="1688"/>
      <c r="HM49" s="1688"/>
      <c r="HN49" s="1688"/>
      <c r="HO49" s="1688"/>
      <c r="HP49" s="1688"/>
      <c r="HQ49" s="1688"/>
      <c r="HR49" s="1688"/>
      <c r="HS49" s="1688"/>
      <c r="HT49" s="872"/>
      <c r="HU49" s="872"/>
      <c r="HV49" s="872"/>
      <c r="HW49" s="872"/>
      <c r="HX49" s="872"/>
      <c r="HY49" s="872"/>
      <c r="HZ49" s="872"/>
      <c r="IA49" s="872"/>
      <c r="IB49" s="875"/>
      <c r="IC49" s="875"/>
    </row>
    <row r="50" spans="4:237" ht="15" customHeight="1"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35"/>
      <c r="S50" s="235"/>
      <c r="T50" s="235"/>
      <c r="U50" s="395"/>
      <c r="V50" s="235"/>
      <c r="W50" s="235"/>
      <c r="X50" s="235"/>
      <c r="Y50" s="235"/>
      <c r="Z50" s="235"/>
      <c r="AA50" s="235"/>
      <c r="AB50" s="235"/>
      <c r="AC50" s="235"/>
      <c r="AD50" s="396"/>
      <c r="AE50" s="235"/>
      <c r="AF50" s="235"/>
      <c r="AG50" s="236"/>
      <c r="AH50" s="235"/>
      <c r="AI50" s="235"/>
      <c r="AJ50" s="235"/>
      <c r="AK50" s="235"/>
      <c r="AL50" s="235"/>
      <c r="AM50" s="39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35"/>
      <c r="BC50" s="235"/>
      <c r="BD50" s="235"/>
      <c r="BE50" s="235"/>
      <c r="CI50" s="241"/>
      <c r="CJ50" s="241"/>
      <c r="CK50" s="241"/>
      <c r="CL50" s="241"/>
      <c r="CM50" s="241"/>
      <c r="CN50" s="241"/>
      <c r="CO50" s="241"/>
      <c r="CP50" s="241"/>
      <c r="CQ50" s="241"/>
      <c r="CR50" s="241"/>
      <c r="CS50" s="241"/>
      <c r="CU50" s="714" t="str">
        <f>$DZ$48</f>
        <v>aa</v>
      </c>
      <c r="CV50" s="712"/>
      <c r="CW50" s="714" t="str">
        <f>$DM$48</f>
        <v>m</v>
      </c>
      <c r="CX50" s="241"/>
      <c r="CY50" s="574"/>
      <c r="CZ50" s="1578"/>
      <c r="DA50" s="1579"/>
      <c r="DB50" s="575"/>
      <c r="DC50" s="556"/>
      <c r="DD50" s="556"/>
      <c r="DE50" s="556"/>
      <c r="DF50" s="1578"/>
      <c r="DG50" s="1579"/>
      <c r="DH50" s="556"/>
      <c r="DI50" s="1578"/>
      <c r="DJ50" s="1579"/>
      <c r="DK50" s="243"/>
      <c r="DL50" s="575"/>
      <c r="DM50" s="1578"/>
      <c r="DN50" s="1579"/>
      <c r="DO50" s="575"/>
      <c r="DP50" s="556"/>
      <c r="DQ50" s="556"/>
      <c r="DR50" s="556"/>
      <c r="DS50" s="556"/>
      <c r="DT50" s="556"/>
      <c r="DU50" s="556"/>
      <c r="DV50" s="1578"/>
      <c r="DW50" s="1579"/>
      <c r="DX50" s="243"/>
      <c r="DY50" s="614"/>
      <c r="DZ50" s="1578"/>
      <c r="EA50" s="1579"/>
      <c r="EB50" s="575"/>
      <c r="EC50" s="556"/>
      <c r="ED50" s="556"/>
      <c r="EE50" s="556"/>
      <c r="EF50" s="556"/>
      <c r="EG50" s="556"/>
      <c r="EH50" s="556"/>
      <c r="EI50" s="1578"/>
      <c r="EJ50" s="1579"/>
      <c r="EK50" s="243"/>
      <c r="EL50" s="574"/>
      <c r="EM50" s="1585"/>
      <c r="EN50" s="1586"/>
      <c r="EO50" s="556"/>
      <c r="EP50" s="556"/>
      <c r="EQ50" s="556"/>
      <c r="ER50" s="556"/>
      <c r="ES50" s="556"/>
      <c r="ET50" s="556"/>
      <c r="EU50" s="556"/>
      <c r="EV50" s="1585"/>
      <c r="EW50" s="1586"/>
      <c r="EX50" s="243"/>
      <c r="EY50" s="574"/>
      <c r="EZ50" s="1585"/>
      <c r="FA50" s="1586"/>
      <c r="FB50" s="556"/>
      <c r="FC50" s="556"/>
      <c r="FD50" s="556"/>
      <c r="FE50" s="556"/>
      <c r="FF50" s="556"/>
      <c r="FG50" s="556"/>
      <c r="FH50" s="556"/>
      <c r="FI50" s="1585"/>
      <c r="FJ50" s="1586"/>
      <c r="FK50" s="243"/>
      <c r="FL50" s="574"/>
      <c r="FM50" s="1585"/>
      <c r="FN50" s="1586"/>
      <c r="FO50" s="556"/>
      <c r="FP50" s="556"/>
      <c r="FQ50" s="556"/>
      <c r="FR50" s="556"/>
      <c r="FS50" s="556"/>
      <c r="FT50" s="556"/>
      <c r="FU50" s="556"/>
      <c r="FV50" s="1585"/>
      <c r="FW50" s="1586"/>
      <c r="FX50" s="243"/>
      <c r="FY50" s="614"/>
      <c r="FZ50" s="1578"/>
      <c r="GA50" s="1579"/>
      <c r="GB50" s="575"/>
      <c r="GC50" s="556"/>
      <c r="GD50" s="556"/>
      <c r="GE50" s="556"/>
      <c r="GF50" s="556"/>
      <c r="GG50" s="556"/>
      <c r="GH50" s="556"/>
      <c r="GI50" s="1578"/>
      <c r="GJ50" s="1579"/>
      <c r="GK50" s="243"/>
      <c r="GM50" s="1578"/>
      <c r="GN50" s="1579"/>
      <c r="GP50" s="1585"/>
      <c r="GQ50" s="1586"/>
      <c r="GX50" s="874"/>
      <c r="GY50" s="875"/>
      <c r="GZ50" s="872"/>
      <c r="HA50" s="872"/>
      <c r="HB50" s="872"/>
      <c r="HC50" s="872"/>
      <c r="HD50" s="872"/>
      <c r="HE50" s="872"/>
      <c r="HF50" s="872"/>
      <c r="HG50" s="872"/>
      <c r="HH50" s="1688"/>
      <c r="HI50" s="1688"/>
      <c r="HJ50" s="1688"/>
      <c r="HK50" s="1688"/>
      <c r="HL50" s="1688"/>
      <c r="HM50" s="1688"/>
      <c r="HN50" s="1688"/>
      <c r="HO50" s="1688"/>
      <c r="HP50" s="1688"/>
      <c r="HQ50" s="1688"/>
      <c r="HR50" s="1688"/>
      <c r="HS50" s="1688"/>
      <c r="HT50" s="872"/>
      <c r="HU50" s="872"/>
      <c r="HV50" s="872"/>
      <c r="HW50" s="872"/>
      <c r="HX50" s="872"/>
      <c r="HY50" s="872"/>
      <c r="HZ50" s="872"/>
      <c r="IA50" s="872"/>
      <c r="IB50" s="875"/>
      <c r="IC50" s="875"/>
    </row>
    <row r="51" spans="4:237" ht="15" customHeight="1"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35"/>
      <c r="S51" s="235"/>
      <c r="T51" s="235"/>
      <c r="U51" s="395"/>
      <c r="V51" s="235"/>
      <c r="W51" s="235"/>
      <c r="X51" s="235"/>
      <c r="Y51" s="235"/>
      <c r="Z51" s="235"/>
      <c r="AA51" s="235"/>
      <c r="AB51" s="235"/>
      <c r="AC51" s="235"/>
      <c r="AD51" s="396"/>
      <c r="AE51" s="235"/>
      <c r="AF51" s="235"/>
      <c r="AG51" s="236"/>
      <c r="AH51" s="235"/>
      <c r="AI51" s="235"/>
      <c r="AJ51" s="235"/>
      <c r="AK51" s="235"/>
      <c r="AL51" s="235"/>
      <c r="AM51" s="396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U51" s="714" t="str">
        <f>$EI$48</f>
        <v>ab</v>
      </c>
      <c r="CV51" s="712"/>
      <c r="CW51" s="714" t="str">
        <f>$DV$48</f>
        <v>n</v>
      </c>
      <c r="CX51" s="241"/>
      <c r="CY51" s="1783">
        <f>COLUMN(Table!$CM$4)</f>
        <v>91</v>
      </c>
      <c r="CZ51" s="1784"/>
      <c r="DA51" s="1790">
        <f>COLUMN(Table!$BB$4)</f>
        <v>54</v>
      </c>
      <c r="DB51" s="1790"/>
      <c r="DC51" s="1790"/>
      <c r="DD51" s="1790"/>
      <c r="DE51" s="1790"/>
      <c r="DF51" s="1790"/>
      <c r="DG51" s="1790"/>
      <c r="DH51" s="1790"/>
      <c r="DI51" s="1784"/>
      <c r="DJ51" s="577"/>
      <c r="DK51" s="243"/>
      <c r="DL51" s="575"/>
      <c r="DM51" s="576"/>
      <c r="DN51" s="597"/>
      <c r="DO51" s="575"/>
      <c r="DP51" s="575"/>
      <c r="DQ51" s="575"/>
      <c r="DR51" s="575"/>
      <c r="DS51" s="575"/>
      <c r="DT51" s="575"/>
      <c r="DU51" s="575"/>
      <c r="DV51" s="576"/>
      <c r="DW51" s="577"/>
      <c r="DX51" s="243"/>
      <c r="DY51" s="614"/>
      <c r="DZ51" s="576"/>
      <c r="EA51" s="597"/>
      <c r="EB51" s="575"/>
      <c r="EC51" s="575"/>
      <c r="ED51" s="575"/>
      <c r="EE51" s="575"/>
      <c r="EF51" s="575"/>
      <c r="EG51" s="575"/>
      <c r="EH51" s="575"/>
      <c r="EI51" s="576"/>
      <c r="EJ51" s="577"/>
      <c r="EK51" s="243"/>
      <c r="EL51" s="574"/>
      <c r="EM51" s="578"/>
      <c r="EN51" s="556"/>
      <c r="EO51" s="556"/>
      <c r="EP51" s="556"/>
      <c r="EQ51" s="556"/>
      <c r="ER51" s="556"/>
      <c r="ES51" s="556"/>
      <c r="ET51" s="556"/>
      <c r="EU51" s="556"/>
      <c r="EV51" s="556"/>
      <c r="EW51" s="579"/>
      <c r="EX51" s="243"/>
      <c r="EY51" s="574"/>
      <c r="EZ51" s="578"/>
      <c r="FA51" s="556"/>
      <c r="FB51" s="556"/>
      <c r="FC51" s="556"/>
      <c r="FD51" s="556"/>
      <c r="FE51" s="556"/>
      <c r="FF51" s="556"/>
      <c r="FG51" s="556"/>
      <c r="FH51" s="556"/>
      <c r="FI51" s="556"/>
      <c r="FJ51" s="579"/>
      <c r="FK51" s="243"/>
      <c r="FL51" s="574"/>
      <c r="FM51" s="578"/>
      <c r="FN51" s="556"/>
      <c r="FO51" s="556"/>
      <c r="FP51" s="556"/>
      <c r="FQ51" s="556"/>
      <c r="FR51" s="556"/>
      <c r="FS51" s="556"/>
      <c r="FT51" s="556"/>
      <c r="FU51" s="556"/>
      <c r="FV51" s="556"/>
      <c r="FW51" s="579"/>
      <c r="FX51" s="243"/>
      <c r="FY51" s="614"/>
      <c r="FZ51" s="576"/>
      <c r="GA51" s="597"/>
      <c r="GB51" s="575"/>
      <c r="GC51" s="575"/>
      <c r="GD51" s="575"/>
      <c r="GE51" s="575"/>
      <c r="GF51" s="575"/>
      <c r="GG51" s="575"/>
      <c r="GH51" s="575"/>
      <c r="GI51" s="576"/>
      <c r="GJ51" s="577"/>
      <c r="GK51" s="243"/>
      <c r="GX51" s="874"/>
      <c r="GY51" s="875"/>
      <c r="GZ51" s="872"/>
      <c r="HA51" s="872"/>
      <c r="HB51" s="872"/>
      <c r="HC51" s="872"/>
      <c r="HD51" s="872"/>
      <c r="HE51" s="872"/>
      <c r="HF51" s="872"/>
      <c r="HG51" s="872"/>
      <c r="HH51" s="1688"/>
      <c r="HI51" s="1688"/>
      <c r="HJ51" s="1688"/>
      <c r="HK51" s="1688"/>
      <c r="HL51" s="1688"/>
      <c r="HM51" s="1688"/>
      <c r="HN51" s="1688"/>
      <c r="HO51" s="1688"/>
      <c r="HP51" s="1688"/>
      <c r="HQ51" s="1688"/>
      <c r="HR51" s="1688"/>
      <c r="HS51" s="1688"/>
      <c r="HT51" s="872"/>
      <c r="HU51" s="872"/>
      <c r="HV51" s="872"/>
      <c r="HW51" s="872"/>
      <c r="HX51" s="872"/>
      <c r="HY51" s="872"/>
      <c r="HZ51" s="872"/>
      <c r="IA51" s="872"/>
      <c r="IB51" s="875"/>
      <c r="IC51" s="875"/>
    </row>
    <row r="52" spans="4:237" ht="15" customHeight="1">
      <c r="D52" s="235"/>
      <c r="E52" s="235"/>
      <c r="F52" s="235"/>
      <c r="G52" s="235"/>
      <c r="H52" s="235"/>
      <c r="I52" s="235"/>
      <c r="J52" s="235"/>
      <c r="K52" s="235"/>
      <c r="L52" s="235"/>
      <c r="M52" s="235"/>
      <c r="N52" s="235"/>
      <c r="O52" s="235"/>
      <c r="P52" s="235"/>
      <c r="Q52" s="235"/>
      <c r="R52" s="235"/>
      <c r="S52" s="235"/>
      <c r="T52" s="235"/>
      <c r="U52" s="395"/>
      <c r="V52" s="235"/>
      <c r="W52" s="235"/>
      <c r="X52" s="235"/>
      <c r="Y52" s="235"/>
      <c r="Z52" s="235"/>
      <c r="AA52" s="235"/>
      <c r="AB52" s="235"/>
      <c r="AC52" s="235"/>
      <c r="AD52" s="396"/>
      <c r="AE52" s="235"/>
      <c r="AF52" s="235"/>
      <c r="AG52" s="236"/>
      <c r="AH52" s="235"/>
      <c r="AI52" s="235"/>
      <c r="AJ52" s="235"/>
      <c r="AK52" s="235"/>
      <c r="AL52" s="235"/>
      <c r="AM52" s="396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5"/>
      <c r="BD52" s="235"/>
      <c r="BE52" s="235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U52" s="723" t="str">
        <f>$FZ$48</f>
        <v>am</v>
      </c>
      <c r="CV52" s="712"/>
      <c r="CW52" s="715" t="str">
        <f>$EZ$48</f>
        <v>s</v>
      </c>
      <c r="CX52" s="241"/>
      <c r="CY52" s="1783"/>
      <c r="CZ52" s="1784"/>
      <c r="DA52" s="1790"/>
      <c r="DB52" s="1790"/>
      <c r="DC52" s="1790"/>
      <c r="DD52" s="1790"/>
      <c r="DE52" s="1790"/>
      <c r="DF52" s="1790"/>
      <c r="DG52" s="1790"/>
      <c r="DH52" s="1790"/>
      <c r="DI52" s="1784"/>
      <c r="DJ52" s="577"/>
      <c r="DK52" s="243"/>
      <c r="DL52" s="575"/>
      <c r="DM52" s="576"/>
      <c r="DN52" s="597"/>
      <c r="DO52" s="575"/>
      <c r="DP52" s="575"/>
      <c r="DQ52" s="575"/>
      <c r="DR52" s="575"/>
      <c r="DS52" s="575"/>
      <c r="DT52" s="575"/>
      <c r="DU52" s="575"/>
      <c r="DV52" s="576"/>
      <c r="DW52" s="577"/>
      <c r="DX52" s="243"/>
      <c r="DY52" s="614"/>
      <c r="DZ52" s="576"/>
      <c r="EA52" s="597"/>
      <c r="EB52" s="575"/>
      <c r="EC52" s="575"/>
      <c r="ED52" s="575"/>
      <c r="EE52" s="575"/>
      <c r="EF52" s="575"/>
      <c r="EG52" s="575"/>
      <c r="EH52" s="575"/>
      <c r="EI52" s="576"/>
      <c r="EJ52" s="577"/>
      <c r="EK52" s="243"/>
      <c r="EL52" s="574"/>
      <c r="EM52" s="578"/>
      <c r="EN52" s="556"/>
      <c r="EO52" s="556"/>
      <c r="EP52" s="556"/>
      <c r="EQ52" s="556"/>
      <c r="ER52" s="556"/>
      <c r="ES52" s="556"/>
      <c r="ET52" s="556"/>
      <c r="EU52" s="556"/>
      <c r="EV52" s="556"/>
      <c r="EW52" s="579"/>
      <c r="EX52" s="243"/>
      <c r="EY52" s="574"/>
      <c r="EZ52" s="578"/>
      <c r="FA52" s="556"/>
      <c r="FB52" s="556"/>
      <c r="FC52" s="556"/>
      <c r="FD52" s="556"/>
      <c r="FE52" s="556"/>
      <c r="FF52" s="556"/>
      <c r="FG52" s="556"/>
      <c r="FH52" s="556"/>
      <c r="FI52" s="556"/>
      <c r="FJ52" s="579"/>
      <c r="FK52" s="243"/>
      <c r="FL52" s="574"/>
      <c r="FM52" s="578"/>
      <c r="FN52" s="556"/>
      <c r="FO52" s="556"/>
      <c r="FP52" s="556"/>
      <c r="FQ52" s="556"/>
      <c r="FR52" s="556"/>
      <c r="FS52" s="556"/>
      <c r="FT52" s="556"/>
      <c r="FU52" s="556"/>
      <c r="FV52" s="556"/>
      <c r="FW52" s="579"/>
      <c r="FX52" s="243"/>
      <c r="FY52" s="614"/>
      <c r="FZ52" s="576"/>
      <c r="GA52" s="597"/>
      <c r="GB52" s="575"/>
      <c r="GC52" s="575"/>
      <c r="GD52" s="575"/>
      <c r="GE52" s="575"/>
      <c r="GF52" s="575"/>
      <c r="GG52" s="575"/>
      <c r="GH52" s="575"/>
      <c r="GI52" s="576"/>
      <c r="GJ52" s="577"/>
      <c r="GK52" s="243"/>
      <c r="GX52" s="874"/>
      <c r="GY52" s="875"/>
      <c r="GZ52" s="872"/>
      <c r="HA52" s="872"/>
      <c r="HB52" s="872"/>
      <c r="HC52" s="872"/>
      <c r="HD52" s="872"/>
      <c r="HE52" s="872"/>
      <c r="HF52" s="872"/>
      <c r="HG52" s="872"/>
      <c r="HH52" s="1688"/>
      <c r="HI52" s="1688"/>
      <c r="HJ52" s="1688"/>
      <c r="HK52" s="1688"/>
      <c r="HL52" s="1688"/>
      <c r="HM52" s="1688"/>
      <c r="HN52" s="1688"/>
      <c r="HO52" s="1688"/>
      <c r="HP52" s="1688"/>
      <c r="HQ52" s="1688"/>
      <c r="HR52" s="1688"/>
      <c r="HS52" s="1688"/>
      <c r="HT52" s="872"/>
      <c r="HU52" s="872"/>
      <c r="HV52" s="872"/>
      <c r="HW52" s="872"/>
      <c r="HX52" s="872"/>
      <c r="HY52" s="872"/>
      <c r="HZ52" s="872"/>
      <c r="IA52" s="872"/>
      <c r="IB52" s="875"/>
      <c r="IC52" s="875"/>
    </row>
    <row r="53" spans="4:237" ht="15" customHeight="1" thickBot="1"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5"/>
      <c r="O53" s="235"/>
      <c r="P53" s="235"/>
      <c r="Q53" s="235"/>
      <c r="R53" s="235"/>
      <c r="S53" s="235"/>
      <c r="T53" s="235"/>
      <c r="U53" s="395"/>
      <c r="V53" s="235"/>
      <c r="W53" s="235"/>
      <c r="X53" s="235"/>
      <c r="Y53" s="235"/>
      <c r="Z53" s="235"/>
      <c r="AA53" s="235"/>
      <c r="AB53" s="235"/>
      <c r="AC53" s="235"/>
      <c r="AD53" s="396"/>
      <c r="AE53" s="235"/>
      <c r="AF53" s="235"/>
      <c r="AG53" s="236"/>
      <c r="AH53" s="235"/>
      <c r="AI53" s="235"/>
      <c r="AJ53" s="235"/>
      <c r="AK53" s="235"/>
      <c r="AL53" s="235"/>
      <c r="AM53" s="396"/>
      <c r="AN53" s="235"/>
      <c r="AO53" s="235"/>
      <c r="AP53" s="235"/>
      <c r="AQ53" s="235"/>
      <c r="AR53" s="235"/>
      <c r="AS53" s="235"/>
      <c r="AT53" s="235"/>
      <c r="AU53" s="235"/>
      <c r="AV53" s="235"/>
      <c r="AW53" s="235"/>
      <c r="AX53" s="235"/>
      <c r="AY53" s="235"/>
      <c r="AZ53" s="235"/>
      <c r="BA53" s="235"/>
      <c r="BB53" s="235"/>
      <c r="BC53" s="235"/>
      <c r="BD53" s="235"/>
      <c r="BE53" s="235"/>
      <c r="CI53" s="241"/>
      <c r="CJ53" s="241"/>
      <c r="CK53" s="241"/>
      <c r="CL53" s="241"/>
      <c r="CM53" s="241"/>
      <c r="CN53" s="241"/>
      <c r="CO53" s="241"/>
      <c r="CP53" s="241"/>
      <c r="CQ53" s="241"/>
      <c r="CR53" s="241"/>
      <c r="CS53" s="241"/>
      <c r="CU53" s="723" t="str">
        <f>$GI$48</f>
        <v>an</v>
      </c>
      <c r="CV53" s="712"/>
      <c r="CW53" s="715" t="str">
        <f>$FI$48</f>
        <v>t</v>
      </c>
      <c r="CX53" s="241"/>
      <c r="CY53" s="1783"/>
      <c r="CZ53" s="1784"/>
      <c r="DA53" s="1790"/>
      <c r="DB53" s="1790"/>
      <c r="DC53" s="1790"/>
      <c r="DD53" s="1790"/>
      <c r="DE53" s="1790"/>
      <c r="DF53" s="1790"/>
      <c r="DG53" s="1790"/>
      <c r="DH53" s="1790"/>
      <c r="DI53" s="1784"/>
      <c r="DJ53" s="577"/>
      <c r="DK53" s="243"/>
      <c r="DL53" s="575"/>
      <c r="DM53" s="576"/>
      <c r="DN53" s="597"/>
      <c r="DO53" s="575"/>
      <c r="DP53" s="575"/>
      <c r="DQ53" s="575"/>
      <c r="DR53" s="575"/>
      <c r="DS53" s="575"/>
      <c r="DT53" s="575"/>
      <c r="DU53" s="575"/>
      <c r="DV53" s="576"/>
      <c r="DW53" s="577"/>
      <c r="DX53" s="243"/>
      <c r="DY53" s="614"/>
      <c r="DZ53" s="576"/>
      <c r="EA53" s="597"/>
      <c r="EB53" s="575"/>
      <c r="EC53" s="575"/>
      <c r="ED53" s="575"/>
      <c r="EE53" s="575"/>
      <c r="EF53" s="575"/>
      <c r="EG53" s="575"/>
      <c r="EH53" s="575"/>
      <c r="EI53" s="576"/>
      <c r="EJ53" s="577"/>
      <c r="EK53" s="243"/>
      <c r="EL53" s="574"/>
      <c r="EM53" s="578"/>
      <c r="EN53" s="556"/>
      <c r="EO53" s="556"/>
      <c r="EP53" s="556"/>
      <c r="EQ53" s="556"/>
      <c r="ER53" s="556"/>
      <c r="ES53" s="556"/>
      <c r="ET53" s="556"/>
      <c r="EU53" s="556"/>
      <c r="EV53" s="556"/>
      <c r="EW53" s="579"/>
      <c r="EX53" s="243"/>
      <c r="EY53" s="574"/>
      <c r="EZ53" s="578"/>
      <c r="FA53" s="556"/>
      <c r="FB53" s="556"/>
      <c r="FC53" s="556"/>
      <c r="FD53" s="556"/>
      <c r="FE53" s="556"/>
      <c r="FF53" s="556"/>
      <c r="FG53" s="556"/>
      <c r="FH53" s="556"/>
      <c r="FI53" s="556"/>
      <c r="FJ53" s="579"/>
      <c r="FK53" s="243"/>
      <c r="FL53" s="574"/>
      <c r="FM53" s="578"/>
      <c r="FN53" s="556"/>
      <c r="FO53" s="556"/>
      <c r="FP53" s="556"/>
      <c r="FQ53" s="556"/>
      <c r="FR53" s="556"/>
      <c r="FS53" s="556"/>
      <c r="FT53" s="556"/>
      <c r="FU53" s="556"/>
      <c r="FV53" s="556"/>
      <c r="FW53" s="579"/>
      <c r="FX53" s="243"/>
      <c r="FY53" s="614"/>
      <c r="FZ53" s="576"/>
      <c r="GA53" s="597"/>
      <c r="GB53" s="575"/>
      <c r="GC53" s="575"/>
      <c r="GD53" s="575"/>
      <c r="GE53" s="575"/>
      <c r="GF53" s="575"/>
      <c r="GG53" s="575"/>
      <c r="GH53" s="575"/>
      <c r="GI53" s="576"/>
      <c r="GJ53" s="577"/>
      <c r="GK53" s="243"/>
      <c r="GX53" s="876"/>
      <c r="GY53" s="877"/>
      <c r="GZ53" s="882"/>
      <c r="HA53" s="882"/>
      <c r="HB53" s="882"/>
      <c r="HC53" s="882"/>
      <c r="HD53" s="882"/>
      <c r="HE53" s="882"/>
      <c r="HF53" s="882"/>
      <c r="HG53" s="882"/>
      <c r="HH53" s="1689"/>
      <c r="HI53" s="1689"/>
      <c r="HJ53" s="1689"/>
      <c r="HK53" s="1689"/>
      <c r="HL53" s="1689"/>
      <c r="HM53" s="1689"/>
      <c r="HN53" s="1689"/>
      <c r="HO53" s="1689"/>
      <c r="HP53" s="1689"/>
      <c r="HQ53" s="1689"/>
      <c r="HR53" s="1689"/>
      <c r="HS53" s="1689"/>
      <c r="HT53" s="882"/>
      <c r="HU53" s="882"/>
      <c r="HV53" s="882"/>
      <c r="HW53" s="882"/>
      <c r="HX53" s="882"/>
      <c r="HY53" s="882"/>
      <c r="HZ53" s="882"/>
      <c r="IA53" s="882"/>
      <c r="IB53" s="877"/>
      <c r="IC53" s="877"/>
    </row>
    <row r="54" spans="4:237" ht="15" customHeight="1" thickBot="1">
      <c r="D54" s="235"/>
      <c r="E54" s="235"/>
      <c r="F54" s="235"/>
      <c r="G54" s="235"/>
      <c r="H54" s="235"/>
      <c r="I54" s="235"/>
      <c r="J54" s="235"/>
      <c r="K54" s="235"/>
      <c r="L54" s="235"/>
      <c r="M54" s="235"/>
      <c r="N54" s="235"/>
      <c r="O54" s="235"/>
      <c r="P54" s="235"/>
      <c r="Q54" s="235"/>
      <c r="R54" s="235"/>
      <c r="S54" s="235"/>
      <c r="T54" s="235"/>
      <c r="U54" s="539"/>
      <c r="V54" s="235"/>
      <c r="W54" s="235"/>
      <c r="X54" s="374"/>
      <c r="Y54" s="235"/>
      <c r="Z54" s="235"/>
      <c r="AA54" s="372"/>
      <c r="AB54" s="235"/>
      <c r="AC54" s="235"/>
      <c r="AD54" s="540"/>
      <c r="AE54" s="235"/>
      <c r="AF54" s="374"/>
      <c r="AG54" s="430"/>
      <c r="AH54" s="235"/>
      <c r="AI54" s="235"/>
      <c r="AJ54" s="235"/>
      <c r="AK54" s="235"/>
      <c r="AL54" s="374"/>
      <c r="AM54" s="540"/>
      <c r="AN54" s="235"/>
      <c r="AO54" s="235"/>
      <c r="AP54" s="235"/>
      <c r="AQ54" s="235"/>
      <c r="AR54" s="235"/>
      <c r="AS54" s="235"/>
      <c r="AT54" s="235"/>
      <c r="AU54" s="235"/>
      <c r="AV54" s="235"/>
      <c r="AW54" s="235"/>
      <c r="AX54" s="235"/>
      <c r="AY54" s="235"/>
      <c r="AZ54" s="235"/>
      <c r="BA54" s="235"/>
      <c r="BB54" s="235"/>
      <c r="BC54" s="235"/>
      <c r="BD54" s="235"/>
      <c r="BE54" s="235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U54" s="715" t="str">
        <f>$EM$48</f>
        <v>g</v>
      </c>
      <c r="CV54" s="712"/>
      <c r="CW54" s="714" t="str">
        <f>$DZ$48</f>
        <v>aa</v>
      </c>
      <c r="CX54" s="241"/>
      <c r="CY54" s="1783"/>
      <c r="CZ54" s="1784"/>
      <c r="DA54" s="1790"/>
      <c r="DB54" s="1790"/>
      <c r="DC54" s="1790"/>
      <c r="DD54" s="1790"/>
      <c r="DE54" s="1790"/>
      <c r="DF54" s="1790"/>
      <c r="DG54" s="1790"/>
      <c r="DH54" s="1790"/>
      <c r="DI54" s="1784"/>
      <c r="DJ54" s="577"/>
      <c r="DK54" s="243"/>
      <c r="DL54" s="575"/>
      <c r="DM54" s="576"/>
      <c r="DN54" s="597"/>
      <c r="DO54" s="575"/>
      <c r="DP54" s="575"/>
      <c r="DQ54" s="575"/>
      <c r="DR54" s="575"/>
      <c r="DS54" s="575"/>
      <c r="DT54" s="575"/>
      <c r="DU54" s="575"/>
      <c r="DV54" s="576"/>
      <c r="DW54" s="577"/>
      <c r="DX54" s="243"/>
      <c r="DY54" s="614"/>
      <c r="DZ54" s="576"/>
      <c r="EA54" s="597"/>
      <c r="EB54" s="575"/>
      <c r="EC54" s="575"/>
      <c r="ED54" s="575"/>
      <c r="EE54" s="575"/>
      <c r="EF54" s="575"/>
      <c r="EG54" s="575"/>
      <c r="EH54" s="575"/>
      <c r="EI54" s="576"/>
      <c r="EJ54" s="577"/>
      <c r="EK54" s="243"/>
      <c r="EL54" s="574"/>
      <c r="EM54" s="578"/>
      <c r="EN54" s="556"/>
      <c r="EO54" s="556"/>
      <c r="EP54" s="556"/>
      <c r="EQ54" s="556"/>
      <c r="ER54" s="556"/>
      <c r="ES54" s="556"/>
      <c r="ET54" s="556"/>
      <c r="EU54" s="556"/>
      <c r="EV54" s="556"/>
      <c r="EW54" s="579"/>
      <c r="EX54" s="243"/>
      <c r="EY54" s="574"/>
      <c r="EZ54" s="578"/>
      <c r="FA54" s="556"/>
      <c r="FB54" s="556"/>
      <c r="FC54" s="556"/>
      <c r="FD54" s="556"/>
      <c r="FE54" s="556"/>
      <c r="FF54" s="556"/>
      <c r="FG54" s="556"/>
      <c r="FH54" s="556"/>
      <c r="FI54" s="556"/>
      <c r="FJ54" s="579"/>
      <c r="FK54" s="243"/>
      <c r="FL54" s="574"/>
      <c r="FM54" s="578"/>
      <c r="FN54" s="556"/>
      <c r="FO54" s="556"/>
      <c r="FP54" s="556"/>
      <c r="FQ54" s="556"/>
      <c r="FR54" s="556"/>
      <c r="FS54" s="556"/>
      <c r="FT54" s="556"/>
      <c r="FU54" s="556"/>
      <c r="FV54" s="556"/>
      <c r="FW54" s="579"/>
      <c r="FX54" s="243"/>
      <c r="FY54" s="614"/>
      <c r="FZ54" s="576"/>
      <c r="GA54" s="597"/>
      <c r="GB54" s="575"/>
      <c r="GC54" s="575"/>
      <c r="GD54" s="575"/>
      <c r="GE54" s="575"/>
      <c r="GF54" s="575"/>
      <c r="GG54" s="575"/>
      <c r="GH54" s="575"/>
      <c r="GI54" s="576"/>
      <c r="GJ54" s="577"/>
      <c r="GK54" s="243"/>
      <c r="GX54" s="450"/>
      <c r="GY54" s="1116"/>
      <c r="GZ54" s="1116"/>
      <c r="HA54" s="1116"/>
      <c r="HB54" s="1116"/>
      <c r="HC54" s="1116"/>
      <c r="HD54" s="1116"/>
      <c r="HE54" s="1116"/>
      <c r="HF54" s="1116"/>
      <c r="HG54" s="1116"/>
      <c r="HH54" s="1116"/>
      <c r="HI54" s="1116"/>
      <c r="HJ54" s="1116"/>
      <c r="HK54" s="1116"/>
      <c r="HL54" s="1116"/>
      <c r="HM54" s="1116"/>
      <c r="HN54" s="1116"/>
      <c r="HO54" s="1116"/>
      <c r="HP54" s="1116"/>
      <c r="HQ54" s="1116"/>
      <c r="HR54" s="1116"/>
      <c r="HS54" s="1116"/>
      <c r="HT54" s="1116"/>
      <c r="HU54" s="1116"/>
      <c r="HV54" s="1116"/>
      <c r="HW54" s="1116"/>
      <c r="HX54" s="1116"/>
      <c r="HY54" s="1116"/>
      <c r="HZ54" s="1116"/>
      <c r="IA54" s="1116"/>
      <c r="IB54" s="1116"/>
      <c r="IC54" s="1116"/>
    </row>
    <row r="55" spans="4:237" ht="15" customHeight="1">
      <c r="D55" s="264"/>
      <c r="E55" s="265"/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35"/>
      <c r="S55" s="235"/>
      <c r="T55" s="258"/>
      <c r="U55" s="1576" t="s">
        <v>65</v>
      </c>
      <c r="V55" s="1577"/>
      <c r="W55" s="259"/>
      <c r="X55" s="259"/>
      <c r="Y55" s="260"/>
      <c r="Z55" s="261"/>
      <c r="AA55" s="261"/>
      <c r="AB55" s="261"/>
      <c r="AC55" s="262"/>
      <c r="AD55" s="1618" t="s">
        <v>66</v>
      </c>
      <c r="AE55" s="1619"/>
      <c r="AF55" s="259"/>
      <c r="AG55" s="1576" t="s">
        <v>67</v>
      </c>
      <c r="AH55" s="1577"/>
      <c r="AI55" s="259"/>
      <c r="AJ55" s="260"/>
      <c r="AK55" s="259"/>
      <c r="AL55" s="259"/>
      <c r="AM55" s="1618" t="s">
        <v>68</v>
      </c>
      <c r="AN55" s="1619"/>
      <c r="AO55" s="263"/>
      <c r="AP55" s="264"/>
      <c r="AQ55" s="265"/>
      <c r="AR55" s="265"/>
      <c r="AS55" s="265"/>
      <c r="AT55" s="265"/>
      <c r="AU55" s="265"/>
      <c r="AV55" s="265"/>
      <c r="AW55" s="265"/>
      <c r="AX55" s="265"/>
      <c r="AY55" s="265"/>
      <c r="AZ55" s="265"/>
      <c r="BA55" s="265"/>
      <c r="BB55" s="265"/>
      <c r="BC55" s="265"/>
      <c r="BD55" s="235"/>
      <c r="BE55" s="235"/>
      <c r="CI55" s="241"/>
      <c r="CJ55" s="241"/>
      <c r="CK55" s="241"/>
      <c r="CL55" s="241"/>
      <c r="CM55" s="241"/>
      <c r="CN55" s="241"/>
      <c r="CO55" s="241"/>
      <c r="CP55" s="241"/>
      <c r="CQ55" s="241"/>
      <c r="CR55" s="241"/>
      <c r="CS55" s="241"/>
      <c r="CU55" s="715" t="str">
        <f>$EV$48</f>
        <v>h</v>
      </c>
      <c r="CV55" s="712"/>
      <c r="CW55" s="714" t="str">
        <f>$EI$48</f>
        <v>ab</v>
      </c>
      <c r="CX55" s="241"/>
      <c r="CY55" s="574"/>
      <c r="CZ55" s="576"/>
      <c r="DA55" s="580"/>
      <c r="DB55" s="580"/>
      <c r="DC55" s="581"/>
      <c r="DD55" s="582"/>
      <c r="DE55" s="581"/>
      <c r="DF55" s="242"/>
      <c r="DG55" s="556"/>
      <c r="DH55" s="556"/>
      <c r="DI55" s="556"/>
      <c r="DJ55" s="577"/>
      <c r="DK55" s="243"/>
      <c r="DL55" s="575"/>
      <c r="DM55" s="576"/>
      <c r="DN55" s="580"/>
      <c r="DO55" s="580"/>
      <c r="DP55" s="581"/>
      <c r="DQ55" s="582"/>
      <c r="DR55" s="581"/>
      <c r="DS55" s="242"/>
      <c r="DT55" s="556"/>
      <c r="DU55" s="556"/>
      <c r="DV55" s="556"/>
      <c r="DW55" s="577"/>
      <c r="DX55" s="243"/>
      <c r="DY55" s="614"/>
      <c r="DZ55" s="576"/>
      <c r="EA55" s="580"/>
      <c r="EB55" s="580"/>
      <c r="EC55" s="581"/>
      <c r="ED55" s="582"/>
      <c r="EE55" s="581"/>
      <c r="EF55" s="242"/>
      <c r="EG55" s="556"/>
      <c r="EH55" s="556"/>
      <c r="EI55" s="556"/>
      <c r="EJ55" s="577"/>
      <c r="EK55" s="243"/>
      <c r="EL55" s="574"/>
      <c r="EM55" s="578"/>
      <c r="EN55" s="583"/>
      <c r="EO55" s="584"/>
      <c r="EP55" s="585"/>
      <c r="EQ55" s="575"/>
      <c r="ER55" s="575"/>
      <c r="ES55" s="575"/>
      <c r="ET55" s="583"/>
      <c r="EU55" s="584"/>
      <c r="EV55" s="585"/>
      <c r="EW55" s="579"/>
      <c r="EX55" s="243"/>
      <c r="EY55" s="574"/>
      <c r="EZ55" s="578"/>
      <c r="FA55" s="583"/>
      <c r="FB55" s="584"/>
      <c r="FC55" s="585"/>
      <c r="FD55" s="575"/>
      <c r="FE55" s="575"/>
      <c r="FF55" s="575"/>
      <c r="FG55" s="583"/>
      <c r="FH55" s="584"/>
      <c r="FI55" s="585"/>
      <c r="FJ55" s="579"/>
      <c r="FK55" s="243"/>
      <c r="FL55" s="574"/>
      <c r="FM55" s="578"/>
      <c r="FN55" s="583"/>
      <c r="FO55" s="584"/>
      <c r="FP55" s="585"/>
      <c r="FQ55" s="575"/>
      <c r="FR55" s="575"/>
      <c r="FS55" s="575"/>
      <c r="FT55" s="583"/>
      <c r="FU55" s="584"/>
      <c r="FV55" s="585"/>
      <c r="FW55" s="579"/>
      <c r="FX55" s="243"/>
      <c r="FY55" s="614"/>
      <c r="FZ55" s="576"/>
      <c r="GA55" s="580"/>
      <c r="GB55" s="580"/>
      <c r="GC55" s="581"/>
      <c r="GD55" s="582"/>
      <c r="GE55" s="581"/>
      <c r="GF55" s="242"/>
      <c r="GG55" s="556"/>
      <c r="GH55" s="556"/>
      <c r="GI55" s="556"/>
      <c r="GJ55" s="577"/>
      <c r="GK55" s="243"/>
      <c r="GX55" s="450"/>
      <c r="GY55" s="1116"/>
      <c r="GZ55" s="1116"/>
      <c r="HA55" s="1116"/>
      <c r="HB55" s="1116"/>
      <c r="HC55" s="1116"/>
      <c r="HD55" s="1116"/>
      <c r="HE55" s="1116"/>
      <c r="HF55" s="1116"/>
      <c r="HG55" s="1116"/>
      <c r="HH55" s="1116"/>
      <c r="HI55" s="1116"/>
      <c r="HJ55" s="1116"/>
      <c r="HK55" s="1116"/>
      <c r="HL55" s="1116"/>
      <c r="HM55" s="1116"/>
      <c r="HN55" s="1116"/>
      <c r="HO55" s="1116"/>
      <c r="HP55" s="1116"/>
      <c r="HQ55" s="1116"/>
      <c r="HR55" s="1116"/>
      <c r="HS55" s="1116"/>
      <c r="HT55" s="1116"/>
      <c r="HU55" s="1116"/>
      <c r="HV55" s="1116"/>
      <c r="HW55" s="1116"/>
      <c r="HX55" s="1116"/>
      <c r="HY55" s="1116"/>
      <c r="HZ55" s="1116"/>
      <c r="IA55" s="1116"/>
      <c r="IB55" s="1116"/>
      <c r="IC55" s="1116"/>
    </row>
    <row r="56" spans="4:237" ht="15" customHeight="1">
      <c r="D56" s="264"/>
      <c r="E56" s="265"/>
      <c r="F56" s="265"/>
      <c r="G56" s="265"/>
      <c r="H56" s="265"/>
      <c r="I56" s="265"/>
      <c r="J56" s="265"/>
      <c r="K56" s="265"/>
      <c r="L56" s="265"/>
      <c r="M56" s="265"/>
      <c r="N56" s="265"/>
      <c r="O56" s="265"/>
      <c r="P56" s="265"/>
      <c r="Q56" s="265"/>
      <c r="R56" s="235"/>
      <c r="S56" s="235"/>
      <c r="T56" s="273"/>
      <c r="U56" s="1578"/>
      <c r="V56" s="1579"/>
      <c r="W56" s="268"/>
      <c r="X56" s="268"/>
      <c r="Y56" s="274"/>
      <c r="Z56" s="268"/>
      <c r="AA56" s="268"/>
      <c r="AB56" s="268"/>
      <c r="AC56" s="275"/>
      <c r="AD56" s="1585"/>
      <c r="AE56" s="1586"/>
      <c r="AF56" s="268"/>
      <c r="AG56" s="1578"/>
      <c r="AH56" s="1579"/>
      <c r="AI56" s="268"/>
      <c r="AJ56" s="274"/>
      <c r="AK56" s="268"/>
      <c r="AL56" s="268"/>
      <c r="AM56" s="1585"/>
      <c r="AN56" s="1586"/>
      <c r="AO56" s="276"/>
      <c r="AP56" s="264"/>
      <c r="AQ56" s="265"/>
      <c r="AR56" s="265"/>
      <c r="AS56" s="265"/>
      <c r="AT56" s="265"/>
      <c r="AU56" s="265"/>
      <c r="AV56" s="265"/>
      <c r="AW56" s="265"/>
      <c r="AX56" s="265"/>
      <c r="AY56" s="265"/>
      <c r="AZ56" s="265"/>
      <c r="BA56" s="265"/>
      <c r="BB56" s="265"/>
      <c r="BC56" s="265"/>
      <c r="BD56" s="235"/>
      <c r="BE56" s="235"/>
      <c r="CI56" s="235"/>
      <c r="CJ56" s="235"/>
      <c r="CK56" s="235"/>
      <c r="CL56" s="235"/>
      <c r="CM56" s="235"/>
      <c r="CN56" s="235"/>
      <c r="CO56" s="235"/>
      <c r="CP56" s="235"/>
      <c r="CQ56" s="235"/>
      <c r="CR56" s="235"/>
      <c r="CS56" s="235"/>
      <c r="CU56" s="715" t="str">
        <f>$EZ$48</f>
        <v>s</v>
      </c>
      <c r="CV56" s="712"/>
      <c r="CW56" s="715" t="str">
        <f>$FM$48</f>
        <v>ag</v>
      </c>
      <c r="CX56" s="235"/>
      <c r="CY56" s="574"/>
      <c r="CZ56" s="576"/>
      <c r="DA56" s="274"/>
      <c r="DB56" s="274"/>
      <c r="DC56" s="268"/>
      <c r="DD56" s="587"/>
      <c r="DE56" s="268"/>
      <c r="DF56" s="434"/>
      <c r="DG56" s="268"/>
      <c r="DH56" s="268"/>
      <c r="DI56" s="268"/>
      <c r="DJ56" s="587"/>
      <c r="DK56" s="276"/>
      <c r="DL56" s="274"/>
      <c r="DM56" s="586"/>
      <c r="DN56" s="274"/>
      <c r="DO56" s="274"/>
      <c r="DP56" s="268"/>
      <c r="DQ56" s="587"/>
      <c r="DR56" s="268"/>
      <c r="DS56" s="434"/>
      <c r="DT56" s="268"/>
      <c r="DU56" s="268"/>
      <c r="DV56" s="268"/>
      <c r="DW56" s="587"/>
      <c r="DX56" s="276"/>
      <c r="DY56" s="613"/>
      <c r="DZ56" s="586"/>
      <c r="EA56" s="274"/>
      <c r="EB56" s="274"/>
      <c r="EC56" s="268"/>
      <c r="ED56" s="587"/>
      <c r="EE56" s="268"/>
      <c r="EF56" s="434"/>
      <c r="EG56" s="268"/>
      <c r="EH56" s="268"/>
      <c r="EI56" s="268"/>
      <c r="EJ56" s="587"/>
      <c r="EK56" s="276"/>
      <c r="EL56" s="573"/>
      <c r="EM56" s="274"/>
      <c r="EN56" s="588"/>
      <c r="EO56" s="274"/>
      <c r="EP56" s="275"/>
      <c r="EQ56" s="268"/>
      <c r="ER56" s="268"/>
      <c r="ES56" s="268"/>
      <c r="ET56" s="589"/>
      <c r="EU56" s="268"/>
      <c r="EV56" s="275"/>
      <c r="EW56" s="589"/>
      <c r="EX56" s="276"/>
      <c r="EY56" s="573"/>
      <c r="EZ56" s="274"/>
      <c r="FA56" s="588"/>
      <c r="FB56" s="274"/>
      <c r="FC56" s="275"/>
      <c r="FD56" s="268"/>
      <c r="FE56" s="268"/>
      <c r="FF56" s="268"/>
      <c r="FG56" s="589"/>
      <c r="FH56" s="268"/>
      <c r="FI56" s="275"/>
      <c r="FJ56" s="589"/>
      <c r="FK56" s="276"/>
      <c r="FL56" s="573"/>
      <c r="FM56" s="274"/>
      <c r="FN56" s="588"/>
      <c r="FO56" s="274"/>
      <c r="FP56" s="275"/>
      <c r="FQ56" s="268"/>
      <c r="FR56" s="268"/>
      <c r="FS56" s="268"/>
      <c r="FT56" s="589"/>
      <c r="FU56" s="268"/>
      <c r="FV56" s="275"/>
      <c r="FW56" s="589"/>
      <c r="FX56" s="276"/>
      <c r="FY56" s="613"/>
      <c r="FZ56" s="586"/>
      <c r="GA56" s="274"/>
      <c r="GB56" s="274"/>
      <c r="GC56" s="268"/>
      <c r="GD56" s="587"/>
      <c r="GE56" s="268"/>
      <c r="GF56" s="434"/>
      <c r="GG56" s="268"/>
      <c r="GH56" s="268"/>
      <c r="GI56" s="268"/>
      <c r="GJ56" s="587"/>
      <c r="GK56" s="276"/>
    </row>
    <row r="57" spans="4:237" ht="15" customHeight="1">
      <c r="D57" s="264"/>
      <c r="E57" s="265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35"/>
      <c r="S57" s="235"/>
      <c r="T57" s="273"/>
      <c r="U57" s="438"/>
      <c r="W57" s="575"/>
      <c r="X57" s="575"/>
      <c r="Y57" s="575"/>
      <c r="Z57" s="575"/>
      <c r="AA57" s="575"/>
      <c r="AB57" s="575"/>
      <c r="AC57" s="575"/>
      <c r="AD57" s="596"/>
      <c r="AE57" s="268"/>
      <c r="AF57" s="268"/>
      <c r="AG57" s="432"/>
      <c r="AH57" s="268"/>
      <c r="AI57" s="268"/>
      <c r="AJ57" s="268"/>
      <c r="AK57" s="268"/>
      <c r="AL57" s="268"/>
      <c r="AM57" s="541"/>
      <c r="AN57" s="268"/>
      <c r="AO57" s="276"/>
      <c r="AP57" s="264"/>
      <c r="AQ57" s="265"/>
      <c r="AR57" s="265"/>
      <c r="AS57" s="265"/>
      <c r="AT57" s="265"/>
      <c r="AU57" s="265"/>
      <c r="AV57" s="265"/>
      <c r="AW57" s="265"/>
      <c r="AX57" s="265"/>
      <c r="AY57" s="265"/>
      <c r="AZ57" s="265"/>
      <c r="BA57" s="265"/>
      <c r="BB57" s="265"/>
      <c r="BC57" s="265"/>
      <c r="BD57" s="235"/>
      <c r="BE57" s="235"/>
      <c r="CI57" s="235"/>
      <c r="CJ57" s="235"/>
      <c r="CK57" s="235"/>
      <c r="CL57" s="235"/>
      <c r="CM57" s="235"/>
      <c r="CN57" s="235"/>
      <c r="CO57" s="235"/>
      <c r="CP57" s="235"/>
      <c r="CQ57" s="235"/>
      <c r="CR57" s="235"/>
      <c r="CS57" s="235"/>
      <c r="CU57" s="715" t="str">
        <f>$FI$48</f>
        <v>t</v>
      </c>
      <c r="CV57" s="712"/>
      <c r="CW57" s="715" t="str">
        <f>$FV$48</f>
        <v>ah</v>
      </c>
      <c r="CX57" s="235"/>
      <c r="CY57" s="573"/>
      <c r="CZ57" s="1409" t="s">
        <v>67</v>
      </c>
      <c r="DA57" s="1410"/>
      <c r="DB57" s="274"/>
      <c r="DC57" s="1409" t="s">
        <v>68</v>
      </c>
      <c r="DD57" s="1410"/>
      <c r="DE57" s="268"/>
      <c r="DF57" s="1409" t="s">
        <v>69</v>
      </c>
      <c r="DG57" s="1410"/>
      <c r="DH57" s="268"/>
      <c r="DI57" s="1409" t="s">
        <v>70</v>
      </c>
      <c r="DJ57" s="1410"/>
      <c r="DK57" s="276"/>
      <c r="DL57" s="274"/>
      <c r="DM57" s="1409" t="s">
        <v>627</v>
      </c>
      <c r="DN57" s="1410"/>
      <c r="DO57" s="274"/>
      <c r="DP57" s="1409" t="s">
        <v>628</v>
      </c>
      <c r="DQ57" s="1410"/>
      <c r="DR57" s="268"/>
      <c r="DS57" s="1409" t="s">
        <v>623</v>
      </c>
      <c r="DT57" s="1410"/>
      <c r="DU57" s="268"/>
      <c r="DV57" s="1409" t="s">
        <v>629</v>
      </c>
      <c r="DW57" s="1410"/>
      <c r="DX57" s="276"/>
      <c r="DY57" s="613"/>
      <c r="DZ57" s="1409" t="s">
        <v>644</v>
      </c>
      <c r="EA57" s="1410"/>
      <c r="EB57" s="274"/>
      <c r="EC57" s="1409" t="s">
        <v>645</v>
      </c>
      <c r="ED57" s="1410"/>
      <c r="EE57" s="268"/>
      <c r="EF57" s="1409" t="s">
        <v>646</v>
      </c>
      <c r="EG57" s="1410"/>
      <c r="EH57" s="268"/>
      <c r="EI57" s="1409" t="s">
        <v>647</v>
      </c>
      <c r="EJ57" s="1410"/>
      <c r="EK57" s="276"/>
      <c r="EL57" s="573"/>
      <c r="EM57" s="1415" t="s">
        <v>64</v>
      </c>
      <c r="EN57" s="1416"/>
      <c r="EO57" s="274"/>
      <c r="EP57" s="1415" t="s">
        <v>73</v>
      </c>
      <c r="EQ57" s="1416"/>
      <c r="ER57" s="268"/>
      <c r="ES57" s="1415" t="s">
        <v>74</v>
      </c>
      <c r="ET57" s="1416"/>
      <c r="EU57" s="268"/>
      <c r="EV57" s="1415" t="s">
        <v>622</v>
      </c>
      <c r="EW57" s="1416"/>
      <c r="EX57" s="276"/>
      <c r="EY57" s="573"/>
      <c r="EZ57" s="1415" t="s">
        <v>630</v>
      </c>
      <c r="FA57" s="1416"/>
      <c r="FB57" s="274"/>
      <c r="FC57" s="1415" t="s">
        <v>631</v>
      </c>
      <c r="FD57" s="1416"/>
      <c r="FE57" s="268"/>
      <c r="FF57" s="1415" t="s">
        <v>632</v>
      </c>
      <c r="FG57" s="1416"/>
      <c r="FH57" s="268"/>
      <c r="FI57" s="1415" t="s">
        <v>633</v>
      </c>
      <c r="FJ57" s="1416"/>
      <c r="FK57" s="276"/>
      <c r="FL57" s="573"/>
      <c r="FM57" s="1415" t="s">
        <v>650</v>
      </c>
      <c r="FN57" s="1416"/>
      <c r="FO57" s="274"/>
      <c r="FP57" s="1415" t="s">
        <v>651</v>
      </c>
      <c r="FQ57" s="1416"/>
      <c r="FR57" s="268"/>
      <c r="FS57" s="1415" t="s">
        <v>652</v>
      </c>
      <c r="FT57" s="1416"/>
      <c r="FU57" s="268"/>
      <c r="FV57" s="1415" t="s">
        <v>653</v>
      </c>
      <c r="FW57" s="1416"/>
      <c r="FX57" s="276"/>
      <c r="FY57" s="613"/>
      <c r="FZ57" s="1409" t="s">
        <v>1057</v>
      </c>
      <c r="GA57" s="1410"/>
      <c r="GB57" s="274"/>
      <c r="GC57" s="1409" t="s">
        <v>1058</v>
      </c>
      <c r="GD57" s="1410"/>
      <c r="GE57" s="268"/>
      <c r="GF57" s="1409" t="s">
        <v>1059</v>
      </c>
      <c r="GG57" s="1410"/>
      <c r="GH57" s="268"/>
      <c r="GI57" s="1409" t="s">
        <v>1060</v>
      </c>
      <c r="GJ57" s="1410"/>
      <c r="GK57" s="276"/>
    </row>
    <row r="58" spans="4:237" ht="15" customHeight="1">
      <c r="D58" s="264"/>
      <c r="E58" s="265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35"/>
      <c r="S58" s="235"/>
      <c r="T58" s="273"/>
      <c r="U58" s="268"/>
      <c r="V58" s="595"/>
      <c r="W58" s="575"/>
      <c r="X58" s="575"/>
      <c r="Y58" s="575"/>
      <c r="Z58" s="575"/>
      <c r="AA58" s="575"/>
      <c r="AB58" s="575"/>
      <c r="AC58" s="575"/>
      <c r="AD58" s="596"/>
      <c r="AE58" s="268"/>
      <c r="AF58" s="268"/>
      <c r="AG58" s="434"/>
      <c r="AH58" s="268"/>
      <c r="AI58" s="268"/>
      <c r="AJ58" s="268"/>
      <c r="AK58" s="268"/>
      <c r="AL58" s="268"/>
      <c r="AM58" s="542"/>
      <c r="AN58" s="268"/>
      <c r="AO58" s="276"/>
      <c r="AP58" s="264"/>
      <c r="AQ58" s="265"/>
      <c r="AR58" s="265"/>
      <c r="AS58" s="265"/>
      <c r="AT58" s="265"/>
      <c r="AU58" s="265"/>
      <c r="AV58" s="265"/>
      <c r="AW58" s="265"/>
      <c r="AX58" s="265"/>
      <c r="AY58" s="265"/>
      <c r="AZ58" s="265"/>
      <c r="BA58" s="265"/>
      <c r="BB58" s="265"/>
      <c r="BC58" s="265"/>
      <c r="BD58" s="235"/>
      <c r="BE58" s="235"/>
      <c r="CI58" s="235"/>
      <c r="CJ58" s="235"/>
      <c r="CK58" s="235"/>
      <c r="CL58" s="235"/>
      <c r="CM58" s="235"/>
      <c r="CN58" s="235"/>
      <c r="CO58" s="235"/>
      <c r="CP58" s="235"/>
      <c r="CQ58" s="235"/>
      <c r="CR58" s="235"/>
      <c r="CS58" s="235"/>
      <c r="CU58" s="715" t="str">
        <f>$FM$48</f>
        <v>ag</v>
      </c>
      <c r="CV58" s="712"/>
      <c r="CW58" s="714" t="str">
        <f>$FZ$48</f>
        <v>am</v>
      </c>
      <c r="CX58" s="235"/>
      <c r="CY58" s="573"/>
      <c r="CZ58" s="1411"/>
      <c r="DA58" s="1412"/>
      <c r="DB58" s="274"/>
      <c r="DC58" s="1411"/>
      <c r="DD58" s="1412"/>
      <c r="DE58" s="268"/>
      <c r="DF58" s="1411"/>
      <c r="DG58" s="1412"/>
      <c r="DH58" s="268"/>
      <c r="DI58" s="1411"/>
      <c r="DJ58" s="1412"/>
      <c r="DK58" s="276"/>
      <c r="DL58" s="274"/>
      <c r="DM58" s="1411"/>
      <c r="DN58" s="1412"/>
      <c r="DO58" s="274"/>
      <c r="DP58" s="1411"/>
      <c r="DQ58" s="1412"/>
      <c r="DR58" s="268"/>
      <c r="DS58" s="1411"/>
      <c r="DT58" s="1412"/>
      <c r="DU58" s="268"/>
      <c r="DV58" s="1411"/>
      <c r="DW58" s="1412"/>
      <c r="DX58" s="276"/>
      <c r="DY58" s="613"/>
      <c r="DZ58" s="1411"/>
      <c r="EA58" s="1412"/>
      <c r="EB58" s="274"/>
      <c r="EC58" s="1411"/>
      <c r="ED58" s="1412"/>
      <c r="EE58" s="268"/>
      <c r="EF58" s="1411"/>
      <c r="EG58" s="1412"/>
      <c r="EH58" s="268"/>
      <c r="EI58" s="1411"/>
      <c r="EJ58" s="1412"/>
      <c r="EK58" s="276"/>
      <c r="EL58" s="573"/>
      <c r="EM58" s="1417"/>
      <c r="EN58" s="1418"/>
      <c r="EO58" s="274"/>
      <c r="EP58" s="1417"/>
      <c r="EQ58" s="1418"/>
      <c r="ER58" s="268"/>
      <c r="ES58" s="1417"/>
      <c r="ET58" s="1418"/>
      <c r="EU58" s="268"/>
      <c r="EV58" s="1417"/>
      <c r="EW58" s="1418"/>
      <c r="EX58" s="276"/>
      <c r="EY58" s="573"/>
      <c r="EZ58" s="1417"/>
      <c r="FA58" s="1418"/>
      <c r="FB58" s="274"/>
      <c r="FC58" s="1417"/>
      <c r="FD58" s="1418"/>
      <c r="FE58" s="268"/>
      <c r="FF58" s="1417"/>
      <c r="FG58" s="1418"/>
      <c r="FH58" s="268"/>
      <c r="FI58" s="1417"/>
      <c r="FJ58" s="1418"/>
      <c r="FK58" s="276"/>
      <c r="FL58" s="573"/>
      <c r="FM58" s="1417"/>
      <c r="FN58" s="1418"/>
      <c r="FO58" s="274"/>
      <c r="FP58" s="1417"/>
      <c r="FQ58" s="1418"/>
      <c r="FR58" s="268"/>
      <c r="FS58" s="1417"/>
      <c r="FT58" s="1418"/>
      <c r="FU58" s="268"/>
      <c r="FV58" s="1417"/>
      <c r="FW58" s="1418"/>
      <c r="FX58" s="276"/>
      <c r="FY58" s="613"/>
      <c r="FZ58" s="1411"/>
      <c r="GA58" s="1412"/>
      <c r="GB58" s="274"/>
      <c r="GC58" s="1411"/>
      <c r="GD58" s="1412"/>
      <c r="GE58" s="268"/>
      <c r="GF58" s="1411"/>
      <c r="GG58" s="1412"/>
      <c r="GH58" s="268"/>
      <c r="GI58" s="1411"/>
      <c r="GJ58" s="1412"/>
      <c r="GK58" s="276"/>
    </row>
    <row r="59" spans="4:237" ht="15" customHeight="1" thickBot="1">
      <c r="D59" s="264"/>
      <c r="E59" s="265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35"/>
      <c r="S59" s="235"/>
      <c r="T59" s="273"/>
      <c r="U59" s="268"/>
      <c r="V59" s="595"/>
      <c r="W59" s="575"/>
      <c r="X59" s="575"/>
      <c r="Y59" s="575"/>
      <c r="Z59" s="575"/>
      <c r="AA59" s="575"/>
      <c r="AB59" s="575"/>
      <c r="AC59" s="575"/>
      <c r="AD59" s="596"/>
      <c r="AE59" s="268"/>
      <c r="AF59" s="268"/>
      <c r="AG59" s="434"/>
      <c r="AH59" s="268"/>
      <c r="AI59" s="268"/>
      <c r="AJ59" s="268"/>
      <c r="AK59" s="268"/>
      <c r="AL59" s="268"/>
      <c r="AM59" s="542"/>
      <c r="AN59" s="268"/>
      <c r="AO59" s="276"/>
      <c r="AP59" s="264"/>
      <c r="AQ59" s="265"/>
      <c r="AR59" s="265"/>
      <c r="AS59" s="265"/>
      <c r="AT59" s="265"/>
      <c r="AU59" s="265"/>
      <c r="AV59" s="265"/>
      <c r="AW59" s="265"/>
      <c r="AX59" s="265"/>
      <c r="AY59" s="265"/>
      <c r="AZ59" s="265"/>
      <c r="BA59" s="265"/>
      <c r="BB59" s="265"/>
      <c r="BC59" s="265"/>
      <c r="BD59" s="235"/>
      <c r="BE59" s="235"/>
      <c r="CI59" s="235"/>
      <c r="CJ59" s="235"/>
      <c r="CK59" s="235"/>
      <c r="CL59" s="235"/>
      <c r="CM59" s="235"/>
      <c r="CN59" s="235"/>
      <c r="CO59" s="235"/>
      <c r="CP59" s="235"/>
      <c r="CQ59" s="235"/>
      <c r="CR59" s="235"/>
      <c r="CS59" s="235"/>
      <c r="CU59" s="715" t="str">
        <f>$FV$48</f>
        <v>ah</v>
      </c>
      <c r="CV59" s="712"/>
      <c r="CW59" s="714" t="str">
        <f>$GI$48</f>
        <v>an</v>
      </c>
      <c r="CX59" s="235"/>
      <c r="CY59" s="590"/>
      <c r="CZ59" s="1413"/>
      <c r="DA59" s="1414"/>
      <c r="DB59" s="591"/>
      <c r="DC59" s="1413"/>
      <c r="DD59" s="1414"/>
      <c r="DE59" s="280"/>
      <c r="DF59" s="1413"/>
      <c r="DG59" s="1414"/>
      <c r="DH59" s="280"/>
      <c r="DI59" s="1413"/>
      <c r="DJ59" s="1414"/>
      <c r="DK59" s="281"/>
      <c r="DL59" s="591"/>
      <c r="DM59" s="1413"/>
      <c r="DN59" s="1414"/>
      <c r="DO59" s="591"/>
      <c r="DP59" s="1413"/>
      <c r="DQ59" s="1414"/>
      <c r="DR59" s="280"/>
      <c r="DS59" s="1413"/>
      <c r="DT59" s="1414"/>
      <c r="DU59" s="280"/>
      <c r="DV59" s="1413"/>
      <c r="DW59" s="1414"/>
      <c r="DX59" s="281"/>
      <c r="DY59" s="615"/>
      <c r="DZ59" s="1413"/>
      <c r="EA59" s="1414"/>
      <c r="EB59" s="591"/>
      <c r="EC59" s="1413"/>
      <c r="ED59" s="1414"/>
      <c r="EE59" s="280"/>
      <c r="EF59" s="1413"/>
      <c r="EG59" s="1414"/>
      <c r="EH59" s="280"/>
      <c r="EI59" s="1413"/>
      <c r="EJ59" s="1414"/>
      <c r="EK59" s="281"/>
      <c r="EL59" s="590"/>
      <c r="EM59" s="1419"/>
      <c r="EN59" s="1420"/>
      <c r="EO59" s="591"/>
      <c r="EP59" s="1419"/>
      <c r="EQ59" s="1420"/>
      <c r="ER59" s="280"/>
      <c r="ES59" s="1419"/>
      <c r="ET59" s="1420"/>
      <c r="EU59" s="280"/>
      <c r="EV59" s="1419"/>
      <c r="EW59" s="1420"/>
      <c r="EX59" s="281"/>
      <c r="EY59" s="590"/>
      <c r="EZ59" s="1419"/>
      <c r="FA59" s="1420"/>
      <c r="FB59" s="591"/>
      <c r="FC59" s="1419"/>
      <c r="FD59" s="1420"/>
      <c r="FE59" s="280"/>
      <c r="FF59" s="1419"/>
      <c r="FG59" s="1420"/>
      <c r="FH59" s="280"/>
      <c r="FI59" s="1419"/>
      <c r="FJ59" s="1420"/>
      <c r="FK59" s="281"/>
      <c r="FL59" s="590"/>
      <c r="FM59" s="1419"/>
      <c r="FN59" s="1420"/>
      <c r="FO59" s="591"/>
      <c r="FP59" s="1419"/>
      <c r="FQ59" s="1420"/>
      <c r="FR59" s="280"/>
      <c r="FS59" s="1419"/>
      <c r="FT59" s="1420"/>
      <c r="FU59" s="280"/>
      <c r="FV59" s="1419"/>
      <c r="FW59" s="1420"/>
      <c r="FX59" s="281"/>
      <c r="FY59" s="615"/>
      <c r="FZ59" s="1413"/>
      <c r="GA59" s="1414"/>
      <c r="GB59" s="591"/>
      <c r="GC59" s="1413"/>
      <c r="GD59" s="1414"/>
      <c r="GE59" s="280"/>
      <c r="GF59" s="1413"/>
      <c r="GG59" s="1414"/>
      <c r="GH59" s="280"/>
      <c r="GI59" s="1413"/>
      <c r="GJ59" s="1414"/>
      <c r="GK59" s="281"/>
    </row>
    <row r="60" spans="4:237" ht="15" customHeight="1">
      <c r="D60" s="264"/>
      <c r="E60" s="265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35"/>
      <c r="S60" s="235"/>
      <c r="T60" s="273"/>
      <c r="U60" s="268"/>
      <c r="V60" s="595"/>
      <c r="W60" s="575"/>
      <c r="X60" s="575"/>
      <c r="Y60" s="575"/>
      <c r="Z60" s="575"/>
      <c r="AA60" s="575"/>
      <c r="AB60" s="575"/>
      <c r="AC60" s="575"/>
      <c r="AD60" s="596"/>
      <c r="AE60" s="268"/>
      <c r="AF60" s="268"/>
      <c r="AG60" s="434"/>
      <c r="AH60" s="268"/>
      <c r="AI60" s="268"/>
      <c r="AJ60" s="268"/>
      <c r="AK60" s="268"/>
      <c r="AL60" s="268"/>
      <c r="AM60" s="542"/>
      <c r="AN60" s="268"/>
      <c r="AO60" s="276"/>
      <c r="AP60" s="264"/>
      <c r="AQ60" s="265"/>
      <c r="AR60" s="265"/>
      <c r="AS60" s="265"/>
      <c r="AT60" s="265"/>
      <c r="AU60" s="265"/>
      <c r="AV60" s="265"/>
      <c r="AW60" s="265"/>
      <c r="AX60" s="265"/>
      <c r="AY60" s="265"/>
      <c r="AZ60" s="265"/>
      <c r="BA60" s="265"/>
      <c r="BB60" s="265"/>
      <c r="BC60" s="265"/>
      <c r="BD60" s="235"/>
      <c r="BE60" s="235"/>
      <c r="CI60" s="241"/>
      <c r="CJ60" s="241"/>
      <c r="CK60" s="241"/>
      <c r="CL60" s="241"/>
      <c r="CM60" s="241"/>
      <c r="CN60" s="241"/>
      <c r="CO60" s="241"/>
      <c r="CP60" s="241"/>
      <c r="CQ60" s="241"/>
      <c r="CT60" s="241"/>
      <c r="CV60" s="241"/>
      <c r="CW60" s="712"/>
      <c r="CX60" s="241"/>
      <c r="CY60" s="326"/>
      <c r="CZ60" s="504"/>
      <c r="DA60" s="241"/>
      <c r="DB60" s="241"/>
      <c r="DC60" s="241"/>
      <c r="DD60" s="505"/>
      <c r="DE60" s="241"/>
      <c r="DF60" s="241"/>
      <c r="DG60" s="505"/>
      <c r="DH60" s="326"/>
      <c r="DI60" s="326"/>
      <c r="DJ60" s="505"/>
      <c r="DK60" s="326"/>
      <c r="DL60" s="326"/>
      <c r="DM60" s="503"/>
      <c r="DN60" s="326"/>
      <c r="DO60" s="326"/>
      <c r="DP60" s="503"/>
      <c r="DQ60" s="326"/>
      <c r="DR60" s="326"/>
      <c r="DS60" s="503"/>
      <c r="DT60" s="326"/>
      <c r="DU60" s="326"/>
      <c r="DV60" s="503"/>
      <c r="DW60" s="326"/>
      <c r="DX60" s="241"/>
      <c r="DY60" s="241"/>
      <c r="DZ60" s="241"/>
      <c r="EA60" s="241"/>
      <c r="EB60" s="241"/>
      <c r="EC60" s="241"/>
      <c r="ED60" s="241"/>
      <c r="EE60" s="241"/>
      <c r="EF60" s="241"/>
      <c r="EG60" s="241"/>
      <c r="EH60" s="241"/>
      <c r="EI60" s="241"/>
      <c r="EJ60" s="241"/>
      <c r="EK60" s="241"/>
      <c r="EL60" s="241"/>
      <c r="EM60" s="241"/>
      <c r="EN60" s="241"/>
      <c r="EO60" s="241"/>
      <c r="EP60" s="241"/>
      <c r="EQ60" s="241"/>
      <c r="ER60" s="241"/>
      <c r="ES60" s="241"/>
      <c r="ET60" s="241"/>
      <c r="EU60" s="241"/>
      <c r="EV60" s="241"/>
      <c r="EW60" s="241"/>
      <c r="EX60" s="241"/>
      <c r="EY60" s="241"/>
      <c r="EZ60" s="241"/>
    </row>
    <row r="61" spans="4:237" ht="15" customHeight="1">
      <c r="D61" s="264"/>
      <c r="E61" s="265"/>
      <c r="F61" s="265"/>
      <c r="G61" s="265"/>
      <c r="H61" s="265"/>
      <c r="I61" s="265"/>
      <c r="J61" s="265"/>
      <c r="K61" s="265"/>
      <c r="L61" s="265"/>
      <c r="M61" s="265"/>
      <c r="N61" s="265"/>
      <c r="O61" s="265"/>
      <c r="P61" s="265"/>
      <c r="Q61" s="265"/>
      <c r="R61" s="235"/>
      <c r="S61" s="235"/>
      <c r="T61" s="273"/>
      <c r="U61" s="268"/>
      <c r="V61" s="595"/>
      <c r="W61" s="575"/>
      <c r="X61" s="575"/>
      <c r="Y61" s="575"/>
      <c r="Z61" s="575"/>
      <c r="AA61" s="575"/>
      <c r="AB61" s="575"/>
      <c r="AC61" s="575"/>
      <c r="AD61" s="596"/>
      <c r="AE61" s="268"/>
      <c r="AF61" s="268"/>
      <c r="AG61" s="434"/>
      <c r="AH61" s="268"/>
      <c r="AI61" s="268"/>
      <c r="AJ61" s="268"/>
      <c r="AK61" s="268"/>
      <c r="AL61" s="268"/>
      <c r="AM61" s="542"/>
      <c r="AN61" s="268"/>
      <c r="AO61" s="276"/>
      <c r="AP61" s="264"/>
      <c r="AQ61" s="265"/>
      <c r="AR61" s="265"/>
      <c r="AS61" s="265"/>
      <c r="AT61" s="265"/>
      <c r="AU61" s="265"/>
      <c r="AV61" s="265"/>
      <c r="AW61" s="265"/>
      <c r="AX61" s="265"/>
      <c r="AY61" s="265"/>
      <c r="AZ61" s="265"/>
      <c r="BA61" s="265"/>
      <c r="BB61" s="265"/>
      <c r="BC61" s="265"/>
      <c r="BD61" s="235"/>
      <c r="BE61" s="235"/>
      <c r="CI61" s="241"/>
      <c r="CJ61" s="241"/>
      <c r="CK61" s="241"/>
      <c r="CL61" s="241"/>
      <c r="CM61" s="241"/>
      <c r="CN61" s="241"/>
      <c r="CO61" s="241"/>
      <c r="CP61" s="241"/>
      <c r="CQ61" s="241"/>
      <c r="CT61" s="241"/>
      <c r="CV61" s="241"/>
      <c r="CW61" s="712"/>
      <c r="CX61" s="507"/>
      <c r="CY61" s="507"/>
      <c r="CZ61" s="508"/>
      <c r="DA61" s="241"/>
      <c r="DB61" s="241"/>
      <c r="DC61" s="241"/>
      <c r="DD61" s="514"/>
      <c r="DE61" s="241"/>
      <c r="DF61" s="241"/>
      <c r="DG61" s="509"/>
      <c r="DH61" s="507"/>
      <c r="DI61" s="507"/>
      <c r="DJ61" s="509"/>
      <c r="DK61" s="507"/>
      <c r="DL61" s="507"/>
      <c r="DM61" s="510"/>
      <c r="DN61" s="507"/>
      <c r="DO61" s="507"/>
      <c r="DP61" s="510"/>
      <c r="DQ61" s="507"/>
      <c r="DR61" s="507"/>
      <c r="DS61" s="510"/>
      <c r="DT61" s="507"/>
      <c r="DU61" s="507"/>
      <c r="DV61" s="510"/>
      <c r="DW61" s="507"/>
      <c r="DX61" s="241"/>
      <c r="DY61" s="241"/>
      <c r="DZ61" s="241"/>
      <c r="EA61" s="241"/>
      <c r="EB61" s="241"/>
      <c r="EC61" s="241"/>
      <c r="ED61" s="241"/>
      <c r="EE61" s="241"/>
      <c r="EF61" s="241"/>
      <c r="EG61" s="241"/>
      <c r="EH61" s="241"/>
      <c r="EI61" s="241"/>
      <c r="EJ61" s="241"/>
      <c r="EK61" s="241"/>
      <c r="EL61" s="241"/>
      <c r="EM61" s="241"/>
      <c r="EN61" s="241"/>
      <c r="EO61" s="241"/>
      <c r="EP61" s="241"/>
      <c r="EQ61" s="241"/>
      <c r="ER61" s="241"/>
      <c r="ES61" s="241"/>
      <c r="ET61" s="241"/>
      <c r="EU61" s="241"/>
      <c r="EV61" s="241"/>
      <c r="EW61" s="241"/>
      <c r="EX61" s="507"/>
      <c r="EY61" s="241"/>
      <c r="EZ61" s="241"/>
    </row>
    <row r="62" spans="4:237" ht="15" customHeight="1">
      <c r="D62" s="264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35"/>
      <c r="S62" s="235"/>
      <c r="T62" s="273"/>
      <c r="U62" s="268"/>
      <c r="V62" s="595"/>
      <c r="W62" s="575"/>
      <c r="X62" s="575"/>
      <c r="Y62" s="575"/>
      <c r="Z62" s="575"/>
      <c r="AA62" s="575"/>
      <c r="AB62" s="575"/>
      <c r="AC62" s="575"/>
      <c r="AD62" s="596"/>
      <c r="AE62" s="268"/>
      <c r="AF62" s="268"/>
      <c r="AG62" s="434"/>
      <c r="AH62" s="268"/>
      <c r="AI62" s="268"/>
      <c r="AJ62" s="268"/>
      <c r="AK62" s="435"/>
      <c r="AL62" s="268"/>
      <c r="AM62" s="543"/>
      <c r="AN62" s="544"/>
      <c r="AO62" s="276"/>
      <c r="AP62" s="264"/>
      <c r="AQ62" s="265"/>
      <c r="AR62" s="265"/>
      <c r="AS62" s="265"/>
      <c r="AT62" s="265"/>
      <c r="AU62" s="265"/>
      <c r="AV62" s="265"/>
      <c r="AW62" s="265"/>
      <c r="AX62" s="265"/>
      <c r="AY62" s="265"/>
      <c r="AZ62" s="265"/>
      <c r="BA62" s="265"/>
      <c r="BB62" s="265"/>
      <c r="BC62" s="265"/>
      <c r="BD62" s="235"/>
      <c r="BE62" s="235"/>
      <c r="CI62" s="241"/>
      <c r="CJ62" s="241"/>
      <c r="CK62" s="241"/>
      <c r="CL62" s="241"/>
      <c r="CM62" s="241"/>
      <c r="CN62" s="241"/>
      <c r="CO62" s="241"/>
      <c r="CP62" s="241"/>
      <c r="CQ62" s="241"/>
      <c r="CR62" s="241"/>
      <c r="CS62" s="241"/>
      <c r="CT62" s="241"/>
      <c r="CU62" s="241"/>
      <c r="CV62" s="562"/>
      <c r="CW62" s="511"/>
      <c r="CX62" s="511"/>
      <c r="CY62" s="241"/>
      <c r="CZ62" s="241"/>
      <c r="DA62" s="241"/>
      <c r="DB62" s="241"/>
      <c r="DC62" s="241"/>
      <c r="DD62" s="514"/>
      <c r="DE62" s="241"/>
      <c r="DF62" s="241"/>
      <c r="DG62" s="511"/>
      <c r="DH62" s="241"/>
      <c r="DI62" s="241"/>
      <c r="DJ62" s="514"/>
      <c r="DK62" s="241"/>
      <c r="DL62" s="241"/>
      <c r="DM62" s="252"/>
      <c r="DN62" s="249"/>
      <c r="DO62" s="249"/>
      <c r="DP62" s="252"/>
      <c r="DQ62" s="241"/>
      <c r="DR62" s="241"/>
      <c r="DS62" s="252"/>
      <c r="DT62" s="241"/>
      <c r="DU62" s="241"/>
      <c r="DV62" s="252"/>
      <c r="DW62" s="250"/>
      <c r="DX62" s="241"/>
      <c r="DY62" s="241"/>
      <c r="DZ62" s="241"/>
      <c r="EA62" s="241"/>
      <c r="EB62" s="241"/>
      <c r="EC62" s="241"/>
      <c r="ED62" s="241"/>
      <c r="EE62" s="241"/>
      <c r="EF62" s="241"/>
      <c r="EG62" s="241"/>
      <c r="EH62" s="241"/>
      <c r="EI62" s="241"/>
      <c r="EJ62" s="241"/>
      <c r="EK62" s="241"/>
      <c r="EL62" s="241"/>
      <c r="EM62" s="241"/>
      <c r="EN62" s="241"/>
      <c r="EO62" s="241"/>
      <c r="EP62" s="241"/>
      <c r="EQ62" s="241"/>
      <c r="ER62" s="241"/>
      <c r="ES62" s="241"/>
      <c r="ET62" s="241"/>
      <c r="EU62" s="241"/>
      <c r="EV62" s="241"/>
      <c r="EW62" s="241"/>
      <c r="EX62" s="514"/>
      <c r="EY62" s="511"/>
      <c r="EZ62" s="511"/>
    </row>
    <row r="63" spans="4:237" ht="15" customHeight="1">
      <c r="D63" s="264"/>
      <c r="E63" s="265"/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35"/>
      <c r="S63" s="235"/>
      <c r="T63" s="273"/>
      <c r="U63" s="434"/>
      <c r="V63" s="437"/>
      <c r="W63" s="438"/>
      <c r="X63" s="432"/>
      <c r="Y63" s="235"/>
      <c r="Z63" s="268"/>
      <c r="AA63" s="275"/>
      <c r="AB63" s="439"/>
      <c r="AC63" s="440"/>
      <c r="AD63" s="433"/>
      <c r="AE63" s="268"/>
      <c r="AF63" s="268"/>
      <c r="AG63" s="434"/>
      <c r="AH63" s="268"/>
      <c r="AI63" s="268"/>
      <c r="AJ63" s="275"/>
      <c r="AK63" s="439"/>
      <c r="AL63" s="440"/>
      <c r="AM63" s="275"/>
      <c r="AN63" s="268"/>
      <c r="AO63" s="276"/>
      <c r="AP63" s="264"/>
      <c r="AQ63" s="265"/>
      <c r="AR63" s="265"/>
      <c r="AS63" s="265"/>
      <c r="AT63" s="265"/>
      <c r="AU63" s="265"/>
      <c r="AV63" s="265"/>
      <c r="AW63" s="265"/>
      <c r="AX63" s="265"/>
      <c r="AY63" s="265"/>
      <c r="AZ63" s="265"/>
      <c r="BA63" s="265"/>
      <c r="BB63" s="265"/>
      <c r="BC63" s="265"/>
      <c r="BD63" s="235"/>
      <c r="BE63" s="235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514"/>
      <c r="CW63" s="241"/>
      <c r="CX63" s="241"/>
      <c r="CY63" s="241"/>
      <c r="CZ63" s="241"/>
      <c r="DA63" s="241"/>
      <c r="DB63" s="241"/>
      <c r="DC63" s="241"/>
      <c r="DD63" s="514"/>
      <c r="DE63" s="241"/>
      <c r="DF63" s="241"/>
      <c r="DG63" s="241"/>
      <c r="DH63" s="241"/>
      <c r="DI63" s="241"/>
      <c r="DJ63" s="514"/>
      <c r="DK63" s="241"/>
      <c r="DL63" s="515"/>
      <c r="DM63" s="517"/>
      <c r="DN63" s="249"/>
      <c r="DO63" s="249"/>
      <c r="DP63" s="252"/>
      <c r="DQ63" s="241"/>
      <c r="DR63" s="241"/>
      <c r="DS63" s="252"/>
      <c r="DT63" s="241"/>
      <c r="DU63" s="241"/>
      <c r="DV63" s="252"/>
      <c r="DW63" s="516"/>
      <c r="DX63" s="515"/>
      <c r="DY63" s="515"/>
      <c r="DZ63" s="515"/>
      <c r="EA63" s="515"/>
      <c r="EB63" s="515"/>
      <c r="EC63" s="241"/>
      <c r="ED63" s="241"/>
      <c r="EE63" s="241"/>
      <c r="EF63" s="241"/>
      <c r="EG63" s="241"/>
      <c r="EH63" s="241"/>
      <c r="EI63" s="241"/>
      <c r="EJ63" s="241"/>
      <c r="EK63" s="241"/>
      <c r="EL63" s="241"/>
      <c r="EM63" s="241"/>
      <c r="EN63" s="241"/>
      <c r="EO63" s="241"/>
      <c r="EP63" s="241"/>
      <c r="EQ63" s="241"/>
      <c r="ER63" s="241"/>
      <c r="ES63" s="515"/>
      <c r="ET63" s="515"/>
      <c r="EU63" s="515"/>
      <c r="EV63" s="515"/>
      <c r="EW63" s="516"/>
      <c r="EX63" s="515"/>
      <c r="EY63" s="515"/>
      <c r="EZ63" s="515"/>
    </row>
    <row r="64" spans="4:237" ht="15" customHeight="1">
      <c r="D64" s="264"/>
      <c r="E64" s="265"/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35"/>
      <c r="S64" s="235"/>
      <c r="T64" s="273"/>
      <c r="U64" s="441"/>
      <c r="V64" s="268"/>
      <c r="W64" s="268"/>
      <c r="X64" s="441"/>
      <c r="Y64" s="268"/>
      <c r="Z64" s="268"/>
      <c r="AA64" s="436"/>
      <c r="AB64" s="268"/>
      <c r="AC64" s="268"/>
      <c r="AD64" s="436"/>
      <c r="AE64" s="268"/>
      <c r="AF64" s="268"/>
      <c r="AG64" s="441"/>
      <c r="AH64" s="268"/>
      <c r="AI64" s="268"/>
      <c r="AJ64" s="436"/>
      <c r="AK64" s="268"/>
      <c r="AL64" s="268"/>
      <c r="AM64" s="436"/>
      <c r="AN64" s="268"/>
      <c r="AO64" s="276"/>
      <c r="AP64" s="264"/>
      <c r="AQ64" s="265"/>
      <c r="AR64" s="265"/>
      <c r="AS64" s="265"/>
      <c r="AT64" s="265"/>
      <c r="AU64" s="265"/>
      <c r="AV64" s="265"/>
      <c r="AW64" s="265"/>
      <c r="AX64" s="265"/>
      <c r="AY64" s="265"/>
      <c r="AZ64" s="265"/>
      <c r="BA64" s="265"/>
      <c r="BB64" s="265"/>
      <c r="BC64" s="265"/>
      <c r="BD64" s="235"/>
      <c r="BE64" s="235"/>
      <c r="CI64" s="241"/>
      <c r="CJ64" s="241"/>
      <c r="CK64" s="241"/>
      <c r="CL64" s="241"/>
      <c r="CM64" s="241"/>
      <c r="CN64" s="241"/>
      <c r="CO64" s="241"/>
      <c r="CP64" s="241"/>
      <c r="CQ64" s="565"/>
      <c r="CR64" s="519"/>
      <c r="CS64" s="519"/>
      <c r="CT64" s="519"/>
      <c r="CU64" s="519"/>
      <c r="CV64" s="566"/>
      <c r="CW64" s="519"/>
      <c r="CX64" s="519"/>
      <c r="CY64" s="519"/>
      <c r="CZ64" s="519"/>
      <c r="DA64" s="519"/>
      <c r="DB64" s="519"/>
      <c r="DC64" s="519"/>
      <c r="DD64" s="566"/>
      <c r="DE64" s="519"/>
      <c r="DF64" s="519"/>
      <c r="DG64" s="519"/>
      <c r="DH64" s="519"/>
      <c r="DI64" s="519"/>
      <c r="DJ64" s="566"/>
      <c r="DK64" s="519"/>
      <c r="DL64" s="241"/>
      <c r="DM64" s="241"/>
      <c r="DN64" s="249"/>
      <c r="DO64" s="249"/>
      <c r="DP64" s="252"/>
      <c r="DQ64" s="241"/>
      <c r="DR64" s="241"/>
      <c r="DS64" s="252"/>
      <c r="DT64" s="241"/>
      <c r="DU64" s="241"/>
      <c r="DV64" s="241"/>
      <c r="DW64" s="250"/>
      <c r="DX64" s="241"/>
      <c r="DY64" s="241"/>
      <c r="DZ64" s="241"/>
      <c r="EA64" s="241"/>
      <c r="EB64" s="567"/>
      <c r="EC64" s="241"/>
      <c r="ED64" s="241"/>
      <c r="EE64" s="241"/>
      <c r="EF64" s="241"/>
      <c r="EG64" s="241"/>
      <c r="EH64" s="241"/>
      <c r="EI64" s="241"/>
      <c r="EJ64" s="241"/>
      <c r="EK64" s="241"/>
      <c r="EL64" s="241"/>
      <c r="EM64" s="241"/>
      <c r="EN64" s="241"/>
      <c r="EO64" s="241"/>
      <c r="EP64" s="241"/>
      <c r="EQ64" s="241"/>
      <c r="ER64" s="252"/>
      <c r="ES64" s="241"/>
      <c r="ET64" s="241"/>
      <c r="EU64" s="241"/>
      <c r="EV64" s="241"/>
      <c r="EW64" s="250"/>
      <c r="EX64" s="241"/>
      <c r="EY64" s="241"/>
      <c r="EZ64" s="241"/>
    </row>
    <row r="65" spans="4:220" ht="15" customHeight="1">
      <c r="D65" s="264"/>
      <c r="E65" s="265"/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35"/>
      <c r="S65" s="235"/>
      <c r="T65" s="273"/>
      <c r="U65" s="1409" t="s">
        <v>69</v>
      </c>
      <c r="V65" s="1410"/>
      <c r="W65" s="268"/>
      <c r="X65" s="1409" t="s">
        <v>70</v>
      </c>
      <c r="Y65" s="1410"/>
      <c r="Z65" s="268"/>
      <c r="AA65" s="1415" t="s">
        <v>71</v>
      </c>
      <c r="AB65" s="1416"/>
      <c r="AC65" s="268"/>
      <c r="AD65" s="1415" t="s">
        <v>72</v>
      </c>
      <c r="AE65" s="1416"/>
      <c r="AF65" s="268"/>
      <c r="AG65" s="1409" t="s">
        <v>64</v>
      </c>
      <c r="AH65" s="1410"/>
      <c r="AI65" s="268"/>
      <c r="AJ65" s="1415" t="s">
        <v>73</v>
      </c>
      <c r="AK65" s="1416"/>
      <c r="AL65" s="268"/>
      <c r="AM65" s="1415" t="s">
        <v>74</v>
      </c>
      <c r="AN65" s="1416"/>
      <c r="AO65" s="276"/>
      <c r="AP65" s="264"/>
      <c r="AQ65" s="265"/>
      <c r="AR65" s="265"/>
      <c r="AS65" s="265"/>
      <c r="AT65" s="265"/>
      <c r="AU65" s="265"/>
      <c r="AV65" s="265"/>
      <c r="AW65" s="265"/>
      <c r="AX65" s="265"/>
      <c r="AY65" s="265"/>
      <c r="AZ65" s="265"/>
      <c r="BA65" s="265"/>
      <c r="BB65" s="265"/>
      <c r="BC65" s="265"/>
      <c r="BD65" s="235"/>
      <c r="BE65" s="235"/>
      <c r="CI65" s="241"/>
      <c r="CJ65" s="241"/>
      <c r="CK65" s="241"/>
      <c r="CL65" s="241"/>
      <c r="CM65" s="241"/>
      <c r="CN65" s="241"/>
      <c r="CO65" s="241"/>
      <c r="CP65" s="241"/>
      <c r="CQ65" s="512"/>
      <c r="CR65" s="241"/>
      <c r="CS65" s="241"/>
      <c r="CT65" s="241"/>
      <c r="CU65" s="241"/>
      <c r="CV65" s="514"/>
      <c r="CW65" s="241"/>
      <c r="CX65" s="241"/>
      <c r="CY65" s="241"/>
      <c r="CZ65" s="241"/>
      <c r="DA65" s="241"/>
      <c r="DB65" s="241"/>
      <c r="DC65" s="241"/>
      <c r="DD65" s="514"/>
      <c r="DE65" s="241"/>
      <c r="DF65" s="241"/>
      <c r="DG65" s="241"/>
      <c r="DH65" s="241"/>
      <c r="DI65" s="241"/>
      <c r="DJ65" s="514"/>
      <c r="DK65" s="241"/>
      <c r="DL65" s="241"/>
      <c r="DM65" s="241"/>
      <c r="DN65" s="241"/>
      <c r="DO65" s="241"/>
      <c r="DP65" s="251"/>
      <c r="DQ65" s="241"/>
      <c r="DR65" s="241"/>
      <c r="DS65" s="252"/>
      <c r="DT65" s="241"/>
      <c r="DU65" s="241"/>
      <c r="DV65" s="241"/>
      <c r="DW65" s="250"/>
      <c r="DX65" s="241"/>
      <c r="DY65" s="241"/>
      <c r="DZ65" s="241"/>
      <c r="EA65" s="241"/>
      <c r="EB65" s="252"/>
      <c r="EC65" s="241"/>
      <c r="ED65" s="241"/>
      <c r="EE65" s="241"/>
      <c r="EF65" s="241"/>
      <c r="EG65" s="241"/>
      <c r="EH65" s="241"/>
      <c r="EI65" s="241"/>
      <c r="EJ65" s="241"/>
      <c r="EK65" s="241"/>
      <c r="EL65" s="241"/>
      <c r="EM65" s="241"/>
      <c r="EN65" s="241"/>
      <c r="EO65" s="241"/>
      <c r="EP65" s="241"/>
      <c r="EQ65" s="241"/>
      <c r="ER65" s="252"/>
      <c r="ES65" s="241"/>
      <c r="ET65" s="241"/>
      <c r="EU65" s="241"/>
      <c r="EV65" s="241"/>
      <c r="EW65" s="250"/>
      <c r="EX65" s="241"/>
      <c r="EY65" s="241"/>
      <c r="EZ65" s="241"/>
    </row>
    <row r="66" spans="4:220" ht="15" customHeight="1" thickBot="1">
      <c r="D66" s="264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35"/>
      <c r="S66" s="235"/>
      <c r="T66" s="279"/>
      <c r="U66" s="1413"/>
      <c r="V66" s="1414"/>
      <c r="W66" s="280"/>
      <c r="X66" s="1413"/>
      <c r="Y66" s="1414"/>
      <c r="Z66" s="280"/>
      <c r="AA66" s="1419"/>
      <c r="AB66" s="1420"/>
      <c r="AC66" s="280"/>
      <c r="AD66" s="1419"/>
      <c r="AE66" s="1420"/>
      <c r="AF66" s="280"/>
      <c r="AG66" s="1413"/>
      <c r="AH66" s="1414"/>
      <c r="AI66" s="280"/>
      <c r="AJ66" s="1419"/>
      <c r="AK66" s="1420"/>
      <c r="AL66" s="280"/>
      <c r="AM66" s="1419"/>
      <c r="AN66" s="1420"/>
      <c r="AO66" s="281"/>
      <c r="AP66" s="264"/>
      <c r="AQ66" s="265"/>
      <c r="AR66" s="265"/>
      <c r="AS66" s="265"/>
      <c r="AT66" s="265"/>
      <c r="AU66" s="265"/>
      <c r="AV66" s="265"/>
      <c r="AW66" s="265"/>
      <c r="AX66" s="265"/>
      <c r="AY66" s="265"/>
      <c r="AZ66" s="265"/>
      <c r="BA66" s="265"/>
      <c r="BB66" s="265"/>
      <c r="BC66" s="265"/>
      <c r="BD66" s="235"/>
      <c r="BE66" s="235"/>
      <c r="CI66" s="235"/>
      <c r="CJ66" s="235"/>
      <c r="CK66" s="235"/>
      <c r="CL66" s="235"/>
      <c r="CM66" s="235"/>
      <c r="CN66" s="235"/>
      <c r="CO66" s="235"/>
      <c r="CP66" s="235"/>
      <c r="CQ66" s="237"/>
      <c r="CR66" s="235"/>
      <c r="CS66" s="235"/>
      <c r="CT66" s="235"/>
      <c r="CU66" s="235"/>
      <c r="CV66" s="412"/>
      <c r="CW66" s="235"/>
      <c r="CX66" s="235"/>
      <c r="CY66" s="235"/>
      <c r="CZ66" s="235"/>
      <c r="DA66" s="235"/>
      <c r="DB66" s="235"/>
      <c r="DC66" s="235"/>
      <c r="DD66" s="412"/>
      <c r="DE66" s="235"/>
      <c r="DF66" s="235"/>
      <c r="DG66" s="235"/>
      <c r="DH66" s="235"/>
      <c r="DI66" s="235"/>
      <c r="DJ66" s="412"/>
      <c r="DK66" s="235"/>
      <c r="DL66" s="235"/>
      <c r="DM66" s="235"/>
      <c r="DN66" s="235"/>
      <c r="DO66" s="235"/>
      <c r="DP66" s="239"/>
      <c r="DQ66" s="235"/>
      <c r="DR66" s="235"/>
      <c r="DS66" s="238"/>
      <c r="DT66" s="235"/>
      <c r="DU66" s="235"/>
      <c r="DV66" s="235"/>
      <c r="DW66" s="236"/>
      <c r="DX66" s="235"/>
      <c r="DY66" s="235"/>
      <c r="DZ66" s="235"/>
      <c r="EA66" s="235"/>
      <c r="EB66" s="238"/>
      <c r="EC66" s="235"/>
      <c r="ED66" s="235"/>
      <c r="EE66" s="235"/>
      <c r="EF66" s="235"/>
      <c r="EG66" s="235"/>
      <c r="EH66" s="235"/>
      <c r="EI66" s="235"/>
      <c r="EJ66" s="235"/>
      <c r="EK66" s="235"/>
      <c r="EL66" s="235"/>
      <c r="EM66" s="235"/>
      <c r="EN66" s="235"/>
      <c r="EO66" s="235"/>
      <c r="EP66" s="235"/>
      <c r="EQ66" s="235"/>
      <c r="ER66" s="238"/>
      <c r="ES66" s="235"/>
      <c r="ET66" s="235"/>
      <c r="EU66" s="235"/>
      <c r="EV66" s="235"/>
      <c r="EW66" s="236"/>
      <c r="EX66" s="235"/>
      <c r="EY66" s="235"/>
      <c r="EZ66" s="235"/>
    </row>
    <row r="67" spans="4:220" ht="15" customHeight="1"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35"/>
      <c r="S67" s="235"/>
      <c r="T67" s="235"/>
      <c r="U67" s="236"/>
      <c r="V67" s="235"/>
      <c r="W67" s="235"/>
      <c r="X67" s="235"/>
      <c r="Y67" s="284"/>
      <c r="Z67" s="235"/>
      <c r="AA67" s="285"/>
      <c r="AB67" s="235"/>
      <c r="AC67" s="235"/>
      <c r="AD67" s="286"/>
      <c r="AE67" s="287"/>
      <c r="AF67" s="235"/>
      <c r="AG67" s="288"/>
      <c r="AH67" s="235"/>
      <c r="AI67" s="235"/>
      <c r="AJ67" s="285"/>
      <c r="AK67" s="235"/>
      <c r="AL67" s="286"/>
      <c r="AM67" s="285"/>
      <c r="AN67" s="235"/>
      <c r="AO67" s="235"/>
      <c r="AP67" s="235"/>
      <c r="AQ67" s="235"/>
      <c r="AR67" s="235"/>
      <c r="AS67" s="235"/>
      <c r="AT67" s="235"/>
      <c r="AU67" s="235"/>
      <c r="AV67" s="235"/>
      <c r="AW67" s="235"/>
      <c r="AX67" s="235"/>
      <c r="AY67" s="235"/>
      <c r="AZ67" s="235"/>
      <c r="BA67" s="235"/>
      <c r="BB67" s="235"/>
      <c r="BC67" s="235"/>
      <c r="BD67" s="235"/>
      <c r="BE67" s="235"/>
      <c r="CI67" s="235"/>
      <c r="CJ67" s="235"/>
      <c r="CK67" s="235"/>
      <c r="CL67" s="235"/>
      <c r="CM67" s="235"/>
      <c r="CN67" s="235"/>
      <c r="CO67" s="235"/>
      <c r="CP67" s="238"/>
      <c r="CQ67" s="235"/>
      <c r="CR67" s="235"/>
      <c r="CS67" s="235"/>
      <c r="CT67" s="235"/>
      <c r="CU67" s="235"/>
      <c r="CV67" s="412"/>
      <c r="CW67" s="235"/>
      <c r="CX67" s="235"/>
      <c r="CY67" s="235"/>
      <c r="CZ67" s="235"/>
      <c r="DA67" s="235"/>
      <c r="DB67" s="235"/>
      <c r="DC67" s="236"/>
      <c r="DD67" s="235"/>
      <c r="DE67" s="235"/>
      <c r="DF67" s="235"/>
      <c r="DG67" s="235"/>
      <c r="DH67" s="235"/>
      <c r="DI67" s="235"/>
      <c r="DJ67" s="412"/>
      <c r="DK67" s="235"/>
      <c r="DL67" s="235"/>
      <c r="DM67" s="235"/>
      <c r="DN67" s="235"/>
      <c r="DO67" s="227"/>
      <c r="DP67" s="239"/>
      <c r="DQ67" s="235"/>
      <c r="DR67" s="235"/>
      <c r="DS67" s="238"/>
      <c r="DT67" s="235"/>
      <c r="DU67" s="235"/>
      <c r="DV67" s="235"/>
      <c r="DW67" s="236"/>
      <c r="DX67" s="235"/>
      <c r="DY67" s="235"/>
      <c r="DZ67" s="235"/>
      <c r="EA67" s="235"/>
      <c r="EB67" s="238"/>
      <c r="EC67" s="235"/>
      <c r="ED67" s="235"/>
      <c r="EE67" s="235"/>
      <c r="EF67" s="235"/>
      <c r="EG67" s="235"/>
      <c r="EH67" s="235"/>
      <c r="EI67" s="235"/>
      <c r="EJ67" s="235"/>
      <c r="EK67" s="235"/>
      <c r="EL67" s="235"/>
      <c r="EM67" s="235"/>
      <c r="EN67" s="235"/>
      <c r="EO67" s="235"/>
      <c r="EP67" s="235"/>
      <c r="EQ67" s="235"/>
      <c r="ER67" s="238"/>
      <c r="ES67" s="235"/>
      <c r="ET67" s="235"/>
      <c r="EU67" s="235"/>
      <c r="EV67" s="235"/>
      <c r="EW67" s="236"/>
      <c r="EX67" s="235"/>
      <c r="EY67" s="235"/>
      <c r="EZ67" s="235"/>
      <c r="GG67" s="722"/>
      <c r="GH67" s="722"/>
      <c r="GI67" s="722"/>
      <c r="GJ67" s="722"/>
      <c r="GK67" s="722"/>
      <c r="GL67" s="722"/>
    </row>
    <row r="68" spans="4:220" ht="15" customHeight="1"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89"/>
      <c r="R68" s="289"/>
      <c r="S68" s="289"/>
      <c r="T68" s="289"/>
      <c r="U68" s="290"/>
      <c r="V68" s="235"/>
      <c r="W68" s="235"/>
      <c r="X68" s="235"/>
      <c r="Y68" s="291"/>
      <c r="Z68" s="289"/>
      <c r="AA68" s="292"/>
      <c r="AB68" s="289"/>
      <c r="AC68" s="289"/>
      <c r="AD68" s="289"/>
      <c r="AE68" s="293"/>
      <c r="AF68" s="289"/>
      <c r="AG68" s="290"/>
      <c r="AH68" s="289"/>
      <c r="AI68" s="289"/>
      <c r="AJ68" s="292"/>
      <c r="AK68" s="289"/>
      <c r="AL68" s="289"/>
      <c r="AM68" s="292"/>
      <c r="AN68" s="289"/>
      <c r="AO68" s="235"/>
      <c r="AP68" s="289"/>
      <c r="AQ68" s="289"/>
      <c r="AR68" s="289"/>
      <c r="AS68" s="235"/>
      <c r="AT68" s="235"/>
      <c r="AU68" s="235"/>
      <c r="AV68" s="235"/>
      <c r="AW68" s="235"/>
      <c r="AX68" s="235"/>
      <c r="AY68" s="235"/>
      <c r="AZ68" s="235"/>
      <c r="BA68" s="235"/>
      <c r="BB68" s="235"/>
      <c r="BC68" s="235"/>
      <c r="BD68" s="235"/>
      <c r="BE68" s="235"/>
      <c r="CI68" s="226"/>
      <c r="CJ68" s="226"/>
      <c r="CK68" s="226"/>
      <c r="CL68" s="226"/>
      <c r="CM68" s="226"/>
      <c r="CN68" s="226"/>
      <c r="CO68" s="1529">
        <f>COLUMN(Table!$DO$4)</f>
        <v>119</v>
      </c>
      <c r="CP68" s="1531"/>
      <c r="CQ68" s="226"/>
      <c r="CR68" s="226"/>
      <c r="CS68" s="226"/>
      <c r="CT68" s="1529">
        <f>COLUMN(Table!$DN$4)</f>
        <v>118</v>
      </c>
      <c r="CU68" s="1529"/>
      <c r="CV68" s="231"/>
      <c r="CW68" s="226"/>
      <c r="CX68" s="226"/>
      <c r="CY68" s="226"/>
      <c r="CZ68" s="226"/>
      <c r="DA68" s="226"/>
      <c r="DB68" s="1529"/>
      <c r="DC68" s="1530"/>
      <c r="DD68" s="226"/>
      <c r="DE68" s="227"/>
      <c r="DF68" s="227"/>
      <c r="DG68" s="226"/>
      <c r="DH68" s="226"/>
      <c r="DI68" s="226"/>
      <c r="DJ68" s="231"/>
      <c r="DK68" s="226"/>
      <c r="DL68" s="226"/>
      <c r="DM68" s="226"/>
      <c r="DN68" s="226"/>
      <c r="DO68" s="1529"/>
      <c r="DP68" s="1531"/>
      <c r="DQ68" s="226"/>
      <c r="DR68" s="227"/>
      <c r="DS68" s="239"/>
      <c r="DT68" s="226"/>
      <c r="DU68" s="226"/>
      <c r="DV68" s="1529"/>
      <c r="DW68" s="1530"/>
      <c r="DX68" s="226"/>
      <c r="DY68" s="226"/>
      <c r="DZ68" s="226"/>
      <c r="EA68" s="1529"/>
      <c r="EB68" s="1531"/>
      <c r="EC68" s="226"/>
      <c r="ED68" s="226"/>
      <c r="EE68" s="226"/>
      <c r="EF68" s="226"/>
      <c r="EG68" s="226"/>
      <c r="EH68" s="226"/>
      <c r="EI68" s="226"/>
      <c r="EJ68" s="226"/>
      <c r="EK68" s="226"/>
      <c r="EL68" s="226"/>
      <c r="EM68" s="226"/>
      <c r="EN68" s="226"/>
      <c r="EO68" s="226"/>
      <c r="EP68" s="226"/>
      <c r="EQ68" s="1529"/>
      <c r="ER68" s="1531"/>
      <c r="ES68" s="226"/>
      <c r="ET68" s="226"/>
      <c r="EU68" s="226"/>
      <c r="EV68" s="1529"/>
      <c r="EW68" s="1530"/>
      <c r="EX68" s="226"/>
      <c r="EY68" s="226"/>
      <c r="EZ68" s="226"/>
    </row>
    <row r="69" spans="4:220" ht="15" customHeight="1"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6"/>
      <c r="Q69" s="235"/>
      <c r="R69" s="235"/>
      <c r="S69" s="235"/>
      <c r="T69" s="235"/>
      <c r="U69" s="294"/>
      <c r="V69" s="235"/>
      <c r="W69" s="235"/>
      <c r="X69" s="235"/>
      <c r="Y69" s="235"/>
      <c r="Z69" s="235"/>
      <c r="AA69" s="238"/>
      <c r="AB69" s="235"/>
      <c r="AC69" s="235"/>
      <c r="AD69" s="235"/>
      <c r="AE69" s="237"/>
      <c r="AF69" s="235"/>
      <c r="AG69" s="236"/>
      <c r="AH69" s="235"/>
      <c r="AI69" s="227"/>
      <c r="AJ69" s="239"/>
      <c r="AK69" s="235"/>
      <c r="AL69" s="235"/>
      <c r="AM69" s="238"/>
      <c r="AN69" s="235"/>
      <c r="AO69" s="294"/>
      <c r="AP69" s="235"/>
      <c r="AQ69" s="235"/>
      <c r="AR69" s="29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CI69" s="226"/>
      <c r="CJ69" s="226"/>
      <c r="CK69" s="226"/>
      <c r="CL69" s="226"/>
      <c r="CM69" s="226"/>
      <c r="CN69" s="226"/>
      <c r="CO69" s="1529"/>
      <c r="CP69" s="1531"/>
      <c r="CQ69" s="226"/>
      <c r="CR69" s="226"/>
      <c r="CS69" s="226"/>
      <c r="CT69" s="1529"/>
      <c r="CU69" s="1529"/>
      <c r="CV69" s="231"/>
      <c r="CW69" s="226"/>
      <c r="CX69" s="226"/>
      <c r="CY69" s="226"/>
      <c r="CZ69" s="226"/>
      <c r="DA69" s="226"/>
      <c r="DB69" s="1529"/>
      <c r="DC69" s="1530"/>
      <c r="DD69" s="226"/>
      <c r="DE69" s="227"/>
      <c r="DF69" s="227"/>
      <c r="DG69" s="226"/>
      <c r="DH69" s="226"/>
      <c r="DI69" s="226"/>
      <c r="DJ69" s="231"/>
      <c r="DK69" s="226"/>
      <c r="DL69" s="226"/>
      <c r="DM69" s="226"/>
      <c r="DN69" s="226"/>
      <c r="DO69" s="1529"/>
      <c r="DP69" s="1531"/>
      <c r="DQ69" s="226"/>
      <c r="DR69" s="227"/>
      <c r="DS69" s="239"/>
      <c r="DT69" s="226"/>
      <c r="DU69" s="226"/>
      <c r="DV69" s="1529"/>
      <c r="DW69" s="1530"/>
      <c r="DX69" s="226"/>
      <c r="DY69" s="226"/>
      <c r="DZ69" s="226"/>
      <c r="EA69" s="1529"/>
      <c r="EB69" s="1531"/>
      <c r="EC69" s="226"/>
      <c r="ED69" s="226"/>
      <c r="EE69" s="226"/>
      <c r="EF69" s="226"/>
      <c r="EG69" s="226"/>
      <c r="EH69" s="226"/>
      <c r="EI69" s="226"/>
      <c r="EJ69" s="226"/>
      <c r="EK69" s="226"/>
      <c r="EL69" s="226"/>
      <c r="EM69" s="226"/>
      <c r="EN69" s="226"/>
      <c r="EO69" s="226"/>
      <c r="EP69" s="226"/>
      <c r="EQ69" s="1529"/>
      <c r="ER69" s="1531"/>
      <c r="ES69" s="226"/>
      <c r="ET69" s="226"/>
      <c r="EU69" s="226"/>
      <c r="EV69" s="1529"/>
      <c r="EW69" s="1530"/>
      <c r="EX69" s="226"/>
      <c r="EY69" s="226"/>
      <c r="EZ69" s="226"/>
    </row>
    <row r="70" spans="4:220" ht="15" customHeight="1">
      <c r="D70" s="235"/>
      <c r="E70" s="235"/>
      <c r="F70" s="235"/>
      <c r="G70" s="235"/>
      <c r="H70" s="235"/>
      <c r="I70" s="235"/>
      <c r="J70" s="235"/>
      <c r="K70" s="235"/>
      <c r="L70" s="296"/>
      <c r="M70" s="296"/>
      <c r="N70" s="296"/>
      <c r="O70" s="296"/>
      <c r="P70" s="297"/>
      <c r="Q70" s="296"/>
      <c r="R70" s="296"/>
      <c r="S70" s="296"/>
      <c r="T70" s="296"/>
      <c r="U70" s="296"/>
      <c r="V70" s="296"/>
      <c r="W70" s="296"/>
      <c r="X70" s="296"/>
      <c r="Y70" s="296"/>
      <c r="Z70" s="296"/>
      <c r="AA70" s="298"/>
      <c r="AB70" s="235"/>
      <c r="AC70" s="235"/>
      <c r="AD70" s="238"/>
      <c r="AE70" s="296"/>
      <c r="AF70" s="296"/>
      <c r="AG70" s="297"/>
      <c r="AH70" s="296"/>
      <c r="AI70" s="299"/>
      <c r="AJ70" s="300"/>
      <c r="AK70" s="296"/>
      <c r="AL70" s="296"/>
      <c r="AM70" s="298"/>
      <c r="AN70" s="296"/>
      <c r="AO70" s="235"/>
      <c r="AP70" s="296"/>
      <c r="AQ70" s="296"/>
      <c r="AR70" s="297"/>
      <c r="AS70" s="296"/>
      <c r="AT70" s="296"/>
      <c r="AU70" s="296"/>
      <c r="AV70" s="296"/>
      <c r="AW70" s="296"/>
      <c r="AX70" s="235"/>
      <c r="AY70" s="235"/>
      <c r="AZ70" s="235"/>
      <c r="BA70" s="235"/>
      <c r="BB70" s="235"/>
      <c r="BC70" s="235"/>
      <c r="BD70" s="235"/>
      <c r="BE70" s="235"/>
      <c r="CI70" s="226"/>
      <c r="CJ70" s="226"/>
      <c r="CK70" s="226"/>
      <c r="CL70" s="226"/>
      <c r="CM70" s="226"/>
      <c r="CN70" s="226"/>
      <c r="CO70" s="1529"/>
      <c r="CP70" s="1531"/>
      <c r="CQ70" s="226"/>
      <c r="CR70" s="226"/>
      <c r="CS70" s="226"/>
      <c r="CT70" s="1529"/>
      <c r="CU70" s="1529"/>
      <c r="CV70" s="231"/>
      <c r="CW70" s="226"/>
      <c r="CX70" s="226"/>
      <c r="CY70" s="226"/>
      <c r="CZ70" s="226"/>
      <c r="DA70" s="226"/>
      <c r="DB70" s="1529"/>
      <c r="DC70" s="1530"/>
      <c r="DD70" s="226"/>
      <c r="DE70" s="227"/>
      <c r="DF70" s="227"/>
      <c r="DG70" s="226"/>
      <c r="DH70" s="226"/>
      <c r="DI70" s="226"/>
      <c r="DJ70" s="231"/>
      <c r="DK70" s="226"/>
      <c r="DL70" s="226"/>
      <c r="DM70" s="226"/>
      <c r="DN70" s="226"/>
      <c r="DO70" s="1529"/>
      <c r="DP70" s="1531"/>
      <c r="DQ70" s="226"/>
      <c r="DR70" s="227"/>
      <c r="DS70" s="239"/>
      <c r="DT70" s="226"/>
      <c r="DU70" s="226"/>
      <c r="DV70" s="1529"/>
      <c r="DW70" s="1530"/>
      <c r="DX70" s="226"/>
      <c r="DY70" s="226"/>
      <c r="DZ70" s="226"/>
      <c r="EA70" s="1529"/>
      <c r="EB70" s="1531"/>
      <c r="EC70" s="226"/>
      <c r="ED70" s="226"/>
      <c r="EE70" s="226"/>
      <c r="EF70" s="226"/>
      <c r="EG70" s="226"/>
      <c r="EH70" s="226"/>
      <c r="EI70" s="226"/>
      <c r="EJ70" s="226"/>
      <c r="EK70" s="226"/>
      <c r="EL70" s="226"/>
      <c r="EM70" s="226"/>
      <c r="EN70" s="226"/>
      <c r="EO70" s="226"/>
      <c r="EP70" s="226"/>
      <c r="EQ70" s="1529"/>
      <c r="ER70" s="1531"/>
      <c r="ES70" s="226"/>
      <c r="ET70" s="226"/>
      <c r="EU70" s="226"/>
      <c r="EV70" s="1529"/>
      <c r="EW70" s="1530"/>
      <c r="EX70" s="226"/>
      <c r="EY70" s="226"/>
      <c r="EZ70" s="226"/>
    </row>
    <row r="71" spans="4:220" ht="15" customHeight="1">
      <c r="D71" s="235"/>
      <c r="E71" s="235"/>
      <c r="F71" s="235"/>
      <c r="G71" s="235"/>
      <c r="H71" s="235"/>
      <c r="I71" s="235"/>
      <c r="J71" s="235"/>
      <c r="K71" s="238"/>
      <c r="L71" s="235"/>
      <c r="M71" s="235"/>
      <c r="N71" s="235"/>
      <c r="O71" s="235"/>
      <c r="P71" s="236"/>
      <c r="Q71" s="235"/>
      <c r="R71" s="235"/>
      <c r="S71" s="235"/>
      <c r="T71" s="235"/>
      <c r="U71" s="235"/>
      <c r="V71" s="235"/>
      <c r="W71" s="235"/>
      <c r="X71" s="235"/>
      <c r="Y71" s="235"/>
      <c r="Z71" s="235"/>
      <c r="AA71" s="301"/>
      <c r="AB71" s="235"/>
      <c r="AC71" s="235"/>
      <c r="AD71" s="235"/>
      <c r="AE71" s="235"/>
      <c r="AF71" s="235"/>
      <c r="AG71" s="236"/>
      <c r="AH71" s="235"/>
      <c r="AI71" s="227"/>
      <c r="AJ71" s="239"/>
      <c r="AK71" s="235"/>
      <c r="AL71" s="235"/>
      <c r="AM71" s="238"/>
      <c r="AN71" s="235"/>
      <c r="AO71" s="301"/>
      <c r="AP71" s="235"/>
      <c r="AQ71" s="235"/>
      <c r="AR71" s="236"/>
      <c r="AS71" s="235"/>
      <c r="AT71" s="235"/>
      <c r="AU71" s="235"/>
      <c r="AV71" s="235"/>
      <c r="AW71" s="238"/>
      <c r="AX71" s="235"/>
      <c r="AY71" s="235"/>
      <c r="AZ71" s="235"/>
      <c r="BA71" s="235"/>
      <c r="BB71" s="235"/>
      <c r="BC71" s="235"/>
      <c r="BD71" s="235"/>
      <c r="BE71" s="235"/>
      <c r="CI71" s="226"/>
      <c r="CJ71" s="226"/>
      <c r="CK71" s="226"/>
      <c r="CL71" s="226"/>
      <c r="CM71" s="226"/>
      <c r="CN71" s="226"/>
      <c r="CO71" s="1529"/>
      <c r="CP71" s="1531"/>
      <c r="CQ71" s="226"/>
      <c r="CR71" s="226"/>
      <c r="CS71" s="226"/>
      <c r="CT71" s="1529"/>
      <c r="CU71" s="1529"/>
      <c r="CV71" s="231"/>
      <c r="CW71" s="226"/>
      <c r="CX71" s="226"/>
      <c r="CY71" s="226"/>
      <c r="CZ71" s="226"/>
      <c r="DA71" s="226"/>
      <c r="DB71" s="1529"/>
      <c r="DC71" s="1530"/>
      <c r="DD71" s="226"/>
      <c r="DE71" s="227"/>
      <c r="DF71" s="227"/>
      <c r="DG71" s="226"/>
      <c r="DH71" s="226"/>
      <c r="DI71" s="226"/>
      <c r="DJ71" s="231"/>
      <c r="DK71" s="226"/>
      <c r="DL71" s="226"/>
      <c r="DM71" s="226"/>
      <c r="DN71" s="226"/>
      <c r="DO71" s="1529"/>
      <c r="DP71" s="1531"/>
      <c r="DQ71" s="226"/>
      <c r="DR71" s="227"/>
      <c r="DS71" s="239"/>
      <c r="DT71" s="226"/>
      <c r="DU71" s="226"/>
      <c r="DV71" s="1529"/>
      <c r="DW71" s="1530"/>
      <c r="DX71" s="226"/>
      <c r="DY71" s="226"/>
      <c r="DZ71" s="226"/>
      <c r="EA71" s="1529"/>
      <c r="EB71" s="1531"/>
      <c r="EC71" s="226"/>
      <c r="ED71" s="226"/>
      <c r="EE71" s="226"/>
      <c r="EF71" s="226"/>
      <c r="EG71" s="226"/>
      <c r="EH71" s="226"/>
      <c r="EI71" s="226"/>
      <c r="EJ71" s="226"/>
      <c r="EK71" s="226"/>
      <c r="EL71" s="226"/>
      <c r="EM71" s="226"/>
      <c r="EN71" s="226"/>
      <c r="EO71" s="226"/>
      <c r="EP71" s="226"/>
      <c r="EQ71" s="1529"/>
      <c r="ER71" s="1531"/>
      <c r="ES71" s="226"/>
      <c r="ET71" s="226"/>
      <c r="EU71" s="226"/>
      <c r="EV71" s="1529"/>
      <c r="EW71" s="1530"/>
      <c r="EX71" s="226"/>
      <c r="EY71" s="226"/>
      <c r="EZ71" s="226"/>
    </row>
    <row r="72" spans="4:220" ht="15" customHeight="1">
      <c r="D72" s="235"/>
      <c r="E72" s="235"/>
      <c r="F72" s="235"/>
      <c r="G72" s="235"/>
      <c r="H72" s="235"/>
      <c r="I72" s="235"/>
      <c r="J72" s="235"/>
      <c r="K72" s="238"/>
      <c r="L72" s="235"/>
      <c r="M72" s="235"/>
      <c r="N72" s="235"/>
      <c r="O72" s="235"/>
      <c r="P72" s="236"/>
      <c r="Q72" s="235"/>
      <c r="R72" s="235"/>
      <c r="S72" s="235"/>
      <c r="T72" s="235"/>
      <c r="U72" s="235"/>
      <c r="V72" s="235"/>
      <c r="W72" s="235"/>
      <c r="X72" s="235"/>
      <c r="Y72" s="235"/>
      <c r="Z72" s="235"/>
      <c r="AA72" s="235"/>
      <c r="AB72" s="235"/>
      <c r="AC72" s="235"/>
      <c r="AD72" s="235"/>
      <c r="AE72" s="235"/>
      <c r="AF72" s="235"/>
      <c r="AG72" s="236"/>
      <c r="AH72" s="235"/>
      <c r="AI72" s="227"/>
      <c r="AJ72" s="239"/>
      <c r="AK72" s="235"/>
      <c r="AL72" s="235"/>
      <c r="AM72" s="238"/>
      <c r="AN72" s="235"/>
      <c r="AO72" s="235"/>
      <c r="AP72" s="235"/>
      <c r="AQ72" s="235"/>
      <c r="AR72" s="236"/>
      <c r="AS72" s="235"/>
      <c r="AT72" s="235"/>
      <c r="AU72" s="235"/>
      <c r="AV72" s="235"/>
      <c r="AW72" s="238"/>
      <c r="AX72" s="235"/>
      <c r="AY72" s="235"/>
      <c r="AZ72" s="235"/>
      <c r="BA72" s="235"/>
      <c r="BB72" s="235"/>
      <c r="BC72" s="235"/>
      <c r="BD72" s="235"/>
      <c r="BE72" s="235"/>
      <c r="CI72" s="226"/>
      <c r="CJ72" s="226"/>
      <c r="CK72" s="226"/>
      <c r="CL72" s="226"/>
      <c r="CM72" s="226"/>
      <c r="CN72" s="226"/>
      <c r="CO72" s="1529"/>
      <c r="CP72" s="1531"/>
      <c r="CQ72" s="226"/>
      <c r="CR72" s="226"/>
      <c r="CS72" s="226"/>
      <c r="CT72" s="1529"/>
      <c r="CU72" s="1529"/>
      <c r="CV72" s="231"/>
      <c r="CW72" s="226"/>
      <c r="CX72" s="226"/>
      <c r="CY72" s="226"/>
      <c r="CZ72" s="226"/>
      <c r="DA72" s="226"/>
      <c r="DB72" s="1529"/>
      <c r="DC72" s="1530"/>
      <c r="DD72" s="226"/>
      <c r="DE72" s="227"/>
      <c r="DF72" s="227"/>
      <c r="DG72" s="226"/>
      <c r="DH72" s="226"/>
      <c r="DI72" s="226"/>
      <c r="DJ72" s="231"/>
      <c r="DK72" s="226"/>
      <c r="DL72" s="226"/>
      <c r="DM72" s="226"/>
      <c r="DN72" s="226"/>
      <c r="DO72" s="1529"/>
      <c r="DP72" s="1531"/>
      <c r="DQ72" s="226"/>
      <c r="DR72" s="227"/>
      <c r="DS72" s="239"/>
      <c r="DT72" s="226"/>
      <c r="DU72" s="226"/>
      <c r="DV72" s="1529"/>
      <c r="DW72" s="1530"/>
      <c r="DX72" s="226"/>
      <c r="DY72" s="226"/>
      <c r="DZ72" s="226"/>
      <c r="EA72" s="1529"/>
      <c r="EB72" s="1531"/>
      <c r="EC72" s="226"/>
      <c r="ED72" s="226"/>
      <c r="EE72" s="226"/>
      <c r="EF72" s="226"/>
      <c r="EG72" s="226"/>
      <c r="EH72" s="226"/>
      <c r="EI72" s="226"/>
      <c r="EJ72" s="226"/>
      <c r="EK72" s="226"/>
      <c r="EL72" s="226"/>
      <c r="EM72" s="226"/>
      <c r="EN72" s="226"/>
      <c r="EO72" s="226"/>
      <c r="EP72" s="226"/>
      <c r="EQ72" s="1529"/>
      <c r="ER72" s="1531"/>
      <c r="ES72" s="226"/>
      <c r="ET72" s="226"/>
      <c r="EU72" s="226"/>
      <c r="EV72" s="1529"/>
      <c r="EW72" s="1530"/>
      <c r="EX72" s="226"/>
      <c r="EY72" s="226"/>
      <c r="EZ72" s="226"/>
    </row>
    <row r="73" spans="4:220" ht="15" customHeight="1">
      <c r="D73" s="235"/>
      <c r="E73" s="235"/>
      <c r="F73" s="235"/>
      <c r="G73" s="235"/>
      <c r="H73" s="235"/>
      <c r="I73" s="235"/>
      <c r="J73" s="235"/>
      <c r="K73" s="238"/>
      <c r="L73" s="235"/>
      <c r="M73" s="235"/>
      <c r="N73" s="235"/>
      <c r="O73" s="235"/>
      <c r="P73" s="236"/>
      <c r="Q73" s="235"/>
      <c r="R73" s="235"/>
      <c r="S73" s="235"/>
      <c r="T73" s="235"/>
      <c r="U73" s="235"/>
      <c r="V73" s="235"/>
      <c r="W73" s="235"/>
      <c r="X73" s="235"/>
      <c r="Y73" s="235"/>
      <c r="Z73" s="235"/>
      <c r="AA73" s="235"/>
      <c r="AB73" s="235"/>
      <c r="AC73" s="235"/>
      <c r="AD73" s="235"/>
      <c r="AE73" s="235"/>
      <c r="AF73" s="235"/>
      <c r="AG73" s="236"/>
      <c r="AH73" s="235"/>
      <c r="AI73" s="227"/>
      <c r="AJ73" s="239"/>
      <c r="AK73" s="235"/>
      <c r="AL73" s="235"/>
      <c r="AM73" s="238"/>
      <c r="AN73" s="235"/>
      <c r="AO73" s="235"/>
      <c r="AP73" s="235"/>
      <c r="AQ73" s="235"/>
      <c r="AR73" s="236"/>
      <c r="AS73" s="235"/>
      <c r="AT73" s="235"/>
      <c r="AU73" s="235"/>
      <c r="AV73" s="235"/>
      <c r="AW73" s="238"/>
      <c r="AX73" s="235"/>
      <c r="AY73" s="235"/>
      <c r="AZ73" s="235"/>
      <c r="BA73" s="235"/>
      <c r="BB73" s="235"/>
      <c r="BC73" s="235"/>
      <c r="BD73" s="235"/>
      <c r="BE73" s="235"/>
      <c r="CI73" s="226"/>
      <c r="CJ73" s="226"/>
      <c r="CK73" s="226"/>
      <c r="CL73" s="226"/>
      <c r="CM73" s="226"/>
      <c r="CN73" s="226"/>
      <c r="CO73" s="1529"/>
      <c r="CP73" s="1531"/>
      <c r="CQ73" s="226"/>
      <c r="CR73" s="226"/>
      <c r="CS73" s="226"/>
      <c r="CT73" s="1529"/>
      <c r="CU73" s="1529"/>
      <c r="CV73" s="231"/>
      <c r="CW73" s="226"/>
      <c r="CX73" s="226"/>
      <c r="CY73" s="226"/>
      <c r="CZ73" s="226"/>
      <c r="DA73" s="226"/>
      <c r="DB73" s="1529"/>
      <c r="DC73" s="1530"/>
      <c r="DD73" s="226"/>
      <c r="DE73" s="227"/>
      <c r="DF73" s="227"/>
      <c r="DG73" s="226"/>
      <c r="DH73" s="226"/>
      <c r="DI73" s="226"/>
      <c r="DJ73" s="231"/>
      <c r="DK73" s="226"/>
      <c r="DL73" s="226"/>
      <c r="DM73" s="226"/>
      <c r="DN73" s="226"/>
      <c r="DO73" s="1529"/>
      <c r="DP73" s="1531"/>
      <c r="DQ73" s="226"/>
      <c r="DR73" s="227"/>
      <c r="DS73" s="239"/>
      <c r="DT73" s="226"/>
      <c r="DU73" s="226"/>
      <c r="DV73" s="1529"/>
      <c r="DW73" s="1530"/>
      <c r="DX73" s="226"/>
      <c r="DY73" s="226"/>
      <c r="DZ73" s="226"/>
      <c r="EA73" s="1529"/>
      <c r="EB73" s="1531"/>
      <c r="EC73" s="226"/>
      <c r="ED73" s="226"/>
      <c r="EE73" s="226"/>
      <c r="EF73" s="226"/>
      <c r="EG73" s="226"/>
      <c r="EH73" s="226"/>
      <c r="EI73" s="226"/>
      <c r="EJ73" s="226"/>
      <c r="EK73" s="226"/>
      <c r="EL73" s="226"/>
      <c r="EM73" s="226"/>
      <c r="EN73" s="226"/>
      <c r="EO73" s="226"/>
      <c r="EP73" s="226"/>
      <c r="EQ73" s="1529"/>
      <c r="ER73" s="1531"/>
      <c r="ES73" s="226"/>
      <c r="ET73" s="226"/>
      <c r="EU73" s="226"/>
      <c r="EV73" s="1529"/>
      <c r="EW73" s="1530"/>
      <c r="EX73" s="226"/>
      <c r="EY73" s="226"/>
      <c r="EZ73" s="226"/>
      <c r="GO73" s="1780" t="s">
        <v>466</v>
      </c>
      <c r="GP73" s="1780"/>
      <c r="GQ73" s="1780"/>
      <c r="GR73" s="1780"/>
      <c r="GS73" s="1780"/>
      <c r="GT73" s="1780"/>
      <c r="GU73" s="1780"/>
      <c r="GV73" s="1780"/>
      <c r="GW73" s="1780"/>
      <c r="GX73" s="1780"/>
      <c r="GY73" s="1780"/>
      <c r="GZ73" s="1780"/>
      <c r="HA73" s="1780"/>
      <c r="HB73" s="1780"/>
      <c r="HC73" s="1780"/>
      <c r="HD73" s="1780"/>
      <c r="HE73" s="1780"/>
      <c r="HF73" s="1780"/>
      <c r="HG73" s="1780"/>
      <c r="HH73" s="1780"/>
      <c r="HI73" s="1780"/>
      <c r="HJ73" s="1780"/>
      <c r="HK73" s="1780"/>
    </row>
    <row r="74" spans="4:220" ht="15" customHeight="1">
      <c r="D74" s="235"/>
      <c r="E74" s="235"/>
      <c r="F74" s="235"/>
      <c r="G74" s="235"/>
      <c r="H74" s="235"/>
      <c r="I74" s="235"/>
      <c r="J74" s="235"/>
      <c r="K74" s="238"/>
      <c r="L74" s="235"/>
      <c r="M74" s="235"/>
      <c r="N74" s="235"/>
      <c r="O74" s="235"/>
      <c r="P74" s="236"/>
      <c r="Q74" s="235"/>
      <c r="R74" s="235"/>
      <c r="S74" s="235"/>
      <c r="T74" s="235"/>
      <c r="U74" s="235"/>
      <c r="V74" s="235"/>
      <c r="W74" s="235"/>
      <c r="X74" s="235"/>
      <c r="Y74" s="235"/>
      <c r="Z74" s="235"/>
      <c r="AA74" s="235"/>
      <c r="AB74" s="235"/>
      <c r="AC74" s="235"/>
      <c r="AD74" s="235"/>
      <c r="AE74" s="235"/>
      <c r="AF74" s="235"/>
      <c r="AG74" s="236"/>
      <c r="AH74" s="235"/>
      <c r="AI74" s="227"/>
      <c r="AJ74" s="239"/>
      <c r="AK74" s="235"/>
      <c r="AL74" s="235"/>
      <c r="AM74" s="238"/>
      <c r="AN74" s="235"/>
      <c r="AO74" s="235"/>
      <c r="AP74" s="235"/>
      <c r="AQ74" s="235"/>
      <c r="AR74" s="236"/>
      <c r="AS74" s="235"/>
      <c r="AT74" s="235"/>
      <c r="AU74" s="235"/>
      <c r="AV74" s="235"/>
      <c r="AW74" s="238"/>
      <c r="AX74" s="235"/>
      <c r="AY74" s="235"/>
      <c r="AZ74" s="235"/>
      <c r="BA74" s="235"/>
      <c r="BB74" s="235"/>
      <c r="BC74" s="235"/>
      <c r="BD74" s="235"/>
      <c r="BE74" s="235"/>
      <c r="CI74" s="226"/>
      <c r="CJ74" s="226"/>
      <c r="CK74" s="226"/>
      <c r="CL74" s="226"/>
      <c r="CM74" s="226"/>
      <c r="CN74" s="226"/>
      <c r="CO74" s="1529"/>
      <c r="CP74" s="1531"/>
      <c r="CQ74" s="232"/>
      <c r="CR74" s="226"/>
      <c r="CS74" s="226"/>
      <c r="CT74" s="1529"/>
      <c r="CU74" s="1529"/>
      <c r="CV74" s="231"/>
      <c r="CW74" s="226"/>
      <c r="CX74" s="226"/>
      <c r="CY74" s="226"/>
      <c r="CZ74" s="226"/>
      <c r="DA74" s="226"/>
      <c r="DB74" s="1529"/>
      <c r="DC74" s="1530"/>
      <c r="DD74" s="226"/>
      <c r="DE74" s="227"/>
      <c r="DF74" s="227"/>
      <c r="DG74" s="226"/>
      <c r="DH74" s="226"/>
      <c r="DI74" s="226"/>
      <c r="DJ74" s="231"/>
      <c r="DK74" s="226"/>
      <c r="DL74" s="226"/>
      <c r="DM74" s="226"/>
      <c r="DN74" s="226"/>
      <c r="DO74" s="1529"/>
      <c r="DP74" s="1531"/>
      <c r="DQ74" s="226"/>
      <c r="DR74" s="227"/>
      <c r="DS74" s="239"/>
      <c r="DT74" s="226"/>
      <c r="DU74" s="226"/>
      <c r="DV74" s="1529"/>
      <c r="DW74" s="1530"/>
      <c r="DX74" s="226"/>
      <c r="DY74" s="226"/>
      <c r="DZ74" s="226"/>
      <c r="EA74" s="1529"/>
      <c r="EB74" s="1531"/>
      <c r="EC74" s="226"/>
      <c r="ED74" s="226"/>
      <c r="EE74" s="226"/>
      <c r="EF74" s="226"/>
      <c r="EG74" s="226"/>
      <c r="EH74" s="226"/>
      <c r="EI74" s="226"/>
      <c r="EJ74" s="226"/>
      <c r="EK74" s="226"/>
      <c r="EL74" s="226"/>
      <c r="EM74" s="226"/>
      <c r="EN74" s="226"/>
      <c r="EO74" s="226"/>
      <c r="EP74" s="226"/>
      <c r="EQ74" s="1529"/>
      <c r="ER74" s="1531"/>
      <c r="ES74" s="232"/>
      <c r="ET74" s="226"/>
      <c r="EU74" s="226"/>
      <c r="EV74" s="1529"/>
      <c r="EW74" s="1530"/>
      <c r="EX74" s="226"/>
      <c r="EY74" s="226"/>
      <c r="EZ74" s="226"/>
      <c r="GO74" s="1780"/>
      <c r="GP74" s="1780"/>
      <c r="GQ74" s="1780"/>
      <c r="GR74" s="1780"/>
      <c r="GS74" s="1780"/>
      <c r="GT74" s="1780"/>
      <c r="GU74" s="1780"/>
      <c r="GV74" s="1780"/>
      <c r="GW74" s="1780"/>
      <c r="GX74" s="1780"/>
      <c r="GY74" s="1780"/>
      <c r="GZ74" s="1780"/>
      <c r="HA74" s="1780"/>
      <c r="HB74" s="1780"/>
      <c r="HC74" s="1780"/>
      <c r="HD74" s="1780"/>
      <c r="HE74" s="1780"/>
      <c r="HF74" s="1780"/>
      <c r="HG74" s="1780"/>
      <c r="HH74" s="1780"/>
      <c r="HI74" s="1780"/>
      <c r="HJ74" s="1780"/>
      <c r="HK74" s="1780"/>
    </row>
    <row r="75" spans="4:220" ht="15" customHeight="1">
      <c r="D75" s="235"/>
      <c r="E75" s="235"/>
      <c r="F75" s="235"/>
      <c r="G75" s="235"/>
      <c r="H75" s="235"/>
      <c r="I75" s="235"/>
      <c r="J75" s="1793" t="s">
        <v>208</v>
      </c>
      <c r="K75" s="1797"/>
      <c r="L75" s="235"/>
      <c r="M75" s="235"/>
      <c r="N75" s="235"/>
      <c r="O75" s="1793" t="s">
        <v>208</v>
      </c>
      <c r="P75" s="1796"/>
      <c r="Q75" s="235"/>
      <c r="R75" s="235"/>
      <c r="S75" s="235"/>
      <c r="T75" s="235"/>
      <c r="U75" s="235"/>
      <c r="V75" s="235"/>
      <c r="W75" s="235"/>
      <c r="X75" s="235"/>
      <c r="Y75" s="235"/>
      <c r="Z75" s="235"/>
      <c r="AA75" s="235"/>
      <c r="AB75" s="235"/>
      <c r="AC75" s="235"/>
      <c r="AD75" s="235"/>
      <c r="AE75" s="235"/>
      <c r="AF75" s="1793" t="s">
        <v>208</v>
      </c>
      <c r="AG75" s="1796"/>
      <c r="AH75" s="235"/>
      <c r="AI75" s="1793" t="s">
        <v>208</v>
      </c>
      <c r="AJ75" s="1797"/>
      <c r="AK75" s="235"/>
      <c r="AL75" s="1793" t="s">
        <v>208</v>
      </c>
      <c r="AM75" s="1797"/>
      <c r="AN75" s="235"/>
      <c r="AO75" s="235"/>
      <c r="AP75" s="235"/>
      <c r="AQ75" s="1793" t="s">
        <v>208</v>
      </c>
      <c r="AR75" s="1796"/>
      <c r="AS75" s="235"/>
      <c r="AT75" s="235"/>
      <c r="AU75" s="235"/>
      <c r="AV75" s="1793" t="s">
        <v>208</v>
      </c>
      <c r="AW75" s="1797"/>
      <c r="AX75" s="235"/>
      <c r="AY75" s="235"/>
      <c r="AZ75" s="235"/>
      <c r="BA75" s="235"/>
      <c r="BB75" s="235"/>
      <c r="BC75" s="235"/>
      <c r="BD75" s="235"/>
      <c r="BE75" s="235"/>
      <c r="CI75" s="226"/>
      <c r="CJ75" s="226"/>
      <c r="CK75" s="226"/>
      <c r="CL75" s="226"/>
      <c r="CM75" s="226"/>
      <c r="CN75" s="226"/>
      <c r="CO75" s="1529"/>
      <c r="CP75" s="1531"/>
      <c r="CQ75" s="226"/>
      <c r="CR75" s="226"/>
      <c r="CS75" s="226"/>
      <c r="CT75" s="1529"/>
      <c r="CU75" s="1529"/>
      <c r="CV75" s="231"/>
      <c r="CW75" s="226"/>
      <c r="CX75" s="226"/>
      <c r="CY75" s="226"/>
      <c r="CZ75" s="226"/>
      <c r="DA75" s="226"/>
      <c r="DB75" s="1529"/>
      <c r="DC75" s="1530"/>
      <c r="DD75" s="226"/>
      <c r="DE75" s="227"/>
      <c r="DF75" s="227"/>
      <c r="DG75" s="226"/>
      <c r="DH75" s="226"/>
      <c r="DI75" s="226"/>
      <c r="DJ75" s="231"/>
      <c r="DK75" s="226"/>
      <c r="DL75" s="226"/>
      <c r="DM75" s="226"/>
      <c r="DN75" s="226"/>
      <c r="DO75" s="1529"/>
      <c r="DP75" s="1531"/>
      <c r="DQ75" s="226"/>
      <c r="DR75" s="227"/>
      <c r="DS75" s="239"/>
      <c r="DT75" s="226"/>
      <c r="DU75" s="226"/>
      <c r="DV75" s="1529"/>
      <c r="DW75" s="1530"/>
      <c r="DX75" s="226"/>
      <c r="DY75" s="226"/>
      <c r="DZ75" s="226"/>
      <c r="EA75" s="1529"/>
      <c r="EB75" s="1531"/>
      <c r="EC75" s="226"/>
      <c r="ED75" s="226"/>
      <c r="EE75" s="226"/>
      <c r="EF75" s="226"/>
      <c r="EG75" s="226"/>
      <c r="EH75" s="226"/>
      <c r="EI75" s="226"/>
      <c r="EJ75" s="226"/>
      <c r="EK75" s="226"/>
      <c r="EL75" s="226"/>
      <c r="EM75" s="226"/>
      <c r="EN75" s="226"/>
      <c r="EO75" s="226"/>
      <c r="EP75" s="226"/>
      <c r="EQ75" s="1529"/>
      <c r="ER75" s="1531"/>
      <c r="ES75" s="226"/>
      <c r="ET75" s="226"/>
      <c r="EU75" s="226"/>
      <c r="EV75" s="1529"/>
      <c r="EW75" s="1530"/>
      <c r="EX75" s="226"/>
      <c r="EY75" s="226"/>
      <c r="EZ75" s="226"/>
      <c r="GO75" s="1780"/>
      <c r="GP75" s="1780"/>
      <c r="GQ75" s="1780"/>
      <c r="GR75" s="1780"/>
      <c r="GS75" s="1780"/>
      <c r="GT75" s="1780"/>
      <c r="GU75" s="1780"/>
      <c r="GV75" s="1780"/>
      <c r="GW75" s="1780"/>
      <c r="GX75" s="1780"/>
      <c r="GY75" s="1780"/>
      <c r="GZ75" s="1780"/>
      <c r="HA75" s="1780"/>
      <c r="HB75" s="1780"/>
      <c r="HC75" s="1780"/>
      <c r="HD75" s="1780"/>
      <c r="HE75" s="1780"/>
      <c r="HF75" s="1780"/>
      <c r="HG75" s="1780"/>
      <c r="HH75" s="1780"/>
      <c r="HI75" s="1780"/>
      <c r="HJ75" s="1780"/>
      <c r="HK75" s="1780"/>
    </row>
    <row r="76" spans="4:220" ht="15" customHeight="1">
      <c r="D76" s="235"/>
      <c r="E76" s="235"/>
      <c r="F76" s="235"/>
      <c r="G76" s="235"/>
      <c r="H76" s="235"/>
      <c r="I76" s="235"/>
      <c r="J76" s="1793"/>
      <c r="K76" s="1797"/>
      <c r="L76" s="235"/>
      <c r="M76" s="235"/>
      <c r="N76" s="235"/>
      <c r="O76" s="1793"/>
      <c r="P76" s="1796"/>
      <c r="Q76" s="235"/>
      <c r="R76" s="235"/>
      <c r="S76" s="235"/>
      <c r="T76" s="235"/>
      <c r="U76" s="235"/>
      <c r="V76" s="235"/>
      <c r="W76" s="235"/>
      <c r="X76" s="235"/>
      <c r="Y76" s="235"/>
      <c r="Z76" s="235"/>
      <c r="AA76" s="235"/>
      <c r="AB76" s="235"/>
      <c r="AC76" s="235"/>
      <c r="AD76" s="235"/>
      <c r="AE76" s="235"/>
      <c r="AF76" s="1793"/>
      <c r="AG76" s="1796"/>
      <c r="AH76" s="235"/>
      <c r="AI76" s="1793"/>
      <c r="AJ76" s="1797"/>
      <c r="AK76" s="235"/>
      <c r="AL76" s="1793"/>
      <c r="AM76" s="1797"/>
      <c r="AN76" s="235"/>
      <c r="AO76" s="235"/>
      <c r="AP76" s="235"/>
      <c r="AQ76" s="1793"/>
      <c r="AR76" s="1796"/>
      <c r="AS76" s="235"/>
      <c r="AT76" s="235"/>
      <c r="AU76" s="235"/>
      <c r="AV76" s="1793"/>
      <c r="AW76" s="1797"/>
      <c r="AX76" s="235"/>
      <c r="AY76" s="235"/>
      <c r="AZ76" s="235"/>
      <c r="BA76" s="235"/>
      <c r="BB76" s="235"/>
      <c r="BC76" s="235"/>
      <c r="BD76" s="235"/>
      <c r="BE76" s="235"/>
      <c r="CI76" s="226"/>
      <c r="CJ76" s="226"/>
      <c r="CK76" s="226"/>
      <c r="CL76" s="226"/>
      <c r="CM76" s="226"/>
      <c r="CN76" s="226"/>
      <c r="CO76" s="1529"/>
      <c r="CP76" s="1531"/>
      <c r="CQ76" s="226"/>
      <c r="CR76" s="226"/>
      <c r="CS76" s="226"/>
      <c r="CT76" s="1529"/>
      <c r="CU76" s="1529"/>
      <c r="CV76" s="231"/>
      <c r="CW76" s="226"/>
      <c r="CX76" s="226"/>
      <c r="CY76" s="226"/>
      <c r="CZ76" s="226"/>
      <c r="DA76" s="226"/>
      <c r="DB76" s="1529"/>
      <c r="DC76" s="1530"/>
      <c r="DD76" s="226"/>
      <c r="DE76" s="227"/>
      <c r="DF76" s="227"/>
      <c r="DG76" s="226"/>
      <c r="DH76" s="226"/>
      <c r="DI76" s="226"/>
      <c r="DJ76" s="231"/>
      <c r="DK76" s="226"/>
      <c r="DL76" s="226"/>
      <c r="DM76" s="226"/>
      <c r="DN76" s="226"/>
      <c r="DO76" s="1529"/>
      <c r="DP76" s="1531"/>
      <c r="DQ76" s="226"/>
      <c r="DR76" s="227"/>
      <c r="DS76" s="239"/>
      <c r="DT76" s="226"/>
      <c r="DU76" s="226"/>
      <c r="DV76" s="1529"/>
      <c r="DW76" s="1530"/>
      <c r="DX76" s="226"/>
      <c r="DY76" s="226"/>
      <c r="DZ76" s="226"/>
      <c r="EA76" s="1529"/>
      <c r="EB76" s="1531"/>
      <c r="EC76" s="226"/>
      <c r="ED76" s="226"/>
      <c r="EE76" s="226"/>
      <c r="EF76" s="226"/>
      <c r="EG76" s="226"/>
      <c r="EH76" s="226"/>
      <c r="EI76" s="226"/>
      <c r="EJ76" s="226"/>
      <c r="EK76" s="226"/>
      <c r="EL76" s="226"/>
      <c r="EM76" s="226"/>
      <c r="EN76" s="226"/>
      <c r="EO76" s="226"/>
      <c r="EP76" s="226"/>
      <c r="EQ76" s="1529"/>
      <c r="ER76" s="1531"/>
      <c r="ES76" s="226"/>
      <c r="ET76" s="226"/>
      <c r="EU76" s="226"/>
      <c r="EV76" s="1529"/>
      <c r="EW76" s="1530"/>
      <c r="EX76" s="226"/>
      <c r="EY76" s="226"/>
      <c r="EZ76" s="226"/>
      <c r="GO76" s="1780"/>
      <c r="GP76" s="1780"/>
      <c r="GQ76" s="1780"/>
      <c r="GR76" s="1780"/>
      <c r="GS76" s="1780"/>
      <c r="GT76" s="1780"/>
      <c r="GU76" s="1780"/>
      <c r="GV76" s="1780"/>
      <c r="GW76" s="1780"/>
      <c r="GX76" s="1780"/>
      <c r="GY76" s="1780"/>
      <c r="GZ76" s="1780"/>
      <c r="HA76" s="1780"/>
      <c r="HB76" s="1780"/>
      <c r="HC76" s="1780"/>
      <c r="HD76" s="1780"/>
      <c r="HE76" s="1780"/>
      <c r="HF76" s="1780"/>
      <c r="HG76" s="1780"/>
      <c r="HH76" s="1780"/>
      <c r="HI76" s="1780"/>
      <c r="HJ76" s="1780"/>
      <c r="HK76" s="1780"/>
    </row>
    <row r="77" spans="4:220" ht="15" customHeight="1">
      <c r="D77" s="235"/>
      <c r="E77" s="235"/>
      <c r="F77" s="235"/>
      <c r="G77" s="235"/>
      <c r="H77" s="235"/>
      <c r="I77" s="235"/>
      <c r="J77" s="1793"/>
      <c r="K77" s="1797"/>
      <c r="L77" s="235"/>
      <c r="M77" s="235"/>
      <c r="N77" s="235"/>
      <c r="O77" s="1793"/>
      <c r="P77" s="1796"/>
      <c r="Q77" s="235"/>
      <c r="R77" s="235"/>
      <c r="S77" s="235"/>
      <c r="T77" s="235"/>
      <c r="U77" s="235"/>
      <c r="V77" s="235"/>
      <c r="W77" s="235"/>
      <c r="X77" s="235"/>
      <c r="Y77" s="235"/>
      <c r="Z77" s="235"/>
      <c r="AA77" s="235"/>
      <c r="AB77" s="235"/>
      <c r="AC77" s="235"/>
      <c r="AD77" s="235"/>
      <c r="AE77" s="235"/>
      <c r="AF77" s="1793"/>
      <c r="AG77" s="1796"/>
      <c r="AH77" s="235"/>
      <c r="AI77" s="1793"/>
      <c r="AJ77" s="1797"/>
      <c r="AK77" s="235"/>
      <c r="AL77" s="1793"/>
      <c r="AM77" s="1797"/>
      <c r="AN77" s="235"/>
      <c r="AO77" s="235"/>
      <c r="AP77" s="235"/>
      <c r="AQ77" s="1793"/>
      <c r="AR77" s="1796"/>
      <c r="AS77" s="235"/>
      <c r="AT77" s="235"/>
      <c r="AU77" s="235"/>
      <c r="AV77" s="1793"/>
      <c r="AW77" s="1797"/>
      <c r="AX77" s="235"/>
      <c r="AY77" s="235"/>
      <c r="AZ77" s="235"/>
      <c r="BA77" s="235"/>
      <c r="BB77" s="235"/>
      <c r="BC77" s="235"/>
      <c r="BD77" s="235"/>
      <c r="BE77" s="235"/>
      <c r="CI77" s="226"/>
      <c r="CJ77" s="226"/>
      <c r="CK77" s="226"/>
      <c r="CL77" s="226"/>
      <c r="CM77" s="226"/>
      <c r="CN77" s="226"/>
      <c r="CO77" s="1529"/>
      <c r="CP77" s="1531"/>
      <c r="CQ77" s="226"/>
      <c r="CR77" s="226"/>
      <c r="CS77" s="226"/>
      <c r="CT77" s="1529"/>
      <c r="CU77" s="1529"/>
      <c r="CV77" s="231"/>
      <c r="CW77" s="226"/>
      <c r="CX77" s="226"/>
      <c r="CY77" s="226"/>
      <c r="CZ77" s="226"/>
      <c r="DA77" s="226"/>
      <c r="DB77" s="1529"/>
      <c r="DC77" s="1530"/>
      <c r="DD77" s="226"/>
      <c r="DE77" s="227"/>
      <c r="DF77" s="227"/>
      <c r="DG77" s="226"/>
      <c r="DH77" s="226"/>
      <c r="DI77" s="226"/>
      <c r="DJ77" s="231"/>
      <c r="DK77" s="226"/>
      <c r="DL77" s="226"/>
      <c r="DM77" s="226"/>
      <c r="DN77" s="226"/>
      <c r="DO77" s="1529"/>
      <c r="DP77" s="1531"/>
      <c r="DQ77" s="226"/>
      <c r="DR77" s="227"/>
      <c r="DS77" s="239"/>
      <c r="DT77" s="226"/>
      <c r="DU77" s="226"/>
      <c r="DV77" s="1529"/>
      <c r="DW77" s="1530"/>
      <c r="DX77" s="226"/>
      <c r="DY77" s="226"/>
      <c r="DZ77" s="226"/>
      <c r="EA77" s="1529"/>
      <c r="EB77" s="1531"/>
      <c r="EC77" s="226"/>
      <c r="ED77" s="226"/>
      <c r="EE77" s="226"/>
      <c r="EF77" s="226"/>
      <c r="EG77" s="226"/>
      <c r="EH77" s="226"/>
      <c r="EI77" s="226"/>
      <c r="EJ77" s="226"/>
      <c r="EK77" s="226"/>
      <c r="EL77" s="226"/>
      <c r="EM77" s="226"/>
      <c r="EN77" s="226"/>
      <c r="EO77" s="226"/>
      <c r="EP77" s="226"/>
      <c r="EQ77" s="1529"/>
      <c r="ER77" s="1531"/>
      <c r="ES77" s="226"/>
      <c r="ET77" s="226"/>
      <c r="EU77" s="226"/>
      <c r="EV77" s="1529"/>
      <c r="EW77" s="1530"/>
      <c r="EX77" s="226"/>
      <c r="EY77" s="226"/>
      <c r="EZ77" s="226"/>
      <c r="GO77" s="1780"/>
      <c r="GP77" s="1780"/>
      <c r="GQ77" s="1780"/>
      <c r="GR77" s="1780"/>
      <c r="GS77" s="1780"/>
      <c r="GT77" s="1780"/>
      <c r="GU77" s="1780"/>
      <c r="GV77" s="1780"/>
      <c r="GW77" s="1780"/>
      <c r="GX77" s="1780"/>
      <c r="GY77" s="1780"/>
      <c r="GZ77" s="1780"/>
      <c r="HA77" s="1780"/>
      <c r="HB77" s="1780"/>
      <c r="HC77" s="1780"/>
      <c r="HD77" s="1780"/>
      <c r="HE77" s="1780"/>
      <c r="HF77" s="1780"/>
      <c r="HG77" s="1780"/>
      <c r="HH77" s="1780"/>
      <c r="HI77" s="1780"/>
      <c r="HJ77" s="1780"/>
      <c r="HK77" s="1780"/>
    </row>
    <row r="78" spans="4:220" ht="15" customHeight="1">
      <c r="D78" s="235"/>
      <c r="E78" s="235"/>
      <c r="F78" s="235"/>
      <c r="G78" s="235"/>
      <c r="H78" s="235"/>
      <c r="I78" s="235"/>
      <c r="J78" s="1793"/>
      <c r="K78" s="1797"/>
      <c r="L78" s="235"/>
      <c r="M78" s="235"/>
      <c r="N78" s="235"/>
      <c r="O78" s="1793"/>
      <c r="P78" s="1796"/>
      <c r="Q78" s="235"/>
      <c r="R78" s="235"/>
      <c r="S78" s="235"/>
      <c r="T78" s="235"/>
      <c r="U78" s="235"/>
      <c r="V78" s="235"/>
      <c r="W78" s="235"/>
      <c r="X78" s="235"/>
      <c r="Y78" s="235"/>
      <c r="Z78" s="235"/>
      <c r="AA78" s="235"/>
      <c r="AB78" s="235"/>
      <c r="AC78" s="235"/>
      <c r="AD78" s="235"/>
      <c r="AE78" s="235"/>
      <c r="AF78" s="1793"/>
      <c r="AG78" s="1796"/>
      <c r="AH78" s="235"/>
      <c r="AI78" s="1793"/>
      <c r="AJ78" s="1797"/>
      <c r="AK78" s="235"/>
      <c r="AL78" s="1793"/>
      <c r="AM78" s="1797"/>
      <c r="AN78" s="235"/>
      <c r="AO78" s="235"/>
      <c r="AP78" s="235"/>
      <c r="AQ78" s="1793"/>
      <c r="AR78" s="1796"/>
      <c r="AS78" s="235"/>
      <c r="AT78" s="235"/>
      <c r="AU78" s="235"/>
      <c r="AV78" s="1793"/>
      <c r="AW78" s="1797"/>
      <c r="AX78" s="235"/>
      <c r="AY78" s="235"/>
      <c r="AZ78" s="235"/>
      <c r="BA78" s="235"/>
      <c r="BB78" s="235"/>
      <c r="BC78" s="235"/>
      <c r="BD78" s="235"/>
      <c r="BE78" s="235"/>
      <c r="CI78" s="226"/>
      <c r="CJ78" s="226"/>
      <c r="CK78" s="226"/>
      <c r="CL78" s="226"/>
      <c r="CM78" s="226"/>
      <c r="CN78" s="226"/>
      <c r="CO78" s="1529"/>
      <c r="CP78" s="1531"/>
      <c r="CQ78" s="226"/>
      <c r="CR78" s="226"/>
      <c r="CS78" s="226"/>
      <c r="CT78" s="1529"/>
      <c r="CU78" s="1529"/>
      <c r="CV78" s="231"/>
      <c r="CW78" s="226"/>
      <c r="CX78" s="226"/>
      <c r="CY78" s="226"/>
      <c r="CZ78" s="226"/>
      <c r="DA78" s="226"/>
      <c r="DB78" s="1529"/>
      <c r="DC78" s="1530"/>
      <c r="DD78" s="226"/>
      <c r="DE78" s="227"/>
      <c r="DF78" s="227"/>
      <c r="DG78" s="226"/>
      <c r="DH78" s="226"/>
      <c r="DI78" s="226"/>
      <c r="DJ78" s="231"/>
      <c r="DK78" s="226"/>
      <c r="DL78" s="226"/>
      <c r="DM78" s="226"/>
      <c r="DN78" s="226"/>
      <c r="DO78" s="1529"/>
      <c r="DP78" s="1531"/>
      <c r="DQ78" s="226"/>
      <c r="DR78" s="227"/>
      <c r="DS78" s="239"/>
      <c r="DT78" s="226"/>
      <c r="DU78" s="226"/>
      <c r="DV78" s="1529"/>
      <c r="DW78" s="1530"/>
      <c r="DX78" s="226"/>
      <c r="DY78" s="226"/>
      <c r="DZ78" s="226"/>
      <c r="EA78" s="1529"/>
      <c r="EB78" s="1531"/>
      <c r="EC78" s="226"/>
      <c r="ED78" s="226"/>
      <c r="EE78" s="226"/>
      <c r="EF78" s="226"/>
      <c r="EG78" s="226"/>
      <c r="EH78" s="226"/>
      <c r="EI78" s="226"/>
      <c r="EJ78" s="226"/>
      <c r="EK78" s="226"/>
      <c r="EL78" s="226"/>
      <c r="EM78" s="226"/>
      <c r="EN78" s="226"/>
      <c r="EO78" s="226"/>
      <c r="EP78" s="226"/>
      <c r="EQ78" s="1529"/>
      <c r="ER78" s="1531"/>
      <c r="ES78" s="226"/>
      <c r="ET78" s="226"/>
      <c r="EU78" s="226"/>
      <c r="EV78" s="1529"/>
      <c r="EW78" s="1530"/>
      <c r="EX78" s="226"/>
      <c r="EY78" s="226"/>
      <c r="EZ78" s="226"/>
      <c r="GO78" s="1780"/>
      <c r="GP78" s="1780"/>
      <c r="GQ78" s="1780"/>
      <c r="GR78" s="1780"/>
      <c r="GS78" s="1780"/>
      <c r="GT78" s="1780"/>
      <c r="GU78" s="1780"/>
      <c r="GV78" s="1780"/>
      <c r="GW78" s="1780"/>
      <c r="GX78" s="1780"/>
      <c r="GY78" s="1780"/>
      <c r="GZ78" s="1780"/>
      <c r="HA78" s="1780"/>
      <c r="HB78" s="1780"/>
      <c r="HC78" s="1780"/>
      <c r="HD78" s="1780"/>
      <c r="HE78" s="1780"/>
      <c r="HF78" s="1780"/>
      <c r="HG78" s="1780"/>
      <c r="HH78" s="1780"/>
      <c r="HI78" s="1780"/>
      <c r="HJ78" s="1780"/>
      <c r="HK78" s="1780"/>
    </row>
    <row r="79" spans="4:220" ht="15" customHeight="1">
      <c r="D79" s="235"/>
      <c r="E79" s="235"/>
      <c r="F79" s="235"/>
      <c r="G79" s="235"/>
      <c r="H79" s="235"/>
      <c r="I79" s="235"/>
      <c r="J79" s="1793"/>
      <c r="K79" s="1797"/>
      <c r="L79" s="235"/>
      <c r="M79" s="235"/>
      <c r="N79" s="235"/>
      <c r="O79" s="1793"/>
      <c r="P79" s="1796"/>
      <c r="Q79" s="235"/>
      <c r="R79" s="235"/>
      <c r="S79" s="235"/>
      <c r="T79" s="235"/>
      <c r="U79" s="235"/>
      <c r="V79" s="235"/>
      <c r="W79" s="235"/>
      <c r="X79" s="235"/>
      <c r="Y79" s="235"/>
      <c r="Z79" s="235"/>
      <c r="AA79" s="235"/>
      <c r="AB79" s="235"/>
      <c r="AC79" s="235"/>
      <c r="AD79" s="235"/>
      <c r="AE79" s="235"/>
      <c r="AF79" s="1793"/>
      <c r="AG79" s="1796"/>
      <c r="AH79" s="235"/>
      <c r="AI79" s="1793"/>
      <c r="AJ79" s="1797"/>
      <c r="AK79" s="235"/>
      <c r="AL79" s="1793"/>
      <c r="AM79" s="1797"/>
      <c r="AN79" s="235"/>
      <c r="AO79" s="235"/>
      <c r="AP79" s="235"/>
      <c r="AQ79" s="1793"/>
      <c r="AR79" s="1796"/>
      <c r="AS79" s="235"/>
      <c r="AT79" s="235"/>
      <c r="AU79" s="235"/>
      <c r="AV79" s="1793"/>
      <c r="AW79" s="1797"/>
      <c r="AX79" s="235"/>
      <c r="AY79" s="235"/>
      <c r="AZ79" s="235"/>
      <c r="BA79" s="235"/>
      <c r="BB79" s="235"/>
      <c r="BC79" s="235"/>
      <c r="BD79" s="235"/>
      <c r="BE79" s="235"/>
      <c r="CI79" s="226"/>
      <c r="CJ79" s="226"/>
      <c r="CK79" s="226"/>
      <c r="CL79" s="226"/>
      <c r="CM79" s="226"/>
      <c r="CN79" s="226"/>
      <c r="CO79" s="1529"/>
      <c r="CP79" s="1531"/>
      <c r="CQ79" s="226"/>
      <c r="CR79" s="226"/>
      <c r="CS79" s="226"/>
      <c r="CT79" s="1529"/>
      <c r="CU79" s="1529"/>
      <c r="CV79" s="231"/>
      <c r="CW79" s="226"/>
      <c r="CX79" s="226"/>
      <c r="CY79" s="226"/>
      <c r="CZ79" s="226"/>
      <c r="DA79" s="226"/>
      <c r="DB79" s="1529"/>
      <c r="DC79" s="1530"/>
      <c r="DD79" s="226"/>
      <c r="DE79" s="227"/>
      <c r="DF79" s="227"/>
      <c r="DG79" s="226"/>
      <c r="DH79" s="226"/>
      <c r="DI79" s="226"/>
      <c r="DJ79" s="231"/>
      <c r="DK79" s="226"/>
      <c r="DL79" s="226"/>
      <c r="DM79" s="226"/>
      <c r="DN79" s="226"/>
      <c r="DO79" s="1529"/>
      <c r="DP79" s="1531"/>
      <c r="DQ79" s="226"/>
      <c r="DR79" s="227"/>
      <c r="DS79" s="239"/>
      <c r="DT79" s="226"/>
      <c r="DU79" s="226"/>
      <c r="DV79" s="1529"/>
      <c r="DW79" s="1530"/>
      <c r="DX79" s="226"/>
      <c r="DY79" s="226"/>
      <c r="DZ79" s="226"/>
      <c r="EA79" s="1529"/>
      <c r="EB79" s="1531"/>
      <c r="EC79" s="226"/>
      <c r="ED79" s="226"/>
      <c r="EE79" s="226"/>
      <c r="EF79" s="226"/>
      <c r="EG79" s="226"/>
      <c r="EH79" s="226"/>
      <c r="EI79" s="226"/>
      <c r="EJ79" s="226"/>
      <c r="EK79" s="226"/>
      <c r="EL79" s="226"/>
      <c r="EM79" s="226"/>
      <c r="EN79" s="226"/>
      <c r="EO79" s="226"/>
      <c r="EP79" s="226"/>
      <c r="EQ79" s="1529"/>
      <c r="ER79" s="1531"/>
      <c r="ES79" s="226"/>
      <c r="ET79" s="226"/>
      <c r="EU79" s="226"/>
      <c r="EV79" s="1529"/>
      <c r="EW79" s="1530"/>
      <c r="EX79" s="226"/>
      <c r="EY79" s="226"/>
      <c r="EZ79" s="226"/>
      <c r="GN79" s="1773" t="s">
        <v>855</v>
      </c>
      <c r="GO79" s="1773"/>
      <c r="GP79" s="1773"/>
      <c r="GQ79" s="1773"/>
      <c r="GR79" s="1773"/>
      <c r="GS79" s="1773"/>
      <c r="GT79" s="1773"/>
      <c r="GU79" s="1773"/>
      <c r="GV79" s="1773"/>
      <c r="GW79" s="1773"/>
      <c r="GX79" s="1773"/>
      <c r="GY79" s="1773"/>
      <c r="GZ79" s="1773"/>
      <c r="HA79" s="1773"/>
      <c r="HB79" s="1773"/>
      <c r="HC79" s="1773"/>
      <c r="HD79" s="1773"/>
      <c r="HE79" s="1773"/>
      <c r="HF79" s="1773"/>
      <c r="HG79" s="1773"/>
      <c r="HH79" s="1773"/>
      <c r="HI79" s="1773"/>
      <c r="HJ79" s="1773"/>
      <c r="HK79" s="1773"/>
      <c r="HL79" s="1773"/>
    </row>
    <row r="80" spans="4:220" ht="15" customHeight="1">
      <c r="D80" s="235"/>
      <c r="E80" s="235"/>
      <c r="F80" s="235"/>
      <c r="G80" s="235"/>
      <c r="H80" s="235"/>
      <c r="I80" s="235"/>
      <c r="J80" s="1793"/>
      <c r="K80" s="1797"/>
      <c r="L80" s="235"/>
      <c r="M80" s="235"/>
      <c r="N80" s="235"/>
      <c r="O80" s="1793"/>
      <c r="P80" s="1796"/>
      <c r="Q80" s="235"/>
      <c r="R80" s="235"/>
      <c r="S80" s="235"/>
      <c r="T80" s="235"/>
      <c r="U80" s="235"/>
      <c r="V80" s="235"/>
      <c r="W80" s="235"/>
      <c r="X80" s="235"/>
      <c r="Y80" s="235"/>
      <c r="Z80" s="235"/>
      <c r="AA80" s="235"/>
      <c r="AB80" s="235"/>
      <c r="AC80" s="235"/>
      <c r="AD80" s="235"/>
      <c r="AE80" s="235"/>
      <c r="AF80" s="1793"/>
      <c r="AG80" s="1796"/>
      <c r="AH80" s="235"/>
      <c r="AI80" s="1793"/>
      <c r="AJ80" s="1797"/>
      <c r="AK80" s="235"/>
      <c r="AL80" s="1793"/>
      <c r="AM80" s="1797"/>
      <c r="AN80" s="235"/>
      <c r="AO80" s="235"/>
      <c r="AP80" s="235"/>
      <c r="AQ80" s="1793"/>
      <c r="AR80" s="1796"/>
      <c r="AS80" s="235"/>
      <c r="AT80" s="235"/>
      <c r="AU80" s="235"/>
      <c r="AV80" s="1793"/>
      <c r="AW80" s="1797"/>
      <c r="AX80" s="235"/>
      <c r="AY80" s="235"/>
      <c r="AZ80" s="235"/>
      <c r="BA80" s="235"/>
      <c r="BB80" s="235"/>
      <c r="BC80" s="235"/>
      <c r="BD80" s="235"/>
      <c r="BE80" s="235"/>
      <c r="CI80" s="235"/>
      <c r="CJ80" s="235"/>
      <c r="CK80" s="235"/>
      <c r="CL80" s="235"/>
      <c r="CM80" s="235"/>
      <c r="CN80" s="235"/>
      <c r="CO80" s="235"/>
      <c r="CP80" s="238"/>
      <c r="CQ80" s="235"/>
      <c r="CR80" s="235"/>
      <c r="CS80" s="235"/>
      <c r="CT80" s="235"/>
      <c r="CU80" s="235"/>
      <c r="CV80" s="412"/>
      <c r="CW80" s="235"/>
      <c r="CX80" s="235"/>
      <c r="CY80" s="235"/>
      <c r="CZ80" s="235"/>
      <c r="DA80" s="235"/>
      <c r="DB80" s="235"/>
      <c r="DC80" s="236"/>
      <c r="DD80" s="235"/>
      <c r="DE80" s="235"/>
      <c r="DF80" s="235"/>
      <c r="DG80" s="235"/>
      <c r="DH80" s="235"/>
      <c r="DI80" s="235"/>
      <c r="DJ80" s="412"/>
      <c r="DK80" s="235"/>
      <c r="DL80" s="235"/>
      <c r="DM80" s="235"/>
      <c r="DN80" s="235"/>
      <c r="DO80" s="235"/>
      <c r="DP80" s="238"/>
      <c r="DQ80" s="235"/>
      <c r="DR80" s="235"/>
      <c r="DS80" s="238"/>
      <c r="DT80" s="235"/>
      <c r="DU80" s="235"/>
      <c r="DV80" s="235"/>
      <c r="DW80" s="236"/>
      <c r="DX80" s="235"/>
      <c r="DY80" s="235"/>
      <c r="DZ80" s="235"/>
      <c r="EA80" s="235"/>
      <c r="EB80" s="238"/>
      <c r="EC80" s="235"/>
      <c r="ED80" s="235"/>
      <c r="EE80" s="235"/>
      <c r="EF80" s="235"/>
      <c r="EG80" s="235"/>
      <c r="EH80" s="235"/>
      <c r="EI80" s="235"/>
      <c r="EJ80" s="235"/>
      <c r="EK80" s="235"/>
      <c r="EL80" s="235"/>
      <c r="EM80" s="235"/>
      <c r="EN80" s="235"/>
      <c r="EO80" s="235"/>
      <c r="EP80" s="235"/>
      <c r="EQ80" s="235"/>
      <c r="ER80" s="238"/>
      <c r="ES80" s="235"/>
      <c r="ET80" s="235"/>
      <c r="EU80" s="235"/>
      <c r="EV80" s="235"/>
      <c r="EW80" s="236"/>
      <c r="EX80" s="235"/>
      <c r="EY80" s="235"/>
      <c r="EZ80" s="235"/>
      <c r="GG80" s="1704" t="s">
        <v>792</v>
      </c>
      <c r="GH80" s="1704"/>
      <c r="GN80" s="1773"/>
      <c r="GO80" s="1773"/>
      <c r="GP80" s="1773"/>
      <c r="GQ80" s="1773"/>
      <c r="GR80" s="1773"/>
      <c r="GS80" s="1773"/>
      <c r="GT80" s="1773"/>
      <c r="GU80" s="1773"/>
      <c r="GV80" s="1773"/>
      <c r="GW80" s="1773"/>
      <c r="GX80" s="1773"/>
      <c r="GY80" s="1773"/>
      <c r="GZ80" s="1773"/>
      <c r="HA80" s="1773"/>
      <c r="HB80" s="1773"/>
      <c r="HC80" s="1773"/>
      <c r="HD80" s="1773"/>
      <c r="HE80" s="1773"/>
      <c r="HF80" s="1773"/>
      <c r="HG80" s="1773"/>
      <c r="HH80" s="1773"/>
      <c r="HI80" s="1773"/>
      <c r="HJ80" s="1773"/>
      <c r="HK80" s="1773"/>
      <c r="HL80" s="1773"/>
    </row>
    <row r="81" spans="4:223" ht="15" customHeight="1" thickBot="1">
      <c r="D81" s="235"/>
      <c r="E81" s="235"/>
      <c r="F81" s="235"/>
      <c r="G81" s="235"/>
      <c r="H81" s="235"/>
      <c r="I81" s="235"/>
      <c r="J81" s="1793"/>
      <c r="K81" s="1797"/>
      <c r="L81" s="237"/>
      <c r="M81" s="235"/>
      <c r="N81" s="235"/>
      <c r="O81" s="1793"/>
      <c r="P81" s="1796"/>
      <c r="Q81" s="235"/>
      <c r="R81" s="235"/>
      <c r="S81" s="235"/>
      <c r="T81" s="235"/>
      <c r="U81" s="235"/>
      <c r="V81" s="235"/>
      <c r="W81" s="235"/>
      <c r="X81" s="235"/>
      <c r="Y81" s="235"/>
      <c r="Z81" s="235"/>
      <c r="AA81" s="235"/>
      <c r="AB81" s="235"/>
      <c r="AC81" s="235"/>
      <c r="AD81" s="235"/>
      <c r="AE81" s="235"/>
      <c r="AF81" s="1793"/>
      <c r="AG81" s="1796"/>
      <c r="AH81" s="235"/>
      <c r="AI81" s="1793"/>
      <c r="AJ81" s="1797"/>
      <c r="AK81" s="235"/>
      <c r="AL81" s="1793"/>
      <c r="AM81" s="1797"/>
      <c r="AN81" s="235"/>
      <c r="AO81" s="235"/>
      <c r="AP81" s="235"/>
      <c r="AQ81" s="1793"/>
      <c r="AR81" s="1796"/>
      <c r="AS81" s="235"/>
      <c r="AT81" s="235"/>
      <c r="AU81" s="235"/>
      <c r="AV81" s="1793"/>
      <c r="AW81" s="1797"/>
      <c r="AX81" s="235"/>
      <c r="AY81" s="235"/>
      <c r="AZ81" s="235"/>
      <c r="BA81" s="235"/>
      <c r="BB81" s="235"/>
      <c r="BC81" s="235"/>
      <c r="BD81" s="235"/>
      <c r="BE81" s="235"/>
      <c r="CI81" s="235"/>
      <c r="CJ81" s="235"/>
      <c r="CK81" s="235"/>
      <c r="CL81" s="235"/>
      <c r="CM81" s="235"/>
      <c r="CN81" s="235"/>
      <c r="CO81" s="235"/>
      <c r="CP81" s="238"/>
      <c r="CQ81" s="235"/>
      <c r="CR81" s="235"/>
      <c r="CS81" s="235"/>
      <c r="CT81" s="235"/>
      <c r="CU81" s="235"/>
      <c r="CV81" s="412"/>
      <c r="CW81" s="235"/>
      <c r="CX81" s="235"/>
      <c r="CY81" s="235"/>
      <c r="CZ81" s="235"/>
      <c r="DA81" s="235"/>
      <c r="DB81" s="235"/>
      <c r="DC81" s="236"/>
      <c r="DD81" s="235"/>
      <c r="DE81" s="235"/>
      <c r="DF81" s="235"/>
      <c r="DG81" s="235"/>
      <c r="DH81" s="235"/>
      <c r="DI81" s="235"/>
      <c r="DJ81" s="412"/>
      <c r="DK81" s="235"/>
      <c r="DL81" s="235"/>
      <c r="DM81" s="235"/>
      <c r="DN81" s="235"/>
      <c r="DO81" s="235"/>
      <c r="DP81" s="238"/>
      <c r="DQ81" s="235"/>
      <c r="DR81" s="235"/>
      <c r="DS81" s="238"/>
      <c r="DT81" s="235"/>
      <c r="DU81" s="235"/>
      <c r="DV81" s="235"/>
      <c r="DW81" s="236"/>
      <c r="DX81" s="235"/>
      <c r="DY81" s="235"/>
      <c r="DZ81" s="235"/>
      <c r="EA81" s="235"/>
      <c r="EB81" s="238"/>
      <c r="EC81" s="235"/>
      <c r="ED81" s="235"/>
      <c r="EE81" s="235"/>
      <c r="EF81" s="235"/>
      <c r="EG81" s="235"/>
      <c r="EH81" s="235"/>
      <c r="EI81" s="235"/>
      <c r="EJ81" s="235"/>
      <c r="EK81" s="235"/>
      <c r="EL81" s="235"/>
      <c r="EM81" s="235"/>
      <c r="EN81" s="235"/>
      <c r="EO81" s="235"/>
      <c r="EP81" s="235"/>
      <c r="EQ81" s="235"/>
      <c r="ER81" s="238"/>
      <c r="ES81" s="235"/>
      <c r="ET81" s="235"/>
      <c r="EU81" s="235"/>
      <c r="EV81" s="235"/>
      <c r="EW81" s="236"/>
      <c r="EX81" s="235"/>
      <c r="EY81" s="235"/>
      <c r="EZ81" s="235"/>
      <c r="GG81" s="1704"/>
      <c r="GH81" s="1704"/>
    </row>
    <row r="82" spans="4:223" ht="15" customHeight="1">
      <c r="D82" s="235"/>
      <c r="E82" s="235"/>
      <c r="F82" s="235"/>
      <c r="G82" s="235"/>
      <c r="H82" s="235"/>
      <c r="I82" s="235"/>
      <c r="J82" s="1793"/>
      <c r="K82" s="1797"/>
      <c r="L82" s="235"/>
      <c r="M82" s="235"/>
      <c r="N82" s="235"/>
      <c r="O82" s="1793"/>
      <c r="P82" s="1796"/>
      <c r="Q82" s="235"/>
      <c r="R82" s="235"/>
      <c r="S82" s="235"/>
      <c r="T82" s="235"/>
      <c r="U82" s="235"/>
      <c r="V82" s="235"/>
      <c r="W82" s="235"/>
      <c r="X82" s="235"/>
      <c r="Y82" s="235"/>
      <c r="Z82" s="235"/>
      <c r="AA82" s="235"/>
      <c r="AB82" s="235"/>
      <c r="AC82" s="235"/>
      <c r="AD82" s="235"/>
      <c r="AE82" s="235"/>
      <c r="AF82" s="1793"/>
      <c r="AG82" s="1796"/>
      <c r="AH82" s="235"/>
      <c r="AI82" s="1793"/>
      <c r="AJ82" s="1797"/>
      <c r="AK82" s="235"/>
      <c r="AL82" s="1793"/>
      <c r="AM82" s="1797"/>
      <c r="AN82" s="235"/>
      <c r="AO82" s="235"/>
      <c r="AP82" s="235"/>
      <c r="AQ82" s="1793"/>
      <c r="AR82" s="1796"/>
      <c r="AS82" s="235"/>
      <c r="AT82" s="235"/>
      <c r="AU82" s="235"/>
      <c r="AV82" s="1793"/>
      <c r="AW82" s="1797"/>
      <c r="AX82" s="235"/>
      <c r="AY82" s="235"/>
      <c r="AZ82" s="235"/>
      <c r="BA82" s="235"/>
      <c r="BB82" s="235"/>
      <c r="BC82" s="235"/>
      <c r="BD82" s="235"/>
      <c r="BE82" s="235"/>
      <c r="CI82" s="235"/>
      <c r="CJ82" s="235"/>
      <c r="CK82" s="235"/>
      <c r="CL82" s="235"/>
      <c r="CM82" s="235"/>
      <c r="CN82" s="235"/>
      <c r="CO82" s="235"/>
      <c r="CP82" s="238"/>
      <c r="CQ82" s="235"/>
      <c r="CR82" s="235"/>
      <c r="CS82" s="235"/>
      <c r="CT82" s="235"/>
      <c r="CU82" s="235"/>
      <c r="CV82" s="412"/>
      <c r="CW82" s="235"/>
      <c r="CX82" s="235"/>
      <c r="CY82" s="235"/>
      <c r="CZ82" s="235"/>
      <c r="DA82" s="235"/>
      <c r="DB82" s="235"/>
      <c r="DC82" s="236"/>
      <c r="DD82" s="235"/>
      <c r="DE82" s="235"/>
      <c r="DF82" s="235"/>
      <c r="DG82" s="235"/>
      <c r="DH82" s="235"/>
      <c r="DI82" s="235"/>
      <c r="DJ82" s="412"/>
      <c r="DK82" s="235"/>
      <c r="DL82" s="235"/>
      <c r="DM82" s="235"/>
      <c r="DN82" s="235"/>
      <c r="DO82" s="235"/>
      <c r="DP82" s="238"/>
      <c r="DQ82" s="235"/>
      <c r="DR82" s="235"/>
      <c r="DS82" s="238"/>
      <c r="DT82" s="235"/>
      <c r="DU82" s="235"/>
      <c r="DV82" s="235"/>
      <c r="DW82" s="236"/>
      <c r="DX82" s="235"/>
      <c r="DY82" s="235"/>
      <c r="DZ82" s="235"/>
      <c r="EA82" s="235"/>
      <c r="EB82" s="238"/>
      <c r="EC82" s="235"/>
      <c r="ED82" s="235"/>
      <c r="EE82" s="235"/>
      <c r="EF82" s="235"/>
      <c r="EG82" s="235"/>
      <c r="EH82" s="235"/>
      <c r="EI82" s="235"/>
      <c r="EJ82" s="235"/>
      <c r="EK82" s="235"/>
      <c r="EL82" s="235"/>
      <c r="EM82" s="235"/>
      <c r="EN82" s="235"/>
      <c r="EO82" s="235"/>
      <c r="EP82" s="235"/>
      <c r="EQ82" s="235"/>
      <c r="ER82" s="238"/>
      <c r="ES82" s="235"/>
      <c r="ET82" s="235"/>
      <c r="EU82" s="235"/>
      <c r="EV82" s="235"/>
      <c r="EW82" s="236"/>
      <c r="EX82" s="235"/>
      <c r="EY82" s="235"/>
      <c r="EZ82" s="235"/>
      <c r="GG82" s="723" t="str">
        <f>$HN$91</f>
        <v>y</v>
      </c>
      <c r="GH82" s="724" t="str">
        <f>$HN$82</f>
        <v>z</v>
      </c>
      <c r="GI82" s="722"/>
      <c r="GJ82" s="723" t="str">
        <f>$GO$91</f>
        <v>a</v>
      </c>
      <c r="GK82" s="722"/>
      <c r="GL82" s="723" t="str">
        <f>$GO$91</f>
        <v>a</v>
      </c>
      <c r="GN82" s="716"/>
      <c r="GO82" s="1618" t="s">
        <v>67</v>
      </c>
      <c r="GP82" s="1619"/>
      <c r="GQ82" s="717"/>
      <c r="GR82" s="1618" t="s">
        <v>68</v>
      </c>
      <c r="GS82" s="1619"/>
      <c r="GT82" s="260"/>
      <c r="GU82" s="1618" t="s">
        <v>71</v>
      </c>
      <c r="GV82" s="1619"/>
      <c r="GW82" s="717"/>
      <c r="GX82" s="1618" t="s">
        <v>72</v>
      </c>
      <c r="GY82" s="1619"/>
      <c r="GZ82" s="260"/>
      <c r="HA82" s="1618" t="s">
        <v>74</v>
      </c>
      <c r="HB82" s="1619"/>
      <c r="HC82" s="717"/>
      <c r="HD82" s="1618" t="s">
        <v>622</v>
      </c>
      <c r="HE82" s="1619"/>
      <c r="HF82" s="260"/>
      <c r="HG82" s="1618" t="s">
        <v>627</v>
      </c>
      <c r="HH82" s="1619"/>
      <c r="HI82" s="717"/>
      <c r="HJ82" s="1618" t="s">
        <v>628</v>
      </c>
      <c r="HK82" s="1619"/>
      <c r="HL82" s="631"/>
      <c r="HN82" s="1618" t="s">
        <v>794</v>
      </c>
      <c r="HO82" s="1619"/>
    </row>
    <row r="83" spans="4:223" ht="15" customHeight="1">
      <c r="D83" s="235"/>
      <c r="E83" s="235"/>
      <c r="F83" s="235"/>
      <c r="G83" s="235"/>
      <c r="H83" s="235"/>
      <c r="I83" s="235"/>
      <c r="J83" s="1793"/>
      <c r="K83" s="1797"/>
      <c r="L83" s="235"/>
      <c r="M83" s="235"/>
      <c r="N83" s="235"/>
      <c r="O83" s="1793"/>
      <c r="P83" s="1796"/>
      <c r="Q83" s="235"/>
      <c r="R83" s="235"/>
      <c r="S83" s="235"/>
      <c r="T83" s="235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1793"/>
      <c r="AG83" s="1796"/>
      <c r="AH83" s="235"/>
      <c r="AI83" s="1793"/>
      <c r="AJ83" s="1797"/>
      <c r="AK83" s="235"/>
      <c r="AL83" s="1793"/>
      <c r="AM83" s="1797"/>
      <c r="AN83" s="235"/>
      <c r="AO83" s="235"/>
      <c r="AP83" s="235"/>
      <c r="AQ83" s="1793"/>
      <c r="AR83" s="1796"/>
      <c r="AS83" s="235"/>
      <c r="AT83" s="235"/>
      <c r="AU83" s="235"/>
      <c r="AV83" s="1793"/>
      <c r="AW83" s="1797"/>
      <c r="AX83" s="235"/>
      <c r="AY83" s="235"/>
      <c r="AZ83" s="235"/>
      <c r="BA83" s="235"/>
      <c r="BB83" s="235"/>
      <c r="BC83" s="235"/>
      <c r="BD83" s="235"/>
      <c r="BE83" s="235"/>
      <c r="CI83" s="450"/>
      <c r="CJ83" s="235"/>
      <c r="CK83" s="235"/>
      <c r="CL83" s="235"/>
      <c r="CM83" s="235"/>
      <c r="CN83" s="235"/>
      <c r="CO83" s="235"/>
      <c r="CP83" s="238"/>
      <c r="CQ83" s="235"/>
      <c r="CR83" s="235"/>
      <c r="CS83" s="235"/>
      <c r="CT83" s="235"/>
      <c r="CU83" s="235"/>
      <c r="CV83" s="412"/>
      <c r="CW83" s="235"/>
      <c r="CX83" s="451"/>
      <c r="CY83" s="235"/>
      <c r="CZ83" s="235"/>
      <c r="DA83" s="235"/>
      <c r="DB83" s="235"/>
      <c r="DC83" s="236"/>
      <c r="DD83" s="235"/>
      <c r="DE83" s="235"/>
      <c r="DF83" s="235"/>
      <c r="DG83" s="235"/>
      <c r="DH83" s="235"/>
      <c r="DI83" s="235"/>
      <c r="DJ83" s="412"/>
      <c r="DK83" s="235"/>
      <c r="DL83" s="235"/>
      <c r="DM83" s="235"/>
      <c r="DN83" s="235"/>
      <c r="DO83" s="235"/>
      <c r="DP83" s="238"/>
      <c r="DQ83" s="235"/>
      <c r="DR83" s="235"/>
      <c r="DS83" s="238"/>
      <c r="DT83" s="452"/>
      <c r="DU83" s="450"/>
      <c r="DV83" s="235"/>
      <c r="DW83" s="236"/>
      <c r="DX83" s="235"/>
      <c r="DY83" s="235"/>
      <c r="DZ83" s="235"/>
      <c r="EA83" s="235"/>
      <c r="EB83" s="238"/>
      <c r="EC83" s="235"/>
      <c r="ED83" s="235"/>
      <c r="EE83" s="235"/>
      <c r="EF83" s="235"/>
      <c r="EG83" s="235"/>
      <c r="EH83" s="235"/>
      <c r="EI83" s="235"/>
      <c r="EJ83" s="452"/>
      <c r="EK83" s="450"/>
      <c r="EL83" s="235"/>
      <c r="EM83" s="235"/>
      <c r="EN83" s="235"/>
      <c r="EO83" s="235"/>
      <c r="EP83" s="235"/>
      <c r="EQ83" s="235"/>
      <c r="ER83" s="238"/>
      <c r="ES83" s="235"/>
      <c r="ET83" s="235"/>
      <c r="EU83" s="235"/>
      <c r="EV83" s="235"/>
      <c r="EW83" s="236"/>
      <c r="EX83" s="235"/>
      <c r="EY83" s="235"/>
      <c r="EZ83" s="451"/>
      <c r="GG83" s="723" t="str">
        <f>$GO$87</f>
        <v>q</v>
      </c>
      <c r="GI83" s="722"/>
      <c r="GJ83" s="723" t="str">
        <f>$GR$91</f>
        <v>b</v>
      </c>
      <c r="GK83" s="722"/>
      <c r="GL83" s="723" t="str">
        <f>$GR$91</f>
        <v>b</v>
      </c>
      <c r="GN83" s="718"/>
      <c r="GO83" s="1417"/>
      <c r="GP83" s="1418"/>
      <c r="GQ83" s="719"/>
      <c r="GR83" s="1417"/>
      <c r="GS83" s="1418"/>
      <c r="GT83" s="274"/>
      <c r="GU83" s="1417"/>
      <c r="GV83" s="1418"/>
      <c r="GW83" s="719"/>
      <c r="GX83" s="1417"/>
      <c r="GY83" s="1418"/>
      <c r="GZ83" s="274"/>
      <c r="HA83" s="1417"/>
      <c r="HB83" s="1418"/>
      <c r="HC83" s="719"/>
      <c r="HD83" s="1417"/>
      <c r="HE83" s="1418"/>
      <c r="HF83" s="274"/>
      <c r="HG83" s="1417"/>
      <c r="HH83" s="1418"/>
      <c r="HI83" s="719"/>
      <c r="HJ83" s="1417"/>
      <c r="HK83" s="1418"/>
      <c r="HL83" s="632"/>
      <c r="HN83" s="1417"/>
      <c r="HO83" s="1418"/>
    </row>
    <row r="84" spans="4:223" ht="15" customHeight="1" thickBot="1">
      <c r="D84" s="235"/>
      <c r="E84" s="235"/>
      <c r="F84" s="235"/>
      <c r="G84" s="235"/>
      <c r="H84" s="235"/>
      <c r="I84" s="235"/>
      <c r="J84" s="1793"/>
      <c r="K84" s="1797"/>
      <c r="L84" s="235"/>
      <c r="M84" s="235"/>
      <c r="N84" s="235"/>
      <c r="O84" s="1793"/>
      <c r="P84" s="1796"/>
      <c r="Q84" s="235"/>
      <c r="R84" s="235"/>
      <c r="S84" s="235"/>
      <c r="T84" s="235"/>
      <c r="U84" s="235"/>
      <c r="V84" s="235"/>
      <c r="W84" s="235"/>
      <c r="X84" s="235"/>
      <c r="Y84" s="235"/>
      <c r="Z84" s="235"/>
      <c r="AA84" s="235"/>
      <c r="AB84" s="235"/>
      <c r="AC84" s="235"/>
      <c r="AD84" s="235"/>
      <c r="AE84" s="235"/>
      <c r="AF84" s="1793"/>
      <c r="AG84" s="1796"/>
      <c r="AH84" s="235"/>
      <c r="AI84" s="1793"/>
      <c r="AJ84" s="1797"/>
      <c r="AK84" s="235"/>
      <c r="AL84" s="1793"/>
      <c r="AM84" s="1797"/>
      <c r="AN84" s="235"/>
      <c r="AO84" s="235"/>
      <c r="AP84" s="235"/>
      <c r="AQ84" s="1793"/>
      <c r="AR84" s="1796"/>
      <c r="AS84" s="235"/>
      <c r="AT84" s="235"/>
      <c r="AU84" s="235"/>
      <c r="AV84" s="1793"/>
      <c r="AW84" s="1797"/>
      <c r="AX84" s="235"/>
      <c r="AY84" s="235"/>
      <c r="AZ84" s="235"/>
      <c r="BA84" s="235"/>
      <c r="BB84" s="235"/>
      <c r="BC84" s="235"/>
      <c r="BD84" s="235"/>
      <c r="BE84" s="235"/>
      <c r="CI84" s="457"/>
      <c r="CJ84" s="374"/>
      <c r="CK84" s="374"/>
      <c r="CL84" s="374"/>
      <c r="CM84" s="374"/>
      <c r="CN84" s="374"/>
      <c r="CO84" s="374"/>
      <c r="CP84" s="431"/>
      <c r="CQ84" s="374"/>
      <c r="CR84" s="374"/>
      <c r="CS84" s="374"/>
      <c r="CT84" s="235"/>
      <c r="CU84" s="430"/>
      <c r="CV84" s="235"/>
      <c r="CW84" s="235"/>
      <c r="CX84" s="458"/>
      <c r="CY84" s="235"/>
      <c r="CZ84" s="235"/>
      <c r="DA84" s="235"/>
      <c r="DB84" s="235"/>
      <c r="DC84" s="236"/>
      <c r="DD84" s="235"/>
      <c r="DE84" s="235"/>
      <c r="DF84" s="235"/>
      <c r="DG84" s="235"/>
      <c r="DH84" s="235"/>
      <c r="DI84" s="235"/>
      <c r="DJ84" s="412"/>
      <c r="DK84" s="235"/>
      <c r="DL84" s="235"/>
      <c r="DM84" s="235"/>
      <c r="DN84" s="235"/>
      <c r="DO84" s="235"/>
      <c r="DP84" s="238"/>
      <c r="DQ84" s="235"/>
      <c r="DR84" s="235"/>
      <c r="DS84" s="238"/>
      <c r="DT84" s="452"/>
      <c r="DU84" s="457"/>
      <c r="DV84" s="374"/>
      <c r="DW84" s="430"/>
      <c r="DX84" s="374"/>
      <c r="DY84" s="374"/>
      <c r="DZ84" s="374"/>
      <c r="EA84" s="374"/>
      <c r="EB84" s="431"/>
      <c r="EC84" s="374"/>
      <c r="ED84" s="374"/>
      <c r="EE84" s="374"/>
      <c r="EF84" s="235"/>
      <c r="EG84" s="374"/>
      <c r="EH84" s="374"/>
      <c r="EI84" s="235"/>
      <c r="EJ84" s="461"/>
      <c r="EK84" s="457"/>
      <c r="EL84" s="374"/>
      <c r="EM84" s="374"/>
      <c r="EN84" s="374"/>
      <c r="EO84" s="374"/>
      <c r="EP84" s="374"/>
      <c r="EQ84" s="374"/>
      <c r="ER84" s="431"/>
      <c r="ES84" s="374"/>
      <c r="ET84" s="374"/>
      <c r="EU84" s="374"/>
      <c r="EV84" s="235"/>
      <c r="EW84" s="430"/>
      <c r="EX84" s="235"/>
      <c r="EY84" s="235"/>
      <c r="EZ84" s="458"/>
      <c r="GG84" s="723" t="str">
        <f>$GR$87</f>
        <v>r</v>
      </c>
      <c r="GH84" s="722"/>
      <c r="GI84" s="722"/>
      <c r="GJ84" s="723" t="str">
        <f>$GU$91</f>
        <v>e</v>
      </c>
      <c r="GK84" s="722"/>
      <c r="GL84" s="724" t="str">
        <f>$GO$82</f>
        <v>c</v>
      </c>
      <c r="GN84" s="718"/>
      <c r="GO84" s="1585"/>
      <c r="GP84" s="1586"/>
      <c r="GQ84" s="719"/>
      <c r="GR84" s="1585"/>
      <c r="GS84" s="1586"/>
      <c r="GT84" s="719"/>
      <c r="GU84" s="1585"/>
      <c r="GV84" s="1586"/>
      <c r="GW84" s="719"/>
      <c r="GX84" s="1585"/>
      <c r="GY84" s="1586"/>
      <c r="GZ84" s="719"/>
      <c r="HA84" s="1585"/>
      <c r="HB84" s="1586"/>
      <c r="HC84" s="719"/>
      <c r="HD84" s="1585"/>
      <c r="HE84" s="1586"/>
      <c r="HF84" s="719"/>
      <c r="HG84" s="1585"/>
      <c r="HH84" s="1586"/>
      <c r="HI84" s="719"/>
      <c r="HJ84" s="1585"/>
      <c r="HK84" s="1586"/>
      <c r="HL84" s="720"/>
      <c r="HN84" s="1585"/>
      <c r="HO84" s="1586"/>
    </row>
    <row r="85" spans="4:223" ht="15" customHeight="1">
      <c r="D85" s="235"/>
      <c r="E85" s="235"/>
      <c r="F85" s="235"/>
      <c r="G85" s="235"/>
      <c r="H85" s="235"/>
      <c r="I85" s="235"/>
      <c r="J85" s="1793"/>
      <c r="K85" s="1797"/>
      <c r="L85" s="235"/>
      <c r="M85" s="235"/>
      <c r="N85" s="235"/>
      <c r="O85" s="1793"/>
      <c r="P85" s="1796"/>
      <c r="Q85" s="235"/>
      <c r="R85" s="235"/>
      <c r="S85" s="235"/>
      <c r="T85" s="235"/>
      <c r="U85" s="235"/>
      <c r="V85" s="235"/>
      <c r="W85" s="235"/>
      <c r="X85" s="235"/>
      <c r="Y85" s="235"/>
      <c r="Z85" s="235"/>
      <c r="AA85" s="235"/>
      <c r="AB85" s="235"/>
      <c r="AC85" s="235"/>
      <c r="AD85" s="235"/>
      <c r="AE85" s="235"/>
      <c r="AF85" s="1793"/>
      <c r="AG85" s="1796"/>
      <c r="AH85" s="235"/>
      <c r="AI85" s="1793"/>
      <c r="AJ85" s="1797"/>
      <c r="AK85" s="235"/>
      <c r="AL85" s="1793"/>
      <c r="AM85" s="1797"/>
      <c r="AN85" s="235"/>
      <c r="AO85" s="235"/>
      <c r="AP85" s="235"/>
      <c r="AQ85" s="1793"/>
      <c r="AR85" s="1796"/>
      <c r="AS85" s="235"/>
      <c r="AT85" s="235"/>
      <c r="AU85" s="235"/>
      <c r="AV85" s="1793"/>
      <c r="AW85" s="1797"/>
      <c r="AX85" s="235"/>
      <c r="AY85" s="235"/>
      <c r="AZ85" s="235"/>
      <c r="BA85" s="235"/>
      <c r="BB85" s="235"/>
      <c r="BC85" s="235"/>
      <c r="BD85" s="235"/>
      <c r="BE85" s="235"/>
      <c r="CI85" s="354"/>
      <c r="CJ85" s="1799">
        <f>COLUMN(Table!$C$4)</f>
        <v>3</v>
      </c>
      <c r="CK85" s="1799"/>
      <c r="CL85" s="1549" t="s">
        <v>439</v>
      </c>
      <c r="CM85" s="1549"/>
      <c r="CN85" s="355"/>
      <c r="CO85" s="1540">
        <f>COLUMN(Table!$AS$4)</f>
        <v>45</v>
      </c>
      <c r="CP85" s="1541"/>
      <c r="CQ85" s="1541"/>
      <c r="CR85" s="1542"/>
      <c r="CS85" s="355"/>
      <c r="CT85" s="1562">
        <f>COLUMN(Table!$AR$4)</f>
        <v>44</v>
      </c>
      <c r="CU85" s="1563"/>
      <c r="CV85" s="1563"/>
      <c r="CW85" s="1564"/>
      <c r="CX85" s="356"/>
      <c r="CY85" s="357"/>
      <c r="CZ85" s="358"/>
      <c r="DA85" s="358"/>
      <c r="DB85" s="1562">
        <f>COLUMN(Table!$BD$4)</f>
        <v>56</v>
      </c>
      <c r="DC85" s="1563"/>
      <c r="DD85" s="1563"/>
      <c r="DE85" s="1564"/>
      <c r="DF85" s="358"/>
      <c r="DG85" s="358"/>
      <c r="DH85" s="358"/>
      <c r="DI85" s="358"/>
      <c r="DJ85" s="358"/>
      <c r="DK85" s="358"/>
      <c r="DL85" s="358"/>
      <c r="DM85" s="358"/>
      <c r="DN85" s="1580">
        <f>COLUMN(Table!$BE$4)</f>
        <v>57</v>
      </c>
      <c r="DO85" s="1581"/>
      <c r="DP85" s="1581"/>
      <c r="DQ85" s="1582"/>
      <c r="DR85" s="358"/>
      <c r="DS85" s="358"/>
      <c r="DT85" s="359"/>
      <c r="DU85" s="354"/>
      <c r="DV85" s="1562" t="e">
        <f ca="1">INDIRECT(ADDRESS(DU161,Dev!$CT$85,,,Table!$A$1))</f>
        <v>#VALUE!</v>
      </c>
      <c r="DW85" s="1563"/>
      <c r="DX85" s="1563"/>
      <c r="DY85" s="1564"/>
      <c r="DZ85" s="355"/>
      <c r="EA85" s="1540" t="e">
        <f ca="1">INDIRECT(ADDRESS(DU161,Dev!$CO$85,,,Table!$A$1))</f>
        <v>#VALUE!</v>
      </c>
      <c r="EB85" s="1541"/>
      <c r="EC85" s="1541"/>
      <c r="ED85" s="1542"/>
      <c r="EE85" s="355"/>
      <c r="EF85" s="1549" t="e">
        <f ca="1">CONCATENATE(INDIRECT(ADDRESS(DU161,Dev!$CJ$85,,,Table!$A$1)), Dev!$CL$85)</f>
        <v>#VALUE!</v>
      </c>
      <c r="EG85" s="1549"/>
      <c r="EH85" s="1549"/>
      <c r="EI85" s="1549"/>
      <c r="EJ85" s="360"/>
      <c r="EK85" s="354"/>
      <c r="EL85" s="1549" t="e">
        <f ca="1">CONCATENATE(INDIRECT(ADDRESS(EK161,Dev!$CJ$85,,,Table!$A$1)), Dev!$CL$85)</f>
        <v>#VALUE!</v>
      </c>
      <c r="EM85" s="1549"/>
      <c r="EN85" s="1549"/>
      <c r="EO85" s="1549"/>
      <c r="EP85" s="355"/>
      <c r="EQ85" s="1540" t="e">
        <f ca="1">INDIRECT(ADDRESS(EK161,Dev!$CO$85,,,Table!$A$1))</f>
        <v>#VALUE!</v>
      </c>
      <c r="ER85" s="1541"/>
      <c r="ES85" s="1541"/>
      <c r="ET85" s="1542"/>
      <c r="EU85" s="355"/>
      <c r="EV85" s="1562" t="e">
        <f ca="1">INDIRECT(ADDRESS(EK161,Dev!$CT$85,,,Table!$A$1))</f>
        <v>#VALUE!</v>
      </c>
      <c r="EW85" s="1563"/>
      <c r="EX85" s="1563"/>
      <c r="EY85" s="1564"/>
      <c r="EZ85" s="356"/>
      <c r="GG85" s="723" t="str">
        <f>$GU$87</f>
        <v>s</v>
      </c>
      <c r="GH85" s="722"/>
      <c r="GI85" s="722"/>
      <c r="GJ85" s="723" t="str">
        <f>$GX$91</f>
        <v>f</v>
      </c>
      <c r="GK85" s="722"/>
      <c r="GL85" s="724" t="str">
        <f>$GR$82</f>
        <v>d</v>
      </c>
      <c r="GN85" s="1110"/>
      <c r="GO85" s="1113"/>
      <c r="GP85" s="1113"/>
      <c r="GQ85" s="1113"/>
      <c r="GR85" s="1113"/>
      <c r="GS85" s="1113"/>
      <c r="GT85" s="1113"/>
      <c r="GU85" s="1113"/>
      <c r="GV85" s="1113"/>
      <c r="GW85" s="1113"/>
      <c r="GX85" s="1113"/>
      <c r="GY85" s="1113"/>
      <c r="GZ85" s="1111"/>
      <c r="HA85" s="1111"/>
      <c r="HB85" s="1111"/>
      <c r="HC85" s="1111"/>
      <c r="HD85" s="1111"/>
      <c r="HE85" s="1111"/>
      <c r="HF85" s="1111"/>
      <c r="HG85" s="1111"/>
      <c r="HH85" s="1111"/>
      <c r="HI85" s="1111"/>
      <c r="HJ85" s="1111"/>
      <c r="HK85" s="1111"/>
      <c r="HL85" s="1112"/>
    </row>
    <row r="86" spans="4:223" ht="15" customHeight="1">
      <c r="D86" s="235"/>
      <c r="E86" s="235"/>
      <c r="F86" s="235"/>
      <c r="G86" s="235"/>
      <c r="H86" s="235"/>
      <c r="I86" s="235"/>
      <c r="J86" s="1793"/>
      <c r="K86" s="1797"/>
      <c r="L86" s="235"/>
      <c r="M86" s="235"/>
      <c r="N86" s="235"/>
      <c r="O86" s="1793"/>
      <c r="P86" s="1796"/>
      <c r="Q86" s="235"/>
      <c r="R86" s="235"/>
      <c r="S86" s="235"/>
      <c r="T86" s="235"/>
      <c r="U86" s="235"/>
      <c r="V86" s="235"/>
      <c r="W86" s="235"/>
      <c r="X86" s="235"/>
      <c r="Y86" s="235"/>
      <c r="Z86" s="235"/>
      <c r="AA86" s="235"/>
      <c r="AB86" s="235"/>
      <c r="AC86" s="235"/>
      <c r="AD86" s="235"/>
      <c r="AE86" s="235"/>
      <c r="AF86" s="1793"/>
      <c r="AG86" s="1796"/>
      <c r="AH86" s="235"/>
      <c r="AI86" s="1793"/>
      <c r="AJ86" s="1797"/>
      <c r="AK86" s="235"/>
      <c r="AL86" s="1793"/>
      <c r="AM86" s="1797"/>
      <c r="AN86" s="235"/>
      <c r="AO86" s="235"/>
      <c r="AP86" s="235"/>
      <c r="AQ86" s="1793"/>
      <c r="AR86" s="1796"/>
      <c r="AS86" s="235"/>
      <c r="AT86" s="235"/>
      <c r="AU86" s="235"/>
      <c r="AV86" s="1793"/>
      <c r="AW86" s="1797"/>
      <c r="AX86" s="235"/>
      <c r="AY86" s="235"/>
      <c r="AZ86" s="235"/>
      <c r="BA86" s="235"/>
      <c r="BB86" s="235"/>
      <c r="BC86" s="235"/>
      <c r="BD86" s="235"/>
      <c r="BE86" s="235"/>
      <c r="CI86" s="306"/>
      <c r="CJ86" s="1800"/>
      <c r="CK86" s="1800"/>
      <c r="CL86" s="1550"/>
      <c r="CM86" s="1550"/>
      <c r="CN86" s="307"/>
      <c r="CO86" s="1543"/>
      <c r="CP86" s="1544"/>
      <c r="CQ86" s="1544"/>
      <c r="CR86" s="1545"/>
      <c r="CS86" s="307"/>
      <c r="CT86" s="1565"/>
      <c r="CU86" s="1566"/>
      <c r="CV86" s="1566"/>
      <c r="CW86" s="1567"/>
      <c r="CX86" s="308"/>
      <c r="CY86" s="557"/>
      <c r="CZ86" s="558"/>
      <c r="DA86" s="558"/>
      <c r="DB86" s="1565"/>
      <c r="DC86" s="1566"/>
      <c r="DD86" s="1566"/>
      <c r="DE86" s="1567"/>
      <c r="DF86" s="558"/>
      <c r="DG86" s="558"/>
      <c r="DH86" s="558"/>
      <c r="DI86" s="558"/>
      <c r="DJ86" s="558"/>
      <c r="DK86" s="558"/>
      <c r="DL86" s="558"/>
      <c r="DM86" s="558"/>
      <c r="DN86" s="1543"/>
      <c r="DO86" s="1544"/>
      <c r="DP86" s="1544"/>
      <c r="DQ86" s="1545"/>
      <c r="DR86" s="558"/>
      <c r="DS86" s="558"/>
      <c r="DT86" s="559"/>
      <c r="DU86" s="306"/>
      <c r="DV86" s="1565"/>
      <c r="DW86" s="1566"/>
      <c r="DX86" s="1566"/>
      <c r="DY86" s="1567"/>
      <c r="DZ86" s="307"/>
      <c r="EA86" s="1543"/>
      <c r="EB86" s="1544"/>
      <c r="EC86" s="1544"/>
      <c r="ED86" s="1545"/>
      <c r="EE86" s="307"/>
      <c r="EF86" s="1550"/>
      <c r="EG86" s="1550"/>
      <c r="EH86" s="1550"/>
      <c r="EI86" s="1550"/>
      <c r="EJ86" s="309"/>
      <c r="EK86" s="306"/>
      <c r="EL86" s="1550"/>
      <c r="EM86" s="1550"/>
      <c r="EN86" s="1550"/>
      <c r="EO86" s="1550"/>
      <c r="EP86" s="307"/>
      <c r="EQ86" s="1543"/>
      <c r="ER86" s="1544"/>
      <c r="ES86" s="1544"/>
      <c r="ET86" s="1545"/>
      <c r="EU86" s="307"/>
      <c r="EV86" s="1565"/>
      <c r="EW86" s="1566"/>
      <c r="EX86" s="1566"/>
      <c r="EY86" s="1567"/>
      <c r="EZ86" s="308"/>
      <c r="GG86" s="723" t="str">
        <f>$GX$87</f>
        <v>t</v>
      </c>
      <c r="GH86" s="722"/>
      <c r="GI86" s="722"/>
      <c r="GJ86" s="723" t="str">
        <f>$HA$91</f>
        <v>i</v>
      </c>
      <c r="GK86" s="722"/>
      <c r="GL86" s="723" t="str">
        <f>$GU$91</f>
        <v>e</v>
      </c>
      <c r="GN86" s="718"/>
      <c r="GO86" s="1114" t="s">
        <v>1064</v>
      </c>
      <c r="GP86" s="1114"/>
      <c r="GQ86" s="1114"/>
      <c r="GR86" s="1114" t="s">
        <v>1065</v>
      </c>
      <c r="GS86" s="1114"/>
      <c r="GT86" s="1114"/>
      <c r="GU86" s="1114" t="s">
        <v>1066</v>
      </c>
      <c r="GV86" s="1114"/>
      <c r="GW86" s="1114"/>
      <c r="GX86" s="1114" t="s">
        <v>1067</v>
      </c>
      <c r="GY86" s="1114"/>
      <c r="GZ86" s="719"/>
      <c r="HA86" s="719"/>
      <c r="HB86" s="719"/>
      <c r="HC86" s="719"/>
      <c r="HD86" s="719"/>
      <c r="HE86" s="719"/>
      <c r="HF86" s="719"/>
      <c r="HG86" s="719"/>
      <c r="HH86" s="719"/>
      <c r="HI86" s="719"/>
      <c r="HJ86" s="719"/>
      <c r="HK86" s="719"/>
      <c r="HL86" s="720"/>
    </row>
    <row r="87" spans="4:223" ht="15" customHeight="1">
      <c r="D87" s="235"/>
      <c r="E87" s="235"/>
      <c r="F87" s="235"/>
      <c r="G87" s="235"/>
      <c r="H87" s="235"/>
      <c r="I87" s="235"/>
      <c r="J87" s="235"/>
      <c r="K87" s="238"/>
      <c r="L87" s="235"/>
      <c r="M87" s="235"/>
      <c r="N87" s="235"/>
      <c r="O87" s="235"/>
      <c r="P87" s="236"/>
      <c r="Q87" s="235"/>
      <c r="R87" s="235"/>
      <c r="S87" s="235"/>
      <c r="T87" s="235"/>
      <c r="U87" s="235"/>
      <c r="V87" s="235"/>
      <c r="W87" s="235"/>
      <c r="X87" s="235"/>
      <c r="Y87" s="235"/>
      <c r="Z87" s="235"/>
      <c r="AA87" s="235"/>
      <c r="AB87" s="235"/>
      <c r="AC87" s="235"/>
      <c r="AD87" s="235"/>
      <c r="AE87" s="235"/>
      <c r="AF87" s="235"/>
      <c r="AG87" s="236"/>
      <c r="AH87" s="235"/>
      <c r="AI87" s="235"/>
      <c r="AJ87" s="238"/>
      <c r="AK87" s="235"/>
      <c r="AL87" s="235"/>
      <c r="AM87" s="238"/>
      <c r="AN87" s="235"/>
      <c r="AO87" s="235"/>
      <c r="AP87" s="235"/>
      <c r="AQ87" s="235"/>
      <c r="AR87" s="236"/>
      <c r="AS87" s="235"/>
      <c r="AT87" s="235"/>
      <c r="AU87" s="235"/>
      <c r="AV87" s="235"/>
      <c r="AW87" s="238"/>
      <c r="AX87" s="235"/>
      <c r="AY87" s="235"/>
      <c r="AZ87" s="235"/>
      <c r="BA87" s="235"/>
      <c r="BB87" s="235"/>
      <c r="BC87" s="235"/>
      <c r="BD87" s="235"/>
      <c r="BE87" s="235"/>
      <c r="CI87" s="306"/>
      <c r="CJ87" s="1800"/>
      <c r="CK87" s="1800"/>
      <c r="CL87" s="1550"/>
      <c r="CM87" s="1550"/>
      <c r="CN87" s="307"/>
      <c r="CO87" s="1543"/>
      <c r="CP87" s="1544"/>
      <c r="CQ87" s="1544"/>
      <c r="CR87" s="1545"/>
      <c r="CS87" s="307"/>
      <c r="CT87" s="1565"/>
      <c r="CU87" s="1566"/>
      <c r="CV87" s="1566"/>
      <c r="CW87" s="1567"/>
      <c r="CX87" s="308"/>
      <c r="CY87" s="557"/>
      <c r="CZ87" s="558"/>
      <c r="DA87" s="558"/>
      <c r="DB87" s="1565"/>
      <c r="DC87" s="1566"/>
      <c r="DD87" s="1566"/>
      <c r="DE87" s="1567"/>
      <c r="DF87" s="558"/>
      <c r="DG87" s="558"/>
      <c r="DH87" s="558"/>
      <c r="DI87" s="558"/>
      <c r="DJ87" s="558"/>
      <c r="DK87" s="558"/>
      <c r="DL87" s="558"/>
      <c r="DM87" s="558"/>
      <c r="DN87" s="1543"/>
      <c r="DO87" s="1544"/>
      <c r="DP87" s="1544"/>
      <c r="DQ87" s="1545"/>
      <c r="DR87" s="558"/>
      <c r="DS87" s="558"/>
      <c r="DT87" s="559"/>
      <c r="DU87" s="306"/>
      <c r="DV87" s="1565"/>
      <c r="DW87" s="1566"/>
      <c r="DX87" s="1566"/>
      <c r="DY87" s="1567"/>
      <c r="DZ87" s="307"/>
      <c r="EA87" s="1543"/>
      <c r="EB87" s="1544"/>
      <c r="EC87" s="1544"/>
      <c r="ED87" s="1545"/>
      <c r="EE87" s="307"/>
      <c r="EF87" s="1550"/>
      <c r="EG87" s="1550"/>
      <c r="EH87" s="1550"/>
      <c r="EI87" s="1550"/>
      <c r="EJ87" s="309"/>
      <c r="EK87" s="306"/>
      <c r="EL87" s="1550"/>
      <c r="EM87" s="1550"/>
      <c r="EN87" s="1550"/>
      <c r="EO87" s="1550"/>
      <c r="EP87" s="307"/>
      <c r="EQ87" s="1543"/>
      <c r="ER87" s="1544"/>
      <c r="ES87" s="1544"/>
      <c r="ET87" s="1545"/>
      <c r="EU87" s="307"/>
      <c r="EV87" s="1565"/>
      <c r="EW87" s="1566"/>
      <c r="EX87" s="1566"/>
      <c r="EY87" s="1567"/>
      <c r="EZ87" s="308"/>
      <c r="GG87" s="722"/>
      <c r="GH87" s="722"/>
      <c r="GI87" s="722"/>
      <c r="GJ87" s="723" t="str">
        <f>$HD$91</f>
        <v>j</v>
      </c>
      <c r="GK87" s="722"/>
      <c r="GL87" s="723" t="str">
        <f>$GX$91</f>
        <v>f</v>
      </c>
      <c r="GN87" s="718"/>
      <c r="GO87" s="1409" t="s">
        <v>623</v>
      </c>
      <c r="GP87" s="1410"/>
      <c r="GR87" s="1409" t="s">
        <v>629</v>
      </c>
      <c r="GS87" s="1410"/>
      <c r="GU87" s="1409" t="s">
        <v>624</v>
      </c>
      <c r="GV87" s="1410"/>
      <c r="GX87" s="1409" t="s">
        <v>625</v>
      </c>
      <c r="GY87" s="1410"/>
      <c r="GZ87" s="719"/>
      <c r="HA87" s="719"/>
      <c r="HB87" s="719"/>
      <c r="HC87" s="719"/>
      <c r="HD87" s="719"/>
      <c r="HE87" s="719"/>
      <c r="HF87" s="719"/>
      <c r="HG87" s="719"/>
      <c r="HH87" s="719"/>
      <c r="HI87" s="719"/>
      <c r="HJ87" s="719"/>
      <c r="HK87" s="719"/>
      <c r="HL87" s="720"/>
    </row>
    <row r="88" spans="4:223" ht="15" customHeight="1">
      <c r="D88" s="235"/>
      <c r="E88" s="235"/>
      <c r="F88" s="235"/>
      <c r="G88" s="235"/>
      <c r="H88" s="235"/>
      <c r="I88" s="235"/>
      <c r="J88" s="235"/>
      <c r="K88" s="238"/>
      <c r="L88" s="235"/>
      <c r="M88" s="235"/>
      <c r="N88" s="235"/>
      <c r="O88" s="235"/>
      <c r="P88" s="236"/>
      <c r="Q88" s="235"/>
      <c r="R88" s="235"/>
      <c r="S88" s="235"/>
      <c r="T88" s="235"/>
      <c r="U88" s="235"/>
      <c r="V88" s="235"/>
      <c r="W88" s="235"/>
      <c r="X88" s="235"/>
      <c r="Y88" s="235"/>
      <c r="Z88" s="235"/>
      <c r="AA88" s="235"/>
      <c r="AB88" s="235"/>
      <c r="AC88" s="235"/>
      <c r="AD88" s="235"/>
      <c r="AE88" s="235"/>
      <c r="AF88" s="235"/>
      <c r="AG88" s="236"/>
      <c r="AH88" s="235"/>
      <c r="AI88" s="235"/>
      <c r="AJ88" s="238"/>
      <c r="AK88" s="235"/>
      <c r="AL88" s="235"/>
      <c r="AM88" s="238"/>
      <c r="AN88" s="235"/>
      <c r="AO88" s="235"/>
      <c r="AP88" s="235"/>
      <c r="AQ88" s="235"/>
      <c r="AR88" s="236"/>
      <c r="AS88" s="235"/>
      <c r="AT88" s="235"/>
      <c r="AU88" s="235"/>
      <c r="AV88" s="235"/>
      <c r="AW88" s="238"/>
      <c r="AX88" s="235"/>
      <c r="AY88" s="235"/>
      <c r="AZ88" s="235"/>
      <c r="BA88" s="235"/>
      <c r="BB88" s="235"/>
      <c r="BC88" s="235"/>
      <c r="BD88" s="235"/>
      <c r="BE88" s="235"/>
      <c r="CI88" s="306"/>
      <c r="CJ88" s="1800"/>
      <c r="CK88" s="1800"/>
      <c r="CL88" s="1550"/>
      <c r="CM88" s="1550"/>
      <c r="CN88" s="307"/>
      <c r="CO88" s="1546"/>
      <c r="CP88" s="1547"/>
      <c r="CQ88" s="1547"/>
      <c r="CR88" s="1548"/>
      <c r="CS88" s="307"/>
      <c r="CT88" s="1568"/>
      <c r="CU88" s="1569"/>
      <c r="CV88" s="1569"/>
      <c r="CW88" s="1570"/>
      <c r="CX88" s="308"/>
      <c r="CY88" s="557"/>
      <c r="CZ88" s="558"/>
      <c r="DA88" s="558"/>
      <c r="DB88" s="1568"/>
      <c r="DC88" s="1569"/>
      <c r="DD88" s="1569"/>
      <c r="DE88" s="1570"/>
      <c r="DF88" s="558"/>
      <c r="DG88" s="558"/>
      <c r="DH88" s="558"/>
      <c r="DI88" s="558"/>
      <c r="DJ88" s="558"/>
      <c r="DK88" s="558"/>
      <c r="DL88" s="558"/>
      <c r="DM88" s="558"/>
      <c r="DN88" s="1546"/>
      <c r="DO88" s="1547"/>
      <c r="DP88" s="1547"/>
      <c r="DQ88" s="1548"/>
      <c r="DR88" s="558"/>
      <c r="DS88" s="558"/>
      <c r="DT88" s="559"/>
      <c r="DU88" s="306"/>
      <c r="DV88" s="1568"/>
      <c r="DW88" s="1569"/>
      <c r="DX88" s="1569"/>
      <c r="DY88" s="1570"/>
      <c r="DZ88" s="307"/>
      <c r="EA88" s="1546"/>
      <c r="EB88" s="1547"/>
      <c r="EC88" s="1547"/>
      <c r="ED88" s="1548"/>
      <c r="EE88" s="307"/>
      <c r="EF88" s="1550"/>
      <c r="EG88" s="1550"/>
      <c r="EH88" s="1550"/>
      <c r="EI88" s="1550"/>
      <c r="EJ88" s="309"/>
      <c r="EK88" s="306"/>
      <c r="EL88" s="1550"/>
      <c r="EM88" s="1550"/>
      <c r="EN88" s="1550"/>
      <c r="EO88" s="1550"/>
      <c r="EP88" s="307"/>
      <c r="EQ88" s="1546"/>
      <c r="ER88" s="1547"/>
      <c r="ES88" s="1547"/>
      <c r="ET88" s="1548"/>
      <c r="EU88" s="307"/>
      <c r="EV88" s="1568"/>
      <c r="EW88" s="1569"/>
      <c r="EX88" s="1569"/>
      <c r="EY88" s="1570"/>
      <c r="EZ88" s="308"/>
      <c r="GG88" s="722"/>
      <c r="GH88" s="722"/>
      <c r="GI88" s="722"/>
      <c r="GJ88" s="723" t="str">
        <f>$HG$91</f>
        <v>m</v>
      </c>
      <c r="GK88" s="722"/>
      <c r="GL88" s="724" t="str">
        <f>$GU$82</f>
        <v>g</v>
      </c>
      <c r="GN88" s="718"/>
      <c r="GO88" s="1411"/>
      <c r="GP88" s="1412"/>
      <c r="GR88" s="1411"/>
      <c r="GS88" s="1412"/>
      <c r="GU88" s="1411"/>
      <c r="GV88" s="1412"/>
      <c r="GX88" s="1411"/>
      <c r="GY88" s="1412"/>
      <c r="GZ88" s="719"/>
      <c r="HA88" s="719"/>
      <c r="HB88" s="719"/>
      <c r="HC88" s="719"/>
      <c r="HD88" s="719"/>
      <c r="HE88" s="719"/>
      <c r="HF88" s="719"/>
      <c r="HG88" s="719"/>
      <c r="HH88" s="719"/>
      <c r="HI88" s="719"/>
      <c r="HJ88" s="719"/>
      <c r="HK88" s="719"/>
      <c r="HL88" s="720"/>
    </row>
    <row r="89" spans="4:223" ht="15" customHeight="1" thickBot="1">
      <c r="D89" s="235"/>
      <c r="E89" s="235"/>
      <c r="F89" s="235"/>
      <c r="G89" s="235"/>
      <c r="H89" s="235"/>
      <c r="I89" s="235"/>
      <c r="J89" s="235"/>
      <c r="K89" s="238"/>
      <c r="L89" s="235"/>
      <c r="M89" s="235"/>
      <c r="N89" s="235"/>
      <c r="O89" s="235"/>
      <c r="P89" s="236"/>
      <c r="Q89" s="235"/>
      <c r="R89" s="235"/>
      <c r="S89" s="235"/>
      <c r="T89" s="235"/>
      <c r="U89" s="235"/>
      <c r="V89" s="235"/>
      <c r="W89" s="235"/>
      <c r="X89" s="235"/>
      <c r="Y89" s="235"/>
      <c r="Z89" s="235"/>
      <c r="AA89" s="235"/>
      <c r="AB89" s="235"/>
      <c r="AC89" s="235"/>
      <c r="AD89" s="235"/>
      <c r="AE89" s="235"/>
      <c r="AF89" s="235"/>
      <c r="AG89" s="236"/>
      <c r="AH89" s="235"/>
      <c r="AI89" s="235"/>
      <c r="AJ89" s="238"/>
      <c r="AK89" s="235"/>
      <c r="AL89" s="235"/>
      <c r="AM89" s="238"/>
      <c r="AN89" s="235"/>
      <c r="AO89" s="235"/>
      <c r="AP89" s="235"/>
      <c r="AQ89" s="235"/>
      <c r="AR89" s="236"/>
      <c r="AS89" s="235"/>
      <c r="AT89" s="235"/>
      <c r="AU89" s="235"/>
      <c r="AV89" s="235"/>
      <c r="AW89" s="238"/>
      <c r="AX89" s="235"/>
      <c r="AY89" s="235"/>
      <c r="AZ89" s="235"/>
      <c r="BA89" s="235"/>
      <c r="BB89" s="235"/>
      <c r="BC89" s="235"/>
      <c r="BD89" s="235"/>
      <c r="BE89" s="235"/>
      <c r="CI89" s="1554">
        <f>COLUMN(Table!$AP$4)</f>
        <v>42</v>
      </c>
      <c r="CJ89" s="1555"/>
      <c r="CK89" s="1555"/>
      <c r="CL89" s="1555"/>
      <c r="CM89" s="1555"/>
      <c r="CN89" s="1555"/>
      <c r="CO89" s="1555"/>
      <c r="CP89" s="1555"/>
      <c r="CQ89" s="1555"/>
      <c r="CR89" s="1555"/>
      <c r="CS89" s="1555"/>
      <c r="CT89" s="1555"/>
      <c r="CU89" s="1555"/>
      <c r="CV89" s="1555"/>
      <c r="CW89" s="1555"/>
      <c r="CX89" s="1560"/>
      <c r="CY89" s="1588">
        <f>COLUMN(Table!$AZ$4)</f>
        <v>52</v>
      </c>
      <c r="CZ89" s="1589"/>
      <c r="DA89" s="1589"/>
      <c r="DB89" s="1589"/>
      <c r="DC89" s="1589"/>
      <c r="DD89" s="1589"/>
      <c r="DE89" s="1589"/>
      <c r="DF89" s="1589"/>
      <c r="DG89" s="1589"/>
      <c r="DH89" s="1589"/>
      <c r="DI89" s="1589"/>
      <c r="DJ89" s="1589"/>
      <c r="DK89" s="1589"/>
      <c r="DL89" s="1589"/>
      <c r="DM89" s="1589"/>
      <c r="DN89" s="1589"/>
      <c r="DO89" s="1589"/>
      <c r="DP89" s="1589"/>
      <c r="DQ89" s="1589"/>
      <c r="DR89" s="1589"/>
      <c r="DS89" s="1589"/>
      <c r="DT89" s="1590"/>
      <c r="DU89" s="1554" t="e">
        <f ca="1">INDIRECT(ADDRESS(DU161,Dev!$CI$89,,,Table!$A$1))</f>
        <v>#VALUE!</v>
      </c>
      <c r="DV89" s="1555"/>
      <c r="DW89" s="1555"/>
      <c r="DX89" s="1555"/>
      <c r="DY89" s="1555"/>
      <c r="DZ89" s="1555"/>
      <c r="EA89" s="1555"/>
      <c r="EB89" s="1555"/>
      <c r="EC89" s="1555"/>
      <c r="ED89" s="1555"/>
      <c r="EE89" s="1555"/>
      <c r="EF89" s="1555"/>
      <c r="EG89" s="1555"/>
      <c r="EH89" s="1555"/>
      <c r="EI89" s="1555"/>
      <c r="EJ89" s="1556"/>
      <c r="EK89" s="1554" t="e">
        <f ca="1">INDIRECT(ADDRESS(EK161,Dev!$CI$89,,,Table!$A$1))</f>
        <v>#VALUE!</v>
      </c>
      <c r="EL89" s="1555"/>
      <c r="EM89" s="1555"/>
      <c r="EN89" s="1555"/>
      <c r="EO89" s="1555"/>
      <c r="EP89" s="1555"/>
      <c r="EQ89" s="1555"/>
      <c r="ER89" s="1555"/>
      <c r="ES89" s="1555"/>
      <c r="ET89" s="1555"/>
      <c r="EU89" s="1555"/>
      <c r="EV89" s="1555"/>
      <c r="EW89" s="1555"/>
      <c r="EX89" s="1555"/>
      <c r="EY89" s="1555"/>
      <c r="EZ89" s="1560"/>
      <c r="GG89" s="722"/>
      <c r="GH89" s="722"/>
      <c r="GI89" s="722"/>
      <c r="GJ89" s="723" t="str">
        <f>$HJ$91</f>
        <v>n</v>
      </c>
      <c r="GK89" s="722"/>
      <c r="GL89" s="724" t="str">
        <f>$GX$82</f>
        <v>h</v>
      </c>
      <c r="GN89" s="718"/>
      <c r="GO89" s="1413"/>
      <c r="GP89" s="1414"/>
      <c r="GR89" s="1413"/>
      <c r="GS89" s="1414"/>
      <c r="GU89" s="1413"/>
      <c r="GV89" s="1414"/>
      <c r="GX89" s="1413"/>
      <c r="GY89" s="1414"/>
      <c r="GZ89" s="719"/>
      <c r="HA89" s="719"/>
      <c r="HB89" s="719"/>
      <c r="HC89" s="719"/>
      <c r="HD89" s="719"/>
      <c r="HE89" s="719"/>
      <c r="HF89" s="719"/>
      <c r="HG89" s="719"/>
      <c r="HH89" s="719"/>
      <c r="HI89" s="719"/>
      <c r="HJ89" s="719"/>
      <c r="HK89" s="719"/>
      <c r="HL89" s="720"/>
    </row>
    <row r="90" spans="4:223" ht="15" customHeight="1">
      <c r="D90" s="450"/>
      <c r="E90" s="235"/>
      <c r="F90" s="235"/>
      <c r="G90" s="235"/>
      <c r="H90" s="235"/>
      <c r="I90" s="235"/>
      <c r="J90" s="235"/>
      <c r="K90" s="238"/>
      <c r="L90" s="235"/>
      <c r="M90" s="235"/>
      <c r="N90" s="235"/>
      <c r="O90" s="235"/>
      <c r="P90" s="236"/>
      <c r="Q90" s="235"/>
      <c r="R90" s="235"/>
      <c r="S90" s="451"/>
      <c r="T90" s="235"/>
      <c r="U90" s="235"/>
      <c r="V90" s="235"/>
      <c r="W90" s="235"/>
      <c r="X90" s="235"/>
      <c r="Y90" s="235"/>
      <c r="Z90" s="235"/>
      <c r="AA90" s="235"/>
      <c r="AB90" s="235"/>
      <c r="AC90" s="235"/>
      <c r="AD90" s="235"/>
      <c r="AE90" s="235"/>
      <c r="AF90" s="235"/>
      <c r="AG90" s="236"/>
      <c r="AH90" s="235"/>
      <c r="AI90" s="235"/>
      <c r="AJ90" s="238"/>
      <c r="AK90" s="235"/>
      <c r="AL90" s="235"/>
      <c r="AM90" s="238"/>
      <c r="AN90" s="235"/>
      <c r="AO90" s="452"/>
      <c r="AP90" s="450"/>
      <c r="AQ90" s="235"/>
      <c r="AR90" s="236"/>
      <c r="AS90" s="235"/>
      <c r="AT90" s="235"/>
      <c r="AU90" s="235"/>
      <c r="AV90" s="235"/>
      <c r="AW90" s="238"/>
      <c r="AX90" s="235"/>
      <c r="AY90" s="235"/>
      <c r="AZ90" s="235"/>
      <c r="BA90" s="235"/>
      <c r="BB90" s="235"/>
      <c r="BC90" s="235"/>
      <c r="BD90" s="235"/>
      <c r="BE90" s="451"/>
      <c r="CI90" s="1554"/>
      <c r="CJ90" s="1555"/>
      <c r="CK90" s="1555"/>
      <c r="CL90" s="1555"/>
      <c r="CM90" s="1555"/>
      <c r="CN90" s="1555"/>
      <c r="CO90" s="1555"/>
      <c r="CP90" s="1555"/>
      <c r="CQ90" s="1555"/>
      <c r="CR90" s="1555"/>
      <c r="CS90" s="1555"/>
      <c r="CT90" s="1555"/>
      <c r="CU90" s="1555"/>
      <c r="CV90" s="1555"/>
      <c r="CW90" s="1555"/>
      <c r="CX90" s="1560"/>
      <c r="CY90" s="1588"/>
      <c r="CZ90" s="1589"/>
      <c r="DA90" s="1589"/>
      <c r="DB90" s="1589"/>
      <c r="DC90" s="1589"/>
      <c r="DD90" s="1589"/>
      <c r="DE90" s="1589"/>
      <c r="DF90" s="1589"/>
      <c r="DG90" s="1589"/>
      <c r="DH90" s="1589"/>
      <c r="DI90" s="1589"/>
      <c r="DJ90" s="1589"/>
      <c r="DK90" s="1589"/>
      <c r="DL90" s="1589"/>
      <c r="DM90" s="1589"/>
      <c r="DN90" s="1589"/>
      <c r="DO90" s="1589"/>
      <c r="DP90" s="1589"/>
      <c r="DQ90" s="1589"/>
      <c r="DR90" s="1589"/>
      <c r="DS90" s="1589"/>
      <c r="DT90" s="1590"/>
      <c r="DU90" s="1554"/>
      <c r="DV90" s="1555"/>
      <c r="DW90" s="1555"/>
      <c r="DX90" s="1555"/>
      <c r="DY90" s="1555"/>
      <c r="DZ90" s="1555"/>
      <c r="EA90" s="1555"/>
      <c r="EB90" s="1555"/>
      <c r="EC90" s="1555"/>
      <c r="ED90" s="1555"/>
      <c r="EE90" s="1555"/>
      <c r="EF90" s="1555"/>
      <c r="EG90" s="1555"/>
      <c r="EH90" s="1555"/>
      <c r="EI90" s="1555"/>
      <c r="EJ90" s="1556"/>
      <c r="EK90" s="1554"/>
      <c r="EL90" s="1555"/>
      <c r="EM90" s="1555"/>
      <c r="EN90" s="1555"/>
      <c r="EO90" s="1555"/>
      <c r="EP90" s="1555"/>
      <c r="EQ90" s="1555"/>
      <c r="ER90" s="1555"/>
      <c r="ES90" s="1555"/>
      <c r="ET90" s="1555"/>
      <c r="EU90" s="1555"/>
      <c r="EV90" s="1555"/>
      <c r="EW90" s="1555"/>
      <c r="EX90" s="1555"/>
      <c r="EY90" s="1555"/>
      <c r="EZ90" s="1560"/>
      <c r="GG90" s="722"/>
      <c r="GH90" s="722"/>
      <c r="GI90" s="722"/>
      <c r="GJ90" s="724" t="str">
        <f>$GO$82</f>
        <v>c</v>
      </c>
      <c r="GK90" s="722"/>
      <c r="GL90" s="723" t="str">
        <f>$HA$91</f>
        <v>i</v>
      </c>
      <c r="GN90" s="718"/>
      <c r="GO90" s="719"/>
      <c r="GP90" s="719"/>
      <c r="GQ90" s="719"/>
      <c r="GR90" s="719"/>
      <c r="GS90" s="719"/>
      <c r="GT90" s="719"/>
      <c r="GU90" s="719"/>
      <c r="GV90" s="719"/>
      <c r="GW90" s="719"/>
      <c r="GX90" s="719"/>
      <c r="GY90" s="719"/>
      <c r="GZ90" s="719"/>
      <c r="HA90" s="719"/>
      <c r="HB90" s="719"/>
      <c r="HC90" s="719"/>
      <c r="HD90" s="719"/>
      <c r="HE90" s="719"/>
      <c r="HF90" s="719"/>
      <c r="HG90" s="719"/>
      <c r="HH90" s="719"/>
      <c r="HI90" s="719"/>
      <c r="HJ90" s="719"/>
      <c r="HK90" s="719"/>
      <c r="HL90" s="720"/>
    </row>
    <row r="91" spans="4:223" ht="15" customHeight="1" thickBot="1">
      <c r="D91" s="457"/>
      <c r="E91" s="374"/>
      <c r="F91" s="374"/>
      <c r="G91" s="374"/>
      <c r="H91" s="374"/>
      <c r="I91" s="374"/>
      <c r="J91" s="374"/>
      <c r="K91" s="431"/>
      <c r="L91" s="374"/>
      <c r="M91" s="374"/>
      <c r="N91" s="374"/>
      <c r="O91" s="235"/>
      <c r="P91" s="430"/>
      <c r="Q91" s="235"/>
      <c r="R91" s="235"/>
      <c r="S91" s="458"/>
      <c r="T91" s="235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459"/>
      <c r="AH91" s="235"/>
      <c r="AI91" s="235"/>
      <c r="AJ91" s="238"/>
      <c r="AK91" s="235"/>
      <c r="AL91" s="372"/>
      <c r="AM91" s="460"/>
      <c r="AN91" s="235"/>
      <c r="AO91" s="452"/>
      <c r="AP91" s="457"/>
      <c r="AQ91" s="374"/>
      <c r="AR91" s="430"/>
      <c r="AS91" s="374"/>
      <c r="AT91" s="374"/>
      <c r="AU91" s="374"/>
      <c r="AV91" s="374"/>
      <c r="AW91" s="431"/>
      <c r="AX91" s="374"/>
      <c r="AY91" s="374"/>
      <c r="AZ91" s="374"/>
      <c r="BA91" s="235"/>
      <c r="BB91" s="374"/>
      <c r="BC91" s="374"/>
      <c r="BD91" s="235"/>
      <c r="BE91" s="458"/>
      <c r="CI91" s="1554"/>
      <c r="CJ91" s="1555"/>
      <c r="CK91" s="1555"/>
      <c r="CL91" s="1555"/>
      <c r="CM91" s="1555"/>
      <c r="CN91" s="1555"/>
      <c r="CO91" s="1555"/>
      <c r="CP91" s="1555"/>
      <c r="CQ91" s="1555"/>
      <c r="CR91" s="1555"/>
      <c r="CS91" s="1555"/>
      <c r="CT91" s="1555"/>
      <c r="CU91" s="1555"/>
      <c r="CV91" s="1555"/>
      <c r="CW91" s="1555"/>
      <c r="CX91" s="1560"/>
      <c r="CY91" s="1588"/>
      <c r="CZ91" s="1589"/>
      <c r="DA91" s="1589"/>
      <c r="DB91" s="1589"/>
      <c r="DC91" s="1589"/>
      <c r="DD91" s="1589"/>
      <c r="DE91" s="1589"/>
      <c r="DF91" s="1589"/>
      <c r="DG91" s="1589"/>
      <c r="DH91" s="1589"/>
      <c r="DI91" s="1589"/>
      <c r="DJ91" s="1589"/>
      <c r="DK91" s="1589"/>
      <c r="DL91" s="1589"/>
      <c r="DM91" s="1589"/>
      <c r="DN91" s="1589"/>
      <c r="DO91" s="1589"/>
      <c r="DP91" s="1589"/>
      <c r="DQ91" s="1589"/>
      <c r="DR91" s="1589"/>
      <c r="DS91" s="1589"/>
      <c r="DT91" s="1590"/>
      <c r="DU91" s="1554"/>
      <c r="DV91" s="1555"/>
      <c r="DW91" s="1555"/>
      <c r="DX91" s="1555"/>
      <c r="DY91" s="1555"/>
      <c r="DZ91" s="1555"/>
      <c r="EA91" s="1555"/>
      <c r="EB91" s="1555"/>
      <c r="EC91" s="1555"/>
      <c r="ED91" s="1555"/>
      <c r="EE91" s="1555"/>
      <c r="EF91" s="1555"/>
      <c r="EG91" s="1555"/>
      <c r="EH91" s="1555"/>
      <c r="EI91" s="1555"/>
      <c r="EJ91" s="1556"/>
      <c r="EK91" s="1554"/>
      <c r="EL91" s="1555"/>
      <c r="EM91" s="1555"/>
      <c r="EN91" s="1555"/>
      <c r="EO91" s="1555"/>
      <c r="EP91" s="1555"/>
      <c r="EQ91" s="1555"/>
      <c r="ER91" s="1555"/>
      <c r="ES91" s="1555"/>
      <c r="ET91" s="1555"/>
      <c r="EU91" s="1555"/>
      <c r="EV91" s="1555"/>
      <c r="EW91" s="1555"/>
      <c r="EX91" s="1555"/>
      <c r="EY91" s="1555"/>
      <c r="EZ91" s="1560"/>
      <c r="GG91" s="722"/>
      <c r="GH91" s="722"/>
      <c r="GI91" s="722"/>
      <c r="GJ91" s="724" t="str">
        <f>$GR$82</f>
        <v>d</v>
      </c>
      <c r="GK91" s="722"/>
      <c r="GL91" s="723" t="str">
        <f>$HD$91</f>
        <v>j</v>
      </c>
      <c r="GN91" s="573"/>
      <c r="GO91" s="1409" t="s">
        <v>65</v>
      </c>
      <c r="GP91" s="1410"/>
      <c r="GQ91" s="274"/>
      <c r="GR91" s="1409" t="s">
        <v>66</v>
      </c>
      <c r="GS91" s="1410"/>
      <c r="GT91" s="268"/>
      <c r="GU91" s="1409" t="s">
        <v>69</v>
      </c>
      <c r="GV91" s="1410"/>
      <c r="GW91" s="268"/>
      <c r="GX91" s="1409" t="s">
        <v>70</v>
      </c>
      <c r="GY91" s="1410"/>
      <c r="GZ91" s="268"/>
      <c r="HA91" s="1409" t="s">
        <v>64</v>
      </c>
      <c r="HB91" s="1410"/>
      <c r="HC91" s="274"/>
      <c r="HD91" s="1409" t="s">
        <v>73</v>
      </c>
      <c r="HE91" s="1410"/>
      <c r="HF91" s="268"/>
      <c r="HG91" s="1409" t="s">
        <v>439</v>
      </c>
      <c r="HH91" s="1410"/>
      <c r="HI91" s="268"/>
      <c r="HJ91" s="1409" t="s">
        <v>626</v>
      </c>
      <c r="HK91" s="1410"/>
      <c r="HL91" s="720"/>
      <c r="HN91" s="1409" t="s">
        <v>793</v>
      </c>
      <c r="HO91" s="1410"/>
    </row>
    <row r="92" spans="4:223" ht="15" customHeight="1">
      <c r="D92" s="354"/>
      <c r="I92" s="355"/>
      <c r="N92" s="355"/>
      <c r="S92" s="356"/>
      <c r="T92" s="520"/>
      <c r="Y92" s="521"/>
      <c r="Z92" s="521"/>
      <c r="AA92" s="521"/>
      <c r="AB92" s="521"/>
      <c r="AC92" s="521"/>
      <c r="AD92" s="521"/>
      <c r="AE92" s="521"/>
      <c r="AF92" s="521"/>
      <c r="AG92" s="358"/>
      <c r="AH92" s="358"/>
      <c r="AM92" s="358"/>
      <c r="AN92" s="358"/>
      <c r="AO92" s="359"/>
      <c r="AP92" s="354"/>
      <c r="AQ92" s="1562" t="str">
        <f>Table!$AR$12</f>
        <v>PRLEH-L003</v>
      </c>
      <c r="AR92" s="1563"/>
      <c r="AS92" s="1563"/>
      <c r="AT92" s="1564"/>
      <c r="AU92" s="355"/>
      <c r="AV92" s="1540" t="str">
        <f>Table!$AS$12</f>
        <v>PRLTE-L003</v>
      </c>
      <c r="AW92" s="1541"/>
      <c r="AX92" s="1541"/>
      <c r="AY92" s="1542"/>
      <c r="AZ92" s="355"/>
      <c r="BA92" s="1562" t="str">
        <f>Table!$AR$12</f>
        <v>PRLEH-L003</v>
      </c>
      <c r="BB92" s="1563"/>
      <c r="BC92" s="1563"/>
      <c r="BD92" s="1564"/>
      <c r="BE92" s="356"/>
      <c r="CI92" s="1554"/>
      <c r="CJ92" s="1555"/>
      <c r="CK92" s="1555"/>
      <c r="CL92" s="1555"/>
      <c r="CM92" s="1555"/>
      <c r="CN92" s="1555"/>
      <c r="CO92" s="1555"/>
      <c r="CP92" s="1555"/>
      <c r="CQ92" s="1555"/>
      <c r="CR92" s="1555"/>
      <c r="CS92" s="1555"/>
      <c r="CT92" s="1555"/>
      <c r="CU92" s="1555"/>
      <c r="CV92" s="1555"/>
      <c r="CW92" s="1555"/>
      <c r="CX92" s="1560"/>
      <c r="CY92" s="1588"/>
      <c r="CZ92" s="1589"/>
      <c r="DA92" s="1589"/>
      <c r="DB92" s="1589"/>
      <c r="DC92" s="1589"/>
      <c r="DD92" s="1589"/>
      <c r="DE92" s="1589"/>
      <c r="DF92" s="1589"/>
      <c r="DG92" s="1589"/>
      <c r="DH92" s="1589"/>
      <c r="DI92" s="1589"/>
      <c r="DJ92" s="1589"/>
      <c r="DK92" s="1589"/>
      <c r="DL92" s="1589"/>
      <c r="DM92" s="1589"/>
      <c r="DN92" s="1589"/>
      <c r="DO92" s="1589"/>
      <c r="DP92" s="1589"/>
      <c r="DQ92" s="1589"/>
      <c r="DR92" s="1589"/>
      <c r="DS92" s="1589"/>
      <c r="DT92" s="1590"/>
      <c r="DU92" s="1554"/>
      <c r="DV92" s="1555"/>
      <c r="DW92" s="1555"/>
      <c r="DX92" s="1555"/>
      <c r="DY92" s="1555"/>
      <c r="DZ92" s="1555"/>
      <c r="EA92" s="1555"/>
      <c r="EB92" s="1555"/>
      <c r="EC92" s="1555"/>
      <c r="ED92" s="1555"/>
      <c r="EE92" s="1555"/>
      <c r="EF92" s="1555"/>
      <c r="EG92" s="1555"/>
      <c r="EH92" s="1555"/>
      <c r="EI92" s="1555"/>
      <c r="EJ92" s="1556"/>
      <c r="EK92" s="1554"/>
      <c r="EL92" s="1555"/>
      <c r="EM92" s="1555"/>
      <c r="EN92" s="1555"/>
      <c r="EO92" s="1555"/>
      <c r="EP92" s="1555"/>
      <c r="EQ92" s="1555"/>
      <c r="ER92" s="1555"/>
      <c r="ES92" s="1555"/>
      <c r="ET92" s="1555"/>
      <c r="EU92" s="1555"/>
      <c r="EV92" s="1555"/>
      <c r="EW92" s="1555"/>
      <c r="EX92" s="1555"/>
      <c r="EY92" s="1555"/>
      <c r="EZ92" s="1560"/>
      <c r="GG92" s="722"/>
      <c r="GH92" s="722"/>
      <c r="GI92" s="722"/>
      <c r="GJ92" s="724" t="str">
        <f>$GU$82</f>
        <v>g</v>
      </c>
      <c r="GK92" s="722"/>
      <c r="GL92" s="724" t="str">
        <f>$HA$82</f>
        <v>k</v>
      </c>
      <c r="GN92" s="573"/>
      <c r="GO92" s="1411"/>
      <c r="GP92" s="1412"/>
      <c r="GQ92" s="274"/>
      <c r="GR92" s="1411"/>
      <c r="GS92" s="1412"/>
      <c r="GT92" s="268"/>
      <c r="GU92" s="1411"/>
      <c r="GV92" s="1412"/>
      <c r="GW92" s="268"/>
      <c r="GX92" s="1411"/>
      <c r="GY92" s="1412"/>
      <c r="GZ92" s="268"/>
      <c r="HA92" s="1411"/>
      <c r="HB92" s="1412"/>
      <c r="HC92" s="274"/>
      <c r="HD92" s="1411"/>
      <c r="HE92" s="1412"/>
      <c r="HF92" s="268"/>
      <c r="HG92" s="1411"/>
      <c r="HH92" s="1412"/>
      <c r="HI92" s="268"/>
      <c r="HJ92" s="1411"/>
      <c r="HK92" s="1412"/>
      <c r="HL92" s="720"/>
      <c r="HN92" s="1411"/>
      <c r="HO92" s="1412"/>
    </row>
    <row r="93" spans="4:223" ht="15" customHeight="1" thickBot="1">
      <c r="D93" s="365"/>
      <c r="I93" s="366"/>
      <c r="N93" s="366"/>
      <c r="S93" s="367"/>
      <c r="T93" s="522"/>
      <c r="Y93" s="523"/>
      <c r="Z93" s="523"/>
      <c r="AA93" s="523"/>
      <c r="AB93" s="523"/>
      <c r="AC93" s="523"/>
      <c r="AD93" s="523"/>
      <c r="AE93" s="523"/>
      <c r="AF93" s="523"/>
      <c r="AG93" s="369"/>
      <c r="AH93" s="369"/>
      <c r="AM93" s="369"/>
      <c r="AN93" s="369"/>
      <c r="AO93" s="370"/>
      <c r="AP93" s="365"/>
      <c r="AQ93" s="1565"/>
      <c r="AR93" s="1566"/>
      <c r="AS93" s="1566"/>
      <c r="AT93" s="1567"/>
      <c r="AU93" s="366"/>
      <c r="AV93" s="1543"/>
      <c r="AW93" s="1544"/>
      <c r="AX93" s="1544"/>
      <c r="AY93" s="1545"/>
      <c r="AZ93" s="366"/>
      <c r="BA93" s="1565"/>
      <c r="BB93" s="1566"/>
      <c r="BC93" s="1566"/>
      <c r="BD93" s="1567"/>
      <c r="BE93" s="367"/>
      <c r="CI93" s="1554"/>
      <c r="CJ93" s="1555"/>
      <c r="CK93" s="1555"/>
      <c r="CL93" s="1555"/>
      <c r="CM93" s="1555"/>
      <c r="CN93" s="1555"/>
      <c r="CO93" s="1555"/>
      <c r="CP93" s="1555"/>
      <c r="CQ93" s="1555"/>
      <c r="CR93" s="1555"/>
      <c r="CS93" s="1555"/>
      <c r="CT93" s="1555"/>
      <c r="CU93" s="1555"/>
      <c r="CV93" s="1555"/>
      <c r="CW93" s="1555"/>
      <c r="CX93" s="1560"/>
      <c r="CY93" s="1588"/>
      <c r="CZ93" s="1589"/>
      <c r="DA93" s="1589"/>
      <c r="DB93" s="1589"/>
      <c r="DC93" s="1589"/>
      <c r="DD93" s="1589"/>
      <c r="DE93" s="1589"/>
      <c r="DF93" s="1589"/>
      <c r="DG93" s="1589"/>
      <c r="DH93" s="1589"/>
      <c r="DI93" s="1589"/>
      <c r="DJ93" s="1589"/>
      <c r="DK93" s="1589"/>
      <c r="DL93" s="1589"/>
      <c r="DM93" s="1589"/>
      <c r="DN93" s="1589"/>
      <c r="DO93" s="1589"/>
      <c r="DP93" s="1589"/>
      <c r="DQ93" s="1589"/>
      <c r="DR93" s="1589"/>
      <c r="DS93" s="1589"/>
      <c r="DT93" s="1590"/>
      <c r="DU93" s="1554"/>
      <c r="DV93" s="1555"/>
      <c r="DW93" s="1555"/>
      <c r="DX93" s="1555"/>
      <c r="DY93" s="1555"/>
      <c r="DZ93" s="1555"/>
      <c r="EA93" s="1555"/>
      <c r="EB93" s="1555"/>
      <c r="EC93" s="1555"/>
      <c r="ED93" s="1555"/>
      <c r="EE93" s="1555"/>
      <c r="EF93" s="1555"/>
      <c r="EG93" s="1555"/>
      <c r="EH93" s="1555"/>
      <c r="EI93" s="1555"/>
      <c r="EJ93" s="1556"/>
      <c r="EK93" s="1554"/>
      <c r="EL93" s="1555"/>
      <c r="EM93" s="1555"/>
      <c r="EN93" s="1555"/>
      <c r="EO93" s="1555"/>
      <c r="EP93" s="1555"/>
      <c r="EQ93" s="1555"/>
      <c r="ER93" s="1555"/>
      <c r="ES93" s="1555"/>
      <c r="ET93" s="1555"/>
      <c r="EU93" s="1555"/>
      <c r="EV93" s="1555"/>
      <c r="EW93" s="1555"/>
      <c r="EX93" s="1555"/>
      <c r="EY93" s="1555"/>
      <c r="EZ93" s="1560"/>
      <c r="GG93" s="722"/>
      <c r="GH93" s="722"/>
      <c r="GI93" s="722"/>
      <c r="GJ93" s="724" t="str">
        <f>$GX$82</f>
        <v>h</v>
      </c>
      <c r="GK93" s="722"/>
      <c r="GL93" s="724" t="str">
        <f>$HD$82</f>
        <v>l</v>
      </c>
      <c r="GN93" s="590"/>
      <c r="GO93" s="1413"/>
      <c r="GP93" s="1414"/>
      <c r="GQ93" s="591"/>
      <c r="GR93" s="1413"/>
      <c r="GS93" s="1414"/>
      <c r="GT93" s="280"/>
      <c r="GU93" s="1413"/>
      <c r="GV93" s="1414"/>
      <c r="GW93" s="280"/>
      <c r="GX93" s="1413"/>
      <c r="GY93" s="1414"/>
      <c r="GZ93" s="280"/>
      <c r="HA93" s="1413"/>
      <c r="HB93" s="1414"/>
      <c r="HC93" s="591"/>
      <c r="HD93" s="1413"/>
      <c r="HE93" s="1414"/>
      <c r="HF93" s="280"/>
      <c r="HG93" s="1413"/>
      <c r="HH93" s="1414"/>
      <c r="HI93" s="280"/>
      <c r="HJ93" s="1413"/>
      <c r="HK93" s="1414"/>
      <c r="HL93" s="721"/>
      <c r="HN93" s="1413"/>
      <c r="HO93" s="1414"/>
    </row>
    <row r="94" spans="4:223" ht="15" customHeight="1" thickBot="1">
      <c r="D94" s="365"/>
      <c r="I94" s="366"/>
      <c r="N94" s="366"/>
      <c r="S94" s="367"/>
      <c r="T94" s="368"/>
      <c r="Y94" s="369"/>
      <c r="Z94" s="369"/>
      <c r="AA94" s="369"/>
      <c r="AB94" s="369"/>
      <c r="AC94" s="369"/>
      <c r="AD94" s="369"/>
      <c r="AE94" s="369"/>
      <c r="AF94" s="369"/>
      <c r="AG94" s="369"/>
      <c r="AH94" s="369"/>
      <c r="AM94" s="369"/>
      <c r="AN94" s="369"/>
      <c r="AO94" s="370"/>
      <c r="AP94" s="365"/>
      <c r="AQ94" s="1565"/>
      <c r="AR94" s="1566"/>
      <c r="AS94" s="1566"/>
      <c r="AT94" s="1567"/>
      <c r="AU94" s="366"/>
      <c r="AV94" s="1543"/>
      <c r="AW94" s="1544"/>
      <c r="AX94" s="1544"/>
      <c r="AY94" s="1545"/>
      <c r="AZ94" s="366"/>
      <c r="BA94" s="1565"/>
      <c r="BB94" s="1566"/>
      <c r="BC94" s="1566"/>
      <c r="BD94" s="1567"/>
      <c r="BE94" s="367"/>
      <c r="CI94" s="1557"/>
      <c r="CJ94" s="1558"/>
      <c r="CK94" s="1558"/>
      <c r="CL94" s="1558"/>
      <c r="CM94" s="1558"/>
      <c r="CN94" s="1558"/>
      <c r="CO94" s="1558"/>
      <c r="CP94" s="1558"/>
      <c r="CQ94" s="1558"/>
      <c r="CR94" s="1558"/>
      <c r="CS94" s="1558"/>
      <c r="CT94" s="1558"/>
      <c r="CU94" s="1558"/>
      <c r="CV94" s="1558"/>
      <c r="CW94" s="1558"/>
      <c r="CX94" s="1561"/>
      <c r="CY94" s="1591"/>
      <c r="CZ94" s="1592"/>
      <c r="DA94" s="1592"/>
      <c r="DB94" s="1592"/>
      <c r="DC94" s="1592"/>
      <c r="DD94" s="1592"/>
      <c r="DE94" s="1592"/>
      <c r="DF94" s="1592"/>
      <c r="DG94" s="1592"/>
      <c r="DH94" s="1592"/>
      <c r="DI94" s="1592"/>
      <c r="DJ94" s="1592"/>
      <c r="DK94" s="1592"/>
      <c r="DL94" s="1592"/>
      <c r="DM94" s="1592"/>
      <c r="DN94" s="1592"/>
      <c r="DO94" s="1592"/>
      <c r="DP94" s="1592"/>
      <c r="DQ94" s="1592"/>
      <c r="DR94" s="1592"/>
      <c r="DS94" s="1592"/>
      <c r="DT94" s="1593"/>
      <c r="DU94" s="1557"/>
      <c r="DV94" s="1558"/>
      <c r="DW94" s="1558"/>
      <c r="DX94" s="1558"/>
      <c r="DY94" s="1558"/>
      <c r="DZ94" s="1558"/>
      <c r="EA94" s="1558"/>
      <c r="EB94" s="1558"/>
      <c r="EC94" s="1558"/>
      <c r="ED94" s="1558"/>
      <c r="EE94" s="1558"/>
      <c r="EF94" s="1558"/>
      <c r="EG94" s="1558"/>
      <c r="EH94" s="1558"/>
      <c r="EI94" s="1558"/>
      <c r="EJ94" s="1559"/>
      <c r="EK94" s="1557"/>
      <c r="EL94" s="1558"/>
      <c r="EM94" s="1558"/>
      <c r="EN94" s="1558"/>
      <c r="EO94" s="1558"/>
      <c r="EP94" s="1558"/>
      <c r="EQ94" s="1558"/>
      <c r="ER94" s="1558"/>
      <c r="ES94" s="1558"/>
      <c r="ET94" s="1558"/>
      <c r="EU94" s="1558"/>
      <c r="EV94" s="1558"/>
      <c r="EW94" s="1558"/>
      <c r="EX94" s="1558"/>
      <c r="EY94" s="1558"/>
      <c r="EZ94" s="1561"/>
      <c r="GG94" s="722"/>
      <c r="GH94" s="722"/>
      <c r="GI94" s="722"/>
      <c r="GJ94" s="724" t="str">
        <f>$HA$82</f>
        <v>k</v>
      </c>
      <c r="GK94" s="722"/>
      <c r="GL94" s="723" t="str">
        <f>$HG$91</f>
        <v>m</v>
      </c>
    </row>
    <row r="95" spans="4:223" ht="15" customHeight="1">
      <c r="D95" s="365"/>
      <c r="I95" s="366"/>
      <c r="N95" s="366"/>
      <c r="S95" s="367"/>
      <c r="T95" s="368"/>
      <c r="Y95" s="369"/>
      <c r="Z95" s="369"/>
      <c r="AA95" s="369"/>
      <c r="AB95" s="369"/>
      <c r="AC95" s="369"/>
      <c r="AD95" s="369"/>
      <c r="AE95" s="369"/>
      <c r="AF95" s="369"/>
      <c r="AG95" s="369"/>
      <c r="AH95" s="369"/>
      <c r="AM95" s="369"/>
      <c r="AN95" s="369"/>
      <c r="AO95" s="370"/>
      <c r="AP95" s="365"/>
      <c r="AQ95" s="1568"/>
      <c r="AR95" s="1569"/>
      <c r="AS95" s="1569"/>
      <c r="AT95" s="1570"/>
      <c r="AU95" s="366"/>
      <c r="AV95" s="1546"/>
      <c r="AW95" s="1547"/>
      <c r="AX95" s="1547"/>
      <c r="AY95" s="1548"/>
      <c r="AZ95" s="366"/>
      <c r="BA95" s="1568"/>
      <c r="BB95" s="1569"/>
      <c r="BC95" s="1569"/>
      <c r="BD95" s="1570"/>
      <c r="BE95" s="367"/>
      <c r="CI95" s="1571"/>
      <c r="CJ95" s="1572"/>
      <c r="CK95" s="1572"/>
      <c r="CL95" s="1572"/>
      <c r="CM95" s="1572"/>
      <c r="CN95" s="1572"/>
      <c r="CO95" s="1572"/>
      <c r="CP95" s="476"/>
      <c r="CQ95" s="1421"/>
      <c r="CR95" s="1421"/>
      <c r="CS95" s="1421"/>
      <c r="CT95" s="1421"/>
      <c r="CU95" s="1421"/>
      <c r="CV95" s="1421"/>
      <c r="CW95" s="1421"/>
      <c r="CX95" s="1422"/>
      <c r="CY95" s="235"/>
      <c r="CZ95" s="235"/>
      <c r="DA95" s="235"/>
      <c r="DB95" s="235"/>
      <c r="DC95" s="1785" t="s">
        <v>65</v>
      </c>
      <c r="DD95" s="1786"/>
      <c r="DE95" s="235"/>
      <c r="DF95" s="235"/>
      <c r="DG95" s="469"/>
      <c r="DH95" s="469"/>
      <c r="DI95" s="477"/>
      <c r="DJ95" s="235"/>
      <c r="DK95" s="235"/>
      <c r="DL95" s="235"/>
      <c r="DM95" s="235"/>
      <c r="DN95" s="235"/>
      <c r="DO95" s="1785" t="s">
        <v>66</v>
      </c>
      <c r="DP95" s="1786"/>
      <c r="DQ95" s="235"/>
      <c r="DR95" s="469"/>
      <c r="DS95" s="478"/>
      <c r="DT95" s="452"/>
      <c r="DU95" s="1571"/>
      <c r="DV95" s="1572"/>
      <c r="DW95" s="1572"/>
      <c r="DX95" s="1572"/>
      <c r="DY95" s="1572"/>
      <c r="DZ95" s="1572"/>
      <c r="EA95" s="1572"/>
      <c r="EB95" s="476"/>
      <c r="EC95" s="1421"/>
      <c r="ED95" s="1421"/>
      <c r="EE95" s="1421"/>
      <c r="EF95" s="1421"/>
      <c r="EG95" s="1421"/>
      <c r="EH95" s="1421"/>
      <c r="EI95" s="1421"/>
      <c r="EJ95" s="1422"/>
      <c r="EK95" s="1571"/>
      <c r="EL95" s="1572"/>
      <c r="EM95" s="1572"/>
      <c r="EN95" s="1572"/>
      <c r="EO95" s="1572"/>
      <c r="EP95" s="1572"/>
      <c r="EQ95" s="1572"/>
      <c r="ER95" s="476"/>
      <c r="ES95" s="1421"/>
      <c r="ET95" s="1421"/>
      <c r="EU95" s="1421"/>
      <c r="EV95" s="1421"/>
      <c r="EW95" s="1421"/>
      <c r="EX95" s="1421"/>
      <c r="EY95" s="1421"/>
      <c r="EZ95" s="1422"/>
      <c r="GG95" s="722"/>
      <c r="GH95" s="722"/>
      <c r="GI95" s="722"/>
      <c r="GJ95" s="724" t="str">
        <f>$HD$82</f>
        <v>l</v>
      </c>
      <c r="GK95" s="722"/>
      <c r="GL95" s="723" t="str">
        <f>$HJ$91</f>
        <v>n</v>
      </c>
      <c r="GN95" s="1773" t="s">
        <v>856</v>
      </c>
      <c r="GO95" s="1773"/>
      <c r="GP95" s="1773"/>
      <c r="GQ95" s="1773"/>
      <c r="GR95" s="1773"/>
      <c r="GS95" s="1773"/>
      <c r="GT95" s="1773"/>
      <c r="GU95" s="1773"/>
      <c r="GV95" s="1773"/>
      <c r="GW95" s="1773"/>
      <c r="GX95" s="1773"/>
      <c r="GY95" s="1773"/>
      <c r="GZ95" s="1773"/>
      <c r="HA95" s="1773"/>
      <c r="HB95" s="1773"/>
      <c r="HC95" s="1773"/>
      <c r="HD95" s="1773"/>
      <c r="HE95" s="1773"/>
      <c r="HF95" s="1773"/>
      <c r="HG95" s="1773"/>
      <c r="HH95" s="1773"/>
      <c r="HI95" s="1773"/>
      <c r="HJ95" s="1773"/>
      <c r="HK95" s="1773"/>
      <c r="HL95" s="1773"/>
    </row>
    <row r="96" spans="4:223" ht="15" customHeight="1">
      <c r="AP96" s="1554" t="str">
        <f>Table!$AP$12</f>
        <v>PRLRL-003</v>
      </c>
      <c r="AQ96" s="1555"/>
      <c r="AR96" s="1555"/>
      <c r="AS96" s="1555"/>
      <c r="AT96" s="1555"/>
      <c r="AU96" s="1555"/>
      <c r="AV96" s="1555"/>
      <c r="AW96" s="1555"/>
      <c r="AX96" s="1555"/>
      <c r="AY96" s="1555"/>
      <c r="AZ96" s="1555"/>
      <c r="BA96" s="1555"/>
      <c r="BB96" s="1555"/>
      <c r="BC96" s="1555"/>
      <c r="BD96" s="1555"/>
      <c r="BE96" s="1560"/>
      <c r="CI96" s="1573"/>
      <c r="CJ96" s="1378"/>
      <c r="CK96" s="1378"/>
      <c r="CL96" s="1378"/>
      <c r="CM96" s="1378"/>
      <c r="CN96" s="1378"/>
      <c r="CO96" s="1378"/>
      <c r="CP96" s="265"/>
      <c r="CQ96" s="1380"/>
      <c r="CR96" s="1380"/>
      <c r="CS96" s="1380"/>
      <c r="CT96" s="1380"/>
      <c r="CU96" s="1380"/>
      <c r="CV96" s="1380"/>
      <c r="CW96" s="1380"/>
      <c r="CX96" s="1423"/>
      <c r="CY96" s="235"/>
      <c r="CZ96" s="235"/>
      <c r="DA96" s="235"/>
      <c r="DB96" s="235"/>
      <c r="DC96" s="1748"/>
      <c r="DD96" s="1749"/>
      <c r="DE96" s="235"/>
      <c r="DF96" s="235"/>
      <c r="DG96" s="235"/>
      <c r="DH96" s="235"/>
      <c r="DI96" s="236"/>
      <c r="DJ96" s="235"/>
      <c r="DK96" s="235"/>
      <c r="DL96" s="235"/>
      <c r="DM96" s="235"/>
      <c r="DN96" s="235"/>
      <c r="DO96" s="1748"/>
      <c r="DP96" s="1749"/>
      <c r="DQ96" s="235"/>
      <c r="DR96" s="235"/>
      <c r="DS96" s="238"/>
      <c r="DT96" s="452"/>
      <c r="DU96" s="1573"/>
      <c r="DV96" s="1378"/>
      <c r="DW96" s="1378"/>
      <c r="DX96" s="1378"/>
      <c r="DY96" s="1378"/>
      <c r="DZ96" s="1378"/>
      <c r="EA96" s="1378"/>
      <c r="EB96" s="265"/>
      <c r="EC96" s="1380"/>
      <c r="ED96" s="1380"/>
      <c r="EE96" s="1380"/>
      <c r="EF96" s="1380"/>
      <c r="EG96" s="1380"/>
      <c r="EH96" s="1380"/>
      <c r="EI96" s="1380"/>
      <c r="EJ96" s="1423"/>
      <c r="EK96" s="1573"/>
      <c r="EL96" s="1378"/>
      <c r="EM96" s="1378"/>
      <c r="EN96" s="1378"/>
      <c r="EO96" s="1378"/>
      <c r="EP96" s="1378"/>
      <c r="EQ96" s="1378"/>
      <c r="ER96" s="265"/>
      <c r="ES96" s="1380"/>
      <c r="ET96" s="1380"/>
      <c r="EU96" s="1380"/>
      <c r="EV96" s="1380"/>
      <c r="EW96" s="1380"/>
      <c r="EX96" s="1380"/>
      <c r="EY96" s="1380"/>
      <c r="EZ96" s="1423"/>
      <c r="GG96" s="722"/>
      <c r="GH96" s="722"/>
      <c r="GI96" s="722"/>
      <c r="GJ96" s="724" t="str">
        <f>$HG$82</f>
        <v>o</v>
      </c>
      <c r="GK96" s="722"/>
      <c r="GL96" s="724" t="str">
        <f>$HG$82</f>
        <v>o</v>
      </c>
      <c r="GN96" s="1773"/>
      <c r="GO96" s="1773"/>
      <c r="GP96" s="1773"/>
      <c r="GQ96" s="1773"/>
      <c r="GR96" s="1773"/>
      <c r="GS96" s="1773"/>
      <c r="GT96" s="1773"/>
      <c r="GU96" s="1773"/>
      <c r="GV96" s="1773"/>
      <c r="GW96" s="1773"/>
      <c r="GX96" s="1773"/>
      <c r="GY96" s="1773"/>
      <c r="GZ96" s="1773"/>
      <c r="HA96" s="1773"/>
      <c r="HB96" s="1773"/>
      <c r="HC96" s="1773"/>
      <c r="HD96" s="1773"/>
      <c r="HE96" s="1773"/>
      <c r="HF96" s="1773"/>
      <c r="HG96" s="1773"/>
      <c r="HH96" s="1773"/>
      <c r="HI96" s="1773"/>
      <c r="HJ96" s="1773"/>
      <c r="HK96" s="1773"/>
      <c r="HL96" s="1773"/>
    </row>
    <row r="97" spans="4:194" ht="15" customHeight="1">
      <c r="AP97" s="1554"/>
      <c r="AQ97" s="1555"/>
      <c r="AR97" s="1555"/>
      <c r="AS97" s="1555"/>
      <c r="AT97" s="1555"/>
      <c r="AU97" s="1555"/>
      <c r="AV97" s="1555"/>
      <c r="AW97" s="1555"/>
      <c r="AX97" s="1555"/>
      <c r="AY97" s="1555"/>
      <c r="AZ97" s="1555"/>
      <c r="BA97" s="1555"/>
      <c r="BB97" s="1555"/>
      <c r="BC97" s="1555"/>
      <c r="BD97" s="1555"/>
      <c r="BE97" s="1560"/>
      <c r="CI97" s="226"/>
      <c r="CJ97" s="226"/>
      <c r="CK97" s="226"/>
      <c r="CL97" s="226"/>
      <c r="CM97" s="226"/>
      <c r="CN97" s="226"/>
      <c r="CO97" s="226"/>
      <c r="CP97" s="226"/>
      <c r="CQ97" s="377"/>
      <c r="CR97" s="377"/>
      <c r="CS97" s="377"/>
      <c r="CT97" s="377"/>
      <c r="CU97" s="377"/>
      <c r="CV97" s="377"/>
      <c r="CW97" s="377"/>
      <c r="CX97" s="377"/>
      <c r="CY97" s="235"/>
      <c r="CZ97" s="235"/>
      <c r="DA97" s="235"/>
      <c r="DB97" s="235"/>
      <c r="DC97" s="1787"/>
      <c r="DD97" s="1788"/>
      <c r="DE97" s="235"/>
      <c r="DF97" s="235"/>
      <c r="DG97" s="235"/>
      <c r="DH97" s="235"/>
      <c r="DI97" s="236"/>
      <c r="DJ97" s="235"/>
      <c r="DK97" s="235"/>
      <c r="DL97" s="235"/>
      <c r="DM97" s="235"/>
      <c r="DN97" s="235"/>
      <c r="DO97" s="1787"/>
      <c r="DP97" s="1788"/>
      <c r="DQ97" s="235"/>
      <c r="DR97" s="235"/>
      <c r="DS97" s="238"/>
      <c r="DT97" s="235"/>
      <c r="DU97" s="226"/>
      <c r="DV97" s="226"/>
      <c r="DW97" s="226"/>
      <c r="DX97" s="226"/>
      <c r="DY97" s="226"/>
      <c r="DZ97" s="226"/>
      <c r="EA97" s="226"/>
      <c r="EB97" s="226"/>
      <c r="EC97" s="377"/>
      <c r="ED97" s="377"/>
      <c r="EE97" s="377"/>
      <c r="EF97" s="377"/>
      <c r="EG97" s="377"/>
      <c r="EH97" s="377"/>
      <c r="EI97" s="377"/>
      <c r="EJ97" s="377"/>
      <c r="EK97" s="226"/>
      <c r="EL97" s="226"/>
      <c r="EM97" s="226"/>
      <c r="EN97" s="226"/>
      <c r="EO97" s="226"/>
      <c r="EP97" s="226"/>
      <c r="EQ97" s="226"/>
      <c r="ER97" s="226"/>
      <c r="ES97" s="377"/>
      <c r="ET97" s="377"/>
      <c r="EU97" s="377"/>
      <c r="EV97" s="377"/>
      <c r="EW97" s="377"/>
      <c r="EX97" s="377"/>
      <c r="EY97" s="377"/>
      <c r="EZ97" s="377"/>
      <c r="GG97" s="722"/>
      <c r="GH97" s="722"/>
      <c r="GI97" s="722"/>
      <c r="GJ97" s="724" t="str">
        <f>$HJ$82</f>
        <v>p</v>
      </c>
      <c r="GK97" s="722"/>
      <c r="GL97" s="724" t="str">
        <f>$HJ$82</f>
        <v>p</v>
      </c>
    </row>
    <row r="98" spans="4:194" ht="15" customHeight="1">
      <c r="AP98" s="1554"/>
      <c r="AQ98" s="1555"/>
      <c r="AR98" s="1555"/>
      <c r="AS98" s="1555"/>
      <c r="AT98" s="1555"/>
      <c r="AU98" s="1555"/>
      <c r="AV98" s="1555"/>
      <c r="AW98" s="1555"/>
      <c r="AX98" s="1555"/>
      <c r="AY98" s="1555"/>
      <c r="AZ98" s="1555"/>
      <c r="BA98" s="1555"/>
      <c r="BB98" s="1555"/>
      <c r="BC98" s="1555"/>
      <c r="BD98" s="1555"/>
      <c r="BE98" s="1560"/>
      <c r="CI98" s="1461" t="s">
        <v>437</v>
      </c>
      <c r="CJ98" s="1461"/>
      <c r="CK98" s="1461"/>
      <c r="CL98" s="1461"/>
      <c r="CM98" s="1461"/>
      <c r="CN98" s="1461"/>
      <c r="CO98" s="1461"/>
      <c r="CP98" s="480"/>
      <c r="CQ98" s="1424">
        <f>COLUMN(Table!$L$4)</f>
        <v>12</v>
      </c>
      <c r="CR98" s="1424"/>
      <c r="CS98" s="1424"/>
      <c r="CT98" s="1424"/>
      <c r="CU98" s="1424"/>
      <c r="CV98" s="1424"/>
      <c r="CW98" s="1424"/>
      <c r="CX98" s="1424"/>
      <c r="CY98" s="235"/>
      <c r="CZ98" s="235"/>
      <c r="DA98" s="235"/>
      <c r="DB98" s="1523">
        <f>COLUMN(Table!$BI$4)</f>
        <v>61</v>
      </c>
      <c r="DC98" s="1632"/>
      <c r="DD98" s="1632"/>
      <c r="DE98" s="1524"/>
      <c r="DF98" s="235"/>
      <c r="DG98" s="235"/>
      <c r="DH98" s="235"/>
      <c r="DI98" s="236"/>
      <c r="DJ98" s="235"/>
      <c r="DK98" s="235"/>
      <c r="DL98" s="235"/>
      <c r="DM98" s="235"/>
      <c r="DN98" s="235"/>
      <c r="DO98" s="266"/>
      <c r="DP98" s="235"/>
      <c r="DQ98" s="235"/>
      <c r="DR98" s="235"/>
      <c r="DS98" s="238"/>
      <c r="DT98" s="235"/>
      <c r="DU98" s="1461" t="str">
        <f>Dev!$CI$98</f>
        <v>PRLEH:</v>
      </c>
      <c r="DV98" s="1461"/>
      <c r="DW98" s="1461"/>
      <c r="DX98" s="1461"/>
      <c r="DY98" s="1461"/>
      <c r="DZ98" s="1461"/>
      <c r="EA98" s="1461"/>
      <c r="EB98" s="480"/>
      <c r="EC98" s="1424" t="e">
        <f ca="1">INDIRECT(ADDRESS(DU161,Dev!$CQ$98,,,Table!$A$1))</f>
        <v>#VALUE!</v>
      </c>
      <c r="ED98" s="1424"/>
      <c r="EE98" s="1424"/>
      <c r="EF98" s="1424"/>
      <c r="EG98" s="1424"/>
      <c r="EH98" s="1424"/>
      <c r="EI98" s="1424"/>
      <c r="EJ98" s="1424"/>
      <c r="EK98" s="1461" t="str">
        <f>Dev!$CI$98</f>
        <v>PRLEH:</v>
      </c>
      <c r="EL98" s="1461"/>
      <c r="EM98" s="1461"/>
      <c r="EN98" s="1461"/>
      <c r="EO98" s="1461"/>
      <c r="EP98" s="1461"/>
      <c r="EQ98" s="1461"/>
      <c r="ER98" s="480"/>
      <c r="ES98" s="1424" t="e">
        <f ca="1">INDIRECT(ADDRESS(EK161,Dev!$CQ$98,,,Table!$A$1))</f>
        <v>#VALUE!</v>
      </c>
      <c r="ET98" s="1424"/>
      <c r="EU98" s="1424"/>
      <c r="EV98" s="1424"/>
      <c r="EW98" s="1424"/>
      <c r="EX98" s="1424"/>
      <c r="EY98" s="1424"/>
      <c r="EZ98" s="1424"/>
      <c r="GI98" s="722"/>
      <c r="GK98" s="722"/>
      <c r="GL98" s="722"/>
    </row>
    <row r="99" spans="4:194" ht="15" customHeight="1">
      <c r="AP99" s="1554"/>
      <c r="AQ99" s="1555"/>
      <c r="AR99" s="1555"/>
      <c r="AS99" s="1555"/>
      <c r="AT99" s="1555"/>
      <c r="AU99" s="1555"/>
      <c r="AV99" s="1555"/>
      <c r="AW99" s="1555"/>
      <c r="AX99" s="1555"/>
      <c r="AY99" s="1555"/>
      <c r="AZ99" s="1555"/>
      <c r="BA99" s="1555"/>
      <c r="BB99" s="1555"/>
      <c r="BC99" s="1555"/>
      <c r="BD99" s="1555"/>
      <c r="BE99" s="1560"/>
      <c r="CI99" s="1461"/>
      <c r="CJ99" s="1461"/>
      <c r="CK99" s="1461"/>
      <c r="CL99" s="1461"/>
      <c r="CM99" s="1461"/>
      <c r="CN99" s="1461"/>
      <c r="CO99" s="1461"/>
      <c r="CP99" s="480"/>
      <c r="CQ99" s="1424"/>
      <c r="CR99" s="1424"/>
      <c r="CS99" s="1424"/>
      <c r="CT99" s="1424"/>
      <c r="CU99" s="1424"/>
      <c r="CV99" s="1424"/>
      <c r="CW99" s="1424"/>
      <c r="CX99" s="1424"/>
      <c r="CY99" s="235"/>
      <c r="CZ99" s="235"/>
      <c r="DA99" s="235"/>
      <c r="DB99" s="1525"/>
      <c r="DC99" s="1632"/>
      <c r="DD99" s="1632"/>
      <c r="DE99" s="1526"/>
      <c r="DF99" s="235"/>
      <c r="DG99" s="235"/>
      <c r="DH99" s="1529"/>
      <c r="DI99" s="1791"/>
      <c r="DJ99" s="235"/>
      <c r="DK99" s="235"/>
      <c r="DL99" s="235"/>
      <c r="DM99" s="235"/>
      <c r="DN99" s="235"/>
      <c r="DO99" s="266"/>
      <c r="DP99" s="235"/>
      <c r="DQ99" s="235"/>
      <c r="DR99" s="235"/>
      <c r="DS99" s="238"/>
      <c r="DT99" s="235"/>
      <c r="DU99" s="1461"/>
      <c r="DV99" s="1461"/>
      <c r="DW99" s="1461"/>
      <c r="DX99" s="1461"/>
      <c r="DY99" s="1461"/>
      <c r="DZ99" s="1461"/>
      <c r="EA99" s="1461"/>
      <c r="EB99" s="480"/>
      <c r="EC99" s="1424"/>
      <c r="ED99" s="1424"/>
      <c r="EE99" s="1424"/>
      <c r="EF99" s="1424"/>
      <c r="EG99" s="1424"/>
      <c r="EH99" s="1424"/>
      <c r="EI99" s="1424"/>
      <c r="EJ99" s="1424"/>
      <c r="EK99" s="1461"/>
      <c r="EL99" s="1461"/>
      <c r="EM99" s="1461"/>
      <c r="EN99" s="1461"/>
      <c r="EO99" s="1461"/>
      <c r="EP99" s="1461"/>
      <c r="EQ99" s="1461"/>
      <c r="ER99" s="480"/>
      <c r="ES99" s="1424"/>
      <c r="ET99" s="1424"/>
      <c r="EU99" s="1424"/>
      <c r="EV99" s="1424"/>
      <c r="EW99" s="1424"/>
      <c r="EX99" s="1424"/>
      <c r="EY99" s="1424"/>
      <c r="EZ99" s="1424"/>
      <c r="GI99" s="722"/>
      <c r="GK99" s="722"/>
      <c r="GL99" s="722"/>
    </row>
    <row r="100" spans="4:194" ht="15" customHeight="1">
      <c r="AP100" s="1554"/>
      <c r="AQ100" s="1555"/>
      <c r="AR100" s="1555"/>
      <c r="AS100" s="1555"/>
      <c r="AT100" s="1555"/>
      <c r="AU100" s="1555"/>
      <c r="AV100" s="1555"/>
      <c r="AW100" s="1555"/>
      <c r="AX100" s="1555"/>
      <c r="AY100" s="1555"/>
      <c r="AZ100" s="1555"/>
      <c r="BA100" s="1555"/>
      <c r="BB100" s="1555"/>
      <c r="BC100" s="1555"/>
      <c r="BD100" s="1555"/>
      <c r="BE100" s="1560"/>
      <c r="CI100" s="226"/>
      <c r="CJ100" s="226"/>
      <c r="CK100" s="226"/>
      <c r="CL100" s="226"/>
      <c r="CM100" s="226"/>
      <c r="CN100" s="226"/>
      <c r="CO100" s="226"/>
      <c r="CP100" s="226"/>
      <c r="CQ100" s="377"/>
      <c r="CR100" s="377"/>
      <c r="CS100" s="377"/>
      <c r="CT100" s="377"/>
      <c r="CU100" s="377"/>
      <c r="CV100" s="377"/>
      <c r="CW100" s="377"/>
      <c r="CX100" s="377"/>
      <c r="CY100" s="235"/>
      <c r="CZ100" s="235"/>
      <c r="DA100" s="235"/>
      <c r="DB100" s="1525"/>
      <c r="DC100" s="1632"/>
      <c r="DD100" s="1632"/>
      <c r="DE100" s="1526"/>
      <c r="DF100" s="235"/>
      <c r="DG100" s="235"/>
      <c r="DH100" s="1792"/>
      <c r="DI100" s="1791"/>
      <c r="DJ100" s="235"/>
      <c r="DK100" s="235"/>
      <c r="DL100" s="235"/>
      <c r="DM100" s="235"/>
      <c r="DN100" s="235"/>
      <c r="DO100" s="266"/>
      <c r="DP100" s="235"/>
      <c r="DQ100" s="235"/>
      <c r="DR100" s="235"/>
      <c r="DS100" s="238"/>
      <c r="DT100" s="235"/>
      <c r="DU100" s="226"/>
      <c r="DV100" s="226"/>
      <c r="DW100" s="226"/>
      <c r="DX100" s="226"/>
      <c r="DY100" s="226"/>
      <c r="DZ100" s="226"/>
      <c r="EA100" s="226"/>
      <c r="EB100" s="226"/>
      <c r="EC100" s="377"/>
      <c r="ED100" s="377"/>
      <c r="EE100" s="377"/>
      <c r="EF100" s="377"/>
      <c r="EG100" s="377"/>
      <c r="EH100" s="377"/>
      <c r="EI100" s="377"/>
      <c r="EJ100" s="377"/>
      <c r="EK100" s="226"/>
      <c r="EL100" s="226"/>
      <c r="EM100" s="226"/>
      <c r="EN100" s="226"/>
      <c r="EO100" s="226"/>
      <c r="EP100" s="226"/>
      <c r="EQ100" s="226"/>
      <c r="ER100" s="226"/>
      <c r="ES100" s="377"/>
      <c r="ET100" s="377"/>
      <c r="EU100" s="377"/>
      <c r="EV100" s="377"/>
      <c r="EW100" s="377"/>
      <c r="EX100" s="377"/>
      <c r="EY100" s="377"/>
      <c r="EZ100" s="377"/>
      <c r="GG100" s="722"/>
      <c r="GH100" s="722"/>
      <c r="GI100" s="722"/>
      <c r="GJ100" s="722"/>
      <c r="GK100" s="722"/>
      <c r="GL100" s="722"/>
    </row>
    <row r="101" spans="4:194" ht="15" customHeight="1" thickBot="1">
      <c r="AP101" s="1557"/>
      <c r="AQ101" s="1558"/>
      <c r="AR101" s="1558"/>
      <c r="AS101" s="1558"/>
      <c r="AT101" s="1558"/>
      <c r="AU101" s="1558"/>
      <c r="AV101" s="1558"/>
      <c r="AW101" s="1558"/>
      <c r="AX101" s="1558"/>
      <c r="AY101" s="1558"/>
      <c r="AZ101" s="1558"/>
      <c r="BA101" s="1558"/>
      <c r="BB101" s="1558"/>
      <c r="BC101" s="1558"/>
      <c r="BD101" s="1558"/>
      <c r="BE101" s="1561"/>
      <c r="CI101" s="1552" t="s">
        <v>438</v>
      </c>
      <c r="CJ101" s="1552"/>
      <c r="CK101" s="1552"/>
      <c r="CL101" s="1552"/>
      <c r="CM101" s="1552"/>
      <c r="CN101" s="1552"/>
      <c r="CO101" s="1552"/>
      <c r="CP101" s="483"/>
      <c r="CQ101" s="1553">
        <f>COLUMN(Table!$M$4)</f>
        <v>13</v>
      </c>
      <c r="CR101" s="1553"/>
      <c r="CS101" s="1553"/>
      <c r="CT101" s="1553"/>
      <c r="CU101" s="1553"/>
      <c r="CV101" s="1553"/>
      <c r="CW101" s="1553"/>
      <c r="CX101" s="1553"/>
      <c r="CY101" s="226"/>
      <c r="CZ101" s="226"/>
      <c r="DA101" s="226"/>
      <c r="DB101" s="1525"/>
      <c r="DC101" s="1632"/>
      <c r="DD101" s="1632"/>
      <c r="DE101" s="1526"/>
      <c r="DF101" s="226"/>
      <c r="DG101" s="226"/>
      <c r="DH101" s="1792"/>
      <c r="DI101" s="1791"/>
      <c r="DJ101" s="226"/>
      <c r="DK101" s="226"/>
      <c r="DL101" s="226"/>
      <c r="DM101" s="226"/>
      <c r="DN101" s="1529">
        <f>COLUMN(Table!$BJ$4)</f>
        <v>62</v>
      </c>
      <c r="DO101" s="1789"/>
      <c r="DP101" s="226"/>
      <c r="DQ101" s="226"/>
      <c r="DR101" s="1529"/>
      <c r="DS101" s="1531"/>
      <c r="DT101" s="226"/>
      <c r="DU101" s="1552" t="str">
        <f>Dev!$CI$101</f>
        <v>PRLTE:</v>
      </c>
      <c r="DV101" s="1552"/>
      <c r="DW101" s="1552"/>
      <c r="DX101" s="1552"/>
      <c r="DY101" s="1552"/>
      <c r="DZ101" s="1552"/>
      <c r="EA101" s="1552"/>
      <c r="EB101" s="483"/>
      <c r="EC101" s="1553" t="e">
        <f ca="1">INDIRECT(ADDRESS(DU161,Dev!$CQ$101,,,Table!$A$1))</f>
        <v>#VALUE!</v>
      </c>
      <c r="ED101" s="1553"/>
      <c r="EE101" s="1553"/>
      <c r="EF101" s="1553"/>
      <c r="EG101" s="1553"/>
      <c r="EH101" s="1553"/>
      <c r="EI101" s="1553"/>
      <c r="EJ101" s="1553"/>
      <c r="EK101" s="1552" t="str">
        <f>Dev!$CI$101</f>
        <v>PRLTE:</v>
      </c>
      <c r="EL101" s="1552"/>
      <c r="EM101" s="1552"/>
      <c r="EN101" s="1552"/>
      <c r="EO101" s="1552"/>
      <c r="EP101" s="1552"/>
      <c r="EQ101" s="1552"/>
      <c r="ER101" s="483"/>
      <c r="ES101" s="1553" t="e">
        <f ca="1">INDIRECT(ADDRESS(EK161,Dev!$CQ$101,,,Table!$A$1))</f>
        <v>#VALUE!</v>
      </c>
      <c r="ET101" s="1553"/>
      <c r="EU101" s="1553"/>
      <c r="EV101" s="1553"/>
      <c r="EW101" s="1553"/>
      <c r="EX101" s="1553"/>
      <c r="EY101" s="1553"/>
      <c r="EZ101" s="1553"/>
    </row>
    <row r="102" spans="4:194" ht="15" customHeight="1">
      <c r="D102" s="1571"/>
      <c r="E102" s="1572"/>
      <c r="F102" s="1572"/>
      <c r="G102" s="1572"/>
      <c r="H102" s="1572"/>
      <c r="I102" s="1572"/>
      <c r="J102" s="1572"/>
      <c r="K102" s="476"/>
      <c r="L102" s="1421"/>
      <c r="M102" s="1421"/>
      <c r="N102" s="1421"/>
      <c r="O102" s="1421"/>
      <c r="P102" s="1421"/>
      <c r="Q102" s="1421"/>
      <c r="R102" s="1421"/>
      <c r="S102" s="1422"/>
      <c r="T102" s="235"/>
      <c r="U102" s="235"/>
      <c r="V102" s="235"/>
      <c r="W102" s="235"/>
      <c r="Z102" s="235"/>
      <c r="AA102" s="235"/>
      <c r="AB102" s="235"/>
      <c r="AC102" s="235"/>
      <c r="AD102" s="235"/>
      <c r="AE102" s="235"/>
      <c r="AF102" s="235"/>
      <c r="AG102" s="477"/>
      <c r="AH102" s="235"/>
      <c r="AI102" s="235"/>
      <c r="AL102" s="469"/>
      <c r="AM102" s="478"/>
      <c r="AN102" s="235"/>
      <c r="AO102" s="452"/>
      <c r="AP102" s="450"/>
      <c r="AQ102" s="235"/>
      <c r="AR102" s="235"/>
      <c r="AS102" s="235"/>
      <c r="AT102" s="235"/>
      <c r="AU102" s="235"/>
      <c r="AV102" s="235"/>
      <c r="AW102" s="235"/>
      <c r="AX102" s="235"/>
      <c r="AY102" s="235"/>
      <c r="AZ102" s="235"/>
      <c r="BA102" s="235"/>
      <c r="BB102" s="235"/>
      <c r="BC102" s="235"/>
      <c r="BD102" s="235"/>
      <c r="BE102" s="451"/>
      <c r="CI102" s="1552"/>
      <c r="CJ102" s="1552"/>
      <c r="CK102" s="1552"/>
      <c r="CL102" s="1552"/>
      <c r="CM102" s="1552"/>
      <c r="CN102" s="1552"/>
      <c r="CO102" s="1552"/>
      <c r="CP102" s="483"/>
      <c r="CQ102" s="1553"/>
      <c r="CR102" s="1553"/>
      <c r="CS102" s="1553"/>
      <c r="CT102" s="1553"/>
      <c r="CU102" s="1553"/>
      <c r="CV102" s="1553"/>
      <c r="CW102" s="1553"/>
      <c r="CX102" s="1553"/>
      <c r="CY102" s="226"/>
      <c r="CZ102" s="226"/>
      <c r="DA102" s="226"/>
      <c r="DB102" s="1525"/>
      <c r="DC102" s="1632"/>
      <c r="DD102" s="1632"/>
      <c r="DE102" s="1526"/>
      <c r="DF102" s="226"/>
      <c r="DG102" s="226"/>
      <c r="DH102" s="1792"/>
      <c r="DI102" s="1791"/>
      <c r="DJ102" s="226"/>
      <c r="DK102" s="226"/>
      <c r="DL102" s="226"/>
      <c r="DM102" s="226"/>
      <c r="DN102" s="1529"/>
      <c r="DO102" s="1789"/>
      <c r="DP102" s="226"/>
      <c r="DQ102" s="226"/>
      <c r="DR102" s="1529"/>
      <c r="DS102" s="1531"/>
      <c r="DT102" s="226"/>
      <c r="DU102" s="1552"/>
      <c r="DV102" s="1552"/>
      <c r="DW102" s="1552"/>
      <c r="DX102" s="1552"/>
      <c r="DY102" s="1552"/>
      <c r="DZ102" s="1552"/>
      <c r="EA102" s="1552"/>
      <c r="EB102" s="483"/>
      <c r="EC102" s="1553"/>
      <c r="ED102" s="1553"/>
      <c r="EE102" s="1553"/>
      <c r="EF102" s="1553"/>
      <c r="EG102" s="1553"/>
      <c r="EH102" s="1553"/>
      <c r="EI102" s="1553"/>
      <c r="EJ102" s="1553"/>
      <c r="EK102" s="1552"/>
      <c r="EL102" s="1552"/>
      <c r="EM102" s="1552"/>
      <c r="EN102" s="1552"/>
      <c r="EO102" s="1552"/>
      <c r="EP102" s="1552"/>
      <c r="EQ102" s="1552"/>
      <c r="ER102" s="483"/>
      <c r="ES102" s="1553"/>
      <c r="ET102" s="1553"/>
      <c r="EU102" s="1553"/>
      <c r="EV102" s="1553"/>
      <c r="EW102" s="1553"/>
      <c r="EX102" s="1553"/>
      <c r="EY102" s="1553"/>
      <c r="EZ102" s="1553"/>
    </row>
    <row r="103" spans="4:194" ht="15" customHeight="1">
      <c r="D103" s="1573"/>
      <c r="E103" s="1378"/>
      <c r="F103" s="1378"/>
      <c r="G103" s="1378"/>
      <c r="H103" s="1378"/>
      <c r="I103" s="1378"/>
      <c r="J103" s="1378"/>
      <c r="K103" s="265"/>
      <c r="L103" s="1380"/>
      <c r="M103" s="1380"/>
      <c r="N103" s="1380"/>
      <c r="O103" s="1380"/>
      <c r="P103" s="1380"/>
      <c r="Q103" s="1380"/>
      <c r="R103" s="1380"/>
      <c r="S103" s="1423"/>
      <c r="T103" s="235"/>
      <c r="U103" s="235"/>
      <c r="V103" s="235"/>
      <c r="W103" s="235"/>
      <c r="Z103" s="235"/>
      <c r="AA103" s="235"/>
      <c r="AB103" s="235"/>
      <c r="AC103" s="235"/>
      <c r="AD103" s="235"/>
      <c r="AE103" s="235"/>
      <c r="AF103" s="235"/>
      <c r="AG103" s="236"/>
      <c r="AH103" s="235"/>
      <c r="AI103" s="235"/>
      <c r="AL103" s="235"/>
      <c r="AM103" s="238"/>
      <c r="AN103" s="235"/>
      <c r="AO103" s="452"/>
      <c r="AP103" s="450"/>
      <c r="AQ103" s="235"/>
      <c r="AR103" s="235"/>
      <c r="AS103" s="235"/>
      <c r="AT103" s="235"/>
      <c r="AU103" s="235"/>
      <c r="AV103" s="235"/>
      <c r="AW103" s="235"/>
      <c r="AX103" s="235"/>
      <c r="AY103" s="235"/>
      <c r="AZ103" s="235"/>
      <c r="BA103" s="235"/>
      <c r="BB103" s="235"/>
      <c r="BC103" s="235"/>
      <c r="BD103" s="235"/>
      <c r="BE103" s="451"/>
      <c r="CI103" s="226"/>
      <c r="CJ103" s="226"/>
      <c r="CK103" s="226"/>
      <c r="CL103" s="226"/>
      <c r="CM103" s="226"/>
      <c r="CN103" s="226"/>
      <c r="CO103" s="226"/>
      <c r="CP103" s="226"/>
      <c r="CQ103" s="226"/>
      <c r="CR103" s="226"/>
      <c r="CS103" s="226"/>
      <c r="CT103" s="226"/>
      <c r="CU103" s="226"/>
      <c r="CV103" s="226"/>
      <c r="CW103" s="226"/>
      <c r="CX103" s="226"/>
      <c r="CY103" s="226"/>
      <c r="CZ103" s="226"/>
      <c r="DA103" s="226"/>
      <c r="DB103" s="1525"/>
      <c r="DC103" s="1632"/>
      <c r="DD103" s="1632"/>
      <c r="DE103" s="1526"/>
      <c r="DF103" s="226"/>
      <c r="DG103" s="226"/>
      <c r="DH103" s="1792"/>
      <c r="DI103" s="1791"/>
      <c r="DJ103" s="226"/>
      <c r="DK103" s="226"/>
      <c r="DL103" s="226"/>
      <c r="DM103" s="226"/>
      <c r="DN103" s="1529"/>
      <c r="DO103" s="1789"/>
      <c r="DP103" s="226"/>
      <c r="DQ103" s="226"/>
      <c r="DR103" s="1529"/>
      <c r="DS103" s="1531"/>
      <c r="DT103" s="226"/>
      <c r="DU103" s="226"/>
      <c r="DV103" s="226"/>
      <c r="DW103" s="226"/>
      <c r="DX103" s="226"/>
      <c r="DY103" s="226"/>
      <c r="DZ103" s="226"/>
      <c r="EA103" s="226"/>
      <c r="EB103" s="226"/>
      <c r="EC103" s="226"/>
      <c r="ED103" s="226"/>
      <c r="EE103" s="226"/>
      <c r="EF103" s="226"/>
      <c r="EG103" s="226"/>
      <c r="EH103" s="226"/>
      <c r="EI103" s="226"/>
      <c r="EJ103" s="226"/>
      <c r="EK103" s="226"/>
      <c r="EL103" s="226"/>
      <c r="EM103" s="226"/>
      <c r="EN103" s="226"/>
      <c r="EO103" s="226"/>
      <c r="EP103" s="226"/>
      <c r="EQ103" s="226"/>
      <c r="ER103" s="226"/>
      <c r="ES103" s="226"/>
      <c r="ET103" s="226"/>
      <c r="EU103" s="226"/>
      <c r="EV103" s="226"/>
      <c r="EW103" s="226"/>
      <c r="EX103" s="226"/>
      <c r="EY103" s="226"/>
      <c r="EZ103" s="226"/>
    </row>
    <row r="104" spans="4:194" ht="15" customHeight="1">
      <c r="D104" s="226"/>
      <c r="E104" s="226"/>
      <c r="F104" s="226"/>
      <c r="G104" s="226"/>
      <c r="H104" s="226"/>
      <c r="I104" s="226"/>
      <c r="J104" s="226"/>
      <c r="K104" s="226"/>
      <c r="L104" s="377"/>
      <c r="M104" s="377"/>
      <c r="N104" s="377"/>
      <c r="O104" s="377"/>
      <c r="P104" s="377"/>
      <c r="Q104" s="377"/>
      <c r="R104" s="377"/>
      <c r="S104" s="377"/>
      <c r="T104" s="235"/>
      <c r="U104" s="235"/>
      <c r="V104" s="235"/>
      <c r="AA104" s="235"/>
      <c r="AB104" s="235"/>
      <c r="AC104" s="235"/>
      <c r="AD104" s="235"/>
      <c r="AE104" s="235"/>
      <c r="AF104" s="235"/>
      <c r="AG104" s="236"/>
      <c r="AH104" s="235"/>
      <c r="AI104" s="235"/>
      <c r="AL104" s="235"/>
      <c r="AM104" s="238"/>
      <c r="AN104" s="235"/>
      <c r="AO104" s="235"/>
      <c r="AP104" s="235"/>
      <c r="AQ104" s="235"/>
      <c r="AR104" s="235"/>
      <c r="AS104" s="235"/>
      <c r="AT104" s="235"/>
      <c r="AU104" s="235"/>
      <c r="AV104" s="235"/>
      <c r="AW104" s="235"/>
      <c r="AX104" s="235"/>
      <c r="AY104" s="235"/>
      <c r="AZ104" s="235"/>
      <c r="BA104" s="235"/>
      <c r="BB104" s="235"/>
      <c r="BC104" s="235"/>
      <c r="BD104" s="235"/>
      <c r="BE104" s="235"/>
      <c r="CI104" s="226"/>
      <c r="CJ104" s="226"/>
      <c r="CK104" s="226"/>
      <c r="CL104" s="226"/>
      <c r="CM104" s="226"/>
      <c r="CN104" s="226"/>
      <c r="CO104" s="226"/>
      <c r="CP104" s="226"/>
      <c r="CQ104" s="226"/>
      <c r="CR104" s="226"/>
      <c r="CS104" s="226"/>
      <c r="CT104" s="226"/>
      <c r="CU104" s="226"/>
      <c r="CV104" s="226"/>
      <c r="CW104" s="226"/>
      <c r="CX104" s="226"/>
      <c r="CY104" s="226"/>
      <c r="CZ104" s="226"/>
      <c r="DA104" s="226"/>
      <c r="DB104" s="1527"/>
      <c r="DC104" s="1633"/>
      <c r="DD104" s="1633"/>
      <c r="DE104" s="1528"/>
      <c r="DF104" s="226"/>
      <c r="DG104" s="226"/>
      <c r="DH104" s="1792"/>
      <c r="DI104" s="1791"/>
      <c r="DJ104" s="226"/>
      <c r="DK104" s="226"/>
      <c r="DL104" s="226"/>
      <c r="DM104" s="226"/>
      <c r="DN104" s="1529"/>
      <c r="DO104" s="1789"/>
      <c r="DP104" s="226"/>
      <c r="DQ104" s="226"/>
      <c r="DR104" s="1529"/>
      <c r="DS104" s="1531"/>
      <c r="DT104" s="226"/>
      <c r="DU104" s="226"/>
      <c r="DV104" s="226"/>
      <c r="DW104" s="226"/>
      <c r="DX104" s="226"/>
      <c r="DY104" s="226"/>
      <c r="DZ104" s="226"/>
      <c r="EA104" s="226"/>
      <c r="EB104" s="226"/>
      <c r="EC104" s="226"/>
      <c r="ED104" s="226"/>
      <c r="EE104" s="226"/>
      <c r="EF104" s="226"/>
      <c r="EG104" s="226"/>
      <c r="EH104" s="226"/>
      <c r="EI104" s="226"/>
      <c r="EJ104" s="226"/>
      <c r="EK104" s="226"/>
      <c r="EL104" s="226"/>
      <c r="EM104" s="226"/>
      <c r="EN104" s="226"/>
      <c r="EO104" s="226"/>
      <c r="EP104" s="226"/>
      <c r="EQ104" s="226"/>
      <c r="ER104" s="226"/>
      <c r="ES104" s="226"/>
      <c r="ET104" s="226"/>
      <c r="EU104" s="226"/>
      <c r="EV104" s="226"/>
      <c r="EW104" s="226"/>
      <c r="EX104" s="226"/>
      <c r="EY104" s="226"/>
      <c r="EZ104" s="226"/>
    </row>
    <row r="105" spans="4:194" ht="15" customHeight="1">
      <c r="K105" s="480"/>
      <c r="T105" s="235"/>
      <c r="U105" s="235"/>
      <c r="V105" s="235"/>
      <c r="AA105" s="235"/>
      <c r="AB105" s="235"/>
      <c r="AC105" s="235"/>
      <c r="AD105" s="235"/>
      <c r="AE105" s="235"/>
      <c r="AF105" s="235"/>
      <c r="AG105" s="236"/>
      <c r="AH105" s="235"/>
      <c r="AI105" s="235"/>
      <c r="AJ105" s="266"/>
      <c r="AK105" s="235"/>
      <c r="AL105" s="235"/>
      <c r="AM105" s="238"/>
      <c r="AN105" s="235"/>
      <c r="AO105" s="235"/>
      <c r="AP105" s="235"/>
      <c r="AQ105" s="235"/>
      <c r="AR105" s="235"/>
      <c r="AS105" s="235"/>
      <c r="AT105" s="235"/>
      <c r="AU105" s="235"/>
      <c r="AV105" s="235"/>
      <c r="AW105" s="235"/>
      <c r="AX105" s="235"/>
      <c r="AY105" s="235"/>
      <c r="AZ105" s="235"/>
      <c r="BA105" s="235"/>
      <c r="BB105" s="235"/>
      <c r="BC105" s="235"/>
      <c r="BD105" s="235"/>
      <c r="BE105" s="235"/>
      <c r="CI105" s="226"/>
      <c r="CJ105" s="226"/>
      <c r="CK105" s="226"/>
      <c r="CL105" s="226"/>
      <c r="CM105" s="226"/>
      <c r="CN105" s="226"/>
      <c r="CO105" s="226"/>
      <c r="CP105" s="226"/>
      <c r="CQ105" s="226"/>
      <c r="CR105" s="226"/>
      <c r="CS105" s="226"/>
      <c r="CT105" s="226"/>
      <c r="CU105" s="226"/>
      <c r="CV105" s="226"/>
      <c r="CW105" s="226"/>
      <c r="CX105" s="226"/>
      <c r="CY105" s="226"/>
      <c r="CZ105" s="226"/>
      <c r="DA105" s="226"/>
      <c r="DB105" s="226"/>
      <c r="DC105" s="226"/>
      <c r="DD105" s="226"/>
      <c r="DE105" s="226"/>
      <c r="DF105" s="226"/>
      <c r="DG105" s="226"/>
      <c r="DH105" s="1792"/>
      <c r="DI105" s="1791"/>
      <c r="DJ105" s="226"/>
      <c r="DK105" s="226"/>
      <c r="DL105" s="226"/>
      <c r="DM105" s="226"/>
      <c r="DN105" s="1529"/>
      <c r="DO105" s="1789"/>
      <c r="DP105" s="226"/>
      <c r="DQ105" s="226"/>
      <c r="DR105" s="1529"/>
      <c r="DS105" s="1531"/>
      <c r="DT105" s="226"/>
      <c r="DU105" s="226"/>
      <c r="DV105" s="226"/>
      <c r="DW105" s="226"/>
      <c r="DX105" s="226"/>
      <c r="DY105" s="226"/>
      <c r="DZ105" s="226"/>
      <c r="EA105" s="226"/>
      <c r="EB105" s="226"/>
      <c r="EC105" s="226"/>
      <c r="ED105" s="226"/>
      <c r="EE105" s="226"/>
      <c r="EF105" s="226"/>
      <c r="EG105" s="226"/>
      <c r="EH105" s="226"/>
      <c r="EI105" s="226"/>
      <c r="EJ105" s="226"/>
      <c r="EK105" s="226"/>
      <c r="EL105" s="226"/>
      <c r="EM105" s="226"/>
      <c r="EN105" s="226"/>
      <c r="EO105" s="226"/>
      <c r="EP105" s="226"/>
      <c r="EQ105" s="226"/>
      <c r="ER105" s="226"/>
      <c r="ES105" s="226"/>
      <c r="ET105" s="226"/>
      <c r="EU105" s="226"/>
      <c r="EV105" s="226"/>
      <c r="EW105" s="226"/>
      <c r="EX105" s="226"/>
      <c r="EY105" s="226"/>
      <c r="EZ105" s="226"/>
    </row>
    <row r="106" spans="4:194" ht="15" customHeight="1">
      <c r="K106" s="480"/>
      <c r="T106" s="235"/>
      <c r="U106" s="235"/>
      <c r="V106" s="235"/>
      <c r="AA106" s="235"/>
      <c r="AB106" s="235"/>
      <c r="AC106" s="235"/>
      <c r="AD106" s="235"/>
      <c r="AE106" s="235"/>
      <c r="AF106" s="235"/>
      <c r="AG106" s="236"/>
      <c r="AH106" s="235"/>
      <c r="AI106" s="235"/>
      <c r="AJ106" s="266"/>
      <c r="AK106" s="235"/>
      <c r="AL106" s="235"/>
      <c r="AM106" s="238"/>
      <c r="AN106" s="235"/>
      <c r="AO106" s="235"/>
      <c r="AP106" s="235"/>
      <c r="AQ106" s="235"/>
      <c r="AR106" s="235"/>
      <c r="AS106" s="235"/>
      <c r="AT106" s="235"/>
      <c r="AU106" s="235"/>
      <c r="AV106" s="235"/>
      <c r="AW106" s="235"/>
      <c r="AX106" s="235"/>
      <c r="AY106" s="235"/>
      <c r="AZ106" s="235"/>
      <c r="BA106" s="235"/>
      <c r="BB106" s="235"/>
      <c r="BC106" s="235"/>
      <c r="BD106" s="235"/>
      <c r="BE106" s="235"/>
      <c r="CI106" s="226"/>
      <c r="CJ106" s="226"/>
      <c r="CK106" s="226"/>
      <c r="CL106" s="226"/>
      <c r="CM106" s="226"/>
      <c r="CN106" s="226"/>
      <c r="CO106" s="226"/>
      <c r="CP106" s="226"/>
      <c r="CQ106" s="226"/>
      <c r="CR106" s="226"/>
      <c r="CS106" s="226"/>
      <c r="CT106" s="226"/>
      <c r="CU106" s="226"/>
      <c r="CV106" s="226"/>
      <c r="CW106" s="226"/>
      <c r="CX106" s="226"/>
      <c r="CY106" s="226"/>
      <c r="CZ106" s="226"/>
      <c r="DA106" s="226"/>
      <c r="DB106" s="226"/>
      <c r="DC106" s="226"/>
      <c r="DD106" s="226"/>
      <c r="DE106" s="226"/>
      <c r="DF106" s="226"/>
      <c r="DG106" s="226"/>
      <c r="DH106" s="1792"/>
      <c r="DI106" s="1791"/>
      <c r="DJ106" s="226"/>
      <c r="DK106" s="226"/>
      <c r="DL106" s="226"/>
      <c r="DM106" s="226"/>
      <c r="DN106" s="1529"/>
      <c r="DO106" s="1789"/>
      <c r="DP106" s="226"/>
      <c r="DQ106" s="226"/>
      <c r="DR106" s="1529"/>
      <c r="DS106" s="1531"/>
      <c r="DT106" s="226"/>
      <c r="DU106" s="226"/>
      <c r="DV106" s="226"/>
      <c r="DW106" s="226"/>
      <c r="DX106" s="226"/>
      <c r="DY106" s="226"/>
      <c r="DZ106" s="226"/>
      <c r="EA106" s="226"/>
      <c r="EB106" s="226"/>
      <c r="EC106" s="226"/>
      <c r="ED106" s="226"/>
      <c r="EE106" s="226"/>
      <c r="EF106" s="226"/>
      <c r="EG106" s="226"/>
      <c r="EH106" s="226"/>
      <c r="EI106" s="226"/>
      <c r="EJ106" s="226"/>
      <c r="EK106" s="226"/>
      <c r="EL106" s="226"/>
      <c r="EM106" s="226"/>
      <c r="EN106" s="226"/>
      <c r="EO106" s="226"/>
      <c r="EP106" s="226"/>
      <c r="EQ106" s="226"/>
      <c r="ER106" s="226"/>
      <c r="ES106" s="226"/>
      <c r="ET106" s="226"/>
      <c r="EU106" s="226"/>
      <c r="EV106" s="226"/>
      <c r="EW106" s="226"/>
      <c r="EX106" s="226"/>
      <c r="EY106" s="226"/>
      <c r="EZ106" s="226"/>
    </row>
    <row r="107" spans="4:194" ht="15" customHeight="1">
      <c r="D107" s="226"/>
      <c r="E107" s="226"/>
      <c r="F107" s="226"/>
      <c r="G107" s="226"/>
      <c r="H107" s="226"/>
      <c r="I107" s="226"/>
      <c r="J107" s="226"/>
      <c r="K107" s="226"/>
      <c r="L107" s="377"/>
      <c r="M107" s="377"/>
      <c r="N107" s="377"/>
      <c r="O107" s="377"/>
      <c r="P107" s="377"/>
      <c r="Q107" s="377"/>
      <c r="R107" s="377"/>
      <c r="S107" s="377"/>
      <c r="T107" s="235"/>
      <c r="U107" s="235"/>
      <c r="V107" s="235"/>
      <c r="AA107" s="235"/>
      <c r="AB107" s="235"/>
      <c r="AC107" s="235"/>
      <c r="AD107" s="235"/>
      <c r="AE107" s="235"/>
      <c r="AF107" s="235"/>
      <c r="AG107" s="236"/>
      <c r="AH107" s="235"/>
      <c r="AI107" s="235"/>
      <c r="AJ107" s="266"/>
      <c r="AK107" s="235"/>
      <c r="AL107" s="235"/>
      <c r="AM107" s="238"/>
      <c r="AN107" s="235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35"/>
      <c r="AY107" s="235"/>
      <c r="AZ107" s="235"/>
      <c r="BA107" s="235"/>
      <c r="BB107" s="235"/>
      <c r="BC107" s="235"/>
      <c r="BD107" s="235"/>
      <c r="BE107" s="235"/>
      <c r="CI107" s="226"/>
      <c r="CJ107" s="226"/>
      <c r="CK107" s="226"/>
      <c r="CL107" s="226"/>
      <c r="CM107" s="226"/>
      <c r="CN107" s="226"/>
      <c r="CO107" s="226"/>
      <c r="CP107" s="226"/>
      <c r="CQ107" s="226"/>
      <c r="CR107" s="226"/>
      <c r="CS107" s="226"/>
      <c r="CT107" s="226"/>
      <c r="CU107" s="226"/>
      <c r="CV107" s="226"/>
      <c r="CW107" s="226"/>
      <c r="CX107" s="226"/>
      <c r="CY107" s="226"/>
      <c r="CZ107" s="226"/>
      <c r="DA107" s="226"/>
      <c r="DB107" s="226"/>
      <c r="DC107" s="226"/>
      <c r="DD107" s="226"/>
      <c r="DE107" s="226"/>
      <c r="DF107" s="226"/>
      <c r="DG107" s="226"/>
      <c r="DH107" s="1792"/>
      <c r="DI107" s="1791"/>
      <c r="DJ107" s="226"/>
      <c r="DK107" s="226"/>
      <c r="DL107" s="226"/>
      <c r="DM107" s="226"/>
      <c r="DN107" s="1529"/>
      <c r="DO107" s="1789"/>
      <c r="DP107" s="226"/>
      <c r="DQ107" s="226"/>
      <c r="DR107" s="1529"/>
      <c r="DS107" s="1531"/>
      <c r="DT107" s="226"/>
      <c r="DU107" s="226"/>
      <c r="DV107" s="226"/>
      <c r="DW107" s="226"/>
      <c r="DX107" s="226"/>
      <c r="DY107" s="226"/>
      <c r="DZ107" s="226"/>
      <c r="EA107" s="226"/>
      <c r="EB107" s="226"/>
      <c r="EC107" s="226"/>
      <c r="ED107" s="226"/>
      <c r="EE107" s="226"/>
      <c r="EF107" s="226"/>
      <c r="EG107" s="226"/>
      <c r="EH107" s="226"/>
      <c r="EI107" s="226"/>
      <c r="EJ107" s="226"/>
      <c r="EK107" s="226"/>
      <c r="EL107" s="226"/>
      <c r="EM107" s="226"/>
      <c r="EN107" s="226"/>
      <c r="EO107" s="226"/>
      <c r="EP107" s="226"/>
      <c r="EQ107" s="226"/>
      <c r="ER107" s="226"/>
      <c r="ES107" s="226"/>
      <c r="ET107" s="226"/>
      <c r="EU107" s="226"/>
      <c r="EV107" s="226"/>
      <c r="EW107" s="226"/>
      <c r="EX107" s="226"/>
      <c r="EY107" s="226"/>
      <c r="EZ107" s="226"/>
    </row>
    <row r="108" spans="4:194" ht="15" customHeight="1">
      <c r="K108" s="483"/>
      <c r="T108" s="226"/>
      <c r="U108" s="226"/>
      <c r="V108" s="226"/>
      <c r="AA108" s="226"/>
      <c r="AB108" s="226"/>
      <c r="AC108" s="226"/>
      <c r="AD108" s="226"/>
      <c r="AE108" s="226"/>
      <c r="AF108" s="1529" t="s">
        <v>208</v>
      </c>
      <c r="AG108" s="1530"/>
      <c r="AH108" s="226"/>
      <c r="AK108" s="226"/>
      <c r="AL108" s="1529" t="s">
        <v>208</v>
      </c>
      <c r="AM108" s="1531"/>
      <c r="AN108" s="226"/>
      <c r="AO108" s="226"/>
      <c r="AP108" s="235"/>
      <c r="AQ108" s="235"/>
      <c r="AR108" s="235"/>
      <c r="AS108" s="235"/>
      <c r="AT108" s="235"/>
      <c r="AU108" s="235"/>
      <c r="AV108" s="235"/>
      <c r="AW108" s="235"/>
      <c r="AX108" s="235"/>
      <c r="AY108" s="235"/>
      <c r="AZ108" s="235"/>
      <c r="BA108" s="235"/>
      <c r="BB108" s="235"/>
      <c r="BC108" s="235"/>
      <c r="BD108" s="235"/>
      <c r="BE108" s="235"/>
      <c r="CI108" s="226"/>
      <c r="CJ108" s="226"/>
      <c r="CK108" s="226"/>
      <c r="CL108" s="226"/>
      <c r="CM108" s="226"/>
      <c r="CN108" s="226"/>
      <c r="CO108" s="226"/>
      <c r="CP108" s="226"/>
      <c r="CQ108" s="226"/>
      <c r="CR108" s="226"/>
      <c r="CS108" s="226"/>
      <c r="CT108" s="226"/>
      <c r="CU108" s="226"/>
      <c r="CV108" s="226"/>
      <c r="CW108" s="226"/>
      <c r="CX108" s="226"/>
      <c r="CY108" s="226"/>
      <c r="CZ108" s="226"/>
      <c r="DA108" s="226"/>
      <c r="DB108" s="226"/>
      <c r="DC108" s="226"/>
      <c r="DD108" s="226"/>
      <c r="DE108" s="226"/>
      <c r="DF108" s="226"/>
      <c r="DG108" s="226"/>
      <c r="DH108" s="1792"/>
      <c r="DI108" s="1791"/>
      <c r="DJ108" s="226"/>
      <c r="DK108" s="226"/>
      <c r="DL108" s="226"/>
      <c r="DM108" s="226"/>
      <c r="DN108" s="1529"/>
      <c r="DO108" s="1789"/>
      <c r="DP108" s="226"/>
      <c r="DQ108" s="226"/>
      <c r="DR108" s="1529"/>
      <c r="DS108" s="1531"/>
      <c r="DT108" s="226"/>
      <c r="DU108" s="226"/>
      <c r="DV108" s="226"/>
      <c r="DW108" s="226"/>
      <c r="DX108" s="226"/>
      <c r="DY108" s="226"/>
      <c r="DZ108" s="226"/>
      <c r="EA108" s="226"/>
      <c r="EB108" s="226"/>
      <c r="EC108" s="226"/>
      <c r="ED108" s="226"/>
      <c r="EE108" s="226"/>
      <c r="EF108" s="226"/>
      <c r="EG108" s="226"/>
      <c r="EH108" s="226"/>
      <c r="EI108" s="226"/>
      <c r="EJ108" s="226"/>
      <c r="EK108" s="226"/>
      <c r="EL108" s="226"/>
      <c r="EM108" s="226"/>
      <c r="EN108" s="226"/>
      <c r="EO108" s="226"/>
      <c r="EP108" s="226"/>
      <c r="EQ108" s="226"/>
      <c r="ER108" s="226"/>
      <c r="ES108" s="226"/>
      <c r="ET108" s="226"/>
      <c r="EU108" s="226"/>
      <c r="EV108" s="226"/>
      <c r="EW108" s="226"/>
      <c r="EX108" s="226"/>
      <c r="EY108" s="226"/>
      <c r="EZ108" s="226"/>
    </row>
    <row r="109" spans="4:194" ht="15" customHeight="1">
      <c r="K109" s="483"/>
      <c r="T109" s="226"/>
      <c r="U109" s="226"/>
      <c r="V109" s="226"/>
      <c r="AA109" s="226"/>
      <c r="AB109" s="226"/>
      <c r="AC109" s="226"/>
      <c r="AD109" s="226"/>
      <c r="AE109" s="226"/>
      <c r="AF109" s="1529"/>
      <c r="AG109" s="1530"/>
      <c r="AH109" s="226"/>
      <c r="AK109" s="226"/>
      <c r="AL109" s="1529"/>
      <c r="AM109" s="1531"/>
      <c r="AN109" s="226"/>
      <c r="AO109" s="226"/>
      <c r="AP109" s="235"/>
      <c r="AQ109" s="235"/>
      <c r="AR109" s="235"/>
      <c r="AS109" s="235"/>
      <c r="AT109" s="235"/>
      <c r="AU109" s="235"/>
      <c r="AV109" s="235"/>
      <c r="AW109" s="235"/>
      <c r="AX109" s="235"/>
      <c r="AY109" s="235"/>
      <c r="AZ109" s="235"/>
      <c r="BA109" s="235"/>
      <c r="BB109" s="235"/>
      <c r="BC109" s="235"/>
      <c r="BD109" s="235"/>
      <c r="BE109" s="235"/>
      <c r="CI109" s="226"/>
      <c r="CJ109" s="226"/>
      <c r="CK109" s="226"/>
      <c r="CL109" s="226"/>
      <c r="CM109" s="226"/>
      <c r="CN109" s="226"/>
      <c r="CO109" s="226"/>
      <c r="CP109" s="226"/>
      <c r="CQ109" s="226"/>
      <c r="CR109" s="226"/>
      <c r="CS109" s="226"/>
      <c r="CT109" s="226"/>
      <c r="CU109" s="226"/>
      <c r="CV109" s="226"/>
      <c r="CW109" s="226"/>
      <c r="CX109" s="226"/>
      <c r="CY109" s="226"/>
      <c r="CZ109" s="226"/>
      <c r="DA109" s="226"/>
      <c r="DB109" s="226"/>
      <c r="DC109" s="226"/>
      <c r="DD109" s="226"/>
      <c r="DE109" s="226"/>
      <c r="DF109" s="226"/>
      <c r="DG109" s="226"/>
      <c r="DH109" s="1792"/>
      <c r="DI109" s="1791"/>
      <c r="DJ109" s="226"/>
      <c r="DK109" s="226"/>
      <c r="DL109" s="226"/>
      <c r="DM109" s="226"/>
      <c r="DN109" s="1529"/>
      <c r="DO109" s="1789"/>
      <c r="DP109" s="226"/>
      <c r="DQ109" s="226"/>
      <c r="DR109" s="1529"/>
      <c r="DS109" s="1531"/>
      <c r="DT109" s="226"/>
      <c r="DU109" s="226"/>
      <c r="DV109" s="226"/>
      <c r="DW109" s="226"/>
      <c r="DX109" s="226"/>
      <c r="DY109" s="226"/>
      <c r="DZ109" s="226"/>
      <c r="EA109" s="226"/>
      <c r="EB109" s="226"/>
      <c r="EC109" s="226"/>
      <c r="ED109" s="226"/>
      <c r="EE109" s="226"/>
      <c r="EF109" s="226"/>
      <c r="EG109" s="226"/>
      <c r="EH109" s="226"/>
      <c r="EI109" s="226"/>
      <c r="EJ109" s="226"/>
      <c r="EK109" s="226"/>
      <c r="EL109" s="226"/>
      <c r="EM109" s="226"/>
      <c r="EN109" s="226"/>
      <c r="EO109" s="226"/>
      <c r="EP109" s="226"/>
      <c r="EQ109" s="226"/>
      <c r="ER109" s="226"/>
      <c r="ES109" s="226"/>
      <c r="ET109" s="226"/>
      <c r="EU109" s="226"/>
      <c r="EV109" s="226"/>
      <c r="EW109" s="226"/>
      <c r="EX109" s="226"/>
      <c r="EY109" s="226"/>
      <c r="EZ109" s="226"/>
    </row>
    <row r="110" spans="4:194" ht="15" customHeight="1">
      <c r="D110" s="235"/>
      <c r="E110" s="235"/>
      <c r="F110" s="235"/>
      <c r="G110" s="235"/>
      <c r="H110" s="235"/>
      <c r="I110" s="235"/>
      <c r="J110" s="235"/>
      <c r="K110" s="235"/>
      <c r="L110" s="235"/>
      <c r="M110" s="235"/>
      <c r="N110" s="235"/>
      <c r="O110" s="235"/>
      <c r="P110" s="235"/>
      <c r="Q110" s="235"/>
      <c r="R110" s="235"/>
      <c r="S110" s="235"/>
      <c r="T110" s="226"/>
      <c r="U110" s="226"/>
      <c r="V110" s="226"/>
      <c r="AA110" s="226"/>
      <c r="AB110" s="226"/>
      <c r="AC110" s="226"/>
      <c r="AD110" s="226"/>
      <c r="AE110" s="226"/>
      <c r="AF110" s="1529"/>
      <c r="AG110" s="1530"/>
      <c r="AH110" s="226"/>
      <c r="AK110" s="226"/>
      <c r="AL110" s="1529"/>
      <c r="AM110" s="1531"/>
      <c r="AN110" s="226"/>
      <c r="AO110" s="226"/>
      <c r="AP110" s="235"/>
      <c r="AQ110" s="235"/>
      <c r="AR110" s="235"/>
      <c r="AS110" s="235"/>
      <c r="AT110" s="235"/>
      <c r="AU110" s="235"/>
      <c r="AV110" s="235"/>
      <c r="AW110" s="235"/>
      <c r="AX110" s="235"/>
      <c r="AY110" s="235"/>
      <c r="AZ110" s="235"/>
      <c r="BA110" s="235"/>
      <c r="BB110" s="235"/>
      <c r="BC110" s="235"/>
      <c r="BD110" s="235"/>
      <c r="BE110" s="235"/>
      <c r="CI110" s="226"/>
      <c r="CJ110" s="226"/>
      <c r="CK110" s="226"/>
      <c r="CL110" s="226"/>
      <c r="CM110" s="226"/>
      <c r="CN110" s="226"/>
      <c r="CO110" s="226"/>
      <c r="CP110" s="226"/>
      <c r="CQ110" s="226"/>
      <c r="CR110" s="226"/>
      <c r="CS110" s="226"/>
      <c r="CT110" s="226"/>
      <c r="CU110" s="226"/>
      <c r="CV110" s="226"/>
      <c r="CW110" s="226"/>
      <c r="CX110" s="226"/>
      <c r="CY110" s="226"/>
      <c r="CZ110" s="226"/>
      <c r="DA110" s="226"/>
      <c r="DB110" s="226"/>
      <c r="DC110" s="226"/>
      <c r="DD110" s="226"/>
      <c r="DE110" s="226"/>
      <c r="DF110" s="226"/>
      <c r="DG110" s="226"/>
      <c r="DH110" s="1792"/>
      <c r="DI110" s="1791"/>
      <c r="DJ110" s="226"/>
      <c r="DK110" s="226"/>
      <c r="DL110" s="226"/>
      <c r="DM110" s="226"/>
      <c r="DN110" s="1529"/>
      <c r="DO110" s="1789"/>
      <c r="DP110" s="226"/>
      <c r="DQ110" s="226"/>
      <c r="DR110" s="1529"/>
      <c r="DS110" s="1531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  <c r="EK110" s="226"/>
      <c r="EL110" s="226"/>
      <c r="EM110" s="226"/>
      <c r="EN110" s="226"/>
      <c r="EO110" s="226"/>
      <c r="EP110" s="226"/>
      <c r="EQ110" s="226"/>
      <c r="ER110" s="226"/>
      <c r="ES110" s="226"/>
      <c r="ET110" s="226"/>
      <c r="EU110" s="226"/>
      <c r="EV110" s="226"/>
      <c r="EW110" s="226"/>
      <c r="EX110" s="226"/>
      <c r="EY110" s="226"/>
      <c r="EZ110" s="226"/>
    </row>
    <row r="111" spans="4:194" ht="15" customHeight="1">
      <c r="D111" s="235"/>
      <c r="E111" s="235"/>
      <c r="F111" s="235"/>
      <c r="G111" s="235"/>
      <c r="H111" s="235"/>
      <c r="I111" s="235"/>
      <c r="J111" s="235"/>
      <c r="K111" s="235"/>
      <c r="L111" s="235"/>
      <c r="M111" s="235"/>
      <c r="N111" s="235"/>
      <c r="O111" s="235"/>
      <c r="P111" s="235"/>
      <c r="Q111" s="235"/>
      <c r="R111" s="235"/>
      <c r="S111" s="235"/>
      <c r="T111" s="226"/>
      <c r="U111" s="226"/>
      <c r="V111" s="226"/>
      <c r="W111" s="226"/>
      <c r="X111" s="226"/>
      <c r="Y111" s="226"/>
      <c r="Z111" s="226"/>
      <c r="AA111" s="226"/>
      <c r="AB111" s="226"/>
      <c r="AC111" s="226"/>
      <c r="AD111" s="226"/>
      <c r="AE111" s="226"/>
      <c r="AF111" s="1529"/>
      <c r="AG111" s="1530"/>
      <c r="AH111" s="226"/>
      <c r="AK111" s="226"/>
      <c r="AL111" s="1529"/>
      <c r="AM111" s="1531"/>
      <c r="AN111" s="226"/>
      <c r="AO111" s="226"/>
      <c r="AP111" s="235"/>
      <c r="AQ111" s="235"/>
      <c r="AR111" s="235"/>
      <c r="AS111" s="235"/>
      <c r="AT111" s="235"/>
      <c r="AU111" s="235"/>
      <c r="AV111" s="235"/>
      <c r="AW111" s="235"/>
      <c r="AX111" s="235"/>
      <c r="AY111" s="235"/>
      <c r="AZ111" s="235"/>
      <c r="BA111" s="235"/>
      <c r="BB111" s="235"/>
      <c r="BC111" s="235"/>
      <c r="BD111" s="235"/>
      <c r="BE111" s="235"/>
      <c r="CI111" s="226"/>
      <c r="CJ111" s="226"/>
      <c r="CK111" s="226"/>
      <c r="CL111" s="226"/>
      <c r="CM111" s="226"/>
      <c r="CN111" s="226"/>
      <c r="CO111" s="226"/>
      <c r="CP111" s="226"/>
      <c r="CQ111" s="226"/>
      <c r="CR111" s="226"/>
      <c r="CS111" s="226"/>
      <c r="CT111" s="226"/>
      <c r="CU111" s="226"/>
      <c r="CV111" s="226"/>
      <c r="CW111" s="226"/>
      <c r="CX111" s="226"/>
      <c r="CY111" s="226"/>
      <c r="CZ111" s="226"/>
      <c r="DA111" s="226"/>
      <c r="DB111" s="226"/>
      <c r="DC111" s="226"/>
      <c r="DD111" s="226"/>
      <c r="DE111" s="226"/>
      <c r="DF111" s="226"/>
      <c r="DG111" s="226"/>
      <c r="DH111" s="568"/>
      <c r="DI111" s="594"/>
      <c r="DJ111" s="226"/>
      <c r="DK111" s="226"/>
      <c r="DL111" s="226"/>
      <c r="DM111" s="226"/>
      <c r="DN111" s="1529"/>
      <c r="DO111" s="1789"/>
      <c r="DP111" s="226"/>
      <c r="DQ111" s="226"/>
      <c r="DR111" s="1529"/>
      <c r="DS111" s="1531"/>
      <c r="DT111" s="226"/>
      <c r="DU111" s="226"/>
      <c r="DV111" s="226"/>
      <c r="DW111" s="226"/>
      <c r="DX111" s="226"/>
      <c r="DY111" s="226"/>
      <c r="DZ111" s="226"/>
      <c r="EA111" s="226"/>
      <c r="EB111" s="226"/>
      <c r="EC111" s="226"/>
      <c r="ED111" s="226"/>
      <c r="EE111" s="226"/>
      <c r="EF111" s="226"/>
      <c r="EG111" s="226"/>
      <c r="EH111" s="226"/>
      <c r="EI111" s="226"/>
      <c r="EJ111" s="226"/>
      <c r="EK111" s="226"/>
      <c r="EL111" s="226"/>
      <c r="EM111" s="226"/>
      <c r="EN111" s="226"/>
      <c r="EO111" s="226"/>
      <c r="EP111" s="226"/>
      <c r="EQ111" s="226"/>
      <c r="ER111" s="226"/>
      <c r="ES111" s="226"/>
      <c r="ET111" s="226"/>
      <c r="EU111" s="226"/>
      <c r="EV111" s="226"/>
      <c r="EW111" s="226"/>
      <c r="EX111" s="226"/>
      <c r="EY111" s="226"/>
      <c r="EZ111" s="226"/>
    </row>
    <row r="112" spans="4:194" ht="15" customHeight="1">
      <c r="D112" s="235"/>
      <c r="E112" s="235"/>
      <c r="F112" s="235"/>
      <c r="G112" s="235"/>
      <c r="H112" s="235"/>
      <c r="I112" s="235"/>
      <c r="J112" s="235"/>
      <c r="K112" s="235"/>
      <c r="L112" s="235"/>
      <c r="M112" s="235"/>
      <c r="N112" s="235"/>
      <c r="O112" s="235"/>
      <c r="P112" s="235"/>
      <c r="Q112" s="235"/>
      <c r="R112" s="235"/>
      <c r="S112" s="235"/>
      <c r="T112" s="226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1529"/>
      <c r="AG112" s="1530"/>
      <c r="AH112" s="226"/>
      <c r="AK112" s="226"/>
      <c r="AL112" s="1529"/>
      <c r="AM112" s="1531"/>
      <c r="AN112" s="226"/>
      <c r="AO112" s="226"/>
      <c r="AP112" s="235"/>
      <c r="AQ112" s="235"/>
      <c r="AR112" s="235"/>
      <c r="AS112" s="235"/>
      <c r="AT112" s="235"/>
      <c r="AU112" s="235"/>
      <c r="AV112" s="235"/>
      <c r="AW112" s="235"/>
      <c r="AX112" s="235"/>
      <c r="AY112" s="235"/>
      <c r="AZ112" s="235"/>
      <c r="BA112" s="235"/>
      <c r="BB112" s="235"/>
      <c r="BC112" s="235"/>
      <c r="BD112" s="235"/>
      <c r="BE112" s="235"/>
      <c r="CI112" s="226"/>
      <c r="CJ112" s="226"/>
      <c r="CK112" s="226"/>
      <c r="CL112" s="226"/>
      <c r="CM112" s="226"/>
      <c r="CN112" s="226"/>
      <c r="CO112" s="226"/>
      <c r="CP112" s="226"/>
      <c r="CQ112" s="226"/>
      <c r="CR112" s="226"/>
      <c r="CS112" s="226"/>
      <c r="CT112" s="226"/>
      <c r="CU112" s="226"/>
      <c r="CV112" s="226"/>
      <c r="CW112" s="226"/>
      <c r="CX112" s="226"/>
      <c r="CY112" s="226"/>
      <c r="CZ112" s="226"/>
      <c r="DA112" s="226"/>
      <c r="DB112" s="592"/>
      <c r="DC112" s="593"/>
      <c r="DD112" s="593"/>
      <c r="DE112" s="593"/>
      <c r="DF112" s="593"/>
      <c r="DG112" s="593"/>
      <c r="DH112" s="593"/>
      <c r="DI112" s="593"/>
      <c r="DJ112" s="226"/>
      <c r="DK112" s="226"/>
      <c r="DL112" s="226"/>
      <c r="DM112" s="226"/>
      <c r="DN112" s="1529"/>
      <c r="DO112" s="1789"/>
      <c r="DP112" s="226"/>
      <c r="DQ112" s="226"/>
      <c r="DR112" s="1529"/>
      <c r="DS112" s="1531"/>
      <c r="DT112" s="226"/>
      <c r="DU112" s="226"/>
      <c r="DV112" s="226"/>
      <c r="DW112" s="226"/>
      <c r="DX112" s="226"/>
      <c r="DY112" s="226"/>
      <c r="DZ112" s="226"/>
      <c r="EA112" s="226"/>
      <c r="EB112" s="226"/>
      <c r="EC112" s="226"/>
      <c r="ED112" s="226"/>
      <c r="EE112" s="226"/>
      <c r="EF112" s="226"/>
      <c r="EG112" s="226"/>
      <c r="EH112" s="226"/>
      <c r="EI112" s="226"/>
      <c r="EJ112" s="226"/>
      <c r="EK112" s="226"/>
      <c r="EL112" s="226"/>
      <c r="EM112" s="226"/>
      <c r="EN112" s="226"/>
      <c r="EO112" s="226"/>
      <c r="EP112" s="226"/>
      <c r="EQ112" s="226"/>
      <c r="ER112" s="226"/>
      <c r="ES112" s="226"/>
      <c r="ET112" s="226"/>
      <c r="EU112" s="226"/>
      <c r="EV112" s="226"/>
      <c r="EW112" s="226"/>
      <c r="EX112" s="226"/>
      <c r="EY112" s="226"/>
      <c r="EZ112" s="226"/>
    </row>
    <row r="113" spans="4:156" ht="15" customHeight="1">
      <c r="D113" s="235"/>
      <c r="E113" s="235"/>
      <c r="F113" s="235"/>
      <c r="G113" s="235"/>
      <c r="H113" s="235"/>
      <c r="I113" s="235"/>
      <c r="J113" s="235"/>
      <c r="K113" s="235"/>
      <c r="L113" s="235"/>
      <c r="M113" s="235"/>
      <c r="N113" s="235"/>
      <c r="O113" s="235"/>
      <c r="P113" s="235"/>
      <c r="Q113" s="235"/>
      <c r="R113" s="235"/>
      <c r="S113" s="235"/>
      <c r="T113" s="226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1529"/>
      <c r="AG113" s="1530"/>
      <c r="AH113" s="226"/>
      <c r="AK113" s="226"/>
      <c r="AL113" s="1529"/>
      <c r="AM113" s="1531"/>
      <c r="AN113" s="226"/>
      <c r="AO113" s="226"/>
      <c r="AP113" s="235"/>
      <c r="AQ113" s="235"/>
      <c r="AR113" s="235"/>
      <c r="AS113" s="235"/>
      <c r="AT113" s="235"/>
      <c r="AU113" s="235"/>
      <c r="AV113" s="235"/>
      <c r="AW113" s="235"/>
      <c r="AX113" s="235"/>
      <c r="AY113" s="235"/>
      <c r="AZ113" s="235"/>
      <c r="BA113" s="235"/>
      <c r="BB113" s="235"/>
      <c r="BC113" s="235"/>
      <c r="BD113" s="235"/>
      <c r="BE113" s="235"/>
      <c r="CI113" s="235"/>
      <c r="CJ113" s="235"/>
      <c r="CK113" s="235"/>
      <c r="CL113" s="235"/>
      <c r="CM113" s="235"/>
      <c r="CN113" s="235"/>
      <c r="CO113" s="235"/>
      <c r="CP113" s="235"/>
      <c r="CQ113" s="235"/>
      <c r="CR113" s="235"/>
      <c r="CS113" s="235"/>
      <c r="CT113" s="235"/>
      <c r="CU113" s="235"/>
      <c r="CV113" s="235"/>
      <c r="CW113" s="235"/>
      <c r="CX113" s="235"/>
      <c r="CY113" s="235"/>
      <c r="CZ113" s="235"/>
      <c r="DA113" s="235"/>
      <c r="DB113" s="563"/>
      <c r="DC113" s="227"/>
      <c r="DD113" s="235"/>
      <c r="DE113" s="235"/>
      <c r="DF113" s="235"/>
      <c r="DG113" s="235"/>
      <c r="DH113" s="235"/>
      <c r="DI113" s="235"/>
      <c r="DJ113" s="235"/>
      <c r="DK113" s="235"/>
      <c r="DL113" s="235"/>
      <c r="DM113" s="235"/>
      <c r="DN113" s="235"/>
      <c r="DO113" s="266"/>
      <c r="DP113" s="235"/>
      <c r="DQ113" s="235"/>
      <c r="DR113" s="235"/>
      <c r="DS113" s="238"/>
      <c r="DT113" s="235"/>
      <c r="DU113" s="235"/>
      <c r="DV113" s="235"/>
      <c r="DW113" s="235"/>
      <c r="DX113" s="235"/>
      <c r="DY113" s="235"/>
      <c r="DZ113" s="235"/>
      <c r="EA113" s="235"/>
      <c r="EB113" s="235"/>
      <c r="EC113" s="235"/>
      <c r="ED113" s="235"/>
      <c r="EE113" s="235"/>
      <c r="EF113" s="235"/>
      <c r="EG113" s="235"/>
      <c r="EH113" s="235"/>
      <c r="EI113" s="235"/>
      <c r="EJ113" s="235"/>
      <c r="EK113" s="235"/>
      <c r="EL113" s="235"/>
      <c r="EM113" s="235"/>
      <c r="EN113" s="235"/>
      <c r="EO113" s="235"/>
      <c r="EP113" s="235"/>
      <c r="EQ113" s="235"/>
      <c r="ER113" s="235"/>
      <c r="ES113" s="235"/>
      <c r="ET113" s="235"/>
      <c r="EU113" s="235"/>
      <c r="EV113" s="235"/>
      <c r="EW113" s="235"/>
      <c r="EX113" s="235"/>
      <c r="EY113" s="235"/>
      <c r="EZ113" s="235"/>
    </row>
    <row r="114" spans="4:156" ht="15" customHeight="1">
      <c r="D114" s="235"/>
      <c r="E114" s="235"/>
      <c r="F114" s="235"/>
      <c r="G114" s="235"/>
      <c r="H114" s="235"/>
      <c r="I114" s="235"/>
      <c r="J114" s="235"/>
      <c r="K114" s="235"/>
      <c r="L114" s="235"/>
      <c r="M114" s="235"/>
      <c r="N114" s="235"/>
      <c r="O114" s="235"/>
      <c r="P114" s="235"/>
      <c r="Q114" s="235"/>
      <c r="R114" s="235"/>
      <c r="S114" s="235"/>
      <c r="T114" s="226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1529"/>
      <c r="AG114" s="1530"/>
      <c r="AH114" s="226"/>
      <c r="AK114" s="226"/>
      <c r="AL114" s="1529"/>
      <c r="AM114" s="1531"/>
      <c r="AN114" s="226"/>
      <c r="AO114" s="226"/>
      <c r="AP114" s="235"/>
      <c r="AQ114" s="235"/>
      <c r="AR114" s="235"/>
      <c r="AS114" s="235"/>
      <c r="AT114" s="235"/>
      <c r="AU114" s="235"/>
      <c r="AV114" s="235"/>
      <c r="AW114" s="235"/>
      <c r="AX114" s="235"/>
      <c r="AY114" s="235"/>
      <c r="AZ114" s="235"/>
      <c r="BA114" s="235"/>
      <c r="BB114" s="235"/>
      <c r="BC114" s="235"/>
      <c r="BD114" s="235"/>
      <c r="BE114" s="235"/>
      <c r="CI114" s="235"/>
      <c r="CJ114" s="235"/>
      <c r="CK114" s="235"/>
      <c r="CL114" s="235"/>
      <c r="CM114" s="235"/>
      <c r="CN114" s="235"/>
      <c r="CO114" s="235"/>
      <c r="CP114" s="235"/>
      <c r="CQ114" s="235"/>
      <c r="CR114" s="235"/>
      <c r="CS114" s="235"/>
      <c r="CT114" s="235"/>
      <c r="CU114" s="235"/>
      <c r="CV114" s="235"/>
      <c r="CW114" s="235"/>
      <c r="CX114" s="235"/>
      <c r="CY114" s="235"/>
      <c r="CZ114" s="235"/>
      <c r="DA114" s="235"/>
      <c r="DB114" s="563"/>
      <c r="DC114" s="227"/>
      <c r="DD114" s="235"/>
      <c r="DE114" s="235"/>
      <c r="DF114" s="235"/>
      <c r="DG114" s="235"/>
      <c r="DH114" s="235"/>
      <c r="DI114" s="235"/>
      <c r="DJ114" s="235"/>
      <c r="DK114" s="235"/>
      <c r="DL114" s="235"/>
      <c r="DM114" s="235"/>
      <c r="DN114" s="235"/>
      <c r="DO114" s="266"/>
      <c r="DP114" s="235"/>
      <c r="DQ114" s="235"/>
      <c r="DR114" s="235"/>
      <c r="DS114" s="238"/>
      <c r="DT114" s="235"/>
      <c r="DU114" s="235"/>
      <c r="DV114" s="235"/>
      <c r="DW114" s="235"/>
      <c r="DX114" s="235"/>
      <c r="DY114" s="235"/>
      <c r="DZ114" s="235"/>
      <c r="EA114" s="235"/>
      <c r="EB114" s="235"/>
      <c r="EC114" s="235"/>
      <c r="ED114" s="235"/>
      <c r="EE114" s="235"/>
      <c r="EF114" s="235"/>
      <c r="EG114" s="235"/>
      <c r="EH114" s="235"/>
      <c r="EI114" s="235"/>
      <c r="EJ114" s="235"/>
      <c r="EK114" s="235"/>
      <c r="EL114" s="235"/>
      <c r="EM114" s="235"/>
      <c r="EN114" s="235"/>
      <c r="EO114" s="235"/>
      <c r="EP114" s="235"/>
      <c r="EQ114" s="235"/>
      <c r="ER114" s="235"/>
      <c r="ES114" s="235"/>
      <c r="ET114" s="235"/>
      <c r="EU114" s="235"/>
      <c r="EV114" s="235"/>
      <c r="EW114" s="235"/>
      <c r="EX114" s="235"/>
      <c r="EY114" s="235"/>
      <c r="EZ114" s="235"/>
    </row>
    <row r="115" spans="4:156" ht="15" customHeight="1">
      <c r="D115" s="235"/>
      <c r="E115" s="235"/>
      <c r="F115" s="235"/>
      <c r="G115" s="235"/>
      <c r="H115" s="235"/>
      <c r="I115" s="235"/>
      <c r="J115" s="235"/>
      <c r="K115" s="235"/>
      <c r="L115" s="235"/>
      <c r="M115" s="235"/>
      <c r="N115" s="235"/>
      <c r="O115" s="235"/>
      <c r="P115" s="235"/>
      <c r="Q115" s="235"/>
      <c r="R115" s="235"/>
      <c r="S115" s="235"/>
      <c r="T115" s="226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1529"/>
      <c r="AG115" s="1530"/>
      <c r="AH115" s="226"/>
      <c r="AK115" s="226"/>
      <c r="AL115" s="1529"/>
      <c r="AM115" s="1531"/>
      <c r="AN115" s="226"/>
      <c r="AO115" s="226"/>
      <c r="AP115" s="235"/>
      <c r="AQ115" s="235"/>
      <c r="AR115" s="235"/>
      <c r="AS115" s="235"/>
      <c r="AT115" s="235"/>
      <c r="AU115" s="235"/>
      <c r="AV115" s="235"/>
      <c r="AW115" s="235"/>
      <c r="AX115" s="235"/>
      <c r="AY115" s="235"/>
      <c r="AZ115" s="235"/>
      <c r="BA115" s="235"/>
      <c r="BB115" s="235"/>
      <c r="BC115" s="235"/>
      <c r="BD115" s="235"/>
      <c r="BE115" s="235"/>
      <c r="CI115" s="235"/>
      <c r="CJ115" s="235"/>
      <c r="CK115" s="235"/>
      <c r="CL115" s="235"/>
      <c r="CM115" s="235"/>
      <c r="CN115" s="235"/>
      <c r="CO115" s="235"/>
      <c r="CP115" s="235"/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563"/>
      <c r="DC115" s="227"/>
      <c r="DD115" s="235"/>
      <c r="DE115" s="235"/>
      <c r="DF115" s="235"/>
      <c r="DG115" s="235"/>
      <c r="DH115" s="235"/>
      <c r="DI115" s="235"/>
      <c r="DJ115" s="397"/>
      <c r="DK115" s="398"/>
      <c r="DL115" s="398"/>
      <c r="DM115" s="398"/>
      <c r="DN115" s="398"/>
      <c r="DO115" s="398"/>
      <c r="DP115" s="235"/>
      <c r="DQ115" s="235"/>
      <c r="DR115" s="235"/>
      <c r="DS115" s="238"/>
      <c r="DT115" s="235"/>
      <c r="DU115" s="235"/>
      <c r="DV115" s="235"/>
      <c r="DW115" s="235"/>
      <c r="DX115" s="235"/>
      <c r="DY115" s="235"/>
      <c r="DZ115" s="235"/>
      <c r="EA115" s="235"/>
      <c r="EB115" s="235"/>
      <c r="EC115" s="235"/>
      <c r="ED115" s="235"/>
      <c r="EE115" s="235"/>
      <c r="EF115" s="235"/>
      <c r="EG115" s="235"/>
      <c r="EH115" s="235"/>
      <c r="EI115" s="235"/>
      <c r="EJ115" s="235"/>
      <c r="EK115" s="235"/>
      <c r="EL115" s="235"/>
      <c r="EM115" s="235"/>
      <c r="EN115" s="235"/>
      <c r="EO115" s="235"/>
      <c r="EP115" s="235"/>
      <c r="EQ115" s="235"/>
      <c r="ER115" s="235"/>
      <c r="ES115" s="235"/>
      <c r="ET115" s="235"/>
      <c r="EU115" s="235"/>
      <c r="EV115" s="235"/>
      <c r="EW115" s="235"/>
      <c r="EX115" s="235"/>
      <c r="EY115" s="235"/>
      <c r="EZ115" s="235"/>
    </row>
    <row r="116" spans="4:156" ht="15" customHeight="1">
      <c r="D116" s="235"/>
      <c r="E116" s="235"/>
      <c r="F116" s="235"/>
      <c r="G116" s="235"/>
      <c r="H116" s="235"/>
      <c r="I116" s="235"/>
      <c r="J116" s="235"/>
      <c r="K116" s="235"/>
      <c r="L116" s="235"/>
      <c r="M116" s="235"/>
      <c r="N116" s="235"/>
      <c r="O116" s="235"/>
      <c r="P116" s="235"/>
      <c r="Q116" s="235"/>
      <c r="R116" s="235"/>
      <c r="S116" s="235"/>
      <c r="T116" s="226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1529"/>
      <c r="AG116" s="1530"/>
      <c r="AH116" s="226"/>
      <c r="AK116" s="226"/>
      <c r="AL116" s="1529"/>
      <c r="AM116" s="1531"/>
      <c r="AN116" s="226"/>
      <c r="AO116" s="226"/>
      <c r="AP116" s="235"/>
      <c r="AQ116" s="235"/>
      <c r="AR116" s="235"/>
      <c r="AS116" s="235"/>
      <c r="AT116" s="235"/>
      <c r="AU116" s="235"/>
      <c r="AV116" s="235"/>
      <c r="AW116" s="235"/>
      <c r="AX116" s="235"/>
      <c r="AY116" s="235"/>
      <c r="AZ116" s="235"/>
      <c r="BA116" s="235"/>
      <c r="BB116" s="235"/>
      <c r="BC116" s="235"/>
      <c r="BD116" s="235"/>
      <c r="BE116" s="235"/>
      <c r="CI116" s="235"/>
      <c r="CJ116" s="235"/>
      <c r="CK116" s="235"/>
      <c r="CL116" s="235"/>
      <c r="CM116" s="235"/>
      <c r="CN116" s="235"/>
      <c r="CO116" s="235"/>
      <c r="CP116" s="235"/>
      <c r="CQ116" s="235"/>
      <c r="CR116" s="235"/>
      <c r="CS116" s="235"/>
      <c r="CT116" s="235"/>
      <c r="CU116" s="235"/>
      <c r="CV116" s="235"/>
      <c r="CW116" s="235"/>
      <c r="CX116" s="235"/>
      <c r="CY116" s="235"/>
      <c r="CZ116" s="235"/>
      <c r="DA116" s="235"/>
      <c r="DB116" s="412"/>
      <c r="DC116" s="235"/>
      <c r="DD116" s="235"/>
      <c r="DE116" s="235"/>
      <c r="DF116" s="235"/>
      <c r="DG116" s="235"/>
      <c r="DH116" s="235"/>
      <c r="DI116" s="266"/>
      <c r="DJ116" s="235"/>
      <c r="DK116" s="235"/>
      <c r="DL116" s="235"/>
      <c r="DM116" s="235"/>
      <c r="DN116" s="235"/>
      <c r="DO116" s="235"/>
      <c r="DP116" s="235"/>
      <c r="DQ116" s="235"/>
      <c r="DR116" s="235"/>
      <c r="DS116" s="238"/>
      <c r="DT116" s="235"/>
      <c r="DU116" s="235"/>
      <c r="DV116" s="235"/>
      <c r="DW116" s="235"/>
      <c r="DX116" s="235"/>
      <c r="DY116" s="235"/>
      <c r="DZ116" s="235"/>
      <c r="EA116" s="235"/>
      <c r="EB116" s="235"/>
      <c r="EC116" s="235"/>
      <c r="ED116" s="235"/>
      <c r="EE116" s="235"/>
      <c r="EF116" s="235"/>
      <c r="EG116" s="235"/>
      <c r="EH116" s="235"/>
      <c r="EI116" s="235"/>
      <c r="EJ116" s="235"/>
      <c r="EK116" s="235"/>
      <c r="EL116" s="235"/>
      <c r="EM116" s="235"/>
      <c r="EN116" s="235"/>
      <c r="EO116" s="235"/>
      <c r="EP116" s="235"/>
      <c r="EQ116" s="235"/>
      <c r="ER116" s="235"/>
      <c r="ES116" s="235"/>
      <c r="ET116" s="235"/>
      <c r="EU116" s="235"/>
      <c r="EV116" s="235"/>
      <c r="EW116" s="235"/>
      <c r="EX116" s="235"/>
      <c r="EY116" s="235"/>
      <c r="EZ116" s="235"/>
    </row>
    <row r="117" spans="4:156" ht="15" customHeight="1">
      <c r="D117" s="235"/>
      <c r="E117" s="235"/>
      <c r="F117" s="235"/>
      <c r="G117" s="235"/>
      <c r="H117" s="235"/>
      <c r="I117" s="235"/>
      <c r="J117" s="235"/>
      <c r="K117" s="235"/>
      <c r="L117" s="235"/>
      <c r="M117" s="235"/>
      <c r="N117" s="235"/>
      <c r="O117" s="235"/>
      <c r="P117" s="235"/>
      <c r="Q117" s="235"/>
      <c r="R117" s="235"/>
      <c r="S117" s="235"/>
      <c r="T117" s="226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1529"/>
      <c r="AG117" s="1530"/>
      <c r="AH117" s="226"/>
      <c r="AK117" s="226"/>
      <c r="AL117" s="1529"/>
      <c r="AM117" s="1531"/>
      <c r="AN117" s="226"/>
      <c r="AO117" s="226"/>
      <c r="AP117" s="235"/>
      <c r="AQ117" s="235"/>
      <c r="AR117" s="235"/>
      <c r="AS117" s="235"/>
      <c r="AT117" s="235"/>
      <c r="AU117" s="235"/>
      <c r="AV117" s="235"/>
      <c r="AW117" s="235"/>
      <c r="AX117" s="235"/>
      <c r="AY117" s="235"/>
      <c r="AZ117" s="235"/>
      <c r="BA117" s="235"/>
      <c r="BB117" s="235"/>
      <c r="BC117" s="235"/>
      <c r="BD117" s="235"/>
      <c r="BE117" s="235"/>
      <c r="CI117" s="235"/>
      <c r="CJ117" s="235"/>
      <c r="CK117" s="235"/>
      <c r="CL117" s="235"/>
      <c r="CM117" s="235"/>
      <c r="CN117" s="235"/>
      <c r="CO117" s="235"/>
      <c r="CP117" s="235"/>
      <c r="CQ117" s="235"/>
      <c r="CR117" s="235"/>
      <c r="CS117" s="235"/>
      <c r="CT117" s="235"/>
      <c r="CU117" s="235"/>
      <c r="CV117" s="235"/>
      <c r="CW117" s="235"/>
      <c r="CX117" s="235"/>
      <c r="CY117" s="235"/>
      <c r="CZ117" s="235"/>
      <c r="DA117" s="235"/>
      <c r="DB117" s="412"/>
      <c r="DC117" s="235"/>
      <c r="DD117" s="235"/>
      <c r="DE117" s="235"/>
      <c r="DF117" s="235"/>
      <c r="DG117" s="235"/>
      <c r="DH117" s="235"/>
      <c r="DI117" s="1620" t="s">
        <v>71</v>
      </c>
      <c r="DJ117" s="1621"/>
      <c r="DK117" s="235"/>
      <c r="DL117" s="235"/>
      <c r="DM117" s="235"/>
      <c r="DN117" s="235"/>
      <c r="DO117" s="235"/>
      <c r="DP117" s="235"/>
      <c r="DQ117" s="235"/>
      <c r="DR117" s="235"/>
      <c r="DS117" s="298"/>
      <c r="DT117" s="235"/>
      <c r="DU117" s="235"/>
      <c r="DV117" s="235"/>
      <c r="DW117" s="235"/>
      <c r="DX117" s="235"/>
      <c r="DY117" s="235"/>
      <c r="DZ117" s="235"/>
      <c r="EA117" s="235"/>
      <c r="EB117" s="235"/>
      <c r="EC117" s="235"/>
      <c r="ED117" s="235"/>
      <c r="EE117" s="235"/>
      <c r="EF117" s="235"/>
      <c r="EG117" s="235"/>
      <c r="EH117" s="235"/>
      <c r="EI117" s="235"/>
      <c r="EJ117" s="235"/>
      <c r="EK117" s="235"/>
      <c r="EL117" s="235"/>
      <c r="EM117" s="235"/>
      <c r="EN117" s="235"/>
      <c r="EO117" s="235"/>
      <c r="EP117" s="235"/>
      <c r="EQ117" s="235"/>
      <c r="ER117" s="235"/>
      <c r="ES117" s="235"/>
      <c r="ET117" s="235"/>
      <c r="EU117" s="235"/>
      <c r="EV117" s="235"/>
      <c r="EW117" s="235"/>
      <c r="EX117" s="235"/>
      <c r="EY117" s="235"/>
      <c r="EZ117" s="235"/>
    </row>
    <row r="118" spans="4:156" ht="15" customHeight="1">
      <c r="D118" s="235"/>
      <c r="E118" s="235"/>
      <c r="F118" s="235"/>
      <c r="G118" s="235"/>
      <c r="H118" s="235"/>
      <c r="I118" s="235"/>
      <c r="J118" s="235"/>
      <c r="K118" s="235"/>
      <c r="L118" s="235"/>
      <c r="M118" s="235"/>
      <c r="N118" s="235"/>
      <c r="O118" s="235"/>
      <c r="P118" s="235"/>
      <c r="Q118" s="235"/>
      <c r="R118" s="235"/>
      <c r="S118" s="235"/>
      <c r="T118" s="226"/>
      <c r="U118" s="226"/>
      <c r="V118" s="226"/>
      <c r="W118" s="226"/>
      <c r="X118" s="226"/>
      <c r="Y118" s="226"/>
      <c r="Z118" s="226"/>
      <c r="AA118" s="226"/>
      <c r="AB118" s="226"/>
      <c r="AC118" s="226"/>
      <c r="AD118" s="226"/>
      <c r="AE118" s="226"/>
      <c r="AF118" s="1529"/>
      <c r="AG118" s="1530"/>
      <c r="AH118" s="226"/>
      <c r="AK118" s="226"/>
      <c r="AL118" s="1529"/>
      <c r="AM118" s="1531"/>
      <c r="AN118" s="226"/>
      <c r="AO118" s="226"/>
      <c r="AP118" s="235"/>
      <c r="AQ118" s="235"/>
      <c r="AR118" s="235"/>
      <c r="AS118" s="235"/>
      <c r="AT118" s="235"/>
      <c r="AU118" s="235"/>
      <c r="AV118" s="235"/>
      <c r="AW118" s="235"/>
      <c r="AX118" s="235"/>
      <c r="AY118" s="235"/>
      <c r="AZ118" s="235"/>
      <c r="BA118" s="235"/>
      <c r="BB118" s="235"/>
      <c r="BC118" s="235"/>
      <c r="BD118" s="235"/>
      <c r="BE118" s="235"/>
      <c r="CI118" s="235"/>
      <c r="CJ118" s="235"/>
      <c r="CK118" s="235"/>
      <c r="CL118" s="235"/>
      <c r="CM118" s="235"/>
      <c r="CN118" s="235"/>
      <c r="CO118" s="235"/>
      <c r="CP118" s="235"/>
      <c r="CQ118" s="235"/>
      <c r="CR118" s="235"/>
      <c r="CS118" s="235"/>
      <c r="CT118" s="235"/>
      <c r="CU118" s="235"/>
      <c r="CV118" s="235"/>
      <c r="CW118" s="235"/>
      <c r="CX118" s="235"/>
      <c r="CY118" s="235"/>
      <c r="CZ118" s="235"/>
      <c r="DA118" s="235"/>
      <c r="DB118" s="412"/>
      <c r="DC118" s="235"/>
      <c r="DD118" s="235"/>
      <c r="DE118" s="235"/>
      <c r="DF118" s="235"/>
      <c r="DG118" s="235"/>
      <c r="DH118" s="235"/>
      <c r="DI118" s="1427"/>
      <c r="DJ118" s="1428"/>
      <c r="DK118" s="235"/>
      <c r="DL118" s="235"/>
      <c r="DM118" s="235"/>
      <c r="DN118" s="235"/>
      <c r="DO118" s="235"/>
      <c r="DP118" s="235"/>
      <c r="DQ118" s="235"/>
      <c r="DR118" s="426"/>
      <c r="DS118" s="235"/>
      <c r="DT118" s="235"/>
      <c r="DU118" s="235"/>
      <c r="DV118" s="235"/>
      <c r="DW118" s="235"/>
      <c r="DX118" s="235"/>
      <c r="DY118" s="235"/>
      <c r="DZ118" s="235"/>
      <c r="EA118" s="235"/>
      <c r="EB118" s="235"/>
      <c r="EC118" s="235"/>
      <c r="ED118" s="235"/>
      <c r="EE118" s="235"/>
      <c r="EF118" s="235"/>
      <c r="EG118" s="235"/>
      <c r="EH118" s="235"/>
      <c r="EI118" s="235"/>
      <c r="EJ118" s="235"/>
      <c r="EK118" s="235"/>
      <c r="EL118" s="235"/>
      <c r="EM118" s="235"/>
      <c r="EN118" s="235"/>
      <c r="EO118" s="235"/>
      <c r="EP118" s="235"/>
      <c r="EQ118" s="235"/>
      <c r="ER118" s="235"/>
      <c r="ES118" s="235"/>
      <c r="ET118" s="235"/>
      <c r="EU118" s="235"/>
      <c r="EV118" s="235"/>
      <c r="EW118" s="235"/>
      <c r="EX118" s="235"/>
      <c r="EY118" s="235"/>
      <c r="EZ118" s="235"/>
    </row>
    <row r="119" spans="4:156" ht="15" customHeight="1" thickBot="1">
      <c r="D119" s="235"/>
      <c r="E119" s="235"/>
      <c r="F119" s="235"/>
      <c r="G119" s="235"/>
      <c r="H119" s="235"/>
      <c r="I119" s="235"/>
      <c r="J119" s="235"/>
      <c r="K119" s="235"/>
      <c r="L119" s="235"/>
      <c r="M119" s="235"/>
      <c r="N119" s="235"/>
      <c r="O119" s="235"/>
      <c r="P119" s="235"/>
      <c r="Q119" s="235"/>
      <c r="R119" s="235"/>
      <c r="S119" s="235"/>
      <c r="T119" s="226"/>
      <c r="U119" s="226"/>
      <c r="V119" s="226"/>
      <c r="W119" s="226"/>
      <c r="X119" s="226"/>
      <c r="Y119" s="226"/>
      <c r="Z119" s="226"/>
      <c r="AA119" s="226"/>
      <c r="AB119" s="226"/>
      <c r="AC119" s="226"/>
      <c r="AD119" s="226"/>
      <c r="AE119" s="226"/>
      <c r="AF119" s="1529"/>
      <c r="AG119" s="1530"/>
      <c r="AH119" s="226"/>
      <c r="AK119" s="226"/>
      <c r="AL119" s="1529"/>
      <c r="AM119" s="1531"/>
      <c r="AN119" s="226"/>
      <c r="AO119" s="226"/>
      <c r="AP119" s="235"/>
      <c r="AQ119" s="235"/>
      <c r="AR119" s="235"/>
      <c r="AS119" s="235"/>
      <c r="AT119" s="235"/>
      <c r="AU119" s="235"/>
      <c r="AV119" s="235"/>
      <c r="AW119" s="235"/>
      <c r="AX119" s="235"/>
      <c r="AY119" s="235"/>
      <c r="AZ119" s="235"/>
      <c r="BA119" s="235"/>
      <c r="BB119" s="235"/>
      <c r="BC119" s="235"/>
      <c r="BD119" s="235"/>
      <c r="BE119" s="235"/>
      <c r="CI119" s="235"/>
      <c r="CJ119" s="235"/>
      <c r="CK119" s="235"/>
      <c r="CL119" s="235"/>
      <c r="CM119" s="235"/>
      <c r="CN119" s="235"/>
      <c r="CO119" s="235"/>
      <c r="CP119" s="235"/>
      <c r="CQ119" s="235"/>
      <c r="CR119" s="235"/>
      <c r="CS119" s="235"/>
      <c r="CT119" s="235"/>
      <c r="CU119" s="235"/>
      <c r="CV119" s="235"/>
      <c r="CW119" s="235"/>
      <c r="CX119" s="235"/>
      <c r="CY119" s="235"/>
      <c r="CZ119" s="235"/>
      <c r="DA119" s="235"/>
      <c r="DB119" s="564"/>
      <c r="DC119" s="374"/>
      <c r="DD119" s="374"/>
      <c r="DE119" s="374"/>
      <c r="DF119" s="374"/>
      <c r="DG119" s="374"/>
      <c r="DH119" s="235"/>
      <c r="DI119" s="1622"/>
      <c r="DJ119" s="1623"/>
      <c r="DK119" s="235"/>
      <c r="DL119" s="235"/>
      <c r="DM119" s="374"/>
      <c r="DN119" s="235"/>
      <c r="DO119" s="235"/>
      <c r="DP119" s="235"/>
      <c r="DQ119" s="235"/>
      <c r="DR119" s="569"/>
      <c r="DS119" s="235"/>
      <c r="DT119" s="235"/>
      <c r="DU119" s="235"/>
      <c r="DV119" s="235"/>
      <c r="DW119" s="235"/>
      <c r="DX119" s="235"/>
      <c r="DY119" s="235"/>
      <c r="DZ119" s="235"/>
      <c r="EA119" s="235"/>
      <c r="EB119" s="235"/>
      <c r="EC119" s="235"/>
      <c r="ED119" s="235"/>
      <c r="EE119" s="235"/>
      <c r="EF119" s="235"/>
      <c r="EG119" s="235"/>
      <c r="EH119" s="235"/>
      <c r="EI119" s="235"/>
      <c r="EJ119" s="235"/>
      <c r="EK119" s="235"/>
      <c r="EL119" s="235"/>
      <c r="EM119" s="235"/>
      <c r="EN119" s="235"/>
      <c r="EO119" s="235"/>
      <c r="EP119" s="235"/>
      <c r="EQ119" s="235"/>
      <c r="ER119" s="235"/>
      <c r="ES119" s="235"/>
      <c r="ET119" s="235"/>
      <c r="EU119" s="235"/>
      <c r="EV119" s="235"/>
      <c r="EW119" s="235"/>
      <c r="EX119" s="235"/>
      <c r="EY119" s="235"/>
      <c r="EZ119" s="235"/>
    </row>
    <row r="120" spans="4:156" ht="15" customHeight="1">
      <c r="D120" s="235"/>
      <c r="E120" s="235"/>
      <c r="F120" s="235"/>
      <c r="G120" s="235"/>
      <c r="H120" s="235"/>
      <c r="I120" s="235"/>
      <c r="J120" s="235"/>
      <c r="K120" s="235"/>
      <c r="L120" s="235"/>
      <c r="M120" s="235"/>
      <c r="N120" s="235"/>
      <c r="O120" s="235"/>
      <c r="P120" s="235"/>
      <c r="Q120" s="235"/>
      <c r="R120" s="235"/>
      <c r="S120" s="235"/>
      <c r="T120" s="235"/>
      <c r="U120" s="235"/>
      <c r="V120" s="235"/>
      <c r="W120" s="227"/>
      <c r="X120" s="227"/>
      <c r="Y120" s="235"/>
      <c r="Z120" s="235"/>
      <c r="AA120" s="235"/>
      <c r="AB120" s="235"/>
      <c r="AC120" s="235"/>
      <c r="AD120" s="235"/>
      <c r="AE120" s="235"/>
      <c r="AF120" s="235"/>
      <c r="AG120" s="236"/>
      <c r="AH120" s="235"/>
      <c r="AI120" s="235"/>
      <c r="AJ120" s="266"/>
      <c r="AK120" s="235"/>
      <c r="AL120" s="235"/>
      <c r="AM120" s="238"/>
      <c r="AN120" s="235"/>
      <c r="AO120" s="235"/>
      <c r="AP120" s="235"/>
      <c r="AQ120" s="235"/>
      <c r="AR120" s="235"/>
      <c r="AS120" s="235"/>
      <c r="AT120" s="235"/>
      <c r="AU120" s="235"/>
      <c r="AV120" s="235"/>
      <c r="AW120" s="235"/>
      <c r="AX120" s="235"/>
      <c r="AY120" s="235"/>
      <c r="AZ120" s="235"/>
      <c r="BA120" s="235"/>
      <c r="BB120" s="235"/>
      <c r="BC120" s="235"/>
      <c r="BD120" s="235"/>
      <c r="BE120" s="235"/>
      <c r="CI120" s="235"/>
      <c r="CJ120" s="235"/>
      <c r="CK120" s="235"/>
      <c r="CL120" s="235"/>
      <c r="CM120" s="235"/>
      <c r="CN120" s="235"/>
      <c r="CO120" s="235"/>
      <c r="CP120" s="235"/>
      <c r="CQ120" s="235"/>
      <c r="CR120" s="235"/>
      <c r="CS120" s="235"/>
      <c r="CT120" s="235"/>
      <c r="CU120" s="235"/>
      <c r="CV120" s="235"/>
      <c r="CW120" s="235"/>
      <c r="CX120" s="235"/>
      <c r="CY120" s="485"/>
      <c r="CZ120" s="1562">
        <f>COLUMN(Table!$BG$4)</f>
        <v>59</v>
      </c>
      <c r="DA120" s="1563"/>
      <c r="DB120" s="1563"/>
      <c r="DC120" s="1564"/>
      <c r="DD120" s="486"/>
      <c r="DE120" s="486"/>
      <c r="DF120" s="486"/>
      <c r="DG120" s="486"/>
      <c r="DH120" s="486"/>
      <c r="DI120" s="486"/>
      <c r="DJ120" s="486"/>
      <c r="DK120" s="486"/>
      <c r="DL120" s="486"/>
      <c r="DM120" s="486"/>
      <c r="DN120" s="486"/>
      <c r="DO120" s="486"/>
      <c r="DP120" s="1540">
        <f>COLUMN(Table!$BH$4)</f>
        <v>60</v>
      </c>
      <c r="DQ120" s="1541"/>
      <c r="DR120" s="1541"/>
      <c r="DS120" s="1774"/>
      <c r="DT120" s="560"/>
      <c r="DU120" s="235"/>
      <c r="DV120" s="235"/>
      <c r="DW120" s="235"/>
      <c r="DX120" s="235"/>
      <c r="DY120" s="235"/>
      <c r="DZ120" s="235"/>
      <c r="EA120" s="235"/>
      <c r="EB120" s="235"/>
      <c r="EC120" s="235"/>
      <c r="ED120" s="235"/>
      <c r="EE120" s="235"/>
      <c r="EF120" s="235"/>
      <c r="EG120" s="235"/>
      <c r="EH120" s="235"/>
      <c r="EI120" s="235"/>
      <c r="EJ120" s="235"/>
      <c r="EK120" s="235"/>
      <c r="EL120" s="235"/>
      <c r="EM120" s="235"/>
      <c r="EN120" s="235"/>
      <c r="EO120" s="235"/>
      <c r="EP120" s="235"/>
      <c r="EQ120" s="235"/>
      <c r="ER120" s="235"/>
      <c r="ES120" s="235"/>
      <c r="ET120" s="235"/>
      <c r="EU120" s="235"/>
      <c r="EV120" s="235"/>
      <c r="EW120" s="235"/>
      <c r="EX120" s="235"/>
      <c r="EY120" s="235"/>
      <c r="EZ120" s="235"/>
    </row>
    <row r="121" spans="4:156" ht="15" customHeight="1">
      <c r="D121" s="235"/>
      <c r="E121" s="235"/>
      <c r="F121" s="235"/>
      <c r="G121" s="235"/>
      <c r="H121" s="235"/>
      <c r="I121" s="235"/>
      <c r="J121" s="235"/>
      <c r="K121" s="235"/>
      <c r="L121" s="235"/>
      <c r="M121" s="235"/>
      <c r="N121" s="235"/>
      <c r="O121" s="235"/>
      <c r="P121" s="235"/>
      <c r="Q121" s="235"/>
      <c r="R121" s="235"/>
      <c r="S121" s="235"/>
      <c r="T121" s="235"/>
      <c r="U121" s="235"/>
      <c r="V121" s="235"/>
      <c r="W121" s="227"/>
      <c r="X121" s="227"/>
      <c r="Y121" s="235"/>
      <c r="Z121" s="235"/>
      <c r="AA121" s="235"/>
      <c r="AB121" s="235"/>
      <c r="AC121" s="235"/>
      <c r="AD121" s="235"/>
      <c r="AE121" s="235"/>
      <c r="AF121" s="235"/>
      <c r="AG121" s="236"/>
      <c r="AH121" s="235"/>
      <c r="AI121" s="235"/>
      <c r="AJ121" s="266"/>
      <c r="AK121" s="235"/>
      <c r="AL121" s="235"/>
      <c r="AM121" s="238"/>
      <c r="AN121" s="235"/>
      <c r="AO121" s="235"/>
      <c r="AP121" s="235"/>
      <c r="AQ121" s="235"/>
      <c r="AR121" s="235"/>
      <c r="AS121" s="235"/>
      <c r="AT121" s="235"/>
      <c r="AU121" s="235"/>
      <c r="AV121" s="235"/>
      <c r="AW121" s="235"/>
      <c r="AX121" s="235"/>
      <c r="AY121" s="235"/>
      <c r="AZ121" s="235"/>
      <c r="BA121" s="235"/>
      <c r="BB121" s="235"/>
      <c r="BC121" s="235"/>
      <c r="BD121" s="235"/>
      <c r="BE121" s="235"/>
      <c r="CI121" s="235"/>
      <c r="CJ121" s="235"/>
      <c r="CK121" s="235"/>
      <c r="CL121" s="235"/>
      <c r="CM121" s="235"/>
      <c r="CN121" s="235"/>
      <c r="CO121" s="235"/>
      <c r="CP121" s="235"/>
      <c r="CQ121" s="235"/>
      <c r="CR121" s="235"/>
      <c r="CS121" s="235"/>
      <c r="CT121" s="235"/>
      <c r="CU121" s="235"/>
      <c r="CV121" s="235"/>
      <c r="CW121" s="235"/>
      <c r="CX121" s="235"/>
      <c r="CY121" s="488"/>
      <c r="CZ121" s="1565"/>
      <c r="DA121" s="1566"/>
      <c r="DB121" s="1566"/>
      <c r="DC121" s="1567"/>
      <c r="DD121" s="489"/>
      <c r="DE121" s="489"/>
      <c r="DF121" s="489"/>
      <c r="DG121" s="489"/>
      <c r="DH121" s="489"/>
      <c r="DI121" s="489"/>
      <c r="DJ121" s="489"/>
      <c r="DK121" s="489"/>
      <c r="DL121" s="489"/>
      <c r="DM121" s="489"/>
      <c r="DN121" s="489"/>
      <c r="DO121" s="489"/>
      <c r="DP121" s="1543"/>
      <c r="DQ121" s="1544"/>
      <c r="DR121" s="1544"/>
      <c r="DS121" s="1757"/>
      <c r="DT121" s="561"/>
      <c r="DU121" s="235"/>
      <c r="DV121" s="235"/>
      <c r="DW121" s="235"/>
      <c r="DX121" s="235"/>
      <c r="DY121" s="235"/>
      <c r="DZ121" s="235"/>
      <c r="EA121" s="235"/>
      <c r="EB121" s="235"/>
      <c r="EC121" s="235"/>
      <c r="ED121" s="235"/>
      <c r="EE121" s="235"/>
      <c r="EF121" s="235"/>
      <c r="EG121" s="235"/>
      <c r="EH121" s="235"/>
      <c r="EI121" s="235"/>
      <c r="EJ121" s="235"/>
      <c r="EK121" s="235"/>
      <c r="EL121" s="235"/>
      <c r="EM121" s="235"/>
      <c r="EN121" s="235"/>
      <c r="EO121" s="235"/>
      <c r="EP121" s="235"/>
      <c r="EQ121" s="235"/>
      <c r="ER121" s="235"/>
      <c r="ES121" s="235"/>
      <c r="ET121" s="235"/>
      <c r="EU121" s="235"/>
      <c r="EV121" s="235"/>
      <c r="EW121" s="235"/>
      <c r="EX121" s="235"/>
      <c r="EY121" s="235"/>
      <c r="EZ121" s="235"/>
    </row>
    <row r="122" spans="4:156" ht="15" customHeight="1">
      <c r="D122" s="235"/>
      <c r="E122" s="235"/>
      <c r="F122" s="235"/>
      <c r="G122" s="235"/>
      <c r="H122" s="235"/>
      <c r="I122" s="235"/>
      <c r="J122" s="235"/>
      <c r="K122" s="235"/>
      <c r="L122" s="235"/>
      <c r="M122" s="235"/>
      <c r="N122" s="235"/>
      <c r="O122" s="235"/>
      <c r="P122" s="235"/>
      <c r="Q122" s="235"/>
      <c r="R122" s="235"/>
      <c r="S122" s="235"/>
      <c r="T122" s="235"/>
      <c r="U122" s="235"/>
      <c r="V122" s="235"/>
      <c r="W122" s="227"/>
      <c r="X122" s="227"/>
      <c r="Y122" s="235"/>
      <c r="Z122" s="235"/>
      <c r="AA122" s="235"/>
      <c r="AB122" s="235"/>
      <c r="AC122" s="235"/>
      <c r="AD122" s="235"/>
      <c r="AE122" s="481"/>
      <c r="AF122" s="481"/>
      <c r="AG122" s="484"/>
      <c r="AH122" s="481"/>
      <c r="AI122" s="481"/>
      <c r="AJ122" s="482"/>
      <c r="AK122" s="235"/>
      <c r="AL122" s="235"/>
      <c r="AM122" s="238"/>
      <c r="AN122" s="235"/>
      <c r="AO122" s="235"/>
      <c r="AP122" s="235"/>
      <c r="AQ122" s="235"/>
      <c r="AR122" s="235"/>
      <c r="AS122" s="235"/>
      <c r="AT122" s="235"/>
      <c r="AU122" s="235"/>
      <c r="AV122" s="235"/>
      <c r="AW122" s="235"/>
      <c r="AX122" s="235"/>
      <c r="AY122" s="235"/>
      <c r="AZ122" s="235"/>
      <c r="BA122" s="235"/>
      <c r="BB122" s="235"/>
      <c r="BC122" s="235"/>
      <c r="BD122" s="235"/>
      <c r="BE122" s="235"/>
      <c r="CI122" s="235"/>
      <c r="CJ122" s="235"/>
      <c r="CK122" s="235"/>
      <c r="CL122" s="235"/>
      <c r="CM122" s="235"/>
      <c r="CN122" s="235"/>
      <c r="CO122" s="235"/>
      <c r="CP122" s="235"/>
      <c r="CQ122" s="235"/>
      <c r="CR122" s="235"/>
      <c r="CS122" s="235"/>
      <c r="CT122" s="235"/>
      <c r="CU122" s="235"/>
      <c r="CV122" s="235"/>
      <c r="CW122" s="235"/>
      <c r="CX122" s="235"/>
      <c r="CY122" s="488"/>
      <c r="CZ122" s="1565"/>
      <c r="DA122" s="1566"/>
      <c r="DB122" s="1566"/>
      <c r="DC122" s="1567"/>
      <c r="DD122" s="489"/>
      <c r="DE122" s="489"/>
      <c r="DF122" s="489"/>
      <c r="DG122" s="489"/>
      <c r="DH122" s="489"/>
      <c r="DI122" s="489"/>
      <c r="DJ122" s="489"/>
      <c r="DK122" s="489"/>
      <c r="DL122" s="489"/>
      <c r="DM122" s="489"/>
      <c r="DN122" s="489"/>
      <c r="DO122" s="489"/>
      <c r="DP122" s="1543"/>
      <c r="DQ122" s="1544"/>
      <c r="DR122" s="1544"/>
      <c r="DS122" s="1757"/>
      <c r="DT122" s="561"/>
      <c r="DU122" s="235"/>
      <c r="DV122" s="235"/>
      <c r="DW122" s="235"/>
      <c r="DX122" s="235"/>
      <c r="DY122" s="235"/>
      <c r="DZ122" s="235"/>
      <c r="EA122" s="235"/>
      <c r="EB122" s="235"/>
      <c r="EC122" s="235"/>
      <c r="ED122" s="235"/>
      <c r="EE122" s="235"/>
      <c r="EF122" s="235"/>
      <c r="EG122" s="235"/>
      <c r="EH122" s="235"/>
      <c r="EI122" s="235"/>
      <c r="EJ122" s="235"/>
      <c r="EK122" s="235"/>
      <c r="EL122" s="235"/>
      <c r="EM122" s="235"/>
      <c r="EN122" s="235"/>
      <c r="EO122" s="235"/>
      <c r="EP122" s="235"/>
      <c r="EQ122" s="235"/>
      <c r="ER122" s="235"/>
      <c r="ES122" s="235"/>
      <c r="ET122" s="235"/>
      <c r="EU122" s="235"/>
      <c r="EV122" s="235"/>
      <c r="EW122" s="235"/>
      <c r="EX122" s="235"/>
      <c r="EY122" s="235"/>
      <c r="EZ122" s="235"/>
    </row>
    <row r="123" spans="4:156" ht="15" customHeight="1">
      <c r="D123" s="235"/>
      <c r="E123" s="235"/>
      <c r="F123" s="235"/>
      <c r="G123" s="235"/>
      <c r="H123" s="235"/>
      <c r="I123" s="235"/>
      <c r="J123" s="235"/>
      <c r="K123" s="235"/>
      <c r="L123" s="235"/>
      <c r="M123" s="235"/>
      <c r="N123" s="235"/>
      <c r="O123" s="235"/>
      <c r="P123" s="235"/>
      <c r="Q123" s="235"/>
      <c r="R123" s="235"/>
      <c r="S123" s="235"/>
      <c r="T123" s="235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66"/>
      <c r="AE123" s="235"/>
      <c r="AF123" s="235"/>
      <c r="AG123" s="236"/>
      <c r="AH123" s="235"/>
      <c r="AI123" s="235"/>
      <c r="AJ123" s="235"/>
      <c r="AK123" s="235"/>
      <c r="AL123" s="235"/>
      <c r="AM123" s="238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  <c r="AZ123" s="235"/>
      <c r="BA123" s="235"/>
      <c r="BB123" s="235"/>
      <c r="BC123" s="235"/>
      <c r="BD123" s="235"/>
      <c r="BE123" s="235"/>
      <c r="CI123" s="235"/>
      <c r="CJ123" s="235"/>
      <c r="CK123" s="235"/>
      <c r="CL123" s="235"/>
      <c r="CM123" s="235"/>
      <c r="CN123" s="235"/>
      <c r="CO123" s="235"/>
      <c r="CP123" s="235"/>
      <c r="CQ123" s="235"/>
      <c r="CR123" s="235"/>
      <c r="CS123" s="235"/>
      <c r="CT123" s="235"/>
      <c r="CU123" s="235"/>
      <c r="CV123" s="235"/>
      <c r="CW123" s="235"/>
      <c r="CX123" s="235"/>
      <c r="CY123" s="488"/>
      <c r="CZ123" s="1568"/>
      <c r="DA123" s="1569"/>
      <c r="DB123" s="1569"/>
      <c r="DC123" s="1570"/>
      <c r="DD123" s="489"/>
      <c r="DE123" s="489"/>
      <c r="DF123" s="489"/>
      <c r="DG123" s="489"/>
      <c r="DH123" s="489"/>
      <c r="DI123" s="489"/>
      <c r="DJ123" s="489"/>
      <c r="DK123" s="489"/>
      <c r="DL123" s="489"/>
      <c r="DM123" s="489"/>
      <c r="DN123" s="489"/>
      <c r="DO123" s="489"/>
      <c r="DP123" s="1546"/>
      <c r="DQ123" s="1547"/>
      <c r="DR123" s="1547"/>
      <c r="DS123" s="1758"/>
      <c r="DT123" s="561"/>
      <c r="DU123" s="235"/>
      <c r="DV123" s="235"/>
      <c r="DW123" s="235"/>
      <c r="DX123" s="235"/>
      <c r="DY123" s="235"/>
      <c r="DZ123" s="235"/>
      <c r="EA123" s="235"/>
      <c r="EB123" s="235"/>
      <c r="EC123" s="235"/>
      <c r="ED123" s="235"/>
      <c r="EE123" s="235"/>
      <c r="EF123" s="235"/>
      <c r="EG123" s="235"/>
      <c r="EH123" s="235"/>
      <c r="EI123" s="235"/>
      <c r="EJ123" s="235"/>
      <c r="EK123" s="235"/>
      <c r="EL123" s="235"/>
      <c r="EM123" s="235"/>
      <c r="EN123" s="235"/>
      <c r="EO123" s="235"/>
      <c r="EP123" s="235"/>
      <c r="EQ123" s="235"/>
      <c r="ER123" s="235"/>
      <c r="ES123" s="235"/>
      <c r="ET123" s="235"/>
      <c r="EU123" s="235"/>
      <c r="EV123" s="235"/>
      <c r="EW123" s="235"/>
      <c r="EX123" s="235"/>
      <c r="EY123" s="235"/>
      <c r="EZ123" s="235"/>
    </row>
    <row r="124" spans="4:156" ht="15" customHeight="1">
      <c r="D124" s="235"/>
      <c r="E124" s="235"/>
      <c r="F124" s="235"/>
      <c r="G124" s="235"/>
      <c r="H124" s="235"/>
      <c r="I124" s="235"/>
      <c r="J124" s="235"/>
      <c r="K124" s="235"/>
      <c r="L124" s="235"/>
      <c r="M124" s="235"/>
      <c r="N124" s="235"/>
      <c r="O124" s="235"/>
      <c r="P124" s="235"/>
      <c r="Q124" s="235"/>
      <c r="R124" s="235"/>
      <c r="S124" s="235"/>
      <c r="T124" s="235"/>
      <c r="U124" s="235"/>
      <c r="V124" s="235"/>
      <c r="W124" s="235"/>
      <c r="X124" s="235"/>
      <c r="Y124" s="235"/>
      <c r="Z124" s="235"/>
      <c r="AA124" s="235"/>
      <c r="AB124" s="235"/>
      <c r="AC124" s="235"/>
      <c r="AF124" s="235"/>
      <c r="AG124" s="236"/>
      <c r="AH124" s="235"/>
      <c r="AI124" s="235"/>
      <c r="AJ124" s="235"/>
      <c r="AK124" s="235"/>
      <c r="AL124" s="235"/>
      <c r="AM124" s="238"/>
      <c r="AN124" s="235"/>
      <c r="AO124" s="235"/>
      <c r="AP124" s="235"/>
      <c r="AQ124" s="235"/>
      <c r="AR124" s="235"/>
      <c r="AS124" s="235"/>
      <c r="AT124" s="235"/>
      <c r="AU124" s="235"/>
      <c r="AV124" s="235"/>
      <c r="AW124" s="235"/>
      <c r="AX124" s="235"/>
      <c r="AY124" s="235"/>
      <c r="AZ124" s="235"/>
      <c r="BA124" s="235"/>
      <c r="BB124" s="235"/>
      <c r="BC124" s="235"/>
      <c r="BD124" s="235"/>
      <c r="BE124" s="235"/>
      <c r="CI124" s="241"/>
      <c r="CJ124" s="241"/>
      <c r="CK124" s="241"/>
      <c r="CL124" s="241"/>
      <c r="CM124" s="241"/>
      <c r="CN124" s="241"/>
      <c r="CO124" s="241"/>
      <c r="CP124" s="241"/>
      <c r="CQ124" s="241"/>
      <c r="CR124" s="241"/>
      <c r="CS124" s="241"/>
      <c r="CT124" s="241"/>
      <c r="CU124" s="241"/>
      <c r="CV124" s="241"/>
      <c r="CW124" s="241"/>
      <c r="CX124" s="241"/>
      <c r="CY124" s="1624">
        <f>COLUMN(Table!$BA$4)</f>
        <v>53</v>
      </c>
      <c r="CZ124" s="1625"/>
      <c r="DA124" s="1625"/>
      <c r="DB124" s="1625"/>
      <c r="DC124" s="1625"/>
      <c r="DD124" s="1625"/>
      <c r="DE124" s="1625"/>
      <c r="DF124" s="1625"/>
      <c r="DG124" s="1625"/>
      <c r="DH124" s="1625"/>
      <c r="DI124" s="1625"/>
      <c r="DJ124" s="1625"/>
      <c r="DK124" s="1625"/>
      <c r="DL124" s="1625"/>
      <c r="DM124" s="1625"/>
      <c r="DN124" s="1625"/>
      <c r="DO124" s="1625"/>
      <c r="DP124" s="1625"/>
      <c r="DQ124" s="1625"/>
      <c r="DR124" s="1625"/>
      <c r="DS124" s="1625"/>
      <c r="DT124" s="1626"/>
      <c r="DU124" s="241"/>
      <c r="DV124" s="241"/>
      <c r="DW124" s="241"/>
      <c r="DX124" s="241"/>
      <c r="DY124" s="241"/>
      <c r="DZ124" s="241"/>
      <c r="EA124" s="241"/>
      <c r="EB124" s="241"/>
      <c r="EC124" s="241"/>
      <c r="ED124" s="241"/>
      <c r="EE124" s="241"/>
      <c r="EF124" s="241"/>
      <c r="EG124" s="241"/>
      <c r="EH124" s="241"/>
      <c r="EI124" s="241"/>
      <c r="EJ124" s="241"/>
      <c r="EK124" s="241"/>
      <c r="EL124" s="241"/>
      <c r="EM124" s="241"/>
      <c r="EN124" s="241"/>
      <c r="EO124" s="241"/>
      <c r="EP124" s="241"/>
      <c r="EQ124" s="241"/>
      <c r="ER124" s="241"/>
      <c r="ES124" s="241"/>
      <c r="ET124" s="241"/>
      <c r="EU124" s="241"/>
      <c r="EV124" s="241"/>
      <c r="EW124" s="241"/>
      <c r="EX124" s="241"/>
      <c r="EY124" s="241"/>
      <c r="EZ124" s="241"/>
    </row>
    <row r="125" spans="4:156" ht="15" customHeight="1">
      <c r="D125" s="235"/>
      <c r="E125" s="235"/>
      <c r="F125" s="235"/>
      <c r="G125" s="235"/>
      <c r="H125" s="235"/>
      <c r="I125" s="235"/>
      <c r="J125" s="235"/>
      <c r="K125" s="235"/>
      <c r="L125" s="235"/>
      <c r="M125" s="235"/>
      <c r="N125" s="235"/>
      <c r="O125" s="235"/>
      <c r="P125" s="235"/>
      <c r="Q125" s="235"/>
      <c r="R125" s="235"/>
      <c r="S125" s="235"/>
      <c r="T125" s="235"/>
      <c r="U125" s="235"/>
      <c r="V125" s="235"/>
      <c r="W125" s="235"/>
      <c r="X125" s="235"/>
      <c r="Y125" s="235"/>
      <c r="Z125" s="235"/>
      <c r="AA125" s="235"/>
      <c r="AB125" s="235"/>
      <c r="AC125" s="235"/>
      <c r="AF125" s="235"/>
      <c r="AG125" s="236"/>
      <c r="AH125" s="235"/>
      <c r="AI125" s="235"/>
      <c r="AJ125" s="235"/>
      <c r="AK125" s="235"/>
      <c r="AL125" s="235"/>
      <c r="AM125" s="238"/>
      <c r="AN125" s="235"/>
      <c r="AO125" s="235"/>
      <c r="AP125" s="235"/>
      <c r="AQ125" s="235"/>
      <c r="AR125" s="235"/>
      <c r="AS125" s="235"/>
      <c r="AT125" s="235"/>
      <c r="AU125" s="235"/>
      <c r="AV125" s="235"/>
      <c r="AW125" s="235"/>
      <c r="AX125" s="235"/>
      <c r="AY125" s="235"/>
      <c r="AZ125" s="235"/>
      <c r="BA125" s="235"/>
      <c r="BB125" s="235"/>
      <c r="BC125" s="235"/>
      <c r="BD125" s="235"/>
      <c r="BE125" s="235"/>
      <c r="CI125" s="241"/>
      <c r="CJ125" s="241"/>
      <c r="CK125" s="241"/>
      <c r="CL125" s="241"/>
      <c r="CM125" s="241"/>
      <c r="CN125" s="241"/>
      <c r="CO125" s="241"/>
      <c r="CP125" s="241"/>
      <c r="CQ125" s="241"/>
      <c r="CR125" s="241"/>
      <c r="CS125" s="241"/>
      <c r="CT125" s="241"/>
      <c r="CU125" s="241"/>
      <c r="CV125" s="241"/>
      <c r="CW125" s="241"/>
      <c r="CX125" s="241"/>
      <c r="CY125" s="1624"/>
      <c r="CZ125" s="1625"/>
      <c r="DA125" s="1625"/>
      <c r="DB125" s="1625"/>
      <c r="DC125" s="1625"/>
      <c r="DD125" s="1625"/>
      <c r="DE125" s="1625"/>
      <c r="DF125" s="1625"/>
      <c r="DG125" s="1625"/>
      <c r="DH125" s="1625"/>
      <c r="DI125" s="1625"/>
      <c r="DJ125" s="1625"/>
      <c r="DK125" s="1625"/>
      <c r="DL125" s="1625"/>
      <c r="DM125" s="1625"/>
      <c r="DN125" s="1625"/>
      <c r="DO125" s="1625"/>
      <c r="DP125" s="1625"/>
      <c r="DQ125" s="1625"/>
      <c r="DR125" s="1625"/>
      <c r="DS125" s="1625"/>
      <c r="DT125" s="1626"/>
      <c r="DU125" s="241"/>
      <c r="DV125" s="241"/>
      <c r="DW125" s="241"/>
      <c r="DX125" s="241"/>
      <c r="DY125" s="241"/>
      <c r="DZ125" s="241"/>
      <c r="EA125" s="241"/>
      <c r="EB125" s="241"/>
      <c r="EC125" s="241"/>
      <c r="ED125" s="241"/>
      <c r="EE125" s="241"/>
      <c r="EF125" s="241"/>
      <c r="EG125" s="241"/>
      <c r="EH125" s="241"/>
      <c r="EI125" s="241"/>
      <c r="EJ125" s="241"/>
      <c r="EK125" s="241"/>
      <c r="EL125" s="241"/>
      <c r="EM125" s="241"/>
      <c r="EN125" s="241"/>
      <c r="EO125" s="241"/>
      <c r="EP125" s="241"/>
      <c r="EQ125" s="241"/>
      <c r="ER125" s="241"/>
      <c r="ES125" s="241"/>
      <c r="ET125" s="241"/>
      <c r="EU125" s="241"/>
      <c r="EV125" s="241"/>
      <c r="EW125" s="241"/>
      <c r="EX125" s="241"/>
      <c r="EY125" s="241"/>
      <c r="EZ125" s="241"/>
    </row>
    <row r="126" spans="4:156" ht="15" customHeight="1" thickBot="1">
      <c r="D126" s="235"/>
      <c r="E126" s="235"/>
      <c r="F126" s="235"/>
      <c r="G126" s="235"/>
      <c r="H126" s="235"/>
      <c r="I126" s="235"/>
      <c r="J126" s="235"/>
      <c r="K126" s="235"/>
      <c r="L126" s="235"/>
      <c r="M126" s="235"/>
      <c r="N126" s="235"/>
      <c r="O126" s="235"/>
      <c r="P126" s="235"/>
      <c r="Q126" s="235"/>
      <c r="R126" s="235"/>
      <c r="S126" s="235"/>
      <c r="T126" s="235"/>
      <c r="U126" s="235"/>
      <c r="V126" s="235"/>
      <c r="W126" s="235"/>
      <c r="X126" s="235"/>
      <c r="Y126" s="235"/>
      <c r="Z126" s="235"/>
      <c r="AA126" s="235"/>
      <c r="AB126" s="235"/>
      <c r="AC126" s="235"/>
      <c r="AF126" s="235"/>
      <c r="AG126" s="430"/>
      <c r="AH126" s="235"/>
      <c r="AI126" s="235"/>
      <c r="AJ126" s="235"/>
      <c r="AK126" s="235"/>
      <c r="AL126" s="374"/>
      <c r="AM126" s="238"/>
      <c r="AN126" s="235"/>
      <c r="AO126" s="235"/>
      <c r="AP126" s="235"/>
      <c r="AQ126" s="235"/>
      <c r="AR126" s="235"/>
      <c r="AS126" s="235"/>
      <c r="AT126" s="235"/>
      <c r="AU126" s="235"/>
      <c r="AV126" s="235"/>
      <c r="AW126" s="235"/>
      <c r="AX126" s="235"/>
      <c r="AY126" s="235"/>
      <c r="AZ126" s="235"/>
      <c r="BA126" s="235"/>
      <c r="BB126" s="235"/>
      <c r="BC126" s="235"/>
      <c r="BD126" s="235"/>
      <c r="BE126" s="235"/>
      <c r="CI126" s="241"/>
      <c r="CJ126" s="241"/>
      <c r="CK126" s="241"/>
      <c r="CL126" s="241"/>
      <c r="CM126" s="241"/>
      <c r="CN126" s="241"/>
      <c r="CO126" s="241"/>
      <c r="CP126" s="241"/>
      <c r="CQ126" s="241"/>
      <c r="CR126" s="241"/>
      <c r="CS126" s="241"/>
      <c r="CT126" s="241"/>
      <c r="CU126" s="241"/>
      <c r="CV126" s="241"/>
      <c r="CW126" s="241"/>
      <c r="CX126" s="241"/>
      <c r="CY126" s="1624"/>
      <c r="CZ126" s="1625"/>
      <c r="DA126" s="1625"/>
      <c r="DB126" s="1625"/>
      <c r="DC126" s="1625"/>
      <c r="DD126" s="1625"/>
      <c r="DE126" s="1625"/>
      <c r="DF126" s="1625"/>
      <c r="DG126" s="1625"/>
      <c r="DH126" s="1625"/>
      <c r="DI126" s="1625"/>
      <c r="DJ126" s="1625"/>
      <c r="DK126" s="1625"/>
      <c r="DL126" s="1625"/>
      <c r="DM126" s="1625"/>
      <c r="DN126" s="1625"/>
      <c r="DO126" s="1625"/>
      <c r="DP126" s="1625"/>
      <c r="DQ126" s="1625"/>
      <c r="DR126" s="1625"/>
      <c r="DS126" s="1625"/>
      <c r="DT126" s="1626"/>
      <c r="DU126" s="241"/>
      <c r="DV126" s="241"/>
      <c r="DW126" s="241"/>
      <c r="DX126" s="241"/>
      <c r="DY126" s="241"/>
      <c r="DZ126" s="241"/>
      <c r="EA126" s="241"/>
      <c r="EB126" s="241"/>
      <c r="EC126" s="241"/>
      <c r="ED126" s="241"/>
      <c r="EE126" s="241"/>
      <c r="EF126" s="241"/>
      <c r="EG126" s="241"/>
      <c r="EH126" s="241"/>
      <c r="EI126" s="241"/>
      <c r="EJ126" s="241"/>
      <c r="EK126" s="241"/>
      <c r="EL126" s="241"/>
      <c r="EM126" s="241"/>
      <c r="EN126" s="241"/>
      <c r="EO126" s="241"/>
      <c r="EP126" s="241"/>
      <c r="EQ126" s="241"/>
      <c r="ER126" s="241"/>
      <c r="ES126" s="241"/>
      <c r="ET126" s="241"/>
      <c r="EU126" s="241"/>
      <c r="EV126" s="241"/>
      <c r="EW126" s="241"/>
      <c r="EX126" s="241"/>
      <c r="EY126" s="241"/>
      <c r="EZ126" s="241"/>
    </row>
    <row r="127" spans="4:156" ht="15" customHeight="1">
      <c r="D127" s="235"/>
      <c r="E127" s="235"/>
      <c r="F127" s="235"/>
      <c r="G127" s="235"/>
      <c r="H127" s="235"/>
      <c r="I127" s="235"/>
      <c r="J127" s="235"/>
      <c r="K127" s="235"/>
      <c r="L127" s="235"/>
      <c r="M127" s="235"/>
      <c r="N127" s="235"/>
      <c r="O127" s="235"/>
      <c r="P127" s="235"/>
      <c r="Q127" s="235"/>
      <c r="R127" s="235"/>
      <c r="S127" s="235"/>
      <c r="T127" s="485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J127" s="486"/>
      <c r="AK127" s="487"/>
      <c r="AP127" s="235"/>
      <c r="AQ127" s="235"/>
      <c r="AR127" s="235"/>
      <c r="AS127" s="235"/>
      <c r="AT127" s="235"/>
      <c r="AU127" s="235"/>
      <c r="AV127" s="235"/>
      <c r="AW127" s="235"/>
      <c r="AX127" s="235"/>
      <c r="AY127" s="235"/>
      <c r="AZ127" s="235"/>
      <c r="BA127" s="235"/>
      <c r="BB127" s="235"/>
      <c r="BC127" s="235"/>
      <c r="BD127" s="235"/>
      <c r="BE127" s="235"/>
      <c r="CI127" s="241"/>
      <c r="CJ127" s="241"/>
      <c r="CK127" s="241"/>
      <c r="CL127" s="241"/>
      <c r="CM127" s="241"/>
      <c r="CN127" s="241"/>
      <c r="CO127" s="241"/>
      <c r="CP127" s="241"/>
      <c r="CQ127" s="241"/>
      <c r="CR127" s="241"/>
      <c r="CS127" s="241"/>
      <c r="CT127" s="241"/>
      <c r="CU127" s="241"/>
      <c r="CV127" s="241"/>
      <c r="CW127" s="241"/>
      <c r="CX127" s="241"/>
      <c r="CY127" s="1624"/>
      <c r="CZ127" s="1625"/>
      <c r="DA127" s="1625"/>
      <c r="DB127" s="1625"/>
      <c r="DC127" s="1625"/>
      <c r="DD127" s="1625"/>
      <c r="DE127" s="1625"/>
      <c r="DF127" s="1625"/>
      <c r="DG127" s="1625"/>
      <c r="DH127" s="1625"/>
      <c r="DI127" s="1625"/>
      <c r="DJ127" s="1625"/>
      <c r="DK127" s="1625"/>
      <c r="DL127" s="1625"/>
      <c r="DM127" s="1625"/>
      <c r="DN127" s="1625"/>
      <c r="DO127" s="1625"/>
      <c r="DP127" s="1625"/>
      <c r="DQ127" s="1625"/>
      <c r="DR127" s="1625"/>
      <c r="DS127" s="1625"/>
      <c r="DT127" s="1626"/>
      <c r="DU127" s="241"/>
      <c r="DV127" s="241"/>
      <c r="DW127" s="241"/>
      <c r="DX127" s="241"/>
      <c r="DY127" s="241"/>
      <c r="DZ127" s="241"/>
      <c r="EA127" s="241"/>
      <c r="EB127" s="241"/>
      <c r="EC127" s="241"/>
      <c r="ED127" s="241"/>
      <c r="EE127" s="241"/>
      <c r="EF127" s="241"/>
      <c r="EG127" s="241"/>
      <c r="EH127" s="241"/>
      <c r="EI127" s="241"/>
      <c r="EJ127" s="241"/>
      <c r="EK127" s="241"/>
      <c r="EL127" s="241"/>
      <c r="EM127" s="241"/>
      <c r="EN127" s="241"/>
      <c r="EO127" s="241"/>
      <c r="EP127" s="241"/>
      <c r="EQ127" s="241"/>
      <c r="ER127" s="241"/>
      <c r="ES127" s="241"/>
      <c r="ET127" s="241"/>
      <c r="EU127" s="241"/>
      <c r="EV127" s="241"/>
      <c r="EW127" s="241"/>
      <c r="EX127" s="241"/>
      <c r="EY127" s="241"/>
      <c r="EZ127" s="241"/>
    </row>
    <row r="128" spans="4:156" ht="15" customHeight="1">
      <c r="D128" s="235"/>
      <c r="E128" s="235"/>
      <c r="F128" s="235"/>
      <c r="G128" s="235"/>
      <c r="H128" s="235"/>
      <c r="I128" s="235"/>
      <c r="J128" s="235"/>
      <c r="K128" s="235"/>
      <c r="L128" s="235"/>
      <c r="M128" s="235"/>
      <c r="N128" s="235"/>
      <c r="O128" s="235"/>
      <c r="P128" s="235"/>
      <c r="Q128" s="235"/>
      <c r="R128" s="235"/>
      <c r="S128" s="235"/>
      <c r="T128" s="488"/>
      <c r="U128" s="489"/>
      <c r="V128" s="489"/>
      <c r="W128" s="489"/>
      <c r="X128" s="489"/>
      <c r="Y128" s="489"/>
      <c r="Z128" s="489"/>
      <c r="AA128" s="489"/>
      <c r="AB128" s="489"/>
      <c r="AC128" s="489"/>
      <c r="AD128" s="489"/>
      <c r="AE128" s="489"/>
      <c r="AJ128" s="489"/>
      <c r="AK128" s="490"/>
      <c r="AP128" s="235"/>
      <c r="AQ128" s="235"/>
      <c r="AR128" s="235"/>
      <c r="AS128" s="235"/>
      <c r="AT128" s="235"/>
      <c r="AU128" s="235"/>
      <c r="AV128" s="235"/>
      <c r="AW128" s="235"/>
      <c r="AX128" s="235"/>
      <c r="AY128" s="235"/>
      <c r="AZ128" s="235"/>
      <c r="BA128" s="235"/>
      <c r="BB128" s="235"/>
      <c r="BC128" s="235"/>
      <c r="BD128" s="235"/>
      <c r="BE128" s="235"/>
      <c r="CI128" s="241"/>
      <c r="CJ128" s="241"/>
      <c r="CK128" s="241"/>
      <c r="CL128" s="241"/>
      <c r="CM128" s="241"/>
      <c r="CN128" s="241"/>
      <c r="CO128" s="241"/>
      <c r="CP128" s="241"/>
      <c r="CQ128" s="241"/>
      <c r="CR128" s="241"/>
      <c r="CS128" s="241"/>
      <c r="CT128" s="241"/>
      <c r="CU128" s="241"/>
      <c r="CV128" s="241"/>
      <c r="CW128" s="241"/>
      <c r="CX128" s="241"/>
      <c r="CY128" s="1624"/>
      <c r="CZ128" s="1625"/>
      <c r="DA128" s="1625"/>
      <c r="DB128" s="1625"/>
      <c r="DC128" s="1625"/>
      <c r="DD128" s="1625"/>
      <c r="DE128" s="1625"/>
      <c r="DF128" s="1625"/>
      <c r="DG128" s="1625"/>
      <c r="DH128" s="1625"/>
      <c r="DI128" s="1625"/>
      <c r="DJ128" s="1625"/>
      <c r="DK128" s="1625"/>
      <c r="DL128" s="1625"/>
      <c r="DM128" s="1625"/>
      <c r="DN128" s="1625"/>
      <c r="DO128" s="1625"/>
      <c r="DP128" s="1625"/>
      <c r="DQ128" s="1625"/>
      <c r="DR128" s="1625"/>
      <c r="DS128" s="1625"/>
      <c r="DT128" s="1626"/>
      <c r="DU128" s="241"/>
      <c r="DV128" s="241"/>
      <c r="DW128" s="241"/>
      <c r="DX128" s="241"/>
      <c r="DY128" s="241"/>
      <c r="DZ128" s="241"/>
      <c r="EA128" s="241"/>
      <c r="EB128" s="241"/>
      <c r="EC128" s="241"/>
      <c r="ED128" s="241"/>
      <c r="EE128" s="241"/>
      <c r="EF128" s="241"/>
      <c r="EG128" s="241"/>
      <c r="EH128" s="241"/>
      <c r="EI128" s="241"/>
      <c r="EJ128" s="241"/>
      <c r="EK128" s="241"/>
      <c r="EL128" s="241"/>
      <c r="EM128" s="241"/>
      <c r="EN128" s="241"/>
      <c r="EO128" s="241"/>
      <c r="EP128" s="241"/>
      <c r="EQ128" s="241"/>
      <c r="ER128" s="241"/>
      <c r="ES128" s="241"/>
      <c r="ET128" s="241"/>
      <c r="EU128" s="241"/>
      <c r="EV128" s="241"/>
      <c r="EW128" s="241"/>
      <c r="EX128" s="241"/>
      <c r="EY128" s="241"/>
      <c r="EZ128" s="241"/>
    </row>
    <row r="129" spans="4:156" ht="15" customHeight="1" thickBot="1">
      <c r="D129" s="235"/>
      <c r="E129" s="235"/>
      <c r="F129" s="235"/>
      <c r="G129" s="235"/>
      <c r="H129" s="235"/>
      <c r="I129" s="235"/>
      <c r="J129" s="235"/>
      <c r="K129" s="235"/>
      <c r="L129" s="235"/>
      <c r="M129" s="235"/>
      <c r="N129" s="235"/>
      <c r="O129" s="235"/>
      <c r="P129" s="235"/>
      <c r="Q129" s="235"/>
      <c r="R129" s="235"/>
      <c r="S129" s="235"/>
      <c r="T129" s="488"/>
      <c r="U129" s="489"/>
      <c r="V129" s="489"/>
      <c r="W129" s="489"/>
      <c r="X129" s="489"/>
      <c r="Y129" s="489"/>
      <c r="Z129" s="489"/>
      <c r="AA129" s="489"/>
      <c r="AB129" s="489"/>
      <c r="AC129" s="489"/>
      <c r="AD129" s="489"/>
      <c r="AE129" s="489"/>
      <c r="AJ129" s="489"/>
      <c r="AK129" s="490"/>
      <c r="AP129" s="235"/>
      <c r="AQ129" s="235"/>
      <c r="AR129" s="235"/>
      <c r="AS129" s="235"/>
      <c r="AT129" s="235"/>
      <c r="AU129" s="235"/>
      <c r="AV129" s="235"/>
      <c r="AW129" s="235"/>
      <c r="AX129" s="235"/>
      <c r="AY129" s="235"/>
      <c r="AZ129" s="235"/>
      <c r="BA129" s="235"/>
      <c r="BB129" s="235"/>
      <c r="BC129" s="235"/>
      <c r="BD129" s="235"/>
      <c r="BE129" s="235"/>
      <c r="CI129" s="241"/>
      <c r="CJ129" s="241"/>
      <c r="CK129" s="241"/>
      <c r="CL129" s="241"/>
      <c r="CM129" s="241"/>
      <c r="CN129" s="241"/>
      <c r="CO129" s="241"/>
      <c r="CP129" s="241"/>
      <c r="CQ129" s="241"/>
      <c r="CR129" s="241"/>
      <c r="CS129" s="241"/>
      <c r="CT129" s="241"/>
      <c r="CU129" s="241"/>
      <c r="CV129" s="241"/>
      <c r="CW129" s="241"/>
      <c r="CX129" s="241"/>
      <c r="CY129" s="1627"/>
      <c r="CZ129" s="1628"/>
      <c r="DA129" s="1628"/>
      <c r="DB129" s="1628"/>
      <c r="DC129" s="1628"/>
      <c r="DD129" s="1628"/>
      <c r="DE129" s="1628"/>
      <c r="DF129" s="1628"/>
      <c r="DG129" s="1628"/>
      <c r="DH129" s="1628"/>
      <c r="DI129" s="1628"/>
      <c r="DJ129" s="1628"/>
      <c r="DK129" s="1628"/>
      <c r="DL129" s="1628"/>
      <c r="DM129" s="1628"/>
      <c r="DN129" s="1628"/>
      <c r="DO129" s="1628"/>
      <c r="DP129" s="1628"/>
      <c r="DQ129" s="1628"/>
      <c r="DR129" s="1628"/>
      <c r="DS129" s="1628"/>
      <c r="DT129" s="1629"/>
      <c r="DU129" s="241"/>
      <c r="DV129" s="241"/>
      <c r="DW129" s="241"/>
      <c r="DX129" s="241"/>
      <c r="DY129" s="241"/>
      <c r="DZ129" s="241"/>
      <c r="EA129" s="241"/>
      <c r="EB129" s="241"/>
      <c r="EC129" s="241"/>
      <c r="ED129" s="241"/>
      <c r="EE129" s="241"/>
      <c r="EF129" s="241"/>
      <c r="EG129" s="241"/>
      <c r="EH129" s="241"/>
      <c r="EI129" s="241"/>
      <c r="EJ129" s="241"/>
      <c r="EK129" s="241"/>
      <c r="EL129" s="241"/>
      <c r="EM129" s="241"/>
      <c r="EN129" s="241"/>
      <c r="EO129" s="241"/>
      <c r="EP129" s="241"/>
      <c r="EQ129" s="241"/>
      <c r="ER129" s="241"/>
      <c r="ES129" s="241"/>
      <c r="ET129" s="241"/>
      <c r="EU129" s="241"/>
      <c r="EV129" s="241"/>
      <c r="EW129" s="241"/>
      <c r="EX129" s="241"/>
      <c r="EY129" s="241"/>
      <c r="EZ129" s="241"/>
    </row>
    <row r="130" spans="4:156" ht="15" customHeight="1">
      <c r="D130" s="235"/>
      <c r="E130" s="235"/>
      <c r="F130" s="235"/>
      <c r="G130" s="235"/>
      <c r="H130" s="235"/>
      <c r="I130" s="235"/>
      <c r="J130" s="235"/>
      <c r="K130" s="235"/>
      <c r="L130" s="235"/>
      <c r="M130" s="235"/>
      <c r="N130" s="235"/>
      <c r="O130" s="235"/>
      <c r="P130" s="235"/>
      <c r="Q130" s="235"/>
      <c r="R130" s="235"/>
      <c r="S130" s="235"/>
      <c r="T130" s="488"/>
      <c r="U130" s="489"/>
      <c r="V130" s="489"/>
      <c r="W130" s="489"/>
      <c r="X130" s="489"/>
      <c r="Y130" s="489"/>
      <c r="Z130" s="489"/>
      <c r="AA130" s="489"/>
      <c r="AB130" s="489"/>
      <c r="AC130" s="489"/>
      <c r="AD130" s="489"/>
      <c r="AE130" s="489"/>
      <c r="AJ130" s="489"/>
      <c r="AK130" s="490"/>
      <c r="AP130" s="235"/>
      <c r="AQ130" s="235"/>
      <c r="AR130" s="235"/>
      <c r="AS130" s="235"/>
      <c r="AT130" s="235"/>
      <c r="AU130" s="235"/>
      <c r="AV130" s="235"/>
      <c r="AW130" s="235"/>
      <c r="AX130" s="235"/>
      <c r="AY130" s="235"/>
      <c r="AZ130" s="235"/>
      <c r="BA130" s="235"/>
      <c r="BB130" s="235"/>
      <c r="BC130" s="235"/>
      <c r="BD130" s="235"/>
      <c r="BE130" s="235"/>
      <c r="CI130" s="235"/>
      <c r="CJ130" s="235"/>
      <c r="CK130" s="235"/>
      <c r="CL130" s="235"/>
      <c r="CM130" s="235"/>
      <c r="CN130" s="235"/>
      <c r="CO130" s="235"/>
      <c r="CP130" s="235"/>
      <c r="CQ130" s="235"/>
      <c r="CR130" s="235"/>
      <c r="CS130" s="235"/>
      <c r="CT130" s="235"/>
      <c r="CU130" s="235"/>
      <c r="CV130" s="235"/>
      <c r="CW130" s="235"/>
      <c r="CX130" s="235"/>
      <c r="CY130" s="235"/>
      <c r="CZ130" s="235"/>
      <c r="DA130" s="1616" t="s">
        <v>65</v>
      </c>
      <c r="DB130" s="1617"/>
      <c r="DC130" s="235"/>
      <c r="DD130" s="1616" t="s">
        <v>66</v>
      </c>
      <c r="DE130" s="1617"/>
      <c r="DF130" s="235"/>
      <c r="DG130" s="1616" t="s">
        <v>67</v>
      </c>
      <c r="DH130" s="1617"/>
      <c r="DI130" s="235"/>
      <c r="DJ130" s="235"/>
      <c r="DK130" s="1616" t="s">
        <v>68</v>
      </c>
      <c r="DL130" s="1617"/>
      <c r="DM130" s="235"/>
      <c r="DN130" s="1616" t="s">
        <v>69</v>
      </c>
      <c r="DO130" s="1617"/>
      <c r="DP130" s="235"/>
      <c r="DQ130" s="1616" t="s">
        <v>70</v>
      </c>
      <c r="DR130" s="1617"/>
      <c r="DS130" s="235"/>
      <c r="DT130" s="235"/>
      <c r="DU130" s="235"/>
      <c r="DV130" s="235"/>
      <c r="DW130" s="235"/>
      <c r="DX130" s="235"/>
      <c r="DY130" s="235"/>
      <c r="DZ130" s="235"/>
      <c r="EA130" s="235"/>
      <c r="EB130" s="235"/>
      <c r="EC130" s="235"/>
      <c r="ED130" s="235"/>
      <c r="EE130" s="235"/>
      <c r="EF130" s="235"/>
      <c r="EG130" s="235"/>
      <c r="EH130" s="235"/>
      <c r="EI130" s="235"/>
      <c r="EJ130" s="235"/>
      <c r="EK130" s="235"/>
      <c r="EL130" s="235"/>
      <c r="EM130" s="235"/>
      <c r="EN130" s="235"/>
      <c r="EO130" s="235"/>
      <c r="EP130" s="235"/>
      <c r="EQ130" s="235"/>
      <c r="ER130" s="235"/>
      <c r="ES130" s="235"/>
      <c r="ET130" s="235"/>
      <c r="EU130" s="235"/>
      <c r="EV130" s="235"/>
      <c r="EW130" s="235"/>
      <c r="EX130" s="235"/>
      <c r="EY130" s="235"/>
      <c r="EZ130" s="235"/>
    </row>
    <row r="131" spans="4:156" ht="15" customHeight="1">
      <c r="D131" s="235"/>
      <c r="E131" s="235"/>
      <c r="F131" s="235"/>
      <c r="G131" s="235"/>
      <c r="H131" s="235"/>
      <c r="I131" s="235"/>
      <c r="J131" s="235"/>
      <c r="K131" s="235"/>
      <c r="L131" s="235"/>
      <c r="M131" s="235"/>
      <c r="N131" s="235"/>
      <c r="O131" s="235"/>
      <c r="P131" s="235"/>
      <c r="Q131" s="235"/>
      <c r="R131" s="235"/>
      <c r="S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  <c r="AZ131" s="235"/>
      <c r="BA131" s="235"/>
      <c r="BB131" s="235"/>
      <c r="BC131" s="235"/>
      <c r="BD131" s="235"/>
      <c r="BE131" s="235"/>
      <c r="CI131" s="235"/>
      <c r="CJ131" s="235"/>
      <c r="CK131" s="235"/>
      <c r="CL131" s="235"/>
      <c r="CM131" s="235"/>
      <c r="CN131" s="235"/>
      <c r="CO131" s="235"/>
      <c r="CP131" s="235"/>
      <c r="CQ131" s="235"/>
      <c r="CR131" s="235"/>
      <c r="CS131" s="235"/>
      <c r="CT131" s="235"/>
      <c r="CU131" s="235"/>
      <c r="CV131" s="235"/>
      <c r="CW131" s="235"/>
      <c r="CX131" s="235"/>
      <c r="CY131" s="235"/>
      <c r="CZ131" s="235"/>
      <c r="DA131" s="1427"/>
      <c r="DB131" s="1428"/>
      <c r="DC131" s="235"/>
      <c r="DD131" s="1427"/>
      <c r="DE131" s="1428"/>
      <c r="DF131" s="235"/>
      <c r="DG131" s="1427"/>
      <c r="DH131" s="1428"/>
      <c r="DI131" s="235"/>
      <c r="DJ131" s="235"/>
      <c r="DK131" s="1427"/>
      <c r="DL131" s="1428"/>
      <c r="DM131" s="235"/>
      <c r="DN131" s="1427"/>
      <c r="DO131" s="1428"/>
      <c r="DP131" s="235"/>
      <c r="DQ131" s="1427"/>
      <c r="DR131" s="1428"/>
      <c r="DS131" s="235"/>
      <c r="DT131" s="235"/>
      <c r="DU131" s="235"/>
      <c r="DV131" s="235"/>
      <c r="DW131" s="235"/>
      <c r="DX131" s="235"/>
      <c r="DY131" s="235"/>
      <c r="DZ131" s="235"/>
      <c r="EA131" s="235"/>
      <c r="EB131" s="235"/>
      <c r="EC131" s="235"/>
      <c r="ED131" s="235"/>
      <c r="EE131" s="235"/>
      <c r="EF131" s="235"/>
      <c r="EG131" s="235"/>
      <c r="EH131" s="235"/>
      <c r="EI131" s="235"/>
      <c r="EJ131" s="235"/>
      <c r="EK131" s="235"/>
      <c r="EL131" s="235"/>
      <c r="EM131" s="235"/>
      <c r="EN131" s="235"/>
      <c r="EO131" s="235"/>
      <c r="EP131" s="235"/>
      <c r="EQ131" s="235"/>
      <c r="ER131" s="235"/>
      <c r="ES131" s="235"/>
      <c r="ET131" s="235"/>
      <c r="EU131" s="235"/>
      <c r="EV131" s="235"/>
      <c r="EW131" s="235"/>
      <c r="EX131" s="235"/>
      <c r="EY131" s="235"/>
      <c r="EZ131" s="235"/>
    </row>
    <row r="132" spans="4:156" ht="15" customHeight="1">
      <c r="D132" s="235"/>
      <c r="E132" s="235"/>
      <c r="F132" s="235"/>
      <c r="G132" s="235"/>
      <c r="H132" s="235"/>
      <c r="I132" s="235"/>
      <c r="J132" s="235"/>
      <c r="K132" s="235"/>
      <c r="L132" s="235"/>
      <c r="M132" s="235"/>
      <c r="N132" s="235"/>
      <c r="O132" s="235"/>
      <c r="P132" s="235"/>
      <c r="Q132" s="235"/>
      <c r="R132" s="235"/>
      <c r="S132" s="235"/>
      <c r="AP132" s="235"/>
      <c r="AQ132" s="235"/>
      <c r="AR132" s="235"/>
      <c r="AS132" s="235"/>
      <c r="AT132" s="235"/>
      <c r="AU132" s="235"/>
      <c r="AV132" s="235"/>
      <c r="AW132" s="235"/>
      <c r="AX132" s="235"/>
      <c r="AY132" s="235"/>
      <c r="AZ132" s="235"/>
      <c r="BA132" s="235"/>
      <c r="BB132" s="235"/>
      <c r="BC132" s="235"/>
      <c r="BD132" s="235"/>
      <c r="BE132" s="235"/>
      <c r="CI132" s="235"/>
      <c r="CJ132" s="235"/>
      <c r="CK132" s="235"/>
      <c r="CL132" s="235"/>
      <c r="CM132" s="235"/>
      <c r="CN132" s="235"/>
      <c r="CO132" s="235"/>
      <c r="CP132" s="235"/>
      <c r="CQ132" s="235"/>
      <c r="CR132" s="235"/>
      <c r="CS132" s="235"/>
      <c r="CT132" s="235"/>
      <c r="CU132" s="235"/>
      <c r="CV132" s="235"/>
      <c r="CW132" s="235"/>
      <c r="CX132" s="235"/>
      <c r="CY132" s="235"/>
      <c r="CZ132" s="235"/>
      <c r="DA132" s="1429"/>
      <c r="DB132" s="1430"/>
      <c r="DC132" s="235"/>
      <c r="DD132" s="1429"/>
      <c r="DE132" s="1430"/>
      <c r="DF132" s="235"/>
      <c r="DG132" s="1429"/>
      <c r="DH132" s="1430"/>
      <c r="DI132" s="235"/>
      <c r="DJ132" s="235"/>
      <c r="DK132" s="1429"/>
      <c r="DL132" s="1430"/>
      <c r="DM132" s="235"/>
      <c r="DN132" s="1429"/>
      <c r="DO132" s="1430"/>
      <c r="DP132" s="235"/>
      <c r="DQ132" s="1429"/>
      <c r="DR132" s="1430"/>
      <c r="DS132" s="235"/>
      <c r="DT132" s="235"/>
      <c r="DU132" s="235"/>
      <c r="DV132" s="235"/>
      <c r="DW132" s="235"/>
      <c r="DX132" s="235"/>
      <c r="DY132" s="235"/>
      <c r="DZ132" s="235"/>
      <c r="EA132" s="235"/>
      <c r="EB132" s="235"/>
      <c r="EC132" s="235"/>
      <c r="ED132" s="235"/>
      <c r="EE132" s="235"/>
      <c r="EF132" s="235"/>
      <c r="EG132" s="235"/>
      <c r="EH132" s="235"/>
      <c r="EI132" s="235"/>
      <c r="EJ132" s="235"/>
      <c r="EK132" s="235"/>
      <c r="EL132" s="235"/>
      <c r="EM132" s="235"/>
      <c r="EN132" s="235"/>
      <c r="EO132" s="235"/>
      <c r="EP132" s="235"/>
      <c r="EQ132" s="235"/>
      <c r="ER132" s="235"/>
      <c r="ES132" s="235"/>
      <c r="ET132" s="235"/>
      <c r="EU132" s="235"/>
      <c r="EV132" s="235"/>
      <c r="EW132" s="235"/>
      <c r="EX132" s="235"/>
      <c r="EY132" s="235"/>
      <c r="EZ132" s="235"/>
    </row>
    <row r="133" spans="4:156" ht="15" customHeight="1">
      <c r="D133" s="235"/>
      <c r="E133" s="235"/>
      <c r="F133" s="235"/>
      <c r="G133" s="235"/>
      <c r="H133" s="235"/>
      <c r="I133" s="235"/>
      <c r="J133" s="235"/>
      <c r="K133" s="235"/>
      <c r="L133" s="235"/>
      <c r="M133" s="235"/>
      <c r="N133" s="235"/>
      <c r="O133" s="235"/>
      <c r="P133" s="235"/>
      <c r="Q133" s="235"/>
      <c r="R133" s="235"/>
      <c r="S133" s="235"/>
      <c r="AP133" s="235"/>
      <c r="AQ133" s="235"/>
      <c r="AR133" s="235"/>
      <c r="AS133" s="235"/>
      <c r="AT133" s="235"/>
      <c r="AU133" s="235"/>
      <c r="AV133" s="235"/>
      <c r="AW133" s="235"/>
      <c r="AX133" s="235"/>
      <c r="AY133" s="235"/>
      <c r="AZ133" s="235"/>
      <c r="BA133" s="235"/>
      <c r="BB133" s="235"/>
      <c r="BC133" s="235"/>
      <c r="BD133" s="235"/>
      <c r="BE133" s="235"/>
      <c r="CI133" s="235"/>
      <c r="CJ133" s="235"/>
      <c r="CK133" s="235"/>
      <c r="CL133" s="235"/>
      <c r="CM133" s="235"/>
      <c r="CN133" s="235"/>
      <c r="CO133" s="235"/>
      <c r="CP133" s="235"/>
      <c r="CQ133" s="235"/>
      <c r="CR133" s="235"/>
      <c r="CS133" s="235"/>
      <c r="CT133" s="235"/>
      <c r="CU133" s="235"/>
      <c r="CV133" s="235"/>
      <c r="CW133" s="235"/>
      <c r="CX133" s="235"/>
      <c r="CY133" s="235"/>
      <c r="CZ133" s="235"/>
      <c r="DA133" s="235"/>
      <c r="DB133" s="267"/>
      <c r="DC133" s="235"/>
      <c r="DD133" s="235"/>
      <c r="DE133" s="267"/>
      <c r="DF133" s="235"/>
      <c r="DG133" s="235"/>
      <c r="DH133" s="267"/>
      <c r="DI133" s="235"/>
      <c r="DJ133" s="235"/>
      <c r="DK133" s="235"/>
      <c r="DL133" s="267"/>
      <c r="DM133" s="235"/>
      <c r="DN133" s="235"/>
      <c r="DO133" s="267"/>
      <c r="DP133" s="235"/>
      <c r="DQ133" s="235"/>
      <c r="DR133" s="267"/>
      <c r="DS133" s="235"/>
      <c r="DT133" s="235"/>
      <c r="DU133" s="235"/>
      <c r="DV133" s="235"/>
      <c r="DW133" s="235"/>
      <c r="DX133" s="235"/>
      <c r="DY133" s="235"/>
      <c r="DZ133" s="235"/>
      <c r="EA133" s="235"/>
      <c r="EB133" s="235"/>
      <c r="EC133" s="235"/>
      <c r="ED133" s="235"/>
      <c r="EE133" s="235"/>
      <c r="EF133" s="235"/>
      <c r="EG133" s="235"/>
      <c r="EH133" s="235"/>
      <c r="EI133" s="235"/>
      <c r="EJ133" s="235"/>
      <c r="EK133" s="235"/>
      <c r="EL133" s="235"/>
      <c r="EM133" s="235"/>
      <c r="EN133" s="235"/>
      <c r="EO133" s="235"/>
      <c r="EP133" s="235"/>
      <c r="EQ133" s="235"/>
      <c r="ER133" s="235"/>
      <c r="ES133" s="235"/>
      <c r="ET133" s="235"/>
      <c r="EU133" s="235"/>
      <c r="EV133" s="235"/>
      <c r="EW133" s="235"/>
      <c r="EX133" s="235"/>
      <c r="EY133" s="235"/>
      <c r="EZ133" s="235"/>
    </row>
    <row r="134" spans="4:156" ht="15" customHeight="1">
      <c r="D134" s="235"/>
      <c r="E134" s="235"/>
      <c r="F134" s="235"/>
      <c r="G134" s="235"/>
      <c r="H134" s="235"/>
      <c r="I134" s="235"/>
      <c r="J134" s="235"/>
      <c r="K134" s="235"/>
      <c r="L134" s="235"/>
      <c r="M134" s="235"/>
      <c r="N134" s="235"/>
      <c r="O134" s="235"/>
      <c r="P134" s="235"/>
      <c r="Q134" s="235"/>
      <c r="R134" s="235"/>
      <c r="S134" s="235"/>
      <c r="AP134" s="235"/>
      <c r="AQ134" s="235"/>
      <c r="AR134" s="235"/>
      <c r="AS134" s="235"/>
      <c r="AT134" s="235"/>
      <c r="AU134" s="235"/>
      <c r="AV134" s="235"/>
      <c r="AW134" s="235"/>
      <c r="AX134" s="235"/>
      <c r="AY134" s="235"/>
      <c r="AZ134" s="235"/>
      <c r="BA134" s="235"/>
      <c r="BB134" s="235"/>
      <c r="BC134" s="235"/>
      <c r="BD134" s="235"/>
      <c r="BE134" s="235"/>
      <c r="CI134" s="226"/>
      <c r="CJ134" s="226"/>
      <c r="CK134" s="226"/>
      <c r="CL134" s="226"/>
      <c r="CM134" s="226"/>
      <c r="CN134" s="226"/>
      <c r="CO134" s="226"/>
      <c r="CP134" s="226"/>
      <c r="CQ134" s="226"/>
      <c r="CR134" s="226"/>
      <c r="CS134" s="226"/>
      <c r="CT134" s="226"/>
      <c r="CU134" s="226"/>
      <c r="CV134" s="226"/>
      <c r="CW134" s="226"/>
      <c r="CX134" s="226"/>
      <c r="CY134" s="226"/>
      <c r="CZ134" s="1529">
        <f>COLUMN(Table!$CF$4)</f>
        <v>84</v>
      </c>
      <c r="DA134" s="1789"/>
      <c r="DB134" s="226"/>
      <c r="DC134" s="1529">
        <f>COLUMN(Table!$CG$4)</f>
        <v>85</v>
      </c>
      <c r="DD134" s="1789"/>
      <c r="DE134" s="226"/>
      <c r="DF134" s="1529">
        <f>COLUMN(Table!$CH$4)</f>
        <v>86</v>
      </c>
      <c r="DG134" s="1789"/>
      <c r="DH134" s="226"/>
      <c r="DI134" s="226"/>
      <c r="DJ134" s="1529">
        <f>COLUMN(Table!$CI$4)</f>
        <v>87</v>
      </c>
      <c r="DK134" s="1789"/>
      <c r="DL134" s="226"/>
      <c r="DM134" s="1529">
        <f>COLUMN(Table!$CJ$4)</f>
        <v>88</v>
      </c>
      <c r="DN134" s="1789"/>
      <c r="DO134" s="226"/>
      <c r="DP134" s="1529">
        <f>COLUMN(Table!$CK$4)</f>
        <v>89</v>
      </c>
      <c r="DQ134" s="1789"/>
      <c r="DR134" s="226"/>
      <c r="DS134" s="226"/>
      <c r="DT134" s="226"/>
      <c r="DU134" s="226"/>
      <c r="DV134" s="226"/>
      <c r="DW134" s="226"/>
      <c r="DX134" s="226"/>
      <c r="DY134" s="226"/>
      <c r="DZ134" s="226"/>
      <c r="EA134" s="226"/>
      <c r="EB134" s="226"/>
      <c r="EC134" s="226"/>
      <c r="ED134" s="226"/>
      <c r="EE134" s="226"/>
      <c r="EF134" s="226"/>
      <c r="EG134" s="226"/>
      <c r="EH134" s="226"/>
      <c r="EI134" s="226"/>
      <c r="EJ134" s="226"/>
      <c r="EK134" s="226"/>
      <c r="EL134" s="226"/>
      <c r="EM134" s="226"/>
      <c r="EN134" s="226"/>
      <c r="EO134" s="226"/>
      <c r="EP134" s="226"/>
      <c r="EQ134" s="226"/>
      <c r="ER134" s="226"/>
      <c r="ES134" s="226"/>
      <c r="ET134" s="226"/>
      <c r="EU134" s="226"/>
      <c r="EV134" s="226"/>
      <c r="EW134" s="226"/>
      <c r="EX134" s="226"/>
      <c r="EY134" s="226"/>
      <c r="EZ134" s="226"/>
    </row>
    <row r="135" spans="4:156" ht="15" customHeight="1">
      <c r="D135" s="235"/>
      <c r="E135" s="235"/>
      <c r="F135" s="235"/>
      <c r="G135" s="235"/>
      <c r="H135" s="235"/>
      <c r="I135" s="235"/>
      <c r="J135" s="235"/>
      <c r="K135" s="235"/>
      <c r="L135" s="235"/>
      <c r="M135" s="235"/>
      <c r="N135" s="235"/>
      <c r="O135" s="235"/>
      <c r="P135" s="235"/>
      <c r="Q135" s="235"/>
      <c r="R135" s="235"/>
      <c r="S135" s="235"/>
      <c r="AP135" s="235"/>
      <c r="AQ135" s="235"/>
      <c r="AR135" s="235"/>
      <c r="AS135" s="235"/>
      <c r="AT135" s="235"/>
      <c r="AU135" s="235"/>
      <c r="AV135" s="235"/>
      <c r="AW135" s="235"/>
      <c r="AX135" s="235"/>
      <c r="AY135" s="235"/>
      <c r="AZ135" s="235"/>
      <c r="BA135" s="235"/>
      <c r="BB135" s="235"/>
      <c r="BC135" s="235"/>
      <c r="BD135" s="235"/>
      <c r="BE135" s="235"/>
      <c r="CI135" s="226"/>
      <c r="CJ135" s="226"/>
      <c r="CK135" s="226"/>
      <c r="CL135" s="226"/>
      <c r="CM135" s="226"/>
      <c r="CN135" s="226"/>
      <c r="CO135" s="226"/>
      <c r="CP135" s="226"/>
      <c r="CQ135" s="226"/>
      <c r="CR135" s="226"/>
      <c r="CS135" s="226"/>
      <c r="CT135" s="226"/>
      <c r="CU135" s="226"/>
      <c r="CV135" s="226"/>
      <c r="CW135" s="226"/>
      <c r="CX135" s="226"/>
      <c r="CY135" s="226"/>
      <c r="CZ135" s="1529"/>
      <c r="DA135" s="1789"/>
      <c r="DB135" s="226"/>
      <c r="DC135" s="1529"/>
      <c r="DD135" s="1789"/>
      <c r="DE135" s="226"/>
      <c r="DF135" s="1529"/>
      <c r="DG135" s="1789"/>
      <c r="DH135" s="226"/>
      <c r="DI135" s="226"/>
      <c r="DJ135" s="1529"/>
      <c r="DK135" s="1789"/>
      <c r="DL135" s="226"/>
      <c r="DM135" s="1529"/>
      <c r="DN135" s="1789"/>
      <c r="DO135" s="226"/>
      <c r="DP135" s="1529"/>
      <c r="DQ135" s="1789"/>
      <c r="DR135" s="226"/>
      <c r="DS135" s="226"/>
      <c r="DT135" s="226"/>
      <c r="DU135" s="226"/>
      <c r="DV135" s="226"/>
      <c r="DW135" s="226"/>
      <c r="DX135" s="226"/>
      <c r="DY135" s="226"/>
      <c r="DZ135" s="226"/>
      <c r="EA135" s="226"/>
      <c r="EB135" s="226"/>
      <c r="EC135" s="226"/>
      <c r="ED135" s="226"/>
      <c r="EE135" s="226"/>
      <c r="EF135" s="226"/>
      <c r="EG135" s="226"/>
      <c r="EH135" s="226"/>
      <c r="EI135" s="226"/>
      <c r="EJ135" s="226"/>
      <c r="EK135" s="226"/>
      <c r="EL135" s="226"/>
      <c r="EM135" s="226"/>
      <c r="EN135" s="226"/>
      <c r="EO135" s="226"/>
      <c r="EP135" s="226"/>
      <c r="EQ135" s="226"/>
      <c r="ER135" s="226"/>
      <c r="ES135" s="226"/>
      <c r="ET135" s="226"/>
      <c r="EU135" s="226"/>
      <c r="EV135" s="226"/>
      <c r="EW135" s="226"/>
      <c r="EX135" s="226"/>
      <c r="EY135" s="226"/>
      <c r="EZ135" s="226"/>
    </row>
    <row r="136" spans="4:156" ht="15" customHeight="1">
      <c r="D136" s="235"/>
      <c r="E136" s="235"/>
      <c r="F136" s="235"/>
      <c r="G136" s="235"/>
      <c r="H136" s="235"/>
      <c r="I136" s="235"/>
      <c r="J136" s="235"/>
      <c r="K136" s="235"/>
      <c r="L136" s="235"/>
      <c r="M136" s="235"/>
      <c r="N136" s="235"/>
      <c r="O136" s="235"/>
      <c r="P136" s="235"/>
      <c r="Q136" s="235"/>
      <c r="R136" s="235"/>
      <c r="S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  <c r="AZ136" s="235"/>
      <c r="BA136" s="235"/>
      <c r="BB136" s="235"/>
      <c r="BC136" s="235"/>
      <c r="BD136" s="235"/>
      <c r="BE136" s="235"/>
      <c r="CI136" s="226"/>
      <c r="CJ136" s="226"/>
      <c r="CK136" s="226"/>
      <c r="CL136" s="226"/>
      <c r="CM136" s="226"/>
      <c r="CN136" s="226"/>
      <c r="CO136" s="226"/>
      <c r="CP136" s="226"/>
      <c r="CQ136" s="226"/>
      <c r="CR136" s="226"/>
      <c r="CS136" s="226"/>
      <c r="CT136" s="226"/>
      <c r="CU136" s="226"/>
      <c r="CV136" s="226"/>
      <c r="CW136" s="226"/>
      <c r="CX136" s="226"/>
      <c r="CY136" s="226"/>
      <c r="CZ136" s="1529"/>
      <c r="DA136" s="1789"/>
      <c r="DB136" s="226"/>
      <c r="DC136" s="1529"/>
      <c r="DD136" s="1789"/>
      <c r="DE136" s="226"/>
      <c r="DF136" s="1529"/>
      <c r="DG136" s="1789"/>
      <c r="DH136" s="226"/>
      <c r="DI136" s="226"/>
      <c r="DJ136" s="1529"/>
      <c r="DK136" s="1789"/>
      <c r="DL136" s="226"/>
      <c r="DM136" s="1529"/>
      <c r="DN136" s="1789"/>
      <c r="DO136" s="226"/>
      <c r="DP136" s="1529"/>
      <c r="DQ136" s="1789"/>
      <c r="DR136" s="226"/>
      <c r="DS136" s="226"/>
      <c r="DT136" s="226"/>
      <c r="DU136" s="226"/>
      <c r="DV136" s="226"/>
      <c r="DW136" s="226"/>
      <c r="DX136" s="226"/>
      <c r="DY136" s="226"/>
      <c r="DZ136" s="226"/>
      <c r="EA136" s="226"/>
      <c r="EB136" s="226"/>
      <c r="EC136" s="226"/>
      <c r="ED136" s="226"/>
      <c r="EE136" s="226"/>
      <c r="EF136" s="226"/>
      <c r="EG136" s="226"/>
      <c r="EH136" s="226"/>
      <c r="EI136" s="226"/>
      <c r="EJ136" s="226"/>
      <c r="EK136" s="226"/>
      <c r="EL136" s="226"/>
      <c r="EM136" s="226"/>
      <c r="EN136" s="226"/>
      <c r="EO136" s="226"/>
      <c r="EP136" s="226"/>
      <c r="EQ136" s="226"/>
      <c r="ER136" s="226"/>
      <c r="ES136" s="226"/>
      <c r="ET136" s="226"/>
      <c r="EU136" s="226"/>
      <c r="EV136" s="226"/>
      <c r="EW136" s="226"/>
      <c r="EX136" s="226"/>
      <c r="EY136" s="226"/>
      <c r="EZ136" s="226"/>
    </row>
    <row r="137" spans="4:156" ht="15" customHeight="1">
      <c r="D137" s="235"/>
      <c r="E137" s="235"/>
      <c r="F137" s="235"/>
      <c r="G137" s="235"/>
      <c r="H137" s="235"/>
      <c r="I137" s="235"/>
      <c r="J137" s="235"/>
      <c r="K137" s="235"/>
      <c r="L137" s="235"/>
      <c r="M137" s="235"/>
      <c r="N137" s="235"/>
      <c r="O137" s="235"/>
      <c r="P137" s="235"/>
      <c r="Q137" s="235"/>
      <c r="R137" s="235"/>
      <c r="S137" s="235"/>
      <c r="T137" s="235"/>
      <c r="U137" s="235"/>
      <c r="X137" s="235"/>
      <c r="AA137" s="235"/>
      <c r="AD137" s="235"/>
      <c r="AE137" s="235"/>
      <c r="AH137" s="235"/>
      <c r="AK137" s="235"/>
      <c r="AN137" s="235"/>
      <c r="AO137" s="235"/>
      <c r="AP137" s="235"/>
      <c r="AQ137" s="235"/>
      <c r="AR137" s="235"/>
      <c r="AS137" s="235"/>
      <c r="AT137" s="235"/>
      <c r="AU137" s="235"/>
      <c r="AV137" s="235"/>
      <c r="AW137" s="235"/>
      <c r="AX137" s="235"/>
      <c r="AY137" s="235"/>
      <c r="AZ137" s="235"/>
      <c r="BA137" s="235"/>
      <c r="BB137" s="235"/>
      <c r="BC137" s="235"/>
      <c r="BD137" s="235"/>
      <c r="BE137" s="235"/>
      <c r="CI137" s="226"/>
      <c r="CJ137" s="226"/>
      <c r="CK137" s="226"/>
      <c r="CL137" s="226"/>
      <c r="CM137" s="226"/>
      <c r="CN137" s="226"/>
      <c r="CO137" s="226"/>
      <c r="CP137" s="226"/>
      <c r="CQ137" s="226"/>
      <c r="CR137" s="226"/>
      <c r="CS137" s="226"/>
      <c r="CT137" s="226"/>
      <c r="CU137" s="226"/>
      <c r="CV137" s="226"/>
      <c r="CW137" s="226"/>
      <c r="CX137" s="226"/>
      <c r="CY137" s="226"/>
      <c r="CZ137" s="1529"/>
      <c r="DA137" s="1789"/>
      <c r="DB137" s="226"/>
      <c r="DC137" s="1529"/>
      <c r="DD137" s="1789"/>
      <c r="DE137" s="226"/>
      <c r="DF137" s="1529"/>
      <c r="DG137" s="1789"/>
      <c r="DH137" s="226"/>
      <c r="DI137" s="226"/>
      <c r="DJ137" s="1529"/>
      <c r="DK137" s="1789"/>
      <c r="DL137" s="226"/>
      <c r="DM137" s="1529"/>
      <c r="DN137" s="1789"/>
      <c r="DO137" s="226"/>
      <c r="DP137" s="1529"/>
      <c r="DQ137" s="1789"/>
      <c r="DR137" s="226"/>
      <c r="DS137" s="226"/>
      <c r="DT137" s="226"/>
      <c r="DU137" s="226"/>
      <c r="DV137" s="226"/>
      <c r="DW137" s="226"/>
      <c r="DX137" s="226"/>
      <c r="DY137" s="226"/>
      <c r="DZ137" s="226"/>
      <c r="EA137" s="226"/>
      <c r="EB137" s="226"/>
      <c r="EC137" s="226"/>
      <c r="ED137" s="226"/>
      <c r="EE137" s="226"/>
      <c r="EF137" s="226"/>
      <c r="EG137" s="226"/>
      <c r="EH137" s="226"/>
      <c r="EI137" s="226"/>
      <c r="EJ137" s="226"/>
      <c r="EK137" s="226"/>
      <c r="EL137" s="226"/>
      <c r="EM137" s="226"/>
      <c r="EN137" s="226"/>
      <c r="EO137" s="226"/>
      <c r="EP137" s="226"/>
      <c r="EQ137" s="226"/>
      <c r="ER137" s="226"/>
      <c r="ES137" s="226"/>
      <c r="ET137" s="226"/>
      <c r="EU137" s="226"/>
      <c r="EV137" s="226"/>
      <c r="EW137" s="226"/>
      <c r="EX137" s="226"/>
      <c r="EY137" s="226"/>
      <c r="EZ137" s="226"/>
    </row>
    <row r="138" spans="4:156" ht="15" customHeight="1">
      <c r="D138" s="235"/>
      <c r="E138" s="235"/>
      <c r="F138" s="235"/>
      <c r="G138" s="235"/>
      <c r="H138" s="235"/>
      <c r="I138" s="235"/>
      <c r="J138" s="235"/>
      <c r="K138" s="235"/>
      <c r="L138" s="235"/>
      <c r="M138" s="235"/>
      <c r="N138" s="235"/>
      <c r="O138" s="235"/>
      <c r="P138" s="235"/>
      <c r="Q138" s="235"/>
      <c r="R138" s="235"/>
      <c r="S138" s="235"/>
      <c r="T138" s="235"/>
      <c r="U138" s="235"/>
      <c r="X138" s="235"/>
      <c r="AA138" s="235"/>
      <c r="AD138" s="235"/>
      <c r="AE138" s="235"/>
      <c r="AH138" s="235"/>
      <c r="AK138" s="235"/>
      <c r="AN138" s="235"/>
      <c r="AO138" s="235"/>
      <c r="AP138" s="235"/>
      <c r="AQ138" s="235"/>
      <c r="AR138" s="235"/>
      <c r="AS138" s="235"/>
      <c r="AT138" s="235"/>
      <c r="AU138" s="235"/>
      <c r="AV138" s="235"/>
      <c r="AW138" s="235"/>
      <c r="AX138" s="235"/>
      <c r="AY138" s="235"/>
      <c r="AZ138" s="235"/>
      <c r="BA138" s="235"/>
      <c r="BB138" s="235"/>
      <c r="BC138" s="235"/>
      <c r="BD138" s="235"/>
      <c r="BE138" s="235"/>
      <c r="CI138" s="226"/>
      <c r="CJ138" s="226"/>
      <c r="CK138" s="226"/>
      <c r="CL138" s="226"/>
      <c r="CM138" s="226"/>
      <c r="CN138" s="226"/>
      <c r="CO138" s="226"/>
      <c r="CP138" s="226"/>
      <c r="CQ138" s="226"/>
      <c r="CR138" s="226"/>
      <c r="CS138" s="226"/>
      <c r="CT138" s="226"/>
      <c r="CU138" s="226"/>
      <c r="CV138" s="226"/>
      <c r="CW138" s="226"/>
      <c r="CX138" s="226"/>
      <c r="CY138" s="226"/>
      <c r="CZ138" s="1529"/>
      <c r="DA138" s="1789"/>
      <c r="DB138" s="226"/>
      <c r="DC138" s="1529"/>
      <c r="DD138" s="1789"/>
      <c r="DE138" s="226"/>
      <c r="DF138" s="1529"/>
      <c r="DG138" s="1789"/>
      <c r="DH138" s="226"/>
      <c r="DI138" s="226"/>
      <c r="DJ138" s="1529"/>
      <c r="DK138" s="1789"/>
      <c r="DL138" s="226"/>
      <c r="DM138" s="1529"/>
      <c r="DN138" s="1789"/>
      <c r="DO138" s="226"/>
      <c r="DP138" s="1529"/>
      <c r="DQ138" s="1789"/>
      <c r="DR138" s="226"/>
      <c r="DS138" s="226"/>
      <c r="DT138" s="226"/>
      <c r="DU138" s="226"/>
      <c r="DV138" s="226"/>
      <c r="DW138" s="226"/>
      <c r="DX138" s="226"/>
      <c r="DY138" s="226"/>
      <c r="DZ138" s="226"/>
      <c r="EA138" s="226"/>
      <c r="EB138" s="226"/>
      <c r="EC138" s="226"/>
      <c r="ED138" s="226"/>
      <c r="EE138" s="226"/>
      <c r="EF138" s="226"/>
      <c r="EG138" s="226"/>
      <c r="EH138" s="226"/>
      <c r="EI138" s="226"/>
      <c r="EJ138" s="226"/>
      <c r="EK138" s="226"/>
      <c r="EL138" s="226"/>
      <c r="EM138" s="226"/>
      <c r="EN138" s="226"/>
      <c r="EO138" s="226"/>
      <c r="EP138" s="226"/>
      <c r="EQ138" s="226"/>
      <c r="ER138" s="226"/>
      <c r="ES138" s="226"/>
      <c r="ET138" s="226"/>
      <c r="EU138" s="226"/>
      <c r="EV138" s="226"/>
      <c r="EW138" s="226"/>
      <c r="EX138" s="226"/>
      <c r="EY138" s="226"/>
      <c r="EZ138" s="226"/>
    </row>
    <row r="139" spans="4:156" ht="15" customHeight="1">
      <c r="D139" s="235"/>
      <c r="E139" s="235"/>
      <c r="F139" s="235"/>
      <c r="G139" s="235"/>
      <c r="H139" s="235"/>
      <c r="I139" s="235"/>
      <c r="J139" s="235"/>
      <c r="K139" s="235"/>
      <c r="L139" s="235"/>
      <c r="M139" s="235"/>
      <c r="N139" s="235"/>
      <c r="O139" s="235"/>
      <c r="P139" s="235"/>
      <c r="Q139" s="235"/>
      <c r="R139" s="235"/>
      <c r="S139" s="235"/>
      <c r="T139" s="235"/>
      <c r="U139" s="235"/>
      <c r="X139" s="235"/>
      <c r="AA139" s="235"/>
      <c r="AD139" s="235"/>
      <c r="AE139" s="235"/>
      <c r="AH139" s="235"/>
      <c r="AK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  <c r="AZ139" s="235"/>
      <c r="BA139" s="235"/>
      <c r="BB139" s="235"/>
      <c r="BC139" s="235"/>
      <c r="BD139" s="235"/>
      <c r="BE139" s="235"/>
      <c r="CI139" s="226"/>
      <c r="CJ139" s="226"/>
      <c r="CK139" s="226"/>
      <c r="CL139" s="226"/>
      <c r="CM139" s="226"/>
      <c r="CN139" s="226"/>
      <c r="CO139" s="226"/>
      <c r="CP139" s="226"/>
      <c r="CQ139" s="226"/>
      <c r="CR139" s="226"/>
      <c r="CS139" s="226"/>
      <c r="CT139" s="226"/>
      <c r="CU139" s="226"/>
      <c r="CV139" s="226"/>
      <c r="CW139" s="226"/>
      <c r="CX139" s="226"/>
      <c r="CY139" s="226"/>
      <c r="CZ139" s="1529"/>
      <c r="DA139" s="1789"/>
      <c r="DB139" s="226"/>
      <c r="DC139" s="1529"/>
      <c r="DD139" s="1789"/>
      <c r="DE139" s="226"/>
      <c r="DF139" s="1529"/>
      <c r="DG139" s="1789"/>
      <c r="DH139" s="226"/>
      <c r="DI139" s="226"/>
      <c r="DJ139" s="1529"/>
      <c r="DK139" s="1789"/>
      <c r="DL139" s="226"/>
      <c r="DM139" s="1529"/>
      <c r="DN139" s="1789"/>
      <c r="DO139" s="226"/>
      <c r="DP139" s="1529"/>
      <c r="DQ139" s="1789"/>
      <c r="DR139" s="226"/>
      <c r="DS139" s="226"/>
      <c r="DT139" s="226"/>
      <c r="DU139" s="226"/>
      <c r="DV139" s="226"/>
      <c r="DW139" s="226"/>
      <c r="DX139" s="226"/>
      <c r="DY139" s="226"/>
      <c r="DZ139" s="226"/>
      <c r="EA139" s="226"/>
      <c r="EB139" s="226"/>
      <c r="EC139" s="226"/>
      <c r="ED139" s="226"/>
      <c r="EE139" s="226"/>
      <c r="EF139" s="226"/>
      <c r="EG139" s="226"/>
      <c r="EH139" s="226"/>
      <c r="EI139" s="226"/>
      <c r="EJ139" s="226"/>
      <c r="EK139" s="226"/>
      <c r="EL139" s="226"/>
      <c r="EM139" s="226"/>
      <c r="EN139" s="226"/>
      <c r="EO139" s="226"/>
      <c r="EP139" s="226"/>
      <c r="EQ139" s="226"/>
      <c r="ER139" s="226"/>
      <c r="ES139" s="226"/>
      <c r="ET139" s="226"/>
      <c r="EU139" s="226"/>
      <c r="EV139" s="226"/>
      <c r="EW139" s="226"/>
      <c r="EX139" s="226"/>
      <c r="EY139" s="226"/>
      <c r="EZ139" s="226"/>
    </row>
    <row r="140" spans="4:156" ht="15" customHeight="1">
      <c r="D140" s="235"/>
      <c r="E140" s="235"/>
      <c r="F140" s="235"/>
      <c r="G140" s="235"/>
      <c r="H140" s="235"/>
      <c r="I140" s="235"/>
      <c r="J140" s="235"/>
      <c r="K140" s="235"/>
      <c r="L140" s="235"/>
      <c r="M140" s="235"/>
      <c r="N140" s="235"/>
      <c r="O140" s="235"/>
      <c r="P140" s="235"/>
      <c r="Q140" s="235"/>
      <c r="R140" s="235"/>
      <c r="S140" s="235"/>
      <c r="T140" s="235"/>
      <c r="U140" s="235"/>
      <c r="V140" s="235"/>
      <c r="W140" s="267"/>
      <c r="X140" s="235"/>
      <c r="Y140" s="235"/>
      <c r="Z140" s="267"/>
      <c r="AA140" s="235"/>
      <c r="AB140" s="235"/>
      <c r="AC140" s="267"/>
      <c r="AD140" s="235"/>
      <c r="AE140" s="235"/>
      <c r="AF140" s="235"/>
      <c r="AG140" s="267"/>
      <c r="AH140" s="235"/>
      <c r="AI140" s="235"/>
      <c r="AJ140" s="267"/>
      <c r="AK140" s="235"/>
      <c r="AL140" s="235"/>
      <c r="AM140" s="267"/>
      <c r="AN140" s="235"/>
      <c r="AO140" s="235"/>
      <c r="AP140" s="235"/>
      <c r="AQ140" s="235"/>
      <c r="AR140" s="235"/>
      <c r="AS140" s="235"/>
      <c r="AT140" s="235"/>
      <c r="AU140" s="235"/>
      <c r="AV140" s="235"/>
      <c r="AW140" s="235"/>
      <c r="AX140" s="235"/>
      <c r="AY140" s="235"/>
      <c r="AZ140" s="235"/>
      <c r="BA140" s="235"/>
      <c r="BB140" s="235"/>
      <c r="BC140" s="235"/>
      <c r="BD140" s="235"/>
      <c r="BE140" s="235"/>
      <c r="CI140" s="226"/>
      <c r="CJ140" s="226"/>
      <c r="CK140" s="226"/>
      <c r="CL140" s="226"/>
      <c r="CM140" s="226"/>
      <c r="CN140" s="226"/>
      <c r="CO140" s="226"/>
      <c r="CP140" s="226"/>
      <c r="CQ140" s="226"/>
      <c r="CR140" s="226"/>
      <c r="CS140" s="226"/>
      <c r="CT140" s="226"/>
      <c r="CU140" s="226"/>
      <c r="CV140" s="226"/>
      <c r="CW140" s="226"/>
      <c r="CX140" s="226"/>
      <c r="CY140" s="226"/>
      <c r="CZ140" s="1529"/>
      <c r="DA140" s="1789"/>
      <c r="DB140" s="226"/>
      <c r="DC140" s="1529"/>
      <c r="DD140" s="1789"/>
      <c r="DE140" s="226"/>
      <c r="DF140" s="1529"/>
      <c r="DG140" s="1789"/>
      <c r="DH140" s="226"/>
      <c r="DI140" s="226"/>
      <c r="DJ140" s="1529"/>
      <c r="DK140" s="1789"/>
      <c r="DL140" s="226"/>
      <c r="DM140" s="1529"/>
      <c r="DN140" s="1789"/>
      <c r="DO140" s="226"/>
      <c r="DP140" s="1529"/>
      <c r="DQ140" s="1789"/>
      <c r="DR140" s="226"/>
      <c r="DS140" s="226"/>
      <c r="DT140" s="226"/>
      <c r="DU140" s="226"/>
      <c r="DV140" s="226"/>
      <c r="DW140" s="226"/>
      <c r="DX140" s="226"/>
      <c r="DY140" s="226"/>
      <c r="DZ140" s="226"/>
      <c r="EA140" s="226"/>
      <c r="EB140" s="226"/>
      <c r="EC140" s="226"/>
      <c r="ED140" s="226"/>
      <c r="EE140" s="226"/>
      <c r="EF140" s="226"/>
      <c r="EG140" s="226"/>
      <c r="EH140" s="226"/>
      <c r="EI140" s="226"/>
      <c r="EJ140" s="226"/>
      <c r="EK140" s="226"/>
      <c r="EL140" s="226"/>
      <c r="EM140" s="226"/>
      <c r="EN140" s="226"/>
      <c r="EO140" s="226"/>
      <c r="EP140" s="226"/>
      <c r="EQ140" s="226"/>
      <c r="ER140" s="226"/>
      <c r="ES140" s="226"/>
      <c r="ET140" s="226"/>
      <c r="EU140" s="226"/>
      <c r="EV140" s="226"/>
      <c r="EW140" s="226"/>
      <c r="EX140" s="226"/>
      <c r="EY140" s="226"/>
      <c r="EZ140" s="226"/>
    </row>
    <row r="141" spans="4:156" ht="15" customHeight="1"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5"/>
      <c r="P141" s="235"/>
      <c r="Q141" s="235"/>
      <c r="R141" s="235"/>
      <c r="S141" s="235"/>
      <c r="T141" s="235"/>
      <c r="U141" s="1793" t="s">
        <v>208</v>
      </c>
      <c r="V141" s="1798"/>
      <c r="W141" s="235"/>
      <c r="X141" s="1793" t="s">
        <v>208</v>
      </c>
      <c r="Y141" s="1798"/>
      <c r="Z141" s="235"/>
      <c r="AA141" s="1793" t="s">
        <v>208</v>
      </c>
      <c r="AB141" s="1798"/>
      <c r="AC141" s="235"/>
      <c r="AD141" s="235"/>
      <c r="AE141" s="1793" t="s">
        <v>208</v>
      </c>
      <c r="AF141" s="1798"/>
      <c r="AG141" s="235"/>
      <c r="AH141" s="1793" t="s">
        <v>208</v>
      </c>
      <c r="AI141" s="1798"/>
      <c r="AJ141" s="235"/>
      <c r="AK141" s="1793" t="s">
        <v>208</v>
      </c>
      <c r="AL141" s="1798"/>
      <c r="AM141" s="235"/>
      <c r="AN141" s="235"/>
      <c r="AO141" s="235"/>
      <c r="AP141" s="235"/>
      <c r="AQ141" s="235"/>
      <c r="AR141" s="235"/>
      <c r="AS141" s="235"/>
      <c r="AT141" s="235"/>
      <c r="AU141" s="235"/>
      <c r="AV141" s="235"/>
      <c r="AW141" s="235"/>
      <c r="AX141" s="235"/>
      <c r="AY141" s="235"/>
      <c r="AZ141" s="235"/>
      <c r="BA141" s="235"/>
      <c r="BB141" s="235"/>
      <c r="BC141" s="235"/>
      <c r="BD141" s="235"/>
      <c r="BE141" s="235"/>
      <c r="CI141" s="226"/>
      <c r="CJ141" s="226"/>
      <c r="CK141" s="226"/>
      <c r="CL141" s="226"/>
      <c r="CM141" s="226"/>
      <c r="CN141" s="226"/>
      <c r="CO141" s="226"/>
      <c r="CP141" s="226"/>
      <c r="CQ141" s="226"/>
      <c r="CR141" s="226"/>
      <c r="CS141" s="226"/>
      <c r="CT141" s="226"/>
      <c r="CU141" s="226"/>
      <c r="CV141" s="226"/>
      <c r="CW141" s="226"/>
      <c r="CX141" s="226"/>
      <c r="CY141" s="226"/>
      <c r="CZ141" s="1529"/>
      <c r="DA141" s="1789"/>
      <c r="DB141" s="226"/>
      <c r="DC141" s="1529"/>
      <c r="DD141" s="1789"/>
      <c r="DE141" s="226"/>
      <c r="DF141" s="1529"/>
      <c r="DG141" s="1789"/>
      <c r="DH141" s="226"/>
      <c r="DI141" s="226"/>
      <c r="DJ141" s="1529"/>
      <c r="DK141" s="1789"/>
      <c r="DL141" s="226"/>
      <c r="DM141" s="1529"/>
      <c r="DN141" s="1789"/>
      <c r="DO141" s="226"/>
      <c r="DP141" s="1529"/>
      <c r="DQ141" s="1789"/>
      <c r="DR141" s="226"/>
      <c r="DS141" s="226"/>
      <c r="DT141" s="226"/>
      <c r="DU141" s="226"/>
      <c r="DV141" s="226"/>
      <c r="DW141" s="226"/>
      <c r="DX141" s="226"/>
      <c r="DY141" s="226"/>
      <c r="DZ141" s="226"/>
      <c r="EA141" s="226"/>
      <c r="EB141" s="226"/>
      <c r="EC141" s="226"/>
      <c r="ED141" s="226"/>
      <c r="EE141" s="226"/>
      <c r="EF141" s="226"/>
      <c r="EG141" s="226"/>
      <c r="EH141" s="226"/>
      <c r="EI141" s="226"/>
      <c r="EJ141" s="226"/>
      <c r="EK141" s="226"/>
      <c r="EL141" s="226"/>
      <c r="EM141" s="226"/>
      <c r="EN141" s="226"/>
      <c r="EO141" s="226"/>
      <c r="EP141" s="226"/>
      <c r="EQ141" s="226"/>
      <c r="ER141" s="226"/>
      <c r="ES141" s="226"/>
      <c r="ET141" s="226"/>
      <c r="EU141" s="226"/>
      <c r="EV141" s="226"/>
      <c r="EW141" s="226"/>
      <c r="EX141" s="226"/>
      <c r="EY141" s="226"/>
      <c r="EZ141" s="226"/>
    </row>
    <row r="142" spans="4:156" ht="15" customHeight="1">
      <c r="D142" s="235"/>
      <c r="E142" s="235"/>
      <c r="F142" s="235"/>
      <c r="G142" s="235"/>
      <c r="H142" s="235"/>
      <c r="I142" s="235"/>
      <c r="J142" s="235"/>
      <c r="K142" s="235"/>
      <c r="L142" s="235"/>
      <c r="M142" s="235"/>
      <c r="N142" s="235"/>
      <c r="O142" s="235"/>
      <c r="P142" s="235"/>
      <c r="Q142" s="235"/>
      <c r="R142" s="235"/>
      <c r="S142" s="235"/>
      <c r="T142" s="235"/>
      <c r="U142" s="1793"/>
      <c r="V142" s="1798"/>
      <c r="W142" s="235"/>
      <c r="X142" s="1793"/>
      <c r="Y142" s="1798"/>
      <c r="Z142" s="235"/>
      <c r="AA142" s="1793"/>
      <c r="AB142" s="1798"/>
      <c r="AC142" s="235"/>
      <c r="AD142" s="235"/>
      <c r="AE142" s="1793"/>
      <c r="AF142" s="1798"/>
      <c r="AG142" s="235"/>
      <c r="AH142" s="1793"/>
      <c r="AI142" s="1798"/>
      <c r="AJ142" s="235"/>
      <c r="AK142" s="1793"/>
      <c r="AL142" s="1798"/>
      <c r="AM142" s="235"/>
      <c r="AN142" s="235"/>
      <c r="AO142" s="235"/>
      <c r="AP142" s="235"/>
      <c r="AQ142" s="235"/>
      <c r="AR142" s="235"/>
      <c r="AS142" s="235"/>
      <c r="AT142" s="235"/>
      <c r="AU142" s="235"/>
      <c r="AV142" s="235"/>
      <c r="AW142" s="235"/>
      <c r="AX142" s="235"/>
      <c r="AY142" s="235"/>
      <c r="AZ142" s="235"/>
      <c r="BA142" s="235"/>
      <c r="BB142" s="235"/>
      <c r="BC142" s="235"/>
      <c r="BD142" s="235"/>
      <c r="BE142" s="235"/>
      <c r="CI142" s="226"/>
      <c r="CJ142" s="226"/>
      <c r="CK142" s="226"/>
      <c r="CL142" s="226"/>
      <c r="CM142" s="226"/>
      <c r="CN142" s="226"/>
      <c r="CO142" s="226"/>
      <c r="CP142" s="226"/>
      <c r="CQ142" s="226"/>
      <c r="CR142" s="226"/>
      <c r="CS142" s="226"/>
      <c r="CT142" s="226"/>
      <c r="CU142" s="226"/>
      <c r="CV142" s="226"/>
      <c r="CW142" s="226"/>
      <c r="CX142" s="226"/>
      <c r="CY142" s="226"/>
      <c r="CZ142" s="1529"/>
      <c r="DA142" s="1789"/>
      <c r="DB142" s="226"/>
      <c r="DC142" s="1529"/>
      <c r="DD142" s="1789"/>
      <c r="DE142" s="226"/>
      <c r="DF142" s="1529"/>
      <c r="DG142" s="1789"/>
      <c r="DH142" s="226"/>
      <c r="DI142" s="226"/>
      <c r="DJ142" s="1529"/>
      <c r="DK142" s="1789"/>
      <c r="DL142" s="226"/>
      <c r="DM142" s="1529"/>
      <c r="DN142" s="1789"/>
      <c r="DO142" s="226"/>
      <c r="DP142" s="1529"/>
      <c r="DQ142" s="1789"/>
      <c r="DR142" s="226"/>
      <c r="DS142" s="226"/>
      <c r="DT142" s="226"/>
      <c r="DU142" s="226"/>
      <c r="DV142" s="226"/>
      <c r="DW142" s="226"/>
      <c r="DX142" s="226"/>
      <c r="DY142" s="226"/>
      <c r="DZ142" s="226"/>
      <c r="EA142" s="226"/>
      <c r="EB142" s="226"/>
      <c r="EC142" s="226"/>
      <c r="ED142" s="226"/>
      <c r="EE142" s="226"/>
      <c r="EF142" s="226"/>
      <c r="EG142" s="226"/>
      <c r="EH142" s="226"/>
      <c r="EI142" s="226"/>
      <c r="EJ142" s="226"/>
      <c r="EK142" s="226"/>
      <c r="EL142" s="226"/>
      <c r="EM142" s="226"/>
      <c r="EN142" s="226"/>
      <c r="EO142" s="226"/>
      <c r="EP142" s="226"/>
      <c r="EQ142" s="226"/>
      <c r="ER142" s="226"/>
      <c r="ES142" s="226"/>
      <c r="ET142" s="226"/>
      <c r="EU142" s="226"/>
      <c r="EV142" s="226"/>
      <c r="EW142" s="226"/>
      <c r="EX142" s="226"/>
      <c r="EY142" s="226"/>
      <c r="EZ142" s="226"/>
    </row>
    <row r="143" spans="4:156" ht="15" customHeight="1">
      <c r="D143" s="235"/>
      <c r="E143" s="235"/>
      <c r="F143" s="235"/>
      <c r="G143" s="235"/>
      <c r="H143" s="235"/>
      <c r="I143" s="235"/>
      <c r="J143" s="235"/>
      <c r="K143" s="235"/>
      <c r="L143" s="235"/>
      <c r="M143" s="235"/>
      <c r="N143" s="235"/>
      <c r="O143" s="235"/>
      <c r="P143" s="235"/>
      <c r="Q143" s="235"/>
      <c r="R143" s="235"/>
      <c r="S143" s="235"/>
      <c r="T143" s="235"/>
      <c r="U143" s="1793"/>
      <c r="V143" s="1798"/>
      <c r="W143" s="235"/>
      <c r="X143" s="1793"/>
      <c r="Y143" s="1798"/>
      <c r="Z143" s="235"/>
      <c r="AA143" s="1793"/>
      <c r="AB143" s="1798"/>
      <c r="AC143" s="235"/>
      <c r="AD143" s="235"/>
      <c r="AE143" s="1793"/>
      <c r="AF143" s="1798"/>
      <c r="AG143" s="235"/>
      <c r="AH143" s="1793"/>
      <c r="AI143" s="1798"/>
      <c r="AJ143" s="235"/>
      <c r="AK143" s="1793"/>
      <c r="AL143" s="1798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5"/>
      <c r="BB143" s="235"/>
      <c r="BC143" s="235"/>
      <c r="BD143" s="235"/>
      <c r="BE143" s="235"/>
      <c r="CI143" s="226"/>
      <c r="CJ143" s="226"/>
      <c r="CK143" s="226"/>
      <c r="CL143" s="226"/>
      <c r="CM143" s="226"/>
      <c r="CN143" s="226"/>
      <c r="CO143" s="226"/>
      <c r="CP143" s="226"/>
      <c r="CQ143" s="226"/>
      <c r="CR143" s="226"/>
      <c r="CS143" s="226"/>
      <c r="CT143" s="226"/>
      <c r="CU143" s="226"/>
      <c r="CV143" s="226"/>
      <c r="CW143" s="226"/>
      <c r="CX143" s="226"/>
      <c r="CY143" s="226"/>
      <c r="CZ143" s="1529"/>
      <c r="DA143" s="1789"/>
      <c r="DB143" s="226"/>
      <c r="DC143" s="1529"/>
      <c r="DD143" s="1789"/>
      <c r="DE143" s="226"/>
      <c r="DF143" s="1529"/>
      <c r="DG143" s="1789"/>
      <c r="DH143" s="226"/>
      <c r="DI143" s="226"/>
      <c r="DJ143" s="1529"/>
      <c r="DK143" s="1789"/>
      <c r="DL143" s="226"/>
      <c r="DM143" s="1529"/>
      <c r="DN143" s="1789"/>
      <c r="DO143" s="226"/>
      <c r="DP143" s="1529"/>
      <c r="DQ143" s="1789"/>
      <c r="DR143" s="226"/>
      <c r="DS143" s="226"/>
      <c r="DT143" s="226"/>
      <c r="DU143" s="226"/>
      <c r="DV143" s="226"/>
      <c r="DW143" s="226"/>
      <c r="DX143" s="226"/>
      <c r="DY143" s="226"/>
      <c r="DZ143" s="226"/>
      <c r="EA143" s="226"/>
      <c r="EB143" s="226"/>
      <c r="EC143" s="226"/>
      <c r="ED143" s="226"/>
      <c r="EE143" s="226"/>
      <c r="EF143" s="226"/>
      <c r="EG143" s="226"/>
      <c r="EH143" s="226"/>
      <c r="EI143" s="226"/>
      <c r="EJ143" s="226"/>
      <c r="EK143" s="226"/>
      <c r="EL143" s="226"/>
      <c r="EM143" s="226"/>
      <c r="EN143" s="226"/>
      <c r="EO143" s="226"/>
      <c r="EP143" s="226"/>
      <c r="EQ143" s="226"/>
      <c r="ER143" s="226"/>
      <c r="ES143" s="226"/>
      <c r="ET143" s="226"/>
      <c r="EU143" s="226"/>
      <c r="EV143" s="226"/>
      <c r="EW143" s="226"/>
      <c r="EX143" s="226"/>
      <c r="EY143" s="226"/>
      <c r="EZ143" s="226"/>
    </row>
    <row r="144" spans="4:156" ht="15" customHeight="1">
      <c r="D144" s="235"/>
      <c r="E144" s="235"/>
      <c r="F144" s="235"/>
      <c r="G144" s="235"/>
      <c r="H144" s="235"/>
      <c r="I144" s="235"/>
      <c r="J144" s="235"/>
      <c r="K144" s="235"/>
      <c r="L144" s="235"/>
      <c r="M144" s="235"/>
      <c r="N144" s="235"/>
      <c r="O144" s="235"/>
      <c r="P144" s="235"/>
      <c r="Q144" s="235"/>
      <c r="R144" s="235"/>
      <c r="S144" s="235"/>
      <c r="T144" s="235"/>
      <c r="U144" s="1793"/>
      <c r="V144" s="1798"/>
      <c r="W144" s="235"/>
      <c r="X144" s="1793"/>
      <c r="Y144" s="1798"/>
      <c r="Z144" s="235"/>
      <c r="AA144" s="1793"/>
      <c r="AB144" s="1798"/>
      <c r="AC144" s="235"/>
      <c r="AD144" s="235"/>
      <c r="AE144" s="1793"/>
      <c r="AF144" s="1798"/>
      <c r="AG144" s="235"/>
      <c r="AH144" s="1793"/>
      <c r="AI144" s="1798"/>
      <c r="AJ144" s="235"/>
      <c r="AK144" s="1793"/>
      <c r="AL144" s="1798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5"/>
      <c r="BB144" s="235"/>
      <c r="BC144" s="235"/>
      <c r="BD144" s="235"/>
      <c r="BE144" s="235"/>
      <c r="CI144" s="226"/>
      <c r="CJ144" s="226"/>
      <c r="CK144" s="226"/>
      <c r="CL144" s="226"/>
      <c r="CM144" s="226"/>
      <c r="CN144" s="226"/>
      <c r="CO144" s="226"/>
      <c r="CP144" s="226"/>
      <c r="CQ144" s="226"/>
      <c r="CR144" s="226"/>
      <c r="CS144" s="226"/>
      <c r="CT144" s="226"/>
      <c r="CU144" s="226"/>
      <c r="CV144" s="226"/>
      <c r="CW144" s="226"/>
      <c r="CX144" s="226"/>
      <c r="CY144" s="226"/>
      <c r="CZ144" s="1529"/>
      <c r="DA144" s="1789"/>
      <c r="DB144" s="226"/>
      <c r="DC144" s="1529"/>
      <c r="DD144" s="1789"/>
      <c r="DE144" s="226"/>
      <c r="DF144" s="1529"/>
      <c r="DG144" s="1789"/>
      <c r="DH144" s="226"/>
      <c r="DI144" s="226"/>
      <c r="DJ144" s="1529"/>
      <c r="DK144" s="1789"/>
      <c r="DL144" s="226"/>
      <c r="DM144" s="1529"/>
      <c r="DN144" s="1789"/>
      <c r="DO144" s="226"/>
      <c r="DP144" s="1529"/>
      <c r="DQ144" s="1789"/>
      <c r="DR144" s="226"/>
      <c r="DS144" s="226"/>
      <c r="DT144" s="226"/>
      <c r="DU144" s="226"/>
      <c r="DV144" s="226"/>
      <c r="DW144" s="226"/>
      <c r="DX144" s="226"/>
      <c r="DY144" s="226"/>
      <c r="DZ144" s="226"/>
      <c r="EA144" s="226"/>
      <c r="EB144" s="226"/>
      <c r="EC144" s="226"/>
      <c r="ED144" s="226"/>
      <c r="EE144" s="226"/>
      <c r="EF144" s="226"/>
      <c r="EG144" s="226"/>
      <c r="EH144" s="226"/>
      <c r="EI144" s="226"/>
      <c r="EJ144" s="226"/>
      <c r="EK144" s="226"/>
      <c r="EL144" s="226"/>
      <c r="EM144" s="226"/>
      <c r="EN144" s="226"/>
      <c r="EO144" s="226"/>
      <c r="EP144" s="226"/>
      <c r="EQ144" s="226"/>
      <c r="ER144" s="226"/>
      <c r="ES144" s="226"/>
      <c r="ET144" s="226"/>
      <c r="EU144" s="226"/>
      <c r="EV144" s="226"/>
      <c r="EW144" s="226"/>
      <c r="EX144" s="226"/>
      <c r="EY144" s="226"/>
      <c r="EZ144" s="226"/>
    </row>
    <row r="145" spans="4:156" ht="15" customHeight="1">
      <c r="D145" s="235"/>
      <c r="E145" s="235"/>
      <c r="F145" s="235"/>
      <c r="G145" s="235"/>
      <c r="H145" s="235"/>
      <c r="I145" s="235"/>
      <c r="J145" s="235"/>
      <c r="K145" s="235"/>
      <c r="L145" s="235"/>
      <c r="M145" s="235"/>
      <c r="N145" s="235"/>
      <c r="O145" s="235"/>
      <c r="P145" s="235"/>
      <c r="Q145" s="235"/>
      <c r="R145" s="235"/>
      <c r="S145" s="235"/>
      <c r="T145" s="235"/>
      <c r="U145" s="1793"/>
      <c r="V145" s="1798"/>
      <c r="W145" s="235"/>
      <c r="X145" s="1793"/>
      <c r="Y145" s="1798"/>
      <c r="Z145" s="235"/>
      <c r="AA145" s="1793"/>
      <c r="AB145" s="1798"/>
      <c r="AC145" s="235"/>
      <c r="AD145" s="235"/>
      <c r="AE145" s="1793"/>
      <c r="AF145" s="1798"/>
      <c r="AG145" s="235"/>
      <c r="AH145" s="1793"/>
      <c r="AI145" s="1798"/>
      <c r="AJ145" s="235"/>
      <c r="AK145" s="1793"/>
      <c r="AL145" s="1798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5"/>
      <c r="BB145" s="235"/>
      <c r="BC145" s="235"/>
      <c r="BD145" s="235"/>
      <c r="BE145" s="235"/>
      <c r="CI145" s="226"/>
      <c r="CJ145" s="226"/>
      <c r="CK145" s="226"/>
      <c r="CL145" s="226"/>
      <c r="CM145" s="226"/>
      <c r="CN145" s="226"/>
      <c r="CO145" s="226"/>
      <c r="CP145" s="226"/>
      <c r="CQ145" s="226"/>
      <c r="CR145" s="226"/>
      <c r="CS145" s="226"/>
      <c r="CT145" s="226"/>
      <c r="CU145" s="226"/>
      <c r="CV145" s="226"/>
      <c r="CW145" s="226"/>
      <c r="CX145" s="226"/>
      <c r="CY145" s="226"/>
      <c r="CZ145" s="1529"/>
      <c r="DA145" s="1789"/>
      <c r="DB145" s="226"/>
      <c r="DC145" s="1529"/>
      <c r="DD145" s="1789"/>
      <c r="DE145" s="226"/>
      <c r="DF145" s="1529"/>
      <c r="DG145" s="1789"/>
      <c r="DH145" s="226"/>
      <c r="DI145" s="226"/>
      <c r="DJ145" s="1529"/>
      <c r="DK145" s="1789"/>
      <c r="DL145" s="226"/>
      <c r="DM145" s="1529"/>
      <c r="DN145" s="1789"/>
      <c r="DO145" s="226"/>
      <c r="DP145" s="1529"/>
      <c r="DQ145" s="1789"/>
      <c r="DR145" s="226"/>
      <c r="DS145" s="226"/>
      <c r="DT145" s="226"/>
      <c r="DU145" s="226"/>
      <c r="DV145" s="226"/>
      <c r="DW145" s="226"/>
      <c r="DX145" s="226"/>
      <c r="DY145" s="226"/>
      <c r="DZ145" s="226"/>
      <c r="EA145" s="226"/>
      <c r="EB145" s="226"/>
      <c r="EC145" s="226"/>
      <c r="ED145" s="226"/>
      <c r="EE145" s="226"/>
      <c r="EF145" s="226"/>
      <c r="EG145" s="226"/>
      <c r="EH145" s="226"/>
      <c r="EI145" s="226"/>
      <c r="EJ145" s="226"/>
      <c r="EK145" s="226"/>
      <c r="EL145" s="226"/>
      <c r="EM145" s="226"/>
      <c r="EN145" s="226"/>
      <c r="EO145" s="226"/>
      <c r="EP145" s="226"/>
      <c r="EQ145" s="226"/>
      <c r="ER145" s="226"/>
      <c r="ES145" s="226"/>
      <c r="ET145" s="226"/>
      <c r="EU145" s="226"/>
      <c r="EV145" s="226"/>
      <c r="EW145" s="226"/>
      <c r="EX145" s="226"/>
      <c r="EY145" s="226"/>
      <c r="EZ145" s="226"/>
    </row>
    <row r="146" spans="4:156" ht="15" customHeight="1">
      <c r="D146" s="235"/>
      <c r="E146" s="235"/>
      <c r="F146" s="235"/>
      <c r="G146" s="235"/>
      <c r="H146" s="235"/>
      <c r="I146" s="235"/>
      <c r="J146" s="235"/>
      <c r="K146" s="235"/>
      <c r="L146" s="235"/>
      <c r="M146" s="235"/>
      <c r="N146" s="235"/>
      <c r="O146" s="235"/>
      <c r="P146" s="235"/>
      <c r="Q146" s="235"/>
      <c r="R146" s="235"/>
      <c r="S146" s="235"/>
      <c r="T146" s="235"/>
      <c r="U146" s="1793"/>
      <c r="V146" s="1798"/>
      <c r="W146" s="235"/>
      <c r="X146" s="1793"/>
      <c r="Y146" s="1798"/>
      <c r="Z146" s="235"/>
      <c r="AA146" s="1793"/>
      <c r="AB146" s="1798"/>
      <c r="AC146" s="235"/>
      <c r="AD146" s="235"/>
      <c r="AE146" s="1793"/>
      <c r="AF146" s="1798"/>
      <c r="AG146" s="235"/>
      <c r="AH146" s="1793"/>
      <c r="AI146" s="1798"/>
      <c r="AJ146" s="235"/>
      <c r="AK146" s="1793"/>
      <c r="AL146" s="1798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5"/>
      <c r="BB146" s="235"/>
      <c r="BC146" s="235"/>
      <c r="BD146" s="235"/>
      <c r="BE146" s="235"/>
      <c r="CI146" s="235"/>
      <c r="CJ146" s="235"/>
      <c r="CK146" s="235"/>
      <c r="CL146" s="235"/>
      <c r="CM146" s="235"/>
      <c r="CN146" s="235"/>
      <c r="CO146" s="235"/>
      <c r="CP146" s="235"/>
      <c r="CQ146" s="235"/>
      <c r="CR146" s="235"/>
      <c r="CS146" s="235"/>
      <c r="CT146" s="235"/>
      <c r="CU146" s="235"/>
      <c r="CV146" s="235"/>
      <c r="CW146" s="235"/>
      <c r="CX146" s="235"/>
      <c r="CY146" s="1516"/>
      <c r="CZ146" s="1516"/>
      <c r="DA146" s="1516"/>
      <c r="DB146" s="1516"/>
      <c r="DC146" s="1516"/>
      <c r="DD146" s="1516"/>
      <c r="DE146" s="1516"/>
      <c r="DF146" s="1516"/>
      <c r="DG146" s="1516"/>
      <c r="DH146" s="1516"/>
      <c r="DI146" s="1516"/>
      <c r="DJ146" s="1516"/>
      <c r="DK146" s="1516"/>
      <c r="DL146" s="1516"/>
      <c r="DM146" s="1516"/>
      <c r="DN146" s="1516"/>
      <c r="DO146" s="1516"/>
      <c r="DP146" s="1516"/>
      <c r="DQ146" s="1516"/>
      <c r="DR146" s="1516"/>
      <c r="DS146" s="1516"/>
      <c r="DT146" s="1516"/>
      <c r="DU146" s="235"/>
      <c r="DV146" s="235"/>
      <c r="DW146" s="235"/>
      <c r="DX146" s="235"/>
      <c r="DY146" s="235"/>
      <c r="DZ146" s="235"/>
      <c r="EA146" s="235"/>
      <c r="EB146" s="235"/>
      <c r="EC146" s="235"/>
      <c r="ED146" s="235"/>
      <c r="EE146" s="235"/>
      <c r="EF146" s="235"/>
      <c r="EG146" s="235"/>
      <c r="EH146" s="235"/>
      <c r="EI146" s="235"/>
      <c r="EJ146" s="235"/>
      <c r="EK146" s="235"/>
      <c r="EL146" s="235"/>
      <c r="EM146" s="235"/>
      <c r="EN146" s="235"/>
      <c r="EO146" s="235"/>
      <c r="EP146" s="235"/>
      <c r="EQ146" s="235"/>
      <c r="ER146" s="235"/>
      <c r="ES146" s="235"/>
      <c r="ET146" s="235"/>
      <c r="EU146" s="235"/>
      <c r="EV146" s="235"/>
      <c r="EW146" s="235"/>
      <c r="EX146" s="235"/>
      <c r="EY146" s="235"/>
      <c r="EZ146" s="235"/>
    </row>
    <row r="147" spans="4:156" ht="15" customHeight="1">
      <c r="D147" s="235"/>
      <c r="E147" s="235"/>
      <c r="F147" s="235"/>
      <c r="G147" s="235"/>
      <c r="H147" s="235"/>
      <c r="I147" s="235"/>
      <c r="J147" s="235"/>
      <c r="K147" s="235"/>
      <c r="L147" s="235"/>
      <c r="M147" s="235"/>
      <c r="N147" s="235"/>
      <c r="O147" s="235"/>
      <c r="P147" s="235"/>
      <c r="Q147" s="235"/>
      <c r="R147" s="235"/>
      <c r="S147" s="235"/>
      <c r="T147" s="235"/>
      <c r="U147" s="1793"/>
      <c r="V147" s="1798"/>
      <c r="W147" s="235"/>
      <c r="X147" s="1793"/>
      <c r="Y147" s="1798"/>
      <c r="Z147" s="235"/>
      <c r="AA147" s="1793"/>
      <c r="AB147" s="1798"/>
      <c r="AC147" s="235"/>
      <c r="AD147" s="235"/>
      <c r="AE147" s="1793"/>
      <c r="AF147" s="1798"/>
      <c r="AG147" s="235"/>
      <c r="AH147" s="1793"/>
      <c r="AI147" s="1798"/>
      <c r="AJ147" s="235"/>
      <c r="AK147" s="1793"/>
      <c r="AL147" s="1798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5"/>
      <c r="BB147" s="235"/>
      <c r="BC147" s="235"/>
      <c r="BD147" s="235"/>
      <c r="BE147" s="235"/>
      <c r="CI147" s="235"/>
      <c r="CJ147" s="235"/>
      <c r="CK147" s="235"/>
      <c r="CL147" s="235"/>
      <c r="CM147" s="235"/>
      <c r="CN147" s="235"/>
      <c r="CO147" s="235"/>
      <c r="CP147" s="235"/>
      <c r="CQ147" s="235"/>
      <c r="CR147" s="235"/>
      <c r="CS147" s="235"/>
      <c r="CT147" s="235"/>
      <c r="CU147" s="235"/>
      <c r="CV147" s="235"/>
      <c r="CW147" s="235"/>
      <c r="CX147" s="235"/>
      <c r="CY147" s="1516"/>
      <c r="CZ147" s="1516"/>
      <c r="DA147" s="1516"/>
      <c r="DB147" s="1516"/>
      <c r="DC147" s="1516"/>
      <c r="DD147" s="1516"/>
      <c r="DE147" s="1516"/>
      <c r="DF147" s="1516"/>
      <c r="DG147" s="1516"/>
      <c r="DH147" s="1516"/>
      <c r="DI147" s="1516"/>
      <c r="DJ147" s="1516"/>
      <c r="DK147" s="1516"/>
      <c r="DL147" s="1516"/>
      <c r="DM147" s="1516"/>
      <c r="DN147" s="1516"/>
      <c r="DO147" s="1516"/>
      <c r="DP147" s="1516"/>
      <c r="DQ147" s="1516"/>
      <c r="DR147" s="1516"/>
      <c r="DS147" s="1516"/>
      <c r="DT147" s="1516"/>
      <c r="DU147" s="235"/>
      <c r="DV147" s="235"/>
      <c r="DW147" s="235"/>
      <c r="DX147" s="235"/>
      <c r="DY147" s="235"/>
      <c r="DZ147" s="235"/>
      <c r="EA147" s="235"/>
      <c r="EB147" s="235"/>
      <c r="EC147" s="235"/>
      <c r="ED147" s="235"/>
      <c r="EE147" s="235"/>
      <c r="EF147" s="235"/>
      <c r="EG147" s="235"/>
      <c r="EH147" s="235"/>
      <c r="EI147" s="235"/>
      <c r="EJ147" s="235"/>
      <c r="EK147" s="235"/>
      <c r="EL147" s="235"/>
      <c r="EM147" s="235"/>
      <c r="EN147" s="235"/>
      <c r="EO147" s="235"/>
      <c r="EP147" s="235"/>
      <c r="EQ147" s="235"/>
      <c r="ER147" s="235"/>
      <c r="ES147" s="235"/>
      <c r="ET147" s="235"/>
      <c r="EU147" s="235"/>
      <c r="EV147" s="235"/>
      <c r="EW147" s="235"/>
      <c r="EX147" s="235"/>
      <c r="EY147" s="235"/>
      <c r="EZ147" s="235"/>
    </row>
    <row r="148" spans="4:156" ht="15" customHeight="1">
      <c r="D148" s="235"/>
      <c r="E148" s="235"/>
      <c r="F148" s="235"/>
      <c r="G148" s="235"/>
      <c r="H148" s="235"/>
      <c r="I148" s="235"/>
      <c r="J148" s="235"/>
      <c r="K148" s="235"/>
      <c r="L148" s="235"/>
      <c r="M148" s="235"/>
      <c r="N148" s="235"/>
      <c r="O148" s="235"/>
      <c r="P148" s="235"/>
      <c r="Q148" s="235"/>
      <c r="R148" s="235"/>
      <c r="S148" s="235"/>
      <c r="T148" s="235"/>
      <c r="U148" s="1793"/>
      <c r="V148" s="1798"/>
      <c r="W148" s="235"/>
      <c r="X148" s="1793"/>
      <c r="Y148" s="1798"/>
      <c r="Z148" s="235"/>
      <c r="AA148" s="1793"/>
      <c r="AB148" s="1798"/>
      <c r="AC148" s="235"/>
      <c r="AD148" s="235"/>
      <c r="AE148" s="1793"/>
      <c r="AF148" s="1798"/>
      <c r="AG148" s="235"/>
      <c r="AH148" s="1793"/>
      <c r="AI148" s="1798"/>
      <c r="AJ148" s="235"/>
      <c r="AK148" s="1793"/>
      <c r="AL148" s="1798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5"/>
      <c r="BB148" s="235"/>
      <c r="BC148" s="235"/>
      <c r="BD148" s="235"/>
      <c r="BE148" s="235"/>
      <c r="CI148" s="235"/>
      <c r="CJ148" s="235"/>
      <c r="CK148" s="235"/>
      <c r="CL148" s="235"/>
      <c r="CM148" s="235"/>
      <c r="CN148" s="235"/>
      <c r="CO148" s="235"/>
      <c r="CP148" s="235"/>
      <c r="CQ148" s="235"/>
      <c r="CR148" s="235"/>
      <c r="CS148" s="235"/>
      <c r="CT148" s="235"/>
      <c r="CU148" s="235"/>
      <c r="CV148" s="235"/>
      <c r="CW148" s="235"/>
      <c r="CX148" s="235"/>
      <c r="CY148" s="1378" t="s">
        <v>446</v>
      </c>
      <c r="CZ148" s="1378"/>
      <c r="DA148" s="1378"/>
      <c r="DB148" s="1378"/>
      <c r="DC148" s="1378"/>
      <c r="DD148" s="1378"/>
      <c r="DE148" s="1378"/>
      <c r="DF148" s="1378"/>
      <c r="DG148" s="1378"/>
      <c r="DH148" s="1378"/>
      <c r="DI148" s="235"/>
      <c r="DJ148" s="1379">
        <f>COLUMN(Table!$J$4)</f>
        <v>10</v>
      </c>
      <c r="DK148" s="1380"/>
      <c r="DL148" s="1380"/>
      <c r="DM148" s="1380"/>
      <c r="DN148" s="1380"/>
      <c r="DO148" s="1380"/>
      <c r="DP148" s="1380"/>
      <c r="DQ148" s="1380"/>
      <c r="DR148" s="1380"/>
      <c r="DS148" s="1380"/>
      <c r="DT148" s="1380"/>
      <c r="DU148" s="235"/>
      <c r="DV148" s="235"/>
      <c r="DW148" s="235"/>
      <c r="DX148" s="235"/>
      <c r="DY148" s="235"/>
      <c r="DZ148" s="235"/>
      <c r="EA148" s="235"/>
      <c r="EB148" s="235"/>
      <c r="EC148" s="235"/>
      <c r="ED148" s="235"/>
      <c r="EE148" s="235"/>
      <c r="EF148" s="235"/>
      <c r="EG148" s="235"/>
      <c r="EH148" s="235"/>
      <c r="EI148" s="235"/>
      <c r="EJ148" s="235"/>
      <c r="EK148" s="235"/>
      <c r="EL148" s="235"/>
      <c r="EM148" s="235"/>
      <c r="EN148" s="235"/>
      <c r="EO148" s="235"/>
      <c r="EP148" s="235"/>
      <c r="EQ148" s="235"/>
      <c r="ER148" s="235"/>
      <c r="ES148" s="235"/>
      <c r="ET148" s="235"/>
      <c r="EU148" s="235"/>
      <c r="EV148" s="235"/>
      <c r="EW148" s="235"/>
      <c r="EX148" s="235"/>
      <c r="EY148" s="235"/>
      <c r="EZ148" s="235"/>
    </row>
    <row r="149" spans="4:156" ht="15" customHeight="1"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5"/>
      <c r="P149" s="235"/>
      <c r="Q149" s="235"/>
      <c r="R149" s="235"/>
      <c r="S149" s="235"/>
      <c r="T149" s="235"/>
      <c r="U149" s="1793"/>
      <c r="V149" s="1798"/>
      <c r="W149" s="235"/>
      <c r="X149" s="1793"/>
      <c r="Y149" s="1798"/>
      <c r="Z149" s="235"/>
      <c r="AA149" s="1793"/>
      <c r="AB149" s="1798"/>
      <c r="AC149" s="235"/>
      <c r="AD149" s="235"/>
      <c r="AE149" s="1793"/>
      <c r="AF149" s="1798"/>
      <c r="AG149" s="235"/>
      <c r="AH149" s="1793"/>
      <c r="AI149" s="1798"/>
      <c r="AJ149" s="235"/>
      <c r="AK149" s="1793"/>
      <c r="AL149" s="1798"/>
      <c r="AM149" s="235"/>
      <c r="AN149" s="235"/>
      <c r="AO149" s="235"/>
      <c r="AP149" s="235"/>
      <c r="AQ149" s="235"/>
      <c r="AR149" s="235"/>
      <c r="AS149" s="235"/>
      <c r="AT149" s="235"/>
      <c r="AU149" s="235"/>
      <c r="AV149" s="235"/>
      <c r="AW149" s="235"/>
      <c r="AX149" s="235"/>
      <c r="AY149" s="235"/>
      <c r="AZ149" s="235"/>
      <c r="BA149" s="235"/>
      <c r="BB149" s="235"/>
      <c r="BC149" s="235"/>
      <c r="BD149" s="235"/>
      <c r="BE149" s="235"/>
      <c r="CI149" s="235"/>
      <c r="CJ149" s="235"/>
      <c r="CK149" s="235"/>
      <c r="CL149" s="235"/>
      <c r="CM149" s="235"/>
      <c r="CN149" s="235"/>
      <c r="CO149" s="235"/>
      <c r="CP149" s="235"/>
      <c r="CQ149" s="235"/>
      <c r="CR149" s="235"/>
      <c r="CS149" s="235"/>
      <c r="CT149" s="235"/>
      <c r="CU149" s="235"/>
      <c r="CV149" s="235"/>
      <c r="CW149" s="235"/>
      <c r="CX149" s="235"/>
      <c r="CY149" s="1378"/>
      <c r="CZ149" s="1378"/>
      <c r="DA149" s="1378"/>
      <c r="DB149" s="1378"/>
      <c r="DC149" s="1378"/>
      <c r="DD149" s="1378"/>
      <c r="DE149" s="1378"/>
      <c r="DF149" s="1378"/>
      <c r="DG149" s="1378"/>
      <c r="DH149" s="1378"/>
      <c r="DI149" s="235"/>
      <c r="DJ149" s="1380"/>
      <c r="DK149" s="1380"/>
      <c r="DL149" s="1380"/>
      <c r="DM149" s="1380"/>
      <c r="DN149" s="1380"/>
      <c r="DO149" s="1380"/>
      <c r="DP149" s="1380"/>
      <c r="DQ149" s="1380"/>
      <c r="DR149" s="1380"/>
      <c r="DS149" s="1380"/>
      <c r="DT149" s="1380"/>
      <c r="DU149" s="235"/>
      <c r="DV149" s="235"/>
      <c r="DW149" s="235"/>
      <c r="DX149" s="235"/>
      <c r="DY149" s="235"/>
      <c r="DZ149" s="235"/>
      <c r="EA149" s="235"/>
      <c r="EB149" s="235"/>
      <c r="EC149" s="235"/>
      <c r="ED149" s="235"/>
      <c r="EE149" s="235"/>
      <c r="EF149" s="235"/>
      <c r="EG149" s="235"/>
      <c r="EH149" s="235"/>
      <c r="EI149" s="235"/>
      <c r="EJ149" s="235"/>
      <c r="EK149" s="235"/>
      <c r="EL149" s="235"/>
      <c r="EM149" s="235"/>
      <c r="EN149" s="235"/>
      <c r="EO149" s="235"/>
      <c r="EP149" s="235"/>
      <c r="EQ149" s="235"/>
      <c r="ER149" s="235"/>
      <c r="ES149" s="235"/>
      <c r="ET149" s="235"/>
      <c r="EU149" s="235"/>
      <c r="EV149" s="235"/>
      <c r="EW149" s="235"/>
      <c r="EX149" s="235"/>
      <c r="EY149" s="235"/>
      <c r="EZ149" s="235"/>
    </row>
    <row r="150" spans="4:156" ht="15" customHeight="1">
      <c r="D150" s="235"/>
      <c r="E150" s="235"/>
      <c r="F150" s="235"/>
      <c r="G150" s="235"/>
      <c r="H150" s="235"/>
      <c r="I150" s="235"/>
      <c r="J150" s="235"/>
      <c r="K150" s="235"/>
      <c r="L150" s="235"/>
      <c r="M150" s="235"/>
      <c r="N150" s="235"/>
      <c r="O150" s="235"/>
      <c r="P150" s="235"/>
      <c r="Q150" s="235"/>
      <c r="R150" s="235"/>
      <c r="S150" s="235"/>
      <c r="T150" s="235"/>
      <c r="U150" s="1793"/>
      <c r="V150" s="1798"/>
      <c r="W150" s="235"/>
      <c r="X150" s="1793"/>
      <c r="Y150" s="1798"/>
      <c r="Z150" s="235"/>
      <c r="AA150" s="1793"/>
      <c r="AB150" s="1798"/>
      <c r="AC150" s="235"/>
      <c r="AD150" s="235"/>
      <c r="AE150" s="1793"/>
      <c r="AF150" s="1798"/>
      <c r="AG150" s="235"/>
      <c r="AH150" s="1793"/>
      <c r="AI150" s="1798"/>
      <c r="AJ150" s="235"/>
      <c r="AK150" s="1793"/>
      <c r="AL150" s="1798"/>
      <c r="AM150" s="235"/>
      <c r="AN150" s="235"/>
      <c r="AO150" s="235"/>
      <c r="AP150" s="235"/>
      <c r="AQ150" s="235"/>
      <c r="AR150" s="235"/>
      <c r="AS150" s="235"/>
      <c r="AT150" s="235"/>
      <c r="AU150" s="235"/>
      <c r="AV150" s="235"/>
      <c r="AW150" s="235"/>
      <c r="AX150" s="235"/>
      <c r="AY150" s="235"/>
      <c r="AZ150" s="235"/>
      <c r="BA150" s="235"/>
      <c r="BB150" s="235"/>
      <c r="BC150" s="235"/>
      <c r="BD150" s="235"/>
      <c r="BE150" s="235"/>
      <c r="CI150" s="235"/>
      <c r="CJ150" s="235"/>
      <c r="CK150" s="235"/>
      <c r="CL150" s="235"/>
      <c r="CM150" s="235"/>
      <c r="CN150" s="235"/>
      <c r="CO150" s="235"/>
      <c r="CP150" s="235"/>
      <c r="CQ150" s="235"/>
      <c r="CR150" s="235"/>
      <c r="CS150" s="235"/>
      <c r="CT150" s="235"/>
      <c r="CU150" s="235"/>
      <c r="CV150" s="235"/>
      <c r="CW150" s="235"/>
      <c r="CX150" s="235"/>
      <c r="CY150" s="226"/>
      <c r="CZ150" s="226"/>
      <c r="DA150" s="226"/>
      <c r="DB150" s="226"/>
      <c r="DC150" s="226"/>
      <c r="DD150" s="226"/>
      <c r="DE150" s="226"/>
      <c r="DF150" s="226"/>
      <c r="DG150" s="226"/>
      <c r="DH150" s="226"/>
      <c r="DI150" s="235"/>
      <c r="DJ150" s="377"/>
      <c r="DK150" s="377"/>
      <c r="DL150" s="377"/>
      <c r="DM150" s="377"/>
      <c r="DN150" s="377"/>
      <c r="DO150" s="377"/>
      <c r="DP150" s="377"/>
      <c r="DQ150" s="377"/>
      <c r="DR150" s="377"/>
      <c r="DS150" s="377"/>
      <c r="DT150" s="377"/>
      <c r="DU150" s="235"/>
      <c r="DV150" s="235"/>
      <c r="DW150" s="235"/>
      <c r="DX150" s="235"/>
      <c r="DY150" s="235"/>
      <c r="DZ150" s="235"/>
      <c r="EA150" s="235"/>
      <c r="EB150" s="235"/>
      <c r="EC150" s="235"/>
      <c r="ED150" s="235"/>
      <c r="EE150" s="235"/>
      <c r="EF150" s="235"/>
      <c r="EG150" s="235"/>
      <c r="EH150" s="235"/>
      <c r="EI150" s="235"/>
      <c r="EJ150" s="235"/>
      <c r="EK150" s="235"/>
      <c r="EL150" s="235"/>
      <c r="EM150" s="235"/>
      <c r="EN150" s="235"/>
      <c r="EO150" s="235"/>
      <c r="EP150" s="235"/>
      <c r="EQ150" s="235"/>
      <c r="ER150" s="235"/>
      <c r="ES150" s="235"/>
      <c r="ET150" s="235"/>
      <c r="EU150" s="235"/>
      <c r="EV150" s="235"/>
      <c r="EW150" s="235"/>
      <c r="EX150" s="235"/>
      <c r="EY150" s="235"/>
      <c r="EZ150" s="235"/>
    </row>
    <row r="151" spans="4:156" ht="15" customHeight="1"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5"/>
      <c r="P151" s="235"/>
      <c r="Q151" s="235"/>
      <c r="R151" s="235"/>
      <c r="S151" s="235"/>
      <c r="T151" s="235"/>
      <c r="U151" s="1793"/>
      <c r="V151" s="1798"/>
      <c r="W151" s="235"/>
      <c r="X151" s="1793"/>
      <c r="Y151" s="1798"/>
      <c r="Z151" s="235"/>
      <c r="AA151" s="1793"/>
      <c r="AB151" s="1798"/>
      <c r="AC151" s="235"/>
      <c r="AD151" s="235"/>
      <c r="AE151" s="1793"/>
      <c r="AF151" s="1798"/>
      <c r="AG151" s="235"/>
      <c r="AH151" s="1793"/>
      <c r="AI151" s="1798"/>
      <c r="AJ151" s="235"/>
      <c r="AK151" s="1793"/>
      <c r="AL151" s="1798"/>
      <c r="AM151" s="235"/>
      <c r="AN151" s="235"/>
      <c r="AO151" s="235"/>
      <c r="AP151" s="235"/>
      <c r="AQ151" s="235"/>
      <c r="AR151" s="235"/>
      <c r="AS151" s="235"/>
      <c r="AT151" s="235"/>
      <c r="AU151" s="235"/>
      <c r="AV151" s="235"/>
      <c r="AW151" s="235"/>
      <c r="AX151" s="235"/>
      <c r="AY151" s="235"/>
      <c r="AZ151" s="235"/>
      <c r="BA151" s="235"/>
      <c r="BB151" s="235"/>
      <c r="BC151" s="235"/>
      <c r="BD151" s="235"/>
      <c r="BE151" s="235"/>
      <c r="CI151" s="235"/>
      <c r="CJ151" s="235"/>
      <c r="CK151" s="235"/>
      <c r="CL151" s="235"/>
      <c r="CM151" s="235"/>
      <c r="CN151" s="235"/>
      <c r="CO151" s="235"/>
      <c r="CP151" s="235"/>
      <c r="CQ151" s="235"/>
      <c r="CR151" s="235"/>
      <c r="CS151" s="235"/>
      <c r="CT151" s="235"/>
      <c r="CU151" s="235"/>
      <c r="CV151" s="235"/>
      <c r="CW151" s="235"/>
      <c r="CX151" s="235"/>
      <c r="CY151" s="1378" t="s">
        <v>447</v>
      </c>
      <c r="CZ151" s="1378"/>
      <c r="DA151" s="1378"/>
      <c r="DB151" s="1378"/>
      <c r="DC151" s="1378"/>
      <c r="DD151" s="1378"/>
      <c r="DE151" s="1378"/>
      <c r="DF151" s="1378"/>
      <c r="DG151" s="1378"/>
      <c r="DH151" s="1378"/>
      <c r="DI151" s="235"/>
      <c r="DJ151" s="1379">
        <f>COLUMN(Table!$K$4)</f>
        <v>11</v>
      </c>
      <c r="DK151" s="1379"/>
      <c r="DL151" s="1379"/>
      <c r="DM151" s="1379"/>
      <c r="DN151" s="1379"/>
      <c r="DO151" s="1379"/>
      <c r="DP151" s="1379"/>
      <c r="DQ151" s="1379"/>
      <c r="DR151" s="1379"/>
      <c r="DS151" s="1379"/>
      <c r="DT151" s="1379"/>
      <c r="DU151" s="235"/>
      <c r="DV151" s="235"/>
      <c r="DW151" s="235"/>
      <c r="DX151" s="235"/>
      <c r="DY151" s="235"/>
      <c r="DZ151" s="235"/>
      <c r="EA151" s="235"/>
      <c r="EB151" s="235"/>
      <c r="EC151" s="235"/>
      <c r="ED151" s="235"/>
      <c r="EE151" s="235"/>
      <c r="EF151" s="235"/>
      <c r="EG151" s="235"/>
      <c r="EH151" s="235"/>
      <c r="EI151" s="235"/>
      <c r="EJ151" s="235"/>
      <c r="EK151" s="235"/>
      <c r="EL151" s="235"/>
      <c r="EM151" s="235"/>
      <c r="EN151" s="235"/>
      <c r="EO151" s="235"/>
      <c r="EP151" s="235"/>
      <c r="EQ151" s="235"/>
      <c r="ER151" s="235"/>
      <c r="ES151" s="235"/>
      <c r="ET151" s="235"/>
      <c r="EU151" s="235"/>
      <c r="EV151" s="235"/>
      <c r="EW151" s="235"/>
      <c r="EX151" s="235"/>
      <c r="EY151" s="235"/>
      <c r="EZ151" s="235"/>
    </row>
    <row r="152" spans="4:156" ht="15" customHeight="1">
      <c r="D152" s="235"/>
      <c r="E152" s="235"/>
      <c r="F152" s="235"/>
      <c r="G152" s="235"/>
      <c r="H152" s="235"/>
      <c r="I152" s="235"/>
      <c r="J152" s="235"/>
      <c r="K152" s="235"/>
      <c r="L152" s="235"/>
      <c r="M152" s="235"/>
      <c r="N152" s="235"/>
      <c r="O152" s="235"/>
      <c r="P152" s="235"/>
      <c r="Q152" s="235"/>
      <c r="R152" s="235"/>
      <c r="S152" s="235"/>
      <c r="T152" s="235"/>
      <c r="U152" s="1793"/>
      <c r="V152" s="1798"/>
      <c r="W152" s="235"/>
      <c r="X152" s="1793"/>
      <c r="Y152" s="1798"/>
      <c r="Z152" s="235"/>
      <c r="AA152" s="1793"/>
      <c r="AB152" s="1798"/>
      <c r="AC152" s="235"/>
      <c r="AD152" s="235"/>
      <c r="AE152" s="1793"/>
      <c r="AF152" s="1798"/>
      <c r="AG152" s="235"/>
      <c r="AH152" s="1793"/>
      <c r="AI152" s="1798"/>
      <c r="AJ152" s="235"/>
      <c r="AK152" s="1793"/>
      <c r="AL152" s="1798"/>
      <c r="AM152" s="235"/>
      <c r="AN152" s="235"/>
      <c r="AO152" s="235"/>
      <c r="AP152" s="235"/>
      <c r="AQ152" s="235"/>
      <c r="AR152" s="235"/>
      <c r="AS152" s="235"/>
      <c r="AT152" s="235"/>
      <c r="AU152" s="235"/>
      <c r="AV152" s="235"/>
      <c r="AW152" s="235"/>
      <c r="AX152" s="235"/>
      <c r="AY152" s="235"/>
      <c r="AZ152" s="235"/>
      <c r="BA152" s="235"/>
      <c r="BB152" s="235"/>
      <c r="BC152" s="235"/>
      <c r="BD152" s="235"/>
      <c r="BE152" s="235"/>
      <c r="CI152" s="235"/>
      <c r="CJ152" s="235"/>
      <c r="CK152" s="235"/>
      <c r="CL152" s="235"/>
      <c r="CM152" s="235"/>
      <c r="CN152" s="235"/>
      <c r="CO152" s="235"/>
      <c r="CP152" s="235"/>
      <c r="CQ152" s="235"/>
      <c r="CR152" s="235"/>
      <c r="CS152" s="235"/>
      <c r="CT152" s="235"/>
      <c r="CU152" s="235"/>
      <c r="CV152" s="235"/>
      <c r="CW152" s="235"/>
      <c r="CX152" s="235"/>
      <c r="CY152" s="1378"/>
      <c r="CZ152" s="1378"/>
      <c r="DA152" s="1378"/>
      <c r="DB152" s="1378"/>
      <c r="DC152" s="1378"/>
      <c r="DD152" s="1378"/>
      <c r="DE152" s="1378"/>
      <c r="DF152" s="1378"/>
      <c r="DG152" s="1378"/>
      <c r="DH152" s="1378"/>
      <c r="DI152" s="235"/>
      <c r="DJ152" s="1379"/>
      <c r="DK152" s="1379"/>
      <c r="DL152" s="1379"/>
      <c r="DM152" s="1379"/>
      <c r="DN152" s="1379"/>
      <c r="DO152" s="1379"/>
      <c r="DP152" s="1379"/>
      <c r="DQ152" s="1379"/>
      <c r="DR152" s="1379"/>
      <c r="DS152" s="1379"/>
      <c r="DT152" s="1379"/>
      <c r="DU152" s="235"/>
      <c r="DV152" s="235"/>
      <c r="DW152" s="235"/>
      <c r="DX152" s="235"/>
      <c r="DY152" s="235"/>
      <c r="DZ152" s="235"/>
      <c r="EA152" s="235"/>
      <c r="EB152" s="235"/>
      <c r="EC152" s="235"/>
      <c r="ED152" s="235"/>
      <c r="EE152" s="235"/>
      <c r="EF152" s="235"/>
      <c r="EG152" s="235"/>
      <c r="EH152" s="235"/>
      <c r="EI152" s="235"/>
      <c r="EJ152" s="235"/>
      <c r="EK152" s="235"/>
      <c r="EL152" s="235"/>
      <c r="EM152" s="235"/>
      <c r="EN152" s="235"/>
      <c r="EO152" s="235"/>
      <c r="EP152" s="235"/>
      <c r="EQ152" s="235"/>
      <c r="ER152" s="235"/>
      <c r="ES152" s="235"/>
      <c r="ET152" s="235"/>
      <c r="EU152" s="235"/>
      <c r="EV152" s="235"/>
      <c r="EW152" s="235"/>
      <c r="EX152" s="235"/>
      <c r="EY152" s="235"/>
      <c r="EZ152" s="235"/>
    </row>
    <row r="153" spans="4:156" ht="15" customHeight="1">
      <c r="D153" s="235"/>
      <c r="E153" s="235"/>
      <c r="F153" s="235"/>
      <c r="G153" s="235"/>
      <c r="H153" s="235"/>
      <c r="I153" s="235"/>
      <c r="J153" s="235"/>
      <c r="K153" s="235"/>
      <c r="L153" s="235"/>
      <c r="M153" s="235"/>
      <c r="N153" s="235"/>
      <c r="O153" s="235"/>
      <c r="P153" s="235"/>
      <c r="Q153" s="235"/>
      <c r="R153" s="235"/>
      <c r="S153" s="235"/>
      <c r="T153" s="1516"/>
      <c r="U153" s="1516"/>
      <c r="V153" s="1516"/>
      <c r="W153" s="1516"/>
      <c r="X153" s="1516"/>
      <c r="Y153" s="1516"/>
      <c r="Z153" s="1516"/>
      <c r="AA153" s="1516"/>
      <c r="AB153" s="1516"/>
      <c r="AC153" s="1516"/>
      <c r="AD153" s="1516"/>
      <c r="AE153" s="1516"/>
      <c r="AF153" s="1516"/>
      <c r="AG153" s="1516"/>
      <c r="AH153" s="1516"/>
      <c r="AI153" s="1516"/>
      <c r="AJ153" s="1516"/>
      <c r="AK153" s="1516"/>
      <c r="AL153" s="1516"/>
      <c r="AM153" s="1516"/>
      <c r="AN153" s="1516"/>
      <c r="AO153" s="1516"/>
      <c r="AP153" s="235"/>
      <c r="AQ153" s="235"/>
      <c r="AR153" s="235"/>
      <c r="AS153" s="235"/>
      <c r="AT153" s="235"/>
      <c r="AU153" s="235"/>
      <c r="AV153" s="235"/>
      <c r="AW153" s="235"/>
      <c r="AX153" s="235"/>
      <c r="AY153" s="235"/>
      <c r="AZ153" s="235"/>
      <c r="BA153" s="235"/>
      <c r="BB153" s="235"/>
      <c r="BC153" s="235"/>
      <c r="BD153" s="235"/>
      <c r="BE153" s="235"/>
      <c r="CI153" s="235"/>
      <c r="CJ153" s="235"/>
      <c r="CK153" s="235"/>
      <c r="CL153" s="235"/>
      <c r="CM153" s="235"/>
      <c r="CN153" s="235"/>
      <c r="CO153" s="235"/>
      <c r="CP153" s="235"/>
      <c r="CQ153" s="235"/>
      <c r="CR153" s="235"/>
      <c r="CS153" s="235"/>
      <c r="CT153" s="235"/>
      <c r="CU153" s="235"/>
      <c r="CV153" s="235"/>
      <c r="CW153" s="235"/>
      <c r="CX153" s="235"/>
      <c r="CY153" s="235"/>
      <c r="CZ153" s="235"/>
      <c r="DA153" s="235"/>
      <c r="DB153" s="235"/>
      <c r="DC153" s="235"/>
      <c r="DD153" s="235"/>
      <c r="DE153" s="235"/>
      <c r="DF153" s="235"/>
      <c r="DG153" s="235"/>
      <c r="DH153" s="235"/>
      <c r="DI153" s="235"/>
      <c r="DJ153" s="235"/>
      <c r="DK153" s="235"/>
      <c r="DL153" s="235"/>
      <c r="DM153" s="235"/>
      <c r="DN153" s="235"/>
      <c r="DO153" s="235"/>
      <c r="DP153" s="235"/>
      <c r="DQ153" s="235"/>
      <c r="DR153" s="235"/>
      <c r="DS153" s="235"/>
      <c r="DT153" s="235"/>
      <c r="DU153" s="235"/>
      <c r="DV153" s="235"/>
      <c r="DW153" s="235"/>
      <c r="DX153" s="235"/>
      <c r="DY153" s="235"/>
      <c r="DZ153" s="235"/>
      <c r="EA153" s="235"/>
      <c r="EB153" s="235"/>
      <c r="EC153" s="235"/>
      <c r="ED153" s="235"/>
      <c r="EE153" s="235"/>
      <c r="EF153" s="235"/>
      <c r="EG153" s="235"/>
      <c r="EH153" s="235"/>
      <c r="EI153" s="235"/>
      <c r="EJ153" s="235"/>
      <c r="EK153" s="235"/>
      <c r="EL153" s="235"/>
      <c r="EM153" s="235"/>
      <c r="EN153" s="235"/>
      <c r="EO153" s="235"/>
      <c r="EP153" s="235"/>
      <c r="EQ153" s="235"/>
      <c r="ER153" s="235"/>
      <c r="ES153" s="235"/>
      <c r="ET153" s="235"/>
      <c r="EU153" s="235"/>
      <c r="EV153" s="235"/>
      <c r="EW153" s="235"/>
      <c r="EX153" s="235"/>
      <c r="EY153" s="235"/>
      <c r="EZ153" s="235"/>
    </row>
    <row r="154" spans="4:156" ht="15" customHeight="1">
      <c r="D154" s="235"/>
      <c r="E154" s="235"/>
      <c r="F154" s="235"/>
      <c r="G154" s="235"/>
      <c r="H154" s="235"/>
      <c r="I154" s="235"/>
      <c r="J154" s="235"/>
      <c r="K154" s="235"/>
      <c r="L154" s="235"/>
      <c r="M154" s="235"/>
      <c r="N154" s="235"/>
      <c r="O154" s="235"/>
      <c r="P154" s="235"/>
      <c r="Q154" s="235"/>
      <c r="R154" s="235"/>
      <c r="S154" s="235"/>
      <c r="T154" s="1516"/>
      <c r="U154" s="1516"/>
      <c r="V154" s="1516"/>
      <c r="W154" s="1516"/>
      <c r="X154" s="1516"/>
      <c r="Y154" s="1516"/>
      <c r="Z154" s="1516"/>
      <c r="AA154" s="1516"/>
      <c r="AB154" s="1516"/>
      <c r="AC154" s="1516"/>
      <c r="AD154" s="1516"/>
      <c r="AE154" s="1516"/>
      <c r="AF154" s="1516"/>
      <c r="AG154" s="1516"/>
      <c r="AH154" s="1516"/>
      <c r="AI154" s="1516"/>
      <c r="AJ154" s="1516"/>
      <c r="AK154" s="1516"/>
      <c r="AL154" s="1516"/>
      <c r="AM154" s="1516"/>
      <c r="AN154" s="1516"/>
      <c r="AO154" s="1516"/>
      <c r="AP154" s="235"/>
      <c r="AQ154" s="235"/>
      <c r="AR154" s="235"/>
      <c r="AS154" s="235"/>
      <c r="AT154" s="235"/>
      <c r="AU154" s="235"/>
      <c r="AV154" s="235"/>
      <c r="AW154" s="235"/>
      <c r="AX154" s="235"/>
      <c r="AY154" s="235"/>
      <c r="AZ154" s="235"/>
      <c r="BA154" s="235"/>
      <c r="BB154" s="235"/>
      <c r="BC154" s="235"/>
      <c r="BD154" s="235"/>
      <c r="BE154" s="235"/>
      <c r="CI154" s="1516"/>
      <c r="CJ154" s="1516"/>
      <c r="CK154" s="1516"/>
      <c r="CL154" s="1516"/>
      <c r="CM154" s="1516"/>
      <c r="CN154" s="1516"/>
      <c r="CO154" s="1516"/>
      <c r="CP154" s="1516"/>
      <c r="CQ154" s="1516"/>
      <c r="CR154" s="1516"/>
      <c r="CS154" s="1516"/>
      <c r="CT154" s="1516"/>
      <c r="CU154" s="1516"/>
      <c r="CV154" s="1516"/>
      <c r="CW154" s="1516"/>
      <c r="CX154" s="1516"/>
      <c r="CY154" s="1773">
        <f>COLUMN(Table!$BK$4)</f>
        <v>63</v>
      </c>
      <c r="CZ154" s="1773"/>
      <c r="DA154" s="1773"/>
      <c r="DB154" s="1773"/>
      <c r="DC154" s="1773"/>
      <c r="DD154" s="1773"/>
      <c r="DE154" s="1773"/>
      <c r="DF154" s="1773"/>
      <c r="DG154" s="1773"/>
      <c r="DH154" s="1773"/>
      <c r="DI154" s="1773"/>
      <c r="DJ154" s="1773"/>
      <c r="DK154" s="1773"/>
      <c r="DL154" s="1773"/>
      <c r="DM154" s="1773"/>
      <c r="DN154" s="1773"/>
      <c r="DO154" s="1773"/>
      <c r="DP154" s="1773"/>
      <c r="DQ154" s="1773"/>
      <c r="DR154" s="1773"/>
      <c r="DS154" s="1773"/>
      <c r="DT154" s="1773"/>
      <c r="DU154" s="1516"/>
      <c r="DV154" s="1516"/>
      <c r="DW154" s="1516"/>
      <c r="DX154" s="1516"/>
      <c r="DY154" s="1516"/>
      <c r="DZ154" s="1516"/>
      <c r="EA154" s="1516"/>
      <c r="EB154" s="1516"/>
      <c r="EC154" s="1516"/>
      <c r="ED154" s="1516"/>
      <c r="EE154" s="1516"/>
      <c r="EF154" s="1516"/>
      <c r="EG154" s="1516"/>
      <c r="EH154" s="1516"/>
      <c r="EI154" s="1516"/>
      <c r="EJ154" s="1516"/>
      <c r="EK154" s="1516"/>
      <c r="EL154" s="1516"/>
      <c r="EM154" s="1516"/>
      <c r="EN154" s="1516"/>
      <c r="EO154" s="1516"/>
      <c r="EP154" s="1516"/>
      <c r="EQ154" s="1516"/>
      <c r="ER154" s="1516"/>
      <c r="ES154" s="1516"/>
      <c r="ET154" s="1516"/>
      <c r="EU154" s="1516"/>
      <c r="EV154" s="1516"/>
      <c r="EW154" s="1516"/>
      <c r="EX154" s="1516"/>
      <c r="EY154" s="1516"/>
      <c r="EZ154" s="1516"/>
    </row>
    <row r="155" spans="4:156" ht="15" customHeight="1">
      <c r="D155" s="235"/>
      <c r="E155" s="235"/>
      <c r="F155" s="235"/>
      <c r="G155" s="235"/>
      <c r="H155" s="235"/>
      <c r="I155" s="235"/>
      <c r="J155" s="235"/>
      <c r="K155" s="235"/>
      <c r="L155" s="235"/>
      <c r="M155" s="235"/>
      <c r="N155" s="235"/>
      <c r="O155" s="235"/>
      <c r="P155" s="235"/>
      <c r="Q155" s="235"/>
      <c r="R155" s="235"/>
      <c r="S155" s="235"/>
      <c r="AD155" s="235"/>
      <c r="AP155" s="235"/>
      <c r="AQ155" s="235"/>
      <c r="AR155" s="235"/>
      <c r="AS155" s="235"/>
      <c r="AT155" s="235"/>
      <c r="AU155" s="235"/>
      <c r="AV155" s="235"/>
      <c r="AW155" s="235"/>
      <c r="AX155" s="235"/>
      <c r="AY155" s="235"/>
      <c r="AZ155" s="235"/>
      <c r="BA155" s="235"/>
      <c r="BB155" s="235"/>
      <c r="BC155" s="235"/>
      <c r="BD155" s="235"/>
      <c r="BE155" s="235"/>
      <c r="CI155" s="1516"/>
      <c r="CJ155" s="1516"/>
      <c r="CK155" s="1516"/>
      <c r="CL155" s="1516"/>
      <c r="CM155" s="1516"/>
      <c r="CN155" s="1516"/>
      <c r="CO155" s="1516"/>
      <c r="CP155" s="1516"/>
      <c r="CQ155" s="1516"/>
      <c r="CR155" s="1516"/>
      <c r="CS155" s="1516"/>
      <c r="CT155" s="1516"/>
      <c r="CU155" s="1516"/>
      <c r="CV155" s="1516"/>
      <c r="CW155" s="1516"/>
      <c r="CX155" s="1516"/>
      <c r="CY155" s="1773"/>
      <c r="CZ155" s="1773"/>
      <c r="DA155" s="1773"/>
      <c r="DB155" s="1773"/>
      <c r="DC155" s="1773"/>
      <c r="DD155" s="1773"/>
      <c r="DE155" s="1773"/>
      <c r="DF155" s="1773"/>
      <c r="DG155" s="1773"/>
      <c r="DH155" s="1773"/>
      <c r="DI155" s="1773"/>
      <c r="DJ155" s="1773"/>
      <c r="DK155" s="1773"/>
      <c r="DL155" s="1773"/>
      <c r="DM155" s="1773"/>
      <c r="DN155" s="1773"/>
      <c r="DO155" s="1773"/>
      <c r="DP155" s="1773"/>
      <c r="DQ155" s="1773"/>
      <c r="DR155" s="1773"/>
      <c r="DS155" s="1773"/>
      <c r="DT155" s="1773"/>
      <c r="DU155" s="1516"/>
      <c r="DV155" s="1516"/>
      <c r="DW155" s="1516"/>
      <c r="DX155" s="1516"/>
      <c r="DY155" s="1516"/>
      <c r="DZ155" s="1516"/>
      <c r="EA155" s="1516"/>
      <c r="EB155" s="1516"/>
      <c r="EC155" s="1516"/>
      <c r="ED155" s="1516"/>
      <c r="EE155" s="1516"/>
      <c r="EF155" s="1516"/>
      <c r="EG155" s="1516"/>
      <c r="EH155" s="1516"/>
      <c r="EI155" s="1516"/>
      <c r="EJ155" s="1516"/>
      <c r="EK155" s="1516"/>
      <c r="EL155" s="1516"/>
      <c r="EM155" s="1516"/>
      <c r="EN155" s="1516"/>
      <c r="EO155" s="1516"/>
      <c r="EP155" s="1516"/>
      <c r="EQ155" s="1516"/>
      <c r="ER155" s="1516"/>
      <c r="ES155" s="1516"/>
      <c r="ET155" s="1516"/>
      <c r="EU155" s="1516"/>
      <c r="EV155" s="1516"/>
      <c r="EW155" s="1516"/>
      <c r="EX155" s="1516"/>
      <c r="EY155" s="1516"/>
      <c r="EZ155" s="1516"/>
    </row>
    <row r="156" spans="4:156" ht="15" customHeight="1">
      <c r="D156" s="235"/>
      <c r="E156" s="235"/>
      <c r="F156" s="235"/>
      <c r="G156" s="235"/>
      <c r="H156" s="235"/>
      <c r="I156" s="235"/>
      <c r="J156" s="235"/>
      <c r="K156" s="235"/>
      <c r="L156" s="235"/>
      <c r="M156" s="235"/>
      <c r="N156" s="235"/>
      <c r="O156" s="235"/>
      <c r="P156" s="235"/>
      <c r="Q156" s="235"/>
      <c r="R156" s="235"/>
      <c r="S156" s="235"/>
      <c r="AD156" s="235"/>
      <c r="AP156" s="235"/>
      <c r="AQ156" s="235"/>
      <c r="AR156" s="235"/>
      <c r="AS156" s="235"/>
      <c r="AT156" s="235"/>
      <c r="AU156" s="235"/>
      <c r="AV156" s="235"/>
      <c r="AW156" s="235"/>
      <c r="AX156" s="235"/>
      <c r="AY156" s="235"/>
      <c r="AZ156" s="235"/>
      <c r="BA156" s="235"/>
      <c r="BB156" s="235"/>
      <c r="BC156" s="235"/>
      <c r="BD156" s="235"/>
      <c r="BE156" s="235"/>
      <c r="CI156" s="1516"/>
      <c r="CJ156" s="1516"/>
      <c r="CK156" s="1516"/>
      <c r="CL156" s="1516"/>
      <c r="CM156" s="1516"/>
      <c r="CN156" s="1516"/>
      <c r="CO156" s="1516"/>
      <c r="CP156" s="1516"/>
      <c r="CQ156" s="1516"/>
      <c r="CR156" s="1516"/>
      <c r="CS156" s="1516"/>
      <c r="CT156" s="1516"/>
      <c r="CU156" s="1516"/>
      <c r="CV156" s="1516"/>
      <c r="CW156" s="1516"/>
      <c r="CX156" s="1516"/>
      <c r="CY156" s="1773"/>
      <c r="CZ156" s="1773"/>
      <c r="DA156" s="1773"/>
      <c r="DB156" s="1773"/>
      <c r="DC156" s="1773"/>
      <c r="DD156" s="1773"/>
      <c r="DE156" s="1773"/>
      <c r="DF156" s="1773"/>
      <c r="DG156" s="1773"/>
      <c r="DH156" s="1773"/>
      <c r="DI156" s="1773"/>
      <c r="DJ156" s="1773"/>
      <c r="DK156" s="1773"/>
      <c r="DL156" s="1773"/>
      <c r="DM156" s="1773"/>
      <c r="DN156" s="1773"/>
      <c r="DO156" s="1773"/>
      <c r="DP156" s="1773"/>
      <c r="DQ156" s="1773"/>
      <c r="DR156" s="1773"/>
      <c r="DS156" s="1773"/>
      <c r="DT156" s="1773"/>
      <c r="DU156" s="1516"/>
      <c r="DV156" s="1516"/>
      <c r="DW156" s="1516"/>
      <c r="DX156" s="1516"/>
      <c r="DY156" s="1516"/>
      <c r="DZ156" s="1516"/>
      <c r="EA156" s="1516"/>
      <c r="EB156" s="1516"/>
      <c r="EC156" s="1516"/>
      <c r="ED156" s="1516"/>
      <c r="EE156" s="1516"/>
      <c r="EF156" s="1516"/>
      <c r="EG156" s="1516"/>
      <c r="EH156" s="1516"/>
      <c r="EI156" s="1516"/>
      <c r="EJ156" s="1516"/>
      <c r="EK156" s="1516"/>
      <c r="EL156" s="1516"/>
      <c r="EM156" s="1516"/>
      <c r="EN156" s="1516"/>
      <c r="EO156" s="1516"/>
      <c r="EP156" s="1516"/>
      <c r="EQ156" s="1516"/>
      <c r="ER156" s="1516"/>
      <c r="ES156" s="1516"/>
      <c r="ET156" s="1516"/>
      <c r="EU156" s="1516"/>
      <c r="EV156" s="1516"/>
      <c r="EW156" s="1516"/>
      <c r="EX156" s="1516"/>
      <c r="EY156" s="1516"/>
      <c r="EZ156" s="1516"/>
    </row>
    <row r="157" spans="4:156" ht="15" customHeight="1"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5"/>
      <c r="P157" s="235"/>
      <c r="Q157" s="235"/>
      <c r="R157" s="235"/>
      <c r="S157" s="235"/>
      <c r="T157" s="226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35"/>
      <c r="AE157" s="377"/>
      <c r="AF157" s="377"/>
      <c r="AG157" s="377"/>
      <c r="AH157" s="377"/>
      <c r="AI157" s="377"/>
      <c r="AJ157" s="377"/>
      <c r="AK157" s="377"/>
      <c r="AL157" s="377"/>
      <c r="AM157" s="377"/>
      <c r="AN157" s="377"/>
      <c r="AO157" s="377"/>
      <c r="AP157" s="235"/>
      <c r="AQ157" s="235"/>
      <c r="AR157" s="235"/>
      <c r="AS157" s="235"/>
      <c r="AT157" s="235"/>
      <c r="AU157" s="235"/>
      <c r="AV157" s="235"/>
      <c r="AW157" s="235"/>
      <c r="AX157" s="235"/>
      <c r="AY157" s="235"/>
      <c r="AZ157" s="235"/>
      <c r="BA157" s="235"/>
      <c r="BB157" s="235"/>
      <c r="BC157" s="235"/>
      <c r="BD157" s="235"/>
      <c r="BE157" s="235"/>
      <c r="CI157" s="1516"/>
      <c r="CJ157" s="1516"/>
      <c r="CK157" s="1516"/>
      <c r="CL157" s="1516"/>
      <c r="CM157" s="1516"/>
      <c r="CN157" s="1516"/>
      <c r="CO157" s="1516"/>
      <c r="CP157" s="1516"/>
      <c r="CQ157" s="1516"/>
      <c r="CR157" s="1516"/>
      <c r="CS157" s="1516"/>
      <c r="CT157" s="1516"/>
      <c r="CU157" s="1516"/>
      <c r="CV157" s="1516"/>
      <c r="CW157" s="1516"/>
      <c r="CX157" s="1516"/>
      <c r="CY157" s="1773"/>
      <c r="CZ157" s="1773"/>
      <c r="DA157" s="1773"/>
      <c r="DB157" s="1773"/>
      <c r="DC157" s="1773"/>
      <c r="DD157" s="1773"/>
      <c r="DE157" s="1773"/>
      <c r="DF157" s="1773"/>
      <c r="DG157" s="1773"/>
      <c r="DH157" s="1773"/>
      <c r="DI157" s="1773"/>
      <c r="DJ157" s="1773"/>
      <c r="DK157" s="1773"/>
      <c r="DL157" s="1773"/>
      <c r="DM157" s="1773"/>
      <c r="DN157" s="1773"/>
      <c r="DO157" s="1773"/>
      <c r="DP157" s="1773"/>
      <c r="DQ157" s="1773"/>
      <c r="DR157" s="1773"/>
      <c r="DS157" s="1773"/>
      <c r="DT157" s="1773"/>
      <c r="DU157" s="1516"/>
      <c r="DV157" s="1516"/>
      <c r="DW157" s="1516"/>
      <c r="DX157" s="1516"/>
      <c r="DY157" s="1516"/>
      <c r="DZ157" s="1516"/>
      <c r="EA157" s="1516"/>
      <c r="EB157" s="1516"/>
      <c r="EC157" s="1516"/>
      <c r="ED157" s="1516"/>
      <c r="EE157" s="1516"/>
      <c r="EF157" s="1516"/>
      <c r="EG157" s="1516"/>
      <c r="EH157" s="1516"/>
      <c r="EI157" s="1516"/>
      <c r="EJ157" s="1516"/>
      <c r="EK157" s="1516"/>
      <c r="EL157" s="1516"/>
      <c r="EM157" s="1516"/>
      <c r="EN157" s="1516"/>
      <c r="EO157" s="1516"/>
      <c r="EP157" s="1516"/>
      <c r="EQ157" s="1516"/>
      <c r="ER157" s="1516"/>
      <c r="ES157" s="1516"/>
      <c r="ET157" s="1516"/>
      <c r="EU157" s="1516"/>
      <c r="EV157" s="1516"/>
      <c r="EW157" s="1516"/>
      <c r="EX157" s="1516"/>
      <c r="EY157" s="1516"/>
      <c r="EZ157" s="1516"/>
    </row>
    <row r="158" spans="4:156" ht="15" customHeight="1">
      <c r="D158" s="235"/>
      <c r="E158" s="235"/>
      <c r="F158" s="235"/>
      <c r="G158" s="235"/>
      <c r="H158" s="235"/>
      <c r="I158" s="235"/>
      <c r="J158" s="235"/>
      <c r="K158" s="235"/>
      <c r="L158" s="235"/>
      <c r="M158" s="235"/>
      <c r="N158" s="235"/>
      <c r="O158" s="235"/>
      <c r="P158" s="235"/>
      <c r="Q158" s="235"/>
      <c r="R158" s="235"/>
      <c r="S158" s="235"/>
      <c r="AD158" s="235"/>
      <c r="AP158" s="235"/>
      <c r="AQ158" s="235"/>
      <c r="AR158" s="235"/>
      <c r="AS158" s="235"/>
      <c r="AT158" s="235"/>
      <c r="AU158" s="235"/>
      <c r="AV158" s="235"/>
      <c r="AW158" s="235"/>
      <c r="AX158" s="235"/>
      <c r="AY158" s="235"/>
      <c r="AZ158" s="235"/>
      <c r="BA158" s="235"/>
      <c r="BB158" s="235"/>
      <c r="BC158" s="235"/>
      <c r="BD158" s="235"/>
      <c r="BE158" s="235"/>
      <c r="CI158" s="1516"/>
      <c r="CJ158" s="1516"/>
      <c r="CK158" s="1516"/>
      <c r="CL158" s="1516"/>
      <c r="CM158" s="1516"/>
      <c r="CN158" s="1516"/>
      <c r="CO158" s="1516"/>
      <c r="CP158" s="1516"/>
      <c r="CQ158" s="1516"/>
      <c r="CR158" s="1516"/>
      <c r="CS158" s="1516"/>
      <c r="CT158" s="1516"/>
      <c r="CU158" s="1516"/>
      <c r="CV158" s="1516"/>
      <c r="CW158" s="1516"/>
      <c r="CX158" s="1516"/>
      <c r="CY158" s="1773"/>
      <c r="CZ158" s="1773"/>
      <c r="DA158" s="1773"/>
      <c r="DB158" s="1773"/>
      <c r="DC158" s="1773"/>
      <c r="DD158" s="1773"/>
      <c r="DE158" s="1773"/>
      <c r="DF158" s="1773"/>
      <c r="DG158" s="1773"/>
      <c r="DH158" s="1773"/>
      <c r="DI158" s="1773"/>
      <c r="DJ158" s="1773"/>
      <c r="DK158" s="1773"/>
      <c r="DL158" s="1773"/>
      <c r="DM158" s="1773"/>
      <c r="DN158" s="1773"/>
      <c r="DO158" s="1773"/>
      <c r="DP158" s="1773"/>
      <c r="DQ158" s="1773"/>
      <c r="DR158" s="1773"/>
      <c r="DS158" s="1773"/>
      <c r="DT158" s="1773"/>
      <c r="DU158" s="1516"/>
      <c r="DV158" s="1516"/>
      <c r="DW158" s="1516"/>
      <c r="DX158" s="1516"/>
      <c r="DY158" s="1516"/>
      <c r="DZ158" s="1516"/>
      <c r="EA158" s="1516"/>
      <c r="EB158" s="1516"/>
      <c r="EC158" s="1516"/>
      <c r="ED158" s="1516"/>
      <c r="EE158" s="1516"/>
      <c r="EF158" s="1516"/>
      <c r="EG158" s="1516"/>
      <c r="EH158" s="1516"/>
      <c r="EI158" s="1516"/>
      <c r="EJ158" s="1516"/>
      <c r="EK158" s="1516"/>
      <c r="EL158" s="1516"/>
      <c r="EM158" s="1516"/>
      <c r="EN158" s="1516"/>
      <c r="EO158" s="1516"/>
      <c r="EP158" s="1516"/>
      <c r="EQ158" s="1516"/>
      <c r="ER158" s="1516"/>
      <c r="ES158" s="1516"/>
      <c r="ET158" s="1516"/>
      <c r="EU158" s="1516"/>
      <c r="EV158" s="1516"/>
      <c r="EW158" s="1516"/>
      <c r="EX158" s="1516"/>
      <c r="EY158" s="1516"/>
      <c r="EZ158" s="1516"/>
    </row>
    <row r="159" spans="4:156" ht="15" customHeight="1">
      <c r="D159" s="235"/>
      <c r="E159" s="235"/>
      <c r="F159" s="235"/>
      <c r="G159" s="235"/>
      <c r="H159" s="235"/>
      <c r="I159" s="235"/>
      <c r="J159" s="235"/>
      <c r="K159" s="235"/>
      <c r="L159" s="235"/>
      <c r="M159" s="235"/>
      <c r="N159" s="235"/>
      <c r="O159" s="235"/>
      <c r="P159" s="235"/>
      <c r="Q159" s="235"/>
      <c r="R159" s="235"/>
      <c r="S159" s="235"/>
      <c r="AD159" s="235"/>
      <c r="AP159" s="235"/>
      <c r="AQ159" s="235"/>
      <c r="AR159" s="235"/>
      <c r="AS159" s="235"/>
      <c r="AT159" s="235"/>
      <c r="AU159" s="235"/>
      <c r="AV159" s="235"/>
      <c r="AW159" s="235"/>
      <c r="AX159" s="235"/>
      <c r="AY159" s="235"/>
      <c r="AZ159" s="235"/>
      <c r="BA159" s="235"/>
      <c r="BB159" s="235"/>
      <c r="BC159" s="235"/>
      <c r="BD159" s="235"/>
      <c r="BE159" s="235"/>
      <c r="CI159" s="1516"/>
      <c r="CJ159" s="1516"/>
      <c r="CK159" s="1516"/>
      <c r="CL159" s="1516"/>
      <c r="CM159" s="1516"/>
      <c r="CN159" s="1516"/>
      <c r="CO159" s="1516"/>
      <c r="CP159" s="1516"/>
      <c r="CQ159" s="1516"/>
      <c r="CR159" s="1516"/>
      <c r="CS159" s="1516"/>
      <c r="CT159" s="1516"/>
      <c r="CU159" s="1516"/>
      <c r="CV159" s="1516"/>
      <c r="CW159" s="1516"/>
      <c r="CX159" s="1516"/>
      <c r="CY159" s="1773"/>
      <c r="CZ159" s="1773"/>
      <c r="DA159" s="1773"/>
      <c r="DB159" s="1773"/>
      <c r="DC159" s="1773"/>
      <c r="DD159" s="1773"/>
      <c r="DE159" s="1773"/>
      <c r="DF159" s="1773"/>
      <c r="DG159" s="1773"/>
      <c r="DH159" s="1773"/>
      <c r="DI159" s="1773"/>
      <c r="DJ159" s="1773"/>
      <c r="DK159" s="1773"/>
      <c r="DL159" s="1773"/>
      <c r="DM159" s="1773"/>
      <c r="DN159" s="1773"/>
      <c r="DO159" s="1773"/>
      <c r="DP159" s="1773"/>
      <c r="DQ159" s="1773"/>
      <c r="DR159" s="1773"/>
      <c r="DS159" s="1773"/>
      <c r="DT159" s="1773"/>
      <c r="DU159" s="1516"/>
      <c r="DV159" s="1516"/>
      <c r="DW159" s="1516"/>
      <c r="DX159" s="1516"/>
      <c r="DY159" s="1516"/>
      <c r="DZ159" s="1516"/>
      <c r="EA159" s="1516"/>
      <c r="EB159" s="1516"/>
      <c r="EC159" s="1516"/>
      <c r="ED159" s="1516"/>
      <c r="EE159" s="1516"/>
      <c r="EF159" s="1516"/>
      <c r="EG159" s="1516"/>
      <c r="EH159" s="1516"/>
      <c r="EI159" s="1516"/>
      <c r="EJ159" s="1516"/>
      <c r="EK159" s="1516"/>
      <c r="EL159" s="1516"/>
      <c r="EM159" s="1516"/>
      <c r="EN159" s="1516"/>
      <c r="EO159" s="1516"/>
      <c r="EP159" s="1516"/>
      <c r="EQ159" s="1516"/>
      <c r="ER159" s="1516"/>
      <c r="ES159" s="1516"/>
      <c r="ET159" s="1516"/>
      <c r="EU159" s="1516"/>
      <c r="EV159" s="1516"/>
      <c r="EW159" s="1516"/>
      <c r="EX159" s="1516"/>
      <c r="EY159" s="1516"/>
      <c r="EZ159" s="1516"/>
    </row>
    <row r="160" spans="4:156" ht="15" customHeight="1">
      <c r="D160" s="235"/>
      <c r="E160" s="235"/>
      <c r="F160" s="235"/>
      <c r="G160" s="235"/>
      <c r="H160" s="235"/>
      <c r="I160" s="235"/>
      <c r="J160" s="235"/>
      <c r="K160" s="235"/>
      <c r="L160" s="235"/>
      <c r="M160" s="235"/>
      <c r="N160" s="235"/>
      <c r="O160" s="235"/>
      <c r="P160" s="235"/>
      <c r="Q160" s="235"/>
      <c r="R160" s="235"/>
      <c r="S160" s="235"/>
      <c r="T160" s="226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35"/>
      <c r="AE160" s="524"/>
      <c r="AF160" s="524"/>
      <c r="AG160" s="524"/>
      <c r="AH160" s="524"/>
      <c r="AI160" s="524"/>
      <c r="AJ160" s="524"/>
      <c r="AK160" s="524"/>
      <c r="AL160" s="524"/>
      <c r="AM160" s="524"/>
      <c r="AN160" s="524"/>
      <c r="AO160" s="524"/>
      <c r="AP160" s="235"/>
      <c r="AQ160" s="235"/>
      <c r="AR160" s="235"/>
      <c r="AS160" s="235"/>
      <c r="AT160" s="235"/>
      <c r="AU160" s="235"/>
      <c r="AV160" s="235"/>
      <c r="AW160" s="235"/>
      <c r="AX160" s="235"/>
      <c r="AY160" s="235"/>
      <c r="AZ160" s="235"/>
      <c r="BA160" s="235"/>
      <c r="BB160" s="235"/>
      <c r="BC160" s="235"/>
      <c r="BD160" s="235"/>
      <c r="BE160" s="235"/>
    </row>
    <row r="161" spans="4:124" ht="15" customHeight="1">
      <c r="D161" s="235"/>
      <c r="E161" s="235"/>
      <c r="F161" s="235"/>
      <c r="G161" s="235"/>
      <c r="H161" s="235"/>
      <c r="I161" s="235"/>
      <c r="J161" s="235"/>
      <c r="K161" s="235"/>
      <c r="L161" s="235"/>
      <c r="M161" s="235"/>
      <c r="N161" s="235"/>
      <c r="O161" s="235"/>
      <c r="P161" s="235"/>
      <c r="Q161" s="235"/>
      <c r="R161" s="235"/>
      <c r="S161" s="235"/>
      <c r="AP161" s="235"/>
      <c r="AQ161" s="235"/>
      <c r="AR161" s="235"/>
      <c r="AS161" s="235"/>
      <c r="AT161" s="235"/>
      <c r="AU161" s="235"/>
      <c r="AV161" s="235"/>
      <c r="AW161" s="235"/>
      <c r="AX161" s="235"/>
      <c r="AY161" s="235"/>
      <c r="AZ161" s="235"/>
      <c r="BA161" s="235"/>
      <c r="BB161" s="235"/>
      <c r="BC161" s="235"/>
      <c r="BD161" s="235"/>
      <c r="BE161" s="235"/>
      <c r="CY161" s="1516">
        <f>COLUMN(Table!$CA$4)</f>
        <v>79</v>
      </c>
      <c r="CZ161" s="1516"/>
      <c r="DA161" s="1516"/>
      <c r="DB161" s="1516"/>
      <c r="DC161" s="1516"/>
      <c r="DD161" s="1516"/>
      <c r="DE161" s="1516"/>
      <c r="DF161" s="1516"/>
      <c r="DG161" s="1516"/>
      <c r="DH161" s="1516"/>
      <c r="DI161" s="1516"/>
      <c r="DJ161" s="1516"/>
      <c r="DK161" s="1516"/>
      <c r="DL161" s="1516"/>
      <c r="DM161" s="1516"/>
      <c r="DN161" s="1516"/>
      <c r="DO161" s="1516"/>
      <c r="DP161" s="1516"/>
      <c r="DQ161" s="1516"/>
      <c r="DR161" s="1516"/>
      <c r="DS161" s="1516"/>
      <c r="DT161" s="1516"/>
    </row>
    <row r="162" spans="4:124" ht="15" customHeight="1">
      <c r="D162" s="235"/>
      <c r="E162" s="235"/>
      <c r="F162" s="235"/>
      <c r="G162" s="235"/>
      <c r="H162" s="235"/>
      <c r="I162" s="235"/>
      <c r="J162" s="235"/>
      <c r="K162" s="235"/>
      <c r="L162" s="235"/>
      <c r="M162" s="235"/>
      <c r="N162" s="235"/>
      <c r="O162" s="235"/>
      <c r="P162" s="235"/>
      <c r="Q162" s="235"/>
      <c r="R162" s="235"/>
      <c r="S162" s="235"/>
      <c r="AP162" s="235"/>
      <c r="AQ162" s="235"/>
      <c r="AR162" s="235"/>
      <c r="AS162" s="235"/>
      <c r="AT162" s="235"/>
      <c r="AU162" s="235"/>
      <c r="AV162" s="235"/>
      <c r="AW162" s="235"/>
      <c r="AX162" s="235"/>
      <c r="AY162" s="235"/>
      <c r="AZ162" s="235"/>
      <c r="BA162" s="235"/>
      <c r="BB162" s="235"/>
      <c r="BC162" s="235"/>
      <c r="BD162" s="235"/>
      <c r="BE162" s="235"/>
      <c r="CY162" s="1516"/>
      <c r="CZ162" s="1516"/>
      <c r="DA162" s="1516"/>
      <c r="DB162" s="1516"/>
      <c r="DC162" s="1516"/>
      <c r="DD162" s="1516"/>
      <c r="DE162" s="1516"/>
      <c r="DF162" s="1516"/>
      <c r="DG162" s="1516"/>
      <c r="DH162" s="1516"/>
      <c r="DI162" s="1516"/>
      <c r="DJ162" s="1516"/>
      <c r="DK162" s="1516"/>
      <c r="DL162" s="1516"/>
      <c r="DM162" s="1516"/>
      <c r="DN162" s="1516"/>
      <c r="DO162" s="1516"/>
      <c r="DP162" s="1516"/>
      <c r="DQ162" s="1516"/>
      <c r="DR162" s="1516"/>
      <c r="DS162" s="1516"/>
      <c r="DT162" s="1516"/>
    </row>
    <row r="163" spans="4:124" ht="15" customHeight="1">
      <c r="D163" s="235"/>
      <c r="E163" s="235"/>
      <c r="F163" s="235"/>
      <c r="G163" s="235"/>
      <c r="H163" s="235"/>
      <c r="I163" s="235"/>
      <c r="J163" s="235"/>
      <c r="K163" s="235"/>
      <c r="L163" s="235"/>
      <c r="M163" s="235"/>
      <c r="N163" s="235"/>
      <c r="O163" s="235"/>
      <c r="P163" s="235"/>
      <c r="Q163" s="235"/>
      <c r="R163" s="235"/>
      <c r="S163" s="235"/>
      <c r="AP163" s="235"/>
      <c r="AQ163" s="235"/>
      <c r="AR163" s="235"/>
      <c r="AS163" s="235"/>
      <c r="AT163" s="235"/>
      <c r="AU163" s="235"/>
      <c r="AV163" s="235"/>
      <c r="AW163" s="235"/>
      <c r="AX163" s="235"/>
      <c r="AY163" s="235"/>
      <c r="AZ163" s="235"/>
      <c r="BA163" s="235"/>
      <c r="BB163" s="235"/>
      <c r="BC163" s="235"/>
      <c r="BD163" s="235"/>
      <c r="BE163" s="235"/>
      <c r="CY163" s="1516"/>
      <c r="CZ163" s="1516"/>
      <c r="DA163" s="1516"/>
      <c r="DB163" s="1516"/>
      <c r="DC163" s="1516"/>
      <c r="DD163" s="1516"/>
      <c r="DE163" s="1516"/>
      <c r="DF163" s="1516"/>
      <c r="DG163" s="1516"/>
      <c r="DH163" s="1516"/>
      <c r="DI163" s="1516"/>
      <c r="DJ163" s="1516"/>
      <c r="DK163" s="1516"/>
      <c r="DL163" s="1516"/>
      <c r="DM163" s="1516"/>
      <c r="DN163" s="1516"/>
      <c r="DO163" s="1516"/>
      <c r="DP163" s="1516"/>
      <c r="DQ163" s="1516"/>
      <c r="DR163" s="1516"/>
      <c r="DS163" s="1516"/>
      <c r="DT163" s="1516"/>
    </row>
    <row r="164" spans="4:124" ht="15" customHeight="1"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5"/>
      <c r="P164" s="235"/>
      <c r="Q164" s="235"/>
      <c r="R164" s="235"/>
      <c r="S164" s="235"/>
      <c r="AP164" s="235"/>
      <c r="AQ164" s="235"/>
      <c r="AR164" s="235"/>
      <c r="AS164" s="235"/>
      <c r="AT164" s="235"/>
      <c r="AU164" s="235"/>
      <c r="AV164" s="235"/>
      <c r="AW164" s="235"/>
      <c r="AX164" s="235"/>
      <c r="AY164" s="235"/>
      <c r="AZ164" s="235"/>
      <c r="BA164" s="235"/>
      <c r="BB164" s="235"/>
      <c r="BC164" s="235"/>
      <c r="BD164" s="235"/>
      <c r="BE164" s="235"/>
      <c r="CY164" s="1516"/>
      <c r="CZ164" s="1516"/>
      <c r="DA164" s="1516"/>
      <c r="DB164" s="1516"/>
      <c r="DC164" s="1516"/>
      <c r="DD164" s="1516"/>
      <c r="DE164" s="1516"/>
      <c r="DF164" s="1516"/>
      <c r="DG164" s="1516"/>
      <c r="DH164" s="1516"/>
      <c r="DI164" s="1516"/>
      <c r="DJ164" s="1516"/>
      <c r="DK164" s="1516"/>
      <c r="DL164" s="1516"/>
      <c r="DM164" s="1516"/>
      <c r="DN164" s="1516"/>
      <c r="DO164" s="1516"/>
      <c r="DP164" s="1516"/>
      <c r="DQ164" s="1516"/>
      <c r="DR164" s="1516"/>
      <c r="DS164" s="1516"/>
      <c r="DT164" s="1516"/>
    </row>
    <row r="165" spans="4:124" ht="15" customHeight="1">
      <c r="D165" s="235"/>
      <c r="E165" s="235"/>
      <c r="F165" s="235"/>
      <c r="G165" s="235"/>
      <c r="H165" s="235"/>
      <c r="I165" s="235"/>
      <c r="J165" s="235"/>
      <c r="K165" s="235"/>
      <c r="L165" s="235"/>
      <c r="M165" s="235"/>
      <c r="N165" s="235"/>
      <c r="O165" s="235"/>
      <c r="P165" s="235"/>
      <c r="Q165" s="235"/>
      <c r="R165" s="235"/>
      <c r="S165" s="235"/>
      <c r="AP165" s="235"/>
      <c r="AQ165" s="235"/>
      <c r="AR165" s="235"/>
      <c r="AS165" s="235"/>
      <c r="AT165" s="235"/>
      <c r="AU165" s="235"/>
      <c r="AV165" s="235"/>
      <c r="AW165" s="235"/>
      <c r="AX165" s="235"/>
      <c r="AY165" s="235"/>
      <c r="AZ165" s="235"/>
      <c r="BA165" s="235"/>
      <c r="BB165" s="235"/>
      <c r="BC165" s="235"/>
      <c r="BD165" s="235"/>
      <c r="BE165" s="235"/>
      <c r="CY165" s="1516"/>
      <c r="CZ165" s="1516"/>
      <c r="DA165" s="1516"/>
      <c r="DB165" s="1516"/>
      <c r="DC165" s="1516"/>
      <c r="DD165" s="1516"/>
      <c r="DE165" s="1516"/>
      <c r="DF165" s="1516"/>
      <c r="DG165" s="1516"/>
      <c r="DH165" s="1516"/>
      <c r="DI165" s="1516"/>
      <c r="DJ165" s="1516"/>
      <c r="DK165" s="1516"/>
      <c r="DL165" s="1516"/>
      <c r="DM165" s="1516"/>
      <c r="DN165" s="1516"/>
      <c r="DO165" s="1516"/>
      <c r="DP165" s="1516"/>
      <c r="DQ165" s="1516"/>
      <c r="DR165" s="1516"/>
      <c r="DS165" s="1516"/>
      <c r="DT165" s="1516"/>
    </row>
    <row r="166" spans="4:124" ht="15" customHeight="1">
      <c r="D166" s="235"/>
      <c r="E166" s="235"/>
      <c r="F166" s="235"/>
      <c r="G166" s="235"/>
      <c r="H166" s="235"/>
      <c r="I166" s="235"/>
      <c r="J166" s="235"/>
      <c r="K166" s="235"/>
      <c r="L166" s="235"/>
      <c r="M166" s="235"/>
      <c r="N166" s="235"/>
      <c r="O166" s="235"/>
      <c r="P166" s="235"/>
      <c r="Q166" s="235"/>
      <c r="R166" s="235"/>
      <c r="S166" s="235"/>
      <c r="AP166" s="235"/>
      <c r="AQ166" s="235"/>
      <c r="AR166" s="235"/>
      <c r="AS166" s="235"/>
      <c r="AT166" s="235"/>
      <c r="AU166" s="235"/>
      <c r="AV166" s="235"/>
      <c r="AW166" s="235"/>
      <c r="AX166" s="235"/>
      <c r="AY166" s="235"/>
      <c r="AZ166" s="235"/>
      <c r="BA166" s="235"/>
      <c r="BB166" s="235"/>
      <c r="BC166" s="235"/>
      <c r="BD166" s="235"/>
      <c r="BE166" s="235"/>
      <c r="CY166" s="1516"/>
      <c r="CZ166" s="1516"/>
      <c r="DA166" s="1516"/>
      <c r="DB166" s="1516"/>
      <c r="DC166" s="1516"/>
      <c r="DD166" s="1516"/>
      <c r="DE166" s="1516"/>
      <c r="DF166" s="1516"/>
      <c r="DG166" s="1516"/>
      <c r="DH166" s="1516"/>
      <c r="DI166" s="1516"/>
      <c r="DJ166" s="1516"/>
      <c r="DK166" s="1516"/>
      <c r="DL166" s="1516"/>
      <c r="DM166" s="1516"/>
      <c r="DN166" s="1516"/>
      <c r="DO166" s="1516"/>
      <c r="DP166" s="1516"/>
      <c r="DQ166" s="1516"/>
      <c r="DR166" s="1516"/>
      <c r="DS166" s="1516"/>
      <c r="DT166" s="1516"/>
    </row>
    <row r="167" spans="4:124" ht="15" customHeight="1">
      <c r="D167" s="235"/>
      <c r="E167" s="235"/>
      <c r="F167" s="235"/>
      <c r="G167" s="235"/>
      <c r="H167" s="235"/>
      <c r="I167" s="235"/>
      <c r="J167" s="235"/>
      <c r="K167" s="235"/>
      <c r="L167" s="235"/>
      <c r="M167" s="235"/>
      <c r="N167" s="235"/>
      <c r="O167" s="235"/>
      <c r="P167" s="235"/>
      <c r="Q167" s="235"/>
      <c r="R167" s="235"/>
      <c r="S167" s="235"/>
      <c r="T167" s="265"/>
      <c r="U167" s="265"/>
      <c r="V167" s="265"/>
      <c r="W167" s="265"/>
      <c r="X167" s="265"/>
      <c r="Y167" s="265"/>
      <c r="Z167" s="265"/>
      <c r="AA167" s="265"/>
      <c r="AB167" s="265"/>
      <c r="AC167" s="265"/>
      <c r="AD167" s="265"/>
      <c r="AE167" s="265"/>
      <c r="AF167" s="265"/>
      <c r="AG167" s="265"/>
      <c r="AH167" s="265"/>
      <c r="AI167" s="265"/>
      <c r="AJ167" s="265"/>
      <c r="AK167" s="265"/>
      <c r="AL167" s="265"/>
      <c r="AM167" s="265"/>
      <c r="AN167" s="265"/>
      <c r="AO167" s="26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5"/>
      <c r="BB167" s="235"/>
      <c r="BC167" s="235"/>
      <c r="BD167" s="235"/>
      <c r="BE167" s="235"/>
    </row>
    <row r="168" spans="4:124" ht="15" customHeight="1">
      <c r="D168" s="235"/>
      <c r="E168" s="235"/>
      <c r="F168" s="235"/>
      <c r="G168" s="235"/>
      <c r="H168" s="235"/>
      <c r="I168" s="235"/>
      <c r="J168" s="235"/>
      <c r="K168" s="235"/>
      <c r="L168" s="235"/>
      <c r="M168" s="235"/>
      <c r="N168" s="235"/>
      <c r="O168" s="235"/>
      <c r="P168" s="235"/>
      <c r="Q168" s="235"/>
      <c r="R168" s="235"/>
      <c r="S168" s="235"/>
      <c r="T168" s="235"/>
      <c r="U168" s="235"/>
      <c r="V168" s="235"/>
      <c r="W168" s="235"/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235"/>
      <c r="AH168" s="235"/>
      <c r="AI168" s="235"/>
      <c r="AJ168" s="235"/>
      <c r="AK168" s="235"/>
      <c r="AL168" s="235"/>
      <c r="AM168" s="235"/>
      <c r="AN168" s="235"/>
      <c r="AO168" s="235"/>
      <c r="AP168" s="235"/>
      <c r="AQ168" s="235"/>
      <c r="AR168" s="235"/>
      <c r="AS168" s="235"/>
      <c r="AT168" s="235"/>
      <c r="AU168" s="235"/>
      <c r="AV168" s="235"/>
      <c r="AW168" s="235"/>
      <c r="AX168" s="235"/>
      <c r="AY168" s="235"/>
      <c r="AZ168" s="235"/>
      <c r="BA168" s="235"/>
      <c r="BB168" s="235"/>
      <c r="BC168" s="235"/>
      <c r="BD168" s="235"/>
      <c r="BE168" s="235"/>
    </row>
    <row r="169" spans="4:124" ht="15" customHeight="1"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5"/>
      <c r="P169" s="235"/>
      <c r="Q169" s="235"/>
      <c r="R169" s="235"/>
      <c r="S169" s="235"/>
      <c r="T169" s="235"/>
      <c r="U169" s="235"/>
      <c r="V169" s="235"/>
      <c r="W169" s="235"/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235"/>
      <c r="AH169" s="235"/>
      <c r="AI169" s="235"/>
      <c r="AJ169" s="235"/>
      <c r="AK169" s="235"/>
      <c r="AL169" s="235"/>
      <c r="AM169" s="235"/>
      <c r="AN169" s="235"/>
      <c r="AO169" s="235"/>
      <c r="AP169" s="235"/>
      <c r="AQ169" s="235"/>
      <c r="AR169" s="235"/>
      <c r="AS169" s="235"/>
      <c r="AT169" s="235"/>
      <c r="AU169" s="235"/>
      <c r="AV169" s="235"/>
      <c r="AW169" s="235"/>
      <c r="AX169" s="235"/>
      <c r="AY169" s="235"/>
      <c r="AZ169" s="235"/>
      <c r="BA169" s="235"/>
      <c r="BB169" s="235"/>
      <c r="BC169" s="235"/>
      <c r="BD169" s="235"/>
      <c r="BE169" s="235"/>
    </row>
    <row r="170" spans="4:124" ht="15" customHeight="1">
      <c r="D170" s="235"/>
      <c r="E170" s="235"/>
      <c r="F170" s="235"/>
      <c r="G170" s="235"/>
      <c r="H170" s="235"/>
      <c r="I170" s="235"/>
      <c r="J170" s="235"/>
      <c r="K170" s="235"/>
      <c r="L170" s="235"/>
      <c r="M170" s="235"/>
      <c r="N170" s="235"/>
      <c r="O170" s="235"/>
      <c r="P170" s="235"/>
      <c r="Q170" s="235"/>
      <c r="R170" s="235"/>
      <c r="S170" s="235"/>
      <c r="T170" s="235"/>
      <c r="U170" s="235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  <c r="AT170" s="235"/>
      <c r="AU170" s="235"/>
      <c r="AV170" s="235"/>
      <c r="AW170" s="235"/>
      <c r="AX170" s="235"/>
      <c r="AY170" s="235"/>
      <c r="AZ170" s="235"/>
      <c r="BA170" s="235"/>
      <c r="BB170" s="235"/>
      <c r="BC170" s="235"/>
      <c r="BD170" s="235"/>
      <c r="BE170" s="235"/>
    </row>
    <row r="171" spans="4:124" ht="15" customHeight="1">
      <c r="D171" s="235"/>
      <c r="E171" s="235"/>
      <c r="F171" s="235"/>
      <c r="G171" s="235"/>
      <c r="H171" s="235"/>
      <c r="I171" s="235"/>
      <c r="J171" s="235"/>
      <c r="K171" s="235"/>
      <c r="L171" s="235"/>
      <c r="M171" s="235"/>
      <c r="N171" s="235"/>
      <c r="O171" s="235"/>
      <c r="P171" s="235"/>
      <c r="Q171" s="235"/>
      <c r="R171" s="235"/>
      <c r="S171" s="235"/>
      <c r="T171" s="265"/>
      <c r="U171" s="265"/>
      <c r="V171" s="265"/>
      <c r="W171" s="265"/>
      <c r="X171" s="265"/>
      <c r="Y171" s="265"/>
      <c r="Z171" s="265"/>
      <c r="AA171" s="265"/>
      <c r="AB171" s="265"/>
      <c r="AC171" s="265"/>
      <c r="AD171" s="265"/>
      <c r="AE171" s="265"/>
      <c r="AF171" s="265"/>
      <c r="AG171" s="265"/>
      <c r="AH171" s="265"/>
      <c r="AI171" s="265"/>
      <c r="AJ171" s="265"/>
      <c r="AK171" s="265"/>
      <c r="AL171" s="265"/>
      <c r="AM171" s="265"/>
      <c r="AN171" s="265"/>
      <c r="AO171" s="265"/>
      <c r="AP171" s="235"/>
      <c r="AQ171" s="235"/>
      <c r="AR171" s="235"/>
      <c r="AS171" s="235"/>
      <c r="AT171" s="235"/>
      <c r="AU171" s="235"/>
      <c r="AV171" s="235"/>
      <c r="AW171" s="235"/>
      <c r="AX171" s="235"/>
      <c r="AY171" s="235"/>
      <c r="AZ171" s="235"/>
      <c r="BA171" s="235"/>
      <c r="BB171" s="235"/>
      <c r="BC171" s="235"/>
      <c r="BD171" s="235"/>
      <c r="BE171" s="235"/>
    </row>
    <row r="172" spans="4:124" ht="15" customHeight="1">
      <c r="D172" s="235"/>
      <c r="E172" s="235"/>
      <c r="F172" s="235"/>
      <c r="G172" s="235"/>
      <c r="H172" s="235"/>
      <c r="I172" s="235"/>
      <c r="J172" s="235"/>
      <c r="K172" s="235"/>
      <c r="L172" s="235"/>
      <c r="M172" s="235"/>
      <c r="N172" s="235"/>
      <c r="O172" s="235"/>
      <c r="P172" s="235"/>
      <c r="Q172" s="235"/>
      <c r="R172" s="235"/>
      <c r="S172" s="235"/>
      <c r="T172" s="265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5"/>
      <c r="AI172" s="265"/>
      <c r="AJ172" s="265"/>
      <c r="AK172" s="265"/>
      <c r="AL172" s="265"/>
      <c r="AM172" s="265"/>
      <c r="AN172" s="265"/>
      <c r="AO172" s="265"/>
      <c r="AP172" s="235"/>
      <c r="AQ172" s="235"/>
      <c r="AR172" s="235"/>
      <c r="AS172" s="235"/>
      <c r="AT172" s="235"/>
      <c r="AU172" s="235"/>
      <c r="AV172" s="235"/>
      <c r="AW172" s="235"/>
      <c r="AX172" s="235"/>
      <c r="AY172" s="235"/>
      <c r="AZ172" s="235"/>
      <c r="BA172" s="235"/>
      <c r="BB172" s="235"/>
      <c r="BC172" s="235"/>
      <c r="BD172" s="235"/>
      <c r="BE172" s="235"/>
    </row>
    <row r="173" spans="4:124" ht="15" customHeight="1">
      <c r="D173" s="235"/>
      <c r="E173" s="235"/>
      <c r="F173" s="235"/>
      <c r="G173" s="235"/>
      <c r="H173" s="235"/>
      <c r="I173" s="235"/>
      <c r="J173" s="235"/>
      <c r="K173" s="235"/>
      <c r="L173" s="235"/>
      <c r="M173" s="235"/>
      <c r="N173" s="235"/>
      <c r="O173" s="235"/>
      <c r="P173" s="235"/>
      <c r="Q173" s="235"/>
      <c r="R173" s="235"/>
      <c r="S173" s="235"/>
      <c r="T173" s="265"/>
      <c r="U173" s="265"/>
      <c r="V173" s="265"/>
      <c r="W173" s="265"/>
      <c r="X173" s="265"/>
      <c r="Y173" s="265"/>
      <c r="Z173" s="265"/>
      <c r="AA173" s="265"/>
      <c r="AB173" s="265"/>
      <c r="AC173" s="265"/>
      <c r="AD173" s="265"/>
      <c r="AE173" s="265"/>
      <c r="AF173" s="265"/>
      <c r="AG173" s="265"/>
      <c r="AH173" s="265"/>
      <c r="AI173" s="265"/>
      <c r="AJ173" s="265"/>
      <c r="AK173" s="265"/>
      <c r="AL173" s="265"/>
      <c r="AM173" s="265"/>
      <c r="AN173" s="265"/>
      <c r="AO173" s="265"/>
      <c r="AP173" s="235"/>
      <c r="AQ173" s="235"/>
      <c r="AR173" s="235"/>
      <c r="AS173" s="235"/>
      <c r="AT173" s="235"/>
      <c r="AU173" s="235"/>
      <c r="AV173" s="235"/>
      <c r="AW173" s="235"/>
      <c r="AX173" s="235"/>
      <c r="AY173" s="235"/>
      <c r="AZ173" s="235"/>
      <c r="BA173" s="235"/>
      <c r="BB173" s="235"/>
      <c r="BC173" s="235"/>
      <c r="BD173" s="235"/>
      <c r="BE173" s="235"/>
    </row>
    <row r="174" spans="4:124" ht="15" customHeight="1">
      <c r="D174" s="235"/>
      <c r="E174" s="235"/>
      <c r="F174" s="235"/>
      <c r="G174" s="235"/>
      <c r="H174" s="235"/>
      <c r="I174" s="235"/>
      <c r="J174" s="235"/>
      <c r="K174" s="235"/>
      <c r="L174" s="235"/>
      <c r="M174" s="235"/>
      <c r="N174" s="235"/>
      <c r="O174" s="235"/>
      <c r="P174" s="235"/>
      <c r="Q174" s="235"/>
      <c r="R174" s="235"/>
      <c r="S174" s="235"/>
      <c r="T174" s="265"/>
      <c r="U174" s="265"/>
      <c r="V174" s="265"/>
      <c r="W174" s="265"/>
      <c r="X174" s="265"/>
      <c r="Y174" s="265"/>
      <c r="Z174" s="265"/>
      <c r="AA174" s="265"/>
      <c r="AB174" s="265"/>
      <c r="AC174" s="265"/>
      <c r="AD174" s="265"/>
      <c r="AE174" s="265"/>
      <c r="AF174" s="265"/>
      <c r="AG174" s="265"/>
      <c r="AH174" s="265"/>
      <c r="AI174" s="265"/>
      <c r="AJ174" s="265"/>
      <c r="AK174" s="265"/>
      <c r="AL174" s="265"/>
      <c r="AM174" s="265"/>
      <c r="AN174" s="265"/>
      <c r="AO174" s="265"/>
      <c r="AP174" s="235"/>
      <c r="AQ174" s="235"/>
      <c r="AR174" s="235"/>
      <c r="AS174" s="235"/>
      <c r="AT174" s="235"/>
      <c r="AU174" s="235"/>
      <c r="AV174" s="235"/>
      <c r="AW174" s="235"/>
      <c r="AX174" s="235"/>
      <c r="AY174" s="235"/>
      <c r="AZ174" s="235"/>
      <c r="BA174" s="235"/>
      <c r="BB174" s="235"/>
      <c r="BC174" s="235"/>
      <c r="BD174" s="235"/>
      <c r="BE174" s="235"/>
    </row>
    <row r="175" spans="4:124" ht="15" customHeight="1"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5"/>
      <c r="P175" s="235"/>
      <c r="Q175" s="235"/>
      <c r="R175" s="235"/>
      <c r="S175" s="235"/>
      <c r="T175" s="265"/>
      <c r="U175" s="265"/>
      <c r="V175" s="265"/>
      <c r="W175" s="265"/>
      <c r="X175" s="265"/>
      <c r="Y175" s="265"/>
      <c r="Z175" s="265"/>
      <c r="AA175" s="265"/>
      <c r="AB175" s="265"/>
      <c r="AC175" s="265"/>
      <c r="AD175" s="265"/>
      <c r="AE175" s="265"/>
      <c r="AF175" s="265"/>
      <c r="AG175" s="265"/>
      <c r="AH175" s="265"/>
      <c r="AI175" s="265"/>
      <c r="AJ175" s="265"/>
      <c r="AK175" s="265"/>
      <c r="AL175" s="265"/>
      <c r="AM175" s="265"/>
      <c r="AN175" s="265"/>
      <c r="AO175" s="265"/>
      <c r="AP175" s="235"/>
      <c r="AQ175" s="235"/>
      <c r="AR175" s="235"/>
      <c r="AS175" s="235"/>
      <c r="AT175" s="235"/>
      <c r="AU175" s="235"/>
      <c r="AV175" s="235"/>
      <c r="AW175" s="235"/>
      <c r="AX175" s="235"/>
      <c r="AY175" s="235"/>
      <c r="AZ175" s="235"/>
      <c r="BA175" s="235"/>
      <c r="BB175" s="235"/>
      <c r="BC175" s="235"/>
      <c r="BD175" s="235"/>
      <c r="BE175" s="235"/>
    </row>
    <row r="176" spans="4:124" ht="15" customHeight="1">
      <c r="D176" s="235"/>
      <c r="E176" s="235"/>
      <c r="F176" s="235"/>
      <c r="G176" s="235"/>
      <c r="H176" s="235"/>
      <c r="I176" s="235"/>
      <c r="J176" s="235"/>
      <c r="K176" s="235"/>
      <c r="L176" s="235"/>
      <c r="M176" s="235"/>
      <c r="N176" s="235"/>
      <c r="O176" s="235"/>
      <c r="P176" s="235"/>
      <c r="Q176" s="235"/>
      <c r="R176" s="235"/>
      <c r="S176" s="235"/>
      <c r="T176" s="265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5"/>
      <c r="AI176" s="265"/>
      <c r="AJ176" s="265"/>
      <c r="AK176" s="265"/>
      <c r="AL176" s="265"/>
      <c r="AM176" s="265"/>
      <c r="AN176" s="265"/>
      <c r="AO176" s="265"/>
      <c r="AP176" s="235"/>
      <c r="AQ176" s="235"/>
      <c r="AR176" s="235"/>
      <c r="AS176" s="235"/>
      <c r="AT176" s="235"/>
      <c r="AU176" s="235"/>
      <c r="AV176" s="235"/>
      <c r="AW176" s="235"/>
      <c r="AX176" s="235"/>
      <c r="AY176" s="235"/>
      <c r="AZ176" s="235"/>
      <c r="BA176" s="235"/>
      <c r="BB176" s="235"/>
      <c r="BC176" s="235"/>
      <c r="BD176" s="235"/>
      <c r="BE176" s="235"/>
    </row>
  </sheetData>
  <mergeCells count="225">
    <mergeCell ref="DU95:EA96"/>
    <mergeCell ref="EC95:EJ96"/>
    <mergeCell ref="EK95:EQ96"/>
    <mergeCell ref="ES95:EZ96"/>
    <mergeCell ref="EA68:EB79"/>
    <mergeCell ref="EQ68:ER79"/>
    <mergeCell ref="EV68:EW79"/>
    <mergeCell ref="DV85:DY88"/>
    <mergeCell ref="DU5:EP11"/>
    <mergeCell ref="EA85:ED88"/>
    <mergeCell ref="EF85:EI88"/>
    <mergeCell ref="EL85:EO88"/>
    <mergeCell ref="EQ85:ET88"/>
    <mergeCell ref="EV85:EY88"/>
    <mergeCell ref="BE19:BF20"/>
    <mergeCell ref="FK11:FL12"/>
    <mergeCell ref="FR11:FS12"/>
    <mergeCell ref="FR19:FS20"/>
    <mergeCell ref="FK19:FL20"/>
    <mergeCell ref="FJ13:FT18"/>
    <mergeCell ref="DV68:DW79"/>
    <mergeCell ref="DZ12:EA13"/>
    <mergeCell ref="EJ12:EK13"/>
    <mergeCell ref="DY29:DZ40"/>
    <mergeCell ref="EH29:EI40"/>
    <mergeCell ref="DZ48:EA50"/>
    <mergeCell ref="DH29:DI40"/>
    <mergeCell ref="DL29:DM40"/>
    <mergeCell ref="DU29:DV40"/>
    <mergeCell ref="DV48:DW50"/>
    <mergeCell ref="FL29:FM40"/>
    <mergeCell ref="DE29:DF40"/>
    <mergeCell ref="CR46:CS47"/>
    <mergeCell ref="DV57:DW59"/>
    <mergeCell ref="CY161:DT166"/>
    <mergeCell ref="BA92:BD95"/>
    <mergeCell ref="CI89:CX94"/>
    <mergeCell ref="CY89:DT94"/>
    <mergeCell ref="AP96:BE101"/>
    <mergeCell ref="D102:J103"/>
    <mergeCell ref="CL85:CM88"/>
    <mergeCell ref="CJ85:CK88"/>
    <mergeCell ref="AL108:AM119"/>
    <mergeCell ref="L102:S103"/>
    <mergeCell ref="CQ98:CX99"/>
    <mergeCell ref="CQ101:CX102"/>
    <mergeCell ref="DB98:DE104"/>
    <mergeCell ref="CY148:DH149"/>
    <mergeCell ref="DJ148:DT149"/>
    <mergeCell ref="T153:AO154"/>
    <mergeCell ref="CY151:DH152"/>
    <mergeCell ref="DJ151:DT152"/>
    <mergeCell ref="CZ120:DC123"/>
    <mergeCell ref="DP120:DS123"/>
    <mergeCell ref="AF108:AG119"/>
    <mergeCell ref="U141:V152"/>
    <mergeCell ref="X141:Y152"/>
    <mergeCell ref="AA141:AB152"/>
    <mergeCell ref="J75:K86"/>
    <mergeCell ref="O75:P86"/>
    <mergeCell ref="AF75:AG86"/>
    <mergeCell ref="AI75:AJ86"/>
    <mergeCell ref="AL75:AM86"/>
    <mergeCell ref="AG65:AH66"/>
    <mergeCell ref="AE141:AF152"/>
    <mergeCell ref="AH141:AI152"/>
    <mergeCell ref="AK141:AL152"/>
    <mergeCell ref="AQ75:AR86"/>
    <mergeCell ref="AV75:AW86"/>
    <mergeCell ref="CO85:CR88"/>
    <mergeCell ref="CT85:CW88"/>
    <mergeCell ref="DN85:DQ88"/>
    <mergeCell ref="AQ92:AT95"/>
    <mergeCell ref="AV92:AY95"/>
    <mergeCell ref="CI98:CO99"/>
    <mergeCell ref="CI101:CO102"/>
    <mergeCell ref="DB85:DE88"/>
    <mergeCell ref="CO68:CP79"/>
    <mergeCell ref="CT68:CU79"/>
    <mergeCell ref="DB68:DC79"/>
    <mergeCell ref="DO68:DP79"/>
    <mergeCell ref="CQ95:CX96"/>
    <mergeCell ref="T36:U47"/>
    <mergeCell ref="AC36:AD47"/>
    <mergeCell ref="AF36:AG47"/>
    <mergeCell ref="AL36:AM47"/>
    <mergeCell ref="U55:V56"/>
    <mergeCell ref="AD55:AE56"/>
    <mergeCell ref="AG55:AH56"/>
    <mergeCell ref="AM55:AN56"/>
    <mergeCell ref="U65:V66"/>
    <mergeCell ref="X65:Y66"/>
    <mergeCell ref="AA65:AB66"/>
    <mergeCell ref="AD65:AE66"/>
    <mergeCell ref="AJ65:AK66"/>
    <mergeCell ref="AM65:AN66"/>
    <mergeCell ref="CI154:CX159"/>
    <mergeCell ref="DU154:EJ159"/>
    <mergeCell ref="EK154:EZ159"/>
    <mergeCell ref="DA51:DI54"/>
    <mergeCell ref="DP134:DQ145"/>
    <mergeCell ref="CY146:DT147"/>
    <mergeCell ref="CZ134:DA145"/>
    <mergeCell ref="DC134:DD145"/>
    <mergeCell ref="DF134:DG145"/>
    <mergeCell ref="DJ134:DK145"/>
    <mergeCell ref="DM134:DN145"/>
    <mergeCell ref="EK98:EQ99"/>
    <mergeCell ref="ES98:EZ99"/>
    <mergeCell ref="DH99:DI110"/>
    <mergeCell ref="DR101:DS112"/>
    <mergeCell ref="DU101:EA102"/>
    <mergeCell ref="EC101:EJ102"/>
    <mergeCell ref="EK101:EQ102"/>
    <mergeCell ref="ES101:EZ102"/>
    <mergeCell ref="DU98:EA99"/>
    <mergeCell ref="EC98:EJ99"/>
    <mergeCell ref="DU89:EJ94"/>
    <mergeCell ref="EK89:EZ94"/>
    <mergeCell ref="CI95:CO96"/>
    <mergeCell ref="DN130:DO132"/>
    <mergeCell ref="DQ130:DR132"/>
    <mergeCell ref="DC95:DD97"/>
    <mergeCell ref="DO95:DP97"/>
    <mergeCell ref="CZ48:DA50"/>
    <mergeCell ref="CY29:CZ40"/>
    <mergeCell ref="DI117:DJ119"/>
    <mergeCell ref="DA130:DB132"/>
    <mergeCell ref="DD130:DE132"/>
    <mergeCell ref="DG130:DH132"/>
    <mergeCell ref="DK130:DL132"/>
    <mergeCell ref="CY124:DT129"/>
    <mergeCell ref="DM48:DN50"/>
    <mergeCell ref="DM57:DN59"/>
    <mergeCell ref="DP57:DQ59"/>
    <mergeCell ref="DN101:DO112"/>
    <mergeCell ref="DS57:DT59"/>
    <mergeCell ref="DI48:DJ50"/>
    <mergeCell ref="FU29:FV40"/>
    <mergeCell ref="FM48:FN50"/>
    <mergeCell ref="FV48:FW50"/>
    <mergeCell ref="FM57:FN59"/>
    <mergeCell ref="FP57:FQ59"/>
    <mergeCell ref="FS57:FT59"/>
    <mergeCell ref="FV57:FW59"/>
    <mergeCell ref="CZ57:DA59"/>
    <mergeCell ref="DC57:DD59"/>
    <mergeCell ref="DF57:DG59"/>
    <mergeCell ref="DI57:DJ59"/>
    <mergeCell ref="CY51:CZ54"/>
    <mergeCell ref="EL29:EM40"/>
    <mergeCell ref="EU29:EV40"/>
    <mergeCell ref="EY29:EZ40"/>
    <mergeCell ref="FH29:FI40"/>
    <mergeCell ref="EZ48:FA50"/>
    <mergeCell ref="FI48:FJ50"/>
    <mergeCell ref="EZ57:FA59"/>
    <mergeCell ref="FC57:FD59"/>
    <mergeCell ref="FF57:FG59"/>
    <mergeCell ref="FI57:FJ59"/>
    <mergeCell ref="EM48:EN50"/>
    <mergeCell ref="DF48:DG50"/>
    <mergeCell ref="HN91:HO93"/>
    <mergeCell ref="HN82:HO84"/>
    <mergeCell ref="GG80:GH81"/>
    <mergeCell ref="EI48:EJ50"/>
    <mergeCell ref="DZ57:EA59"/>
    <mergeCell ref="EC57:ED59"/>
    <mergeCell ref="EF57:EG59"/>
    <mergeCell ref="EI57:EJ59"/>
    <mergeCell ref="EV48:EW50"/>
    <mergeCell ref="EM57:EN59"/>
    <mergeCell ref="EP57:EQ59"/>
    <mergeCell ref="ES57:ET59"/>
    <mergeCell ref="EV57:EW59"/>
    <mergeCell ref="HD91:HE93"/>
    <mergeCell ref="HG91:HH93"/>
    <mergeCell ref="HJ91:HK93"/>
    <mergeCell ref="GO82:GP84"/>
    <mergeCell ref="GO73:HK78"/>
    <mergeCell ref="GZ31:HC34"/>
    <mergeCell ref="GM48:GN50"/>
    <mergeCell ref="GP48:GQ50"/>
    <mergeCell ref="GL29:GM40"/>
    <mergeCell ref="GO29:GP40"/>
    <mergeCell ref="GN95:HL96"/>
    <mergeCell ref="GU82:GV84"/>
    <mergeCell ref="GX82:GY84"/>
    <mergeCell ref="HA82:HB84"/>
    <mergeCell ref="HD82:HE84"/>
    <mergeCell ref="HG82:HH84"/>
    <mergeCell ref="HJ82:HK84"/>
    <mergeCell ref="GO91:GP93"/>
    <mergeCell ref="GR91:GS93"/>
    <mergeCell ref="GU91:GV93"/>
    <mergeCell ref="GX91:GY93"/>
    <mergeCell ref="HA91:HB93"/>
    <mergeCell ref="GO87:GP89"/>
    <mergeCell ref="GR87:GS89"/>
    <mergeCell ref="GU87:GV89"/>
    <mergeCell ref="GX87:GY89"/>
    <mergeCell ref="CY154:DT159"/>
    <mergeCell ref="HX31:IA34"/>
    <mergeCell ref="HX37:IA40"/>
    <mergeCell ref="GZ38:HC41"/>
    <mergeCell ref="HH48:HS53"/>
    <mergeCell ref="HE7:HF9"/>
    <mergeCell ref="HH7:HI9"/>
    <mergeCell ref="HK7:HL9"/>
    <mergeCell ref="HN7:HO9"/>
    <mergeCell ref="HS14:HX21"/>
    <mergeCell ref="HD22:HG25"/>
    <mergeCell ref="HT22:HW25"/>
    <mergeCell ref="GZ27:HC30"/>
    <mergeCell ref="HX27:IA30"/>
    <mergeCell ref="FY29:FZ40"/>
    <mergeCell ref="GH29:GI40"/>
    <mergeCell ref="FZ48:GA50"/>
    <mergeCell ref="GI48:GJ50"/>
    <mergeCell ref="FZ57:GA59"/>
    <mergeCell ref="GC57:GD59"/>
    <mergeCell ref="GF57:GG59"/>
    <mergeCell ref="GI57:GJ59"/>
    <mergeCell ref="GR82:GS84"/>
    <mergeCell ref="GN79:HL8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929F-6374-4708-AB7B-E8B046698AEC}">
  <dimension ref="B2:AX31"/>
  <sheetViews>
    <sheetView workbookViewId="0">
      <selection activeCell="M19" sqref="M19"/>
    </sheetView>
  </sheetViews>
  <sheetFormatPr defaultRowHeight="12.75"/>
  <cols>
    <col min="2" max="2" width="24.42578125" bestFit="1" customWidth="1"/>
    <col min="4" max="4" width="10.28515625" bestFit="1" customWidth="1"/>
    <col min="6" max="6" width="7.140625" bestFit="1" customWidth="1"/>
    <col min="7" max="7" width="7.28515625" bestFit="1" customWidth="1"/>
    <col min="8" max="8" width="2.85546875" customWidth="1"/>
    <col min="9" max="9" width="5.7109375" customWidth="1"/>
    <col min="10" max="10" width="2.85546875" customWidth="1"/>
    <col min="11" max="11" width="5.7109375" customWidth="1"/>
    <col min="12" max="12" width="2.85546875" customWidth="1"/>
    <col min="13" max="13" width="5.7109375" customWidth="1"/>
    <col min="14" max="14" width="2.85546875" customWidth="1"/>
    <col min="15" max="15" width="5.7109375" customWidth="1"/>
    <col min="16" max="16" width="2.85546875" customWidth="1"/>
    <col min="17" max="17" width="5.7109375" customWidth="1"/>
  </cols>
  <sheetData>
    <row r="2" spans="2:50">
      <c r="B2" s="31" t="s">
        <v>27</v>
      </c>
      <c r="C2" s="39" t="s">
        <v>1204</v>
      </c>
      <c r="D2" s="39" t="s">
        <v>1205</v>
      </c>
      <c r="F2" s="39" t="s">
        <v>41</v>
      </c>
      <c r="G2" s="40" t="s">
        <v>42</v>
      </c>
      <c r="H2" s="40"/>
      <c r="I2" s="40" t="s">
        <v>43</v>
      </c>
      <c r="J2" s="31"/>
      <c r="K2" s="41" t="s">
        <v>46</v>
      </c>
      <c r="L2" s="41"/>
      <c r="M2" s="31" t="s">
        <v>28</v>
      </c>
      <c r="N2" s="31"/>
      <c r="O2" s="31" t="s">
        <v>50</v>
      </c>
      <c r="P2" s="41"/>
      <c r="Q2" s="31" t="s">
        <v>634</v>
      </c>
      <c r="R2" s="1198"/>
      <c r="S2" s="1198"/>
      <c r="T2" s="1198"/>
      <c r="U2" s="1198"/>
      <c r="V2" s="1198"/>
      <c r="W2" s="1198"/>
      <c r="X2" s="1198"/>
      <c r="Y2" s="1198"/>
      <c r="Z2" s="1198"/>
      <c r="AA2" s="1198"/>
      <c r="AB2" s="1198"/>
      <c r="AC2" s="1198"/>
      <c r="AD2" s="1198"/>
      <c r="AE2" s="1198"/>
      <c r="AF2" s="1198"/>
      <c r="AG2" s="1198"/>
      <c r="AH2" s="1198"/>
      <c r="AI2" s="1198"/>
      <c r="AJ2" s="1198"/>
      <c r="AK2" s="1198"/>
      <c r="AL2" s="1198"/>
      <c r="AM2" s="1198"/>
      <c r="AN2" s="1198"/>
      <c r="AO2" s="1198"/>
      <c r="AP2" s="1198"/>
      <c r="AQ2" s="1198"/>
      <c r="AW2" s="1"/>
      <c r="AX2" s="1"/>
    </row>
    <row r="3" spans="2:50">
      <c r="B3" s="1198" t="s">
        <v>59</v>
      </c>
      <c r="C3" s="1198" t="s">
        <v>5</v>
      </c>
      <c r="F3" s="31"/>
      <c r="G3" s="40" t="s">
        <v>49</v>
      </c>
      <c r="H3" s="40" t="s">
        <v>44</v>
      </c>
      <c r="I3" s="40" t="s">
        <v>420</v>
      </c>
      <c r="J3" s="40" t="s">
        <v>45</v>
      </c>
      <c r="K3" s="41" t="s">
        <v>47</v>
      </c>
      <c r="L3" s="40" t="s">
        <v>44</v>
      </c>
      <c r="M3" s="40" t="s">
        <v>49</v>
      </c>
      <c r="N3" s="40" t="s">
        <v>44</v>
      </c>
      <c r="O3" s="40" t="s">
        <v>49</v>
      </c>
      <c r="P3" s="610" t="s">
        <v>52</v>
      </c>
      <c r="Q3" s="31"/>
      <c r="R3" s="1198"/>
      <c r="S3" s="1198"/>
      <c r="T3" s="1198"/>
      <c r="U3" s="1198"/>
      <c r="V3" s="1198"/>
      <c r="W3" s="1198"/>
      <c r="X3" s="1198"/>
      <c r="Y3" s="1198"/>
      <c r="Z3" s="1198"/>
      <c r="AA3" s="1198"/>
      <c r="AB3" s="1198"/>
      <c r="AC3" s="1198"/>
      <c r="AD3" s="1198"/>
      <c r="AE3" s="1198"/>
      <c r="AF3" s="1198"/>
      <c r="AG3" s="1198"/>
      <c r="AH3" s="1198"/>
      <c r="AI3" s="1198"/>
      <c r="AJ3" s="1198"/>
      <c r="AK3" s="1198"/>
      <c r="AL3" s="1198"/>
      <c r="AM3" s="1198"/>
      <c r="AN3" s="1198"/>
      <c r="AO3" s="1198"/>
      <c r="AP3" s="1198"/>
      <c r="AQ3" s="1198"/>
      <c r="AW3" s="1"/>
      <c r="AX3" s="1"/>
    </row>
    <row r="4" spans="2:50">
      <c r="B4" s="1198"/>
      <c r="C4" s="1198"/>
      <c r="Q4" s="1198"/>
      <c r="R4" s="1198"/>
      <c r="S4" s="1198"/>
      <c r="T4" s="1198"/>
      <c r="U4" s="1198"/>
      <c r="V4" s="1198"/>
      <c r="W4" s="1198"/>
      <c r="X4" s="1198"/>
      <c r="Y4" s="1198"/>
      <c r="Z4" s="1198"/>
      <c r="AA4" s="1198"/>
      <c r="AB4" s="1198"/>
      <c r="AC4" s="1198"/>
      <c r="AD4" s="1198"/>
      <c r="AE4" s="1198"/>
      <c r="AF4" s="1198"/>
      <c r="AG4" s="1198"/>
      <c r="AH4" s="1198"/>
      <c r="AI4" s="1198"/>
      <c r="AJ4" s="1198"/>
      <c r="AK4" s="1198"/>
      <c r="AL4" s="1198"/>
      <c r="AM4" s="1198"/>
      <c r="AN4" s="1198"/>
      <c r="AO4" s="1198"/>
      <c r="AP4" s="1198"/>
      <c r="AQ4" s="1198"/>
    </row>
    <row r="5" spans="2:50">
      <c r="B5" s="1291" t="s">
        <v>29</v>
      </c>
      <c r="C5" s="1201" t="s">
        <v>53</v>
      </c>
      <c r="D5" s="1201" t="s">
        <v>30</v>
      </c>
    </row>
    <row r="6" spans="2:50">
      <c r="B6" s="1291" t="s">
        <v>54</v>
      </c>
      <c r="C6" s="1201" t="s">
        <v>62</v>
      </c>
      <c r="D6" s="1201" t="s">
        <v>31</v>
      </c>
    </row>
    <row r="7" spans="2:50">
      <c r="B7" s="1291" t="s">
        <v>1022</v>
      </c>
      <c r="C7" s="1201" t="s">
        <v>1018</v>
      </c>
      <c r="D7" s="1201" t="s">
        <v>1015</v>
      </c>
    </row>
    <row r="8" spans="2:50">
      <c r="B8" s="1291" t="s">
        <v>32</v>
      </c>
      <c r="C8" s="1201" t="s">
        <v>513</v>
      </c>
      <c r="D8" s="1201"/>
    </row>
    <row r="9" spans="2:50">
      <c r="B9" s="1291" t="s">
        <v>1023</v>
      </c>
      <c r="C9" s="1201" t="s">
        <v>63</v>
      </c>
      <c r="D9" s="1201"/>
    </row>
    <row r="10" spans="2:50">
      <c r="B10" s="1291" t="s">
        <v>39</v>
      </c>
      <c r="C10" s="1201" t="s">
        <v>56</v>
      </c>
      <c r="D10" s="1201"/>
    </row>
    <row r="11" spans="2:50">
      <c r="B11" s="1291" t="s">
        <v>38</v>
      </c>
      <c r="C11" s="1201" t="s">
        <v>55</v>
      </c>
      <c r="D11" s="1201"/>
    </row>
    <row r="12" spans="2:50">
      <c r="B12" s="1291" t="s">
        <v>133</v>
      </c>
      <c r="C12" s="1201" t="s">
        <v>137</v>
      </c>
      <c r="D12" s="1201"/>
    </row>
    <row r="13" spans="2:50">
      <c r="B13" s="1291" t="s">
        <v>1048</v>
      </c>
      <c r="C13" s="1201" t="s">
        <v>445</v>
      </c>
      <c r="D13" s="1201"/>
    </row>
    <row r="14" spans="2:50">
      <c r="B14" s="1291" t="s">
        <v>12</v>
      </c>
      <c r="C14" s="1201" t="s">
        <v>138</v>
      </c>
      <c r="D14" s="1201" t="s">
        <v>769</v>
      </c>
    </row>
    <row r="15" spans="2:50">
      <c r="B15" s="1292" t="s">
        <v>485</v>
      </c>
      <c r="C15" s="1202" t="s">
        <v>486</v>
      </c>
      <c r="D15" s="1201" t="s">
        <v>820</v>
      </c>
    </row>
    <row r="16" spans="2:50">
      <c r="B16" s="1291" t="s">
        <v>500</v>
      </c>
      <c r="C16" s="1201" t="s">
        <v>501</v>
      </c>
      <c r="D16" s="1201"/>
    </row>
    <row r="17" spans="2:16">
      <c r="B17" s="1291" t="s">
        <v>465</v>
      </c>
      <c r="C17" s="1201" t="s">
        <v>466</v>
      </c>
      <c r="D17" s="1201"/>
      <c r="H17" s="1294"/>
      <c r="I17" s="1294"/>
      <c r="J17" s="1294"/>
      <c r="K17" s="1295"/>
      <c r="L17" s="1294"/>
      <c r="M17" s="1294"/>
      <c r="N17" s="1294"/>
      <c r="O17" s="1198"/>
      <c r="P17" s="1294"/>
    </row>
    <row r="18" spans="2:16">
      <c r="B18" s="1291" t="s">
        <v>822</v>
      </c>
      <c r="C18" s="1201" t="s">
        <v>823</v>
      </c>
      <c r="D18" s="1201"/>
    </row>
    <row r="19" spans="2:16">
      <c r="B19" s="1291" t="s">
        <v>90</v>
      </c>
      <c r="C19" s="1201" t="s">
        <v>98</v>
      </c>
      <c r="D19" s="1201" t="s">
        <v>91</v>
      </c>
    </row>
    <row r="20" spans="2:16">
      <c r="B20" s="1296" t="s">
        <v>487</v>
      </c>
      <c r="C20" s="1296" t="s">
        <v>488</v>
      </c>
      <c r="D20" s="1296" t="s">
        <v>491</v>
      </c>
    </row>
    <row r="21" spans="2:16">
      <c r="B21" s="1296" t="s">
        <v>489</v>
      </c>
      <c r="C21" s="1296" t="s">
        <v>490</v>
      </c>
      <c r="D21" s="1201"/>
    </row>
    <row r="22" spans="2:16">
      <c r="B22" s="1291" t="s">
        <v>130</v>
      </c>
      <c r="C22" s="1201" t="s">
        <v>132</v>
      </c>
      <c r="D22" s="1201" t="s">
        <v>492</v>
      </c>
    </row>
    <row r="23" spans="2:16">
      <c r="B23" s="1296" t="s">
        <v>497</v>
      </c>
      <c r="C23" s="1296" t="s">
        <v>496</v>
      </c>
      <c r="D23" s="1201"/>
    </row>
    <row r="24" spans="2:16">
      <c r="B24" s="1291" t="s">
        <v>1020</v>
      </c>
      <c r="C24" s="1201" t="s">
        <v>1021</v>
      </c>
      <c r="D24" s="1201"/>
    </row>
    <row r="25" spans="2:16">
      <c r="B25" s="1293" t="s">
        <v>1179</v>
      </c>
      <c r="C25" s="1201" t="s">
        <v>1176</v>
      </c>
      <c r="D25" s="1201"/>
    </row>
    <row r="26" spans="2:16">
      <c r="B26" s="1291" t="s">
        <v>1177</v>
      </c>
      <c r="C26" s="1201" t="s">
        <v>1178</v>
      </c>
      <c r="D26" s="1201"/>
    </row>
    <row r="28" spans="2:16">
      <c r="B28" s="1291" t="s">
        <v>1203</v>
      </c>
      <c r="D28" s="1201" t="s">
        <v>618</v>
      </c>
    </row>
    <row r="30" spans="2:16">
      <c r="B30" s="1197" t="s">
        <v>1175</v>
      </c>
    </row>
    <row r="31" spans="2:16">
      <c r="B31" t="s">
        <v>1202</v>
      </c>
      <c r="C31" s="1201" t="s">
        <v>1180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3"/>
  <dimension ref="A1:DO365"/>
  <sheetViews>
    <sheetView zoomScale="90" zoomScaleNormal="90" workbookViewId="0">
      <pane xSplit="5" ySplit="4" topLeftCell="BF5" activePane="bottomRight" state="frozen"/>
      <selection pane="topRight" activeCell="F1" sqref="F1"/>
      <selection pane="bottomLeft" activeCell="A5" sqref="A5"/>
      <selection pane="bottomRight" activeCell="BK9" sqref="BK9"/>
    </sheetView>
  </sheetViews>
  <sheetFormatPr defaultRowHeight="12.75"/>
  <cols>
    <col min="1" max="1" width="15.7109375" bestFit="1" customWidth="1"/>
    <col min="2" max="4" width="11.5703125" style="1"/>
    <col min="5" max="5" width="11.5703125"/>
    <col min="7" max="7" width="12.28515625" style="2" customWidth="1"/>
    <col min="8" max="8" width="9.140625" style="2"/>
    <col min="9" max="9" width="12.28515625" style="1225" bestFit="1" customWidth="1"/>
    <col min="10" max="11" width="16" style="2" customWidth="1"/>
    <col min="12" max="12" width="14.5703125" style="2" customWidth="1"/>
    <col min="13" max="13" width="15" style="2" customWidth="1"/>
    <col min="14" max="14" width="11.5703125"/>
    <col min="16" max="17" width="11.5703125"/>
    <col min="18" max="18" width="16.85546875" customWidth="1"/>
    <col min="19" max="19" width="27" bestFit="1" customWidth="1"/>
    <col min="20" max="20" width="9.85546875" customWidth="1"/>
    <col min="21" max="21" width="25.5703125" bestFit="1" customWidth="1"/>
    <col min="22" max="22" width="9.5703125" customWidth="1"/>
    <col min="23" max="23" width="11.5703125" customWidth="1"/>
    <col min="24" max="24" width="8.85546875" customWidth="1"/>
    <col min="25" max="25" width="8.5703125" customWidth="1"/>
    <col min="26" max="26" width="12.140625" style="1" customWidth="1"/>
    <col min="27" max="27" width="16.85546875" style="47" customWidth="1"/>
    <col min="28" max="28" width="11.5703125"/>
    <col min="29" max="29" width="11.5703125" style="3"/>
    <col min="30" max="31" width="11.5703125" style="1"/>
    <col min="32" max="32" width="13.28515625" customWidth="1"/>
    <col min="33" max="34" width="11.5703125"/>
    <col min="35" max="36" width="10.7109375" customWidth="1"/>
    <col min="37" max="37" width="13.28515625" customWidth="1"/>
    <col min="38" max="38" width="11.140625" customWidth="1"/>
    <col min="39" max="39" width="10.85546875" customWidth="1"/>
    <col min="40" max="40" width="7.7109375" customWidth="1"/>
    <col min="41" max="41" width="5" customWidth="1"/>
    <col min="42" max="42" width="12.42578125" customWidth="1"/>
    <col min="43" max="43" width="5.85546875" customWidth="1"/>
    <col min="44" max="44" width="14.140625" customWidth="1"/>
    <col min="45" max="46" width="13.7109375" customWidth="1"/>
    <col min="48" max="48" width="4.42578125" customWidth="1"/>
    <col min="49" max="49" width="5.85546875" customWidth="1"/>
    <col min="50" max="50" width="7.28515625" customWidth="1"/>
    <col min="51" max="51" width="4.42578125" customWidth="1"/>
    <col min="52" max="52" width="14.28515625" customWidth="1"/>
    <col min="53" max="53" width="14" customWidth="1"/>
    <col min="54" max="54" width="14.42578125" customWidth="1"/>
    <col min="55" max="55" width="7" customWidth="1"/>
    <col min="56" max="56" width="14.140625" customWidth="1"/>
    <col min="57" max="57" width="13.42578125" customWidth="1"/>
    <col min="58" max="58" width="7.140625" customWidth="1"/>
    <col min="59" max="59" width="14.42578125" customWidth="1"/>
    <col min="60" max="60" width="13.85546875" customWidth="1"/>
    <col min="61" max="70" width="14.42578125" customWidth="1"/>
    <col min="71" max="71" width="3.5703125" customWidth="1"/>
    <col min="72" max="72" width="5.28515625" customWidth="1"/>
    <col min="76" max="76" width="9.7109375" bestFit="1" customWidth="1"/>
    <col min="77" max="77" width="14.42578125" customWidth="1"/>
    <col min="78" max="78" width="4.85546875" customWidth="1"/>
    <col min="79" max="81" width="30.5703125" bestFit="1" customWidth="1"/>
    <col min="82" max="83" width="11.5703125"/>
    <col min="84" max="84" width="13.42578125" customWidth="1"/>
    <col min="85" max="85" width="13.85546875" customWidth="1"/>
    <col min="86" max="86" width="14.28515625" customWidth="1"/>
    <col min="87" max="87" width="15.28515625" customWidth="1"/>
    <col min="88" max="88" width="14.5703125" customWidth="1"/>
    <col min="89" max="89" width="13.85546875" customWidth="1"/>
    <col min="90" max="90" width="11.5703125"/>
    <col min="92" max="92" width="12.5703125" customWidth="1"/>
    <col min="93" max="93" width="13.42578125" style="1128" bestFit="1" customWidth="1"/>
    <col min="94" max="94" width="11.85546875" customWidth="1"/>
    <col min="95" max="95" width="12.42578125" customWidth="1"/>
    <col min="96" max="96" width="12.85546875" customWidth="1"/>
    <col min="97" max="97" width="13.7109375" customWidth="1"/>
    <col min="98" max="100" width="13.28515625" customWidth="1"/>
    <col min="101" max="101" width="16.28515625" style="1266" bestFit="1" customWidth="1"/>
    <col min="102" max="102" width="11.5703125"/>
    <col min="103" max="103" width="14.140625" customWidth="1"/>
    <col min="104" max="104" width="14" customWidth="1"/>
    <col min="105" max="105" width="13.5703125" customWidth="1"/>
    <col min="106" max="106" width="13.7109375" customWidth="1"/>
    <col min="107" max="107" width="13.42578125" customWidth="1"/>
    <col min="108" max="108" width="14.7109375" customWidth="1"/>
    <col min="109" max="109" width="16" bestFit="1" customWidth="1"/>
    <col min="110" max="111" width="9.140625" style="1266"/>
    <col min="112" max="116" width="11.5703125"/>
    <col min="117" max="117" width="9.140625" style="1170"/>
    <col min="118" max="1073" width="11.5703125"/>
  </cols>
  <sheetData>
    <row r="1" spans="1:119">
      <c r="A1" t="s">
        <v>638</v>
      </c>
      <c r="B1" s="1" t="s">
        <v>1051</v>
      </c>
      <c r="C1" s="1" t="s">
        <v>1053</v>
      </c>
      <c r="BS1" s="157"/>
      <c r="BZ1" s="157"/>
      <c r="CN1" s="1809" t="s">
        <v>1200</v>
      </c>
      <c r="CO1" s="1809"/>
      <c r="CP1" s="1809"/>
      <c r="CQ1" s="1809"/>
      <c r="CR1" s="1809"/>
      <c r="CS1" s="1809"/>
      <c r="CT1" s="1809"/>
      <c r="CU1" s="1809"/>
      <c r="CV1" s="1809"/>
      <c r="CW1" s="1809"/>
      <c r="CY1" s="1810" t="s">
        <v>1201</v>
      </c>
      <c r="CZ1" s="1810"/>
      <c r="DA1" s="1810"/>
      <c r="DB1" s="1810"/>
      <c r="DC1" s="1810"/>
      <c r="DD1" s="1810"/>
      <c r="DE1" s="1810"/>
      <c r="DJ1" s="1198"/>
      <c r="DK1" s="1198"/>
      <c r="DL1" s="1198"/>
      <c r="DM1" s="1198"/>
      <c r="DN1" s="1198"/>
      <c r="DO1" s="1198"/>
    </row>
    <row r="2" spans="1:119">
      <c r="B2" s="1">
        <f>'Sec-Sub'!$L$167</f>
        <v>6.9813169127952823E-2</v>
      </c>
      <c r="C2" s="1">
        <f>COS(B2)</f>
        <v>0.99756405032621986</v>
      </c>
      <c r="BS2" s="157"/>
      <c r="BZ2" s="157"/>
      <c r="CN2" s="1809"/>
      <c r="CO2" s="1809"/>
      <c r="CP2" s="1809"/>
      <c r="CQ2" s="1809"/>
      <c r="CR2" s="1809"/>
      <c r="CS2" s="1809"/>
      <c r="CT2" s="1809"/>
      <c r="CU2" s="1809"/>
      <c r="CV2" s="1809"/>
      <c r="CW2" s="1809"/>
      <c r="CY2" s="1810"/>
      <c r="CZ2" s="1810"/>
      <c r="DA2" s="1810"/>
      <c r="DB2" s="1810"/>
      <c r="DC2" s="1810"/>
      <c r="DD2" s="1810"/>
      <c r="DE2" s="1810"/>
      <c r="DJ2" s="1198"/>
      <c r="DK2" s="1198"/>
      <c r="DL2" s="1198"/>
      <c r="DM2" s="1198"/>
      <c r="DN2" s="1198"/>
      <c r="DO2" s="1198"/>
    </row>
    <row r="3" spans="1:119">
      <c r="AC3" s="1813"/>
      <c r="AD3" s="1813"/>
      <c r="AE3" s="1813"/>
      <c r="AF3" s="1813"/>
      <c r="AG3" s="1813"/>
      <c r="AI3" s="7"/>
      <c r="AJ3" s="7"/>
      <c r="AK3" s="7"/>
      <c r="AL3" s="7">
        <v>1</v>
      </c>
      <c r="AM3" s="7">
        <v>2</v>
      </c>
      <c r="AN3" s="7">
        <v>3</v>
      </c>
      <c r="AO3" s="7">
        <v>4</v>
      </c>
      <c r="AP3" s="7">
        <v>5</v>
      </c>
      <c r="AQ3" s="7">
        <v>6</v>
      </c>
      <c r="AR3" s="7">
        <v>7</v>
      </c>
      <c r="AS3" s="7">
        <v>8</v>
      </c>
      <c r="AV3" s="7">
        <v>1</v>
      </c>
      <c r="AW3" s="7">
        <v>2</v>
      </c>
      <c r="AX3" s="7">
        <v>3</v>
      </c>
      <c r="AY3" s="7">
        <v>4</v>
      </c>
      <c r="AZ3" s="7">
        <v>5</v>
      </c>
      <c r="BA3" s="7">
        <v>6</v>
      </c>
      <c r="BB3" s="7">
        <v>7</v>
      </c>
      <c r="BC3" s="7">
        <v>8</v>
      </c>
      <c r="BD3" s="7">
        <v>9</v>
      </c>
      <c r="BE3" s="7">
        <v>10</v>
      </c>
      <c r="BF3" s="7">
        <v>11</v>
      </c>
      <c r="BG3" s="7">
        <v>12</v>
      </c>
      <c r="BH3" s="7">
        <v>13</v>
      </c>
      <c r="BI3" s="7">
        <v>14</v>
      </c>
      <c r="BJ3" s="7">
        <v>15</v>
      </c>
      <c r="BK3" s="7">
        <v>16</v>
      </c>
      <c r="BL3" s="7"/>
      <c r="BM3" s="7"/>
      <c r="BN3" s="7"/>
      <c r="BO3" s="7"/>
      <c r="BP3" s="7"/>
      <c r="BQ3" s="7"/>
      <c r="BR3" s="7"/>
      <c r="BS3" s="157"/>
      <c r="BT3" s="7">
        <v>1</v>
      </c>
      <c r="BU3" s="7">
        <v>2</v>
      </c>
      <c r="BV3" s="7">
        <v>3</v>
      </c>
      <c r="BW3" s="7">
        <v>4</v>
      </c>
      <c r="BX3" s="7">
        <v>5</v>
      </c>
      <c r="BY3" s="7">
        <v>6</v>
      </c>
      <c r="BZ3" s="157"/>
      <c r="CM3" t="s">
        <v>635</v>
      </c>
      <c r="CN3" s="1809"/>
      <c r="CO3" s="1809"/>
      <c r="CP3" s="1809"/>
      <c r="CQ3" s="1809"/>
      <c r="CR3" s="1809"/>
      <c r="CS3" s="1809"/>
      <c r="CT3" s="1809"/>
      <c r="CU3" s="1809"/>
      <c r="CV3" s="1809"/>
      <c r="CW3" s="1809"/>
      <c r="CY3" s="1810"/>
      <c r="CZ3" s="1810"/>
      <c r="DA3" s="1810"/>
      <c r="DB3" s="1810"/>
      <c r="DC3" s="1810"/>
      <c r="DD3" s="1810"/>
      <c r="DE3" s="1810"/>
      <c r="DI3">
        <v>1</v>
      </c>
      <c r="DJ3" s="1198">
        <v>2</v>
      </c>
      <c r="DK3" s="1198">
        <v>3</v>
      </c>
      <c r="DL3" s="1198">
        <v>4</v>
      </c>
      <c r="DM3" s="1198">
        <v>5</v>
      </c>
      <c r="DN3" s="1198">
        <v>6</v>
      </c>
      <c r="DO3" s="1198">
        <v>7</v>
      </c>
    </row>
    <row r="4" spans="1:119" ht="63.75">
      <c r="A4" s="706" t="s">
        <v>1</v>
      </c>
      <c r="B4" s="702" t="s">
        <v>2</v>
      </c>
      <c r="C4" s="702" t="s">
        <v>428</v>
      </c>
      <c r="D4" s="702" t="s">
        <v>3</v>
      </c>
      <c r="E4" s="702" t="s">
        <v>4</v>
      </c>
      <c r="F4" s="702" t="s">
        <v>1052</v>
      </c>
      <c r="G4" s="703" t="s">
        <v>451</v>
      </c>
      <c r="H4" s="704" t="s">
        <v>452</v>
      </c>
      <c r="I4" s="1226" t="s">
        <v>1054</v>
      </c>
      <c r="J4" s="705" t="s">
        <v>426</v>
      </c>
      <c r="K4" s="705" t="s">
        <v>427</v>
      </c>
      <c r="L4" s="704" t="s">
        <v>425</v>
      </c>
      <c r="M4" s="704" t="s">
        <v>424</v>
      </c>
      <c r="N4" s="4"/>
      <c r="O4" s="702" t="s">
        <v>849</v>
      </c>
      <c r="P4" s="702" t="s">
        <v>5</v>
      </c>
      <c r="Q4" s="702" t="s">
        <v>6</v>
      </c>
      <c r="R4" s="702" t="s">
        <v>7</v>
      </c>
      <c r="S4" s="707" t="s">
        <v>654</v>
      </c>
      <c r="T4" s="702" t="s">
        <v>547</v>
      </c>
      <c r="U4" s="702" t="s">
        <v>546</v>
      </c>
      <c r="V4" s="707" t="s">
        <v>436</v>
      </c>
      <c r="W4" s="707" t="s">
        <v>479</v>
      </c>
      <c r="X4" s="707" t="s">
        <v>480</v>
      </c>
      <c r="Y4" s="707" t="s">
        <v>481</v>
      </c>
      <c r="Z4" s="702" t="s">
        <v>482</v>
      </c>
      <c r="AA4" s="708" t="s">
        <v>483</v>
      </c>
      <c r="AB4" s="4" t="s">
        <v>8</v>
      </c>
      <c r="AC4" s="4"/>
      <c r="AD4" s="4" t="s">
        <v>9</v>
      </c>
      <c r="AE4" s="4" t="s">
        <v>640</v>
      </c>
      <c r="AF4" s="4" t="s">
        <v>10</v>
      </c>
      <c r="AG4" s="4" t="s">
        <v>641</v>
      </c>
      <c r="AI4" s="707" t="s">
        <v>58</v>
      </c>
      <c r="AJ4" s="4"/>
      <c r="AK4" s="707" t="s">
        <v>33</v>
      </c>
      <c r="AL4" s="707" t="s">
        <v>64</v>
      </c>
      <c r="AM4" s="707" t="s">
        <v>179</v>
      </c>
      <c r="AN4" s="707" t="s">
        <v>180</v>
      </c>
      <c r="AO4" s="707" t="s">
        <v>50</v>
      </c>
      <c r="AP4" s="707" t="s">
        <v>26</v>
      </c>
      <c r="AQ4" s="707" t="s">
        <v>461</v>
      </c>
      <c r="AR4" s="707" t="s">
        <v>40</v>
      </c>
      <c r="AS4" s="707" t="s">
        <v>36</v>
      </c>
      <c r="AT4" s="4"/>
      <c r="AU4" s="707" t="s">
        <v>1024</v>
      </c>
      <c r="AV4" s="707" t="s">
        <v>64</v>
      </c>
      <c r="AW4" s="707" t="s">
        <v>179</v>
      </c>
      <c r="AX4" s="707" t="s">
        <v>180</v>
      </c>
      <c r="AY4" s="707" t="s">
        <v>50</v>
      </c>
      <c r="AZ4" s="707" t="s">
        <v>34</v>
      </c>
      <c r="BA4" s="707" t="s">
        <v>1019</v>
      </c>
      <c r="BB4" s="707" t="s">
        <v>35</v>
      </c>
      <c r="BC4" s="707" t="s">
        <v>462</v>
      </c>
      <c r="BD4" s="707" t="s">
        <v>459</v>
      </c>
      <c r="BE4" s="707" t="s">
        <v>37</v>
      </c>
      <c r="BF4" s="707" t="s">
        <v>463</v>
      </c>
      <c r="BG4" s="707" t="s">
        <v>1016</v>
      </c>
      <c r="BH4" s="707" t="s">
        <v>1017</v>
      </c>
      <c r="BI4" s="707" t="s">
        <v>495</v>
      </c>
      <c r="BJ4" s="707" t="s">
        <v>614</v>
      </c>
      <c r="BK4" s="707" t="s">
        <v>1023</v>
      </c>
      <c r="BL4" s="4"/>
      <c r="BM4" s="4" t="s">
        <v>475</v>
      </c>
      <c r="BN4" s="4" t="s">
        <v>844</v>
      </c>
      <c r="BO4" s="4" t="s">
        <v>845</v>
      </c>
      <c r="BP4" s="4" t="s">
        <v>548</v>
      </c>
      <c r="BQ4" s="4" t="s">
        <v>549</v>
      </c>
      <c r="BR4" s="4"/>
      <c r="BS4" s="893"/>
      <c r="BT4" s="707" t="s">
        <v>475</v>
      </c>
      <c r="BU4" s="707" t="s">
        <v>468</v>
      </c>
      <c r="BV4" s="707" t="s">
        <v>469</v>
      </c>
      <c r="BW4" s="702" t="s">
        <v>470</v>
      </c>
      <c r="BX4" s="702" t="s">
        <v>471</v>
      </c>
      <c r="BY4" s="707" t="s">
        <v>467</v>
      </c>
      <c r="BZ4" s="893"/>
      <c r="CA4" s="707" t="s">
        <v>51</v>
      </c>
      <c r="CB4" s="707" t="s">
        <v>745</v>
      </c>
      <c r="CC4" s="707" t="s">
        <v>676</v>
      </c>
      <c r="CF4" s="942" t="str">
        <f>CONCATENATE(Names!$C$7,Names!$P$3,Dev!$DA$130)</f>
        <v>PRLSB_a</v>
      </c>
      <c r="CG4" s="942" t="str">
        <f>CONCATENATE(Names!$C$7,Names!$P$3,Dev!$DD$130)</f>
        <v>PRLSB_b</v>
      </c>
      <c r="CH4" s="942" t="str">
        <f>CONCATENATE(Names!$C$7,Names!$P$3,Dev!$DG$130)</f>
        <v>PRLSB_c</v>
      </c>
      <c r="CI4" s="942" t="str">
        <f>CONCATENATE(Names!$C$7,Names!$P$3,Dev!$DK$130)</f>
        <v>PRLSB_d</v>
      </c>
      <c r="CJ4" s="942" t="str">
        <f>CONCATENATE(Names!$C$7,Names!$P$3,Dev!$DN$130)</f>
        <v>PRLSB_e</v>
      </c>
      <c r="CK4" s="942" t="str">
        <f>CONCATENATE(Names!$C$7,Names!$P$3,Dev!$DQ$130)</f>
        <v>PRLSB_f</v>
      </c>
      <c r="CL4" s="167"/>
      <c r="CM4" s="707" t="s">
        <v>636</v>
      </c>
      <c r="CN4" s="942" t="str">
        <f>CONCATENATE(Names!$C$10,Names!$P$3,Dev!$CZ$48)</f>
        <v>PRLEH_a</v>
      </c>
      <c r="CO4" s="942" t="str">
        <f>CONCATENATE(Names!$C$10,Names!$P$3,Dev!$DF$48)</f>
        <v>PRLEH_cp</v>
      </c>
      <c r="CP4" s="942" t="str">
        <f>CONCATENATE(Names!$C$10,Names!$P$3,Dev!$DI$48)</f>
        <v>PRLEH_b</v>
      </c>
      <c r="CQ4" s="942" t="str">
        <f>CONCATENATE(Names!$C$10,Names!$P$3,Dev!$DM$48)</f>
        <v>PRLEH_m</v>
      </c>
      <c r="CR4" s="942" t="str">
        <f>CONCATENATE(Names!$C$10,Names!$P$3,Dev!$DV$48)</f>
        <v>PRLEH_n</v>
      </c>
      <c r="CS4" s="942" t="str">
        <f>CONCATENATE(Names!$C$10,Names!$P$3,Dev!$DZ$48)</f>
        <v>PRLEH_aa</v>
      </c>
      <c r="CT4" s="942" t="str">
        <f>CONCATENATE(Names!$C$10,Names!$P$3,Dev!$EI$48)</f>
        <v>PRLEH_ab</v>
      </c>
      <c r="CU4" s="942" t="str">
        <f>CONCATENATE(Names!$C$10,Names!$P$3,Dev!$FZ$48)</f>
        <v>PRLEH_am</v>
      </c>
      <c r="CV4" s="942" t="str">
        <f>CONCATENATE(Names!$C$10,Names!$P$3,Dev!$GI$48)</f>
        <v>PRLEH_an</v>
      </c>
      <c r="CW4" s="942" t="str">
        <f>CONCATENATE(Names!$C$10,Names!$P$3,Dev!$GM$48)</f>
        <v>PRLEH_++EH</v>
      </c>
      <c r="CX4" s="942"/>
      <c r="CY4" s="942" t="str">
        <f>CONCATENATE(Names!$C$11,Names!$P$3,Dev!$EM$48)</f>
        <v>PRLTE_g</v>
      </c>
      <c r="CZ4" s="942" t="str">
        <f>CONCATENATE(Names!$C$11,Names!$P$3,Dev!$EV$48)</f>
        <v>PRLTE_h</v>
      </c>
      <c r="DA4" s="942" t="str">
        <f>CONCATENATE(Names!$C$11,Names!$P$3,Dev!$EZ$48)</f>
        <v>PRLTE_s</v>
      </c>
      <c r="DB4" s="942" t="str">
        <f>CONCATENATE(Names!$C$11,Names!$P$3,Dev!$FI$48)</f>
        <v>PRLTE_t</v>
      </c>
      <c r="DC4" s="942" t="str">
        <f>CONCATENATE(Names!$C$11,Names!$P$3,Dev!$FM$48)</f>
        <v>PRLTE_ag</v>
      </c>
      <c r="DD4" s="942" t="str">
        <f>CONCATENATE(Names!$C$11,Names!$P$3,Dev!$FV$48)</f>
        <v>PRLTE_ah</v>
      </c>
      <c r="DE4" s="942" t="str">
        <f>CONCATENATE(Names!$C$11,Names!$P$3,Dev!$GP$48)</f>
        <v>PRLTE_++TE</v>
      </c>
      <c r="DI4" s="4" t="s">
        <v>475</v>
      </c>
      <c r="DJ4" s="1256" t="s">
        <v>844</v>
      </c>
      <c r="DK4" s="1256" t="s">
        <v>845</v>
      </c>
      <c r="DL4" s="1256" t="s">
        <v>1193</v>
      </c>
      <c r="DM4" s="1256" t="s">
        <v>1194</v>
      </c>
      <c r="DN4" s="1256" t="s">
        <v>1178</v>
      </c>
      <c r="DO4" s="1256" t="s">
        <v>1176</v>
      </c>
    </row>
    <row r="5" spans="1:119" s="54" customFormat="1">
      <c r="A5" s="83" t="str">
        <f>Names!$B$12</f>
        <v>Dummy Load</v>
      </c>
      <c r="B5" s="84"/>
      <c r="C5" s="940">
        <v>0.158</v>
      </c>
      <c r="D5" s="84"/>
      <c r="E5" s="84"/>
      <c r="F5" s="120">
        <v>1</v>
      </c>
      <c r="G5" s="85">
        <f>G6-C5</f>
        <v>5.9039999999999999</v>
      </c>
      <c r="H5" s="2">
        <f t="shared" ref="H5:H7" si="0">G5+F5*SUM(B5:C5)/2</f>
        <v>5.9829999999999997</v>
      </c>
      <c r="I5" s="1227"/>
      <c r="J5" s="86"/>
      <c r="K5" s="86"/>
      <c r="L5" s="2" t="str">
        <f>IF(ISNUMBER(E5),VLOOKUP(C5,'TE,EHnames'!$B$4:$F$11,'TE,EHnames'!$C$2,FALSE),"")</f>
        <v/>
      </c>
      <c r="M5" s="2" t="str">
        <f>IF(ISNUMBER(E5),VLOOKUP(C5,'TE,EHnames'!$B$4:$F$11,'TE,EHnames'!$F$2,FALSE),"")</f>
        <v/>
      </c>
      <c r="N5" s="84"/>
      <c r="O5" s="84"/>
      <c r="P5" s="84"/>
      <c r="Q5" s="84"/>
      <c r="R5" s="84"/>
      <c r="S5" t="str">
        <f>IFERROR(VLOOKUP(P5,Racks!$H$4:$M$30,6),"")</f>
        <v/>
      </c>
      <c r="T5" s="84"/>
      <c r="U5" s="84"/>
      <c r="V5" s="54">
        <f>COUNTIFS('Sec-Sub'!$K$4:$K$164,"&lt;="&amp;H5)</f>
        <v>6</v>
      </c>
      <c r="W5" s="54" t="str">
        <f>VLOOKUP(V5,'Sec-Sub'!$A$4:$C$164,2,FALSE)</f>
        <v>RFQ</v>
      </c>
      <c r="X5" s="54" t="str">
        <f>VLOOKUP(V5,'Sec-Sub'!$A$4:$C$164,3,FALSE)</f>
        <v>040</v>
      </c>
      <c r="Y5" s="54" t="str">
        <f>CONCATENATE(X5,Names!$I$3)</f>
        <v>040PRL</v>
      </c>
      <c r="Z5" s="84"/>
      <c r="AA5" s="87"/>
      <c r="AB5" s="84"/>
      <c r="AC5" s="84"/>
      <c r="AD5" s="84"/>
      <c r="AE5" s="84"/>
      <c r="AF5" s="84"/>
      <c r="AG5" s="84"/>
      <c r="AI5" s="1266" t="str">
        <f>IF(ISNUMBER(R5),CONCATENATE(Names!$C$3,R5),"")</f>
        <v/>
      </c>
      <c r="AJ5" s="84"/>
      <c r="AK5" s="84"/>
      <c r="AL5" s="84"/>
      <c r="AM5" s="84"/>
      <c r="AN5" s="84"/>
      <c r="AO5" s="84"/>
      <c r="AP5" s="84"/>
      <c r="AQ5" s="54" t="str">
        <f>IF(ISNUMBER(E5),CONCATENATE(Names!$D$5,AO5),"")</f>
        <v/>
      </c>
      <c r="AR5" s="54" t="str">
        <f>IF(ISNUMBER(E5),CONCATENATE(Names!$C$10,Names!$N$3,AQ5),"")</f>
        <v/>
      </c>
      <c r="AS5" s="54" t="str">
        <f>IF(ISNUMBER(E5),CONCATENATE(Names!$C$11,Names!$N$3,AQ5),"")</f>
        <v/>
      </c>
      <c r="AT5" s="84"/>
      <c r="AU5" s="84"/>
      <c r="AV5" s="54" t="str">
        <f t="shared" ref="AV5:AV36" si="1">IF(ISNUMBER(A5),A5,"")</f>
        <v/>
      </c>
      <c r="AW5" s="54" t="str">
        <f t="shared" ref="AW5:AW36" si="2">IF(ISNUMBER(A5),W5,"")</f>
        <v/>
      </c>
      <c r="AX5" s="54" t="str">
        <f t="shared" ref="AX5:AX36" si="3">IF(ISNUMBER(A5),Y5,"")</f>
        <v/>
      </c>
      <c r="AY5" s="54" t="str">
        <f t="shared" ref="AY5:AY36" si="4">IF(ISNUMBER(A5),CONCATENATE(AU5,AV5),"")</f>
        <v/>
      </c>
      <c r="AZ5" s="84"/>
      <c r="BA5" s="84"/>
      <c r="BB5" s="84"/>
      <c r="BC5" s="54" t="str">
        <f>IF(ISNUMBER(A5),CONCATENATE(Names!$D$6,AY5),"")</f>
        <v/>
      </c>
      <c r="BD5" s="54" t="str">
        <f>IF(ISNUMBER(A5),CONCATENATE(Names!$C$10,Names!$N$3,BC5),"")</f>
        <v/>
      </c>
      <c r="BE5" s="54" t="str">
        <f>IF(ISNUMBER(A5),CONCATENATE(Names!$C$11,Names!$N$3,BC5),"")</f>
        <v/>
      </c>
      <c r="BF5" s="54" t="str">
        <f>IF(ISNUMBER(A5),CONCATENATE(Names!$D$7,AY5),"")</f>
        <v/>
      </c>
      <c r="BG5" s="54" t="str">
        <f>IF(ISNUMBER(A5),CONCATENATE(Names!$C$10,Names!$N$3,BF5),"")</f>
        <v/>
      </c>
      <c r="BH5" s="54" t="str">
        <f>IF(ISNUMBER(A5),CONCATENATE(Names!$C$11,Names!$N$3,BF5),"")</f>
        <v/>
      </c>
      <c r="BI5" t="str">
        <f>IF(ISNUMBER(A5),CONCATENATE(Names!$C$12,Names!$N$3,BC5),"")</f>
        <v/>
      </c>
      <c r="BJ5" t="str">
        <f>IF(ISNUMBER(A5),CONCATENATE(Names!$C$24,Names!$N$3,AY5),"")</f>
        <v/>
      </c>
      <c r="BK5" t="str">
        <f>IF(ISNUMBER(A5),CONCATENATE(Names!$C$9,Names!$N$3,AY5),"")</f>
        <v/>
      </c>
      <c r="BL5"/>
      <c r="BM5">
        <f>COUNTIFS($T$5:T5,"&lt;&gt;"&amp;"")</f>
        <v>0</v>
      </c>
      <c r="BN5"/>
      <c r="BO5"/>
      <c r="BP5"/>
      <c r="BQ5"/>
      <c r="BR5"/>
      <c r="BS5" s="166"/>
      <c r="BT5" s="105">
        <f>COUNTIFS($BW$5:BW5,"&lt;&gt;"&amp;"")</f>
        <v>1</v>
      </c>
      <c r="BU5" s="103" t="str">
        <f t="shared" ref="BU5:BU68" si="5">IF($BW5="","",$W5)</f>
        <v>RFQ</v>
      </c>
      <c r="BV5" s="103" t="str">
        <f t="shared" ref="BV5:BV68" si="6">IF($BW5="","",$Y5)</f>
        <v>040PRL</v>
      </c>
      <c r="BW5" s="103" t="str">
        <f>Names!$C$12</f>
        <v>PRLDL</v>
      </c>
      <c r="BX5" s="104" t="str">
        <f>_xlfn.CONCAT(Names!$D$14,$BX$7)</f>
        <v>G001</v>
      </c>
      <c r="BY5" t="str">
        <f>IF($BW5="","",CONCATENATE($BW5,Names!$N$3,$BX5))</f>
        <v>PRLDL-G001</v>
      </c>
      <c r="BZ5" s="166"/>
      <c r="CA5" s="13" t="str">
        <f>IF(ISNUMBER(A5),CONCATENATE(W5,Names!$H$3,Y5,Names!$J$3,Names!$K$3,Names!$L$3,BK5),"")</f>
        <v/>
      </c>
      <c r="CB5" s="13" t="str">
        <f>IF(ISNUMBER(A5),CONCATENATE(W5,Names!$H$3,Y5,Names!$J$3,Names!$K$3,Names!$L$3,BB5),"")</f>
        <v/>
      </c>
      <c r="CC5" s="13" t="str">
        <f>IF($BW5="","",CONCATENATE(W5,Names!$H$3,Y5,Names!$J$3,Names!$K$3,Names!$L$3,$BW5,Names!$N$3,$BX5))</f>
        <v>RFQ-040PRL:RFS-PRLDL-G001</v>
      </c>
      <c r="CF5" s="13" t="str">
        <f>IF(ISNUMBER($A5),CONCATENATE($BK5,Names!$P$3,Dev!$DA$130),"")</f>
        <v/>
      </c>
      <c r="CG5" s="13" t="str">
        <f>IF(ISNUMBER($A5),CONCATENATE($BK5,Names!$P$3,Dev!$DD$130),"")</f>
        <v/>
      </c>
      <c r="CH5" s="13" t="str">
        <f>IF(ISNUMBER($A5),CONCATENATE($BK5,Names!$P$3,Dev!$DG$130),"")</f>
        <v/>
      </c>
      <c r="CI5" s="13" t="str">
        <f>IF(ISNUMBER($A5),CONCATENATE($BK5,Names!$P$3,Dev!$DK$130),"")</f>
        <v/>
      </c>
      <c r="CJ5" s="13" t="str">
        <f>IF(ISNUMBER($A5),CONCATENATE($BK5,Names!$P$3,Dev!$DN$130),"")</f>
        <v/>
      </c>
      <c r="CK5" s="13" t="str">
        <f>IF(ISNUMBER($A5),CONCATENATE($BK5,Names!$P$3,Dev!$DQ$130),"")</f>
        <v/>
      </c>
      <c r="CM5" s="13" t="str">
        <f>""</f>
        <v/>
      </c>
      <c r="CN5" s="13" t="str">
        <f>IF(ISNUMBER($A5),CONCATENATE($BB5,Names!$P$3,Dev!$CZ$48),"")</f>
        <v/>
      </c>
      <c r="CO5" s="13"/>
      <c r="CP5" s="13" t="str">
        <f>IF(ISNUMBER($A5),CONCATENATE($BB5,Names!$P$3,Dev!$DI$48),"")</f>
        <v/>
      </c>
      <c r="CQ5" s="13" t="str">
        <f>IF(ISNUMBER($A5),CONCATENATE($BB5,Names!$P$3,Dev!$DM$48),"")</f>
        <v/>
      </c>
      <c r="CR5" s="13" t="str">
        <f>IF(ISNUMBER($A5),CONCATENATE($BB5,Names!$P$3,Dev!$DV$48),"")</f>
        <v/>
      </c>
      <c r="CS5" s="13" t="str">
        <f>IF(ISNUMBER($A5),CONCATENATE($BB5,Names!$P$3,Dev!$DZ$48),"")</f>
        <v/>
      </c>
      <c r="CT5" s="13" t="str">
        <f>IF(ISNUMBER($A5),CONCATENATE($BB5,Names!$P$3,Dev!$EI$48),"")</f>
        <v/>
      </c>
      <c r="CU5" s="13" t="str">
        <f>IF(ISNUMBER($A5),CONCATENATE($BB5,Names!$P$3,Dev!$FZ$48),"")</f>
        <v/>
      </c>
      <c r="CV5" s="13" t="str">
        <f>IF(ISNUMBER($A5),CONCATENATE($BB5,Names!$P$3,Dev!$GI$48),"")</f>
        <v/>
      </c>
      <c r="CW5" s="13" t="str">
        <f>IF(ISNUMBER($A5),CONCATENATE($BB5,Names!$P$3,Dev!$GM$48),"")</f>
        <v/>
      </c>
      <c r="CX5" s="13"/>
      <c r="CY5" s="13" t="str">
        <f>IF(ISNUMBER($A5),CONCATENATE($BB5,Names!$P$3,Dev!$EM$48),"")</f>
        <v/>
      </c>
      <c r="CZ5" s="13" t="str">
        <f>IF(ISNUMBER($A5),CONCATENATE($BB5,Names!$P$3,Dev!$EV$48),"")</f>
        <v/>
      </c>
      <c r="DA5" s="13" t="str">
        <f>IF(ISNUMBER($A5),CONCATENATE($BB5,Names!$P$3,Dev!$EZ$48),"")</f>
        <v/>
      </c>
      <c r="DB5" s="13" t="str">
        <f>IF(ISNUMBER($A5),CONCATENATE($BB5,Names!$P$3,Dev!$FI$48),"")</f>
        <v/>
      </c>
      <c r="DC5" s="13" t="str">
        <f>IF(ISNUMBER($A5),CONCATENATE($BB5,Names!$P$3,Dev!$FM$48),"")</f>
        <v/>
      </c>
      <c r="DD5" s="13" t="str">
        <f>IF(ISNUMBER($A5),CONCATENATE($BB5,Names!$P$3,Dev!$FV$48),"")</f>
        <v/>
      </c>
      <c r="DE5" s="13" t="str">
        <f>IF(ISNUMBER($A5),CONCATENATE($BB5,Names!$P$3,Dev!$GP$48),"")</f>
        <v/>
      </c>
      <c r="DI5" s="105">
        <f>COUNTIFS($DL$5:DL5,"&lt;&gt;"&amp;"")</f>
        <v>0</v>
      </c>
      <c r="DJ5" s="1198" t="str">
        <f>IF($DL5="","",$W5)</f>
        <v/>
      </c>
      <c r="DK5" s="1198" t="str">
        <f>IF($DL5="","",$Y5)</f>
        <v/>
      </c>
      <c r="DL5" s="1198"/>
      <c r="DM5" s="1198" t="str">
        <f>IF($DL5="","",_xlfn.CONCAT(Names!$D$5,$AO5))</f>
        <v/>
      </c>
      <c r="DN5" s="1198" t="str">
        <f>IF($DL5="","",CONCATENATE(Names!$C$26,Names!$N$3,$DM5))</f>
        <v/>
      </c>
      <c r="DO5" s="1198" t="str">
        <f>IF($DL5="","",CONCATENATE(Names!$C$25,Names!$N$3,$DM5))</f>
        <v/>
      </c>
    </row>
    <row r="6" spans="1:119" s="78" customFormat="1">
      <c r="A6" s="77" t="str">
        <f>Names!$B$13</f>
        <v>Adapter N-7/16</v>
      </c>
      <c r="B6" s="77"/>
      <c r="C6" s="941">
        <v>8.7999999999999995E-2</v>
      </c>
      <c r="D6" s="77"/>
      <c r="F6" s="78">
        <v>1</v>
      </c>
      <c r="G6" s="79">
        <f>G7-C6</f>
        <v>6.0620000000000003</v>
      </c>
      <c r="H6" s="2">
        <f t="shared" si="0"/>
        <v>6.1059999999999999</v>
      </c>
      <c r="I6" s="1228"/>
      <c r="J6" s="80"/>
      <c r="K6" s="81"/>
      <c r="L6" s="2" t="str">
        <f>IF(ISNUMBER(E6),VLOOKUP(C6,'TE,EHnames'!$B$4:$F$11,'TE,EHnames'!$C$2,FALSE),"")</f>
        <v/>
      </c>
      <c r="M6" s="2" t="str">
        <f>IF(ISNUMBER(E6),VLOOKUP(C6,'TE,EHnames'!$B$4:$F$11,'TE,EHnames'!$F$2,FALSE),"")</f>
        <v/>
      </c>
      <c r="S6" s="78" t="str">
        <f>IFERROR(VLOOKUP(P6,Racks!$H$4:$M$30,6),"")</f>
        <v/>
      </c>
      <c r="V6" s="78">
        <f>COUNTIFS('Sec-Sub'!$K$4:$K$164,"&lt;="&amp;H6)</f>
        <v>6</v>
      </c>
      <c r="W6" s="78" t="str">
        <f>VLOOKUP(V6,'Sec-Sub'!$A$4:$C$164,2,FALSE)</f>
        <v>RFQ</v>
      </c>
      <c r="X6" s="78" t="str">
        <f>VLOOKUP(V6,'Sec-Sub'!$A$4:$C$164,3,FALSE)</f>
        <v>040</v>
      </c>
      <c r="Y6" s="78" t="str">
        <f>CONCATENATE(X6,Names!$I$3)</f>
        <v>040PRL</v>
      </c>
      <c r="Z6" s="77"/>
      <c r="AA6" s="82"/>
      <c r="AE6" s="77"/>
      <c r="AI6" s="1266" t="str">
        <f>IF(ISNUMBER(R6),CONCATENATE(Names!$C$3,R6),"")</f>
        <v/>
      </c>
      <c r="AQ6" s="78" t="str">
        <f>IF(ISNUMBER(E6),CONCATENATE(Names!$D$5,AO6),"")</f>
        <v/>
      </c>
      <c r="AR6" s="78" t="str">
        <f>IF(ISNUMBER(E6),CONCATENATE(Names!$C$10,Names!$N$3,AQ6),"")</f>
        <v/>
      </c>
      <c r="AS6" s="78" t="str">
        <f>IF(ISNUMBER(E6),CONCATENATE(Names!$C$11,Names!$N$3,AQ6),"")</f>
        <v/>
      </c>
      <c r="AV6" s="78" t="str">
        <f t="shared" si="1"/>
        <v/>
      </c>
      <c r="AW6" s="78" t="str">
        <f t="shared" si="2"/>
        <v/>
      </c>
      <c r="AX6" s="78" t="str">
        <f t="shared" si="3"/>
        <v/>
      </c>
      <c r="AY6" s="78" t="str">
        <f t="shared" si="4"/>
        <v/>
      </c>
      <c r="BC6" s="78" t="str">
        <f>IF(ISNUMBER(A6),CONCATENATE(Names!$D$6,AY6),"")</f>
        <v/>
      </c>
      <c r="BD6" s="78" t="str">
        <f>IF(ISNUMBER(A6),CONCATENATE(Names!$C$10,Names!$N$3,BC6),"")</f>
        <v/>
      </c>
      <c r="BE6" s="78" t="str">
        <f>IF(ISNUMBER(A6),CONCATENATE(Names!$C$11,Names!$N$3,BC6),"")</f>
        <v/>
      </c>
      <c r="BF6" s="78" t="str">
        <f>IF(ISNUMBER(A6),CONCATENATE(Names!$D$7,AY6),"")</f>
        <v/>
      </c>
      <c r="BG6" s="78" t="str">
        <f>IF(ISNUMBER(A6),CONCATENATE(Names!$C$10,Names!$N$3,BF6),"")</f>
        <v/>
      </c>
      <c r="BH6" s="78" t="str">
        <f>IF(ISNUMBER(A6),CONCATENATE(Names!$C$11,Names!$N$3,BF6),"")</f>
        <v/>
      </c>
      <c r="BI6" s="78" t="str">
        <f>IF(ISNUMBER(A6),CONCATENATE(Names!$C$12,Names!$N$3,BC6),"")</f>
        <v/>
      </c>
      <c r="BJ6" s="78" t="str">
        <f>IF(ISNUMBER(A6),CONCATENATE(Names!$C$24,Names!$N$3,AY6),"")</f>
        <v/>
      </c>
      <c r="BK6" s="78" t="str">
        <f>IF(ISNUMBER(A6),CONCATENATE(Names!$C$9,Names!$N$3,AY6),"")</f>
        <v/>
      </c>
      <c r="BM6" s="78">
        <f>COUNTIFS($T$5:T6,"&lt;&gt;"&amp;"")</f>
        <v>0</v>
      </c>
      <c r="BT6" s="114">
        <f>COUNTIFS($BW$5:BW6,"&lt;&gt;"&amp;"")</f>
        <v>2</v>
      </c>
      <c r="BU6" s="115" t="str">
        <f t="shared" si="5"/>
        <v>RFQ</v>
      </c>
      <c r="BV6" s="115" t="str">
        <f t="shared" si="6"/>
        <v>040PRL</v>
      </c>
      <c r="BW6" s="115" t="str">
        <f>Names!$C$13</f>
        <v>PRLAd</v>
      </c>
      <c r="BX6" s="78" t="str">
        <f>_xlfn.CONCAT(Names!$D$14,$BX$7)</f>
        <v>G001</v>
      </c>
      <c r="BY6" s="78" t="str">
        <f>IF($BW6="","",CONCATENATE($BW6,Names!$N$3,$BX6))</f>
        <v>PRLAd-G001</v>
      </c>
      <c r="CA6" s="98" t="str">
        <f>IF(ISNUMBER(A6),CONCATENATE(W6,Names!$H$3,Y6,Names!$J$3,Names!$K$3,Names!$L$3,BK6),"")</f>
        <v/>
      </c>
      <c r="CB6" s="98" t="str">
        <f>IF(ISNUMBER(A6),CONCATENATE(W6,Names!$H$3,Y6,Names!$J$3,Names!$K$3,Names!$L$3,BB6),"")</f>
        <v/>
      </c>
      <c r="CC6" s="98" t="str">
        <f>IF($BW6="","",CONCATENATE(W6,Names!$H$3,Y6,Names!$J$3,Names!$K$3,Names!$L$3,$BW6,Names!$N$3,$BX6))</f>
        <v>RFQ-040PRL:RFS-PRLAd-G001</v>
      </c>
      <c r="CF6" s="98" t="str">
        <f>IF(ISNUMBER($A6),CONCATENATE($BK6,Names!$P$3,Dev!$DA$130),"")</f>
        <v/>
      </c>
      <c r="CG6" s="98" t="str">
        <f>IF(ISNUMBER($A6),CONCATENATE($BK6,Names!$P$3,Dev!$DD$130),"")</f>
        <v/>
      </c>
      <c r="CH6" s="98" t="str">
        <f>IF(ISNUMBER($A6),CONCATENATE($BK6,Names!$P$3,Dev!$DG$130),"")</f>
        <v/>
      </c>
      <c r="CI6" s="98" t="str">
        <f>IF(ISNUMBER($A6),CONCATENATE($BK6,Names!$P$3,Dev!$DK$130),"")</f>
        <v/>
      </c>
      <c r="CJ6" s="98" t="str">
        <f>IF(ISNUMBER($A6),CONCATENATE($BK6,Names!$P$3,Dev!$DN$130),"")</f>
        <v/>
      </c>
      <c r="CK6" s="98" t="str">
        <f>IF(ISNUMBER($A6),CONCATENATE($BK6,Names!$P$3,Dev!$DQ$130),"")</f>
        <v/>
      </c>
      <c r="CM6" s="98" t="str">
        <f>""</f>
        <v/>
      </c>
      <c r="CN6" s="98" t="str">
        <f>IF(ISNUMBER($A6),CONCATENATE($BB6,Names!$P$3,Dev!$CZ$48),"")</f>
        <v/>
      </c>
      <c r="CO6" s="98"/>
      <c r="CP6" s="98" t="str">
        <f>IF(ISNUMBER($A6),CONCATENATE($BB6,Names!$P$3,Dev!$DI$48),"")</f>
        <v/>
      </c>
      <c r="CQ6" s="98" t="str">
        <f>IF(ISNUMBER($A6),CONCATENATE($BB6,Names!$P$3,Dev!$DM$48),"")</f>
        <v/>
      </c>
      <c r="CR6" s="98" t="str">
        <f>IF(ISNUMBER($A6),CONCATENATE($BB6,Names!$P$3,Dev!$DV$48),"")</f>
        <v/>
      </c>
      <c r="CS6" s="98" t="str">
        <f>IF(ISNUMBER($A6),CONCATENATE($BB6,Names!$P$3,Dev!$DZ$48),"")</f>
        <v/>
      </c>
      <c r="CT6" s="98" t="str">
        <f>IF(ISNUMBER($A6),CONCATENATE($BB6,Names!$P$3,Dev!$EI$48),"")</f>
        <v/>
      </c>
      <c r="CU6" s="13" t="str">
        <f>IF(ISNUMBER($A6),CONCATENATE($BB6,Names!$P$3,Dev!$FZ$48),"")</f>
        <v/>
      </c>
      <c r="CV6" s="13" t="str">
        <f>IF(ISNUMBER($A6),CONCATENATE($BB6,Names!$P$3,Dev!$GI$48),"")</f>
        <v/>
      </c>
      <c r="CW6" s="13" t="str">
        <f>IF(ISNUMBER($A6),CONCATENATE($BB6,Names!$P$3,Dev!$GM$48),"")</f>
        <v/>
      </c>
      <c r="CX6" s="98"/>
      <c r="CY6" s="98" t="str">
        <f>IF(ISNUMBER($A6),CONCATENATE($BB6,Names!$P$3,Dev!$EM$48),"")</f>
        <v/>
      </c>
      <c r="CZ6" s="98" t="str">
        <f>IF(ISNUMBER($A6),CONCATENATE($BB6,Names!$P$3,Dev!$EV$48),"")</f>
        <v/>
      </c>
      <c r="DA6" s="98" t="str">
        <f>IF(ISNUMBER($A6),CONCATENATE($BB6,Names!$P$3,Dev!$EZ$48),"")</f>
        <v/>
      </c>
      <c r="DB6" s="98" t="str">
        <f>IF(ISNUMBER($A6),CONCATENATE($BB6,Names!$P$3,Dev!$FI$48),"")</f>
        <v/>
      </c>
      <c r="DC6" s="98" t="str">
        <f>IF(ISNUMBER($A6),CONCATENATE($BB6,Names!$P$3,Dev!$FM$48),"")</f>
        <v/>
      </c>
      <c r="DD6" s="98" t="str">
        <f>IF(ISNUMBER($A6),CONCATENATE($BB6,Names!$P$3,Dev!$FV$48),"")</f>
        <v/>
      </c>
      <c r="DE6" s="13" t="str">
        <f>IF(ISNUMBER($A6),CONCATENATE($BB6,Names!$P$3,Dev!$GP$48),"")</f>
        <v/>
      </c>
      <c r="DI6" s="105">
        <f>COUNTIFS($DL$5:DL6,"&lt;&gt;"&amp;"")</f>
        <v>0</v>
      </c>
      <c r="DJ6" s="1198" t="str">
        <f t="shared" ref="DJ6:DJ69" si="7">IF($DL6="","",$W6)</f>
        <v/>
      </c>
      <c r="DK6" s="1198" t="str">
        <f t="shared" ref="DK6:DK69" si="8">IF($DL6="","",$Y6)</f>
        <v/>
      </c>
      <c r="DL6" s="1198"/>
      <c r="DM6" s="1198" t="str">
        <f>IF($DL6="","",_xlfn.CONCAT(Names!$D$5,$AO6))</f>
        <v/>
      </c>
      <c r="DN6" s="1198" t="str">
        <f>IF($DL6="","",CONCATENATE(Names!$C$26,Names!$N$3,$DM6))</f>
        <v/>
      </c>
      <c r="DO6" s="1198" t="str">
        <f>IF($DL6="","",CONCATENATE(Names!$C$25,Names!$N$3,$DM6))</f>
        <v/>
      </c>
    </row>
    <row r="7" spans="1:119" s="89" customFormat="1">
      <c r="A7" s="88" t="str">
        <f>Names!$B$14</f>
        <v>Gas inlet</v>
      </c>
      <c r="B7" s="88"/>
      <c r="C7" s="89">
        <v>8.5000000000000006E-2</v>
      </c>
      <c r="D7" s="88"/>
      <c r="F7" s="89">
        <v>1</v>
      </c>
      <c r="G7" s="90">
        <f>G8-C7</f>
        <v>6.15</v>
      </c>
      <c r="H7" s="2">
        <f t="shared" si="0"/>
        <v>6.1925000000000008</v>
      </c>
      <c r="I7" s="1228"/>
      <c r="J7" s="91"/>
      <c r="K7" s="92"/>
      <c r="L7" s="2" t="str">
        <f>IF(ISNUMBER(E7),VLOOKUP(C7,'TE,EHnames'!$B$4:$F$11,'TE,EHnames'!$C$2,FALSE),"")</f>
        <v/>
      </c>
      <c r="M7" s="2" t="str">
        <f>IF(ISNUMBER(E7),VLOOKUP(C7,'TE,EHnames'!$B$4:$F$11,'TE,EHnames'!$F$2,FALSE),"")</f>
        <v/>
      </c>
      <c r="S7" s="89" t="str">
        <f>IFERROR(VLOOKUP(P7,Racks!$H$4:$M$30,6),"")</f>
        <v/>
      </c>
      <c r="V7" s="89">
        <f>COUNTIFS('Sec-Sub'!$K$4:$K$164,"&lt;="&amp;H7)</f>
        <v>7</v>
      </c>
      <c r="W7" s="89" t="str">
        <f>VLOOKUP(V7,'Sec-Sub'!$A$4:$C$164,2,FALSE)</f>
        <v>RFQ</v>
      </c>
      <c r="X7" s="89" t="str">
        <f>VLOOKUP(V7,'Sec-Sub'!$A$4:$C$164,3,FALSE)</f>
        <v>050</v>
      </c>
      <c r="Y7" s="89" t="str">
        <f>CONCATENATE(X7,Names!$I$3)</f>
        <v>050PRL</v>
      </c>
      <c r="Z7" s="88"/>
      <c r="AA7" s="93"/>
      <c r="AE7" s="88"/>
      <c r="AI7" s="1266" t="str">
        <f>IF(ISNUMBER(R7),CONCATENATE(Names!$C$3,R7),"")</f>
        <v/>
      </c>
      <c r="AQ7" s="89" t="str">
        <f>IF(ISNUMBER(E7),CONCATENATE(Names!$D$5,AO7),"")</f>
        <v/>
      </c>
      <c r="AR7" s="89" t="str">
        <f>IF(ISNUMBER(E7),CONCATENATE(Names!$C$10,Names!$N$3,AQ7),"")</f>
        <v/>
      </c>
      <c r="AS7" s="89" t="str">
        <f>IF(ISNUMBER(E7),CONCATENATE(Names!$C$11,Names!$N$3,AQ7),"")</f>
        <v/>
      </c>
      <c r="AV7" s="89" t="str">
        <f t="shared" si="1"/>
        <v/>
      </c>
      <c r="AW7" s="89" t="str">
        <f t="shared" si="2"/>
        <v/>
      </c>
      <c r="AX7" s="89" t="str">
        <f t="shared" si="3"/>
        <v/>
      </c>
      <c r="AY7" s="89" t="str">
        <f t="shared" si="4"/>
        <v/>
      </c>
      <c r="BC7" s="89" t="str">
        <f>IF(ISNUMBER(A7),CONCATENATE(Names!$D$6,AY7),"")</f>
        <v/>
      </c>
      <c r="BD7" s="89" t="str">
        <f>IF(ISNUMBER(A7),CONCATENATE(Names!$C$10,Names!$N$3,BC7),"")</f>
        <v/>
      </c>
      <c r="BE7" s="89" t="str">
        <f>IF(ISNUMBER(A7),CONCATENATE(Names!$C$11,Names!$N$3,BC7),"")</f>
        <v/>
      </c>
      <c r="BF7" s="89" t="str">
        <f>IF(ISNUMBER(A7),CONCATENATE(Names!$D$7,AY7),"")</f>
        <v/>
      </c>
      <c r="BG7" s="89" t="str">
        <f>IF(ISNUMBER(A7),CONCATENATE(Names!$C$10,Names!$N$3,BF7),"")</f>
        <v/>
      </c>
      <c r="BH7" s="89" t="str">
        <f>IF(ISNUMBER(A7),CONCATENATE(Names!$C$11,Names!$N$3,BF7),"")</f>
        <v/>
      </c>
      <c r="BI7" s="89" t="str">
        <f>IF(ISNUMBER(A7),CONCATENATE(Names!$C$12,Names!$N$3,BC7),"")</f>
        <v/>
      </c>
      <c r="BJ7" s="89" t="str">
        <f>IF(ISNUMBER(A7),CONCATENATE(Names!$C$24,Names!$N$3,AY7),"")</f>
        <v/>
      </c>
      <c r="BK7" s="89" t="str">
        <f>IF(ISNUMBER(A7),CONCATENATE(Names!$C$9,Names!$N$3,AY7),"")</f>
        <v/>
      </c>
      <c r="BM7" s="89">
        <f>COUNTIFS($T$5:T7,"&lt;&gt;"&amp;"")</f>
        <v>0</v>
      </c>
      <c r="BT7" s="112">
        <f>COUNTIFS($BW$5:BW7,"&lt;&gt;"&amp;"")</f>
        <v>3</v>
      </c>
      <c r="BU7" s="113" t="str">
        <f t="shared" si="5"/>
        <v>RFQ</v>
      </c>
      <c r="BV7" s="113" t="str">
        <f t="shared" si="6"/>
        <v>050PRL</v>
      </c>
      <c r="BW7" s="113" t="str">
        <f>Names!$C$14</f>
        <v>PRLGI</v>
      </c>
      <c r="BX7" s="154" t="str">
        <f>"001"</f>
        <v>001</v>
      </c>
      <c r="BY7" s="89" t="str">
        <f>IF($BW7="","",CONCATENATE($BW7,Names!$N$3,$BX7))</f>
        <v>PRLGI-001</v>
      </c>
      <c r="CA7" s="95" t="str">
        <f>IF(ISNUMBER(A7),CONCATENATE(W7,Names!$H$3,Y7,Names!$J$3,Names!$K$3,Names!$L$3,BK7),"")</f>
        <v/>
      </c>
      <c r="CB7" s="95" t="str">
        <f>IF(ISNUMBER(A7),CONCATENATE(W7,Names!$H$3,Y7,Names!$J$3,Names!$K$3,Names!$L$3,BB7),"")</f>
        <v/>
      </c>
      <c r="CC7" s="95" t="str">
        <f>IF($BW7="","",CONCATENATE(W7,Names!$H$3,Y7,Names!$J$3,Names!$K$3,Names!$L$3,$BW7,Names!$N$3,$BX7))</f>
        <v>RFQ-050PRL:RFS-PRLGI-001</v>
      </c>
      <c r="CF7" s="95" t="str">
        <f>IF(ISNUMBER($A7),CONCATENATE($BK7,Names!$P$3,Dev!$DA$130),"")</f>
        <v/>
      </c>
      <c r="CG7" s="95" t="str">
        <f>IF(ISNUMBER($A7),CONCATENATE($BK7,Names!$P$3,Dev!$DD$130),"")</f>
        <v/>
      </c>
      <c r="CH7" s="95" t="str">
        <f>IF(ISNUMBER($A7),CONCATENATE($BK7,Names!$P$3,Dev!$DG$130),"")</f>
        <v/>
      </c>
      <c r="CI7" s="95" t="str">
        <f>IF(ISNUMBER($A7),CONCATENATE($BK7,Names!$P$3,Dev!$DK$130),"")</f>
        <v/>
      </c>
      <c r="CJ7" s="95" t="str">
        <f>IF(ISNUMBER($A7),CONCATENATE($BK7,Names!$P$3,Dev!$DN$130),"")</f>
        <v/>
      </c>
      <c r="CK7" s="95" t="str">
        <f>IF(ISNUMBER($A7),CONCATENATE($BK7,Names!$P$3,Dev!$DQ$130),"")</f>
        <v/>
      </c>
      <c r="CM7" s="95" t="str">
        <f>""</f>
        <v/>
      </c>
      <c r="CN7" s="95" t="str">
        <f>IF(ISNUMBER($A7),CONCATENATE($BB7,Names!$P$3,Dev!$CZ$48),"")</f>
        <v/>
      </c>
      <c r="CO7" s="95"/>
      <c r="CP7" s="95" t="str">
        <f>IF(ISNUMBER($A7),CONCATENATE($BB7,Names!$P$3,Dev!$DI$48),"")</f>
        <v/>
      </c>
      <c r="CQ7" s="95" t="str">
        <f>IF(ISNUMBER($A7),CONCATENATE($BB7,Names!$P$3,Dev!$DM$48),"")</f>
        <v/>
      </c>
      <c r="CR7" s="95" t="str">
        <f>IF(ISNUMBER($A7),CONCATENATE($BB7,Names!$P$3,Dev!$DV$48),"")</f>
        <v/>
      </c>
      <c r="CS7" s="95" t="str">
        <f>IF(ISNUMBER($A7),CONCATENATE($BB7,Names!$P$3,Dev!$DZ$48),"")</f>
        <v/>
      </c>
      <c r="CT7" s="95" t="str">
        <f>IF(ISNUMBER($A7),CONCATENATE($BB7,Names!$P$3,Dev!$EI$48),"")</f>
        <v/>
      </c>
      <c r="CU7" s="13" t="str">
        <f>IF(ISNUMBER($A7),CONCATENATE($BB7,Names!$P$3,Dev!$FZ$48),"")</f>
        <v/>
      </c>
      <c r="CV7" s="13" t="str">
        <f>IF(ISNUMBER($A7),CONCATENATE($BB7,Names!$P$3,Dev!$GI$48),"")</f>
        <v/>
      </c>
      <c r="CW7" s="13" t="str">
        <f>IF(ISNUMBER($A7),CONCATENATE($BB7,Names!$P$3,Dev!$GM$48),"")</f>
        <v/>
      </c>
      <c r="CX7" s="95"/>
      <c r="CY7" s="95" t="str">
        <f>IF(ISNUMBER($A7),CONCATENATE($BB7,Names!$P$3,Dev!$EM$48),"")</f>
        <v/>
      </c>
      <c r="CZ7" s="95" t="str">
        <f>IF(ISNUMBER($A7),CONCATENATE($BB7,Names!$P$3,Dev!$EV$48),"")</f>
        <v/>
      </c>
      <c r="DA7" s="95" t="str">
        <f>IF(ISNUMBER($A7),CONCATENATE($BB7,Names!$P$3,Dev!$EZ$48),"")</f>
        <v/>
      </c>
      <c r="DB7" s="95" t="str">
        <f>IF(ISNUMBER($A7),CONCATENATE($BB7,Names!$P$3,Dev!$FI$48),"")</f>
        <v/>
      </c>
      <c r="DC7" s="95" t="str">
        <f>IF(ISNUMBER($A7),CONCATENATE($BB7,Names!$P$3,Dev!$FM$48),"")</f>
        <v/>
      </c>
      <c r="DD7" s="95" t="str">
        <f>IF(ISNUMBER($A7),CONCATENATE($BB7,Names!$P$3,Dev!$FV$48),"")</f>
        <v/>
      </c>
      <c r="DE7" s="13" t="str">
        <f>IF(ISNUMBER($A7),CONCATENATE($BB7,Names!$P$3,Dev!$GP$48),"")</f>
        <v/>
      </c>
      <c r="DI7" s="105">
        <f>COUNTIFS($DL$5:DL7,"&lt;&gt;"&amp;"")</f>
        <v>0</v>
      </c>
      <c r="DJ7" s="1198" t="str">
        <f t="shared" si="7"/>
        <v/>
      </c>
      <c r="DK7" s="1198" t="str">
        <f t="shared" si="8"/>
        <v/>
      </c>
      <c r="DL7" s="1198"/>
      <c r="DM7" s="1198" t="str">
        <f>IF($DL7="","",_xlfn.CONCAT(Names!$D$5,$AO7))</f>
        <v/>
      </c>
      <c r="DN7" s="1198" t="str">
        <f>IF($DL7="","",CONCATENATE(Names!$C$26,Names!$N$3,$DM7))</f>
        <v/>
      </c>
      <c r="DO7" s="1198" t="str">
        <f>IF($DL7="","",CONCATENATE(Names!$C$25,Names!$N$3,$DM7))</f>
        <v/>
      </c>
    </row>
    <row r="8" spans="1:119">
      <c r="A8" s="5"/>
      <c r="C8" s="6">
        <v>1</v>
      </c>
      <c r="D8" s="1">
        <v>12</v>
      </c>
      <c r="E8">
        <v>1</v>
      </c>
      <c r="F8">
        <v>1</v>
      </c>
      <c r="G8" s="61">
        <f>$H$9-B9/2-C8</f>
        <v>6.2350000000000003</v>
      </c>
      <c r="H8" s="2">
        <f>G8+F8*SUM(B8:C8)/2</f>
        <v>6.7350000000000003</v>
      </c>
      <c r="I8" s="1225">
        <f>I9-C8/2-B9/2</f>
        <v>6.7350000000000003</v>
      </c>
      <c r="J8" s="38"/>
      <c r="K8" s="58"/>
      <c r="L8" s="2" t="str">
        <f>IF(ISNUMBER(E8),VLOOKUP(C8,'TE,EHnames'!$B$4:$F$11,'TE,EHnames'!$C$2,FALSE),"")</f>
        <v>RST/2.5/12-2/1</v>
      </c>
      <c r="M8" s="2" t="str">
        <f>IF(ISNUMBER(E8),VLOOKUP(C8,'TE,EHnames'!$B$4:$F$11,'TE,EHnames'!$F$2,FALSE),"")</f>
        <v>PT100-1500</v>
      </c>
      <c r="S8" t="str">
        <f>IFERROR(VLOOKUP(P8,Racks!$H$4:$M$30,6),"")</f>
        <v/>
      </c>
      <c r="V8" s="54">
        <f>COUNTIFS('Sec-Sub'!$K$4:$K$164,"&lt;="&amp;H8)</f>
        <v>7</v>
      </c>
      <c r="W8" s="54" t="str">
        <f>VLOOKUP(V8,'Sec-Sub'!$A$4:$C$164,2,FALSE)</f>
        <v>RFQ</v>
      </c>
      <c r="X8" s="54" t="str">
        <f>VLOOKUP(V8,'Sec-Sub'!$A$4:$C$164,3,FALSE)</f>
        <v>050</v>
      </c>
      <c r="Y8" s="54" t="str">
        <f>CONCATENATE(X8,Names!$I$3)</f>
        <v>050PRL</v>
      </c>
      <c r="AB8" s="7" t="s">
        <v>13</v>
      </c>
      <c r="AC8" s="644">
        <f>SUM(AD8:AE18)</f>
        <v>8</v>
      </c>
      <c r="AD8" s="648">
        <v>1</v>
      </c>
      <c r="AE8" s="649"/>
      <c r="AI8" s="1266" t="str">
        <f>IF(ISNUMBER(R8),CONCATENATE(Names!$C$3,R8),"")</f>
        <v/>
      </c>
      <c r="AK8" t="str">
        <f t="shared" ref="AK8:AK39" si="9">IF(ISNUMBER(E8), IF(E8&lt;10,"00", IF(E8&lt;100,"0", "")), "")</f>
        <v>00</v>
      </c>
      <c r="AL8">
        <f t="shared" ref="AL8:AL39" si="10">IF(ISNUMBER(E8),E8,"")</f>
        <v>1</v>
      </c>
      <c r="AM8" t="str">
        <f t="shared" ref="AM8:AM39" si="11">IF(ISNUMBER(E8),W8,"")</f>
        <v>RFQ</v>
      </c>
      <c r="AN8" t="str">
        <f t="shared" ref="AN8:AN39" si="12">IF(ISNUMBER(E8),Y8,"")</f>
        <v>050PRL</v>
      </c>
      <c r="AO8" t="str">
        <f t="shared" ref="AO8:AO39" si="13">IF(ISNUMBER(E8),CONCATENATE(AK8,AL8),"")</f>
        <v>001</v>
      </c>
      <c r="AP8" t="str">
        <f>IF(ISNUMBER(E8),CONCATENATE(Names!$C$5,Names!$N$3,AO8),"")</f>
        <v>PRLRL-001</v>
      </c>
      <c r="AQ8" t="str">
        <f>IF(ISNUMBER(E8),CONCATENATE(Names!$D$5,AO8),"")</f>
        <v>L001</v>
      </c>
      <c r="AR8" t="str">
        <f>IF(ISNUMBER(E8),CONCATENATE(Names!$C$10,Names!$N$3,AQ8),"")</f>
        <v>PRLEH-L001</v>
      </c>
      <c r="AS8" t="str">
        <f>IF(ISNUMBER(E8),CONCATENATE(Names!$C$11,Names!$N$3,AQ8),"")</f>
        <v>PRLTE-L001</v>
      </c>
      <c r="AU8" s="13" t="str">
        <f t="shared" ref="AU8:AU39" si="14">IF(ISNUMBER(A8), IF(A8&lt;10,"00", IF(A8&lt;100,"0", "")), "")</f>
        <v/>
      </c>
      <c r="AV8" t="str">
        <f t="shared" si="1"/>
        <v/>
      </c>
      <c r="AW8" t="str">
        <f t="shared" si="2"/>
        <v/>
      </c>
      <c r="AX8" t="str">
        <f t="shared" si="3"/>
        <v/>
      </c>
      <c r="AY8" t="str">
        <f t="shared" si="4"/>
        <v/>
      </c>
      <c r="AZ8" t="str">
        <f>IF(ISNUMBER(A8),CONCATENATE(Names!$C$6,Names!$N$3,AU8,A8),"")</f>
        <v/>
      </c>
      <c r="BA8" t="str">
        <f>IF(ISNUMBER(A8),CONCATENATE(Names!$C$7,Names!$N$3,AU8,A8),"")</f>
        <v/>
      </c>
      <c r="BB8" t="str">
        <f>IF(ISNUMBER(A8),CONCATENATE(Names!$C$8,Names!$N$3,AU8,A8),"")</f>
        <v/>
      </c>
      <c r="BC8" t="str">
        <f>IF(ISNUMBER(A8),CONCATENATE(Names!$D$6,AY8),"")</f>
        <v/>
      </c>
      <c r="BD8" t="str">
        <f>IF(ISNUMBER(A8),CONCATENATE(Names!$C$10,Names!$N$3,BC8),"")</f>
        <v/>
      </c>
      <c r="BE8" t="str">
        <f>IF(ISNUMBER(A8),CONCATENATE(Names!$C$11,Names!$N$3,BC8),"")</f>
        <v/>
      </c>
      <c r="BF8" t="str">
        <f>IF(ISNUMBER(A8),CONCATENATE(Names!$D$7,AY8),"")</f>
        <v/>
      </c>
      <c r="BG8" t="str">
        <f>IF(ISNUMBER(A8),CONCATENATE(Names!$C$10,Names!$N$3,BF8),"")</f>
        <v/>
      </c>
      <c r="BH8" t="str">
        <f>IF(ISNUMBER(A8),CONCATENATE(Names!$C$11,Names!$N$3,BF8),"")</f>
        <v/>
      </c>
      <c r="BI8" t="str">
        <f>IF(ISNUMBER(A8),CONCATENATE(Names!$C$12,Names!$N$3,BC8),"")</f>
        <v/>
      </c>
      <c r="BJ8" t="str">
        <f>IF(ISNUMBER(A8),CONCATENATE(Names!$C$24,Names!$N$3,AY8),"")</f>
        <v/>
      </c>
      <c r="BK8" t="str">
        <f>IF(ISNUMBER(A8),CONCATENATE(Names!$C$9,Names!$N$3,AY8),"")</f>
        <v/>
      </c>
      <c r="BM8">
        <f>COUNTIFS($T$5:T8,"&lt;&gt;"&amp;"")</f>
        <v>0</v>
      </c>
      <c r="BS8" s="157"/>
      <c r="BT8" s="105">
        <f>COUNTIFS($BW$5:BW8,"&lt;&gt;"&amp;"")</f>
        <v>3</v>
      </c>
      <c r="BU8" s="103" t="str">
        <f t="shared" si="5"/>
        <v/>
      </c>
      <c r="BV8" s="103" t="str">
        <f t="shared" si="6"/>
        <v/>
      </c>
      <c r="BW8" s="103"/>
      <c r="BY8" t="str">
        <f>IF($BW8="","",CONCATENATE($BW8,Names!$N$3,$BX8))</f>
        <v/>
      </c>
      <c r="BZ8" s="157"/>
      <c r="CA8" s="13" t="str">
        <f>IF(ISNUMBER(A8),CONCATENATE(W8,Names!$H$3,Y8,Names!$J$3,Names!$K$3,Names!$L$3,BK8),"")</f>
        <v/>
      </c>
      <c r="CB8" s="13" t="str">
        <f>IF(ISNUMBER(A8),CONCATENATE(W8,Names!$H$3,Y8,Names!$J$3,Names!$K$3,Names!$L$3,BB8),"")</f>
        <v/>
      </c>
      <c r="CC8" s="13" t="str">
        <f>IF($BW8="","",CONCATENATE(W8,Names!$H$3,Y8,Names!$J$3,Names!$K$3,Names!$L$3,$BW8,Names!$N$3,$BX8))</f>
        <v/>
      </c>
      <c r="CF8" s="13" t="str">
        <f>IF(ISNUMBER($A8),CONCATENATE($BK8,Names!$P$3,Dev!$DA$130),"")</f>
        <v/>
      </c>
      <c r="CG8" s="13" t="str">
        <f>IF(ISNUMBER($A8),CONCATENATE($BK8,Names!$P$3,Dev!$DD$130),"")</f>
        <v/>
      </c>
      <c r="CH8" s="13" t="str">
        <f>IF(ISNUMBER($A8),CONCATENATE($BK8,Names!$P$3,Dev!$DG$130),"")</f>
        <v/>
      </c>
      <c r="CI8" s="13" t="str">
        <f>IF(ISNUMBER($A8),CONCATENATE($BK8,Names!$P$3,Dev!$DK$130),"")</f>
        <v/>
      </c>
      <c r="CJ8" s="13" t="str">
        <f>IF(ISNUMBER($A8),CONCATENATE($BK8,Names!$P$3,Dev!$DN$130),"")</f>
        <v/>
      </c>
      <c r="CK8" s="13" t="str">
        <f>IF(ISNUMBER($A8),CONCATENATE($BK8,Names!$P$3,Dev!$DQ$130),"")</f>
        <v/>
      </c>
      <c r="CM8" s="13" t="str">
        <f>""</f>
        <v/>
      </c>
      <c r="CN8" s="13" t="str">
        <f>IF(ISNUMBER($A8),CONCATENATE($BB8,Names!$P$3,Dev!$CZ$48),"")</f>
        <v/>
      </c>
      <c r="CO8" s="13" t="str">
        <f>IF(ISNUMBER($A8),CONCATENATE($BB8,Names!$P$3,Dev!$DF$48),"")</f>
        <v/>
      </c>
      <c r="CP8" s="13" t="str">
        <f>IF(ISNUMBER($A8),CONCATENATE($BB8,Names!$P$3,Dev!$DI$48),"")</f>
        <v/>
      </c>
      <c r="CQ8" s="13" t="str">
        <f>IF(ISNUMBER($A8),CONCATENATE($BB8,Names!$P$3,Dev!$DM$48),"")</f>
        <v/>
      </c>
      <c r="CR8" s="13" t="str">
        <f>IF(ISNUMBER($A8),CONCATENATE($BB8,Names!$P$3,Dev!$DV$48),"")</f>
        <v/>
      </c>
      <c r="CS8" s="13" t="str">
        <f>IF(ISNUMBER($A8),CONCATENATE($BB8,Names!$P$3,Dev!$DZ$48),"")</f>
        <v/>
      </c>
      <c r="CT8" s="13" t="str">
        <f>IF(ISNUMBER($A8),CONCATENATE($BB8,Names!$P$3,Dev!$EI$48),"")</f>
        <v/>
      </c>
      <c r="CU8" s="13" t="str">
        <f>IF(ISNUMBER($A8),CONCATENATE($BB8,Names!$P$3,Dev!$FZ$48),"")</f>
        <v/>
      </c>
      <c r="CV8" s="13" t="str">
        <f>IF(ISNUMBER($A8),CONCATENATE($BB8,Names!$P$3,Dev!$GI$48),"")</f>
        <v/>
      </c>
      <c r="CW8" s="13" t="str">
        <f>IF(ISNUMBER($A8),CONCATENATE($BB8,Names!$P$3,Dev!$GM$48),"")</f>
        <v/>
      </c>
      <c r="CX8" s="13"/>
      <c r="CY8" s="13" t="str">
        <f>IF(ISNUMBER($A8),CONCATENATE($BB8,Names!$P$3,Dev!$EM$48),"")</f>
        <v/>
      </c>
      <c r="CZ8" s="13" t="str">
        <f>IF(ISNUMBER($A8),CONCATENATE($BB8,Names!$P$3,Dev!$EV$48),"")</f>
        <v/>
      </c>
      <c r="DA8" s="13" t="str">
        <f>IF(ISNUMBER($A8),CONCATENATE($BB8,Names!$P$3,Dev!$EZ$48),"")</f>
        <v/>
      </c>
      <c r="DB8" s="13" t="str">
        <f>IF(ISNUMBER($A8),CONCATENATE($BB8,Names!$P$3,Dev!$FI$48),"")</f>
        <v/>
      </c>
      <c r="DC8" s="13" t="str">
        <f>IF(ISNUMBER($A8),CONCATENATE($BB8,Names!$P$3,Dev!$FM$48),"")</f>
        <v/>
      </c>
      <c r="DD8" s="13" t="str">
        <f>IF(ISNUMBER($A8),CONCATENATE($BB8,Names!$P$3,Dev!$FV$48),"")</f>
        <v/>
      </c>
      <c r="DE8" s="13" t="str">
        <f>IF(ISNUMBER($A8),CONCATENATE($BB8,Names!$P$3,Dev!$GP$48),"")</f>
        <v/>
      </c>
      <c r="DI8" s="105">
        <f>COUNTIFS($DL$5:DL8,"&lt;&gt;"&amp;"")</f>
        <v>0</v>
      </c>
      <c r="DJ8" s="1198" t="str">
        <f t="shared" si="7"/>
        <v/>
      </c>
      <c r="DK8" s="1198" t="str">
        <f t="shared" si="8"/>
        <v/>
      </c>
      <c r="DL8" s="1198"/>
      <c r="DM8" s="1198" t="str">
        <f>IF($DL8="","",_xlfn.CONCAT(Names!$D$5,$AO8))</f>
        <v/>
      </c>
      <c r="DN8" s="1198" t="str">
        <f>IF($DL8="","",CONCATENATE(Names!$C$26,Names!$N$3,$DM8))</f>
        <v/>
      </c>
      <c r="DO8" s="1198" t="str">
        <f>IF($DL8="","",CONCATENATE(Names!$C$25,Names!$N$3,$DM8))</f>
        <v/>
      </c>
    </row>
    <row r="9" spans="1:119" s="13" customFormat="1">
      <c r="A9" s="11">
        <v>1</v>
      </c>
      <c r="B9" s="11">
        <v>0.25</v>
      </c>
      <c r="C9" s="12"/>
      <c r="D9" s="11">
        <v>20</v>
      </c>
      <c r="F9" s="13">
        <v>1</v>
      </c>
      <c r="G9" s="2">
        <f>G8+F8*SUM(B8:C8)</f>
        <v>7.2350000000000003</v>
      </c>
      <c r="H9" s="61">
        <v>7.36</v>
      </c>
      <c r="I9" s="1229">
        <v>7.36</v>
      </c>
      <c r="J9" s="56">
        <v>1737007000014</v>
      </c>
      <c r="K9" s="59">
        <v>14</v>
      </c>
      <c r="L9" s="2" t="str">
        <f>IF(ISNUMBER(E9),VLOOKUP(C9,'TE,EHnames'!$B$4:$F$11,'TE,EHnames'!$C$2,FALSE),"")</f>
        <v/>
      </c>
      <c r="M9" s="2" t="str">
        <f>IF(ISNUMBER(E9),VLOOKUP(C9,'TE,EHnames'!$B$4:$F$11,'TE,EHnames'!$F$2,FALSE),"")</f>
        <v/>
      </c>
      <c r="O9" s="14">
        <f t="shared" ref="O9:O19" si="15">IF(ISNUMBER(A9),ABS(H9-$Q$15),"")</f>
        <v>11.09</v>
      </c>
      <c r="P9" s="13">
        <v>100</v>
      </c>
      <c r="S9" t="str">
        <f>IFERROR(VLOOKUP(P9,Racks!$H$4:$M$30,6),"")</f>
        <v>DTL-022Row:CnPw-U-002</v>
      </c>
      <c r="V9" s="54">
        <f>COUNTIFS('Sec-Sub'!$K$4:$K$164,"&lt;="&amp;H9)</f>
        <v>8</v>
      </c>
      <c r="W9" s="54" t="str">
        <f>VLOOKUP(V9,'Sec-Sub'!$A$4:$C$164,2,FALSE)</f>
        <v>MEBT</v>
      </c>
      <c r="X9" s="54" t="str">
        <f>VLOOKUP(V9,'Sec-Sub'!$A$4:$C$164,3,FALSE)</f>
        <v>010</v>
      </c>
      <c r="Y9" s="54" t="str">
        <f>CONCATENATE(X9,Names!$I$3)</f>
        <v>010PRL</v>
      </c>
      <c r="Z9" s="48" t="s">
        <v>182</v>
      </c>
      <c r="AA9" s="49" t="s">
        <v>183</v>
      </c>
      <c r="AB9" s="14" t="s">
        <v>14</v>
      </c>
      <c r="AC9" s="645">
        <f>SUM(D8:D18)</f>
        <v>322</v>
      </c>
      <c r="AD9" s="650"/>
      <c r="AE9" s="651">
        <v>1</v>
      </c>
      <c r="AI9" s="1266" t="str">
        <f>IF(ISNUMBER(R9),CONCATENATE(Names!$C$3,R9),"")</f>
        <v/>
      </c>
      <c r="AJ9"/>
      <c r="AK9" t="str">
        <f t="shared" si="9"/>
        <v/>
      </c>
      <c r="AL9" t="str">
        <f t="shared" si="10"/>
        <v/>
      </c>
      <c r="AM9" t="str">
        <f t="shared" si="11"/>
        <v/>
      </c>
      <c r="AN9" t="str">
        <f t="shared" si="12"/>
        <v/>
      </c>
      <c r="AO9" t="str">
        <f t="shared" si="13"/>
        <v/>
      </c>
      <c r="AP9" t="str">
        <f>IF(ISNUMBER(E9),CONCATENATE(Names!$C$5,Names!$N$3,AO9),"")</f>
        <v/>
      </c>
      <c r="AQ9" t="str">
        <f>IF(ISNUMBER(E9),CONCATENATE(Names!$D$5,AO9),"")</f>
        <v/>
      </c>
      <c r="AR9" t="str">
        <f>IF(ISNUMBER(E9),CONCATENATE(Names!$C$10,Names!$N$3,AQ9),"")</f>
        <v/>
      </c>
      <c r="AS9" t="str">
        <f>IF(ISNUMBER(E9),CONCATENATE(Names!$C$11,Names!$N$3,AQ9),"")</f>
        <v/>
      </c>
      <c r="AT9"/>
      <c r="AU9" s="13" t="str">
        <f t="shared" si="14"/>
        <v>00</v>
      </c>
      <c r="AV9">
        <f t="shared" si="1"/>
        <v>1</v>
      </c>
      <c r="AW9" t="str">
        <f t="shared" si="2"/>
        <v>MEBT</v>
      </c>
      <c r="AX9" t="str">
        <f t="shared" si="3"/>
        <v>010PRL</v>
      </c>
      <c r="AY9" t="str">
        <f t="shared" si="4"/>
        <v>001</v>
      </c>
      <c r="AZ9" t="str">
        <f>IF(ISNUMBER(A9),CONCATENATE(Names!$C$6,Names!$N$3,AU9,A9),"")</f>
        <v>PRLCpl-001</v>
      </c>
      <c r="BA9" t="str">
        <f>IF(ISNUMBER(A9),CONCATENATE(Names!$C$7,Names!$N$3,AU9,A9),"")</f>
        <v>PRLSB-001</v>
      </c>
      <c r="BB9" t="str">
        <f>IF(ISNUMBER(A9),CONCATENATE(Names!$C$8,Names!$N$3,AU9,A9),"")</f>
        <v>PRLJB-001</v>
      </c>
      <c r="BC9" t="str">
        <f>IF(ISNUMBER(A9),CONCATENATE(Names!$D$6,AY9),"")</f>
        <v>C001</v>
      </c>
      <c r="BD9" t="str">
        <f>IF(ISNUMBER(A9),CONCATENATE(Names!$C$10,Names!$N$3,BC9),"")</f>
        <v>PRLEH-C001</v>
      </c>
      <c r="BE9" t="str">
        <f>IF(ISNUMBER(A9),CONCATENATE(Names!$C$11,Names!$N$3,BC9),"")</f>
        <v>PRLTE-C001</v>
      </c>
      <c r="BF9" t="str">
        <f>IF(ISNUMBER(A9),CONCATENATE(Names!$D$7,AY9),"")</f>
        <v>S001</v>
      </c>
      <c r="BG9" t="str">
        <f>IF(ISNUMBER(A9),CONCATENATE(Names!$C$10,Names!$N$3,BF9),"")</f>
        <v>PRLEH-S001</v>
      </c>
      <c r="BH9" t="str">
        <f>IF(ISNUMBER(A9),CONCATENATE(Names!$C$11,Names!$N$3,BF9),"")</f>
        <v>PRLTE-S001</v>
      </c>
      <c r="BI9" t="str">
        <f>IF(ISNUMBER(A9),CONCATENATE(Names!$C$12,Names!$N$3,BC9),"")</f>
        <v>PRLDL-C001</v>
      </c>
      <c r="BJ9" t="str">
        <f>IF(ISNUMBER(A9),CONCATENATE(Names!$C$24,Names!$N$3,AY9),"")</f>
        <v>PRLCSC-001</v>
      </c>
      <c r="BK9" t="str">
        <f>IF(ISNUMBER(A9),CONCATENATE(Names!$C$9,Names!$N$3,AY9),"")</f>
        <v>PRLTap-001</v>
      </c>
      <c r="BL9"/>
      <c r="BM9">
        <f>COUNTIFS($T$5:T9,"&lt;&gt;"&amp;"")</f>
        <v>0</v>
      </c>
      <c r="BN9" s="730" t="s">
        <v>846</v>
      </c>
      <c r="BO9"/>
      <c r="BP9"/>
      <c r="BQ9"/>
      <c r="BR9"/>
      <c r="BS9" s="157"/>
      <c r="BT9" s="105">
        <f>COUNTIFS($BW$5:BW9,"&lt;&gt;"&amp;"")</f>
        <v>3</v>
      </c>
      <c r="BU9" s="103" t="str">
        <f t="shared" si="5"/>
        <v/>
      </c>
      <c r="BV9" s="103" t="str">
        <f t="shared" si="6"/>
        <v/>
      </c>
      <c r="BW9" s="103"/>
      <c r="BX9"/>
      <c r="BY9" t="str">
        <f>IF($BW9="","",CONCATENATE($BW9,Names!$N$3,$BX9))</f>
        <v/>
      </c>
      <c r="BZ9" s="164"/>
      <c r="CA9" s="13" t="str">
        <f>IF(ISNUMBER(A9),CONCATENATE(W9,Names!$H$3,Y9,Names!$J$3,Names!$K$3,Names!$L$3,BK9),"")</f>
        <v>MEBT-010PRL:RFS-PRLTap-001</v>
      </c>
      <c r="CB9" s="13" t="str">
        <f>IF(ISNUMBER(A9),CONCATENATE(W9,Names!$H$3,Y9,Names!$J$3,Names!$K$3,Names!$L$3,BB9),"")</f>
        <v>MEBT-010PRL:RFS-PRLJB-001</v>
      </c>
      <c r="CC9" s="13" t="str">
        <f>IF($BW9="","",CONCATENATE(W9,Names!$H$3,Y9,Names!$J$3,Names!$K$3,Names!$L$3,$BW9,Names!$N$3,$BX9))</f>
        <v/>
      </c>
      <c r="CF9" s="13" t="str">
        <f>IF(ISNUMBER($A9),CONCATENATE($BK9,Names!$P$3,Dev!$DA$130),"")</f>
        <v>PRLTap-001_a</v>
      </c>
      <c r="CG9" s="13" t="str">
        <f>IF(ISNUMBER($A9),CONCATENATE($BK9,Names!$P$3,Dev!$DD$130),"")</f>
        <v>PRLTap-001_b</v>
      </c>
      <c r="CH9" s="13" t="str">
        <f>IF(ISNUMBER($A9),CONCATENATE($BK9,Names!$P$3,Dev!$DG$130),"")</f>
        <v>PRLTap-001_c</v>
      </c>
      <c r="CI9" s="13" t="str">
        <f>IF(ISNUMBER($A9),CONCATENATE($BK9,Names!$P$3,Dev!$DK$130),"")</f>
        <v>PRLTap-001_d</v>
      </c>
      <c r="CJ9" s="13" t="str">
        <f>IF(ISNUMBER($A9),CONCATENATE($BK9,Names!$P$3,Dev!$DN$130),"")</f>
        <v>PRLTap-001_e</v>
      </c>
      <c r="CK9" s="13" t="str">
        <f>IF(ISNUMBER($A9),CONCATENATE($BK9,Names!$P$3,Dev!$DQ$130),"")</f>
        <v>PRLTap-001_f</v>
      </c>
      <c r="CM9" s="13" t="str">
        <f>""</f>
        <v/>
      </c>
      <c r="CN9" s="13" t="str">
        <f>IF(ISNUMBER($A9),CONCATENATE($BB9,Names!$P$3,Dev!$CZ$48),"")</f>
        <v>PRLJB-001_a</v>
      </c>
      <c r="CO9" s="13" t="str">
        <f>IF(ISNUMBER($A9),CONCATENATE($BB9,Names!$P$3,Dev!$DF$48),"")</f>
        <v>PRLJB-001_cp</v>
      </c>
      <c r="CP9" s="13" t="str">
        <f>IF(ISNUMBER($A9),CONCATENATE($BB9,Names!$P$3,Dev!$DI$48),"")</f>
        <v>PRLJB-001_b</v>
      </c>
      <c r="CQ9" s="13" t="str">
        <f>IF(ISNUMBER($A9),CONCATENATE($BB9,Names!$P$3,Dev!$DM$48),"")</f>
        <v>PRLJB-001_m</v>
      </c>
      <c r="CR9" s="13" t="str">
        <f>IF(ISNUMBER($A9),CONCATENATE($BB9,Names!$P$3,Dev!$DV$48),"")</f>
        <v>PRLJB-001_n</v>
      </c>
      <c r="CS9" s="13" t="str">
        <f>IF(ISNUMBER($A9),CONCATENATE($BB9,Names!$P$3,Dev!$DZ$48),"")</f>
        <v>PRLJB-001_aa</v>
      </c>
      <c r="CT9" s="13" t="str">
        <f>IF(ISNUMBER($A9),CONCATENATE($BB9,Names!$P$3,Dev!$EI$48),"")</f>
        <v>PRLJB-001_ab</v>
      </c>
      <c r="CU9" s="13" t="str">
        <f>IF(ISNUMBER($A9),CONCATENATE($BB9,Names!$P$3,Dev!$FZ$48),"")</f>
        <v>PRLJB-001_am</v>
      </c>
      <c r="CV9" s="13" t="str">
        <f>IF(ISNUMBER($A9),CONCATENATE($BB9,Names!$P$3,Dev!$GI$48),"")</f>
        <v>PRLJB-001_an</v>
      </c>
      <c r="CW9" s="13" t="str">
        <f>IF(ISNUMBER($A9),CONCATENATE($BB9,Names!$P$3,Dev!$GM$48),"")</f>
        <v>PRLJB-001_++EH</v>
      </c>
      <c r="CY9" s="13" t="str">
        <f>IF(ISNUMBER($A9),CONCATENATE($BB9,Names!$P$3,Dev!$EM$48),"")</f>
        <v>PRLJB-001_g</v>
      </c>
      <c r="CZ9" s="13" t="str">
        <f>IF(ISNUMBER($A9),CONCATENATE($BB9,Names!$P$3,Dev!$EV$48),"")</f>
        <v>PRLJB-001_h</v>
      </c>
      <c r="DA9" s="13" t="str">
        <f>IF(ISNUMBER($A9),CONCATENATE($BB9,Names!$P$3,Dev!$EZ$48),"")</f>
        <v>PRLJB-001_s</v>
      </c>
      <c r="DB9" s="13" t="str">
        <f>IF(ISNUMBER($A9),CONCATENATE($BB9,Names!$P$3,Dev!$FI$48),"")</f>
        <v>PRLJB-001_t</v>
      </c>
      <c r="DC9" s="13" t="str">
        <f>IF(ISNUMBER($A9),CONCATENATE($BB9,Names!$P$3,Dev!$FM$48),"")</f>
        <v>PRLJB-001_ag</v>
      </c>
      <c r="DD9" s="13" t="str">
        <f>IF(ISNUMBER($A9),CONCATENATE($BB9,Names!$P$3,Dev!$FV$48),"")</f>
        <v>PRLJB-001_ah</v>
      </c>
      <c r="DE9" s="13" t="str">
        <f>IF(ISNUMBER($A9),CONCATENATE($BB9,Names!$P$3,Dev!$GP$48),"")</f>
        <v>PRLJB-001_++TE</v>
      </c>
      <c r="DI9" s="105">
        <f>COUNTIFS($DL$5:DL9,"&lt;&gt;"&amp;"")</f>
        <v>0</v>
      </c>
      <c r="DJ9" s="1198" t="str">
        <f t="shared" si="7"/>
        <v/>
      </c>
      <c r="DK9" s="1198" t="str">
        <f t="shared" si="8"/>
        <v/>
      </c>
      <c r="DL9" s="1198"/>
      <c r="DM9" s="1198" t="str">
        <f>IF($DL9="","",_xlfn.CONCAT(Names!$D$5,$AO9))</f>
        <v/>
      </c>
      <c r="DN9" s="1198" t="str">
        <f>IF($DL9="","",CONCATENATE(Names!$C$26,Names!$N$3,$DM9))</f>
        <v/>
      </c>
      <c r="DO9" s="1198" t="str">
        <f>IF($DL9="","",CONCATENATE(Names!$C$25,Names!$N$3,$DM9))</f>
        <v/>
      </c>
    </row>
    <row r="10" spans="1:119">
      <c r="A10" s="5"/>
      <c r="C10" s="6">
        <v>3</v>
      </c>
      <c r="D10" s="1">
        <v>36</v>
      </c>
      <c r="E10">
        <v>2</v>
      </c>
      <c r="F10">
        <v>1</v>
      </c>
      <c r="G10" s="2">
        <f>G9+F9*SUM(B9:C9)</f>
        <v>7.4850000000000003</v>
      </c>
      <c r="H10" s="2">
        <f>G10+F10*SUM(B10:C10)/2</f>
        <v>8.9849999999999994</v>
      </c>
      <c r="I10" s="1225">
        <f>I9+B9/2+C10/2</f>
        <v>8.9849999999999994</v>
      </c>
      <c r="J10" s="38"/>
      <c r="K10" s="58"/>
      <c r="L10" s="2" t="str">
        <f>IF(ISNUMBER(E10),VLOOKUP(C10,'TE,EHnames'!$B$4:$F$11,'TE,EHnames'!$C$2,FALSE),"")</f>
        <v>RST/7/36-2/1</v>
      </c>
      <c r="M10" s="2" t="str">
        <f>IF(ISNUMBER(E10),VLOOKUP(C10,'TE,EHnames'!$B$4:$F$11,'TE,EHnames'!$F$2,FALSE),"")</f>
        <v>PT100-2500</v>
      </c>
      <c r="O10" s="13" t="str">
        <f t="shared" si="15"/>
        <v/>
      </c>
      <c r="S10" t="str">
        <f>IFERROR(VLOOKUP(P10,Racks!$H$4:$M$30,6),"")</f>
        <v/>
      </c>
      <c r="T10" s="172">
        <f>Racks!$B$4</f>
        <v>8.3771539999999796</v>
      </c>
      <c r="U10" t="str">
        <f>CONCATENATE(Racks!$C$4,Names!$H$3,Racks!$D$4)</f>
        <v>FEB-050Row</v>
      </c>
      <c r="V10" s="54">
        <f>COUNTIFS('Sec-Sub'!$K$4:$K$164,"&lt;="&amp;H10)</f>
        <v>8</v>
      </c>
      <c r="W10" s="54" t="str">
        <f>VLOOKUP(V10,'Sec-Sub'!$A$4:$C$164,2,FALSE)</f>
        <v>MEBT</v>
      </c>
      <c r="X10" s="54" t="str">
        <f>VLOOKUP(V10,'Sec-Sub'!$A$4:$C$164,3,FALSE)</f>
        <v>010</v>
      </c>
      <c r="Y10" s="54" t="str">
        <f>CONCATENATE(X10,Names!$I$3)</f>
        <v>010PRL</v>
      </c>
      <c r="AC10" s="646"/>
      <c r="AD10" s="1814">
        <v>1</v>
      </c>
      <c r="AE10" s="652"/>
      <c r="AI10" s="1266" t="str">
        <f>IF(ISNUMBER(R10),CONCATENATE(Names!$C$3,R10),"")</f>
        <v/>
      </c>
      <c r="AK10" t="str">
        <f t="shared" si="9"/>
        <v>00</v>
      </c>
      <c r="AL10">
        <f t="shared" si="10"/>
        <v>2</v>
      </c>
      <c r="AM10" t="str">
        <f t="shared" si="11"/>
        <v>MEBT</v>
      </c>
      <c r="AN10" t="str">
        <f t="shared" si="12"/>
        <v>010PRL</v>
      </c>
      <c r="AO10" t="str">
        <f t="shared" si="13"/>
        <v>002</v>
      </c>
      <c r="AP10" t="str">
        <f>IF(ISNUMBER(E10),CONCATENATE(Names!$C$5,Names!$N$3,AO10),"")</f>
        <v>PRLRL-002</v>
      </c>
      <c r="AQ10" t="str">
        <f>IF(ISNUMBER(E10),CONCATENATE(Names!$D$5,AO10),"")</f>
        <v>L002</v>
      </c>
      <c r="AR10" t="str">
        <f>IF(ISNUMBER(E10),CONCATENATE(Names!$C$10,Names!$N$3,AQ10),"")</f>
        <v>PRLEH-L002</v>
      </c>
      <c r="AS10" t="str">
        <f>IF(ISNUMBER(E10),CONCATENATE(Names!$C$11,Names!$N$3,AQ10),"")</f>
        <v>PRLTE-L002</v>
      </c>
      <c r="AU10" s="13" t="str">
        <f t="shared" si="14"/>
        <v/>
      </c>
      <c r="AV10" t="str">
        <f t="shared" si="1"/>
        <v/>
      </c>
      <c r="AW10" t="str">
        <f t="shared" si="2"/>
        <v/>
      </c>
      <c r="AX10" t="str">
        <f t="shared" si="3"/>
        <v/>
      </c>
      <c r="AY10" t="str">
        <f t="shared" si="4"/>
        <v/>
      </c>
      <c r="AZ10" t="str">
        <f>IF(ISNUMBER(A10),CONCATENATE(Names!$C$6,Names!$N$3,AU10,A10),"")</f>
        <v/>
      </c>
      <c r="BA10" t="str">
        <f>IF(ISNUMBER(A10),CONCATENATE(Names!$C$7,Names!$N$3,AU10,A10),"")</f>
        <v/>
      </c>
      <c r="BB10" t="str">
        <f>IF(ISNUMBER(A10),CONCATENATE(Names!$C$8,Names!$N$3,AU10,A10),"")</f>
        <v/>
      </c>
      <c r="BC10" t="str">
        <f>IF(ISNUMBER(A10),CONCATENATE(Names!$D$6,AY10),"")</f>
        <v/>
      </c>
      <c r="BD10" t="str">
        <f>IF(ISNUMBER(A10),CONCATENATE(Names!$C$10,Names!$N$3,BC10),"")</f>
        <v/>
      </c>
      <c r="BE10" t="str">
        <f>IF(ISNUMBER(A10),CONCATENATE(Names!$C$11,Names!$N$3,BC10),"")</f>
        <v/>
      </c>
      <c r="BF10" t="str">
        <f>IF(ISNUMBER(A10),CONCATENATE(Names!$D$7,AY10),"")</f>
        <v/>
      </c>
      <c r="BG10" t="str">
        <f>IF(ISNUMBER(A10),CONCATENATE(Names!$C$10,Names!$N$3,BF10),"")</f>
        <v/>
      </c>
      <c r="BH10" t="str">
        <f>IF(ISNUMBER(A10),CONCATENATE(Names!$C$11,Names!$N$3,BF10),"")</f>
        <v/>
      </c>
      <c r="BI10" t="str">
        <f>IF(ISNUMBER(A10),CONCATENATE(Names!$C$12,Names!$N$3,BC10),"")</f>
        <v/>
      </c>
      <c r="BJ10" t="str">
        <f>IF(ISNUMBER(A10),CONCATENATE(Names!$C$24,Names!$N$3,AY10),"")</f>
        <v/>
      </c>
      <c r="BK10" t="str">
        <f>IF(ISNUMBER(A10),CONCATENATE(Names!$C$9,Names!$N$3,AY10),"")</f>
        <v/>
      </c>
      <c r="BM10">
        <f>COUNTIFS($T$5:T10,"&lt;&gt;"&amp;"")</f>
        <v>1</v>
      </c>
      <c r="BS10" s="157"/>
      <c r="BT10" s="105">
        <f>COUNTIFS($BW$5:BW10,"&lt;&gt;"&amp;"")</f>
        <v>3</v>
      </c>
      <c r="BU10" s="103" t="str">
        <f t="shared" si="5"/>
        <v/>
      </c>
      <c r="BV10" s="103" t="str">
        <f t="shared" si="6"/>
        <v/>
      </c>
      <c r="BW10" s="103"/>
      <c r="BY10" t="str">
        <f>IF($BW10="","",CONCATENATE($BW10,Names!$N$3,$BX10))</f>
        <v/>
      </c>
      <c r="BZ10" s="157"/>
      <c r="CA10" s="13" t="str">
        <f>IF(ISNUMBER(A10),CONCATENATE(W10,Names!$H$3,Y10,Names!$J$3,Names!$K$3,Names!$L$3,BK10),"")</f>
        <v/>
      </c>
      <c r="CB10" s="13" t="str">
        <f>IF(ISNUMBER(A10),CONCATENATE(W10,Names!$H$3,Y10,Names!$J$3,Names!$K$3,Names!$L$3,BB10),"")</f>
        <v/>
      </c>
      <c r="CC10" s="13" t="str">
        <f>IF($BW10="","",CONCATENATE(W10,Names!$H$3,Y10,Names!$J$3,Names!$K$3,Names!$L$3,$BW10,Names!$N$3,$BX10))</f>
        <v/>
      </c>
      <c r="CF10" s="13" t="str">
        <f>IF(ISNUMBER($A10),CONCATENATE($BK10,Names!$P$3,Dev!$DA$130),"")</f>
        <v/>
      </c>
      <c r="CG10" s="13" t="str">
        <f>IF(ISNUMBER($A10),CONCATENATE($BK10,Names!$P$3,Dev!$DD$130),"")</f>
        <v/>
      </c>
      <c r="CH10" s="13" t="str">
        <f>IF(ISNUMBER($A10),CONCATENATE($BK10,Names!$P$3,Dev!$DG$130),"")</f>
        <v/>
      </c>
      <c r="CI10" s="13" t="str">
        <f>IF(ISNUMBER($A10),CONCATENATE($BK10,Names!$P$3,Dev!$DK$130),"")</f>
        <v/>
      </c>
      <c r="CJ10" s="13" t="str">
        <f>IF(ISNUMBER($A10),CONCATENATE($BK10,Names!$P$3,Dev!$DN$130),"")</f>
        <v/>
      </c>
      <c r="CK10" s="13" t="str">
        <f>IF(ISNUMBER($A10),CONCATENATE($BK10,Names!$P$3,Dev!$DQ$130),"")</f>
        <v/>
      </c>
      <c r="CL10" s="13"/>
      <c r="CM10" s="13" t="str">
        <f>""</f>
        <v/>
      </c>
      <c r="CN10" s="13" t="str">
        <f>IF(ISNUMBER($A10),CONCATENATE($BB10,Names!$P$3,Dev!$CZ$48),"")</f>
        <v/>
      </c>
      <c r="CO10" s="13" t="str">
        <f>IF(ISNUMBER($A10),CONCATENATE($BB10,Names!$P$3,Dev!$DF$48),"")</f>
        <v/>
      </c>
      <c r="CP10" s="13" t="str">
        <f>IF(ISNUMBER($A10),CONCATENATE($BB10,Names!$P$3,Dev!$DI$48),"")</f>
        <v/>
      </c>
      <c r="CQ10" s="13" t="str">
        <f>IF(ISNUMBER($A10),CONCATENATE($BB10,Names!$P$3,Dev!$DM$48),"")</f>
        <v/>
      </c>
      <c r="CR10" s="13" t="str">
        <f>IF(ISNUMBER($A10),CONCATENATE($BB10,Names!$P$3,Dev!$DV$48),"")</f>
        <v/>
      </c>
      <c r="CS10" s="13" t="str">
        <f>IF(ISNUMBER($A10),CONCATENATE($BB10,Names!$P$3,Dev!$DZ$48),"")</f>
        <v/>
      </c>
      <c r="CT10" s="13" t="str">
        <f>IF(ISNUMBER($A10),CONCATENATE($BB10,Names!$P$3,Dev!$EI$48),"")</f>
        <v/>
      </c>
      <c r="CU10" s="13" t="str">
        <f>IF(ISNUMBER($A10),CONCATENATE($BB10,Names!$P$3,Dev!$FZ$48),"")</f>
        <v/>
      </c>
      <c r="CV10" s="13" t="str">
        <f>IF(ISNUMBER($A10),CONCATENATE($BB10,Names!$P$3,Dev!$GI$48),"")</f>
        <v/>
      </c>
      <c r="CW10" s="13" t="str">
        <f>IF(ISNUMBER($A10),CONCATENATE($BB10,Names!$P$3,Dev!$GM$48),"")</f>
        <v/>
      </c>
      <c r="CX10" s="13"/>
      <c r="CY10" s="13" t="str">
        <f>IF(ISNUMBER($A10),CONCATENATE($BB10,Names!$P$3,Dev!$EM$48),"")</f>
        <v/>
      </c>
      <c r="CZ10" s="13" t="str">
        <f>IF(ISNUMBER($A10),CONCATENATE($BB10,Names!$P$3,Dev!$EV$48),"")</f>
        <v/>
      </c>
      <c r="DA10" s="13" t="str">
        <f>IF(ISNUMBER($A10),CONCATENATE($BB10,Names!$P$3,Dev!$EZ$48),"")</f>
        <v/>
      </c>
      <c r="DB10" s="13" t="str">
        <f>IF(ISNUMBER($A10),CONCATENATE($BB10,Names!$P$3,Dev!$FI$48),"")</f>
        <v/>
      </c>
      <c r="DC10" s="13" t="str">
        <f>IF(ISNUMBER($A10),CONCATENATE($BB10,Names!$P$3,Dev!$FM$48),"")</f>
        <v/>
      </c>
      <c r="DD10" s="13" t="str">
        <f>IF(ISNUMBER($A10),CONCATENATE($BB10,Names!$P$3,Dev!$FV$48),"")</f>
        <v/>
      </c>
      <c r="DE10" s="13" t="str">
        <f>IF(ISNUMBER($A10),CONCATENATE($BB10,Names!$P$3,Dev!$GP$48),"")</f>
        <v/>
      </c>
      <c r="DI10" s="105">
        <f>COUNTIFS($DL$5:DL10,"&lt;&gt;"&amp;"")</f>
        <v>0</v>
      </c>
      <c r="DJ10" s="1198" t="str">
        <f t="shared" si="7"/>
        <v/>
      </c>
      <c r="DK10" s="1198" t="str">
        <f t="shared" si="8"/>
        <v/>
      </c>
      <c r="DL10" s="1198"/>
      <c r="DM10" s="1198" t="str">
        <f>IF($DL10="","",_xlfn.CONCAT(Names!$D$5,$AO10))</f>
        <v/>
      </c>
      <c r="DN10" s="1198" t="str">
        <f>IF($DL10="","",CONCATENATE(Names!$C$26,Names!$N$3,$DM10))</f>
        <v/>
      </c>
      <c r="DO10" s="1198" t="str">
        <f>IF($DL10="","",CONCATENATE(Names!$C$25,Names!$N$3,$DM10))</f>
        <v/>
      </c>
    </row>
    <row r="11" spans="1:119" s="13" customFormat="1">
      <c r="A11" s="11">
        <v>2</v>
      </c>
      <c r="B11" s="12">
        <v>0.25</v>
      </c>
      <c r="C11" s="12"/>
      <c r="D11" s="11">
        <v>20</v>
      </c>
      <c r="F11" s="13">
        <v>1</v>
      </c>
      <c r="G11" s="2">
        <f>G10+F10*SUM(B10:C10)</f>
        <v>10.484999999999999</v>
      </c>
      <c r="H11" s="2">
        <f t="shared" ref="H11:H73" si="16">G11+F11*SUM(B11:C11)/2</f>
        <v>10.61</v>
      </c>
      <c r="I11" s="1230">
        <f>I9+C10+B11</f>
        <v>10.61</v>
      </c>
      <c r="J11" s="56">
        <v>1737007000021</v>
      </c>
      <c r="K11" s="59">
        <v>14</v>
      </c>
      <c r="L11" s="2" t="str">
        <f>IF(ISNUMBER(E11),VLOOKUP(C11,'TE,EHnames'!$B$4:$F$11,'TE,EHnames'!$C$2,FALSE),"")</f>
        <v/>
      </c>
      <c r="M11" s="2" t="str">
        <f>IF(ISNUMBER(E11),VLOOKUP(C11,'TE,EHnames'!$B$4:$F$11,'TE,EHnames'!$F$2,FALSE),"")</f>
        <v/>
      </c>
      <c r="O11" s="13">
        <f t="shared" si="15"/>
        <v>7.84</v>
      </c>
      <c r="P11" s="13">
        <v>100</v>
      </c>
      <c r="S11" t="str">
        <f>IFERROR(VLOOKUP(P11,Racks!$H$4:$M$30,6),"")</f>
        <v>DTL-022Row:CnPw-U-002</v>
      </c>
      <c r="V11" s="54">
        <f>COUNTIFS('Sec-Sub'!$K$4:$K$164,"&lt;="&amp;H11)</f>
        <v>8</v>
      </c>
      <c r="W11" s="54" t="str">
        <f>VLOOKUP(V11,'Sec-Sub'!$A$4:$C$164,2,FALSE)</f>
        <v>MEBT</v>
      </c>
      <c r="X11" s="54" t="str">
        <f>VLOOKUP(V11,'Sec-Sub'!$A$4:$C$164,3,FALSE)</f>
        <v>010</v>
      </c>
      <c r="Y11" s="54" t="str">
        <f>CONCATENATE(X11,Names!$I$3)</f>
        <v>010PRL</v>
      </c>
      <c r="Z11" s="48" t="s">
        <v>182</v>
      </c>
      <c r="AA11" s="49" t="s">
        <v>183</v>
      </c>
      <c r="AC11" s="647"/>
      <c r="AD11" s="1814"/>
      <c r="AE11" s="653">
        <v>1</v>
      </c>
      <c r="AI11" s="1266" t="str">
        <f>IF(ISNUMBER(R11),CONCATENATE(Names!$C$3,R11),"")</f>
        <v/>
      </c>
      <c r="AJ11"/>
      <c r="AK11" t="str">
        <f t="shared" si="9"/>
        <v/>
      </c>
      <c r="AL11" t="str">
        <f t="shared" si="10"/>
        <v/>
      </c>
      <c r="AM11" t="str">
        <f t="shared" si="11"/>
        <v/>
      </c>
      <c r="AN11" t="str">
        <f t="shared" si="12"/>
        <v/>
      </c>
      <c r="AO11" t="str">
        <f t="shared" si="13"/>
        <v/>
      </c>
      <c r="AP11" t="str">
        <f>IF(ISNUMBER(E11),CONCATENATE(Names!$C$5,Names!$N$3,AO11),"")</f>
        <v/>
      </c>
      <c r="AQ11" t="str">
        <f>IF(ISNUMBER(E11),CONCATENATE(Names!$D$5,AO11),"")</f>
        <v/>
      </c>
      <c r="AR11" t="str">
        <f>IF(ISNUMBER(E11),CONCATENATE(Names!$C$10,Names!$N$3,AQ11),"")</f>
        <v/>
      </c>
      <c r="AS11" t="str">
        <f>IF(ISNUMBER(E11),CONCATENATE(Names!$C$11,Names!$N$3,AQ11),"")</f>
        <v/>
      </c>
      <c r="AT11"/>
      <c r="AU11" s="13" t="str">
        <f t="shared" si="14"/>
        <v>00</v>
      </c>
      <c r="AV11">
        <f t="shared" si="1"/>
        <v>2</v>
      </c>
      <c r="AW11" t="str">
        <f t="shared" si="2"/>
        <v>MEBT</v>
      </c>
      <c r="AX11" t="str">
        <f t="shared" si="3"/>
        <v>010PRL</v>
      </c>
      <c r="AY11" t="str">
        <f t="shared" si="4"/>
        <v>002</v>
      </c>
      <c r="AZ11" t="str">
        <f>IF(ISNUMBER(A11),CONCATENATE(Names!$C$6,Names!$N$3,AU11,A11),"")</f>
        <v>PRLCpl-002</v>
      </c>
      <c r="BA11" t="str">
        <f>IF(ISNUMBER(A11),CONCATENATE(Names!$C$7,Names!$N$3,AU11,A11),"")</f>
        <v>PRLSB-002</v>
      </c>
      <c r="BB11" t="str">
        <f>IF(ISNUMBER(A11),CONCATENATE(Names!$C$8,Names!$N$3,AU11,A11),"")</f>
        <v>PRLJB-002</v>
      </c>
      <c r="BC11" t="str">
        <f>IF(ISNUMBER(A11),CONCATENATE(Names!$D$6,AY11),"")</f>
        <v>C002</v>
      </c>
      <c r="BD11" t="str">
        <f>IF(ISNUMBER(A11),CONCATENATE(Names!$C$10,Names!$N$3,BC11),"")</f>
        <v>PRLEH-C002</v>
      </c>
      <c r="BE11" t="str">
        <f>IF(ISNUMBER(A11),CONCATENATE(Names!$C$11,Names!$N$3,BC11),"")</f>
        <v>PRLTE-C002</v>
      </c>
      <c r="BF11" t="str">
        <f>IF(ISNUMBER(A11),CONCATENATE(Names!$D$7,AY11),"")</f>
        <v>S002</v>
      </c>
      <c r="BG11" t="str">
        <f>IF(ISNUMBER(A11),CONCATENATE(Names!$C$10,Names!$N$3,BF11),"")</f>
        <v>PRLEH-S002</v>
      </c>
      <c r="BH11" t="str">
        <f>IF(ISNUMBER(A11),CONCATENATE(Names!$C$11,Names!$N$3,BF11),"")</f>
        <v>PRLTE-S002</v>
      </c>
      <c r="BI11" t="str">
        <f>IF(ISNUMBER(A11),CONCATENATE(Names!$C$12,Names!$N$3,BC11),"")</f>
        <v>PRLDL-C002</v>
      </c>
      <c r="BJ11" t="str">
        <f>IF(ISNUMBER(A11),CONCATENATE(Names!$C$24,Names!$N$3,AY11),"")</f>
        <v>PRLCSC-002</v>
      </c>
      <c r="BK11" t="str">
        <f>IF(ISNUMBER(A11),CONCATENATE(Names!$C$9,Names!$N$3,AY11),"")</f>
        <v>PRLTap-002</v>
      </c>
      <c r="BL11"/>
      <c r="BM11">
        <f>COUNTIFS($T$5:T11,"&lt;&gt;"&amp;"")</f>
        <v>1</v>
      </c>
      <c r="BN11"/>
      <c r="BO11"/>
      <c r="BP11"/>
      <c r="BQ11"/>
      <c r="BR11"/>
      <c r="BS11" s="157"/>
      <c r="BT11" s="105">
        <f>COUNTIFS($BW$5:BW11,"&lt;&gt;"&amp;"")</f>
        <v>3</v>
      </c>
      <c r="BU11" s="103" t="str">
        <f t="shared" si="5"/>
        <v/>
      </c>
      <c r="BV11" s="103" t="str">
        <f t="shared" si="6"/>
        <v/>
      </c>
      <c r="BW11" s="103"/>
      <c r="BX11"/>
      <c r="BY11" t="str">
        <f>IF($BW11="","",CONCATENATE($BW11,Names!$N$3,$BX11))</f>
        <v/>
      </c>
      <c r="BZ11" s="164"/>
      <c r="CA11" s="13" t="str">
        <f>IF(ISNUMBER(A11),CONCATENATE(W11,Names!$H$3,Y11,Names!$J$3,Names!$K$3,Names!$L$3,BK11),"")</f>
        <v>MEBT-010PRL:RFS-PRLTap-002</v>
      </c>
      <c r="CB11" s="13" t="str">
        <f>IF(ISNUMBER(A11),CONCATENATE(W11,Names!$H$3,Y11,Names!$J$3,Names!$K$3,Names!$L$3,BB11),"")</f>
        <v>MEBT-010PRL:RFS-PRLJB-002</v>
      </c>
      <c r="CC11" s="13" t="str">
        <f>IF($BW11="","",CONCATENATE(W11,Names!$H$3,Y11,Names!$J$3,Names!$K$3,Names!$L$3,$BW11,Names!$N$3,$BX11))</f>
        <v/>
      </c>
      <c r="CF11" s="13" t="str">
        <f>IF(ISNUMBER($A11),CONCATENATE($BK11,Names!$P$3,Dev!$DA$130),"")</f>
        <v>PRLTap-002_a</v>
      </c>
      <c r="CG11" s="13" t="str">
        <f>IF(ISNUMBER($A11),CONCATENATE($BK11,Names!$P$3,Dev!$DD$130),"")</f>
        <v>PRLTap-002_b</v>
      </c>
      <c r="CH11" s="13" t="str">
        <f>IF(ISNUMBER($A11),CONCATENATE($BK11,Names!$P$3,Dev!$DG$130),"")</f>
        <v>PRLTap-002_c</v>
      </c>
      <c r="CI11" s="13" t="str">
        <f>IF(ISNUMBER($A11),CONCATENATE($BK11,Names!$P$3,Dev!$DK$130),"")</f>
        <v>PRLTap-002_d</v>
      </c>
      <c r="CJ11" s="13" t="str">
        <f>IF(ISNUMBER($A11),CONCATENATE($BK11,Names!$P$3,Dev!$DN$130),"")</f>
        <v>PRLTap-002_e</v>
      </c>
      <c r="CK11" s="13" t="str">
        <f>IF(ISNUMBER($A11),CONCATENATE($BK11,Names!$P$3,Dev!$DQ$130),"")</f>
        <v>PRLTap-002_f</v>
      </c>
      <c r="CM11" s="13" t="str">
        <f>""</f>
        <v/>
      </c>
      <c r="CN11" s="13" t="str">
        <f>IF(ISNUMBER($A11),CONCATENATE($BB11,Names!$P$3,Dev!$CZ$48),"")</f>
        <v>PRLJB-002_a</v>
      </c>
      <c r="CO11" s="13" t="str">
        <f>IF(ISNUMBER($A11),CONCATENATE($BB11,Names!$P$3,Dev!$DF$48),"")</f>
        <v>PRLJB-002_cp</v>
      </c>
      <c r="CP11" s="13" t="str">
        <f>IF(ISNUMBER($A11),CONCATENATE($BB11,Names!$P$3,Dev!$DI$48),"")</f>
        <v>PRLJB-002_b</v>
      </c>
      <c r="CQ11" s="13" t="str">
        <f>IF(ISNUMBER($A11),CONCATENATE($BB11,Names!$P$3,Dev!$DM$48),"")</f>
        <v>PRLJB-002_m</v>
      </c>
      <c r="CR11" s="13" t="str">
        <f>IF(ISNUMBER($A11),CONCATENATE($BB11,Names!$P$3,Dev!$DV$48),"")</f>
        <v>PRLJB-002_n</v>
      </c>
      <c r="CS11" s="13" t="str">
        <f>IF(ISNUMBER($A11),CONCATENATE($BB11,Names!$P$3,Dev!$DZ$48),"")</f>
        <v>PRLJB-002_aa</v>
      </c>
      <c r="CT11" s="13" t="str">
        <f>IF(ISNUMBER($A11),CONCATENATE($BB11,Names!$P$3,Dev!$EI$48),"")</f>
        <v>PRLJB-002_ab</v>
      </c>
      <c r="CU11" s="13" t="str">
        <f>IF(ISNUMBER($A11),CONCATENATE($BB11,Names!$P$3,Dev!$FZ$48),"")</f>
        <v>PRLJB-002_am</v>
      </c>
      <c r="CV11" s="13" t="str">
        <f>IF(ISNUMBER($A11),CONCATENATE($BB11,Names!$P$3,Dev!$GI$48),"")</f>
        <v>PRLJB-002_an</v>
      </c>
      <c r="CW11" s="13" t="str">
        <f>IF(ISNUMBER($A11),CONCATENATE($BB11,Names!$P$3,Dev!$GM$48),"")</f>
        <v>PRLJB-002_++EH</v>
      </c>
      <c r="CY11" s="13" t="str">
        <f>IF(ISNUMBER($A11),CONCATENATE($BB11,Names!$P$3,Dev!$EM$48),"")</f>
        <v>PRLJB-002_g</v>
      </c>
      <c r="CZ11" s="13" t="str">
        <f>IF(ISNUMBER($A11),CONCATENATE($BB11,Names!$P$3,Dev!$EV$48),"")</f>
        <v>PRLJB-002_h</v>
      </c>
      <c r="DA11" s="13" t="str">
        <f>IF(ISNUMBER($A11),CONCATENATE($BB11,Names!$P$3,Dev!$EZ$48),"")</f>
        <v>PRLJB-002_s</v>
      </c>
      <c r="DB11" s="13" t="str">
        <f>IF(ISNUMBER($A11),CONCATENATE($BB11,Names!$P$3,Dev!$FI$48),"")</f>
        <v>PRLJB-002_t</v>
      </c>
      <c r="DC11" s="13" t="str">
        <f>IF(ISNUMBER($A11),CONCATENATE($BB11,Names!$P$3,Dev!$FM$48),"")</f>
        <v>PRLJB-002_ag</v>
      </c>
      <c r="DD11" s="13" t="str">
        <f>IF(ISNUMBER($A11),CONCATENATE($BB11,Names!$P$3,Dev!$FV$48),"")</f>
        <v>PRLJB-002_ah</v>
      </c>
      <c r="DE11" s="13" t="str">
        <f>IF(ISNUMBER($A11),CONCATENATE($BB11,Names!$P$3,Dev!$GP$48),"")</f>
        <v>PRLJB-002_++TE</v>
      </c>
      <c r="DI11" s="105">
        <f>COUNTIFS($DL$5:DL11,"&lt;&gt;"&amp;"")</f>
        <v>0</v>
      </c>
      <c r="DJ11" s="1198" t="str">
        <f t="shared" si="7"/>
        <v/>
      </c>
      <c r="DK11" s="1198" t="str">
        <f t="shared" si="8"/>
        <v/>
      </c>
      <c r="DL11" s="1198"/>
      <c r="DM11" s="1198" t="str">
        <f>IF($DL11="","",_xlfn.CONCAT(Names!$D$5,$AO11))</f>
        <v/>
      </c>
      <c r="DN11" s="1198" t="str">
        <f>IF($DL11="","",CONCATENATE(Names!$C$26,Names!$N$3,$DM11))</f>
        <v/>
      </c>
      <c r="DO11" s="1198" t="str">
        <f>IF($DL11="","",CONCATENATE(Names!$C$25,Names!$N$3,$DM11))</f>
        <v/>
      </c>
    </row>
    <row r="12" spans="1:119">
      <c r="A12" s="5"/>
      <c r="C12" s="6">
        <v>1</v>
      </c>
      <c r="D12" s="1">
        <v>12</v>
      </c>
      <c r="E12" s="38">
        <v>3</v>
      </c>
      <c r="F12" s="38">
        <v>1</v>
      </c>
      <c r="G12" s="2">
        <f>G11+F11*SUM(B11:C11)</f>
        <v>10.734999999999999</v>
      </c>
      <c r="H12" s="2">
        <f t="shared" si="16"/>
        <v>11.234999999999999</v>
      </c>
      <c r="I12" s="1225">
        <f>I11+B11/2+C12/2</f>
        <v>11.234999999999999</v>
      </c>
      <c r="J12" s="38"/>
      <c r="K12" s="58"/>
      <c r="L12" s="2" t="str">
        <f>IF(ISNUMBER(E12),VLOOKUP(C12,'TE,EHnames'!$B$4:$F$11,'TE,EHnames'!$C$2,FALSE),"")</f>
        <v>RST/2.5/12-2/1</v>
      </c>
      <c r="M12" s="2" t="str">
        <f>IF(ISNUMBER(E12),VLOOKUP(C12,'TE,EHnames'!$B$4:$F$11,'TE,EHnames'!$F$2,FALSE),"")</f>
        <v>PT100-1500</v>
      </c>
      <c r="O12" s="13" t="str">
        <f t="shared" si="15"/>
        <v/>
      </c>
      <c r="S12" t="str">
        <f>IFERROR(VLOOKUP(P12,Racks!$H$4:$M$30,6),"")</f>
        <v/>
      </c>
      <c r="V12" s="54">
        <f>COUNTIFS('Sec-Sub'!$K$4:$K$164,"&lt;="&amp;H12)</f>
        <v>9</v>
      </c>
      <c r="W12" s="54" t="str">
        <f>VLOOKUP(V12,'Sec-Sub'!$A$4:$C$164,2,FALSE)</f>
        <v>DTL</v>
      </c>
      <c r="X12" s="54" t="str">
        <f>VLOOKUP(V12,'Sec-Sub'!$A$4:$C$164,3,FALSE)</f>
        <v>010</v>
      </c>
      <c r="Y12" s="54" t="str">
        <f>CONCATENATE(X12,Names!$I$3)</f>
        <v>010PRL</v>
      </c>
      <c r="AC12" s="646"/>
      <c r="AD12" s="1815"/>
      <c r="AE12" s="654"/>
      <c r="AI12" s="1266" t="str">
        <f>IF(ISNUMBER(R12),CONCATENATE(Names!$C$3,R12),"")</f>
        <v/>
      </c>
      <c r="AK12" t="str">
        <f t="shared" si="9"/>
        <v>00</v>
      </c>
      <c r="AL12">
        <f t="shared" si="10"/>
        <v>3</v>
      </c>
      <c r="AM12" t="str">
        <f t="shared" si="11"/>
        <v>DTL</v>
      </c>
      <c r="AN12" t="str">
        <f t="shared" si="12"/>
        <v>010PRL</v>
      </c>
      <c r="AO12" t="str">
        <f t="shared" si="13"/>
        <v>003</v>
      </c>
      <c r="AP12" t="str">
        <f>IF(ISNUMBER(E12),CONCATENATE(Names!$C$5,Names!$N$3,AO12),"")</f>
        <v>PRLRL-003</v>
      </c>
      <c r="AQ12" t="str">
        <f>IF(ISNUMBER(E12),CONCATENATE(Names!$D$5,AO12),"")</f>
        <v>L003</v>
      </c>
      <c r="AR12" t="str">
        <f>IF(ISNUMBER(E12),CONCATENATE(Names!$C$10,Names!$N$3,AQ12),"")</f>
        <v>PRLEH-L003</v>
      </c>
      <c r="AS12" t="str">
        <f>IF(ISNUMBER(E12),CONCATENATE(Names!$C$11,Names!$N$3,AQ12),"")</f>
        <v>PRLTE-L003</v>
      </c>
      <c r="AU12" s="13" t="str">
        <f t="shared" si="14"/>
        <v/>
      </c>
      <c r="AV12" t="str">
        <f t="shared" si="1"/>
        <v/>
      </c>
      <c r="AW12" t="str">
        <f t="shared" si="2"/>
        <v/>
      </c>
      <c r="AX12" t="str">
        <f t="shared" si="3"/>
        <v/>
      </c>
      <c r="AY12" t="str">
        <f t="shared" si="4"/>
        <v/>
      </c>
      <c r="AZ12" t="str">
        <f>IF(ISNUMBER(A12),CONCATENATE(Names!$C$6,Names!$N$3,AU12,A12),"")</f>
        <v/>
      </c>
      <c r="BA12" t="str">
        <f>IF(ISNUMBER(A12),CONCATENATE(Names!$C$7,Names!$N$3,AU12,A12),"")</f>
        <v/>
      </c>
      <c r="BB12" t="str">
        <f>IF(ISNUMBER(A12),CONCATENATE(Names!$C$8,Names!$N$3,AU12,A12),"")</f>
        <v/>
      </c>
      <c r="BC12" t="str">
        <f>IF(ISNUMBER(A12),CONCATENATE(Names!$D$6,AY12),"")</f>
        <v/>
      </c>
      <c r="BD12" t="str">
        <f>IF(ISNUMBER(A12),CONCATENATE(Names!$C$10,Names!$N$3,BC12),"")</f>
        <v/>
      </c>
      <c r="BE12" t="str">
        <f>IF(ISNUMBER(A12),CONCATENATE(Names!$C$11,Names!$N$3,BC12),"")</f>
        <v/>
      </c>
      <c r="BF12" t="str">
        <f>IF(ISNUMBER(A12),CONCATENATE(Names!$D$7,AY12),"")</f>
        <v/>
      </c>
      <c r="BG12" t="str">
        <f>IF(ISNUMBER(A12),CONCATENATE(Names!$C$10,Names!$N$3,BF12),"")</f>
        <v/>
      </c>
      <c r="BH12" t="str">
        <f>IF(ISNUMBER(A12),CONCATENATE(Names!$C$11,Names!$N$3,BF12),"")</f>
        <v/>
      </c>
      <c r="BI12" t="str">
        <f>IF(ISNUMBER(A12),CONCATENATE(Names!$C$12,Names!$N$3,BC12),"")</f>
        <v/>
      </c>
      <c r="BJ12" t="str">
        <f>IF(ISNUMBER(A12),CONCATENATE(Names!$C$24,Names!$N$3,AY12),"")</f>
        <v/>
      </c>
      <c r="BK12" t="str">
        <f>IF(ISNUMBER(A12),CONCATENATE(Names!$C$9,Names!$N$3,AY12),"")</f>
        <v/>
      </c>
      <c r="BM12">
        <f>COUNTIFS($T$5:T12,"&lt;&gt;"&amp;"")</f>
        <v>1</v>
      </c>
      <c r="BS12" s="157"/>
      <c r="BT12" s="105">
        <f>COUNTIFS($BW$5:BW12,"&lt;&gt;"&amp;"")</f>
        <v>3</v>
      </c>
      <c r="BU12" s="103" t="str">
        <f t="shared" si="5"/>
        <v/>
      </c>
      <c r="BV12" s="103" t="str">
        <f t="shared" si="6"/>
        <v/>
      </c>
      <c r="BW12" s="103"/>
      <c r="BY12" t="str">
        <f>IF($BW12="","",CONCATENATE($BW12,Names!$N$3,$BX12))</f>
        <v/>
      </c>
      <c r="BZ12" s="157"/>
      <c r="CA12" s="13" t="str">
        <f>IF(ISNUMBER(A12),CONCATENATE(W12,Names!$H$3,Y12,Names!$J$3,Names!$K$3,Names!$L$3,BK12),"")</f>
        <v/>
      </c>
      <c r="CB12" s="13" t="str">
        <f>IF(ISNUMBER(A12),CONCATENATE(W12,Names!$H$3,Y12,Names!$J$3,Names!$K$3,Names!$L$3,BB12),"")</f>
        <v/>
      </c>
      <c r="CC12" s="13" t="str">
        <f>IF($BW12="","",CONCATENATE(W12,Names!$H$3,Y12,Names!$J$3,Names!$K$3,Names!$L$3,$BW12,Names!$N$3,$BX12))</f>
        <v/>
      </c>
      <c r="CF12" s="13" t="str">
        <f>IF(ISNUMBER($A12),CONCATENATE($BK12,Names!$P$3,Dev!$DA$130),"")</f>
        <v/>
      </c>
      <c r="CG12" s="13" t="str">
        <f>IF(ISNUMBER($A12),CONCATENATE($BK12,Names!$P$3,Dev!$DD$130),"")</f>
        <v/>
      </c>
      <c r="CH12" s="13" t="str">
        <f>IF(ISNUMBER($A12),CONCATENATE($BK12,Names!$P$3,Dev!$DG$130),"")</f>
        <v/>
      </c>
      <c r="CI12" s="13" t="str">
        <f>IF(ISNUMBER($A12),CONCATENATE($BK12,Names!$P$3,Dev!$DK$130),"")</f>
        <v/>
      </c>
      <c r="CJ12" s="13" t="str">
        <f>IF(ISNUMBER($A12),CONCATENATE($BK12,Names!$P$3,Dev!$DN$130),"")</f>
        <v/>
      </c>
      <c r="CK12" s="13" t="str">
        <f>IF(ISNUMBER($A12),CONCATENATE($BK12,Names!$P$3,Dev!$DQ$130),"")</f>
        <v/>
      </c>
      <c r="CL12" s="13"/>
      <c r="CM12" s="13" t="str">
        <f>""</f>
        <v/>
      </c>
      <c r="CN12" s="13" t="str">
        <f>IF(ISNUMBER($A12),CONCATENATE($BB12,Names!$P$3,Dev!$CZ$48),"")</f>
        <v/>
      </c>
      <c r="CO12" s="13" t="str">
        <f>IF(ISNUMBER($A12),CONCATENATE($BB12,Names!$P$3,Dev!$DF$48),"")</f>
        <v/>
      </c>
      <c r="CP12" s="13" t="str">
        <f>IF(ISNUMBER($A12),CONCATENATE($BB12,Names!$P$3,Dev!$DI$48),"")</f>
        <v/>
      </c>
      <c r="CQ12" s="13" t="str">
        <f>IF(ISNUMBER($A12),CONCATENATE($BB12,Names!$P$3,Dev!$DM$48),"")</f>
        <v/>
      </c>
      <c r="CR12" s="13" t="str">
        <f>IF(ISNUMBER($A12),CONCATENATE($BB12,Names!$P$3,Dev!$DV$48),"")</f>
        <v/>
      </c>
      <c r="CS12" s="13" t="str">
        <f>IF(ISNUMBER($A12),CONCATENATE($BB12,Names!$P$3,Dev!$DZ$48),"")</f>
        <v/>
      </c>
      <c r="CT12" s="13" t="str">
        <f>IF(ISNUMBER($A12),CONCATENATE($BB12,Names!$P$3,Dev!$EI$48),"")</f>
        <v/>
      </c>
      <c r="CU12" s="13" t="str">
        <f>IF(ISNUMBER($A12),CONCATENATE($BB12,Names!$P$3,Dev!$FZ$48),"")</f>
        <v/>
      </c>
      <c r="CV12" s="13" t="str">
        <f>IF(ISNUMBER($A12),CONCATENATE($BB12,Names!$P$3,Dev!$GI$48),"")</f>
        <v/>
      </c>
      <c r="CW12" s="13" t="str">
        <f>IF(ISNUMBER($A12),CONCATENATE($BB12,Names!$P$3,Dev!$GM$48),"")</f>
        <v/>
      </c>
      <c r="CX12" s="13"/>
      <c r="CY12" s="13" t="str">
        <f>IF(ISNUMBER($A12),CONCATENATE($BB12,Names!$P$3,Dev!$EM$48),"")</f>
        <v/>
      </c>
      <c r="CZ12" s="13" t="str">
        <f>IF(ISNUMBER($A12),CONCATENATE($BB12,Names!$P$3,Dev!$EV$48),"")</f>
        <v/>
      </c>
      <c r="DA12" s="13" t="str">
        <f>IF(ISNUMBER($A12),CONCATENATE($BB12,Names!$P$3,Dev!$EZ$48),"")</f>
        <v/>
      </c>
      <c r="DB12" s="13" t="str">
        <f>IF(ISNUMBER($A12),CONCATENATE($BB12,Names!$P$3,Dev!$FI$48),"")</f>
        <v/>
      </c>
      <c r="DC12" s="13" t="str">
        <f>IF(ISNUMBER($A12),CONCATENATE($BB12,Names!$P$3,Dev!$FM$48),"")</f>
        <v/>
      </c>
      <c r="DD12" s="13" t="str">
        <f>IF(ISNUMBER($A12),CONCATENATE($BB12,Names!$P$3,Dev!$FV$48),"")</f>
        <v/>
      </c>
      <c r="DE12" s="13" t="str">
        <f>IF(ISNUMBER($A12),CONCATENATE($BB12,Names!$P$3,Dev!$GP$48),"")</f>
        <v/>
      </c>
      <c r="DI12" s="105">
        <f>COUNTIFS($DL$5:DL12,"&lt;&gt;"&amp;"")</f>
        <v>0</v>
      </c>
      <c r="DJ12" s="1198" t="str">
        <f t="shared" si="7"/>
        <v/>
      </c>
      <c r="DK12" s="1198" t="str">
        <f t="shared" si="8"/>
        <v/>
      </c>
      <c r="DL12" s="1198"/>
      <c r="DM12" s="1198" t="str">
        <f>IF($DL12="","",_xlfn.CONCAT(Names!$D$5,$AO12))</f>
        <v/>
      </c>
      <c r="DN12" s="1198" t="str">
        <f>IF($DL12="","",CONCATENATE(Names!$C$26,Names!$N$3,$DM12))</f>
        <v/>
      </c>
      <c r="DO12" s="1198" t="str">
        <f>IF($DL12="","",CONCATENATE(Names!$C$25,Names!$N$3,$DM12))</f>
        <v/>
      </c>
    </row>
    <row r="13" spans="1:119">
      <c r="A13" s="5"/>
      <c r="C13" s="6">
        <v>4.1349999999999998</v>
      </c>
      <c r="D13" s="1">
        <v>50</v>
      </c>
      <c r="E13">
        <v>4</v>
      </c>
      <c r="F13">
        <v>1</v>
      </c>
      <c r="G13" s="2">
        <f t="shared" ref="G13:G77" si="17">G12+F12*SUM(B12:C12)</f>
        <v>11.734999999999999</v>
      </c>
      <c r="H13" s="2">
        <f t="shared" si="16"/>
        <v>13.802499999999998</v>
      </c>
      <c r="I13" s="1225">
        <f>I11+B11/2+C12+C13/2</f>
        <v>13.802499999999998</v>
      </c>
      <c r="J13" s="38"/>
      <c r="K13" s="58"/>
      <c r="L13" s="2" t="str">
        <f>IF(ISNUMBER(E13),VLOOKUP(C13,'TE,EHnames'!$B$4:$F$11,'TE,EHnames'!$C$2,FALSE),"")</f>
        <v>RST/10/50-2/1</v>
      </c>
      <c r="M13" s="2" t="str">
        <f>IF(ISNUMBER(E13),VLOOKUP(C13,'TE,EHnames'!$B$4:$F$11,'TE,EHnames'!$F$2,FALSE),"")</f>
        <v>PT100-3000</v>
      </c>
      <c r="O13" s="13" t="str">
        <f t="shared" si="15"/>
        <v/>
      </c>
      <c r="S13" t="str">
        <f>IFERROR(VLOOKUP(P13,Racks!$H$4:$M$30,6),"")</f>
        <v/>
      </c>
      <c r="T13" s="172">
        <f>Racks!$B$5</f>
        <v>14.077153999999981</v>
      </c>
      <c r="U13" t="str">
        <f>CONCATENATE(Racks!$C$5,Names!$H$3,Racks!$D$5,"/",Racks!$E$5,Names!$H$3,Racks!$F$5)</f>
        <v>DTL-010Row/DTL-020Row</v>
      </c>
      <c r="V13" s="54">
        <f>COUNTIFS('Sec-Sub'!$K$4:$K$164,"&lt;="&amp;H13)</f>
        <v>9</v>
      </c>
      <c r="W13" s="54" t="str">
        <f>VLOOKUP(V13,'Sec-Sub'!$A$4:$C$164,2,FALSE)</f>
        <v>DTL</v>
      </c>
      <c r="X13" s="54" t="str">
        <f>VLOOKUP(V13,'Sec-Sub'!$A$4:$C$164,3,FALSE)</f>
        <v>010</v>
      </c>
      <c r="Y13" s="54" t="str">
        <f>CONCATENATE(X13,Names!$I$3)</f>
        <v>010PRL</v>
      </c>
      <c r="AC13" s="646"/>
      <c r="AD13" s="1816">
        <v>1</v>
      </c>
      <c r="AE13" s="649"/>
      <c r="AI13" s="1266" t="str">
        <f>IF(ISNUMBER(R13),CONCATENATE(Names!$C$3,R13),"")</f>
        <v/>
      </c>
      <c r="AK13" t="str">
        <f t="shared" si="9"/>
        <v>00</v>
      </c>
      <c r="AL13">
        <f t="shared" si="10"/>
        <v>4</v>
      </c>
      <c r="AM13" t="str">
        <f t="shared" si="11"/>
        <v>DTL</v>
      </c>
      <c r="AN13" t="str">
        <f t="shared" si="12"/>
        <v>010PRL</v>
      </c>
      <c r="AO13" t="str">
        <f t="shared" si="13"/>
        <v>004</v>
      </c>
      <c r="AP13" t="str">
        <f>IF(ISNUMBER(E13),CONCATENATE(Names!$C$5,Names!$N$3,AO13),"")</f>
        <v>PRLRL-004</v>
      </c>
      <c r="AQ13" t="str">
        <f>IF(ISNUMBER(E13),CONCATENATE(Names!$D$5,AO13),"")</f>
        <v>L004</v>
      </c>
      <c r="AR13" t="str">
        <f>IF(ISNUMBER(E13),CONCATENATE(Names!$C$10,Names!$N$3,AQ13),"")</f>
        <v>PRLEH-L004</v>
      </c>
      <c r="AS13" t="str">
        <f>IF(ISNUMBER(E13),CONCATENATE(Names!$C$11,Names!$N$3,AQ13),"")</f>
        <v>PRLTE-L004</v>
      </c>
      <c r="AU13" s="13" t="str">
        <f t="shared" si="14"/>
        <v/>
      </c>
      <c r="AV13" t="str">
        <f t="shared" si="1"/>
        <v/>
      </c>
      <c r="AW13" t="str">
        <f t="shared" si="2"/>
        <v/>
      </c>
      <c r="AX13" t="str">
        <f t="shared" si="3"/>
        <v/>
      </c>
      <c r="AY13" t="str">
        <f t="shared" si="4"/>
        <v/>
      </c>
      <c r="AZ13" t="str">
        <f>IF(ISNUMBER(A13),CONCATENATE(Names!$C$6,Names!$N$3,AU13,A13),"")</f>
        <v/>
      </c>
      <c r="BA13" t="str">
        <f>IF(ISNUMBER(A13),CONCATENATE(Names!$C$7,Names!$N$3,AU13,A13),"")</f>
        <v/>
      </c>
      <c r="BB13" t="str">
        <f>IF(ISNUMBER(A13),CONCATENATE(Names!$C$8,Names!$N$3,AU13,A13),"")</f>
        <v/>
      </c>
      <c r="BC13" t="str">
        <f>IF(ISNUMBER(A13),CONCATENATE(Names!$D$6,AY13),"")</f>
        <v/>
      </c>
      <c r="BD13" t="str">
        <f>IF(ISNUMBER(A13),CONCATENATE(Names!$C$10,Names!$N$3,BC13),"")</f>
        <v/>
      </c>
      <c r="BE13" t="str">
        <f>IF(ISNUMBER(A13),CONCATENATE(Names!$C$11,Names!$N$3,BC13),"")</f>
        <v/>
      </c>
      <c r="BF13" t="str">
        <f>IF(ISNUMBER(A13),CONCATENATE(Names!$D$7,AY13),"")</f>
        <v/>
      </c>
      <c r="BG13" t="str">
        <f>IF(ISNUMBER(A13),CONCATENATE(Names!$C$10,Names!$N$3,BF13),"")</f>
        <v/>
      </c>
      <c r="BH13" t="str">
        <f>IF(ISNUMBER(A13),CONCATENATE(Names!$C$11,Names!$N$3,BF13),"")</f>
        <v/>
      </c>
      <c r="BI13" t="str">
        <f>IF(ISNUMBER(A13),CONCATENATE(Names!$C$12,Names!$N$3,BC13),"")</f>
        <v/>
      </c>
      <c r="BJ13" t="str">
        <f>IF(ISNUMBER(A13),CONCATENATE(Names!$C$24,Names!$N$3,AY13),"")</f>
        <v/>
      </c>
      <c r="BK13" t="str">
        <f>IF(ISNUMBER(A13),CONCATENATE(Names!$C$9,Names!$N$3,AY13),"")</f>
        <v/>
      </c>
      <c r="BM13">
        <f>COUNTIFS($T$5:T13,"&lt;&gt;"&amp;"")</f>
        <v>2</v>
      </c>
      <c r="BS13" s="157"/>
      <c r="BT13" s="105">
        <f>COUNTIFS($BW$5:BW13,"&lt;&gt;"&amp;"")</f>
        <v>3</v>
      </c>
      <c r="BU13" s="103" t="str">
        <f t="shared" si="5"/>
        <v/>
      </c>
      <c r="BV13" s="103" t="str">
        <f t="shared" si="6"/>
        <v/>
      </c>
      <c r="BW13" s="103"/>
      <c r="BY13" t="str">
        <f>IF($BW13="","",CONCATENATE($BW13,Names!$N$3,$BX13))</f>
        <v/>
      </c>
      <c r="BZ13" s="157"/>
      <c r="CA13" s="13" t="str">
        <f>IF(ISNUMBER(A13),CONCATENATE(W13,Names!$H$3,Y13,Names!$J$3,Names!$K$3,Names!$L$3,BK13),"")</f>
        <v/>
      </c>
      <c r="CB13" s="13" t="str">
        <f>IF(ISNUMBER(A13),CONCATENATE(W13,Names!$H$3,Y13,Names!$J$3,Names!$K$3,Names!$L$3,BB13),"")</f>
        <v/>
      </c>
      <c r="CC13" s="13" t="str">
        <f>IF($BW13="","",CONCATENATE(W13,Names!$H$3,Y13,Names!$J$3,Names!$K$3,Names!$L$3,$BW13,Names!$N$3,$BX13))</f>
        <v/>
      </c>
      <c r="CF13" s="13" t="str">
        <f>IF(ISNUMBER($A13),CONCATENATE($BK13,Names!$P$3,Dev!$DA$130),"")</f>
        <v/>
      </c>
      <c r="CG13" s="13" t="str">
        <f>IF(ISNUMBER($A13),CONCATENATE($BK13,Names!$P$3,Dev!$DD$130),"")</f>
        <v/>
      </c>
      <c r="CH13" s="13" t="str">
        <f>IF(ISNUMBER($A13),CONCATENATE($BK13,Names!$P$3,Dev!$DG$130),"")</f>
        <v/>
      </c>
      <c r="CI13" s="13" t="str">
        <f>IF(ISNUMBER($A13),CONCATENATE($BK13,Names!$P$3,Dev!$DK$130),"")</f>
        <v/>
      </c>
      <c r="CJ13" s="13" t="str">
        <f>IF(ISNUMBER($A13),CONCATENATE($BK13,Names!$P$3,Dev!$DN$130),"")</f>
        <v/>
      </c>
      <c r="CK13" s="13" t="str">
        <f>IF(ISNUMBER($A13),CONCATENATE($BK13,Names!$P$3,Dev!$DQ$130),"")</f>
        <v/>
      </c>
      <c r="CL13" s="13"/>
      <c r="CM13" s="13" t="str">
        <f>""</f>
        <v/>
      </c>
      <c r="CN13" s="13" t="str">
        <f>IF(ISNUMBER($A13),CONCATENATE($BB13,Names!$P$3,Dev!$CZ$48),"")</f>
        <v/>
      </c>
      <c r="CO13" s="13" t="str">
        <f>IF(ISNUMBER($A13),CONCATENATE($BB13,Names!$P$3,Dev!$DF$48),"")</f>
        <v/>
      </c>
      <c r="CP13" s="13" t="str">
        <f>IF(ISNUMBER($A13),CONCATENATE($BB13,Names!$P$3,Dev!$DI$48),"")</f>
        <v/>
      </c>
      <c r="CQ13" s="13" t="str">
        <f>IF(ISNUMBER($A13),CONCATENATE($BB13,Names!$P$3,Dev!$DM$48),"")</f>
        <v/>
      </c>
      <c r="CR13" s="13" t="str">
        <f>IF(ISNUMBER($A13),CONCATENATE($BB13,Names!$P$3,Dev!$DV$48),"")</f>
        <v/>
      </c>
      <c r="CS13" s="13" t="str">
        <f>IF(ISNUMBER($A13),CONCATENATE($BB13,Names!$P$3,Dev!$DZ$48),"")</f>
        <v/>
      </c>
      <c r="CT13" s="13" t="str">
        <f>IF(ISNUMBER($A13),CONCATENATE($BB13,Names!$P$3,Dev!$EI$48),"")</f>
        <v/>
      </c>
      <c r="CU13" s="13" t="str">
        <f>IF(ISNUMBER($A13),CONCATENATE($BB13,Names!$P$3,Dev!$FZ$48),"")</f>
        <v/>
      </c>
      <c r="CV13" s="13" t="str">
        <f>IF(ISNUMBER($A13),CONCATENATE($BB13,Names!$P$3,Dev!$GI$48),"")</f>
        <v/>
      </c>
      <c r="CW13" s="13" t="str">
        <f>IF(ISNUMBER($A13),CONCATENATE($BB13,Names!$P$3,Dev!$GM$48),"")</f>
        <v/>
      </c>
      <c r="CX13" s="13"/>
      <c r="CY13" s="13" t="str">
        <f>IF(ISNUMBER($A13),CONCATENATE($BB13,Names!$P$3,Dev!$EM$48),"")</f>
        <v/>
      </c>
      <c r="CZ13" s="13" t="str">
        <f>IF(ISNUMBER($A13),CONCATENATE($BB13,Names!$P$3,Dev!$EV$48),"")</f>
        <v/>
      </c>
      <c r="DA13" s="13" t="str">
        <f>IF(ISNUMBER($A13),CONCATENATE($BB13,Names!$P$3,Dev!$EZ$48),"")</f>
        <v/>
      </c>
      <c r="DB13" s="13" t="str">
        <f>IF(ISNUMBER($A13),CONCATENATE($BB13,Names!$P$3,Dev!$FI$48),"")</f>
        <v/>
      </c>
      <c r="DC13" s="13" t="str">
        <f>IF(ISNUMBER($A13),CONCATENATE($BB13,Names!$P$3,Dev!$FM$48),"")</f>
        <v/>
      </c>
      <c r="DD13" s="13" t="str">
        <f>IF(ISNUMBER($A13),CONCATENATE($BB13,Names!$P$3,Dev!$FV$48),"")</f>
        <v/>
      </c>
      <c r="DE13" s="13" t="str">
        <f>IF(ISNUMBER($A13),CONCATENATE($BB13,Names!$P$3,Dev!$GP$48),"")</f>
        <v/>
      </c>
      <c r="DI13" s="105">
        <f>COUNTIFS($DL$5:DL13,"&lt;&gt;"&amp;"")</f>
        <v>0</v>
      </c>
      <c r="DJ13" s="1198" t="str">
        <f t="shared" si="7"/>
        <v/>
      </c>
      <c r="DK13" s="1198" t="str">
        <f t="shared" si="8"/>
        <v/>
      </c>
      <c r="DL13" s="1198"/>
      <c r="DM13" s="1198" t="str">
        <f>IF($DL13="","",_xlfn.CONCAT(Names!$D$5,$AO13))</f>
        <v/>
      </c>
      <c r="DN13" s="1198" t="str">
        <f>IF($DL13="","",CONCATENATE(Names!$C$26,Names!$N$3,$DM13))</f>
        <v/>
      </c>
      <c r="DO13" s="1198" t="str">
        <f>IF($DL13="","",CONCATENATE(Names!$C$25,Names!$N$3,$DM13))</f>
        <v/>
      </c>
    </row>
    <row r="14" spans="1:119" s="13" customFormat="1">
      <c r="A14" s="11">
        <v>3</v>
      </c>
      <c r="B14" s="12">
        <v>0.25</v>
      </c>
      <c r="C14" s="12"/>
      <c r="D14" s="11">
        <v>20</v>
      </c>
      <c r="F14" s="13">
        <v>1</v>
      </c>
      <c r="G14" s="2">
        <f t="shared" si="17"/>
        <v>15.87</v>
      </c>
      <c r="H14" s="2">
        <f t="shared" si="16"/>
        <v>15.994999999999999</v>
      </c>
      <c r="I14" s="1230">
        <f>I11+SUM(C12:C13)+B14</f>
        <v>15.994999999999999</v>
      </c>
      <c r="J14" s="56">
        <v>1737007000038</v>
      </c>
      <c r="K14" s="59">
        <v>14.5</v>
      </c>
      <c r="L14" s="2" t="str">
        <f>IF(ISNUMBER(E14),VLOOKUP(C14,'TE,EHnames'!$B$4:$F$11,'TE,EHnames'!$C$2,FALSE),"")</f>
        <v/>
      </c>
      <c r="M14" s="2" t="str">
        <f>IF(ISNUMBER(E14),VLOOKUP(C14,'TE,EHnames'!$B$4:$F$11,'TE,EHnames'!$F$2,FALSE),"")</f>
        <v/>
      </c>
      <c r="O14" s="13">
        <f t="shared" si="15"/>
        <v>2.4550000000000001</v>
      </c>
      <c r="P14" s="13">
        <v>100</v>
      </c>
      <c r="S14" t="str">
        <f>IFERROR(VLOOKUP(P14,Racks!$H$4:$M$30,6),"")</f>
        <v>DTL-022Row:CnPw-U-002</v>
      </c>
      <c r="V14" s="54">
        <f>COUNTIFS('Sec-Sub'!$K$4:$K$164,"&lt;="&amp;H14)</f>
        <v>9</v>
      </c>
      <c r="W14" s="54" t="str">
        <f>VLOOKUP(V14,'Sec-Sub'!$A$4:$C$164,2,FALSE)</f>
        <v>DTL</v>
      </c>
      <c r="X14" s="54" t="str">
        <f>VLOOKUP(V14,'Sec-Sub'!$A$4:$C$164,3,FALSE)</f>
        <v>010</v>
      </c>
      <c r="Y14" s="54" t="str">
        <f>CONCATENATE(X14,Names!$I$3)</f>
        <v>010PRL</v>
      </c>
      <c r="Z14" s="48" t="s">
        <v>184</v>
      </c>
      <c r="AA14" s="49" t="s">
        <v>183</v>
      </c>
      <c r="AC14" s="647"/>
      <c r="AD14" s="1814"/>
      <c r="AE14" s="653">
        <v>1</v>
      </c>
      <c r="AI14" s="1266" t="str">
        <f>IF(ISNUMBER(R14),CONCATENATE(Names!$C$3,R14),"")</f>
        <v/>
      </c>
      <c r="AJ14"/>
      <c r="AK14" t="str">
        <f t="shared" si="9"/>
        <v/>
      </c>
      <c r="AL14" t="str">
        <f t="shared" si="10"/>
        <v/>
      </c>
      <c r="AM14" t="str">
        <f t="shared" si="11"/>
        <v/>
      </c>
      <c r="AN14" t="str">
        <f t="shared" si="12"/>
        <v/>
      </c>
      <c r="AO14" t="str">
        <f t="shared" si="13"/>
        <v/>
      </c>
      <c r="AP14" t="str">
        <f>IF(ISNUMBER(E14),CONCATENATE(Names!$C$5,Names!$N$3,AO14),"")</f>
        <v/>
      </c>
      <c r="AQ14" t="str">
        <f>IF(ISNUMBER(E14),CONCATENATE(Names!$D$5,AO14),"")</f>
        <v/>
      </c>
      <c r="AR14" t="str">
        <f>IF(ISNUMBER(E14),CONCATENATE(Names!$C$10,Names!$N$3,AQ14),"")</f>
        <v/>
      </c>
      <c r="AS14" t="str">
        <f>IF(ISNUMBER(E14),CONCATENATE(Names!$C$11,Names!$N$3,AQ14),"")</f>
        <v/>
      </c>
      <c r="AT14"/>
      <c r="AU14" s="13" t="str">
        <f t="shared" si="14"/>
        <v>00</v>
      </c>
      <c r="AV14">
        <f t="shared" si="1"/>
        <v>3</v>
      </c>
      <c r="AW14" t="str">
        <f t="shared" si="2"/>
        <v>DTL</v>
      </c>
      <c r="AX14" t="str">
        <f t="shared" si="3"/>
        <v>010PRL</v>
      </c>
      <c r="AY14" t="str">
        <f t="shared" si="4"/>
        <v>003</v>
      </c>
      <c r="AZ14" t="str">
        <f>IF(ISNUMBER(A14),CONCATENATE(Names!$C$6,Names!$N$3,AU14,A14),"")</f>
        <v>PRLCpl-003</v>
      </c>
      <c r="BA14" t="str">
        <f>IF(ISNUMBER(A14),CONCATENATE(Names!$C$7,Names!$N$3,AU14,A14),"")</f>
        <v>PRLSB-003</v>
      </c>
      <c r="BB14" t="str">
        <f>IF(ISNUMBER(A14),CONCATENATE(Names!$C$8,Names!$N$3,AU14,A14),"")</f>
        <v>PRLJB-003</v>
      </c>
      <c r="BC14" t="str">
        <f>IF(ISNUMBER(A14),CONCATENATE(Names!$D$6,AY14),"")</f>
        <v>C003</v>
      </c>
      <c r="BD14" t="str">
        <f>IF(ISNUMBER(A14),CONCATENATE(Names!$C$10,Names!$N$3,BC14),"")</f>
        <v>PRLEH-C003</v>
      </c>
      <c r="BE14" t="str">
        <f>IF(ISNUMBER(A14),CONCATENATE(Names!$C$11,Names!$N$3,BC14),"")</f>
        <v>PRLTE-C003</v>
      </c>
      <c r="BF14" t="str">
        <f>IF(ISNUMBER(A14),CONCATENATE(Names!$D$7,AY14),"")</f>
        <v>S003</v>
      </c>
      <c r="BG14" t="str">
        <f>IF(ISNUMBER(A14),CONCATENATE(Names!$C$10,Names!$N$3,BF14),"")</f>
        <v>PRLEH-S003</v>
      </c>
      <c r="BH14" t="str">
        <f>IF(ISNUMBER(A14),CONCATENATE(Names!$C$11,Names!$N$3,BF14),"")</f>
        <v>PRLTE-S003</v>
      </c>
      <c r="BI14" t="str">
        <f>IF(ISNUMBER(A14),CONCATENATE(Names!$C$12,Names!$N$3,BC14),"")</f>
        <v>PRLDL-C003</v>
      </c>
      <c r="BJ14" t="str">
        <f>IF(ISNUMBER(A14),CONCATENATE(Names!$C$24,Names!$N$3,AY14),"")</f>
        <v>PRLCSC-003</v>
      </c>
      <c r="BK14" t="str">
        <f>IF(ISNUMBER(A14),CONCATENATE(Names!$C$9,Names!$N$3,AY14),"")</f>
        <v>PRLTap-003</v>
      </c>
      <c r="BL14"/>
      <c r="BM14">
        <f>COUNTIFS($T$5:T14,"&lt;&gt;"&amp;"")</f>
        <v>2</v>
      </c>
      <c r="BN14"/>
      <c r="BO14"/>
      <c r="BP14"/>
      <c r="BQ14"/>
      <c r="BR14"/>
      <c r="BS14" s="157"/>
      <c r="BT14" s="105">
        <f>COUNTIFS($BW$5:BW14,"&lt;&gt;"&amp;"")</f>
        <v>3</v>
      </c>
      <c r="BU14" s="103" t="str">
        <f t="shared" si="5"/>
        <v/>
      </c>
      <c r="BV14" s="103" t="str">
        <f t="shared" si="6"/>
        <v/>
      </c>
      <c r="BW14" s="103"/>
      <c r="BX14"/>
      <c r="BY14" t="str">
        <f>IF($BW14="","",CONCATENATE($BW14,Names!$N$3,$BX14))</f>
        <v/>
      </c>
      <c r="BZ14" s="164"/>
      <c r="CA14" s="13" t="str">
        <f>IF(ISNUMBER(A14),CONCATENATE(W14,Names!$H$3,Y14,Names!$J$3,Names!$K$3,Names!$L$3,BK14),"")</f>
        <v>DTL-010PRL:RFS-PRLTap-003</v>
      </c>
      <c r="CB14" s="13" t="str">
        <f>IF(ISNUMBER(A14),CONCATENATE(W14,Names!$H$3,Y14,Names!$J$3,Names!$K$3,Names!$L$3,BB14),"")</f>
        <v>DTL-010PRL:RFS-PRLJB-003</v>
      </c>
      <c r="CC14" s="13" t="str">
        <f>IF($BW14="","",CONCATENATE(W14,Names!$H$3,Y14,Names!$J$3,Names!$K$3,Names!$L$3,$BW14,Names!$N$3,$BX14))</f>
        <v/>
      </c>
      <c r="CF14" s="13" t="str">
        <f>IF(ISNUMBER($A14),CONCATENATE($BK14,Names!$P$3,Dev!$DA$130),"")</f>
        <v>PRLTap-003_a</v>
      </c>
      <c r="CG14" s="13" t="str">
        <f>IF(ISNUMBER($A14),CONCATENATE($BK14,Names!$P$3,Dev!$DD$130),"")</f>
        <v>PRLTap-003_b</v>
      </c>
      <c r="CH14" s="13" t="str">
        <f>IF(ISNUMBER($A14),CONCATENATE($BK14,Names!$P$3,Dev!$DG$130),"")</f>
        <v>PRLTap-003_c</v>
      </c>
      <c r="CI14" s="13" t="str">
        <f>IF(ISNUMBER($A14),CONCATENATE($BK14,Names!$P$3,Dev!$DK$130),"")</f>
        <v>PRLTap-003_d</v>
      </c>
      <c r="CJ14" s="13" t="str">
        <f>IF(ISNUMBER($A14),CONCATENATE($BK14,Names!$P$3,Dev!$DN$130),"")</f>
        <v>PRLTap-003_e</v>
      </c>
      <c r="CK14" s="13" t="str">
        <f>IF(ISNUMBER($A14),CONCATENATE($BK14,Names!$P$3,Dev!$DQ$130),"")</f>
        <v>PRLTap-003_f</v>
      </c>
      <c r="CM14" s="13" t="str">
        <f>""</f>
        <v/>
      </c>
      <c r="CN14" s="13" t="str">
        <f>IF(ISNUMBER($A14),CONCATENATE($BB14,Names!$P$3,Dev!$CZ$48),"")</f>
        <v>PRLJB-003_a</v>
      </c>
      <c r="CO14" s="13" t="str">
        <f>IF(ISNUMBER($A14),CONCATENATE($BB14,Names!$P$3,Dev!$DF$48),"")</f>
        <v>PRLJB-003_cp</v>
      </c>
      <c r="CP14" s="13" t="str">
        <f>IF(ISNUMBER($A14),CONCATENATE($BB14,Names!$P$3,Dev!$DI$48),"")</f>
        <v>PRLJB-003_b</v>
      </c>
      <c r="CQ14" s="13" t="str">
        <f>IF(ISNUMBER($A14),CONCATENATE($BB14,Names!$P$3,Dev!$DM$48),"")</f>
        <v>PRLJB-003_m</v>
      </c>
      <c r="CR14" s="13" t="str">
        <f>IF(ISNUMBER($A14),CONCATENATE($BB14,Names!$P$3,Dev!$DV$48),"")</f>
        <v>PRLJB-003_n</v>
      </c>
      <c r="CS14" s="13" t="str">
        <f>IF(ISNUMBER($A14),CONCATENATE($BB14,Names!$P$3,Dev!$DZ$48),"")</f>
        <v>PRLJB-003_aa</v>
      </c>
      <c r="CT14" s="13" t="str">
        <f>IF(ISNUMBER($A14),CONCATENATE($BB14,Names!$P$3,Dev!$EI$48),"")</f>
        <v>PRLJB-003_ab</v>
      </c>
      <c r="CU14" s="13" t="str">
        <f>IF(ISNUMBER($A14),CONCATENATE($BB14,Names!$P$3,Dev!$FZ$48),"")</f>
        <v>PRLJB-003_am</v>
      </c>
      <c r="CV14" s="13" t="str">
        <f>IF(ISNUMBER($A14),CONCATENATE($BB14,Names!$P$3,Dev!$GI$48),"")</f>
        <v>PRLJB-003_an</v>
      </c>
      <c r="CW14" s="13" t="str">
        <f>IF(ISNUMBER($A14),CONCATENATE($BB14,Names!$P$3,Dev!$GM$48),"")</f>
        <v>PRLJB-003_++EH</v>
      </c>
      <c r="CY14" s="13" t="str">
        <f>IF(ISNUMBER($A14),CONCATENATE($BB14,Names!$P$3,Dev!$EM$48),"")</f>
        <v>PRLJB-003_g</v>
      </c>
      <c r="CZ14" s="13" t="str">
        <f>IF(ISNUMBER($A14),CONCATENATE($BB14,Names!$P$3,Dev!$EV$48),"")</f>
        <v>PRLJB-003_h</v>
      </c>
      <c r="DA14" s="13" t="str">
        <f>IF(ISNUMBER($A14),CONCATENATE($BB14,Names!$P$3,Dev!$EZ$48),"")</f>
        <v>PRLJB-003_s</v>
      </c>
      <c r="DB14" s="13" t="str">
        <f>IF(ISNUMBER($A14),CONCATENATE($BB14,Names!$P$3,Dev!$FI$48),"")</f>
        <v>PRLJB-003_t</v>
      </c>
      <c r="DC14" s="13" t="str">
        <f>IF(ISNUMBER($A14),CONCATENATE($BB14,Names!$P$3,Dev!$FM$48),"")</f>
        <v>PRLJB-003_ag</v>
      </c>
      <c r="DD14" s="13" t="str">
        <f>IF(ISNUMBER($A14),CONCATENATE($BB14,Names!$P$3,Dev!$FV$48),"")</f>
        <v>PRLJB-003_ah</v>
      </c>
      <c r="DE14" s="13" t="str">
        <f>IF(ISNUMBER($A14),CONCATENATE($BB14,Names!$P$3,Dev!$GP$48),"")</f>
        <v>PRLJB-003_++TE</v>
      </c>
      <c r="DI14" s="105">
        <f>COUNTIFS($DL$5:DL14,"&lt;&gt;"&amp;"")</f>
        <v>0</v>
      </c>
      <c r="DJ14" s="1198" t="str">
        <f t="shared" si="7"/>
        <v/>
      </c>
      <c r="DK14" s="1198" t="str">
        <f t="shared" si="8"/>
        <v/>
      </c>
      <c r="DL14" s="1198"/>
      <c r="DM14" s="1198" t="str">
        <f>IF($DL14="","",_xlfn.CONCAT(Names!$D$5,$AO14))</f>
        <v/>
      </c>
      <c r="DN14" s="1198" t="str">
        <f>IF($DL14="","",CONCATENATE(Names!$C$26,Names!$N$3,$DM14))</f>
        <v/>
      </c>
      <c r="DO14" s="1198" t="str">
        <f>IF($DL14="","",CONCATENATE(Names!$C$25,Names!$N$3,$DM14))</f>
        <v/>
      </c>
    </row>
    <row r="15" spans="1:119">
      <c r="A15" s="5"/>
      <c r="B15" s="6"/>
      <c r="C15" s="6">
        <v>3</v>
      </c>
      <c r="D15" s="1">
        <v>36</v>
      </c>
      <c r="E15">
        <v>5</v>
      </c>
      <c r="F15">
        <v>1</v>
      </c>
      <c r="G15" s="2">
        <f t="shared" si="17"/>
        <v>16.119999999999997</v>
      </c>
      <c r="H15" s="2">
        <f t="shared" si="16"/>
        <v>17.619999999999997</v>
      </c>
      <c r="I15" s="1225">
        <f>I14+B14/2+C15/2</f>
        <v>17.619999999999997</v>
      </c>
      <c r="J15" s="38"/>
      <c r="K15" s="58"/>
      <c r="L15" s="2" t="str">
        <f>IF(ISNUMBER(E15),VLOOKUP(C15,'TE,EHnames'!$B$4:$F$11,'TE,EHnames'!$C$2,FALSE),"")</f>
        <v>RST/7/36-2/1</v>
      </c>
      <c r="M15" s="2" t="str">
        <f>IF(ISNUMBER(E15),VLOOKUP(C15,'TE,EHnames'!$B$4:$F$11,'TE,EHnames'!$F$2,FALSE),"")</f>
        <v>PT100-2500</v>
      </c>
      <c r="O15" s="13" t="str">
        <f t="shared" si="15"/>
        <v/>
      </c>
      <c r="Q15" s="7">
        <v>18.45</v>
      </c>
      <c r="R15" s="167">
        <v>100</v>
      </c>
      <c r="S15" t="str">
        <f>IFERROR(VLOOKUP(P15,Racks!$H$4:$M$30,6),"")</f>
        <v/>
      </c>
      <c r="V15" s="54">
        <f>COUNTIFS('Sec-Sub'!$K$4:$K$164,"&lt;="&amp;H15)</f>
        <v>9</v>
      </c>
      <c r="W15" s="54" t="str">
        <f>VLOOKUP(V15,'Sec-Sub'!$A$4:$C$164,2,FALSE)</f>
        <v>DTL</v>
      </c>
      <c r="X15" s="54" t="str">
        <f>VLOOKUP(V15,'Sec-Sub'!$A$4:$C$164,3,FALSE)</f>
        <v>010</v>
      </c>
      <c r="Y15" s="54" t="str">
        <f>CONCATENATE(X15,Names!$I$3)</f>
        <v>010PRL</v>
      </c>
      <c r="AC15" s="646"/>
      <c r="AD15" s="1815"/>
      <c r="AE15" s="654"/>
      <c r="AI15" t="str">
        <f>IF(ISNUMBER(R15),CONCATENATE(Names!$C$3,R15),"")</f>
        <v>STUB100</v>
      </c>
      <c r="AK15" t="str">
        <f t="shared" si="9"/>
        <v>00</v>
      </c>
      <c r="AL15">
        <f t="shared" si="10"/>
        <v>5</v>
      </c>
      <c r="AM15" t="str">
        <f t="shared" si="11"/>
        <v>DTL</v>
      </c>
      <c r="AN15" t="str">
        <f t="shared" si="12"/>
        <v>010PRL</v>
      </c>
      <c r="AO15" t="str">
        <f t="shared" si="13"/>
        <v>005</v>
      </c>
      <c r="AP15" t="str">
        <f>IF(ISNUMBER(E15),CONCATENATE(Names!$C$5,Names!$N$3,AO15),"")</f>
        <v>PRLRL-005</v>
      </c>
      <c r="AQ15" t="str">
        <f>IF(ISNUMBER(E15),CONCATENATE(Names!$D$5,AO15),"")</f>
        <v>L005</v>
      </c>
      <c r="AR15" t="str">
        <f>IF(ISNUMBER(E15),CONCATENATE(Names!$C$10,Names!$N$3,AQ15),"")</f>
        <v>PRLEH-L005</v>
      </c>
      <c r="AS15" t="str">
        <f>IF(ISNUMBER(E15),CONCATENATE(Names!$C$11,Names!$N$3,AQ15),"")</f>
        <v>PRLTE-L005</v>
      </c>
      <c r="AU15" s="13" t="str">
        <f t="shared" si="14"/>
        <v/>
      </c>
      <c r="AV15" t="str">
        <f t="shared" si="1"/>
        <v/>
      </c>
      <c r="AW15" t="str">
        <f t="shared" si="2"/>
        <v/>
      </c>
      <c r="AX15" t="str">
        <f t="shared" si="3"/>
        <v/>
      </c>
      <c r="AY15" t="str">
        <f t="shared" si="4"/>
        <v/>
      </c>
      <c r="AZ15" t="str">
        <f>IF(ISNUMBER(A15),CONCATENATE(Names!$C$6,Names!$N$3,AU15,A15),"")</f>
        <v/>
      </c>
      <c r="BA15" t="str">
        <f>IF(ISNUMBER(A15),CONCATENATE(Names!$C$7,Names!$N$3,AU15,A15),"")</f>
        <v/>
      </c>
      <c r="BB15" t="str">
        <f>IF(ISNUMBER(A15),CONCATENATE(Names!$C$8,Names!$N$3,AU15,A15),"")</f>
        <v/>
      </c>
      <c r="BC15" t="str">
        <f>IF(ISNUMBER(A15),CONCATENATE(Names!$D$6,AY15),"")</f>
        <v/>
      </c>
      <c r="BD15" t="str">
        <f>IF(ISNUMBER(A15),CONCATENATE(Names!$C$10,Names!$N$3,BC15),"")</f>
        <v/>
      </c>
      <c r="BE15" t="str">
        <f>IF(ISNUMBER(A15),CONCATENATE(Names!$C$11,Names!$N$3,BC15),"")</f>
        <v/>
      </c>
      <c r="BF15" t="str">
        <f>IF(ISNUMBER(A15),CONCATENATE(Names!$D$7,AY15),"")</f>
        <v/>
      </c>
      <c r="BG15" t="str">
        <f>IF(ISNUMBER(A15),CONCATENATE(Names!$C$10,Names!$N$3,BF15),"")</f>
        <v/>
      </c>
      <c r="BH15" t="str">
        <f>IF(ISNUMBER(A15),CONCATENATE(Names!$C$11,Names!$N$3,BF15),"")</f>
        <v/>
      </c>
      <c r="BI15" t="str">
        <f>IF(ISNUMBER(A15),CONCATENATE(Names!$C$12,Names!$N$3,BC15),"")</f>
        <v/>
      </c>
      <c r="BJ15" t="str">
        <f>IF(ISNUMBER(A15),CONCATENATE(Names!$C$24,Names!$N$3,AY15),"")</f>
        <v/>
      </c>
      <c r="BK15" t="str">
        <f>IF(ISNUMBER(A15),CONCATENATE(Names!$C$9,Names!$N$3,AY15),"")</f>
        <v/>
      </c>
      <c r="BM15">
        <f>COUNTIFS($T$5:T15,"&lt;&gt;"&amp;"")</f>
        <v>2</v>
      </c>
      <c r="BS15" s="157"/>
      <c r="BT15" s="105">
        <f>COUNTIFS($BW$5:BW15,"&lt;&gt;"&amp;"")</f>
        <v>3</v>
      </c>
      <c r="BU15" s="103" t="str">
        <f t="shared" si="5"/>
        <v/>
      </c>
      <c r="BV15" s="103" t="str">
        <f t="shared" si="6"/>
        <v/>
      </c>
      <c r="BW15" s="103"/>
      <c r="BY15" t="str">
        <f>IF($BW15="","",CONCATENATE($BW15,Names!$N$3,$BX15))</f>
        <v/>
      </c>
      <c r="BZ15" s="157"/>
      <c r="CA15" s="13" t="str">
        <f>IF(ISNUMBER(A15),CONCATENATE(W15,Names!$H$3,Y15,Names!$J$3,Names!$K$3,Names!$L$3,BK15),"")</f>
        <v/>
      </c>
      <c r="CB15" s="13" t="str">
        <f>IF(ISNUMBER(A15),CONCATENATE(W15,Names!$H$3,Y15,Names!$J$3,Names!$K$3,Names!$L$3,BB15),"")</f>
        <v/>
      </c>
      <c r="CC15" s="13" t="str">
        <f>IF($BW15="","",CONCATENATE(W15,Names!$H$3,Y15,Names!$J$3,Names!$K$3,Names!$L$3,$BW15,Names!$N$3,$BX15))</f>
        <v/>
      </c>
      <c r="CF15" s="13" t="str">
        <f>IF(ISNUMBER($A15),CONCATENATE($BK15,Names!$P$3,Dev!$DA$130),"")</f>
        <v/>
      </c>
      <c r="CG15" s="13" t="str">
        <f>IF(ISNUMBER($A15),CONCATENATE($BK15,Names!$P$3,Dev!$DD$130),"")</f>
        <v/>
      </c>
      <c r="CH15" s="13" t="str">
        <f>IF(ISNUMBER($A15),CONCATENATE($BK15,Names!$P$3,Dev!$DG$130),"")</f>
        <v/>
      </c>
      <c r="CI15" s="13" t="str">
        <f>IF(ISNUMBER($A15),CONCATENATE($BK15,Names!$P$3,Dev!$DK$130),"")</f>
        <v/>
      </c>
      <c r="CJ15" s="13" t="str">
        <f>IF(ISNUMBER($A15),CONCATENATE($BK15,Names!$P$3,Dev!$DN$130),"")</f>
        <v/>
      </c>
      <c r="CK15" s="13" t="str">
        <f>IF(ISNUMBER($A15),CONCATENATE($BK15,Names!$P$3,Dev!$DQ$130),"")</f>
        <v/>
      </c>
      <c r="CL15" s="13"/>
      <c r="CM15" s="13" t="str">
        <f>""</f>
        <v/>
      </c>
      <c r="CN15" s="13" t="str">
        <f>IF(ISNUMBER($A15),CONCATENATE($BB15,Names!$P$3,Dev!$CZ$48),"")</f>
        <v/>
      </c>
      <c r="CO15" s="13" t="str">
        <f>IF(ISNUMBER($A15),CONCATENATE($BB15,Names!$P$3,Dev!$DF$48),"")</f>
        <v/>
      </c>
      <c r="CP15" s="13" t="str">
        <f>IF(ISNUMBER($A15),CONCATENATE($BB15,Names!$P$3,Dev!$DI$48),"")</f>
        <v/>
      </c>
      <c r="CQ15" s="13" t="str">
        <f>IF(ISNUMBER($A15),CONCATENATE($BB15,Names!$P$3,Dev!$DM$48),"")</f>
        <v/>
      </c>
      <c r="CR15" s="13" t="str">
        <f>IF(ISNUMBER($A15),CONCATENATE($BB15,Names!$P$3,Dev!$DV$48),"")</f>
        <v/>
      </c>
      <c r="CS15" s="13" t="str">
        <f>IF(ISNUMBER($A15),CONCATENATE($BB15,Names!$P$3,Dev!$DZ$48),"")</f>
        <v/>
      </c>
      <c r="CT15" s="13" t="str">
        <f>IF(ISNUMBER($A15),CONCATENATE($BB15,Names!$P$3,Dev!$EI$48),"")</f>
        <v/>
      </c>
      <c r="CU15" s="13" t="str">
        <f>IF(ISNUMBER($A15),CONCATENATE($BB15,Names!$P$3,Dev!$FZ$48),"")</f>
        <v/>
      </c>
      <c r="CV15" s="13" t="str">
        <f>IF(ISNUMBER($A15),CONCATENATE($BB15,Names!$P$3,Dev!$GI$48),"")</f>
        <v/>
      </c>
      <c r="CW15" s="13" t="str">
        <f>IF(ISNUMBER($A15),CONCATENATE($BB15,Names!$P$3,Dev!$GM$48),"")</f>
        <v/>
      </c>
      <c r="CX15" s="13"/>
      <c r="CY15" s="13" t="str">
        <f>IF(ISNUMBER($A15),CONCATENATE($BB15,Names!$P$3,Dev!$EM$48),"")</f>
        <v/>
      </c>
      <c r="CZ15" s="13" t="str">
        <f>IF(ISNUMBER($A15),CONCATENATE($BB15,Names!$P$3,Dev!$EV$48),"")</f>
        <v/>
      </c>
      <c r="DA15" s="13" t="str">
        <f>IF(ISNUMBER($A15),CONCATENATE($BB15,Names!$P$3,Dev!$EZ$48),"")</f>
        <v/>
      </c>
      <c r="DB15" s="13" t="str">
        <f>IF(ISNUMBER($A15),CONCATENATE($BB15,Names!$P$3,Dev!$FI$48),"")</f>
        <v/>
      </c>
      <c r="DC15" s="13" t="str">
        <f>IF(ISNUMBER($A15),CONCATENATE($BB15,Names!$P$3,Dev!$FM$48),"")</f>
        <v/>
      </c>
      <c r="DD15" s="13" t="str">
        <f>IF(ISNUMBER($A15),CONCATENATE($BB15,Names!$P$3,Dev!$FV$48),"")</f>
        <v/>
      </c>
      <c r="DE15" s="13" t="str">
        <f>IF(ISNUMBER($A15),CONCATENATE($BB15,Names!$P$3,Dev!$GP$48),"")</f>
        <v/>
      </c>
      <c r="DI15" s="105">
        <f>COUNTIFS($DL$5:DL15,"&lt;&gt;"&amp;"")</f>
        <v>0</v>
      </c>
      <c r="DJ15" s="1198" t="str">
        <f t="shared" si="7"/>
        <v/>
      </c>
      <c r="DK15" s="1198" t="str">
        <f t="shared" si="8"/>
        <v/>
      </c>
      <c r="DL15" s="1198"/>
      <c r="DM15" s="1198" t="str">
        <f>IF($DL15="","",_xlfn.CONCAT(Names!$D$5,$AO15))</f>
        <v/>
      </c>
      <c r="DN15" s="1198" t="str">
        <f>IF($DL15="","",CONCATENATE(Names!$C$26,Names!$N$3,$DM15))</f>
        <v/>
      </c>
      <c r="DO15" s="1198" t="str">
        <f>IF($DL15="","",CONCATENATE(Names!$C$25,Names!$N$3,$DM15))</f>
        <v/>
      </c>
    </row>
    <row r="16" spans="1:119">
      <c r="A16" s="5"/>
      <c r="B16" s="6"/>
      <c r="C16" s="6">
        <v>4</v>
      </c>
      <c r="D16" s="1">
        <v>48</v>
      </c>
      <c r="E16">
        <v>6</v>
      </c>
      <c r="F16">
        <v>1</v>
      </c>
      <c r="G16" s="2">
        <f t="shared" si="17"/>
        <v>19.119999999999997</v>
      </c>
      <c r="H16" s="2">
        <f t="shared" si="16"/>
        <v>21.119999999999997</v>
      </c>
      <c r="I16" s="1225">
        <f>I14+B14/2+C15+C16/2</f>
        <v>21.119999999999997</v>
      </c>
      <c r="J16" s="38"/>
      <c r="K16" s="58"/>
      <c r="L16" s="2" t="str">
        <f>IF(ISNUMBER(E16),VLOOKUP(C16,'TE,EHnames'!$B$4:$F$11,'TE,EHnames'!$C$2,FALSE),"")</f>
        <v>RST/10/48-2/1</v>
      </c>
      <c r="M16" s="2" t="str">
        <f>IF(ISNUMBER(E16),VLOOKUP(C16,'TE,EHnames'!$B$4:$F$11,'TE,EHnames'!$F$2,FALSE),"")</f>
        <v>PT100-3000</v>
      </c>
      <c r="O16" s="13" t="str">
        <f t="shared" si="15"/>
        <v/>
      </c>
      <c r="Q16">
        <f>(Q22+Q15)/2</f>
        <v>28.032499999999999</v>
      </c>
      <c r="S16" t="str">
        <f>IFERROR(VLOOKUP(P16,Racks!$H$4:$M$30,6),"")</f>
        <v/>
      </c>
      <c r="V16" s="54">
        <f>COUNTIFS('Sec-Sub'!$K$4:$K$164,"&lt;="&amp;H16)</f>
        <v>10</v>
      </c>
      <c r="W16" s="54" t="str">
        <f>VLOOKUP(V16,'Sec-Sub'!$A$4:$C$164,2,FALSE)</f>
        <v>DTL</v>
      </c>
      <c r="X16" s="54" t="str">
        <f>VLOOKUP(V16,'Sec-Sub'!$A$4:$C$164,3,FALSE)</f>
        <v>020</v>
      </c>
      <c r="Y16" s="54" t="str">
        <f>CONCATENATE(X16,Names!$I$3)</f>
        <v>020PRL</v>
      </c>
      <c r="AC16" s="646"/>
      <c r="AD16" s="1816">
        <v>1</v>
      </c>
      <c r="AE16" s="649"/>
      <c r="AI16" s="1266" t="str">
        <f>IF(ISNUMBER(R16),CONCATENATE(Names!$C$3,R16),"")</f>
        <v/>
      </c>
      <c r="AK16" t="str">
        <f t="shared" si="9"/>
        <v>00</v>
      </c>
      <c r="AL16">
        <f t="shared" si="10"/>
        <v>6</v>
      </c>
      <c r="AM16" t="str">
        <f t="shared" si="11"/>
        <v>DTL</v>
      </c>
      <c r="AN16" t="str">
        <f t="shared" si="12"/>
        <v>020PRL</v>
      </c>
      <c r="AO16" t="str">
        <f t="shared" si="13"/>
        <v>006</v>
      </c>
      <c r="AP16" t="str">
        <f>IF(ISNUMBER(E16),CONCATENATE(Names!$C$5,Names!$N$3,AO16),"")</f>
        <v>PRLRL-006</v>
      </c>
      <c r="AQ16" t="str">
        <f>IF(ISNUMBER(E16),CONCATENATE(Names!$D$5,AO16),"")</f>
        <v>L006</v>
      </c>
      <c r="AR16" t="str">
        <f>IF(ISNUMBER(E16),CONCATENATE(Names!$C$10,Names!$N$3,AQ16),"")</f>
        <v>PRLEH-L006</v>
      </c>
      <c r="AS16" t="str">
        <f>IF(ISNUMBER(E16),CONCATENATE(Names!$C$11,Names!$N$3,AQ16),"")</f>
        <v>PRLTE-L006</v>
      </c>
      <c r="AU16" s="13" t="str">
        <f t="shared" si="14"/>
        <v/>
      </c>
      <c r="AV16" t="str">
        <f t="shared" si="1"/>
        <v/>
      </c>
      <c r="AW16" t="str">
        <f t="shared" si="2"/>
        <v/>
      </c>
      <c r="AX16" t="str">
        <f t="shared" si="3"/>
        <v/>
      </c>
      <c r="AY16" t="str">
        <f t="shared" si="4"/>
        <v/>
      </c>
      <c r="AZ16" t="str">
        <f>IF(ISNUMBER(A16),CONCATENATE(Names!$C$6,Names!$N$3,AU16,A16),"")</f>
        <v/>
      </c>
      <c r="BA16" t="str">
        <f>IF(ISNUMBER(A16),CONCATENATE(Names!$C$7,Names!$N$3,AU16,A16),"")</f>
        <v/>
      </c>
      <c r="BB16" t="str">
        <f>IF(ISNUMBER(A16),CONCATENATE(Names!$C$8,Names!$N$3,AU16,A16),"")</f>
        <v/>
      </c>
      <c r="BC16" t="str">
        <f>IF(ISNUMBER(A16),CONCATENATE(Names!$D$6,AY16),"")</f>
        <v/>
      </c>
      <c r="BD16" t="str">
        <f>IF(ISNUMBER(A16),CONCATENATE(Names!$C$10,Names!$N$3,BC16),"")</f>
        <v/>
      </c>
      <c r="BE16" t="str">
        <f>IF(ISNUMBER(A16),CONCATENATE(Names!$C$11,Names!$N$3,BC16),"")</f>
        <v/>
      </c>
      <c r="BF16" t="str">
        <f>IF(ISNUMBER(A16),CONCATENATE(Names!$D$7,AY16),"")</f>
        <v/>
      </c>
      <c r="BG16" t="str">
        <f>IF(ISNUMBER(A16),CONCATENATE(Names!$C$10,Names!$N$3,BF16),"")</f>
        <v/>
      </c>
      <c r="BH16" t="str">
        <f>IF(ISNUMBER(A16),CONCATENATE(Names!$C$11,Names!$N$3,BF16),"")</f>
        <v/>
      </c>
      <c r="BI16" t="str">
        <f>IF(ISNUMBER(A16),CONCATENATE(Names!$C$12,Names!$N$3,BC16),"")</f>
        <v/>
      </c>
      <c r="BJ16" t="str">
        <f>IF(ISNUMBER(A16),CONCATENATE(Names!$C$24,Names!$N$3,AY16),"")</f>
        <v/>
      </c>
      <c r="BK16" t="str">
        <f>IF(ISNUMBER(A16),CONCATENATE(Names!$C$9,Names!$N$3,AY16),"")</f>
        <v/>
      </c>
      <c r="BM16">
        <f>COUNTIFS($T$5:T16,"&lt;&gt;"&amp;"")</f>
        <v>2</v>
      </c>
      <c r="BS16" s="157"/>
      <c r="BT16" s="105">
        <f>COUNTIFS($BW$5:BW16,"&lt;&gt;"&amp;"")</f>
        <v>3</v>
      </c>
      <c r="BU16" s="103" t="str">
        <f t="shared" si="5"/>
        <v/>
      </c>
      <c r="BV16" s="103" t="str">
        <f t="shared" si="6"/>
        <v/>
      </c>
      <c r="BW16" s="103"/>
      <c r="BY16" t="str">
        <f>IF($BW16="","",CONCATENATE($BW16,Names!$N$3,$BX16))</f>
        <v/>
      </c>
      <c r="BZ16" s="157"/>
      <c r="CA16" s="13" t="str">
        <f>IF(ISNUMBER(A16),CONCATENATE(W16,Names!$H$3,Y16,Names!$J$3,Names!$K$3,Names!$L$3,BK16),"")</f>
        <v/>
      </c>
      <c r="CB16" s="13" t="str">
        <f>IF(ISNUMBER(A16),CONCATENATE(W16,Names!$H$3,Y16,Names!$J$3,Names!$K$3,Names!$L$3,BB16),"")</f>
        <v/>
      </c>
      <c r="CC16" s="13" t="str">
        <f>IF($BW16="","",CONCATENATE(W16,Names!$H$3,Y16,Names!$J$3,Names!$K$3,Names!$L$3,$BW16,Names!$N$3,$BX16))</f>
        <v/>
      </c>
      <c r="CF16" s="13" t="str">
        <f>IF(ISNUMBER($A16),CONCATENATE($BK16,Names!$P$3,Dev!$DA$130),"")</f>
        <v/>
      </c>
      <c r="CG16" s="13" t="str">
        <f>IF(ISNUMBER($A16),CONCATENATE($BK16,Names!$P$3,Dev!$DD$130),"")</f>
        <v/>
      </c>
      <c r="CH16" s="13" t="str">
        <f>IF(ISNUMBER($A16),CONCATENATE($BK16,Names!$P$3,Dev!$DG$130),"")</f>
        <v/>
      </c>
      <c r="CI16" s="13" t="str">
        <f>IF(ISNUMBER($A16),CONCATENATE($BK16,Names!$P$3,Dev!$DK$130),"")</f>
        <v/>
      </c>
      <c r="CJ16" s="13" t="str">
        <f>IF(ISNUMBER($A16),CONCATENATE($BK16,Names!$P$3,Dev!$DN$130),"")</f>
        <v/>
      </c>
      <c r="CK16" s="13" t="str">
        <f>IF(ISNUMBER($A16),CONCATENATE($BK16,Names!$P$3,Dev!$DQ$130),"")</f>
        <v/>
      </c>
      <c r="CL16" s="13"/>
      <c r="CM16" s="13" t="str">
        <f>""</f>
        <v/>
      </c>
      <c r="CN16" s="13" t="str">
        <f>IF(ISNUMBER($A16),CONCATENATE($BB16,Names!$P$3,Dev!$CZ$48),"")</f>
        <v/>
      </c>
      <c r="CO16" s="13" t="str">
        <f>IF(ISNUMBER($A16),CONCATENATE($BB16,Names!$P$3,Dev!$DF$48),"")</f>
        <v/>
      </c>
      <c r="CP16" s="13" t="str">
        <f>IF(ISNUMBER($A16),CONCATENATE($BB16,Names!$P$3,Dev!$DI$48),"")</f>
        <v/>
      </c>
      <c r="CQ16" s="13" t="str">
        <f>IF(ISNUMBER($A16),CONCATENATE($BB16,Names!$P$3,Dev!$DM$48),"")</f>
        <v/>
      </c>
      <c r="CR16" s="13" t="str">
        <f>IF(ISNUMBER($A16),CONCATENATE($BB16,Names!$P$3,Dev!$DV$48),"")</f>
        <v/>
      </c>
      <c r="CS16" s="13" t="str">
        <f>IF(ISNUMBER($A16),CONCATENATE($BB16,Names!$P$3,Dev!$DZ$48),"")</f>
        <v/>
      </c>
      <c r="CT16" s="13" t="str">
        <f>IF(ISNUMBER($A16),CONCATENATE($BB16,Names!$P$3,Dev!$EI$48),"")</f>
        <v/>
      </c>
      <c r="CU16" s="13" t="str">
        <f>IF(ISNUMBER($A16),CONCATENATE($BB16,Names!$P$3,Dev!$FZ$48),"")</f>
        <v/>
      </c>
      <c r="CV16" s="13" t="str">
        <f>IF(ISNUMBER($A16),CONCATENATE($BB16,Names!$P$3,Dev!$GI$48),"")</f>
        <v/>
      </c>
      <c r="CW16" s="13" t="str">
        <f>IF(ISNUMBER($A16),CONCATENATE($BB16,Names!$P$3,Dev!$GM$48),"")</f>
        <v/>
      </c>
      <c r="CX16" s="13"/>
      <c r="CY16" s="13" t="str">
        <f>IF(ISNUMBER($A16),CONCATENATE($BB16,Names!$P$3,Dev!$EM$48),"")</f>
        <v/>
      </c>
      <c r="CZ16" s="13" t="str">
        <f>IF(ISNUMBER($A16),CONCATENATE($BB16,Names!$P$3,Dev!$EV$48),"")</f>
        <v/>
      </c>
      <c r="DA16" s="13" t="str">
        <f>IF(ISNUMBER($A16),CONCATENATE($BB16,Names!$P$3,Dev!$EZ$48),"")</f>
        <v/>
      </c>
      <c r="DB16" s="13" t="str">
        <f>IF(ISNUMBER($A16),CONCATENATE($BB16,Names!$P$3,Dev!$FI$48),"")</f>
        <v/>
      </c>
      <c r="DC16" s="13" t="str">
        <f>IF(ISNUMBER($A16),CONCATENATE($BB16,Names!$P$3,Dev!$FM$48),"")</f>
        <v/>
      </c>
      <c r="DD16" s="13" t="str">
        <f>IF(ISNUMBER($A16),CONCATENATE($BB16,Names!$P$3,Dev!$FV$48),"")</f>
        <v/>
      </c>
      <c r="DE16" s="13" t="str">
        <f>IF(ISNUMBER($A16),CONCATENATE($BB16,Names!$P$3,Dev!$GP$48),"")</f>
        <v/>
      </c>
      <c r="DI16" s="105">
        <f>COUNTIFS($DL$5:DL16,"&lt;&gt;"&amp;"")</f>
        <v>0</v>
      </c>
      <c r="DJ16" s="1198" t="str">
        <f t="shared" si="7"/>
        <v/>
      </c>
      <c r="DK16" s="1198" t="str">
        <f t="shared" si="8"/>
        <v/>
      </c>
      <c r="DL16" s="1198"/>
      <c r="DM16" s="1198" t="str">
        <f>IF($DL16="","",_xlfn.CONCAT(Names!$D$5,$AO16))</f>
        <v/>
      </c>
      <c r="DN16" s="1198" t="str">
        <f>IF($DL16="","",CONCATENATE(Names!$C$26,Names!$N$3,$DM16))</f>
        <v/>
      </c>
      <c r="DO16" s="1198" t="str">
        <f>IF($DL16="","",CONCATENATE(Names!$C$25,Names!$N$3,$DM16))</f>
        <v/>
      </c>
    </row>
    <row r="17" spans="1:119" s="13" customFormat="1">
      <c r="A17" s="11">
        <v>4</v>
      </c>
      <c r="B17" s="12">
        <v>0.25</v>
      </c>
      <c r="C17" s="12"/>
      <c r="D17" s="11">
        <v>20</v>
      </c>
      <c r="F17" s="13">
        <v>1</v>
      </c>
      <c r="G17" s="2">
        <f t="shared" si="17"/>
        <v>23.119999999999997</v>
      </c>
      <c r="H17" s="2">
        <f t="shared" si="16"/>
        <v>23.244999999999997</v>
      </c>
      <c r="I17" s="1230">
        <f>I14+SUM(C15:C16)+B17</f>
        <v>23.244999999999997</v>
      </c>
      <c r="J17" s="56">
        <v>1737007000045</v>
      </c>
      <c r="K17" s="59">
        <v>19.5</v>
      </c>
      <c r="L17" s="2" t="str">
        <f>IF(ISNUMBER(E17),VLOOKUP(C17,'TE,EHnames'!$B$4:$F$11,'TE,EHnames'!$C$2,FALSE),"")</f>
        <v/>
      </c>
      <c r="M17" s="2" t="str">
        <f>IF(ISNUMBER(E17),VLOOKUP(C17,'TE,EHnames'!$B$4:$F$11,'TE,EHnames'!$F$2,FALSE),"")</f>
        <v/>
      </c>
      <c r="O17" s="13">
        <f t="shared" si="15"/>
        <v>4.7949999999999982</v>
      </c>
      <c r="P17" s="13">
        <v>100</v>
      </c>
      <c r="S17" t="str">
        <f>IFERROR(VLOOKUP(P17,Racks!$H$4:$M$30,6),"")</f>
        <v>DTL-022Row:CnPw-U-002</v>
      </c>
      <c r="V17" s="54">
        <f>COUNTIFS('Sec-Sub'!$K$4:$K$164,"&lt;="&amp;H17)</f>
        <v>10</v>
      </c>
      <c r="W17" s="54" t="str">
        <f>VLOOKUP(V17,'Sec-Sub'!$A$4:$C$164,2,FALSE)</f>
        <v>DTL</v>
      </c>
      <c r="X17" s="54" t="str">
        <f>VLOOKUP(V17,'Sec-Sub'!$A$4:$C$164,3,FALSE)</f>
        <v>020</v>
      </c>
      <c r="Y17" s="54" t="str">
        <f>CONCATENATE(X17,Names!$I$3)</f>
        <v>020PRL</v>
      </c>
      <c r="Z17" s="48" t="s">
        <v>184</v>
      </c>
      <c r="AA17" s="49" t="s">
        <v>185</v>
      </c>
      <c r="AC17" s="647"/>
      <c r="AD17" s="1814"/>
      <c r="AE17" s="653">
        <v>1</v>
      </c>
      <c r="AI17" s="1266" t="str">
        <f>IF(ISNUMBER(R17),CONCATENATE(Names!$C$3,R17),"")</f>
        <v/>
      </c>
      <c r="AJ17"/>
      <c r="AK17" t="str">
        <f t="shared" si="9"/>
        <v/>
      </c>
      <c r="AL17" t="str">
        <f t="shared" si="10"/>
        <v/>
      </c>
      <c r="AM17" t="str">
        <f t="shared" si="11"/>
        <v/>
      </c>
      <c r="AN17" t="str">
        <f t="shared" si="12"/>
        <v/>
      </c>
      <c r="AO17" t="str">
        <f t="shared" si="13"/>
        <v/>
      </c>
      <c r="AP17" t="str">
        <f>IF(ISNUMBER(E17),CONCATENATE(Names!$C$5,Names!$N$3,AO17),"")</f>
        <v/>
      </c>
      <c r="AQ17" t="str">
        <f>IF(ISNUMBER(E17),CONCATENATE(Names!$D$5,AO17),"")</f>
        <v/>
      </c>
      <c r="AR17" t="str">
        <f>IF(ISNUMBER(E17),CONCATENATE(Names!$C$10,Names!$N$3,AQ17),"")</f>
        <v/>
      </c>
      <c r="AS17" t="str">
        <f>IF(ISNUMBER(E17),CONCATENATE(Names!$C$11,Names!$N$3,AQ17),"")</f>
        <v/>
      </c>
      <c r="AT17"/>
      <c r="AU17" s="13" t="str">
        <f t="shared" si="14"/>
        <v>00</v>
      </c>
      <c r="AV17">
        <f t="shared" si="1"/>
        <v>4</v>
      </c>
      <c r="AW17" t="str">
        <f t="shared" si="2"/>
        <v>DTL</v>
      </c>
      <c r="AX17" t="str">
        <f t="shared" si="3"/>
        <v>020PRL</v>
      </c>
      <c r="AY17" t="str">
        <f t="shared" si="4"/>
        <v>004</v>
      </c>
      <c r="AZ17" t="str">
        <f>IF(ISNUMBER(A17),CONCATENATE(Names!$C$6,Names!$N$3,AU17,A17),"")</f>
        <v>PRLCpl-004</v>
      </c>
      <c r="BA17" t="str">
        <f>IF(ISNUMBER(A17),CONCATENATE(Names!$C$7,Names!$N$3,AU17,A17),"")</f>
        <v>PRLSB-004</v>
      </c>
      <c r="BB17" t="str">
        <f>IF(ISNUMBER(A17),CONCATENATE(Names!$C$8,Names!$N$3,AU17,A17),"")</f>
        <v>PRLJB-004</v>
      </c>
      <c r="BC17" t="str">
        <f>IF(ISNUMBER(A17),CONCATENATE(Names!$D$6,AY17),"")</f>
        <v>C004</v>
      </c>
      <c r="BD17" t="str">
        <f>IF(ISNUMBER(A17),CONCATENATE(Names!$C$10,Names!$N$3,BC17),"")</f>
        <v>PRLEH-C004</v>
      </c>
      <c r="BE17" t="str">
        <f>IF(ISNUMBER(A17),CONCATENATE(Names!$C$11,Names!$N$3,BC17),"")</f>
        <v>PRLTE-C004</v>
      </c>
      <c r="BF17" t="str">
        <f>IF(ISNUMBER(A17),CONCATENATE(Names!$D$7,AY17),"")</f>
        <v>S004</v>
      </c>
      <c r="BG17" t="str">
        <f>IF(ISNUMBER(A17),CONCATENATE(Names!$C$10,Names!$N$3,BF17),"")</f>
        <v>PRLEH-S004</v>
      </c>
      <c r="BH17" t="str">
        <f>IF(ISNUMBER(A17),CONCATENATE(Names!$C$11,Names!$N$3,BF17),"")</f>
        <v>PRLTE-S004</v>
      </c>
      <c r="BI17" t="str">
        <f>IF(ISNUMBER(A17),CONCATENATE(Names!$C$12,Names!$N$3,BC17),"")</f>
        <v>PRLDL-C004</v>
      </c>
      <c r="BJ17" t="str">
        <f>IF(ISNUMBER(A17),CONCATENATE(Names!$C$24,Names!$N$3,AY17),"")</f>
        <v>PRLCSC-004</v>
      </c>
      <c r="BK17" t="str">
        <f>IF(ISNUMBER(A17),CONCATENATE(Names!$C$9,Names!$N$3,AY17),"")</f>
        <v>PRLTap-004</v>
      </c>
      <c r="BL17"/>
      <c r="BM17"/>
      <c r="BN17"/>
      <c r="BO17"/>
      <c r="BP17"/>
      <c r="BQ17"/>
      <c r="BR17"/>
      <c r="BS17" s="157"/>
      <c r="BT17" s="105">
        <f>COUNTIFS($BW$5:BW17,"&lt;&gt;"&amp;"")</f>
        <v>3</v>
      </c>
      <c r="BU17" s="103" t="str">
        <f t="shared" si="5"/>
        <v/>
      </c>
      <c r="BV17" s="103" t="str">
        <f t="shared" si="6"/>
        <v/>
      </c>
      <c r="BW17" s="103"/>
      <c r="BX17"/>
      <c r="BY17" t="str">
        <f>IF($BW17="","",CONCATENATE($BW17,Names!$N$3,$BX17))</f>
        <v/>
      </c>
      <c r="BZ17" s="164"/>
      <c r="CA17" s="13" t="str">
        <f>IF(ISNUMBER(A17),CONCATENATE(W17,Names!$H$3,Y17,Names!$J$3,Names!$K$3,Names!$L$3,BK17),"")</f>
        <v>DTL-020PRL:RFS-PRLTap-004</v>
      </c>
      <c r="CB17" s="13" t="str">
        <f>IF(ISNUMBER(A17),CONCATENATE(W17,Names!$H$3,Y17,Names!$J$3,Names!$K$3,Names!$L$3,BB17),"")</f>
        <v>DTL-020PRL:RFS-PRLJB-004</v>
      </c>
      <c r="CC17" s="13" t="str">
        <f>IF($BW17="","",CONCATENATE(W17,Names!$H$3,Y17,Names!$J$3,Names!$K$3,Names!$L$3,$BW17,Names!$N$3,$BX17))</f>
        <v/>
      </c>
      <c r="CF17" s="13" t="str">
        <f>IF(ISNUMBER($A17),CONCATENATE($BK17,Names!$P$3,Dev!$DA$130),"")</f>
        <v>PRLTap-004_a</v>
      </c>
      <c r="CG17" s="13" t="str">
        <f>IF(ISNUMBER($A17),CONCATENATE($BK17,Names!$P$3,Dev!$DD$130),"")</f>
        <v>PRLTap-004_b</v>
      </c>
      <c r="CH17" s="13" t="str">
        <f>IF(ISNUMBER($A17),CONCATENATE($BK17,Names!$P$3,Dev!$DG$130),"")</f>
        <v>PRLTap-004_c</v>
      </c>
      <c r="CI17" s="13" t="str">
        <f>IF(ISNUMBER($A17),CONCATENATE($BK17,Names!$P$3,Dev!$DK$130),"")</f>
        <v>PRLTap-004_d</v>
      </c>
      <c r="CJ17" s="13" t="str">
        <f>IF(ISNUMBER($A17),CONCATENATE($BK17,Names!$P$3,Dev!$DN$130),"")</f>
        <v>PRLTap-004_e</v>
      </c>
      <c r="CK17" s="13" t="str">
        <f>IF(ISNUMBER($A17),CONCATENATE($BK17,Names!$P$3,Dev!$DQ$130),"")</f>
        <v>PRLTap-004_f</v>
      </c>
      <c r="CM17" s="13" t="str">
        <f>""</f>
        <v/>
      </c>
      <c r="CN17" s="13" t="str">
        <f>IF(ISNUMBER($A17),CONCATENATE($BB17,Names!$P$3,Dev!$CZ$48),"")</f>
        <v>PRLJB-004_a</v>
      </c>
      <c r="CO17" s="13" t="str">
        <f>IF(ISNUMBER($A17),CONCATENATE($BB17,Names!$P$3,Dev!$DF$48),"")</f>
        <v>PRLJB-004_cp</v>
      </c>
      <c r="CP17" s="13" t="str">
        <f>IF(ISNUMBER($A17),CONCATENATE($BB17,Names!$P$3,Dev!$DI$48),"")</f>
        <v>PRLJB-004_b</v>
      </c>
      <c r="CQ17" s="13" t="str">
        <f>IF(ISNUMBER($A17),CONCATENATE($BB17,Names!$P$3,Dev!$DM$48),"")</f>
        <v>PRLJB-004_m</v>
      </c>
      <c r="CR17" s="13" t="str">
        <f>IF(ISNUMBER($A17),CONCATENATE($BB17,Names!$P$3,Dev!$DV$48),"")</f>
        <v>PRLJB-004_n</v>
      </c>
      <c r="CS17" s="13" t="str">
        <f>IF(ISNUMBER($A17),CONCATENATE($BB17,Names!$P$3,Dev!$DZ$48),"")</f>
        <v>PRLJB-004_aa</v>
      </c>
      <c r="CT17" s="13" t="str">
        <f>IF(ISNUMBER($A17),CONCATENATE($BB17,Names!$P$3,Dev!$EI$48),"")</f>
        <v>PRLJB-004_ab</v>
      </c>
      <c r="CU17" s="13" t="str">
        <f>IF(ISNUMBER($A17),CONCATENATE($BB17,Names!$P$3,Dev!$FZ$48),"")</f>
        <v>PRLJB-004_am</v>
      </c>
      <c r="CV17" s="13" t="str">
        <f>IF(ISNUMBER($A17),CONCATENATE($BB17,Names!$P$3,Dev!$GI$48),"")</f>
        <v>PRLJB-004_an</v>
      </c>
      <c r="CW17" s="13" t="str">
        <f>IF(ISNUMBER($A17),CONCATENATE($BB17,Names!$P$3,Dev!$GM$48),"")</f>
        <v>PRLJB-004_++EH</v>
      </c>
      <c r="CY17" s="13" t="str">
        <f>IF(ISNUMBER($A17),CONCATENATE($BB17,Names!$P$3,Dev!$EM$48),"")</f>
        <v>PRLJB-004_g</v>
      </c>
      <c r="CZ17" s="13" t="str">
        <f>IF(ISNUMBER($A17),CONCATENATE($BB17,Names!$P$3,Dev!$EV$48),"")</f>
        <v>PRLJB-004_h</v>
      </c>
      <c r="DA17" s="13" t="str">
        <f>IF(ISNUMBER($A17),CONCATENATE($BB17,Names!$P$3,Dev!$EZ$48),"")</f>
        <v>PRLJB-004_s</v>
      </c>
      <c r="DB17" s="13" t="str">
        <f>IF(ISNUMBER($A17),CONCATENATE($BB17,Names!$P$3,Dev!$FI$48),"")</f>
        <v>PRLJB-004_t</v>
      </c>
      <c r="DC17" s="13" t="str">
        <f>IF(ISNUMBER($A17),CONCATENATE($BB17,Names!$P$3,Dev!$FM$48),"")</f>
        <v>PRLJB-004_ag</v>
      </c>
      <c r="DD17" s="13" t="str">
        <f>IF(ISNUMBER($A17),CONCATENATE($BB17,Names!$P$3,Dev!$FV$48),"")</f>
        <v>PRLJB-004_ah</v>
      </c>
      <c r="DE17" s="13" t="str">
        <f>IF(ISNUMBER($A17),CONCATENATE($BB17,Names!$P$3,Dev!$GP$48),"")</f>
        <v>PRLJB-004_++TE</v>
      </c>
      <c r="DI17" s="105">
        <f>COUNTIFS($DL$5:DL17,"&lt;&gt;"&amp;"")</f>
        <v>0</v>
      </c>
      <c r="DJ17" s="1198" t="str">
        <f t="shared" si="7"/>
        <v/>
      </c>
      <c r="DK17" s="1198" t="str">
        <f t="shared" si="8"/>
        <v/>
      </c>
      <c r="DL17" s="1198"/>
      <c r="DM17" s="1198" t="str">
        <f>IF($DL17="","",_xlfn.CONCAT(Names!$D$5,$AO17))</f>
        <v/>
      </c>
      <c r="DN17" s="1198" t="str">
        <f>IF($DL17="","",CONCATENATE(Names!$C$26,Names!$N$3,$DM17))</f>
        <v/>
      </c>
      <c r="DO17" s="1198" t="str">
        <f>IF($DL17="","",CONCATENATE(Names!$C$25,Names!$N$3,$DM17))</f>
        <v/>
      </c>
    </row>
    <row r="18" spans="1:119">
      <c r="A18" s="5"/>
      <c r="B18" s="6"/>
      <c r="C18" s="6">
        <v>4</v>
      </c>
      <c r="D18" s="1">
        <v>48</v>
      </c>
      <c r="E18">
        <v>7</v>
      </c>
      <c r="F18">
        <v>1</v>
      </c>
      <c r="G18" s="2">
        <f t="shared" si="17"/>
        <v>23.369999999999997</v>
      </c>
      <c r="H18" s="2">
        <f t="shared" si="16"/>
        <v>25.369999999999997</v>
      </c>
      <c r="I18" s="1225">
        <f>I17+B17/2+C18/2</f>
        <v>25.369999999999997</v>
      </c>
      <c r="J18" s="38"/>
      <c r="K18" s="58"/>
      <c r="L18" s="2" t="str">
        <f>IF(ISNUMBER(E18),VLOOKUP(C18,'TE,EHnames'!$B$4:$F$11,'TE,EHnames'!$C$2,FALSE),"")</f>
        <v>RST/10/48-2/1</v>
      </c>
      <c r="M18" s="2" t="str">
        <f>IF(ISNUMBER(E18),VLOOKUP(C18,'TE,EHnames'!$B$4:$F$11,'TE,EHnames'!$F$2,FALSE),"")</f>
        <v>PT100-3000</v>
      </c>
      <c r="O18" s="13" t="str">
        <f t="shared" si="15"/>
        <v/>
      </c>
      <c r="S18" t="str">
        <f>IFERROR(VLOOKUP(P18,Racks!$H$4:$M$30,6),"")</f>
        <v/>
      </c>
      <c r="V18" s="54">
        <f>COUNTIFS('Sec-Sub'!$K$4:$K$164,"&lt;="&amp;H18)</f>
        <v>10</v>
      </c>
      <c r="W18" s="54" t="str">
        <f>VLOOKUP(V18,'Sec-Sub'!$A$4:$C$164,2,FALSE)</f>
        <v>DTL</v>
      </c>
      <c r="X18" s="54" t="str">
        <f>VLOOKUP(V18,'Sec-Sub'!$A$4:$C$164,3,FALSE)</f>
        <v>020</v>
      </c>
      <c r="Y18" s="54" t="str">
        <f>CONCATENATE(X18,Names!$I$3)</f>
        <v>020PRL</v>
      </c>
      <c r="AC18" s="655"/>
      <c r="AD18" s="1815"/>
      <c r="AE18" s="654"/>
      <c r="AI18" s="1266" t="str">
        <f>IF(ISNUMBER(R18),CONCATENATE(Names!$C$3,R18),"")</f>
        <v/>
      </c>
      <c r="AK18" t="str">
        <f t="shared" si="9"/>
        <v>00</v>
      </c>
      <c r="AL18">
        <f t="shared" si="10"/>
        <v>7</v>
      </c>
      <c r="AM18" t="str">
        <f t="shared" si="11"/>
        <v>DTL</v>
      </c>
      <c r="AN18" t="str">
        <f t="shared" si="12"/>
        <v>020PRL</v>
      </c>
      <c r="AO18" t="str">
        <f t="shared" si="13"/>
        <v>007</v>
      </c>
      <c r="AP18" t="str">
        <f>IF(ISNUMBER(E18),CONCATENATE(Names!$C$5,Names!$N$3,AO18),"")</f>
        <v>PRLRL-007</v>
      </c>
      <c r="AQ18" t="str">
        <f>IF(ISNUMBER(E18),CONCATENATE(Names!$D$5,AO18),"")</f>
        <v>L007</v>
      </c>
      <c r="AR18" t="str">
        <f>IF(ISNUMBER(E18),CONCATENATE(Names!$C$10,Names!$N$3,AQ18),"")</f>
        <v>PRLEH-L007</v>
      </c>
      <c r="AS18" t="str">
        <f>IF(ISNUMBER(E18),CONCATENATE(Names!$C$11,Names!$N$3,AQ18),"")</f>
        <v>PRLTE-L007</v>
      </c>
      <c r="AU18" s="13" t="str">
        <f t="shared" si="14"/>
        <v/>
      </c>
      <c r="AV18" t="str">
        <f t="shared" si="1"/>
        <v/>
      </c>
      <c r="AW18" t="str">
        <f t="shared" si="2"/>
        <v/>
      </c>
      <c r="AX18" t="str">
        <f t="shared" si="3"/>
        <v/>
      </c>
      <c r="AY18" t="str">
        <f t="shared" si="4"/>
        <v/>
      </c>
      <c r="AZ18" t="str">
        <f>IF(ISNUMBER(A18),CONCATENATE(Names!$C$6,Names!$N$3,AU18,A18),"")</f>
        <v/>
      </c>
      <c r="BA18" t="str">
        <f>IF(ISNUMBER(A18),CONCATENATE(Names!$C$7,Names!$N$3,AU18,A18),"")</f>
        <v/>
      </c>
      <c r="BB18" t="str">
        <f>IF(ISNUMBER(A18),CONCATENATE(Names!$C$8,Names!$N$3,AU18,A18),"")</f>
        <v/>
      </c>
      <c r="BC18" t="str">
        <f>IF(ISNUMBER(A18),CONCATENATE(Names!$D$6,AY18),"")</f>
        <v/>
      </c>
      <c r="BD18" t="str">
        <f>IF(ISNUMBER(A18),CONCATENATE(Names!$C$10,Names!$N$3,BC18),"")</f>
        <v/>
      </c>
      <c r="BE18" t="str">
        <f>IF(ISNUMBER(A18),CONCATENATE(Names!$C$11,Names!$N$3,BC18),"")</f>
        <v/>
      </c>
      <c r="BF18" t="str">
        <f>IF(ISNUMBER(A18),CONCATENATE(Names!$D$7,AY18),"")</f>
        <v/>
      </c>
      <c r="BG18" t="str">
        <f>IF(ISNUMBER(A18),CONCATENATE(Names!$C$10,Names!$N$3,BF18),"")</f>
        <v/>
      </c>
      <c r="BH18" t="str">
        <f>IF(ISNUMBER(A18),CONCATENATE(Names!$C$11,Names!$N$3,BF18),"")</f>
        <v/>
      </c>
      <c r="BI18" t="str">
        <f>IF(ISNUMBER(A18),CONCATENATE(Names!$C$12,Names!$N$3,BC18),"")</f>
        <v/>
      </c>
      <c r="BJ18" t="str">
        <f>IF(ISNUMBER(A18),CONCATENATE(Names!$C$24,Names!$N$3,AY18),"")</f>
        <v/>
      </c>
      <c r="BK18" t="str">
        <f>IF(ISNUMBER(A18),CONCATENATE(Names!$C$9,Names!$N$3,AY18),"")</f>
        <v/>
      </c>
      <c r="BS18" s="157"/>
      <c r="BT18" s="105">
        <f>COUNTIFS($BW$5:BW18,"&lt;&gt;"&amp;"")</f>
        <v>3</v>
      </c>
      <c r="BU18" s="103" t="str">
        <f t="shared" si="5"/>
        <v/>
      </c>
      <c r="BV18" s="103" t="str">
        <f t="shared" si="6"/>
        <v/>
      </c>
      <c r="BW18" s="103"/>
      <c r="BY18" t="str">
        <f>IF($BW18="","",CONCATENATE($BW18,Names!$N$3,$BX18))</f>
        <v/>
      </c>
      <c r="BZ18" s="157"/>
      <c r="CA18" s="13" t="str">
        <f>IF(ISNUMBER(A18),CONCATENATE(W18,Names!$H$3,Y18,Names!$J$3,Names!$K$3,Names!$L$3,BK18),"")</f>
        <v/>
      </c>
      <c r="CB18" s="13" t="str">
        <f>IF(ISNUMBER(A18),CONCATENATE(W18,Names!$H$3,Y18,Names!$J$3,Names!$K$3,Names!$L$3,BB18),"")</f>
        <v/>
      </c>
      <c r="CC18" s="13" t="str">
        <f>IF($BW18="","",CONCATENATE(W18,Names!$H$3,Y18,Names!$J$3,Names!$K$3,Names!$L$3,$BW18,Names!$N$3,$BX18))</f>
        <v/>
      </c>
      <c r="CF18" s="13" t="str">
        <f>IF(ISNUMBER($A18),CONCATENATE($BK18,Names!$P$3,Dev!$DA$130),"")</f>
        <v/>
      </c>
      <c r="CG18" s="13" t="str">
        <f>IF(ISNUMBER($A18),CONCATENATE($BK18,Names!$P$3,Dev!$DD$130),"")</f>
        <v/>
      </c>
      <c r="CH18" s="13" t="str">
        <f>IF(ISNUMBER($A18),CONCATENATE($BK18,Names!$P$3,Dev!$DG$130),"")</f>
        <v/>
      </c>
      <c r="CI18" s="13" t="str">
        <f>IF(ISNUMBER($A18),CONCATENATE($BK18,Names!$P$3,Dev!$DK$130),"")</f>
        <v/>
      </c>
      <c r="CJ18" s="13" t="str">
        <f>IF(ISNUMBER($A18),CONCATENATE($BK18,Names!$P$3,Dev!$DN$130),"")</f>
        <v/>
      </c>
      <c r="CK18" s="13" t="str">
        <f>IF(ISNUMBER($A18),CONCATENATE($BK18,Names!$P$3,Dev!$DQ$130),"")</f>
        <v/>
      </c>
      <c r="CL18" s="13"/>
      <c r="CM18" s="13" t="str">
        <f>""</f>
        <v/>
      </c>
      <c r="CN18" s="13" t="str">
        <f>IF(ISNUMBER($A18),CONCATENATE($BB18,Names!$P$3,Dev!$CZ$48),"")</f>
        <v/>
      </c>
      <c r="CO18" s="13" t="str">
        <f>IF(ISNUMBER($A18),CONCATENATE($BB18,Names!$P$3,Dev!$DF$48),"")</f>
        <v/>
      </c>
      <c r="CP18" s="13" t="str">
        <f>IF(ISNUMBER($A18),CONCATENATE($BB18,Names!$P$3,Dev!$DI$48),"")</f>
        <v/>
      </c>
      <c r="CQ18" s="13" t="str">
        <f>IF(ISNUMBER($A18),CONCATENATE($BB18,Names!$P$3,Dev!$DM$48),"")</f>
        <v/>
      </c>
      <c r="CR18" s="13" t="str">
        <f>IF(ISNUMBER($A18),CONCATENATE($BB18,Names!$P$3,Dev!$DV$48),"")</f>
        <v/>
      </c>
      <c r="CS18" s="13" t="str">
        <f>IF(ISNUMBER($A18),CONCATENATE($BB18,Names!$P$3,Dev!$DZ$48),"")</f>
        <v/>
      </c>
      <c r="CT18" s="13" t="str">
        <f>IF(ISNUMBER($A18),CONCATENATE($BB18,Names!$P$3,Dev!$EI$48),"")</f>
        <v/>
      </c>
      <c r="CU18" s="13" t="str">
        <f>IF(ISNUMBER($A18),CONCATENATE($BB18,Names!$P$3,Dev!$FZ$48),"")</f>
        <v/>
      </c>
      <c r="CV18" s="13" t="str">
        <f>IF(ISNUMBER($A18),CONCATENATE($BB18,Names!$P$3,Dev!$GI$48),"")</f>
        <v/>
      </c>
      <c r="CW18" s="13" t="str">
        <f>IF(ISNUMBER($A18),CONCATENATE($BB18,Names!$P$3,Dev!$GM$48),"")</f>
        <v/>
      </c>
      <c r="CX18" s="13"/>
      <c r="CY18" s="13" t="str">
        <f>IF(ISNUMBER($A18),CONCATENATE($BB18,Names!$P$3,Dev!$EM$48),"")</f>
        <v/>
      </c>
      <c r="CZ18" s="13" t="str">
        <f>IF(ISNUMBER($A18),CONCATENATE($BB18,Names!$P$3,Dev!$EV$48),"")</f>
        <v/>
      </c>
      <c r="DA18" s="13" t="str">
        <f>IF(ISNUMBER($A18),CONCATENATE($BB18,Names!$P$3,Dev!$EZ$48),"")</f>
        <v/>
      </c>
      <c r="DB18" s="13" t="str">
        <f>IF(ISNUMBER($A18),CONCATENATE($BB18,Names!$P$3,Dev!$FI$48),"")</f>
        <v/>
      </c>
      <c r="DC18" s="13" t="str">
        <f>IF(ISNUMBER($A18),CONCATENATE($BB18,Names!$P$3,Dev!$FM$48),"")</f>
        <v/>
      </c>
      <c r="DD18" s="13" t="str">
        <f>IF(ISNUMBER($A18),CONCATENATE($BB18,Names!$P$3,Dev!$FV$48),"")</f>
        <v/>
      </c>
      <c r="DE18" s="13" t="str">
        <f>IF(ISNUMBER($A18),CONCATENATE($BB18,Names!$P$3,Dev!$GP$48),"")</f>
        <v/>
      </c>
      <c r="DI18" s="105">
        <f>COUNTIFS($DL$5:DL18,"&lt;&gt;"&amp;"")</f>
        <v>0</v>
      </c>
      <c r="DJ18" s="1198" t="str">
        <f t="shared" si="7"/>
        <v/>
      </c>
      <c r="DK18" s="1198" t="str">
        <f t="shared" si="8"/>
        <v/>
      </c>
      <c r="DL18" s="1198"/>
      <c r="DM18" s="1198" t="str">
        <f>IF($DL18="","",_xlfn.CONCAT(Names!$D$5,$AO18))</f>
        <v/>
      </c>
      <c r="DN18" s="1198" t="str">
        <f>IF($DL18="","",CONCATENATE(Names!$C$26,Names!$N$3,$DM18))</f>
        <v/>
      </c>
      <c r="DO18" s="1198" t="str">
        <f>IF($DL18="","",CONCATENATE(Names!$C$25,Names!$N$3,$DM18))</f>
        <v/>
      </c>
    </row>
    <row r="19" spans="1:119">
      <c r="A19" s="5"/>
      <c r="B19" s="6"/>
      <c r="C19" s="6">
        <v>4</v>
      </c>
      <c r="D19" s="1">
        <v>48</v>
      </c>
      <c r="E19">
        <v>8</v>
      </c>
      <c r="F19">
        <v>1</v>
      </c>
      <c r="G19" s="2">
        <f t="shared" si="17"/>
        <v>27.369999999999997</v>
      </c>
      <c r="H19" s="2">
        <f t="shared" si="16"/>
        <v>29.369999999999997</v>
      </c>
      <c r="I19" s="1225">
        <f>I17+B17/2+C18+C19/2</f>
        <v>29.369999999999997</v>
      </c>
      <c r="J19" s="38"/>
      <c r="K19" s="58"/>
      <c r="L19" s="2" t="str">
        <f>IF(ISNUMBER(E19),VLOOKUP(C19,'TE,EHnames'!$B$4:$F$11,'TE,EHnames'!$C$2,FALSE),"")</f>
        <v>RST/10/48-2/1</v>
      </c>
      <c r="M19" s="2" t="str">
        <f>IF(ISNUMBER(E19),VLOOKUP(C19,'TE,EHnames'!$B$4:$F$11,'TE,EHnames'!$F$2,FALSE),"")</f>
        <v>PT100-3000</v>
      </c>
      <c r="O19" s="13" t="str">
        <f t="shared" si="15"/>
        <v/>
      </c>
      <c r="S19" t="str">
        <f>IFERROR(VLOOKUP(P19,Racks!$H$4:$M$30,6),"")</f>
        <v/>
      </c>
      <c r="V19" s="54">
        <f>COUNTIFS('Sec-Sub'!$K$4:$K$164,"&lt;="&amp;H19)</f>
        <v>11</v>
      </c>
      <c r="W19" s="54" t="str">
        <f>VLOOKUP(V19,'Sec-Sub'!$A$4:$C$164,2,FALSE)</f>
        <v>DTL</v>
      </c>
      <c r="X19" s="54" t="str">
        <f>VLOOKUP(V19,'Sec-Sub'!$A$4:$C$164,3,FALSE)</f>
        <v>030</v>
      </c>
      <c r="Y19" s="54" t="str">
        <f>CONCATENATE(X19,Names!$I$3)</f>
        <v>030PRL</v>
      </c>
      <c r="AC19" s="644">
        <f>SUM(AD19:AE27)</f>
        <v>6</v>
      </c>
      <c r="AD19" s="1816">
        <v>1</v>
      </c>
      <c r="AE19" s="649"/>
      <c r="AI19" s="1266" t="str">
        <f>IF(ISNUMBER(R19),CONCATENATE(Names!$C$3,R19),"")</f>
        <v/>
      </c>
      <c r="AK19" t="str">
        <f t="shared" si="9"/>
        <v>00</v>
      </c>
      <c r="AL19">
        <f t="shared" si="10"/>
        <v>8</v>
      </c>
      <c r="AM19" t="str">
        <f t="shared" si="11"/>
        <v>DTL</v>
      </c>
      <c r="AN19" t="str">
        <f t="shared" si="12"/>
        <v>030PRL</v>
      </c>
      <c r="AO19" t="str">
        <f t="shared" si="13"/>
        <v>008</v>
      </c>
      <c r="AP19" t="str">
        <f>IF(ISNUMBER(E19),CONCATENATE(Names!$C$5,Names!$N$3,AO19),"")</f>
        <v>PRLRL-008</v>
      </c>
      <c r="AQ19" t="str">
        <f>IF(ISNUMBER(E19),CONCATENATE(Names!$D$5,AO19),"")</f>
        <v>L008</v>
      </c>
      <c r="AR19" t="str">
        <f>IF(ISNUMBER(E19),CONCATENATE(Names!$C$10,Names!$N$3,AQ19),"")</f>
        <v>PRLEH-L008</v>
      </c>
      <c r="AS19" t="str">
        <f>IF(ISNUMBER(E19),CONCATENATE(Names!$C$11,Names!$N$3,AQ19),"")</f>
        <v>PRLTE-L008</v>
      </c>
      <c r="AU19" s="13" t="str">
        <f t="shared" si="14"/>
        <v/>
      </c>
      <c r="AV19" t="str">
        <f t="shared" si="1"/>
        <v/>
      </c>
      <c r="AW19" t="str">
        <f t="shared" si="2"/>
        <v/>
      </c>
      <c r="AX19" t="str">
        <f t="shared" si="3"/>
        <v/>
      </c>
      <c r="AY19" t="str">
        <f t="shared" si="4"/>
        <v/>
      </c>
      <c r="AZ19" t="str">
        <f>IF(ISNUMBER(A19),CONCATENATE(Names!$C$6,Names!$N$3,AU19,A19),"")</f>
        <v/>
      </c>
      <c r="BA19" t="str">
        <f>IF(ISNUMBER(A19),CONCATENATE(Names!$C$7,Names!$N$3,AU19,A19),"")</f>
        <v/>
      </c>
      <c r="BB19" t="str">
        <f>IF(ISNUMBER(A19),CONCATENATE(Names!$C$8,Names!$N$3,AU19,A19),"")</f>
        <v/>
      </c>
      <c r="BC19" t="str">
        <f>IF(ISNUMBER(A19),CONCATENATE(Names!$D$6,AY19),"")</f>
        <v/>
      </c>
      <c r="BD19" t="str">
        <f>IF(ISNUMBER(A19),CONCATENATE(Names!$C$10,Names!$N$3,BC19),"")</f>
        <v/>
      </c>
      <c r="BE19" t="str">
        <f>IF(ISNUMBER(A19),CONCATENATE(Names!$C$11,Names!$N$3,BC19),"")</f>
        <v/>
      </c>
      <c r="BF19" t="str">
        <f>IF(ISNUMBER(A19),CONCATENATE(Names!$D$7,AY19),"")</f>
        <v/>
      </c>
      <c r="BG19" t="str">
        <f>IF(ISNUMBER(A19),CONCATENATE(Names!$C$10,Names!$N$3,BF19),"")</f>
        <v/>
      </c>
      <c r="BH19" t="str">
        <f>IF(ISNUMBER(A19),CONCATENATE(Names!$C$11,Names!$N$3,BF19),"")</f>
        <v/>
      </c>
      <c r="BI19" t="str">
        <f>IF(ISNUMBER(A19),CONCATENATE(Names!$C$12,Names!$N$3,BC19),"")</f>
        <v/>
      </c>
      <c r="BJ19" t="str">
        <f>IF(ISNUMBER(A19),CONCATENATE(Names!$C$24,Names!$N$3,AY19),"")</f>
        <v/>
      </c>
      <c r="BK19" t="str">
        <f>IF(ISNUMBER(A19),CONCATENATE(Names!$C$9,Names!$N$3,AY19),"")</f>
        <v/>
      </c>
      <c r="BS19" s="157"/>
      <c r="BT19" s="105">
        <f>COUNTIFS($BW$5:BW19,"&lt;&gt;"&amp;"")</f>
        <v>3</v>
      </c>
      <c r="BU19" s="103" t="str">
        <f t="shared" si="5"/>
        <v/>
      </c>
      <c r="BV19" s="103" t="str">
        <f t="shared" si="6"/>
        <v/>
      </c>
      <c r="BW19" s="103"/>
      <c r="BY19" t="str">
        <f>IF($BW19="","",CONCATENATE($BW19,Names!$N$3,$BX19))</f>
        <v/>
      </c>
      <c r="BZ19" s="157"/>
      <c r="CA19" s="13" t="str">
        <f>IF(ISNUMBER(A19),CONCATENATE(W19,Names!$H$3,Y19,Names!$J$3,Names!$K$3,Names!$L$3,BK19),"")</f>
        <v/>
      </c>
      <c r="CB19" s="13" t="str">
        <f>IF(ISNUMBER(A19),CONCATENATE(W19,Names!$H$3,Y19,Names!$J$3,Names!$K$3,Names!$L$3,BB19),"")</f>
        <v/>
      </c>
      <c r="CC19" s="13" t="str">
        <f>IF($BW19="","",CONCATENATE(W19,Names!$H$3,Y19,Names!$J$3,Names!$K$3,Names!$L$3,$BW19,Names!$N$3,$BX19))</f>
        <v/>
      </c>
      <c r="CF19" s="13" t="str">
        <f>IF(ISNUMBER($A19),CONCATENATE($BK19,Names!$P$3,Dev!$DA$130),"")</f>
        <v/>
      </c>
      <c r="CG19" s="13" t="str">
        <f>IF(ISNUMBER($A19),CONCATENATE($BK19,Names!$P$3,Dev!$DD$130),"")</f>
        <v/>
      </c>
      <c r="CH19" s="13" t="str">
        <f>IF(ISNUMBER($A19),CONCATENATE($BK19,Names!$P$3,Dev!$DG$130),"")</f>
        <v/>
      </c>
      <c r="CI19" s="13" t="str">
        <f>IF(ISNUMBER($A19),CONCATENATE($BK19,Names!$P$3,Dev!$DK$130),"")</f>
        <v/>
      </c>
      <c r="CJ19" s="13" t="str">
        <f>IF(ISNUMBER($A19),CONCATENATE($BK19,Names!$P$3,Dev!$DN$130),"")</f>
        <v/>
      </c>
      <c r="CK19" s="13" t="str">
        <f>IF(ISNUMBER($A19),CONCATENATE($BK19,Names!$P$3,Dev!$DQ$130),"")</f>
        <v/>
      </c>
      <c r="CL19" s="13"/>
      <c r="CM19" s="13" t="str">
        <f>""</f>
        <v/>
      </c>
      <c r="CN19" s="13" t="str">
        <f>IF(ISNUMBER($A19),CONCATENATE($BB19,Names!$P$3,Dev!$CZ$48),"")</f>
        <v/>
      </c>
      <c r="CO19" s="13" t="str">
        <f>IF(ISNUMBER($A19),CONCATENATE($BB19,Names!$P$3,Dev!$DF$48),"")</f>
        <v/>
      </c>
      <c r="CP19" s="13" t="str">
        <f>IF(ISNUMBER($A19),CONCATENATE($BB19,Names!$P$3,Dev!$DI$48),"")</f>
        <v/>
      </c>
      <c r="CQ19" s="13" t="str">
        <f>IF(ISNUMBER($A19),CONCATENATE($BB19,Names!$P$3,Dev!$DM$48),"")</f>
        <v/>
      </c>
      <c r="CR19" s="13" t="str">
        <f>IF(ISNUMBER($A19),CONCATENATE($BB19,Names!$P$3,Dev!$DV$48),"")</f>
        <v/>
      </c>
      <c r="CS19" s="13" t="str">
        <f>IF(ISNUMBER($A19),CONCATENATE($BB19,Names!$P$3,Dev!$DZ$48),"")</f>
        <v/>
      </c>
      <c r="CT19" s="13" t="str">
        <f>IF(ISNUMBER($A19),CONCATENATE($BB19,Names!$P$3,Dev!$EI$48),"")</f>
        <v/>
      </c>
      <c r="CU19" s="13" t="str">
        <f>IF(ISNUMBER($A19),CONCATENATE($BB19,Names!$P$3,Dev!$FZ$48),"")</f>
        <v/>
      </c>
      <c r="CV19" s="13" t="str">
        <f>IF(ISNUMBER($A19),CONCATENATE($BB19,Names!$P$3,Dev!$GI$48),"")</f>
        <v/>
      </c>
      <c r="CW19" s="13" t="str">
        <f>IF(ISNUMBER($A19),CONCATENATE($BB19,Names!$P$3,Dev!$GM$48),"")</f>
        <v/>
      </c>
      <c r="CX19" s="13"/>
      <c r="CY19" s="13" t="str">
        <f>IF(ISNUMBER($A19),CONCATENATE($BB19,Names!$P$3,Dev!$EM$48),"")</f>
        <v/>
      </c>
      <c r="CZ19" s="13" t="str">
        <f>IF(ISNUMBER($A19),CONCATENATE($BB19,Names!$P$3,Dev!$EV$48),"")</f>
        <v/>
      </c>
      <c r="DA19" s="13" t="str">
        <f>IF(ISNUMBER($A19),CONCATENATE($BB19,Names!$P$3,Dev!$EZ$48),"")</f>
        <v/>
      </c>
      <c r="DB19" s="13" t="str">
        <f>IF(ISNUMBER($A19),CONCATENATE($BB19,Names!$P$3,Dev!$FI$48),"")</f>
        <v/>
      </c>
      <c r="DC19" s="13" t="str">
        <f>IF(ISNUMBER($A19),CONCATENATE($BB19,Names!$P$3,Dev!$FM$48),"")</f>
        <v/>
      </c>
      <c r="DD19" s="13" t="str">
        <f>IF(ISNUMBER($A19),CONCATENATE($BB19,Names!$P$3,Dev!$FV$48),"")</f>
        <v/>
      </c>
      <c r="DE19" s="13" t="str">
        <f>IF(ISNUMBER($A19),CONCATENATE($BB19,Names!$P$3,Dev!$GP$48),"")</f>
        <v/>
      </c>
      <c r="DI19" s="105">
        <f>COUNTIFS($DL$5:DL19,"&lt;&gt;"&amp;"")</f>
        <v>0</v>
      </c>
      <c r="DJ19" s="1198" t="str">
        <f t="shared" si="7"/>
        <v/>
      </c>
      <c r="DK19" s="1198" t="str">
        <f t="shared" si="8"/>
        <v/>
      </c>
      <c r="DL19" s="1198"/>
      <c r="DM19" s="1198" t="str">
        <f>IF($DL19="","",_xlfn.CONCAT(Names!$D$5,$AO19))</f>
        <v/>
      </c>
      <c r="DN19" s="1198" t="str">
        <f>IF($DL19="","",CONCATENATE(Names!$C$26,Names!$N$3,$DM19))</f>
        <v/>
      </c>
      <c r="DO19" s="1198" t="str">
        <f>IF($DL19="","",CONCATENATE(Names!$C$25,Names!$N$3,$DM19))</f>
        <v/>
      </c>
    </row>
    <row r="20" spans="1:119" s="13" customFormat="1">
      <c r="A20" s="11">
        <v>5</v>
      </c>
      <c r="B20" s="12">
        <v>0.25</v>
      </c>
      <c r="C20" s="12"/>
      <c r="D20" s="11">
        <v>20</v>
      </c>
      <c r="F20" s="13">
        <v>1</v>
      </c>
      <c r="G20" s="2">
        <f t="shared" si="17"/>
        <v>31.369999999999997</v>
      </c>
      <c r="H20" s="2">
        <f t="shared" si="16"/>
        <v>31.494999999999997</v>
      </c>
      <c r="I20" s="1230">
        <f>I17+SUM(C18:C19)+B20</f>
        <v>31.494999999999997</v>
      </c>
      <c r="J20" s="56">
        <v>1737007000052</v>
      </c>
      <c r="K20" s="59">
        <v>19.5</v>
      </c>
      <c r="L20" s="2" t="str">
        <f>IF(ISNUMBER(E20),VLOOKUP(C20,'TE,EHnames'!$B$4:$F$11,'TE,EHnames'!$C$2,FALSE),"")</f>
        <v/>
      </c>
      <c r="M20" s="2" t="str">
        <f>IF(ISNUMBER(E20),VLOOKUP(C20,'TE,EHnames'!$B$4:$F$11,'TE,EHnames'!$F$2,FALSE),"")</f>
        <v/>
      </c>
      <c r="O20" s="13">
        <f t="shared" ref="O20:O27" si="18">IF(ISNUMBER(A20),ABS(H20-$Q$22),"")</f>
        <v>6.1200000000000045</v>
      </c>
      <c r="P20" s="13">
        <v>110</v>
      </c>
      <c r="S20" t="str">
        <f>IFERROR(VLOOKUP(P20,Racks!$H$4:$M$30,6),"")</f>
        <v>DTL-030Row:CnPw-U-015</v>
      </c>
      <c r="V20" s="54">
        <f>COUNTIFS('Sec-Sub'!$K$4:$K$164,"&lt;="&amp;H20)</f>
        <v>11</v>
      </c>
      <c r="W20" s="54" t="str">
        <f>VLOOKUP(V20,'Sec-Sub'!$A$4:$C$164,2,FALSE)</f>
        <v>DTL</v>
      </c>
      <c r="X20" s="54" t="str">
        <f>VLOOKUP(V20,'Sec-Sub'!$A$4:$C$164,3,FALSE)</f>
        <v>030</v>
      </c>
      <c r="Y20" s="54" t="str">
        <f>CONCATENATE(X20,Names!$I$3)</f>
        <v>030PRL</v>
      </c>
      <c r="Z20" s="48" t="s">
        <v>184</v>
      </c>
      <c r="AA20" s="49" t="s">
        <v>186</v>
      </c>
      <c r="AC20" s="645">
        <f>SUM(D19:D27)</f>
        <v>324</v>
      </c>
      <c r="AD20" s="1814"/>
      <c r="AE20" s="653">
        <v>1</v>
      </c>
      <c r="AI20" s="1266" t="str">
        <f>IF(ISNUMBER(R20),CONCATENATE(Names!$C$3,R20),"")</f>
        <v/>
      </c>
      <c r="AJ20"/>
      <c r="AK20" t="str">
        <f t="shared" si="9"/>
        <v/>
      </c>
      <c r="AL20" t="str">
        <f t="shared" si="10"/>
        <v/>
      </c>
      <c r="AM20" t="str">
        <f t="shared" si="11"/>
        <v/>
      </c>
      <c r="AN20" t="str">
        <f t="shared" si="12"/>
        <v/>
      </c>
      <c r="AO20" t="str">
        <f t="shared" si="13"/>
        <v/>
      </c>
      <c r="AP20" t="str">
        <f>IF(ISNUMBER(E20),CONCATENATE(Names!$C$5,Names!$N$3,AO20),"")</f>
        <v/>
      </c>
      <c r="AQ20" t="str">
        <f>IF(ISNUMBER(E20),CONCATENATE(Names!$D$5,AO20),"")</f>
        <v/>
      </c>
      <c r="AR20" t="str">
        <f>IF(ISNUMBER(E20),CONCATENATE(Names!$C$10,Names!$N$3,AQ20),"")</f>
        <v/>
      </c>
      <c r="AS20" t="str">
        <f>IF(ISNUMBER(E20),CONCATENATE(Names!$C$11,Names!$N$3,AQ20),"")</f>
        <v/>
      </c>
      <c r="AT20"/>
      <c r="AU20" s="13" t="str">
        <f t="shared" si="14"/>
        <v>00</v>
      </c>
      <c r="AV20">
        <f t="shared" si="1"/>
        <v>5</v>
      </c>
      <c r="AW20" t="str">
        <f t="shared" si="2"/>
        <v>DTL</v>
      </c>
      <c r="AX20" t="str">
        <f t="shared" si="3"/>
        <v>030PRL</v>
      </c>
      <c r="AY20" t="str">
        <f t="shared" si="4"/>
        <v>005</v>
      </c>
      <c r="AZ20" t="str">
        <f>IF(ISNUMBER(A20),CONCATENATE(Names!$C$6,Names!$N$3,AU20,A20),"")</f>
        <v>PRLCpl-005</v>
      </c>
      <c r="BA20" t="str">
        <f>IF(ISNUMBER(A20),CONCATENATE(Names!$C$7,Names!$N$3,AU20,A20),"")</f>
        <v>PRLSB-005</v>
      </c>
      <c r="BB20" t="str">
        <f>IF(ISNUMBER(A20),CONCATENATE(Names!$C$8,Names!$N$3,AU20,A20),"")</f>
        <v>PRLJB-005</v>
      </c>
      <c r="BC20" t="str">
        <f>IF(ISNUMBER(A20),CONCATENATE(Names!$D$6,AY20),"")</f>
        <v>C005</v>
      </c>
      <c r="BD20" t="str">
        <f>IF(ISNUMBER(A20),CONCATENATE(Names!$C$10,Names!$N$3,BC20),"")</f>
        <v>PRLEH-C005</v>
      </c>
      <c r="BE20" t="str">
        <f>IF(ISNUMBER(A20),CONCATENATE(Names!$C$11,Names!$N$3,BC20),"")</f>
        <v>PRLTE-C005</v>
      </c>
      <c r="BF20" t="str">
        <f>IF(ISNUMBER(A20),CONCATENATE(Names!$D$7,AY20),"")</f>
        <v>S005</v>
      </c>
      <c r="BG20" t="str">
        <f>IF(ISNUMBER(A20),CONCATENATE(Names!$C$10,Names!$N$3,BF20),"")</f>
        <v>PRLEH-S005</v>
      </c>
      <c r="BH20" t="str">
        <f>IF(ISNUMBER(A20),CONCATENATE(Names!$C$11,Names!$N$3,BF20),"")</f>
        <v>PRLTE-S005</v>
      </c>
      <c r="BI20" t="str">
        <f>IF(ISNUMBER(A20),CONCATENATE(Names!$C$12,Names!$N$3,BC20),"")</f>
        <v>PRLDL-C005</v>
      </c>
      <c r="BJ20" t="str">
        <f>IF(ISNUMBER(A20),CONCATENATE(Names!$C$24,Names!$N$3,AY20),"")</f>
        <v>PRLCSC-005</v>
      </c>
      <c r="BK20" t="str">
        <f>IF(ISNUMBER(A20),CONCATENATE(Names!$C$9,Names!$N$3,AY20),"")</f>
        <v>PRLTap-005</v>
      </c>
      <c r="BL20"/>
      <c r="BM20"/>
      <c r="BN20"/>
      <c r="BO20"/>
      <c r="BP20"/>
      <c r="BQ20"/>
      <c r="BR20"/>
      <c r="BS20" s="157"/>
      <c r="BT20" s="105">
        <f>COUNTIFS($BW$5:BW20,"&lt;&gt;"&amp;"")</f>
        <v>3</v>
      </c>
      <c r="BU20" s="103" t="str">
        <f t="shared" si="5"/>
        <v/>
      </c>
      <c r="BV20" s="103" t="str">
        <f t="shared" si="6"/>
        <v/>
      </c>
      <c r="BW20" s="103"/>
      <c r="BX20"/>
      <c r="BY20" t="str">
        <f>IF($BW20="","",CONCATENATE($BW20,Names!$N$3,$BX20))</f>
        <v/>
      </c>
      <c r="BZ20" s="164"/>
      <c r="CA20" s="13" t="str">
        <f>IF(ISNUMBER(A20),CONCATENATE(W20,Names!$H$3,Y20,Names!$J$3,Names!$K$3,Names!$L$3,BK20),"")</f>
        <v>DTL-030PRL:RFS-PRLTap-005</v>
      </c>
      <c r="CB20" s="13" t="str">
        <f>IF(ISNUMBER(A20),CONCATENATE(W20,Names!$H$3,Y20,Names!$J$3,Names!$K$3,Names!$L$3,BB20),"")</f>
        <v>DTL-030PRL:RFS-PRLJB-005</v>
      </c>
      <c r="CC20" s="13" t="str">
        <f>IF($BW20="","",CONCATENATE(W20,Names!$H$3,Y20,Names!$J$3,Names!$K$3,Names!$L$3,$BW20,Names!$N$3,$BX20))</f>
        <v/>
      </c>
      <c r="CF20" s="13" t="str">
        <f>IF(ISNUMBER($A20),CONCATENATE($BK20,Names!$P$3,Dev!$DA$130),"")</f>
        <v>PRLTap-005_a</v>
      </c>
      <c r="CG20" s="13" t="str">
        <f>IF(ISNUMBER($A20),CONCATENATE($BK20,Names!$P$3,Dev!$DD$130),"")</f>
        <v>PRLTap-005_b</v>
      </c>
      <c r="CH20" s="13" t="str">
        <f>IF(ISNUMBER($A20),CONCATENATE($BK20,Names!$P$3,Dev!$DG$130),"")</f>
        <v>PRLTap-005_c</v>
      </c>
      <c r="CI20" s="13" t="str">
        <f>IF(ISNUMBER($A20),CONCATENATE($BK20,Names!$P$3,Dev!$DK$130),"")</f>
        <v>PRLTap-005_d</v>
      </c>
      <c r="CJ20" s="13" t="str">
        <f>IF(ISNUMBER($A20),CONCATENATE($BK20,Names!$P$3,Dev!$DN$130),"")</f>
        <v>PRLTap-005_e</v>
      </c>
      <c r="CK20" s="13" t="str">
        <f>IF(ISNUMBER($A20),CONCATENATE($BK20,Names!$P$3,Dev!$DQ$130),"")</f>
        <v>PRLTap-005_f</v>
      </c>
      <c r="CM20" s="13" t="str">
        <f>""</f>
        <v/>
      </c>
      <c r="CN20" s="13" t="str">
        <f>IF(ISNUMBER($A20),CONCATENATE($BB20,Names!$P$3,Dev!$CZ$48),"")</f>
        <v>PRLJB-005_a</v>
      </c>
      <c r="CO20" s="13" t="str">
        <f>IF(ISNUMBER($A20),CONCATENATE($BB20,Names!$P$3,Dev!$DF$48),"")</f>
        <v>PRLJB-005_cp</v>
      </c>
      <c r="CP20" s="13" t="str">
        <f>IF(ISNUMBER($A20),CONCATENATE($BB20,Names!$P$3,Dev!$DI$48),"")</f>
        <v>PRLJB-005_b</v>
      </c>
      <c r="CQ20" s="13" t="str">
        <f>IF(ISNUMBER($A20),CONCATENATE($BB20,Names!$P$3,Dev!$DM$48),"")</f>
        <v>PRLJB-005_m</v>
      </c>
      <c r="CR20" s="13" t="str">
        <f>IF(ISNUMBER($A20),CONCATENATE($BB20,Names!$P$3,Dev!$DV$48),"")</f>
        <v>PRLJB-005_n</v>
      </c>
      <c r="CS20" s="13" t="str">
        <f>IF(ISNUMBER($A20),CONCATENATE($BB20,Names!$P$3,Dev!$DZ$48),"")</f>
        <v>PRLJB-005_aa</v>
      </c>
      <c r="CT20" s="13" t="str">
        <f>IF(ISNUMBER($A20),CONCATENATE($BB20,Names!$P$3,Dev!$EI$48),"")</f>
        <v>PRLJB-005_ab</v>
      </c>
      <c r="CU20" s="13" t="str">
        <f>IF(ISNUMBER($A20),CONCATENATE($BB20,Names!$P$3,Dev!$FZ$48),"")</f>
        <v>PRLJB-005_am</v>
      </c>
      <c r="CV20" s="13" t="str">
        <f>IF(ISNUMBER($A20),CONCATENATE($BB20,Names!$P$3,Dev!$GI$48),"")</f>
        <v>PRLJB-005_an</v>
      </c>
      <c r="CW20" s="13" t="str">
        <f>IF(ISNUMBER($A20),CONCATENATE($BB20,Names!$P$3,Dev!$GM$48),"")</f>
        <v>PRLJB-005_++EH</v>
      </c>
      <c r="CY20" s="13" t="str">
        <f>IF(ISNUMBER($A20),CONCATENATE($BB20,Names!$P$3,Dev!$EM$48),"")</f>
        <v>PRLJB-005_g</v>
      </c>
      <c r="CZ20" s="13" t="str">
        <f>IF(ISNUMBER($A20),CONCATENATE($BB20,Names!$P$3,Dev!$EV$48),"")</f>
        <v>PRLJB-005_h</v>
      </c>
      <c r="DA20" s="13" t="str">
        <f>IF(ISNUMBER($A20),CONCATENATE($BB20,Names!$P$3,Dev!$EZ$48),"")</f>
        <v>PRLJB-005_s</v>
      </c>
      <c r="DB20" s="13" t="str">
        <f>IF(ISNUMBER($A20),CONCATENATE($BB20,Names!$P$3,Dev!$FI$48),"")</f>
        <v>PRLJB-005_t</v>
      </c>
      <c r="DC20" s="13" t="str">
        <f>IF(ISNUMBER($A20),CONCATENATE($BB20,Names!$P$3,Dev!$FM$48),"")</f>
        <v>PRLJB-005_ag</v>
      </c>
      <c r="DD20" s="13" t="str">
        <f>IF(ISNUMBER($A20),CONCATENATE($BB20,Names!$P$3,Dev!$FV$48),"")</f>
        <v>PRLJB-005_ah</v>
      </c>
      <c r="DE20" s="13" t="str">
        <f>IF(ISNUMBER($A20),CONCATENATE($BB20,Names!$P$3,Dev!$GP$48),"")</f>
        <v>PRLJB-005_++TE</v>
      </c>
      <c r="DI20" s="105">
        <f>COUNTIFS($DL$5:DL20,"&lt;&gt;"&amp;"")</f>
        <v>0</v>
      </c>
      <c r="DJ20" s="1198" t="str">
        <f t="shared" si="7"/>
        <v/>
      </c>
      <c r="DK20" s="1198" t="str">
        <f t="shared" si="8"/>
        <v/>
      </c>
      <c r="DL20" s="1198"/>
      <c r="DM20" s="1198" t="str">
        <f>IF($DL20="","",_xlfn.CONCAT(Names!$D$5,$AO20))</f>
        <v/>
      </c>
      <c r="DN20" s="1198" t="str">
        <f>IF($DL20="","",CONCATENATE(Names!$C$26,Names!$N$3,$DM20))</f>
        <v/>
      </c>
      <c r="DO20" s="1198" t="str">
        <f>IF($DL20="","",CONCATENATE(Names!$C$25,Names!$N$3,$DM20))</f>
        <v/>
      </c>
    </row>
    <row r="21" spans="1:119">
      <c r="A21" s="5"/>
      <c r="B21" s="6"/>
      <c r="C21" s="6">
        <v>3</v>
      </c>
      <c r="D21" s="1">
        <v>24</v>
      </c>
      <c r="E21">
        <v>9</v>
      </c>
      <c r="F21">
        <v>1</v>
      </c>
      <c r="G21" s="2">
        <f t="shared" si="17"/>
        <v>31.619999999999997</v>
      </c>
      <c r="H21" s="2">
        <f t="shared" si="16"/>
        <v>33.119999999999997</v>
      </c>
      <c r="I21" s="1225">
        <f>I20+B20/2+C21/2</f>
        <v>33.119999999999997</v>
      </c>
      <c r="J21" s="38"/>
      <c r="K21" s="58"/>
      <c r="L21" s="2" t="str">
        <f>IF(ISNUMBER(E21),VLOOKUP(C21,'TE,EHnames'!$B$4:$F$11,'TE,EHnames'!$C$2,FALSE),"")</f>
        <v>RST/7/36-2/1</v>
      </c>
      <c r="M21" s="2" t="str">
        <f>IF(ISNUMBER(E21),VLOOKUP(C21,'TE,EHnames'!$B$4:$F$11,'TE,EHnames'!$F$2,FALSE),"")</f>
        <v>PT100-2500</v>
      </c>
      <c r="O21" s="13" t="str">
        <f t="shared" si="18"/>
        <v/>
      </c>
      <c r="S21" t="str">
        <f>IFERROR(VLOOKUP(P21,Racks!$H$4:$M$30,6),"")</f>
        <v/>
      </c>
      <c r="V21" s="54">
        <f>COUNTIFS('Sec-Sub'!$K$4:$K$164,"&lt;="&amp;H21)</f>
        <v>11</v>
      </c>
      <c r="W21" s="54" t="str">
        <f>VLOOKUP(V21,'Sec-Sub'!$A$4:$C$164,2,FALSE)</f>
        <v>DTL</v>
      </c>
      <c r="X21" s="54" t="str">
        <f>VLOOKUP(V21,'Sec-Sub'!$A$4:$C$164,3,FALSE)</f>
        <v>030</v>
      </c>
      <c r="Y21" s="54" t="str">
        <f>CONCATENATE(X21,Names!$I$3)</f>
        <v>030PRL</v>
      </c>
      <c r="AC21" s="646"/>
      <c r="AD21" s="1815"/>
      <c r="AE21" s="654"/>
      <c r="AI21" s="1266" t="str">
        <f>IF(ISNUMBER(R21),CONCATENATE(Names!$C$3,R21),"")</f>
        <v/>
      </c>
      <c r="AK21" t="str">
        <f t="shared" si="9"/>
        <v>00</v>
      </c>
      <c r="AL21">
        <f t="shared" si="10"/>
        <v>9</v>
      </c>
      <c r="AM21" t="str">
        <f t="shared" si="11"/>
        <v>DTL</v>
      </c>
      <c r="AN21" t="str">
        <f t="shared" si="12"/>
        <v>030PRL</v>
      </c>
      <c r="AO21" t="str">
        <f t="shared" si="13"/>
        <v>009</v>
      </c>
      <c r="AP21" t="str">
        <f>IF(ISNUMBER(E21),CONCATENATE(Names!$C$5,Names!$N$3,AO21),"")</f>
        <v>PRLRL-009</v>
      </c>
      <c r="AQ21" t="str">
        <f>IF(ISNUMBER(E21),CONCATENATE(Names!$D$5,AO21),"")</f>
        <v>L009</v>
      </c>
      <c r="AR21" t="str">
        <f>IF(ISNUMBER(E21),CONCATENATE(Names!$C$10,Names!$N$3,AQ21),"")</f>
        <v>PRLEH-L009</v>
      </c>
      <c r="AS21" t="str">
        <f>IF(ISNUMBER(E21),CONCATENATE(Names!$C$11,Names!$N$3,AQ21),"")</f>
        <v>PRLTE-L009</v>
      </c>
      <c r="AU21" s="13" t="str">
        <f t="shared" si="14"/>
        <v/>
      </c>
      <c r="AV21" t="str">
        <f t="shared" si="1"/>
        <v/>
      </c>
      <c r="AW21" t="str">
        <f t="shared" si="2"/>
        <v/>
      </c>
      <c r="AX21" t="str">
        <f t="shared" si="3"/>
        <v/>
      </c>
      <c r="AY21" t="str">
        <f t="shared" si="4"/>
        <v/>
      </c>
      <c r="AZ21" t="str">
        <f>IF(ISNUMBER(A21),CONCATENATE(Names!$C$6,Names!$N$3,AU21,A21),"")</f>
        <v/>
      </c>
      <c r="BA21" t="str">
        <f>IF(ISNUMBER(A21),CONCATENATE(Names!$C$7,Names!$N$3,AU21,A21),"")</f>
        <v/>
      </c>
      <c r="BB21" t="str">
        <f>IF(ISNUMBER(A21),CONCATENATE(Names!$C$8,Names!$N$3,AU21,A21),"")</f>
        <v/>
      </c>
      <c r="BC21" t="str">
        <f>IF(ISNUMBER(A21),CONCATENATE(Names!$D$6,AY21),"")</f>
        <v/>
      </c>
      <c r="BD21" t="str">
        <f>IF(ISNUMBER(A21),CONCATENATE(Names!$C$10,Names!$N$3,BC21),"")</f>
        <v/>
      </c>
      <c r="BE21" t="str">
        <f>IF(ISNUMBER(A21),CONCATENATE(Names!$C$11,Names!$N$3,BC21),"")</f>
        <v/>
      </c>
      <c r="BF21" t="str">
        <f>IF(ISNUMBER(A21),CONCATENATE(Names!$D$7,AY21),"")</f>
        <v/>
      </c>
      <c r="BG21" t="str">
        <f>IF(ISNUMBER(A21),CONCATENATE(Names!$C$10,Names!$N$3,BF21),"")</f>
        <v/>
      </c>
      <c r="BH21" t="str">
        <f>IF(ISNUMBER(A21),CONCATENATE(Names!$C$11,Names!$N$3,BF21),"")</f>
        <v/>
      </c>
      <c r="BI21" t="str">
        <f>IF(ISNUMBER(A21),CONCATENATE(Names!$C$12,Names!$N$3,BC21),"")</f>
        <v/>
      </c>
      <c r="BJ21" t="str">
        <f>IF(ISNUMBER(A21),CONCATENATE(Names!$C$24,Names!$N$3,AY21),"")</f>
        <v/>
      </c>
      <c r="BK21" t="str">
        <f>IF(ISNUMBER(A21),CONCATENATE(Names!$C$9,Names!$N$3,AY21),"")</f>
        <v/>
      </c>
      <c r="BS21" s="157"/>
      <c r="BT21" s="105">
        <f>COUNTIFS($BW$5:BW21,"&lt;&gt;"&amp;"")</f>
        <v>3</v>
      </c>
      <c r="BU21" s="103" t="str">
        <f t="shared" si="5"/>
        <v/>
      </c>
      <c r="BV21" s="103" t="str">
        <f t="shared" si="6"/>
        <v/>
      </c>
      <c r="BW21" s="103"/>
      <c r="BY21" t="str">
        <f>IF($BW21="","",CONCATENATE($BW21,Names!$N$3,$BX21))</f>
        <v/>
      </c>
      <c r="BZ21" s="157"/>
      <c r="CA21" s="13" t="str">
        <f>IF(ISNUMBER(A21),CONCATENATE(W21,Names!$H$3,Y21,Names!$J$3,Names!$K$3,Names!$L$3,BK21),"")</f>
        <v/>
      </c>
      <c r="CB21" s="13" t="str">
        <f>IF(ISNUMBER(A21),CONCATENATE(W21,Names!$H$3,Y21,Names!$J$3,Names!$K$3,Names!$L$3,BB21),"")</f>
        <v/>
      </c>
      <c r="CC21" s="13" t="str">
        <f>IF($BW21="","",CONCATENATE(W21,Names!$H$3,Y21,Names!$J$3,Names!$K$3,Names!$L$3,$BW21,Names!$N$3,$BX21))</f>
        <v/>
      </c>
      <c r="CF21" s="13" t="str">
        <f>IF(ISNUMBER($A21),CONCATENATE($BK21,Names!$P$3,Dev!$DA$130),"")</f>
        <v/>
      </c>
      <c r="CG21" s="13" t="str">
        <f>IF(ISNUMBER($A21),CONCATENATE($BK21,Names!$P$3,Dev!$DD$130),"")</f>
        <v/>
      </c>
      <c r="CH21" s="13" t="str">
        <f>IF(ISNUMBER($A21),CONCATENATE($BK21,Names!$P$3,Dev!$DG$130),"")</f>
        <v/>
      </c>
      <c r="CI21" s="13" t="str">
        <f>IF(ISNUMBER($A21),CONCATENATE($BK21,Names!$P$3,Dev!$DK$130),"")</f>
        <v/>
      </c>
      <c r="CJ21" s="13" t="str">
        <f>IF(ISNUMBER($A21),CONCATENATE($BK21,Names!$P$3,Dev!$DN$130),"")</f>
        <v/>
      </c>
      <c r="CK21" s="13" t="str">
        <f>IF(ISNUMBER($A21),CONCATENATE($BK21,Names!$P$3,Dev!$DQ$130),"")</f>
        <v/>
      </c>
      <c r="CL21" s="13"/>
      <c r="CM21" s="13" t="str">
        <f>""</f>
        <v/>
      </c>
      <c r="CN21" s="13" t="str">
        <f>IF(ISNUMBER($A21),CONCATENATE($BB21,Names!$P$3,Dev!$CZ$48),"")</f>
        <v/>
      </c>
      <c r="CO21" s="13" t="str">
        <f>IF(ISNUMBER($A21),CONCATENATE($BB21,Names!$P$3,Dev!$DF$48),"")</f>
        <v/>
      </c>
      <c r="CP21" s="13" t="str">
        <f>IF(ISNUMBER($A21),CONCATENATE($BB21,Names!$P$3,Dev!$DI$48),"")</f>
        <v/>
      </c>
      <c r="CQ21" s="13" t="str">
        <f>IF(ISNUMBER($A21),CONCATENATE($BB21,Names!$P$3,Dev!$DM$48),"")</f>
        <v/>
      </c>
      <c r="CR21" s="13" t="str">
        <f>IF(ISNUMBER($A21),CONCATENATE($BB21,Names!$P$3,Dev!$DV$48),"")</f>
        <v/>
      </c>
      <c r="CS21" s="13" t="str">
        <f>IF(ISNUMBER($A21),CONCATENATE($BB21,Names!$P$3,Dev!$DZ$48),"")</f>
        <v/>
      </c>
      <c r="CT21" s="13" t="str">
        <f>IF(ISNUMBER($A21),CONCATENATE($BB21,Names!$P$3,Dev!$EI$48),"")</f>
        <v/>
      </c>
      <c r="CU21" s="13" t="str">
        <f>IF(ISNUMBER($A21),CONCATENATE($BB21,Names!$P$3,Dev!$FZ$48),"")</f>
        <v/>
      </c>
      <c r="CV21" s="13" t="str">
        <f>IF(ISNUMBER($A21),CONCATENATE($BB21,Names!$P$3,Dev!$GI$48),"")</f>
        <v/>
      </c>
      <c r="CW21" s="13" t="str">
        <f>IF(ISNUMBER($A21),CONCATENATE($BB21,Names!$P$3,Dev!$GM$48),"")</f>
        <v/>
      </c>
      <c r="CX21" s="13"/>
      <c r="CY21" s="13" t="str">
        <f>IF(ISNUMBER($A21),CONCATENATE($BB21,Names!$P$3,Dev!$EM$48),"")</f>
        <v/>
      </c>
      <c r="CZ21" s="13" t="str">
        <f>IF(ISNUMBER($A21),CONCATENATE($BB21,Names!$P$3,Dev!$EV$48),"")</f>
        <v/>
      </c>
      <c r="DA21" s="13" t="str">
        <f>IF(ISNUMBER($A21),CONCATENATE($BB21,Names!$P$3,Dev!$EZ$48),"")</f>
        <v/>
      </c>
      <c r="DB21" s="13" t="str">
        <f>IF(ISNUMBER($A21),CONCATENATE($BB21,Names!$P$3,Dev!$FI$48),"")</f>
        <v/>
      </c>
      <c r="DC21" s="13" t="str">
        <f>IF(ISNUMBER($A21),CONCATENATE($BB21,Names!$P$3,Dev!$FM$48),"")</f>
        <v/>
      </c>
      <c r="DD21" s="13" t="str">
        <f>IF(ISNUMBER($A21),CONCATENATE($BB21,Names!$P$3,Dev!$FV$48),"")</f>
        <v/>
      </c>
      <c r="DE21" s="13" t="str">
        <f>IF(ISNUMBER($A21),CONCATENATE($BB21,Names!$P$3,Dev!$GP$48),"")</f>
        <v/>
      </c>
      <c r="DI21" s="105">
        <f>COUNTIFS($DL$5:DL21,"&lt;&gt;"&amp;"")</f>
        <v>0</v>
      </c>
      <c r="DJ21" s="1198" t="str">
        <f t="shared" si="7"/>
        <v/>
      </c>
      <c r="DK21" s="1198" t="str">
        <f t="shared" si="8"/>
        <v/>
      </c>
      <c r="DL21" s="1198"/>
      <c r="DM21" s="1198" t="str">
        <f>IF($DL21="","",_xlfn.CONCAT(Names!$D$5,$AO21))</f>
        <v/>
      </c>
      <c r="DN21" s="1198" t="str">
        <f>IF($DL21="","",CONCATENATE(Names!$C$26,Names!$N$3,$DM21))</f>
        <v/>
      </c>
      <c r="DO21" s="1198" t="str">
        <f>IF($DL21="","",CONCATENATE(Names!$C$25,Names!$N$3,$DM21))</f>
        <v/>
      </c>
    </row>
    <row r="22" spans="1:119">
      <c r="A22" s="5"/>
      <c r="B22" s="6"/>
      <c r="C22" s="6">
        <v>4</v>
      </c>
      <c r="D22" s="1">
        <v>48</v>
      </c>
      <c r="E22">
        <v>10</v>
      </c>
      <c r="F22">
        <v>1</v>
      </c>
      <c r="G22" s="2">
        <f t="shared" si="17"/>
        <v>34.619999999999997</v>
      </c>
      <c r="H22" s="2">
        <f t="shared" si="16"/>
        <v>36.619999999999997</v>
      </c>
      <c r="I22" s="1225">
        <f>I20+B20/2+C21+C22/2</f>
        <v>36.619999999999997</v>
      </c>
      <c r="J22" s="38"/>
      <c r="K22" s="58"/>
      <c r="L22" s="2" t="str">
        <f>IF(ISNUMBER(E22),VLOOKUP(C22,'TE,EHnames'!$B$4:$F$11,'TE,EHnames'!$C$2,FALSE),"")</f>
        <v>RST/10/48-2/1</v>
      </c>
      <c r="M22" s="2" t="str">
        <f>IF(ISNUMBER(E22),VLOOKUP(C22,'TE,EHnames'!$B$4:$F$11,'TE,EHnames'!$F$2,FALSE),"")</f>
        <v>PT100-3000</v>
      </c>
      <c r="O22" s="13" t="str">
        <f t="shared" si="18"/>
        <v/>
      </c>
      <c r="Q22" s="55">
        <v>37.615000000000002</v>
      </c>
      <c r="R22" s="168">
        <v>110</v>
      </c>
      <c r="S22" t="str">
        <f>IFERROR(VLOOKUP(P22,Racks!$H$4:$M$30,6),"")</f>
        <v/>
      </c>
      <c r="V22" s="54">
        <f>COUNTIFS('Sec-Sub'!$K$4:$K$164,"&lt;="&amp;H22)</f>
        <v>12</v>
      </c>
      <c r="W22" s="54" t="str">
        <f>VLOOKUP(V22,'Sec-Sub'!$A$4:$C$164,2,FALSE)</f>
        <v>DTL</v>
      </c>
      <c r="X22" s="54" t="str">
        <f>VLOOKUP(V22,'Sec-Sub'!$A$4:$C$164,3,FALSE)</f>
        <v>040</v>
      </c>
      <c r="Y22" s="54" t="str">
        <f>CONCATENATE(X22,Names!$I$3)</f>
        <v>040PRL</v>
      </c>
      <c r="AC22" s="18"/>
      <c r="AD22" s="1811">
        <v>1</v>
      </c>
      <c r="AE22" s="22"/>
      <c r="AI22" s="1266" t="str">
        <f>IF(ISNUMBER(R22),CONCATENATE(Names!$C$3,R22),"")</f>
        <v>STUB110</v>
      </c>
      <c r="AK22" t="str">
        <f t="shared" si="9"/>
        <v>0</v>
      </c>
      <c r="AL22">
        <f t="shared" si="10"/>
        <v>10</v>
      </c>
      <c r="AM22" t="str">
        <f t="shared" si="11"/>
        <v>DTL</v>
      </c>
      <c r="AN22" t="str">
        <f t="shared" si="12"/>
        <v>040PRL</v>
      </c>
      <c r="AO22" t="str">
        <f t="shared" si="13"/>
        <v>010</v>
      </c>
      <c r="AP22" t="str">
        <f>IF(ISNUMBER(E22),CONCATENATE(Names!$C$5,Names!$N$3,AO22),"")</f>
        <v>PRLRL-010</v>
      </c>
      <c r="AQ22" t="str">
        <f>IF(ISNUMBER(E22),CONCATENATE(Names!$D$5,AO22),"")</f>
        <v>L010</v>
      </c>
      <c r="AR22" t="str">
        <f>IF(ISNUMBER(E22),CONCATENATE(Names!$C$10,Names!$N$3,AQ22),"")</f>
        <v>PRLEH-L010</v>
      </c>
      <c r="AS22" t="str">
        <f>IF(ISNUMBER(E22),CONCATENATE(Names!$C$11,Names!$N$3,AQ22),"")</f>
        <v>PRLTE-L010</v>
      </c>
      <c r="AU22" s="13" t="str">
        <f t="shared" si="14"/>
        <v/>
      </c>
      <c r="AV22" t="str">
        <f t="shared" si="1"/>
        <v/>
      </c>
      <c r="AW22" t="str">
        <f t="shared" si="2"/>
        <v/>
      </c>
      <c r="AX22" t="str">
        <f t="shared" si="3"/>
        <v/>
      </c>
      <c r="AY22" t="str">
        <f t="shared" si="4"/>
        <v/>
      </c>
      <c r="AZ22" t="str">
        <f>IF(ISNUMBER(A22),CONCATENATE(Names!$C$6,Names!$N$3,AU22,A22),"")</f>
        <v/>
      </c>
      <c r="BA22" t="str">
        <f>IF(ISNUMBER(A22),CONCATENATE(Names!$C$7,Names!$N$3,AU22,A22),"")</f>
        <v/>
      </c>
      <c r="BB22" t="str">
        <f>IF(ISNUMBER(A22),CONCATENATE(Names!$C$8,Names!$N$3,AU22,A22),"")</f>
        <v/>
      </c>
      <c r="BC22" t="str">
        <f>IF(ISNUMBER(A22),CONCATENATE(Names!$D$6,AY22),"")</f>
        <v/>
      </c>
      <c r="BD22" t="str">
        <f>IF(ISNUMBER(A22),CONCATENATE(Names!$C$10,Names!$N$3,BC22),"")</f>
        <v/>
      </c>
      <c r="BE22" t="str">
        <f>IF(ISNUMBER(A22),CONCATENATE(Names!$C$11,Names!$N$3,BC22),"")</f>
        <v/>
      </c>
      <c r="BF22" t="str">
        <f>IF(ISNUMBER(A22),CONCATENATE(Names!$D$7,AY22),"")</f>
        <v/>
      </c>
      <c r="BG22" t="str">
        <f>IF(ISNUMBER(A22),CONCATENATE(Names!$C$10,Names!$N$3,BF22),"")</f>
        <v/>
      </c>
      <c r="BH22" t="str">
        <f>IF(ISNUMBER(A22),CONCATENATE(Names!$C$11,Names!$N$3,BF22),"")</f>
        <v/>
      </c>
      <c r="BI22" t="str">
        <f>IF(ISNUMBER(A22),CONCATENATE(Names!$C$12,Names!$N$3,BC22),"")</f>
        <v/>
      </c>
      <c r="BJ22" t="str">
        <f>IF(ISNUMBER(A22),CONCATENATE(Names!$C$24,Names!$N$3,AY22),"")</f>
        <v/>
      </c>
      <c r="BK22" t="str">
        <f>IF(ISNUMBER(A22),CONCATENATE(Names!$C$9,Names!$N$3,AY22),"")</f>
        <v/>
      </c>
      <c r="BS22" s="157"/>
      <c r="BT22" s="105">
        <f>COUNTIFS($BW$5:BW22,"&lt;&gt;"&amp;"")</f>
        <v>3</v>
      </c>
      <c r="BU22" s="103" t="str">
        <f t="shared" si="5"/>
        <v/>
      </c>
      <c r="BV22" s="103" t="str">
        <f t="shared" si="6"/>
        <v/>
      </c>
      <c r="BW22" s="103"/>
      <c r="BY22" t="str">
        <f>IF($BW22="","",CONCATENATE($BW22,Names!$N$3,$BX22))</f>
        <v/>
      </c>
      <c r="BZ22" s="157"/>
      <c r="CA22" s="13" t="str">
        <f>IF(ISNUMBER(A22),CONCATENATE(W22,Names!$H$3,Y22,Names!$J$3,Names!$K$3,Names!$L$3,BK22),"")</f>
        <v/>
      </c>
      <c r="CB22" s="13" t="str">
        <f>IF(ISNUMBER(A22),CONCATENATE(W22,Names!$H$3,Y22,Names!$J$3,Names!$K$3,Names!$L$3,BB22),"")</f>
        <v/>
      </c>
      <c r="CC22" s="13" t="str">
        <f>IF($BW22="","",CONCATENATE(W22,Names!$H$3,Y22,Names!$J$3,Names!$K$3,Names!$L$3,$BW22,Names!$N$3,$BX22))</f>
        <v/>
      </c>
      <c r="CF22" s="13" t="str">
        <f>IF(ISNUMBER($A22),CONCATENATE($BK22,Names!$P$3,Dev!$DA$130),"")</f>
        <v/>
      </c>
      <c r="CG22" s="13" t="str">
        <f>IF(ISNUMBER($A22),CONCATENATE($BK22,Names!$P$3,Dev!$DD$130),"")</f>
        <v/>
      </c>
      <c r="CH22" s="13" t="str">
        <f>IF(ISNUMBER($A22),CONCATENATE($BK22,Names!$P$3,Dev!$DG$130),"")</f>
        <v/>
      </c>
      <c r="CI22" s="13" t="str">
        <f>IF(ISNUMBER($A22),CONCATENATE($BK22,Names!$P$3,Dev!$DK$130),"")</f>
        <v/>
      </c>
      <c r="CJ22" s="13" t="str">
        <f>IF(ISNUMBER($A22),CONCATENATE($BK22,Names!$P$3,Dev!$DN$130),"")</f>
        <v/>
      </c>
      <c r="CK22" s="13" t="str">
        <f>IF(ISNUMBER($A22),CONCATENATE($BK22,Names!$P$3,Dev!$DQ$130),"")</f>
        <v/>
      </c>
      <c r="CL22" s="13"/>
      <c r="CM22" s="13" t="str">
        <f>""</f>
        <v/>
      </c>
      <c r="CN22" s="13" t="str">
        <f>IF(ISNUMBER($A22),CONCATENATE($BB22,Names!$P$3,Dev!$CZ$48),"")</f>
        <v/>
      </c>
      <c r="CO22" s="13" t="str">
        <f>IF(ISNUMBER($A22),CONCATENATE($BB22,Names!$P$3,Dev!$DF$48),"")</f>
        <v/>
      </c>
      <c r="CP22" s="13" t="str">
        <f>IF(ISNUMBER($A22),CONCATENATE($BB22,Names!$P$3,Dev!$DI$48),"")</f>
        <v/>
      </c>
      <c r="CQ22" s="13" t="str">
        <f>IF(ISNUMBER($A22),CONCATENATE($BB22,Names!$P$3,Dev!$DM$48),"")</f>
        <v/>
      </c>
      <c r="CR22" s="13" t="str">
        <f>IF(ISNUMBER($A22),CONCATENATE($BB22,Names!$P$3,Dev!$DV$48),"")</f>
        <v/>
      </c>
      <c r="CS22" s="13" t="str">
        <f>IF(ISNUMBER($A22),CONCATENATE($BB22,Names!$P$3,Dev!$DZ$48),"")</f>
        <v/>
      </c>
      <c r="CT22" s="13" t="str">
        <f>IF(ISNUMBER($A22),CONCATENATE($BB22,Names!$P$3,Dev!$EI$48),"")</f>
        <v/>
      </c>
      <c r="CU22" s="13" t="str">
        <f>IF(ISNUMBER($A22),CONCATENATE($BB22,Names!$P$3,Dev!$FZ$48),"")</f>
        <v/>
      </c>
      <c r="CV22" s="13" t="str">
        <f>IF(ISNUMBER($A22),CONCATENATE($BB22,Names!$P$3,Dev!$GI$48),"")</f>
        <v/>
      </c>
      <c r="CW22" s="13" t="str">
        <f>IF(ISNUMBER($A22),CONCATENATE($BB22,Names!$P$3,Dev!$GM$48),"")</f>
        <v/>
      </c>
      <c r="CX22" s="13"/>
      <c r="CY22" s="13" t="str">
        <f>IF(ISNUMBER($A22),CONCATENATE($BB22,Names!$P$3,Dev!$EM$48),"")</f>
        <v/>
      </c>
      <c r="CZ22" s="13" t="str">
        <f>IF(ISNUMBER($A22),CONCATENATE($BB22,Names!$P$3,Dev!$EV$48),"")</f>
        <v/>
      </c>
      <c r="DA22" s="13" t="str">
        <f>IF(ISNUMBER($A22),CONCATENATE($BB22,Names!$P$3,Dev!$EZ$48),"")</f>
        <v/>
      </c>
      <c r="DB22" s="13" t="str">
        <f>IF(ISNUMBER($A22),CONCATENATE($BB22,Names!$P$3,Dev!$FI$48),"")</f>
        <v/>
      </c>
      <c r="DC22" s="13" t="str">
        <f>IF(ISNUMBER($A22),CONCATENATE($BB22,Names!$P$3,Dev!$FM$48),"")</f>
        <v/>
      </c>
      <c r="DD22" s="13" t="str">
        <f>IF(ISNUMBER($A22),CONCATENATE($BB22,Names!$P$3,Dev!$FV$48),"")</f>
        <v/>
      </c>
      <c r="DE22" s="13" t="str">
        <f>IF(ISNUMBER($A22),CONCATENATE($BB22,Names!$P$3,Dev!$GP$48),"")</f>
        <v/>
      </c>
      <c r="DI22" s="105">
        <f>COUNTIFS($DL$5:DL22,"&lt;&gt;"&amp;"")</f>
        <v>0</v>
      </c>
      <c r="DJ22" s="1198" t="str">
        <f t="shared" si="7"/>
        <v/>
      </c>
      <c r="DK22" s="1198" t="str">
        <f t="shared" si="8"/>
        <v/>
      </c>
      <c r="DL22" s="1198"/>
      <c r="DM22" s="1198" t="str">
        <f>IF($DL22="","",_xlfn.CONCAT(Names!$D$5,$AO22))</f>
        <v/>
      </c>
      <c r="DN22" s="1198" t="str">
        <f>IF($DL22="","",CONCATENATE(Names!$C$26,Names!$N$3,$DM22))</f>
        <v/>
      </c>
      <c r="DO22" s="1198" t="str">
        <f>IF($DL22="","",CONCATENATE(Names!$C$25,Names!$N$3,$DM22))</f>
        <v/>
      </c>
    </row>
    <row r="23" spans="1:119" s="13" customFormat="1">
      <c r="A23" s="11">
        <v>6</v>
      </c>
      <c r="B23" s="12">
        <v>0.25</v>
      </c>
      <c r="C23" s="12"/>
      <c r="D23" s="11">
        <v>20</v>
      </c>
      <c r="F23" s="13">
        <v>1</v>
      </c>
      <c r="G23" s="2">
        <f t="shared" si="17"/>
        <v>38.619999999999997</v>
      </c>
      <c r="H23" s="2">
        <f t="shared" si="16"/>
        <v>38.744999999999997</v>
      </c>
      <c r="I23" s="1230">
        <f>I20+SUM(C21:C22)+B23</f>
        <v>38.744999999999997</v>
      </c>
      <c r="J23" s="56">
        <v>1737007000069</v>
      </c>
      <c r="K23" s="59">
        <v>19.5</v>
      </c>
      <c r="L23" s="2" t="str">
        <f>IF(ISNUMBER(E23),VLOOKUP(C23,'TE,EHnames'!$B$4:$F$11,'TE,EHnames'!$C$2,FALSE),"")</f>
        <v/>
      </c>
      <c r="M23" s="2" t="str">
        <f>IF(ISNUMBER(E23),VLOOKUP(C23,'TE,EHnames'!$B$4:$F$11,'TE,EHnames'!$F$2,FALSE),"")</f>
        <v/>
      </c>
      <c r="O23" s="13">
        <f t="shared" si="18"/>
        <v>1.1299999999999955</v>
      </c>
      <c r="P23" s="13">
        <v>110</v>
      </c>
      <c r="Q23">
        <f>(Q22+Q31)/2</f>
        <v>48.502499999999998</v>
      </c>
      <c r="S23" t="str">
        <f>IFERROR(VLOOKUP(P23,Racks!$H$4:$M$30,6),"")</f>
        <v>DTL-030Row:CnPw-U-015</v>
      </c>
      <c r="V23" s="54">
        <f>COUNTIFS('Sec-Sub'!$K$4:$K$164,"&lt;="&amp;H23)</f>
        <v>12</v>
      </c>
      <c r="W23" s="54" t="str">
        <f>VLOOKUP(V23,'Sec-Sub'!$A$4:$C$164,2,FALSE)</f>
        <v>DTL</v>
      </c>
      <c r="X23" s="54" t="str">
        <f>VLOOKUP(V23,'Sec-Sub'!$A$4:$C$164,3,FALSE)</f>
        <v>040</v>
      </c>
      <c r="Y23" s="54" t="str">
        <f>CONCATENATE(X23,Names!$I$3)</f>
        <v>040PRL</v>
      </c>
      <c r="Z23" s="48" t="s">
        <v>184</v>
      </c>
      <c r="AA23" s="49" t="s">
        <v>187</v>
      </c>
      <c r="AC23" s="21"/>
      <c r="AD23" s="1812"/>
      <c r="AE23" s="17">
        <v>1</v>
      </c>
      <c r="AI23" s="1266" t="str">
        <f>IF(ISNUMBER(R23),CONCATENATE(Names!$C$3,R23),"")</f>
        <v/>
      </c>
      <c r="AJ23"/>
      <c r="AK23" t="str">
        <f t="shared" si="9"/>
        <v/>
      </c>
      <c r="AL23" t="str">
        <f t="shared" si="10"/>
        <v/>
      </c>
      <c r="AM23" t="str">
        <f t="shared" si="11"/>
        <v/>
      </c>
      <c r="AN23" t="str">
        <f t="shared" si="12"/>
        <v/>
      </c>
      <c r="AO23" t="str">
        <f t="shared" si="13"/>
        <v/>
      </c>
      <c r="AP23" t="str">
        <f>IF(ISNUMBER(E23),CONCATENATE(Names!$C$5,Names!$N$3,AO23),"")</f>
        <v/>
      </c>
      <c r="AQ23" t="str">
        <f>IF(ISNUMBER(E23),CONCATENATE(Names!$D$5,AO23),"")</f>
        <v/>
      </c>
      <c r="AR23" t="str">
        <f>IF(ISNUMBER(E23),CONCATENATE(Names!$C$10,Names!$N$3,AQ23),"")</f>
        <v/>
      </c>
      <c r="AS23" t="str">
        <f>IF(ISNUMBER(E23),CONCATENATE(Names!$C$11,Names!$N$3,AQ23),"")</f>
        <v/>
      </c>
      <c r="AT23"/>
      <c r="AU23" s="13" t="str">
        <f t="shared" si="14"/>
        <v>00</v>
      </c>
      <c r="AV23">
        <f t="shared" si="1"/>
        <v>6</v>
      </c>
      <c r="AW23" t="str">
        <f t="shared" si="2"/>
        <v>DTL</v>
      </c>
      <c r="AX23" t="str">
        <f t="shared" si="3"/>
        <v>040PRL</v>
      </c>
      <c r="AY23" t="str">
        <f t="shared" si="4"/>
        <v>006</v>
      </c>
      <c r="AZ23" t="str">
        <f>IF(ISNUMBER(A23),CONCATENATE(Names!$C$6,Names!$N$3,AU23,A23),"")</f>
        <v>PRLCpl-006</v>
      </c>
      <c r="BA23" t="str">
        <f>IF(ISNUMBER(A23),CONCATENATE(Names!$C$7,Names!$N$3,AU23,A23),"")</f>
        <v>PRLSB-006</v>
      </c>
      <c r="BB23" t="str">
        <f>IF(ISNUMBER(A23),CONCATENATE(Names!$C$8,Names!$N$3,AU23,A23),"")</f>
        <v>PRLJB-006</v>
      </c>
      <c r="BC23" t="str">
        <f>IF(ISNUMBER(A23),CONCATENATE(Names!$D$6,AY23),"")</f>
        <v>C006</v>
      </c>
      <c r="BD23" t="str">
        <f>IF(ISNUMBER(A23),CONCATENATE(Names!$C$10,Names!$N$3,BC23),"")</f>
        <v>PRLEH-C006</v>
      </c>
      <c r="BE23" t="str">
        <f>IF(ISNUMBER(A23),CONCATENATE(Names!$C$11,Names!$N$3,BC23),"")</f>
        <v>PRLTE-C006</v>
      </c>
      <c r="BF23" t="str">
        <f>IF(ISNUMBER(A23),CONCATENATE(Names!$D$7,AY23),"")</f>
        <v>S006</v>
      </c>
      <c r="BG23" t="str">
        <f>IF(ISNUMBER(A23),CONCATENATE(Names!$C$10,Names!$N$3,BF23),"")</f>
        <v>PRLEH-S006</v>
      </c>
      <c r="BH23" t="str">
        <f>IF(ISNUMBER(A23),CONCATENATE(Names!$C$11,Names!$N$3,BF23),"")</f>
        <v>PRLTE-S006</v>
      </c>
      <c r="BI23" t="str">
        <f>IF(ISNUMBER(A23),CONCATENATE(Names!$C$12,Names!$N$3,BC23),"")</f>
        <v>PRLDL-C006</v>
      </c>
      <c r="BJ23" t="str">
        <f>IF(ISNUMBER(A23),CONCATENATE(Names!$C$24,Names!$N$3,AY23),"")</f>
        <v>PRLCSC-006</v>
      </c>
      <c r="BK23" t="str">
        <f>IF(ISNUMBER(A23),CONCATENATE(Names!$C$9,Names!$N$3,AY23),"")</f>
        <v>PRLTap-006</v>
      </c>
      <c r="BL23"/>
      <c r="BM23"/>
      <c r="BN23"/>
      <c r="BO23"/>
      <c r="BP23"/>
      <c r="BQ23"/>
      <c r="BR23"/>
      <c r="BS23" s="157"/>
      <c r="BT23" s="105">
        <f>COUNTIFS($BW$5:BW23,"&lt;&gt;"&amp;"")</f>
        <v>3</v>
      </c>
      <c r="BU23" s="103" t="str">
        <f t="shared" si="5"/>
        <v/>
      </c>
      <c r="BV23" s="103" t="str">
        <f t="shared" si="6"/>
        <v/>
      </c>
      <c r="BW23" s="103"/>
      <c r="BX23"/>
      <c r="BY23" t="str">
        <f>IF($BW23="","",CONCATENATE($BW23,Names!$N$3,$BX23))</f>
        <v/>
      </c>
      <c r="BZ23" s="164"/>
      <c r="CA23" s="13" t="str">
        <f>IF(ISNUMBER(A23),CONCATENATE(W23,Names!$H$3,Y23,Names!$J$3,Names!$K$3,Names!$L$3,BK23),"")</f>
        <v>DTL-040PRL:RFS-PRLTap-006</v>
      </c>
      <c r="CB23" s="13" t="str">
        <f>IF(ISNUMBER(A23),CONCATENATE(W23,Names!$H$3,Y23,Names!$J$3,Names!$K$3,Names!$L$3,BB23),"")</f>
        <v>DTL-040PRL:RFS-PRLJB-006</v>
      </c>
      <c r="CC23" s="13" t="str">
        <f>IF($BW23="","",CONCATENATE(W23,Names!$H$3,Y23,Names!$J$3,Names!$K$3,Names!$L$3,$BW23,Names!$N$3,$BX23))</f>
        <v/>
      </c>
      <c r="CF23" s="13" t="str">
        <f>IF(ISNUMBER($A23),CONCATENATE($BK23,Names!$P$3,Dev!$DA$130),"")</f>
        <v>PRLTap-006_a</v>
      </c>
      <c r="CG23" s="13" t="str">
        <f>IF(ISNUMBER($A23),CONCATENATE($BK23,Names!$P$3,Dev!$DD$130),"")</f>
        <v>PRLTap-006_b</v>
      </c>
      <c r="CH23" s="13" t="str">
        <f>IF(ISNUMBER($A23),CONCATENATE($BK23,Names!$P$3,Dev!$DG$130),"")</f>
        <v>PRLTap-006_c</v>
      </c>
      <c r="CI23" s="13" t="str">
        <f>IF(ISNUMBER($A23),CONCATENATE($BK23,Names!$P$3,Dev!$DK$130),"")</f>
        <v>PRLTap-006_d</v>
      </c>
      <c r="CJ23" s="13" t="str">
        <f>IF(ISNUMBER($A23),CONCATENATE($BK23,Names!$P$3,Dev!$DN$130),"")</f>
        <v>PRLTap-006_e</v>
      </c>
      <c r="CK23" s="13" t="str">
        <f>IF(ISNUMBER($A23),CONCATENATE($BK23,Names!$P$3,Dev!$DQ$130),"")</f>
        <v>PRLTap-006_f</v>
      </c>
      <c r="CM23" s="13" t="str">
        <f>""</f>
        <v/>
      </c>
      <c r="CN23" s="13" t="str">
        <f>IF(ISNUMBER($A23),CONCATENATE($BB23,Names!$P$3,Dev!$CZ$48),"")</f>
        <v>PRLJB-006_a</v>
      </c>
      <c r="CO23" s="13" t="str">
        <f>IF(ISNUMBER($A23),CONCATENATE($BB23,Names!$P$3,Dev!$DF$48),"")</f>
        <v>PRLJB-006_cp</v>
      </c>
      <c r="CP23" s="13" t="str">
        <f>IF(ISNUMBER($A23),CONCATENATE($BB23,Names!$P$3,Dev!$DI$48),"")</f>
        <v>PRLJB-006_b</v>
      </c>
      <c r="CQ23" s="13" t="str">
        <f>IF(ISNUMBER($A23),CONCATENATE($BB23,Names!$P$3,Dev!$DM$48),"")</f>
        <v>PRLJB-006_m</v>
      </c>
      <c r="CR23" s="13" t="str">
        <f>IF(ISNUMBER($A23),CONCATENATE($BB23,Names!$P$3,Dev!$DV$48),"")</f>
        <v>PRLJB-006_n</v>
      </c>
      <c r="CS23" s="13" t="str">
        <f>IF(ISNUMBER($A23),CONCATENATE($BB23,Names!$P$3,Dev!$DZ$48),"")</f>
        <v>PRLJB-006_aa</v>
      </c>
      <c r="CT23" s="13" t="str">
        <f>IF(ISNUMBER($A23),CONCATENATE($BB23,Names!$P$3,Dev!$EI$48),"")</f>
        <v>PRLJB-006_ab</v>
      </c>
      <c r="CU23" s="13" t="str">
        <f>IF(ISNUMBER($A23),CONCATENATE($BB23,Names!$P$3,Dev!$FZ$48),"")</f>
        <v>PRLJB-006_am</v>
      </c>
      <c r="CV23" s="13" t="str">
        <f>IF(ISNUMBER($A23),CONCATENATE($BB23,Names!$P$3,Dev!$GI$48),"")</f>
        <v>PRLJB-006_an</v>
      </c>
      <c r="CW23" s="13" t="str">
        <f>IF(ISNUMBER($A23),CONCATENATE($BB23,Names!$P$3,Dev!$GM$48),"")</f>
        <v>PRLJB-006_++EH</v>
      </c>
      <c r="CY23" s="13" t="str">
        <f>IF(ISNUMBER($A23),CONCATENATE($BB23,Names!$P$3,Dev!$EM$48),"")</f>
        <v>PRLJB-006_g</v>
      </c>
      <c r="CZ23" s="13" t="str">
        <f>IF(ISNUMBER($A23),CONCATENATE($BB23,Names!$P$3,Dev!$EV$48),"")</f>
        <v>PRLJB-006_h</v>
      </c>
      <c r="DA23" s="13" t="str">
        <f>IF(ISNUMBER($A23),CONCATENATE($BB23,Names!$P$3,Dev!$EZ$48),"")</f>
        <v>PRLJB-006_s</v>
      </c>
      <c r="DB23" s="13" t="str">
        <f>IF(ISNUMBER($A23),CONCATENATE($BB23,Names!$P$3,Dev!$FI$48),"")</f>
        <v>PRLJB-006_t</v>
      </c>
      <c r="DC23" s="13" t="str">
        <f>IF(ISNUMBER($A23),CONCATENATE($BB23,Names!$P$3,Dev!$FM$48),"")</f>
        <v>PRLJB-006_ag</v>
      </c>
      <c r="DD23" s="13" t="str">
        <f>IF(ISNUMBER($A23),CONCATENATE($BB23,Names!$P$3,Dev!$FV$48),"")</f>
        <v>PRLJB-006_ah</v>
      </c>
      <c r="DE23" s="13" t="str">
        <f>IF(ISNUMBER($A23),CONCATENATE($BB23,Names!$P$3,Dev!$GP$48),"")</f>
        <v>PRLJB-006_++TE</v>
      </c>
      <c r="DI23" s="105">
        <f>COUNTIFS($DL$5:DL23,"&lt;&gt;"&amp;"")</f>
        <v>0</v>
      </c>
      <c r="DJ23" s="1198" t="str">
        <f t="shared" si="7"/>
        <v/>
      </c>
      <c r="DK23" s="1198" t="str">
        <f t="shared" si="8"/>
        <v/>
      </c>
      <c r="DL23" s="1198"/>
      <c r="DM23" s="1198" t="str">
        <f>IF($DL23="","",_xlfn.CONCAT(Names!$D$5,$AO23))</f>
        <v/>
      </c>
      <c r="DN23" s="1198" t="str">
        <f>IF($DL23="","",CONCATENATE(Names!$C$26,Names!$N$3,$DM23))</f>
        <v/>
      </c>
      <c r="DO23" s="1198" t="str">
        <f>IF($DL23="","",CONCATENATE(Names!$C$25,Names!$N$3,$DM23))</f>
        <v/>
      </c>
    </row>
    <row r="24" spans="1:119">
      <c r="A24" s="5"/>
      <c r="B24" s="6"/>
      <c r="C24" s="6">
        <v>4</v>
      </c>
      <c r="D24" s="1">
        <v>48</v>
      </c>
      <c r="E24">
        <v>11</v>
      </c>
      <c r="F24">
        <v>1</v>
      </c>
      <c r="G24" s="2">
        <f t="shared" si="17"/>
        <v>38.869999999999997</v>
      </c>
      <c r="H24" s="2">
        <f t="shared" si="16"/>
        <v>40.869999999999997</v>
      </c>
      <c r="I24" s="1225">
        <f>I23+B23/2+C24/2</f>
        <v>40.869999999999997</v>
      </c>
      <c r="J24" s="38"/>
      <c r="K24" s="58"/>
      <c r="L24" s="2" t="str">
        <f>IF(ISNUMBER(E24),VLOOKUP(C24,'TE,EHnames'!$B$4:$F$11,'TE,EHnames'!$C$2,FALSE),"")</f>
        <v>RST/10/48-2/1</v>
      </c>
      <c r="M24" s="2" t="str">
        <f>IF(ISNUMBER(E24),VLOOKUP(C24,'TE,EHnames'!$B$4:$F$11,'TE,EHnames'!$F$2,FALSE),"")</f>
        <v>PT100-3000</v>
      </c>
      <c r="O24" s="13" t="str">
        <f t="shared" si="18"/>
        <v/>
      </c>
      <c r="S24" t="str">
        <f>IFERROR(VLOOKUP(P24,Racks!$H$4:$M$30,6),"")</f>
        <v/>
      </c>
      <c r="V24" s="54">
        <f>COUNTIFS('Sec-Sub'!$K$4:$K$164,"&lt;="&amp;H24)</f>
        <v>12</v>
      </c>
      <c r="W24" s="54" t="str">
        <f>VLOOKUP(V24,'Sec-Sub'!$A$4:$C$164,2,FALSE)</f>
        <v>DTL</v>
      </c>
      <c r="X24" s="54" t="str">
        <f>VLOOKUP(V24,'Sec-Sub'!$A$4:$C$164,3,FALSE)</f>
        <v>040</v>
      </c>
      <c r="Y24" s="54" t="str">
        <f>CONCATENATE(X24,Names!$I$3)</f>
        <v>040PRL</v>
      </c>
      <c r="AC24" s="18"/>
      <c r="AD24" s="1812"/>
      <c r="AE24" s="20"/>
      <c r="AI24" s="1266" t="str">
        <f>IF(ISNUMBER(R24),CONCATENATE(Names!$C$3,R24),"")</f>
        <v/>
      </c>
      <c r="AK24" t="str">
        <f t="shared" si="9"/>
        <v>0</v>
      </c>
      <c r="AL24">
        <f t="shared" si="10"/>
        <v>11</v>
      </c>
      <c r="AM24" t="str">
        <f t="shared" si="11"/>
        <v>DTL</v>
      </c>
      <c r="AN24" t="str">
        <f t="shared" si="12"/>
        <v>040PRL</v>
      </c>
      <c r="AO24" t="str">
        <f t="shared" si="13"/>
        <v>011</v>
      </c>
      <c r="AP24" t="str">
        <f>IF(ISNUMBER(E24),CONCATENATE(Names!$C$5,Names!$N$3,AO24),"")</f>
        <v>PRLRL-011</v>
      </c>
      <c r="AQ24" t="str">
        <f>IF(ISNUMBER(E24),CONCATENATE(Names!$D$5,AO24),"")</f>
        <v>L011</v>
      </c>
      <c r="AR24" t="str">
        <f>IF(ISNUMBER(E24),CONCATENATE(Names!$C$10,Names!$N$3,AQ24),"")</f>
        <v>PRLEH-L011</v>
      </c>
      <c r="AS24" t="str">
        <f>IF(ISNUMBER(E24),CONCATENATE(Names!$C$11,Names!$N$3,AQ24),"")</f>
        <v>PRLTE-L011</v>
      </c>
      <c r="AU24" s="13" t="str">
        <f t="shared" si="14"/>
        <v/>
      </c>
      <c r="AV24" t="str">
        <f t="shared" si="1"/>
        <v/>
      </c>
      <c r="AW24" t="str">
        <f t="shared" si="2"/>
        <v/>
      </c>
      <c r="AX24" t="str">
        <f t="shared" si="3"/>
        <v/>
      </c>
      <c r="AY24" t="str">
        <f t="shared" si="4"/>
        <v/>
      </c>
      <c r="AZ24" t="str">
        <f>IF(ISNUMBER(A24),CONCATENATE(Names!$C$6,Names!$N$3,AU24,A24),"")</f>
        <v/>
      </c>
      <c r="BA24" t="str">
        <f>IF(ISNUMBER(A24),CONCATENATE(Names!$C$7,Names!$N$3,AU24,A24),"")</f>
        <v/>
      </c>
      <c r="BB24" t="str">
        <f>IF(ISNUMBER(A24),CONCATENATE(Names!$C$8,Names!$N$3,AU24,A24),"")</f>
        <v/>
      </c>
      <c r="BC24" t="str">
        <f>IF(ISNUMBER(A24),CONCATENATE(Names!$D$6,AY24),"")</f>
        <v/>
      </c>
      <c r="BD24" t="str">
        <f>IF(ISNUMBER(A24),CONCATENATE(Names!$C$10,Names!$N$3,BC24),"")</f>
        <v/>
      </c>
      <c r="BE24" t="str">
        <f>IF(ISNUMBER(A24),CONCATENATE(Names!$C$11,Names!$N$3,BC24),"")</f>
        <v/>
      </c>
      <c r="BF24" t="str">
        <f>IF(ISNUMBER(A24),CONCATENATE(Names!$D$7,AY24),"")</f>
        <v/>
      </c>
      <c r="BG24" t="str">
        <f>IF(ISNUMBER(A24),CONCATENATE(Names!$C$10,Names!$N$3,BF24),"")</f>
        <v/>
      </c>
      <c r="BH24" t="str">
        <f>IF(ISNUMBER(A24),CONCATENATE(Names!$C$11,Names!$N$3,BF24),"")</f>
        <v/>
      </c>
      <c r="BI24" t="str">
        <f>IF(ISNUMBER(A24),CONCATENATE(Names!$C$12,Names!$N$3,BC24),"")</f>
        <v/>
      </c>
      <c r="BJ24" t="str">
        <f>IF(ISNUMBER(A24),CONCATENATE(Names!$C$24,Names!$N$3,AY24),"")</f>
        <v/>
      </c>
      <c r="BK24" t="str">
        <f>IF(ISNUMBER(A24),CONCATENATE(Names!$C$9,Names!$N$3,AY24),"")</f>
        <v/>
      </c>
      <c r="BS24" s="157"/>
      <c r="BT24" s="105">
        <f>COUNTIFS($BW$5:BW24,"&lt;&gt;"&amp;"")</f>
        <v>3</v>
      </c>
      <c r="BU24" s="103" t="str">
        <f t="shared" si="5"/>
        <v/>
      </c>
      <c r="BV24" s="103" t="str">
        <f t="shared" si="6"/>
        <v/>
      </c>
      <c r="BW24" s="103"/>
      <c r="BY24" t="str">
        <f>IF($BW24="","",CONCATENATE($BW24,Names!$N$3,$BX24))</f>
        <v/>
      </c>
      <c r="BZ24" s="157"/>
      <c r="CA24" s="13" t="str">
        <f>IF(ISNUMBER(A24),CONCATENATE(W24,Names!$H$3,Y24,Names!$J$3,Names!$K$3,Names!$L$3,BK24),"")</f>
        <v/>
      </c>
      <c r="CB24" s="13" t="str">
        <f>IF(ISNUMBER(A24),CONCATENATE(W24,Names!$H$3,Y24,Names!$J$3,Names!$K$3,Names!$L$3,BB24),"")</f>
        <v/>
      </c>
      <c r="CC24" s="13" t="str">
        <f>IF($BW24="","",CONCATENATE(W24,Names!$H$3,Y24,Names!$J$3,Names!$K$3,Names!$L$3,$BW24,Names!$N$3,$BX24))</f>
        <v/>
      </c>
      <c r="CF24" s="13" t="str">
        <f>IF(ISNUMBER($A24),CONCATENATE($BK24,Names!$P$3,Dev!$DA$130),"")</f>
        <v/>
      </c>
      <c r="CG24" s="13" t="str">
        <f>IF(ISNUMBER($A24),CONCATENATE($BK24,Names!$P$3,Dev!$DD$130),"")</f>
        <v/>
      </c>
      <c r="CH24" s="13" t="str">
        <f>IF(ISNUMBER($A24),CONCATENATE($BK24,Names!$P$3,Dev!$DG$130),"")</f>
        <v/>
      </c>
      <c r="CI24" s="13" t="str">
        <f>IF(ISNUMBER($A24),CONCATENATE($BK24,Names!$P$3,Dev!$DK$130),"")</f>
        <v/>
      </c>
      <c r="CJ24" s="13" t="str">
        <f>IF(ISNUMBER($A24),CONCATENATE($BK24,Names!$P$3,Dev!$DN$130),"")</f>
        <v/>
      </c>
      <c r="CK24" s="13" t="str">
        <f>IF(ISNUMBER($A24),CONCATENATE($BK24,Names!$P$3,Dev!$DQ$130),"")</f>
        <v/>
      </c>
      <c r="CL24" s="13"/>
      <c r="CM24" s="13" t="str">
        <f>""</f>
        <v/>
      </c>
      <c r="CN24" s="13" t="str">
        <f>IF(ISNUMBER($A24),CONCATENATE($BB24,Names!$P$3,Dev!$CZ$48),"")</f>
        <v/>
      </c>
      <c r="CO24" s="13" t="str">
        <f>IF(ISNUMBER($A24),CONCATENATE($BB24,Names!$P$3,Dev!$DF$48),"")</f>
        <v/>
      </c>
      <c r="CP24" s="13" t="str">
        <f>IF(ISNUMBER($A24),CONCATENATE($BB24,Names!$P$3,Dev!$DI$48),"")</f>
        <v/>
      </c>
      <c r="CQ24" s="13" t="str">
        <f>IF(ISNUMBER($A24),CONCATENATE($BB24,Names!$P$3,Dev!$DM$48),"")</f>
        <v/>
      </c>
      <c r="CR24" s="13" t="str">
        <f>IF(ISNUMBER($A24),CONCATENATE($BB24,Names!$P$3,Dev!$DV$48),"")</f>
        <v/>
      </c>
      <c r="CS24" s="13" t="str">
        <f>IF(ISNUMBER($A24),CONCATENATE($BB24,Names!$P$3,Dev!$DZ$48),"")</f>
        <v/>
      </c>
      <c r="CT24" s="13" t="str">
        <f>IF(ISNUMBER($A24),CONCATENATE($BB24,Names!$P$3,Dev!$EI$48),"")</f>
        <v/>
      </c>
      <c r="CU24" s="13" t="str">
        <f>IF(ISNUMBER($A24),CONCATENATE($BB24,Names!$P$3,Dev!$FZ$48),"")</f>
        <v/>
      </c>
      <c r="CV24" s="13" t="str">
        <f>IF(ISNUMBER($A24),CONCATENATE($BB24,Names!$P$3,Dev!$GI$48),"")</f>
        <v/>
      </c>
      <c r="CW24" s="13" t="str">
        <f>IF(ISNUMBER($A24),CONCATENATE($BB24,Names!$P$3,Dev!$GM$48),"")</f>
        <v/>
      </c>
      <c r="CX24" s="13"/>
      <c r="CY24" s="13" t="str">
        <f>IF(ISNUMBER($A24),CONCATENATE($BB24,Names!$P$3,Dev!$EM$48),"")</f>
        <v/>
      </c>
      <c r="CZ24" s="13" t="str">
        <f>IF(ISNUMBER($A24),CONCATENATE($BB24,Names!$P$3,Dev!$EV$48),"")</f>
        <v/>
      </c>
      <c r="DA24" s="13" t="str">
        <f>IF(ISNUMBER($A24),CONCATENATE($BB24,Names!$P$3,Dev!$EZ$48),"")</f>
        <v/>
      </c>
      <c r="DB24" s="13" t="str">
        <f>IF(ISNUMBER($A24),CONCATENATE($BB24,Names!$P$3,Dev!$FI$48),"")</f>
        <v/>
      </c>
      <c r="DC24" s="13" t="str">
        <f>IF(ISNUMBER($A24),CONCATENATE($BB24,Names!$P$3,Dev!$FM$48),"")</f>
        <v/>
      </c>
      <c r="DD24" s="13" t="str">
        <f>IF(ISNUMBER($A24),CONCATENATE($BB24,Names!$P$3,Dev!$FV$48),"")</f>
        <v/>
      </c>
      <c r="DE24" s="13" t="str">
        <f>IF(ISNUMBER($A24),CONCATENATE($BB24,Names!$P$3,Dev!$GP$48),"")</f>
        <v/>
      </c>
      <c r="DI24" s="105">
        <f>COUNTIFS($DL$5:DL24,"&lt;&gt;"&amp;"")</f>
        <v>0</v>
      </c>
      <c r="DJ24" s="1198" t="str">
        <f t="shared" si="7"/>
        <v/>
      </c>
      <c r="DK24" s="1198" t="str">
        <f t="shared" si="8"/>
        <v/>
      </c>
      <c r="DL24" s="1198"/>
      <c r="DM24" s="1198" t="str">
        <f>IF($DL24="","",_xlfn.CONCAT(Names!$D$5,$AO24))</f>
        <v/>
      </c>
      <c r="DN24" s="1198" t="str">
        <f>IF($DL24="","",CONCATENATE(Names!$C$26,Names!$N$3,$DM24))</f>
        <v/>
      </c>
      <c r="DO24" s="1198" t="str">
        <f>IF($DL24="","",CONCATENATE(Names!$C$25,Names!$N$3,$DM24))</f>
        <v/>
      </c>
    </row>
    <row r="25" spans="1:119">
      <c r="A25" s="5"/>
      <c r="B25" s="6"/>
      <c r="C25" s="6">
        <v>4</v>
      </c>
      <c r="D25" s="1">
        <v>48</v>
      </c>
      <c r="E25">
        <v>12</v>
      </c>
      <c r="F25">
        <v>1</v>
      </c>
      <c r="G25" s="2">
        <f t="shared" si="17"/>
        <v>42.87</v>
      </c>
      <c r="H25" s="2">
        <f t="shared" si="16"/>
        <v>44.87</v>
      </c>
      <c r="I25" s="1225">
        <f>I23+B23/2+C24+C25/2</f>
        <v>44.87</v>
      </c>
      <c r="J25" s="38"/>
      <c r="K25" s="58"/>
      <c r="L25" s="2" t="str">
        <f>IF(ISNUMBER(E25),VLOOKUP(C25,'TE,EHnames'!$B$4:$F$11,'TE,EHnames'!$C$2,FALSE),"")</f>
        <v>RST/10/48-2/1</v>
      </c>
      <c r="M25" s="2" t="str">
        <f>IF(ISNUMBER(E25),VLOOKUP(C25,'TE,EHnames'!$B$4:$F$11,'TE,EHnames'!$F$2,FALSE),"")</f>
        <v>PT100-3000</v>
      </c>
      <c r="O25" s="13" t="str">
        <f t="shared" si="18"/>
        <v/>
      </c>
      <c r="S25" t="str">
        <f>IFERROR(VLOOKUP(P25,Racks!$H$4:$M$30,6),"")</f>
        <v/>
      </c>
      <c r="V25" s="54">
        <f>COUNTIFS('Sec-Sub'!$K$4:$K$164,"&lt;="&amp;H25)</f>
        <v>13</v>
      </c>
      <c r="W25" s="54" t="str">
        <f>VLOOKUP(V25,'Sec-Sub'!$A$4:$C$164,2,FALSE)</f>
        <v>DTL</v>
      </c>
      <c r="X25" s="54" t="str">
        <f>VLOOKUP(V25,'Sec-Sub'!$A$4:$C$164,3,FALSE)</f>
        <v>050</v>
      </c>
      <c r="Y25" s="54" t="str">
        <f>CONCATENATE(X25,Names!$I$3)</f>
        <v>050PRL</v>
      </c>
      <c r="AC25" s="18"/>
      <c r="AD25" s="1812">
        <v>1</v>
      </c>
      <c r="AE25" s="10"/>
      <c r="AI25" s="1266" t="str">
        <f>IF(ISNUMBER(R25),CONCATENATE(Names!$C$3,R25),"")</f>
        <v/>
      </c>
      <c r="AK25" t="str">
        <f t="shared" si="9"/>
        <v>0</v>
      </c>
      <c r="AL25">
        <f t="shared" si="10"/>
        <v>12</v>
      </c>
      <c r="AM25" t="str">
        <f t="shared" si="11"/>
        <v>DTL</v>
      </c>
      <c r="AN25" t="str">
        <f t="shared" si="12"/>
        <v>050PRL</v>
      </c>
      <c r="AO25" t="str">
        <f t="shared" si="13"/>
        <v>012</v>
      </c>
      <c r="AP25" t="str">
        <f>IF(ISNUMBER(E25),CONCATENATE(Names!$C$5,Names!$N$3,AO25),"")</f>
        <v>PRLRL-012</v>
      </c>
      <c r="AQ25" t="str">
        <f>IF(ISNUMBER(E25),CONCATENATE(Names!$D$5,AO25),"")</f>
        <v>L012</v>
      </c>
      <c r="AR25" t="str">
        <f>IF(ISNUMBER(E25),CONCATENATE(Names!$C$10,Names!$N$3,AQ25),"")</f>
        <v>PRLEH-L012</v>
      </c>
      <c r="AS25" t="str">
        <f>IF(ISNUMBER(E25),CONCATENATE(Names!$C$11,Names!$N$3,AQ25),"")</f>
        <v>PRLTE-L012</v>
      </c>
      <c r="AU25" s="13" t="str">
        <f t="shared" si="14"/>
        <v/>
      </c>
      <c r="AV25" t="str">
        <f t="shared" si="1"/>
        <v/>
      </c>
      <c r="AW25" t="str">
        <f t="shared" si="2"/>
        <v/>
      </c>
      <c r="AX25" t="str">
        <f t="shared" si="3"/>
        <v/>
      </c>
      <c r="AY25" t="str">
        <f t="shared" si="4"/>
        <v/>
      </c>
      <c r="AZ25" t="str">
        <f>IF(ISNUMBER(A25),CONCATENATE(Names!$C$6,Names!$N$3,AU25,A25),"")</f>
        <v/>
      </c>
      <c r="BA25" t="str">
        <f>IF(ISNUMBER(A25),CONCATENATE(Names!$C$7,Names!$N$3,AU25,A25),"")</f>
        <v/>
      </c>
      <c r="BB25" t="str">
        <f>IF(ISNUMBER(A25),CONCATENATE(Names!$C$8,Names!$N$3,AU25,A25),"")</f>
        <v/>
      </c>
      <c r="BC25" t="str">
        <f>IF(ISNUMBER(A25),CONCATENATE(Names!$D$6,AY25),"")</f>
        <v/>
      </c>
      <c r="BD25" t="str">
        <f>IF(ISNUMBER(A25),CONCATENATE(Names!$C$10,Names!$N$3,BC25),"")</f>
        <v/>
      </c>
      <c r="BE25" t="str">
        <f>IF(ISNUMBER(A25),CONCATENATE(Names!$C$11,Names!$N$3,BC25),"")</f>
        <v/>
      </c>
      <c r="BF25" t="str">
        <f>IF(ISNUMBER(A25),CONCATENATE(Names!$D$7,AY25),"")</f>
        <v/>
      </c>
      <c r="BG25" t="str">
        <f>IF(ISNUMBER(A25),CONCATENATE(Names!$C$10,Names!$N$3,BF25),"")</f>
        <v/>
      </c>
      <c r="BH25" t="str">
        <f>IF(ISNUMBER(A25),CONCATENATE(Names!$C$11,Names!$N$3,BF25),"")</f>
        <v/>
      </c>
      <c r="BI25" t="str">
        <f>IF(ISNUMBER(A25),CONCATENATE(Names!$C$12,Names!$N$3,BC25),"")</f>
        <v/>
      </c>
      <c r="BJ25" t="str">
        <f>IF(ISNUMBER(A25),CONCATENATE(Names!$C$24,Names!$N$3,AY25),"")</f>
        <v/>
      </c>
      <c r="BK25" t="str">
        <f>IF(ISNUMBER(A25),CONCATENATE(Names!$C$9,Names!$N$3,AY25),"")</f>
        <v/>
      </c>
      <c r="BS25" s="157"/>
      <c r="BT25" s="105">
        <f>COUNTIFS($BW$5:BW25,"&lt;&gt;"&amp;"")</f>
        <v>3</v>
      </c>
      <c r="BU25" s="103" t="str">
        <f t="shared" si="5"/>
        <v/>
      </c>
      <c r="BV25" s="103" t="str">
        <f t="shared" si="6"/>
        <v/>
      </c>
      <c r="BW25" s="103"/>
      <c r="BY25" t="str">
        <f>IF($BW25="","",CONCATENATE($BW25,Names!$N$3,$BX25))</f>
        <v/>
      </c>
      <c r="BZ25" s="157"/>
      <c r="CA25" s="13" t="str">
        <f>IF(ISNUMBER(A25),CONCATENATE(W25,Names!$H$3,Y25,Names!$J$3,Names!$K$3,Names!$L$3,BK25),"")</f>
        <v/>
      </c>
      <c r="CB25" s="13" t="str">
        <f>IF(ISNUMBER(A25),CONCATENATE(W25,Names!$H$3,Y25,Names!$J$3,Names!$K$3,Names!$L$3,BB25),"")</f>
        <v/>
      </c>
      <c r="CC25" s="13" t="str">
        <f>IF($BW25="","",CONCATENATE(W25,Names!$H$3,Y25,Names!$J$3,Names!$K$3,Names!$L$3,$BW25,Names!$N$3,$BX25))</f>
        <v/>
      </c>
      <c r="CF25" s="13" t="str">
        <f>IF(ISNUMBER($A25),CONCATENATE($BK25,Names!$P$3,Dev!$DA$130),"")</f>
        <v/>
      </c>
      <c r="CG25" s="13" t="str">
        <f>IF(ISNUMBER($A25),CONCATENATE($BK25,Names!$P$3,Dev!$DD$130),"")</f>
        <v/>
      </c>
      <c r="CH25" s="13" t="str">
        <f>IF(ISNUMBER($A25),CONCATENATE($BK25,Names!$P$3,Dev!$DG$130),"")</f>
        <v/>
      </c>
      <c r="CI25" s="13" t="str">
        <f>IF(ISNUMBER($A25),CONCATENATE($BK25,Names!$P$3,Dev!$DK$130),"")</f>
        <v/>
      </c>
      <c r="CJ25" s="13" t="str">
        <f>IF(ISNUMBER($A25),CONCATENATE($BK25,Names!$P$3,Dev!$DN$130),"")</f>
        <v/>
      </c>
      <c r="CK25" s="13" t="str">
        <f>IF(ISNUMBER($A25),CONCATENATE($BK25,Names!$P$3,Dev!$DQ$130),"")</f>
        <v/>
      </c>
      <c r="CL25" s="13"/>
      <c r="CM25" s="13" t="str">
        <f>""</f>
        <v/>
      </c>
      <c r="CN25" s="13" t="str">
        <f>IF(ISNUMBER($A25),CONCATENATE($BB25,Names!$P$3,Dev!$CZ$48),"")</f>
        <v/>
      </c>
      <c r="CO25" s="13" t="str">
        <f>IF(ISNUMBER($A25),CONCATENATE($BB25,Names!$P$3,Dev!$DF$48),"")</f>
        <v/>
      </c>
      <c r="CP25" s="13" t="str">
        <f>IF(ISNUMBER($A25),CONCATENATE($BB25,Names!$P$3,Dev!$DI$48),"")</f>
        <v/>
      </c>
      <c r="CQ25" s="13" t="str">
        <f>IF(ISNUMBER($A25),CONCATENATE($BB25,Names!$P$3,Dev!$DM$48),"")</f>
        <v/>
      </c>
      <c r="CR25" s="13" t="str">
        <f>IF(ISNUMBER($A25),CONCATENATE($BB25,Names!$P$3,Dev!$DV$48),"")</f>
        <v/>
      </c>
      <c r="CS25" s="13" t="str">
        <f>IF(ISNUMBER($A25),CONCATENATE($BB25,Names!$P$3,Dev!$DZ$48),"")</f>
        <v/>
      </c>
      <c r="CT25" s="13" t="str">
        <f>IF(ISNUMBER($A25),CONCATENATE($BB25,Names!$P$3,Dev!$EI$48),"")</f>
        <v/>
      </c>
      <c r="CU25" s="13" t="str">
        <f>IF(ISNUMBER($A25),CONCATENATE($BB25,Names!$P$3,Dev!$FZ$48),"")</f>
        <v/>
      </c>
      <c r="CV25" s="13" t="str">
        <f>IF(ISNUMBER($A25),CONCATENATE($BB25,Names!$P$3,Dev!$GI$48),"")</f>
        <v/>
      </c>
      <c r="CW25" s="13" t="str">
        <f>IF(ISNUMBER($A25),CONCATENATE($BB25,Names!$P$3,Dev!$GM$48),"")</f>
        <v/>
      </c>
      <c r="CX25" s="13"/>
      <c r="CY25" s="13" t="str">
        <f>IF(ISNUMBER($A25),CONCATENATE($BB25,Names!$P$3,Dev!$EM$48),"")</f>
        <v/>
      </c>
      <c r="CZ25" s="13" t="str">
        <f>IF(ISNUMBER($A25),CONCATENATE($BB25,Names!$P$3,Dev!$EV$48),"")</f>
        <v/>
      </c>
      <c r="DA25" s="13" t="str">
        <f>IF(ISNUMBER($A25),CONCATENATE($BB25,Names!$P$3,Dev!$EZ$48),"")</f>
        <v/>
      </c>
      <c r="DB25" s="13" t="str">
        <f>IF(ISNUMBER($A25),CONCATENATE($BB25,Names!$P$3,Dev!$FI$48),"")</f>
        <v/>
      </c>
      <c r="DC25" s="13" t="str">
        <f>IF(ISNUMBER($A25),CONCATENATE($BB25,Names!$P$3,Dev!$FM$48),"")</f>
        <v/>
      </c>
      <c r="DD25" s="13" t="str">
        <f>IF(ISNUMBER($A25),CONCATENATE($BB25,Names!$P$3,Dev!$FV$48),"")</f>
        <v/>
      </c>
      <c r="DE25" s="13" t="str">
        <f>IF(ISNUMBER($A25),CONCATENATE($BB25,Names!$P$3,Dev!$GP$48),"")</f>
        <v/>
      </c>
      <c r="DI25" s="105">
        <f>COUNTIFS($DL$5:DL25,"&lt;&gt;"&amp;"")</f>
        <v>0</v>
      </c>
      <c r="DJ25" s="1198" t="str">
        <f t="shared" si="7"/>
        <v/>
      </c>
      <c r="DK25" s="1198" t="str">
        <f t="shared" si="8"/>
        <v/>
      </c>
      <c r="DL25" s="1198"/>
      <c r="DM25" s="1198" t="str">
        <f>IF($DL25="","",_xlfn.CONCAT(Names!$D$5,$AO25))</f>
        <v/>
      </c>
      <c r="DN25" s="1198" t="str">
        <f>IF($DL25="","",CONCATENATE(Names!$C$26,Names!$N$3,$DM25))</f>
        <v/>
      </c>
      <c r="DO25" s="1198" t="str">
        <f>IF($DL25="","",CONCATENATE(Names!$C$25,Names!$N$3,$DM25))</f>
        <v/>
      </c>
    </row>
    <row r="26" spans="1:119" s="13" customFormat="1">
      <c r="A26" s="11">
        <v>7</v>
      </c>
      <c r="B26" s="12">
        <v>0.25</v>
      </c>
      <c r="C26" s="12"/>
      <c r="D26" s="11">
        <v>20</v>
      </c>
      <c r="F26" s="13">
        <v>1</v>
      </c>
      <c r="G26" s="2">
        <f t="shared" si="17"/>
        <v>46.87</v>
      </c>
      <c r="H26" s="2">
        <f t="shared" si="16"/>
        <v>46.994999999999997</v>
      </c>
      <c r="I26" s="1230">
        <f>I23+SUM(C24:C25)+B26</f>
        <v>46.994999999999997</v>
      </c>
      <c r="J26" s="56">
        <v>1737007000076</v>
      </c>
      <c r="K26" s="59">
        <v>20</v>
      </c>
      <c r="L26" s="2" t="str">
        <f>IF(ISNUMBER(E26),VLOOKUP(C26,'TE,EHnames'!$B$4:$F$11,'TE,EHnames'!$C$2,FALSE),"")</f>
        <v/>
      </c>
      <c r="M26" s="2" t="str">
        <f>IF(ISNUMBER(E26),VLOOKUP(C26,'TE,EHnames'!$B$4:$F$11,'TE,EHnames'!$F$2,FALSE),"")</f>
        <v/>
      </c>
      <c r="O26" s="14">
        <f t="shared" si="18"/>
        <v>9.3799999999999955</v>
      </c>
      <c r="P26" s="13">
        <v>110</v>
      </c>
      <c r="S26" t="str">
        <f>IFERROR(VLOOKUP(P26,Racks!$H$4:$M$30,6),"")</f>
        <v>DTL-030Row:CnPw-U-015</v>
      </c>
      <c r="V26" s="54">
        <f>COUNTIFS('Sec-Sub'!$K$4:$K$164,"&lt;="&amp;H26)</f>
        <v>13</v>
      </c>
      <c r="W26" s="54" t="str">
        <f>VLOOKUP(V26,'Sec-Sub'!$A$4:$C$164,2,FALSE)</f>
        <v>DTL</v>
      </c>
      <c r="X26" s="54" t="str">
        <f>VLOOKUP(V26,'Sec-Sub'!$A$4:$C$164,3,FALSE)</f>
        <v>050</v>
      </c>
      <c r="Y26" s="54" t="str">
        <f>CONCATENATE(X26,Names!$I$3)</f>
        <v>050PRL</v>
      </c>
      <c r="Z26" s="48" t="s">
        <v>184</v>
      </c>
      <c r="AA26" s="49" t="s">
        <v>188</v>
      </c>
      <c r="AC26" s="21"/>
      <c r="AD26" s="1812"/>
      <c r="AE26" s="17">
        <v>1</v>
      </c>
      <c r="AI26" s="1266" t="str">
        <f>IF(ISNUMBER(R26),CONCATENATE(Names!$C$3,R26),"")</f>
        <v/>
      </c>
      <c r="AJ26"/>
      <c r="AK26" t="str">
        <f t="shared" si="9"/>
        <v/>
      </c>
      <c r="AL26" t="str">
        <f t="shared" si="10"/>
        <v/>
      </c>
      <c r="AM26" t="str">
        <f t="shared" si="11"/>
        <v/>
      </c>
      <c r="AN26" t="str">
        <f t="shared" si="12"/>
        <v/>
      </c>
      <c r="AO26" t="str">
        <f t="shared" si="13"/>
        <v/>
      </c>
      <c r="AP26" t="str">
        <f>IF(ISNUMBER(E26),CONCATENATE(Names!$C$5,Names!$N$3,AO26),"")</f>
        <v/>
      </c>
      <c r="AQ26" t="str">
        <f>IF(ISNUMBER(E26),CONCATENATE(Names!$D$5,AO26),"")</f>
        <v/>
      </c>
      <c r="AR26" t="str">
        <f>IF(ISNUMBER(E26),CONCATENATE(Names!$C$10,Names!$N$3,AQ26),"")</f>
        <v/>
      </c>
      <c r="AS26" t="str">
        <f>IF(ISNUMBER(E26),CONCATENATE(Names!$C$11,Names!$N$3,AQ26),"")</f>
        <v/>
      </c>
      <c r="AT26"/>
      <c r="AU26" s="13" t="str">
        <f t="shared" si="14"/>
        <v>00</v>
      </c>
      <c r="AV26">
        <f t="shared" si="1"/>
        <v>7</v>
      </c>
      <c r="AW26" t="str">
        <f t="shared" si="2"/>
        <v>DTL</v>
      </c>
      <c r="AX26" t="str">
        <f t="shared" si="3"/>
        <v>050PRL</v>
      </c>
      <c r="AY26" t="str">
        <f t="shared" si="4"/>
        <v>007</v>
      </c>
      <c r="AZ26" t="str">
        <f>IF(ISNUMBER(A26),CONCATENATE(Names!$C$6,Names!$N$3,AU26,A26),"")</f>
        <v>PRLCpl-007</v>
      </c>
      <c r="BA26" t="str">
        <f>IF(ISNUMBER(A26),CONCATENATE(Names!$C$7,Names!$N$3,AU26,A26),"")</f>
        <v>PRLSB-007</v>
      </c>
      <c r="BB26" t="str">
        <f>IF(ISNUMBER(A26),CONCATENATE(Names!$C$8,Names!$N$3,AU26,A26),"")</f>
        <v>PRLJB-007</v>
      </c>
      <c r="BC26" t="str">
        <f>IF(ISNUMBER(A26),CONCATENATE(Names!$D$6,AY26),"")</f>
        <v>C007</v>
      </c>
      <c r="BD26" t="str">
        <f>IF(ISNUMBER(A26),CONCATENATE(Names!$C$10,Names!$N$3,BC26),"")</f>
        <v>PRLEH-C007</v>
      </c>
      <c r="BE26" t="str">
        <f>IF(ISNUMBER(A26),CONCATENATE(Names!$C$11,Names!$N$3,BC26),"")</f>
        <v>PRLTE-C007</v>
      </c>
      <c r="BF26" t="str">
        <f>IF(ISNUMBER(A26),CONCATENATE(Names!$D$7,AY26),"")</f>
        <v>S007</v>
      </c>
      <c r="BG26" t="str">
        <f>IF(ISNUMBER(A26),CONCATENATE(Names!$C$10,Names!$N$3,BF26),"")</f>
        <v>PRLEH-S007</v>
      </c>
      <c r="BH26" t="str">
        <f>IF(ISNUMBER(A26),CONCATENATE(Names!$C$11,Names!$N$3,BF26),"")</f>
        <v>PRLTE-S007</v>
      </c>
      <c r="BI26" t="str">
        <f>IF(ISNUMBER(A26),CONCATENATE(Names!$C$12,Names!$N$3,BC26),"")</f>
        <v>PRLDL-C007</v>
      </c>
      <c r="BJ26" t="str">
        <f>IF(ISNUMBER(A26),CONCATENATE(Names!$C$24,Names!$N$3,AY26),"")</f>
        <v>PRLCSC-007</v>
      </c>
      <c r="BK26" t="str">
        <f>IF(ISNUMBER(A26),CONCATENATE(Names!$C$9,Names!$N$3,AY26),"")</f>
        <v>PRLTap-007</v>
      </c>
      <c r="BL26"/>
      <c r="BM26"/>
      <c r="BN26"/>
      <c r="BO26"/>
      <c r="BP26"/>
      <c r="BQ26"/>
      <c r="BR26"/>
      <c r="BS26" s="157"/>
      <c r="BT26" s="105">
        <f>COUNTIFS($BW$5:BW26,"&lt;&gt;"&amp;"")</f>
        <v>3</v>
      </c>
      <c r="BU26" s="103" t="str">
        <f t="shared" si="5"/>
        <v/>
      </c>
      <c r="BV26" s="103" t="str">
        <f t="shared" si="6"/>
        <v/>
      </c>
      <c r="BW26" s="103"/>
      <c r="BX26"/>
      <c r="BY26" t="str">
        <f>IF($BW26="","",CONCATENATE($BW26,Names!$N$3,$BX26))</f>
        <v/>
      </c>
      <c r="BZ26" s="164"/>
      <c r="CA26" s="13" t="str">
        <f>IF(ISNUMBER(A26),CONCATENATE(W26,Names!$H$3,Y26,Names!$J$3,Names!$K$3,Names!$L$3,BK26),"")</f>
        <v>DTL-050PRL:RFS-PRLTap-007</v>
      </c>
      <c r="CB26" s="13" t="str">
        <f>IF(ISNUMBER(A26),CONCATENATE(W26,Names!$H$3,Y26,Names!$J$3,Names!$K$3,Names!$L$3,BB26),"")</f>
        <v>DTL-050PRL:RFS-PRLJB-007</v>
      </c>
      <c r="CC26" s="13" t="str">
        <f>IF($BW26="","",CONCATENATE(W26,Names!$H$3,Y26,Names!$J$3,Names!$K$3,Names!$L$3,$BW26,Names!$N$3,$BX26))</f>
        <v/>
      </c>
      <c r="CF26" s="13" t="str">
        <f>IF(ISNUMBER($A26),CONCATENATE($BK26,Names!$P$3,Dev!$DA$130),"")</f>
        <v>PRLTap-007_a</v>
      </c>
      <c r="CG26" s="13" t="str">
        <f>IF(ISNUMBER($A26),CONCATENATE($BK26,Names!$P$3,Dev!$DD$130),"")</f>
        <v>PRLTap-007_b</v>
      </c>
      <c r="CH26" s="13" t="str">
        <f>IF(ISNUMBER($A26),CONCATENATE($BK26,Names!$P$3,Dev!$DG$130),"")</f>
        <v>PRLTap-007_c</v>
      </c>
      <c r="CI26" s="13" t="str">
        <f>IF(ISNUMBER($A26),CONCATENATE($BK26,Names!$P$3,Dev!$DK$130),"")</f>
        <v>PRLTap-007_d</v>
      </c>
      <c r="CJ26" s="13" t="str">
        <f>IF(ISNUMBER($A26),CONCATENATE($BK26,Names!$P$3,Dev!$DN$130),"")</f>
        <v>PRLTap-007_e</v>
      </c>
      <c r="CK26" s="13" t="str">
        <f>IF(ISNUMBER($A26),CONCATENATE($BK26,Names!$P$3,Dev!$DQ$130),"")</f>
        <v>PRLTap-007_f</v>
      </c>
      <c r="CM26" s="13" t="str">
        <f>""</f>
        <v/>
      </c>
      <c r="CN26" s="13" t="str">
        <f>IF(ISNUMBER($A26),CONCATENATE($BB26,Names!$P$3,Dev!$CZ$48),"")</f>
        <v>PRLJB-007_a</v>
      </c>
      <c r="CO26" s="13" t="str">
        <f>IF(ISNUMBER($A26),CONCATENATE($BB26,Names!$P$3,Dev!$DF$48),"")</f>
        <v>PRLJB-007_cp</v>
      </c>
      <c r="CP26" s="13" t="str">
        <f>IF(ISNUMBER($A26),CONCATENATE($BB26,Names!$P$3,Dev!$DI$48),"")</f>
        <v>PRLJB-007_b</v>
      </c>
      <c r="CQ26" s="13" t="str">
        <f>IF(ISNUMBER($A26),CONCATENATE($BB26,Names!$P$3,Dev!$DM$48),"")</f>
        <v>PRLJB-007_m</v>
      </c>
      <c r="CR26" s="13" t="str">
        <f>IF(ISNUMBER($A26),CONCATENATE($BB26,Names!$P$3,Dev!$DV$48),"")</f>
        <v>PRLJB-007_n</v>
      </c>
      <c r="CS26" s="13" t="str">
        <f>IF(ISNUMBER($A26),CONCATENATE($BB26,Names!$P$3,Dev!$DZ$48),"")</f>
        <v>PRLJB-007_aa</v>
      </c>
      <c r="CT26" s="13" t="str">
        <f>IF(ISNUMBER($A26),CONCATENATE($BB26,Names!$P$3,Dev!$EI$48),"")</f>
        <v>PRLJB-007_ab</v>
      </c>
      <c r="CU26" s="13" t="str">
        <f>IF(ISNUMBER($A26),CONCATENATE($BB26,Names!$P$3,Dev!$FZ$48),"")</f>
        <v>PRLJB-007_am</v>
      </c>
      <c r="CV26" s="13" t="str">
        <f>IF(ISNUMBER($A26),CONCATENATE($BB26,Names!$P$3,Dev!$GI$48),"")</f>
        <v>PRLJB-007_an</v>
      </c>
      <c r="CW26" s="13" t="str">
        <f>IF(ISNUMBER($A26),CONCATENATE($BB26,Names!$P$3,Dev!$GM$48),"")</f>
        <v>PRLJB-007_++EH</v>
      </c>
      <c r="CY26" s="13" t="str">
        <f>IF(ISNUMBER($A26),CONCATENATE($BB26,Names!$P$3,Dev!$EM$48),"")</f>
        <v>PRLJB-007_g</v>
      </c>
      <c r="CZ26" s="13" t="str">
        <f>IF(ISNUMBER($A26),CONCATENATE($BB26,Names!$P$3,Dev!$EV$48),"")</f>
        <v>PRLJB-007_h</v>
      </c>
      <c r="DA26" s="13" t="str">
        <f>IF(ISNUMBER($A26),CONCATENATE($BB26,Names!$P$3,Dev!$EZ$48),"")</f>
        <v>PRLJB-007_s</v>
      </c>
      <c r="DB26" s="13" t="str">
        <f>IF(ISNUMBER($A26),CONCATENATE($BB26,Names!$P$3,Dev!$FI$48),"")</f>
        <v>PRLJB-007_t</v>
      </c>
      <c r="DC26" s="13" t="str">
        <f>IF(ISNUMBER($A26),CONCATENATE($BB26,Names!$P$3,Dev!$FM$48),"")</f>
        <v>PRLJB-007_ag</v>
      </c>
      <c r="DD26" s="13" t="str">
        <f>IF(ISNUMBER($A26),CONCATENATE($BB26,Names!$P$3,Dev!$FV$48),"")</f>
        <v>PRLJB-007_ah</v>
      </c>
      <c r="DE26" s="13" t="str">
        <f>IF(ISNUMBER($A26),CONCATENATE($BB26,Names!$P$3,Dev!$GP$48),"")</f>
        <v>PRLJB-007_++TE</v>
      </c>
      <c r="DI26" s="105">
        <f>COUNTIFS($DL$5:DL26,"&lt;&gt;"&amp;"")</f>
        <v>0</v>
      </c>
      <c r="DJ26" s="1198" t="str">
        <f t="shared" si="7"/>
        <v/>
      </c>
      <c r="DK26" s="1198" t="str">
        <f t="shared" si="8"/>
        <v/>
      </c>
      <c r="DL26" s="1198"/>
      <c r="DM26" s="1198" t="str">
        <f>IF($DL26="","",_xlfn.CONCAT(Names!$D$5,$AO26))</f>
        <v/>
      </c>
      <c r="DN26" s="1198" t="str">
        <f>IF($DL26="","",CONCATENATE(Names!$C$26,Names!$N$3,$DM26))</f>
        <v/>
      </c>
      <c r="DO26" s="1198" t="str">
        <f>IF($DL26="","",CONCATENATE(Names!$C$25,Names!$N$3,$DM26))</f>
        <v/>
      </c>
    </row>
    <row r="27" spans="1:119">
      <c r="A27" s="5"/>
      <c r="B27" s="6"/>
      <c r="C27" s="6">
        <v>4</v>
      </c>
      <c r="D27" s="1">
        <v>48</v>
      </c>
      <c r="E27">
        <v>13</v>
      </c>
      <c r="F27">
        <v>1</v>
      </c>
      <c r="G27" s="2">
        <f t="shared" si="17"/>
        <v>47.12</v>
      </c>
      <c r="H27" s="2">
        <f t="shared" si="16"/>
        <v>49.12</v>
      </c>
      <c r="I27" s="1225">
        <f>I26+B26/2+C27/2</f>
        <v>49.12</v>
      </c>
      <c r="J27" s="38"/>
      <c r="K27" s="58"/>
      <c r="L27" s="2" t="str">
        <f>IF(ISNUMBER(E27),VLOOKUP(C27,'TE,EHnames'!$B$4:$F$11,'TE,EHnames'!$C$2,FALSE),"")</f>
        <v>RST/10/48-2/1</v>
      </c>
      <c r="M27" s="2" t="str">
        <f>IF(ISNUMBER(E27),VLOOKUP(C27,'TE,EHnames'!$B$4:$F$11,'TE,EHnames'!$F$2,FALSE),"")</f>
        <v>PT100-3000</v>
      </c>
      <c r="O27" s="13" t="str">
        <f t="shared" si="18"/>
        <v/>
      </c>
      <c r="S27" t="str">
        <f>IFERROR(VLOOKUP(P27,Racks!$H$4:$M$30,6),"")</f>
        <v/>
      </c>
      <c r="T27" s="172">
        <f>Racks!$B$6</f>
        <v>50.997153999999981</v>
      </c>
      <c r="U27" t="str">
        <f>CONCATENATE(Racks!$C$6,Names!$H$3,Racks!$D$6,"/",Racks!$E$6,Names!$H$3,Racks!$F$6)</f>
        <v>DTL-030Row/Spk-010Row</v>
      </c>
      <c r="V27" s="54">
        <f>COUNTIFS('Sec-Sub'!$K$4:$K$164,"&lt;="&amp;H27)</f>
        <v>13</v>
      </c>
      <c r="W27" s="54" t="str">
        <f>VLOOKUP(V27,'Sec-Sub'!$A$4:$C$164,2,FALSE)</f>
        <v>DTL</v>
      </c>
      <c r="X27" s="54" t="str">
        <f>VLOOKUP(V27,'Sec-Sub'!$A$4:$C$164,3,FALSE)</f>
        <v>050</v>
      </c>
      <c r="Y27" s="54" t="str">
        <f>CONCATENATE(X27,Names!$I$3)</f>
        <v>050PRL</v>
      </c>
      <c r="AC27" s="23"/>
      <c r="AD27" s="1812"/>
      <c r="AE27" s="20"/>
      <c r="AI27" s="1266" t="str">
        <f>IF(ISNUMBER(R27),CONCATENATE(Names!$C$3,R27),"")</f>
        <v/>
      </c>
      <c r="AK27" t="str">
        <f t="shared" si="9"/>
        <v>0</v>
      </c>
      <c r="AL27">
        <f t="shared" si="10"/>
        <v>13</v>
      </c>
      <c r="AM27" t="str">
        <f t="shared" si="11"/>
        <v>DTL</v>
      </c>
      <c r="AN27" t="str">
        <f t="shared" si="12"/>
        <v>050PRL</v>
      </c>
      <c r="AO27" t="str">
        <f t="shared" si="13"/>
        <v>013</v>
      </c>
      <c r="AP27" t="str">
        <f>IF(ISNUMBER(E27),CONCATENATE(Names!$C$5,Names!$N$3,AO27),"")</f>
        <v>PRLRL-013</v>
      </c>
      <c r="AQ27" t="str">
        <f>IF(ISNUMBER(E27),CONCATENATE(Names!$D$5,AO27),"")</f>
        <v>L013</v>
      </c>
      <c r="AR27" t="str">
        <f>IF(ISNUMBER(E27),CONCATENATE(Names!$C$10,Names!$N$3,AQ27),"")</f>
        <v>PRLEH-L013</v>
      </c>
      <c r="AS27" t="str">
        <f>IF(ISNUMBER(E27),CONCATENATE(Names!$C$11,Names!$N$3,AQ27),"")</f>
        <v>PRLTE-L013</v>
      </c>
      <c r="AU27" s="13" t="str">
        <f t="shared" si="14"/>
        <v/>
      </c>
      <c r="AV27" t="str">
        <f t="shared" si="1"/>
        <v/>
      </c>
      <c r="AW27" t="str">
        <f t="shared" si="2"/>
        <v/>
      </c>
      <c r="AX27" t="str">
        <f t="shared" si="3"/>
        <v/>
      </c>
      <c r="AY27" t="str">
        <f t="shared" si="4"/>
        <v/>
      </c>
      <c r="AZ27" t="str">
        <f>IF(ISNUMBER(A27),CONCATENATE(Names!$C$6,Names!$N$3,AU27,A27),"")</f>
        <v/>
      </c>
      <c r="BA27" t="str">
        <f>IF(ISNUMBER(A27),CONCATENATE(Names!$C$7,Names!$N$3,AU27,A27),"")</f>
        <v/>
      </c>
      <c r="BB27" t="str">
        <f>IF(ISNUMBER(A27),CONCATENATE(Names!$C$8,Names!$N$3,AU27,A27),"")</f>
        <v/>
      </c>
      <c r="BC27" t="str">
        <f>IF(ISNUMBER(A27),CONCATENATE(Names!$D$6,AY27),"")</f>
        <v/>
      </c>
      <c r="BD27" t="str">
        <f>IF(ISNUMBER(A27),CONCATENATE(Names!$C$10,Names!$N$3,BC27),"")</f>
        <v/>
      </c>
      <c r="BE27" t="str">
        <f>IF(ISNUMBER(A27),CONCATENATE(Names!$C$11,Names!$N$3,BC27),"")</f>
        <v/>
      </c>
      <c r="BF27" t="str">
        <f>IF(ISNUMBER(A27),CONCATENATE(Names!$D$7,AY27),"")</f>
        <v/>
      </c>
      <c r="BG27" t="str">
        <f>IF(ISNUMBER(A27),CONCATENATE(Names!$C$10,Names!$N$3,BF27),"")</f>
        <v/>
      </c>
      <c r="BH27" t="str">
        <f>IF(ISNUMBER(A27),CONCATENATE(Names!$C$11,Names!$N$3,BF27),"")</f>
        <v/>
      </c>
      <c r="BI27" t="str">
        <f>IF(ISNUMBER(A27),CONCATENATE(Names!$C$12,Names!$N$3,BC27),"")</f>
        <v/>
      </c>
      <c r="BJ27" t="str">
        <f>IF(ISNUMBER(A27),CONCATENATE(Names!$C$24,Names!$N$3,AY27),"")</f>
        <v/>
      </c>
      <c r="BK27" t="str">
        <f>IF(ISNUMBER(A27),CONCATENATE(Names!$C$9,Names!$N$3,AY27),"")</f>
        <v/>
      </c>
      <c r="BS27" s="157"/>
      <c r="BT27" s="105">
        <f>COUNTIFS($BW$5:BW27,"&lt;&gt;"&amp;"")</f>
        <v>3</v>
      </c>
      <c r="BU27" s="103" t="str">
        <f t="shared" si="5"/>
        <v/>
      </c>
      <c r="BV27" s="103" t="str">
        <f t="shared" si="6"/>
        <v/>
      </c>
      <c r="BW27" s="103"/>
      <c r="BY27" t="str">
        <f>IF($BW27="","",CONCATENATE($BW27,Names!$N$3,$BX27))</f>
        <v/>
      </c>
      <c r="BZ27" s="157"/>
      <c r="CA27" s="13" t="str">
        <f>IF(ISNUMBER(A27),CONCATENATE(W27,Names!$H$3,Y27,Names!$J$3,Names!$K$3,Names!$L$3,BK27),"")</f>
        <v/>
      </c>
      <c r="CB27" s="13" t="str">
        <f>IF(ISNUMBER(A27),CONCATENATE(W27,Names!$H$3,Y27,Names!$J$3,Names!$K$3,Names!$L$3,BB27),"")</f>
        <v/>
      </c>
      <c r="CC27" s="13" t="str">
        <f>IF($BW27="","",CONCATENATE(W27,Names!$H$3,Y27,Names!$J$3,Names!$K$3,Names!$L$3,$BW27,Names!$N$3,$BX27))</f>
        <v/>
      </c>
      <c r="CF27" s="13" t="str">
        <f>IF(ISNUMBER($A27),CONCATENATE($BK27,Names!$P$3,Dev!$DA$130),"")</f>
        <v/>
      </c>
      <c r="CG27" s="13" t="str">
        <f>IF(ISNUMBER($A27),CONCATENATE($BK27,Names!$P$3,Dev!$DD$130),"")</f>
        <v/>
      </c>
      <c r="CH27" s="13" t="str">
        <f>IF(ISNUMBER($A27),CONCATENATE($BK27,Names!$P$3,Dev!$DG$130),"")</f>
        <v/>
      </c>
      <c r="CI27" s="13" t="str">
        <f>IF(ISNUMBER($A27),CONCATENATE($BK27,Names!$P$3,Dev!$DK$130),"")</f>
        <v/>
      </c>
      <c r="CJ27" s="13" t="str">
        <f>IF(ISNUMBER($A27),CONCATENATE($BK27,Names!$P$3,Dev!$DN$130),"")</f>
        <v/>
      </c>
      <c r="CK27" s="13" t="str">
        <f>IF(ISNUMBER($A27),CONCATENATE($BK27,Names!$P$3,Dev!$DQ$130),"")</f>
        <v/>
      </c>
      <c r="CL27" s="13"/>
      <c r="CM27" s="13" t="str">
        <f>""</f>
        <v/>
      </c>
      <c r="CN27" s="13" t="str">
        <f>IF(ISNUMBER($A27),CONCATENATE($BB27,Names!$P$3,Dev!$CZ$48),"")</f>
        <v/>
      </c>
      <c r="CO27" s="13" t="str">
        <f>IF(ISNUMBER($A27),CONCATENATE($BB27,Names!$P$3,Dev!$DF$48),"")</f>
        <v/>
      </c>
      <c r="CP27" s="13" t="str">
        <f>IF(ISNUMBER($A27),CONCATENATE($BB27,Names!$P$3,Dev!$DI$48),"")</f>
        <v/>
      </c>
      <c r="CQ27" s="13" t="str">
        <f>IF(ISNUMBER($A27),CONCATENATE($BB27,Names!$P$3,Dev!$DM$48),"")</f>
        <v/>
      </c>
      <c r="CR27" s="13" t="str">
        <f>IF(ISNUMBER($A27),CONCATENATE($BB27,Names!$P$3,Dev!$DV$48),"")</f>
        <v/>
      </c>
      <c r="CS27" s="13" t="str">
        <f>IF(ISNUMBER($A27),CONCATENATE($BB27,Names!$P$3,Dev!$DZ$48),"")</f>
        <v/>
      </c>
      <c r="CT27" s="13" t="str">
        <f>IF(ISNUMBER($A27),CONCATENATE($BB27,Names!$P$3,Dev!$EI$48),"")</f>
        <v/>
      </c>
      <c r="CU27" s="13" t="str">
        <f>IF(ISNUMBER($A27),CONCATENATE($BB27,Names!$P$3,Dev!$FZ$48),"")</f>
        <v/>
      </c>
      <c r="CV27" s="13" t="str">
        <f>IF(ISNUMBER($A27),CONCATENATE($BB27,Names!$P$3,Dev!$GI$48),"")</f>
        <v/>
      </c>
      <c r="CW27" s="13" t="str">
        <f>IF(ISNUMBER($A27),CONCATENATE($BB27,Names!$P$3,Dev!$GM$48),"")</f>
        <v/>
      </c>
      <c r="CX27" s="13"/>
      <c r="CY27" s="13" t="str">
        <f>IF(ISNUMBER($A27),CONCATENATE($BB27,Names!$P$3,Dev!$EM$48),"")</f>
        <v/>
      </c>
      <c r="CZ27" s="13" t="str">
        <f>IF(ISNUMBER($A27),CONCATENATE($BB27,Names!$P$3,Dev!$EV$48),"")</f>
        <v/>
      </c>
      <c r="DA27" s="13" t="str">
        <f>IF(ISNUMBER($A27),CONCATENATE($BB27,Names!$P$3,Dev!$EZ$48),"")</f>
        <v/>
      </c>
      <c r="DB27" s="13" t="str">
        <f>IF(ISNUMBER($A27),CONCATENATE($BB27,Names!$P$3,Dev!$FI$48),"")</f>
        <v/>
      </c>
      <c r="DC27" s="13" t="str">
        <f>IF(ISNUMBER($A27),CONCATENATE($BB27,Names!$P$3,Dev!$FM$48),"")</f>
        <v/>
      </c>
      <c r="DD27" s="13" t="str">
        <f>IF(ISNUMBER($A27),CONCATENATE($BB27,Names!$P$3,Dev!$FV$48),"")</f>
        <v/>
      </c>
      <c r="DE27" s="13" t="str">
        <f>IF(ISNUMBER($A27),CONCATENATE($BB27,Names!$P$3,Dev!$GP$48),"")</f>
        <v/>
      </c>
      <c r="DI27" s="105">
        <f>COUNTIFS($DL$5:DL27,"&lt;&gt;"&amp;"")</f>
        <v>0</v>
      </c>
      <c r="DJ27" s="1198" t="str">
        <f t="shared" si="7"/>
        <v/>
      </c>
      <c r="DK27" s="1198" t="str">
        <f t="shared" si="8"/>
        <v/>
      </c>
      <c r="DL27" s="1198"/>
      <c r="DM27" s="1198" t="str">
        <f>IF($DL27="","",_xlfn.CONCAT(Names!$D$5,$AO27))</f>
        <v/>
      </c>
      <c r="DN27" s="1198" t="str">
        <f>IF($DL27="","",CONCATENATE(Names!$C$26,Names!$N$3,$DM27))</f>
        <v/>
      </c>
      <c r="DO27" s="1198" t="str">
        <f>IF($DL27="","",CONCATENATE(Names!$C$25,Names!$N$3,$DM27))</f>
        <v/>
      </c>
    </row>
    <row r="28" spans="1:119" s="13" customFormat="1">
      <c r="A28" s="11">
        <v>8</v>
      </c>
      <c r="B28" s="12">
        <v>0.25</v>
      </c>
      <c r="C28" s="12"/>
      <c r="D28" s="11">
        <v>20</v>
      </c>
      <c r="F28" s="13">
        <v>1</v>
      </c>
      <c r="G28" s="2">
        <f t="shared" si="17"/>
        <v>51.12</v>
      </c>
      <c r="H28" s="2">
        <f t="shared" si="16"/>
        <v>51.244999999999997</v>
      </c>
      <c r="I28" s="1230">
        <f>C27+B28+I26</f>
        <v>51.244999999999997</v>
      </c>
      <c r="J28" s="56">
        <v>1737007000083</v>
      </c>
      <c r="K28" s="59">
        <v>20</v>
      </c>
      <c r="L28" s="2" t="str">
        <f>IF(ISNUMBER(E28),VLOOKUP(C28,'TE,EHnames'!$B$4:$F$11,'TE,EHnames'!$C$2,FALSE),"")</f>
        <v/>
      </c>
      <c r="M28" s="2" t="str">
        <f>IF(ISNUMBER(E28),VLOOKUP(C28,'TE,EHnames'!$B$4:$F$11,'TE,EHnames'!$F$2,FALSE),"")</f>
        <v/>
      </c>
      <c r="O28" s="14">
        <f t="shared" ref="O28:O35" si="19">IF(ISNUMBER(A28),ABS(H28-$Q$31),"")</f>
        <v>8.1450000000000031</v>
      </c>
      <c r="P28" s="13">
        <v>120</v>
      </c>
      <c r="S28" t="str">
        <f>IFERROR(VLOOKUP(P28,Racks!$H$4:$M$30,6),"")</f>
        <v>Spk-020Row:CnPw-U-016</v>
      </c>
      <c r="V28" s="54">
        <f>COUNTIFS('Sec-Sub'!$K$4:$K$164,"&lt;="&amp;H28)</f>
        <v>14</v>
      </c>
      <c r="W28" s="54" t="str">
        <f>VLOOKUP(V28,'Sec-Sub'!$A$4:$C$164,2,FALSE)</f>
        <v>Spk</v>
      </c>
      <c r="X28" s="54" t="str">
        <f>VLOOKUP(V28,'Sec-Sub'!$A$4:$C$164,3,FALSE)</f>
        <v>010</v>
      </c>
      <c r="Y28" s="54" t="str">
        <f>CONCATENATE(X28,Names!$I$3)</f>
        <v>010PRL</v>
      </c>
      <c r="Z28" s="48" t="s">
        <v>189</v>
      </c>
      <c r="AA28" s="49" t="s">
        <v>183</v>
      </c>
      <c r="AC28" s="24">
        <f>SUM(AD28:AE34)</f>
        <v>5</v>
      </c>
      <c r="AD28" s="25"/>
      <c r="AE28" s="26">
        <v>1</v>
      </c>
      <c r="AI28" s="1266" t="str">
        <f>IF(ISNUMBER(R28),CONCATENATE(Names!$C$3,R28),"")</f>
        <v/>
      </c>
      <c r="AJ28"/>
      <c r="AK28" t="str">
        <f t="shared" si="9"/>
        <v/>
      </c>
      <c r="AL28" t="str">
        <f t="shared" si="10"/>
        <v/>
      </c>
      <c r="AM28" t="str">
        <f t="shared" si="11"/>
        <v/>
      </c>
      <c r="AN28" t="str">
        <f t="shared" si="12"/>
        <v/>
      </c>
      <c r="AO28" t="str">
        <f t="shared" si="13"/>
        <v/>
      </c>
      <c r="AP28" t="str">
        <f>IF(ISNUMBER(E28),CONCATENATE(Names!$C$5,Names!$N$3,AO28),"")</f>
        <v/>
      </c>
      <c r="AQ28" t="str">
        <f>IF(ISNUMBER(E28),CONCATENATE(Names!$D$5,AO28),"")</f>
        <v/>
      </c>
      <c r="AR28" t="str">
        <f>IF(ISNUMBER(E28),CONCATENATE(Names!$C$10,Names!$N$3,AQ28),"")</f>
        <v/>
      </c>
      <c r="AS28" t="str">
        <f>IF(ISNUMBER(E28),CONCATENATE(Names!$C$11,Names!$N$3,AQ28),"")</f>
        <v/>
      </c>
      <c r="AT28"/>
      <c r="AU28" s="13" t="str">
        <f t="shared" si="14"/>
        <v>00</v>
      </c>
      <c r="AV28">
        <f t="shared" si="1"/>
        <v>8</v>
      </c>
      <c r="AW28" t="str">
        <f t="shared" si="2"/>
        <v>Spk</v>
      </c>
      <c r="AX28" t="str">
        <f t="shared" si="3"/>
        <v>010PRL</v>
      </c>
      <c r="AY28" t="str">
        <f t="shared" si="4"/>
        <v>008</v>
      </c>
      <c r="AZ28" t="str">
        <f>IF(ISNUMBER(A28),CONCATENATE(Names!$C$6,Names!$N$3,AU28,A28),"")</f>
        <v>PRLCpl-008</v>
      </c>
      <c r="BA28" t="str">
        <f>IF(ISNUMBER(A28),CONCATENATE(Names!$C$7,Names!$N$3,AU28,A28),"")</f>
        <v>PRLSB-008</v>
      </c>
      <c r="BB28" t="str">
        <f>IF(ISNUMBER(A28),CONCATENATE(Names!$C$8,Names!$N$3,AU28,A28),"")</f>
        <v>PRLJB-008</v>
      </c>
      <c r="BC28" t="str">
        <f>IF(ISNUMBER(A28),CONCATENATE(Names!$D$6,AY28),"")</f>
        <v>C008</v>
      </c>
      <c r="BD28" t="str">
        <f>IF(ISNUMBER(A28),CONCATENATE(Names!$C$10,Names!$N$3,BC28),"")</f>
        <v>PRLEH-C008</v>
      </c>
      <c r="BE28" t="str">
        <f>IF(ISNUMBER(A28),CONCATENATE(Names!$C$11,Names!$N$3,BC28),"")</f>
        <v>PRLTE-C008</v>
      </c>
      <c r="BF28" t="str">
        <f>IF(ISNUMBER(A28),CONCATENATE(Names!$D$7,AY28),"")</f>
        <v>S008</v>
      </c>
      <c r="BG28" t="str">
        <f>IF(ISNUMBER(A28),CONCATENATE(Names!$C$10,Names!$N$3,BF28),"")</f>
        <v>PRLEH-S008</v>
      </c>
      <c r="BH28" t="str">
        <f>IF(ISNUMBER(A28),CONCATENATE(Names!$C$11,Names!$N$3,BF28),"")</f>
        <v>PRLTE-S008</v>
      </c>
      <c r="BI28" t="str">
        <f>IF(ISNUMBER(A28),CONCATENATE(Names!$C$12,Names!$N$3,BC28),"")</f>
        <v>PRLDL-C008</v>
      </c>
      <c r="BJ28" t="str">
        <f>IF(ISNUMBER(A28),CONCATENATE(Names!$C$24,Names!$N$3,AY28),"")</f>
        <v>PRLCSC-008</v>
      </c>
      <c r="BK28" t="str">
        <f>IF(ISNUMBER(A28),CONCATENATE(Names!$C$9,Names!$N$3,AY28),"")</f>
        <v>PRLTap-008</v>
      </c>
      <c r="BL28"/>
      <c r="BM28"/>
      <c r="BN28"/>
      <c r="BO28"/>
      <c r="BP28"/>
      <c r="BQ28"/>
      <c r="BR28"/>
      <c r="BS28" s="157"/>
      <c r="BT28" s="105">
        <f>COUNTIFS($BW$5:BW28,"&lt;&gt;"&amp;"")</f>
        <v>3</v>
      </c>
      <c r="BU28" s="103" t="str">
        <f t="shared" si="5"/>
        <v/>
      </c>
      <c r="BV28" s="103" t="str">
        <f t="shared" si="6"/>
        <v/>
      </c>
      <c r="BW28" s="103"/>
      <c r="BX28"/>
      <c r="BY28" t="str">
        <f>IF($BW28="","",CONCATENATE($BW28,Names!$N$3,$BX28))</f>
        <v/>
      </c>
      <c r="BZ28" s="164"/>
      <c r="CA28" s="13" t="str">
        <f>IF(ISNUMBER(A28),CONCATENATE(W28,Names!$H$3,Y28,Names!$J$3,Names!$K$3,Names!$L$3,BK28),"")</f>
        <v>Spk-010PRL:RFS-PRLTap-008</v>
      </c>
      <c r="CB28" s="13" t="str">
        <f>IF(ISNUMBER(A28),CONCATENATE(W28,Names!$H$3,Y28,Names!$J$3,Names!$K$3,Names!$L$3,BB28),"")</f>
        <v>Spk-010PRL:RFS-PRLJB-008</v>
      </c>
      <c r="CC28" s="13" t="str">
        <f>IF($BW28="","",CONCATENATE(W28,Names!$H$3,Y28,Names!$J$3,Names!$K$3,Names!$L$3,$BW28,Names!$N$3,$BX28))</f>
        <v/>
      </c>
      <c r="CF28" s="13" t="str">
        <f>IF(ISNUMBER($A28),CONCATENATE($BK28,Names!$P$3,Dev!$DA$130),"")</f>
        <v>PRLTap-008_a</v>
      </c>
      <c r="CG28" s="13" t="str">
        <f>IF(ISNUMBER($A28),CONCATENATE($BK28,Names!$P$3,Dev!$DD$130),"")</f>
        <v>PRLTap-008_b</v>
      </c>
      <c r="CH28" s="13" t="str">
        <f>IF(ISNUMBER($A28),CONCATENATE($BK28,Names!$P$3,Dev!$DG$130),"")</f>
        <v>PRLTap-008_c</v>
      </c>
      <c r="CI28" s="13" t="str">
        <f>IF(ISNUMBER($A28),CONCATENATE($BK28,Names!$P$3,Dev!$DK$130),"")</f>
        <v>PRLTap-008_d</v>
      </c>
      <c r="CJ28" s="13" t="str">
        <f>IF(ISNUMBER($A28),CONCATENATE($BK28,Names!$P$3,Dev!$DN$130),"")</f>
        <v>PRLTap-008_e</v>
      </c>
      <c r="CK28" s="13" t="str">
        <f>IF(ISNUMBER($A28),CONCATENATE($BK28,Names!$P$3,Dev!$DQ$130),"")</f>
        <v>PRLTap-008_f</v>
      </c>
      <c r="CM28" s="13" t="str">
        <f>""</f>
        <v/>
      </c>
      <c r="CN28" s="13" t="str">
        <f>IF(ISNUMBER($A28),CONCATENATE($BB28,Names!$P$3,Dev!$CZ$48),"")</f>
        <v>PRLJB-008_a</v>
      </c>
      <c r="CO28" s="13" t="str">
        <f>IF(ISNUMBER($A28),CONCATENATE($BB28,Names!$P$3,Dev!$DF$48),"")</f>
        <v>PRLJB-008_cp</v>
      </c>
      <c r="CP28" s="13" t="str">
        <f>IF(ISNUMBER($A28),CONCATENATE($BB28,Names!$P$3,Dev!$DI$48),"")</f>
        <v>PRLJB-008_b</v>
      </c>
      <c r="CQ28" s="13" t="str">
        <f>IF(ISNUMBER($A28),CONCATENATE($BB28,Names!$P$3,Dev!$DM$48),"")</f>
        <v>PRLJB-008_m</v>
      </c>
      <c r="CR28" s="13" t="str">
        <f>IF(ISNUMBER($A28),CONCATENATE($BB28,Names!$P$3,Dev!$DV$48),"")</f>
        <v>PRLJB-008_n</v>
      </c>
      <c r="CS28" s="13" t="str">
        <f>IF(ISNUMBER($A28),CONCATENATE($BB28,Names!$P$3,Dev!$DZ$48),"")</f>
        <v>PRLJB-008_aa</v>
      </c>
      <c r="CT28" s="13" t="str">
        <f>IF(ISNUMBER($A28),CONCATENATE($BB28,Names!$P$3,Dev!$EI$48),"")</f>
        <v>PRLJB-008_ab</v>
      </c>
      <c r="CU28" s="13" t="str">
        <f>IF(ISNUMBER($A28),CONCATENATE($BB28,Names!$P$3,Dev!$FZ$48),"")</f>
        <v>PRLJB-008_am</v>
      </c>
      <c r="CV28" s="13" t="str">
        <f>IF(ISNUMBER($A28),CONCATENATE($BB28,Names!$P$3,Dev!$GI$48),"")</f>
        <v>PRLJB-008_an</v>
      </c>
      <c r="CW28" s="13" t="str">
        <f>IF(ISNUMBER($A28),CONCATENATE($BB28,Names!$P$3,Dev!$GM$48),"")</f>
        <v>PRLJB-008_++EH</v>
      </c>
      <c r="CY28" s="13" t="str">
        <f>IF(ISNUMBER($A28),CONCATENATE($BB28,Names!$P$3,Dev!$EM$48),"")</f>
        <v>PRLJB-008_g</v>
      </c>
      <c r="CZ28" s="13" t="str">
        <f>IF(ISNUMBER($A28),CONCATENATE($BB28,Names!$P$3,Dev!$EV$48),"")</f>
        <v>PRLJB-008_h</v>
      </c>
      <c r="DA28" s="13" t="str">
        <f>IF(ISNUMBER($A28),CONCATENATE($BB28,Names!$P$3,Dev!$EZ$48),"")</f>
        <v>PRLJB-008_s</v>
      </c>
      <c r="DB28" s="13" t="str">
        <f>IF(ISNUMBER($A28),CONCATENATE($BB28,Names!$P$3,Dev!$FI$48),"")</f>
        <v>PRLJB-008_t</v>
      </c>
      <c r="DC28" s="13" t="str">
        <f>IF(ISNUMBER($A28),CONCATENATE($BB28,Names!$P$3,Dev!$FM$48),"")</f>
        <v>PRLJB-008_ag</v>
      </c>
      <c r="DD28" s="13" t="str">
        <f>IF(ISNUMBER($A28),CONCATENATE($BB28,Names!$P$3,Dev!$FV$48),"")</f>
        <v>PRLJB-008_ah</v>
      </c>
      <c r="DE28" s="13" t="str">
        <f>IF(ISNUMBER($A28),CONCATENATE($BB28,Names!$P$3,Dev!$GP$48),"")</f>
        <v>PRLJB-008_++TE</v>
      </c>
      <c r="DI28" s="105">
        <f>COUNTIFS($DL$5:DL28,"&lt;&gt;"&amp;"")</f>
        <v>0</v>
      </c>
      <c r="DJ28" s="1198" t="str">
        <f t="shared" si="7"/>
        <v/>
      </c>
      <c r="DK28" s="1198" t="str">
        <f t="shared" si="8"/>
        <v/>
      </c>
      <c r="DL28" s="1198"/>
      <c r="DM28" s="1198" t="str">
        <f>IF($DL28="","",_xlfn.CONCAT(Names!$D$5,$AO28))</f>
        <v/>
      </c>
      <c r="DN28" s="1198" t="str">
        <f>IF($DL28="","",CONCATENATE(Names!$C$26,Names!$N$3,$DM28))</f>
        <v/>
      </c>
      <c r="DO28" s="1198" t="str">
        <f>IF($DL28="","",CONCATENATE(Names!$C$25,Names!$N$3,$DM28))</f>
        <v/>
      </c>
    </row>
    <row r="29" spans="1:119">
      <c r="A29" s="1"/>
      <c r="B29" s="6"/>
      <c r="C29" s="6">
        <v>4.1349999999999998</v>
      </c>
      <c r="D29" s="1">
        <v>50</v>
      </c>
      <c r="E29">
        <v>14</v>
      </c>
      <c r="F29">
        <v>1</v>
      </c>
      <c r="G29" s="2">
        <f t="shared" si="17"/>
        <v>51.37</v>
      </c>
      <c r="H29" s="2">
        <f t="shared" si="16"/>
        <v>53.4375</v>
      </c>
      <c r="I29" s="1225">
        <f>I28+B28/2+C29/2</f>
        <v>53.4375</v>
      </c>
      <c r="J29" s="38"/>
      <c r="K29" s="58"/>
      <c r="L29" s="2" t="str">
        <f>IF(ISNUMBER(E29),VLOOKUP(C29,'TE,EHnames'!$B$4:$F$11,'TE,EHnames'!$C$2,FALSE),"")</f>
        <v>RST/10/50-2/1</v>
      </c>
      <c r="M29" s="2" t="str">
        <f>IF(ISNUMBER(E29),VLOOKUP(C29,'TE,EHnames'!$B$4:$F$11,'TE,EHnames'!$F$2,FALSE),"")</f>
        <v>PT100-3000</v>
      </c>
      <c r="O29" s="13" t="str">
        <f t="shared" si="19"/>
        <v/>
      </c>
      <c r="S29" t="str">
        <f>IFERROR(VLOOKUP(P29,Racks!$H$4:$M$30,6),"")</f>
        <v/>
      </c>
      <c r="V29" s="54">
        <f>COUNTIFS('Sec-Sub'!$K$4:$K$164,"&lt;="&amp;H29)</f>
        <v>15</v>
      </c>
      <c r="W29" s="54" t="str">
        <f>VLOOKUP(V29,'Sec-Sub'!$A$4:$C$164,2,FALSE)</f>
        <v>Spk</v>
      </c>
      <c r="X29" s="54" t="str">
        <f>VLOOKUP(V29,'Sec-Sub'!$A$4:$C$164,3,FALSE)</f>
        <v>010</v>
      </c>
      <c r="Y29" s="54" t="str">
        <f>CONCATENATE(X29,Names!$I$3)</f>
        <v>010PRL</v>
      </c>
      <c r="AC29" s="27">
        <f>SUM(D28:D34)</f>
        <v>260</v>
      </c>
      <c r="AD29" s="1812">
        <v>1</v>
      </c>
      <c r="AE29" s="10"/>
      <c r="AI29" s="1266" t="str">
        <f>IF(ISNUMBER(R29),CONCATENATE(Names!$C$3,R29),"")</f>
        <v/>
      </c>
      <c r="AK29" t="str">
        <f t="shared" si="9"/>
        <v>0</v>
      </c>
      <c r="AL29">
        <f t="shared" si="10"/>
        <v>14</v>
      </c>
      <c r="AM29" t="str">
        <f t="shared" si="11"/>
        <v>Spk</v>
      </c>
      <c r="AN29" t="str">
        <f t="shared" si="12"/>
        <v>010PRL</v>
      </c>
      <c r="AO29" t="str">
        <f t="shared" si="13"/>
        <v>014</v>
      </c>
      <c r="AP29" t="str">
        <f>IF(ISNUMBER(E29),CONCATENATE(Names!$C$5,Names!$N$3,AO29),"")</f>
        <v>PRLRL-014</v>
      </c>
      <c r="AQ29" t="str">
        <f>IF(ISNUMBER(E29),CONCATENATE(Names!$D$5,AO29),"")</f>
        <v>L014</v>
      </c>
      <c r="AR29" t="str">
        <f>IF(ISNUMBER(E29),CONCATENATE(Names!$C$10,Names!$N$3,AQ29),"")</f>
        <v>PRLEH-L014</v>
      </c>
      <c r="AS29" t="str">
        <f>IF(ISNUMBER(E29),CONCATENATE(Names!$C$11,Names!$N$3,AQ29),"")</f>
        <v>PRLTE-L014</v>
      </c>
      <c r="AU29" s="13" t="str">
        <f t="shared" si="14"/>
        <v/>
      </c>
      <c r="AV29" t="str">
        <f t="shared" si="1"/>
        <v/>
      </c>
      <c r="AW29" t="str">
        <f t="shared" si="2"/>
        <v/>
      </c>
      <c r="AX29" t="str">
        <f t="shared" si="3"/>
        <v/>
      </c>
      <c r="AY29" t="str">
        <f t="shared" si="4"/>
        <v/>
      </c>
      <c r="AZ29" t="str">
        <f>IF(ISNUMBER(A29),CONCATENATE(Names!$C$6,Names!$N$3,AU29,A29),"")</f>
        <v/>
      </c>
      <c r="BA29" t="str">
        <f>IF(ISNUMBER(A29),CONCATENATE(Names!$C$7,Names!$N$3,AU29,A29),"")</f>
        <v/>
      </c>
      <c r="BB29" t="str">
        <f>IF(ISNUMBER(A29),CONCATENATE(Names!$C$8,Names!$N$3,AU29,A29),"")</f>
        <v/>
      </c>
      <c r="BC29" t="str">
        <f>IF(ISNUMBER(A29),CONCATENATE(Names!$D$6,AY29),"")</f>
        <v/>
      </c>
      <c r="BD29" t="str">
        <f>IF(ISNUMBER(A29),CONCATENATE(Names!$C$10,Names!$N$3,BC29),"")</f>
        <v/>
      </c>
      <c r="BE29" t="str">
        <f>IF(ISNUMBER(A29),CONCATENATE(Names!$C$11,Names!$N$3,BC29),"")</f>
        <v/>
      </c>
      <c r="BF29" t="str">
        <f>IF(ISNUMBER(A29),CONCATENATE(Names!$D$7,AY29),"")</f>
        <v/>
      </c>
      <c r="BG29" t="str">
        <f>IF(ISNUMBER(A29),CONCATENATE(Names!$C$10,Names!$N$3,BF29),"")</f>
        <v/>
      </c>
      <c r="BH29" t="str">
        <f>IF(ISNUMBER(A29),CONCATENATE(Names!$C$11,Names!$N$3,BF29),"")</f>
        <v/>
      </c>
      <c r="BI29" t="str">
        <f>IF(ISNUMBER(A29),CONCATENATE(Names!$C$12,Names!$N$3,BC29),"")</f>
        <v/>
      </c>
      <c r="BJ29" t="str">
        <f>IF(ISNUMBER(A29),CONCATENATE(Names!$C$24,Names!$N$3,AY29),"")</f>
        <v/>
      </c>
      <c r="BK29" t="str">
        <f>IF(ISNUMBER(A29),CONCATENATE(Names!$C$9,Names!$N$3,AY29),"")</f>
        <v/>
      </c>
      <c r="BS29" s="157"/>
      <c r="BT29" s="105">
        <f>COUNTIFS($BW$5:BW29,"&lt;&gt;"&amp;"")</f>
        <v>3</v>
      </c>
      <c r="BU29" s="103" t="str">
        <f t="shared" si="5"/>
        <v/>
      </c>
      <c r="BV29" s="103" t="str">
        <f t="shared" si="6"/>
        <v/>
      </c>
      <c r="BW29" s="103"/>
      <c r="BY29" t="str">
        <f>IF($BW29="","",CONCATENATE($BW29,Names!$N$3,$BX29))</f>
        <v/>
      </c>
      <c r="BZ29" s="157"/>
      <c r="CA29" s="13" t="str">
        <f>IF(ISNUMBER(A29),CONCATENATE(W29,Names!$H$3,Y29,Names!$J$3,Names!$K$3,Names!$L$3,BK29),"")</f>
        <v/>
      </c>
      <c r="CB29" s="13" t="str">
        <f>IF(ISNUMBER(A29),CONCATENATE(W29,Names!$H$3,Y29,Names!$J$3,Names!$K$3,Names!$L$3,BB29),"")</f>
        <v/>
      </c>
      <c r="CC29" s="13" t="str">
        <f>IF($BW29="","",CONCATENATE(W29,Names!$H$3,Y29,Names!$J$3,Names!$K$3,Names!$L$3,$BW29,Names!$N$3,$BX29))</f>
        <v/>
      </c>
      <c r="CF29" s="13" t="str">
        <f>IF(ISNUMBER($A29),CONCATENATE($BK29,Names!$P$3,Dev!$DA$130),"")</f>
        <v/>
      </c>
      <c r="CG29" s="13" t="str">
        <f>IF(ISNUMBER($A29),CONCATENATE($BK29,Names!$P$3,Dev!$DD$130),"")</f>
        <v/>
      </c>
      <c r="CH29" s="13" t="str">
        <f>IF(ISNUMBER($A29),CONCATENATE($BK29,Names!$P$3,Dev!$DG$130),"")</f>
        <v/>
      </c>
      <c r="CI29" s="13" t="str">
        <f>IF(ISNUMBER($A29),CONCATENATE($BK29,Names!$P$3,Dev!$DK$130),"")</f>
        <v/>
      </c>
      <c r="CJ29" s="13" t="str">
        <f>IF(ISNUMBER($A29),CONCATENATE($BK29,Names!$P$3,Dev!$DN$130),"")</f>
        <v/>
      </c>
      <c r="CK29" s="13" t="str">
        <f>IF(ISNUMBER($A29),CONCATENATE($BK29,Names!$P$3,Dev!$DQ$130),"")</f>
        <v/>
      </c>
      <c r="CL29" s="13"/>
      <c r="CM29" s="13" t="str">
        <f>""</f>
        <v/>
      </c>
      <c r="CN29" s="13" t="str">
        <f>IF(ISNUMBER($A29),CONCATENATE($BB29,Names!$P$3,Dev!$CZ$48),"")</f>
        <v/>
      </c>
      <c r="CO29" s="13" t="str">
        <f>IF(ISNUMBER($A29),CONCATENATE($BB29,Names!$P$3,Dev!$DF$48),"")</f>
        <v/>
      </c>
      <c r="CP29" s="13" t="str">
        <f>IF(ISNUMBER($A29),CONCATENATE($BB29,Names!$P$3,Dev!$DI$48),"")</f>
        <v/>
      </c>
      <c r="CQ29" s="13" t="str">
        <f>IF(ISNUMBER($A29),CONCATENATE($BB29,Names!$P$3,Dev!$DM$48),"")</f>
        <v/>
      </c>
      <c r="CR29" s="13" t="str">
        <f>IF(ISNUMBER($A29),CONCATENATE($BB29,Names!$P$3,Dev!$DV$48),"")</f>
        <v/>
      </c>
      <c r="CS29" s="13" t="str">
        <f>IF(ISNUMBER($A29),CONCATENATE($BB29,Names!$P$3,Dev!$DZ$48),"")</f>
        <v/>
      </c>
      <c r="CT29" s="13" t="str">
        <f>IF(ISNUMBER($A29),CONCATENATE($BB29,Names!$P$3,Dev!$EI$48),"")</f>
        <v/>
      </c>
      <c r="CU29" s="13" t="str">
        <f>IF(ISNUMBER($A29),CONCATENATE($BB29,Names!$P$3,Dev!$FZ$48),"")</f>
        <v/>
      </c>
      <c r="CV29" s="13" t="str">
        <f>IF(ISNUMBER($A29),CONCATENATE($BB29,Names!$P$3,Dev!$GI$48),"")</f>
        <v/>
      </c>
      <c r="CW29" s="13" t="str">
        <f>IF(ISNUMBER($A29),CONCATENATE($BB29,Names!$P$3,Dev!$GM$48),"")</f>
        <v/>
      </c>
      <c r="CX29" s="13"/>
      <c r="CY29" s="13" t="str">
        <f>IF(ISNUMBER($A29),CONCATENATE($BB29,Names!$P$3,Dev!$EM$48),"")</f>
        <v/>
      </c>
      <c r="CZ29" s="13" t="str">
        <f>IF(ISNUMBER($A29),CONCATENATE($BB29,Names!$P$3,Dev!$EV$48),"")</f>
        <v/>
      </c>
      <c r="DA29" s="13" t="str">
        <f>IF(ISNUMBER($A29),CONCATENATE($BB29,Names!$P$3,Dev!$EZ$48),"")</f>
        <v/>
      </c>
      <c r="DB29" s="13" t="str">
        <f>IF(ISNUMBER($A29),CONCATENATE($BB29,Names!$P$3,Dev!$FI$48),"")</f>
        <v/>
      </c>
      <c r="DC29" s="13" t="str">
        <f>IF(ISNUMBER($A29),CONCATENATE($BB29,Names!$P$3,Dev!$FM$48),"")</f>
        <v/>
      </c>
      <c r="DD29" s="13" t="str">
        <f>IF(ISNUMBER($A29),CONCATENATE($BB29,Names!$P$3,Dev!$FV$48),"")</f>
        <v/>
      </c>
      <c r="DE29" s="13" t="str">
        <f>IF(ISNUMBER($A29),CONCATENATE($BB29,Names!$P$3,Dev!$GP$48),"")</f>
        <v/>
      </c>
      <c r="DI29" s="105">
        <f>COUNTIFS($DL$5:DL29,"&lt;&gt;"&amp;"")</f>
        <v>0</v>
      </c>
      <c r="DJ29" s="1198" t="str">
        <f t="shared" si="7"/>
        <v/>
      </c>
      <c r="DK29" s="1198" t="str">
        <f t="shared" si="8"/>
        <v/>
      </c>
      <c r="DL29" s="1198"/>
      <c r="DM29" s="1198" t="str">
        <f>IF($DL29="","",_xlfn.CONCAT(Names!$D$5,$AO29))</f>
        <v/>
      </c>
      <c r="DN29" s="1198" t="str">
        <f>IF($DL29="","",CONCATENATE(Names!$C$26,Names!$N$3,$DM29))</f>
        <v/>
      </c>
      <c r="DO29" s="1198" t="str">
        <f>IF($DL29="","",CONCATENATE(Names!$C$25,Names!$N$3,$DM29))</f>
        <v/>
      </c>
    </row>
    <row r="30" spans="1:119" s="13" customFormat="1">
      <c r="A30" s="11">
        <v>9</v>
      </c>
      <c r="B30" s="12">
        <v>0.25</v>
      </c>
      <c r="C30" s="12"/>
      <c r="D30" s="11">
        <v>20</v>
      </c>
      <c r="F30" s="13">
        <v>1</v>
      </c>
      <c r="G30" s="2">
        <f t="shared" si="17"/>
        <v>55.504999999999995</v>
      </c>
      <c r="H30" s="2">
        <f t="shared" si="16"/>
        <v>55.629999999999995</v>
      </c>
      <c r="I30" s="1230">
        <f>C29+B30+I28</f>
        <v>55.629999999999995</v>
      </c>
      <c r="J30" s="56">
        <v>1737007000090</v>
      </c>
      <c r="K30" s="59">
        <v>15.5</v>
      </c>
      <c r="L30" s="2" t="str">
        <f>IF(ISNUMBER(E30),VLOOKUP(C30,'TE,EHnames'!$B$4:$F$11,'TE,EHnames'!$C$2,FALSE),"")</f>
        <v/>
      </c>
      <c r="M30" s="2" t="str">
        <f>IF(ISNUMBER(E30),VLOOKUP(C30,'TE,EHnames'!$B$4:$F$11,'TE,EHnames'!$F$2,FALSE),"")</f>
        <v/>
      </c>
      <c r="O30" s="13">
        <f t="shared" si="19"/>
        <v>3.7600000000000051</v>
      </c>
      <c r="P30" s="13">
        <v>120</v>
      </c>
      <c r="S30" t="str">
        <f>IFERROR(VLOOKUP(P30,Racks!$H$4:$M$30,6),"")</f>
        <v>Spk-020Row:CnPw-U-016</v>
      </c>
      <c r="V30" s="54">
        <f>COUNTIFS('Sec-Sub'!$K$4:$K$164,"&lt;="&amp;H30)</f>
        <v>16</v>
      </c>
      <c r="W30" s="54" t="str">
        <f>VLOOKUP(V30,'Sec-Sub'!$A$4:$C$164,2,FALSE)</f>
        <v>Spk</v>
      </c>
      <c r="X30" s="54" t="str">
        <f>VLOOKUP(V30,'Sec-Sub'!$A$4:$C$164,3,FALSE)</f>
        <v>020</v>
      </c>
      <c r="Y30" s="54" t="str">
        <f>CONCATENATE(X30,Names!$I$3)</f>
        <v>020PRL</v>
      </c>
      <c r="Z30" s="48" t="s">
        <v>189</v>
      </c>
      <c r="AA30" s="49" t="s">
        <v>185</v>
      </c>
      <c r="AC30" s="21"/>
      <c r="AD30" s="1812"/>
      <c r="AE30" s="17">
        <v>1</v>
      </c>
      <c r="AI30" s="1266" t="str">
        <f>IF(ISNUMBER(R30),CONCATENATE(Names!$C$3,R30),"")</f>
        <v/>
      </c>
      <c r="AJ30"/>
      <c r="AK30" t="str">
        <f t="shared" si="9"/>
        <v/>
      </c>
      <c r="AL30" t="str">
        <f t="shared" si="10"/>
        <v/>
      </c>
      <c r="AM30" t="str">
        <f t="shared" si="11"/>
        <v/>
      </c>
      <c r="AN30" t="str">
        <f t="shared" si="12"/>
        <v/>
      </c>
      <c r="AO30" t="str">
        <f t="shared" si="13"/>
        <v/>
      </c>
      <c r="AP30" t="str">
        <f>IF(ISNUMBER(E30),CONCATENATE(Names!$C$5,Names!$N$3,AO30),"")</f>
        <v/>
      </c>
      <c r="AQ30" t="str">
        <f>IF(ISNUMBER(E30),CONCATENATE(Names!$D$5,AO30),"")</f>
        <v/>
      </c>
      <c r="AR30" t="str">
        <f>IF(ISNUMBER(E30),CONCATENATE(Names!$C$10,Names!$N$3,AQ30),"")</f>
        <v/>
      </c>
      <c r="AS30" t="str">
        <f>IF(ISNUMBER(E30),CONCATENATE(Names!$C$11,Names!$N$3,AQ30),"")</f>
        <v/>
      </c>
      <c r="AT30"/>
      <c r="AU30" s="13" t="str">
        <f t="shared" si="14"/>
        <v>00</v>
      </c>
      <c r="AV30">
        <f t="shared" si="1"/>
        <v>9</v>
      </c>
      <c r="AW30" t="str">
        <f t="shared" si="2"/>
        <v>Spk</v>
      </c>
      <c r="AX30" t="str">
        <f t="shared" si="3"/>
        <v>020PRL</v>
      </c>
      <c r="AY30" t="str">
        <f t="shared" si="4"/>
        <v>009</v>
      </c>
      <c r="AZ30" t="str">
        <f>IF(ISNUMBER(A30),CONCATENATE(Names!$C$6,Names!$N$3,AU30,A30),"")</f>
        <v>PRLCpl-009</v>
      </c>
      <c r="BA30" t="str">
        <f>IF(ISNUMBER(A30),CONCATENATE(Names!$C$7,Names!$N$3,AU30,A30),"")</f>
        <v>PRLSB-009</v>
      </c>
      <c r="BB30" t="str">
        <f>IF(ISNUMBER(A30),CONCATENATE(Names!$C$8,Names!$N$3,AU30,A30),"")</f>
        <v>PRLJB-009</v>
      </c>
      <c r="BC30" t="str">
        <f>IF(ISNUMBER(A30),CONCATENATE(Names!$D$6,AY30),"")</f>
        <v>C009</v>
      </c>
      <c r="BD30" t="str">
        <f>IF(ISNUMBER(A30),CONCATENATE(Names!$C$10,Names!$N$3,BC30),"")</f>
        <v>PRLEH-C009</v>
      </c>
      <c r="BE30" t="str">
        <f>IF(ISNUMBER(A30),CONCATENATE(Names!$C$11,Names!$N$3,BC30),"")</f>
        <v>PRLTE-C009</v>
      </c>
      <c r="BF30" t="str">
        <f>IF(ISNUMBER(A30),CONCATENATE(Names!$D$7,AY30),"")</f>
        <v>S009</v>
      </c>
      <c r="BG30" t="str">
        <f>IF(ISNUMBER(A30),CONCATENATE(Names!$C$10,Names!$N$3,BF30),"")</f>
        <v>PRLEH-S009</v>
      </c>
      <c r="BH30" t="str">
        <f>IF(ISNUMBER(A30),CONCATENATE(Names!$C$11,Names!$N$3,BF30),"")</f>
        <v>PRLTE-S009</v>
      </c>
      <c r="BI30" t="str">
        <f>IF(ISNUMBER(A30),CONCATENATE(Names!$C$12,Names!$N$3,BC30),"")</f>
        <v>PRLDL-C009</v>
      </c>
      <c r="BJ30" t="str">
        <f>IF(ISNUMBER(A30),CONCATENATE(Names!$C$24,Names!$N$3,AY30),"")</f>
        <v>PRLCSC-009</v>
      </c>
      <c r="BK30" t="str">
        <f>IF(ISNUMBER(A30),CONCATENATE(Names!$C$9,Names!$N$3,AY30),"")</f>
        <v>PRLTap-009</v>
      </c>
      <c r="BL30"/>
      <c r="BM30"/>
      <c r="BN30"/>
      <c r="BO30"/>
      <c r="BP30"/>
      <c r="BQ30"/>
      <c r="BR30"/>
      <c r="BS30" s="157"/>
      <c r="BT30" s="105">
        <f>COUNTIFS($BW$5:BW30,"&lt;&gt;"&amp;"")</f>
        <v>3</v>
      </c>
      <c r="BU30" s="103" t="str">
        <f t="shared" si="5"/>
        <v/>
      </c>
      <c r="BV30" s="103" t="str">
        <f t="shared" si="6"/>
        <v/>
      </c>
      <c r="BW30" s="103"/>
      <c r="BX30"/>
      <c r="BY30" t="str">
        <f>IF($BW30="","",CONCATENATE($BW30,Names!$N$3,$BX30))</f>
        <v/>
      </c>
      <c r="BZ30" s="164"/>
      <c r="CA30" s="13" t="str">
        <f>IF(ISNUMBER(A30),CONCATENATE(W30,Names!$H$3,Y30,Names!$J$3,Names!$K$3,Names!$L$3,BK30),"")</f>
        <v>Spk-020PRL:RFS-PRLTap-009</v>
      </c>
      <c r="CB30" s="13" t="str">
        <f>IF(ISNUMBER(A30),CONCATENATE(W30,Names!$H$3,Y30,Names!$J$3,Names!$K$3,Names!$L$3,BB30),"")</f>
        <v>Spk-020PRL:RFS-PRLJB-009</v>
      </c>
      <c r="CC30" s="13" t="str">
        <f>IF($BW30="","",CONCATENATE(W30,Names!$H$3,Y30,Names!$J$3,Names!$K$3,Names!$L$3,$BW30,Names!$N$3,$BX30))</f>
        <v/>
      </c>
      <c r="CF30" s="13" t="str">
        <f>IF(ISNUMBER($A30),CONCATENATE($BK30,Names!$P$3,Dev!$DA$130),"")</f>
        <v>PRLTap-009_a</v>
      </c>
      <c r="CG30" s="13" t="str">
        <f>IF(ISNUMBER($A30),CONCATENATE($BK30,Names!$P$3,Dev!$DD$130),"")</f>
        <v>PRLTap-009_b</v>
      </c>
      <c r="CH30" s="13" t="str">
        <f>IF(ISNUMBER($A30),CONCATENATE($BK30,Names!$P$3,Dev!$DG$130),"")</f>
        <v>PRLTap-009_c</v>
      </c>
      <c r="CI30" s="13" t="str">
        <f>IF(ISNUMBER($A30),CONCATENATE($BK30,Names!$P$3,Dev!$DK$130),"")</f>
        <v>PRLTap-009_d</v>
      </c>
      <c r="CJ30" s="13" t="str">
        <f>IF(ISNUMBER($A30),CONCATENATE($BK30,Names!$P$3,Dev!$DN$130),"")</f>
        <v>PRLTap-009_e</v>
      </c>
      <c r="CK30" s="13" t="str">
        <f>IF(ISNUMBER($A30),CONCATENATE($BK30,Names!$P$3,Dev!$DQ$130),"")</f>
        <v>PRLTap-009_f</v>
      </c>
      <c r="CM30" s="13" t="str">
        <f>""</f>
        <v/>
      </c>
      <c r="CN30" s="13" t="str">
        <f>IF(ISNUMBER($A30),CONCATENATE($BB30,Names!$P$3,Dev!$CZ$48),"")</f>
        <v>PRLJB-009_a</v>
      </c>
      <c r="CO30" s="13" t="str">
        <f>IF(ISNUMBER($A30),CONCATENATE($BB30,Names!$P$3,Dev!$DF$48),"")</f>
        <v>PRLJB-009_cp</v>
      </c>
      <c r="CP30" s="13" t="str">
        <f>IF(ISNUMBER($A30),CONCATENATE($BB30,Names!$P$3,Dev!$DI$48),"")</f>
        <v>PRLJB-009_b</v>
      </c>
      <c r="CQ30" s="13" t="str">
        <f>IF(ISNUMBER($A30),CONCATENATE($BB30,Names!$P$3,Dev!$DM$48),"")</f>
        <v>PRLJB-009_m</v>
      </c>
      <c r="CR30" s="13" t="str">
        <f>IF(ISNUMBER($A30),CONCATENATE($BB30,Names!$P$3,Dev!$DV$48),"")</f>
        <v>PRLJB-009_n</v>
      </c>
      <c r="CS30" s="13" t="str">
        <f>IF(ISNUMBER($A30),CONCATENATE($BB30,Names!$P$3,Dev!$DZ$48),"")</f>
        <v>PRLJB-009_aa</v>
      </c>
      <c r="CT30" s="13" t="str">
        <f>IF(ISNUMBER($A30),CONCATENATE($BB30,Names!$P$3,Dev!$EI$48),"")</f>
        <v>PRLJB-009_ab</v>
      </c>
      <c r="CU30" s="13" t="str">
        <f>IF(ISNUMBER($A30),CONCATENATE($BB30,Names!$P$3,Dev!$FZ$48),"")</f>
        <v>PRLJB-009_am</v>
      </c>
      <c r="CV30" s="13" t="str">
        <f>IF(ISNUMBER($A30),CONCATENATE($BB30,Names!$P$3,Dev!$GI$48),"")</f>
        <v>PRLJB-009_an</v>
      </c>
      <c r="CW30" s="13" t="str">
        <f>IF(ISNUMBER($A30),CONCATENATE($BB30,Names!$P$3,Dev!$GM$48),"")</f>
        <v>PRLJB-009_++EH</v>
      </c>
      <c r="CY30" s="13" t="str">
        <f>IF(ISNUMBER($A30),CONCATENATE($BB30,Names!$P$3,Dev!$EM$48),"")</f>
        <v>PRLJB-009_g</v>
      </c>
      <c r="CZ30" s="13" t="str">
        <f>IF(ISNUMBER($A30),CONCATENATE($BB30,Names!$P$3,Dev!$EV$48),"")</f>
        <v>PRLJB-009_h</v>
      </c>
      <c r="DA30" s="13" t="str">
        <f>IF(ISNUMBER($A30),CONCATENATE($BB30,Names!$P$3,Dev!$EZ$48),"")</f>
        <v>PRLJB-009_s</v>
      </c>
      <c r="DB30" s="13" t="str">
        <f>IF(ISNUMBER($A30),CONCATENATE($BB30,Names!$P$3,Dev!$FI$48),"")</f>
        <v>PRLJB-009_t</v>
      </c>
      <c r="DC30" s="13" t="str">
        <f>IF(ISNUMBER($A30),CONCATENATE($BB30,Names!$P$3,Dev!$FM$48),"")</f>
        <v>PRLJB-009_ag</v>
      </c>
      <c r="DD30" s="13" t="str">
        <f>IF(ISNUMBER($A30),CONCATENATE($BB30,Names!$P$3,Dev!$FV$48),"")</f>
        <v>PRLJB-009_ah</v>
      </c>
      <c r="DE30" s="13" t="str">
        <f>IF(ISNUMBER($A30),CONCATENATE($BB30,Names!$P$3,Dev!$GP$48),"")</f>
        <v>PRLJB-009_++TE</v>
      </c>
      <c r="DI30" s="105">
        <f>COUNTIFS($DL$5:DL30,"&lt;&gt;"&amp;"")</f>
        <v>0</v>
      </c>
      <c r="DJ30" s="1198" t="str">
        <f t="shared" si="7"/>
        <v/>
      </c>
      <c r="DK30" s="1198" t="str">
        <f t="shared" si="8"/>
        <v/>
      </c>
      <c r="DL30" s="1198"/>
      <c r="DM30" s="1198" t="str">
        <f>IF($DL30="","",_xlfn.CONCAT(Names!$D$5,$AO30))</f>
        <v/>
      </c>
      <c r="DN30" s="1198" t="str">
        <f>IF($DL30="","",CONCATENATE(Names!$C$26,Names!$N$3,$DM30))</f>
        <v/>
      </c>
      <c r="DO30" s="1198" t="str">
        <f>IF($DL30="","",CONCATENATE(Names!$C$25,Names!$N$3,$DM30))</f>
        <v/>
      </c>
    </row>
    <row r="31" spans="1:119">
      <c r="A31" s="1"/>
      <c r="B31" s="6"/>
      <c r="C31" s="6">
        <v>4.1349999999999998</v>
      </c>
      <c r="D31" s="1">
        <v>50</v>
      </c>
      <c r="E31">
        <v>15</v>
      </c>
      <c r="F31">
        <v>1</v>
      </c>
      <c r="G31" s="2">
        <f t="shared" si="17"/>
        <v>55.754999999999995</v>
      </c>
      <c r="H31" s="2">
        <f t="shared" si="16"/>
        <v>57.822499999999998</v>
      </c>
      <c r="I31" s="1225">
        <f>I30+B30/2+C31/2</f>
        <v>57.822499999999998</v>
      </c>
      <c r="J31" s="38"/>
      <c r="K31" s="58"/>
      <c r="L31" s="2" t="str">
        <f>IF(ISNUMBER(E31),VLOOKUP(C31,'TE,EHnames'!$B$4:$F$11,'TE,EHnames'!$C$2,FALSE),"")</f>
        <v>RST/10/50-2/1</v>
      </c>
      <c r="M31" s="2" t="str">
        <f>IF(ISNUMBER(E31),VLOOKUP(C31,'TE,EHnames'!$B$4:$F$11,'TE,EHnames'!$F$2,FALSE),"")</f>
        <v>PT100-3000</v>
      </c>
      <c r="O31" s="13" t="str">
        <f t="shared" si="19"/>
        <v/>
      </c>
      <c r="Q31" s="7">
        <v>59.39</v>
      </c>
      <c r="R31" s="169">
        <v>120</v>
      </c>
      <c r="S31" t="str">
        <f>IFERROR(VLOOKUP(P31,Racks!$H$4:$M$30,6),"")</f>
        <v/>
      </c>
      <c r="V31" s="54">
        <f>COUNTIFS('Sec-Sub'!$K$4:$K$164,"&lt;="&amp;H31)</f>
        <v>17</v>
      </c>
      <c r="W31" s="54" t="str">
        <f>VLOOKUP(V31,'Sec-Sub'!$A$4:$C$164,2,FALSE)</f>
        <v>Spk</v>
      </c>
      <c r="X31" s="54" t="str">
        <f>VLOOKUP(V31,'Sec-Sub'!$A$4:$C$164,3,FALSE)</f>
        <v>020</v>
      </c>
      <c r="Y31" s="54" t="str">
        <f>CONCATENATE(X31,Names!$I$3)</f>
        <v>020PRL</v>
      </c>
      <c r="AC31" s="18"/>
      <c r="AD31" s="1812"/>
      <c r="AE31" s="20"/>
      <c r="AI31" s="1266" t="str">
        <f>IF(ISNUMBER(R31),CONCATENATE(Names!$C$3,R31),"")</f>
        <v>STUB120</v>
      </c>
      <c r="AK31" t="str">
        <f t="shared" si="9"/>
        <v>0</v>
      </c>
      <c r="AL31">
        <f t="shared" si="10"/>
        <v>15</v>
      </c>
      <c r="AM31" t="str">
        <f t="shared" si="11"/>
        <v>Spk</v>
      </c>
      <c r="AN31" t="str">
        <f t="shared" si="12"/>
        <v>020PRL</v>
      </c>
      <c r="AO31" t="str">
        <f t="shared" si="13"/>
        <v>015</v>
      </c>
      <c r="AP31" t="str">
        <f>IF(ISNUMBER(E31),CONCATENATE(Names!$C$5,Names!$N$3,AO31),"")</f>
        <v>PRLRL-015</v>
      </c>
      <c r="AQ31" t="str">
        <f>IF(ISNUMBER(E31),CONCATENATE(Names!$D$5,AO31),"")</f>
        <v>L015</v>
      </c>
      <c r="AR31" t="str">
        <f>IF(ISNUMBER(E31),CONCATENATE(Names!$C$10,Names!$N$3,AQ31),"")</f>
        <v>PRLEH-L015</v>
      </c>
      <c r="AS31" t="str">
        <f>IF(ISNUMBER(E31),CONCATENATE(Names!$C$11,Names!$N$3,AQ31),"")</f>
        <v>PRLTE-L015</v>
      </c>
      <c r="AU31" s="13" t="str">
        <f t="shared" si="14"/>
        <v/>
      </c>
      <c r="AV31" t="str">
        <f t="shared" si="1"/>
        <v/>
      </c>
      <c r="AW31" t="str">
        <f t="shared" si="2"/>
        <v/>
      </c>
      <c r="AX31" t="str">
        <f t="shared" si="3"/>
        <v/>
      </c>
      <c r="AY31" t="str">
        <f t="shared" si="4"/>
        <v/>
      </c>
      <c r="AZ31" t="str">
        <f>IF(ISNUMBER(A31),CONCATENATE(Names!$C$6,Names!$N$3,AU31,A31),"")</f>
        <v/>
      </c>
      <c r="BA31" t="str">
        <f>IF(ISNUMBER(A31),CONCATENATE(Names!$C$7,Names!$N$3,AU31,A31),"")</f>
        <v/>
      </c>
      <c r="BB31" t="str">
        <f>IF(ISNUMBER(A31),CONCATENATE(Names!$C$8,Names!$N$3,AU31,A31),"")</f>
        <v/>
      </c>
      <c r="BC31" t="str">
        <f>IF(ISNUMBER(A31),CONCATENATE(Names!$D$6,AY31),"")</f>
        <v/>
      </c>
      <c r="BD31" t="str">
        <f>IF(ISNUMBER(A31),CONCATENATE(Names!$C$10,Names!$N$3,BC31),"")</f>
        <v/>
      </c>
      <c r="BE31" t="str">
        <f>IF(ISNUMBER(A31),CONCATENATE(Names!$C$11,Names!$N$3,BC31),"")</f>
        <v/>
      </c>
      <c r="BF31" t="str">
        <f>IF(ISNUMBER(A31),CONCATENATE(Names!$D$7,AY31),"")</f>
        <v/>
      </c>
      <c r="BG31" t="str">
        <f>IF(ISNUMBER(A31),CONCATENATE(Names!$C$10,Names!$N$3,BF31),"")</f>
        <v/>
      </c>
      <c r="BH31" t="str">
        <f>IF(ISNUMBER(A31),CONCATENATE(Names!$C$11,Names!$N$3,BF31),"")</f>
        <v/>
      </c>
      <c r="BI31" t="str">
        <f>IF(ISNUMBER(A31),CONCATENATE(Names!$C$12,Names!$N$3,BC31),"")</f>
        <v/>
      </c>
      <c r="BJ31" t="str">
        <f>IF(ISNUMBER(A31),CONCATENATE(Names!$C$24,Names!$N$3,AY31),"")</f>
        <v/>
      </c>
      <c r="BK31" t="str">
        <f>IF(ISNUMBER(A31),CONCATENATE(Names!$C$9,Names!$N$3,AY31),"")</f>
        <v/>
      </c>
      <c r="BS31" s="157"/>
      <c r="BT31" s="105">
        <f>COUNTIFS($BW$5:BW31,"&lt;&gt;"&amp;"")</f>
        <v>3</v>
      </c>
      <c r="BU31" s="103" t="str">
        <f t="shared" si="5"/>
        <v/>
      </c>
      <c r="BV31" s="103" t="str">
        <f t="shared" si="6"/>
        <v/>
      </c>
      <c r="BW31" s="103"/>
      <c r="BY31" t="str">
        <f>IF($BW31="","",CONCATENATE($BW31,Names!$N$3,$BX31))</f>
        <v/>
      </c>
      <c r="BZ31" s="157"/>
      <c r="CA31" s="13" t="str">
        <f>IF(ISNUMBER(A31),CONCATENATE(W31,Names!$H$3,Y31,Names!$J$3,Names!$K$3,Names!$L$3,BK31),"")</f>
        <v/>
      </c>
      <c r="CB31" s="13" t="str">
        <f>IF(ISNUMBER(A31),CONCATENATE(W31,Names!$H$3,Y31,Names!$J$3,Names!$K$3,Names!$L$3,BB31),"")</f>
        <v/>
      </c>
      <c r="CC31" s="13" t="str">
        <f>IF($BW31="","",CONCATENATE(W31,Names!$H$3,Y31,Names!$J$3,Names!$K$3,Names!$L$3,$BW31,Names!$N$3,$BX31))</f>
        <v/>
      </c>
      <c r="CF31" s="13" t="str">
        <f>IF(ISNUMBER($A31),CONCATENATE($BK31,Names!$P$3,Dev!$DA$130),"")</f>
        <v/>
      </c>
      <c r="CG31" s="13" t="str">
        <f>IF(ISNUMBER($A31),CONCATENATE($BK31,Names!$P$3,Dev!$DD$130),"")</f>
        <v/>
      </c>
      <c r="CH31" s="13" t="str">
        <f>IF(ISNUMBER($A31),CONCATENATE($BK31,Names!$P$3,Dev!$DG$130),"")</f>
        <v/>
      </c>
      <c r="CI31" s="13" t="str">
        <f>IF(ISNUMBER($A31),CONCATENATE($BK31,Names!$P$3,Dev!$DK$130),"")</f>
        <v/>
      </c>
      <c r="CJ31" s="13" t="str">
        <f>IF(ISNUMBER($A31),CONCATENATE($BK31,Names!$P$3,Dev!$DN$130),"")</f>
        <v/>
      </c>
      <c r="CK31" s="13" t="str">
        <f>IF(ISNUMBER($A31),CONCATENATE($BK31,Names!$P$3,Dev!$DQ$130),"")</f>
        <v/>
      </c>
      <c r="CL31" s="13"/>
      <c r="CM31" s="13" t="str">
        <f>""</f>
        <v/>
      </c>
      <c r="CN31" s="13" t="str">
        <f>IF(ISNUMBER($A31),CONCATENATE($BB31,Names!$P$3,Dev!$CZ$48),"")</f>
        <v/>
      </c>
      <c r="CO31" s="13" t="str">
        <f>IF(ISNUMBER($A31),CONCATENATE($BB31,Names!$P$3,Dev!$DF$48),"")</f>
        <v/>
      </c>
      <c r="CP31" s="13" t="str">
        <f>IF(ISNUMBER($A31),CONCATENATE($BB31,Names!$P$3,Dev!$DI$48),"")</f>
        <v/>
      </c>
      <c r="CQ31" s="13" t="str">
        <f>IF(ISNUMBER($A31),CONCATENATE($BB31,Names!$P$3,Dev!$DM$48),"")</f>
        <v/>
      </c>
      <c r="CR31" s="13" t="str">
        <f>IF(ISNUMBER($A31),CONCATENATE($BB31,Names!$P$3,Dev!$DV$48),"")</f>
        <v/>
      </c>
      <c r="CS31" s="13" t="str">
        <f>IF(ISNUMBER($A31),CONCATENATE($BB31,Names!$P$3,Dev!$DZ$48),"")</f>
        <v/>
      </c>
      <c r="CT31" s="13" t="str">
        <f>IF(ISNUMBER($A31),CONCATENATE($BB31,Names!$P$3,Dev!$EI$48),"")</f>
        <v/>
      </c>
      <c r="CU31" s="13" t="str">
        <f>IF(ISNUMBER($A31),CONCATENATE($BB31,Names!$P$3,Dev!$FZ$48),"")</f>
        <v/>
      </c>
      <c r="CV31" s="13" t="str">
        <f>IF(ISNUMBER($A31),CONCATENATE($BB31,Names!$P$3,Dev!$GI$48),"")</f>
        <v/>
      </c>
      <c r="CW31" s="13" t="str">
        <f>IF(ISNUMBER($A31),CONCATENATE($BB31,Names!$P$3,Dev!$GM$48),"")</f>
        <v/>
      </c>
      <c r="CX31" s="13"/>
      <c r="CY31" s="13" t="str">
        <f>IF(ISNUMBER($A31),CONCATENATE($BB31,Names!$P$3,Dev!$EM$48),"")</f>
        <v/>
      </c>
      <c r="CZ31" s="13" t="str">
        <f>IF(ISNUMBER($A31),CONCATENATE($BB31,Names!$P$3,Dev!$EV$48),"")</f>
        <v/>
      </c>
      <c r="DA31" s="13" t="str">
        <f>IF(ISNUMBER($A31),CONCATENATE($BB31,Names!$P$3,Dev!$EZ$48),"")</f>
        <v/>
      </c>
      <c r="DB31" s="13" t="str">
        <f>IF(ISNUMBER($A31),CONCATENATE($BB31,Names!$P$3,Dev!$FI$48),"")</f>
        <v/>
      </c>
      <c r="DC31" s="13" t="str">
        <f>IF(ISNUMBER($A31),CONCATENATE($BB31,Names!$P$3,Dev!$FM$48),"")</f>
        <v/>
      </c>
      <c r="DD31" s="13" t="str">
        <f>IF(ISNUMBER($A31),CONCATENATE($BB31,Names!$P$3,Dev!$FV$48),"")</f>
        <v/>
      </c>
      <c r="DE31" s="13" t="str">
        <f>IF(ISNUMBER($A31),CONCATENATE($BB31,Names!$P$3,Dev!$GP$48),"")</f>
        <v/>
      </c>
      <c r="DI31" s="105">
        <f>COUNTIFS($DL$5:DL31,"&lt;&gt;"&amp;"")</f>
        <v>0</v>
      </c>
      <c r="DJ31" s="1198" t="str">
        <f t="shared" si="7"/>
        <v/>
      </c>
      <c r="DK31" s="1198" t="str">
        <f t="shared" si="8"/>
        <v/>
      </c>
      <c r="DL31" s="1198"/>
      <c r="DM31" s="1198" t="str">
        <f>IF($DL31="","",_xlfn.CONCAT(Names!$D$5,$AO31))</f>
        <v/>
      </c>
      <c r="DN31" s="1198" t="str">
        <f>IF($DL31="","",CONCATENATE(Names!$C$26,Names!$N$3,$DM31))</f>
        <v/>
      </c>
      <c r="DO31" s="1198" t="str">
        <f>IF($DL31="","",CONCATENATE(Names!$C$25,Names!$N$3,$DM31))</f>
        <v/>
      </c>
    </row>
    <row r="32" spans="1:119">
      <c r="A32" s="1"/>
      <c r="B32" s="6"/>
      <c r="C32" s="6">
        <v>4.1349999999999998</v>
      </c>
      <c r="D32" s="1">
        <v>50</v>
      </c>
      <c r="E32">
        <v>16</v>
      </c>
      <c r="F32" s="13">
        <v>1</v>
      </c>
      <c r="G32" s="2">
        <f t="shared" si="17"/>
        <v>59.889999999999993</v>
      </c>
      <c r="H32" s="2">
        <f t="shared" si="16"/>
        <v>61.957499999999996</v>
      </c>
      <c r="I32" s="1225">
        <f>I30+B30/2+C31+C32/2</f>
        <v>61.957499999999996</v>
      </c>
      <c r="J32" s="38"/>
      <c r="K32" s="58"/>
      <c r="L32" s="2" t="str">
        <f>IF(ISNUMBER(E32),VLOOKUP(C32,'TE,EHnames'!$B$4:$F$11,'TE,EHnames'!$C$2,FALSE),"")</f>
        <v>RST/10/50-2/1</v>
      </c>
      <c r="M32" s="2" t="str">
        <f>IF(ISNUMBER(E32),VLOOKUP(C32,'TE,EHnames'!$B$4:$F$11,'TE,EHnames'!$F$2,FALSE),"")</f>
        <v>PT100-3000</v>
      </c>
      <c r="O32" s="13" t="str">
        <f t="shared" si="19"/>
        <v/>
      </c>
      <c r="Q32">
        <f>(Q31+Q37)/2</f>
        <v>67.91</v>
      </c>
      <c r="S32" t="str">
        <f>IFERROR(VLOOKUP(P32,Racks!$H$4:$M$30,6),"")</f>
        <v/>
      </c>
      <c r="V32" s="54">
        <f>COUNTIFS('Sec-Sub'!$K$4:$K$164,"&lt;="&amp;H32)</f>
        <v>19</v>
      </c>
      <c r="W32" s="54" t="str">
        <f>VLOOKUP(V32,'Sec-Sub'!$A$4:$C$164,2,FALSE)</f>
        <v>Spk</v>
      </c>
      <c r="X32" s="54" t="str">
        <f>VLOOKUP(V32,'Sec-Sub'!$A$4:$C$164,3,FALSE)</f>
        <v>030</v>
      </c>
      <c r="Y32" s="54" t="str">
        <f>CONCATENATE(X32,Names!$I$3)</f>
        <v>030PRL</v>
      </c>
      <c r="AC32" s="18"/>
      <c r="AD32" s="1812">
        <v>1</v>
      </c>
      <c r="AE32" s="10"/>
      <c r="AI32" s="1266" t="str">
        <f>IF(ISNUMBER(R32),CONCATENATE(Names!$C$3,R32),"")</f>
        <v/>
      </c>
      <c r="AK32" t="str">
        <f t="shared" si="9"/>
        <v>0</v>
      </c>
      <c r="AL32">
        <f t="shared" si="10"/>
        <v>16</v>
      </c>
      <c r="AM32" t="str">
        <f t="shared" si="11"/>
        <v>Spk</v>
      </c>
      <c r="AN32" t="str">
        <f t="shared" si="12"/>
        <v>030PRL</v>
      </c>
      <c r="AO32" t="str">
        <f t="shared" si="13"/>
        <v>016</v>
      </c>
      <c r="AP32" t="str">
        <f>IF(ISNUMBER(E32),CONCATENATE(Names!$C$5,Names!$N$3,AO32),"")</f>
        <v>PRLRL-016</v>
      </c>
      <c r="AQ32" t="str">
        <f>IF(ISNUMBER(E32),CONCATENATE(Names!$D$5,AO32),"")</f>
        <v>L016</v>
      </c>
      <c r="AR32" t="str">
        <f>IF(ISNUMBER(E32),CONCATENATE(Names!$C$10,Names!$N$3,AQ32),"")</f>
        <v>PRLEH-L016</v>
      </c>
      <c r="AS32" t="str">
        <f>IF(ISNUMBER(E32),CONCATENATE(Names!$C$11,Names!$N$3,AQ32),"")</f>
        <v>PRLTE-L016</v>
      </c>
      <c r="AU32" s="13" t="str">
        <f t="shared" si="14"/>
        <v/>
      </c>
      <c r="AV32" t="str">
        <f t="shared" si="1"/>
        <v/>
      </c>
      <c r="AW32" t="str">
        <f t="shared" si="2"/>
        <v/>
      </c>
      <c r="AX32" t="str">
        <f t="shared" si="3"/>
        <v/>
      </c>
      <c r="AY32" t="str">
        <f t="shared" si="4"/>
        <v/>
      </c>
      <c r="AZ32" t="str">
        <f>IF(ISNUMBER(A32),CONCATENATE(Names!$C$6,Names!$N$3,AU32,A32),"")</f>
        <v/>
      </c>
      <c r="BA32" t="str">
        <f>IF(ISNUMBER(A32),CONCATENATE(Names!$C$7,Names!$N$3,AU32,A32),"")</f>
        <v/>
      </c>
      <c r="BB32" t="str">
        <f>IF(ISNUMBER(A32),CONCATENATE(Names!$C$8,Names!$N$3,AU32,A32),"")</f>
        <v/>
      </c>
      <c r="BC32" t="str">
        <f>IF(ISNUMBER(A32),CONCATENATE(Names!$D$6,AY32),"")</f>
        <v/>
      </c>
      <c r="BD32" t="str">
        <f>IF(ISNUMBER(A32),CONCATENATE(Names!$C$10,Names!$N$3,BC32),"")</f>
        <v/>
      </c>
      <c r="BE32" t="str">
        <f>IF(ISNUMBER(A32),CONCATENATE(Names!$C$11,Names!$N$3,BC32),"")</f>
        <v/>
      </c>
      <c r="BF32" t="str">
        <f>IF(ISNUMBER(A32),CONCATENATE(Names!$D$7,AY32),"")</f>
        <v/>
      </c>
      <c r="BG32" t="str">
        <f>IF(ISNUMBER(A32),CONCATENATE(Names!$C$10,Names!$N$3,BF32),"")</f>
        <v/>
      </c>
      <c r="BH32" t="str">
        <f>IF(ISNUMBER(A32),CONCATENATE(Names!$C$11,Names!$N$3,BF32),"")</f>
        <v/>
      </c>
      <c r="BI32" t="str">
        <f>IF(ISNUMBER(A32),CONCATENATE(Names!$C$12,Names!$N$3,BC32),"")</f>
        <v/>
      </c>
      <c r="BJ32" t="str">
        <f>IF(ISNUMBER(A32),CONCATENATE(Names!$C$24,Names!$N$3,AY32),"")</f>
        <v/>
      </c>
      <c r="BK32" t="str">
        <f>IF(ISNUMBER(A32),CONCATENATE(Names!$C$9,Names!$N$3,AY32),"")</f>
        <v/>
      </c>
      <c r="BS32" s="157"/>
      <c r="BT32" s="105">
        <f>COUNTIFS($BW$5:BW32,"&lt;&gt;"&amp;"")</f>
        <v>3</v>
      </c>
      <c r="BU32" s="103" t="str">
        <f t="shared" si="5"/>
        <v/>
      </c>
      <c r="BV32" s="103" t="str">
        <f t="shared" si="6"/>
        <v/>
      </c>
      <c r="BW32" s="103"/>
      <c r="BY32" t="str">
        <f>IF($BW32="","",CONCATENATE($BW32,Names!$N$3,$BX32))</f>
        <v/>
      </c>
      <c r="BZ32" s="157"/>
      <c r="CA32" s="13" t="str">
        <f>IF(ISNUMBER(A32),CONCATENATE(W32,Names!$H$3,Y32,Names!$J$3,Names!$K$3,Names!$L$3,BK32),"")</f>
        <v/>
      </c>
      <c r="CB32" s="13" t="str">
        <f>IF(ISNUMBER(A32),CONCATENATE(W32,Names!$H$3,Y32,Names!$J$3,Names!$K$3,Names!$L$3,BB32),"")</f>
        <v/>
      </c>
      <c r="CC32" s="13" t="str">
        <f>IF($BW32="","",CONCATENATE(W32,Names!$H$3,Y32,Names!$J$3,Names!$K$3,Names!$L$3,$BW32,Names!$N$3,$BX32))</f>
        <v/>
      </c>
      <c r="CF32" s="13" t="str">
        <f>IF(ISNUMBER($A32),CONCATENATE($BK32,Names!$P$3,Dev!$DA$130),"")</f>
        <v/>
      </c>
      <c r="CG32" s="13" t="str">
        <f>IF(ISNUMBER($A32),CONCATENATE($BK32,Names!$P$3,Dev!$DD$130),"")</f>
        <v/>
      </c>
      <c r="CH32" s="13" t="str">
        <f>IF(ISNUMBER($A32),CONCATENATE($BK32,Names!$P$3,Dev!$DG$130),"")</f>
        <v/>
      </c>
      <c r="CI32" s="13" t="str">
        <f>IF(ISNUMBER($A32),CONCATENATE($BK32,Names!$P$3,Dev!$DK$130),"")</f>
        <v/>
      </c>
      <c r="CJ32" s="13" t="str">
        <f>IF(ISNUMBER($A32),CONCATENATE($BK32,Names!$P$3,Dev!$DN$130),"")</f>
        <v/>
      </c>
      <c r="CK32" s="13" t="str">
        <f>IF(ISNUMBER($A32),CONCATENATE($BK32,Names!$P$3,Dev!$DQ$130),"")</f>
        <v/>
      </c>
      <c r="CL32" s="13"/>
      <c r="CM32" s="13" t="str">
        <f>""</f>
        <v/>
      </c>
      <c r="CN32" s="13" t="str">
        <f>IF(ISNUMBER($A32),CONCATENATE($BB32,Names!$P$3,Dev!$CZ$48),"")</f>
        <v/>
      </c>
      <c r="CO32" s="13" t="str">
        <f>IF(ISNUMBER($A32),CONCATENATE($BB32,Names!$P$3,Dev!$DF$48),"")</f>
        <v/>
      </c>
      <c r="CP32" s="13" t="str">
        <f>IF(ISNUMBER($A32),CONCATENATE($BB32,Names!$P$3,Dev!$DI$48),"")</f>
        <v/>
      </c>
      <c r="CQ32" s="13" t="str">
        <f>IF(ISNUMBER($A32),CONCATENATE($BB32,Names!$P$3,Dev!$DM$48),"")</f>
        <v/>
      </c>
      <c r="CR32" s="13" t="str">
        <f>IF(ISNUMBER($A32),CONCATENATE($BB32,Names!$P$3,Dev!$DV$48),"")</f>
        <v/>
      </c>
      <c r="CS32" s="13" t="str">
        <f>IF(ISNUMBER($A32),CONCATENATE($BB32,Names!$P$3,Dev!$DZ$48),"")</f>
        <v/>
      </c>
      <c r="CT32" s="13" t="str">
        <f>IF(ISNUMBER($A32),CONCATENATE($BB32,Names!$P$3,Dev!$EI$48),"")</f>
        <v/>
      </c>
      <c r="CU32" s="13" t="str">
        <f>IF(ISNUMBER($A32),CONCATENATE($BB32,Names!$P$3,Dev!$FZ$48),"")</f>
        <v/>
      </c>
      <c r="CV32" s="13" t="str">
        <f>IF(ISNUMBER($A32),CONCATENATE($BB32,Names!$P$3,Dev!$GI$48),"")</f>
        <v/>
      </c>
      <c r="CW32" s="13" t="str">
        <f>IF(ISNUMBER($A32),CONCATENATE($BB32,Names!$P$3,Dev!$GM$48),"")</f>
        <v/>
      </c>
      <c r="CX32" s="13"/>
      <c r="CY32" s="13" t="str">
        <f>IF(ISNUMBER($A32),CONCATENATE($BB32,Names!$P$3,Dev!$EM$48),"")</f>
        <v/>
      </c>
      <c r="CZ32" s="13" t="str">
        <f>IF(ISNUMBER($A32),CONCATENATE($BB32,Names!$P$3,Dev!$EV$48),"")</f>
        <v/>
      </c>
      <c r="DA32" s="13" t="str">
        <f>IF(ISNUMBER($A32),CONCATENATE($BB32,Names!$P$3,Dev!$EZ$48),"")</f>
        <v/>
      </c>
      <c r="DB32" s="13" t="str">
        <f>IF(ISNUMBER($A32),CONCATENATE($BB32,Names!$P$3,Dev!$FI$48),"")</f>
        <v/>
      </c>
      <c r="DC32" s="13" t="str">
        <f>IF(ISNUMBER($A32),CONCATENATE($BB32,Names!$P$3,Dev!$FM$48),"")</f>
        <v/>
      </c>
      <c r="DD32" s="13" t="str">
        <f>IF(ISNUMBER($A32),CONCATENATE($BB32,Names!$P$3,Dev!$FV$48),"")</f>
        <v/>
      </c>
      <c r="DE32" s="13" t="str">
        <f>IF(ISNUMBER($A32),CONCATENATE($BB32,Names!$P$3,Dev!$GP$48),"")</f>
        <v/>
      </c>
      <c r="DI32" s="105">
        <f>COUNTIFS($DL$5:DL32,"&lt;&gt;"&amp;"")</f>
        <v>0</v>
      </c>
      <c r="DJ32" s="1198" t="str">
        <f t="shared" si="7"/>
        <v/>
      </c>
      <c r="DK32" s="1198" t="str">
        <f t="shared" si="8"/>
        <v/>
      </c>
      <c r="DL32" s="1198"/>
      <c r="DM32" s="1198" t="str">
        <f>IF($DL32="","",_xlfn.CONCAT(Names!$D$5,$AO32))</f>
        <v/>
      </c>
      <c r="DN32" s="1198" t="str">
        <f>IF($DL32="","",CONCATENATE(Names!$C$26,Names!$N$3,$DM32))</f>
        <v/>
      </c>
      <c r="DO32" s="1198" t="str">
        <f>IF($DL32="","",CONCATENATE(Names!$C$25,Names!$N$3,$DM32))</f>
        <v/>
      </c>
    </row>
    <row r="33" spans="1:119" s="13" customFormat="1">
      <c r="A33" s="11">
        <v>10</v>
      </c>
      <c r="B33" s="12">
        <v>0.25</v>
      </c>
      <c r="C33" s="11"/>
      <c r="D33" s="11">
        <v>20</v>
      </c>
      <c r="F33" s="13">
        <v>1</v>
      </c>
      <c r="G33" s="2">
        <f t="shared" si="17"/>
        <v>64.024999999999991</v>
      </c>
      <c r="H33" s="2">
        <f t="shared" si="16"/>
        <v>64.149999999999991</v>
      </c>
      <c r="I33" s="1230">
        <f>I30+SUM(C31:C32)+B33</f>
        <v>64.149999999999991</v>
      </c>
      <c r="J33" s="56">
        <v>1737007000106</v>
      </c>
      <c r="K33" s="59">
        <v>16</v>
      </c>
      <c r="L33" s="2" t="str">
        <f>IF(ISNUMBER(E33),VLOOKUP(C33,'TE,EHnames'!$B$4:$F$11,'TE,EHnames'!$C$2,FALSE),"")</f>
        <v/>
      </c>
      <c r="M33" s="2" t="str">
        <f>IF(ISNUMBER(E33),VLOOKUP(C33,'TE,EHnames'!$B$4:$F$11,'TE,EHnames'!$F$2,FALSE),"")</f>
        <v/>
      </c>
      <c r="O33" s="13">
        <f t="shared" si="19"/>
        <v>4.7599999999999909</v>
      </c>
      <c r="P33" s="13">
        <v>120</v>
      </c>
      <c r="S33" t="str">
        <f>IFERROR(VLOOKUP(P33,Racks!$H$4:$M$30,6),"")</f>
        <v>Spk-020Row:CnPw-U-016</v>
      </c>
      <c r="V33" s="54">
        <f>COUNTIFS('Sec-Sub'!$K$4:$K$164,"&lt;="&amp;H33)</f>
        <v>20</v>
      </c>
      <c r="W33" s="54" t="str">
        <f>VLOOKUP(V33,'Sec-Sub'!$A$4:$C$164,2,FALSE)</f>
        <v>Spk</v>
      </c>
      <c r="X33" s="54" t="str">
        <f>VLOOKUP(V33,'Sec-Sub'!$A$4:$C$164,3,FALSE)</f>
        <v>040</v>
      </c>
      <c r="Y33" s="54" t="str">
        <f>CONCATENATE(X33,Names!$I$3)</f>
        <v>040PRL</v>
      </c>
      <c r="Z33" s="48" t="s">
        <v>189</v>
      </c>
      <c r="AA33" s="49" t="s">
        <v>187</v>
      </c>
      <c r="AC33" s="21"/>
      <c r="AD33" s="1812"/>
      <c r="AE33" s="17">
        <v>1</v>
      </c>
      <c r="AI33" s="1266" t="str">
        <f>IF(ISNUMBER(R33),CONCATENATE(Names!$C$3,R33),"")</f>
        <v/>
      </c>
      <c r="AJ33"/>
      <c r="AK33" t="str">
        <f t="shared" si="9"/>
        <v/>
      </c>
      <c r="AL33" t="str">
        <f t="shared" si="10"/>
        <v/>
      </c>
      <c r="AM33" t="str">
        <f t="shared" si="11"/>
        <v/>
      </c>
      <c r="AN33" t="str">
        <f t="shared" si="12"/>
        <v/>
      </c>
      <c r="AO33" t="str">
        <f t="shared" si="13"/>
        <v/>
      </c>
      <c r="AP33" t="str">
        <f>IF(ISNUMBER(E33),CONCATENATE(Names!$C$5,Names!$N$3,AO33),"")</f>
        <v/>
      </c>
      <c r="AQ33" t="str">
        <f>IF(ISNUMBER(E33),CONCATENATE(Names!$D$5,AO33),"")</f>
        <v/>
      </c>
      <c r="AR33" t="str">
        <f>IF(ISNUMBER(E33),CONCATENATE(Names!$C$10,Names!$N$3,AQ33),"")</f>
        <v/>
      </c>
      <c r="AS33" t="str">
        <f>IF(ISNUMBER(E33),CONCATENATE(Names!$C$11,Names!$N$3,AQ33),"")</f>
        <v/>
      </c>
      <c r="AT33"/>
      <c r="AU33" s="13" t="str">
        <f t="shared" si="14"/>
        <v>0</v>
      </c>
      <c r="AV33">
        <f t="shared" si="1"/>
        <v>10</v>
      </c>
      <c r="AW33" t="str">
        <f t="shared" si="2"/>
        <v>Spk</v>
      </c>
      <c r="AX33" t="str">
        <f t="shared" si="3"/>
        <v>040PRL</v>
      </c>
      <c r="AY33" t="str">
        <f t="shared" si="4"/>
        <v>010</v>
      </c>
      <c r="AZ33" t="str">
        <f>IF(ISNUMBER(A33),CONCATENATE(Names!$C$6,Names!$N$3,AU33,A33),"")</f>
        <v>PRLCpl-010</v>
      </c>
      <c r="BA33" t="str">
        <f>IF(ISNUMBER(A33),CONCATENATE(Names!$C$7,Names!$N$3,AU33,A33),"")</f>
        <v>PRLSB-010</v>
      </c>
      <c r="BB33" t="str">
        <f>IF(ISNUMBER(A33),CONCATENATE(Names!$C$8,Names!$N$3,AU33,A33),"")</f>
        <v>PRLJB-010</v>
      </c>
      <c r="BC33" t="str">
        <f>IF(ISNUMBER(A33),CONCATENATE(Names!$D$6,AY33),"")</f>
        <v>C010</v>
      </c>
      <c r="BD33" t="str">
        <f>IF(ISNUMBER(A33),CONCATENATE(Names!$C$10,Names!$N$3,BC33),"")</f>
        <v>PRLEH-C010</v>
      </c>
      <c r="BE33" t="str">
        <f>IF(ISNUMBER(A33),CONCATENATE(Names!$C$11,Names!$N$3,BC33),"")</f>
        <v>PRLTE-C010</v>
      </c>
      <c r="BF33" t="str">
        <f>IF(ISNUMBER(A33),CONCATENATE(Names!$D$7,AY33),"")</f>
        <v>S010</v>
      </c>
      <c r="BG33" t="str">
        <f>IF(ISNUMBER(A33),CONCATENATE(Names!$C$10,Names!$N$3,BF33),"")</f>
        <v>PRLEH-S010</v>
      </c>
      <c r="BH33" t="str">
        <f>IF(ISNUMBER(A33),CONCATENATE(Names!$C$11,Names!$N$3,BF33),"")</f>
        <v>PRLTE-S010</v>
      </c>
      <c r="BI33" t="str">
        <f>IF(ISNUMBER(A33),CONCATENATE(Names!$C$12,Names!$N$3,BC33),"")</f>
        <v>PRLDL-C010</v>
      </c>
      <c r="BJ33" t="str">
        <f>IF(ISNUMBER(A33),CONCATENATE(Names!$C$24,Names!$N$3,AY33),"")</f>
        <v>PRLCSC-010</v>
      </c>
      <c r="BK33" t="str">
        <f>IF(ISNUMBER(A33),CONCATENATE(Names!$C$9,Names!$N$3,AY33),"")</f>
        <v>PRLTap-010</v>
      </c>
      <c r="BL33"/>
      <c r="BM33"/>
      <c r="BN33"/>
      <c r="BO33"/>
      <c r="BP33"/>
      <c r="BQ33"/>
      <c r="BR33"/>
      <c r="BS33" s="157"/>
      <c r="BT33" s="105">
        <f>COUNTIFS($BW$5:BW33,"&lt;&gt;"&amp;"")</f>
        <v>3</v>
      </c>
      <c r="BU33" s="103" t="str">
        <f t="shared" si="5"/>
        <v/>
      </c>
      <c r="BV33" s="103" t="str">
        <f t="shared" si="6"/>
        <v/>
      </c>
      <c r="BW33" s="103"/>
      <c r="BX33"/>
      <c r="BY33" t="str">
        <f>IF($BW33="","",CONCATENATE($BW33,Names!$N$3,$BX33))</f>
        <v/>
      </c>
      <c r="BZ33" s="164"/>
      <c r="CA33" s="13" t="str">
        <f>IF(ISNUMBER(A33),CONCATENATE(W33,Names!$H$3,Y33,Names!$J$3,Names!$K$3,Names!$L$3,BK33),"")</f>
        <v>Spk-040PRL:RFS-PRLTap-010</v>
      </c>
      <c r="CB33" s="13" t="str">
        <f>IF(ISNUMBER(A33),CONCATENATE(W33,Names!$H$3,Y33,Names!$J$3,Names!$K$3,Names!$L$3,BB33),"")</f>
        <v>Spk-040PRL:RFS-PRLJB-010</v>
      </c>
      <c r="CC33" s="13" t="str">
        <f>IF($BW33="","",CONCATENATE(W33,Names!$H$3,Y33,Names!$J$3,Names!$K$3,Names!$L$3,$BW33,Names!$N$3,$BX33))</f>
        <v/>
      </c>
      <c r="CF33" s="13" t="str">
        <f>IF(ISNUMBER($A33),CONCATENATE($BK33,Names!$P$3,Dev!$DA$130),"")</f>
        <v>PRLTap-010_a</v>
      </c>
      <c r="CG33" s="13" t="str">
        <f>IF(ISNUMBER($A33),CONCATENATE($BK33,Names!$P$3,Dev!$DD$130),"")</f>
        <v>PRLTap-010_b</v>
      </c>
      <c r="CH33" s="13" t="str">
        <f>IF(ISNUMBER($A33),CONCATENATE($BK33,Names!$P$3,Dev!$DG$130),"")</f>
        <v>PRLTap-010_c</v>
      </c>
      <c r="CI33" s="13" t="str">
        <f>IF(ISNUMBER($A33),CONCATENATE($BK33,Names!$P$3,Dev!$DK$130),"")</f>
        <v>PRLTap-010_d</v>
      </c>
      <c r="CJ33" s="13" t="str">
        <f>IF(ISNUMBER($A33),CONCATENATE($BK33,Names!$P$3,Dev!$DN$130),"")</f>
        <v>PRLTap-010_e</v>
      </c>
      <c r="CK33" s="13" t="str">
        <f>IF(ISNUMBER($A33),CONCATENATE($BK33,Names!$P$3,Dev!$DQ$130),"")</f>
        <v>PRLTap-010_f</v>
      </c>
      <c r="CM33" s="13" t="str">
        <f>""</f>
        <v/>
      </c>
      <c r="CN33" s="13" t="str">
        <f>IF(ISNUMBER($A33),CONCATENATE($BB33,Names!$P$3,Dev!$CZ$48),"")</f>
        <v>PRLJB-010_a</v>
      </c>
      <c r="CO33" s="13" t="str">
        <f>IF(ISNUMBER($A33),CONCATENATE($BB33,Names!$P$3,Dev!$DF$48),"")</f>
        <v>PRLJB-010_cp</v>
      </c>
      <c r="CP33" s="13" t="str">
        <f>IF(ISNUMBER($A33),CONCATENATE($BB33,Names!$P$3,Dev!$DI$48),"")</f>
        <v>PRLJB-010_b</v>
      </c>
      <c r="CQ33" s="13" t="str">
        <f>IF(ISNUMBER($A33),CONCATENATE($BB33,Names!$P$3,Dev!$DM$48),"")</f>
        <v>PRLJB-010_m</v>
      </c>
      <c r="CR33" s="13" t="str">
        <f>IF(ISNUMBER($A33),CONCATENATE($BB33,Names!$P$3,Dev!$DV$48),"")</f>
        <v>PRLJB-010_n</v>
      </c>
      <c r="CS33" s="13" t="str">
        <f>IF(ISNUMBER($A33),CONCATENATE($BB33,Names!$P$3,Dev!$DZ$48),"")</f>
        <v>PRLJB-010_aa</v>
      </c>
      <c r="CT33" s="13" t="str">
        <f>IF(ISNUMBER($A33),CONCATENATE($BB33,Names!$P$3,Dev!$EI$48),"")</f>
        <v>PRLJB-010_ab</v>
      </c>
      <c r="CU33" s="13" t="str">
        <f>IF(ISNUMBER($A33),CONCATENATE($BB33,Names!$P$3,Dev!$FZ$48),"")</f>
        <v>PRLJB-010_am</v>
      </c>
      <c r="CV33" s="13" t="str">
        <f>IF(ISNUMBER($A33),CONCATENATE($BB33,Names!$P$3,Dev!$GI$48),"")</f>
        <v>PRLJB-010_an</v>
      </c>
      <c r="CW33" s="13" t="str">
        <f>IF(ISNUMBER($A33),CONCATENATE($BB33,Names!$P$3,Dev!$GM$48),"")</f>
        <v>PRLJB-010_++EH</v>
      </c>
      <c r="CY33" s="13" t="str">
        <f>IF(ISNUMBER($A33),CONCATENATE($BB33,Names!$P$3,Dev!$EM$48),"")</f>
        <v>PRLJB-010_g</v>
      </c>
      <c r="CZ33" s="13" t="str">
        <f>IF(ISNUMBER($A33),CONCATENATE($BB33,Names!$P$3,Dev!$EV$48),"")</f>
        <v>PRLJB-010_h</v>
      </c>
      <c r="DA33" s="13" t="str">
        <f>IF(ISNUMBER($A33),CONCATENATE($BB33,Names!$P$3,Dev!$EZ$48),"")</f>
        <v>PRLJB-010_s</v>
      </c>
      <c r="DB33" s="13" t="str">
        <f>IF(ISNUMBER($A33),CONCATENATE($BB33,Names!$P$3,Dev!$FI$48),"")</f>
        <v>PRLJB-010_t</v>
      </c>
      <c r="DC33" s="13" t="str">
        <f>IF(ISNUMBER($A33),CONCATENATE($BB33,Names!$P$3,Dev!$FM$48),"")</f>
        <v>PRLJB-010_ag</v>
      </c>
      <c r="DD33" s="13" t="str">
        <f>IF(ISNUMBER($A33),CONCATENATE($BB33,Names!$P$3,Dev!$FV$48),"")</f>
        <v>PRLJB-010_ah</v>
      </c>
      <c r="DE33" s="13" t="str">
        <f>IF(ISNUMBER($A33),CONCATENATE($BB33,Names!$P$3,Dev!$GP$48),"")</f>
        <v>PRLJB-010_++TE</v>
      </c>
      <c r="DI33" s="105">
        <f>COUNTIFS($DL$5:DL33,"&lt;&gt;"&amp;"")</f>
        <v>0</v>
      </c>
      <c r="DJ33" s="1198" t="str">
        <f t="shared" si="7"/>
        <v/>
      </c>
      <c r="DK33" s="1198" t="str">
        <f t="shared" si="8"/>
        <v/>
      </c>
      <c r="DL33" s="1198"/>
      <c r="DM33" s="1198" t="str">
        <f>IF($DL33="","",_xlfn.CONCAT(Names!$D$5,$AO33))</f>
        <v/>
      </c>
      <c r="DN33" s="1198" t="str">
        <f>IF($DL33="","",CONCATENATE(Names!$C$26,Names!$N$3,$DM33))</f>
        <v/>
      </c>
      <c r="DO33" s="1198" t="str">
        <f>IF($DL33="","",CONCATENATE(Names!$C$25,Names!$N$3,$DM33))</f>
        <v/>
      </c>
    </row>
    <row r="34" spans="1:119">
      <c r="A34" s="1"/>
      <c r="B34" s="6"/>
      <c r="C34" s="6">
        <v>4.1349999999999998</v>
      </c>
      <c r="D34" s="1">
        <v>50</v>
      </c>
      <c r="E34">
        <v>17</v>
      </c>
      <c r="F34" s="13">
        <v>1</v>
      </c>
      <c r="G34" s="2">
        <f t="shared" si="17"/>
        <v>64.274999999999991</v>
      </c>
      <c r="H34" s="2">
        <f t="shared" si="16"/>
        <v>66.342499999999987</v>
      </c>
      <c r="I34" s="1225">
        <f>I33+B33/2+C34/2</f>
        <v>66.342499999999987</v>
      </c>
      <c r="J34" s="38"/>
      <c r="K34" s="58"/>
      <c r="L34" s="2" t="str">
        <f>IF(ISNUMBER(E34),VLOOKUP(C34,'TE,EHnames'!$B$4:$F$11,'TE,EHnames'!$C$2,FALSE),"")</f>
        <v>RST/10/50-2/1</v>
      </c>
      <c r="M34" s="2" t="str">
        <f>IF(ISNUMBER(E34),VLOOKUP(C34,'TE,EHnames'!$B$4:$F$11,'TE,EHnames'!$F$2,FALSE),"")</f>
        <v>PT100-3000</v>
      </c>
      <c r="O34" s="13" t="str">
        <f t="shared" si="19"/>
        <v/>
      </c>
      <c r="S34" t="str">
        <f>IFERROR(VLOOKUP(P34,Racks!$H$4:$M$30,6),"")</f>
        <v/>
      </c>
      <c r="T34" s="172">
        <f>Racks!$B$7</f>
        <v>68.037153999999987</v>
      </c>
      <c r="U34" t="str">
        <f>CONCATENATE(Racks!$C$7,Names!$H$3,Racks!$D$7,"/",Racks!$E$7,Names!$H$3,Racks!$F$7)</f>
        <v>Spk-020Row/Spk-030Row</v>
      </c>
      <c r="V34" s="54">
        <f>COUNTIFS('Sec-Sub'!$K$4:$K$164,"&lt;="&amp;H34)</f>
        <v>21</v>
      </c>
      <c r="W34" s="54" t="str">
        <f>VLOOKUP(V34,'Sec-Sub'!$A$4:$C$164,2,FALSE)</f>
        <v>Spk</v>
      </c>
      <c r="X34" s="54" t="str">
        <f>VLOOKUP(V34,'Sec-Sub'!$A$4:$C$164,3,FALSE)</f>
        <v>040</v>
      </c>
      <c r="Y34" s="54" t="str">
        <f>CONCATENATE(X34,Names!$I$3)</f>
        <v>040PRL</v>
      </c>
      <c r="AC34" s="23"/>
      <c r="AD34" s="1812"/>
      <c r="AE34" s="20"/>
      <c r="AI34" s="1266" t="str">
        <f>IF(ISNUMBER(R34),CONCATENATE(Names!$C$3,R34),"")</f>
        <v/>
      </c>
      <c r="AK34" t="str">
        <f t="shared" si="9"/>
        <v>0</v>
      </c>
      <c r="AL34">
        <f t="shared" si="10"/>
        <v>17</v>
      </c>
      <c r="AM34" t="str">
        <f t="shared" si="11"/>
        <v>Spk</v>
      </c>
      <c r="AN34" t="str">
        <f t="shared" si="12"/>
        <v>040PRL</v>
      </c>
      <c r="AO34" t="str">
        <f t="shared" si="13"/>
        <v>017</v>
      </c>
      <c r="AP34" t="str">
        <f>IF(ISNUMBER(E34),CONCATENATE(Names!$C$5,Names!$N$3,AO34),"")</f>
        <v>PRLRL-017</v>
      </c>
      <c r="AQ34" t="str">
        <f>IF(ISNUMBER(E34),CONCATENATE(Names!$D$5,AO34),"")</f>
        <v>L017</v>
      </c>
      <c r="AR34" t="str">
        <f>IF(ISNUMBER(E34),CONCATENATE(Names!$C$10,Names!$N$3,AQ34),"")</f>
        <v>PRLEH-L017</v>
      </c>
      <c r="AS34" t="str">
        <f>IF(ISNUMBER(E34),CONCATENATE(Names!$C$11,Names!$N$3,AQ34),"")</f>
        <v>PRLTE-L017</v>
      </c>
      <c r="AU34" s="13" t="str">
        <f t="shared" si="14"/>
        <v/>
      </c>
      <c r="AV34" t="str">
        <f t="shared" si="1"/>
        <v/>
      </c>
      <c r="AW34" t="str">
        <f t="shared" si="2"/>
        <v/>
      </c>
      <c r="AX34" t="str">
        <f t="shared" si="3"/>
        <v/>
      </c>
      <c r="AY34" t="str">
        <f t="shared" si="4"/>
        <v/>
      </c>
      <c r="AZ34" t="str">
        <f>IF(ISNUMBER(A34),CONCATENATE(Names!$C$6,Names!$N$3,AU34,A34),"")</f>
        <v/>
      </c>
      <c r="BA34" t="str">
        <f>IF(ISNUMBER(A34),CONCATENATE(Names!$C$7,Names!$N$3,AU34,A34),"")</f>
        <v/>
      </c>
      <c r="BB34" t="str">
        <f>IF(ISNUMBER(A34),CONCATENATE(Names!$C$8,Names!$N$3,AU34,A34),"")</f>
        <v/>
      </c>
      <c r="BC34" t="str">
        <f>IF(ISNUMBER(A34),CONCATENATE(Names!$D$6,AY34),"")</f>
        <v/>
      </c>
      <c r="BD34" t="str">
        <f>IF(ISNUMBER(A34),CONCATENATE(Names!$C$10,Names!$N$3,BC34),"")</f>
        <v/>
      </c>
      <c r="BE34" t="str">
        <f>IF(ISNUMBER(A34),CONCATENATE(Names!$C$11,Names!$N$3,BC34),"")</f>
        <v/>
      </c>
      <c r="BF34" t="str">
        <f>IF(ISNUMBER(A34),CONCATENATE(Names!$D$7,AY34),"")</f>
        <v/>
      </c>
      <c r="BG34" t="str">
        <f>IF(ISNUMBER(A34),CONCATENATE(Names!$C$10,Names!$N$3,BF34),"")</f>
        <v/>
      </c>
      <c r="BH34" t="str">
        <f>IF(ISNUMBER(A34),CONCATENATE(Names!$C$11,Names!$N$3,BF34),"")</f>
        <v/>
      </c>
      <c r="BI34" t="str">
        <f>IF(ISNUMBER(A34),CONCATENATE(Names!$C$12,Names!$N$3,BC34),"")</f>
        <v/>
      </c>
      <c r="BJ34" t="str">
        <f>IF(ISNUMBER(A34),CONCATENATE(Names!$C$24,Names!$N$3,AY34),"")</f>
        <v/>
      </c>
      <c r="BK34" t="str">
        <f>IF(ISNUMBER(A34),CONCATENATE(Names!$C$9,Names!$N$3,AY34),"")</f>
        <v/>
      </c>
      <c r="BS34" s="157"/>
      <c r="BT34" s="105">
        <f>COUNTIFS($BW$5:BW34,"&lt;&gt;"&amp;"")</f>
        <v>3</v>
      </c>
      <c r="BU34" s="103" t="str">
        <f t="shared" si="5"/>
        <v/>
      </c>
      <c r="BV34" s="103" t="str">
        <f t="shared" si="6"/>
        <v/>
      </c>
      <c r="BW34" s="103"/>
      <c r="BY34" t="str">
        <f>IF($BW34="","",CONCATENATE($BW34,Names!$N$3,$BX34))</f>
        <v/>
      </c>
      <c r="BZ34" s="157"/>
      <c r="CA34" s="13" t="str">
        <f>IF(ISNUMBER(A34),CONCATENATE(W34,Names!$H$3,Y34,Names!$J$3,Names!$K$3,Names!$L$3,BK34),"")</f>
        <v/>
      </c>
      <c r="CB34" s="13" t="str">
        <f>IF(ISNUMBER(A34),CONCATENATE(W34,Names!$H$3,Y34,Names!$J$3,Names!$K$3,Names!$L$3,BB34),"")</f>
        <v/>
      </c>
      <c r="CC34" s="13" t="str">
        <f>IF($BW34="","",CONCATENATE(W34,Names!$H$3,Y34,Names!$J$3,Names!$K$3,Names!$L$3,$BW34,Names!$N$3,$BX34))</f>
        <v/>
      </c>
      <c r="CF34" s="13" t="str">
        <f>IF(ISNUMBER($A34),CONCATENATE($BK34,Names!$P$3,Dev!$DA$130),"")</f>
        <v/>
      </c>
      <c r="CG34" s="13" t="str">
        <f>IF(ISNUMBER($A34),CONCATENATE($BK34,Names!$P$3,Dev!$DD$130),"")</f>
        <v/>
      </c>
      <c r="CH34" s="13" t="str">
        <f>IF(ISNUMBER($A34),CONCATENATE($BK34,Names!$P$3,Dev!$DG$130),"")</f>
        <v/>
      </c>
      <c r="CI34" s="13" t="str">
        <f>IF(ISNUMBER($A34),CONCATENATE($BK34,Names!$P$3,Dev!$DK$130),"")</f>
        <v/>
      </c>
      <c r="CJ34" s="13" t="str">
        <f>IF(ISNUMBER($A34),CONCATENATE($BK34,Names!$P$3,Dev!$DN$130),"")</f>
        <v/>
      </c>
      <c r="CK34" s="13" t="str">
        <f>IF(ISNUMBER($A34),CONCATENATE($BK34,Names!$P$3,Dev!$DQ$130),"")</f>
        <v/>
      </c>
      <c r="CL34" s="13"/>
      <c r="CM34" s="13" t="str">
        <f>""</f>
        <v/>
      </c>
      <c r="CN34" s="13" t="str">
        <f>IF(ISNUMBER($A34),CONCATENATE($BB34,Names!$P$3,Dev!$CZ$48),"")</f>
        <v/>
      </c>
      <c r="CO34" s="13" t="str">
        <f>IF(ISNUMBER($A34),CONCATENATE($BB34,Names!$P$3,Dev!$DF$48),"")</f>
        <v/>
      </c>
      <c r="CP34" s="13" t="str">
        <f>IF(ISNUMBER($A34),CONCATENATE($BB34,Names!$P$3,Dev!$DI$48),"")</f>
        <v/>
      </c>
      <c r="CQ34" s="13" t="str">
        <f>IF(ISNUMBER($A34),CONCATENATE($BB34,Names!$P$3,Dev!$DM$48),"")</f>
        <v/>
      </c>
      <c r="CR34" s="13" t="str">
        <f>IF(ISNUMBER($A34),CONCATENATE($BB34,Names!$P$3,Dev!$DV$48),"")</f>
        <v/>
      </c>
      <c r="CS34" s="13" t="str">
        <f>IF(ISNUMBER($A34),CONCATENATE($BB34,Names!$P$3,Dev!$DZ$48),"")</f>
        <v/>
      </c>
      <c r="CT34" s="13" t="str">
        <f>IF(ISNUMBER($A34),CONCATENATE($BB34,Names!$P$3,Dev!$EI$48),"")</f>
        <v/>
      </c>
      <c r="CU34" s="13" t="str">
        <f>IF(ISNUMBER($A34),CONCATENATE($BB34,Names!$P$3,Dev!$FZ$48),"")</f>
        <v/>
      </c>
      <c r="CV34" s="13" t="str">
        <f>IF(ISNUMBER($A34),CONCATENATE($BB34,Names!$P$3,Dev!$GI$48),"")</f>
        <v/>
      </c>
      <c r="CW34" s="13" t="str">
        <f>IF(ISNUMBER($A34),CONCATENATE($BB34,Names!$P$3,Dev!$GM$48),"")</f>
        <v/>
      </c>
      <c r="CX34" s="13"/>
      <c r="CY34" s="13" t="str">
        <f>IF(ISNUMBER($A34),CONCATENATE($BB34,Names!$P$3,Dev!$EM$48),"")</f>
        <v/>
      </c>
      <c r="CZ34" s="13" t="str">
        <f>IF(ISNUMBER($A34),CONCATENATE($BB34,Names!$P$3,Dev!$EV$48),"")</f>
        <v/>
      </c>
      <c r="DA34" s="13" t="str">
        <f>IF(ISNUMBER($A34),CONCATENATE($BB34,Names!$P$3,Dev!$EZ$48),"")</f>
        <v/>
      </c>
      <c r="DB34" s="13" t="str">
        <f>IF(ISNUMBER($A34),CONCATENATE($BB34,Names!$P$3,Dev!$FI$48),"")</f>
        <v/>
      </c>
      <c r="DC34" s="13" t="str">
        <f>IF(ISNUMBER($A34),CONCATENATE($BB34,Names!$P$3,Dev!$FM$48),"")</f>
        <v/>
      </c>
      <c r="DD34" s="13" t="str">
        <f>IF(ISNUMBER($A34),CONCATENATE($BB34,Names!$P$3,Dev!$FV$48),"")</f>
        <v/>
      </c>
      <c r="DE34" s="13" t="str">
        <f>IF(ISNUMBER($A34),CONCATENATE($BB34,Names!$P$3,Dev!$GP$48),"")</f>
        <v/>
      </c>
      <c r="DI34" s="105">
        <f>COUNTIFS($DL$5:DL34,"&lt;&gt;"&amp;"")</f>
        <v>0</v>
      </c>
      <c r="DJ34" s="1198" t="str">
        <f t="shared" si="7"/>
        <v/>
      </c>
      <c r="DK34" s="1198" t="str">
        <f t="shared" si="8"/>
        <v/>
      </c>
      <c r="DL34" s="1198"/>
      <c r="DM34" s="1198" t="str">
        <f>IF($DL34="","",_xlfn.CONCAT(Names!$D$5,$AO34))</f>
        <v/>
      </c>
      <c r="DN34" s="1198" t="str">
        <f>IF($DL34="","",CONCATENATE(Names!$C$26,Names!$N$3,$DM34))</f>
        <v/>
      </c>
      <c r="DO34" s="1198" t="str">
        <f>IF($DL34="","",CONCATENATE(Names!$C$25,Names!$N$3,$DM34))</f>
        <v/>
      </c>
    </row>
    <row r="35" spans="1:119">
      <c r="A35" s="1"/>
      <c r="B35" s="6"/>
      <c r="C35" s="6">
        <v>4.1349999999999998</v>
      </c>
      <c r="D35" s="1">
        <v>50</v>
      </c>
      <c r="E35">
        <v>18</v>
      </c>
      <c r="F35" s="13">
        <v>1</v>
      </c>
      <c r="G35" s="2">
        <f t="shared" si="17"/>
        <v>68.41</v>
      </c>
      <c r="H35" s="2">
        <f t="shared" si="16"/>
        <v>70.477499999999992</v>
      </c>
      <c r="I35" s="1225">
        <f>I33+B33/2+C34+C35/2</f>
        <v>70.477499999999992</v>
      </c>
      <c r="J35" s="38"/>
      <c r="K35" s="58"/>
      <c r="L35" s="2" t="str">
        <f>IF(ISNUMBER(E35),VLOOKUP(C35,'TE,EHnames'!$B$4:$F$11,'TE,EHnames'!$C$2,FALSE),"")</f>
        <v>RST/10/50-2/1</v>
      </c>
      <c r="M35" s="2" t="str">
        <f>IF(ISNUMBER(E35),VLOOKUP(C35,'TE,EHnames'!$B$4:$F$11,'TE,EHnames'!$F$2,FALSE),"")</f>
        <v>PT100-3000</v>
      </c>
      <c r="O35" s="13" t="str">
        <f t="shared" si="19"/>
        <v/>
      </c>
      <c r="S35" t="str">
        <f>IFERROR(VLOOKUP(P35,Racks!$H$4:$M$30,6),"")</f>
        <v/>
      </c>
      <c r="V35" s="54">
        <f>COUNTIFS('Sec-Sub'!$K$4:$K$164,"&lt;="&amp;H35)</f>
        <v>23</v>
      </c>
      <c r="W35" s="54" t="str">
        <f>VLOOKUP(V35,'Sec-Sub'!$A$4:$C$164,2,FALSE)</f>
        <v>Spk</v>
      </c>
      <c r="X35" s="54" t="str">
        <f>VLOOKUP(V35,'Sec-Sub'!$A$4:$C$164,3,FALSE)</f>
        <v>050</v>
      </c>
      <c r="Y35" s="54" t="str">
        <f>CONCATENATE(X35,Names!$I$3)</f>
        <v>050PRL</v>
      </c>
      <c r="AC35" s="8">
        <f>SUM(AD35:AE40)</f>
        <v>4</v>
      </c>
      <c r="AD35" s="1812">
        <v>1</v>
      </c>
      <c r="AE35" s="10"/>
      <c r="AI35" s="1266" t="str">
        <f>IF(ISNUMBER(R35),CONCATENATE(Names!$C$3,R35),"")</f>
        <v/>
      </c>
      <c r="AK35" t="str">
        <f t="shared" si="9"/>
        <v>0</v>
      </c>
      <c r="AL35">
        <f t="shared" si="10"/>
        <v>18</v>
      </c>
      <c r="AM35" t="str">
        <f t="shared" si="11"/>
        <v>Spk</v>
      </c>
      <c r="AN35" t="str">
        <f t="shared" si="12"/>
        <v>050PRL</v>
      </c>
      <c r="AO35" t="str">
        <f t="shared" si="13"/>
        <v>018</v>
      </c>
      <c r="AP35" t="str">
        <f>IF(ISNUMBER(E35),CONCATENATE(Names!$C$5,Names!$N$3,AO35),"")</f>
        <v>PRLRL-018</v>
      </c>
      <c r="AQ35" t="str">
        <f>IF(ISNUMBER(E35),CONCATENATE(Names!$D$5,AO35),"")</f>
        <v>L018</v>
      </c>
      <c r="AR35" t="str">
        <f>IF(ISNUMBER(E35),CONCATENATE(Names!$C$10,Names!$N$3,AQ35),"")</f>
        <v>PRLEH-L018</v>
      </c>
      <c r="AS35" t="str">
        <f>IF(ISNUMBER(E35),CONCATENATE(Names!$C$11,Names!$N$3,AQ35),"")</f>
        <v>PRLTE-L018</v>
      </c>
      <c r="AU35" s="13" t="str">
        <f t="shared" si="14"/>
        <v/>
      </c>
      <c r="AV35" t="str">
        <f t="shared" si="1"/>
        <v/>
      </c>
      <c r="AW35" t="str">
        <f t="shared" si="2"/>
        <v/>
      </c>
      <c r="AX35" t="str">
        <f t="shared" si="3"/>
        <v/>
      </c>
      <c r="AY35" t="str">
        <f t="shared" si="4"/>
        <v/>
      </c>
      <c r="AZ35" t="str">
        <f>IF(ISNUMBER(A35),CONCATENATE(Names!$C$6,Names!$N$3,AU35,A35),"")</f>
        <v/>
      </c>
      <c r="BA35" t="str">
        <f>IF(ISNUMBER(A35),CONCATENATE(Names!$C$7,Names!$N$3,AU35,A35),"")</f>
        <v/>
      </c>
      <c r="BB35" t="str">
        <f>IF(ISNUMBER(A35),CONCATENATE(Names!$C$8,Names!$N$3,AU35,A35),"")</f>
        <v/>
      </c>
      <c r="BC35" t="str">
        <f>IF(ISNUMBER(A35),CONCATENATE(Names!$D$6,AY35),"")</f>
        <v/>
      </c>
      <c r="BD35" t="str">
        <f>IF(ISNUMBER(A35),CONCATENATE(Names!$C$10,Names!$N$3,BC35),"")</f>
        <v/>
      </c>
      <c r="BE35" t="str">
        <f>IF(ISNUMBER(A35),CONCATENATE(Names!$C$11,Names!$N$3,BC35),"")</f>
        <v/>
      </c>
      <c r="BF35" t="str">
        <f>IF(ISNUMBER(A35),CONCATENATE(Names!$D$7,AY35),"")</f>
        <v/>
      </c>
      <c r="BG35" t="str">
        <f>IF(ISNUMBER(A35),CONCATENATE(Names!$C$10,Names!$N$3,BF35),"")</f>
        <v/>
      </c>
      <c r="BH35" t="str">
        <f>IF(ISNUMBER(A35),CONCATENATE(Names!$C$11,Names!$N$3,BF35),"")</f>
        <v/>
      </c>
      <c r="BI35" t="str">
        <f>IF(ISNUMBER(A35),CONCATENATE(Names!$C$12,Names!$N$3,BC35),"")</f>
        <v/>
      </c>
      <c r="BJ35" t="str">
        <f>IF(ISNUMBER(A35),CONCATENATE(Names!$C$24,Names!$N$3,AY35),"")</f>
        <v/>
      </c>
      <c r="BK35" t="str">
        <f>IF(ISNUMBER(A35),CONCATENATE(Names!$C$9,Names!$N$3,AY35),"")</f>
        <v/>
      </c>
      <c r="BS35" s="157"/>
      <c r="BT35" s="105">
        <f>COUNTIFS($BW$5:BW35,"&lt;&gt;"&amp;"")</f>
        <v>3</v>
      </c>
      <c r="BU35" s="103" t="str">
        <f t="shared" si="5"/>
        <v/>
      </c>
      <c r="BV35" s="103" t="str">
        <f t="shared" si="6"/>
        <v/>
      </c>
      <c r="BW35" s="103"/>
      <c r="BY35" t="str">
        <f>IF($BW35="","",CONCATENATE($BW35,Names!$N$3,$BX35))</f>
        <v/>
      </c>
      <c r="BZ35" s="157"/>
      <c r="CA35" s="13" t="str">
        <f>IF(ISNUMBER(A35),CONCATENATE(W35,Names!$H$3,Y35,Names!$J$3,Names!$K$3,Names!$L$3,BK35),"")</f>
        <v/>
      </c>
      <c r="CB35" s="13" t="str">
        <f>IF(ISNUMBER(A35),CONCATENATE(W35,Names!$H$3,Y35,Names!$J$3,Names!$K$3,Names!$L$3,BB35),"")</f>
        <v/>
      </c>
      <c r="CC35" s="13" t="str">
        <f>IF($BW35="","",CONCATENATE(W35,Names!$H$3,Y35,Names!$J$3,Names!$K$3,Names!$L$3,$BW35,Names!$N$3,$BX35))</f>
        <v/>
      </c>
      <c r="CF35" s="13" t="str">
        <f>IF(ISNUMBER($A35),CONCATENATE($BK35,Names!$P$3,Dev!$DA$130),"")</f>
        <v/>
      </c>
      <c r="CG35" s="13" t="str">
        <f>IF(ISNUMBER($A35),CONCATENATE($BK35,Names!$P$3,Dev!$DD$130),"")</f>
        <v/>
      </c>
      <c r="CH35" s="13" t="str">
        <f>IF(ISNUMBER($A35),CONCATENATE($BK35,Names!$P$3,Dev!$DG$130),"")</f>
        <v/>
      </c>
      <c r="CI35" s="13" t="str">
        <f>IF(ISNUMBER($A35),CONCATENATE($BK35,Names!$P$3,Dev!$DK$130),"")</f>
        <v/>
      </c>
      <c r="CJ35" s="13" t="str">
        <f>IF(ISNUMBER($A35),CONCATENATE($BK35,Names!$P$3,Dev!$DN$130),"")</f>
        <v/>
      </c>
      <c r="CK35" s="13" t="str">
        <f>IF(ISNUMBER($A35),CONCATENATE($BK35,Names!$P$3,Dev!$DQ$130),"")</f>
        <v/>
      </c>
      <c r="CL35" s="13"/>
      <c r="CM35" s="13" t="str">
        <f>""</f>
        <v/>
      </c>
      <c r="CN35" s="13" t="str">
        <f>IF(ISNUMBER($A35),CONCATENATE($BB35,Names!$P$3,Dev!$CZ$48),"")</f>
        <v/>
      </c>
      <c r="CO35" s="13" t="str">
        <f>IF(ISNUMBER($A35),CONCATENATE($BB35,Names!$P$3,Dev!$DF$48),"")</f>
        <v/>
      </c>
      <c r="CP35" s="13" t="str">
        <f>IF(ISNUMBER($A35),CONCATENATE($BB35,Names!$P$3,Dev!$DI$48),"")</f>
        <v/>
      </c>
      <c r="CQ35" s="13" t="str">
        <f>IF(ISNUMBER($A35),CONCATENATE($BB35,Names!$P$3,Dev!$DM$48),"")</f>
        <v/>
      </c>
      <c r="CR35" s="13" t="str">
        <f>IF(ISNUMBER($A35),CONCATENATE($BB35,Names!$P$3,Dev!$DV$48),"")</f>
        <v/>
      </c>
      <c r="CS35" s="13" t="str">
        <f>IF(ISNUMBER($A35),CONCATENATE($BB35,Names!$P$3,Dev!$DZ$48),"")</f>
        <v/>
      </c>
      <c r="CT35" s="13" t="str">
        <f>IF(ISNUMBER($A35),CONCATENATE($BB35,Names!$P$3,Dev!$EI$48),"")</f>
        <v/>
      </c>
      <c r="CU35" s="13" t="str">
        <f>IF(ISNUMBER($A35),CONCATENATE($BB35,Names!$P$3,Dev!$FZ$48),"")</f>
        <v/>
      </c>
      <c r="CV35" s="13" t="str">
        <f>IF(ISNUMBER($A35),CONCATENATE($BB35,Names!$P$3,Dev!$GI$48),"")</f>
        <v/>
      </c>
      <c r="CW35" s="13" t="str">
        <f>IF(ISNUMBER($A35),CONCATENATE($BB35,Names!$P$3,Dev!$GM$48),"")</f>
        <v/>
      </c>
      <c r="CX35" s="13"/>
      <c r="CY35" s="13" t="str">
        <f>IF(ISNUMBER($A35),CONCATENATE($BB35,Names!$P$3,Dev!$EM$48),"")</f>
        <v/>
      </c>
      <c r="CZ35" s="13" t="str">
        <f>IF(ISNUMBER($A35),CONCATENATE($BB35,Names!$P$3,Dev!$EV$48),"")</f>
        <v/>
      </c>
      <c r="DA35" s="13" t="str">
        <f>IF(ISNUMBER($A35),CONCATENATE($BB35,Names!$P$3,Dev!$EZ$48),"")</f>
        <v/>
      </c>
      <c r="DB35" s="13" t="str">
        <f>IF(ISNUMBER($A35),CONCATENATE($BB35,Names!$P$3,Dev!$FI$48),"")</f>
        <v/>
      </c>
      <c r="DC35" s="13" t="str">
        <f>IF(ISNUMBER($A35),CONCATENATE($BB35,Names!$P$3,Dev!$FM$48),"")</f>
        <v/>
      </c>
      <c r="DD35" s="13" t="str">
        <f>IF(ISNUMBER($A35),CONCATENATE($BB35,Names!$P$3,Dev!$FV$48),"")</f>
        <v/>
      </c>
      <c r="DE35" s="13" t="str">
        <f>IF(ISNUMBER($A35),CONCATENATE($BB35,Names!$P$3,Dev!$GP$48),"")</f>
        <v/>
      </c>
      <c r="DI35" s="105">
        <f>COUNTIFS($DL$5:DL35,"&lt;&gt;"&amp;"")</f>
        <v>0</v>
      </c>
      <c r="DJ35" s="1198" t="str">
        <f t="shared" si="7"/>
        <v/>
      </c>
      <c r="DK35" s="1198" t="str">
        <f t="shared" si="8"/>
        <v/>
      </c>
      <c r="DL35" s="1198"/>
      <c r="DM35" s="1198" t="str">
        <f>IF($DL35="","",_xlfn.CONCAT(Names!$D$5,$AO35))</f>
        <v/>
      </c>
      <c r="DN35" s="1198" t="str">
        <f>IF($DL35="","",CONCATENATE(Names!$C$26,Names!$N$3,$DM35))</f>
        <v/>
      </c>
      <c r="DO35" s="1198" t="str">
        <f>IF($DL35="","",CONCATENATE(Names!$C$25,Names!$N$3,$DM35))</f>
        <v/>
      </c>
    </row>
    <row r="36" spans="1:119" s="13" customFormat="1">
      <c r="A36" s="11">
        <v>11</v>
      </c>
      <c r="B36" s="12">
        <v>0.25</v>
      </c>
      <c r="C36" s="11"/>
      <c r="D36" s="11">
        <v>20</v>
      </c>
      <c r="F36" s="13">
        <v>1</v>
      </c>
      <c r="G36" s="2">
        <f t="shared" si="17"/>
        <v>72.545000000000002</v>
      </c>
      <c r="H36" s="2">
        <f t="shared" si="16"/>
        <v>72.67</v>
      </c>
      <c r="I36" s="1230">
        <f>I33+SUM(C34:C35)+B36</f>
        <v>72.669999999999987</v>
      </c>
      <c r="J36" s="56">
        <v>1741007000110</v>
      </c>
      <c r="K36" s="59">
        <v>16</v>
      </c>
      <c r="L36" s="2" t="str">
        <f>IF(ISNUMBER(E36),VLOOKUP(C36,'TE,EHnames'!$B$4:$F$11,'TE,EHnames'!$C$2,FALSE),"")</f>
        <v/>
      </c>
      <c r="M36" s="2" t="str">
        <f>IF(ISNUMBER(E36),VLOOKUP(C36,'TE,EHnames'!$B$4:$F$11,'TE,EHnames'!$F$2,FALSE),"")</f>
        <v/>
      </c>
      <c r="O36" s="13">
        <f t="shared" ref="O36:O41" si="20">IF(ISNUMBER(A36),ABS(H36-$Q$37),"")</f>
        <v>3.7600000000000051</v>
      </c>
      <c r="P36" s="13">
        <v>130</v>
      </c>
      <c r="S36" t="str">
        <f>IFERROR(VLOOKUP(P36,Racks!$H$4:$M$30,6),"")</f>
        <v>Spk-040Row:CnPw-U-016</v>
      </c>
      <c r="V36" s="54">
        <f>COUNTIFS('Sec-Sub'!$K$4:$K$164,"&lt;="&amp;H36)</f>
        <v>24</v>
      </c>
      <c r="W36" s="54" t="str">
        <f>VLOOKUP(V36,'Sec-Sub'!$A$4:$C$164,2,FALSE)</f>
        <v>Spk</v>
      </c>
      <c r="X36" s="54" t="str">
        <f>VLOOKUP(V36,'Sec-Sub'!$A$4:$C$164,3,FALSE)</f>
        <v>060</v>
      </c>
      <c r="Y36" s="54" t="str">
        <f>CONCATENATE(X36,Names!$I$3)</f>
        <v>060PRL</v>
      </c>
      <c r="Z36" s="48" t="s">
        <v>189</v>
      </c>
      <c r="AA36" s="49" t="s">
        <v>190</v>
      </c>
      <c r="AC36" s="15">
        <f>SUM(D35:D40)</f>
        <v>240</v>
      </c>
      <c r="AD36" s="1812"/>
      <c r="AE36" s="17">
        <v>1</v>
      </c>
      <c r="AI36" s="1266" t="str">
        <f>IF(ISNUMBER(R36),CONCATENATE(Names!$C$3,R36),"")</f>
        <v/>
      </c>
      <c r="AJ36"/>
      <c r="AK36" t="str">
        <f t="shared" si="9"/>
        <v/>
      </c>
      <c r="AL36" t="str">
        <f t="shared" si="10"/>
        <v/>
      </c>
      <c r="AM36" t="str">
        <f t="shared" si="11"/>
        <v/>
      </c>
      <c r="AN36" t="str">
        <f t="shared" si="12"/>
        <v/>
      </c>
      <c r="AO36" t="str">
        <f t="shared" si="13"/>
        <v/>
      </c>
      <c r="AP36" t="str">
        <f>IF(ISNUMBER(E36),CONCATENATE(Names!$C$5,Names!$N$3,AO36),"")</f>
        <v/>
      </c>
      <c r="AQ36" t="str">
        <f>IF(ISNUMBER(E36),CONCATENATE(Names!$D$5,AO36),"")</f>
        <v/>
      </c>
      <c r="AR36" t="str">
        <f>IF(ISNUMBER(E36),CONCATENATE(Names!$C$10,Names!$N$3,AQ36),"")</f>
        <v/>
      </c>
      <c r="AS36" t="str">
        <f>IF(ISNUMBER(E36),CONCATENATE(Names!$C$11,Names!$N$3,AQ36),"")</f>
        <v/>
      </c>
      <c r="AT36"/>
      <c r="AU36" s="13" t="str">
        <f t="shared" si="14"/>
        <v>0</v>
      </c>
      <c r="AV36">
        <f t="shared" si="1"/>
        <v>11</v>
      </c>
      <c r="AW36" t="str">
        <f t="shared" si="2"/>
        <v>Spk</v>
      </c>
      <c r="AX36" t="str">
        <f t="shared" si="3"/>
        <v>060PRL</v>
      </c>
      <c r="AY36" t="str">
        <f t="shared" si="4"/>
        <v>011</v>
      </c>
      <c r="AZ36" t="str">
        <f>IF(ISNUMBER(A36),CONCATENATE(Names!$C$6,Names!$N$3,AU36,A36),"")</f>
        <v>PRLCpl-011</v>
      </c>
      <c r="BA36" t="str">
        <f>IF(ISNUMBER(A36),CONCATENATE(Names!$C$7,Names!$N$3,AU36,A36),"")</f>
        <v>PRLSB-011</v>
      </c>
      <c r="BB36" t="str">
        <f>IF(ISNUMBER(A36),CONCATENATE(Names!$C$8,Names!$N$3,AU36,A36),"")</f>
        <v>PRLJB-011</v>
      </c>
      <c r="BC36" t="str">
        <f>IF(ISNUMBER(A36),CONCATENATE(Names!$D$6,AY36),"")</f>
        <v>C011</v>
      </c>
      <c r="BD36" t="str">
        <f>IF(ISNUMBER(A36),CONCATENATE(Names!$C$10,Names!$N$3,BC36),"")</f>
        <v>PRLEH-C011</v>
      </c>
      <c r="BE36" t="str">
        <f>IF(ISNUMBER(A36),CONCATENATE(Names!$C$11,Names!$N$3,BC36),"")</f>
        <v>PRLTE-C011</v>
      </c>
      <c r="BF36" t="str">
        <f>IF(ISNUMBER(A36),CONCATENATE(Names!$D$7,AY36),"")</f>
        <v>S011</v>
      </c>
      <c r="BG36" t="str">
        <f>IF(ISNUMBER(A36),CONCATENATE(Names!$C$10,Names!$N$3,BF36),"")</f>
        <v>PRLEH-S011</v>
      </c>
      <c r="BH36" t="str">
        <f>IF(ISNUMBER(A36),CONCATENATE(Names!$C$11,Names!$N$3,BF36),"")</f>
        <v>PRLTE-S011</v>
      </c>
      <c r="BI36" t="str">
        <f>IF(ISNUMBER(A36),CONCATENATE(Names!$C$12,Names!$N$3,BC36),"")</f>
        <v>PRLDL-C011</v>
      </c>
      <c r="BJ36" t="str">
        <f>IF(ISNUMBER(A36),CONCATENATE(Names!$C$24,Names!$N$3,AY36),"")</f>
        <v>PRLCSC-011</v>
      </c>
      <c r="BK36" t="str">
        <f>IF(ISNUMBER(A36),CONCATENATE(Names!$C$9,Names!$N$3,AY36),"")</f>
        <v>PRLTap-011</v>
      </c>
      <c r="BL36"/>
      <c r="BM36"/>
      <c r="BN36"/>
      <c r="BO36"/>
      <c r="BP36"/>
      <c r="BQ36"/>
      <c r="BR36"/>
      <c r="BS36" s="157"/>
      <c r="BT36" s="105">
        <f>COUNTIFS($BW$5:BW36,"&lt;&gt;"&amp;"")</f>
        <v>3</v>
      </c>
      <c r="BU36" s="103" t="str">
        <f t="shared" si="5"/>
        <v/>
      </c>
      <c r="BV36" s="103" t="str">
        <f t="shared" si="6"/>
        <v/>
      </c>
      <c r="BW36" s="103"/>
      <c r="BX36"/>
      <c r="BY36" t="str">
        <f>IF($BW36="","",CONCATENATE($BW36,Names!$N$3,$BX36))</f>
        <v/>
      </c>
      <c r="BZ36" s="164"/>
      <c r="CA36" s="13" t="str">
        <f>IF(ISNUMBER(A36),CONCATENATE(W36,Names!$H$3,Y36,Names!$J$3,Names!$K$3,Names!$L$3,BK36),"")</f>
        <v>Spk-060PRL:RFS-PRLTap-011</v>
      </c>
      <c r="CB36" s="13" t="str">
        <f>IF(ISNUMBER(A36),CONCATENATE(W36,Names!$H$3,Y36,Names!$J$3,Names!$K$3,Names!$L$3,BB36),"")</f>
        <v>Spk-060PRL:RFS-PRLJB-011</v>
      </c>
      <c r="CC36" s="13" t="str">
        <f>IF($BW36="","",CONCATENATE(W36,Names!$H$3,Y36,Names!$J$3,Names!$K$3,Names!$L$3,$BW36,Names!$N$3,$BX36))</f>
        <v/>
      </c>
      <c r="CF36" s="13" t="str">
        <f>IF(ISNUMBER($A36),CONCATENATE($BK36,Names!$P$3,Dev!$DA$130),"")</f>
        <v>PRLTap-011_a</v>
      </c>
      <c r="CG36" s="13" t="str">
        <f>IF(ISNUMBER($A36),CONCATENATE($BK36,Names!$P$3,Dev!$DD$130),"")</f>
        <v>PRLTap-011_b</v>
      </c>
      <c r="CH36" s="13" t="str">
        <f>IF(ISNUMBER($A36),CONCATENATE($BK36,Names!$P$3,Dev!$DG$130),"")</f>
        <v>PRLTap-011_c</v>
      </c>
      <c r="CI36" s="13" t="str">
        <f>IF(ISNUMBER($A36),CONCATENATE($BK36,Names!$P$3,Dev!$DK$130),"")</f>
        <v>PRLTap-011_d</v>
      </c>
      <c r="CJ36" s="13" t="str">
        <f>IF(ISNUMBER($A36),CONCATENATE($BK36,Names!$P$3,Dev!$DN$130),"")</f>
        <v>PRLTap-011_e</v>
      </c>
      <c r="CK36" s="13" t="str">
        <f>IF(ISNUMBER($A36),CONCATENATE($BK36,Names!$P$3,Dev!$DQ$130),"")</f>
        <v>PRLTap-011_f</v>
      </c>
      <c r="CM36" s="13" t="str">
        <f>""</f>
        <v/>
      </c>
      <c r="CN36" s="13" t="str">
        <f>IF(ISNUMBER($A36),CONCATENATE($BB36,Names!$P$3,Dev!$CZ$48),"")</f>
        <v>PRLJB-011_a</v>
      </c>
      <c r="CO36" s="13" t="str">
        <f>IF(ISNUMBER($A36),CONCATENATE($BB36,Names!$P$3,Dev!$DF$48),"")</f>
        <v>PRLJB-011_cp</v>
      </c>
      <c r="CP36" s="13" t="str">
        <f>IF(ISNUMBER($A36),CONCATENATE($BB36,Names!$P$3,Dev!$DI$48),"")</f>
        <v>PRLJB-011_b</v>
      </c>
      <c r="CQ36" s="13" t="str">
        <f>IF(ISNUMBER($A36),CONCATENATE($BB36,Names!$P$3,Dev!$DM$48),"")</f>
        <v>PRLJB-011_m</v>
      </c>
      <c r="CR36" s="13" t="str">
        <f>IF(ISNUMBER($A36),CONCATENATE($BB36,Names!$P$3,Dev!$DV$48),"")</f>
        <v>PRLJB-011_n</v>
      </c>
      <c r="CS36" s="13" t="str">
        <f>IF(ISNUMBER($A36),CONCATENATE($BB36,Names!$P$3,Dev!$DZ$48),"")</f>
        <v>PRLJB-011_aa</v>
      </c>
      <c r="CT36" s="13" t="str">
        <f>IF(ISNUMBER($A36),CONCATENATE($BB36,Names!$P$3,Dev!$EI$48),"")</f>
        <v>PRLJB-011_ab</v>
      </c>
      <c r="CU36" s="13" t="str">
        <f>IF(ISNUMBER($A36),CONCATENATE($BB36,Names!$P$3,Dev!$FZ$48),"")</f>
        <v>PRLJB-011_am</v>
      </c>
      <c r="CV36" s="13" t="str">
        <f>IF(ISNUMBER($A36),CONCATENATE($BB36,Names!$P$3,Dev!$GI$48),"")</f>
        <v>PRLJB-011_an</v>
      </c>
      <c r="CW36" s="13" t="str">
        <f>IF(ISNUMBER($A36),CONCATENATE($BB36,Names!$P$3,Dev!$GM$48),"")</f>
        <v>PRLJB-011_++EH</v>
      </c>
      <c r="CY36" s="13" t="str">
        <f>IF(ISNUMBER($A36),CONCATENATE($BB36,Names!$P$3,Dev!$EM$48),"")</f>
        <v>PRLJB-011_g</v>
      </c>
      <c r="CZ36" s="13" t="str">
        <f>IF(ISNUMBER($A36),CONCATENATE($BB36,Names!$P$3,Dev!$EV$48),"")</f>
        <v>PRLJB-011_h</v>
      </c>
      <c r="DA36" s="13" t="str">
        <f>IF(ISNUMBER($A36),CONCATENATE($BB36,Names!$P$3,Dev!$EZ$48),"")</f>
        <v>PRLJB-011_s</v>
      </c>
      <c r="DB36" s="13" t="str">
        <f>IF(ISNUMBER($A36),CONCATENATE($BB36,Names!$P$3,Dev!$FI$48),"")</f>
        <v>PRLJB-011_t</v>
      </c>
      <c r="DC36" s="13" t="str">
        <f>IF(ISNUMBER($A36),CONCATENATE($BB36,Names!$P$3,Dev!$FM$48),"")</f>
        <v>PRLJB-011_ag</v>
      </c>
      <c r="DD36" s="13" t="str">
        <f>IF(ISNUMBER($A36),CONCATENATE($BB36,Names!$P$3,Dev!$FV$48),"")</f>
        <v>PRLJB-011_ah</v>
      </c>
      <c r="DE36" s="13" t="str">
        <f>IF(ISNUMBER($A36),CONCATENATE($BB36,Names!$P$3,Dev!$GP$48),"")</f>
        <v>PRLJB-011_++TE</v>
      </c>
      <c r="DI36" s="105">
        <f>COUNTIFS($DL$5:DL36,"&lt;&gt;"&amp;"")</f>
        <v>0</v>
      </c>
      <c r="DJ36" s="1198" t="str">
        <f t="shared" si="7"/>
        <v/>
      </c>
      <c r="DK36" s="1198" t="str">
        <f t="shared" si="8"/>
        <v/>
      </c>
      <c r="DL36" s="1198"/>
      <c r="DM36" s="1198" t="str">
        <f>IF($DL36="","",_xlfn.CONCAT(Names!$D$5,$AO36))</f>
        <v/>
      </c>
      <c r="DN36" s="1198" t="str">
        <f>IF($DL36="","",CONCATENATE(Names!$C$26,Names!$N$3,$DM36))</f>
        <v/>
      </c>
      <c r="DO36" s="1198" t="str">
        <f>IF($DL36="","",CONCATENATE(Names!$C$25,Names!$N$3,$DM36))</f>
        <v/>
      </c>
    </row>
    <row r="37" spans="1:119">
      <c r="A37" s="1"/>
      <c r="B37" s="6"/>
      <c r="C37" s="6">
        <v>4.1349999999999998</v>
      </c>
      <c r="D37" s="1">
        <v>50</v>
      </c>
      <c r="E37">
        <v>19</v>
      </c>
      <c r="F37" s="13">
        <v>1</v>
      </c>
      <c r="G37" s="2">
        <f t="shared" si="17"/>
        <v>72.795000000000002</v>
      </c>
      <c r="H37" s="2">
        <f t="shared" si="16"/>
        <v>74.862499999999997</v>
      </c>
      <c r="I37" s="1225">
        <f>I36+B36/2+C37/2</f>
        <v>74.862499999999983</v>
      </c>
      <c r="J37" s="38"/>
      <c r="K37" s="58"/>
      <c r="L37" s="2" t="str">
        <f>IF(ISNUMBER(E37),VLOOKUP(C37,'TE,EHnames'!$B$4:$F$11,'TE,EHnames'!$C$2,FALSE),"")</f>
        <v>RST/10/50-2/1</v>
      </c>
      <c r="M37" s="2" t="str">
        <f>IF(ISNUMBER(E37),VLOOKUP(C37,'TE,EHnames'!$B$4:$F$11,'TE,EHnames'!$F$2,FALSE),"")</f>
        <v>PT100-3000</v>
      </c>
      <c r="O37" s="13" t="str">
        <f t="shared" si="20"/>
        <v/>
      </c>
      <c r="Q37" s="7">
        <v>76.430000000000007</v>
      </c>
      <c r="R37">
        <v>130</v>
      </c>
      <c r="S37" t="str">
        <f>IFERROR(VLOOKUP(P37,Racks!$H$4:$M$30,6),"")</f>
        <v/>
      </c>
      <c r="V37" s="54">
        <f>COUNTIFS('Sec-Sub'!$K$4:$K$164,"&lt;="&amp;H37)</f>
        <v>25</v>
      </c>
      <c r="W37" s="54" t="str">
        <f>VLOOKUP(V37,'Sec-Sub'!$A$4:$C$164,2,FALSE)</f>
        <v>Spk</v>
      </c>
      <c r="X37" s="54" t="str">
        <f>VLOOKUP(V37,'Sec-Sub'!$A$4:$C$164,3,FALSE)</f>
        <v>060</v>
      </c>
      <c r="Y37" s="54" t="str">
        <f>CONCATENATE(X37,Names!$I$3)</f>
        <v>060PRL</v>
      </c>
      <c r="AC37" s="18"/>
      <c r="AD37" s="1812"/>
      <c r="AE37" s="20"/>
      <c r="AI37" s="1266" t="str">
        <f>IF(ISNUMBER(R37),CONCATENATE(Names!$C$3,R37),"")</f>
        <v>STUB130</v>
      </c>
      <c r="AK37" t="str">
        <f t="shared" si="9"/>
        <v>0</v>
      </c>
      <c r="AL37">
        <f t="shared" si="10"/>
        <v>19</v>
      </c>
      <c r="AM37" t="str">
        <f t="shared" si="11"/>
        <v>Spk</v>
      </c>
      <c r="AN37" t="str">
        <f t="shared" si="12"/>
        <v>060PRL</v>
      </c>
      <c r="AO37" t="str">
        <f t="shared" si="13"/>
        <v>019</v>
      </c>
      <c r="AP37" t="str">
        <f>IF(ISNUMBER(E37),CONCATENATE(Names!$C$5,Names!$N$3,AO37),"")</f>
        <v>PRLRL-019</v>
      </c>
      <c r="AQ37" t="str">
        <f>IF(ISNUMBER(E37),CONCATENATE(Names!$D$5,AO37),"")</f>
        <v>L019</v>
      </c>
      <c r="AR37" t="str">
        <f>IF(ISNUMBER(E37),CONCATENATE(Names!$C$10,Names!$N$3,AQ37),"")</f>
        <v>PRLEH-L019</v>
      </c>
      <c r="AS37" t="str">
        <f>IF(ISNUMBER(E37),CONCATENATE(Names!$C$11,Names!$N$3,AQ37),"")</f>
        <v>PRLTE-L019</v>
      </c>
      <c r="AU37" s="13" t="str">
        <f t="shared" si="14"/>
        <v/>
      </c>
      <c r="AV37" t="str">
        <f t="shared" ref="AV37:AV68" si="21">IF(ISNUMBER(A37),A37,"")</f>
        <v/>
      </c>
      <c r="AW37" t="str">
        <f t="shared" ref="AW37:AW68" si="22">IF(ISNUMBER(A37),W37,"")</f>
        <v/>
      </c>
      <c r="AX37" t="str">
        <f t="shared" ref="AX37:AX68" si="23">IF(ISNUMBER(A37),Y37,"")</f>
        <v/>
      </c>
      <c r="AY37" t="str">
        <f t="shared" ref="AY37:AY68" si="24">IF(ISNUMBER(A37),CONCATENATE(AU37,AV37),"")</f>
        <v/>
      </c>
      <c r="AZ37" t="str">
        <f>IF(ISNUMBER(A37),CONCATENATE(Names!$C$6,Names!$N$3,AU37,A37),"")</f>
        <v/>
      </c>
      <c r="BA37" t="str">
        <f>IF(ISNUMBER(A37),CONCATENATE(Names!$C$7,Names!$N$3,AU37,A37),"")</f>
        <v/>
      </c>
      <c r="BB37" t="str">
        <f>IF(ISNUMBER(A37),CONCATENATE(Names!$C$8,Names!$N$3,AU37,A37),"")</f>
        <v/>
      </c>
      <c r="BC37" t="str">
        <f>IF(ISNUMBER(A37),CONCATENATE(Names!$D$6,AY37),"")</f>
        <v/>
      </c>
      <c r="BD37" t="str">
        <f>IF(ISNUMBER(A37),CONCATENATE(Names!$C$10,Names!$N$3,BC37),"")</f>
        <v/>
      </c>
      <c r="BE37" t="str">
        <f>IF(ISNUMBER(A37),CONCATENATE(Names!$C$11,Names!$N$3,BC37),"")</f>
        <v/>
      </c>
      <c r="BF37" t="str">
        <f>IF(ISNUMBER(A37),CONCATENATE(Names!$D$7,AY37),"")</f>
        <v/>
      </c>
      <c r="BG37" t="str">
        <f>IF(ISNUMBER(A37),CONCATENATE(Names!$C$10,Names!$N$3,BF37),"")</f>
        <v/>
      </c>
      <c r="BH37" t="str">
        <f>IF(ISNUMBER(A37),CONCATENATE(Names!$C$11,Names!$N$3,BF37),"")</f>
        <v/>
      </c>
      <c r="BI37" t="str">
        <f>IF(ISNUMBER(A37),CONCATENATE(Names!$C$12,Names!$N$3,BC37),"")</f>
        <v/>
      </c>
      <c r="BJ37" t="str">
        <f>IF(ISNUMBER(A37),CONCATENATE(Names!$C$24,Names!$N$3,AY37),"")</f>
        <v/>
      </c>
      <c r="BK37" t="str">
        <f>IF(ISNUMBER(A37),CONCATENATE(Names!$C$9,Names!$N$3,AY37),"")</f>
        <v/>
      </c>
      <c r="BS37" s="157"/>
      <c r="BT37" s="105">
        <f>COUNTIFS($BW$5:BW37,"&lt;&gt;"&amp;"")</f>
        <v>3</v>
      </c>
      <c r="BU37" s="103" t="str">
        <f t="shared" si="5"/>
        <v/>
      </c>
      <c r="BV37" s="103" t="str">
        <f t="shared" si="6"/>
        <v/>
      </c>
      <c r="BW37" s="103"/>
      <c r="BY37" t="str">
        <f>IF($BW37="","",CONCATENATE($BW37,Names!$N$3,$BX37))</f>
        <v/>
      </c>
      <c r="BZ37" s="157"/>
      <c r="CA37" s="13" t="str">
        <f>IF(ISNUMBER(A37),CONCATENATE(W37,Names!$H$3,Y37,Names!$J$3,Names!$K$3,Names!$L$3,BK37),"")</f>
        <v/>
      </c>
      <c r="CB37" s="13" t="str">
        <f>IF(ISNUMBER(A37),CONCATENATE(W37,Names!$H$3,Y37,Names!$J$3,Names!$K$3,Names!$L$3,BB37),"")</f>
        <v/>
      </c>
      <c r="CC37" s="13" t="str">
        <f>IF($BW37="","",CONCATENATE(W37,Names!$H$3,Y37,Names!$J$3,Names!$K$3,Names!$L$3,$BW37,Names!$N$3,$BX37))</f>
        <v/>
      </c>
      <c r="CF37" s="13" t="str">
        <f>IF(ISNUMBER($A37),CONCATENATE($BK37,Names!$P$3,Dev!$DA$130),"")</f>
        <v/>
      </c>
      <c r="CG37" s="13" t="str">
        <f>IF(ISNUMBER($A37),CONCATENATE($BK37,Names!$P$3,Dev!$DD$130),"")</f>
        <v/>
      </c>
      <c r="CH37" s="13" t="str">
        <f>IF(ISNUMBER($A37),CONCATENATE($BK37,Names!$P$3,Dev!$DG$130),"")</f>
        <v/>
      </c>
      <c r="CI37" s="13" t="str">
        <f>IF(ISNUMBER($A37),CONCATENATE($BK37,Names!$P$3,Dev!$DK$130),"")</f>
        <v/>
      </c>
      <c r="CJ37" s="13" t="str">
        <f>IF(ISNUMBER($A37),CONCATENATE($BK37,Names!$P$3,Dev!$DN$130),"")</f>
        <v/>
      </c>
      <c r="CK37" s="13" t="str">
        <f>IF(ISNUMBER($A37),CONCATENATE($BK37,Names!$P$3,Dev!$DQ$130),"")</f>
        <v/>
      </c>
      <c r="CL37" s="13"/>
      <c r="CM37" s="13" t="str">
        <f>""</f>
        <v/>
      </c>
      <c r="CN37" s="13" t="str">
        <f>IF(ISNUMBER($A37),CONCATENATE($BB37,Names!$P$3,Dev!$CZ$48),"")</f>
        <v/>
      </c>
      <c r="CO37" s="13" t="str">
        <f>IF(ISNUMBER($A37),CONCATENATE($BB37,Names!$P$3,Dev!$DF$48),"")</f>
        <v/>
      </c>
      <c r="CP37" s="13" t="str">
        <f>IF(ISNUMBER($A37),CONCATENATE($BB37,Names!$P$3,Dev!$DI$48),"")</f>
        <v/>
      </c>
      <c r="CQ37" s="13" t="str">
        <f>IF(ISNUMBER($A37),CONCATENATE($BB37,Names!$P$3,Dev!$DM$48),"")</f>
        <v/>
      </c>
      <c r="CR37" s="13" t="str">
        <f>IF(ISNUMBER($A37),CONCATENATE($BB37,Names!$P$3,Dev!$DV$48),"")</f>
        <v/>
      </c>
      <c r="CS37" s="13" t="str">
        <f>IF(ISNUMBER($A37),CONCATENATE($BB37,Names!$P$3,Dev!$DZ$48),"")</f>
        <v/>
      </c>
      <c r="CT37" s="13" t="str">
        <f>IF(ISNUMBER($A37),CONCATENATE($BB37,Names!$P$3,Dev!$EI$48),"")</f>
        <v/>
      </c>
      <c r="CU37" s="13" t="str">
        <f>IF(ISNUMBER($A37),CONCATENATE($BB37,Names!$P$3,Dev!$FZ$48),"")</f>
        <v/>
      </c>
      <c r="CV37" s="13" t="str">
        <f>IF(ISNUMBER($A37),CONCATENATE($BB37,Names!$P$3,Dev!$GI$48),"")</f>
        <v/>
      </c>
      <c r="CW37" s="13" t="str">
        <f>IF(ISNUMBER($A37),CONCATENATE($BB37,Names!$P$3,Dev!$GM$48),"")</f>
        <v/>
      </c>
      <c r="CX37" s="13"/>
      <c r="CY37" s="13" t="str">
        <f>IF(ISNUMBER($A37),CONCATENATE($BB37,Names!$P$3,Dev!$EM$48),"")</f>
        <v/>
      </c>
      <c r="CZ37" s="13" t="str">
        <f>IF(ISNUMBER($A37),CONCATENATE($BB37,Names!$P$3,Dev!$EV$48),"")</f>
        <v/>
      </c>
      <c r="DA37" s="13" t="str">
        <f>IF(ISNUMBER($A37),CONCATENATE($BB37,Names!$P$3,Dev!$EZ$48),"")</f>
        <v/>
      </c>
      <c r="DB37" s="13" t="str">
        <f>IF(ISNUMBER($A37),CONCATENATE($BB37,Names!$P$3,Dev!$FI$48),"")</f>
        <v/>
      </c>
      <c r="DC37" s="13" t="str">
        <f>IF(ISNUMBER($A37),CONCATENATE($BB37,Names!$P$3,Dev!$FM$48),"")</f>
        <v/>
      </c>
      <c r="DD37" s="13" t="str">
        <f>IF(ISNUMBER($A37),CONCATENATE($BB37,Names!$P$3,Dev!$FV$48),"")</f>
        <v/>
      </c>
      <c r="DE37" s="13" t="str">
        <f>IF(ISNUMBER($A37),CONCATENATE($BB37,Names!$P$3,Dev!$GP$48),"")</f>
        <v/>
      </c>
      <c r="DI37" s="105">
        <f>COUNTIFS($DL$5:DL37,"&lt;&gt;"&amp;"")</f>
        <v>0</v>
      </c>
      <c r="DJ37" s="1198" t="str">
        <f t="shared" si="7"/>
        <v/>
      </c>
      <c r="DK37" s="1198" t="str">
        <f t="shared" si="8"/>
        <v/>
      </c>
      <c r="DL37" s="1198"/>
      <c r="DM37" s="1198" t="str">
        <f>IF($DL37="","",_xlfn.CONCAT(Names!$D$5,$AO37))</f>
        <v/>
      </c>
      <c r="DN37" s="1198" t="str">
        <f>IF($DL37="","",CONCATENATE(Names!$C$26,Names!$N$3,$DM37))</f>
        <v/>
      </c>
      <c r="DO37" s="1198" t="str">
        <f>IF($DL37="","",CONCATENATE(Names!$C$25,Names!$N$3,$DM37))</f>
        <v/>
      </c>
    </row>
    <row r="38" spans="1:119">
      <c r="A38" s="1"/>
      <c r="B38" s="6"/>
      <c r="C38" s="6">
        <v>4.1349999999999998</v>
      </c>
      <c r="D38" s="1">
        <v>50</v>
      </c>
      <c r="E38">
        <v>20</v>
      </c>
      <c r="F38" s="13">
        <v>1</v>
      </c>
      <c r="G38" s="2">
        <f t="shared" si="17"/>
        <v>76.930000000000007</v>
      </c>
      <c r="H38" s="2">
        <f t="shared" si="16"/>
        <v>78.997500000000002</v>
      </c>
      <c r="I38" s="1225">
        <f>I36+B36/2+C37+C38/2</f>
        <v>78.997499999999988</v>
      </c>
      <c r="J38" s="38"/>
      <c r="K38" s="58"/>
      <c r="L38" s="2" t="str">
        <f>IF(ISNUMBER(E38),VLOOKUP(C38,'TE,EHnames'!$B$4:$F$11,'TE,EHnames'!$C$2,FALSE),"")</f>
        <v>RST/10/50-2/1</v>
      </c>
      <c r="M38" s="2" t="str">
        <f>IF(ISNUMBER(E38),VLOOKUP(C38,'TE,EHnames'!$B$4:$F$11,'TE,EHnames'!$F$2,FALSE),"")</f>
        <v>PT100-3000</v>
      </c>
      <c r="O38" s="13" t="str">
        <f t="shared" si="20"/>
        <v/>
      </c>
      <c r="Q38">
        <f>(Q37+Q43)/2</f>
        <v>84.95</v>
      </c>
      <c r="S38" t="str">
        <f>IFERROR(VLOOKUP(P38,Racks!$H$4:$M$30,6),"")</f>
        <v/>
      </c>
      <c r="V38" s="54">
        <f>COUNTIFS('Sec-Sub'!$K$4:$K$164,"&lt;="&amp;H38)</f>
        <v>27</v>
      </c>
      <c r="W38" s="54" t="str">
        <f>VLOOKUP(V38,'Sec-Sub'!$A$4:$C$164,2,FALSE)</f>
        <v>Spk</v>
      </c>
      <c r="X38" s="54" t="str">
        <f>VLOOKUP(V38,'Sec-Sub'!$A$4:$C$164,3,FALSE)</f>
        <v>070</v>
      </c>
      <c r="Y38" s="54" t="str">
        <f>CONCATENATE(X38,Names!$I$3)</f>
        <v>070PRL</v>
      </c>
      <c r="AC38" s="18"/>
      <c r="AD38" s="1812">
        <v>1</v>
      </c>
      <c r="AE38" s="10"/>
      <c r="AI38" s="1266" t="str">
        <f>IF(ISNUMBER(R38),CONCATENATE(Names!$C$3,R38),"")</f>
        <v/>
      </c>
      <c r="AK38" t="str">
        <f t="shared" si="9"/>
        <v>0</v>
      </c>
      <c r="AL38">
        <f t="shared" si="10"/>
        <v>20</v>
      </c>
      <c r="AM38" t="str">
        <f t="shared" si="11"/>
        <v>Spk</v>
      </c>
      <c r="AN38" t="str">
        <f t="shared" si="12"/>
        <v>070PRL</v>
      </c>
      <c r="AO38" t="str">
        <f t="shared" si="13"/>
        <v>020</v>
      </c>
      <c r="AP38" t="str">
        <f>IF(ISNUMBER(E38),CONCATENATE(Names!$C$5,Names!$N$3,AO38),"")</f>
        <v>PRLRL-020</v>
      </c>
      <c r="AQ38" t="str">
        <f>IF(ISNUMBER(E38),CONCATENATE(Names!$D$5,AO38),"")</f>
        <v>L020</v>
      </c>
      <c r="AR38" t="str">
        <f>IF(ISNUMBER(E38),CONCATENATE(Names!$C$10,Names!$N$3,AQ38),"")</f>
        <v>PRLEH-L020</v>
      </c>
      <c r="AS38" t="str">
        <f>IF(ISNUMBER(E38),CONCATENATE(Names!$C$11,Names!$N$3,AQ38),"")</f>
        <v>PRLTE-L020</v>
      </c>
      <c r="AU38" s="13" t="str">
        <f t="shared" si="14"/>
        <v/>
      </c>
      <c r="AV38" t="str">
        <f t="shared" si="21"/>
        <v/>
      </c>
      <c r="AW38" t="str">
        <f t="shared" si="22"/>
        <v/>
      </c>
      <c r="AX38" t="str">
        <f t="shared" si="23"/>
        <v/>
      </c>
      <c r="AY38" t="str">
        <f t="shared" si="24"/>
        <v/>
      </c>
      <c r="AZ38" t="str">
        <f>IF(ISNUMBER(A38),CONCATENATE(Names!$C$6,Names!$N$3,AU38,A38),"")</f>
        <v/>
      </c>
      <c r="BA38" t="str">
        <f>IF(ISNUMBER(A38),CONCATENATE(Names!$C$7,Names!$N$3,AU38,A38),"")</f>
        <v/>
      </c>
      <c r="BB38" t="str">
        <f>IF(ISNUMBER(A38),CONCATENATE(Names!$C$8,Names!$N$3,AU38,A38),"")</f>
        <v/>
      </c>
      <c r="BC38" t="str">
        <f>IF(ISNUMBER(A38),CONCATENATE(Names!$D$6,AY38),"")</f>
        <v/>
      </c>
      <c r="BD38" t="str">
        <f>IF(ISNUMBER(A38),CONCATENATE(Names!$C$10,Names!$N$3,BC38),"")</f>
        <v/>
      </c>
      <c r="BE38" t="str">
        <f>IF(ISNUMBER(A38),CONCATENATE(Names!$C$11,Names!$N$3,BC38),"")</f>
        <v/>
      </c>
      <c r="BF38" t="str">
        <f>IF(ISNUMBER(A38),CONCATENATE(Names!$D$7,AY38),"")</f>
        <v/>
      </c>
      <c r="BG38" t="str">
        <f>IF(ISNUMBER(A38),CONCATENATE(Names!$C$10,Names!$N$3,BF38),"")</f>
        <v/>
      </c>
      <c r="BH38" t="str">
        <f>IF(ISNUMBER(A38),CONCATENATE(Names!$C$11,Names!$N$3,BF38),"")</f>
        <v/>
      </c>
      <c r="BI38" t="str">
        <f>IF(ISNUMBER(A38),CONCATENATE(Names!$C$12,Names!$N$3,BC38),"")</f>
        <v/>
      </c>
      <c r="BJ38" t="str">
        <f>IF(ISNUMBER(A38),CONCATENATE(Names!$C$24,Names!$N$3,AY38),"")</f>
        <v/>
      </c>
      <c r="BK38" t="str">
        <f>IF(ISNUMBER(A38),CONCATENATE(Names!$C$9,Names!$N$3,AY38),"")</f>
        <v/>
      </c>
      <c r="BS38" s="157"/>
      <c r="BT38" s="105">
        <f>COUNTIFS($BW$5:BW38,"&lt;&gt;"&amp;"")</f>
        <v>3</v>
      </c>
      <c r="BU38" s="103" t="str">
        <f t="shared" si="5"/>
        <v/>
      </c>
      <c r="BV38" s="103" t="str">
        <f t="shared" si="6"/>
        <v/>
      </c>
      <c r="BW38" s="103"/>
      <c r="BY38" t="str">
        <f>IF($BW38="","",CONCATENATE($BW38,Names!$N$3,$BX38))</f>
        <v/>
      </c>
      <c r="BZ38" s="157"/>
      <c r="CA38" s="13" t="str">
        <f>IF(ISNUMBER(A38),CONCATENATE(W38,Names!$H$3,Y38,Names!$J$3,Names!$K$3,Names!$L$3,BK38),"")</f>
        <v/>
      </c>
      <c r="CB38" s="13" t="str">
        <f>IF(ISNUMBER(A38),CONCATENATE(W38,Names!$H$3,Y38,Names!$J$3,Names!$K$3,Names!$L$3,BB38),"")</f>
        <v/>
      </c>
      <c r="CC38" s="13" t="str">
        <f>IF($BW38="","",CONCATENATE(W38,Names!$H$3,Y38,Names!$J$3,Names!$K$3,Names!$L$3,$BW38,Names!$N$3,$BX38))</f>
        <v/>
      </c>
      <c r="CF38" s="13" t="str">
        <f>IF(ISNUMBER($A38),CONCATENATE($BK38,Names!$P$3,Dev!$DA$130),"")</f>
        <v/>
      </c>
      <c r="CG38" s="13" t="str">
        <f>IF(ISNUMBER($A38),CONCATENATE($BK38,Names!$P$3,Dev!$DD$130),"")</f>
        <v/>
      </c>
      <c r="CH38" s="13" t="str">
        <f>IF(ISNUMBER($A38),CONCATENATE($BK38,Names!$P$3,Dev!$DG$130),"")</f>
        <v/>
      </c>
      <c r="CI38" s="13" t="str">
        <f>IF(ISNUMBER($A38),CONCATENATE($BK38,Names!$P$3,Dev!$DK$130),"")</f>
        <v/>
      </c>
      <c r="CJ38" s="13" t="str">
        <f>IF(ISNUMBER($A38),CONCATENATE($BK38,Names!$P$3,Dev!$DN$130),"")</f>
        <v/>
      </c>
      <c r="CK38" s="13" t="str">
        <f>IF(ISNUMBER($A38),CONCATENATE($BK38,Names!$P$3,Dev!$DQ$130),"")</f>
        <v/>
      </c>
      <c r="CL38" s="13"/>
      <c r="CM38" s="13" t="str">
        <f>""</f>
        <v/>
      </c>
      <c r="CN38" s="13" t="str">
        <f>IF(ISNUMBER($A38),CONCATENATE($BB38,Names!$P$3,Dev!$CZ$48),"")</f>
        <v/>
      </c>
      <c r="CO38" s="13" t="str">
        <f>IF(ISNUMBER($A38),CONCATENATE($BB38,Names!$P$3,Dev!$DF$48),"")</f>
        <v/>
      </c>
      <c r="CP38" s="13" t="str">
        <f>IF(ISNUMBER($A38),CONCATENATE($BB38,Names!$P$3,Dev!$DI$48),"")</f>
        <v/>
      </c>
      <c r="CQ38" s="13" t="str">
        <f>IF(ISNUMBER($A38),CONCATENATE($BB38,Names!$P$3,Dev!$DM$48),"")</f>
        <v/>
      </c>
      <c r="CR38" s="13" t="str">
        <f>IF(ISNUMBER($A38),CONCATENATE($BB38,Names!$P$3,Dev!$DV$48),"")</f>
        <v/>
      </c>
      <c r="CS38" s="13" t="str">
        <f>IF(ISNUMBER($A38),CONCATENATE($BB38,Names!$P$3,Dev!$DZ$48),"")</f>
        <v/>
      </c>
      <c r="CT38" s="13" t="str">
        <f>IF(ISNUMBER($A38),CONCATENATE($BB38,Names!$P$3,Dev!$EI$48),"")</f>
        <v/>
      </c>
      <c r="CU38" s="13" t="str">
        <f>IF(ISNUMBER($A38),CONCATENATE($BB38,Names!$P$3,Dev!$FZ$48),"")</f>
        <v/>
      </c>
      <c r="CV38" s="13" t="str">
        <f>IF(ISNUMBER($A38),CONCATENATE($BB38,Names!$P$3,Dev!$GI$48),"")</f>
        <v/>
      </c>
      <c r="CW38" s="13" t="str">
        <f>IF(ISNUMBER($A38),CONCATENATE($BB38,Names!$P$3,Dev!$GM$48),"")</f>
        <v/>
      </c>
      <c r="CX38" s="13"/>
      <c r="CY38" s="13" t="str">
        <f>IF(ISNUMBER($A38),CONCATENATE($BB38,Names!$P$3,Dev!$EM$48),"")</f>
        <v/>
      </c>
      <c r="CZ38" s="13" t="str">
        <f>IF(ISNUMBER($A38),CONCATENATE($BB38,Names!$P$3,Dev!$EV$48),"")</f>
        <v/>
      </c>
      <c r="DA38" s="13" t="str">
        <f>IF(ISNUMBER($A38),CONCATENATE($BB38,Names!$P$3,Dev!$EZ$48),"")</f>
        <v/>
      </c>
      <c r="DB38" s="13" t="str">
        <f>IF(ISNUMBER($A38),CONCATENATE($BB38,Names!$P$3,Dev!$FI$48),"")</f>
        <v/>
      </c>
      <c r="DC38" s="13" t="str">
        <f>IF(ISNUMBER($A38),CONCATENATE($BB38,Names!$P$3,Dev!$FM$48),"")</f>
        <v/>
      </c>
      <c r="DD38" s="13" t="str">
        <f>IF(ISNUMBER($A38),CONCATENATE($BB38,Names!$P$3,Dev!$FV$48),"")</f>
        <v/>
      </c>
      <c r="DE38" s="13" t="str">
        <f>IF(ISNUMBER($A38),CONCATENATE($BB38,Names!$P$3,Dev!$GP$48),"")</f>
        <v/>
      </c>
      <c r="DI38" s="105">
        <f>COUNTIFS($DL$5:DL38,"&lt;&gt;"&amp;"")</f>
        <v>0</v>
      </c>
      <c r="DJ38" s="1198" t="str">
        <f t="shared" si="7"/>
        <v/>
      </c>
      <c r="DK38" s="1198" t="str">
        <f t="shared" si="8"/>
        <v/>
      </c>
      <c r="DL38" s="1198"/>
      <c r="DM38" s="1198" t="str">
        <f>IF($DL38="","",_xlfn.CONCAT(Names!$D$5,$AO38))</f>
        <v/>
      </c>
      <c r="DN38" s="1198" t="str">
        <f>IF($DL38="","",CONCATENATE(Names!$C$26,Names!$N$3,$DM38))</f>
        <v/>
      </c>
      <c r="DO38" s="1198" t="str">
        <f>IF($DL38="","",CONCATENATE(Names!$C$25,Names!$N$3,$DM38))</f>
        <v/>
      </c>
    </row>
    <row r="39" spans="1:119" s="13" customFormat="1">
      <c r="A39" s="11">
        <v>12</v>
      </c>
      <c r="B39" s="12">
        <v>0.25</v>
      </c>
      <c r="C39" s="11"/>
      <c r="D39" s="11">
        <v>20</v>
      </c>
      <c r="F39" s="13">
        <v>1</v>
      </c>
      <c r="G39" s="2">
        <f t="shared" si="17"/>
        <v>81.065000000000012</v>
      </c>
      <c r="H39" s="2">
        <f t="shared" si="16"/>
        <v>81.190000000000012</v>
      </c>
      <c r="I39" s="1230">
        <f>I36+SUM(C37:C38)+B39</f>
        <v>81.189999999999984</v>
      </c>
      <c r="J39" s="56">
        <v>1741007000127</v>
      </c>
      <c r="K39" s="59">
        <v>16</v>
      </c>
      <c r="L39" s="2" t="str">
        <f>IF(ISNUMBER(E39),VLOOKUP(C39,'TE,EHnames'!$B$4:$F$11,'TE,EHnames'!$C$2,FALSE),"")</f>
        <v/>
      </c>
      <c r="M39" s="2" t="str">
        <f>IF(ISNUMBER(E39),VLOOKUP(C39,'TE,EHnames'!$B$4:$F$11,'TE,EHnames'!$F$2,FALSE),"")</f>
        <v/>
      </c>
      <c r="O39" s="14">
        <f t="shared" si="20"/>
        <v>4.7600000000000051</v>
      </c>
      <c r="P39" s="13">
        <v>130</v>
      </c>
      <c r="S39" t="str">
        <f>IFERROR(VLOOKUP(P39,Racks!$H$4:$M$30,6),"")</f>
        <v>Spk-040Row:CnPw-U-016</v>
      </c>
      <c r="V39" s="54">
        <f>COUNTIFS('Sec-Sub'!$K$4:$K$164,"&lt;="&amp;H39)</f>
        <v>28</v>
      </c>
      <c r="W39" s="54" t="str">
        <f>VLOOKUP(V39,'Sec-Sub'!$A$4:$C$164,2,FALSE)</f>
        <v>Spk</v>
      </c>
      <c r="X39" s="54" t="str">
        <f>VLOOKUP(V39,'Sec-Sub'!$A$4:$C$164,3,FALSE)</f>
        <v>080</v>
      </c>
      <c r="Y39" s="54" t="str">
        <f>CONCATENATE(X39,Names!$I$3)</f>
        <v>080PRL</v>
      </c>
      <c r="Z39" s="48" t="s">
        <v>189</v>
      </c>
      <c r="AA39" s="49" t="s">
        <v>191</v>
      </c>
      <c r="AC39" s="21"/>
      <c r="AD39" s="1812"/>
      <c r="AE39" s="17">
        <v>1</v>
      </c>
      <c r="AI39" s="1266" t="str">
        <f>IF(ISNUMBER(R39),CONCATENATE(Names!$C$3,R39),"")</f>
        <v/>
      </c>
      <c r="AJ39"/>
      <c r="AK39" t="str">
        <f t="shared" si="9"/>
        <v/>
      </c>
      <c r="AL39" t="str">
        <f t="shared" si="10"/>
        <v/>
      </c>
      <c r="AM39" t="str">
        <f t="shared" si="11"/>
        <v/>
      </c>
      <c r="AN39" t="str">
        <f t="shared" si="12"/>
        <v/>
      </c>
      <c r="AO39" t="str">
        <f t="shared" si="13"/>
        <v/>
      </c>
      <c r="AP39" t="str">
        <f>IF(ISNUMBER(E39),CONCATENATE(Names!$C$5,Names!$N$3,AO39),"")</f>
        <v/>
      </c>
      <c r="AQ39" t="str">
        <f>IF(ISNUMBER(E39),CONCATENATE(Names!$D$5,AO39),"")</f>
        <v/>
      </c>
      <c r="AR39" t="str">
        <f>IF(ISNUMBER(E39),CONCATENATE(Names!$C$10,Names!$N$3,AQ39),"")</f>
        <v/>
      </c>
      <c r="AS39" t="str">
        <f>IF(ISNUMBER(E39),CONCATENATE(Names!$C$11,Names!$N$3,AQ39),"")</f>
        <v/>
      </c>
      <c r="AT39"/>
      <c r="AU39" s="13" t="str">
        <f t="shared" si="14"/>
        <v>0</v>
      </c>
      <c r="AV39">
        <f t="shared" si="21"/>
        <v>12</v>
      </c>
      <c r="AW39" t="str">
        <f t="shared" si="22"/>
        <v>Spk</v>
      </c>
      <c r="AX39" t="str">
        <f t="shared" si="23"/>
        <v>080PRL</v>
      </c>
      <c r="AY39" t="str">
        <f t="shared" si="24"/>
        <v>012</v>
      </c>
      <c r="AZ39" t="str">
        <f>IF(ISNUMBER(A39),CONCATENATE(Names!$C$6,Names!$N$3,AU39,A39),"")</f>
        <v>PRLCpl-012</v>
      </c>
      <c r="BA39" t="str">
        <f>IF(ISNUMBER(A39),CONCATENATE(Names!$C$7,Names!$N$3,AU39,A39),"")</f>
        <v>PRLSB-012</v>
      </c>
      <c r="BB39" t="str">
        <f>IF(ISNUMBER(A39),CONCATENATE(Names!$C$8,Names!$N$3,AU39,A39),"")</f>
        <v>PRLJB-012</v>
      </c>
      <c r="BC39" t="str">
        <f>IF(ISNUMBER(A39),CONCATENATE(Names!$D$6,AY39),"")</f>
        <v>C012</v>
      </c>
      <c r="BD39" t="str">
        <f>IF(ISNUMBER(A39),CONCATENATE(Names!$C$10,Names!$N$3,BC39),"")</f>
        <v>PRLEH-C012</v>
      </c>
      <c r="BE39" t="str">
        <f>IF(ISNUMBER(A39),CONCATENATE(Names!$C$11,Names!$N$3,BC39),"")</f>
        <v>PRLTE-C012</v>
      </c>
      <c r="BF39" t="str">
        <f>IF(ISNUMBER(A39),CONCATENATE(Names!$D$7,AY39),"")</f>
        <v>S012</v>
      </c>
      <c r="BG39" t="str">
        <f>IF(ISNUMBER(A39),CONCATENATE(Names!$C$10,Names!$N$3,BF39),"")</f>
        <v>PRLEH-S012</v>
      </c>
      <c r="BH39" t="str">
        <f>IF(ISNUMBER(A39),CONCATENATE(Names!$C$11,Names!$N$3,BF39),"")</f>
        <v>PRLTE-S012</v>
      </c>
      <c r="BI39" t="str">
        <f>IF(ISNUMBER(A39),CONCATENATE(Names!$C$12,Names!$N$3,BC39),"")</f>
        <v>PRLDL-C012</v>
      </c>
      <c r="BJ39" t="str">
        <f>IF(ISNUMBER(A39),CONCATENATE(Names!$C$24,Names!$N$3,AY39),"")</f>
        <v>PRLCSC-012</v>
      </c>
      <c r="BK39" t="str">
        <f>IF(ISNUMBER(A39),CONCATENATE(Names!$C$9,Names!$N$3,AY39),"")</f>
        <v>PRLTap-012</v>
      </c>
      <c r="BL39"/>
      <c r="BM39"/>
      <c r="BN39"/>
      <c r="BO39"/>
      <c r="BP39"/>
      <c r="BQ39"/>
      <c r="BR39"/>
      <c r="BS39" s="157"/>
      <c r="BT39" s="105">
        <f>COUNTIFS($BW$5:BW39,"&lt;&gt;"&amp;"")</f>
        <v>3</v>
      </c>
      <c r="BU39" s="103" t="str">
        <f t="shared" si="5"/>
        <v/>
      </c>
      <c r="BV39" s="103" t="str">
        <f t="shared" si="6"/>
        <v/>
      </c>
      <c r="BW39" s="103"/>
      <c r="BX39"/>
      <c r="BY39" t="str">
        <f>IF($BW39="","",CONCATENATE($BW39,Names!$N$3,$BX39))</f>
        <v/>
      </c>
      <c r="BZ39" s="164"/>
      <c r="CA39" s="13" t="str">
        <f>IF(ISNUMBER(A39),CONCATENATE(W39,Names!$H$3,Y39,Names!$J$3,Names!$K$3,Names!$L$3,BK39),"")</f>
        <v>Spk-080PRL:RFS-PRLTap-012</v>
      </c>
      <c r="CB39" s="13" t="str">
        <f>IF(ISNUMBER(A39),CONCATENATE(W39,Names!$H$3,Y39,Names!$J$3,Names!$K$3,Names!$L$3,BB39),"")</f>
        <v>Spk-080PRL:RFS-PRLJB-012</v>
      </c>
      <c r="CC39" s="13" t="str">
        <f>IF($BW39="","",CONCATENATE(W39,Names!$H$3,Y39,Names!$J$3,Names!$K$3,Names!$L$3,$BW39,Names!$N$3,$BX39))</f>
        <v/>
      </c>
      <c r="CF39" s="13" t="str">
        <f>IF(ISNUMBER($A39),CONCATENATE($BK39,Names!$P$3,Dev!$DA$130),"")</f>
        <v>PRLTap-012_a</v>
      </c>
      <c r="CG39" s="13" t="str">
        <f>IF(ISNUMBER($A39),CONCATENATE($BK39,Names!$P$3,Dev!$DD$130),"")</f>
        <v>PRLTap-012_b</v>
      </c>
      <c r="CH39" s="13" t="str">
        <f>IF(ISNUMBER($A39),CONCATENATE($BK39,Names!$P$3,Dev!$DG$130),"")</f>
        <v>PRLTap-012_c</v>
      </c>
      <c r="CI39" s="13" t="str">
        <f>IF(ISNUMBER($A39),CONCATENATE($BK39,Names!$P$3,Dev!$DK$130),"")</f>
        <v>PRLTap-012_d</v>
      </c>
      <c r="CJ39" s="13" t="str">
        <f>IF(ISNUMBER($A39),CONCATENATE($BK39,Names!$P$3,Dev!$DN$130),"")</f>
        <v>PRLTap-012_e</v>
      </c>
      <c r="CK39" s="13" t="str">
        <f>IF(ISNUMBER($A39),CONCATENATE($BK39,Names!$P$3,Dev!$DQ$130),"")</f>
        <v>PRLTap-012_f</v>
      </c>
      <c r="CM39" s="13" t="str">
        <f>""</f>
        <v/>
      </c>
      <c r="CN39" s="13" t="str">
        <f>IF(ISNUMBER($A39),CONCATENATE($BB39,Names!$P$3,Dev!$CZ$48),"")</f>
        <v>PRLJB-012_a</v>
      </c>
      <c r="CO39" s="13" t="str">
        <f>IF(ISNUMBER($A39),CONCATENATE($BB39,Names!$P$3,Dev!$DF$48),"")</f>
        <v>PRLJB-012_cp</v>
      </c>
      <c r="CP39" s="13" t="str">
        <f>IF(ISNUMBER($A39),CONCATENATE($BB39,Names!$P$3,Dev!$DI$48),"")</f>
        <v>PRLJB-012_b</v>
      </c>
      <c r="CQ39" s="13" t="str">
        <f>IF(ISNUMBER($A39),CONCATENATE($BB39,Names!$P$3,Dev!$DM$48),"")</f>
        <v>PRLJB-012_m</v>
      </c>
      <c r="CR39" s="13" t="str">
        <f>IF(ISNUMBER($A39),CONCATENATE($BB39,Names!$P$3,Dev!$DV$48),"")</f>
        <v>PRLJB-012_n</v>
      </c>
      <c r="CS39" s="13" t="str">
        <f>IF(ISNUMBER($A39),CONCATENATE($BB39,Names!$P$3,Dev!$DZ$48),"")</f>
        <v>PRLJB-012_aa</v>
      </c>
      <c r="CT39" s="13" t="str">
        <f>IF(ISNUMBER($A39),CONCATENATE($BB39,Names!$P$3,Dev!$EI$48),"")</f>
        <v>PRLJB-012_ab</v>
      </c>
      <c r="CU39" s="13" t="str">
        <f>IF(ISNUMBER($A39),CONCATENATE($BB39,Names!$P$3,Dev!$FZ$48),"")</f>
        <v>PRLJB-012_am</v>
      </c>
      <c r="CV39" s="13" t="str">
        <f>IF(ISNUMBER($A39),CONCATENATE($BB39,Names!$P$3,Dev!$GI$48),"")</f>
        <v>PRLJB-012_an</v>
      </c>
      <c r="CW39" s="13" t="str">
        <f>IF(ISNUMBER($A39),CONCATENATE($BB39,Names!$P$3,Dev!$GM$48),"")</f>
        <v>PRLJB-012_++EH</v>
      </c>
      <c r="CY39" s="13" t="str">
        <f>IF(ISNUMBER($A39),CONCATENATE($BB39,Names!$P$3,Dev!$EM$48),"")</f>
        <v>PRLJB-012_g</v>
      </c>
      <c r="CZ39" s="13" t="str">
        <f>IF(ISNUMBER($A39),CONCATENATE($BB39,Names!$P$3,Dev!$EV$48),"")</f>
        <v>PRLJB-012_h</v>
      </c>
      <c r="DA39" s="13" t="str">
        <f>IF(ISNUMBER($A39),CONCATENATE($BB39,Names!$P$3,Dev!$EZ$48),"")</f>
        <v>PRLJB-012_s</v>
      </c>
      <c r="DB39" s="13" t="str">
        <f>IF(ISNUMBER($A39),CONCATENATE($BB39,Names!$P$3,Dev!$FI$48),"")</f>
        <v>PRLJB-012_t</v>
      </c>
      <c r="DC39" s="13" t="str">
        <f>IF(ISNUMBER($A39),CONCATENATE($BB39,Names!$P$3,Dev!$FM$48),"")</f>
        <v>PRLJB-012_ag</v>
      </c>
      <c r="DD39" s="13" t="str">
        <f>IF(ISNUMBER($A39),CONCATENATE($BB39,Names!$P$3,Dev!$FV$48),"")</f>
        <v>PRLJB-012_ah</v>
      </c>
      <c r="DE39" s="13" t="str">
        <f>IF(ISNUMBER($A39),CONCATENATE($BB39,Names!$P$3,Dev!$GP$48),"")</f>
        <v>PRLJB-012_++TE</v>
      </c>
      <c r="DI39" s="105">
        <f>COUNTIFS($DL$5:DL39,"&lt;&gt;"&amp;"")</f>
        <v>0</v>
      </c>
      <c r="DJ39" s="1198" t="str">
        <f t="shared" si="7"/>
        <v/>
      </c>
      <c r="DK39" s="1198" t="str">
        <f t="shared" si="8"/>
        <v/>
      </c>
      <c r="DL39" s="1198"/>
      <c r="DM39" s="1198" t="str">
        <f>IF($DL39="","",_xlfn.CONCAT(Names!$D$5,$AO39))</f>
        <v/>
      </c>
      <c r="DN39" s="1198" t="str">
        <f>IF($DL39="","",CONCATENATE(Names!$C$26,Names!$N$3,$DM39))</f>
        <v/>
      </c>
      <c r="DO39" s="1198" t="str">
        <f>IF($DL39="","",CONCATENATE(Names!$C$25,Names!$N$3,$DM39))</f>
        <v/>
      </c>
    </row>
    <row r="40" spans="1:119">
      <c r="A40" s="1"/>
      <c r="B40" s="6"/>
      <c r="C40" s="6">
        <v>4.1349999999999998</v>
      </c>
      <c r="D40" s="1">
        <v>50</v>
      </c>
      <c r="E40">
        <v>21</v>
      </c>
      <c r="F40" s="13">
        <v>1</v>
      </c>
      <c r="G40" s="2">
        <f t="shared" si="17"/>
        <v>81.315000000000012</v>
      </c>
      <c r="H40" s="2">
        <f t="shared" si="16"/>
        <v>83.382500000000007</v>
      </c>
      <c r="I40" s="1225">
        <f>I39+B39/2+C40/2</f>
        <v>83.382499999999979</v>
      </c>
      <c r="J40" s="38"/>
      <c r="K40" s="58"/>
      <c r="L40" s="2" t="str">
        <f>IF(ISNUMBER(E40),VLOOKUP(C40,'TE,EHnames'!$B$4:$F$11,'TE,EHnames'!$C$2,FALSE),"")</f>
        <v>RST/10/50-2/1</v>
      </c>
      <c r="M40" s="2" t="str">
        <f>IF(ISNUMBER(E40),VLOOKUP(C40,'TE,EHnames'!$B$4:$F$11,'TE,EHnames'!$F$2,FALSE),"")</f>
        <v>PT100-3000</v>
      </c>
      <c r="O40" s="13" t="str">
        <f t="shared" si="20"/>
        <v/>
      </c>
      <c r="S40" t="str">
        <f>IFERROR(VLOOKUP(P40,Racks!$H$4:$M$30,6),"")</f>
        <v/>
      </c>
      <c r="T40" s="172">
        <f>Racks!$B$8</f>
        <v>85.077153999999979</v>
      </c>
      <c r="U40" t="str">
        <f>CONCATENATE(Racks!$C$8,Names!$H$3,Racks!$D$8,"/",Racks!$E$8,Names!$H$3,Racks!$F$8)</f>
        <v>Spk-040Row/Spk-050Row</v>
      </c>
      <c r="V40" s="54">
        <f>COUNTIFS('Sec-Sub'!$K$4:$K$164,"&lt;="&amp;H40)</f>
        <v>29</v>
      </c>
      <c r="W40" s="54" t="str">
        <f>VLOOKUP(V40,'Sec-Sub'!$A$4:$C$164,2,FALSE)</f>
        <v>Spk</v>
      </c>
      <c r="X40" s="54" t="str">
        <f>VLOOKUP(V40,'Sec-Sub'!$A$4:$C$164,3,FALSE)</f>
        <v>080</v>
      </c>
      <c r="Y40" s="54" t="str">
        <f>CONCATENATE(X40,Names!$I$3)</f>
        <v>080PRL</v>
      </c>
      <c r="AC40" s="23"/>
      <c r="AD40" s="1812"/>
      <c r="AE40" s="20"/>
      <c r="AI40" s="1266" t="str">
        <f>IF(ISNUMBER(R40),CONCATENATE(Names!$C$3,R40),"")</f>
        <v/>
      </c>
      <c r="AK40" t="str">
        <f t="shared" ref="AK40:AK71" si="25">IF(ISNUMBER(E40), IF(E40&lt;10,"00", IF(E40&lt;100,"0", "")), "")</f>
        <v>0</v>
      </c>
      <c r="AL40">
        <f t="shared" ref="AL40:AL71" si="26">IF(ISNUMBER(E40),E40,"")</f>
        <v>21</v>
      </c>
      <c r="AM40" t="str">
        <f t="shared" ref="AM40:AM71" si="27">IF(ISNUMBER(E40),W40,"")</f>
        <v>Spk</v>
      </c>
      <c r="AN40" t="str">
        <f t="shared" ref="AN40:AN71" si="28">IF(ISNUMBER(E40),Y40,"")</f>
        <v>080PRL</v>
      </c>
      <c r="AO40" t="str">
        <f t="shared" ref="AO40:AO71" si="29">IF(ISNUMBER(E40),CONCATENATE(AK40,AL40),"")</f>
        <v>021</v>
      </c>
      <c r="AP40" t="str">
        <f>IF(ISNUMBER(E40),CONCATENATE(Names!$C$5,Names!$N$3,AO40),"")</f>
        <v>PRLRL-021</v>
      </c>
      <c r="AQ40" t="str">
        <f>IF(ISNUMBER(E40),CONCATENATE(Names!$D$5,AO40),"")</f>
        <v>L021</v>
      </c>
      <c r="AR40" t="str">
        <f>IF(ISNUMBER(E40),CONCATENATE(Names!$C$10,Names!$N$3,AQ40),"")</f>
        <v>PRLEH-L021</v>
      </c>
      <c r="AS40" t="str">
        <f>IF(ISNUMBER(E40),CONCATENATE(Names!$C$11,Names!$N$3,AQ40),"")</f>
        <v>PRLTE-L021</v>
      </c>
      <c r="AU40" s="13" t="str">
        <f t="shared" ref="AU40:AU71" si="30">IF(ISNUMBER(A40), IF(A40&lt;10,"00", IF(A40&lt;100,"0", "")), "")</f>
        <v/>
      </c>
      <c r="AV40" t="str">
        <f t="shared" si="21"/>
        <v/>
      </c>
      <c r="AW40" t="str">
        <f t="shared" si="22"/>
        <v/>
      </c>
      <c r="AX40" t="str">
        <f t="shared" si="23"/>
        <v/>
      </c>
      <c r="AY40" t="str">
        <f t="shared" si="24"/>
        <v/>
      </c>
      <c r="AZ40" t="str">
        <f>IF(ISNUMBER(A40),CONCATENATE(Names!$C$6,Names!$N$3,AU40,A40),"")</f>
        <v/>
      </c>
      <c r="BA40" t="str">
        <f>IF(ISNUMBER(A40),CONCATENATE(Names!$C$7,Names!$N$3,AU40,A40),"")</f>
        <v/>
      </c>
      <c r="BB40" t="str">
        <f>IF(ISNUMBER(A40),CONCATENATE(Names!$C$8,Names!$N$3,AU40,A40),"")</f>
        <v/>
      </c>
      <c r="BC40" t="str">
        <f>IF(ISNUMBER(A40),CONCATENATE(Names!$D$6,AY40),"")</f>
        <v/>
      </c>
      <c r="BD40" t="str">
        <f>IF(ISNUMBER(A40),CONCATENATE(Names!$C$10,Names!$N$3,BC40),"")</f>
        <v/>
      </c>
      <c r="BE40" t="str">
        <f>IF(ISNUMBER(A40),CONCATENATE(Names!$C$11,Names!$N$3,BC40),"")</f>
        <v/>
      </c>
      <c r="BF40" t="str">
        <f>IF(ISNUMBER(A40),CONCATENATE(Names!$D$7,AY40),"")</f>
        <v/>
      </c>
      <c r="BG40" t="str">
        <f>IF(ISNUMBER(A40),CONCATENATE(Names!$C$10,Names!$N$3,BF40),"")</f>
        <v/>
      </c>
      <c r="BH40" t="str">
        <f>IF(ISNUMBER(A40),CONCATENATE(Names!$C$11,Names!$N$3,BF40),"")</f>
        <v/>
      </c>
      <c r="BI40" t="str">
        <f>IF(ISNUMBER(A40),CONCATENATE(Names!$C$12,Names!$N$3,BC40),"")</f>
        <v/>
      </c>
      <c r="BJ40" t="str">
        <f>IF(ISNUMBER(A40),CONCATENATE(Names!$C$24,Names!$N$3,AY40),"")</f>
        <v/>
      </c>
      <c r="BK40" t="str">
        <f>IF(ISNUMBER(A40),CONCATENATE(Names!$C$9,Names!$N$3,AY40),"")</f>
        <v/>
      </c>
      <c r="BS40" s="157"/>
      <c r="BT40" s="105">
        <f>COUNTIFS($BW$5:BW40,"&lt;&gt;"&amp;"")</f>
        <v>3</v>
      </c>
      <c r="BU40" s="103" t="str">
        <f t="shared" si="5"/>
        <v/>
      </c>
      <c r="BV40" s="103" t="str">
        <f t="shared" si="6"/>
        <v/>
      </c>
      <c r="BW40" s="103"/>
      <c r="BY40" t="str">
        <f>IF($BW40="","",CONCATENATE($BW40,Names!$N$3,$BX40))</f>
        <v/>
      </c>
      <c r="BZ40" s="157"/>
      <c r="CA40" s="13" t="str">
        <f>IF(ISNUMBER(A40),CONCATENATE(W40,Names!$H$3,Y40,Names!$J$3,Names!$K$3,Names!$L$3,BK40),"")</f>
        <v/>
      </c>
      <c r="CB40" s="13" t="str">
        <f>IF(ISNUMBER(A40),CONCATENATE(W40,Names!$H$3,Y40,Names!$J$3,Names!$K$3,Names!$L$3,BB40),"")</f>
        <v/>
      </c>
      <c r="CC40" s="13" t="str">
        <f>IF($BW40="","",CONCATENATE(W40,Names!$H$3,Y40,Names!$J$3,Names!$K$3,Names!$L$3,$BW40,Names!$N$3,$BX40))</f>
        <v/>
      </c>
      <c r="CF40" s="13" t="str">
        <f>IF(ISNUMBER($A40),CONCATENATE($BK40,Names!$P$3,Dev!$DA$130),"")</f>
        <v/>
      </c>
      <c r="CG40" s="13" t="str">
        <f>IF(ISNUMBER($A40),CONCATENATE($BK40,Names!$P$3,Dev!$DD$130),"")</f>
        <v/>
      </c>
      <c r="CH40" s="13" t="str">
        <f>IF(ISNUMBER($A40),CONCATENATE($BK40,Names!$P$3,Dev!$DG$130),"")</f>
        <v/>
      </c>
      <c r="CI40" s="13" t="str">
        <f>IF(ISNUMBER($A40),CONCATENATE($BK40,Names!$P$3,Dev!$DK$130),"")</f>
        <v/>
      </c>
      <c r="CJ40" s="13" t="str">
        <f>IF(ISNUMBER($A40),CONCATENATE($BK40,Names!$P$3,Dev!$DN$130),"")</f>
        <v/>
      </c>
      <c r="CK40" s="13" t="str">
        <f>IF(ISNUMBER($A40),CONCATENATE($BK40,Names!$P$3,Dev!$DQ$130),"")</f>
        <v/>
      </c>
      <c r="CL40" s="13"/>
      <c r="CM40" s="13" t="str">
        <f>""</f>
        <v/>
      </c>
      <c r="CN40" s="13" t="str">
        <f>IF(ISNUMBER($A40),CONCATENATE($BB40,Names!$P$3,Dev!$CZ$48),"")</f>
        <v/>
      </c>
      <c r="CO40" s="13" t="str">
        <f>IF(ISNUMBER($A40),CONCATENATE($BB40,Names!$P$3,Dev!$DF$48),"")</f>
        <v/>
      </c>
      <c r="CP40" s="13" t="str">
        <f>IF(ISNUMBER($A40),CONCATENATE($BB40,Names!$P$3,Dev!$DI$48),"")</f>
        <v/>
      </c>
      <c r="CQ40" s="13" t="str">
        <f>IF(ISNUMBER($A40),CONCATENATE($BB40,Names!$P$3,Dev!$DM$48),"")</f>
        <v/>
      </c>
      <c r="CR40" s="13" t="str">
        <f>IF(ISNUMBER($A40),CONCATENATE($BB40,Names!$P$3,Dev!$DV$48),"")</f>
        <v/>
      </c>
      <c r="CS40" s="13" t="str">
        <f>IF(ISNUMBER($A40),CONCATENATE($BB40,Names!$P$3,Dev!$DZ$48),"")</f>
        <v/>
      </c>
      <c r="CT40" s="13" t="str">
        <f>IF(ISNUMBER($A40),CONCATENATE($BB40,Names!$P$3,Dev!$EI$48),"")</f>
        <v/>
      </c>
      <c r="CU40" s="13" t="str">
        <f>IF(ISNUMBER($A40),CONCATENATE($BB40,Names!$P$3,Dev!$FZ$48),"")</f>
        <v/>
      </c>
      <c r="CV40" s="13" t="str">
        <f>IF(ISNUMBER($A40),CONCATENATE($BB40,Names!$P$3,Dev!$GI$48),"")</f>
        <v/>
      </c>
      <c r="CW40" s="13" t="str">
        <f>IF(ISNUMBER($A40),CONCATENATE($BB40,Names!$P$3,Dev!$GM$48),"")</f>
        <v/>
      </c>
      <c r="CX40" s="13"/>
      <c r="CY40" s="13" t="str">
        <f>IF(ISNUMBER($A40),CONCATENATE($BB40,Names!$P$3,Dev!$EM$48),"")</f>
        <v/>
      </c>
      <c r="CZ40" s="13" t="str">
        <f>IF(ISNUMBER($A40),CONCATENATE($BB40,Names!$P$3,Dev!$EV$48),"")</f>
        <v/>
      </c>
      <c r="DA40" s="13" t="str">
        <f>IF(ISNUMBER($A40),CONCATENATE($BB40,Names!$P$3,Dev!$EZ$48),"")</f>
        <v/>
      </c>
      <c r="DB40" s="13" t="str">
        <f>IF(ISNUMBER($A40),CONCATENATE($BB40,Names!$P$3,Dev!$FI$48),"")</f>
        <v/>
      </c>
      <c r="DC40" s="13" t="str">
        <f>IF(ISNUMBER($A40),CONCATENATE($BB40,Names!$P$3,Dev!$FM$48),"")</f>
        <v/>
      </c>
      <c r="DD40" s="13" t="str">
        <f>IF(ISNUMBER($A40),CONCATENATE($BB40,Names!$P$3,Dev!$FV$48),"")</f>
        <v/>
      </c>
      <c r="DE40" s="13" t="str">
        <f>IF(ISNUMBER($A40),CONCATENATE($BB40,Names!$P$3,Dev!$GP$48),"")</f>
        <v/>
      </c>
      <c r="DI40" s="105">
        <f>COUNTIFS($DL$5:DL40,"&lt;&gt;"&amp;"")</f>
        <v>0</v>
      </c>
      <c r="DJ40" s="1198" t="str">
        <f t="shared" si="7"/>
        <v/>
      </c>
      <c r="DK40" s="1198" t="str">
        <f t="shared" si="8"/>
        <v/>
      </c>
      <c r="DL40" s="1198"/>
      <c r="DM40" s="1198" t="str">
        <f>IF($DL40="","",_xlfn.CONCAT(Names!$D$5,$AO40))</f>
        <v/>
      </c>
      <c r="DN40" s="1198" t="str">
        <f>IF($DL40="","",CONCATENATE(Names!$C$26,Names!$N$3,$DM40))</f>
        <v/>
      </c>
      <c r="DO40" s="1198" t="str">
        <f>IF($DL40="","",CONCATENATE(Names!$C$25,Names!$N$3,$DM40))</f>
        <v/>
      </c>
    </row>
    <row r="41" spans="1:119">
      <c r="A41" s="1"/>
      <c r="B41" s="6"/>
      <c r="C41" s="6">
        <v>4.1349999999999998</v>
      </c>
      <c r="D41" s="1">
        <v>50</v>
      </c>
      <c r="E41">
        <v>22</v>
      </c>
      <c r="F41" s="13">
        <v>1</v>
      </c>
      <c r="G41" s="2">
        <f t="shared" si="17"/>
        <v>85.450000000000017</v>
      </c>
      <c r="H41" s="2">
        <f t="shared" si="16"/>
        <v>87.517500000000013</v>
      </c>
      <c r="I41" s="1225">
        <f>I39+B39/2+C40+C41/2</f>
        <v>87.517499999999984</v>
      </c>
      <c r="J41" s="38"/>
      <c r="K41" s="58"/>
      <c r="L41" s="2" t="str">
        <f>IF(ISNUMBER(E41),VLOOKUP(C41,'TE,EHnames'!$B$4:$F$11,'TE,EHnames'!$C$2,FALSE),"")</f>
        <v>RST/10/50-2/1</v>
      </c>
      <c r="M41" s="2" t="str">
        <f>IF(ISNUMBER(E41),VLOOKUP(C41,'TE,EHnames'!$B$4:$F$11,'TE,EHnames'!$F$2,FALSE),"")</f>
        <v>PT100-3000</v>
      </c>
      <c r="O41" s="13" t="str">
        <f t="shared" si="20"/>
        <v/>
      </c>
      <c r="S41" t="str">
        <f>IFERROR(VLOOKUP(P41,Racks!$H$4:$M$30,6),"")</f>
        <v/>
      </c>
      <c r="V41" s="54">
        <f>COUNTIFS('Sec-Sub'!$K$4:$K$164,"&lt;="&amp;H41)</f>
        <v>31</v>
      </c>
      <c r="W41" s="54" t="str">
        <f>VLOOKUP(V41,'Sec-Sub'!$A$4:$C$164,2,FALSE)</f>
        <v>Spk</v>
      </c>
      <c r="X41" s="54" t="str">
        <f>VLOOKUP(V41,'Sec-Sub'!$A$4:$C$164,3,FALSE)</f>
        <v>090</v>
      </c>
      <c r="Y41" s="54" t="str">
        <f>CONCATENATE(X41,Names!$I$3)</f>
        <v>090PRL</v>
      </c>
      <c r="AC41" s="8">
        <f>SUM(AD41:AE46)</f>
        <v>4</v>
      </c>
      <c r="AD41" s="1812">
        <v>1</v>
      </c>
      <c r="AE41" s="10"/>
      <c r="AI41" s="1266" t="str">
        <f>IF(ISNUMBER(R41),CONCATENATE(Names!$C$3,R41),"")</f>
        <v/>
      </c>
      <c r="AK41" t="str">
        <f t="shared" si="25"/>
        <v>0</v>
      </c>
      <c r="AL41">
        <f t="shared" si="26"/>
        <v>22</v>
      </c>
      <c r="AM41" t="str">
        <f t="shared" si="27"/>
        <v>Spk</v>
      </c>
      <c r="AN41" t="str">
        <f t="shared" si="28"/>
        <v>090PRL</v>
      </c>
      <c r="AO41" t="str">
        <f t="shared" si="29"/>
        <v>022</v>
      </c>
      <c r="AP41" t="str">
        <f>IF(ISNUMBER(E41),CONCATENATE(Names!$C$5,Names!$N$3,AO41),"")</f>
        <v>PRLRL-022</v>
      </c>
      <c r="AQ41" t="str">
        <f>IF(ISNUMBER(E41),CONCATENATE(Names!$D$5,AO41),"")</f>
        <v>L022</v>
      </c>
      <c r="AR41" t="str">
        <f>IF(ISNUMBER(E41),CONCATENATE(Names!$C$10,Names!$N$3,AQ41),"")</f>
        <v>PRLEH-L022</v>
      </c>
      <c r="AS41" t="str">
        <f>IF(ISNUMBER(E41),CONCATENATE(Names!$C$11,Names!$N$3,AQ41),"")</f>
        <v>PRLTE-L022</v>
      </c>
      <c r="AU41" s="13" t="str">
        <f t="shared" si="30"/>
        <v/>
      </c>
      <c r="AV41" t="str">
        <f t="shared" si="21"/>
        <v/>
      </c>
      <c r="AW41" t="str">
        <f t="shared" si="22"/>
        <v/>
      </c>
      <c r="AX41" t="str">
        <f t="shared" si="23"/>
        <v/>
      </c>
      <c r="AY41" t="str">
        <f t="shared" si="24"/>
        <v/>
      </c>
      <c r="AZ41" t="str">
        <f>IF(ISNUMBER(A41),CONCATENATE(Names!$C$6,Names!$N$3,AU41,A41),"")</f>
        <v/>
      </c>
      <c r="BA41" t="str">
        <f>IF(ISNUMBER(A41),CONCATENATE(Names!$C$7,Names!$N$3,AU41,A41),"")</f>
        <v/>
      </c>
      <c r="BB41" t="str">
        <f>IF(ISNUMBER(A41),CONCATENATE(Names!$C$8,Names!$N$3,AU41,A41),"")</f>
        <v/>
      </c>
      <c r="BC41" t="str">
        <f>IF(ISNUMBER(A41),CONCATENATE(Names!$D$6,AY41),"")</f>
        <v/>
      </c>
      <c r="BD41" t="str">
        <f>IF(ISNUMBER(A41),CONCATENATE(Names!$C$10,Names!$N$3,BC41),"")</f>
        <v/>
      </c>
      <c r="BE41" t="str">
        <f>IF(ISNUMBER(A41),CONCATENATE(Names!$C$11,Names!$N$3,BC41),"")</f>
        <v/>
      </c>
      <c r="BF41" t="str">
        <f>IF(ISNUMBER(A41),CONCATENATE(Names!$D$7,AY41),"")</f>
        <v/>
      </c>
      <c r="BG41" t="str">
        <f>IF(ISNUMBER(A41),CONCATENATE(Names!$C$10,Names!$N$3,BF41),"")</f>
        <v/>
      </c>
      <c r="BH41" t="str">
        <f>IF(ISNUMBER(A41),CONCATENATE(Names!$C$11,Names!$N$3,BF41),"")</f>
        <v/>
      </c>
      <c r="BI41" t="str">
        <f>IF(ISNUMBER(A41),CONCATENATE(Names!$C$12,Names!$N$3,BC41),"")</f>
        <v/>
      </c>
      <c r="BJ41" t="str">
        <f>IF(ISNUMBER(A41),CONCATENATE(Names!$C$24,Names!$N$3,AY41),"")</f>
        <v/>
      </c>
      <c r="BK41" t="str">
        <f>IF(ISNUMBER(A41),CONCATENATE(Names!$C$9,Names!$N$3,AY41),"")</f>
        <v/>
      </c>
      <c r="BS41" s="157"/>
      <c r="BT41" s="105">
        <f>COUNTIFS($BW$5:BW41,"&lt;&gt;"&amp;"")</f>
        <v>3</v>
      </c>
      <c r="BU41" s="103" t="str">
        <f t="shared" si="5"/>
        <v/>
      </c>
      <c r="BV41" s="103" t="str">
        <f t="shared" si="6"/>
        <v/>
      </c>
      <c r="BW41" s="103"/>
      <c r="BY41" t="str">
        <f>IF($BW41="","",CONCATENATE($BW41,Names!$N$3,$BX41))</f>
        <v/>
      </c>
      <c r="BZ41" s="157"/>
      <c r="CA41" s="13" t="str">
        <f>IF(ISNUMBER(A41),CONCATENATE(W41,Names!$H$3,Y41,Names!$J$3,Names!$K$3,Names!$L$3,BK41),"")</f>
        <v/>
      </c>
      <c r="CB41" s="13" t="str">
        <f>IF(ISNUMBER(A41),CONCATENATE(W41,Names!$H$3,Y41,Names!$J$3,Names!$K$3,Names!$L$3,BB41),"")</f>
        <v/>
      </c>
      <c r="CC41" s="13" t="str">
        <f>IF($BW41="","",CONCATENATE(W41,Names!$H$3,Y41,Names!$J$3,Names!$K$3,Names!$L$3,$BW41,Names!$N$3,$BX41))</f>
        <v/>
      </c>
      <c r="CF41" s="13" t="str">
        <f>IF(ISNUMBER($A41),CONCATENATE($BK41,Names!$P$3,Dev!$DA$130),"")</f>
        <v/>
      </c>
      <c r="CG41" s="13" t="str">
        <f>IF(ISNUMBER($A41),CONCATENATE($BK41,Names!$P$3,Dev!$DD$130),"")</f>
        <v/>
      </c>
      <c r="CH41" s="13" t="str">
        <f>IF(ISNUMBER($A41),CONCATENATE($BK41,Names!$P$3,Dev!$DG$130),"")</f>
        <v/>
      </c>
      <c r="CI41" s="13" t="str">
        <f>IF(ISNUMBER($A41),CONCATENATE($BK41,Names!$P$3,Dev!$DK$130),"")</f>
        <v/>
      </c>
      <c r="CJ41" s="13" t="str">
        <f>IF(ISNUMBER($A41),CONCATENATE($BK41,Names!$P$3,Dev!$DN$130),"")</f>
        <v/>
      </c>
      <c r="CK41" s="13" t="str">
        <f>IF(ISNUMBER($A41),CONCATENATE($BK41,Names!$P$3,Dev!$DQ$130),"")</f>
        <v/>
      </c>
      <c r="CL41" s="13"/>
      <c r="CM41" s="13" t="str">
        <f>""</f>
        <v/>
      </c>
      <c r="CN41" s="13" t="str">
        <f>IF(ISNUMBER($A41),CONCATENATE($BB41,Names!$P$3,Dev!$CZ$48),"")</f>
        <v/>
      </c>
      <c r="CO41" s="13" t="str">
        <f>IF(ISNUMBER($A41),CONCATENATE($BB41,Names!$P$3,Dev!$DF$48),"")</f>
        <v/>
      </c>
      <c r="CP41" s="13" t="str">
        <f>IF(ISNUMBER($A41),CONCATENATE($BB41,Names!$P$3,Dev!$DI$48),"")</f>
        <v/>
      </c>
      <c r="CQ41" s="13" t="str">
        <f>IF(ISNUMBER($A41),CONCATENATE($BB41,Names!$P$3,Dev!$DM$48),"")</f>
        <v/>
      </c>
      <c r="CR41" s="13" t="str">
        <f>IF(ISNUMBER($A41),CONCATENATE($BB41,Names!$P$3,Dev!$DV$48),"")</f>
        <v/>
      </c>
      <c r="CS41" s="13" t="str">
        <f>IF(ISNUMBER($A41),CONCATENATE($BB41,Names!$P$3,Dev!$DZ$48),"")</f>
        <v/>
      </c>
      <c r="CT41" s="13" t="str">
        <f>IF(ISNUMBER($A41),CONCATENATE($BB41,Names!$P$3,Dev!$EI$48),"")</f>
        <v/>
      </c>
      <c r="CU41" s="13" t="str">
        <f>IF(ISNUMBER($A41),CONCATENATE($BB41,Names!$P$3,Dev!$FZ$48),"")</f>
        <v/>
      </c>
      <c r="CV41" s="13" t="str">
        <f>IF(ISNUMBER($A41),CONCATENATE($BB41,Names!$P$3,Dev!$GI$48),"")</f>
        <v/>
      </c>
      <c r="CW41" s="13" t="str">
        <f>IF(ISNUMBER($A41),CONCATENATE($BB41,Names!$P$3,Dev!$GM$48),"")</f>
        <v/>
      </c>
      <c r="CX41" s="13"/>
      <c r="CY41" s="13" t="str">
        <f>IF(ISNUMBER($A41),CONCATENATE($BB41,Names!$P$3,Dev!$EM$48),"")</f>
        <v/>
      </c>
      <c r="CZ41" s="13" t="str">
        <f>IF(ISNUMBER($A41),CONCATENATE($BB41,Names!$P$3,Dev!$EV$48),"")</f>
        <v/>
      </c>
      <c r="DA41" s="13" t="str">
        <f>IF(ISNUMBER($A41),CONCATENATE($BB41,Names!$P$3,Dev!$EZ$48),"")</f>
        <v/>
      </c>
      <c r="DB41" s="13" t="str">
        <f>IF(ISNUMBER($A41),CONCATENATE($BB41,Names!$P$3,Dev!$FI$48),"")</f>
        <v/>
      </c>
      <c r="DC41" s="13" t="str">
        <f>IF(ISNUMBER($A41),CONCATENATE($BB41,Names!$P$3,Dev!$FM$48),"")</f>
        <v/>
      </c>
      <c r="DD41" s="13" t="str">
        <f>IF(ISNUMBER($A41),CONCATENATE($BB41,Names!$P$3,Dev!$FV$48),"")</f>
        <v/>
      </c>
      <c r="DE41" s="13" t="str">
        <f>IF(ISNUMBER($A41),CONCATENATE($BB41,Names!$P$3,Dev!$GP$48),"")</f>
        <v/>
      </c>
      <c r="DI41" s="105">
        <f>COUNTIFS($DL$5:DL41,"&lt;&gt;"&amp;"")</f>
        <v>0</v>
      </c>
      <c r="DJ41" s="1198" t="str">
        <f t="shared" si="7"/>
        <v/>
      </c>
      <c r="DK41" s="1198" t="str">
        <f t="shared" si="8"/>
        <v/>
      </c>
      <c r="DL41" s="1198"/>
      <c r="DM41" s="1198" t="str">
        <f>IF($DL41="","",_xlfn.CONCAT(Names!$D$5,$AO41))</f>
        <v/>
      </c>
      <c r="DN41" s="1198" t="str">
        <f>IF($DL41="","",CONCATENATE(Names!$C$26,Names!$N$3,$DM41))</f>
        <v/>
      </c>
      <c r="DO41" s="1198" t="str">
        <f>IF($DL41="","",CONCATENATE(Names!$C$25,Names!$N$3,$DM41))</f>
        <v/>
      </c>
    </row>
    <row r="42" spans="1:119" s="13" customFormat="1">
      <c r="A42" s="11">
        <v>13</v>
      </c>
      <c r="B42" s="12">
        <v>0.25</v>
      </c>
      <c r="C42" s="11"/>
      <c r="D42" s="11">
        <v>20</v>
      </c>
      <c r="F42" s="13">
        <v>1</v>
      </c>
      <c r="G42" s="2">
        <f t="shared" si="17"/>
        <v>89.585000000000022</v>
      </c>
      <c r="H42" s="2">
        <f t="shared" si="16"/>
        <v>89.710000000000022</v>
      </c>
      <c r="I42" s="1230">
        <f>I39+SUM(C40:C41)+B42</f>
        <v>89.70999999999998</v>
      </c>
      <c r="J42" s="56">
        <v>1741007000134</v>
      </c>
      <c r="K42" s="59">
        <v>16.5</v>
      </c>
      <c r="L42" s="2" t="str">
        <f>IF(ISNUMBER(E42),VLOOKUP(C42,'TE,EHnames'!$B$4:$F$11,'TE,EHnames'!$C$2,FALSE),"")</f>
        <v/>
      </c>
      <c r="M42" s="2" t="str">
        <f>IF(ISNUMBER(E42),VLOOKUP(C42,'TE,EHnames'!$B$4:$F$11,'TE,EHnames'!$F$2,FALSE),"")</f>
        <v/>
      </c>
      <c r="O42" s="13">
        <f t="shared" ref="O42:O47" si="31">IF(ISNUMBER(A42),ABS(H42-$Q$43),"")</f>
        <v>3.7599999999999767</v>
      </c>
      <c r="P42" s="13">
        <v>140</v>
      </c>
      <c r="S42" t="str">
        <f>IFERROR(VLOOKUP(P42,Racks!$H$4:$M$30,6),"")</f>
        <v>Spk-040Row:CnPw-U-016</v>
      </c>
      <c r="V42" s="54">
        <f>COUNTIFS('Sec-Sub'!$K$4:$K$164,"&lt;="&amp;H42)</f>
        <v>32</v>
      </c>
      <c r="W42" s="54" t="str">
        <f>VLOOKUP(V42,'Sec-Sub'!$A$4:$C$164,2,FALSE)</f>
        <v>Spk</v>
      </c>
      <c r="X42" s="54" t="str">
        <f>VLOOKUP(V42,'Sec-Sub'!$A$4:$C$164,3,FALSE)</f>
        <v>100</v>
      </c>
      <c r="Y42" s="54" t="str">
        <f>CONCATENATE(X42,Names!$I$3)</f>
        <v>100PRL</v>
      </c>
      <c r="Z42" s="48" t="s">
        <v>189</v>
      </c>
      <c r="AA42" s="49" t="s">
        <v>192</v>
      </c>
      <c r="AC42" s="15">
        <f>SUM(D41:D46)</f>
        <v>214</v>
      </c>
      <c r="AD42" s="1812"/>
      <c r="AE42" s="17">
        <v>1</v>
      </c>
      <c r="AI42" s="1266" t="str">
        <f>IF(ISNUMBER(R42),CONCATENATE(Names!$C$3,R42),"")</f>
        <v/>
      </c>
      <c r="AJ42"/>
      <c r="AK42" t="str">
        <f t="shared" si="25"/>
        <v/>
      </c>
      <c r="AL42" t="str">
        <f t="shared" si="26"/>
        <v/>
      </c>
      <c r="AM42" t="str">
        <f t="shared" si="27"/>
        <v/>
      </c>
      <c r="AN42" t="str">
        <f t="shared" si="28"/>
        <v/>
      </c>
      <c r="AO42" t="str">
        <f t="shared" si="29"/>
        <v/>
      </c>
      <c r="AP42" t="str">
        <f>IF(ISNUMBER(E42),CONCATENATE(Names!$C$5,Names!$N$3,AO42),"")</f>
        <v/>
      </c>
      <c r="AQ42" t="str">
        <f>IF(ISNUMBER(E42),CONCATENATE(Names!$D$5,AO42),"")</f>
        <v/>
      </c>
      <c r="AR42" t="str">
        <f>IF(ISNUMBER(E42),CONCATENATE(Names!$C$10,Names!$N$3,AQ42),"")</f>
        <v/>
      </c>
      <c r="AS42" t="str">
        <f>IF(ISNUMBER(E42),CONCATENATE(Names!$C$11,Names!$N$3,AQ42),"")</f>
        <v/>
      </c>
      <c r="AT42"/>
      <c r="AU42" s="13" t="str">
        <f t="shared" si="30"/>
        <v>0</v>
      </c>
      <c r="AV42">
        <f t="shared" si="21"/>
        <v>13</v>
      </c>
      <c r="AW42" t="str">
        <f t="shared" si="22"/>
        <v>Spk</v>
      </c>
      <c r="AX42" t="str">
        <f t="shared" si="23"/>
        <v>100PRL</v>
      </c>
      <c r="AY42" t="str">
        <f t="shared" si="24"/>
        <v>013</v>
      </c>
      <c r="AZ42" t="str">
        <f>IF(ISNUMBER(A42),CONCATENATE(Names!$C$6,Names!$N$3,AU42,A42),"")</f>
        <v>PRLCpl-013</v>
      </c>
      <c r="BA42" t="str">
        <f>IF(ISNUMBER(A42),CONCATENATE(Names!$C$7,Names!$N$3,AU42,A42),"")</f>
        <v>PRLSB-013</v>
      </c>
      <c r="BB42" t="str">
        <f>IF(ISNUMBER(A42),CONCATENATE(Names!$C$8,Names!$N$3,AU42,A42),"")</f>
        <v>PRLJB-013</v>
      </c>
      <c r="BC42" t="str">
        <f>IF(ISNUMBER(A42),CONCATENATE(Names!$D$6,AY42),"")</f>
        <v>C013</v>
      </c>
      <c r="BD42" t="str">
        <f>IF(ISNUMBER(A42),CONCATENATE(Names!$C$10,Names!$N$3,BC42),"")</f>
        <v>PRLEH-C013</v>
      </c>
      <c r="BE42" t="str">
        <f>IF(ISNUMBER(A42),CONCATENATE(Names!$C$11,Names!$N$3,BC42),"")</f>
        <v>PRLTE-C013</v>
      </c>
      <c r="BF42" t="str">
        <f>IF(ISNUMBER(A42),CONCATENATE(Names!$D$7,AY42),"")</f>
        <v>S013</v>
      </c>
      <c r="BG42" t="str">
        <f>IF(ISNUMBER(A42),CONCATENATE(Names!$C$10,Names!$N$3,BF42),"")</f>
        <v>PRLEH-S013</v>
      </c>
      <c r="BH42" t="str">
        <f>IF(ISNUMBER(A42),CONCATENATE(Names!$C$11,Names!$N$3,BF42),"")</f>
        <v>PRLTE-S013</v>
      </c>
      <c r="BI42" t="str">
        <f>IF(ISNUMBER(A42),CONCATENATE(Names!$C$12,Names!$N$3,BC42),"")</f>
        <v>PRLDL-C013</v>
      </c>
      <c r="BJ42" t="str">
        <f>IF(ISNUMBER(A42),CONCATENATE(Names!$C$24,Names!$N$3,AY42),"")</f>
        <v>PRLCSC-013</v>
      </c>
      <c r="BK42" t="str">
        <f>IF(ISNUMBER(A42),CONCATENATE(Names!$C$9,Names!$N$3,AY42),"")</f>
        <v>PRLTap-013</v>
      </c>
      <c r="BL42"/>
      <c r="BM42"/>
      <c r="BN42"/>
      <c r="BO42"/>
      <c r="BP42"/>
      <c r="BQ42"/>
      <c r="BR42"/>
      <c r="BS42" s="157"/>
      <c r="BT42" s="105">
        <f>COUNTIFS($BW$5:BW42,"&lt;&gt;"&amp;"")</f>
        <v>3</v>
      </c>
      <c r="BU42" s="103" t="str">
        <f t="shared" si="5"/>
        <v/>
      </c>
      <c r="BV42" s="103" t="str">
        <f t="shared" si="6"/>
        <v/>
      </c>
      <c r="BW42" s="103"/>
      <c r="BX42"/>
      <c r="BY42" t="str">
        <f>IF($BW42="","",CONCATENATE($BW42,Names!$N$3,$BX42))</f>
        <v/>
      </c>
      <c r="BZ42" s="164"/>
      <c r="CA42" s="13" t="str">
        <f>IF(ISNUMBER(A42),CONCATENATE(W42,Names!$H$3,Y42,Names!$J$3,Names!$K$3,Names!$L$3,BK42),"")</f>
        <v>Spk-100PRL:RFS-PRLTap-013</v>
      </c>
      <c r="CB42" s="13" t="str">
        <f>IF(ISNUMBER(A42),CONCATENATE(W42,Names!$H$3,Y42,Names!$J$3,Names!$K$3,Names!$L$3,BB42),"")</f>
        <v>Spk-100PRL:RFS-PRLJB-013</v>
      </c>
      <c r="CC42" s="13" t="str">
        <f>IF($BW42="","",CONCATENATE(W42,Names!$H$3,Y42,Names!$J$3,Names!$K$3,Names!$L$3,$BW42,Names!$N$3,$BX42))</f>
        <v/>
      </c>
      <c r="CF42" s="13" t="str">
        <f>IF(ISNUMBER($A42),CONCATENATE($BK42,Names!$P$3,Dev!$DA$130),"")</f>
        <v>PRLTap-013_a</v>
      </c>
      <c r="CG42" s="13" t="str">
        <f>IF(ISNUMBER($A42),CONCATENATE($BK42,Names!$P$3,Dev!$DD$130),"")</f>
        <v>PRLTap-013_b</v>
      </c>
      <c r="CH42" s="13" t="str">
        <f>IF(ISNUMBER($A42),CONCATENATE($BK42,Names!$P$3,Dev!$DG$130),"")</f>
        <v>PRLTap-013_c</v>
      </c>
      <c r="CI42" s="13" t="str">
        <f>IF(ISNUMBER($A42),CONCATENATE($BK42,Names!$P$3,Dev!$DK$130),"")</f>
        <v>PRLTap-013_d</v>
      </c>
      <c r="CJ42" s="13" t="str">
        <f>IF(ISNUMBER($A42),CONCATENATE($BK42,Names!$P$3,Dev!$DN$130),"")</f>
        <v>PRLTap-013_e</v>
      </c>
      <c r="CK42" s="13" t="str">
        <f>IF(ISNUMBER($A42),CONCATENATE($BK42,Names!$P$3,Dev!$DQ$130),"")</f>
        <v>PRLTap-013_f</v>
      </c>
      <c r="CM42" s="13" t="str">
        <f>""</f>
        <v/>
      </c>
      <c r="CN42" s="13" t="str">
        <f>IF(ISNUMBER($A42),CONCATENATE($BB42,Names!$P$3,Dev!$CZ$48),"")</f>
        <v>PRLJB-013_a</v>
      </c>
      <c r="CO42" s="13" t="str">
        <f>IF(ISNUMBER($A42),CONCATENATE($BB42,Names!$P$3,Dev!$DF$48),"")</f>
        <v>PRLJB-013_cp</v>
      </c>
      <c r="CP42" s="13" t="str">
        <f>IF(ISNUMBER($A42),CONCATENATE($BB42,Names!$P$3,Dev!$DI$48),"")</f>
        <v>PRLJB-013_b</v>
      </c>
      <c r="CQ42" s="13" t="str">
        <f>IF(ISNUMBER($A42),CONCATENATE($BB42,Names!$P$3,Dev!$DM$48),"")</f>
        <v>PRLJB-013_m</v>
      </c>
      <c r="CR42" s="13" t="str">
        <f>IF(ISNUMBER($A42),CONCATENATE($BB42,Names!$P$3,Dev!$DV$48),"")</f>
        <v>PRLJB-013_n</v>
      </c>
      <c r="CS42" s="13" t="str">
        <f>IF(ISNUMBER($A42),CONCATENATE($BB42,Names!$P$3,Dev!$DZ$48),"")</f>
        <v>PRLJB-013_aa</v>
      </c>
      <c r="CT42" s="13" t="str">
        <f>IF(ISNUMBER($A42),CONCATENATE($BB42,Names!$P$3,Dev!$EI$48),"")</f>
        <v>PRLJB-013_ab</v>
      </c>
      <c r="CU42" s="13" t="str">
        <f>IF(ISNUMBER($A42),CONCATENATE($BB42,Names!$P$3,Dev!$FZ$48),"")</f>
        <v>PRLJB-013_am</v>
      </c>
      <c r="CV42" s="13" t="str">
        <f>IF(ISNUMBER($A42),CONCATENATE($BB42,Names!$P$3,Dev!$GI$48),"")</f>
        <v>PRLJB-013_an</v>
      </c>
      <c r="CW42" s="13" t="str">
        <f>IF(ISNUMBER($A42),CONCATENATE($BB42,Names!$P$3,Dev!$GM$48),"")</f>
        <v>PRLJB-013_++EH</v>
      </c>
      <c r="CY42" s="13" t="str">
        <f>IF(ISNUMBER($A42),CONCATENATE($BB42,Names!$P$3,Dev!$EM$48),"")</f>
        <v>PRLJB-013_g</v>
      </c>
      <c r="CZ42" s="13" t="str">
        <f>IF(ISNUMBER($A42),CONCATENATE($BB42,Names!$P$3,Dev!$EV$48),"")</f>
        <v>PRLJB-013_h</v>
      </c>
      <c r="DA42" s="13" t="str">
        <f>IF(ISNUMBER($A42),CONCATENATE($BB42,Names!$P$3,Dev!$EZ$48),"")</f>
        <v>PRLJB-013_s</v>
      </c>
      <c r="DB42" s="13" t="str">
        <f>IF(ISNUMBER($A42),CONCATENATE($BB42,Names!$P$3,Dev!$FI$48),"")</f>
        <v>PRLJB-013_t</v>
      </c>
      <c r="DC42" s="13" t="str">
        <f>IF(ISNUMBER($A42),CONCATENATE($BB42,Names!$P$3,Dev!$FM$48),"")</f>
        <v>PRLJB-013_ag</v>
      </c>
      <c r="DD42" s="13" t="str">
        <f>IF(ISNUMBER($A42),CONCATENATE($BB42,Names!$P$3,Dev!$FV$48),"")</f>
        <v>PRLJB-013_ah</v>
      </c>
      <c r="DE42" s="13" t="str">
        <f>IF(ISNUMBER($A42),CONCATENATE($BB42,Names!$P$3,Dev!$GP$48),"")</f>
        <v>PRLJB-013_++TE</v>
      </c>
      <c r="DI42" s="105">
        <f>COUNTIFS($DL$5:DL42,"&lt;&gt;"&amp;"")</f>
        <v>0</v>
      </c>
      <c r="DJ42" s="1198" t="str">
        <f t="shared" si="7"/>
        <v/>
      </c>
      <c r="DK42" s="1198" t="str">
        <f t="shared" si="8"/>
        <v/>
      </c>
      <c r="DL42" s="1198"/>
      <c r="DM42" s="1198" t="str">
        <f>IF($DL42="","",_xlfn.CONCAT(Names!$D$5,$AO42))</f>
        <v/>
      </c>
      <c r="DN42" s="1198" t="str">
        <f>IF($DL42="","",CONCATENATE(Names!$C$26,Names!$N$3,$DM42))</f>
        <v/>
      </c>
      <c r="DO42" s="1198" t="str">
        <f>IF($DL42="","",CONCATENATE(Names!$C$25,Names!$N$3,$DM42))</f>
        <v/>
      </c>
    </row>
    <row r="43" spans="1:119">
      <c r="A43" s="1"/>
      <c r="B43" s="6"/>
      <c r="C43" s="6">
        <v>4.1349999999999998</v>
      </c>
      <c r="D43" s="1">
        <v>50</v>
      </c>
      <c r="E43">
        <v>23</v>
      </c>
      <c r="F43" s="13">
        <v>1</v>
      </c>
      <c r="G43" s="2">
        <f t="shared" si="17"/>
        <v>89.835000000000022</v>
      </c>
      <c r="H43" s="2">
        <f t="shared" si="16"/>
        <v>91.902500000000018</v>
      </c>
      <c r="I43" s="1225">
        <f>I42+B42/2+C43/2</f>
        <v>91.902499999999975</v>
      </c>
      <c r="J43" s="38"/>
      <c r="K43" s="58"/>
      <c r="L43" s="2" t="str">
        <f>IF(ISNUMBER(E43),VLOOKUP(C43,'TE,EHnames'!$B$4:$F$11,'TE,EHnames'!$C$2,FALSE),"")</f>
        <v>RST/10/50-2/1</v>
      </c>
      <c r="M43" s="2" t="str">
        <f>IF(ISNUMBER(E43),VLOOKUP(C43,'TE,EHnames'!$B$4:$F$11,'TE,EHnames'!$F$2,FALSE),"")</f>
        <v>PT100-3000</v>
      </c>
      <c r="O43" s="13" t="str">
        <f t="shared" si="31"/>
        <v/>
      </c>
      <c r="Q43" s="7">
        <v>93.47</v>
      </c>
      <c r="R43">
        <v>140</v>
      </c>
      <c r="S43" t="str">
        <f>IFERROR(VLOOKUP(P43,Racks!$H$4:$M$30,6),"")</f>
        <v/>
      </c>
      <c r="V43" s="54">
        <f>COUNTIFS('Sec-Sub'!$K$4:$K$164,"&lt;="&amp;H43)</f>
        <v>33</v>
      </c>
      <c r="W43" s="54" t="str">
        <f>VLOOKUP(V43,'Sec-Sub'!$A$4:$C$164,2,FALSE)</f>
        <v>Spk</v>
      </c>
      <c r="X43" s="54" t="str">
        <f>VLOOKUP(V43,'Sec-Sub'!$A$4:$C$164,3,FALSE)</f>
        <v>100</v>
      </c>
      <c r="Y43" s="54" t="str">
        <f>CONCATENATE(X43,Names!$I$3)</f>
        <v>100PRL</v>
      </c>
      <c r="AC43" s="18"/>
      <c r="AD43" s="1812"/>
      <c r="AE43" s="20"/>
      <c r="AI43" s="1266" t="str">
        <f>IF(ISNUMBER(R43),CONCATENATE(Names!$C$3,R43),"")</f>
        <v>STUB140</v>
      </c>
      <c r="AK43" t="str">
        <f t="shared" si="25"/>
        <v>0</v>
      </c>
      <c r="AL43">
        <f t="shared" si="26"/>
        <v>23</v>
      </c>
      <c r="AM43" t="str">
        <f t="shared" si="27"/>
        <v>Spk</v>
      </c>
      <c r="AN43" t="str">
        <f t="shared" si="28"/>
        <v>100PRL</v>
      </c>
      <c r="AO43" t="str">
        <f t="shared" si="29"/>
        <v>023</v>
      </c>
      <c r="AP43" t="str">
        <f>IF(ISNUMBER(E43),CONCATENATE(Names!$C$5,Names!$N$3,AO43),"")</f>
        <v>PRLRL-023</v>
      </c>
      <c r="AQ43" t="str">
        <f>IF(ISNUMBER(E43),CONCATENATE(Names!$D$5,AO43),"")</f>
        <v>L023</v>
      </c>
      <c r="AR43" t="str">
        <f>IF(ISNUMBER(E43),CONCATENATE(Names!$C$10,Names!$N$3,AQ43),"")</f>
        <v>PRLEH-L023</v>
      </c>
      <c r="AS43" t="str">
        <f>IF(ISNUMBER(E43),CONCATENATE(Names!$C$11,Names!$N$3,AQ43),"")</f>
        <v>PRLTE-L023</v>
      </c>
      <c r="AU43" s="13" t="str">
        <f t="shared" si="30"/>
        <v/>
      </c>
      <c r="AV43" t="str">
        <f t="shared" si="21"/>
        <v/>
      </c>
      <c r="AW43" t="str">
        <f t="shared" si="22"/>
        <v/>
      </c>
      <c r="AX43" t="str">
        <f t="shared" si="23"/>
        <v/>
      </c>
      <c r="AY43" t="str">
        <f t="shared" si="24"/>
        <v/>
      </c>
      <c r="AZ43" t="str">
        <f>IF(ISNUMBER(A43),CONCATENATE(Names!$C$6,Names!$N$3,AU43,A43),"")</f>
        <v/>
      </c>
      <c r="BA43" t="str">
        <f>IF(ISNUMBER(A43),CONCATENATE(Names!$C$7,Names!$N$3,AU43,A43),"")</f>
        <v/>
      </c>
      <c r="BB43" t="str">
        <f>IF(ISNUMBER(A43),CONCATENATE(Names!$C$8,Names!$N$3,AU43,A43),"")</f>
        <v/>
      </c>
      <c r="BC43" t="str">
        <f>IF(ISNUMBER(A43),CONCATENATE(Names!$D$6,AY43),"")</f>
        <v/>
      </c>
      <c r="BD43" t="str">
        <f>IF(ISNUMBER(A43),CONCATENATE(Names!$C$10,Names!$N$3,BC43),"")</f>
        <v/>
      </c>
      <c r="BE43" t="str">
        <f>IF(ISNUMBER(A43),CONCATENATE(Names!$C$11,Names!$N$3,BC43),"")</f>
        <v/>
      </c>
      <c r="BF43" t="str">
        <f>IF(ISNUMBER(A43),CONCATENATE(Names!$D$7,AY43),"")</f>
        <v/>
      </c>
      <c r="BG43" t="str">
        <f>IF(ISNUMBER(A43),CONCATENATE(Names!$C$10,Names!$N$3,BF43),"")</f>
        <v/>
      </c>
      <c r="BH43" t="str">
        <f>IF(ISNUMBER(A43),CONCATENATE(Names!$C$11,Names!$N$3,BF43),"")</f>
        <v/>
      </c>
      <c r="BI43" t="str">
        <f>IF(ISNUMBER(A43),CONCATENATE(Names!$C$12,Names!$N$3,BC43),"")</f>
        <v/>
      </c>
      <c r="BJ43" t="str">
        <f>IF(ISNUMBER(A43),CONCATENATE(Names!$C$24,Names!$N$3,AY43),"")</f>
        <v/>
      </c>
      <c r="BK43" t="str">
        <f>IF(ISNUMBER(A43),CONCATENATE(Names!$C$9,Names!$N$3,AY43),"")</f>
        <v/>
      </c>
      <c r="BS43" s="157"/>
      <c r="BT43" s="105">
        <f>COUNTIFS($BW$5:BW43,"&lt;&gt;"&amp;"")</f>
        <v>3</v>
      </c>
      <c r="BU43" s="103" t="str">
        <f t="shared" si="5"/>
        <v/>
      </c>
      <c r="BV43" s="103" t="str">
        <f t="shared" si="6"/>
        <v/>
      </c>
      <c r="BW43" s="103"/>
      <c r="BY43" t="str">
        <f>IF($BW43="","",CONCATENATE($BW43,Names!$N$3,$BX43))</f>
        <v/>
      </c>
      <c r="BZ43" s="157"/>
      <c r="CA43" s="13" t="str">
        <f>IF(ISNUMBER(A43),CONCATENATE(W43,Names!$H$3,Y43,Names!$J$3,Names!$K$3,Names!$L$3,BK43),"")</f>
        <v/>
      </c>
      <c r="CB43" s="13" t="str">
        <f>IF(ISNUMBER(A43),CONCATENATE(W43,Names!$H$3,Y43,Names!$J$3,Names!$K$3,Names!$L$3,BB43),"")</f>
        <v/>
      </c>
      <c r="CC43" s="13" t="str">
        <f>IF($BW43="","",CONCATENATE(W43,Names!$H$3,Y43,Names!$J$3,Names!$K$3,Names!$L$3,$BW43,Names!$N$3,$BX43))</f>
        <v/>
      </c>
      <c r="CF43" s="13" t="str">
        <f>IF(ISNUMBER($A43),CONCATENATE($BK43,Names!$P$3,Dev!$DA$130),"")</f>
        <v/>
      </c>
      <c r="CG43" s="13" t="str">
        <f>IF(ISNUMBER($A43),CONCATENATE($BK43,Names!$P$3,Dev!$DD$130),"")</f>
        <v/>
      </c>
      <c r="CH43" s="13" t="str">
        <f>IF(ISNUMBER($A43),CONCATENATE($BK43,Names!$P$3,Dev!$DG$130),"")</f>
        <v/>
      </c>
      <c r="CI43" s="13" t="str">
        <f>IF(ISNUMBER($A43),CONCATENATE($BK43,Names!$P$3,Dev!$DK$130),"")</f>
        <v/>
      </c>
      <c r="CJ43" s="13" t="str">
        <f>IF(ISNUMBER($A43),CONCATENATE($BK43,Names!$P$3,Dev!$DN$130),"")</f>
        <v/>
      </c>
      <c r="CK43" s="13" t="str">
        <f>IF(ISNUMBER($A43),CONCATENATE($BK43,Names!$P$3,Dev!$DQ$130),"")</f>
        <v/>
      </c>
      <c r="CL43" s="13"/>
      <c r="CM43" s="13" t="str">
        <f>""</f>
        <v/>
      </c>
      <c r="CN43" s="13" t="str">
        <f>IF(ISNUMBER($A43),CONCATENATE($BB43,Names!$P$3,Dev!$CZ$48),"")</f>
        <v/>
      </c>
      <c r="CO43" s="13" t="str">
        <f>IF(ISNUMBER($A43),CONCATENATE($BB43,Names!$P$3,Dev!$DF$48),"")</f>
        <v/>
      </c>
      <c r="CP43" s="13" t="str">
        <f>IF(ISNUMBER($A43),CONCATENATE($BB43,Names!$P$3,Dev!$DI$48),"")</f>
        <v/>
      </c>
      <c r="CQ43" s="13" t="str">
        <f>IF(ISNUMBER($A43),CONCATENATE($BB43,Names!$P$3,Dev!$DM$48),"")</f>
        <v/>
      </c>
      <c r="CR43" s="13" t="str">
        <f>IF(ISNUMBER($A43),CONCATENATE($BB43,Names!$P$3,Dev!$DV$48),"")</f>
        <v/>
      </c>
      <c r="CS43" s="13" t="str">
        <f>IF(ISNUMBER($A43),CONCATENATE($BB43,Names!$P$3,Dev!$DZ$48),"")</f>
        <v/>
      </c>
      <c r="CT43" s="13" t="str">
        <f>IF(ISNUMBER($A43),CONCATENATE($BB43,Names!$P$3,Dev!$EI$48),"")</f>
        <v/>
      </c>
      <c r="CU43" s="13" t="str">
        <f>IF(ISNUMBER($A43),CONCATENATE($BB43,Names!$P$3,Dev!$FZ$48),"")</f>
        <v/>
      </c>
      <c r="CV43" s="13" t="str">
        <f>IF(ISNUMBER($A43),CONCATENATE($BB43,Names!$P$3,Dev!$GI$48),"")</f>
        <v/>
      </c>
      <c r="CW43" s="13" t="str">
        <f>IF(ISNUMBER($A43),CONCATENATE($BB43,Names!$P$3,Dev!$GM$48),"")</f>
        <v/>
      </c>
      <c r="CX43" s="13"/>
      <c r="CY43" s="13" t="str">
        <f>IF(ISNUMBER($A43),CONCATENATE($BB43,Names!$P$3,Dev!$EM$48),"")</f>
        <v/>
      </c>
      <c r="CZ43" s="13" t="str">
        <f>IF(ISNUMBER($A43),CONCATENATE($BB43,Names!$P$3,Dev!$EV$48),"")</f>
        <v/>
      </c>
      <c r="DA43" s="13" t="str">
        <f>IF(ISNUMBER($A43),CONCATENATE($BB43,Names!$P$3,Dev!$EZ$48),"")</f>
        <v/>
      </c>
      <c r="DB43" s="13" t="str">
        <f>IF(ISNUMBER($A43),CONCATENATE($BB43,Names!$P$3,Dev!$FI$48),"")</f>
        <v/>
      </c>
      <c r="DC43" s="13" t="str">
        <f>IF(ISNUMBER($A43),CONCATENATE($BB43,Names!$P$3,Dev!$FM$48),"")</f>
        <v/>
      </c>
      <c r="DD43" s="13" t="str">
        <f>IF(ISNUMBER($A43),CONCATENATE($BB43,Names!$P$3,Dev!$FV$48),"")</f>
        <v/>
      </c>
      <c r="DE43" s="13" t="str">
        <f>IF(ISNUMBER($A43),CONCATENATE($BB43,Names!$P$3,Dev!$GP$48),"")</f>
        <v/>
      </c>
      <c r="DI43" s="105">
        <f>COUNTIFS($DL$5:DL43,"&lt;&gt;"&amp;"")</f>
        <v>0</v>
      </c>
      <c r="DJ43" s="1198" t="str">
        <f t="shared" si="7"/>
        <v/>
      </c>
      <c r="DK43" s="1198" t="str">
        <f t="shared" si="8"/>
        <v/>
      </c>
      <c r="DL43" s="1198"/>
      <c r="DM43" s="1198" t="str">
        <f>IF($DL43="","",_xlfn.CONCAT(Names!$D$5,$AO43))</f>
        <v/>
      </c>
      <c r="DN43" s="1198" t="str">
        <f>IF($DL43="","",CONCATENATE(Names!$C$26,Names!$N$3,$DM43))</f>
        <v/>
      </c>
      <c r="DO43" s="1198" t="str">
        <f>IF($DL43="","",CONCATENATE(Names!$C$25,Names!$N$3,$DM43))</f>
        <v/>
      </c>
    </row>
    <row r="44" spans="1:119">
      <c r="A44" s="1"/>
      <c r="B44" s="6"/>
      <c r="C44" s="6">
        <v>4.1349999999999998</v>
      </c>
      <c r="D44" s="1">
        <v>50</v>
      </c>
      <c r="E44">
        <v>24</v>
      </c>
      <c r="F44" s="13">
        <v>1</v>
      </c>
      <c r="G44" s="2">
        <f t="shared" si="17"/>
        <v>93.970000000000027</v>
      </c>
      <c r="H44" s="2">
        <f t="shared" si="16"/>
        <v>96.037500000000023</v>
      </c>
      <c r="I44" s="1225">
        <f>I42+B42/2+C43+C44/2</f>
        <v>96.03749999999998</v>
      </c>
      <c r="J44" s="38"/>
      <c r="K44" s="58"/>
      <c r="L44" s="2" t="str">
        <f>IF(ISNUMBER(E44),VLOOKUP(C44,'TE,EHnames'!$B$4:$F$11,'TE,EHnames'!$C$2,FALSE),"")</f>
        <v>RST/10/50-2/1</v>
      </c>
      <c r="M44" s="2" t="str">
        <f>IF(ISNUMBER(E44),VLOOKUP(C44,'TE,EHnames'!$B$4:$F$11,'TE,EHnames'!$F$2,FALSE),"")</f>
        <v>PT100-3000</v>
      </c>
      <c r="O44" s="13" t="str">
        <f t="shared" si="31"/>
        <v/>
      </c>
      <c r="Q44">
        <f>(Q43+Q50)/2</f>
        <v>100.2025</v>
      </c>
      <c r="S44" t="str">
        <f>IFERROR(VLOOKUP(P44,Racks!$H$4:$M$30,6),"")</f>
        <v/>
      </c>
      <c r="V44" s="54">
        <f>COUNTIFS('Sec-Sub'!$K$4:$K$164,"&lt;="&amp;H44)</f>
        <v>35</v>
      </c>
      <c r="W44" s="54" t="str">
        <f>VLOOKUP(V44,'Sec-Sub'!$A$4:$C$164,2,FALSE)</f>
        <v>Spk</v>
      </c>
      <c r="X44" s="54" t="str">
        <f>VLOOKUP(V44,'Sec-Sub'!$A$4:$C$164,3,FALSE)</f>
        <v>110</v>
      </c>
      <c r="Y44" s="54" t="str">
        <f>CONCATENATE(X44,Names!$I$3)</f>
        <v>110PRL</v>
      </c>
      <c r="AC44" s="18"/>
      <c r="AD44" s="1812">
        <v>1</v>
      </c>
      <c r="AE44" s="10"/>
      <c r="AI44" s="1266" t="str">
        <f>IF(ISNUMBER(R44),CONCATENATE(Names!$C$3,R44),"")</f>
        <v/>
      </c>
      <c r="AK44" t="str">
        <f t="shared" si="25"/>
        <v>0</v>
      </c>
      <c r="AL44">
        <f t="shared" si="26"/>
        <v>24</v>
      </c>
      <c r="AM44" t="str">
        <f t="shared" si="27"/>
        <v>Spk</v>
      </c>
      <c r="AN44" t="str">
        <f t="shared" si="28"/>
        <v>110PRL</v>
      </c>
      <c r="AO44" t="str">
        <f t="shared" si="29"/>
        <v>024</v>
      </c>
      <c r="AP44" t="str">
        <f>IF(ISNUMBER(E44),CONCATENATE(Names!$C$5,Names!$N$3,AO44),"")</f>
        <v>PRLRL-024</v>
      </c>
      <c r="AQ44" t="str">
        <f>IF(ISNUMBER(E44),CONCATENATE(Names!$D$5,AO44),"")</f>
        <v>L024</v>
      </c>
      <c r="AR44" t="str">
        <f>IF(ISNUMBER(E44),CONCATENATE(Names!$C$10,Names!$N$3,AQ44),"")</f>
        <v>PRLEH-L024</v>
      </c>
      <c r="AS44" t="str">
        <f>IF(ISNUMBER(E44),CONCATENATE(Names!$C$11,Names!$N$3,AQ44),"")</f>
        <v>PRLTE-L024</v>
      </c>
      <c r="AU44" s="13" t="str">
        <f t="shared" si="30"/>
        <v/>
      </c>
      <c r="AV44" t="str">
        <f t="shared" si="21"/>
        <v/>
      </c>
      <c r="AW44" t="str">
        <f t="shared" si="22"/>
        <v/>
      </c>
      <c r="AX44" t="str">
        <f t="shared" si="23"/>
        <v/>
      </c>
      <c r="AY44" t="str">
        <f t="shared" si="24"/>
        <v/>
      </c>
      <c r="AZ44" t="str">
        <f>IF(ISNUMBER(A44),CONCATENATE(Names!$C$6,Names!$N$3,AU44,A44),"")</f>
        <v/>
      </c>
      <c r="BA44" t="str">
        <f>IF(ISNUMBER(A44),CONCATENATE(Names!$C$7,Names!$N$3,AU44,A44),"")</f>
        <v/>
      </c>
      <c r="BB44" t="str">
        <f>IF(ISNUMBER(A44),CONCATENATE(Names!$C$8,Names!$N$3,AU44,A44),"")</f>
        <v/>
      </c>
      <c r="BC44" t="str">
        <f>IF(ISNUMBER(A44),CONCATENATE(Names!$D$6,AY44),"")</f>
        <v/>
      </c>
      <c r="BD44" t="str">
        <f>IF(ISNUMBER(A44),CONCATENATE(Names!$C$10,Names!$N$3,BC44),"")</f>
        <v/>
      </c>
      <c r="BE44" t="str">
        <f>IF(ISNUMBER(A44),CONCATENATE(Names!$C$11,Names!$N$3,BC44),"")</f>
        <v/>
      </c>
      <c r="BF44" t="str">
        <f>IF(ISNUMBER(A44),CONCATENATE(Names!$D$7,AY44),"")</f>
        <v/>
      </c>
      <c r="BG44" t="str">
        <f>IF(ISNUMBER(A44),CONCATENATE(Names!$C$10,Names!$N$3,BF44),"")</f>
        <v/>
      </c>
      <c r="BH44" t="str">
        <f>IF(ISNUMBER(A44),CONCATENATE(Names!$C$11,Names!$N$3,BF44),"")</f>
        <v/>
      </c>
      <c r="BI44" t="str">
        <f>IF(ISNUMBER(A44),CONCATENATE(Names!$C$12,Names!$N$3,BC44),"")</f>
        <v/>
      </c>
      <c r="BJ44" t="str">
        <f>IF(ISNUMBER(A44),CONCATENATE(Names!$C$24,Names!$N$3,AY44),"")</f>
        <v/>
      </c>
      <c r="BK44" t="str">
        <f>IF(ISNUMBER(A44),CONCATENATE(Names!$C$9,Names!$N$3,AY44),"")</f>
        <v/>
      </c>
      <c r="BS44" s="157"/>
      <c r="BT44" s="105">
        <f>COUNTIFS($BW$5:BW44,"&lt;&gt;"&amp;"")</f>
        <v>3</v>
      </c>
      <c r="BU44" s="103" t="str">
        <f t="shared" si="5"/>
        <v/>
      </c>
      <c r="BV44" s="103" t="str">
        <f t="shared" si="6"/>
        <v/>
      </c>
      <c r="BW44" s="103"/>
      <c r="BY44" t="str">
        <f>IF($BW44="","",CONCATENATE($BW44,Names!$N$3,$BX44))</f>
        <v/>
      </c>
      <c r="BZ44" s="157"/>
      <c r="CA44" s="13" t="str">
        <f>IF(ISNUMBER(A44),CONCATENATE(W44,Names!$H$3,Y44,Names!$J$3,Names!$K$3,Names!$L$3,BK44),"")</f>
        <v/>
      </c>
      <c r="CB44" s="13" t="str">
        <f>IF(ISNUMBER(A44),CONCATENATE(W44,Names!$H$3,Y44,Names!$J$3,Names!$K$3,Names!$L$3,BB44),"")</f>
        <v/>
      </c>
      <c r="CC44" s="13" t="str">
        <f>IF($BW44="","",CONCATENATE(W44,Names!$H$3,Y44,Names!$J$3,Names!$K$3,Names!$L$3,$BW44,Names!$N$3,$BX44))</f>
        <v/>
      </c>
      <c r="CF44" s="13" t="str">
        <f>IF(ISNUMBER($A44),CONCATENATE($BK44,Names!$P$3,Dev!$DA$130),"")</f>
        <v/>
      </c>
      <c r="CG44" s="13" t="str">
        <f>IF(ISNUMBER($A44),CONCATENATE($BK44,Names!$P$3,Dev!$DD$130),"")</f>
        <v/>
      </c>
      <c r="CH44" s="13" t="str">
        <f>IF(ISNUMBER($A44),CONCATENATE($BK44,Names!$P$3,Dev!$DG$130),"")</f>
        <v/>
      </c>
      <c r="CI44" s="13" t="str">
        <f>IF(ISNUMBER($A44),CONCATENATE($BK44,Names!$P$3,Dev!$DK$130),"")</f>
        <v/>
      </c>
      <c r="CJ44" s="13" t="str">
        <f>IF(ISNUMBER($A44),CONCATENATE($BK44,Names!$P$3,Dev!$DN$130),"")</f>
        <v/>
      </c>
      <c r="CK44" s="13" t="str">
        <f>IF(ISNUMBER($A44),CONCATENATE($BK44,Names!$P$3,Dev!$DQ$130),"")</f>
        <v/>
      </c>
      <c r="CL44" s="13"/>
      <c r="CM44" s="13" t="str">
        <f>""</f>
        <v/>
      </c>
      <c r="CN44" s="13" t="str">
        <f>IF(ISNUMBER($A44),CONCATENATE($BB44,Names!$P$3,Dev!$CZ$48),"")</f>
        <v/>
      </c>
      <c r="CO44" s="13" t="str">
        <f>IF(ISNUMBER($A44),CONCATENATE($BB44,Names!$P$3,Dev!$DF$48),"")</f>
        <v/>
      </c>
      <c r="CP44" s="13" t="str">
        <f>IF(ISNUMBER($A44),CONCATENATE($BB44,Names!$P$3,Dev!$DI$48),"")</f>
        <v/>
      </c>
      <c r="CQ44" s="13" t="str">
        <f>IF(ISNUMBER($A44),CONCATENATE($BB44,Names!$P$3,Dev!$DM$48),"")</f>
        <v/>
      </c>
      <c r="CR44" s="13" t="str">
        <f>IF(ISNUMBER($A44),CONCATENATE($BB44,Names!$P$3,Dev!$DV$48),"")</f>
        <v/>
      </c>
      <c r="CS44" s="13" t="str">
        <f>IF(ISNUMBER($A44),CONCATENATE($BB44,Names!$P$3,Dev!$DZ$48),"")</f>
        <v/>
      </c>
      <c r="CT44" s="13" t="str">
        <f>IF(ISNUMBER($A44),CONCATENATE($BB44,Names!$P$3,Dev!$EI$48),"")</f>
        <v/>
      </c>
      <c r="CU44" s="13" t="str">
        <f>IF(ISNUMBER($A44),CONCATENATE($BB44,Names!$P$3,Dev!$FZ$48),"")</f>
        <v/>
      </c>
      <c r="CV44" s="13" t="str">
        <f>IF(ISNUMBER($A44),CONCATENATE($BB44,Names!$P$3,Dev!$GI$48),"")</f>
        <v/>
      </c>
      <c r="CW44" s="13" t="str">
        <f>IF(ISNUMBER($A44),CONCATENATE($BB44,Names!$P$3,Dev!$GM$48),"")</f>
        <v/>
      </c>
      <c r="CX44" s="13"/>
      <c r="CY44" s="13" t="str">
        <f>IF(ISNUMBER($A44),CONCATENATE($BB44,Names!$P$3,Dev!$EM$48),"")</f>
        <v/>
      </c>
      <c r="CZ44" s="13" t="str">
        <f>IF(ISNUMBER($A44),CONCATENATE($BB44,Names!$P$3,Dev!$EV$48),"")</f>
        <v/>
      </c>
      <c r="DA44" s="13" t="str">
        <f>IF(ISNUMBER($A44),CONCATENATE($BB44,Names!$P$3,Dev!$EZ$48),"")</f>
        <v/>
      </c>
      <c r="DB44" s="13" t="str">
        <f>IF(ISNUMBER($A44),CONCATENATE($BB44,Names!$P$3,Dev!$FI$48),"")</f>
        <v/>
      </c>
      <c r="DC44" s="13" t="str">
        <f>IF(ISNUMBER($A44),CONCATENATE($BB44,Names!$P$3,Dev!$FM$48),"")</f>
        <v/>
      </c>
      <c r="DD44" s="13" t="str">
        <f>IF(ISNUMBER($A44),CONCATENATE($BB44,Names!$P$3,Dev!$FV$48),"")</f>
        <v/>
      </c>
      <c r="DE44" s="13" t="str">
        <f>IF(ISNUMBER($A44),CONCATENATE($BB44,Names!$P$3,Dev!$GP$48),"")</f>
        <v/>
      </c>
      <c r="DI44" s="105">
        <f>COUNTIFS($DL$5:DL44,"&lt;&gt;"&amp;"")</f>
        <v>0</v>
      </c>
      <c r="DJ44" s="1198" t="str">
        <f t="shared" si="7"/>
        <v/>
      </c>
      <c r="DK44" s="1198" t="str">
        <f t="shared" si="8"/>
        <v/>
      </c>
      <c r="DL44" s="1198"/>
      <c r="DM44" s="1198" t="str">
        <f>IF($DL44="","",_xlfn.CONCAT(Names!$D$5,$AO44))</f>
        <v/>
      </c>
      <c r="DN44" s="1198" t="str">
        <f>IF($DL44="","",CONCATENATE(Names!$C$26,Names!$N$3,$DM44))</f>
        <v/>
      </c>
      <c r="DO44" s="1198" t="str">
        <f>IF($DL44="","",CONCATENATE(Names!$C$25,Names!$N$3,$DM44))</f>
        <v/>
      </c>
    </row>
    <row r="45" spans="1:119" s="13" customFormat="1">
      <c r="A45" s="11">
        <v>14</v>
      </c>
      <c r="B45" s="12">
        <v>0.25</v>
      </c>
      <c r="C45" s="11"/>
      <c r="D45" s="11">
        <v>20</v>
      </c>
      <c r="F45" s="13">
        <v>1</v>
      </c>
      <c r="G45" s="2">
        <f t="shared" si="17"/>
        <v>98.105000000000032</v>
      </c>
      <c r="H45" s="2">
        <f t="shared" si="16"/>
        <v>98.230000000000032</v>
      </c>
      <c r="I45" s="1230">
        <f>I42+SUM(C43:C44)+B45</f>
        <v>98.229999999999976</v>
      </c>
      <c r="J45" s="56">
        <v>1741007000141</v>
      </c>
      <c r="K45" s="59">
        <v>17</v>
      </c>
      <c r="L45" s="2" t="str">
        <f>IF(ISNUMBER(E45),VLOOKUP(C45,'TE,EHnames'!$B$4:$F$11,'TE,EHnames'!$C$2,FALSE),"")</f>
        <v/>
      </c>
      <c r="M45" s="2" t="str">
        <f>IF(ISNUMBER(E45),VLOOKUP(C45,'TE,EHnames'!$B$4:$F$11,'TE,EHnames'!$F$2,FALSE),"")</f>
        <v/>
      </c>
      <c r="O45" s="14">
        <f t="shared" si="31"/>
        <v>4.7600000000000335</v>
      </c>
      <c r="P45" s="13">
        <v>140</v>
      </c>
      <c r="S45" t="str">
        <f>IFERROR(VLOOKUP(P45,Racks!$H$4:$M$30,6),"")</f>
        <v>Spk-040Row:CnPw-U-016</v>
      </c>
      <c r="V45" s="54">
        <f>COUNTIFS('Sec-Sub'!$K$4:$K$164,"&lt;="&amp;H45)</f>
        <v>36</v>
      </c>
      <c r="W45" s="54" t="str">
        <f>VLOOKUP(V45,'Sec-Sub'!$A$4:$C$164,2,FALSE)</f>
        <v>Spk</v>
      </c>
      <c r="X45" s="54" t="str">
        <f>VLOOKUP(V45,'Sec-Sub'!$A$4:$C$164,3,FALSE)</f>
        <v>120</v>
      </c>
      <c r="Y45" s="54" t="str">
        <f>CONCATENATE(X45,Names!$I$3)</f>
        <v>120PRL</v>
      </c>
      <c r="Z45" s="48" t="s">
        <v>189</v>
      </c>
      <c r="AA45" s="49" t="s">
        <v>193</v>
      </c>
      <c r="AC45" s="21"/>
      <c r="AD45" s="1812"/>
      <c r="AE45" s="17">
        <v>1</v>
      </c>
      <c r="AI45" s="1266" t="str">
        <f>IF(ISNUMBER(R45),CONCATENATE(Names!$C$3,R45),"")</f>
        <v/>
      </c>
      <c r="AJ45"/>
      <c r="AK45" t="str">
        <f t="shared" si="25"/>
        <v/>
      </c>
      <c r="AL45" t="str">
        <f t="shared" si="26"/>
        <v/>
      </c>
      <c r="AM45" t="str">
        <f t="shared" si="27"/>
        <v/>
      </c>
      <c r="AN45" t="str">
        <f t="shared" si="28"/>
        <v/>
      </c>
      <c r="AO45" t="str">
        <f t="shared" si="29"/>
        <v/>
      </c>
      <c r="AP45" t="str">
        <f>IF(ISNUMBER(E45),CONCATENATE(Names!$C$5,Names!$N$3,AO45),"")</f>
        <v/>
      </c>
      <c r="AQ45" t="str">
        <f>IF(ISNUMBER(E45),CONCATENATE(Names!$D$5,AO45),"")</f>
        <v/>
      </c>
      <c r="AR45" t="str">
        <f>IF(ISNUMBER(E45),CONCATENATE(Names!$C$10,Names!$N$3,AQ45),"")</f>
        <v/>
      </c>
      <c r="AS45" t="str">
        <f>IF(ISNUMBER(E45),CONCATENATE(Names!$C$11,Names!$N$3,AQ45),"")</f>
        <v/>
      </c>
      <c r="AT45"/>
      <c r="AU45" s="13" t="str">
        <f t="shared" si="30"/>
        <v>0</v>
      </c>
      <c r="AV45">
        <f t="shared" si="21"/>
        <v>14</v>
      </c>
      <c r="AW45" t="str">
        <f t="shared" si="22"/>
        <v>Spk</v>
      </c>
      <c r="AX45" t="str">
        <f t="shared" si="23"/>
        <v>120PRL</v>
      </c>
      <c r="AY45" t="str">
        <f t="shared" si="24"/>
        <v>014</v>
      </c>
      <c r="AZ45" t="str">
        <f>IF(ISNUMBER(A45),CONCATENATE(Names!$C$6,Names!$N$3,AU45,A45),"")</f>
        <v>PRLCpl-014</v>
      </c>
      <c r="BA45" t="str">
        <f>IF(ISNUMBER(A45),CONCATENATE(Names!$C$7,Names!$N$3,AU45,A45),"")</f>
        <v>PRLSB-014</v>
      </c>
      <c r="BB45" t="str">
        <f>IF(ISNUMBER(A45),CONCATENATE(Names!$C$8,Names!$N$3,AU45,A45),"")</f>
        <v>PRLJB-014</v>
      </c>
      <c r="BC45" t="str">
        <f>IF(ISNUMBER(A45),CONCATENATE(Names!$D$6,AY45),"")</f>
        <v>C014</v>
      </c>
      <c r="BD45" t="str">
        <f>IF(ISNUMBER(A45),CONCATENATE(Names!$C$10,Names!$N$3,BC45),"")</f>
        <v>PRLEH-C014</v>
      </c>
      <c r="BE45" t="str">
        <f>IF(ISNUMBER(A45),CONCATENATE(Names!$C$11,Names!$N$3,BC45),"")</f>
        <v>PRLTE-C014</v>
      </c>
      <c r="BF45" t="str">
        <f>IF(ISNUMBER(A45),CONCATENATE(Names!$D$7,AY45),"")</f>
        <v>S014</v>
      </c>
      <c r="BG45" t="str">
        <f>IF(ISNUMBER(A45),CONCATENATE(Names!$C$10,Names!$N$3,BF45),"")</f>
        <v>PRLEH-S014</v>
      </c>
      <c r="BH45" t="str">
        <f>IF(ISNUMBER(A45),CONCATENATE(Names!$C$11,Names!$N$3,BF45),"")</f>
        <v>PRLTE-S014</v>
      </c>
      <c r="BI45" t="str">
        <f>IF(ISNUMBER(A45),CONCATENATE(Names!$C$12,Names!$N$3,BC45),"")</f>
        <v>PRLDL-C014</v>
      </c>
      <c r="BJ45" t="str">
        <f>IF(ISNUMBER(A45),CONCATENATE(Names!$C$24,Names!$N$3,AY45),"")</f>
        <v>PRLCSC-014</v>
      </c>
      <c r="BK45" t="str">
        <f>IF(ISNUMBER(A45),CONCATENATE(Names!$C$9,Names!$N$3,AY45),"")</f>
        <v>PRLTap-014</v>
      </c>
      <c r="BL45"/>
      <c r="BM45"/>
      <c r="BN45"/>
      <c r="BO45"/>
      <c r="BP45"/>
      <c r="BQ45"/>
      <c r="BR45"/>
      <c r="BS45" s="157"/>
      <c r="BT45" s="105">
        <f>COUNTIFS($BW$5:BW45,"&lt;&gt;"&amp;"")</f>
        <v>3</v>
      </c>
      <c r="BU45" s="103" t="str">
        <f t="shared" si="5"/>
        <v/>
      </c>
      <c r="BV45" s="103" t="str">
        <f t="shared" si="6"/>
        <v/>
      </c>
      <c r="BW45" s="103"/>
      <c r="BX45"/>
      <c r="BY45" t="str">
        <f>IF($BW45="","",CONCATENATE($BW45,Names!$N$3,$BX45))</f>
        <v/>
      </c>
      <c r="BZ45" s="164"/>
      <c r="CA45" s="13" t="str">
        <f>IF(ISNUMBER(A45),CONCATENATE(W45,Names!$H$3,Y45,Names!$J$3,Names!$K$3,Names!$L$3,BK45),"")</f>
        <v>Spk-120PRL:RFS-PRLTap-014</v>
      </c>
      <c r="CB45" s="13" t="str">
        <f>IF(ISNUMBER(A45),CONCATENATE(W45,Names!$H$3,Y45,Names!$J$3,Names!$K$3,Names!$L$3,BB45),"")</f>
        <v>Spk-120PRL:RFS-PRLJB-014</v>
      </c>
      <c r="CC45" s="13" t="str">
        <f>IF($BW45="","",CONCATENATE(W45,Names!$H$3,Y45,Names!$J$3,Names!$K$3,Names!$L$3,$BW45,Names!$N$3,$BX45))</f>
        <v/>
      </c>
      <c r="CF45" s="13" t="str">
        <f>IF(ISNUMBER($A45),CONCATENATE($BK45,Names!$P$3,Dev!$DA$130),"")</f>
        <v>PRLTap-014_a</v>
      </c>
      <c r="CG45" s="13" t="str">
        <f>IF(ISNUMBER($A45),CONCATENATE($BK45,Names!$P$3,Dev!$DD$130),"")</f>
        <v>PRLTap-014_b</v>
      </c>
      <c r="CH45" s="13" t="str">
        <f>IF(ISNUMBER($A45),CONCATENATE($BK45,Names!$P$3,Dev!$DG$130),"")</f>
        <v>PRLTap-014_c</v>
      </c>
      <c r="CI45" s="13" t="str">
        <f>IF(ISNUMBER($A45),CONCATENATE($BK45,Names!$P$3,Dev!$DK$130),"")</f>
        <v>PRLTap-014_d</v>
      </c>
      <c r="CJ45" s="13" t="str">
        <f>IF(ISNUMBER($A45),CONCATENATE($BK45,Names!$P$3,Dev!$DN$130),"")</f>
        <v>PRLTap-014_e</v>
      </c>
      <c r="CK45" s="13" t="str">
        <f>IF(ISNUMBER($A45),CONCATENATE($BK45,Names!$P$3,Dev!$DQ$130),"")</f>
        <v>PRLTap-014_f</v>
      </c>
      <c r="CM45" s="13" t="str">
        <f>""</f>
        <v/>
      </c>
      <c r="CN45" s="13" t="str">
        <f>IF(ISNUMBER($A45),CONCATENATE($BB45,Names!$P$3,Dev!$CZ$48),"")</f>
        <v>PRLJB-014_a</v>
      </c>
      <c r="CO45" s="13" t="str">
        <f>IF(ISNUMBER($A45),CONCATENATE($BB45,Names!$P$3,Dev!$DF$48),"")</f>
        <v>PRLJB-014_cp</v>
      </c>
      <c r="CP45" s="13" t="str">
        <f>IF(ISNUMBER($A45),CONCATENATE($BB45,Names!$P$3,Dev!$DI$48),"")</f>
        <v>PRLJB-014_b</v>
      </c>
      <c r="CQ45" s="13" t="str">
        <f>IF(ISNUMBER($A45),CONCATENATE($BB45,Names!$P$3,Dev!$DM$48),"")</f>
        <v>PRLJB-014_m</v>
      </c>
      <c r="CR45" s="13" t="str">
        <f>IF(ISNUMBER($A45),CONCATENATE($BB45,Names!$P$3,Dev!$DV$48),"")</f>
        <v>PRLJB-014_n</v>
      </c>
      <c r="CS45" s="13" t="str">
        <f>IF(ISNUMBER($A45),CONCATENATE($BB45,Names!$P$3,Dev!$DZ$48),"")</f>
        <v>PRLJB-014_aa</v>
      </c>
      <c r="CT45" s="13" t="str">
        <f>IF(ISNUMBER($A45),CONCATENATE($BB45,Names!$P$3,Dev!$EI$48),"")</f>
        <v>PRLJB-014_ab</v>
      </c>
      <c r="CU45" s="13" t="str">
        <f>IF(ISNUMBER($A45),CONCATENATE($BB45,Names!$P$3,Dev!$FZ$48),"")</f>
        <v>PRLJB-014_am</v>
      </c>
      <c r="CV45" s="13" t="str">
        <f>IF(ISNUMBER($A45),CONCATENATE($BB45,Names!$P$3,Dev!$GI$48),"")</f>
        <v>PRLJB-014_an</v>
      </c>
      <c r="CW45" s="13" t="str">
        <f>IF(ISNUMBER($A45),CONCATENATE($BB45,Names!$P$3,Dev!$GM$48),"")</f>
        <v>PRLJB-014_++EH</v>
      </c>
      <c r="CY45" s="13" t="str">
        <f>IF(ISNUMBER($A45),CONCATENATE($BB45,Names!$P$3,Dev!$EM$48),"")</f>
        <v>PRLJB-014_g</v>
      </c>
      <c r="CZ45" s="13" t="str">
        <f>IF(ISNUMBER($A45),CONCATENATE($BB45,Names!$P$3,Dev!$EV$48),"")</f>
        <v>PRLJB-014_h</v>
      </c>
      <c r="DA45" s="13" t="str">
        <f>IF(ISNUMBER($A45),CONCATENATE($BB45,Names!$P$3,Dev!$EZ$48),"")</f>
        <v>PRLJB-014_s</v>
      </c>
      <c r="DB45" s="13" t="str">
        <f>IF(ISNUMBER($A45),CONCATENATE($BB45,Names!$P$3,Dev!$FI$48),"")</f>
        <v>PRLJB-014_t</v>
      </c>
      <c r="DC45" s="13" t="str">
        <f>IF(ISNUMBER($A45),CONCATENATE($BB45,Names!$P$3,Dev!$FM$48),"")</f>
        <v>PRLJB-014_ag</v>
      </c>
      <c r="DD45" s="13" t="str">
        <f>IF(ISNUMBER($A45),CONCATENATE($BB45,Names!$P$3,Dev!$FV$48),"")</f>
        <v>PRLJB-014_ah</v>
      </c>
      <c r="DE45" s="13" t="str">
        <f>IF(ISNUMBER($A45),CONCATENATE($BB45,Names!$P$3,Dev!$GP$48),"")</f>
        <v>PRLJB-014_++TE</v>
      </c>
      <c r="DI45" s="105">
        <f>COUNTIFS($DL$5:DL45,"&lt;&gt;"&amp;"")</f>
        <v>0</v>
      </c>
      <c r="DJ45" s="1198" t="str">
        <f t="shared" si="7"/>
        <v/>
      </c>
      <c r="DK45" s="1198" t="str">
        <f t="shared" si="8"/>
        <v/>
      </c>
      <c r="DL45" s="1198"/>
      <c r="DM45" s="1198" t="str">
        <f>IF($DL45="","",_xlfn.CONCAT(Names!$D$5,$AO45))</f>
        <v/>
      </c>
      <c r="DN45" s="1198" t="str">
        <f>IF($DL45="","",CONCATENATE(Names!$C$26,Names!$N$3,$DM45))</f>
        <v/>
      </c>
      <c r="DO45" s="1198" t="str">
        <f>IF($DL45="","",CONCATENATE(Names!$C$25,Names!$N$3,$DM45))</f>
        <v/>
      </c>
    </row>
    <row r="46" spans="1:119">
      <c r="A46" s="5"/>
      <c r="B46" s="6"/>
      <c r="C46" s="1">
        <v>2</v>
      </c>
      <c r="D46" s="1">
        <v>24</v>
      </c>
      <c r="E46">
        <v>25</v>
      </c>
      <c r="F46" s="13">
        <v>1</v>
      </c>
      <c r="G46" s="2">
        <f t="shared" si="17"/>
        <v>98.355000000000032</v>
      </c>
      <c r="H46" s="2">
        <f t="shared" si="16"/>
        <v>99.355000000000032</v>
      </c>
      <c r="I46" s="1225">
        <f>I45+B45/2+C46/2</f>
        <v>99.354999999999976</v>
      </c>
      <c r="J46" s="38"/>
      <c r="K46" s="58"/>
      <c r="L46" s="2" t="str">
        <f>IF(ISNUMBER(E46),VLOOKUP(C46,'TE,EHnames'!$B$4:$F$11,'TE,EHnames'!$C$2,FALSE),"")</f>
        <v>RST/5/24-2/1</v>
      </c>
      <c r="M46" s="2" t="str">
        <f>IF(ISNUMBER(E46),VLOOKUP(C46,'TE,EHnames'!$B$4:$F$11,'TE,EHnames'!$F$2,FALSE),"")</f>
        <v>PT100-2000</v>
      </c>
      <c r="O46" s="13" t="str">
        <f t="shared" si="31"/>
        <v/>
      </c>
      <c r="S46" t="str">
        <f>IFERROR(VLOOKUP(P46,Racks!$H$4:$M$30,6),"")</f>
        <v/>
      </c>
      <c r="V46" s="54">
        <f>COUNTIFS('Sec-Sub'!$K$4:$K$164,"&lt;="&amp;H46)</f>
        <v>37</v>
      </c>
      <c r="W46" s="54" t="str">
        <f>VLOOKUP(V46,'Sec-Sub'!$A$4:$C$164,2,FALSE)</f>
        <v>Spk</v>
      </c>
      <c r="X46" s="54" t="str">
        <f>VLOOKUP(V46,'Sec-Sub'!$A$4:$C$164,3,FALSE)</f>
        <v>120</v>
      </c>
      <c r="Y46" s="54" t="str">
        <f>CONCATENATE(X46,Names!$I$3)</f>
        <v>120PRL</v>
      </c>
      <c r="AC46" s="23"/>
      <c r="AD46" s="1812"/>
      <c r="AE46" s="20"/>
      <c r="AI46" s="1266" t="str">
        <f>IF(ISNUMBER(R46),CONCATENATE(Names!$C$3,R46),"")</f>
        <v/>
      </c>
      <c r="AK46" t="str">
        <f t="shared" si="25"/>
        <v>0</v>
      </c>
      <c r="AL46">
        <f t="shared" si="26"/>
        <v>25</v>
      </c>
      <c r="AM46" t="str">
        <f t="shared" si="27"/>
        <v>Spk</v>
      </c>
      <c r="AN46" t="str">
        <f t="shared" si="28"/>
        <v>120PRL</v>
      </c>
      <c r="AO46" t="str">
        <f t="shared" si="29"/>
        <v>025</v>
      </c>
      <c r="AP46" t="str">
        <f>IF(ISNUMBER(E46),CONCATENATE(Names!$C$5,Names!$N$3,AO46),"")</f>
        <v>PRLRL-025</v>
      </c>
      <c r="AQ46" t="str">
        <f>IF(ISNUMBER(E46),CONCATENATE(Names!$D$5,AO46),"")</f>
        <v>L025</v>
      </c>
      <c r="AR46" t="str">
        <f>IF(ISNUMBER(E46),CONCATENATE(Names!$C$10,Names!$N$3,AQ46),"")</f>
        <v>PRLEH-L025</v>
      </c>
      <c r="AS46" t="str">
        <f>IF(ISNUMBER(E46),CONCATENATE(Names!$C$11,Names!$N$3,AQ46),"")</f>
        <v>PRLTE-L025</v>
      </c>
      <c r="AU46" s="13" t="str">
        <f t="shared" si="30"/>
        <v/>
      </c>
      <c r="AV46" t="str">
        <f t="shared" si="21"/>
        <v/>
      </c>
      <c r="AW46" t="str">
        <f t="shared" si="22"/>
        <v/>
      </c>
      <c r="AX46" t="str">
        <f t="shared" si="23"/>
        <v/>
      </c>
      <c r="AY46" t="str">
        <f t="shared" si="24"/>
        <v/>
      </c>
      <c r="AZ46" t="str">
        <f>IF(ISNUMBER(A46),CONCATENATE(Names!$C$6,Names!$N$3,AU46,A46),"")</f>
        <v/>
      </c>
      <c r="BA46" t="str">
        <f>IF(ISNUMBER(A46),CONCATENATE(Names!$C$7,Names!$N$3,AU46,A46),"")</f>
        <v/>
      </c>
      <c r="BB46" t="str">
        <f>IF(ISNUMBER(A46),CONCATENATE(Names!$C$8,Names!$N$3,AU46,A46),"")</f>
        <v/>
      </c>
      <c r="BC46" t="str">
        <f>IF(ISNUMBER(A46),CONCATENATE(Names!$D$6,AY46),"")</f>
        <v/>
      </c>
      <c r="BD46" t="str">
        <f>IF(ISNUMBER(A46),CONCATENATE(Names!$C$10,Names!$N$3,BC46),"")</f>
        <v/>
      </c>
      <c r="BE46" t="str">
        <f>IF(ISNUMBER(A46),CONCATENATE(Names!$C$11,Names!$N$3,BC46),"")</f>
        <v/>
      </c>
      <c r="BF46" t="str">
        <f>IF(ISNUMBER(A46),CONCATENATE(Names!$D$7,AY46),"")</f>
        <v/>
      </c>
      <c r="BG46" t="str">
        <f>IF(ISNUMBER(A46),CONCATENATE(Names!$C$10,Names!$N$3,BF46),"")</f>
        <v/>
      </c>
      <c r="BH46" t="str">
        <f>IF(ISNUMBER(A46),CONCATENATE(Names!$C$11,Names!$N$3,BF46),"")</f>
        <v/>
      </c>
      <c r="BI46" t="str">
        <f>IF(ISNUMBER(A46),CONCATENATE(Names!$C$12,Names!$N$3,BC46),"")</f>
        <v/>
      </c>
      <c r="BJ46" t="str">
        <f>IF(ISNUMBER(A46),CONCATENATE(Names!$C$24,Names!$N$3,AY46),"")</f>
        <v/>
      </c>
      <c r="BK46" t="str">
        <f>IF(ISNUMBER(A46),CONCATENATE(Names!$C$9,Names!$N$3,AY46),"")</f>
        <v/>
      </c>
      <c r="BS46" s="157"/>
      <c r="BT46" s="105">
        <f>COUNTIFS($BW$5:BW46,"&lt;&gt;"&amp;"")</f>
        <v>3</v>
      </c>
      <c r="BU46" s="103" t="str">
        <f t="shared" si="5"/>
        <v/>
      </c>
      <c r="BV46" s="103" t="str">
        <f t="shared" si="6"/>
        <v/>
      </c>
      <c r="BW46" s="103"/>
      <c r="BY46" t="str">
        <f>IF($BW46="","",CONCATENATE($BW46,Names!$N$3,$BX46))</f>
        <v/>
      </c>
      <c r="BZ46" s="157"/>
      <c r="CA46" s="13" t="str">
        <f>IF(ISNUMBER(A46),CONCATENATE(W46,Names!$H$3,Y46,Names!$J$3,Names!$K$3,Names!$L$3,BK46),"")</f>
        <v/>
      </c>
      <c r="CB46" s="13" t="str">
        <f>IF(ISNUMBER(A46),CONCATENATE(W46,Names!$H$3,Y46,Names!$J$3,Names!$K$3,Names!$L$3,BB46),"")</f>
        <v/>
      </c>
      <c r="CC46" s="13" t="str">
        <f>IF($BW46="","",CONCATENATE(W46,Names!$H$3,Y46,Names!$J$3,Names!$K$3,Names!$L$3,$BW46,Names!$N$3,$BX46))</f>
        <v/>
      </c>
      <c r="CF46" s="13" t="str">
        <f>IF(ISNUMBER($A46),CONCATENATE($BK46,Names!$P$3,Dev!$DA$130),"")</f>
        <v/>
      </c>
      <c r="CG46" s="13" t="str">
        <f>IF(ISNUMBER($A46),CONCATENATE($BK46,Names!$P$3,Dev!$DD$130),"")</f>
        <v/>
      </c>
      <c r="CH46" s="13" t="str">
        <f>IF(ISNUMBER($A46),CONCATENATE($BK46,Names!$P$3,Dev!$DG$130),"")</f>
        <v/>
      </c>
      <c r="CI46" s="13" t="str">
        <f>IF(ISNUMBER($A46),CONCATENATE($BK46,Names!$P$3,Dev!$DK$130),"")</f>
        <v/>
      </c>
      <c r="CJ46" s="13" t="str">
        <f>IF(ISNUMBER($A46),CONCATENATE($BK46,Names!$P$3,Dev!$DN$130),"")</f>
        <v/>
      </c>
      <c r="CK46" s="13" t="str">
        <f>IF(ISNUMBER($A46),CONCATENATE($BK46,Names!$P$3,Dev!$DQ$130),"")</f>
        <v/>
      </c>
      <c r="CL46" s="13"/>
      <c r="CM46" s="13" t="str">
        <f>""</f>
        <v/>
      </c>
      <c r="CN46" s="13" t="str">
        <f>IF(ISNUMBER($A46),CONCATENATE($BB46,Names!$P$3,Dev!$CZ$48),"")</f>
        <v/>
      </c>
      <c r="CO46" s="13" t="str">
        <f>IF(ISNUMBER($A46),CONCATENATE($BB46,Names!$P$3,Dev!$DF$48),"")</f>
        <v/>
      </c>
      <c r="CP46" s="13" t="str">
        <f>IF(ISNUMBER($A46),CONCATENATE($BB46,Names!$P$3,Dev!$DI$48),"")</f>
        <v/>
      </c>
      <c r="CQ46" s="13" t="str">
        <f>IF(ISNUMBER($A46),CONCATENATE($BB46,Names!$P$3,Dev!$DM$48),"")</f>
        <v/>
      </c>
      <c r="CR46" s="13" t="str">
        <f>IF(ISNUMBER($A46),CONCATENATE($BB46,Names!$P$3,Dev!$DV$48),"")</f>
        <v/>
      </c>
      <c r="CS46" s="13" t="str">
        <f>IF(ISNUMBER($A46),CONCATENATE($BB46,Names!$P$3,Dev!$DZ$48),"")</f>
        <v/>
      </c>
      <c r="CT46" s="13" t="str">
        <f>IF(ISNUMBER($A46),CONCATENATE($BB46,Names!$P$3,Dev!$EI$48),"")</f>
        <v/>
      </c>
      <c r="CU46" s="13" t="str">
        <f>IF(ISNUMBER($A46),CONCATENATE($BB46,Names!$P$3,Dev!$FZ$48),"")</f>
        <v/>
      </c>
      <c r="CV46" s="13" t="str">
        <f>IF(ISNUMBER($A46),CONCATENATE($BB46,Names!$P$3,Dev!$GI$48),"")</f>
        <v/>
      </c>
      <c r="CW46" s="13" t="str">
        <f>IF(ISNUMBER($A46),CONCATENATE($BB46,Names!$P$3,Dev!$GM$48),"")</f>
        <v/>
      </c>
      <c r="CX46" s="13"/>
      <c r="CY46" s="13" t="str">
        <f>IF(ISNUMBER($A46),CONCATENATE($BB46,Names!$P$3,Dev!$EM$48),"")</f>
        <v/>
      </c>
      <c r="CZ46" s="13" t="str">
        <f>IF(ISNUMBER($A46),CONCATENATE($BB46,Names!$P$3,Dev!$EV$48),"")</f>
        <v/>
      </c>
      <c r="DA46" s="13" t="str">
        <f>IF(ISNUMBER($A46),CONCATENATE($BB46,Names!$P$3,Dev!$EZ$48),"")</f>
        <v/>
      </c>
      <c r="DB46" s="13" t="str">
        <f>IF(ISNUMBER($A46),CONCATENATE($BB46,Names!$P$3,Dev!$FI$48),"")</f>
        <v/>
      </c>
      <c r="DC46" s="13" t="str">
        <f>IF(ISNUMBER($A46),CONCATENATE($BB46,Names!$P$3,Dev!$FM$48),"")</f>
        <v/>
      </c>
      <c r="DD46" s="13" t="str">
        <f>IF(ISNUMBER($A46),CONCATENATE($BB46,Names!$P$3,Dev!$FV$48),"")</f>
        <v/>
      </c>
      <c r="DE46" s="13" t="str">
        <f>IF(ISNUMBER($A46),CONCATENATE($BB46,Names!$P$3,Dev!$GP$48),"")</f>
        <v/>
      </c>
      <c r="DI46" s="105">
        <f>COUNTIFS($DL$5:DL46,"&lt;&gt;"&amp;"")</f>
        <v>0</v>
      </c>
      <c r="DJ46" s="1198" t="str">
        <f t="shared" si="7"/>
        <v/>
      </c>
      <c r="DK46" s="1198" t="str">
        <f t="shared" si="8"/>
        <v/>
      </c>
      <c r="DL46" s="1198"/>
      <c r="DM46" s="1198" t="str">
        <f>IF($DL46="","",_xlfn.CONCAT(Names!$D$5,$AO46))</f>
        <v/>
      </c>
      <c r="DN46" s="1198" t="str">
        <f>IF($DL46="","",CONCATENATE(Names!$C$26,Names!$N$3,$DM46))</f>
        <v/>
      </c>
      <c r="DO46" s="1198" t="str">
        <f>IF($DL46="","",CONCATENATE(Names!$C$25,Names!$N$3,$DM46))</f>
        <v/>
      </c>
    </row>
    <row r="47" spans="1:119">
      <c r="A47" s="5"/>
      <c r="B47" s="6"/>
      <c r="C47" s="1">
        <v>4.1349999999999998</v>
      </c>
      <c r="D47" s="1">
        <v>50</v>
      </c>
      <c r="E47">
        <v>26</v>
      </c>
      <c r="F47" s="13">
        <v>1</v>
      </c>
      <c r="G47" s="2">
        <f t="shared" si="17"/>
        <v>100.35500000000003</v>
      </c>
      <c r="H47" s="2">
        <f t="shared" si="16"/>
        <v>102.42250000000003</v>
      </c>
      <c r="I47" s="1225">
        <f>I45+B45/2+C46+C47/2</f>
        <v>102.42249999999997</v>
      </c>
      <c r="J47" s="38"/>
      <c r="K47" s="58"/>
      <c r="L47" s="2" t="str">
        <f>IF(ISNUMBER(E47),VLOOKUP(C47,'TE,EHnames'!$B$4:$F$11,'TE,EHnames'!$C$2,FALSE),"")</f>
        <v>RST/10/50-2/1</v>
      </c>
      <c r="M47" s="2" t="str">
        <f>IF(ISNUMBER(E47),VLOOKUP(C47,'TE,EHnames'!$B$4:$F$11,'TE,EHnames'!$F$2,FALSE),"")</f>
        <v>PT100-3000</v>
      </c>
      <c r="O47" s="13" t="str">
        <f t="shared" si="31"/>
        <v/>
      </c>
      <c r="S47" t="str">
        <f>IFERROR(VLOOKUP(P47,Racks!$H$4:$M$30,6),"")</f>
        <v/>
      </c>
      <c r="T47" s="172">
        <f>Racks!$B$9</f>
        <v>102.11715399999999</v>
      </c>
      <c r="U47" t="str">
        <f>CONCATENATE(Racks!$C$9,Names!$H$3,Racks!$D$9,"/",Racks!$E$9,Names!$H$3,Racks!$F$9)</f>
        <v>Spk-060Row/Spk-070Row</v>
      </c>
      <c r="V47" s="54">
        <f>COUNTIFS('Sec-Sub'!$K$4:$K$164,"&lt;="&amp;H47)</f>
        <v>38</v>
      </c>
      <c r="W47" s="54" t="str">
        <f>VLOOKUP(V47,'Sec-Sub'!$A$4:$C$164,2,FALSE)</f>
        <v>Spk</v>
      </c>
      <c r="X47" s="54" t="str">
        <f>VLOOKUP(V47,'Sec-Sub'!$A$4:$C$164,3,FALSE)</f>
        <v>130</v>
      </c>
      <c r="Y47" s="54" t="str">
        <f>CONCATENATE(X47,Names!$I$3)</f>
        <v>130PRL</v>
      </c>
      <c r="AC47" s="8">
        <f>SUM(AD47:AE52)</f>
        <v>4</v>
      </c>
      <c r="AD47" s="1812">
        <v>1</v>
      </c>
      <c r="AE47" s="10"/>
      <c r="AI47" s="1266" t="str">
        <f>IF(ISNUMBER(R47),CONCATENATE(Names!$C$3,R47),"")</f>
        <v/>
      </c>
      <c r="AK47" t="str">
        <f t="shared" si="25"/>
        <v>0</v>
      </c>
      <c r="AL47">
        <f t="shared" si="26"/>
        <v>26</v>
      </c>
      <c r="AM47" t="str">
        <f t="shared" si="27"/>
        <v>Spk</v>
      </c>
      <c r="AN47" t="str">
        <f t="shared" si="28"/>
        <v>130PRL</v>
      </c>
      <c r="AO47" t="str">
        <f t="shared" si="29"/>
        <v>026</v>
      </c>
      <c r="AP47" t="str">
        <f>IF(ISNUMBER(E47),CONCATENATE(Names!$C$5,Names!$N$3,AO47),"")</f>
        <v>PRLRL-026</v>
      </c>
      <c r="AQ47" t="str">
        <f>IF(ISNUMBER(E47),CONCATENATE(Names!$D$5,AO47),"")</f>
        <v>L026</v>
      </c>
      <c r="AR47" t="str">
        <f>IF(ISNUMBER(E47),CONCATENATE(Names!$C$10,Names!$N$3,AQ47),"")</f>
        <v>PRLEH-L026</v>
      </c>
      <c r="AS47" t="str">
        <f>IF(ISNUMBER(E47),CONCATENATE(Names!$C$11,Names!$N$3,AQ47),"")</f>
        <v>PRLTE-L026</v>
      </c>
      <c r="AU47" s="13" t="str">
        <f t="shared" si="30"/>
        <v/>
      </c>
      <c r="AV47" t="str">
        <f t="shared" si="21"/>
        <v/>
      </c>
      <c r="AW47" t="str">
        <f t="shared" si="22"/>
        <v/>
      </c>
      <c r="AX47" t="str">
        <f t="shared" si="23"/>
        <v/>
      </c>
      <c r="AY47" t="str">
        <f t="shared" si="24"/>
        <v/>
      </c>
      <c r="AZ47" t="str">
        <f>IF(ISNUMBER(A47),CONCATENATE(Names!$C$6,Names!$N$3,AU47,A47),"")</f>
        <v/>
      </c>
      <c r="BA47" t="str">
        <f>IF(ISNUMBER(A47),CONCATENATE(Names!$C$7,Names!$N$3,AU47,A47),"")</f>
        <v/>
      </c>
      <c r="BB47" t="str">
        <f>IF(ISNUMBER(A47),CONCATENATE(Names!$C$8,Names!$N$3,AU47,A47),"")</f>
        <v/>
      </c>
      <c r="BC47" t="str">
        <f>IF(ISNUMBER(A47),CONCATENATE(Names!$D$6,AY47),"")</f>
        <v/>
      </c>
      <c r="BD47" t="str">
        <f>IF(ISNUMBER(A47),CONCATENATE(Names!$C$10,Names!$N$3,BC47),"")</f>
        <v/>
      </c>
      <c r="BE47" t="str">
        <f>IF(ISNUMBER(A47),CONCATENATE(Names!$C$11,Names!$N$3,BC47),"")</f>
        <v/>
      </c>
      <c r="BF47" t="str">
        <f>IF(ISNUMBER(A47),CONCATENATE(Names!$D$7,AY47),"")</f>
        <v/>
      </c>
      <c r="BG47" t="str">
        <f>IF(ISNUMBER(A47),CONCATENATE(Names!$C$10,Names!$N$3,BF47),"")</f>
        <v/>
      </c>
      <c r="BH47" t="str">
        <f>IF(ISNUMBER(A47),CONCATENATE(Names!$C$11,Names!$N$3,BF47),"")</f>
        <v/>
      </c>
      <c r="BI47" t="str">
        <f>IF(ISNUMBER(A47),CONCATENATE(Names!$C$12,Names!$N$3,BC47),"")</f>
        <v/>
      </c>
      <c r="BJ47" t="str">
        <f>IF(ISNUMBER(A47),CONCATENATE(Names!$C$24,Names!$N$3,AY47),"")</f>
        <v/>
      </c>
      <c r="BK47" t="str">
        <f>IF(ISNUMBER(A47),CONCATENATE(Names!$C$9,Names!$N$3,AY47),"")</f>
        <v/>
      </c>
      <c r="BS47" s="157"/>
      <c r="BT47" s="105">
        <f>COUNTIFS($BW$5:BW47,"&lt;&gt;"&amp;"")</f>
        <v>3</v>
      </c>
      <c r="BU47" s="103" t="str">
        <f t="shared" si="5"/>
        <v/>
      </c>
      <c r="BV47" s="103" t="str">
        <f t="shared" si="6"/>
        <v/>
      </c>
      <c r="BW47" s="103"/>
      <c r="BY47" t="str">
        <f>IF($BW47="","",CONCATENATE($BW47,Names!$N$3,$BX47))</f>
        <v/>
      </c>
      <c r="BZ47" s="157"/>
      <c r="CA47" s="13" t="str">
        <f>IF(ISNUMBER(A47),CONCATENATE(W47,Names!$H$3,Y47,Names!$J$3,Names!$K$3,Names!$L$3,BK47),"")</f>
        <v/>
      </c>
      <c r="CB47" s="13" t="str">
        <f>IF(ISNUMBER(A47),CONCATENATE(W47,Names!$H$3,Y47,Names!$J$3,Names!$K$3,Names!$L$3,BB47),"")</f>
        <v/>
      </c>
      <c r="CC47" s="13" t="str">
        <f>IF($BW47="","",CONCATENATE(W47,Names!$H$3,Y47,Names!$J$3,Names!$K$3,Names!$L$3,$BW47,Names!$N$3,$BX47))</f>
        <v/>
      </c>
      <c r="CF47" s="13" t="str">
        <f>IF(ISNUMBER($A47),CONCATENATE($BK47,Names!$P$3,Dev!$DA$130),"")</f>
        <v/>
      </c>
      <c r="CG47" s="13" t="str">
        <f>IF(ISNUMBER($A47),CONCATENATE($BK47,Names!$P$3,Dev!$DD$130),"")</f>
        <v/>
      </c>
      <c r="CH47" s="13" t="str">
        <f>IF(ISNUMBER($A47),CONCATENATE($BK47,Names!$P$3,Dev!$DG$130),"")</f>
        <v/>
      </c>
      <c r="CI47" s="13" t="str">
        <f>IF(ISNUMBER($A47),CONCATENATE($BK47,Names!$P$3,Dev!$DK$130),"")</f>
        <v/>
      </c>
      <c r="CJ47" s="13" t="str">
        <f>IF(ISNUMBER($A47),CONCATENATE($BK47,Names!$P$3,Dev!$DN$130),"")</f>
        <v/>
      </c>
      <c r="CK47" s="13" t="str">
        <f>IF(ISNUMBER($A47),CONCATENATE($BK47,Names!$P$3,Dev!$DQ$130),"")</f>
        <v/>
      </c>
      <c r="CL47" s="13"/>
      <c r="CM47" s="13" t="str">
        <f>""</f>
        <v/>
      </c>
      <c r="CN47" s="13" t="str">
        <f>IF(ISNUMBER($A47),CONCATENATE($BB47,Names!$P$3,Dev!$CZ$48),"")</f>
        <v/>
      </c>
      <c r="CO47" s="13" t="str">
        <f>IF(ISNUMBER($A47),CONCATENATE($BB47,Names!$P$3,Dev!$DF$48),"")</f>
        <v/>
      </c>
      <c r="CP47" s="13" t="str">
        <f>IF(ISNUMBER($A47),CONCATENATE($BB47,Names!$P$3,Dev!$DI$48),"")</f>
        <v/>
      </c>
      <c r="CQ47" s="13" t="str">
        <f>IF(ISNUMBER($A47),CONCATENATE($BB47,Names!$P$3,Dev!$DM$48),"")</f>
        <v/>
      </c>
      <c r="CR47" s="13" t="str">
        <f>IF(ISNUMBER($A47),CONCATENATE($BB47,Names!$P$3,Dev!$DV$48),"")</f>
        <v/>
      </c>
      <c r="CS47" s="13" t="str">
        <f>IF(ISNUMBER($A47),CONCATENATE($BB47,Names!$P$3,Dev!$DZ$48),"")</f>
        <v/>
      </c>
      <c r="CT47" s="13" t="str">
        <f>IF(ISNUMBER($A47),CONCATENATE($BB47,Names!$P$3,Dev!$EI$48),"")</f>
        <v/>
      </c>
      <c r="CU47" s="13" t="str">
        <f>IF(ISNUMBER($A47),CONCATENATE($BB47,Names!$P$3,Dev!$FZ$48),"")</f>
        <v/>
      </c>
      <c r="CV47" s="13" t="str">
        <f>IF(ISNUMBER($A47),CONCATENATE($BB47,Names!$P$3,Dev!$GI$48),"")</f>
        <v/>
      </c>
      <c r="CW47" s="13" t="str">
        <f>IF(ISNUMBER($A47),CONCATENATE($BB47,Names!$P$3,Dev!$GM$48),"")</f>
        <v/>
      </c>
      <c r="CX47" s="13"/>
      <c r="CY47" s="13" t="str">
        <f>IF(ISNUMBER($A47),CONCATENATE($BB47,Names!$P$3,Dev!$EM$48),"")</f>
        <v/>
      </c>
      <c r="CZ47" s="13" t="str">
        <f>IF(ISNUMBER($A47),CONCATENATE($BB47,Names!$P$3,Dev!$EV$48),"")</f>
        <v/>
      </c>
      <c r="DA47" s="13" t="str">
        <f>IF(ISNUMBER($A47),CONCATENATE($BB47,Names!$P$3,Dev!$EZ$48),"")</f>
        <v/>
      </c>
      <c r="DB47" s="13" t="str">
        <f>IF(ISNUMBER($A47),CONCATENATE($BB47,Names!$P$3,Dev!$FI$48),"")</f>
        <v/>
      </c>
      <c r="DC47" s="13" t="str">
        <f>IF(ISNUMBER($A47),CONCATENATE($BB47,Names!$P$3,Dev!$FM$48),"")</f>
        <v/>
      </c>
      <c r="DD47" s="13" t="str">
        <f>IF(ISNUMBER($A47),CONCATENATE($BB47,Names!$P$3,Dev!$FV$48),"")</f>
        <v/>
      </c>
      <c r="DE47" s="13" t="str">
        <f>IF(ISNUMBER($A47),CONCATENATE($BB47,Names!$P$3,Dev!$GP$48),"")</f>
        <v/>
      </c>
      <c r="DI47" s="105">
        <f>COUNTIFS($DL$5:DL47,"&lt;&gt;"&amp;"")</f>
        <v>0</v>
      </c>
      <c r="DJ47" s="1198" t="str">
        <f t="shared" si="7"/>
        <v/>
      </c>
      <c r="DK47" s="1198" t="str">
        <f t="shared" si="8"/>
        <v/>
      </c>
      <c r="DL47" s="1198"/>
      <c r="DM47" s="1198" t="str">
        <f>IF($DL47="","",_xlfn.CONCAT(Names!$D$5,$AO47))</f>
        <v/>
      </c>
      <c r="DN47" s="1198" t="str">
        <f>IF($DL47="","",CONCATENATE(Names!$C$26,Names!$N$3,$DM47))</f>
        <v/>
      </c>
      <c r="DO47" s="1198" t="str">
        <f>IF($DL47="","",CONCATENATE(Names!$C$25,Names!$N$3,$DM47))</f>
        <v/>
      </c>
    </row>
    <row r="48" spans="1:119" s="13" customFormat="1">
      <c r="A48" s="11">
        <v>15</v>
      </c>
      <c r="B48" s="12">
        <v>0.25</v>
      </c>
      <c r="C48" s="11"/>
      <c r="D48" s="11">
        <v>20</v>
      </c>
      <c r="F48" s="13">
        <v>1</v>
      </c>
      <c r="G48" s="2">
        <f t="shared" si="17"/>
        <v>104.49000000000004</v>
      </c>
      <c r="H48" s="2">
        <f t="shared" si="16"/>
        <v>104.61500000000004</v>
      </c>
      <c r="I48" s="1230">
        <f>I45+SUM(C46:C47)+B48</f>
        <v>104.61499999999998</v>
      </c>
      <c r="J48" s="56">
        <v>1741007000158</v>
      </c>
      <c r="K48" s="59">
        <v>17</v>
      </c>
      <c r="L48" s="2" t="str">
        <f>IF(ISNUMBER(E48),VLOOKUP(C48,'TE,EHnames'!$B$4:$F$11,'TE,EHnames'!$C$2,FALSE),"")</f>
        <v/>
      </c>
      <c r="M48" s="2" t="str">
        <f>IF(ISNUMBER(E48),VLOOKUP(C48,'TE,EHnames'!$B$4:$F$11,'TE,EHnames'!$F$2,FALSE),"")</f>
        <v/>
      </c>
      <c r="O48" s="13">
        <f t="shared" ref="O48:O53" si="32">IF(ISNUMBER(A48),ABS(H48-$Q$50),"")</f>
        <v>2.3199999999999648</v>
      </c>
      <c r="P48" s="13">
        <v>150</v>
      </c>
      <c r="S48" t="str">
        <f>IFERROR(VLOOKUP(P48,Racks!$H$4:$M$30,6),"")</f>
        <v>MBL-010Row:CnPw-U-016</v>
      </c>
      <c r="V48" s="54">
        <f>COUNTIFS('Sec-Sub'!$K$4:$K$164,"&lt;="&amp;H48)</f>
        <v>39</v>
      </c>
      <c r="W48" s="54" t="str">
        <f>VLOOKUP(V48,'Sec-Sub'!$A$4:$C$164,2,FALSE)</f>
        <v>Spk</v>
      </c>
      <c r="X48" s="54" t="str">
        <f>VLOOKUP(V48,'Sec-Sub'!$A$4:$C$164,3,FALSE)</f>
        <v>130</v>
      </c>
      <c r="Y48" s="54" t="str">
        <f>CONCATENATE(X48,Names!$I$3)</f>
        <v>130PRL</v>
      </c>
      <c r="Z48" s="48" t="s">
        <v>189</v>
      </c>
      <c r="AA48" s="49" t="s">
        <v>194</v>
      </c>
      <c r="AC48" s="15">
        <f>SUM(D47:D52)</f>
        <v>214</v>
      </c>
      <c r="AD48" s="1812"/>
      <c r="AE48" s="17">
        <v>1</v>
      </c>
      <c r="AI48" s="1266" t="str">
        <f>IF(ISNUMBER(R48),CONCATENATE(Names!$C$3,R48),"")</f>
        <v/>
      </c>
      <c r="AJ48"/>
      <c r="AK48" t="str">
        <f t="shared" si="25"/>
        <v/>
      </c>
      <c r="AL48" t="str">
        <f t="shared" si="26"/>
        <v/>
      </c>
      <c r="AM48" t="str">
        <f t="shared" si="27"/>
        <v/>
      </c>
      <c r="AN48" t="str">
        <f t="shared" si="28"/>
        <v/>
      </c>
      <c r="AO48" t="str">
        <f t="shared" si="29"/>
        <v/>
      </c>
      <c r="AP48" t="str">
        <f>IF(ISNUMBER(E48),CONCATENATE(Names!$C$5,Names!$N$3,AO48),"")</f>
        <v/>
      </c>
      <c r="AQ48" t="str">
        <f>IF(ISNUMBER(E48),CONCATENATE(Names!$D$5,AO48),"")</f>
        <v/>
      </c>
      <c r="AR48" t="str">
        <f>IF(ISNUMBER(E48),CONCATENATE(Names!$C$10,Names!$N$3,AQ48),"")</f>
        <v/>
      </c>
      <c r="AS48" t="str">
        <f>IF(ISNUMBER(E48),CONCATENATE(Names!$C$11,Names!$N$3,AQ48),"")</f>
        <v/>
      </c>
      <c r="AT48"/>
      <c r="AU48" s="13" t="str">
        <f t="shared" si="30"/>
        <v>0</v>
      </c>
      <c r="AV48">
        <f t="shared" si="21"/>
        <v>15</v>
      </c>
      <c r="AW48" t="str">
        <f t="shared" si="22"/>
        <v>Spk</v>
      </c>
      <c r="AX48" t="str">
        <f t="shared" si="23"/>
        <v>130PRL</v>
      </c>
      <c r="AY48" t="str">
        <f t="shared" si="24"/>
        <v>015</v>
      </c>
      <c r="AZ48" t="str">
        <f>IF(ISNUMBER(A48),CONCATENATE(Names!$C$6,Names!$N$3,AU48,A48),"")</f>
        <v>PRLCpl-015</v>
      </c>
      <c r="BA48" t="str">
        <f>IF(ISNUMBER(A48),CONCATENATE(Names!$C$7,Names!$N$3,AU48,A48),"")</f>
        <v>PRLSB-015</v>
      </c>
      <c r="BB48" t="str">
        <f>IF(ISNUMBER(A48),CONCATENATE(Names!$C$8,Names!$N$3,AU48,A48),"")</f>
        <v>PRLJB-015</v>
      </c>
      <c r="BC48" t="str">
        <f>IF(ISNUMBER(A48),CONCATENATE(Names!$D$6,AY48),"")</f>
        <v>C015</v>
      </c>
      <c r="BD48" t="str">
        <f>IF(ISNUMBER(A48),CONCATENATE(Names!$C$10,Names!$N$3,BC48),"")</f>
        <v>PRLEH-C015</v>
      </c>
      <c r="BE48" t="str">
        <f>IF(ISNUMBER(A48),CONCATENATE(Names!$C$11,Names!$N$3,BC48),"")</f>
        <v>PRLTE-C015</v>
      </c>
      <c r="BF48" t="str">
        <f>IF(ISNUMBER(A48),CONCATENATE(Names!$D$7,AY48),"")</f>
        <v>S015</v>
      </c>
      <c r="BG48" t="str">
        <f>IF(ISNUMBER(A48),CONCATENATE(Names!$C$10,Names!$N$3,BF48),"")</f>
        <v>PRLEH-S015</v>
      </c>
      <c r="BH48" t="str">
        <f>IF(ISNUMBER(A48),CONCATENATE(Names!$C$11,Names!$N$3,BF48),"")</f>
        <v>PRLTE-S015</v>
      </c>
      <c r="BI48" t="str">
        <f>IF(ISNUMBER(A48),CONCATENATE(Names!$C$12,Names!$N$3,BC48),"")</f>
        <v>PRLDL-C015</v>
      </c>
      <c r="BJ48" t="str">
        <f>IF(ISNUMBER(A48),CONCATENATE(Names!$C$24,Names!$N$3,AY48),"")</f>
        <v>PRLCSC-015</v>
      </c>
      <c r="BK48" t="str">
        <f>IF(ISNUMBER(A48),CONCATENATE(Names!$C$9,Names!$N$3,AY48),"")</f>
        <v>PRLTap-015</v>
      </c>
      <c r="BL48"/>
      <c r="BM48"/>
      <c r="BN48"/>
      <c r="BO48"/>
      <c r="BP48"/>
      <c r="BQ48"/>
      <c r="BR48"/>
      <c r="BS48" s="157"/>
      <c r="BT48" s="105">
        <f>COUNTIFS($BW$5:BW48,"&lt;&gt;"&amp;"")</f>
        <v>3</v>
      </c>
      <c r="BU48" s="103" t="str">
        <f t="shared" si="5"/>
        <v/>
      </c>
      <c r="BV48" s="103" t="str">
        <f t="shared" si="6"/>
        <v/>
      </c>
      <c r="BW48" s="103"/>
      <c r="BX48"/>
      <c r="BY48" t="str">
        <f>IF($BW48="","",CONCATENATE($BW48,Names!$N$3,$BX48))</f>
        <v/>
      </c>
      <c r="BZ48" s="164"/>
      <c r="CA48" s="13" t="str">
        <f>IF(ISNUMBER(A48),CONCATENATE(W48,Names!$H$3,Y48,Names!$J$3,Names!$K$3,Names!$L$3,BK48),"")</f>
        <v>Spk-130PRL:RFS-PRLTap-015</v>
      </c>
      <c r="CB48" s="13" t="str">
        <f>IF(ISNUMBER(A48),CONCATENATE(W48,Names!$H$3,Y48,Names!$J$3,Names!$K$3,Names!$L$3,BB48),"")</f>
        <v>Spk-130PRL:RFS-PRLJB-015</v>
      </c>
      <c r="CC48" s="13" t="str">
        <f>IF($BW48="","",CONCATENATE(W48,Names!$H$3,Y48,Names!$J$3,Names!$K$3,Names!$L$3,$BW48,Names!$N$3,$BX48))</f>
        <v/>
      </c>
      <c r="CF48" s="13" t="str">
        <f>IF(ISNUMBER($A48),CONCATENATE($BK48,Names!$P$3,Dev!$DA$130),"")</f>
        <v>PRLTap-015_a</v>
      </c>
      <c r="CG48" s="13" t="str">
        <f>IF(ISNUMBER($A48),CONCATENATE($BK48,Names!$P$3,Dev!$DD$130),"")</f>
        <v>PRLTap-015_b</v>
      </c>
      <c r="CH48" s="13" t="str">
        <f>IF(ISNUMBER($A48),CONCATENATE($BK48,Names!$P$3,Dev!$DG$130),"")</f>
        <v>PRLTap-015_c</v>
      </c>
      <c r="CI48" s="13" t="str">
        <f>IF(ISNUMBER($A48),CONCATENATE($BK48,Names!$P$3,Dev!$DK$130),"")</f>
        <v>PRLTap-015_d</v>
      </c>
      <c r="CJ48" s="13" t="str">
        <f>IF(ISNUMBER($A48),CONCATENATE($BK48,Names!$P$3,Dev!$DN$130),"")</f>
        <v>PRLTap-015_e</v>
      </c>
      <c r="CK48" s="13" t="str">
        <f>IF(ISNUMBER($A48),CONCATENATE($BK48,Names!$P$3,Dev!$DQ$130),"")</f>
        <v>PRLTap-015_f</v>
      </c>
      <c r="CM48" s="13" t="str">
        <f>""</f>
        <v/>
      </c>
      <c r="CN48" s="13" t="str">
        <f>IF(ISNUMBER($A48),CONCATENATE($BB48,Names!$P$3,Dev!$CZ$48),"")</f>
        <v>PRLJB-015_a</v>
      </c>
      <c r="CO48" s="13" t="str">
        <f>IF(ISNUMBER($A48),CONCATENATE($BB48,Names!$P$3,Dev!$DF$48),"")</f>
        <v>PRLJB-015_cp</v>
      </c>
      <c r="CP48" s="13" t="str">
        <f>IF(ISNUMBER($A48),CONCATENATE($BB48,Names!$P$3,Dev!$DI$48),"")</f>
        <v>PRLJB-015_b</v>
      </c>
      <c r="CQ48" s="13" t="str">
        <f>IF(ISNUMBER($A48),CONCATENATE($BB48,Names!$P$3,Dev!$DM$48),"")</f>
        <v>PRLJB-015_m</v>
      </c>
      <c r="CR48" s="13" t="str">
        <f>IF(ISNUMBER($A48),CONCATENATE($BB48,Names!$P$3,Dev!$DV$48),"")</f>
        <v>PRLJB-015_n</v>
      </c>
      <c r="CS48" s="13" t="str">
        <f>IF(ISNUMBER($A48),CONCATENATE($BB48,Names!$P$3,Dev!$DZ$48),"")</f>
        <v>PRLJB-015_aa</v>
      </c>
      <c r="CT48" s="13" t="str">
        <f>IF(ISNUMBER($A48),CONCATENATE($BB48,Names!$P$3,Dev!$EI$48),"")</f>
        <v>PRLJB-015_ab</v>
      </c>
      <c r="CU48" s="13" t="str">
        <f>IF(ISNUMBER($A48),CONCATENATE($BB48,Names!$P$3,Dev!$FZ$48),"")</f>
        <v>PRLJB-015_am</v>
      </c>
      <c r="CV48" s="13" t="str">
        <f>IF(ISNUMBER($A48),CONCATENATE($BB48,Names!$P$3,Dev!$GI$48),"")</f>
        <v>PRLJB-015_an</v>
      </c>
      <c r="CW48" s="13" t="str">
        <f>IF(ISNUMBER($A48),CONCATENATE($BB48,Names!$P$3,Dev!$GM$48),"")</f>
        <v>PRLJB-015_++EH</v>
      </c>
      <c r="CY48" s="13" t="str">
        <f>IF(ISNUMBER($A48),CONCATENATE($BB48,Names!$P$3,Dev!$EM$48),"")</f>
        <v>PRLJB-015_g</v>
      </c>
      <c r="CZ48" s="13" t="str">
        <f>IF(ISNUMBER($A48),CONCATENATE($BB48,Names!$P$3,Dev!$EV$48),"")</f>
        <v>PRLJB-015_h</v>
      </c>
      <c r="DA48" s="13" t="str">
        <f>IF(ISNUMBER($A48),CONCATENATE($BB48,Names!$P$3,Dev!$EZ$48),"")</f>
        <v>PRLJB-015_s</v>
      </c>
      <c r="DB48" s="13" t="str">
        <f>IF(ISNUMBER($A48),CONCATENATE($BB48,Names!$P$3,Dev!$FI$48),"")</f>
        <v>PRLJB-015_t</v>
      </c>
      <c r="DC48" s="13" t="str">
        <f>IF(ISNUMBER($A48),CONCATENATE($BB48,Names!$P$3,Dev!$FM$48),"")</f>
        <v>PRLJB-015_ag</v>
      </c>
      <c r="DD48" s="13" t="str">
        <f>IF(ISNUMBER($A48),CONCATENATE($BB48,Names!$P$3,Dev!$FV$48),"")</f>
        <v>PRLJB-015_ah</v>
      </c>
      <c r="DE48" s="13" t="str">
        <f>IF(ISNUMBER($A48),CONCATENATE($BB48,Names!$P$3,Dev!$GP$48),"")</f>
        <v>PRLJB-015_++TE</v>
      </c>
      <c r="DI48" s="105">
        <f>COUNTIFS($DL$5:DL48,"&lt;&gt;"&amp;"")</f>
        <v>0</v>
      </c>
      <c r="DJ48" s="1198" t="str">
        <f t="shared" si="7"/>
        <v/>
      </c>
      <c r="DK48" s="1198" t="str">
        <f t="shared" si="8"/>
        <v/>
      </c>
      <c r="DL48" s="1198"/>
      <c r="DM48" s="1198" t="str">
        <f>IF($DL48="","",_xlfn.CONCAT(Names!$D$5,$AO48))</f>
        <v/>
      </c>
      <c r="DN48" s="1198" t="str">
        <f>IF($DL48="","",CONCATENATE(Names!$C$26,Names!$N$3,$DM48))</f>
        <v/>
      </c>
      <c r="DO48" s="1198" t="str">
        <f>IF($DL48="","",CONCATENATE(Names!$C$25,Names!$N$3,$DM48))</f>
        <v/>
      </c>
    </row>
    <row r="49" spans="1:119">
      <c r="A49" s="5"/>
      <c r="B49" s="6"/>
      <c r="C49" s="1">
        <v>2</v>
      </c>
      <c r="D49" s="1">
        <v>24</v>
      </c>
      <c r="E49">
        <v>27</v>
      </c>
      <c r="F49" s="13">
        <v>1</v>
      </c>
      <c r="G49" s="2">
        <f t="shared" si="17"/>
        <v>104.74000000000004</v>
      </c>
      <c r="H49" s="2">
        <f t="shared" si="16"/>
        <v>105.74000000000004</v>
      </c>
      <c r="I49" s="1225">
        <f>I48+B48/2+C49/2</f>
        <v>105.73999999999998</v>
      </c>
      <c r="J49" s="38"/>
      <c r="K49" s="58"/>
      <c r="L49" s="2" t="str">
        <f>IF(ISNUMBER(E49),VLOOKUP(C49,'TE,EHnames'!$B$4:$F$11,'TE,EHnames'!$C$2,FALSE),"")</f>
        <v>RST/5/24-2/1</v>
      </c>
      <c r="M49" s="2" t="str">
        <f>IF(ISNUMBER(E49),VLOOKUP(C49,'TE,EHnames'!$B$4:$F$11,'TE,EHnames'!$F$2,FALSE),"")</f>
        <v>PT100-2000</v>
      </c>
      <c r="O49" s="13" t="str">
        <f t="shared" si="32"/>
        <v/>
      </c>
      <c r="S49" t="str">
        <f>IFERROR(VLOOKUP(P49,Racks!$H$4:$M$30,6),"")</f>
        <v/>
      </c>
      <c r="V49" s="54">
        <f>COUNTIFS('Sec-Sub'!$K$4:$K$164,"&lt;="&amp;H49)</f>
        <v>39</v>
      </c>
      <c r="W49" s="54" t="str">
        <f>VLOOKUP(V49,'Sec-Sub'!$A$4:$C$164,2,FALSE)</f>
        <v>Spk</v>
      </c>
      <c r="X49" s="54" t="str">
        <f>VLOOKUP(V49,'Sec-Sub'!$A$4:$C$164,3,FALSE)</f>
        <v>130</v>
      </c>
      <c r="Y49" s="54" t="str">
        <f>CONCATENATE(X49,Names!$I$3)</f>
        <v>130PRL</v>
      </c>
      <c r="AC49" s="18"/>
      <c r="AD49" s="1812"/>
      <c r="AE49" s="20"/>
      <c r="AI49" s="1266" t="str">
        <f>IF(ISNUMBER(R49),CONCATENATE(Names!$C$3,R49),"")</f>
        <v/>
      </c>
      <c r="AK49" t="str">
        <f t="shared" si="25"/>
        <v>0</v>
      </c>
      <c r="AL49">
        <f t="shared" si="26"/>
        <v>27</v>
      </c>
      <c r="AM49" t="str">
        <f t="shared" si="27"/>
        <v>Spk</v>
      </c>
      <c r="AN49" t="str">
        <f t="shared" si="28"/>
        <v>130PRL</v>
      </c>
      <c r="AO49" t="str">
        <f t="shared" si="29"/>
        <v>027</v>
      </c>
      <c r="AP49" t="str">
        <f>IF(ISNUMBER(E49),CONCATENATE(Names!$C$5,Names!$N$3,AO49),"")</f>
        <v>PRLRL-027</v>
      </c>
      <c r="AQ49" t="str">
        <f>IF(ISNUMBER(E49),CONCATENATE(Names!$D$5,AO49),"")</f>
        <v>L027</v>
      </c>
      <c r="AR49" t="str">
        <f>IF(ISNUMBER(E49),CONCATENATE(Names!$C$10,Names!$N$3,AQ49),"")</f>
        <v>PRLEH-L027</v>
      </c>
      <c r="AS49" t="str">
        <f>IF(ISNUMBER(E49),CONCATENATE(Names!$C$11,Names!$N$3,AQ49),"")</f>
        <v>PRLTE-L027</v>
      </c>
      <c r="AU49" s="13" t="str">
        <f t="shared" si="30"/>
        <v/>
      </c>
      <c r="AV49" t="str">
        <f t="shared" si="21"/>
        <v/>
      </c>
      <c r="AW49" t="str">
        <f t="shared" si="22"/>
        <v/>
      </c>
      <c r="AX49" t="str">
        <f t="shared" si="23"/>
        <v/>
      </c>
      <c r="AY49" t="str">
        <f t="shared" si="24"/>
        <v/>
      </c>
      <c r="AZ49" t="str">
        <f>IF(ISNUMBER(A49),CONCATENATE(Names!$C$6,Names!$N$3,AU49,A49),"")</f>
        <v/>
      </c>
      <c r="BA49" t="str">
        <f>IF(ISNUMBER(A49),CONCATENATE(Names!$C$7,Names!$N$3,AU49,A49),"")</f>
        <v/>
      </c>
      <c r="BB49" t="str">
        <f>IF(ISNUMBER(A49),CONCATENATE(Names!$C$8,Names!$N$3,AU49,A49),"")</f>
        <v/>
      </c>
      <c r="BC49" t="str">
        <f>IF(ISNUMBER(A49),CONCATENATE(Names!$D$6,AY49),"")</f>
        <v/>
      </c>
      <c r="BD49" t="str">
        <f>IF(ISNUMBER(A49),CONCATENATE(Names!$C$10,Names!$N$3,BC49),"")</f>
        <v/>
      </c>
      <c r="BE49" t="str">
        <f>IF(ISNUMBER(A49),CONCATENATE(Names!$C$11,Names!$N$3,BC49),"")</f>
        <v/>
      </c>
      <c r="BF49" t="str">
        <f>IF(ISNUMBER(A49),CONCATENATE(Names!$D$7,AY49),"")</f>
        <v/>
      </c>
      <c r="BG49" t="str">
        <f>IF(ISNUMBER(A49),CONCATENATE(Names!$C$10,Names!$N$3,BF49),"")</f>
        <v/>
      </c>
      <c r="BH49" t="str">
        <f>IF(ISNUMBER(A49),CONCATENATE(Names!$C$11,Names!$N$3,BF49),"")</f>
        <v/>
      </c>
      <c r="BI49" t="str">
        <f>IF(ISNUMBER(A49),CONCATENATE(Names!$C$12,Names!$N$3,BC49),"")</f>
        <v/>
      </c>
      <c r="BJ49" t="str">
        <f>IF(ISNUMBER(A49),CONCATENATE(Names!$C$24,Names!$N$3,AY49),"")</f>
        <v/>
      </c>
      <c r="BK49" t="str">
        <f>IF(ISNUMBER(A49),CONCATENATE(Names!$C$9,Names!$N$3,AY49),"")</f>
        <v/>
      </c>
      <c r="BS49" s="157"/>
      <c r="BT49" s="105">
        <f>COUNTIFS($BW$5:BW49,"&lt;&gt;"&amp;"")</f>
        <v>3</v>
      </c>
      <c r="BU49" s="103" t="str">
        <f t="shared" si="5"/>
        <v/>
      </c>
      <c r="BV49" s="103" t="str">
        <f t="shared" si="6"/>
        <v/>
      </c>
      <c r="BW49" s="103"/>
      <c r="BY49" t="str">
        <f>IF($BW49="","",CONCATENATE($BW49,Names!$N$3,$BX49))</f>
        <v/>
      </c>
      <c r="BZ49" s="157"/>
      <c r="CA49" s="13" t="str">
        <f>IF(ISNUMBER(A49),CONCATENATE(W49,Names!$H$3,Y49,Names!$J$3,Names!$K$3,Names!$L$3,BK49),"")</f>
        <v/>
      </c>
      <c r="CB49" s="13" t="str">
        <f>IF(ISNUMBER(A49),CONCATENATE(W49,Names!$H$3,Y49,Names!$J$3,Names!$K$3,Names!$L$3,BB49),"")</f>
        <v/>
      </c>
      <c r="CC49" s="13" t="str">
        <f>IF($BW49="","",CONCATENATE(W49,Names!$H$3,Y49,Names!$J$3,Names!$K$3,Names!$L$3,$BW49,Names!$N$3,$BX49))</f>
        <v/>
      </c>
      <c r="CF49" s="13" t="str">
        <f>IF(ISNUMBER($A49),CONCATENATE($BK49,Names!$P$3,Dev!$DA$130),"")</f>
        <v/>
      </c>
      <c r="CG49" s="13" t="str">
        <f>IF(ISNUMBER($A49),CONCATENATE($BK49,Names!$P$3,Dev!$DD$130),"")</f>
        <v/>
      </c>
      <c r="CH49" s="13" t="str">
        <f>IF(ISNUMBER($A49),CONCATENATE($BK49,Names!$P$3,Dev!$DG$130),"")</f>
        <v/>
      </c>
      <c r="CI49" s="13" t="str">
        <f>IF(ISNUMBER($A49),CONCATENATE($BK49,Names!$P$3,Dev!$DK$130),"")</f>
        <v/>
      </c>
      <c r="CJ49" s="13" t="str">
        <f>IF(ISNUMBER($A49),CONCATENATE($BK49,Names!$P$3,Dev!$DN$130),"")</f>
        <v/>
      </c>
      <c r="CK49" s="13" t="str">
        <f>IF(ISNUMBER($A49),CONCATENATE($BK49,Names!$P$3,Dev!$DQ$130),"")</f>
        <v/>
      </c>
      <c r="CL49" s="13"/>
      <c r="CM49" s="13" t="str">
        <f>""</f>
        <v/>
      </c>
      <c r="CN49" s="13" t="str">
        <f>IF(ISNUMBER($A49),CONCATENATE($BB49,Names!$P$3,Dev!$CZ$48),"")</f>
        <v/>
      </c>
      <c r="CO49" s="13" t="str">
        <f>IF(ISNUMBER($A49),CONCATENATE($BB49,Names!$P$3,Dev!$DF$48),"")</f>
        <v/>
      </c>
      <c r="CP49" s="13" t="str">
        <f>IF(ISNUMBER($A49),CONCATENATE($BB49,Names!$P$3,Dev!$DI$48),"")</f>
        <v/>
      </c>
      <c r="CQ49" s="13" t="str">
        <f>IF(ISNUMBER($A49),CONCATENATE($BB49,Names!$P$3,Dev!$DM$48),"")</f>
        <v/>
      </c>
      <c r="CR49" s="13" t="str">
        <f>IF(ISNUMBER($A49),CONCATENATE($BB49,Names!$P$3,Dev!$DV$48),"")</f>
        <v/>
      </c>
      <c r="CS49" s="13" t="str">
        <f>IF(ISNUMBER($A49),CONCATENATE($BB49,Names!$P$3,Dev!$DZ$48),"")</f>
        <v/>
      </c>
      <c r="CT49" s="13" t="str">
        <f>IF(ISNUMBER($A49),CONCATENATE($BB49,Names!$P$3,Dev!$EI$48),"")</f>
        <v/>
      </c>
      <c r="CU49" s="13" t="str">
        <f>IF(ISNUMBER($A49),CONCATENATE($BB49,Names!$P$3,Dev!$FZ$48),"")</f>
        <v/>
      </c>
      <c r="CV49" s="13" t="str">
        <f>IF(ISNUMBER($A49),CONCATENATE($BB49,Names!$P$3,Dev!$GI$48),"")</f>
        <v/>
      </c>
      <c r="CW49" s="13" t="str">
        <f>IF(ISNUMBER($A49),CONCATENATE($BB49,Names!$P$3,Dev!$GM$48),"")</f>
        <v/>
      </c>
      <c r="CX49" s="13"/>
      <c r="CY49" s="13" t="str">
        <f>IF(ISNUMBER($A49),CONCATENATE($BB49,Names!$P$3,Dev!$EM$48),"")</f>
        <v/>
      </c>
      <c r="CZ49" s="13" t="str">
        <f>IF(ISNUMBER($A49),CONCATENATE($BB49,Names!$P$3,Dev!$EV$48),"")</f>
        <v/>
      </c>
      <c r="DA49" s="13" t="str">
        <f>IF(ISNUMBER($A49),CONCATENATE($BB49,Names!$P$3,Dev!$EZ$48),"")</f>
        <v/>
      </c>
      <c r="DB49" s="13" t="str">
        <f>IF(ISNUMBER($A49),CONCATENATE($BB49,Names!$P$3,Dev!$FI$48),"")</f>
        <v/>
      </c>
      <c r="DC49" s="13" t="str">
        <f>IF(ISNUMBER($A49),CONCATENATE($BB49,Names!$P$3,Dev!$FM$48),"")</f>
        <v/>
      </c>
      <c r="DD49" s="13" t="str">
        <f>IF(ISNUMBER($A49),CONCATENATE($BB49,Names!$P$3,Dev!$FV$48),"")</f>
        <v/>
      </c>
      <c r="DE49" s="13" t="str">
        <f>IF(ISNUMBER($A49),CONCATENATE($BB49,Names!$P$3,Dev!$GP$48),"")</f>
        <v/>
      </c>
      <c r="DI49" s="105">
        <f>COUNTIFS($DL$5:DL49,"&lt;&gt;"&amp;"")</f>
        <v>0</v>
      </c>
      <c r="DJ49" s="1198" t="str">
        <f t="shared" si="7"/>
        <v/>
      </c>
      <c r="DK49" s="1198" t="str">
        <f t="shared" si="8"/>
        <v/>
      </c>
      <c r="DL49" s="1198"/>
      <c r="DM49" s="1198" t="str">
        <f>IF($DL49="","",_xlfn.CONCAT(Names!$D$5,$AO49))</f>
        <v/>
      </c>
      <c r="DN49" s="1198" t="str">
        <f>IF($DL49="","",CONCATENATE(Names!$C$26,Names!$N$3,$DM49))</f>
        <v/>
      </c>
      <c r="DO49" s="1198" t="str">
        <f>IF($DL49="","",CONCATENATE(Names!$C$25,Names!$N$3,$DM49))</f>
        <v/>
      </c>
    </row>
    <row r="50" spans="1:119">
      <c r="A50" s="5"/>
      <c r="B50" s="6"/>
      <c r="C50" s="1">
        <v>4.1349999999999998</v>
      </c>
      <c r="D50" s="1">
        <v>50</v>
      </c>
      <c r="E50">
        <v>28</v>
      </c>
      <c r="F50" s="13">
        <v>1</v>
      </c>
      <c r="G50" s="2">
        <f t="shared" si="17"/>
        <v>106.74000000000004</v>
      </c>
      <c r="H50" s="2">
        <f t="shared" si="16"/>
        <v>108.80750000000003</v>
      </c>
      <c r="I50" s="1225">
        <f>I48+B48/2+C49+C50/2</f>
        <v>108.80749999999998</v>
      </c>
      <c r="J50" s="38"/>
      <c r="K50" s="58"/>
      <c r="L50" s="2" t="str">
        <f>IF(ISNUMBER(E50),VLOOKUP(C50,'TE,EHnames'!$B$4:$F$11,'TE,EHnames'!$C$2,FALSE),"")</f>
        <v>RST/10/50-2/1</v>
      </c>
      <c r="M50" s="2" t="str">
        <f>IF(ISNUMBER(E50),VLOOKUP(C50,'TE,EHnames'!$B$4:$F$11,'TE,EHnames'!$F$2,FALSE),"")</f>
        <v>PT100-3000</v>
      </c>
      <c r="O50" s="13" t="str">
        <f t="shared" si="32"/>
        <v/>
      </c>
      <c r="Q50" s="7">
        <v>106.935</v>
      </c>
      <c r="R50">
        <v>150</v>
      </c>
      <c r="S50" t="str">
        <f>IFERROR(VLOOKUP(P50,Racks!$H$4:$M$30,6),"")</f>
        <v/>
      </c>
      <c r="V50" s="54">
        <f>COUNTIFS('Sec-Sub'!$K$4:$K$164,"&lt;="&amp;H50)</f>
        <v>41</v>
      </c>
      <c r="W50" s="54" t="str">
        <f>VLOOKUP(V50,'Sec-Sub'!$A$4:$C$164,2,FALSE)</f>
        <v>MBL</v>
      </c>
      <c r="X50" s="54" t="str">
        <f>VLOOKUP(V50,'Sec-Sub'!$A$4:$C$164,3,FALSE)</f>
        <v>010</v>
      </c>
      <c r="Y50" s="54" t="str">
        <f>CONCATENATE(X50,Names!$I$3)</f>
        <v>010PRL</v>
      </c>
      <c r="AC50" s="18"/>
      <c r="AD50" s="1812">
        <v>1</v>
      </c>
      <c r="AE50" s="10"/>
      <c r="AI50" s="1266" t="str">
        <f>IF(ISNUMBER(R50),CONCATENATE(Names!$C$3,R50),"")</f>
        <v>STUB150</v>
      </c>
      <c r="AK50" t="str">
        <f t="shared" si="25"/>
        <v>0</v>
      </c>
      <c r="AL50">
        <f t="shared" si="26"/>
        <v>28</v>
      </c>
      <c r="AM50" t="str">
        <f t="shared" si="27"/>
        <v>MBL</v>
      </c>
      <c r="AN50" t="str">
        <f t="shared" si="28"/>
        <v>010PRL</v>
      </c>
      <c r="AO50" t="str">
        <f t="shared" si="29"/>
        <v>028</v>
      </c>
      <c r="AP50" t="str">
        <f>IF(ISNUMBER(E50),CONCATENATE(Names!$C$5,Names!$N$3,AO50),"")</f>
        <v>PRLRL-028</v>
      </c>
      <c r="AQ50" t="str">
        <f>IF(ISNUMBER(E50),CONCATENATE(Names!$D$5,AO50),"")</f>
        <v>L028</v>
      </c>
      <c r="AR50" t="str">
        <f>IF(ISNUMBER(E50),CONCATENATE(Names!$C$10,Names!$N$3,AQ50),"")</f>
        <v>PRLEH-L028</v>
      </c>
      <c r="AS50" t="str">
        <f>IF(ISNUMBER(E50),CONCATENATE(Names!$C$11,Names!$N$3,AQ50),"")</f>
        <v>PRLTE-L028</v>
      </c>
      <c r="AU50" s="13" t="str">
        <f t="shared" si="30"/>
        <v/>
      </c>
      <c r="AV50" t="str">
        <f t="shared" si="21"/>
        <v/>
      </c>
      <c r="AW50" t="str">
        <f t="shared" si="22"/>
        <v/>
      </c>
      <c r="AX50" t="str">
        <f t="shared" si="23"/>
        <v/>
      </c>
      <c r="AY50" t="str">
        <f t="shared" si="24"/>
        <v/>
      </c>
      <c r="AZ50" t="str">
        <f>IF(ISNUMBER(A50),CONCATENATE(Names!$C$6,Names!$N$3,AU50,A50),"")</f>
        <v/>
      </c>
      <c r="BA50" t="str">
        <f>IF(ISNUMBER(A50),CONCATENATE(Names!$C$7,Names!$N$3,AU50,A50),"")</f>
        <v/>
      </c>
      <c r="BB50" t="str">
        <f>IF(ISNUMBER(A50),CONCATENATE(Names!$C$8,Names!$N$3,AU50,A50),"")</f>
        <v/>
      </c>
      <c r="BC50" t="str">
        <f>IF(ISNUMBER(A50),CONCATENATE(Names!$D$6,AY50),"")</f>
        <v/>
      </c>
      <c r="BD50" t="str">
        <f>IF(ISNUMBER(A50),CONCATENATE(Names!$C$10,Names!$N$3,BC50),"")</f>
        <v/>
      </c>
      <c r="BE50" t="str">
        <f>IF(ISNUMBER(A50),CONCATENATE(Names!$C$11,Names!$N$3,BC50),"")</f>
        <v/>
      </c>
      <c r="BF50" t="str">
        <f>IF(ISNUMBER(A50),CONCATENATE(Names!$D$7,AY50),"")</f>
        <v/>
      </c>
      <c r="BG50" t="str">
        <f>IF(ISNUMBER(A50),CONCATENATE(Names!$C$10,Names!$N$3,BF50),"")</f>
        <v/>
      </c>
      <c r="BH50" t="str">
        <f>IF(ISNUMBER(A50),CONCATENATE(Names!$C$11,Names!$N$3,BF50),"")</f>
        <v/>
      </c>
      <c r="BI50" t="str">
        <f>IF(ISNUMBER(A50),CONCATENATE(Names!$C$12,Names!$N$3,BC50),"")</f>
        <v/>
      </c>
      <c r="BJ50" t="str">
        <f>IF(ISNUMBER(A50),CONCATENATE(Names!$C$24,Names!$N$3,AY50),"")</f>
        <v/>
      </c>
      <c r="BK50" t="str">
        <f>IF(ISNUMBER(A50),CONCATENATE(Names!$C$9,Names!$N$3,AY50),"")</f>
        <v/>
      </c>
      <c r="BS50" s="157"/>
      <c r="BT50" s="105">
        <f>COUNTIFS($BW$5:BW50,"&lt;&gt;"&amp;"")</f>
        <v>3</v>
      </c>
      <c r="BU50" s="103" t="str">
        <f t="shared" si="5"/>
        <v/>
      </c>
      <c r="BV50" s="103" t="str">
        <f t="shared" si="6"/>
        <v/>
      </c>
      <c r="BW50" s="103"/>
      <c r="BY50" t="str">
        <f>IF($BW50="","",CONCATENATE($BW50,Names!$N$3,$BX50))</f>
        <v/>
      </c>
      <c r="BZ50" s="157"/>
      <c r="CA50" s="13" t="str">
        <f>IF(ISNUMBER(A50),CONCATENATE(W50,Names!$H$3,Y50,Names!$J$3,Names!$K$3,Names!$L$3,BK50),"")</f>
        <v/>
      </c>
      <c r="CB50" s="13" t="str">
        <f>IF(ISNUMBER(A50),CONCATENATE(W50,Names!$H$3,Y50,Names!$J$3,Names!$K$3,Names!$L$3,BB50),"")</f>
        <v/>
      </c>
      <c r="CC50" s="13" t="str">
        <f>IF($BW50="","",CONCATENATE(W50,Names!$H$3,Y50,Names!$J$3,Names!$K$3,Names!$L$3,$BW50,Names!$N$3,$BX50))</f>
        <v/>
      </c>
      <c r="CF50" s="13" t="str">
        <f>IF(ISNUMBER($A50),CONCATENATE($BK50,Names!$P$3,Dev!$DA$130),"")</f>
        <v/>
      </c>
      <c r="CG50" s="13" t="str">
        <f>IF(ISNUMBER($A50),CONCATENATE($BK50,Names!$P$3,Dev!$DD$130),"")</f>
        <v/>
      </c>
      <c r="CH50" s="13" t="str">
        <f>IF(ISNUMBER($A50),CONCATENATE($BK50,Names!$P$3,Dev!$DG$130),"")</f>
        <v/>
      </c>
      <c r="CI50" s="13" t="str">
        <f>IF(ISNUMBER($A50),CONCATENATE($BK50,Names!$P$3,Dev!$DK$130),"")</f>
        <v/>
      </c>
      <c r="CJ50" s="13" t="str">
        <f>IF(ISNUMBER($A50),CONCATENATE($BK50,Names!$P$3,Dev!$DN$130),"")</f>
        <v/>
      </c>
      <c r="CK50" s="13" t="str">
        <f>IF(ISNUMBER($A50),CONCATENATE($BK50,Names!$P$3,Dev!$DQ$130),"")</f>
        <v/>
      </c>
      <c r="CL50" s="13"/>
      <c r="CM50" s="13" t="str">
        <f>""</f>
        <v/>
      </c>
      <c r="CN50" s="13" t="str">
        <f>IF(ISNUMBER($A50),CONCATENATE($BB50,Names!$P$3,Dev!$CZ$48),"")</f>
        <v/>
      </c>
      <c r="CO50" s="13" t="str">
        <f>IF(ISNUMBER($A50),CONCATENATE($BB50,Names!$P$3,Dev!$DF$48),"")</f>
        <v/>
      </c>
      <c r="CP50" s="13" t="str">
        <f>IF(ISNUMBER($A50),CONCATENATE($BB50,Names!$P$3,Dev!$DI$48),"")</f>
        <v/>
      </c>
      <c r="CQ50" s="13" t="str">
        <f>IF(ISNUMBER($A50),CONCATENATE($BB50,Names!$P$3,Dev!$DM$48),"")</f>
        <v/>
      </c>
      <c r="CR50" s="13" t="str">
        <f>IF(ISNUMBER($A50),CONCATENATE($BB50,Names!$P$3,Dev!$DV$48),"")</f>
        <v/>
      </c>
      <c r="CS50" s="13" t="str">
        <f>IF(ISNUMBER($A50),CONCATENATE($BB50,Names!$P$3,Dev!$DZ$48),"")</f>
        <v/>
      </c>
      <c r="CT50" s="13" t="str">
        <f>IF(ISNUMBER($A50),CONCATENATE($BB50,Names!$P$3,Dev!$EI$48),"")</f>
        <v/>
      </c>
      <c r="CU50" s="13" t="str">
        <f>IF(ISNUMBER($A50),CONCATENATE($BB50,Names!$P$3,Dev!$FZ$48),"")</f>
        <v/>
      </c>
      <c r="CV50" s="13" t="str">
        <f>IF(ISNUMBER($A50),CONCATENATE($BB50,Names!$P$3,Dev!$GI$48),"")</f>
        <v/>
      </c>
      <c r="CW50" s="13" t="str">
        <f>IF(ISNUMBER($A50),CONCATENATE($BB50,Names!$P$3,Dev!$GM$48),"")</f>
        <v/>
      </c>
      <c r="CX50" s="13"/>
      <c r="CY50" s="13" t="str">
        <f>IF(ISNUMBER($A50),CONCATENATE($BB50,Names!$P$3,Dev!$EM$48),"")</f>
        <v/>
      </c>
      <c r="CZ50" s="13" t="str">
        <f>IF(ISNUMBER($A50),CONCATENATE($BB50,Names!$P$3,Dev!$EV$48),"")</f>
        <v/>
      </c>
      <c r="DA50" s="13" t="str">
        <f>IF(ISNUMBER($A50),CONCATENATE($BB50,Names!$P$3,Dev!$EZ$48),"")</f>
        <v/>
      </c>
      <c r="DB50" s="13" t="str">
        <f>IF(ISNUMBER($A50),CONCATENATE($BB50,Names!$P$3,Dev!$FI$48),"")</f>
        <v/>
      </c>
      <c r="DC50" s="13" t="str">
        <f>IF(ISNUMBER($A50),CONCATENATE($BB50,Names!$P$3,Dev!$FM$48),"")</f>
        <v/>
      </c>
      <c r="DD50" s="13" t="str">
        <f>IF(ISNUMBER($A50),CONCATENATE($BB50,Names!$P$3,Dev!$FV$48),"")</f>
        <v/>
      </c>
      <c r="DE50" s="13" t="str">
        <f>IF(ISNUMBER($A50),CONCATENATE($BB50,Names!$P$3,Dev!$GP$48),"")</f>
        <v/>
      </c>
      <c r="DI50" s="105">
        <f>COUNTIFS($DL$5:DL50,"&lt;&gt;"&amp;"")</f>
        <v>0</v>
      </c>
      <c r="DJ50" s="1198" t="str">
        <f t="shared" si="7"/>
        <v/>
      </c>
      <c r="DK50" s="1198" t="str">
        <f t="shared" si="8"/>
        <v/>
      </c>
      <c r="DL50" s="1198"/>
      <c r="DM50" s="1198" t="str">
        <f>IF($DL50="","",_xlfn.CONCAT(Names!$D$5,$AO50))</f>
        <v/>
      </c>
      <c r="DN50" s="1198" t="str">
        <f>IF($DL50="","",CONCATENATE(Names!$C$26,Names!$N$3,$DM50))</f>
        <v/>
      </c>
      <c r="DO50" s="1198" t="str">
        <f>IF($DL50="","",CONCATENATE(Names!$C$25,Names!$N$3,$DM50))</f>
        <v/>
      </c>
    </row>
    <row r="51" spans="1:119" s="13" customFormat="1">
      <c r="A51" s="11">
        <v>16</v>
      </c>
      <c r="B51" s="12">
        <v>0.25</v>
      </c>
      <c r="C51" s="11"/>
      <c r="D51" s="11">
        <v>20</v>
      </c>
      <c r="F51" s="13">
        <v>1</v>
      </c>
      <c r="G51" s="2">
        <f t="shared" si="17"/>
        <v>110.87500000000004</v>
      </c>
      <c r="H51" s="2">
        <f t="shared" si="16"/>
        <v>111.00000000000004</v>
      </c>
      <c r="I51" s="1230">
        <f>I48+SUM(C49:C50)+B51</f>
        <v>110.99999999999999</v>
      </c>
      <c r="J51" s="56">
        <v>1741007000165</v>
      </c>
      <c r="K51" s="59">
        <v>17</v>
      </c>
      <c r="L51" s="2" t="str">
        <f>IF(ISNUMBER(E51),VLOOKUP(C51,'TE,EHnames'!$B$4:$F$11,'TE,EHnames'!$C$2,FALSE),"")</f>
        <v/>
      </c>
      <c r="M51" s="2" t="str">
        <f>IF(ISNUMBER(E51),VLOOKUP(C51,'TE,EHnames'!$B$4:$F$11,'TE,EHnames'!$F$2,FALSE),"")</f>
        <v/>
      </c>
      <c r="O51" s="14">
        <f t="shared" si="32"/>
        <v>4.0650000000000404</v>
      </c>
      <c r="P51" s="13">
        <v>150</v>
      </c>
      <c r="Q51">
        <f>(Q50+Q56)/2</f>
        <v>115.455</v>
      </c>
      <c r="R51"/>
      <c r="S51" t="str">
        <f>IFERROR(VLOOKUP(P51,Racks!$H$4:$M$30,6),"")</f>
        <v>MBL-010Row:CnPw-U-016</v>
      </c>
      <c r="V51" s="54">
        <f>COUNTIFS('Sec-Sub'!$K$4:$K$164,"&lt;="&amp;H51)</f>
        <v>41</v>
      </c>
      <c r="W51" s="54" t="str">
        <f>VLOOKUP(V51,'Sec-Sub'!$A$4:$C$164,2,FALSE)</f>
        <v>MBL</v>
      </c>
      <c r="X51" s="54" t="str">
        <f>VLOOKUP(V51,'Sec-Sub'!$A$4:$C$164,3,FALSE)</f>
        <v>010</v>
      </c>
      <c r="Y51" s="54" t="str">
        <f>CONCATENATE(X51,Names!$I$3)</f>
        <v>010PRL</v>
      </c>
      <c r="Z51" s="48" t="s">
        <v>195</v>
      </c>
      <c r="AA51" s="49" t="s">
        <v>183</v>
      </c>
      <c r="AC51" s="21"/>
      <c r="AD51" s="1812"/>
      <c r="AE51" s="17">
        <v>1</v>
      </c>
      <c r="AI51" s="1266" t="str">
        <f>IF(ISNUMBER(R51),CONCATENATE(Names!$C$3,R51),"")</f>
        <v/>
      </c>
      <c r="AJ51"/>
      <c r="AK51" t="str">
        <f t="shared" si="25"/>
        <v/>
      </c>
      <c r="AL51" t="str">
        <f t="shared" si="26"/>
        <v/>
      </c>
      <c r="AM51" t="str">
        <f t="shared" si="27"/>
        <v/>
      </c>
      <c r="AN51" t="str">
        <f t="shared" si="28"/>
        <v/>
      </c>
      <c r="AO51" t="str">
        <f t="shared" si="29"/>
        <v/>
      </c>
      <c r="AP51" t="str">
        <f>IF(ISNUMBER(E51),CONCATENATE(Names!$C$5,Names!$N$3,AO51),"")</f>
        <v/>
      </c>
      <c r="AQ51" t="str">
        <f>IF(ISNUMBER(E51),CONCATENATE(Names!$D$5,AO51),"")</f>
        <v/>
      </c>
      <c r="AR51" t="str">
        <f>IF(ISNUMBER(E51),CONCATENATE(Names!$C$10,Names!$N$3,AQ51),"")</f>
        <v/>
      </c>
      <c r="AS51" t="str">
        <f>IF(ISNUMBER(E51),CONCATENATE(Names!$C$11,Names!$N$3,AQ51),"")</f>
        <v/>
      </c>
      <c r="AT51"/>
      <c r="AU51" s="13" t="str">
        <f t="shared" si="30"/>
        <v>0</v>
      </c>
      <c r="AV51">
        <f t="shared" si="21"/>
        <v>16</v>
      </c>
      <c r="AW51" t="str">
        <f t="shared" si="22"/>
        <v>MBL</v>
      </c>
      <c r="AX51" t="str">
        <f t="shared" si="23"/>
        <v>010PRL</v>
      </c>
      <c r="AY51" t="str">
        <f t="shared" si="24"/>
        <v>016</v>
      </c>
      <c r="AZ51" t="str">
        <f>IF(ISNUMBER(A51),CONCATENATE(Names!$C$6,Names!$N$3,AU51,A51),"")</f>
        <v>PRLCpl-016</v>
      </c>
      <c r="BA51" t="str">
        <f>IF(ISNUMBER(A51),CONCATENATE(Names!$C$7,Names!$N$3,AU51,A51),"")</f>
        <v>PRLSB-016</v>
      </c>
      <c r="BB51" t="str">
        <f>IF(ISNUMBER(A51),CONCATENATE(Names!$C$8,Names!$N$3,AU51,A51),"")</f>
        <v>PRLJB-016</v>
      </c>
      <c r="BC51" t="str">
        <f>IF(ISNUMBER(A51),CONCATENATE(Names!$D$6,AY51),"")</f>
        <v>C016</v>
      </c>
      <c r="BD51" t="str">
        <f>IF(ISNUMBER(A51),CONCATENATE(Names!$C$10,Names!$N$3,BC51),"")</f>
        <v>PRLEH-C016</v>
      </c>
      <c r="BE51" t="str">
        <f>IF(ISNUMBER(A51),CONCATENATE(Names!$C$11,Names!$N$3,BC51),"")</f>
        <v>PRLTE-C016</v>
      </c>
      <c r="BF51" t="str">
        <f>IF(ISNUMBER(A51),CONCATENATE(Names!$D$7,AY51),"")</f>
        <v>S016</v>
      </c>
      <c r="BG51" t="str">
        <f>IF(ISNUMBER(A51),CONCATENATE(Names!$C$10,Names!$N$3,BF51),"")</f>
        <v>PRLEH-S016</v>
      </c>
      <c r="BH51" t="str">
        <f>IF(ISNUMBER(A51),CONCATENATE(Names!$C$11,Names!$N$3,BF51),"")</f>
        <v>PRLTE-S016</v>
      </c>
      <c r="BI51" t="str">
        <f>IF(ISNUMBER(A51),CONCATENATE(Names!$C$12,Names!$N$3,BC51),"")</f>
        <v>PRLDL-C016</v>
      </c>
      <c r="BJ51" t="str">
        <f>IF(ISNUMBER(A51),CONCATENATE(Names!$C$24,Names!$N$3,AY51),"")</f>
        <v>PRLCSC-016</v>
      </c>
      <c r="BK51" t="str">
        <f>IF(ISNUMBER(A51),CONCATENATE(Names!$C$9,Names!$N$3,AY51),"")</f>
        <v>PRLTap-016</v>
      </c>
      <c r="BL51"/>
      <c r="BM51"/>
      <c r="BN51"/>
      <c r="BO51"/>
      <c r="BP51"/>
      <c r="BQ51"/>
      <c r="BR51"/>
      <c r="BS51" s="157"/>
      <c r="BT51" s="105">
        <f>COUNTIFS($BW$5:BW51,"&lt;&gt;"&amp;"")</f>
        <v>3</v>
      </c>
      <c r="BU51" s="103" t="str">
        <f t="shared" si="5"/>
        <v/>
      </c>
      <c r="BV51" s="103" t="str">
        <f t="shared" si="6"/>
        <v/>
      </c>
      <c r="BW51" s="103"/>
      <c r="BX51"/>
      <c r="BY51" t="str">
        <f>IF($BW51="","",CONCATENATE($BW51,Names!$N$3,$BX51))</f>
        <v/>
      </c>
      <c r="BZ51" s="164"/>
      <c r="CA51" s="13" t="str">
        <f>IF(ISNUMBER(A51),CONCATENATE(W51,Names!$H$3,Y51,Names!$J$3,Names!$K$3,Names!$L$3,BK51),"")</f>
        <v>MBL-010PRL:RFS-PRLTap-016</v>
      </c>
      <c r="CB51" s="13" t="str">
        <f>IF(ISNUMBER(A51),CONCATENATE(W51,Names!$H$3,Y51,Names!$J$3,Names!$K$3,Names!$L$3,BB51),"")</f>
        <v>MBL-010PRL:RFS-PRLJB-016</v>
      </c>
      <c r="CC51" s="13" t="str">
        <f>IF($BW51="","",CONCATENATE(W51,Names!$H$3,Y51,Names!$J$3,Names!$K$3,Names!$L$3,$BW51,Names!$N$3,$BX51))</f>
        <v/>
      </c>
      <c r="CF51" s="13" t="str">
        <f>IF(ISNUMBER($A51),CONCATENATE($BK51,Names!$P$3,Dev!$DA$130),"")</f>
        <v>PRLTap-016_a</v>
      </c>
      <c r="CG51" s="13" t="str">
        <f>IF(ISNUMBER($A51),CONCATENATE($BK51,Names!$P$3,Dev!$DD$130),"")</f>
        <v>PRLTap-016_b</v>
      </c>
      <c r="CH51" s="13" t="str">
        <f>IF(ISNUMBER($A51),CONCATENATE($BK51,Names!$P$3,Dev!$DG$130),"")</f>
        <v>PRLTap-016_c</v>
      </c>
      <c r="CI51" s="13" t="str">
        <f>IF(ISNUMBER($A51),CONCATENATE($BK51,Names!$P$3,Dev!$DK$130),"")</f>
        <v>PRLTap-016_d</v>
      </c>
      <c r="CJ51" s="13" t="str">
        <f>IF(ISNUMBER($A51),CONCATENATE($BK51,Names!$P$3,Dev!$DN$130),"")</f>
        <v>PRLTap-016_e</v>
      </c>
      <c r="CK51" s="13" t="str">
        <f>IF(ISNUMBER($A51),CONCATENATE($BK51,Names!$P$3,Dev!$DQ$130),"")</f>
        <v>PRLTap-016_f</v>
      </c>
      <c r="CM51" s="13" t="str">
        <f>""</f>
        <v/>
      </c>
      <c r="CN51" s="13" t="str">
        <f>IF(ISNUMBER($A51),CONCATENATE($BB51,Names!$P$3,Dev!$CZ$48),"")</f>
        <v>PRLJB-016_a</v>
      </c>
      <c r="CO51" s="13" t="str">
        <f>IF(ISNUMBER($A51),CONCATENATE($BB51,Names!$P$3,Dev!$DF$48),"")</f>
        <v>PRLJB-016_cp</v>
      </c>
      <c r="CP51" s="13" t="str">
        <f>IF(ISNUMBER($A51),CONCATENATE($BB51,Names!$P$3,Dev!$DI$48),"")</f>
        <v>PRLJB-016_b</v>
      </c>
      <c r="CQ51" s="13" t="str">
        <f>IF(ISNUMBER($A51),CONCATENATE($BB51,Names!$P$3,Dev!$DM$48),"")</f>
        <v>PRLJB-016_m</v>
      </c>
      <c r="CR51" s="13" t="str">
        <f>IF(ISNUMBER($A51),CONCATENATE($BB51,Names!$P$3,Dev!$DV$48),"")</f>
        <v>PRLJB-016_n</v>
      </c>
      <c r="CS51" s="13" t="str">
        <f>IF(ISNUMBER($A51),CONCATENATE($BB51,Names!$P$3,Dev!$DZ$48),"")</f>
        <v>PRLJB-016_aa</v>
      </c>
      <c r="CT51" s="13" t="str">
        <f>IF(ISNUMBER($A51),CONCATENATE($BB51,Names!$P$3,Dev!$EI$48),"")</f>
        <v>PRLJB-016_ab</v>
      </c>
      <c r="CU51" s="13" t="str">
        <f>IF(ISNUMBER($A51),CONCATENATE($BB51,Names!$P$3,Dev!$FZ$48),"")</f>
        <v>PRLJB-016_am</v>
      </c>
      <c r="CV51" s="13" t="str">
        <f>IF(ISNUMBER($A51),CONCATENATE($BB51,Names!$P$3,Dev!$GI$48),"")</f>
        <v>PRLJB-016_an</v>
      </c>
      <c r="CW51" s="13" t="str">
        <f>IF(ISNUMBER($A51),CONCATENATE($BB51,Names!$P$3,Dev!$GM$48),"")</f>
        <v>PRLJB-016_++EH</v>
      </c>
      <c r="CY51" s="13" t="str">
        <f>IF(ISNUMBER($A51),CONCATENATE($BB51,Names!$P$3,Dev!$EM$48),"")</f>
        <v>PRLJB-016_g</v>
      </c>
      <c r="CZ51" s="13" t="str">
        <f>IF(ISNUMBER($A51),CONCATENATE($BB51,Names!$P$3,Dev!$EV$48),"")</f>
        <v>PRLJB-016_h</v>
      </c>
      <c r="DA51" s="13" t="str">
        <f>IF(ISNUMBER($A51),CONCATENATE($BB51,Names!$P$3,Dev!$EZ$48),"")</f>
        <v>PRLJB-016_s</v>
      </c>
      <c r="DB51" s="13" t="str">
        <f>IF(ISNUMBER($A51),CONCATENATE($BB51,Names!$P$3,Dev!$FI$48),"")</f>
        <v>PRLJB-016_t</v>
      </c>
      <c r="DC51" s="13" t="str">
        <f>IF(ISNUMBER($A51),CONCATENATE($BB51,Names!$P$3,Dev!$FM$48),"")</f>
        <v>PRLJB-016_ag</v>
      </c>
      <c r="DD51" s="13" t="str">
        <f>IF(ISNUMBER($A51),CONCATENATE($BB51,Names!$P$3,Dev!$FV$48),"")</f>
        <v>PRLJB-016_ah</v>
      </c>
      <c r="DE51" s="13" t="str">
        <f>IF(ISNUMBER($A51),CONCATENATE($BB51,Names!$P$3,Dev!$GP$48),"")</f>
        <v>PRLJB-016_++TE</v>
      </c>
      <c r="DI51" s="105">
        <f>COUNTIFS($DL$5:DL51,"&lt;&gt;"&amp;"")</f>
        <v>0</v>
      </c>
      <c r="DJ51" s="1198" t="str">
        <f t="shared" si="7"/>
        <v/>
      </c>
      <c r="DK51" s="1198" t="str">
        <f t="shared" si="8"/>
        <v/>
      </c>
      <c r="DL51" s="1198"/>
      <c r="DM51" s="1198" t="str">
        <f>IF($DL51="","",_xlfn.CONCAT(Names!$D$5,$AO51))</f>
        <v/>
      </c>
      <c r="DN51" s="1198" t="str">
        <f>IF($DL51="","",CONCATENATE(Names!$C$26,Names!$N$3,$DM51))</f>
        <v/>
      </c>
      <c r="DO51" s="1198" t="str">
        <f>IF($DL51="","",CONCATENATE(Names!$C$25,Names!$N$3,$DM51))</f>
        <v/>
      </c>
    </row>
    <row r="52" spans="1:119">
      <c r="A52" s="1"/>
      <c r="B52" s="6"/>
      <c r="C52" s="6">
        <v>4.1349999999999998</v>
      </c>
      <c r="D52" s="1">
        <v>50</v>
      </c>
      <c r="E52">
        <v>29</v>
      </c>
      <c r="F52" s="13">
        <v>1</v>
      </c>
      <c r="G52" s="2">
        <f t="shared" si="17"/>
        <v>111.12500000000004</v>
      </c>
      <c r="H52" s="2">
        <f t="shared" si="16"/>
        <v>113.19250000000004</v>
      </c>
      <c r="I52" s="1225">
        <f>I51+B51/2+C52/2</f>
        <v>113.19249999999998</v>
      </c>
      <c r="J52" s="38"/>
      <c r="K52" s="58"/>
      <c r="L52" s="2" t="str">
        <f>IF(ISNUMBER(E52),VLOOKUP(C52,'TE,EHnames'!$B$4:$F$11,'TE,EHnames'!$C$2,FALSE),"")</f>
        <v>RST/10/50-2/1</v>
      </c>
      <c r="M52" s="2" t="str">
        <f>IF(ISNUMBER(E52),VLOOKUP(C52,'TE,EHnames'!$B$4:$F$11,'TE,EHnames'!$F$2,FALSE),"")</f>
        <v>PT100-3000</v>
      </c>
      <c r="O52" s="13" t="str">
        <f t="shared" si="32"/>
        <v/>
      </c>
      <c r="S52" t="str">
        <f>IFERROR(VLOOKUP(P52,Racks!$H$4:$M$30,6),"")</f>
        <v/>
      </c>
      <c r="V52" s="54">
        <f>COUNTIFS('Sec-Sub'!$K$4:$K$164,"&lt;="&amp;H52)</f>
        <v>41</v>
      </c>
      <c r="W52" s="54" t="str">
        <f>VLOOKUP(V52,'Sec-Sub'!$A$4:$C$164,2,FALSE)</f>
        <v>MBL</v>
      </c>
      <c r="X52" s="54" t="str">
        <f>VLOOKUP(V52,'Sec-Sub'!$A$4:$C$164,3,FALSE)</f>
        <v>010</v>
      </c>
      <c r="Y52" s="54" t="str">
        <f>CONCATENATE(X52,Names!$I$3)</f>
        <v>010PRL</v>
      </c>
      <c r="AC52" s="23"/>
      <c r="AD52" s="1812"/>
      <c r="AE52" s="20"/>
      <c r="AI52" s="1266" t="str">
        <f>IF(ISNUMBER(R52),CONCATENATE(Names!$C$3,R52),"")</f>
        <v/>
      </c>
      <c r="AK52" t="str">
        <f t="shared" si="25"/>
        <v>0</v>
      </c>
      <c r="AL52">
        <f t="shared" si="26"/>
        <v>29</v>
      </c>
      <c r="AM52" t="str">
        <f t="shared" si="27"/>
        <v>MBL</v>
      </c>
      <c r="AN52" t="str">
        <f t="shared" si="28"/>
        <v>010PRL</v>
      </c>
      <c r="AO52" t="str">
        <f t="shared" si="29"/>
        <v>029</v>
      </c>
      <c r="AP52" t="str">
        <f>IF(ISNUMBER(E52),CONCATENATE(Names!$C$5,Names!$N$3,AO52),"")</f>
        <v>PRLRL-029</v>
      </c>
      <c r="AQ52" t="str">
        <f>IF(ISNUMBER(E52),CONCATENATE(Names!$D$5,AO52),"")</f>
        <v>L029</v>
      </c>
      <c r="AR52" t="str">
        <f>IF(ISNUMBER(E52),CONCATENATE(Names!$C$10,Names!$N$3,AQ52),"")</f>
        <v>PRLEH-L029</v>
      </c>
      <c r="AS52" t="str">
        <f>IF(ISNUMBER(E52),CONCATENATE(Names!$C$11,Names!$N$3,AQ52),"")</f>
        <v>PRLTE-L029</v>
      </c>
      <c r="AU52" s="13" t="str">
        <f t="shared" si="30"/>
        <v/>
      </c>
      <c r="AV52" t="str">
        <f t="shared" si="21"/>
        <v/>
      </c>
      <c r="AW52" t="str">
        <f t="shared" si="22"/>
        <v/>
      </c>
      <c r="AX52" t="str">
        <f t="shared" si="23"/>
        <v/>
      </c>
      <c r="AY52" t="str">
        <f t="shared" si="24"/>
        <v/>
      </c>
      <c r="AZ52" t="str">
        <f>IF(ISNUMBER(A52),CONCATENATE(Names!$C$6,Names!$N$3,AU52,A52),"")</f>
        <v/>
      </c>
      <c r="BA52" t="str">
        <f>IF(ISNUMBER(A52),CONCATENATE(Names!$C$7,Names!$N$3,AU52,A52),"")</f>
        <v/>
      </c>
      <c r="BB52" t="str">
        <f>IF(ISNUMBER(A52),CONCATENATE(Names!$C$8,Names!$N$3,AU52,A52),"")</f>
        <v/>
      </c>
      <c r="BC52" t="str">
        <f>IF(ISNUMBER(A52),CONCATENATE(Names!$D$6,AY52),"")</f>
        <v/>
      </c>
      <c r="BD52" t="str">
        <f>IF(ISNUMBER(A52),CONCATENATE(Names!$C$10,Names!$N$3,BC52),"")</f>
        <v/>
      </c>
      <c r="BE52" t="str">
        <f>IF(ISNUMBER(A52),CONCATENATE(Names!$C$11,Names!$N$3,BC52),"")</f>
        <v/>
      </c>
      <c r="BF52" t="str">
        <f>IF(ISNUMBER(A52),CONCATENATE(Names!$D$7,AY52),"")</f>
        <v/>
      </c>
      <c r="BG52" t="str">
        <f>IF(ISNUMBER(A52),CONCATENATE(Names!$C$10,Names!$N$3,BF52),"")</f>
        <v/>
      </c>
      <c r="BH52" t="str">
        <f>IF(ISNUMBER(A52),CONCATENATE(Names!$C$11,Names!$N$3,BF52),"")</f>
        <v/>
      </c>
      <c r="BI52" t="str">
        <f>IF(ISNUMBER(A52),CONCATENATE(Names!$C$12,Names!$N$3,BC52),"")</f>
        <v/>
      </c>
      <c r="BJ52" t="str">
        <f>IF(ISNUMBER(A52),CONCATENATE(Names!$C$24,Names!$N$3,AY52),"")</f>
        <v/>
      </c>
      <c r="BK52" t="str">
        <f>IF(ISNUMBER(A52),CONCATENATE(Names!$C$9,Names!$N$3,AY52),"")</f>
        <v/>
      </c>
      <c r="BS52" s="157"/>
      <c r="BT52" s="105">
        <f>COUNTIFS($BW$5:BW52,"&lt;&gt;"&amp;"")</f>
        <v>3</v>
      </c>
      <c r="BU52" s="103" t="str">
        <f t="shared" si="5"/>
        <v/>
      </c>
      <c r="BV52" s="103" t="str">
        <f t="shared" si="6"/>
        <v/>
      </c>
      <c r="BW52" s="103"/>
      <c r="BY52" t="str">
        <f>IF($BW52="","",CONCATENATE($BW52,Names!$N$3,$BX52))</f>
        <v/>
      </c>
      <c r="BZ52" s="157"/>
      <c r="CA52" s="13" t="str">
        <f>IF(ISNUMBER(A52),CONCATENATE(W52,Names!$H$3,Y52,Names!$J$3,Names!$K$3,Names!$L$3,BK52),"")</f>
        <v/>
      </c>
      <c r="CB52" s="13" t="str">
        <f>IF(ISNUMBER(A52),CONCATENATE(W52,Names!$H$3,Y52,Names!$J$3,Names!$K$3,Names!$L$3,BB52),"")</f>
        <v/>
      </c>
      <c r="CC52" s="13" t="str">
        <f>IF($BW52="","",CONCATENATE(W52,Names!$H$3,Y52,Names!$J$3,Names!$K$3,Names!$L$3,$BW52,Names!$N$3,$BX52))</f>
        <v/>
      </c>
      <c r="CF52" s="13" t="str">
        <f>IF(ISNUMBER($A52),CONCATENATE($BK52,Names!$P$3,Dev!$DA$130),"")</f>
        <v/>
      </c>
      <c r="CG52" s="13" t="str">
        <f>IF(ISNUMBER($A52),CONCATENATE($BK52,Names!$P$3,Dev!$DD$130),"")</f>
        <v/>
      </c>
      <c r="CH52" s="13" t="str">
        <f>IF(ISNUMBER($A52),CONCATENATE($BK52,Names!$P$3,Dev!$DG$130),"")</f>
        <v/>
      </c>
      <c r="CI52" s="13" t="str">
        <f>IF(ISNUMBER($A52),CONCATENATE($BK52,Names!$P$3,Dev!$DK$130),"")</f>
        <v/>
      </c>
      <c r="CJ52" s="13" t="str">
        <f>IF(ISNUMBER($A52),CONCATENATE($BK52,Names!$P$3,Dev!$DN$130),"")</f>
        <v/>
      </c>
      <c r="CK52" s="13" t="str">
        <f>IF(ISNUMBER($A52),CONCATENATE($BK52,Names!$P$3,Dev!$DQ$130),"")</f>
        <v/>
      </c>
      <c r="CL52" s="13"/>
      <c r="CM52" s="13" t="str">
        <f>""</f>
        <v/>
      </c>
      <c r="CN52" s="13" t="str">
        <f>IF(ISNUMBER($A52),CONCATENATE($BB52,Names!$P$3,Dev!$CZ$48),"")</f>
        <v/>
      </c>
      <c r="CO52" s="13" t="str">
        <f>IF(ISNUMBER($A52),CONCATENATE($BB52,Names!$P$3,Dev!$DF$48),"")</f>
        <v/>
      </c>
      <c r="CP52" s="13" t="str">
        <f>IF(ISNUMBER($A52),CONCATENATE($BB52,Names!$P$3,Dev!$DI$48),"")</f>
        <v/>
      </c>
      <c r="CQ52" s="13" t="str">
        <f>IF(ISNUMBER($A52),CONCATENATE($BB52,Names!$P$3,Dev!$DM$48),"")</f>
        <v/>
      </c>
      <c r="CR52" s="13" t="str">
        <f>IF(ISNUMBER($A52),CONCATENATE($BB52,Names!$P$3,Dev!$DV$48),"")</f>
        <v/>
      </c>
      <c r="CS52" s="13" t="str">
        <f>IF(ISNUMBER($A52),CONCATENATE($BB52,Names!$P$3,Dev!$DZ$48),"")</f>
        <v/>
      </c>
      <c r="CT52" s="13" t="str">
        <f>IF(ISNUMBER($A52),CONCATENATE($BB52,Names!$P$3,Dev!$EI$48),"")</f>
        <v/>
      </c>
      <c r="CU52" s="13" t="str">
        <f>IF(ISNUMBER($A52),CONCATENATE($BB52,Names!$P$3,Dev!$FZ$48),"")</f>
        <v/>
      </c>
      <c r="CV52" s="13" t="str">
        <f>IF(ISNUMBER($A52),CONCATENATE($BB52,Names!$P$3,Dev!$GI$48),"")</f>
        <v/>
      </c>
      <c r="CW52" s="13" t="str">
        <f>IF(ISNUMBER($A52),CONCATENATE($BB52,Names!$P$3,Dev!$GM$48),"")</f>
        <v/>
      </c>
      <c r="CX52" s="13"/>
      <c r="CY52" s="13" t="str">
        <f>IF(ISNUMBER($A52),CONCATENATE($BB52,Names!$P$3,Dev!$EM$48),"")</f>
        <v/>
      </c>
      <c r="CZ52" s="13" t="str">
        <f>IF(ISNUMBER($A52),CONCATENATE($BB52,Names!$P$3,Dev!$EV$48),"")</f>
        <v/>
      </c>
      <c r="DA52" s="13" t="str">
        <f>IF(ISNUMBER($A52),CONCATENATE($BB52,Names!$P$3,Dev!$EZ$48),"")</f>
        <v/>
      </c>
      <c r="DB52" s="13" t="str">
        <f>IF(ISNUMBER($A52),CONCATENATE($BB52,Names!$P$3,Dev!$FI$48),"")</f>
        <v/>
      </c>
      <c r="DC52" s="13" t="str">
        <f>IF(ISNUMBER($A52),CONCATENATE($BB52,Names!$P$3,Dev!$FM$48),"")</f>
        <v/>
      </c>
      <c r="DD52" s="13" t="str">
        <f>IF(ISNUMBER($A52),CONCATENATE($BB52,Names!$P$3,Dev!$FV$48),"")</f>
        <v/>
      </c>
      <c r="DE52" s="13" t="str">
        <f>IF(ISNUMBER($A52),CONCATENATE($BB52,Names!$P$3,Dev!$GP$48),"")</f>
        <v/>
      </c>
      <c r="DI52" s="105">
        <f>COUNTIFS($DL$5:DL52,"&lt;&gt;"&amp;"")</f>
        <v>0</v>
      </c>
      <c r="DJ52" s="1198" t="str">
        <f t="shared" si="7"/>
        <v/>
      </c>
      <c r="DK52" s="1198" t="str">
        <f t="shared" si="8"/>
        <v/>
      </c>
      <c r="DL52" s="1198"/>
      <c r="DM52" s="1198" t="str">
        <f>IF($DL52="","",_xlfn.CONCAT(Names!$D$5,$AO52))</f>
        <v/>
      </c>
      <c r="DN52" s="1198" t="str">
        <f>IF($DL52="","",CONCATENATE(Names!$C$26,Names!$N$3,$DM52))</f>
        <v/>
      </c>
      <c r="DO52" s="1198" t="str">
        <f>IF($DL52="","",CONCATENATE(Names!$C$25,Names!$N$3,$DM52))</f>
        <v/>
      </c>
    </row>
    <row r="53" spans="1:119">
      <c r="A53" s="1"/>
      <c r="B53" s="6"/>
      <c r="C53" s="6">
        <v>4.1349999999999998</v>
      </c>
      <c r="D53" s="1">
        <v>50</v>
      </c>
      <c r="E53">
        <v>30</v>
      </c>
      <c r="F53" s="13">
        <v>1</v>
      </c>
      <c r="G53" s="2">
        <f t="shared" si="17"/>
        <v>115.26000000000005</v>
      </c>
      <c r="H53" s="2">
        <f t="shared" si="16"/>
        <v>117.32750000000004</v>
      </c>
      <c r="I53" s="1225">
        <f>I51+B51/2+C52+C53/2</f>
        <v>117.32749999999999</v>
      </c>
      <c r="J53" s="38"/>
      <c r="K53" s="58"/>
      <c r="L53" s="2" t="str">
        <f>IF(ISNUMBER(E53),VLOOKUP(C53,'TE,EHnames'!$B$4:$F$11,'TE,EHnames'!$C$2,FALSE),"")</f>
        <v>RST/10/50-2/1</v>
      </c>
      <c r="M53" s="2" t="str">
        <f>IF(ISNUMBER(E53),VLOOKUP(C53,'TE,EHnames'!$B$4:$F$11,'TE,EHnames'!$F$2,FALSE),"")</f>
        <v>PT100-3000</v>
      </c>
      <c r="O53" s="13" t="str">
        <f t="shared" si="32"/>
        <v/>
      </c>
      <c r="S53" t="str">
        <f>IFERROR(VLOOKUP(P53,Racks!$H$4:$M$30,6),"")</f>
        <v/>
      </c>
      <c r="T53" s="172">
        <f>Racks!$B$10</f>
        <v>115.58215399999997</v>
      </c>
      <c r="U53" t="str">
        <f>CONCATENATE(Racks!$C$10,Names!$H$3,Racks!$D$10,"/",Racks!$E$10,Names!$H$3,Racks!$F$10)</f>
        <v>MBL-010Row/MBL-020Row</v>
      </c>
      <c r="V53" s="54">
        <f>COUNTIFS('Sec-Sub'!$K$4:$K$164,"&lt;="&amp;H53)</f>
        <v>43</v>
      </c>
      <c r="W53" s="54" t="str">
        <f>VLOOKUP(V53,'Sec-Sub'!$A$4:$C$164,2,FALSE)</f>
        <v>MBL</v>
      </c>
      <c r="X53" s="54" t="str">
        <f>VLOOKUP(V53,'Sec-Sub'!$A$4:$C$164,3,FALSE)</f>
        <v>020</v>
      </c>
      <c r="Y53" s="54" t="str">
        <f>CONCATENATE(X53,Names!$I$3)</f>
        <v>020PRL</v>
      </c>
      <c r="AC53" s="8">
        <f>SUM(AD53:AE58)</f>
        <v>4</v>
      </c>
      <c r="AD53" s="1812">
        <v>1</v>
      </c>
      <c r="AE53" s="10"/>
      <c r="AI53" s="1266" t="str">
        <f>IF(ISNUMBER(R53),CONCATENATE(Names!$C$3,R53),"")</f>
        <v/>
      </c>
      <c r="AK53" t="str">
        <f t="shared" si="25"/>
        <v>0</v>
      </c>
      <c r="AL53">
        <f t="shared" si="26"/>
        <v>30</v>
      </c>
      <c r="AM53" t="str">
        <f t="shared" si="27"/>
        <v>MBL</v>
      </c>
      <c r="AN53" t="str">
        <f t="shared" si="28"/>
        <v>020PRL</v>
      </c>
      <c r="AO53" t="str">
        <f t="shared" si="29"/>
        <v>030</v>
      </c>
      <c r="AP53" t="str">
        <f>IF(ISNUMBER(E53),CONCATENATE(Names!$C$5,Names!$N$3,AO53),"")</f>
        <v>PRLRL-030</v>
      </c>
      <c r="AQ53" t="str">
        <f>IF(ISNUMBER(E53),CONCATENATE(Names!$D$5,AO53),"")</f>
        <v>L030</v>
      </c>
      <c r="AR53" t="str">
        <f>IF(ISNUMBER(E53),CONCATENATE(Names!$C$10,Names!$N$3,AQ53),"")</f>
        <v>PRLEH-L030</v>
      </c>
      <c r="AS53" t="str">
        <f>IF(ISNUMBER(E53),CONCATENATE(Names!$C$11,Names!$N$3,AQ53),"")</f>
        <v>PRLTE-L030</v>
      </c>
      <c r="AU53" s="13" t="str">
        <f t="shared" si="30"/>
        <v/>
      </c>
      <c r="AV53" t="str">
        <f t="shared" si="21"/>
        <v/>
      </c>
      <c r="AW53" t="str">
        <f t="shared" si="22"/>
        <v/>
      </c>
      <c r="AX53" t="str">
        <f t="shared" si="23"/>
        <v/>
      </c>
      <c r="AY53" t="str">
        <f t="shared" si="24"/>
        <v/>
      </c>
      <c r="AZ53" t="str">
        <f>IF(ISNUMBER(A53),CONCATENATE(Names!$C$6,Names!$N$3,AU53,A53),"")</f>
        <v/>
      </c>
      <c r="BA53" t="str">
        <f>IF(ISNUMBER(A53),CONCATENATE(Names!$C$7,Names!$N$3,AU53,A53),"")</f>
        <v/>
      </c>
      <c r="BB53" t="str">
        <f>IF(ISNUMBER(A53),CONCATENATE(Names!$C$8,Names!$N$3,AU53,A53),"")</f>
        <v/>
      </c>
      <c r="BC53" t="str">
        <f>IF(ISNUMBER(A53),CONCATENATE(Names!$D$6,AY53),"")</f>
        <v/>
      </c>
      <c r="BD53" t="str">
        <f>IF(ISNUMBER(A53),CONCATENATE(Names!$C$10,Names!$N$3,BC53),"")</f>
        <v/>
      </c>
      <c r="BE53" t="str">
        <f>IF(ISNUMBER(A53),CONCATENATE(Names!$C$11,Names!$N$3,BC53),"")</f>
        <v/>
      </c>
      <c r="BF53" t="str">
        <f>IF(ISNUMBER(A53),CONCATENATE(Names!$D$7,AY53),"")</f>
        <v/>
      </c>
      <c r="BG53" t="str">
        <f>IF(ISNUMBER(A53),CONCATENATE(Names!$C$10,Names!$N$3,BF53),"")</f>
        <v/>
      </c>
      <c r="BH53" t="str">
        <f>IF(ISNUMBER(A53),CONCATENATE(Names!$C$11,Names!$N$3,BF53),"")</f>
        <v/>
      </c>
      <c r="BI53" t="str">
        <f>IF(ISNUMBER(A53),CONCATENATE(Names!$C$12,Names!$N$3,BC53),"")</f>
        <v/>
      </c>
      <c r="BJ53" t="str">
        <f>IF(ISNUMBER(A53),CONCATENATE(Names!$C$24,Names!$N$3,AY53),"")</f>
        <v/>
      </c>
      <c r="BK53" t="str">
        <f>IF(ISNUMBER(A53),CONCATENATE(Names!$C$9,Names!$N$3,AY53),"")</f>
        <v/>
      </c>
      <c r="BS53" s="157"/>
      <c r="BT53" s="105">
        <f>COUNTIFS($BW$5:BW53,"&lt;&gt;"&amp;"")</f>
        <v>3</v>
      </c>
      <c r="BU53" s="103" t="str">
        <f t="shared" si="5"/>
        <v/>
      </c>
      <c r="BV53" s="103" t="str">
        <f t="shared" si="6"/>
        <v/>
      </c>
      <c r="BW53" s="103"/>
      <c r="BY53" t="str">
        <f>IF($BW53="","",CONCATENATE($BW53,Names!$N$3,$BX53))</f>
        <v/>
      </c>
      <c r="BZ53" s="157"/>
      <c r="CA53" s="13" t="str">
        <f>IF(ISNUMBER(A53),CONCATENATE(W53,Names!$H$3,Y53,Names!$J$3,Names!$K$3,Names!$L$3,BK53),"")</f>
        <v/>
      </c>
      <c r="CB53" s="13" t="str">
        <f>IF(ISNUMBER(A53),CONCATENATE(W53,Names!$H$3,Y53,Names!$J$3,Names!$K$3,Names!$L$3,BB53),"")</f>
        <v/>
      </c>
      <c r="CC53" s="13" t="str">
        <f>IF($BW53="","",CONCATENATE(W53,Names!$H$3,Y53,Names!$J$3,Names!$K$3,Names!$L$3,$BW53,Names!$N$3,$BX53))</f>
        <v/>
      </c>
      <c r="CF53" s="13" t="str">
        <f>IF(ISNUMBER($A53),CONCATENATE($BK53,Names!$P$3,Dev!$DA$130),"")</f>
        <v/>
      </c>
      <c r="CG53" s="13" t="str">
        <f>IF(ISNUMBER($A53),CONCATENATE($BK53,Names!$P$3,Dev!$DD$130),"")</f>
        <v/>
      </c>
      <c r="CH53" s="13" t="str">
        <f>IF(ISNUMBER($A53),CONCATENATE($BK53,Names!$P$3,Dev!$DG$130),"")</f>
        <v/>
      </c>
      <c r="CI53" s="13" t="str">
        <f>IF(ISNUMBER($A53),CONCATENATE($BK53,Names!$P$3,Dev!$DK$130),"")</f>
        <v/>
      </c>
      <c r="CJ53" s="13" t="str">
        <f>IF(ISNUMBER($A53),CONCATENATE($BK53,Names!$P$3,Dev!$DN$130),"")</f>
        <v/>
      </c>
      <c r="CK53" s="13" t="str">
        <f>IF(ISNUMBER($A53),CONCATENATE($BK53,Names!$P$3,Dev!$DQ$130),"")</f>
        <v/>
      </c>
      <c r="CL53" s="13"/>
      <c r="CM53" s="13" t="str">
        <f>""</f>
        <v/>
      </c>
      <c r="CN53" s="13" t="str">
        <f>IF(ISNUMBER($A53),CONCATENATE($BB53,Names!$P$3,Dev!$CZ$48),"")</f>
        <v/>
      </c>
      <c r="CO53" s="13" t="str">
        <f>IF(ISNUMBER($A53),CONCATENATE($BB53,Names!$P$3,Dev!$DF$48),"")</f>
        <v/>
      </c>
      <c r="CP53" s="13" t="str">
        <f>IF(ISNUMBER($A53),CONCATENATE($BB53,Names!$P$3,Dev!$DI$48),"")</f>
        <v/>
      </c>
      <c r="CQ53" s="13" t="str">
        <f>IF(ISNUMBER($A53),CONCATENATE($BB53,Names!$P$3,Dev!$DM$48),"")</f>
        <v/>
      </c>
      <c r="CR53" s="13" t="str">
        <f>IF(ISNUMBER($A53),CONCATENATE($BB53,Names!$P$3,Dev!$DV$48),"")</f>
        <v/>
      </c>
      <c r="CS53" s="13" t="str">
        <f>IF(ISNUMBER($A53),CONCATENATE($BB53,Names!$P$3,Dev!$DZ$48),"")</f>
        <v/>
      </c>
      <c r="CT53" s="13" t="str">
        <f>IF(ISNUMBER($A53),CONCATENATE($BB53,Names!$P$3,Dev!$EI$48),"")</f>
        <v/>
      </c>
      <c r="CU53" s="13" t="str">
        <f>IF(ISNUMBER($A53),CONCATENATE($BB53,Names!$P$3,Dev!$FZ$48),"")</f>
        <v/>
      </c>
      <c r="CV53" s="13" t="str">
        <f>IF(ISNUMBER($A53),CONCATENATE($BB53,Names!$P$3,Dev!$GI$48),"")</f>
        <v/>
      </c>
      <c r="CW53" s="13" t="str">
        <f>IF(ISNUMBER($A53),CONCATENATE($BB53,Names!$P$3,Dev!$GM$48),"")</f>
        <v/>
      </c>
      <c r="CX53" s="13"/>
      <c r="CY53" s="13" t="str">
        <f>IF(ISNUMBER($A53),CONCATENATE($BB53,Names!$P$3,Dev!$EM$48),"")</f>
        <v/>
      </c>
      <c r="CZ53" s="13" t="str">
        <f>IF(ISNUMBER($A53),CONCATENATE($BB53,Names!$P$3,Dev!$EV$48),"")</f>
        <v/>
      </c>
      <c r="DA53" s="13" t="str">
        <f>IF(ISNUMBER($A53),CONCATENATE($BB53,Names!$P$3,Dev!$EZ$48),"")</f>
        <v/>
      </c>
      <c r="DB53" s="13" t="str">
        <f>IF(ISNUMBER($A53),CONCATENATE($BB53,Names!$P$3,Dev!$FI$48),"")</f>
        <v/>
      </c>
      <c r="DC53" s="13" t="str">
        <f>IF(ISNUMBER($A53),CONCATENATE($BB53,Names!$P$3,Dev!$FM$48),"")</f>
        <v/>
      </c>
      <c r="DD53" s="13" t="str">
        <f>IF(ISNUMBER($A53),CONCATENATE($BB53,Names!$P$3,Dev!$FV$48),"")</f>
        <v/>
      </c>
      <c r="DE53" s="13" t="str">
        <f>IF(ISNUMBER($A53),CONCATENATE($BB53,Names!$P$3,Dev!$GP$48),"")</f>
        <v/>
      </c>
      <c r="DI53" s="105">
        <f>COUNTIFS($DL$5:DL53,"&lt;&gt;"&amp;"")</f>
        <v>0</v>
      </c>
      <c r="DJ53" s="1198" t="str">
        <f t="shared" si="7"/>
        <v/>
      </c>
      <c r="DK53" s="1198" t="str">
        <f t="shared" si="8"/>
        <v/>
      </c>
      <c r="DL53" s="1198"/>
      <c r="DM53" s="1198" t="str">
        <f>IF($DL53="","",_xlfn.CONCAT(Names!$D$5,$AO53))</f>
        <v/>
      </c>
      <c r="DN53" s="1198" t="str">
        <f>IF($DL53="","",CONCATENATE(Names!$C$26,Names!$N$3,$DM53))</f>
        <v/>
      </c>
      <c r="DO53" s="1198" t="str">
        <f>IF($DL53="","",CONCATENATE(Names!$C$25,Names!$N$3,$DM53))</f>
        <v/>
      </c>
    </row>
    <row r="54" spans="1:119" s="13" customFormat="1">
      <c r="A54" s="11">
        <v>17</v>
      </c>
      <c r="B54" s="12">
        <v>0.25</v>
      </c>
      <c r="C54" s="11"/>
      <c r="D54" s="11">
        <v>20</v>
      </c>
      <c r="F54" s="13">
        <v>1</v>
      </c>
      <c r="G54" s="2">
        <f t="shared" si="17"/>
        <v>119.39500000000005</v>
      </c>
      <c r="H54" s="2">
        <f t="shared" si="16"/>
        <v>119.52000000000005</v>
      </c>
      <c r="I54" s="1230">
        <f>I51+SUM(C52:C53)+B54</f>
        <v>119.51999999999998</v>
      </c>
      <c r="J54" s="56">
        <v>1741007000172</v>
      </c>
      <c r="K54" s="59">
        <v>17.5</v>
      </c>
      <c r="L54" s="2" t="str">
        <f>IF(ISNUMBER(E54),VLOOKUP(C54,'TE,EHnames'!$B$4:$F$11,'TE,EHnames'!$C$2,FALSE),"")</f>
        <v/>
      </c>
      <c r="M54" s="2" t="str">
        <f>IF(ISNUMBER(E54),VLOOKUP(C54,'TE,EHnames'!$B$4:$F$11,'TE,EHnames'!$F$2,FALSE),"")</f>
        <v/>
      </c>
      <c r="O54" s="14">
        <f t="shared" ref="O54:O59" si="33">IF(ISNUMBER(A54),ABS(H54-$Q$56),"")</f>
        <v>4.4549999999999415</v>
      </c>
      <c r="P54" s="13">
        <v>160</v>
      </c>
      <c r="S54" t="str">
        <f>IFERROR(VLOOKUP(P54,Racks!$H$4:$M$30,6),"")</f>
        <v>MBL-010Row:CnPw-U-016</v>
      </c>
      <c r="V54" s="54">
        <f>COUNTIFS('Sec-Sub'!$K$4:$K$164,"&lt;="&amp;H54)</f>
        <v>43</v>
      </c>
      <c r="W54" s="54" t="str">
        <f>VLOOKUP(V54,'Sec-Sub'!$A$4:$C$164,2,FALSE)</f>
        <v>MBL</v>
      </c>
      <c r="X54" s="54" t="str">
        <f>VLOOKUP(V54,'Sec-Sub'!$A$4:$C$164,3,FALSE)</f>
        <v>020</v>
      </c>
      <c r="Y54" s="54" t="str">
        <f>CONCATENATE(X54,Names!$I$3)</f>
        <v>020PRL</v>
      </c>
      <c r="Z54" s="48" t="s">
        <v>195</v>
      </c>
      <c r="AA54" s="49" t="s">
        <v>185</v>
      </c>
      <c r="AC54" s="15">
        <f>SUM(D53:D58)</f>
        <v>240</v>
      </c>
      <c r="AD54" s="1812"/>
      <c r="AE54" s="17">
        <v>1</v>
      </c>
      <c r="AI54" s="1266" t="str">
        <f>IF(ISNUMBER(R54),CONCATENATE(Names!$C$3,R54),"")</f>
        <v/>
      </c>
      <c r="AJ54"/>
      <c r="AK54" t="str">
        <f t="shared" si="25"/>
        <v/>
      </c>
      <c r="AL54" t="str">
        <f t="shared" si="26"/>
        <v/>
      </c>
      <c r="AM54" t="str">
        <f t="shared" si="27"/>
        <v/>
      </c>
      <c r="AN54" t="str">
        <f t="shared" si="28"/>
        <v/>
      </c>
      <c r="AO54" t="str">
        <f t="shared" si="29"/>
        <v/>
      </c>
      <c r="AP54" t="str">
        <f>IF(ISNUMBER(E54),CONCATENATE(Names!$C$5,Names!$N$3,AO54),"")</f>
        <v/>
      </c>
      <c r="AQ54" t="str">
        <f>IF(ISNUMBER(E54),CONCATENATE(Names!$D$5,AO54),"")</f>
        <v/>
      </c>
      <c r="AR54" t="str">
        <f>IF(ISNUMBER(E54),CONCATENATE(Names!$C$10,Names!$N$3,AQ54),"")</f>
        <v/>
      </c>
      <c r="AS54" t="str">
        <f>IF(ISNUMBER(E54),CONCATENATE(Names!$C$11,Names!$N$3,AQ54),"")</f>
        <v/>
      </c>
      <c r="AT54"/>
      <c r="AU54" s="13" t="str">
        <f t="shared" si="30"/>
        <v>0</v>
      </c>
      <c r="AV54">
        <f t="shared" si="21"/>
        <v>17</v>
      </c>
      <c r="AW54" t="str">
        <f t="shared" si="22"/>
        <v>MBL</v>
      </c>
      <c r="AX54" t="str">
        <f t="shared" si="23"/>
        <v>020PRL</v>
      </c>
      <c r="AY54" t="str">
        <f t="shared" si="24"/>
        <v>017</v>
      </c>
      <c r="AZ54" t="str">
        <f>IF(ISNUMBER(A54),CONCATENATE(Names!$C$6,Names!$N$3,AU54,A54),"")</f>
        <v>PRLCpl-017</v>
      </c>
      <c r="BA54" t="str">
        <f>IF(ISNUMBER(A54),CONCATENATE(Names!$C$7,Names!$N$3,AU54,A54),"")</f>
        <v>PRLSB-017</v>
      </c>
      <c r="BB54" t="str">
        <f>IF(ISNUMBER(A54),CONCATENATE(Names!$C$8,Names!$N$3,AU54,A54),"")</f>
        <v>PRLJB-017</v>
      </c>
      <c r="BC54" t="str">
        <f>IF(ISNUMBER(A54),CONCATENATE(Names!$D$6,AY54),"")</f>
        <v>C017</v>
      </c>
      <c r="BD54" t="str">
        <f>IF(ISNUMBER(A54),CONCATENATE(Names!$C$10,Names!$N$3,BC54),"")</f>
        <v>PRLEH-C017</v>
      </c>
      <c r="BE54" t="str">
        <f>IF(ISNUMBER(A54),CONCATENATE(Names!$C$11,Names!$N$3,BC54),"")</f>
        <v>PRLTE-C017</v>
      </c>
      <c r="BF54" t="str">
        <f>IF(ISNUMBER(A54),CONCATENATE(Names!$D$7,AY54),"")</f>
        <v>S017</v>
      </c>
      <c r="BG54" t="str">
        <f>IF(ISNUMBER(A54),CONCATENATE(Names!$C$10,Names!$N$3,BF54),"")</f>
        <v>PRLEH-S017</v>
      </c>
      <c r="BH54" t="str">
        <f>IF(ISNUMBER(A54),CONCATENATE(Names!$C$11,Names!$N$3,BF54),"")</f>
        <v>PRLTE-S017</v>
      </c>
      <c r="BI54" t="str">
        <f>IF(ISNUMBER(A54),CONCATENATE(Names!$C$12,Names!$N$3,BC54),"")</f>
        <v>PRLDL-C017</v>
      </c>
      <c r="BJ54" t="str">
        <f>IF(ISNUMBER(A54),CONCATENATE(Names!$C$24,Names!$N$3,AY54),"")</f>
        <v>PRLCSC-017</v>
      </c>
      <c r="BK54" t="str">
        <f>IF(ISNUMBER(A54),CONCATENATE(Names!$C$9,Names!$N$3,AY54),"")</f>
        <v>PRLTap-017</v>
      </c>
      <c r="BL54"/>
      <c r="BM54"/>
      <c r="BN54"/>
      <c r="BO54"/>
      <c r="BP54"/>
      <c r="BQ54"/>
      <c r="BR54"/>
      <c r="BS54" s="157"/>
      <c r="BT54" s="105">
        <f>COUNTIFS($BW$5:BW54,"&lt;&gt;"&amp;"")</f>
        <v>3</v>
      </c>
      <c r="BU54" s="103" t="str">
        <f t="shared" si="5"/>
        <v/>
      </c>
      <c r="BV54" s="103" t="str">
        <f t="shared" si="6"/>
        <v/>
      </c>
      <c r="BW54" s="103"/>
      <c r="BX54"/>
      <c r="BY54" t="str">
        <f>IF($BW54="","",CONCATENATE($BW54,Names!$N$3,$BX54))</f>
        <v/>
      </c>
      <c r="BZ54" s="164"/>
      <c r="CA54" s="13" t="str">
        <f>IF(ISNUMBER(A54),CONCATENATE(W54,Names!$H$3,Y54,Names!$J$3,Names!$K$3,Names!$L$3,BK54),"")</f>
        <v>MBL-020PRL:RFS-PRLTap-017</v>
      </c>
      <c r="CB54" s="13" t="str">
        <f>IF(ISNUMBER(A54),CONCATENATE(W54,Names!$H$3,Y54,Names!$J$3,Names!$K$3,Names!$L$3,BB54),"")</f>
        <v>MBL-020PRL:RFS-PRLJB-017</v>
      </c>
      <c r="CC54" s="13" t="str">
        <f>IF($BW54="","",CONCATENATE(W54,Names!$H$3,Y54,Names!$J$3,Names!$K$3,Names!$L$3,$BW54,Names!$N$3,$BX54))</f>
        <v/>
      </c>
      <c r="CF54" s="13" t="str">
        <f>IF(ISNUMBER($A54),CONCATENATE($BK54,Names!$P$3,Dev!$DA$130),"")</f>
        <v>PRLTap-017_a</v>
      </c>
      <c r="CG54" s="13" t="str">
        <f>IF(ISNUMBER($A54),CONCATENATE($BK54,Names!$P$3,Dev!$DD$130),"")</f>
        <v>PRLTap-017_b</v>
      </c>
      <c r="CH54" s="13" t="str">
        <f>IF(ISNUMBER($A54),CONCATENATE($BK54,Names!$P$3,Dev!$DG$130),"")</f>
        <v>PRLTap-017_c</v>
      </c>
      <c r="CI54" s="13" t="str">
        <f>IF(ISNUMBER($A54),CONCATENATE($BK54,Names!$P$3,Dev!$DK$130),"")</f>
        <v>PRLTap-017_d</v>
      </c>
      <c r="CJ54" s="13" t="str">
        <f>IF(ISNUMBER($A54),CONCATENATE($BK54,Names!$P$3,Dev!$DN$130),"")</f>
        <v>PRLTap-017_e</v>
      </c>
      <c r="CK54" s="13" t="str">
        <f>IF(ISNUMBER($A54),CONCATENATE($BK54,Names!$P$3,Dev!$DQ$130),"")</f>
        <v>PRLTap-017_f</v>
      </c>
      <c r="CM54" s="13" t="str">
        <f>""</f>
        <v/>
      </c>
      <c r="CN54" s="13" t="str">
        <f>IF(ISNUMBER($A54),CONCATENATE($BB54,Names!$P$3,Dev!$CZ$48),"")</f>
        <v>PRLJB-017_a</v>
      </c>
      <c r="CO54" s="13" t="str">
        <f>IF(ISNUMBER($A54),CONCATENATE($BB54,Names!$P$3,Dev!$DF$48),"")</f>
        <v>PRLJB-017_cp</v>
      </c>
      <c r="CP54" s="13" t="str">
        <f>IF(ISNUMBER($A54),CONCATENATE($BB54,Names!$P$3,Dev!$DI$48),"")</f>
        <v>PRLJB-017_b</v>
      </c>
      <c r="CQ54" s="13" t="str">
        <f>IF(ISNUMBER($A54),CONCATENATE($BB54,Names!$P$3,Dev!$DM$48),"")</f>
        <v>PRLJB-017_m</v>
      </c>
      <c r="CR54" s="13" t="str">
        <f>IF(ISNUMBER($A54),CONCATENATE($BB54,Names!$P$3,Dev!$DV$48),"")</f>
        <v>PRLJB-017_n</v>
      </c>
      <c r="CS54" s="13" t="str">
        <f>IF(ISNUMBER($A54),CONCATENATE($BB54,Names!$P$3,Dev!$DZ$48),"")</f>
        <v>PRLJB-017_aa</v>
      </c>
      <c r="CT54" s="13" t="str">
        <f>IF(ISNUMBER($A54),CONCATENATE($BB54,Names!$P$3,Dev!$EI$48),"")</f>
        <v>PRLJB-017_ab</v>
      </c>
      <c r="CU54" s="13" t="str">
        <f>IF(ISNUMBER($A54),CONCATENATE($BB54,Names!$P$3,Dev!$FZ$48),"")</f>
        <v>PRLJB-017_am</v>
      </c>
      <c r="CV54" s="13" t="str">
        <f>IF(ISNUMBER($A54),CONCATENATE($BB54,Names!$P$3,Dev!$GI$48),"")</f>
        <v>PRLJB-017_an</v>
      </c>
      <c r="CW54" s="13" t="str">
        <f>IF(ISNUMBER($A54),CONCATENATE($BB54,Names!$P$3,Dev!$GM$48),"")</f>
        <v>PRLJB-017_++EH</v>
      </c>
      <c r="CY54" s="13" t="str">
        <f>IF(ISNUMBER($A54),CONCATENATE($BB54,Names!$P$3,Dev!$EM$48),"")</f>
        <v>PRLJB-017_g</v>
      </c>
      <c r="CZ54" s="13" t="str">
        <f>IF(ISNUMBER($A54),CONCATENATE($BB54,Names!$P$3,Dev!$EV$48),"")</f>
        <v>PRLJB-017_h</v>
      </c>
      <c r="DA54" s="13" t="str">
        <f>IF(ISNUMBER($A54),CONCATENATE($BB54,Names!$P$3,Dev!$EZ$48),"")</f>
        <v>PRLJB-017_s</v>
      </c>
      <c r="DB54" s="13" t="str">
        <f>IF(ISNUMBER($A54),CONCATENATE($BB54,Names!$P$3,Dev!$FI$48),"")</f>
        <v>PRLJB-017_t</v>
      </c>
      <c r="DC54" s="13" t="str">
        <f>IF(ISNUMBER($A54),CONCATENATE($BB54,Names!$P$3,Dev!$FM$48),"")</f>
        <v>PRLJB-017_ag</v>
      </c>
      <c r="DD54" s="13" t="str">
        <f>IF(ISNUMBER($A54),CONCATENATE($BB54,Names!$P$3,Dev!$FV$48),"")</f>
        <v>PRLJB-017_ah</v>
      </c>
      <c r="DE54" s="13" t="str">
        <f>IF(ISNUMBER($A54),CONCATENATE($BB54,Names!$P$3,Dev!$GP$48),"")</f>
        <v>PRLJB-017_++TE</v>
      </c>
      <c r="DI54" s="105">
        <f>COUNTIFS($DL$5:DL54,"&lt;&gt;"&amp;"")</f>
        <v>0</v>
      </c>
      <c r="DJ54" s="1198" t="str">
        <f t="shared" si="7"/>
        <v/>
      </c>
      <c r="DK54" s="1198" t="str">
        <f t="shared" si="8"/>
        <v/>
      </c>
      <c r="DL54" s="1198"/>
      <c r="DM54" s="1198" t="str">
        <f>IF($DL54="","",_xlfn.CONCAT(Names!$D$5,$AO54))</f>
        <v/>
      </c>
      <c r="DN54" s="1198" t="str">
        <f>IF($DL54="","",CONCATENATE(Names!$C$26,Names!$N$3,$DM54))</f>
        <v/>
      </c>
      <c r="DO54" s="1198" t="str">
        <f>IF($DL54="","",CONCATENATE(Names!$C$25,Names!$N$3,$DM54))</f>
        <v/>
      </c>
    </row>
    <row r="55" spans="1:119">
      <c r="A55" s="1"/>
      <c r="B55" s="6"/>
      <c r="C55" s="6">
        <v>4.1349999999999998</v>
      </c>
      <c r="D55" s="1">
        <v>50</v>
      </c>
      <c r="E55">
        <v>31</v>
      </c>
      <c r="F55" s="13">
        <v>1</v>
      </c>
      <c r="G55" s="2">
        <f t="shared" si="17"/>
        <v>119.64500000000005</v>
      </c>
      <c r="H55" s="2">
        <f t="shared" si="16"/>
        <v>121.71250000000005</v>
      </c>
      <c r="I55" s="1225">
        <f>I54+B54/2+C55/2</f>
        <v>121.71249999999998</v>
      </c>
      <c r="J55" s="38"/>
      <c r="K55" s="58"/>
      <c r="L55" s="2" t="str">
        <f>IF(ISNUMBER(E55),VLOOKUP(C55,'TE,EHnames'!$B$4:$F$11,'TE,EHnames'!$C$2,FALSE),"")</f>
        <v>RST/10/50-2/1</v>
      </c>
      <c r="M55" s="2" t="str">
        <f>IF(ISNUMBER(E55),VLOOKUP(C55,'TE,EHnames'!$B$4:$F$11,'TE,EHnames'!$F$2,FALSE),"")</f>
        <v>PT100-3000</v>
      </c>
      <c r="O55" s="13" t="str">
        <f t="shared" si="33"/>
        <v/>
      </c>
      <c r="S55" t="str">
        <f>IFERROR(VLOOKUP(P55,Racks!$H$4:$M$30,6),"")</f>
        <v/>
      </c>
      <c r="V55" s="54">
        <f>COUNTIFS('Sec-Sub'!$K$4:$K$164,"&lt;="&amp;H55)</f>
        <v>43</v>
      </c>
      <c r="W55" s="54" t="str">
        <f>VLOOKUP(V55,'Sec-Sub'!$A$4:$C$164,2,FALSE)</f>
        <v>MBL</v>
      </c>
      <c r="X55" s="54" t="str">
        <f>VLOOKUP(V55,'Sec-Sub'!$A$4:$C$164,3,FALSE)</f>
        <v>020</v>
      </c>
      <c r="Y55" s="54" t="str">
        <f>CONCATENATE(X55,Names!$I$3)</f>
        <v>020PRL</v>
      </c>
      <c r="AC55" s="18"/>
      <c r="AD55" s="1812"/>
      <c r="AE55" s="20"/>
      <c r="AI55" s="1266" t="str">
        <f>IF(ISNUMBER(R55),CONCATENATE(Names!$C$3,R55),"")</f>
        <v/>
      </c>
      <c r="AK55" t="str">
        <f t="shared" si="25"/>
        <v>0</v>
      </c>
      <c r="AL55">
        <f t="shared" si="26"/>
        <v>31</v>
      </c>
      <c r="AM55" t="str">
        <f t="shared" si="27"/>
        <v>MBL</v>
      </c>
      <c r="AN55" t="str">
        <f t="shared" si="28"/>
        <v>020PRL</v>
      </c>
      <c r="AO55" t="str">
        <f t="shared" si="29"/>
        <v>031</v>
      </c>
      <c r="AP55" t="str">
        <f>IF(ISNUMBER(E55),CONCATENATE(Names!$C$5,Names!$N$3,AO55),"")</f>
        <v>PRLRL-031</v>
      </c>
      <c r="AQ55" t="str">
        <f>IF(ISNUMBER(E55),CONCATENATE(Names!$D$5,AO55),"")</f>
        <v>L031</v>
      </c>
      <c r="AR55" t="str">
        <f>IF(ISNUMBER(E55),CONCATENATE(Names!$C$10,Names!$N$3,AQ55),"")</f>
        <v>PRLEH-L031</v>
      </c>
      <c r="AS55" t="str">
        <f>IF(ISNUMBER(E55),CONCATENATE(Names!$C$11,Names!$N$3,AQ55),"")</f>
        <v>PRLTE-L031</v>
      </c>
      <c r="AU55" s="13" t="str">
        <f t="shared" si="30"/>
        <v/>
      </c>
      <c r="AV55" t="str">
        <f t="shared" si="21"/>
        <v/>
      </c>
      <c r="AW55" t="str">
        <f t="shared" si="22"/>
        <v/>
      </c>
      <c r="AX55" t="str">
        <f t="shared" si="23"/>
        <v/>
      </c>
      <c r="AY55" t="str">
        <f t="shared" si="24"/>
        <v/>
      </c>
      <c r="AZ55" t="str">
        <f>IF(ISNUMBER(A55),CONCATENATE(Names!$C$6,Names!$N$3,AU55,A55),"")</f>
        <v/>
      </c>
      <c r="BA55" t="str">
        <f>IF(ISNUMBER(A55),CONCATENATE(Names!$C$7,Names!$N$3,AU55,A55),"")</f>
        <v/>
      </c>
      <c r="BB55" t="str">
        <f>IF(ISNUMBER(A55),CONCATENATE(Names!$C$8,Names!$N$3,AU55,A55),"")</f>
        <v/>
      </c>
      <c r="BC55" t="str">
        <f>IF(ISNUMBER(A55),CONCATENATE(Names!$D$6,AY55),"")</f>
        <v/>
      </c>
      <c r="BD55" t="str">
        <f>IF(ISNUMBER(A55),CONCATENATE(Names!$C$10,Names!$N$3,BC55),"")</f>
        <v/>
      </c>
      <c r="BE55" t="str">
        <f>IF(ISNUMBER(A55),CONCATENATE(Names!$C$11,Names!$N$3,BC55),"")</f>
        <v/>
      </c>
      <c r="BF55" t="str">
        <f>IF(ISNUMBER(A55),CONCATENATE(Names!$D$7,AY55),"")</f>
        <v/>
      </c>
      <c r="BG55" t="str">
        <f>IF(ISNUMBER(A55),CONCATENATE(Names!$C$10,Names!$N$3,BF55),"")</f>
        <v/>
      </c>
      <c r="BH55" t="str">
        <f>IF(ISNUMBER(A55),CONCATENATE(Names!$C$11,Names!$N$3,BF55),"")</f>
        <v/>
      </c>
      <c r="BI55" t="str">
        <f>IF(ISNUMBER(A55),CONCATENATE(Names!$C$12,Names!$N$3,BC55),"")</f>
        <v/>
      </c>
      <c r="BJ55" t="str">
        <f>IF(ISNUMBER(A55),CONCATENATE(Names!$C$24,Names!$N$3,AY55),"")</f>
        <v/>
      </c>
      <c r="BK55" t="str">
        <f>IF(ISNUMBER(A55),CONCATENATE(Names!$C$9,Names!$N$3,AY55),"")</f>
        <v/>
      </c>
      <c r="BS55" s="157"/>
      <c r="BT55" s="105">
        <f>COUNTIFS($BW$5:BW55,"&lt;&gt;"&amp;"")</f>
        <v>3</v>
      </c>
      <c r="BU55" s="103" t="str">
        <f t="shared" si="5"/>
        <v/>
      </c>
      <c r="BV55" s="103" t="str">
        <f t="shared" si="6"/>
        <v/>
      </c>
      <c r="BW55" s="103"/>
      <c r="BY55" t="str">
        <f>IF($BW55="","",CONCATENATE($BW55,Names!$N$3,$BX55))</f>
        <v/>
      </c>
      <c r="BZ55" s="157"/>
      <c r="CA55" s="13" t="str">
        <f>IF(ISNUMBER(A55),CONCATENATE(W55,Names!$H$3,Y55,Names!$J$3,Names!$K$3,Names!$L$3,BK55),"")</f>
        <v/>
      </c>
      <c r="CB55" s="13" t="str">
        <f>IF(ISNUMBER(A55),CONCATENATE(W55,Names!$H$3,Y55,Names!$J$3,Names!$K$3,Names!$L$3,BB55),"")</f>
        <v/>
      </c>
      <c r="CC55" s="13" t="str">
        <f>IF($BW55="","",CONCATENATE(W55,Names!$H$3,Y55,Names!$J$3,Names!$K$3,Names!$L$3,$BW55,Names!$N$3,$BX55))</f>
        <v/>
      </c>
      <c r="CF55" s="13" t="str">
        <f>IF(ISNUMBER($A55),CONCATENATE($BK55,Names!$P$3,Dev!$DA$130),"")</f>
        <v/>
      </c>
      <c r="CG55" s="13" t="str">
        <f>IF(ISNUMBER($A55),CONCATENATE($BK55,Names!$P$3,Dev!$DD$130),"")</f>
        <v/>
      </c>
      <c r="CH55" s="13" t="str">
        <f>IF(ISNUMBER($A55),CONCATENATE($BK55,Names!$P$3,Dev!$DG$130),"")</f>
        <v/>
      </c>
      <c r="CI55" s="13" t="str">
        <f>IF(ISNUMBER($A55),CONCATENATE($BK55,Names!$P$3,Dev!$DK$130),"")</f>
        <v/>
      </c>
      <c r="CJ55" s="13" t="str">
        <f>IF(ISNUMBER($A55),CONCATENATE($BK55,Names!$P$3,Dev!$DN$130),"")</f>
        <v/>
      </c>
      <c r="CK55" s="13" t="str">
        <f>IF(ISNUMBER($A55),CONCATENATE($BK55,Names!$P$3,Dev!$DQ$130),"")</f>
        <v/>
      </c>
      <c r="CL55" s="13"/>
      <c r="CM55" s="13" t="str">
        <f>""</f>
        <v/>
      </c>
      <c r="CN55" s="13" t="str">
        <f>IF(ISNUMBER($A55),CONCATENATE($BB55,Names!$P$3,Dev!$CZ$48),"")</f>
        <v/>
      </c>
      <c r="CO55" s="13" t="str">
        <f>IF(ISNUMBER($A55),CONCATENATE($BB55,Names!$P$3,Dev!$DF$48),"")</f>
        <v/>
      </c>
      <c r="CP55" s="13" t="str">
        <f>IF(ISNUMBER($A55),CONCATENATE($BB55,Names!$P$3,Dev!$DI$48),"")</f>
        <v/>
      </c>
      <c r="CQ55" s="13" t="str">
        <f>IF(ISNUMBER($A55),CONCATENATE($BB55,Names!$P$3,Dev!$DM$48),"")</f>
        <v/>
      </c>
      <c r="CR55" s="13" t="str">
        <f>IF(ISNUMBER($A55),CONCATENATE($BB55,Names!$P$3,Dev!$DV$48),"")</f>
        <v/>
      </c>
      <c r="CS55" s="13" t="str">
        <f>IF(ISNUMBER($A55),CONCATENATE($BB55,Names!$P$3,Dev!$DZ$48),"")</f>
        <v/>
      </c>
      <c r="CT55" s="13" t="str">
        <f>IF(ISNUMBER($A55),CONCATENATE($BB55,Names!$P$3,Dev!$EI$48),"")</f>
        <v/>
      </c>
      <c r="CU55" s="13" t="str">
        <f>IF(ISNUMBER($A55),CONCATENATE($BB55,Names!$P$3,Dev!$FZ$48),"")</f>
        <v/>
      </c>
      <c r="CV55" s="13" t="str">
        <f>IF(ISNUMBER($A55),CONCATENATE($BB55,Names!$P$3,Dev!$GI$48),"")</f>
        <v/>
      </c>
      <c r="CW55" s="13" t="str">
        <f>IF(ISNUMBER($A55),CONCATENATE($BB55,Names!$P$3,Dev!$GM$48),"")</f>
        <v/>
      </c>
      <c r="CX55" s="13"/>
      <c r="CY55" s="13" t="str">
        <f>IF(ISNUMBER($A55),CONCATENATE($BB55,Names!$P$3,Dev!$EM$48),"")</f>
        <v/>
      </c>
      <c r="CZ55" s="13" t="str">
        <f>IF(ISNUMBER($A55),CONCATENATE($BB55,Names!$P$3,Dev!$EV$48),"")</f>
        <v/>
      </c>
      <c r="DA55" s="13" t="str">
        <f>IF(ISNUMBER($A55),CONCATENATE($BB55,Names!$P$3,Dev!$EZ$48),"")</f>
        <v/>
      </c>
      <c r="DB55" s="13" t="str">
        <f>IF(ISNUMBER($A55),CONCATENATE($BB55,Names!$P$3,Dev!$FI$48),"")</f>
        <v/>
      </c>
      <c r="DC55" s="13" t="str">
        <f>IF(ISNUMBER($A55),CONCATENATE($BB55,Names!$P$3,Dev!$FM$48),"")</f>
        <v/>
      </c>
      <c r="DD55" s="13" t="str">
        <f>IF(ISNUMBER($A55),CONCATENATE($BB55,Names!$P$3,Dev!$FV$48),"")</f>
        <v/>
      </c>
      <c r="DE55" s="13" t="str">
        <f>IF(ISNUMBER($A55),CONCATENATE($BB55,Names!$P$3,Dev!$GP$48),"")</f>
        <v/>
      </c>
      <c r="DI55" s="105">
        <f>COUNTIFS($DL$5:DL55,"&lt;&gt;"&amp;"")</f>
        <v>0</v>
      </c>
      <c r="DJ55" s="1198" t="str">
        <f t="shared" si="7"/>
        <v/>
      </c>
      <c r="DK55" s="1198" t="str">
        <f t="shared" si="8"/>
        <v/>
      </c>
      <c r="DL55" s="1198"/>
      <c r="DM55" s="1198" t="str">
        <f>IF($DL55="","",_xlfn.CONCAT(Names!$D$5,$AO55))</f>
        <v/>
      </c>
      <c r="DN55" s="1198" t="str">
        <f>IF($DL55="","",CONCATENATE(Names!$C$26,Names!$N$3,$DM55))</f>
        <v/>
      </c>
      <c r="DO55" s="1198" t="str">
        <f>IF($DL55="","",CONCATENATE(Names!$C$25,Names!$N$3,$DM55))</f>
        <v/>
      </c>
    </row>
    <row r="56" spans="1:119">
      <c r="A56" s="1"/>
      <c r="B56" s="6"/>
      <c r="C56" s="6">
        <v>4.1349999999999998</v>
      </c>
      <c r="D56" s="1">
        <v>50</v>
      </c>
      <c r="E56">
        <v>32</v>
      </c>
      <c r="F56" s="13">
        <v>1</v>
      </c>
      <c r="G56" s="2">
        <f t="shared" si="17"/>
        <v>123.78000000000006</v>
      </c>
      <c r="H56" s="2">
        <f t="shared" si="16"/>
        <v>125.84750000000005</v>
      </c>
      <c r="I56" s="1225">
        <f>I54+B54/2+C55+C56/2</f>
        <v>125.84749999999998</v>
      </c>
      <c r="J56" s="38"/>
      <c r="K56" s="58"/>
      <c r="L56" s="2" t="str">
        <f>IF(ISNUMBER(E56),VLOOKUP(C56,'TE,EHnames'!$B$4:$F$11,'TE,EHnames'!$C$2,FALSE),"")</f>
        <v>RST/10/50-2/1</v>
      </c>
      <c r="M56" s="2" t="str">
        <f>IF(ISNUMBER(E56),VLOOKUP(C56,'TE,EHnames'!$B$4:$F$11,'TE,EHnames'!$F$2,FALSE),"")</f>
        <v>PT100-3000</v>
      </c>
      <c r="O56" s="13" t="str">
        <f t="shared" si="33"/>
        <v/>
      </c>
      <c r="Q56" s="7">
        <v>123.97499999999999</v>
      </c>
      <c r="R56">
        <v>160</v>
      </c>
      <c r="S56" t="str">
        <f>IFERROR(VLOOKUP(P56,Racks!$H$4:$M$30,6),"")</f>
        <v/>
      </c>
      <c r="V56" s="54">
        <f>COUNTIFS('Sec-Sub'!$K$4:$K$164,"&lt;="&amp;H56)</f>
        <v>45</v>
      </c>
      <c r="W56" s="54" t="str">
        <f>VLOOKUP(V56,'Sec-Sub'!$A$4:$C$164,2,FALSE)</f>
        <v>MBL</v>
      </c>
      <c r="X56" s="54" t="str">
        <f>VLOOKUP(V56,'Sec-Sub'!$A$4:$C$164,3,FALSE)</f>
        <v>030</v>
      </c>
      <c r="Y56" s="54" t="str">
        <f>CONCATENATE(X56,Names!$I$3)</f>
        <v>030PRL</v>
      </c>
      <c r="AC56" s="18"/>
      <c r="AD56" s="1812">
        <v>1</v>
      </c>
      <c r="AE56" s="10"/>
      <c r="AI56" s="1266" t="str">
        <f>IF(ISNUMBER(R56),CONCATENATE(Names!$C$3,R56),"")</f>
        <v>STUB160</v>
      </c>
      <c r="AK56" t="str">
        <f t="shared" si="25"/>
        <v>0</v>
      </c>
      <c r="AL56">
        <f t="shared" si="26"/>
        <v>32</v>
      </c>
      <c r="AM56" t="str">
        <f t="shared" si="27"/>
        <v>MBL</v>
      </c>
      <c r="AN56" t="str">
        <f t="shared" si="28"/>
        <v>030PRL</v>
      </c>
      <c r="AO56" t="str">
        <f t="shared" si="29"/>
        <v>032</v>
      </c>
      <c r="AP56" t="str">
        <f>IF(ISNUMBER(E56),CONCATENATE(Names!$C$5,Names!$N$3,AO56),"")</f>
        <v>PRLRL-032</v>
      </c>
      <c r="AQ56" t="str">
        <f>IF(ISNUMBER(E56),CONCATENATE(Names!$D$5,AO56),"")</f>
        <v>L032</v>
      </c>
      <c r="AR56" t="str">
        <f>IF(ISNUMBER(E56),CONCATENATE(Names!$C$10,Names!$N$3,AQ56),"")</f>
        <v>PRLEH-L032</v>
      </c>
      <c r="AS56" t="str">
        <f>IF(ISNUMBER(E56),CONCATENATE(Names!$C$11,Names!$N$3,AQ56),"")</f>
        <v>PRLTE-L032</v>
      </c>
      <c r="AU56" s="13" t="str">
        <f t="shared" si="30"/>
        <v/>
      </c>
      <c r="AV56" t="str">
        <f t="shared" si="21"/>
        <v/>
      </c>
      <c r="AW56" t="str">
        <f t="shared" si="22"/>
        <v/>
      </c>
      <c r="AX56" t="str">
        <f t="shared" si="23"/>
        <v/>
      </c>
      <c r="AY56" t="str">
        <f t="shared" si="24"/>
        <v/>
      </c>
      <c r="AZ56" t="str">
        <f>IF(ISNUMBER(A56),CONCATENATE(Names!$C$6,Names!$N$3,AU56,A56),"")</f>
        <v/>
      </c>
      <c r="BA56" t="str">
        <f>IF(ISNUMBER(A56),CONCATENATE(Names!$C$7,Names!$N$3,AU56,A56),"")</f>
        <v/>
      </c>
      <c r="BB56" t="str">
        <f>IF(ISNUMBER(A56),CONCATENATE(Names!$C$8,Names!$N$3,AU56,A56),"")</f>
        <v/>
      </c>
      <c r="BC56" t="str">
        <f>IF(ISNUMBER(A56),CONCATENATE(Names!$D$6,AY56),"")</f>
        <v/>
      </c>
      <c r="BD56" t="str">
        <f>IF(ISNUMBER(A56),CONCATENATE(Names!$C$10,Names!$N$3,BC56),"")</f>
        <v/>
      </c>
      <c r="BE56" t="str">
        <f>IF(ISNUMBER(A56),CONCATENATE(Names!$C$11,Names!$N$3,BC56),"")</f>
        <v/>
      </c>
      <c r="BF56" t="str">
        <f>IF(ISNUMBER(A56),CONCATENATE(Names!$D$7,AY56),"")</f>
        <v/>
      </c>
      <c r="BG56" t="str">
        <f>IF(ISNUMBER(A56),CONCATENATE(Names!$C$10,Names!$N$3,BF56),"")</f>
        <v/>
      </c>
      <c r="BH56" t="str">
        <f>IF(ISNUMBER(A56),CONCATENATE(Names!$C$11,Names!$N$3,BF56),"")</f>
        <v/>
      </c>
      <c r="BI56" t="str">
        <f>IF(ISNUMBER(A56),CONCATENATE(Names!$C$12,Names!$N$3,BC56),"")</f>
        <v/>
      </c>
      <c r="BJ56" t="str">
        <f>IF(ISNUMBER(A56),CONCATENATE(Names!$C$24,Names!$N$3,AY56),"")</f>
        <v/>
      </c>
      <c r="BK56" t="str">
        <f>IF(ISNUMBER(A56),CONCATENATE(Names!$C$9,Names!$N$3,AY56),"")</f>
        <v/>
      </c>
      <c r="BS56" s="157"/>
      <c r="BT56" s="105">
        <f>COUNTIFS($BW$5:BW56,"&lt;&gt;"&amp;"")</f>
        <v>3</v>
      </c>
      <c r="BU56" s="103" t="str">
        <f t="shared" si="5"/>
        <v/>
      </c>
      <c r="BV56" s="103" t="str">
        <f t="shared" si="6"/>
        <v/>
      </c>
      <c r="BW56" s="103"/>
      <c r="BY56" t="str">
        <f>IF($BW56="","",CONCATENATE($BW56,Names!$N$3,$BX56))</f>
        <v/>
      </c>
      <c r="BZ56" s="157"/>
      <c r="CA56" s="13" t="str">
        <f>IF(ISNUMBER(A56),CONCATENATE(W56,Names!$H$3,Y56,Names!$J$3,Names!$K$3,Names!$L$3,BK56),"")</f>
        <v/>
      </c>
      <c r="CB56" s="13" t="str">
        <f>IF(ISNUMBER(A56),CONCATENATE(W56,Names!$H$3,Y56,Names!$J$3,Names!$K$3,Names!$L$3,BB56),"")</f>
        <v/>
      </c>
      <c r="CC56" s="13" t="str">
        <f>IF($BW56="","",CONCATENATE(W56,Names!$H$3,Y56,Names!$J$3,Names!$K$3,Names!$L$3,$BW56,Names!$N$3,$BX56))</f>
        <v/>
      </c>
      <c r="CF56" s="13" t="str">
        <f>IF(ISNUMBER($A56),CONCATENATE($BK56,Names!$P$3,Dev!$DA$130),"")</f>
        <v/>
      </c>
      <c r="CG56" s="13" t="str">
        <f>IF(ISNUMBER($A56),CONCATENATE($BK56,Names!$P$3,Dev!$DD$130),"")</f>
        <v/>
      </c>
      <c r="CH56" s="13" t="str">
        <f>IF(ISNUMBER($A56),CONCATENATE($BK56,Names!$P$3,Dev!$DG$130),"")</f>
        <v/>
      </c>
      <c r="CI56" s="13" t="str">
        <f>IF(ISNUMBER($A56),CONCATENATE($BK56,Names!$P$3,Dev!$DK$130),"")</f>
        <v/>
      </c>
      <c r="CJ56" s="13" t="str">
        <f>IF(ISNUMBER($A56),CONCATENATE($BK56,Names!$P$3,Dev!$DN$130),"")</f>
        <v/>
      </c>
      <c r="CK56" s="13" t="str">
        <f>IF(ISNUMBER($A56),CONCATENATE($BK56,Names!$P$3,Dev!$DQ$130),"")</f>
        <v/>
      </c>
      <c r="CL56" s="13"/>
      <c r="CM56" s="13" t="str">
        <f>""</f>
        <v/>
      </c>
      <c r="CN56" s="13" t="str">
        <f>IF(ISNUMBER($A56),CONCATENATE($BB56,Names!$P$3,Dev!$CZ$48),"")</f>
        <v/>
      </c>
      <c r="CO56" s="13" t="str">
        <f>IF(ISNUMBER($A56),CONCATENATE($BB56,Names!$P$3,Dev!$DF$48),"")</f>
        <v/>
      </c>
      <c r="CP56" s="13" t="str">
        <f>IF(ISNUMBER($A56),CONCATENATE($BB56,Names!$P$3,Dev!$DI$48),"")</f>
        <v/>
      </c>
      <c r="CQ56" s="13" t="str">
        <f>IF(ISNUMBER($A56),CONCATENATE($BB56,Names!$P$3,Dev!$DM$48),"")</f>
        <v/>
      </c>
      <c r="CR56" s="13" t="str">
        <f>IF(ISNUMBER($A56),CONCATENATE($BB56,Names!$P$3,Dev!$DV$48),"")</f>
        <v/>
      </c>
      <c r="CS56" s="13" t="str">
        <f>IF(ISNUMBER($A56),CONCATENATE($BB56,Names!$P$3,Dev!$DZ$48),"")</f>
        <v/>
      </c>
      <c r="CT56" s="13" t="str">
        <f>IF(ISNUMBER($A56),CONCATENATE($BB56,Names!$P$3,Dev!$EI$48),"")</f>
        <v/>
      </c>
      <c r="CU56" s="13" t="str">
        <f>IF(ISNUMBER($A56),CONCATENATE($BB56,Names!$P$3,Dev!$FZ$48),"")</f>
        <v/>
      </c>
      <c r="CV56" s="13" t="str">
        <f>IF(ISNUMBER($A56),CONCATENATE($BB56,Names!$P$3,Dev!$GI$48),"")</f>
        <v/>
      </c>
      <c r="CW56" s="13" t="str">
        <f>IF(ISNUMBER($A56),CONCATENATE($BB56,Names!$P$3,Dev!$GM$48),"")</f>
        <v/>
      </c>
      <c r="CX56" s="13"/>
      <c r="CY56" s="13" t="str">
        <f>IF(ISNUMBER($A56),CONCATENATE($BB56,Names!$P$3,Dev!$EM$48),"")</f>
        <v/>
      </c>
      <c r="CZ56" s="13" t="str">
        <f>IF(ISNUMBER($A56),CONCATENATE($BB56,Names!$P$3,Dev!$EV$48),"")</f>
        <v/>
      </c>
      <c r="DA56" s="13" t="str">
        <f>IF(ISNUMBER($A56),CONCATENATE($BB56,Names!$P$3,Dev!$EZ$48),"")</f>
        <v/>
      </c>
      <c r="DB56" s="13" t="str">
        <f>IF(ISNUMBER($A56),CONCATENATE($BB56,Names!$P$3,Dev!$FI$48),"")</f>
        <v/>
      </c>
      <c r="DC56" s="13" t="str">
        <f>IF(ISNUMBER($A56),CONCATENATE($BB56,Names!$P$3,Dev!$FM$48),"")</f>
        <v/>
      </c>
      <c r="DD56" s="13" t="str">
        <f>IF(ISNUMBER($A56),CONCATENATE($BB56,Names!$P$3,Dev!$FV$48),"")</f>
        <v/>
      </c>
      <c r="DE56" s="13" t="str">
        <f>IF(ISNUMBER($A56),CONCATENATE($BB56,Names!$P$3,Dev!$GP$48),"")</f>
        <v/>
      </c>
      <c r="DI56" s="105">
        <f>COUNTIFS($DL$5:DL56,"&lt;&gt;"&amp;"")</f>
        <v>0</v>
      </c>
      <c r="DJ56" s="1198" t="str">
        <f t="shared" si="7"/>
        <v/>
      </c>
      <c r="DK56" s="1198" t="str">
        <f t="shared" si="8"/>
        <v/>
      </c>
      <c r="DL56" s="1198"/>
      <c r="DM56" s="1198" t="str">
        <f>IF($DL56="","",_xlfn.CONCAT(Names!$D$5,$AO56))</f>
        <v/>
      </c>
      <c r="DN56" s="1198" t="str">
        <f>IF($DL56="","",CONCATENATE(Names!$C$26,Names!$N$3,$DM56))</f>
        <v/>
      </c>
      <c r="DO56" s="1198" t="str">
        <f>IF($DL56="","",CONCATENATE(Names!$C$25,Names!$N$3,$DM56))</f>
        <v/>
      </c>
    </row>
    <row r="57" spans="1:119" s="13" customFormat="1">
      <c r="A57" s="11">
        <v>18</v>
      </c>
      <c r="B57" s="12">
        <v>0.25</v>
      </c>
      <c r="C57" s="11"/>
      <c r="D57" s="11">
        <v>20</v>
      </c>
      <c r="F57" s="13">
        <v>1</v>
      </c>
      <c r="G57" s="2">
        <f t="shared" si="17"/>
        <v>127.91500000000006</v>
      </c>
      <c r="H57" s="2">
        <f t="shared" si="16"/>
        <v>128.04000000000008</v>
      </c>
      <c r="I57" s="1230">
        <f>I54+SUM(C55:C56)+B57</f>
        <v>128.03999999999996</v>
      </c>
      <c r="J57" s="56">
        <v>1741007000189</v>
      </c>
      <c r="K57" s="59">
        <v>17.5</v>
      </c>
      <c r="L57" s="2" t="str">
        <f>IF(ISNUMBER(E57),VLOOKUP(C57,'TE,EHnames'!$B$4:$F$11,'TE,EHnames'!$C$2,FALSE),"")</f>
        <v/>
      </c>
      <c r="M57" s="2" t="str">
        <f>IF(ISNUMBER(E57),VLOOKUP(C57,'TE,EHnames'!$B$4:$F$11,'TE,EHnames'!$F$2,FALSE),"")</f>
        <v/>
      </c>
      <c r="O57" s="13">
        <f t="shared" si="33"/>
        <v>4.065000000000083</v>
      </c>
      <c r="P57" s="13">
        <v>160</v>
      </c>
      <c r="Q57">
        <f>(Q56+Q62)/2</f>
        <v>132.495</v>
      </c>
      <c r="S57" t="str">
        <f>IFERROR(VLOOKUP(P57,Racks!$H$4:$M$30,6),"")</f>
        <v>MBL-010Row:CnPw-U-016</v>
      </c>
      <c r="V57" s="54">
        <f>COUNTIFS('Sec-Sub'!$K$4:$K$164,"&lt;="&amp;H57)</f>
        <v>45</v>
      </c>
      <c r="W57" s="54" t="str">
        <f>VLOOKUP(V57,'Sec-Sub'!$A$4:$C$164,2,FALSE)</f>
        <v>MBL</v>
      </c>
      <c r="X57" s="54" t="str">
        <f>VLOOKUP(V57,'Sec-Sub'!$A$4:$C$164,3,FALSE)</f>
        <v>030</v>
      </c>
      <c r="Y57" s="54" t="str">
        <f>CONCATENATE(X57,Names!$I$3)</f>
        <v>030PRL</v>
      </c>
      <c r="Z57" s="48" t="s">
        <v>195</v>
      </c>
      <c r="AA57" s="49" t="s">
        <v>186</v>
      </c>
      <c r="AC57" s="21"/>
      <c r="AD57" s="1812"/>
      <c r="AE57" s="17">
        <v>1</v>
      </c>
      <c r="AI57" s="1266" t="str">
        <f>IF(ISNUMBER(R57),CONCATENATE(Names!$C$3,R57),"")</f>
        <v/>
      </c>
      <c r="AJ57"/>
      <c r="AK57" t="str">
        <f t="shared" si="25"/>
        <v/>
      </c>
      <c r="AL57" t="str">
        <f t="shared" si="26"/>
        <v/>
      </c>
      <c r="AM57" t="str">
        <f t="shared" si="27"/>
        <v/>
      </c>
      <c r="AN57" t="str">
        <f t="shared" si="28"/>
        <v/>
      </c>
      <c r="AO57" t="str">
        <f t="shared" si="29"/>
        <v/>
      </c>
      <c r="AP57" t="str">
        <f>IF(ISNUMBER(E57),CONCATENATE(Names!$C$5,Names!$N$3,AO57),"")</f>
        <v/>
      </c>
      <c r="AQ57" t="str">
        <f>IF(ISNUMBER(E57),CONCATENATE(Names!$D$5,AO57),"")</f>
        <v/>
      </c>
      <c r="AR57" t="str">
        <f>IF(ISNUMBER(E57),CONCATENATE(Names!$C$10,Names!$N$3,AQ57),"")</f>
        <v/>
      </c>
      <c r="AS57" t="str">
        <f>IF(ISNUMBER(E57),CONCATENATE(Names!$C$11,Names!$N$3,AQ57),"")</f>
        <v/>
      </c>
      <c r="AT57"/>
      <c r="AU57" s="13" t="str">
        <f t="shared" si="30"/>
        <v>0</v>
      </c>
      <c r="AV57">
        <f t="shared" si="21"/>
        <v>18</v>
      </c>
      <c r="AW57" t="str">
        <f t="shared" si="22"/>
        <v>MBL</v>
      </c>
      <c r="AX57" t="str">
        <f t="shared" si="23"/>
        <v>030PRL</v>
      </c>
      <c r="AY57" t="str">
        <f t="shared" si="24"/>
        <v>018</v>
      </c>
      <c r="AZ57" t="str">
        <f>IF(ISNUMBER(A57),CONCATENATE(Names!$C$6,Names!$N$3,AU57,A57),"")</f>
        <v>PRLCpl-018</v>
      </c>
      <c r="BA57" t="str">
        <f>IF(ISNUMBER(A57),CONCATENATE(Names!$C$7,Names!$N$3,AU57,A57),"")</f>
        <v>PRLSB-018</v>
      </c>
      <c r="BB57" t="str">
        <f>IF(ISNUMBER(A57),CONCATENATE(Names!$C$8,Names!$N$3,AU57,A57),"")</f>
        <v>PRLJB-018</v>
      </c>
      <c r="BC57" t="str">
        <f>IF(ISNUMBER(A57),CONCATENATE(Names!$D$6,AY57),"")</f>
        <v>C018</v>
      </c>
      <c r="BD57" t="str">
        <f>IF(ISNUMBER(A57),CONCATENATE(Names!$C$10,Names!$N$3,BC57),"")</f>
        <v>PRLEH-C018</v>
      </c>
      <c r="BE57" t="str">
        <f>IF(ISNUMBER(A57),CONCATENATE(Names!$C$11,Names!$N$3,BC57),"")</f>
        <v>PRLTE-C018</v>
      </c>
      <c r="BF57" t="str">
        <f>IF(ISNUMBER(A57),CONCATENATE(Names!$D$7,AY57),"")</f>
        <v>S018</v>
      </c>
      <c r="BG57" t="str">
        <f>IF(ISNUMBER(A57),CONCATENATE(Names!$C$10,Names!$N$3,BF57),"")</f>
        <v>PRLEH-S018</v>
      </c>
      <c r="BH57" t="str">
        <f>IF(ISNUMBER(A57),CONCATENATE(Names!$C$11,Names!$N$3,BF57),"")</f>
        <v>PRLTE-S018</v>
      </c>
      <c r="BI57" t="str">
        <f>IF(ISNUMBER(A57),CONCATENATE(Names!$C$12,Names!$N$3,BC57),"")</f>
        <v>PRLDL-C018</v>
      </c>
      <c r="BJ57" t="str">
        <f>IF(ISNUMBER(A57),CONCATENATE(Names!$C$24,Names!$N$3,AY57),"")</f>
        <v>PRLCSC-018</v>
      </c>
      <c r="BK57" t="str">
        <f>IF(ISNUMBER(A57),CONCATENATE(Names!$C$9,Names!$N$3,AY57),"")</f>
        <v>PRLTap-018</v>
      </c>
      <c r="BL57"/>
      <c r="BM57"/>
      <c r="BN57"/>
      <c r="BO57"/>
      <c r="BP57"/>
      <c r="BQ57"/>
      <c r="BR57"/>
      <c r="BS57" s="157"/>
      <c r="BT57" s="105">
        <f>COUNTIFS($BW$5:BW57,"&lt;&gt;"&amp;"")</f>
        <v>3</v>
      </c>
      <c r="BU57" s="103" t="str">
        <f t="shared" si="5"/>
        <v/>
      </c>
      <c r="BV57" s="103" t="str">
        <f t="shared" si="6"/>
        <v/>
      </c>
      <c r="BW57" s="103"/>
      <c r="BX57"/>
      <c r="BY57" t="str">
        <f>IF($BW57="","",CONCATENATE($BW57,Names!$N$3,$BX57))</f>
        <v/>
      </c>
      <c r="BZ57" s="164"/>
      <c r="CA57" s="13" t="str">
        <f>IF(ISNUMBER(A57),CONCATENATE(W57,Names!$H$3,Y57,Names!$J$3,Names!$K$3,Names!$L$3,BK57),"")</f>
        <v>MBL-030PRL:RFS-PRLTap-018</v>
      </c>
      <c r="CB57" s="13" t="str">
        <f>IF(ISNUMBER(A57),CONCATENATE(W57,Names!$H$3,Y57,Names!$J$3,Names!$K$3,Names!$L$3,BB57),"")</f>
        <v>MBL-030PRL:RFS-PRLJB-018</v>
      </c>
      <c r="CC57" s="13" t="str">
        <f>IF($BW57="","",CONCATENATE(W57,Names!$H$3,Y57,Names!$J$3,Names!$K$3,Names!$L$3,$BW57,Names!$N$3,$BX57))</f>
        <v/>
      </c>
      <c r="CF57" s="13" t="str">
        <f>IF(ISNUMBER($A57),CONCATENATE($BK57,Names!$P$3,Dev!$DA$130),"")</f>
        <v>PRLTap-018_a</v>
      </c>
      <c r="CG57" s="13" t="str">
        <f>IF(ISNUMBER($A57),CONCATENATE($BK57,Names!$P$3,Dev!$DD$130),"")</f>
        <v>PRLTap-018_b</v>
      </c>
      <c r="CH57" s="13" t="str">
        <f>IF(ISNUMBER($A57),CONCATENATE($BK57,Names!$P$3,Dev!$DG$130),"")</f>
        <v>PRLTap-018_c</v>
      </c>
      <c r="CI57" s="13" t="str">
        <f>IF(ISNUMBER($A57),CONCATENATE($BK57,Names!$P$3,Dev!$DK$130),"")</f>
        <v>PRLTap-018_d</v>
      </c>
      <c r="CJ57" s="13" t="str">
        <f>IF(ISNUMBER($A57),CONCATENATE($BK57,Names!$P$3,Dev!$DN$130),"")</f>
        <v>PRLTap-018_e</v>
      </c>
      <c r="CK57" s="13" t="str">
        <f>IF(ISNUMBER($A57),CONCATENATE($BK57,Names!$P$3,Dev!$DQ$130),"")</f>
        <v>PRLTap-018_f</v>
      </c>
      <c r="CM57" s="13" t="str">
        <f>""</f>
        <v/>
      </c>
      <c r="CN57" s="13" t="str">
        <f>IF(ISNUMBER($A57),CONCATENATE($BB57,Names!$P$3,Dev!$CZ$48),"")</f>
        <v>PRLJB-018_a</v>
      </c>
      <c r="CO57" s="13" t="str">
        <f>IF(ISNUMBER($A57),CONCATENATE($BB57,Names!$P$3,Dev!$DF$48),"")</f>
        <v>PRLJB-018_cp</v>
      </c>
      <c r="CP57" s="13" t="str">
        <f>IF(ISNUMBER($A57),CONCATENATE($BB57,Names!$P$3,Dev!$DI$48),"")</f>
        <v>PRLJB-018_b</v>
      </c>
      <c r="CQ57" s="13" t="str">
        <f>IF(ISNUMBER($A57),CONCATENATE($BB57,Names!$P$3,Dev!$DM$48),"")</f>
        <v>PRLJB-018_m</v>
      </c>
      <c r="CR57" s="13" t="str">
        <f>IF(ISNUMBER($A57),CONCATENATE($BB57,Names!$P$3,Dev!$DV$48),"")</f>
        <v>PRLJB-018_n</v>
      </c>
      <c r="CS57" s="13" t="str">
        <f>IF(ISNUMBER($A57),CONCATENATE($BB57,Names!$P$3,Dev!$DZ$48),"")</f>
        <v>PRLJB-018_aa</v>
      </c>
      <c r="CT57" s="13" t="str">
        <f>IF(ISNUMBER($A57),CONCATENATE($BB57,Names!$P$3,Dev!$EI$48),"")</f>
        <v>PRLJB-018_ab</v>
      </c>
      <c r="CU57" s="13" t="str">
        <f>IF(ISNUMBER($A57),CONCATENATE($BB57,Names!$P$3,Dev!$FZ$48),"")</f>
        <v>PRLJB-018_am</v>
      </c>
      <c r="CV57" s="13" t="str">
        <f>IF(ISNUMBER($A57),CONCATENATE($BB57,Names!$P$3,Dev!$GI$48),"")</f>
        <v>PRLJB-018_an</v>
      </c>
      <c r="CW57" s="13" t="str">
        <f>IF(ISNUMBER($A57),CONCATENATE($BB57,Names!$P$3,Dev!$GM$48),"")</f>
        <v>PRLJB-018_++EH</v>
      </c>
      <c r="CY57" s="13" t="str">
        <f>IF(ISNUMBER($A57),CONCATENATE($BB57,Names!$P$3,Dev!$EM$48),"")</f>
        <v>PRLJB-018_g</v>
      </c>
      <c r="CZ57" s="13" t="str">
        <f>IF(ISNUMBER($A57),CONCATENATE($BB57,Names!$P$3,Dev!$EV$48),"")</f>
        <v>PRLJB-018_h</v>
      </c>
      <c r="DA57" s="13" t="str">
        <f>IF(ISNUMBER($A57),CONCATENATE($BB57,Names!$P$3,Dev!$EZ$48),"")</f>
        <v>PRLJB-018_s</v>
      </c>
      <c r="DB57" s="13" t="str">
        <f>IF(ISNUMBER($A57),CONCATENATE($BB57,Names!$P$3,Dev!$FI$48),"")</f>
        <v>PRLJB-018_t</v>
      </c>
      <c r="DC57" s="13" t="str">
        <f>IF(ISNUMBER($A57),CONCATENATE($BB57,Names!$P$3,Dev!$FM$48),"")</f>
        <v>PRLJB-018_ag</v>
      </c>
      <c r="DD57" s="13" t="str">
        <f>IF(ISNUMBER($A57),CONCATENATE($BB57,Names!$P$3,Dev!$FV$48),"")</f>
        <v>PRLJB-018_ah</v>
      </c>
      <c r="DE57" s="13" t="str">
        <f>IF(ISNUMBER($A57),CONCATENATE($BB57,Names!$P$3,Dev!$GP$48),"")</f>
        <v>PRLJB-018_++TE</v>
      </c>
      <c r="DI57" s="105">
        <f>COUNTIFS($DL$5:DL57,"&lt;&gt;"&amp;"")</f>
        <v>0</v>
      </c>
      <c r="DJ57" s="1198" t="str">
        <f t="shared" si="7"/>
        <v/>
      </c>
      <c r="DK57" s="1198" t="str">
        <f t="shared" si="8"/>
        <v/>
      </c>
      <c r="DL57" s="1198"/>
      <c r="DM57" s="1198" t="str">
        <f>IF($DL57="","",_xlfn.CONCAT(Names!$D$5,$AO57))</f>
        <v/>
      </c>
      <c r="DN57" s="1198" t="str">
        <f>IF($DL57="","",CONCATENATE(Names!$C$26,Names!$N$3,$DM57))</f>
        <v/>
      </c>
      <c r="DO57" s="1198" t="str">
        <f>IF($DL57="","",CONCATENATE(Names!$C$25,Names!$N$3,$DM57))</f>
        <v/>
      </c>
    </row>
    <row r="58" spans="1:119">
      <c r="A58" s="1"/>
      <c r="B58" s="6"/>
      <c r="C58" s="6">
        <v>4.1349999999999998</v>
      </c>
      <c r="D58" s="1">
        <v>50</v>
      </c>
      <c r="E58">
        <v>33</v>
      </c>
      <c r="F58" s="13">
        <v>1</v>
      </c>
      <c r="G58" s="2">
        <f t="shared" si="17"/>
        <v>128.16500000000008</v>
      </c>
      <c r="H58" s="2">
        <f t="shared" si="16"/>
        <v>130.23250000000007</v>
      </c>
      <c r="I58" s="1225">
        <f>I57+B57/2+C58/2</f>
        <v>130.23249999999996</v>
      </c>
      <c r="J58" s="38"/>
      <c r="K58" s="58"/>
      <c r="L58" s="2" t="str">
        <f>IF(ISNUMBER(E58),VLOOKUP(C58,'TE,EHnames'!$B$4:$F$11,'TE,EHnames'!$C$2,FALSE),"")</f>
        <v>RST/10/50-2/1</v>
      </c>
      <c r="M58" s="2" t="str">
        <f>IF(ISNUMBER(E58),VLOOKUP(C58,'TE,EHnames'!$B$4:$F$11,'TE,EHnames'!$F$2,FALSE),"")</f>
        <v>PT100-3000</v>
      </c>
      <c r="O58" s="13" t="str">
        <f t="shared" si="33"/>
        <v/>
      </c>
      <c r="S58" t="str">
        <f>IFERROR(VLOOKUP(P58,Racks!$H$4:$M$30,6),"")</f>
        <v/>
      </c>
      <c r="V58" s="54">
        <f>COUNTIFS('Sec-Sub'!$K$4:$K$164,"&lt;="&amp;H58)</f>
        <v>45</v>
      </c>
      <c r="W58" s="54" t="str">
        <f>VLOOKUP(V58,'Sec-Sub'!$A$4:$C$164,2,FALSE)</f>
        <v>MBL</v>
      </c>
      <c r="X58" s="54" t="str">
        <f>VLOOKUP(V58,'Sec-Sub'!$A$4:$C$164,3,FALSE)</f>
        <v>030</v>
      </c>
      <c r="Y58" s="54" t="str">
        <f>CONCATENATE(X58,Names!$I$3)</f>
        <v>030PRL</v>
      </c>
      <c r="AC58" s="23"/>
      <c r="AD58" s="1812"/>
      <c r="AE58" s="20"/>
      <c r="AI58" s="1266" t="str">
        <f>IF(ISNUMBER(R58),CONCATENATE(Names!$C$3,R58),"")</f>
        <v/>
      </c>
      <c r="AK58" t="str">
        <f t="shared" si="25"/>
        <v>0</v>
      </c>
      <c r="AL58">
        <f t="shared" si="26"/>
        <v>33</v>
      </c>
      <c r="AM58" t="str">
        <f t="shared" si="27"/>
        <v>MBL</v>
      </c>
      <c r="AN58" t="str">
        <f t="shared" si="28"/>
        <v>030PRL</v>
      </c>
      <c r="AO58" t="str">
        <f t="shared" si="29"/>
        <v>033</v>
      </c>
      <c r="AP58" t="str">
        <f>IF(ISNUMBER(E58),CONCATENATE(Names!$C$5,Names!$N$3,AO58),"")</f>
        <v>PRLRL-033</v>
      </c>
      <c r="AQ58" t="str">
        <f>IF(ISNUMBER(E58),CONCATENATE(Names!$D$5,AO58),"")</f>
        <v>L033</v>
      </c>
      <c r="AR58" t="str">
        <f>IF(ISNUMBER(E58),CONCATENATE(Names!$C$10,Names!$N$3,AQ58),"")</f>
        <v>PRLEH-L033</v>
      </c>
      <c r="AS58" t="str">
        <f>IF(ISNUMBER(E58),CONCATENATE(Names!$C$11,Names!$N$3,AQ58),"")</f>
        <v>PRLTE-L033</v>
      </c>
      <c r="AU58" s="13" t="str">
        <f t="shared" si="30"/>
        <v/>
      </c>
      <c r="AV58" t="str">
        <f t="shared" si="21"/>
        <v/>
      </c>
      <c r="AW58" t="str">
        <f t="shared" si="22"/>
        <v/>
      </c>
      <c r="AX58" t="str">
        <f t="shared" si="23"/>
        <v/>
      </c>
      <c r="AY58" t="str">
        <f t="shared" si="24"/>
        <v/>
      </c>
      <c r="AZ58" t="str">
        <f>IF(ISNUMBER(A58),CONCATENATE(Names!$C$6,Names!$N$3,AU58,A58),"")</f>
        <v/>
      </c>
      <c r="BA58" t="str">
        <f>IF(ISNUMBER(A58),CONCATENATE(Names!$C$7,Names!$N$3,AU58,A58),"")</f>
        <v/>
      </c>
      <c r="BB58" t="str">
        <f>IF(ISNUMBER(A58),CONCATENATE(Names!$C$8,Names!$N$3,AU58,A58),"")</f>
        <v/>
      </c>
      <c r="BC58" t="str">
        <f>IF(ISNUMBER(A58),CONCATENATE(Names!$D$6,AY58),"")</f>
        <v/>
      </c>
      <c r="BD58" t="str">
        <f>IF(ISNUMBER(A58),CONCATENATE(Names!$C$10,Names!$N$3,BC58),"")</f>
        <v/>
      </c>
      <c r="BE58" t="str">
        <f>IF(ISNUMBER(A58),CONCATENATE(Names!$C$11,Names!$N$3,BC58),"")</f>
        <v/>
      </c>
      <c r="BF58" t="str">
        <f>IF(ISNUMBER(A58),CONCATENATE(Names!$D$7,AY58),"")</f>
        <v/>
      </c>
      <c r="BG58" t="str">
        <f>IF(ISNUMBER(A58),CONCATENATE(Names!$C$10,Names!$N$3,BF58),"")</f>
        <v/>
      </c>
      <c r="BH58" t="str">
        <f>IF(ISNUMBER(A58),CONCATENATE(Names!$C$11,Names!$N$3,BF58),"")</f>
        <v/>
      </c>
      <c r="BI58" t="str">
        <f>IF(ISNUMBER(A58),CONCATENATE(Names!$C$12,Names!$N$3,BC58),"")</f>
        <v/>
      </c>
      <c r="BJ58" t="str">
        <f>IF(ISNUMBER(A58),CONCATENATE(Names!$C$24,Names!$N$3,AY58),"")</f>
        <v/>
      </c>
      <c r="BK58" t="str">
        <f>IF(ISNUMBER(A58),CONCATENATE(Names!$C$9,Names!$N$3,AY58),"")</f>
        <v/>
      </c>
      <c r="BS58" s="157"/>
      <c r="BT58" s="105">
        <f>COUNTIFS($BW$5:BW58,"&lt;&gt;"&amp;"")</f>
        <v>3</v>
      </c>
      <c r="BU58" s="103" t="str">
        <f t="shared" si="5"/>
        <v/>
      </c>
      <c r="BV58" s="103" t="str">
        <f t="shared" si="6"/>
        <v/>
      </c>
      <c r="BW58" s="103"/>
      <c r="BY58" t="str">
        <f>IF($BW58="","",CONCATENATE($BW58,Names!$N$3,$BX58))</f>
        <v/>
      </c>
      <c r="BZ58" s="157"/>
      <c r="CA58" s="13" t="str">
        <f>IF(ISNUMBER(A58),CONCATENATE(W58,Names!$H$3,Y58,Names!$J$3,Names!$K$3,Names!$L$3,BK58),"")</f>
        <v/>
      </c>
      <c r="CB58" s="13" t="str">
        <f>IF(ISNUMBER(A58),CONCATENATE(W58,Names!$H$3,Y58,Names!$J$3,Names!$K$3,Names!$L$3,BB58),"")</f>
        <v/>
      </c>
      <c r="CC58" s="13" t="str">
        <f>IF($BW58="","",CONCATENATE(W58,Names!$H$3,Y58,Names!$J$3,Names!$K$3,Names!$L$3,$BW58,Names!$N$3,$BX58))</f>
        <v/>
      </c>
      <c r="CF58" s="13" t="str">
        <f>IF(ISNUMBER($A58),CONCATENATE($BK58,Names!$P$3,Dev!$DA$130),"")</f>
        <v/>
      </c>
      <c r="CG58" s="13" t="str">
        <f>IF(ISNUMBER($A58),CONCATENATE($BK58,Names!$P$3,Dev!$DD$130),"")</f>
        <v/>
      </c>
      <c r="CH58" s="13" t="str">
        <f>IF(ISNUMBER($A58),CONCATENATE($BK58,Names!$P$3,Dev!$DG$130),"")</f>
        <v/>
      </c>
      <c r="CI58" s="13" t="str">
        <f>IF(ISNUMBER($A58),CONCATENATE($BK58,Names!$P$3,Dev!$DK$130),"")</f>
        <v/>
      </c>
      <c r="CJ58" s="13" t="str">
        <f>IF(ISNUMBER($A58),CONCATENATE($BK58,Names!$P$3,Dev!$DN$130),"")</f>
        <v/>
      </c>
      <c r="CK58" s="13" t="str">
        <f>IF(ISNUMBER($A58),CONCATENATE($BK58,Names!$P$3,Dev!$DQ$130),"")</f>
        <v/>
      </c>
      <c r="CL58" s="13"/>
      <c r="CM58" s="13" t="str">
        <f>""</f>
        <v/>
      </c>
      <c r="CN58" s="13" t="str">
        <f>IF(ISNUMBER($A58),CONCATENATE($BB58,Names!$P$3,Dev!$CZ$48),"")</f>
        <v/>
      </c>
      <c r="CO58" s="13" t="str">
        <f>IF(ISNUMBER($A58),CONCATENATE($BB58,Names!$P$3,Dev!$DF$48),"")</f>
        <v/>
      </c>
      <c r="CP58" s="13" t="str">
        <f>IF(ISNUMBER($A58),CONCATENATE($BB58,Names!$P$3,Dev!$DI$48),"")</f>
        <v/>
      </c>
      <c r="CQ58" s="13" t="str">
        <f>IF(ISNUMBER($A58),CONCATENATE($BB58,Names!$P$3,Dev!$DM$48),"")</f>
        <v/>
      </c>
      <c r="CR58" s="13" t="str">
        <f>IF(ISNUMBER($A58),CONCATENATE($BB58,Names!$P$3,Dev!$DV$48),"")</f>
        <v/>
      </c>
      <c r="CS58" s="13" t="str">
        <f>IF(ISNUMBER($A58),CONCATENATE($BB58,Names!$P$3,Dev!$DZ$48),"")</f>
        <v/>
      </c>
      <c r="CT58" s="13" t="str">
        <f>IF(ISNUMBER($A58),CONCATENATE($BB58,Names!$P$3,Dev!$EI$48),"")</f>
        <v/>
      </c>
      <c r="CU58" s="13" t="str">
        <f>IF(ISNUMBER($A58),CONCATENATE($BB58,Names!$P$3,Dev!$FZ$48),"")</f>
        <v/>
      </c>
      <c r="CV58" s="13" t="str">
        <f>IF(ISNUMBER($A58),CONCATENATE($BB58,Names!$P$3,Dev!$GI$48),"")</f>
        <v/>
      </c>
      <c r="CW58" s="13" t="str">
        <f>IF(ISNUMBER($A58),CONCATENATE($BB58,Names!$P$3,Dev!$GM$48),"")</f>
        <v/>
      </c>
      <c r="CX58" s="13"/>
      <c r="CY58" s="13" t="str">
        <f>IF(ISNUMBER($A58),CONCATENATE($BB58,Names!$P$3,Dev!$EM$48),"")</f>
        <v/>
      </c>
      <c r="CZ58" s="13" t="str">
        <f>IF(ISNUMBER($A58),CONCATENATE($BB58,Names!$P$3,Dev!$EV$48),"")</f>
        <v/>
      </c>
      <c r="DA58" s="13" t="str">
        <f>IF(ISNUMBER($A58),CONCATENATE($BB58,Names!$P$3,Dev!$EZ$48),"")</f>
        <v/>
      </c>
      <c r="DB58" s="13" t="str">
        <f>IF(ISNUMBER($A58),CONCATENATE($BB58,Names!$P$3,Dev!$FI$48),"")</f>
        <v/>
      </c>
      <c r="DC58" s="13" t="str">
        <f>IF(ISNUMBER($A58),CONCATENATE($BB58,Names!$P$3,Dev!$FM$48),"")</f>
        <v/>
      </c>
      <c r="DD58" s="13" t="str">
        <f>IF(ISNUMBER($A58),CONCATENATE($BB58,Names!$P$3,Dev!$FV$48),"")</f>
        <v/>
      </c>
      <c r="DE58" s="13" t="str">
        <f>IF(ISNUMBER($A58),CONCATENATE($BB58,Names!$P$3,Dev!$GP$48),"")</f>
        <v/>
      </c>
      <c r="DI58" s="105">
        <f>COUNTIFS($DL$5:DL58,"&lt;&gt;"&amp;"")</f>
        <v>0</v>
      </c>
      <c r="DJ58" s="1198" t="str">
        <f t="shared" si="7"/>
        <v/>
      </c>
      <c r="DK58" s="1198" t="str">
        <f t="shared" si="8"/>
        <v/>
      </c>
      <c r="DL58" s="1198"/>
      <c r="DM58" s="1198" t="str">
        <f>IF($DL58="","",_xlfn.CONCAT(Names!$D$5,$AO58))</f>
        <v/>
      </c>
      <c r="DN58" s="1198" t="str">
        <f>IF($DL58="","",CONCATENATE(Names!$C$26,Names!$N$3,$DM58))</f>
        <v/>
      </c>
      <c r="DO58" s="1198" t="str">
        <f>IF($DL58="","",CONCATENATE(Names!$C$25,Names!$N$3,$DM58))</f>
        <v/>
      </c>
    </row>
    <row r="59" spans="1:119">
      <c r="A59" s="1"/>
      <c r="B59" s="6"/>
      <c r="C59" s="6">
        <v>4.1349999999999998</v>
      </c>
      <c r="D59" s="1">
        <v>50</v>
      </c>
      <c r="E59">
        <v>34</v>
      </c>
      <c r="F59" s="13">
        <v>1</v>
      </c>
      <c r="G59" s="2">
        <f t="shared" si="17"/>
        <v>132.30000000000007</v>
      </c>
      <c r="H59" s="2">
        <f t="shared" si="16"/>
        <v>134.36750000000006</v>
      </c>
      <c r="I59" s="1225">
        <f>I57+B57/2+C58+C59/2</f>
        <v>134.36749999999995</v>
      </c>
      <c r="J59" s="38"/>
      <c r="K59" s="58"/>
      <c r="L59" s="2" t="str">
        <f>IF(ISNUMBER(E59),VLOOKUP(C59,'TE,EHnames'!$B$4:$F$11,'TE,EHnames'!$C$2,FALSE),"")</f>
        <v>RST/10/50-2/1</v>
      </c>
      <c r="M59" s="2" t="str">
        <f>IF(ISNUMBER(E59),VLOOKUP(C59,'TE,EHnames'!$B$4:$F$11,'TE,EHnames'!$F$2,FALSE),"")</f>
        <v>PT100-3000</v>
      </c>
      <c r="O59" s="13" t="str">
        <f t="shared" si="33"/>
        <v/>
      </c>
      <c r="S59" t="str">
        <f>IFERROR(VLOOKUP(P59,Racks!$H$4:$M$30,6),"")</f>
        <v/>
      </c>
      <c r="T59" s="172">
        <f>Racks!$B$11</f>
        <v>132.62215399999997</v>
      </c>
      <c r="U59" t="str">
        <f>CONCATENATE(Racks!$C$11,Names!$H$3,Racks!$D$11,"/",Racks!$E$11,Names!$H$3,Racks!$F$11)</f>
        <v>MBL-030Row/MBL-040Row</v>
      </c>
      <c r="V59" s="54">
        <f>COUNTIFS('Sec-Sub'!$K$4:$K$164,"&lt;="&amp;H59)</f>
        <v>47</v>
      </c>
      <c r="W59" s="54" t="str">
        <f>VLOOKUP(V59,'Sec-Sub'!$A$4:$C$164,2,FALSE)</f>
        <v>MBL</v>
      </c>
      <c r="X59" s="54" t="str">
        <f>VLOOKUP(V59,'Sec-Sub'!$A$4:$C$164,3,FALSE)</f>
        <v>040</v>
      </c>
      <c r="Y59" s="54" t="str">
        <f>CONCATENATE(X59,Names!$I$3)</f>
        <v>040PRL</v>
      </c>
      <c r="AC59" s="8">
        <f>SUM(AD59:AE64)</f>
        <v>4</v>
      </c>
      <c r="AD59" s="1812">
        <v>1</v>
      </c>
      <c r="AE59" s="10"/>
      <c r="AI59" s="1266" t="str">
        <f>IF(ISNUMBER(R59),CONCATENATE(Names!$C$3,R59),"")</f>
        <v/>
      </c>
      <c r="AK59" t="str">
        <f t="shared" si="25"/>
        <v>0</v>
      </c>
      <c r="AL59">
        <f t="shared" si="26"/>
        <v>34</v>
      </c>
      <c r="AM59" t="str">
        <f t="shared" si="27"/>
        <v>MBL</v>
      </c>
      <c r="AN59" t="str">
        <f t="shared" si="28"/>
        <v>040PRL</v>
      </c>
      <c r="AO59" t="str">
        <f t="shared" si="29"/>
        <v>034</v>
      </c>
      <c r="AP59" t="str">
        <f>IF(ISNUMBER(E59),CONCATENATE(Names!$C$5,Names!$N$3,AO59),"")</f>
        <v>PRLRL-034</v>
      </c>
      <c r="AQ59" t="str">
        <f>IF(ISNUMBER(E59),CONCATENATE(Names!$D$5,AO59),"")</f>
        <v>L034</v>
      </c>
      <c r="AR59" t="str">
        <f>IF(ISNUMBER(E59),CONCATENATE(Names!$C$10,Names!$N$3,AQ59),"")</f>
        <v>PRLEH-L034</v>
      </c>
      <c r="AS59" t="str">
        <f>IF(ISNUMBER(E59),CONCATENATE(Names!$C$11,Names!$N$3,AQ59),"")</f>
        <v>PRLTE-L034</v>
      </c>
      <c r="AU59" s="13" t="str">
        <f t="shared" si="30"/>
        <v/>
      </c>
      <c r="AV59" t="str">
        <f t="shared" si="21"/>
        <v/>
      </c>
      <c r="AW59" t="str">
        <f t="shared" si="22"/>
        <v/>
      </c>
      <c r="AX59" t="str">
        <f t="shared" si="23"/>
        <v/>
      </c>
      <c r="AY59" t="str">
        <f t="shared" si="24"/>
        <v/>
      </c>
      <c r="AZ59" t="str">
        <f>IF(ISNUMBER(A59),CONCATENATE(Names!$C$6,Names!$N$3,AU59,A59),"")</f>
        <v/>
      </c>
      <c r="BA59" t="str">
        <f>IF(ISNUMBER(A59),CONCATENATE(Names!$C$7,Names!$N$3,AU59,A59),"")</f>
        <v/>
      </c>
      <c r="BB59" t="str">
        <f>IF(ISNUMBER(A59),CONCATENATE(Names!$C$8,Names!$N$3,AU59,A59),"")</f>
        <v/>
      </c>
      <c r="BC59" t="str">
        <f>IF(ISNUMBER(A59),CONCATENATE(Names!$D$6,AY59),"")</f>
        <v/>
      </c>
      <c r="BD59" t="str">
        <f>IF(ISNUMBER(A59),CONCATENATE(Names!$C$10,Names!$N$3,BC59),"")</f>
        <v/>
      </c>
      <c r="BE59" t="str">
        <f>IF(ISNUMBER(A59),CONCATENATE(Names!$C$11,Names!$N$3,BC59),"")</f>
        <v/>
      </c>
      <c r="BF59" t="str">
        <f>IF(ISNUMBER(A59),CONCATENATE(Names!$D$7,AY59),"")</f>
        <v/>
      </c>
      <c r="BG59" t="str">
        <f>IF(ISNUMBER(A59),CONCATENATE(Names!$C$10,Names!$N$3,BF59),"")</f>
        <v/>
      </c>
      <c r="BH59" t="str">
        <f>IF(ISNUMBER(A59),CONCATENATE(Names!$C$11,Names!$N$3,BF59),"")</f>
        <v/>
      </c>
      <c r="BI59" t="str">
        <f>IF(ISNUMBER(A59),CONCATENATE(Names!$C$12,Names!$N$3,BC59),"")</f>
        <v/>
      </c>
      <c r="BJ59" t="str">
        <f>IF(ISNUMBER(A59),CONCATENATE(Names!$C$24,Names!$N$3,AY59),"")</f>
        <v/>
      </c>
      <c r="BK59" t="str">
        <f>IF(ISNUMBER(A59),CONCATENATE(Names!$C$9,Names!$N$3,AY59),"")</f>
        <v/>
      </c>
      <c r="BS59" s="157"/>
      <c r="BT59" s="105">
        <f>COUNTIFS($BW$5:BW59,"&lt;&gt;"&amp;"")</f>
        <v>3</v>
      </c>
      <c r="BU59" s="103" t="str">
        <f t="shared" si="5"/>
        <v/>
      </c>
      <c r="BV59" s="103" t="str">
        <f t="shared" si="6"/>
        <v/>
      </c>
      <c r="BW59" s="103"/>
      <c r="BY59" t="str">
        <f>IF($BW59="","",CONCATENATE($BW59,Names!$N$3,$BX59))</f>
        <v/>
      </c>
      <c r="BZ59" s="157"/>
      <c r="CA59" s="13" t="str">
        <f>IF(ISNUMBER(A59),CONCATENATE(W59,Names!$H$3,Y59,Names!$J$3,Names!$K$3,Names!$L$3,BK59),"")</f>
        <v/>
      </c>
      <c r="CB59" s="13" t="str">
        <f>IF(ISNUMBER(A59),CONCATENATE(W59,Names!$H$3,Y59,Names!$J$3,Names!$K$3,Names!$L$3,BB59),"")</f>
        <v/>
      </c>
      <c r="CC59" s="13" t="str">
        <f>IF($BW59="","",CONCATENATE(W59,Names!$H$3,Y59,Names!$J$3,Names!$K$3,Names!$L$3,$BW59,Names!$N$3,$BX59))</f>
        <v/>
      </c>
      <c r="CF59" s="13" t="str">
        <f>IF(ISNUMBER($A59),CONCATENATE($BK59,Names!$P$3,Dev!$DA$130),"")</f>
        <v/>
      </c>
      <c r="CG59" s="13" t="str">
        <f>IF(ISNUMBER($A59),CONCATENATE($BK59,Names!$P$3,Dev!$DD$130),"")</f>
        <v/>
      </c>
      <c r="CH59" s="13" t="str">
        <f>IF(ISNUMBER($A59),CONCATENATE($BK59,Names!$P$3,Dev!$DG$130),"")</f>
        <v/>
      </c>
      <c r="CI59" s="13" t="str">
        <f>IF(ISNUMBER($A59),CONCATENATE($BK59,Names!$P$3,Dev!$DK$130),"")</f>
        <v/>
      </c>
      <c r="CJ59" s="13" t="str">
        <f>IF(ISNUMBER($A59),CONCATENATE($BK59,Names!$P$3,Dev!$DN$130),"")</f>
        <v/>
      </c>
      <c r="CK59" s="13" t="str">
        <f>IF(ISNUMBER($A59),CONCATENATE($BK59,Names!$P$3,Dev!$DQ$130),"")</f>
        <v/>
      </c>
      <c r="CL59" s="13"/>
      <c r="CM59" s="13" t="str">
        <f>""</f>
        <v/>
      </c>
      <c r="CN59" s="13" t="str">
        <f>IF(ISNUMBER($A59),CONCATENATE($BB59,Names!$P$3,Dev!$CZ$48),"")</f>
        <v/>
      </c>
      <c r="CO59" s="13" t="str">
        <f>IF(ISNUMBER($A59),CONCATENATE($BB59,Names!$P$3,Dev!$DF$48),"")</f>
        <v/>
      </c>
      <c r="CP59" s="13" t="str">
        <f>IF(ISNUMBER($A59),CONCATENATE($BB59,Names!$P$3,Dev!$DI$48),"")</f>
        <v/>
      </c>
      <c r="CQ59" s="13" t="str">
        <f>IF(ISNUMBER($A59),CONCATENATE($BB59,Names!$P$3,Dev!$DM$48),"")</f>
        <v/>
      </c>
      <c r="CR59" s="13" t="str">
        <f>IF(ISNUMBER($A59),CONCATENATE($BB59,Names!$P$3,Dev!$DV$48),"")</f>
        <v/>
      </c>
      <c r="CS59" s="13" t="str">
        <f>IF(ISNUMBER($A59),CONCATENATE($BB59,Names!$P$3,Dev!$DZ$48),"")</f>
        <v/>
      </c>
      <c r="CT59" s="13" t="str">
        <f>IF(ISNUMBER($A59),CONCATENATE($BB59,Names!$P$3,Dev!$EI$48),"")</f>
        <v/>
      </c>
      <c r="CU59" s="13" t="str">
        <f>IF(ISNUMBER($A59),CONCATENATE($BB59,Names!$P$3,Dev!$FZ$48),"")</f>
        <v/>
      </c>
      <c r="CV59" s="13" t="str">
        <f>IF(ISNUMBER($A59),CONCATENATE($BB59,Names!$P$3,Dev!$GI$48),"")</f>
        <v/>
      </c>
      <c r="CW59" s="13" t="str">
        <f>IF(ISNUMBER($A59),CONCATENATE($BB59,Names!$P$3,Dev!$GM$48),"")</f>
        <v/>
      </c>
      <c r="CX59" s="13"/>
      <c r="CY59" s="13" t="str">
        <f>IF(ISNUMBER($A59),CONCATENATE($BB59,Names!$P$3,Dev!$EM$48),"")</f>
        <v/>
      </c>
      <c r="CZ59" s="13" t="str">
        <f>IF(ISNUMBER($A59),CONCATENATE($BB59,Names!$P$3,Dev!$EV$48),"")</f>
        <v/>
      </c>
      <c r="DA59" s="13" t="str">
        <f>IF(ISNUMBER($A59),CONCATENATE($BB59,Names!$P$3,Dev!$EZ$48),"")</f>
        <v/>
      </c>
      <c r="DB59" s="13" t="str">
        <f>IF(ISNUMBER($A59),CONCATENATE($BB59,Names!$P$3,Dev!$FI$48),"")</f>
        <v/>
      </c>
      <c r="DC59" s="13" t="str">
        <f>IF(ISNUMBER($A59),CONCATENATE($BB59,Names!$P$3,Dev!$FM$48),"")</f>
        <v/>
      </c>
      <c r="DD59" s="13" t="str">
        <f>IF(ISNUMBER($A59),CONCATENATE($BB59,Names!$P$3,Dev!$FV$48),"")</f>
        <v/>
      </c>
      <c r="DE59" s="13" t="str">
        <f>IF(ISNUMBER($A59),CONCATENATE($BB59,Names!$P$3,Dev!$GP$48),"")</f>
        <v/>
      </c>
      <c r="DI59" s="105">
        <f>COUNTIFS($DL$5:DL59,"&lt;&gt;"&amp;"")</f>
        <v>0</v>
      </c>
      <c r="DJ59" s="1198" t="str">
        <f t="shared" si="7"/>
        <v/>
      </c>
      <c r="DK59" s="1198" t="str">
        <f t="shared" si="8"/>
        <v/>
      </c>
      <c r="DL59" s="1198"/>
      <c r="DM59" s="1198" t="str">
        <f>IF($DL59="","",_xlfn.CONCAT(Names!$D$5,$AO59))</f>
        <v/>
      </c>
      <c r="DN59" s="1198" t="str">
        <f>IF($DL59="","",CONCATENATE(Names!$C$26,Names!$N$3,$DM59))</f>
        <v/>
      </c>
      <c r="DO59" s="1198" t="str">
        <f>IF($DL59="","",CONCATENATE(Names!$C$25,Names!$N$3,$DM59))</f>
        <v/>
      </c>
    </row>
    <row r="60" spans="1:119" s="13" customFormat="1">
      <c r="A60" s="11">
        <v>19</v>
      </c>
      <c r="B60" s="12">
        <v>0.25</v>
      </c>
      <c r="C60" s="11"/>
      <c r="D60" s="11">
        <v>20</v>
      </c>
      <c r="F60" s="13">
        <v>1</v>
      </c>
      <c r="G60" s="2">
        <f t="shared" si="17"/>
        <v>136.43500000000006</v>
      </c>
      <c r="H60" s="2">
        <f t="shared" si="16"/>
        <v>136.56000000000006</v>
      </c>
      <c r="I60" s="1230">
        <f>I57+SUM(C58:C59)+B60</f>
        <v>136.55999999999997</v>
      </c>
      <c r="J60" s="56">
        <v>1741007000196</v>
      </c>
      <c r="K60" s="59">
        <v>18</v>
      </c>
      <c r="L60" s="2" t="str">
        <f>IF(ISNUMBER(E60),VLOOKUP(C60,'TE,EHnames'!$B$4:$F$11,'TE,EHnames'!$C$2,FALSE),"")</f>
        <v/>
      </c>
      <c r="M60" s="2" t="str">
        <f>IF(ISNUMBER(E60),VLOOKUP(C60,'TE,EHnames'!$B$4:$F$11,'TE,EHnames'!$F$2,FALSE),"")</f>
        <v/>
      </c>
      <c r="O60" s="14">
        <f t="shared" ref="O60:O65" si="34">IF(ISNUMBER(A60),ABS(H60-$Q$62),"")</f>
        <v>4.4549999999999272</v>
      </c>
      <c r="P60" s="13">
        <v>170</v>
      </c>
      <c r="S60" t="str">
        <f>IFERROR(VLOOKUP(P60,Racks!$H$4:$M$30,6),"")</f>
        <v>MBL-050Row:CnPw-U-016</v>
      </c>
      <c r="V60" s="54">
        <f>COUNTIFS('Sec-Sub'!$K$4:$K$164,"&lt;="&amp;H60)</f>
        <v>47</v>
      </c>
      <c r="W60" s="54" t="str">
        <f>VLOOKUP(V60,'Sec-Sub'!$A$4:$C$164,2,FALSE)</f>
        <v>MBL</v>
      </c>
      <c r="X60" s="54" t="str">
        <f>VLOOKUP(V60,'Sec-Sub'!$A$4:$C$164,3,FALSE)</f>
        <v>040</v>
      </c>
      <c r="Y60" s="54" t="str">
        <f>CONCATENATE(X60,Names!$I$3)</f>
        <v>040PRL</v>
      </c>
      <c r="Z60" s="48" t="s">
        <v>195</v>
      </c>
      <c r="AA60" s="49" t="s">
        <v>187</v>
      </c>
      <c r="AC60" s="15">
        <f>SUM(D59:D64)</f>
        <v>240</v>
      </c>
      <c r="AD60" s="1812"/>
      <c r="AE60" s="17">
        <v>1</v>
      </c>
      <c r="AI60" s="1266" t="str">
        <f>IF(ISNUMBER(R60),CONCATENATE(Names!$C$3,R60),"")</f>
        <v/>
      </c>
      <c r="AJ60"/>
      <c r="AK60" t="str">
        <f t="shared" si="25"/>
        <v/>
      </c>
      <c r="AL60" t="str">
        <f t="shared" si="26"/>
        <v/>
      </c>
      <c r="AM60" t="str">
        <f t="shared" si="27"/>
        <v/>
      </c>
      <c r="AN60" t="str">
        <f t="shared" si="28"/>
        <v/>
      </c>
      <c r="AO60" t="str">
        <f t="shared" si="29"/>
        <v/>
      </c>
      <c r="AP60" t="str">
        <f>IF(ISNUMBER(E60),CONCATENATE(Names!$C$5,Names!$N$3,AO60),"")</f>
        <v/>
      </c>
      <c r="AQ60" t="str">
        <f>IF(ISNUMBER(E60),CONCATENATE(Names!$D$5,AO60),"")</f>
        <v/>
      </c>
      <c r="AR60" t="str">
        <f>IF(ISNUMBER(E60),CONCATENATE(Names!$C$10,Names!$N$3,AQ60),"")</f>
        <v/>
      </c>
      <c r="AS60" t="str">
        <f>IF(ISNUMBER(E60),CONCATENATE(Names!$C$11,Names!$N$3,AQ60),"")</f>
        <v/>
      </c>
      <c r="AT60"/>
      <c r="AU60" s="13" t="str">
        <f t="shared" si="30"/>
        <v>0</v>
      </c>
      <c r="AV60">
        <f t="shared" si="21"/>
        <v>19</v>
      </c>
      <c r="AW60" t="str">
        <f t="shared" si="22"/>
        <v>MBL</v>
      </c>
      <c r="AX60" t="str">
        <f t="shared" si="23"/>
        <v>040PRL</v>
      </c>
      <c r="AY60" t="str">
        <f t="shared" si="24"/>
        <v>019</v>
      </c>
      <c r="AZ60" t="str">
        <f>IF(ISNUMBER(A60),CONCATENATE(Names!$C$6,Names!$N$3,AU60,A60),"")</f>
        <v>PRLCpl-019</v>
      </c>
      <c r="BA60" t="str">
        <f>IF(ISNUMBER(A60),CONCATENATE(Names!$C$7,Names!$N$3,AU60,A60),"")</f>
        <v>PRLSB-019</v>
      </c>
      <c r="BB60" t="str">
        <f>IF(ISNUMBER(A60),CONCATENATE(Names!$C$8,Names!$N$3,AU60,A60),"")</f>
        <v>PRLJB-019</v>
      </c>
      <c r="BC60" t="str">
        <f>IF(ISNUMBER(A60),CONCATENATE(Names!$D$6,AY60),"")</f>
        <v>C019</v>
      </c>
      <c r="BD60" t="str">
        <f>IF(ISNUMBER(A60),CONCATENATE(Names!$C$10,Names!$N$3,BC60),"")</f>
        <v>PRLEH-C019</v>
      </c>
      <c r="BE60" t="str">
        <f>IF(ISNUMBER(A60),CONCATENATE(Names!$C$11,Names!$N$3,BC60),"")</f>
        <v>PRLTE-C019</v>
      </c>
      <c r="BF60" t="str">
        <f>IF(ISNUMBER(A60),CONCATENATE(Names!$D$7,AY60),"")</f>
        <v>S019</v>
      </c>
      <c r="BG60" t="str">
        <f>IF(ISNUMBER(A60),CONCATENATE(Names!$C$10,Names!$N$3,BF60),"")</f>
        <v>PRLEH-S019</v>
      </c>
      <c r="BH60" t="str">
        <f>IF(ISNUMBER(A60),CONCATENATE(Names!$C$11,Names!$N$3,BF60),"")</f>
        <v>PRLTE-S019</v>
      </c>
      <c r="BI60" t="str">
        <f>IF(ISNUMBER(A60),CONCATENATE(Names!$C$12,Names!$N$3,BC60),"")</f>
        <v>PRLDL-C019</v>
      </c>
      <c r="BJ60" t="str">
        <f>IF(ISNUMBER(A60),CONCATENATE(Names!$C$24,Names!$N$3,AY60),"")</f>
        <v>PRLCSC-019</v>
      </c>
      <c r="BK60" t="str">
        <f>IF(ISNUMBER(A60),CONCATENATE(Names!$C$9,Names!$N$3,AY60),"")</f>
        <v>PRLTap-019</v>
      </c>
      <c r="BL60"/>
      <c r="BM60"/>
      <c r="BN60"/>
      <c r="BO60"/>
      <c r="BP60"/>
      <c r="BQ60"/>
      <c r="BR60"/>
      <c r="BS60" s="157"/>
      <c r="BT60" s="105">
        <f>COUNTIFS($BW$5:BW60,"&lt;&gt;"&amp;"")</f>
        <v>3</v>
      </c>
      <c r="BU60" s="103" t="str">
        <f t="shared" si="5"/>
        <v/>
      </c>
      <c r="BV60" s="103" t="str">
        <f t="shared" si="6"/>
        <v/>
      </c>
      <c r="BW60" s="103"/>
      <c r="BX60"/>
      <c r="BY60" t="str">
        <f>IF($BW60="","",CONCATENATE($BW60,Names!$N$3,$BX60))</f>
        <v/>
      </c>
      <c r="BZ60" s="164"/>
      <c r="CA60" s="13" t="str">
        <f>IF(ISNUMBER(A60),CONCATENATE(W60,Names!$H$3,Y60,Names!$J$3,Names!$K$3,Names!$L$3,BK60),"")</f>
        <v>MBL-040PRL:RFS-PRLTap-019</v>
      </c>
      <c r="CB60" s="13" t="str">
        <f>IF(ISNUMBER(A60),CONCATENATE(W60,Names!$H$3,Y60,Names!$J$3,Names!$K$3,Names!$L$3,BB60),"")</f>
        <v>MBL-040PRL:RFS-PRLJB-019</v>
      </c>
      <c r="CC60" s="13" t="str">
        <f>IF($BW60="","",CONCATENATE(W60,Names!$H$3,Y60,Names!$J$3,Names!$K$3,Names!$L$3,$BW60,Names!$N$3,$BX60))</f>
        <v/>
      </c>
      <c r="CF60" s="13" t="str">
        <f>IF(ISNUMBER($A60),CONCATENATE($BK60,Names!$P$3,Dev!$DA$130),"")</f>
        <v>PRLTap-019_a</v>
      </c>
      <c r="CG60" s="13" t="str">
        <f>IF(ISNUMBER($A60),CONCATENATE($BK60,Names!$P$3,Dev!$DD$130),"")</f>
        <v>PRLTap-019_b</v>
      </c>
      <c r="CH60" s="13" t="str">
        <f>IF(ISNUMBER($A60),CONCATENATE($BK60,Names!$P$3,Dev!$DG$130),"")</f>
        <v>PRLTap-019_c</v>
      </c>
      <c r="CI60" s="13" t="str">
        <f>IF(ISNUMBER($A60),CONCATENATE($BK60,Names!$P$3,Dev!$DK$130),"")</f>
        <v>PRLTap-019_d</v>
      </c>
      <c r="CJ60" s="13" t="str">
        <f>IF(ISNUMBER($A60),CONCATENATE($BK60,Names!$P$3,Dev!$DN$130),"")</f>
        <v>PRLTap-019_e</v>
      </c>
      <c r="CK60" s="13" t="str">
        <f>IF(ISNUMBER($A60),CONCATENATE($BK60,Names!$P$3,Dev!$DQ$130),"")</f>
        <v>PRLTap-019_f</v>
      </c>
      <c r="CM60" s="13" t="str">
        <f>""</f>
        <v/>
      </c>
      <c r="CN60" s="13" t="str">
        <f>IF(ISNUMBER($A60),CONCATENATE($BB60,Names!$P$3,Dev!$CZ$48),"")</f>
        <v>PRLJB-019_a</v>
      </c>
      <c r="CO60" s="13" t="str">
        <f>IF(ISNUMBER($A60),CONCATENATE($BB60,Names!$P$3,Dev!$DF$48),"")</f>
        <v>PRLJB-019_cp</v>
      </c>
      <c r="CP60" s="13" t="str">
        <f>IF(ISNUMBER($A60),CONCATENATE($BB60,Names!$P$3,Dev!$DI$48),"")</f>
        <v>PRLJB-019_b</v>
      </c>
      <c r="CQ60" s="13" t="str">
        <f>IF(ISNUMBER($A60),CONCATENATE($BB60,Names!$P$3,Dev!$DM$48),"")</f>
        <v>PRLJB-019_m</v>
      </c>
      <c r="CR60" s="13" t="str">
        <f>IF(ISNUMBER($A60),CONCATENATE($BB60,Names!$P$3,Dev!$DV$48),"")</f>
        <v>PRLJB-019_n</v>
      </c>
      <c r="CS60" s="13" t="str">
        <f>IF(ISNUMBER($A60),CONCATENATE($BB60,Names!$P$3,Dev!$DZ$48),"")</f>
        <v>PRLJB-019_aa</v>
      </c>
      <c r="CT60" s="13" t="str">
        <f>IF(ISNUMBER($A60),CONCATENATE($BB60,Names!$P$3,Dev!$EI$48),"")</f>
        <v>PRLJB-019_ab</v>
      </c>
      <c r="CU60" s="13" t="str">
        <f>IF(ISNUMBER($A60),CONCATENATE($BB60,Names!$P$3,Dev!$FZ$48),"")</f>
        <v>PRLJB-019_am</v>
      </c>
      <c r="CV60" s="13" t="str">
        <f>IF(ISNUMBER($A60),CONCATENATE($BB60,Names!$P$3,Dev!$GI$48),"")</f>
        <v>PRLJB-019_an</v>
      </c>
      <c r="CW60" s="13" t="str">
        <f>IF(ISNUMBER($A60),CONCATENATE($BB60,Names!$P$3,Dev!$GM$48),"")</f>
        <v>PRLJB-019_++EH</v>
      </c>
      <c r="CY60" s="13" t="str">
        <f>IF(ISNUMBER($A60),CONCATENATE($BB60,Names!$P$3,Dev!$EM$48),"")</f>
        <v>PRLJB-019_g</v>
      </c>
      <c r="CZ60" s="13" t="str">
        <f>IF(ISNUMBER($A60),CONCATENATE($BB60,Names!$P$3,Dev!$EV$48),"")</f>
        <v>PRLJB-019_h</v>
      </c>
      <c r="DA60" s="13" t="str">
        <f>IF(ISNUMBER($A60),CONCATENATE($BB60,Names!$P$3,Dev!$EZ$48),"")</f>
        <v>PRLJB-019_s</v>
      </c>
      <c r="DB60" s="13" t="str">
        <f>IF(ISNUMBER($A60),CONCATENATE($BB60,Names!$P$3,Dev!$FI$48),"")</f>
        <v>PRLJB-019_t</v>
      </c>
      <c r="DC60" s="13" t="str">
        <f>IF(ISNUMBER($A60),CONCATENATE($BB60,Names!$P$3,Dev!$FM$48),"")</f>
        <v>PRLJB-019_ag</v>
      </c>
      <c r="DD60" s="13" t="str">
        <f>IF(ISNUMBER($A60),CONCATENATE($BB60,Names!$P$3,Dev!$FV$48),"")</f>
        <v>PRLJB-019_ah</v>
      </c>
      <c r="DE60" s="13" t="str">
        <f>IF(ISNUMBER($A60),CONCATENATE($BB60,Names!$P$3,Dev!$GP$48),"")</f>
        <v>PRLJB-019_++TE</v>
      </c>
      <c r="DI60" s="105">
        <f>COUNTIFS($DL$5:DL60,"&lt;&gt;"&amp;"")</f>
        <v>0</v>
      </c>
      <c r="DJ60" s="1198" t="str">
        <f t="shared" si="7"/>
        <v/>
      </c>
      <c r="DK60" s="1198" t="str">
        <f t="shared" si="8"/>
        <v/>
      </c>
      <c r="DL60" s="1198"/>
      <c r="DM60" s="1198" t="str">
        <f>IF($DL60="","",_xlfn.CONCAT(Names!$D$5,$AO60))</f>
        <v/>
      </c>
      <c r="DN60" s="1198" t="str">
        <f>IF($DL60="","",CONCATENATE(Names!$C$26,Names!$N$3,$DM60))</f>
        <v/>
      </c>
      <c r="DO60" s="1198" t="str">
        <f>IF($DL60="","",CONCATENATE(Names!$C$25,Names!$N$3,$DM60))</f>
        <v/>
      </c>
    </row>
    <row r="61" spans="1:119">
      <c r="A61" s="1"/>
      <c r="B61" s="6"/>
      <c r="C61" s="6">
        <v>4.1349999999999998</v>
      </c>
      <c r="D61" s="1">
        <v>50</v>
      </c>
      <c r="E61">
        <v>35</v>
      </c>
      <c r="F61" s="13">
        <v>1</v>
      </c>
      <c r="G61" s="2">
        <f t="shared" si="17"/>
        <v>136.68500000000006</v>
      </c>
      <c r="H61" s="2">
        <f t="shared" si="16"/>
        <v>138.75250000000005</v>
      </c>
      <c r="I61" s="1225">
        <f>I60+B60/2+C61/2</f>
        <v>138.75249999999997</v>
      </c>
      <c r="J61" s="38"/>
      <c r="K61" s="58"/>
      <c r="L61" s="2" t="str">
        <f>IF(ISNUMBER(E61),VLOOKUP(C61,'TE,EHnames'!$B$4:$F$11,'TE,EHnames'!$C$2,FALSE),"")</f>
        <v>RST/10/50-2/1</v>
      </c>
      <c r="M61" s="2" t="str">
        <f>IF(ISNUMBER(E61),VLOOKUP(C61,'TE,EHnames'!$B$4:$F$11,'TE,EHnames'!$F$2,FALSE),"")</f>
        <v>PT100-3000</v>
      </c>
      <c r="O61" s="13" t="str">
        <f t="shared" si="34"/>
        <v/>
      </c>
      <c r="S61" t="str">
        <f>IFERROR(VLOOKUP(P61,Racks!$H$4:$M$30,6),"")</f>
        <v/>
      </c>
      <c r="V61" s="54">
        <f>COUNTIFS('Sec-Sub'!$K$4:$K$164,"&lt;="&amp;H61)</f>
        <v>47</v>
      </c>
      <c r="W61" s="54" t="str">
        <f>VLOOKUP(V61,'Sec-Sub'!$A$4:$C$164,2,FALSE)</f>
        <v>MBL</v>
      </c>
      <c r="X61" s="54" t="str">
        <f>VLOOKUP(V61,'Sec-Sub'!$A$4:$C$164,3,FALSE)</f>
        <v>040</v>
      </c>
      <c r="Y61" s="54" t="str">
        <f>CONCATENATE(X61,Names!$I$3)</f>
        <v>040PRL</v>
      </c>
      <c r="AC61" s="18"/>
      <c r="AD61" s="1812"/>
      <c r="AE61" s="20"/>
      <c r="AI61" s="1266" t="str">
        <f>IF(ISNUMBER(R61),CONCATENATE(Names!$C$3,R61),"")</f>
        <v/>
      </c>
      <c r="AK61" t="str">
        <f t="shared" si="25"/>
        <v>0</v>
      </c>
      <c r="AL61">
        <f t="shared" si="26"/>
        <v>35</v>
      </c>
      <c r="AM61" t="str">
        <f t="shared" si="27"/>
        <v>MBL</v>
      </c>
      <c r="AN61" t="str">
        <f t="shared" si="28"/>
        <v>040PRL</v>
      </c>
      <c r="AO61" t="str">
        <f t="shared" si="29"/>
        <v>035</v>
      </c>
      <c r="AP61" t="str">
        <f>IF(ISNUMBER(E61),CONCATENATE(Names!$C$5,Names!$N$3,AO61),"")</f>
        <v>PRLRL-035</v>
      </c>
      <c r="AQ61" t="str">
        <f>IF(ISNUMBER(E61),CONCATENATE(Names!$D$5,AO61),"")</f>
        <v>L035</v>
      </c>
      <c r="AR61" t="str">
        <f>IF(ISNUMBER(E61),CONCATENATE(Names!$C$10,Names!$N$3,AQ61),"")</f>
        <v>PRLEH-L035</v>
      </c>
      <c r="AS61" t="str">
        <f>IF(ISNUMBER(E61),CONCATENATE(Names!$C$11,Names!$N$3,AQ61),"")</f>
        <v>PRLTE-L035</v>
      </c>
      <c r="AU61" s="13" t="str">
        <f t="shared" si="30"/>
        <v/>
      </c>
      <c r="AV61" t="str">
        <f t="shared" si="21"/>
        <v/>
      </c>
      <c r="AW61" t="str">
        <f t="shared" si="22"/>
        <v/>
      </c>
      <c r="AX61" t="str">
        <f t="shared" si="23"/>
        <v/>
      </c>
      <c r="AY61" t="str">
        <f t="shared" si="24"/>
        <v/>
      </c>
      <c r="AZ61" t="str">
        <f>IF(ISNUMBER(A61),CONCATENATE(Names!$C$6,Names!$N$3,AU61,A61),"")</f>
        <v/>
      </c>
      <c r="BA61" t="str">
        <f>IF(ISNUMBER(A61),CONCATENATE(Names!$C$7,Names!$N$3,AU61,A61),"")</f>
        <v/>
      </c>
      <c r="BB61" t="str">
        <f>IF(ISNUMBER(A61),CONCATENATE(Names!$C$8,Names!$N$3,AU61,A61),"")</f>
        <v/>
      </c>
      <c r="BC61" t="str">
        <f>IF(ISNUMBER(A61),CONCATENATE(Names!$D$6,AY61),"")</f>
        <v/>
      </c>
      <c r="BD61" t="str">
        <f>IF(ISNUMBER(A61),CONCATENATE(Names!$C$10,Names!$N$3,BC61),"")</f>
        <v/>
      </c>
      <c r="BE61" t="str">
        <f>IF(ISNUMBER(A61),CONCATENATE(Names!$C$11,Names!$N$3,BC61),"")</f>
        <v/>
      </c>
      <c r="BF61" t="str">
        <f>IF(ISNUMBER(A61),CONCATENATE(Names!$D$7,AY61),"")</f>
        <v/>
      </c>
      <c r="BG61" t="str">
        <f>IF(ISNUMBER(A61),CONCATENATE(Names!$C$10,Names!$N$3,BF61),"")</f>
        <v/>
      </c>
      <c r="BH61" t="str">
        <f>IF(ISNUMBER(A61),CONCATENATE(Names!$C$11,Names!$N$3,BF61),"")</f>
        <v/>
      </c>
      <c r="BI61" t="str">
        <f>IF(ISNUMBER(A61),CONCATENATE(Names!$C$12,Names!$N$3,BC61),"")</f>
        <v/>
      </c>
      <c r="BJ61" t="str">
        <f>IF(ISNUMBER(A61),CONCATENATE(Names!$C$24,Names!$N$3,AY61),"")</f>
        <v/>
      </c>
      <c r="BK61" t="str">
        <f>IF(ISNUMBER(A61),CONCATENATE(Names!$C$9,Names!$N$3,AY61),"")</f>
        <v/>
      </c>
      <c r="BS61" s="157"/>
      <c r="BT61" s="105">
        <f>COUNTIFS($BW$5:BW61,"&lt;&gt;"&amp;"")</f>
        <v>3</v>
      </c>
      <c r="BU61" s="103" t="str">
        <f t="shared" si="5"/>
        <v/>
      </c>
      <c r="BV61" s="103" t="str">
        <f t="shared" si="6"/>
        <v/>
      </c>
      <c r="BW61" s="103"/>
      <c r="BY61" t="str">
        <f>IF($BW61="","",CONCATENATE($BW61,Names!$N$3,$BX61))</f>
        <v/>
      </c>
      <c r="BZ61" s="157"/>
      <c r="CA61" s="13" t="str">
        <f>IF(ISNUMBER(A61),CONCATENATE(W61,Names!$H$3,Y61,Names!$J$3,Names!$K$3,Names!$L$3,BK61),"")</f>
        <v/>
      </c>
      <c r="CB61" s="13" t="str">
        <f>IF(ISNUMBER(A61),CONCATENATE(W61,Names!$H$3,Y61,Names!$J$3,Names!$K$3,Names!$L$3,BB61),"")</f>
        <v/>
      </c>
      <c r="CC61" s="13" t="str">
        <f>IF($BW61="","",CONCATENATE(W61,Names!$H$3,Y61,Names!$J$3,Names!$K$3,Names!$L$3,$BW61,Names!$N$3,$BX61))</f>
        <v/>
      </c>
      <c r="CF61" s="13" t="str">
        <f>IF(ISNUMBER($A61),CONCATENATE($BK61,Names!$P$3,Dev!$DA$130),"")</f>
        <v/>
      </c>
      <c r="CG61" s="13" t="str">
        <f>IF(ISNUMBER($A61),CONCATENATE($BK61,Names!$P$3,Dev!$DD$130),"")</f>
        <v/>
      </c>
      <c r="CH61" s="13" t="str">
        <f>IF(ISNUMBER($A61),CONCATENATE($BK61,Names!$P$3,Dev!$DG$130),"")</f>
        <v/>
      </c>
      <c r="CI61" s="13" t="str">
        <f>IF(ISNUMBER($A61),CONCATENATE($BK61,Names!$P$3,Dev!$DK$130),"")</f>
        <v/>
      </c>
      <c r="CJ61" s="13" t="str">
        <f>IF(ISNUMBER($A61),CONCATENATE($BK61,Names!$P$3,Dev!$DN$130),"")</f>
        <v/>
      </c>
      <c r="CK61" s="13" t="str">
        <f>IF(ISNUMBER($A61),CONCATENATE($BK61,Names!$P$3,Dev!$DQ$130),"")</f>
        <v/>
      </c>
      <c r="CL61" s="13"/>
      <c r="CM61" s="13" t="str">
        <f>""</f>
        <v/>
      </c>
      <c r="CN61" s="13" t="str">
        <f>IF(ISNUMBER($A61),CONCATENATE($BB61,Names!$P$3,Dev!$CZ$48),"")</f>
        <v/>
      </c>
      <c r="CO61" s="13" t="str">
        <f>IF(ISNUMBER($A61),CONCATENATE($BB61,Names!$P$3,Dev!$DF$48),"")</f>
        <v/>
      </c>
      <c r="CP61" s="13" t="str">
        <f>IF(ISNUMBER($A61),CONCATENATE($BB61,Names!$P$3,Dev!$DI$48),"")</f>
        <v/>
      </c>
      <c r="CQ61" s="13" t="str">
        <f>IF(ISNUMBER($A61),CONCATENATE($BB61,Names!$P$3,Dev!$DM$48),"")</f>
        <v/>
      </c>
      <c r="CR61" s="13" t="str">
        <f>IF(ISNUMBER($A61),CONCATENATE($BB61,Names!$P$3,Dev!$DV$48),"")</f>
        <v/>
      </c>
      <c r="CS61" s="13" t="str">
        <f>IF(ISNUMBER($A61),CONCATENATE($BB61,Names!$P$3,Dev!$DZ$48),"")</f>
        <v/>
      </c>
      <c r="CT61" s="13" t="str">
        <f>IF(ISNUMBER($A61),CONCATENATE($BB61,Names!$P$3,Dev!$EI$48),"")</f>
        <v/>
      </c>
      <c r="CU61" s="13" t="str">
        <f>IF(ISNUMBER($A61),CONCATENATE($BB61,Names!$P$3,Dev!$FZ$48),"")</f>
        <v/>
      </c>
      <c r="CV61" s="13" t="str">
        <f>IF(ISNUMBER($A61),CONCATENATE($BB61,Names!$P$3,Dev!$GI$48),"")</f>
        <v/>
      </c>
      <c r="CW61" s="13" t="str">
        <f>IF(ISNUMBER($A61),CONCATENATE($BB61,Names!$P$3,Dev!$GM$48),"")</f>
        <v/>
      </c>
      <c r="CX61" s="13"/>
      <c r="CY61" s="13" t="str">
        <f>IF(ISNUMBER($A61),CONCATENATE($BB61,Names!$P$3,Dev!$EM$48),"")</f>
        <v/>
      </c>
      <c r="CZ61" s="13" t="str">
        <f>IF(ISNUMBER($A61),CONCATENATE($BB61,Names!$P$3,Dev!$EV$48),"")</f>
        <v/>
      </c>
      <c r="DA61" s="13" t="str">
        <f>IF(ISNUMBER($A61),CONCATENATE($BB61,Names!$P$3,Dev!$EZ$48),"")</f>
        <v/>
      </c>
      <c r="DB61" s="13" t="str">
        <f>IF(ISNUMBER($A61),CONCATENATE($BB61,Names!$P$3,Dev!$FI$48),"")</f>
        <v/>
      </c>
      <c r="DC61" s="13" t="str">
        <f>IF(ISNUMBER($A61),CONCATENATE($BB61,Names!$P$3,Dev!$FM$48),"")</f>
        <v/>
      </c>
      <c r="DD61" s="13" t="str">
        <f>IF(ISNUMBER($A61),CONCATENATE($BB61,Names!$P$3,Dev!$FV$48),"")</f>
        <v/>
      </c>
      <c r="DE61" s="13" t="str">
        <f>IF(ISNUMBER($A61),CONCATENATE($BB61,Names!$P$3,Dev!$GP$48),"")</f>
        <v/>
      </c>
      <c r="DI61" s="105">
        <f>COUNTIFS($DL$5:DL61,"&lt;&gt;"&amp;"")</f>
        <v>0</v>
      </c>
      <c r="DJ61" s="1198" t="str">
        <f t="shared" si="7"/>
        <v/>
      </c>
      <c r="DK61" s="1198" t="str">
        <f t="shared" si="8"/>
        <v/>
      </c>
      <c r="DL61" s="1198"/>
      <c r="DM61" s="1198" t="str">
        <f>IF($DL61="","",_xlfn.CONCAT(Names!$D$5,$AO61))</f>
        <v/>
      </c>
      <c r="DN61" s="1198" t="str">
        <f>IF($DL61="","",CONCATENATE(Names!$C$26,Names!$N$3,$DM61))</f>
        <v/>
      </c>
      <c r="DO61" s="1198" t="str">
        <f>IF($DL61="","",CONCATENATE(Names!$C$25,Names!$N$3,$DM61))</f>
        <v/>
      </c>
    </row>
    <row r="62" spans="1:119">
      <c r="A62" s="1"/>
      <c r="B62" s="6"/>
      <c r="C62" s="6">
        <v>4.1349999999999998</v>
      </c>
      <c r="D62" s="1">
        <v>50</v>
      </c>
      <c r="E62">
        <v>36</v>
      </c>
      <c r="F62" s="13">
        <v>1</v>
      </c>
      <c r="G62" s="2">
        <f t="shared" si="17"/>
        <v>140.82000000000005</v>
      </c>
      <c r="H62" s="2">
        <f t="shared" si="16"/>
        <v>142.88750000000005</v>
      </c>
      <c r="I62" s="1225">
        <f>I60+B60/2+C61+C62/2</f>
        <v>142.88749999999996</v>
      </c>
      <c r="J62" s="38"/>
      <c r="K62" s="58"/>
      <c r="L62" s="2" t="str">
        <f>IF(ISNUMBER(E62),VLOOKUP(C62,'TE,EHnames'!$B$4:$F$11,'TE,EHnames'!$C$2,FALSE),"")</f>
        <v>RST/10/50-2/1</v>
      </c>
      <c r="M62" s="2" t="str">
        <f>IF(ISNUMBER(E62),VLOOKUP(C62,'TE,EHnames'!$B$4:$F$11,'TE,EHnames'!$F$2,FALSE),"")</f>
        <v>PT100-3000</v>
      </c>
      <c r="O62" s="13" t="str">
        <f t="shared" si="34"/>
        <v/>
      </c>
      <c r="Q62" s="7">
        <v>141.01499999999999</v>
      </c>
      <c r="R62">
        <v>170</v>
      </c>
      <c r="S62" t="str">
        <f>IFERROR(VLOOKUP(P62,Racks!$H$4:$M$30,6),"")</f>
        <v/>
      </c>
      <c r="V62" s="54">
        <f>COUNTIFS('Sec-Sub'!$K$4:$K$164,"&lt;="&amp;H62)</f>
        <v>49</v>
      </c>
      <c r="W62" s="54" t="str">
        <f>VLOOKUP(V62,'Sec-Sub'!$A$4:$C$164,2,FALSE)</f>
        <v>MBL</v>
      </c>
      <c r="X62" s="54" t="str">
        <f>VLOOKUP(V62,'Sec-Sub'!$A$4:$C$164,3,FALSE)</f>
        <v>050</v>
      </c>
      <c r="Y62" s="54" t="str">
        <f>CONCATENATE(X62,Names!$I$3)</f>
        <v>050PRL</v>
      </c>
      <c r="AC62" s="18"/>
      <c r="AD62" s="1812">
        <v>1</v>
      </c>
      <c r="AE62" s="10"/>
      <c r="AI62" s="1266" t="str">
        <f>IF(ISNUMBER(R62),CONCATENATE(Names!$C$3,R62),"")</f>
        <v>STUB170</v>
      </c>
      <c r="AK62" t="str">
        <f t="shared" si="25"/>
        <v>0</v>
      </c>
      <c r="AL62">
        <f t="shared" si="26"/>
        <v>36</v>
      </c>
      <c r="AM62" t="str">
        <f t="shared" si="27"/>
        <v>MBL</v>
      </c>
      <c r="AN62" t="str">
        <f t="shared" si="28"/>
        <v>050PRL</v>
      </c>
      <c r="AO62" t="str">
        <f t="shared" si="29"/>
        <v>036</v>
      </c>
      <c r="AP62" t="str">
        <f>IF(ISNUMBER(E62),CONCATENATE(Names!$C$5,Names!$N$3,AO62),"")</f>
        <v>PRLRL-036</v>
      </c>
      <c r="AQ62" t="str">
        <f>IF(ISNUMBER(E62),CONCATENATE(Names!$D$5,AO62),"")</f>
        <v>L036</v>
      </c>
      <c r="AR62" t="str">
        <f>IF(ISNUMBER(E62),CONCATENATE(Names!$C$10,Names!$N$3,AQ62),"")</f>
        <v>PRLEH-L036</v>
      </c>
      <c r="AS62" t="str">
        <f>IF(ISNUMBER(E62),CONCATENATE(Names!$C$11,Names!$N$3,AQ62),"")</f>
        <v>PRLTE-L036</v>
      </c>
      <c r="AU62" s="13" t="str">
        <f t="shared" si="30"/>
        <v/>
      </c>
      <c r="AV62" t="str">
        <f t="shared" si="21"/>
        <v/>
      </c>
      <c r="AW62" t="str">
        <f t="shared" si="22"/>
        <v/>
      </c>
      <c r="AX62" t="str">
        <f t="shared" si="23"/>
        <v/>
      </c>
      <c r="AY62" t="str">
        <f t="shared" si="24"/>
        <v/>
      </c>
      <c r="AZ62" t="str">
        <f>IF(ISNUMBER(A62),CONCATENATE(Names!$C$6,Names!$N$3,AU62,A62),"")</f>
        <v/>
      </c>
      <c r="BA62" t="str">
        <f>IF(ISNUMBER(A62),CONCATENATE(Names!$C$7,Names!$N$3,AU62,A62),"")</f>
        <v/>
      </c>
      <c r="BB62" t="str">
        <f>IF(ISNUMBER(A62),CONCATENATE(Names!$C$8,Names!$N$3,AU62,A62),"")</f>
        <v/>
      </c>
      <c r="BC62" t="str">
        <f>IF(ISNUMBER(A62),CONCATENATE(Names!$D$6,AY62),"")</f>
        <v/>
      </c>
      <c r="BD62" t="str">
        <f>IF(ISNUMBER(A62),CONCATENATE(Names!$C$10,Names!$N$3,BC62),"")</f>
        <v/>
      </c>
      <c r="BE62" t="str">
        <f>IF(ISNUMBER(A62),CONCATENATE(Names!$C$11,Names!$N$3,BC62),"")</f>
        <v/>
      </c>
      <c r="BF62" t="str">
        <f>IF(ISNUMBER(A62),CONCATENATE(Names!$D$7,AY62),"")</f>
        <v/>
      </c>
      <c r="BG62" t="str">
        <f>IF(ISNUMBER(A62),CONCATENATE(Names!$C$10,Names!$N$3,BF62),"")</f>
        <v/>
      </c>
      <c r="BH62" t="str">
        <f>IF(ISNUMBER(A62),CONCATENATE(Names!$C$11,Names!$N$3,BF62),"")</f>
        <v/>
      </c>
      <c r="BI62" t="str">
        <f>IF(ISNUMBER(A62),CONCATENATE(Names!$C$12,Names!$N$3,BC62),"")</f>
        <v/>
      </c>
      <c r="BJ62" t="str">
        <f>IF(ISNUMBER(A62),CONCATENATE(Names!$C$24,Names!$N$3,AY62),"")</f>
        <v/>
      </c>
      <c r="BK62" t="str">
        <f>IF(ISNUMBER(A62),CONCATENATE(Names!$C$9,Names!$N$3,AY62),"")</f>
        <v/>
      </c>
      <c r="BS62" s="157"/>
      <c r="BT62" s="105">
        <f>COUNTIFS($BW$5:BW62,"&lt;&gt;"&amp;"")</f>
        <v>3</v>
      </c>
      <c r="BU62" s="103" t="str">
        <f t="shared" si="5"/>
        <v/>
      </c>
      <c r="BV62" s="103" t="str">
        <f t="shared" si="6"/>
        <v/>
      </c>
      <c r="BW62" s="103"/>
      <c r="BY62" t="str">
        <f>IF($BW62="","",CONCATENATE($BW62,Names!$N$3,$BX62))</f>
        <v/>
      </c>
      <c r="BZ62" s="157"/>
      <c r="CA62" s="13" t="str">
        <f>IF(ISNUMBER(A62),CONCATENATE(W62,Names!$H$3,Y62,Names!$J$3,Names!$K$3,Names!$L$3,BK62),"")</f>
        <v/>
      </c>
      <c r="CB62" s="13" t="str">
        <f>IF(ISNUMBER(A62),CONCATENATE(W62,Names!$H$3,Y62,Names!$J$3,Names!$K$3,Names!$L$3,BB62),"")</f>
        <v/>
      </c>
      <c r="CC62" s="13" t="str">
        <f>IF($BW62="","",CONCATENATE(W62,Names!$H$3,Y62,Names!$J$3,Names!$K$3,Names!$L$3,$BW62,Names!$N$3,$BX62))</f>
        <v/>
      </c>
      <c r="CF62" s="13" t="str">
        <f>IF(ISNUMBER($A62),CONCATENATE($BK62,Names!$P$3,Dev!$DA$130),"")</f>
        <v/>
      </c>
      <c r="CG62" s="13" t="str">
        <f>IF(ISNUMBER($A62),CONCATENATE($BK62,Names!$P$3,Dev!$DD$130),"")</f>
        <v/>
      </c>
      <c r="CH62" s="13" t="str">
        <f>IF(ISNUMBER($A62),CONCATENATE($BK62,Names!$P$3,Dev!$DG$130),"")</f>
        <v/>
      </c>
      <c r="CI62" s="13" t="str">
        <f>IF(ISNUMBER($A62),CONCATENATE($BK62,Names!$P$3,Dev!$DK$130),"")</f>
        <v/>
      </c>
      <c r="CJ62" s="13" t="str">
        <f>IF(ISNUMBER($A62),CONCATENATE($BK62,Names!$P$3,Dev!$DN$130),"")</f>
        <v/>
      </c>
      <c r="CK62" s="13" t="str">
        <f>IF(ISNUMBER($A62),CONCATENATE($BK62,Names!$P$3,Dev!$DQ$130),"")</f>
        <v/>
      </c>
      <c r="CL62" s="13"/>
      <c r="CM62" s="13" t="str">
        <f>""</f>
        <v/>
      </c>
      <c r="CN62" s="13" t="str">
        <f>IF(ISNUMBER($A62),CONCATENATE($BB62,Names!$P$3,Dev!$CZ$48),"")</f>
        <v/>
      </c>
      <c r="CO62" s="13" t="str">
        <f>IF(ISNUMBER($A62),CONCATENATE($BB62,Names!$P$3,Dev!$DF$48),"")</f>
        <v/>
      </c>
      <c r="CP62" s="13" t="str">
        <f>IF(ISNUMBER($A62),CONCATENATE($BB62,Names!$P$3,Dev!$DI$48),"")</f>
        <v/>
      </c>
      <c r="CQ62" s="13" t="str">
        <f>IF(ISNUMBER($A62),CONCATENATE($BB62,Names!$P$3,Dev!$DM$48),"")</f>
        <v/>
      </c>
      <c r="CR62" s="13" t="str">
        <f>IF(ISNUMBER($A62),CONCATENATE($BB62,Names!$P$3,Dev!$DV$48),"")</f>
        <v/>
      </c>
      <c r="CS62" s="13" t="str">
        <f>IF(ISNUMBER($A62),CONCATENATE($BB62,Names!$P$3,Dev!$DZ$48),"")</f>
        <v/>
      </c>
      <c r="CT62" s="13" t="str">
        <f>IF(ISNUMBER($A62),CONCATENATE($BB62,Names!$P$3,Dev!$EI$48),"")</f>
        <v/>
      </c>
      <c r="CU62" s="13" t="str">
        <f>IF(ISNUMBER($A62),CONCATENATE($BB62,Names!$P$3,Dev!$FZ$48),"")</f>
        <v/>
      </c>
      <c r="CV62" s="13" t="str">
        <f>IF(ISNUMBER($A62),CONCATENATE($BB62,Names!$P$3,Dev!$GI$48),"")</f>
        <v/>
      </c>
      <c r="CW62" s="13" t="str">
        <f>IF(ISNUMBER($A62),CONCATENATE($BB62,Names!$P$3,Dev!$GM$48),"")</f>
        <v/>
      </c>
      <c r="CX62" s="13"/>
      <c r="CY62" s="13" t="str">
        <f>IF(ISNUMBER($A62),CONCATENATE($BB62,Names!$P$3,Dev!$EM$48),"")</f>
        <v/>
      </c>
      <c r="CZ62" s="13" t="str">
        <f>IF(ISNUMBER($A62),CONCATENATE($BB62,Names!$P$3,Dev!$EV$48),"")</f>
        <v/>
      </c>
      <c r="DA62" s="13" t="str">
        <f>IF(ISNUMBER($A62),CONCATENATE($BB62,Names!$P$3,Dev!$EZ$48),"")</f>
        <v/>
      </c>
      <c r="DB62" s="13" t="str">
        <f>IF(ISNUMBER($A62),CONCATENATE($BB62,Names!$P$3,Dev!$FI$48),"")</f>
        <v/>
      </c>
      <c r="DC62" s="13" t="str">
        <f>IF(ISNUMBER($A62),CONCATENATE($BB62,Names!$P$3,Dev!$FM$48),"")</f>
        <v/>
      </c>
      <c r="DD62" s="13" t="str">
        <f>IF(ISNUMBER($A62),CONCATENATE($BB62,Names!$P$3,Dev!$FV$48),"")</f>
        <v/>
      </c>
      <c r="DE62" s="13" t="str">
        <f>IF(ISNUMBER($A62),CONCATENATE($BB62,Names!$P$3,Dev!$GP$48),"")</f>
        <v/>
      </c>
      <c r="DI62" s="105">
        <f>COUNTIFS($DL$5:DL62,"&lt;&gt;"&amp;"")</f>
        <v>0</v>
      </c>
      <c r="DJ62" s="1198" t="str">
        <f t="shared" si="7"/>
        <v/>
      </c>
      <c r="DK62" s="1198" t="str">
        <f t="shared" si="8"/>
        <v/>
      </c>
      <c r="DL62" s="1198"/>
      <c r="DM62" s="1198" t="str">
        <f>IF($DL62="","",_xlfn.CONCAT(Names!$D$5,$AO62))</f>
        <v/>
      </c>
      <c r="DN62" s="1198" t="str">
        <f>IF($DL62="","",CONCATENATE(Names!$C$26,Names!$N$3,$DM62))</f>
        <v/>
      </c>
      <c r="DO62" s="1198" t="str">
        <f>IF($DL62="","",CONCATENATE(Names!$C$25,Names!$N$3,$DM62))</f>
        <v/>
      </c>
    </row>
    <row r="63" spans="1:119" s="13" customFormat="1">
      <c r="A63" s="11">
        <v>20</v>
      </c>
      <c r="B63" s="12">
        <v>0.25</v>
      </c>
      <c r="C63" s="11"/>
      <c r="D63" s="11">
        <v>20</v>
      </c>
      <c r="F63" s="13">
        <v>1</v>
      </c>
      <c r="G63" s="2">
        <f t="shared" si="17"/>
        <v>144.95500000000004</v>
      </c>
      <c r="H63" s="2">
        <f t="shared" si="16"/>
        <v>145.08000000000004</v>
      </c>
      <c r="I63" s="1230">
        <f>I60+SUM(C61:C62)+B63</f>
        <v>145.07999999999998</v>
      </c>
      <c r="J63" s="56">
        <v>1741007000202</v>
      </c>
      <c r="K63" s="59">
        <v>18</v>
      </c>
      <c r="L63" s="2" t="str">
        <f>IF(ISNUMBER(E63),VLOOKUP(C63,'TE,EHnames'!$B$4:$F$11,'TE,EHnames'!$C$2,FALSE),"")</f>
        <v/>
      </c>
      <c r="M63" s="2" t="str">
        <f>IF(ISNUMBER(E63),VLOOKUP(C63,'TE,EHnames'!$B$4:$F$11,'TE,EHnames'!$F$2,FALSE),"")</f>
        <v/>
      </c>
      <c r="O63" s="13">
        <f t="shared" si="34"/>
        <v>4.0650000000000546</v>
      </c>
      <c r="P63" s="13">
        <v>170</v>
      </c>
      <c r="Q63">
        <f>(Q62+Q68)/2</f>
        <v>149.535</v>
      </c>
      <c r="S63" t="str">
        <f>IFERROR(VLOOKUP(P63,Racks!$H$4:$M$30,6),"")</f>
        <v>MBL-050Row:CnPw-U-016</v>
      </c>
      <c r="V63" s="54">
        <f>COUNTIFS('Sec-Sub'!$K$4:$K$164,"&lt;="&amp;H63)</f>
        <v>49</v>
      </c>
      <c r="W63" s="54" t="str">
        <f>VLOOKUP(V63,'Sec-Sub'!$A$4:$C$164,2,FALSE)</f>
        <v>MBL</v>
      </c>
      <c r="X63" s="54" t="str">
        <f>VLOOKUP(V63,'Sec-Sub'!$A$4:$C$164,3,FALSE)</f>
        <v>050</v>
      </c>
      <c r="Y63" s="54" t="str">
        <f>CONCATENATE(X63,Names!$I$3)</f>
        <v>050PRL</v>
      </c>
      <c r="Z63" s="48" t="s">
        <v>195</v>
      </c>
      <c r="AA63" s="49" t="s">
        <v>188</v>
      </c>
      <c r="AC63" s="21"/>
      <c r="AD63" s="1812"/>
      <c r="AE63" s="17">
        <v>1</v>
      </c>
      <c r="AI63" s="1266" t="str">
        <f>IF(ISNUMBER(R63),CONCATENATE(Names!$C$3,R63),"")</f>
        <v/>
      </c>
      <c r="AJ63"/>
      <c r="AK63" t="str">
        <f t="shared" si="25"/>
        <v/>
      </c>
      <c r="AL63" t="str">
        <f t="shared" si="26"/>
        <v/>
      </c>
      <c r="AM63" t="str">
        <f t="shared" si="27"/>
        <v/>
      </c>
      <c r="AN63" t="str">
        <f t="shared" si="28"/>
        <v/>
      </c>
      <c r="AO63" t="str">
        <f t="shared" si="29"/>
        <v/>
      </c>
      <c r="AP63" t="str">
        <f>IF(ISNUMBER(E63),CONCATENATE(Names!$C$5,Names!$N$3,AO63),"")</f>
        <v/>
      </c>
      <c r="AQ63" t="str">
        <f>IF(ISNUMBER(E63),CONCATENATE(Names!$D$5,AO63),"")</f>
        <v/>
      </c>
      <c r="AR63" t="str">
        <f>IF(ISNUMBER(E63),CONCATENATE(Names!$C$10,Names!$N$3,AQ63),"")</f>
        <v/>
      </c>
      <c r="AS63" t="str">
        <f>IF(ISNUMBER(E63),CONCATENATE(Names!$C$11,Names!$N$3,AQ63),"")</f>
        <v/>
      </c>
      <c r="AT63"/>
      <c r="AU63" s="13" t="str">
        <f t="shared" si="30"/>
        <v>0</v>
      </c>
      <c r="AV63">
        <f t="shared" si="21"/>
        <v>20</v>
      </c>
      <c r="AW63" t="str">
        <f t="shared" si="22"/>
        <v>MBL</v>
      </c>
      <c r="AX63" t="str">
        <f t="shared" si="23"/>
        <v>050PRL</v>
      </c>
      <c r="AY63" t="str">
        <f t="shared" si="24"/>
        <v>020</v>
      </c>
      <c r="AZ63" t="str">
        <f>IF(ISNUMBER(A63),CONCATENATE(Names!$C$6,Names!$N$3,AU63,A63),"")</f>
        <v>PRLCpl-020</v>
      </c>
      <c r="BA63" t="str">
        <f>IF(ISNUMBER(A63),CONCATENATE(Names!$C$7,Names!$N$3,AU63,A63),"")</f>
        <v>PRLSB-020</v>
      </c>
      <c r="BB63" t="str">
        <f>IF(ISNUMBER(A63),CONCATENATE(Names!$C$8,Names!$N$3,AU63,A63),"")</f>
        <v>PRLJB-020</v>
      </c>
      <c r="BC63" t="str">
        <f>IF(ISNUMBER(A63),CONCATENATE(Names!$D$6,AY63),"")</f>
        <v>C020</v>
      </c>
      <c r="BD63" t="str">
        <f>IF(ISNUMBER(A63),CONCATENATE(Names!$C$10,Names!$N$3,BC63),"")</f>
        <v>PRLEH-C020</v>
      </c>
      <c r="BE63" t="str">
        <f>IF(ISNUMBER(A63),CONCATENATE(Names!$C$11,Names!$N$3,BC63),"")</f>
        <v>PRLTE-C020</v>
      </c>
      <c r="BF63" t="str">
        <f>IF(ISNUMBER(A63),CONCATENATE(Names!$D$7,AY63),"")</f>
        <v>S020</v>
      </c>
      <c r="BG63" t="str">
        <f>IF(ISNUMBER(A63),CONCATENATE(Names!$C$10,Names!$N$3,BF63),"")</f>
        <v>PRLEH-S020</v>
      </c>
      <c r="BH63" t="str">
        <f>IF(ISNUMBER(A63),CONCATENATE(Names!$C$11,Names!$N$3,BF63),"")</f>
        <v>PRLTE-S020</v>
      </c>
      <c r="BI63" t="str">
        <f>IF(ISNUMBER(A63),CONCATENATE(Names!$C$12,Names!$N$3,BC63),"")</f>
        <v>PRLDL-C020</v>
      </c>
      <c r="BJ63" t="str">
        <f>IF(ISNUMBER(A63),CONCATENATE(Names!$C$24,Names!$N$3,AY63),"")</f>
        <v>PRLCSC-020</v>
      </c>
      <c r="BK63" t="str">
        <f>IF(ISNUMBER(A63),CONCATENATE(Names!$C$9,Names!$N$3,AY63),"")</f>
        <v>PRLTap-020</v>
      </c>
      <c r="BL63"/>
      <c r="BM63"/>
      <c r="BN63"/>
      <c r="BO63"/>
      <c r="BP63"/>
      <c r="BQ63"/>
      <c r="BR63"/>
      <c r="BS63" s="157"/>
      <c r="BT63" s="105">
        <f>COUNTIFS($BW$5:BW63,"&lt;&gt;"&amp;"")</f>
        <v>3</v>
      </c>
      <c r="BU63" s="103" t="str">
        <f t="shared" si="5"/>
        <v/>
      </c>
      <c r="BV63" s="103" t="str">
        <f t="shared" si="6"/>
        <v/>
      </c>
      <c r="BW63" s="103"/>
      <c r="BX63"/>
      <c r="BY63" t="str">
        <f>IF($BW63="","",CONCATENATE($BW63,Names!$N$3,$BX63))</f>
        <v/>
      </c>
      <c r="BZ63" s="164"/>
      <c r="CA63" s="13" t="str">
        <f>IF(ISNUMBER(A63),CONCATENATE(W63,Names!$H$3,Y63,Names!$J$3,Names!$K$3,Names!$L$3,BK63),"")</f>
        <v>MBL-050PRL:RFS-PRLTap-020</v>
      </c>
      <c r="CB63" s="13" t="str">
        <f>IF(ISNUMBER(A63),CONCATENATE(W63,Names!$H$3,Y63,Names!$J$3,Names!$K$3,Names!$L$3,BB63),"")</f>
        <v>MBL-050PRL:RFS-PRLJB-020</v>
      </c>
      <c r="CC63" s="13" t="str">
        <f>IF($BW63="","",CONCATENATE(W63,Names!$H$3,Y63,Names!$J$3,Names!$K$3,Names!$L$3,$BW63,Names!$N$3,$BX63))</f>
        <v/>
      </c>
      <c r="CF63" s="13" t="str">
        <f>IF(ISNUMBER($A63),CONCATENATE($BK63,Names!$P$3,Dev!$DA$130),"")</f>
        <v>PRLTap-020_a</v>
      </c>
      <c r="CG63" s="13" t="str">
        <f>IF(ISNUMBER($A63),CONCATENATE($BK63,Names!$P$3,Dev!$DD$130),"")</f>
        <v>PRLTap-020_b</v>
      </c>
      <c r="CH63" s="13" t="str">
        <f>IF(ISNUMBER($A63),CONCATENATE($BK63,Names!$P$3,Dev!$DG$130),"")</f>
        <v>PRLTap-020_c</v>
      </c>
      <c r="CI63" s="13" t="str">
        <f>IF(ISNUMBER($A63),CONCATENATE($BK63,Names!$P$3,Dev!$DK$130),"")</f>
        <v>PRLTap-020_d</v>
      </c>
      <c r="CJ63" s="13" t="str">
        <f>IF(ISNUMBER($A63),CONCATENATE($BK63,Names!$P$3,Dev!$DN$130),"")</f>
        <v>PRLTap-020_e</v>
      </c>
      <c r="CK63" s="13" t="str">
        <f>IF(ISNUMBER($A63),CONCATENATE($BK63,Names!$P$3,Dev!$DQ$130),"")</f>
        <v>PRLTap-020_f</v>
      </c>
      <c r="CM63" s="13" t="str">
        <f>""</f>
        <v/>
      </c>
      <c r="CN63" s="13" t="str">
        <f>IF(ISNUMBER($A63),CONCATENATE($BB63,Names!$P$3,Dev!$CZ$48),"")</f>
        <v>PRLJB-020_a</v>
      </c>
      <c r="CO63" s="13" t="str">
        <f>IF(ISNUMBER($A63),CONCATENATE($BB63,Names!$P$3,Dev!$DF$48),"")</f>
        <v>PRLJB-020_cp</v>
      </c>
      <c r="CP63" s="13" t="str">
        <f>IF(ISNUMBER($A63),CONCATENATE($BB63,Names!$P$3,Dev!$DI$48),"")</f>
        <v>PRLJB-020_b</v>
      </c>
      <c r="CQ63" s="13" t="str">
        <f>IF(ISNUMBER($A63),CONCATENATE($BB63,Names!$P$3,Dev!$DM$48),"")</f>
        <v>PRLJB-020_m</v>
      </c>
      <c r="CR63" s="13" t="str">
        <f>IF(ISNUMBER($A63),CONCATENATE($BB63,Names!$P$3,Dev!$DV$48),"")</f>
        <v>PRLJB-020_n</v>
      </c>
      <c r="CS63" s="13" t="str">
        <f>IF(ISNUMBER($A63),CONCATENATE($BB63,Names!$P$3,Dev!$DZ$48),"")</f>
        <v>PRLJB-020_aa</v>
      </c>
      <c r="CT63" s="13" t="str">
        <f>IF(ISNUMBER($A63),CONCATENATE($BB63,Names!$P$3,Dev!$EI$48),"")</f>
        <v>PRLJB-020_ab</v>
      </c>
      <c r="CU63" s="13" t="str">
        <f>IF(ISNUMBER($A63),CONCATENATE($BB63,Names!$P$3,Dev!$FZ$48),"")</f>
        <v>PRLJB-020_am</v>
      </c>
      <c r="CV63" s="13" t="str">
        <f>IF(ISNUMBER($A63),CONCATENATE($BB63,Names!$P$3,Dev!$GI$48),"")</f>
        <v>PRLJB-020_an</v>
      </c>
      <c r="CW63" s="13" t="str">
        <f>IF(ISNUMBER($A63),CONCATENATE($BB63,Names!$P$3,Dev!$GM$48),"")</f>
        <v>PRLJB-020_++EH</v>
      </c>
      <c r="CY63" s="13" t="str">
        <f>IF(ISNUMBER($A63),CONCATENATE($BB63,Names!$P$3,Dev!$EM$48),"")</f>
        <v>PRLJB-020_g</v>
      </c>
      <c r="CZ63" s="13" t="str">
        <f>IF(ISNUMBER($A63),CONCATENATE($BB63,Names!$P$3,Dev!$EV$48),"")</f>
        <v>PRLJB-020_h</v>
      </c>
      <c r="DA63" s="13" t="str">
        <f>IF(ISNUMBER($A63),CONCATENATE($BB63,Names!$P$3,Dev!$EZ$48),"")</f>
        <v>PRLJB-020_s</v>
      </c>
      <c r="DB63" s="13" t="str">
        <f>IF(ISNUMBER($A63),CONCATENATE($BB63,Names!$P$3,Dev!$FI$48),"")</f>
        <v>PRLJB-020_t</v>
      </c>
      <c r="DC63" s="13" t="str">
        <f>IF(ISNUMBER($A63),CONCATENATE($BB63,Names!$P$3,Dev!$FM$48),"")</f>
        <v>PRLJB-020_ag</v>
      </c>
      <c r="DD63" s="13" t="str">
        <f>IF(ISNUMBER($A63),CONCATENATE($BB63,Names!$P$3,Dev!$FV$48),"")</f>
        <v>PRLJB-020_ah</v>
      </c>
      <c r="DE63" s="13" t="str">
        <f>IF(ISNUMBER($A63),CONCATENATE($BB63,Names!$P$3,Dev!$GP$48),"")</f>
        <v>PRLJB-020_++TE</v>
      </c>
      <c r="DI63" s="105">
        <f>COUNTIFS($DL$5:DL63,"&lt;&gt;"&amp;"")</f>
        <v>0</v>
      </c>
      <c r="DJ63" s="1198" t="str">
        <f t="shared" si="7"/>
        <v/>
      </c>
      <c r="DK63" s="1198" t="str">
        <f t="shared" si="8"/>
        <v/>
      </c>
      <c r="DL63" s="1198"/>
      <c r="DM63" s="1198" t="str">
        <f>IF($DL63="","",_xlfn.CONCAT(Names!$D$5,$AO63))</f>
        <v/>
      </c>
      <c r="DN63" s="1198" t="str">
        <f>IF($DL63="","",CONCATENATE(Names!$C$26,Names!$N$3,$DM63))</f>
        <v/>
      </c>
      <c r="DO63" s="1198" t="str">
        <f>IF($DL63="","",CONCATENATE(Names!$C$25,Names!$N$3,$DM63))</f>
        <v/>
      </c>
    </row>
    <row r="64" spans="1:119">
      <c r="A64" s="1"/>
      <c r="B64" s="6"/>
      <c r="C64" s="6">
        <v>4.1349999999999998</v>
      </c>
      <c r="D64" s="1">
        <v>50</v>
      </c>
      <c r="E64">
        <v>37</v>
      </c>
      <c r="F64" s="13">
        <v>1</v>
      </c>
      <c r="G64" s="2">
        <f t="shared" si="17"/>
        <v>145.20500000000004</v>
      </c>
      <c r="H64" s="2">
        <f t="shared" si="16"/>
        <v>147.27250000000004</v>
      </c>
      <c r="I64" s="1225">
        <f>I63+B63/2+C64/2</f>
        <v>147.27249999999998</v>
      </c>
      <c r="J64" s="38"/>
      <c r="K64" s="58"/>
      <c r="L64" s="2" t="str">
        <f>IF(ISNUMBER(E64),VLOOKUP(C64,'TE,EHnames'!$B$4:$F$11,'TE,EHnames'!$C$2,FALSE),"")</f>
        <v>RST/10/50-2/1</v>
      </c>
      <c r="M64" s="2" t="str">
        <f>IF(ISNUMBER(E64),VLOOKUP(C64,'TE,EHnames'!$B$4:$F$11,'TE,EHnames'!$F$2,FALSE),"")</f>
        <v>PT100-3000</v>
      </c>
      <c r="O64" s="13" t="str">
        <f t="shared" si="34"/>
        <v/>
      </c>
      <c r="S64" t="str">
        <f>IFERROR(VLOOKUP(P64,Racks!$H$4:$M$30,6),"")</f>
        <v/>
      </c>
      <c r="V64" s="54">
        <f>COUNTIFS('Sec-Sub'!$K$4:$K$164,"&lt;="&amp;H64)</f>
        <v>49</v>
      </c>
      <c r="W64" s="54" t="str">
        <f>VLOOKUP(V64,'Sec-Sub'!$A$4:$C$164,2,FALSE)</f>
        <v>MBL</v>
      </c>
      <c r="X64" s="54" t="str">
        <f>VLOOKUP(V64,'Sec-Sub'!$A$4:$C$164,3,FALSE)</f>
        <v>050</v>
      </c>
      <c r="Y64" s="54" t="str">
        <f>CONCATENATE(X64,Names!$I$3)</f>
        <v>050PRL</v>
      </c>
      <c r="AC64" s="23"/>
      <c r="AD64" s="1812"/>
      <c r="AE64" s="20"/>
      <c r="AI64" s="1266" t="str">
        <f>IF(ISNUMBER(R64),CONCATENATE(Names!$C$3,R64),"")</f>
        <v/>
      </c>
      <c r="AK64" t="str">
        <f t="shared" si="25"/>
        <v>0</v>
      </c>
      <c r="AL64">
        <f t="shared" si="26"/>
        <v>37</v>
      </c>
      <c r="AM64" t="str">
        <f t="shared" si="27"/>
        <v>MBL</v>
      </c>
      <c r="AN64" t="str">
        <f t="shared" si="28"/>
        <v>050PRL</v>
      </c>
      <c r="AO64" t="str">
        <f t="shared" si="29"/>
        <v>037</v>
      </c>
      <c r="AP64" t="str">
        <f>IF(ISNUMBER(E64),CONCATENATE(Names!$C$5,Names!$N$3,AO64),"")</f>
        <v>PRLRL-037</v>
      </c>
      <c r="AQ64" t="str">
        <f>IF(ISNUMBER(E64),CONCATENATE(Names!$D$5,AO64),"")</f>
        <v>L037</v>
      </c>
      <c r="AR64" t="str">
        <f>IF(ISNUMBER(E64),CONCATENATE(Names!$C$10,Names!$N$3,AQ64),"")</f>
        <v>PRLEH-L037</v>
      </c>
      <c r="AS64" t="str">
        <f>IF(ISNUMBER(E64),CONCATENATE(Names!$C$11,Names!$N$3,AQ64),"")</f>
        <v>PRLTE-L037</v>
      </c>
      <c r="AU64" s="13" t="str">
        <f t="shared" si="30"/>
        <v/>
      </c>
      <c r="AV64" t="str">
        <f t="shared" si="21"/>
        <v/>
      </c>
      <c r="AW64" t="str">
        <f t="shared" si="22"/>
        <v/>
      </c>
      <c r="AX64" t="str">
        <f t="shared" si="23"/>
        <v/>
      </c>
      <c r="AY64" t="str">
        <f t="shared" si="24"/>
        <v/>
      </c>
      <c r="AZ64" t="str">
        <f>IF(ISNUMBER(A64),CONCATENATE(Names!$C$6,Names!$N$3,AU64,A64),"")</f>
        <v/>
      </c>
      <c r="BA64" t="str">
        <f>IF(ISNUMBER(A64),CONCATENATE(Names!$C$7,Names!$N$3,AU64,A64),"")</f>
        <v/>
      </c>
      <c r="BB64" t="str">
        <f>IF(ISNUMBER(A64),CONCATENATE(Names!$C$8,Names!$N$3,AU64,A64),"")</f>
        <v/>
      </c>
      <c r="BC64" t="str">
        <f>IF(ISNUMBER(A64),CONCATENATE(Names!$D$6,AY64),"")</f>
        <v/>
      </c>
      <c r="BD64" t="str">
        <f>IF(ISNUMBER(A64),CONCATENATE(Names!$C$10,Names!$N$3,BC64),"")</f>
        <v/>
      </c>
      <c r="BE64" t="str">
        <f>IF(ISNUMBER(A64),CONCATENATE(Names!$C$11,Names!$N$3,BC64),"")</f>
        <v/>
      </c>
      <c r="BF64" t="str">
        <f>IF(ISNUMBER(A64),CONCATENATE(Names!$D$7,AY64),"")</f>
        <v/>
      </c>
      <c r="BG64" t="str">
        <f>IF(ISNUMBER(A64),CONCATENATE(Names!$C$10,Names!$N$3,BF64),"")</f>
        <v/>
      </c>
      <c r="BH64" t="str">
        <f>IF(ISNUMBER(A64),CONCATENATE(Names!$C$11,Names!$N$3,BF64),"")</f>
        <v/>
      </c>
      <c r="BI64" t="str">
        <f>IF(ISNUMBER(A64),CONCATENATE(Names!$C$12,Names!$N$3,BC64),"")</f>
        <v/>
      </c>
      <c r="BJ64" t="str">
        <f>IF(ISNUMBER(A64),CONCATENATE(Names!$C$24,Names!$N$3,AY64),"")</f>
        <v/>
      </c>
      <c r="BK64" t="str">
        <f>IF(ISNUMBER(A64),CONCATENATE(Names!$C$9,Names!$N$3,AY64),"")</f>
        <v/>
      </c>
      <c r="BS64" s="157"/>
      <c r="BT64" s="105">
        <f>COUNTIFS($BW$5:BW64,"&lt;&gt;"&amp;"")</f>
        <v>3</v>
      </c>
      <c r="BU64" s="103" t="str">
        <f t="shared" si="5"/>
        <v/>
      </c>
      <c r="BV64" s="103" t="str">
        <f t="shared" si="6"/>
        <v/>
      </c>
      <c r="BW64" s="103"/>
      <c r="BY64" t="str">
        <f>IF($BW64="","",CONCATENATE($BW64,Names!$N$3,$BX64))</f>
        <v/>
      </c>
      <c r="BZ64" s="157"/>
      <c r="CA64" s="13" t="str">
        <f>IF(ISNUMBER(A64),CONCATENATE(W64,Names!$H$3,Y64,Names!$J$3,Names!$K$3,Names!$L$3,BK64),"")</f>
        <v/>
      </c>
      <c r="CB64" s="13" t="str">
        <f>IF(ISNUMBER(A64),CONCATENATE(W64,Names!$H$3,Y64,Names!$J$3,Names!$K$3,Names!$L$3,BB64),"")</f>
        <v/>
      </c>
      <c r="CC64" s="13" t="str">
        <f>IF($BW64="","",CONCATENATE(W64,Names!$H$3,Y64,Names!$J$3,Names!$K$3,Names!$L$3,$BW64,Names!$N$3,$BX64))</f>
        <v/>
      </c>
      <c r="CF64" s="13" t="str">
        <f>IF(ISNUMBER($A64),CONCATENATE($BK64,Names!$P$3,Dev!$DA$130),"")</f>
        <v/>
      </c>
      <c r="CG64" s="13" t="str">
        <f>IF(ISNUMBER($A64),CONCATENATE($BK64,Names!$P$3,Dev!$DD$130),"")</f>
        <v/>
      </c>
      <c r="CH64" s="13" t="str">
        <f>IF(ISNUMBER($A64),CONCATENATE($BK64,Names!$P$3,Dev!$DG$130),"")</f>
        <v/>
      </c>
      <c r="CI64" s="13" t="str">
        <f>IF(ISNUMBER($A64),CONCATENATE($BK64,Names!$P$3,Dev!$DK$130),"")</f>
        <v/>
      </c>
      <c r="CJ64" s="13" t="str">
        <f>IF(ISNUMBER($A64),CONCATENATE($BK64,Names!$P$3,Dev!$DN$130),"")</f>
        <v/>
      </c>
      <c r="CK64" s="13" t="str">
        <f>IF(ISNUMBER($A64),CONCATENATE($BK64,Names!$P$3,Dev!$DQ$130),"")</f>
        <v/>
      </c>
      <c r="CL64" s="13"/>
      <c r="CM64" s="13" t="str">
        <f>""</f>
        <v/>
      </c>
      <c r="CN64" s="13" t="str">
        <f>IF(ISNUMBER($A64),CONCATENATE($BB64,Names!$P$3,Dev!$CZ$48),"")</f>
        <v/>
      </c>
      <c r="CO64" s="13" t="str">
        <f>IF(ISNUMBER($A64),CONCATENATE($BB64,Names!$P$3,Dev!$DF$48),"")</f>
        <v/>
      </c>
      <c r="CP64" s="13" t="str">
        <f>IF(ISNUMBER($A64),CONCATENATE($BB64,Names!$P$3,Dev!$DI$48),"")</f>
        <v/>
      </c>
      <c r="CQ64" s="13" t="str">
        <f>IF(ISNUMBER($A64),CONCATENATE($BB64,Names!$P$3,Dev!$DM$48),"")</f>
        <v/>
      </c>
      <c r="CR64" s="13" t="str">
        <f>IF(ISNUMBER($A64),CONCATENATE($BB64,Names!$P$3,Dev!$DV$48),"")</f>
        <v/>
      </c>
      <c r="CS64" s="13" t="str">
        <f>IF(ISNUMBER($A64),CONCATENATE($BB64,Names!$P$3,Dev!$DZ$48),"")</f>
        <v/>
      </c>
      <c r="CT64" s="13" t="str">
        <f>IF(ISNUMBER($A64),CONCATENATE($BB64,Names!$P$3,Dev!$EI$48),"")</f>
        <v/>
      </c>
      <c r="CU64" s="13" t="str">
        <f>IF(ISNUMBER($A64),CONCATENATE($BB64,Names!$P$3,Dev!$FZ$48),"")</f>
        <v/>
      </c>
      <c r="CV64" s="13" t="str">
        <f>IF(ISNUMBER($A64),CONCATENATE($BB64,Names!$P$3,Dev!$GI$48),"")</f>
        <v/>
      </c>
      <c r="CW64" s="13" t="str">
        <f>IF(ISNUMBER($A64),CONCATENATE($BB64,Names!$P$3,Dev!$GM$48),"")</f>
        <v/>
      </c>
      <c r="CX64" s="13"/>
      <c r="CY64" s="13" t="str">
        <f>IF(ISNUMBER($A64),CONCATENATE($BB64,Names!$P$3,Dev!$EM$48),"")</f>
        <v/>
      </c>
      <c r="CZ64" s="13" t="str">
        <f>IF(ISNUMBER($A64),CONCATENATE($BB64,Names!$P$3,Dev!$EV$48),"")</f>
        <v/>
      </c>
      <c r="DA64" s="13" t="str">
        <f>IF(ISNUMBER($A64),CONCATENATE($BB64,Names!$P$3,Dev!$EZ$48),"")</f>
        <v/>
      </c>
      <c r="DB64" s="13" t="str">
        <f>IF(ISNUMBER($A64),CONCATENATE($BB64,Names!$P$3,Dev!$FI$48),"")</f>
        <v/>
      </c>
      <c r="DC64" s="13" t="str">
        <f>IF(ISNUMBER($A64),CONCATENATE($BB64,Names!$P$3,Dev!$FM$48),"")</f>
        <v/>
      </c>
      <c r="DD64" s="13" t="str">
        <f>IF(ISNUMBER($A64),CONCATENATE($BB64,Names!$P$3,Dev!$FV$48),"")</f>
        <v/>
      </c>
      <c r="DE64" s="13" t="str">
        <f>IF(ISNUMBER($A64),CONCATENATE($BB64,Names!$P$3,Dev!$GP$48),"")</f>
        <v/>
      </c>
      <c r="DI64" s="105">
        <f>COUNTIFS($DL$5:DL64,"&lt;&gt;"&amp;"")</f>
        <v>0</v>
      </c>
      <c r="DJ64" s="1198" t="str">
        <f t="shared" si="7"/>
        <v/>
      </c>
      <c r="DK64" s="1198" t="str">
        <f t="shared" si="8"/>
        <v/>
      </c>
      <c r="DL64" s="1198"/>
      <c r="DM64" s="1198" t="str">
        <f>IF($DL64="","",_xlfn.CONCAT(Names!$D$5,$AO64))</f>
        <v/>
      </c>
      <c r="DN64" s="1198" t="str">
        <f>IF($DL64="","",CONCATENATE(Names!$C$26,Names!$N$3,$DM64))</f>
        <v/>
      </c>
      <c r="DO64" s="1198" t="str">
        <f>IF($DL64="","",CONCATENATE(Names!$C$25,Names!$N$3,$DM64))</f>
        <v/>
      </c>
    </row>
    <row r="65" spans="1:119">
      <c r="A65" s="1"/>
      <c r="B65" s="6"/>
      <c r="C65" s="6">
        <v>4.1349999999999998</v>
      </c>
      <c r="D65" s="1">
        <v>50</v>
      </c>
      <c r="E65">
        <v>38</v>
      </c>
      <c r="F65" s="13">
        <v>1</v>
      </c>
      <c r="G65" s="2">
        <f t="shared" si="17"/>
        <v>149.34000000000003</v>
      </c>
      <c r="H65" s="2">
        <f t="shared" si="16"/>
        <v>151.40750000000003</v>
      </c>
      <c r="I65" s="1225">
        <f>I63+B63/2+C64+C65/2</f>
        <v>151.40749999999997</v>
      </c>
      <c r="J65" s="38"/>
      <c r="K65" s="58"/>
      <c r="L65" s="2" t="str">
        <f>IF(ISNUMBER(E65),VLOOKUP(C65,'TE,EHnames'!$B$4:$F$11,'TE,EHnames'!$C$2,FALSE),"")</f>
        <v>RST/10/50-2/1</v>
      </c>
      <c r="M65" s="2" t="str">
        <f>IF(ISNUMBER(E65),VLOOKUP(C65,'TE,EHnames'!$B$4:$F$11,'TE,EHnames'!$F$2,FALSE),"")</f>
        <v>PT100-3000</v>
      </c>
      <c r="O65" s="13" t="str">
        <f t="shared" si="34"/>
        <v/>
      </c>
      <c r="S65" t="str">
        <f>IFERROR(VLOOKUP(P65,Racks!$H$4:$M$30,6),"")</f>
        <v/>
      </c>
      <c r="T65" s="172">
        <f>Racks!$B$12</f>
        <v>149.66215399999999</v>
      </c>
      <c r="U65" t="str">
        <f>CONCATENATE(Racks!$C$12,Names!$H$3,Racks!$D$12,"/",Racks!$E$12,Names!$H$3,Racks!$F$12)</f>
        <v>MBL-050Row/MBL-060Row</v>
      </c>
      <c r="V65" s="54">
        <f>COUNTIFS('Sec-Sub'!$K$4:$K$164,"&lt;="&amp;H65)</f>
        <v>51</v>
      </c>
      <c r="W65" s="54" t="str">
        <f>VLOOKUP(V65,'Sec-Sub'!$A$4:$C$164,2,FALSE)</f>
        <v>MBL</v>
      </c>
      <c r="X65" s="54" t="str">
        <f>VLOOKUP(V65,'Sec-Sub'!$A$4:$C$164,3,FALSE)</f>
        <v>060</v>
      </c>
      <c r="Y65" s="54" t="str">
        <f>CONCATENATE(X65,Names!$I$3)</f>
        <v>060PRL</v>
      </c>
      <c r="AC65" s="8">
        <f>SUM(AD65:AE70)</f>
        <v>4</v>
      </c>
      <c r="AD65" s="1812">
        <v>1</v>
      </c>
      <c r="AE65" s="10"/>
      <c r="AI65" s="1266" t="str">
        <f>IF(ISNUMBER(R65),CONCATENATE(Names!$C$3,R65),"")</f>
        <v/>
      </c>
      <c r="AK65" t="str">
        <f t="shared" si="25"/>
        <v>0</v>
      </c>
      <c r="AL65">
        <f t="shared" si="26"/>
        <v>38</v>
      </c>
      <c r="AM65" t="str">
        <f t="shared" si="27"/>
        <v>MBL</v>
      </c>
      <c r="AN65" t="str">
        <f t="shared" si="28"/>
        <v>060PRL</v>
      </c>
      <c r="AO65" t="str">
        <f t="shared" si="29"/>
        <v>038</v>
      </c>
      <c r="AP65" t="str">
        <f>IF(ISNUMBER(E65),CONCATENATE(Names!$C$5,Names!$N$3,AO65),"")</f>
        <v>PRLRL-038</v>
      </c>
      <c r="AQ65" t="str">
        <f>IF(ISNUMBER(E65),CONCATENATE(Names!$D$5,AO65),"")</f>
        <v>L038</v>
      </c>
      <c r="AR65" t="str">
        <f>IF(ISNUMBER(E65),CONCATENATE(Names!$C$10,Names!$N$3,AQ65),"")</f>
        <v>PRLEH-L038</v>
      </c>
      <c r="AS65" t="str">
        <f>IF(ISNUMBER(E65),CONCATENATE(Names!$C$11,Names!$N$3,AQ65),"")</f>
        <v>PRLTE-L038</v>
      </c>
      <c r="AU65" s="13" t="str">
        <f t="shared" si="30"/>
        <v/>
      </c>
      <c r="AV65" t="str">
        <f t="shared" si="21"/>
        <v/>
      </c>
      <c r="AW65" t="str">
        <f t="shared" si="22"/>
        <v/>
      </c>
      <c r="AX65" t="str">
        <f t="shared" si="23"/>
        <v/>
      </c>
      <c r="AY65" t="str">
        <f t="shared" si="24"/>
        <v/>
      </c>
      <c r="AZ65" t="str">
        <f>IF(ISNUMBER(A65),CONCATENATE(Names!$C$6,Names!$N$3,AU65,A65),"")</f>
        <v/>
      </c>
      <c r="BA65" t="str">
        <f>IF(ISNUMBER(A65),CONCATENATE(Names!$C$7,Names!$N$3,AU65,A65),"")</f>
        <v/>
      </c>
      <c r="BB65" t="str">
        <f>IF(ISNUMBER(A65),CONCATENATE(Names!$C$8,Names!$N$3,AU65,A65),"")</f>
        <v/>
      </c>
      <c r="BC65" t="str">
        <f>IF(ISNUMBER(A65),CONCATENATE(Names!$D$6,AY65),"")</f>
        <v/>
      </c>
      <c r="BD65" t="str">
        <f>IF(ISNUMBER(A65),CONCATENATE(Names!$C$10,Names!$N$3,BC65),"")</f>
        <v/>
      </c>
      <c r="BE65" t="str">
        <f>IF(ISNUMBER(A65),CONCATENATE(Names!$C$11,Names!$N$3,BC65),"")</f>
        <v/>
      </c>
      <c r="BF65" t="str">
        <f>IF(ISNUMBER(A65),CONCATENATE(Names!$D$7,AY65),"")</f>
        <v/>
      </c>
      <c r="BG65" t="str">
        <f>IF(ISNUMBER(A65),CONCATENATE(Names!$C$10,Names!$N$3,BF65),"")</f>
        <v/>
      </c>
      <c r="BH65" t="str">
        <f>IF(ISNUMBER(A65),CONCATENATE(Names!$C$11,Names!$N$3,BF65),"")</f>
        <v/>
      </c>
      <c r="BI65" t="str">
        <f>IF(ISNUMBER(A65),CONCATENATE(Names!$C$12,Names!$N$3,BC65),"")</f>
        <v/>
      </c>
      <c r="BJ65" t="str">
        <f>IF(ISNUMBER(A65),CONCATENATE(Names!$C$24,Names!$N$3,AY65),"")</f>
        <v/>
      </c>
      <c r="BK65" t="str">
        <f>IF(ISNUMBER(A65),CONCATENATE(Names!$C$9,Names!$N$3,AY65),"")</f>
        <v/>
      </c>
      <c r="BS65" s="157"/>
      <c r="BT65" s="105">
        <f>COUNTIFS($BW$5:BW65,"&lt;&gt;"&amp;"")</f>
        <v>3</v>
      </c>
      <c r="BU65" s="103" t="str">
        <f t="shared" si="5"/>
        <v/>
      </c>
      <c r="BV65" s="103" t="str">
        <f t="shared" si="6"/>
        <v/>
      </c>
      <c r="BW65" s="103"/>
      <c r="BY65" t="str">
        <f>IF($BW65="","",CONCATENATE($BW65,Names!$N$3,$BX65))</f>
        <v/>
      </c>
      <c r="BZ65" s="157"/>
      <c r="CA65" s="13" t="str">
        <f>IF(ISNUMBER(A65),CONCATENATE(W65,Names!$H$3,Y65,Names!$J$3,Names!$K$3,Names!$L$3,BK65),"")</f>
        <v/>
      </c>
      <c r="CB65" s="13" t="str">
        <f>IF(ISNUMBER(A65),CONCATENATE(W65,Names!$H$3,Y65,Names!$J$3,Names!$K$3,Names!$L$3,BB65),"")</f>
        <v/>
      </c>
      <c r="CC65" s="13" t="str">
        <f>IF($BW65="","",CONCATENATE(W65,Names!$H$3,Y65,Names!$J$3,Names!$K$3,Names!$L$3,$BW65,Names!$N$3,$BX65))</f>
        <v/>
      </c>
      <c r="CF65" s="13" t="str">
        <f>IF(ISNUMBER($A65),CONCATENATE($BK65,Names!$P$3,Dev!$DA$130),"")</f>
        <v/>
      </c>
      <c r="CG65" s="13" t="str">
        <f>IF(ISNUMBER($A65),CONCATENATE($BK65,Names!$P$3,Dev!$DD$130),"")</f>
        <v/>
      </c>
      <c r="CH65" s="13" t="str">
        <f>IF(ISNUMBER($A65),CONCATENATE($BK65,Names!$P$3,Dev!$DG$130),"")</f>
        <v/>
      </c>
      <c r="CI65" s="13" t="str">
        <f>IF(ISNUMBER($A65),CONCATENATE($BK65,Names!$P$3,Dev!$DK$130),"")</f>
        <v/>
      </c>
      <c r="CJ65" s="13" t="str">
        <f>IF(ISNUMBER($A65),CONCATENATE($BK65,Names!$P$3,Dev!$DN$130),"")</f>
        <v/>
      </c>
      <c r="CK65" s="13" t="str">
        <f>IF(ISNUMBER($A65),CONCATENATE($BK65,Names!$P$3,Dev!$DQ$130),"")</f>
        <v/>
      </c>
      <c r="CL65" s="13"/>
      <c r="CM65" s="13" t="str">
        <f>""</f>
        <v/>
      </c>
      <c r="CN65" s="13" t="str">
        <f>IF(ISNUMBER($A65),CONCATENATE($BB65,Names!$P$3,Dev!$CZ$48),"")</f>
        <v/>
      </c>
      <c r="CO65" s="13" t="str">
        <f>IF(ISNUMBER($A65),CONCATENATE($BB65,Names!$P$3,Dev!$DF$48),"")</f>
        <v/>
      </c>
      <c r="CP65" s="13" t="str">
        <f>IF(ISNUMBER($A65),CONCATENATE($BB65,Names!$P$3,Dev!$DI$48),"")</f>
        <v/>
      </c>
      <c r="CQ65" s="13" t="str">
        <f>IF(ISNUMBER($A65),CONCATENATE($BB65,Names!$P$3,Dev!$DM$48),"")</f>
        <v/>
      </c>
      <c r="CR65" s="13" t="str">
        <f>IF(ISNUMBER($A65),CONCATENATE($BB65,Names!$P$3,Dev!$DV$48),"")</f>
        <v/>
      </c>
      <c r="CS65" s="13" t="str">
        <f>IF(ISNUMBER($A65),CONCATENATE($BB65,Names!$P$3,Dev!$DZ$48),"")</f>
        <v/>
      </c>
      <c r="CT65" s="13" t="str">
        <f>IF(ISNUMBER($A65),CONCATENATE($BB65,Names!$P$3,Dev!$EI$48),"")</f>
        <v/>
      </c>
      <c r="CU65" s="13" t="str">
        <f>IF(ISNUMBER($A65),CONCATENATE($BB65,Names!$P$3,Dev!$FZ$48),"")</f>
        <v/>
      </c>
      <c r="CV65" s="13" t="str">
        <f>IF(ISNUMBER($A65),CONCATENATE($BB65,Names!$P$3,Dev!$GI$48),"")</f>
        <v/>
      </c>
      <c r="CW65" s="13" t="str">
        <f>IF(ISNUMBER($A65),CONCATENATE($BB65,Names!$P$3,Dev!$GM$48),"")</f>
        <v/>
      </c>
      <c r="CX65" s="13"/>
      <c r="CY65" s="13" t="str">
        <f>IF(ISNUMBER($A65),CONCATENATE($BB65,Names!$P$3,Dev!$EM$48),"")</f>
        <v/>
      </c>
      <c r="CZ65" s="13" t="str">
        <f>IF(ISNUMBER($A65),CONCATENATE($BB65,Names!$P$3,Dev!$EV$48),"")</f>
        <v/>
      </c>
      <c r="DA65" s="13" t="str">
        <f>IF(ISNUMBER($A65),CONCATENATE($BB65,Names!$P$3,Dev!$EZ$48),"")</f>
        <v/>
      </c>
      <c r="DB65" s="13" t="str">
        <f>IF(ISNUMBER($A65),CONCATENATE($BB65,Names!$P$3,Dev!$FI$48),"")</f>
        <v/>
      </c>
      <c r="DC65" s="13" t="str">
        <f>IF(ISNUMBER($A65),CONCATENATE($BB65,Names!$P$3,Dev!$FM$48),"")</f>
        <v/>
      </c>
      <c r="DD65" s="13" t="str">
        <f>IF(ISNUMBER($A65),CONCATENATE($BB65,Names!$P$3,Dev!$FV$48),"")</f>
        <v/>
      </c>
      <c r="DE65" s="13" t="str">
        <f>IF(ISNUMBER($A65),CONCATENATE($BB65,Names!$P$3,Dev!$GP$48),"")</f>
        <v/>
      </c>
      <c r="DI65" s="105">
        <f>COUNTIFS($DL$5:DL65,"&lt;&gt;"&amp;"")</f>
        <v>0</v>
      </c>
      <c r="DJ65" s="1198" t="str">
        <f t="shared" si="7"/>
        <v/>
      </c>
      <c r="DK65" s="1198" t="str">
        <f t="shared" si="8"/>
        <v/>
      </c>
      <c r="DL65" s="1198"/>
      <c r="DM65" s="1198" t="str">
        <f>IF($DL65="","",_xlfn.CONCAT(Names!$D$5,$AO65))</f>
        <v/>
      </c>
      <c r="DN65" s="1198" t="str">
        <f>IF($DL65="","",CONCATENATE(Names!$C$26,Names!$N$3,$DM65))</f>
        <v/>
      </c>
      <c r="DO65" s="1198" t="str">
        <f>IF($DL65="","",CONCATENATE(Names!$C$25,Names!$N$3,$DM65))</f>
        <v/>
      </c>
    </row>
    <row r="66" spans="1:119" s="13" customFormat="1">
      <c r="A66" s="11">
        <v>21</v>
      </c>
      <c r="B66" s="12">
        <v>0.25</v>
      </c>
      <c r="C66" s="11"/>
      <c r="D66" s="11">
        <v>20</v>
      </c>
      <c r="F66" s="13">
        <v>1</v>
      </c>
      <c r="G66" s="2">
        <f t="shared" si="17"/>
        <v>153.47500000000002</v>
      </c>
      <c r="H66" s="2">
        <f t="shared" si="16"/>
        <v>153.60000000000002</v>
      </c>
      <c r="I66" s="1230">
        <f>I63+SUM(C64:C65)+B66</f>
        <v>153.6</v>
      </c>
      <c r="J66" s="56">
        <v>1741007000219</v>
      </c>
      <c r="K66" s="59">
        <v>18.5</v>
      </c>
      <c r="L66" s="2" t="str">
        <f>IF(ISNUMBER(E66),VLOOKUP(C66,'TE,EHnames'!$B$4:$F$11,'TE,EHnames'!$C$2,FALSE),"")</f>
        <v/>
      </c>
      <c r="M66" s="2" t="str">
        <f>IF(ISNUMBER(E66),VLOOKUP(C66,'TE,EHnames'!$B$4:$F$11,'TE,EHnames'!$F$2,FALSE),"")</f>
        <v/>
      </c>
      <c r="O66" s="14">
        <f t="shared" ref="O66:O71" si="35">IF(ISNUMBER(A66),ABS(H66-$Q$68),"")</f>
        <v>4.4549999999999841</v>
      </c>
      <c r="P66" s="13">
        <v>180</v>
      </c>
      <c r="S66" t="str">
        <f>IFERROR(VLOOKUP(P66,Racks!$H$4:$M$30,6),"")</f>
        <v>MBL-050Row:CnPw-U-016</v>
      </c>
      <c r="V66" s="54">
        <f>COUNTIFS('Sec-Sub'!$K$4:$K$164,"&lt;="&amp;H66)</f>
        <v>51</v>
      </c>
      <c r="W66" s="54" t="str">
        <f>VLOOKUP(V66,'Sec-Sub'!$A$4:$C$164,2,FALSE)</f>
        <v>MBL</v>
      </c>
      <c r="X66" s="54" t="str">
        <f>VLOOKUP(V66,'Sec-Sub'!$A$4:$C$164,3,FALSE)</f>
        <v>060</v>
      </c>
      <c r="Y66" s="54" t="str">
        <f>CONCATENATE(X66,Names!$I$3)</f>
        <v>060PRL</v>
      </c>
      <c r="Z66" s="48" t="s">
        <v>195</v>
      </c>
      <c r="AA66" s="49" t="s">
        <v>190</v>
      </c>
      <c r="AC66" s="15">
        <f>SUM(D65:D70)</f>
        <v>240</v>
      </c>
      <c r="AD66" s="1812"/>
      <c r="AE66" s="17">
        <v>1</v>
      </c>
      <c r="AI66" s="1266" t="str">
        <f>IF(ISNUMBER(R66),CONCATENATE(Names!$C$3,R66),"")</f>
        <v/>
      </c>
      <c r="AJ66"/>
      <c r="AK66" t="str">
        <f t="shared" si="25"/>
        <v/>
      </c>
      <c r="AL66" t="str">
        <f t="shared" si="26"/>
        <v/>
      </c>
      <c r="AM66" t="str">
        <f t="shared" si="27"/>
        <v/>
      </c>
      <c r="AN66" t="str">
        <f t="shared" si="28"/>
        <v/>
      </c>
      <c r="AO66" t="str">
        <f t="shared" si="29"/>
        <v/>
      </c>
      <c r="AP66" t="str">
        <f>IF(ISNUMBER(E66),CONCATENATE(Names!$C$5,Names!$N$3,AO66),"")</f>
        <v/>
      </c>
      <c r="AQ66" t="str">
        <f>IF(ISNUMBER(E66),CONCATENATE(Names!$D$5,AO66),"")</f>
        <v/>
      </c>
      <c r="AR66" t="str">
        <f>IF(ISNUMBER(E66),CONCATENATE(Names!$C$10,Names!$N$3,AQ66),"")</f>
        <v/>
      </c>
      <c r="AS66" t="str">
        <f>IF(ISNUMBER(E66),CONCATENATE(Names!$C$11,Names!$N$3,AQ66),"")</f>
        <v/>
      </c>
      <c r="AT66"/>
      <c r="AU66" s="13" t="str">
        <f t="shared" si="30"/>
        <v>0</v>
      </c>
      <c r="AV66">
        <f t="shared" si="21"/>
        <v>21</v>
      </c>
      <c r="AW66" t="str">
        <f t="shared" si="22"/>
        <v>MBL</v>
      </c>
      <c r="AX66" t="str">
        <f t="shared" si="23"/>
        <v>060PRL</v>
      </c>
      <c r="AY66" t="str">
        <f t="shared" si="24"/>
        <v>021</v>
      </c>
      <c r="AZ66" t="str">
        <f>IF(ISNUMBER(A66),CONCATENATE(Names!$C$6,Names!$N$3,AU66,A66),"")</f>
        <v>PRLCpl-021</v>
      </c>
      <c r="BA66" t="str">
        <f>IF(ISNUMBER(A66),CONCATENATE(Names!$C$7,Names!$N$3,AU66,A66),"")</f>
        <v>PRLSB-021</v>
      </c>
      <c r="BB66" t="str">
        <f>IF(ISNUMBER(A66),CONCATENATE(Names!$C$8,Names!$N$3,AU66,A66),"")</f>
        <v>PRLJB-021</v>
      </c>
      <c r="BC66" t="str">
        <f>IF(ISNUMBER(A66),CONCATENATE(Names!$D$6,AY66),"")</f>
        <v>C021</v>
      </c>
      <c r="BD66" t="str">
        <f>IF(ISNUMBER(A66),CONCATENATE(Names!$C$10,Names!$N$3,BC66),"")</f>
        <v>PRLEH-C021</v>
      </c>
      <c r="BE66" t="str">
        <f>IF(ISNUMBER(A66),CONCATENATE(Names!$C$11,Names!$N$3,BC66),"")</f>
        <v>PRLTE-C021</v>
      </c>
      <c r="BF66" t="str">
        <f>IF(ISNUMBER(A66),CONCATENATE(Names!$D$7,AY66),"")</f>
        <v>S021</v>
      </c>
      <c r="BG66" t="str">
        <f>IF(ISNUMBER(A66),CONCATENATE(Names!$C$10,Names!$N$3,BF66),"")</f>
        <v>PRLEH-S021</v>
      </c>
      <c r="BH66" t="str">
        <f>IF(ISNUMBER(A66),CONCATENATE(Names!$C$11,Names!$N$3,BF66),"")</f>
        <v>PRLTE-S021</v>
      </c>
      <c r="BI66" t="str">
        <f>IF(ISNUMBER(A66),CONCATENATE(Names!$C$12,Names!$N$3,BC66),"")</f>
        <v>PRLDL-C021</v>
      </c>
      <c r="BJ66" t="str">
        <f>IF(ISNUMBER(A66),CONCATENATE(Names!$C$24,Names!$N$3,AY66),"")</f>
        <v>PRLCSC-021</v>
      </c>
      <c r="BK66" t="str">
        <f>IF(ISNUMBER(A66),CONCATENATE(Names!$C$9,Names!$N$3,AY66),"")</f>
        <v>PRLTap-021</v>
      </c>
      <c r="BL66"/>
      <c r="BM66"/>
      <c r="BN66"/>
      <c r="BO66"/>
      <c r="BP66"/>
      <c r="BQ66"/>
      <c r="BR66"/>
      <c r="BS66" s="157"/>
      <c r="BT66" s="105">
        <f>COUNTIFS($BW$5:BW66,"&lt;&gt;"&amp;"")</f>
        <v>3</v>
      </c>
      <c r="BU66" s="103" t="str">
        <f t="shared" si="5"/>
        <v/>
      </c>
      <c r="BV66" s="103" t="str">
        <f t="shared" si="6"/>
        <v/>
      </c>
      <c r="BW66" s="103"/>
      <c r="BX66"/>
      <c r="BY66" t="str">
        <f>IF($BW66="","",CONCATENATE($BW66,Names!$N$3,$BX66))</f>
        <v/>
      </c>
      <c r="BZ66" s="164"/>
      <c r="CA66" s="13" t="str">
        <f>IF(ISNUMBER(A66),CONCATENATE(W66,Names!$H$3,Y66,Names!$J$3,Names!$K$3,Names!$L$3,BK66),"")</f>
        <v>MBL-060PRL:RFS-PRLTap-021</v>
      </c>
      <c r="CB66" s="13" t="str">
        <f>IF(ISNUMBER(A66),CONCATENATE(W66,Names!$H$3,Y66,Names!$J$3,Names!$K$3,Names!$L$3,BB66),"")</f>
        <v>MBL-060PRL:RFS-PRLJB-021</v>
      </c>
      <c r="CC66" s="13" t="str">
        <f>IF($BW66="","",CONCATENATE(W66,Names!$H$3,Y66,Names!$J$3,Names!$K$3,Names!$L$3,$BW66,Names!$N$3,$BX66))</f>
        <v/>
      </c>
      <c r="CF66" s="13" t="str">
        <f>IF(ISNUMBER($A66),CONCATENATE($BK66,Names!$P$3,Dev!$DA$130),"")</f>
        <v>PRLTap-021_a</v>
      </c>
      <c r="CG66" s="13" t="str">
        <f>IF(ISNUMBER($A66),CONCATENATE($BK66,Names!$P$3,Dev!$DD$130),"")</f>
        <v>PRLTap-021_b</v>
      </c>
      <c r="CH66" s="13" t="str">
        <f>IF(ISNUMBER($A66),CONCATENATE($BK66,Names!$P$3,Dev!$DG$130),"")</f>
        <v>PRLTap-021_c</v>
      </c>
      <c r="CI66" s="13" t="str">
        <f>IF(ISNUMBER($A66),CONCATENATE($BK66,Names!$P$3,Dev!$DK$130),"")</f>
        <v>PRLTap-021_d</v>
      </c>
      <c r="CJ66" s="13" t="str">
        <f>IF(ISNUMBER($A66),CONCATENATE($BK66,Names!$P$3,Dev!$DN$130),"")</f>
        <v>PRLTap-021_e</v>
      </c>
      <c r="CK66" s="13" t="str">
        <f>IF(ISNUMBER($A66),CONCATENATE($BK66,Names!$P$3,Dev!$DQ$130),"")</f>
        <v>PRLTap-021_f</v>
      </c>
      <c r="CM66" s="13" t="str">
        <f>""</f>
        <v/>
      </c>
      <c r="CN66" s="13" t="str">
        <f>IF(ISNUMBER($A66),CONCATENATE($BB66,Names!$P$3,Dev!$CZ$48),"")</f>
        <v>PRLJB-021_a</v>
      </c>
      <c r="CO66" s="13" t="str">
        <f>IF(ISNUMBER($A66),CONCATENATE($BB66,Names!$P$3,Dev!$DF$48),"")</f>
        <v>PRLJB-021_cp</v>
      </c>
      <c r="CP66" s="13" t="str">
        <f>IF(ISNUMBER($A66),CONCATENATE($BB66,Names!$P$3,Dev!$DI$48),"")</f>
        <v>PRLJB-021_b</v>
      </c>
      <c r="CQ66" s="13" t="str">
        <f>IF(ISNUMBER($A66),CONCATENATE($BB66,Names!$P$3,Dev!$DM$48),"")</f>
        <v>PRLJB-021_m</v>
      </c>
      <c r="CR66" s="13" t="str">
        <f>IF(ISNUMBER($A66),CONCATENATE($BB66,Names!$P$3,Dev!$DV$48),"")</f>
        <v>PRLJB-021_n</v>
      </c>
      <c r="CS66" s="13" t="str">
        <f>IF(ISNUMBER($A66),CONCATENATE($BB66,Names!$P$3,Dev!$DZ$48),"")</f>
        <v>PRLJB-021_aa</v>
      </c>
      <c r="CT66" s="13" t="str">
        <f>IF(ISNUMBER($A66),CONCATENATE($BB66,Names!$P$3,Dev!$EI$48),"")</f>
        <v>PRLJB-021_ab</v>
      </c>
      <c r="CU66" s="13" t="str">
        <f>IF(ISNUMBER($A66),CONCATENATE($BB66,Names!$P$3,Dev!$FZ$48),"")</f>
        <v>PRLJB-021_am</v>
      </c>
      <c r="CV66" s="13" t="str">
        <f>IF(ISNUMBER($A66),CONCATENATE($BB66,Names!$P$3,Dev!$GI$48),"")</f>
        <v>PRLJB-021_an</v>
      </c>
      <c r="CW66" s="13" t="str">
        <f>IF(ISNUMBER($A66),CONCATENATE($BB66,Names!$P$3,Dev!$GM$48),"")</f>
        <v>PRLJB-021_++EH</v>
      </c>
      <c r="CY66" s="13" t="str">
        <f>IF(ISNUMBER($A66),CONCATENATE($BB66,Names!$P$3,Dev!$EM$48),"")</f>
        <v>PRLJB-021_g</v>
      </c>
      <c r="CZ66" s="13" t="str">
        <f>IF(ISNUMBER($A66),CONCATENATE($BB66,Names!$P$3,Dev!$EV$48),"")</f>
        <v>PRLJB-021_h</v>
      </c>
      <c r="DA66" s="13" t="str">
        <f>IF(ISNUMBER($A66),CONCATENATE($BB66,Names!$P$3,Dev!$EZ$48),"")</f>
        <v>PRLJB-021_s</v>
      </c>
      <c r="DB66" s="13" t="str">
        <f>IF(ISNUMBER($A66),CONCATENATE($BB66,Names!$P$3,Dev!$FI$48),"")</f>
        <v>PRLJB-021_t</v>
      </c>
      <c r="DC66" s="13" t="str">
        <f>IF(ISNUMBER($A66),CONCATENATE($BB66,Names!$P$3,Dev!$FM$48),"")</f>
        <v>PRLJB-021_ag</v>
      </c>
      <c r="DD66" s="13" t="str">
        <f>IF(ISNUMBER($A66),CONCATENATE($BB66,Names!$P$3,Dev!$FV$48),"")</f>
        <v>PRLJB-021_ah</v>
      </c>
      <c r="DE66" s="13" t="str">
        <f>IF(ISNUMBER($A66),CONCATENATE($BB66,Names!$P$3,Dev!$GP$48),"")</f>
        <v>PRLJB-021_++TE</v>
      </c>
      <c r="DI66" s="105">
        <f>COUNTIFS($DL$5:DL66,"&lt;&gt;"&amp;"")</f>
        <v>0</v>
      </c>
      <c r="DJ66" s="1198" t="str">
        <f t="shared" si="7"/>
        <v/>
      </c>
      <c r="DK66" s="1198" t="str">
        <f t="shared" si="8"/>
        <v/>
      </c>
      <c r="DL66" s="1198"/>
      <c r="DM66" s="1198" t="str">
        <f>IF($DL66="","",_xlfn.CONCAT(Names!$D$5,$AO66))</f>
        <v/>
      </c>
      <c r="DN66" s="1198" t="str">
        <f>IF($DL66="","",CONCATENATE(Names!$C$26,Names!$N$3,$DM66))</f>
        <v/>
      </c>
      <c r="DO66" s="1198" t="str">
        <f>IF($DL66="","",CONCATENATE(Names!$C$25,Names!$N$3,$DM66))</f>
        <v/>
      </c>
    </row>
    <row r="67" spans="1:119">
      <c r="A67" s="1"/>
      <c r="B67" s="6"/>
      <c r="C67" s="6">
        <v>4.1349999999999998</v>
      </c>
      <c r="D67" s="1">
        <v>50</v>
      </c>
      <c r="E67">
        <v>39</v>
      </c>
      <c r="F67" s="13">
        <v>1</v>
      </c>
      <c r="G67" s="2">
        <f t="shared" si="17"/>
        <v>153.72500000000002</v>
      </c>
      <c r="H67" s="2">
        <f t="shared" si="16"/>
        <v>155.79250000000002</v>
      </c>
      <c r="I67" s="1225">
        <f>I66+B66/2+C67/2</f>
        <v>155.79249999999999</v>
      </c>
      <c r="J67" s="38"/>
      <c r="K67" s="58"/>
      <c r="L67" s="2" t="str">
        <f>IF(ISNUMBER(E67),VLOOKUP(C67,'TE,EHnames'!$B$4:$F$11,'TE,EHnames'!$C$2,FALSE),"")</f>
        <v>RST/10/50-2/1</v>
      </c>
      <c r="M67" s="2" t="str">
        <f>IF(ISNUMBER(E67),VLOOKUP(C67,'TE,EHnames'!$B$4:$F$11,'TE,EHnames'!$F$2,FALSE),"")</f>
        <v>PT100-3000</v>
      </c>
      <c r="O67" s="13" t="str">
        <f t="shared" si="35"/>
        <v/>
      </c>
      <c r="S67" t="str">
        <f>IFERROR(VLOOKUP(P67,Racks!$H$4:$M$30,6),"")</f>
        <v/>
      </c>
      <c r="V67" s="54">
        <f>COUNTIFS('Sec-Sub'!$K$4:$K$164,"&lt;="&amp;H67)</f>
        <v>51</v>
      </c>
      <c r="W67" s="54" t="str">
        <f>VLOOKUP(V67,'Sec-Sub'!$A$4:$C$164,2,FALSE)</f>
        <v>MBL</v>
      </c>
      <c r="X67" s="54" t="str">
        <f>VLOOKUP(V67,'Sec-Sub'!$A$4:$C$164,3,FALSE)</f>
        <v>060</v>
      </c>
      <c r="Y67" s="54" t="str">
        <f>CONCATENATE(X67,Names!$I$3)</f>
        <v>060PRL</v>
      </c>
      <c r="AC67" s="18"/>
      <c r="AD67" s="1812"/>
      <c r="AE67" s="20"/>
      <c r="AI67" s="1266" t="str">
        <f>IF(ISNUMBER(R67),CONCATENATE(Names!$C$3,R67),"")</f>
        <v/>
      </c>
      <c r="AK67" t="str">
        <f t="shared" si="25"/>
        <v>0</v>
      </c>
      <c r="AL67">
        <f t="shared" si="26"/>
        <v>39</v>
      </c>
      <c r="AM67" t="str">
        <f t="shared" si="27"/>
        <v>MBL</v>
      </c>
      <c r="AN67" t="str">
        <f t="shared" si="28"/>
        <v>060PRL</v>
      </c>
      <c r="AO67" t="str">
        <f t="shared" si="29"/>
        <v>039</v>
      </c>
      <c r="AP67" t="str">
        <f>IF(ISNUMBER(E67),CONCATENATE(Names!$C$5,Names!$N$3,AO67),"")</f>
        <v>PRLRL-039</v>
      </c>
      <c r="AQ67" t="str">
        <f>IF(ISNUMBER(E67),CONCATENATE(Names!$D$5,AO67),"")</f>
        <v>L039</v>
      </c>
      <c r="AR67" t="str">
        <f>IF(ISNUMBER(E67),CONCATENATE(Names!$C$10,Names!$N$3,AQ67),"")</f>
        <v>PRLEH-L039</v>
      </c>
      <c r="AS67" t="str">
        <f>IF(ISNUMBER(E67),CONCATENATE(Names!$C$11,Names!$N$3,AQ67),"")</f>
        <v>PRLTE-L039</v>
      </c>
      <c r="AU67" s="13" t="str">
        <f t="shared" si="30"/>
        <v/>
      </c>
      <c r="AV67" t="str">
        <f t="shared" si="21"/>
        <v/>
      </c>
      <c r="AW67" t="str">
        <f t="shared" si="22"/>
        <v/>
      </c>
      <c r="AX67" t="str">
        <f t="shared" si="23"/>
        <v/>
      </c>
      <c r="AY67" t="str">
        <f t="shared" si="24"/>
        <v/>
      </c>
      <c r="AZ67" t="str">
        <f>IF(ISNUMBER(A67),CONCATENATE(Names!$C$6,Names!$N$3,AU67,A67),"")</f>
        <v/>
      </c>
      <c r="BA67" t="str">
        <f>IF(ISNUMBER(A67),CONCATENATE(Names!$C$7,Names!$N$3,AU67,A67),"")</f>
        <v/>
      </c>
      <c r="BB67" t="str">
        <f>IF(ISNUMBER(A67),CONCATENATE(Names!$C$8,Names!$N$3,AU67,A67),"")</f>
        <v/>
      </c>
      <c r="BC67" t="str">
        <f>IF(ISNUMBER(A67),CONCATENATE(Names!$D$6,AY67),"")</f>
        <v/>
      </c>
      <c r="BD67" t="str">
        <f>IF(ISNUMBER(A67),CONCATENATE(Names!$C$10,Names!$N$3,BC67),"")</f>
        <v/>
      </c>
      <c r="BE67" t="str">
        <f>IF(ISNUMBER(A67),CONCATENATE(Names!$C$11,Names!$N$3,BC67),"")</f>
        <v/>
      </c>
      <c r="BF67" t="str">
        <f>IF(ISNUMBER(A67),CONCATENATE(Names!$D$7,AY67),"")</f>
        <v/>
      </c>
      <c r="BG67" t="str">
        <f>IF(ISNUMBER(A67),CONCATENATE(Names!$C$10,Names!$N$3,BF67),"")</f>
        <v/>
      </c>
      <c r="BH67" t="str">
        <f>IF(ISNUMBER(A67),CONCATENATE(Names!$C$11,Names!$N$3,BF67),"")</f>
        <v/>
      </c>
      <c r="BI67" t="str">
        <f>IF(ISNUMBER(A67),CONCATENATE(Names!$C$12,Names!$N$3,BC67),"")</f>
        <v/>
      </c>
      <c r="BJ67" t="str">
        <f>IF(ISNUMBER(A67),CONCATENATE(Names!$C$24,Names!$N$3,AY67),"")</f>
        <v/>
      </c>
      <c r="BK67" t="str">
        <f>IF(ISNUMBER(A67),CONCATENATE(Names!$C$9,Names!$N$3,AY67),"")</f>
        <v/>
      </c>
      <c r="BS67" s="157"/>
      <c r="BT67" s="105">
        <f>COUNTIFS($BW$5:BW67,"&lt;&gt;"&amp;"")</f>
        <v>3</v>
      </c>
      <c r="BU67" s="103" t="str">
        <f t="shared" si="5"/>
        <v/>
      </c>
      <c r="BV67" s="103" t="str">
        <f t="shared" si="6"/>
        <v/>
      </c>
      <c r="BW67" s="103"/>
      <c r="BY67" t="str">
        <f>IF($BW67="","",CONCATENATE($BW67,Names!$N$3,$BX67))</f>
        <v/>
      </c>
      <c r="BZ67" s="157"/>
      <c r="CA67" s="13" t="str">
        <f>IF(ISNUMBER(A67),CONCATENATE(W67,Names!$H$3,Y67,Names!$J$3,Names!$K$3,Names!$L$3,BK67),"")</f>
        <v/>
      </c>
      <c r="CB67" s="13" t="str">
        <f>IF(ISNUMBER(A67),CONCATENATE(W67,Names!$H$3,Y67,Names!$J$3,Names!$K$3,Names!$L$3,BB67),"")</f>
        <v/>
      </c>
      <c r="CC67" s="13" t="str">
        <f>IF($BW67="","",CONCATENATE(W67,Names!$H$3,Y67,Names!$J$3,Names!$K$3,Names!$L$3,$BW67,Names!$N$3,$BX67))</f>
        <v/>
      </c>
      <c r="CF67" s="13" t="str">
        <f>IF(ISNUMBER($A67),CONCATENATE($BK67,Names!$P$3,Dev!$DA$130),"")</f>
        <v/>
      </c>
      <c r="CG67" s="13" t="str">
        <f>IF(ISNUMBER($A67),CONCATENATE($BK67,Names!$P$3,Dev!$DD$130),"")</f>
        <v/>
      </c>
      <c r="CH67" s="13" t="str">
        <f>IF(ISNUMBER($A67),CONCATENATE($BK67,Names!$P$3,Dev!$DG$130),"")</f>
        <v/>
      </c>
      <c r="CI67" s="13" t="str">
        <f>IF(ISNUMBER($A67),CONCATENATE($BK67,Names!$P$3,Dev!$DK$130),"")</f>
        <v/>
      </c>
      <c r="CJ67" s="13" t="str">
        <f>IF(ISNUMBER($A67),CONCATENATE($BK67,Names!$P$3,Dev!$DN$130),"")</f>
        <v/>
      </c>
      <c r="CK67" s="13" t="str">
        <f>IF(ISNUMBER($A67),CONCATENATE($BK67,Names!$P$3,Dev!$DQ$130),"")</f>
        <v/>
      </c>
      <c r="CL67" s="13"/>
      <c r="CM67" s="13" t="str">
        <f>""</f>
        <v/>
      </c>
      <c r="CN67" s="13" t="str">
        <f>IF(ISNUMBER($A67),CONCATENATE($BB67,Names!$P$3,Dev!$CZ$48),"")</f>
        <v/>
      </c>
      <c r="CO67" s="13" t="str">
        <f>IF(ISNUMBER($A67),CONCATENATE($BB67,Names!$P$3,Dev!$DF$48),"")</f>
        <v/>
      </c>
      <c r="CP67" s="13" t="str">
        <f>IF(ISNUMBER($A67),CONCATENATE($BB67,Names!$P$3,Dev!$DI$48),"")</f>
        <v/>
      </c>
      <c r="CQ67" s="13" t="str">
        <f>IF(ISNUMBER($A67),CONCATENATE($BB67,Names!$P$3,Dev!$DM$48),"")</f>
        <v/>
      </c>
      <c r="CR67" s="13" t="str">
        <f>IF(ISNUMBER($A67),CONCATENATE($BB67,Names!$P$3,Dev!$DV$48),"")</f>
        <v/>
      </c>
      <c r="CS67" s="13" t="str">
        <f>IF(ISNUMBER($A67),CONCATENATE($BB67,Names!$P$3,Dev!$DZ$48),"")</f>
        <v/>
      </c>
      <c r="CT67" s="13" t="str">
        <f>IF(ISNUMBER($A67),CONCATENATE($BB67,Names!$P$3,Dev!$EI$48),"")</f>
        <v/>
      </c>
      <c r="CU67" s="13" t="str">
        <f>IF(ISNUMBER($A67),CONCATENATE($BB67,Names!$P$3,Dev!$FZ$48),"")</f>
        <v/>
      </c>
      <c r="CV67" s="13" t="str">
        <f>IF(ISNUMBER($A67),CONCATENATE($BB67,Names!$P$3,Dev!$GI$48),"")</f>
        <v/>
      </c>
      <c r="CW67" s="13" t="str">
        <f>IF(ISNUMBER($A67),CONCATENATE($BB67,Names!$P$3,Dev!$GM$48),"")</f>
        <v/>
      </c>
      <c r="CX67" s="13"/>
      <c r="CY67" s="13" t="str">
        <f>IF(ISNUMBER($A67),CONCATENATE($BB67,Names!$P$3,Dev!$EM$48),"")</f>
        <v/>
      </c>
      <c r="CZ67" s="13" t="str">
        <f>IF(ISNUMBER($A67),CONCATENATE($BB67,Names!$P$3,Dev!$EV$48),"")</f>
        <v/>
      </c>
      <c r="DA67" s="13" t="str">
        <f>IF(ISNUMBER($A67),CONCATENATE($BB67,Names!$P$3,Dev!$EZ$48),"")</f>
        <v/>
      </c>
      <c r="DB67" s="13" t="str">
        <f>IF(ISNUMBER($A67),CONCATENATE($BB67,Names!$P$3,Dev!$FI$48),"")</f>
        <v/>
      </c>
      <c r="DC67" s="13" t="str">
        <f>IF(ISNUMBER($A67),CONCATENATE($BB67,Names!$P$3,Dev!$FM$48),"")</f>
        <v/>
      </c>
      <c r="DD67" s="13" t="str">
        <f>IF(ISNUMBER($A67),CONCATENATE($BB67,Names!$P$3,Dev!$FV$48),"")</f>
        <v/>
      </c>
      <c r="DE67" s="13" t="str">
        <f>IF(ISNUMBER($A67),CONCATENATE($BB67,Names!$P$3,Dev!$GP$48),"")</f>
        <v/>
      </c>
      <c r="DI67" s="105">
        <f>COUNTIFS($DL$5:DL67,"&lt;&gt;"&amp;"")</f>
        <v>0</v>
      </c>
      <c r="DJ67" s="1198" t="str">
        <f t="shared" si="7"/>
        <v/>
      </c>
      <c r="DK67" s="1198" t="str">
        <f t="shared" si="8"/>
        <v/>
      </c>
      <c r="DL67" s="1198"/>
      <c r="DM67" s="1198" t="str">
        <f>IF($DL67="","",_xlfn.CONCAT(Names!$D$5,$AO67))</f>
        <v/>
      </c>
      <c r="DN67" s="1198" t="str">
        <f>IF($DL67="","",CONCATENATE(Names!$C$26,Names!$N$3,$DM67))</f>
        <v/>
      </c>
      <c r="DO67" s="1198" t="str">
        <f>IF($DL67="","",CONCATENATE(Names!$C$25,Names!$N$3,$DM67))</f>
        <v/>
      </c>
    </row>
    <row r="68" spans="1:119">
      <c r="A68" s="1"/>
      <c r="B68" s="6"/>
      <c r="C68" s="6">
        <v>4.1349999999999998</v>
      </c>
      <c r="D68" s="1">
        <v>50</v>
      </c>
      <c r="E68">
        <v>40</v>
      </c>
      <c r="F68" s="13">
        <v>1</v>
      </c>
      <c r="G68" s="2">
        <f t="shared" si="17"/>
        <v>157.86000000000001</v>
      </c>
      <c r="H68" s="2">
        <f t="shared" si="16"/>
        <v>159.92750000000001</v>
      </c>
      <c r="I68" s="1225">
        <f>I66+B66/2+C67+C68/2</f>
        <v>159.92749999999998</v>
      </c>
      <c r="J68" s="38"/>
      <c r="K68" s="58"/>
      <c r="L68" s="2" t="str">
        <f>IF(ISNUMBER(E68),VLOOKUP(C68,'TE,EHnames'!$B$4:$F$11,'TE,EHnames'!$C$2,FALSE),"")</f>
        <v>RST/10/50-2/1</v>
      </c>
      <c r="M68" s="2" t="str">
        <f>IF(ISNUMBER(E68),VLOOKUP(C68,'TE,EHnames'!$B$4:$F$11,'TE,EHnames'!$F$2,FALSE),"")</f>
        <v>PT100-3000</v>
      </c>
      <c r="O68" s="13" t="str">
        <f t="shared" si="35"/>
        <v/>
      </c>
      <c r="Q68" s="7">
        <v>158.05500000000001</v>
      </c>
      <c r="R68">
        <v>180</v>
      </c>
      <c r="S68" t="str">
        <f>IFERROR(VLOOKUP(P68,Racks!$H$4:$M$30,6),"")</f>
        <v/>
      </c>
      <c r="V68" s="54">
        <f>COUNTIFS('Sec-Sub'!$K$4:$K$164,"&lt;="&amp;H68)</f>
        <v>53</v>
      </c>
      <c r="W68" s="54" t="str">
        <f>VLOOKUP(V68,'Sec-Sub'!$A$4:$C$164,2,FALSE)</f>
        <v>MBL</v>
      </c>
      <c r="X68" s="54" t="str">
        <f>VLOOKUP(V68,'Sec-Sub'!$A$4:$C$164,3,FALSE)</f>
        <v>070</v>
      </c>
      <c r="Y68" s="54" t="str">
        <f>CONCATENATE(X68,Names!$I$3)</f>
        <v>070PRL</v>
      </c>
      <c r="AC68" s="18"/>
      <c r="AD68" s="1812">
        <v>1</v>
      </c>
      <c r="AE68" s="10"/>
      <c r="AI68" s="1266" t="str">
        <f>IF(ISNUMBER(R68),CONCATENATE(Names!$C$3,R68),"")</f>
        <v>STUB180</v>
      </c>
      <c r="AK68" t="str">
        <f t="shared" si="25"/>
        <v>0</v>
      </c>
      <c r="AL68">
        <f t="shared" si="26"/>
        <v>40</v>
      </c>
      <c r="AM68" t="str">
        <f t="shared" si="27"/>
        <v>MBL</v>
      </c>
      <c r="AN68" t="str">
        <f t="shared" si="28"/>
        <v>070PRL</v>
      </c>
      <c r="AO68" t="str">
        <f t="shared" si="29"/>
        <v>040</v>
      </c>
      <c r="AP68" t="str">
        <f>IF(ISNUMBER(E68),CONCATENATE(Names!$C$5,Names!$N$3,AO68),"")</f>
        <v>PRLRL-040</v>
      </c>
      <c r="AQ68" t="str">
        <f>IF(ISNUMBER(E68),CONCATENATE(Names!$D$5,AO68),"")</f>
        <v>L040</v>
      </c>
      <c r="AR68" t="str">
        <f>IF(ISNUMBER(E68),CONCATENATE(Names!$C$10,Names!$N$3,AQ68),"")</f>
        <v>PRLEH-L040</v>
      </c>
      <c r="AS68" t="str">
        <f>IF(ISNUMBER(E68),CONCATENATE(Names!$C$11,Names!$N$3,AQ68),"")</f>
        <v>PRLTE-L040</v>
      </c>
      <c r="AU68" s="13" t="str">
        <f t="shared" si="30"/>
        <v/>
      </c>
      <c r="AV68" t="str">
        <f t="shared" si="21"/>
        <v/>
      </c>
      <c r="AW68" t="str">
        <f t="shared" si="22"/>
        <v/>
      </c>
      <c r="AX68" t="str">
        <f t="shared" si="23"/>
        <v/>
      </c>
      <c r="AY68" t="str">
        <f t="shared" si="24"/>
        <v/>
      </c>
      <c r="AZ68" t="str">
        <f>IF(ISNUMBER(A68),CONCATENATE(Names!$C$6,Names!$N$3,AU68,A68),"")</f>
        <v/>
      </c>
      <c r="BA68" t="str">
        <f>IF(ISNUMBER(A68),CONCATENATE(Names!$C$7,Names!$N$3,AU68,A68),"")</f>
        <v/>
      </c>
      <c r="BB68" t="str">
        <f>IF(ISNUMBER(A68),CONCATENATE(Names!$C$8,Names!$N$3,AU68,A68),"")</f>
        <v/>
      </c>
      <c r="BC68" t="str">
        <f>IF(ISNUMBER(A68),CONCATENATE(Names!$D$6,AY68),"")</f>
        <v/>
      </c>
      <c r="BD68" t="str">
        <f>IF(ISNUMBER(A68),CONCATENATE(Names!$C$10,Names!$N$3,BC68),"")</f>
        <v/>
      </c>
      <c r="BE68" t="str">
        <f>IF(ISNUMBER(A68),CONCATENATE(Names!$C$11,Names!$N$3,BC68),"")</f>
        <v/>
      </c>
      <c r="BF68" t="str">
        <f>IF(ISNUMBER(A68),CONCATENATE(Names!$D$7,AY68),"")</f>
        <v/>
      </c>
      <c r="BG68" t="str">
        <f>IF(ISNUMBER(A68),CONCATENATE(Names!$C$10,Names!$N$3,BF68),"")</f>
        <v/>
      </c>
      <c r="BH68" t="str">
        <f>IF(ISNUMBER(A68),CONCATENATE(Names!$C$11,Names!$N$3,BF68),"")</f>
        <v/>
      </c>
      <c r="BI68" t="str">
        <f>IF(ISNUMBER(A68),CONCATENATE(Names!$C$12,Names!$N$3,BC68),"")</f>
        <v/>
      </c>
      <c r="BJ68" t="str">
        <f>IF(ISNUMBER(A68),CONCATENATE(Names!$C$24,Names!$N$3,AY68),"")</f>
        <v/>
      </c>
      <c r="BK68" t="str">
        <f>IF(ISNUMBER(A68),CONCATENATE(Names!$C$9,Names!$N$3,AY68),"")</f>
        <v/>
      </c>
      <c r="BS68" s="157"/>
      <c r="BT68" s="105">
        <f>COUNTIFS($BW$5:BW68,"&lt;&gt;"&amp;"")</f>
        <v>3</v>
      </c>
      <c r="BU68" s="103" t="str">
        <f t="shared" si="5"/>
        <v/>
      </c>
      <c r="BV68" s="103" t="str">
        <f t="shared" si="6"/>
        <v/>
      </c>
      <c r="BW68" s="103"/>
      <c r="BY68" t="str">
        <f>IF($BW68="","",CONCATENATE($BW68,Names!$N$3,$BX68))</f>
        <v/>
      </c>
      <c r="BZ68" s="157"/>
      <c r="CA68" s="13" t="str">
        <f>IF(ISNUMBER(A68),CONCATENATE(W68,Names!$H$3,Y68,Names!$J$3,Names!$K$3,Names!$L$3,BK68),"")</f>
        <v/>
      </c>
      <c r="CB68" s="13" t="str">
        <f>IF(ISNUMBER(A68),CONCATENATE(W68,Names!$H$3,Y68,Names!$J$3,Names!$K$3,Names!$L$3,BB68),"")</f>
        <v/>
      </c>
      <c r="CC68" s="13" t="str">
        <f>IF($BW68="","",CONCATENATE(W68,Names!$H$3,Y68,Names!$J$3,Names!$K$3,Names!$L$3,$BW68,Names!$N$3,$BX68))</f>
        <v/>
      </c>
      <c r="CF68" s="13" t="str">
        <f>IF(ISNUMBER($A68),CONCATENATE($BK68,Names!$P$3,Dev!$DA$130),"")</f>
        <v/>
      </c>
      <c r="CG68" s="13" t="str">
        <f>IF(ISNUMBER($A68),CONCATENATE($BK68,Names!$P$3,Dev!$DD$130),"")</f>
        <v/>
      </c>
      <c r="CH68" s="13" t="str">
        <f>IF(ISNUMBER($A68),CONCATENATE($BK68,Names!$P$3,Dev!$DG$130),"")</f>
        <v/>
      </c>
      <c r="CI68" s="13" t="str">
        <f>IF(ISNUMBER($A68),CONCATENATE($BK68,Names!$P$3,Dev!$DK$130),"")</f>
        <v/>
      </c>
      <c r="CJ68" s="13" t="str">
        <f>IF(ISNUMBER($A68),CONCATENATE($BK68,Names!$P$3,Dev!$DN$130),"")</f>
        <v/>
      </c>
      <c r="CK68" s="13" t="str">
        <f>IF(ISNUMBER($A68),CONCATENATE($BK68,Names!$P$3,Dev!$DQ$130),"")</f>
        <v/>
      </c>
      <c r="CL68" s="13"/>
      <c r="CM68" s="13" t="str">
        <f>""</f>
        <v/>
      </c>
      <c r="CN68" s="13" t="str">
        <f>IF(ISNUMBER($A68),CONCATENATE($BB68,Names!$P$3,Dev!$CZ$48),"")</f>
        <v/>
      </c>
      <c r="CO68" s="13" t="str">
        <f>IF(ISNUMBER($A68),CONCATENATE($BB68,Names!$P$3,Dev!$DF$48),"")</f>
        <v/>
      </c>
      <c r="CP68" s="13" t="str">
        <f>IF(ISNUMBER($A68),CONCATENATE($BB68,Names!$P$3,Dev!$DI$48),"")</f>
        <v/>
      </c>
      <c r="CQ68" s="13" t="str">
        <f>IF(ISNUMBER($A68),CONCATENATE($BB68,Names!$P$3,Dev!$DM$48),"")</f>
        <v/>
      </c>
      <c r="CR68" s="13" t="str">
        <f>IF(ISNUMBER($A68),CONCATENATE($BB68,Names!$P$3,Dev!$DV$48),"")</f>
        <v/>
      </c>
      <c r="CS68" s="13" t="str">
        <f>IF(ISNUMBER($A68),CONCATENATE($BB68,Names!$P$3,Dev!$DZ$48),"")</f>
        <v/>
      </c>
      <c r="CT68" s="13" t="str">
        <f>IF(ISNUMBER($A68),CONCATENATE($BB68,Names!$P$3,Dev!$EI$48),"")</f>
        <v/>
      </c>
      <c r="CU68" s="13" t="str">
        <f>IF(ISNUMBER($A68),CONCATENATE($BB68,Names!$P$3,Dev!$FZ$48),"")</f>
        <v/>
      </c>
      <c r="CV68" s="13" t="str">
        <f>IF(ISNUMBER($A68),CONCATENATE($BB68,Names!$P$3,Dev!$GI$48),"")</f>
        <v/>
      </c>
      <c r="CW68" s="13" t="str">
        <f>IF(ISNUMBER($A68),CONCATENATE($BB68,Names!$P$3,Dev!$GM$48),"")</f>
        <v/>
      </c>
      <c r="CX68" s="13"/>
      <c r="CY68" s="13" t="str">
        <f>IF(ISNUMBER($A68),CONCATENATE($BB68,Names!$P$3,Dev!$EM$48),"")</f>
        <v/>
      </c>
      <c r="CZ68" s="13" t="str">
        <f>IF(ISNUMBER($A68),CONCATENATE($BB68,Names!$P$3,Dev!$EV$48),"")</f>
        <v/>
      </c>
      <c r="DA68" s="13" t="str">
        <f>IF(ISNUMBER($A68),CONCATENATE($BB68,Names!$P$3,Dev!$EZ$48),"")</f>
        <v/>
      </c>
      <c r="DB68" s="13" t="str">
        <f>IF(ISNUMBER($A68),CONCATENATE($BB68,Names!$P$3,Dev!$FI$48),"")</f>
        <v/>
      </c>
      <c r="DC68" s="13" t="str">
        <f>IF(ISNUMBER($A68),CONCATENATE($BB68,Names!$P$3,Dev!$FM$48),"")</f>
        <v/>
      </c>
      <c r="DD68" s="13" t="str">
        <f>IF(ISNUMBER($A68),CONCATENATE($BB68,Names!$P$3,Dev!$FV$48),"")</f>
        <v/>
      </c>
      <c r="DE68" s="13" t="str">
        <f>IF(ISNUMBER($A68),CONCATENATE($BB68,Names!$P$3,Dev!$GP$48),"")</f>
        <v/>
      </c>
      <c r="DI68" s="105">
        <f>COUNTIFS($DL$5:DL68,"&lt;&gt;"&amp;"")</f>
        <v>0</v>
      </c>
      <c r="DJ68" s="1198" t="str">
        <f t="shared" si="7"/>
        <v/>
      </c>
      <c r="DK68" s="1198" t="str">
        <f t="shared" si="8"/>
        <v/>
      </c>
      <c r="DL68" s="1198"/>
      <c r="DM68" s="1198" t="str">
        <f>IF($DL68="","",_xlfn.CONCAT(Names!$D$5,$AO68))</f>
        <v/>
      </c>
      <c r="DN68" s="1198" t="str">
        <f>IF($DL68="","",CONCATENATE(Names!$C$26,Names!$N$3,$DM68))</f>
        <v/>
      </c>
      <c r="DO68" s="1198" t="str">
        <f>IF($DL68="","",CONCATENATE(Names!$C$25,Names!$N$3,$DM68))</f>
        <v/>
      </c>
    </row>
    <row r="69" spans="1:119" s="13" customFormat="1">
      <c r="A69" s="11">
        <v>22</v>
      </c>
      <c r="B69" s="12">
        <v>0.25</v>
      </c>
      <c r="C69" s="11"/>
      <c r="D69" s="11">
        <v>20</v>
      </c>
      <c r="F69" s="13">
        <v>1</v>
      </c>
      <c r="G69" s="2">
        <f t="shared" si="17"/>
        <v>161.995</v>
      </c>
      <c r="H69" s="2">
        <f t="shared" si="16"/>
        <v>162.12</v>
      </c>
      <c r="I69" s="1230">
        <f>I66+SUM(C67:C68)+B69</f>
        <v>162.12</v>
      </c>
      <c r="J69" s="56">
        <v>1741007000226</v>
      </c>
      <c r="K69" s="59">
        <v>18.5</v>
      </c>
      <c r="L69" s="2" t="str">
        <f>IF(ISNUMBER(E69),VLOOKUP(C69,'TE,EHnames'!$B$4:$F$11,'TE,EHnames'!$C$2,FALSE),"")</f>
        <v/>
      </c>
      <c r="M69" s="2" t="str">
        <f>IF(ISNUMBER(E69),VLOOKUP(C69,'TE,EHnames'!$B$4:$F$11,'TE,EHnames'!$F$2,FALSE),"")</f>
        <v/>
      </c>
      <c r="O69" s="13">
        <f t="shared" si="35"/>
        <v>4.0649999999999977</v>
      </c>
      <c r="P69" s="13">
        <v>180</v>
      </c>
      <c r="Q69">
        <f>(Q68+Q84)/2</f>
        <v>166.57499999999999</v>
      </c>
      <c r="S69" t="str">
        <f>IFERROR(VLOOKUP(P69,Racks!$H$4:$M$30,6),"")</f>
        <v>MBL-050Row:CnPw-U-016</v>
      </c>
      <c r="V69" s="54">
        <f>COUNTIFS('Sec-Sub'!$K$4:$K$164,"&lt;="&amp;H69)</f>
        <v>53</v>
      </c>
      <c r="W69" s="54" t="str">
        <f>VLOOKUP(V69,'Sec-Sub'!$A$4:$C$164,2,FALSE)</f>
        <v>MBL</v>
      </c>
      <c r="X69" s="54" t="str">
        <f>VLOOKUP(V69,'Sec-Sub'!$A$4:$C$164,3,FALSE)</f>
        <v>070</v>
      </c>
      <c r="Y69" s="54" t="str">
        <f>CONCATENATE(X69,Names!$I$3)</f>
        <v>070PRL</v>
      </c>
      <c r="Z69" s="48" t="s">
        <v>195</v>
      </c>
      <c r="AA69" s="49" t="s">
        <v>196</v>
      </c>
      <c r="AC69" s="21"/>
      <c r="AD69" s="1812"/>
      <c r="AE69" s="17">
        <v>1</v>
      </c>
      <c r="AI69" s="1266" t="str">
        <f>IF(ISNUMBER(R69),CONCATENATE(Names!$C$3,R69),"")</f>
        <v/>
      </c>
      <c r="AJ69"/>
      <c r="AK69" t="str">
        <f t="shared" si="25"/>
        <v/>
      </c>
      <c r="AL69" t="str">
        <f t="shared" si="26"/>
        <v/>
      </c>
      <c r="AM69" t="str">
        <f t="shared" si="27"/>
        <v/>
      </c>
      <c r="AN69" t="str">
        <f t="shared" si="28"/>
        <v/>
      </c>
      <c r="AO69" t="str">
        <f t="shared" si="29"/>
        <v/>
      </c>
      <c r="AP69" t="str">
        <f>IF(ISNUMBER(E69),CONCATENATE(Names!$C$5,Names!$N$3,AO69),"")</f>
        <v/>
      </c>
      <c r="AQ69" t="str">
        <f>IF(ISNUMBER(E69),CONCATENATE(Names!$D$5,AO69),"")</f>
        <v/>
      </c>
      <c r="AR69" t="str">
        <f>IF(ISNUMBER(E69),CONCATENATE(Names!$C$10,Names!$N$3,AQ69),"")</f>
        <v/>
      </c>
      <c r="AS69" t="str">
        <f>IF(ISNUMBER(E69),CONCATENATE(Names!$C$11,Names!$N$3,AQ69),"")</f>
        <v/>
      </c>
      <c r="AT69"/>
      <c r="AU69" s="13" t="str">
        <f t="shared" si="30"/>
        <v>0</v>
      </c>
      <c r="AV69">
        <f t="shared" ref="AV69:AV104" si="36">IF(ISNUMBER(A69),A69,"")</f>
        <v>22</v>
      </c>
      <c r="AW69" t="str">
        <f t="shared" ref="AW69:AW104" si="37">IF(ISNUMBER(A69),W69,"")</f>
        <v>MBL</v>
      </c>
      <c r="AX69" t="str">
        <f t="shared" ref="AX69:AX104" si="38">IF(ISNUMBER(A69),Y69,"")</f>
        <v>070PRL</v>
      </c>
      <c r="AY69" t="str">
        <f t="shared" ref="AY69:AY104" si="39">IF(ISNUMBER(A69),CONCATENATE(AU69,AV69),"")</f>
        <v>022</v>
      </c>
      <c r="AZ69" t="str">
        <f>IF(ISNUMBER(A69),CONCATENATE(Names!$C$6,Names!$N$3,AU69,A69),"")</f>
        <v>PRLCpl-022</v>
      </c>
      <c r="BA69" t="str">
        <f>IF(ISNUMBER(A69),CONCATENATE(Names!$C$7,Names!$N$3,AU69,A69),"")</f>
        <v>PRLSB-022</v>
      </c>
      <c r="BB69" t="str">
        <f>IF(ISNUMBER(A69),CONCATENATE(Names!$C$8,Names!$N$3,AU69,A69),"")</f>
        <v>PRLJB-022</v>
      </c>
      <c r="BC69" t="str">
        <f>IF(ISNUMBER(A69),CONCATENATE(Names!$D$6,AY69),"")</f>
        <v>C022</v>
      </c>
      <c r="BD69" t="str">
        <f>IF(ISNUMBER(A69),CONCATENATE(Names!$C$10,Names!$N$3,BC69),"")</f>
        <v>PRLEH-C022</v>
      </c>
      <c r="BE69" t="str">
        <f>IF(ISNUMBER(A69),CONCATENATE(Names!$C$11,Names!$N$3,BC69),"")</f>
        <v>PRLTE-C022</v>
      </c>
      <c r="BF69" t="str">
        <f>IF(ISNUMBER(A69),CONCATENATE(Names!$D$7,AY69),"")</f>
        <v>S022</v>
      </c>
      <c r="BG69" t="str">
        <f>IF(ISNUMBER(A69),CONCATENATE(Names!$C$10,Names!$N$3,BF69),"")</f>
        <v>PRLEH-S022</v>
      </c>
      <c r="BH69" t="str">
        <f>IF(ISNUMBER(A69),CONCATENATE(Names!$C$11,Names!$N$3,BF69),"")</f>
        <v>PRLTE-S022</v>
      </c>
      <c r="BI69" t="str">
        <f>IF(ISNUMBER(A69),CONCATENATE(Names!$C$12,Names!$N$3,BC69),"")</f>
        <v>PRLDL-C022</v>
      </c>
      <c r="BJ69" t="str">
        <f>IF(ISNUMBER(A69),CONCATENATE(Names!$C$24,Names!$N$3,AY69),"")</f>
        <v>PRLCSC-022</v>
      </c>
      <c r="BK69" t="str">
        <f>IF(ISNUMBER(A69),CONCATENATE(Names!$C$9,Names!$N$3,AY69),"")</f>
        <v>PRLTap-022</v>
      </c>
      <c r="BL69"/>
      <c r="BM69"/>
      <c r="BN69"/>
      <c r="BO69"/>
      <c r="BP69"/>
      <c r="BQ69"/>
      <c r="BR69"/>
      <c r="BS69" s="157"/>
      <c r="BT69" s="105">
        <f>COUNTIFS($BW$5:BW69,"&lt;&gt;"&amp;"")</f>
        <v>3</v>
      </c>
      <c r="BU69" s="103" t="str">
        <f t="shared" ref="BU69:BU155" si="40">IF($BW69="","",$W69)</f>
        <v/>
      </c>
      <c r="BV69" s="103" t="str">
        <f t="shared" ref="BV69:BV155" si="41">IF($BW69="","",$Y69)</f>
        <v/>
      </c>
      <c r="BW69" s="103"/>
      <c r="BX69"/>
      <c r="BY69" t="str">
        <f>IF($BW69="","",CONCATENATE($BW69,Names!$N$3,$BX69))</f>
        <v/>
      </c>
      <c r="BZ69" s="164"/>
      <c r="CA69" s="13" t="str">
        <f>IF(ISNUMBER(A69),CONCATENATE(W69,Names!$H$3,Y69,Names!$J$3,Names!$K$3,Names!$L$3,BK69),"")</f>
        <v>MBL-070PRL:RFS-PRLTap-022</v>
      </c>
      <c r="CB69" s="13" t="str">
        <f>IF(ISNUMBER(A69),CONCATENATE(W69,Names!$H$3,Y69,Names!$J$3,Names!$K$3,Names!$L$3,BB69),"")</f>
        <v>MBL-070PRL:RFS-PRLJB-022</v>
      </c>
      <c r="CC69" s="13" t="str">
        <f>IF($BW69="","",CONCATENATE(W69,Names!$H$3,Y69,Names!$J$3,Names!$K$3,Names!$L$3,$BW69,Names!$N$3,$BX69))</f>
        <v/>
      </c>
      <c r="CF69" s="13" t="str">
        <f>IF(ISNUMBER($A69),CONCATENATE($BK69,Names!$P$3,Dev!$DA$130),"")</f>
        <v>PRLTap-022_a</v>
      </c>
      <c r="CG69" s="13" t="str">
        <f>IF(ISNUMBER($A69),CONCATENATE($BK69,Names!$P$3,Dev!$DD$130),"")</f>
        <v>PRLTap-022_b</v>
      </c>
      <c r="CH69" s="13" t="str">
        <f>IF(ISNUMBER($A69),CONCATENATE($BK69,Names!$P$3,Dev!$DG$130),"")</f>
        <v>PRLTap-022_c</v>
      </c>
      <c r="CI69" s="13" t="str">
        <f>IF(ISNUMBER($A69),CONCATENATE($BK69,Names!$P$3,Dev!$DK$130),"")</f>
        <v>PRLTap-022_d</v>
      </c>
      <c r="CJ69" s="13" t="str">
        <f>IF(ISNUMBER($A69),CONCATENATE($BK69,Names!$P$3,Dev!$DN$130),"")</f>
        <v>PRLTap-022_e</v>
      </c>
      <c r="CK69" s="13" t="str">
        <f>IF(ISNUMBER($A69),CONCATENATE($BK69,Names!$P$3,Dev!$DQ$130),"")</f>
        <v>PRLTap-022_f</v>
      </c>
      <c r="CM69" s="13" t="str">
        <f>""</f>
        <v/>
      </c>
      <c r="CN69" s="13" t="str">
        <f>IF(ISNUMBER($A69),CONCATENATE($BB69,Names!$P$3,Dev!$CZ$48),"")</f>
        <v>PRLJB-022_a</v>
      </c>
      <c r="CO69" s="13" t="str">
        <f>IF(ISNUMBER($A69),CONCATENATE($BB69,Names!$P$3,Dev!$DF$48),"")</f>
        <v>PRLJB-022_cp</v>
      </c>
      <c r="CP69" s="13" t="str">
        <f>IF(ISNUMBER($A69),CONCATENATE($BB69,Names!$P$3,Dev!$DI$48),"")</f>
        <v>PRLJB-022_b</v>
      </c>
      <c r="CQ69" s="13" t="str">
        <f>IF(ISNUMBER($A69),CONCATENATE($BB69,Names!$P$3,Dev!$DM$48),"")</f>
        <v>PRLJB-022_m</v>
      </c>
      <c r="CR69" s="13" t="str">
        <f>IF(ISNUMBER($A69),CONCATENATE($BB69,Names!$P$3,Dev!$DV$48),"")</f>
        <v>PRLJB-022_n</v>
      </c>
      <c r="CS69" s="13" t="str">
        <f>IF(ISNUMBER($A69),CONCATENATE($BB69,Names!$P$3,Dev!$DZ$48),"")</f>
        <v>PRLJB-022_aa</v>
      </c>
      <c r="CT69" s="13" t="str">
        <f>IF(ISNUMBER($A69),CONCATENATE($BB69,Names!$P$3,Dev!$EI$48),"")</f>
        <v>PRLJB-022_ab</v>
      </c>
      <c r="CU69" s="13" t="str">
        <f>IF(ISNUMBER($A69),CONCATENATE($BB69,Names!$P$3,Dev!$FZ$48),"")</f>
        <v>PRLJB-022_am</v>
      </c>
      <c r="CV69" s="13" t="str">
        <f>IF(ISNUMBER($A69),CONCATENATE($BB69,Names!$P$3,Dev!$GI$48),"")</f>
        <v>PRLJB-022_an</v>
      </c>
      <c r="CW69" s="13" t="str">
        <f>IF(ISNUMBER($A69),CONCATENATE($BB69,Names!$P$3,Dev!$GM$48),"")</f>
        <v>PRLJB-022_++EH</v>
      </c>
      <c r="CY69" s="13" t="str">
        <f>IF(ISNUMBER($A69),CONCATENATE($BB69,Names!$P$3,Dev!$EM$48),"")</f>
        <v>PRLJB-022_g</v>
      </c>
      <c r="CZ69" s="13" t="str">
        <f>IF(ISNUMBER($A69),CONCATENATE($BB69,Names!$P$3,Dev!$EV$48),"")</f>
        <v>PRLJB-022_h</v>
      </c>
      <c r="DA69" s="13" t="str">
        <f>IF(ISNUMBER($A69),CONCATENATE($BB69,Names!$P$3,Dev!$EZ$48),"")</f>
        <v>PRLJB-022_s</v>
      </c>
      <c r="DB69" s="13" t="str">
        <f>IF(ISNUMBER($A69),CONCATENATE($BB69,Names!$P$3,Dev!$FI$48),"")</f>
        <v>PRLJB-022_t</v>
      </c>
      <c r="DC69" s="13" t="str">
        <f>IF(ISNUMBER($A69),CONCATENATE($BB69,Names!$P$3,Dev!$FM$48),"")</f>
        <v>PRLJB-022_ag</v>
      </c>
      <c r="DD69" s="13" t="str">
        <f>IF(ISNUMBER($A69),CONCATENATE($BB69,Names!$P$3,Dev!$FV$48),"")</f>
        <v>PRLJB-022_ah</v>
      </c>
      <c r="DE69" s="13" t="str">
        <f>IF(ISNUMBER($A69),CONCATENATE($BB69,Names!$P$3,Dev!$GP$48),"")</f>
        <v>PRLJB-022_++TE</v>
      </c>
      <c r="DI69" s="105">
        <f>COUNTIFS($DL$5:DL69,"&lt;&gt;"&amp;"")</f>
        <v>0</v>
      </c>
      <c r="DJ69" s="1198" t="str">
        <f t="shared" si="7"/>
        <v/>
      </c>
      <c r="DK69" s="1198" t="str">
        <f t="shared" si="8"/>
        <v/>
      </c>
      <c r="DL69" s="1198"/>
      <c r="DM69" s="1198" t="str">
        <f>IF($DL69="","",_xlfn.CONCAT(Names!$D$5,$AO69))</f>
        <v/>
      </c>
      <c r="DN69" s="1198" t="str">
        <f>IF($DL69="","",CONCATENATE(Names!$C$26,Names!$N$3,$DM69))</f>
        <v/>
      </c>
      <c r="DO69" s="1198" t="str">
        <f>IF($DL69="","",CONCATENATE(Names!$C$25,Names!$N$3,$DM69))</f>
        <v/>
      </c>
    </row>
    <row r="70" spans="1:119">
      <c r="A70" s="1"/>
      <c r="B70" s="6"/>
      <c r="C70" s="6">
        <v>4.1349999999999998</v>
      </c>
      <c r="D70" s="1">
        <v>50</v>
      </c>
      <c r="E70">
        <v>41</v>
      </c>
      <c r="F70" s="13">
        <v>1</v>
      </c>
      <c r="G70" s="2">
        <f t="shared" si="17"/>
        <v>162.245</v>
      </c>
      <c r="H70" s="2">
        <f t="shared" si="16"/>
        <v>164.3125</v>
      </c>
      <c r="I70" s="1225">
        <f>I69+B69/2+C70/2</f>
        <v>164.3125</v>
      </c>
      <c r="J70" s="38"/>
      <c r="K70" s="58"/>
      <c r="L70" s="2" t="str">
        <f>IF(ISNUMBER(E70),VLOOKUP(C70,'TE,EHnames'!$B$4:$F$11,'TE,EHnames'!$C$2,FALSE),"")</f>
        <v>RST/10/50-2/1</v>
      </c>
      <c r="M70" s="2" t="str">
        <f>IF(ISNUMBER(E70),VLOOKUP(C70,'TE,EHnames'!$B$4:$F$11,'TE,EHnames'!$F$2,FALSE),"")</f>
        <v>PT100-3000</v>
      </c>
      <c r="O70" s="13" t="str">
        <f t="shared" si="35"/>
        <v/>
      </c>
      <c r="S70" t="str">
        <f>IFERROR(VLOOKUP(P70,Racks!$H$4:$M$30,6),"")</f>
        <v/>
      </c>
      <c r="V70" s="54">
        <f>COUNTIFS('Sec-Sub'!$K$4:$K$164,"&lt;="&amp;H70)</f>
        <v>53</v>
      </c>
      <c r="W70" s="54" t="str">
        <f>VLOOKUP(V70,'Sec-Sub'!$A$4:$C$164,2,FALSE)</f>
        <v>MBL</v>
      </c>
      <c r="X70" s="54" t="str">
        <f>VLOOKUP(V70,'Sec-Sub'!$A$4:$C$164,3,FALSE)</f>
        <v>070</v>
      </c>
      <c r="Y70" s="54" t="str">
        <f>CONCATENATE(X70,Names!$I$3)</f>
        <v>070PRL</v>
      </c>
      <c r="AC70" s="23"/>
      <c r="AD70" s="1812"/>
      <c r="AE70" s="20"/>
      <c r="AI70" s="1266" t="str">
        <f>IF(ISNUMBER(R70),CONCATENATE(Names!$C$3,R70),"")</f>
        <v/>
      </c>
      <c r="AK70" t="str">
        <f t="shared" si="25"/>
        <v>0</v>
      </c>
      <c r="AL70">
        <f t="shared" si="26"/>
        <v>41</v>
      </c>
      <c r="AM70" t="str">
        <f t="shared" si="27"/>
        <v>MBL</v>
      </c>
      <c r="AN70" t="str">
        <f t="shared" si="28"/>
        <v>070PRL</v>
      </c>
      <c r="AO70" t="str">
        <f t="shared" si="29"/>
        <v>041</v>
      </c>
      <c r="AP70" t="str">
        <f>IF(ISNUMBER(E70),CONCATENATE(Names!$C$5,Names!$N$3,AO70),"")</f>
        <v>PRLRL-041</v>
      </c>
      <c r="AQ70" t="str">
        <f>IF(ISNUMBER(E70),CONCATENATE(Names!$D$5,AO70),"")</f>
        <v>L041</v>
      </c>
      <c r="AR70" t="str">
        <f>IF(ISNUMBER(E70),CONCATENATE(Names!$C$10,Names!$N$3,AQ70),"")</f>
        <v>PRLEH-L041</v>
      </c>
      <c r="AS70" t="str">
        <f>IF(ISNUMBER(E70),CONCATENATE(Names!$C$11,Names!$N$3,AQ70),"")</f>
        <v>PRLTE-L041</v>
      </c>
      <c r="AU70" s="13" t="str">
        <f t="shared" si="30"/>
        <v/>
      </c>
      <c r="AV70" t="str">
        <f t="shared" si="36"/>
        <v/>
      </c>
      <c r="AW70" t="str">
        <f t="shared" si="37"/>
        <v/>
      </c>
      <c r="AX70" t="str">
        <f t="shared" si="38"/>
        <v/>
      </c>
      <c r="AY70" t="str">
        <f t="shared" si="39"/>
        <v/>
      </c>
      <c r="AZ70" t="str">
        <f>IF(ISNUMBER(A70),CONCATENATE(Names!$C$6,Names!$N$3,AU70,A70),"")</f>
        <v/>
      </c>
      <c r="BA70" t="str">
        <f>IF(ISNUMBER(A70),CONCATENATE(Names!$C$7,Names!$N$3,AU70,A70),"")</f>
        <v/>
      </c>
      <c r="BB70" t="str">
        <f>IF(ISNUMBER(A70),CONCATENATE(Names!$C$8,Names!$N$3,AU70,A70),"")</f>
        <v/>
      </c>
      <c r="BC70" t="str">
        <f>IF(ISNUMBER(A70),CONCATENATE(Names!$D$6,AY70),"")</f>
        <v/>
      </c>
      <c r="BD70" t="str">
        <f>IF(ISNUMBER(A70),CONCATENATE(Names!$C$10,Names!$N$3,BC70),"")</f>
        <v/>
      </c>
      <c r="BE70" t="str">
        <f>IF(ISNUMBER(A70),CONCATENATE(Names!$C$11,Names!$N$3,BC70),"")</f>
        <v/>
      </c>
      <c r="BF70" t="str">
        <f>IF(ISNUMBER(A70),CONCATENATE(Names!$D$7,AY70),"")</f>
        <v/>
      </c>
      <c r="BG70" t="str">
        <f>IF(ISNUMBER(A70),CONCATENATE(Names!$C$10,Names!$N$3,BF70),"")</f>
        <v/>
      </c>
      <c r="BH70" t="str">
        <f>IF(ISNUMBER(A70),CONCATENATE(Names!$C$11,Names!$N$3,BF70),"")</f>
        <v/>
      </c>
      <c r="BI70" t="str">
        <f>IF(ISNUMBER(A70),CONCATENATE(Names!$C$12,Names!$N$3,BC70),"")</f>
        <v/>
      </c>
      <c r="BJ70" t="str">
        <f>IF(ISNUMBER(A70),CONCATENATE(Names!$C$24,Names!$N$3,AY70),"")</f>
        <v/>
      </c>
      <c r="BK70" t="str">
        <f>IF(ISNUMBER(A70),CONCATENATE(Names!$C$9,Names!$N$3,AY70),"")</f>
        <v/>
      </c>
      <c r="BS70" s="157"/>
      <c r="BT70" s="105">
        <f>COUNTIFS($BW$5:BW70,"&lt;&gt;"&amp;"")</f>
        <v>3</v>
      </c>
      <c r="BU70" s="103" t="str">
        <f t="shared" si="40"/>
        <v/>
      </c>
      <c r="BV70" s="103" t="str">
        <f t="shared" si="41"/>
        <v/>
      </c>
      <c r="BW70" s="103"/>
      <c r="BY70" t="str">
        <f>IF($BW70="","",CONCATENATE($BW70,Names!$N$3,$BX70))</f>
        <v/>
      </c>
      <c r="BZ70" s="157"/>
      <c r="CA70" s="13" t="str">
        <f>IF(ISNUMBER(A70),CONCATENATE(W70,Names!$H$3,Y70,Names!$J$3,Names!$K$3,Names!$L$3,BK70),"")</f>
        <v/>
      </c>
      <c r="CB70" s="13" t="str">
        <f>IF(ISNUMBER(A70),CONCATENATE(W70,Names!$H$3,Y70,Names!$J$3,Names!$K$3,Names!$L$3,BB70),"")</f>
        <v/>
      </c>
      <c r="CC70" s="13" t="str">
        <f>IF($BW70="","",CONCATENATE(W70,Names!$H$3,Y70,Names!$J$3,Names!$K$3,Names!$L$3,$BW70,Names!$N$3,$BX70))</f>
        <v/>
      </c>
      <c r="CF70" s="13" t="str">
        <f>IF(ISNUMBER($A70),CONCATENATE($BK70,Names!$P$3,Dev!$DA$130),"")</f>
        <v/>
      </c>
      <c r="CG70" s="13" t="str">
        <f>IF(ISNUMBER($A70),CONCATENATE($BK70,Names!$P$3,Dev!$DD$130),"")</f>
        <v/>
      </c>
      <c r="CH70" s="13" t="str">
        <f>IF(ISNUMBER($A70),CONCATENATE($BK70,Names!$P$3,Dev!$DG$130),"")</f>
        <v/>
      </c>
      <c r="CI70" s="13" t="str">
        <f>IF(ISNUMBER($A70),CONCATENATE($BK70,Names!$P$3,Dev!$DK$130),"")</f>
        <v/>
      </c>
      <c r="CJ70" s="13" t="str">
        <f>IF(ISNUMBER($A70),CONCATENATE($BK70,Names!$P$3,Dev!$DN$130),"")</f>
        <v/>
      </c>
      <c r="CK70" s="13" t="str">
        <f>IF(ISNUMBER($A70),CONCATENATE($BK70,Names!$P$3,Dev!$DQ$130),"")</f>
        <v/>
      </c>
      <c r="CL70" s="13"/>
      <c r="CM70" s="13" t="str">
        <f>""</f>
        <v/>
      </c>
      <c r="CN70" s="13" t="str">
        <f>IF(ISNUMBER($A70),CONCATENATE($BB70,Names!$P$3,Dev!$CZ$48),"")</f>
        <v/>
      </c>
      <c r="CO70" s="13" t="str">
        <f>IF(ISNUMBER($A70),CONCATENATE($BB70,Names!$P$3,Dev!$DF$48),"")</f>
        <v/>
      </c>
      <c r="CP70" s="13" t="str">
        <f>IF(ISNUMBER($A70),CONCATENATE($BB70,Names!$P$3,Dev!$DI$48),"")</f>
        <v/>
      </c>
      <c r="CQ70" s="13" t="str">
        <f>IF(ISNUMBER($A70),CONCATENATE($BB70,Names!$P$3,Dev!$DM$48),"")</f>
        <v/>
      </c>
      <c r="CR70" s="13" t="str">
        <f>IF(ISNUMBER($A70),CONCATENATE($BB70,Names!$P$3,Dev!$DV$48),"")</f>
        <v/>
      </c>
      <c r="CS70" s="13" t="str">
        <f>IF(ISNUMBER($A70),CONCATENATE($BB70,Names!$P$3,Dev!$DZ$48),"")</f>
        <v/>
      </c>
      <c r="CT70" s="13" t="str">
        <f>IF(ISNUMBER($A70),CONCATENATE($BB70,Names!$P$3,Dev!$EI$48),"")</f>
        <v/>
      </c>
      <c r="CU70" s="13" t="str">
        <f>IF(ISNUMBER($A70),CONCATENATE($BB70,Names!$P$3,Dev!$FZ$48),"")</f>
        <v/>
      </c>
      <c r="CV70" s="13" t="str">
        <f>IF(ISNUMBER($A70),CONCATENATE($BB70,Names!$P$3,Dev!$GI$48),"")</f>
        <v/>
      </c>
      <c r="CW70" s="13" t="str">
        <f>IF(ISNUMBER($A70),CONCATENATE($BB70,Names!$P$3,Dev!$GM$48),"")</f>
        <v/>
      </c>
      <c r="CX70" s="13"/>
      <c r="CY70" s="13" t="str">
        <f>IF(ISNUMBER($A70),CONCATENATE($BB70,Names!$P$3,Dev!$EM$48),"")</f>
        <v/>
      </c>
      <c r="CZ70" s="13" t="str">
        <f>IF(ISNUMBER($A70),CONCATENATE($BB70,Names!$P$3,Dev!$EV$48),"")</f>
        <v/>
      </c>
      <c r="DA70" s="13" t="str">
        <f>IF(ISNUMBER($A70),CONCATENATE($BB70,Names!$P$3,Dev!$EZ$48),"")</f>
        <v/>
      </c>
      <c r="DB70" s="13" t="str">
        <f>IF(ISNUMBER($A70),CONCATENATE($BB70,Names!$P$3,Dev!$FI$48),"")</f>
        <v/>
      </c>
      <c r="DC70" s="13" t="str">
        <f>IF(ISNUMBER($A70),CONCATENATE($BB70,Names!$P$3,Dev!$FM$48),"")</f>
        <v/>
      </c>
      <c r="DD70" s="13" t="str">
        <f>IF(ISNUMBER($A70),CONCATENATE($BB70,Names!$P$3,Dev!$FV$48),"")</f>
        <v/>
      </c>
      <c r="DE70" s="13" t="str">
        <f>IF(ISNUMBER($A70),CONCATENATE($BB70,Names!$P$3,Dev!$GP$48),"")</f>
        <v/>
      </c>
      <c r="DI70" s="105">
        <f>COUNTIFS($DL$5:DL70,"&lt;&gt;"&amp;"")</f>
        <v>0</v>
      </c>
      <c r="DJ70" s="1198" t="str">
        <f t="shared" ref="DJ70:DJ133" si="42">IF($DL70="","",$W70)</f>
        <v/>
      </c>
      <c r="DK70" s="1198" t="str">
        <f t="shared" ref="DK70:DK133" si="43">IF($DL70="","",$Y70)</f>
        <v/>
      </c>
      <c r="DL70" s="1198"/>
      <c r="DM70" s="1198" t="str">
        <f>IF($DL70="","",_xlfn.CONCAT(Names!$D$5,$AO70))</f>
        <v/>
      </c>
      <c r="DN70" s="1198" t="str">
        <f>IF($DL70="","",CONCATENATE(Names!$C$26,Names!$N$3,$DM70))</f>
        <v/>
      </c>
      <c r="DO70" s="1198" t="str">
        <f>IF($DL70="","",CONCATENATE(Names!$C$25,Names!$N$3,$DM70))</f>
        <v/>
      </c>
    </row>
    <row r="71" spans="1:119">
      <c r="A71" s="1"/>
      <c r="B71" s="6"/>
      <c r="C71" s="6">
        <v>4.1349999999999998</v>
      </c>
      <c r="D71" s="1">
        <v>50</v>
      </c>
      <c r="E71">
        <v>42</v>
      </c>
      <c r="F71" s="13">
        <v>1</v>
      </c>
      <c r="G71" s="2">
        <f t="shared" si="17"/>
        <v>166.38</v>
      </c>
      <c r="H71" s="2">
        <f t="shared" si="16"/>
        <v>168.44749999999999</v>
      </c>
      <c r="I71" s="1225">
        <f>I69+B69/2+C70+C71/2</f>
        <v>168.44749999999999</v>
      </c>
      <c r="J71" s="38"/>
      <c r="K71" s="58"/>
      <c r="L71" s="2" t="str">
        <f>IF(ISNUMBER(E71),VLOOKUP(C71,'TE,EHnames'!$B$4:$F$11,'TE,EHnames'!$C$2,FALSE),"")</f>
        <v>RST/10/50-2/1</v>
      </c>
      <c r="M71" s="2" t="str">
        <f>IF(ISNUMBER(E71),VLOOKUP(C71,'TE,EHnames'!$B$4:$F$11,'TE,EHnames'!$F$2,FALSE),"")</f>
        <v>PT100-3000</v>
      </c>
      <c r="O71" s="13" t="str">
        <f t="shared" si="35"/>
        <v/>
      </c>
      <c r="S71" t="str">
        <f>IFERROR(VLOOKUP(P71,Racks!$H$4:$M$30,6),"")</f>
        <v/>
      </c>
      <c r="T71" s="172">
        <f>Racks!$B$13</f>
        <v>166.70215399999998</v>
      </c>
      <c r="U71" t="str">
        <f>CONCATENATE(Racks!$C$13,Names!$H$3,Racks!$D$13,"/",Racks!$E$13,Names!$H$3,Racks!$F$13)</f>
        <v>MBL-070Row/MBL-080Row</v>
      </c>
      <c r="V71" s="54">
        <f>COUNTIFS('Sec-Sub'!$K$4:$K$164,"&lt;="&amp;H71)</f>
        <v>55</v>
      </c>
      <c r="W71" s="54" t="str">
        <f>VLOOKUP(V71,'Sec-Sub'!$A$4:$C$164,2,FALSE)</f>
        <v>MBL</v>
      </c>
      <c r="X71" s="54" t="str">
        <f>VLOOKUP(V71,'Sec-Sub'!$A$4:$C$164,3,FALSE)</f>
        <v>080</v>
      </c>
      <c r="Y71" s="54" t="str">
        <f>CONCATENATE(X71,Names!$I$3)</f>
        <v>080PRL</v>
      </c>
      <c r="AC71" s="8">
        <f>SUM(AD71:AG112)</f>
        <v>14</v>
      </c>
      <c r="AD71" s="1817">
        <v>1</v>
      </c>
      <c r="AE71" s="10"/>
      <c r="AI71" s="1266" t="str">
        <f>IF(ISNUMBER(R71),CONCATENATE(Names!$C$3,R71),"")</f>
        <v/>
      </c>
      <c r="AK71" t="str">
        <f t="shared" si="25"/>
        <v>0</v>
      </c>
      <c r="AL71">
        <f t="shared" si="26"/>
        <v>42</v>
      </c>
      <c r="AM71" t="str">
        <f t="shared" si="27"/>
        <v>MBL</v>
      </c>
      <c r="AN71" t="str">
        <f t="shared" si="28"/>
        <v>080PRL</v>
      </c>
      <c r="AO71" t="str">
        <f t="shared" si="29"/>
        <v>042</v>
      </c>
      <c r="AP71" t="str">
        <f>IF(ISNUMBER(E71),CONCATENATE(Names!$C$5,Names!$N$3,AO71),"")</f>
        <v>PRLRL-042</v>
      </c>
      <c r="AQ71" t="str">
        <f>IF(ISNUMBER(E71),CONCATENATE(Names!$D$5,AO71),"")</f>
        <v>L042</v>
      </c>
      <c r="AR71" t="str">
        <f>IF(ISNUMBER(E71),CONCATENATE(Names!$C$10,Names!$N$3,AQ71),"")</f>
        <v>PRLEH-L042</v>
      </c>
      <c r="AS71" t="str">
        <f>IF(ISNUMBER(E71),CONCATENATE(Names!$C$11,Names!$N$3,AQ71),"")</f>
        <v>PRLTE-L042</v>
      </c>
      <c r="AU71" s="13" t="str">
        <f t="shared" si="30"/>
        <v/>
      </c>
      <c r="AV71" t="str">
        <f t="shared" si="36"/>
        <v/>
      </c>
      <c r="AW71" t="str">
        <f t="shared" si="37"/>
        <v/>
      </c>
      <c r="AX71" t="str">
        <f t="shared" si="38"/>
        <v/>
      </c>
      <c r="AY71" t="str">
        <f t="shared" si="39"/>
        <v/>
      </c>
      <c r="AZ71" t="str">
        <f>IF(ISNUMBER(A71),CONCATENATE(Names!$C$6,Names!$N$3,AU71,A71),"")</f>
        <v/>
      </c>
      <c r="BA71" t="str">
        <f>IF(ISNUMBER(A71),CONCATENATE(Names!$C$7,Names!$N$3,AU71,A71),"")</f>
        <v/>
      </c>
      <c r="BB71" t="str">
        <f>IF(ISNUMBER(A71),CONCATENATE(Names!$C$8,Names!$N$3,AU71,A71),"")</f>
        <v/>
      </c>
      <c r="BC71" t="str">
        <f>IF(ISNUMBER(A71),CONCATENATE(Names!$D$6,AY71),"")</f>
        <v/>
      </c>
      <c r="BD71" t="str">
        <f>IF(ISNUMBER(A71),CONCATENATE(Names!$C$10,Names!$N$3,BC71),"")</f>
        <v/>
      </c>
      <c r="BE71" t="str">
        <f>IF(ISNUMBER(A71),CONCATENATE(Names!$C$11,Names!$N$3,BC71),"")</f>
        <v/>
      </c>
      <c r="BF71" t="str">
        <f>IF(ISNUMBER(A71),CONCATENATE(Names!$D$7,AY71),"")</f>
        <v/>
      </c>
      <c r="BG71" t="str">
        <f>IF(ISNUMBER(A71),CONCATENATE(Names!$C$10,Names!$N$3,BF71),"")</f>
        <v/>
      </c>
      <c r="BH71" t="str">
        <f>IF(ISNUMBER(A71),CONCATENATE(Names!$C$11,Names!$N$3,BF71),"")</f>
        <v/>
      </c>
      <c r="BI71" t="str">
        <f>IF(ISNUMBER(A71),CONCATENATE(Names!$C$12,Names!$N$3,BC71),"")</f>
        <v/>
      </c>
      <c r="BJ71" t="str">
        <f>IF(ISNUMBER(A71),CONCATENATE(Names!$C$24,Names!$N$3,AY71),"")</f>
        <v/>
      </c>
      <c r="BK71" t="str">
        <f>IF(ISNUMBER(A71),CONCATENATE(Names!$C$9,Names!$N$3,AY71),"")</f>
        <v/>
      </c>
      <c r="BS71" s="157"/>
      <c r="BT71" s="105">
        <f>COUNTIFS($BW$5:BW71,"&lt;&gt;"&amp;"")</f>
        <v>3</v>
      </c>
      <c r="BU71" s="103" t="str">
        <f t="shared" si="40"/>
        <v/>
      </c>
      <c r="BV71" s="103" t="str">
        <f t="shared" si="41"/>
        <v/>
      </c>
      <c r="BW71" s="103"/>
      <c r="BY71" t="str">
        <f>IF($BW71="","",CONCATENATE($BW71,Names!$N$3,$BX71))</f>
        <v/>
      </c>
      <c r="BZ71" s="157"/>
      <c r="CA71" s="13" t="str">
        <f>IF(ISNUMBER(A71),CONCATENATE(W71,Names!$H$3,Y71,Names!$J$3,Names!$K$3,Names!$L$3,BK71),"")</f>
        <v/>
      </c>
      <c r="CB71" s="13" t="str">
        <f>IF(ISNUMBER(A71),CONCATENATE(W71,Names!$H$3,Y71,Names!$J$3,Names!$K$3,Names!$L$3,BB71),"")</f>
        <v/>
      </c>
      <c r="CC71" s="13" t="str">
        <f>IF($BW71="","",CONCATENATE(W71,Names!$H$3,Y71,Names!$J$3,Names!$K$3,Names!$L$3,$BW71,Names!$N$3,$BX71))</f>
        <v/>
      </c>
      <c r="CF71" s="13" t="str">
        <f>IF(ISNUMBER($A71),CONCATENATE($BK71,Names!$P$3,Dev!$DA$130),"")</f>
        <v/>
      </c>
      <c r="CG71" s="13" t="str">
        <f>IF(ISNUMBER($A71),CONCATENATE($BK71,Names!$P$3,Dev!$DD$130),"")</f>
        <v/>
      </c>
      <c r="CH71" s="13" t="str">
        <f>IF(ISNUMBER($A71),CONCATENATE($BK71,Names!$P$3,Dev!$DG$130),"")</f>
        <v/>
      </c>
      <c r="CI71" s="13" t="str">
        <f>IF(ISNUMBER($A71),CONCATENATE($BK71,Names!$P$3,Dev!$DK$130),"")</f>
        <v/>
      </c>
      <c r="CJ71" s="13" t="str">
        <f>IF(ISNUMBER($A71),CONCATENATE($BK71,Names!$P$3,Dev!$DN$130),"")</f>
        <v/>
      </c>
      <c r="CK71" s="13" t="str">
        <f>IF(ISNUMBER($A71),CONCATENATE($BK71,Names!$P$3,Dev!$DQ$130),"")</f>
        <v/>
      </c>
      <c r="CL71" s="13"/>
      <c r="CM71" s="13" t="str">
        <f>""</f>
        <v/>
      </c>
      <c r="CN71" s="13" t="str">
        <f>IF(ISNUMBER($A71),CONCATENATE($BB71,Names!$P$3,Dev!$CZ$48),"")</f>
        <v/>
      </c>
      <c r="CO71" s="13" t="str">
        <f>IF(ISNUMBER($A71),CONCATENATE($BB71,Names!$P$3,Dev!$DF$48),"")</f>
        <v/>
      </c>
      <c r="CP71" s="13" t="str">
        <f>IF(ISNUMBER($A71),CONCATENATE($BB71,Names!$P$3,Dev!$DI$48),"")</f>
        <v/>
      </c>
      <c r="CQ71" s="13" t="str">
        <f>IF(ISNUMBER($A71),CONCATENATE($BB71,Names!$P$3,Dev!$DM$48),"")</f>
        <v/>
      </c>
      <c r="CR71" s="13" t="str">
        <f>IF(ISNUMBER($A71),CONCATENATE($BB71,Names!$P$3,Dev!$DV$48),"")</f>
        <v/>
      </c>
      <c r="CS71" s="13" t="str">
        <f>IF(ISNUMBER($A71),CONCATENATE($BB71,Names!$P$3,Dev!$DZ$48),"")</f>
        <v/>
      </c>
      <c r="CT71" s="13" t="str">
        <f>IF(ISNUMBER($A71),CONCATENATE($BB71,Names!$P$3,Dev!$EI$48),"")</f>
        <v/>
      </c>
      <c r="CU71" s="13" t="str">
        <f>IF(ISNUMBER($A71),CONCATENATE($BB71,Names!$P$3,Dev!$FZ$48),"")</f>
        <v/>
      </c>
      <c r="CV71" s="13" t="str">
        <f>IF(ISNUMBER($A71),CONCATENATE($BB71,Names!$P$3,Dev!$GI$48),"")</f>
        <v/>
      </c>
      <c r="CW71" s="13" t="str">
        <f>IF(ISNUMBER($A71),CONCATENATE($BB71,Names!$P$3,Dev!$GM$48),"")</f>
        <v/>
      </c>
      <c r="CX71" s="13"/>
      <c r="CY71" s="13" t="str">
        <f>IF(ISNUMBER($A71),CONCATENATE($BB71,Names!$P$3,Dev!$EM$48),"")</f>
        <v/>
      </c>
      <c r="CZ71" s="13" t="str">
        <f>IF(ISNUMBER($A71),CONCATENATE($BB71,Names!$P$3,Dev!$EV$48),"")</f>
        <v/>
      </c>
      <c r="DA71" s="13" t="str">
        <f>IF(ISNUMBER($A71),CONCATENATE($BB71,Names!$P$3,Dev!$EZ$48),"")</f>
        <v/>
      </c>
      <c r="DB71" s="13" t="str">
        <f>IF(ISNUMBER($A71),CONCATENATE($BB71,Names!$P$3,Dev!$FI$48),"")</f>
        <v/>
      </c>
      <c r="DC71" s="13" t="str">
        <f>IF(ISNUMBER($A71),CONCATENATE($BB71,Names!$P$3,Dev!$FM$48),"")</f>
        <v/>
      </c>
      <c r="DD71" s="13" t="str">
        <f>IF(ISNUMBER($A71),CONCATENATE($BB71,Names!$P$3,Dev!$FV$48),"")</f>
        <v/>
      </c>
      <c r="DE71" s="13" t="str">
        <f>IF(ISNUMBER($A71),CONCATENATE($BB71,Names!$P$3,Dev!$GP$48),"")</f>
        <v/>
      </c>
      <c r="DI71" s="105">
        <f>COUNTIFS($DL$5:DL71,"&lt;&gt;"&amp;"")</f>
        <v>0</v>
      </c>
      <c r="DJ71" s="1198" t="str">
        <f t="shared" si="42"/>
        <v/>
      </c>
      <c r="DK71" s="1198" t="str">
        <f t="shared" si="43"/>
        <v/>
      </c>
      <c r="DL71" s="1198"/>
      <c r="DM71" s="1198" t="str">
        <f>IF($DL71="","",_xlfn.CONCAT(Names!$D$5,$AO71))</f>
        <v/>
      </c>
      <c r="DN71" s="1198" t="str">
        <f>IF($DL71="","",CONCATENATE(Names!$C$26,Names!$N$3,$DM71))</f>
        <v/>
      </c>
      <c r="DO71" s="1198" t="str">
        <f>IF($DL71="","",CONCATENATE(Names!$C$25,Names!$N$3,$DM71))</f>
        <v/>
      </c>
    </row>
    <row r="72" spans="1:119" s="13" customFormat="1">
      <c r="A72" s="11">
        <v>23</v>
      </c>
      <c r="B72" s="12">
        <v>0.25</v>
      </c>
      <c r="C72" s="11"/>
      <c r="D72" s="11">
        <v>20</v>
      </c>
      <c r="F72" s="13">
        <v>1</v>
      </c>
      <c r="G72" s="2">
        <f t="shared" si="17"/>
        <v>170.51499999999999</v>
      </c>
      <c r="H72" s="2">
        <f t="shared" si="16"/>
        <v>170.64</v>
      </c>
      <c r="I72" s="1230">
        <f>I69+SUM(C70:C71)+B72</f>
        <v>170.64000000000001</v>
      </c>
      <c r="J72" s="56">
        <v>1746007000238</v>
      </c>
      <c r="K72" s="59">
        <v>19</v>
      </c>
      <c r="L72" s="2" t="str">
        <f>IF(ISNUMBER(E72),VLOOKUP(C72,'TE,EHnames'!$B$4:$F$11,'TE,EHnames'!$C$2,FALSE),"")</f>
        <v/>
      </c>
      <c r="M72" s="2" t="str">
        <f>IF(ISNUMBER(E72),VLOOKUP(C72,'TE,EHnames'!$B$4:$F$11,'TE,EHnames'!$F$2,FALSE),"")</f>
        <v/>
      </c>
      <c r="O72" s="14">
        <f>IF(ISNUMBER(A72),ABS(H72-$Q$84),"")</f>
        <v>4.4550000000000125</v>
      </c>
      <c r="P72" s="13">
        <v>190</v>
      </c>
      <c r="S72" t="str">
        <f>IFERROR(VLOOKUP(P72,Racks!$H$4:$M$30,6),"")</f>
        <v>MBL-090Row:CnPw-U-016</v>
      </c>
      <c r="V72" s="54">
        <f>COUNTIFS('Sec-Sub'!$K$4:$K$164,"&lt;="&amp;H72)</f>
        <v>55</v>
      </c>
      <c r="W72" s="54" t="str">
        <f>VLOOKUP(V72,'Sec-Sub'!$A$4:$C$164,2,FALSE)</f>
        <v>MBL</v>
      </c>
      <c r="X72" s="54" t="str">
        <f>VLOOKUP(V72,'Sec-Sub'!$A$4:$C$164,3,FALSE)</f>
        <v>080</v>
      </c>
      <c r="Y72" s="54" t="str">
        <f>CONCATENATE(X72,Names!$I$3)</f>
        <v>080PRL</v>
      </c>
      <c r="Z72" s="48" t="s">
        <v>195</v>
      </c>
      <c r="AA72" s="49" t="s">
        <v>191</v>
      </c>
      <c r="AC72" s="15">
        <f>SUM(D71:D112)</f>
        <v>236</v>
      </c>
      <c r="AD72" s="1818"/>
      <c r="AE72" s="17">
        <v>1</v>
      </c>
      <c r="AI72" s="1266" t="str">
        <f>IF(ISNUMBER(R72),CONCATENATE(Names!$C$3,R72),"")</f>
        <v/>
      </c>
      <c r="AJ72"/>
      <c r="AK72" s="1170" t="str">
        <f t="shared" ref="AK72:AK98" si="44">IF(ISNUMBER(E72), IF(E72&lt;10,"00", IF(E72&lt;100,"0", "")), "")</f>
        <v/>
      </c>
      <c r="AL72" s="1170" t="str">
        <f t="shared" ref="AL72:AL104" si="45">IF(ISNUMBER(E72),E72,"")</f>
        <v/>
      </c>
      <c r="AM72" s="1170" t="str">
        <f t="shared" ref="AM72:AM104" si="46">IF(ISNUMBER(E72),W72,"")</f>
        <v/>
      </c>
      <c r="AN72" s="1170" t="str">
        <f t="shared" ref="AN72:AN104" si="47">IF(ISNUMBER(E72),Y72,"")</f>
        <v/>
      </c>
      <c r="AO72" s="1170" t="str">
        <f t="shared" ref="AO72:AO104" si="48">IF(ISNUMBER(E72),CONCATENATE(AK72,AL72),"")</f>
        <v/>
      </c>
      <c r="AP72" s="1170" t="str">
        <f>IF(ISNUMBER(E72),CONCATENATE(Names!$C$5,Names!$N$3,AO72),"")</f>
        <v/>
      </c>
      <c r="AQ72" s="1170" t="str">
        <f>IF(ISNUMBER(E72),CONCATENATE(Names!$D$5,AO72),"")</f>
        <v/>
      </c>
      <c r="AR72" s="1170" t="str">
        <f>IF(ISNUMBER(E72),CONCATENATE(Names!$C$10,Names!$N$3,AQ72),"")</f>
        <v/>
      </c>
      <c r="AS72" s="1170" t="str">
        <f>IF(ISNUMBER(E72),CONCATENATE(Names!$C$11,Names!$N$3,AQ72),"")</f>
        <v/>
      </c>
      <c r="AT72"/>
      <c r="AU72" s="13" t="str">
        <f t="shared" ref="AU72:AU104" si="49">IF(ISNUMBER(A72), IF(A72&lt;10,"00", IF(A72&lt;100,"0", "")), "")</f>
        <v>0</v>
      </c>
      <c r="AV72">
        <f t="shared" si="36"/>
        <v>23</v>
      </c>
      <c r="AW72" t="str">
        <f t="shared" si="37"/>
        <v>MBL</v>
      </c>
      <c r="AX72" t="str">
        <f t="shared" si="38"/>
        <v>080PRL</v>
      </c>
      <c r="AY72" t="str">
        <f t="shared" si="39"/>
        <v>023</v>
      </c>
      <c r="AZ72" t="str">
        <f>IF(ISNUMBER(A72),CONCATENATE(Names!$C$6,Names!$N$3,AU72,A72),"")</f>
        <v>PRLCpl-023</v>
      </c>
      <c r="BA72" t="str">
        <f>IF(ISNUMBER(A72),CONCATENATE(Names!$C$7,Names!$N$3,AU72,A72),"")</f>
        <v>PRLSB-023</v>
      </c>
      <c r="BB72" t="str">
        <f>IF(ISNUMBER(A72),CONCATENATE(Names!$C$8,Names!$N$3,AU72,A72),"")</f>
        <v>PRLJB-023</v>
      </c>
      <c r="BC72" t="str">
        <f>IF(ISNUMBER(A72),CONCATENATE(Names!$D$6,AY72),"")</f>
        <v>C023</v>
      </c>
      <c r="BD72" t="str">
        <f>IF(ISNUMBER(A72),CONCATENATE(Names!$C$10,Names!$N$3,BC72),"")</f>
        <v>PRLEH-C023</v>
      </c>
      <c r="BE72" t="str">
        <f>IF(ISNUMBER(A72),CONCATENATE(Names!$C$11,Names!$N$3,BC72),"")</f>
        <v>PRLTE-C023</v>
      </c>
      <c r="BF72" t="str">
        <f>IF(ISNUMBER(A72),CONCATENATE(Names!$D$7,AY72),"")</f>
        <v>S023</v>
      </c>
      <c r="BG72" t="str">
        <f>IF(ISNUMBER(A72),CONCATENATE(Names!$C$10,Names!$N$3,BF72),"")</f>
        <v>PRLEH-S023</v>
      </c>
      <c r="BH72" t="str">
        <f>IF(ISNUMBER(A72),CONCATENATE(Names!$C$11,Names!$N$3,BF72),"")</f>
        <v>PRLTE-S023</v>
      </c>
      <c r="BI72" t="str">
        <f>IF(ISNUMBER(A72),CONCATENATE(Names!$C$12,Names!$N$3,BC72),"")</f>
        <v>PRLDL-C023</v>
      </c>
      <c r="BJ72" t="str">
        <f>IF(ISNUMBER(A72),CONCATENATE(Names!$C$24,Names!$N$3,AY72),"")</f>
        <v>PRLCSC-023</v>
      </c>
      <c r="BK72" t="str">
        <f>IF(ISNUMBER(A72),CONCATENATE(Names!$C$9,Names!$N$3,AY72),"")</f>
        <v>PRLTap-023</v>
      </c>
      <c r="BL72"/>
      <c r="BM72"/>
      <c r="BN72"/>
      <c r="BO72"/>
      <c r="BP72"/>
      <c r="BQ72"/>
      <c r="BR72"/>
      <c r="BS72" s="157"/>
      <c r="BT72" s="105">
        <f>COUNTIFS($BW$5:BW72,"&lt;&gt;"&amp;"")</f>
        <v>3</v>
      </c>
      <c r="BU72" s="103" t="str">
        <f t="shared" si="40"/>
        <v/>
      </c>
      <c r="BV72" s="103" t="str">
        <f t="shared" si="41"/>
        <v/>
      </c>
      <c r="BW72" s="103"/>
      <c r="BX72"/>
      <c r="BY72" t="str">
        <f>IF($BW72="","",CONCATENATE($BW72,Names!$N$3,$BX72))</f>
        <v/>
      </c>
      <c r="BZ72" s="164"/>
      <c r="CA72" s="13" t="str">
        <f>IF(ISNUMBER(A72),CONCATENATE(W72,Names!$H$3,Y72,Names!$J$3,Names!$K$3,Names!$L$3,BK72),"")</f>
        <v>MBL-080PRL:RFS-PRLTap-023</v>
      </c>
      <c r="CB72" s="13" t="str">
        <f>IF(ISNUMBER(A72),CONCATENATE(W72,Names!$H$3,Y72,Names!$J$3,Names!$K$3,Names!$L$3,BB72),"")</f>
        <v>MBL-080PRL:RFS-PRLJB-023</v>
      </c>
      <c r="CC72" s="13" t="str">
        <f>IF($BW72="","",CONCATENATE(W72,Names!$H$3,Y72,Names!$J$3,Names!$K$3,Names!$L$3,$BW72,Names!$N$3,$BX72))</f>
        <v/>
      </c>
      <c r="CF72" s="13" t="str">
        <f>IF(ISNUMBER($A72),CONCATENATE($BK72,Names!$P$3,Dev!$DA$130),"")</f>
        <v>PRLTap-023_a</v>
      </c>
      <c r="CG72" s="13" t="str">
        <f>IF(ISNUMBER($A72),CONCATENATE($BK72,Names!$P$3,Dev!$DD$130),"")</f>
        <v>PRLTap-023_b</v>
      </c>
      <c r="CH72" s="13" t="str">
        <f>IF(ISNUMBER($A72),CONCATENATE($BK72,Names!$P$3,Dev!$DG$130),"")</f>
        <v>PRLTap-023_c</v>
      </c>
      <c r="CI72" s="13" t="str">
        <f>IF(ISNUMBER($A72),CONCATENATE($BK72,Names!$P$3,Dev!$DK$130),"")</f>
        <v>PRLTap-023_d</v>
      </c>
      <c r="CJ72" s="13" t="str">
        <f>IF(ISNUMBER($A72),CONCATENATE($BK72,Names!$P$3,Dev!$DN$130),"")</f>
        <v>PRLTap-023_e</v>
      </c>
      <c r="CK72" s="13" t="str">
        <f>IF(ISNUMBER($A72),CONCATENATE($BK72,Names!$P$3,Dev!$DQ$130),"")</f>
        <v>PRLTap-023_f</v>
      </c>
      <c r="CM72" s="13" t="str">
        <f>""</f>
        <v/>
      </c>
      <c r="CN72" s="13" t="str">
        <f>IF(ISNUMBER($A72),CONCATENATE($BB72,Names!$P$3,Dev!$CZ$48),"")</f>
        <v>PRLJB-023_a</v>
      </c>
      <c r="CO72" s="13" t="str">
        <f>IF(ISNUMBER($A72),CONCATENATE($BB72,Names!$P$3,Dev!$DF$48),"")</f>
        <v>PRLJB-023_cp</v>
      </c>
      <c r="CP72" s="13" t="str">
        <f>IF(ISNUMBER($A72),CONCATENATE($BB72,Names!$P$3,Dev!$DI$48),"")</f>
        <v>PRLJB-023_b</v>
      </c>
      <c r="CQ72" s="13" t="str">
        <f>IF(ISNUMBER($A72),CONCATENATE($BB72,Names!$P$3,Dev!$DM$48),"")</f>
        <v>PRLJB-023_m</v>
      </c>
      <c r="CR72" s="13" t="str">
        <f>IF(ISNUMBER($A72),CONCATENATE($BB72,Names!$P$3,Dev!$DV$48),"")</f>
        <v>PRLJB-023_n</v>
      </c>
      <c r="CS72" s="13" t="str">
        <f>IF(ISNUMBER($A72),CONCATENATE($BB72,Names!$P$3,Dev!$DZ$48),"")</f>
        <v>PRLJB-023_aa</v>
      </c>
      <c r="CT72" s="13" t="str">
        <f>IF(ISNUMBER($A72),CONCATENATE($BB72,Names!$P$3,Dev!$EI$48),"")</f>
        <v>PRLJB-023_ab</v>
      </c>
      <c r="CU72" s="13" t="str">
        <f>IF(ISNUMBER($A72),CONCATENATE($BB72,Names!$P$3,Dev!$FZ$48),"")</f>
        <v>PRLJB-023_am</v>
      </c>
      <c r="CV72" s="13" t="str">
        <f>IF(ISNUMBER($A72),CONCATENATE($BB72,Names!$P$3,Dev!$GI$48),"")</f>
        <v>PRLJB-023_an</v>
      </c>
      <c r="CW72" s="13" t="str">
        <f>IF(ISNUMBER($A72),CONCATENATE($BB72,Names!$P$3,Dev!$GM$48),"")</f>
        <v>PRLJB-023_++EH</v>
      </c>
      <c r="CY72" s="13" t="str">
        <f>IF(ISNUMBER($A72),CONCATENATE($BB72,Names!$P$3,Dev!$EM$48),"")</f>
        <v>PRLJB-023_g</v>
      </c>
      <c r="CZ72" s="13" t="str">
        <f>IF(ISNUMBER($A72),CONCATENATE($BB72,Names!$P$3,Dev!$EV$48),"")</f>
        <v>PRLJB-023_h</v>
      </c>
      <c r="DA72" s="13" t="str">
        <f>IF(ISNUMBER($A72),CONCATENATE($BB72,Names!$P$3,Dev!$EZ$48),"")</f>
        <v>PRLJB-023_s</v>
      </c>
      <c r="DB72" s="13" t="str">
        <f>IF(ISNUMBER($A72),CONCATENATE($BB72,Names!$P$3,Dev!$FI$48),"")</f>
        <v>PRLJB-023_t</v>
      </c>
      <c r="DC72" s="13" t="str">
        <f>IF(ISNUMBER($A72),CONCATENATE($BB72,Names!$P$3,Dev!$FM$48),"")</f>
        <v>PRLJB-023_ag</v>
      </c>
      <c r="DD72" s="13" t="str">
        <f>IF(ISNUMBER($A72),CONCATENATE($BB72,Names!$P$3,Dev!$FV$48),"")</f>
        <v>PRLJB-023_ah</v>
      </c>
      <c r="DE72" s="13" t="str">
        <f>IF(ISNUMBER($A72),CONCATENATE($BB72,Names!$P$3,Dev!$GP$48),"")</f>
        <v>PRLJB-023_++TE</v>
      </c>
      <c r="DI72" s="105">
        <f>COUNTIFS($DL$5:DL72,"&lt;&gt;"&amp;"")</f>
        <v>0</v>
      </c>
      <c r="DJ72" s="1198" t="str">
        <f t="shared" si="42"/>
        <v/>
      </c>
      <c r="DK72" s="1198" t="str">
        <f t="shared" si="43"/>
        <v/>
      </c>
      <c r="DL72" s="1198"/>
      <c r="DM72" s="1198" t="str">
        <f>IF($DL72="","",_xlfn.CONCAT(Names!$D$5,$AO72))</f>
        <v/>
      </c>
      <c r="DN72" s="1198" t="str">
        <f>IF($DL72="","",CONCATENATE(Names!$C$26,Names!$N$3,$DM72))</f>
        <v/>
      </c>
      <c r="DO72" s="1198" t="str">
        <f>IF($DL72="","",CONCATENATE(Names!$C$25,Names!$N$3,$DM72))</f>
        <v/>
      </c>
    </row>
    <row r="73" spans="1:119" s="1198" customFormat="1">
      <c r="A73" s="1216"/>
      <c r="B73" s="1217"/>
      <c r="C73" s="1218">
        <v>3.266</v>
      </c>
      <c r="D73" s="1200">
        <v>48</v>
      </c>
      <c r="E73" s="1198">
        <v>43</v>
      </c>
      <c r="F73" s="1198">
        <v>1</v>
      </c>
      <c r="G73" s="1219">
        <f t="shared" si="17"/>
        <v>170.76499999999999</v>
      </c>
      <c r="H73" s="1219">
        <f t="shared" si="16"/>
        <v>172.398</v>
      </c>
      <c r="I73" s="1225"/>
      <c r="J73" s="1216"/>
      <c r="K73" s="1220"/>
      <c r="L73" s="2" t="str">
        <f>IF(ISNUMBER(E73),VLOOKUP(C73,'TE,EHnames'!$B$4:$F$11,'TE,EHnames'!$C$2,FALSE),"")</f>
        <v>RST/8/40-2/1</v>
      </c>
      <c r="M73" s="2" t="str">
        <f>IF(ISNUMBER(E73),VLOOKUP(C73,'TE,EHnames'!$B$4:$F$11,'TE,EHnames'!$F$2,FALSE),"")</f>
        <v>PT100-2230</v>
      </c>
      <c r="O73" s="1198" t="str">
        <f>IF(ISNUMBER(A73),ABS(H73-$Q$84),"")</f>
        <v/>
      </c>
      <c r="S73" s="1198" t="str">
        <f>IFERROR(VLOOKUP(P73,Racks!$H$4:$M$30,6),"")</f>
        <v/>
      </c>
      <c r="V73" s="1198">
        <f>COUNTIFS('Sec-Sub'!$K$4:$K$164,"&lt;="&amp;H73)</f>
        <v>55</v>
      </c>
      <c r="W73" s="1198" t="str">
        <f>VLOOKUP(V73,'Sec-Sub'!$A$4:$C$164,2,FALSE)</f>
        <v>MBL</v>
      </c>
      <c r="X73" s="1198" t="str">
        <f>VLOOKUP(V73,'Sec-Sub'!$A$4:$C$164,3,FALSE)</f>
        <v>080</v>
      </c>
      <c r="Y73" s="1198" t="str">
        <f>CONCATENATE(X73,Names!$I$3)</f>
        <v>080PRL</v>
      </c>
      <c r="Z73" s="1200"/>
      <c r="AA73" s="1199"/>
      <c r="AC73" s="1221"/>
      <c r="AD73" s="1818"/>
      <c r="AE73" s="1222"/>
      <c r="AI73" s="1266" t="str">
        <f>IF(ISNUMBER(R73),CONCATENATE(Names!$C$3,R73),"")</f>
        <v/>
      </c>
      <c r="AK73" s="1198" t="str">
        <f t="shared" si="44"/>
        <v>0</v>
      </c>
      <c r="AL73" s="1198">
        <f t="shared" si="45"/>
        <v>43</v>
      </c>
      <c r="AM73" s="1198" t="str">
        <f t="shared" si="46"/>
        <v>MBL</v>
      </c>
      <c r="AN73" s="1198" t="str">
        <f t="shared" si="47"/>
        <v>080PRL</v>
      </c>
      <c r="AO73" s="1198" t="str">
        <f t="shared" si="48"/>
        <v>043</v>
      </c>
      <c r="AP73" s="1198" t="str">
        <f>IF(ISNUMBER(E73),CONCATENATE(Names!$C$5,Names!$N$3,AO73),"")</f>
        <v>PRLRL-043</v>
      </c>
      <c r="AQ73" s="1198" t="str">
        <f>IF(ISNUMBER(E73),CONCATENATE(Names!$D$5,AO73),"")</f>
        <v>L043</v>
      </c>
      <c r="AR73" s="1198" t="str">
        <f>IF(ISNUMBER(E73),CONCATENATE(Names!$C$10,Names!$N$3,AQ73),"")</f>
        <v>PRLEH-L043</v>
      </c>
      <c r="AS73" s="1198" t="str">
        <f>IF(ISNUMBER(E73),CONCATENATE(Names!$C$11,Names!$N$3,AQ73),"")</f>
        <v>PRLTE-L043</v>
      </c>
      <c r="AU73" s="1198" t="str">
        <f t="shared" si="49"/>
        <v/>
      </c>
      <c r="AV73" s="1198" t="str">
        <f t="shared" si="36"/>
        <v/>
      </c>
      <c r="AW73" s="1198" t="str">
        <f t="shared" si="37"/>
        <v/>
      </c>
      <c r="AX73" s="1198" t="str">
        <f t="shared" si="38"/>
        <v/>
      </c>
      <c r="AY73" s="1198" t="str">
        <f t="shared" si="39"/>
        <v/>
      </c>
      <c r="AZ73" s="1198" t="str">
        <f>IF(ISNUMBER(A73),CONCATENATE(Names!$C$6,Names!$N$3,AU73,A73),"")</f>
        <v/>
      </c>
      <c r="BA73" s="1198" t="str">
        <f>IF(ISNUMBER(A73),CONCATENATE(Names!$C$7,Names!$N$3,AU73,A73),"")</f>
        <v/>
      </c>
      <c r="BB73" s="1198" t="str">
        <f>IF(ISNUMBER(A73),CONCATENATE(Names!$C$8,Names!$N$3,AU73,A73),"")</f>
        <v/>
      </c>
      <c r="BC73" s="1198" t="str">
        <f>IF(ISNUMBER(A73),CONCATENATE(Names!$D$6,AY73),"")</f>
        <v/>
      </c>
      <c r="BD73" s="1198" t="str">
        <f>IF(ISNUMBER(A73),CONCATENATE(Names!$C$10,Names!$N$3,BC73),"")</f>
        <v/>
      </c>
      <c r="BE73" s="1198" t="str">
        <f>IF(ISNUMBER(A73),CONCATENATE(Names!$C$11,Names!$N$3,BC73),"")</f>
        <v/>
      </c>
      <c r="BF73" s="1198" t="str">
        <f>IF(ISNUMBER(A73),CONCATENATE(Names!$D$7,AY73),"")</f>
        <v/>
      </c>
      <c r="BG73" s="1198" t="str">
        <f>IF(ISNUMBER(A73),CONCATENATE(Names!$C$10,Names!$N$3,BF73),"")</f>
        <v/>
      </c>
      <c r="BH73" s="1198" t="str">
        <f>IF(ISNUMBER(A73),CONCATENATE(Names!$C$11,Names!$N$3,BF73),"")</f>
        <v/>
      </c>
      <c r="BI73" s="1198" t="str">
        <f>IF(ISNUMBER(A73),CONCATENATE(Names!$C$12,Names!$N$3,BC73),"")</f>
        <v/>
      </c>
      <c r="BJ73" s="1198" t="str">
        <f>IF(ISNUMBER(A73),CONCATENATE(Names!$C$24,Names!$N$3,AY73),"")</f>
        <v/>
      </c>
      <c r="BK73" s="1198" t="str">
        <f>IF(ISNUMBER(A73),CONCATENATE(Names!$C$9,Names!$N$3,AY73),"")</f>
        <v/>
      </c>
      <c r="BT73" s="1223">
        <f>COUNTIFS($BW$5:BW73,"&lt;&gt;"&amp;"")</f>
        <v>3</v>
      </c>
      <c r="BU73" s="1224" t="str">
        <f t="shared" si="40"/>
        <v/>
      </c>
      <c r="BV73" s="1224" t="str">
        <f t="shared" si="41"/>
        <v/>
      </c>
      <c r="BW73" s="1224"/>
      <c r="BY73" s="1198" t="str">
        <f>IF($BW73="","",CONCATENATE($BW73,Names!$N$3,$BX73))</f>
        <v/>
      </c>
      <c r="CA73" s="13" t="str">
        <f>IF(ISNUMBER(A73),CONCATENATE(W73,Names!$H$3,Y73,Names!$J$3,Names!$K$3,Names!$L$3,BK73),"")</f>
        <v/>
      </c>
      <c r="CB73" s="13" t="str">
        <f>IF(ISNUMBER(A73),CONCATENATE(W73,Names!$H$3,Y73,Names!$J$3,Names!$K$3,Names!$L$3,BB73),"")</f>
        <v/>
      </c>
      <c r="CC73" s="13" t="str">
        <f>IF($BW73="","",CONCATENATE(W73,Names!$H$3,Y73,Names!$J$3,Names!$K$3,Names!$L$3,$BW73,Names!$N$3,$BX73))</f>
        <v/>
      </c>
      <c r="CF73" s="13" t="str">
        <f>IF(ISNUMBER($A73),CONCATENATE($BK73,Names!$P$3,Dev!$DA$130),"")</f>
        <v/>
      </c>
      <c r="CG73" s="13" t="str">
        <f>IF(ISNUMBER($A73),CONCATENATE($BK73,Names!$P$3,Dev!$DD$130),"")</f>
        <v/>
      </c>
      <c r="CH73" s="13" t="str">
        <f>IF(ISNUMBER($A73),CONCATENATE($BK73,Names!$P$3,Dev!$DG$130),"")</f>
        <v/>
      </c>
      <c r="CI73" s="13" t="str">
        <f>IF(ISNUMBER($A73),CONCATENATE($BK73,Names!$P$3,Dev!$DK$130),"")</f>
        <v/>
      </c>
      <c r="CJ73" s="13" t="str">
        <f>IF(ISNUMBER($A73),CONCATENATE($BK73,Names!$P$3,Dev!$DN$130),"")</f>
        <v/>
      </c>
      <c r="CK73" s="13" t="str">
        <f>IF(ISNUMBER($A73),CONCATENATE($BK73,Names!$P$3,Dev!$DQ$130),"")</f>
        <v/>
      </c>
      <c r="CL73" s="13"/>
      <c r="CM73" s="13" t="str">
        <f>""</f>
        <v/>
      </c>
      <c r="CN73" s="13" t="str">
        <f>IF(ISNUMBER($A73),CONCATENATE($BB73,Names!$P$3,Dev!$CZ$48),"")</f>
        <v/>
      </c>
      <c r="CO73" s="13" t="str">
        <f>IF(ISNUMBER($A73),CONCATENATE($BB73,Names!$P$3,Dev!$DF$48),"")</f>
        <v/>
      </c>
      <c r="CP73" s="13" t="str">
        <f>IF(ISNUMBER($A73),CONCATENATE($BB73,Names!$P$3,Dev!$DI$48),"")</f>
        <v/>
      </c>
      <c r="CQ73" s="13" t="str">
        <f>IF(ISNUMBER($A73),CONCATENATE($BB73,Names!$P$3,Dev!$DM$48),"")</f>
        <v/>
      </c>
      <c r="CR73" s="13" t="str">
        <f>IF(ISNUMBER($A73),CONCATENATE($BB73,Names!$P$3,Dev!$DV$48),"")</f>
        <v/>
      </c>
      <c r="CS73" s="13" t="str">
        <f>IF(ISNUMBER($A73),CONCATENATE($BB73,Names!$P$3,Dev!$DZ$48),"")</f>
        <v/>
      </c>
      <c r="CT73" s="13" t="str">
        <f>IF(ISNUMBER($A73),CONCATENATE($BB73,Names!$P$3,Dev!$EI$48),"")</f>
        <v/>
      </c>
      <c r="CU73" s="13" t="str">
        <f>IF(ISNUMBER($A73),CONCATENATE($BB73,Names!$P$3,Dev!$FZ$48),"")</f>
        <v/>
      </c>
      <c r="CV73" s="13" t="str">
        <f>IF(ISNUMBER($A73),CONCATENATE($BB73,Names!$P$3,Dev!$GI$48),"")</f>
        <v/>
      </c>
      <c r="CW73" s="13" t="str">
        <f>IF(ISNUMBER($A73),CONCATENATE($BB73,Names!$P$3,Dev!$GM$48),"")</f>
        <v/>
      </c>
      <c r="CX73" s="13"/>
      <c r="CY73" s="13" t="str">
        <f>IF(ISNUMBER($A73),CONCATENATE($BB73,Names!$P$3,Dev!$EM$48),"")</f>
        <v/>
      </c>
      <c r="CZ73" s="13" t="str">
        <f>IF(ISNUMBER($A73),CONCATENATE($BB73,Names!$P$3,Dev!$EV$48),"")</f>
        <v/>
      </c>
      <c r="DA73" s="13" t="str">
        <f>IF(ISNUMBER($A73),CONCATENATE($BB73,Names!$P$3,Dev!$EZ$48),"")</f>
        <v/>
      </c>
      <c r="DB73" s="13" t="str">
        <f>IF(ISNUMBER($A73),CONCATENATE($BB73,Names!$P$3,Dev!$FI$48),"")</f>
        <v/>
      </c>
      <c r="DC73" s="13" t="str">
        <f>IF(ISNUMBER($A73),CONCATENATE($BB73,Names!$P$3,Dev!$FM$48),"")</f>
        <v/>
      </c>
      <c r="DD73" s="13" t="str">
        <f>IF(ISNUMBER($A73),CONCATENATE($BB73,Names!$P$3,Dev!$FV$48),"")</f>
        <v/>
      </c>
      <c r="DE73" s="13" t="str">
        <f>IF(ISNUMBER($A73),CONCATENATE($BB73,Names!$P$3,Dev!$GP$48),"")</f>
        <v/>
      </c>
      <c r="DI73" s="105">
        <f>COUNTIFS($DL$5:DL73,"&lt;&gt;"&amp;"")</f>
        <v>0</v>
      </c>
      <c r="DJ73" s="1198" t="str">
        <f t="shared" si="42"/>
        <v/>
      </c>
      <c r="DK73" s="1198" t="str">
        <f t="shared" si="43"/>
        <v/>
      </c>
      <c r="DM73" s="1198" t="str">
        <f>IF($DL73="","",_xlfn.CONCAT(Names!$D$5,$AO73))</f>
        <v/>
      </c>
      <c r="DN73" s="1198" t="str">
        <f>IF($DL73="","",CONCATENATE(Names!$C$26,Names!$N$3,$DM73))</f>
        <v/>
      </c>
      <c r="DO73" s="1198" t="str">
        <f>IF($DL73="","",CONCATENATE(Names!$C$25,Names!$N$3,$DM73))</f>
        <v/>
      </c>
    </row>
    <row r="74" spans="1:119" s="42" customFormat="1">
      <c r="A74" s="212" t="s">
        <v>1184</v>
      </c>
      <c r="B74" s="1187"/>
      <c r="C74" s="214">
        <v>0</v>
      </c>
      <c r="D74" s="214"/>
      <c r="F74" s="42">
        <v>1</v>
      </c>
      <c r="G74" s="2">
        <f t="shared" ref="G74:G75" si="50">G73+F73*SUM(B73:C73)</f>
        <v>174.03099999999998</v>
      </c>
      <c r="H74" s="2">
        <f t="shared" ref="H74:H75" si="51">G74+F74*SUM(B74:C74)/2</f>
        <v>174.03099999999998</v>
      </c>
      <c r="I74" s="1225"/>
      <c r="J74" s="212"/>
      <c r="K74" s="216"/>
      <c r="L74" s="2" t="str">
        <f>IF(ISNUMBER(E74),VLOOKUP(C74,'TE,EHnames'!$B$4:$F$11,'TE,EHnames'!$C$2,FALSE),"")</f>
        <v/>
      </c>
      <c r="M74" s="2" t="str">
        <f>IF(ISNUMBER(E74),VLOOKUP(C74,'TE,EHnames'!$B$4:$F$11,'TE,EHnames'!$F$2,FALSE),"")</f>
        <v/>
      </c>
      <c r="O74" s="620"/>
      <c r="V74" s="42">
        <f>COUNTIFS('Sec-Sub'!$K$4:$K$164,"&lt;="&amp;H74)</f>
        <v>56</v>
      </c>
      <c r="W74" s="42" t="str">
        <f>VLOOKUP(V74,'Sec-Sub'!$A$4:$C$164,2,FALSE)</f>
        <v>MBL</v>
      </c>
      <c r="X74" s="42" t="str">
        <f>VLOOKUP(V74,'Sec-Sub'!$A$4:$C$164,3,FALSE)</f>
        <v>090</v>
      </c>
      <c r="Y74" s="42" t="str">
        <f>CONCATENATE(X74,Names!$I$3)</f>
        <v>090PRL</v>
      </c>
      <c r="Z74" s="214"/>
      <c r="AA74" s="217"/>
      <c r="AC74" s="218"/>
      <c r="AD74" s="1181"/>
      <c r="AE74" s="219"/>
      <c r="AI74" s="1266" t="str">
        <f>IF(ISNUMBER(R74),CONCATENATE(Names!$C$3,R74),"")</f>
        <v/>
      </c>
      <c r="AK74" s="42" t="str">
        <f t="shared" si="44"/>
        <v/>
      </c>
      <c r="AL74" s="42" t="str">
        <f t="shared" si="45"/>
        <v/>
      </c>
      <c r="AM74" s="42" t="str">
        <f t="shared" si="46"/>
        <v/>
      </c>
      <c r="AN74" s="42" t="str">
        <f t="shared" si="47"/>
        <v/>
      </c>
      <c r="AO74" s="42" t="str">
        <f t="shared" si="48"/>
        <v/>
      </c>
      <c r="AP74" s="42" t="str">
        <f>IF(ISNUMBER(E74),CONCATENATE(Names!$C$5,Names!$N$3,AO74),"")</f>
        <v/>
      </c>
      <c r="AQ74" s="42" t="str">
        <f>IF(ISNUMBER(E74),CONCATENATE(Names!$D$5,AO74),"")</f>
        <v/>
      </c>
      <c r="AR74" s="42" t="str">
        <f>IF(ISNUMBER(E74),CONCATENATE(Names!$C$10,Names!$N$3,AQ74),"")</f>
        <v/>
      </c>
      <c r="AS74" s="42" t="str">
        <f>IF(ISNUMBER(E74),CONCATENATE(Names!$C$11,Names!$N$3,AQ74),"")</f>
        <v/>
      </c>
      <c r="AU74" s="620" t="str">
        <f t="shared" si="49"/>
        <v/>
      </c>
      <c r="AV74" s="42" t="str">
        <f t="shared" si="36"/>
        <v/>
      </c>
      <c r="AW74" s="42" t="str">
        <f t="shared" si="37"/>
        <v/>
      </c>
      <c r="AX74" s="42" t="str">
        <f t="shared" si="38"/>
        <v/>
      </c>
      <c r="AY74" s="42" t="str">
        <f t="shared" si="39"/>
        <v/>
      </c>
      <c r="AZ74" s="42" t="str">
        <f>IF(ISNUMBER(A74),CONCATENATE(Names!$C$6,Names!$N$3,AU74,A74),"")</f>
        <v/>
      </c>
      <c r="BA74" s="42" t="str">
        <f>IF(ISNUMBER(A74),CONCATENATE(Names!$C$7,Names!$N$3,AU74,A74),"")</f>
        <v/>
      </c>
      <c r="BB74" s="42" t="str">
        <f>IF(ISNUMBER(A74),CONCATENATE(Names!$C$8,Names!$N$3,AU74,A74),"")</f>
        <v/>
      </c>
      <c r="BC74" s="42" t="str">
        <f>IF(ISNUMBER(A74),CONCATENATE(Names!$D$6,AY74),"")</f>
        <v/>
      </c>
      <c r="BD74" s="42" t="str">
        <f>IF(ISNUMBER(A74),CONCATENATE(Names!$C$10,Names!$N$3,BC74),"")</f>
        <v/>
      </c>
      <c r="BE74" s="42" t="str">
        <f>IF(ISNUMBER(A74),CONCATENATE(Names!$C$11,Names!$N$3,BC74),"")</f>
        <v/>
      </c>
      <c r="BF74" s="42" t="str">
        <f>IF(ISNUMBER(A74),CONCATENATE(Names!$D$7,AY74),"")</f>
        <v/>
      </c>
      <c r="BG74" s="42" t="str">
        <f>IF(ISNUMBER(A74),CONCATENATE(Names!$C$10,Names!$N$3,BF74),"")</f>
        <v/>
      </c>
      <c r="BH74" s="42" t="str">
        <f>IF(ISNUMBER(A74),CONCATENATE(Names!$C$11,Names!$N$3,BF74),"")</f>
        <v/>
      </c>
      <c r="BI74" s="42" t="str">
        <f>IF(ISNUMBER(A74),CONCATENATE(Names!$C$12,Names!$N$3,BC74),"")</f>
        <v/>
      </c>
      <c r="BJ74" s="42" t="str">
        <f>IF(ISNUMBER(A74),CONCATENATE(Names!$C$24,Names!$N$3,AY74),"")</f>
        <v/>
      </c>
      <c r="BK74" s="42" t="str">
        <f>IF(ISNUMBER(A74),CONCATENATE(Names!$C$9,Names!$N$3,AY74),"")</f>
        <v/>
      </c>
      <c r="BT74" s="1215">
        <f>COUNTIFS($BW$5:BW74,"&lt;&gt;"&amp;"")</f>
        <v>4</v>
      </c>
      <c r="BU74" s="1186" t="str">
        <f t="shared" si="40"/>
        <v>MBL</v>
      </c>
      <c r="BV74" s="1186" t="str">
        <f t="shared" si="41"/>
        <v>090PRL</v>
      </c>
      <c r="BW74" s="1186" t="str">
        <f>Names!$C$9</f>
        <v>PRLTap</v>
      </c>
      <c r="BX74" s="43" t="str">
        <f>CONCATENATE(Names!$D$28,"001")</f>
        <v>Ph001</v>
      </c>
      <c r="BY74" s="42" t="str">
        <f>IF($BW74="","",CONCATENATE($BW74,Names!$N$3,$BX74))</f>
        <v>PRLTap-Ph001</v>
      </c>
      <c r="CA74" s="13" t="str">
        <f>IF(ISNUMBER(A74),CONCATENATE(W74,Names!$H$3,Y74,Names!$J$3,Names!$K$3,Names!$L$3,BK74),"")</f>
        <v/>
      </c>
      <c r="CB74" s="13" t="str">
        <f>IF(ISNUMBER(A74),CONCATENATE(W74,Names!$H$3,Y74,Names!$J$3,Names!$K$3,Names!$L$3,BB74),"")</f>
        <v/>
      </c>
      <c r="CC74" s="13" t="str">
        <f>IF($BW74="","",CONCATENATE(W74,Names!$H$3,Y74,Names!$J$3,Names!$K$3,Names!$L$3,$BW74,Names!$N$3,$BX74))</f>
        <v>MBL-090PRL:RFS-PRLTap-Ph001</v>
      </c>
      <c r="CF74" s="13" t="str">
        <f>IF(ISNUMBER($A74),CONCATENATE($BK74,Names!$P$3,Dev!$DA$130),"")</f>
        <v/>
      </c>
      <c r="CG74" s="13" t="str">
        <f>IF(ISNUMBER($A74),CONCATENATE($BK74,Names!$P$3,Dev!$DD$130),"")</f>
        <v/>
      </c>
      <c r="CH74" s="13" t="str">
        <f>IF(ISNUMBER($A74),CONCATENATE($BK74,Names!$P$3,Dev!$DG$130),"")</f>
        <v/>
      </c>
      <c r="CI74" s="13" t="str">
        <f>IF(ISNUMBER($A74),CONCATENATE($BK74,Names!$P$3,Dev!$DK$130),"")</f>
        <v/>
      </c>
      <c r="CJ74" s="13" t="str">
        <f>IF(ISNUMBER($A74),CONCATENATE($BK74,Names!$P$3,Dev!$DN$130),"")</f>
        <v/>
      </c>
      <c r="CK74" s="13" t="str">
        <f>IF(ISNUMBER($A74),CONCATENATE($BK74,Names!$P$3,Dev!$DQ$130),"")</f>
        <v/>
      </c>
      <c r="CL74" s="13"/>
      <c r="CM74" s="13" t="str">
        <f>""</f>
        <v/>
      </c>
      <c r="CN74" s="13" t="str">
        <f>IF(ISNUMBER($A74),CONCATENATE($BB74,Names!$P$3,Dev!$CZ$48),"")</f>
        <v/>
      </c>
      <c r="CO74" s="13" t="str">
        <f>IF(ISNUMBER($A74),CONCATENATE($BB74,Names!$P$3,Dev!$DF$48),"")</f>
        <v/>
      </c>
      <c r="CP74" s="13" t="str">
        <f>IF(ISNUMBER($A74),CONCATENATE($BB74,Names!$P$3,Dev!$DI$48),"")</f>
        <v/>
      </c>
      <c r="CQ74" s="13" t="str">
        <f>IF(ISNUMBER($A74),CONCATENATE($BB74,Names!$P$3,Dev!$DM$48),"")</f>
        <v/>
      </c>
      <c r="CR74" s="13" t="str">
        <f>IF(ISNUMBER($A74),CONCATENATE($BB74,Names!$P$3,Dev!$DV$48),"")</f>
        <v/>
      </c>
      <c r="CS74" s="13" t="str">
        <f>IF(ISNUMBER($A74),CONCATENATE($BB74,Names!$P$3,Dev!$DZ$48),"")</f>
        <v/>
      </c>
      <c r="CT74" s="13" t="str">
        <f>IF(ISNUMBER($A74),CONCATENATE($BB74,Names!$P$3,Dev!$EI$48),"")</f>
        <v/>
      </c>
      <c r="CU74" s="13" t="str">
        <f>IF(ISNUMBER($A74),CONCATENATE($BB74,Names!$P$3,Dev!$FZ$48),"")</f>
        <v/>
      </c>
      <c r="CV74" s="13" t="str">
        <f>IF(ISNUMBER($A74),CONCATENATE($BB74,Names!$P$3,Dev!$GI$48),"")</f>
        <v/>
      </c>
      <c r="CW74" s="13" t="str">
        <f>IF(ISNUMBER($A74),CONCATENATE($BB74,Names!$P$3,Dev!$GM$48),"")</f>
        <v/>
      </c>
      <c r="CX74" s="13"/>
      <c r="CY74" s="13" t="str">
        <f>IF(ISNUMBER($A74),CONCATENATE($BB74,Names!$P$3,Dev!$EM$48),"")</f>
        <v/>
      </c>
      <c r="CZ74" s="13" t="str">
        <f>IF(ISNUMBER($A74),CONCATENATE($BB74,Names!$P$3,Dev!$EV$48),"")</f>
        <v/>
      </c>
      <c r="DA74" s="13" t="str">
        <f>IF(ISNUMBER($A74),CONCATENATE($BB74,Names!$P$3,Dev!$EZ$48),"")</f>
        <v/>
      </c>
      <c r="DB74" s="13" t="str">
        <f>IF(ISNUMBER($A74),CONCATENATE($BB74,Names!$P$3,Dev!$FI$48),"")</f>
        <v/>
      </c>
      <c r="DC74" s="13" t="str">
        <f>IF(ISNUMBER($A74),CONCATENATE($BB74,Names!$P$3,Dev!$FM$48),"")</f>
        <v/>
      </c>
      <c r="DD74" s="13" t="str">
        <f>IF(ISNUMBER($A74),CONCATENATE($BB74,Names!$P$3,Dev!$FV$48),"")</f>
        <v/>
      </c>
      <c r="DE74" s="13" t="str">
        <f>IF(ISNUMBER($A74),CONCATENATE($BB74,Names!$P$3,Dev!$GP$48),"")</f>
        <v/>
      </c>
      <c r="DI74" s="105">
        <f>COUNTIFS($DL$5:DL74,"&lt;&gt;"&amp;"")</f>
        <v>0</v>
      </c>
      <c r="DJ74" s="1198" t="str">
        <f t="shared" si="42"/>
        <v/>
      </c>
      <c r="DK74" s="1198" t="str">
        <f t="shared" si="43"/>
        <v/>
      </c>
      <c r="DL74" s="1198"/>
      <c r="DM74" s="1198" t="str">
        <f>IF($DL74="","",_xlfn.CONCAT(Names!$D$5,$AO74))</f>
        <v/>
      </c>
      <c r="DN74" s="1198" t="str">
        <f>IF($DL74="","",CONCATENATE(Names!$C$26,Names!$N$3,$DM74))</f>
        <v/>
      </c>
      <c r="DO74" s="1198" t="str">
        <f>IF($DL74="","",CONCATENATE(Names!$C$25,Names!$N$3,$DM74))</f>
        <v/>
      </c>
    </row>
    <row r="75" spans="1:119" s="42" customFormat="1">
      <c r="A75" s="212" t="s">
        <v>637</v>
      </c>
      <c r="B75" s="213"/>
      <c r="C75" s="214">
        <v>0</v>
      </c>
      <c r="D75" s="214"/>
      <c r="F75" s="42">
        <v>1</v>
      </c>
      <c r="G75" s="2">
        <f t="shared" si="50"/>
        <v>174.03099999999998</v>
      </c>
      <c r="H75" s="2">
        <f t="shared" si="51"/>
        <v>174.03099999999998</v>
      </c>
      <c r="I75" s="1225"/>
      <c r="J75" s="212"/>
      <c r="K75" s="216"/>
      <c r="L75" s="2" t="str">
        <f>IF(ISNUMBER(E75),VLOOKUP(C75,'TE,EHnames'!$B$4:$F$11,'TE,EHnames'!$C$2,FALSE),"")</f>
        <v/>
      </c>
      <c r="M75" s="2" t="str">
        <f>IF(ISNUMBER(E75),VLOOKUP(C75,'TE,EHnames'!$B$4:$F$11,'TE,EHnames'!$F$2,FALSE),"")</f>
        <v/>
      </c>
      <c r="O75" s="13" t="str">
        <f>IF(ISNUMBER(A75),ABS(H75-$Q$84),"")</f>
        <v/>
      </c>
      <c r="P75" s="42">
        <v>190</v>
      </c>
      <c r="S75" t="str">
        <f>IFERROR(VLOOKUP(P75,Racks!$H$4:$M$30,6),"")</f>
        <v>MBL-090Row:CnPw-U-016</v>
      </c>
      <c r="V75" s="54">
        <f>COUNTIFS('Sec-Sub'!$K$4:$K$164,"&lt;="&amp;H75)</f>
        <v>56</v>
      </c>
      <c r="W75" s="54" t="str">
        <f>VLOOKUP(V75,'Sec-Sub'!$A$4:$C$164,2,FALSE)</f>
        <v>MBL</v>
      </c>
      <c r="X75" s="54" t="str">
        <f>VLOOKUP(V75,'Sec-Sub'!$A$4:$C$164,3,FALSE)</f>
        <v>090</v>
      </c>
      <c r="Y75" s="54" t="str">
        <f>CONCATENATE(X75,Names!$I$3)</f>
        <v>090PRL</v>
      </c>
      <c r="Z75" s="214"/>
      <c r="AA75" s="217"/>
      <c r="AC75" s="218"/>
      <c r="AD75" s="1820">
        <v>2</v>
      </c>
      <c r="AE75" s="219"/>
      <c r="AI75" s="1266" t="str">
        <f>IF(ISNUMBER(R75),CONCATENATE(Names!$C$3,R75),"")</f>
        <v/>
      </c>
      <c r="AK75" s="1170" t="str">
        <f t="shared" si="44"/>
        <v/>
      </c>
      <c r="AL75" s="1170" t="str">
        <f t="shared" si="45"/>
        <v/>
      </c>
      <c r="AM75" s="1170" t="str">
        <f t="shared" si="46"/>
        <v/>
      </c>
      <c r="AN75" s="1170" t="str">
        <f t="shared" si="47"/>
        <v/>
      </c>
      <c r="AO75" s="1170" t="str">
        <f t="shared" si="48"/>
        <v/>
      </c>
      <c r="AP75" s="1170" t="str">
        <f>IF(ISNUMBER(E75),CONCATENATE(Names!$C$5,Names!$N$3,AO75),"")</f>
        <v/>
      </c>
      <c r="AQ75" s="1170" t="str">
        <f>IF(ISNUMBER(E75),CONCATENATE(Names!$D$5,AO75),"")</f>
        <v/>
      </c>
      <c r="AR75" s="1170" t="str">
        <f>IF(ISNUMBER(E75),CONCATENATE(Names!$C$10,Names!$N$3,AQ75),"")</f>
        <v/>
      </c>
      <c r="AS75" s="1170" t="str">
        <f>IF(ISNUMBER(E75),CONCATENATE(Names!$C$11,Names!$N$3,AQ75),"")</f>
        <v/>
      </c>
      <c r="AU75" s="13" t="str">
        <f t="shared" si="49"/>
        <v/>
      </c>
      <c r="AV75" s="1170" t="str">
        <f t="shared" si="36"/>
        <v/>
      </c>
      <c r="AW75" s="1170" t="str">
        <f t="shared" si="37"/>
        <v/>
      </c>
      <c r="AX75" s="1170" t="str">
        <f t="shared" si="38"/>
        <v/>
      </c>
      <c r="AY75" s="1170" t="str">
        <f t="shared" si="39"/>
        <v/>
      </c>
      <c r="AZ75" s="1170" t="str">
        <f>IF(ISNUMBER(A75),CONCATENATE(Names!$C$6,Names!$N$3,AU75,A75),"")</f>
        <v/>
      </c>
      <c r="BA75" s="1170" t="str">
        <f>IF(ISNUMBER(A75),CONCATENATE(Names!$C$7,Names!$N$3,AU75,A75),"")</f>
        <v/>
      </c>
      <c r="BB75" s="1170" t="str">
        <f>IF(ISNUMBER(A75),CONCATENATE(Names!$C$8,Names!$N$3,AU75,A75),"")</f>
        <v/>
      </c>
      <c r="BC75" s="1170" t="str">
        <f>IF(ISNUMBER(A75),CONCATENATE(Names!$D$6,AY75),"")</f>
        <v/>
      </c>
      <c r="BD75" s="1170" t="str">
        <f>IF(ISNUMBER(A75),CONCATENATE(Names!$C$10,Names!$N$3,BC75),"")</f>
        <v/>
      </c>
      <c r="BE75" s="1170" t="str">
        <f>IF(ISNUMBER(A75),CONCATENATE(Names!$C$11,Names!$N$3,BC75),"")</f>
        <v/>
      </c>
      <c r="BF75" s="1170" t="str">
        <f>IF(ISNUMBER(A75),CONCATENATE(Names!$D$7,AY75),"")</f>
        <v/>
      </c>
      <c r="BG75" s="1170" t="str">
        <f>IF(ISNUMBER(A75),CONCATENATE(Names!$C$10,Names!$N$3,BF75),"")</f>
        <v/>
      </c>
      <c r="BH75" s="1170" t="str">
        <f>IF(ISNUMBER(A75),CONCATENATE(Names!$C$11,Names!$N$3,BF75),"")</f>
        <v/>
      </c>
      <c r="BI75" s="1170" t="str">
        <f>IF(ISNUMBER(A75),CONCATENATE(Names!$C$12,Names!$N$3,BC75),"")</f>
        <v/>
      </c>
      <c r="BJ75" s="1170" t="str">
        <f>IF(ISNUMBER(A75),CONCATENATE(Names!$C$24,Names!$N$3,AY75),"")</f>
        <v/>
      </c>
      <c r="BK75" s="1170" t="str">
        <f>IF(ISNUMBER(A75),CONCATENATE(Names!$C$9,Names!$N$3,AY75),"")</f>
        <v/>
      </c>
      <c r="BS75" s="157"/>
      <c r="BT75" s="105">
        <f>COUNTIFS($BW$5:BW75,"&lt;&gt;"&amp;"")</f>
        <v>5</v>
      </c>
      <c r="BU75" s="103" t="str">
        <f t="shared" si="40"/>
        <v>MBL</v>
      </c>
      <c r="BV75" s="103" t="str">
        <f t="shared" si="41"/>
        <v>090PRL</v>
      </c>
      <c r="BW75" s="220" t="str">
        <f>Names!$C$8</f>
        <v>PRLJB</v>
      </c>
      <c r="BX75" s="43" t="str">
        <f>CONCATENATE(Names!$D$28,"001")</f>
        <v>Ph001</v>
      </c>
      <c r="BY75" t="str">
        <f>IF($BW75="","",CONCATENATE($BW75,Names!$N$3,$BX75))</f>
        <v>PRLJB-Ph001</v>
      </c>
      <c r="BZ75" s="157"/>
      <c r="CA75" s="13" t="str">
        <f>IF(ISNUMBER(A75),CONCATENATE(W75,Names!$H$3,Y75,Names!$J$3,Names!$K$3,Names!$L$3,BK75),"")</f>
        <v/>
      </c>
      <c r="CB75" s="13" t="str">
        <f>IF(ISNUMBER(A75),CONCATENATE(W75,Names!$H$3,Y75,Names!$J$3,Names!$K$3,Names!$L$3,BB75),"")</f>
        <v/>
      </c>
      <c r="CC75" s="13" t="str">
        <f>IF($BW75="","",CONCATENATE(W75,Names!$H$3,Y75,Names!$J$3,Names!$K$3,Names!$L$3,$BW75,Names!$N$3,$BX75))</f>
        <v>MBL-090PRL:RFS-PRLJB-Ph001</v>
      </c>
      <c r="CF75" s="13" t="str">
        <f>IF(ISNUMBER($A75),CONCATENATE($BK75,Names!$P$3,Dev!$DA$130),"")</f>
        <v/>
      </c>
      <c r="CG75" s="13" t="str">
        <f>IF(ISNUMBER($A75),CONCATENATE($BK75,Names!$P$3,Dev!$DD$130),"")</f>
        <v/>
      </c>
      <c r="CH75" s="13" t="str">
        <f>IF(ISNUMBER($A75),CONCATENATE($BK75,Names!$P$3,Dev!$DG$130),"")</f>
        <v/>
      </c>
      <c r="CI75" s="13" t="str">
        <f>IF(ISNUMBER($A75),CONCATENATE($BK75,Names!$P$3,Dev!$DK$130),"")</f>
        <v/>
      </c>
      <c r="CJ75" s="13" t="str">
        <f>IF(ISNUMBER($A75),CONCATENATE($BK75,Names!$P$3,Dev!$DN$130),"")</f>
        <v/>
      </c>
      <c r="CK75" s="13" t="str">
        <f>IF(ISNUMBER($A75),CONCATENATE($BK75,Names!$P$3,Dev!$DQ$130),"")</f>
        <v/>
      </c>
      <c r="CL75" s="13"/>
      <c r="CM75" s="13" t="str">
        <f>""</f>
        <v/>
      </c>
      <c r="CN75" s="13" t="str">
        <f>IF(ISNUMBER($A75),CONCATENATE($BB75,Names!$P$3,Dev!$CZ$48),"")</f>
        <v/>
      </c>
      <c r="CO75" s="13" t="str">
        <f>IF(ISNUMBER($A75),CONCATENATE($BB75,Names!$P$3,Dev!$DF$48),"")</f>
        <v/>
      </c>
      <c r="CP75" s="13" t="str">
        <f>IF(ISNUMBER($A75),CONCATENATE($BB75,Names!$P$3,Dev!$DI$48),"")</f>
        <v/>
      </c>
      <c r="CQ75" s="13" t="str">
        <f>IF(ISNUMBER($A75),CONCATENATE($BB75,Names!$P$3,Dev!$DM$48),"")</f>
        <v/>
      </c>
      <c r="CR75" s="13" t="str">
        <f>IF(ISNUMBER($A75),CONCATENATE($BB75,Names!$P$3,Dev!$DV$48),"")</f>
        <v/>
      </c>
      <c r="CS75" s="13" t="str">
        <f>IF(ISNUMBER($A75),CONCATENATE($BB75,Names!$P$3,Dev!$DZ$48),"")</f>
        <v/>
      </c>
      <c r="CT75" s="13" t="str">
        <f>IF(ISNUMBER($A75),CONCATENATE($BB75,Names!$P$3,Dev!$EI$48),"")</f>
        <v/>
      </c>
      <c r="CU75" s="13" t="str">
        <f>IF(ISNUMBER($A75),CONCATENATE($BB75,Names!$P$3,Dev!$FZ$48),"")</f>
        <v/>
      </c>
      <c r="CV75" s="13" t="str">
        <f>IF(ISNUMBER($A75),CONCATENATE($BB75,Names!$P$3,Dev!$GI$48),"")</f>
        <v/>
      </c>
      <c r="CW75" s="13" t="str">
        <f>IF(ISNUMBER($A75),CONCATENATE($BB75,Names!$P$3,Dev!$GM$48),"")</f>
        <v/>
      </c>
      <c r="CX75" s="13"/>
      <c r="CY75" s="13" t="str">
        <f>IF(ISNUMBER($A75),CONCATENATE($BB75,Names!$P$3,Dev!$EM$48),"")</f>
        <v/>
      </c>
      <c r="CZ75" s="13" t="str">
        <f>IF(ISNUMBER($A75),CONCATENATE($BB75,Names!$P$3,Dev!$EV$48),"")</f>
        <v/>
      </c>
      <c r="DA75" s="13" t="str">
        <f>IF(ISNUMBER($A75),CONCATENATE($BB75,Names!$P$3,Dev!$EZ$48),"")</f>
        <v/>
      </c>
      <c r="DB75" s="13" t="str">
        <f>IF(ISNUMBER($A75),CONCATENATE($BB75,Names!$P$3,Dev!$FI$48),"")</f>
        <v/>
      </c>
      <c r="DC75" s="13" t="str">
        <f>IF(ISNUMBER($A75),CONCATENATE($BB75,Names!$P$3,Dev!$FM$48),"")</f>
        <v/>
      </c>
      <c r="DD75" s="13" t="str">
        <f>IF(ISNUMBER($A75),CONCATENATE($BB75,Names!$P$3,Dev!$FV$48),"")</f>
        <v/>
      </c>
      <c r="DE75" s="13" t="str">
        <f>IF(ISNUMBER($A75),CONCATENATE($BB75,Names!$P$3,Dev!$GP$48),"")</f>
        <v/>
      </c>
      <c r="DI75" s="105">
        <f>COUNTIFS($DL$5:DL75,"&lt;&gt;"&amp;"")</f>
        <v>0</v>
      </c>
      <c r="DJ75" s="1198" t="str">
        <f t="shared" si="42"/>
        <v/>
      </c>
      <c r="DK75" s="1198" t="str">
        <f t="shared" si="43"/>
        <v/>
      </c>
      <c r="DL75" s="1198"/>
      <c r="DM75" s="1198" t="str">
        <f>IF($DL75="","",_xlfn.CONCAT(Names!$D$5,$AO75))</f>
        <v/>
      </c>
      <c r="DN75" s="1198" t="str">
        <f>IF($DL75="","",CONCATENATE(Names!$C$26,Names!$N$3,$DM75))</f>
        <v/>
      </c>
      <c r="DO75" s="1198" t="str">
        <f>IF($DL75="","",CONCATENATE(Names!$C$25,Names!$N$3,$DM75))</f>
        <v/>
      </c>
    </row>
    <row r="76" spans="1:119" s="42" customFormat="1">
      <c r="A76" s="212" t="s">
        <v>601</v>
      </c>
      <c r="B76" s="213">
        <v>0.25</v>
      </c>
      <c r="C76" s="214"/>
      <c r="D76" s="214"/>
      <c r="F76" s="42">
        <v>1</v>
      </c>
      <c r="G76" s="2">
        <f t="shared" si="17"/>
        <v>174.03099999999998</v>
      </c>
      <c r="H76" s="2">
        <f t="shared" ref="H76:H143" si="52">G76+F76*SUM(B76:C76)/2</f>
        <v>174.15599999999998</v>
      </c>
      <c r="I76" s="1225"/>
      <c r="J76" s="1372">
        <v>1751007000614</v>
      </c>
      <c r="K76" s="216">
        <v>13</v>
      </c>
      <c r="L76" s="2" t="str">
        <f>IF(ISNUMBER(E76),VLOOKUP(C76,'TE,EHnames'!$B$4:$F$11,'TE,EHnames'!$C$2,FALSE),"")</f>
        <v/>
      </c>
      <c r="M76" s="2" t="str">
        <f>IF(ISNUMBER(E76),VLOOKUP(C76,'TE,EHnames'!$B$4:$F$11,'TE,EHnames'!$F$2,FALSE),"")</f>
        <v/>
      </c>
      <c r="O76" s="13" t="str">
        <f>IF(ISNUMBER(A76),ABS(H76-$Q$84),"")</f>
        <v/>
      </c>
      <c r="P76" s="42">
        <v>190</v>
      </c>
      <c r="S76" t="str">
        <f>IFERROR(VLOOKUP(P76,Racks!$H$4:$M$30,6),"")</f>
        <v>MBL-090Row:CnPw-U-016</v>
      </c>
      <c r="V76" s="54">
        <f>COUNTIFS('Sec-Sub'!$K$4:$K$164,"&lt;="&amp;H76)</f>
        <v>56</v>
      </c>
      <c r="W76" s="54" t="str">
        <f>VLOOKUP(V76,'Sec-Sub'!$A$4:$C$164,2,FALSE)</f>
        <v>MBL</v>
      </c>
      <c r="X76" s="54" t="str">
        <f>VLOOKUP(V76,'Sec-Sub'!$A$4:$C$164,3,FALSE)</f>
        <v>090</v>
      </c>
      <c r="Y76" s="54" t="str">
        <f>CONCATENATE(X76,Names!$I$3)</f>
        <v>090PRL</v>
      </c>
      <c r="Z76" s="214"/>
      <c r="AA76" s="217"/>
      <c r="AC76" s="218"/>
      <c r="AD76" s="1820"/>
      <c r="AE76" s="219"/>
      <c r="AI76" s="1266" t="str">
        <f>IF(ISNUMBER(R76),CONCATENATE(Names!$C$3,R76),"")</f>
        <v/>
      </c>
      <c r="AK76" s="1170" t="str">
        <f t="shared" si="44"/>
        <v/>
      </c>
      <c r="AL76" s="1170" t="str">
        <f t="shared" si="45"/>
        <v/>
      </c>
      <c r="AM76" s="1170" t="str">
        <f t="shared" si="46"/>
        <v/>
      </c>
      <c r="AN76" s="1170" t="str">
        <f t="shared" si="47"/>
        <v/>
      </c>
      <c r="AO76" s="1170" t="str">
        <f t="shared" si="48"/>
        <v/>
      </c>
      <c r="AP76" s="1170" t="str">
        <f>IF(ISNUMBER(E76),CONCATENATE(Names!$C$5,Names!$N$3,AO76),"")</f>
        <v/>
      </c>
      <c r="AQ76" s="1170" t="str">
        <f>IF(ISNUMBER(E76),CONCATENATE(Names!$D$5,AO76),"")</f>
        <v/>
      </c>
      <c r="AR76" s="1170" t="str">
        <f>IF(ISNUMBER(E76),CONCATENATE(Names!$C$10,Names!$N$3,AQ76),"")</f>
        <v/>
      </c>
      <c r="AS76" s="1170" t="str">
        <f>IF(ISNUMBER(E76),CONCATENATE(Names!$C$11,Names!$N$3,AQ76),"")</f>
        <v/>
      </c>
      <c r="AU76" s="13" t="str">
        <f t="shared" si="49"/>
        <v/>
      </c>
      <c r="AV76" s="1170" t="str">
        <f t="shared" si="36"/>
        <v/>
      </c>
      <c r="AW76" s="1170" t="str">
        <f t="shared" si="37"/>
        <v/>
      </c>
      <c r="AX76" s="1170" t="str">
        <f t="shared" si="38"/>
        <v/>
      </c>
      <c r="AY76" s="1170" t="str">
        <f t="shared" si="39"/>
        <v/>
      </c>
      <c r="AZ76" s="1170" t="str">
        <f>IF(ISNUMBER(A76),CONCATENATE(Names!$C$6,Names!$N$3,AU76,A76),"")</f>
        <v/>
      </c>
      <c r="BA76" s="1170" t="str">
        <f>IF(ISNUMBER(A76),CONCATENATE(Names!$C$7,Names!$N$3,AU76,A76),"")</f>
        <v/>
      </c>
      <c r="BB76" s="1170" t="str">
        <f>IF(ISNUMBER(A76),CONCATENATE(Names!$C$8,Names!$N$3,AU76,A76),"")</f>
        <v/>
      </c>
      <c r="BC76" s="1170" t="str">
        <f>IF(ISNUMBER(A76),CONCATENATE(Names!$D$6,AY76),"")</f>
        <v/>
      </c>
      <c r="BD76" s="1170" t="str">
        <f>IF(ISNUMBER(A76),CONCATENATE(Names!$C$10,Names!$N$3,BC76),"")</f>
        <v/>
      </c>
      <c r="BE76" s="1170" t="str">
        <f>IF(ISNUMBER(A76),CONCATENATE(Names!$C$11,Names!$N$3,BC76),"")</f>
        <v/>
      </c>
      <c r="BF76" s="1170" t="str">
        <f>IF(ISNUMBER(A76),CONCATENATE(Names!$D$7,AY76),"")</f>
        <v/>
      </c>
      <c r="BG76" s="1170" t="str">
        <f>IF(ISNUMBER(A76),CONCATENATE(Names!$C$10,Names!$N$3,BF76),"")</f>
        <v/>
      </c>
      <c r="BH76" s="1170" t="str">
        <f>IF(ISNUMBER(A76),CONCATENATE(Names!$C$11,Names!$N$3,BF76),"")</f>
        <v/>
      </c>
      <c r="BI76" s="1170" t="str">
        <f>IF(ISNUMBER(A76),CONCATENATE(Names!$C$12,Names!$N$3,BC76),"")</f>
        <v/>
      </c>
      <c r="BJ76" s="1170" t="str">
        <f>IF(ISNUMBER(A76),CONCATENATE(Names!$C$24,Names!$N$3,AY76),"")</f>
        <v/>
      </c>
      <c r="BK76" s="1170" t="str">
        <f>IF(ISNUMBER(A76),CONCATENATE(Names!$C$9,Names!$N$3,AY76),"")</f>
        <v/>
      </c>
      <c r="BS76" s="157"/>
      <c r="BT76" s="105">
        <f>COUNTIFS($BW$5:BW76,"&lt;&gt;"&amp;"")</f>
        <v>6</v>
      </c>
      <c r="BU76" s="103" t="str">
        <f t="shared" si="40"/>
        <v>MBL</v>
      </c>
      <c r="BV76" s="103" t="str">
        <f t="shared" si="41"/>
        <v>090PRL</v>
      </c>
      <c r="BW76" s="220" t="str">
        <f>Names!$C$6</f>
        <v>PRLCpl</v>
      </c>
      <c r="BX76" s="43" t="str">
        <f>CONCATENATE(Names!$D$28,"001")</f>
        <v>Ph001</v>
      </c>
      <c r="BY76" t="str">
        <f>IF($BW76="","",CONCATENATE($BW76,Names!$N$3,$BX76))</f>
        <v>PRLCpl-Ph001</v>
      </c>
      <c r="BZ76" s="157"/>
      <c r="CA76" s="13" t="str">
        <f>IF(ISNUMBER(A76),CONCATENATE(W76,Names!$H$3,Y76,Names!$J$3,Names!$K$3,Names!$L$3,BK76),"")</f>
        <v/>
      </c>
      <c r="CB76" s="13" t="str">
        <f>IF(ISNUMBER(A76),CONCATENATE(W76,Names!$H$3,Y76,Names!$J$3,Names!$K$3,Names!$L$3,BB76),"")</f>
        <v/>
      </c>
      <c r="CC76" s="13" t="str">
        <f>IF($BW76="","",CONCATENATE(W76,Names!$H$3,Y76,Names!$J$3,Names!$K$3,Names!$L$3,$BW76,Names!$N$3,$BX76))</f>
        <v>MBL-090PRL:RFS-PRLCpl-Ph001</v>
      </c>
      <c r="CF76" s="13" t="str">
        <f>IF(ISNUMBER($A76),CONCATENATE($BK76,Names!$P$3,Dev!$DA$130),"")</f>
        <v/>
      </c>
      <c r="CG76" s="13" t="str">
        <f>IF(ISNUMBER($A76),CONCATENATE($BK76,Names!$P$3,Dev!$DD$130),"")</f>
        <v/>
      </c>
      <c r="CH76" s="13" t="str">
        <f>IF(ISNUMBER($A76),CONCATENATE($BK76,Names!$P$3,Dev!$DG$130),"")</f>
        <v/>
      </c>
      <c r="CI76" s="13" t="str">
        <f>IF(ISNUMBER($A76),CONCATENATE($BK76,Names!$P$3,Dev!$DK$130),"")</f>
        <v/>
      </c>
      <c r="CJ76" s="13" t="str">
        <f>IF(ISNUMBER($A76),CONCATENATE($BK76,Names!$P$3,Dev!$DN$130),"")</f>
        <v/>
      </c>
      <c r="CK76" s="13" t="str">
        <f>IF(ISNUMBER($A76),CONCATENATE($BK76,Names!$P$3,Dev!$DQ$130),"")</f>
        <v/>
      </c>
      <c r="CL76" s="13"/>
      <c r="CM76" s="13" t="str">
        <f>""</f>
        <v/>
      </c>
      <c r="CN76" s="13" t="str">
        <f>IF(ISNUMBER($A76),CONCATENATE($BB76,Names!$P$3,Dev!$CZ$48),"")</f>
        <v/>
      </c>
      <c r="CO76" s="13" t="str">
        <f>IF(ISNUMBER($A76),CONCATENATE($BB76,Names!$P$3,Dev!$DF$48),"")</f>
        <v/>
      </c>
      <c r="CP76" s="13" t="str">
        <f>IF(ISNUMBER($A76),CONCATENATE($BB76,Names!$P$3,Dev!$DI$48),"")</f>
        <v/>
      </c>
      <c r="CQ76" s="13" t="str">
        <f>IF(ISNUMBER($A76),CONCATENATE($BB76,Names!$P$3,Dev!$DM$48),"")</f>
        <v/>
      </c>
      <c r="CR76" s="13" t="str">
        <f>IF(ISNUMBER($A76),CONCATENATE($BB76,Names!$P$3,Dev!$DV$48),"")</f>
        <v/>
      </c>
      <c r="CS76" s="13" t="str">
        <f>IF(ISNUMBER($A76),CONCATENATE($BB76,Names!$P$3,Dev!$DZ$48),"")</f>
        <v/>
      </c>
      <c r="CT76" s="13" t="str">
        <f>IF(ISNUMBER($A76),CONCATENATE($BB76,Names!$P$3,Dev!$EI$48),"")</f>
        <v/>
      </c>
      <c r="CU76" s="13" t="str">
        <f>IF(ISNUMBER($A76),CONCATENATE($BB76,Names!$P$3,Dev!$FZ$48),"")</f>
        <v/>
      </c>
      <c r="CV76" s="13" t="str">
        <f>IF(ISNUMBER($A76),CONCATENATE($BB76,Names!$P$3,Dev!$GI$48),"")</f>
        <v/>
      </c>
      <c r="CW76" s="13" t="str">
        <f>IF(ISNUMBER($A76),CONCATENATE($BB76,Names!$P$3,Dev!$GM$48),"")</f>
        <v/>
      </c>
      <c r="CX76" s="13"/>
      <c r="CY76" s="13" t="str">
        <f>IF(ISNUMBER($A76),CONCATENATE($BB76,Names!$P$3,Dev!$EM$48),"")</f>
        <v/>
      </c>
      <c r="CZ76" s="13" t="str">
        <f>IF(ISNUMBER($A76),CONCATENATE($BB76,Names!$P$3,Dev!$EV$48),"")</f>
        <v/>
      </c>
      <c r="DA76" s="13" t="str">
        <f>IF(ISNUMBER($A76),CONCATENATE($BB76,Names!$P$3,Dev!$EZ$48),"")</f>
        <v/>
      </c>
      <c r="DB76" s="13" t="str">
        <f>IF(ISNUMBER($A76),CONCATENATE($BB76,Names!$P$3,Dev!$FI$48),"")</f>
        <v/>
      </c>
      <c r="DC76" s="13" t="str">
        <f>IF(ISNUMBER($A76),CONCATENATE($BB76,Names!$P$3,Dev!$FM$48),"")</f>
        <v/>
      </c>
      <c r="DD76" s="13" t="str">
        <f>IF(ISNUMBER($A76),CONCATENATE($BB76,Names!$P$3,Dev!$FV$48),"")</f>
        <v/>
      </c>
      <c r="DE76" s="13" t="str">
        <f>IF(ISNUMBER($A76),CONCATENATE($BB76,Names!$P$3,Dev!$GP$48),"")</f>
        <v/>
      </c>
      <c r="DI76" s="105">
        <f>COUNTIFS($DL$5:DL76,"&lt;&gt;"&amp;"")</f>
        <v>0</v>
      </c>
      <c r="DJ76" s="1198" t="str">
        <f t="shared" si="42"/>
        <v/>
      </c>
      <c r="DK76" s="1198" t="str">
        <f t="shared" si="43"/>
        <v/>
      </c>
      <c r="DL76" s="1198"/>
      <c r="DM76" s="1198" t="str">
        <f>IF($DL76="","",_xlfn.CONCAT(Names!$D$5,$AO76))</f>
        <v/>
      </c>
      <c r="DN76" s="1198" t="str">
        <f>IF($DL76="","",CONCATENATE(Names!$C$26,Names!$N$3,$DM76))</f>
        <v/>
      </c>
      <c r="DO76" s="1198" t="str">
        <f>IF($DL76="","",CONCATENATE(Names!$C$25,Names!$N$3,$DM76))</f>
        <v/>
      </c>
    </row>
    <row r="77" spans="1:119" s="42" customFormat="1">
      <c r="A77" s="212" t="s">
        <v>602</v>
      </c>
      <c r="B77" s="213"/>
      <c r="C77" s="214">
        <v>0</v>
      </c>
      <c r="D77" s="214"/>
      <c r="F77" s="42">
        <v>1</v>
      </c>
      <c r="G77" s="2">
        <f t="shared" si="17"/>
        <v>174.28099999999998</v>
      </c>
      <c r="H77" s="2">
        <f t="shared" si="52"/>
        <v>174.28099999999998</v>
      </c>
      <c r="I77" s="1225"/>
      <c r="J77" s="212"/>
      <c r="K77" s="216"/>
      <c r="L77" s="2" t="str">
        <f>IF(ISNUMBER(E77),VLOOKUP(C77,'TE,EHnames'!$B$4:$F$11,'TE,EHnames'!$C$2,FALSE),"")</f>
        <v/>
      </c>
      <c r="M77" s="2" t="str">
        <f>IF(ISNUMBER(E77),VLOOKUP(C77,'TE,EHnames'!$B$4:$F$11,'TE,EHnames'!$F$2,FALSE),"")</f>
        <v/>
      </c>
      <c r="O77" s="13" t="str">
        <f>IF(ISNUMBER(A77),ABS(H77-$Q$84),"")</f>
        <v/>
      </c>
      <c r="S77" t="str">
        <f>IFERROR(VLOOKUP(P77,Racks!$H$4:$M$30,6),"")</f>
        <v/>
      </c>
      <c r="V77" s="54">
        <f>COUNTIFS('Sec-Sub'!$K$4:$K$164,"&lt;="&amp;H77)</f>
        <v>56</v>
      </c>
      <c r="W77" s="54" t="str">
        <f>VLOOKUP(V77,'Sec-Sub'!$A$4:$C$164,2,FALSE)</f>
        <v>MBL</v>
      </c>
      <c r="X77" s="54" t="str">
        <f>VLOOKUP(V77,'Sec-Sub'!$A$4:$C$164,3,FALSE)</f>
        <v>090</v>
      </c>
      <c r="Y77" s="54" t="str">
        <f>CONCATENATE(X77,Names!$I$3)</f>
        <v>090PRL</v>
      </c>
      <c r="Z77" s="214"/>
      <c r="AA77" s="217"/>
      <c r="AC77" s="218"/>
      <c r="AD77" s="1820"/>
      <c r="AE77" s="219"/>
      <c r="AI77" s="1266" t="str">
        <f>IF(ISNUMBER(R77),CONCATENATE(Names!$C$3,R77),"")</f>
        <v/>
      </c>
      <c r="AK77" s="1170" t="str">
        <f t="shared" si="44"/>
        <v/>
      </c>
      <c r="AL77" s="1170" t="str">
        <f t="shared" si="45"/>
        <v/>
      </c>
      <c r="AM77" s="1170" t="str">
        <f t="shared" si="46"/>
        <v/>
      </c>
      <c r="AN77" s="1170" t="str">
        <f t="shared" si="47"/>
        <v/>
      </c>
      <c r="AO77" s="1170" t="str">
        <f t="shared" si="48"/>
        <v/>
      </c>
      <c r="AP77" s="1170" t="str">
        <f>IF(ISNUMBER(E77),CONCATENATE(Names!$C$5,Names!$N$3,AO77),"")</f>
        <v/>
      </c>
      <c r="AQ77" s="1170" t="str">
        <f>IF(ISNUMBER(E77),CONCATENATE(Names!$D$5,AO77),"")</f>
        <v/>
      </c>
      <c r="AR77" s="1170" t="str">
        <f>IF(ISNUMBER(E77),CONCATENATE(Names!$C$10,Names!$N$3,AQ77),"")</f>
        <v/>
      </c>
      <c r="AS77" s="1170" t="str">
        <f>IF(ISNUMBER(E77),CONCATENATE(Names!$C$11,Names!$N$3,AQ77),"")</f>
        <v/>
      </c>
      <c r="AU77" s="13" t="str">
        <f t="shared" si="49"/>
        <v/>
      </c>
      <c r="AV77" s="1170" t="str">
        <f t="shared" si="36"/>
        <v/>
      </c>
      <c r="AW77" s="1170" t="str">
        <f t="shared" si="37"/>
        <v/>
      </c>
      <c r="AX77" s="1170" t="str">
        <f t="shared" si="38"/>
        <v/>
      </c>
      <c r="AY77" s="1170" t="str">
        <f t="shared" si="39"/>
        <v/>
      </c>
      <c r="AZ77" s="1170" t="str">
        <f>IF(ISNUMBER(A77),CONCATENATE(Names!$C$6,Names!$N$3,AU77,A77),"")</f>
        <v/>
      </c>
      <c r="BA77" s="1170" t="str">
        <f>IF(ISNUMBER(A77),CONCATENATE(Names!$C$7,Names!$N$3,AU77,A77),"")</f>
        <v/>
      </c>
      <c r="BB77" s="1170" t="str">
        <f>IF(ISNUMBER(A77),CONCATENATE(Names!$C$8,Names!$N$3,AU77,A77),"")</f>
        <v/>
      </c>
      <c r="BC77" s="1170" t="str">
        <f>IF(ISNUMBER(A77),CONCATENATE(Names!$D$6,AY77),"")</f>
        <v/>
      </c>
      <c r="BD77" s="1170" t="str">
        <f>IF(ISNUMBER(A77),CONCATENATE(Names!$C$10,Names!$N$3,BC77),"")</f>
        <v/>
      </c>
      <c r="BE77" s="1170" t="str">
        <f>IF(ISNUMBER(A77),CONCATENATE(Names!$C$11,Names!$N$3,BC77),"")</f>
        <v/>
      </c>
      <c r="BF77" s="1170" t="str">
        <f>IF(ISNUMBER(A77),CONCATENATE(Names!$D$7,AY77),"")</f>
        <v/>
      </c>
      <c r="BG77" s="1170" t="str">
        <f>IF(ISNUMBER(A77),CONCATENATE(Names!$C$10,Names!$N$3,BF77),"")</f>
        <v/>
      </c>
      <c r="BH77" s="1170" t="str">
        <f>IF(ISNUMBER(A77),CONCATENATE(Names!$C$11,Names!$N$3,BF77),"")</f>
        <v/>
      </c>
      <c r="BI77" s="1170" t="str">
        <f>IF(ISNUMBER(A77),CONCATENATE(Names!$C$12,Names!$N$3,BC77),"")</f>
        <v/>
      </c>
      <c r="BJ77" s="1170" t="str">
        <f>IF(ISNUMBER(A77),CONCATENATE(Names!$C$24,Names!$N$3,AY77),"")</f>
        <v/>
      </c>
      <c r="BK77" s="1170" t="str">
        <f>IF(ISNUMBER(A77),CONCATENATE(Names!$C$9,Names!$N$3,AY77),"")</f>
        <v/>
      </c>
      <c r="BS77" s="157"/>
      <c r="BT77" s="105">
        <f>COUNTIFS($BW$5:BW77,"&lt;&gt;"&amp;"")</f>
        <v>7</v>
      </c>
      <c r="BU77" s="103" t="str">
        <f t="shared" si="40"/>
        <v>MBL</v>
      </c>
      <c r="BV77" s="103" t="str">
        <f t="shared" si="41"/>
        <v>090PRL</v>
      </c>
      <c r="BW77" s="220" t="str">
        <f>Names!$C$12</f>
        <v>PRLDL</v>
      </c>
      <c r="BX77" s="43" t="str">
        <f>CONCATENATE(Names!$D$28,"001")</f>
        <v>Ph001</v>
      </c>
      <c r="BY77" t="str">
        <f>IF($BW77="","",CONCATENATE($BW77,Names!$N$3,$BX77))</f>
        <v>PRLDL-Ph001</v>
      </c>
      <c r="BZ77" s="157"/>
      <c r="CA77" s="13" t="str">
        <f>IF(ISNUMBER(A77),CONCATENATE(W77,Names!$H$3,Y77,Names!$J$3,Names!$K$3,Names!$L$3,BK77),"")</f>
        <v/>
      </c>
      <c r="CB77" s="13" t="str">
        <f>IF(ISNUMBER(A77),CONCATENATE(W77,Names!$H$3,Y77,Names!$J$3,Names!$K$3,Names!$L$3,BB77),"")</f>
        <v/>
      </c>
      <c r="CC77" s="13" t="str">
        <f>IF($BW77="","",CONCATENATE(W77,Names!$H$3,Y77,Names!$J$3,Names!$K$3,Names!$L$3,$BW77,Names!$N$3,$BX77))</f>
        <v>MBL-090PRL:RFS-PRLDL-Ph001</v>
      </c>
      <c r="CF77" s="13" t="str">
        <f>IF(ISNUMBER($A77),CONCATENATE($BK77,Names!$P$3,Dev!$DA$130),"")</f>
        <v/>
      </c>
      <c r="CG77" s="13" t="str">
        <f>IF(ISNUMBER($A77),CONCATENATE($BK77,Names!$P$3,Dev!$DD$130),"")</f>
        <v/>
      </c>
      <c r="CH77" s="13" t="str">
        <f>IF(ISNUMBER($A77),CONCATENATE($BK77,Names!$P$3,Dev!$DG$130),"")</f>
        <v/>
      </c>
      <c r="CI77" s="13" t="str">
        <f>IF(ISNUMBER($A77),CONCATENATE($BK77,Names!$P$3,Dev!$DK$130),"")</f>
        <v/>
      </c>
      <c r="CJ77" s="13" t="str">
        <f>IF(ISNUMBER($A77),CONCATENATE($BK77,Names!$P$3,Dev!$DN$130),"")</f>
        <v/>
      </c>
      <c r="CK77" s="13" t="str">
        <f>IF(ISNUMBER($A77),CONCATENATE($BK77,Names!$P$3,Dev!$DQ$130),"")</f>
        <v/>
      </c>
      <c r="CL77" s="13"/>
      <c r="CM77" s="13" t="str">
        <f>""</f>
        <v/>
      </c>
      <c r="CN77" s="13" t="str">
        <f>IF(ISNUMBER($A77),CONCATENATE($BB77,Names!$P$3,Dev!$CZ$48),"")</f>
        <v/>
      </c>
      <c r="CO77" s="13" t="str">
        <f>IF(ISNUMBER($A77),CONCATENATE($BB77,Names!$P$3,Dev!$DF$48),"")</f>
        <v/>
      </c>
      <c r="CP77" s="13" t="str">
        <f>IF(ISNUMBER($A77),CONCATENATE($BB77,Names!$P$3,Dev!$DI$48),"")</f>
        <v/>
      </c>
      <c r="CQ77" s="13" t="str">
        <f>IF(ISNUMBER($A77),CONCATENATE($BB77,Names!$P$3,Dev!$DM$48),"")</f>
        <v/>
      </c>
      <c r="CR77" s="13" t="str">
        <f>IF(ISNUMBER($A77),CONCATENATE($BB77,Names!$P$3,Dev!$DV$48),"")</f>
        <v/>
      </c>
      <c r="CS77" s="13" t="str">
        <f>IF(ISNUMBER($A77),CONCATENATE($BB77,Names!$P$3,Dev!$DZ$48),"")</f>
        <v/>
      </c>
      <c r="CT77" s="13" t="str">
        <f>IF(ISNUMBER($A77),CONCATENATE($BB77,Names!$P$3,Dev!$EI$48),"")</f>
        <v/>
      </c>
      <c r="CU77" s="13" t="str">
        <f>IF(ISNUMBER($A77),CONCATENATE($BB77,Names!$P$3,Dev!$FZ$48),"")</f>
        <v/>
      </c>
      <c r="CV77" s="13" t="str">
        <f>IF(ISNUMBER($A77),CONCATENATE($BB77,Names!$P$3,Dev!$GI$48),"")</f>
        <v/>
      </c>
      <c r="CW77" s="13" t="str">
        <f>IF(ISNUMBER($A77),CONCATENATE($BB77,Names!$P$3,Dev!$GM$48),"")</f>
        <v/>
      </c>
      <c r="CX77" s="13"/>
      <c r="CY77" s="13" t="str">
        <f>IF(ISNUMBER($A77),CONCATENATE($BB77,Names!$P$3,Dev!$EM$48),"")</f>
        <v/>
      </c>
      <c r="CZ77" s="13" t="str">
        <f>IF(ISNUMBER($A77),CONCATENATE($BB77,Names!$P$3,Dev!$EV$48),"")</f>
        <v/>
      </c>
      <c r="DA77" s="13" t="str">
        <f>IF(ISNUMBER($A77),CONCATENATE($BB77,Names!$P$3,Dev!$EZ$48),"")</f>
        <v/>
      </c>
      <c r="DB77" s="13" t="str">
        <f>IF(ISNUMBER($A77),CONCATENATE($BB77,Names!$P$3,Dev!$FI$48),"")</f>
        <v/>
      </c>
      <c r="DC77" s="13" t="str">
        <f>IF(ISNUMBER($A77),CONCATENATE($BB77,Names!$P$3,Dev!$FM$48),"")</f>
        <v/>
      </c>
      <c r="DD77" s="13" t="str">
        <f>IF(ISNUMBER($A77),CONCATENATE($BB77,Names!$P$3,Dev!$FV$48),"")</f>
        <v/>
      </c>
      <c r="DE77" s="13" t="str">
        <f>IF(ISNUMBER($A77),CONCATENATE($BB77,Names!$P$3,Dev!$GP$48),"")</f>
        <v/>
      </c>
      <c r="DI77" s="105">
        <f>COUNTIFS($DL$5:DL77,"&lt;&gt;"&amp;"")</f>
        <v>0</v>
      </c>
      <c r="DJ77" s="1198" t="str">
        <f t="shared" si="42"/>
        <v/>
      </c>
      <c r="DK77" s="1198" t="str">
        <f t="shared" si="43"/>
        <v/>
      </c>
      <c r="DL77" s="1198"/>
      <c r="DM77" s="1198" t="str">
        <f>IF($DL77="","",_xlfn.CONCAT(Names!$D$5,$AO77))</f>
        <v/>
      </c>
      <c r="DN77" s="1198" t="str">
        <f>IF($DL77="","",CONCATENATE(Names!$C$26,Names!$N$3,$DM77))</f>
        <v/>
      </c>
      <c r="DO77" s="1198" t="str">
        <f>IF($DL77="","",CONCATENATE(Names!$C$25,Names!$N$3,$DM77))</f>
        <v/>
      </c>
    </row>
    <row r="78" spans="1:119" s="42" customFormat="1">
      <c r="A78" s="212" t="s">
        <v>1181</v>
      </c>
      <c r="B78" s="1187"/>
      <c r="C78" s="214">
        <v>0</v>
      </c>
      <c r="D78" s="214"/>
      <c r="F78" s="42">
        <v>1</v>
      </c>
      <c r="G78" s="2">
        <f t="shared" ref="G78:G79" si="53">G77+F77*SUM(B77:C77)</f>
        <v>174.28099999999998</v>
      </c>
      <c r="H78" s="2">
        <f t="shared" ref="H78:H79" si="54">G78+F78*SUM(B78:C78)/2</f>
        <v>174.28099999999998</v>
      </c>
      <c r="I78" s="1225"/>
      <c r="J78" s="212"/>
      <c r="K78" s="216"/>
      <c r="L78" s="2" t="str">
        <f>IF(ISNUMBER(E78),VLOOKUP(C78,'TE,EHnames'!$B$4:$F$11,'TE,EHnames'!$C$2,FALSE),"")</f>
        <v/>
      </c>
      <c r="M78" s="2" t="str">
        <f>IF(ISNUMBER(E78),VLOOKUP(C78,'TE,EHnames'!$B$4:$F$11,'TE,EHnames'!$F$2,FALSE),"")</f>
        <v/>
      </c>
      <c r="O78" s="13"/>
      <c r="S78" s="1170"/>
      <c r="V78" s="54">
        <f>COUNTIFS('Sec-Sub'!$K$4:$K$164,"&lt;="&amp;H78)</f>
        <v>56</v>
      </c>
      <c r="W78" s="54" t="str">
        <f>VLOOKUP(V78,'Sec-Sub'!$A$4:$C$164,2,FALSE)</f>
        <v>MBL</v>
      </c>
      <c r="X78" s="54" t="str">
        <f>VLOOKUP(V78,'Sec-Sub'!$A$4:$C$164,3,FALSE)</f>
        <v>090</v>
      </c>
      <c r="Y78" s="54" t="str">
        <f>CONCATENATE(X78,Names!$I$3)</f>
        <v>090PRL</v>
      </c>
      <c r="Z78" s="214"/>
      <c r="AA78" s="217"/>
      <c r="AC78" s="218"/>
      <c r="AD78" s="1820"/>
      <c r="AE78" s="219"/>
      <c r="AI78" s="1266" t="str">
        <f>IF(ISNUMBER(R78),CONCATENATE(Names!$C$3,R78),"")</f>
        <v/>
      </c>
      <c r="AK78" s="1170" t="str">
        <f t="shared" si="44"/>
        <v/>
      </c>
      <c r="AL78" s="1170" t="str">
        <f t="shared" si="45"/>
        <v/>
      </c>
      <c r="AM78" s="1170" t="str">
        <f t="shared" si="46"/>
        <v/>
      </c>
      <c r="AN78" s="1170" t="str">
        <f t="shared" si="47"/>
        <v/>
      </c>
      <c r="AO78" s="1170" t="str">
        <f t="shared" si="48"/>
        <v/>
      </c>
      <c r="AP78" s="1170" t="str">
        <f>IF(ISNUMBER(E78),CONCATENATE(Names!$C$5,Names!$N$3,AO78),"")</f>
        <v/>
      </c>
      <c r="AQ78" s="1170" t="str">
        <f>IF(ISNUMBER(E78),CONCATENATE(Names!$D$5,AO78),"")</f>
        <v/>
      </c>
      <c r="AR78" s="1170" t="str">
        <f>IF(ISNUMBER(E78),CONCATENATE(Names!$C$10,Names!$N$3,AQ78),"")</f>
        <v/>
      </c>
      <c r="AS78" s="1170" t="str">
        <f>IF(ISNUMBER(E78),CONCATENATE(Names!$C$11,Names!$N$3,AQ78),"")</f>
        <v/>
      </c>
      <c r="AU78" s="13" t="str">
        <f t="shared" si="49"/>
        <v/>
      </c>
      <c r="AV78" s="1170" t="str">
        <f t="shared" si="36"/>
        <v/>
      </c>
      <c r="AW78" s="1170" t="str">
        <f t="shared" si="37"/>
        <v/>
      </c>
      <c r="AX78" s="1170" t="str">
        <f t="shared" si="38"/>
        <v/>
      </c>
      <c r="AY78" s="1170" t="str">
        <f t="shared" si="39"/>
        <v/>
      </c>
      <c r="AZ78" s="1170" t="str">
        <f>IF(ISNUMBER(A78),CONCATENATE(Names!$C$6,Names!$N$3,AU78,A78),"")</f>
        <v/>
      </c>
      <c r="BA78" s="1170" t="str">
        <f>IF(ISNUMBER(A78),CONCATENATE(Names!$C$7,Names!$N$3,AU78,A78),"")</f>
        <v/>
      </c>
      <c r="BB78" s="1170" t="str">
        <f>IF(ISNUMBER(A78),CONCATENATE(Names!$C$8,Names!$N$3,AU78,A78),"")</f>
        <v/>
      </c>
      <c r="BC78" s="1170" t="str">
        <f>IF(ISNUMBER(A78),CONCATENATE(Names!$D$6,AY78),"")</f>
        <v/>
      </c>
      <c r="BD78" s="1170" t="str">
        <f>IF(ISNUMBER(A78),CONCATENATE(Names!$C$10,Names!$N$3,BC78),"")</f>
        <v/>
      </c>
      <c r="BE78" s="1170" t="str">
        <f>IF(ISNUMBER(A78),CONCATENATE(Names!$C$11,Names!$N$3,BC78),"")</f>
        <v/>
      </c>
      <c r="BF78" s="1170" t="str">
        <f>IF(ISNUMBER(A78),CONCATENATE(Names!$D$7,AY78),"")</f>
        <v/>
      </c>
      <c r="BG78" s="1170" t="str">
        <f>IF(ISNUMBER(A78),CONCATENATE(Names!$C$10,Names!$N$3,BF78),"")</f>
        <v/>
      </c>
      <c r="BH78" s="1170" t="str">
        <f>IF(ISNUMBER(A78),CONCATENATE(Names!$C$11,Names!$N$3,BF78),"")</f>
        <v/>
      </c>
      <c r="BI78" s="1170" t="str">
        <f>IF(ISNUMBER(A78),CONCATENATE(Names!$C$12,Names!$N$3,BC78),"")</f>
        <v/>
      </c>
      <c r="BJ78" s="1170" t="str">
        <f>IF(ISNUMBER(A78),CONCATENATE(Names!$C$24,Names!$N$3,AY78),"")</f>
        <v/>
      </c>
      <c r="BK78" s="1170" t="str">
        <f>IF(ISNUMBER(A78),CONCATENATE(Names!$C$9,Names!$N$3,AY78),"")</f>
        <v/>
      </c>
      <c r="BS78" s="157"/>
      <c r="BT78" s="105">
        <f>COUNTIFS($BW$5:BW78,"&lt;&gt;"&amp;"")</f>
        <v>8</v>
      </c>
      <c r="BU78" s="1184" t="str">
        <f t="shared" si="40"/>
        <v>MBL</v>
      </c>
      <c r="BV78" s="1184" t="str">
        <f t="shared" si="41"/>
        <v>090PRL</v>
      </c>
      <c r="BW78" s="1186" t="str">
        <f>Names!$C$24</f>
        <v>PRLCSC</v>
      </c>
      <c r="BX78" s="43" t="str">
        <f>CONCATENATE(Names!$D$28,"001")</f>
        <v>Ph001</v>
      </c>
      <c r="BY78" s="1170" t="str">
        <f>IF($BW78="","",CONCATENATE($BW78,Names!$N$3,$BX78))</f>
        <v>PRLCSC-Ph001</v>
      </c>
      <c r="BZ78" s="157"/>
      <c r="CA78" s="13"/>
      <c r="CB78" s="13"/>
      <c r="CC78" s="13"/>
      <c r="CF78" s="13" t="str">
        <f>IF(ISNUMBER($A78),CONCATENATE($BK78,Names!$P$3,Dev!$DA$130),"")</f>
        <v/>
      </c>
      <c r="CG78" s="13" t="str">
        <f>IF(ISNUMBER($A78),CONCATENATE($BK78,Names!$P$3,Dev!$DD$130),"")</f>
        <v/>
      </c>
      <c r="CH78" s="13" t="str">
        <f>IF(ISNUMBER($A78),CONCATENATE($BK78,Names!$P$3,Dev!$DG$130),"")</f>
        <v/>
      </c>
      <c r="CI78" s="13" t="str">
        <f>IF(ISNUMBER($A78),CONCATENATE($BK78,Names!$P$3,Dev!$DK$130),"")</f>
        <v/>
      </c>
      <c r="CJ78" s="13" t="str">
        <f>IF(ISNUMBER($A78),CONCATENATE($BK78,Names!$P$3,Dev!$DN$130),"")</f>
        <v/>
      </c>
      <c r="CK78" s="13" t="str">
        <f>IF(ISNUMBER($A78),CONCATENATE($BK78,Names!$P$3,Dev!$DQ$130),"")</f>
        <v/>
      </c>
      <c r="CL78" s="13"/>
      <c r="CM78" s="13" t="str">
        <f>""</f>
        <v/>
      </c>
      <c r="CN78" s="13" t="str">
        <f>IF(ISNUMBER($A78),CONCATENATE($BB78,Names!$P$3,Dev!$CZ$48),"")</f>
        <v/>
      </c>
      <c r="CO78" s="13" t="str">
        <f>IF(ISNUMBER($A78),CONCATENATE($BB78,Names!$P$3,Dev!$DF$48),"")</f>
        <v/>
      </c>
      <c r="CP78" s="13" t="str">
        <f>IF(ISNUMBER($A78),CONCATENATE($BB78,Names!$P$3,Dev!$DI$48),"")</f>
        <v/>
      </c>
      <c r="CQ78" s="13" t="str">
        <f>IF(ISNUMBER($A78),CONCATENATE($BB78,Names!$P$3,Dev!$DM$48),"")</f>
        <v/>
      </c>
      <c r="CR78" s="13" t="str">
        <f>IF(ISNUMBER($A78),CONCATENATE($BB78,Names!$P$3,Dev!$DV$48),"")</f>
        <v/>
      </c>
      <c r="CS78" s="13" t="str">
        <f>IF(ISNUMBER($A78),CONCATENATE($BB78,Names!$P$3,Dev!$DZ$48),"")</f>
        <v/>
      </c>
      <c r="CT78" s="13" t="str">
        <f>IF(ISNUMBER($A78),CONCATENATE($BB78,Names!$P$3,Dev!$EI$48),"")</f>
        <v/>
      </c>
      <c r="CU78" s="13" t="str">
        <f>IF(ISNUMBER($A78),CONCATENATE($BB78,Names!$P$3,Dev!$FZ$48),"")</f>
        <v/>
      </c>
      <c r="CV78" s="13" t="str">
        <f>IF(ISNUMBER($A78),CONCATENATE($BB78,Names!$P$3,Dev!$GI$48),"")</f>
        <v/>
      </c>
      <c r="CW78" s="13" t="str">
        <f>IF(ISNUMBER($A78),CONCATENATE($BB78,Names!$P$3,Dev!$GM$48),"")</f>
        <v/>
      </c>
      <c r="CX78" s="13"/>
      <c r="CY78" s="13" t="str">
        <f>IF(ISNUMBER($A78),CONCATENATE($BB78,Names!$P$3,Dev!$EM$48),"")</f>
        <v/>
      </c>
      <c r="CZ78" s="13" t="str">
        <f>IF(ISNUMBER($A78),CONCATENATE($BB78,Names!$P$3,Dev!$EV$48),"")</f>
        <v/>
      </c>
      <c r="DA78" s="13" t="str">
        <f>IF(ISNUMBER($A78),CONCATENATE($BB78,Names!$P$3,Dev!$EZ$48),"")</f>
        <v/>
      </c>
      <c r="DB78" s="13" t="str">
        <f>IF(ISNUMBER($A78),CONCATENATE($BB78,Names!$P$3,Dev!$FI$48),"")</f>
        <v/>
      </c>
      <c r="DC78" s="13" t="str">
        <f>IF(ISNUMBER($A78),CONCATENATE($BB78,Names!$P$3,Dev!$FM$48),"")</f>
        <v/>
      </c>
      <c r="DD78" s="13" t="str">
        <f>IF(ISNUMBER($A78),CONCATENATE($BB78,Names!$P$3,Dev!$FV$48),"")</f>
        <v/>
      </c>
      <c r="DE78" s="13" t="str">
        <f>IF(ISNUMBER($A78),CONCATENATE($BB78,Names!$P$3,Dev!$GP$48),"")</f>
        <v/>
      </c>
      <c r="DI78" s="105">
        <f>COUNTIFS($DL$5:DL78,"&lt;&gt;"&amp;"")</f>
        <v>0</v>
      </c>
      <c r="DJ78" s="1198" t="str">
        <f t="shared" si="42"/>
        <v/>
      </c>
      <c r="DK78" s="1198" t="str">
        <f t="shared" si="43"/>
        <v/>
      </c>
      <c r="DL78" s="1198"/>
      <c r="DM78" s="1198" t="str">
        <f>IF($DL78="","",_xlfn.CONCAT(Names!$D$5,$AO78))</f>
        <v/>
      </c>
      <c r="DN78" s="1198" t="str">
        <f>IF($DL78="","",CONCATENATE(Names!$C$26,Names!$N$3,$DM78))</f>
        <v/>
      </c>
      <c r="DO78" s="1198" t="str">
        <f>IF($DL78="","",CONCATENATE(Names!$C$25,Names!$N$3,$DM78))</f>
        <v/>
      </c>
    </row>
    <row r="79" spans="1:119" s="42" customFormat="1">
      <c r="A79" s="212" t="s">
        <v>829</v>
      </c>
      <c r="B79" s="213" t="s">
        <v>828</v>
      </c>
      <c r="C79" s="214">
        <v>0</v>
      </c>
      <c r="D79" s="214"/>
      <c r="F79" s="42">
        <v>1</v>
      </c>
      <c r="G79" s="2">
        <f t="shared" si="53"/>
        <v>174.28099999999998</v>
      </c>
      <c r="H79" s="2">
        <f t="shared" si="54"/>
        <v>174.28099999999998</v>
      </c>
      <c r="I79" s="1225"/>
      <c r="J79" s="212"/>
      <c r="K79" s="216"/>
      <c r="L79" s="2" t="str">
        <f>IF(ISNUMBER(E79),VLOOKUP(C79,'TE,EHnames'!$B$4:$F$11,'TE,EHnames'!$C$2,FALSE),"")</f>
        <v/>
      </c>
      <c r="M79" s="2" t="str">
        <f>IF(ISNUMBER(E79),VLOOKUP(C79,'TE,EHnames'!$B$4:$F$11,'TE,EHnames'!$F$2,FALSE),"")</f>
        <v/>
      </c>
      <c r="O79" s="13"/>
      <c r="P79" s="42">
        <v>190</v>
      </c>
      <c r="S79" t="str">
        <f>IFERROR(VLOOKUP(P79,Racks!$H$4:$M$30,6),"")</f>
        <v>MBL-090Row:CnPw-U-016</v>
      </c>
      <c r="V79" s="54">
        <f>COUNTIFS('Sec-Sub'!$K$4:$K$164,"&lt;="&amp;H79)</f>
        <v>56</v>
      </c>
      <c r="W79" s="54" t="str">
        <f>VLOOKUP(V79,'Sec-Sub'!$A$4:$C$164,2,FALSE)</f>
        <v>MBL</v>
      </c>
      <c r="X79" s="54" t="str">
        <f>VLOOKUP(V79,'Sec-Sub'!$A$4:$C$164,3,FALSE)</f>
        <v>090</v>
      </c>
      <c r="Y79" s="54" t="str">
        <f>CONCATENATE(X79,Names!$I$3)</f>
        <v>090PRL</v>
      </c>
      <c r="Z79" s="214"/>
      <c r="AA79" s="217"/>
      <c r="AC79" s="218"/>
      <c r="AD79" s="1820"/>
      <c r="AE79" s="219"/>
      <c r="AI79" s="1266" t="str">
        <f>IF(ISNUMBER(R79),CONCATENATE(Names!$C$3,R79),"")</f>
        <v/>
      </c>
      <c r="AK79" s="1170" t="str">
        <f t="shared" si="44"/>
        <v/>
      </c>
      <c r="AL79" s="1170" t="str">
        <f t="shared" si="45"/>
        <v/>
      </c>
      <c r="AM79" s="1170" t="str">
        <f t="shared" si="46"/>
        <v/>
      </c>
      <c r="AN79" s="1170" t="str">
        <f t="shared" si="47"/>
        <v/>
      </c>
      <c r="AO79" s="1170" t="str">
        <f t="shared" si="48"/>
        <v/>
      </c>
      <c r="AP79" s="1170" t="str">
        <f>IF(ISNUMBER(E79),CONCATENATE(Names!$C$5,Names!$N$3,AO79),"")</f>
        <v/>
      </c>
      <c r="AQ79" s="1170" t="str">
        <f>IF(ISNUMBER(E79),CONCATENATE(Names!$D$5,AO79),"")</f>
        <v/>
      </c>
      <c r="AR79" s="1170" t="str">
        <f>IF(ISNUMBER(E79),CONCATENATE(Names!$C$10,Names!$N$3,AQ79),"")</f>
        <v/>
      </c>
      <c r="AS79" s="1170" t="str">
        <f>IF(ISNUMBER(E79),CONCATENATE(Names!$C$11,Names!$N$3,AQ79),"")</f>
        <v/>
      </c>
      <c r="AU79" s="13" t="str">
        <f t="shared" si="49"/>
        <v/>
      </c>
      <c r="AV79" s="1170" t="str">
        <f t="shared" si="36"/>
        <v/>
      </c>
      <c r="AW79" s="1170" t="str">
        <f t="shared" si="37"/>
        <v/>
      </c>
      <c r="AX79" s="1170" t="str">
        <f t="shared" si="38"/>
        <v/>
      </c>
      <c r="AY79" s="1170" t="str">
        <f t="shared" si="39"/>
        <v/>
      </c>
      <c r="AZ79" s="1170" t="str">
        <f>IF(ISNUMBER(A79),CONCATENATE(Names!$C$6,Names!$N$3,AU79,A79),"")</f>
        <v/>
      </c>
      <c r="BA79" s="1170" t="str">
        <f>IF(ISNUMBER(A79),CONCATENATE(Names!$C$7,Names!$N$3,AU79,A79),"")</f>
        <v/>
      </c>
      <c r="BB79" s="1170" t="str">
        <f>IF(ISNUMBER(A79),CONCATENATE(Names!$C$8,Names!$N$3,AU79,A79),"")</f>
        <v/>
      </c>
      <c r="BC79" s="1170" t="str">
        <f>IF(ISNUMBER(A79),CONCATENATE(Names!$D$6,AY79),"")</f>
        <v/>
      </c>
      <c r="BD79" s="1170" t="str">
        <f>IF(ISNUMBER(A79),CONCATENATE(Names!$C$10,Names!$N$3,BC79),"")</f>
        <v/>
      </c>
      <c r="BE79" s="1170" t="str">
        <f>IF(ISNUMBER(A79),CONCATENATE(Names!$C$11,Names!$N$3,BC79),"")</f>
        <v/>
      </c>
      <c r="BF79" s="1170" t="str">
        <f>IF(ISNUMBER(A79),CONCATENATE(Names!$D$7,AY79),"")</f>
        <v/>
      </c>
      <c r="BG79" s="1170" t="str">
        <f>IF(ISNUMBER(A79),CONCATENATE(Names!$C$10,Names!$N$3,BF79),"")</f>
        <v/>
      </c>
      <c r="BH79" s="1170" t="str">
        <f>IF(ISNUMBER(A79),CONCATENATE(Names!$C$11,Names!$N$3,BF79),"")</f>
        <v/>
      </c>
      <c r="BI79" s="1170" t="str">
        <f>IF(ISNUMBER(A79),CONCATENATE(Names!$C$12,Names!$N$3,BC79),"")</f>
        <v/>
      </c>
      <c r="BJ79" s="1170" t="str">
        <f>IF(ISNUMBER(A79),CONCATENATE(Names!$C$24,Names!$N$3,AY79),"")</f>
        <v/>
      </c>
      <c r="BK79" s="1170" t="str">
        <f>IF(ISNUMBER(A79),CONCATENATE(Names!$C$9,Names!$N$3,AY79),"")</f>
        <v/>
      </c>
      <c r="BS79" s="157"/>
      <c r="BT79" s="105">
        <f>COUNTIFS($BW$5:BW79,"&lt;&gt;"&amp;"")</f>
        <v>9</v>
      </c>
      <c r="BU79" s="103" t="str">
        <f t="shared" si="40"/>
        <v>MBL</v>
      </c>
      <c r="BV79" s="103" t="str">
        <f t="shared" si="41"/>
        <v>090PRL</v>
      </c>
      <c r="BW79" s="220" t="str">
        <f>Names!$C$13</f>
        <v>PRLAd</v>
      </c>
      <c r="BX79" s="43" t="str">
        <f>CONCATENATE(Names!$D$28,"001")</f>
        <v>Ph001</v>
      </c>
      <c r="BY79" t="str">
        <f>IF($BW79="","",CONCATENATE($BW79,Names!$N$3,$BX79))</f>
        <v>PRLAd-Ph001</v>
      </c>
      <c r="BZ79" s="157"/>
      <c r="CA79" s="13" t="str">
        <f>IF(ISNUMBER(A79),CONCATENATE(W79,Names!$H$3,Y79,Names!$J$3,Names!$K$3,Names!$L$3,BK79),"")</f>
        <v/>
      </c>
      <c r="CB79" s="13" t="str">
        <f>IF(ISNUMBER(A79),CONCATENATE(W79,Names!$H$3,Y79,Names!$J$3,Names!$K$3,Names!$L$3,BB79),"")</f>
        <v/>
      </c>
      <c r="CC79" s="13" t="str">
        <f>IF($BW79="","",CONCATENATE(W79,Names!$H$3,Y79,Names!$J$3,Names!$K$3,Names!$L$3,$BW79,Names!$N$3,$BX79))</f>
        <v>MBL-090PRL:RFS-PRLAd-Ph001</v>
      </c>
      <c r="CF79" s="13" t="str">
        <f>IF(ISNUMBER($A79),CONCATENATE($BK79,Names!$P$3,Dev!$DA$130),"")</f>
        <v/>
      </c>
      <c r="CG79" s="13" t="str">
        <f>IF(ISNUMBER($A79),CONCATENATE($BK79,Names!$P$3,Dev!$DD$130),"")</f>
        <v/>
      </c>
      <c r="CH79" s="13" t="str">
        <f>IF(ISNUMBER($A79),CONCATENATE($BK79,Names!$P$3,Dev!$DG$130),"")</f>
        <v/>
      </c>
      <c r="CI79" s="13" t="str">
        <f>IF(ISNUMBER($A79),CONCATENATE($BK79,Names!$P$3,Dev!$DK$130),"")</f>
        <v/>
      </c>
      <c r="CJ79" s="13" t="str">
        <f>IF(ISNUMBER($A79),CONCATENATE($BK79,Names!$P$3,Dev!$DN$130),"")</f>
        <v/>
      </c>
      <c r="CK79" s="13" t="str">
        <f>IF(ISNUMBER($A79),CONCATENATE($BK79,Names!$P$3,Dev!$DQ$130),"")</f>
        <v/>
      </c>
      <c r="CL79" s="13"/>
      <c r="CM79" s="13" t="str">
        <f>""</f>
        <v/>
      </c>
      <c r="CN79" s="13" t="str">
        <f>IF(ISNUMBER($A79),CONCATENATE($BB79,Names!$P$3,Dev!$CZ$48),"")</f>
        <v/>
      </c>
      <c r="CO79" s="13" t="str">
        <f>IF(ISNUMBER($A79),CONCATENATE($BB79,Names!$P$3,Dev!$DF$48),"")</f>
        <v/>
      </c>
      <c r="CP79" s="13" t="str">
        <f>IF(ISNUMBER($A79),CONCATENATE($BB79,Names!$P$3,Dev!$DI$48),"")</f>
        <v/>
      </c>
      <c r="CQ79" s="13" t="str">
        <f>IF(ISNUMBER($A79),CONCATENATE($BB79,Names!$P$3,Dev!$DM$48),"")</f>
        <v/>
      </c>
      <c r="CR79" s="13" t="str">
        <f>IF(ISNUMBER($A79),CONCATENATE($BB79,Names!$P$3,Dev!$DV$48),"")</f>
        <v/>
      </c>
      <c r="CS79" s="13" t="str">
        <f>IF(ISNUMBER($A79),CONCATENATE($BB79,Names!$P$3,Dev!$DZ$48),"")</f>
        <v/>
      </c>
      <c r="CT79" s="13" t="str">
        <f>IF(ISNUMBER($A79),CONCATENATE($BB79,Names!$P$3,Dev!$EI$48),"")</f>
        <v/>
      </c>
      <c r="CU79" s="13" t="str">
        <f>IF(ISNUMBER($A79),CONCATENATE($BB79,Names!$P$3,Dev!$FZ$48),"")</f>
        <v/>
      </c>
      <c r="CV79" s="13" t="str">
        <f>IF(ISNUMBER($A79),CONCATENATE($BB79,Names!$P$3,Dev!$GI$48),"")</f>
        <v/>
      </c>
      <c r="CW79" s="13" t="str">
        <f>IF(ISNUMBER($A79),CONCATENATE($BB79,Names!$P$3,Dev!$GM$48),"")</f>
        <v/>
      </c>
      <c r="CX79" s="13"/>
      <c r="CY79" s="13" t="str">
        <f>IF(ISNUMBER($A79),CONCATENATE($BB79,Names!$P$3,Dev!$EM$48),"")</f>
        <v/>
      </c>
      <c r="CZ79" s="13" t="str">
        <f>IF(ISNUMBER($A79),CONCATENATE($BB79,Names!$P$3,Dev!$EV$48),"")</f>
        <v/>
      </c>
      <c r="DA79" s="13" t="str">
        <f>IF(ISNUMBER($A79),CONCATENATE($BB79,Names!$P$3,Dev!$EZ$48),"")</f>
        <v/>
      </c>
      <c r="DB79" s="13" t="str">
        <f>IF(ISNUMBER($A79),CONCATENATE($BB79,Names!$P$3,Dev!$FI$48),"")</f>
        <v/>
      </c>
      <c r="DC79" s="13" t="str">
        <f>IF(ISNUMBER($A79),CONCATENATE($BB79,Names!$P$3,Dev!$FM$48),"")</f>
        <v/>
      </c>
      <c r="DD79" s="13" t="str">
        <f>IF(ISNUMBER($A79),CONCATENATE($BB79,Names!$P$3,Dev!$FV$48),"")</f>
        <v/>
      </c>
      <c r="DE79" s="13" t="str">
        <f>IF(ISNUMBER($A79),CONCATENATE($BB79,Names!$P$3,Dev!$GP$48),"")</f>
        <v/>
      </c>
      <c r="DI79" s="105">
        <f>COUNTIFS($DL$5:DL79,"&lt;&gt;"&amp;"")</f>
        <v>0</v>
      </c>
      <c r="DJ79" s="1198" t="str">
        <f t="shared" si="42"/>
        <v/>
      </c>
      <c r="DK79" s="1198" t="str">
        <f t="shared" si="43"/>
        <v/>
      </c>
      <c r="DL79" s="1198"/>
      <c r="DM79" s="1198" t="str">
        <f>IF($DL79="","",_xlfn.CONCAT(Names!$D$5,$AO79))</f>
        <v/>
      </c>
      <c r="DN79" s="1198" t="str">
        <f>IF($DL79="","",CONCATENATE(Names!$C$26,Names!$N$3,$DM79))</f>
        <v/>
      </c>
      <c r="DO79" s="1198" t="str">
        <f>IF($DL79="","",CONCATENATE(Names!$C$25,Names!$N$3,$DM79))</f>
        <v/>
      </c>
    </row>
    <row r="80" spans="1:119" s="42" customFormat="1">
      <c r="A80" s="212" t="s">
        <v>603</v>
      </c>
      <c r="B80" s="213"/>
      <c r="C80" s="214">
        <v>0</v>
      </c>
      <c r="D80" s="214"/>
      <c r="F80" s="42">
        <v>1</v>
      </c>
      <c r="G80" s="2">
        <f t="shared" ref="G80:G145" si="55">G79+F79*SUM(B79:C79)</f>
        <v>174.28099999999998</v>
      </c>
      <c r="H80" s="2">
        <f t="shared" si="52"/>
        <v>174.28099999999998</v>
      </c>
      <c r="I80" s="1225"/>
      <c r="J80" s="212"/>
      <c r="K80" s="216"/>
      <c r="L80" s="2" t="str">
        <f>IF(ISNUMBER(E80),VLOOKUP(C80,'TE,EHnames'!$B$4:$F$11,'TE,EHnames'!$C$2,FALSE),"")</f>
        <v/>
      </c>
      <c r="M80" s="2" t="str">
        <f>IF(ISNUMBER(E80),VLOOKUP(C80,'TE,EHnames'!$B$4:$F$11,'TE,EHnames'!$F$2,FALSE),"")</f>
        <v/>
      </c>
      <c r="O80" s="13" t="str">
        <f>IF(ISNUMBER(A80),ABS(H80-$Q$84),"")</f>
        <v/>
      </c>
      <c r="S80" t="str">
        <f>IFERROR(VLOOKUP(P80,Racks!$H$4:$M$30,6),"")</f>
        <v/>
      </c>
      <c r="V80" s="54">
        <f>COUNTIFS('Sec-Sub'!$K$4:$K$164,"&lt;="&amp;H80)</f>
        <v>56</v>
      </c>
      <c r="W80" s="54" t="str">
        <f>VLOOKUP(V80,'Sec-Sub'!$A$4:$C$164,2,FALSE)</f>
        <v>MBL</v>
      </c>
      <c r="X80" s="54" t="str">
        <f>VLOOKUP(V80,'Sec-Sub'!$A$4:$C$164,3,FALSE)</f>
        <v>090</v>
      </c>
      <c r="Y80" s="54" t="str">
        <f>CONCATENATE(X80,Names!$I$3)</f>
        <v>090PRL</v>
      </c>
      <c r="Z80" s="214"/>
      <c r="AA80" s="217"/>
      <c r="AC80" s="218"/>
      <c r="AD80" s="1820"/>
      <c r="AE80" s="219"/>
      <c r="AI80" s="1266" t="str">
        <f>IF(ISNUMBER(R80),CONCATENATE(Names!$C$3,R80),"")</f>
        <v/>
      </c>
      <c r="AK80" s="1170" t="str">
        <f t="shared" si="44"/>
        <v/>
      </c>
      <c r="AL80" s="1170" t="str">
        <f t="shared" si="45"/>
        <v/>
      </c>
      <c r="AM80" s="1170" t="str">
        <f t="shared" si="46"/>
        <v/>
      </c>
      <c r="AN80" s="1170" t="str">
        <f t="shared" si="47"/>
        <v/>
      </c>
      <c r="AO80" s="1170" t="str">
        <f t="shared" si="48"/>
        <v/>
      </c>
      <c r="AP80" s="1170" t="str">
        <f>IF(ISNUMBER(E80),CONCATENATE(Names!$C$5,Names!$N$3,AO80),"")</f>
        <v/>
      </c>
      <c r="AQ80" s="1170" t="str">
        <f>IF(ISNUMBER(E80),CONCATENATE(Names!$D$5,AO80),"")</f>
        <v/>
      </c>
      <c r="AR80" s="1170" t="str">
        <f>IF(ISNUMBER(E80),CONCATENATE(Names!$C$10,Names!$N$3,AQ80),"")</f>
        <v/>
      </c>
      <c r="AS80" s="1170" t="str">
        <f>IF(ISNUMBER(E80),CONCATENATE(Names!$C$11,Names!$N$3,AQ80),"")</f>
        <v/>
      </c>
      <c r="AU80" s="13" t="str">
        <f t="shared" si="49"/>
        <v/>
      </c>
      <c r="AV80" s="1170" t="str">
        <f t="shared" si="36"/>
        <v/>
      </c>
      <c r="AW80" s="1170" t="str">
        <f t="shared" si="37"/>
        <v/>
      </c>
      <c r="AX80" s="1170" t="str">
        <f t="shared" si="38"/>
        <v/>
      </c>
      <c r="AY80" s="1170" t="str">
        <f t="shared" si="39"/>
        <v/>
      </c>
      <c r="AZ80" s="1170" t="str">
        <f>IF(ISNUMBER(A80),CONCATENATE(Names!$C$6,Names!$N$3,AU80,A80),"")</f>
        <v/>
      </c>
      <c r="BA80" s="1170" t="str">
        <f>IF(ISNUMBER(A80),CONCATENATE(Names!$C$7,Names!$N$3,AU80,A80),"")</f>
        <v/>
      </c>
      <c r="BB80" s="1170" t="str">
        <f>IF(ISNUMBER(A80),CONCATENATE(Names!$C$8,Names!$N$3,AU80,A80),"")</f>
        <v/>
      </c>
      <c r="BC80" s="1170" t="str">
        <f>IF(ISNUMBER(A80),CONCATENATE(Names!$D$6,AY80),"")</f>
        <v/>
      </c>
      <c r="BD80" s="1170" t="str">
        <f>IF(ISNUMBER(A80),CONCATENATE(Names!$C$10,Names!$N$3,BC80),"")</f>
        <v/>
      </c>
      <c r="BE80" s="1170" t="str">
        <f>IF(ISNUMBER(A80),CONCATENATE(Names!$C$11,Names!$N$3,BC80),"")</f>
        <v/>
      </c>
      <c r="BF80" s="1170" t="str">
        <f>IF(ISNUMBER(A80),CONCATENATE(Names!$D$7,AY80),"")</f>
        <v/>
      </c>
      <c r="BG80" s="1170" t="str">
        <f>IF(ISNUMBER(A80),CONCATENATE(Names!$C$10,Names!$N$3,BF80),"")</f>
        <v/>
      </c>
      <c r="BH80" s="1170" t="str">
        <f>IF(ISNUMBER(A80),CONCATENATE(Names!$C$11,Names!$N$3,BF80),"")</f>
        <v/>
      </c>
      <c r="BI80" s="1170" t="str">
        <f>IF(ISNUMBER(A80),CONCATENATE(Names!$C$12,Names!$N$3,BC80),"")</f>
        <v/>
      </c>
      <c r="BJ80" s="1170" t="str">
        <f>IF(ISNUMBER(A80),CONCATENATE(Names!$C$24,Names!$N$3,AY80),"")</f>
        <v/>
      </c>
      <c r="BK80" s="1170" t="str">
        <f>IF(ISNUMBER(A80),CONCATENATE(Names!$C$9,Names!$N$3,AY80),"")</f>
        <v/>
      </c>
      <c r="BS80" s="157"/>
      <c r="BT80" s="105">
        <f>COUNTIFS($BW$5:BW80,"&lt;&gt;"&amp;"")</f>
        <v>10</v>
      </c>
      <c r="BU80" s="103" t="str">
        <f t="shared" si="40"/>
        <v>MBL</v>
      </c>
      <c r="BV80" s="103" t="str">
        <f t="shared" si="41"/>
        <v>090PRL</v>
      </c>
      <c r="BW80" s="220" t="str">
        <f>Names!$C$10</f>
        <v>PRLEH</v>
      </c>
      <c r="BX80" s="43" t="str">
        <f>CONCATENATE(Names!$D$28,"001")</f>
        <v>Ph001</v>
      </c>
      <c r="BY80" t="str">
        <f>IF($BW80="","",CONCATENATE($BW80,Names!$N$3,$BX80))</f>
        <v>PRLEH-Ph001</v>
      </c>
      <c r="BZ80" s="157"/>
      <c r="CA80" s="13" t="str">
        <f>IF(ISNUMBER(A80),CONCATENATE(W80,Names!$H$3,Y80,Names!$J$3,Names!$K$3,Names!$L$3,BK80),"")</f>
        <v/>
      </c>
      <c r="CB80" s="13" t="str">
        <f>IF(ISNUMBER(A80),CONCATENATE(W80,Names!$H$3,Y80,Names!$J$3,Names!$K$3,Names!$L$3,BB80),"")</f>
        <v/>
      </c>
      <c r="CC80" s="13" t="str">
        <f>IF($BW80="","",CONCATENATE(W80,Names!$H$3,Y80,Names!$J$3,Names!$K$3,Names!$L$3,$BW80,Names!$N$3,$BX80))</f>
        <v>MBL-090PRL:RFS-PRLEH-Ph001</v>
      </c>
      <c r="CF80" s="13" t="str">
        <f>IF(ISNUMBER($A80),CONCATENATE($BK80,Names!$P$3,Dev!$DA$130),"")</f>
        <v/>
      </c>
      <c r="CG80" s="13" t="str">
        <f>IF(ISNUMBER($A80),CONCATENATE($BK80,Names!$P$3,Dev!$DD$130),"")</f>
        <v/>
      </c>
      <c r="CH80" s="13" t="str">
        <f>IF(ISNUMBER($A80),CONCATENATE($BK80,Names!$P$3,Dev!$DG$130),"")</f>
        <v/>
      </c>
      <c r="CI80" s="13" t="str">
        <f>IF(ISNUMBER($A80),CONCATENATE($BK80,Names!$P$3,Dev!$DK$130),"")</f>
        <v/>
      </c>
      <c r="CJ80" s="13" t="str">
        <f>IF(ISNUMBER($A80),CONCATENATE($BK80,Names!$P$3,Dev!$DN$130),"")</f>
        <v/>
      </c>
      <c r="CK80" s="13" t="str">
        <f>IF(ISNUMBER($A80),CONCATENATE($BK80,Names!$P$3,Dev!$DQ$130),"")</f>
        <v/>
      </c>
      <c r="CL80" s="13"/>
      <c r="CM80" s="13" t="str">
        <f>""</f>
        <v/>
      </c>
      <c r="CN80" s="13" t="str">
        <f>IF(ISNUMBER($A80),CONCATENATE($BB80,Names!$P$3,Dev!$CZ$48),"")</f>
        <v/>
      </c>
      <c r="CO80" s="13" t="str">
        <f>IF(ISNUMBER($A80),CONCATENATE($BB80,Names!$P$3,Dev!$DF$48),"")</f>
        <v/>
      </c>
      <c r="CP80" s="13" t="str">
        <f>IF(ISNUMBER($A80),CONCATENATE($BB80,Names!$P$3,Dev!$DI$48),"")</f>
        <v/>
      </c>
      <c r="CQ80" s="13" t="str">
        <f>IF(ISNUMBER($A80),CONCATENATE($BB80,Names!$P$3,Dev!$DM$48),"")</f>
        <v/>
      </c>
      <c r="CR80" s="13" t="str">
        <f>IF(ISNUMBER($A80),CONCATENATE($BB80,Names!$P$3,Dev!$DV$48),"")</f>
        <v/>
      </c>
      <c r="CS80" s="13" t="str">
        <f>IF(ISNUMBER($A80),CONCATENATE($BB80,Names!$P$3,Dev!$DZ$48),"")</f>
        <v/>
      </c>
      <c r="CT80" s="13" t="str">
        <f>IF(ISNUMBER($A80),CONCATENATE($BB80,Names!$P$3,Dev!$EI$48),"")</f>
        <v/>
      </c>
      <c r="CU80" s="13" t="str">
        <f>IF(ISNUMBER($A80),CONCATENATE($BB80,Names!$P$3,Dev!$FZ$48),"")</f>
        <v/>
      </c>
      <c r="CV80" s="13" t="str">
        <f>IF(ISNUMBER($A80),CONCATENATE($BB80,Names!$P$3,Dev!$GI$48),"")</f>
        <v/>
      </c>
      <c r="CW80" s="13" t="str">
        <f>IF(ISNUMBER($A80),CONCATENATE($BB80,Names!$P$3,Dev!$GM$48),"")</f>
        <v/>
      </c>
      <c r="CX80" s="13"/>
      <c r="CY80" s="13" t="str">
        <f>IF(ISNUMBER($A80),CONCATENATE($BB80,Names!$P$3,Dev!$EM$48),"")</f>
        <v/>
      </c>
      <c r="CZ80" s="13" t="str">
        <f>IF(ISNUMBER($A80),CONCATENATE($BB80,Names!$P$3,Dev!$EV$48),"")</f>
        <v/>
      </c>
      <c r="DA80" s="13" t="str">
        <f>IF(ISNUMBER($A80),CONCATENATE($BB80,Names!$P$3,Dev!$EZ$48),"")</f>
        <v/>
      </c>
      <c r="DB80" s="13" t="str">
        <f>IF(ISNUMBER($A80),CONCATENATE($BB80,Names!$P$3,Dev!$FI$48),"")</f>
        <v/>
      </c>
      <c r="DC80" s="13" t="str">
        <f>IF(ISNUMBER($A80),CONCATENATE($BB80,Names!$P$3,Dev!$FM$48),"")</f>
        <v/>
      </c>
      <c r="DD80" s="13" t="str">
        <f>IF(ISNUMBER($A80),CONCATENATE($BB80,Names!$P$3,Dev!$FV$48),"")</f>
        <v/>
      </c>
      <c r="DE80" s="13" t="str">
        <f>IF(ISNUMBER($A80),CONCATENATE($BB80,Names!$P$3,Dev!$GP$48),"")</f>
        <v/>
      </c>
      <c r="DI80" s="105">
        <f>COUNTIFS($DL$5:DL80,"&lt;&gt;"&amp;"")</f>
        <v>0</v>
      </c>
      <c r="DJ80" s="1198" t="str">
        <f t="shared" si="42"/>
        <v/>
      </c>
      <c r="DK80" s="1198" t="str">
        <f t="shared" si="43"/>
        <v/>
      </c>
      <c r="DL80" s="1198"/>
      <c r="DM80" s="1198" t="str">
        <f>IF($DL80="","",_xlfn.CONCAT(Names!$D$5,$AO80))</f>
        <v/>
      </c>
      <c r="DN80" s="1198" t="str">
        <f>IF($DL80="","",CONCATENATE(Names!$C$26,Names!$N$3,$DM80))</f>
        <v/>
      </c>
      <c r="DO80" s="1198" t="str">
        <f>IF($DL80="","",CONCATENATE(Names!$C$25,Names!$N$3,$DM80))</f>
        <v/>
      </c>
    </row>
    <row r="81" spans="1:119" s="42" customFormat="1">
      <c r="A81" s="212" t="s">
        <v>604</v>
      </c>
      <c r="B81" s="213"/>
      <c r="C81" s="214">
        <v>0</v>
      </c>
      <c r="D81" s="214"/>
      <c r="F81" s="42">
        <v>1</v>
      </c>
      <c r="G81" s="2">
        <f t="shared" si="55"/>
        <v>174.28099999999998</v>
      </c>
      <c r="H81" s="2">
        <f t="shared" si="52"/>
        <v>174.28099999999998</v>
      </c>
      <c r="I81" s="1225"/>
      <c r="J81" s="212"/>
      <c r="K81" s="216"/>
      <c r="L81" s="2" t="str">
        <f>IF(ISNUMBER(E81),VLOOKUP(C81,'TE,EHnames'!$B$4:$F$11,'TE,EHnames'!$C$2,FALSE),"")</f>
        <v/>
      </c>
      <c r="M81" s="2" t="str">
        <f>IF(ISNUMBER(E81),VLOOKUP(C81,'TE,EHnames'!$B$4:$F$11,'TE,EHnames'!$F$2,FALSE),"")</f>
        <v/>
      </c>
      <c r="O81" s="13" t="str">
        <f>IF(ISNUMBER(A81),ABS(H81-$Q$84),"")</f>
        <v/>
      </c>
      <c r="S81" t="str">
        <f>IFERROR(VLOOKUP(P81,Racks!$H$4:$M$30,6),"")</f>
        <v/>
      </c>
      <c r="V81" s="54">
        <f>COUNTIFS('Sec-Sub'!$K$4:$K$164,"&lt;="&amp;H81)</f>
        <v>56</v>
      </c>
      <c r="W81" s="54" t="str">
        <f>VLOOKUP(V81,'Sec-Sub'!$A$4:$C$164,2,FALSE)</f>
        <v>MBL</v>
      </c>
      <c r="X81" s="54" t="str">
        <f>VLOOKUP(V81,'Sec-Sub'!$A$4:$C$164,3,FALSE)</f>
        <v>090</v>
      </c>
      <c r="Y81" s="54" t="str">
        <f>CONCATENATE(X81,Names!$I$3)</f>
        <v>090PRL</v>
      </c>
      <c r="Z81" s="214"/>
      <c r="AA81" s="217"/>
      <c r="AC81" s="218"/>
      <c r="AD81" s="1820"/>
      <c r="AE81" s="219"/>
      <c r="AI81" s="1266" t="str">
        <f>IF(ISNUMBER(R81),CONCATENATE(Names!$C$3,R81),"")</f>
        <v/>
      </c>
      <c r="AK81" s="1170" t="str">
        <f t="shared" si="44"/>
        <v/>
      </c>
      <c r="AL81" s="1170" t="str">
        <f t="shared" si="45"/>
        <v/>
      </c>
      <c r="AM81" s="1170" t="str">
        <f t="shared" si="46"/>
        <v/>
      </c>
      <c r="AN81" s="1170" t="str">
        <f t="shared" si="47"/>
        <v/>
      </c>
      <c r="AO81" s="1170" t="str">
        <f t="shared" si="48"/>
        <v/>
      </c>
      <c r="AP81" s="1170" t="str">
        <f>IF(ISNUMBER(E81),CONCATENATE(Names!$C$5,Names!$N$3,AO81),"")</f>
        <v/>
      </c>
      <c r="AQ81" s="1170" t="str">
        <f>IF(ISNUMBER(E81),CONCATENATE(Names!$D$5,AO81),"")</f>
        <v/>
      </c>
      <c r="AR81" s="1170" t="str">
        <f>IF(ISNUMBER(E81),CONCATENATE(Names!$C$10,Names!$N$3,AQ81),"")</f>
        <v/>
      </c>
      <c r="AS81" s="1170" t="str">
        <f>IF(ISNUMBER(E81),CONCATENATE(Names!$C$11,Names!$N$3,AQ81),"")</f>
        <v/>
      </c>
      <c r="AU81" s="13" t="str">
        <f t="shared" si="49"/>
        <v/>
      </c>
      <c r="AV81" s="1170" t="str">
        <f t="shared" si="36"/>
        <v/>
      </c>
      <c r="AW81" s="1170" t="str">
        <f t="shared" si="37"/>
        <v/>
      </c>
      <c r="AX81" s="1170" t="str">
        <f t="shared" si="38"/>
        <v/>
      </c>
      <c r="AY81" s="1170" t="str">
        <f t="shared" si="39"/>
        <v/>
      </c>
      <c r="AZ81" s="1170" t="str">
        <f>IF(ISNUMBER(A81),CONCATENATE(Names!$C$6,Names!$N$3,AU81,A81),"")</f>
        <v/>
      </c>
      <c r="BA81" s="1170" t="str">
        <f>IF(ISNUMBER(A81),CONCATENATE(Names!$C$7,Names!$N$3,AU81,A81),"")</f>
        <v/>
      </c>
      <c r="BB81" s="1170" t="str">
        <f>IF(ISNUMBER(A81),CONCATENATE(Names!$C$8,Names!$N$3,AU81,A81),"")</f>
        <v/>
      </c>
      <c r="BC81" s="1170" t="str">
        <f>IF(ISNUMBER(A81),CONCATENATE(Names!$D$6,AY81),"")</f>
        <v/>
      </c>
      <c r="BD81" s="1170" t="str">
        <f>IF(ISNUMBER(A81),CONCATENATE(Names!$C$10,Names!$N$3,BC81),"")</f>
        <v/>
      </c>
      <c r="BE81" s="1170" t="str">
        <f>IF(ISNUMBER(A81),CONCATENATE(Names!$C$11,Names!$N$3,BC81),"")</f>
        <v/>
      </c>
      <c r="BF81" s="1170" t="str">
        <f>IF(ISNUMBER(A81),CONCATENATE(Names!$D$7,AY81),"")</f>
        <v/>
      </c>
      <c r="BG81" s="1170" t="str">
        <f>IF(ISNUMBER(A81),CONCATENATE(Names!$C$10,Names!$N$3,BF81),"")</f>
        <v/>
      </c>
      <c r="BH81" s="1170" t="str">
        <f>IF(ISNUMBER(A81),CONCATENATE(Names!$C$11,Names!$N$3,BF81),"")</f>
        <v/>
      </c>
      <c r="BI81" s="1170" t="str">
        <f>IF(ISNUMBER(A81),CONCATENATE(Names!$C$12,Names!$N$3,BC81),"")</f>
        <v/>
      </c>
      <c r="BJ81" s="1170" t="str">
        <f>IF(ISNUMBER(A81),CONCATENATE(Names!$C$24,Names!$N$3,AY81),"")</f>
        <v/>
      </c>
      <c r="BK81" s="1170" t="str">
        <f>IF(ISNUMBER(A81),CONCATENATE(Names!$C$9,Names!$N$3,AY81),"")</f>
        <v/>
      </c>
      <c r="BS81" s="157"/>
      <c r="BT81" s="105">
        <f>COUNTIFS($BW$5:BW81,"&lt;&gt;"&amp;"")</f>
        <v>11</v>
      </c>
      <c r="BU81" s="103" t="str">
        <f t="shared" si="40"/>
        <v>MBL</v>
      </c>
      <c r="BV81" s="103" t="str">
        <f t="shared" si="41"/>
        <v>090PRL</v>
      </c>
      <c r="BW81" s="220" t="str">
        <f>Names!$C$11</f>
        <v>PRLTE</v>
      </c>
      <c r="BX81" s="43" t="str">
        <f>CONCATENATE(Names!$D$28,"001")</f>
        <v>Ph001</v>
      </c>
      <c r="BY81" t="str">
        <f>IF($BW81="","",CONCATENATE($BW81,Names!$N$3,$BX81))</f>
        <v>PRLTE-Ph001</v>
      </c>
      <c r="BZ81" s="157"/>
      <c r="CA81" s="13" t="str">
        <f>IF(ISNUMBER(A81),CONCATENATE(W81,Names!$H$3,Y81,Names!$J$3,Names!$K$3,Names!$L$3,BK81),"")</f>
        <v/>
      </c>
      <c r="CB81" s="13" t="str">
        <f>IF(ISNUMBER(A81),CONCATENATE(W81,Names!$H$3,Y81,Names!$J$3,Names!$K$3,Names!$L$3,BB81),"")</f>
        <v/>
      </c>
      <c r="CC81" s="13" t="str">
        <f>IF($BW81="","",CONCATENATE(W81,Names!$H$3,Y81,Names!$J$3,Names!$K$3,Names!$L$3,$BW81,Names!$N$3,$BX81))</f>
        <v>MBL-090PRL:RFS-PRLTE-Ph001</v>
      </c>
      <c r="CF81" s="13" t="str">
        <f>IF(ISNUMBER($A81),CONCATENATE($BK81,Names!$P$3,Dev!$DA$130),"")</f>
        <v/>
      </c>
      <c r="CG81" s="13" t="str">
        <f>IF(ISNUMBER($A81),CONCATENATE($BK81,Names!$P$3,Dev!$DD$130),"")</f>
        <v/>
      </c>
      <c r="CH81" s="13" t="str">
        <f>IF(ISNUMBER($A81),CONCATENATE($BK81,Names!$P$3,Dev!$DG$130),"")</f>
        <v/>
      </c>
      <c r="CI81" s="13" t="str">
        <f>IF(ISNUMBER($A81),CONCATENATE($BK81,Names!$P$3,Dev!$DK$130),"")</f>
        <v/>
      </c>
      <c r="CJ81" s="13" t="str">
        <f>IF(ISNUMBER($A81),CONCATENATE($BK81,Names!$P$3,Dev!$DN$130),"")</f>
        <v/>
      </c>
      <c r="CK81" s="13" t="str">
        <f>IF(ISNUMBER($A81),CONCATENATE($BK81,Names!$P$3,Dev!$DQ$130),"")</f>
        <v/>
      </c>
      <c r="CL81" s="13"/>
      <c r="CM81" s="13" t="str">
        <f>""</f>
        <v/>
      </c>
      <c r="CN81" s="13" t="str">
        <f>IF(ISNUMBER($A81),CONCATENATE($BB81,Names!$P$3,Dev!$CZ$48),"")</f>
        <v/>
      </c>
      <c r="CO81" s="13" t="str">
        <f>IF(ISNUMBER($A81),CONCATENATE($BB81,Names!$P$3,Dev!$DF$48),"")</f>
        <v/>
      </c>
      <c r="CP81" s="13" t="str">
        <f>IF(ISNUMBER($A81),CONCATENATE($BB81,Names!$P$3,Dev!$DI$48),"")</f>
        <v/>
      </c>
      <c r="CQ81" s="13" t="str">
        <f>IF(ISNUMBER($A81),CONCATENATE($BB81,Names!$P$3,Dev!$DM$48),"")</f>
        <v/>
      </c>
      <c r="CR81" s="13" t="str">
        <f>IF(ISNUMBER($A81),CONCATENATE($BB81,Names!$P$3,Dev!$DV$48),"")</f>
        <v/>
      </c>
      <c r="CS81" s="13" t="str">
        <f>IF(ISNUMBER($A81),CONCATENATE($BB81,Names!$P$3,Dev!$DZ$48),"")</f>
        <v/>
      </c>
      <c r="CT81" s="13" t="str">
        <f>IF(ISNUMBER($A81),CONCATENATE($BB81,Names!$P$3,Dev!$EI$48),"")</f>
        <v/>
      </c>
      <c r="CU81" s="13" t="str">
        <f>IF(ISNUMBER($A81),CONCATENATE($BB81,Names!$P$3,Dev!$FZ$48),"")</f>
        <v/>
      </c>
      <c r="CV81" s="13" t="str">
        <f>IF(ISNUMBER($A81),CONCATENATE($BB81,Names!$P$3,Dev!$GI$48),"")</f>
        <v/>
      </c>
      <c r="CW81" s="13" t="str">
        <f>IF(ISNUMBER($A81),CONCATENATE($BB81,Names!$P$3,Dev!$GM$48),"")</f>
        <v/>
      </c>
      <c r="CX81" s="13"/>
      <c r="CY81" s="13" t="str">
        <f>IF(ISNUMBER($A81),CONCATENATE($BB81,Names!$P$3,Dev!$EM$48),"")</f>
        <v/>
      </c>
      <c r="CZ81" s="13" t="str">
        <f>IF(ISNUMBER($A81),CONCATENATE($BB81,Names!$P$3,Dev!$EV$48),"")</f>
        <v/>
      </c>
      <c r="DA81" s="13" t="str">
        <f>IF(ISNUMBER($A81),CONCATENATE($BB81,Names!$P$3,Dev!$EZ$48),"")</f>
        <v/>
      </c>
      <c r="DB81" s="13" t="str">
        <f>IF(ISNUMBER($A81),CONCATENATE($BB81,Names!$P$3,Dev!$FI$48),"")</f>
        <v/>
      </c>
      <c r="DC81" s="13" t="str">
        <f>IF(ISNUMBER($A81),CONCATENATE($BB81,Names!$P$3,Dev!$FM$48),"")</f>
        <v/>
      </c>
      <c r="DD81" s="13" t="str">
        <f>IF(ISNUMBER($A81),CONCATENATE($BB81,Names!$P$3,Dev!$FV$48),"")</f>
        <v/>
      </c>
      <c r="DE81" s="13" t="str">
        <f>IF(ISNUMBER($A81),CONCATENATE($BB81,Names!$P$3,Dev!$GP$48),"")</f>
        <v/>
      </c>
      <c r="DI81" s="105">
        <f>COUNTIFS($DL$5:DL81,"&lt;&gt;"&amp;"")</f>
        <v>0</v>
      </c>
      <c r="DJ81" s="1198" t="str">
        <f t="shared" si="42"/>
        <v/>
      </c>
      <c r="DK81" s="1198" t="str">
        <f t="shared" si="43"/>
        <v/>
      </c>
      <c r="DL81" s="1198"/>
      <c r="DM81" s="1198" t="str">
        <f>IF($DL81="","",_xlfn.CONCAT(Names!$D$5,$AO81))</f>
        <v/>
      </c>
      <c r="DN81" s="1198" t="str">
        <f>IF($DL81="","",CONCATENATE(Names!$C$26,Names!$N$3,$DM81))</f>
        <v/>
      </c>
      <c r="DO81" s="1198" t="str">
        <f>IF($DL81="","",CONCATENATE(Names!$C$25,Names!$N$3,$DM81))</f>
        <v/>
      </c>
    </row>
    <row r="82" spans="1:119" s="1198" customFormat="1">
      <c r="A82" s="1216"/>
      <c r="B82" s="1217"/>
      <c r="C82" s="1218">
        <v>0.7</v>
      </c>
      <c r="D82" s="1200"/>
      <c r="E82" s="1198">
        <v>44</v>
      </c>
      <c r="F82" s="1198">
        <v>1</v>
      </c>
      <c r="G82" s="1219">
        <f t="shared" si="55"/>
        <v>174.28099999999998</v>
      </c>
      <c r="H82" s="1219">
        <f t="shared" si="52"/>
        <v>174.63099999999997</v>
      </c>
      <c r="I82" s="1225"/>
      <c r="J82" s="1216"/>
      <c r="K82" s="1220"/>
      <c r="L82" s="2" t="str">
        <f>IF(ISNUMBER(E82),VLOOKUP(C82,'TE,EHnames'!$B$4:$F$11,'TE,EHnames'!$C$2,FALSE),"")</f>
        <v>RST/2/10-2/1</v>
      </c>
      <c r="M82" s="2" t="str">
        <f>IF(ISNUMBER(E82),VLOOKUP(C82,'TE,EHnames'!$B$4:$F$11,'TE,EHnames'!$F$2,FALSE),"")</f>
        <v>PT100-1000</v>
      </c>
      <c r="O82" s="1198" t="str">
        <f>IF(ISNUMBER(A82),ABS(H82-$Q$84),"")</f>
        <v/>
      </c>
      <c r="S82" s="1198" t="str">
        <f>IFERROR(VLOOKUP(P82,Racks!$H$4:$M$30,6),"")</f>
        <v/>
      </c>
      <c r="V82" s="1198">
        <f>COUNTIFS('Sec-Sub'!$K$4:$K$164,"&lt;="&amp;H82)</f>
        <v>56</v>
      </c>
      <c r="W82" s="1198" t="str">
        <f>VLOOKUP(V82,'Sec-Sub'!$A$4:$C$164,2,FALSE)</f>
        <v>MBL</v>
      </c>
      <c r="X82" s="1198" t="str">
        <f>VLOOKUP(V82,'Sec-Sub'!$A$4:$C$164,3,FALSE)</f>
        <v>090</v>
      </c>
      <c r="Y82" s="1198" t="str">
        <f>CONCATENATE(X82,Names!$I$3)</f>
        <v>090PRL</v>
      </c>
      <c r="Z82" s="1200"/>
      <c r="AA82" s="1199"/>
      <c r="AC82" s="1221"/>
      <c r="AD82" s="1820"/>
      <c r="AE82" s="1222"/>
      <c r="AI82" s="1266" t="str">
        <f>IF(ISNUMBER(R82),CONCATENATE(Names!$C$3,R82),"")</f>
        <v/>
      </c>
      <c r="AK82" s="1198" t="str">
        <f t="shared" si="44"/>
        <v>0</v>
      </c>
      <c r="AL82" s="1198">
        <f t="shared" si="45"/>
        <v>44</v>
      </c>
      <c r="AM82" s="1198" t="str">
        <f t="shared" si="46"/>
        <v>MBL</v>
      </c>
      <c r="AN82" s="1198" t="str">
        <f t="shared" si="47"/>
        <v>090PRL</v>
      </c>
      <c r="AO82" s="1198" t="str">
        <f t="shared" si="48"/>
        <v>044</v>
      </c>
      <c r="AP82" s="1198" t="str">
        <f>IF(ISNUMBER(E82),CONCATENATE(Names!$C$5,Names!$N$3,AO82),"")</f>
        <v>PRLRL-044</v>
      </c>
      <c r="AQ82" s="1198" t="str">
        <f>IF(ISNUMBER(E82),CONCATENATE(Names!$D$5,AO82),"")</f>
        <v>L044</v>
      </c>
      <c r="AR82" s="1198" t="str">
        <f>IF(ISNUMBER(E82),CONCATENATE(Names!$C$10,Names!$N$3,AQ82),"")</f>
        <v>PRLEH-L044</v>
      </c>
      <c r="AS82" s="1198" t="str">
        <f>IF(ISNUMBER(E82),CONCATENATE(Names!$C$11,Names!$N$3,AQ82),"")</f>
        <v>PRLTE-L044</v>
      </c>
      <c r="AU82" s="1198" t="str">
        <f t="shared" si="49"/>
        <v/>
      </c>
      <c r="AV82" s="1198" t="str">
        <f t="shared" si="36"/>
        <v/>
      </c>
      <c r="AW82" s="1198" t="str">
        <f t="shared" si="37"/>
        <v/>
      </c>
      <c r="AX82" s="1198" t="str">
        <f t="shared" si="38"/>
        <v/>
      </c>
      <c r="AY82" s="1198" t="str">
        <f t="shared" si="39"/>
        <v/>
      </c>
      <c r="AZ82" s="1198" t="str">
        <f>IF(ISNUMBER(A82),CONCATENATE(Names!$C$6,Names!$N$3,AU82,A82),"")</f>
        <v/>
      </c>
      <c r="BA82" s="1198" t="str">
        <f>IF(ISNUMBER(A82),CONCATENATE(Names!$C$7,Names!$N$3,AU82,A82),"")</f>
        <v/>
      </c>
      <c r="BB82" s="1198" t="str">
        <f>IF(ISNUMBER(A82),CONCATENATE(Names!$C$8,Names!$N$3,AU82,A82),"")</f>
        <v/>
      </c>
      <c r="BC82" s="1198" t="str">
        <f>IF(ISNUMBER(A82),CONCATENATE(Names!$D$6,AY82),"")</f>
        <v/>
      </c>
      <c r="BD82" s="1198" t="str">
        <f>IF(ISNUMBER(A82),CONCATENATE(Names!$C$10,Names!$N$3,BC82),"")</f>
        <v/>
      </c>
      <c r="BE82" s="1198" t="str">
        <f>IF(ISNUMBER(A82),CONCATENATE(Names!$C$11,Names!$N$3,BC82),"")</f>
        <v/>
      </c>
      <c r="BF82" s="1198" t="str">
        <f>IF(ISNUMBER(A82),CONCATENATE(Names!$D$7,AY82),"")</f>
        <v/>
      </c>
      <c r="BG82" s="1198" t="str">
        <f>IF(ISNUMBER(A82),CONCATENATE(Names!$C$10,Names!$N$3,BF82),"")</f>
        <v/>
      </c>
      <c r="BH82" s="1198" t="str">
        <f>IF(ISNUMBER(A82),CONCATENATE(Names!$C$11,Names!$N$3,BF82),"")</f>
        <v/>
      </c>
      <c r="BI82" s="1198" t="str">
        <f>IF(ISNUMBER(A82),CONCATENATE(Names!$C$12,Names!$N$3,BC82),"")</f>
        <v/>
      </c>
      <c r="BJ82" s="1198" t="str">
        <f>IF(ISNUMBER(A82),CONCATENATE(Names!$C$24,Names!$N$3,AY82),"")</f>
        <v/>
      </c>
      <c r="BK82" s="1198" t="str">
        <f>IF(ISNUMBER(A82),CONCATENATE(Names!$C$9,Names!$N$3,AY82),"")</f>
        <v/>
      </c>
      <c r="BT82" s="1223">
        <f>COUNTIFS($BW$5:BW82,"&lt;&gt;"&amp;"")</f>
        <v>11</v>
      </c>
      <c r="BU82" s="1224" t="str">
        <f t="shared" si="40"/>
        <v/>
      </c>
      <c r="BV82" s="1224" t="str">
        <f t="shared" si="41"/>
        <v/>
      </c>
      <c r="BW82" s="1224"/>
      <c r="BY82" s="1198" t="str">
        <f>IF($BW82="","",CONCATENATE($BW82,Names!$N$3,$BX82))</f>
        <v/>
      </c>
      <c r="CA82" s="1198" t="str">
        <f>IF(ISNUMBER(A82),CONCATENATE(W82,Names!$H$3,Y82,Names!$J$3,Names!$K$3,Names!$L$3,BK82),"")</f>
        <v/>
      </c>
      <c r="CB82" s="1198" t="str">
        <f>IF(ISNUMBER(A82),CONCATENATE(W82,Names!$H$3,Y82,Names!$J$3,Names!$K$3,Names!$L$3,BB82),"")</f>
        <v/>
      </c>
      <c r="CC82" s="1198" t="str">
        <f>IF($BW82="","",CONCATENATE(W82,Names!$H$3,Y82,Names!$J$3,Names!$K$3,Names!$L$3,$BW82,Names!$N$3,$BX82))</f>
        <v/>
      </c>
      <c r="CF82" s="13" t="str">
        <f>IF(ISNUMBER($A82),CONCATENATE($BK82,Names!$P$3,Dev!$DA$130),"")</f>
        <v/>
      </c>
      <c r="CG82" s="13" t="str">
        <f>IF(ISNUMBER($A82),CONCATENATE($BK82,Names!$P$3,Dev!$DD$130),"")</f>
        <v/>
      </c>
      <c r="CH82" s="13" t="str">
        <f>IF(ISNUMBER($A82),CONCATENATE($BK82,Names!$P$3,Dev!$DG$130),"")</f>
        <v/>
      </c>
      <c r="CI82" s="13" t="str">
        <f>IF(ISNUMBER($A82),CONCATENATE($BK82,Names!$P$3,Dev!$DK$130),"")</f>
        <v/>
      </c>
      <c r="CJ82" s="13" t="str">
        <f>IF(ISNUMBER($A82),CONCATENATE($BK82,Names!$P$3,Dev!$DN$130),"")</f>
        <v/>
      </c>
      <c r="CK82" s="13" t="str">
        <f>IF(ISNUMBER($A82),CONCATENATE($BK82,Names!$P$3,Dev!$DQ$130),"")</f>
        <v/>
      </c>
      <c r="CL82" s="13"/>
      <c r="CM82" s="13" t="str">
        <f>""</f>
        <v/>
      </c>
      <c r="CN82" s="13" t="str">
        <f>IF(ISNUMBER($A82),CONCATENATE($BB82,Names!$P$3,Dev!$CZ$48),"")</f>
        <v/>
      </c>
      <c r="CO82" s="13" t="str">
        <f>IF(ISNUMBER($A82),CONCATENATE($BB82,Names!$P$3,Dev!$DF$48),"")</f>
        <v/>
      </c>
      <c r="CP82" s="13" t="str">
        <f>IF(ISNUMBER($A82),CONCATENATE($BB82,Names!$P$3,Dev!$DI$48),"")</f>
        <v/>
      </c>
      <c r="CQ82" s="13" t="str">
        <f>IF(ISNUMBER($A82),CONCATENATE($BB82,Names!$P$3,Dev!$DM$48),"")</f>
        <v/>
      </c>
      <c r="CR82" s="13" t="str">
        <f>IF(ISNUMBER($A82),CONCATENATE($BB82,Names!$P$3,Dev!$DV$48),"")</f>
        <v/>
      </c>
      <c r="CS82" s="13" t="str">
        <f>IF(ISNUMBER($A82),CONCATENATE($BB82,Names!$P$3,Dev!$DZ$48),"")</f>
        <v/>
      </c>
      <c r="CT82" s="13" t="str">
        <f>IF(ISNUMBER($A82),CONCATENATE($BB82,Names!$P$3,Dev!$EI$48),"")</f>
        <v/>
      </c>
      <c r="CU82" s="13" t="str">
        <f>IF(ISNUMBER($A82),CONCATENATE($BB82,Names!$P$3,Dev!$FZ$48),"")</f>
        <v/>
      </c>
      <c r="CV82" s="13" t="str">
        <f>IF(ISNUMBER($A82),CONCATENATE($BB82,Names!$P$3,Dev!$GI$48),"")</f>
        <v/>
      </c>
      <c r="CW82" s="13" t="str">
        <f>IF(ISNUMBER($A82),CONCATENATE($BB82,Names!$P$3,Dev!$GM$48),"")</f>
        <v/>
      </c>
      <c r="CX82" s="13"/>
      <c r="CY82" s="13" t="str">
        <f>IF(ISNUMBER($A82),CONCATENATE($BB82,Names!$P$3,Dev!$EM$48),"")</f>
        <v/>
      </c>
      <c r="CZ82" s="13" t="str">
        <f>IF(ISNUMBER($A82),CONCATENATE($BB82,Names!$P$3,Dev!$EV$48),"")</f>
        <v/>
      </c>
      <c r="DA82" s="13" t="str">
        <f>IF(ISNUMBER($A82),CONCATENATE($BB82,Names!$P$3,Dev!$EZ$48),"")</f>
        <v/>
      </c>
      <c r="DB82" s="13" t="str">
        <f>IF(ISNUMBER($A82),CONCATENATE($BB82,Names!$P$3,Dev!$FI$48),"")</f>
        <v/>
      </c>
      <c r="DC82" s="13" t="str">
        <f>IF(ISNUMBER($A82),CONCATENATE($BB82,Names!$P$3,Dev!$FM$48),"")</f>
        <v/>
      </c>
      <c r="DD82" s="13" t="str">
        <f>IF(ISNUMBER($A82),CONCATENATE($BB82,Names!$P$3,Dev!$FV$48),"")</f>
        <v/>
      </c>
      <c r="DE82" s="13" t="str">
        <f>IF(ISNUMBER($A82),CONCATENATE($BB82,Names!$P$3,Dev!$GP$48),"")</f>
        <v/>
      </c>
      <c r="DI82" s="105">
        <f>COUNTIFS($DL$5:DL82,"&lt;&gt;"&amp;"")</f>
        <v>0</v>
      </c>
      <c r="DJ82" s="1198" t="str">
        <f t="shared" si="42"/>
        <v/>
      </c>
      <c r="DK82" s="1198" t="str">
        <f t="shared" si="43"/>
        <v/>
      </c>
      <c r="DM82" s="1198" t="str">
        <f>IF($DL82="","",_xlfn.CONCAT(Names!$D$5,$AO82))</f>
        <v/>
      </c>
      <c r="DN82" s="1198" t="str">
        <f>IF($DL82="","",CONCATENATE(Names!$C$26,Names!$N$3,$DM82))</f>
        <v/>
      </c>
      <c r="DO82" s="1198" t="str">
        <f>IF($DL82="","",CONCATENATE(Names!$C$25,Names!$N$3,$DM82))</f>
        <v/>
      </c>
    </row>
    <row r="83" spans="1:119" s="124" customFormat="1">
      <c r="A83" s="121"/>
      <c r="B83" s="122"/>
      <c r="C83" s="151"/>
      <c r="D83" s="123"/>
      <c r="F83" s="42">
        <v>1</v>
      </c>
      <c r="G83" s="2">
        <f t="shared" si="55"/>
        <v>174.98099999999997</v>
      </c>
      <c r="H83" s="2">
        <f t="shared" si="52"/>
        <v>174.98099999999997</v>
      </c>
      <c r="I83" s="1225"/>
      <c r="J83" s="121"/>
      <c r="K83" s="125"/>
      <c r="L83" s="2" t="str">
        <f>IF(ISNUMBER(E83),VLOOKUP(C83,'TE,EHnames'!$B$4:$F$11,'TE,EHnames'!$C$2,FALSE),"")</f>
        <v/>
      </c>
      <c r="M83" s="2" t="str">
        <f>IF(ISNUMBER(E83),VLOOKUP(C83,'TE,EHnames'!$B$4:$F$11,'TE,EHnames'!$F$2,FALSE),"")</f>
        <v/>
      </c>
      <c r="O83" s="13" t="str">
        <f>IF(ISNUMBER(A83),ABS(H83-$Q$84),"")</f>
        <v/>
      </c>
      <c r="S83" t="str">
        <f>IFERROR(VLOOKUP(P83,Racks!$H$4:$M$30,6),"")</f>
        <v/>
      </c>
      <c r="V83" s="54">
        <f>COUNTIFS('Sec-Sub'!$K$4:$K$164,"&lt;="&amp;H83)</f>
        <v>56</v>
      </c>
      <c r="W83" s="54" t="str">
        <f>VLOOKUP(V83,'Sec-Sub'!$A$4:$C$164,2,FALSE)</f>
        <v>MBL</v>
      </c>
      <c r="X83" s="54" t="str">
        <f>VLOOKUP(V83,'Sec-Sub'!$A$4:$C$164,3,FALSE)</f>
        <v>090</v>
      </c>
      <c r="Y83" s="54" t="str">
        <f>CONCATENATE(X83,Names!$I$3)</f>
        <v>090PRL</v>
      </c>
      <c r="Z83" s="123"/>
      <c r="AA83" s="126"/>
      <c r="AC83" s="127"/>
      <c r="AD83" s="1820"/>
      <c r="AE83" s="128"/>
      <c r="AI83" s="1266" t="str">
        <f>IF(ISNUMBER(R83),CONCATENATE(Names!$C$3,R83),"")</f>
        <v/>
      </c>
      <c r="AK83" s="1170" t="str">
        <f t="shared" si="44"/>
        <v/>
      </c>
      <c r="AL83" s="1170" t="str">
        <f t="shared" si="45"/>
        <v/>
      </c>
      <c r="AM83" s="1170" t="str">
        <f t="shared" si="46"/>
        <v/>
      </c>
      <c r="AN83" s="1170" t="str">
        <f t="shared" si="47"/>
        <v/>
      </c>
      <c r="AO83" s="1170" t="str">
        <f t="shared" si="48"/>
        <v/>
      </c>
      <c r="AP83" s="1170" t="str">
        <f>IF(ISNUMBER(E83),CONCATENATE(Names!$C$5,Names!$N$3,AO83),"")</f>
        <v/>
      </c>
      <c r="AQ83" s="1170" t="str">
        <f>IF(ISNUMBER(E83),CONCATENATE(Names!$D$5,AO83),"")</f>
        <v/>
      </c>
      <c r="AR83" s="1170" t="str">
        <f>IF(ISNUMBER(E83),CONCATENATE(Names!$C$10,Names!$N$3,AQ83),"")</f>
        <v/>
      </c>
      <c r="AS83" s="1170" t="str">
        <f>IF(ISNUMBER(E83),CONCATENATE(Names!$C$11,Names!$N$3,AQ83),"")</f>
        <v/>
      </c>
      <c r="AU83" s="13" t="str">
        <f t="shared" si="49"/>
        <v/>
      </c>
      <c r="AV83" s="1170" t="str">
        <f t="shared" si="36"/>
        <v/>
      </c>
      <c r="AW83" s="1170" t="str">
        <f t="shared" si="37"/>
        <v/>
      </c>
      <c r="AX83" s="1170" t="str">
        <f t="shared" si="38"/>
        <v/>
      </c>
      <c r="AY83" s="1170" t="str">
        <f t="shared" si="39"/>
        <v/>
      </c>
      <c r="AZ83" s="1170" t="str">
        <f>IF(ISNUMBER(A83),CONCATENATE(Names!$C$6,Names!$N$3,AU83,A83),"")</f>
        <v/>
      </c>
      <c r="BA83" s="1170" t="str">
        <f>IF(ISNUMBER(A83),CONCATENATE(Names!$C$7,Names!$N$3,AU83,A83),"")</f>
        <v/>
      </c>
      <c r="BB83" s="1170" t="str">
        <f>IF(ISNUMBER(A83),CONCATENATE(Names!$C$8,Names!$N$3,AU83,A83),"")</f>
        <v/>
      </c>
      <c r="BC83" s="1170" t="str">
        <f>IF(ISNUMBER(A83),CONCATENATE(Names!$D$6,AY83),"")</f>
        <v/>
      </c>
      <c r="BD83" s="1170" t="str">
        <f>IF(ISNUMBER(A83),CONCATENATE(Names!$C$10,Names!$N$3,BC83),"")</f>
        <v/>
      </c>
      <c r="BE83" s="1170" t="str">
        <f>IF(ISNUMBER(A83),CONCATENATE(Names!$C$11,Names!$N$3,BC83),"")</f>
        <v/>
      </c>
      <c r="BF83" s="1170" t="str">
        <f>IF(ISNUMBER(A83),CONCATENATE(Names!$D$7,AY83),"")</f>
        <v/>
      </c>
      <c r="BG83" s="1170" t="str">
        <f>IF(ISNUMBER(A83),CONCATENATE(Names!$C$10,Names!$N$3,BF83),"")</f>
        <v/>
      </c>
      <c r="BH83" s="1170" t="str">
        <f>IF(ISNUMBER(A83),CONCATENATE(Names!$C$11,Names!$N$3,BF83),"")</f>
        <v/>
      </c>
      <c r="BI83" s="1170" t="str">
        <f>IF(ISNUMBER(A83),CONCATENATE(Names!$C$12,Names!$N$3,BC83),"")</f>
        <v/>
      </c>
      <c r="BJ83" s="1170" t="str">
        <f>IF(ISNUMBER(A83),CONCATENATE(Names!$C$24,Names!$N$3,AY83),"")</f>
        <v/>
      </c>
      <c r="BK83" s="1170" t="str">
        <f>IF(ISNUMBER(A83),CONCATENATE(Names!$C$9,Names!$N$3,AY83),"")</f>
        <v/>
      </c>
      <c r="BS83" s="157"/>
      <c r="BT83" s="129">
        <f>COUNTIFS($BW$5:BW83,"&lt;&gt;"&amp;"")</f>
        <v>11</v>
      </c>
      <c r="BU83" s="130" t="str">
        <f t="shared" si="40"/>
        <v/>
      </c>
      <c r="BV83" s="130" t="str">
        <f t="shared" si="41"/>
        <v/>
      </c>
      <c r="BW83" s="130"/>
      <c r="BY83" s="124" t="str">
        <f>IF($BW83="","",CONCATENATE($BW83,Names!$N$3,$BX83))</f>
        <v/>
      </c>
      <c r="BZ83" s="157"/>
      <c r="CA83" s="13" t="str">
        <f>IF(ISNUMBER(A83),CONCATENATE(W83,Names!$H$3,Y83,Names!$J$3,Names!$K$3,Names!$L$3,BK83),"")</f>
        <v/>
      </c>
      <c r="CB83" s="13" t="str">
        <f>IF(ISNUMBER(A83),CONCATENATE(W83,Names!$H$3,Y83,Names!$J$3,Names!$K$3,Names!$L$3,BB83),"")</f>
        <v/>
      </c>
      <c r="CC83" s="13" t="str">
        <f>IF($BW83="","",CONCATENATE(W83,Names!$H$3,Y83,Names!$J$3,Names!$K$3,Names!$L$3,$BW83,Names!$N$3,$BX83))</f>
        <v/>
      </c>
      <c r="CF83" s="13" t="str">
        <f>IF(ISNUMBER($A83),CONCATENATE($BK83,Names!$P$3,Dev!$DA$130),"")</f>
        <v/>
      </c>
      <c r="CG83" s="13" t="str">
        <f>IF(ISNUMBER($A83),CONCATENATE($BK83,Names!$P$3,Dev!$DD$130),"")</f>
        <v/>
      </c>
      <c r="CH83" s="13" t="str">
        <f>IF(ISNUMBER($A83),CONCATENATE($BK83,Names!$P$3,Dev!$DG$130),"")</f>
        <v/>
      </c>
      <c r="CI83" s="13" t="str">
        <f>IF(ISNUMBER($A83),CONCATENATE($BK83,Names!$P$3,Dev!$DK$130),"")</f>
        <v/>
      </c>
      <c r="CJ83" s="13" t="str">
        <f>IF(ISNUMBER($A83),CONCATENATE($BK83,Names!$P$3,Dev!$DN$130),"")</f>
        <v/>
      </c>
      <c r="CK83" s="13" t="str">
        <f>IF(ISNUMBER($A83),CONCATENATE($BK83,Names!$P$3,Dev!$DQ$130),"")</f>
        <v/>
      </c>
      <c r="CL83" s="13"/>
      <c r="CM83" s="13" t="str">
        <f>""</f>
        <v/>
      </c>
      <c r="CN83" s="13" t="str">
        <f>IF(ISNUMBER($A83),CONCATENATE($BB83,Names!$P$3,Dev!$CZ$48),"")</f>
        <v/>
      </c>
      <c r="CO83" s="13" t="str">
        <f>IF(ISNUMBER($A83),CONCATENATE($BB83,Names!$P$3,Dev!$DF$48),"")</f>
        <v/>
      </c>
      <c r="CP83" s="13" t="str">
        <f>IF(ISNUMBER($A83),CONCATENATE($BB83,Names!$P$3,Dev!$DI$48),"")</f>
        <v/>
      </c>
      <c r="CQ83" s="13" t="str">
        <f>IF(ISNUMBER($A83),CONCATENATE($BB83,Names!$P$3,Dev!$DM$48),"")</f>
        <v/>
      </c>
      <c r="CR83" s="13" t="str">
        <f>IF(ISNUMBER($A83),CONCATENATE($BB83,Names!$P$3,Dev!$DV$48),"")</f>
        <v/>
      </c>
      <c r="CS83" s="13" t="str">
        <f>IF(ISNUMBER($A83),CONCATENATE($BB83,Names!$P$3,Dev!$DZ$48),"")</f>
        <v/>
      </c>
      <c r="CT83" s="13" t="str">
        <f>IF(ISNUMBER($A83),CONCATENATE($BB83,Names!$P$3,Dev!$EI$48),"")</f>
        <v/>
      </c>
      <c r="CU83" s="13" t="str">
        <f>IF(ISNUMBER($A83),CONCATENATE($BB83,Names!$P$3,Dev!$FZ$48),"")</f>
        <v/>
      </c>
      <c r="CV83" s="13" t="str">
        <f>IF(ISNUMBER($A83),CONCATENATE($BB83,Names!$P$3,Dev!$GI$48),"")</f>
        <v/>
      </c>
      <c r="CW83" s="13" t="str">
        <f>IF(ISNUMBER($A83),CONCATENATE($BB83,Names!$P$3,Dev!$GM$48),"")</f>
        <v/>
      </c>
      <c r="CX83" s="13"/>
      <c r="CY83" s="13" t="str">
        <f>IF(ISNUMBER($A83),CONCATENATE($BB83,Names!$P$3,Dev!$EM$48),"")</f>
        <v/>
      </c>
      <c r="CZ83" s="13" t="str">
        <f>IF(ISNUMBER($A83),CONCATENATE($BB83,Names!$P$3,Dev!$EV$48),"")</f>
        <v/>
      </c>
      <c r="DA83" s="13" t="str">
        <f>IF(ISNUMBER($A83),CONCATENATE($BB83,Names!$P$3,Dev!$EZ$48),"")</f>
        <v/>
      </c>
      <c r="DB83" s="13" t="str">
        <f>IF(ISNUMBER($A83),CONCATENATE($BB83,Names!$P$3,Dev!$FI$48),"")</f>
        <v/>
      </c>
      <c r="DC83" s="13" t="str">
        <f>IF(ISNUMBER($A83),CONCATENATE($BB83,Names!$P$3,Dev!$FM$48),"")</f>
        <v/>
      </c>
      <c r="DD83" s="13" t="str">
        <f>IF(ISNUMBER($A83),CONCATENATE($BB83,Names!$P$3,Dev!$FV$48),"")</f>
        <v/>
      </c>
      <c r="DE83" s="13" t="str">
        <f>IF(ISNUMBER($A83),CONCATENATE($BB83,Names!$P$3,Dev!$GP$48),"")</f>
        <v/>
      </c>
      <c r="DI83" s="105">
        <f>COUNTIFS($DL$5:DL83,"&lt;&gt;"&amp;"")</f>
        <v>0</v>
      </c>
      <c r="DJ83" s="1198" t="str">
        <f t="shared" si="42"/>
        <v/>
      </c>
      <c r="DK83" s="1198" t="str">
        <f t="shared" si="43"/>
        <v/>
      </c>
      <c r="DL83" s="1198"/>
      <c r="DM83" s="1198" t="str">
        <f>IF($DL83="","",_xlfn.CONCAT(Names!$D$5,$AO83))</f>
        <v/>
      </c>
      <c r="DN83" s="1198" t="str">
        <f>IF($DL83="","",CONCATENATE(Names!$C$26,Names!$N$3,$DM83))</f>
        <v/>
      </c>
      <c r="DO83" s="1198" t="str">
        <f>IF($DL83="","",CONCATENATE(Names!$C$25,Names!$N$3,$DM83))</f>
        <v/>
      </c>
    </row>
    <row r="84" spans="1:119">
      <c r="A84" s="71" t="str">
        <f>Names!$B$22</f>
        <v>Power Divider</v>
      </c>
      <c r="B84" s="6" t="s">
        <v>1014</v>
      </c>
      <c r="C84" s="150">
        <v>0.50800000000000001</v>
      </c>
      <c r="D84" s="1">
        <f>AD84*50</f>
        <v>50</v>
      </c>
      <c r="F84" s="42">
        <v>1</v>
      </c>
      <c r="G84" s="2">
        <f t="shared" si="55"/>
        <v>174.98099999999997</v>
      </c>
      <c r="H84" s="2">
        <f t="shared" si="52"/>
        <v>175.23499999999996</v>
      </c>
      <c r="J84" s="71"/>
      <c r="K84" s="58"/>
      <c r="L84" s="2" t="str">
        <f>IF(ISNUMBER(E84),VLOOKUP(C84,'TE,EHnames'!$B$4:$F$11,'TE,EHnames'!$C$2,FALSE),"")</f>
        <v/>
      </c>
      <c r="M84" s="2" t="str">
        <f>IF(ISNUMBER(E84),VLOOKUP(C84,'TE,EHnames'!$B$4:$F$11,'TE,EHnames'!$F$2,FALSE),"")</f>
        <v/>
      </c>
      <c r="O84" s="13" t="str">
        <f>IF(ISNUMBER(A84),ABS(H84-$Q$84),"")</f>
        <v/>
      </c>
      <c r="P84">
        <v>190</v>
      </c>
      <c r="Q84" s="7">
        <v>175.095</v>
      </c>
      <c r="R84" s="1198">
        <v>190</v>
      </c>
      <c r="S84" t="str">
        <f>IFERROR(VLOOKUP(P84,Racks!$H$4:$M$30,6),"")</f>
        <v>MBL-090Row:CnPw-U-016</v>
      </c>
      <c r="V84" s="54">
        <f>COUNTIFS('Sec-Sub'!$K$4:$K$164,"&lt;="&amp;H84)</f>
        <v>56</v>
      </c>
      <c r="W84" s="54" t="str">
        <f>VLOOKUP(V84,'Sec-Sub'!$A$4:$C$164,2,FALSE)</f>
        <v>MBL</v>
      </c>
      <c r="X84" s="54" t="str">
        <f>VLOOKUP(V84,'Sec-Sub'!$A$4:$C$164,3,FALSE)</f>
        <v>090</v>
      </c>
      <c r="Y84" s="54" t="str">
        <f>CONCATENATE(X84,Names!$I$3)</f>
        <v>090PRL</v>
      </c>
      <c r="AC84" s="27"/>
      <c r="AD84" s="131">
        <v>1</v>
      </c>
      <c r="AE84" s="22"/>
      <c r="AG84">
        <v>6</v>
      </c>
      <c r="AI84" s="1266" t="str">
        <f>IF(ISNUMBER(R84),CONCATENATE(Names!$C$3,R84),"")</f>
        <v>STUB190</v>
      </c>
      <c r="AK84" s="1170" t="str">
        <f t="shared" si="44"/>
        <v/>
      </c>
      <c r="AL84" s="1170" t="str">
        <f t="shared" si="45"/>
        <v/>
      </c>
      <c r="AM84" s="1170" t="str">
        <f t="shared" si="46"/>
        <v/>
      </c>
      <c r="AN84" s="1170" t="str">
        <f t="shared" si="47"/>
        <v/>
      </c>
      <c r="AO84" s="1170" t="str">
        <f t="shared" si="48"/>
        <v/>
      </c>
      <c r="AP84" s="1170" t="str">
        <f>IF(ISNUMBER(E84),CONCATENATE(Names!$C$5,Names!$N$3,AO84),"")</f>
        <v/>
      </c>
      <c r="AQ84" s="1170" t="str">
        <f>IF(ISNUMBER(E84),CONCATENATE(Names!$D$5,AO84),"")</f>
        <v/>
      </c>
      <c r="AR84" s="1170" t="str">
        <f>IF(ISNUMBER(E84),CONCATENATE(Names!$C$10,Names!$N$3,AQ84),"")</f>
        <v/>
      </c>
      <c r="AS84" s="1170" t="str">
        <f>IF(ISNUMBER(E84),CONCATENATE(Names!$C$11,Names!$N$3,AQ84),"")</f>
        <v/>
      </c>
      <c r="AU84" s="13" t="str">
        <f t="shared" si="49"/>
        <v/>
      </c>
      <c r="AV84" s="1170" t="str">
        <f t="shared" si="36"/>
        <v/>
      </c>
      <c r="AW84" s="1170" t="str">
        <f t="shared" si="37"/>
        <v/>
      </c>
      <c r="AX84" s="1170" t="str">
        <f t="shared" si="38"/>
        <v/>
      </c>
      <c r="AY84" s="1170" t="str">
        <f t="shared" si="39"/>
        <v/>
      </c>
      <c r="AZ84" s="1170" t="str">
        <f>IF(ISNUMBER(A84),CONCATENATE(Names!$C$6,Names!$N$3,AU84,A84),"")</f>
        <v/>
      </c>
      <c r="BA84" s="1170" t="str">
        <f>IF(ISNUMBER(A84),CONCATENATE(Names!$C$7,Names!$N$3,AU84,A84),"")</f>
        <v/>
      </c>
      <c r="BB84" s="1170" t="str">
        <f>IF(ISNUMBER(A84),CONCATENATE(Names!$C$8,Names!$N$3,AU84,A84),"")</f>
        <v/>
      </c>
      <c r="BC84" s="1170" t="str">
        <f>IF(ISNUMBER(A84),CONCATENATE(Names!$D$6,AY84),"")</f>
        <v/>
      </c>
      <c r="BD84" s="1170" t="str">
        <f>IF(ISNUMBER(A84),CONCATENATE(Names!$C$10,Names!$N$3,BC84),"")</f>
        <v/>
      </c>
      <c r="BE84" s="1170" t="str">
        <f>IF(ISNUMBER(A84),CONCATENATE(Names!$C$11,Names!$N$3,BC84),"")</f>
        <v/>
      </c>
      <c r="BF84" s="1170" t="str">
        <f>IF(ISNUMBER(A84),CONCATENATE(Names!$D$7,AY84),"")</f>
        <v/>
      </c>
      <c r="BG84" s="1170" t="str">
        <f>IF(ISNUMBER(A84),CONCATENATE(Names!$C$10,Names!$N$3,BF84),"")</f>
        <v/>
      </c>
      <c r="BH84" s="1170" t="str">
        <f>IF(ISNUMBER(A84),CONCATENATE(Names!$C$11,Names!$N$3,BF84),"")</f>
        <v/>
      </c>
      <c r="BI84" s="1170" t="str">
        <f>IF(ISNUMBER(A84),CONCATENATE(Names!$C$12,Names!$N$3,BC84),"")</f>
        <v/>
      </c>
      <c r="BJ84" s="1170" t="str">
        <f>IF(ISNUMBER(A84),CONCATENATE(Names!$C$24,Names!$N$3,AY84),"")</f>
        <v/>
      </c>
      <c r="BK84" s="1170" t="str">
        <f>IF(ISNUMBER(A84),CONCATENATE(Names!$C$9,Names!$N$3,AY84),"")</f>
        <v/>
      </c>
      <c r="BS84" s="157"/>
      <c r="BT84" s="105">
        <f>COUNTIFS($BW$5:BW84,"&lt;&gt;"&amp;"")</f>
        <v>12</v>
      </c>
      <c r="BU84" s="103" t="str">
        <f t="shared" si="40"/>
        <v>MBL</v>
      </c>
      <c r="BV84" s="103" t="str">
        <f t="shared" si="41"/>
        <v>090PRL</v>
      </c>
      <c r="BW84" s="103" t="str">
        <f>Names!$C$22</f>
        <v>PRLPD</v>
      </c>
      <c r="BX84" s="7" t="str">
        <f>"001"</f>
        <v>001</v>
      </c>
      <c r="BY84" t="str">
        <f>IF($BW84="","",CONCATENATE($BW84,Names!$N$3,$BX84))</f>
        <v>PRLPD-001</v>
      </c>
      <c r="BZ84" s="157"/>
      <c r="CA84" s="13" t="str">
        <f>IF(ISNUMBER(A84),CONCATENATE(W84,Names!$H$3,Y84,Names!$J$3,Names!$K$3,Names!$L$3,BK84),"")</f>
        <v/>
      </c>
      <c r="CB84" s="13" t="str">
        <f>IF(ISNUMBER(A84),CONCATENATE(W84,Names!$H$3,Y84,Names!$J$3,Names!$K$3,Names!$L$3,BB84),"")</f>
        <v/>
      </c>
      <c r="CC84" s="13" t="str">
        <f>IF($BW84="","",CONCATENATE(W84,Names!$H$3,Y84,Names!$J$3,Names!$K$3,Names!$L$3,$BW84,Names!$N$3,$BX84))</f>
        <v>MBL-090PRL:RFS-PRLPD-001</v>
      </c>
      <c r="CF84" s="13" t="str">
        <f>IF(ISNUMBER($A84),CONCATENATE($BK84,Names!$P$3,Dev!$DA$130),"")</f>
        <v/>
      </c>
      <c r="CG84" s="13" t="str">
        <f>IF(ISNUMBER($A84),CONCATENATE($BK84,Names!$P$3,Dev!$DD$130),"")</f>
        <v/>
      </c>
      <c r="CH84" s="13" t="str">
        <f>IF(ISNUMBER($A84),CONCATENATE($BK84,Names!$P$3,Dev!$DG$130),"")</f>
        <v/>
      </c>
      <c r="CI84" s="13" t="str">
        <f>IF(ISNUMBER($A84),CONCATENATE($BK84,Names!$P$3,Dev!$DK$130),"")</f>
        <v/>
      </c>
      <c r="CJ84" s="13" t="str">
        <f>IF(ISNUMBER($A84),CONCATENATE($BK84,Names!$P$3,Dev!$DN$130),"")</f>
        <v/>
      </c>
      <c r="CK84" s="13" t="str">
        <f>IF(ISNUMBER($A84),CONCATENATE($BK84,Names!$P$3,Dev!$DQ$130),"")</f>
        <v/>
      </c>
      <c r="CL84" s="13"/>
      <c r="CM84" s="13" t="str">
        <f>""</f>
        <v/>
      </c>
      <c r="CN84" s="13" t="str">
        <f>IF(ISNUMBER($A84),CONCATENATE($BB84,Names!$P$3,Dev!$CZ$48),"")</f>
        <v/>
      </c>
      <c r="CO84" s="13" t="str">
        <f>IF(ISNUMBER($A84),CONCATENATE($BB84,Names!$P$3,Dev!$DF$48),"")</f>
        <v/>
      </c>
      <c r="CP84" s="13" t="str">
        <f>IF(ISNUMBER($A84),CONCATENATE($BB84,Names!$P$3,Dev!$DI$48),"")</f>
        <v/>
      </c>
      <c r="CQ84" s="13" t="str">
        <f>IF(ISNUMBER($A84),CONCATENATE($BB84,Names!$P$3,Dev!$DM$48),"")</f>
        <v/>
      </c>
      <c r="CR84" s="13" t="str">
        <f>IF(ISNUMBER($A84),CONCATENATE($BB84,Names!$P$3,Dev!$DV$48),"")</f>
        <v/>
      </c>
      <c r="CS84" s="13" t="str">
        <f>IF(ISNUMBER($A84),CONCATENATE($BB84,Names!$P$3,Dev!$DZ$48),"")</f>
        <v/>
      </c>
      <c r="CT84" s="13" t="str">
        <f>IF(ISNUMBER($A84),CONCATENATE($BB84,Names!$P$3,Dev!$EI$48),"")</f>
        <v/>
      </c>
      <c r="CU84" s="13" t="str">
        <f>IF(ISNUMBER($A84),CONCATENATE($BB84,Names!$P$3,Dev!$FZ$48),"")</f>
        <v/>
      </c>
      <c r="CV84" s="13" t="str">
        <f>IF(ISNUMBER($A84),CONCATENATE($BB84,Names!$P$3,Dev!$GI$48),"")</f>
        <v/>
      </c>
      <c r="CW84" s="13" t="str">
        <f>IF(ISNUMBER($A84),CONCATENATE($BB84,Names!$P$3,Dev!$GM$48),"")</f>
        <v/>
      </c>
      <c r="CX84" s="13"/>
      <c r="CY84" s="13" t="str">
        <f>IF(ISNUMBER($A84),CONCATENATE($BB84,Names!$P$3,Dev!$EM$48),"")</f>
        <v/>
      </c>
      <c r="CZ84" s="13" t="str">
        <f>IF(ISNUMBER($A84),CONCATENATE($BB84,Names!$P$3,Dev!$EV$48),"")</f>
        <v/>
      </c>
      <c r="DA84" s="13" t="str">
        <f>IF(ISNUMBER($A84),CONCATENATE($BB84,Names!$P$3,Dev!$EZ$48),"")</f>
        <v/>
      </c>
      <c r="DB84" s="13" t="str">
        <f>IF(ISNUMBER($A84),CONCATENATE($BB84,Names!$P$3,Dev!$FI$48),"")</f>
        <v/>
      </c>
      <c r="DC84" s="13" t="str">
        <f>IF(ISNUMBER($A84),CONCATENATE($BB84,Names!$P$3,Dev!$FM$48),"")</f>
        <v/>
      </c>
      <c r="DD84" s="13" t="str">
        <f>IF(ISNUMBER($A84),CONCATENATE($BB84,Names!$P$3,Dev!$FV$48),"")</f>
        <v/>
      </c>
      <c r="DE84" s="13" t="str">
        <f>IF(ISNUMBER($A84),CONCATENATE($BB84,Names!$P$3,Dev!$GP$48),"")</f>
        <v/>
      </c>
      <c r="DI84" s="105">
        <f>COUNTIFS($DL$5:DL84,"&lt;&gt;"&amp;"")</f>
        <v>0</v>
      </c>
      <c r="DJ84" s="1198" t="str">
        <f t="shared" si="42"/>
        <v/>
      </c>
      <c r="DK84" s="1198" t="str">
        <f t="shared" si="43"/>
        <v/>
      </c>
      <c r="DL84" s="1198"/>
      <c r="DM84" s="1198" t="str">
        <f>IF($DL84="","",_xlfn.CONCAT(Names!$D$5,$AO84))</f>
        <v/>
      </c>
      <c r="DN84" s="1198" t="str">
        <f>IF($DL84="","",CONCATENATE(Names!$C$26,Names!$N$3,$DM84))</f>
        <v/>
      </c>
      <c r="DO84" s="1198" t="str">
        <f>IF($DL84="","",CONCATENATE(Names!$C$25,Names!$N$3,$DM84))</f>
        <v/>
      </c>
    </row>
    <row r="85" spans="1:119">
      <c r="A85" s="71" t="s">
        <v>764</v>
      </c>
      <c r="B85" s="6"/>
      <c r="C85" s="1">
        <v>0</v>
      </c>
      <c r="F85" s="42">
        <v>1</v>
      </c>
      <c r="G85" s="2">
        <f t="shared" si="55"/>
        <v>175.48899999999998</v>
      </c>
      <c r="H85" s="2">
        <f t="shared" si="52"/>
        <v>175.48899999999998</v>
      </c>
      <c r="J85" s="71"/>
      <c r="K85" s="58"/>
      <c r="L85" s="2" t="str">
        <f>IF(ISNUMBER(E85),VLOOKUP(C85,'TE,EHnames'!$B$4:$F$11,'TE,EHnames'!$C$2,FALSE),"")</f>
        <v/>
      </c>
      <c r="M85" s="2" t="str">
        <f>IF(ISNUMBER(E85),VLOOKUP(C85,'TE,EHnames'!$B$4:$F$11,'TE,EHnames'!$F$2,FALSE),"")</f>
        <v/>
      </c>
      <c r="O85" s="13"/>
      <c r="Q85">
        <f>(Q84+Q116)/2</f>
        <v>183.61500000000001</v>
      </c>
      <c r="S85" t="str">
        <f>IFERROR(VLOOKUP(P85,Racks!$H$4:$M$30,6),"")</f>
        <v/>
      </c>
      <c r="V85" s="54">
        <f>COUNTIFS('Sec-Sub'!$K$4:$K$164,"&lt;="&amp;H85)</f>
        <v>56</v>
      </c>
      <c r="W85" s="54" t="str">
        <f>VLOOKUP(V85,'Sec-Sub'!$A$4:$C$164,2,FALSE)</f>
        <v>MBL</v>
      </c>
      <c r="X85" s="54" t="str">
        <f>VLOOKUP(V85,'Sec-Sub'!$A$4:$C$164,3,FALSE)</f>
        <v>090</v>
      </c>
      <c r="Y85" s="54" t="str">
        <f>CONCATENATE(X85,Names!$I$3)</f>
        <v>090PRL</v>
      </c>
      <c r="AC85" s="27"/>
      <c r="AD85" s="131"/>
      <c r="AE85" s="22"/>
      <c r="AI85" s="1266" t="str">
        <f>IF(ISNUMBER(R85),CONCATENATE(Names!$C$3,R85),"")</f>
        <v/>
      </c>
      <c r="AK85" s="1170" t="str">
        <f t="shared" si="44"/>
        <v/>
      </c>
      <c r="AL85" s="1170" t="str">
        <f t="shared" si="45"/>
        <v/>
      </c>
      <c r="AM85" s="1170" t="str">
        <f t="shared" si="46"/>
        <v/>
      </c>
      <c r="AN85" s="1170" t="str">
        <f t="shared" si="47"/>
        <v/>
      </c>
      <c r="AO85" s="1170" t="str">
        <f t="shared" si="48"/>
        <v/>
      </c>
      <c r="AP85" s="1170" t="str">
        <f>IF(ISNUMBER(E85),CONCATENATE(Names!$C$5,Names!$N$3,AO85),"")</f>
        <v/>
      </c>
      <c r="AQ85" s="1170" t="str">
        <f>IF(ISNUMBER(E85),CONCATENATE(Names!$D$5,AO85),"")</f>
        <v/>
      </c>
      <c r="AR85" s="1170" t="str">
        <f>IF(ISNUMBER(E85),CONCATENATE(Names!$C$10,Names!$N$3,AQ85),"")</f>
        <v/>
      </c>
      <c r="AS85" s="1170" t="str">
        <f>IF(ISNUMBER(E85),CONCATENATE(Names!$C$11,Names!$N$3,AQ85),"")</f>
        <v/>
      </c>
      <c r="AU85" s="13" t="str">
        <f t="shared" si="49"/>
        <v/>
      </c>
      <c r="AV85" s="1170" t="str">
        <f t="shared" si="36"/>
        <v/>
      </c>
      <c r="AW85" s="1170" t="str">
        <f t="shared" si="37"/>
        <v/>
      </c>
      <c r="AX85" s="1170" t="str">
        <f t="shared" si="38"/>
        <v/>
      </c>
      <c r="AY85" s="1170" t="str">
        <f t="shared" si="39"/>
        <v/>
      </c>
      <c r="AZ85" s="1170" t="str">
        <f>IF(ISNUMBER(A85),CONCATENATE(Names!$C$6,Names!$N$3,AU85,A85),"")</f>
        <v/>
      </c>
      <c r="BA85" s="1170" t="str">
        <f>IF(ISNUMBER(A85),CONCATENATE(Names!$C$7,Names!$N$3,AU85,A85),"")</f>
        <v/>
      </c>
      <c r="BB85" s="1170" t="str">
        <f>IF(ISNUMBER(A85),CONCATENATE(Names!$C$8,Names!$N$3,AU85,A85),"")</f>
        <v/>
      </c>
      <c r="BC85" s="1170" t="str">
        <f>IF(ISNUMBER(A85),CONCATENATE(Names!$D$6,AY85),"")</f>
        <v/>
      </c>
      <c r="BD85" s="1170" t="str">
        <f>IF(ISNUMBER(A85),CONCATENATE(Names!$C$10,Names!$N$3,BC85),"")</f>
        <v/>
      </c>
      <c r="BE85" s="1170" t="str">
        <f>IF(ISNUMBER(A85),CONCATENATE(Names!$C$11,Names!$N$3,BC85),"")</f>
        <v/>
      </c>
      <c r="BF85" s="1170" t="str">
        <f>IF(ISNUMBER(A85),CONCATENATE(Names!$D$7,AY85),"")</f>
        <v/>
      </c>
      <c r="BG85" s="1170" t="str">
        <f>IF(ISNUMBER(A85),CONCATENATE(Names!$C$10,Names!$N$3,BF85),"")</f>
        <v/>
      </c>
      <c r="BH85" s="1170" t="str">
        <f>IF(ISNUMBER(A85),CONCATENATE(Names!$C$11,Names!$N$3,BF85),"")</f>
        <v/>
      </c>
      <c r="BI85" s="1170" t="str">
        <f>IF(ISNUMBER(A85),CONCATENATE(Names!$C$12,Names!$N$3,BC85),"")</f>
        <v/>
      </c>
      <c r="BJ85" s="1170" t="str">
        <f>IF(ISNUMBER(A85),CONCATENATE(Names!$C$24,Names!$N$3,AY85),"")</f>
        <v/>
      </c>
      <c r="BK85" s="1170" t="str">
        <f>IF(ISNUMBER(A85),CONCATENATE(Names!$C$9,Names!$N$3,AY85),"")</f>
        <v/>
      </c>
      <c r="BS85" s="157"/>
      <c r="BT85" s="105">
        <f>COUNTIFS($BW$5:BW85,"&lt;&gt;"&amp;"")</f>
        <v>13</v>
      </c>
      <c r="BU85" s="103" t="str">
        <f t="shared" si="40"/>
        <v>MBL</v>
      </c>
      <c r="BV85" s="103" t="str">
        <f t="shared" si="41"/>
        <v>090PRL</v>
      </c>
      <c r="BW85" s="103" t="str">
        <f>Names!$C$10</f>
        <v>PRLEH</v>
      </c>
      <c r="BX85" t="str">
        <f>CONCATENATE(Names!$D$22,$BX$84,Dev!$HK$7)</f>
        <v>P001a</v>
      </c>
      <c r="BY85" t="str">
        <f>IF($BW85="","",CONCATENATE($BW85,Names!$N$3,$BX85))</f>
        <v>PRLEH-P001a</v>
      </c>
      <c r="BZ85" s="157"/>
      <c r="CA85" s="13" t="str">
        <f>IF(ISNUMBER(A85),CONCATENATE(W85,Names!$H$3,Y85,Names!$J$3,Names!$K$3,Names!$L$3,BK85),"")</f>
        <v/>
      </c>
      <c r="CB85" s="13" t="str">
        <f>IF(ISNUMBER(A85),CONCATENATE(W85,Names!$H$3,Y85,Names!$J$3,Names!$K$3,Names!$L$3,BB85),"")</f>
        <v/>
      </c>
      <c r="CC85" s="13" t="str">
        <f>IF($BW85="","",CONCATENATE(W85,Names!$H$3,Y85,Names!$J$3,Names!$K$3,Names!$L$3,$BW85,Names!$N$3,$BX85))</f>
        <v>MBL-090PRL:RFS-PRLEH-P001a</v>
      </c>
      <c r="CF85" s="13" t="str">
        <f>IF(ISNUMBER($A85),CONCATENATE($BK85,Names!$P$3,Dev!$DA$130),"")</f>
        <v/>
      </c>
      <c r="CG85" s="13" t="str">
        <f>IF(ISNUMBER($A85),CONCATENATE($BK85,Names!$P$3,Dev!$DD$130),"")</f>
        <v/>
      </c>
      <c r="CH85" s="13" t="str">
        <f>IF(ISNUMBER($A85),CONCATENATE($BK85,Names!$P$3,Dev!$DG$130),"")</f>
        <v/>
      </c>
      <c r="CI85" s="13" t="str">
        <f>IF(ISNUMBER($A85),CONCATENATE($BK85,Names!$P$3,Dev!$DK$130),"")</f>
        <v/>
      </c>
      <c r="CJ85" s="13" t="str">
        <f>IF(ISNUMBER($A85),CONCATENATE($BK85,Names!$P$3,Dev!$DN$130),"")</f>
        <v/>
      </c>
      <c r="CK85" s="13" t="str">
        <f>IF(ISNUMBER($A85),CONCATENATE($BK85,Names!$P$3,Dev!$DQ$130),"")</f>
        <v/>
      </c>
      <c r="CL85" s="13"/>
      <c r="CM85" s="13" t="str">
        <f>""</f>
        <v/>
      </c>
      <c r="CN85" s="13" t="str">
        <f>IF(ISNUMBER($A85),CONCATENATE($BB85,Names!$P$3,Dev!$CZ$48),"")</f>
        <v/>
      </c>
      <c r="CO85" s="13" t="str">
        <f>IF(ISNUMBER($A85),CONCATENATE($BB85,Names!$P$3,Dev!$DF$48),"")</f>
        <v/>
      </c>
      <c r="CP85" s="13" t="str">
        <f>IF(ISNUMBER($A85),CONCATENATE($BB85,Names!$P$3,Dev!$DI$48),"")</f>
        <v/>
      </c>
      <c r="CQ85" s="13" t="str">
        <f>IF(ISNUMBER($A85),CONCATENATE($BB85,Names!$P$3,Dev!$DM$48),"")</f>
        <v/>
      </c>
      <c r="CR85" s="13" t="str">
        <f>IF(ISNUMBER($A85),CONCATENATE($BB85,Names!$P$3,Dev!$DV$48),"")</f>
        <v/>
      </c>
      <c r="CS85" s="13" t="str">
        <f>IF(ISNUMBER($A85),CONCATENATE($BB85,Names!$P$3,Dev!$DZ$48),"")</f>
        <v/>
      </c>
      <c r="CT85" s="13" t="str">
        <f>IF(ISNUMBER($A85),CONCATENATE($BB85,Names!$P$3,Dev!$EI$48),"")</f>
        <v/>
      </c>
      <c r="CU85" s="13" t="str">
        <f>IF(ISNUMBER($A85),CONCATENATE($BB85,Names!$P$3,Dev!$FZ$48),"")</f>
        <v/>
      </c>
      <c r="CV85" s="13" t="str">
        <f>IF(ISNUMBER($A85),CONCATENATE($BB85,Names!$P$3,Dev!$GI$48),"")</f>
        <v/>
      </c>
      <c r="CW85" s="13" t="str">
        <f>IF(ISNUMBER($A85),CONCATENATE($BB85,Names!$P$3,Dev!$GM$48),"")</f>
        <v/>
      </c>
      <c r="CX85" s="13"/>
      <c r="CY85" s="13" t="str">
        <f>IF(ISNUMBER($A85),CONCATENATE($BB85,Names!$P$3,Dev!$EM$48),"")</f>
        <v/>
      </c>
      <c r="CZ85" s="13" t="str">
        <f>IF(ISNUMBER($A85),CONCATENATE($BB85,Names!$P$3,Dev!$EV$48),"")</f>
        <v/>
      </c>
      <c r="DA85" s="13" t="str">
        <f>IF(ISNUMBER($A85),CONCATENATE($BB85,Names!$P$3,Dev!$EZ$48),"")</f>
        <v/>
      </c>
      <c r="DB85" s="13" t="str">
        <f>IF(ISNUMBER($A85),CONCATENATE($BB85,Names!$P$3,Dev!$FI$48),"")</f>
        <v/>
      </c>
      <c r="DC85" s="13" t="str">
        <f>IF(ISNUMBER($A85),CONCATENATE($BB85,Names!$P$3,Dev!$FM$48),"")</f>
        <v/>
      </c>
      <c r="DD85" s="13" t="str">
        <f>IF(ISNUMBER($A85),CONCATENATE($BB85,Names!$P$3,Dev!$FV$48),"")</f>
        <v/>
      </c>
      <c r="DE85" s="13" t="str">
        <f>IF(ISNUMBER($A85),CONCATENATE($BB85,Names!$P$3,Dev!$GP$48),"")</f>
        <v/>
      </c>
      <c r="DI85" s="105">
        <f>COUNTIFS($DL$5:DL85,"&lt;&gt;"&amp;"")</f>
        <v>0</v>
      </c>
      <c r="DJ85" s="1198" t="str">
        <f t="shared" si="42"/>
        <v/>
      </c>
      <c r="DK85" s="1198" t="str">
        <f t="shared" si="43"/>
        <v/>
      </c>
      <c r="DL85" s="1198"/>
      <c r="DM85" s="1198" t="str">
        <f>IF($DL85="","",_xlfn.CONCAT(Names!$D$5,$AO85))</f>
        <v/>
      </c>
      <c r="DN85" s="1198" t="str">
        <f>IF($DL85="","",CONCATENATE(Names!$C$26,Names!$N$3,$DM85))</f>
        <v/>
      </c>
      <c r="DO85" s="1198" t="str">
        <f>IF($DL85="","",CONCATENATE(Names!$C$25,Names!$N$3,$DM85))</f>
        <v/>
      </c>
    </row>
    <row r="86" spans="1:119">
      <c r="A86" s="71" t="s">
        <v>817</v>
      </c>
      <c r="B86" s="6"/>
      <c r="C86" s="1">
        <v>0</v>
      </c>
      <c r="F86" s="42">
        <v>1</v>
      </c>
      <c r="G86" s="2">
        <f t="shared" si="55"/>
        <v>175.48899999999998</v>
      </c>
      <c r="H86" s="2">
        <f t="shared" si="52"/>
        <v>175.48899999999998</v>
      </c>
      <c r="J86" s="71"/>
      <c r="K86" s="58"/>
      <c r="L86" s="2" t="str">
        <f>IF(ISNUMBER(E86),VLOOKUP(C86,'TE,EHnames'!$B$4:$F$11,'TE,EHnames'!$C$2,FALSE),"")</f>
        <v/>
      </c>
      <c r="M86" s="2" t="str">
        <f>IF(ISNUMBER(E86),VLOOKUP(C86,'TE,EHnames'!$B$4:$F$11,'TE,EHnames'!$F$2,FALSE),"")</f>
        <v/>
      </c>
      <c r="O86" s="13" t="str">
        <f>IF(ISNUMBER(A86),ABS(H86-$Q$84),"")</f>
        <v/>
      </c>
      <c r="S86" t="str">
        <f>IFERROR(VLOOKUP(P86,Racks!$H$4:$M$30,6),"")</f>
        <v/>
      </c>
      <c r="V86" s="54">
        <f>COUNTIFS('Sec-Sub'!$K$4:$K$164,"&lt;="&amp;H86)</f>
        <v>56</v>
      </c>
      <c r="W86" s="54" t="str">
        <f>VLOOKUP(V86,'Sec-Sub'!$A$4:$C$164,2,FALSE)</f>
        <v>MBL</v>
      </c>
      <c r="X86" s="54" t="str">
        <f>VLOOKUP(V86,'Sec-Sub'!$A$4:$C$164,3,FALSE)</f>
        <v>090</v>
      </c>
      <c r="Y86" s="54" t="str">
        <f>CONCATENATE(X86,Names!$I$3)</f>
        <v>090PRL</v>
      </c>
      <c r="AC86" s="27"/>
      <c r="AD86" s="131"/>
      <c r="AE86" s="22"/>
      <c r="AI86" s="1266" t="str">
        <f>IF(ISNUMBER(R86),CONCATENATE(Names!$C$3,R86),"")</f>
        <v/>
      </c>
      <c r="AK86" s="1170" t="str">
        <f t="shared" si="44"/>
        <v/>
      </c>
      <c r="AL86" s="1170" t="str">
        <f t="shared" si="45"/>
        <v/>
      </c>
      <c r="AM86" s="1170" t="str">
        <f t="shared" si="46"/>
        <v/>
      </c>
      <c r="AN86" s="1170" t="str">
        <f t="shared" si="47"/>
        <v/>
      </c>
      <c r="AO86" s="1170" t="str">
        <f t="shared" si="48"/>
        <v/>
      </c>
      <c r="AP86" s="1170" t="str">
        <f>IF(ISNUMBER(E86),CONCATENATE(Names!$C$5,Names!$N$3,AO86),"")</f>
        <v/>
      </c>
      <c r="AQ86" s="1170" t="str">
        <f>IF(ISNUMBER(E86),CONCATENATE(Names!$D$5,AO86),"")</f>
        <v/>
      </c>
      <c r="AR86" s="1170" t="str">
        <f>IF(ISNUMBER(E86),CONCATENATE(Names!$C$10,Names!$N$3,AQ86),"")</f>
        <v/>
      </c>
      <c r="AS86" s="1170" t="str">
        <f>IF(ISNUMBER(E86),CONCATENATE(Names!$C$11,Names!$N$3,AQ86),"")</f>
        <v/>
      </c>
      <c r="AU86" s="13" t="str">
        <f t="shared" si="49"/>
        <v/>
      </c>
      <c r="AV86" s="1170" t="str">
        <f t="shared" si="36"/>
        <v/>
      </c>
      <c r="AW86" s="1170" t="str">
        <f t="shared" si="37"/>
        <v/>
      </c>
      <c r="AX86" s="1170" t="str">
        <f t="shared" si="38"/>
        <v/>
      </c>
      <c r="AY86" s="1170" t="str">
        <f t="shared" si="39"/>
        <v/>
      </c>
      <c r="AZ86" s="1170" t="str">
        <f>IF(ISNUMBER(A86),CONCATENATE(Names!$C$6,Names!$N$3,AU86,A86),"")</f>
        <v/>
      </c>
      <c r="BA86" s="1170" t="str">
        <f>IF(ISNUMBER(A86),CONCATENATE(Names!$C$7,Names!$N$3,AU86,A86),"")</f>
        <v/>
      </c>
      <c r="BB86" s="1170" t="str">
        <f>IF(ISNUMBER(A86),CONCATENATE(Names!$C$8,Names!$N$3,AU86,A86),"")</f>
        <v/>
      </c>
      <c r="BC86" s="1170" t="str">
        <f>IF(ISNUMBER(A86),CONCATENATE(Names!$D$6,AY86),"")</f>
        <v/>
      </c>
      <c r="BD86" s="1170" t="str">
        <f>IF(ISNUMBER(A86),CONCATENATE(Names!$C$10,Names!$N$3,BC86),"")</f>
        <v/>
      </c>
      <c r="BE86" s="1170" t="str">
        <f>IF(ISNUMBER(A86),CONCATENATE(Names!$C$11,Names!$N$3,BC86),"")</f>
        <v/>
      </c>
      <c r="BF86" s="1170" t="str">
        <f>IF(ISNUMBER(A86),CONCATENATE(Names!$D$7,AY86),"")</f>
        <v/>
      </c>
      <c r="BG86" s="1170" t="str">
        <f>IF(ISNUMBER(A86),CONCATENATE(Names!$C$10,Names!$N$3,BF86),"")</f>
        <v/>
      </c>
      <c r="BH86" s="1170" t="str">
        <f>IF(ISNUMBER(A86),CONCATENATE(Names!$C$11,Names!$N$3,BF86),"")</f>
        <v/>
      </c>
      <c r="BI86" s="1170" t="str">
        <f>IF(ISNUMBER(A86),CONCATENATE(Names!$C$12,Names!$N$3,BC86),"")</f>
        <v/>
      </c>
      <c r="BJ86" s="1170" t="str">
        <f>IF(ISNUMBER(A86),CONCATENATE(Names!$C$24,Names!$N$3,AY86),"")</f>
        <v/>
      </c>
      <c r="BK86" s="1170" t="str">
        <f>IF(ISNUMBER(A86),CONCATENATE(Names!$C$9,Names!$N$3,AY86),"")</f>
        <v/>
      </c>
      <c r="BS86" s="157"/>
      <c r="BT86" s="105">
        <f>COUNTIFS($BW$5:BW86,"&lt;&gt;"&amp;"")</f>
        <v>14</v>
      </c>
      <c r="BU86" s="1184" t="str">
        <f t="shared" si="40"/>
        <v>MBL</v>
      </c>
      <c r="BV86" s="1184" t="str">
        <f t="shared" si="41"/>
        <v>090PRL</v>
      </c>
      <c r="BW86" s="103" t="str">
        <f>Names!$C$10</f>
        <v>PRLEH</v>
      </c>
      <c r="BX86" t="str">
        <f>CONCATENATE(Names!$D$22,$BX$84,Dev!$HK$7,"'")</f>
        <v>P001a'</v>
      </c>
      <c r="BY86" s="1170" t="str">
        <f>IF($BW86="","",CONCATENATE($BW86,Names!$N$3,$BX86))</f>
        <v>PRLEH-P001a'</v>
      </c>
      <c r="BZ86" s="157"/>
      <c r="CA86" s="13" t="str">
        <f>IF(ISNUMBER(A86),CONCATENATE(W86,Names!$H$3,Y86,Names!$J$3,Names!$K$3,Names!$L$3,BK86),"")</f>
        <v/>
      </c>
      <c r="CB86" s="13" t="str">
        <f>IF(ISNUMBER(A86),CONCATENATE(W86,Names!$H$3,Y86,Names!$J$3,Names!$K$3,Names!$L$3,BB86),"")</f>
        <v/>
      </c>
      <c r="CC86" s="13" t="str">
        <f>IF($BW86="","",CONCATENATE(W86,Names!$H$3,Y86,Names!$J$3,Names!$K$3,Names!$L$3,$BW86,Names!$N$3,$BX86))</f>
        <v>MBL-090PRL:RFS-PRLEH-P001a'</v>
      </c>
      <c r="CF86" s="13" t="str">
        <f>IF(ISNUMBER($A86),CONCATENATE($BK86,Names!$P$3,Dev!$DA$130),"")</f>
        <v/>
      </c>
      <c r="CG86" s="13" t="str">
        <f>IF(ISNUMBER($A86),CONCATENATE($BK86,Names!$P$3,Dev!$DD$130),"")</f>
        <v/>
      </c>
      <c r="CH86" s="13" t="str">
        <f>IF(ISNUMBER($A86),CONCATENATE($BK86,Names!$P$3,Dev!$DG$130),"")</f>
        <v/>
      </c>
      <c r="CI86" s="13" t="str">
        <f>IF(ISNUMBER($A86),CONCATENATE($BK86,Names!$P$3,Dev!$DK$130),"")</f>
        <v/>
      </c>
      <c r="CJ86" s="13" t="str">
        <f>IF(ISNUMBER($A86),CONCATENATE($BK86,Names!$P$3,Dev!$DN$130),"")</f>
        <v/>
      </c>
      <c r="CK86" s="13" t="str">
        <f>IF(ISNUMBER($A86),CONCATENATE($BK86,Names!$P$3,Dev!$DQ$130),"")</f>
        <v/>
      </c>
      <c r="CL86" s="13"/>
      <c r="CM86" s="13" t="str">
        <f>""</f>
        <v/>
      </c>
      <c r="CN86" s="13" t="str">
        <f>IF(ISNUMBER($A86),CONCATENATE($BB86,Names!$P$3,Dev!$CZ$48),"")</f>
        <v/>
      </c>
      <c r="CO86" s="13" t="str">
        <f>IF(ISNUMBER($A86),CONCATENATE($BB86,Names!$P$3,Dev!$DF$48),"")</f>
        <v/>
      </c>
      <c r="CP86" s="13" t="str">
        <f>IF(ISNUMBER($A86),CONCATENATE($BB86,Names!$P$3,Dev!$DI$48),"")</f>
        <v/>
      </c>
      <c r="CQ86" s="13" t="str">
        <f>IF(ISNUMBER($A86),CONCATENATE($BB86,Names!$P$3,Dev!$DM$48),"")</f>
        <v/>
      </c>
      <c r="CR86" s="13" t="str">
        <f>IF(ISNUMBER($A86),CONCATENATE($BB86,Names!$P$3,Dev!$DV$48),"")</f>
        <v/>
      </c>
      <c r="CS86" s="13" t="str">
        <f>IF(ISNUMBER($A86),CONCATENATE($BB86,Names!$P$3,Dev!$DZ$48),"")</f>
        <v/>
      </c>
      <c r="CT86" s="13" t="str">
        <f>IF(ISNUMBER($A86),CONCATENATE($BB86,Names!$P$3,Dev!$EI$48),"")</f>
        <v/>
      </c>
      <c r="CU86" s="13" t="str">
        <f>IF(ISNUMBER($A86),CONCATENATE($BB86,Names!$P$3,Dev!$FZ$48),"")</f>
        <v/>
      </c>
      <c r="CV86" s="13" t="str">
        <f>IF(ISNUMBER($A86),CONCATENATE($BB86,Names!$P$3,Dev!$GI$48),"")</f>
        <v/>
      </c>
      <c r="CW86" s="13" t="str">
        <f>IF(ISNUMBER($A86),CONCATENATE($BB86,Names!$P$3,Dev!$GM$48),"")</f>
        <v/>
      </c>
      <c r="CX86" s="13"/>
      <c r="CY86" s="13" t="str">
        <f>IF(ISNUMBER($A86),CONCATENATE($BB86,Names!$P$3,Dev!$EM$48),"")</f>
        <v/>
      </c>
      <c r="CZ86" s="13" t="str">
        <f>IF(ISNUMBER($A86),CONCATENATE($BB86,Names!$P$3,Dev!$EV$48),"")</f>
        <v/>
      </c>
      <c r="DA86" s="13" t="str">
        <f>IF(ISNUMBER($A86),CONCATENATE($BB86,Names!$P$3,Dev!$EZ$48),"")</f>
        <v/>
      </c>
      <c r="DB86" s="13" t="str">
        <f>IF(ISNUMBER($A86),CONCATENATE($BB86,Names!$P$3,Dev!$FI$48),"")</f>
        <v/>
      </c>
      <c r="DC86" s="13" t="str">
        <f>IF(ISNUMBER($A86),CONCATENATE($BB86,Names!$P$3,Dev!$FM$48),"")</f>
        <v/>
      </c>
      <c r="DD86" s="13" t="str">
        <f>IF(ISNUMBER($A86),CONCATENATE($BB86,Names!$P$3,Dev!$FV$48),"")</f>
        <v/>
      </c>
      <c r="DE86" s="13" t="str">
        <f>IF(ISNUMBER($A86),CONCATENATE($BB86,Names!$P$3,Dev!$GP$48),"")</f>
        <v/>
      </c>
      <c r="DI86" s="105">
        <f>COUNTIFS($DL$5:DL86,"&lt;&gt;"&amp;"")</f>
        <v>0</v>
      </c>
      <c r="DJ86" s="1198" t="str">
        <f t="shared" si="42"/>
        <v/>
      </c>
      <c r="DK86" s="1198" t="str">
        <f t="shared" si="43"/>
        <v/>
      </c>
      <c r="DL86" s="1198"/>
      <c r="DM86" s="1198" t="str">
        <f>IF($DL86="","",_xlfn.CONCAT(Names!$D$5,$AO86))</f>
        <v/>
      </c>
      <c r="DN86" s="1198" t="str">
        <f>IF($DL86="","",CONCATENATE(Names!$C$26,Names!$N$3,$DM86))</f>
        <v/>
      </c>
      <c r="DO86" s="1198" t="str">
        <f>IF($DL86="","",CONCATENATE(Names!$C$25,Names!$N$3,$DM86))</f>
        <v/>
      </c>
    </row>
    <row r="87" spans="1:119" s="1170" customFormat="1">
      <c r="A87" s="71" t="s">
        <v>1173</v>
      </c>
      <c r="B87" s="1185"/>
      <c r="C87" s="1188">
        <v>0</v>
      </c>
      <c r="D87" s="1188"/>
      <c r="F87" s="42">
        <v>1</v>
      </c>
      <c r="G87" s="2">
        <f t="shared" ref="G87:G89" si="56">G86+F86*SUM(B86:C86)</f>
        <v>175.48899999999998</v>
      </c>
      <c r="H87" s="2">
        <f t="shared" ref="H87:H89" si="57">G87+F87*SUM(B87:C87)/2</f>
        <v>175.48899999999998</v>
      </c>
      <c r="I87" s="1225"/>
      <c r="J87" s="71"/>
      <c r="K87" s="58"/>
      <c r="L87" s="2" t="str">
        <f>IF(ISNUMBER(E87),VLOOKUP(C87,'TE,EHnames'!$B$4:$F$11,'TE,EHnames'!$C$2,FALSE),"")</f>
        <v/>
      </c>
      <c r="M87" s="2" t="str">
        <f>IF(ISNUMBER(E87),VLOOKUP(C87,'TE,EHnames'!$B$4:$F$11,'TE,EHnames'!$F$2,FALSE),"")</f>
        <v/>
      </c>
      <c r="O87" s="13"/>
      <c r="V87" s="54">
        <f>COUNTIFS('Sec-Sub'!$K$4:$K$164,"&lt;="&amp;H87)</f>
        <v>56</v>
      </c>
      <c r="W87" s="54" t="str">
        <f>VLOOKUP(V87,'Sec-Sub'!$A$4:$C$164,2,FALSE)</f>
        <v>MBL</v>
      </c>
      <c r="X87" s="54" t="str">
        <f>VLOOKUP(V87,'Sec-Sub'!$A$4:$C$164,3,FALSE)</f>
        <v>090</v>
      </c>
      <c r="Y87" s="54" t="str">
        <f>CONCATENATE(X87,Names!$I$3)</f>
        <v>090PRL</v>
      </c>
      <c r="Z87" s="1188"/>
      <c r="AA87" s="47"/>
      <c r="AC87" s="27"/>
      <c r="AD87" s="1180"/>
      <c r="AE87" s="22"/>
      <c r="AI87" s="1266" t="str">
        <f>IF(ISNUMBER(R87),CONCATENATE(Names!$C$3,R87),"")</f>
        <v/>
      </c>
      <c r="AK87" s="1170" t="str">
        <f t="shared" si="44"/>
        <v/>
      </c>
      <c r="AL87" s="1170" t="str">
        <f t="shared" si="45"/>
        <v/>
      </c>
      <c r="AM87" s="1170" t="str">
        <f t="shared" si="46"/>
        <v/>
      </c>
      <c r="AN87" s="1170" t="str">
        <f t="shared" si="47"/>
        <v/>
      </c>
      <c r="AO87" s="1170" t="str">
        <f t="shared" si="48"/>
        <v/>
      </c>
      <c r="AP87" s="1170" t="str">
        <f>IF(ISNUMBER(E87),CONCATENATE(Names!$C$5,Names!$N$3,AO87),"")</f>
        <v/>
      </c>
      <c r="AQ87" s="1170" t="str">
        <f>IF(ISNUMBER(E87),CONCATENATE(Names!$D$5,AO87),"")</f>
        <v/>
      </c>
      <c r="AR87" s="1170" t="str">
        <f>IF(ISNUMBER(E87),CONCATENATE(Names!$C$10,Names!$N$3,AQ87),"")</f>
        <v/>
      </c>
      <c r="AS87" s="1170" t="str">
        <f>IF(ISNUMBER(E87),CONCATENATE(Names!$C$11,Names!$N$3,AQ87),"")</f>
        <v/>
      </c>
      <c r="AU87" s="13" t="str">
        <f t="shared" si="49"/>
        <v/>
      </c>
      <c r="AV87" s="1170" t="str">
        <f t="shared" si="36"/>
        <v/>
      </c>
      <c r="AW87" s="1170" t="str">
        <f t="shared" si="37"/>
        <v/>
      </c>
      <c r="AX87" s="1170" t="str">
        <f t="shared" si="38"/>
        <v/>
      </c>
      <c r="AY87" s="1170" t="str">
        <f t="shared" si="39"/>
        <v/>
      </c>
      <c r="AZ87" s="1170" t="str">
        <f>IF(ISNUMBER(A87),CONCATENATE(Names!$C$6,Names!$N$3,AU87,A87),"")</f>
        <v/>
      </c>
      <c r="BA87" s="1170" t="str">
        <f>IF(ISNUMBER(A87),CONCATENATE(Names!$C$7,Names!$N$3,AU87,A87),"")</f>
        <v/>
      </c>
      <c r="BB87" s="1170" t="str">
        <f>IF(ISNUMBER(A87),CONCATENATE(Names!$C$8,Names!$N$3,AU87,A87),"")</f>
        <v/>
      </c>
      <c r="BC87" s="1170" t="str">
        <f>IF(ISNUMBER(A87),CONCATENATE(Names!$D$6,AY87),"")</f>
        <v/>
      </c>
      <c r="BD87" s="1170" t="str">
        <f>IF(ISNUMBER(A87),CONCATENATE(Names!$C$10,Names!$N$3,BC87),"")</f>
        <v/>
      </c>
      <c r="BE87" s="1170" t="str">
        <f>IF(ISNUMBER(A87),CONCATENATE(Names!$C$11,Names!$N$3,BC87),"")</f>
        <v/>
      </c>
      <c r="BF87" s="1170" t="str">
        <f>IF(ISNUMBER(A87),CONCATENATE(Names!$D$7,AY87),"")</f>
        <v/>
      </c>
      <c r="BG87" s="1170" t="str">
        <f>IF(ISNUMBER(A87),CONCATENATE(Names!$C$10,Names!$N$3,BF87),"")</f>
        <v/>
      </c>
      <c r="BH87" s="1170" t="str">
        <f>IF(ISNUMBER(A87),CONCATENATE(Names!$C$11,Names!$N$3,BF87),"")</f>
        <v/>
      </c>
      <c r="BI87" s="1170" t="str">
        <f>IF(ISNUMBER(A87),CONCATENATE(Names!$C$12,Names!$N$3,BC87),"")</f>
        <v/>
      </c>
      <c r="BJ87" s="1170" t="str">
        <f>IF(ISNUMBER(A87),CONCATENATE(Names!$C$24,Names!$N$3,AY87),"")</f>
        <v/>
      </c>
      <c r="BK87" s="1170" t="str">
        <f>IF(ISNUMBER(A87),CONCATENATE(Names!$C$9,Names!$N$3,AY87),"")</f>
        <v/>
      </c>
      <c r="BS87" s="157"/>
      <c r="BT87" s="105">
        <f>COUNTIFS($BW$5:BW87,"&lt;&gt;"&amp;"")</f>
        <v>15</v>
      </c>
      <c r="BU87" s="1184" t="str">
        <f t="shared" si="40"/>
        <v>MBL</v>
      </c>
      <c r="BV87" s="1184" t="str">
        <f t="shared" si="41"/>
        <v>090PRL</v>
      </c>
      <c r="BW87" s="1184" t="str">
        <f>Names!$C$10</f>
        <v>PRLEH</v>
      </c>
      <c r="BX87" s="1170" t="str">
        <f>CONCATENATE(Names!$D$22,$BX$84,Dev!$HN$7)</f>
        <v>P001b</v>
      </c>
      <c r="BY87" s="1170" t="str">
        <f>IF($BW87="","",CONCATENATE($BW87,Names!$N$3,$BX87))</f>
        <v>PRLEH-P001b</v>
      </c>
      <c r="BZ87" s="157"/>
      <c r="CA87" s="13"/>
      <c r="CB87" s="13"/>
      <c r="CC87" s="13"/>
      <c r="CF87" s="13" t="str">
        <f>IF(ISNUMBER($A87),CONCATENATE($BK87,Names!$P$3,Dev!$DA$130),"")</f>
        <v/>
      </c>
      <c r="CG87" s="13" t="str">
        <f>IF(ISNUMBER($A87),CONCATENATE($BK87,Names!$P$3,Dev!$DD$130),"")</f>
        <v/>
      </c>
      <c r="CH87" s="13" t="str">
        <f>IF(ISNUMBER($A87),CONCATENATE($BK87,Names!$P$3,Dev!$DG$130),"")</f>
        <v/>
      </c>
      <c r="CI87" s="13" t="str">
        <f>IF(ISNUMBER($A87),CONCATENATE($BK87,Names!$P$3,Dev!$DK$130),"")</f>
        <v/>
      </c>
      <c r="CJ87" s="13" t="str">
        <f>IF(ISNUMBER($A87),CONCATENATE($BK87,Names!$P$3,Dev!$DN$130),"")</f>
        <v/>
      </c>
      <c r="CK87" s="13" t="str">
        <f>IF(ISNUMBER($A87),CONCATENATE($BK87,Names!$P$3,Dev!$DQ$130),"")</f>
        <v/>
      </c>
      <c r="CL87" s="13"/>
      <c r="CM87" s="13" t="str">
        <f>""</f>
        <v/>
      </c>
      <c r="CN87" s="13" t="str">
        <f>IF(ISNUMBER($A87),CONCATENATE($BB87,Names!$P$3,Dev!$CZ$48),"")</f>
        <v/>
      </c>
      <c r="CO87" s="13" t="str">
        <f>IF(ISNUMBER($A87),CONCATENATE($BB87,Names!$P$3,Dev!$DF$48),"")</f>
        <v/>
      </c>
      <c r="CP87" s="13" t="str">
        <f>IF(ISNUMBER($A87),CONCATENATE($BB87,Names!$P$3,Dev!$DI$48),"")</f>
        <v/>
      </c>
      <c r="CQ87" s="13" t="str">
        <f>IF(ISNUMBER($A87),CONCATENATE($BB87,Names!$P$3,Dev!$DM$48),"")</f>
        <v/>
      </c>
      <c r="CR87" s="13" t="str">
        <f>IF(ISNUMBER($A87),CONCATENATE($BB87,Names!$P$3,Dev!$DV$48),"")</f>
        <v/>
      </c>
      <c r="CS87" s="13" t="str">
        <f>IF(ISNUMBER($A87),CONCATENATE($BB87,Names!$P$3,Dev!$DZ$48),"")</f>
        <v/>
      </c>
      <c r="CT87" s="13" t="str">
        <f>IF(ISNUMBER($A87),CONCATENATE($BB87,Names!$P$3,Dev!$EI$48),"")</f>
        <v/>
      </c>
      <c r="CU87" s="13" t="str">
        <f>IF(ISNUMBER($A87),CONCATENATE($BB87,Names!$P$3,Dev!$FZ$48),"")</f>
        <v/>
      </c>
      <c r="CV87" s="13" t="str">
        <f>IF(ISNUMBER($A87),CONCATENATE($BB87,Names!$P$3,Dev!$GI$48),"")</f>
        <v/>
      </c>
      <c r="CW87" s="13" t="str">
        <f>IF(ISNUMBER($A87),CONCATENATE($BB87,Names!$P$3,Dev!$GM$48),"")</f>
        <v/>
      </c>
      <c r="CX87" s="13"/>
      <c r="CY87" s="13" t="str">
        <f>IF(ISNUMBER($A87),CONCATENATE($BB87,Names!$P$3,Dev!$EM$48),"")</f>
        <v/>
      </c>
      <c r="CZ87" s="13" t="str">
        <f>IF(ISNUMBER($A87),CONCATENATE($BB87,Names!$P$3,Dev!$EV$48),"")</f>
        <v/>
      </c>
      <c r="DA87" s="13" t="str">
        <f>IF(ISNUMBER($A87),CONCATENATE($BB87,Names!$P$3,Dev!$EZ$48),"")</f>
        <v/>
      </c>
      <c r="DB87" s="13" t="str">
        <f>IF(ISNUMBER($A87),CONCATENATE($BB87,Names!$P$3,Dev!$FI$48),"")</f>
        <v/>
      </c>
      <c r="DC87" s="13" t="str">
        <f>IF(ISNUMBER($A87),CONCATENATE($BB87,Names!$P$3,Dev!$FM$48),"")</f>
        <v/>
      </c>
      <c r="DD87" s="13" t="str">
        <f>IF(ISNUMBER($A87),CONCATENATE($BB87,Names!$P$3,Dev!$FV$48),"")</f>
        <v/>
      </c>
      <c r="DE87" s="13" t="str">
        <f>IF(ISNUMBER($A87),CONCATENATE($BB87,Names!$P$3,Dev!$GP$48),"")</f>
        <v/>
      </c>
      <c r="DF87" s="1266"/>
      <c r="DG87" s="1266"/>
      <c r="DI87" s="105">
        <f>COUNTIFS($DL$5:DL87,"&lt;&gt;"&amp;"")</f>
        <v>0</v>
      </c>
      <c r="DJ87" s="1198" t="str">
        <f t="shared" si="42"/>
        <v/>
      </c>
      <c r="DK87" s="1198" t="str">
        <f t="shared" si="43"/>
        <v/>
      </c>
      <c r="DL87" s="1198"/>
      <c r="DM87" s="1198" t="str">
        <f>IF($DL87="","",_xlfn.CONCAT(Names!$D$5,$AO87))</f>
        <v/>
      </c>
      <c r="DN87" s="1198" t="str">
        <f>IF($DL87="","",CONCATENATE(Names!$C$26,Names!$N$3,$DM87))</f>
        <v/>
      </c>
      <c r="DO87" s="1198" t="str">
        <f>IF($DL87="","",CONCATENATE(Names!$C$25,Names!$N$3,$DM87))</f>
        <v/>
      </c>
    </row>
    <row r="88" spans="1:119" s="1170" customFormat="1">
      <c r="A88" s="71" t="s">
        <v>1174</v>
      </c>
      <c r="B88" s="1185"/>
      <c r="C88" s="1188">
        <v>0</v>
      </c>
      <c r="D88" s="1188"/>
      <c r="F88" s="42">
        <v>1</v>
      </c>
      <c r="G88" s="2">
        <f t="shared" si="56"/>
        <v>175.48899999999998</v>
      </c>
      <c r="H88" s="2">
        <f t="shared" si="57"/>
        <v>175.48899999999998</v>
      </c>
      <c r="I88" s="1225"/>
      <c r="J88" s="71"/>
      <c r="K88" s="58"/>
      <c r="L88" s="2" t="str">
        <f>IF(ISNUMBER(E88),VLOOKUP(C88,'TE,EHnames'!$B$4:$F$11,'TE,EHnames'!$C$2,FALSE),"")</f>
        <v/>
      </c>
      <c r="M88" s="2" t="str">
        <f>IF(ISNUMBER(E88),VLOOKUP(C88,'TE,EHnames'!$B$4:$F$11,'TE,EHnames'!$F$2,FALSE),"")</f>
        <v/>
      </c>
      <c r="O88" s="13"/>
      <c r="V88" s="54">
        <f>COUNTIFS('Sec-Sub'!$K$4:$K$164,"&lt;="&amp;H88)</f>
        <v>56</v>
      </c>
      <c r="W88" s="54" t="str">
        <f>VLOOKUP(V88,'Sec-Sub'!$A$4:$C$164,2,FALSE)</f>
        <v>MBL</v>
      </c>
      <c r="X88" s="54" t="str">
        <f>VLOOKUP(V88,'Sec-Sub'!$A$4:$C$164,3,FALSE)</f>
        <v>090</v>
      </c>
      <c r="Y88" s="54" t="str">
        <f>CONCATENATE(X88,Names!$I$3)</f>
        <v>090PRL</v>
      </c>
      <c r="Z88" s="1188"/>
      <c r="AA88" s="47"/>
      <c r="AC88" s="27"/>
      <c r="AD88" s="1180"/>
      <c r="AE88" s="22"/>
      <c r="AI88" s="1266" t="str">
        <f>IF(ISNUMBER(R88),CONCATENATE(Names!$C$3,R88),"")</f>
        <v/>
      </c>
      <c r="AK88" s="1170" t="str">
        <f t="shared" si="44"/>
        <v/>
      </c>
      <c r="AL88" s="1170" t="str">
        <f t="shared" si="45"/>
        <v/>
      </c>
      <c r="AM88" s="1170" t="str">
        <f t="shared" si="46"/>
        <v/>
      </c>
      <c r="AN88" s="1170" t="str">
        <f t="shared" si="47"/>
        <v/>
      </c>
      <c r="AO88" s="1170" t="str">
        <f t="shared" si="48"/>
        <v/>
      </c>
      <c r="AP88" s="1170" t="str">
        <f>IF(ISNUMBER(E88),CONCATENATE(Names!$C$5,Names!$N$3,AO88),"")</f>
        <v/>
      </c>
      <c r="AQ88" s="1170" t="str">
        <f>IF(ISNUMBER(E88),CONCATENATE(Names!$D$5,AO88),"")</f>
        <v/>
      </c>
      <c r="AR88" s="1170" t="str">
        <f>IF(ISNUMBER(E88),CONCATENATE(Names!$C$10,Names!$N$3,AQ88),"")</f>
        <v/>
      </c>
      <c r="AS88" s="1170" t="str">
        <f>IF(ISNUMBER(E88),CONCATENATE(Names!$C$11,Names!$N$3,AQ88),"")</f>
        <v/>
      </c>
      <c r="AU88" s="13" t="str">
        <f t="shared" si="49"/>
        <v/>
      </c>
      <c r="AV88" s="1170" t="str">
        <f t="shared" si="36"/>
        <v/>
      </c>
      <c r="AW88" s="1170" t="str">
        <f t="shared" si="37"/>
        <v/>
      </c>
      <c r="AX88" s="1170" t="str">
        <f t="shared" si="38"/>
        <v/>
      </c>
      <c r="AY88" s="1170" t="str">
        <f t="shared" si="39"/>
        <v/>
      </c>
      <c r="AZ88" s="1170" t="str">
        <f>IF(ISNUMBER(A88),CONCATENATE(Names!$C$6,Names!$N$3,AU88,A88),"")</f>
        <v/>
      </c>
      <c r="BA88" s="1170" t="str">
        <f>IF(ISNUMBER(A88),CONCATENATE(Names!$C$7,Names!$N$3,AU88,A88),"")</f>
        <v/>
      </c>
      <c r="BB88" s="1170" t="str">
        <f>IF(ISNUMBER(A88),CONCATENATE(Names!$C$8,Names!$N$3,AU88,A88),"")</f>
        <v/>
      </c>
      <c r="BC88" s="1170" t="str">
        <f>IF(ISNUMBER(A88),CONCATENATE(Names!$D$6,AY88),"")</f>
        <v/>
      </c>
      <c r="BD88" s="1170" t="str">
        <f>IF(ISNUMBER(A88),CONCATENATE(Names!$C$10,Names!$N$3,BC88),"")</f>
        <v/>
      </c>
      <c r="BE88" s="1170" t="str">
        <f>IF(ISNUMBER(A88),CONCATENATE(Names!$C$11,Names!$N$3,BC88),"")</f>
        <v/>
      </c>
      <c r="BF88" s="1170" t="str">
        <f>IF(ISNUMBER(A88),CONCATENATE(Names!$D$7,AY88),"")</f>
        <v/>
      </c>
      <c r="BG88" s="1170" t="str">
        <f>IF(ISNUMBER(A88),CONCATENATE(Names!$C$10,Names!$N$3,BF88),"")</f>
        <v/>
      </c>
      <c r="BH88" s="1170" t="str">
        <f>IF(ISNUMBER(A88),CONCATENATE(Names!$C$11,Names!$N$3,BF88),"")</f>
        <v/>
      </c>
      <c r="BI88" s="1170" t="str">
        <f>IF(ISNUMBER(A88),CONCATENATE(Names!$C$12,Names!$N$3,BC88),"")</f>
        <v/>
      </c>
      <c r="BJ88" s="1170" t="str">
        <f>IF(ISNUMBER(A88),CONCATENATE(Names!$C$24,Names!$N$3,AY88),"")</f>
        <v/>
      </c>
      <c r="BK88" s="1170" t="str">
        <f>IF(ISNUMBER(A88),CONCATENATE(Names!$C$9,Names!$N$3,AY88),"")</f>
        <v/>
      </c>
      <c r="BS88" s="157"/>
      <c r="BT88" s="105">
        <f>COUNTIFS($BW$5:BW88,"&lt;&gt;"&amp;"")</f>
        <v>16</v>
      </c>
      <c r="BU88" s="1184" t="str">
        <f t="shared" si="40"/>
        <v>MBL</v>
      </c>
      <c r="BV88" s="1184" t="str">
        <f t="shared" si="41"/>
        <v>090PRL</v>
      </c>
      <c r="BW88" s="1184" t="str">
        <f>Names!$C$10</f>
        <v>PRLEH</v>
      </c>
      <c r="BX88" s="1170" t="str">
        <f>CONCATENATE(Names!$D$22,$BX$84,Dev!$HN$7,"'")</f>
        <v>P001b'</v>
      </c>
      <c r="BY88" s="1170" t="str">
        <f>IF($BW88="","",CONCATENATE($BW88,Names!$N$3,$BX88))</f>
        <v>PRLEH-P001b'</v>
      </c>
      <c r="BZ88" s="157"/>
      <c r="CA88" s="13"/>
      <c r="CB88" s="13"/>
      <c r="CC88" s="13"/>
      <c r="CF88" s="13" t="str">
        <f>IF(ISNUMBER($A88),CONCATENATE($BK88,Names!$P$3,Dev!$DA$130),"")</f>
        <v/>
      </c>
      <c r="CG88" s="13" t="str">
        <f>IF(ISNUMBER($A88),CONCATENATE($BK88,Names!$P$3,Dev!$DD$130),"")</f>
        <v/>
      </c>
      <c r="CH88" s="13" t="str">
        <f>IF(ISNUMBER($A88),CONCATENATE($BK88,Names!$P$3,Dev!$DG$130),"")</f>
        <v/>
      </c>
      <c r="CI88" s="13" t="str">
        <f>IF(ISNUMBER($A88),CONCATENATE($BK88,Names!$P$3,Dev!$DK$130),"")</f>
        <v/>
      </c>
      <c r="CJ88" s="13" t="str">
        <f>IF(ISNUMBER($A88),CONCATENATE($BK88,Names!$P$3,Dev!$DN$130),"")</f>
        <v/>
      </c>
      <c r="CK88" s="13" t="str">
        <f>IF(ISNUMBER($A88),CONCATENATE($BK88,Names!$P$3,Dev!$DQ$130),"")</f>
        <v/>
      </c>
      <c r="CL88" s="13"/>
      <c r="CM88" s="13" t="str">
        <f>""</f>
        <v/>
      </c>
      <c r="CN88" s="13" t="str">
        <f>IF(ISNUMBER($A88),CONCATENATE($BB88,Names!$P$3,Dev!$CZ$48),"")</f>
        <v/>
      </c>
      <c r="CO88" s="13" t="str">
        <f>IF(ISNUMBER($A88),CONCATENATE($BB88,Names!$P$3,Dev!$DF$48),"")</f>
        <v/>
      </c>
      <c r="CP88" s="13" t="str">
        <f>IF(ISNUMBER($A88),CONCATENATE($BB88,Names!$P$3,Dev!$DI$48),"")</f>
        <v/>
      </c>
      <c r="CQ88" s="13" t="str">
        <f>IF(ISNUMBER($A88),CONCATENATE($BB88,Names!$P$3,Dev!$DM$48),"")</f>
        <v/>
      </c>
      <c r="CR88" s="13" t="str">
        <f>IF(ISNUMBER($A88),CONCATENATE($BB88,Names!$P$3,Dev!$DV$48),"")</f>
        <v/>
      </c>
      <c r="CS88" s="13" t="str">
        <f>IF(ISNUMBER($A88),CONCATENATE($BB88,Names!$P$3,Dev!$DZ$48),"")</f>
        <v/>
      </c>
      <c r="CT88" s="13" t="str">
        <f>IF(ISNUMBER($A88),CONCATENATE($BB88,Names!$P$3,Dev!$EI$48),"")</f>
        <v/>
      </c>
      <c r="CU88" s="13" t="str">
        <f>IF(ISNUMBER($A88),CONCATENATE($BB88,Names!$P$3,Dev!$FZ$48),"")</f>
        <v/>
      </c>
      <c r="CV88" s="13" t="str">
        <f>IF(ISNUMBER($A88),CONCATENATE($BB88,Names!$P$3,Dev!$GI$48),"")</f>
        <v/>
      </c>
      <c r="CW88" s="13" t="str">
        <f>IF(ISNUMBER($A88),CONCATENATE($BB88,Names!$P$3,Dev!$GM$48),"")</f>
        <v/>
      </c>
      <c r="CX88" s="13"/>
      <c r="CY88" s="13" t="str">
        <f>IF(ISNUMBER($A88),CONCATENATE($BB88,Names!$P$3,Dev!$EM$48),"")</f>
        <v/>
      </c>
      <c r="CZ88" s="13" t="str">
        <f>IF(ISNUMBER($A88),CONCATENATE($BB88,Names!$P$3,Dev!$EV$48),"")</f>
        <v/>
      </c>
      <c r="DA88" s="13" t="str">
        <f>IF(ISNUMBER($A88),CONCATENATE($BB88,Names!$P$3,Dev!$EZ$48),"")</f>
        <v/>
      </c>
      <c r="DB88" s="13" t="str">
        <f>IF(ISNUMBER($A88),CONCATENATE($BB88,Names!$P$3,Dev!$FI$48),"")</f>
        <v/>
      </c>
      <c r="DC88" s="13" t="str">
        <f>IF(ISNUMBER($A88),CONCATENATE($BB88,Names!$P$3,Dev!$FM$48),"")</f>
        <v/>
      </c>
      <c r="DD88" s="13" t="str">
        <f>IF(ISNUMBER($A88),CONCATENATE($BB88,Names!$P$3,Dev!$FV$48),"")</f>
        <v/>
      </c>
      <c r="DE88" s="13" t="str">
        <f>IF(ISNUMBER($A88),CONCATENATE($BB88,Names!$P$3,Dev!$GP$48),"")</f>
        <v/>
      </c>
      <c r="DF88" s="1266"/>
      <c r="DG88" s="1266"/>
      <c r="DI88" s="105">
        <f>COUNTIFS($DL$5:DL88,"&lt;&gt;"&amp;"")</f>
        <v>0</v>
      </c>
      <c r="DJ88" s="1198" t="str">
        <f t="shared" si="42"/>
        <v/>
      </c>
      <c r="DK88" s="1198" t="str">
        <f t="shared" si="43"/>
        <v/>
      </c>
      <c r="DL88" s="1198"/>
      <c r="DM88" s="1198" t="str">
        <f>IF($DL88="","",_xlfn.CONCAT(Names!$D$5,$AO88))</f>
        <v/>
      </c>
      <c r="DN88" s="1198" t="str">
        <f>IF($DL88="","",CONCATENATE(Names!$C$26,Names!$N$3,$DM88))</f>
        <v/>
      </c>
      <c r="DO88" s="1198" t="str">
        <f>IF($DL88="","",CONCATENATE(Names!$C$25,Names!$N$3,$DM88))</f>
        <v/>
      </c>
    </row>
    <row r="89" spans="1:119">
      <c r="A89" s="71" t="s">
        <v>765</v>
      </c>
      <c r="B89" s="6"/>
      <c r="C89" s="1">
        <v>0</v>
      </c>
      <c r="F89" s="42">
        <v>1</v>
      </c>
      <c r="G89" s="2">
        <f t="shared" si="56"/>
        <v>175.48899999999998</v>
      </c>
      <c r="H89" s="2">
        <f t="shared" si="57"/>
        <v>175.48899999999998</v>
      </c>
      <c r="J89" s="71"/>
      <c r="K89" s="58"/>
      <c r="L89" s="2" t="str">
        <f>IF(ISNUMBER(E89),VLOOKUP(C89,'TE,EHnames'!$B$4:$F$11,'TE,EHnames'!$C$2,FALSE),"")</f>
        <v/>
      </c>
      <c r="M89" s="2" t="str">
        <f>IF(ISNUMBER(E89),VLOOKUP(C89,'TE,EHnames'!$B$4:$F$11,'TE,EHnames'!$F$2,FALSE),"")</f>
        <v/>
      </c>
      <c r="O89" s="13"/>
      <c r="S89" t="str">
        <f>IFERROR(VLOOKUP(P89,Racks!$H$4:$M$30,6),"")</f>
        <v/>
      </c>
      <c r="V89" s="54">
        <f>COUNTIFS('Sec-Sub'!$K$4:$K$164,"&lt;="&amp;H89)</f>
        <v>56</v>
      </c>
      <c r="W89" s="54" t="str">
        <f>VLOOKUP(V89,'Sec-Sub'!$A$4:$C$164,2,FALSE)</f>
        <v>MBL</v>
      </c>
      <c r="X89" s="54" t="str">
        <f>VLOOKUP(V89,'Sec-Sub'!$A$4:$C$164,3,FALSE)</f>
        <v>090</v>
      </c>
      <c r="Y89" s="54" t="str">
        <f>CONCATENATE(X89,Names!$I$3)</f>
        <v>090PRL</v>
      </c>
      <c r="AC89" s="27"/>
      <c r="AD89" s="131"/>
      <c r="AE89" s="22"/>
      <c r="AI89" s="1266" t="str">
        <f>IF(ISNUMBER(R89),CONCATENATE(Names!$C$3,R89),"")</f>
        <v/>
      </c>
      <c r="AK89" s="1170" t="str">
        <f t="shared" si="44"/>
        <v/>
      </c>
      <c r="AL89" s="1170" t="str">
        <f t="shared" si="45"/>
        <v/>
      </c>
      <c r="AM89" s="1170" t="str">
        <f t="shared" si="46"/>
        <v/>
      </c>
      <c r="AN89" s="1170" t="str">
        <f t="shared" si="47"/>
        <v/>
      </c>
      <c r="AO89" s="1170" t="str">
        <f t="shared" si="48"/>
        <v/>
      </c>
      <c r="AP89" s="1170" t="str">
        <f>IF(ISNUMBER(E89),CONCATENATE(Names!$C$5,Names!$N$3,AO89),"")</f>
        <v/>
      </c>
      <c r="AQ89" s="1170" t="str">
        <f>IF(ISNUMBER(E89),CONCATENATE(Names!$D$5,AO89),"")</f>
        <v/>
      </c>
      <c r="AR89" s="1170" t="str">
        <f>IF(ISNUMBER(E89),CONCATENATE(Names!$C$10,Names!$N$3,AQ89),"")</f>
        <v/>
      </c>
      <c r="AS89" s="1170" t="str">
        <f>IF(ISNUMBER(E89),CONCATENATE(Names!$C$11,Names!$N$3,AQ89),"")</f>
        <v/>
      </c>
      <c r="AU89" s="13" t="str">
        <f t="shared" si="49"/>
        <v/>
      </c>
      <c r="AV89" s="1170" t="str">
        <f t="shared" si="36"/>
        <v/>
      </c>
      <c r="AW89" s="1170" t="str">
        <f t="shared" si="37"/>
        <v/>
      </c>
      <c r="AX89" s="1170" t="str">
        <f t="shared" si="38"/>
        <v/>
      </c>
      <c r="AY89" s="1170" t="str">
        <f t="shared" si="39"/>
        <v/>
      </c>
      <c r="AZ89" s="1170" t="str">
        <f>IF(ISNUMBER(A89),CONCATENATE(Names!$C$6,Names!$N$3,AU89,A89),"")</f>
        <v/>
      </c>
      <c r="BA89" s="1170" t="str">
        <f>IF(ISNUMBER(A89),CONCATENATE(Names!$C$7,Names!$N$3,AU89,A89),"")</f>
        <v/>
      </c>
      <c r="BB89" s="1170" t="str">
        <f>IF(ISNUMBER(A89),CONCATENATE(Names!$C$8,Names!$N$3,AU89,A89),"")</f>
        <v/>
      </c>
      <c r="BC89" s="1170" t="str">
        <f>IF(ISNUMBER(A89),CONCATENATE(Names!$D$6,AY89),"")</f>
        <v/>
      </c>
      <c r="BD89" s="1170" t="str">
        <f>IF(ISNUMBER(A89),CONCATENATE(Names!$C$10,Names!$N$3,BC89),"")</f>
        <v/>
      </c>
      <c r="BE89" s="1170" t="str">
        <f>IF(ISNUMBER(A89),CONCATENATE(Names!$C$11,Names!$N$3,BC89),"")</f>
        <v/>
      </c>
      <c r="BF89" s="1170" t="str">
        <f>IF(ISNUMBER(A89),CONCATENATE(Names!$D$7,AY89),"")</f>
        <v/>
      </c>
      <c r="BG89" s="1170" t="str">
        <f>IF(ISNUMBER(A89),CONCATENATE(Names!$C$10,Names!$N$3,BF89),"")</f>
        <v/>
      </c>
      <c r="BH89" s="1170" t="str">
        <f>IF(ISNUMBER(A89),CONCATENATE(Names!$C$11,Names!$N$3,BF89),"")</f>
        <v/>
      </c>
      <c r="BI89" s="1170" t="str">
        <f>IF(ISNUMBER(A89),CONCATENATE(Names!$C$12,Names!$N$3,BC89),"")</f>
        <v/>
      </c>
      <c r="BJ89" s="1170" t="str">
        <f>IF(ISNUMBER(A89),CONCATENATE(Names!$C$24,Names!$N$3,AY89),"")</f>
        <v/>
      </c>
      <c r="BK89" s="1170" t="str">
        <f>IF(ISNUMBER(A89),CONCATENATE(Names!$C$9,Names!$N$3,AY89),"")</f>
        <v/>
      </c>
      <c r="BS89" s="157"/>
      <c r="BT89" s="105">
        <f>COUNTIFS($BW$5:BW89,"&lt;&gt;"&amp;"")</f>
        <v>17</v>
      </c>
      <c r="BU89" s="1184" t="str">
        <f t="shared" si="40"/>
        <v>MBL</v>
      </c>
      <c r="BV89" s="1184" t="str">
        <f t="shared" si="41"/>
        <v>090PRL</v>
      </c>
      <c r="BW89" s="103" t="str">
        <f>Names!$C$11</f>
        <v>PRLTE</v>
      </c>
      <c r="BX89" s="1117" t="str">
        <f>CONCATENATE(Names!$D$22,$BX$84,Dev!$HK$7)</f>
        <v>P001a</v>
      </c>
      <c r="BY89" s="1170" t="str">
        <f>IF($BW89="","",CONCATENATE($BW89,Names!$N$3,$BX89))</f>
        <v>PRLTE-P001a</v>
      </c>
      <c r="BZ89" s="157"/>
      <c r="CA89" s="13" t="str">
        <f>IF(ISNUMBER(A89),CONCATENATE(W89,Names!$H$3,Y89,Names!$J$3,Names!$K$3,Names!$L$3,BK89),"")</f>
        <v/>
      </c>
      <c r="CB89" s="13" t="str">
        <f>IF(ISNUMBER(A89),CONCATENATE(W89,Names!$H$3,Y89,Names!$J$3,Names!$K$3,Names!$L$3,BB89),"")</f>
        <v/>
      </c>
      <c r="CC89" s="13" t="str">
        <f>IF($BW89="","",CONCATENATE(W89,Names!$H$3,Y89,Names!$J$3,Names!$K$3,Names!$L$3,$BW89,Names!$N$3,$BX89))</f>
        <v>MBL-090PRL:RFS-PRLTE-P001a</v>
      </c>
      <c r="CF89" s="13" t="str">
        <f>IF(ISNUMBER($A89),CONCATENATE($BK89,Names!$P$3,Dev!$DA$130),"")</f>
        <v/>
      </c>
      <c r="CG89" s="13" t="str">
        <f>IF(ISNUMBER($A89),CONCATENATE($BK89,Names!$P$3,Dev!$DD$130),"")</f>
        <v/>
      </c>
      <c r="CH89" s="13" t="str">
        <f>IF(ISNUMBER($A89),CONCATENATE($BK89,Names!$P$3,Dev!$DG$130),"")</f>
        <v/>
      </c>
      <c r="CI89" s="13" t="str">
        <f>IF(ISNUMBER($A89),CONCATENATE($BK89,Names!$P$3,Dev!$DK$130),"")</f>
        <v/>
      </c>
      <c r="CJ89" s="13" t="str">
        <f>IF(ISNUMBER($A89),CONCATENATE($BK89,Names!$P$3,Dev!$DN$130),"")</f>
        <v/>
      </c>
      <c r="CK89" s="13" t="str">
        <f>IF(ISNUMBER($A89),CONCATENATE($BK89,Names!$P$3,Dev!$DQ$130),"")</f>
        <v/>
      </c>
      <c r="CL89" s="13"/>
      <c r="CM89" s="13" t="str">
        <f>""</f>
        <v/>
      </c>
      <c r="CN89" s="13" t="str">
        <f>IF(ISNUMBER($A89),CONCATENATE($BB89,Names!$P$3,Dev!$CZ$48),"")</f>
        <v/>
      </c>
      <c r="CO89" s="13" t="str">
        <f>IF(ISNUMBER($A89),CONCATENATE($BB89,Names!$P$3,Dev!$DF$48),"")</f>
        <v/>
      </c>
      <c r="CP89" s="13" t="str">
        <f>IF(ISNUMBER($A89),CONCATENATE($BB89,Names!$P$3,Dev!$DI$48),"")</f>
        <v/>
      </c>
      <c r="CQ89" s="13" t="str">
        <f>IF(ISNUMBER($A89),CONCATENATE($BB89,Names!$P$3,Dev!$DM$48),"")</f>
        <v/>
      </c>
      <c r="CR89" s="13" t="str">
        <f>IF(ISNUMBER($A89),CONCATENATE($BB89,Names!$P$3,Dev!$DV$48),"")</f>
        <v/>
      </c>
      <c r="CS89" s="13" t="str">
        <f>IF(ISNUMBER($A89),CONCATENATE($BB89,Names!$P$3,Dev!$DZ$48),"")</f>
        <v/>
      </c>
      <c r="CT89" s="13" t="str">
        <f>IF(ISNUMBER($A89),CONCATENATE($BB89,Names!$P$3,Dev!$EI$48),"")</f>
        <v/>
      </c>
      <c r="CU89" s="13" t="str">
        <f>IF(ISNUMBER($A89),CONCATENATE($BB89,Names!$P$3,Dev!$FZ$48),"")</f>
        <v/>
      </c>
      <c r="CV89" s="13" t="str">
        <f>IF(ISNUMBER($A89),CONCATENATE($BB89,Names!$P$3,Dev!$GI$48),"")</f>
        <v/>
      </c>
      <c r="CW89" s="13" t="str">
        <f>IF(ISNUMBER($A89),CONCATENATE($BB89,Names!$P$3,Dev!$GM$48),"")</f>
        <v/>
      </c>
      <c r="CX89" s="13"/>
      <c r="CY89" s="13" t="str">
        <f>IF(ISNUMBER($A89),CONCATENATE($BB89,Names!$P$3,Dev!$EM$48),"")</f>
        <v/>
      </c>
      <c r="CZ89" s="13" t="str">
        <f>IF(ISNUMBER($A89),CONCATENATE($BB89,Names!$P$3,Dev!$EV$48),"")</f>
        <v/>
      </c>
      <c r="DA89" s="13" t="str">
        <f>IF(ISNUMBER($A89),CONCATENATE($BB89,Names!$P$3,Dev!$EZ$48),"")</f>
        <v/>
      </c>
      <c r="DB89" s="13" t="str">
        <f>IF(ISNUMBER($A89),CONCATENATE($BB89,Names!$P$3,Dev!$FI$48),"")</f>
        <v/>
      </c>
      <c r="DC89" s="13" t="str">
        <f>IF(ISNUMBER($A89),CONCATENATE($BB89,Names!$P$3,Dev!$FM$48),"")</f>
        <v/>
      </c>
      <c r="DD89" s="13" t="str">
        <f>IF(ISNUMBER($A89),CONCATENATE($BB89,Names!$P$3,Dev!$FV$48),"")</f>
        <v/>
      </c>
      <c r="DE89" s="13" t="str">
        <f>IF(ISNUMBER($A89),CONCATENATE($BB89,Names!$P$3,Dev!$GP$48),"")</f>
        <v/>
      </c>
      <c r="DI89" s="105">
        <f>COUNTIFS($DL$5:DL89,"&lt;&gt;"&amp;"")</f>
        <v>0</v>
      </c>
      <c r="DJ89" s="1198" t="str">
        <f t="shared" si="42"/>
        <v/>
      </c>
      <c r="DK89" s="1198" t="str">
        <f t="shared" si="43"/>
        <v/>
      </c>
      <c r="DL89" s="1198"/>
      <c r="DM89" s="1198" t="str">
        <f>IF($DL89="","",_xlfn.CONCAT(Names!$D$5,$AO89))</f>
        <v/>
      </c>
      <c r="DN89" s="1198" t="str">
        <f>IF($DL89="","",CONCATENATE(Names!$C$26,Names!$N$3,$DM89))</f>
        <v/>
      </c>
      <c r="DO89" s="1198" t="str">
        <f>IF($DL89="","",CONCATENATE(Names!$C$25,Names!$N$3,$DM89))</f>
        <v/>
      </c>
    </row>
    <row r="90" spans="1:119">
      <c r="A90" s="71" t="s">
        <v>818</v>
      </c>
      <c r="B90" s="6"/>
      <c r="C90" s="1">
        <v>0</v>
      </c>
      <c r="F90" s="42">
        <v>1</v>
      </c>
      <c r="G90" s="2">
        <f t="shared" si="55"/>
        <v>175.48899999999998</v>
      </c>
      <c r="H90" s="2">
        <f t="shared" si="52"/>
        <v>175.48899999999998</v>
      </c>
      <c r="J90" s="71"/>
      <c r="K90" s="58"/>
      <c r="L90" s="2" t="str">
        <f>IF(ISNUMBER(E90),VLOOKUP(C90,'TE,EHnames'!$B$4:$F$11,'TE,EHnames'!$C$2,FALSE),"")</f>
        <v/>
      </c>
      <c r="M90" s="2" t="str">
        <f>IF(ISNUMBER(E90),VLOOKUP(C90,'TE,EHnames'!$B$4:$F$11,'TE,EHnames'!$F$2,FALSE),"")</f>
        <v/>
      </c>
      <c r="O90" s="13" t="str">
        <f t="shared" ref="O90:O98" si="58">IF(ISNUMBER(A90),ABS(H90-$Q$84),"")</f>
        <v/>
      </c>
      <c r="S90" t="str">
        <f>IFERROR(VLOOKUP(P90,Racks!$H$4:$M$30,6),"")</f>
        <v/>
      </c>
      <c r="V90" s="54">
        <f>COUNTIFS('Sec-Sub'!$K$4:$K$164,"&lt;="&amp;H90)</f>
        <v>56</v>
      </c>
      <c r="W90" s="54" t="str">
        <f>VLOOKUP(V90,'Sec-Sub'!$A$4:$C$164,2,FALSE)</f>
        <v>MBL</v>
      </c>
      <c r="X90" s="54" t="str">
        <f>VLOOKUP(V90,'Sec-Sub'!$A$4:$C$164,3,FALSE)</f>
        <v>090</v>
      </c>
      <c r="Y90" s="54" t="str">
        <f>CONCATENATE(X90,Names!$I$3)</f>
        <v>090PRL</v>
      </c>
      <c r="AC90" s="27"/>
      <c r="AD90" s="131"/>
      <c r="AE90" s="22"/>
      <c r="AI90" s="1266" t="str">
        <f>IF(ISNUMBER(R90),CONCATENATE(Names!$C$3,R90),"")</f>
        <v/>
      </c>
      <c r="AK90" s="1170" t="str">
        <f t="shared" si="44"/>
        <v/>
      </c>
      <c r="AL90" s="1170" t="str">
        <f t="shared" si="45"/>
        <v/>
      </c>
      <c r="AM90" s="1170" t="str">
        <f t="shared" si="46"/>
        <v/>
      </c>
      <c r="AN90" s="1170" t="str">
        <f t="shared" si="47"/>
        <v/>
      </c>
      <c r="AO90" s="1170" t="str">
        <f t="shared" si="48"/>
        <v/>
      </c>
      <c r="AP90" s="1170" t="str">
        <f>IF(ISNUMBER(E90),CONCATENATE(Names!$C$5,Names!$N$3,AO90),"")</f>
        <v/>
      </c>
      <c r="AQ90" s="1170" t="str">
        <f>IF(ISNUMBER(E90),CONCATENATE(Names!$D$5,AO90),"")</f>
        <v/>
      </c>
      <c r="AR90" s="1170" t="str">
        <f>IF(ISNUMBER(E90),CONCATENATE(Names!$C$10,Names!$N$3,AQ90),"")</f>
        <v/>
      </c>
      <c r="AS90" s="1170" t="str">
        <f>IF(ISNUMBER(E90),CONCATENATE(Names!$C$11,Names!$N$3,AQ90),"")</f>
        <v/>
      </c>
      <c r="AU90" s="13" t="str">
        <f t="shared" si="49"/>
        <v/>
      </c>
      <c r="AV90" s="1170" t="str">
        <f t="shared" si="36"/>
        <v/>
      </c>
      <c r="AW90" s="1170" t="str">
        <f t="shared" si="37"/>
        <v/>
      </c>
      <c r="AX90" s="1170" t="str">
        <f t="shared" si="38"/>
        <v/>
      </c>
      <c r="AY90" s="1170" t="str">
        <f t="shared" si="39"/>
        <v/>
      </c>
      <c r="AZ90" s="1170" t="str">
        <f>IF(ISNUMBER(A90),CONCATENATE(Names!$C$6,Names!$N$3,AU90,A90),"")</f>
        <v/>
      </c>
      <c r="BA90" s="1170" t="str">
        <f>IF(ISNUMBER(A90),CONCATENATE(Names!$C$7,Names!$N$3,AU90,A90),"")</f>
        <v/>
      </c>
      <c r="BB90" s="1170" t="str">
        <f>IF(ISNUMBER(A90),CONCATENATE(Names!$C$8,Names!$N$3,AU90,A90),"")</f>
        <v/>
      </c>
      <c r="BC90" s="1170" t="str">
        <f>IF(ISNUMBER(A90),CONCATENATE(Names!$D$6,AY90),"")</f>
        <v/>
      </c>
      <c r="BD90" s="1170" t="str">
        <f>IF(ISNUMBER(A90),CONCATENATE(Names!$C$10,Names!$N$3,BC90),"")</f>
        <v/>
      </c>
      <c r="BE90" s="1170" t="str">
        <f>IF(ISNUMBER(A90),CONCATENATE(Names!$C$11,Names!$N$3,BC90),"")</f>
        <v/>
      </c>
      <c r="BF90" s="1170" t="str">
        <f>IF(ISNUMBER(A90),CONCATENATE(Names!$D$7,AY90),"")</f>
        <v/>
      </c>
      <c r="BG90" s="1170" t="str">
        <f>IF(ISNUMBER(A90),CONCATENATE(Names!$C$10,Names!$N$3,BF90),"")</f>
        <v/>
      </c>
      <c r="BH90" s="1170" t="str">
        <f>IF(ISNUMBER(A90),CONCATENATE(Names!$C$11,Names!$N$3,BF90),"")</f>
        <v/>
      </c>
      <c r="BI90" s="1170" t="str">
        <f>IF(ISNUMBER(A90),CONCATENATE(Names!$C$12,Names!$N$3,BC90),"")</f>
        <v/>
      </c>
      <c r="BJ90" s="1170" t="str">
        <f>IF(ISNUMBER(A90),CONCATENATE(Names!$C$24,Names!$N$3,AY90),"")</f>
        <v/>
      </c>
      <c r="BK90" s="1170" t="str">
        <f>IF(ISNUMBER(A90),CONCATENATE(Names!$C$9,Names!$N$3,AY90),"")</f>
        <v/>
      </c>
      <c r="BS90" s="157"/>
      <c r="BT90" s="105">
        <f>COUNTIFS($BW$5:BW90,"&lt;&gt;"&amp;"")</f>
        <v>18</v>
      </c>
      <c r="BU90" s="1184" t="str">
        <f t="shared" si="40"/>
        <v>MBL</v>
      </c>
      <c r="BV90" s="1184" t="str">
        <f t="shared" si="41"/>
        <v>090PRL</v>
      </c>
      <c r="BW90" s="103" t="str">
        <f>Names!$C$11</f>
        <v>PRLTE</v>
      </c>
      <c r="BX90" s="1117" t="str">
        <f>CONCATENATE(Names!$D$22,$BX$84,Dev!$HN$7)</f>
        <v>P001b</v>
      </c>
      <c r="BY90" s="1170" t="str">
        <f>IF($BW90="","",CONCATENATE($BW90,Names!$N$3,$BX90))</f>
        <v>PRLTE-P001b</v>
      </c>
      <c r="BZ90" s="157"/>
      <c r="CA90" s="13" t="str">
        <f>IF(ISNUMBER(A90),CONCATENATE(W90,Names!$H$3,Y90,Names!$J$3,Names!$K$3,Names!$L$3,BK90),"")</f>
        <v/>
      </c>
      <c r="CB90" s="13" t="str">
        <f>IF(ISNUMBER(A90),CONCATENATE(W90,Names!$H$3,Y90,Names!$J$3,Names!$K$3,Names!$L$3,BB90),"")</f>
        <v/>
      </c>
      <c r="CC90" s="13" t="str">
        <f>IF($BW90="","",CONCATENATE(W90,Names!$H$3,Y90,Names!$J$3,Names!$K$3,Names!$L$3,$BW90,Names!$N$3,$BX90))</f>
        <v>MBL-090PRL:RFS-PRLTE-P001b</v>
      </c>
      <c r="CF90" s="13" t="str">
        <f>IF(ISNUMBER($A90),CONCATENATE($BK90,Names!$P$3,Dev!$DA$130),"")</f>
        <v/>
      </c>
      <c r="CG90" s="13" t="str">
        <f>IF(ISNUMBER($A90),CONCATENATE($BK90,Names!$P$3,Dev!$DD$130),"")</f>
        <v/>
      </c>
      <c r="CH90" s="13" t="str">
        <f>IF(ISNUMBER($A90),CONCATENATE($BK90,Names!$P$3,Dev!$DG$130),"")</f>
        <v/>
      </c>
      <c r="CI90" s="13" t="str">
        <f>IF(ISNUMBER($A90),CONCATENATE($BK90,Names!$P$3,Dev!$DK$130),"")</f>
        <v/>
      </c>
      <c r="CJ90" s="13" t="str">
        <f>IF(ISNUMBER($A90),CONCATENATE($BK90,Names!$P$3,Dev!$DN$130),"")</f>
        <v/>
      </c>
      <c r="CK90" s="13" t="str">
        <f>IF(ISNUMBER($A90),CONCATENATE($BK90,Names!$P$3,Dev!$DQ$130),"")</f>
        <v/>
      </c>
      <c r="CL90" s="13"/>
      <c r="CM90" s="13" t="str">
        <f>""</f>
        <v/>
      </c>
      <c r="CN90" s="13" t="str">
        <f>IF(ISNUMBER($A90),CONCATENATE($BB90,Names!$P$3,Dev!$CZ$48),"")</f>
        <v/>
      </c>
      <c r="CO90" s="13" t="str">
        <f>IF(ISNUMBER($A90),CONCATENATE($BB90,Names!$P$3,Dev!$DF$48),"")</f>
        <v/>
      </c>
      <c r="CP90" s="13" t="str">
        <f>IF(ISNUMBER($A90),CONCATENATE($BB90,Names!$P$3,Dev!$DI$48),"")</f>
        <v/>
      </c>
      <c r="CQ90" s="13" t="str">
        <f>IF(ISNUMBER($A90),CONCATENATE($BB90,Names!$P$3,Dev!$DM$48),"")</f>
        <v/>
      </c>
      <c r="CR90" s="13" t="str">
        <f>IF(ISNUMBER($A90),CONCATENATE($BB90,Names!$P$3,Dev!$DV$48),"")</f>
        <v/>
      </c>
      <c r="CS90" s="13" t="str">
        <f>IF(ISNUMBER($A90),CONCATENATE($BB90,Names!$P$3,Dev!$DZ$48),"")</f>
        <v/>
      </c>
      <c r="CT90" s="13" t="str">
        <f>IF(ISNUMBER($A90),CONCATENATE($BB90,Names!$P$3,Dev!$EI$48),"")</f>
        <v/>
      </c>
      <c r="CU90" s="13" t="str">
        <f>IF(ISNUMBER($A90),CONCATENATE($BB90,Names!$P$3,Dev!$FZ$48),"")</f>
        <v/>
      </c>
      <c r="CV90" s="13" t="str">
        <f>IF(ISNUMBER($A90),CONCATENATE($BB90,Names!$P$3,Dev!$GI$48),"")</f>
        <v/>
      </c>
      <c r="CW90" s="13" t="str">
        <f>IF(ISNUMBER($A90),CONCATENATE($BB90,Names!$P$3,Dev!$GM$48),"")</f>
        <v/>
      </c>
      <c r="CX90" s="13"/>
      <c r="CY90" s="13" t="str">
        <f>IF(ISNUMBER($A90),CONCATENATE($BB90,Names!$P$3,Dev!$EM$48),"")</f>
        <v/>
      </c>
      <c r="CZ90" s="13" t="str">
        <f>IF(ISNUMBER($A90),CONCATENATE($BB90,Names!$P$3,Dev!$EV$48),"")</f>
        <v/>
      </c>
      <c r="DA90" s="13" t="str">
        <f>IF(ISNUMBER($A90),CONCATENATE($BB90,Names!$P$3,Dev!$EZ$48),"")</f>
        <v/>
      </c>
      <c r="DB90" s="13" t="str">
        <f>IF(ISNUMBER($A90),CONCATENATE($BB90,Names!$P$3,Dev!$FI$48),"")</f>
        <v/>
      </c>
      <c r="DC90" s="13" t="str">
        <f>IF(ISNUMBER($A90),CONCATENATE($BB90,Names!$P$3,Dev!$FM$48),"")</f>
        <v/>
      </c>
      <c r="DD90" s="13" t="str">
        <f>IF(ISNUMBER($A90),CONCATENATE($BB90,Names!$P$3,Dev!$FV$48),"")</f>
        <v/>
      </c>
      <c r="DE90" s="13" t="str">
        <f>IF(ISNUMBER($A90),CONCATENATE($BB90,Names!$P$3,Dev!$GP$48),"")</f>
        <v/>
      </c>
      <c r="DI90" s="105">
        <f>COUNTIFS($DL$5:DL90,"&lt;&gt;"&amp;"")</f>
        <v>0</v>
      </c>
      <c r="DJ90" s="1198" t="str">
        <f t="shared" si="42"/>
        <v/>
      </c>
      <c r="DK90" s="1198" t="str">
        <f t="shared" si="43"/>
        <v/>
      </c>
      <c r="DL90" s="1198"/>
      <c r="DM90" s="1198" t="str">
        <f>IF($DL90="","",_xlfn.CONCAT(Names!$D$5,$AO90))</f>
        <v/>
      </c>
      <c r="DN90" s="1198" t="str">
        <f>IF($DL90="","",CONCATENATE(Names!$C$26,Names!$N$3,$DM90))</f>
        <v/>
      </c>
      <c r="DO90" s="1198" t="str">
        <f>IF($DL90="","",CONCATENATE(Names!$C$25,Names!$N$3,$DM90))</f>
        <v/>
      </c>
    </row>
    <row r="91" spans="1:119">
      <c r="A91" s="71"/>
      <c r="B91" s="6"/>
      <c r="F91" s="42">
        <v>1</v>
      </c>
      <c r="G91" s="2">
        <f t="shared" si="55"/>
        <v>175.48899999999998</v>
      </c>
      <c r="H91" s="2">
        <f t="shared" si="52"/>
        <v>175.48899999999998</v>
      </c>
      <c r="J91" s="71"/>
      <c r="K91" s="58"/>
      <c r="L91" s="2" t="str">
        <f>IF(ISNUMBER(E91),VLOOKUP(C91,'TE,EHnames'!$B$4:$F$11,'TE,EHnames'!$C$2,FALSE),"")</f>
        <v/>
      </c>
      <c r="M91" s="2" t="str">
        <f>IF(ISNUMBER(E91),VLOOKUP(C91,'TE,EHnames'!$B$4:$F$11,'TE,EHnames'!$F$2,FALSE),"")</f>
        <v/>
      </c>
      <c r="O91" t="str">
        <f t="shared" si="58"/>
        <v/>
      </c>
      <c r="S91" t="str">
        <f>IFERROR(VLOOKUP(P91,Racks!$H$4:$M$30,6),"")</f>
        <v/>
      </c>
      <c r="V91">
        <f>COUNTIFS('Sec-Sub'!$K$4:$K$164,"&lt;="&amp;H91)</f>
        <v>56</v>
      </c>
      <c r="W91" t="str">
        <f>VLOOKUP(V91,'Sec-Sub'!$A$4:$C$164,2,FALSE)</f>
        <v>MBL</v>
      </c>
      <c r="X91" t="str">
        <f>VLOOKUP(V91,'Sec-Sub'!$A$4:$C$164,3,FALSE)</f>
        <v>090</v>
      </c>
      <c r="Y91" t="str">
        <f>CONCATENATE(X91,Names!$I$3)</f>
        <v>090PRL</v>
      </c>
      <c r="AC91" s="27"/>
      <c r="AD91" s="131"/>
      <c r="AE91" s="22"/>
      <c r="AI91" s="1266" t="str">
        <f>IF(ISNUMBER(R91),CONCATENATE(Names!$C$3,R91),"")</f>
        <v/>
      </c>
      <c r="AK91" s="1170" t="str">
        <f t="shared" si="44"/>
        <v/>
      </c>
      <c r="AL91" s="1170" t="str">
        <f t="shared" si="45"/>
        <v/>
      </c>
      <c r="AM91" s="1170" t="str">
        <f t="shared" si="46"/>
        <v/>
      </c>
      <c r="AN91" s="1170" t="str">
        <f t="shared" si="47"/>
        <v/>
      </c>
      <c r="AO91" s="1170" t="str">
        <f t="shared" si="48"/>
        <v/>
      </c>
      <c r="AP91" s="1170" t="str">
        <f>IF(ISNUMBER(E91),CONCATENATE(Names!$C$5,Names!$N$3,AO91),"")</f>
        <v/>
      </c>
      <c r="AQ91" s="1170" t="str">
        <f>IF(ISNUMBER(E91),CONCATENATE(Names!$D$5,AO91),"")</f>
        <v/>
      </c>
      <c r="AR91" s="1170" t="str">
        <f>IF(ISNUMBER(E91),CONCATENATE(Names!$C$10,Names!$N$3,AQ91),"")</f>
        <v/>
      </c>
      <c r="AS91" s="1170" t="str">
        <f>IF(ISNUMBER(E91),CONCATENATE(Names!$C$11,Names!$N$3,AQ91),"")</f>
        <v/>
      </c>
      <c r="AU91" s="13" t="str">
        <f t="shared" si="49"/>
        <v/>
      </c>
      <c r="AV91" s="1170" t="str">
        <f t="shared" si="36"/>
        <v/>
      </c>
      <c r="AW91" s="1170" t="str">
        <f t="shared" si="37"/>
        <v/>
      </c>
      <c r="AX91" s="1170" t="str">
        <f t="shared" si="38"/>
        <v/>
      </c>
      <c r="AY91" s="1170" t="str">
        <f t="shared" si="39"/>
        <v/>
      </c>
      <c r="AZ91" s="1170" t="str">
        <f>IF(ISNUMBER(A91),CONCATENATE(Names!$C$6,Names!$N$3,AU91,A91),"")</f>
        <v/>
      </c>
      <c r="BA91" s="1170" t="str">
        <f>IF(ISNUMBER(A91),CONCATENATE(Names!$C$7,Names!$N$3,AU91,A91),"")</f>
        <v/>
      </c>
      <c r="BB91" s="1170" t="str">
        <f>IF(ISNUMBER(A91),CONCATENATE(Names!$C$8,Names!$N$3,AU91,A91),"")</f>
        <v/>
      </c>
      <c r="BC91" s="1170" t="str">
        <f>IF(ISNUMBER(A91),CONCATENATE(Names!$D$6,AY91),"")</f>
        <v/>
      </c>
      <c r="BD91" s="1170" t="str">
        <f>IF(ISNUMBER(A91),CONCATENATE(Names!$C$10,Names!$N$3,BC91),"")</f>
        <v/>
      </c>
      <c r="BE91" s="1170" t="str">
        <f>IF(ISNUMBER(A91),CONCATENATE(Names!$C$11,Names!$N$3,BC91),"")</f>
        <v/>
      </c>
      <c r="BF91" s="1170" t="str">
        <f>IF(ISNUMBER(A91),CONCATENATE(Names!$D$7,AY91),"")</f>
        <v/>
      </c>
      <c r="BG91" s="1170" t="str">
        <f>IF(ISNUMBER(A91),CONCATENATE(Names!$C$10,Names!$N$3,BF91),"")</f>
        <v/>
      </c>
      <c r="BH91" s="1170" t="str">
        <f>IF(ISNUMBER(A91),CONCATENATE(Names!$C$11,Names!$N$3,BF91),"")</f>
        <v/>
      </c>
      <c r="BI91" s="1170" t="str">
        <f>IF(ISNUMBER(A91),CONCATENATE(Names!$C$12,Names!$N$3,BC91),"")</f>
        <v/>
      </c>
      <c r="BJ91" s="1170" t="str">
        <f>IF(ISNUMBER(A91),CONCATENATE(Names!$C$24,Names!$N$3,AY91),"")</f>
        <v/>
      </c>
      <c r="BK91" s="1170" t="str">
        <f>IF(ISNUMBER(A91),CONCATENATE(Names!$C$9,Names!$N$3,AY91),"")</f>
        <v/>
      </c>
      <c r="BT91" s="105">
        <f>COUNTIFS($BW$5:BW91,"&lt;&gt;"&amp;"")</f>
        <v>18</v>
      </c>
      <c r="BU91" s="1184" t="str">
        <f t="shared" si="40"/>
        <v/>
      </c>
      <c r="BV91" s="1184" t="str">
        <f t="shared" si="41"/>
        <v/>
      </c>
      <c r="BW91" s="103"/>
      <c r="BY91" s="1170" t="str">
        <f>IF($BW91="","",CONCATENATE($BW91,Names!$N$3,$BX91))</f>
        <v/>
      </c>
      <c r="CA91" t="str">
        <f>IF(ISNUMBER(A91),CONCATENATE(W91,Names!$H$3,Y91,Names!$J$3,Names!$K$3,Names!$L$3,BK91),"")</f>
        <v/>
      </c>
      <c r="CB91" t="str">
        <f>IF(ISNUMBER(A91),CONCATENATE(W91,Names!$H$3,Y91,Names!$J$3,Names!$K$3,Names!$L$3,BB91),"")</f>
        <v/>
      </c>
      <c r="CC91" t="str">
        <f>IF($BW91="","",CONCATENATE(W91,Names!$H$3,Y91,Names!$J$3,Names!$K$3,Names!$L$3,$BW91,Names!$N$3,$BX91))</f>
        <v/>
      </c>
      <c r="CF91" s="13" t="str">
        <f>IF(ISNUMBER($A91),CONCATENATE($BK91,Names!$P$3,Dev!$DA$130),"")</f>
        <v/>
      </c>
      <c r="CG91" s="13" t="str">
        <f>IF(ISNUMBER($A91),CONCATENATE($BK91,Names!$P$3,Dev!$DD$130),"")</f>
        <v/>
      </c>
      <c r="CH91" s="13" t="str">
        <f>IF(ISNUMBER($A91),CONCATENATE($BK91,Names!$P$3,Dev!$DG$130),"")</f>
        <v/>
      </c>
      <c r="CI91" s="13" t="str">
        <f>IF(ISNUMBER($A91),CONCATENATE($BK91,Names!$P$3,Dev!$DK$130),"")</f>
        <v/>
      </c>
      <c r="CJ91" s="13" t="str">
        <f>IF(ISNUMBER($A91),CONCATENATE($BK91,Names!$P$3,Dev!$DN$130),"")</f>
        <v/>
      </c>
      <c r="CK91" s="13" t="str">
        <f>IF(ISNUMBER($A91),CONCATENATE($BK91,Names!$P$3,Dev!$DQ$130),"")</f>
        <v/>
      </c>
      <c r="CL91" s="13"/>
      <c r="CM91" s="13" t="str">
        <f>""</f>
        <v/>
      </c>
      <c r="CN91" s="13" t="str">
        <f>IF(ISNUMBER($A91),CONCATENATE($BB91,Names!$P$3,Dev!$CZ$48),"")</f>
        <v/>
      </c>
      <c r="CO91" s="13" t="str">
        <f>IF(ISNUMBER($A91),CONCATENATE($BB91,Names!$P$3,Dev!$DF$48),"")</f>
        <v/>
      </c>
      <c r="CP91" s="13" t="str">
        <f>IF(ISNUMBER($A91),CONCATENATE($BB91,Names!$P$3,Dev!$DI$48),"")</f>
        <v/>
      </c>
      <c r="CQ91" s="13" t="str">
        <f>IF(ISNUMBER($A91),CONCATENATE($BB91,Names!$P$3,Dev!$DM$48),"")</f>
        <v/>
      </c>
      <c r="CR91" s="13" t="str">
        <f>IF(ISNUMBER($A91),CONCATENATE($BB91,Names!$P$3,Dev!$DV$48),"")</f>
        <v/>
      </c>
      <c r="CS91" s="13" t="str">
        <f>IF(ISNUMBER($A91),CONCATENATE($BB91,Names!$P$3,Dev!$DZ$48),"")</f>
        <v/>
      </c>
      <c r="CT91" s="13" t="str">
        <f>IF(ISNUMBER($A91),CONCATENATE($BB91,Names!$P$3,Dev!$EI$48),"")</f>
        <v/>
      </c>
      <c r="CU91" s="13" t="str">
        <f>IF(ISNUMBER($A91),CONCATENATE($BB91,Names!$P$3,Dev!$FZ$48),"")</f>
        <v/>
      </c>
      <c r="CV91" s="13" t="str">
        <f>IF(ISNUMBER($A91),CONCATENATE($BB91,Names!$P$3,Dev!$GI$48),"")</f>
        <v/>
      </c>
      <c r="CW91" s="13" t="str">
        <f>IF(ISNUMBER($A91),CONCATENATE($BB91,Names!$P$3,Dev!$GM$48),"")</f>
        <v/>
      </c>
      <c r="CX91" s="13"/>
      <c r="CY91" s="13" t="str">
        <f>IF(ISNUMBER($A91),CONCATENATE($BB91,Names!$P$3,Dev!$EM$48),"")</f>
        <v/>
      </c>
      <c r="CZ91" s="13" t="str">
        <f>IF(ISNUMBER($A91),CONCATENATE($BB91,Names!$P$3,Dev!$EV$48),"")</f>
        <v/>
      </c>
      <c r="DA91" s="13" t="str">
        <f>IF(ISNUMBER($A91),CONCATENATE($BB91,Names!$P$3,Dev!$EZ$48),"")</f>
        <v/>
      </c>
      <c r="DB91" s="13" t="str">
        <f>IF(ISNUMBER($A91),CONCATENATE($BB91,Names!$P$3,Dev!$FI$48),"")</f>
        <v/>
      </c>
      <c r="DC91" s="13" t="str">
        <f>IF(ISNUMBER($A91),CONCATENATE($BB91,Names!$P$3,Dev!$FM$48),"")</f>
        <v/>
      </c>
      <c r="DD91" s="13" t="str">
        <f>IF(ISNUMBER($A91),CONCATENATE($BB91,Names!$P$3,Dev!$FV$48),"")</f>
        <v/>
      </c>
      <c r="DE91" s="13" t="str">
        <f>IF(ISNUMBER($A91),CONCATENATE($BB91,Names!$P$3,Dev!$GP$48),"")</f>
        <v/>
      </c>
      <c r="DI91" s="105">
        <f>COUNTIFS($DL$5:DL91,"&lt;&gt;"&amp;"")</f>
        <v>0</v>
      </c>
      <c r="DJ91" s="1198" t="str">
        <f t="shared" si="42"/>
        <v/>
      </c>
      <c r="DK91" s="1198" t="str">
        <f t="shared" si="43"/>
        <v/>
      </c>
      <c r="DL91" s="1198"/>
      <c r="DM91" s="1198" t="str">
        <f>IF($DL91="","",_xlfn.CONCAT(Names!$D$5,$AO91))</f>
        <v/>
      </c>
      <c r="DN91" s="1198" t="str">
        <f>IF($DL91="","",CONCATENATE(Names!$C$26,Names!$N$3,$DM91))</f>
        <v/>
      </c>
      <c r="DO91" s="1198" t="str">
        <f>IF($DL91="","",CONCATENATE(Names!$C$25,Names!$N$3,$DM91))</f>
        <v/>
      </c>
    </row>
    <row r="92" spans="1:119">
      <c r="A92" s="937" t="str">
        <f>Names!$B$19</f>
        <v>Coaxial Cable</v>
      </c>
      <c r="B92" s="938"/>
      <c r="C92" s="902">
        <v>0</v>
      </c>
      <c r="D92" s="902"/>
      <c r="E92" s="903"/>
      <c r="F92" s="42">
        <v>1</v>
      </c>
      <c r="G92" s="2">
        <f t="shared" si="55"/>
        <v>175.48899999999998</v>
      </c>
      <c r="H92" s="2">
        <f t="shared" si="52"/>
        <v>175.48899999999998</v>
      </c>
      <c r="J92" s="71"/>
      <c r="K92" s="58"/>
      <c r="L92" s="2" t="str">
        <f>IF(ISNUMBER(E92),VLOOKUP(C92,'TE,EHnames'!$B$4:$F$11,'TE,EHnames'!$C$2,FALSE),"")</f>
        <v/>
      </c>
      <c r="M92" s="2" t="str">
        <f>IF(ISNUMBER(E92),VLOOKUP(C92,'TE,EHnames'!$B$4:$F$11,'TE,EHnames'!$F$2,FALSE),"")</f>
        <v/>
      </c>
      <c r="O92" t="str">
        <f t="shared" si="58"/>
        <v/>
      </c>
      <c r="S92" t="str">
        <f>IFERROR(VLOOKUP(P92,Racks!$H$4:$M$30,6),"")</f>
        <v/>
      </c>
      <c r="V92">
        <f>COUNTIFS('Sec-Sub'!$K$4:$K$164,"&lt;="&amp;H92)</f>
        <v>56</v>
      </c>
      <c r="W92" t="str">
        <f>VLOOKUP(V92,'Sec-Sub'!$A$4:$C$164,2,FALSE)</f>
        <v>MBL</v>
      </c>
      <c r="X92" t="str">
        <f>VLOOKUP(V92,'Sec-Sub'!$A$4:$C$164,3,FALSE)</f>
        <v>090</v>
      </c>
      <c r="Y92" t="str">
        <f>CONCATENATE(X92,Names!$I$3)</f>
        <v>090PRL</v>
      </c>
      <c r="AC92" s="27"/>
      <c r="AD92" s="131"/>
      <c r="AE92" s="22"/>
      <c r="AI92" s="1266" t="str">
        <f>IF(ISNUMBER(R92),CONCATENATE(Names!$C$3,R92),"")</f>
        <v/>
      </c>
      <c r="AK92" s="1170" t="str">
        <f t="shared" si="44"/>
        <v/>
      </c>
      <c r="AL92" s="1170" t="str">
        <f t="shared" si="45"/>
        <v/>
      </c>
      <c r="AM92" s="1170" t="str">
        <f t="shared" si="46"/>
        <v/>
      </c>
      <c r="AN92" s="1170" t="str">
        <f t="shared" si="47"/>
        <v/>
      </c>
      <c r="AO92" s="1170" t="str">
        <f t="shared" si="48"/>
        <v/>
      </c>
      <c r="AP92" s="1170" t="str">
        <f>IF(ISNUMBER(E92),CONCATENATE(Names!$C$5,Names!$N$3,AO92),"")</f>
        <v/>
      </c>
      <c r="AQ92" s="1170" t="str">
        <f>IF(ISNUMBER(E92),CONCATENATE(Names!$D$5,AO92),"")</f>
        <v/>
      </c>
      <c r="AR92" s="1170" t="str">
        <f>IF(ISNUMBER(E92),CONCATENATE(Names!$C$10,Names!$N$3,AQ92),"")</f>
        <v/>
      </c>
      <c r="AS92" s="1170" t="str">
        <f>IF(ISNUMBER(E92),CONCATENATE(Names!$C$11,Names!$N$3,AQ92),"")</f>
        <v/>
      </c>
      <c r="AU92" s="13" t="str">
        <f t="shared" si="49"/>
        <v/>
      </c>
      <c r="AV92" s="1170" t="str">
        <f t="shared" si="36"/>
        <v/>
      </c>
      <c r="AW92" s="1170" t="str">
        <f t="shared" si="37"/>
        <v/>
      </c>
      <c r="AX92" s="1170" t="str">
        <f t="shared" si="38"/>
        <v/>
      </c>
      <c r="AY92" s="1170" t="str">
        <f t="shared" si="39"/>
        <v/>
      </c>
      <c r="AZ92" s="1170" t="str">
        <f>IF(ISNUMBER(A92),CONCATENATE(Names!$C$6,Names!$N$3,AU92,A92),"")</f>
        <v/>
      </c>
      <c r="BA92" s="1170" t="str">
        <f>IF(ISNUMBER(A92),CONCATENATE(Names!$C$7,Names!$N$3,AU92,A92),"")</f>
        <v/>
      </c>
      <c r="BB92" s="1170" t="str">
        <f>IF(ISNUMBER(A92),CONCATENATE(Names!$C$8,Names!$N$3,AU92,A92),"")</f>
        <v/>
      </c>
      <c r="BC92" s="1170" t="str">
        <f>IF(ISNUMBER(A92),CONCATENATE(Names!$D$6,AY92),"")</f>
        <v/>
      </c>
      <c r="BD92" s="1170" t="str">
        <f>IF(ISNUMBER(A92),CONCATENATE(Names!$C$10,Names!$N$3,BC92),"")</f>
        <v/>
      </c>
      <c r="BE92" s="1170" t="str">
        <f>IF(ISNUMBER(A92),CONCATENATE(Names!$C$11,Names!$N$3,BC92),"")</f>
        <v/>
      </c>
      <c r="BF92" s="1170" t="str">
        <f>IF(ISNUMBER(A92),CONCATENATE(Names!$D$7,AY92),"")</f>
        <v/>
      </c>
      <c r="BG92" s="1170" t="str">
        <f>IF(ISNUMBER(A92),CONCATENATE(Names!$C$10,Names!$N$3,BF92),"")</f>
        <v/>
      </c>
      <c r="BH92" s="1170" t="str">
        <f>IF(ISNUMBER(A92),CONCATENATE(Names!$C$11,Names!$N$3,BF92),"")</f>
        <v/>
      </c>
      <c r="BI92" s="1170" t="str">
        <f>IF(ISNUMBER(A92),CONCATENATE(Names!$C$12,Names!$N$3,BC92),"")</f>
        <v/>
      </c>
      <c r="BJ92" s="1170" t="str">
        <f>IF(ISNUMBER(A92),CONCATENATE(Names!$C$24,Names!$N$3,AY92),"")</f>
        <v/>
      </c>
      <c r="BK92" s="1170" t="str">
        <f>IF(ISNUMBER(A92),CONCATENATE(Names!$C$9,Names!$N$3,AY92),"")</f>
        <v/>
      </c>
      <c r="BT92" s="105">
        <f>COUNTIFS($BW$5:BW92,"&lt;&gt;"&amp;"")</f>
        <v>18</v>
      </c>
      <c r="BU92" s="1184" t="str">
        <f t="shared" si="40"/>
        <v/>
      </c>
      <c r="BV92" s="1184" t="str">
        <f t="shared" si="41"/>
        <v/>
      </c>
      <c r="BW92" s="103"/>
      <c r="BX92" s="7"/>
      <c r="BY92" s="1170" t="str">
        <f>IF($BW92="","",CONCATENATE($BW92,Names!$N$3,$BX92))</f>
        <v/>
      </c>
      <c r="CA92" t="str">
        <f>IF(ISNUMBER(A92),CONCATENATE(W92,Names!$H$3,Y92,Names!$J$3,Names!$K$3,Names!$L$3,BK92),"")</f>
        <v/>
      </c>
      <c r="CB92" t="str">
        <f>IF(ISNUMBER(A92),CONCATENATE(W92,Names!$H$3,Y92,Names!$J$3,Names!$K$3,Names!$L$3,BB92),"")</f>
        <v/>
      </c>
      <c r="CC92" t="str">
        <f>IF($BW92="","",CONCATENATE(W92,Names!$H$3,Y92,Names!$J$3,Names!$K$3,Names!$L$3,$BW92,Names!$N$3,$BX92))</f>
        <v/>
      </c>
      <c r="CF92" s="13" t="str">
        <f>IF(ISNUMBER($A92),CONCATENATE($BK92,Names!$P$3,Dev!$DA$130),"")</f>
        <v/>
      </c>
      <c r="CG92" s="13" t="str">
        <f>IF(ISNUMBER($A92),CONCATENATE($BK92,Names!$P$3,Dev!$DD$130),"")</f>
        <v/>
      </c>
      <c r="CH92" s="13" t="str">
        <f>IF(ISNUMBER($A92),CONCATENATE($BK92,Names!$P$3,Dev!$DG$130),"")</f>
        <v/>
      </c>
      <c r="CI92" s="13" t="str">
        <f>IF(ISNUMBER($A92),CONCATENATE($BK92,Names!$P$3,Dev!$DK$130),"")</f>
        <v/>
      </c>
      <c r="CJ92" s="13" t="str">
        <f>IF(ISNUMBER($A92),CONCATENATE($BK92,Names!$P$3,Dev!$DN$130),"")</f>
        <v/>
      </c>
      <c r="CK92" s="13" t="str">
        <f>IF(ISNUMBER($A92),CONCATENATE($BK92,Names!$P$3,Dev!$DQ$130),"")</f>
        <v/>
      </c>
      <c r="CL92" s="13"/>
      <c r="CM92" s="13" t="str">
        <f>""</f>
        <v/>
      </c>
      <c r="CN92" s="13" t="str">
        <f>IF(ISNUMBER($A92),CONCATENATE($BB92,Names!$P$3,Dev!$CZ$48),"")</f>
        <v/>
      </c>
      <c r="CO92" s="13" t="str">
        <f>IF(ISNUMBER($A92),CONCATENATE($BB92,Names!$P$3,Dev!$DF$48),"")</f>
        <v/>
      </c>
      <c r="CP92" s="13" t="str">
        <f>IF(ISNUMBER($A92),CONCATENATE($BB92,Names!$P$3,Dev!$DI$48),"")</f>
        <v/>
      </c>
      <c r="CQ92" s="13" t="str">
        <f>IF(ISNUMBER($A92),CONCATENATE($BB92,Names!$P$3,Dev!$DM$48),"")</f>
        <v/>
      </c>
      <c r="CR92" s="13" t="str">
        <f>IF(ISNUMBER($A92),CONCATENATE($BB92,Names!$P$3,Dev!$DV$48),"")</f>
        <v/>
      </c>
      <c r="CS92" s="13" t="str">
        <f>IF(ISNUMBER($A92),CONCATENATE($BB92,Names!$P$3,Dev!$DZ$48),"")</f>
        <v/>
      </c>
      <c r="CT92" s="13" t="str">
        <f>IF(ISNUMBER($A92),CONCATENATE($BB92,Names!$P$3,Dev!$EI$48),"")</f>
        <v/>
      </c>
      <c r="CU92" s="13" t="str">
        <f>IF(ISNUMBER($A92),CONCATENATE($BB92,Names!$P$3,Dev!$FZ$48),"")</f>
        <v/>
      </c>
      <c r="CV92" s="13" t="str">
        <f>IF(ISNUMBER($A92),CONCATENATE($BB92,Names!$P$3,Dev!$GI$48),"")</f>
        <v/>
      </c>
      <c r="CW92" s="13" t="str">
        <f>IF(ISNUMBER($A92),CONCATENATE($BB92,Names!$P$3,Dev!$GM$48),"")</f>
        <v/>
      </c>
      <c r="CX92" s="13"/>
      <c r="CY92" s="13" t="str">
        <f>IF(ISNUMBER($A92),CONCATENATE($BB92,Names!$P$3,Dev!$EM$48),"")</f>
        <v/>
      </c>
      <c r="CZ92" s="13" t="str">
        <f>IF(ISNUMBER($A92),CONCATENATE($BB92,Names!$P$3,Dev!$EV$48),"")</f>
        <v/>
      </c>
      <c r="DA92" s="13" t="str">
        <f>IF(ISNUMBER($A92),CONCATENATE($BB92,Names!$P$3,Dev!$EZ$48),"")</f>
        <v/>
      </c>
      <c r="DB92" s="13" t="str">
        <f>IF(ISNUMBER($A92),CONCATENATE($BB92,Names!$P$3,Dev!$FI$48),"")</f>
        <v/>
      </c>
      <c r="DC92" s="13" t="str">
        <f>IF(ISNUMBER($A92),CONCATENATE($BB92,Names!$P$3,Dev!$FM$48),"")</f>
        <v/>
      </c>
      <c r="DD92" s="13" t="str">
        <f>IF(ISNUMBER($A92),CONCATENATE($BB92,Names!$P$3,Dev!$FV$48),"")</f>
        <v/>
      </c>
      <c r="DE92" s="13" t="str">
        <f>IF(ISNUMBER($A92),CONCATENATE($BB92,Names!$P$3,Dev!$GP$48),"")</f>
        <v/>
      </c>
      <c r="DI92" s="105">
        <f>COUNTIFS($DL$5:DL92,"&lt;&gt;"&amp;"")</f>
        <v>0</v>
      </c>
      <c r="DJ92" s="1198" t="str">
        <f t="shared" si="42"/>
        <v/>
      </c>
      <c r="DK92" s="1198" t="str">
        <f t="shared" si="43"/>
        <v/>
      </c>
      <c r="DL92" s="1198"/>
      <c r="DM92" s="1198" t="str">
        <f>IF($DL92="","",_xlfn.CONCAT(Names!$D$5,$AO92))</f>
        <v/>
      </c>
      <c r="DN92" s="1198" t="str">
        <f>IF($DL92="","",CONCATENATE(Names!$C$26,Names!$N$3,$DM92))</f>
        <v/>
      </c>
      <c r="DO92" s="1198" t="str">
        <f>IF($DL92="","",CONCATENATE(Names!$C$25,Names!$N$3,$DM92))</f>
        <v/>
      </c>
    </row>
    <row r="93" spans="1:119">
      <c r="A93" s="937" t="str">
        <f>Names!$B$21</f>
        <v>Circulator</v>
      </c>
      <c r="B93" s="938"/>
      <c r="C93" s="902">
        <v>0</v>
      </c>
      <c r="D93" s="902"/>
      <c r="E93" s="903"/>
      <c r="F93" s="42">
        <v>1</v>
      </c>
      <c r="G93" s="2">
        <f t="shared" si="55"/>
        <v>175.48899999999998</v>
      </c>
      <c r="H93" s="2">
        <f t="shared" si="52"/>
        <v>175.48899999999998</v>
      </c>
      <c r="J93" s="71"/>
      <c r="K93" s="58"/>
      <c r="L93" s="2" t="str">
        <f>IF(ISNUMBER(E93),VLOOKUP(C93,'TE,EHnames'!$B$4:$F$11,'TE,EHnames'!$C$2,FALSE),"")</f>
        <v/>
      </c>
      <c r="M93" s="2" t="str">
        <f>IF(ISNUMBER(E93),VLOOKUP(C93,'TE,EHnames'!$B$4:$F$11,'TE,EHnames'!$F$2,FALSE),"")</f>
        <v/>
      </c>
      <c r="O93" s="13" t="str">
        <f t="shared" si="58"/>
        <v/>
      </c>
      <c r="S93" t="str">
        <f>IFERROR(VLOOKUP(P93,Racks!$H$4:$M$30,6),"")</f>
        <v/>
      </c>
      <c r="V93" s="54">
        <f>COUNTIFS('Sec-Sub'!$K$4:$K$164,"&lt;="&amp;H93)</f>
        <v>56</v>
      </c>
      <c r="W93" s="54" t="str">
        <f>VLOOKUP(V93,'Sec-Sub'!$A$4:$C$164,2,FALSE)</f>
        <v>MBL</v>
      </c>
      <c r="X93" s="54" t="str">
        <f>VLOOKUP(V93,'Sec-Sub'!$A$4:$C$164,3,FALSE)</f>
        <v>090</v>
      </c>
      <c r="Y93" s="54" t="str">
        <f>CONCATENATE(X93,Names!$I$3)</f>
        <v>090PRL</v>
      </c>
      <c r="AC93" s="27"/>
      <c r="AD93" s="131"/>
      <c r="AE93" s="22"/>
      <c r="AI93" s="1266" t="str">
        <f>IF(ISNUMBER(R93),CONCATENATE(Names!$C$3,R93),"")</f>
        <v/>
      </c>
      <c r="AK93" s="1170" t="str">
        <f t="shared" si="44"/>
        <v/>
      </c>
      <c r="AL93" s="1170" t="str">
        <f t="shared" si="45"/>
        <v/>
      </c>
      <c r="AM93" s="1170" t="str">
        <f t="shared" si="46"/>
        <v/>
      </c>
      <c r="AN93" s="1170" t="str">
        <f t="shared" si="47"/>
        <v/>
      </c>
      <c r="AO93" s="1170" t="str">
        <f t="shared" si="48"/>
        <v/>
      </c>
      <c r="AP93" s="1170" t="str">
        <f>IF(ISNUMBER(E93),CONCATENATE(Names!$C$5,Names!$N$3,AO93),"")</f>
        <v/>
      </c>
      <c r="AQ93" s="1170" t="str">
        <f>IF(ISNUMBER(E93),CONCATENATE(Names!$D$5,AO93),"")</f>
        <v/>
      </c>
      <c r="AR93" s="1170" t="str">
        <f>IF(ISNUMBER(E93),CONCATENATE(Names!$C$10,Names!$N$3,AQ93),"")</f>
        <v/>
      </c>
      <c r="AS93" s="1170" t="str">
        <f>IF(ISNUMBER(E93),CONCATENATE(Names!$C$11,Names!$N$3,AQ93),"")</f>
        <v/>
      </c>
      <c r="AU93" s="13" t="str">
        <f t="shared" si="49"/>
        <v/>
      </c>
      <c r="AV93" s="1170" t="str">
        <f t="shared" si="36"/>
        <v/>
      </c>
      <c r="AW93" s="1170" t="str">
        <f t="shared" si="37"/>
        <v/>
      </c>
      <c r="AX93" s="1170" t="str">
        <f t="shared" si="38"/>
        <v/>
      </c>
      <c r="AY93" s="1170" t="str">
        <f t="shared" si="39"/>
        <v/>
      </c>
      <c r="AZ93" s="1170" t="str">
        <f>IF(ISNUMBER(A93),CONCATENATE(Names!$C$6,Names!$N$3,AU93,A93),"")</f>
        <v/>
      </c>
      <c r="BA93" s="1170" t="str">
        <f>IF(ISNUMBER(A93),CONCATENATE(Names!$C$7,Names!$N$3,AU93,A93),"")</f>
        <v/>
      </c>
      <c r="BB93" s="1170" t="str">
        <f>IF(ISNUMBER(A93),CONCATENATE(Names!$C$8,Names!$N$3,AU93,A93),"")</f>
        <v/>
      </c>
      <c r="BC93" s="1170" t="str">
        <f>IF(ISNUMBER(A93),CONCATENATE(Names!$D$6,AY93),"")</f>
        <v/>
      </c>
      <c r="BD93" s="1170" t="str">
        <f>IF(ISNUMBER(A93),CONCATENATE(Names!$C$10,Names!$N$3,BC93),"")</f>
        <v/>
      </c>
      <c r="BE93" s="1170" t="str">
        <f>IF(ISNUMBER(A93),CONCATENATE(Names!$C$11,Names!$N$3,BC93),"")</f>
        <v/>
      </c>
      <c r="BF93" s="1170" t="str">
        <f>IF(ISNUMBER(A93),CONCATENATE(Names!$D$7,AY93),"")</f>
        <v/>
      </c>
      <c r="BG93" s="1170" t="str">
        <f>IF(ISNUMBER(A93),CONCATENATE(Names!$C$10,Names!$N$3,BF93),"")</f>
        <v/>
      </c>
      <c r="BH93" s="1170" t="str">
        <f>IF(ISNUMBER(A93),CONCATENATE(Names!$C$11,Names!$N$3,BF93),"")</f>
        <v/>
      </c>
      <c r="BI93" s="1170" t="str">
        <f>IF(ISNUMBER(A93),CONCATENATE(Names!$C$12,Names!$N$3,BC93),"")</f>
        <v/>
      </c>
      <c r="BJ93" s="1170" t="str">
        <f>IF(ISNUMBER(A93),CONCATENATE(Names!$C$24,Names!$N$3,AY93),"")</f>
        <v/>
      </c>
      <c r="BK93" s="1170" t="str">
        <f>IF(ISNUMBER(A93),CONCATENATE(Names!$C$9,Names!$N$3,AY93),"")</f>
        <v/>
      </c>
      <c r="BS93" s="157"/>
      <c r="BT93" s="105">
        <f>COUNTIFS($BW$5:BW93,"&lt;&gt;"&amp;"")</f>
        <v>18</v>
      </c>
      <c r="BU93" s="103" t="str">
        <f t="shared" si="40"/>
        <v/>
      </c>
      <c r="BV93" s="1184" t="str">
        <f t="shared" si="41"/>
        <v/>
      </c>
      <c r="BW93" s="103"/>
      <c r="BY93" t="str">
        <f>IF($BW93="","",CONCATENATE($BW93,Names!$N$3,$BX93))</f>
        <v/>
      </c>
      <c r="BZ93" s="157"/>
      <c r="CA93" s="13" t="str">
        <f>IF(ISNUMBER(A93),CONCATENATE(W93,Names!$H$3,Y93,Names!$J$3,Names!$K$3,Names!$L$3,BK93),"")</f>
        <v/>
      </c>
      <c r="CB93" s="13" t="str">
        <f>IF(ISNUMBER(A93),CONCATENATE(W93,Names!$H$3,Y93,Names!$J$3,Names!$K$3,Names!$L$3,BB93),"")</f>
        <v/>
      </c>
      <c r="CC93" s="13" t="str">
        <f>IF($BW93="","",CONCATENATE(W93,Names!$H$3,Y93,Names!$J$3,Names!$K$3,Names!$L$3,$BW93,Names!$N$3,$BX93))</f>
        <v/>
      </c>
      <c r="CF93" s="13" t="str">
        <f>IF(ISNUMBER($A93),CONCATENATE($BK93,Names!$P$3,Dev!$DA$130),"")</f>
        <v/>
      </c>
      <c r="CG93" s="13" t="str">
        <f>IF(ISNUMBER($A93),CONCATENATE($BK93,Names!$P$3,Dev!$DD$130),"")</f>
        <v/>
      </c>
      <c r="CH93" s="13" t="str">
        <f>IF(ISNUMBER($A93),CONCATENATE($BK93,Names!$P$3,Dev!$DG$130),"")</f>
        <v/>
      </c>
      <c r="CI93" s="13" t="str">
        <f>IF(ISNUMBER($A93),CONCATENATE($BK93,Names!$P$3,Dev!$DK$130),"")</f>
        <v/>
      </c>
      <c r="CJ93" s="13" t="str">
        <f>IF(ISNUMBER($A93),CONCATENATE($BK93,Names!$P$3,Dev!$DN$130),"")</f>
        <v/>
      </c>
      <c r="CK93" s="13" t="str">
        <f>IF(ISNUMBER($A93),CONCATENATE($BK93,Names!$P$3,Dev!$DQ$130),"")</f>
        <v/>
      </c>
      <c r="CL93" s="13"/>
      <c r="CM93" s="13" t="str">
        <f>""</f>
        <v/>
      </c>
      <c r="CN93" s="13" t="str">
        <f>IF(ISNUMBER($A93),CONCATENATE($BB93,Names!$P$3,Dev!$CZ$48),"")</f>
        <v/>
      </c>
      <c r="CO93" s="13" t="str">
        <f>IF(ISNUMBER($A93),CONCATENATE($BB93,Names!$P$3,Dev!$DF$48),"")</f>
        <v/>
      </c>
      <c r="CP93" s="13" t="str">
        <f>IF(ISNUMBER($A93),CONCATENATE($BB93,Names!$P$3,Dev!$DI$48),"")</f>
        <v/>
      </c>
      <c r="CQ93" s="13" t="str">
        <f>IF(ISNUMBER($A93),CONCATENATE($BB93,Names!$P$3,Dev!$DM$48),"")</f>
        <v/>
      </c>
      <c r="CR93" s="13" t="str">
        <f>IF(ISNUMBER($A93),CONCATENATE($BB93,Names!$P$3,Dev!$DV$48),"")</f>
        <v/>
      </c>
      <c r="CS93" s="13" t="str">
        <f>IF(ISNUMBER($A93),CONCATENATE($BB93,Names!$P$3,Dev!$DZ$48),"")</f>
        <v/>
      </c>
      <c r="CT93" s="13" t="str">
        <f>IF(ISNUMBER($A93),CONCATENATE($BB93,Names!$P$3,Dev!$EI$48),"")</f>
        <v/>
      </c>
      <c r="CU93" s="13" t="str">
        <f>IF(ISNUMBER($A93),CONCATENATE($BB93,Names!$P$3,Dev!$FZ$48),"")</f>
        <v/>
      </c>
      <c r="CV93" s="13" t="str">
        <f>IF(ISNUMBER($A93),CONCATENATE($BB93,Names!$P$3,Dev!$GI$48),"")</f>
        <v/>
      </c>
      <c r="CW93" s="13" t="str">
        <f>IF(ISNUMBER($A93),CONCATENATE($BB93,Names!$P$3,Dev!$GM$48),"")</f>
        <v/>
      </c>
      <c r="CX93" s="13"/>
      <c r="CY93" s="13" t="str">
        <f>IF(ISNUMBER($A93),CONCATENATE($BB93,Names!$P$3,Dev!$EM$48),"")</f>
        <v/>
      </c>
      <c r="CZ93" s="13" t="str">
        <f>IF(ISNUMBER($A93),CONCATENATE($BB93,Names!$P$3,Dev!$EV$48),"")</f>
        <v/>
      </c>
      <c r="DA93" s="13" t="str">
        <f>IF(ISNUMBER($A93),CONCATENATE($BB93,Names!$P$3,Dev!$EZ$48),"")</f>
        <v/>
      </c>
      <c r="DB93" s="13" t="str">
        <f>IF(ISNUMBER($A93),CONCATENATE($BB93,Names!$P$3,Dev!$FI$48),"")</f>
        <v/>
      </c>
      <c r="DC93" s="13" t="str">
        <f>IF(ISNUMBER($A93),CONCATENATE($BB93,Names!$P$3,Dev!$FM$48),"")</f>
        <v/>
      </c>
      <c r="DD93" s="13" t="str">
        <f>IF(ISNUMBER($A93),CONCATENATE($BB93,Names!$P$3,Dev!$FV$48),"")</f>
        <v/>
      </c>
      <c r="DE93" s="13" t="str">
        <f>IF(ISNUMBER($A93),CONCATENATE($BB93,Names!$P$3,Dev!$GP$48),"")</f>
        <v/>
      </c>
      <c r="DI93" s="105">
        <f>COUNTIFS($DL$5:DL93,"&lt;&gt;"&amp;"")</f>
        <v>0</v>
      </c>
      <c r="DJ93" s="1198" t="str">
        <f t="shared" si="42"/>
        <v/>
      </c>
      <c r="DK93" s="1198" t="str">
        <f t="shared" si="43"/>
        <v/>
      </c>
      <c r="DL93" s="1198"/>
      <c r="DM93" s="1198" t="str">
        <f>IF($DL93="","",_xlfn.CONCAT(Names!$D$5,$AO93))</f>
        <v/>
      </c>
      <c r="DN93" s="1198" t="str">
        <f>IF($DL93="","",CONCATENATE(Names!$C$26,Names!$N$3,$DM93))</f>
        <v/>
      </c>
      <c r="DO93" s="1198" t="str">
        <f>IF($DL93="","",CONCATENATE(Names!$C$25,Names!$N$3,$DM93))</f>
        <v/>
      </c>
    </row>
    <row r="94" spans="1:119" s="54" customFormat="1">
      <c r="A94" s="116" t="str">
        <f>Names!$B$12</f>
        <v>Dummy Load</v>
      </c>
      <c r="B94" s="83"/>
      <c r="C94" s="48">
        <v>0</v>
      </c>
      <c r="D94" s="48"/>
      <c r="F94" s="54">
        <v>1</v>
      </c>
      <c r="G94" s="2">
        <f t="shared" si="55"/>
        <v>175.48899999999998</v>
      </c>
      <c r="H94" s="2">
        <f t="shared" si="52"/>
        <v>175.48899999999998</v>
      </c>
      <c r="I94" s="1225"/>
      <c r="J94" s="116"/>
      <c r="K94" s="101"/>
      <c r="L94" s="2" t="str">
        <f>IF(ISNUMBER(E94),VLOOKUP(C94,'TE,EHnames'!$B$4:$F$11,'TE,EHnames'!$C$2,FALSE),"")</f>
        <v/>
      </c>
      <c r="M94" s="2" t="str">
        <f>IF(ISNUMBER(E94),VLOOKUP(C94,'TE,EHnames'!$B$4:$F$11,'TE,EHnames'!$F$2,FALSE),"")</f>
        <v/>
      </c>
      <c r="O94" s="13" t="str">
        <f t="shared" si="58"/>
        <v/>
      </c>
      <c r="S94" t="str">
        <f>IFERROR(VLOOKUP(P94,Racks!$H$4:$M$30,6),"")</f>
        <v/>
      </c>
      <c r="V94" s="54">
        <f>COUNTIFS('Sec-Sub'!$K$4:$K$164,"&lt;="&amp;H94)</f>
        <v>56</v>
      </c>
      <c r="W94" s="54" t="str">
        <f>VLOOKUP(V94,'Sec-Sub'!$A$4:$C$164,2,FALSE)</f>
        <v>MBL</v>
      </c>
      <c r="X94" s="54" t="str">
        <f>VLOOKUP(V94,'Sec-Sub'!$A$4:$C$164,3,FALSE)</f>
        <v>090</v>
      </c>
      <c r="Y94" s="54" t="str">
        <f>CONCATENATE(X94,Names!$I$3)</f>
        <v>090PRL</v>
      </c>
      <c r="Z94" s="48"/>
      <c r="AA94" s="49"/>
      <c r="AC94" s="117"/>
      <c r="AD94" s="118"/>
      <c r="AE94" s="119"/>
      <c r="AI94" s="1266" t="str">
        <f>IF(ISNUMBER(R94),CONCATENATE(Names!$C$3,R94),"")</f>
        <v/>
      </c>
      <c r="AK94" s="54" t="str">
        <f t="shared" si="44"/>
        <v/>
      </c>
      <c r="AL94" s="54" t="str">
        <f t="shared" si="45"/>
        <v/>
      </c>
      <c r="AM94" s="54" t="str">
        <f t="shared" si="46"/>
        <v/>
      </c>
      <c r="AN94" s="54" t="str">
        <f t="shared" si="47"/>
        <v/>
      </c>
      <c r="AO94" s="54" t="str">
        <f t="shared" si="48"/>
        <v/>
      </c>
      <c r="AP94" s="54" t="str">
        <f>IF(ISNUMBER(E94),CONCATENATE(Names!$C$5,Names!$N$3,AO94),"")</f>
        <v/>
      </c>
      <c r="AQ94" s="54" t="str">
        <f>IF(ISNUMBER(E94),CONCATENATE(Names!$D$5,AO94),"")</f>
        <v/>
      </c>
      <c r="AR94" s="54" t="str">
        <f>IF(ISNUMBER(E94),CONCATENATE(Names!$C$10,Names!$N$3,AQ94),"")</f>
        <v/>
      </c>
      <c r="AS94" s="54" t="str">
        <f>IF(ISNUMBER(E94),CONCATENATE(Names!$C$11,Names!$N$3,AQ94),"")</f>
        <v/>
      </c>
      <c r="AU94" s="51" t="str">
        <f t="shared" si="49"/>
        <v/>
      </c>
      <c r="AV94" s="54" t="str">
        <f t="shared" si="36"/>
        <v/>
      </c>
      <c r="AW94" s="54" t="str">
        <f t="shared" si="37"/>
        <v/>
      </c>
      <c r="AX94" s="54" t="str">
        <f t="shared" si="38"/>
        <v/>
      </c>
      <c r="AY94" s="54" t="str">
        <f t="shared" si="39"/>
        <v/>
      </c>
      <c r="AZ94" s="54" t="str">
        <f>IF(ISNUMBER(A94),CONCATENATE(Names!$C$6,Names!$N$3,AU94,A94),"")</f>
        <v/>
      </c>
      <c r="BA94" s="54" t="str">
        <f>IF(ISNUMBER(A94),CONCATENATE(Names!$C$7,Names!$N$3,AU94,A94),"")</f>
        <v/>
      </c>
      <c r="BB94" s="54" t="str">
        <f>IF(ISNUMBER(A94),CONCATENATE(Names!$C$8,Names!$N$3,AU94,A94),"")</f>
        <v/>
      </c>
      <c r="BC94" s="54" t="str">
        <f>IF(ISNUMBER(A94),CONCATENATE(Names!$D$6,AY94),"")</f>
        <v/>
      </c>
      <c r="BD94" s="54" t="str">
        <f>IF(ISNUMBER(A94),CONCATENATE(Names!$C$10,Names!$N$3,BC94),"")</f>
        <v/>
      </c>
      <c r="BE94" s="54" t="str">
        <f>IF(ISNUMBER(A94),CONCATENATE(Names!$C$11,Names!$N$3,BC94),"")</f>
        <v/>
      </c>
      <c r="BF94" s="54" t="str">
        <f>IF(ISNUMBER(A94),CONCATENATE(Names!$D$7,AY94),"")</f>
        <v/>
      </c>
      <c r="BG94" s="54" t="str">
        <f>IF(ISNUMBER(A94),CONCATENATE(Names!$C$10,Names!$N$3,BF94),"")</f>
        <v/>
      </c>
      <c r="BH94" s="54" t="str">
        <f>IF(ISNUMBER(A94),CONCATENATE(Names!$C$11,Names!$N$3,BF94),"")</f>
        <v/>
      </c>
      <c r="BI94" s="54" t="str">
        <f>IF(ISNUMBER(A94),CONCATENATE(Names!$C$12,Names!$N$3,BC94),"")</f>
        <v/>
      </c>
      <c r="BJ94" t="str">
        <f>IF(ISNUMBER(A94),CONCATENATE(Names!$C$24,Names!$N$3,AY94),"")</f>
        <v/>
      </c>
      <c r="BK94" t="str">
        <f>IF(ISNUMBER(A94),CONCATENATE(Names!$C$9,Names!$N$3,AY94),"")</f>
        <v/>
      </c>
      <c r="BS94" s="157"/>
      <c r="BT94" s="120">
        <f>COUNTIFS($BW$5:BW94,"&lt;&gt;"&amp;"")</f>
        <v>19</v>
      </c>
      <c r="BU94" s="84" t="str">
        <f t="shared" si="40"/>
        <v>MBL</v>
      </c>
      <c r="BV94" s="84" t="str">
        <f t="shared" si="41"/>
        <v>090PRL</v>
      </c>
      <c r="BW94" s="84" t="str">
        <f>Names!$C$12</f>
        <v>PRLDL</v>
      </c>
      <c r="BX94" s="54" t="str">
        <f>CONCATENATE(Names!$D$20,$BX$95)</f>
        <v>A001</v>
      </c>
      <c r="BY94" s="54" t="str">
        <f>IF($BW94="","",CONCATENATE($BW94,Names!$N$3,$BX94))</f>
        <v>PRLDL-A001</v>
      </c>
      <c r="BZ94" s="157"/>
      <c r="CA94" s="13" t="str">
        <f>IF(ISNUMBER(A94),CONCATENATE(W94,Names!$H$3,Y94,Names!$J$3,Names!$K$3,Names!$L$3,BK94),"")</f>
        <v/>
      </c>
      <c r="CB94" s="13" t="str">
        <f>IF(ISNUMBER(A94),CONCATENATE(W94,Names!$H$3,Y94,Names!$J$3,Names!$K$3,Names!$L$3,BB94),"")</f>
        <v/>
      </c>
      <c r="CC94" s="13" t="str">
        <f>IF($BW94="","",CONCATENATE(W94,Names!$H$3,Y94,Names!$J$3,Names!$K$3,Names!$L$3,$BW94,Names!$N$3,$BX94))</f>
        <v>MBL-090PRL:RFS-PRLDL-A001</v>
      </c>
      <c r="CF94" s="13" t="str">
        <f>IF(ISNUMBER($A94),CONCATENATE($BK94,Names!$P$3,Dev!$DA$130),"")</f>
        <v/>
      </c>
      <c r="CG94" s="13" t="str">
        <f>IF(ISNUMBER($A94),CONCATENATE($BK94,Names!$P$3,Dev!$DD$130),"")</f>
        <v/>
      </c>
      <c r="CH94" s="13" t="str">
        <f>IF(ISNUMBER($A94),CONCATENATE($BK94,Names!$P$3,Dev!$DG$130),"")</f>
        <v/>
      </c>
      <c r="CI94" s="13" t="str">
        <f>IF(ISNUMBER($A94),CONCATENATE($BK94,Names!$P$3,Dev!$DK$130),"")</f>
        <v/>
      </c>
      <c r="CJ94" s="13" t="str">
        <f>IF(ISNUMBER($A94),CONCATENATE($BK94,Names!$P$3,Dev!$DN$130),"")</f>
        <v/>
      </c>
      <c r="CK94" s="13" t="str">
        <f>IF(ISNUMBER($A94),CONCATENATE($BK94,Names!$P$3,Dev!$DQ$130),"")</f>
        <v/>
      </c>
      <c r="CL94" s="13"/>
      <c r="CM94" s="13" t="str">
        <f>""</f>
        <v/>
      </c>
      <c r="CN94" s="13" t="str">
        <f>IF(ISNUMBER($A94),CONCATENATE($BB94,Names!$P$3,Dev!$CZ$48),"")</f>
        <v/>
      </c>
      <c r="CO94" s="13" t="str">
        <f>IF(ISNUMBER($A94),CONCATENATE($BB94,Names!$P$3,Dev!$DF$48),"")</f>
        <v/>
      </c>
      <c r="CP94" s="13" t="str">
        <f>IF(ISNUMBER($A94),CONCATENATE($BB94,Names!$P$3,Dev!$DI$48),"")</f>
        <v/>
      </c>
      <c r="CQ94" s="13" t="str">
        <f>IF(ISNUMBER($A94),CONCATENATE($BB94,Names!$P$3,Dev!$DM$48),"")</f>
        <v/>
      </c>
      <c r="CR94" s="13" t="str">
        <f>IF(ISNUMBER($A94),CONCATENATE($BB94,Names!$P$3,Dev!$DV$48),"")</f>
        <v/>
      </c>
      <c r="CS94" s="13" t="str">
        <f>IF(ISNUMBER($A94),CONCATENATE($BB94,Names!$P$3,Dev!$DZ$48),"")</f>
        <v/>
      </c>
      <c r="CT94" s="13" t="str">
        <f>IF(ISNUMBER($A94),CONCATENATE($BB94,Names!$P$3,Dev!$EI$48),"")</f>
        <v/>
      </c>
      <c r="CU94" s="13" t="str">
        <f>IF(ISNUMBER($A94),CONCATENATE($BB94,Names!$P$3,Dev!$FZ$48),"")</f>
        <v/>
      </c>
      <c r="CV94" s="13" t="str">
        <f>IF(ISNUMBER($A94),CONCATENATE($BB94,Names!$P$3,Dev!$GI$48),"")</f>
        <v/>
      </c>
      <c r="CW94" s="13" t="str">
        <f>IF(ISNUMBER($A94),CONCATENATE($BB94,Names!$P$3,Dev!$GM$48),"")</f>
        <v/>
      </c>
      <c r="CX94" s="13"/>
      <c r="CY94" s="13" t="str">
        <f>IF(ISNUMBER($A94),CONCATENATE($BB94,Names!$P$3,Dev!$EM$48),"")</f>
        <v/>
      </c>
      <c r="CZ94" s="13" t="str">
        <f>IF(ISNUMBER($A94),CONCATENATE($BB94,Names!$P$3,Dev!$EV$48),"")</f>
        <v/>
      </c>
      <c r="DA94" s="13" t="str">
        <f>IF(ISNUMBER($A94),CONCATENATE($BB94,Names!$P$3,Dev!$EZ$48),"")</f>
        <v/>
      </c>
      <c r="DB94" s="13" t="str">
        <f>IF(ISNUMBER($A94),CONCATENATE($BB94,Names!$P$3,Dev!$FI$48),"")</f>
        <v/>
      </c>
      <c r="DC94" s="13" t="str">
        <f>IF(ISNUMBER($A94),CONCATENATE($BB94,Names!$P$3,Dev!$FM$48),"")</f>
        <v/>
      </c>
      <c r="DD94" s="13" t="str">
        <f>IF(ISNUMBER($A94),CONCATENATE($BB94,Names!$P$3,Dev!$FV$48),"")</f>
        <v/>
      </c>
      <c r="DE94" s="13" t="str">
        <f>IF(ISNUMBER($A94),CONCATENATE($BB94,Names!$P$3,Dev!$GP$48),"")</f>
        <v/>
      </c>
      <c r="DI94" s="105">
        <f>COUNTIFS($DL$5:DL94,"&lt;&gt;"&amp;"")</f>
        <v>0</v>
      </c>
      <c r="DJ94" s="1198" t="str">
        <f t="shared" si="42"/>
        <v/>
      </c>
      <c r="DK94" s="1198" t="str">
        <f t="shared" si="43"/>
        <v/>
      </c>
      <c r="DL94" s="1198"/>
      <c r="DM94" s="1198" t="str">
        <f>IF($DL94="","",_xlfn.CONCAT(Names!$D$5,$AO94))</f>
        <v/>
      </c>
      <c r="DN94" s="1198" t="str">
        <f>IF($DL94="","",CONCATENATE(Names!$C$26,Names!$N$3,$DM94))</f>
        <v/>
      </c>
      <c r="DO94" s="1198" t="str">
        <f>IF($DL94="","",CONCATENATE(Names!$C$25,Names!$N$3,$DM94))</f>
        <v/>
      </c>
    </row>
    <row r="95" spans="1:119">
      <c r="A95" s="71" t="str">
        <f>Names!$B$20</f>
        <v>Amplifier</v>
      </c>
      <c r="B95" s="6"/>
      <c r="C95" s="1">
        <v>0</v>
      </c>
      <c r="F95">
        <v>1</v>
      </c>
      <c r="G95" s="2">
        <f t="shared" si="55"/>
        <v>175.48899999999998</v>
      </c>
      <c r="H95" s="2">
        <f t="shared" si="52"/>
        <v>175.48899999999998</v>
      </c>
      <c r="J95" s="71"/>
      <c r="K95" s="58"/>
      <c r="L95" s="2" t="str">
        <f>IF(ISNUMBER(E95),VLOOKUP(C95,'TE,EHnames'!$B$4:$F$11,'TE,EHnames'!$C$2,FALSE),"")</f>
        <v/>
      </c>
      <c r="M95" s="2" t="str">
        <f>IF(ISNUMBER(E95),VLOOKUP(C95,'TE,EHnames'!$B$4:$F$11,'TE,EHnames'!$F$2,FALSE),"")</f>
        <v/>
      </c>
      <c r="O95" s="13" t="str">
        <f t="shared" si="58"/>
        <v/>
      </c>
      <c r="S95" t="str">
        <f>IFERROR(VLOOKUP(P95,Racks!$H$4:$M$30,6),"")</f>
        <v/>
      </c>
      <c r="V95" s="54">
        <f>COUNTIFS('Sec-Sub'!$K$4:$K$164,"&lt;="&amp;H95)</f>
        <v>56</v>
      </c>
      <c r="W95" s="54" t="str">
        <f>VLOOKUP(V95,'Sec-Sub'!$A$4:$C$164,2,FALSE)</f>
        <v>MBL</v>
      </c>
      <c r="X95" s="54" t="str">
        <f>VLOOKUP(V95,'Sec-Sub'!$A$4:$C$164,3,FALSE)</f>
        <v>090</v>
      </c>
      <c r="Y95" s="54" t="str">
        <f>CONCATENATE(X95,Names!$I$3)</f>
        <v>090PRL</v>
      </c>
      <c r="AC95" s="27"/>
      <c r="AD95" s="131"/>
      <c r="AE95" s="22"/>
      <c r="AI95" s="1266" t="str">
        <f>IF(ISNUMBER(R95),CONCATENATE(Names!$C$3,R95),"")</f>
        <v/>
      </c>
      <c r="AK95" t="str">
        <f t="shared" si="44"/>
        <v/>
      </c>
      <c r="AL95" t="str">
        <f t="shared" si="45"/>
        <v/>
      </c>
      <c r="AM95" t="str">
        <f t="shared" si="46"/>
        <v/>
      </c>
      <c r="AN95" t="str">
        <f t="shared" si="47"/>
        <v/>
      </c>
      <c r="AO95" t="str">
        <f t="shared" si="48"/>
        <v/>
      </c>
      <c r="AP95" t="str">
        <f>IF(ISNUMBER(E95),CONCATENATE(Names!$C$5,Names!$N$3,AO95),"")</f>
        <v/>
      </c>
      <c r="AQ95" t="str">
        <f>IF(ISNUMBER(E95),CONCATENATE(Names!$D$5,AO95),"")</f>
        <v/>
      </c>
      <c r="AR95" t="str">
        <f>IF(ISNUMBER(E95),CONCATENATE(Names!$C$10,Names!$N$3,AQ95),"")</f>
        <v/>
      </c>
      <c r="AS95" t="str">
        <f>IF(ISNUMBER(E95),CONCATENATE(Names!$C$11,Names!$N$3,AQ95),"")</f>
        <v/>
      </c>
      <c r="AU95" s="13" t="str">
        <f t="shared" si="49"/>
        <v/>
      </c>
      <c r="AV95" t="str">
        <f t="shared" si="36"/>
        <v/>
      </c>
      <c r="AW95" t="str">
        <f t="shared" si="37"/>
        <v/>
      </c>
      <c r="AX95" t="str">
        <f t="shared" si="38"/>
        <v/>
      </c>
      <c r="AY95" t="str">
        <f t="shared" si="39"/>
        <v/>
      </c>
      <c r="AZ95" t="str">
        <f>IF(ISNUMBER(A95),CONCATENATE(Names!$C$6,Names!$N$3,AU95,A95),"")</f>
        <v/>
      </c>
      <c r="BA95" t="str">
        <f>IF(ISNUMBER(A95),CONCATENATE(Names!$C$7,Names!$N$3,AU95,A95),"")</f>
        <v/>
      </c>
      <c r="BB95" t="str">
        <f>IF(ISNUMBER(A95),CONCATENATE(Names!$C$8,Names!$N$3,AU95,A95),"")</f>
        <v/>
      </c>
      <c r="BC95" t="str">
        <f>IF(ISNUMBER(A95),CONCATENATE(Names!$D$6,AY95),"")</f>
        <v/>
      </c>
      <c r="BD95" t="str">
        <f>IF(ISNUMBER(A95),CONCATENATE(Names!$C$10,Names!$N$3,BC95),"")</f>
        <v/>
      </c>
      <c r="BE95" t="str">
        <f>IF(ISNUMBER(A95),CONCATENATE(Names!$C$11,Names!$N$3,BC95),"")</f>
        <v/>
      </c>
      <c r="BF95" t="str">
        <f>IF(ISNUMBER(A95),CONCATENATE(Names!$D$7,AY95),"")</f>
        <v/>
      </c>
      <c r="BG95" t="str">
        <f>IF(ISNUMBER(A95),CONCATENATE(Names!$C$10,Names!$N$3,BF95),"")</f>
        <v/>
      </c>
      <c r="BH95" t="str">
        <f>IF(ISNUMBER(A95),CONCATENATE(Names!$C$11,Names!$N$3,BF95),"")</f>
        <v/>
      </c>
      <c r="BI95" t="str">
        <f>IF(ISNUMBER(A95),CONCATENATE(Names!$C$12,Names!$N$3,BC95),"")</f>
        <v/>
      </c>
      <c r="BJ95" t="str">
        <f>IF(ISNUMBER(A95),CONCATENATE(Names!$C$24,Names!$N$3,AY95),"")</f>
        <v/>
      </c>
      <c r="BK95" t="str">
        <f>IF(ISNUMBER(A95),CONCATENATE(Names!$C$9,Names!$N$3,AY95),"")</f>
        <v/>
      </c>
      <c r="BS95" s="157"/>
      <c r="BT95" s="105">
        <f>COUNTIFS($BW$5:BW95,"&lt;&gt;"&amp;"")</f>
        <v>20</v>
      </c>
      <c r="BU95" s="103" t="str">
        <f t="shared" si="40"/>
        <v>MBL</v>
      </c>
      <c r="BV95" s="103" t="str">
        <f t="shared" si="41"/>
        <v>090PRL</v>
      </c>
      <c r="BW95" s="103" t="str">
        <f>Names!$C$20</f>
        <v>PRLAmp</v>
      </c>
      <c r="BX95" s="7" t="str">
        <f>"001"</f>
        <v>001</v>
      </c>
      <c r="BY95" t="str">
        <f>IF($BW95="","",CONCATENATE($BW95,Names!$N$3,$BX95))</f>
        <v>PRLAmp-001</v>
      </c>
      <c r="BZ95" s="157"/>
      <c r="CA95" s="13" t="str">
        <f>IF(ISNUMBER(A95),CONCATENATE(W95,Names!$H$3,Y95,Names!$J$3,Names!$K$3,Names!$L$3,BK95),"")</f>
        <v/>
      </c>
      <c r="CB95" s="13" t="str">
        <f>IF(ISNUMBER(A95),CONCATENATE(W95,Names!$H$3,Y95,Names!$J$3,Names!$K$3,Names!$L$3,BB95),"")</f>
        <v/>
      </c>
      <c r="CC95" s="13" t="str">
        <f>IF($BW95="","",CONCATENATE(W95,Names!$H$3,Y95,Names!$J$3,Names!$K$3,Names!$L$3,$BW95,Names!$N$3,$BX95))</f>
        <v>MBL-090PRL:RFS-PRLAmp-001</v>
      </c>
      <c r="CF95" s="13" t="str">
        <f>IF(ISNUMBER($A95),CONCATENATE($BK95,Names!$P$3,Dev!$DA$130),"")</f>
        <v/>
      </c>
      <c r="CG95" s="13" t="str">
        <f>IF(ISNUMBER($A95),CONCATENATE($BK95,Names!$P$3,Dev!$DD$130),"")</f>
        <v/>
      </c>
      <c r="CH95" s="13" t="str">
        <f>IF(ISNUMBER($A95),CONCATENATE($BK95,Names!$P$3,Dev!$DG$130),"")</f>
        <v/>
      </c>
      <c r="CI95" s="13" t="str">
        <f>IF(ISNUMBER($A95),CONCATENATE($BK95,Names!$P$3,Dev!$DK$130),"")</f>
        <v/>
      </c>
      <c r="CJ95" s="13" t="str">
        <f>IF(ISNUMBER($A95),CONCATENATE($BK95,Names!$P$3,Dev!$DN$130),"")</f>
        <v/>
      </c>
      <c r="CK95" s="13" t="str">
        <f>IF(ISNUMBER($A95),CONCATENATE($BK95,Names!$P$3,Dev!$DQ$130),"")</f>
        <v/>
      </c>
      <c r="CL95" s="13"/>
      <c r="CM95" s="13" t="str">
        <f>""</f>
        <v/>
      </c>
      <c r="CN95" s="13" t="str">
        <f>IF(ISNUMBER($A95),CONCATENATE($BB95,Names!$P$3,Dev!$CZ$48),"")</f>
        <v/>
      </c>
      <c r="CO95" s="13" t="str">
        <f>IF(ISNUMBER($A95),CONCATENATE($BB95,Names!$P$3,Dev!$DF$48),"")</f>
        <v/>
      </c>
      <c r="CP95" s="13" t="str">
        <f>IF(ISNUMBER($A95),CONCATENATE($BB95,Names!$P$3,Dev!$DI$48),"")</f>
        <v/>
      </c>
      <c r="CQ95" s="13" t="str">
        <f>IF(ISNUMBER($A95),CONCATENATE($BB95,Names!$P$3,Dev!$DM$48),"")</f>
        <v/>
      </c>
      <c r="CR95" s="13" t="str">
        <f>IF(ISNUMBER($A95),CONCATENATE($BB95,Names!$P$3,Dev!$DV$48),"")</f>
        <v/>
      </c>
      <c r="CS95" s="13" t="str">
        <f>IF(ISNUMBER($A95),CONCATENATE($BB95,Names!$P$3,Dev!$DZ$48),"")</f>
        <v/>
      </c>
      <c r="CT95" s="13" t="str">
        <f>IF(ISNUMBER($A95),CONCATENATE($BB95,Names!$P$3,Dev!$EI$48),"")</f>
        <v/>
      </c>
      <c r="CU95" s="13" t="str">
        <f>IF(ISNUMBER($A95),CONCATENATE($BB95,Names!$P$3,Dev!$FZ$48),"")</f>
        <v/>
      </c>
      <c r="CV95" s="13" t="str">
        <f>IF(ISNUMBER($A95),CONCATENATE($BB95,Names!$P$3,Dev!$GI$48),"")</f>
        <v/>
      </c>
      <c r="CW95" s="13" t="str">
        <f>IF(ISNUMBER($A95),CONCATENATE($BB95,Names!$P$3,Dev!$GM$48),"")</f>
        <v/>
      </c>
      <c r="CX95" s="13"/>
      <c r="CY95" s="13" t="str">
        <f>IF(ISNUMBER($A95),CONCATENATE($BB95,Names!$P$3,Dev!$EM$48),"")</f>
        <v/>
      </c>
      <c r="CZ95" s="13" t="str">
        <f>IF(ISNUMBER($A95),CONCATENATE($BB95,Names!$P$3,Dev!$EV$48),"")</f>
        <v/>
      </c>
      <c r="DA95" s="13" t="str">
        <f>IF(ISNUMBER($A95),CONCATENATE($BB95,Names!$P$3,Dev!$EZ$48),"")</f>
        <v/>
      </c>
      <c r="DB95" s="13" t="str">
        <f>IF(ISNUMBER($A95),CONCATENATE($BB95,Names!$P$3,Dev!$FI$48),"")</f>
        <v/>
      </c>
      <c r="DC95" s="13" t="str">
        <f>IF(ISNUMBER($A95),CONCATENATE($BB95,Names!$P$3,Dev!$FM$48),"")</f>
        <v/>
      </c>
      <c r="DD95" s="13" t="str">
        <f>IF(ISNUMBER($A95),CONCATENATE($BB95,Names!$P$3,Dev!$FV$48),"")</f>
        <v/>
      </c>
      <c r="DE95" s="13" t="str">
        <f>IF(ISNUMBER($A95),CONCATENATE($BB95,Names!$P$3,Dev!$GP$48),"")</f>
        <v/>
      </c>
      <c r="DI95" s="105">
        <f>COUNTIFS($DL$5:DL95,"&lt;&gt;"&amp;"")</f>
        <v>0</v>
      </c>
      <c r="DJ95" s="1198" t="str">
        <f t="shared" si="42"/>
        <v/>
      </c>
      <c r="DK95" s="1198" t="str">
        <f t="shared" si="43"/>
        <v/>
      </c>
      <c r="DL95" s="1198"/>
      <c r="DM95" s="1198" t="str">
        <f>IF($DL95="","",_xlfn.CONCAT(Names!$D$5,$AO95))</f>
        <v/>
      </c>
      <c r="DN95" s="1198" t="str">
        <f>IF($DL95="","",CONCATENATE(Names!$C$26,Names!$N$3,$DM95))</f>
        <v/>
      </c>
      <c r="DO95" s="1198" t="str">
        <f>IF($DL95="","",CONCATENATE(Names!$C$25,Names!$N$3,$DM95))</f>
        <v/>
      </c>
    </row>
    <row r="96" spans="1:119">
      <c r="A96" s="71"/>
      <c r="B96" s="6"/>
      <c r="C96" s="150"/>
      <c r="G96" s="2">
        <f t="shared" si="55"/>
        <v>175.48899999999998</v>
      </c>
      <c r="H96" s="2">
        <f t="shared" si="52"/>
        <v>175.48899999999998</v>
      </c>
      <c r="J96" s="71"/>
      <c r="K96" s="58"/>
      <c r="L96" s="2" t="str">
        <f>IF(ISNUMBER(E96),VLOOKUP(C96,'TE,EHnames'!$B$4:$F$11,'TE,EHnames'!$C$2,FALSE),"")</f>
        <v/>
      </c>
      <c r="M96" s="2" t="str">
        <f>IF(ISNUMBER(E96),VLOOKUP(C96,'TE,EHnames'!$B$4:$F$11,'TE,EHnames'!$F$2,FALSE),"")</f>
        <v/>
      </c>
      <c r="O96" t="str">
        <f t="shared" si="58"/>
        <v/>
      </c>
      <c r="S96" t="str">
        <f>IFERROR(VLOOKUP(P96,Racks!$H$4:$M$30,6),"")</f>
        <v/>
      </c>
      <c r="V96">
        <f>COUNTIFS('Sec-Sub'!$K$4:$K$164,"&lt;="&amp;H96)</f>
        <v>56</v>
      </c>
      <c r="W96" t="str">
        <f>VLOOKUP(V96,'Sec-Sub'!$A$4:$C$164,2,FALSE)</f>
        <v>MBL</v>
      </c>
      <c r="X96" t="str">
        <f>VLOOKUP(V96,'Sec-Sub'!$A$4:$C$164,3,FALSE)</f>
        <v>090</v>
      </c>
      <c r="Y96" t="str">
        <f>CONCATENATE(X96,Names!$I$3)</f>
        <v>090PRL</v>
      </c>
      <c r="AC96" s="27"/>
      <c r="AD96" s="131"/>
      <c r="AE96" s="22"/>
      <c r="AI96" s="1266" t="str">
        <f>IF(ISNUMBER(R96),CONCATENATE(Names!$C$3,R96),"")</f>
        <v/>
      </c>
      <c r="AK96" t="str">
        <f t="shared" si="44"/>
        <v/>
      </c>
      <c r="AL96" t="str">
        <f t="shared" si="45"/>
        <v/>
      </c>
      <c r="AM96" t="str">
        <f t="shared" si="46"/>
        <v/>
      </c>
      <c r="AN96" t="str">
        <f t="shared" si="47"/>
        <v/>
      </c>
      <c r="AO96" t="str">
        <f t="shared" si="48"/>
        <v/>
      </c>
      <c r="AP96" t="str">
        <f>IF(ISNUMBER(E96),CONCATENATE(Names!$C$5,Names!$N$3,AO96),"")</f>
        <v/>
      </c>
      <c r="AQ96" t="str">
        <f>IF(ISNUMBER(E96),CONCATENATE(Names!$D$5,AO96),"")</f>
        <v/>
      </c>
      <c r="AR96" t="str">
        <f>IF(ISNUMBER(E96),CONCATENATE(Names!$C$10,Names!$N$3,AQ96),"")</f>
        <v/>
      </c>
      <c r="AS96" t="str">
        <f>IF(ISNUMBER(E96),CONCATENATE(Names!$C$11,Names!$N$3,AQ96),"")</f>
        <v/>
      </c>
      <c r="AU96" t="str">
        <f t="shared" si="49"/>
        <v/>
      </c>
      <c r="AV96" t="str">
        <f t="shared" si="36"/>
        <v/>
      </c>
      <c r="AW96" t="str">
        <f t="shared" si="37"/>
        <v/>
      </c>
      <c r="AX96" t="str">
        <f t="shared" si="38"/>
        <v/>
      </c>
      <c r="AY96" t="str">
        <f t="shared" si="39"/>
        <v/>
      </c>
      <c r="AZ96" t="str">
        <f>IF(ISNUMBER(A96),CONCATENATE(Names!$C$6,Names!$N$3,AU96,A96),"")</f>
        <v/>
      </c>
      <c r="BA96" t="str">
        <f>IF(ISNUMBER(A96),CONCATENATE(Names!$C$7,Names!$N$3,AU96,A96),"")</f>
        <v/>
      </c>
      <c r="BB96" t="str">
        <f>IF(ISNUMBER(A96),CONCATENATE(Names!$C$8,Names!$N$3,AU96,A96),"")</f>
        <v/>
      </c>
      <c r="BC96" t="str">
        <f>IF(ISNUMBER(A96),CONCATENATE(Names!$D$6,AY96),"")</f>
        <v/>
      </c>
      <c r="BD96" t="str">
        <f>IF(ISNUMBER(A96),CONCATENATE(Names!$C$10,Names!$N$3,BC96),"")</f>
        <v/>
      </c>
      <c r="BE96" t="str">
        <f>IF(ISNUMBER(A96),CONCATENATE(Names!$C$11,Names!$N$3,BC96),"")</f>
        <v/>
      </c>
      <c r="BF96" t="str">
        <f>IF(ISNUMBER(A96),CONCATENATE(Names!$D$7,AY96),"")</f>
        <v/>
      </c>
      <c r="BG96" t="str">
        <f>IF(ISNUMBER(A96),CONCATENATE(Names!$C$10,Names!$N$3,BF96),"")</f>
        <v/>
      </c>
      <c r="BH96" t="str">
        <f>IF(ISNUMBER(A96),CONCATENATE(Names!$C$11,Names!$N$3,BF96),"")</f>
        <v/>
      </c>
      <c r="BI96" t="str">
        <f>IF(ISNUMBER(A96),CONCATENATE(Names!$C$12,Names!$N$3,BC96),"")</f>
        <v/>
      </c>
      <c r="BJ96" t="str">
        <f>IF(ISNUMBER(A96),CONCATENATE(Names!$C$24,Names!$N$3,AY96),"")</f>
        <v/>
      </c>
      <c r="BK96" t="str">
        <f>IF(ISNUMBER(A96),CONCATENATE(Names!$C$9,Names!$N$3,AY96),"")</f>
        <v/>
      </c>
      <c r="BT96" s="105">
        <f>COUNTIFS($BW$5:BW96,"&lt;&gt;"&amp;"")</f>
        <v>20</v>
      </c>
      <c r="BU96" s="103" t="str">
        <f t="shared" si="40"/>
        <v/>
      </c>
      <c r="BV96" s="103" t="str">
        <f t="shared" si="41"/>
        <v/>
      </c>
      <c r="BW96" s="103"/>
      <c r="BY96" t="str">
        <f>IF($BW96="","",CONCATENATE($BW96,Names!$N$3,$BX96))</f>
        <v/>
      </c>
      <c r="CA96" t="str">
        <f>IF(ISNUMBER(A96),CONCATENATE(W96,Names!$H$3,Y96,Names!$J$3,Names!$K$3,Names!$L$3,BK96),"")</f>
        <v/>
      </c>
      <c r="CB96" t="str">
        <f>IF(ISNUMBER(A96),CONCATENATE(W96,Names!$H$3,Y96,Names!$J$3,Names!$K$3,Names!$L$3,BB96),"")</f>
        <v/>
      </c>
      <c r="CC96" t="str">
        <f>IF($BW96="","",CONCATENATE(W96,Names!$H$3,Y96,Names!$J$3,Names!$K$3,Names!$L$3,$BW96,Names!$N$3,$BX96))</f>
        <v/>
      </c>
      <c r="CF96" s="13" t="str">
        <f>IF(ISNUMBER($A96),CONCATENATE($BK96,Names!$P$3,Dev!$DA$130),"")</f>
        <v/>
      </c>
      <c r="CG96" s="13" t="str">
        <f>IF(ISNUMBER($A96),CONCATENATE($BK96,Names!$P$3,Dev!$DD$130),"")</f>
        <v/>
      </c>
      <c r="CH96" s="13" t="str">
        <f>IF(ISNUMBER($A96),CONCATENATE($BK96,Names!$P$3,Dev!$DG$130),"")</f>
        <v/>
      </c>
      <c r="CI96" s="13" t="str">
        <f>IF(ISNUMBER($A96),CONCATENATE($BK96,Names!$P$3,Dev!$DK$130),"")</f>
        <v/>
      </c>
      <c r="CJ96" s="13" t="str">
        <f>IF(ISNUMBER($A96),CONCATENATE($BK96,Names!$P$3,Dev!$DN$130),"")</f>
        <v/>
      </c>
      <c r="CK96" s="13" t="str">
        <f>IF(ISNUMBER($A96),CONCATENATE($BK96,Names!$P$3,Dev!$DQ$130),"")</f>
        <v/>
      </c>
      <c r="CL96" s="13"/>
      <c r="CM96" s="13" t="str">
        <f>""</f>
        <v/>
      </c>
      <c r="CN96" s="13" t="str">
        <f>IF(ISNUMBER($A96),CONCATENATE($BB96,Names!$P$3,Dev!$CZ$48),"")</f>
        <v/>
      </c>
      <c r="CO96" s="13" t="str">
        <f>IF(ISNUMBER($A96),CONCATENATE($BB96,Names!$P$3,Dev!$DF$48),"")</f>
        <v/>
      </c>
      <c r="CP96" s="13" t="str">
        <f>IF(ISNUMBER($A96),CONCATENATE($BB96,Names!$P$3,Dev!$DI$48),"")</f>
        <v/>
      </c>
      <c r="CQ96" s="13" t="str">
        <f>IF(ISNUMBER($A96),CONCATENATE($BB96,Names!$P$3,Dev!$DM$48),"")</f>
        <v/>
      </c>
      <c r="CR96" s="13" t="str">
        <f>IF(ISNUMBER($A96),CONCATENATE($BB96,Names!$P$3,Dev!$DV$48),"")</f>
        <v/>
      </c>
      <c r="CS96" s="13" t="str">
        <f>IF(ISNUMBER($A96),CONCATENATE($BB96,Names!$P$3,Dev!$DZ$48),"")</f>
        <v/>
      </c>
      <c r="CT96" s="13" t="str">
        <f>IF(ISNUMBER($A96),CONCATENATE($BB96,Names!$P$3,Dev!$EI$48),"")</f>
        <v/>
      </c>
      <c r="CU96" s="13" t="str">
        <f>IF(ISNUMBER($A96),CONCATENATE($BB96,Names!$P$3,Dev!$FZ$48),"")</f>
        <v/>
      </c>
      <c r="CV96" s="13" t="str">
        <f>IF(ISNUMBER($A96),CONCATENATE($BB96,Names!$P$3,Dev!$GI$48),"")</f>
        <v/>
      </c>
      <c r="CW96" s="13" t="str">
        <f>IF(ISNUMBER($A96),CONCATENATE($BB96,Names!$P$3,Dev!$GM$48),"")</f>
        <v/>
      </c>
      <c r="CX96" s="13"/>
      <c r="CY96" s="13" t="str">
        <f>IF(ISNUMBER($A96),CONCATENATE($BB96,Names!$P$3,Dev!$EM$48),"")</f>
        <v/>
      </c>
      <c r="CZ96" s="13" t="str">
        <f>IF(ISNUMBER($A96),CONCATENATE($BB96,Names!$P$3,Dev!$EV$48),"")</f>
        <v/>
      </c>
      <c r="DA96" s="13" t="str">
        <f>IF(ISNUMBER($A96),CONCATENATE($BB96,Names!$P$3,Dev!$EZ$48),"")</f>
        <v/>
      </c>
      <c r="DB96" s="13" t="str">
        <f>IF(ISNUMBER($A96),CONCATENATE($BB96,Names!$P$3,Dev!$FI$48),"")</f>
        <v/>
      </c>
      <c r="DC96" s="13" t="str">
        <f>IF(ISNUMBER($A96),CONCATENATE($BB96,Names!$P$3,Dev!$FM$48),"")</f>
        <v/>
      </c>
      <c r="DD96" s="13" t="str">
        <f>IF(ISNUMBER($A96),CONCATENATE($BB96,Names!$P$3,Dev!$FV$48),"")</f>
        <v/>
      </c>
      <c r="DE96" s="13" t="str">
        <f>IF(ISNUMBER($A96),CONCATENATE($BB96,Names!$P$3,Dev!$GP$48),"")</f>
        <v/>
      </c>
      <c r="DI96" s="105">
        <f>COUNTIFS($DL$5:DL96,"&lt;&gt;"&amp;"")</f>
        <v>0</v>
      </c>
      <c r="DJ96" s="1198" t="str">
        <f t="shared" si="42"/>
        <v/>
      </c>
      <c r="DK96" s="1198" t="str">
        <f t="shared" si="43"/>
        <v/>
      </c>
      <c r="DL96" s="1198"/>
      <c r="DM96" s="1198" t="str">
        <f>IF($DL96="","",_xlfn.CONCAT(Names!$D$5,$AO96))</f>
        <v/>
      </c>
      <c r="DN96" s="1198" t="str">
        <f>IF($DL96="","",CONCATENATE(Names!$C$26,Names!$N$3,$DM96))</f>
        <v/>
      </c>
      <c r="DO96" s="1198" t="str">
        <f>IF($DL96="","",CONCATENATE(Names!$C$25,Names!$N$3,$DM96))</f>
        <v/>
      </c>
    </row>
    <row r="97" spans="1:119" s="54" customFormat="1">
      <c r="A97" s="116" t="str">
        <f>Names!$B$12</f>
        <v>Dummy Load</v>
      </c>
      <c r="B97" s="83"/>
      <c r="C97" s="48">
        <v>0</v>
      </c>
      <c r="D97" s="48"/>
      <c r="F97" s="54">
        <v>1</v>
      </c>
      <c r="G97" s="2">
        <f t="shared" si="55"/>
        <v>175.48899999999998</v>
      </c>
      <c r="H97" s="2">
        <f t="shared" si="52"/>
        <v>175.48899999999998</v>
      </c>
      <c r="I97" s="1225"/>
      <c r="J97" s="116"/>
      <c r="K97" s="101"/>
      <c r="L97" s="2" t="str">
        <f>IF(ISNUMBER(E97),VLOOKUP(C97,'TE,EHnames'!$B$4:$F$11,'TE,EHnames'!$C$2,FALSE),"")</f>
        <v/>
      </c>
      <c r="M97" s="2" t="str">
        <f>IF(ISNUMBER(E97),VLOOKUP(C97,'TE,EHnames'!$B$4:$F$11,'TE,EHnames'!$F$2,FALSE),"")</f>
        <v/>
      </c>
      <c r="O97" s="13" t="str">
        <f t="shared" si="58"/>
        <v/>
      </c>
      <c r="S97" t="str">
        <f>IFERROR(VLOOKUP(P97,Racks!$H$4:$M$30,6),"")</f>
        <v/>
      </c>
      <c r="V97" s="54">
        <f>COUNTIFS('Sec-Sub'!$K$4:$K$164,"&lt;="&amp;H97)</f>
        <v>56</v>
      </c>
      <c r="W97" s="54" t="str">
        <f>VLOOKUP(V97,'Sec-Sub'!$A$4:$C$164,2,FALSE)</f>
        <v>MBL</v>
      </c>
      <c r="X97" s="54" t="str">
        <f>VLOOKUP(V97,'Sec-Sub'!$A$4:$C$164,3,FALSE)</f>
        <v>090</v>
      </c>
      <c r="Y97" s="54" t="str">
        <f>CONCATENATE(X97,Names!$I$3)</f>
        <v>090PRL</v>
      </c>
      <c r="Z97" s="48"/>
      <c r="AA97" s="49"/>
      <c r="AC97" s="117"/>
      <c r="AD97" s="118"/>
      <c r="AE97" s="119"/>
      <c r="AI97" s="1266" t="str">
        <f>IF(ISNUMBER(R97),CONCATENATE(Names!$C$3,R97),"")</f>
        <v/>
      </c>
      <c r="AK97" s="54" t="str">
        <f t="shared" si="44"/>
        <v/>
      </c>
      <c r="AL97" s="54" t="str">
        <f t="shared" si="45"/>
        <v/>
      </c>
      <c r="AM97" s="54" t="str">
        <f t="shared" si="46"/>
        <v/>
      </c>
      <c r="AN97" s="54" t="str">
        <f t="shared" si="47"/>
        <v/>
      </c>
      <c r="AO97" s="54" t="str">
        <f t="shared" si="48"/>
        <v/>
      </c>
      <c r="AP97" s="54" t="str">
        <f>IF(ISNUMBER(E97),CONCATENATE(Names!$C$5,Names!$N$3,AO97),"")</f>
        <v/>
      </c>
      <c r="AQ97" s="54" t="str">
        <f>IF(ISNUMBER(E97),CONCATENATE(Names!$D$5,AO97),"")</f>
        <v/>
      </c>
      <c r="AR97" s="54" t="str">
        <f>IF(ISNUMBER(E97),CONCATENATE(Names!$C$10,Names!$N$3,AQ97),"")</f>
        <v/>
      </c>
      <c r="AS97" s="54" t="str">
        <f>IF(ISNUMBER(E97),CONCATENATE(Names!$C$11,Names!$N$3,AQ97),"")</f>
        <v/>
      </c>
      <c r="AU97" s="51" t="str">
        <f t="shared" si="49"/>
        <v/>
      </c>
      <c r="AV97" s="54" t="str">
        <f t="shared" si="36"/>
        <v/>
      </c>
      <c r="AW97" s="54" t="str">
        <f t="shared" si="37"/>
        <v/>
      </c>
      <c r="AX97" s="54" t="str">
        <f t="shared" si="38"/>
        <v/>
      </c>
      <c r="AY97" s="54" t="str">
        <f t="shared" si="39"/>
        <v/>
      </c>
      <c r="AZ97" s="54" t="str">
        <f>IF(ISNUMBER(A97),CONCATENATE(Names!$C$6,Names!$N$3,AU97,A97),"")</f>
        <v/>
      </c>
      <c r="BA97" s="54" t="str">
        <f>IF(ISNUMBER(A97),CONCATENATE(Names!$C$7,Names!$N$3,AU97,A97),"")</f>
        <v/>
      </c>
      <c r="BB97" s="54" t="str">
        <f>IF(ISNUMBER(A97),CONCATENATE(Names!$C$8,Names!$N$3,AU97,A97),"")</f>
        <v/>
      </c>
      <c r="BC97" s="54" t="str">
        <f>IF(ISNUMBER(A97),CONCATENATE(Names!$D$6,AY97),"")</f>
        <v/>
      </c>
      <c r="BD97" s="54" t="str">
        <f>IF(ISNUMBER(A97),CONCATENATE(Names!$C$10,Names!$N$3,BC97),"")</f>
        <v/>
      </c>
      <c r="BE97" s="54" t="str">
        <f>IF(ISNUMBER(A97),CONCATENATE(Names!$C$11,Names!$N$3,BC97),"")</f>
        <v/>
      </c>
      <c r="BF97" s="54" t="str">
        <f>IF(ISNUMBER(A97),CONCATENATE(Names!$D$7,AY97),"")</f>
        <v/>
      </c>
      <c r="BG97" s="54" t="str">
        <f>IF(ISNUMBER(A97),CONCATENATE(Names!$C$10,Names!$N$3,BF97),"")</f>
        <v/>
      </c>
      <c r="BH97" s="54" t="str">
        <f>IF(ISNUMBER(A97),CONCATENATE(Names!$C$11,Names!$N$3,BF97),"")</f>
        <v/>
      </c>
      <c r="BI97" s="54" t="str">
        <f>IF(ISNUMBER(A97),CONCATENATE(Names!$C$12,Names!$N$3,BC97),"")</f>
        <v/>
      </c>
      <c r="BJ97" t="str">
        <f>IF(ISNUMBER(A97),CONCATENATE(Names!$C$24,Names!$N$3,AY97),"")</f>
        <v/>
      </c>
      <c r="BK97" t="str">
        <f>IF(ISNUMBER(A97),CONCATENATE(Names!$C$9,Names!$N$3,AY97),"")</f>
        <v/>
      </c>
      <c r="BS97" s="157"/>
      <c r="BT97" s="120">
        <f>COUNTIFS($BW$5:BW97,"&lt;&gt;"&amp;"")</f>
        <v>21</v>
      </c>
      <c r="BU97" s="84" t="str">
        <f t="shared" si="40"/>
        <v>MBL</v>
      </c>
      <c r="BV97" s="84" t="str">
        <f t="shared" si="41"/>
        <v>090PRL</v>
      </c>
      <c r="BW97" s="84" t="str">
        <f>Names!$C$12</f>
        <v>PRLDL</v>
      </c>
      <c r="BX97" s="54" t="str">
        <f>CONCATENATE(Names!$D$22,$BX$84)</f>
        <v>P001</v>
      </c>
      <c r="BY97" s="54" t="str">
        <f>IF($BW97="","",CONCATENATE($BW97,Names!$N$3,$BX97))</f>
        <v>PRLDL-P001</v>
      </c>
      <c r="BZ97" s="157"/>
      <c r="CA97" s="13" t="str">
        <f>IF(ISNUMBER(A97),CONCATENATE(W97,Names!$H$3,Y97,Names!$J$3,Names!$K$3,Names!$L$3,BK97),"")</f>
        <v/>
      </c>
      <c r="CB97" s="13" t="str">
        <f>IF(ISNUMBER(A97),CONCATENATE(W97,Names!$H$3,Y97,Names!$J$3,Names!$K$3,Names!$L$3,BB97),"")</f>
        <v/>
      </c>
      <c r="CC97" s="13" t="str">
        <f>IF($BW97="","",CONCATENATE(W97,Names!$H$3,Y97,Names!$J$3,Names!$K$3,Names!$L$3,$BW97,Names!$N$3,$BX97))</f>
        <v>MBL-090PRL:RFS-PRLDL-P001</v>
      </c>
      <c r="CF97" s="13" t="str">
        <f>IF(ISNUMBER($A97),CONCATENATE($BK97,Names!$P$3,Dev!$DA$130),"")</f>
        <v/>
      </c>
      <c r="CG97" s="13" t="str">
        <f>IF(ISNUMBER($A97),CONCATENATE($BK97,Names!$P$3,Dev!$DD$130),"")</f>
        <v/>
      </c>
      <c r="CH97" s="13" t="str">
        <f>IF(ISNUMBER($A97),CONCATENATE($BK97,Names!$P$3,Dev!$DG$130),"")</f>
        <v/>
      </c>
      <c r="CI97" s="13" t="str">
        <f>IF(ISNUMBER($A97),CONCATENATE($BK97,Names!$P$3,Dev!$DK$130),"")</f>
        <v/>
      </c>
      <c r="CJ97" s="13" t="str">
        <f>IF(ISNUMBER($A97),CONCATENATE($BK97,Names!$P$3,Dev!$DN$130),"")</f>
        <v/>
      </c>
      <c r="CK97" s="13" t="str">
        <f>IF(ISNUMBER($A97),CONCATENATE($BK97,Names!$P$3,Dev!$DQ$130),"")</f>
        <v/>
      </c>
      <c r="CL97" s="13"/>
      <c r="CM97" s="13" t="str">
        <f>""</f>
        <v/>
      </c>
      <c r="CN97" s="13" t="str">
        <f>IF(ISNUMBER($A97),CONCATENATE($BB97,Names!$P$3,Dev!$CZ$48),"")</f>
        <v/>
      </c>
      <c r="CO97" s="13" t="str">
        <f>IF(ISNUMBER($A97),CONCATENATE($BB97,Names!$P$3,Dev!$DF$48),"")</f>
        <v/>
      </c>
      <c r="CP97" s="13" t="str">
        <f>IF(ISNUMBER($A97),CONCATENATE($BB97,Names!$P$3,Dev!$DI$48),"")</f>
        <v/>
      </c>
      <c r="CQ97" s="13" t="str">
        <f>IF(ISNUMBER($A97),CONCATENATE($BB97,Names!$P$3,Dev!$DM$48),"")</f>
        <v/>
      </c>
      <c r="CR97" s="13" t="str">
        <f>IF(ISNUMBER($A97),CONCATENATE($BB97,Names!$P$3,Dev!$DV$48),"")</f>
        <v/>
      </c>
      <c r="CS97" s="13" t="str">
        <f>IF(ISNUMBER($A97),CONCATENATE($BB97,Names!$P$3,Dev!$DZ$48),"")</f>
        <v/>
      </c>
      <c r="CT97" s="13" t="str">
        <f>IF(ISNUMBER($A97),CONCATENATE($BB97,Names!$P$3,Dev!$EI$48),"")</f>
        <v/>
      </c>
      <c r="CU97" s="13" t="str">
        <f>IF(ISNUMBER($A97),CONCATENATE($BB97,Names!$P$3,Dev!$FZ$48),"")</f>
        <v/>
      </c>
      <c r="CV97" s="13" t="str">
        <f>IF(ISNUMBER($A97),CONCATENATE($BB97,Names!$P$3,Dev!$GI$48),"")</f>
        <v/>
      </c>
      <c r="CW97" s="13" t="str">
        <f>IF(ISNUMBER($A97),CONCATENATE($BB97,Names!$P$3,Dev!$GM$48),"")</f>
        <v/>
      </c>
      <c r="CX97" s="13"/>
      <c r="CY97" s="13" t="str">
        <f>IF(ISNUMBER($A97),CONCATENATE($BB97,Names!$P$3,Dev!$EM$48),"")</f>
        <v/>
      </c>
      <c r="CZ97" s="13" t="str">
        <f>IF(ISNUMBER($A97),CONCATENATE($BB97,Names!$P$3,Dev!$EV$48),"")</f>
        <v/>
      </c>
      <c r="DA97" s="13" t="str">
        <f>IF(ISNUMBER($A97),CONCATENATE($BB97,Names!$P$3,Dev!$EZ$48),"")</f>
        <v/>
      </c>
      <c r="DB97" s="13" t="str">
        <f>IF(ISNUMBER($A97),CONCATENATE($BB97,Names!$P$3,Dev!$FI$48),"")</f>
        <v/>
      </c>
      <c r="DC97" s="13" t="str">
        <f>IF(ISNUMBER($A97),CONCATENATE($BB97,Names!$P$3,Dev!$FM$48),"")</f>
        <v/>
      </c>
      <c r="DD97" s="13" t="str">
        <f>IF(ISNUMBER($A97),CONCATENATE($BB97,Names!$P$3,Dev!$FV$48),"")</f>
        <v/>
      </c>
      <c r="DE97" s="13" t="str">
        <f>IF(ISNUMBER($A97),CONCATENATE($BB97,Names!$P$3,Dev!$GP$48),"")</f>
        <v/>
      </c>
      <c r="DI97" s="105">
        <f>COUNTIFS($DL$5:DL97,"&lt;&gt;"&amp;"")</f>
        <v>0</v>
      </c>
      <c r="DJ97" s="1198" t="str">
        <f t="shared" si="42"/>
        <v/>
      </c>
      <c r="DK97" s="1198" t="str">
        <f t="shared" si="43"/>
        <v/>
      </c>
      <c r="DL97" s="1198"/>
      <c r="DM97" s="1198" t="str">
        <f>IF($DL97="","",_xlfn.CONCAT(Names!$D$5,$AO97))</f>
        <v/>
      </c>
      <c r="DN97" s="1198" t="str">
        <f>IF($DL97="","",CONCATENATE(Names!$C$26,Names!$N$3,$DM97))</f>
        <v/>
      </c>
      <c r="DO97" s="1198" t="str">
        <f>IF($DL97="","",CONCATENATE(Names!$C$25,Names!$N$3,$DM97))</f>
        <v/>
      </c>
    </row>
    <row r="98" spans="1:119">
      <c r="A98" s="71" t="s">
        <v>1026</v>
      </c>
      <c r="B98" s="6"/>
      <c r="C98" s="150">
        <v>0.7</v>
      </c>
      <c r="E98" s="895" t="s">
        <v>1029</v>
      </c>
      <c r="F98" s="895">
        <v>1</v>
      </c>
      <c r="G98" s="2">
        <f t="shared" si="55"/>
        <v>175.48899999999998</v>
      </c>
      <c r="H98" s="2">
        <f t="shared" si="52"/>
        <v>175.83899999999997</v>
      </c>
      <c r="J98" s="71"/>
      <c r="K98" s="58"/>
      <c r="L98" s="2" t="str">
        <f>IF(ISNUMBER(E98),VLOOKUP(C98,'TE,EHnames'!$B$4:$F$11,'TE,EHnames'!$C$2,FALSE),"")</f>
        <v/>
      </c>
      <c r="M98" s="2" t="str">
        <f>IF(ISNUMBER(E98),VLOOKUP(C98,'TE,EHnames'!$B$4:$F$11,'TE,EHnames'!$F$2,FALSE),"")</f>
        <v/>
      </c>
      <c r="O98" t="str">
        <f t="shared" si="58"/>
        <v/>
      </c>
      <c r="S98" t="str">
        <f>IFERROR(VLOOKUP(P98,Racks!$H$4:$M$30,6),"")</f>
        <v/>
      </c>
      <c r="V98">
        <f>COUNTIFS('Sec-Sub'!$K$4:$K$164,"&lt;="&amp;H98)</f>
        <v>56</v>
      </c>
      <c r="W98" t="str">
        <f>VLOOKUP(V98,'Sec-Sub'!$A$4:$C$164,2,FALSE)</f>
        <v>MBL</v>
      </c>
      <c r="X98" t="str">
        <f>VLOOKUP(V98,'Sec-Sub'!$A$4:$C$164,3,FALSE)</f>
        <v>090</v>
      </c>
      <c r="Y98" t="str">
        <f>CONCATENATE(X98,Names!$I$3)</f>
        <v>090PRL</v>
      </c>
      <c r="AC98" s="27"/>
      <c r="AD98" s="131"/>
      <c r="AE98" s="22"/>
      <c r="AI98" s="1266" t="str">
        <f>IF(ISNUMBER(R98),CONCATENATE(Names!$C$3,R98),"")</f>
        <v/>
      </c>
      <c r="AK98" t="str">
        <f t="shared" si="44"/>
        <v/>
      </c>
      <c r="AL98" t="str">
        <f t="shared" si="45"/>
        <v/>
      </c>
      <c r="AM98" t="str">
        <f t="shared" si="46"/>
        <v/>
      </c>
      <c r="AN98" t="str">
        <f t="shared" si="47"/>
        <v/>
      </c>
      <c r="AO98" t="str">
        <f t="shared" si="48"/>
        <v/>
      </c>
      <c r="AP98" t="str">
        <f>IF(ISNUMBER(E98),CONCATENATE(Names!$C$5,Names!$N$3,AO98),"")</f>
        <v/>
      </c>
      <c r="AQ98" t="str">
        <f>IF(ISNUMBER(E98),CONCATENATE(Names!$D$5,AO98),"")</f>
        <v/>
      </c>
      <c r="AR98" t="str">
        <f>IF(ISNUMBER(E98),CONCATENATE(Names!$C$10,Names!$N$3,AQ98),"")</f>
        <v/>
      </c>
      <c r="AS98" t="str">
        <f>IF(ISNUMBER(E98),CONCATENATE(Names!$C$11,Names!$N$3,AQ98),"")</f>
        <v/>
      </c>
      <c r="AU98" t="str">
        <f t="shared" si="49"/>
        <v/>
      </c>
      <c r="AV98" t="str">
        <f t="shared" si="36"/>
        <v/>
      </c>
      <c r="AW98" t="str">
        <f t="shared" si="37"/>
        <v/>
      </c>
      <c r="AX98" t="str">
        <f t="shared" si="38"/>
        <v/>
      </c>
      <c r="AY98" t="str">
        <f t="shared" si="39"/>
        <v/>
      </c>
      <c r="AZ98" t="str">
        <f>IF(ISNUMBER(A98),CONCATENATE(Names!$C$6,Names!$N$3,AU98,A98),"")</f>
        <v/>
      </c>
      <c r="BA98" t="str">
        <f>IF(ISNUMBER(A98),CONCATENATE(Names!$C$7,Names!$N$3,AU98,A98),"")</f>
        <v/>
      </c>
      <c r="BB98" t="str">
        <f>IF(ISNUMBER(A98),CONCATENATE(Names!$C$8,Names!$N$3,AU98,A98),"")</f>
        <v/>
      </c>
      <c r="BC98" t="str">
        <f>IF(ISNUMBER(A98),CONCATENATE(Names!$D$6,AY98),"")</f>
        <v/>
      </c>
      <c r="BD98" t="str">
        <f>IF(ISNUMBER(A98),CONCATENATE(Names!$C$10,Names!$N$3,BC98),"")</f>
        <v/>
      </c>
      <c r="BE98" t="str">
        <f>IF(ISNUMBER(A98),CONCATENATE(Names!$C$11,Names!$N$3,BC98),"")</f>
        <v/>
      </c>
      <c r="BF98" t="str">
        <f>IF(ISNUMBER(A98),CONCATENATE(Names!$D$7,AY98),"")</f>
        <v/>
      </c>
      <c r="BG98" t="str">
        <f>IF(ISNUMBER(A98),CONCATENATE(Names!$C$10,Names!$N$3,BF98),"")</f>
        <v/>
      </c>
      <c r="BH98" t="str">
        <f>IF(ISNUMBER(A98),CONCATENATE(Names!$C$11,Names!$N$3,BF98),"")</f>
        <v/>
      </c>
      <c r="BI98" t="str">
        <f>IF(ISNUMBER(A98),CONCATENATE(Names!$C$12,Names!$N$3,BC98),"")</f>
        <v/>
      </c>
      <c r="BJ98" t="str">
        <f>IF(ISNUMBER(A98),CONCATENATE(Names!$C$24,Names!$N$3,AY98),"")</f>
        <v/>
      </c>
      <c r="BK98" t="str">
        <f>IF(ISNUMBER(A98),CONCATENATE(Names!$C$9,Names!$N$3,AY98),"")</f>
        <v/>
      </c>
      <c r="BS98" s="157"/>
      <c r="BT98" s="105">
        <f>COUNTIFS($BW$5:BW98,"&lt;&gt;"&amp;"")</f>
        <v>22</v>
      </c>
      <c r="BU98" s="103" t="str">
        <f t="shared" si="40"/>
        <v>MBL</v>
      </c>
      <c r="BV98" s="103" t="str">
        <f t="shared" si="41"/>
        <v>090PRL</v>
      </c>
      <c r="BW98" s="103" t="str">
        <f>Names!$C$5</f>
        <v>PRLRL</v>
      </c>
      <c r="BX98" t="str">
        <f>$E$98</f>
        <v>044'</v>
      </c>
      <c r="BY98" t="str">
        <f>IF($BW98="","",CONCATENATE($BW98,Names!$N$3,$BX98))</f>
        <v>PRLRL-044'</v>
      </c>
      <c r="BZ98" s="157"/>
      <c r="CA98" s="13" t="str">
        <f>IF(ISNUMBER(A98),CONCATENATE(W98,Names!$H$3,Y98,Names!$J$3,Names!$K$3,Names!$L$3,BK98),"")</f>
        <v/>
      </c>
      <c r="CB98" s="13" t="str">
        <f>IF(ISNUMBER(A98),CONCATENATE(W98,Names!$H$3,Y98,Names!$J$3,Names!$K$3,Names!$L$3,BB98),"")</f>
        <v/>
      </c>
      <c r="CC98" t="str">
        <f>IF($BW98="","",CONCATENATE(W98,Names!$H$3,Y98,Names!$J$3,Names!$K$3,Names!$L$3,$BW98,Names!$N$3,$BX98))</f>
        <v>MBL-090PRL:RFS-PRLRL-044'</v>
      </c>
      <c r="CF98" s="13" t="str">
        <f>IF(ISNUMBER($A98),CONCATENATE($BK98,Names!$P$3,Dev!$DA$130),"")</f>
        <v/>
      </c>
      <c r="CG98" s="13" t="str">
        <f>IF(ISNUMBER($A98),CONCATENATE($BK98,Names!$P$3,Dev!$DD$130),"")</f>
        <v/>
      </c>
      <c r="CH98" s="13" t="str">
        <f>IF(ISNUMBER($A98),CONCATENATE($BK98,Names!$P$3,Dev!$DG$130),"")</f>
        <v/>
      </c>
      <c r="CI98" s="13" t="str">
        <f>IF(ISNUMBER($A98),CONCATENATE($BK98,Names!$P$3,Dev!$DK$130),"")</f>
        <v/>
      </c>
      <c r="CJ98" s="13" t="str">
        <f>IF(ISNUMBER($A98),CONCATENATE($BK98,Names!$P$3,Dev!$DN$130),"")</f>
        <v/>
      </c>
      <c r="CK98" s="13" t="str">
        <f>IF(ISNUMBER($A98),CONCATENATE($BK98,Names!$P$3,Dev!$DQ$130),"")</f>
        <v/>
      </c>
      <c r="CL98" s="13"/>
      <c r="CM98" s="13" t="str">
        <f>""</f>
        <v/>
      </c>
      <c r="CN98" s="13" t="str">
        <f>IF(ISNUMBER($A98),CONCATENATE($BB98,Names!$P$3,Dev!$CZ$48),"")</f>
        <v/>
      </c>
      <c r="CO98" s="13" t="str">
        <f>IF(ISNUMBER($A98),CONCATENATE($BB98,Names!$P$3,Dev!$DF$48),"")</f>
        <v/>
      </c>
      <c r="CP98" s="13" t="str">
        <f>IF(ISNUMBER($A98),CONCATENATE($BB98,Names!$P$3,Dev!$DI$48),"")</f>
        <v/>
      </c>
      <c r="CQ98" s="13" t="str">
        <f>IF(ISNUMBER($A98),CONCATENATE($BB98,Names!$P$3,Dev!$DM$48),"")</f>
        <v/>
      </c>
      <c r="CR98" s="13" t="str">
        <f>IF(ISNUMBER($A98),CONCATENATE($BB98,Names!$P$3,Dev!$DV$48),"")</f>
        <v/>
      </c>
      <c r="CS98" s="13" t="str">
        <f>IF(ISNUMBER($A98),CONCATENATE($BB98,Names!$P$3,Dev!$DZ$48),"")</f>
        <v/>
      </c>
      <c r="CT98" s="13" t="str">
        <f>IF(ISNUMBER($A98),CONCATENATE($BB98,Names!$P$3,Dev!$EI$48),"")</f>
        <v/>
      </c>
      <c r="CU98" s="13" t="str">
        <f>IF(ISNUMBER($A98),CONCATENATE($BB98,Names!$P$3,Dev!$FZ$48),"")</f>
        <v/>
      </c>
      <c r="CV98" s="13" t="str">
        <f>IF(ISNUMBER($A98),CONCATENATE($BB98,Names!$P$3,Dev!$GI$48),"")</f>
        <v/>
      </c>
      <c r="CW98" s="13" t="str">
        <f>IF(ISNUMBER($A98),CONCATENATE($BB98,Names!$P$3,Dev!$GM$48),"")</f>
        <v/>
      </c>
      <c r="CX98" s="13"/>
      <c r="CY98" s="13" t="str">
        <f>IF(ISNUMBER($A98),CONCATENATE($BB98,Names!$P$3,Dev!$EM$48),"")</f>
        <v/>
      </c>
      <c r="CZ98" s="13" t="str">
        <f>IF(ISNUMBER($A98),CONCATENATE($BB98,Names!$P$3,Dev!$EV$48),"")</f>
        <v/>
      </c>
      <c r="DA98" s="13" t="str">
        <f>IF(ISNUMBER($A98),CONCATENATE($BB98,Names!$P$3,Dev!$EZ$48),"")</f>
        <v/>
      </c>
      <c r="DB98" s="13" t="str">
        <f>IF(ISNUMBER($A98),CONCATENATE($BB98,Names!$P$3,Dev!$FI$48),"")</f>
        <v/>
      </c>
      <c r="DC98" s="13" t="str">
        <f>IF(ISNUMBER($A98),CONCATENATE($BB98,Names!$P$3,Dev!$FM$48),"")</f>
        <v/>
      </c>
      <c r="DD98" s="13" t="str">
        <f>IF(ISNUMBER($A98),CONCATENATE($BB98,Names!$P$3,Dev!$FV$48),"")</f>
        <v/>
      </c>
      <c r="DE98" s="13" t="str">
        <f>IF(ISNUMBER($A98),CONCATENATE($BB98,Names!$P$3,Dev!$GP$48),"")</f>
        <v/>
      </c>
      <c r="DI98" s="105">
        <f>COUNTIFS($DL$5:DL98,"&lt;&gt;"&amp;"")</f>
        <v>0</v>
      </c>
      <c r="DJ98" s="1198" t="str">
        <f t="shared" si="42"/>
        <v/>
      </c>
      <c r="DK98" s="1198" t="str">
        <f t="shared" si="43"/>
        <v/>
      </c>
      <c r="DL98" s="1198"/>
      <c r="DM98" s="1198" t="str">
        <f>IF($DL98="","",_xlfn.CONCAT(Names!$D$5,$AO98))</f>
        <v/>
      </c>
      <c r="DN98" s="1198" t="str">
        <f>IF($DL98="","",CONCATENATE(Names!$C$26,Names!$N$3,$DM98))</f>
        <v/>
      </c>
      <c r="DO98" s="1198" t="str">
        <f>IF($DL98="","",CONCATENATE(Names!$C$25,Names!$N$3,$DM98))</f>
        <v/>
      </c>
    </row>
    <row r="99" spans="1:119">
      <c r="A99" s="71" t="s">
        <v>1027</v>
      </c>
      <c r="B99" s="6"/>
      <c r="C99" s="1">
        <v>0</v>
      </c>
      <c r="F99">
        <v>1</v>
      </c>
      <c r="G99" s="2">
        <f t="shared" si="55"/>
        <v>176.18899999999996</v>
      </c>
      <c r="H99" s="2">
        <f t="shared" si="52"/>
        <v>176.18899999999996</v>
      </c>
      <c r="J99" s="71"/>
      <c r="K99" s="58"/>
      <c r="L99" s="2" t="str">
        <f>IF(ISNUMBER(E99),VLOOKUP(C99,'TE,EHnames'!$B$4:$F$11,'TE,EHnames'!$C$2,FALSE),"")</f>
        <v/>
      </c>
      <c r="M99" s="2" t="str">
        <f>IF(ISNUMBER(E99),VLOOKUP(C99,'TE,EHnames'!$B$4:$F$11,'TE,EHnames'!$F$2,FALSE),"")</f>
        <v/>
      </c>
      <c r="V99">
        <f>COUNTIFS('Sec-Sub'!$K$4:$K$164,"&lt;="&amp;H99)</f>
        <v>57</v>
      </c>
      <c r="W99" t="str">
        <f>VLOOKUP(V99,'Sec-Sub'!$A$4:$C$164,2,FALSE)</f>
        <v>MBL</v>
      </c>
      <c r="X99" t="str">
        <f>VLOOKUP(V99,'Sec-Sub'!$A$4:$C$164,3,FALSE)</f>
        <v>090</v>
      </c>
      <c r="Y99" t="str">
        <f>CONCATENATE(X99,Names!$I$3)</f>
        <v>090PRL</v>
      </c>
      <c r="AC99" s="27"/>
      <c r="AD99" s="131"/>
      <c r="AE99" s="22"/>
      <c r="AI99" s="1266" t="str">
        <f>IF(ISNUMBER(R99),CONCATENATE(Names!$C$3,R99),"")</f>
        <v/>
      </c>
      <c r="AL99" t="str">
        <f t="shared" si="45"/>
        <v/>
      </c>
      <c r="AM99" t="str">
        <f t="shared" si="46"/>
        <v/>
      </c>
      <c r="AN99" t="str">
        <f t="shared" si="47"/>
        <v/>
      </c>
      <c r="AO99" t="str">
        <f t="shared" si="48"/>
        <v/>
      </c>
      <c r="AP99" t="str">
        <f>IF(ISNUMBER(E99),CONCATENATE(Names!$C$5,Names!$N$3,AO99),"")</f>
        <v/>
      </c>
      <c r="AQ99" t="str">
        <f>IF(ISNUMBER(E99),CONCATENATE(Names!$D$5,AO99),"")</f>
        <v/>
      </c>
      <c r="AR99" t="str">
        <f>IF(ISNUMBER(E99),CONCATENATE(Names!$C$10,Names!$N$3,AQ99),"")</f>
        <v/>
      </c>
      <c r="AS99" t="str">
        <f>IF(ISNUMBER(E99),CONCATENATE(Names!$C$11,Names!$N$3,AQ99),"")</f>
        <v/>
      </c>
      <c r="AU99" t="str">
        <f t="shared" si="49"/>
        <v/>
      </c>
      <c r="AV99" t="str">
        <f t="shared" si="36"/>
        <v/>
      </c>
      <c r="AW99" t="str">
        <f t="shared" si="37"/>
        <v/>
      </c>
      <c r="AX99" t="str">
        <f t="shared" si="38"/>
        <v/>
      </c>
      <c r="AY99" t="str">
        <f t="shared" si="39"/>
        <v/>
      </c>
      <c r="AZ99" t="str">
        <f>IF(ISNUMBER(A99),CONCATENATE(Names!$C$6,Names!$N$3,AU99,A99),"")</f>
        <v/>
      </c>
      <c r="BA99" t="str">
        <f>IF(ISNUMBER(A99),CONCATENATE(Names!$C$7,Names!$N$3,AU99,A99),"")</f>
        <v/>
      </c>
      <c r="BB99" t="str">
        <f>IF(ISNUMBER(A99),CONCATENATE(Names!$C$8,Names!$N$3,AU99,A99),"")</f>
        <v/>
      </c>
      <c r="BC99" t="str">
        <f>IF(ISNUMBER(A99),CONCATENATE(Names!$D$6,AY99),"")</f>
        <v/>
      </c>
      <c r="BD99" t="str">
        <f>IF(ISNUMBER(A99),CONCATENATE(Names!$C$10,Names!$N$3,BC99),"")</f>
        <v/>
      </c>
      <c r="BE99" t="str">
        <f>IF(ISNUMBER(A99),CONCATENATE(Names!$C$11,Names!$N$3,BC99),"")</f>
        <v/>
      </c>
      <c r="BF99" t="str">
        <f>IF(ISNUMBER(A99),CONCATENATE(Names!$D$7,AY99),"")</f>
        <v/>
      </c>
      <c r="BG99" t="str">
        <f>IF(ISNUMBER(A99),CONCATENATE(Names!$C$10,Names!$N$3,BF99),"")</f>
        <v/>
      </c>
      <c r="BH99" t="str">
        <f>IF(ISNUMBER(A99),CONCATENATE(Names!$C$11,Names!$N$3,BF99),"")</f>
        <v/>
      </c>
      <c r="BI99" t="str">
        <f>IF(ISNUMBER(A99),CONCATENATE(Names!$C$12,Names!$N$3,BC99),"")</f>
        <v/>
      </c>
      <c r="BJ99" t="str">
        <f>IF(ISNUMBER(A99),CONCATENATE(Names!$C$24,Names!$N$3,AY99),"")</f>
        <v/>
      </c>
      <c r="BK99" t="str">
        <f>IF(ISNUMBER(A99),CONCATENATE(Names!$C$9,Names!$N$3,AY99),"")</f>
        <v/>
      </c>
      <c r="BS99" s="157"/>
      <c r="BT99" s="105">
        <f>COUNTIFS($BW$5:BW99,"&lt;&gt;"&amp;"")</f>
        <v>23</v>
      </c>
      <c r="BU99" s="103" t="str">
        <f t="shared" si="40"/>
        <v>MBL</v>
      </c>
      <c r="BV99" s="103" t="str">
        <f t="shared" si="41"/>
        <v>090PRL</v>
      </c>
      <c r="BW99" s="103" t="str">
        <f>Names!$C$10</f>
        <v>PRLEH</v>
      </c>
      <c r="BX99" t="str">
        <f>CONCATENATE(Names!$D$5,$BX$98)</f>
        <v>L044'</v>
      </c>
      <c r="BY99" t="str">
        <f>IF($BW99="","",CONCATENATE($BW99,Names!$N$3,$BX99))</f>
        <v>PRLEH-L044'</v>
      </c>
      <c r="BZ99" s="157"/>
      <c r="CA99" s="13" t="str">
        <f>IF(ISNUMBER(A99),CONCATENATE(W99,Names!$H$3,Y99,Names!$J$3,Names!$K$3,Names!$L$3,BK99),"")</f>
        <v/>
      </c>
      <c r="CB99" s="13" t="str">
        <f>IF(ISNUMBER(A99),CONCATENATE(W99,Names!$H$3,Y99,Names!$J$3,Names!$K$3,Names!$L$3,BB99),"")</f>
        <v/>
      </c>
      <c r="CF99" s="13" t="str">
        <f>IF(ISNUMBER($A99),CONCATENATE($BK99,Names!$P$3,Dev!$DA$130),"")</f>
        <v/>
      </c>
      <c r="CG99" s="13" t="str">
        <f>IF(ISNUMBER($A99),CONCATENATE($BK99,Names!$P$3,Dev!$DD$130),"")</f>
        <v/>
      </c>
      <c r="CH99" s="13" t="str">
        <f>IF(ISNUMBER($A99),CONCATENATE($BK99,Names!$P$3,Dev!$DG$130),"")</f>
        <v/>
      </c>
      <c r="CI99" s="13" t="str">
        <f>IF(ISNUMBER($A99),CONCATENATE($BK99,Names!$P$3,Dev!$DK$130),"")</f>
        <v/>
      </c>
      <c r="CJ99" s="13" t="str">
        <f>IF(ISNUMBER($A99),CONCATENATE($BK99,Names!$P$3,Dev!$DN$130),"")</f>
        <v/>
      </c>
      <c r="CK99" s="13" t="str">
        <f>IF(ISNUMBER($A99),CONCATENATE($BK99,Names!$P$3,Dev!$DQ$130),"")</f>
        <v/>
      </c>
      <c r="CL99" s="13"/>
      <c r="CM99" s="13" t="str">
        <f>""</f>
        <v/>
      </c>
      <c r="CN99" s="13" t="str">
        <f>IF(ISNUMBER($A99),CONCATENATE($BB99,Names!$P$3,Dev!$CZ$48),"")</f>
        <v/>
      </c>
      <c r="CO99" s="13" t="str">
        <f>IF(ISNUMBER($A99),CONCATENATE($BB99,Names!$P$3,Dev!$DF$48),"")</f>
        <v/>
      </c>
      <c r="CP99" s="13" t="str">
        <f>IF(ISNUMBER($A99),CONCATENATE($BB99,Names!$P$3,Dev!$DI$48),"")</f>
        <v/>
      </c>
      <c r="CQ99" s="13" t="str">
        <f>IF(ISNUMBER($A99),CONCATENATE($BB99,Names!$P$3,Dev!$DM$48),"")</f>
        <v/>
      </c>
      <c r="CR99" s="13" t="str">
        <f>IF(ISNUMBER($A99),CONCATENATE($BB99,Names!$P$3,Dev!$DV$48),"")</f>
        <v/>
      </c>
      <c r="CS99" s="13" t="str">
        <f>IF(ISNUMBER($A99),CONCATENATE($BB99,Names!$P$3,Dev!$DZ$48),"")</f>
        <v/>
      </c>
      <c r="CT99" s="13" t="str">
        <f>IF(ISNUMBER($A99),CONCATENATE($BB99,Names!$P$3,Dev!$EI$48),"")</f>
        <v/>
      </c>
      <c r="CU99" s="13" t="str">
        <f>IF(ISNUMBER($A99),CONCATENATE($BB99,Names!$P$3,Dev!$FZ$48),"")</f>
        <v/>
      </c>
      <c r="CV99" s="13" t="str">
        <f>IF(ISNUMBER($A99),CONCATENATE($BB99,Names!$P$3,Dev!$GI$48),"")</f>
        <v/>
      </c>
      <c r="CW99" s="13" t="str">
        <f>IF(ISNUMBER($A99),CONCATENATE($BB99,Names!$P$3,Dev!$GM$48),"")</f>
        <v/>
      </c>
      <c r="CX99" s="13"/>
      <c r="CY99" s="13" t="str">
        <f>IF(ISNUMBER($A99),CONCATENATE($BB99,Names!$P$3,Dev!$EM$48),"")</f>
        <v/>
      </c>
      <c r="CZ99" s="13" t="str">
        <f>IF(ISNUMBER($A99),CONCATENATE($BB99,Names!$P$3,Dev!$EV$48),"")</f>
        <v/>
      </c>
      <c r="DA99" s="13" t="str">
        <f>IF(ISNUMBER($A99),CONCATENATE($BB99,Names!$P$3,Dev!$EZ$48),"")</f>
        <v/>
      </c>
      <c r="DB99" s="13" t="str">
        <f>IF(ISNUMBER($A99),CONCATENATE($BB99,Names!$P$3,Dev!$FI$48),"")</f>
        <v/>
      </c>
      <c r="DC99" s="13" t="str">
        <f>IF(ISNUMBER($A99),CONCATENATE($BB99,Names!$P$3,Dev!$FM$48),"")</f>
        <v/>
      </c>
      <c r="DD99" s="13" t="str">
        <f>IF(ISNUMBER($A99),CONCATENATE($BB99,Names!$P$3,Dev!$FV$48),"")</f>
        <v/>
      </c>
      <c r="DE99" s="13" t="str">
        <f>IF(ISNUMBER($A99),CONCATENATE($BB99,Names!$P$3,Dev!$GP$48),"")</f>
        <v/>
      </c>
      <c r="DI99" s="105">
        <f>COUNTIFS($DL$5:DL99,"&lt;&gt;"&amp;"")</f>
        <v>0</v>
      </c>
      <c r="DJ99" s="1198" t="str">
        <f t="shared" si="42"/>
        <v/>
      </c>
      <c r="DK99" s="1198" t="str">
        <f t="shared" si="43"/>
        <v/>
      </c>
      <c r="DL99" s="1198"/>
      <c r="DM99" s="1198" t="str">
        <f>IF($DL99="","",_xlfn.CONCAT(Names!$D$5,$AO99))</f>
        <v/>
      </c>
      <c r="DN99" s="1198" t="str">
        <f>IF($DL99="","",CONCATENATE(Names!$C$26,Names!$N$3,$DM99))</f>
        <v/>
      </c>
      <c r="DO99" s="1198" t="str">
        <f>IF($DL99="","",CONCATENATE(Names!$C$25,Names!$N$3,$DM99))</f>
        <v/>
      </c>
    </row>
    <row r="100" spans="1:119">
      <c r="A100" s="71" t="s">
        <v>1028</v>
      </c>
      <c r="B100" s="6"/>
      <c r="C100" s="1">
        <v>0</v>
      </c>
      <c r="F100">
        <v>1</v>
      </c>
      <c r="G100" s="2">
        <f t="shared" si="55"/>
        <v>176.18899999999996</v>
      </c>
      <c r="H100" s="2">
        <f t="shared" si="52"/>
        <v>176.18899999999996</v>
      </c>
      <c r="J100" s="71"/>
      <c r="K100" s="58"/>
      <c r="L100" s="2" t="str">
        <f>IF(ISNUMBER(E100),VLOOKUP(C100,'TE,EHnames'!$B$4:$F$11,'TE,EHnames'!$C$2,FALSE),"")</f>
        <v/>
      </c>
      <c r="M100" s="2" t="str">
        <f>IF(ISNUMBER(E100),VLOOKUP(C100,'TE,EHnames'!$B$4:$F$11,'TE,EHnames'!$F$2,FALSE),"")</f>
        <v/>
      </c>
      <c r="V100">
        <f>COUNTIFS('Sec-Sub'!$K$4:$K$164,"&lt;="&amp;H100)</f>
        <v>57</v>
      </c>
      <c r="W100" t="str">
        <f>VLOOKUP(V100,'Sec-Sub'!$A$4:$C$164,2,FALSE)</f>
        <v>MBL</v>
      </c>
      <c r="X100" t="str">
        <f>VLOOKUP(V100,'Sec-Sub'!$A$4:$C$164,3,FALSE)</f>
        <v>090</v>
      </c>
      <c r="Y100" t="str">
        <f>CONCATENATE(X100,Names!$I$3)</f>
        <v>090PRL</v>
      </c>
      <c r="AC100" s="27"/>
      <c r="AD100" s="131"/>
      <c r="AE100" s="22"/>
      <c r="AI100" s="1266" t="str">
        <f>IF(ISNUMBER(R100),CONCATENATE(Names!$C$3,R100),"")</f>
        <v/>
      </c>
      <c r="AL100" t="str">
        <f t="shared" si="45"/>
        <v/>
      </c>
      <c r="AM100" t="str">
        <f t="shared" si="46"/>
        <v/>
      </c>
      <c r="AN100" t="str">
        <f t="shared" si="47"/>
        <v/>
      </c>
      <c r="AO100" t="str">
        <f t="shared" si="48"/>
        <v/>
      </c>
      <c r="AP100" t="str">
        <f>IF(ISNUMBER(E100),CONCATENATE(Names!$C$5,Names!$N$3,AO100),"")</f>
        <v/>
      </c>
      <c r="AQ100" t="str">
        <f>IF(ISNUMBER(E100),CONCATENATE(Names!$D$5,AO100),"")</f>
        <v/>
      </c>
      <c r="AR100" t="str">
        <f>IF(ISNUMBER(E100),CONCATENATE(Names!$C$10,Names!$N$3,AQ100),"")</f>
        <v/>
      </c>
      <c r="AS100" t="str">
        <f>IF(ISNUMBER(E100),CONCATENATE(Names!$C$11,Names!$N$3,AQ100),"")</f>
        <v/>
      </c>
      <c r="AU100" t="str">
        <f t="shared" si="49"/>
        <v/>
      </c>
      <c r="AV100" t="str">
        <f t="shared" si="36"/>
        <v/>
      </c>
      <c r="AW100" t="str">
        <f t="shared" si="37"/>
        <v/>
      </c>
      <c r="AX100" t="str">
        <f t="shared" si="38"/>
        <v/>
      </c>
      <c r="AY100" t="str">
        <f t="shared" si="39"/>
        <v/>
      </c>
      <c r="AZ100" t="str">
        <f>IF(ISNUMBER(A100),CONCATENATE(Names!$C$6,Names!$N$3,AU100,A100),"")</f>
        <v/>
      </c>
      <c r="BA100" t="str">
        <f>IF(ISNUMBER(A100),CONCATENATE(Names!$C$7,Names!$N$3,AU100,A100),"")</f>
        <v/>
      </c>
      <c r="BB100" t="str">
        <f>IF(ISNUMBER(A100),CONCATENATE(Names!$C$8,Names!$N$3,AU100,A100),"")</f>
        <v/>
      </c>
      <c r="BC100" t="str">
        <f>IF(ISNUMBER(A100),CONCATENATE(Names!$D$6,AY100),"")</f>
        <v/>
      </c>
      <c r="BD100" t="str">
        <f>IF(ISNUMBER(A100),CONCATENATE(Names!$C$10,Names!$N$3,BC100),"")</f>
        <v/>
      </c>
      <c r="BE100" t="str">
        <f>IF(ISNUMBER(A100),CONCATENATE(Names!$C$11,Names!$N$3,BC100),"")</f>
        <v/>
      </c>
      <c r="BF100" t="str">
        <f>IF(ISNUMBER(A100),CONCATENATE(Names!$D$7,AY100),"")</f>
        <v/>
      </c>
      <c r="BG100" t="str">
        <f>IF(ISNUMBER(A100),CONCATENATE(Names!$C$10,Names!$N$3,BF100),"")</f>
        <v/>
      </c>
      <c r="BH100" t="str">
        <f>IF(ISNUMBER(A100),CONCATENATE(Names!$C$11,Names!$N$3,BF100),"")</f>
        <v/>
      </c>
      <c r="BI100" t="str">
        <f>IF(ISNUMBER(A100),CONCATENATE(Names!$C$12,Names!$N$3,BC100),"")</f>
        <v/>
      </c>
      <c r="BJ100" t="str">
        <f>IF(ISNUMBER(A100),CONCATENATE(Names!$C$24,Names!$N$3,AY100),"")</f>
        <v/>
      </c>
      <c r="BK100" t="str">
        <f>IF(ISNUMBER(A100),CONCATENATE(Names!$C$9,Names!$N$3,AY100),"")</f>
        <v/>
      </c>
      <c r="BS100" s="157"/>
      <c r="BT100" s="105">
        <f>COUNTIFS($BW$5:BW100,"&lt;&gt;"&amp;"")</f>
        <v>24</v>
      </c>
      <c r="BU100" s="103" t="str">
        <f t="shared" si="40"/>
        <v>MBL</v>
      </c>
      <c r="BV100" s="103" t="str">
        <f t="shared" si="41"/>
        <v>090PRL</v>
      </c>
      <c r="BW100" s="103" t="str">
        <f>Names!$C$11</f>
        <v>PRLTE</v>
      </c>
      <c r="BX100" t="str">
        <f>CONCATENATE(Names!$D$5,$BX$98)</f>
        <v>L044'</v>
      </c>
      <c r="BY100" t="str">
        <f>IF($BW100="","",CONCATENATE($BW100,Names!$N$3,$BX100))</f>
        <v>PRLTE-L044'</v>
      </c>
      <c r="BZ100" s="157"/>
      <c r="CA100" s="13" t="str">
        <f>IF(ISNUMBER(A100),CONCATENATE(W100,Names!$H$3,Y100,Names!$J$3,Names!$K$3,Names!$L$3,BK100),"")</f>
        <v/>
      </c>
      <c r="CB100" s="13" t="str">
        <f>IF(ISNUMBER(A100),CONCATENATE(W100,Names!$H$3,Y100,Names!$J$3,Names!$K$3,Names!$L$3,BB100),"")</f>
        <v/>
      </c>
      <c r="CF100" s="13" t="str">
        <f>IF(ISNUMBER($A100),CONCATENATE($BK100,Names!$P$3,Dev!$DA$130),"")</f>
        <v/>
      </c>
      <c r="CG100" s="13" t="str">
        <f>IF(ISNUMBER($A100),CONCATENATE($BK100,Names!$P$3,Dev!$DD$130),"")</f>
        <v/>
      </c>
      <c r="CH100" s="13" t="str">
        <f>IF(ISNUMBER($A100),CONCATENATE($BK100,Names!$P$3,Dev!$DG$130),"")</f>
        <v/>
      </c>
      <c r="CI100" s="13" t="str">
        <f>IF(ISNUMBER($A100),CONCATENATE($BK100,Names!$P$3,Dev!$DK$130),"")</f>
        <v/>
      </c>
      <c r="CJ100" s="13" t="str">
        <f>IF(ISNUMBER($A100),CONCATENATE($BK100,Names!$P$3,Dev!$DN$130),"")</f>
        <v/>
      </c>
      <c r="CK100" s="13" t="str">
        <f>IF(ISNUMBER($A100),CONCATENATE($BK100,Names!$P$3,Dev!$DQ$130),"")</f>
        <v/>
      </c>
      <c r="CL100" s="13"/>
      <c r="CM100" s="13" t="str">
        <f>""</f>
        <v/>
      </c>
      <c r="CN100" s="13" t="str">
        <f>IF(ISNUMBER($A100),CONCATENATE($BB100,Names!$P$3,Dev!$CZ$48),"")</f>
        <v/>
      </c>
      <c r="CO100" s="13" t="str">
        <f>IF(ISNUMBER($A100),CONCATENATE($BB100,Names!$P$3,Dev!$DF$48),"")</f>
        <v/>
      </c>
      <c r="CP100" s="13" t="str">
        <f>IF(ISNUMBER($A100),CONCATENATE($BB100,Names!$P$3,Dev!$DI$48),"")</f>
        <v/>
      </c>
      <c r="CQ100" s="13" t="str">
        <f>IF(ISNUMBER($A100),CONCATENATE($BB100,Names!$P$3,Dev!$DM$48),"")</f>
        <v/>
      </c>
      <c r="CR100" s="13" t="str">
        <f>IF(ISNUMBER($A100),CONCATENATE($BB100,Names!$P$3,Dev!$DV$48),"")</f>
        <v/>
      </c>
      <c r="CS100" s="13" t="str">
        <f>IF(ISNUMBER($A100),CONCATENATE($BB100,Names!$P$3,Dev!$DZ$48),"")</f>
        <v/>
      </c>
      <c r="CT100" s="13" t="str">
        <f>IF(ISNUMBER($A100),CONCATENATE($BB100,Names!$P$3,Dev!$EI$48),"")</f>
        <v/>
      </c>
      <c r="CU100" s="13" t="str">
        <f>IF(ISNUMBER($A100),CONCATENATE($BB100,Names!$P$3,Dev!$FZ$48),"")</f>
        <v/>
      </c>
      <c r="CV100" s="13" t="str">
        <f>IF(ISNUMBER($A100),CONCATENATE($BB100,Names!$P$3,Dev!$GI$48),"")</f>
        <v/>
      </c>
      <c r="CW100" s="13" t="str">
        <f>IF(ISNUMBER($A100),CONCATENATE($BB100,Names!$P$3,Dev!$GM$48),"")</f>
        <v/>
      </c>
      <c r="CX100" s="13"/>
      <c r="CY100" s="13" t="str">
        <f>IF(ISNUMBER($A100),CONCATENATE($BB100,Names!$P$3,Dev!$EM$48),"")</f>
        <v/>
      </c>
      <c r="CZ100" s="13" t="str">
        <f>IF(ISNUMBER($A100),CONCATENATE($BB100,Names!$P$3,Dev!$EV$48),"")</f>
        <v/>
      </c>
      <c r="DA100" s="13" t="str">
        <f>IF(ISNUMBER($A100),CONCATENATE($BB100,Names!$P$3,Dev!$EZ$48),"")</f>
        <v/>
      </c>
      <c r="DB100" s="13" t="str">
        <f>IF(ISNUMBER($A100),CONCATENATE($BB100,Names!$P$3,Dev!$FI$48),"")</f>
        <v/>
      </c>
      <c r="DC100" s="13" t="str">
        <f>IF(ISNUMBER($A100),CONCATENATE($BB100,Names!$P$3,Dev!$FM$48),"")</f>
        <v/>
      </c>
      <c r="DD100" s="13" t="str">
        <f>IF(ISNUMBER($A100),CONCATENATE($BB100,Names!$P$3,Dev!$FV$48),"")</f>
        <v/>
      </c>
      <c r="DE100" s="13" t="str">
        <f>IF(ISNUMBER($A100),CONCATENATE($BB100,Names!$P$3,Dev!$GP$48),"")</f>
        <v/>
      </c>
      <c r="DI100" s="105">
        <f>COUNTIFS($DL$5:DL100,"&lt;&gt;"&amp;"")</f>
        <v>0</v>
      </c>
      <c r="DJ100" s="1198" t="str">
        <f t="shared" si="42"/>
        <v/>
      </c>
      <c r="DK100" s="1198" t="str">
        <f t="shared" si="43"/>
        <v/>
      </c>
      <c r="DL100" s="1198"/>
      <c r="DM100" s="1198" t="str">
        <f>IF($DL100="","",_xlfn.CONCAT(Names!$D$5,$AO100))</f>
        <v/>
      </c>
      <c r="DN100" s="1198" t="str">
        <f>IF($DL100="","",CONCATENATE(Names!$C$26,Names!$N$3,$DM100))</f>
        <v/>
      </c>
      <c r="DO100" s="1198" t="str">
        <f>IF($DL100="","",CONCATENATE(Names!$C$25,Names!$N$3,$DM100))</f>
        <v/>
      </c>
    </row>
    <row r="101" spans="1:119" s="89" customFormat="1">
      <c r="A101" s="108" t="str">
        <f>Names!$B$14</f>
        <v>Gas inlet</v>
      </c>
      <c r="B101" s="109"/>
      <c r="C101" s="936">
        <f>$C$7</f>
        <v>8.5000000000000006E-2</v>
      </c>
      <c r="D101" s="88"/>
      <c r="F101" s="89">
        <v>1</v>
      </c>
      <c r="G101" s="2">
        <f t="shared" si="55"/>
        <v>176.18899999999996</v>
      </c>
      <c r="H101" s="2">
        <f t="shared" si="52"/>
        <v>176.23149999999995</v>
      </c>
      <c r="I101" s="1225"/>
      <c r="J101" s="108"/>
      <c r="K101" s="92"/>
      <c r="L101" s="2" t="str">
        <f>IF(ISNUMBER(E101),VLOOKUP(C101,'TE,EHnames'!$B$4:$F$11,'TE,EHnames'!$C$2,FALSE),"")</f>
        <v/>
      </c>
      <c r="M101" s="2" t="str">
        <f>IF(ISNUMBER(E101),VLOOKUP(C101,'TE,EHnames'!$B$4:$F$11,'TE,EHnames'!$F$2,FALSE),"")</f>
        <v/>
      </c>
      <c r="O101" s="95" t="str">
        <f>IF(ISNUMBER(A101),ABS(H101-$Q$84),"")</f>
        <v/>
      </c>
      <c r="S101" s="89" t="str">
        <f>IFERROR(VLOOKUP(P101,Racks!$H$4:$M$30,6),"")</f>
        <v/>
      </c>
      <c r="V101" s="89">
        <f>COUNTIFS('Sec-Sub'!$K$4:$K$164,"&lt;="&amp;H101)</f>
        <v>57</v>
      </c>
      <c r="W101" s="89" t="str">
        <f>VLOOKUP(V101,'Sec-Sub'!$A$4:$C$164,2,FALSE)</f>
        <v>MBL</v>
      </c>
      <c r="X101" s="89" t="str">
        <f>VLOOKUP(V101,'Sec-Sub'!$A$4:$C$164,3,FALSE)</f>
        <v>090</v>
      </c>
      <c r="Y101" s="89" t="str">
        <f>CONCATENATE(X101,Names!$I$3)</f>
        <v>090PRL</v>
      </c>
      <c r="Z101" s="88"/>
      <c r="AA101" s="93"/>
      <c r="AC101" s="110"/>
      <c r="AD101" s="1819">
        <v>1</v>
      </c>
      <c r="AE101" s="111"/>
      <c r="AI101" s="1266" t="str">
        <f>IF(ISNUMBER(R101),CONCATENATE(Names!$C$3,R101),"")</f>
        <v/>
      </c>
      <c r="AK101" s="89" t="str">
        <f>IF(ISNUMBER(E101), IF(E101&lt;10,"00", IF(E101&lt;100,"0", "")), "")</f>
        <v/>
      </c>
      <c r="AL101" s="89" t="str">
        <f t="shared" si="45"/>
        <v/>
      </c>
      <c r="AM101" s="89" t="str">
        <f t="shared" si="46"/>
        <v/>
      </c>
      <c r="AN101" s="89" t="str">
        <f t="shared" si="47"/>
        <v/>
      </c>
      <c r="AO101" s="89" t="str">
        <f t="shared" si="48"/>
        <v/>
      </c>
      <c r="AP101" s="89" t="str">
        <f>IF(ISNUMBER(E101),CONCATENATE(Names!$C$5,Names!$N$3,AO101),"")</f>
        <v/>
      </c>
      <c r="AQ101" s="89" t="str">
        <f>IF(ISNUMBER(E101),CONCATENATE(Names!$D$5,AO101),"")</f>
        <v/>
      </c>
      <c r="AR101" s="89" t="str">
        <f>IF(ISNUMBER(E101),CONCATENATE(Names!$C$10,Names!$N$3,AQ101),"")</f>
        <v/>
      </c>
      <c r="AS101" s="89" t="str">
        <f>IF(ISNUMBER(E101),CONCATENATE(Names!$C$11,Names!$N$3,AQ101),"")</f>
        <v/>
      </c>
      <c r="AU101" s="95" t="str">
        <f t="shared" si="49"/>
        <v/>
      </c>
      <c r="AV101" s="89" t="str">
        <f t="shared" si="36"/>
        <v/>
      </c>
      <c r="AW101" s="89" t="str">
        <f t="shared" si="37"/>
        <v/>
      </c>
      <c r="AX101" s="89" t="str">
        <f t="shared" si="38"/>
        <v/>
      </c>
      <c r="AY101" s="89" t="str">
        <f t="shared" si="39"/>
        <v/>
      </c>
      <c r="AZ101" s="89" t="str">
        <f>IF(ISNUMBER(A101),CONCATENATE(Names!$C$6,Names!$N$3,AU101,A101),"")</f>
        <v/>
      </c>
      <c r="BA101" s="89" t="str">
        <f>IF(ISNUMBER(A101),CONCATENATE(Names!$C$7,Names!$N$3,AU101,A101),"")</f>
        <v/>
      </c>
      <c r="BB101" s="89" t="str">
        <f>IF(ISNUMBER(A101),CONCATENATE(Names!$C$8,Names!$N$3,AU101,A101),"")</f>
        <v/>
      </c>
      <c r="BC101" s="89" t="str">
        <f>IF(ISNUMBER(A101),CONCATENATE(Names!$D$6,AY101),"")</f>
        <v/>
      </c>
      <c r="BD101" s="89" t="str">
        <f>IF(ISNUMBER(A101),CONCATENATE(Names!$C$10,Names!$N$3,BC101),"")</f>
        <v/>
      </c>
      <c r="BE101" s="89" t="str">
        <f>IF(ISNUMBER(A101),CONCATENATE(Names!$C$11,Names!$N$3,BC101),"")</f>
        <v/>
      </c>
      <c r="BF101" s="89" t="str">
        <f>IF(ISNUMBER(A101),CONCATENATE(Names!$D$7,AY101),"")</f>
        <v/>
      </c>
      <c r="BG101" s="89" t="str">
        <f>IF(ISNUMBER(A101),CONCATENATE(Names!$C$10,Names!$N$3,BF101),"")</f>
        <v/>
      </c>
      <c r="BH101" s="89" t="str">
        <f>IF(ISNUMBER(A101),CONCATENATE(Names!$C$11,Names!$N$3,BF101),"")</f>
        <v/>
      </c>
      <c r="BI101" s="89" t="str">
        <f>IF(ISNUMBER(A101),CONCATENATE(Names!$C$12,Names!$N$3,BC101),"")</f>
        <v/>
      </c>
      <c r="BJ101" s="89" t="str">
        <f>IF(ISNUMBER(A101),CONCATENATE(Names!$C$24,Names!$N$3,AY101),"")</f>
        <v/>
      </c>
      <c r="BK101" s="89" t="str">
        <f>IF(ISNUMBER(A101),CONCATENATE(Names!$C$9,Names!$N$3,AY101),"")</f>
        <v/>
      </c>
      <c r="BT101" s="112">
        <f>COUNTIFS($BW$5:BW101,"&lt;&gt;"&amp;"")</f>
        <v>25</v>
      </c>
      <c r="BU101" s="113" t="str">
        <f t="shared" si="40"/>
        <v>MBL</v>
      </c>
      <c r="BV101" s="113" t="str">
        <f t="shared" si="41"/>
        <v>090PRL</v>
      </c>
      <c r="BW101" s="113" t="str">
        <f>Names!$C$14</f>
        <v>PRLGI</v>
      </c>
      <c r="BX101" s="154" t="str">
        <f>"002"</f>
        <v>002</v>
      </c>
      <c r="BY101" s="89" t="str">
        <f>IF($BW101="","",CONCATENATE($BW101,Names!$N$3,$BX101))</f>
        <v>PRLGI-002</v>
      </c>
      <c r="CA101" s="95" t="str">
        <f>IF(ISNUMBER(A101),CONCATENATE(W101,Names!$H$3,Y101,Names!$J$3,Names!$K$3,Names!$L$3,BK101),"")</f>
        <v/>
      </c>
      <c r="CB101" s="95" t="str">
        <f>IF(ISNUMBER(A101),CONCATENATE(W101,Names!$H$3,Y101,Names!$J$3,Names!$K$3,Names!$L$3,BB101),"")</f>
        <v/>
      </c>
      <c r="CC101" s="95" t="str">
        <f>IF($BW101="","",CONCATENATE(W101,Names!$H$3,Y101,Names!$J$3,Names!$K$3,Names!$L$3,$BW101,Names!$N$3,$BX101))</f>
        <v>MBL-090PRL:RFS-PRLGI-002</v>
      </c>
      <c r="CF101" s="13" t="str">
        <f>IF(ISNUMBER($A101),CONCATENATE($BK101,Names!$P$3,Dev!$DA$130),"")</f>
        <v/>
      </c>
      <c r="CG101" s="13" t="str">
        <f>IF(ISNUMBER($A101),CONCATENATE($BK101,Names!$P$3,Dev!$DD$130),"")</f>
        <v/>
      </c>
      <c r="CH101" s="13" t="str">
        <f>IF(ISNUMBER($A101),CONCATENATE($BK101,Names!$P$3,Dev!$DG$130),"")</f>
        <v/>
      </c>
      <c r="CI101" s="13" t="str">
        <f>IF(ISNUMBER($A101),CONCATENATE($BK101,Names!$P$3,Dev!$DK$130),"")</f>
        <v/>
      </c>
      <c r="CJ101" s="13" t="str">
        <f>IF(ISNUMBER($A101),CONCATENATE($BK101,Names!$P$3,Dev!$DN$130),"")</f>
        <v/>
      </c>
      <c r="CK101" s="13" t="str">
        <f>IF(ISNUMBER($A101),CONCATENATE($BK101,Names!$P$3,Dev!$DQ$130),"")</f>
        <v/>
      </c>
      <c r="CL101" s="13"/>
      <c r="CM101" s="13" t="str">
        <f>""</f>
        <v/>
      </c>
      <c r="CN101" s="13" t="str">
        <f>IF(ISNUMBER($A101),CONCATENATE($BB101,Names!$P$3,Dev!$CZ$48),"")</f>
        <v/>
      </c>
      <c r="CO101" s="13" t="str">
        <f>IF(ISNUMBER($A101),CONCATENATE($BB101,Names!$P$3,Dev!$DF$48),"")</f>
        <v/>
      </c>
      <c r="CP101" s="13" t="str">
        <f>IF(ISNUMBER($A101),CONCATENATE($BB101,Names!$P$3,Dev!$DI$48),"")</f>
        <v/>
      </c>
      <c r="CQ101" s="13" t="str">
        <f>IF(ISNUMBER($A101),CONCATENATE($BB101,Names!$P$3,Dev!$DM$48),"")</f>
        <v/>
      </c>
      <c r="CR101" s="13" t="str">
        <f>IF(ISNUMBER($A101),CONCATENATE($BB101,Names!$P$3,Dev!$DV$48),"")</f>
        <v/>
      </c>
      <c r="CS101" s="13" t="str">
        <f>IF(ISNUMBER($A101),CONCATENATE($BB101,Names!$P$3,Dev!$DZ$48),"")</f>
        <v/>
      </c>
      <c r="CT101" s="13" t="str">
        <f>IF(ISNUMBER($A101),CONCATENATE($BB101,Names!$P$3,Dev!$EI$48),"")</f>
        <v/>
      </c>
      <c r="CU101" s="13" t="str">
        <f>IF(ISNUMBER($A101),CONCATENATE($BB101,Names!$P$3,Dev!$FZ$48),"")</f>
        <v/>
      </c>
      <c r="CV101" s="13" t="str">
        <f>IF(ISNUMBER($A101),CONCATENATE($BB101,Names!$P$3,Dev!$GI$48),"")</f>
        <v/>
      </c>
      <c r="CW101" s="13" t="str">
        <f>IF(ISNUMBER($A101),CONCATENATE($BB101,Names!$P$3,Dev!$GM$48),"")</f>
        <v/>
      </c>
      <c r="CX101" s="13"/>
      <c r="CY101" s="13" t="str">
        <f>IF(ISNUMBER($A101),CONCATENATE($BB101,Names!$P$3,Dev!$EM$48),"")</f>
        <v/>
      </c>
      <c r="CZ101" s="13" t="str">
        <f>IF(ISNUMBER($A101),CONCATENATE($BB101,Names!$P$3,Dev!$EV$48),"")</f>
        <v/>
      </c>
      <c r="DA101" s="13" t="str">
        <f>IF(ISNUMBER($A101),CONCATENATE($BB101,Names!$P$3,Dev!$EZ$48),"")</f>
        <v/>
      </c>
      <c r="DB101" s="13" t="str">
        <f>IF(ISNUMBER($A101),CONCATENATE($BB101,Names!$P$3,Dev!$FI$48),"")</f>
        <v/>
      </c>
      <c r="DC101" s="13" t="str">
        <f>IF(ISNUMBER($A101),CONCATENATE($BB101,Names!$P$3,Dev!$FM$48),"")</f>
        <v/>
      </c>
      <c r="DD101" s="13" t="str">
        <f>IF(ISNUMBER($A101),CONCATENATE($BB101,Names!$P$3,Dev!$FV$48),"")</f>
        <v/>
      </c>
      <c r="DE101" s="13" t="str">
        <f>IF(ISNUMBER($A101),CONCATENATE($BB101,Names!$P$3,Dev!$GP$48),"")</f>
        <v/>
      </c>
      <c r="DI101" s="105">
        <f>COUNTIFS($DL$5:DL101,"&lt;&gt;"&amp;"")</f>
        <v>0</v>
      </c>
      <c r="DJ101" s="1198" t="str">
        <f t="shared" si="42"/>
        <v/>
      </c>
      <c r="DK101" s="1198" t="str">
        <f t="shared" si="43"/>
        <v/>
      </c>
      <c r="DL101" s="1198"/>
      <c r="DM101" s="1198" t="str">
        <f>IF($DL101="","",_xlfn.CONCAT(Names!$D$5,$AO101))</f>
        <v/>
      </c>
      <c r="DN101" s="1198" t="str">
        <f>IF($DL101="","",CONCATENATE(Names!$C$26,Names!$N$3,$DM101))</f>
        <v/>
      </c>
      <c r="DO101" s="1198" t="str">
        <f>IF($DL101="","",CONCATENATE(Names!$C$25,Names!$N$3,$DM101))</f>
        <v/>
      </c>
    </row>
    <row r="102" spans="1:119" s="89" customFormat="1">
      <c r="A102" s="108" t="s">
        <v>767</v>
      </c>
      <c r="B102" s="109"/>
      <c r="C102" s="88">
        <v>0</v>
      </c>
      <c r="D102" s="88"/>
      <c r="F102" s="89">
        <v>1</v>
      </c>
      <c r="G102" s="2">
        <f t="shared" si="55"/>
        <v>176.27399999999997</v>
      </c>
      <c r="H102" s="2">
        <f t="shared" si="52"/>
        <v>176.27399999999997</v>
      </c>
      <c r="I102" s="1225"/>
      <c r="J102" s="108"/>
      <c r="K102" s="92"/>
      <c r="L102" s="2" t="str">
        <f>IF(ISNUMBER(E102),VLOOKUP(C102,'TE,EHnames'!$B$4:$F$11,'TE,EHnames'!$C$2,FALSE),"")</f>
        <v/>
      </c>
      <c r="M102" s="2" t="str">
        <f>IF(ISNUMBER(E102),VLOOKUP(C102,'TE,EHnames'!$B$4:$F$11,'TE,EHnames'!$F$2,FALSE),"")</f>
        <v/>
      </c>
      <c r="O102" s="95" t="str">
        <f>IF(ISNUMBER(A102),ABS(H102-$Q$84),"")</f>
        <v/>
      </c>
      <c r="S102" s="89" t="str">
        <f>IFERROR(VLOOKUP(P102,Racks!$H$4:$M$30,6),"")</f>
        <v/>
      </c>
      <c r="V102" s="89">
        <f>COUNTIFS('Sec-Sub'!$K$4:$K$164,"&lt;="&amp;H102)</f>
        <v>57</v>
      </c>
      <c r="W102" s="89" t="str">
        <f>VLOOKUP(V102,'Sec-Sub'!$A$4:$C$164,2,FALSE)</f>
        <v>MBL</v>
      </c>
      <c r="X102" s="89" t="str">
        <f>VLOOKUP(V102,'Sec-Sub'!$A$4:$C$164,3,FALSE)</f>
        <v>090</v>
      </c>
      <c r="Y102" s="89" t="str">
        <f>CONCATENATE(X102,Names!$I$3)</f>
        <v>090PRL</v>
      </c>
      <c r="Z102" s="88"/>
      <c r="AA102" s="93"/>
      <c r="AC102" s="110"/>
      <c r="AD102" s="1819"/>
      <c r="AE102" s="111"/>
      <c r="AI102" s="1266" t="str">
        <f>IF(ISNUMBER(R102),CONCATENATE(Names!$C$3,R102),"")</f>
        <v/>
      </c>
      <c r="AK102" s="89" t="str">
        <f>IF(ISNUMBER(E102), IF(E102&lt;10,"00", IF(E102&lt;100,"0", "")), "")</f>
        <v/>
      </c>
      <c r="AL102" s="89" t="str">
        <f t="shared" si="45"/>
        <v/>
      </c>
      <c r="AM102" s="89" t="str">
        <f t="shared" si="46"/>
        <v/>
      </c>
      <c r="AN102" s="89" t="str">
        <f t="shared" si="47"/>
        <v/>
      </c>
      <c r="AO102" s="89" t="str">
        <f t="shared" si="48"/>
        <v/>
      </c>
      <c r="AP102" s="89" t="str">
        <f>IF(ISNUMBER(E102),CONCATENATE(Names!$C$5,Names!$N$3,AO102),"")</f>
        <v/>
      </c>
      <c r="AQ102" s="89" t="str">
        <f>IF(ISNUMBER(E102),CONCATENATE(Names!$D$5,AO102),"")</f>
        <v/>
      </c>
      <c r="AR102" s="89" t="str">
        <f>IF(ISNUMBER(E102),CONCATENATE(Names!$C$10,Names!$N$3,AQ102),"")</f>
        <v/>
      </c>
      <c r="AS102" s="89" t="str">
        <f>IF(ISNUMBER(E102),CONCATENATE(Names!$C$11,Names!$N$3,AQ102),"")</f>
        <v/>
      </c>
      <c r="AU102" s="95" t="str">
        <f t="shared" si="49"/>
        <v/>
      </c>
      <c r="AV102" s="89" t="str">
        <f t="shared" si="36"/>
        <v/>
      </c>
      <c r="AW102" s="89" t="str">
        <f t="shared" si="37"/>
        <v/>
      </c>
      <c r="AX102" s="89" t="str">
        <f t="shared" si="38"/>
        <v/>
      </c>
      <c r="AY102" s="89" t="str">
        <f t="shared" si="39"/>
        <v/>
      </c>
      <c r="AZ102" s="89" t="str">
        <f>IF(ISNUMBER(A102),CONCATENATE(Names!$C$6,Names!$N$3,AU102,A102),"")</f>
        <v/>
      </c>
      <c r="BA102" s="89" t="str">
        <f>IF(ISNUMBER(A102),CONCATENATE(Names!$C$7,Names!$N$3,AU102,A102),"")</f>
        <v/>
      </c>
      <c r="BB102" s="89" t="str">
        <f>IF(ISNUMBER(A102),CONCATENATE(Names!$C$8,Names!$N$3,AU102,A102),"")</f>
        <v/>
      </c>
      <c r="BC102" s="89" t="str">
        <f>IF(ISNUMBER(A102),CONCATENATE(Names!$D$6,AY102),"")</f>
        <v/>
      </c>
      <c r="BD102" s="89" t="str">
        <f>IF(ISNUMBER(A102),CONCATENATE(Names!$C$10,Names!$N$3,BC102),"")</f>
        <v/>
      </c>
      <c r="BE102" s="89" t="str">
        <f>IF(ISNUMBER(A102),CONCATENATE(Names!$C$11,Names!$N$3,BC102),"")</f>
        <v/>
      </c>
      <c r="BF102" s="89" t="str">
        <f>IF(ISNUMBER(A102),CONCATENATE(Names!$D$7,AY102),"")</f>
        <v/>
      </c>
      <c r="BG102" s="89" t="str">
        <f>IF(ISNUMBER(A102),CONCATENATE(Names!$C$10,Names!$N$3,BF102),"")</f>
        <v/>
      </c>
      <c r="BH102" s="89" t="str">
        <f>IF(ISNUMBER(A102),CONCATENATE(Names!$C$11,Names!$N$3,BF102),"")</f>
        <v/>
      </c>
      <c r="BI102" s="89" t="str">
        <f>IF(ISNUMBER(A102),CONCATENATE(Names!$C$12,Names!$N$3,BC102),"")</f>
        <v/>
      </c>
      <c r="BJ102" s="89" t="str">
        <f>IF(ISNUMBER(A102),CONCATENATE(Names!$C$24,Names!$N$3,AY102),"")</f>
        <v/>
      </c>
      <c r="BK102" s="89" t="str">
        <f>IF(ISNUMBER(A102),CONCATENATE(Names!$C$9,Names!$N$3,AY102),"")</f>
        <v/>
      </c>
      <c r="BT102" s="112">
        <f>COUNTIFS($BW$5:BW102,"&lt;&gt;"&amp;"")</f>
        <v>26</v>
      </c>
      <c r="BU102" s="113" t="str">
        <f t="shared" si="40"/>
        <v>MBL</v>
      </c>
      <c r="BV102" s="113" t="str">
        <f t="shared" si="41"/>
        <v>090PRL</v>
      </c>
      <c r="BW102" s="113" t="str">
        <f>Names!$C$10</f>
        <v>PRLEH</v>
      </c>
      <c r="BX102" s="89" t="str">
        <f>CONCATENATE(Names!$D$14,$BX$101)</f>
        <v>G002</v>
      </c>
      <c r="BY102" s="89" t="str">
        <f>IF($BW102="","",CONCATENATE($BW102,Names!$N$3,$BX102))</f>
        <v>PRLEH-G002</v>
      </c>
      <c r="CA102" s="95" t="str">
        <f>IF(ISNUMBER(A102),CONCATENATE(W102,Names!$H$3,Y102,Names!$J$3,Names!$K$3,Names!$L$3,BK102),"")</f>
        <v/>
      </c>
      <c r="CB102" s="95"/>
      <c r="CC102" s="95" t="str">
        <f>IF($BW102="","",CONCATENATE(W102,Names!$H$3,Y102,Names!$J$3,Names!$K$3,Names!$L$3,$BW102,Names!$N$3,$BX102))</f>
        <v>MBL-090PRL:RFS-PRLEH-G002</v>
      </c>
      <c r="CF102" s="13" t="str">
        <f>IF(ISNUMBER($A102),CONCATENATE($BK102,Names!$P$3,Dev!$DA$130),"")</f>
        <v/>
      </c>
      <c r="CG102" s="13" t="str">
        <f>IF(ISNUMBER($A102),CONCATENATE($BK102,Names!$P$3,Dev!$DD$130),"")</f>
        <v/>
      </c>
      <c r="CH102" s="13" t="str">
        <f>IF(ISNUMBER($A102),CONCATENATE($BK102,Names!$P$3,Dev!$DG$130),"")</f>
        <v/>
      </c>
      <c r="CI102" s="13" t="str">
        <f>IF(ISNUMBER($A102),CONCATENATE($BK102,Names!$P$3,Dev!$DK$130),"")</f>
        <v/>
      </c>
      <c r="CJ102" s="13" t="str">
        <f>IF(ISNUMBER($A102),CONCATENATE($BK102,Names!$P$3,Dev!$DN$130),"")</f>
        <v/>
      </c>
      <c r="CK102" s="13" t="str">
        <f>IF(ISNUMBER($A102),CONCATENATE($BK102,Names!$P$3,Dev!$DQ$130),"")</f>
        <v/>
      </c>
      <c r="CL102" s="13"/>
      <c r="CM102" s="13" t="str">
        <f>""</f>
        <v/>
      </c>
      <c r="CN102" s="13" t="str">
        <f>IF(ISNUMBER($A102),CONCATENATE($BB102,Names!$P$3,Dev!$CZ$48),"")</f>
        <v/>
      </c>
      <c r="CO102" s="13" t="str">
        <f>IF(ISNUMBER($A102),CONCATENATE($BB102,Names!$P$3,Dev!$DF$48),"")</f>
        <v/>
      </c>
      <c r="CP102" s="13" t="str">
        <f>IF(ISNUMBER($A102),CONCATENATE($BB102,Names!$P$3,Dev!$DI$48),"")</f>
        <v/>
      </c>
      <c r="CQ102" s="13" t="str">
        <f>IF(ISNUMBER($A102),CONCATENATE($BB102,Names!$P$3,Dev!$DM$48),"")</f>
        <v/>
      </c>
      <c r="CR102" s="13" t="str">
        <f>IF(ISNUMBER($A102),CONCATENATE($BB102,Names!$P$3,Dev!$DV$48),"")</f>
        <v/>
      </c>
      <c r="CS102" s="13" t="str">
        <f>IF(ISNUMBER($A102),CONCATENATE($BB102,Names!$P$3,Dev!$DZ$48),"")</f>
        <v/>
      </c>
      <c r="CT102" s="13" t="str">
        <f>IF(ISNUMBER($A102),CONCATENATE($BB102,Names!$P$3,Dev!$EI$48),"")</f>
        <v/>
      </c>
      <c r="CU102" s="13" t="str">
        <f>IF(ISNUMBER($A102),CONCATENATE($BB102,Names!$P$3,Dev!$FZ$48),"")</f>
        <v/>
      </c>
      <c r="CV102" s="13" t="str">
        <f>IF(ISNUMBER($A102),CONCATENATE($BB102,Names!$P$3,Dev!$GI$48),"")</f>
        <v/>
      </c>
      <c r="CW102" s="13" t="str">
        <f>IF(ISNUMBER($A102),CONCATENATE($BB102,Names!$P$3,Dev!$GM$48),"")</f>
        <v/>
      </c>
      <c r="CX102" s="13"/>
      <c r="CY102" s="13" t="str">
        <f>IF(ISNUMBER($A102),CONCATENATE($BB102,Names!$P$3,Dev!$EM$48),"")</f>
        <v/>
      </c>
      <c r="CZ102" s="13" t="str">
        <f>IF(ISNUMBER($A102),CONCATENATE($BB102,Names!$P$3,Dev!$EV$48),"")</f>
        <v/>
      </c>
      <c r="DA102" s="13" t="str">
        <f>IF(ISNUMBER($A102),CONCATENATE($BB102,Names!$P$3,Dev!$EZ$48),"")</f>
        <v/>
      </c>
      <c r="DB102" s="13" t="str">
        <f>IF(ISNUMBER($A102),CONCATENATE($BB102,Names!$P$3,Dev!$FI$48),"")</f>
        <v/>
      </c>
      <c r="DC102" s="13" t="str">
        <f>IF(ISNUMBER($A102),CONCATENATE($BB102,Names!$P$3,Dev!$FM$48),"")</f>
        <v/>
      </c>
      <c r="DD102" s="13" t="str">
        <f>IF(ISNUMBER($A102),CONCATENATE($BB102,Names!$P$3,Dev!$FV$48),"")</f>
        <v/>
      </c>
      <c r="DE102" s="13" t="str">
        <f>IF(ISNUMBER($A102),CONCATENATE($BB102,Names!$P$3,Dev!$GP$48),"")</f>
        <v/>
      </c>
      <c r="DI102" s="105">
        <f>COUNTIFS($DL$5:DL102,"&lt;&gt;"&amp;"")</f>
        <v>0</v>
      </c>
      <c r="DJ102" s="1198" t="str">
        <f t="shared" si="42"/>
        <v/>
      </c>
      <c r="DK102" s="1198" t="str">
        <f t="shared" si="43"/>
        <v/>
      </c>
      <c r="DL102" s="1198"/>
      <c r="DM102" s="1198" t="str">
        <f>IF($DL102="","",_xlfn.CONCAT(Names!$D$5,$AO102))</f>
        <v/>
      </c>
      <c r="DN102" s="1198" t="str">
        <f>IF($DL102="","",CONCATENATE(Names!$C$26,Names!$N$3,$DM102))</f>
        <v/>
      </c>
      <c r="DO102" s="1198" t="str">
        <f>IF($DL102="","",CONCATENATE(Names!$C$25,Names!$N$3,$DM102))</f>
        <v/>
      </c>
    </row>
    <row r="103" spans="1:119" s="89" customFormat="1">
      <c r="A103" s="108" t="s">
        <v>768</v>
      </c>
      <c r="B103" s="109"/>
      <c r="C103" s="88">
        <v>0</v>
      </c>
      <c r="D103" s="88"/>
      <c r="F103" s="89">
        <v>1</v>
      </c>
      <c r="G103" s="2">
        <f t="shared" si="55"/>
        <v>176.27399999999997</v>
      </c>
      <c r="H103" s="2">
        <f t="shared" si="52"/>
        <v>176.27399999999997</v>
      </c>
      <c r="I103" s="1225"/>
      <c r="J103" s="108"/>
      <c r="K103" s="92"/>
      <c r="L103" s="2" t="str">
        <f>IF(ISNUMBER(E103),VLOOKUP(C103,'TE,EHnames'!$B$4:$F$11,'TE,EHnames'!$C$2,FALSE),"")</f>
        <v/>
      </c>
      <c r="M103" s="2" t="str">
        <f>IF(ISNUMBER(E103),VLOOKUP(C103,'TE,EHnames'!$B$4:$F$11,'TE,EHnames'!$F$2,FALSE),"")</f>
        <v/>
      </c>
      <c r="O103" s="95" t="str">
        <f>IF(ISNUMBER(A103),ABS(H103-$Q$84),"")</f>
        <v/>
      </c>
      <c r="S103" s="89" t="str">
        <f>IFERROR(VLOOKUP(P103,Racks!$H$4:$M$30,6),"")</f>
        <v/>
      </c>
      <c r="V103" s="89">
        <f>COUNTIFS('Sec-Sub'!$K$4:$K$164,"&lt;="&amp;H103)</f>
        <v>57</v>
      </c>
      <c r="W103" s="89" t="str">
        <f>VLOOKUP(V103,'Sec-Sub'!$A$4:$C$164,2,FALSE)</f>
        <v>MBL</v>
      </c>
      <c r="X103" s="89" t="str">
        <f>VLOOKUP(V103,'Sec-Sub'!$A$4:$C$164,3,FALSE)</f>
        <v>090</v>
      </c>
      <c r="Y103" s="89" t="str">
        <f>CONCATENATE(X103,Names!$I$3)</f>
        <v>090PRL</v>
      </c>
      <c r="Z103" s="88"/>
      <c r="AA103" s="93"/>
      <c r="AC103" s="110"/>
      <c r="AD103" s="1819"/>
      <c r="AE103" s="111"/>
      <c r="AI103" s="1266" t="str">
        <f>IF(ISNUMBER(R103),CONCATENATE(Names!$C$3,R103),"")</f>
        <v/>
      </c>
      <c r="AK103" s="89" t="str">
        <f>IF(ISNUMBER(E103), IF(E103&lt;10,"00", IF(E103&lt;100,"0", "")), "")</f>
        <v/>
      </c>
      <c r="AL103" s="89" t="str">
        <f t="shared" si="45"/>
        <v/>
      </c>
      <c r="AM103" s="89" t="str">
        <f t="shared" si="46"/>
        <v/>
      </c>
      <c r="AN103" s="89" t="str">
        <f t="shared" si="47"/>
        <v/>
      </c>
      <c r="AO103" s="89" t="str">
        <f t="shared" si="48"/>
        <v/>
      </c>
      <c r="AP103" s="89" t="str">
        <f>IF(ISNUMBER(E103),CONCATENATE(Names!$C$5,Names!$N$3,AO103),"")</f>
        <v/>
      </c>
      <c r="AQ103" s="89" t="str">
        <f>IF(ISNUMBER(E103),CONCATENATE(Names!$D$5,AO103),"")</f>
        <v/>
      </c>
      <c r="AR103" s="89" t="str">
        <f>IF(ISNUMBER(E103),CONCATENATE(Names!$C$10,Names!$N$3,AQ103),"")</f>
        <v/>
      </c>
      <c r="AS103" s="89" t="str">
        <f>IF(ISNUMBER(E103),CONCATENATE(Names!$C$11,Names!$N$3,AQ103),"")</f>
        <v/>
      </c>
      <c r="AU103" s="95" t="str">
        <f t="shared" si="49"/>
        <v/>
      </c>
      <c r="AV103" s="89" t="str">
        <f t="shared" si="36"/>
        <v/>
      </c>
      <c r="AW103" s="89" t="str">
        <f t="shared" si="37"/>
        <v/>
      </c>
      <c r="AX103" s="89" t="str">
        <f t="shared" si="38"/>
        <v/>
      </c>
      <c r="AY103" s="89" t="str">
        <f t="shared" si="39"/>
        <v/>
      </c>
      <c r="AZ103" s="89" t="str">
        <f>IF(ISNUMBER(A103),CONCATENATE(Names!$C$6,Names!$N$3,AU103,A103),"")</f>
        <v/>
      </c>
      <c r="BA103" s="89" t="str">
        <f>IF(ISNUMBER(A103),CONCATENATE(Names!$C$7,Names!$N$3,AU103,A103),"")</f>
        <v/>
      </c>
      <c r="BB103" s="89" t="str">
        <f>IF(ISNUMBER(A103),CONCATENATE(Names!$C$8,Names!$N$3,AU103,A103),"")</f>
        <v/>
      </c>
      <c r="BC103" s="89" t="str">
        <f>IF(ISNUMBER(A103),CONCATENATE(Names!$D$6,AY103),"")</f>
        <v/>
      </c>
      <c r="BD103" s="89" t="str">
        <f>IF(ISNUMBER(A103),CONCATENATE(Names!$C$10,Names!$N$3,BC103),"")</f>
        <v/>
      </c>
      <c r="BE103" s="89" t="str">
        <f>IF(ISNUMBER(A103),CONCATENATE(Names!$C$11,Names!$N$3,BC103),"")</f>
        <v/>
      </c>
      <c r="BF103" s="89" t="str">
        <f>IF(ISNUMBER(A103),CONCATENATE(Names!$D$7,AY103),"")</f>
        <v/>
      </c>
      <c r="BG103" s="89" t="str">
        <f>IF(ISNUMBER(A103),CONCATENATE(Names!$C$10,Names!$N$3,BF103),"")</f>
        <v/>
      </c>
      <c r="BH103" s="89" t="str">
        <f>IF(ISNUMBER(A103),CONCATENATE(Names!$C$11,Names!$N$3,BF103),"")</f>
        <v/>
      </c>
      <c r="BI103" s="89" t="str">
        <f>IF(ISNUMBER(A103),CONCATENATE(Names!$C$12,Names!$N$3,BC103),"")</f>
        <v/>
      </c>
      <c r="BJ103" s="89" t="str">
        <f>IF(ISNUMBER(A103),CONCATENATE(Names!$C$24,Names!$N$3,AY103),"")</f>
        <v/>
      </c>
      <c r="BK103" s="89" t="str">
        <f>IF(ISNUMBER(A103),CONCATENATE(Names!$C$9,Names!$N$3,AY103),"")</f>
        <v/>
      </c>
      <c r="BT103" s="112">
        <f>COUNTIFS($BW$5:BW103,"&lt;&gt;"&amp;"")</f>
        <v>27</v>
      </c>
      <c r="BU103" s="113" t="str">
        <f t="shared" si="40"/>
        <v>MBL</v>
      </c>
      <c r="BV103" s="113" t="str">
        <f t="shared" si="41"/>
        <v>090PRL</v>
      </c>
      <c r="BW103" s="113" t="str">
        <f>Names!$C$11</f>
        <v>PRLTE</v>
      </c>
      <c r="BX103" s="89" t="str">
        <f>CONCATENATE(Names!$D$14,$BX$101)</f>
        <v>G002</v>
      </c>
      <c r="BY103" s="89" t="str">
        <f>IF($BW103="","",CONCATENATE($BW103,Names!$N$3,$BX103))</f>
        <v>PRLTE-G002</v>
      </c>
      <c r="CA103" s="95" t="str">
        <f>IF(ISNUMBER(A103),CONCATENATE(W103,Names!$H$3,Y103,Names!$J$3,Names!$K$3,Names!$L$3,BK103),"")</f>
        <v/>
      </c>
      <c r="CB103" s="95"/>
      <c r="CC103" s="95" t="str">
        <f>IF($BW103="","",CONCATENATE(W103,Names!$H$3,Y103,Names!$J$3,Names!$K$3,Names!$L$3,$BW103,Names!$N$3,$BX103))</f>
        <v>MBL-090PRL:RFS-PRLTE-G002</v>
      </c>
      <c r="CF103" s="13" t="str">
        <f>IF(ISNUMBER($A103),CONCATENATE($BK103,Names!$P$3,Dev!$DA$130),"")</f>
        <v/>
      </c>
      <c r="CG103" s="13" t="str">
        <f>IF(ISNUMBER($A103),CONCATENATE($BK103,Names!$P$3,Dev!$DD$130),"")</f>
        <v/>
      </c>
      <c r="CH103" s="13" t="str">
        <f>IF(ISNUMBER($A103),CONCATENATE($BK103,Names!$P$3,Dev!$DG$130),"")</f>
        <v/>
      </c>
      <c r="CI103" s="13" t="str">
        <f>IF(ISNUMBER($A103),CONCATENATE($BK103,Names!$P$3,Dev!$DK$130),"")</f>
        <v/>
      </c>
      <c r="CJ103" s="13" t="str">
        <f>IF(ISNUMBER($A103),CONCATENATE($BK103,Names!$P$3,Dev!$DN$130),"")</f>
        <v/>
      </c>
      <c r="CK103" s="13" t="str">
        <f>IF(ISNUMBER($A103),CONCATENATE($BK103,Names!$P$3,Dev!$DQ$130),"")</f>
        <v/>
      </c>
      <c r="CL103" s="13"/>
      <c r="CM103" s="13" t="str">
        <f>""</f>
        <v/>
      </c>
      <c r="CN103" s="13" t="str">
        <f>IF(ISNUMBER($A103),CONCATENATE($BB103,Names!$P$3,Dev!$CZ$48),"")</f>
        <v/>
      </c>
      <c r="CO103" s="13" t="str">
        <f>IF(ISNUMBER($A103),CONCATENATE($BB103,Names!$P$3,Dev!$DF$48),"")</f>
        <v/>
      </c>
      <c r="CP103" s="13" t="str">
        <f>IF(ISNUMBER($A103),CONCATENATE($BB103,Names!$P$3,Dev!$DI$48),"")</f>
        <v/>
      </c>
      <c r="CQ103" s="13" t="str">
        <f>IF(ISNUMBER($A103),CONCATENATE($BB103,Names!$P$3,Dev!$DM$48),"")</f>
        <v/>
      </c>
      <c r="CR103" s="13" t="str">
        <f>IF(ISNUMBER($A103),CONCATENATE($BB103,Names!$P$3,Dev!$DV$48),"")</f>
        <v/>
      </c>
      <c r="CS103" s="13" t="str">
        <f>IF(ISNUMBER($A103),CONCATENATE($BB103,Names!$P$3,Dev!$DZ$48),"")</f>
        <v/>
      </c>
      <c r="CT103" s="13" t="str">
        <f>IF(ISNUMBER($A103),CONCATENATE($BB103,Names!$P$3,Dev!$EI$48),"")</f>
        <v/>
      </c>
      <c r="CU103" s="13" t="str">
        <f>IF(ISNUMBER($A103),CONCATENATE($BB103,Names!$P$3,Dev!$FZ$48),"")</f>
        <v/>
      </c>
      <c r="CV103" s="13" t="str">
        <f>IF(ISNUMBER($A103),CONCATENATE($BB103,Names!$P$3,Dev!$GI$48),"")</f>
        <v/>
      </c>
      <c r="CW103" s="13" t="str">
        <f>IF(ISNUMBER($A103),CONCATENATE($BB103,Names!$P$3,Dev!$GM$48),"")</f>
        <v/>
      </c>
      <c r="CX103" s="13"/>
      <c r="CY103" s="13" t="str">
        <f>IF(ISNUMBER($A103),CONCATENATE($BB103,Names!$P$3,Dev!$EM$48),"")</f>
        <v/>
      </c>
      <c r="CZ103" s="13" t="str">
        <f>IF(ISNUMBER($A103),CONCATENATE($BB103,Names!$P$3,Dev!$EV$48),"")</f>
        <v/>
      </c>
      <c r="DA103" s="13" t="str">
        <f>IF(ISNUMBER($A103),CONCATENATE($BB103,Names!$P$3,Dev!$EZ$48),"")</f>
        <v/>
      </c>
      <c r="DB103" s="13" t="str">
        <f>IF(ISNUMBER($A103),CONCATENATE($BB103,Names!$P$3,Dev!$FI$48),"")</f>
        <v/>
      </c>
      <c r="DC103" s="13" t="str">
        <f>IF(ISNUMBER($A103),CONCATENATE($BB103,Names!$P$3,Dev!$FM$48),"")</f>
        <v/>
      </c>
      <c r="DD103" s="13" t="str">
        <f>IF(ISNUMBER($A103),CONCATENATE($BB103,Names!$P$3,Dev!$FV$48),"")</f>
        <v/>
      </c>
      <c r="DE103" s="13" t="str">
        <f>IF(ISNUMBER($A103),CONCATENATE($BB103,Names!$P$3,Dev!$GP$48),"")</f>
        <v/>
      </c>
      <c r="DI103" s="105">
        <f>COUNTIFS($DL$5:DL103,"&lt;&gt;"&amp;"")</f>
        <v>0</v>
      </c>
      <c r="DJ103" s="1198" t="str">
        <f t="shared" si="42"/>
        <v/>
      </c>
      <c r="DK103" s="1198" t="str">
        <f t="shared" si="43"/>
        <v/>
      </c>
      <c r="DL103" s="1198"/>
      <c r="DM103" s="1198" t="str">
        <f>IF($DL103="","",_xlfn.CONCAT(Names!$D$5,$AO103))</f>
        <v/>
      </c>
      <c r="DN103" s="1198" t="str">
        <f>IF($DL103="","",CONCATENATE(Names!$C$26,Names!$N$3,$DM103))</f>
        <v/>
      </c>
      <c r="DO103" s="1198" t="str">
        <f>IF($DL103="","",CONCATENATE(Names!$C$25,Names!$N$3,$DM103))</f>
        <v/>
      </c>
    </row>
    <row r="104" spans="1:119" s="927" customFormat="1">
      <c r="A104" s="921" t="str">
        <f>Names!$B$15</f>
        <v>Gas Barrier</v>
      </c>
      <c r="B104" s="922"/>
      <c r="C104" s="920">
        <v>0.21</v>
      </c>
      <c r="D104" s="923"/>
      <c r="E104" s="924"/>
      <c r="F104" s="988">
        <v>1</v>
      </c>
      <c r="G104" s="2">
        <f t="shared" si="55"/>
        <v>176.27399999999997</v>
      </c>
      <c r="H104" s="2">
        <f t="shared" si="52"/>
        <v>176.37899999999996</v>
      </c>
      <c r="I104" s="1231"/>
      <c r="J104" s="925"/>
      <c r="K104" s="926"/>
      <c r="L104" s="2" t="str">
        <f>IF(ISNUMBER(E104),VLOOKUP(C104,'TE,EHnames'!$B$4:$F$11,'TE,EHnames'!$C$2,FALSE),"")</f>
        <v/>
      </c>
      <c r="M104" s="2" t="str">
        <f>IF(ISNUMBER(E104),VLOOKUP(C104,'TE,EHnames'!$B$4:$F$11,'TE,EHnames'!$F$2,FALSE),"")</f>
        <v/>
      </c>
      <c r="O104" s="928" t="str">
        <f>IF(ISNUMBER(A104),ABS(H104-$Q$84),"")</f>
        <v/>
      </c>
      <c r="Q104" s="929"/>
      <c r="S104" s="927" t="str">
        <f>IFERROR(VLOOKUP(P104,Racks!$H$4:$M$30,6),"")</f>
        <v/>
      </c>
      <c r="V104" s="927">
        <f>COUNTIFS('Sec-Sub'!$K$4:$K$164,"&lt;="&amp;H104)</f>
        <v>57</v>
      </c>
      <c r="W104" s="927" t="str">
        <f>VLOOKUP(V104,'Sec-Sub'!$A$4:$C$164,2,FALSE)</f>
        <v>MBL</v>
      </c>
      <c r="X104" s="927" t="str">
        <f>VLOOKUP(V104,'Sec-Sub'!$A$4:$C$164,3,FALSE)</f>
        <v>090</v>
      </c>
      <c r="Y104" s="927" t="str">
        <f>CONCATENATE(X104,Names!$I$3)</f>
        <v>090PRL</v>
      </c>
      <c r="Z104" s="923"/>
      <c r="AA104" s="930"/>
      <c r="AC104" s="931"/>
      <c r="AD104" s="1819"/>
      <c r="AE104" s="932"/>
      <c r="AI104" s="1266" t="str">
        <f>IF(ISNUMBER(R104),CONCATENATE(Names!$C$3,R104),"")</f>
        <v/>
      </c>
      <c r="AK104" s="927" t="str">
        <f>IF(ISNUMBER(E104), IF(E104&lt;10,"00", IF(E104&lt;100,"0", "")), "")</f>
        <v/>
      </c>
      <c r="AL104" s="927" t="str">
        <f t="shared" si="45"/>
        <v/>
      </c>
      <c r="AM104" s="927" t="str">
        <f t="shared" si="46"/>
        <v/>
      </c>
      <c r="AN104" s="927" t="str">
        <f t="shared" si="47"/>
        <v/>
      </c>
      <c r="AO104" s="927" t="str">
        <f t="shared" si="48"/>
        <v/>
      </c>
      <c r="AP104" s="927" t="str">
        <f>IF(ISNUMBER(E104),CONCATENATE(Names!$C$5,Names!$N$3,AO104),"")</f>
        <v/>
      </c>
      <c r="AQ104" s="927" t="str">
        <f>IF(ISNUMBER(E104),CONCATENATE(Names!$D$5,AO104),"")</f>
        <v/>
      </c>
      <c r="AR104" s="927" t="str">
        <f>IF(ISNUMBER(E104),CONCATENATE(Names!$C$10,Names!$N$3,AQ104),"")</f>
        <v/>
      </c>
      <c r="AS104" s="927" t="str">
        <f>IF(ISNUMBER(E104),CONCATENATE(Names!$C$11,Names!$N$3,AQ104),"")</f>
        <v/>
      </c>
      <c r="AU104" s="928" t="str">
        <f t="shared" si="49"/>
        <v/>
      </c>
      <c r="AV104" s="927" t="str">
        <f t="shared" si="36"/>
        <v/>
      </c>
      <c r="AW104" s="927" t="str">
        <f t="shared" si="37"/>
        <v/>
      </c>
      <c r="AX104" s="927" t="str">
        <f t="shared" si="38"/>
        <v/>
      </c>
      <c r="AY104" s="927" t="str">
        <f t="shared" si="39"/>
        <v/>
      </c>
      <c r="AZ104" s="927" t="str">
        <f>IF(ISNUMBER(A104),CONCATENATE(Names!$C$6,Names!$N$3,AU104,A104),"")</f>
        <v/>
      </c>
      <c r="BA104" s="927" t="str">
        <f>IF(ISNUMBER(A104),CONCATENATE(Names!$C$7,Names!$N$3,AU104,A104),"")</f>
        <v/>
      </c>
      <c r="BB104" s="927" t="str">
        <f>IF(ISNUMBER(A104),CONCATENATE(Names!$C$8,Names!$N$3,AU104,A104),"")</f>
        <v/>
      </c>
      <c r="BC104" s="927" t="str">
        <f>IF(ISNUMBER(A104),CONCATENATE(Names!$D$6,AY104),"")</f>
        <v/>
      </c>
      <c r="BD104" s="927" t="str">
        <f>IF(ISNUMBER(A104),CONCATENATE(Names!$C$10,Names!$N$3,BC104),"")</f>
        <v/>
      </c>
      <c r="BE104" s="927" t="str">
        <f>IF(ISNUMBER(A104),CONCATENATE(Names!$C$11,Names!$N$3,BC104),"")</f>
        <v/>
      </c>
      <c r="BF104" s="927" t="str">
        <f>IF(ISNUMBER(A104),CONCATENATE(Names!$D$7,AY104),"")</f>
        <v/>
      </c>
      <c r="BG104" s="927" t="str">
        <f>IF(ISNUMBER(A104),CONCATENATE(Names!$C$10,Names!$N$3,BF104),"")</f>
        <v/>
      </c>
      <c r="BH104" s="927" t="str">
        <f>IF(ISNUMBER(A104),CONCATENATE(Names!$C$11,Names!$N$3,BF104),"")</f>
        <v/>
      </c>
      <c r="BI104" s="927" t="str">
        <f>IF(ISNUMBER(A104),CONCATENATE(Names!$C$12,Names!$N$3,BC104),"")</f>
        <v/>
      </c>
      <c r="BJ104" s="927" t="str">
        <f>IF(ISNUMBER(A104),CONCATENATE(Names!$C$24,Names!$N$3,AY104),"")</f>
        <v/>
      </c>
      <c r="BK104" s="927" t="str">
        <f>IF(ISNUMBER(A104),CONCATENATE(Names!$C$9,Names!$N$3,AY104),"")</f>
        <v/>
      </c>
      <c r="BT104" s="933">
        <f>COUNTIFS($BW$5:BW104,"&lt;&gt;"&amp;"")</f>
        <v>28</v>
      </c>
      <c r="BU104" s="934" t="str">
        <f t="shared" si="40"/>
        <v>MBL</v>
      </c>
      <c r="BV104" s="934" t="str">
        <f t="shared" si="41"/>
        <v>090PRL</v>
      </c>
      <c r="BW104" s="935" t="str">
        <f>Names!$C$15</f>
        <v>PRLGB</v>
      </c>
      <c r="BX104" s="929" t="str">
        <f>"001"</f>
        <v>001</v>
      </c>
      <c r="BY104" s="927" t="str">
        <f>IF($BW104="","",CONCATENATE($BW104,Names!$N$3,$BX104))</f>
        <v>PRLGB-001</v>
      </c>
      <c r="CA104" s="928" t="str">
        <f>IF(ISNUMBER(A104),CONCATENATE(W104,Names!$H$3,Y104,Names!$J$3,Names!$K$3,Names!$L$3,BK104),"")</f>
        <v/>
      </c>
      <c r="CB104" s="928" t="str">
        <f>IF(ISNUMBER(A104),CONCATENATE(W104,Names!$H$3,Y104,Names!$J$3,Names!$K$3,Names!$L$3,BB104),"")</f>
        <v/>
      </c>
      <c r="CC104" s="928" t="str">
        <f>IF($BW104="","",CONCATENATE(W104,Names!$H$3,Y104,Names!$J$3,Names!$K$3,Names!$L$3,$BW104,Names!$N$3,$BX104))</f>
        <v>MBL-090PRL:RFS-PRLGB-001</v>
      </c>
      <c r="CF104" s="13" t="str">
        <f>IF(ISNUMBER($A104),CONCATENATE($BK104,Names!$P$3,Dev!$DA$130),"")</f>
        <v/>
      </c>
      <c r="CG104" s="13" t="str">
        <f>IF(ISNUMBER($A104),CONCATENATE($BK104,Names!$P$3,Dev!$DD$130),"")</f>
        <v/>
      </c>
      <c r="CH104" s="13" t="str">
        <f>IF(ISNUMBER($A104),CONCATENATE($BK104,Names!$P$3,Dev!$DG$130),"")</f>
        <v/>
      </c>
      <c r="CI104" s="13" t="str">
        <f>IF(ISNUMBER($A104),CONCATENATE($BK104,Names!$P$3,Dev!$DK$130),"")</f>
        <v/>
      </c>
      <c r="CJ104" s="13" t="str">
        <f>IF(ISNUMBER($A104),CONCATENATE($BK104,Names!$P$3,Dev!$DN$130),"")</f>
        <v/>
      </c>
      <c r="CK104" s="13" t="str">
        <f>IF(ISNUMBER($A104),CONCATENATE($BK104,Names!$P$3,Dev!$DQ$130),"")</f>
        <v/>
      </c>
      <c r="CL104" s="13"/>
      <c r="CM104" s="13" t="str">
        <f>""</f>
        <v/>
      </c>
      <c r="CN104" s="13" t="str">
        <f>IF(ISNUMBER($A104),CONCATENATE($BB104,Names!$P$3,Dev!$CZ$48),"")</f>
        <v/>
      </c>
      <c r="CO104" s="13" t="str">
        <f>IF(ISNUMBER($A104),CONCATENATE($BB104,Names!$P$3,Dev!$DF$48),"")</f>
        <v/>
      </c>
      <c r="CP104" s="13" t="str">
        <f>IF(ISNUMBER($A104),CONCATENATE($BB104,Names!$P$3,Dev!$DI$48),"")</f>
        <v/>
      </c>
      <c r="CQ104" s="13" t="str">
        <f>IF(ISNUMBER($A104),CONCATENATE($BB104,Names!$P$3,Dev!$DM$48),"")</f>
        <v/>
      </c>
      <c r="CR104" s="13" t="str">
        <f>IF(ISNUMBER($A104),CONCATENATE($BB104,Names!$P$3,Dev!$DV$48),"")</f>
        <v/>
      </c>
      <c r="CS104" s="13" t="str">
        <f>IF(ISNUMBER($A104),CONCATENATE($BB104,Names!$P$3,Dev!$DZ$48),"")</f>
        <v/>
      </c>
      <c r="CT104" s="13" t="str">
        <f>IF(ISNUMBER($A104),CONCATENATE($BB104,Names!$P$3,Dev!$EI$48),"")</f>
        <v/>
      </c>
      <c r="CU104" s="13" t="str">
        <f>IF(ISNUMBER($A104),CONCATENATE($BB104,Names!$P$3,Dev!$FZ$48),"")</f>
        <v/>
      </c>
      <c r="CV104" s="13" t="str">
        <f>IF(ISNUMBER($A104),CONCATENATE($BB104,Names!$P$3,Dev!$GI$48),"")</f>
        <v/>
      </c>
      <c r="CW104" s="13" t="str">
        <f>IF(ISNUMBER($A104),CONCATENATE($BB104,Names!$P$3,Dev!$GM$48),"")</f>
        <v/>
      </c>
      <c r="CX104" s="13"/>
      <c r="CY104" s="13" t="str">
        <f>IF(ISNUMBER($A104),CONCATENATE($BB104,Names!$P$3,Dev!$EM$48),"")</f>
        <v/>
      </c>
      <c r="CZ104" s="13" t="str">
        <f>IF(ISNUMBER($A104),CONCATENATE($BB104,Names!$P$3,Dev!$EV$48),"")</f>
        <v/>
      </c>
      <c r="DA104" s="13" t="str">
        <f>IF(ISNUMBER($A104),CONCATENATE($BB104,Names!$P$3,Dev!$EZ$48),"")</f>
        <v/>
      </c>
      <c r="DB104" s="13" t="str">
        <f>IF(ISNUMBER($A104),CONCATENATE($BB104,Names!$P$3,Dev!$FI$48),"")</f>
        <v/>
      </c>
      <c r="DC104" s="13" t="str">
        <f>IF(ISNUMBER($A104),CONCATENATE($BB104,Names!$P$3,Dev!$FM$48),"")</f>
        <v/>
      </c>
      <c r="DD104" s="13" t="str">
        <f>IF(ISNUMBER($A104),CONCATENATE($BB104,Names!$P$3,Dev!$FV$48),"")</f>
        <v/>
      </c>
      <c r="DE104" s="13" t="str">
        <f>IF(ISNUMBER($A104),CONCATENATE($BB104,Names!$P$3,Dev!$GP$48),"")</f>
        <v/>
      </c>
      <c r="DI104" s="105">
        <f>COUNTIFS($DL$5:DL104,"&lt;&gt;"&amp;"")</f>
        <v>0</v>
      </c>
      <c r="DJ104" s="1198" t="str">
        <f t="shared" si="42"/>
        <v/>
      </c>
      <c r="DK104" s="1198" t="str">
        <f t="shared" si="43"/>
        <v/>
      </c>
      <c r="DL104" s="1198"/>
      <c r="DM104" s="1198" t="str">
        <f>IF($DL104="","",_xlfn.CONCAT(Names!$D$5,$AO104))</f>
        <v/>
      </c>
      <c r="DN104" s="1198" t="str">
        <f>IF($DL104="","",CONCATENATE(Names!$C$26,Names!$N$3,$DM104))</f>
        <v/>
      </c>
      <c r="DO104" s="1198" t="str">
        <f>IF($DL104="","",CONCATENATE(Names!$C$25,Names!$N$3,$DM104))</f>
        <v/>
      </c>
    </row>
    <row r="105" spans="1:119" s="927" customFormat="1">
      <c r="A105" s="921" t="s">
        <v>1192</v>
      </c>
      <c r="B105" s="922"/>
      <c r="C105" s="1253">
        <v>0</v>
      </c>
      <c r="D105" s="923"/>
      <c r="E105" s="924"/>
      <c r="F105" s="988">
        <v>1</v>
      </c>
      <c r="G105" s="2">
        <f t="shared" ref="G105" si="59">G104+F104*SUM(B104:C104)</f>
        <v>176.48399999999998</v>
      </c>
      <c r="H105" s="2">
        <f t="shared" ref="H105" si="60">G105+F105*SUM(B105:C105)/2</f>
        <v>176.48399999999998</v>
      </c>
      <c r="I105" s="1231"/>
      <c r="J105" s="925"/>
      <c r="K105" s="926"/>
      <c r="L105" s="2" t="str">
        <f>IF(ISNUMBER(E105),VLOOKUP(C105,'TE,EHnames'!$B$4:$F$11,'TE,EHnames'!$C$2,FALSE),"")</f>
        <v/>
      </c>
      <c r="M105" s="2" t="str">
        <f>IF(ISNUMBER(E105),VLOOKUP(C105,'TE,EHnames'!$B$4:$F$11,'TE,EHnames'!$F$2,FALSE),"")</f>
        <v/>
      </c>
      <c r="O105" s="928"/>
      <c r="Q105" s="929"/>
      <c r="V105" s="927">
        <f>COUNTIFS('Sec-Sub'!$K$4:$K$164,"&lt;="&amp;H105)</f>
        <v>57</v>
      </c>
      <c r="W105" s="927" t="str">
        <f>VLOOKUP(V105,'Sec-Sub'!$A$4:$C$164,2,FALSE)</f>
        <v>MBL</v>
      </c>
      <c r="X105" s="927" t="str">
        <f>VLOOKUP(V105,'Sec-Sub'!$A$4:$C$164,3,FALSE)</f>
        <v>090</v>
      </c>
      <c r="Y105" s="927" t="str">
        <f>CONCATENATE(X105,Names!$I$3)</f>
        <v>090PRL</v>
      </c>
      <c r="Z105" s="923"/>
      <c r="AA105" s="930"/>
      <c r="AC105" s="931"/>
      <c r="AD105" s="1819"/>
      <c r="AE105" s="932"/>
      <c r="AI105" s="1266" t="str">
        <f>IF(ISNUMBER(R105),CONCATENATE(Names!$C$3,R105),"")</f>
        <v/>
      </c>
      <c r="AU105" s="928"/>
      <c r="BT105" s="933">
        <f>COUNTIFS($BW$5:BW105,"&lt;&gt;"&amp;"")</f>
        <v>29</v>
      </c>
      <c r="BU105" s="934" t="str">
        <f t="shared" si="40"/>
        <v>MBL</v>
      </c>
      <c r="BV105" s="934" t="str">
        <f t="shared" si="41"/>
        <v>090PRL</v>
      </c>
      <c r="BW105" s="1254" t="str">
        <f>Names!$C$10</f>
        <v>PRLEH</v>
      </c>
      <c r="BX105" s="927" t="str">
        <f>CONCATENATE(Names!$D$15,$BX$104)</f>
        <v>B001</v>
      </c>
      <c r="BY105" s="927" t="str">
        <f>IF($BW105="","",CONCATENATE($BW105,Names!$N$3,$BX105))</f>
        <v>PRLEH-B001</v>
      </c>
      <c r="CA105" s="928"/>
      <c r="CB105" s="928"/>
      <c r="CC105" s="928" t="str">
        <f>IF($BW105="","",CONCATENATE(W105,Names!$H$3,Y105,Names!$J$3,Names!$K$3,Names!$L$3,$BW105,Names!$N$3,$BX105))</f>
        <v>MBL-090PRL:RFS-PRLEH-B001</v>
      </c>
      <c r="CF105" s="13" t="str">
        <f>IF(ISNUMBER($A105),CONCATENATE($BK105,Names!$P$3,Dev!$DA$130),"")</f>
        <v/>
      </c>
      <c r="CG105" s="13" t="str">
        <f>IF(ISNUMBER($A105),CONCATENATE($BK105,Names!$P$3,Dev!$DD$130),"")</f>
        <v/>
      </c>
      <c r="CH105" s="13" t="str">
        <f>IF(ISNUMBER($A105),CONCATENATE($BK105,Names!$P$3,Dev!$DG$130),"")</f>
        <v/>
      </c>
      <c r="CI105" s="13" t="str">
        <f>IF(ISNUMBER($A105),CONCATENATE($BK105,Names!$P$3,Dev!$DK$130),"")</f>
        <v/>
      </c>
      <c r="CJ105" s="13" t="str">
        <f>IF(ISNUMBER($A105),CONCATENATE($BK105,Names!$P$3,Dev!$DN$130),"")</f>
        <v/>
      </c>
      <c r="CK105" s="13" t="str">
        <f>IF(ISNUMBER($A105),CONCATENATE($BK105,Names!$P$3,Dev!$DQ$130),"")</f>
        <v/>
      </c>
      <c r="CL105" s="13"/>
      <c r="CM105" s="13" t="str">
        <f>""</f>
        <v/>
      </c>
      <c r="CN105" s="13" t="str">
        <f>IF(ISNUMBER($A105),CONCATENATE($BB105,Names!$P$3,Dev!$CZ$48),"")</f>
        <v/>
      </c>
      <c r="CO105" s="13" t="str">
        <f>IF(ISNUMBER($A105),CONCATENATE($BB105,Names!$P$3,Dev!$DF$48),"")</f>
        <v/>
      </c>
      <c r="CP105" s="13" t="str">
        <f>IF(ISNUMBER($A105),CONCATENATE($BB105,Names!$P$3,Dev!$DI$48),"")</f>
        <v/>
      </c>
      <c r="CQ105" s="13" t="str">
        <f>IF(ISNUMBER($A105),CONCATENATE($BB105,Names!$P$3,Dev!$DM$48),"")</f>
        <v/>
      </c>
      <c r="CR105" s="13" t="str">
        <f>IF(ISNUMBER($A105),CONCATENATE($BB105,Names!$P$3,Dev!$DV$48),"")</f>
        <v/>
      </c>
      <c r="CS105" s="13" t="str">
        <f>IF(ISNUMBER($A105),CONCATENATE($BB105,Names!$P$3,Dev!$DZ$48),"")</f>
        <v/>
      </c>
      <c r="CT105" s="13" t="str">
        <f>IF(ISNUMBER($A105),CONCATENATE($BB105,Names!$P$3,Dev!$EI$48),"")</f>
        <v/>
      </c>
      <c r="CU105" s="13" t="str">
        <f>IF(ISNUMBER($A105),CONCATENATE($BB105,Names!$P$3,Dev!$FZ$48),"")</f>
        <v/>
      </c>
      <c r="CV105" s="13" t="str">
        <f>IF(ISNUMBER($A105),CONCATENATE($BB105,Names!$P$3,Dev!$GI$48),"")</f>
        <v/>
      </c>
      <c r="CW105" s="13" t="str">
        <f>IF(ISNUMBER($A105),CONCATENATE($BB105,Names!$P$3,Dev!$GM$48),"")</f>
        <v/>
      </c>
      <c r="CX105" s="13"/>
      <c r="CY105" s="13" t="str">
        <f>IF(ISNUMBER($A105),CONCATENATE($BB105,Names!$P$3,Dev!$EM$48),"")</f>
        <v/>
      </c>
      <c r="CZ105" s="13" t="str">
        <f>IF(ISNUMBER($A105),CONCATENATE($BB105,Names!$P$3,Dev!$EV$48),"")</f>
        <v/>
      </c>
      <c r="DA105" s="13" t="str">
        <f>IF(ISNUMBER($A105),CONCATENATE($BB105,Names!$P$3,Dev!$EZ$48),"")</f>
        <v/>
      </c>
      <c r="DB105" s="13" t="str">
        <f>IF(ISNUMBER($A105),CONCATENATE($BB105,Names!$P$3,Dev!$FI$48),"")</f>
        <v/>
      </c>
      <c r="DC105" s="13" t="str">
        <f>IF(ISNUMBER($A105),CONCATENATE($BB105,Names!$P$3,Dev!$FM$48),"")</f>
        <v/>
      </c>
      <c r="DD105" s="13" t="str">
        <f>IF(ISNUMBER($A105),CONCATENATE($BB105,Names!$P$3,Dev!$FV$48),"")</f>
        <v/>
      </c>
      <c r="DE105" s="13" t="str">
        <f>IF(ISNUMBER($A105),CONCATENATE($BB105,Names!$P$3,Dev!$GP$48),"")</f>
        <v/>
      </c>
      <c r="DI105" s="105">
        <f>COUNTIFS($DL$5:DL105,"&lt;&gt;"&amp;"")</f>
        <v>0</v>
      </c>
      <c r="DJ105" s="1198" t="str">
        <f t="shared" si="42"/>
        <v/>
      </c>
      <c r="DK105" s="1198" t="str">
        <f t="shared" si="43"/>
        <v/>
      </c>
      <c r="DL105" s="1198"/>
      <c r="DM105" s="1198" t="str">
        <f>IF($DL105="","",_xlfn.CONCAT(Names!$D$5,$AO105))</f>
        <v/>
      </c>
      <c r="DN105" s="1198" t="str">
        <f>IF($DL105="","",CONCATENATE(Names!$C$26,Names!$N$3,$DM105))</f>
        <v/>
      </c>
      <c r="DO105" s="1198" t="str">
        <f>IF($DL105="","",CONCATENATE(Names!$C$25,Names!$N$3,$DM105))</f>
        <v/>
      </c>
    </row>
    <row r="106" spans="1:119" s="927" customFormat="1">
      <c r="A106" s="921" t="s">
        <v>821</v>
      </c>
      <c r="B106" s="922"/>
      <c r="C106" s="923">
        <v>0</v>
      </c>
      <c r="D106" s="923"/>
      <c r="E106" s="924"/>
      <c r="F106" s="988">
        <v>1</v>
      </c>
      <c r="G106" s="2">
        <f>G104+F104*SUM(B104:C104)</f>
        <v>176.48399999999998</v>
      </c>
      <c r="H106" s="2">
        <f t="shared" si="52"/>
        <v>176.48399999999998</v>
      </c>
      <c r="I106" s="1231"/>
      <c r="J106" s="925"/>
      <c r="K106" s="926"/>
      <c r="L106" s="2" t="str">
        <f>IF(ISNUMBER(E106),VLOOKUP(C106,'TE,EHnames'!$B$4:$F$11,'TE,EHnames'!$C$2,FALSE),"")</f>
        <v/>
      </c>
      <c r="M106" s="2" t="str">
        <f>IF(ISNUMBER(E106),VLOOKUP(C106,'TE,EHnames'!$B$4:$F$11,'TE,EHnames'!$F$2,FALSE),"")</f>
        <v/>
      </c>
      <c r="O106" s="928"/>
      <c r="Q106" s="929"/>
      <c r="S106" s="927" t="str">
        <f>IFERROR(VLOOKUP(P106,Racks!$H$4:$M$30,6),"")</f>
        <v/>
      </c>
      <c r="V106" s="927">
        <f>COUNTIFS('Sec-Sub'!$K$4:$K$164,"&lt;="&amp;H106)</f>
        <v>57</v>
      </c>
      <c r="W106" s="927" t="str">
        <f>VLOOKUP(V106,'Sec-Sub'!$A$4:$C$164,2,FALSE)</f>
        <v>MBL</v>
      </c>
      <c r="X106" s="927" t="str">
        <f>VLOOKUP(V106,'Sec-Sub'!$A$4:$C$164,3,FALSE)</f>
        <v>090</v>
      </c>
      <c r="Y106" s="927" t="str">
        <f>CONCATENATE(X106,Names!$I$3)</f>
        <v>090PRL</v>
      </c>
      <c r="Z106" s="923"/>
      <c r="AA106" s="930"/>
      <c r="AC106" s="931"/>
      <c r="AD106" s="1819"/>
      <c r="AE106" s="932"/>
      <c r="AI106" s="1266" t="str">
        <f>IF(ISNUMBER(R106),CONCATENATE(Names!$C$3,R106),"")</f>
        <v/>
      </c>
      <c r="AK106" s="927" t="str">
        <f t="shared" ref="AK106:AK137" si="61">IF(ISNUMBER(E106), IF(E106&lt;10,"00", IF(E106&lt;100,"0", "")), "")</f>
        <v/>
      </c>
      <c r="AL106" s="927" t="str">
        <f t="shared" ref="AL106:AL137" si="62">IF(ISNUMBER(E106),E106,"")</f>
        <v/>
      </c>
      <c r="AM106" s="927" t="str">
        <f t="shared" ref="AM106:AM137" si="63">IF(ISNUMBER(E106),W106,"")</f>
        <v/>
      </c>
      <c r="AN106" s="927" t="str">
        <f t="shared" ref="AN106:AN137" si="64">IF(ISNUMBER(E106),Y106,"")</f>
        <v/>
      </c>
      <c r="AO106" s="927" t="str">
        <f t="shared" ref="AO106:AO137" si="65">IF(ISNUMBER(E106),CONCATENATE(AK106,AL106),"")</f>
        <v/>
      </c>
      <c r="AP106" s="927" t="str">
        <f>IF(ISNUMBER(E106),CONCATENATE(Names!$C$5,Names!$N$3,AO106),"")</f>
        <v/>
      </c>
      <c r="AQ106" s="927" t="str">
        <f>IF(ISNUMBER(E106),CONCATENATE(Names!$D$5,AO106),"")</f>
        <v/>
      </c>
      <c r="AR106" s="927" t="str">
        <f>IF(ISNUMBER(E106),CONCATENATE(Names!$C$10,Names!$N$3,AQ106),"")</f>
        <v/>
      </c>
      <c r="AS106" s="927" t="str">
        <f>IF(ISNUMBER(E106),CONCATENATE(Names!$C$11,Names!$N$3,AQ106),"")</f>
        <v/>
      </c>
      <c r="AU106" s="928" t="str">
        <f t="shared" ref="AU106:AU137" si="66">IF(ISNUMBER(A106), IF(A106&lt;10,"00", IF(A106&lt;100,"0", "")), "")</f>
        <v/>
      </c>
      <c r="AV106" s="927" t="str">
        <f t="shared" ref="AV106:AV137" si="67">IF(ISNUMBER(A106),A106,"")</f>
        <v/>
      </c>
      <c r="AW106" s="927" t="str">
        <f t="shared" ref="AW106:AW137" si="68">IF(ISNUMBER(A106),W106,"")</f>
        <v/>
      </c>
      <c r="AX106" s="927" t="str">
        <f t="shared" ref="AX106:AX137" si="69">IF(ISNUMBER(A106),Y106,"")</f>
        <v/>
      </c>
      <c r="AY106" s="927" t="str">
        <f t="shared" ref="AY106:AY137" si="70">IF(ISNUMBER(A106),CONCATENATE(AU106,AV106),"")</f>
        <v/>
      </c>
      <c r="AZ106" s="927" t="str">
        <f>IF(ISNUMBER(A106),CONCATENATE(Names!$C$6,Names!$N$3,AU106,A106),"")</f>
        <v/>
      </c>
      <c r="BA106" s="927" t="str">
        <f>IF(ISNUMBER(A106),CONCATENATE(Names!$C$7,Names!$N$3,AU106,A106),"")</f>
        <v/>
      </c>
      <c r="BB106" s="927" t="str">
        <f>IF(ISNUMBER(A106),CONCATENATE(Names!$C$8,Names!$N$3,AU106,A106),"")</f>
        <v/>
      </c>
      <c r="BC106" s="927" t="str">
        <f>IF(ISNUMBER(A106),CONCATENATE(Names!$D$6,AY106),"")</f>
        <v/>
      </c>
      <c r="BD106" s="927" t="str">
        <f>IF(ISNUMBER(A106),CONCATENATE(Names!$C$10,Names!$N$3,BC106),"")</f>
        <v/>
      </c>
      <c r="BE106" s="927" t="str">
        <f>IF(ISNUMBER(A106),CONCATENATE(Names!$C$11,Names!$N$3,BC106),"")</f>
        <v/>
      </c>
      <c r="BF106" s="927" t="str">
        <f>IF(ISNUMBER(A106),CONCATENATE(Names!$D$7,AY106),"")</f>
        <v/>
      </c>
      <c r="BG106" s="927" t="str">
        <f>IF(ISNUMBER(A106),CONCATENATE(Names!$C$10,Names!$N$3,BF106),"")</f>
        <v/>
      </c>
      <c r="BH106" s="927" t="str">
        <f>IF(ISNUMBER(A106),CONCATENATE(Names!$C$11,Names!$N$3,BF106),"")</f>
        <v/>
      </c>
      <c r="BI106" s="927" t="str">
        <f>IF(ISNUMBER(A106),CONCATENATE(Names!$C$12,Names!$N$3,BC106),"")</f>
        <v/>
      </c>
      <c r="BJ106" s="927" t="str">
        <f>IF(ISNUMBER(A106),CONCATENATE(Names!$C$24,Names!$N$3,AY106),"")</f>
        <v/>
      </c>
      <c r="BK106" s="927" t="str">
        <f>IF(ISNUMBER(A106),CONCATENATE(Names!$C$9,Names!$N$3,AY106),"")</f>
        <v/>
      </c>
      <c r="BT106" s="933">
        <f>COUNTIFS($BW$5:BW106,"&lt;&gt;"&amp;"")</f>
        <v>30</v>
      </c>
      <c r="BU106" s="934" t="str">
        <f t="shared" si="40"/>
        <v>MBL</v>
      </c>
      <c r="BV106" s="934" t="str">
        <f t="shared" si="41"/>
        <v>090PRL</v>
      </c>
      <c r="BW106" s="934" t="str">
        <f>Names!$C$11</f>
        <v>PRLTE</v>
      </c>
      <c r="BX106" s="927" t="str">
        <f>CONCATENATE(Names!$D$15,$BX$104)</f>
        <v>B001</v>
      </c>
      <c r="BY106" s="927" t="str">
        <f>IF($BW106="","",CONCATENATE($BW106,Names!$N$3,$BX106))</f>
        <v>PRLTE-B001</v>
      </c>
      <c r="CA106" s="928" t="str">
        <f>IF(ISNUMBER(A106),CONCATENATE(W106,Names!$H$3,Y106,Names!$J$3,Names!$K$3,Names!$L$3,BK106),"")</f>
        <v/>
      </c>
      <c r="CB106" s="928"/>
      <c r="CC106" s="928" t="str">
        <f>IF($BW106="","",CONCATENATE(W106,Names!$H$3,Y106,Names!$J$3,Names!$K$3,Names!$L$3,$BW106,Names!$N$3,$BX106))</f>
        <v>MBL-090PRL:RFS-PRLTE-B001</v>
      </c>
      <c r="CF106" s="13" t="str">
        <f>IF(ISNUMBER($A106),CONCATENATE($BK106,Names!$P$3,Dev!$DA$130),"")</f>
        <v/>
      </c>
      <c r="CG106" s="13" t="str">
        <f>IF(ISNUMBER($A106),CONCATENATE($BK106,Names!$P$3,Dev!$DD$130),"")</f>
        <v/>
      </c>
      <c r="CH106" s="13" t="str">
        <f>IF(ISNUMBER($A106),CONCATENATE($BK106,Names!$P$3,Dev!$DG$130),"")</f>
        <v/>
      </c>
      <c r="CI106" s="13" t="str">
        <f>IF(ISNUMBER($A106),CONCATENATE($BK106,Names!$P$3,Dev!$DK$130),"")</f>
        <v/>
      </c>
      <c r="CJ106" s="13" t="str">
        <f>IF(ISNUMBER($A106),CONCATENATE($BK106,Names!$P$3,Dev!$DN$130),"")</f>
        <v/>
      </c>
      <c r="CK106" s="13" t="str">
        <f>IF(ISNUMBER($A106),CONCATENATE($BK106,Names!$P$3,Dev!$DQ$130),"")</f>
        <v/>
      </c>
      <c r="CL106" s="13"/>
      <c r="CM106" s="13" t="str">
        <f>""</f>
        <v/>
      </c>
      <c r="CN106" s="13" t="str">
        <f>IF(ISNUMBER($A106),CONCATENATE($BB106,Names!$P$3,Dev!$CZ$48),"")</f>
        <v/>
      </c>
      <c r="CO106" s="13" t="str">
        <f>IF(ISNUMBER($A106),CONCATENATE($BB106,Names!$P$3,Dev!$DF$48),"")</f>
        <v/>
      </c>
      <c r="CP106" s="13" t="str">
        <f>IF(ISNUMBER($A106),CONCATENATE($BB106,Names!$P$3,Dev!$DI$48),"")</f>
        <v/>
      </c>
      <c r="CQ106" s="13" t="str">
        <f>IF(ISNUMBER($A106),CONCATENATE($BB106,Names!$P$3,Dev!$DM$48),"")</f>
        <v/>
      </c>
      <c r="CR106" s="13" t="str">
        <f>IF(ISNUMBER($A106),CONCATENATE($BB106,Names!$P$3,Dev!$DV$48),"")</f>
        <v/>
      </c>
      <c r="CS106" s="13" t="str">
        <f>IF(ISNUMBER($A106),CONCATENATE($BB106,Names!$P$3,Dev!$DZ$48),"")</f>
        <v/>
      </c>
      <c r="CT106" s="13" t="str">
        <f>IF(ISNUMBER($A106),CONCATENATE($BB106,Names!$P$3,Dev!$EI$48),"")</f>
        <v/>
      </c>
      <c r="CU106" s="13" t="str">
        <f>IF(ISNUMBER($A106),CONCATENATE($BB106,Names!$P$3,Dev!$FZ$48),"")</f>
        <v/>
      </c>
      <c r="CV106" s="13" t="str">
        <f>IF(ISNUMBER($A106),CONCATENATE($BB106,Names!$P$3,Dev!$GI$48),"")</f>
        <v/>
      </c>
      <c r="CW106" s="13" t="str">
        <f>IF(ISNUMBER($A106),CONCATENATE($BB106,Names!$P$3,Dev!$GM$48),"")</f>
        <v/>
      </c>
      <c r="CX106" s="13"/>
      <c r="CY106" s="13" t="str">
        <f>IF(ISNUMBER($A106),CONCATENATE($BB106,Names!$P$3,Dev!$EM$48),"")</f>
        <v/>
      </c>
      <c r="CZ106" s="13" t="str">
        <f>IF(ISNUMBER($A106),CONCATENATE($BB106,Names!$P$3,Dev!$EV$48),"")</f>
        <v/>
      </c>
      <c r="DA106" s="13" t="str">
        <f>IF(ISNUMBER($A106),CONCATENATE($BB106,Names!$P$3,Dev!$EZ$48),"")</f>
        <v/>
      </c>
      <c r="DB106" s="13" t="str">
        <f>IF(ISNUMBER($A106),CONCATENATE($BB106,Names!$P$3,Dev!$FI$48),"")</f>
        <v/>
      </c>
      <c r="DC106" s="13" t="str">
        <f>IF(ISNUMBER($A106),CONCATENATE($BB106,Names!$P$3,Dev!$FM$48),"")</f>
        <v/>
      </c>
      <c r="DD106" s="13" t="str">
        <f>IF(ISNUMBER($A106),CONCATENATE($BB106,Names!$P$3,Dev!$FV$48),"")</f>
        <v/>
      </c>
      <c r="DE106" s="13" t="str">
        <f>IF(ISNUMBER($A106),CONCATENATE($BB106,Names!$P$3,Dev!$GP$48),"")</f>
        <v/>
      </c>
      <c r="DI106" s="105">
        <f>COUNTIFS($DL$5:DL106,"&lt;&gt;"&amp;"")</f>
        <v>0</v>
      </c>
      <c r="DJ106" s="1198" t="str">
        <f t="shared" si="42"/>
        <v/>
      </c>
      <c r="DK106" s="1198" t="str">
        <f t="shared" si="43"/>
        <v/>
      </c>
      <c r="DL106" s="1198"/>
      <c r="DM106" s="1198" t="str">
        <f>IF($DL106="","",_xlfn.CONCAT(Names!$D$5,$AO106))</f>
        <v/>
      </c>
      <c r="DN106" s="1198" t="str">
        <f>IF($DL106="","",CONCATENATE(Names!$C$26,Names!$N$3,$DM106))</f>
        <v/>
      </c>
      <c r="DO106" s="1198" t="str">
        <f>IF($DL106="","",CONCATENATE(Names!$C$25,Names!$N$3,$DM106))</f>
        <v/>
      </c>
    </row>
    <row r="107" spans="1:119" s="89" customFormat="1" ht="13.5" customHeight="1">
      <c r="A107" s="154" t="str">
        <f>Names!$B$14</f>
        <v>Gas inlet</v>
      </c>
      <c r="B107" s="152"/>
      <c r="C107" s="88">
        <f>$C$7</f>
        <v>8.5000000000000006E-2</v>
      </c>
      <c r="D107" s="88"/>
      <c r="E107" s="153"/>
      <c r="F107" s="89">
        <v>1</v>
      </c>
      <c r="G107" s="2">
        <f t="shared" si="55"/>
        <v>176.48399999999998</v>
      </c>
      <c r="H107" s="2">
        <f t="shared" si="52"/>
        <v>176.52649999999997</v>
      </c>
      <c r="I107" s="1225"/>
      <c r="J107" s="108"/>
      <c r="K107" s="92"/>
      <c r="L107" s="2" t="str">
        <f>IF(ISNUMBER(E107),VLOOKUP(C107,'TE,EHnames'!$B$4:$F$11,'TE,EHnames'!$C$2,FALSE),"")</f>
        <v/>
      </c>
      <c r="M107" s="2" t="str">
        <f>IF(ISNUMBER(E107),VLOOKUP(C107,'TE,EHnames'!$B$4:$F$11,'TE,EHnames'!$F$2,FALSE),"")</f>
        <v/>
      </c>
      <c r="O107" s="95" t="str">
        <f t="shared" ref="O107:O113" si="71">IF(ISNUMBER(A107),ABS(H107-$Q$84),"")</f>
        <v/>
      </c>
      <c r="S107" s="89" t="str">
        <f>IFERROR(VLOOKUP(P107,Racks!$H$4:$M$30,6),"")</f>
        <v/>
      </c>
      <c r="V107" s="89">
        <f>COUNTIFS('Sec-Sub'!$K$4:$K$164,"&lt;="&amp;H107)</f>
        <v>57</v>
      </c>
      <c r="W107" s="89" t="str">
        <f>VLOOKUP(V107,'Sec-Sub'!$A$4:$C$164,2,FALSE)</f>
        <v>MBL</v>
      </c>
      <c r="X107" s="89" t="str">
        <f>VLOOKUP(V107,'Sec-Sub'!$A$4:$C$164,3,FALSE)</f>
        <v>090</v>
      </c>
      <c r="Y107" s="89" t="str">
        <f>CONCATENATE(X107,Names!$I$3)</f>
        <v>090PRL</v>
      </c>
      <c r="Z107" s="88"/>
      <c r="AA107" s="93"/>
      <c r="AC107" s="110"/>
      <c r="AD107" s="1819"/>
      <c r="AE107" s="111"/>
      <c r="AI107" s="1266" t="str">
        <f>IF(ISNUMBER(R107),CONCATENATE(Names!$C$3,R107),"")</f>
        <v/>
      </c>
      <c r="AK107" s="89" t="str">
        <f t="shared" si="61"/>
        <v/>
      </c>
      <c r="AL107" s="89" t="str">
        <f t="shared" si="62"/>
        <v/>
      </c>
      <c r="AM107" s="89" t="str">
        <f t="shared" si="63"/>
        <v/>
      </c>
      <c r="AN107" s="89" t="str">
        <f t="shared" si="64"/>
        <v/>
      </c>
      <c r="AO107" s="89" t="str">
        <f t="shared" si="65"/>
        <v/>
      </c>
      <c r="AP107" s="89" t="str">
        <f>IF(ISNUMBER(E107),CONCATENATE(Names!$C$5,Names!$N$3,AO107),"")</f>
        <v/>
      </c>
      <c r="AQ107" s="89" t="str">
        <f>IF(ISNUMBER(E107),CONCATENATE(Names!$D$5,AO107),"")</f>
        <v/>
      </c>
      <c r="AR107" s="89" t="str">
        <f>IF(ISNUMBER(E107),CONCATENATE(Names!$C$10,Names!$N$3,AQ107),"")</f>
        <v/>
      </c>
      <c r="AS107" s="89" t="str">
        <f>IF(ISNUMBER(E107),CONCATENATE(Names!$C$11,Names!$N$3,AQ107),"")</f>
        <v/>
      </c>
      <c r="AU107" s="95" t="str">
        <f t="shared" si="66"/>
        <v/>
      </c>
      <c r="AV107" s="89" t="str">
        <f t="shared" si="67"/>
        <v/>
      </c>
      <c r="AW107" s="89" t="str">
        <f t="shared" si="68"/>
        <v/>
      </c>
      <c r="AX107" s="89" t="str">
        <f t="shared" si="69"/>
        <v/>
      </c>
      <c r="AY107" s="89" t="str">
        <f t="shared" si="70"/>
        <v/>
      </c>
      <c r="AZ107" s="89" t="str">
        <f>IF(ISNUMBER(A107),CONCATENATE(Names!$C$6,Names!$N$3,AU107,A107),"")</f>
        <v/>
      </c>
      <c r="BA107" s="89" t="str">
        <f>IF(ISNUMBER(A107),CONCATENATE(Names!$C$7,Names!$N$3,AU107,A107),"")</f>
        <v/>
      </c>
      <c r="BB107" s="89" t="str">
        <f>IF(ISNUMBER(A107),CONCATENATE(Names!$C$8,Names!$N$3,AU107,A107),"")</f>
        <v/>
      </c>
      <c r="BC107" s="89" t="str">
        <f>IF(ISNUMBER(A107),CONCATENATE(Names!$D$6,AY107),"")</f>
        <v/>
      </c>
      <c r="BD107" s="89" t="str">
        <f>IF(ISNUMBER(A107),CONCATENATE(Names!$C$10,Names!$N$3,BC107),"")</f>
        <v/>
      </c>
      <c r="BE107" s="89" t="str">
        <f>IF(ISNUMBER(A107),CONCATENATE(Names!$C$11,Names!$N$3,BC107),"")</f>
        <v/>
      </c>
      <c r="BF107" s="89" t="str">
        <f>IF(ISNUMBER(A107),CONCATENATE(Names!$D$7,AY107),"")</f>
        <v/>
      </c>
      <c r="BG107" s="89" t="str">
        <f>IF(ISNUMBER(A107),CONCATENATE(Names!$C$10,Names!$N$3,BF107),"")</f>
        <v/>
      </c>
      <c r="BH107" s="89" t="str">
        <f>IF(ISNUMBER(A107),CONCATENATE(Names!$C$11,Names!$N$3,BF107),"")</f>
        <v/>
      </c>
      <c r="BI107" s="89" t="str">
        <f>IF(ISNUMBER(A107),CONCATENATE(Names!$C$12,Names!$N$3,BC107),"")</f>
        <v/>
      </c>
      <c r="BJ107" s="89" t="str">
        <f>IF(ISNUMBER(A107),CONCATENATE(Names!$C$24,Names!$N$3,AY107),"")</f>
        <v/>
      </c>
      <c r="BK107" s="89" t="str">
        <f>IF(ISNUMBER(A107),CONCATENATE(Names!$C$9,Names!$N$3,AY107),"")</f>
        <v/>
      </c>
      <c r="BT107" s="112">
        <f>COUNTIFS($BW$5:BW107,"&lt;&gt;"&amp;"")</f>
        <v>31</v>
      </c>
      <c r="BU107" s="113" t="str">
        <f t="shared" si="40"/>
        <v>MBL</v>
      </c>
      <c r="BV107" s="113" t="str">
        <f t="shared" si="41"/>
        <v>090PRL</v>
      </c>
      <c r="BW107" s="113" t="str">
        <f>Names!$C$14</f>
        <v>PRLGI</v>
      </c>
      <c r="BX107" s="154" t="str">
        <f>"003"</f>
        <v>003</v>
      </c>
      <c r="BY107" s="89" t="str">
        <f>IF($BW107="","",CONCATENATE($BW107,Names!$N$3,$BX107))</f>
        <v>PRLGI-003</v>
      </c>
      <c r="CA107" s="95" t="str">
        <f>IF(ISNUMBER(A107),CONCATENATE(W107,Names!$H$3,Y107,Names!$J$3,Names!$K$3,Names!$L$3,BK107),"")</f>
        <v/>
      </c>
      <c r="CB107" s="95" t="str">
        <f>IF(ISNUMBER(A107),CONCATENATE(W107,Names!$H$3,Y107,Names!$J$3,Names!$K$3,Names!$L$3,BB107),"")</f>
        <v/>
      </c>
      <c r="CC107" s="95" t="str">
        <f>IF($BW107="","",CONCATENATE(W107,Names!$H$3,Y107,Names!$J$3,Names!$K$3,Names!$L$3,$BW107,Names!$N$3,$BX107))</f>
        <v>MBL-090PRL:RFS-PRLGI-003</v>
      </c>
      <c r="CF107" s="13" t="str">
        <f>IF(ISNUMBER($A107),CONCATENATE($BK107,Names!$P$3,Dev!$DA$130),"")</f>
        <v/>
      </c>
      <c r="CG107" s="13" t="str">
        <f>IF(ISNUMBER($A107),CONCATENATE($BK107,Names!$P$3,Dev!$DD$130),"")</f>
        <v/>
      </c>
      <c r="CH107" s="13" t="str">
        <f>IF(ISNUMBER($A107),CONCATENATE($BK107,Names!$P$3,Dev!$DG$130),"")</f>
        <v/>
      </c>
      <c r="CI107" s="13" t="str">
        <f>IF(ISNUMBER($A107),CONCATENATE($BK107,Names!$P$3,Dev!$DK$130),"")</f>
        <v/>
      </c>
      <c r="CJ107" s="13" t="str">
        <f>IF(ISNUMBER($A107),CONCATENATE($BK107,Names!$P$3,Dev!$DN$130),"")</f>
        <v/>
      </c>
      <c r="CK107" s="13" t="str">
        <f>IF(ISNUMBER($A107),CONCATENATE($BK107,Names!$P$3,Dev!$DQ$130),"")</f>
        <v/>
      </c>
      <c r="CL107" s="13"/>
      <c r="CM107" s="13" t="str">
        <f>""</f>
        <v/>
      </c>
      <c r="CN107" s="13" t="str">
        <f>IF(ISNUMBER($A107),CONCATENATE($BB107,Names!$P$3,Dev!$CZ$48),"")</f>
        <v/>
      </c>
      <c r="CO107" s="13" t="str">
        <f>IF(ISNUMBER($A107),CONCATENATE($BB107,Names!$P$3,Dev!$DF$48),"")</f>
        <v/>
      </c>
      <c r="CP107" s="13" t="str">
        <f>IF(ISNUMBER($A107),CONCATENATE($BB107,Names!$P$3,Dev!$DI$48),"")</f>
        <v/>
      </c>
      <c r="CQ107" s="13" t="str">
        <f>IF(ISNUMBER($A107),CONCATENATE($BB107,Names!$P$3,Dev!$DM$48),"")</f>
        <v/>
      </c>
      <c r="CR107" s="13" t="str">
        <f>IF(ISNUMBER($A107),CONCATENATE($BB107,Names!$P$3,Dev!$DV$48),"")</f>
        <v/>
      </c>
      <c r="CS107" s="13" t="str">
        <f>IF(ISNUMBER($A107),CONCATENATE($BB107,Names!$P$3,Dev!$DZ$48),"")</f>
        <v/>
      </c>
      <c r="CT107" s="13" t="str">
        <f>IF(ISNUMBER($A107),CONCATENATE($BB107,Names!$P$3,Dev!$EI$48),"")</f>
        <v/>
      </c>
      <c r="CU107" s="13" t="str">
        <f>IF(ISNUMBER($A107),CONCATENATE($BB107,Names!$P$3,Dev!$FZ$48),"")</f>
        <v/>
      </c>
      <c r="CV107" s="13" t="str">
        <f>IF(ISNUMBER($A107),CONCATENATE($BB107,Names!$P$3,Dev!$GI$48),"")</f>
        <v/>
      </c>
      <c r="CW107" s="13" t="str">
        <f>IF(ISNUMBER($A107),CONCATENATE($BB107,Names!$P$3,Dev!$GM$48),"")</f>
        <v/>
      </c>
      <c r="CX107" s="13"/>
      <c r="CY107" s="13" t="str">
        <f>IF(ISNUMBER($A107),CONCATENATE($BB107,Names!$P$3,Dev!$EM$48),"")</f>
        <v/>
      </c>
      <c r="CZ107" s="13" t="str">
        <f>IF(ISNUMBER($A107),CONCATENATE($BB107,Names!$P$3,Dev!$EV$48),"")</f>
        <v/>
      </c>
      <c r="DA107" s="13" t="str">
        <f>IF(ISNUMBER($A107),CONCATENATE($BB107,Names!$P$3,Dev!$EZ$48),"")</f>
        <v/>
      </c>
      <c r="DB107" s="13" t="str">
        <f>IF(ISNUMBER($A107),CONCATENATE($BB107,Names!$P$3,Dev!$FI$48),"")</f>
        <v/>
      </c>
      <c r="DC107" s="13" t="str">
        <f>IF(ISNUMBER($A107),CONCATENATE($BB107,Names!$P$3,Dev!$FM$48),"")</f>
        <v/>
      </c>
      <c r="DD107" s="13" t="str">
        <f>IF(ISNUMBER($A107),CONCATENATE($BB107,Names!$P$3,Dev!$FV$48),"")</f>
        <v/>
      </c>
      <c r="DE107" s="13" t="str">
        <f>IF(ISNUMBER($A107),CONCATENATE($BB107,Names!$P$3,Dev!$GP$48),"")</f>
        <v/>
      </c>
      <c r="DI107" s="105">
        <f>COUNTIFS($DL$5:DL107,"&lt;&gt;"&amp;"")</f>
        <v>0</v>
      </c>
      <c r="DJ107" s="1198" t="str">
        <f t="shared" si="42"/>
        <v/>
      </c>
      <c r="DK107" s="1198" t="str">
        <f t="shared" si="43"/>
        <v/>
      </c>
      <c r="DL107" s="1198"/>
      <c r="DM107" s="1198" t="str">
        <f>IF($DL107="","",_xlfn.CONCAT(Names!$D$5,$AO107))</f>
        <v/>
      </c>
      <c r="DN107" s="1198" t="str">
        <f>IF($DL107="","",CONCATENATE(Names!$C$26,Names!$N$3,$DM107))</f>
        <v/>
      </c>
      <c r="DO107" s="1198" t="str">
        <f>IF($DL107="","",CONCATENATE(Names!$C$25,Names!$N$3,$DM107))</f>
        <v/>
      </c>
    </row>
    <row r="108" spans="1:119" s="89" customFormat="1" ht="13.5" customHeight="1">
      <c r="A108" s="154" t="s">
        <v>767</v>
      </c>
      <c r="B108" s="152"/>
      <c r="C108" s="88">
        <v>0</v>
      </c>
      <c r="D108" s="88"/>
      <c r="E108" s="153"/>
      <c r="F108" s="89">
        <v>1</v>
      </c>
      <c r="G108" s="2">
        <f t="shared" si="55"/>
        <v>176.56899999999999</v>
      </c>
      <c r="H108" s="2">
        <f t="shared" si="52"/>
        <v>176.56899999999999</v>
      </c>
      <c r="I108" s="1225"/>
      <c r="J108" s="108"/>
      <c r="K108" s="92"/>
      <c r="L108" s="2" t="str">
        <f>IF(ISNUMBER(E108),VLOOKUP(C108,'TE,EHnames'!$B$4:$F$11,'TE,EHnames'!$C$2,FALSE),"")</f>
        <v/>
      </c>
      <c r="M108" s="2" t="str">
        <f>IF(ISNUMBER(E108),VLOOKUP(C108,'TE,EHnames'!$B$4:$F$11,'TE,EHnames'!$F$2,FALSE),"")</f>
        <v/>
      </c>
      <c r="O108" s="95" t="str">
        <f t="shared" si="71"/>
        <v/>
      </c>
      <c r="S108" s="89" t="str">
        <f>IFERROR(VLOOKUP(P108,Racks!$H$4:$M$30,6),"")</f>
        <v/>
      </c>
      <c r="V108" s="89">
        <f>COUNTIFS('Sec-Sub'!$K$4:$K$164,"&lt;="&amp;H108)</f>
        <v>57</v>
      </c>
      <c r="W108" s="89" t="str">
        <f>VLOOKUP(V108,'Sec-Sub'!$A$4:$C$164,2,FALSE)</f>
        <v>MBL</v>
      </c>
      <c r="X108" s="89" t="str">
        <f>VLOOKUP(V108,'Sec-Sub'!$A$4:$C$164,3,FALSE)</f>
        <v>090</v>
      </c>
      <c r="Y108" s="89" t="str">
        <f>CONCATENATE(X108,Names!$I$3)</f>
        <v>090PRL</v>
      </c>
      <c r="Z108" s="88"/>
      <c r="AA108" s="93"/>
      <c r="AC108" s="110"/>
      <c r="AD108" s="899"/>
      <c r="AE108" s="111"/>
      <c r="AI108" s="1266" t="str">
        <f>IF(ISNUMBER(R108),CONCATENATE(Names!$C$3,R108),"")</f>
        <v/>
      </c>
      <c r="AK108" s="89" t="str">
        <f t="shared" si="61"/>
        <v/>
      </c>
      <c r="AL108" s="89" t="str">
        <f t="shared" si="62"/>
        <v/>
      </c>
      <c r="AM108" s="89" t="str">
        <f t="shared" si="63"/>
        <v/>
      </c>
      <c r="AN108" s="89" t="str">
        <f t="shared" si="64"/>
        <v/>
      </c>
      <c r="AO108" s="89" t="str">
        <f t="shared" si="65"/>
        <v/>
      </c>
      <c r="AP108" s="89" t="str">
        <f>IF(ISNUMBER(E108),CONCATENATE(Names!$C$5,Names!$N$3,AO108),"")</f>
        <v/>
      </c>
      <c r="AQ108" s="89" t="str">
        <f>IF(ISNUMBER(E108),CONCATENATE(Names!$D$5,AO108),"")</f>
        <v/>
      </c>
      <c r="AR108" s="89" t="str">
        <f>IF(ISNUMBER(E108),CONCATENATE(Names!$C$10,Names!$N$3,AQ108),"")</f>
        <v/>
      </c>
      <c r="AS108" s="89" t="str">
        <f>IF(ISNUMBER(E108),CONCATENATE(Names!$C$11,Names!$N$3,AQ108),"")</f>
        <v/>
      </c>
      <c r="AU108" s="95" t="str">
        <f t="shared" si="66"/>
        <v/>
      </c>
      <c r="AV108" s="89" t="str">
        <f t="shared" si="67"/>
        <v/>
      </c>
      <c r="AW108" s="89" t="str">
        <f t="shared" si="68"/>
        <v/>
      </c>
      <c r="AX108" s="89" t="str">
        <f t="shared" si="69"/>
        <v/>
      </c>
      <c r="AY108" s="89" t="str">
        <f t="shared" si="70"/>
        <v/>
      </c>
      <c r="AZ108" s="89" t="str">
        <f>IF(ISNUMBER(A108),CONCATENATE(Names!$C$6,Names!$N$3,AU108,A108),"")</f>
        <v/>
      </c>
      <c r="BA108" s="89" t="str">
        <f>IF(ISNUMBER(A108),CONCATENATE(Names!$C$7,Names!$N$3,AU108,A108),"")</f>
        <v/>
      </c>
      <c r="BB108" s="89" t="str">
        <f>IF(ISNUMBER(A108),CONCATENATE(Names!$C$8,Names!$N$3,AU108,A108),"")</f>
        <v/>
      </c>
      <c r="BC108" s="89" t="str">
        <f>IF(ISNUMBER(A108),CONCATENATE(Names!$D$6,AY108),"")</f>
        <v/>
      </c>
      <c r="BD108" s="89" t="str">
        <f>IF(ISNUMBER(A108),CONCATENATE(Names!$C$10,Names!$N$3,BC108),"")</f>
        <v/>
      </c>
      <c r="BE108" s="89" t="str">
        <f>IF(ISNUMBER(A108),CONCATENATE(Names!$C$11,Names!$N$3,BC108),"")</f>
        <v/>
      </c>
      <c r="BF108" s="89" t="str">
        <f>IF(ISNUMBER(A108),CONCATENATE(Names!$D$7,AY108),"")</f>
        <v/>
      </c>
      <c r="BG108" s="89" t="str">
        <f>IF(ISNUMBER(A108),CONCATENATE(Names!$C$10,Names!$N$3,BF108),"")</f>
        <v/>
      </c>
      <c r="BH108" s="89" t="str">
        <f>IF(ISNUMBER(A108),CONCATENATE(Names!$C$11,Names!$N$3,BF108),"")</f>
        <v/>
      </c>
      <c r="BI108" s="89" t="str">
        <f>IF(ISNUMBER(A108),CONCATENATE(Names!$C$12,Names!$N$3,BC108),"")</f>
        <v/>
      </c>
      <c r="BJ108" s="89" t="str">
        <f>IF(ISNUMBER(A108),CONCATENATE(Names!$C$24,Names!$N$3,AY108),"")</f>
        <v/>
      </c>
      <c r="BK108" s="89" t="str">
        <f>IF(ISNUMBER(A108),CONCATENATE(Names!$C$9,Names!$N$3,AY108),"")</f>
        <v/>
      </c>
      <c r="BT108" s="112">
        <f>COUNTIFS($BW$5:BW108,"&lt;&gt;"&amp;"")</f>
        <v>32</v>
      </c>
      <c r="BU108" s="113" t="str">
        <f t="shared" si="40"/>
        <v>MBL</v>
      </c>
      <c r="BV108" s="113" t="str">
        <f t="shared" si="41"/>
        <v>090PRL</v>
      </c>
      <c r="BW108" s="113" t="str">
        <f>Names!$C$10</f>
        <v>PRLEH</v>
      </c>
      <c r="BX108" s="89" t="str">
        <f>CONCATENATE(Names!$D$14,$BX$107)</f>
        <v>G003</v>
      </c>
      <c r="BY108" s="89" t="str">
        <f>IF($BW108="","",CONCATENATE($BW108,Names!$N$3,$BX108))</f>
        <v>PRLEH-G003</v>
      </c>
      <c r="CA108" s="95" t="str">
        <f>IF(ISNUMBER(A108),CONCATENATE(W108,Names!$H$3,Y108,Names!$J$3,Names!$K$3,Names!$L$3,BK108),"")</f>
        <v/>
      </c>
      <c r="CB108" s="95"/>
      <c r="CC108" s="95" t="str">
        <f>IF($BW108="","",CONCATENATE(W108,Names!$H$3,Y108,Names!$J$3,Names!$K$3,Names!$L$3,$BW108,Names!$N$3,$BX108))</f>
        <v>MBL-090PRL:RFS-PRLEH-G003</v>
      </c>
      <c r="CF108" s="13" t="str">
        <f>IF(ISNUMBER($A108),CONCATENATE($BK108,Names!$P$3,Dev!$DA$130),"")</f>
        <v/>
      </c>
      <c r="CG108" s="13" t="str">
        <f>IF(ISNUMBER($A108),CONCATENATE($BK108,Names!$P$3,Dev!$DD$130),"")</f>
        <v/>
      </c>
      <c r="CH108" s="13" t="str">
        <f>IF(ISNUMBER($A108),CONCATENATE($BK108,Names!$P$3,Dev!$DG$130),"")</f>
        <v/>
      </c>
      <c r="CI108" s="13" t="str">
        <f>IF(ISNUMBER($A108),CONCATENATE($BK108,Names!$P$3,Dev!$DK$130),"")</f>
        <v/>
      </c>
      <c r="CJ108" s="13" t="str">
        <f>IF(ISNUMBER($A108),CONCATENATE($BK108,Names!$P$3,Dev!$DN$130),"")</f>
        <v/>
      </c>
      <c r="CK108" s="13" t="str">
        <f>IF(ISNUMBER($A108),CONCATENATE($BK108,Names!$P$3,Dev!$DQ$130),"")</f>
        <v/>
      </c>
      <c r="CL108" s="13"/>
      <c r="CM108" s="13" t="str">
        <f>""</f>
        <v/>
      </c>
      <c r="CN108" s="13" t="str">
        <f>IF(ISNUMBER($A108),CONCATENATE($BB108,Names!$P$3,Dev!$CZ$48),"")</f>
        <v/>
      </c>
      <c r="CO108" s="13" t="str">
        <f>IF(ISNUMBER($A108),CONCATENATE($BB108,Names!$P$3,Dev!$DF$48),"")</f>
        <v/>
      </c>
      <c r="CP108" s="13" t="str">
        <f>IF(ISNUMBER($A108),CONCATENATE($BB108,Names!$P$3,Dev!$DI$48),"")</f>
        <v/>
      </c>
      <c r="CQ108" s="13" t="str">
        <f>IF(ISNUMBER($A108),CONCATENATE($BB108,Names!$P$3,Dev!$DM$48),"")</f>
        <v/>
      </c>
      <c r="CR108" s="13" t="str">
        <f>IF(ISNUMBER($A108),CONCATENATE($BB108,Names!$P$3,Dev!$DV$48),"")</f>
        <v/>
      </c>
      <c r="CS108" s="13" t="str">
        <f>IF(ISNUMBER($A108),CONCATENATE($BB108,Names!$P$3,Dev!$DZ$48),"")</f>
        <v/>
      </c>
      <c r="CT108" s="13" t="str">
        <f>IF(ISNUMBER($A108),CONCATENATE($BB108,Names!$P$3,Dev!$EI$48),"")</f>
        <v/>
      </c>
      <c r="CU108" s="13" t="str">
        <f>IF(ISNUMBER($A108),CONCATENATE($BB108,Names!$P$3,Dev!$FZ$48),"")</f>
        <v/>
      </c>
      <c r="CV108" s="13" t="str">
        <f>IF(ISNUMBER($A108),CONCATENATE($BB108,Names!$P$3,Dev!$GI$48),"")</f>
        <v/>
      </c>
      <c r="CW108" s="13" t="str">
        <f>IF(ISNUMBER($A108),CONCATENATE($BB108,Names!$P$3,Dev!$GM$48),"")</f>
        <v/>
      </c>
      <c r="CX108" s="13"/>
      <c r="CY108" s="13" t="str">
        <f>IF(ISNUMBER($A108),CONCATENATE($BB108,Names!$P$3,Dev!$EM$48),"")</f>
        <v/>
      </c>
      <c r="CZ108" s="13" t="str">
        <f>IF(ISNUMBER($A108),CONCATENATE($BB108,Names!$P$3,Dev!$EV$48),"")</f>
        <v/>
      </c>
      <c r="DA108" s="13" t="str">
        <f>IF(ISNUMBER($A108),CONCATENATE($BB108,Names!$P$3,Dev!$EZ$48),"")</f>
        <v/>
      </c>
      <c r="DB108" s="13" t="str">
        <f>IF(ISNUMBER($A108),CONCATENATE($BB108,Names!$P$3,Dev!$FI$48),"")</f>
        <v/>
      </c>
      <c r="DC108" s="13" t="str">
        <f>IF(ISNUMBER($A108),CONCATENATE($BB108,Names!$P$3,Dev!$FM$48),"")</f>
        <v/>
      </c>
      <c r="DD108" s="13" t="str">
        <f>IF(ISNUMBER($A108),CONCATENATE($BB108,Names!$P$3,Dev!$FV$48),"")</f>
        <v/>
      </c>
      <c r="DE108" s="13" t="str">
        <f>IF(ISNUMBER($A108),CONCATENATE($BB108,Names!$P$3,Dev!$GP$48),"")</f>
        <v/>
      </c>
      <c r="DI108" s="105">
        <f>COUNTIFS($DL$5:DL108,"&lt;&gt;"&amp;"")</f>
        <v>0</v>
      </c>
      <c r="DJ108" s="1198" t="str">
        <f t="shared" si="42"/>
        <v/>
      </c>
      <c r="DK108" s="1198" t="str">
        <f t="shared" si="43"/>
        <v/>
      </c>
      <c r="DL108" s="1198"/>
      <c r="DM108" s="1198" t="str">
        <f>IF($DL108="","",_xlfn.CONCAT(Names!$D$5,$AO108))</f>
        <v/>
      </c>
      <c r="DN108" s="1198" t="str">
        <f>IF($DL108="","",CONCATENATE(Names!$C$26,Names!$N$3,$DM108))</f>
        <v/>
      </c>
      <c r="DO108" s="1198" t="str">
        <f>IF($DL108="","",CONCATENATE(Names!$C$25,Names!$N$3,$DM108))</f>
        <v/>
      </c>
    </row>
    <row r="109" spans="1:119" s="89" customFormat="1" ht="13.5" customHeight="1">
      <c r="A109" s="154" t="s">
        <v>768</v>
      </c>
      <c r="B109" s="152"/>
      <c r="C109" s="88">
        <v>0</v>
      </c>
      <c r="D109" s="88"/>
      <c r="E109" s="153"/>
      <c r="F109" s="89">
        <v>1</v>
      </c>
      <c r="G109" s="2">
        <f t="shared" si="55"/>
        <v>176.56899999999999</v>
      </c>
      <c r="H109" s="2">
        <f t="shared" si="52"/>
        <v>176.56899999999999</v>
      </c>
      <c r="I109" s="1225"/>
      <c r="J109" s="108"/>
      <c r="K109" s="92"/>
      <c r="L109" s="2" t="str">
        <f>IF(ISNUMBER(E109),VLOOKUP(C109,'TE,EHnames'!$B$4:$F$11,'TE,EHnames'!$C$2,FALSE),"")</f>
        <v/>
      </c>
      <c r="M109" s="2" t="str">
        <f>IF(ISNUMBER(E109),VLOOKUP(C109,'TE,EHnames'!$B$4:$F$11,'TE,EHnames'!$F$2,FALSE),"")</f>
        <v/>
      </c>
      <c r="O109" s="95" t="str">
        <f t="shared" si="71"/>
        <v/>
      </c>
      <c r="S109" s="89" t="str">
        <f>IFERROR(VLOOKUP(P109,Racks!$H$4:$M$30,6),"")</f>
        <v/>
      </c>
      <c r="V109" s="89">
        <f>COUNTIFS('Sec-Sub'!$K$4:$K$164,"&lt;="&amp;H109)</f>
        <v>57</v>
      </c>
      <c r="W109" s="89" t="str">
        <f>VLOOKUP(V109,'Sec-Sub'!$A$4:$C$164,2,FALSE)</f>
        <v>MBL</v>
      </c>
      <c r="X109" s="89" t="str">
        <f>VLOOKUP(V109,'Sec-Sub'!$A$4:$C$164,3,FALSE)</f>
        <v>090</v>
      </c>
      <c r="Y109" s="89" t="str">
        <f>CONCATENATE(X109,Names!$I$3)</f>
        <v>090PRL</v>
      </c>
      <c r="Z109" s="88"/>
      <c r="AA109" s="93"/>
      <c r="AC109" s="110"/>
      <c r="AD109" s="899"/>
      <c r="AE109" s="111"/>
      <c r="AI109" s="1266" t="str">
        <f>IF(ISNUMBER(R109),CONCATENATE(Names!$C$3,R109),"")</f>
        <v/>
      </c>
      <c r="AK109" s="89" t="str">
        <f t="shared" si="61"/>
        <v/>
      </c>
      <c r="AL109" s="89" t="str">
        <f t="shared" si="62"/>
        <v/>
      </c>
      <c r="AM109" s="89" t="str">
        <f t="shared" si="63"/>
        <v/>
      </c>
      <c r="AN109" s="89" t="str">
        <f t="shared" si="64"/>
        <v/>
      </c>
      <c r="AO109" s="89" t="str">
        <f t="shared" si="65"/>
        <v/>
      </c>
      <c r="AP109" s="89" t="str">
        <f>IF(ISNUMBER(E109),CONCATENATE(Names!$C$5,Names!$N$3,AO109),"")</f>
        <v/>
      </c>
      <c r="AQ109" s="89" t="str">
        <f>IF(ISNUMBER(E109),CONCATENATE(Names!$D$5,AO109),"")</f>
        <v/>
      </c>
      <c r="AR109" s="89" t="str">
        <f>IF(ISNUMBER(E109),CONCATENATE(Names!$C$10,Names!$N$3,AQ109),"")</f>
        <v/>
      </c>
      <c r="AS109" s="89" t="str">
        <f>IF(ISNUMBER(E109),CONCATENATE(Names!$C$11,Names!$N$3,AQ109),"")</f>
        <v/>
      </c>
      <c r="AU109" s="95" t="str">
        <f t="shared" si="66"/>
        <v/>
      </c>
      <c r="AV109" s="89" t="str">
        <f t="shared" si="67"/>
        <v/>
      </c>
      <c r="AW109" s="89" t="str">
        <f t="shared" si="68"/>
        <v/>
      </c>
      <c r="AX109" s="89" t="str">
        <f t="shared" si="69"/>
        <v/>
      </c>
      <c r="AY109" s="89" t="str">
        <f t="shared" si="70"/>
        <v/>
      </c>
      <c r="AZ109" s="89" t="str">
        <f>IF(ISNUMBER(A109),CONCATENATE(Names!$C$6,Names!$N$3,AU109,A109),"")</f>
        <v/>
      </c>
      <c r="BA109" s="89" t="str">
        <f>IF(ISNUMBER(A109),CONCATENATE(Names!$C$7,Names!$N$3,AU109,A109),"")</f>
        <v/>
      </c>
      <c r="BB109" s="89" t="str">
        <f>IF(ISNUMBER(A109),CONCATENATE(Names!$C$8,Names!$N$3,AU109,A109),"")</f>
        <v/>
      </c>
      <c r="BC109" s="89" t="str">
        <f>IF(ISNUMBER(A109),CONCATENATE(Names!$D$6,AY109),"")</f>
        <v/>
      </c>
      <c r="BD109" s="89" t="str">
        <f>IF(ISNUMBER(A109),CONCATENATE(Names!$C$10,Names!$N$3,BC109),"")</f>
        <v/>
      </c>
      <c r="BE109" s="89" t="str">
        <f>IF(ISNUMBER(A109),CONCATENATE(Names!$C$11,Names!$N$3,BC109),"")</f>
        <v/>
      </c>
      <c r="BF109" s="89" t="str">
        <f>IF(ISNUMBER(A109),CONCATENATE(Names!$D$7,AY109),"")</f>
        <v/>
      </c>
      <c r="BG109" s="89" t="str">
        <f>IF(ISNUMBER(A109),CONCATENATE(Names!$C$10,Names!$N$3,BF109),"")</f>
        <v/>
      </c>
      <c r="BH109" s="89" t="str">
        <f>IF(ISNUMBER(A109),CONCATENATE(Names!$C$11,Names!$N$3,BF109),"")</f>
        <v/>
      </c>
      <c r="BI109" s="89" t="str">
        <f>IF(ISNUMBER(A109),CONCATENATE(Names!$C$12,Names!$N$3,BC109),"")</f>
        <v/>
      </c>
      <c r="BJ109" s="89" t="str">
        <f>IF(ISNUMBER(A109),CONCATENATE(Names!$C$24,Names!$N$3,AY109),"")</f>
        <v/>
      </c>
      <c r="BK109" s="89" t="str">
        <f>IF(ISNUMBER(A109),CONCATENATE(Names!$C$9,Names!$N$3,AY109),"")</f>
        <v/>
      </c>
      <c r="BT109" s="112">
        <f>COUNTIFS($BW$5:BW109,"&lt;&gt;"&amp;"")</f>
        <v>33</v>
      </c>
      <c r="BU109" s="113" t="str">
        <f t="shared" si="40"/>
        <v>MBL</v>
      </c>
      <c r="BV109" s="113" t="str">
        <f t="shared" si="41"/>
        <v>090PRL</v>
      </c>
      <c r="BW109" s="113" t="str">
        <f>Names!$C$11</f>
        <v>PRLTE</v>
      </c>
      <c r="BX109" s="89" t="str">
        <f>CONCATENATE(Names!$D$14,$BX$107)</f>
        <v>G003</v>
      </c>
      <c r="BY109" s="89" t="str">
        <f>IF($BW109="","",CONCATENATE($BW109,Names!$N$3,$BX109))</f>
        <v>PRLTE-G003</v>
      </c>
      <c r="CA109" s="95" t="str">
        <f>IF(ISNUMBER(A109),CONCATENATE(W109,Names!$H$3,Y109,Names!$J$3,Names!$K$3,Names!$L$3,BK109),"")</f>
        <v/>
      </c>
      <c r="CB109" s="95"/>
      <c r="CC109" s="95" t="str">
        <f>IF($BW109="","",CONCATENATE(W109,Names!$H$3,Y109,Names!$J$3,Names!$K$3,Names!$L$3,$BW109,Names!$N$3,$BX109))</f>
        <v>MBL-090PRL:RFS-PRLTE-G003</v>
      </c>
      <c r="CF109" s="13" t="str">
        <f>IF(ISNUMBER($A109),CONCATENATE($BK109,Names!$P$3,Dev!$DA$130),"")</f>
        <v/>
      </c>
      <c r="CG109" s="13" t="str">
        <f>IF(ISNUMBER($A109),CONCATENATE($BK109,Names!$P$3,Dev!$DD$130),"")</f>
        <v/>
      </c>
      <c r="CH109" s="13" t="str">
        <f>IF(ISNUMBER($A109),CONCATENATE($BK109,Names!$P$3,Dev!$DG$130),"")</f>
        <v/>
      </c>
      <c r="CI109" s="13" t="str">
        <f>IF(ISNUMBER($A109),CONCATENATE($BK109,Names!$P$3,Dev!$DK$130),"")</f>
        <v/>
      </c>
      <c r="CJ109" s="13" t="str">
        <f>IF(ISNUMBER($A109),CONCATENATE($BK109,Names!$P$3,Dev!$DN$130),"")</f>
        <v/>
      </c>
      <c r="CK109" s="13" t="str">
        <f>IF(ISNUMBER($A109),CONCATENATE($BK109,Names!$P$3,Dev!$DQ$130),"")</f>
        <v/>
      </c>
      <c r="CL109" s="13"/>
      <c r="CM109" s="13" t="str">
        <f>""</f>
        <v/>
      </c>
      <c r="CN109" s="13" t="str">
        <f>IF(ISNUMBER($A109),CONCATENATE($BB109,Names!$P$3,Dev!$CZ$48),"")</f>
        <v/>
      </c>
      <c r="CO109" s="13" t="str">
        <f>IF(ISNUMBER($A109),CONCATENATE($BB109,Names!$P$3,Dev!$DF$48),"")</f>
        <v/>
      </c>
      <c r="CP109" s="13" t="str">
        <f>IF(ISNUMBER($A109),CONCATENATE($BB109,Names!$P$3,Dev!$DI$48),"")</f>
        <v/>
      </c>
      <c r="CQ109" s="13" t="str">
        <f>IF(ISNUMBER($A109),CONCATENATE($BB109,Names!$P$3,Dev!$DM$48),"")</f>
        <v/>
      </c>
      <c r="CR109" s="13" t="str">
        <f>IF(ISNUMBER($A109),CONCATENATE($BB109,Names!$P$3,Dev!$DV$48),"")</f>
        <v/>
      </c>
      <c r="CS109" s="13" t="str">
        <f>IF(ISNUMBER($A109),CONCATENATE($BB109,Names!$P$3,Dev!$DZ$48),"")</f>
        <v/>
      </c>
      <c r="CT109" s="13" t="str">
        <f>IF(ISNUMBER($A109),CONCATENATE($BB109,Names!$P$3,Dev!$EI$48),"")</f>
        <v/>
      </c>
      <c r="CU109" s="13" t="str">
        <f>IF(ISNUMBER($A109),CONCATENATE($BB109,Names!$P$3,Dev!$FZ$48),"")</f>
        <v/>
      </c>
      <c r="CV109" s="13" t="str">
        <f>IF(ISNUMBER($A109),CONCATENATE($BB109,Names!$P$3,Dev!$GI$48),"")</f>
        <v/>
      </c>
      <c r="CW109" s="13" t="str">
        <f>IF(ISNUMBER($A109),CONCATENATE($BB109,Names!$P$3,Dev!$GM$48),"")</f>
        <v/>
      </c>
      <c r="CX109" s="13"/>
      <c r="CY109" s="13" t="str">
        <f>IF(ISNUMBER($A109),CONCATENATE($BB109,Names!$P$3,Dev!$EM$48),"")</f>
        <v/>
      </c>
      <c r="CZ109" s="13" t="str">
        <f>IF(ISNUMBER($A109),CONCATENATE($BB109,Names!$P$3,Dev!$EV$48),"")</f>
        <v/>
      </c>
      <c r="DA109" s="13" t="str">
        <f>IF(ISNUMBER($A109),CONCATENATE($BB109,Names!$P$3,Dev!$EZ$48),"")</f>
        <v/>
      </c>
      <c r="DB109" s="13" t="str">
        <f>IF(ISNUMBER($A109),CONCATENATE($BB109,Names!$P$3,Dev!$FI$48),"")</f>
        <v/>
      </c>
      <c r="DC109" s="13" t="str">
        <f>IF(ISNUMBER($A109),CONCATENATE($BB109,Names!$P$3,Dev!$FM$48),"")</f>
        <v/>
      </c>
      <c r="DD109" s="13" t="str">
        <f>IF(ISNUMBER($A109),CONCATENATE($BB109,Names!$P$3,Dev!$FV$48),"")</f>
        <v/>
      </c>
      <c r="DE109" s="13" t="str">
        <f>IF(ISNUMBER($A109),CONCATENATE($BB109,Names!$P$3,Dev!$GP$48),"")</f>
        <v/>
      </c>
      <c r="DI109" s="105">
        <f>COUNTIFS($DL$5:DL109,"&lt;&gt;"&amp;"")</f>
        <v>0</v>
      </c>
      <c r="DJ109" s="1198" t="str">
        <f t="shared" si="42"/>
        <v/>
      </c>
      <c r="DK109" s="1198" t="str">
        <f t="shared" si="43"/>
        <v/>
      </c>
      <c r="DL109" s="1198"/>
      <c r="DM109" s="1198" t="str">
        <f>IF($DL109="","",_xlfn.CONCAT(Names!$D$5,$AO109))</f>
        <v/>
      </c>
      <c r="DN109" s="1198" t="str">
        <f>IF($DL109="","",CONCATENATE(Names!$C$26,Names!$N$3,$DM109))</f>
        <v/>
      </c>
      <c r="DO109" s="1198" t="str">
        <f>IF($DL109="","",CONCATENATE(Names!$C$25,Names!$N$3,$DM109))</f>
        <v/>
      </c>
    </row>
    <row r="110" spans="1:119" s="1198" customFormat="1">
      <c r="A110" s="1216"/>
      <c r="B110" s="1217"/>
      <c r="C110" s="1218">
        <v>2.4660000000000002</v>
      </c>
      <c r="D110" s="1200">
        <v>48</v>
      </c>
      <c r="E110" s="1198">
        <v>45</v>
      </c>
      <c r="F110" s="1198">
        <v>1</v>
      </c>
      <c r="G110" s="1219">
        <f t="shared" si="55"/>
        <v>176.56899999999999</v>
      </c>
      <c r="H110" s="1219">
        <f t="shared" si="52"/>
        <v>177.80199999999999</v>
      </c>
      <c r="I110" s="1225"/>
      <c r="J110" s="1216"/>
      <c r="K110" s="1220"/>
      <c r="L110" s="2" t="str">
        <f>IF(ISNUMBER(E110),VLOOKUP(C110,'TE,EHnames'!$B$4:$F$11,'TE,EHnames'!$C$2,FALSE),"")</f>
        <v>RST/6/30-2/1</v>
      </c>
      <c r="M110" s="2" t="str">
        <f>IF(ISNUMBER(E110),VLOOKUP(C110,'TE,EHnames'!$B$4:$F$11,'TE,EHnames'!$F$2,FALSE),"")</f>
        <v>PT100-1740</v>
      </c>
      <c r="O110" s="1198" t="str">
        <f t="shared" si="71"/>
        <v/>
      </c>
      <c r="S110" s="1198" t="str">
        <f>IFERROR(VLOOKUP(P110,Racks!$H$4:$M$30,6),"")</f>
        <v/>
      </c>
      <c r="V110" s="1198">
        <f>COUNTIFS('Sec-Sub'!$K$4:$K$164,"&lt;="&amp;H110)</f>
        <v>57</v>
      </c>
      <c r="W110" s="1198" t="str">
        <f>VLOOKUP(V110,'Sec-Sub'!$A$4:$C$164,2,FALSE)</f>
        <v>MBL</v>
      </c>
      <c r="X110" s="1198" t="str">
        <f>VLOOKUP(V110,'Sec-Sub'!$A$4:$C$164,3,FALSE)</f>
        <v>090</v>
      </c>
      <c r="Y110" s="1198" t="str">
        <f>CONCATENATE(X110,Names!$I$3)</f>
        <v>090PRL</v>
      </c>
      <c r="Z110" s="1200"/>
      <c r="AA110" s="1199"/>
      <c r="AC110" s="1221"/>
      <c r="AD110" s="1818">
        <v>1</v>
      </c>
      <c r="AE110" s="1222"/>
      <c r="AI110" s="1266" t="str">
        <f>IF(ISNUMBER(R110),CONCATENATE(Names!$C$3,R110),"")</f>
        <v/>
      </c>
      <c r="AK110" s="1198" t="str">
        <f t="shared" si="61"/>
        <v>0</v>
      </c>
      <c r="AL110" s="1198">
        <f t="shared" si="62"/>
        <v>45</v>
      </c>
      <c r="AM110" s="1198" t="str">
        <f t="shared" si="63"/>
        <v>MBL</v>
      </c>
      <c r="AN110" s="1198" t="str">
        <f t="shared" si="64"/>
        <v>090PRL</v>
      </c>
      <c r="AO110" s="1198" t="str">
        <f t="shared" si="65"/>
        <v>045</v>
      </c>
      <c r="AP110" s="1198" t="str">
        <f>IF(ISNUMBER(E110),CONCATENATE(Names!$C$5,Names!$N$3,AO110),"")</f>
        <v>PRLRL-045</v>
      </c>
      <c r="AQ110" s="1198" t="str">
        <f>IF(ISNUMBER(E110),CONCATENATE(Names!$D$5,AO110),"")</f>
        <v>L045</v>
      </c>
      <c r="AR110" s="1198" t="str">
        <f>IF(ISNUMBER(E110),CONCATENATE(Names!$C$10,Names!$N$3,AQ110),"")</f>
        <v>PRLEH-L045</v>
      </c>
      <c r="AS110" s="1198" t="str">
        <f>IF(ISNUMBER(E110),CONCATENATE(Names!$C$11,Names!$N$3,AQ110),"")</f>
        <v>PRLTE-L045</v>
      </c>
      <c r="AU110" s="1198" t="str">
        <f t="shared" si="66"/>
        <v/>
      </c>
      <c r="AV110" s="1198" t="str">
        <f t="shared" si="67"/>
        <v/>
      </c>
      <c r="AW110" s="1198" t="str">
        <f t="shared" si="68"/>
        <v/>
      </c>
      <c r="AX110" s="1198" t="str">
        <f t="shared" si="69"/>
        <v/>
      </c>
      <c r="AY110" s="1198" t="str">
        <f t="shared" si="70"/>
        <v/>
      </c>
      <c r="AZ110" s="1198" t="str">
        <f>IF(ISNUMBER(A110),CONCATENATE(Names!$C$6,Names!$N$3,AU110,A110),"")</f>
        <v/>
      </c>
      <c r="BA110" s="1198" t="str">
        <f>IF(ISNUMBER(A110),CONCATENATE(Names!$C$7,Names!$N$3,AU110,A110),"")</f>
        <v/>
      </c>
      <c r="BB110" s="1198" t="str">
        <f>IF(ISNUMBER(A110),CONCATENATE(Names!$C$8,Names!$N$3,AU110,A110),"")</f>
        <v/>
      </c>
      <c r="BC110" s="1198" t="str">
        <f>IF(ISNUMBER(A110),CONCATENATE(Names!$D$6,AY110),"")</f>
        <v/>
      </c>
      <c r="BD110" s="1198" t="str">
        <f>IF(ISNUMBER(A110),CONCATENATE(Names!$C$10,Names!$N$3,BC110),"")</f>
        <v/>
      </c>
      <c r="BE110" s="1198" t="str">
        <f>IF(ISNUMBER(A110),CONCATENATE(Names!$C$11,Names!$N$3,BC110),"")</f>
        <v/>
      </c>
      <c r="BF110" s="1198" t="str">
        <f>IF(ISNUMBER(A110),CONCATENATE(Names!$D$7,AY110),"")</f>
        <v/>
      </c>
      <c r="BG110" s="1198" t="str">
        <f>IF(ISNUMBER(A110),CONCATENATE(Names!$C$10,Names!$N$3,BF110),"")</f>
        <v/>
      </c>
      <c r="BH110" s="1198" t="str">
        <f>IF(ISNUMBER(A110),CONCATENATE(Names!$C$11,Names!$N$3,BF110),"")</f>
        <v/>
      </c>
      <c r="BI110" s="1198" t="str">
        <f>IF(ISNUMBER(A110),CONCATENATE(Names!$C$12,Names!$N$3,BC110),"")</f>
        <v/>
      </c>
      <c r="BJ110" s="1198" t="str">
        <f>IF(ISNUMBER(A110),CONCATENATE(Names!$C$24,Names!$N$3,AY110),"")</f>
        <v/>
      </c>
      <c r="BK110" s="1198" t="str">
        <f>IF(ISNUMBER(A110),CONCATENATE(Names!$C$9,Names!$N$3,AY110),"")</f>
        <v/>
      </c>
      <c r="BT110" s="1223">
        <f>COUNTIFS($BW$5:BW110,"&lt;&gt;"&amp;"")</f>
        <v>33</v>
      </c>
      <c r="BU110" s="1224" t="str">
        <f t="shared" si="40"/>
        <v/>
      </c>
      <c r="BV110" s="1224" t="str">
        <f t="shared" si="41"/>
        <v/>
      </c>
      <c r="BW110" s="1224"/>
      <c r="BY110" s="1198" t="str">
        <f>IF($BW110="","",CONCATENATE($BW110,Names!$N$3,$BX110))</f>
        <v/>
      </c>
      <c r="CA110" s="1198" t="str">
        <f>IF(ISNUMBER(A110),CONCATENATE(W110,Names!$H$3,Y110,Names!$J$3,Names!$K$3,Names!$L$3,BK110),"")</f>
        <v/>
      </c>
      <c r="CB110" s="1198" t="str">
        <f>IF(ISNUMBER(A110),CONCATENATE(W110,Names!$H$3,Y110,Names!$J$3,Names!$K$3,Names!$L$3,BB110),"")</f>
        <v/>
      </c>
      <c r="CC110" s="1198" t="str">
        <f>IF($BW110="","",CONCATENATE(W110,Names!$H$3,Y110,Names!$J$3,Names!$K$3,Names!$L$3,$BW110,Names!$N$3,$BX110))</f>
        <v/>
      </c>
      <c r="CF110" s="13" t="str">
        <f>IF(ISNUMBER($A110),CONCATENATE($BK110,Names!$P$3,Dev!$DA$130),"")</f>
        <v/>
      </c>
      <c r="CG110" s="13" t="str">
        <f>IF(ISNUMBER($A110),CONCATENATE($BK110,Names!$P$3,Dev!$DD$130),"")</f>
        <v/>
      </c>
      <c r="CH110" s="13" t="str">
        <f>IF(ISNUMBER($A110),CONCATENATE($BK110,Names!$P$3,Dev!$DG$130),"")</f>
        <v/>
      </c>
      <c r="CI110" s="13" t="str">
        <f>IF(ISNUMBER($A110),CONCATENATE($BK110,Names!$P$3,Dev!$DK$130),"")</f>
        <v/>
      </c>
      <c r="CJ110" s="13" t="str">
        <f>IF(ISNUMBER($A110),CONCATENATE($BK110,Names!$P$3,Dev!$DN$130),"")</f>
        <v/>
      </c>
      <c r="CK110" s="13" t="str">
        <f>IF(ISNUMBER($A110),CONCATENATE($BK110,Names!$P$3,Dev!$DQ$130),"")</f>
        <v/>
      </c>
      <c r="CL110" s="13"/>
      <c r="CM110" s="13" t="str">
        <f>""</f>
        <v/>
      </c>
      <c r="CN110" s="13" t="str">
        <f>IF(ISNUMBER($A110),CONCATENATE($BB110,Names!$P$3,Dev!$CZ$48),"")</f>
        <v/>
      </c>
      <c r="CO110" s="13" t="str">
        <f>IF(ISNUMBER($A110),CONCATENATE($BB110,Names!$P$3,Dev!$DF$48),"")</f>
        <v/>
      </c>
      <c r="CP110" s="13" t="str">
        <f>IF(ISNUMBER($A110),CONCATENATE($BB110,Names!$P$3,Dev!$DI$48),"")</f>
        <v/>
      </c>
      <c r="CQ110" s="13" t="str">
        <f>IF(ISNUMBER($A110),CONCATENATE($BB110,Names!$P$3,Dev!$DM$48),"")</f>
        <v/>
      </c>
      <c r="CR110" s="13" t="str">
        <f>IF(ISNUMBER($A110),CONCATENATE($BB110,Names!$P$3,Dev!$DV$48),"")</f>
        <v/>
      </c>
      <c r="CS110" s="13" t="str">
        <f>IF(ISNUMBER($A110),CONCATENATE($BB110,Names!$P$3,Dev!$DZ$48),"")</f>
        <v/>
      </c>
      <c r="CT110" s="13" t="str">
        <f>IF(ISNUMBER($A110),CONCATENATE($BB110,Names!$P$3,Dev!$EI$48),"")</f>
        <v/>
      </c>
      <c r="CU110" s="13" t="str">
        <f>IF(ISNUMBER($A110),CONCATENATE($BB110,Names!$P$3,Dev!$FZ$48),"")</f>
        <v/>
      </c>
      <c r="CV110" s="13" t="str">
        <f>IF(ISNUMBER($A110),CONCATENATE($BB110,Names!$P$3,Dev!$GI$48),"")</f>
        <v/>
      </c>
      <c r="CW110" s="13" t="str">
        <f>IF(ISNUMBER($A110),CONCATENATE($BB110,Names!$P$3,Dev!$GM$48),"")</f>
        <v/>
      </c>
      <c r="CX110" s="13"/>
      <c r="CY110" s="13" t="str">
        <f>IF(ISNUMBER($A110),CONCATENATE($BB110,Names!$P$3,Dev!$EM$48),"")</f>
        <v/>
      </c>
      <c r="CZ110" s="13" t="str">
        <f>IF(ISNUMBER($A110),CONCATENATE($BB110,Names!$P$3,Dev!$EV$48),"")</f>
        <v/>
      </c>
      <c r="DA110" s="13" t="str">
        <f>IF(ISNUMBER($A110),CONCATENATE($BB110,Names!$P$3,Dev!$EZ$48),"")</f>
        <v/>
      </c>
      <c r="DB110" s="13" t="str">
        <f>IF(ISNUMBER($A110),CONCATENATE($BB110,Names!$P$3,Dev!$FI$48),"")</f>
        <v/>
      </c>
      <c r="DC110" s="13" t="str">
        <f>IF(ISNUMBER($A110),CONCATENATE($BB110,Names!$P$3,Dev!$FM$48),"")</f>
        <v/>
      </c>
      <c r="DD110" s="13" t="str">
        <f>IF(ISNUMBER($A110),CONCATENATE($BB110,Names!$P$3,Dev!$FV$48),"")</f>
        <v/>
      </c>
      <c r="DE110" s="13" t="str">
        <f>IF(ISNUMBER($A110),CONCATENATE($BB110,Names!$P$3,Dev!$GP$48),"")</f>
        <v/>
      </c>
      <c r="DI110" s="105">
        <f>COUNTIFS($DL$5:DL110,"&lt;&gt;"&amp;"")</f>
        <v>0</v>
      </c>
      <c r="DJ110" s="1198" t="str">
        <f t="shared" si="42"/>
        <v/>
      </c>
      <c r="DK110" s="1198" t="str">
        <f t="shared" si="43"/>
        <v/>
      </c>
      <c r="DM110" s="1198" t="str">
        <f>IF($DL110="","",_xlfn.CONCAT(Names!$D$5,$AO110))</f>
        <v/>
      </c>
      <c r="DN110" s="1198" t="str">
        <f>IF($DL110="","",CONCATENATE(Names!$C$26,Names!$N$3,$DM110))</f>
        <v/>
      </c>
      <c r="DO110" s="1198" t="str">
        <f>IF($DL110="","",CONCATENATE(Names!$C$25,Names!$N$3,$DM110))</f>
        <v/>
      </c>
    </row>
    <row r="111" spans="1:119" s="13" customFormat="1">
      <c r="A111" s="11">
        <v>24</v>
      </c>
      <c r="B111" s="12">
        <v>0.25</v>
      </c>
      <c r="C111" s="11"/>
      <c r="D111" s="11">
        <v>20</v>
      </c>
      <c r="F111" s="13">
        <v>1</v>
      </c>
      <c r="G111" s="2">
        <f t="shared" si="55"/>
        <v>179.035</v>
      </c>
      <c r="H111" s="2">
        <f t="shared" si="52"/>
        <v>179.16</v>
      </c>
      <c r="I111" s="1230">
        <f>SUM(I72,B73:C111)</f>
        <v>179.16000000000003</v>
      </c>
      <c r="J111" s="56">
        <v>1746007000245</v>
      </c>
      <c r="K111" s="59">
        <v>19</v>
      </c>
      <c r="L111" s="2" t="str">
        <f>IF(ISNUMBER(E111),VLOOKUP(C111,'TE,EHnames'!$B$4:$F$11,'TE,EHnames'!$C$2,FALSE),"")</f>
        <v/>
      </c>
      <c r="M111" s="2" t="str">
        <f>IF(ISNUMBER(E111),VLOOKUP(C111,'TE,EHnames'!$B$4:$F$11,'TE,EHnames'!$F$2,FALSE),"")</f>
        <v/>
      </c>
      <c r="O111" s="14">
        <f t="shared" si="71"/>
        <v>4.0649999999999977</v>
      </c>
      <c r="P111" s="62">
        <v>190</v>
      </c>
      <c r="S111" t="str">
        <f>IFERROR(VLOOKUP(P111,Racks!$H$4:$M$30,6),"")</f>
        <v>MBL-090Row:CnPw-U-016</v>
      </c>
      <c r="V111" s="54">
        <f>COUNTIFS('Sec-Sub'!$K$4:$K$164,"&lt;="&amp;H111)</f>
        <v>57</v>
      </c>
      <c r="W111" s="54" t="str">
        <f>VLOOKUP(V111,'Sec-Sub'!$A$4:$C$164,2,FALSE)</f>
        <v>MBL</v>
      </c>
      <c r="X111" s="54" t="str">
        <f>VLOOKUP(V111,'Sec-Sub'!$A$4:$C$164,3,FALSE)</f>
        <v>090</v>
      </c>
      <c r="Y111" s="54" t="str">
        <f>CONCATENATE(X111,Names!$I$3)</f>
        <v>090PRL</v>
      </c>
      <c r="Z111" s="48" t="s">
        <v>195</v>
      </c>
      <c r="AA111" s="49" t="s">
        <v>197</v>
      </c>
      <c r="AC111" s="21"/>
      <c r="AD111" s="1818"/>
      <c r="AE111" s="17">
        <v>1</v>
      </c>
      <c r="AI111" s="1266" t="str">
        <f>IF(ISNUMBER(R111),CONCATENATE(Names!$C$3,R111),"")</f>
        <v/>
      </c>
      <c r="AJ111"/>
      <c r="AK111" t="str">
        <f t="shared" si="61"/>
        <v/>
      </c>
      <c r="AL111" t="str">
        <f t="shared" si="62"/>
        <v/>
      </c>
      <c r="AM111" t="str">
        <f t="shared" si="63"/>
        <v/>
      </c>
      <c r="AN111" t="str">
        <f t="shared" si="64"/>
        <v/>
      </c>
      <c r="AO111" t="str">
        <f t="shared" si="65"/>
        <v/>
      </c>
      <c r="AP111" t="str">
        <f>IF(ISNUMBER(E111),CONCATENATE(Names!$C$5,Names!$N$3,AO111),"")</f>
        <v/>
      </c>
      <c r="AQ111" t="str">
        <f>IF(ISNUMBER(E111),CONCATENATE(Names!$D$5,AO111),"")</f>
        <v/>
      </c>
      <c r="AR111" t="str">
        <f>IF(ISNUMBER(E111),CONCATENATE(Names!$C$10,Names!$N$3,AQ111),"")</f>
        <v/>
      </c>
      <c r="AS111" t="str">
        <f>IF(ISNUMBER(E111),CONCATENATE(Names!$C$11,Names!$N$3,AQ111),"")</f>
        <v/>
      </c>
      <c r="AT111"/>
      <c r="AU111" s="13" t="str">
        <f t="shared" si="66"/>
        <v>0</v>
      </c>
      <c r="AV111">
        <f t="shared" si="67"/>
        <v>24</v>
      </c>
      <c r="AW111" t="str">
        <f t="shared" si="68"/>
        <v>MBL</v>
      </c>
      <c r="AX111" t="str">
        <f t="shared" si="69"/>
        <v>090PRL</v>
      </c>
      <c r="AY111" t="str">
        <f t="shared" si="70"/>
        <v>024</v>
      </c>
      <c r="AZ111" t="str">
        <f>IF(ISNUMBER(A111),CONCATENATE(Names!$C$6,Names!$N$3,AU111,A111),"")</f>
        <v>PRLCpl-024</v>
      </c>
      <c r="BA111" t="str">
        <f>IF(ISNUMBER(A111),CONCATENATE(Names!$C$7,Names!$N$3,AU111,A111),"")</f>
        <v>PRLSB-024</v>
      </c>
      <c r="BB111" t="str">
        <f>IF(ISNUMBER(A111),CONCATENATE(Names!$C$8,Names!$N$3,AU111,A111),"")</f>
        <v>PRLJB-024</v>
      </c>
      <c r="BC111" t="str">
        <f>IF(ISNUMBER(A111),CONCATENATE(Names!$D$6,AY111),"")</f>
        <v>C024</v>
      </c>
      <c r="BD111" t="str">
        <f>IF(ISNUMBER(A111),CONCATENATE(Names!$C$10,Names!$N$3,BC111),"")</f>
        <v>PRLEH-C024</v>
      </c>
      <c r="BE111" t="str">
        <f>IF(ISNUMBER(A111),CONCATENATE(Names!$C$11,Names!$N$3,BC111),"")</f>
        <v>PRLTE-C024</v>
      </c>
      <c r="BF111" t="str">
        <f>IF(ISNUMBER(A111),CONCATENATE(Names!$D$7,AY111),"")</f>
        <v>S024</v>
      </c>
      <c r="BG111" t="str">
        <f>IF(ISNUMBER(A111),CONCATENATE(Names!$C$10,Names!$N$3,BF111),"")</f>
        <v>PRLEH-S024</v>
      </c>
      <c r="BH111" t="str">
        <f>IF(ISNUMBER(A111),CONCATENATE(Names!$C$11,Names!$N$3,BF111),"")</f>
        <v>PRLTE-S024</v>
      </c>
      <c r="BI111" t="str">
        <f>IF(ISNUMBER(A111),CONCATENATE(Names!$C$12,Names!$N$3,BC111),"")</f>
        <v>PRLDL-C024</v>
      </c>
      <c r="BJ111" t="str">
        <f>IF(ISNUMBER(A111),CONCATENATE(Names!$C$24,Names!$N$3,AY111),"")</f>
        <v>PRLCSC-024</v>
      </c>
      <c r="BK111" t="str">
        <f>IF(ISNUMBER(A111),CONCATENATE(Names!$C$9,Names!$N$3,AY111),"")</f>
        <v>PRLTap-024</v>
      </c>
      <c r="BL111"/>
      <c r="BM111"/>
      <c r="BN111"/>
      <c r="BO111"/>
      <c r="BP111"/>
      <c r="BQ111"/>
      <c r="BR111"/>
      <c r="BS111" s="157"/>
      <c r="BT111" s="105">
        <f>COUNTIFS($BW$5:BW111,"&lt;&gt;"&amp;"")</f>
        <v>33</v>
      </c>
      <c r="BU111" s="103" t="str">
        <f t="shared" si="40"/>
        <v/>
      </c>
      <c r="BV111" s="103" t="str">
        <f t="shared" si="41"/>
        <v/>
      </c>
      <c r="BW111" s="103"/>
      <c r="BX111"/>
      <c r="BY111" t="str">
        <f>IF($BW111="","",CONCATENATE($BW111,Names!$N$3,$BX111))</f>
        <v/>
      </c>
      <c r="BZ111" s="164"/>
      <c r="CA111" s="13" t="str">
        <f>IF(ISNUMBER(A111),CONCATENATE(W111,Names!$H$3,Y111,Names!$J$3,Names!$K$3,Names!$L$3,BK111),"")</f>
        <v>MBL-090PRL:RFS-PRLTap-024</v>
      </c>
      <c r="CB111" s="13" t="str">
        <f>IF(ISNUMBER(A111),CONCATENATE(W111,Names!$H$3,Y111,Names!$J$3,Names!$K$3,Names!$L$3,BB111),"")</f>
        <v>MBL-090PRL:RFS-PRLJB-024</v>
      </c>
      <c r="CC111" s="13" t="str">
        <f>IF($BW111="","",CONCATENATE(W111,Names!$H$3,Y111,Names!$J$3,Names!$K$3,Names!$L$3,$BW111,Names!$N$3,$BX111))</f>
        <v/>
      </c>
      <c r="CF111" s="13" t="str">
        <f>IF(ISNUMBER($A111),CONCATENATE($BK111,Names!$P$3,Dev!$DA$130),"")</f>
        <v>PRLTap-024_a</v>
      </c>
      <c r="CG111" s="13" t="str">
        <f>IF(ISNUMBER($A111),CONCATENATE($BK111,Names!$P$3,Dev!$DD$130),"")</f>
        <v>PRLTap-024_b</v>
      </c>
      <c r="CH111" s="13" t="str">
        <f>IF(ISNUMBER($A111),CONCATENATE($BK111,Names!$P$3,Dev!$DG$130),"")</f>
        <v>PRLTap-024_c</v>
      </c>
      <c r="CI111" s="13" t="str">
        <f>IF(ISNUMBER($A111),CONCATENATE($BK111,Names!$P$3,Dev!$DK$130),"")</f>
        <v>PRLTap-024_d</v>
      </c>
      <c r="CJ111" s="13" t="str">
        <f>IF(ISNUMBER($A111),CONCATENATE($BK111,Names!$P$3,Dev!$DN$130),"")</f>
        <v>PRLTap-024_e</v>
      </c>
      <c r="CK111" s="13" t="str">
        <f>IF(ISNUMBER($A111),CONCATENATE($BK111,Names!$P$3,Dev!$DQ$130),"")</f>
        <v>PRLTap-024_f</v>
      </c>
      <c r="CM111" s="13" t="str">
        <f>""</f>
        <v/>
      </c>
      <c r="CN111" s="13" t="str">
        <f>IF(ISNUMBER($A111),CONCATENATE($BB111,Names!$P$3,Dev!$CZ$48),"")</f>
        <v>PRLJB-024_a</v>
      </c>
      <c r="CO111" s="13" t="str">
        <f>IF(ISNUMBER($A111),CONCATENATE($BB111,Names!$P$3,Dev!$DF$48),"")</f>
        <v>PRLJB-024_cp</v>
      </c>
      <c r="CP111" s="13" t="str">
        <f>IF(ISNUMBER($A111),CONCATENATE($BB111,Names!$P$3,Dev!$DI$48),"")</f>
        <v>PRLJB-024_b</v>
      </c>
      <c r="CQ111" s="13" t="str">
        <f>IF(ISNUMBER($A111),CONCATENATE($BB111,Names!$P$3,Dev!$DM$48),"")</f>
        <v>PRLJB-024_m</v>
      </c>
      <c r="CR111" s="13" t="str">
        <f>IF(ISNUMBER($A111),CONCATENATE($BB111,Names!$P$3,Dev!$DV$48),"")</f>
        <v>PRLJB-024_n</v>
      </c>
      <c r="CS111" s="13" t="str">
        <f>IF(ISNUMBER($A111),CONCATENATE($BB111,Names!$P$3,Dev!$DZ$48),"")</f>
        <v>PRLJB-024_aa</v>
      </c>
      <c r="CT111" s="13" t="str">
        <f>IF(ISNUMBER($A111),CONCATENATE($BB111,Names!$P$3,Dev!$EI$48),"")</f>
        <v>PRLJB-024_ab</v>
      </c>
      <c r="CU111" s="13" t="str">
        <f>IF(ISNUMBER($A111),CONCATENATE($BB111,Names!$P$3,Dev!$FZ$48),"")</f>
        <v>PRLJB-024_am</v>
      </c>
      <c r="CV111" s="13" t="str">
        <f>IF(ISNUMBER($A111),CONCATENATE($BB111,Names!$P$3,Dev!$GI$48),"")</f>
        <v>PRLJB-024_an</v>
      </c>
      <c r="CW111" s="13" t="str">
        <f>IF(ISNUMBER($A111),CONCATENATE($BB111,Names!$P$3,Dev!$GM$48),"")</f>
        <v>PRLJB-024_++EH</v>
      </c>
      <c r="CY111" s="13" t="str">
        <f>IF(ISNUMBER($A111),CONCATENATE($BB111,Names!$P$3,Dev!$EM$48),"")</f>
        <v>PRLJB-024_g</v>
      </c>
      <c r="CZ111" s="13" t="str">
        <f>IF(ISNUMBER($A111),CONCATENATE($BB111,Names!$P$3,Dev!$EV$48),"")</f>
        <v>PRLJB-024_h</v>
      </c>
      <c r="DA111" s="13" t="str">
        <f>IF(ISNUMBER($A111),CONCATENATE($BB111,Names!$P$3,Dev!$EZ$48),"")</f>
        <v>PRLJB-024_s</v>
      </c>
      <c r="DB111" s="13" t="str">
        <f>IF(ISNUMBER($A111),CONCATENATE($BB111,Names!$P$3,Dev!$FI$48),"")</f>
        <v>PRLJB-024_t</v>
      </c>
      <c r="DC111" s="13" t="str">
        <f>IF(ISNUMBER($A111),CONCATENATE($BB111,Names!$P$3,Dev!$FM$48),"")</f>
        <v>PRLJB-024_ag</v>
      </c>
      <c r="DD111" s="13" t="str">
        <f>IF(ISNUMBER($A111),CONCATENATE($BB111,Names!$P$3,Dev!$FV$48),"")</f>
        <v>PRLJB-024_ah</v>
      </c>
      <c r="DE111" s="13" t="str">
        <f>IF(ISNUMBER($A111),CONCATENATE($BB111,Names!$P$3,Dev!$GP$48),"")</f>
        <v>PRLJB-024_++TE</v>
      </c>
      <c r="DI111" s="105">
        <f>COUNTIFS($DL$5:DL111,"&lt;&gt;"&amp;"")</f>
        <v>0</v>
      </c>
      <c r="DJ111" s="1198" t="str">
        <f t="shared" si="42"/>
        <v/>
      </c>
      <c r="DK111" s="1198" t="str">
        <f t="shared" si="43"/>
        <v/>
      </c>
      <c r="DL111" s="1198"/>
      <c r="DM111" s="1198" t="str">
        <f>IF($DL111="","",_xlfn.CONCAT(Names!$D$5,$AO111))</f>
        <v/>
      </c>
      <c r="DN111" s="1198" t="str">
        <f>IF($DL111="","",CONCATENATE(Names!$C$26,Names!$N$3,$DM111))</f>
        <v/>
      </c>
      <c r="DO111" s="1198" t="str">
        <f>IF($DL111="","",CONCATENATE(Names!$C$25,Names!$N$3,$DM111))</f>
        <v/>
      </c>
    </row>
    <row r="112" spans="1:119">
      <c r="A112" s="7"/>
      <c r="B112" s="63"/>
      <c r="C112" s="1">
        <v>4.1349999999999998</v>
      </c>
      <c r="E112">
        <v>46</v>
      </c>
      <c r="F112">
        <v>1</v>
      </c>
      <c r="G112" s="2">
        <f t="shared" si="55"/>
        <v>179.285</v>
      </c>
      <c r="H112" s="2">
        <f t="shared" si="52"/>
        <v>181.35249999999999</v>
      </c>
      <c r="J112" s="38"/>
      <c r="K112" s="58"/>
      <c r="L112" s="2" t="str">
        <f>IF(ISNUMBER(E112),VLOOKUP(C112,'TE,EHnames'!$B$4:$F$11,'TE,EHnames'!$C$2,FALSE),"")</f>
        <v>RST/10/50-2/1</v>
      </c>
      <c r="M112" s="2" t="str">
        <f>IF(ISNUMBER(E112),VLOOKUP(C112,'TE,EHnames'!$B$4:$F$11,'TE,EHnames'!$F$2,FALSE),"")</f>
        <v>PT100-3000</v>
      </c>
      <c r="O112" s="13" t="str">
        <f t="shared" si="71"/>
        <v/>
      </c>
      <c r="S112" t="str">
        <f>IFERROR(VLOOKUP(P112,Racks!$H$4:$M$30,6),"")</f>
        <v/>
      </c>
      <c r="V112" s="54">
        <f>COUNTIFS('Sec-Sub'!$K$4:$K$164,"&lt;="&amp;H112)</f>
        <v>57</v>
      </c>
      <c r="W112" s="54" t="str">
        <f>VLOOKUP(V112,'Sec-Sub'!$A$4:$C$164,2,FALSE)</f>
        <v>MBL</v>
      </c>
      <c r="X112" s="54" t="str">
        <f>VLOOKUP(V112,'Sec-Sub'!$A$4:$C$164,3,FALSE)</f>
        <v>090</v>
      </c>
      <c r="Y112" s="54" t="str">
        <f>CONCATENATE(X112,Names!$I$3)</f>
        <v>090PRL</v>
      </c>
      <c r="AC112" s="23"/>
      <c r="AD112" s="1811"/>
      <c r="AE112" s="20"/>
      <c r="AI112" s="1266" t="str">
        <f>IF(ISNUMBER(R112),CONCATENATE(Names!$C$3,R112),"")</f>
        <v/>
      </c>
      <c r="AK112" t="str">
        <f t="shared" si="61"/>
        <v>0</v>
      </c>
      <c r="AL112">
        <f t="shared" si="62"/>
        <v>46</v>
      </c>
      <c r="AM112" t="str">
        <f t="shared" si="63"/>
        <v>MBL</v>
      </c>
      <c r="AN112" t="str">
        <f t="shared" si="64"/>
        <v>090PRL</v>
      </c>
      <c r="AO112" t="str">
        <f t="shared" si="65"/>
        <v>046</v>
      </c>
      <c r="AP112" t="str">
        <f>IF(ISNUMBER(E112),CONCATENATE(Names!$C$5,Names!$N$3,AO112),"")</f>
        <v>PRLRL-046</v>
      </c>
      <c r="AQ112" t="str">
        <f>IF(ISNUMBER(E112),CONCATENATE(Names!$D$5,AO112),"")</f>
        <v>L046</v>
      </c>
      <c r="AR112" t="str">
        <f>IF(ISNUMBER(E112),CONCATENATE(Names!$C$10,Names!$N$3,AQ112),"")</f>
        <v>PRLEH-L046</v>
      </c>
      <c r="AS112" t="str">
        <f>IF(ISNUMBER(E112),CONCATENATE(Names!$C$11,Names!$N$3,AQ112),"")</f>
        <v>PRLTE-L046</v>
      </c>
      <c r="AU112" s="13" t="str">
        <f t="shared" si="66"/>
        <v/>
      </c>
      <c r="AV112" t="str">
        <f t="shared" si="67"/>
        <v/>
      </c>
      <c r="AW112" t="str">
        <f t="shared" si="68"/>
        <v/>
      </c>
      <c r="AX112" t="str">
        <f t="shared" si="69"/>
        <v/>
      </c>
      <c r="AY112" t="str">
        <f t="shared" si="70"/>
        <v/>
      </c>
      <c r="AZ112" t="str">
        <f>IF(ISNUMBER(A112),CONCATENATE(Names!$C$6,Names!$N$3,AU112,A112),"")</f>
        <v/>
      </c>
      <c r="BA112" t="str">
        <f>IF(ISNUMBER(A112),CONCATENATE(Names!$C$7,Names!$N$3,AU112,A112),"")</f>
        <v/>
      </c>
      <c r="BB112" t="str">
        <f>IF(ISNUMBER(A112),CONCATENATE(Names!$C$8,Names!$N$3,AU112,A112),"")</f>
        <v/>
      </c>
      <c r="BC112" t="str">
        <f>IF(ISNUMBER(A112),CONCATENATE(Names!$D$6,AY112),"")</f>
        <v/>
      </c>
      <c r="BD112" t="str">
        <f>IF(ISNUMBER(A112),CONCATENATE(Names!$C$10,Names!$N$3,BC112),"")</f>
        <v/>
      </c>
      <c r="BE112" t="str">
        <f>IF(ISNUMBER(A112),CONCATENATE(Names!$C$11,Names!$N$3,BC112),"")</f>
        <v/>
      </c>
      <c r="BF112" t="str">
        <f>IF(ISNUMBER(A112),CONCATENATE(Names!$D$7,AY112),"")</f>
        <v/>
      </c>
      <c r="BG112" t="str">
        <f>IF(ISNUMBER(A112),CONCATENATE(Names!$C$10,Names!$N$3,BF112),"")</f>
        <v/>
      </c>
      <c r="BH112" t="str">
        <f>IF(ISNUMBER(A112),CONCATENATE(Names!$C$11,Names!$N$3,BF112),"")</f>
        <v/>
      </c>
      <c r="BI112" t="str">
        <f>IF(ISNUMBER(A112),CONCATENATE(Names!$C$12,Names!$N$3,BC112),"")</f>
        <v/>
      </c>
      <c r="BJ112" t="str">
        <f>IF(ISNUMBER(A112),CONCATENATE(Names!$C$24,Names!$N$3,AY112),"")</f>
        <v/>
      </c>
      <c r="BK112" t="str">
        <f>IF(ISNUMBER(A112),CONCATENATE(Names!$C$9,Names!$N$3,AY112),"")</f>
        <v/>
      </c>
      <c r="BS112" s="157"/>
      <c r="BT112" s="105">
        <f>COUNTIFS($BW$5:BW112,"&lt;&gt;"&amp;"")</f>
        <v>33</v>
      </c>
      <c r="BU112" s="103" t="str">
        <f t="shared" si="40"/>
        <v/>
      </c>
      <c r="BV112" s="103" t="str">
        <f t="shared" si="41"/>
        <v/>
      </c>
      <c r="BW112" s="103"/>
      <c r="BY112" t="str">
        <f>IF($BW112="","",CONCATENATE($BW112,Names!$N$3,$BX112))</f>
        <v/>
      </c>
      <c r="BZ112" s="157"/>
      <c r="CA112" s="13" t="str">
        <f>IF(ISNUMBER(A112),CONCATENATE(W112,Names!$H$3,Y112,Names!$J$3,Names!$K$3,Names!$L$3,BK112),"")</f>
        <v/>
      </c>
      <c r="CB112" s="13" t="str">
        <f>IF(ISNUMBER(A112),CONCATENATE(W112,Names!$H$3,Y112,Names!$J$3,Names!$K$3,Names!$L$3,BB112),"")</f>
        <v/>
      </c>
      <c r="CC112" s="13" t="str">
        <f>IF($BW112="","",CONCATENATE(W112,Names!$H$3,Y112,Names!$J$3,Names!$K$3,Names!$L$3,$BW112,Names!$N$3,$BX112))</f>
        <v/>
      </c>
      <c r="CF112" s="13" t="str">
        <f>IF(ISNUMBER($A112),CONCATENATE($BK112,Names!$P$3,Dev!$DA$130),"")</f>
        <v/>
      </c>
      <c r="CG112" s="13" t="str">
        <f>IF(ISNUMBER($A112),CONCATENATE($BK112,Names!$P$3,Dev!$DD$130),"")</f>
        <v/>
      </c>
      <c r="CH112" s="13" t="str">
        <f>IF(ISNUMBER($A112),CONCATENATE($BK112,Names!$P$3,Dev!$DG$130),"")</f>
        <v/>
      </c>
      <c r="CI112" s="13" t="str">
        <f>IF(ISNUMBER($A112),CONCATENATE($BK112,Names!$P$3,Dev!$DK$130),"")</f>
        <v/>
      </c>
      <c r="CJ112" s="13" t="str">
        <f>IF(ISNUMBER($A112),CONCATENATE($BK112,Names!$P$3,Dev!$DN$130),"")</f>
        <v/>
      </c>
      <c r="CK112" s="13" t="str">
        <f>IF(ISNUMBER($A112),CONCATENATE($BK112,Names!$P$3,Dev!$DQ$130),"")</f>
        <v/>
      </c>
      <c r="CL112" s="13"/>
      <c r="CM112" s="13" t="str">
        <f>""</f>
        <v/>
      </c>
      <c r="CN112" s="13" t="str">
        <f>IF(ISNUMBER($A112),CONCATENATE($BB112,Names!$P$3,Dev!$CZ$48),"")</f>
        <v/>
      </c>
      <c r="CO112" s="13" t="str">
        <f>IF(ISNUMBER($A112),CONCATENATE($BB112,Names!$P$3,Dev!$DF$48),"")</f>
        <v/>
      </c>
      <c r="CP112" s="13" t="str">
        <f>IF(ISNUMBER($A112),CONCATENATE($BB112,Names!$P$3,Dev!$DI$48),"")</f>
        <v/>
      </c>
      <c r="CQ112" s="13" t="str">
        <f>IF(ISNUMBER($A112),CONCATENATE($BB112,Names!$P$3,Dev!$DM$48),"")</f>
        <v/>
      </c>
      <c r="CR112" s="13" t="str">
        <f>IF(ISNUMBER($A112),CONCATENATE($BB112,Names!$P$3,Dev!$DV$48),"")</f>
        <v/>
      </c>
      <c r="CS112" s="13" t="str">
        <f>IF(ISNUMBER($A112),CONCATENATE($BB112,Names!$P$3,Dev!$DZ$48),"")</f>
        <v/>
      </c>
      <c r="CT112" s="13" t="str">
        <f>IF(ISNUMBER($A112),CONCATENATE($BB112,Names!$P$3,Dev!$EI$48),"")</f>
        <v/>
      </c>
      <c r="CU112" s="13" t="str">
        <f>IF(ISNUMBER($A112),CONCATENATE($BB112,Names!$P$3,Dev!$FZ$48),"")</f>
        <v/>
      </c>
      <c r="CV112" s="13" t="str">
        <f>IF(ISNUMBER($A112),CONCATENATE($BB112,Names!$P$3,Dev!$GI$48),"")</f>
        <v/>
      </c>
      <c r="CW112" s="13" t="str">
        <f>IF(ISNUMBER($A112),CONCATENATE($BB112,Names!$P$3,Dev!$GM$48),"")</f>
        <v/>
      </c>
      <c r="CX112" s="13"/>
      <c r="CY112" s="13" t="str">
        <f>IF(ISNUMBER($A112),CONCATENATE($BB112,Names!$P$3,Dev!$EM$48),"")</f>
        <v/>
      </c>
      <c r="CZ112" s="13" t="str">
        <f>IF(ISNUMBER($A112),CONCATENATE($BB112,Names!$P$3,Dev!$EV$48),"")</f>
        <v/>
      </c>
      <c r="DA112" s="13" t="str">
        <f>IF(ISNUMBER($A112),CONCATENATE($BB112,Names!$P$3,Dev!$EZ$48),"")</f>
        <v/>
      </c>
      <c r="DB112" s="13" t="str">
        <f>IF(ISNUMBER($A112),CONCATENATE($BB112,Names!$P$3,Dev!$FI$48),"")</f>
        <v/>
      </c>
      <c r="DC112" s="13" t="str">
        <f>IF(ISNUMBER($A112),CONCATENATE($BB112,Names!$P$3,Dev!$FM$48),"")</f>
        <v/>
      </c>
      <c r="DD112" s="13" t="str">
        <f>IF(ISNUMBER($A112),CONCATENATE($BB112,Names!$P$3,Dev!$FV$48),"")</f>
        <v/>
      </c>
      <c r="DE112" s="13" t="str">
        <f>IF(ISNUMBER($A112),CONCATENATE($BB112,Names!$P$3,Dev!$GP$48),"")</f>
        <v/>
      </c>
      <c r="DI112" s="105">
        <f>COUNTIFS($DL$5:DL112,"&lt;&gt;"&amp;"")</f>
        <v>0</v>
      </c>
      <c r="DJ112" s="1198" t="str">
        <f t="shared" si="42"/>
        <v/>
      </c>
      <c r="DK112" s="1198" t="str">
        <f t="shared" si="43"/>
        <v/>
      </c>
      <c r="DL112" s="1198"/>
      <c r="DM112" s="1198" t="str">
        <f>IF($DL112="","",_xlfn.CONCAT(Names!$D$5,$AO112))</f>
        <v/>
      </c>
      <c r="DN112" s="1198" t="str">
        <f>IF($DL112="","",CONCATENATE(Names!$C$26,Names!$N$3,$DM112))</f>
        <v/>
      </c>
      <c r="DO112" s="1198" t="str">
        <f>IF($DL112="","",CONCATENATE(Names!$C$25,Names!$N$3,$DM112))</f>
        <v/>
      </c>
    </row>
    <row r="113" spans="1:119">
      <c r="C113" s="1">
        <v>4.1349999999999998</v>
      </c>
      <c r="E113">
        <v>47</v>
      </c>
      <c r="F113">
        <v>1</v>
      </c>
      <c r="G113" s="2">
        <f t="shared" si="55"/>
        <v>183.42</v>
      </c>
      <c r="H113" s="2">
        <f t="shared" si="52"/>
        <v>185.48749999999998</v>
      </c>
      <c r="J113" s="38"/>
      <c r="K113" s="58"/>
      <c r="L113" s="2" t="str">
        <f>IF(ISNUMBER(E113),VLOOKUP(C113,'TE,EHnames'!$B$4:$F$11,'TE,EHnames'!$C$2,FALSE),"")</f>
        <v>RST/10/50-2/1</v>
      </c>
      <c r="M113" s="2" t="str">
        <f>IF(ISNUMBER(E113),VLOOKUP(C113,'TE,EHnames'!$B$4:$F$11,'TE,EHnames'!$F$2,FALSE),"")</f>
        <v>PT100-3000</v>
      </c>
      <c r="O113" s="13" t="str">
        <f t="shared" si="71"/>
        <v/>
      </c>
      <c r="S113" t="str">
        <f>IFERROR(VLOOKUP(P113,Racks!$H$4:$M$30,6),"")</f>
        <v/>
      </c>
      <c r="T113" s="172">
        <f>Racks!$B$14</f>
        <v>183.74215399999997</v>
      </c>
      <c r="U113" t="str">
        <f>CONCATENATE(Racks!$C$14,Names!$H$3,Racks!$D$14,"/",Racks!$E$14,Names!$H$3,Racks!$F$14)</f>
        <v>MBL-090Row/HBL-010Row</v>
      </c>
      <c r="V113" s="54">
        <f>COUNTIFS('Sec-Sub'!$K$4:$K$164,"&lt;="&amp;H113)</f>
        <v>59</v>
      </c>
      <c r="W113" s="54" t="str">
        <f>VLOOKUP(V113,'Sec-Sub'!$A$4:$C$164,2,FALSE)</f>
        <v>HBL</v>
      </c>
      <c r="X113" s="54" t="str">
        <f>VLOOKUP(V113,'Sec-Sub'!$A$4:$C$164,3,FALSE)</f>
        <v>010</v>
      </c>
      <c r="Y113" s="54" t="str">
        <f>CONCATENATE(X113,Names!$I$3)</f>
        <v>010PRL</v>
      </c>
      <c r="AC113" s="8">
        <f>SUM(AD113:AE118)</f>
        <v>5</v>
      </c>
      <c r="AD113" s="9">
        <v>1</v>
      </c>
      <c r="AE113" s="10"/>
      <c r="AI113" s="1266" t="str">
        <f>IF(ISNUMBER(R113),CONCATENATE(Names!$C$3,R113),"")</f>
        <v/>
      </c>
      <c r="AK113" t="str">
        <f t="shared" si="61"/>
        <v>0</v>
      </c>
      <c r="AL113">
        <f t="shared" si="62"/>
        <v>47</v>
      </c>
      <c r="AM113" t="str">
        <f t="shared" si="63"/>
        <v>HBL</v>
      </c>
      <c r="AN113" t="str">
        <f t="shared" si="64"/>
        <v>010PRL</v>
      </c>
      <c r="AO113" t="str">
        <f t="shared" si="65"/>
        <v>047</v>
      </c>
      <c r="AP113" t="str">
        <f>IF(ISNUMBER(E113),CONCATENATE(Names!$C$5,Names!$N$3,AO113),"")</f>
        <v>PRLRL-047</v>
      </c>
      <c r="AQ113" t="str">
        <f>IF(ISNUMBER(E113),CONCATENATE(Names!$D$5,AO113),"")</f>
        <v>L047</v>
      </c>
      <c r="AR113" t="str">
        <f>IF(ISNUMBER(E113),CONCATENATE(Names!$C$10,Names!$N$3,AQ113),"")</f>
        <v>PRLEH-L047</v>
      </c>
      <c r="AS113" t="str">
        <f>IF(ISNUMBER(E113),CONCATENATE(Names!$C$11,Names!$N$3,AQ113),"")</f>
        <v>PRLTE-L047</v>
      </c>
      <c r="AU113" s="13" t="str">
        <f t="shared" si="66"/>
        <v/>
      </c>
      <c r="AV113" t="str">
        <f t="shared" si="67"/>
        <v/>
      </c>
      <c r="AW113" t="str">
        <f t="shared" si="68"/>
        <v/>
      </c>
      <c r="AX113" t="str">
        <f t="shared" si="69"/>
        <v/>
      </c>
      <c r="AY113" t="str">
        <f t="shared" si="70"/>
        <v/>
      </c>
      <c r="AZ113" t="str">
        <f>IF(ISNUMBER(A113),CONCATENATE(Names!$C$6,Names!$N$3,AU113,A113),"")</f>
        <v/>
      </c>
      <c r="BA113" t="str">
        <f>IF(ISNUMBER(A113),CONCATENATE(Names!$C$7,Names!$N$3,AU113,A113),"")</f>
        <v/>
      </c>
      <c r="BB113" t="str">
        <f>IF(ISNUMBER(A113),CONCATENATE(Names!$C$8,Names!$N$3,AU113,A113),"")</f>
        <v/>
      </c>
      <c r="BC113" t="str">
        <f>IF(ISNUMBER(A113),CONCATENATE(Names!$D$6,AY113),"")</f>
        <v/>
      </c>
      <c r="BD113" t="str">
        <f>IF(ISNUMBER(A113),CONCATENATE(Names!$C$10,Names!$N$3,BC113),"")</f>
        <v/>
      </c>
      <c r="BE113" t="str">
        <f>IF(ISNUMBER(A113),CONCATENATE(Names!$C$11,Names!$N$3,BC113),"")</f>
        <v/>
      </c>
      <c r="BF113" t="str">
        <f>IF(ISNUMBER(A113),CONCATENATE(Names!$D$7,AY113),"")</f>
        <v/>
      </c>
      <c r="BG113" t="str">
        <f>IF(ISNUMBER(A113),CONCATENATE(Names!$C$10,Names!$N$3,BF113),"")</f>
        <v/>
      </c>
      <c r="BH113" t="str">
        <f>IF(ISNUMBER(A113),CONCATENATE(Names!$C$11,Names!$N$3,BF113),"")</f>
        <v/>
      </c>
      <c r="BI113" t="str">
        <f>IF(ISNUMBER(A113),CONCATENATE(Names!$C$12,Names!$N$3,BC113),"")</f>
        <v/>
      </c>
      <c r="BJ113" t="str">
        <f>IF(ISNUMBER(A113),CONCATENATE(Names!$C$24,Names!$N$3,AY113),"")</f>
        <v/>
      </c>
      <c r="BK113" t="str">
        <f>IF(ISNUMBER(A113),CONCATENATE(Names!$C$9,Names!$N$3,AY113),"")</f>
        <v/>
      </c>
      <c r="BS113" s="157"/>
      <c r="BT113" s="105">
        <f>COUNTIFS($BW$5:BW113,"&lt;&gt;"&amp;"")</f>
        <v>33</v>
      </c>
      <c r="BU113" s="103" t="str">
        <f t="shared" si="40"/>
        <v/>
      </c>
      <c r="BV113" s="103" t="str">
        <f t="shared" si="41"/>
        <v/>
      </c>
      <c r="BW113" s="103"/>
      <c r="BY113" t="str">
        <f>IF($BW113="","",CONCATENATE($BW113,Names!$N$3,$BX113))</f>
        <v/>
      </c>
      <c r="BZ113" s="157"/>
      <c r="CA113" s="13" t="str">
        <f>IF(ISNUMBER(A113),CONCATENATE(W113,Names!$H$3,Y113,Names!$J$3,Names!$K$3,Names!$L$3,BK113),"")</f>
        <v/>
      </c>
      <c r="CB113" s="13" t="str">
        <f>IF(ISNUMBER(A113),CONCATENATE(W113,Names!$H$3,Y113,Names!$J$3,Names!$K$3,Names!$L$3,BB113),"")</f>
        <v/>
      </c>
      <c r="CC113" s="13" t="str">
        <f>IF($BW113="","",CONCATENATE(W113,Names!$H$3,Y113,Names!$J$3,Names!$K$3,Names!$L$3,$BW113,Names!$N$3,$BX113))</f>
        <v/>
      </c>
      <c r="CF113" s="13" t="str">
        <f>IF(ISNUMBER($A113),CONCATENATE($BK113,Names!$P$3,Dev!$DA$130),"")</f>
        <v/>
      </c>
      <c r="CG113" s="13" t="str">
        <f>IF(ISNUMBER($A113),CONCATENATE($BK113,Names!$P$3,Dev!$DD$130),"")</f>
        <v/>
      </c>
      <c r="CH113" s="13" t="str">
        <f>IF(ISNUMBER($A113),CONCATENATE($BK113,Names!$P$3,Dev!$DG$130),"")</f>
        <v/>
      </c>
      <c r="CI113" s="13" t="str">
        <f>IF(ISNUMBER($A113),CONCATENATE($BK113,Names!$P$3,Dev!$DK$130),"")</f>
        <v/>
      </c>
      <c r="CJ113" s="13" t="str">
        <f>IF(ISNUMBER($A113),CONCATENATE($BK113,Names!$P$3,Dev!$DN$130),"")</f>
        <v/>
      </c>
      <c r="CK113" s="13" t="str">
        <f>IF(ISNUMBER($A113),CONCATENATE($BK113,Names!$P$3,Dev!$DQ$130),"")</f>
        <v/>
      </c>
      <c r="CL113" s="13"/>
      <c r="CM113" s="13" t="str">
        <f>""</f>
        <v/>
      </c>
      <c r="CN113" s="13" t="str">
        <f>IF(ISNUMBER($A113),CONCATENATE($BB113,Names!$P$3,Dev!$CZ$48),"")</f>
        <v/>
      </c>
      <c r="CO113" s="13" t="str">
        <f>IF(ISNUMBER($A113),CONCATENATE($BB113,Names!$P$3,Dev!$DF$48),"")</f>
        <v/>
      </c>
      <c r="CP113" s="13" t="str">
        <f>IF(ISNUMBER($A113),CONCATENATE($BB113,Names!$P$3,Dev!$DI$48),"")</f>
        <v/>
      </c>
      <c r="CQ113" s="13" t="str">
        <f>IF(ISNUMBER($A113),CONCATENATE($BB113,Names!$P$3,Dev!$DM$48),"")</f>
        <v/>
      </c>
      <c r="CR113" s="13" t="str">
        <f>IF(ISNUMBER($A113),CONCATENATE($BB113,Names!$P$3,Dev!$DV$48),"")</f>
        <v/>
      </c>
      <c r="CS113" s="13" t="str">
        <f>IF(ISNUMBER($A113),CONCATENATE($BB113,Names!$P$3,Dev!$DZ$48),"")</f>
        <v/>
      </c>
      <c r="CT113" s="13" t="str">
        <f>IF(ISNUMBER($A113),CONCATENATE($BB113,Names!$P$3,Dev!$EI$48),"")</f>
        <v/>
      </c>
      <c r="CU113" s="13" t="str">
        <f>IF(ISNUMBER($A113),CONCATENATE($BB113,Names!$P$3,Dev!$FZ$48),"")</f>
        <v/>
      </c>
      <c r="CV113" s="13" t="str">
        <f>IF(ISNUMBER($A113),CONCATENATE($BB113,Names!$P$3,Dev!$GI$48),"")</f>
        <v/>
      </c>
      <c r="CW113" s="13" t="str">
        <f>IF(ISNUMBER($A113),CONCATENATE($BB113,Names!$P$3,Dev!$GM$48),"")</f>
        <v/>
      </c>
      <c r="CX113" s="13"/>
      <c r="CY113" s="13" t="str">
        <f>IF(ISNUMBER($A113),CONCATENATE($BB113,Names!$P$3,Dev!$EM$48),"")</f>
        <v/>
      </c>
      <c r="CZ113" s="13" t="str">
        <f>IF(ISNUMBER($A113),CONCATENATE($BB113,Names!$P$3,Dev!$EV$48),"")</f>
        <v/>
      </c>
      <c r="DA113" s="13" t="str">
        <f>IF(ISNUMBER($A113),CONCATENATE($BB113,Names!$P$3,Dev!$EZ$48),"")</f>
        <v/>
      </c>
      <c r="DB113" s="13" t="str">
        <f>IF(ISNUMBER($A113),CONCATENATE($BB113,Names!$P$3,Dev!$FI$48),"")</f>
        <v/>
      </c>
      <c r="DC113" s="13" t="str">
        <f>IF(ISNUMBER($A113),CONCATENATE($BB113,Names!$P$3,Dev!$FM$48),"")</f>
        <v/>
      </c>
      <c r="DD113" s="13" t="str">
        <f>IF(ISNUMBER($A113),CONCATENATE($BB113,Names!$P$3,Dev!$FV$48),"")</f>
        <v/>
      </c>
      <c r="DE113" s="13" t="str">
        <f>IF(ISNUMBER($A113),CONCATENATE($BB113,Names!$P$3,Dev!$GP$48),"")</f>
        <v/>
      </c>
      <c r="DI113" s="105">
        <f>COUNTIFS($DL$5:DL113,"&lt;&gt;"&amp;"")</f>
        <v>0</v>
      </c>
      <c r="DJ113" s="1198" t="str">
        <f t="shared" si="42"/>
        <v/>
      </c>
      <c r="DK113" s="1198" t="str">
        <f t="shared" si="43"/>
        <v/>
      </c>
      <c r="DL113" s="1198"/>
      <c r="DM113" s="1198" t="str">
        <f>IF($DL113="","",_xlfn.CONCAT(Names!$D$5,$AO113))</f>
        <v/>
      </c>
      <c r="DN113" s="1198" t="str">
        <f>IF($DL113="","",CONCATENATE(Names!$C$26,Names!$N$3,$DM113))</f>
        <v/>
      </c>
      <c r="DO113" s="1198" t="str">
        <f>IF($DL113="","",CONCATENATE(Names!$C$25,Names!$N$3,$DM113))</f>
        <v/>
      </c>
    </row>
    <row r="114" spans="1:119" s="13" customFormat="1">
      <c r="A114" s="11">
        <v>25</v>
      </c>
      <c r="B114" s="12">
        <v>0.25</v>
      </c>
      <c r="C114" s="11"/>
      <c r="D114" s="11">
        <v>20</v>
      </c>
      <c r="F114" s="13">
        <v>1</v>
      </c>
      <c r="G114" s="2">
        <f t="shared" si="55"/>
        <v>187.55499999999998</v>
      </c>
      <c r="H114" s="2">
        <f t="shared" si="52"/>
        <v>187.67999999999998</v>
      </c>
      <c r="I114" s="1229">
        <v>187.68</v>
      </c>
      <c r="J114" s="56">
        <v>1746007000252</v>
      </c>
      <c r="K114" s="59">
        <v>18.5</v>
      </c>
      <c r="L114" s="2" t="str">
        <f>IF(ISNUMBER(E114),VLOOKUP(C114,'TE,EHnames'!$B$4:$F$11,'TE,EHnames'!$C$2,FALSE),"")</f>
        <v/>
      </c>
      <c r="M114" s="2" t="str">
        <f>IF(ISNUMBER(E114),VLOOKUP(C114,'TE,EHnames'!$B$4:$F$11,'TE,EHnames'!$F$2,FALSE),"")</f>
        <v/>
      </c>
      <c r="O114" s="13">
        <f t="shared" ref="O114:O119" si="72">IF(ISNUMBER(A114),ABS(H114-$Q$116),"")</f>
        <v>4.4550000000000125</v>
      </c>
      <c r="P114" s="13">
        <v>200</v>
      </c>
      <c r="S114" t="str">
        <f>IFERROR(VLOOKUP(P114,Racks!$H$4:$M$30,6),"")</f>
        <v>HBL-020Row:CnPw-U-016</v>
      </c>
      <c r="V114" s="54">
        <f>COUNTIFS('Sec-Sub'!$K$4:$K$164,"&lt;="&amp;H114)</f>
        <v>59</v>
      </c>
      <c r="W114" s="54" t="str">
        <f>VLOOKUP(V114,'Sec-Sub'!$A$4:$C$164,2,FALSE)</f>
        <v>HBL</v>
      </c>
      <c r="X114" s="54" t="str">
        <f>VLOOKUP(V114,'Sec-Sub'!$A$4:$C$164,3,FALSE)</f>
        <v>010</v>
      </c>
      <c r="Y114" s="54" t="str">
        <f>CONCATENATE(X114,Names!$I$3)</f>
        <v>010PRL</v>
      </c>
      <c r="Z114" s="48" t="s">
        <v>198</v>
      </c>
      <c r="AA114" s="49" t="s">
        <v>183</v>
      </c>
      <c r="AC114" s="15">
        <f>SUM(D113:D117)</f>
        <v>140</v>
      </c>
      <c r="AD114" s="16"/>
      <c r="AE114" s="17">
        <v>1</v>
      </c>
      <c r="AI114" s="1266" t="str">
        <f>IF(ISNUMBER(R114),CONCATENATE(Names!$C$3,R114),"")</f>
        <v/>
      </c>
      <c r="AJ114"/>
      <c r="AK114" t="str">
        <f t="shared" si="61"/>
        <v/>
      </c>
      <c r="AL114" t="str">
        <f t="shared" si="62"/>
        <v/>
      </c>
      <c r="AM114" t="str">
        <f t="shared" si="63"/>
        <v/>
      </c>
      <c r="AN114" t="str">
        <f t="shared" si="64"/>
        <v/>
      </c>
      <c r="AO114" t="str">
        <f t="shared" si="65"/>
        <v/>
      </c>
      <c r="AP114" t="str">
        <f>IF(ISNUMBER(E114),CONCATENATE(Names!$C$5,Names!$N$3,AO114),"")</f>
        <v/>
      </c>
      <c r="AQ114" t="str">
        <f>IF(ISNUMBER(E114),CONCATENATE(Names!$D$5,AO114),"")</f>
        <v/>
      </c>
      <c r="AR114" t="str">
        <f>IF(ISNUMBER(E114),CONCATENATE(Names!$C$10,Names!$N$3,AQ114),"")</f>
        <v/>
      </c>
      <c r="AS114" t="str">
        <f>IF(ISNUMBER(E114),CONCATENATE(Names!$C$11,Names!$N$3,AQ114),"")</f>
        <v/>
      </c>
      <c r="AT114"/>
      <c r="AU114" s="13" t="str">
        <f t="shared" si="66"/>
        <v>0</v>
      </c>
      <c r="AV114">
        <f t="shared" si="67"/>
        <v>25</v>
      </c>
      <c r="AW114" t="str">
        <f t="shared" si="68"/>
        <v>HBL</v>
      </c>
      <c r="AX114" t="str">
        <f t="shared" si="69"/>
        <v>010PRL</v>
      </c>
      <c r="AY114" t="str">
        <f t="shared" si="70"/>
        <v>025</v>
      </c>
      <c r="AZ114" t="str">
        <f>IF(ISNUMBER(A114),CONCATENATE(Names!$C$6,Names!$N$3,AU114,A114),"")</f>
        <v>PRLCpl-025</v>
      </c>
      <c r="BA114" t="str">
        <f>IF(ISNUMBER(A114),CONCATENATE(Names!$C$7,Names!$N$3,AU114,A114),"")</f>
        <v>PRLSB-025</v>
      </c>
      <c r="BB114" t="str">
        <f>IF(ISNUMBER(A114),CONCATENATE(Names!$C$8,Names!$N$3,AU114,A114),"")</f>
        <v>PRLJB-025</v>
      </c>
      <c r="BC114" t="str">
        <f>IF(ISNUMBER(A114),CONCATENATE(Names!$D$6,AY114),"")</f>
        <v>C025</v>
      </c>
      <c r="BD114" t="str">
        <f>IF(ISNUMBER(A114),CONCATENATE(Names!$C$10,Names!$N$3,BC114),"")</f>
        <v>PRLEH-C025</v>
      </c>
      <c r="BE114" t="str">
        <f>IF(ISNUMBER(A114),CONCATENATE(Names!$C$11,Names!$N$3,BC114),"")</f>
        <v>PRLTE-C025</v>
      </c>
      <c r="BF114" t="str">
        <f>IF(ISNUMBER(A114),CONCATENATE(Names!$D$7,AY114),"")</f>
        <v>S025</v>
      </c>
      <c r="BG114" t="str">
        <f>IF(ISNUMBER(A114),CONCATENATE(Names!$C$10,Names!$N$3,BF114),"")</f>
        <v>PRLEH-S025</v>
      </c>
      <c r="BH114" t="str">
        <f>IF(ISNUMBER(A114),CONCATENATE(Names!$C$11,Names!$N$3,BF114),"")</f>
        <v>PRLTE-S025</v>
      </c>
      <c r="BI114" t="str">
        <f>IF(ISNUMBER(A114),CONCATENATE(Names!$C$12,Names!$N$3,BC114),"")</f>
        <v>PRLDL-C025</v>
      </c>
      <c r="BJ114" t="str">
        <f>IF(ISNUMBER(A114),CONCATENATE(Names!$C$24,Names!$N$3,AY114),"")</f>
        <v>PRLCSC-025</v>
      </c>
      <c r="BK114" t="str">
        <f>IF(ISNUMBER(A114),CONCATENATE(Names!$C$9,Names!$N$3,AY114),"")</f>
        <v>PRLTap-025</v>
      </c>
      <c r="BL114"/>
      <c r="BM114"/>
      <c r="BN114"/>
      <c r="BO114"/>
      <c r="BP114"/>
      <c r="BQ114"/>
      <c r="BR114"/>
      <c r="BS114" s="157"/>
      <c r="BT114" s="105">
        <f>COUNTIFS($BW$5:BW114,"&lt;&gt;"&amp;"")</f>
        <v>33</v>
      </c>
      <c r="BU114" s="103" t="str">
        <f t="shared" si="40"/>
        <v/>
      </c>
      <c r="BV114" s="103" t="str">
        <f t="shared" si="41"/>
        <v/>
      </c>
      <c r="BW114" s="103"/>
      <c r="BX114"/>
      <c r="BY114" t="str">
        <f>IF($BW114="","",CONCATENATE($BW114,Names!$N$3,$BX114))</f>
        <v/>
      </c>
      <c r="BZ114" s="164"/>
      <c r="CA114" s="13" t="str">
        <f>IF(ISNUMBER(A114),CONCATENATE(W114,Names!$H$3,Y114,Names!$J$3,Names!$K$3,Names!$L$3,BK114),"")</f>
        <v>HBL-010PRL:RFS-PRLTap-025</v>
      </c>
      <c r="CB114" s="13" t="str">
        <f>IF(ISNUMBER(A114),CONCATENATE(W114,Names!$H$3,Y114,Names!$J$3,Names!$K$3,Names!$L$3,BB114),"")</f>
        <v>HBL-010PRL:RFS-PRLJB-025</v>
      </c>
      <c r="CC114" s="13" t="str">
        <f>IF($BW114="","",CONCATENATE(W114,Names!$H$3,Y114,Names!$J$3,Names!$K$3,Names!$L$3,$BW114,Names!$N$3,$BX114))</f>
        <v/>
      </c>
      <c r="CF114" s="13" t="str">
        <f>IF(ISNUMBER($A114),CONCATENATE($BK114,Names!$P$3,Dev!$DA$130),"")</f>
        <v>PRLTap-025_a</v>
      </c>
      <c r="CG114" s="13" t="str">
        <f>IF(ISNUMBER($A114),CONCATENATE($BK114,Names!$P$3,Dev!$DD$130),"")</f>
        <v>PRLTap-025_b</v>
      </c>
      <c r="CH114" s="13" t="str">
        <f>IF(ISNUMBER($A114),CONCATENATE($BK114,Names!$P$3,Dev!$DG$130),"")</f>
        <v>PRLTap-025_c</v>
      </c>
      <c r="CI114" s="13" t="str">
        <f>IF(ISNUMBER($A114),CONCATENATE($BK114,Names!$P$3,Dev!$DK$130),"")</f>
        <v>PRLTap-025_d</v>
      </c>
      <c r="CJ114" s="13" t="str">
        <f>IF(ISNUMBER($A114),CONCATENATE($BK114,Names!$P$3,Dev!$DN$130),"")</f>
        <v>PRLTap-025_e</v>
      </c>
      <c r="CK114" s="13" t="str">
        <f>IF(ISNUMBER($A114),CONCATENATE($BK114,Names!$P$3,Dev!$DQ$130),"")</f>
        <v>PRLTap-025_f</v>
      </c>
      <c r="CM114" s="13" t="str">
        <f>""</f>
        <v/>
      </c>
      <c r="CN114" s="13" t="str">
        <f>IF(ISNUMBER($A114),CONCATENATE($BB114,Names!$P$3,Dev!$CZ$48),"")</f>
        <v>PRLJB-025_a</v>
      </c>
      <c r="CO114" s="13" t="str">
        <f>IF(ISNUMBER($A114),CONCATENATE($BB114,Names!$P$3,Dev!$DF$48),"")</f>
        <v>PRLJB-025_cp</v>
      </c>
      <c r="CP114" s="13" t="str">
        <f>IF(ISNUMBER($A114),CONCATENATE($BB114,Names!$P$3,Dev!$DI$48),"")</f>
        <v>PRLJB-025_b</v>
      </c>
      <c r="CQ114" s="13" t="str">
        <f>IF(ISNUMBER($A114),CONCATENATE($BB114,Names!$P$3,Dev!$DM$48),"")</f>
        <v>PRLJB-025_m</v>
      </c>
      <c r="CR114" s="13" t="str">
        <f>IF(ISNUMBER($A114),CONCATENATE($BB114,Names!$P$3,Dev!$DV$48),"")</f>
        <v>PRLJB-025_n</v>
      </c>
      <c r="CS114" s="13" t="str">
        <f>IF(ISNUMBER($A114),CONCATENATE($BB114,Names!$P$3,Dev!$DZ$48),"")</f>
        <v>PRLJB-025_aa</v>
      </c>
      <c r="CT114" s="13" t="str">
        <f>IF(ISNUMBER($A114),CONCATENATE($BB114,Names!$P$3,Dev!$EI$48),"")</f>
        <v>PRLJB-025_ab</v>
      </c>
      <c r="CU114" s="13" t="str">
        <f>IF(ISNUMBER($A114),CONCATENATE($BB114,Names!$P$3,Dev!$FZ$48),"")</f>
        <v>PRLJB-025_am</v>
      </c>
      <c r="CV114" s="13" t="str">
        <f>IF(ISNUMBER($A114),CONCATENATE($BB114,Names!$P$3,Dev!$GI$48),"")</f>
        <v>PRLJB-025_an</v>
      </c>
      <c r="CW114" s="13" t="str">
        <f>IF(ISNUMBER($A114),CONCATENATE($BB114,Names!$P$3,Dev!$GM$48),"")</f>
        <v>PRLJB-025_++EH</v>
      </c>
      <c r="CY114" s="13" t="str">
        <f>IF(ISNUMBER($A114),CONCATENATE($BB114,Names!$P$3,Dev!$EM$48),"")</f>
        <v>PRLJB-025_g</v>
      </c>
      <c r="CZ114" s="13" t="str">
        <f>IF(ISNUMBER($A114),CONCATENATE($BB114,Names!$P$3,Dev!$EV$48),"")</f>
        <v>PRLJB-025_h</v>
      </c>
      <c r="DA114" s="13" t="str">
        <f>IF(ISNUMBER($A114),CONCATENATE($BB114,Names!$P$3,Dev!$EZ$48),"")</f>
        <v>PRLJB-025_s</v>
      </c>
      <c r="DB114" s="13" t="str">
        <f>IF(ISNUMBER($A114),CONCATENATE($BB114,Names!$P$3,Dev!$FI$48),"")</f>
        <v>PRLJB-025_t</v>
      </c>
      <c r="DC114" s="13" t="str">
        <f>IF(ISNUMBER($A114),CONCATENATE($BB114,Names!$P$3,Dev!$FM$48),"")</f>
        <v>PRLJB-025_ag</v>
      </c>
      <c r="DD114" s="13" t="str">
        <f>IF(ISNUMBER($A114),CONCATENATE($BB114,Names!$P$3,Dev!$FV$48),"")</f>
        <v>PRLJB-025_ah</v>
      </c>
      <c r="DE114" s="13" t="str">
        <f>IF(ISNUMBER($A114),CONCATENATE($BB114,Names!$P$3,Dev!$GP$48),"")</f>
        <v>PRLJB-025_++TE</v>
      </c>
      <c r="DI114" s="105">
        <f>COUNTIFS($DL$5:DL114,"&lt;&gt;"&amp;"")</f>
        <v>0</v>
      </c>
      <c r="DJ114" s="1198" t="str">
        <f t="shared" si="42"/>
        <v/>
      </c>
      <c r="DK114" s="1198" t="str">
        <f t="shared" si="43"/>
        <v/>
      </c>
      <c r="DL114" s="1198"/>
      <c r="DM114" s="1198" t="str">
        <f>IF($DL114="","",_xlfn.CONCAT(Names!$D$5,$AO114))</f>
        <v/>
      </c>
      <c r="DN114" s="1198" t="str">
        <f>IF($DL114="","",CONCATENATE(Names!$C$26,Names!$N$3,$DM114))</f>
        <v/>
      </c>
      <c r="DO114" s="1198" t="str">
        <f>IF($DL114="","",CONCATENATE(Names!$C$25,Names!$N$3,$DM114))</f>
        <v/>
      </c>
    </row>
    <row r="115" spans="1:119">
      <c r="A115" s="1"/>
      <c r="B115" s="6"/>
      <c r="C115" s="6">
        <v>4.1349999999999998</v>
      </c>
      <c r="D115" s="1">
        <v>50</v>
      </c>
      <c r="E115">
        <v>48</v>
      </c>
      <c r="F115">
        <v>1</v>
      </c>
      <c r="G115" s="2">
        <f t="shared" si="55"/>
        <v>187.80499999999998</v>
      </c>
      <c r="H115" s="2">
        <f t="shared" si="52"/>
        <v>189.87249999999997</v>
      </c>
      <c r="I115" s="1225">
        <f>I114+B114/2+C115/2</f>
        <v>189.8725</v>
      </c>
      <c r="J115" s="38"/>
      <c r="K115" s="58"/>
      <c r="L115" s="2" t="str">
        <f>IF(ISNUMBER(E115),VLOOKUP(C115,'TE,EHnames'!$B$4:$F$11,'TE,EHnames'!$C$2,FALSE),"")</f>
        <v>RST/10/50-2/1</v>
      </c>
      <c r="M115" s="2" t="str">
        <f>IF(ISNUMBER(E115),VLOOKUP(C115,'TE,EHnames'!$B$4:$F$11,'TE,EHnames'!$F$2,FALSE),"")</f>
        <v>PT100-3000</v>
      </c>
      <c r="O115" s="13" t="str">
        <f t="shared" si="72"/>
        <v/>
      </c>
      <c r="S115" t="str">
        <f>IFERROR(VLOOKUP(P115,Racks!$H$4:$M$30,6),"")</f>
        <v/>
      </c>
      <c r="V115" s="54">
        <f>COUNTIFS('Sec-Sub'!$K$4:$K$164,"&lt;="&amp;H115)</f>
        <v>59</v>
      </c>
      <c r="W115" s="54" t="str">
        <f>VLOOKUP(V115,'Sec-Sub'!$A$4:$C$164,2,FALSE)</f>
        <v>HBL</v>
      </c>
      <c r="X115" s="54" t="str">
        <f>VLOOKUP(V115,'Sec-Sub'!$A$4:$C$164,3,FALSE)</f>
        <v>010</v>
      </c>
      <c r="Y115" s="54" t="str">
        <f>CONCATENATE(X115,Names!$I$3)</f>
        <v>010PRL</v>
      </c>
      <c r="AC115" s="18"/>
      <c r="AD115" s="19">
        <v>1</v>
      </c>
      <c r="AE115" s="20"/>
      <c r="AI115" s="1266" t="str">
        <f>IF(ISNUMBER(R115),CONCATENATE(Names!$C$3,R115),"")</f>
        <v/>
      </c>
      <c r="AK115" t="str">
        <f t="shared" si="61"/>
        <v>0</v>
      </c>
      <c r="AL115">
        <f t="shared" si="62"/>
        <v>48</v>
      </c>
      <c r="AM115" t="str">
        <f t="shared" si="63"/>
        <v>HBL</v>
      </c>
      <c r="AN115" t="str">
        <f t="shared" si="64"/>
        <v>010PRL</v>
      </c>
      <c r="AO115" t="str">
        <f t="shared" si="65"/>
        <v>048</v>
      </c>
      <c r="AP115" t="str">
        <f>IF(ISNUMBER(E115),CONCATENATE(Names!$C$5,Names!$N$3,AO115),"")</f>
        <v>PRLRL-048</v>
      </c>
      <c r="AQ115" t="str">
        <f>IF(ISNUMBER(E115),CONCATENATE(Names!$D$5,AO115),"")</f>
        <v>L048</v>
      </c>
      <c r="AR115" t="str">
        <f>IF(ISNUMBER(E115),CONCATENATE(Names!$C$10,Names!$N$3,AQ115),"")</f>
        <v>PRLEH-L048</v>
      </c>
      <c r="AS115" t="str">
        <f>IF(ISNUMBER(E115),CONCATENATE(Names!$C$11,Names!$N$3,AQ115),"")</f>
        <v>PRLTE-L048</v>
      </c>
      <c r="AU115" s="13" t="str">
        <f t="shared" si="66"/>
        <v/>
      </c>
      <c r="AV115" t="str">
        <f t="shared" si="67"/>
        <v/>
      </c>
      <c r="AW115" t="str">
        <f t="shared" si="68"/>
        <v/>
      </c>
      <c r="AX115" t="str">
        <f t="shared" si="69"/>
        <v/>
      </c>
      <c r="AY115" t="str">
        <f t="shared" si="70"/>
        <v/>
      </c>
      <c r="AZ115" t="str">
        <f>IF(ISNUMBER(A115),CONCATENATE(Names!$C$6,Names!$N$3,AU115,A115),"")</f>
        <v/>
      </c>
      <c r="BA115" t="str">
        <f>IF(ISNUMBER(A115),CONCATENATE(Names!$C$7,Names!$N$3,AU115,A115),"")</f>
        <v/>
      </c>
      <c r="BB115" t="str">
        <f>IF(ISNUMBER(A115),CONCATENATE(Names!$C$8,Names!$N$3,AU115,A115),"")</f>
        <v/>
      </c>
      <c r="BC115" t="str">
        <f>IF(ISNUMBER(A115),CONCATENATE(Names!$D$6,AY115),"")</f>
        <v/>
      </c>
      <c r="BD115" t="str">
        <f>IF(ISNUMBER(A115),CONCATENATE(Names!$C$10,Names!$N$3,BC115),"")</f>
        <v/>
      </c>
      <c r="BE115" t="str">
        <f>IF(ISNUMBER(A115),CONCATENATE(Names!$C$11,Names!$N$3,BC115),"")</f>
        <v/>
      </c>
      <c r="BF115" t="str">
        <f>IF(ISNUMBER(A115),CONCATENATE(Names!$D$7,AY115),"")</f>
        <v/>
      </c>
      <c r="BG115" t="str">
        <f>IF(ISNUMBER(A115),CONCATENATE(Names!$C$10,Names!$N$3,BF115),"")</f>
        <v/>
      </c>
      <c r="BH115" t="str">
        <f>IF(ISNUMBER(A115),CONCATENATE(Names!$C$11,Names!$N$3,BF115),"")</f>
        <v/>
      </c>
      <c r="BI115" t="str">
        <f>IF(ISNUMBER(A115),CONCATENATE(Names!$C$12,Names!$N$3,BC115),"")</f>
        <v/>
      </c>
      <c r="BJ115" t="str">
        <f>IF(ISNUMBER(A115),CONCATENATE(Names!$C$24,Names!$N$3,AY115),"")</f>
        <v/>
      </c>
      <c r="BK115" t="str">
        <f>IF(ISNUMBER(A115),CONCATENATE(Names!$C$9,Names!$N$3,AY115),"")</f>
        <v/>
      </c>
      <c r="BS115" s="157"/>
      <c r="BT115" s="105">
        <f>COUNTIFS($BW$5:BW115,"&lt;&gt;"&amp;"")</f>
        <v>33</v>
      </c>
      <c r="BU115" s="103" t="str">
        <f t="shared" si="40"/>
        <v/>
      </c>
      <c r="BV115" s="103" t="str">
        <f t="shared" si="41"/>
        <v/>
      </c>
      <c r="BW115" s="103"/>
      <c r="BY115" t="str">
        <f>IF($BW115="","",CONCATENATE($BW115,Names!$N$3,$BX115))</f>
        <v/>
      </c>
      <c r="BZ115" s="157"/>
      <c r="CA115" s="13" t="str">
        <f>IF(ISNUMBER(A115),CONCATENATE(W115,Names!$H$3,Y115,Names!$J$3,Names!$K$3,Names!$L$3,BK115),"")</f>
        <v/>
      </c>
      <c r="CB115" s="13" t="str">
        <f>IF(ISNUMBER(A115),CONCATENATE(W115,Names!$H$3,Y115,Names!$J$3,Names!$K$3,Names!$L$3,BB115),"")</f>
        <v/>
      </c>
      <c r="CC115" s="13" t="str">
        <f>IF($BW115="","",CONCATENATE(W115,Names!$H$3,Y115,Names!$J$3,Names!$K$3,Names!$L$3,$BW115,Names!$N$3,$BX115))</f>
        <v/>
      </c>
      <c r="CF115" s="13" t="str">
        <f>IF(ISNUMBER($A115),CONCATENATE($BK115,Names!$P$3,Dev!$DA$130),"")</f>
        <v/>
      </c>
      <c r="CG115" s="13" t="str">
        <f>IF(ISNUMBER($A115),CONCATENATE($BK115,Names!$P$3,Dev!$DD$130),"")</f>
        <v/>
      </c>
      <c r="CH115" s="13" t="str">
        <f>IF(ISNUMBER($A115),CONCATENATE($BK115,Names!$P$3,Dev!$DG$130),"")</f>
        <v/>
      </c>
      <c r="CI115" s="13" t="str">
        <f>IF(ISNUMBER($A115),CONCATENATE($BK115,Names!$P$3,Dev!$DK$130),"")</f>
        <v/>
      </c>
      <c r="CJ115" s="13" t="str">
        <f>IF(ISNUMBER($A115),CONCATENATE($BK115,Names!$P$3,Dev!$DN$130),"")</f>
        <v/>
      </c>
      <c r="CK115" s="13" t="str">
        <f>IF(ISNUMBER($A115),CONCATENATE($BK115,Names!$P$3,Dev!$DQ$130),"")</f>
        <v/>
      </c>
      <c r="CL115" s="13"/>
      <c r="CM115" s="13" t="str">
        <f>""</f>
        <v/>
      </c>
      <c r="CN115" s="13" t="str">
        <f>IF(ISNUMBER($A115),CONCATENATE($BB115,Names!$P$3,Dev!$CZ$48),"")</f>
        <v/>
      </c>
      <c r="CO115" s="13" t="str">
        <f>IF(ISNUMBER($A115),CONCATENATE($BB115,Names!$P$3,Dev!$DF$48),"")</f>
        <v/>
      </c>
      <c r="CP115" s="13" t="str">
        <f>IF(ISNUMBER($A115),CONCATENATE($BB115,Names!$P$3,Dev!$DI$48),"")</f>
        <v/>
      </c>
      <c r="CQ115" s="13" t="str">
        <f>IF(ISNUMBER($A115),CONCATENATE($BB115,Names!$P$3,Dev!$DM$48),"")</f>
        <v/>
      </c>
      <c r="CR115" s="13" t="str">
        <f>IF(ISNUMBER($A115),CONCATENATE($BB115,Names!$P$3,Dev!$DV$48),"")</f>
        <v/>
      </c>
      <c r="CS115" s="13" t="str">
        <f>IF(ISNUMBER($A115),CONCATENATE($BB115,Names!$P$3,Dev!$DZ$48),"")</f>
        <v/>
      </c>
      <c r="CT115" s="13" t="str">
        <f>IF(ISNUMBER($A115),CONCATENATE($BB115,Names!$P$3,Dev!$EI$48),"")</f>
        <v/>
      </c>
      <c r="CU115" s="13" t="str">
        <f>IF(ISNUMBER($A115),CONCATENATE($BB115,Names!$P$3,Dev!$FZ$48),"")</f>
        <v/>
      </c>
      <c r="CV115" s="13" t="str">
        <f>IF(ISNUMBER($A115),CONCATENATE($BB115,Names!$P$3,Dev!$GI$48),"")</f>
        <v/>
      </c>
      <c r="CW115" s="13" t="str">
        <f>IF(ISNUMBER($A115),CONCATENATE($BB115,Names!$P$3,Dev!$GM$48),"")</f>
        <v/>
      </c>
      <c r="CX115" s="13"/>
      <c r="CY115" s="13" t="str">
        <f>IF(ISNUMBER($A115),CONCATENATE($BB115,Names!$P$3,Dev!$EM$48),"")</f>
        <v/>
      </c>
      <c r="CZ115" s="13" t="str">
        <f>IF(ISNUMBER($A115),CONCATENATE($BB115,Names!$P$3,Dev!$EV$48),"")</f>
        <v/>
      </c>
      <c r="DA115" s="13" t="str">
        <f>IF(ISNUMBER($A115),CONCATENATE($BB115,Names!$P$3,Dev!$EZ$48),"")</f>
        <v/>
      </c>
      <c r="DB115" s="13" t="str">
        <f>IF(ISNUMBER($A115),CONCATENATE($BB115,Names!$P$3,Dev!$FI$48),"")</f>
        <v/>
      </c>
      <c r="DC115" s="13" t="str">
        <f>IF(ISNUMBER($A115),CONCATENATE($BB115,Names!$P$3,Dev!$FM$48),"")</f>
        <v/>
      </c>
      <c r="DD115" s="13" t="str">
        <f>IF(ISNUMBER($A115),CONCATENATE($BB115,Names!$P$3,Dev!$FV$48),"")</f>
        <v/>
      </c>
      <c r="DE115" s="13" t="str">
        <f>IF(ISNUMBER($A115),CONCATENATE($BB115,Names!$P$3,Dev!$GP$48),"")</f>
        <v/>
      </c>
      <c r="DI115" s="105">
        <f>COUNTIFS($DL$5:DL115,"&lt;&gt;"&amp;"")</f>
        <v>0</v>
      </c>
      <c r="DJ115" s="1198" t="str">
        <f t="shared" si="42"/>
        <v/>
      </c>
      <c r="DK115" s="1198" t="str">
        <f t="shared" si="43"/>
        <v/>
      </c>
      <c r="DL115" s="1198"/>
      <c r="DM115" s="1198" t="str">
        <f>IF($DL115="","",_xlfn.CONCAT(Names!$D$5,$AO115))</f>
        <v/>
      </c>
      <c r="DN115" s="1198" t="str">
        <f>IF($DL115="","",CONCATENATE(Names!$C$26,Names!$N$3,$DM115))</f>
        <v/>
      </c>
      <c r="DO115" s="1198" t="str">
        <f>IF($DL115="","",CONCATENATE(Names!$C$25,Names!$N$3,$DM115))</f>
        <v/>
      </c>
    </row>
    <row r="116" spans="1:119">
      <c r="A116" s="1"/>
      <c r="B116" s="6"/>
      <c r="C116" s="6">
        <v>4.1349999999999998</v>
      </c>
      <c r="D116" s="1">
        <v>50</v>
      </c>
      <c r="E116">
        <v>49</v>
      </c>
      <c r="F116">
        <v>1</v>
      </c>
      <c r="G116" s="2">
        <f t="shared" si="55"/>
        <v>191.93999999999997</v>
      </c>
      <c r="H116" s="2">
        <f t="shared" si="52"/>
        <v>194.00749999999996</v>
      </c>
      <c r="I116" s="1225">
        <f>I114+B114/2+C115+C116/2</f>
        <v>194.00749999999999</v>
      </c>
      <c r="J116" s="38"/>
      <c r="K116" s="58"/>
      <c r="L116" s="2" t="str">
        <f>IF(ISNUMBER(E116),VLOOKUP(C116,'TE,EHnames'!$B$4:$F$11,'TE,EHnames'!$C$2,FALSE),"")</f>
        <v>RST/10/50-2/1</v>
      </c>
      <c r="M116" s="2" t="str">
        <f>IF(ISNUMBER(E116),VLOOKUP(C116,'TE,EHnames'!$B$4:$F$11,'TE,EHnames'!$F$2,FALSE),"")</f>
        <v>PT100-3000</v>
      </c>
      <c r="O116" s="13" t="str">
        <f t="shared" si="72"/>
        <v/>
      </c>
      <c r="Q116" s="7">
        <v>192.13499999999999</v>
      </c>
      <c r="R116">
        <v>200</v>
      </c>
      <c r="S116" t="str">
        <f>IFERROR(VLOOKUP(P116,Racks!$H$4:$M$30,6),"")</f>
        <v/>
      </c>
      <c r="V116" s="54">
        <f>COUNTIFS('Sec-Sub'!$K$4:$K$164,"&lt;="&amp;H116)</f>
        <v>61</v>
      </c>
      <c r="W116" s="54" t="str">
        <f>VLOOKUP(V116,'Sec-Sub'!$A$4:$C$164,2,FALSE)</f>
        <v>HBL</v>
      </c>
      <c r="X116" s="54" t="str">
        <f>VLOOKUP(V116,'Sec-Sub'!$A$4:$C$164,3,FALSE)</f>
        <v>020</v>
      </c>
      <c r="Y116" s="54" t="str">
        <f>CONCATENATE(X116,Names!$I$3)</f>
        <v>020PRL</v>
      </c>
      <c r="AC116" s="18"/>
      <c r="AD116" s="1812">
        <v>1</v>
      </c>
      <c r="AE116" s="10"/>
      <c r="AI116" s="1266" t="str">
        <f>IF(ISNUMBER(R116),CONCATENATE(Names!$C$3,R116),"")</f>
        <v>STUB200</v>
      </c>
      <c r="AK116" t="str">
        <f t="shared" si="61"/>
        <v>0</v>
      </c>
      <c r="AL116">
        <f t="shared" si="62"/>
        <v>49</v>
      </c>
      <c r="AM116" t="str">
        <f t="shared" si="63"/>
        <v>HBL</v>
      </c>
      <c r="AN116" t="str">
        <f t="shared" si="64"/>
        <v>020PRL</v>
      </c>
      <c r="AO116" t="str">
        <f t="shared" si="65"/>
        <v>049</v>
      </c>
      <c r="AP116" t="str">
        <f>IF(ISNUMBER(E116),CONCATENATE(Names!$C$5,Names!$N$3,AO116),"")</f>
        <v>PRLRL-049</v>
      </c>
      <c r="AQ116" t="str">
        <f>IF(ISNUMBER(E116),CONCATENATE(Names!$D$5,AO116),"")</f>
        <v>L049</v>
      </c>
      <c r="AR116" t="str">
        <f>IF(ISNUMBER(E116),CONCATENATE(Names!$C$10,Names!$N$3,AQ116),"")</f>
        <v>PRLEH-L049</v>
      </c>
      <c r="AS116" t="str">
        <f>IF(ISNUMBER(E116),CONCATENATE(Names!$C$11,Names!$N$3,AQ116),"")</f>
        <v>PRLTE-L049</v>
      </c>
      <c r="AU116" s="13" t="str">
        <f t="shared" si="66"/>
        <v/>
      </c>
      <c r="AV116" t="str">
        <f t="shared" si="67"/>
        <v/>
      </c>
      <c r="AW116" t="str">
        <f t="shared" si="68"/>
        <v/>
      </c>
      <c r="AX116" t="str">
        <f t="shared" si="69"/>
        <v/>
      </c>
      <c r="AY116" t="str">
        <f t="shared" si="70"/>
        <v/>
      </c>
      <c r="AZ116" t="str">
        <f>IF(ISNUMBER(A116),CONCATENATE(Names!$C$6,Names!$N$3,AU116,A116),"")</f>
        <v/>
      </c>
      <c r="BA116" t="str">
        <f>IF(ISNUMBER(A116),CONCATENATE(Names!$C$7,Names!$N$3,AU116,A116),"")</f>
        <v/>
      </c>
      <c r="BB116" t="str">
        <f>IF(ISNUMBER(A116),CONCATENATE(Names!$C$8,Names!$N$3,AU116,A116),"")</f>
        <v/>
      </c>
      <c r="BC116" t="str">
        <f>IF(ISNUMBER(A116),CONCATENATE(Names!$D$6,AY116),"")</f>
        <v/>
      </c>
      <c r="BD116" t="str">
        <f>IF(ISNUMBER(A116),CONCATENATE(Names!$C$10,Names!$N$3,BC116),"")</f>
        <v/>
      </c>
      <c r="BE116" t="str">
        <f>IF(ISNUMBER(A116),CONCATENATE(Names!$C$11,Names!$N$3,BC116),"")</f>
        <v/>
      </c>
      <c r="BF116" t="str">
        <f>IF(ISNUMBER(A116),CONCATENATE(Names!$D$7,AY116),"")</f>
        <v/>
      </c>
      <c r="BG116" t="str">
        <f>IF(ISNUMBER(A116),CONCATENATE(Names!$C$10,Names!$N$3,BF116),"")</f>
        <v/>
      </c>
      <c r="BH116" t="str">
        <f>IF(ISNUMBER(A116),CONCATENATE(Names!$C$11,Names!$N$3,BF116),"")</f>
        <v/>
      </c>
      <c r="BI116" t="str">
        <f>IF(ISNUMBER(A116),CONCATENATE(Names!$C$12,Names!$N$3,BC116),"")</f>
        <v/>
      </c>
      <c r="BJ116" t="str">
        <f>IF(ISNUMBER(A116),CONCATENATE(Names!$C$24,Names!$N$3,AY116),"")</f>
        <v/>
      </c>
      <c r="BK116" t="str">
        <f>IF(ISNUMBER(A116),CONCATENATE(Names!$C$9,Names!$N$3,AY116),"")</f>
        <v/>
      </c>
      <c r="BS116" s="157"/>
      <c r="BT116" s="105">
        <f>COUNTIFS($BW$5:BW116,"&lt;&gt;"&amp;"")</f>
        <v>33</v>
      </c>
      <c r="BU116" s="103" t="str">
        <f t="shared" si="40"/>
        <v/>
      </c>
      <c r="BV116" s="103" t="str">
        <f t="shared" si="41"/>
        <v/>
      </c>
      <c r="BW116" s="103"/>
      <c r="BY116" t="str">
        <f>IF($BW116="","",CONCATENATE($BW116,Names!$N$3,$BX116))</f>
        <v/>
      </c>
      <c r="BZ116" s="157"/>
      <c r="CA116" s="13" t="str">
        <f>IF(ISNUMBER(A116),CONCATENATE(W116,Names!$H$3,Y116,Names!$J$3,Names!$K$3,Names!$L$3,BK116),"")</f>
        <v/>
      </c>
      <c r="CB116" s="13" t="str">
        <f>IF(ISNUMBER(A116),CONCATENATE(W116,Names!$H$3,Y116,Names!$J$3,Names!$K$3,Names!$L$3,BB116),"")</f>
        <v/>
      </c>
      <c r="CC116" s="13" t="str">
        <f>IF($BW116="","",CONCATENATE(W116,Names!$H$3,Y116,Names!$J$3,Names!$K$3,Names!$L$3,$BW116,Names!$N$3,$BX116))</f>
        <v/>
      </c>
      <c r="CF116" s="13" t="str">
        <f>IF(ISNUMBER($A116),CONCATENATE($BK116,Names!$P$3,Dev!$DA$130),"")</f>
        <v/>
      </c>
      <c r="CG116" s="13" t="str">
        <f>IF(ISNUMBER($A116),CONCATENATE($BK116,Names!$P$3,Dev!$DD$130),"")</f>
        <v/>
      </c>
      <c r="CH116" s="13" t="str">
        <f>IF(ISNUMBER($A116),CONCATENATE($BK116,Names!$P$3,Dev!$DG$130),"")</f>
        <v/>
      </c>
      <c r="CI116" s="13" t="str">
        <f>IF(ISNUMBER($A116),CONCATENATE($BK116,Names!$P$3,Dev!$DK$130),"")</f>
        <v/>
      </c>
      <c r="CJ116" s="13" t="str">
        <f>IF(ISNUMBER($A116),CONCATENATE($BK116,Names!$P$3,Dev!$DN$130),"")</f>
        <v/>
      </c>
      <c r="CK116" s="13" t="str">
        <f>IF(ISNUMBER($A116),CONCATENATE($BK116,Names!$P$3,Dev!$DQ$130),"")</f>
        <v/>
      </c>
      <c r="CL116" s="13"/>
      <c r="CM116" s="13" t="str">
        <f>""</f>
        <v/>
      </c>
      <c r="CN116" s="13" t="str">
        <f>IF(ISNUMBER($A116),CONCATENATE($BB116,Names!$P$3,Dev!$CZ$48),"")</f>
        <v/>
      </c>
      <c r="CO116" s="13" t="str">
        <f>IF(ISNUMBER($A116),CONCATENATE($BB116,Names!$P$3,Dev!$DF$48),"")</f>
        <v/>
      </c>
      <c r="CP116" s="13" t="str">
        <f>IF(ISNUMBER($A116),CONCATENATE($BB116,Names!$P$3,Dev!$DI$48),"")</f>
        <v/>
      </c>
      <c r="CQ116" s="13" t="str">
        <f>IF(ISNUMBER($A116),CONCATENATE($BB116,Names!$P$3,Dev!$DM$48),"")</f>
        <v/>
      </c>
      <c r="CR116" s="13" t="str">
        <f>IF(ISNUMBER($A116),CONCATENATE($BB116,Names!$P$3,Dev!$DV$48),"")</f>
        <v/>
      </c>
      <c r="CS116" s="13" t="str">
        <f>IF(ISNUMBER($A116),CONCATENATE($BB116,Names!$P$3,Dev!$DZ$48),"")</f>
        <v/>
      </c>
      <c r="CT116" s="13" t="str">
        <f>IF(ISNUMBER($A116),CONCATENATE($BB116,Names!$P$3,Dev!$EI$48),"")</f>
        <v/>
      </c>
      <c r="CU116" s="13" t="str">
        <f>IF(ISNUMBER($A116),CONCATENATE($BB116,Names!$P$3,Dev!$FZ$48),"")</f>
        <v/>
      </c>
      <c r="CV116" s="13" t="str">
        <f>IF(ISNUMBER($A116),CONCATENATE($BB116,Names!$P$3,Dev!$GI$48),"")</f>
        <v/>
      </c>
      <c r="CW116" s="13" t="str">
        <f>IF(ISNUMBER($A116),CONCATENATE($BB116,Names!$P$3,Dev!$GM$48),"")</f>
        <v/>
      </c>
      <c r="CX116" s="13"/>
      <c r="CY116" s="13" t="str">
        <f>IF(ISNUMBER($A116),CONCATENATE($BB116,Names!$P$3,Dev!$EM$48),"")</f>
        <v/>
      </c>
      <c r="CZ116" s="13" t="str">
        <f>IF(ISNUMBER($A116),CONCATENATE($BB116,Names!$P$3,Dev!$EV$48),"")</f>
        <v/>
      </c>
      <c r="DA116" s="13" t="str">
        <f>IF(ISNUMBER($A116),CONCATENATE($BB116,Names!$P$3,Dev!$EZ$48),"")</f>
        <v/>
      </c>
      <c r="DB116" s="13" t="str">
        <f>IF(ISNUMBER($A116),CONCATENATE($BB116,Names!$P$3,Dev!$FI$48),"")</f>
        <v/>
      </c>
      <c r="DC116" s="13" t="str">
        <f>IF(ISNUMBER($A116),CONCATENATE($BB116,Names!$P$3,Dev!$FM$48),"")</f>
        <v/>
      </c>
      <c r="DD116" s="13" t="str">
        <f>IF(ISNUMBER($A116),CONCATENATE($BB116,Names!$P$3,Dev!$FV$48),"")</f>
        <v/>
      </c>
      <c r="DE116" s="13" t="str">
        <f>IF(ISNUMBER($A116),CONCATENATE($BB116,Names!$P$3,Dev!$GP$48),"")</f>
        <v/>
      </c>
      <c r="DI116" s="105">
        <f>COUNTIFS($DL$5:DL116,"&lt;&gt;"&amp;"")</f>
        <v>0</v>
      </c>
      <c r="DJ116" s="1198" t="str">
        <f t="shared" si="42"/>
        <v/>
      </c>
      <c r="DK116" s="1198" t="str">
        <f t="shared" si="43"/>
        <v/>
      </c>
      <c r="DL116" s="1198"/>
      <c r="DM116" s="1198" t="str">
        <f>IF($DL116="","",_xlfn.CONCAT(Names!$D$5,$AO116))</f>
        <v/>
      </c>
      <c r="DN116" s="1198" t="str">
        <f>IF($DL116="","",CONCATENATE(Names!$C$26,Names!$N$3,$DM116))</f>
        <v/>
      </c>
      <c r="DO116" s="1198" t="str">
        <f>IF($DL116="","",CONCATENATE(Names!$C$25,Names!$N$3,$DM116))</f>
        <v/>
      </c>
    </row>
    <row r="117" spans="1:119" s="13" customFormat="1">
      <c r="A117" s="11">
        <v>26</v>
      </c>
      <c r="B117" s="12">
        <v>0.25</v>
      </c>
      <c r="C117" s="11"/>
      <c r="D117" s="11">
        <v>20</v>
      </c>
      <c r="F117" s="13">
        <v>1</v>
      </c>
      <c r="G117" s="2">
        <f t="shared" si="55"/>
        <v>196.07499999999996</v>
      </c>
      <c r="H117" s="2">
        <f t="shared" si="52"/>
        <v>196.19999999999996</v>
      </c>
      <c r="I117" s="1230">
        <f>I114+SUM(C115:C116)+B117</f>
        <v>196.20000000000002</v>
      </c>
      <c r="J117" s="56">
        <v>1746007000269</v>
      </c>
      <c r="K117" s="59">
        <v>18.5</v>
      </c>
      <c r="L117" s="2" t="str">
        <f>IF(ISNUMBER(E117),VLOOKUP(C117,'TE,EHnames'!$B$4:$F$11,'TE,EHnames'!$C$2,FALSE),"")</f>
        <v/>
      </c>
      <c r="M117" s="2" t="str">
        <f>IF(ISNUMBER(E117),VLOOKUP(C117,'TE,EHnames'!$B$4:$F$11,'TE,EHnames'!$F$2,FALSE),"")</f>
        <v/>
      </c>
      <c r="O117" s="13">
        <f t="shared" si="72"/>
        <v>4.0649999999999693</v>
      </c>
      <c r="P117" s="13">
        <v>200</v>
      </c>
      <c r="Q117">
        <f>(Q116+Q122)/2</f>
        <v>200.655</v>
      </c>
      <c r="S117" t="str">
        <f>IFERROR(VLOOKUP(P117,Racks!$H$4:$M$30,6),"")</f>
        <v>HBL-020Row:CnPw-U-016</v>
      </c>
      <c r="V117" s="54">
        <f>COUNTIFS('Sec-Sub'!$K$4:$K$164,"&lt;="&amp;H117)</f>
        <v>61</v>
      </c>
      <c r="W117" s="54" t="str">
        <f>VLOOKUP(V117,'Sec-Sub'!$A$4:$C$164,2,FALSE)</f>
        <v>HBL</v>
      </c>
      <c r="X117" s="54" t="str">
        <f>VLOOKUP(V117,'Sec-Sub'!$A$4:$C$164,3,FALSE)</f>
        <v>020</v>
      </c>
      <c r="Y117" s="54" t="str">
        <f>CONCATENATE(X117,Names!$I$3)</f>
        <v>020PRL</v>
      </c>
      <c r="Z117" s="48" t="s">
        <v>198</v>
      </c>
      <c r="AA117" s="49" t="s">
        <v>185</v>
      </c>
      <c r="AC117" s="21"/>
      <c r="AD117" s="1812"/>
      <c r="AE117" s="17">
        <v>1</v>
      </c>
      <c r="AI117" s="1266" t="str">
        <f>IF(ISNUMBER(R117),CONCATENATE(Names!$C$3,R117),"")</f>
        <v/>
      </c>
      <c r="AJ117"/>
      <c r="AK117" t="str">
        <f t="shared" si="61"/>
        <v/>
      </c>
      <c r="AL117" t="str">
        <f t="shared" si="62"/>
        <v/>
      </c>
      <c r="AM117" t="str">
        <f t="shared" si="63"/>
        <v/>
      </c>
      <c r="AN117" t="str">
        <f t="shared" si="64"/>
        <v/>
      </c>
      <c r="AO117" t="str">
        <f t="shared" si="65"/>
        <v/>
      </c>
      <c r="AP117" t="str">
        <f>IF(ISNUMBER(E117),CONCATENATE(Names!$C$5,Names!$N$3,AO117),"")</f>
        <v/>
      </c>
      <c r="AQ117" t="str">
        <f>IF(ISNUMBER(E117),CONCATENATE(Names!$D$5,AO117),"")</f>
        <v/>
      </c>
      <c r="AR117" t="str">
        <f>IF(ISNUMBER(E117),CONCATENATE(Names!$C$10,Names!$N$3,AQ117),"")</f>
        <v/>
      </c>
      <c r="AS117" t="str">
        <f>IF(ISNUMBER(E117),CONCATENATE(Names!$C$11,Names!$N$3,AQ117),"")</f>
        <v/>
      </c>
      <c r="AT117"/>
      <c r="AU117" s="13" t="str">
        <f t="shared" si="66"/>
        <v>0</v>
      </c>
      <c r="AV117">
        <f t="shared" si="67"/>
        <v>26</v>
      </c>
      <c r="AW117" t="str">
        <f t="shared" si="68"/>
        <v>HBL</v>
      </c>
      <c r="AX117" t="str">
        <f t="shared" si="69"/>
        <v>020PRL</v>
      </c>
      <c r="AY117" t="str">
        <f t="shared" si="70"/>
        <v>026</v>
      </c>
      <c r="AZ117" t="str">
        <f>IF(ISNUMBER(A117),CONCATENATE(Names!$C$6,Names!$N$3,AU117,A117),"")</f>
        <v>PRLCpl-026</v>
      </c>
      <c r="BA117" t="str">
        <f>IF(ISNUMBER(A117),CONCATENATE(Names!$C$7,Names!$N$3,AU117,A117),"")</f>
        <v>PRLSB-026</v>
      </c>
      <c r="BB117" t="str">
        <f>IF(ISNUMBER(A117),CONCATENATE(Names!$C$8,Names!$N$3,AU117,A117),"")</f>
        <v>PRLJB-026</v>
      </c>
      <c r="BC117" t="str">
        <f>IF(ISNUMBER(A117),CONCATENATE(Names!$D$6,AY117),"")</f>
        <v>C026</v>
      </c>
      <c r="BD117" t="str">
        <f>IF(ISNUMBER(A117),CONCATENATE(Names!$C$10,Names!$N$3,BC117),"")</f>
        <v>PRLEH-C026</v>
      </c>
      <c r="BE117" t="str">
        <f>IF(ISNUMBER(A117),CONCATENATE(Names!$C$11,Names!$N$3,BC117),"")</f>
        <v>PRLTE-C026</v>
      </c>
      <c r="BF117" t="str">
        <f>IF(ISNUMBER(A117),CONCATENATE(Names!$D$7,AY117),"")</f>
        <v>S026</v>
      </c>
      <c r="BG117" t="str">
        <f>IF(ISNUMBER(A117),CONCATENATE(Names!$C$10,Names!$N$3,BF117),"")</f>
        <v>PRLEH-S026</v>
      </c>
      <c r="BH117" t="str">
        <f>IF(ISNUMBER(A117),CONCATENATE(Names!$C$11,Names!$N$3,BF117),"")</f>
        <v>PRLTE-S026</v>
      </c>
      <c r="BI117" t="str">
        <f>IF(ISNUMBER(A117),CONCATENATE(Names!$C$12,Names!$N$3,BC117),"")</f>
        <v>PRLDL-C026</v>
      </c>
      <c r="BJ117" t="str">
        <f>IF(ISNUMBER(A117),CONCATENATE(Names!$C$24,Names!$N$3,AY117),"")</f>
        <v>PRLCSC-026</v>
      </c>
      <c r="BK117" t="str">
        <f>IF(ISNUMBER(A117),CONCATENATE(Names!$C$9,Names!$N$3,AY117),"")</f>
        <v>PRLTap-026</v>
      </c>
      <c r="BL117"/>
      <c r="BM117"/>
      <c r="BN117"/>
      <c r="BO117"/>
      <c r="BP117"/>
      <c r="BQ117"/>
      <c r="BR117"/>
      <c r="BS117" s="157"/>
      <c r="BT117" s="105">
        <f>COUNTIFS($BW$5:BW117,"&lt;&gt;"&amp;"")</f>
        <v>33</v>
      </c>
      <c r="BU117" s="103" t="str">
        <f t="shared" si="40"/>
        <v/>
      </c>
      <c r="BV117" s="103" t="str">
        <f t="shared" si="41"/>
        <v/>
      </c>
      <c r="BW117" s="103"/>
      <c r="BX117"/>
      <c r="BY117" t="str">
        <f>IF($BW117="","",CONCATENATE($BW117,Names!$N$3,$BX117))</f>
        <v/>
      </c>
      <c r="BZ117" s="164"/>
      <c r="CA117" s="13" t="str">
        <f>IF(ISNUMBER(A117),CONCATENATE(W117,Names!$H$3,Y117,Names!$J$3,Names!$K$3,Names!$L$3,BK117),"")</f>
        <v>HBL-020PRL:RFS-PRLTap-026</v>
      </c>
      <c r="CB117" s="13" t="str">
        <f>IF(ISNUMBER(A117),CONCATENATE(W117,Names!$H$3,Y117,Names!$J$3,Names!$K$3,Names!$L$3,BB117),"")</f>
        <v>HBL-020PRL:RFS-PRLJB-026</v>
      </c>
      <c r="CC117" s="13" t="str">
        <f>IF($BW117="","",CONCATENATE(W117,Names!$H$3,Y117,Names!$J$3,Names!$K$3,Names!$L$3,$BW117,Names!$N$3,$BX117))</f>
        <v/>
      </c>
      <c r="CF117" s="13" t="str">
        <f>IF(ISNUMBER($A117),CONCATENATE($BK117,Names!$P$3,Dev!$DA$130),"")</f>
        <v>PRLTap-026_a</v>
      </c>
      <c r="CG117" s="13" t="str">
        <f>IF(ISNUMBER($A117),CONCATENATE($BK117,Names!$P$3,Dev!$DD$130),"")</f>
        <v>PRLTap-026_b</v>
      </c>
      <c r="CH117" s="13" t="str">
        <f>IF(ISNUMBER($A117),CONCATENATE($BK117,Names!$P$3,Dev!$DG$130),"")</f>
        <v>PRLTap-026_c</v>
      </c>
      <c r="CI117" s="13" t="str">
        <f>IF(ISNUMBER($A117),CONCATENATE($BK117,Names!$P$3,Dev!$DK$130),"")</f>
        <v>PRLTap-026_d</v>
      </c>
      <c r="CJ117" s="13" t="str">
        <f>IF(ISNUMBER($A117),CONCATENATE($BK117,Names!$P$3,Dev!$DN$130),"")</f>
        <v>PRLTap-026_e</v>
      </c>
      <c r="CK117" s="13" t="str">
        <f>IF(ISNUMBER($A117),CONCATENATE($BK117,Names!$P$3,Dev!$DQ$130),"")</f>
        <v>PRLTap-026_f</v>
      </c>
      <c r="CM117" s="13" t="str">
        <f>""</f>
        <v/>
      </c>
      <c r="CN117" s="13" t="str">
        <f>IF(ISNUMBER($A117),CONCATENATE($BB117,Names!$P$3,Dev!$CZ$48),"")</f>
        <v>PRLJB-026_a</v>
      </c>
      <c r="CO117" s="13" t="str">
        <f>IF(ISNUMBER($A117),CONCATENATE($BB117,Names!$P$3,Dev!$DF$48),"")</f>
        <v>PRLJB-026_cp</v>
      </c>
      <c r="CP117" s="13" t="str">
        <f>IF(ISNUMBER($A117),CONCATENATE($BB117,Names!$P$3,Dev!$DI$48),"")</f>
        <v>PRLJB-026_b</v>
      </c>
      <c r="CQ117" s="13" t="str">
        <f>IF(ISNUMBER($A117),CONCATENATE($BB117,Names!$P$3,Dev!$DM$48),"")</f>
        <v>PRLJB-026_m</v>
      </c>
      <c r="CR117" s="13" t="str">
        <f>IF(ISNUMBER($A117),CONCATENATE($BB117,Names!$P$3,Dev!$DV$48),"")</f>
        <v>PRLJB-026_n</v>
      </c>
      <c r="CS117" s="13" t="str">
        <f>IF(ISNUMBER($A117),CONCATENATE($BB117,Names!$P$3,Dev!$DZ$48),"")</f>
        <v>PRLJB-026_aa</v>
      </c>
      <c r="CT117" s="13" t="str">
        <f>IF(ISNUMBER($A117),CONCATENATE($BB117,Names!$P$3,Dev!$EI$48),"")</f>
        <v>PRLJB-026_ab</v>
      </c>
      <c r="CU117" s="13" t="str">
        <f>IF(ISNUMBER($A117),CONCATENATE($BB117,Names!$P$3,Dev!$FZ$48),"")</f>
        <v>PRLJB-026_am</v>
      </c>
      <c r="CV117" s="13" t="str">
        <f>IF(ISNUMBER($A117),CONCATENATE($BB117,Names!$P$3,Dev!$GI$48),"")</f>
        <v>PRLJB-026_an</v>
      </c>
      <c r="CW117" s="13" t="str">
        <f>IF(ISNUMBER($A117),CONCATENATE($BB117,Names!$P$3,Dev!$GM$48),"")</f>
        <v>PRLJB-026_++EH</v>
      </c>
      <c r="CY117" s="13" t="str">
        <f>IF(ISNUMBER($A117),CONCATENATE($BB117,Names!$P$3,Dev!$EM$48),"")</f>
        <v>PRLJB-026_g</v>
      </c>
      <c r="CZ117" s="13" t="str">
        <f>IF(ISNUMBER($A117),CONCATENATE($BB117,Names!$P$3,Dev!$EV$48),"")</f>
        <v>PRLJB-026_h</v>
      </c>
      <c r="DA117" s="13" t="str">
        <f>IF(ISNUMBER($A117),CONCATENATE($BB117,Names!$P$3,Dev!$EZ$48),"")</f>
        <v>PRLJB-026_s</v>
      </c>
      <c r="DB117" s="13" t="str">
        <f>IF(ISNUMBER($A117),CONCATENATE($BB117,Names!$P$3,Dev!$FI$48),"")</f>
        <v>PRLJB-026_t</v>
      </c>
      <c r="DC117" s="13" t="str">
        <f>IF(ISNUMBER($A117),CONCATENATE($BB117,Names!$P$3,Dev!$FM$48),"")</f>
        <v>PRLJB-026_ag</v>
      </c>
      <c r="DD117" s="13" t="str">
        <f>IF(ISNUMBER($A117),CONCATENATE($BB117,Names!$P$3,Dev!$FV$48),"")</f>
        <v>PRLJB-026_ah</v>
      </c>
      <c r="DE117" s="13" t="str">
        <f>IF(ISNUMBER($A117),CONCATENATE($BB117,Names!$P$3,Dev!$GP$48),"")</f>
        <v>PRLJB-026_++TE</v>
      </c>
      <c r="DI117" s="105">
        <f>COUNTIFS($DL$5:DL117,"&lt;&gt;"&amp;"")</f>
        <v>0</v>
      </c>
      <c r="DJ117" s="1198" t="str">
        <f t="shared" si="42"/>
        <v/>
      </c>
      <c r="DK117" s="1198" t="str">
        <f t="shared" si="43"/>
        <v/>
      </c>
      <c r="DL117" s="1198"/>
      <c r="DM117" s="1198" t="str">
        <f>IF($DL117="","",_xlfn.CONCAT(Names!$D$5,$AO117))</f>
        <v/>
      </c>
      <c r="DN117" s="1198" t="str">
        <f>IF($DL117="","",CONCATENATE(Names!$C$26,Names!$N$3,$DM117))</f>
        <v/>
      </c>
      <c r="DO117" s="1198" t="str">
        <f>IF($DL117="","",CONCATENATE(Names!$C$25,Names!$N$3,$DM117))</f>
        <v/>
      </c>
    </row>
    <row r="118" spans="1:119">
      <c r="A118" s="1"/>
      <c r="B118" s="6"/>
      <c r="C118" s="6">
        <v>4.1349999999999998</v>
      </c>
      <c r="D118" s="1">
        <v>50</v>
      </c>
      <c r="E118">
        <v>50</v>
      </c>
      <c r="F118">
        <v>1</v>
      </c>
      <c r="G118" s="2">
        <f t="shared" si="55"/>
        <v>196.32499999999996</v>
      </c>
      <c r="H118" s="2">
        <f t="shared" si="52"/>
        <v>198.39249999999996</v>
      </c>
      <c r="I118" s="1225">
        <f>I117+B117/2+C118/2</f>
        <v>198.39250000000001</v>
      </c>
      <c r="J118" s="38"/>
      <c r="K118" s="58"/>
      <c r="L118" s="2" t="str">
        <f>IF(ISNUMBER(E118),VLOOKUP(C118,'TE,EHnames'!$B$4:$F$11,'TE,EHnames'!$C$2,FALSE),"")</f>
        <v>RST/10/50-2/1</v>
      </c>
      <c r="M118" s="2" t="str">
        <f>IF(ISNUMBER(E118),VLOOKUP(C118,'TE,EHnames'!$B$4:$F$11,'TE,EHnames'!$F$2,FALSE),"")</f>
        <v>PT100-3000</v>
      </c>
      <c r="O118" s="13" t="str">
        <f t="shared" si="72"/>
        <v/>
      </c>
      <c r="S118" t="str">
        <f>IFERROR(VLOOKUP(P118,Racks!$H$4:$M$30,6),"")</f>
        <v/>
      </c>
      <c r="V118" s="54">
        <f>COUNTIFS('Sec-Sub'!$K$4:$K$164,"&lt;="&amp;H118)</f>
        <v>61</v>
      </c>
      <c r="W118" s="54" t="str">
        <f>VLOOKUP(V118,'Sec-Sub'!$A$4:$C$164,2,FALSE)</f>
        <v>HBL</v>
      </c>
      <c r="X118" s="54" t="str">
        <f>VLOOKUP(V118,'Sec-Sub'!$A$4:$C$164,3,FALSE)</f>
        <v>020</v>
      </c>
      <c r="Y118" s="54" t="str">
        <f>CONCATENATE(X118,Names!$I$3)</f>
        <v>020PRL</v>
      </c>
      <c r="AC118" s="23"/>
      <c r="AD118" s="1812"/>
      <c r="AE118" s="20"/>
      <c r="AI118" s="1266" t="str">
        <f>IF(ISNUMBER(R118),CONCATENATE(Names!$C$3,R118),"")</f>
        <v/>
      </c>
      <c r="AK118" t="str">
        <f t="shared" si="61"/>
        <v>0</v>
      </c>
      <c r="AL118">
        <f t="shared" si="62"/>
        <v>50</v>
      </c>
      <c r="AM118" t="str">
        <f t="shared" si="63"/>
        <v>HBL</v>
      </c>
      <c r="AN118" t="str">
        <f t="shared" si="64"/>
        <v>020PRL</v>
      </c>
      <c r="AO118" t="str">
        <f t="shared" si="65"/>
        <v>050</v>
      </c>
      <c r="AP118" t="str">
        <f>IF(ISNUMBER(E118),CONCATENATE(Names!$C$5,Names!$N$3,AO118),"")</f>
        <v>PRLRL-050</v>
      </c>
      <c r="AQ118" t="str">
        <f>IF(ISNUMBER(E118),CONCATENATE(Names!$D$5,AO118),"")</f>
        <v>L050</v>
      </c>
      <c r="AR118" t="str">
        <f>IF(ISNUMBER(E118),CONCATENATE(Names!$C$10,Names!$N$3,AQ118),"")</f>
        <v>PRLEH-L050</v>
      </c>
      <c r="AS118" t="str">
        <f>IF(ISNUMBER(E118),CONCATENATE(Names!$C$11,Names!$N$3,AQ118),"")</f>
        <v>PRLTE-L050</v>
      </c>
      <c r="AU118" s="13" t="str">
        <f t="shared" si="66"/>
        <v/>
      </c>
      <c r="AV118" t="str">
        <f t="shared" si="67"/>
        <v/>
      </c>
      <c r="AW118" t="str">
        <f t="shared" si="68"/>
        <v/>
      </c>
      <c r="AX118" t="str">
        <f t="shared" si="69"/>
        <v/>
      </c>
      <c r="AY118" t="str">
        <f t="shared" si="70"/>
        <v/>
      </c>
      <c r="AZ118" t="str">
        <f>IF(ISNUMBER(A118),CONCATENATE(Names!$C$6,Names!$N$3,AU118,A118),"")</f>
        <v/>
      </c>
      <c r="BA118" t="str">
        <f>IF(ISNUMBER(A118),CONCATENATE(Names!$C$7,Names!$N$3,AU118,A118),"")</f>
        <v/>
      </c>
      <c r="BB118" t="str">
        <f>IF(ISNUMBER(A118),CONCATENATE(Names!$C$8,Names!$N$3,AU118,A118),"")</f>
        <v/>
      </c>
      <c r="BC118" t="str">
        <f>IF(ISNUMBER(A118),CONCATENATE(Names!$D$6,AY118),"")</f>
        <v/>
      </c>
      <c r="BD118" t="str">
        <f>IF(ISNUMBER(A118),CONCATENATE(Names!$C$10,Names!$N$3,BC118),"")</f>
        <v/>
      </c>
      <c r="BE118" t="str">
        <f>IF(ISNUMBER(A118),CONCATENATE(Names!$C$11,Names!$N$3,BC118),"")</f>
        <v/>
      </c>
      <c r="BF118" t="str">
        <f>IF(ISNUMBER(A118),CONCATENATE(Names!$D$7,AY118),"")</f>
        <v/>
      </c>
      <c r="BG118" t="str">
        <f>IF(ISNUMBER(A118),CONCATENATE(Names!$C$10,Names!$N$3,BF118),"")</f>
        <v/>
      </c>
      <c r="BH118" t="str">
        <f>IF(ISNUMBER(A118),CONCATENATE(Names!$C$11,Names!$N$3,BF118),"")</f>
        <v/>
      </c>
      <c r="BI118" t="str">
        <f>IF(ISNUMBER(A118),CONCATENATE(Names!$C$12,Names!$N$3,BC118),"")</f>
        <v/>
      </c>
      <c r="BJ118" t="str">
        <f>IF(ISNUMBER(A118),CONCATENATE(Names!$C$24,Names!$N$3,AY118),"")</f>
        <v/>
      </c>
      <c r="BK118" t="str">
        <f>IF(ISNUMBER(A118),CONCATENATE(Names!$C$9,Names!$N$3,AY118),"")</f>
        <v/>
      </c>
      <c r="BS118" s="157"/>
      <c r="BT118" s="105">
        <f>COUNTIFS($BW$5:BW118,"&lt;&gt;"&amp;"")</f>
        <v>33</v>
      </c>
      <c r="BU118" s="103" t="str">
        <f t="shared" si="40"/>
        <v/>
      </c>
      <c r="BV118" s="103" t="str">
        <f t="shared" si="41"/>
        <v/>
      </c>
      <c r="BW118" s="103"/>
      <c r="BY118" t="str">
        <f>IF($BW118="","",CONCATENATE($BW118,Names!$N$3,$BX118))</f>
        <v/>
      </c>
      <c r="BZ118" s="157"/>
      <c r="CA118" s="13" t="str">
        <f>IF(ISNUMBER(A118),CONCATENATE(W118,Names!$H$3,Y118,Names!$J$3,Names!$K$3,Names!$L$3,BK118),"")</f>
        <v/>
      </c>
      <c r="CB118" s="13" t="str">
        <f>IF(ISNUMBER(A118),CONCATENATE(W118,Names!$H$3,Y118,Names!$J$3,Names!$K$3,Names!$L$3,BB118),"")</f>
        <v/>
      </c>
      <c r="CC118" s="13" t="str">
        <f>IF($BW118="","",CONCATENATE(W118,Names!$H$3,Y118,Names!$J$3,Names!$K$3,Names!$L$3,$BW118,Names!$N$3,$BX118))</f>
        <v/>
      </c>
      <c r="CF118" s="13" t="str">
        <f>IF(ISNUMBER($A118),CONCATENATE($BK118,Names!$P$3,Dev!$DA$130),"")</f>
        <v/>
      </c>
      <c r="CG118" s="13" t="str">
        <f>IF(ISNUMBER($A118),CONCATENATE($BK118,Names!$P$3,Dev!$DD$130),"")</f>
        <v/>
      </c>
      <c r="CH118" s="13" t="str">
        <f>IF(ISNUMBER($A118),CONCATENATE($BK118,Names!$P$3,Dev!$DG$130),"")</f>
        <v/>
      </c>
      <c r="CI118" s="13" t="str">
        <f>IF(ISNUMBER($A118),CONCATENATE($BK118,Names!$P$3,Dev!$DK$130),"")</f>
        <v/>
      </c>
      <c r="CJ118" s="13" t="str">
        <f>IF(ISNUMBER($A118),CONCATENATE($BK118,Names!$P$3,Dev!$DN$130),"")</f>
        <v/>
      </c>
      <c r="CK118" s="13" t="str">
        <f>IF(ISNUMBER($A118),CONCATENATE($BK118,Names!$P$3,Dev!$DQ$130),"")</f>
        <v/>
      </c>
      <c r="CL118" s="13"/>
      <c r="CM118" s="13" t="str">
        <f>""</f>
        <v/>
      </c>
      <c r="CN118" s="13" t="str">
        <f>IF(ISNUMBER($A118),CONCATENATE($BB118,Names!$P$3,Dev!$CZ$48),"")</f>
        <v/>
      </c>
      <c r="CO118" s="13" t="str">
        <f>IF(ISNUMBER($A118),CONCATENATE($BB118,Names!$P$3,Dev!$DF$48),"")</f>
        <v/>
      </c>
      <c r="CP118" s="13" t="str">
        <f>IF(ISNUMBER($A118),CONCATENATE($BB118,Names!$P$3,Dev!$DI$48),"")</f>
        <v/>
      </c>
      <c r="CQ118" s="13" t="str">
        <f>IF(ISNUMBER($A118),CONCATENATE($BB118,Names!$P$3,Dev!$DM$48),"")</f>
        <v/>
      </c>
      <c r="CR118" s="13" t="str">
        <f>IF(ISNUMBER($A118),CONCATENATE($BB118,Names!$P$3,Dev!$DV$48),"")</f>
        <v/>
      </c>
      <c r="CS118" s="13" t="str">
        <f>IF(ISNUMBER($A118),CONCATENATE($BB118,Names!$P$3,Dev!$DZ$48),"")</f>
        <v/>
      </c>
      <c r="CT118" s="13" t="str">
        <f>IF(ISNUMBER($A118),CONCATENATE($BB118,Names!$P$3,Dev!$EI$48),"")</f>
        <v/>
      </c>
      <c r="CU118" s="13" t="str">
        <f>IF(ISNUMBER($A118),CONCATENATE($BB118,Names!$P$3,Dev!$FZ$48),"")</f>
        <v/>
      </c>
      <c r="CV118" s="13" t="str">
        <f>IF(ISNUMBER($A118),CONCATENATE($BB118,Names!$P$3,Dev!$GI$48),"")</f>
        <v/>
      </c>
      <c r="CW118" s="13" t="str">
        <f>IF(ISNUMBER($A118),CONCATENATE($BB118,Names!$P$3,Dev!$GM$48),"")</f>
        <v/>
      </c>
      <c r="CX118" s="13"/>
      <c r="CY118" s="13" t="str">
        <f>IF(ISNUMBER($A118),CONCATENATE($BB118,Names!$P$3,Dev!$EM$48),"")</f>
        <v/>
      </c>
      <c r="CZ118" s="13" t="str">
        <f>IF(ISNUMBER($A118),CONCATENATE($BB118,Names!$P$3,Dev!$EV$48),"")</f>
        <v/>
      </c>
      <c r="DA118" s="13" t="str">
        <f>IF(ISNUMBER($A118),CONCATENATE($BB118,Names!$P$3,Dev!$EZ$48),"")</f>
        <v/>
      </c>
      <c r="DB118" s="13" t="str">
        <f>IF(ISNUMBER($A118),CONCATENATE($BB118,Names!$P$3,Dev!$FI$48),"")</f>
        <v/>
      </c>
      <c r="DC118" s="13" t="str">
        <f>IF(ISNUMBER($A118),CONCATENATE($BB118,Names!$P$3,Dev!$FM$48),"")</f>
        <v/>
      </c>
      <c r="DD118" s="13" t="str">
        <f>IF(ISNUMBER($A118),CONCATENATE($BB118,Names!$P$3,Dev!$FV$48),"")</f>
        <v/>
      </c>
      <c r="DE118" s="13" t="str">
        <f>IF(ISNUMBER($A118),CONCATENATE($BB118,Names!$P$3,Dev!$GP$48),"")</f>
        <v/>
      </c>
      <c r="DI118" s="105">
        <f>COUNTIFS($DL$5:DL118,"&lt;&gt;"&amp;"")</f>
        <v>0</v>
      </c>
      <c r="DJ118" s="1198" t="str">
        <f t="shared" si="42"/>
        <v/>
      </c>
      <c r="DK118" s="1198" t="str">
        <f t="shared" si="43"/>
        <v/>
      </c>
      <c r="DL118" s="1198"/>
      <c r="DM118" s="1198" t="str">
        <f>IF($DL118="","",_xlfn.CONCAT(Names!$D$5,$AO118))</f>
        <v/>
      </c>
      <c r="DN118" s="1198" t="str">
        <f>IF($DL118="","",CONCATENATE(Names!$C$26,Names!$N$3,$DM118))</f>
        <v/>
      </c>
      <c r="DO118" s="1198" t="str">
        <f>IF($DL118="","",CONCATENATE(Names!$C$25,Names!$N$3,$DM118))</f>
        <v/>
      </c>
    </row>
    <row r="119" spans="1:119">
      <c r="A119" s="1"/>
      <c r="B119" s="6"/>
      <c r="C119" s="6">
        <v>4.1349999999999998</v>
      </c>
      <c r="D119" s="1">
        <v>50</v>
      </c>
      <c r="E119">
        <v>51</v>
      </c>
      <c r="F119">
        <v>1</v>
      </c>
      <c r="G119" s="2">
        <f t="shared" si="55"/>
        <v>200.45999999999995</v>
      </c>
      <c r="H119" s="2">
        <f t="shared" si="52"/>
        <v>202.52749999999995</v>
      </c>
      <c r="I119" s="1225">
        <f>I117+B117/2+C118+C119/2</f>
        <v>202.5275</v>
      </c>
      <c r="J119" s="38"/>
      <c r="K119" s="58"/>
      <c r="L119" s="2" t="str">
        <f>IF(ISNUMBER(E119),VLOOKUP(C119,'TE,EHnames'!$B$4:$F$11,'TE,EHnames'!$C$2,FALSE),"")</f>
        <v>RST/10/50-2/1</v>
      </c>
      <c r="M119" s="2" t="str">
        <f>IF(ISNUMBER(E119),VLOOKUP(C119,'TE,EHnames'!$B$4:$F$11,'TE,EHnames'!$F$2,FALSE),"")</f>
        <v>PT100-3000</v>
      </c>
      <c r="O119" s="13" t="str">
        <f t="shared" si="72"/>
        <v/>
      </c>
      <c r="S119" t="str">
        <f>IFERROR(VLOOKUP(P119,Racks!$H$4:$M$30,6),"")</f>
        <v/>
      </c>
      <c r="T119" s="172">
        <f>Racks!$B$15</f>
        <v>200.78215399999999</v>
      </c>
      <c r="U119" t="str">
        <f>CONCATENATE(Racks!$C$15,Names!$H$3,Racks!$D$15,"/",Racks!$E$15,Names!$H$3,Racks!$F$15)</f>
        <v>HBL-020Row/HBL-030Row</v>
      </c>
      <c r="V119" s="54">
        <f>COUNTIFS('Sec-Sub'!$K$4:$K$164,"&lt;="&amp;H119)</f>
        <v>63</v>
      </c>
      <c r="W119" s="54" t="str">
        <f>VLOOKUP(V119,'Sec-Sub'!$A$4:$C$164,2,FALSE)</f>
        <v>HBL</v>
      </c>
      <c r="X119" s="54" t="str">
        <f>VLOOKUP(V119,'Sec-Sub'!$A$4:$C$164,3,FALSE)</f>
        <v>030</v>
      </c>
      <c r="Y119" s="54" t="str">
        <f>CONCATENATE(X119,Names!$I$3)</f>
        <v>030PRL</v>
      </c>
      <c r="AC119" s="8">
        <f>SUM(AD119:AE124)</f>
        <v>4</v>
      </c>
      <c r="AD119" s="1812">
        <v>1</v>
      </c>
      <c r="AE119" s="10"/>
      <c r="AI119" s="1266" t="str">
        <f>IF(ISNUMBER(R119),CONCATENATE(Names!$C$3,R119),"")</f>
        <v/>
      </c>
      <c r="AK119" t="str">
        <f t="shared" si="61"/>
        <v>0</v>
      </c>
      <c r="AL119">
        <f t="shared" si="62"/>
        <v>51</v>
      </c>
      <c r="AM119" t="str">
        <f t="shared" si="63"/>
        <v>HBL</v>
      </c>
      <c r="AN119" t="str">
        <f t="shared" si="64"/>
        <v>030PRL</v>
      </c>
      <c r="AO119" t="str">
        <f t="shared" si="65"/>
        <v>051</v>
      </c>
      <c r="AP119" t="str">
        <f>IF(ISNUMBER(E119),CONCATENATE(Names!$C$5,Names!$N$3,AO119),"")</f>
        <v>PRLRL-051</v>
      </c>
      <c r="AQ119" t="str">
        <f>IF(ISNUMBER(E119),CONCATENATE(Names!$D$5,AO119),"")</f>
        <v>L051</v>
      </c>
      <c r="AR119" t="str">
        <f>IF(ISNUMBER(E119),CONCATENATE(Names!$C$10,Names!$N$3,AQ119),"")</f>
        <v>PRLEH-L051</v>
      </c>
      <c r="AS119" t="str">
        <f>IF(ISNUMBER(E119),CONCATENATE(Names!$C$11,Names!$N$3,AQ119),"")</f>
        <v>PRLTE-L051</v>
      </c>
      <c r="AU119" s="13" t="str">
        <f t="shared" si="66"/>
        <v/>
      </c>
      <c r="AV119" t="str">
        <f t="shared" si="67"/>
        <v/>
      </c>
      <c r="AW119" t="str">
        <f t="shared" si="68"/>
        <v/>
      </c>
      <c r="AX119" t="str">
        <f t="shared" si="69"/>
        <v/>
      </c>
      <c r="AY119" t="str">
        <f t="shared" si="70"/>
        <v/>
      </c>
      <c r="AZ119" t="str">
        <f>IF(ISNUMBER(A119),CONCATENATE(Names!$C$6,Names!$N$3,AU119,A119),"")</f>
        <v/>
      </c>
      <c r="BA119" t="str">
        <f>IF(ISNUMBER(A119),CONCATENATE(Names!$C$7,Names!$N$3,AU119,A119),"")</f>
        <v/>
      </c>
      <c r="BB119" t="str">
        <f>IF(ISNUMBER(A119),CONCATENATE(Names!$C$8,Names!$N$3,AU119,A119),"")</f>
        <v/>
      </c>
      <c r="BC119" t="str">
        <f>IF(ISNUMBER(A119),CONCATENATE(Names!$D$6,AY119),"")</f>
        <v/>
      </c>
      <c r="BD119" t="str">
        <f>IF(ISNUMBER(A119),CONCATENATE(Names!$C$10,Names!$N$3,BC119),"")</f>
        <v/>
      </c>
      <c r="BE119" t="str">
        <f>IF(ISNUMBER(A119),CONCATENATE(Names!$C$11,Names!$N$3,BC119),"")</f>
        <v/>
      </c>
      <c r="BF119" t="str">
        <f>IF(ISNUMBER(A119),CONCATENATE(Names!$D$7,AY119),"")</f>
        <v/>
      </c>
      <c r="BG119" t="str">
        <f>IF(ISNUMBER(A119),CONCATENATE(Names!$C$10,Names!$N$3,BF119),"")</f>
        <v/>
      </c>
      <c r="BH119" t="str">
        <f>IF(ISNUMBER(A119),CONCATENATE(Names!$C$11,Names!$N$3,BF119),"")</f>
        <v/>
      </c>
      <c r="BI119" t="str">
        <f>IF(ISNUMBER(A119),CONCATENATE(Names!$C$12,Names!$N$3,BC119),"")</f>
        <v/>
      </c>
      <c r="BJ119" t="str">
        <f>IF(ISNUMBER(A119),CONCATENATE(Names!$C$24,Names!$N$3,AY119),"")</f>
        <v/>
      </c>
      <c r="BK119" t="str">
        <f>IF(ISNUMBER(A119),CONCATENATE(Names!$C$9,Names!$N$3,AY119),"")</f>
        <v/>
      </c>
      <c r="BS119" s="157"/>
      <c r="BT119" s="105">
        <f>COUNTIFS($BW$5:BW119,"&lt;&gt;"&amp;"")</f>
        <v>33</v>
      </c>
      <c r="BU119" s="103" t="str">
        <f t="shared" si="40"/>
        <v/>
      </c>
      <c r="BV119" s="103" t="str">
        <f t="shared" si="41"/>
        <v/>
      </c>
      <c r="BW119" s="103"/>
      <c r="BY119" t="str">
        <f>IF($BW119="","",CONCATENATE($BW119,Names!$N$3,$BX119))</f>
        <v/>
      </c>
      <c r="BZ119" s="157"/>
      <c r="CA119" s="13" t="str">
        <f>IF(ISNUMBER(A119),CONCATENATE(W119,Names!$H$3,Y119,Names!$J$3,Names!$K$3,Names!$L$3,BK119),"")</f>
        <v/>
      </c>
      <c r="CB119" s="13" t="str">
        <f>IF(ISNUMBER(A119),CONCATENATE(W119,Names!$H$3,Y119,Names!$J$3,Names!$K$3,Names!$L$3,BB119),"")</f>
        <v/>
      </c>
      <c r="CC119" s="13" t="str">
        <f>IF($BW119="","",CONCATENATE(W119,Names!$H$3,Y119,Names!$J$3,Names!$K$3,Names!$L$3,$BW119,Names!$N$3,$BX119))</f>
        <v/>
      </c>
      <c r="CF119" s="13" t="str">
        <f>IF(ISNUMBER($A119),CONCATENATE($BK119,Names!$P$3,Dev!$DA$130),"")</f>
        <v/>
      </c>
      <c r="CG119" s="13" t="str">
        <f>IF(ISNUMBER($A119),CONCATENATE($BK119,Names!$P$3,Dev!$DD$130),"")</f>
        <v/>
      </c>
      <c r="CH119" s="13" t="str">
        <f>IF(ISNUMBER($A119),CONCATENATE($BK119,Names!$P$3,Dev!$DG$130),"")</f>
        <v/>
      </c>
      <c r="CI119" s="13" t="str">
        <f>IF(ISNUMBER($A119),CONCATENATE($BK119,Names!$P$3,Dev!$DK$130),"")</f>
        <v/>
      </c>
      <c r="CJ119" s="13" t="str">
        <f>IF(ISNUMBER($A119),CONCATENATE($BK119,Names!$P$3,Dev!$DN$130),"")</f>
        <v/>
      </c>
      <c r="CK119" s="13" t="str">
        <f>IF(ISNUMBER($A119),CONCATENATE($BK119,Names!$P$3,Dev!$DQ$130),"")</f>
        <v/>
      </c>
      <c r="CL119" s="13"/>
      <c r="CM119" s="13" t="str">
        <f>""</f>
        <v/>
      </c>
      <c r="CN119" s="13" t="str">
        <f>IF(ISNUMBER($A119),CONCATENATE($BB119,Names!$P$3,Dev!$CZ$48),"")</f>
        <v/>
      </c>
      <c r="CO119" s="13" t="str">
        <f>IF(ISNUMBER($A119),CONCATENATE($BB119,Names!$P$3,Dev!$DF$48),"")</f>
        <v/>
      </c>
      <c r="CP119" s="13" t="str">
        <f>IF(ISNUMBER($A119),CONCATENATE($BB119,Names!$P$3,Dev!$DI$48),"")</f>
        <v/>
      </c>
      <c r="CQ119" s="13" t="str">
        <f>IF(ISNUMBER($A119),CONCATENATE($BB119,Names!$P$3,Dev!$DM$48),"")</f>
        <v/>
      </c>
      <c r="CR119" s="13" t="str">
        <f>IF(ISNUMBER($A119),CONCATENATE($BB119,Names!$P$3,Dev!$DV$48),"")</f>
        <v/>
      </c>
      <c r="CS119" s="13" t="str">
        <f>IF(ISNUMBER($A119),CONCATENATE($BB119,Names!$P$3,Dev!$DZ$48),"")</f>
        <v/>
      </c>
      <c r="CT119" s="13" t="str">
        <f>IF(ISNUMBER($A119),CONCATENATE($BB119,Names!$P$3,Dev!$EI$48),"")</f>
        <v/>
      </c>
      <c r="CU119" s="13" t="str">
        <f>IF(ISNUMBER($A119),CONCATENATE($BB119,Names!$P$3,Dev!$FZ$48),"")</f>
        <v/>
      </c>
      <c r="CV119" s="13" t="str">
        <f>IF(ISNUMBER($A119),CONCATENATE($BB119,Names!$P$3,Dev!$GI$48),"")</f>
        <v/>
      </c>
      <c r="CW119" s="13" t="str">
        <f>IF(ISNUMBER($A119),CONCATENATE($BB119,Names!$P$3,Dev!$GM$48),"")</f>
        <v/>
      </c>
      <c r="CX119" s="13"/>
      <c r="CY119" s="13" t="str">
        <f>IF(ISNUMBER($A119),CONCATENATE($BB119,Names!$P$3,Dev!$EM$48),"")</f>
        <v/>
      </c>
      <c r="CZ119" s="13" t="str">
        <f>IF(ISNUMBER($A119),CONCATENATE($BB119,Names!$P$3,Dev!$EV$48),"")</f>
        <v/>
      </c>
      <c r="DA119" s="13" t="str">
        <f>IF(ISNUMBER($A119),CONCATENATE($BB119,Names!$P$3,Dev!$EZ$48),"")</f>
        <v/>
      </c>
      <c r="DB119" s="13" t="str">
        <f>IF(ISNUMBER($A119),CONCATENATE($BB119,Names!$P$3,Dev!$FI$48),"")</f>
        <v/>
      </c>
      <c r="DC119" s="13" t="str">
        <f>IF(ISNUMBER($A119),CONCATENATE($BB119,Names!$P$3,Dev!$FM$48),"")</f>
        <v/>
      </c>
      <c r="DD119" s="13" t="str">
        <f>IF(ISNUMBER($A119),CONCATENATE($BB119,Names!$P$3,Dev!$FV$48),"")</f>
        <v/>
      </c>
      <c r="DE119" s="13" t="str">
        <f>IF(ISNUMBER($A119),CONCATENATE($BB119,Names!$P$3,Dev!$GP$48),"")</f>
        <v/>
      </c>
      <c r="DI119" s="105">
        <f>COUNTIFS($DL$5:DL119,"&lt;&gt;"&amp;"")</f>
        <v>0</v>
      </c>
      <c r="DJ119" s="1198" t="str">
        <f t="shared" si="42"/>
        <v/>
      </c>
      <c r="DK119" s="1198" t="str">
        <f t="shared" si="43"/>
        <v/>
      </c>
      <c r="DL119" s="1198"/>
      <c r="DM119" s="1198" t="str">
        <f>IF($DL119="","",_xlfn.CONCAT(Names!$D$5,$AO119))</f>
        <v/>
      </c>
      <c r="DN119" s="1198" t="str">
        <f>IF($DL119="","",CONCATENATE(Names!$C$26,Names!$N$3,$DM119))</f>
        <v/>
      </c>
      <c r="DO119" s="1198" t="str">
        <f>IF($DL119="","",CONCATENATE(Names!$C$25,Names!$N$3,$DM119))</f>
        <v/>
      </c>
    </row>
    <row r="120" spans="1:119" s="13" customFormat="1">
      <c r="A120" s="11">
        <v>27</v>
      </c>
      <c r="B120" s="12">
        <v>0.25</v>
      </c>
      <c r="C120" s="11"/>
      <c r="D120" s="11">
        <v>20</v>
      </c>
      <c r="F120" s="13">
        <v>1</v>
      </c>
      <c r="G120" s="2">
        <f t="shared" si="55"/>
        <v>204.59499999999994</v>
      </c>
      <c r="H120" s="2">
        <f t="shared" si="52"/>
        <v>204.71999999999994</v>
      </c>
      <c r="I120" s="1230">
        <f>I117+SUM(C118:C119)+B120</f>
        <v>204.72000000000003</v>
      </c>
      <c r="J120" s="56">
        <v>1746007000276</v>
      </c>
      <c r="K120" s="59">
        <v>18</v>
      </c>
      <c r="L120" s="2" t="str">
        <f>IF(ISNUMBER(E120),VLOOKUP(C120,'TE,EHnames'!$B$4:$F$11,'TE,EHnames'!$C$2,FALSE),"")</f>
        <v/>
      </c>
      <c r="M120" s="2" t="str">
        <f>IF(ISNUMBER(E120),VLOOKUP(C120,'TE,EHnames'!$B$4:$F$11,'TE,EHnames'!$F$2,FALSE),"")</f>
        <v/>
      </c>
      <c r="O120" s="14">
        <f t="shared" ref="O120:O125" si="73">IF(ISNUMBER(A120),ABS(H120-$Q$122),"")</f>
        <v>4.4550000000000693</v>
      </c>
      <c r="P120" s="13">
        <v>210</v>
      </c>
      <c r="S120" t="str">
        <f>IFERROR(VLOOKUP(P120,Racks!$H$4:$M$30,6),"")</f>
        <v>HBL-020Row:CnPw-U-016</v>
      </c>
      <c r="V120" s="54">
        <f>COUNTIFS('Sec-Sub'!$K$4:$K$164,"&lt;="&amp;H120)</f>
        <v>63</v>
      </c>
      <c r="W120" s="54" t="str">
        <f>VLOOKUP(V120,'Sec-Sub'!$A$4:$C$164,2,FALSE)</f>
        <v>HBL</v>
      </c>
      <c r="X120" s="54" t="str">
        <f>VLOOKUP(V120,'Sec-Sub'!$A$4:$C$164,3,FALSE)</f>
        <v>030</v>
      </c>
      <c r="Y120" s="54" t="str">
        <f>CONCATENATE(X120,Names!$I$3)</f>
        <v>030PRL</v>
      </c>
      <c r="Z120" s="48" t="s">
        <v>198</v>
      </c>
      <c r="AA120" s="49" t="s">
        <v>186</v>
      </c>
      <c r="AC120" s="15">
        <f>SUM(D119:D124)</f>
        <v>240</v>
      </c>
      <c r="AD120" s="1812"/>
      <c r="AE120" s="17">
        <v>1</v>
      </c>
      <c r="AI120" s="1266" t="str">
        <f>IF(ISNUMBER(R120),CONCATENATE(Names!$C$3,R120),"")</f>
        <v/>
      </c>
      <c r="AJ120"/>
      <c r="AK120" t="str">
        <f t="shared" si="61"/>
        <v/>
      </c>
      <c r="AL120" t="str">
        <f t="shared" si="62"/>
        <v/>
      </c>
      <c r="AM120" t="str">
        <f t="shared" si="63"/>
        <v/>
      </c>
      <c r="AN120" t="str">
        <f t="shared" si="64"/>
        <v/>
      </c>
      <c r="AO120" t="str">
        <f t="shared" si="65"/>
        <v/>
      </c>
      <c r="AP120" t="str">
        <f>IF(ISNUMBER(E120),CONCATENATE(Names!$C$5,Names!$N$3,AO120),"")</f>
        <v/>
      </c>
      <c r="AQ120" t="str">
        <f>IF(ISNUMBER(E120),CONCATENATE(Names!$D$5,AO120),"")</f>
        <v/>
      </c>
      <c r="AR120" t="str">
        <f>IF(ISNUMBER(E120),CONCATENATE(Names!$C$10,Names!$N$3,AQ120),"")</f>
        <v/>
      </c>
      <c r="AS120" t="str">
        <f>IF(ISNUMBER(E120),CONCATENATE(Names!$C$11,Names!$N$3,AQ120),"")</f>
        <v/>
      </c>
      <c r="AT120"/>
      <c r="AU120" s="13" t="str">
        <f t="shared" si="66"/>
        <v>0</v>
      </c>
      <c r="AV120">
        <f t="shared" si="67"/>
        <v>27</v>
      </c>
      <c r="AW120" t="str">
        <f t="shared" si="68"/>
        <v>HBL</v>
      </c>
      <c r="AX120" t="str">
        <f t="shared" si="69"/>
        <v>030PRL</v>
      </c>
      <c r="AY120" t="str">
        <f t="shared" si="70"/>
        <v>027</v>
      </c>
      <c r="AZ120" t="str">
        <f>IF(ISNUMBER(A120),CONCATENATE(Names!$C$6,Names!$N$3,AU120,A120),"")</f>
        <v>PRLCpl-027</v>
      </c>
      <c r="BA120" t="str">
        <f>IF(ISNUMBER(A120),CONCATENATE(Names!$C$7,Names!$N$3,AU120,A120),"")</f>
        <v>PRLSB-027</v>
      </c>
      <c r="BB120" t="str">
        <f>IF(ISNUMBER(A120),CONCATENATE(Names!$C$8,Names!$N$3,AU120,A120),"")</f>
        <v>PRLJB-027</v>
      </c>
      <c r="BC120" t="str">
        <f>IF(ISNUMBER(A120),CONCATENATE(Names!$D$6,AY120),"")</f>
        <v>C027</v>
      </c>
      <c r="BD120" t="str">
        <f>IF(ISNUMBER(A120),CONCATENATE(Names!$C$10,Names!$N$3,BC120),"")</f>
        <v>PRLEH-C027</v>
      </c>
      <c r="BE120" t="str">
        <f>IF(ISNUMBER(A120),CONCATENATE(Names!$C$11,Names!$N$3,BC120),"")</f>
        <v>PRLTE-C027</v>
      </c>
      <c r="BF120" t="str">
        <f>IF(ISNUMBER(A120),CONCATENATE(Names!$D$7,AY120),"")</f>
        <v>S027</v>
      </c>
      <c r="BG120" t="str">
        <f>IF(ISNUMBER(A120),CONCATENATE(Names!$C$10,Names!$N$3,BF120),"")</f>
        <v>PRLEH-S027</v>
      </c>
      <c r="BH120" t="str">
        <f>IF(ISNUMBER(A120),CONCATENATE(Names!$C$11,Names!$N$3,BF120),"")</f>
        <v>PRLTE-S027</v>
      </c>
      <c r="BI120" t="str">
        <f>IF(ISNUMBER(A120),CONCATENATE(Names!$C$12,Names!$N$3,BC120),"")</f>
        <v>PRLDL-C027</v>
      </c>
      <c r="BJ120" t="str">
        <f>IF(ISNUMBER(A120),CONCATENATE(Names!$C$24,Names!$N$3,AY120),"")</f>
        <v>PRLCSC-027</v>
      </c>
      <c r="BK120" t="str">
        <f>IF(ISNUMBER(A120),CONCATENATE(Names!$C$9,Names!$N$3,AY120),"")</f>
        <v>PRLTap-027</v>
      </c>
      <c r="BL120"/>
      <c r="BM120"/>
      <c r="BN120"/>
      <c r="BO120"/>
      <c r="BP120"/>
      <c r="BQ120"/>
      <c r="BR120"/>
      <c r="BS120" s="157"/>
      <c r="BT120" s="105">
        <f>COUNTIFS($BW$5:BW120,"&lt;&gt;"&amp;"")</f>
        <v>33</v>
      </c>
      <c r="BU120" s="103" t="str">
        <f t="shared" si="40"/>
        <v/>
      </c>
      <c r="BV120" s="103" t="str">
        <f t="shared" si="41"/>
        <v/>
      </c>
      <c r="BW120" s="103"/>
      <c r="BX120"/>
      <c r="BY120" t="str">
        <f>IF($BW120="","",CONCATENATE($BW120,Names!$N$3,$BX120))</f>
        <v/>
      </c>
      <c r="BZ120" s="164"/>
      <c r="CA120" s="13" t="str">
        <f>IF(ISNUMBER(A120),CONCATENATE(W120,Names!$H$3,Y120,Names!$J$3,Names!$K$3,Names!$L$3,BK120),"")</f>
        <v>HBL-030PRL:RFS-PRLTap-027</v>
      </c>
      <c r="CB120" s="13" t="str">
        <f>IF(ISNUMBER(A120),CONCATENATE(W120,Names!$H$3,Y120,Names!$J$3,Names!$K$3,Names!$L$3,BB120),"")</f>
        <v>HBL-030PRL:RFS-PRLJB-027</v>
      </c>
      <c r="CC120" s="13" t="str">
        <f>IF($BW120="","",CONCATENATE(W120,Names!$H$3,Y120,Names!$J$3,Names!$K$3,Names!$L$3,$BW120,Names!$N$3,$BX120))</f>
        <v/>
      </c>
      <c r="CF120" s="13" t="str">
        <f>IF(ISNUMBER($A120),CONCATENATE($BK120,Names!$P$3,Dev!$DA$130),"")</f>
        <v>PRLTap-027_a</v>
      </c>
      <c r="CG120" s="13" t="str">
        <f>IF(ISNUMBER($A120),CONCATENATE($BK120,Names!$P$3,Dev!$DD$130),"")</f>
        <v>PRLTap-027_b</v>
      </c>
      <c r="CH120" s="13" t="str">
        <f>IF(ISNUMBER($A120),CONCATENATE($BK120,Names!$P$3,Dev!$DG$130),"")</f>
        <v>PRLTap-027_c</v>
      </c>
      <c r="CI120" s="13" t="str">
        <f>IF(ISNUMBER($A120),CONCATENATE($BK120,Names!$P$3,Dev!$DK$130),"")</f>
        <v>PRLTap-027_d</v>
      </c>
      <c r="CJ120" s="13" t="str">
        <f>IF(ISNUMBER($A120),CONCATENATE($BK120,Names!$P$3,Dev!$DN$130),"")</f>
        <v>PRLTap-027_e</v>
      </c>
      <c r="CK120" s="13" t="str">
        <f>IF(ISNUMBER($A120),CONCATENATE($BK120,Names!$P$3,Dev!$DQ$130),"")</f>
        <v>PRLTap-027_f</v>
      </c>
      <c r="CM120" s="13" t="str">
        <f>""</f>
        <v/>
      </c>
      <c r="CN120" s="13" t="str">
        <f>IF(ISNUMBER($A120),CONCATENATE($BB120,Names!$P$3,Dev!$CZ$48),"")</f>
        <v>PRLJB-027_a</v>
      </c>
      <c r="CO120" s="13" t="str">
        <f>IF(ISNUMBER($A120),CONCATENATE($BB120,Names!$P$3,Dev!$DF$48),"")</f>
        <v>PRLJB-027_cp</v>
      </c>
      <c r="CP120" s="13" t="str">
        <f>IF(ISNUMBER($A120),CONCATENATE($BB120,Names!$P$3,Dev!$DI$48),"")</f>
        <v>PRLJB-027_b</v>
      </c>
      <c r="CQ120" s="13" t="str">
        <f>IF(ISNUMBER($A120),CONCATENATE($BB120,Names!$P$3,Dev!$DM$48),"")</f>
        <v>PRLJB-027_m</v>
      </c>
      <c r="CR120" s="13" t="str">
        <f>IF(ISNUMBER($A120),CONCATENATE($BB120,Names!$P$3,Dev!$DV$48),"")</f>
        <v>PRLJB-027_n</v>
      </c>
      <c r="CS120" s="13" t="str">
        <f>IF(ISNUMBER($A120),CONCATENATE($BB120,Names!$P$3,Dev!$DZ$48),"")</f>
        <v>PRLJB-027_aa</v>
      </c>
      <c r="CT120" s="13" t="str">
        <f>IF(ISNUMBER($A120),CONCATENATE($BB120,Names!$P$3,Dev!$EI$48),"")</f>
        <v>PRLJB-027_ab</v>
      </c>
      <c r="CU120" s="13" t="str">
        <f>IF(ISNUMBER($A120),CONCATENATE($BB120,Names!$P$3,Dev!$FZ$48),"")</f>
        <v>PRLJB-027_am</v>
      </c>
      <c r="CV120" s="13" t="str">
        <f>IF(ISNUMBER($A120),CONCATENATE($BB120,Names!$P$3,Dev!$GI$48),"")</f>
        <v>PRLJB-027_an</v>
      </c>
      <c r="CW120" s="13" t="str">
        <f>IF(ISNUMBER($A120),CONCATENATE($BB120,Names!$P$3,Dev!$GM$48),"")</f>
        <v>PRLJB-027_++EH</v>
      </c>
      <c r="CY120" s="13" t="str">
        <f>IF(ISNUMBER($A120),CONCATENATE($BB120,Names!$P$3,Dev!$EM$48),"")</f>
        <v>PRLJB-027_g</v>
      </c>
      <c r="CZ120" s="13" t="str">
        <f>IF(ISNUMBER($A120),CONCATENATE($BB120,Names!$P$3,Dev!$EV$48),"")</f>
        <v>PRLJB-027_h</v>
      </c>
      <c r="DA120" s="13" t="str">
        <f>IF(ISNUMBER($A120),CONCATENATE($BB120,Names!$P$3,Dev!$EZ$48),"")</f>
        <v>PRLJB-027_s</v>
      </c>
      <c r="DB120" s="13" t="str">
        <f>IF(ISNUMBER($A120),CONCATENATE($BB120,Names!$P$3,Dev!$FI$48),"")</f>
        <v>PRLJB-027_t</v>
      </c>
      <c r="DC120" s="13" t="str">
        <f>IF(ISNUMBER($A120),CONCATENATE($BB120,Names!$P$3,Dev!$FM$48),"")</f>
        <v>PRLJB-027_ag</v>
      </c>
      <c r="DD120" s="13" t="str">
        <f>IF(ISNUMBER($A120),CONCATENATE($BB120,Names!$P$3,Dev!$FV$48),"")</f>
        <v>PRLJB-027_ah</v>
      </c>
      <c r="DE120" s="13" t="str">
        <f>IF(ISNUMBER($A120),CONCATENATE($BB120,Names!$P$3,Dev!$GP$48),"")</f>
        <v>PRLJB-027_++TE</v>
      </c>
      <c r="DI120" s="105">
        <f>COUNTIFS($DL$5:DL120,"&lt;&gt;"&amp;"")</f>
        <v>0</v>
      </c>
      <c r="DJ120" s="1198" t="str">
        <f t="shared" si="42"/>
        <v/>
      </c>
      <c r="DK120" s="1198" t="str">
        <f t="shared" si="43"/>
        <v/>
      </c>
      <c r="DL120" s="1198"/>
      <c r="DM120" s="1198" t="str">
        <f>IF($DL120="","",_xlfn.CONCAT(Names!$D$5,$AO120))</f>
        <v/>
      </c>
      <c r="DN120" s="1198" t="str">
        <f>IF($DL120="","",CONCATENATE(Names!$C$26,Names!$N$3,$DM120))</f>
        <v/>
      </c>
      <c r="DO120" s="1198" t="str">
        <f>IF($DL120="","",CONCATENATE(Names!$C$25,Names!$N$3,$DM120))</f>
        <v/>
      </c>
    </row>
    <row r="121" spans="1:119">
      <c r="A121" s="1"/>
      <c r="B121" s="6"/>
      <c r="C121" s="6">
        <v>4.1349999999999998</v>
      </c>
      <c r="D121" s="1">
        <v>50</v>
      </c>
      <c r="E121">
        <v>52</v>
      </c>
      <c r="F121">
        <v>1</v>
      </c>
      <c r="G121" s="2">
        <f t="shared" si="55"/>
        <v>204.84499999999994</v>
      </c>
      <c r="H121" s="2">
        <f t="shared" si="52"/>
        <v>206.91249999999994</v>
      </c>
      <c r="I121" s="1225">
        <f>I120+B120/2+C121/2</f>
        <v>206.91250000000002</v>
      </c>
      <c r="J121" s="38"/>
      <c r="K121" s="58"/>
      <c r="L121" s="2" t="str">
        <f>IF(ISNUMBER(E121),VLOOKUP(C121,'TE,EHnames'!$B$4:$F$11,'TE,EHnames'!$C$2,FALSE),"")</f>
        <v>RST/10/50-2/1</v>
      </c>
      <c r="M121" s="2" t="str">
        <f>IF(ISNUMBER(E121),VLOOKUP(C121,'TE,EHnames'!$B$4:$F$11,'TE,EHnames'!$F$2,FALSE),"")</f>
        <v>PT100-3000</v>
      </c>
      <c r="O121" s="13" t="str">
        <f t="shared" si="73"/>
        <v/>
      </c>
      <c r="S121" t="str">
        <f>IFERROR(VLOOKUP(P121,Racks!$H$4:$M$30,6),"")</f>
        <v/>
      </c>
      <c r="V121" s="54">
        <f>COUNTIFS('Sec-Sub'!$K$4:$K$164,"&lt;="&amp;H121)</f>
        <v>63</v>
      </c>
      <c r="W121" s="54" t="str">
        <f>VLOOKUP(V121,'Sec-Sub'!$A$4:$C$164,2,FALSE)</f>
        <v>HBL</v>
      </c>
      <c r="X121" s="54" t="str">
        <f>VLOOKUP(V121,'Sec-Sub'!$A$4:$C$164,3,FALSE)</f>
        <v>030</v>
      </c>
      <c r="Y121" s="54" t="str">
        <f>CONCATENATE(X121,Names!$I$3)</f>
        <v>030PRL</v>
      </c>
      <c r="AC121" s="18"/>
      <c r="AD121" s="1812"/>
      <c r="AE121" s="20"/>
      <c r="AI121" s="1266" t="str">
        <f>IF(ISNUMBER(R121),CONCATENATE(Names!$C$3,R121),"")</f>
        <v/>
      </c>
      <c r="AK121" t="str">
        <f t="shared" si="61"/>
        <v>0</v>
      </c>
      <c r="AL121">
        <f t="shared" si="62"/>
        <v>52</v>
      </c>
      <c r="AM121" t="str">
        <f t="shared" si="63"/>
        <v>HBL</v>
      </c>
      <c r="AN121" t="str">
        <f t="shared" si="64"/>
        <v>030PRL</v>
      </c>
      <c r="AO121" t="str">
        <f t="shared" si="65"/>
        <v>052</v>
      </c>
      <c r="AP121" t="str">
        <f>IF(ISNUMBER(E121),CONCATENATE(Names!$C$5,Names!$N$3,AO121),"")</f>
        <v>PRLRL-052</v>
      </c>
      <c r="AQ121" t="str">
        <f>IF(ISNUMBER(E121),CONCATENATE(Names!$D$5,AO121),"")</f>
        <v>L052</v>
      </c>
      <c r="AR121" t="str">
        <f>IF(ISNUMBER(E121),CONCATENATE(Names!$C$10,Names!$N$3,AQ121),"")</f>
        <v>PRLEH-L052</v>
      </c>
      <c r="AS121" t="str">
        <f>IF(ISNUMBER(E121),CONCATENATE(Names!$C$11,Names!$N$3,AQ121),"")</f>
        <v>PRLTE-L052</v>
      </c>
      <c r="AU121" s="13" t="str">
        <f t="shared" si="66"/>
        <v/>
      </c>
      <c r="AV121" t="str">
        <f t="shared" si="67"/>
        <v/>
      </c>
      <c r="AW121" t="str">
        <f t="shared" si="68"/>
        <v/>
      </c>
      <c r="AX121" t="str">
        <f t="shared" si="69"/>
        <v/>
      </c>
      <c r="AY121" t="str">
        <f t="shared" si="70"/>
        <v/>
      </c>
      <c r="AZ121" t="str">
        <f>IF(ISNUMBER(A121),CONCATENATE(Names!$C$6,Names!$N$3,AU121,A121),"")</f>
        <v/>
      </c>
      <c r="BA121" t="str">
        <f>IF(ISNUMBER(A121),CONCATENATE(Names!$C$7,Names!$N$3,AU121,A121),"")</f>
        <v/>
      </c>
      <c r="BB121" t="str">
        <f>IF(ISNUMBER(A121),CONCATENATE(Names!$C$8,Names!$N$3,AU121,A121),"")</f>
        <v/>
      </c>
      <c r="BC121" t="str">
        <f>IF(ISNUMBER(A121),CONCATENATE(Names!$D$6,AY121),"")</f>
        <v/>
      </c>
      <c r="BD121" t="str">
        <f>IF(ISNUMBER(A121),CONCATENATE(Names!$C$10,Names!$N$3,BC121),"")</f>
        <v/>
      </c>
      <c r="BE121" t="str">
        <f>IF(ISNUMBER(A121),CONCATENATE(Names!$C$11,Names!$N$3,BC121),"")</f>
        <v/>
      </c>
      <c r="BF121" t="str">
        <f>IF(ISNUMBER(A121),CONCATENATE(Names!$D$7,AY121),"")</f>
        <v/>
      </c>
      <c r="BG121" t="str">
        <f>IF(ISNUMBER(A121),CONCATENATE(Names!$C$10,Names!$N$3,BF121),"")</f>
        <v/>
      </c>
      <c r="BH121" t="str">
        <f>IF(ISNUMBER(A121),CONCATENATE(Names!$C$11,Names!$N$3,BF121),"")</f>
        <v/>
      </c>
      <c r="BI121" t="str">
        <f>IF(ISNUMBER(A121),CONCATENATE(Names!$C$12,Names!$N$3,BC121),"")</f>
        <v/>
      </c>
      <c r="BJ121" t="str">
        <f>IF(ISNUMBER(A121),CONCATENATE(Names!$C$24,Names!$N$3,AY121),"")</f>
        <v/>
      </c>
      <c r="BK121" t="str">
        <f>IF(ISNUMBER(A121),CONCATENATE(Names!$C$9,Names!$N$3,AY121),"")</f>
        <v/>
      </c>
      <c r="BS121" s="157"/>
      <c r="BT121" s="105">
        <f>COUNTIFS($BW$5:BW121,"&lt;&gt;"&amp;"")</f>
        <v>33</v>
      </c>
      <c r="BU121" s="103" t="str">
        <f t="shared" si="40"/>
        <v/>
      </c>
      <c r="BV121" s="103" t="str">
        <f t="shared" si="41"/>
        <v/>
      </c>
      <c r="BW121" s="103"/>
      <c r="BY121" t="str">
        <f>IF($BW121="","",CONCATENATE($BW121,Names!$N$3,$BX121))</f>
        <v/>
      </c>
      <c r="BZ121" s="157"/>
      <c r="CA121" s="13" t="str">
        <f>IF(ISNUMBER(A121),CONCATENATE(W121,Names!$H$3,Y121,Names!$J$3,Names!$K$3,Names!$L$3,BK121),"")</f>
        <v/>
      </c>
      <c r="CB121" s="13" t="str">
        <f>IF(ISNUMBER(A121),CONCATENATE(W121,Names!$H$3,Y121,Names!$J$3,Names!$K$3,Names!$L$3,BB121),"")</f>
        <v/>
      </c>
      <c r="CC121" s="13" t="str">
        <f>IF($BW121="","",CONCATENATE(W121,Names!$H$3,Y121,Names!$J$3,Names!$K$3,Names!$L$3,$BW121,Names!$N$3,$BX121))</f>
        <v/>
      </c>
      <c r="CF121" s="13" t="str">
        <f>IF(ISNUMBER($A121),CONCATENATE($BK121,Names!$P$3,Dev!$DA$130),"")</f>
        <v/>
      </c>
      <c r="CG121" s="13" t="str">
        <f>IF(ISNUMBER($A121),CONCATENATE($BK121,Names!$P$3,Dev!$DD$130),"")</f>
        <v/>
      </c>
      <c r="CH121" s="13" t="str">
        <f>IF(ISNUMBER($A121),CONCATENATE($BK121,Names!$P$3,Dev!$DG$130),"")</f>
        <v/>
      </c>
      <c r="CI121" s="13" t="str">
        <f>IF(ISNUMBER($A121),CONCATENATE($BK121,Names!$P$3,Dev!$DK$130),"")</f>
        <v/>
      </c>
      <c r="CJ121" s="13" t="str">
        <f>IF(ISNUMBER($A121),CONCATENATE($BK121,Names!$P$3,Dev!$DN$130),"")</f>
        <v/>
      </c>
      <c r="CK121" s="13" t="str">
        <f>IF(ISNUMBER($A121),CONCATENATE($BK121,Names!$P$3,Dev!$DQ$130),"")</f>
        <v/>
      </c>
      <c r="CL121" s="13"/>
      <c r="CM121" s="13" t="str">
        <f>""</f>
        <v/>
      </c>
      <c r="CN121" s="13" t="str">
        <f>IF(ISNUMBER($A121),CONCATENATE($BB121,Names!$P$3,Dev!$CZ$48),"")</f>
        <v/>
      </c>
      <c r="CO121" s="13" t="str">
        <f>IF(ISNUMBER($A121),CONCATENATE($BB121,Names!$P$3,Dev!$DF$48),"")</f>
        <v/>
      </c>
      <c r="CP121" s="13" t="str">
        <f>IF(ISNUMBER($A121),CONCATENATE($BB121,Names!$P$3,Dev!$DI$48),"")</f>
        <v/>
      </c>
      <c r="CQ121" s="13" t="str">
        <f>IF(ISNUMBER($A121),CONCATENATE($BB121,Names!$P$3,Dev!$DM$48),"")</f>
        <v/>
      </c>
      <c r="CR121" s="13" t="str">
        <f>IF(ISNUMBER($A121),CONCATENATE($BB121,Names!$P$3,Dev!$DV$48),"")</f>
        <v/>
      </c>
      <c r="CS121" s="13" t="str">
        <f>IF(ISNUMBER($A121),CONCATENATE($BB121,Names!$P$3,Dev!$DZ$48),"")</f>
        <v/>
      </c>
      <c r="CT121" s="13" t="str">
        <f>IF(ISNUMBER($A121),CONCATENATE($BB121,Names!$P$3,Dev!$EI$48),"")</f>
        <v/>
      </c>
      <c r="CU121" s="13" t="str">
        <f>IF(ISNUMBER($A121),CONCATENATE($BB121,Names!$P$3,Dev!$FZ$48),"")</f>
        <v/>
      </c>
      <c r="CV121" s="13" t="str">
        <f>IF(ISNUMBER($A121),CONCATENATE($BB121,Names!$P$3,Dev!$GI$48),"")</f>
        <v/>
      </c>
      <c r="CW121" s="13" t="str">
        <f>IF(ISNUMBER($A121),CONCATENATE($BB121,Names!$P$3,Dev!$GM$48),"")</f>
        <v/>
      </c>
      <c r="CX121" s="13"/>
      <c r="CY121" s="13" t="str">
        <f>IF(ISNUMBER($A121),CONCATENATE($BB121,Names!$P$3,Dev!$EM$48),"")</f>
        <v/>
      </c>
      <c r="CZ121" s="13" t="str">
        <f>IF(ISNUMBER($A121),CONCATENATE($BB121,Names!$P$3,Dev!$EV$48),"")</f>
        <v/>
      </c>
      <c r="DA121" s="13" t="str">
        <f>IF(ISNUMBER($A121),CONCATENATE($BB121,Names!$P$3,Dev!$EZ$48),"")</f>
        <v/>
      </c>
      <c r="DB121" s="13" t="str">
        <f>IF(ISNUMBER($A121),CONCATENATE($BB121,Names!$P$3,Dev!$FI$48),"")</f>
        <v/>
      </c>
      <c r="DC121" s="13" t="str">
        <f>IF(ISNUMBER($A121),CONCATENATE($BB121,Names!$P$3,Dev!$FM$48),"")</f>
        <v/>
      </c>
      <c r="DD121" s="13" t="str">
        <f>IF(ISNUMBER($A121),CONCATENATE($BB121,Names!$P$3,Dev!$FV$48),"")</f>
        <v/>
      </c>
      <c r="DE121" s="13" t="str">
        <f>IF(ISNUMBER($A121),CONCATENATE($BB121,Names!$P$3,Dev!$GP$48),"")</f>
        <v/>
      </c>
      <c r="DI121" s="105">
        <f>COUNTIFS($DL$5:DL121,"&lt;&gt;"&amp;"")</f>
        <v>0</v>
      </c>
      <c r="DJ121" s="1198" t="str">
        <f t="shared" si="42"/>
        <v/>
      </c>
      <c r="DK121" s="1198" t="str">
        <f t="shared" si="43"/>
        <v/>
      </c>
      <c r="DL121" s="1198"/>
      <c r="DM121" s="1198" t="str">
        <f>IF($DL121="","",_xlfn.CONCAT(Names!$D$5,$AO121))</f>
        <v/>
      </c>
      <c r="DN121" s="1198" t="str">
        <f>IF($DL121="","",CONCATENATE(Names!$C$26,Names!$N$3,$DM121))</f>
        <v/>
      </c>
      <c r="DO121" s="1198" t="str">
        <f>IF($DL121="","",CONCATENATE(Names!$C$25,Names!$N$3,$DM121))</f>
        <v/>
      </c>
    </row>
    <row r="122" spans="1:119">
      <c r="A122" s="1"/>
      <c r="B122" s="6"/>
      <c r="C122" s="6">
        <v>4.1349999999999998</v>
      </c>
      <c r="D122" s="1">
        <v>50</v>
      </c>
      <c r="E122">
        <v>53</v>
      </c>
      <c r="F122">
        <v>1</v>
      </c>
      <c r="G122" s="2">
        <f t="shared" si="55"/>
        <v>208.97999999999993</v>
      </c>
      <c r="H122" s="2">
        <f t="shared" si="52"/>
        <v>211.04749999999993</v>
      </c>
      <c r="I122" s="1225">
        <f>I120+B120/2+C121+C122/2</f>
        <v>211.04750000000001</v>
      </c>
      <c r="J122" s="38"/>
      <c r="K122" s="58"/>
      <c r="L122" s="2" t="str">
        <f>IF(ISNUMBER(E122),VLOOKUP(C122,'TE,EHnames'!$B$4:$F$11,'TE,EHnames'!$C$2,FALSE),"")</f>
        <v>RST/10/50-2/1</v>
      </c>
      <c r="M122" s="2" t="str">
        <f>IF(ISNUMBER(E122),VLOOKUP(C122,'TE,EHnames'!$B$4:$F$11,'TE,EHnames'!$F$2,FALSE),"")</f>
        <v>PT100-3000</v>
      </c>
      <c r="O122" s="13" t="str">
        <f t="shared" si="73"/>
        <v/>
      </c>
      <c r="Q122" s="7">
        <v>209.17500000000001</v>
      </c>
      <c r="R122">
        <v>210</v>
      </c>
      <c r="S122" t="str">
        <f>IFERROR(VLOOKUP(P122,Racks!$H$4:$M$30,6),"")</f>
        <v/>
      </c>
      <c r="V122" s="54">
        <f>COUNTIFS('Sec-Sub'!$K$4:$K$164,"&lt;="&amp;H122)</f>
        <v>65</v>
      </c>
      <c r="W122" s="54" t="str">
        <f>VLOOKUP(V122,'Sec-Sub'!$A$4:$C$164,2,FALSE)</f>
        <v>HBL</v>
      </c>
      <c r="X122" s="54" t="str">
        <f>VLOOKUP(V122,'Sec-Sub'!$A$4:$C$164,3,FALSE)</f>
        <v>040</v>
      </c>
      <c r="Y122" s="54" t="str">
        <f>CONCATENATE(X122,Names!$I$3)</f>
        <v>040PRL</v>
      </c>
      <c r="AC122" s="18"/>
      <c r="AD122" s="1812">
        <v>1</v>
      </c>
      <c r="AE122" s="10"/>
      <c r="AI122" s="1266" t="str">
        <f>IF(ISNUMBER(R122),CONCATENATE(Names!$C$3,R122),"")</f>
        <v>STUB210</v>
      </c>
      <c r="AK122" t="str">
        <f t="shared" si="61"/>
        <v>0</v>
      </c>
      <c r="AL122">
        <f t="shared" si="62"/>
        <v>53</v>
      </c>
      <c r="AM122" t="str">
        <f t="shared" si="63"/>
        <v>HBL</v>
      </c>
      <c r="AN122" t="str">
        <f t="shared" si="64"/>
        <v>040PRL</v>
      </c>
      <c r="AO122" t="str">
        <f t="shared" si="65"/>
        <v>053</v>
      </c>
      <c r="AP122" t="str">
        <f>IF(ISNUMBER(E122),CONCATENATE(Names!$C$5,Names!$N$3,AO122),"")</f>
        <v>PRLRL-053</v>
      </c>
      <c r="AQ122" t="str">
        <f>IF(ISNUMBER(E122),CONCATENATE(Names!$D$5,AO122),"")</f>
        <v>L053</v>
      </c>
      <c r="AR122" t="str">
        <f>IF(ISNUMBER(E122),CONCATENATE(Names!$C$10,Names!$N$3,AQ122),"")</f>
        <v>PRLEH-L053</v>
      </c>
      <c r="AS122" t="str">
        <f>IF(ISNUMBER(E122),CONCATENATE(Names!$C$11,Names!$N$3,AQ122),"")</f>
        <v>PRLTE-L053</v>
      </c>
      <c r="AU122" s="13" t="str">
        <f t="shared" si="66"/>
        <v/>
      </c>
      <c r="AV122" t="str">
        <f t="shared" si="67"/>
        <v/>
      </c>
      <c r="AW122" t="str">
        <f t="shared" si="68"/>
        <v/>
      </c>
      <c r="AX122" t="str">
        <f t="shared" si="69"/>
        <v/>
      </c>
      <c r="AY122" t="str">
        <f t="shared" si="70"/>
        <v/>
      </c>
      <c r="AZ122" t="str">
        <f>IF(ISNUMBER(A122),CONCATENATE(Names!$C$6,Names!$N$3,AU122,A122),"")</f>
        <v/>
      </c>
      <c r="BA122" t="str">
        <f>IF(ISNUMBER(A122),CONCATENATE(Names!$C$7,Names!$N$3,AU122,A122),"")</f>
        <v/>
      </c>
      <c r="BB122" t="str">
        <f>IF(ISNUMBER(A122),CONCATENATE(Names!$C$8,Names!$N$3,AU122,A122),"")</f>
        <v/>
      </c>
      <c r="BC122" t="str">
        <f>IF(ISNUMBER(A122),CONCATENATE(Names!$D$6,AY122),"")</f>
        <v/>
      </c>
      <c r="BD122" t="str">
        <f>IF(ISNUMBER(A122),CONCATENATE(Names!$C$10,Names!$N$3,BC122),"")</f>
        <v/>
      </c>
      <c r="BE122" t="str">
        <f>IF(ISNUMBER(A122),CONCATENATE(Names!$C$11,Names!$N$3,BC122),"")</f>
        <v/>
      </c>
      <c r="BF122" t="str">
        <f>IF(ISNUMBER(A122),CONCATENATE(Names!$D$7,AY122),"")</f>
        <v/>
      </c>
      <c r="BG122" t="str">
        <f>IF(ISNUMBER(A122),CONCATENATE(Names!$C$10,Names!$N$3,BF122),"")</f>
        <v/>
      </c>
      <c r="BH122" t="str">
        <f>IF(ISNUMBER(A122),CONCATENATE(Names!$C$11,Names!$N$3,BF122),"")</f>
        <v/>
      </c>
      <c r="BI122" t="str">
        <f>IF(ISNUMBER(A122),CONCATENATE(Names!$C$12,Names!$N$3,BC122),"")</f>
        <v/>
      </c>
      <c r="BJ122" t="str">
        <f>IF(ISNUMBER(A122),CONCATENATE(Names!$C$24,Names!$N$3,AY122),"")</f>
        <v/>
      </c>
      <c r="BK122" t="str">
        <f>IF(ISNUMBER(A122),CONCATENATE(Names!$C$9,Names!$N$3,AY122),"")</f>
        <v/>
      </c>
      <c r="BS122" s="157"/>
      <c r="BT122" s="105">
        <f>COUNTIFS($BW$5:BW122,"&lt;&gt;"&amp;"")</f>
        <v>33</v>
      </c>
      <c r="BU122" s="103" t="str">
        <f t="shared" si="40"/>
        <v/>
      </c>
      <c r="BV122" s="103" t="str">
        <f t="shared" si="41"/>
        <v/>
      </c>
      <c r="BW122" s="103"/>
      <c r="BY122" t="str">
        <f>IF($BW122="","",CONCATENATE($BW122,Names!$N$3,$BX122))</f>
        <v/>
      </c>
      <c r="BZ122" s="157"/>
      <c r="CA122" s="13" t="str">
        <f>IF(ISNUMBER(A122),CONCATENATE(W122,Names!$H$3,Y122,Names!$J$3,Names!$K$3,Names!$L$3,BK122),"")</f>
        <v/>
      </c>
      <c r="CB122" s="13" t="str">
        <f>IF(ISNUMBER(A122),CONCATENATE(W122,Names!$H$3,Y122,Names!$J$3,Names!$K$3,Names!$L$3,BB122),"")</f>
        <v/>
      </c>
      <c r="CC122" s="13" t="str">
        <f>IF($BW122="","",CONCATENATE(W122,Names!$H$3,Y122,Names!$J$3,Names!$K$3,Names!$L$3,$BW122,Names!$N$3,$BX122))</f>
        <v/>
      </c>
      <c r="CF122" s="13" t="str">
        <f>IF(ISNUMBER($A122),CONCATENATE($BK122,Names!$P$3,Dev!$DA$130),"")</f>
        <v/>
      </c>
      <c r="CG122" s="13" t="str">
        <f>IF(ISNUMBER($A122),CONCATENATE($BK122,Names!$P$3,Dev!$DD$130),"")</f>
        <v/>
      </c>
      <c r="CH122" s="13" t="str">
        <f>IF(ISNUMBER($A122),CONCATENATE($BK122,Names!$P$3,Dev!$DG$130),"")</f>
        <v/>
      </c>
      <c r="CI122" s="13" t="str">
        <f>IF(ISNUMBER($A122),CONCATENATE($BK122,Names!$P$3,Dev!$DK$130),"")</f>
        <v/>
      </c>
      <c r="CJ122" s="13" t="str">
        <f>IF(ISNUMBER($A122),CONCATENATE($BK122,Names!$P$3,Dev!$DN$130),"")</f>
        <v/>
      </c>
      <c r="CK122" s="13" t="str">
        <f>IF(ISNUMBER($A122),CONCATENATE($BK122,Names!$P$3,Dev!$DQ$130),"")</f>
        <v/>
      </c>
      <c r="CL122" s="13"/>
      <c r="CM122" s="13" t="str">
        <f>""</f>
        <v/>
      </c>
      <c r="CN122" s="13" t="str">
        <f>IF(ISNUMBER($A122),CONCATENATE($BB122,Names!$P$3,Dev!$CZ$48),"")</f>
        <v/>
      </c>
      <c r="CO122" s="13" t="str">
        <f>IF(ISNUMBER($A122),CONCATENATE($BB122,Names!$P$3,Dev!$DF$48),"")</f>
        <v/>
      </c>
      <c r="CP122" s="13" t="str">
        <f>IF(ISNUMBER($A122),CONCATENATE($BB122,Names!$P$3,Dev!$DI$48),"")</f>
        <v/>
      </c>
      <c r="CQ122" s="13" t="str">
        <f>IF(ISNUMBER($A122),CONCATENATE($BB122,Names!$P$3,Dev!$DM$48),"")</f>
        <v/>
      </c>
      <c r="CR122" s="13" t="str">
        <f>IF(ISNUMBER($A122),CONCATENATE($BB122,Names!$P$3,Dev!$DV$48),"")</f>
        <v/>
      </c>
      <c r="CS122" s="13" t="str">
        <f>IF(ISNUMBER($A122),CONCATENATE($BB122,Names!$P$3,Dev!$DZ$48),"")</f>
        <v/>
      </c>
      <c r="CT122" s="13" t="str">
        <f>IF(ISNUMBER($A122),CONCATENATE($BB122,Names!$P$3,Dev!$EI$48),"")</f>
        <v/>
      </c>
      <c r="CU122" s="13" t="str">
        <f>IF(ISNUMBER($A122),CONCATENATE($BB122,Names!$P$3,Dev!$FZ$48),"")</f>
        <v/>
      </c>
      <c r="CV122" s="13" t="str">
        <f>IF(ISNUMBER($A122),CONCATENATE($BB122,Names!$P$3,Dev!$GI$48),"")</f>
        <v/>
      </c>
      <c r="CW122" s="13" t="str">
        <f>IF(ISNUMBER($A122),CONCATENATE($BB122,Names!$P$3,Dev!$GM$48),"")</f>
        <v/>
      </c>
      <c r="CX122" s="13"/>
      <c r="CY122" s="13" t="str">
        <f>IF(ISNUMBER($A122),CONCATENATE($BB122,Names!$P$3,Dev!$EM$48),"")</f>
        <v/>
      </c>
      <c r="CZ122" s="13" t="str">
        <f>IF(ISNUMBER($A122),CONCATENATE($BB122,Names!$P$3,Dev!$EV$48),"")</f>
        <v/>
      </c>
      <c r="DA122" s="13" t="str">
        <f>IF(ISNUMBER($A122),CONCATENATE($BB122,Names!$P$3,Dev!$EZ$48),"")</f>
        <v/>
      </c>
      <c r="DB122" s="13" t="str">
        <f>IF(ISNUMBER($A122),CONCATENATE($BB122,Names!$P$3,Dev!$FI$48),"")</f>
        <v/>
      </c>
      <c r="DC122" s="13" t="str">
        <f>IF(ISNUMBER($A122),CONCATENATE($BB122,Names!$P$3,Dev!$FM$48),"")</f>
        <v/>
      </c>
      <c r="DD122" s="13" t="str">
        <f>IF(ISNUMBER($A122),CONCATENATE($BB122,Names!$P$3,Dev!$FV$48),"")</f>
        <v/>
      </c>
      <c r="DE122" s="13" t="str">
        <f>IF(ISNUMBER($A122),CONCATENATE($BB122,Names!$P$3,Dev!$GP$48),"")</f>
        <v/>
      </c>
      <c r="DI122" s="105">
        <f>COUNTIFS($DL$5:DL122,"&lt;&gt;"&amp;"")</f>
        <v>0</v>
      </c>
      <c r="DJ122" s="1198" t="str">
        <f t="shared" si="42"/>
        <v/>
      </c>
      <c r="DK122" s="1198" t="str">
        <f t="shared" si="43"/>
        <v/>
      </c>
      <c r="DL122" s="1198"/>
      <c r="DM122" s="1198" t="str">
        <f>IF($DL122="","",_xlfn.CONCAT(Names!$D$5,$AO122))</f>
        <v/>
      </c>
      <c r="DN122" s="1198" t="str">
        <f>IF($DL122="","",CONCATENATE(Names!$C$26,Names!$N$3,$DM122))</f>
        <v/>
      </c>
      <c r="DO122" s="1198" t="str">
        <f>IF($DL122="","",CONCATENATE(Names!$C$25,Names!$N$3,$DM122))</f>
        <v/>
      </c>
    </row>
    <row r="123" spans="1:119" s="13" customFormat="1">
      <c r="A123" s="11">
        <v>28</v>
      </c>
      <c r="B123" s="12">
        <v>0.25</v>
      </c>
      <c r="C123" s="11"/>
      <c r="D123" s="11">
        <v>20</v>
      </c>
      <c r="F123" s="13">
        <v>1</v>
      </c>
      <c r="G123" s="2">
        <f t="shared" si="55"/>
        <v>213.11499999999992</v>
      </c>
      <c r="H123" s="2">
        <f t="shared" si="52"/>
        <v>213.23999999999992</v>
      </c>
      <c r="I123" s="1230">
        <f>I120+SUM(C121:C122)+B123</f>
        <v>213.24000000000004</v>
      </c>
      <c r="J123" s="56">
        <v>1746007000283</v>
      </c>
      <c r="K123" s="59">
        <v>18</v>
      </c>
      <c r="L123" s="2" t="str">
        <f>IF(ISNUMBER(E123),VLOOKUP(C123,'TE,EHnames'!$B$4:$F$11,'TE,EHnames'!$C$2,FALSE),"")</f>
        <v/>
      </c>
      <c r="M123" s="2" t="str">
        <f>IF(ISNUMBER(E123),VLOOKUP(C123,'TE,EHnames'!$B$4:$F$11,'TE,EHnames'!$F$2,FALSE),"")</f>
        <v/>
      </c>
      <c r="O123" s="13">
        <f t="shared" si="73"/>
        <v>4.0649999999999125</v>
      </c>
      <c r="P123" s="13">
        <v>210</v>
      </c>
      <c r="Q123">
        <f>(Q122+Q128)/2</f>
        <v>217.69499999999999</v>
      </c>
      <c r="S123" t="str">
        <f>IFERROR(VLOOKUP(P123,Racks!$H$4:$M$30,6),"")</f>
        <v>HBL-020Row:CnPw-U-016</v>
      </c>
      <c r="V123" s="54">
        <f>COUNTIFS('Sec-Sub'!$K$4:$K$164,"&lt;="&amp;H123)</f>
        <v>65</v>
      </c>
      <c r="W123" s="54" t="str">
        <f>VLOOKUP(V123,'Sec-Sub'!$A$4:$C$164,2,FALSE)</f>
        <v>HBL</v>
      </c>
      <c r="X123" s="54" t="str">
        <f>VLOOKUP(V123,'Sec-Sub'!$A$4:$C$164,3,FALSE)</f>
        <v>040</v>
      </c>
      <c r="Y123" s="54" t="str">
        <f>CONCATENATE(X123,Names!$I$3)</f>
        <v>040PRL</v>
      </c>
      <c r="Z123" s="48" t="s">
        <v>198</v>
      </c>
      <c r="AA123" s="49" t="s">
        <v>187</v>
      </c>
      <c r="AC123" s="21"/>
      <c r="AD123" s="1812"/>
      <c r="AE123" s="17">
        <v>1</v>
      </c>
      <c r="AI123" s="1266" t="str">
        <f>IF(ISNUMBER(R123),CONCATENATE(Names!$C$3,R123),"")</f>
        <v/>
      </c>
      <c r="AJ123"/>
      <c r="AK123" t="str">
        <f t="shared" si="61"/>
        <v/>
      </c>
      <c r="AL123" t="str">
        <f t="shared" si="62"/>
        <v/>
      </c>
      <c r="AM123" t="str">
        <f t="shared" si="63"/>
        <v/>
      </c>
      <c r="AN123" t="str">
        <f t="shared" si="64"/>
        <v/>
      </c>
      <c r="AO123" t="str">
        <f t="shared" si="65"/>
        <v/>
      </c>
      <c r="AP123" t="str">
        <f>IF(ISNUMBER(E123),CONCATENATE(Names!$C$5,Names!$N$3,AO123),"")</f>
        <v/>
      </c>
      <c r="AQ123" t="str">
        <f>IF(ISNUMBER(E123),CONCATENATE(Names!$D$5,AO123),"")</f>
        <v/>
      </c>
      <c r="AR123" t="str">
        <f>IF(ISNUMBER(E123),CONCATENATE(Names!$C$10,Names!$N$3,AQ123),"")</f>
        <v/>
      </c>
      <c r="AS123" t="str">
        <f>IF(ISNUMBER(E123),CONCATENATE(Names!$C$11,Names!$N$3,AQ123),"")</f>
        <v/>
      </c>
      <c r="AT123"/>
      <c r="AU123" s="13" t="str">
        <f t="shared" si="66"/>
        <v>0</v>
      </c>
      <c r="AV123">
        <f t="shared" si="67"/>
        <v>28</v>
      </c>
      <c r="AW123" t="str">
        <f t="shared" si="68"/>
        <v>HBL</v>
      </c>
      <c r="AX123" t="str">
        <f t="shared" si="69"/>
        <v>040PRL</v>
      </c>
      <c r="AY123" t="str">
        <f t="shared" si="70"/>
        <v>028</v>
      </c>
      <c r="AZ123" t="str">
        <f>IF(ISNUMBER(A123),CONCATENATE(Names!$C$6,Names!$N$3,AU123,A123),"")</f>
        <v>PRLCpl-028</v>
      </c>
      <c r="BA123" t="str">
        <f>IF(ISNUMBER(A123),CONCATENATE(Names!$C$7,Names!$N$3,AU123,A123),"")</f>
        <v>PRLSB-028</v>
      </c>
      <c r="BB123" t="str">
        <f>IF(ISNUMBER(A123),CONCATENATE(Names!$C$8,Names!$N$3,AU123,A123),"")</f>
        <v>PRLJB-028</v>
      </c>
      <c r="BC123" t="str">
        <f>IF(ISNUMBER(A123),CONCATENATE(Names!$D$6,AY123),"")</f>
        <v>C028</v>
      </c>
      <c r="BD123" t="str">
        <f>IF(ISNUMBER(A123),CONCATENATE(Names!$C$10,Names!$N$3,BC123),"")</f>
        <v>PRLEH-C028</v>
      </c>
      <c r="BE123" t="str">
        <f>IF(ISNUMBER(A123),CONCATENATE(Names!$C$11,Names!$N$3,BC123),"")</f>
        <v>PRLTE-C028</v>
      </c>
      <c r="BF123" t="str">
        <f>IF(ISNUMBER(A123),CONCATENATE(Names!$D$7,AY123),"")</f>
        <v>S028</v>
      </c>
      <c r="BG123" t="str">
        <f>IF(ISNUMBER(A123),CONCATENATE(Names!$C$10,Names!$N$3,BF123),"")</f>
        <v>PRLEH-S028</v>
      </c>
      <c r="BH123" t="str">
        <f>IF(ISNUMBER(A123),CONCATENATE(Names!$C$11,Names!$N$3,BF123),"")</f>
        <v>PRLTE-S028</v>
      </c>
      <c r="BI123" t="str">
        <f>IF(ISNUMBER(A123),CONCATENATE(Names!$C$12,Names!$N$3,BC123),"")</f>
        <v>PRLDL-C028</v>
      </c>
      <c r="BJ123" t="str">
        <f>IF(ISNUMBER(A123),CONCATENATE(Names!$C$24,Names!$N$3,AY123),"")</f>
        <v>PRLCSC-028</v>
      </c>
      <c r="BK123" t="str">
        <f>IF(ISNUMBER(A123),CONCATENATE(Names!$C$9,Names!$N$3,AY123),"")</f>
        <v>PRLTap-028</v>
      </c>
      <c r="BL123"/>
      <c r="BM123"/>
      <c r="BN123"/>
      <c r="BO123"/>
      <c r="BP123"/>
      <c r="BQ123"/>
      <c r="BR123"/>
      <c r="BS123" s="157"/>
      <c r="BT123" s="105">
        <f>COUNTIFS($BW$5:BW123,"&lt;&gt;"&amp;"")</f>
        <v>33</v>
      </c>
      <c r="BU123" s="103" t="str">
        <f t="shared" si="40"/>
        <v/>
      </c>
      <c r="BV123" s="103" t="str">
        <f t="shared" si="41"/>
        <v/>
      </c>
      <c r="BW123" s="103"/>
      <c r="BX123"/>
      <c r="BY123" t="str">
        <f>IF($BW123="","",CONCATENATE($BW123,Names!$N$3,$BX123))</f>
        <v/>
      </c>
      <c r="BZ123" s="164"/>
      <c r="CA123" s="13" t="str">
        <f>IF(ISNUMBER(A123),CONCATENATE(W123,Names!$H$3,Y123,Names!$J$3,Names!$K$3,Names!$L$3,BK123),"")</f>
        <v>HBL-040PRL:RFS-PRLTap-028</v>
      </c>
      <c r="CB123" s="13" t="str">
        <f>IF(ISNUMBER(A123),CONCATENATE(W123,Names!$H$3,Y123,Names!$J$3,Names!$K$3,Names!$L$3,BB123),"")</f>
        <v>HBL-040PRL:RFS-PRLJB-028</v>
      </c>
      <c r="CC123" s="13" t="str">
        <f>IF($BW123="","",CONCATENATE(W123,Names!$H$3,Y123,Names!$J$3,Names!$K$3,Names!$L$3,$BW123,Names!$N$3,$BX123))</f>
        <v/>
      </c>
      <c r="CF123" s="13" t="str">
        <f>IF(ISNUMBER($A123),CONCATENATE($BK123,Names!$P$3,Dev!$DA$130),"")</f>
        <v>PRLTap-028_a</v>
      </c>
      <c r="CG123" s="13" t="str">
        <f>IF(ISNUMBER($A123),CONCATENATE($BK123,Names!$P$3,Dev!$DD$130),"")</f>
        <v>PRLTap-028_b</v>
      </c>
      <c r="CH123" s="13" t="str">
        <f>IF(ISNUMBER($A123),CONCATENATE($BK123,Names!$P$3,Dev!$DG$130),"")</f>
        <v>PRLTap-028_c</v>
      </c>
      <c r="CI123" s="13" t="str">
        <f>IF(ISNUMBER($A123),CONCATENATE($BK123,Names!$P$3,Dev!$DK$130),"")</f>
        <v>PRLTap-028_d</v>
      </c>
      <c r="CJ123" s="13" t="str">
        <f>IF(ISNUMBER($A123),CONCATENATE($BK123,Names!$P$3,Dev!$DN$130),"")</f>
        <v>PRLTap-028_e</v>
      </c>
      <c r="CK123" s="13" t="str">
        <f>IF(ISNUMBER($A123),CONCATENATE($BK123,Names!$P$3,Dev!$DQ$130),"")</f>
        <v>PRLTap-028_f</v>
      </c>
      <c r="CM123" s="13" t="str">
        <f>""</f>
        <v/>
      </c>
      <c r="CN123" s="13" t="str">
        <f>IF(ISNUMBER($A123),CONCATENATE($BB123,Names!$P$3,Dev!$CZ$48),"")</f>
        <v>PRLJB-028_a</v>
      </c>
      <c r="CO123" s="13" t="str">
        <f>IF(ISNUMBER($A123),CONCATENATE($BB123,Names!$P$3,Dev!$DF$48),"")</f>
        <v>PRLJB-028_cp</v>
      </c>
      <c r="CP123" s="13" t="str">
        <f>IF(ISNUMBER($A123),CONCATENATE($BB123,Names!$P$3,Dev!$DI$48),"")</f>
        <v>PRLJB-028_b</v>
      </c>
      <c r="CQ123" s="13" t="str">
        <f>IF(ISNUMBER($A123),CONCATENATE($BB123,Names!$P$3,Dev!$DM$48),"")</f>
        <v>PRLJB-028_m</v>
      </c>
      <c r="CR123" s="13" t="str">
        <f>IF(ISNUMBER($A123),CONCATENATE($BB123,Names!$P$3,Dev!$DV$48),"")</f>
        <v>PRLJB-028_n</v>
      </c>
      <c r="CS123" s="13" t="str">
        <f>IF(ISNUMBER($A123),CONCATENATE($BB123,Names!$P$3,Dev!$DZ$48),"")</f>
        <v>PRLJB-028_aa</v>
      </c>
      <c r="CT123" s="13" t="str">
        <f>IF(ISNUMBER($A123),CONCATENATE($BB123,Names!$P$3,Dev!$EI$48),"")</f>
        <v>PRLJB-028_ab</v>
      </c>
      <c r="CU123" s="13" t="str">
        <f>IF(ISNUMBER($A123),CONCATENATE($BB123,Names!$P$3,Dev!$FZ$48),"")</f>
        <v>PRLJB-028_am</v>
      </c>
      <c r="CV123" s="13" t="str">
        <f>IF(ISNUMBER($A123),CONCATENATE($BB123,Names!$P$3,Dev!$GI$48),"")</f>
        <v>PRLJB-028_an</v>
      </c>
      <c r="CW123" s="13" t="str">
        <f>IF(ISNUMBER($A123),CONCATENATE($BB123,Names!$P$3,Dev!$GM$48),"")</f>
        <v>PRLJB-028_++EH</v>
      </c>
      <c r="CY123" s="13" t="str">
        <f>IF(ISNUMBER($A123),CONCATENATE($BB123,Names!$P$3,Dev!$EM$48),"")</f>
        <v>PRLJB-028_g</v>
      </c>
      <c r="CZ123" s="13" t="str">
        <f>IF(ISNUMBER($A123),CONCATENATE($BB123,Names!$P$3,Dev!$EV$48),"")</f>
        <v>PRLJB-028_h</v>
      </c>
      <c r="DA123" s="13" t="str">
        <f>IF(ISNUMBER($A123),CONCATENATE($BB123,Names!$P$3,Dev!$EZ$48),"")</f>
        <v>PRLJB-028_s</v>
      </c>
      <c r="DB123" s="13" t="str">
        <f>IF(ISNUMBER($A123),CONCATENATE($BB123,Names!$P$3,Dev!$FI$48),"")</f>
        <v>PRLJB-028_t</v>
      </c>
      <c r="DC123" s="13" t="str">
        <f>IF(ISNUMBER($A123),CONCATENATE($BB123,Names!$P$3,Dev!$FM$48),"")</f>
        <v>PRLJB-028_ag</v>
      </c>
      <c r="DD123" s="13" t="str">
        <f>IF(ISNUMBER($A123),CONCATENATE($BB123,Names!$P$3,Dev!$FV$48),"")</f>
        <v>PRLJB-028_ah</v>
      </c>
      <c r="DE123" s="13" t="str">
        <f>IF(ISNUMBER($A123),CONCATENATE($BB123,Names!$P$3,Dev!$GP$48),"")</f>
        <v>PRLJB-028_++TE</v>
      </c>
      <c r="DI123" s="105">
        <f>COUNTIFS($DL$5:DL123,"&lt;&gt;"&amp;"")</f>
        <v>0</v>
      </c>
      <c r="DJ123" s="1198" t="str">
        <f t="shared" si="42"/>
        <v/>
      </c>
      <c r="DK123" s="1198" t="str">
        <f t="shared" si="43"/>
        <v/>
      </c>
      <c r="DL123" s="1198"/>
      <c r="DM123" s="1198" t="str">
        <f>IF($DL123="","",_xlfn.CONCAT(Names!$D$5,$AO123))</f>
        <v/>
      </c>
      <c r="DN123" s="1198" t="str">
        <f>IF($DL123="","",CONCATENATE(Names!$C$26,Names!$N$3,$DM123))</f>
        <v/>
      </c>
      <c r="DO123" s="1198" t="str">
        <f>IF($DL123="","",CONCATENATE(Names!$C$25,Names!$N$3,$DM123))</f>
        <v/>
      </c>
    </row>
    <row r="124" spans="1:119">
      <c r="A124" s="1"/>
      <c r="B124" s="6"/>
      <c r="C124" s="6">
        <v>4.1349999999999998</v>
      </c>
      <c r="D124" s="1">
        <v>50</v>
      </c>
      <c r="E124">
        <v>54</v>
      </c>
      <c r="F124">
        <v>1</v>
      </c>
      <c r="G124" s="2">
        <f t="shared" si="55"/>
        <v>213.36499999999992</v>
      </c>
      <c r="H124" s="2">
        <f t="shared" si="52"/>
        <v>215.43249999999992</v>
      </c>
      <c r="I124" s="1225">
        <f>I123+B123/2+C124/2</f>
        <v>215.43250000000003</v>
      </c>
      <c r="J124" s="38"/>
      <c r="K124" s="58"/>
      <c r="L124" s="2" t="str">
        <f>IF(ISNUMBER(E124),VLOOKUP(C124,'TE,EHnames'!$B$4:$F$11,'TE,EHnames'!$C$2,FALSE),"")</f>
        <v>RST/10/50-2/1</v>
      </c>
      <c r="M124" s="2" t="str">
        <f>IF(ISNUMBER(E124),VLOOKUP(C124,'TE,EHnames'!$B$4:$F$11,'TE,EHnames'!$F$2,FALSE),"")</f>
        <v>PT100-3000</v>
      </c>
      <c r="O124" s="13" t="str">
        <f t="shared" si="73"/>
        <v/>
      </c>
      <c r="S124" t="str">
        <f>IFERROR(VLOOKUP(P124,Racks!$H$4:$M$30,6),"")</f>
        <v/>
      </c>
      <c r="V124" s="54">
        <f>COUNTIFS('Sec-Sub'!$K$4:$K$164,"&lt;="&amp;H124)</f>
        <v>65</v>
      </c>
      <c r="W124" s="54" t="str">
        <f>VLOOKUP(V124,'Sec-Sub'!$A$4:$C$164,2,FALSE)</f>
        <v>HBL</v>
      </c>
      <c r="X124" s="54" t="str">
        <f>VLOOKUP(V124,'Sec-Sub'!$A$4:$C$164,3,FALSE)</f>
        <v>040</v>
      </c>
      <c r="Y124" s="54" t="str">
        <f>CONCATENATE(X124,Names!$I$3)</f>
        <v>040PRL</v>
      </c>
      <c r="AC124" s="23"/>
      <c r="AD124" s="1812"/>
      <c r="AE124" s="20"/>
      <c r="AI124" s="1266" t="str">
        <f>IF(ISNUMBER(R124),CONCATENATE(Names!$C$3,R124),"")</f>
        <v/>
      </c>
      <c r="AK124" t="str">
        <f t="shared" si="61"/>
        <v>0</v>
      </c>
      <c r="AL124">
        <f t="shared" si="62"/>
        <v>54</v>
      </c>
      <c r="AM124" t="str">
        <f t="shared" si="63"/>
        <v>HBL</v>
      </c>
      <c r="AN124" t="str">
        <f t="shared" si="64"/>
        <v>040PRL</v>
      </c>
      <c r="AO124" t="str">
        <f t="shared" si="65"/>
        <v>054</v>
      </c>
      <c r="AP124" t="str">
        <f>IF(ISNUMBER(E124),CONCATENATE(Names!$C$5,Names!$N$3,AO124),"")</f>
        <v>PRLRL-054</v>
      </c>
      <c r="AQ124" t="str">
        <f>IF(ISNUMBER(E124),CONCATENATE(Names!$D$5,AO124),"")</f>
        <v>L054</v>
      </c>
      <c r="AR124" t="str">
        <f>IF(ISNUMBER(E124),CONCATENATE(Names!$C$10,Names!$N$3,AQ124),"")</f>
        <v>PRLEH-L054</v>
      </c>
      <c r="AS124" t="str">
        <f>IF(ISNUMBER(E124),CONCATENATE(Names!$C$11,Names!$N$3,AQ124),"")</f>
        <v>PRLTE-L054</v>
      </c>
      <c r="AU124" s="13" t="str">
        <f t="shared" si="66"/>
        <v/>
      </c>
      <c r="AV124" t="str">
        <f t="shared" si="67"/>
        <v/>
      </c>
      <c r="AW124" t="str">
        <f t="shared" si="68"/>
        <v/>
      </c>
      <c r="AX124" t="str">
        <f t="shared" si="69"/>
        <v/>
      </c>
      <c r="AY124" t="str">
        <f t="shared" si="70"/>
        <v/>
      </c>
      <c r="AZ124" t="str">
        <f>IF(ISNUMBER(A124),CONCATENATE(Names!$C$6,Names!$N$3,AU124,A124),"")</f>
        <v/>
      </c>
      <c r="BA124" t="str">
        <f>IF(ISNUMBER(A124),CONCATENATE(Names!$C$7,Names!$N$3,AU124,A124),"")</f>
        <v/>
      </c>
      <c r="BB124" t="str">
        <f>IF(ISNUMBER(A124),CONCATENATE(Names!$C$8,Names!$N$3,AU124,A124),"")</f>
        <v/>
      </c>
      <c r="BC124" t="str">
        <f>IF(ISNUMBER(A124),CONCATENATE(Names!$D$6,AY124),"")</f>
        <v/>
      </c>
      <c r="BD124" t="str">
        <f>IF(ISNUMBER(A124),CONCATENATE(Names!$C$10,Names!$N$3,BC124),"")</f>
        <v/>
      </c>
      <c r="BE124" t="str">
        <f>IF(ISNUMBER(A124),CONCATENATE(Names!$C$11,Names!$N$3,BC124),"")</f>
        <v/>
      </c>
      <c r="BF124" t="str">
        <f>IF(ISNUMBER(A124),CONCATENATE(Names!$D$7,AY124),"")</f>
        <v/>
      </c>
      <c r="BG124" t="str">
        <f>IF(ISNUMBER(A124),CONCATENATE(Names!$C$10,Names!$N$3,BF124),"")</f>
        <v/>
      </c>
      <c r="BH124" t="str">
        <f>IF(ISNUMBER(A124),CONCATENATE(Names!$C$11,Names!$N$3,BF124),"")</f>
        <v/>
      </c>
      <c r="BI124" t="str">
        <f>IF(ISNUMBER(A124),CONCATENATE(Names!$C$12,Names!$N$3,BC124),"")</f>
        <v/>
      </c>
      <c r="BJ124" t="str">
        <f>IF(ISNUMBER(A124),CONCATENATE(Names!$C$24,Names!$N$3,AY124),"")</f>
        <v/>
      </c>
      <c r="BK124" t="str">
        <f>IF(ISNUMBER(A124),CONCATENATE(Names!$C$9,Names!$N$3,AY124),"")</f>
        <v/>
      </c>
      <c r="BS124" s="157"/>
      <c r="BT124" s="105">
        <f>COUNTIFS($BW$5:BW124,"&lt;&gt;"&amp;"")</f>
        <v>33</v>
      </c>
      <c r="BU124" s="103" t="str">
        <f t="shared" si="40"/>
        <v/>
      </c>
      <c r="BV124" s="103" t="str">
        <f t="shared" si="41"/>
        <v/>
      </c>
      <c r="BW124" s="103"/>
      <c r="BY124" t="str">
        <f>IF($BW124="","",CONCATENATE($BW124,Names!$N$3,$BX124))</f>
        <v/>
      </c>
      <c r="BZ124" s="157"/>
      <c r="CA124" s="13" t="str">
        <f>IF(ISNUMBER(A124),CONCATENATE(W124,Names!$H$3,Y124,Names!$J$3,Names!$K$3,Names!$L$3,BK124),"")</f>
        <v/>
      </c>
      <c r="CB124" s="13" t="str">
        <f>IF(ISNUMBER(A124),CONCATENATE(W124,Names!$H$3,Y124,Names!$J$3,Names!$K$3,Names!$L$3,BB124),"")</f>
        <v/>
      </c>
      <c r="CC124" s="13" t="str">
        <f>IF($BW124="","",CONCATENATE(W124,Names!$H$3,Y124,Names!$J$3,Names!$K$3,Names!$L$3,$BW124,Names!$N$3,$BX124))</f>
        <v/>
      </c>
      <c r="CF124" s="13" t="str">
        <f>IF(ISNUMBER($A124),CONCATENATE($BK124,Names!$P$3,Dev!$DA$130),"")</f>
        <v/>
      </c>
      <c r="CG124" s="13" t="str">
        <f>IF(ISNUMBER($A124),CONCATENATE($BK124,Names!$P$3,Dev!$DD$130),"")</f>
        <v/>
      </c>
      <c r="CH124" s="13" t="str">
        <f>IF(ISNUMBER($A124),CONCATENATE($BK124,Names!$P$3,Dev!$DG$130),"")</f>
        <v/>
      </c>
      <c r="CI124" s="13" t="str">
        <f>IF(ISNUMBER($A124),CONCATENATE($BK124,Names!$P$3,Dev!$DK$130),"")</f>
        <v/>
      </c>
      <c r="CJ124" s="13" t="str">
        <f>IF(ISNUMBER($A124),CONCATENATE($BK124,Names!$P$3,Dev!$DN$130),"")</f>
        <v/>
      </c>
      <c r="CK124" s="13" t="str">
        <f>IF(ISNUMBER($A124),CONCATENATE($BK124,Names!$P$3,Dev!$DQ$130),"")</f>
        <v/>
      </c>
      <c r="CL124" s="13"/>
      <c r="CM124" s="13" t="str">
        <f>""</f>
        <v/>
      </c>
      <c r="CN124" s="13" t="str">
        <f>IF(ISNUMBER($A124),CONCATENATE($BB124,Names!$P$3,Dev!$CZ$48),"")</f>
        <v/>
      </c>
      <c r="CO124" s="13" t="str">
        <f>IF(ISNUMBER($A124),CONCATENATE($BB124,Names!$P$3,Dev!$DF$48),"")</f>
        <v/>
      </c>
      <c r="CP124" s="13" t="str">
        <f>IF(ISNUMBER($A124),CONCATENATE($BB124,Names!$P$3,Dev!$DI$48),"")</f>
        <v/>
      </c>
      <c r="CQ124" s="13" t="str">
        <f>IF(ISNUMBER($A124),CONCATENATE($BB124,Names!$P$3,Dev!$DM$48),"")</f>
        <v/>
      </c>
      <c r="CR124" s="13" t="str">
        <f>IF(ISNUMBER($A124),CONCATENATE($BB124,Names!$P$3,Dev!$DV$48),"")</f>
        <v/>
      </c>
      <c r="CS124" s="13" t="str">
        <f>IF(ISNUMBER($A124),CONCATENATE($BB124,Names!$P$3,Dev!$DZ$48),"")</f>
        <v/>
      </c>
      <c r="CT124" s="13" t="str">
        <f>IF(ISNUMBER($A124),CONCATENATE($BB124,Names!$P$3,Dev!$EI$48),"")</f>
        <v/>
      </c>
      <c r="CU124" s="13" t="str">
        <f>IF(ISNUMBER($A124),CONCATENATE($BB124,Names!$P$3,Dev!$FZ$48),"")</f>
        <v/>
      </c>
      <c r="CV124" s="13" t="str">
        <f>IF(ISNUMBER($A124),CONCATENATE($BB124,Names!$P$3,Dev!$GI$48),"")</f>
        <v/>
      </c>
      <c r="CW124" s="13" t="str">
        <f>IF(ISNUMBER($A124),CONCATENATE($BB124,Names!$P$3,Dev!$GM$48),"")</f>
        <v/>
      </c>
      <c r="CX124" s="13"/>
      <c r="CY124" s="13" t="str">
        <f>IF(ISNUMBER($A124),CONCATENATE($BB124,Names!$P$3,Dev!$EM$48),"")</f>
        <v/>
      </c>
      <c r="CZ124" s="13" t="str">
        <f>IF(ISNUMBER($A124),CONCATENATE($BB124,Names!$P$3,Dev!$EV$48),"")</f>
        <v/>
      </c>
      <c r="DA124" s="13" t="str">
        <f>IF(ISNUMBER($A124),CONCATENATE($BB124,Names!$P$3,Dev!$EZ$48),"")</f>
        <v/>
      </c>
      <c r="DB124" s="13" t="str">
        <f>IF(ISNUMBER($A124),CONCATENATE($BB124,Names!$P$3,Dev!$FI$48),"")</f>
        <v/>
      </c>
      <c r="DC124" s="13" t="str">
        <f>IF(ISNUMBER($A124),CONCATENATE($BB124,Names!$P$3,Dev!$FM$48),"")</f>
        <v/>
      </c>
      <c r="DD124" s="13" t="str">
        <f>IF(ISNUMBER($A124),CONCATENATE($BB124,Names!$P$3,Dev!$FV$48),"")</f>
        <v/>
      </c>
      <c r="DE124" s="13" t="str">
        <f>IF(ISNUMBER($A124),CONCATENATE($BB124,Names!$P$3,Dev!$GP$48),"")</f>
        <v/>
      </c>
      <c r="DI124" s="105">
        <f>COUNTIFS($DL$5:DL124,"&lt;&gt;"&amp;"")</f>
        <v>0</v>
      </c>
      <c r="DJ124" s="1198" t="str">
        <f t="shared" si="42"/>
        <v/>
      </c>
      <c r="DK124" s="1198" t="str">
        <f t="shared" si="43"/>
        <v/>
      </c>
      <c r="DL124" s="1198"/>
      <c r="DM124" s="1198" t="str">
        <f>IF($DL124="","",_xlfn.CONCAT(Names!$D$5,$AO124))</f>
        <v/>
      </c>
      <c r="DN124" s="1198" t="str">
        <f>IF($DL124="","",CONCATENATE(Names!$C$26,Names!$N$3,$DM124))</f>
        <v/>
      </c>
      <c r="DO124" s="1198" t="str">
        <f>IF($DL124="","",CONCATENATE(Names!$C$25,Names!$N$3,$DM124))</f>
        <v/>
      </c>
    </row>
    <row r="125" spans="1:119">
      <c r="A125" s="1"/>
      <c r="B125" s="6"/>
      <c r="C125" s="6">
        <v>4.1349999999999998</v>
      </c>
      <c r="D125" s="1">
        <v>50</v>
      </c>
      <c r="E125">
        <v>55</v>
      </c>
      <c r="F125">
        <v>1</v>
      </c>
      <c r="G125" s="2">
        <f t="shared" si="55"/>
        <v>217.49999999999991</v>
      </c>
      <c r="H125" s="2">
        <f t="shared" si="52"/>
        <v>219.56749999999991</v>
      </c>
      <c r="I125" s="1225">
        <f>I123+B123/2+C124+C125/2</f>
        <v>219.56750000000002</v>
      </c>
      <c r="J125" s="38"/>
      <c r="K125" s="58"/>
      <c r="L125" s="2" t="str">
        <f>IF(ISNUMBER(E125),VLOOKUP(C125,'TE,EHnames'!$B$4:$F$11,'TE,EHnames'!$C$2,FALSE),"")</f>
        <v>RST/10/50-2/1</v>
      </c>
      <c r="M125" s="2" t="str">
        <f>IF(ISNUMBER(E125),VLOOKUP(C125,'TE,EHnames'!$B$4:$F$11,'TE,EHnames'!$F$2,FALSE),"")</f>
        <v>PT100-3000</v>
      </c>
      <c r="O125" s="13" t="str">
        <f t="shared" si="73"/>
        <v/>
      </c>
      <c r="S125" t="str">
        <f>IFERROR(VLOOKUP(P125,Racks!$H$4:$M$30,6),"")</f>
        <v/>
      </c>
      <c r="T125" s="172">
        <f>Racks!$B$16</f>
        <v>217.82215399999998</v>
      </c>
      <c r="U125" t="str">
        <f>CONCATENATE(Racks!$C$16,Names!$H$3,Racks!$D$16,"/",Racks!$E$16,Names!$H$3,Racks!$F$16)</f>
        <v>HBL-040Row/HBL-050Row</v>
      </c>
      <c r="V125" s="54">
        <f>COUNTIFS('Sec-Sub'!$K$4:$K$164,"&lt;="&amp;H125)</f>
        <v>67</v>
      </c>
      <c r="W125" s="54" t="str">
        <f>VLOOKUP(V125,'Sec-Sub'!$A$4:$C$164,2,FALSE)</f>
        <v>HBL</v>
      </c>
      <c r="X125" s="54" t="str">
        <f>VLOOKUP(V125,'Sec-Sub'!$A$4:$C$164,3,FALSE)</f>
        <v>050</v>
      </c>
      <c r="Y125" s="54" t="str">
        <f>CONCATENATE(X125,Names!$I$3)</f>
        <v>050PRL</v>
      </c>
      <c r="AC125" s="8">
        <f>SUM(AD125:AE130)</f>
        <v>4</v>
      </c>
      <c r="AD125" s="1812">
        <v>1</v>
      </c>
      <c r="AE125" s="10"/>
      <c r="AI125" s="1266" t="str">
        <f>IF(ISNUMBER(R125),CONCATENATE(Names!$C$3,R125),"")</f>
        <v/>
      </c>
      <c r="AK125" t="str">
        <f t="shared" si="61"/>
        <v>0</v>
      </c>
      <c r="AL125">
        <f t="shared" si="62"/>
        <v>55</v>
      </c>
      <c r="AM125" t="str">
        <f t="shared" si="63"/>
        <v>HBL</v>
      </c>
      <c r="AN125" t="str">
        <f t="shared" si="64"/>
        <v>050PRL</v>
      </c>
      <c r="AO125" t="str">
        <f t="shared" si="65"/>
        <v>055</v>
      </c>
      <c r="AP125" t="str">
        <f>IF(ISNUMBER(E125),CONCATENATE(Names!$C$5,Names!$N$3,AO125),"")</f>
        <v>PRLRL-055</v>
      </c>
      <c r="AQ125" t="str">
        <f>IF(ISNUMBER(E125),CONCATENATE(Names!$D$5,AO125),"")</f>
        <v>L055</v>
      </c>
      <c r="AR125" t="str">
        <f>IF(ISNUMBER(E125),CONCATENATE(Names!$C$10,Names!$N$3,AQ125),"")</f>
        <v>PRLEH-L055</v>
      </c>
      <c r="AS125" t="str">
        <f>IF(ISNUMBER(E125),CONCATENATE(Names!$C$11,Names!$N$3,AQ125),"")</f>
        <v>PRLTE-L055</v>
      </c>
      <c r="AU125" s="13" t="str">
        <f t="shared" si="66"/>
        <v/>
      </c>
      <c r="AV125" t="str">
        <f t="shared" si="67"/>
        <v/>
      </c>
      <c r="AW125" t="str">
        <f t="shared" si="68"/>
        <v/>
      </c>
      <c r="AX125" t="str">
        <f t="shared" si="69"/>
        <v/>
      </c>
      <c r="AY125" t="str">
        <f t="shared" si="70"/>
        <v/>
      </c>
      <c r="AZ125" t="str">
        <f>IF(ISNUMBER(A125),CONCATENATE(Names!$C$6,Names!$N$3,AU125,A125),"")</f>
        <v/>
      </c>
      <c r="BA125" t="str">
        <f>IF(ISNUMBER(A125),CONCATENATE(Names!$C$7,Names!$N$3,AU125,A125),"")</f>
        <v/>
      </c>
      <c r="BB125" t="str">
        <f>IF(ISNUMBER(A125),CONCATENATE(Names!$C$8,Names!$N$3,AU125,A125),"")</f>
        <v/>
      </c>
      <c r="BC125" t="str">
        <f>IF(ISNUMBER(A125),CONCATENATE(Names!$D$6,AY125),"")</f>
        <v/>
      </c>
      <c r="BD125" t="str">
        <f>IF(ISNUMBER(A125),CONCATENATE(Names!$C$10,Names!$N$3,BC125),"")</f>
        <v/>
      </c>
      <c r="BE125" t="str">
        <f>IF(ISNUMBER(A125),CONCATENATE(Names!$C$11,Names!$N$3,BC125),"")</f>
        <v/>
      </c>
      <c r="BF125" t="str">
        <f>IF(ISNUMBER(A125),CONCATENATE(Names!$D$7,AY125),"")</f>
        <v/>
      </c>
      <c r="BG125" t="str">
        <f>IF(ISNUMBER(A125),CONCATENATE(Names!$C$10,Names!$N$3,BF125),"")</f>
        <v/>
      </c>
      <c r="BH125" t="str">
        <f>IF(ISNUMBER(A125),CONCATENATE(Names!$C$11,Names!$N$3,BF125),"")</f>
        <v/>
      </c>
      <c r="BI125" t="str">
        <f>IF(ISNUMBER(A125),CONCATENATE(Names!$C$12,Names!$N$3,BC125),"")</f>
        <v/>
      </c>
      <c r="BJ125" t="str">
        <f>IF(ISNUMBER(A125),CONCATENATE(Names!$C$24,Names!$N$3,AY125),"")</f>
        <v/>
      </c>
      <c r="BK125" t="str">
        <f>IF(ISNUMBER(A125),CONCATENATE(Names!$C$9,Names!$N$3,AY125),"")</f>
        <v/>
      </c>
      <c r="BS125" s="157"/>
      <c r="BT125" s="105">
        <f>COUNTIFS($BW$5:BW125,"&lt;&gt;"&amp;"")</f>
        <v>33</v>
      </c>
      <c r="BU125" s="103" t="str">
        <f t="shared" si="40"/>
        <v/>
      </c>
      <c r="BV125" s="103" t="str">
        <f t="shared" si="41"/>
        <v/>
      </c>
      <c r="BW125" s="103"/>
      <c r="BY125" t="str">
        <f>IF($BW125="","",CONCATENATE($BW125,Names!$N$3,$BX125))</f>
        <v/>
      </c>
      <c r="BZ125" s="157"/>
      <c r="CA125" s="13" t="str">
        <f>IF(ISNUMBER(A125),CONCATENATE(W125,Names!$H$3,Y125,Names!$J$3,Names!$K$3,Names!$L$3,BK125),"")</f>
        <v/>
      </c>
      <c r="CB125" s="13" t="str">
        <f>IF(ISNUMBER(A125),CONCATENATE(W125,Names!$H$3,Y125,Names!$J$3,Names!$K$3,Names!$L$3,BB125),"")</f>
        <v/>
      </c>
      <c r="CC125" s="13" t="str">
        <f>IF($BW125="","",CONCATENATE(W125,Names!$H$3,Y125,Names!$J$3,Names!$K$3,Names!$L$3,$BW125,Names!$N$3,$BX125))</f>
        <v/>
      </c>
      <c r="CF125" s="13" t="str">
        <f>IF(ISNUMBER($A125),CONCATENATE($BK125,Names!$P$3,Dev!$DA$130),"")</f>
        <v/>
      </c>
      <c r="CG125" s="13" t="str">
        <f>IF(ISNUMBER($A125),CONCATENATE($BK125,Names!$P$3,Dev!$DD$130),"")</f>
        <v/>
      </c>
      <c r="CH125" s="13" t="str">
        <f>IF(ISNUMBER($A125),CONCATENATE($BK125,Names!$P$3,Dev!$DG$130),"")</f>
        <v/>
      </c>
      <c r="CI125" s="13" t="str">
        <f>IF(ISNUMBER($A125),CONCATENATE($BK125,Names!$P$3,Dev!$DK$130),"")</f>
        <v/>
      </c>
      <c r="CJ125" s="13" t="str">
        <f>IF(ISNUMBER($A125),CONCATENATE($BK125,Names!$P$3,Dev!$DN$130),"")</f>
        <v/>
      </c>
      <c r="CK125" s="13" t="str">
        <f>IF(ISNUMBER($A125),CONCATENATE($BK125,Names!$P$3,Dev!$DQ$130),"")</f>
        <v/>
      </c>
      <c r="CL125" s="13"/>
      <c r="CM125" s="13" t="str">
        <f>""</f>
        <v/>
      </c>
      <c r="CN125" s="13" t="str">
        <f>IF(ISNUMBER($A125),CONCATENATE($BB125,Names!$P$3,Dev!$CZ$48),"")</f>
        <v/>
      </c>
      <c r="CO125" s="13" t="str">
        <f>IF(ISNUMBER($A125),CONCATENATE($BB125,Names!$P$3,Dev!$DF$48),"")</f>
        <v/>
      </c>
      <c r="CP125" s="13" t="str">
        <f>IF(ISNUMBER($A125),CONCATENATE($BB125,Names!$P$3,Dev!$DI$48),"")</f>
        <v/>
      </c>
      <c r="CQ125" s="13" t="str">
        <f>IF(ISNUMBER($A125),CONCATENATE($BB125,Names!$P$3,Dev!$DM$48),"")</f>
        <v/>
      </c>
      <c r="CR125" s="13" t="str">
        <f>IF(ISNUMBER($A125),CONCATENATE($BB125,Names!$P$3,Dev!$DV$48),"")</f>
        <v/>
      </c>
      <c r="CS125" s="13" t="str">
        <f>IF(ISNUMBER($A125),CONCATENATE($BB125,Names!$P$3,Dev!$DZ$48),"")</f>
        <v/>
      </c>
      <c r="CT125" s="13" t="str">
        <f>IF(ISNUMBER($A125),CONCATENATE($BB125,Names!$P$3,Dev!$EI$48),"")</f>
        <v/>
      </c>
      <c r="CU125" s="13" t="str">
        <f>IF(ISNUMBER($A125),CONCATENATE($BB125,Names!$P$3,Dev!$FZ$48),"")</f>
        <v/>
      </c>
      <c r="CV125" s="13" t="str">
        <f>IF(ISNUMBER($A125),CONCATENATE($BB125,Names!$P$3,Dev!$GI$48),"")</f>
        <v/>
      </c>
      <c r="CW125" s="13" t="str">
        <f>IF(ISNUMBER($A125),CONCATENATE($BB125,Names!$P$3,Dev!$GM$48),"")</f>
        <v/>
      </c>
      <c r="CX125" s="13"/>
      <c r="CY125" s="13" t="str">
        <f>IF(ISNUMBER($A125),CONCATENATE($BB125,Names!$P$3,Dev!$EM$48),"")</f>
        <v/>
      </c>
      <c r="CZ125" s="13" t="str">
        <f>IF(ISNUMBER($A125),CONCATENATE($BB125,Names!$P$3,Dev!$EV$48),"")</f>
        <v/>
      </c>
      <c r="DA125" s="13" t="str">
        <f>IF(ISNUMBER($A125),CONCATENATE($BB125,Names!$P$3,Dev!$EZ$48),"")</f>
        <v/>
      </c>
      <c r="DB125" s="13" t="str">
        <f>IF(ISNUMBER($A125),CONCATENATE($BB125,Names!$P$3,Dev!$FI$48),"")</f>
        <v/>
      </c>
      <c r="DC125" s="13" t="str">
        <f>IF(ISNUMBER($A125),CONCATENATE($BB125,Names!$P$3,Dev!$FM$48),"")</f>
        <v/>
      </c>
      <c r="DD125" s="13" t="str">
        <f>IF(ISNUMBER($A125),CONCATENATE($BB125,Names!$P$3,Dev!$FV$48),"")</f>
        <v/>
      </c>
      <c r="DE125" s="13" t="str">
        <f>IF(ISNUMBER($A125),CONCATENATE($BB125,Names!$P$3,Dev!$GP$48),"")</f>
        <v/>
      </c>
      <c r="DI125" s="105">
        <f>COUNTIFS($DL$5:DL125,"&lt;&gt;"&amp;"")</f>
        <v>0</v>
      </c>
      <c r="DJ125" s="1198" t="str">
        <f t="shared" si="42"/>
        <v/>
      </c>
      <c r="DK125" s="1198" t="str">
        <f t="shared" si="43"/>
        <v/>
      </c>
      <c r="DL125" s="1198"/>
      <c r="DM125" s="1198" t="str">
        <f>IF($DL125="","",_xlfn.CONCAT(Names!$D$5,$AO125))</f>
        <v/>
      </c>
      <c r="DN125" s="1198" t="str">
        <f>IF($DL125="","",CONCATENATE(Names!$C$26,Names!$N$3,$DM125))</f>
        <v/>
      </c>
      <c r="DO125" s="1198" t="str">
        <f>IF($DL125="","",CONCATENATE(Names!$C$25,Names!$N$3,$DM125))</f>
        <v/>
      </c>
    </row>
    <row r="126" spans="1:119" s="13" customFormat="1">
      <c r="A126" s="11">
        <v>29</v>
      </c>
      <c r="B126" s="12">
        <v>0.25</v>
      </c>
      <c r="C126" s="11"/>
      <c r="D126" s="11">
        <v>20</v>
      </c>
      <c r="F126" s="13">
        <v>1</v>
      </c>
      <c r="G126" s="2">
        <f t="shared" si="55"/>
        <v>221.63499999999991</v>
      </c>
      <c r="H126" s="2">
        <f t="shared" si="52"/>
        <v>221.75999999999991</v>
      </c>
      <c r="I126" s="1230">
        <f>I123+SUM(C124:C125)+B126</f>
        <v>221.76000000000005</v>
      </c>
      <c r="J126" s="56">
        <v>1746007000290</v>
      </c>
      <c r="K126" s="59">
        <v>17.5</v>
      </c>
      <c r="L126" s="2" t="str">
        <f>IF(ISNUMBER(E126),VLOOKUP(C126,'TE,EHnames'!$B$4:$F$11,'TE,EHnames'!$C$2,FALSE),"")</f>
        <v/>
      </c>
      <c r="M126" s="2" t="str">
        <f>IF(ISNUMBER(E126),VLOOKUP(C126,'TE,EHnames'!$B$4:$F$11,'TE,EHnames'!$F$2,FALSE),"")</f>
        <v/>
      </c>
      <c r="O126" s="14">
        <f t="shared" ref="O126:O131" si="74">IF(ISNUMBER(A126),ABS(H126-$Q$128),"")</f>
        <v>4.4550000000000978</v>
      </c>
      <c r="P126" s="13">
        <v>220</v>
      </c>
      <c r="S126" t="str">
        <f>IFERROR(VLOOKUP(P126,Racks!$H$4:$M$30,6),"")</f>
        <v>HBL-060Row:CnPw-U-016</v>
      </c>
      <c r="V126" s="54">
        <f>COUNTIFS('Sec-Sub'!$K$4:$K$164,"&lt;="&amp;H126)</f>
        <v>67</v>
      </c>
      <c r="W126" s="54" t="str">
        <f>VLOOKUP(V126,'Sec-Sub'!$A$4:$C$164,2,FALSE)</f>
        <v>HBL</v>
      </c>
      <c r="X126" s="54" t="str">
        <f>VLOOKUP(V126,'Sec-Sub'!$A$4:$C$164,3,FALSE)</f>
        <v>050</v>
      </c>
      <c r="Y126" s="54" t="str">
        <f>CONCATENATE(X126,Names!$I$3)</f>
        <v>050PRL</v>
      </c>
      <c r="Z126" s="48" t="s">
        <v>198</v>
      </c>
      <c r="AA126" s="49" t="s">
        <v>188</v>
      </c>
      <c r="AC126" s="15">
        <f>SUM(D125:D130)</f>
        <v>240</v>
      </c>
      <c r="AD126" s="1812"/>
      <c r="AE126" s="17">
        <v>1</v>
      </c>
      <c r="AI126" s="1266" t="str">
        <f>IF(ISNUMBER(R126),CONCATENATE(Names!$C$3,R126),"")</f>
        <v/>
      </c>
      <c r="AJ126"/>
      <c r="AK126" t="str">
        <f t="shared" si="61"/>
        <v/>
      </c>
      <c r="AL126" t="str">
        <f t="shared" si="62"/>
        <v/>
      </c>
      <c r="AM126" t="str">
        <f t="shared" si="63"/>
        <v/>
      </c>
      <c r="AN126" t="str">
        <f t="shared" si="64"/>
        <v/>
      </c>
      <c r="AO126" t="str">
        <f t="shared" si="65"/>
        <v/>
      </c>
      <c r="AP126" t="str">
        <f>IF(ISNUMBER(E126),CONCATENATE(Names!$C$5,Names!$N$3,AO126),"")</f>
        <v/>
      </c>
      <c r="AQ126" t="str">
        <f>IF(ISNUMBER(E126),CONCATENATE(Names!$D$5,AO126),"")</f>
        <v/>
      </c>
      <c r="AR126" t="str">
        <f>IF(ISNUMBER(E126),CONCATENATE(Names!$C$10,Names!$N$3,AQ126),"")</f>
        <v/>
      </c>
      <c r="AS126" t="str">
        <f>IF(ISNUMBER(E126),CONCATENATE(Names!$C$11,Names!$N$3,AQ126),"")</f>
        <v/>
      </c>
      <c r="AT126"/>
      <c r="AU126" s="13" t="str">
        <f t="shared" si="66"/>
        <v>0</v>
      </c>
      <c r="AV126">
        <f t="shared" si="67"/>
        <v>29</v>
      </c>
      <c r="AW126" t="str">
        <f t="shared" si="68"/>
        <v>HBL</v>
      </c>
      <c r="AX126" t="str">
        <f t="shared" si="69"/>
        <v>050PRL</v>
      </c>
      <c r="AY126" t="str">
        <f t="shared" si="70"/>
        <v>029</v>
      </c>
      <c r="AZ126" t="str">
        <f>IF(ISNUMBER(A126),CONCATENATE(Names!$C$6,Names!$N$3,AU126,A126),"")</f>
        <v>PRLCpl-029</v>
      </c>
      <c r="BA126" t="str">
        <f>IF(ISNUMBER(A126),CONCATENATE(Names!$C$7,Names!$N$3,AU126,A126),"")</f>
        <v>PRLSB-029</v>
      </c>
      <c r="BB126" t="str">
        <f>IF(ISNUMBER(A126),CONCATENATE(Names!$C$8,Names!$N$3,AU126,A126),"")</f>
        <v>PRLJB-029</v>
      </c>
      <c r="BC126" t="str">
        <f>IF(ISNUMBER(A126),CONCATENATE(Names!$D$6,AY126),"")</f>
        <v>C029</v>
      </c>
      <c r="BD126" t="str">
        <f>IF(ISNUMBER(A126),CONCATENATE(Names!$C$10,Names!$N$3,BC126),"")</f>
        <v>PRLEH-C029</v>
      </c>
      <c r="BE126" t="str">
        <f>IF(ISNUMBER(A126),CONCATENATE(Names!$C$11,Names!$N$3,BC126),"")</f>
        <v>PRLTE-C029</v>
      </c>
      <c r="BF126" t="str">
        <f>IF(ISNUMBER(A126),CONCATENATE(Names!$D$7,AY126),"")</f>
        <v>S029</v>
      </c>
      <c r="BG126" t="str">
        <f>IF(ISNUMBER(A126),CONCATENATE(Names!$C$10,Names!$N$3,BF126),"")</f>
        <v>PRLEH-S029</v>
      </c>
      <c r="BH126" t="str">
        <f>IF(ISNUMBER(A126),CONCATENATE(Names!$C$11,Names!$N$3,BF126),"")</f>
        <v>PRLTE-S029</v>
      </c>
      <c r="BI126" t="str">
        <f>IF(ISNUMBER(A126),CONCATENATE(Names!$C$12,Names!$N$3,BC126),"")</f>
        <v>PRLDL-C029</v>
      </c>
      <c r="BJ126" t="str">
        <f>IF(ISNUMBER(A126),CONCATENATE(Names!$C$24,Names!$N$3,AY126),"")</f>
        <v>PRLCSC-029</v>
      </c>
      <c r="BK126" t="str">
        <f>IF(ISNUMBER(A126),CONCATENATE(Names!$C$9,Names!$N$3,AY126),"")</f>
        <v>PRLTap-029</v>
      </c>
      <c r="BL126"/>
      <c r="BM126"/>
      <c r="BN126"/>
      <c r="BO126"/>
      <c r="BP126"/>
      <c r="BQ126"/>
      <c r="BR126"/>
      <c r="BS126" s="157"/>
      <c r="BT126" s="105">
        <f>COUNTIFS($BW$5:BW126,"&lt;&gt;"&amp;"")</f>
        <v>33</v>
      </c>
      <c r="BU126" s="103" t="str">
        <f t="shared" si="40"/>
        <v/>
      </c>
      <c r="BV126" s="103" t="str">
        <f t="shared" si="41"/>
        <v/>
      </c>
      <c r="BW126" s="103"/>
      <c r="BX126"/>
      <c r="BY126" t="str">
        <f>IF($BW126="","",CONCATENATE($BW126,Names!$N$3,$BX126))</f>
        <v/>
      </c>
      <c r="BZ126" s="164"/>
      <c r="CA126" s="13" t="str">
        <f>IF(ISNUMBER(A126),CONCATENATE(W126,Names!$H$3,Y126,Names!$J$3,Names!$K$3,Names!$L$3,BK126),"")</f>
        <v>HBL-050PRL:RFS-PRLTap-029</v>
      </c>
      <c r="CB126" s="13" t="str">
        <f>IF(ISNUMBER(A126),CONCATENATE(W126,Names!$H$3,Y126,Names!$J$3,Names!$K$3,Names!$L$3,BB126),"")</f>
        <v>HBL-050PRL:RFS-PRLJB-029</v>
      </c>
      <c r="CC126" s="13" t="str">
        <f>IF($BW126="","",CONCATENATE(W126,Names!$H$3,Y126,Names!$J$3,Names!$K$3,Names!$L$3,$BW126,Names!$N$3,$BX126))</f>
        <v/>
      </c>
      <c r="CF126" s="13" t="str">
        <f>IF(ISNUMBER($A126),CONCATENATE($BK126,Names!$P$3,Dev!$DA$130),"")</f>
        <v>PRLTap-029_a</v>
      </c>
      <c r="CG126" s="13" t="str">
        <f>IF(ISNUMBER($A126),CONCATENATE($BK126,Names!$P$3,Dev!$DD$130),"")</f>
        <v>PRLTap-029_b</v>
      </c>
      <c r="CH126" s="13" t="str">
        <f>IF(ISNUMBER($A126),CONCATENATE($BK126,Names!$P$3,Dev!$DG$130),"")</f>
        <v>PRLTap-029_c</v>
      </c>
      <c r="CI126" s="13" t="str">
        <f>IF(ISNUMBER($A126),CONCATENATE($BK126,Names!$P$3,Dev!$DK$130),"")</f>
        <v>PRLTap-029_d</v>
      </c>
      <c r="CJ126" s="13" t="str">
        <f>IF(ISNUMBER($A126),CONCATENATE($BK126,Names!$P$3,Dev!$DN$130),"")</f>
        <v>PRLTap-029_e</v>
      </c>
      <c r="CK126" s="13" t="str">
        <f>IF(ISNUMBER($A126),CONCATENATE($BK126,Names!$P$3,Dev!$DQ$130),"")</f>
        <v>PRLTap-029_f</v>
      </c>
      <c r="CM126" s="13" t="str">
        <f>""</f>
        <v/>
      </c>
      <c r="CN126" s="13" t="str">
        <f>IF(ISNUMBER($A126),CONCATENATE($BB126,Names!$P$3,Dev!$CZ$48),"")</f>
        <v>PRLJB-029_a</v>
      </c>
      <c r="CO126" s="13" t="str">
        <f>IF(ISNUMBER($A126),CONCATENATE($BB126,Names!$P$3,Dev!$DF$48),"")</f>
        <v>PRLJB-029_cp</v>
      </c>
      <c r="CP126" s="13" t="str">
        <f>IF(ISNUMBER($A126),CONCATENATE($BB126,Names!$P$3,Dev!$DI$48),"")</f>
        <v>PRLJB-029_b</v>
      </c>
      <c r="CQ126" s="13" t="str">
        <f>IF(ISNUMBER($A126),CONCATENATE($BB126,Names!$P$3,Dev!$DM$48),"")</f>
        <v>PRLJB-029_m</v>
      </c>
      <c r="CR126" s="13" t="str">
        <f>IF(ISNUMBER($A126),CONCATENATE($BB126,Names!$P$3,Dev!$DV$48),"")</f>
        <v>PRLJB-029_n</v>
      </c>
      <c r="CS126" s="13" t="str">
        <f>IF(ISNUMBER($A126),CONCATENATE($BB126,Names!$P$3,Dev!$DZ$48),"")</f>
        <v>PRLJB-029_aa</v>
      </c>
      <c r="CT126" s="13" t="str">
        <f>IF(ISNUMBER($A126),CONCATENATE($BB126,Names!$P$3,Dev!$EI$48),"")</f>
        <v>PRLJB-029_ab</v>
      </c>
      <c r="CU126" s="13" t="str">
        <f>IF(ISNUMBER($A126),CONCATENATE($BB126,Names!$P$3,Dev!$FZ$48),"")</f>
        <v>PRLJB-029_am</v>
      </c>
      <c r="CV126" s="13" t="str">
        <f>IF(ISNUMBER($A126),CONCATENATE($BB126,Names!$P$3,Dev!$GI$48),"")</f>
        <v>PRLJB-029_an</v>
      </c>
      <c r="CW126" s="13" t="str">
        <f>IF(ISNUMBER($A126),CONCATENATE($BB126,Names!$P$3,Dev!$GM$48),"")</f>
        <v>PRLJB-029_++EH</v>
      </c>
      <c r="CY126" s="13" t="str">
        <f>IF(ISNUMBER($A126),CONCATENATE($BB126,Names!$P$3,Dev!$EM$48),"")</f>
        <v>PRLJB-029_g</v>
      </c>
      <c r="CZ126" s="13" t="str">
        <f>IF(ISNUMBER($A126),CONCATENATE($BB126,Names!$P$3,Dev!$EV$48),"")</f>
        <v>PRLJB-029_h</v>
      </c>
      <c r="DA126" s="13" t="str">
        <f>IF(ISNUMBER($A126),CONCATENATE($BB126,Names!$P$3,Dev!$EZ$48),"")</f>
        <v>PRLJB-029_s</v>
      </c>
      <c r="DB126" s="13" t="str">
        <f>IF(ISNUMBER($A126),CONCATENATE($BB126,Names!$P$3,Dev!$FI$48),"")</f>
        <v>PRLJB-029_t</v>
      </c>
      <c r="DC126" s="13" t="str">
        <f>IF(ISNUMBER($A126),CONCATENATE($BB126,Names!$P$3,Dev!$FM$48),"")</f>
        <v>PRLJB-029_ag</v>
      </c>
      <c r="DD126" s="13" t="str">
        <f>IF(ISNUMBER($A126),CONCATENATE($BB126,Names!$P$3,Dev!$FV$48),"")</f>
        <v>PRLJB-029_ah</v>
      </c>
      <c r="DE126" s="13" t="str">
        <f>IF(ISNUMBER($A126),CONCATENATE($BB126,Names!$P$3,Dev!$GP$48),"")</f>
        <v>PRLJB-029_++TE</v>
      </c>
      <c r="DI126" s="105">
        <f>COUNTIFS($DL$5:DL126,"&lt;&gt;"&amp;"")</f>
        <v>0</v>
      </c>
      <c r="DJ126" s="1198" t="str">
        <f t="shared" si="42"/>
        <v/>
      </c>
      <c r="DK126" s="1198" t="str">
        <f t="shared" si="43"/>
        <v/>
      </c>
      <c r="DL126" s="1198"/>
      <c r="DM126" s="1198" t="str">
        <f>IF($DL126="","",_xlfn.CONCAT(Names!$D$5,$AO126))</f>
        <v/>
      </c>
      <c r="DN126" s="1198" t="str">
        <f>IF($DL126="","",CONCATENATE(Names!$C$26,Names!$N$3,$DM126))</f>
        <v/>
      </c>
      <c r="DO126" s="1198" t="str">
        <f>IF($DL126="","",CONCATENATE(Names!$C$25,Names!$N$3,$DM126))</f>
        <v/>
      </c>
    </row>
    <row r="127" spans="1:119">
      <c r="A127" s="1"/>
      <c r="B127" s="6"/>
      <c r="C127" s="6">
        <v>4.1349999999999998</v>
      </c>
      <c r="D127" s="1">
        <v>50</v>
      </c>
      <c r="E127">
        <v>56</v>
      </c>
      <c r="F127">
        <v>1</v>
      </c>
      <c r="G127" s="2">
        <f t="shared" si="55"/>
        <v>221.88499999999991</v>
      </c>
      <c r="H127" s="2">
        <f t="shared" si="52"/>
        <v>223.9524999999999</v>
      </c>
      <c r="I127" s="1225">
        <f>I126+B126/2+C127/2</f>
        <v>223.95250000000004</v>
      </c>
      <c r="J127" s="38"/>
      <c r="K127" s="58"/>
      <c r="L127" s="2" t="str">
        <f>IF(ISNUMBER(E127),VLOOKUP(C127,'TE,EHnames'!$B$4:$F$11,'TE,EHnames'!$C$2,FALSE),"")</f>
        <v>RST/10/50-2/1</v>
      </c>
      <c r="M127" s="2" t="str">
        <f>IF(ISNUMBER(E127),VLOOKUP(C127,'TE,EHnames'!$B$4:$F$11,'TE,EHnames'!$F$2,FALSE),"")</f>
        <v>PT100-3000</v>
      </c>
      <c r="O127" s="13" t="str">
        <f t="shared" si="74"/>
        <v/>
      </c>
      <c r="S127" t="str">
        <f>IFERROR(VLOOKUP(P127,Racks!$H$4:$M$30,6),"")</f>
        <v/>
      </c>
      <c r="V127" s="54">
        <f>COUNTIFS('Sec-Sub'!$K$4:$K$164,"&lt;="&amp;H127)</f>
        <v>67</v>
      </c>
      <c r="W127" s="54" t="str">
        <f>VLOOKUP(V127,'Sec-Sub'!$A$4:$C$164,2,FALSE)</f>
        <v>HBL</v>
      </c>
      <c r="X127" s="54" t="str">
        <f>VLOOKUP(V127,'Sec-Sub'!$A$4:$C$164,3,FALSE)</f>
        <v>050</v>
      </c>
      <c r="Y127" s="54" t="str">
        <f>CONCATENATE(X127,Names!$I$3)</f>
        <v>050PRL</v>
      </c>
      <c r="AC127" s="18"/>
      <c r="AD127" s="1812"/>
      <c r="AE127" s="20"/>
      <c r="AI127" s="1266" t="str">
        <f>IF(ISNUMBER(R127),CONCATENATE(Names!$C$3,R127),"")</f>
        <v/>
      </c>
      <c r="AK127" t="str">
        <f t="shared" si="61"/>
        <v>0</v>
      </c>
      <c r="AL127">
        <f t="shared" si="62"/>
        <v>56</v>
      </c>
      <c r="AM127" t="str">
        <f t="shared" si="63"/>
        <v>HBL</v>
      </c>
      <c r="AN127" t="str">
        <f t="shared" si="64"/>
        <v>050PRL</v>
      </c>
      <c r="AO127" t="str">
        <f t="shared" si="65"/>
        <v>056</v>
      </c>
      <c r="AP127" t="str">
        <f>IF(ISNUMBER(E127),CONCATENATE(Names!$C$5,Names!$N$3,AO127),"")</f>
        <v>PRLRL-056</v>
      </c>
      <c r="AQ127" t="str">
        <f>IF(ISNUMBER(E127),CONCATENATE(Names!$D$5,AO127),"")</f>
        <v>L056</v>
      </c>
      <c r="AR127" t="str">
        <f>IF(ISNUMBER(E127),CONCATENATE(Names!$C$10,Names!$N$3,AQ127),"")</f>
        <v>PRLEH-L056</v>
      </c>
      <c r="AS127" t="str">
        <f>IF(ISNUMBER(E127),CONCATENATE(Names!$C$11,Names!$N$3,AQ127),"")</f>
        <v>PRLTE-L056</v>
      </c>
      <c r="AU127" s="13" t="str">
        <f t="shared" si="66"/>
        <v/>
      </c>
      <c r="AV127" t="str">
        <f t="shared" si="67"/>
        <v/>
      </c>
      <c r="AW127" t="str">
        <f t="shared" si="68"/>
        <v/>
      </c>
      <c r="AX127" t="str">
        <f t="shared" si="69"/>
        <v/>
      </c>
      <c r="AY127" t="str">
        <f t="shared" si="70"/>
        <v/>
      </c>
      <c r="AZ127" t="str">
        <f>IF(ISNUMBER(A127),CONCATENATE(Names!$C$6,Names!$N$3,AU127,A127),"")</f>
        <v/>
      </c>
      <c r="BA127" t="str">
        <f>IF(ISNUMBER(A127),CONCATENATE(Names!$C$7,Names!$N$3,AU127,A127),"")</f>
        <v/>
      </c>
      <c r="BB127" t="str">
        <f>IF(ISNUMBER(A127),CONCATENATE(Names!$C$8,Names!$N$3,AU127,A127),"")</f>
        <v/>
      </c>
      <c r="BC127" t="str">
        <f>IF(ISNUMBER(A127),CONCATENATE(Names!$D$6,AY127),"")</f>
        <v/>
      </c>
      <c r="BD127" t="str">
        <f>IF(ISNUMBER(A127),CONCATENATE(Names!$C$10,Names!$N$3,BC127),"")</f>
        <v/>
      </c>
      <c r="BE127" t="str">
        <f>IF(ISNUMBER(A127),CONCATENATE(Names!$C$11,Names!$N$3,BC127),"")</f>
        <v/>
      </c>
      <c r="BF127" t="str">
        <f>IF(ISNUMBER(A127),CONCATENATE(Names!$D$7,AY127),"")</f>
        <v/>
      </c>
      <c r="BG127" t="str">
        <f>IF(ISNUMBER(A127),CONCATENATE(Names!$C$10,Names!$N$3,BF127),"")</f>
        <v/>
      </c>
      <c r="BH127" t="str">
        <f>IF(ISNUMBER(A127),CONCATENATE(Names!$C$11,Names!$N$3,BF127),"")</f>
        <v/>
      </c>
      <c r="BI127" t="str">
        <f>IF(ISNUMBER(A127),CONCATENATE(Names!$C$12,Names!$N$3,BC127),"")</f>
        <v/>
      </c>
      <c r="BJ127" t="str">
        <f>IF(ISNUMBER(A127),CONCATENATE(Names!$C$24,Names!$N$3,AY127),"")</f>
        <v/>
      </c>
      <c r="BK127" t="str">
        <f>IF(ISNUMBER(A127),CONCATENATE(Names!$C$9,Names!$N$3,AY127),"")</f>
        <v/>
      </c>
      <c r="BS127" s="157"/>
      <c r="BT127" s="105">
        <f>COUNTIFS($BW$5:BW127,"&lt;&gt;"&amp;"")</f>
        <v>33</v>
      </c>
      <c r="BU127" s="103" t="str">
        <f t="shared" si="40"/>
        <v/>
      </c>
      <c r="BV127" s="103" t="str">
        <f t="shared" si="41"/>
        <v/>
      </c>
      <c r="BW127" s="103"/>
      <c r="BY127" t="str">
        <f>IF($BW127="","",CONCATENATE($BW127,Names!$N$3,$BX127))</f>
        <v/>
      </c>
      <c r="BZ127" s="157"/>
      <c r="CA127" s="13" t="str">
        <f>IF(ISNUMBER(A127),CONCATENATE(W127,Names!$H$3,Y127,Names!$J$3,Names!$K$3,Names!$L$3,BK127),"")</f>
        <v/>
      </c>
      <c r="CB127" s="13" t="str">
        <f>IF(ISNUMBER(A127),CONCATENATE(W127,Names!$H$3,Y127,Names!$J$3,Names!$K$3,Names!$L$3,BB127),"")</f>
        <v/>
      </c>
      <c r="CC127" s="13" t="str">
        <f>IF($BW127="","",CONCATENATE(W127,Names!$H$3,Y127,Names!$J$3,Names!$K$3,Names!$L$3,$BW127,Names!$N$3,$BX127))</f>
        <v/>
      </c>
      <c r="CF127" s="13" t="str">
        <f>IF(ISNUMBER($A127),CONCATENATE($BK127,Names!$P$3,Dev!$DA$130),"")</f>
        <v/>
      </c>
      <c r="CG127" s="13" t="str">
        <f>IF(ISNUMBER($A127),CONCATENATE($BK127,Names!$P$3,Dev!$DD$130),"")</f>
        <v/>
      </c>
      <c r="CH127" s="13" t="str">
        <f>IF(ISNUMBER($A127),CONCATENATE($BK127,Names!$P$3,Dev!$DG$130),"")</f>
        <v/>
      </c>
      <c r="CI127" s="13" t="str">
        <f>IF(ISNUMBER($A127),CONCATENATE($BK127,Names!$P$3,Dev!$DK$130),"")</f>
        <v/>
      </c>
      <c r="CJ127" s="13" t="str">
        <f>IF(ISNUMBER($A127),CONCATENATE($BK127,Names!$P$3,Dev!$DN$130),"")</f>
        <v/>
      </c>
      <c r="CK127" s="13" t="str">
        <f>IF(ISNUMBER($A127),CONCATENATE($BK127,Names!$P$3,Dev!$DQ$130),"")</f>
        <v/>
      </c>
      <c r="CL127" s="13"/>
      <c r="CM127" s="13" t="str">
        <f>""</f>
        <v/>
      </c>
      <c r="CN127" s="13" t="str">
        <f>IF(ISNUMBER($A127),CONCATENATE($BB127,Names!$P$3,Dev!$CZ$48),"")</f>
        <v/>
      </c>
      <c r="CO127" s="13" t="str">
        <f>IF(ISNUMBER($A127),CONCATENATE($BB127,Names!$P$3,Dev!$DF$48),"")</f>
        <v/>
      </c>
      <c r="CP127" s="13" t="str">
        <f>IF(ISNUMBER($A127),CONCATENATE($BB127,Names!$P$3,Dev!$DI$48),"")</f>
        <v/>
      </c>
      <c r="CQ127" s="13" t="str">
        <f>IF(ISNUMBER($A127),CONCATENATE($BB127,Names!$P$3,Dev!$DM$48),"")</f>
        <v/>
      </c>
      <c r="CR127" s="13" t="str">
        <f>IF(ISNUMBER($A127),CONCATENATE($BB127,Names!$P$3,Dev!$DV$48),"")</f>
        <v/>
      </c>
      <c r="CS127" s="13" t="str">
        <f>IF(ISNUMBER($A127),CONCATENATE($BB127,Names!$P$3,Dev!$DZ$48),"")</f>
        <v/>
      </c>
      <c r="CT127" s="13" t="str">
        <f>IF(ISNUMBER($A127),CONCATENATE($BB127,Names!$P$3,Dev!$EI$48),"")</f>
        <v/>
      </c>
      <c r="CU127" s="13" t="str">
        <f>IF(ISNUMBER($A127),CONCATENATE($BB127,Names!$P$3,Dev!$FZ$48),"")</f>
        <v/>
      </c>
      <c r="CV127" s="13" t="str">
        <f>IF(ISNUMBER($A127),CONCATENATE($BB127,Names!$P$3,Dev!$GI$48),"")</f>
        <v/>
      </c>
      <c r="CW127" s="13" t="str">
        <f>IF(ISNUMBER($A127),CONCATENATE($BB127,Names!$P$3,Dev!$GM$48),"")</f>
        <v/>
      </c>
      <c r="CX127" s="13"/>
      <c r="CY127" s="13" t="str">
        <f>IF(ISNUMBER($A127),CONCATENATE($BB127,Names!$P$3,Dev!$EM$48),"")</f>
        <v/>
      </c>
      <c r="CZ127" s="13" t="str">
        <f>IF(ISNUMBER($A127),CONCATENATE($BB127,Names!$P$3,Dev!$EV$48),"")</f>
        <v/>
      </c>
      <c r="DA127" s="13" t="str">
        <f>IF(ISNUMBER($A127),CONCATENATE($BB127,Names!$P$3,Dev!$EZ$48),"")</f>
        <v/>
      </c>
      <c r="DB127" s="13" t="str">
        <f>IF(ISNUMBER($A127),CONCATENATE($BB127,Names!$P$3,Dev!$FI$48),"")</f>
        <v/>
      </c>
      <c r="DC127" s="13" t="str">
        <f>IF(ISNUMBER($A127),CONCATENATE($BB127,Names!$P$3,Dev!$FM$48),"")</f>
        <v/>
      </c>
      <c r="DD127" s="13" t="str">
        <f>IF(ISNUMBER($A127),CONCATENATE($BB127,Names!$P$3,Dev!$FV$48),"")</f>
        <v/>
      </c>
      <c r="DE127" s="13" t="str">
        <f>IF(ISNUMBER($A127),CONCATENATE($BB127,Names!$P$3,Dev!$GP$48),"")</f>
        <v/>
      </c>
      <c r="DI127" s="105">
        <f>COUNTIFS($DL$5:DL127,"&lt;&gt;"&amp;"")</f>
        <v>0</v>
      </c>
      <c r="DJ127" s="1198" t="str">
        <f t="shared" si="42"/>
        <v/>
      </c>
      <c r="DK127" s="1198" t="str">
        <f t="shared" si="43"/>
        <v/>
      </c>
      <c r="DL127" s="1198"/>
      <c r="DM127" s="1198" t="str">
        <f>IF($DL127="","",_xlfn.CONCAT(Names!$D$5,$AO127))</f>
        <v/>
      </c>
      <c r="DN127" s="1198" t="str">
        <f>IF($DL127="","",CONCATENATE(Names!$C$26,Names!$N$3,$DM127))</f>
        <v/>
      </c>
      <c r="DO127" s="1198" t="str">
        <f>IF($DL127="","",CONCATENATE(Names!$C$25,Names!$N$3,$DM127))</f>
        <v/>
      </c>
    </row>
    <row r="128" spans="1:119">
      <c r="A128" s="1"/>
      <c r="B128" s="6"/>
      <c r="C128" s="6">
        <v>4.1349999999999998</v>
      </c>
      <c r="D128" s="1">
        <v>50</v>
      </c>
      <c r="E128">
        <v>57</v>
      </c>
      <c r="F128">
        <v>1</v>
      </c>
      <c r="G128" s="2">
        <f t="shared" si="55"/>
        <v>226.0199999999999</v>
      </c>
      <c r="H128" s="2">
        <f t="shared" si="52"/>
        <v>228.08749999999989</v>
      </c>
      <c r="I128" s="1225">
        <f>I126+B126/2+C127+C128/2</f>
        <v>228.08750000000003</v>
      </c>
      <c r="J128" s="38"/>
      <c r="K128" s="58"/>
      <c r="L128" s="2" t="str">
        <f>IF(ISNUMBER(E128),VLOOKUP(C128,'TE,EHnames'!$B$4:$F$11,'TE,EHnames'!$C$2,FALSE),"")</f>
        <v>RST/10/50-2/1</v>
      </c>
      <c r="M128" s="2" t="str">
        <f>IF(ISNUMBER(E128),VLOOKUP(C128,'TE,EHnames'!$B$4:$F$11,'TE,EHnames'!$F$2,FALSE),"")</f>
        <v>PT100-3000</v>
      </c>
      <c r="O128" s="13" t="str">
        <f t="shared" si="74"/>
        <v/>
      </c>
      <c r="Q128" s="7">
        <v>226.215</v>
      </c>
      <c r="R128">
        <v>220</v>
      </c>
      <c r="S128" t="str">
        <f>IFERROR(VLOOKUP(P128,Racks!$H$4:$M$30,6),"")</f>
        <v/>
      </c>
      <c r="V128" s="54">
        <f>COUNTIFS('Sec-Sub'!$K$4:$K$164,"&lt;="&amp;H128)</f>
        <v>69</v>
      </c>
      <c r="W128" s="54" t="str">
        <f>VLOOKUP(V128,'Sec-Sub'!$A$4:$C$164,2,FALSE)</f>
        <v>HBL</v>
      </c>
      <c r="X128" s="54" t="str">
        <f>VLOOKUP(V128,'Sec-Sub'!$A$4:$C$164,3,FALSE)</f>
        <v>060</v>
      </c>
      <c r="Y128" s="54" t="str">
        <f>CONCATENATE(X128,Names!$I$3)</f>
        <v>060PRL</v>
      </c>
      <c r="AC128" s="18"/>
      <c r="AD128" s="1812">
        <v>1</v>
      </c>
      <c r="AE128" s="10"/>
      <c r="AI128" s="1266" t="str">
        <f>IF(ISNUMBER(R128),CONCATENATE(Names!$C$3,R128),"")</f>
        <v>STUB220</v>
      </c>
      <c r="AK128" t="str">
        <f t="shared" si="61"/>
        <v>0</v>
      </c>
      <c r="AL128">
        <f t="shared" si="62"/>
        <v>57</v>
      </c>
      <c r="AM128" t="str">
        <f t="shared" si="63"/>
        <v>HBL</v>
      </c>
      <c r="AN128" t="str">
        <f t="shared" si="64"/>
        <v>060PRL</v>
      </c>
      <c r="AO128" t="str">
        <f t="shared" si="65"/>
        <v>057</v>
      </c>
      <c r="AP128" t="str">
        <f>IF(ISNUMBER(E128),CONCATENATE(Names!$C$5,Names!$N$3,AO128),"")</f>
        <v>PRLRL-057</v>
      </c>
      <c r="AQ128" t="str">
        <f>IF(ISNUMBER(E128),CONCATENATE(Names!$D$5,AO128),"")</f>
        <v>L057</v>
      </c>
      <c r="AR128" t="str">
        <f>IF(ISNUMBER(E128),CONCATENATE(Names!$C$10,Names!$N$3,AQ128),"")</f>
        <v>PRLEH-L057</v>
      </c>
      <c r="AS128" t="str">
        <f>IF(ISNUMBER(E128),CONCATENATE(Names!$C$11,Names!$N$3,AQ128),"")</f>
        <v>PRLTE-L057</v>
      </c>
      <c r="AU128" s="13" t="str">
        <f t="shared" si="66"/>
        <v/>
      </c>
      <c r="AV128" t="str">
        <f t="shared" si="67"/>
        <v/>
      </c>
      <c r="AW128" t="str">
        <f t="shared" si="68"/>
        <v/>
      </c>
      <c r="AX128" t="str">
        <f t="shared" si="69"/>
        <v/>
      </c>
      <c r="AY128" t="str">
        <f t="shared" si="70"/>
        <v/>
      </c>
      <c r="AZ128" t="str">
        <f>IF(ISNUMBER(A128),CONCATENATE(Names!$C$6,Names!$N$3,AU128,A128),"")</f>
        <v/>
      </c>
      <c r="BA128" t="str">
        <f>IF(ISNUMBER(A128),CONCATENATE(Names!$C$7,Names!$N$3,AU128,A128),"")</f>
        <v/>
      </c>
      <c r="BB128" t="str">
        <f>IF(ISNUMBER(A128),CONCATENATE(Names!$C$8,Names!$N$3,AU128,A128),"")</f>
        <v/>
      </c>
      <c r="BC128" t="str">
        <f>IF(ISNUMBER(A128),CONCATENATE(Names!$D$6,AY128),"")</f>
        <v/>
      </c>
      <c r="BD128" t="str">
        <f>IF(ISNUMBER(A128),CONCATENATE(Names!$C$10,Names!$N$3,BC128),"")</f>
        <v/>
      </c>
      <c r="BE128" t="str">
        <f>IF(ISNUMBER(A128),CONCATENATE(Names!$C$11,Names!$N$3,BC128),"")</f>
        <v/>
      </c>
      <c r="BF128" t="str">
        <f>IF(ISNUMBER(A128),CONCATENATE(Names!$D$7,AY128),"")</f>
        <v/>
      </c>
      <c r="BG128" t="str">
        <f>IF(ISNUMBER(A128),CONCATENATE(Names!$C$10,Names!$N$3,BF128),"")</f>
        <v/>
      </c>
      <c r="BH128" t="str">
        <f>IF(ISNUMBER(A128),CONCATENATE(Names!$C$11,Names!$N$3,BF128),"")</f>
        <v/>
      </c>
      <c r="BI128" t="str">
        <f>IF(ISNUMBER(A128),CONCATENATE(Names!$C$12,Names!$N$3,BC128),"")</f>
        <v/>
      </c>
      <c r="BJ128" t="str">
        <f>IF(ISNUMBER(A128),CONCATENATE(Names!$C$24,Names!$N$3,AY128),"")</f>
        <v/>
      </c>
      <c r="BK128" t="str">
        <f>IF(ISNUMBER(A128),CONCATENATE(Names!$C$9,Names!$N$3,AY128),"")</f>
        <v/>
      </c>
      <c r="BS128" s="157"/>
      <c r="BT128" s="105">
        <f>COUNTIFS($BW$5:BW128,"&lt;&gt;"&amp;"")</f>
        <v>33</v>
      </c>
      <c r="BU128" s="103" t="str">
        <f t="shared" si="40"/>
        <v/>
      </c>
      <c r="BV128" s="103" t="str">
        <f t="shared" si="41"/>
        <v/>
      </c>
      <c r="BW128" s="103"/>
      <c r="BY128" t="str">
        <f>IF($BW128="","",CONCATENATE($BW128,Names!$N$3,$BX128))</f>
        <v/>
      </c>
      <c r="BZ128" s="157"/>
      <c r="CA128" s="13" t="str">
        <f>IF(ISNUMBER(A128),CONCATENATE(W128,Names!$H$3,Y128,Names!$J$3,Names!$K$3,Names!$L$3,BK128),"")</f>
        <v/>
      </c>
      <c r="CB128" s="13" t="str">
        <f>IF(ISNUMBER(A128),CONCATENATE(W128,Names!$H$3,Y128,Names!$J$3,Names!$K$3,Names!$L$3,BB128),"")</f>
        <v/>
      </c>
      <c r="CC128" s="13" t="str">
        <f>IF($BW128="","",CONCATENATE(W128,Names!$H$3,Y128,Names!$J$3,Names!$K$3,Names!$L$3,$BW128,Names!$N$3,$BX128))</f>
        <v/>
      </c>
      <c r="CF128" s="13" t="str">
        <f>IF(ISNUMBER($A128),CONCATENATE($BK128,Names!$P$3,Dev!$DA$130),"")</f>
        <v/>
      </c>
      <c r="CG128" s="13" t="str">
        <f>IF(ISNUMBER($A128),CONCATENATE($BK128,Names!$P$3,Dev!$DD$130),"")</f>
        <v/>
      </c>
      <c r="CH128" s="13" t="str">
        <f>IF(ISNUMBER($A128),CONCATENATE($BK128,Names!$P$3,Dev!$DG$130),"")</f>
        <v/>
      </c>
      <c r="CI128" s="13" t="str">
        <f>IF(ISNUMBER($A128),CONCATENATE($BK128,Names!$P$3,Dev!$DK$130),"")</f>
        <v/>
      </c>
      <c r="CJ128" s="13" t="str">
        <f>IF(ISNUMBER($A128),CONCATENATE($BK128,Names!$P$3,Dev!$DN$130),"")</f>
        <v/>
      </c>
      <c r="CK128" s="13" t="str">
        <f>IF(ISNUMBER($A128),CONCATENATE($BK128,Names!$P$3,Dev!$DQ$130),"")</f>
        <v/>
      </c>
      <c r="CL128" s="13"/>
      <c r="CM128" s="13" t="str">
        <f>""</f>
        <v/>
      </c>
      <c r="CN128" s="13" t="str">
        <f>IF(ISNUMBER($A128),CONCATENATE($BB128,Names!$P$3,Dev!$CZ$48),"")</f>
        <v/>
      </c>
      <c r="CO128" s="13" t="str">
        <f>IF(ISNUMBER($A128),CONCATENATE($BB128,Names!$P$3,Dev!$DF$48),"")</f>
        <v/>
      </c>
      <c r="CP128" s="13" t="str">
        <f>IF(ISNUMBER($A128),CONCATENATE($BB128,Names!$P$3,Dev!$DI$48),"")</f>
        <v/>
      </c>
      <c r="CQ128" s="13" t="str">
        <f>IF(ISNUMBER($A128),CONCATENATE($BB128,Names!$P$3,Dev!$DM$48),"")</f>
        <v/>
      </c>
      <c r="CR128" s="13" t="str">
        <f>IF(ISNUMBER($A128),CONCATENATE($BB128,Names!$P$3,Dev!$DV$48),"")</f>
        <v/>
      </c>
      <c r="CS128" s="13" t="str">
        <f>IF(ISNUMBER($A128),CONCATENATE($BB128,Names!$P$3,Dev!$DZ$48),"")</f>
        <v/>
      </c>
      <c r="CT128" s="13" t="str">
        <f>IF(ISNUMBER($A128),CONCATENATE($BB128,Names!$P$3,Dev!$EI$48),"")</f>
        <v/>
      </c>
      <c r="CU128" s="13" t="str">
        <f>IF(ISNUMBER($A128),CONCATENATE($BB128,Names!$P$3,Dev!$FZ$48),"")</f>
        <v/>
      </c>
      <c r="CV128" s="13" t="str">
        <f>IF(ISNUMBER($A128),CONCATENATE($BB128,Names!$P$3,Dev!$GI$48),"")</f>
        <v/>
      </c>
      <c r="CW128" s="13" t="str">
        <f>IF(ISNUMBER($A128),CONCATENATE($BB128,Names!$P$3,Dev!$GM$48),"")</f>
        <v/>
      </c>
      <c r="CX128" s="13"/>
      <c r="CY128" s="13" t="str">
        <f>IF(ISNUMBER($A128),CONCATENATE($BB128,Names!$P$3,Dev!$EM$48),"")</f>
        <v/>
      </c>
      <c r="CZ128" s="13" t="str">
        <f>IF(ISNUMBER($A128),CONCATENATE($BB128,Names!$P$3,Dev!$EV$48),"")</f>
        <v/>
      </c>
      <c r="DA128" s="13" t="str">
        <f>IF(ISNUMBER($A128),CONCATENATE($BB128,Names!$P$3,Dev!$EZ$48),"")</f>
        <v/>
      </c>
      <c r="DB128" s="13" t="str">
        <f>IF(ISNUMBER($A128),CONCATENATE($BB128,Names!$P$3,Dev!$FI$48),"")</f>
        <v/>
      </c>
      <c r="DC128" s="13" t="str">
        <f>IF(ISNUMBER($A128),CONCATENATE($BB128,Names!$P$3,Dev!$FM$48),"")</f>
        <v/>
      </c>
      <c r="DD128" s="13" t="str">
        <f>IF(ISNUMBER($A128),CONCATENATE($BB128,Names!$P$3,Dev!$FV$48),"")</f>
        <v/>
      </c>
      <c r="DE128" s="13" t="str">
        <f>IF(ISNUMBER($A128),CONCATENATE($BB128,Names!$P$3,Dev!$GP$48),"")</f>
        <v/>
      </c>
      <c r="DI128" s="105">
        <f>COUNTIFS($DL$5:DL128,"&lt;&gt;"&amp;"")</f>
        <v>0</v>
      </c>
      <c r="DJ128" s="1198" t="str">
        <f t="shared" si="42"/>
        <v/>
      </c>
      <c r="DK128" s="1198" t="str">
        <f t="shared" si="43"/>
        <v/>
      </c>
      <c r="DL128" s="1198"/>
      <c r="DM128" s="1198" t="str">
        <f>IF($DL128="","",_xlfn.CONCAT(Names!$D$5,$AO128))</f>
        <v/>
      </c>
      <c r="DN128" s="1198" t="str">
        <f>IF($DL128="","",CONCATENATE(Names!$C$26,Names!$N$3,$DM128))</f>
        <v/>
      </c>
      <c r="DO128" s="1198" t="str">
        <f>IF($DL128="","",CONCATENATE(Names!$C$25,Names!$N$3,$DM128))</f>
        <v/>
      </c>
    </row>
    <row r="129" spans="1:119" s="13" customFormat="1">
      <c r="A129" s="11">
        <v>30</v>
      </c>
      <c r="B129" s="12">
        <v>0.25</v>
      </c>
      <c r="C129" s="11"/>
      <c r="D129" s="11">
        <v>20</v>
      </c>
      <c r="F129" s="13">
        <v>1</v>
      </c>
      <c r="G129" s="2">
        <f t="shared" si="55"/>
        <v>230.15499999999989</v>
      </c>
      <c r="H129" s="2">
        <f t="shared" si="52"/>
        <v>230.27999999999989</v>
      </c>
      <c r="I129" s="1230">
        <f>I126+SUM(C127:C128)+B129</f>
        <v>230.28000000000006</v>
      </c>
      <c r="J129" s="56">
        <v>1746007000306</v>
      </c>
      <c r="K129" s="59">
        <v>17.5</v>
      </c>
      <c r="L129" s="2" t="str">
        <f>IF(ISNUMBER(E129),VLOOKUP(C129,'TE,EHnames'!$B$4:$F$11,'TE,EHnames'!$C$2,FALSE),"")</f>
        <v/>
      </c>
      <c r="M129" s="2" t="str">
        <f>IF(ISNUMBER(E129),VLOOKUP(C129,'TE,EHnames'!$B$4:$F$11,'TE,EHnames'!$F$2,FALSE),"")</f>
        <v/>
      </c>
      <c r="O129" s="13">
        <f t="shared" si="74"/>
        <v>4.064999999999884</v>
      </c>
      <c r="P129" s="13">
        <v>220</v>
      </c>
      <c r="Q129">
        <f>(Q128+Q134)/2</f>
        <v>234.73500000000001</v>
      </c>
      <c r="S129" t="str">
        <f>IFERROR(VLOOKUP(P129,Racks!$H$4:$M$30,6),"")</f>
        <v>HBL-060Row:CnPw-U-016</v>
      </c>
      <c r="V129" s="54">
        <f>COUNTIFS('Sec-Sub'!$K$4:$K$164,"&lt;="&amp;H129)</f>
        <v>69</v>
      </c>
      <c r="W129" s="54" t="str">
        <f>VLOOKUP(V129,'Sec-Sub'!$A$4:$C$164,2,FALSE)</f>
        <v>HBL</v>
      </c>
      <c r="X129" s="54" t="str">
        <f>VLOOKUP(V129,'Sec-Sub'!$A$4:$C$164,3,FALSE)</f>
        <v>060</v>
      </c>
      <c r="Y129" s="54" t="str">
        <f>CONCATENATE(X129,Names!$I$3)</f>
        <v>060PRL</v>
      </c>
      <c r="Z129" s="48" t="s">
        <v>198</v>
      </c>
      <c r="AA129" s="49" t="s">
        <v>190</v>
      </c>
      <c r="AC129" s="21"/>
      <c r="AD129" s="1812"/>
      <c r="AE129" s="17">
        <v>1</v>
      </c>
      <c r="AI129" s="1266" t="str">
        <f>IF(ISNUMBER(R129),CONCATENATE(Names!$C$3,R129),"")</f>
        <v/>
      </c>
      <c r="AJ129"/>
      <c r="AK129" t="str">
        <f t="shared" si="61"/>
        <v/>
      </c>
      <c r="AL129" t="str">
        <f t="shared" si="62"/>
        <v/>
      </c>
      <c r="AM129" t="str">
        <f t="shared" si="63"/>
        <v/>
      </c>
      <c r="AN129" t="str">
        <f t="shared" si="64"/>
        <v/>
      </c>
      <c r="AO129" t="str">
        <f t="shared" si="65"/>
        <v/>
      </c>
      <c r="AP129" t="str">
        <f>IF(ISNUMBER(E129),CONCATENATE(Names!$C$5,Names!$N$3,AO129),"")</f>
        <v/>
      </c>
      <c r="AQ129" t="str">
        <f>IF(ISNUMBER(E129),CONCATENATE(Names!$D$5,AO129),"")</f>
        <v/>
      </c>
      <c r="AR129" t="str">
        <f>IF(ISNUMBER(E129),CONCATENATE(Names!$C$10,Names!$N$3,AQ129),"")</f>
        <v/>
      </c>
      <c r="AS129" t="str">
        <f>IF(ISNUMBER(E129),CONCATENATE(Names!$C$11,Names!$N$3,AQ129),"")</f>
        <v/>
      </c>
      <c r="AT129"/>
      <c r="AU129" s="13" t="str">
        <f t="shared" si="66"/>
        <v>0</v>
      </c>
      <c r="AV129">
        <f t="shared" si="67"/>
        <v>30</v>
      </c>
      <c r="AW129" t="str">
        <f t="shared" si="68"/>
        <v>HBL</v>
      </c>
      <c r="AX129" t="str">
        <f t="shared" si="69"/>
        <v>060PRL</v>
      </c>
      <c r="AY129" t="str">
        <f t="shared" si="70"/>
        <v>030</v>
      </c>
      <c r="AZ129" t="str">
        <f>IF(ISNUMBER(A129),CONCATENATE(Names!$C$6,Names!$N$3,AU129,A129),"")</f>
        <v>PRLCpl-030</v>
      </c>
      <c r="BA129" t="str">
        <f>IF(ISNUMBER(A129),CONCATENATE(Names!$C$7,Names!$N$3,AU129,A129),"")</f>
        <v>PRLSB-030</v>
      </c>
      <c r="BB129" t="str">
        <f>IF(ISNUMBER(A129),CONCATENATE(Names!$C$8,Names!$N$3,AU129,A129),"")</f>
        <v>PRLJB-030</v>
      </c>
      <c r="BC129" t="str">
        <f>IF(ISNUMBER(A129),CONCATENATE(Names!$D$6,AY129),"")</f>
        <v>C030</v>
      </c>
      <c r="BD129" t="str">
        <f>IF(ISNUMBER(A129),CONCATENATE(Names!$C$10,Names!$N$3,BC129),"")</f>
        <v>PRLEH-C030</v>
      </c>
      <c r="BE129" t="str">
        <f>IF(ISNUMBER(A129),CONCATENATE(Names!$C$11,Names!$N$3,BC129),"")</f>
        <v>PRLTE-C030</v>
      </c>
      <c r="BF129" t="str">
        <f>IF(ISNUMBER(A129),CONCATENATE(Names!$D$7,AY129),"")</f>
        <v>S030</v>
      </c>
      <c r="BG129" t="str">
        <f>IF(ISNUMBER(A129),CONCATENATE(Names!$C$10,Names!$N$3,BF129),"")</f>
        <v>PRLEH-S030</v>
      </c>
      <c r="BH129" t="str">
        <f>IF(ISNUMBER(A129),CONCATENATE(Names!$C$11,Names!$N$3,BF129),"")</f>
        <v>PRLTE-S030</v>
      </c>
      <c r="BI129" t="str">
        <f>IF(ISNUMBER(A129),CONCATENATE(Names!$C$12,Names!$N$3,BC129),"")</f>
        <v>PRLDL-C030</v>
      </c>
      <c r="BJ129" t="str">
        <f>IF(ISNUMBER(A129),CONCATENATE(Names!$C$24,Names!$N$3,AY129),"")</f>
        <v>PRLCSC-030</v>
      </c>
      <c r="BK129" t="str">
        <f>IF(ISNUMBER(A129),CONCATENATE(Names!$C$9,Names!$N$3,AY129),"")</f>
        <v>PRLTap-030</v>
      </c>
      <c r="BL129"/>
      <c r="BM129"/>
      <c r="BN129"/>
      <c r="BO129"/>
      <c r="BP129"/>
      <c r="BQ129"/>
      <c r="BR129"/>
      <c r="BS129" s="157"/>
      <c r="BT129" s="105">
        <f>COUNTIFS($BW$5:BW129,"&lt;&gt;"&amp;"")</f>
        <v>33</v>
      </c>
      <c r="BU129" s="103" t="str">
        <f t="shared" si="40"/>
        <v/>
      </c>
      <c r="BV129" s="103" t="str">
        <f t="shared" si="41"/>
        <v/>
      </c>
      <c r="BW129" s="103"/>
      <c r="BX129"/>
      <c r="BY129" t="str">
        <f>IF($BW129="","",CONCATENATE($BW129,Names!$N$3,$BX129))</f>
        <v/>
      </c>
      <c r="BZ129" s="164"/>
      <c r="CA129" s="13" t="str">
        <f>IF(ISNUMBER(A129),CONCATENATE(W129,Names!$H$3,Y129,Names!$J$3,Names!$K$3,Names!$L$3,BK129),"")</f>
        <v>HBL-060PRL:RFS-PRLTap-030</v>
      </c>
      <c r="CB129" s="13" t="str">
        <f>IF(ISNUMBER(A129),CONCATENATE(W129,Names!$H$3,Y129,Names!$J$3,Names!$K$3,Names!$L$3,BB129),"")</f>
        <v>HBL-060PRL:RFS-PRLJB-030</v>
      </c>
      <c r="CC129" s="13" t="str">
        <f>IF($BW129="","",CONCATENATE(W129,Names!$H$3,Y129,Names!$J$3,Names!$K$3,Names!$L$3,$BW129,Names!$N$3,$BX129))</f>
        <v/>
      </c>
      <c r="CF129" s="13" t="str">
        <f>IF(ISNUMBER($A129),CONCATENATE($BK129,Names!$P$3,Dev!$DA$130),"")</f>
        <v>PRLTap-030_a</v>
      </c>
      <c r="CG129" s="13" t="str">
        <f>IF(ISNUMBER($A129),CONCATENATE($BK129,Names!$P$3,Dev!$DD$130),"")</f>
        <v>PRLTap-030_b</v>
      </c>
      <c r="CH129" s="13" t="str">
        <f>IF(ISNUMBER($A129),CONCATENATE($BK129,Names!$P$3,Dev!$DG$130),"")</f>
        <v>PRLTap-030_c</v>
      </c>
      <c r="CI129" s="13" t="str">
        <f>IF(ISNUMBER($A129),CONCATENATE($BK129,Names!$P$3,Dev!$DK$130),"")</f>
        <v>PRLTap-030_d</v>
      </c>
      <c r="CJ129" s="13" t="str">
        <f>IF(ISNUMBER($A129),CONCATENATE($BK129,Names!$P$3,Dev!$DN$130),"")</f>
        <v>PRLTap-030_e</v>
      </c>
      <c r="CK129" s="13" t="str">
        <f>IF(ISNUMBER($A129),CONCATENATE($BK129,Names!$P$3,Dev!$DQ$130),"")</f>
        <v>PRLTap-030_f</v>
      </c>
      <c r="CM129" s="13" t="str">
        <f>""</f>
        <v/>
      </c>
      <c r="CN129" s="13" t="str">
        <f>IF(ISNUMBER($A129),CONCATENATE($BB129,Names!$P$3,Dev!$CZ$48),"")</f>
        <v>PRLJB-030_a</v>
      </c>
      <c r="CO129" s="13" t="str">
        <f>IF(ISNUMBER($A129),CONCATENATE($BB129,Names!$P$3,Dev!$DF$48),"")</f>
        <v>PRLJB-030_cp</v>
      </c>
      <c r="CP129" s="13" t="str">
        <f>IF(ISNUMBER($A129),CONCATENATE($BB129,Names!$P$3,Dev!$DI$48),"")</f>
        <v>PRLJB-030_b</v>
      </c>
      <c r="CQ129" s="13" t="str">
        <f>IF(ISNUMBER($A129),CONCATENATE($BB129,Names!$P$3,Dev!$DM$48),"")</f>
        <v>PRLJB-030_m</v>
      </c>
      <c r="CR129" s="13" t="str">
        <f>IF(ISNUMBER($A129),CONCATENATE($BB129,Names!$P$3,Dev!$DV$48),"")</f>
        <v>PRLJB-030_n</v>
      </c>
      <c r="CS129" s="13" t="str">
        <f>IF(ISNUMBER($A129),CONCATENATE($BB129,Names!$P$3,Dev!$DZ$48),"")</f>
        <v>PRLJB-030_aa</v>
      </c>
      <c r="CT129" s="13" t="str">
        <f>IF(ISNUMBER($A129),CONCATENATE($BB129,Names!$P$3,Dev!$EI$48),"")</f>
        <v>PRLJB-030_ab</v>
      </c>
      <c r="CU129" s="13" t="str">
        <f>IF(ISNUMBER($A129),CONCATENATE($BB129,Names!$P$3,Dev!$FZ$48),"")</f>
        <v>PRLJB-030_am</v>
      </c>
      <c r="CV129" s="13" t="str">
        <f>IF(ISNUMBER($A129),CONCATENATE($BB129,Names!$P$3,Dev!$GI$48),"")</f>
        <v>PRLJB-030_an</v>
      </c>
      <c r="CW129" s="13" t="str">
        <f>IF(ISNUMBER($A129),CONCATENATE($BB129,Names!$P$3,Dev!$GM$48),"")</f>
        <v>PRLJB-030_++EH</v>
      </c>
      <c r="CY129" s="13" t="str">
        <f>IF(ISNUMBER($A129),CONCATENATE($BB129,Names!$P$3,Dev!$EM$48),"")</f>
        <v>PRLJB-030_g</v>
      </c>
      <c r="CZ129" s="13" t="str">
        <f>IF(ISNUMBER($A129),CONCATENATE($BB129,Names!$P$3,Dev!$EV$48),"")</f>
        <v>PRLJB-030_h</v>
      </c>
      <c r="DA129" s="13" t="str">
        <f>IF(ISNUMBER($A129),CONCATENATE($BB129,Names!$P$3,Dev!$EZ$48),"")</f>
        <v>PRLJB-030_s</v>
      </c>
      <c r="DB129" s="13" t="str">
        <f>IF(ISNUMBER($A129),CONCATENATE($BB129,Names!$P$3,Dev!$FI$48),"")</f>
        <v>PRLJB-030_t</v>
      </c>
      <c r="DC129" s="13" t="str">
        <f>IF(ISNUMBER($A129),CONCATENATE($BB129,Names!$P$3,Dev!$FM$48),"")</f>
        <v>PRLJB-030_ag</v>
      </c>
      <c r="DD129" s="13" t="str">
        <f>IF(ISNUMBER($A129),CONCATENATE($BB129,Names!$P$3,Dev!$FV$48),"")</f>
        <v>PRLJB-030_ah</v>
      </c>
      <c r="DE129" s="13" t="str">
        <f>IF(ISNUMBER($A129),CONCATENATE($BB129,Names!$P$3,Dev!$GP$48),"")</f>
        <v>PRLJB-030_++TE</v>
      </c>
      <c r="DI129" s="105">
        <f>COUNTIFS($DL$5:DL129,"&lt;&gt;"&amp;"")</f>
        <v>0</v>
      </c>
      <c r="DJ129" s="1198" t="str">
        <f t="shared" si="42"/>
        <v/>
      </c>
      <c r="DK129" s="1198" t="str">
        <f t="shared" si="43"/>
        <v/>
      </c>
      <c r="DL129" s="1198"/>
      <c r="DM129" s="1198" t="str">
        <f>IF($DL129="","",_xlfn.CONCAT(Names!$D$5,$AO129))</f>
        <v/>
      </c>
      <c r="DN129" s="1198" t="str">
        <f>IF($DL129="","",CONCATENATE(Names!$C$26,Names!$N$3,$DM129))</f>
        <v/>
      </c>
      <c r="DO129" s="1198" t="str">
        <f>IF($DL129="","",CONCATENATE(Names!$C$25,Names!$N$3,$DM129))</f>
        <v/>
      </c>
    </row>
    <row r="130" spans="1:119">
      <c r="A130" s="1"/>
      <c r="B130" s="6"/>
      <c r="C130" s="6">
        <v>4.1349999999999998</v>
      </c>
      <c r="D130" s="1">
        <v>50</v>
      </c>
      <c r="E130">
        <v>58</v>
      </c>
      <c r="F130">
        <v>1</v>
      </c>
      <c r="G130" s="2">
        <f t="shared" si="55"/>
        <v>230.40499999999989</v>
      </c>
      <c r="H130" s="2">
        <f t="shared" si="52"/>
        <v>232.47249999999988</v>
      </c>
      <c r="I130" s="1225">
        <f>I129+B129/2+C130/2</f>
        <v>232.47250000000005</v>
      </c>
      <c r="J130" s="38"/>
      <c r="K130" s="58"/>
      <c r="L130" s="2" t="str">
        <f>IF(ISNUMBER(E130),VLOOKUP(C130,'TE,EHnames'!$B$4:$F$11,'TE,EHnames'!$C$2,FALSE),"")</f>
        <v>RST/10/50-2/1</v>
      </c>
      <c r="M130" s="2" t="str">
        <f>IF(ISNUMBER(E130),VLOOKUP(C130,'TE,EHnames'!$B$4:$F$11,'TE,EHnames'!$F$2,FALSE),"")</f>
        <v>PT100-3000</v>
      </c>
      <c r="O130" s="13" t="str">
        <f t="shared" si="74"/>
        <v/>
      </c>
      <c r="S130" t="str">
        <f>IFERROR(VLOOKUP(P130,Racks!$H$4:$M$30,6),"")</f>
        <v/>
      </c>
      <c r="V130" s="54">
        <f>COUNTIFS('Sec-Sub'!$K$4:$K$164,"&lt;="&amp;H130)</f>
        <v>69</v>
      </c>
      <c r="W130" s="54" t="str">
        <f>VLOOKUP(V130,'Sec-Sub'!$A$4:$C$164,2,FALSE)</f>
        <v>HBL</v>
      </c>
      <c r="X130" s="54" t="str">
        <f>VLOOKUP(V130,'Sec-Sub'!$A$4:$C$164,3,FALSE)</f>
        <v>060</v>
      </c>
      <c r="Y130" s="54" t="str">
        <f>CONCATENATE(X130,Names!$I$3)</f>
        <v>060PRL</v>
      </c>
      <c r="AC130" s="23"/>
      <c r="AD130" s="1812"/>
      <c r="AE130" s="20"/>
      <c r="AI130" s="1266" t="str">
        <f>IF(ISNUMBER(R130),CONCATENATE(Names!$C$3,R130),"")</f>
        <v/>
      </c>
      <c r="AK130" t="str">
        <f t="shared" si="61"/>
        <v>0</v>
      </c>
      <c r="AL130">
        <f t="shared" si="62"/>
        <v>58</v>
      </c>
      <c r="AM130" t="str">
        <f t="shared" si="63"/>
        <v>HBL</v>
      </c>
      <c r="AN130" t="str">
        <f t="shared" si="64"/>
        <v>060PRL</v>
      </c>
      <c r="AO130" t="str">
        <f t="shared" si="65"/>
        <v>058</v>
      </c>
      <c r="AP130" t="str">
        <f>IF(ISNUMBER(E130),CONCATENATE(Names!$C$5,Names!$N$3,AO130),"")</f>
        <v>PRLRL-058</v>
      </c>
      <c r="AQ130" t="str">
        <f>IF(ISNUMBER(E130),CONCATENATE(Names!$D$5,AO130),"")</f>
        <v>L058</v>
      </c>
      <c r="AR130" t="str">
        <f>IF(ISNUMBER(E130),CONCATENATE(Names!$C$10,Names!$N$3,AQ130),"")</f>
        <v>PRLEH-L058</v>
      </c>
      <c r="AS130" t="str">
        <f>IF(ISNUMBER(E130),CONCATENATE(Names!$C$11,Names!$N$3,AQ130),"")</f>
        <v>PRLTE-L058</v>
      </c>
      <c r="AU130" s="13" t="str">
        <f t="shared" si="66"/>
        <v/>
      </c>
      <c r="AV130" t="str">
        <f t="shared" si="67"/>
        <v/>
      </c>
      <c r="AW130" t="str">
        <f t="shared" si="68"/>
        <v/>
      </c>
      <c r="AX130" t="str">
        <f t="shared" si="69"/>
        <v/>
      </c>
      <c r="AY130" t="str">
        <f t="shared" si="70"/>
        <v/>
      </c>
      <c r="AZ130" t="str">
        <f>IF(ISNUMBER(A130),CONCATENATE(Names!$C$6,Names!$N$3,AU130,A130),"")</f>
        <v/>
      </c>
      <c r="BA130" t="str">
        <f>IF(ISNUMBER(A130),CONCATENATE(Names!$C$7,Names!$N$3,AU130,A130),"")</f>
        <v/>
      </c>
      <c r="BB130" t="str">
        <f>IF(ISNUMBER(A130),CONCATENATE(Names!$C$8,Names!$N$3,AU130,A130),"")</f>
        <v/>
      </c>
      <c r="BC130" t="str">
        <f>IF(ISNUMBER(A130),CONCATENATE(Names!$D$6,AY130),"")</f>
        <v/>
      </c>
      <c r="BD130" t="str">
        <f>IF(ISNUMBER(A130),CONCATENATE(Names!$C$10,Names!$N$3,BC130),"")</f>
        <v/>
      </c>
      <c r="BE130" t="str">
        <f>IF(ISNUMBER(A130),CONCATENATE(Names!$C$11,Names!$N$3,BC130),"")</f>
        <v/>
      </c>
      <c r="BF130" t="str">
        <f>IF(ISNUMBER(A130),CONCATENATE(Names!$D$7,AY130),"")</f>
        <v/>
      </c>
      <c r="BG130" t="str">
        <f>IF(ISNUMBER(A130),CONCATENATE(Names!$C$10,Names!$N$3,BF130),"")</f>
        <v/>
      </c>
      <c r="BH130" t="str">
        <f>IF(ISNUMBER(A130),CONCATENATE(Names!$C$11,Names!$N$3,BF130),"")</f>
        <v/>
      </c>
      <c r="BI130" t="str">
        <f>IF(ISNUMBER(A130),CONCATENATE(Names!$C$12,Names!$N$3,BC130),"")</f>
        <v/>
      </c>
      <c r="BJ130" t="str">
        <f>IF(ISNUMBER(A130),CONCATENATE(Names!$C$24,Names!$N$3,AY130),"")</f>
        <v/>
      </c>
      <c r="BK130" t="str">
        <f>IF(ISNUMBER(A130),CONCATENATE(Names!$C$9,Names!$N$3,AY130),"")</f>
        <v/>
      </c>
      <c r="BS130" s="157"/>
      <c r="BT130" s="105">
        <f>COUNTIFS($BW$5:BW130,"&lt;&gt;"&amp;"")</f>
        <v>33</v>
      </c>
      <c r="BU130" s="103" t="str">
        <f t="shared" si="40"/>
        <v/>
      </c>
      <c r="BV130" s="103" t="str">
        <f t="shared" si="41"/>
        <v/>
      </c>
      <c r="BW130" s="103"/>
      <c r="BY130" t="str">
        <f>IF($BW130="","",CONCATENATE($BW130,Names!$N$3,$BX130))</f>
        <v/>
      </c>
      <c r="BZ130" s="157"/>
      <c r="CA130" s="13" t="str">
        <f>IF(ISNUMBER(A130),CONCATENATE(W130,Names!$H$3,Y130,Names!$J$3,Names!$K$3,Names!$L$3,BK130),"")</f>
        <v/>
      </c>
      <c r="CB130" s="13" t="str">
        <f>IF(ISNUMBER(A130),CONCATENATE(W130,Names!$H$3,Y130,Names!$J$3,Names!$K$3,Names!$L$3,BB130),"")</f>
        <v/>
      </c>
      <c r="CC130" s="13" t="str">
        <f>IF($BW130="","",CONCATENATE(W130,Names!$H$3,Y130,Names!$J$3,Names!$K$3,Names!$L$3,$BW130,Names!$N$3,$BX130))</f>
        <v/>
      </c>
      <c r="CF130" s="13" t="str">
        <f>IF(ISNUMBER($A130),CONCATENATE($BK130,Names!$P$3,Dev!$DA$130),"")</f>
        <v/>
      </c>
      <c r="CG130" s="13" t="str">
        <f>IF(ISNUMBER($A130),CONCATENATE($BK130,Names!$P$3,Dev!$DD$130),"")</f>
        <v/>
      </c>
      <c r="CH130" s="13" t="str">
        <f>IF(ISNUMBER($A130),CONCATENATE($BK130,Names!$P$3,Dev!$DG$130),"")</f>
        <v/>
      </c>
      <c r="CI130" s="13" t="str">
        <f>IF(ISNUMBER($A130),CONCATENATE($BK130,Names!$P$3,Dev!$DK$130),"")</f>
        <v/>
      </c>
      <c r="CJ130" s="13" t="str">
        <f>IF(ISNUMBER($A130),CONCATENATE($BK130,Names!$P$3,Dev!$DN$130),"")</f>
        <v/>
      </c>
      <c r="CK130" s="13" t="str">
        <f>IF(ISNUMBER($A130),CONCATENATE($BK130,Names!$P$3,Dev!$DQ$130),"")</f>
        <v/>
      </c>
      <c r="CL130" s="13"/>
      <c r="CM130" s="13" t="str">
        <f>""</f>
        <v/>
      </c>
      <c r="CN130" s="13" t="str">
        <f>IF(ISNUMBER($A130),CONCATENATE($BB130,Names!$P$3,Dev!$CZ$48),"")</f>
        <v/>
      </c>
      <c r="CO130" s="13" t="str">
        <f>IF(ISNUMBER($A130),CONCATENATE($BB130,Names!$P$3,Dev!$DF$48),"")</f>
        <v/>
      </c>
      <c r="CP130" s="13" t="str">
        <f>IF(ISNUMBER($A130),CONCATENATE($BB130,Names!$P$3,Dev!$DI$48),"")</f>
        <v/>
      </c>
      <c r="CQ130" s="13" t="str">
        <f>IF(ISNUMBER($A130),CONCATENATE($BB130,Names!$P$3,Dev!$DM$48),"")</f>
        <v/>
      </c>
      <c r="CR130" s="13" t="str">
        <f>IF(ISNUMBER($A130),CONCATENATE($BB130,Names!$P$3,Dev!$DV$48),"")</f>
        <v/>
      </c>
      <c r="CS130" s="13" t="str">
        <f>IF(ISNUMBER($A130),CONCATENATE($BB130,Names!$P$3,Dev!$DZ$48),"")</f>
        <v/>
      </c>
      <c r="CT130" s="13" t="str">
        <f>IF(ISNUMBER($A130),CONCATENATE($BB130,Names!$P$3,Dev!$EI$48),"")</f>
        <v/>
      </c>
      <c r="CU130" s="13" t="str">
        <f>IF(ISNUMBER($A130),CONCATENATE($BB130,Names!$P$3,Dev!$FZ$48),"")</f>
        <v/>
      </c>
      <c r="CV130" s="13" t="str">
        <f>IF(ISNUMBER($A130),CONCATENATE($BB130,Names!$P$3,Dev!$GI$48),"")</f>
        <v/>
      </c>
      <c r="CW130" s="13" t="str">
        <f>IF(ISNUMBER($A130),CONCATENATE($BB130,Names!$P$3,Dev!$GM$48),"")</f>
        <v/>
      </c>
      <c r="CX130" s="13"/>
      <c r="CY130" s="13" t="str">
        <f>IF(ISNUMBER($A130),CONCATENATE($BB130,Names!$P$3,Dev!$EM$48),"")</f>
        <v/>
      </c>
      <c r="CZ130" s="13" t="str">
        <f>IF(ISNUMBER($A130),CONCATENATE($BB130,Names!$P$3,Dev!$EV$48),"")</f>
        <v/>
      </c>
      <c r="DA130" s="13" t="str">
        <f>IF(ISNUMBER($A130),CONCATENATE($BB130,Names!$P$3,Dev!$EZ$48),"")</f>
        <v/>
      </c>
      <c r="DB130" s="13" t="str">
        <f>IF(ISNUMBER($A130),CONCATENATE($BB130,Names!$P$3,Dev!$FI$48),"")</f>
        <v/>
      </c>
      <c r="DC130" s="13" t="str">
        <f>IF(ISNUMBER($A130),CONCATENATE($BB130,Names!$P$3,Dev!$FM$48),"")</f>
        <v/>
      </c>
      <c r="DD130" s="13" t="str">
        <f>IF(ISNUMBER($A130),CONCATENATE($BB130,Names!$P$3,Dev!$FV$48),"")</f>
        <v/>
      </c>
      <c r="DE130" s="13" t="str">
        <f>IF(ISNUMBER($A130),CONCATENATE($BB130,Names!$P$3,Dev!$GP$48),"")</f>
        <v/>
      </c>
      <c r="DI130" s="105">
        <f>COUNTIFS($DL$5:DL130,"&lt;&gt;"&amp;"")</f>
        <v>0</v>
      </c>
      <c r="DJ130" s="1198" t="str">
        <f t="shared" si="42"/>
        <v/>
      </c>
      <c r="DK130" s="1198" t="str">
        <f t="shared" si="43"/>
        <v/>
      </c>
      <c r="DL130" s="1198"/>
      <c r="DM130" s="1198" t="str">
        <f>IF($DL130="","",_xlfn.CONCAT(Names!$D$5,$AO130))</f>
        <v/>
      </c>
      <c r="DN130" s="1198" t="str">
        <f>IF($DL130="","",CONCATENATE(Names!$C$26,Names!$N$3,$DM130))</f>
        <v/>
      </c>
      <c r="DO130" s="1198" t="str">
        <f>IF($DL130="","",CONCATENATE(Names!$C$25,Names!$N$3,$DM130))</f>
        <v/>
      </c>
    </row>
    <row r="131" spans="1:119">
      <c r="A131" s="1"/>
      <c r="B131" s="6"/>
      <c r="C131" s="6">
        <v>4.1349999999999998</v>
      </c>
      <c r="D131" s="1">
        <v>50</v>
      </c>
      <c r="E131">
        <v>59</v>
      </c>
      <c r="F131">
        <v>1</v>
      </c>
      <c r="G131" s="2">
        <f t="shared" si="55"/>
        <v>234.53999999999988</v>
      </c>
      <c r="H131" s="2">
        <f t="shared" si="52"/>
        <v>236.60749999999987</v>
      </c>
      <c r="I131" s="1225">
        <f>I129+B129/2+C130+C131/2</f>
        <v>236.60750000000004</v>
      </c>
      <c r="J131" s="38"/>
      <c r="K131" s="58"/>
      <c r="L131" s="2" t="str">
        <f>IF(ISNUMBER(E131),VLOOKUP(C131,'TE,EHnames'!$B$4:$F$11,'TE,EHnames'!$C$2,FALSE),"")</f>
        <v>RST/10/50-2/1</v>
      </c>
      <c r="M131" s="2" t="str">
        <f>IF(ISNUMBER(E131),VLOOKUP(C131,'TE,EHnames'!$B$4:$F$11,'TE,EHnames'!$F$2,FALSE),"")</f>
        <v>PT100-3000</v>
      </c>
      <c r="O131" s="13" t="str">
        <f t="shared" si="74"/>
        <v/>
      </c>
      <c r="S131" t="str">
        <f>IFERROR(VLOOKUP(P131,Racks!$H$4:$M$30,6),"")</f>
        <v/>
      </c>
      <c r="T131" s="172">
        <f>Racks!$B$17</f>
        <v>234.86215399999998</v>
      </c>
      <c r="U131" t="str">
        <f>CONCATENATE(Racks!$C$17,Names!$H$3,Racks!$D$17,"/",Racks!$E$17,Names!$H$3,Racks!$F$17)</f>
        <v>HBL-060Row/HBL-070Row</v>
      </c>
      <c r="V131" s="54">
        <f>COUNTIFS('Sec-Sub'!$K$4:$K$164,"&lt;="&amp;H131)</f>
        <v>71</v>
      </c>
      <c r="W131" s="54" t="str">
        <f>VLOOKUP(V131,'Sec-Sub'!$A$4:$C$164,2,FALSE)</f>
        <v>HBL</v>
      </c>
      <c r="X131" s="54" t="str">
        <f>VLOOKUP(V131,'Sec-Sub'!$A$4:$C$164,3,FALSE)</f>
        <v>070</v>
      </c>
      <c r="Y131" s="54" t="str">
        <f>CONCATENATE(X131,Names!$I$3)</f>
        <v>070PRL</v>
      </c>
      <c r="AC131" s="8">
        <f>SUM(AD131:AE136)</f>
        <v>4</v>
      </c>
      <c r="AD131" s="1812">
        <v>1</v>
      </c>
      <c r="AE131" s="10"/>
      <c r="AI131" s="1266" t="str">
        <f>IF(ISNUMBER(R131),CONCATENATE(Names!$C$3,R131),"")</f>
        <v/>
      </c>
      <c r="AK131" t="str">
        <f t="shared" si="61"/>
        <v>0</v>
      </c>
      <c r="AL131">
        <f t="shared" si="62"/>
        <v>59</v>
      </c>
      <c r="AM131" t="str">
        <f t="shared" si="63"/>
        <v>HBL</v>
      </c>
      <c r="AN131" t="str">
        <f t="shared" si="64"/>
        <v>070PRL</v>
      </c>
      <c r="AO131" t="str">
        <f t="shared" si="65"/>
        <v>059</v>
      </c>
      <c r="AP131" t="str">
        <f>IF(ISNUMBER(E131),CONCATENATE(Names!$C$5,Names!$N$3,AO131),"")</f>
        <v>PRLRL-059</v>
      </c>
      <c r="AQ131" t="str">
        <f>IF(ISNUMBER(E131),CONCATENATE(Names!$D$5,AO131),"")</f>
        <v>L059</v>
      </c>
      <c r="AR131" t="str">
        <f>IF(ISNUMBER(E131),CONCATENATE(Names!$C$10,Names!$N$3,AQ131),"")</f>
        <v>PRLEH-L059</v>
      </c>
      <c r="AS131" t="str">
        <f>IF(ISNUMBER(E131),CONCATENATE(Names!$C$11,Names!$N$3,AQ131),"")</f>
        <v>PRLTE-L059</v>
      </c>
      <c r="AU131" s="13" t="str">
        <f t="shared" si="66"/>
        <v/>
      </c>
      <c r="AV131" t="str">
        <f t="shared" si="67"/>
        <v/>
      </c>
      <c r="AW131" t="str">
        <f t="shared" si="68"/>
        <v/>
      </c>
      <c r="AX131" t="str">
        <f t="shared" si="69"/>
        <v/>
      </c>
      <c r="AY131" t="str">
        <f t="shared" si="70"/>
        <v/>
      </c>
      <c r="AZ131" t="str">
        <f>IF(ISNUMBER(A131),CONCATENATE(Names!$C$6,Names!$N$3,AU131,A131),"")</f>
        <v/>
      </c>
      <c r="BA131" t="str">
        <f>IF(ISNUMBER(A131),CONCATENATE(Names!$C$7,Names!$N$3,AU131,A131),"")</f>
        <v/>
      </c>
      <c r="BB131" t="str">
        <f>IF(ISNUMBER(A131),CONCATENATE(Names!$C$8,Names!$N$3,AU131,A131),"")</f>
        <v/>
      </c>
      <c r="BC131" t="str">
        <f>IF(ISNUMBER(A131),CONCATENATE(Names!$D$6,AY131),"")</f>
        <v/>
      </c>
      <c r="BD131" t="str">
        <f>IF(ISNUMBER(A131),CONCATENATE(Names!$C$10,Names!$N$3,BC131),"")</f>
        <v/>
      </c>
      <c r="BE131" t="str">
        <f>IF(ISNUMBER(A131),CONCATENATE(Names!$C$11,Names!$N$3,BC131),"")</f>
        <v/>
      </c>
      <c r="BF131" t="str">
        <f>IF(ISNUMBER(A131),CONCATENATE(Names!$D$7,AY131),"")</f>
        <v/>
      </c>
      <c r="BG131" t="str">
        <f>IF(ISNUMBER(A131),CONCATENATE(Names!$C$10,Names!$N$3,BF131),"")</f>
        <v/>
      </c>
      <c r="BH131" t="str">
        <f>IF(ISNUMBER(A131),CONCATENATE(Names!$C$11,Names!$N$3,BF131),"")</f>
        <v/>
      </c>
      <c r="BI131" t="str">
        <f>IF(ISNUMBER(A131),CONCATENATE(Names!$C$12,Names!$N$3,BC131),"")</f>
        <v/>
      </c>
      <c r="BJ131" t="str">
        <f>IF(ISNUMBER(A131),CONCATENATE(Names!$C$24,Names!$N$3,AY131),"")</f>
        <v/>
      </c>
      <c r="BK131" t="str">
        <f>IF(ISNUMBER(A131),CONCATENATE(Names!$C$9,Names!$N$3,AY131),"")</f>
        <v/>
      </c>
      <c r="BS131" s="157"/>
      <c r="BT131" s="105">
        <f>COUNTIFS($BW$5:BW131,"&lt;&gt;"&amp;"")</f>
        <v>33</v>
      </c>
      <c r="BU131" s="103" t="str">
        <f t="shared" si="40"/>
        <v/>
      </c>
      <c r="BV131" s="103" t="str">
        <f t="shared" si="41"/>
        <v/>
      </c>
      <c r="BW131" s="103"/>
      <c r="BY131" t="str">
        <f>IF($BW131="","",CONCATENATE($BW131,Names!$N$3,$BX131))</f>
        <v/>
      </c>
      <c r="BZ131" s="157"/>
      <c r="CA131" s="13" t="str">
        <f>IF(ISNUMBER(A131),CONCATENATE(W131,Names!$H$3,Y131,Names!$J$3,Names!$K$3,Names!$L$3,BK131),"")</f>
        <v/>
      </c>
      <c r="CB131" s="13" t="str">
        <f>IF(ISNUMBER(A131),CONCATENATE(W131,Names!$H$3,Y131,Names!$J$3,Names!$K$3,Names!$L$3,BB131),"")</f>
        <v/>
      </c>
      <c r="CC131" s="13" t="str">
        <f>IF($BW131="","",CONCATENATE(W131,Names!$H$3,Y131,Names!$J$3,Names!$K$3,Names!$L$3,$BW131,Names!$N$3,$BX131))</f>
        <v/>
      </c>
      <c r="CF131" s="13" t="str">
        <f>IF(ISNUMBER($A131),CONCATENATE($BK131,Names!$P$3,Dev!$DA$130),"")</f>
        <v/>
      </c>
      <c r="CG131" s="13" t="str">
        <f>IF(ISNUMBER($A131),CONCATENATE($BK131,Names!$P$3,Dev!$DD$130),"")</f>
        <v/>
      </c>
      <c r="CH131" s="13" t="str">
        <f>IF(ISNUMBER($A131),CONCATENATE($BK131,Names!$P$3,Dev!$DG$130),"")</f>
        <v/>
      </c>
      <c r="CI131" s="13" t="str">
        <f>IF(ISNUMBER($A131),CONCATENATE($BK131,Names!$P$3,Dev!$DK$130),"")</f>
        <v/>
      </c>
      <c r="CJ131" s="13" t="str">
        <f>IF(ISNUMBER($A131),CONCATENATE($BK131,Names!$P$3,Dev!$DN$130),"")</f>
        <v/>
      </c>
      <c r="CK131" s="13" t="str">
        <f>IF(ISNUMBER($A131),CONCATENATE($BK131,Names!$P$3,Dev!$DQ$130),"")</f>
        <v/>
      </c>
      <c r="CL131" s="13"/>
      <c r="CM131" s="13" t="str">
        <f>""</f>
        <v/>
      </c>
      <c r="CN131" s="13" t="str">
        <f>IF(ISNUMBER($A131),CONCATENATE($BB131,Names!$P$3,Dev!$CZ$48),"")</f>
        <v/>
      </c>
      <c r="CO131" s="13" t="str">
        <f>IF(ISNUMBER($A131),CONCATENATE($BB131,Names!$P$3,Dev!$DF$48),"")</f>
        <v/>
      </c>
      <c r="CP131" s="13" t="str">
        <f>IF(ISNUMBER($A131),CONCATENATE($BB131,Names!$P$3,Dev!$DI$48),"")</f>
        <v/>
      </c>
      <c r="CQ131" s="13" t="str">
        <f>IF(ISNUMBER($A131),CONCATENATE($BB131,Names!$P$3,Dev!$DM$48),"")</f>
        <v/>
      </c>
      <c r="CR131" s="13" t="str">
        <f>IF(ISNUMBER($A131),CONCATENATE($BB131,Names!$P$3,Dev!$DV$48),"")</f>
        <v/>
      </c>
      <c r="CS131" s="13" t="str">
        <f>IF(ISNUMBER($A131),CONCATENATE($BB131,Names!$P$3,Dev!$DZ$48),"")</f>
        <v/>
      </c>
      <c r="CT131" s="13" t="str">
        <f>IF(ISNUMBER($A131),CONCATENATE($BB131,Names!$P$3,Dev!$EI$48),"")</f>
        <v/>
      </c>
      <c r="CU131" s="13" t="str">
        <f>IF(ISNUMBER($A131),CONCATENATE($BB131,Names!$P$3,Dev!$FZ$48),"")</f>
        <v/>
      </c>
      <c r="CV131" s="13" t="str">
        <f>IF(ISNUMBER($A131),CONCATENATE($BB131,Names!$P$3,Dev!$GI$48),"")</f>
        <v/>
      </c>
      <c r="CW131" s="13" t="str">
        <f>IF(ISNUMBER($A131),CONCATENATE($BB131,Names!$P$3,Dev!$GM$48),"")</f>
        <v/>
      </c>
      <c r="CX131" s="13"/>
      <c r="CY131" s="13" t="str">
        <f>IF(ISNUMBER($A131),CONCATENATE($BB131,Names!$P$3,Dev!$EM$48),"")</f>
        <v/>
      </c>
      <c r="CZ131" s="13" t="str">
        <f>IF(ISNUMBER($A131),CONCATENATE($BB131,Names!$P$3,Dev!$EV$48),"")</f>
        <v/>
      </c>
      <c r="DA131" s="13" t="str">
        <f>IF(ISNUMBER($A131),CONCATENATE($BB131,Names!$P$3,Dev!$EZ$48),"")</f>
        <v/>
      </c>
      <c r="DB131" s="13" t="str">
        <f>IF(ISNUMBER($A131),CONCATENATE($BB131,Names!$P$3,Dev!$FI$48),"")</f>
        <v/>
      </c>
      <c r="DC131" s="13" t="str">
        <f>IF(ISNUMBER($A131),CONCATENATE($BB131,Names!$P$3,Dev!$FM$48),"")</f>
        <v/>
      </c>
      <c r="DD131" s="13" t="str">
        <f>IF(ISNUMBER($A131),CONCATENATE($BB131,Names!$P$3,Dev!$FV$48),"")</f>
        <v/>
      </c>
      <c r="DE131" s="13" t="str">
        <f>IF(ISNUMBER($A131),CONCATENATE($BB131,Names!$P$3,Dev!$GP$48),"")</f>
        <v/>
      </c>
      <c r="DI131" s="105">
        <f>COUNTIFS($DL$5:DL131,"&lt;&gt;"&amp;"")</f>
        <v>0</v>
      </c>
      <c r="DJ131" s="1198" t="str">
        <f t="shared" si="42"/>
        <v/>
      </c>
      <c r="DK131" s="1198" t="str">
        <f t="shared" si="43"/>
        <v/>
      </c>
      <c r="DL131" s="1198"/>
      <c r="DM131" s="1198" t="str">
        <f>IF($DL131="","",_xlfn.CONCAT(Names!$D$5,$AO131))</f>
        <v/>
      </c>
      <c r="DN131" s="1198" t="str">
        <f>IF($DL131="","",CONCATENATE(Names!$C$26,Names!$N$3,$DM131))</f>
        <v/>
      </c>
      <c r="DO131" s="1198" t="str">
        <f>IF($DL131="","",CONCATENATE(Names!$C$25,Names!$N$3,$DM131))</f>
        <v/>
      </c>
    </row>
    <row r="132" spans="1:119" s="13" customFormat="1">
      <c r="A132" s="11">
        <v>31</v>
      </c>
      <c r="B132" s="12">
        <v>0.25</v>
      </c>
      <c r="C132" s="11"/>
      <c r="D132" s="11">
        <v>20</v>
      </c>
      <c r="F132" s="13">
        <v>1</v>
      </c>
      <c r="G132" s="2">
        <f t="shared" si="55"/>
        <v>238.67499999999987</v>
      </c>
      <c r="H132" s="2">
        <f t="shared" si="52"/>
        <v>238.79999999999987</v>
      </c>
      <c r="I132" s="1230">
        <f>I129+SUM(C130:C131)+B132</f>
        <v>238.80000000000007</v>
      </c>
      <c r="J132" s="56">
        <v>1746007000313</v>
      </c>
      <c r="K132" s="59">
        <v>17.5</v>
      </c>
      <c r="L132" s="2" t="str">
        <f>IF(ISNUMBER(E132),VLOOKUP(C132,'TE,EHnames'!$B$4:$F$11,'TE,EHnames'!$C$2,FALSE),"")</f>
        <v/>
      </c>
      <c r="M132" s="2" t="str">
        <f>IF(ISNUMBER(E132),VLOOKUP(C132,'TE,EHnames'!$B$4:$F$11,'TE,EHnames'!$F$2,FALSE),"")</f>
        <v/>
      </c>
      <c r="O132" s="14">
        <f t="shared" ref="O132:O137" si="75">IF(ISNUMBER(A132),ABS(H132-$Q$134),"")</f>
        <v>4.4550000000001262</v>
      </c>
      <c r="P132" s="13">
        <v>230</v>
      </c>
      <c r="S132" t="str">
        <f>IFERROR(VLOOKUP(P132,Racks!$H$4:$M$30,6),"")</f>
        <v>HBL-060Row:CnPw-U-016</v>
      </c>
      <c r="V132" s="54">
        <f>COUNTIFS('Sec-Sub'!$K$4:$K$164,"&lt;="&amp;H132)</f>
        <v>71</v>
      </c>
      <c r="W132" s="54" t="str">
        <f>VLOOKUP(V132,'Sec-Sub'!$A$4:$C$164,2,FALSE)</f>
        <v>HBL</v>
      </c>
      <c r="X132" s="54" t="str">
        <f>VLOOKUP(V132,'Sec-Sub'!$A$4:$C$164,3,FALSE)</f>
        <v>070</v>
      </c>
      <c r="Y132" s="54" t="str">
        <f>CONCATENATE(X132,Names!$I$3)</f>
        <v>070PRL</v>
      </c>
      <c r="Z132" s="48" t="s">
        <v>198</v>
      </c>
      <c r="AA132" s="49" t="s">
        <v>196</v>
      </c>
      <c r="AC132" s="15">
        <f>SUM(D131:D136)</f>
        <v>240</v>
      </c>
      <c r="AD132" s="1812"/>
      <c r="AE132" s="17">
        <v>1</v>
      </c>
      <c r="AI132" s="1266" t="str">
        <f>IF(ISNUMBER(R132),CONCATENATE(Names!$C$3,R132),"")</f>
        <v/>
      </c>
      <c r="AJ132"/>
      <c r="AK132" t="str">
        <f t="shared" si="61"/>
        <v/>
      </c>
      <c r="AL132" t="str">
        <f t="shared" si="62"/>
        <v/>
      </c>
      <c r="AM132" t="str">
        <f t="shared" si="63"/>
        <v/>
      </c>
      <c r="AN132" t="str">
        <f t="shared" si="64"/>
        <v/>
      </c>
      <c r="AO132" t="str">
        <f t="shared" si="65"/>
        <v/>
      </c>
      <c r="AP132" t="str">
        <f>IF(ISNUMBER(E132),CONCATENATE(Names!$C$5,Names!$N$3,AO132),"")</f>
        <v/>
      </c>
      <c r="AQ132" t="str">
        <f>IF(ISNUMBER(E132),CONCATENATE(Names!$D$5,AO132),"")</f>
        <v/>
      </c>
      <c r="AR132" t="str">
        <f>IF(ISNUMBER(E132),CONCATENATE(Names!$C$10,Names!$N$3,AQ132),"")</f>
        <v/>
      </c>
      <c r="AS132" t="str">
        <f>IF(ISNUMBER(E132),CONCATENATE(Names!$C$11,Names!$N$3,AQ132),"")</f>
        <v/>
      </c>
      <c r="AT132"/>
      <c r="AU132" s="13" t="str">
        <f t="shared" si="66"/>
        <v>0</v>
      </c>
      <c r="AV132">
        <f t="shared" si="67"/>
        <v>31</v>
      </c>
      <c r="AW132" t="str">
        <f t="shared" si="68"/>
        <v>HBL</v>
      </c>
      <c r="AX132" t="str">
        <f t="shared" si="69"/>
        <v>070PRL</v>
      </c>
      <c r="AY132" t="str">
        <f t="shared" si="70"/>
        <v>031</v>
      </c>
      <c r="AZ132" t="str">
        <f>IF(ISNUMBER(A132),CONCATENATE(Names!$C$6,Names!$N$3,AU132,A132),"")</f>
        <v>PRLCpl-031</v>
      </c>
      <c r="BA132" t="str">
        <f>IF(ISNUMBER(A132),CONCATENATE(Names!$C$7,Names!$N$3,AU132,A132),"")</f>
        <v>PRLSB-031</v>
      </c>
      <c r="BB132" t="str">
        <f>IF(ISNUMBER(A132),CONCATENATE(Names!$C$8,Names!$N$3,AU132,A132),"")</f>
        <v>PRLJB-031</v>
      </c>
      <c r="BC132" t="str">
        <f>IF(ISNUMBER(A132),CONCATENATE(Names!$D$6,AY132),"")</f>
        <v>C031</v>
      </c>
      <c r="BD132" t="str">
        <f>IF(ISNUMBER(A132),CONCATENATE(Names!$C$10,Names!$N$3,BC132),"")</f>
        <v>PRLEH-C031</v>
      </c>
      <c r="BE132" t="str">
        <f>IF(ISNUMBER(A132),CONCATENATE(Names!$C$11,Names!$N$3,BC132),"")</f>
        <v>PRLTE-C031</v>
      </c>
      <c r="BF132" t="str">
        <f>IF(ISNUMBER(A132),CONCATENATE(Names!$D$7,AY132),"")</f>
        <v>S031</v>
      </c>
      <c r="BG132" t="str">
        <f>IF(ISNUMBER(A132),CONCATENATE(Names!$C$10,Names!$N$3,BF132),"")</f>
        <v>PRLEH-S031</v>
      </c>
      <c r="BH132" t="str">
        <f>IF(ISNUMBER(A132),CONCATENATE(Names!$C$11,Names!$N$3,BF132),"")</f>
        <v>PRLTE-S031</v>
      </c>
      <c r="BI132" t="str">
        <f>IF(ISNUMBER(A132),CONCATENATE(Names!$C$12,Names!$N$3,BC132),"")</f>
        <v>PRLDL-C031</v>
      </c>
      <c r="BJ132" t="str">
        <f>IF(ISNUMBER(A132),CONCATENATE(Names!$C$24,Names!$N$3,AY132),"")</f>
        <v>PRLCSC-031</v>
      </c>
      <c r="BK132" t="str">
        <f>IF(ISNUMBER(A132),CONCATENATE(Names!$C$9,Names!$N$3,AY132),"")</f>
        <v>PRLTap-031</v>
      </c>
      <c r="BL132"/>
      <c r="BM132"/>
      <c r="BN132"/>
      <c r="BO132"/>
      <c r="BP132"/>
      <c r="BQ132"/>
      <c r="BR132"/>
      <c r="BS132" s="157"/>
      <c r="BT132" s="105">
        <f>COUNTIFS($BW$5:BW132,"&lt;&gt;"&amp;"")</f>
        <v>33</v>
      </c>
      <c r="BU132" s="103" t="str">
        <f t="shared" si="40"/>
        <v/>
      </c>
      <c r="BV132" s="103" t="str">
        <f t="shared" si="41"/>
        <v/>
      </c>
      <c r="BW132" s="103"/>
      <c r="BX132"/>
      <c r="BY132" t="str">
        <f>IF($BW132="","",CONCATENATE($BW132,Names!$N$3,$BX132))</f>
        <v/>
      </c>
      <c r="BZ132" s="164"/>
      <c r="CA132" s="13" t="str">
        <f>IF(ISNUMBER(A132),CONCATENATE(W132,Names!$H$3,Y132,Names!$J$3,Names!$K$3,Names!$L$3,BK132),"")</f>
        <v>HBL-070PRL:RFS-PRLTap-031</v>
      </c>
      <c r="CB132" s="13" t="str">
        <f>IF(ISNUMBER(A132),CONCATENATE(W132,Names!$H$3,Y132,Names!$J$3,Names!$K$3,Names!$L$3,BB132),"")</f>
        <v>HBL-070PRL:RFS-PRLJB-031</v>
      </c>
      <c r="CC132" s="13" t="str">
        <f>IF($BW132="","",CONCATENATE(W132,Names!$H$3,Y132,Names!$J$3,Names!$K$3,Names!$L$3,$BW132,Names!$N$3,$BX132))</f>
        <v/>
      </c>
      <c r="CF132" s="13" t="str">
        <f>IF(ISNUMBER($A132),CONCATENATE($BK132,Names!$P$3,Dev!$DA$130),"")</f>
        <v>PRLTap-031_a</v>
      </c>
      <c r="CG132" s="13" t="str">
        <f>IF(ISNUMBER($A132),CONCATENATE($BK132,Names!$P$3,Dev!$DD$130),"")</f>
        <v>PRLTap-031_b</v>
      </c>
      <c r="CH132" s="13" t="str">
        <f>IF(ISNUMBER($A132),CONCATENATE($BK132,Names!$P$3,Dev!$DG$130),"")</f>
        <v>PRLTap-031_c</v>
      </c>
      <c r="CI132" s="13" t="str">
        <f>IF(ISNUMBER($A132),CONCATENATE($BK132,Names!$P$3,Dev!$DK$130),"")</f>
        <v>PRLTap-031_d</v>
      </c>
      <c r="CJ132" s="13" t="str">
        <f>IF(ISNUMBER($A132),CONCATENATE($BK132,Names!$P$3,Dev!$DN$130),"")</f>
        <v>PRLTap-031_e</v>
      </c>
      <c r="CK132" s="13" t="str">
        <f>IF(ISNUMBER($A132),CONCATENATE($BK132,Names!$P$3,Dev!$DQ$130),"")</f>
        <v>PRLTap-031_f</v>
      </c>
      <c r="CM132" s="13" t="str">
        <f>""</f>
        <v/>
      </c>
      <c r="CN132" s="13" t="str">
        <f>IF(ISNUMBER($A132),CONCATENATE($BB132,Names!$P$3,Dev!$CZ$48),"")</f>
        <v>PRLJB-031_a</v>
      </c>
      <c r="CO132" s="13" t="str">
        <f>IF(ISNUMBER($A132),CONCATENATE($BB132,Names!$P$3,Dev!$DF$48),"")</f>
        <v>PRLJB-031_cp</v>
      </c>
      <c r="CP132" s="13" t="str">
        <f>IF(ISNUMBER($A132),CONCATENATE($BB132,Names!$P$3,Dev!$DI$48),"")</f>
        <v>PRLJB-031_b</v>
      </c>
      <c r="CQ132" s="13" t="str">
        <f>IF(ISNUMBER($A132),CONCATENATE($BB132,Names!$P$3,Dev!$DM$48),"")</f>
        <v>PRLJB-031_m</v>
      </c>
      <c r="CR132" s="13" t="str">
        <f>IF(ISNUMBER($A132),CONCATENATE($BB132,Names!$P$3,Dev!$DV$48),"")</f>
        <v>PRLJB-031_n</v>
      </c>
      <c r="CS132" s="13" t="str">
        <f>IF(ISNUMBER($A132),CONCATENATE($BB132,Names!$P$3,Dev!$DZ$48),"")</f>
        <v>PRLJB-031_aa</v>
      </c>
      <c r="CT132" s="13" t="str">
        <f>IF(ISNUMBER($A132),CONCATENATE($BB132,Names!$P$3,Dev!$EI$48),"")</f>
        <v>PRLJB-031_ab</v>
      </c>
      <c r="CU132" s="13" t="str">
        <f>IF(ISNUMBER($A132),CONCATENATE($BB132,Names!$P$3,Dev!$FZ$48),"")</f>
        <v>PRLJB-031_am</v>
      </c>
      <c r="CV132" s="13" t="str">
        <f>IF(ISNUMBER($A132),CONCATENATE($BB132,Names!$P$3,Dev!$GI$48),"")</f>
        <v>PRLJB-031_an</v>
      </c>
      <c r="CW132" s="13" t="str">
        <f>IF(ISNUMBER($A132),CONCATENATE($BB132,Names!$P$3,Dev!$GM$48),"")</f>
        <v>PRLJB-031_++EH</v>
      </c>
      <c r="CY132" s="13" t="str">
        <f>IF(ISNUMBER($A132),CONCATENATE($BB132,Names!$P$3,Dev!$EM$48),"")</f>
        <v>PRLJB-031_g</v>
      </c>
      <c r="CZ132" s="13" t="str">
        <f>IF(ISNUMBER($A132),CONCATENATE($BB132,Names!$P$3,Dev!$EV$48),"")</f>
        <v>PRLJB-031_h</v>
      </c>
      <c r="DA132" s="13" t="str">
        <f>IF(ISNUMBER($A132),CONCATENATE($BB132,Names!$P$3,Dev!$EZ$48),"")</f>
        <v>PRLJB-031_s</v>
      </c>
      <c r="DB132" s="13" t="str">
        <f>IF(ISNUMBER($A132),CONCATENATE($BB132,Names!$P$3,Dev!$FI$48),"")</f>
        <v>PRLJB-031_t</v>
      </c>
      <c r="DC132" s="13" t="str">
        <f>IF(ISNUMBER($A132),CONCATENATE($BB132,Names!$P$3,Dev!$FM$48),"")</f>
        <v>PRLJB-031_ag</v>
      </c>
      <c r="DD132" s="13" t="str">
        <f>IF(ISNUMBER($A132),CONCATENATE($BB132,Names!$P$3,Dev!$FV$48),"")</f>
        <v>PRLJB-031_ah</v>
      </c>
      <c r="DE132" s="13" t="str">
        <f>IF(ISNUMBER($A132),CONCATENATE($BB132,Names!$P$3,Dev!$GP$48),"")</f>
        <v>PRLJB-031_++TE</v>
      </c>
      <c r="DI132" s="105">
        <f>COUNTIFS($DL$5:DL132,"&lt;&gt;"&amp;"")</f>
        <v>0</v>
      </c>
      <c r="DJ132" s="1198" t="str">
        <f t="shared" si="42"/>
        <v/>
      </c>
      <c r="DK132" s="1198" t="str">
        <f t="shared" si="43"/>
        <v/>
      </c>
      <c r="DL132" s="1198"/>
      <c r="DM132" s="1198" t="str">
        <f>IF($DL132="","",_xlfn.CONCAT(Names!$D$5,$AO132))</f>
        <v/>
      </c>
      <c r="DN132" s="1198" t="str">
        <f>IF($DL132="","",CONCATENATE(Names!$C$26,Names!$N$3,$DM132))</f>
        <v/>
      </c>
      <c r="DO132" s="1198" t="str">
        <f>IF($DL132="","",CONCATENATE(Names!$C$25,Names!$N$3,$DM132))</f>
        <v/>
      </c>
    </row>
    <row r="133" spans="1:119">
      <c r="A133" s="1"/>
      <c r="B133" s="6"/>
      <c r="C133" s="6">
        <v>4.1349999999999998</v>
      </c>
      <c r="D133" s="1">
        <v>50</v>
      </c>
      <c r="E133">
        <v>60</v>
      </c>
      <c r="F133">
        <v>1</v>
      </c>
      <c r="G133" s="2">
        <f t="shared" si="55"/>
        <v>238.92499999999987</v>
      </c>
      <c r="H133" s="2">
        <f t="shared" si="52"/>
        <v>240.99249999999986</v>
      </c>
      <c r="I133" s="1225">
        <f>I132+B132/2+C133/2</f>
        <v>240.99250000000006</v>
      </c>
      <c r="J133" s="38"/>
      <c r="K133" s="58"/>
      <c r="L133" s="2" t="str">
        <f>IF(ISNUMBER(E133),VLOOKUP(C133,'TE,EHnames'!$B$4:$F$11,'TE,EHnames'!$C$2,FALSE),"")</f>
        <v>RST/10/50-2/1</v>
      </c>
      <c r="M133" s="2" t="str">
        <f>IF(ISNUMBER(E133),VLOOKUP(C133,'TE,EHnames'!$B$4:$F$11,'TE,EHnames'!$F$2,FALSE),"")</f>
        <v>PT100-3000</v>
      </c>
      <c r="O133" s="13" t="str">
        <f t="shared" si="75"/>
        <v/>
      </c>
      <c r="S133" t="str">
        <f>IFERROR(VLOOKUP(P133,Racks!$H$4:$M$30,6),"")</f>
        <v/>
      </c>
      <c r="V133" s="54">
        <f>COUNTIFS('Sec-Sub'!$K$4:$K$164,"&lt;="&amp;H133)</f>
        <v>71</v>
      </c>
      <c r="W133" s="54" t="str">
        <f>VLOOKUP(V133,'Sec-Sub'!$A$4:$C$164,2,FALSE)</f>
        <v>HBL</v>
      </c>
      <c r="X133" s="54" t="str">
        <f>VLOOKUP(V133,'Sec-Sub'!$A$4:$C$164,3,FALSE)</f>
        <v>070</v>
      </c>
      <c r="Y133" s="54" t="str">
        <f>CONCATENATE(X133,Names!$I$3)</f>
        <v>070PRL</v>
      </c>
      <c r="AC133" s="18"/>
      <c r="AD133" s="1812"/>
      <c r="AE133" s="20"/>
      <c r="AI133" s="1266" t="str">
        <f>IF(ISNUMBER(R133),CONCATENATE(Names!$C$3,R133),"")</f>
        <v/>
      </c>
      <c r="AK133" t="str">
        <f t="shared" si="61"/>
        <v>0</v>
      </c>
      <c r="AL133">
        <f t="shared" si="62"/>
        <v>60</v>
      </c>
      <c r="AM133" t="str">
        <f t="shared" si="63"/>
        <v>HBL</v>
      </c>
      <c r="AN133" t="str">
        <f t="shared" si="64"/>
        <v>070PRL</v>
      </c>
      <c r="AO133" t="str">
        <f t="shared" si="65"/>
        <v>060</v>
      </c>
      <c r="AP133" t="str">
        <f>IF(ISNUMBER(E133),CONCATENATE(Names!$C$5,Names!$N$3,AO133),"")</f>
        <v>PRLRL-060</v>
      </c>
      <c r="AQ133" t="str">
        <f>IF(ISNUMBER(E133),CONCATENATE(Names!$D$5,AO133),"")</f>
        <v>L060</v>
      </c>
      <c r="AR133" t="str">
        <f>IF(ISNUMBER(E133),CONCATENATE(Names!$C$10,Names!$N$3,AQ133),"")</f>
        <v>PRLEH-L060</v>
      </c>
      <c r="AS133" t="str">
        <f>IF(ISNUMBER(E133),CONCATENATE(Names!$C$11,Names!$N$3,AQ133),"")</f>
        <v>PRLTE-L060</v>
      </c>
      <c r="AU133" s="13" t="str">
        <f t="shared" si="66"/>
        <v/>
      </c>
      <c r="AV133" t="str">
        <f t="shared" si="67"/>
        <v/>
      </c>
      <c r="AW133" t="str">
        <f t="shared" si="68"/>
        <v/>
      </c>
      <c r="AX133" t="str">
        <f t="shared" si="69"/>
        <v/>
      </c>
      <c r="AY133" t="str">
        <f t="shared" si="70"/>
        <v/>
      </c>
      <c r="AZ133" t="str">
        <f>IF(ISNUMBER(A133),CONCATENATE(Names!$C$6,Names!$N$3,AU133,A133),"")</f>
        <v/>
      </c>
      <c r="BA133" t="str">
        <f>IF(ISNUMBER(A133),CONCATENATE(Names!$C$7,Names!$N$3,AU133,A133),"")</f>
        <v/>
      </c>
      <c r="BB133" t="str">
        <f>IF(ISNUMBER(A133),CONCATENATE(Names!$C$8,Names!$N$3,AU133,A133),"")</f>
        <v/>
      </c>
      <c r="BC133" t="str">
        <f>IF(ISNUMBER(A133),CONCATENATE(Names!$D$6,AY133),"")</f>
        <v/>
      </c>
      <c r="BD133" t="str">
        <f>IF(ISNUMBER(A133),CONCATENATE(Names!$C$10,Names!$N$3,BC133),"")</f>
        <v/>
      </c>
      <c r="BE133" t="str">
        <f>IF(ISNUMBER(A133),CONCATENATE(Names!$C$11,Names!$N$3,BC133),"")</f>
        <v/>
      </c>
      <c r="BF133" t="str">
        <f>IF(ISNUMBER(A133),CONCATENATE(Names!$D$7,AY133),"")</f>
        <v/>
      </c>
      <c r="BG133" t="str">
        <f>IF(ISNUMBER(A133),CONCATENATE(Names!$C$10,Names!$N$3,BF133),"")</f>
        <v/>
      </c>
      <c r="BH133" t="str">
        <f>IF(ISNUMBER(A133),CONCATENATE(Names!$C$11,Names!$N$3,BF133),"")</f>
        <v/>
      </c>
      <c r="BI133" t="str">
        <f>IF(ISNUMBER(A133),CONCATENATE(Names!$C$12,Names!$N$3,BC133),"")</f>
        <v/>
      </c>
      <c r="BJ133" t="str">
        <f>IF(ISNUMBER(A133),CONCATENATE(Names!$C$24,Names!$N$3,AY133),"")</f>
        <v/>
      </c>
      <c r="BK133" t="str">
        <f>IF(ISNUMBER(A133),CONCATENATE(Names!$C$9,Names!$N$3,AY133),"")</f>
        <v/>
      </c>
      <c r="BS133" s="157"/>
      <c r="BT133" s="105">
        <f>COUNTIFS($BW$5:BW133,"&lt;&gt;"&amp;"")</f>
        <v>33</v>
      </c>
      <c r="BU133" s="103" t="str">
        <f t="shared" si="40"/>
        <v/>
      </c>
      <c r="BV133" s="103" t="str">
        <f t="shared" si="41"/>
        <v/>
      </c>
      <c r="BW133" s="103"/>
      <c r="BY133" t="str">
        <f>IF($BW133="","",CONCATENATE($BW133,Names!$N$3,$BX133))</f>
        <v/>
      </c>
      <c r="BZ133" s="157"/>
      <c r="CA133" s="13" t="str">
        <f>IF(ISNUMBER(A133),CONCATENATE(W133,Names!$H$3,Y133,Names!$J$3,Names!$K$3,Names!$L$3,BK133),"")</f>
        <v/>
      </c>
      <c r="CB133" s="13" t="str">
        <f>IF(ISNUMBER(A133),CONCATENATE(W133,Names!$H$3,Y133,Names!$J$3,Names!$K$3,Names!$L$3,BB133),"")</f>
        <v/>
      </c>
      <c r="CC133" s="13" t="str">
        <f>IF($BW133="","",CONCATENATE(W133,Names!$H$3,Y133,Names!$J$3,Names!$K$3,Names!$L$3,$BW133,Names!$N$3,$BX133))</f>
        <v/>
      </c>
      <c r="CF133" s="13" t="str">
        <f>IF(ISNUMBER($A133),CONCATENATE($BK133,Names!$P$3,Dev!$DA$130),"")</f>
        <v/>
      </c>
      <c r="CG133" s="13" t="str">
        <f>IF(ISNUMBER($A133),CONCATENATE($BK133,Names!$P$3,Dev!$DD$130),"")</f>
        <v/>
      </c>
      <c r="CH133" s="13" t="str">
        <f>IF(ISNUMBER($A133),CONCATENATE($BK133,Names!$P$3,Dev!$DG$130),"")</f>
        <v/>
      </c>
      <c r="CI133" s="13" t="str">
        <f>IF(ISNUMBER($A133),CONCATENATE($BK133,Names!$P$3,Dev!$DK$130),"")</f>
        <v/>
      </c>
      <c r="CJ133" s="13" t="str">
        <f>IF(ISNUMBER($A133),CONCATENATE($BK133,Names!$P$3,Dev!$DN$130),"")</f>
        <v/>
      </c>
      <c r="CK133" s="13" t="str">
        <f>IF(ISNUMBER($A133),CONCATENATE($BK133,Names!$P$3,Dev!$DQ$130),"")</f>
        <v/>
      </c>
      <c r="CL133" s="13"/>
      <c r="CM133" s="13" t="str">
        <f>""</f>
        <v/>
      </c>
      <c r="CN133" s="13" t="str">
        <f>IF(ISNUMBER($A133),CONCATENATE($BB133,Names!$P$3,Dev!$CZ$48),"")</f>
        <v/>
      </c>
      <c r="CO133" s="13" t="str">
        <f>IF(ISNUMBER($A133),CONCATENATE($BB133,Names!$P$3,Dev!$DF$48),"")</f>
        <v/>
      </c>
      <c r="CP133" s="13" t="str">
        <f>IF(ISNUMBER($A133),CONCATENATE($BB133,Names!$P$3,Dev!$DI$48),"")</f>
        <v/>
      </c>
      <c r="CQ133" s="13" t="str">
        <f>IF(ISNUMBER($A133),CONCATENATE($BB133,Names!$P$3,Dev!$DM$48),"")</f>
        <v/>
      </c>
      <c r="CR133" s="13" t="str">
        <f>IF(ISNUMBER($A133),CONCATENATE($BB133,Names!$P$3,Dev!$DV$48),"")</f>
        <v/>
      </c>
      <c r="CS133" s="13" t="str">
        <f>IF(ISNUMBER($A133),CONCATENATE($BB133,Names!$P$3,Dev!$DZ$48),"")</f>
        <v/>
      </c>
      <c r="CT133" s="13" t="str">
        <f>IF(ISNUMBER($A133),CONCATENATE($BB133,Names!$P$3,Dev!$EI$48),"")</f>
        <v/>
      </c>
      <c r="CU133" s="13" t="str">
        <f>IF(ISNUMBER($A133),CONCATENATE($BB133,Names!$P$3,Dev!$FZ$48),"")</f>
        <v/>
      </c>
      <c r="CV133" s="13" t="str">
        <f>IF(ISNUMBER($A133),CONCATENATE($BB133,Names!$P$3,Dev!$GI$48),"")</f>
        <v/>
      </c>
      <c r="CW133" s="13" t="str">
        <f>IF(ISNUMBER($A133),CONCATENATE($BB133,Names!$P$3,Dev!$GM$48),"")</f>
        <v/>
      </c>
      <c r="CX133" s="13"/>
      <c r="CY133" s="13" t="str">
        <f>IF(ISNUMBER($A133),CONCATENATE($BB133,Names!$P$3,Dev!$EM$48),"")</f>
        <v/>
      </c>
      <c r="CZ133" s="13" t="str">
        <f>IF(ISNUMBER($A133),CONCATENATE($BB133,Names!$P$3,Dev!$EV$48),"")</f>
        <v/>
      </c>
      <c r="DA133" s="13" t="str">
        <f>IF(ISNUMBER($A133),CONCATENATE($BB133,Names!$P$3,Dev!$EZ$48),"")</f>
        <v/>
      </c>
      <c r="DB133" s="13" t="str">
        <f>IF(ISNUMBER($A133),CONCATENATE($BB133,Names!$P$3,Dev!$FI$48),"")</f>
        <v/>
      </c>
      <c r="DC133" s="13" t="str">
        <f>IF(ISNUMBER($A133),CONCATENATE($BB133,Names!$P$3,Dev!$FM$48),"")</f>
        <v/>
      </c>
      <c r="DD133" s="13" t="str">
        <f>IF(ISNUMBER($A133),CONCATENATE($BB133,Names!$P$3,Dev!$FV$48),"")</f>
        <v/>
      </c>
      <c r="DE133" s="13" t="str">
        <f>IF(ISNUMBER($A133),CONCATENATE($BB133,Names!$P$3,Dev!$GP$48),"")</f>
        <v/>
      </c>
      <c r="DI133" s="105">
        <f>COUNTIFS($DL$5:DL133,"&lt;&gt;"&amp;"")</f>
        <v>0</v>
      </c>
      <c r="DJ133" s="1198" t="str">
        <f t="shared" si="42"/>
        <v/>
      </c>
      <c r="DK133" s="1198" t="str">
        <f t="shared" si="43"/>
        <v/>
      </c>
      <c r="DL133" s="1198"/>
      <c r="DM133" s="1198" t="str">
        <f>IF($DL133="","",_xlfn.CONCAT(Names!$D$5,$AO133))</f>
        <v/>
      </c>
      <c r="DN133" s="1198" t="str">
        <f>IF($DL133="","",CONCATENATE(Names!$C$26,Names!$N$3,$DM133))</f>
        <v/>
      </c>
      <c r="DO133" s="1198" t="str">
        <f>IF($DL133="","",CONCATENATE(Names!$C$25,Names!$N$3,$DM133))</f>
        <v/>
      </c>
    </row>
    <row r="134" spans="1:119">
      <c r="A134" s="1"/>
      <c r="B134" s="6"/>
      <c r="C134" s="6">
        <v>4.1349999999999998</v>
      </c>
      <c r="D134" s="1">
        <v>50</v>
      </c>
      <c r="E134">
        <v>61</v>
      </c>
      <c r="F134">
        <v>1</v>
      </c>
      <c r="G134" s="2">
        <f t="shared" si="55"/>
        <v>243.05999999999986</v>
      </c>
      <c r="H134" s="2">
        <f t="shared" si="52"/>
        <v>245.12749999999986</v>
      </c>
      <c r="I134" s="1225">
        <f>I132+B132/2+C133+C134/2</f>
        <v>245.12750000000005</v>
      </c>
      <c r="J134" s="38"/>
      <c r="K134" s="58"/>
      <c r="L134" s="2" t="str">
        <f>IF(ISNUMBER(E134),VLOOKUP(C134,'TE,EHnames'!$B$4:$F$11,'TE,EHnames'!$C$2,FALSE),"")</f>
        <v>RST/10/50-2/1</v>
      </c>
      <c r="M134" s="2" t="str">
        <f>IF(ISNUMBER(E134),VLOOKUP(C134,'TE,EHnames'!$B$4:$F$11,'TE,EHnames'!$F$2,FALSE),"")</f>
        <v>PT100-3000</v>
      </c>
      <c r="O134" s="13" t="str">
        <f t="shared" si="75"/>
        <v/>
      </c>
      <c r="Q134" s="7">
        <v>243.255</v>
      </c>
      <c r="R134">
        <v>230</v>
      </c>
      <c r="S134" t="str">
        <f>IFERROR(VLOOKUP(P134,Racks!$H$4:$M$30,6),"")</f>
        <v/>
      </c>
      <c r="V134" s="54">
        <f>COUNTIFS('Sec-Sub'!$K$4:$K$164,"&lt;="&amp;H134)</f>
        <v>73</v>
      </c>
      <c r="W134" s="54" t="str">
        <f>VLOOKUP(V134,'Sec-Sub'!$A$4:$C$164,2,FALSE)</f>
        <v>HBL</v>
      </c>
      <c r="X134" s="54" t="str">
        <f>VLOOKUP(V134,'Sec-Sub'!$A$4:$C$164,3,FALSE)</f>
        <v>080</v>
      </c>
      <c r="Y134" s="54" t="str">
        <f>CONCATENATE(X134,Names!$I$3)</f>
        <v>080PRL</v>
      </c>
      <c r="AC134" s="18"/>
      <c r="AD134" s="1812">
        <v>1</v>
      </c>
      <c r="AE134" s="10"/>
      <c r="AI134" s="1266" t="str">
        <f>IF(ISNUMBER(R134),CONCATENATE(Names!$C$3,R134),"")</f>
        <v>STUB230</v>
      </c>
      <c r="AK134" t="str">
        <f t="shared" si="61"/>
        <v>0</v>
      </c>
      <c r="AL134">
        <f t="shared" si="62"/>
        <v>61</v>
      </c>
      <c r="AM134" t="str">
        <f t="shared" si="63"/>
        <v>HBL</v>
      </c>
      <c r="AN134" t="str">
        <f t="shared" si="64"/>
        <v>080PRL</v>
      </c>
      <c r="AO134" t="str">
        <f t="shared" si="65"/>
        <v>061</v>
      </c>
      <c r="AP134" t="str">
        <f>IF(ISNUMBER(E134),CONCATENATE(Names!$C$5,Names!$N$3,AO134),"")</f>
        <v>PRLRL-061</v>
      </c>
      <c r="AQ134" t="str">
        <f>IF(ISNUMBER(E134),CONCATENATE(Names!$D$5,AO134),"")</f>
        <v>L061</v>
      </c>
      <c r="AR134" t="str">
        <f>IF(ISNUMBER(E134),CONCATENATE(Names!$C$10,Names!$N$3,AQ134),"")</f>
        <v>PRLEH-L061</v>
      </c>
      <c r="AS134" t="str">
        <f>IF(ISNUMBER(E134),CONCATENATE(Names!$C$11,Names!$N$3,AQ134),"")</f>
        <v>PRLTE-L061</v>
      </c>
      <c r="AU134" s="13" t="str">
        <f t="shared" si="66"/>
        <v/>
      </c>
      <c r="AV134" t="str">
        <f t="shared" si="67"/>
        <v/>
      </c>
      <c r="AW134" t="str">
        <f t="shared" si="68"/>
        <v/>
      </c>
      <c r="AX134" t="str">
        <f t="shared" si="69"/>
        <v/>
      </c>
      <c r="AY134" t="str">
        <f t="shared" si="70"/>
        <v/>
      </c>
      <c r="AZ134" t="str">
        <f>IF(ISNUMBER(A134),CONCATENATE(Names!$C$6,Names!$N$3,AU134,A134),"")</f>
        <v/>
      </c>
      <c r="BA134" t="str">
        <f>IF(ISNUMBER(A134),CONCATENATE(Names!$C$7,Names!$N$3,AU134,A134),"")</f>
        <v/>
      </c>
      <c r="BB134" t="str">
        <f>IF(ISNUMBER(A134),CONCATENATE(Names!$C$8,Names!$N$3,AU134,A134),"")</f>
        <v/>
      </c>
      <c r="BC134" t="str">
        <f>IF(ISNUMBER(A134),CONCATENATE(Names!$D$6,AY134),"")</f>
        <v/>
      </c>
      <c r="BD134" t="str">
        <f>IF(ISNUMBER(A134),CONCATENATE(Names!$C$10,Names!$N$3,BC134),"")</f>
        <v/>
      </c>
      <c r="BE134" t="str">
        <f>IF(ISNUMBER(A134),CONCATENATE(Names!$C$11,Names!$N$3,BC134),"")</f>
        <v/>
      </c>
      <c r="BF134" t="str">
        <f>IF(ISNUMBER(A134),CONCATENATE(Names!$D$7,AY134),"")</f>
        <v/>
      </c>
      <c r="BG134" t="str">
        <f>IF(ISNUMBER(A134),CONCATENATE(Names!$C$10,Names!$N$3,BF134),"")</f>
        <v/>
      </c>
      <c r="BH134" t="str">
        <f>IF(ISNUMBER(A134),CONCATENATE(Names!$C$11,Names!$N$3,BF134),"")</f>
        <v/>
      </c>
      <c r="BI134" t="str">
        <f>IF(ISNUMBER(A134),CONCATENATE(Names!$C$12,Names!$N$3,BC134),"")</f>
        <v/>
      </c>
      <c r="BJ134" t="str">
        <f>IF(ISNUMBER(A134),CONCATENATE(Names!$C$24,Names!$N$3,AY134),"")</f>
        <v/>
      </c>
      <c r="BK134" t="str">
        <f>IF(ISNUMBER(A134),CONCATENATE(Names!$C$9,Names!$N$3,AY134),"")</f>
        <v/>
      </c>
      <c r="BS134" s="157"/>
      <c r="BT134" s="105">
        <f>COUNTIFS($BW$5:BW134,"&lt;&gt;"&amp;"")</f>
        <v>33</v>
      </c>
      <c r="BU134" s="103" t="str">
        <f t="shared" si="40"/>
        <v/>
      </c>
      <c r="BV134" s="103" t="str">
        <f t="shared" si="41"/>
        <v/>
      </c>
      <c r="BW134" s="103"/>
      <c r="BY134" t="str">
        <f>IF($BW134="","",CONCATENATE($BW134,Names!$N$3,$BX134))</f>
        <v/>
      </c>
      <c r="BZ134" s="157"/>
      <c r="CA134" s="13" t="str">
        <f>IF(ISNUMBER(A134),CONCATENATE(W134,Names!$H$3,Y134,Names!$J$3,Names!$K$3,Names!$L$3,BK134),"")</f>
        <v/>
      </c>
      <c r="CB134" s="13" t="str">
        <f>IF(ISNUMBER(A134),CONCATENATE(W134,Names!$H$3,Y134,Names!$J$3,Names!$K$3,Names!$L$3,BB134),"")</f>
        <v/>
      </c>
      <c r="CC134" s="13" t="str">
        <f>IF($BW134="","",CONCATENATE(W134,Names!$H$3,Y134,Names!$J$3,Names!$K$3,Names!$L$3,$BW134,Names!$N$3,$BX134))</f>
        <v/>
      </c>
      <c r="CF134" s="13" t="str">
        <f>IF(ISNUMBER($A134),CONCATENATE($BK134,Names!$P$3,Dev!$DA$130),"")</f>
        <v/>
      </c>
      <c r="CG134" s="13" t="str">
        <f>IF(ISNUMBER($A134),CONCATENATE($BK134,Names!$P$3,Dev!$DD$130),"")</f>
        <v/>
      </c>
      <c r="CH134" s="13" t="str">
        <f>IF(ISNUMBER($A134),CONCATENATE($BK134,Names!$P$3,Dev!$DG$130),"")</f>
        <v/>
      </c>
      <c r="CI134" s="13" t="str">
        <f>IF(ISNUMBER($A134),CONCATENATE($BK134,Names!$P$3,Dev!$DK$130),"")</f>
        <v/>
      </c>
      <c r="CJ134" s="13" t="str">
        <f>IF(ISNUMBER($A134),CONCATENATE($BK134,Names!$P$3,Dev!$DN$130),"")</f>
        <v/>
      </c>
      <c r="CK134" s="13" t="str">
        <f>IF(ISNUMBER($A134),CONCATENATE($BK134,Names!$P$3,Dev!$DQ$130),"")</f>
        <v/>
      </c>
      <c r="CL134" s="13"/>
      <c r="CM134" s="13" t="str">
        <f>""</f>
        <v/>
      </c>
      <c r="CN134" s="13" t="str">
        <f>IF(ISNUMBER($A134),CONCATENATE($BB134,Names!$P$3,Dev!$CZ$48),"")</f>
        <v/>
      </c>
      <c r="CO134" s="13" t="str">
        <f>IF(ISNUMBER($A134),CONCATENATE($BB134,Names!$P$3,Dev!$DF$48),"")</f>
        <v/>
      </c>
      <c r="CP134" s="13" t="str">
        <f>IF(ISNUMBER($A134),CONCATENATE($BB134,Names!$P$3,Dev!$DI$48),"")</f>
        <v/>
      </c>
      <c r="CQ134" s="13" t="str">
        <f>IF(ISNUMBER($A134),CONCATENATE($BB134,Names!$P$3,Dev!$DM$48),"")</f>
        <v/>
      </c>
      <c r="CR134" s="13" t="str">
        <f>IF(ISNUMBER($A134),CONCATENATE($BB134,Names!$P$3,Dev!$DV$48),"")</f>
        <v/>
      </c>
      <c r="CS134" s="13" t="str">
        <f>IF(ISNUMBER($A134),CONCATENATE($BB134,Names!$P$3,Dev!$DZ$48),"")</f>
        <v/>
      </c>
      <c r="CT134" s="13" t="str">
        <f>IF(ISNUMBER($A134),CONCATENATE($BB134,Names!$P$3,Dev!$EI$48),"")</f>
        <v/>
      </c>
      <c r="CU134" s="13" t="str">
        <f>IF(ISNUMBER($A134),CONCATENATE($BB134,Names!$P$3,Dev!$FZ$48),"")</f>
        <v/>
      </c>
      <c r="CV134" s="13" t="str">
        <f>IF(ISNUMBER($A134),CONCATENATE($BB134,Names!$P$3,Dev!$GI$48),"")</f>
        <v/>
      </c>
      <c r="CW134" s="13" t="str">
        <f>IF(ISNUMBER($A134),CONCATENATE($BB134,Names!$P$3,Dev!$GM$48),"")</f>
        <v/>
      </c>
      <c r="CX134" s="13"/>
      <c r="CY134" s="13" t="str">
        <f>IF(ISNUMBER($A134),CONCATENATE($BB134,Names!$P$3,Dev!$EM$48),"")</f>
        <v/>
      </c>
      <c r="CZ134" s="13" t="str">
        <f>IF(ISNUMBER($A134),CONCATENATE($BB134,Names!$P$3,Dev!$EV$48),"")</f>
        <v/>
      </c>
      <c r="DA134" s="13" t="str">
        <f>IF(ISNUMBER($A134),CONCATENATE($BB134,Names!$P$3,Dev!$EZ$48),"")</f>
        <v/>
      </c>
      <c r="DB134" s="13" t="str">
        <f>IF(ISNUMBER($A134),CONCATENATE($BB134,Names!$P$3,Dev!$FI$48),"")</f>
        <v/>
      </c>
      <c r="DC134" s="13" t="str">
        <f>IF(ISNUMBER($A134),CONCATENATE($BB134,Names!$P$3,Dev!$FM$48),"")</f>
        <v/>
      </c>
      <c r="DD134" s="13" t="str">
        <f>IF(ISNUMBER($A134),CONCATENATE($BB134,Names!$P$3,Dev!$FV$48),"")</f>
        <v/>
      </c>
      <c r="DE134" s="13" t="str">
        <f>IF(ISNUMBER($A134),CONCATENATE($BB134,Names!$P$3,Dev!$GP$48),"")</f>
        <v/>
      </c>
      <c r="DI134" s="105">
        <f>COUNTIFS($DL$5:DL134,"&lt;&gt;"&amp;"")</f>
        <v>0</v>
      </c>
      <c r="DJ134" s="1198" t="str">
        <f t="shared" ref="DJ134:DJ197" si="76">IF($DL134="","",$W134)</f>
        <v/>
      </c>
      <c r="DK134" s="1198" t="str">
        <f t="shared" ref="DK134:DK197" si="77">IF($DL134="","",$Y134)</f>
        <v/>
      </c>
      <c r="DL134" s="1198"/>
      <c r="DM134" s="1198" t="str">
        <f>IF($DL134="","",_xlfn.CONCAT(Names!$D$5,$AO134))</f>
        <v/>
      </c>
      <c r="DN134" s="1198" t="str">
        <f>IF($DL134="","",CONCATENATE(Names!$C$26,Names!$N$3,$DM134))</f>
        <v/>
      </c>
      <c r="DO134" s="1198" t="str">
        <f>IF($DL134="","",CONCATENATE(Names!$C$25,Names!$N$3,$DM134))</f>
        <v/>
      </c>
    </row>
    <row r="135" spans="1:119" s="13" customFormat="1">
      <c r="A135" s="11">
        <v>32</v>
      </c>
      <c r="B135" s="12">
        <v>0.25</v>
      </c>
      <c r="C135" s="11"/>
      <c r="D135" s="11">
        <v>20</v>
      </c>
      <c r="F135" s="13">
        <v>1</v>
      </c>
      <c r="G135" s="2">
        <f t="shared" si="55"/>
        <v>247.19499999999985</v>
      </c>
      <c r="H135" s="2">
        <f t="shared" si="52"/>
        <v>247.31999999999985</v>
      </c>
      <c r="I135" s="1230">
        <f>I132+SUM(C133:C134)+B135</f>
        <v>247.32000000000008</v>
      </c>
      <c r="J135" s="56">
        <v>1746007000320</v>
      </c>
      <c r="K135" s="59">
        <v>17</v>
      </c>
      <c r="L135" s="2" t="str">
        <f>IF(ISNUMBER(E135),VLOOKUP(C135,'TE,EHnames'!$B$4:$F$11,'TE,EHnames'!$C$2,FALSE),"")</f>
        <v/>
      </c>
      <c r="M135" s="2" t="str">
        <f>IF(ISNUMBER(E135),VLOOKUP(C135,'TE,EHnames'!$B$4:$F$11,'TE,EHnames'!$F$2,FALSE),"")</f>
        <v/>
      </c>
      <c r="O135" s="13">
        <f t="shared" si="75"/>
        <v>4.0649999999998556</v>
      </c>
      <c r="P135" s="13">
        <v>230</v>
      </c>
      <c r="Q135">
        <f>(Q134+Q140)/2</f>
        <v>251.77500000000001</v>
      </c>
      <c r="S135" t="str">
        <f>IFERROR(VLOOKUP(P135,Racks!$H$4:$M$30,6),"")</f>
        <v>HBL-060Row:CnPw-U-016</v>
      </c>
      <c r="V135" s="54">
        <f>COUNTIFS('Sec-Sub'!$K$4:$K$164,"&lt;="&amp;H135)</f>
        <v>73</v>
      </c>
      <c r="W135" s="54" t="str">
        <f>VLOOKUP(V135,'Sec-Sub'!$A$4:$C$164,2,FALSE)</f>
        <v>HBL</v>
      </c>
      <c r="X135" s="54" t="str">
        <f>VLOOKUP(V135,'Sec-Sub'!$A$4:$C$164,3,FALSE)</f>
        <v>080</v>
      </c>
      <c r="Y135" s="54" t="str">
        <f>CONCATENATE(X135,Names!$I$3)</f>
        <v>080PRL</v>
      </c>
      <c r="Z135" s="48" t="s">
        <v>198</v>
      </c>
      <c r="AA135" s="49" t="s">
        <v>191</v>
      </c>
      <c r="AC135" s="21"/>
      <c r="AD135" s="1812"/>
      <c r="AE135" s="17">
        <v>1</v>
      </c>
      <c r="AI135" s="1266" t="str">
        <f>IF(ISNUMBER(R135),CONCATENATE(Names!$C$3,R135),"")</f>
        <v/>
      </c>
      <c r="AJ135"/>
      <c r="AK135" t="str">
        <f t="shared" si="61"/>
        <v/>
      </c>
      <c r="AL135" t="str">
        <f t="shared" si="62"/>
        <v/>
      </c>
      <c r="AM135" t="str">
        <f t="shared" si="63"/>
        <v/>
      </c>
      <c r="AN135" t="str">
        <f t="shared" si="64"/>
        <v/>
      </c>
      <c r="AO135" t="str">
        <f t="shared" si="65"/>
        <v/>
      </c>
      <c r="AP135" t="str">
        <f>IF(ISNUMBER(E135),CONCATENATE(Names!$C$5,Names!$N$3,AO135),"")</f>
        <v/>
      </c>
      <c r="AQ135" t="str">
        <f>IF(ISNUMBER(E135),CONCATENATE(Names!$D$5,AO135),"")</f>
        <v/>
      </c>
      <c r="AR135" t="str">
        <f>IF(ISNUMBER(E135),CONCATENATE(Names!$C$10,Names!$N$3,AQ135),"")</f>
        <v/>
      </c>
      <c r="AS135" t="str">
        <f>IF(ISNUMBER(E135),CONCATENATE(Names!$C$11,Names!$N$3,AQ135),"")</f>
        <v/>
      </c>
      <c r="AT135"/>
      <c r="AU135" s="13" t="str">
        <f t="shared" si="66"/>
        <v>0</v>
      </c>
      <c r="AV135">
        <f t="shared" si="67"/>
        <v>32</v>
      </c>
      <c r="AW135" t="str">
        <f t="shared" si="68"/>
        <v>HBL</v>
      </c>
      <c r="AX135" t="str">
        <f t="shared" si="69"/>
        <v>080PRL</v>
      </c>
      <c r="AY135" t="str">
        <f t="shared" si="70"/>
        <v>032</v>
      </c>
      <c r="AZ135" t="str">
        <f>IF(ISNUMBER(A135),CONCATENATE(Names!$C$6,Names!$N$3,AU135,A135),"")</f>
        <v>PRLCpl-032</v>
      </c>
      <c r="BA135" t="str">
        <f>IF(ISNUMBER(A135),CONCATENATE(Names!$C$7,Names!$N$3,AU135,A135),"")</f>
        <v>PRLSB-032</v>
      </c>
      <c r="BB135" t="str">
        <f>IF(ISNUMBER(A135),CONCATENATE(Names!$C$8,Names!$N$3,AU135,A135),"")</f>
        <v>PRLJB-032</v>
      </c>
      <c r="BC135" t="str">
        <f>IF(ISNUMBER(A135),CONCATENATE(Names!$D$6,AY135),"")</f>
        <v>C032</v>
      </c>
      <c r="BD135" t="str">
        <f>IF(ISNUMBER(A135),CONCATENATE(Names!$C$10,Names!$N$3,BC135),"")</f>
        <v>PRLEH-C032</v>
      </c>
      <c r="BE135" t="str">
        <f>IF(ISNUMBER(A135),CONCATENATE(Names!$C$11,Names!$N$3,BC135),"")</f>
        <v>PRLTE-C032</v>
      </c>
      <c r="BF135" t="str">
        <f>IF(ISNUMBER(A135),CONCATENATE(Names!$D$7,AY135),"")</f>
        <v>S032</v>
      </c>
      <c r="BG135" t="str">
        <f>IF(ISNUMBER(A135),CONCATENATE(Names!$C$10,Names!$N$3,BF135),"")</f>
        <v>PRLEH-S032</v>
      </c>
      <c r="BH135" t="str">
        <f>IF(ISNUMBER(A135),CONCATENATE(Names!$C$11,Names!$N$3,BF135),"")</f>
        <v>PRLTE-S032</v>
      </c>
      <c r="BI135" t="str">
        <f>IF(ISNUMBER(A135),CONCATENATE(Names!$C$12,Names!$N$3,BC135),"")</f>
        <v>PRLDL-C032</v>
      </c>
      <c r="BJ135" t="str">
        <f>IF(ISNUMBER(A135),CONCATENATE(Names!$C$24,Names!$N$3,AY135),"")</f>
        <v>PRLCSC-032</v>
      </c>
      <c r="BK135" t="str">
        <f>IF(ISNUMBER(A135),CONCATENATE(Names!$C$9,Names!$N$3,AY135),"")</f>
        <v>PRLTap-032</v>
      </c>
      <c r="BL135"/>
      <c r="BM135"/>
      <c r="BN135"/>
      <c r="BO135"/>
      <c r="BP135"/>
      <c r="BQ135"/>
      <c r="BR135"/>
      <c r="BS135" s="157"/>
      <c r="BT135" s="105">
        <f>COUNTIFS($BW$5:BW135,"&lt;&gt;"&amp;"")</f>
        <v>33</v>
      </c>
      <c r="BU135" s="103" t="str">
        <f t="shared" si="40"/>
        <v/>
      </c>
      <c r="BV135" s="103" t="str">
        <f t="shared" si="41"/>
        <v/>
      </c>
      <c r="BW135" s="103"/>
      <c r="BX135"/>
      <c r="BY135" t="str">
        <f>IF($BW135="","",CONCATENATE($BW135,Names!$N$3,$BX135))</f>
        <v/>
      </c>
      <c r="BZ135" s="164"/>
      <c r="CA135" s="13" t="str">
        <f>IF(ISNUMBER(A135),CONCATENATE(W135,Names!$H$3,Y135,Names!$J$3,Names!$K$3,Names!$L$3,BK135),"")</f>
        <v>HBL-080PRL:RFS-PRLTap-032</v>
      </c>
      <c r="CB135" s="13" t="str">
        <f>IF(ISNUMBER(A135),CONCATENATE(W135,Names!$H$3,Y135,Names!$J$3,Names!$K$3,Names!$L$3,BB135),"")</f>
        <v>HBL-080PRL:RFS-PRLJB-032</v>
      </c>
      <c r="CC135" s="13" t="str">
        <f>IF($BW135="","",CONCATENATE(W135,Names!$H$3,Y135,Names!$J$3,Names!$K$3,Names!$L$3,$BW135,Names!$N$3,$BX135))</f>
        <v/>
      </c>
      <c r="CF135" s="13" t="str">
        <f>IF(ISNUMBER($A135),CONCATENATE($BK135,Names!$P$3,Dev!$DA$130),"")</f>
        <v>PRLTap-032_a</v>
      </c>
      <c r="CG135" s="13" t="str">
        <f>IF(ISNUMBER($A135),CONCATENATE($BK135,Names!$P$3,Dev!$DD$130),"")</f>
        <v>PRLTap-032_b</v>
      </c>
      <c r="CH135" s="13" t="str">
        <f>IF(ISNUMBER($A135),CONCATENATE($BK135,Names!$P$3,Dev!$DG$130),"")</f>
        <v>PRLTap-032_c</v>
      </c>
      <c r="CI135" s="13" t="str">
        <f>IF(ISNUMBER($A135),CONCATENATE($BK135,Names!$P$3,Dev!$DK$130),"")</f>
        <v>PRLTap-032_d</v>
      </c>
      <c r="CJ135" s="13" t="str">
        <f>IF(ISNUMBER($A135),CONCATENATE($BK135,Names!$P$3,Dev!$DN$130),"")</f>
        <v>PRLTap-032_e</v>
      </c>
      <c r="CK135" s="13" t="str">
        <f>IF(ISNUMBER($A135),CONCATENATE($BK135,Names!$P$3,Dev!$DQ$130),"")</f>
        <v>PRLTap-032_f</v>
      </c>
      <c r="CM135" s="13" t="str">
        <f>""</f>
        <v/>
      </c>
      <c r="CN135" s="13" t="str">
        <f>IF(ISNUMBER($A135),CONCATENATE($BB135,Names!$P$3,Dev!$CZ$48),"")</f>
        <v>PRLJB-032_a</v>
      </c>
      <c r="CO135" s="13" t="str">
        <f>IF(ISNUMBER($A135),CONCATENATE($BB135,Names!$P$3,Dev!$DF$48),"")</f>
        <v>PRLJB-032_cp</v>
      </c>
      <c r="CP135" s="13" t="str">
        <f>IF(ISNUMBER($A135),CONCATENATE($BB135,Names!$P$3,Dev!$DI$48),"")</f>
        <v>PRLJB-032_b</v>
      </c>
      <c r="CQ135" s="13" t="str">
        <f>IF(ISNUMBER($A135),CONCATENATE($BB135,Names!$P$3,Dev!$DM$48),"")</f>
        <v>PRLJB-032_m</v>
      </c>
      <c r="CR135" s="13" t="str">
        <f>IF(ISNUMBER($A135),CONCATENATE($BB135,Names!$P$3,Dev!$DV$48),"")</f>
        <v>PRLJB-032_n</v>
      </c>
      <c r="CS135" s="13" t="str">
        <f>IF(ISNUMBER($A135),CONCATENATE($BB135,Names!$P$3,Dev!$DZ$48),"")</f>
        <v>PRLJB-032_aa</v>
      </c>
      <c r="CT135" s="13" t="str">
        <f>IF(ISNUMBER($A135),CONCATENATE($BB135,Names!$P$3,Dev!$EI$48),"")</f>
        <v>PRLJB-032_ab</v>
      </c>
      <c r="CU135" s="13" t="str">
        <f>IF(ISNUMBER($A135),CONCATENATE($BB135,Names!$P$3,Dev!$FZ$48),"")</f>
        <v>PRLJB-032_am</v>
      </c>
      <c r="CV135" s="13" t="str">
        <f>IF(ISNUMBER($A135),CONCATENATE($BB135,Names!$P$3,Dev!$GI$48),"")</f>
        <v>PRLJB-032_an</v>
      </c>
      <c r="CW135" s="13" t="str">
        <f>IF(ISNUMBER($A135),CONCATENATE($BB135,Names!$P$3,Dev!$GM$48),"")</f>
        <v>PRLJB-032_++EH</v>
      </c>
      <c r="CY135" s="13" t="str">
        <f>IF(ISNUMBER($A135),CONCATENATE($BB135,Names!$P$3,Dev!$EM$48),"")</f>
        <v>PRLJB-032_g</v>
      </c>
      <c r="CZ135" s="13" t="str">
        <f>IF(ISNUMBER($A135),CONCATENATE($BB135,Names!$P$3,Dev!$EV$48),"")</f>
        <v>PRLJB-032_h</v>
      </c>
      <c r="DA135" s="13" t="str">
        <f>IF(ISNUMBER($A135),CONCATENATE($BB135,Names!$P$3,Dev!$EZ$48),"")</f>
        <v>PRLJB-032_s</v>
      </c>
      <c r="DB135" s="13" t="str">
        <f>IF(ISNUMBER($A135),CONCATENATE($BB135,Names!$P$3,Dev!$FI$48),"")</f>
        <v>PRLJB-032_t</v>
      </c>
      <c r="DC135" s="13" t="str">
        <f>IF(ISNUMBER($A135),CONCATENATE($BB135,Names!$P$3,Dev!$FM$48),"")</f>
        <v>PRLJB-032_ag</v>
      </c>
      <c r="DD135" s="13" t="str">
        <f>IF(ISNUMBER($A135),CONCATENATE($BB135,Names!$P$3,Dev!$FV$48),"")</f>
        <v>PRLJB-032_ah</v>
      </c>
      <c r="DE135" s="13" t="str">
        <f>IF(ISNUMBER($A135),CONCATENATE($BB135,Names!$P$3,Dev!$GP$48),"")</f>
        <v>PRLJB-032_++TE</v>
      </c>
      <c r="DI135" s="105">
        <f>COUNTIFS($DL$5:DL135,"&lt;&gt;"&amp;"")</f>
        <v>0</v>
      </c>
      <c r="DJ135" s="1198" t="str">
        <f t="shared" si="76"/>
        <v/>
      </c>
      <c r="DK135" s="1198" t="str">
        <f t="shared" si="77"/>
        <v/>
      </c>
      <c r="DL135" s="1198"/>
      <c r="DM135" s="1198" t="str">
        <f>IF($DL135="","",_xlfn.CONCAT(Names!$D$5,$AO135))</f>
        <v/>
      </c>
      <c r="DN135" s="1198" t="str">
        <f>IF($DL135="","",CONCATENATE(Names!$C$26,Names!$N$3,$DM135))</f>
        <v/>
      </c>
      <c r="DO135" s="1198" t="str">
        <f>IF($DL135="","",CONCATENATE(Names!$C$25,Names!$N$3,$DM135))</f>
        <v/>
      </c>
    </row>
    <row r="136" spans="1:119">
      <c r="A136" s="1"/>
      <c r="B136" s="6"/>
      <c r="C136" s="6">
        <v>4.1349999999999998</v>
      </c>
      <c r="D136" s="1">
        <v>50</v>
      </c>
      <c r="E136">
        <v>62</v>
      </c>
      <c r="F136">
        <v>1</v>
      </c>
      <c r="G136" s="2">
        <f t="shared" si="55"/>
        <v>247.44499999999985</v>
      </c>
      <c r="H136" s="2">
        <f t="shared" si="52"/>
        <v>249.51249999999985</v>
      </c>
      <c r="I136" s="1225">
        <f>I135+B135/2+C136/2</f>
        <v>249.51250000000007</v>
      </c>
      <c r="J136" s="38"/>
      <c r="K136" s="58"/>
      <c r="L136" s="2" t="str">
        <f>IF(ISNUMBER(E136),VLOOKUP(C136,'TE,EHnames'!$B$4:$F$11,'TE,EHnames'!$C$2,FALSE),"")</f>
        <v>RST/10/50-2/1</v>
      </c>
      <c r="M136" s="2" t="str">
        <f>IF(ISNUMBER(E136),VLOOKUP(C136,'TE,EHnames'!$B$4:$F$11,'TE,EHnames'!$F$2,FALSE),"")</f>
        <v>PT100-3000</v>
      </c>
      <c r="O136" s="13" t="str">
        <f t="shared" si="75"/>
        <v/>
      </c>
      <c r="S136" t="str">
        <f>IFERROR(VLOOKUP(P136,Racks!$H$4:$M$30,6),"")</f>
        <v/>
      </c>
      <c r="V136" s="54">
        <f>COUNTIFS('Sec-Sub'!$K$4:$K$164,"&lt;="&amp;H136)</f>
        <v>73</v>
      </c>
      <c r="W136" s="54" t="str">
        <f>VLOOKUP(V136,'Sec-Sub'!$A$4:$C$164,2,FALSE)</f>
        <v>HBL</v>
      </c>
      <c r="X136" s="54" t="str">
        <f>VLOOKUP(V136,'Sec-Sub'!$A$4:$C$164,3,FALSE)</f>
        <v>080</v>
      </c>
      <c r="Y136" s="54" t="str">
        <f>CONCATENATE(X136,Names!$I$3)</f>
        <v>080PRL</v>
      </c>
      <c r="AC136" s="23"/>
      <c r="AD136" s="1812"/>
      <c r="AE136" s="20"/>
      <c r="AI136" s="1266" t="str">
        <f>IF(ISNUMBER(R136),CONCATENATE(Names!$C$3,R136),"")</f>
        <v/>
      </c>
      <c r="AK136" t="str">
        <f t="shared" si="61"/>
        <v>0</v>
      </c>
      <c r="AL136">
        <f t="shared" si="62"/>
        <v>62</v>
      </c>
      <c r="AM136" t="str">
        <f t="shared" si="63"/>
        <v>HBL</v>
      </c>
      <c r="AN136" t="str">
        <f t="shared" si="64"/>
        <v>080PRL</v>
      </c>
      <c r="AO136" t="str">
        <f t="shared" si="65"/>
        <v>062</v>
      </c>
      <c r="AP136" t="str">
        <f>IF(ISNUMBER(E136),CONCATENATE(Names!$C$5,Names!$N$3,AO136),"")</f>
        <v>PRLRL-062</v>
      </c>
      <c r="AQ136" t="str">
        <f>IF(ISNUMBER(E136),CONCATENATE(Names!$D$5,AO136),"")</f>
        <v>L062</v>
      </c>
      <c r="AR136" t="str">
        <f>IF(ISNUMBER(E136),CONCATENATE(Names!$C$10,Names!$N$3,AQ136),"")</f>
        <v>PRLEH-L062</v>
      </c>
      <c r="AS136" t="str">
        <f>IF(ISNUMBER(E136),CONCATENATE(Names!$C$11,Names!$N$3,AQ136),"")</f>
        <v>PRLTE-L062</v>
      </c>
      <c r="AU136" s="13" t="str">
        <f t="shared" si="66"/>
        <v/>
      </c>
      <c r="AV136" t="str">
        <f t="shared" si="67"/>
        <v/>
      </c>
      <c r="AW136" t="str">
        <f t="shared" si="68"/>
        <v/>
      </c>
      <c r="AX136" t="str">
        <f t="shared" si="69"/>
        <v/>
      </c>
      <c r="AY136" t="str">
        <f t="shared" si="70"/>
        <v/>
      </c>
      <c r="AZ136" t="str">
        <f>IF(ISNUMBER(A136),CONCATENATE(Names!$C$6,Names!$N$3,AU136,A136),"")</f>
        <v/>
      </c>
      <c r="BA136" t="str">
        <f>IF(ISNUMBER(A136),CONCATENATE(Names!$C$7,Names!$N$3,AU136,A136),"")</f>
        <v/>
      </c>
      <c r="BB136" t="str">
        <f>IF(ISNUMBER(A136),CONCATENATE(Names!$C$8,Names!$N$3,AU136,A136),"")</f>
        <v/>
      </c>
      <c r="BC136" t="str">
        <f>IF(ISNUMBER(A136),CONCATENATE(Names!$D$6,AY136),"")</f>
        <v/>
      </c>
      <c r="BD136" t="str">
        <f>IF(ISNUMBER(A136),CONCATENATE(Names!$C$10,Names!$N$3,BC136),"")</f>
        <v/>
      </c>
      <c r="BE136" t="str">
        <f>IF(ISNUMBER(A136),CONCATENATE(Names!$C$11,Names!$N$3,BC136),"")</f>
        <v/>
      </c>
      <c r="BF136" t="str">
        <f>IF(ISNUMBER(A136),CONCATENATE(Names!$D$7,AY136),"")</f>
        <v/>
      </c>
      <c r="BG136" t="str">
        <f>IF(ISNUMBER(A136),CONCATENATE(Names!$C$10,Names!$N$3,BF136),"")</f>
        <v/>
      </c>
      <c r="BH136" t="str">
        <f>IF(ISNUMBER(A136),CONCATENATE(Names!$C$11,Names!$N$3,BF136),"")</f>
        <v/>
      </c>
      <c r="BI136" t="str">
        <f>IF(ISNUMBER(A136),CONCATENATE(Names!$C$12,Names!$N$3,BC136),"")</f>
        <v/>
      </c>
      <c r="BJ136" t="str">
        <f>IF(ISNUMBER(A136),CONCATENATE(Names!$C$24,Names!$N$3,AY136),"")</f>
        <v/>
      </c>
      <c r="BK136" t="str">
        <f>IF(ISNUMBER(A136),CONCATENATE(Names!$C$9,Names!$N$3,AY136),"")</f>
        <v/>
      </c>
      <c r="BS136" s="157"/>
      <c r="BT136" s="105">
        <f>COUNTIFS($BW$5:BW136,"&lt;&gt;"&amp;"")</f>
        <v>33</v>
      </c>
      <c r="BU136" s="103" t="str">
        <f t="shared" si="40"/>
        <v/>
      </c>
      <c r="BV136" s="103" t="str">
        <f t="shared" si="41"/>
        <v/>
      </c>
      <c r="BW136" s="103"/>
      <c r="BY136" t="str">
        <f>IF($BW136="","",CONCATENATE($BW136,Names!$N$3,$BX136))</f>
        <v/>
      </c>
      <c r="BZ136" s="157"/>
      <c r="CA136" s="13" t="str">
        <f>IF(ISNUMBER(A136),CONCATENATE(W136,Names!$H$3,Y136,Names!$J$3,Names!$K$3,Names!$L$3,BK136),"")</f>
        <v/>
      </c>
      <c r="CB136" s="13" t="str">
        <f>IF(ISNUMBER(A136),CONCATENATE(W136,Names!$H$3,Y136,Names!$J$3,Names!$K$3,Names!$L$3,BB136),"")</f>
        <v/>
      </c>
      <c r="CC136" s="13" t="str">
        <f>IF($BW136="","",CONCATENATE(W136,Names!$H$3,Y136,Names!$J$3,Names!$K$3,Names!$L$3,$BW136,Names!$N$3,$BX136))</f>
        <v/>
      </c>
      <c r="CF136" s="13" t="str">
        <f>IF(ISNUMBER($A136),CONCATENATE($BK136,Names!$P$3,Dev!$DA$130),"")</f>
        <v/>
      </c>
      <c r="CG136" s="13" t="str">
        <f>IF(ISNUMBER($A136),CONCATENATE($BK136,Names!$P$3,Dev!$DD$130),"")</f>
        <v/>
      </c>
      <c r="CH136" s="13" t="str">
        <f>IF(ISNUMBER($A136),CONCATENATE($BK136,Names!$P$3,Dev!$DG$130),"")</f>
        <v/>
      </c>
      <c r="CI136" s="13" t="str">
        <f>IF(ISNUMBER($A136),CONCATENATE($BK136,Names!$P$3,Dev!$DK$130),"")</f>
        <v/>
      </c>
      <c r="CJ136" s="13" t="str">
        <f>IF(ISNUMBER($A136),CONCATENATE($BK136,Names!$P$3,Dev!$DN$130),"")</f>
        <v/>
      </c>
      <c r="CK136" s="13" t="str">
        <f>IF(ISNUMBER($A136),CONCATENATE($BK136,Names!$P$3,Dev!$DQ$130),"")</f>
        <v/>
      </c>
      <c r="CL136" s="13"/>
      <c r="CM136" s="13" t="str">
        <f>""</f>
        <v/>
      </c>
      <c r="CN136" s="13" t="str">
        <f>IF(ISNUMBER($A136),CONCATENATE($BB136,Names!$P$3,Dev!$CZ$48),"")</f>
        <v/>
      </c>
      <c r="CO136" s="13" t="str">
        <f>IF(ISNUMBER($A136),CONCATENATE($BB136,Names!$P$3,Dev!$DF$48),"")</f>
        <v/>
      </c>
      <c r="CP136" s="13" t="str">
        <f>IF(ISNUMBER($A136),CONCATENATE($BB136,Names!$P$3,Dev!$DI$48),"")</f>
        <v/>
      </c>
      <c r="CQ136" s="13" t="str">
        <f>IF(ISNUMBER($A136),CONCATENATE($BB136,Names!$P$3,Dev!$DM$48),"")</f>
        <v/>
      </c>
      <c r="CR136" s="13" t="str">
        <f>IF(ISNUMBER($A136),CONCATENATE($BB136,Names!$P$3,Dev!$DV$48),"")</f>
        <v/>
      </c>
      <c r="CS136" s="13" t="str">
        <f>IF(ISNUMBER($A136),CONCATENATE($BB136,Names!$P$3,Dev!$DZ$48),"")</f>
        <v/>
      </c>
      <c r="CT136" s="13" t="str">
        <f>IF(ISNUMBER($A136),CONCATENATE($BB136,Names!$P$3,Dev!$EI$48),"")</f>
        <v/>
      </c>
      <c r="CU136" s="13" t="str">
        <f>IF(ISNUMBER($A136),CONCATENATE($BB136,Names!$P$3,Dev!$FZ$48),"")</f>
        <v/>
      </c>
      <c r="CV136" s="13" t="str">
        <f>IF(ISNUMBER($A136),CONCATENATE($BB136,Names!$P$3,Dev!$GI$48),"")</f>
        <v/>
      </c>
      <c r="CW136" s="13" t="str">
        <f>IF(ISNUMBER($A136),CONCATENATE($BB136,Names!$P$3,Dev!$GM$48),"")</f>
        <v/>
      </c>
      <c r="CX136" s="13"/>
      <c r="CY136" s="13" t="str">
        <f>IF(ISNUMBER($A136),CONCATENATE($BB136,Names!$P$3,Dev!$EM$48),"")</f>
        <v/>
      </c>
      <c r="CZ136" s="13" t="str">
        <f>IF(ISNUMBER($A136),CONCATENATE($BB136,Names!$P$3,Dev!$EV$48),"")</f>
        <v/>
      </c>
      <c r="DA136" s="13" t="str">
        <f>IF(ISNUMBER($A136),CONCATENATE($BB136,Names!$P$3,Dev!$EZ$48),"")</f>
        <v/>
      </c>
      <c r="DB136" s="13" t="str">
        <f>IF(ISNUMBER($A136),CONCATENATE($BB136,Names!$P$3,Dev!$FI$48),"")</f>
        <v/>
      </c>
      <c r="DC136" s="13" t="str">
        <f>IF(ISNUMBER($A136),CONCATENATE($BB136,Names!$P$3,Dev!$FM$48),"")</f>
        <v/>
      </c>
      <c r="DD136" s="13" t="str">
        <f>IF(ISNUMBER($A136),CONCATENATE($BB136,Names!$P$3,Dev!$FV$48),"")</f>
        <v/>
      </c>
      <c r="DE136" s="13" t="str">
        <f>IF(ISNUMBER($A136),CONCATENATE($BB136,Names!$P$3,Dev!$GP$48),"")</f>
        <v/>
      </c>
      <c r="DI136" s="105">
        <f>COUNTIFS($DL$5:DL136,"&lt;&gt;"&amp;"")</f>
        <v>0</v>
      </c>
      <c r="DJ136" s="1198" t="str">
        <f t="shared" si="76"/>
        <v/>
      </c>
      <c r="DK136" s="1198" t="str">
        <f t="shared" si="77"/>
        <v/>
      </c>
      <c r="DL136" s="1198"/>
      <c r="DM136" s="1198" t="str">
        <f>IF($DL136="","",_xlfn.CONCAT(Names!$D$5,$AO136))</f>
        <v/>
      </c>
      <c r="DN136" s="1198" t="str">
        <f>IF($DL136="","",CONCATENATE(Names!$C$26,Names!$N$3,$DM136))</f>
        <v/>
      </c>
      <c r="DO136" s="1198" t="str">
        <f>IF($DL136="","",CONCATENATE(Names!$C$25,Names!$N$3,$DM136))</f>
        <v/>
      </c>
    </row>
    <row r="137" spans="1:119">
      <c r="A137" s="1"/>
      <c r="B137" s="6"/>
      <c r="C137" s="6">
        <v>4.1349999999999998</v>
      </c>
      <c r="D137" s="1">
        <v>50</v>
      </c>
      <c r="E137">
        <v>63</v>
      </c>
      <c r="F137">
        <v>1</v>
      </c>
      <c r="G137" s="2">
        <f t="shared" si="55"/>
        <v>251.57999999999984</v>
      </c>
      <c r="H137" s="2">
        <f t="shared" si="52"/>
        <v>253.64749999999984</v>
      </c>
      <c r="I137" s="1225">
        <f>I135+B135/2+C136+C137/2</f>
        <v>253.64750000000006</v>
      </c>
      <c r="J137" s="38"/>
      <c r="K137" s="58"/>
      <c r="L137" s="2" t="str">
        <f>IF(ISNUMBER(E137),VLOOKUP(C137,'TE,EHnames'!$B$4:$F$11,'TE,EHnames'!$C$2,FALSE),"")</f>
        <v>RST/10/50-2/1</v>
      </c>
      <c r="M137" s="2" t="str">
        <f>IF(ISNUMBER(E137),VLOOKUP(C137,'TE,EHnames'!$B$4:$F$11,'TE,EHnames'!$F$2,FALSE),"")</f>
        <v>PT100-3000</v>
      </c>
      <c r="O137" s="13" t="str">
        <f t="shared" si="75"/>
        <v/>
      </c>
      <c r="S137" t="str">
        <f>IFERROR(VLOOKUP(P137,Racks!$H$4:$M$30,6),"")</f>
        <v/>
      </c>
      <c r="T137" s="172">
        <f>Racks!$B$18</f>
        <v>251.90215399999997</v>
      </c>
      <c r="U137" t="str">
        <f>CONCATENATE(Racks!$C$18,Names!$H$3,Racks!$D$18,"/",Racks!$E$18,Names!$H$3,Racks!$F$18)</f>
        <v>HBL-080Row/HBL-090Row</v>
      </c>
      <c r="V137" s="54">
        <f>COUNTIFS('Sec-Sub'!$K$4:$K$164,"&lt;="&amp;H137)</f>
        <v>75</v>
      </c>
      <c r="W137" s="54" t="str">
        <f>VLOOKUP(V137,'Sec-Sub'!$A$4:$C$164,2,FALSE)</f>
        <v>HBL</v>
      </c>
      <c r="X137" s="54" t="str">
        <f>VLOOKUP(V137,'Sec-Sub'!$A$4:$C$164,3,FALSE)</f>
        <v>090</v>
      </c>
      <c r="Y137" s="54" t="str">
        <f>CONCATENATE(X137,Names!$I$3)</f>
        <v>090PRL</v>
      </c>
      <c r="AC137" s="8">
        <f>SUM(AD137:AE142)</f>
        <v>4</v>
      </c>
      <c r="AD137" s="1812">
        <v>1</v>
      </c>
      <c r="AE137" s="10"/>
      <c r="AI137" s="1266" t="str">
        <f>IF(ISNUMBER(R137),CONCATENATE(Names!$C$3,R137),"")</f>
        <v/>
      </c>
      <c r="AK137" t="str">
        <f t="shared" si="61"/>
        <v>0</v>
      </c>
      <c r="AL137">
        <f t="shared" si="62"/>
        <v>63</v>
      </c>
      <c r="AM137" t="str">
        <f t="shared" si="63"/>
        <v>HBL</v>
      </c>
      <c r="AN137" t="str">
        <f t="shared" si="64"/>
        <v>090PRL</v>
      </c>
      <c r="AO137" t="str">
        <f t="shared" si="65"/>
        <v>063</v>
      </c>
      <c r="AP137" t="str">
        <f>IF(ISNUMBER(E137),CONCATENATE(Names!$C$5,Names!$N$3,AO137),"")</f>
        <v>PRLRL-063</v>
      </c>
      <c r="AQ137" t="str">
        <f>IF(ISNUMBER(E137),CONCATENATE(Names!$D$5,AO137),"")</f>
        <v>L063</v>
      </c>
      <c r="AR137" t="str">
        <f>IF(ISNUMBER(E137),CONCATENATE(Names!$C$10,Names!$N$3,AQ137),"")</f>
        <v>PRLEH-L063</v>
      </c>
      <c r="AS137" t="str">
        <f>IF(ISNUMBER(E137),CONCATENATE(Names!$C$11,Names!$N$3,AQ137),"")</f>
        <v>PRLTE-L063</v>
      </c>
      <c r="AU137" s="13" t="str">
        <f t="shared" si="66"/>
        <v/>
      </c>
      <c r="AV137" t="str">
        <f t="shared" si="67"/>
        <v/>
      </c>
      <c r="AW137" t="str">
        <f t="shared" si="68"/>
        <v/>
      </c>
      <c r="AX137" t="str">
        <f t="shared" si="69"/>
        <v/>
      </c>
      <c r="AY137" t="str">
        <f t="shared" si="70"/>
        <v/>
      </c>
      <c r="AZ137" t="str">
        <f>IF(ISNUMBER(A137),CONCATENATE(Names!$C$6,Names!$N$3,AU137,A137),"")</f>
        <v/>
      </c>
      <c r="BA137" t="str">
        <f>IF(ISNUMBER(A137),CONCATENATE(Names!$C$7,Names!$N$3,AU137,A137),"")</f>
        <v/>
      </c>
      <c r="BB137" t="str">
        <f>IF(ISNUMBER(A137),CONCATENATE(Names!$C$8,Names!$N$3,AU137,A137),"")</f>
        <v/>
      </c>
      <c r="BC137" t="str">
        <f>IF(ISNUMBER(A137),CONCATENATE(Names!$D$6,AY137),"")</f>
        <v/>
      </c>
      <c r="BD137" t="str">
        <f>IF(ISNUMBER(A137),CONCATENATE(Names!$C$10,Names!$N$3,BC137),"")</f>
        <v/>
      </c>
      <c r="BE137" t="str">
        <f>IF(ISNUMBER(A137),CONCATENATE(Names!$C$11,Names!$N$3,BC137),"")</f>
        <v/>
      </c>
      <c r="BF137" t="str">
        <f>IF(ISNUMBER(A137),CONCATENATE(Names!$D$7,AY137),"")</f>
        <v/>
      </c>
      <c r="BG137" t="str">
        <f>IF(ISNUMBER(A137),CONCATENATE(Names!$C$10,Names!$N$3,BF137),"")</f>
        <v/>
      </c>
      <c r="BH137" t="str">
        <f>IF(ISNUMBER(A137),CONCATENATE(Names!$C$11,Names!$N$3,BF137),"")</f>
        <v/>
      </c>
      <c r="BI137" t="str">
        <f>IF(ISNUMBER(A137),CONCATENATE(Names!$C$12,Names!$N$3,BC137),"")</f>
        <v/>
      </c>
      <c r="BJ137" t="str">
        <f>IF(ISNUMBER(A137),CONCATENATE(Names!$C$24,Names!$N$3,AY137),"")</f>
        <v/>
      </c>
      <c r="BK137" t="str">
        <f>IF(ISNUMBER(A137),CONCATENATE(Names!$C$9,Names!$N$3,AY137),"")</f>
        <v/>
      </c>
      <c r="BS137" s="157"/>
      <c r="BT137" s="105">
        <f>COUNTIFS($BW$5:BW137,"&lt;&gt;"&amp;"")</f>
        <v>33</v>
      </c>
      <c r="BU137" s="103" t="str">
        <f t="shared" si="40"/>
        <v/>
      </c>
      <c r="BV137" s="103" t="str">
        <f t="shared" si="41"/>
        <v/>
      </c>
      <c r="BW137" s="103"/>
      <c r="BY137" t="str">
        <f>IF($BW137="","",CONCATENATE($BW137,Names!$N$3,$BX137))</f>
        <v/>
      </c>
      <c r="BZ137" s="157"/>
      <c r="CA137" s="13" t="str">
        <f>IF(ISNUMBER(A137),CONCATENATE(W137,Names!$H$3,Y137,Names!$J$3,Names!$K$3,Names!$L$3,BK137),"")</f>
        <v/>
      </c>
      <c r="CB137" s="13" t="str">
        <f>IF(ISNUMBER(A137),CONCATENATE(W137,Names!$H$3,Y137,Names!$J$3,Names!$K$3,Names!$L$3,BB137),"")</f>
        <v/>
      </c>
      <c r="CC137" s="13" t="str">
        <f>IF($BW137="","",CONCATENATE(W137,Names!$H$3,Y137,Names!$J$3,Names!$K$3,Names!$L$3,$BW137,Names!$N$3,$BX137))</f>
        <v/>
      </c>
      <c r="CF137" s="13" t="str">
        <f>IF(ISNUMBER($A137),CONCATENATE($BK137,Names!$P$3,Dev!$DA$130),"")</f>
        <v/>
      </c>
      <c r="CG137" s="13" t="str">
        <f>IF(ISNUMBER($A137),CONCATENATE($BK137,Names!$P$3,Dev!$DD$130),"")</f>
        <v/>
      </c>
      <c r="CH137" s="13" t="str">
        <f>IF(ISNUMBER($A137),CONCATENATE($BK137,Names!$P$3,Dev!$DG$130),"")</f>
        <v/>
      </c>
      <c r="CI137" s="13" t="str">
        <f>IF(ISNUMBER($A137),CONCATENATE($BK137,Names!$P$3,Dev!$DK$130),"")</f>
        <v/>
      </c>
      <c r="CJ137" s="13" t="str">
        <f>IF(ISNUMBER($A137),CONCATENATE($BK137,Names!$P$3,Dev!$DN$130),"")</f>
        <v/>
      </c>
      <c r="CK137" s="13" t="str">
        <f>IF(ISNUMBER($A137),CONCATENATE($BK137,Names!$P$3,Dev!$DQ$130),"")</f>
        <v/>
      </c>
      <c r="CL137" s="13"/>
      <c r="CM137" s="13" t="str">
        <f>""</f>
        <v/>
      </c>
      <c r="CN137" s="13" t="str">
        <f>IF(ISNUMBER($A137),CONCATENATE($BB137,Names!$P$3,Dev!$CZ$48),"")</f>
        <v/>
      </c>
      <c r="CO137" s="13" t="str">
        <f>IF(ISNUMBER($A137),CONCATENATE($BB137,Names!$P$3,Dev!$DF$48),"")</f>
        <v/>
      </c>
      <c r="CP137" s="13" t="str">
        <f>IF(ISNUMBER($A137),CONCATENATE($BB137,Names!$P$3,Dev!$DI$48),"")</f>
        <v/>
      </c>
      <c r="CQ137" s="13" t="str">
        <f>IF(ISNUMBER($A137),CONCATENATE($BB137,Names!$P$3,Dev!$DM$48),"")</f>
        <v/>
      </c>
      <c r="CR137" s="13" t="str">
        <f>IF(ISNUMBER($A137),CONCATENATE($BB137,Names!$P$3,Dev!$DV$48),"")</f>
        <v/>
      </c>
      <c r="CS137" s="13" t="str">
        <f>IF(ISNUMBER($A137),CONCATENATE($BB137,Names!$P$3,Dev!$DZ$48),"")</f>
        <v/>
      </c>
      <c r="CT137" s="13" t="str">
        <f>IF(ISNUMBER($A137),CONCATENATE($BB137,Names!$P$3,Dev!$EI$48),"")</f>
        <v/>
      </c>
      <c r="CU137" s="13" t="str">
        <f>IF(ISNUMBER($A137),CONCATENATE($BB137,Names!$P$3,Dev!$FZ$48),"")</f>
        <v/>
      </c>
      <c r="CV137" s="13" t="str">
        <f>IF(ISNUMBER($A137),CONCATENATE($BB137,Names!$P$3,Dev!$GI$48),"")</f>
        <v/>
      </c>
      <c r="CW137" s="13" t="str">
        <f>IF(ISNUMBER($A137),CONCATENATE($BB137,Names!$P$3,Dev!$GM$48),"")</f>
        <v/>
      </c>
      <c r="CX137" s="13"/>
      <c r="CY137" s="13" t="str">
        <f>IF(ISNUMBER($A137),CONCATENATE($BB137,Names!$P$3,Dev!$EM$48),"")</f>
        <v/>
      </c>
      <c r="CZ137" s="13" t="str">
        <f>IF(ISNUMBER($A137),CONCATENATE($BB137,Names!$P$3,Dev!$EV$48),"")</f>
        <v/>
      </c>
      <c r="DA137" s="13" t="str">
        <f>IF(ISNUMBER($A137),CONCATENATE($BB137,Names!$P$3,Dev!$EZ$48),"")</f>
        <v/>
      </c>
      <c r="DB137" s="13" t="str">
        <f>IF(ISNUMBER($A137),CONCATENATE($BB137,Names!$P$3,Dev!$FI$48),"")</f>
        <v/>
      </c>
      <c r="DC137" s="13" t="str">
        <f>IF(ISNUMBER($A137),CONCATENATE($BB137,Names!$P$3,Dev!$FM$48),"")</f>
        <v/>
      </c>
      <c r="DD137" s="13" t="str">
        <f>IF(ISNUMBER($A137),CONCATENATE($BB137,Names!$P$3,Dev!$FV$48),"")</f>
        <v/>
      </c>
      <c r="DE137" s="13" t="str">
        <f>IF(ISNUMBER($A137),CONCATENATE($BB137,Names!$P$3,Dev!$GP$48),"")</f>
        <v/>
      </c>
      <c r="DI137" s="105">
        <f>COUNTIFS($DL$5:DL137,"&lt;&gt;"&amp;"")</f>
        <v>0</v>
      </c>
      <c r="DJ137" s="1198" t="str">
        <f t="shared" si="76"/>
        <v/>
      </c>
      <c r="DK137" s="1198" t="str">
        <f t="shared" si="77"/>
        <v/>
      </c>
      <c r="DL137" s="1198"/>
      <c r="DM137" s="1198" t="str">
        <f>IF($DL137="","",_xlfn.CONCAT(Names!$D$5,$AO137))</f>
        <v/>
      </c>
      <c r="DN137" s="1198" t="str">
        <f>IF($DL137="","",CONCATENATE(Names!$C$26,Names!$N$3,$DM137))</f>
        <v/>
      </c>
      <c r="DO137" s="1198" t="str">
        <f>IF($DL137="","",CONCATENATE(Names!$C$25,Names!$N$3,$DM137))</f>
        <v/>
      </c>
    </row>
    <row r="138" spans="1:119" s="13" customFormat="1">
      <c r="A138" s="11">
        <v>33</v>
      </c>
      <c r="B138" s="12">
        <v>0.25</v>
      </c>
      <c r="C138" s="11"/>
      <c r="D138" s="11">
        <v>20</v>
      </c>
      <c r="F138" s="13">
        <v>1</v>
      </c>
      <c r="G138" s="2">
        <f t="shared" si="55"/>
        <v>255.71499999999983</v>
      </c>
      <c r="H138" s="2">
        <f t="shared" si="52"/>
        <v>255.83999999999983</v>
      </c>
      <c r="I138" s="1230">
        <f>I135+SUM(C136:C137)+B138</f>
        <v>255.84000000000009</v>
      </c>
      <c r="J138" s="56">
        <v>1746007000337</v>
      </c>
      <c r="K138" s="59">
        <v>17</v>
      </c>
      <c r="L138" s="2" t="str">
        <f>IF(ISNUMBER(E138),VLOOKUP(C138,'TE,EHnames'!$B$4:$F$11,'TE,EHnames'!$C$2,FALSE),"")</f>
        <v/>
      </c>
      <c r="M138" s="2" t="str">
        <f>IF(ISNUMBER(E138),VLOOKUP(C138,'TE,EHnames'!$B$4:$F$11,'TE,EHnames'!$F$2,FALSE),"")</f>
        <v/>
      </c>
      <c r="O138" s="14">
        <f t="shared" ref="O138:O143" si="78">IF(ISNUMBER(A138),ABS(H138-$Q$140),"")</f>
        <v>4.455000000000183</v>
      </c>
      <c r="P138" s="13">
        <v>240</v>
      </c>
      <c r="S138" t="str">
        <f>IFERROR(VLOOKUP(P138,Racks!$H$4:$M$30,6),"")</f>
        <v>HBL-100Row:CnPw-U-016</v>
      </c>
      <c r="V138" s="54">
        <f>COUNTIFS('Sec-Sub'!$K$4:$K$164,"&lt;="&amp;H138)</f>
        <v>75</v>
      </c>
      <c r="W138" s="54" t="str">
        <f>VLOOKUP(V138,'Sec-Sub'!$A$4:$C$164,2,FALSE)</f>
        <v>HBL</v>
      </c>
      <c r="X138" s="54" t="str">
        <f>VLOOKUP(V138,'Sec-Sub'!$A$4:$C$164,3,FALSE)</f>
        <v>090</v>
      </c>
      <c r="Y138" s="54" t="str">
        <f>CONCATENATE(X138,Names!$I$3)</f>
        <v>090PRL</v>
      </c>
      <c r="Z138" s="48" t="s">
        <v>198</v>
      </c>
      <c r="AA138" s="49" t="s">
        <v>197</v>
      </c>
      <c r="AC138" s="15">
        <f>SUM(D137:D142)</f>
        <v>240</v>
      </c>
      <c r="AD138" s="1812"/>
      <c r="AE138" s="17">
        <v>1</v>
      </c>
      <c r="AI138" s="1266" t="str">
        <f>IF(ISNUMBER(R138),CONCATENATE(Names!$C$3,R138),"")</f>
        <v/>
      </c>
      <c r="AJ138"/>
      <c r="AK138" t="str">
        <f t="shared" ref="AK138:AK169" si="79">IF(ISNUMBER(E138), IF(E138&lt;10,"00", IF(E138&lt;100,"0", "")), "")</f>
        <v/>
      </c>
      <c r="AL138" t="str">
        <f t="shared" ref="AL138:AL169" si="80">IF(ISNUMBER(E138),E138,"")</f>
        <v/>
      </c>
      <c r="AM138" t="str">
        <f t="shared" ref="AM138:AM169" si="81">IF(ISNUMBER(E138),W138,"")</f>
        <v/>
      </c>
      <c r="AN138" t="str">
        <f t="shared" ref="AN138:AN169" si="82">IF(ISNUMBER(E138),Y138,"")</f>
        <v/>
      </c>
      <c r="AO138" t="str">
        <f t="shared" ref="AO138:AO169" si="83">IF(ISNUMBER(E138),CONCATENATE(AK138,AL138),"")</f>
        <v/>
      </c>
      <c r="AP138" t="str">
        <f>IF(ISNUMBER(E138),CONCATENATE(Names!$C$5,Names!$N$3,AO138),"")</f>
        <v/>
      </c>
      <c r="AQ138" t="str">
        <f>IF(ISNUMBER(E138),CONCATENATE(Names!$D$5,AO138),"")</f>
        <v/>
      </c>
      <c r="AR138" t="str">
        <f>IF(ISNUMBER(E138),CONCATENATE(Names!$C$10,Names!$N$3,AQ138),"")</f>
        <v/>
      </c>
      <c r="AS138" t="str">
        <f>IF(ISNUMBER(E138),CONCATENATE(Names!$C$11,Names!$N$3,AQ138),"")</f>
        <v/>
      </c>
      <c r="AT138"/>
      <c r="AU138" s="13" t="str">
        <f t="shared" ref="AU138:AU169" si="84">IF(ISNUMBER(A138), IF(A138&lt;10,"00", IF(A138&lt;100,"0", "")), "")</f>
        <v>0</v>
      </c>
      <c r="AV138">
        <f t="shared" ref="AV138:AV169" si="85">IF(ISNUMBER(A138),A138,"")</f>
        <v>33</v>
      </c>
      <c r="AW138" t="str">
        <f t="shared" ref="AW138:AW169" si="86">IF(ISNUMBER(A138),W138,"")</f>
        <v>HBL</v>
      </c>
      <c r="AX138" t="str">
        <f t="shared" ref="AX138:AX169" si="87">IF(ISNUMBER(A138),Y138,"")</f>
        <v>090PRL</v>
      </c>
      <c r="AY138" t="str">
        <f t="shared" ref="AY138:AY169" si="88">IF(ISNUMBER(A138),CONCATENATE(AU138,AV138),"")</f>
        <v>033</v>
      </c>
      <c r="AZ138" t="str">
        <f>IF(ISNUMBER(A138),CONCATENATE(Names!$C$6,Names!$N$3,AU138,A138),"")</f>
        <v>PRLCpl-033</v>
      </c>
      <c r="BA138" t="str">
        <f>IF(ISNUMBER(A138),CONCATENATE(Names!$C$7,Names!$N$3,AU138,A138),"")</f>
        <v>PRLSB-033</v>
      </c>
      <c r="BB138" t="str">
        <f>IF(ISNUMBER(A138),CONCATENATE(Names!$C$8,Names!$N$3,AU138,A138),"")</f>
        <v>PRLJB-033</v>
      </c>
      <c r="BC138" t="str">
        <f>IF(ISNUMBER(A138),CONCATENATE(Names!$D$6,AY138),"")</f>
        <v>C033</v>
      </c>
      <c r="BD138" t="str">
        <f>IF(ISNUMBER(A138),CONCATENATE(Names!$C$10,Names!$N$3,BC138),"")</f>
        <v>PRLEH-C033</v>
      </c>
      <c r="BE138" t="str">
        <f>IF(ISNUMBER(A138),CONCATENATE(Names!$C$11,Names!$N$3,BC138),"")</f>
        <v>PRLTE-C033</v>
      </c>
      <c r="BF138" t="str">
        <f>IF(ISNUMBER(A138),CONCATENATE(Names!$D$7,AY138),"")</f>
        <v>S033</v>
      </c>
      <c r="BG138" t="str">
        <f>IF(ISNUMBER(A138),CONCATENATE(Names!$C$10,Names!$N$3,BF138),"")</f>
        <v>PRLEH-S033</v>
      </c>
      <c r="BH138" t="str">
        <f>IF(ISNUMBER(A138),CONCATENATE(Names!$C$11,Names!$N$3,BF138),"")</f>
        <v>PRLTE-S033</v>
      </c>
      <c r="BI138" t="str">
        <f>IF(ISNUMBER(A138),CONCATENATE(Names!$C$12,Names!$N$3,BC138),"")</f>
        <v>PRLDL-C033</v>
      </c>
      <c r="BJ138" t="str">
        <f>IF(ISNUMBER(A138),CONCATENATE(Names!$C$24,Names!$N$3,AY138),"")</f>
        <v>PRLCSC-033</v>
      </c>
      <c r="BK138" t="str">
        <f>IF(ISNUMBER(A138),CONCATENATE(Names!$C$9,Names!$N$3,AY138),"")</f>
        <v>PRLTap-033</v>
      </c>
      <c r="BL138"/>
      <c r="BM138"/>
      <c r="BN138"/>
      <c r="BO138"/>
      <c r="BP138"/>
      <c r="BQ138"/>
      <c r="BR138"/>
      <c r="BS138" s="157"/>
      <c r="BT138" s="105">
        <f>COUNTIFS($BW$5:BW138,"&lt;&gt;"&amp;"")</f>
        <v>33</v>
      </c>
      <c r="BU138" s="103" t="str">
        <f t="shared" si="40"/>
        <v/>
      </c>
      <c r="BV138" s="103" t="str">
        <f t="shared" si="41"/>
        <v/>
      </c>
      <c r="BW138" s="103"/>
      <c r="BX138"/>
      <c r="BY138" t="str">
        <f>IF($BW138="","",CONCATENATE($BW138,Names!$N$3,$BX138))</f>
        <v/>
      </c>
      <c r="BZ138" s="164"/>
      <c r="CA138" s="13" t="str">
        <f>IF(ISNUMBER(A138),CONCATENATE(W138,Names!$H$3,Y138,Names!$J$3,Names!$K$3,Names!$L$3,BK138),"")</f>
        <v>HBL-090PRL:RFS-PRLTap-033</v>
      </c>
      <c r="CB138" s="13" t="str">
        <f>IF(ISNUMBER(A138),CONCATENATE(W138,Names!$H$3,Y138,Names!$J$3,Names!$K$3,Names!$L$3,BB138),"")</f>
        <v>HBL-090PRL:RFS-PRLJB-033</v>
      </c>
      <c r="CC138" s="13" t="str">
        <f>IF($BW138="","",CONCATENATE(W138,Names!$H$3,Y138,Names!$J$3,Names!$K$3,Names!$L$3,$BW138,Names!$N$3,$BX138))</f>
        <v/>
      </c>
      <c r="CF138" s="13" t="str">
        <f>IF(ISNUMBER($A138),CONCATENATE($BK138,Names!$P$3,Dev!$DA$130),"")</f>
        <v>PRLTap-033_a</v>
      </c>
      <c r="CG138" s="13" t="str">
        <f>IF(ISNUMBER($A138),CONCATENATE($BK138,Names!$P$3,Dev!$DD$130),"")</f>
        <v>PRLTap-033_b</v>
      </c>
      <c r="CH138" s="13" t="str">
        <f>IF(ISNUMBER($A138),CONCATENATE($BK138,Names!$P$3,Dev!$DG$130),"")</f>
        <v>PRLTap-033_c</v>
      </c>
      <c r="CI138" s="13" t="str">
        <f>IF(ISNUMBER($A138),CONCATENATE($BK138,Names!$P$3,Dev!$DK$130),"")</f>
        <v>PRLTap-033_d</v>
      </c>
      <c r="CJ138" s="13" t="str">
        <f>IF(ISNUMBER($A138),CONCATENATE($BK138,Names!$P$3,Dev!$DN$130),"")</f>
        <v>PRLTap-033_e</v>
      </c>
      <c r="CK138" s="13" t="str">
        <f>IF(ISNUMBER($A138),CONCATENATE($BK138,Names!$P$3,Dev!$DQ$130),"")</f>
        <v>PRLTap-033_f</v>
      </c>
      <c r="CM138" s="13" t="str">
        <f>""</f>
        <v/>
      </c>
      <c r="CN138" s="13" t="str">
        <f>IF(ISNUMBER($A138),CONCATENATE($BB138,Names!$P$3,Dev!$CZ$48),"")</f>
        <v>PRLJB-033_a</v>
      </c>
      <c r="CO138" s="13" t="str">
        <f>IF(ISNUMBER($A138),CONCATENATE($BB138,Names!$P$3,Dev!$DF$48),"")</f>
        <v>PRLJB-033_cp</v>
      </c>
      <c r="CP138" s="13" t="str">
        <f>IF(ISNUMBER($A138),CONCATENATE($BB138,Names!$P$3,Dev!$DI$48),"")</f>
        <v>PRLJB-033_b</v>
      </c>
      <c r="CQ138" s="13" t="str">
        <f>IF(ISNUMBER($A138),CONCATENATE($BB138,Names!$P$3,Dev!$DM$48),"")</f>
        <v>PRLJB-033_m</v>
      </c>
      <c r="CR138" s="13" t="str">
        <f>IF(ISNUMBER($A138),CONCATENATE($BB138,Names!$P$3,Dev!$DV$48),"")</f>
        <v>PRLJB-033_n</v>
      </c>
      <c r="CS138" s="13" t="str">
        <f>IF(ISNUMBER($A138),CONCATENATE($BB138,Names!$P$3,Dev!$DZ$48),"")</f>
        <v>PRLJB-033_aa</v>
      </c>
      <c r="CT138" s="13" t="str">
        <f>IF(ISNUMBER($A138),CONCATENATE($BB138,Names!$P$3,Dev!$EI$48),"")</f>
        <v>PRLJB-033_ab</v>
      </c>
      <c r="CU138" s="13" t="str">
        <f>IF(ISNUMBER($A138),CONCATENATE($BB138,Names!$P$3,Dev!$FZ$48),"")</f>
        <v>PRLJB-033_am</v>
      </c>
      <c r="CV138" s="13" t="str">
        <f>IF(ISNUMBER($A138),CONCATENATE($BB138,Names!$P$3,Dev!$GI$48),"")</f>
        <v>PRLJB-033_an</v>
      </c>
      <c r="CW138" s="13" t="str">
        <f>IF(ISNUMBER($A138),CONCATENATE($BB138,Names!$P$3,Dev!$GM$48),"")</f>
        <v>PRLJB-033_++EH</v>
      </c>
      <c r="CY138" s="13" t="str">
        <f>IF(ISNUMBER($A138),CONCATENATE($BB138,Names!$P$3,Dev!$EM$48),"")</f>
        <v>PRLJB-033_g</v>
      </c>
      <c r="CZ138" s="13" t="str">
        <f>IF(ISNUMBER($A138),CONCATENATE($BB138,Names!$P$3,Dev!$EV$48),"")</f>
        <v>PRLJB-033_h</v>
      </c>
      <c r="DA138" s="13" t="str">
        <f>IF(ISNUMBER($A138),CONCATENATE($BB138,Names!$P$3,Dev!$EZ$48),"")</f>
        <v>PRLJB-033_s</v>
      </c>
      <c r="DB138" s="13" t="str">
        <f>IF(ISNUMBER($A138),CONCATENATE($BB138,Names!$P$3,Dev!$FI$48),"")</f>
        <v>PRLJB-033_t</v>
      </c>
      <c r="DC138" s="13" t="str">
        <f>IF(ISNUMBER($A138),CONCATENATE($BB138,Names!$P$3,Dev!$FM$48),"")</f>
        <v>PRLJB-033_ag</v>
      </c>
      <c r="DD138" s="13" t="str">
        <f>IF(ISNUMBER($A138),CONCATENATE($BB138,Names!$P$3,Dev!$FV$48),"")</f>
        <v>PRLJB-033_ah</v>
      </c>
      <c r="DE138" s="13" t="str">
        <f>IF(ISNUMBER($A138),CONCATENATE($BB138,Names!$P$3,Dev!$GP$48),"")</f>
        <v>PRLJB-033_++TE</v>
      </c>
      <c r="DI138" s="105">
        <f>COUNTIFS($DL$5:DL138,"&lt;&gt;"&amp;"")</f>
        <v>0</v>
      </c>
      <c r="DJ138" s="1198" t="str">
        <f t="shared" si="76"/>
        <v/>
      </c>
      <c r="DK138" s="1198" t="str">
        <f t="shared" si="77"/>
        <v/>
      </c>
      <c r="DL138" s="1198"/>
      <c r="DM138" s="1198" t="str">
        <f>IF($DL138="","",_xlfn.CONCAT(Names!$D$5,$AO138))</f>
        <v/>
      </c>
      <c r="DN138" s="1198" t="str">
        <f>IF($DL138="","",CONCATENATE(Names!$C$26,Names!$N$3,$DM138))</f>
        <v/>
      </c>
      <c r="DO138" s="1198" t="str">
        <f>IF($DL138="","",CONCATENATE(Names!$C$25,Names!$N$3,$DM138))</f>
        <v/>
      </c>
    </row>
    <row r="139" spans="1:119">
      <c r="A139" s="1"/>
      <c r="B139" s="6"/>
      <c r="C139" s="6">
        <v>4.1349999999999998</v>
      </c>
      <c r="D139" s="1">
        <v>50</v>
      </c>
      <c r="E139">
        <v>64</v>
      </c>
      <c r="F139">
        <v>1</v>
      </c>
      <c r="G139" s="2">
        <f t="shared" si="55"/>
        <v>255.96499999999983</v>
      </c>
      <c r="H139" s="2">
        <f t="shared" si="52"/>
        <v>258.03249999999986</v>
      </c>
      <c r="I139" s="1225">
        <f>I138+B138/2+C139/2</f>
        <v>258.03250000000008</v>
      </c>
      <c r="J139" s="38"/>
      <c r="K139" s="58"/>
      <c r="L139" s="2" t="str">
        <f>IF(ISNUMBER(E139),VLOOKUP(C139,'TE,EHnames'!$B$4:$F$11,'TE,EHnames'!$C$2,FALSE),"")</f>
        <v>RST/10/50-2/1</v>
      </c>
      <c r="M139" s="2" t="str">
        <f>IF(ISNUMBER(E139),VLOOKUP(C139,'TE,EHnames'!$B$4:$F$11,'TE,EHnames'!$F$2,FALSE),"")</f>
        <v>PT100-3000</v>
      </c>
      <c r="O139" s="13" t="str">
        <f t="shared" si="78"/>
        <v/>
      </c>
      <c r="S139" t="str">
        <f>IFERROR(VLOOKUP(P139,Racks!$H$4:$M$30,6),"")</f>
        <v/>
      </c>
      <c r="V139" s="54">
        <f>COUNTIFS('Sec-Sub'!$K$4:$K$164,"&lt;="&amp;H139)</f>
        <v>75</v>
      </c>
      <c r="W139" s="54" t="str">
        <f>VLOOKUP(V139,'Sec-Sub'!$A$4:$C$164,2,FALSE)</f>
        <v>HBL</v>
      </c>
      <c r="X139" s="54" t="str">
        <f>VLOOKUP(V139,'Sec-Sub'!$A$4:$C$164,3,FALSE)</f>
        <v>090</v>
      </c>
      <c r="Y139" s="54" t="str">
        <f>CONCATENATE(X139,Names!$I$3)</f>
        <v>090PRL</v>
      </c>
      <c r="AC139" s="18"/>
      <c r="AD139" s="1812"/>
      <c r="AE139" s="20"/>
      <c r="AI139" s="1266" t="str">
        <f>IF(ISNUMBER(R139),CONCATENATE(Names!$C$3,R139),"")</f>
        <v/>
      </c>
      <c r="AK139" t="str">
        <f t="shared" si="79"/>
        <v>0</v>
      </c>
      <c r="AL139">
        <f t="shared" si="80"/>
        <v>64</v>
      </c>
      <c r="AM139" t="str">
        <f t="shared" si="81"/>
        <v>HBL</v>
      </c>
      <c r="AN139" t="str">
        <f t="shared" si="82"/>
        <v>090PRL</v>
      </c>
      <c r="AO139" t="str">
        <f t="shared" si="83"/>
        <v>064</v>
      </c>
      <c r="AP139" t="str">
        <f>IF(ISNUMBER(E139),CONCATENATE(Names!$C$5,Names!$N$3,AO139),"")</f>
        <v>PRLRL-064</v>
      </c>
      <c r="AQ139" t="str">
        <f>IF(ISNUMBER(E139),CONCATENATE(Names!$D$5,AO139),"")</f>
        <v>L064</v>
      </c>
      <c r="AR139" t="str">
        <f>IF(ISNUMBER(E139),CONCATENATE(Names!$C$10,Names!$N$3,AQ139),"")</f>
        <v>PRLEH-L064</v>
      </c>
      <c r="AS139" t="str">
        <f>IF(ISNUMBER(E139),CONCATENATE(Names!$C$11,Names!$N$3,AQ139),"")</f>
        <v>PRLTE-L064</v>
      </c>
      <c r="AU139" s="13" t="str">
        <f t="shared" si="84"/>
        <v/>
      </c>
      <c r="AV139" t="str">
        <f t="shared" si="85"/>
        <v/>
      </c>
      <c r="AW139" t="str">
        <f t="shared" si="86"/>
        <v/>
      </c>
      <c r="AX139" t="str">
        <f t="shared" si="87"/>
        <v/>
      </c>
      <c r="AY139" t="str">
        <f t="shared" si="88"/>
        <v/>
      </c>
      <c r="AZ139" t="str">
        <f>IF(ISNUMBER(A139),CONCATENATE(Names!$C$6,Names!$N$3,AU139,A139),"")</f>
        <v/>
      </c>
      <c r="BA139" t="str">
        <f>IF(ISNUMBER(A139),CONCATENATE(Names!$C$7,Names!$N$3,AU139,A139),"")</f>
        <v/>
      </c>
      <c r="BB139" t="str">
        <f>IF(ISNUMBER(A139),CONCATENATE(Names!$C$8,Names!$N$3,AU139,A139),"")</f>
        <v/>
      </c>
      <c r="BC139" t="str">
        <f>IF(ISNUMBER(A139),CONCATENATE(Names!$D$6,AY139),"")</f>
        <v/>
      </c>
      <c r="BD139" t="str">
        <f>IF(ISNUMBER(A139),CONCATENATE(Names!$C$10,Names!$N$3,BC139),"")</f>
        <v/>
      </c>
      <c r="BE139" t="str">
        <f>IF(ISNUMBER(A139),CONCATENATE(Names!$C$11,Names!$N$3,BC139),"")</f>
        <v/>
      </c>
      <c r="BF139" t="str">
        <f>IF(ISNUMBER(A139),CONCATENATE(Names!$D$7,AY139),"")</f>
        <v/>
      </c>
      <c r="BG139" t="str">
        <f>IF(ISNUMBER(A139),CONCATENATE(Names!$C$10,Names!$N$3,BF139),"")</f>
        <v/>
      </c>
      <c r="BH139" t="str">
        <f>IF(ISNUMBER(A139),CONCATENATE(Names!$C$11,Names!$N$3,BF139),"")</f>
        <v/>
      </c>
      <c r="BI139" t="str">
        <f>IF(ISNUMBER(A139),CONCATENATE(Names!$C$12,Names!$N$3,BC139),"")</f>
        <v/>
      </c>
      <c r="BJ139" t="str">
        <f>IF(ISNUMBER(A139),CONCATENATE(Names!$C$24,Names!$N$3,AY139),"")</f>
        <v/>
      </c>
      <c r="BK139" t="str">
        <f>IF(ISNUMBER(A139),CONCATENATE(Names!$C$9,Names!$N$3,AY139),"")</f>
        <v/>
      </c>
      <c r="BS139" s="157"/>
      <c r="BT139" s="105">
        <f>COUNTIFS($BW$5:BW139,"&lt;&gt;"&amp;"")</f>
        <v>33</v>
      </c>
      <c r="BU139" s="103" t="str">
        <f t="shared" si="40"/>
        <v/>
      </c>
      <c r="BV139" s="103" t="str">
        <f t="shared" si="41"/>
        <v/>
      </c>
      <c r="BW139" s="103"/>
      <c r="BY139" t="str">
        <f>IF($BW139="","",CONCATENATE($BW139,Names!$N$3,$BX139))</f>
        <v/>
      </c>
      <c r="BZ139" s="157"/>
      <c r="CA139" s="13" t="str">
        <f>IF(ISNUMBER(A139),CONCATENATE(W139,Names!$H$3,Y139,Names!$J$3,Names!$K$3,Names!$L$3,BK139),"")</f>
        <v/>
      </c>
      <c r="CB139" s="13" t="str">
        <f>IF(ISNUMBER(A139),CONCATENATE(W139,Names!$H$3,Y139,Names!$J$3,Names!$K$3,Names!$L$3,BB139),"")</f>
        <v/>
      </c>
      <c r="CC139" s="13" t="str">
        <f>IF($BW139="","",CONCATENATE(W139,Names!$H$3,Y139,Names!$J$3,Names!$K$3,Names!$L$3,$BW139,Names!$N$3,$BX139))</f>
        <v/>
      </c>
      <c r="CF139" s="13" t="str">
        <f>IF(ISNUMBER($A139),CONCATENATE($BK139,Names!$P$3,Dev!$DA$130),"")</f>
        <v/>
      </c>
      <c r="CG139" s="13" t="str">
        <f>IF(ISNUMBER($A139),CONCATENATE($BK139,Names!$P$3,Dev!$DD$130),"")</f>
        <v/>
      </c>
      <c r="CH139" s="13" t="str">
        <f>IF(ISNUMBER($A139),CONCATENATE($BK139,Names!$P$3,Dev!$DG$130),"")</f>
        <v/>
      </c>
      <c r="CI139" s="13" t="str">
        <f>IF(ISNUMBER($A139),CONCATENATE($BK139,Names!$P$3,Dev!$DK$130),"")</f>
        <v/>
      </c>
      <c r="CJ139" s="13" t="str">
        <f>IF(ISNUMBER($A139),CONCATENATE($BK139,Names!$P$3,Dev!$DN$130),"")</f>
        <v/>
      </c>
      <c r="CK139" s="13" t="str">
        <f>IF(ISNUMBER($A139),CONCATENATE($BK139,Names!$P$3,Dev!$DQ$130),"")</f>
        <v/>
      </c>
      <c r="CL139" s="13"/>
      <c r="CM139" s="13" t="str">
        <f>""</f>
        <v/>
      </c>
      <c r="CN139" s="13" t="str">
        <f>IF(ISNUMBER($A139),CONCATENATE($BB139,Names!$P$3,Dev!$CZ$48),"")</f>
        <v/>
      </c>
      <c r="CO139" s="13" t="str">
        <f>IF(ISNUMBER($A139),CONCATENATE($BB139,Names!$P$3,Dev!$DF$48),"")</f>
        <v/>
      </c>
      <c r="CP139" s="13" t="str">
        <f>IF(ISNUMBER($A139),CONCATENATE($BB139,Names!$P$3,Dev!$DI$48),"")</f>
        <v/>
      </c>
      <c r="CQ139" s="13" t="str">
        <f>IF(ISNUMBER($A139),CONCATENATE($BB139,Names!$P$3,Dev!$DM$48),"")</f>
        <v/>
      </c>
      <c r="CR139" s="13" t="str">
        <f>IF(ISNUMBER($A139),CONCATENATE($BB139,Names!$P$3,Dev!$DV$48),"")</f>
        <v/>
      </c>
      <c r="CS139" s="13" t="str">
        <f>IF(ISNUMBER($A139),CONCATENATE($BB139,Names!$P$3,Dev!$DZ$48),"")</f>
        <v/>
      </c>
      <c r="CT139" s="13" t="str">
        <f>IF(ISNUMBER($A139),CONCATENATE($BB139,Names!$P$3,Dev!$EI$48),"")</f>
        <v/>
      </c>
      <c r="CU139" s="13" t="str">
        <f>IF(ISNUMBER($A139),CONCATENATE($BB139,Names!$P$3,Dev!$FZ$48),"")</f>
        <v/>
      </c>
      <c r="CV139" s="13" t="str">
        <f>IF(ISNUMBER($A139),CONCATENATE($BB139,Names!$P$3,Dev!$GI$48),"")</f>
        <v/>
      </c>
      <c r="CW139" s="13" t="str">
        <f>IF(ISNUMBER($A139),CONCATENATE($BB139,Names!$P$3,Dev!$GM$48),"")</f>
        <v/>
      </c>
      <c r="CX139" s="13"/>
      <c r="CY139" s="13" t="str">
        <f>IF(ISNUMBER($A139),CONCATENATE($BB139,Names!$P$3,Dev!$EM$48),"")</f>
        <v/>
      </c>
      <c r="CZ139" s="13" t="str">
        <f>IF(ISNUMBER($A139),CONCATENATE($BB139,Names!$P$3,Dev!$EV$48),"")</f>
        <v/>
      </c>
      <c r="DA139" s="13" t="str">
        <f>IF(ISNUMBER($A139),CONCATENATE($BB139,Names!$P$3,Dev!$EZ$48),"")</f>
        <v/>
      </c>
      <c r="DB139" s="13" t="str">
        <f>IF(ISNUMBER($A139),CONCATENATE($BB139,Names!$P$3,Dev!$FI$48),"")</f>
        <v/>
      </c>
      <c r="DC139" s="13" t="str">
        <f>IF(ISNUMBER($A139),CONCATENATE($BB139,Names!$P$3,Dev!$FM$48),"")</f>
        <v/>
      </c>
      <c r="DD139" s="13" t="str">
        <f>IF(ISNUMBER($A139),CONCATENATE($BB139,Names!$P$3,Dev!$FV$48),"")</f>
        <v/>
      </c>
      <c r="DE139" s="13" t="str">
        <f>IF(ISNUMBER($A139),CONCATENATE($BB139,Names!$P$3,Dev!$GP$48),"")</f>
        <v/>
      </c>
      <c r="DI139" s="105">
        <f>COUNTIFS($DL$5:DL139,"&lt;&gt;"&amp;"")</f>
        <v>0</v>
      </c>
      <c r="DJ139" s="1198" t="str">
        <f t="shared" si="76"/>
        <v/>
      </c>
      <c r="DK139" s="1198" t="str">
        <f t="shared" si="77"/>
        <v/>
      </c>
      <c r="DL139" s="1198"/>
      <c r="DM139" s="1198" t="str">
        <f>IF($DL139="","",_xlfn.CONCAT(Names!$D$5,$AO139))</f>
        <v/>
      </c>
      <c r="DN139" s="1198" t="str">
        <f>IF($DL139="","",CONCATENATE(Names!$C$26,Names!$N$3,$DM139))</f>
        <v/>
      </c>
      <c r="DO139" s="1198" t="str">
        <f>IF($DL139="","",CONCATENATE(Names!$C$25,Names!$N$3,$DM139))</f>
        <v/>
      </c>
    </row>
    <row r="140" spans="1:119">
      <c r="A140" s="1"/>
      <c r="B140" s="6"/>
      <c r="C140" s="6">
        <v>4.1349999999999998</v>
      </c>
      <c r="D140" s="1">
        <v>50</v>
      </c>
      <c r="E140">
        <v>65</v>
      </c>
      <c r="F140">
        <v>1</v>
      </c>
      <c r="G140" s="2">
        <f t="shared" si="55"/>
        <v>260.09999999999985</v>
      </c>
      <c r="H140" s="2">
        <f t="shared" si="52"/>
        <v>262.16749999999985</v>
      </c>
      <c r="I140" s="1225">
        <f>I138+B138/2+C139+C140/2</f>
        <v>262.16750000000008</v>
      </c>
      <c r="J140" s="38"/>
      <c r="K140" s="58"/>
      <c r="L140" s="2" t="str">
        <f>IF(ISNUMBER(E140),VLOOKUP(C140,'TE,EHnames'!$B$4:$F$11,'TE,EHnames'!$C$2,FALSE),"")</f>
        <v>RST/10/50-2/1</v>
      </c>
      <c r="M140" s="2" t="str">
        <f>IF(ISNUMBER(E140),VLOOKUP(C140,'TE,EHnames'!$B$4:$F$11,'TE,EHnames'!$F$2,FALSE),"")</f>
        <v>PT100-3000</v>
      </c>
      <c r="O140" s="13" t="str">
        <f t="shared" si="78"/>
        <v/>
      </c>
      <c r="Q140" s="7">
        <v>260.29500000000002</v>
      </c>
      <c r="R140">
        <v>240</v>
      </c>
      <c r="S140" t="str">
        <f>IFERROR(VLOOKUP(P140,Racks!$H$4:$M$30,6),"")</f>
        <v/>
      </c>
      <c r="V140" s="54">
        <f>COUNTIFS('Sec-Sub'!$K$4:$K$164,"&lt;="&amp;H140)</f>
        <v>77</v>
      </c>
      <c r="W140" s="54" t="str">
        <f>VLOOKUP(V140,'Sec-Sub'!$A$4:$C$164,2,FALSE)</f>
        <v>HBL</v>
      </c>
      <c r="X140" s="54" t="str">
        <f>VLOOKUP(V140,'Sec-Sub'!$A$4:$C$164,3,FALSE)</f>
        <v>100</v>
      </c>
      <c r="Y140" s="54" t="str">
        <f>CONCATENATE(X140,Names!$I$3)</f>
        <v>100PRL</v>
      </c>
      <c r="AC140" s="18"/>
      <c r="AD140" s="1812">
        <v>1</v>
      </c>
      <c r="AE140" s="10"/>
      <c r="AI140" s="1266" t="str">
        <f>IF(ISNUMBER(R140),CONCATENATE(Names!$C$3,R140),"")</f>
        <v>STUB240</v>
      </c>
      <c r="AK140" t="str">
        <f t="shared" si="79"/>
        <v>0</v>
      </c>
      <c r="AL140">
        <f t="shared" si="80"/>
        <v>65</v>
      </c>
      <c r="AM140" t="str">
        <f t="shared" si="81"/>
        <v>HBL</v>
      </c>
      <c r="AN140" t="str">
        <f t="shared" si="82"/>
        <v>100PRL</v>
      </c>
      <c r="AO140" t="str">
        <f t="shared" si="83"/>
        <v>065</v>
      </c>
      <c r="AP140" t="str">
        <f>IF(ISNUMBER(E140),CONCATENATE(Names!$C$5,Names!$N$3,AO140),"")</f>
        <v>PRLRL-065</v>
      </c>
      <c r="AQ140" t="str">
        <f>IF(ISNUMBER(E140),CONCATENATE(Names!$D$5,AO140),"")</f>
        <v>L065</v>
      </c>
      <c r="AR140" t="str">
        <f>IF(ISNUMBER(E140),CONCATENATE(Names!$C$10,Names!$N$3,AQ140),"")</f>
        <v>PRLEH-L065</v>
      </c>
      <c r="AS140" t="str">
        <f>IF(ISNUMBER(E140),CONCATENATE(Names!$C$11,Names!$N$3,AQ140),"")</f>
        <v>PRLTE-L065</v>
      </c>
      <c r="AU140" s="13" t="str">
        <f t="shared" si="84"/>
        <v/>
      </c>
      <c r="AV140" t="str">
        <f t="shared" si="85"/>
        <v/>
      </c>
      <c r="AW140" t="str">
        <f t="shared" si="86"/>
        <v/>
      </c>
      <c r="AX140" t="str">
        <f t="shared" si="87"/>
        <v/>
      </c>
      <c r="AY140" t="str">
        <f t="shared" si="88"/>
        <v/>
      </c>
      <c r="AZ140" t="str">
        <f>IF(ISNUMBER(A140),CONCATENATE(Names!$C$6,Names!$N$3,AU140,A140),"")</f>
        <v/>
      </c>
      <c r="BA140" t="str">
        <f>IF(ISNUMBER(A140),CONCATENATE(Names!$C$7,Names!$N$3,AU140,A140),"")</f>
        <v/>
      </c>
      <c r="BB140" t="str">
        <f>IF(ISNUMBER(A140),CONCATENATE(Names!$C$8,Names!$N$3,AU140,A140),"")</f>
        <v/>
      </c>
      <c r="BC140" t="str">
        <f>IF(ISNUMBER(A140),CONCATENATE(Names!$D$6,AY140),"")</f>
        <v/>
      </c>
      <c r="BD140" t="str">
        <f>IF(ISNUMBER(A140),CONCATENATE(Names!$C$10,Names!$N$3,BC140),"")</f>
        <v/>
      </c>
      <c r="BE140" t="str">
        <f>IF(ISNUMBER(A140),CONCATENATE(Names!$C$11,Names!$N$3,BC140),"")</f>
        <v/>
      </c>
      <c r="BF140" t="str">
        <f>IF(ISNUMBER(A140),CONCATENATE(Names!$D$7,AY140),"")</f>
        <v/>
      </c>
      <c r="BG140" t="str">
        <f>IF(ISNUMBER(A140),CONCATENATE(Names!$C$10,Names!$N$3,BF140),"")</f>
        <v/>
      </c>
      <c r="BH140" t="str">
        <f>IF(ISNUMBER(A140),CONCATENATE(Names!$C$11,Names!$N$3,BF140),"")</f>
        <v/>
      </c>
      <c r="BI140" t="str">
        <f>IF(ISNUMBER(A140),CONCATENATE(Names!$C$12,Names!$N$3,BC140),"")</f>
        <v/>
      </c>
      <c r="BJ140" t="str">
        <f>IF(ISNUMBER(A140),CONCATENATE(Names!$C$24,Names!$N$3,AY140),"")</f>
        <v/>
      </c>
      <c r="BK140" t="str">
        <f>IF(ISNUMBER(A140),CONCATENATE(Names!$C$9,Names!$N$3,AY140),"")</f>
        <v/>
      </c>
      <c r="BS140" s="157"/>
      <c r="BT140" s="105">
        <f>COUNTIFS($BW$5:BW140,"&lt;&gt;"&amp;"")</f>
        <v>33</v>
      </c>
      <c r="BU140" s="103" t="str">
        <f t="shared" si="40"/>
        <v/>
      </c>
      <c r="BV140" s="103" t="str">
        <f t="shared" si="41"/>
        <v/>
      </c>
      <c r="BW140" s="103"/>
      <c r="BY140" t="str">
        <f>IF($BW140="","",CONCATENATE($BW140,Names!$N$3,$BX140))</f>
        <v/>
      </c>
      <c r="BZ140" s="157"/>
      <c r="CA140" s="13" t="str">
        <f>IF(ISNUMBER(A140),CONCATENATE(W140,Names!$H$3,Y140,Names!$J$3,Names!$K$3,Names!$L$3,BK140),"")</f>
        <v/>
      </c>
      <c r="CB140" s="13" t="str">
        <f>IF(ISNUMBER(A140),CONCATENATE(W140,Names!$H$3,Y140,Names!$J$3,Names!$K$3,Names!$L$3,BB140),"")</f>
        <v/>
      </c>
      <c r="CC140" s="13" t="str">
        <f>IF($BW140="","",CONCATENATE(W140,Names!$H$3,Y140,Names!$J$3,Names!$K$3,Names!$L$3,$BW140,Names!$N$3,$BX140))</f>
        <v/>
      </c>
      <c r="CF140" s="13" t="str">
        <f>IF(ISNUMBER($A140),CONCATENATE($BK140,Names!$P$3,Dev!$DA$130),"")</f>
        <v/>
      </c>
      <c r="CG140" s="13" t="str">
        <f>IF(ISNUMBER($A140),CONCATENATE($BK140,Names!$P$3,Dev!$DD$130),"")</f>
        <v/>
      </c>
      <c r="CH140" s="13" t="str">
        <f>IF(ISNUMBER($A140),CONCATENATE($BK140,Names!$P$3,Dev!$DG$130),"")</f>
        <v/>
      </c>
      <c r="CI140" s="13" t="str">
        <f>IF(ISNUMBER($A140),CONCATENATE($BK140,Names!$P$3,Dev!$DK$130),"")</f>
        <v/>
      </c>
      <c r="CJ140" s="13" t="str">
        <f>IF(ISNUMBER($A140),CONCATENATE($BK140,Names!$P$3,Dev!$DN$130),"")</f>
        <v/>
      </c>
      <c r="CK140" s="13" t="str">
        <f>IF(ISNUMBER($A140),CONCATENATE($BK140,Names!$P$3,Dev!$DQ$130),"")</f>
        <v/>
      </c>
      <c r="CL140" s="13"/>
      <c r="CM140" s="13" t="str">
        <f>""</f>
        <v/>
      </c>
      <c r="CN140" s="13" t="str">
        <f>IF(ISNUMBER($A140),CONCATENATE($BB140,Names!$P$3,Dev!$CZ$48),"")</f>
        <v/>
      </c>
      <c r="CO140" s="13" t="str">
        <f>IF(ISNUMBER($A140),CONCATENATE($BB140,Names!$P$3,Dev!$DF$48),"")</f>
        <v/>
      </c>
      <c r="CP140" s="13" t="str">
        <f>IF(ISNUMBER($A140),CONCATENATE($BB140,Names!$P$3,Dev!$DI$48),"")</f>
        <v/>
      </c>
      <c r="CQ140" s="13" t="str">
        <f>IF(ISNUMBER($A140),CONCATENATE($BB140,Names!$P$3,Dev!$DM$48),"")</f>
        <v/>
      </c>
      <c r="CR140" s="13" t="str">
        <f>IF(ISNUMBER($A140),CONCATENATE($BB140,Names!$P$3,Dev!$DV$48),"")</f>
        <v/>
      </c>
      <c r="CS140" s="13" t="str">
        <f>IF(ISNUMBER($A140),CONCATENATE($BB140,Names!$P$3,Dev!$DZ$48),"")</f>
        <v/>
      </c>
      <c r="CT140" s="13" t="str">
        <f>IF(ISNUMBER($A140),CONCATENATE($BB140,Names!$P$3,Dev!$EI$48),"")</f>
        <v/>
      </c>
      <c r="CU140" s="13" t="str">
        <f>IF(ISNUMBER($A140),CONCATENATE($BB140,Names!$P$3,Dev!$FZ$48),"")</f>
        <v/>
      </c>
      <c r="CV140" s="13" t="str">
        <f>IF(ISNUMBER($A140),CONCATENATE($BB140,Names!$P$3,Dev!$GI$48),"")</f>
        <v/>
      </c>
      <c r="CW140" s="13" t="str">
        <f>IF(ISNUMBER($A140),CONCATENATE($BB140,Names!$P$3,Dev!$GM$48),"")</f>
        <v/>
      </c>
      <c r="CX140" s="13"/>
      <c r="CY140" s="13" t="str">
        <f>IF(ISNUMBER($A140),CONCATENATE($BB140,Names!$P$3,Dev!$EM$48),"")</f>
        <v/>
      </c>
      <c r="CZ140" s="13" t="str">
        <f>IF(ISNUMBER($A140),CONCATENATE($BB140,Names!$P$3,Dev!$EV$48),"")</f>
        <v/>
      </c>
      <c r="DA140" s="13" t="str">
        <f>IF(ISNUMBER($A140),CONCATENATE($BB140,Names!$P$3,Dev!$EZ$48),"")</f>
        <v/>
      </c>
      <c r="DB140" s="13" t="str">
        <f>IF(ISNUMBER($A140),CONCATENATE($BB140,Names!$P$3,Dev!$FI$48),"")</f>
        <v/>
      </c>
      <c r="DC140" s="13" t="str">
        <f>IF(ISNUMBER($A140),CONCATENATE($BB140,Names!$P$3,Dev!$FM$48),"")</f>
        <v/>
      </c>
      <c r="DD140" s="13" t="str">
        <f>IF(ISNUMBER($A140),CONCATENATE($BB140,Names!$P$3,Dev!$FV$48),"")</f>
        <v/>
      </c>
      <c r="DE140" s="13" t="str">
        <f>IF(ISNUMBER($A140),CONCATENATE($BB140,Names!$P$3,Dev!$GP$48),"")</f>
        <v/>
      </c>
      <c r="DI140" s="105">
        <f>COUNTIFS($DL$5:DL140,"&lt;&gt;"&amp;"")</f>
        <v>0</v>
      </c>
      <c r="DJ140" s="1198" t="str">
        <f t="shared" si="76"/>
        <v/>
      </c>
      <c r="DK140" s="1198" t="str">
        <f t="shared" si="77"/>
        <v/>
      </c>
      <c r="DL140" s="1198"/>
      <c r="DM140" s="1198" t="str">
        <f>IF($DL140="","",_xlfn.CONCAT(Names!$D$5,$AO140))</f>
        <v/>
      </c>
      <c r="DN140" s="1198" t="str">
        <f>IF($DL140="","",CONCATENATE(Names!$C$26,Names!$N$3,$DM140))</f>
        <v/>
      </c>
      <c r="DO140" s="1198" t="str">
        <f>IF($DL140="","",CONCATENATE(Names!$C$25,Names!$N$3,$DM140))</f>
        <v/>
      </c>
    </row>
    <row r="141" spans="1:119" s="13" customFormat="1">
      <c r="A141" s="11">
        <v>34</v>
      </c>
      <c r="B141" s="12">
        <v>0.25</v>
      </c>
      <c r="C141" s="11"/>
      <c r="D141" s="11">
        <v>20</v>
      </c>
      <c r="F141" s="13">
        <v>1</v>
      </c>
      <c r="G141" s="2">
        <f t="shared" si="55"/>
        <v>264.23499999999984</v>
      </c>
      <c r="H141" s="2">
        <f t="shared" si="52"/>
        <v>264.35999999999984</v>
      </c>
      <c r="I141" s="1230">
        <f>I138+SUM(C139:C140)+B141</f>
        <v>264.36000000000007</v>
      </c>
      <c r="J141" s="56">
        <v>1746007000344</v>
      </c>
      <c r="K141" s="59">
        <v>16.5</v>
      </c>
      <c r="L141" s="2" t="str">
        <f>IF(ISNUMBER(E141),VLOOKUP(C141,'TE,EHnames'!$B$4:$F$11,'TE,EHnames'!$C$2,FALSE),"")</f>
        <v/>
      </c>
      <c r="M141" s="2" t="str">
        <f>IF(ISNUMBER(E141),VLOOKUP(C141,'TE,EHnames'!$B$4:$F$11,'TE,EHnames'!$F$2,FALSE),"")</f>
        <v/>
      </c>
      <c r="O141" s="13">
        <f t="shared" si="78"/>
        <v>4.0649999999998272</v>
      </c>
      <c r="P141" s="13">
        <v>240</v>
      </c>
      <c r="Q141">
        <f>(Q140+Q146)/2</f>
        <v>268.815</v>
      </c>
      <c r="S141" t="str">
        <f>IFERROR(VLOOKUP(P141,Racks!$H$4:$M$30,6),"")</f>
        <v>HBL-100Row:CnPw-U-016</v>
      </c>
      <c r="V141" s="54">
        <f>COUNTIFS('Sec-Sub'!$K$4:$K$164,"&lt;="&amp;H141)</f>
        <v>77</v>
      </c>
      <c r="W141" s="54" t="str">
        <f>VLOOKUP(V141,'Sec-Sub'!$A$4:$C$164,2,FALSE)</f>
        <v>HBL</v>
      </c>
      <c r="X141" s="54" t="str">
        <f>VLOOKUP(V141,'Sec-Sub'!$A$4:$C$164,3,FALSE)</f>
        <v>100</v>
      </c>
      <c r="Y141" s="54" t="str">
        <f>CONCATENATE(X141,Names!$I$3)</f>
        <v>100PRL</v>
      </c>
      <c r="Z141" s="48" t="s">
        <v>198</v>
      </c>
      <c r="AA141" s="49" t="s">
        <v>192</v>
      </c>
      <c r="AC141" s="21"/>
      <c r="AD141" s="1812"/>
      <c r="AE141" s="17">
        <v>1</v>
      </c>
      <c r="AI141" s="1266" t="str">
        <f>IF(ISNUMBER(R141),CONCATENATE(Names!$C$3,R141),"")</f>
        <v/>
      </c>
      <c r="AJ141"/>
      <c r="AK141" t="str">
        <f t="shared" si="79"/>
        <v/>
      </c>
      <c r="AL141" t="str">
        <f t="shared" si="80"/>
        <v/>
      </c>
      <c r="AM141" t="str">
        <f t="shared" si="81"/>
        <v/>
      </c>
      <c r="AN141" t="str">
        <f t="shared" si="82"/>
        <v/>
      </c>
      <c r="AO141" t="str">
        <f t="shared" si="83"/>
        <v/>
      </c>
      <c r="AP141" t="str">
        <f>IF(ISNUMBER(E141),CONCATENATE(Names!$C$5,Names!$N$3,AO141),"")</f>
        <v/>
      </c>
      <c r="AQ141" t="str">
        <f>IF(ISNUMBER(E141),CONCATENATE(Names!$D$5,AO141),"")</f>
        <v/>
      </c>
      <c r="AR141" t="str">
        <f>IF(ISNUMBER(E141),CONCATENATE(Names!$C$10,Names!$N$3,AQ141),"")</f>
        <v/>
      </c>
      <c r="AS141" t="str">
        <f>IF(ISNUMBER(E141),CONCATENATE(Names!$C$11,Names!$N$3,AQ141),"")</f>
        <v/>
      </c>
      <c r="AT141"/>
      <c r="AU141" s="13" t="str">
        <f t="shared" si="84"/>
        <v>0</v>
      </c>
      <c r="AV141">
        <f t="shared" si="85"/>
        <v>34</v>
      </c>
      <c r="AW141" t="str">
        <f t="shared" si="86"/>
        <v>HBL</v>
      </c>
      <c r="AX141" t="str">
        <f t="shared" si="87"/>
        <v>100PRL</v>
      </c>
      <c r="AY141" t="str">
        <f t="shared" si="88"/>
        <v>034</v>
      </c>
      <c r="AZ141" t="str">
        <f>IF(ISNUMBER(A141),CONCATENATE(Names!$C$6,Names!$N$3,AU141,A141),"")</f>
        <v>PRLCpl-034</v>
      </c>
      <c r="BA141" t="str">
        <f>IF(ISNUMBER(A141),CONCATENATE(Names!$C$7,Names!$N$3,AU141,A141),"")</f>
        <v>PRLSB-034</v>
      </c>
      <c r="BB141" t="str">
        <f>IF(ISNUMBER(A141),CONCATENATE(Names!$C$8,Names!$N$3,AU141,A141),"")</f>
        <v>PRLJB-034</v>
      </c>
      <c r="BC141" t="str">
        <f>IF(ISNUMBER(A141),CONCATENATE(Names!$D$6,AY141),"")</f>
        <v>C034</v>
      </c>
      <c r="BD141" t="str">
        <f>IF(ISNUMBER(A141),CONCATENATE(Names!$C$10,Names!$N$3,BC141),"")</f>
        <v>PRLEH-C034</v>
      </c>
      <c r="BE141" t="str">
        <f>IF(ISNUMBER(A141),CONCATENATE(Names!$C$11,Names!$N$3,BC141),"")</f>
        <v>PRLTE-C034</v>
      </c>
      <c r="BF141" t="str">
        <f>IF(ISNUMBER(A141),CONCATENATE(Names!$D$7,AY141),"")</f>
        <v>S034</v>
      </c>
      <c r="BG141" t="str">
        <f>IF(ISNUMBER(A141),CONCATENATE(Names!$C$10,Names!$N$3,BF141),"")</f>
        <v>PRLEH-S034</v>
      </c>
      <c r="BH141" t="str">
        <f>IF(ISNUMBER(A141),CONCATENATE(Names!$C$11,Names!$N$3,BF141),"")</f>
        <v>PRLTE-S034</v>
      </c>
      <c r="BI141" t="str">
        <f>IF(ISNUMBER(A141),CONCATENATE(Names!$C$12,Names!$N$3,BC141),"")</f>
        <v>PRLDL-C034</v>
      </c>
      <c r="BJ141" t="str">
        <f>IF(ISNUMBER(A141),CONCATENATE(Names!$C$24,Names!$N$3,AY141),"")</f>
        <v>PRLCSC-034</v>
      </c>
      <c r="BK141" t="str">
        <f>IF(ISNUMBER(A141),CONCATENATE(Names!$C$9,Names!$N$3,AY141),"")</f>
        <v>PRLTap-034</v>
      </c>
      <c r="BL141"/>
      <c r="BM141"/>
      <c r="BN141"/>
      <c r="BO141"/>
      <c r="BP141"/>
      <c r="BQ141"/>
      <c r="BR141"/>
      <c r="BS141" s="157"/>
      <c r="BT141" s="105">
        <f>COUNTIFS($BW$5:BW141,"&lt;&gt;"&amp;"")</f>
        <v>33</v>
      </c>
      <c r="BU141" s="103" t="str">
        <f t="shared" si="40"/>
        <v/>
      </c>
      <c r="BV141" s="103" t="str">
        <f t="shared" si="41"/>
        <v/>
      </c>
      <c r="BW141" s="103"/>
      <c r="BX141"/>
      <c r="BY141" t="str">
        <f>IF($BW141="","",CONCATENATE($BW141,Names!$N$3,$BX141))</f>
        <v/>
      </c>
      <c r="BZ141" s="164"/>
      <c r="CA141" s="13" t="str">
        <f>IF(ISNUMBER(A141),CONCATENATE(W141,Names!$H$3,Y141,Names!$J$3,Names!$K$3,Names!$L$3,BK141),"")</f>
        <v>HBL-100PRL:RFS-PRLTap-034</v>
      </c>
      <c r="CB141" s="13" t="str">
        <f>IF(ISNUMBER(A141),CONCATENATE(W141,Names!$H$3,Y141,Names!$J$3,Names!$K$3,Names!$L$3,BB141),"")</f>
        <v>HBL-100PRL:RFS-PRLJB-034</v>
      </c>
      <c r="CC141" s="13" t="str">
        <f>IF($BW141="","",CONCATENATE(W141,Names!$H$3,Y141,Names!$J$3,Names!$K$3,Names!$L$3,$BW141,Names!$N$3,$BX141))</f>
        <v/>
      </c>
      <c r="CF141" s="13" t="str">
        <f>IF(ISNUMBER($A141),CONCATENATE($BK141,Names!$P$3,Dev!$DA$130),"")</f>
        <v>PRLTap-034_a</v>
      </c>
      <c r="CG141" s="13" t="str">
        <f>IF(ISNUMBER($A141),CONCATENATE($BK141,Names!$P$3,Dev!$DD$130),"")</f>
        <v>PRLTap-034_b</v>
      </c>
      <c r="CH141" s="13" t="str">
        <f>IF(ISNUMBER($A141),CONCATENATE($BK141,Names!$P$3,Dev!$DG$130),"")</f>
        <v>PRLTap-034_c</v>
      </c>
      <c r="CI141" s="13" t="str">
        <f>IF(ISNUMBER($A141),CONCATENATE($BK141,Names!$P$3,Dev!$DK$130),"")</f>
        <v>PRLTap-034_d</v>
      </c>
      <c r="CJ141" s="13" t="str">
        <f>IF(ISNUMBER($A141),CONCATENATE($BK141,Names!$P$3,Dev!$DN$130),"")</f>
        <v>PRLTap-034_e</v>
      </c>
      <c r="CK141" s="13" t="str">
        <f>IF(ISNUMBER($A141),CONCATENATE($BK141,Names!$P$3,Dev!$DQ$130),"")</f>
        <v>PRLTap-034_f</v>
      </c>
      <c r="CM141" s="13" t="str">
        <f>""</f>
        <v/>
      </c>
      <c r="CN141" s="13" t="str">
        <f>IF(ISNUMBER($A141),CONCATENATE($BB141,Names!$P$3,Dev!$CZ$48),"")</f>
        <v>PRLJB-034_a</v>
      </c>
      <c r="CO141" s="13" t="str">
        <f>IF(ISNUMBER($A141),CONCATENATE($BB141,Names!$P$3,Dev!$DF$48),"")</f>
        <v>PRLJB-034_cp</v>
      </c>
      <c r="CP141" s="13" t="str">
        <f>IF(ISNUMBER($A141),CONCATENATE($BB141,Names!$P$3,Dev!$DI$48),"")</f>
        <v>PRLJB-034_b</v>
      </c>
      <c r="CQ141" s="13" t="str">
        <f>IF(ISNUMBER($A141),CONCATENATE($BB141,Names!$P$3,Dev!$DM$48),"")</f>
        <v>PRLJB-034_m</v>
      </c>
      <c r="CR141" s="13" t="str">
        <f>IF(ISNUMBER($A141),CONCATENATE($BB141,Names!$P$3,Dev!$DV$48),"")</f>
        <v>PRLJB-034_n</v>
      </c>
      <c r="CS141" s="13" t="str">
        <f>IF(ISNUMBER($A141),CONCATENATE($BB141,Names!$P$3,Dev!$DZ$48),"")</f>
        <v>PRLJB-034_aa</v>
      </c>
      <c r="CT141" s="13" t="str">
        <f>IF(ISNUMBER($A141),CONCATENATE($BB141,Names!$P$3,Dev!$EI$48),"")</f>
        <v>PRLJB-034_ab</v>
      </c>
      <c r="CU141" s="13" t="str">
        <f>IF(ISNUMBER($A141),CONCATENATE($BB141,Names!$P$3,Dev!$FZ$48),"")</f>
        <v>PRLJB-034_am</v>
      </c>
      <c r="CV141" s="13" t="str">
        <f>IF(ISNUMBER($A141),CONCATENATE($BB141,Names!$P$3,Dev!$GI$48),"")</f>
        <v>PRLJB-034_an</v>
      </c>
      <c r="CW141" s="13" t="str">
        <f>IF(ISNUMBER($A141),CONCATENATE($BB141,Names!$P$3,Dev!$GM$48),"")</f>
        <v>PRLJB-034_++EH</v>
      </c>
      <c r="CY141" s="13" t="str">
        <f>IF(ISNUMBER($A141),CONCATENATE($BB141,Names!$P$3,Dev!$EM$48),"")</f>
        <v>PRLJB-034_g</v>
      </c>
      <c r="CZ141" s="13" t="str">
        <f>IF(ISNUMBER($A141),CONCATENATE($BB141,Names!$P$3,Dev!$EV$48),"")</f>
        <v>PRLJB-034_h</v>
      </c>
      <c r="DA141" s="13" t="str">
        <f>IF(ISNUMBER($A141),CONCATENATE($BB141,Names!$P$3,Dev!$EZ$48),"")</f>
        <v>PRLJB-034_s</v>
      </c>
      <c r="DB141" s="13" t="str">
        <f>IF(ISNUMBER($A141),CONCATENATE($BB141,Names!$P$3,Dev!$FI$48),"")</f>
        <v>PRLJB-034_t</v>
      </c>
      <c r="DC141" s="13" t="str">
        <f>IF(ISNUMBER($A141),CONCATENATE($BB141,Names!$P$3,Dev!$FM$48),"")</f>
        <v>PRLJB-034_ag</v>
      </c>
      <c r="DD141" s="13" t="str">
        <f>IF(ISNUMBER($A141),CONCATENATE($BB141,Names!$P$3,Dev!$FV$48),"")</f>
        <v>PRLJB-034_ah</v>
      </c>
      <c r="DE141" s="13" t="str">
        <f>IF(ISNUMBER($A141),CONCATENATE($BB141,Names!$P$3,Dev!$GP$48),"")</f>
        <v>PRLJB-034_++TE</v>
      </c>
      <c r="DI141" s="105">
        <f>COUNTIFS($DL$5:DL141,"&lt;&gt;"&amp;"")</f>
        <v>0</v>
      </c>
      <c r="DJ141" s="1198" t="str">
        <f t="shared" si="76"/>
        <v/>
      </c>
      <c r="DK141" s="1198" t="str">
        <f t="shared" si="77"/>
        <v/>
      </c>
      <c r="DL141" s="1198"/>
      <c r="DM141" s="1198" t="str">
        <f>IF($DL141="","",_xlfn.CONCAT(Names!$D$5,$AO141))</f>
        <v/>
      </c>
      <c r="DN141" s="1198" t="str">
        <f>IF($DL141="","",CONCATENATE(Names!$C$26,Names!$N$3,$DM141))</f>
        <v/>
      </c>
      <c r="DO141" s="1198" t="str">
        <f>IF($DL141="","",CONCATENATE(Names!$C$25,Names!$N$3,$DM141))</f>
        <v/>
      </c>
    </row>
    <row r="142" spans="1:119">
      <c r="A142" s="1"/>
      <c r="B142" s="6"/>
      <c r="C142" s="6">
        <v>4.1349999999999998</v>
      </c>
      <c r="D142" s="1">
        <v>50</v>
      </c>
      <c r="E142">
        <v>66</v>
      </c>
      <c r="F142">
        <v>1</v>
      </c>
      <c r="G142" s="2">
        <f t="shared" si="55"/>
        <v>264.48499999999984</v>
      </c>
      <c r="H142" s="2">
        <f t="shared" si="52"/>
        <v>266.55249999999984</v>
      </c>
      <c r="I142" s="1225">
        <f>I141+B141/2+C142/2</f>
        <v>266.55250000000007</v>
      </c>
      <c r="J142" s="38"/>
      <c r="K142" s="58"/>
      <c r="L142" s="2" t="str">
        <f>IF(ISNUMBER(E142),VLOOKUP(C142,'TE,EHnames'!$B$4:$F$11,'TE,EHnames'!$C$2,FALSE),"")</f>
        <v>RST/10/50-2/1</v>
      </c>
      <c r="M142" s="2" t="str">
        <f>IF(ISNUMBER(E142),VLOOKUP(C142,'TE,EHnames'!$B$4:$F$11,'TE,EHnames'!$F$2,FALSE),"")</f>
        <v>PT100-3000</v>
      </c>
      <c r="O142" s="13" t="str">
        <f t="shared" si="78"/>
        <v/>
      </c>
      <c r="S142" t="str">
        <f>IFERROR(VLOOKUP(P142,Racks!$H$4:$M$30,6),"")</f>
        <v/>
      </c>
      <c r="V142" s="54">
        <f>COUNTIFS('Sec-Sub'!$K$4:$K$164,"&lt;="&amp;H142)</f>
        <v>77</v>
      </c>
      <c r="W142" s="54" t="str">
        <f>VLOOKUP(V142,'Sec-Sub'!$A$4:$C$164,2,FALSE)</f>
        <v>HBL</v>
      </c>
      <c r="X142" s="54" t="str">
        <f>VLOOKUP(V142,'Sec-Sub'!$A$4:$C$164,3,FALSE)</f>
        <v>100</v>
      </c>
      <c r="Y142" s="54" t="str">
        <f>CONCATENATE(X142,Names!$I$3)</f>
        <v>100PRL</v>
      </c>
      <c r="AC142" s="23"/>
      <c r="AD142" s="1812"/>
      <c r="AE142" s="20"/>
      <c r="AI142" s="1266" t="str">
        <f>IF(ISNUMBER(R142),CONCATENATE(Names!$C$3,R142),"")</f>
        <v/>
      </c>
      <c r="AK142" t="str">
        <f t="shared" si="79"/>
        <v>0</v>
      </c>
      <c r="AL142">
        <f t="shared" si="80"/>
        <v>66</v>
      </c>
      <c r="AM142" t="str">
        <f t="shared" si="81"/>
        <v>HBL</v>
      </c>
      <c r="AN142" t="str">
        <f t="shared" si="82"/>
        <v>100PRL</v>
      </c>
      <c r="AO142" t="str">
        <f t="shared" si="83"/>
        <v>066</v>
      </c>
      <c r="AP142" t="str">
        <f>IF(ISNUMBER(E142),CONCATENATE(Names!$C$5,Names!$N$3,AO142),"")</f>
        <v>PRLRL-066</v>
      </c>
      <c r="AQ142" t="str">
        <f>IF(ISNUMBER(E142),CONCATENATE(Names!$D$5,AO142),"")</f>
        <v>L066</v>
      </c>
      <c r="AR142" t="str">
        <f>IF(ISNUMBER(E142),CONCATENATE(Names!$C$10,Names!$N$3,AQ142),"")</f>
        <v>PRLEH-L066</v>
      </c>
      <c r="AS142" t="str">
        <f>IF(ISNUMBER(E142),CONCATENATE(Names!$C$11,Names!$N$3,AQ142),"")</f>
        <v>PRLTE-L066</v>
      </c>
      <c r="AU142" s="13" t="str">
        <f t="shared" si="84"/>
        <v/>
      </c>
      <c r="AV142" t="str">
        <f t="shared" si="85"/>
        <v/>
      </c>
      <c r="AW142" t="str">
        <f t="shared" si="86"/>
        <v/>
      </c>
      <c r="AX142" t="str">
        <f t="shared" si="87"/>
        <v/>
      </c>
      <c r="AY142" t="str">
        <f t="shared" si="88"/>
        <v/>
      </c>
      <c r="AZ142" t="str">
        <f>IF(ISNUMBER(A142),CONCATENATE(Names!$C$6,Names!$N$3,AU142,A142),"")</f>
        <v/>
      </c>
      <c r="BA142" t="str">
        <f>IF(ISNUMBER(A142),CONCATENATE(Names!$C$7,Names!$N$3,AU142,A142),"")</f>
        <v/>
      </c>
      <c r="BB142" t="str">
        <f>IF(ISNUMBER(A142),CONCATENATE(Names!$C$8,Names!$N$3,AU142,A142),"")</f>
        <v/>
      </c>
      <c r="BC142" t="str">
        <f>IF(ISNUMBER(A142),CONCATENATE(Names!$D$6,AY142),"")</f>
        <v/>
      </c>
      <c r="BD142" t="str">
        <f>IF(ISNUMBER(A142),CONCATENATE(Names!$C$10,Names!$N$3,BC142),"")</f>
        <v/>
      </c>
      <c r="BE142" t="str">
        <f>IF(ISNUMBER(A142),CONCATENATE(Names!$C$11,Names!$N$3,BC142),"")</f>
        <v/>
      </c>
      <c r="BF142" t="str">
        <f>IF(ISNUMBER(A142),CONCATENATE(Names!$D$7,AY142),"")</f>
        <v/>
      </c>
      <c r="BG142" t="str">
        <f>IF(ISNUMBER(A142),CONCATENATE(Names!$C$10,Names!$N$3,BF142),"")</f>
        <v/>
      </c>
      <c r="BH142" t="str">
        <f>IF(ISNUMBER(A142),CONCATENATE(Names!$C$11,Names!$N$3,BF142),"")</f>
        <v/>
      </c>
      <c r="BI142" t="str">
        <f>IF(ISNUMBER(A142),CONCATENATE(Names!$C$12,Names!$N$3,BC142),"")</f>
        <v/>
      </c>
      <c r="BJ142" t="str">
        <f>IF(ISNUMBER(A142),CONCATENATE(Names!$C$24,Names!$N$3,AY142),"")</f>
        <v/>
      </c>
      <c r="BK142" t="str">
        <f>IF(ISNUMBER(A142),CONCATENATE(Names!$C$9,Names!$N$3,AY142),"")</f>
        <v/>
      </c>
      <c r="BS142" s="157"/>
      <c r="BT142" s="105">
        <f>COUNTIFS($BW$5:BW142,"&lt;&gt;"&amp;"")</f>
        <v>33</v>
      </c>
      <c r="BU142" s="103" t="str">
        <f t="shared" si="40"/>
        <v/>
      </c>
      <c r="BV142" s="103" t="str">
        <f t="shared" si="41"/>
        <v/>
      </c>
      <c r="BW142" s="103"/>
      <c r="BY142" t="str">
        <f>IF($BW142="","",CONCATENATE($BW142,Names!$N$3,$BX142))</f>
        <v/>
      </c>
      <c r="BZ142" s="157"/>
      <c r="CA142" s="13" t="str">
        <f>IF(ISNUMBER(A142),CONCATENATE(W142,Names!$H$3,Y142,Names!$J$3,Names!$K$3,Names!$L$3,BK142),"")</f>
        <v/>
      </c>
      <c r="CB142" s="13" t="str">
        <f>IF(ISNUMBER(A142),CONCATENATE(W142,Names!$H$3,Y142,Names!$J$3,Names!$K$3,Names!$L$3,BB142),"")</f>
        <v/>
      </c>
      <c r="CC142" s="13" t="str">
        <f>IF($BW142="","",CONCATENATE(W142,Names!$H$3,Y142,Names!$J$3,Names!$K$3,Names!$L$3,$BW142,Names!$N$3,$BX142))</f>
        <v/>
      </c>
      <c r="CF142" s="13" t="str">
        <f>IF(ISNUMBER($A142),CONCATENATE($BK142,Names!$P$3,Dev!$DA$130),"")</f>
        <v/>
      </c>
      <c r="CG142" s="13" t="str">
        <f>IF(ISNUMBER($A142),CONCATENATE($BK142,Names!$P$3,Dev!$DD$130),"")</f>
        <v/>
      </c>
      <c r="CH142" s="13" t="str">
        <f>IF(ISNUMBER($A142),CONCATENATE($BK142,Names!$P$3,Dev!$DG$130),"")</f>
        <v/>
      </c>
      <c r="CI142" s="13" t="str">
        <f>IF(ISNUMBER($A142),CONCATENATE($BK142,Names!$P$3,Dev!$DK$130),"")</f>
        <v/>
      </c>
      <c r="CJ142" s="13" t="str">
        <f>IF(ISNUMBER($A142),CONCATENATE($BK142,Names!$P$3,Dev!$DN$130),"")</f>
        <v/>
      </c>
      <c r="CK142" s="13" t="str">
        <f>IF(ISNUMBER($A142),CONCATENATE($BK142,Names!$P$3,Dev!$DQ$130),"")</f>
        <v/>
      </c>
      <c r="CL142" s="13"/>
      <c r="CM142" s="13" t="str">
        <f>""</f>
        <v/>
      </c>
      <c r="CN142" s="13" t="str">
        <f>IF(ISNUMBER($A142),CONCATENATE($BB142,Names!$P$3,Dev!$CZ$48),"")</f>
        <v/>
      </c>
      <c r="CO142" s="13" t="str">
        <f>IF(ISNUMBER($A142),CONCATENATE($BB142,Names!$P$3,Dev!$DF$48),"")</f>
        <v/>
      </c>
      <c r="CP142" s="13" t="str">
        <f>IF(ISNUMBER($A142),CONCATENATE($BB142,Names!$P$3,Dev!$DI$48),"")</f>
        <v/>
      </c>
      <c r="CQ142" s="13" t="str">
        <f>IF(ISNUMBER($A142),CONCATENATE($BB142,Names!$P$3,Dev!$DM$48),"")</f>
        <v/>
      </c>
      <c r="CR142" s="13" t="str">
        <f>IF(ISNUMBER($A142),CONCATENATE($BB142,Names!$P$3,Dev!$DV$48),"")</f>
        <v/>
      </c>
      <c r="CS142" s="13" t="str">
        <f>IF(ISNUMBER($A142),CONCATENATE($BB142,Names!$P$3,Dev!$DZ$48),"")</f>
        <v/>
      </c>
      <c r="CT142" s="13" t="str">
        <f>IF(ISNUMBER($A142),CONCATENATE($BB142,Names!$P$3,Dev!$EI$48),"")</f>
        <v/>
      </c>
      <c r="CU142" s="13" t="str">
        <f>IF(ISNUMBER($A142),CONCATENATE($BB142,Names!$P$3,Dev!$FZ$48),"")</f>
        <v/>
      </c>
      <c r="CV142" s="13" t="str">
        <f>IF(ISNUMBER($A142),CONCATENATE($BB142,Names!$P$3,Dev!$GI$48),"")</f>
        <v/>
      </c>
      <c r="CW142" s="13" t="str">
        <f>IF(ISNUMBER($A142),CONCATENATE($BB142,Names!$P$3,Dev!$GM$48),"")</f>
        <v/>
      </c>
      <c r="CX142" s="13"/>
      <c r="CY142" s="13" t="str">
        <f>IF(ISNUMBER($A142),CONCATENATE($BB142,Names!$P$3,Dev!$EM$48),"")</f>
        <v/>
      </c>
      <c r="CZ142" s="13" t="str">
        <f>IF(ISNUMBER($A142),CONCATENATE($BB142,Names!$P$3,Dev!$EV$48),"")</f>
        <v/>
      </c>
      <c r="DA142" s="13" t="str">
        <f>IF(ISNUMBER($A142),CONCATENATE($BB142,Names!$P$3,Dev!$EZ$48),"")</f>
        <v/>
      </c>
      <c r="DB142" s="13" t="str">
        <f>IF(ISNUMBER($A142),CONCATENATE($BB142,Names!$P$3,Dev!$FI$48),"")</f>
        <v/>
      </c>
      <c r="DC142" s="13" t="str">
        <f>IF(ISNUMBER($A142),CONCATENATE($BB142,Names!$P$3,Dev!$FM$48),"")</f>
        <v/>
      </c>
      <c r="DD142" s="13" t="str">
        <f>IF(ISNUMBER($A142),CONCATENATE($BB142,Names!$P$3,Dev!$FV$48),"")</f>
        <v/>
      </c>
      <c r="DE142" s="13" t="str">
        <f>IF(ISNUMBER($A142),CONCATENATE($BB142,Names!$P$3,Dev!$GP$48),"")</f>
        <v/>
      </c>
      <c r="DI142" s="105">
        <f>COUNTIFS($DL$5:DL142,"&lt;&gt;"&amp;"")</f>
        <v>0</v>
      </c>
      <c r="DJ142" s="1198" t="str">
        <f t="shared" si="76"/>
        <v/>
      </c>
      <c r="DK142" s="1198" t="str">
        <f t="shared" si="77"/>
        <v/>
      </c>
      <c r="DL142" s="1198"/>
      <c r="DM142" s="1198" t="str">
        <f>IF($DL142="","",_xlfn.CONCAT(Names!$D$5,$AO142))</f>
        <v/>
      </c>
      <c r="DN142" s="1198" t="str">
        <f>IF($DL142="","",CONCATENATE(Names!$C$26,Names!$N$3,$DM142))</f>
        <v/>
      </c>
      <c r="DO142" s="1198" t="str">
        <f>IF($DL142="","",CONCATENATE(Names!$C$25,Names!$N$3,$DM142))</f>
        <v/>
      </c>
    </row>
    <row r="143" spans="1:119">
      <c r="A143" s="1"/>
      <c r="B143" s="6"/>
      <c r="C143" s="6">
        <v>4.1349999999999998</v>
      </c>
      <c r="D143" s="1">
        <v>50</v>
      </c>
      <c r="E143">
        <v>67</v>
      </c>
      <c r="F143">
        <v>1</v>
      </c>
      <c r="G143" s="2">
        <f t="shared" si="55"/>
        <v>268.61999999999983</v>
      </c>
      <c r="H143" s="2">
        <f t="shared" si="52"/>
        <v>270.68749999999983</v>
      </c>
      <c r="I143" s="1225">
        <f>I141+B141/2+C142+C143/2</f>
        <v>270.68750000000006</v>
      </c>
      <c r="J143" s="38"/>
      <c r="K143" s="58"/>
      <c r="L143" s="2" t="str">
        <f>IF(ISNUMBER(E143),VLOOKUP(C143,'TE,EHnames'!$B$4:$F$11,'TE,EHnames'!$C$2,FALSE),"")</f>
        <v>RST/10/50-2/1</v>
      </c>
      <c r="M143" s="2" t="str">
        <f>IF(ISNUMBER(E143),VLOOKUP(C143,'TE,EHnames'!$B$4:$F$11,'TE,EHnames'!$F$2,FALSE),"")</f>
        <v>PT100-3000</v>
      </c>
      <c r="O143" s="13" t="str">
        <f t="shared" si="78"/>
        <v/>
      </c>
      <c r="S143" t="str">
        <f>IFERROR(VLOOKUP(P143,Racks!$H$4:$M$30,6),"")</f>
        <v/>
      </c>
      <c r="T143" s="172">
        <f>Racks!$B$19</f>
        <v>268.94215399999996</v>
      </c>
      <c r="U143" t="str">
        <f>CONCATENATE(Racks!$C$19,Names!$H$3,Racks!$D$19,"/",Racks!$E$19,Names!$H$3,Racks!$F$19)</f>
        <v>HBL-100Row/HBL-110Row</v>
      </c>
      <c r="V143" s="54">
        <f>COUNTIFS('Sec-Sub'!$K$4:$K$164,"&lt;="&amp;H143)</f>
        <v>79</v>
      </c>
      <c r="W143" s="54" t="str">
        <f>VLOOKUP(V143,'Sec-Sub'!$A$4:$C$164,2,FALSE)</f>
        <v>HBL</v>
      </c>
      <c r="X143" s="54" t="str">
        <f>VLOOKUP(V143,'Sec-Sub'!$A$4:$C$164,3,FALSE)</f>
        <v>110</v>
      </c>
      <c r="Y143" s="54" t="str">
        <f>CONCATENATE(X143,Names!$I$3)</f>
        <v>110PRL</v>
      </c>
      <c r="AC143" s="8">
        <f>SUM(AD143:AE148)</f>
        <v>4</v>
      </c>
      <c r="AD143" s="1812">
        <v>1</v>
      </c>
      <c r="AE143" s="10"/>
      <c r="AI143" s="1266" t="str">
        <f>IF(ISNUMBER(R143),CONCATENATE(Names!$C$3,R143),"")</f>
        <v/>
      </c>
      <c r="AK143" t="str">
        <f t="shared" si="79"/>
        <v>0</v>
      </c>
      <c r="AL143">
        <f t="shared" si="80"/>
        <v>67</v>
      </c>
      <c r="AM143" t="str">
        <f t="shared" si="81"/>
        <v>HBL</v>
      </c>
      <c r="AN143" t="str">
        <f t="shared" si="82"/>
        <v>110PRL</v>
      </c>
      <c r="AO143" t="str">
        <f t="shared" si="83"/>
        <v>067</v>
      </c>
      <c r="AP143" t="str">
        <f>IF(ISNUMBER(E143),CONCATENATE(Names!$C$5,Names!$N$3,AO143),"")</f>
        <v>PRLRL-067</v>
      </c>
      <c r="AQ143" t="str">
        <f>IF(ISNUMBER(E143),CONCATENATE(Names!$D$5,AO143),"")</f>
        <v>L067</v>
      </c>
      <c r="AR143" t="str">
        <f>IF(ISNUMBER(E143),CONCATENATE(Names!$C$10,Names!$N$3,AQ143),"")</f>
        <v>PRLEH-L067</v>
      </c>
      <c r="AS143" t="str">
        <f>IF(ISNUMBER(E143),CONCATENATE(Names!$C$11,Names!$N$3,AQ143),"")</f>
        <v>PRLTE-L067</v>
      </c>
      <c r="AU143" s="13" t="str">
        <f t="shared" si="84"/>
        <v/>
      </c>
      <c r="AV143" t="str">
        <f t="shared" si="85"/>
        <v/>
      </c>
      <c r="AW143" t="str">
        <f t="shared" si="86"/>
        <v/>
      </c>
      <c r="AX143" t="str">
        <f t="shared" si="87"/>
        <v/>
      </c>
      <c r="AY143" t="str">
        <f t="shared" si="88"/>
        <v/>
      </c>
      <c r="AZ143" t="str">
        <f>IF(ISNUMBER(A143),CONCATENATE(Names!$C$6,Names!$N$3,AU143,A143),"")</f>
        <v/>
      </c>
      <c r="BA143" t="str">
        <f>IF(ISNUMBER(A143),CONCATENATE(Names!$C$7,Names!$N$3,AU143,A143),"")</f>
        <v/>
      </c>
      <c r="BB143" t="str">
        <f>IF(ISNUMBER(A143),CONCATENATE(Names!$C$8,Names!$N$3,AU143,A143),"")</f>
        <v/>
      </c>
      <c r="BC143" t="str">
        <f>IF(ISNUMBER(A143),CONCATENATE(Names!$D$6,AY143),"")</f>
        <v/>
      </c>
      <c r="BD143" t="str">
        <f>IF(ISNUMBER(A143),CONCATENATE(Names!$C$10,Names!$N$3,BC143),"")</f>
        <v/>
      </c>
      <c r="BE143" t="str">
        <f>IF(ISNUMBER(A143),CONCATENATE(Names!$C$11,Names!$N$3,BC143),"")</f>
        <v/>
      </c>
      <c r="BF143" t="str">
        <f>IF(ISNUMBER(A143),CONCATENATE(Names!$D$7,AY143),"")</f>
        <v/>
      </c>
      <c r="BG143" t="str">
        <f>IF(ISNUMBER(A143),CONCATENATE(Names!$C$10,Names!$N$3,BF143),"")</f>
        <v/>
      </c>
      <c r="BH143" t="str">
        <f>IF(ISNUMBER(A143),CONCATENATE(Names!$C$11,Names!$N$3,BF143),"")</f>
        <v/>
      </c>
      <c r="BI143" t="str">
        <f>IF(ISNUMBER(A143),CONCATENATE(Names!$C$12,Names!$N$3,BC143),"")</f>
        <v/>
      </c>
      <c r="BJ143" t="str">
        <f>IF(ISNUMBER(A143),CONCATENATE(Names!$C$24,Names!$N$3,AY143),"")</f>
        <v/>
      </c>
      <c r="BK143" t="str">
        <f>IF(ISNUMBER(A143),CONCATENATE(Names!$C$9,Names!$N$3,AY143),"")</f>
        <v/>
      </c>
      <c r="BS143" s="157"/>
      <c r="BT143" s="105">
        <f>COUNTIFS($BW$5:BW143,"&lt;&gt;"&amp;"")</f>
        <v>33</v>
      </c>
      <c r="BU143" s="103" t="str">
        <f t="shared" si="40"/>
        <v/>
      </c>
      <c r="BV143" s="103" t="str">
        <f t="shared" si="41"/>
        <v/>
      </c>
      <c r="BW143" s="103"/>
      <c r="BY143" t="str">
        <f>IF($BW143="","",CONCATENATE($BW143,Names!$N$3,$BX143))</f>
        <v/>
      </c>
      <c r="BZ143" s="157"/>
      <c r="CA143" s="13" t="str">
        <f>IF(ISNUMBER(A143),CONCATENATE(W143,Names!$H$3,Y143,Names!$J$3,Names!$K$3,Names!$L$3,BK143),"")</f>
        <v/>
      </c>
      <c r="CB143" s="13" t="str">
        <f>IF(ISNUMBER(A143),CONCATENATE(W143,Names!$H$3,Y143,Names!$J$3,Names!$K$3,Names!$L$3,BB143),"")</f>
        <v/>
      </c>
      <c r="CC143" s="13" t="str">
        <f>IF($BW143="","",CONCATENATE(W143,Names!$H$3,Y143,Names!$J$3,Names!$K$3,Names!$L$3,$BW143,Names!$N$3,$BX143))</f>
        <v/>
      </c>
      <c r="CF143" s="13" t="str">
        <f>IF(ISNUMBER($A143),CONCATENATE($BK143,Names!$P$3,Dev!$DA$130),"")</f>
        <v/>
      </c>
      <c r="CG143" s="13" t="str">
        <f>IF(ISNUMBER($A143),CONCATENATE($BK143,Names!$P$3,Dev!$DD$130),"")</f>
        <v/>
      </c>
      <c r="CH143" s="13" t="str">
        <f>IF(ISNUMBER($A143),CONCATENATE($BK143,Names!$P$3,Dev!$DG$130),"")</f>
        <v/>
      </c>
      <c r="CI143" s="13" t="str">
        <f>IF(ISNUMBER($A143),CONCATENATE($BK143,Names!$P$3,Dev!$DK$130),"")</f>
        <v/>
      </c>
      <c r="CJ143" s="13" t="str">
        <f>IF(ISNUMBER($A143),CONCATENATE($BK143,Names!$P$3,Dev!$DN$130),"")</f>
        <v/>
      </c>
      <c r="CK143" s="13" t="str">
        <f>IF(ISNUMBER($A143),CONCATENATE($BK143,Names!$P$3,Dev!$DQ$130),"")</f>
        <v/>
      </c>
      <c r="CL143" s="13"/>
      <c r="CM143" s="13" t="str">
        <f>""</f>
        <v/>
      </c>
      <c r="CN143" s="13" t="str">
        <f>IF(ISNUMBER($A143),CONCATENATE($BB143,Names!$P$3,Dev!$CZ$48),"")</f>
        <v/>
      </c>
      <c r="CO143" s="13" t="str">
        <f>IF(ISNUMBER($A143),CONCATENATE($BB143,Names!$P$3,Dev!$DF$48),"")</f>
        <v/>
      </c>
      <c r="CP143" s="13" t="str">
        <f>IF(ISNUMBER($A143),CONCATENATE($BB143,Names!$P$3,Dev!$DI$48),"")</f>
        <v/>
      </c>
      <c r="CQ143" s="13" t="str">
        <f>IF(ISNUMBER($A143),CONCATENATE($BB143,Names!$P$3,Dev!$DM$48),"")</f>
        <v/>
      </c>
      <c r="CR143" s="13" t="str">
        <f>IF(ISNUMBER($A143),CONCATENATE($BB143,Names!$P$3,Dev!$DV$48),"")</f>
        <v/>
      </c>
      <c r="CS143" s="13" t="str">
        <f>IF(ISNUMBER($A143),CONCATENATE($BB143,Names!$P$3,Dev!$DZ$48),"")</f>
        <v/>
      </c>
      <c r="CT143" s="13" t="str">
        <f>IF(ISNUMBER($A143),CONCATENATE($BB143,Names!$P$3,Dev!$EI$48),"")</f>
        <v/>
      </c>
      <c r="CU143" s="13" t="str">
        <f>IF(ISNUMBER($A143),CONCATENATE($BB143,Names!$P$3,Dev!$FZ$48),"")</f>
        <v/>
      </c>
      <c r="CV143" s="13" t="str">
        <f>IF(ISNUMBER($A143),CONCATENATE($BB143,Names!$P$3,Dev!$GI$48),"")</f>
        <v/>
      </c>
      <c r="CW143" s="13" t="str">
        <f>IF(ISNUMBER($A143),CONCATENATE($BB143,Names!$P$3,Dev!$GM$48),"")</f>
        <v/>
      </c>
      <c r="CX143" s="13"/>
      <c r="CY143" s="13" t="str">
        <f>IF(ISNUMBER($A143),CONCATENATE($BB143,Names!$P$3,Dev!$EM$48),"")</f>
        <v/>
      </c>
      <c r="CZ143" s="13" t="str">
        <f>IF(ISNUMBER($A143),CONCATENATE($BB143,Names!$P$3,Dev!$EV$48),"")</f>
        <v/>
      </c>
      <c r="DA143" s="13" t="str">
        <f>IF(ISNUMBER($A143),CONCATENATE($BB143,Names!$P$3,Dev!$EZ$48),"")</f>
        <v/>
      </c>
      <c r="DB143" s="13" t="str">
        <f>IF(ISNUMBER($A143),CONCATENATE($BB143,Names!$P$3,Dev!$FI$48),"")</f>
        <v/>
      </c>
      <c r="DC143" s="13" t="str">
        <f>IF(ISNUMBER($A143),CONCATENATE($BB143,Names!$P$3,Dev!$FM$48),"")</f>
        <v/>
      </c>
      <c r="DD143" s="13" t="str">
        <f>IF(ISNUMBER($A143),CONCATENATE($BB143,Names!$P$3,Dev!$FV$48),"")</f>
        <v/>
      </c>
      <c r="DE143" s="13" t="str">
        <f>IF(ISNUMBER($A143),CONCATENATE($BB143,Names!$P$3,Dev!$GP$48),"")</f>
        <v/>
      </c>
      <c r="DI143" s="105">
        <f>COUNTIFS($DL$5:DL143,"&lt;&gt;"&amp;"")</f>
        <v>0</v>
      </c>
      <c r="DJ143" s="1198" t="str">
        <f t="shared" si="76"/>
        <v/>
      </c>
      <c r="DK143" s="1198" t="str">
        <f t="shared" si="77"/>
        <v/>
      </c>
      <c r="DL143" s="1198"/>
      <c r="DM143" s="1198" t="str">
        <f>IF($DL143="","",_xlfn.CONCAT(Names!$D$5,$AO143))</f>
        <v/>
      </c>
      <c r="DN143" s="1198" t="str">
        <f>IF($DL143="","",CONCATENATE(Names!$C$26,Names!$N$3,$DM143))</f>
        <v/>
      </c>
      <c r="DO143" s="1198" t="str">
        <f>IF($DL143="","",CONCATENATE(Names!$C$25,Names!$N$3,$DM143))</f>
        <v/>
      </c>
    </row>
    <row r="144" spans="1:119" s="13" customFormat="1">
      <c r="A144" s="11">
        <v>35</v>
      </c>
      <c r="B144" s="12">
        <v>0.25</v>
      </c>
      <c r="C144" s="11"/>
      <c r="D144" s="11">
        <v>20</v>
      </c>
      <c r="F144" s="13">
        <v>1</v>
      </c>
      <c r="G144" s="2">
        <f t="shared" si="55"/>
        <v>272.75499999999982</v>
      </c>
      <c r="H144" s="2">
        <f t="shared" ref="H144:H207" si="89">G144+F144*SUM(B144:C144)/2</f>
        <v>272.87999999999982</v>
      </c>
      <c r="I144" s="1230">
        <f>I141+SUM(C142:C143)+B144</f>
        <v>272.88000000000005</v>
      </c>
      <c r="J144" s="56">
        <v>1746007000351</v>
      </c>
      <c r="K144" s="59">
        <v>16.5</v>
      </c>
      <c r="L144" s="2" t="str">
        <f>IF(ISNUMBER(E144),VLOOKUP(C144,'TE,EHnames'!$B$4:$F$11,'TE,EHnames'!$C$2,FALSE),"")</f>
        <v/>
      </c>
      <c r="M144" s="2" t="str">
        <f>IF(ISNUMBER(E144),VLOOKUP(C144,'TE,EHnames'!$B$4:$F$11,'TE,EHnames'!$F$2,FALSE),"")</f>
        <v/>
      </c>
      <c r="O144" s="14">
        <f t="shared" ref="O144:O149" si="90">IF(ISNUMBER(A144),ABS(H144-$Q$146),"")</f>
        <v>4.4550000000001546</v>
      </c>
      <c r="P144" s="13">
        <v>250</v>
      </c>
      <c r="S144" t="str">
        <f>IFERROR(VLOOKUP(P144,Racks!$H$4:$M$30,6),"")</f>
        <v>HBL-100Row:CnPw-U-016</v>
      </c>
      <c r="V144" s="54">
        <f>COUNTIFS('Sec-Sub'!$K$4:$K$164,"&lt;="&amp;H144)</f>
        <v>79</v>
      </c>
      <c r="W144" s="54" t="str">
        <f>VLOOKUP(V144,'Sec-Sub'!$A$4:$C$164,2,FALSE)</f>
        <v>HBL</v>
      </c>
      <c r="X144" s="54" t="str">
        <f>VLOOKUP(V144,'Sec-Sub'!$A$4:$C$164,3,FALSE)</f>
        <v>110</v>
      </c>
      <c r="Y144" s="54" t="str">
        <f>CONCATENATE(X144,Names!$I$3)</f>
        <v>110PRL</v>
      </c>
      <c r="Z144" s="48" t="s">
        <v>198</v>
      </c>
      <c r="AA144" s="49" t="s">
        <v>199</v>
      </c>
      <c r="AC144" s="15">
        <f>SUM(D143:D148)</f>
        <v>240</v>
      </c>
      <c r="AD144" s="1812"/>
      <c r="AE144" s="17">
        <v>1</v>
      </c>
      <c r="AI144" s="1266" t="str">
        <f>IF(ISNUMBER(R144),CONCATENATE(Names!$C$3,R144),"")</f>
        <v/>
      </c>
      <c r="AJ144"/>
      <c r="AK144" t="str">
        <f t="shared" si="79"/>
        <v/>
      </c>
      <c r="AL144" t="str">
        <f t="shared" si="80"/>
        <v/>
      </c>
      <c r="AM144" t="str">
        <f t="shared" si="81"/>
        <v/>
      </c>
      <c r="AN144" t="str">
        <f t="shared" si="82"/>
        <v/>
      </c>
      <c r="AO144" t="str">
        <f t="shared" si="83"/>
        <v/>
      </c>
      <c r="AP144" t="str">
        <f>IF(ISNUMBER(E144),CONCATENATE(Names!$C$5,Names!$N$3,AO144),"")</f>
        <v/>
      </c>
      <c r="AQ144" t="str">
        <f>IF(ISNUMBER(E144),CONCATENATE(Names!$D$5,AO144),"")</f>
        <v/>
      </c>
      <c r="AR144" t="str">
        <f>IF(ISNUMBER(E144),CONCATENATE(Names!$C$10,Names!$N$3,AQ144),"")</f>
        <v/>
      </c>
      <c r="AS144" t="str">
        <f>IF(ISNUMBER(E144),CONCATENATE(Names!$C$11,Names!$N$3,AQ144),"")</f>
        <v/>
      </c>
      <c r="AT144"/>
      <c r="AU144" s="13" t="str">
        <f t="shared" si="84"/>
        <v>0</v>
      </c>
      <c r="AV144">
        <f t="shared" si="85"/>
        <v>35</v>
      </c>
      <c r="AW144" t="str">
        <f t="shared" si="86"/>
        <v>HBL</v>
      </c>
      <c r="AX144" t="str">
        <f t="shared" si="87"/>
        <v>110PRL</v>
      </c>
      <c r="AY144" t="str">
        <f t="shared" si="88"/>
        <v>035</v>
      </c>
      <c r="AZ144" t="str">
        <f>IF(ISNUMBER(A144),CONCATENATE(Names!$C$6,Names!$N$3,AU144,A144),"")</f>
        <v>PRLCpl-035</v>
      </c>
      <c r="BA144" t="str">
        <f>IF(ISNUMBER(A144),CONCATENATE(Names!$C$7,Names!$N$3,AU144,A144),"")</f>
        <v>PRLSB-035</v>
      </c>
      <c r="BB144" t="str">
        <f>IF(ISNUMBER(A144),CONCATENATE(Names!$C$8,Names!$N$3,AU144,A144),"")</f>
        <v>PRLJB-035</v>
      </c>
      <c r="BC144" t="str">
        <f>IF(ISNUMBER(A144),CONCATENATE(Names!$D$6,AY144),"")</f>
        <v>C035</v>
      </c>
      <c r="BD144" t="str">
        <f>IF(ISNUMBER(A144),CONCATENATE(Names!$C$10,Names!$N$3,BC144),"")</f>
        <v>PRLEH-C035</v>
      </c>
      <c r="BE144" t="str">
        <f>IF(ISNUMBER(A144),CONCATENATE(Names!$C$11,Names!$N$3,BC144),"")</f>
        <v>PRLTE-C035</v>
      </c>
      <c r="BF144" t="str">
        <f>IF(ISNUMBER(A144),CONCATENATE(Names!$D$7,AY144),"")</f>
        <v>S035</v>
      </c>
      <c r="BG144" t="str">
        <f>IF(ISNUMBER(A144),CONCATENATE(Names!$C$10,Names!$N$3,BF144),"")</f>
        <v>PRLEH-S035</v>
      </c>
      <c r="BH144" t="str">
        <f>IF(ISNUMBER(A144),CONCATENATE(Names!$C$11,Names!$N$3,BF144),"")</f>
        <v>PRLTE-S035</v>
      </c>
      <c r="BI144" t="str">
        <f>IF(ISNUMBER(A144),CONCATENATE(Names!$C$12,Names!$N$3,BC144),"")</f>
        <v>PRLDL-C035</v>
      </c>
      <c r="BJ144" t="str">
        <f>IF(ISNUMBER(A144),CONCATENATE(Names!$C$24,Names!$N$3,AY144),"")</f>
        <v>PRLCSC-035</v>
      </c>
      <c r="BK144" t="str">
        <f>IF(ISNUMBER(A144),CONCATENATE(Names!$C$9,Names!$N$3,AY144),"")</f>
        <v>PRLTap-035</v>
      </c>
      <c r="BL144"/>
      <c r="BM144"/>
      <c r="BN144"/>
      <c r="BO144"/>
      <c r="BP144"/>
      <c r="BQ144"/>
      <c r="BR144"/>
      <c r="BS144" s="157"/>
      <c r="BT144" s="105">
        <f>COUNTIFS($BW$5:BW144,"&lt;&gt;"&amp;"")</f>
        <v>33</v>
      </c>
      <c r="BU144" s="103" t="str">
        <f t="shared" si="40"/>
        <v/>
      </c>
      <c r="BV144" s="103" t="str">
        <f t="shared" si="41"/>
        <v/>
      </c>
      <c r="BW144" s="103"/>
      <c r="BX144"/>
      <c r="BY144" t="str">
        <f>IF($BW144="","",CONCATENATE($BW144,Names!$N$3,$BX144))</f>
        <v/>
      </c>
      <c r="BZ144" s="164"/>
      <c r="CA144" s="13" t="str">
        <f>IF(ISNUMBER(A144),CONCATENATE(W144,Names!$H$3,Y144,Names!$J$3,Names!$K$3,Names!$L$3,BK144),"")</f>
        <v>HBL-110PRL:RFS-PRLTap-035</v>
      </c>
      <c r="CB144" s="13" t="str">
        <f>IF(ISNUMBER(A144),CONCATENATE(W144,Names!$H$3,Y144,Names!$J$3,Names!$K$3,Names!$L$3,BB144),"")</f>
        <v>HBL-110PRL:RFS-PRLJB-035</v>
      </c>
      <c r="CC144" s="13" t="str">
        <f>IF($BW144="","",CONCATENATE(W144,Names!$H$3,Y144,Names!$J$3,Names!$K$3,Names!$L$3,$BW144,Names!$N$3,$BX144))</f>
        <v/>
      </c>
      <c r="CF144" s="13" t="str">
        <f>IF(ISNUMBER($A144),CONCATENATE($BK144,Names!$P$3,Dev!$DA$130),"")</f>
        <v>PRLTap-035_a</v>
      </c>
      <c r="CG144" s="13" t="str">
        <f>IF(ISNUMBER($A144),CONCATENATE($BK144,Names!$P$3,Dev!$DD$130),"")</f>
        <v>PRLTap-035_b</v>
      </c>
      <c r="CH144" s="13" t="str">
        <f>IF(ISNUMBER($A144),CONCATENATE($BK144,Names!$P$3,Dev!$DG$130),"")</f>
        <v>PRLTap-035_c</v>
      </c>
      <c r="CI144" s="13" t="str">
        <f>IF(ISNUMBER($A144),CONCATENATE($BK144,Names!$P$3,Dev!$DK$130),"")</f>
        <v>PRLTap-035_d</v>
      </c>
      <c r="CJ144" s="13" t="str">
        <f>IF(ISNUMBER($A144),CONCATENATE($BK144,Names!$P$3,Dev!$DN$130),"")</f>
        <v>PRLTap-035_e</v>
      </c>
      <c r="CK144" s="13" t="str">
        <f>IF(ISNUMBER($A144),CONCATENATE($BK144,Names!$P$3,Dev!$DQ$130),"")</f>
        <v>PRLTap-035_f</v>
      </c>
      <c r="CM144" s="13" t="str">
        <f>""</f>
        <v/>
      </c>
      <c r="CN144" s="13" t="str">
        <f>IF(ISNUMBER($A144),CONCATENATE($BB144,Names!$P$3,Dev!$CZ$48),"")</f>
        <v>PRLJB-035_a</v>
      </c>
      <c r="CO144" s="13" t="str">
        <f>IF(ISNUMBER($A144),CONCATENATE($BB144,Names!$P$3,Dev!$DF$48),"")</f>
        <v>PRLJB-035_cp</v>
      </c>
      <c r="CP144" s="13" t="str">
        <f>IF(ISNUMBER($A144),CONCATENATE($BB144,Names!$P$3,Dev!$DI$48),"")</f>
        <v>PRLJB-035_b</v>
      </c>
      <c r="CQ144" s="13" t="str">
        <f>IF(ISNUMBER($A144),CONCATENATE($BB144,Names!$P$3,Dev!$DM$48),"")</f>
        <v>PRLJB-035_m</v>
      </c>
      <c r="CR144" s="13" t="str">
        <f>IF(ISNUMBER($A144),CONCATENATE($BB144,Names!$P$3,Dev!$DV$48),"")</f>
        <v>PRLJB-035_n</v>
      </c>
      <c r="CS144" s="13" t="str">
        <f>IF(ISNUMBER($A144),CONCATENATE($BB144,Names!$P$3,Dev!$DZ$48),"")</f>
        <v>PRLJB-035_aa</v>
      </c>
      <c r="CT144" s="13" t="str">
        <f>IF(ISNUMBER($A144),CONCATENATE($BB144,Names!$P$3,Dev!$EI$48),"")</f>
        <v>PRLJB-035_ab</v>
      </c>
      <c r="CU144" s="13" t="str">
        <f>IF(ISNUMBER($A144),CONCATENATE($BB144,Names!$P$3,Dev!$FZ$48),"")</f>
        <v>PRLJB-035_am</v>
      </c>
      <c r="CV144" s="13" t="str">
        <f>IF(ISNUMBER($A144),CONCATENATE($BB144,Names!$P$3,Dev!$GI$48),"")</f>
        <v>PRLJB-035_an</v>
      </c>
      <c r="CW144" s="13" t="str">
        <f>IF(ISNUMBER($A144),CONCATENATE($BB144,Names!$P$3,Dev!$GM$48),"")</f>
        <v>PRLJB-035_++EH</v>
      </c>
      <c r="CY144" s="13" t="str">
        <f>IF(ISNUMBER($A144),CONCATENATE($BB144,Names!$P$3,Dev!$EM$48),"")</f>
        <v>PRLJB-035_g</v>
      </c>
      <c r="CZ144" s="13" t="str">
        <f>IF(ISNUMBER($A144),CONCATENATE($BB144,Names!$P$3,Dev!$EV$48),"")</f>
        <v>PRLJB-035_h</v>
      </c>
      <c r="DA144" s="13" t="str">
        <f>IF(ISNUMBER($A144),CONCATENATE($BB144,Names!$P$3,Dev!$EZ$48),"")</f>
        <v>PRLJB-035_s</v>
      </c>
      <c r="DB144" s="13" t="str">
        <f>IF(ISNUMBER($A144),CONCATENATE($BB144,Names!$P$3,Dev!$FI$48),"")</f>
        <v>PRLJB-035_t</v>
      </c>
      <c r="DC144" s="13" t="str">
        <f>IF(ISNUMBER($A144),CONCATENATE($BB144,Names!$P$3,Dev!$FM$48),"")</f>
        <v>PRLJB-035_ag</v>
      </c>
      <c r="DD144" s="13" t="str">
        <f>IF(ISNUMBER($A144),CONCATENATE($BB144,Names!$P$3,Dev!$FV$48),"")</f>
        <v>PRLJB-035_ah</v>
      </c>
      <c r="DE144" s="13" t="str">
        <f>IF(ISNUMBER($A144),CONCATENATE($BB144,Names!$P$3,Dev!$GP$48),"")</f>
        <v>PRLJB-035_++TE</v>
      </c>
      <c r="DI144" s="105">
        <f>COUNTIFS($DL$5:DL144,"&lt;&gt;"&amp;"")</f>
        <v>0</v>
      </c>
      <c r="DJ144" s="1198" t="str">
        <f t="shared" si="76"/>
        <v/>
      </c>
      <c r="DK144" s="1198" t="str">
        <f t="shared" si="77"/>
        <v/>
      </c>
      <c r="DL144" s="1198"/>
      <c r="DM144" s="1198" t="str">
        <f>IF($DL144="","",_xlfn.CONCAT(Names!$D$5,$AO144))</f>
        <v/>
      </c>
      <c r="DN144" s="1198" t="str">
        <f>IF($DL144="","",CONCATENATE(Names!$C$26,Names!$N$3,$DM144))</f>
        <v/>
      </c>
      <c r="DO144" s="1198" t="str">
        <f>IF($DL144="","",CONCATENATE(Names!$C$25,Names!$N$3,$DM144))</f>
        <v/>
      </c>
    </row>
    <row r="145" spans="1:119">
      <c r="A145" s="1"/>
      <c r="B145" s="6"/>
      <c r="C145" s="6">
        <v>4.1349999999999998</v>
      </c>
      <c r="D145" s="1">
        <v>50</v>
      </c>
      <c r="E145">
        <v>68</v>
      </c>
      <c r="F145">
        <v>1</v>
      </c>
      <c r="G145" s="2">
        <f t="shared" si="55"/>
        <v>273.00499999999982</v>
      </c>
      <c r="H145" s="2">
        <f t="shared" si="89"/>
        <v>275.07249999999982</v>
      </c>
      <c r="J145" s="38"/>
      <c r="K145" s="58"/>
      <c r="L145" s="2" t="str">
        <f>IF(ISNUMBER(E145),VLOOKUP(C145,'TE,EHnames'!$B$4:$F$11,'TE,EHnames'!$C$2,FALSE),"")</f>
        <v>RST/10/50-2/1</v>
      </c>
      <c r="M145" s="2" t="str">
        <f>IF(ISNUMBER(E145),VLOOKUP(C145,'TE,EHnames'!$B$4:$F$11,'TE,EHnames'!$F$2,FALSE),"")</f>
        <v>PT100-3000</v>
      </c>
      <c r="O145" s="13" t="str">
        <f t="shared" si="90"/>
        <v/>
      </c>
      <c r="S145" t="str">
        <f>IFERROR(VLOOKUP(P145,Racks!$H$4:$M$30,6),"")</f>
        <v/>
      </c>
      <c r="V145" s="54">
        <f>COUNTIFS('Sec-Sub'!$K$4:$K$164,"&lt;="&amp;H145)</f>
        <v>79</v>
      </c>
      <c r="W145" s="54" t="str">
        <f>VLOOKUP(V145,'Sec-Sub'!$A$4:$C$164,2,FALSE)</f>
        <v>HBL</v>
      </c>
      <c r="X145" s="54" t="str">
        <f>VLOOKUP(V145,'Sec-Sub'!$A$4:$C$164,3,FALSE)</f>
        <v>110</v>
      </c>
      <c r="Y145" s="54" t="str">
        <f>CONCATENATE(X145,Names!$I$3)</f>
        <v>110PRL</v>
      </c>
      <c r="AC145" s="18"/>
      <c r="AD145" s="1812"/>
      <c r="AE145" s="20"/>
      <c r="AI145" s="1266" t="str">
        <f>IF(ISNUMBER(R145),CONCATENATE(Names!$C$3,R145),"")</f>
        <v/>
      </c>
      <c r="AK145" t="str">
        <f t="shared" si="79"/>
        <v>0</v>
      </c>
      <c r="AL145">
        <f t="shared" si="80"/>
        <v>68</v>
      </c>
      <c r="AM145" t="str">
        <f t="shared" si="81"/>
        <v>HBL</v>
      </c>
      <c r="AN145" t="str">
        <f t="shared" si="82"/>
        <v>110PRL</v>
      </c>
      <c r="AO145" t="str">
        <f t="shared" si="83"/>
        <v>068</v>
      </c>
      <c r="AP145" t="str">
        <f>IF(ISNUMBER(E145),CONCATENATE(Names!$C$5,Names!$N$3,AO145),"")</f>
        <v>PRLRL-068</v>
      </c>
      <c r="AQ145" t="str">
        <f>IF(ISNUMBER(E145),CONCATENATE(Names!$D$5,AO145),"")</f>
        <v>L068</v>
      </c>
      <c r="AR145" t="str">
        <f>IF(ISNUMBER(E145),CONCATENATE(Names!$C$10,Names!$N$3,AQ145),"")</f>
        <v>PRLEH-L068</v>
      </c>
      <c r="AS145" t="str">
        <f>IF(ISNUMBER(E145),CONCATENATE(Names!$C$11,Names!$N$3,AQ145),"")</f>
        <v>PRLTE-L068</v>
      </c>
      <c r="AU145" s="13" t="str">
        <f t="shared" si="84"/>
        <v/>
      </c>
      <c r="AV145" t="str">
        <f t="shared" si="85"/>
        <v/>
      </c>
      <c r="AW145" t="str">
        <f t="shared" si="86"/>
        <v/>
      </c>
      <c r="AX145" t="str">
        <f t="shared" si="87"/>
        <v/>
      </c>
      <c r="AY145" t="str">
        <f t="shared" si="88"/>
        <v/>
      </c>
      <c r="AZ145" t="str">
        <f>IF(ISNUMBER(A145),CONCATENATE(Names!$C$6,Names!$N$3,AU145,A145),"")</f>
        <v/>
      </c>
      <c r="BA145" t="str">
        <f>IF(ISNUMBER(A145),CONCATENATE(Names!$C$7,Names!$N$3,AU145,A145),"")</f>
        <v/>
      </c>
      <c r="BB145" t="str">
        <f>IF(ISNUMBER(A145),CONCATENATE(Names!$C$8,Names!$N$3,AU145,A145),"")</f>
        <v/>
      </c>
      <c r="BC145" t="str">
        <f>IF(ISNUMBER(A145),CONCATENATE(Names!$D$6,AY145),"")</f>
        <v/>
      </c>
      <c r="BD145" t="str">
        <f>IF(ISNUMBER(A145),CONCATENATE(Names!$C$10,Names!$N$3,BC145),"")</f>
        <v/>
      </c>
      <c r="BE145" t="str">
        <f>IF(ISNUMBER(A145),CONCATENATE(Names!$C$11,Names!$N$3,BC145),"")</f>
        <v/>
      </c>
      <c r="BF145" t="str">
        <f>IF(ISNUMBER(A145),CONCATENATE(Names!$D$7,AY145),"")</f>
        <v/>
      </c>
      <c r="BG145" t="str">
        <f>IF(ISNUMBER(A145),CONCATENATE(Names!$C$10,Names!$N$3,BF145),"")</f>
        <v/>
      </c>
      <c r="BH145" t="str">
        <f>IF(ISNUMBER(A145),CONCATENATE(Names!$C$11,Names!$N$3,BF145),"")</f>
        <v/>
      </c>
      <c r="BI145" t="str">
        <f>IF(ISNUMBER(A145),CONCATENATE(Names!$C$12,Names!$N$3,BC145),"")</f>
        <v/>
      </c>
      <c r="BJ145" t="str">
        <f>IF(ISNUMBER(A145),CONCATENATE(Names!$C$24,Names!$N$3,AY145),"")</f>
        <v/>
      </c>
      <c r="BK145" t="str">
        <f>IF(ISNUMBER(A145),CONCATENATE(Names!$C$9,Names!$N$3,AY145),"")</f>
        <v/>
      </c>
      <c r="BS145" s="157"/>
      <c r="BT145" s="105">
        <f>COUNTIFS($BW$5:BW145,"&lt;&gt;"&amp;"")</f>
        <v>33</v>
      </c>
      <c r="BU145" s="103" t="str">
        <f t="shared" si="40"/>
        <v/>
      </c>
      <c r="BV145" s="103" t="str">
        <f t="shared" si="41"/>
        <v/>
      </c>
      <c r="BW145" s="103"/>
      <c r="BY145" t="str">
        <f>IF($BW145="","",CONCATENATE($BW145,Names!$N$3,$BX145))</f>
        <v/>
      </c>
      <c r="BZ145" s="157"/>
      <c r="CA145" s="13" t="str">
        <f>IF(ISNUMBER(A145),CONCATENATE(W145,Names!$H$3,Y145,Names!$J$3,Names!$K$3,Names!$L$3,BK145),"")</f>
        <v/>
      </c>
      <c r="CB145" s="13" t="str">
        <f>IF(ISNUMBER(A145),CONCATENATE(W145,Names!$H$3,Y145,Names!$J$3,Names!$K$3,Names!$L$3,BB145),"")</f>
        <v/>
      </c>
      <c r="CC145" s="13" t="str">
        <f>IF($BW145="","",CONCATENATE(W145,Names!$H$3,Y145,Names!$J$3,Names!$K$3,Names!$L$3,$BW145,Names!$N$3,$BX145))</f>
        <v/>
      </c>
      <c r="CF145" s="13" t="str">
        <f>IF(ISNUMBER($A145),CONCATENATE($BK145,Names!$P$3,Dev!$DA$130),"")</f>
        <v/>
      </c>
      <c r="CG145" s="13" t="str">
        <f>IF(ISNUMBER($A145),CONCATENATE($BK145,Names!$P$3,Dev!$DD$130),"")</f>
        <v/>
      </c>
      <c r="CH145" s="13" t="str">
        <f>IF(ISNUMBER($A145),CONCATENATE($BK145,Names!$P$3,Dev!$DG$130),"")</f>
        <v/>
      </c>
      <c r="CI145" s="13" t="str">
        <f>IF(ISNUMBER($A145),CONCATENATE($BK145,Names!$P$3,Dev!$DK$130),"")</f>
        <v/>
      </c>
      <c r="CJ145" s="13" t="str">
        <f>IF(ISNUMBER($A145),CONCATENATE($BK145,Names!$P$3,Dev!$DN$130),"")</f>
        <v/>
      </c>
      <c r="CK145" s="13" t="str">
        <f>IF(ISNUMBER($A145),CONCATENATE($BK145,Names!$P$3,Dev!$DQ$130),"")</f>
        <v/>
      </c>
      <c r="CL145" s="13"/>
      <c r="CM145" s="13" t="str">
        <f>""</f>
        <v/>
      </c>
      <c r="CN145" s="13" t="str">
        <f>IF(ISNUMBER($A145),CONCATENATE($BB145,Names!$P$3,Dev!$CZ$48),"")</f>
        <v/>
      </c>
      <c r="CO145" s="13" t="str">
        <f>IF(ISNUMBER($A145),CONCATENATE($BB145,Names!$P$3,Dev!$DF$48),"")</f>
        <v/>
      </c>
      <c r="CP145" s="13" t="str">
        <f>IF(ISNUMBER($A145),CONCATENATE($BB145,Names!$P$3,Dev!$DI$48),"")</f>
        <v/>
      </c>
      <c r="CQ145" s="13" t="str">
        <f>IF(ISNUMBER($A145),CONCATENATE($BB145,Names!$P$3,Dev!$DM$48),"")</f>
        <v/>
      </c>
      <c r="CR145" s="13" t="str">
        <f>IF(ISNUMBER($A145),CONCATENATE($BB145,Names!$P$3,Dev!$DV$48),"")</f>
        <v/>
      </c>
      <c r="CS145" s="13" t="str">
        <f>IF(ISNUMBER($A145),CONCATENATE($BB145,Names!$P$3,Dev!$DZ$48),"")</f>
        <v/>
      </c>
      <c r="CT145" s="13" t="str">
        <f>IF(ISNUMBER($A145),CONCATENATE($BB145,Names!$P$3,Dev!$EI$48),"")</f>
        <v/>
      </c>
      <c r="CU145" s="13" t="str">
        <f>IF(ISNUMBER($A145),CONCATENATE($BB145,Names!$P$3,Dev!$FZ$48),"")</f>
        <v/>
      </c>
      <c r="CV145" s="13" t="str">
        <f>IF(ISNUMBER($A145),CONCATENATE($BB145,Names!$P$3,Dev!$GI$48),"")</f>
        <v/>
      </c>
      <c r="CW145" s="13" t="str">
        <f>IF(ISNUMBER($A145),CONCATENATE($BB145,Names!$P$3,Dev!$GM$48),"")</f>
        <v/>
      </c>
      <c r="CX145" s="13"/>
      <c r="CY145" s="13" t="str">
        <f>IF(ISNUMBER($A145),CONCATENATE($BB145,Names!$P$3,Dev!$EM$48),"")</f>
        <v/>
      </c>
      <c r="CZ145" s="13" t="str">
        <f>IF(ISNUMBER($A145),CONCATENATE($BB145,Names!$P$3,Dev!$EV$48),"")</f>
        <v/>
      </c>
      <c r="DA145" s="13" t="str">
        <f>IF(ISNUMBER($A145),CONCATENATE($BB145,Names!$P$3,Dev!$EZ$48),"")</f>
        <v/>
      </c>
      <c r="DB145" s="13" t="str">
        <f>IF(ISNUMBER($A145),CONCATENATE($BB145,Names!$P$3,Dev!$FI$48),"")</f>
        <v/>
      </c>
      <c r="DC145" s="13" t="str">
        <f>IF(ISNUMBER($A145),CONCATENATE($BB145,Names!$P$3,Dev!$FM$48),"")</f>
        <v/>
      </c>
      <c r="DD145" s="13" t="str">
        <f>IF(ISNUMBER($A145),CONCATENATE($BB145,Names!$P$3,Dev!$FV$48),"")</f>
        <v/>
      </c>
      <c r="DE145" s="13" t="str">
        <f>IF(ISNUMBER($A145),CONCATENATE($BB145,Names!$P$3,Dev!$GP$48),"")</f>
        <v/>
      </c>
      <c r="DI145" s="105">
        <f>COUNTIFS($DL$5:DL145,"&lt;&gt;"&amp;"")</f>
        <v>0</v>
      </c>
      <c r="DJ145" s="1198" t="str">
        <f t="shared" si="76"/>
        <v/>
      </c>
      <c r="DK145" s="1198" t="str">
        <f t="shared" si="77"/>
        <v/>
      </c>
      <c r="DL145" s="1198"/>
      <c r="DM145" s="1198" t="str">
        <f>IF($DL145="","",_xlfn.CONCAT(Names!$D$5,$AO145))</f>
        <v/>
      </c>
      <c r="DN145" s="1198" t="str">
        <f>IF($DL145="","",CONCATENATE(Names!$C$26,Names!$N$3,$DM145))</f>
        <v/>
      </c>
      <c r="DO145" s="1198" t="str">
        <f>IF($DL145="","",CONCATENATE(Names!$C$25,Names!$N$3,$DM145))</f>
        <v/>
      </c>
    </row>
    <row r="146" spans="1:119">
      <c r="A146" s="1"/>
      <c r="B146" s="6"/>
      <c r="C146" s="6">
        <v>4.1349999999999998</v>
      </c>
      <c r="D146" s="1">
        <v>50</v>
      </c>
      <c r="E146">
        <v>69</v>
      </c>
      <c r="F146">
        <v>1</v>
      </c>
      <c r="G146" s="2">
        <f t="shared" ref="G146:G209" si="91">G145+F145*SUM(B145:C145)</f>
        <v>277.13999999999982</v>
      </c>
      <c r="H146" s="2">
        <f t="shared" si="89"/>
        <v>279.20749999999981</v>
      </c>
      <c r="J146" s="38"/>
      <c r="K146" s="58"/>
      <c r="L146" s="2" t="str">
        <f>IF(ISNUMBER(E146),VLOOKUP(C146,'TE,EHnames'!$B$4:$F$11,'TE,EHnames'!$C$2,FALSE),"")</f>
        <v>RST/10/50-2/1</v>
      </c>
      <c r="M146" s="2" t="str">
        <f>IF(ISNUMBER(E146),VLOOKUP(C146,'TE,EHnames'!$B$4:$F$11,'TE,EHnames'!$F$2,FALSE),"")</f>
        <v>PT100-3000</v>
      </c>
      <c r="O146" s="13" t="str">
        <f t="shared" si="90"/>
        <v/>
      </c>
      <c r="Q146" s="7">
        <v>277.33499999999998</v>
      </c>
      <c r="R146">
        <v>250</v>
      </c>
      <c r="S146" t="str">
        <f>IFERROR(VLOOKUP(P146,Racks!$H$4:$M$30,6),"")</f>
        <v/>
      </c>
      <c r="V146" s="54">
        <f>COUNTIFS('Sec-Sub'!$K$4:$K$164,"&lt;="&amp;H146)</f>
        <v>81</v>
      </c>
      <c r="W146" s="54" t="str">
        <f>VLOOKUP(V146,'Sec-Sub'!$A$4:$C$164,2,FALSE)</f>
        <v>HBL</v>
      </c>
      <c r="X146" s="54" t="str">
        <f>VLOOKUP(V146,'Sec-Sub'!$A$4:$C$164,3,FALSE)</f>
        <v>120</v>
      </c>
      <c r="Y146" s="54" t="str">
        <f>CONCATENATE(X146,Names!$I$3)</f>
        <v>120PRL</v>
      </c>
      <c r="AC146" s="18"/>
      <c r="AD146" s="1812">
        <v>1</v>
      </c>
      <c r="AE146" s="10"/>
      <c r="AI146" s="1266" t="str">
        <f>IF(ISNUMBER(R146),CONCATENATE(Names!$C$3,R146),"")</f>
        <v>STUB250</v>
      </c>
      <c r="AK146" t="str">
        <f t="shared" si="79"/>
        <v>0</v>
      </c>
      <c r="AL146">
        <f t="shared" si="80"/>
        <v>69</v>
      </c>
      <c r="AM146" t="str">
        <f t="shared" si="81"/>
        <v>HBL</v>
      </c>
      <c r="AN146" t="str">
        <f t="shared" si="82"/>
        <v>120PRL</v>
      </c>
      <c r="AO146" t="str">
        <f t="shared" si="83"/>
        <v>069</v>
      </c>
      <c r="AP146" t="str">
        <f>IF(ISNUMBER(E146),CONCATENATE(Names!$C$5,Names!$N$3,AO146),"")</f>
        <v>PRLRL-069</v>
      </c>
      <c r="AQ146" t="str">
        <f>IF(ISNUMBER(E146),CONCATENATE(Names!$D$5,AO146),"")</f>
        <v>L069</v>
      </c>
      <c r="AR146" t="str">
        <f>IF(ISNUMBER(E146),CONCATENATE(Names!$C$10,Names!$N$3,AQ146),"")</f>
        <v>PRLEH-L069</v>
      </c>
      <c r="AS146" t="str">
        <f>IF(ISNUMBER(E146),CONCATENATE(Names!$C$11,Names!$N$3,AQ146),"")</f>
        <v>PRLTE-L069</v>
      </c>
      <c r="AU146" s="13" t="str">
        <f t="shared" si="84"/>
        <v/>
      </c>
      <c r="AV146" t="str">
        <f t="shared" si="85"/>
        <v/>
      </c>
      <c r="AW146" t="str">
        <f t="shared" si="86"/>
        <v/>
      </c>
      <c r="AX146" t="str">
        <f t="shared" si="87"/>
        <v/>
      </c>
      <c r="AY146" t="str">
        <f t="shared" si="88"/>
        <v/>
      </c>
      <c r="AZ146" t="str">
        <f>IF(ISNUMBER(A146),CONCATENATE(Names!$C$6,Names!$N$3,AU146,A146),"")</f>
        <v/>
      </c>
      <c r="BA146" t="str">
        <f>IF(ISNUMBER(A146),CONCATENATE(Names!$C$7,Names!$N$3,AU146,A146),"")</f>
        <v/>
      </c>
      <c r="BB146" t="str">
        <f>IF(ISNUMBER(A146),CONCATENATE(Names!$C$8,Names!$N$3,AU146,A146),"")</f>
        <v/>
      </c>
      <c r="BC146" t="str">
        <f>IF(ISNUMBER(A146),CONCATENATE(Names!$D$6,AY146),"")</f>
        <v/>
      </c>
      <c r="BD146" t="str">
        <f>IF(ISNUMBER(A146),CONCATENATE(Names!$C$10,Names!$N$3,BC146),"")</f>
        <v/>
      </c>
      <c r="BE146" t="str">
        <f>IF(ISNUMBER(A146),CONCATENATE(Names!$C$11,Names!$N$3,BC146),"")</f>
        <v/>
      </c>
      <c r="BF146" t="str">
        <f>IF(ISNUMBER(A146),CONCATENATE(Names!$D$7,AY146),"")</f>
        <v/>
      </c>
      <c r="BG146" t="str">
        <f>IF(ISNUMBER(A146),CONCATENATE(Names!$C$10,Names!$N$3,BF146),"")</f>
        <v/>
      </c>
      <c r="BH146" t="str">
        <f>IF(ISNUMBER(A146),CONCATENATE(Names!$C$11,Names!$N$3,BF146),"")</f>
        <v/>
      </c>
      <c r="BI146" t="str">
        <f>IF(ISNUMBER(A146),CONCATENATE(Names!$C$12,Names!$N$3,BC146),"")</f>
        <v/>
      </c>
      <c r="BJ146" t="str">
        <f>IF(ISNUMBER(A146),CONCATENATE(Names!$C$24,Names!$N$3,AY146),"")</f>
        <v/>
      </c>
      <c r="BK146" t="str">
        <f>IF(ISNUMBER(A146),CONCATENATE(Names!$C$9,Names!$N$3,AY146),"")</f>
        <v/>
      </c>
      <c r="BS146" s="157"/>
      <c r="BT146" s="105">
        <f>COUNTIFS($BW$5:BW146,"&lt;&gt;"&amp;"")</f>
        <v>33</v>
      </c>
      <c r="BU146" s="103" t="str">
        <f t="shared" si="40"/>
        <v/>
      </c>
      <c r="BV146" s="103" t="str">
        <f t="shared" si="41"/>
        <v/>
      </c>
      <c r="BW146" s="103"/>
      <c r="BY146" t="str">
        <f>IF($BW146="","",CONCATENATE($BW146,Names!$N$3,$BX146))</f>
        <v/>
      </c>
      <c r="BZ146" s="157"/>
      <c r="CA146" s="13" t="str">
        <f>IF(ISNUMBER(A146),CONCATENATE(W146,Names!$H$3,Y146,Names!$J$3,Names!$K$3,Names!$L$3,BK146),"")</f>
        <v/>
      </c>
      <c r="CB146" s="13" t="str">
        <f>IF(ISNUMBER(A146),CONCATENATE(W146,Names!$H$3,Y146,Names!$J$3,Names!$K$3,Names!$L$3,BB146),"")</f>
        <v/>
      </c>
      <c r="CC146" s="13" t="str">
        <f>IF($BW146="","",CONCATENATE(W146,Names!$H$3,Y146,Names!$J$3,Names!$K$3,Names!$L$3,$BW146,Names!$N$3,$BX146))</f>
        <v/>
      </c>
      <c r="CF146" s="13" t="str">
        <f>IF(ISNUMBER($A146),CONCATENATE($BK146,Names!$P$3,Dev!$DA$130),"")</f>
        <v/>
      </c>
      <c r="CG146" s="13" t="str">
        <f>IF(ISNUMBER($A146),CONCATENATE($BK146,Names!$P$3,Dev!$DD$130),"")</f>
        <v/>
      </c>
      <c r="CH146" s="13" t="str">
        <f>IF(ISNUMBER($A146),CONCATENATE($BK146,Names!$P$3,Dev!$DG$130),"")</f>
        <v/>
      </c>
      <c r="CI146" s="13" t="str">
        <f>IF(ISNUMBER($A146),CONCATENATE($BK146,Names!$P$3,Dev!$DK$130),"")</f>
        <v/>
      </c>
      <c r="CJ146" s="13" t="str">
        <f>IF(ISNUMBER($A146),CONCATENATE($BK146,Names!$P$3,Dev!$DN$130),"")</f>
        <v/>
      </c>
      <c r="CK146" s="13" t="str">
        <f>IF(ISNUMBER($A146),CONCATENATE($BK146,Names!$P$3,Dev!$DQ$130),"")</f>
        <v/>
      </c>
      <c r="CL146" s="13"/>
      <c r="CM146" s="13" t="str">
        <f>""</f>
        <v/>
      </c>
      <c r="CN146" s="13" t="str">
        <f>IF(ISNUMBER($A146),CONCATENATE($BB146,Names!$P$3,Dev!$CZ$48),"")</f>
        <v/>
      </c>
      <c r="CO146" s="13" t="str">
        <f>IF(ISNUMBER($A146),CONCATENATE($BB146,Names!$P$3,Dev!$DF$48),"")</f>
        <v/>
      </c>
      <c r="CP146" s="13" t="str">
        <f>IF(ISNUMBER($A146),CONCATENATE($BB146,Names!$P$3,Dev!$DI$48),"")</f>
        <v/>
      </c>
      <c r="CQ146" s="13" t="str">
        <f>IF(ISNUMBER($A146),CONCATENATE($BB146,Names!$P$3,Dev!$DM$48),"")</f>
        <v/>
      </c>
      <c r="CR146" s="13" t="str">
        <f>IF(ISNUMBER($A146),CONCATENATE($BB146,Names!$P$3,Dev!$DV$48),"")</f>
        <v/>
      </c>
      <c r="CS146" s="13" t="str">
        <f>IF(ISNUMBER($A146),CONCATENATE($BB146,Names!$P$3,Dev!$DZ$48),"")</f>
        <v/>
      </c>
      <c r="CT146" s="13" t="str">
        <f>IF(ISNUMBER($A146),CONCATENATE($BB146,Names!$P$3,Dev!$EI$48),"")</f>
        <v/>
      </c>
      <c r="CU146" s="13" t="str">
        <f>IF(ISNUMBER($A146),CONCATENATE($BB146,Names!$P$3,Dev!$FZ$48),"")</f>
        <v/>
      </c>
      <c r="CV146" s="13" t="str">
        <f>IF(ISNUMBER($A146),CONCATENATE($BB146,Names!$P$3,Dev!$GI$48),"")</f>
        <v/>
      </c>
      <c r="CW146" s="13" t="str">
        <f>IF(ISNUMBER($A146),CONCATENATE($BB146,Names!$P$3,Dev!$GM$48),"")</f>
        <v/>
      </c>
      <c r="CX146" s="13"/>
      <c r="CY146" s="13" t="str">
        <f>IF(ISNUMBER($A146),CONCATENATE($BB146,Names!$P$3,Dev!$EM$48),"")</f>
        <v/>
      </c>
      <c r="CZ146" s="13" t="str">
        <f>IF(ISNUMBER($A146),CONCATENATE($BB146,Names!$P$3,Dev!$EV$48),"")</f>
        <v/>
      </c>
      <c r="DA146" s="13" t="str">
        <f>IF(ISNUMBER($A146),CONCATENATE($BB146,Names!$P$3,Dev!$EZ$48),"")</f>
        <v/>
      </c>
      <c r="DB146" s="13" t="str">
        <f>IF(ISNUMBER($A146),CONCATENATE($BB146,Names!$P$3,Dev!$FI$48),"")</f>
        <v/>
      </c>
      <c r="DC146" s="13" t="str">
        <f>IF(ISNUMBER($A146),CONCATENATE($BB146,Names!$P$3,Dev!$FM$48),"")</f>
        <v/>
      </c>
      <c r="DD146" s="13" t="str">
        <f>IF(ISNUMBER($A146),CONCATENATE($BB146,Names!$P$3,Dev!$FV$48),"")</f>
        <v/>
      </c>
      <c r="DE146" s="13" t="str">
        <f>IF(ISNUMBER($A146),CONCATENATE($BB146,Names!$P$3,Dev!$GP$48),"")</f>
        <v/>
      </c>
      <c r="DI146" s="105">
        <f>COUNTIFS($DL$5:DL146,"&lt;&gt;"&amp;"")</f>
        <v>0</v>
      </c>
      <c r="DJ146" s="1198" t="str">
        <f t="shared" si="76"/>
        <v/>
      </c>
      <c r="DK146" s="1198" t="str">
        <f t="shared" si="77"/>
        <v/>
      </c>
      <c r="DL146" s="1198"/>
      <c r="DM146" s="1198" t="str">
        <f>IF($DL146="","",_xlfn.CONCAT(Names!$D$5,$AO146))</f>
        <v/>
      </c>
      <c r="DN146" s="1198" t="str">
        <f>IF($DL146="","",CONCATENATE(Names!$C$26,Names!$N$3,$DM146))</f>
        <v/>
      </c>
      <c r="DO146" s="1198" t="str">
        <f>IF($DL146="","",CONCATENATE(Names!$C$25,Names!$N$3,$DM146))</f>
        <v/>
      </c>
    </row>
    <row r="147" spans="1:119" s="13" customFormat="1">
      <c r="A147" s="11">
        <v>36</v>
      </c>
      <c r="B147" s="12">
        <v>0.25</v>
      </c>
      <c r="C147" s="11"/>
      <c r="D147" s="11">
        <v>20</v>
      </c>
      <c r="F147" s="13">
        <v>1</v>
      </c>
      <c r="G147" s="2">
        <f t="shared" si="91"/>
        <v>281.27499999999981</v>
      </c>
      <c r="H147" s="2">
        <f t="shared" si="89"/>
        <v>281.39999999999981</v>
      </c>
      <c r="I147" s="1230">
        <f>I144+SUM(C145:C146)+B147</f>
        <v>281.40000000000003</v>
      </c>
      <c r="J147" s="56">
        <v>1746007000368</v>
      </c>
      <c r="K147" s="59">
        <v>16</v>
      </c>
      <c r="L147" s="2" t="str">
        <f>IF(ISNUMBER(E147),VLOOKUP(C147,'TE,EHnames'!$B$4:$F$11,'TE,EHnames'!$C$2,FALSE),"")</f>
        <v/>
      </c>
      <c r="M147" s="2" t="str">
        <f>IF(ISNUMBER(E147),VLOOKUP(C147,'TE,EHnames'!$B$4:$F$11,'TE,EHnames'!$F$2,FALSE),"")</f>
        <v/>
      </c>
      <c r="O147" s="13">
        <f t="shared" si="90"/>
        <v>4.0649999999998272</v>
      </c>
      <c r="P147" s="13">
        <v>250</v>
      </c>
      <c r="Q147">
        <f>(Q146+Q152)/2</f>
        <v>285.85500000000002</v>
      </c>
      <c r="S147" t="str">
        <f>IFERROR(VLOOKUP(P147,Racks!$H$4:$M$30,6),"")</f>
        <v>HBL-100Row:CnPw-U-016</v>
      </c>
      <c r="V147" s="54">
        <f>COUNTIFS('Sec-Sub'!$K$4:$K$164,"&lt;="&amp;H147)</f>
        <v>81</v>
      </c>
      <c r="W147" s="54" t="str">
        <f>VLOOKUP(V147,'Sec-Sub'!$A$4:$C$164,2,FALSE)</f>
        <v>HBL</v>
      </c>
      <c r="X147" s="54" t="str">
        <f>VLOOKUP(V147,'Sec-Sub'!$A$4:$C$164,3,FALSE)</f>
        <v>120</v>
      </c>
      <c r="Y147" s="54" t="str">
        <f>CONCATENATE(X147,Names!$I$3)</f>
        <v>120PRL</v>
      </c>
      <c r="Z147" s="48" t="s">
        <v>198</v>
      </c>
      <c r="AA147" s="49" t="s">
        <v>193</v>
      </c>
      <c r="AC147" s="21"/>
      <c r="AD147" s="1812"/>
      <c r="AE147" s="17">
        <v>1</v>
      </c>
      <c r="AI147" s="1266" t="str">
        <f>IF(ISNUMBER(R147),CONCATENATE(Names!$C$3,R147),"")</f>
        <v/>
      </c>
      <c r="AJ147"/>
      <c r="AK147" t="str">
        <f t="shared" si="79"/>
        <v/>
      </c>
      <c r="AL147" t="str">
        <f t="shared" si="80"/>
        <v/>
      </c>
      <c r="AM147" t="str">
        <f t="shared" si="81"/>
        <v/>
      </c>
      <c r="AN147" t="str">
        <f t="shared" si="82"/>
        <v/>
      </c>
      <c r="AO147" t="str">
        <f t="shared" si="83"/>
        <v/>
      </c>
      <c r="AP147" t="str">
        <f>IF(ISNUMBER(E147),CONCATENATE(Names!$C$5,Names!$N$3,AO147),"")</f>
        <v/>
      </c>
      <c r="AQ147" t="str">
        <f>IF(ISNUMBER(E147),CONCATENATE(Names!$D$5,AO147),"")</f>
        <v/>
      </c>
      <c r="AR147" t="str">
        <f>IF(ISNUMBER(E147),CONCATENATE(Names!$C$10,Names!$N$3,AQ147),"")</f>
        <v/>
      </c>
      <c r="AS147" t="str">
        <f>IF(ISNUMBER(E147),CONCATENATE(Names!$C$11,Names!$N$3,AQ147),"")</f>
        <v/>
      </c>
      <c r="AT147"/>
      <c r="AU147" s="13" t="str">
        <f t="shared" si="84"/>
        <v>0</v>
      </c>
      <c r="AV147">
        <f t="shared" si="85"/>
        <v>36</v>
      </c>
      <c r="AW147" t="str">
        <f t="shared" si="86"/>
        <v>HBL</v>
      </c>
      <c r="AX147" t="str">
        <f t="shared" si="87"/>
        <v>120PRL</v>
      </c>
      <c r="AY147" t="str">
        <f t="shared" si="88"/>
        <v>036</v>
      </c>
      <c r="AZ147" t="str">
        <f>IF(ISNUMBER(A147),CONCATENATE(Names!$C$6,Names!$N$3,AU147,A147),"")</f>
        <v>PRLCpl-036</v>
      </c>
      <c r="BA147" t="str">
        <f>IF(ISNUMBER(A147),CONCATENATE(Names!$C$7,Names!$N$3,AU147,A147),"")</f>
        <v>PRLSB-036</v>
      </c>
      <c r="BB147" t="str">
        <f>IF(ISNUMBER(A147),CONCATENATE(Names!$C$8,Names!$N$3,AU147,A147),"")</f>
        <v>PRLJB-036</v>
      </c>
      <c r="BC147" t="str">
        <f>IF(ISNUMBER(A147),CONCATENATE(Names!$D$6,AY147),"")</f>
        <v>C036</v>
      </c>
      <c r="BD147" t="str">
        <f>IF(ISNUMBER(A147),CONCATENATE(Names!$C$10,Names!$N$3,BC147),"")</f>
        <v>PRLEH-C036</v>
      </c>
      <c r="BE147" t="str">
        <f>IF(ISNUMBER(A147),CONCATENATE(Names!$C$11,Names!$N$3,BC147),"")</f>
        <v>PRLTE-C036</v>
      </c>
      <c r="BF147" t="str">
        <f>IF(ISNUMBER(A147),CONCATENATE(Names!$D$7,AY147),"")</f>
        <v>S036</v>
      </c>
      <c r="BG147" t="str">
        <f>IF(ISNUMBER(A147),CONCATENATE(Names!$C$10,Names!$N$3,BF147),"")</f>
        <v>PRLEH-S036</v>
      </c>
      <c r="BH147" t="str">
        <f>IF(ISNUMBER(A147),CONCATENATE(Names!$C$11,Names!$N$3,BF147),"")</f>
        <v>PRLTE-S036</v>
      </c>
      <c r="BI147" t="str">
        <f>IF(ISNUMBER(A147),CONCATENATE(Names!$C$12,Names!$N$3,BC147),"")</f>
        <v>PRLDL-C036</v>
      </c>
      <c r="BJ147" t="str">
        <f>IF(ISNUMBER(A147),CONCATENATE(Names!$C$24,Names!$N$3,AY147),"")</f>
        <v>PRLCSC-036</v>
      </c>
      <c r="BK147" t="str">
        <f>IF(ISNUMBER(A147),CONCATENATE(Names!$C$9,Names!$N$3,AY147),"")</f>
        <v>PRLTap-036</v>
      </c>
      <c r="BL147"/>
      <c r="BM147"/>
      <c r="BN147"/>
      <c r="BO147"/>
      <c r="BP147"/>
      <c r="BQ147"/>
      <c r="BR147"/>
      <c r="BS147" s="157"/>
      <c r="BT147" s="105">
        <f>COUNTIFS($BW$5:BW147,"&lt;&gt;"&amp;"")</f>
        <v>33</v>
      </c>
      <c r="BU147" s="103" t="str">
        <f t="shared" si="40"/>
        <v/>
      </c>
      <c r="BV147" s="103" t="str">
        <f t="shared" si="41"/>
        <v/>
      </c>
      <c r="BW147" s="103"/>
      <c r="BX147"/>
      <c r="BY147" t="str">
        <f>IF($BW147="","",CONCATENATE($BW147,Names!$N$3,$BX147))</f>
        <v/>
      </c>
      <c r="BZ147" s="164"/>
      <c r="CA147" s="13" t="str">
        <f>IF(ISNUMBER(A147),CONCATENATE(W147,Names!$H$3,Y147,Names!$J$3,Names!$K$3,Names!$L$3,BK147),"")</f>
        <v>HBL-120PRL:RFS-PRLTap-036</v>
      </c>
      <c r="CB147" s="13" t="str">
        <f>IF(ISNUMBER(A147),CONCATENATE(W147,Names!$H$3,Y147,Names!$J$3,Names!$K$3,Names!$L$3,BB147),"")</f>
        <v>HBL-120PRL:RFS-PRLJB-036</v>
      </c>
      <c r="CC147" s="13" t="str">
        <f>IF($BW147="","",CONCATENATE(W147,Names!$H$3,Y147,Names!$J$3,Names!$K$3,Names!$L$3,$BW147,Names!$N$3,$BX147))</f>
        <v/>
      </c>
      <c r="CF147" s="13" t="str">
        <f>IF(ISNUMBER($A147),CONCATENATE($BK147,Names!$P$3,Dev!$DA$130),"")</f>
        <v>PRLTap-036_a</v>
      </c>
      <c r="CG147" s="13" t="str">
        <f>IF(ISNUMBER($A147),CONCATENATE($BK147,Names!$P$3,Dev!$DD$130),"")</f>
        <v>PRLTap-036_b</v>
      </c>
      <c r="CH147" s="13" t="str">
        <f>IF(ISNUMBER($A147),CONCATENATE($BK147,Names!$P$3,Dev!$DG$130),"")</f>
        <v>PRLTap-036_c</v>
      </c>
      <c r="CI147" s="13" t="str">
        <f>IF(ISNUMBER($A147),CONCATENATE($BK147,Names!$P$3,Dev!$DK$130),"")</f>
        <v>PRLTap-036_d</v>
      </c>
      <c r="CJ147" s="13" t="str">
        <f>IF(ISNUMBER($A147),CONCATENATE($BK147,Names!$P$3,Dev!$DN$130),"")</f>
        <v>PRLTap-036_e</v>
      </c>
      <c r="CK147" s="13" t="str">
        <f>IF(ISNUMBER($A147),CONCATENATE($BK147,Names!$P$3,Dev!$DQ$130),"")</f>
        <v>PRLTap-036_f</v>
      </c>
      <c r="CM147" s="13" t="str">
        <f>""</f>
        <v/>
      </c>
      <c r="CN147" s="13" t="str">
        <f>IF(ISNUMBER($A147),CONCATENATE($BB147,Names!$P$3,Dev!$CZ$48),"")</f>
        <v>PRLJB-036_a</v>
      </c>
      <c r="CO147" s="13" t="str">
        <f>IF(ISNUMBER($A147),CONCATENATE($BB147,Names!$P$3,Dev!$DF$48),"")</f>
        <v>PRLJB-036_cp</v>
      </c>
      <c r="CP147" s="13" t="str">
        <f>IF(ISNUMBER($A147),CONCATENATE($BB147,Names!$P$3,Dev!$DI$48),"")</f>
        <v>PRLJB-036_b</v>
      </c>
      <c r="CQ147" s="13" t="str">
        <f>IF(ISNUMBER($A147),CONCATENATE($BB147,Names!$P$3,Dev!$DM$48),"")</f>
        <v>PRLJB-036_m</v>
      </c>
      <c r="CR147" s="13" t="str">
        <f>IF(ISNUMBER($A147),CONCATENATE($BB147,Names!$P$3,Dev!$DV$48),"")</f>
        <v>PRLJB-036_n</v>
      </c>
      <c r="CS147" s="13" t="str">
        <f>IF(ISNUMBER($A147),CONCATENATE($BB147,Names!$P$3,Dev!$DZ$48),"")</f>
        <v>PRLJB-036_aa</v>
      </c>
      <c r="CT147" s="13" t="str">
        <f>IF(ISNUMBER($A147),CONCATENATE($BB147,Names!$P$3,Dev!$EI$48),"")</f>
        <v>PRLJB-036_ab</v>
      </c>
      <c r="CU147" s="13" t="str">
        <f>IF(ISNUMBER($A147),CONCATENATE($BB147,Names!$P$3,Dev!$FZ$48),"")</f>
        <v>PRLJB-036_am</v>
      </c>
      <c r="CV147" s="13" t="str">
        <f>IF(ISNUMBER($A147),CONCATENATE($BB147,Names!$P$3,Dev!$GI$48),"")</f>
        <v>PRLJB-036_an</v>
      </c>
      <c r="CW147" s="13" t="str">
        <f>IF(ISNUMBER($A147),CONCATENATE($BB147,Names!$P$3,Dev!$GM$48),"")</f>
        <v>PRLJB-036_++EH</v>
      </c>
      <c r="CY147" s="13" t="str">
        <f>IF(ISNUMBER($A147),CONCATENATE($BB147,Names!$P$3,Dev!$EM$48),"")</f>
        <v>PRLJB-036_g</v>
      </c>
      <c r="CZ147" s="13" t="str">
        <f>IF(ISNUMBER($A147),CONCATENATE($BB147,Names!$P$3,Dev!$EV$48),"")</f>
        <v>PRLJB-036_h</v>
      </c>
      <c r="DA147" s="13" t="str">
        <f>IF(ISNUMBER($A147),CONCATENATE($BB147,Names!$P$3,Dev!$EZ$48),"")</f>
        <v>PRLJB-036_s</v>
      </c>
      <c r="DB147" s="13" t="str">
        <f>IF(ISNUMBER($A147),CONCATENATE($BB147,Names!$P$3,Dev!$FI$48),"")</f>
        <v>PRLJB-036_t</v>
      </c>
      <c r="DC147" s="13" t="str">
        <f>IF(ISNUMBER($A147),CONCATENATE($BB147,Names!$P$3,Dev!$FM$48),"")</f>
        <v>PRLJB-036_ag</v>
      </c>
      <c r="DD147" s="13" t="str">
        <f>IF(ISNUMBER($A147),CONCATENATE($BB147,Names!$P$3,Dev!$FV$48),"")</f>
        <v>PRLJB-036_ah</v>
      </c>
      <c r="DE147" s="13" t="str">
        <f>IF(ISNUMBER($A147),CONCATENATE($BB147,Names!$P$3,Dev!$GP$48),"")</f>
        <v>PRLJB-036_++TE</v>
      </c>
      <c r="DI147" s="105">
        <f>COUNTIFS($DL$5:DL147,"&lt;&gt;"&amp;"")</f>
        <v>0</v>
      </c>
      <c r="DJ147" s="1198" t="str">
        <f t="shared" si="76"/>
        <v/>
      </c>
      <c r="DK147" s="1198" t="str">
        <f t="shared" si="77"/>
        <v/>
      </c>
      <c r="DL147" s="1198"/>
      <c r="DM147" s="1198" t="str">
        <f>IF($DL147="","",_xlfn.CONCAT(Names!$D$5,$AO147))</f>
        <v/>
      </c>
      <c r="DN147" s="1198" t="str">
        <f>IF($DL147="","",CONCATENATE(Names!$C$26,Names!$N$3,$DM147))</f>
        <v/>
      </c>
      <c r="DO147" s="1198" t="str">
        <f>IF($DL147="","",CONCATENATE(Names!$C$25,Names!$N$3,$DM147))</f>
        <v/>
      </c>
    </row>
    <row r="148" spans="1:119">
      <c r="A148" s="1"/>
      <c r="B148" s="6"/>
      <c r="C148" s="6">
        <v>4.1349999999999998</v>
      </c>
      <c r="D148" s="1">
        <v>50</v>
      </c>
      <c r="E148">
        <v>70</v>
      </c>
      <c r="F148">
        <v>1</v>
      </c>
      <c r="G148" s="2">
        <f t="shared" si="91"/>
        <v>281.52499999999981</v>
      </c>
      <c r="H148" s="2">
        <f t="shared" si="89"/>
        <v>283.5924999999998</v>
      </c>
      <c r="J148" s="38"/>
      <c r="K148" s="58"/>
      <c r="L148" s="2" t="str">
        <f>IF(ISNUMBER(E148),VLOOKUP(C148,'TE,EHnames'!$B$4:$F$11,'TE,EHnames'!$C$2,FALSE),"")</f>
        <v>RST/10/50-2/1</v>
      </c>
      <c r="M148" s="2" t="str">
        <f>IF(ISNUMBER(E148),VLOOKUP(C148,'TE,EHnames'!$B$4:$F$11,'TE,EHnames'!$F$2,FALSE),"")</f>
        <v>PT100-3000</v>
      </c>
      <c r="O148" s="13" t="str">
        <f t="shared" si="90"/>
        <v/>
      </c>
      <c r="S148" t="str">
        <f>IFERROR(VLOOKUP(P148,Racks!$H$4:$M$30,6),"")</f>
        <v/>
      </c>
      <c r="V148" s="54">
        <f>COUNTIFS('Sec-Sub'!$K$4:$K$164,"&lt;="&amp;H148)</f>
        <v>81</v>
      </c>
      <c r="W148" s="54" t="str">
        <f>VLOOKUP(V148,'Sec-Sub'!$A$4:$C$164,2,FALSE)</f>
        <v>HBL</v>
      </c>
      <c r="X148" s="54" t="str">
        <f>VLOOKUP(V148,'Sec-Sub'!$A$4:$C$164,3,FALSE)</f>
        <v>120</v>
      </c>
      <c r="Y148" s="54" t="str">
        <f>CONCATENATE(X148,Names!$I$3)</f>
        <v>120PRL</v>
      </c>
      <c r="AC148" s="23"/>
      <c r="AD148" s="1812"/>
      <c r="AE148" s="20"/>
      <c r="AI148" s="1266" t="str">
        <f>IF(ISNUMBER(R148),CONCATENATE(Names!$C$3,R148),"")</f>
        <v/>
      </c>
      <c r="AK148" t="str">
        <f t="shared" si="79"/>
        <v>0</v>
      </c>
      <c r="AL148">
        <f t="shared" si="80"/>
        <v>70</v>
      </c>
      <c r="AM148" t="str">
        <f t="shared" si="81"/>
        <v>HBL</v>
      </c>
      <c r="AN148" t="str">
        <f t="shared" si="82"/>
        <v>120PRL</v>
      </c>
      <c r="AO148" t="str">
        <f t="shared" si="83"/>
        <v>070</v>
      </c>
      <c r="AP148" t="str">
        <f>IF(ISNUMBER(E148),CONCATENATE(Names!$C$5,Names!$N$3,AO148),"")</f>
        <v>PRLRL-070</v>
      </c>
      <c r="AQ148" t="str">
        <f>IF(ISNUMBER(E148),CONCATENATE(Names!$D$5,AO148),"")</f>
        <v>L070</v>
      </c>
      <c r="AR148" t="str">
        <f>IF(ISNUMBER(E148),CONCATENATE(Names!$C$10,Names!$N$3,AQ148),"")</f>
        <v>PRLEH-L070</v>
      </c>
      <c r="AS148" t="str">
        <f>IF(ISNUMBER(E148),CONCATENATE(Names!$C$11,Names!$N$3,AQ148),"")</f>
        <v>PRLTE-L070</v>
      </c>
      <c r="AU148" s="13" t="str">
        <f t="shared" si="84"/>
        <v/>
      </c>
      <c r="AV148" t="str">
        <f t="shared" si="85"/>
        <v/>
      </c>
      <c r="AW148" t="str">
        <f t="shared" si="86"/>
        <v/>
      </c>
      <c r="AX148" t="str">
        <f t="shared" si="87"/>
        <v/>
      </c>
      <c r="AY148" t="str">
        <f t="shared" si="88"/>
        <v/>
      </c>
      <c r="AZ148" t="str">
        <f>IF(ISNUMBER(A148),CONCATENATE(Names!$C$6,Names!$N$3,AU148,A148),"")</f>
        <v/>
      </c>
      <c r="BA148" t="str">
        <f>IF(ISNUMBER(A148),CONCATENATE(Names!$C$7,Names!$N$3,AU148,A148),"")</f>
        <v/>
      </c>
      <c r="BB148" t="str">
        <f>IF(ISNUMBER(A148),CONCATENATE(Names!$C$8,Names!$N$3,AU148,A148),"")</f>
        <v/>
      </c>
      <c r="BC148" t="str">
        <f>IF(ISNUMBER(A148),CONCATENATE(Names!$D$6,AY148),"")</f>
        <v/>
      </c>
      <c r="BD148" t="str">
        <f>IF(ISNUMBER(A148),CONCATENATE(Names!$C$10,Names!$N$3,BC148),"")</f>
        <v/>
      </c>
      <c r="BE148" t="str">
        <f>IF(ISNUMBER(A148),CONCATENATE(Names!$C$11,Names!$N$3,BC148),"")</f>
        <v/>
      </c>
      <c r="BF148" t="str">
        <f>IF(ISNUMBER(A148),CONCATENATE(Names!$D$7,AY148),"")</f>
        <v/>
      </c>
      <c r="BG148" t="str">
        <f>IF(ISNUMBER(A148),CONCATENATE(Names!$C$10,Names!$N$3,BF148),"")</f>
        <v/>
      </c>
      <c r="BH148" t="str">
        <f>IF(ISNUMBER(A148),CONCATENATE(Names!$C$11,Names!$N$3,BF148),"")</f>
        <v/>
      </c>
      <c r="BI148" t="str">
        <f>IF(ISNUMBER(A148),CONCATENATE(Names!$C$12,Names!$N$3,BC148),"")</f>
        <v/>
      </c>
      <c r="BJ148" t="str">
        <f>IF(ISNUMBER(A148),CONCATENATE(Names!$C$24,Names!$N$3,AY148),"")</f>
        <v/>
      </c>
      <c r="BK148" t="str">
        <f>IF(ISNUMBER(A148),CONCATENATE(Names!$C$9,Names!$N$3,AY148),"")</f>
        <v/>
      </c>
      <c r="BS148" s="157"/>
      <c r="BT148" s="105">
        <f>COUNTIFS($BW$5:BW148,"&lt;&gt;"&amp;"")</f>
        <v>33</v>
      </c>
      <c r="BU148" s="103" t="str">
        <f t="shared" si="40"/>
        <v/>
      </c>
      <c r="BV148" s="103" t="str">
        <f t="shared" si="41"/>
        <v/>
      </c>
      <c r="BW148" s="103"/>
      <c r="BY148" t="str">
        <f>IF($BW148="","",CONCATENATE($BW148,Names!$N$3,$BX148))</f>
        <v/>
      </c>
      <c r="BZ148" s="157"/>
      <c r="CA148" s="13" t="str">
        <f>IF(ISNUMBER(A148),CONCATENATE(W148,Names!$H$3,Y148,Names!$J$3,Names!$K$3,Names!$L$3,BK148),"")</f>
        <v/>
      </c>
      <c r="CB148" s="13" t="str">
        <f>IF(ISNUMBER(A148),CONCATENATE(W148,Names!$H$3,Y148,Names!$J$3,Names!$K$3,Names!$L$3,BB148),"")</f>
        <v/>
      </c>
      <c r="CC148" s="13" t="str">
        <f>IF($BW148="","",CONCATENATE(W148,Names!$H$3,Y148,Names!$J$3,Names!$K$3,Names!$L$3,$BW148,Names!$N$3,$BX148))</f>
        <v/>
      </c>
      <c r="CF148" s="13" t="str">
        <f>IF(ISNUMBER($A148),CONCATENATE($BK148,Names!$P$3,Dev!$DA$130),"")</f>
        <v/>
      </c>
      <c r="CG148" s="13" t="str">
        <f>IF(ISNUMBER($A148),CONCATENATE($BK148,Names!$P$3,Dev!$DD$130),"")</f>
        <v/>
      </c>
      <c r="CH148" s="13" t="str">
        <f>IF(ISNUMBER($A148),CONCATENATE($BK148,Names!$P$3,Dev!$DG$130),"")</f>
        <v/>
      </c>
      <c r="CI148" s="13" t="str">
        <f>IF(ISNUMBER($A148),CONCATENATE($BK148,Names!$P$3,Dev!$DK$130),"")</f>
        <v/>
      </c>
      <c r="CJ148" s="13" t="str">
        <f>IF(ISNUMBER($A148),CONCATENATE($BK148,Names!$P$3,Dev!$DN$130),"")</f>
        <v/>
      </c>
      <c r="CK148" s="13" t="str">
        <f>IF(ISNUMBER($A148),CONCATENATE($BK148,Names!$P$3,Dev!$DQ$130),"")</f>
        <v/>
      </c>
      <c r="CL148" s="13"/>
      <c r="CM148" s="13" t="str">
        <f>""</f>
        <v/>
      </c>
      <c r="CN148" s="13" t="str">
        <f>IF(ISNUMBER($A148),CONCATENATE($BB148,Names!$P$3,Dev!$CZ$48),"")</f>
        <v/>
      </c>
      <c r="CO148" s="13" t="str">
        <f>IF(ISNUMBER($A148),CONCATENATE($BB148,Names!$P$3,Dev!$DF$48),"")</f>
        <v/>
      </c>
      <c r="CP148" s="13" t="str">
        <f>IF(ISNUMBER($A148),CONCATENATE($BB148,Names!$P$3,Dev!$DI$48),"")</f>
        <v/>
      </c>
      <c r="CQ148" s="13" t="str">
        <f>IF(ISNUMBER($A148),CONCATENATE($BB148,Names!$P$3,Dev!$DM$48),"")</f>
        <v/>
      </c>
      <c r="CR148" s="13" t="str">
        <f>IF(ISNUMBER($A148),CONCATENATE($BB148,Names!$P$3,Dev!$DV$48),"")</f>
        <v/>
      </c>
      <c r="CS148" s="13" t="str">
        <f>IF(ISNUMBER($A148),CONCATENATE($BB148,Names!$P$3,Dev!$DZ$48),"")</f>
        <v/>
      </c>
      <c r="CT148" s="13" t="str">
        <f>IF(ISNUMBER($A148),CONCATENATE($BB148,Names!$P$3,Dev!$EI$48),"")</f>
        <v/>
      </c>
      <c r="CU148" s="13" t="str">
        <f>IF(ISNUMBER($A148),CONCATENATE($BB148,Names!$P$3,Dev!$FZ$48),"")</f>
        <v/>
      </c>
      <c r="CV148" s="13" t="str">
        <f>IF(ISNUMBER($A148),CONCATENATE($BB148,Names!$P$3,Dev!$GI$48),"")</f>
        <v/>
      </c>
      <c r="CW148" s="13" t="str">
        <f>IF(ISNUMBER($A148),CONCATENATE($BB148,Names!$P$3,Dev!$GM$48),"")</f>
        <v/>
      </c>
      <c r="CX148" s="13"/>
      <c r="CY148" s="13" t="str">
        <f>IF(ISNUMBER($A148),CONCATENATE($BB148,Names!$P$3,Dev!$EM$48),"")</f>
        <v/>
      </c>
      <c r="CZ148" s="13" t="str">
        <f>IF(ISNUMBER($A148),CONCATENATE($BB148,Names!$P$3,Dev!$EV$48),"")</f>
        <v/>
      </c>
      <c r="DA148" s="13" t="str">
        <f>IF(ISNUMBER($A148),CONCATENATE($BB148,Names!$P$3,Dev!$EZ$48),"")</f>
        <v/>
      </c>
      <c r="DB148" s="13" t="str">
        <f>IF(ISNUMBER($A148),CONCATENATE($BB148,Names!$P$3,Dev!$FI$48),"")</f>
        <v/>
      </c>
      <c r="DC148" s="13" t="str">
        <f>IF(ISNUMBER($A148),CONCATENATE($BB148,Names!$P$3,Dev!$FM$48),"")</f>
        <v/>
      </c>
      <c r="DD148" s="13" t="str">
        <f>IF(ISNUMBER($A148),CONCATENATE($BB148,Names!$P$3,Dev!$FV$48),"")</f>
        <v/>
      </c>
      <c r="DE148" s="13" t="str">
        <f>IF(ISNUMBER($A148),CONCATENATE($BB148,Names!$P$3,Dev!$GP$48),"")</f>
        <v/>
      </c>
      <c r="DI148" s="105">
        <f>COUNTIFS($DL$5:DL148,"&lt;&gt;"&amp;"")</f>
        <v>0</v>
      </c>
      <c r="DJ148" s="1198" t="str">
        <f t="shared" si="76"/>
        <v/>
      </c>
      <c r="DK148" s="1198" t="str">
        <f t="shared" si="77"/>
        <v/>
      </c>
      <c r="DL148" s="1198"/>
      <c r="DM148" s="1198" t="str">
        <f>IF($DL148="","",_xlfn.CONCAT(Names!$D$5,$AO148))</f>
        <v/>
      </c>
      <c r="DN148" s="1198" t="str">
        <f>IF($DL148="","",CONCATENATE(Names!$C$26,Names!$N$3,$DM148))</f>
        <v/>
      </c>
      <c r="DO148" s="1198" t="str">
        <f>IF($DL148="","",CONCATENATE(Names!$C$25,Names!$N$3,$DM148))</f>
        <v/>
      </c>
    </row>
    <row r="149" spans="1:119">
      <c r="A149" s="1"/>
      <c r="B149" s="6"/>
      <c r="C149" s="6">
        <v>4.1349999999999998</v>
      </c>
      <c r="D149" s="1">
        <v>50</v>
      </c>
      <c r="E149">
        <v>71</v>
      </c>
      <c r="F149">
        <v>1</v>
      </c>
      <c r="G149" s="2">
        <f t="shared" si="91"/>
        <v>285.6599999999998</v>
      </c>
      <c r="H149" s="2">
        <f t="shared" si="89"/>
        <v>287.72749999999979</v>
      </c>
      <c r="J149" s="38"/>
      <c r="K149" s="58"/>
      <c r="L149" s="2" t="str">
        <f>IF(ISNUMBER(E149),VLOOKUP(C149,'TE,EHnames'!$B$4:$F$11,'TE,EHnames'!$C$2,FALSE),"")</f>
        <v>RST/10/50-2/1</v>
      </c>
      <c r="M149" s="2" t="str">
        <f>IF(ISNUMBER(E149),VLOOKUP(C149,'TE,EHnames'!$B$4:$F$11,'TE,EHnames'!$F$2,FALSE),"")</f>
        <v>PT100-3000</v>
      </c>
      <c r="O149" s="13" t="str">
        <f t="shared" si="90"/>
        <v/>
      </c>
      <c r="S149" t="str">
        <f>IFERROR(VLOOKUP(P149,Racks!$H$4:$M$30,6),"")</f>
        <v/>
      </c>
      <c r="T149" s="172">
        <f>Racks!$B$20</f>
        <v>285.98215399999998</v>
      </c>
      <c r="U149" t="str">
        <f>CONCATENATE(Racks!$C$20,Names!$H$3,Racks!$D$20,"/",Racks!$E$20,Names!$H$3,Racks!$F$20)</f>
        <v>HBL-120Row/HBL-130Row</v>
      </c>
      <c r="V149" s="54">
        <f>COUNTIFS('Sec-Sub'!$K$4:$K$164,"&lt;="&amp;H149)</f>
        <v>83</v>
      </c>
      <c r="W149" s="54" t="str">
        <f>VLOOKUP(V149,'Sec-Sub'!$A$4:$C$164,2,FALSE)</f>
        <v>HBL</v>
      </c>
      <c r="X149" s="54" t="str">
        <f>VLOOKUP(V149,'Sec-Sub'!$A$4:$C$164,3,FALSE)</f>
        <v>130</v>
      </c>
      <c r="Y149" s="54" t="str">
        <f>CONCATENATE(X149,Names!$I$3)</f>
        <v>130PRL</v>
      </c>
      <c r="AC149" s="8">
        <f>SUM(AD149:AE154)</f>
        <v>4</v>
      </c>
      <c r="AD149" s="1812">
        <v>1</v>
      </c>
      <c r="AE149" s="10"/>
      <c r="AI149" s="1266" t="str">
        <f>IF(ISNUMBER(R149),CONCATENATE(Names!$C$3,R149),"")</f>
        <v/>
      </c>
      <c r="AK149" t="str">
        <f t="shared" si="79"/>
        <v>0</v>
      </c>
      <c r="AL149">
        <f t="shared" si="80"/>
        <v>71</v>
      </c>
      <c r="AM149" t="str">
        <f t="shared" si="81"/>
        <v>HBL</v>
      </c>
      <c r="AN149" t="str">
        <f t="shared" si="82"/>
        <v>130PRL</v>
      </c>
      <c r="AO149" t="str">
        <f t="shared" si="83"/>
        <v>071</v>
      </c>
      <c r="AP149" t="str">
        <f>IF(ISNUMBER(E149),CONCATENATE(Names!$C$5,Names!$N$3,AO149),"")</f>
        <v>PRLRL-071</v>
      </c>
      <c r="AQ149" t="str">
        <f>IF(ISNUMBER(E149),CONCATENATE(Names!$D$5,AO149),"")</f>
        <v>L071</v>
      </c>
      <c r="AR149" t="str">
        <f>IF(ISNUMBER(E149),CONCATENATE(Names!$C$10,Names!$N$3,AQ149),"")</f>
        <v>PRLEH-L071</v>
      </c>
      <c r="AS149" t="str">
        <f>IF(ISNUMBER(E149),CONCATENATE(Names!$C$11,Names!$N$3,AQ149),"")</f>
        <v>PRLTE-L071</v>
      </c>
      <c r="AU149" s="13" t="str">
        <f t="shared" si="84"/>
        <v/>
      </c>
      <c r="AV149" t="str">
        <f t="shared" si="85"/>
        <v/>
      </c>
      <c r="AW149" t="str">
        <f t="shared" si="86"/>
        <v/>
      </c>
      <c r="AX149" t="str">
        <f t="shared" si="87"/>
        <v/>
      </c>
      <c r="AY149" t="str">
        <f t="shared" si="88"/>
        <v/>
      </c>
      <c r="AZ149" t="str">
        <f>IF(ISNUMBER(A149),CONCATENATE(Names!$C$6,Names!$N$3,AU149,A149),"")</f>
        <v/>
      </c>
      <c r="BA149" t="str">
        <f>IF(ISNUMBER(A149),CONCATENATE(Names!$C$7,Names!$N$3,AU149,A149),"")</f>
        <v/>
      </c>
      <c r="BB149" t="str">
        <f>IF(ISNUMBER(A149),CONCATENATE(Names!$C$8,Names!$N$3,AU149,A149),"")</f>
        <v/>
      </c>
      <c r="BC149" t="str">
        <f>IF(ISNUMBER(A149),CONCATENATE(Names!$D$6,AY149),"")</f>
        <v/>
      </c>
      <c r="BD149" t="str">
        <f>IF(ISNUMBER(A149),CONCATENATE(Names!$C$10,Names!$N$3,BC149),"")</f>
        <v/>
      </c>
      <c r="BE149" t="str">
        <f>IF(ISNUMBER(A149),CONCATENATE(Names!$C$11,Names!$N$3,BC149),"")</f>
        <v/>
      </c>
      <c r="BF149" t="str">
        <f>IF(ISNUMBER(A149),CONCATENATE(Names!$D$7,AY149),"")</f>
        <v/>
      </c>
      <c r="BG149" t="str">
        <f>IF(ISNUMBER(A149),CONCATENATE(Names!$C$10,Names!$N$3,BF149),"")</f>
        <v/>
      </c>
      <c r="BH149" t="str">
        <f>IF(ISNUMBER(A149),CONCATENATE(Names!$C$11,Names!$N$3,BF149),"")</f>
        <v/>
      </c>
      <c r="BI149" t="str">
        <f>IF(ISNUMBER(A149),CONCATENATE(Names!$C$12,Names!$N$3,BC149),"")</f>
        <v/>
      </c>
      <c r="BJ149" t="str">
        <f>IF(ISNUMBER(A149),CONCATENATE(Names!$C$24,Names!$N$3,AY149),"")</f>
        <v/>
      </c>
      <c r="BK149" t="str">
        <f>IF(ISNUMBER(A149),CONCATENATE(Names!$C$9,Names!$N$3,AY149),"")</f>
        <v/>
      </c>
      <c r="BS149" s="157"/>
      <c r="BT149" s="105">
        <f>COUNTIFS($BW$5:BW149,"&lt;&gt;"&amp;"")</f>
        <v>33</v>
      </c>
      <c r="BU149" s="103" t="str">
        <f t="shared" si="40"/>
        <v/>
      </c>
      <c r="BV149" s="103" t="str">
        <f t="shared" si="41"/>
        <v/>
      </c>
      <c r="BW149" s="103"/>
      <c r="BY149" t="str">
        <f>IF($BW149="","",CONCATENATE($BW149,Names!$N$3,$BX149))</f>
        <v/>
      </c>
      <c r="BZ149" s="157"/>
      <c r="CA149" s="13" t="str">
        <f>IF(ISNUMBER(A149),CONCATENATE(W149,Names!$H$3,Y149,Names!$J$3,Names!$K$3,Names!$L$3,BK149),"")</f>
        <v/>
      </c>
      <c r="CB149" s="13" t="str">
        <f>IF(ISNUMBER(A149),CONCATENATE(W149,Names!$H$3,Y149,Names!$J$3,Names!$K$3,Names!$L$3,BB149),"")</f>
        <v/>
      </c>
      <c r="CC149" s="13" t="str">
        <f>IF($BW149="","",CONCATENATE(W149,Names!$H$3,Y149,Names!$J$3,Names!$K$3,Names!$L$3,$BW149,Names!$N$3,$BX149))</f>
        <v/>
      </c>
      <c r="CF149" s="13" t="str">
        <f>IF(ISNUMBER($A149),CONCATENATE($BK149,Names!$P$3,Dev!$DA$130),"")</f>
        <v/>
      </c>
      <c r="CG149" s="13" t="str">
        <f>IF(ISNUMBER($A149),CONCATENATE($BK149,Names!$P$3,Dev!$DD$130),"")</f>
        <v/>
      </c>
      <c r="CH149" s="13" t="str">
        <f>IF(ISNUMBER($A149),CONCATENATE($BK149,Names!$P$3,Dev!$DG$130),"")</f>
        <v/>
      </c>
      <c r="CI149" s="13" t="str">
        <f>IF(ISNUMBER($A149),CONCATENATE($BK149,Names!$P$3,Dev!$DK$130),"")</f>
        <v/>
      </c>
      <c r="CJ149" s="13" t="str">
        <f>IF(ISNUMBER($A149),CONCATENATE($BK149,Names!$P$3,Dev!$DN$130),"")</f>
        <v/>
      </c>
      <c r="CK149" s="13" t="str">
        <f>IF(ISNUMBER($A149),CONCATENATE($BK149,Names!$P$3,Dev!$DQ$130),"")</f>
        <v/>
      </c>
      <c r="CL149" s="13"/>
      <c r="CM149" s="13" t="str">
        <f>""</f>
        <v/>
      </c>
      <c r="CN149" s="13" t="str">
        <f>IF(ISNUMBER($A149),CONCATENATE($BB149,Names!$P$3,Dev!$CZ$48),"")</f>
        <v/>
      </c>
      <c r="CO149" s="13" t="str">
        <f>IF(ISNUMBER($A149),CONCATENATE($BB149,Names!$P$3,Dev!$DF$48),"")</f>
        <v/>
      </c>
      <c r="CP149" s="13" t="str">
        <f>IF(ISNUMBER($A149),CONCATENATE($BB149,Names!$P$3,Dev!$DI$48),"")</f>
        <v/>
      </c>
      <c r="CQ149" s="13" t="str">
        <f>IF(ISNUMBER($A149),CONCATENATE($BB149,Names!$P$3,Dev!$DM$48),"")</f>
        <v/>
      </c>
      <c r="CR149" s="13" t="str">
        <f>IF(ISNUMBER($A149),CONCATENATE($BB149,Names!$P$3,Dev!$DV$48),"")</f>
        <v/>
      </c>
      <c r="CS149" s="13" t="str">
        <f>IF(ISNUMBER($A149),CONCATENATE($BB149,Names!$P$3,Dev!$DZ$48),"")</f>
        <v/>
      </c>
      <c r="CT149" s="13" t="str">
        <f>IF(ISNUMBER($A149),CONCATENATE($BB149,Names!$P$3,Dev!$EI$48),"")</f>
        <v/>
      </c>
      <c r="CU149" s="13" t="str">
        <f>IF(ISNUMBER($A149),CONCATENATE($BB149,Names!$P$3,Dev!$FZ$48),"")</f>
        <v/>
      </c>
      <c r="CV149" s="13" t="str">
        <f>IF(ISNUMBER($A149),CONCATENATE($BB149,Names!$P$3,Dev!$GI$48),"")</f>
        <v/>
      </c>
      <c r="CW149" s="13" t="str">
        <f>IF(ISNUMBER($A149),CONCATENATE($BB149,Names!$P$3,Dev!$GM$48),"")</f>
        <v/>
      </c>
      <c r="CX149" s="13"/>
      <c r="CY149" s="13" t="str">
        <f>IF(ISNUMBER($A149),CONCATENATE($BB149,Names!$P$3,Dev!$EM$48),"")</f>
        <v/>
      </c>
      <c r="CZ149" s="13" t="str">
        <f>IF(ISNUMBER($A149),CONCATENATE($BB149,Names!$P$3,Dev!$EV$48),"")</f>
        <v/>
      </c>
      <c r="DA149" s="13" t="str">
        <f>IF(ISNUMBER($A149),CONCATENATE($BB149,Names!$P$3,Dev!$EZ$48),"")</f>
        <v/>
      </c>
      <c r="DB149" s="13" t="str">
        <f>IF(ISNUMBER($A149),CONCATENATE($BB149,Names!$P$3,Dev!$FI$48),"")</f>
        <v/>
      </c>
      <c r="DC149" s="13" t="str">
        <f>IF(ISNUMBER($A149),CONCATENATE($BB149,Names!$P$3,Dev!$FM$48),"")</f>
        <v/>
      </c>
      <c r="DD149" s="13" t="str">
        <f>IF(ISNUMBER($A149),CONCATENATE($BB149,Names!$P$3,Dev!$FV$48),"")</f>
        <v/>
      </c>
      <c r="DE149" s="13" t="str">
        <f>IF(ISNUMBER($A149),CONCATENATE($BB149,Names!$P$3,Dev!$GP$48),"")</f>
        <v/>
      </c>
      <c r="DI149" s="105">
        <f>COUNTIFS($DL$5:DL149,"&lt;&gt;"&amp;"")</f>
        <v>0</v>
      </c>
      <c r="DJ149" s="1198" t="str">
        <f t="shared" si="76"/>
        <v/>
      </c>
      <c r="DK149" s="1198" t="str">
        <f t="shared" si="77"/>
        <v/>
      </c>
      <c r="DL149" s="1198"/>
      <c r="DM149" s="1198" t="str">
        <f>IF($DL149="","",_xlfn.CONCAT(Names!$D$5,$AO149))</f>
        <v/>
      </c>
      <c r="DN149" s="1198" t="str">
        <f>IF($DL149="","",CONCATENATE(Names!$C$26,Names!$N$3,$DM149))</f>
        <v/>
      </c>
      <c r="DO149" s="1198" t="str">
        <f>IF($DL149="","",CONCATENATE(Names!$C$25,Names!$N$3,$DM149))</f>
        <v/>
      </c>
    </row>
    <row r="150" spans="1:119" s="13" customFormat="1">
      <c r="A150" s="11">
        <v>37</v>
      </c>
      <c r="B150" s="12">
        <v>0.25</v>
      </c>
      <c r="C150" s="11"/>
      <c r="D150" s="11">
        <v>20</v>
      </c>
      <c r="F150" s="13">
        <v>1</v>
      </c>
      <c r="G150" s="2">
        <f t="shared" si="91"/>
        <v>289.79499999999979</v>
      </c>
      <c r="H150" s="2">
        <f t="shared" si="89"/>
        <v>289.91999999999979</v>
      </c>
      <c r="I150" s="1230">
        <f>I147+SUM(C148:C149)+B150</f>
        <v>289.92</v>
      </c>
      <c r="J150" s="56">
        <v>1746007000375</v>
      </c>
      <c r="K150" s="59">
        <v>16</v>
      </c>
      <c r="L150" s="2" t="str">
        <f>IF(ISNUMBER(E150),VLOOKUP(C150,'TE,EHnames'!$B$4:$F$11,'TE,EHnames'!$C$2,FALSE),"")</f>
        <v/>
      </c>
      <c r="M150" s="2" t="str">
        <f>IF(ISNUMBER(E150),VLOOKUP(C150,'TE,EHnames'!$B$4:$F$11,'TE,EHnames'!$F$2,FALSE),"")</f>
        <v/>
      </c>
      <c r="O150" s="14">
        <f t="shared" ref="O150:O155" si="92">IF(ISNUMBER(A150),ABS(H150-$Q$152),"")</f>
        <v>4.4550000000002115</v>
      </c>
      <c r="P150" s="13">
        <v>260</v>
      </c>
      <c r="S150" t="str">
        <f>IFERROR(VLOOKUP(P150,Racks!$H$4:$M$30,6),"")</f>
        <v>HBL-140Row:CnPw-U-015</v>
      </c>
      <c r="V150" s="54">
        <f>COUNTIFS('Sec-Sub'!$K$4:$K$164,"&lt;="&amp;H150)</f>
        <v>83</v>
      </c>
      <c r="W150" s="54" t="str">
        <f>VLOOKUP(V150,'Sec-Sub'!$A$4:$C$164,2,FALSE)</f>
        <v>HBL</v>
      </c>
      <c r="X150" s="54" t="str">
        <f>VLOOKUP(V150,'Sec-Sub'!$A$4:$C$164,3,FALSE)</f>
        <v>130</v>
      </c>
      <c r="Y150" s="54" t="str">
        <f>CONCATENATE(X150,Names!$I$3)</f>
        <v>130PRL</v>
      </c>
      <c r="Z150" s="48" t="s">
        <v>198</v>
      </c>
      <c r="AA150" s="49" t="s">
        <v>194</v>
      </c>
      <c r="AC150" s="15">
        <f>SUM(D149:D154)</f>
        <v>240</v>
      </c>
      <c r="AD150" s="1812"/>
      <c r="AE150" s="17">
        <v>1</v>
      </c>
      <c r="AI150" s="1266" t="str">
        <f>IF(ISNUMBER(R150),CONCATENATE(Names!$C$3,R150),"")</f>
        <v/>
      </c>
      <c r="AJ150"/>
      <c r="AK150" t="str">
        <f t="shared" si="79"/>
        <v/>
      </c>
      <c r="AL150" t="str">
        <f t="shared" si="80"/>
        <v/>
      </c>
      <c r="AM150" t="str">
        <f t="shared" si="81"/>
        <v/>
      </c>
      <c r="AN150" t="str">
        <f t="shared" si="82"/>
        <v/>
      </c>
      <c r="AO150" t="str">
        <f t="shared" si="83"/>
        <v/>
      </c>
      <c r="AP150" t="str">
        <f>IF(ISNUMBER(E150),CONCATENATE(Names!$C$5,Names!$N$3,AO150),"")</f>
        <v/>
      </c>
      <c r="AQ150" t="str">
        <f>IF(ISNUMBER(E150),CONCATENATE(Names!$D$5,AO150),"")</f>
        <v/>
      </c>
      <c r="AR150" t="str">
        <f>IF(ISNUMBER(E150),CONCATENATE(Names!$C$10,Names!$N$3,AQ150),"")</f>
        <v/>
      </c>
      <c r="AS150" t="str">
        <f>IF(ISNUMBER(E150),CONCATENATE(Names!$C$11,Names!$N$3,AQ150),"")</f>
        <v/>
      </c>
      <c r="AT150"/>
      <c r="AU150" s="13" t="str">
        <f t="shared" si="84"/>
        <v>0</v>
      </c>
      <c r="AV150">
        <f t="shared" si="85"/>
        <v>37</v>
      </c>
      <c r="AW150" t="str">
        <f t="shared" si="86"/>
        <v>HBL</v>
      </c>
      <c r="AX150" t="str">
        <f t="shared" si="87"/>
        <v>130PRL</v>
      </c>
      <c r="AY150" t="str">
        <f t="shared" si="88"/>
        <v>037</v>
      </c>
      <c r="AZ150" t="str">
        <f>IF(ISNUMBER(A150),CONCATENATE(Names!$C$6,Names!$N$3,AU150,A150),"")</f>
        <v>PRLCpl-037</v>
      </c>
      <c r="BA150" t="str">
        <f>IF(ISNUMBER(A150),CONCATENATE(Names!$C$7,Names!$N$3,AU150,A150),"")</f>
        <v>PRLSB-037</v>
      </c>
      <c r="BB150" t="str">
        <f>IF(ISNUMBER(A150),CONCATENATE(Names!$C$8,Names!$N$3,AU150,A150),"")</f>
        <v>PRLJB-037</v>
      </c>
      <c r="BC150" t="str">
        <f>IF(ISNUMBER(A150),CONCATENATE(Names!$D$6,AY150),"")</f>
        <v>C037</v>
      </c>
      <c r="BD150" t="str">
        <f>IF(ISNUMBER(A150),CONCATENATE(Names!$C$10,Names!$N$3,BC150),"")</f>
        <v>PRLEH-C037</v>
      </c>
      <c r="BE150" t="str">
        <f>IF(ISNUMBER(A150),CONCATENATE(Names!$C$11,Names!$N$3,BC150),"")</f>
        <v>PRLTE-C037</v>
      </c>
      <c r="BF150" t="str">
        <f>IF(ISNUMBER(A150),CONCATENATE(Names!$D$7,AY150),"")</f>
        <v>S037</v>
      </c>
      <c r="BG150" t="str">
        <f>IF(ISNUMBER(A150),CONCATENATE(Names!$C$10,Names!$N$3,BF150),"")</f>
        <v>PRLEH-S037</v>
      </c>
      <c r="BH150" t="str">
        <f>IF(ISNUMBER(A150),CONCATENATE(Names!$C$11,Names!$N$3,BF150),"")</f>
        <v>PRLTE-S037</v>
      </c>
      <c r="BI150" t="str">
        <f>IF(ISNUMBER(A150),CONCATENATE(Names!$C$12,Names!$N$3,BC150),"")</f>
        <v>PRLDL-C037</v>
      </c>
      <c r="BJ150" t="str">
        <f>IF(ISNUMBER(A150),CONCATENATE(Names!$C$24,Names!$N$3,AY150),"")</f>
        <v>PRLCSC-037</v>
      </c>
      <c r="BK150" t="str">
        <f>IF(ISNUMBER(A150),CONCATENATE(Names!$C$9,Names!$N$3,AY150),"")</f>
        <v>PRLTap-037</v>
      </c>
      <c r="BL150"/>
      <c r="BM150"/>
      <c r="BN150"/>
      <c r="BO150"/>
      <c r="BP150"/>
      <c r="BQ150"/>
      <c r="BR150"/>
      <c r="BS150" s="157"/>
      <c r="BT150" s="105">
        <f>COUNTIFS($BW$5:BW150,"&lt;&gt;"&amp;"")</f>
        <v>33</v>
      </c>
      <c r="BU150" s="103" t="str">
        <f t="shared" si="40"/>
        <v/>
      </c>
      <c r="BV150" s="103" t="str">
        <f t="shared" si="41"/>
        <v/>
      </c>
      <c r="BW150" s="103"/>
      <c r="BX150"/>
      <c r="BY150" t="str">
        <f>IF($BW150="","",CONCATENATE($BW150,Names!$N$3,$BX150))</f>
        <v/>
      </c>
      <c r="BZ150" s="164"/>
      <c r="CA150" s="13" t="str">
        <f>IF(ISNUMBER(A150),CONCATENATE(W150,Names!$H$3,Y150,Names!$J$3,Names!$K$3,Names!$L$3,BK150),"")</f>
        <v>HBL-130PRL:RFS-PRLTap-037</v>
      </c>
      <c r="CB150" s="13" t="str">
        <f>IF(ISNUMBER(A150),CONCATENATE(W150,Names!$H$3,Y150,Names!$J$3,Names!$K$3,Names!$L$3,BB150),"")</f>
        <v>HBL-130PRL:RFS-PRLJB-037</v>
      </c>
      <c r="CC150" s="13" t="str">
        <f>IF($BW150="","",CONCATENATE(W150,Names!$H$3,Y150,Names!$J$3,Names!$K$3,Names!$L$3,$BW150,Names!$N$3,$BX150))</f>
        <v/>
      </c>
      <c r="CF150" s="13" t="str">
        <f>IF(ISNUMBER($A150),CONCATENATE($BK150,Names!$P$3,Dev!$DA$130),"")</f>
        <v>PRLTap-037_a</v>
      </c>
      <c r="CG150" s="13" t="str">
        <f>IF(ISNUMBER($A150),CONCATENATE($BK150,Names!$P$3,Dev!$DD$130),"")</f>
        <v>PRLTap-037_b</v>
      </c>
      <c r="CH150" s="13" t="str">
        <f>IF(ISNUMBER($A150),CONCATENATE($BK150,Names!$P$3,Dev!$DG$130),"")</f>
        <v>PRLTap-037_c</v>
      </c>
      <c r="CI150" s="13" t="str">
        <f>IF(ISNUMBER($A150),CONCATENATE($BK150,Names!$P$3,Dev!$DK$130),"")</f>
        <v>PRLTap-037_d</v>
      </c>
      <c r="CJ150" s="13" t="str">
        <f>IF(ISNUMBER($A150),CONCATENATE($BK150,Names!$P$3,Dev!$DN$130),"")</f>
        <v>PRLTap-037_e</v>
      </c>
      <c r="CK150" s="13" t="str">
        <f>IF(ISNUMBER($A150),CONCATENATE($BK150,Names!$P$3,Dev!$DQ$130),"")</f>
        <v>PRLTap-037_f</v>
      </c>
      <c r="CM150" s="13" t="str">
        <f>""</f>
        <v/>
      </c>
      <c r="CN150" s="13" t="str">
        <f>IF(ISNUMBER($A150),CONCATENATE($BB150,Names!$P$3,Dev!$CZ$48),"")</f>
        <v>PRLJB-037_a</v>
      </c>
      <c r="CO150" s="13" t="str">
        <f>IF(ISNUMBER($A150),CONCATENATE($BB150,Names!$P$3,Dev!$DF$48),"")</f>
        <v>PRLJB-037_cp</v>
      </c>
      <c r="CP150" s="13" t="str">
        <f>IF(ISNUMBER($A150),CONCATENATE($BB150,Names!$P$3,Dev!$DI$48),"")</f>
        <v>PRLJB-037_b</v>
      </c>
      <c r="CQ150" s="13" t="str">
        <f>IF(ISNUMBER($A150),CONCATENATE($BB150,Names!$P$3,Dev!$DM$48),"")</f>
        <v>PRLJB-037_m</v>
      </c>
      <c r="CR150" s="13" t="str">
        <f>IF(ISNUMBER($A150),CONCATENATE($BB150,Names!$P$3,Dev!$DV$48),"")</f>
        <v>PRLJB-037_n</v>
      </c>
      <c r="CS150" s="13" t="str">
        <f>IF(ISNUMBER($A150),CONCATENATE($BB150,Names!$P$3,Dev!$DZ$48),"")</f>
        <v>PRLJB-037_aa</v>
      </c>
      <c r="CT150" s="13" t="str">
        <f>IF(ISNUMBER($A150),CONCATENATE($BB150,Names!$P$3,Dev!$EI$48),"")</f>
        <v>PRLJB-037_ab</v>
      </c>
      <c r="CU150" s="13" t="str">
        <f>IF(ISNUMBER($A150),CONCATENATE($BB150,Names!$P$3,Dev!$FZ$48),"")</f>
        <v>PRLJB-037_am</v>
      </c>
      <c r="CV150" s="13" t="str">
        <f>IF(ISNUMBER($A150),CONCATENATE($BB150,Names!$P$3,Dev!$GI$48),"")</f>
        <v>PRLJB-037_an</v>
      </c>
      <c r="CW150" s="13" t="str">
        <f>IF(ISNUMBER($A150),CONCATENATE($BB150,Names!$P$3,Dev!$GM$48),"")</f>
        <v>PRLJB-037_++EH</v>
      </c>
      <c r="CY150" s="13" t="str">
        <f>IF(ISNUMBER($A150),CONCATENATE($BB150,Names!$P$3,Dev!$EM$48),"")</f>
        <v>PRLJB-037_g</v>
      </c>
      <c r="CZ150" s="13" t="str">
        <f>IF(ISNUMBER($A150),CONCATENATE($BB150,Names!$P$3,Dev!$EV$48),"")</f>
        <v>PRLJB-037_h</v>
      </c>
      <c r="DA150" s="13" t="str">
        <f>IF(ISNUMBER($A150),CONCATENATE($BB150,Names!$P$3,Dev!$EZ$48),"")</f>
        <v>PRLJB-037_s</v>
      </c>
      <c r="DB150" s="13" t="str">
        <f>IF(ISNUMBER($A150),CONCATENATE($BB150,Names!$P$3,Dev!$FI$48),"")</f>
        <v>PRLJB-037_t</v>
      </c>
      <c r="DC150" s="13" t="str">
        <f>IF(ISNUMBER($A150),CONCATENATE($BB150,Names!$P$3,Dev!$FM$48),"")</f>
        <v>PRLJB-037_ag</v>
      </c>
      <c r="DD150" s="13" t="str">
        <f>IF(ISNUMBER($A150),CONCATENATE($BB150,Names!$P$3,Dev!$FV$48),"")</f>
        <v>PRLJB-037_ah</v>
      </c>
      <c r="DE150" s="13" t="str">
        <f>IF(ISNUMBER($A150),CONCATENATE($BB150,Names!$P$3,Dev!$GP$48),"")</f>
        <v>PRLJB-037_++TE</v>
      </c>
      <c r="DI150" s="105">
        <f>COUNTIFS($DL$5:DL150,"&lt;&gt;"&amp;"")</f>
        <v>0</v>
      </c>
      <c r="DJ150" s="1198" t="str">
        <f t="shared" si="76"/>
        <v/>
      </c>
      <c r="DK150" s="1198" t="str">
        <f t="shared" si="77"/>
        <v/>
      </c>
      <c r="DL150" s="1198"/>
      <c r="DM150" s="1198" t="str">
        <f>IF($DL150="","",_xlfn.CONCAT(Names!$D$5,$AO150))</f>
        <v/>
      </c>
      <c r="DN150" s="1198" t="str">
        <f>IF($DL150="","",CONCATENATE(Names!$C$26,Names!$N$3,$DM150))</f>
        <v/>
      </c>
      <c r="DO150" s="1198" t="str">
        <f>IF($DL150="","",CONCATENATE(Names!$C$25,Names!$N$3,$DM150))</f>
        <v/>
      </c>
    </row>
    <row r="151" spans="1:119">
      <c r="A151" s="1"/>
      <c r="B151" s="6"/>
      <c r="C151" s="6">
        <v>4.1349999999999998</v>
      </c>
      <c r="D151" s="1">
        <v>50</v>
      </c>
      <c r="E151">
        <v>72</v>
      </c>
      <c r="F151">
        <v>1</v>
      </c>
      <c r="G151" s="2">
        <f t="shared" si="91"/>
        <v>290.04499999999979</v>
      </c>
      <c r="H151" s="2">
        <f t="shared" si="89"/>
        <v>292.11249999999978</v>
      </c>
      <c r="J151" s="38"/>
      <c r="K151" s="58"/>
      <c r="L151" s="2" t="str">
        <f>IF(ISNUMBER(E151),VLOOKUP(C151,'TE,EHnames'!$B$4:$F$11,'TE,EHnames'!$C$2,FALSE),"")</f>
        <v>RST/10/50-2/1</v>
      </c>
      <c r="M151" s="2" t="str">
        <f>IF(ISNUMBER(E151),VLOOKUP(C151,'TE,EHnames'!$B$4:$F$11,'TE,EHnames'!$F$2,FALSE),"")</f>
        <v>PT100-3000</v>
      </c>
      <c r="O151" s="13" t="str">
        <f t="shared" si="92"/>
        <v/>
      </c>
      <c r="S151" t="str">
        <f>IFERROR(VLOOKUP(P151,Racks!$H$4:$M$30,6),"")</f>
        <v/>
      </c>
      <c r="V151" s="54">
        <f>COUNTIFS('Sec-Sub'!$K$4:$K$164,"&lt;="&amp;H151)</f>
        <v>83</v>
      </c>
      <c r="W151" s="54" t="str">
        <f>VLOOKUP(V151,'Sec-Sub'!$A$4:$C$164,2,FALSE)</f>
        <v>HBL</v>
      </c>
      <c r="X151" s="54" t="str">
        <f>VLOOKUP(V151,'Sec-Sub'!$A$4:$C$164,3,FALSE)</f>
        <v>130</v>
      </c>
      <c r="Y151" s="54" t="str">
        <f>CONCATENATE(X151,Names!$I$3)</f>
        <v>130PRL</v>
      </c>
      <c r="AC151" s="18"/>
      <c r="AD151" s="1812"/>
      <c r="AE151" s="20"/>
      <c r="AI151" s="1266" t="str">
        <f>IF(ISNUMBER(R151),CONCATENATE(Names!$C$3,R151),"")</f>
        <v/>
      </c>
      <c r="AK151" t="str">
        <f t="shared" si="79"/>
        <v>0</v>
      </c>
      <c r="AL151">
        <f t="shared" si="80"/>
        <v>72</v>
      </c>
      <c r="AM151" t="str">
        <f t="shared" si="81"/>
        <v>HBL</v>
      </c>
      <c r="AN151" t="str">
        <f t="shared" si="82"/>
        <v>130PRL</v>
      </c>
      <c r="AO151" t="str">
        <f t="shared" si="83"/>
        <v>072</v>
      </c>
      <c r="AP151" t="str">
        <f>IF(ISNUMBER(E151),CONCATENATE(Names!$C$5,Names!$N$3,AO151),"")</f>
        <v>PRLRL-072</v>
      </c>
      <c r="AQ151" t="str">
        <f>IF(ISNUMBER(E151),CONCATENATE(Names!$D$5,AO151),"")</f>
        <v>L072</v>
      </c>
      <c r="AR151" t="str">
        <f>IF(ISNUMBER(E151),CONCATENATE(Names!$C$10,Names!$N$3,AQ151),"")</f>
        <v>PRLEH-L072</v>
      </c>
      <c r="AS151" t="str">
        <f>IF(ISNUMBER(E151),CONCATENATE(Names!$C$11,Names!$N$3,AQ151),"")</f>
        <v>PRLTE-L072</v>
      </c>
      <c r="AU151" s="13" t="str">
        <f t="shared" si="84"/>
        <v/>
      </c>
      <c r="AV151" t="str">
        <f t="shared" si="85"/>
        <v/>
      </c>
      <c r="AW151" t="str">
        <f t="shared" si="86"/>
        <v/>
      </c>
      <c r="AX151" t="str">
        <f t="shared" si="87"/>
        <v/>
      </c>
      <c r="AY151" t="str">
        <f t="shared" si="88"/>
        <v/>
      </c>
      <c r="AZ151" t="str">
        <f>IF(ISNUMBER(A151),CONCATENATE(Names!$C$6,Names!$N$3,AU151,A151),"")</f>
        <v/>
      </c>
      <c r="BA151" t="str">
        <f>IF(ISNUMBER(A151),CONCATENATE(Names!$C$7,Names!$N$3,AU151,A151),"")</f>
        <v/>
      </c>
      <c r="BB151" t="str">
        <f>IF(ISNUMBER(A151),CONCATENATE(Names!$C$8,Names!$N$3,AU151,A151),"")</f>
        <v/>
      </c>
      <c r="BC151" t="str">
        <f>IF(ISNUMBER(A151),CONCATENATE(Names!$D$6,AY151),"")</f>
        <v/>
      </c>
      <c r="BD151" t="str">
        <f>IF(ISNUMBER(A151),CONCATENATE(Names!$C$10,Names!$N$3,BC151),"")</f>
        <v/>
      </c>
      <c r="BE151" t="str">
        <f>IF(ISNUMBER(A151),CONCATENATE(Names!$C$11,Names!$N$3,BC151),"")</f>
        <v/>
      </c>
      <c r="BF151" t="str">
        <f>IF(ISNUMBER(A151),CONCATENATE(Names!$D$7,AY151),"")</f>
        <v/>
      </c>
      <c r="BG151" t="str">
        <f>IF(ISNUMBER(A151),CONCATENATE(Names!$C$10,Names!$N$3,BF151),"")</f>
        <v/>
      </c>
      <c r="BH151" t="str">
        <f>IF(ISNUMBER(A151),CONCATENATE(Names!$C$11,Names!$N$3,BF151),"")</f>
        <v/>
      </c>
      <c r="BI151" t="str">
        <f>IF(ISNUMBER(A151),CONCATENATE(Names!$C$12,Names!$N$3,BC151),"")</f>
        <v/>
      </c>
      <c r="BJ151" t="str">
        <f>IF(ISNUMBER(A151),CONCATENATE(Names!$C$24,Names!$N$3,AY151),"")</f>
        <v/>
      </c>
      <c r="BK151" t="str">
        <f>IF(ISNUMBER(A151),CONCATENATE(Names!$C$9,Names!$N$3,AY151),"")</f>
        <v/>
      </c>
      <c r="BS151" s="157"/>
      <c r="BT151" s="105">
        <f>COUNTIFS($BW$5:BW151,"&lt;&gt;"&amp;"")</f>
        <v>33</v>
      </c>
      <c r="BU151" s="103" t="str">
        <f t="shared" si="40"/>
        <v/>
      </c>
      <c r="BV151" s="103" t="str">
        <f t="shared" si="41"/>
        <v/>
      </c>
      <c r="BW151" s="103"/>
      <c r="BY151" t="str">
        <f>IF($BW151="","",CONCATENATE($BW151,Names!$N$3,$BX151))</f>
        <v/>
      </c>
      <c r="BZ151" s="157"/>
      <c r="CA151" s="13" t="str">
        <f>IF(ISNUMBER(A151),CONCATENATE(W151,Names!$H$3,Y151,Names!$J$3,Names!$K$3,Names!$L$3,BK151),"")</f>
        <v/>
      </c>
      <c r="CB151" s="13" t="str">
        <f>IF(ISNUMBER(A151),CONCATENATE(W151,Names!$H$3,Y151,Names!$J$3,Names!$K$3,Names!$L$3,BB151),"")</f>
        <v/>
      </c>
      <c r="CC151" s="13" t="str">
        <f>IF($BW151="","",CONCATENATE(W151,Names!$H$3,Y151,Names!$J$3,Names!$K$3,Names!$L$3,$BW151,Names!$N$3,$BX151))</f>
        <v/>
      </c>
      <c r="CF151" s="13" t="str">
        <f>IF(ISNUMBER($A151),CONCATENATE($BK151,Names!$P$3,Dev!$DA$130),"")</f>
        <v/>
      </c>
      <c r="CG151" s="13" t="str">
        <f>IF(ISNUMBER($A151),CONCATENATE($BK151,Names!$P$3,Dev!$DD$130),"")</f>
        <v/>
      </c>
      <c r="CH151" s="13" t="str">
        <f>IF(ISNUMBER($A151),CONCATENATE($BK151,Names!$P$3,Dev!$DG$130),"")</f>
        <v/>
      </c>
      <c r="CI151" s="13" t="str">
        <f>IF(ISNUMBER($A151),CONCATENATE($BK151,Names!$P$3,Dev!$DK$130),"")</f>
        <v/>
      </c>
      <c r="CJ151" s="13" t="str">
        <f>IF(ISNUMBER($A151),CONCATENATE($BK151,Names!$P$3,Dev!$DN$130),"")</f>
        <v/>
      </c>
      <c r="CK151" s="13" t="str">
        <f>IF(ISNUMBER($A151),CONCATENATE($BK151,Names!$P$3,Dev!$DQ$130),"")</f>
        <v/>
      </c>
      <c r="CL151" s="13"/>
      <c r="CM151" s="13" t="str">
        <f>""</f>
        <v/>
      </c>
      <c r="CN151" s="13" t="str">
        <f>IF(ISNUMBER($A151),CONCATENATE($BB151,Names!$P$3,Dev!$CZ$48),"")</f>
        <v/>
      </c>
      <c r="CO151" s="13" t="str">
        <f>IF(ISNUMBER($A151),CONCATENATE($BB151,Names!$P$3,Dev!$DF$48),"")</f>
        <v/>
      </c>
      <c r="CP151" s="13" t="str">
        <f>IF(ISNUMBER($A151),CONCATENATE($BB151,Names!$P$3,Dev!$DI$48),"")</f>
        <v/>
      </c>
      <c r="CQ151" s="13" t="str">
        <f>IF(ISNUMBER($A151),CONCATENATE($BB151,Names!$P$3,Dev!$DM$48),"")</f>
        <v/>
      </c>
      <c r="CR151" s="13" t="str">
        <f>IF(ISNUMBER($A151),CONCATENATE($BB151,Names!$P$3,Dev!$DV$48),"")</f>
        <v/>
      </c>
      <c r="CS151" s="13" t="str">
        <f>IF(ISNUMBER($A151),CONCATENATE($BB151,Names!$P$3,Dev!$DZ$48),"")</f>
        <v/>
      </c>
      <c r="CT151" s="13" t="str">
        <f>IF(ISNUMBER($A151),CONCATENATE($BB151,Names!$P$3,Dev!$EI$48),"")</f>
        <v/>
      </c>
      <c r="CU151" s="13" t="str">
        <f>IF(ISNUMBER($A151),CONCATENATE($BB151,Names!$P$3,Dev!$FZ$48),"")</f>
        <v/>
      </c>
      <c r="CV151" s="13" t="str">
        <f>IF(ISNUMBER($A151),CONCATENATE($BB151,Names!$P$3,Dev!$GI$48),"")</f>
        <v/>
      </c>
      <c r="CW151" s="13" t="str">
        <f>IF(ISNUMBER($A151),CONCATENATE($BB151,Names!$P$3,Dev!$GM$48),"")</f>
        <v/>
      </c>
      <c r="CX151" s="13"/>
      <c r="CY151" s="13" t="str">
        <f>IF(ISNUMBER($A151),CONCATENATE($BB151,Names!$P$3,Dev!$EM$48),"")</f>
        <v/>
      </c>
      <c r="CZ151" s="13" t="str">
        <f>IF(ISNUMBER($A151),CONCATENATE($BB151,Names!$P$3,Dev!$EV$48),"")</f>
        <v/>
      </c>
      <c r="DA151" s="13" t="str">
        <f>IF(ISNUMBER($A151),CONCATENATE($BB151,Names!$P$3,Dev!$EZ$48),"")</f>
        <v/>
      </c>
      <c r="DB151" s="13" t="str">
        <f>IF(ISNUMBER($A151),CONCATENATE($BB151,Names!$P$3,Dev!$FI$48),"")</f>
        <v/>
      </c>
      <c r="DC151" s="13" t="str">
        <f>IF(ISNUMBER($A151),CONCATENATE($BB151,Names!$P$3,Dev!$FM$48),"")</f>
        <v/>
      </c>
      <c r="DD151" s="13" t="str">
        <f>IF(ISNUMBER($A151),CONCATENATE($BB151,Names!$P$3,Dev!$FV$48),"")</f>
        <v/>
      </c>
      <c r="DE151" s="13" t="str">
        <f>IF(ISNUMBER($A151),CONCATENATE($BB151,Names!$P$3,Dev!$GP$48),"")</f>
        <v/>
      </c>
      <c r="DI151" s="105">
        <f>COUNTIFS($DL$5:DL151,"&lt;&gt;"&amp;"")</f>
        <v>0</v>
      </c>
      <c r="DJ151" s="1198" t="str">
        <f t="shared" si="76"/>
        <v/>
      </c>
      <c r="DK151" s="1198" t="str">
        <f t="shared" si="77"/>
        <v/>
      </c>
      <c r="DL151" s="1198"/>
      <c r="DM151" s="1198" t="str">
        <f>IF($DL151="","",_xlfn.CONCAT(Names!$D$5,$AO151))</f>
        <v/>
      </c>
      <c r="DN151" s="1198" t="str">
        <f>IF($DL151="","",CONCATENATE(Names!$C$26,Names!$N$3,$DM151))</f>
        <v/>
      </c>
      <c r="DO151" s="1198" t="str">
        <f>IF($DL151="","",CONCATENATE(Names!$C$25,Names!$N$3,$DM151))</f>
        <v/>
      </c>
    </row>
    <row r="152" spans="1:119">
      <c r="A152" s="1"/>
      <c r="B152" s="6"/>
      <c r="C152" s="6">
        <v>4.1349999999999998</v>
      </c>
      <c r="D152" s="1">
        <v>50</v>
      </c>
      <c r="E152">
        <v>73</v>
      </c>
      <c r="F152">
        <v>1</v>
      </c>
      <c r="G152" s="2">
        <f t="shared" si="91"/>
        <v>294.17999999999978</v>
      </c>
      <c r="H152" s="2">
        <f t="shared" si="89"/>
        <v>296.24749999999977</v>
      </c>
      <c r="J152" s="38"/>
      <c r="K152" s="58"/>
      <c r="L152" s="2" t="str">
        <f>IF(ISNUMBER(E152),VLOOKUP(C152,'TE,EHnames'!$B$4:$F$11,'TE,EHnames'!$C$2,FALSE),"")</f>
        <v>RST/10/50-2/1</v>
      </c>
      <c r="M152" s="2" t="str">
        <f>IF(ISNUMBER(E152),VLOOKUP(C152,'TE,EHnames'!$B$4:$F$11,'TE,EHnames'!$F$2,FALSE),"")</f>
        <v>PT100-3000</v>
      </c>
      <c r="O152" s="13" t="str">
        <f t="shared" si="92"/>
        <v/>
      </c>
      <c r="Q152" s="7">
        <v>294.375</v>
      </c>
      <c r="R152">
        <v>260</v>
      </c>
      <c r="S152" t="str">
        <f>IFERROR(VLOOKUP(P152,Racks!$H$4:$M$30,6),"")</f>
        <v/>
      </c>
      <c r="V152" s="54">
        <f>COUNTIFS('Sec-Sub'!$K$4:$K$164,"&lt;="&amp;H152)</f>
        <v>85</v>
      </c>
      <c r="W152" s="54" t="str">
        <f>VLOOKUP(V152,'Sec-Sub'!$A$4:$C$164,2,FALSE)</f>
        <v>HBL</v>
      </c>
      <c r="X152" s="54" t="str">
        <f>VLOOKUP(V152,'Sec-Sub'!$A$4:$C$164,3,FALSE)</f>
        <v>140</v>
      </c>
      <c r="Y152" s="54" t="str">
        <f>CONCATENATE(X152,Names!$I$3)</f>
        <v>140PRL</v>
      </c>
      <c r="AC152" s="18"/>
      <c r="AD152" s="1812">
        <v>1</v>
      </c>
      <c r="AE152" s="10"/>
      <c r="AI152" s="1266" t="str">
        <f>IF(ISNUMBER(R152),CONCATENATE(Names!$C$3,R152),"")</f>
        <v>STUB260</v>
      </c>
      <c r="AK152" t="str">
        <f t="shared" si="79"/>
        <v>0</v>
      </c>
      <c r="AL152">
        <f t="shared" si="80"/>
        <v>73</v>
      </c>
      <c r="AM152" t="str">
        <f t="shared" si="81"/>
        <v>HBL</v>
      </c>
      <c r="AN152" t="str">
        <f t="shared" si="82"/>
        <v>140PRL</v>
      </c>
      <c r="AO152" t="str">
        <f t="shared" si="83"/>
        <v>073</v>
      </c>
      <c r="AP152" t="str">
        <f>IF(ISNUMBER(E152),CONCATENATE(Names!$C$5,Names!$N$3,AO152),"")</f>
        <v>PRLRL-073</v>
      </c>
      <c r="AQ152" t="str">
        <f>IF(ISNUMBER(E152),CONCATENATE(Names!$D$5,AO152),"")</f>
        <v>L073</v>
      </c>
      <c r="AR152" t="str">
        <f>IF(ISNUMBER(E152),CONCATENATE(Names!$C$10,Names!$N$3,AQ152),"")</f>
        <v>PRLEH-L073</v>
      </c>
      <c r="AS152" t="str">
        <f>IF(ISNUMBER(E152),CONCATENATE(Names!$C$11,Names!$N$3,AQ152),"")</f>
        <v>PRLTE-L073</v>
      </c>
      <c r="AU152" s="13" t="str">
        <f t="shared" si="84"/>
        <v/>
      </c>
      <c r="AV152" t="str">
        <f t="shared" si="85"/>
        <v/>
      </c>
      <c r="AW152" t="str">
        <f t="shared" si="86"/>
        <v/>
      </c>
      <c r="AX152" t="str">
        <f t="shared" si="87"/>
        <v/>
      </c>
      <c r="AY152" t="str">
        <f t="shared" si="88"/>
        <v/>
      </c>
      <c r="AZ152" t="str">
        <f>IF(ISNUMBER(A152),CONCATENATE(Names!$C$6,Names!$N$3,AU152,A152),"")</f>
        <v/>
      </c>
      <c r="BA152" t="str">
        <f>IF(ISNUMBER(A152),CONCATENATE(Names!$C$7,Names!$N$3,AU152,A152),"")</f>
        <v/>
      </c>
      <c r="BB152" t="str">
        <f>IF(ISNUMBER(A152),CONCATENATE(Names!$C$8,Names!$N$3,AU152,A152),"")</f>
        <v/>
      </c>
      <c r="BC152" t="str">
        <f>IF(ISNUMBER(A152),CONCATENATE(Names!$D$6,AY152),"")</f>
        <v/>
      </c>
      <c r="BD152" t="str">
        <f>IF(ISNUMBER(A152),CONCATENATE(Names!$C$10,Names!$N$3,BC152),"")</f>
        <v/>
      </c>
      <c r="BE152" t="str">
        <f>IF(ISNUMBER(A152),CONCATENATE(Names!$C$11,Names!$N$3,BC152),"")</f>
        <v/>
      </c>
      <c r="BF152" t="str">
        <f>IF(ISNUMBER(A152),CONCATENATE(Names!$D$7,AY152),"")</f>
        <v/>
      </c>
      <c r="BG152" t="str">
        <f>IF(ISNUMBER(A152),CONCATENATE(Names!$C$10,Names!$N$3,BF152),"")</f>
        <v/>
      </c>
      <c r="BH152" t="str">
        <f>IF(ISNUMBER(A152),CONCATENATE(Names!$C$11,Names!$N$3,BF152),"")</f>
        <v/>
      </c>
      <c r="BI152" t="str">
        <f>IF(ISNUMBER(A152),CONCATENATE(Names!$C$12,Names!$N$3,BC152),"")</f>
        <v/>
      </c>
      <c r="BJ152" t="str">
        <f>IF(ISNUMBER(A152),CONCATENATE(Names!$C$24,Names!$N$3,AY152),"")</f>
        <v/>
      </c>
      <c r="BK152" t="str">
        <f>IF(ISNUMBER(A152),CONCATENATE(Names!$C$9,Names!$N$3,AY152),"")</f>
        <v/>
      </c>
      <c r="BS152" s="157"/>
      <c r="BT152" s="105">
        <f>COUNTIFS($BW$5:BW152,"&lt;&gt;"&amp;"")</f>
        <v>33</v>
      </c>
      <c r="BU152" s="103" t="str">
        <f t="shared" si="40"/>
        <v/>
      </c>
      <c r="BV152" s="103" t="str">
        <f t="shared" si="41"/>
        <v/>
      </c>
      <c r="BW152" s="103"/>
      <c r="BY152" t="str">
        <f>IF($BW152="","",CONCATENATE($BW152,Names!$N$3,$BX152))</f>
        <v/>
      </c>
      <c r="BZ152" s="157"/>
      <c r="CA152" s="13" t="str">
        <f>IF(ISNUMBER(A152),CONCATENATE(W152,Names!$H$3,Y152,Names!$J$3,Names!$K$3,Names!$L$3,BK152),"")</f>
        <v/>
      </c>
      <c r="CB152" s="13" t="str">
        <f>IF(ISNUMBER(A152),CONCATENATE(W152,Names!$H$3,Y152,Names!$J$3,Names!$K$3,Names!$L$3,BB152),"")</f>
        <v/>
      </c>
      <c r="CC152" s="13" t="str">
        <f>IF($BW152="","",CONCATENATE(W152,Names!$H$3,Y152,Names!$J$3,Names!$K$3,Names!$L$3,$BW152,Names!$N$3,$BX152))</f>
        <v/>
      </c>
      <c r="CF152" s="13" t="str">
        <f>IF(ISNUMBER($A152),CONCATENATE($BK152,Names!$P$3,Dev!$DA$130),"")</f>
        <v/>
      </c>
      <c r="CG152" s="13" t="str">
        <f>IF(ISNUMBER($A152),CONCATENATE($BK152,Names!$P$3,Dev!$DD$130),"")</f>
        <v/>
      </c>
      <c r="CH152" s="13" t="str">
        <f>IF(ISNUMBER($A152),CONCATENATE($BK152,Names!$P$3,Dev!$DG$130),"")</f>
        <v/>
      </c>
      <c r="CI152" s="13" t="str">
        <f>IF(ISNUMBER($A152),CONCATENATE($BK152,Names!$P$3,Dev!$DK$130),"")</f>
        <v/>
      </c>
      <c r="CJ152" s="13" t="str">
        <f>IF(ISNUMBER($A152),CONCATENATE($BK152,Names!$P$3,Dev!$DN$130),"")</f>
        <v/>
      </c>
      <c r="CK152" s="13" t="str">
        <f>IF(ISNUMBER($A152),CONCATENATE($BK152,Names!$P$3,Dev!$DQ$130),"")</f>
        <v/>
      </c>
      <c r="CL152" s="13"/>
      <c r="CM152" s="13" t="str">
        <f>""</f>
        <v/>
      </c>
      <c r="CN152" s="13" t="str">
        <f>IF(ISNUMBER($A152),CONCATENATE($BB152,Names!$P$3,Dev!$CZ$48),"")</f>
        <v/>
      </c>
      <c r="CO152" s="13" t="str">
        <f>IF(ISNUMBER($A152),CONCATENATE($BB152,Names!$P$3,Dev!$DF$48),"")</f>
        <v/>
      </c>
      <c r="CP152" s="13" t="str">
        <f>IF(ISNUMBER($A152),CONCATENATE($BB152,Names!$P$3,Dev!$DI$48),"")</f>
        <v/>
      </c>
      <c r="CQ152" s="13" t="str">
        <f>IF(ISNUMBER($A152),CONCATENATE($BB152,Names!$P$3,Dev!$DM$48),"")</f>
        <v/>
      </c>
      <c r="CR152" s="13" t="str">
        <f>IF(ISNUMBER($A152),CONCATENATE($BB152,Names!$P$3,Dev!$DV$48),"")</f>
        <v/>
      </c>
      <c r="CS152" s="13" t="str">
        <f>IF(ISNUMBER($A152),CONCATENATE($BB152,Names!$P$3,Dev!$DZ$48),"")</f>
        <v/>
      </c>
      <c r="CT152" s="13" t="str">
        <f>IF(ISNUMBER($A152),CONCATENATE($BB152,Names!$P$3,Dev!$EI$48),"")</f>
        <v/>
      </c>
      <c r="CU152" s="13" t="str">
        <f>IF(ISNUMBER($A152),CONCATENATE($BB152,Names!$P$3,Dev!$FZ$48),"")</f>
        <v/>
      </c>
      <c r="CV152" s="13" t="str">
        <f>IF(ISNUMBER($A152),CONCATENATE($BB152,Names!$P$3,Dev!$GI$48),"")</f>
        <v/>
      </c>
      <c r="CW152" s="13" t="str">
        <f>IF(ISNUMBER($A152),CONCATENATE($BB152,Names!$P$3,Dev!$GM$48),"")</f>
        <v/>
      </c>
      <c r="CX152" s="13"/>
      <c r="CY152" s="13" t="str">
        <f>IF(ISNUMBER($A152),CONCATENATE($BB152,Names!$P$3,Dev!$EM$48),"")</f>
        <v/>
      </c>
      <c r="CZ152" s="13" t="str">
        <f>IF(ISNUMBER($A152),CONCATENATE($BB152,Names!$P$3,Dev!$EV$48),"")</f>
        <v/>
      </c>
      <c r="DA152" s="13" t="str">
        <f>IF(ISNUMBER($A152),CONCATENATE($BB152,Names!$P$3,Dev!$EZ$48),"")</f>
        <v/>
      </c>
      <c r="DB152" s="13" t="str">
        <f>IF(ISNUMBER($A152),CONCATENATE($BB152,Names!$P$3,Dev!$FI$48),"")</f>
        <v/>
      </c>
      <c r="DC152" s="13" t="str">
        <f>IF(ISNUMBER($A152),CONCATENATE($BB152,Names!$P$3,Dev!$FM$48),"")</f>
        <v/>
      </c>
      <c r="DD152" s="13" t="str">
        <f>IF(ISNUMBER($A152),CONCATENATE($BB152,Names!$P$3,Dev!$FV$48),"")</f>
        <v/>
      </c>
      <c r="DE152" s="13" t="str">
        <f>IF(ISNUMBER($A152),CONCATENATE($BB152,Names!$P$3,Dev!$GP$48),"")</f>
        <v/>
      </c>
      <c r="DI152" s="105">
        <f>COUNTIFS($DL$5:DL152,"&lt;&gt;"&amp;"")</f>
        <v>0</v>
      </c>
      <c r="DJ152" s="1198" t="str">
        <f t="shared" si="76"/>
        <v/>
      </c>
      <c r="DK152" s="1198" t="str">
        <f t="shared" si="77"/>
        <v/>
      </c>
      <c r="DL152" s="1198"/>
      <c r="DM152" s="1198" t="str">
        <f>IF($DL152="","",_xlfn.CONCAT(Names!$D$5,$AO152))</f>
        <v/>
      </c>
      <c r="DN152" s="1198" t="str">
        <f>IF($DL152="","",CONCATENATE(Names!$C$26,Names!$N$3,$DM152))</f>
        <v/>
      </c>
      <c r="DO152" s="1198" t="str">
        <f>IF($DL152="","",CONCATENATE(Names!$C$25,Names!$N$3,$DM152))</f>
        <v/>
      </c>
    </row>
    <row r="153" spans="1:119" s="13" customFormat="1">
      <c r="A153" s="11">
        <v>38</v>
      </c>
      <c r="B153" s="12">
        <v>0.25</v>
      </c>
      <c r="C153" s="11"/>
      <c r="D153" s="11">
        <v>20</v>
      </c>
      <c r="F153" s="13">
        <v>1</v>
      </c>
      <c r="G153" s="2">
        <f t="shared" si="91"/>
        <v>298.31499999999977</v>
      </c>
      <c r="H153" s="2">
        <f t="shared" si="89"/>
        <v>298.43999999999977</v>
      </c>
      <c r="I153" s="1230">
        <f>I150+SUM(C151:C152)+B153</f>
        <v>298.44</v>
      </c>
      <c r="J153" s="555">
        <v>1746007000385</v>
      </c>
      <c r="K153" s="59">
        <v>15.5</v>
      </c>
      <c r="L153" s="2" t="str">
        <f>IF(ISNUMBER(E153),VLOOKUP(C153,'TE,EHnames'!$B$4:$F$11,'TE,EHnames'!$C$2,FALSE),"")</f>
        <v/>
      </c>
      <c r="M153" s="2" t="str">
        <f>IF(ISNUMBER(E153),VLOOKUP(C153,'TE,EHnames'!$B$4:$F$11,'TE,EHnames'!$F$2,FALSE),"")</f>
        <v/>
      </c>
      <c r="O153" s="13">
        <f t="shared" si="92"/>
        <v>4.0649999999997704</v>
      </c>
      <c r="P153" s="13">
        <v>260</v>
      </c>
      <c r="Q153">
        <f>(Q152+Q158)/2</f>
        <v>302.89499999999998</v>
      </c>
      <c r="S153" t="str">
        <f>IFERROR(VLOOKUP(P153,Racks!$H$4:$M$30,6),"")</f>
        <v>HBL-140Row:CnPw-U-015</v>
      </c>
      <c r="V153" s="54">
        <f>COUNTIFS('Sec-Sub'!$K$4:$K$164,"&lt;="&amp;H153)</f>
        <v>85</v>
      </c>
      <c r="W153" s="54" t="str">
        <f>VLOOKUP(V153,'Sec-Sub'!$A$4:$C$164,2,FALSE)</f>
        <v>HBL</v>
      </c>
      <c r="X153" s="54" t="str">
        <f>VLOOKUP(V153,'Sec-Sub'!$A$4:$C$164,3,FALSE)</f>
        <v>140</v>
      </c>
      <c r="Y153" s="54" t="str">
        <f>CONCATENATE(X153,Names!$I$3)</f>
        <v>140PRL</v>
      </c>
      <c r="Z153" s="48" t="s">
        <v>198</v>
      </c>
      <c r="AA153" s="49" t="s">
        <v>200</v>
      </c>
      <c r="AC153" s="21"/>
      <c r="AD153" s="1812"/>
      <c r="AE153" s="17">
        <v>1</v>
      </c>
      <c r="AI153" s="1266" t="str">
        <f>IF(ISNUMBER(R153),CONCATENATE(Names!$C$3,R153),"")</f>
        <v/>
      </c>
      <c r="AJ153"/>
      <c r="AK153" t="str">
        <f t="shared" si="79"/>
        <v/>
      </c>
      <c r="AL153" t="str">
        <f t="shared" si="80"/>
        <v/>
      </c>
      <c r="AM153" t="str">
        <f t="shared" si="81"/>
        <v/>
      </c>
      <c r="AN153" t="str">
        <f t="shared" si="82"/>
        <v/>
      </c>
      <c r="AO153" t="str">
        <f t="shared" si="83"/>
        <v/>
      </c>
      <c r="AP153" t="str">
        <f>IF(ISNUMBER(E153),CONCATENATE(Names!$C$5,Names!$N$3,AO153),"")</f>
        <v/>
      </c>
      <c r="AQ153" t="str">
        <f>IF(ISNUMBER(E153),CONCATENATE(Names!$D$5,AO153),"")</f>
        <v/>
      </c>
      <c r="AR153" t="str">
        <f>IF(ISNUMBER(E153),CONCATENATE(Names!$C$10,Names!$N$3,AQ153),"")</f>
        <v/>
      </c>
      <c r="AS153" t="str">
        <f>IF(ISNUMBER(E153),CONCATENATE(Names!$C$11,Names!$N$3,AQ153),"")</f>
        <v/>
      </c>
      <c r="AT153"/>
      <c r="AU153" s="13" t="str">
        <f t="shared" si="84"/>
        <v>0</v>
      </c>
      <c r="AV153">
        <f t="shared" si="85"/>
        <v>38</v>
      </c>
      <c r="AW153" t="str">
        <f t="shared" si="86"/>
        <v>HBL</v>
      </c>
      <c r="AX153" t="str">
        <f t="shared" si="87"/>
        <v>140PRL</v>
      </c>
      <c r="AY153" t="str">
        <f t="shared" si="88"/>
        <v>038</v>
      </c>
      <c r="AZ153" t="str">
        <f>IF(ISNUMBER(A153),CONCATENATE(Names!$C$6,Names!$N$3,AU153,A153),"")</f>
        <v>PRLCpl-038</v>
      </c>
      <c r="BA153" t="str">
        <f>IF(ISNUMBER(A153),CONCATENATE(Names!$C$7,Names!$N$3,AU153,A153),"")</f>
        <v>PRLSB-038</v>
      </c>
      <c r="BB153" t="str">
        <f>IF(ISNUMBER(A153),CONCATENATE(Names!$C$8,Names!$N$3,AU153,A153),"")</f>
        <v>PRLJB-038</v>
      </c>
      <c r="BC153" t="str">
        <f>IF(ISNUMBER(A153),CONCATENATE(Names!$D$6,AY153),"")</f>
        <v>C038</v>
      </c>
      <c r="BD153" t="str">
        <f>IF(ISNUMBER(A153),CONCATENATE(Names!$C$10,Names!$N$3,BC153),"")</f>
        <v>PRLEH-C038</v>
      </c>
      <c r="BE153" t="str">
        <f>IF(ISNUMBER(A153),CONCATENATE(Names!$C$11,Names!$N$3,BC153),"")</f>
        <v>PRLTE-C038</v>
      </c>
      <c r="BF153" t="str">
        <f>IF(ISNUMBER(A153),CONCATENATE(Names!$D$7,AY153),"")</f>
        <v>S038</v>
      </c>
      <c r="BG153" t="str">
        <f>IF(ISNUMBER(A153),CONCATENATE(Names!$C$10,Names!$N$3,BF153),"")</f>
        <v>PRLEH-S038</v>
      </c>
      <c r="BH153" t="str">
        <f>IF(ISNUMBER(A153),CONCATENATE(Names!$C$11,Names!$N$3,BF153),"")</f>
        <v>PRLTE-S038</v>
      </c>
      <c r="BI153" t="str">
        <f>IF(ISNUMBER(A153),CONCATENATE(Names!$C$12,Names!$N$3,BC153),"")</f>
        <v>PRLDL-C038</v>
      </c>
      <c r="BJ153" t="str">
        <f>IF(ISNUMBER(A153),CONCATENATE(Names!$C$24,Names!$N$3,AY153),"")</f>
        <v>PRLCSC-038</v>
      </c>
      <c r="BK153" t="str">
        <f>IF(ISNUMBER(A153),CONCATENATE(Names!$C$9,Names!$N$3,AY153),"")</f>
        <v>PRLTap-038</v>
      </c>
      <c r="BL153"/>
      <c r="BM153"/>
      <c r="BN153"/>
      <c r="BO153"/>
      <c r="BP153"/>
      <c r="BQ153"/>
      <c r="BR153"/>
      <c r="BS153" s="157"/>
      <c r="BT153" s="105">
        <f>COUNTIFS($BW$5:BW153,"&lt;&gt;"&amp;"")</f>
        <v>33</v>
      </c>
      <c r="BU153" s="103" t="str">
        <f t="shared" si="40"/>
        <v/>
      </c>
      <c r="BV153" s="103" t="str">
        <f t="shared" si="41"/>
        <v/>
      </c>
      <c r="BW153" s="103"/>
      <c r="BX153"/>
      <c r="BY153" t="str">
        <f>IF($BW153="","",CONCATENATE($BW153,Names!$N$3,$BX153))</f>
        <v/>
      </c>
      <c r="BZ153" s="164"/>
      <c r="CA153" s="13" t="str">
        <f>IF(ISNUMBER(A153),CONCATENATE(W153,Names!$H$3,Y153,Names!$J$3,Names!$K$3,Names!$L$3,BK153),"")</f>
        <v>HBL-140PRL:RFS-PRLTap-038</v>
      </c>
      <c r="CB153" s="13" t="str">
        <f>IF(ISNUMBER(A153),CONCATENATE(W153,Names!$H$3,Y153,Names!$J$3,Names!$K$3,Names!$L$3,BB153),"")</f>
        <v>HBL-140PRL:RFS-PRLJB-038</v>
      </c>
      <c r="CC153" s="13" t="str">
        <f>IF($BW153="","",CONCATENATE(W153,Names!$H$3,Y153,Names!$J$3,Names!$K$3,Names!$L$3,$BW153,Names!$N$3,$BX153))</f>
        <v/>
      </c>
      <c r="CF153" s="13" t="str">
        <f>IF(ISNUMBER($A153),CONCATENATE($BK153,Names!$P$3,Dev!$DA$130),"")</f>
        <v>PRLTap-038_a</v>
      </c>
      <c r="CG153" s="13" t="str">
        <f>IF(ISNUMBER($A153),CONCATENATE($BK153,Names!$P$3,Dev!$DD$130),"")</f>
        <v>PRLTap-038_b</v>
      </c>
      <c r="CH153" s="13" t="str">
        <f>IF(ISNUMBER($A153),CONCATENATE($BK153,Names!$P$3,Dev!$DG$130),"")</f>
        <v>PRLTap-038_c</v>
      </c>
      <c r="CI153" s="13" t="str">
        <f>IF(ISNUMBER($A153),CONCATENATE($BK153,Names!$P$3,Dev!$DK$130),"")</f>
        <v>PRLTap-038_d</v>
      </c>
      <c r="CJ153" s="13" t="str">
        <f>IF(ISNUMBER($A153),CONCATENATE($BK153,Names!$P$3,Dev!$DN$130),"")</f>
        <v>PRLTap-038_e</v>
      </c>
      <c r="CK153" s="13" t="str">
        <f>IF(ISNUMBER($A153),CONCATENATE($BK153,Names!$P$3,Dev!$DQ$130),"")</f>
        <v>PRLTap-038_f</v>
      </c>
      <c r="CM153" s="13" t="str">
        <f>""</f>
        <v/>
      </c>
      <c r="CN153" s="13" t="str">
        <f>IF(ISNUMBER($A153),CONCATENATE($BB153,Names!$P$3,Dev!$CZ$48),"")</f>
        <v>PRLJB-038_a</v>
      </c>
      <c r="CO153" s="13" t="str">
        <f>IF(ISNUMBER($A153),CONCATENATE($BB153,Names!$P$3,Dev!$DF$48),"")</f>
        <v>PRLJB-038_cp</v>
      </c>
      <c r="CP153" s="13" t="str">
        <f>IF(ISNUMBER($A153),CONCATENATE($BB153,Names!$P$3,Dev!$DI$48),"")</f>
        <v>PRLJB-038_b</v>
      </c>
      <c r="CQ153" s="13" t="str">
        <f>IF(ISNUMBER($A153),CONCATENATE($BB153,Names!$P$3,Dev!$DM$48),"")</f>
        <v>PRLJB-038_m</v>
      </c>
      <c r="CR153" s="13" t="str">
        <f>IF(ISNUMBER($A153),CONCATENATE($BB153,Names!$P$3,Dev!$DV$48),"")</f>
        <v>PRLJB-038_n</v>
      </c>
      <c r="CS153" s="13" t="str">
        <f>IF(ISNUMBER($A153),CONCATENATE($BB153,Names!$P$3,Dev!$DZ$48),"")</f>
        <v>PRLJB-038_aa</v>
      </c>
      <c r="CT153" s="13" t="str">
        <f>IF(ISNUMBER($A153),CONCATENATE($BB153,Names!$P$3,Dev!$EI$48),"")</f>
        <v>PRLJB-038_ab</v>
      </c>
      <c r="CU153" s="13" t="str">
        <f>IF(ISNUMBER($A153),CONCATENATE($BB153,Names!$P$3,Dev!$FZ$48),"")</f>
        <v>PRLJB-038_am</v>
      </c>
      <c r="CV153" s="13" t="str">
        <f>IF(ISNUMBER($A153),CONCATENATE($BB153,Names!$P$3,Dev!$GI$48),"")</f>
        <v>PRLJB-038_an</v>
      </c>
      <c r="CW153" s="13" t="str">
        <f>IF(ISNUMBER($A153),CONCATENATE($BB153,Names!$P$3,Dev!$GM$48),"")</f>
        <v>PRLJB-038_++EH</v>
      </c>
      <c r="CY153" s="13" t="str">
        <f>IF(ISNUMBER($A153),CONCATENATE($BB153,Names!$P$3,Dev!$EM$48),"")</f>
        <v>PRLJB-038_g</v>
      </c>
      <c r="CZ153" s="13" t="str">
        <f>IF(ISNUMBER($A153),CONCATENATE($BB153,Names!$P$3,Dev!$EV$48),"")</f>
        <v>PRLJB-038_h</v>
      </c>
      <c r="DA153" s="13" t="str">
        <f>IF(ISNUMBER($A153),CONCATENATE($BB153,Names!$P$3,Dev!$EZ$48),"")</f>
        <v>PRLJB-038_s</v>
      </c>
      <c r="DB153" s="13" t="str">
        <f>IF(ISNUMBER($A153),CONCATENATE($BB153,Names!$P$3,Dev!$FI$48),"")</f>
        <v>PRLJB-038_t</v>
      </c>
      <c r="DC153" s="13" t="str">
        <f>IF(ISNUMBER($A153),CONCATENATE($BB153,Names!$P$3,Dev!$FM$48),"")</f>
        <v>PRLJB-038_ag</v>
      </c>
      <c r="DD153" s="13" t="str">
        <f>IF(ISNUMBER($A153),CONCATENATE($BB153,Names!$P$3,Dev!$FV$48),"")</f>
        <v>PRLJB-038_ah</v>
      </c>
      <c r="DE153" s="13" t="str">
        <f>IF(ISNUMBER($A153),CONCATENATE($BB153,Names!$P$3,Dev!$GP$48),"")</f>
        <v>PRLJB-038_++TE</v>
      </c>
      <c r="DI153" s="105">
        <f>COUNTIFS($DL$5:DL153,"&lt;&gt;"&amp;"")</f>
        <v>0</v>
      </c>
      <c r="DJ153" s="1198" t="str">
        <f t="shared" si="76"/>
        <v/>
      </c>
      <c r="DK153" s="1198" t="str">
        <f t="shared" si="77"/>
        <v/>
      </c>
      <c r="DL153" s="1198"/>
      <c r="DM153" s="1198" t="str">
        <f>IF($DL153="","",_xlfn.CONCAT(Names!$D$5,$AO153))</f>
        <v/>
      </c>
      <c r="DN153" s="1198" t="str">
        <f>IF($DL153="","",CONCATENATE(Names!$C$26,Names!$N$3,$DM153))</f>
        <v/>
      </c>
      <c r="DO153" s="1198" t="str">
        <f>IF($DL153="","",CONCATENATE(Names!$C$25,Names!$N$3,$DM153))</f>
        <v/>
      </c>
    </row>
    <row r="154" spans="1:119">
      <c r="A154" s="1"/>
      <c r="B154" s="6"/>
      <c r="C154" s="6">
        <v>4.1349999999999998</v>
      </c>
      <c r="D154" s="1">
        <v>50</v>
      </c>
      <c r="E154">
        <v>74</v>
      </c>
      <c r="F154">
        <v>1</v>
      </c>
      <c r="G154" s="2">
        <f t="shared" si="91"/>
        <v>298.56499999999977</v>
      </c>
      <c r="H154" s="2">
        <f t="shared" si="89"/>
        <v>300.63249999999977</v>
      </c>
      <c r="J154" s="38"/>
      <c r="K154" s="58"/>
      <c r="L154" s="2" t="str">
        <f>IF(ISNUMBER(E154),VLOOKUP(C154,'TE,EHnames'!$B$4:$F$11,'TE,EHnames'!$C$2,FALSE),"")</f>
        <v>RST/10/50-2/1</v>
      </c>
      <c r="M154" s="2" t="str">
        <f>IF(ISNUMBER(E154),VLOOKUP(C154,'TE,EHnames'!$B$4:$F$11,'TE,EHnames'!$F$2,FALSE),"")</f>
        <v>PT100-3000</v>
      </c>
      <c r="O154" s="13" t="str">
        <f t="shared" si="92"/>
        <v/>
      </c>
      <c r="S154" t="str">
        <f>IFERROR(VLOOKUP(P154,Racks!$H$4:$M$30,6),"")</f>
        <v/>
      </c>
      <c r="V154" s="54">
        <f>COUNTIFS('Sec-Sub'!$K$4:$K$164,"&lt;="&amp;H154)</f>
        <v>85</v>
      </c>
      <c r="W154" s="54" t="str">
        <f>VLOOKUP(V154,'Sec-Sub'!$A$4:$C$164,2,FALSE)</f>
        <v>HBL</v>
      </c>
      <c r="X154" s="54" t="str">
        <f>VLOOKUP(V154,'Sec-Sub'!$A$4:$C$164,3,FALSE)</f>
        <v>140</v>
      </c>
      <c r="Y154" s="54" t="str">
        <f>CONCATENATE(X154,Names!$I$3)</f>
        <v>140PRL</v>
      </c>
      <c r="AC154" s="23"/>
      <c r="AD154" s="1812"/>
      <c r="AE154" s="20"/>
      <c r="AI154" s="1266" t="str">
        <f>IF(ISNUMBER(R154),CONCATENATE(Names!$C$3,R154),"")</f>
        <v/>
      </c>
      <c r="AK154" t="str">
        <f t="shared" si="79"/>
        <v>0</v>
      </c>
      <c r="AL154">
        <f t="shared" si="80"/>
        <v>74</v>
      </c>
      <c r="AM154" t="str">
        <f t="shared" si="81"/>
        <v>HBL</v>
      </c>
      <c r="AN154" t="str">
        <f t="shared" si="82"/>
        <v>140PRL</v>
      </c>
      <c r="AO154" t="str">
        <f t="shared" si="83"/>
        <v>074</v>
      </c>
      <c r="AP154" t="str">
        <f>IF(ISNUMBER(E154),CONCATENATE(Names!$C$5,Names!$N$3,AO154),"")</f>
        <v>PRLRL-074</v>
      </c>
      <c r="AQ154" t="str">
        <f>IF(ISNUMBER(E154),CONCATENATE(Names!$D$5,AO154),"")</f>
        <v>L074</v>
      </c>
      <c r="AR154" t="str">
        <f>IF(ISNUMBER(E154),CONCATENATE(Names!$C$10,Names!$N$3,AQ154),"")</f>
        <v>PRLEH-L074</v>
      </c>
      <c r="AS154" t="str">
        <f>IF(ISNUMBER(E154),CONCATENATE(Names!$C$11,Names!$N$3,AQ154),"")</f>
        <v>PRLTE-L074</v>
      </c>
      <c r="AU154" s="13" t="str">
        <f t="shared" si="84"/>
        <v/>
      </c>
      <c r="AV154" t="str">
        <f t="shared" si="85"/>
        <v/>
      </c>
      <c r="AW154" t="str">
        <f t="shared" si="86"/>
        <v/>
      </c>
      <c r="AX154" t="str">
        <f t="shared" si="87"/>
        <v/>
      </c>
      <c r="AY154" t="str">
        <f t="shared" si="88"/>
        <v/>
      </c>
      <c r="AZ154" t="str">
        <f>IF(ISNUMBER(A154),CONCATENATE(Names!$C$6,Names!$N$3,AU154,A154),"")</f>
        <v/>
      </c>
      <c r="BA154" t="str">
        <f>IF(ISNUMBER(A154),CONCATENATE(Names!$C$7,Names!$N$3,AU154,A154),"")</f>
        <v/>
      </c>
      <c r="BB154" t="str">
        <f>IF(ISNUMBER(A154),CONCATENATE(Names!$C$8,Names!$N$3,AU154,A154),"")</f>
        <v/>
      </c>
      <c r="BC154" t="str">
        <f>IF(ISNUMBER(A154),CONCATENATE(Names!$D$6,AY154),"")</f>
        <v/>
      </c>
      <c r="BD154" t="str">
        <f>IF(ISNUMBER(A154),CONCATENATE(Names!$C$10,Names!$N$3,BC154),"")</f>
        <v/>
      </c>
      <c r="BE154" t="str">
        <f>IF(ISNUMBER(A154),CONCATENATE(Names!$C$11,Names!$N$3,BC154),"")</f>
        <v/>
      </c>
      <c r="BF154" t="str">
        <f>IF(ISNUMBER(A154),CONCATENATE(Names!$D$7,AY154),"")</f>
        <v/>
      </c>
      <c r="BG154" t="str">
        <f>IF(ISNUMBER(A154),CONCATENATE(Names!$C$10,Names!$N$3,BF154),"")</f>
        <v/>
      </c>
      <c r="BH154" t="str">
        <f>IF(ISNUMBER(A154),CONCATENATE(Names!$C$11,Names!$N$3,BF154),"")</f>
        <v/>
      </c>
      <c r="BI154" t="str">
        <f>IF(ISNUMBER(A154),CONCATENATE(Names!$C$12,Names!$N$3,BC154),"")</f>
        <v/>
      </c>
      <c r="BJ154" t="str">
        <f>IF(ISNUMBER(A154),CONCATENATE(Names!$C$24,Names!$N$3,AY154),"")</f>
        <v/>
      </c>
      <c r="BK154" t="str">
        <f>IF(ISNUMBER(A154),CONCATENATE(Names!$C$9,Names!$N$3,AY154),"")</f>
        <v/>
      </c>
      <c r="BS154" s="157"/>
      <c r="BT154" s="105">
        <f>COUNTIFS($BW$5:BW154,"&lt;&gt;"&amp;"")</f>
        <v>33</v>
      </c>
      <c r="BU154" s="103" t="str">
        <f t="shared" si="40"/>
        <v/>
      </c>
      <c r="BV154" s="103" t="str">
        <f t="shared" si="41"/>
        <v/>
      </c>
      <c r="BW154" s="103"/>
      <c r="BY154" t="str">
        <f>IF($BW154="","",CONCATENATE($BW154,Names!$N$3,$BX154))</f>
        <v/>
      </c>
      <c r="BZ154" s="157"/>
      <c r="CA154" s="13" t="str">
        <f>IF(ISNUMBER(A154),CONCATENATE(W154,Names!$H$3,Y154,Names!$J$3,Names!$K$3,Names!$L$3,BK154),"")</f>
        <v/>
      </c>
      <c r="CB154" s="13" t="str">
        <f>IF(ISNUMBER(A154),CONCATENATE(W154,Names!$H$3,Y154,Names!$J$3,Names!$K$3,Names!$L$3,BB154),"")</f>
        <v/>
      </c>
      <c r="CC154" s="13" t="str">
        <f>IF($BW154="","",CONCATENATE(W154,Names!$H$3,Y154,Names!$J$3,Names!$K$3,Names!$L$3,$BW154,Names!$N$3,$BX154))</f>
        <v/>
      </c>
      <c r="CF154" s="13" t="str">
        <f>IF(ISNUMBER($A154),CONCATENATE($BK154,Names!$P$3,Dev!$DA$130),"")</f>
        <v/>
      </c>
      <c r="CG154" s="13" t="str">
        <f>IF(ISNUMBER($A154),CONCATENATE($BK154,Names!$P$3,Dev!$DD$130),"")</f>
        <v/>
      </c>
      <c r="CH154" s="13" t="str">
        <f>IF(ISNUMBER($A154),CONCATENATE($BK154,Names!$P$3,Dev!$DG$130),"")</f>
        <v/>
      </c>
      <c r="CI154" s="13" t="str">
        <f>IF(ISNUMBER($A154),CONCATENATE($BK154,Names!$P$3,Dev!$DK$130),"")</f>
        <v/>
      </c>
      <c r="CJ154" s="13" t="str">
        <f>IF(ISNUMBER($A154),CONCATENATE($BK154,Names!$P$3,Dev!$DN$130),"")</f>
        <v/>
      </c>
      <c r="CK154" s="13" t="str">
        <f>IF(ISNUMBER($A154),CONCATENATE($BK154,Names!$P$3,Dev!$DQ$130),"")</f>
        <v/>
      </c>
      <c r="CL154" s="13"/>
      <c r="CM154" s="13" t="str">
        <f>""</f>
        <v/>
      </c>
      <c r="CN154" s="13" t="str">
        <f>IF(ISNUMBER($A154),CONCATENATE($BB154,Names!$P$3,Dev!$CZ$48),"")</f>
        <v/>
      </c>
      <c r="CO154" s="13" t="str">
        <f>IF(ISNUMBER($A154),CONCATENATE($BB154,Names!$P$3,Dev!$DF$48),"")</f>
        <v/>
      </c>
      <c r="CP154" s="13" t="str">
        <f>IF(ISNUMBER($A154),CONCATENATE($BB154,Names!$P$3,Dev!$DI$48),"")</f>
        <v/>
      </c>
      <c r="CQ154" s="13" t="str">
        <f>IF(ISNUMBER($A154),CONCATENATE($BB154,Names!$P$3,Dev!$DM$48),"")</f>
        <v/>
      </c>
      <c r="CR154" s="13" t="str">
        <f>IF(ISNUMBER($A154),CONCATENATE($BB154,Names!$P$3,Dev!$DV$48),"")</f>
        <v/>
      </c>
      <c r="CS154" s="13" t="str">
        <f>IF(ISNUMBER($A154),CONCATENATE($BB154,Names!$P$3,Dev!$DZ$48),"")</f>
        <v/>
      </c>
      <c r="CT154" s="13" t="str">
        <f>IF(ISNUMBER($A154),CONCATENATE($BB154,Names!$P$3,Dev!$EI$48),"")</f>
        <v/>
      </c>
      <c r="CU154" s="13" t="str">
        <f>IF(ISNUMBER($A154),CONCATENATE($BB154,Names!$P$3,Dev!$FZ$48),"")</f>
        <v/>
      </c>
      <c r="CV154" s="13" t="str">
        <f>IF(ISNUMBER($A154),CONCATENATE($BB154,Names!$P$3,Dev!$GI$48),"")</f>
        <v/>
      </c>
      <c r="CW154" s="13" t="str">
        <f>IF(ISNUMBER($A154),CONCATENATE($BB154,Names!$P$3,Dev!$GM$48),"")</f>
        <v/>
      </c>
      <c r="CX154" s="13"/>
      <c r="CY154" s="13" t="str">
        <f>IF(ISNUMBER($A154),CONCATENATE($BB154,Names!$P$3,Dev!$EM$48),"")</f>
        <v/>
      </c>
      <c r="CZ154" s="13" t="str">
        <f>IF(ISNUMBER($A154),CONCATENATE($BB154,Names!$P$3,Dev!$EV$48),"")</f>
        <v/>
      </c>
      <c r="DA154" s="13" t="str">
        <f>IF(ISNUMBER($A154),CONCATENATE($BB154,Names!$P$3,Dev!$EZ$48),"")</f>
        <v/>
      </c>
      <c r="DB154" s="13" t="str">
        <f>IF(ISNUMBER($A154),CONCATENATE($BB154,Names!$P$3,Dev!$FI$48),"")</f>
        <v/>
      </c>
      <c r="DC154" s="13" t="str">
        <f>IF(ISNUMBER($A154),CONCATENATE($BB154,Names!$P$3,Dev!$FM$48),"")</f>
        <v/>
      </c>
      <c r="DD154" s="13" t="str">
        <f>IF(ISNUMBER($A154),CONCATENATE($BB154,Names!$P$3,Dev!$FV$48),"")</f>
        <v/>
      </c>
      <c r="DE154" s="13" t="str">
        <f>IF(ISNUMBER($A154),CONCATENATE($BB154,Names!$P$3,Dev!$GP$48),"")</f>
        <v/>
      </c>
      <c r="DI154" s="105">
        <f>COUNTIFS($DL$5:DL154,"&lt;&gt;"&amp;"")</f>
        <v>0</v>
      </c>
      <c r="DJ154" s="1198" t="str">
        <f t="shared" si="76"/>
        <v/>
      </c>
      <c r="DK154" s="1198" t="str">
        <f t="shared" si="77"/>
        <v/>
      </c>
      <c r="DL154" s="1198"/>
      <c r="DM154" s="1198" t="str">
        <f>IF($DL154="","",_xlfn.CONCAT(Names!$D$5,$AO154))</f>
        <v/>
      </c>
      <c r="DN154" s="1198" t="str">
        <f>IF($DL154="","",CONCATENATE(Names!$C$26,Names!$N$3,$DM154))</f>
        <v/>
      </c>
      <c r="DO154" s="1198" t="str">
        <f>IF($DL154="","",CONCATENATE(Names!$C$25,Names!$N$3,$DM154))</f>
        <v/>
      </c>
    </row>
    <row r="155" spans="1:119">
      <c r="A155" s="1"/>
      <c r="B155" s="6"/>
      <c r="C155" s="6">
        <v>4.1349999999999998</v>
      </c>
      <c r="D155" s="1">
        <v>50</v>
      </c>
      <c r="E155">
        <v>75</v>
      </c>
      <c r="F155">
        <v>1</v>
      </c>
      <c r="G155" s="2">
        <f t="shared" si="91"/>
        <v>302.69999999999976</v>
      </c>
      <c r="H155" s="2">
        <f t="shared" si="89"/>
        <v>304.76749999999976</v>
      </c>
      <c r="J155" s="38"/>
      <c r="K155" s="58"/>
      <c r="L155" s="2" t="str">
        <f>IF(ISNUMBER(E155),VLOOKUP(C155,'TE,EHnames'!$B$4:$F$11,'TE,EHnames'!$C$2,FALSE),"")</f>
        <v>RST/10/50-2/1</v>
      </c>
      <c r="M155" s="2" t="str">
        <f>IF(ISNUMBER(E155),VLOOKUP(C155,'TE,EHnames'!$B$4:$F$11,'TE,EHnames'!$F$2,FALSE),"")</f>
        <v>PT100-3000</v>
      </c>
      <c r="O155" s="13" t="str">
        <f t="shared" si="92"/>
        <v/>
      </c>
      <c r="S155" t="str">
        <f>IFERROR(VLOOKUP(P155,Racks!$H$4:$M$30,6),"")</f>
        <v/>
      </c>
      <c r="T155" s="172">
        <f>Racks!$B$21</f>
        <v>303.022154</v>
      </c>
      <c r="U155" t="str">
        <f>CONCATENATE(Racks!$C$21,Names!$H$3,Racks!$D$21,"/",Racks!$E$21,Names!$H$3,Racks!$F$21)</f>
        <v>HBL-140Row/HBL-150Row</v>
      </c>
      <c r="V155" s="54">
        <f>COUNTIFS('Sec-Sub'!$K$4:$K$164,"&lt;="&amp;H155)</f>
        <v>87</v>
      </c>
      <c r="W155" s="54" t="str">
        <f>VLOOKUP(V155,'Sec-Sub'!$A$4:$C$164,2,FALSE)</f>
        <v>HBL</v>
      </c>
      <c r="X155" s="54" t="str">
        <f>VLOOKUP(V155,'Sec-Sub'!$A$4:$C$164,3,FALSE)</f>
        <v>150</v>
      </c>
      <c r="Y155" s="54" t="str">
        <f>CONCATENATE(X155,Names!$I$3)</f>
        <v>150PRL</v>
      </c>
      <c r="AC155" s="8">
        <f>SUM(AD155:AE160)</f>
        <v>4</v>
      </c>
      <c r="AD155" s="1812">
        <v>1</v>
      </c>
      <c r="AE155" s="10"/>
      <c r="AI155" s="1266" t="str">
        <f>IF(ISNUMBER(R155),CONCATENATE(Names!$C$3,R155),"")</f>
        <v/>
      </c>
      <c r="AK155" t="str">
        <f t="shared" si="79"/>
        <v>0</v>
      </c>
      <c r="AL155">
        <f t="shared" si="80"/>
        <v>75</v>
      </c>
      <c r="AM155" t="str">
        <f t="shared" si="81"/>
        <v>HBL</v>
      </c>
      <c r="AN155" t="str">
        <f t="shared" si="82"/>
        <v>150PRL</v>
      </c>
      <c r="AO155" t="str">
        <f t="shared" si="83"/>
        <v>075</v>
      </c>
      <c r="AP155" t="str">
        <f>IF(ISNUMBER(E155),CONCATENATE(Names!$C$5,Names!$N$3,AO155),"")</f>
        <v>PRLRL-075</v>
      </c>
      <c r="AQ155" t="str">
        <f>IF(ISNUMBER(E155),CONCATENATE(Names!$D$5,AO155),"")</f>
        <v>L075</v>
      </c>
      <c r="AR155" t="str">
        <f>IF(ISNUMBER(E155),CONCATENATE(Names!$C$10,Names!$N$3,AQ155),"")</f>
        <v>PRLEH-L075</v>
      </c>
      <c r="AS155" t="str">
        <f>IF(ISNUMBER(E155),CONCATENATE(Names!$C$11,Names!$N$3,AQ155),"")</f>
        <v>PRLTE-L075</v>
      </c>
      <c r="AU155" s="13" t="str">
        <f t="shared" si="84"/>
        <v/>
      </c>
      <c r="AV155" t="str">
        <f t="shared" si="85"/>
        <v/>
      </c>
      <c r="AW155" t="str">
        <f t="shared" si="86"/>
        <v/>
      </c>
      <c r="AX155" t="str">
        <f t="shared" si="87"/>
        <v/>
      </c>
      <c r="AY155" t="str">
        <f t="shared" si="88"/>
        <v/>
      </c>
      <c r="AZ155" t="str">
        <f>IF(ISNUMBER(A155),CONCATENATE(Names!$C$6,Names!$N$3,AU155,A155),"")</f>
        <v/>
      </c>
      <c r="BA155" t="str">
        <f>IF(ISNUMBER(A155),CONCATENATE(Names!$C$7,Names!$N$3,AU155,A155),"")</f>
        <v/>
      </c>
      <c r="BB155" t="str">
        <f>IF(ISNUMBER(A155),CONCATENATE(Names!$C$8,Names!$N$3,AU155,A155),"")</f>
        <v/>
      </c>
      <c r="BC155" t="str">
        <f>IF(ISNUMBER(A155),CONCATENATE(Names!$D$6,AY155),"")</f>
        <v/>
      </c>
      <c r="BD155" t="str">
        <f>IF(ISNUMBER(A155),CONCATENATE(Names!$C$10,Names!$N$3,BC155),"")</f>
        <v/>
      </c>
      <c r="BE155" t="str">
        <f>IF(ISNUMBER(A155),CONCATENATE(Names!$C$11,Names!$N$3,BC155),"")</f>
        <v/>
      </c>
      <c r="BF155" t="str">
        <f>IF(ISNUMBER(A155),CONCATENATE(Names!$D$7,AY155),"")</f>
        <v/>
      </c>
      <c r="BG155" t="str">
        <f>IF(ISNUMBER(A155),CONCATENATE(Names!$C$10,Names!$N$3,BF155),"")</f>
        <v/>
      </c>
      <c r="BH155" t="str">
        <f>IF(ISNUMBER(A155),CONCATENATE(Names!$C$11,Names!$N$3,BF155),"")</f>
        <v/>
      </c>
      <c r="BI155" t="str">
        <f>IF(ISNUMBER(A155),CONCATENATE(Names!$C$12,Names!$N$3,BC155),"")</f>
        <v/>
      </c>
      <c r="BJ155" t="str">
        <f>IF(ISNUMBER(A155),CONCATENATE(Names!$C$24,Names!$N$3,AY155),"")</f>
        <v/>
      </c>
      <c r="BK155" t="str">
        <f>IF(ISNUMBER(A155),CONCATENATE(Names!$C$9,Names!$N$3,AY155),"")</f>
        <v/>
      </c>
      <c r="BS155" s="157"/>
      <c r="BT155" s="105">
        <f>COUNTIFS($BW$5:BW155,"&lt;&gt;"&amp;"")</f>
        <v>33</v>
      </c>
      <c r="BU155" s="103" t="str">
        <f t="shared" si="40"/>
        <v/>
      </c>
      <c r="BV155" s="103" t="str">
        <f t="shared" si="41"/>
        <v/>
      </c>
      <c r="BW155" s="103"/>
      <c r="BY155" t="str">
        <f>IF($BW155="","",CONCATENATE($BW155,Names!$N$3,$BX155))</f>
        <v/>
      </c>
      <c r="BZ155" s="157"/>
      <c r="CA155" s="13" t="str">
        <f>IF(ISNUMBER(A155),CONCATENATE(W155,Names!$H$3,Y155,Names!$J$3,Names!$K$3,Names!$L$3,BK155),"")</f>
        <v/>
      </c>
      <c r="CB155" s="13" t="str">
        <f>IF(ISNUMBER(A155),CONCATENATE(W155,Names!$H$3,Y155,Names!$J$3,Names!$K$3,Names!$L$3,BB155),"")</f>
        <v/>
      </c>
      <c r="CC155" s="13" t="str">
        <f>IF($BW155="","",CONCATENATE(W155,Names!$H$3,Y155,Names!$J$3,Names!$K$3,Names!$L$3,$BW155,Names!$N$3,$BX155))</f>
        <v/>
      </c>
      <c r="CF155" s="13" t="str">
        <f>IF(ISNUMBER($A155),CONCATENATE($BK155,Names!$P$3,Dev!$DA$130),"")</f>
        <v/>
      </c>
      <c r="CG155" s="13" t="str">
        <f>IF(ISNUMBER($A155),CONCATENATE($BK155,Names!$P$3,Dev!$DD$130),"")</f>
        <v/>
      </c>
      <c r="CH155" s="13" t="str">
        <f>IF(ISNUMBER($A155),CONCATENATE($BK155,Names!$P$3,Dev!$DG$130),"")</f>
        <v/>
      </c>
      <c r="CI155" s="13" t="str">
        <f>IF(ISNUMBER($A155),CONCATENATE($BK155,Names!$P$3,Dev!$DK$130),"")</f>
        <v/>
      </c>
      <c r="CJ155" s="13" t="str">
        <f>IF(ISNUMBER($A155),CONCATENATE($BK155,Names!$P$3,Dev!$DN$130),"")</f>
        <v/>
      </c>
      <c r="CK155" s="13" t="str">
        <f>IF(ISNUMBER($A155),CONCATENATE($BK155,Names!$P$3,Dev!$DQ$130),"")</f>
        <v/>
      </c>
      <c r="CL155" s="13"/>
      <c r="CM155" s="13" t="str">
        <f>""</f>
        <v/>
      </c>
      <c r="CN155" s="13" t="str">
        <f>IF(ISNUMBER($A155),CONCATENATE($BB155,Names!$P$3,Dev!$CZ$48),"")</f>
        <v/>
      </c>
      <c r="CO155" s="13" t="str">
        <f>IF(ISNUMBER($A155),CONCATENATE($BB155,Names!$P$3,Dev!$DF$48),"")</f>
        <v/>
      </c>
      <c r="CP155" s="13" t="str">
        <f>IF(ISNUMBER($A155),CONCATENATE($BB155,Names!$P$3,Dev!$DI$48),"")</f>
        <v/>
      </c>
      <c r="CQ155" s="13" t="str">
        <f>IF(ISNUMBER($A155),CONCATENATE($BB155,Names!$P$3,Dev!$DM$48),"")</f>
        <v/>
      </c>
      <c r="CR155" s="13" t="str">
        <f>IF(ISNUMBER($A155),CONCATENATE($BB155,Names!$P$3,Dev!$DV$48),"")</f>
        <v/>
      </c>
      <c r="CS155" s="13" t="str">
        <f>IF(ISNUMBER($A155),CONCATENATE($BB155,Names!$P$3,Dev!$DZ$48),"")</f>
        <v/>
      </c>
      <c r="CT155" s="13" t="str">
        <f>IF(ISNUMBER($A155),CONCATENATE($BB155,Names!$P$3,Dev!$EI$48),"")</f>
        <v/>
      </c>
      <c r="CU155" s="13" t="str">
        <f>IF(ISNUMBER($A155),CONCATENATE($BB155,Names!$P$3,Dev!$FZ$48),"")</f>
        <v/>
      </c>
      <c r="CV155" s="13" t="str">
        <f>IF(ISNUMBER($A155),CONCATENATE($BB155,Names!$P$3,Dev!$GI$48),"")</f>
        <v/>
      </c>
      <c r="CW155" s="13" t="str">
        <f>IF(ISNUMBER($A155),CONCATENATE($BB155,Names!$P$3,Dev!$GM$48),"")</f>
        <v/>
      </c>
      <c r="CX155" s="13"/>
      <c r="CY155" s="13" t="str">
        <f>IF(ISNUMBER($A155),CONCATENATE($BB155,Names!$P$3,Dev!$EM$48),"")</f>
        <v/>
      </c>
      <c r="CZ155" s="13" t="str">
        <f>IF(ISNUMBER($A155),CONCATENATE($BB155,Names!$P$3,Dev!$EV$48),"")</f>
        <v/>
      </c>
      <c r="DA155" s="13" t="str">
        <f>IF(ISNUMBER($A155),CONCATENATE($BB155,Names!$P$3,Dev!$EZ$48),"")</f>
        <v/>
      </c>
      <c r="DB155" s="13" t="str">
        <f>IF(ISNUMBER($A155),CONCATENATE($BB155,Names!$P$3,Dev!$FI$48),"")</f>
        <v/>
      </c>
      <c r="DC155" s="13" t="str">
        <f>IF(ISNUMBER($A155),CONCATENATE($BB155,Names!$P$3,Dev!$FM$48),"")</f>
        <v/>
      </c>
      <c r="DD155" s="13" t="str">
        <f>IF(ISNUMBER($A155),CONCATENATE($BB155,Names!$P$3,Dev!$FV$48),"")</f>
        <v/>
      </c>
      <c r="DE155" s="13" t="str">
        <f>IF(ISNUMBER($A155),CONCATENATE($BB155,Names!$P$3,Dev!$GP$48),"")</f>
        <v/>
      </c>
      <c r="DI155" s="105">
        <f>COUNTIFS($DL$5:DL155,"&lt;&gt;"&amp;"")</f>
        <v>0</v>
      </c>
      <c r="DJ155" s="1198" t="str">
        <f t="shared" si="76"/>
        <v/>
      </c>
      <c r="DK155" s="1198" t="str">
        <f t="shared" si="77"/>
        <v/>
      </c>
      <c r="DL155" s="1198"/>
      <c r="DM155" s="1198" t="str">
        <f>IF($DL155="","",_xlfn.CONCAT(Names!$D$5,$AO155))</f>
        <v/>
      </c>
      <c r="DN155" s="1198" t="str">
        <f>IF($DL155="","",CONCATENATE(Names!$C$26,Names!$N$3,$DM155))</f>
        <v/>
      </c>
      <c r="DO155" s="1198" t="str">
        <f>IF($DL155="","",CONCATENATE(Names!$C$25,Names!$N$3,$DM155))</f>
        <v/>
      </c>
    </row>
    <row r="156" spans="1:119" s="13" customFormat="1">
      <c r="A156" s="11">
        <v>39</v>
      </c>
      <c r="B156" s="12">
        <v>0.25</v>
      </c>
      <c r="C156" s="11"/>
      <c r="D156" s="11">
        <v>20</v>
      </c>
      <c r="F156" s="13">
        <v>1</v>
      </c>
      <c r="G156" s="2">
        <f t="shared" si="91"/>
        <v>306.83499999999975</v>
      </c>
      <c r="H156" s="2">
        <f t="shared" si="89"/>
        <v>306.95999999999975</v>
      </c>
      <c r="I156" s="1230">
        <f>I153+SUM(C154:C155)+B156</f>
        <v>306.95999999999998</v>
      </c>
      <c r="J156" s="56">
        <v>1746007000399</v>
      </c>
      <c r="K156" s="59">
        <v>15.5</v>
      </c>
      <c r="L156" s="2" t="str">
        <f>IF(ISNUMBER(E156),VLOOKUP(C156,'TE,EHnames'!$B$4:$F$11,'TE,EHnames'!$C$2,FALSE),"")</f>
        <v/>
      </c>
      <c r="M156" s="2" t="str">
        <f>IF(ISNUMBER(E156),VLOOKUP(C156,'TE,EHnames'!$B$4:$F$11,'TE,EHnames'!$F$2,FALSE),"")</f>
        <v/>
      </c>
      <c r="O156" s="14">
        <f t="shared" ref="O156:O161" si="93">IF(ISNUMBER(A156),ABS(H156-$Q$158),"")</f>
        <v>4.4550000000002683</v>
      </c>
      <c r="P156" s="13">
        <v>270</v>
      </c>
      <c r="S156" t="str">
        <f>IFERROR(VLOOKUP(P156,Racks!$H$4:$M$30,6),"")</f>
        <v>HBL-140Row:CnPw-U-015</v>
      </c>
      <c r="V156" s="54">
        <f>COUNTIFS('Sec-Sub'!$K$4:$K$164,"&lt;="&amp;H156)</f>
        <v>87</v>
      </c>
      <c r="W156" s="54" t="str">
        <f>VLOOKUP(V156,'Sec-Sub'!$A$4:$C$164,2,FALSE)</f>
        <v>HBL</v>
      </c>
      <c r="X156" s="54" t="str">
        <f>VLOOKUP(V156,'Sec-Sub'!$A$4:$C$164,3,FALSE)</f>
        <v>150</v>
      </c>
      <c r="Y156" s="54" t="str">
        <f>CONCATENATE(X156,Names!$I$3)</f>
        <v>150PRL</v>
      </c>
      <c r="Z156" s="48" t="s">
        <v>198</v>
      </c>
      <c r="AA156" s="49" t="s">
        <v>201</v>
      </c>
      <c r="AC156" s="15">
        <f>SUM(D155:D160)</f>
        <v>240</v>
      </c>
      <c r="AD156" s="1812"/>
      <c r="AE156" s="17">
        <v>1</v>
      </c>
      <c r="AI156" s="1266" t="str">
        <f>IF(ISNUMBER(R156),CONCATENATE(Names!$C$3,R156),"")</f>
        <v/>
      </c>
      <c r="AJ156"/>
      <c r="AK156" t="str">
        <f t="shared" si="79"/>
        <v/>
      </c>
      <c r="AL156" t="str">
        <f t="shared" si="80"/>
        <v/>
      </c>
      <c r="AM156" t="str">
        <f t="shared" si="81"/>
        <v/>
      </c>
      <c r="AN156" t="str">
        <f t="shared" si="82"/>
        <v/>
      </c>
      <c r="AO156" t="str">
        <f t="shared" si="83"/>
        <v/>
      </c>
      <c r="AP156" t="str">
        <f>IF(ISNUMBER(E156),CONCATENATE(Names!$C$5,Names!$N$3,AO156),"")</f>
        <v/>
      </c>
      <c r="AQ156" t="str">
        <f>IF(ISNUMBER(E156),CONCATENATE(Names!$D$5,AO156),"")</f>
        <v/>
      </c>
      <c r="AR156" t="str">
        <f>IF(ISNUMBER(E156),CONCATENATE(Names!$C$10,Names!$N$3,AQ156),"")</f>
        <v/>
      </c>
      <c r="AS156" t="str">
        <f>IF(ISNUMBER(E156),CONCATENATE(Names!$C$11,Names!$N$3,AQ156),"")</f>
        <v/>
      </c>
      <c r="AT156"/>
      <c r="AU156" s="13" t="str">
        <f t="shared" si="84"/>
        <v>0</v>
      </c>
      <c r="AV156">
        <f t="shared" si="85"/>
        <v>39</v>
      </c>
      <c r="AW156" t="str">
        <f t="shared" si="86"/>
        <v>HBL</v>
      </c>
      <c r="AX156" t="str">
        <f t="shared" si="87"/>
        <v>150PRL</v>
      </c>
      <c r="AY156" t="str">
        <f t="shared" si="88"/>
        <v>039</v>
      </c>
      <c r="AZ156" t="str">
        <f>IF(ISNUMBER(A156),CONCATENATE(Names!$C$6,Names!$N$3,AU156,A156),"")</f>
        <v>PRLCpl-039</v>
      </c>
      <c r="BA156" t="str">
        <f>IF(ISNUMBER(A156),CONCATENATE(Names!$C$7,Names!$N$3,AU156,A156),"")</f>
        <v>PRLSB-039</v>
      </c>
      <c r="BB156" t="str">
        <f>IF(ISNUMBER(A156),CONCATENATE(Names!$C$8,Names!$N$3,AU156,A156),"")</f>
        <v>PRLJB-039</v>
      </c>
      <c r="BC156" t="str">
        <f>IF(ISNUMBER(A156),CONCATENATE(Names!$D$6,AY156),"")</f>
        <v>C039</v>
      </c>
      <c r="BD156" t="str">
        <f>IF(ISNUMBER(A156),CONCATENATE(Names!$C$10,Names!$N$3,BC156),"")</f>
        <v>PRLEH-C039</v>
      </c>
      <c r="BE156" t="str">
        <f>IF(ISNUMBER(A156),CONCATENATE(Names!$C$11,Names!$N$3,BC156),"")</f>
        <v>PRLTE-C039</v>
      </c>
      <c r="BF156" t="str">
        <f>IF(ISNUMBER(A156),CONCATENATE(Names!$D$7,AY156),"")</f>
        <v>S039</v>
      </c>
      <c r="BG156" t="str">
        <f>IF(ISNUMBER(A156),CONCATENATE(Names!$C$10,Names!$N$3,BF156),"")</f>
        <v>PRLEH-S039</v>
      </c>
      <c r="BH156" t="str">
        <f>IF(ISNUMBER(A156),CONCATENATE(Names!$C$11,Names!$N$3,BF156),"")</f>
        <v>PRLTE-S039</v>
      </c>
      <c r="BI156" t="str">
        <f>IF(ISNUMBER(A156),CONCATENATE(Names!$C$12,Names!$N$3,BC156),"")</f>
        <v>PRLDL-C039</v>
      </c>
      <c r="BJ156" t="str">
        <f>IF(ISNUMBER(A156),CONCATENATE(Names!$C$24,Names!$N$3,AY156),"")</f>
        <v>PRLCSC-039</v>
      </c>
      <c r="BK156" t="str">
        <f>IF(ISNUMBER(A156),CONCATENATE(Names!$C$9,Names!$N$3,AY156),"")</f>
        <v>PRLTap-039</v>
      </c>
      <c r="BL156"/>
      <c r="BM156"/>
      <c r="BN156"/>
      <c r="BO156"/>
      <c r="BP156"/>
      <c r="BQ156"/>
      <c r="BR156"/>
      <c r="BS156" s="157"/>
      <c r="BT156" s="105">
        <f>COUNTIFS($BW$5:BW156,"&lt;&gt;"&amp;"")</f>
        <v>33</v>
      </c>
      <c r="BU156" s="103" t="str">
        <f t="shared" ref="BU156:BU224" si="94">IF($BW156="","",$W156)</f>
        <v/>
      </c>
      <c r="BV156" s="103" t="str">
        <f t="shared" ref="BV156:BV224" si="95">IF($BW156="","",$Y156)</f>
        <v/>
      </c>
      <c r="BW156" s="103"/>
      <c r="BX156"/>
      <c r="BY156" t="str">
        <f>IF($BW156="","",CONCATENATE($BW156,Names!$N$3,$BX156))</f>
        <v/>
      </c>
      <c r="BZ156" s="164"/>
      <c r="CA156" s="13" t="str">
        <f>IF(ISNUMBER(A156),CONCATENATE(W156,Names!$H$3,Y156,Names!$J$3,Names!$K$3,Names!$L$3,BK156),"")</f>
        <v>HBL-150PRL:RFS-PRLTap-039</v>
      </c>
      <c r="CB156" s="13" t="str">
        <f>IF(ISNUMBER(A156),CONCATENATE(W156,Names!$H$3,Y156,Names!$J$3,Names!$K$3,Names!$L$3,BB156),"")</f>
        <v>HBL-150PRL:RFS-PRLJB-039</v>
      </c>
      <c r="CC156" s="13" t="str">
        <f>IF($BW156="","",CONCATENATE(W156,Names!$H$3,Y156,Names!$J$3,Names!$K$3,Names!$L$3,$BW156,Names!$N$3,$BX156))</f>
        <v/>
      </c>
      <c r="CF156" s="13" t="str">
        <f>IF(ISNUMBER($A156),CONCATENATE($BK156,Names!$P$3,Dev!$DA$130),"")</f>
        <v>PRLTap-039_a</v>
      </c>
      <c r="CG156" s="13" t="str">
        <f>IF(ISNUMBER($A156),CONCATENATE($BK156,Names!$P$3,Dev!$DD$130),"")</f>
        <v>PRLTap-039_b</v>
      </c>
      <c r="CH156" s="13" t="str">
        <f>IF(ISNUMBER($A156),CONCATENATE($BK156,Names!$P$3,Dev!$DG$130),"")</f>
        <v>PRLTap-039_c</v>
      </c>
      <c r="CI156" s="13" t="str">
        <f>IF(ISNUMBER($A156),CONCATENATE($BK156,Names!$P$3,Dev!$DK$130),"")</f>
        <v>PRLTap-039_d</v>
      </c>
      <c r="CJ156" s="13" t="str">
        <f>IF(ISNUMBER($A156),CONCATENATE($BK156,Names!$P$3,Dev!$DN$130),"")</f>
        <v>PRLTap-039_e</v>
      </c>
      <c r="CK156" s="13" t="str">
        <f>IF(ISNUMBER($A156),CONCATENATE($BK156,Names!$P$3,Dev!$DQ$130),"")</f>
        <v>PRLTap-039_f</v>
      </c>
      <c r="CM156" s="13" t="str">
        <f>""</f>
        <v/>
      </c>
      <c r="CN156" s="13" t="str">
        <f>IF(ISNUMBER($A156),CONCATENATE($BB156,Names!$P$3,Dev!$CZ$48),"")</f>
        <v>PRLJB-039_a</v>
      </c>
      <c r="CO156" s="13" t="str">
        <f>IF(ISNUMBER($A156),CONCATENATE($BB156,Names!$P$3,Dev!$DF$48),"")</f>
        <v>PRLJB-039_cp</v>
      </c>
      <c r="CP156" s="13" t="str">
        <f>IF(ISNUMBER($A156),CONCATENATE($BB156,Names!$P$3,Dev!$DI$48),"")</f>
        <v>PRLJB-039_b</v>
      </c>
      <c r="CQ156" s="13" t="str">
        <f>IF(ISNUMBER($A156),CONCATENATE($BB156,Names!$P$3,Dev!$DM$48),"")</f>
        <v>PRLJB-039_m</v>
      </c>
      <c r="CR156" s="13" t="str">
        <f>IF(ISNUMBER($A156),CONCATENATE($BB156,Names!$P$3,Dev!$DV$48),"")</f>
        <v>PRLJB-039_n</v>
      </c>
      <c r="CS156" s="13" t="str">
        <f>IF(ISNUMBER($A156),CONCATENATE($BB156,Names!$P$3,Dev!$DZ$48),"")</f>
        <v>PRLJB-039_aa</v>
      </c>
      <c r="CT156" s="13" t="str">
        <f>IF(ISNUMBER($A156),CONCATENATE($BB156,Names!$P$3,Dev!$EI$48),"")</f>
        <v>PRLJB-039_ab</v>
      </c>
      <c r="CU156" s="13" t="str">
        <f>IF(ISNUMBER($A156),CONCATENATE($BB156,Names!$P$3,Dev!$FZ$48),"")</f>
        <v>PRLJB-039_am</v>
      </c>
      <c r="CV156" s="13" t="str">
        <f>IF(ISNUMBER($A156),CONCATENATE($BB156,Names!$P$3,Dev!$GI$48),"")</f>
        <v>PRLJB-039_an</v>
      </c>
      <c r="CW156" s="13" t="str">
        <f>IF(ISNUMBER($A156),CONCATENATE($BB156,Names!$P$3,Dev!$GM$48),"")</f>
        <v>PRLJB-039_++EH</v>
      </c>
      <c r="CY156" s="13" t="str">
        <f>IF(ISNUMBER($A156),CONCATENATE($BB156,Names!$P$3,Dev!$EM$48),"")</f>
        <v>PRLJB-039_g</v>
      </c>
      <c r="CZ156" s="13" t="str">
        <f>IF(ISNUMBER($A156),CONCATENATE($BB156,Names!$P$3,Dev!$EV$48),"")</f>
        <v>PRLJB-039_h</v>
      </c>
      <c r="DA156" s="13" t="str">
        <f>IF(ISNUMBER($A156),CONCATENATE($BB156,Names!$P$3,Dev!$EZ$48),"")</f>
        <v>PRLJB-039_s</v>
      </c>
      <c r="DB156" s="13" t="str">
        <f>IF(ISNUMBER($A156),CONCATENATE($BB156,Names!$P$3,Dev!$FI$48),"")</f>
        <v>PRLJB-039_t</v>
      </c>
      <c r="DC156" s="13" t="str">
        <f>IF(ISNUMBER($A156),CONCATENATE($BB156,Names!$P$3,Dev!$FM$48),"")</f>
        <v>PRLJB-039_ag</v>
      </c>
      <c r="DD156" s="13" t="str">
        <f>IF(ISNUMBER($A156),CONCATENATE($BB156,Names!$P$3,Dev!$FV$48),"")</f>
        <v>PRLJB-039_ah</v>
      </c>
      <c r="DE156" s="13" t="str">
        <f>IF(ISNUMBER($A156),CONCATENATE($BB156,Names!$P$3,Dev!$GP$48),"")</f>
        <v>PRLJB-039_++TE</v>
      </c>
      <c r="DI156" s="105">
        <f>COUNTIFS($DL$5:DL156,"&lt;&gt;"&amp;"")</f>
        <v>0</v>
      </c>
      <c r="DJ156" s="1198" t="str">
        <f t="shared" si="76"/>
        <v/>
      </c>
      <c r="DK156" s="1198" t="str">
        <f t="shared" si="77"/>
        <v/>
      </c>
      <c r="DL156" s="1198"/>
      <c r="DM156" s="1198" t="str">
        <f>IF($DL156="","",_xlfn.CONCAT(Names!$D$5,$AO156))</f>
        <v/>
      </c>
      <c r="DN156" s="1198" t="str">
        <f>IF($DL156="","",CONCATENATE(Names!$C$26,Names!$N$3,$DM156))</f>
        <v/>
      </c>
      <c r="DO156" s="1198" t="str">
        <f>IF($DL156="","",CONCATENATE(Names!$C$25,Names!$N$3,$DM156))</f>
        <v/>
      </c>
    </row>
    <row r="157" spans="1:119">
      <c r="A157" s="1"/>
      <c r="B157" s="6"/>
      <c r="C157" s="6">
        <v>4.1349999999999998</v>
      </c>
      <c r="D157" s="1">
        <v>50</v>
      </c>
      <c r="E157">
        <v>76</v>
      </c>
      <c r="F157">
        <v>1</v>
      </c>
      <c r="G157" s="2">
        <f t="shared" si="91"/>
        <v>307.08499999999975</v>
      </c>
      <c r="H157" s="2">
        <f t="shared" si="89"/>
        <v>309.15249999999975</v>
      </c>
      <c r="J157" s="38"/>
      <c r="K157" s="58"/>
      <c r="L157" s="2" t="str">
        <f>IF(ISNUMBER(E157),VLOOKUP(C157,'TE,EHnames'!$B$4:$F$11,'TE,EHnames'!$C$2,FALSE),"")</f>
        <v>RST/10/50-2/1</v>
      </c>
      <c r="M157" s="2" t="str">
        <f>IF(ISNUMBER(E157),VLOOKUP(C157,'TE,EHnames'!$B$4:$F$11,'TE,EHnames'!$F$2,FALSE),"")</f>
        <v>PT100-3000</v>
      </c>
      <c r="O157" s="13" t="str">
        <f t="shared" si="93"/>
        <v/>
      </c>
      <c r="S157" t="str">
        <f>IFERROR(VLOOKUP(P157,Racks!$H$4:$M$30,6),"")</f>
        <v/>
      </c>
      <c r="V157" s="54">
        <f>COUNTIFS('Sec-Sub'!$K$4:$K$164,"&lt;="&amp;H157)</f>
        <v>87</v>
      </c>
      <c r="W157" s="54" t="str">
        <f>VLOOKUP(V157,'Sec-Sub'!$A$4:$C$164,2,FALSE)</f>
        <v>HBL</v>
      </c>
      <c r="X157" s="54" t="str">
        <f>VLOOKUP(V157,'Sec-Sub'!$A$4:$C$164,3,FALSE)</f>
        <v>150</v>
      </c>
      <c r="Y157" s="54" t="str">
        <f>CONCATENATE(X157,Names!$I$3)</f>
        <v>150PRL</v>
      </c>
      <c r="AC157" s="18"/>
      <c r="AD157" s="1812"/>
      <c r="AE157" s="20"/>
      <c r="AI157" s="1266" t="str">
        <f>IF(ISNUMBER(R157),CONCATENATE(Names!$C$3,R157),"")</f>
        <v/>
      </c>
      <c r="AK157" t="str">
        <f t="shared" si="79"/>
        <v>0</v>
      </c>
      <c r="AL157">
        <f t="shared" si="80"/>
        <v>76</v>
      </c>
      <c r="AM157" t="str">
        <f t="shared" si="81"/>
        <v>HBL</v>
      </c>
      <c r="AN157" t="str">
        <f t="shared" si="82"/>
        <v>150PRL</v>
      </c>
      <c r="AO157" t="str">
        <f t="shared" si="83"/>
        <v>076</v>
      </c>
      <c r="AP157" t="str">
        <f>IF(ISNUMBER(E157),CONCATENATE(Names!$C$5,Names!$N$3,AO157),"")</f>
        <v>PRLRL-076</v>
      </c>
      <c r="AQ157" t="str">
        <f>IF(ISNUMBER(E157),CONCATENATE(Names!$D$5,AO157),"")</f>
        <v>L076</v>
      </c>
      <c r="AR157" t="str">
        <f>IF(ISNUMBER(E157),CONCATENATE(Names!$C$10,Names!$N$3,AQ157),"")</f>
        <v>PRLEH-L076</v>
      </c>
      <c r="AS157" t="str">
        <f>IF(ISNUMBER(E157),CONCATENATE(Names!$C$11,Names!$N$3,AQ157),"")</f>
        <v>PRLTE-L076</v>
      </c>
      <c r="AU157" s="13" t="str">
        <f t="shared" si="84"/>
        <v/>
      </c>
      <c r="AV157" t="str">
        <f t="shared" si="85"/>
        <v/>
      </c>
      <c r="AW157" t="str">
        <f t="shared" si="86"/>
        <v/>
      </c>
      <c r="AX157" t="str">
        <f t="shared" si="87"/>
        <v/>
      </c>
      <c r="AY157" t="str">
        <f t="shared" si="88"/>
        <v/>
      </c>
      <c r="AZ157" t="str">
        <f>IF(ISNUMBER(A157),CONCATENATE(Names!$C$6,Names!$N$3,AU157,A157),"")</f>
        <v/>
      </c>
      <c r="BA157" t="str">
        <f>IF(ISNUMBER(A157),CONCATENATE(Names!$C$7,Names!$N$3,AU157,A157),"")</f>
        <v/>
      </c>
      <c r="BB157" t="str">
        <f>IF(ISNUMBER(A157),CONCATENATE(Names!$C$8,Names!$N$3,AU157,A157),"")</f>
        <v/>
      </c>
      <c r="BC157" t="str">
        <f>IF(ISNUMBER(A157),CONCATENATE(Names!$D$6,AY157),"")</f>
        <v/>
      </c>
      <c r="BD157" t="str">
        <f>IF(ISNUMBER(A157),CONCATENATE(Names!$C$10,Names!$N$3,BC157),"")</f>
        <v/>
      </c>
      <c r="BE157" t="str">
        <f>IF(ISNUMBER(A157),CONCATENATE(Names!$C$11,Names!$N$3,BC157),"")</f>
        <v/>
      </c>
      <c r="BF157" t="str">
        <f>IF(ISNUMBER(A157),CONCATENATE(Names!$D$7,AY157),"")</f>
        <v/>
      </c>
      <c r="BG157" t="str">
        <f>IF(ISNUMBER(A157),CONCATENATE(Names!$C$10,Names!$N$3,BF157),"")</f>
        <v/>
      </c>
      <c r="BH157" t="str">
        <f>IF(ISNUMBER(A157),CONCATENATE(Names!$C$11,Names!$N$3,BF157),"")</f>
        <v/>
      </c>
      <c r="BI157" t="str">
        <f>IF(ISNUMBER(A157),CONCATENATE(Names!$C$12,Names!$N$3,BC157),"")</f>
        <v/>
      </c>
      <c r="BJ157" t="str">
        <f>IF(ISNUMBER(A157),CONCATENATE(Names!$C$24,Names!$N$3,AY157),"")</f>
        <v/>
      </c>
      <c r="BK157" t="str">
        <f>IF(ISNUMBER(A157),CONCATENATE(Names!$C$9,Names!$N$3,AY157),"")</f>
        <v/>
      </c>
      <c r="BS157" s="157"/>
      <c r="BT157" s="105">
        <f>COUNTIFS($BW$5:BW157,"&lt;&gt;"&amp;"")</f>
        <v>33</v>
      </c>
      <c r="BU157" s="103" t="str">
        <f t="shared" si="94"/>
        <v/>
      </c>
      <c r="BV157" s="103" t="str">
        <f t="shared" si="95"/>
        <v/>
      </c>
      <c r="BW157" s="103"/>
      <c r="BY157" t="str">
        <f>IF($BW157="","",CONCATENATE($BW157,Names!$N$3,$BX157))</f>
        <v/>
      </c>
      <c r="BZ157" s="157"/>
      <c r="CA157" s="13" t="str">
        <f>IF(ISNUMBER(A157),CONCATENATE(W157,Names!$H$3,Y157,Names!$J$3,Names!$K$3,Names!$L$3,BK157),"")</f>
        <v/>
      </c>
      <c r="CB157" s="13" t="str">
        <f>IF(ISNUMBER(A157),CONCATENATE(W157,Names!$H$3,Y157,Names!$J$3,Names!$K$3,Names!$L$3,BB157),"")</f>
        <v/>
      </c>
      <c r="CC157" s="13" t="str">
        <f>IF($BW157="","",CONCATENATE(W157,Names!$H$3,Y157,Names!$J$3,Names!$K$3,Names!$L$3,$BW157,Names!$N$3,$BX157))</f>
        <v/>
      </c>
      <c r="CF157" s="13" t="str">
        <f>IF(ISNUMBER($A157),CONCATENATE($BK157,Names!$P$3,Dev!$DA$130),"")</f>
        <v/>
      </c>
      <c r="CG157" s="13" t="str">
        <f>IF(ISNUMBER($A157),CONCATENATE($BK157,Names!$P$3,Dev!$DD$130),"")</f>
        <v/>
      </c>
      <c r="CH157" s="13" t="str">
        <f>IF(ISNUMBER($A157),CONCATENATE($BK157,Names!$P$3,Dev!$DG$130),"")</f>
        <v/>
      </c>
      <c r="CI157" s="13" t="str">
        <f>IF(ISNUMBER($A157),CONCATENATE($BK157,Names!$P$3,Dev!$DK$130),"")</f>
        <v/>
      </c>
      <c r="CJ157" s="13" t="str">
        <f>IF(ISNUMBER($A157),CONCATENATE($BK157,Names!$P$3,Dev!$DN$130),"")</f>
        <v/>
      </c>
      <c r="CK157" s="13" t="str">
        <f>IF(ISNUMBER($A157),CONCATENATE($BK157,Names!$P$3,Dev!$DQ$130),"")</f>
        <v/>
      </c>
      <c r="CL157" s="13"/>
      <c r="CM157" s="13" t="str">
        <f>""</f>
        <v/>
      </c>
      <c r="CN157" s="13" t="str">
        <f>IF(ISNUMBER($A157),CONCATENATE($BB157,Names!$P$3,Dev!$CZ$48),"")</f>
        <v/>
      </c>
      <c r="CO157" s="13" t="str">
        <f>IF(ISNUMBER($A157),CONCATENATE($BB157,Names!$P$3,Dev!$DF$48),"")</f>
        <v/>
      </c>
      <c r="CP157" s="13" t="str">
        <f>IF(ISNUMBER($A157),CONCATENATE($BB157,Names!$P$3,Dev!$DI$48),"")</f>
        <v/>
      </c>
      <c r="CQ157" s="13" t="str">
        <f>IF(ISNUMBER($A157),CONCATENATE($BB157,Names!$P$3,Dev!$DM$48),"")</f>
        <v/>
      </c>
      <c r="CR157" s="13" t="str">
        <f>IF(ISNUMBER($A157),CONCATENATE($BB157,Names!$P$3,Dev!$DV$48),"")</f>
        <v/>
      </c>
      <c r="CS157" s="13" t="str">
        <f>IF(ISNUMBER($A157),CONCATENATE($BB157,Names!$P$3,Dev!$DZ$48),"")</f>
        <v/>
      </c>
      <c r="CT157" s="13" t="str">
        <f>IF(ISNUMBER($A157),CONCATENATE($BB157,Names!$P$3,Dev!$EI$48),"")</f>
        <v/>
      </c>
      <c r="CU157" s="13" t="str">
        <f>IF(ISNUMBER($A157),CONCATENATE($BB157,Names!$P$3,Dev!$FZ$48),"")</f>
        <v/>
      </c>
      <c r="CV157" s="13" t="str">
        <f>IF(ISNUMBER($A157),CONCATENATE($BB157,Names!$P$3,Dev!$GI$48),"")</f>
        <v/>
      </c>
      <c r="CW157" s="13" t="str">
        <f>IF(ISNUMBER($A157),CONCATENATE($BB157,Names!$P$3,Dev!$GM$48),"")</f>
        <v/>
      </c>
      <c r="CX157" s="13"/>
      <c r="CY157" s="13" t="str">
        <f>IF(ISNUMBER($A157),CONCATENATE($BB157,Names!$P$3,Dev!$EM$48),"")</f>
        <v/>
      </c>
      <c r="CZ157" s="13" t="str">
        <f>IF(ISNUMBER($A157),CONCATENATE($BB157,Names!$P$3,Dev!$EV$48),"")</f>
        <v/>
      </c>
      <c r="DA157" s="13" t="str">
        <f>IF(ISNUMBER($A157),CONCATENATE($BB157,Names!$P$3,Dev!$EZ$48),"")</f>
        <v/>
      </c>
      <c r="DB157" s="13" t="str">
        <f>IF(ISNUMBER($A157),CONCATENATE($BB157,Names!$P$3,Dev!$FI$48),"")</f>
        <v/>
      </c>
      <c r="DC157" s="13" t="str">
        <f>IF(ISNUMBER($A157),CONCATENATE($BB157,Names!$P$3,Dev!$FM$48),"")</f>
        <v/>
      </c>
      <c r="DD157" s="13" t="str">
        <f>IF(ISNUMBER($A157),CONCATENATE($BB157,Names!$P$3,Dev!$FV$48),"")</f>
        <v/>
      </c>
      <c r="DE157" s="13" t="str">
        <f>IF(ISNUMBER($A157),CONCATENATE($BB157,Names!$P$3,Dev!$GP$48),"")</f>
        <v/>
      </c>
      <c r="DI157" s="105">
        <f>COUNTIFS($DL$5:DL157,"&lt;&gt;"&amp;"")</f>
        <v>0</v>
      </c>
      <c r="DJ157" s="1198" t="str">
        <f t="shared" si="76"/>
        <v/>
      </c>
      <c r="DK157" s="1198" t="str">
        <f t="shared" si="77"/>
        <v/>
      </c>
      <c r="DL157" s="1198"/>
      <c r="DM157" s="1198" t="str">
        <f>IF($DL157="","",_xlfn.CONCAT(Names!$D$5,$AO157))</f>
        <v/>
      </c>
      <c r="DN157" s="1198" t="str">
        <f>IF($DL157="","",CONCATENATE(Names!$C$26,Names!$N$3,$DM157))</f>
        <v/>
      </c>
      <c r="DO157" s="1198" t="str">
        <f>IF($DL157="","",CONCATENATE(Names!$C$25,Names!$N$3,$DM157))</f>
        <v/>
      </c>
    </row>
    <row r="158" spans="1:119">
      <c r="A158" s="1"/>
      <c r="B158" s="6"/>
      <c r="C158" s="6">
        <v>4.1349999999999998</v>
      </c>
      <c r="D158" s="1">
        <v>50</v>
      </c>
      <c r="E158">
        <v>77</v>
      </c>
      <c r="F158">
        <v>1</v>
      </c>
      <c r="G158" s="2">
        <f t="shared" si="91"/>
        <v>311.21999999999974</v>
      </c>
      <c r="H158" s="2">
        <f t="shared" si="89"/>
        <v>313.28749999999974</v>
      </c>
      <c r="J158" s="38"/>
      <c r="K158" s="58"/>
      <c r="L158" s="2" t="str">
        <f>IF(ISNUMBER(E158),VLOOKUP(C158,'TE,EHnames'!$B$4:$F$11,'TE,EHnames'!$C$2,FALSE),"")</f>
        <v>RST/10/50-2/1</v>
      </c>
      <c r="M158" s="2" t="str">
        <f>IF(ISNUMBER(E158),VLOOKUP(C158,'TE,EHnames'!$B$4:$F$11,'TE,EHnames'!$F$2,FALSE),"")</f>
        <v>PT100-3000</v>
      </c>
      <c r="O158" s="13" t="str">
        <f t="shared" si="93"/>
        <v/>
      </c>
      <c r="Q158" s="7">
        <v>311.41500000000002</v>
      </c>
      <c r="R158">
        <v>270</v>
      </c>
      <c r="S158" t="str">
        <f>IFERROR(VLOOKUP(P158,Racks!$H$4:$M$30,6),"")</f>
        <v/>
      </c>
      <c r="V158" s="54">
        <f>COUNTIFS('Sec-Sub'!$K$4:$K$164,"&lt;="&amp;H158)</f>
        <v>89</v>
      </c>
      <c r="W158" s="54" t="str">
        <f>VLOOKUP(V158,'Sec-Sub'!$A$4:$C$164,2,FALSE)</f>
        <v>HBL</v>
      </c>
      <c r="X158" s="54" t="str">
        <f>VLOOKUP(V158,'Sec-Sub'!$A$4:$C$164,3,FALSE)</f>
        <v>160</v>
      </c>
      <c r="Y158" s="54" t="str">
        <f>CONCATENATE(X158,Names!$I$3)</f>
        <v>160PRL</v>
      </c>
      <c r="AC158" s="18"/>
      <c r="AD158" s="1812">
        <v>1</v>
      </c>
      <c r="AE158" s="10"/>
      <c r="AI158" s="1266" t="str">
        <f>IF(ISNUMBER(R158),CONCATENATE(Names!$C$3,R158),"")</f>
        <v>STUB270</v>
      </c>
      <c r="AK158" t="str">
        <f t="shared" si="79"/>
        <v>0</v>
      </c>
      <c r="AL158">
        <f t="shared" si="80"/>
        <v>77</v>
      </c>
      <c r="AM158" t="str">
        <f t="shared" si="81"/>
        <v>HBL</v>
      </c>
      <c r="AN158" t="str">
        <f t="shared" si="82"/>
        <v>160PRL</v>
      </c>
      <c r="AO158" t="str">
        <f t="shared" si="83"/>
        <v>077</v>
      </c>
      <c r="AP158" t="str">
        <f>IF(ISNUMBER(E158),CONCATENATE(Names!$C$5,Names!$N$3,AO158),"")</f>
        <v>PRLRL-077</v>
      </c>
      <c r="AQ158" t="str">
        <f>IF(ISNUMBER(E158),CONCATENATE(Names!$D$5,AO158),"")</f>
        <v>L077</v>
      </c>
      <c r="AR158" t="str">
        <f>IF(ISNUMBER(E158),CONCATENATE(Names!$C$10,Names!$N$3,AQ158),"")</f>
        <v>PRLEH-L077</v>
      </c>
      <c r="AS158" t="str">
        <f>IF(ISNUMBER(E158),CONCATENATE(Names!$C$11,Names!$N$3,AQ158),"")</f>
        <v>PRLTE-L077</v>
      </c>
      <c r="AU158" s="13" t="str">
        <f t="shared" si="84"/>
        <v/>
      </c>
      <c r="AV158" t="str">
        <f t="shared" si="85"/>
        <v/>
      </c>
      <c r="AW158" t="str">
        <f t="shared" si="86"/>
        <v/>
      </c>
      <c r="AX158" t="str">
        <f t="shared" si="87"/>
        <v/>
      </c>
      <c r="AY158" t="str">
        <f t="shared" si="88"/>
        <v/>
      </c>
      <c r="AZ158" t="str">
        <f>IF(ISNUMBER(A158),CONCATENATE(Names!$C$6,Names!$N$3,AU158,A158),"")</f>
        <v/>
      </c>
      <c r="BA158" t="str">
        <f>IF(ISNUMBER(A158),CONCATENATE(Names!$C$7,Names!$N$3,AU158,A158),"")</f>
        <v/>
      </c>
      <c r="BB158" t="str">
        <f>IF(ISNUMBER(A158),CONCATENATE(Names!$C$8,Names!$N$3,AU158,A158),"")</f>
        <v/>
      </c>
      <c r="BC158" t="str">
        <f>IF(ISNUMBER(A158),CONCATENATE(Names!$D$6,AY158),"")</f>
        <v/>
      </c>
      <c r="BD158" t="str">
        <f>IF(ISNUMBER(A158),CONCATENATE(Names!$C$10,Names!$N$3,BC158),"")</f>
        <v/>
      </c>
      <c r="BE158" t="str">
        <f>IF(ISNUMBER(A158),CONCATENATE(Names!$C$11,Names!$N$3,BC158),"")</f>
        <v/>
      </c>
      <c r="BF158" t="str">
        <f>IF(ISNUMBER(A158),CONCATENATE(Names!$D$7,AY158),"")</f>
        <v/>
      </c>
      <c r="BG158" t="str">
        <f>IF(ISNUMBER(A158),CONCATENATE(Names!$C$10,Names!$N$3,BF158),"")</f>
        <v/>
      </c>
      <c r="BH158" t="str">
        <f>IF(ISNUMBER(A158),CONCATENATE(Names!$C$11,Names!$N$3,BF158),"")</f>
        <v/>
      </c>
      <c r="BI158" t="str">
        <f>IF(ISNUMBER(A158),CONCATENATE(Names!$C$12,Names!$N$3,BC158),"")</f>
        <v/>
      </c>
      <c r="BJ158" t="str">
        <f>IF(ISNUMBER(A158),CONCATENATE(Names!$C$24,Names!$N$3,AY158),"")</f>
        <v/>
      </c>
      <c r="BK158" t="str">
        <f>IF(ISNUMBER(A158),CONCATENATE(Names!$C$9,Names!$N$3,AY158),"")</f>
        <v/>
      </c>
      <c r="BS158" s="157"/>
      <c r="BT158" s="105">
        <f>COUNTIFS($BW$5:BW158,"&lt;&gt;"&amp;"")</f>
        <v>33</v>
      </c>
      <c r="BU158" s="103" t="str">
        <f t="shared" si="94"/>
        <v/>
      </c>
      <c r="BV158" s="103" t="str">
        <f t="shared" si="95"/>
        <v/>
      </c>
      <c r="BW158" s="103"/>
      <c r="BY158" t="str">
        <f>IF($BW158="","",CONCATENATE($BW158,Names!$N$3,$BX158))</f>
        <v/>
      </c>
      <c r="BZ158" s="157"/>
      <c r="CA158" s="13" t="str">
        <f>IF(ISNUMBER(A158),CONCATENATE(W158,Names!$H$3,Y158,Names!$J$3,Names!$K$3,Names!$L$3,BK158),"")</f>
        <v/>
      </c>
      <c r="CB158" s="13" t="str">
        <f>IF(ISNUMBER(A158),CONCATENATE(W158,Names!$H$3,Y158,Names!$J$3,Names!$K$3,Names!$L$3,BB158),"")</f>
        <v/>
      </c>
      <c r="CC158" s="13" t="str">
        <f>IF($BW158="","",CONCATENATE(W158,Names!$H$3,Y158,Names!$J$3,Names!$K$3,Names!$L$3,$BW158,Names!$N$3,$BX158))</f>
        <v/>
      </c>
      <c r="CF158" s="13" t="str">
        <f>IF(ISNUMBER($A158),CONCATENATE($BK158,Names!$P$3,Dev!$DA$130),"")</f>
        <v/>
      </c>
      <c r="CG158" s="13" t="str">
        <f>IF(ISNUMBER($A158),CONCATENATE($BK158,Names!$P$3,Dev!$DD$130),"")</f>
        <v/>
      </c>
      <c r="CH158" s="13" t="str">
        <f>IF(ISNUMBER($A158),CONCATENATE($BK158,Names!$P$3,Dev!$DG$130),"")</f>
        <v/>
      </c>
      <c r="CI158" s="13" t="str">
        <f>IF(ISNUMBER($A158),CONCATENATE($BK158,Names!$P$3,Dev!$DK$130),"")</f>
        <v/>
      </c>
      <c r="CJ158" s="13" t="str">
        <f>IF(ISNUMBER($A158),CONCATENATE($BK158,Names!$P$3,Dev!$DN$130),"")</f>
        <v/>
      </c>
      <c r="CK158" s="13" t="str">
        <f>IF(ISNUMBER($A158),CONCATENATE($BK158,Names!$P$3,Dev!$DQ$130),"")</f>
        <v/>
      </c>
      <c r="CL158" s="13"/>
      <c r="CM158" s="13" t="str">
        <f>""</f>
        <v/>
      </c>
      <c r="CN158" s="13" t="str">
        <f>IF(ISNUMBER($A158),CONCATENATE($BB158,Names!$P$3,Dev!$CZ$48),"")</f>
        <v/>
      </c>
      <c r="CO158" s="13" t="str">
        <f>IF(ISNUMBER($A158),CONCATENATE($BB158,Names!$P$3,Dev!$DF$48),"")</f>
        <v/>
      </c>
      <c r="CP158" s="13" t="str">
        <f>IF(ISNUMBER($A158),CONCATENATE($BB158,Names!$P$3,Dev!$DI$48),"")</f>
        <v/>
      </c>
      <c r="CQ158" s="13" t="str">
        <f>IF(ISNUMBER($A158),CONCATENATE($BB158,Names!$P$3,Dev!$DM$48),"")</f>
        <v/>
      </c>
      <c r="CR158" s="13" t="str">
        <f>IF(ISNUMBER($A158),CONCATENATE($BB158,Names!$P$3,Dev!$DV$48),"")</f>
        <v/>
      </c>
      <c r="CS158" s="13" t="str">
        <f>IF(ISNUMBER($A158),CONCATENATE($BB158,Names!$P$3,Dev!$DZ$48),"")</f>
        <v/>
      </c>
      <c r="CT158" s="13" t="str">
        <f>IF(ISNUMBER($A158),CONCATENATE($BB158,Names!$P$3,Dev!$EI$48),"")</f>
        <v/>
      </c>
      <c r="CU158" s="13" t="str">
        <f>IF(ISNUMBER($A158),CONCATENATE($BB158,Names!$P$3,Dev!$FZ$48),"")</f>
        <v/>
      </c>
      <c r="CV158" s="13" t="str">
        <f>IF(ISNUMBER($A158),CONCATENATE($BB158,Names!$P$3,Dev!$GI$48),"")</f>
        <v/>
      </c>
      <c r="CW158" s="13" t="str">
        <f>IF(ISNUMBER($A158),CONCATENATE($BB158,Names!$P$3,Dev!$GM$48),"")</f>
        <v/>
      </c>
      <c r="CX158" s="13"/>
      <c r="CY158" s="13" t="str">
        <f>IF(ISNUMBER($A158),CONCATENATE($BB158,Names!$P$3,Dev!$EM$48),"")</f>
        <v/>
      </c>
      <c r="CZ158" s="13" t="str">
        <f>IF(ISNUMBER($A158),CONCATENATE($BB158,Names!$P$3,Dev!$EV$48),"")</f>
        <v/>
      </c>
      <c r="DA158" s="13" t="str">
        <f>IF(ISNUMBER($A158),CONCATENATE($BB158,Names!$P$3,Dev!$EZ$48),"")</f>
        <v/>
      </c>
      <c r="DB158" s="13" t="str">
        <f>IF(ISNUMBER($A158),CONCATENATE($BB158,Names!$P$3,Dev!$FI$48),"")</f>
        <v/>
      </c>
      <c r="DC158" s="13" t="str">
        <f>IF(ISNUMBER($A158),CONCATENATE($BB158,Names!$P$3,Dev!$FM$48),"")</f>
        <v/>
      </c>
      <c r="DD158" s="13" t="str">
        <f>IF(ISNUMBER($A158),CONCATENATE($BB158,Names!$P$3,Dev!$FV$48),"")</f>
        <v/>
      </c>
      <c r="DE158" s="13" t="str">
        <f>IF(ISNUMBER($A158),CONCATENATE($BB158,Names!$P$3,Dev!$GP$48),"")</f>
        <v/>
      </c>
      <c r="DI158" s="105">
        <f>COUNTIFS($DL$5:DL158,"&lt;&gt;"&amp;"")</f>
        <v>0</v>
      </c>
      <c r="DJ158" s="1198" t="str">
        <f t="shared" si="76"/>
        <v/>
      </c>
      <c r="DK158" s="1198" t="str">
        <f t="shared" si="77"/>
        <v/>
      </c>
      <c r="DL158" s="1198"/>
      <c r="DM158" s="1198" t="str">
        <f>IF($DL158="","",_xlfn.CONCAT(Names!$D$5,$AO158))</f>
        <v/>
      </c>
      <c r="DN158" s="1198" t="str">
        <f>IF($DL158="","",CONCATENATE(Names!$C$26,Names!$N$3,$DM158))</f>
        <v/>
      </c>
      <c r="DO158" s="1198" t="str">
        <f>IF($DL158="","",CONCATENATE(Names!$C$25,Names!$N$3,$DM158))</f>
        <v/>
      </c>
    </row>
    <row r="159" spans="1:119" s="13" customFormat="1">
      <c r="A159" s="11">
        <v>40</v>
      </c>
      <c r="B159" s="12">
        <v>0.25</v>
      </c>
      <c r="C159" s="11"/>
      <c r="D159" s="11">
        <v>20</v>
      </c>
      <c r="F159" s="13">
        <v>1</v>
      </c>
      <c r="G159" s="2">
        <f t="shared" si="91"/>
        <v>315.35499999999973</v>
      </c>
      <c r="H159" s="2">
        <f t="shared" si="89"/>
        <v>315.47999999999973</v>
      </c>
      <c r="I159" s="1230">
        <f>I156+SUM(C157:C158)+B159</f>
        <v>315.47999999999996</v>
      </c>
      <c r="J159" s="56">
        <v>1746007000405</v>
      </c>
      <c r="K159" s="59">
        <v>15</v>
      </c>
      <c r="L159" s="2" t="str">
        <f>IF(ISNUMBER(E159),VLOOKUP(C159,'TE,EHnames'!$B$4:$F$11,'TE,EHnames'!$C$2,FALSE),"")</f>
        <v/>
      </c>
      <c r="M159" s="2" t="str">
        <f>IF(ISNUMBER(E159),VLOOKUP(C159,'TE,EHnames'!$B$4:$F$11,'TE,EHnames'!$F$2,FALSE),"")</f>
        <v/>
      </c>
      <c r="O159" s="13">
        <f t="shared" si="93"/>
        <v>4.0649999999997135</v>
      </c>
      <c r="P159" s="13">
        <v>270</v>
      </c>
      <c r="Q159">
        <f>(Q158+Q164)/2</f>
        <v>319.935</v>
      </c>
      <c r="S159" t="str">
        <f>IFERROR(VLOOKUP(P159,Racks!$H$4:$M$30,6),"")</f>
        <v>HBL-140Row:CnPw-U-015</v>
      </c>
      <c r="V159" s="54">
        <f>COUNTIFS('Sec-Sub'!$K$4:$K$164,"&lt;="&amp;H159)</f>
        <v>89</v>
      </c>
      <c r="W159" s="54" t="str">
        <f>VLOOKUP(V159,'Sec-Sub'!$A$4:$C$164,2,FALSE)</f>
        <v>HBL</v>
      </c>
      <c r="X159" s="54" t="str">
        <f>VLOOKUP(V159,'Sec-Sub'!$A$4:$C$164,3,FALSE)</f>
        <v>160</v>
      </c>
      <c r="Y159" s="54" t="str">
        <f>CONCATENATE(X159,Names!$I$3)</f>
        <v>160PRL</v>
      </c>
      <c r="Z159" s="48" t="s">
        <v>198</v>
      </c>
      <c r="AA159" s="49" t="s">
        <v>202</v>
      </c>
      <c r="AC159" s="21"/>
      <c r="AD159" s="1812"/>
      <c r="AE159" s="17">
        <v>1</v>
      </c>
      <c r="AI159" s="1266" t="str">
        <f>IF(ISNUMBER(R159),CONCATENATE(Names!$C$3,R159),"")</f>
        <v/>
      </c>
      <c r="AJ159"/>
      <c r="AK159" t="str">
        <f t="shared" si="79"/>
        <v/>
      </c>
      <c r="AL159" t="str">
        <f t="shared" si="80"/>
        <v/>
      </c>
      <c r="AM159" t="str">
        <f t="shared" si="81"/>
        <v/>
      </c>
      <c r="AN159" t="str">
        <f t="shared" si="82"/>
        <v/>
      </c>
      <c r="AO159" t="str">
        <f t="shared" si="83"/>
        <v/>
      </c>
      <c r="AP159" t="str">
        <f>IF(ISNUMBER(E159),CONCATENATE(Names!$C$5,Names!$N$3,AO159),"")</f>
        <v/>
      </c>
      <c r="AQ159" t="str">
        <f>IF(ISNUMBER(E159),CONCATENATE(Names!$D$5,AO159),"")</f>
        <v/>
      </c>
      <c r="AR159" t="str">
        <f>IF(ISNUMBER(E159),CONCATENATE(Names!$C$10,Names!$N$3,AQ159),"")</f>
        <v/>
      </c>
      <c r="AS159" t="str">
        <f>IF(ISNUMBER(E159),CONCATENATE(Names!$C$11,Names!$N$3,AQ159),"")</f>
        <v/>
      </c>
      <c r="AT159"/>
      <c r="AU159" s="13" t="str">
        <f t="shared" si="84"/>
        <v>0</v>
      </c>
      <c r="AV159">
        <f t="shared" si="85"/>
        <v>40</v>
      </c>
      <c r="AW159" t="str">
        <f t="shared" si="86"/>
        <v>HBL</v>
      </c>
      <c r="AX159" t="str">
        <f t="shared" si="87"/>
        <v>160PRL</v>
      </c>
      <c r="AY159" t="str">
        <f t="shared" si="88"/>
        <v>040</v>
      </c>
      <c r="AZ159" t="str">
        <f>IF(ISNUMBER(A159),CONCATENATE(Names!$C$6,Names!$N$3,AU159,A159),"")</f>
        <v>PRLCpl-040</v>
      </c>
      <c r="BA159" t="str">
        <f>IF(ISNUMBER(A159),CONCATENATE(Names!$C$7,Names!$N$3,AU159,A159),"")</f>
        <v>PRLSB-040</v>
      </c>
      <c r="BB159" t="str">
        <f>IF(ISNUMBER(A159),CONCATENATE(Names!$C$8,Names!$N$3,AU159,A159),"")</f>
        <v>PRLJB-040</v>
      </c>
      <c r="BC159" t="str">
        <f>IF(ISNUMBER(A159),CONCATENATE(Names!$D$6,AY159),"")</f>
        <v>C040</v>
      </c>
      <c r="BD159" t="str">
        <f>IF(ISNUMBER(A159),CONCATENATE(Names!$C$10,Names!$N$3,BC159),"")</f>
        <v>PRLEH-C040</v>
      </c>
      <c r="BE159" t="str">
        <f>IF(ISNUMBER(A159),CONCATENATE(Names!$C$11,Names!$N$3,BC159),"")</f>
        <v>PRLTE-C040</v>
      </c>
      <c r="BF159" t="str">
        <f>IF(ISNUMBER(A159),CONCATENATE(Names!$D$7,AY159),"")</f>
        <v>S040</v>
      </c>
      <c r="BG159" t="str">
        <f>IF(ISNUMBER(A159),CONCATENATE(Names!$C$10,Names!$N$3,BF159),"")</f>
        <v>PRLEH-S040</v>
      </c>
      <c r="BH159" t="str">
        <f>IF(ISNUMBER(A159),CONCATENATE(Names!$C$11,Names!$N$3,BF159),"")</f>
        <v>PRLTE-S040</v>
      </c>
      <c r="BI159" t="str">
        <f>IF(ISNUMBER(A159),CONCATENATE(Names!$C$12,Names!$N$3,BC159),"")</f>
        <v>PRLDL-C040</v>
      </c>
      <c r="BJ159" t="str">
        <f>IF(ISNUMBER(A159),CONCATENATE(Names!$C$24,Names!$N$3,AY159),"")</f>
        <v>PRLCSC-040</v>
      </c>
      <c r="BK159" t="str">
        <f>IF(ISNUMBER(A159),CONCATENATE(Names!$C$9,Names!$N$3,AY159),"")</f>
        <v>PRLTap-040</v>
      </c>
      <c r="BL159"/>
      <c r="BM159"/>
      <c r="BN159"/>
      <c r="BO159"/>
      <c r="BP159"/>
      <c r="BQ159"/>
      <c r="BR159"/>
      <c r="BS159" s="157"/>
      <c r="BT159" s="105">
        <f>COUNTIFS($BW$5:BW159,"&lt;&gt;"&amp;"")</f>
        <v>33</v>
      </c>
      <c r="BU159" s="103" t="str">
        <f t="shared" si="94"/>
        <v/>
      </c>
      <c r="BV159" s="103" t="str">
        <f t="shared" si="95"/>
        <v/>
      </c>
      <c r="BW159" s="103"/>
      <c r="BX159"/>
      <c r="BY159" t="str">
        <f>IF($BW159="","",CONCATENATE($BW159,Names!$N$3,$BX159))</f>
        <v/>
      </c>
      <c r="BZ159" s="164"/>
      <c r="CA159" s="13" t="str">
        <f>IF(ISNUMBER(A159),CONCATENATE(W159,Names!$H$3,Y159,Names!$J$3,Names!$K$3,Names!$L$3,BK159),"")</f>
        <v>HBL-160PRL:RFS-PRLTap-040</v>
      </c>
      <c r="CB159" s="13" t="str">
        <f>IF(ISNUMBER(A159),CONCATENATE(W159,Names!$H$3,Y159,Names!$J$3,Names!$K$3,Names!$L$3,BB159),"")</f>
        <v>HBL-160PRL:RFS-PRLJB-040</v>
      </c>
      <c r="CC159" s="13" t="str">
        <f>IF($BW159="","",CONCATENATE(W159,Names!$H$3,Y159,Names!$J$3,Names!$K$3,Names!$L$3,$BW159,Names!$N$3,$BX159))</f>
        <v/>
      </c>
      <c r="CF159" s="13" t="str">
        <f>IF(ISNUMBER($A159),CONCATENATE($BK159,Names!$P$3,Dev!$DA$130),"")</f>
        <v>PRLTap-040_a</v>
      </c>
      <c r="CG159" s="13" t="str">
        <f>IF(ISNUMBER($A159),CONCATENATE($BK159,Names!$P$3,Dev!$DD$130),"")</f>
        <v>PRLTap-040_b</v>
      </c>
      <c r="CH159" s="13" t="str">
        <f>IF(ISNUMBER($A159),CONCATENATE($BK159,Names!$P$3,Dev!$DG$130),"")</f>
        <v>PRLTap-040_c</v>
      </c>
      <c r="CI159" s="13" t="str">
        <f>IF(ISNUMBER($A159),CONCATENATE($BK159,Names!$P$3,Dev!$DK$130),"")</f>
        <v>PRLTap-040_d</v>
      </c>
      <c r="CJ159" s="13" t="str">
        <f>IF(ISNUMBER($A159),CONCATENATE($BK159,Names!$P$3,Dev!$DN$130),"")</f>
        <v>PRLTap-040_e</v>
      </c>
      <c r="CK159" s="13" t="str">
        <f>IF(ISNUMBER($A159),CONCATENATE($BK159,Names!$P$3,Dev!$DQ$130),"")</f>
        <v>PRLTap-040_f</v>
      </c>
      <c r="CM159" s="13" t="str">
        <f>""</f>
        <v/>
      </c>
      <c r="CN159" s="13" t="str">
        <f>IF(ISNUMBER($A159),CONCATENATE($BB159,Names!$P$3,Dev!$CZ$48),"")</f>
        <v>PRLJB-040_a</v>
      </c>
      <c r="CO159" s="13" t="str">
        <f>IF(ISNUMBER($A159),CONCATENATE($BB159,Names!$P$3,Dev!$DF$48),"")</f>
        <v>PRLJB-040_cp</v>
      </c>
      <c r="CP159" s="13" t="str">
        <f>IF(ISNUMBER($A159),CONCATENATE($BB159,Names!$P$3,Dev!$DI$48),"")</f>
        <v>PRLJB-040_b</v>
      </c>
      <c r="CQ159" s="13" t="str">
        <f>IF(ISNUMBER($A159),CONCATENATE($BB159,Names!$P$3,Dev!$DM$48),"")</f>
        <v>PRLJB-040_m</v>
      </c>
      <c r="CR159" s="13" t="str">
        <f>IF(ISNUMBER($A159),CONCATENATE($BB159,Names!$P$3,Dev!$DV$48),"")</f>
        <v>PRLJB-040_n</v>
      </c>
      <c r="CS159" s="13" t="str">
        <f>IF(ISNUMBER($A159),CONCATENATE($BB159,Names!$P$3,Dev!$DZ$48),"")</f>
        <v>PRLJB-040_aa</v>
      </c>
      <c r="CT159" s="13" t="str">
        <f>IF(ISNUMBER($A159),CONCATENATE($BB159,Names!$P$3,Dev!$EI$48),"")</f>
        <v>PRLJB-040_ab</v>
      </c>
      <c r="CU159" s="13" t="str">
        <f>IF(ISNUMBER($A159),CONCATENATE($BB159,Names!$P$3,Dev!$FZ$48),"")</f>
        <v>PRLJB-040_am</v>
      </c>
      <c r="CV159" s="13" t="str">
        <f>IF(ISNUMBER($A159),CONCATENATE($BB159,Names!$P$3,Dev!$GI$48),"")</f>
        <v>PRLJB-040_an</v>
      </c>
      <c r="CW159" s="13" t="str">
        <f>IF(ISNUMBER($A159),CONCATENATE($BB159,Names!$P$3,Dev!$GM$48),"")</f>
        <v>PRLJB-040_++EH</v>
      </c>
      <c r="CY159" s="13" t="str">
        <f>IF(ISNUMBER($A159),CONCATENATE($BB159,Names!$P$3,Dev!$EM$48),"")</f>
        <v>PRLJB-040_g</v>
      </c>
      <c r="CZ159" s="13" t="str">
        <f>IF(ISNUMBER($A159),CONCATENATE($BB159,Names!$P$3,Dev!$EV$48),"")</f>
        <v>PRLJB-040_h</v>
      </c>
      <c r="DA159" s="13" t="str">
        <f>IF(ISNUMBER($A159),CONCATENATE($BB159,Names!$P$3,Dev!$EZ$48),"")</f>
        <v>PRLJB-040_s</v>
      </c>
      <c r="DB159" s="13" t="str">
        <f>IF(ISNUMBER($A159),CONCATENATE($BB159,Names!$P$3,Dev!$FI$48),"")</f>
        <v>PRLJB-040_t</v>
      </c>
      <c r="DC159" s="13" t="str">
        <f>IF(ISNUMBER($A159),CONCATENATE($BB159,Names!$P$3,Dev!$FM$48),"")</f>
        <v>PRLJB-040_ag</v>
      </c>
      <c r="DD159" s="13" t="str">
        <f>IF(ISNUMBER($A159),CONCATENATE($BB159,Names!$P$3,Dev!$FV$48),"")</f>
        <v>PRLJB-040_ah</v>
      </c>
      <c r="DE159" s="13" t="str">
        <f>IF(ISNUMBER($A159),CONCATENATE($BB159,Names!$P$3,Dev!$GP$48),"")</f>
        <v>PRLJB-040_++TE</v>
      </c>
      <c r="DI159" s="105">
        <f>COUNTIFS($DL$5:DL159,"&lt;&gt;"&amp;"")</f>
        <v>0</v>
      </c>
      <c r="DJ159" s="1198" t="str">
        <f t="shared" si="76"/>
        <v/>
      </c>
      <c r="DK159" s="1198" t="str">
        <f t="shared" si="77"/>
        <v/>
      </c>
      <c r="DL159" s="1198"/>
      <c r="DM159" s="1198" t="str">
        <f>IF($DL159="","",_xlfn.CONCAT(Names!$D$5,$AO159))</f>
        <v/>
      </c>
      <c r="DN159" s="1198" t="str">
        <f>IF($DL159="","",CONCATENATE(Names!$C$26,Names!$N$3,$DM159))</f>
        <v/>
      </c>
      <c r="DO159" s="1198" t="str">
        <f>IF($DL159="","",CONCATENATE(Names!$C$25,Names!$N$3,$DM159))</f>
        <v/>
      </c>
    </row>
    <row r="160" spans="1:119">
      <c r="A160" s="1"/>
      <c r="B160" s="6"/>
      <c r="C160" s="6">
        <v>4.1349999999999998</v>
      </c>
      <c r="D160" s="1">
        <v>50</v>
      </c>
      <c r="E160">
        <v>78</v>
      </c>
      <c r="F160">
        <v>1</v>
      </c>
      <c r="G160" s="2">
        <f t="shared" si="91"/>
        <v>315.60499999999973</v>
      </c>
      <c r="H160" s="2">
        <f t="shared" si="89"/>
        <v>317.67249999999973</v>
      </c>
      <c r="J160" s="38"/>
      <c r="K160" s="58"/>
      <c r="L160" s="2" t="str">
        <f>IF(ISNUMBER(E160),VLOOKUP(C160,'TE,EHnames'!$B$4:$F$11,'TE,EHnames'!$C$2,FALSE),"")</f>
        <v>RST/10/50-2/1</v>
      </c>
      <c r="M160" s="2" t="str">
        <f>IF(ISNUMBER(E160),VLOOKUP(C160,'TE,EHnames'!$B$4:$F$11,'TE,EHnames'!$F$2,FALSE),"")</f>
        <v>PT100-3000</v>
      </c>
      <c r="O160" s="13" t="str">
        <f t="shared" si="93"/>
        <v/>
      </c>
      <c r="S160" t="str">
        <f>IFERROR(VLOOKUP(P160,Racks!$H$4:$M$30,6),"")</f>
        <v/>
      </c>
      <c r="V160" s="54">
        <f>COUNTIFS('Sec-Sub'!$K$4:$K$164,"&lt;="&amp;H160)</f>
        <v>89</v>
      </c>
      <c r="W160" s="54" t="str">
        <f>VLOOKUP(V160,'Sec-Sub'!$A$4:$C$164,2,FALSE)</f>
        <v>HBL</v>
      </c>
      <c r="X160" s="54" t="str">
        <f>VLOOKUP(V160,'Sec-Sub'!$A$4:$C$164,3,FALSE)</f>
        <v>160</v>
      </c>
      <c r="Y160" s="54" t="str">
        <f>CONCATENATE(X160,Names!$I$3)</f>
        <v>160PRL</v>
      </c>
      <c r="AC160" s="23"/>
      <c r="AD160" s="1812"/>
      <c r="AE160" s="20"/>
      <c r="AI160" s="1266" t="str">
        <f>IF(ISNUMBER(R160),CONCATENATE(Names!$C$3,R160),"")</f>
        <v/>
      </c>
      <c r="AK160" t="str">
        <f t="shared" si="79"/>
        <v>0</v>
      </c>
      <c r="AL160">
        <f t="shared" si="80"/>
        <v>78</v>
      </c>
      <c r="AM160" t="str">
        <f t="shared" si="81"/>
        <v>HBL</v>
      </c>
      <c r="AN160" t="str">
        <f t="shared" si="82"/>
        <v>160PRL</v>
      </c>
      <c r="AO160" t="str">
        <f t="shared" si="83"/>
        <v>078</v>
      </c>
      <c r="AP160" t="str">
        <f>IF(ISNUMBER(E160),CONCATENATE(Names!$C$5,Names!$N$3,AO160),"")</f>
        <v>PRLRL-078</v>
      </c>
      <c r="AQ160" t="str">
        <f>IF(ISNUMBER(E160),CONCATENATE(Names!$D$5,AO160),"")</f>
        <v>L078</v>
      </c>
      <c r="AR160" t="str">
        <f>IF(ISNUMBER(E160),CONCATENATE(Names!$C$10,Names!$N$3,AQ160),"")</f>
        <v>PRLEH-L078</v>
      </c>
      <c r="AS160" t="str">
        <f>IF(ISNUMBER(E160),CONCATENATE(Names!$C$11,Names!$N$3,AQ160),"")</f>
        <v>PRLTE-L078</v>
      </c>
      <c r="AU160" s="13" t="str">
        <f t="shared" si="84"/>
        <v/>
      </c>
      <c r="AV160" t="str">
        <f t="shared" si="85"/>
        <v/>
      </c>
      <c r="AW160" t="str">
        <f t="shared" si="86"/>
        <v/>
      </c>
      <c r="AX160" t="str">
        <f t="shared" si="87"/>
        <v/>
      </c>
      <c r="AY160" t="str">
        <f t="shared" si="88"/>
        <v/>
      </c>
      <c r="AZ160" t="str">
        <f>IF(ISNUMBER(A160),CONCATENATE(Names!$C$6,Names!$N$3,AU160,A160),"")</f>
        <v/>
      </c>
      <c r="BA160" t="str">
        <f>IF(ISNUMBER(A160),CONCATENATE(Names!$C$7,Names!$N$3,AU160,A160),"")</f>
        <v/>
      </c>
      <c r="BB160" t="str">
        <f>IF(ISNUMBER(A160),CONCATENATE(Names!$C$8,Names!$N$3,AU160,A160),"")</f>
        <v/>
      </c>
      <c r="BC160" t="str">
        <f>IF(ISNUMBER(A160),CONCATENATE(Names!$D$6,AY160),"")</f>
        <v/>
      </c>
      <c r="BD160" t="str">
        <f>IF(ISNUMBER(A160),CONCATENATE(Names!$C$10,Names!$N$3,BC160),"")</f>
        <v/>
      </c>
      <c r="BE160" t="str">
        <f>IF(ISNUMBER(A160),CONCATENATE(Names!$C$11,Names!$N$3,BC160),"")</f>
        <v/>
      </c>
      <c r="BF160" t="str">
        <f>IF(ISNUMBER(A160),CONCATENATE(Names!$D$7,AY160),"")</f>
        <v/>
      </c>
      <c r="BG160" t="str">
        <f>IF(ISNUMBER(A160),CONCATENATE(Names!$C$10,Names!$N$3,BF160),"")</f>
        <v/>
      </c>
      <c r="BH160" t="str">
        <f>IF(ISNUMBER(A160),CONCATENATE(Names!$C$11,Names!$N$3,BF160),"")</f>
        <v/>
      </c>
      <c r="BI160" t="str">
        <f>IF(ISNUMBER(A160),CONCATENATE(Names!$C$12,Names!$N$3,BC160),"")</f>
        <v/>
      </c>
      <c r="BJ160" t="str">
        <f>IF(ISNUMBER(A160),CONCATENATE(Names!$C$24,Names!$N$3,AY160),"")</f>
        <v/>
      </c>
      <c r="BK160" t="str">
        <f>IF(ISNUMBER(A160),CONCATENATE(Names!$C$9,Names!$N$3,AY160),"")</f>
        <v/>
      </c>
      <c r="BS160" s="157"/>
      <c r="BT160" s="105">
        <f>COUNTIFS($BW$5:BW160,"&lt;&gt;"&amp;"")</f>
        <v>33</v>
      </c>
      <c r="BU160" s="103" t="str">
        <f t="shared" si="94"/>
        <v/>
      </c>
      <c r="BV160" s="103" t="str">
        <f t="shared" si="95"/>
        <v/>
      </c>
      <c r="BW160" s="103"/>
      <c r="BY160" t="str">
        <f>IF($BW160="","",CONCATENATE($BW160,Names!$N$3,$BX160))</f>
        <v/>
      </c>
      <c r="BZ160" s="157"/>
      <c r="CA160" s="13" t="str">
        <f>IF(ISNUMBER(A160),CONCATENATE(W160,Names!$H$3,Y160,Names!$J$3,Names!$K$3,Names!$L$3,BK160),"")</f>
        <v/>
      </c>
      <c r="CB160" s="13" t="str">
        <f>IF(ISNUMBER(A160),CONCATENATE(W160,Names!$H$3,Y160,Names!$J$3,Names!$K$3,Names!$L$3,BB160),"")</f>
        <v/>
      </c>
      <c r="CC160" s="13" t="str">
        <f>IF($BW160="","",CONCATENATE(W160,Names!$H$3,Y160,Names!$J$3,Names!$K$3,Names!$L$3,$BW160,Names!$N$3,$BX160))</f>
        <v/>
      </c>
      <c r="CF160" s="13" t="str">
        <f>IF(ISNUMBER($A160),CONCATENATE($BK160,Names!$P$3,Dev!$DA$130),"")</f>
        <v/>
      </c>
      <c r="CG160" s="13" t="str">
        <f>IF(ISNUMBER($A160),CONCATENATE($BK160,Names!$P$3,Dev!$DD$130),"")</f>
        <v/>
      </c>
      <c r="CH160" s="13" t="str">
        <f>IF(ISNUMBER($A160),CONCATENATE($BK160,Names!$P$3,Dev!$DG$130),"")</f>
        <v/>
      </c>
      <c r="CI160" s="13" t="str">
        <f>IF(ISNUMBER($A160),CONCATENATE($BK160,Names!$P$3,Dev!$DK$130),"")</f>
        <v/>
      </c>
      <c r="CJ160" s="13" t="str">
        <f>IF(ISNUMBER($A160),CONCATENATE($BK160,Names!$P$3,Dev!$DN$130),"")</f>
        <v/>
      </c>
      <c r="CK160" s="13" t="str">
        <f>IF(ISNUMBER($A160),CONCATENATE($BK160,Names!$P$3,Dev!$DQ$130),"")</f>
        <v/>
      </c>
      <c r="CL160" s="13"/>
      <c r="CM160" s="13" t="str">
        <f>""</f>
        <v/>
      </c>
      <c r="CN160" s="13" t="str">
        <f>IF(ISNUMBER($A160),CONCATENATE($BB160,Names!$P$3,Dev!$CZ$48),"")</f>
        <v/>
      </c>
      <c r="CO160" s="13" t="str">
        <f>IF(ISNUMBER($A160),CONCATENATE($BB160,Names!$P$3,Dev!$DF$48),"")</f>
        <v/>
      </c>
      <c r="CP160" s="13" t="str">
        <f>IF(ISNUMBER($A160),CONCATENATE($BB160,Names!$P$3,Dev!$DI$48),"")</f>
        <v/>
      </c>
      <c r="CQ160" s="13" t="str">
        <f>IF(ISNUMBER($A160),CONCATENATE($BB160,Names!$P$3,Dev!$DM$48),"")</f>
        <v/>
      </c>
      <c r="CR160" s="13" t="str">
        <f>IF(ISNUMBER($A160),CONCATENATE($BB160,Names!$P$3,Dev!$DV$48),"")</f>
        <v/>
      </c>
      <c r="CS160" s="13" t="str">
        <f>IF(ISNUMBER($A160),CONCATENATE($BB160,Names!$P$3,Dev!$DZ$48),"")</f>
        <v/>
      </c>
      <c r="CT160" s="13" t="str">
        <f>IF(ISNUMBER($A160),CONCATENATE($BB160,Names!$P$3,Dev!$EI$48),"")</f>
        <v/>
      </c>
      <c r="CU160" s="13" t="str">
        <f>IF(ISNUMBER($A160),CONCATENATE($BB160,Names!$P$3,Dev!$FZ$48),"")</f>
        <v/>
      </c>
      <c r="CV160" s="13" t="str">
        <f>IF(ISNUMBER($A160),CONCATENATE($BB160,Names!$P$3,Dev!$GI$48),"")</f>
        <v/>
      </c>
      <c r="CW160" s="13" t="str">
        <f>IF(ISNUMBER($A160),CONCATENATE($BB160,Names!$P$3,Dev!$GM$48),"")</f>
        <v/>
      </c>
      <c r="CX160" s="13"/>
      <c r="CY160" s="13" t="str">
        <f>IF(ISNUMBER($A160),CONCATENATE($BB160,Names!$P$3,Dev!$EM$48),"")</f>
        <v/>
      </c>
      <c r="CZ160" s="13" t="str">
        <f>IF(ISNUMBER($A160),CONCATENATE($BB160,Names!$P$3,Dev!$EV$48),"")</f>
        <v/>
      </c>
      <c r="DA160" s="13" t="str">
        <f>IF(ISNUMBER($A160),CONCATENATE($BB160,Names!$P$3,Dev!$EZ$48),"")</f>
        <v/>
      </c>
      <c r="DB160" s="13" t="str">
        <f>IF(ISNUMBER($A160),CONCATENATE($BB160,Names!$P$3,Dev!$FI$48),"")</f>
        <v/>
      </c>
      <c r="DC160" s="13" t="str">
        <f>IF(ISNUMBER($A160),CONCATENATE($BB160,Names!$P$3,Dev!$FM$48),"")</f>
        <v/>
      </c>
      <c r="DD160" s="13" t="str">
        <f>IF(ISNUMBER($A160),CONCATENATE($BB160,Names!$P$3,Dev!$FV$48),"")</f>
        <v/>
      </c>
      <c r="DE160" s="13" t="str">
        <f>IF(ISNUMBER($A160),CONCATENATE($BB160,Names!$P$3,Dev!$GP$48),"")</f>
        <v/>
      </c>
      <c r="DI160" s="105">
        <f>COUNTIFS($DL$5:DL160,"&lt;&gt;"&amp;"")</f>
        <v>0</v>
      </c>
      <c r="DJ160" s="1198" t="str">
        <f t="shared" si="76"/>
        <v/>
      </c>
      <c r="DK160" s="1198" t="str">
        <f t="shared" si="77"/>
        <v/>
      </c>
      <c r="DL160" s="1198"/>
      <c r="DM160" s="1198" t="str">
        <f>IF($DL160="","",_xlfn.CONCAT(Names!$D$5,$AO160))</f>
        <v/>
      </c>
      <c r="DN160" s="1198" t="str">
        <f>IF($DL160="","",CONCATENATE(Names!$C$26,Names!$N$3,$DM160))</f>
        <v/>
      </c>
      <c r="DO160" s="1198" t="str">
        <f>IF($DL160="","",CONCATENATE(Names!$C$25,Names!$N$3,$DM160))</f>
        <v/>
      </c>
    </row>
    <row r="161" spans="1:119">
      <c r="A161" s="1"/>
      <c r="B161" s="6"/>
      <c r="C161" s="6">
        <v>4.1349999999999998</v>
      </c>
      <c r="D161" s="1">
        <v>50</v>
      </c>
      <c r="E161">
        <v>79</v>
      </c>
      <c r="F161">
        <v>1</v>
      </c>
      <c r="G161" s="2">
        <f t="shared" si="91"/>
        <v>319.73999999999972</v>
      </c>
      <c r="H161" s="2">
        <f t="shared" si="89"/>
        <v>321.80749999999972</v>
      </c>
      <c r="J161" s="38"/>
      <c r="K161" s="58"/>
      <c r="L161" s="2" t="str">
        <f>IF(ISNUMBER(E161),VLOOKUP(C161,'TE,EHnames'!$B$4:$F$11,'TE,EHnames'!$C$2,FALSE),"")</f>
        <v>RST/10/50-2/1</v>
      </c>
      <c r="M161" s="2" t="str">
        <f>IF(ISNUMBER(E161),VLOOKUP(C161,'TE,EHnames'!$B$4:$F$11,'TE,EHnames'!$F$2,FALSE),"")</f>
        <v>PT100-3000</v>
      </c>
      <c r="O161" s="13" t="str">
        <f t="shared" si="93"/>
        <v/>
      </c>
      <c r="S161" t="str">
        <f>IFERROR(VLOOKUP(P161,Racks!$H$4:$M$30,6),"")</f>
        <v/>
      </c>
      <c r="T161" s="172">
        <f>Racks!$B$22</f>
        <v>320.06215399999996</v>
      </c>
      <c r="U161" t="str">
        <f>CONCATENATE(Racks!$C$22,Names!$H$3,Racks!$D$22,"/",Racks!$E$22,Names!$H$3,Racks!$F$22)</f>
        <v>HBL-160Row/HBL-170Row</v>
      </c>
      <c r="V161" s="54">
        <f>COUNTIFS('Sec-Sub'!$K$4:$K$164,"&lt;="&amp;H161)</f>
        <v>91</v>
      </c>
      <c r="W161" s="54" t="str">
        <f>VLOOKUP(V161,'Sec-Sub'!$A$4:$C$164,2,FALSE)</f>
        <v>HBL</v>
      </c>
      <c r="X161" s="54" t="str">
        <f>VLOOKUP(V161,'Sec-Sub'!$A$4:$C$164,3,FALSE)</f>
        <v>170</v>
      </c>
      <c r="Y161" s="54" t="str">
        <f>CONCATENATE(X161,Names!$I$3)</f>
        <v>170PRL</v>
      </c>
      <c r="AC161" s="8">
        <f>SUM(AD161:AE166)</f>
        <v>4</v>
      </c>
      <c r="AD161" s="1812">
        <v>1</v>
      </c>
      <c r="AE161" s="10"/>
      <c r="AI161" s="1266" t="str">
        <f>IF(ISNUMBER(R161),CONCATENATE(Names!$C$3,R161),"")</f>
        <v/>
      </c>
      <c r="AK161" t="str">
        <f t="shared" si="79"/>
        <v>0</v>
      </c>
      <c r="AL161">
        <f t="shared" si="80"/>
        <v>79</v>
      </c>
      <c r="AM161" t="str">
        <f t="shared" si="81"/>
        <v>HBL</v>
      </c>
      <c r="AN161" t="str">
        <f t="shared" si="82"/>
        <v>170PRL</v>
      </c>
      <c r="AO161" t="str">
        <f t="shared" si="83"/>
        <v>079</v>
      </c>
      <c r="AP161" t="str">
        <f>IF(ISNUMBER(E161),CONCATENATE(Names!$C$5,Names!$N$3,AO161),"")</f>
        <v>PRLRL-079</v>
      </c>
      <c r="AQ161" t="str">
        <f>IF(ISNUMBER(E161),CONCATENATE(Names!$D$5,AO161),"")</f>
        <v>L079</v>
      </c>
      <c r="AR161" t="str">
        <f>IF(ISNUMBER(E161),CONCATENATE(Names!$C$10,Names!$N$3,AQ161),"")</f>
        <v>PRLEH-L079</v>
      </c>
      <c r="AS161" t="str">
        <f>IF(ISNUMBER(E161),CONCATENATE(Names!$C$11,Names!$N$3,AQ161),"")</f>
        <v>PRLTE-L079</v>
      </c>
      <c r="AU161" s="13" t="str">
        <f t="shared" si="84"/>
        <v/>
      </c>
      <c r="AV161" t="str">
        <f t="shared" si="85"/>
        <v/>
      </c>
      <c r="AW161" t="str">
        <f t="shared" si="86"/>
        <v/>
      </c>
      <c r="AX161" t="str">
        <f t="shared" si="87"/>
        <v/>
      </c>
      <c r="AY161" t="str">
        <f t="shared" si="88"/>
        <v/>
      </c>
      <c r="AZ161" t="str">
        <f>IF(ISNUMBER(A161),CONCATENATE(Names!$C$6,Names!$N$3,AU161,A161),"")</f>
        <v/>
      </c>
      <c r="BA161" t="str">
        <f>IF(ISNUMBER(A161),CONCATENATE(Names!$C$7,Names!$N$3,AU161,A161),"")</f>
        <v/>
      </c>
      <c r="BB161" t="str">
        <f>IF(ISNUMBER(A161),CONCATENATE(Names!$C$8,Names!$N$3,AU161,A161),"")</f>
        <v/>
      </c>
      <c r="BC161" t="str">
        <f>IF(ISNUMBER(A161),CONCATENATE(Names!$D$6,AY161),"")</f>
        <v/>
      </c>
      <c r="BD161" t="str">
        <f>IF(ISNUMBER(A161),CONCATENATE(Names!$C$10,Names!$N$3,BC161),"")</f>
        <v/>
      </c>
      <c r="BE161" t="str">
        <f>IF(ISNUMBER(A161),CONCATENATE(Names!$C$11,Names!$N$3,BC161),"")</f>
        <v/>
      </c>
      <c r="BF161" t="str">
        <f>IF(ISNUMBER(A161),CONCATENATE(Names!$D$7,AY161),"")</f>
        <v/>
      </c>
      <c r="BG161" t="str">
        <f>IF(ISNUMBER(A161),CONCATENATE(Names!$C$10,Names!$N$3,BF161),"")</f>
        <v/>
      </c>
      <c r="BH161" t="str">
        <f>IF(ISNUMBER(A161),CONCATENATE(Names!$C$11,Names!$N$3,BF161),"")</f>
        <v/>
      </c>
      <c r="BI161" t="str">
        <f>IF(ISNUMBER(A161),CONCATENATE(Names!$C$12,Names!$N$3,BC161),"")</f>
        <v/>
      </c>
      <c r="BJ161" t="str">
        <f>IF(ISNUMBER(A161),CONCATENATE(Names!$C$24,Names!$N$3,AY161),"")</f>
        <v/>
      </c>
      <c r="BK161" t="str">
        <f>IF(ISNUMBER(A161),CONCATENATE(Names!$C$9,Names!$N$3,AY161),"")</f>
        <v/>
      </c>
      <c r="BS161" s="157"/>
      <c r="BT161" s="105">
        <f>COUNTIFS($BW$5:BW161,"&lt;&gt;"&amp;"")</f>
        <v>33</v>
      </c>
      <c r="BU161" s="103" t="str">
        <f t="shared" si="94"/>
        <v/>
      </c>
      <c r="BV161" s="103" t="str">
        <f t="shared" si="95"/>
        <v/>
      </c>
      <c r="BW161" s="103"/>
      <c r="BY161" t="str">
        <f>IF($BW161="","",CONCATENATE($BW161,Names!$N$3,$BX161))</f>
        <v/>
      </c>
      <c r="BZ161" s="157"/>
      <c r="CA161" s="13" t="str">
        <f>IF(ISNUMBER(A161),CONCATENATE(W161,Names!$H$3,Y161,Names!$J$3,Names!$K$3,Names!$L$3,BK161),"")</f>
        <v/>
      </c>
      <c r="CB161" s="13" t="str">
        <f>IF(ISNUMBER(A161),CONCATENATE(W161,Names!$H$3,Y161,Names!$J$3,Names!$K$3,Names!$L$3,BB161),"")</f>
        <v/>
      </c>
      <c r="CC161" s="13" t="str">
        <f>IF($BW161="","",CONCATENATE(W161,Names!$H$3,Y161,Names!$J$3,Names!$K$3,Names!$L$3,$BW161,Names!$N$3,$BX161))</f>
        <v/>
      </c>
      <c r="CF161" s="13" t="str">
        <f>IF(ISNUMBER($A161),CONCATENATE($BK161,Names!$P$3,Dev!$DA$130),"")</f>
        <v/>
      </c>
      <c r="CG161" s="13" t="str">
        <f>IF(ISNUMBER($A161),CONCATENATE($BK161,Names!$P$3,Dev!$DD$130),"")</f>
        <v/>
      </c>
      <c r="CH161" s="13" t="str">
        <f>IF(ISNUMBER($A161),CONCATENATE($BK161,Names!$P$3,Dev!$DG$130),"")</f>
        <v/>
      </c>
      <c r="CI161" s="13" t="str">
        <f>IF(ISNUMBER($A161),CONCATENATE($BK161,Names!$P$3,Dev!$DK$130),"")</f>
        <v/>
      </c>
      <c r="CJ161" s="13" t="str">
        <f>IF(ISNUMBER($A161),CONCATENATE($BK161,Names!$P$3,Dev!$DN$130),"")</f>
        <v/>
      </c>
      <c r="CK161" s="13" t="str">
        <f>IF(ISNUMBER($A161),CONCATENATE($BK161,Names!$P$3,Dev!$DQ$130),"")</f>
        <v/>
      </c>
      <c r="CL161" s="13"/>
      <c r="CM161" s="13" t="str">
        <f>""</f>
        <v/>
      </c>
      <c r="CN161" s="13" t="str">
        <f>IF(ISNUMBER($A161),CONCATENATE($BB161,Names!$P$3,Dev!$CZ$48),"")</f>
        <v/>
      </c>
      <c r="CO161" s="13" t="str">
        <f>IF(ISNUMBER($A161),CONCATENATE($BB161,Names!$P$3,Dev!$DF$48),"")</f>
        <v/>
      </c>
      <c r="CP161" s="13" t="str">
        <f>IF(ISNUMBER($A161),CONCATENATE($BB161,Names!$P$3,Dev!$DI$48),"")</f>
        <v/>
      </c>
      <c r="CQ161" s="13" t="str">
        <f>IF(ISNUMBER($A161),CONCATENATE($BB161,Names!$P$3,Dev!$DM$48),"")</f>
        <v/>
      </c>
      <c r="CR161" s="13" t="str">
        <f>IF(ISNUMBER($A161),CONCATENATE($BB161,Names!$P$3,Dev!$DV$48),"")</f>
        <v/>
      </c>
      <c r="CS161" s="13" t="str">
        <f>IF(ISNUMBER($A161),CONCATENATE($BB161,Names!$P$3,Dev!$DZ$48),"")</f>
        <v/>
      </c>
      <c r="CT161" s="13" t="str">
        <f>IF(ISNUMBER($A161),CONCATENATE($BB161,Names!$P$3,Dev!$EI$48),"")</f>
        <v/>
      </c>
      <c r="CU161" s="13" t="str">
        <f>IF(ISNUMBER($A161),CONCATENATE($BB161,Names!$P$3,Dev!$FZ$48),"")</f>
        <v/>
      </c>
      <c r="CV161" s="13" t="str">
        <f>IF(ISNUMBER($A161),CONCATENATE($BB161,Names!$P$3,Dev!$GI$48),"")</f>
        <v/>
      </c>
      <c r="CW161" s="13" t="str">
        <f>IF(ISNUMBER($A161),CONCATENATE($BB161,Names!$P$3,Dev!$GM$48),"")</f>
        <v/>
      </c>
      <c r="CX161" s="13"/>
      <c r="CY161" s="13" t="str">
        <f>IF(ISNUMBER($A161),CONCATENATE($BB161,Names!$P$3,Dev!$EM$48),"")</f>
        <v/>
      </c>
      <c r="CZ161" s="13" t="str">
        <f>IF(ISNUMBER($A161),CONCATENATE($BB161,Names!$P$3,Dev!$EV$48),"")</f>
        <v/>
      </c>
      <c r="DA161" s="13" t="str">
        <f>IF(ISNUMBER($A161),CONCATENATE($BB161,Names!$P$3,Dev!$EZ$48),"")</f>
        <v/>
      </c>
      <c r="DB161" s="13" t="str">
        <f>IF(ISNUMBER($A161),CONCATENATE($BB161,Names!$P$3,Dev!$FI$48),"")</f>
        <v/>
      </c>
      <c r="DC161" s="13" t="str">
        <f>IF(ISNUMBER($A161),CONCATENATE($BB161,Names!$P$3,Dev!$FM$48),"")</f>
        <v/>
      </c>
      <c r="DD161" s="13" t="str">
        <f>IF(ISNUMBER($A161),CONCATENATE($BB161,Names!$P$3,Dev!$FV$48),"")</f>
        <v/>
      </c>
      <c r="DE161" s="13" t="str">
        <f>IF(ISNUMBER($A161),CONCATENATE($BB161,Names!$P$3,Dev!$GP$48),"")</f>
        <v/>
      </c>
      <c r="DI161" s="105">
        <f>COUNTIFS($DL$5:DL161,"&lt;&gt;"&amp;"")</f>
        <v>0</v>
      </c>
      <c r="DJ161" s="1198" t="str">
        <f t="shared" si="76"/>
        <v/>
      </c>
      <c r="DK161" s="1198" t="str">
        <f t="shared" si="77"/>
        <v/>
      </c>
      <c r="DL161" s="1198"/>
      <c r="DM161" s="1198" t="str">
        <f>IF($DL161="","",_xlfn.CONCAT(Names!$D$5,$AO161))</f>
        <v/>
      </c>
      <c r="DN161" s="1198" t="str">
        <f>IF($DL161="","",CONCATENATE(Names!$C$26,Names!$N$3,$DM161))</f>
        <v/>
      </c>
      <c r="DO161" s="1198" t="str">
        <f>IF($DL161="","",CONCATENATE(Names!$C$25,Names!$N$3,$DM161))</f>
        <v/>
      </c>
    </row>
    <row r="162" spans="1:119" s="13" customFormat="1">
      <c r="A162" s="11">
        <v>41</v>
      </c>
      <c r="B162" s="12">
        <v>0.25</v>
      </c>
      <c r="C162" s="11"/>
      <c r="D162" s="11">
        <v>20</v>
      </c>
      <c r="F162" s="13">
        <v>1</v>
      </c>
      <c r="G162" s="2">
        <f t="shared" si="91"/>
        <v>323.87499999999972</v>
      </c>
      <c r="H162" s="2">
        <f t="shared" si="89"/>
        <v>323.99999999999972</v>
      </c>
      <c r="I162" s="1230">
        <f>I159+SUM(C160:C161)+B162</f>
        <v>323.99999999999994</v>
      </c>
      <c r="J162" s="56">
        <v>1751007000416</v>
      </c>
      <c r="K162" s="59">
        <v>14.5</v>
      </c>
      <c r="L162" s="2" t="str">
        <f>IF(ISNUMBER(E162),VLOOKUP(C162,'TE,EHnames'!$B$4:$F$11,'TE,EHnames'!$C$2,FALSE),"")</f>
        <v/>
      </c>
      <c r="M162" s="2" t="str">
        <f>IF(ISNUMBER(E162),VLOOKUP(C162,'TE,EHnames'!$B$4:$F$11,'TE,EHnames'!$F$2,FALSE),"")</f>
        <v/>
      </c>
      <c r="O162" s="14">
        <f t="shared" ref="O162:O167" si="96">IF(ISNUMBER(A162),ABS(H162-$Q$164),"")</f>
        <v>4.4550000000002683</v>
      </c>
      <c r="P162" s="13">
        <v>280</v>
      </c>
      <c r="S162" t="str">
        <f>IFERROR(VLOOKUP(P162,Racks!$H$4:$M$30,6),"")</f>
        <v>HBL-180Row:CnPw-U-016</v>
      </c>
      <c r="V162" s="54">
        <f>COUNTIFS('Sec-Sub'!$K$4:$K$164,"&lt;="&amp;H162)</f>
        <v>91</v>
      </c>
      <c r="W162" s="54" t="str">
        <f>VLOOKUP(V162,'Sec-Sub'!$A$4:$C$164,2,FALSE)</f>
        <v>HBL</v>
      </c>
      <c r="X162" s="54" t="str">
        <f>VLOOKUP(V162,'Sec-Sub'!$A$4:$C$164,3,FALSE)</f>
        <v>170</v>
      </c>
      <c r="Y162" s="54" t="str">
        <f>CONCATENATE(X162,Names!$I$3)</f>
        <v>170PRL</v>
      </c>
      <c r="Z162" s="48" t="s">
        <v>198</v>
      </c>
      <c r="AA162" s="49" t="s">
        <v>203</v>
      </c>
      <c r="AC162" s="15">
        <f>SUM(D161:D166)</f>
        <v>240</v>
      </c>
      <c r="AD162" s="1812"/>
      <c r="AE162" s="17">
        <v>1</v>
      </c>
      <c r="AI162" s="1266" t="str">
        <f>IF(ISNUMBER(R162),CONCATENATE(Names!$C$3,R162),"")</f>
        <v/>
      </c>
      <c r="AJ162"/>
      <c r="AK162" t="str">
        <f t="shared" si="79"/>
        <v/>
      </c>
      <c r="AL162" t="str">
        <f t="shared" si="80"/>
        <v/>
      </c>
      <c r="AM162" t="str">
        <f t="shared" si="81"/>
        <v/>
      </c>
      <c r="AN162" t="str">
        <f t="shared" si="82"/>
        <v/>
      </c>
      <c r="AO162" t="str">
        <f t="shared" si="83"/>
        <v/>
      </c>
      <c r="AP162" t="str">
        <f>IF(ISNUMBER(E162),CONCATENATE(Names!$C$5,Names!$N$3,AO162),"")</f>
        <v/>
      </c>
      <c r="AQ162" t="str">
        <f>IF(ISNUMBER(E162),CONCATENATE(Names!$D$5,AO162),"")</f>
        <v/>
      </c>
      <c r="AR162" t="str">
        <f>IF(ISNUMBER(E162),CONCATENATE(Names!$C$10,Names!$N$3,AQ162),"")</f>
        <v/>
      </c>
      <c r="AS162" t="str">
        <f>IF(ISNUMBER(E162),CONCATENATE(Names!$C$11,Names!$N$3,AQ162),"")</f>
        <v/>
      </c>
      <c r="AT162"/>
      <c r="AU162" s="13" t="str">
        <f t="shared" si="84"/>
        <v>0</v>
      </c>
      <c r="AV162">
        <f t="shared" si="85"/>
        <v>41</v>
      </c>
      <c r="AW162" t="str">
        <f t="shared" si="86"/>
        <v>HBL</v>
      </c>
      <c r="AX162" t="str">
        <f t="shared" si="87"/>
        <v>170PRL</v>
      </c>
      <c r="AY162" t="str">
        <f t="shared" si="88"/>
        <v>041</v>
      </c>
      <c r="AZ162" t="str">
        <f>IF(ISNUMBER(A162),CONCATENATE(Names!$C$6,Names!$N$3,AU162,A162),"")</f>
        <v>PRLCpl-041</v>
      </c>
      <c r="BA162" t="str">
        <f>IF(ISNUMBER(A162),CONCATENATE(Names!$C$7,Names!$N$3,AU162,A162),"")</f>
        <v>PRLSB-041</v>
      </c>
      <c r="BB162" t="str">
        <f>IF(ISNUMBER(A162),CONCATENATE(Names!$C$8,Names!$N$3,AU162,A162),"")</f>
        <v>PRLJB-041</v>
      </c>
      <c r="BC162" t="str">
        <f>IF(ISNUMBER(A162),CONCATENATE(Names!$D$6,AY162),"")</f>
        <v>C041</v>
      </c>
      <c r="BD162" t="str">
        <f>IF(ISNUMBER(A162),CONCATENATE(Names!$C$10,Names!$N$3,BC162),"")</f>
        <v>PRLEH-C041</v>
      </c>
      <c r="BE162" t="str">
        <f>IF(ISNUMBER(A162),CONCATENATE(Names!$C$11,Names!$N$3,BC162),"")</f>
        <v>PRLTE-C041</v>
      </c>
      <c r="BF162" t="str">
        <f>IF(ISNUMBER(A162),CONCATENATE(Names!$D$7,AY162),"")</f>
        <v>S041</v>
      </c>
      <c r="BG162" t="str">
        <f>IF(ISNUMBER(A162),CONCATENATE(Names!$C$10,Names!$N$3,BF162),"")</f>
        <v>PRLEH-S041</v>
      </c>
      <c r="BH162" t="str">
        <f>IF(ISNUMBER(A162),CONCATENATE(Names!$C$11,Names!$N$3,BF162),"")</f>
        <v>PRLTE-S041</v>
      </c>
      <c r="BI162" t="str">
        <f>IF(ISNUMBER(A162),CONCATENATE(Names!$C$12,Names!$N$3,BC162),"")</f>
        <v>PRLDL-C041</v>
      </c>
      <c r="BJ162" t="str">
        <f>IF(ISNUMBER(A162),CONCATENATE(Names!$C$24,Names!$N$3,AY162),"")</f>
        <v>PRLCSC-041</v>
      </c>
      <c r="BK162" t="str">
        <f>IF(ISNUMBER(A162),CONCATENATE(Names!$C$9,Names!$N$3,AY162),"")</f>
        <v>PRLTap-041</v>
      </c>
      <c r="BL162"/>
      <c r="BM162"/>
      <c r="BN162"/>
      <c r="BO162"/>
      <c r="BP162"/>
      <c r="BQ162"/>
      <c r="BR162"/>
      <c r="BS162" s="157"/>
      <c r="BT162" s="105">
        <f>COUNTIFS($BW$5:BW162,"&lt;&gt;"&amp;"")</f>
        <v>33</v>
      </c>
      <c r="BU162" s="103" t="str">
        <f t="shared" si="94"/>
        <v/>
      </c>
      <c r="BV162" s="103" t="str">
        <f t="shared" si="95"/>
        <v/>
      </c>
      <c r="BW162" s="103"/>
      <c r="BX162"/>
      <c r="BY162" t="str">
        <f>IF($BW162="","",CONCATENATE($BW162,Names!$N$3,$BX162))</f>
        <v/>
      </c>
      <c r="BZ162" s="164"/>
      <c r="CA162" s="13" t="str">
        <f>IF(ISNUMBER(A162),CONCATENATE(W162,Names!$H$3,Y162,Names!$J$3,Names!$K$3,Names!$L$3,BK162),"")</f>
        <v>HBL-170PRL:RFS-PRLTap-041</v>
      </c>
      <c r="CB162" s="13" t="str">
        <f>IF(ISNUMBER(A162),CONCATENATE(W162,Names!$H$3,Y162,Names!$J$3,Names!$K$3,Names!$L$3,BB162),"")</f>
        <v>HBL-170PRL:RFS-PRLJB-041</v>
      </c>
      <c r="CC162" s="13" t="str">
        <f>IF($BW162="","",CONCATENATE(W162,Names!$H$3,Y162,Names!$J$3,Names!$K$3,Names!$L$3,$BW162,Names!$N$3,$BX162))</f>
        <v/>
      </c>
      <c r="CF162" s="13" t="str">
        <f>IF(ISNUMBER($A162),CONCATENATE($BK162,Names!$P$3,Dev!$DA$130),"")</f>
        <v>PRLTap-041_a</v>
      </c>
      <c r="CG162" s="13" t="str">
        <f>IF(ISNUMBER($A162),CONCATENATE($BK162,Names!$P$3,Dev!$DD$130),"")</f>
        <v>PRLTap-041_b</v>
      </c>
      <c r="CH162" s="13" t="str">
        <f>IF(ISNUMBER($A162),CONCATENATE($BK162,Names!$P$3,Dev!$DG$130),"")</f>
        <v>PRLTap-041_c</v>
      </c>
      <c r="CI162" s="13" t="str">
        <f>IF(ISNUMBER($A162),CONCATENATE($BK162,Names!$P$3,Dev!$DK$130),"")</f>
        <v>PRLTap-041_d</v>
      </c>
      <c r="CJ162" s="13" t="str">
        <f>IF(ISNUMBER($A162),CONCATENATE($BK162,Names!$P$3,Dev!$DN$130),"")</f>
        <v>PRLTap-041_e</v>
      </c>
      <c r="CK162" s="13" t="str">
        <f>IF(ISNUMBER($A162),CONCATENATE($BK162,Names!$P$3,Dev!$DQ$130),"")</f>
        <v>PRLTap-041_f</v>
      </c>
      <c r="CM162" s="13" t="str">
        <f>""</f>
        <v/>
      </c>
      <c r="CN162" s="13" t="str">
        <f>IF(ISNUMBER($A162),CONCATENATE($BB162,Names!$P$3,Dev!$CZ$48),"")</f>
        <v>PRLJB-041_a</v>
      </c>
      <c r="CO162" s="13" t="str">
        <f>IF(ISNUMBER($A162),CONCATENATE($BB162,Names!$P$3,Dev!$DF$48),"")</f>
        <v>PRLJB-041_cp</v>
      </c>
      <c r="CP162" s="13" t="str">
        <f>IF(ISNUMBER($A162),CONCATENATE($BB162,Names!$P$3,Dev!$DI$48),"")</f>
        <v>PRLJB-041_b</v>
      </c>
      <c r="CQ162" s="13" t="str">
        <f>IF(ISNUMBER($A162),CONCATENATE($BB162,Names!$P$3,Dev!$DM$48),"")</f>
        <v>PRLJB-041_m</v>
      </c>
      <c r="CR162" s="13" t="str">
        <f>IF(ISNUMBER($A162),CONCATENATE($BB162,Names!$P$3,Dev!$DV$48),"")</f>
        <v>PRLJB-041_n</v>
      </c>
      <c r="CS162" s="13" t="str">
        <f>IF(ISNUMBER($A162),CONCATENATE($BB162,Names!$P$3,Dev!$DZ$48),"")</f>
        <v>PRLJB-041_aa</v>
      </c>
      <c r="CT162" s="13" t="str">
        <f>IF(ISNUMBER($A162),CONCATENATE($BB162,Names!$P$3,Dev!$EI$48),"")</f>
        <v>PRLJB-041_ab</v>
      </c>
      <c r="CU162" s="13" t="str">
        <f>IF(ISNUMBER($A162),CONCATENATE($BB162,Names!$P$3,Dev!$FZ$48),"")</f>
        <v>PRLJB-041_am</v>
      </c>
      <c r="CV162" s="13" t="str">
        <f>IF(ISNUMBER($A162),CONCATENATE($BB162,Names!$P$3,Dev!$GI$48),"")</f>
        <v>PRLJB-041_an</v>
      </c>
      <c r="CW162" s="13" t="str">
        <f>IF(ISNUMBER($A162),CONCATENATE($BB162,Names!$P$3,Dev!$GM$48),"")</f>
        <v>PRLJB-041_++EH</v>
      </c>
      <c r="CY162" s="13" t="str">
        <f>IF(ISNUMBER($A162),CONCATENATE($BB162,Names!$P$3,Dev!$EM$48),"")</f>
        <v>PRLJB-041_g</v>
      </c>
      <c r="CZ162" s="13" t="str">
        <f>IF(ISNUMBER($A162),CONCATENATE($BB162,Names!$P$3,Dev!$EV$48),"")</f>
        <v>PRLJB-041_h</v>
      </c>
      <c r="DA162" s="13" t="str">
        <f>IF(ISNUMBER($A162),CONCATENATE($BB162,Names!$P$3,Dev!$EZ$48),"")</f>
        <v>PRLJB-041_s</v>
      </c>
      <c r="DB162" s="13" t="str">
        <f>IF(ISNUMBER($A162),CONCATENATE($BB162,Names!$P$3,Dev!$FI$48),"")</f>
        <v>PRLJB-041_t</v>
      </c>
      <c r="DC162" s="13" t="str">
        <f>IF(ISNUMBER($A162),CONCATENATE($BB162,Names!$P$3,Dev!$FM$48),"")</f>
        <v>PRLJB-041_ag</v>
      </c>
      <c r="DD162" s="13" t="str">
        <f>IF(ISNUMBER($A162),CONCATENATE($BB162,Names!$P$3,Dev!$FV$48),"")</f>
        <v>PRLJB-041_ah</v>
      </c>
      <c r="DE162" s="13" t="str">
        <f>IF(ISNUMBER($A162),CONCATENATE($BB162,Names!$P$3,Dev!$GP$48),"")</f>
        <v>PRLJB-041_++TE</v>
      </c>
      <c r="DI162" s="105">
        <f>COUNTIFS($DL$5:DL162,"&lt;&gt;"&amp;"")</f>
        <v>0</v>
      </c>
      <c r="DJ162" s="1198" t="str">
        <f t="shared" si="76"/>
        <v/>
      </c>
      <c r="DK162" s="1198" t="str">
        <f t="shared" si="77"/>
        <v/>
      </c>
      <c r="DL162" s="1198"/>
      <c r="DM162" s="1198" t="str">
        <f>IF($DL162="","",_xlfn.CONCAT(Names!$D$5,$AO162))</f>
        <v/>
      </c>
      <c r="DN162" s="1198" t="str">
        <f>IF($DL162="","",CONCATENATE(Names!$C$26,Names!$N$3,$DM162))</f>
        <v/>
      </c>
      <c r="DO162" s="1198" t="str">
        <f>IF($DL162="","",CONCATENATE(Names!$C$25,Names!$N$3,$DM162))</f>
        <v/>
      </c>
    </row>
    <row r="163" spans="1:119">
      <c r="A163" s="1"/>
      <c r="B163" s="6"/>
      <c r="C163" s="6">
        <v>4.1349999999999998</v>
      </c>
      <c r="D163" s="1">
        <v>50</v>
      </c>
      <c r="E163">
        <v>80</v>
      </c>
      <c r="F163">
        <v>1</v>
      </c>
      <c r="G163" s="2">
        <f t="shared" si="91"/>
        <v>324.12499999999972</v>
      </c>
      <c r="H163" s="2">
        <f t="shared" si="89"/>
        <v>326.19249999999971</v>
      </c>
      <c r="J163" s="38"/>
      <c r="K163" s="58"/>
      <c r="L163" s="2" t="str">
        <f>IF(ISNUMBER(E163),VLOOKUP(C163,'TE,EHnames'!$B$4:$F$11,'TE,EHnames'!$C$2,FALSE),"")</f>
        <v>RST/10/50-2/1</v>
      </c>
      <c r="M163" s="2" t="str">
        <f>IF(ISNUMBER(E163),VLOOKUP(C163,'TE,EHnames'!$B$4:$F$11,'TE,EHnames'!$F$2,FALSE),"")</f>
        <v>PT100-3000</v>
      </c>
      <c r="O163" s="13" t="str">
        <f t="shared" si="96"/>
        <v/>
      </c>
      <c r="S163" t="str">
        <f>IFERROR(VLOOKUP(P163,Racks!$H$4:$M$30,6),"")</f>
        <v/>
      </c>
      <c r="V163" s="54">
        <f>COUNTIFS('Sec-Sub'!$K$4:$K$164,"&lt;="&amp;H163)</f>
        <v>91</v>
      </c>
      <c r="W163" s="54" t="str">
        <f>VLOOKUP(V163,'Sec-Sub'!$A$4:$C$164,2,FALSE)</f>
        <v>HBL</v>
      </c>
      <c r="X163" s="54" t="str">
        <f>VLOOKUP(V163,'Sec-Sub'!$A$4:$C$164,3,FALSE)</f>
        <v>170</v>
      </c>
      <c r="Y163" s="54" t="str">
        <f>CONCATENATE(X163,Names!$I$3)</f>
        <v>170PRL</v>
      </c>
      <c r="AC163" s="18"/>
      <c r="AD163" s="1812"/>
      <c r="AE163" s="20"/>
      <c r="AI163" s="1266" t="str">
        <f>IF(ISNUMBER(R163),CONCATENATE(Names!$C$3,R163),"")</f>
        <v/>
      </c>
      <c r="AK163" t="str">
        <f t="shared" si="79"/>
        <v>0</v>
      </c>
      <c r="AL163">
        <f t="shared" si="80"/>
        <v>80</v>
      </c>
      <c r="AM163" t="str">
        <f t="shared" si="81"/>
        <v>HBL</v>
      </c>
      <c r="AN163" t="str">
        <f t="shared" si="82"/>
        <v>170PRL</v>
      </c>
      <c r="AO163" t="str">
        <f t="shared" si="83"/>
        <v>080</v>
      </c>
      <c r="AP163" t="str">
        <f>IF(ISNUMBER(E163),CONCATENATE(Names!$C$5,Names!$N$3,AO163),"")</f>
        <v>PRLRL-080</v>
      </c>
      <c r="AQ163" t="str">
        <f>IF(ISNUMBER(E163),CONCATENATE(Names!$D$5,AO163),"")</f>
        <v>L080</v>
      </c>
      <c r="AR163" t="str">
        <f>IF(ISNUMBER(E163),CONCATENATE(Names!$C$10,Names!$N$3,AQ163),"")</f>
        <v>PRLEH-L080</v>
      </c>
      <c r="AS163" t="str">
        <f>IF(ISNUMBER(E163),CONCATENATE(Names!$C$11,Names!$N$3,AQ163),"")</f>
        <v>PRLTE-L080</v>
      </c>
      <c r="AU163" s="13" t="str">
        <f t="shared" si="84"/>
        <v/>
      </c>
      <c r="AV163" t="str">
        <f t="shared" si="85"/>
        <v/>
      </c>
      <c r="AW163" t="str">
        <f t="shared" si="86"/>
        <v/>
      </c>
      <c r="AX163" t="str">
        <f t="shared" si="87"/>
        <v/>
      </c>
      <c r="AY163" t="str">
        <f t="shared" si="88"/>
        <v/>
      </c>
      <c r="AZ163" t="str">
        <f>IF(ISNUMBER(A163),CONCATENATE(Names!$C$6,Names!$N$3,AU163,A163),"")</f>
        <v/>
      </c>
      <c r="BA163" t="str">
        <f>IF(ISNUMBER(A163),CONCATENATE(Names!$C$7,Names!$N$3,AU163,A163),"")</f>
        <v/>
      </c>
      <c r="BB163" t="str">
        <f>IF(ISNUMBER(A163),CONCATENATE(Names!$C$8,Names!$N$3,AU163,A163),"")</f>
        <v/>
      </c>
      <c r="BC163" t="str">
        <f>IF(ISNUMBER(A163),CONCATENATE(Names!$D$6,AY163),"")</f>
        <v/>
      </c>
      <c r="BD163" t="str">
        <f>IF(ISNUMBER(A163),CONCATENATE(Names!$C$10,Names!$N$3,BC163),"")</f>
        <v/>
      </c>
      <c r="BE163" t="str">
        <f>IF(ISNUMBER(A163),CONCATENATE(Names!$C$11,Names!$N$3,BC163),"")</f>
        <v/>
      </c>
      <c r="BF163" t="str">
        <f>IF(ISNUMBER(A163),CONCATENATE(Names!$D$7,AY163),"")</f>
        <v/>
      </c>
      <c r="BG163" t="str">
        <f>IF(ISNUMBER(A163),CONCATENATE(Names!$C$10,Names!$N$3,BF163),"")</f>
        <v/>
      </c>
      <c r="BH163" t="str">
        <f>IF(ISNUMBER(A163),CONCATENATE(Names!$C$11,Names!$N$3,BF163),"")</f>
        <v/>
      </c>
      <c r="BI163" t="str">
        <f>IF(ISNUMBER(A163),CONCATENATE(Names!$C$12,Names!$N$3,BC163),"")</f>
        <v/>
      </c>
      <c r="BJ163" t="str">
        <f>IF(ISNUMBER(A163),CONCATENATE(Names!$C$24,Names!$N$3,AY163),"")</f>
        <v/>
      </c>
      <c r="BK163" t="str">
        <f>IF(ISNUMBER(A163),CONCATENATE(Names!$C$9,Names!$N$3,AY163),"")</f>
        <v/>
      </c>
      <c r="BS163" s="157"/>
      <c r="BT163" s="105">
        <f>COUNTIFS($BW$5:BW163,"&lt;&gt;"&amp;"")</f>
        <v>33</v>
      </c>
      <c r="BU163" s="103" t="str">
        <f t="shared" si="94"/>
        <v/>
      </c>
      <c r="BV163" s="103" t="str">
        <f t="shared" si="95"/>
        <v/>
      </c>
      <c r="BW163" s="103"/>
      <c r="BY163" t="str">
        <f>IF($BW163="","",CONCATENATE($BW163,Names!$N$3,$BX163))</f>
        <v/>
      </c>
      <c r="BZ163" s="157"/>
      <c r="CA163" s="13" t="str">
        <f>IF(ISNUMBER(A163),CONCATENATE(W163,Names!$H$3,Y163,Names!$J$3,Names!$K$3,Names!$L$3,BK163),"")</f>
        <v/>
      </c>
      <c r="CB163" s="13" t="str">
        <f>IF(ISNUMBER(A163),CONCATENATE(W163,Names!$H$3,Y163,Names!$J$3,Names!$K$3,Names!$L$3,BB163),"")</f>
        <v/>
      </c>
      <c r="CC163" s="13" t="str">
        <f>IF($BW163="","",CONCATENATE(W163,Names!$H$3,Y163,Names!$J$3,Names!$K$3,Names!$L$3,$BW163,Names!$N$3,$BX163))</f>
        <v/>
      </c>
      <c r="CF163" s="13" t="str">
        <f>IF(ISNUMBER($A163),CONCATENATE($BK163,Names!$P$3,Dev!$DA$130),"")</f>
        <v/>
      </c>
      <c r="CG163" s="13" t="str">
        <f>IF(ISNUMBER($A163),CONCATENATE($BK163,Names!$P$3,Dev!$DD$130),"")</f>
        <v/>
      </c>
      <c r="CH163" s="13" t="str">
        <f>IF(ISNUMBER($A163),CONCATENATE($BK163,Names!$P$3,Dev!$DG$130),"")</f>
        <v/>
      </c>
      <c r="CI163" s="13" t="str">
        <f>IF(ISNUMBER($A163),CONCATENATE($BK163,Names!$P$3,Dev!$DK$130),"")</f>
        <v/>
      </c>
      <c r="CJ163" s="13" t="str">
        <f>IF(ISNUMBER($A163),CONCATENATE($BK163,Names!$P$3,Dev!$DN$130),"")</f>
        <v/>
      </c>
      <c r="CK163" s="13" t="str">
        <f>IF(ISNUMBER($A163),CONCATENATE($BK163,Names!$P$3,Dev!$DQ$130),"")</f>
        <v/>
      </c>
      <c r="CL163" s="13"/>
      <c r="CM163" s="13" t="str">
        <f>""</f>
        <v/>
      </c>
      <c r="CN163" s="13" t="str">
        <f>IF(ISNUMBER($A163),CONCATENATE($BB163,Names!$P$3,Dev!$CZ$48),"")</f>
        <v/>
      </c>
      <c r="CO163" s="13" t="str">
        <f>IF(ISNUMBER($A163),CONCATENATE($BB163,Names!$P$3,Dev!$DF$48),"")</f>
        <v/>
      </c>
      <c r="CP163" s="13" t="str">
        <f>IF(ISNUMBER($A163),CONCATENATE($BB163,Names!$P$3,Dev!$DI$48),"")</f>
        <v/>
      </c>
      <c r="CQ163" s="13" t="str">
        <f>IF(ISNUMBER($A163),CONCATENATE($BB163,Names!$P$3,Dev!$DM$48),"")</f>
        <v/>
      </c>
      <c r="CR163" s="13" t="str">
        <f>IF(ISNUMBER($A163),CONCATENATE($BB163,Names!$P$3,Dev!$DV$48),"")</f>
        <v/>
      </c>
      <c r="CS163" s="13" t="str">
        <f>IF(ISNUMBER($A163),CONCATENATE($BB163,Names!$P$3,Dev!$DZ$48),"")</f>
        <v/>
      </c>
      <c r="CT163" s="13" t="str">
        <f>IF(ISNUMBER($A163),CONCATENATE($BB163,Names!$P$3,Dev!$EI$48),"")</f>
        <v/>
      </c>
      <c r="CU163" s="13" t="str">
        <f>IF(ISNUMBER($A163),CONCATENATE($BB163,Names!$P$3,Dev!$FZ$48),"")</f>
        <v/>
      </c>
      <c r="CV163" s="13" t="str">
        <f>IF(ISNUMBER($A163),CONCATENATE($BB163,Names!$P$3,Dev!$GI$48),"")</f>
        <v/>
      </c>
      <c r="CW163" s="13" t="str">
        <f>IF(ISNUMBER($A163),CONCATENATE($BB163,Names!$P$3,Dev!$GM$48),"")</f>
        <v/>
      </c>
      <c r="CX163" s="13"/>
      <c r="CY163" s="13" t="str">
        <f>IF(ISNUMBER($A163),CONCATENATE($BB163,Names!$P$3,Dev!$EM$48),"")</f>
        <v/>
      </c>
      <c r="CZ163" s="13" t="str">
        <f>IF(ISNUMBER($A163),CONCATENATE($BB163,Names!$P$3,Dev!$EV$48),"")</f>
        <v/>
      </c>
      <c r="DA163" s="13" t="str">
        <f>IF(ISNUMBER($A163),CONCATENATE($BB163,Names!$P$3,Dev!$EZ$48),"")</f>
        <v/>
      </c>
      <c r="DB163" s="13" t="str">
        <f>IF(ISNUMBER($A163),CONCATENATE($BB163,Names!$P$3,Dev!$FI$48),"")</f>
        <v/>
      </c>
      <c r="DC163" s="13" t="str">
        <f>IF(ISNUMBER($A163),CONCATENATE($BB163,Names!$P$3,Dev!$FM$48),"")</f>
        <v/>
      </c>
      <c r="DD163" s="13" t="str">
        <f>IF(ISNUMBER($A163),CONCATENATE($BB163,Names!$P$3,Dev!$FV$48),"")</f>
        <v/>
      </c>
      <c r="DE163" s="13" t="str">
        <f>IF(ISNUMBER($A163),CONCATENATE($BB163,Names!$P$3,Dev!$GP$48),"")</f>
        <v/>
      </c>
      <c r="DI163" s="105">
        <f>COUNTIFS($DL$5:DL163,"&lt;&gt;"&amp;"")</f>
        <v>0</v>
      </c>
      <c r="DJ163" s="1198" t="str">
        <f t="shared" si="76"/>
        <v/>
      </c>
      <c r="DK163" s="1198" t="str">
        <f t="shared" si="77"/>
        <v/>
      </c>
      <c r="DL163" s="1198"/>
      <c r="DM163" s="1198" t="str">
        <f>IF($DL163="","",_xlfn.CONCAT(Names!$D$5,$AO163))</f>
        <v/>
      </c>
      <c r="DN163" s="1198" t="str">
        <f>IF($DL163="","",CONCATENATE(Names!$C$26,Names!$N$3,$DM163))</f>
        <v/>
      </c>
      <c r="DO163" s="1198" t="str">
        <f>IF($DL163="","",CONCATENATE(Names!$C$25,Names!$N$3,$DM163))</f>
        <v/>
      </c>
    </row>
    <row r="164" spans="1:119">
      <c r="A164" s="1"/>
      <c r="B164" s="6"/>
      <c r="C164" s="6">
        <v>4.1349999999999998</v>
      </c>
      <c r="D164" s="1">
        <v>50</v>
      </c>
      <c r="E164">
        <v>81</v>
      </c>
      <c r="F164">
        <v>1</v>
      </c>
      <c r="G164" s="2">
        <f t="shared" si="91"/>
        <v>328.25999999999971</v>
      </c>
      <c r="H164" s="2">
        <f t="shared" si="89"/>
        <v>330.3274999999997</v>
      </c>
      <c r="J164" s="38"/>
      <c r="K164" s="58"/>
      <c r="L164" s="2" t="str">
        <f>IF(ISNUMBER(E164),VLOOKUP(C164,'TE,EHnames'!$B$4:$F$11,'TE,EHnames'!$C$2,FALSE),"")</f>
        <v>RST/10/50-2/1</v>
      </c>
      <c r="M164" s="2" t="str">
        <f>IF(ISNUMBER(E164),VLOOKUP(C164,'TE,EHnames'!$B$4:$F$11,'TE,EHnames'!$F$2,FALSE),"")</f>
        <v>PT100-3000</v>
      </c>
      <c r="O164" s="13" t="str">
        <f t="shared" si="96"/>
        <v/>
      </c>
      <c r="Q164" s="7">
        <v>328.45499999999998</v>
      </c>
      <c r="R164">
        <v>280</v>
      </c>
      <c r="S164" t="str">
        <f>IFERROR(VLOOKUP(P164,Racks!$H$4:$M$30,6),"")</f>
        <v/>
      </c>
      <c r="V164" s="54">
        <f>COUNTIFS('Sec-Sub'!$K$4:$K$164,"&lt;="&amp;H164)</f>
        <v>93</v>
      </c>
      <c r="W164" s="54" t="str">
        <f>VLOOKUP(V164,'Sec-Sub'!$A$4:$C$164,2,FALSE)</f>
        <v>HBL</v>
      </c>
      <c r="X164" s="54" t="str">
        <f>VLOOKUP(V164,'Sec-Sub'!$A$4:$C$164,3,FALSE)</f>
        <v>180</v>
      </c>
      <c r="Y164" s="54" t="str">
        <f>CONCATENATE(X164,Names!$I$3)</f>
        <v>180PRL</v>
      </c>
      <c r="AC164" s="18"/>
      <c r="AD164" s="1812">
        <v>1</v>
      </c>
      <c r="AE164" s="10"/>
      <c r="AI164" s="1266" t="str">
        <f>IF(ISNUMBER(R164),CONCATENATE(Names!$C$3,R164),"")</f>
        <v>STUB280</v>
      </c>
      <c r="AK164" t="str">
        <f t="shared" si="79"/>
        <v>0</v>
      </c>
      <c r="AL164">
        <f t="shared" si="80"/>
        <v>81</v>
      </c>
      <c r="AM164" t="str">
        <f t="shared" si="81"/>
        <v>HBL</v>
      </c>
      <c r="AN164" t="str">
        <f t="shared" si="82"/>
        <v>180PRL</v>
      </c>
      <c r="AO164" t="str">
        <f t="shared" si="83"/>
        <v>081</v>
      </c>
      <c r="AP164" t="str">
        <f>IF(ISNUMBER(E164),CONCATENATE(Names!$C$5,Names!$N$3,AO164),"")</f>
        <v>PRLRL-081</v>
      </c>
      <c r="AQ164" t="str">
        <f>IF(ISNUMBER(E164),CONCATENATE(Names!$D$5,AO164),"")</f>
        <v>L081</v>
      </c>
      <c r="AR164" t="str">
        <f>IF(ISNUMBER(E164),CONCATENATE(Names!$C$10,Names!$N$3,AQ164),"")</f>
        <v>PRLEH-L081</v>
      </c>
      <c r="AS164" t="str">
        <f>IF(ISNUMBER(E164),CONCATENATE(Names!$C$11,Names!$N$3,AQ164),"")</f>
        <v>PRLTE-L081</v>
      </c>
      <c r="AU164" s="13" t="str">
        <f t="shared" si="84"/>
        <v/>
      </c>
      <c r="AV164" t="str">
        <f t="shared" si="85"/>
        <v/>
      </c>
      <c r="AW164" t="str">
        <f t="shared" si="86"/>
        <v/>
      </c>
      <c r="AX164" t="str">
        <f t="shared" si="87"/>
        <v/>
      </c>
      <c r="AY164" t="str">
        <f t="shared" si="88"/>
        <v/>
      </c>
      <c r="AZ164" t="str">
        <f>IF(ISNUMBER(A164),CONCATENATE(Names!$C$6,Names!$N$3,AU164,A164),"")</f>
        <v/>
      </c>
      <c r="BA164" t="str">
        <f>IF(ISNUMBER(A164),CONCATENATE(Names!$C$7,Names!$N$3,AU164,A164),"")</f>
        <v/>
      </c>
      <c r="BB164" t="str">
        <f>IF(ISNUMBER(A164),CONCATENATE(Names!$C$8,Names!$N$3,AU164,A164),"")</f>
        <v/>
      </c>
      <c r="BC164" t="str">
        <f>IF(ISNUMBER(A164),CONCATENATE(Names!$D$6,AY164),"")</f>
        <v/>
      </c>
      <c r="BD164" t="str">
        <f>IF(ISNUMBER(A164),CONCATENATE(Names!$C$10,Names!$N$3,BC164),"")</f>
        <v/>
      </c>
      <c r="BE164" t="str">
        <f>IF(ISNUMBER(A164),CONCATENATE(Names!$C$11,Names!$N$3,BC164),"")</f>
        <v/>
      </c>
      <c r="BF164" t="str">
        <f>IF(ISNUMBER(A164),CONCATENATE(Names!$D$7,AY164),"")</f>
        <v/>
      </c>
      <c r="BG164" t="str">
        <f>IF(ISNUMBER(A164),CONCATENATE(Names!$C$10,Names!$N$3,BF164),"")</f>
        <v/>
      </c>
      <c r="BH164" t="str">
        <f>IF(ISNUMBER(A164),CONCATENATE(Names!$C$11,Names!$N$3,BF164),"")</f>
        <v/>
      </c>
      <c r="BI164" t="str">
        <f>IF(ISNUMBER(A164),CONCATENATE(Names!$C$12,Names!$N$3,BC164),"")</f>
        <v/>
      </c>
      <c r="BJ164" t="str">
        <f>IF(ISNUMBER(A164),CONCATENATE(Names!$C$24,Names!$N$3,AY164),"")</f>
        <v/>
      </c>
      <c r="BK164" t="str">
        <f>IF(ISNUMBER(A164),CONCATENATE(Names!$C$9,Names!$N$3,AY164),"")</f>
        <v/>
      </c>
      <c r="BS164" s="157"/>
      <c r="BT164" s="105">
        <f>COUNTIFS($BW$5:BW164,"&lt;&gt;"&amp;"")</f>
        <v>33</v>
      </c>
      <c r="BU164" s="103" t="str">
        <f t="shared" si="94"/>
        <v/>
      </c>
      <c r="BV164" s="103" t="str">
        <f t="shared" si="95"/>
        <v/>
      </c>
      <c r="BW164" s="103"/>
      <c r="BY164" t="str">
        <f>IF($BW164="","",CONCATENATE($BW164,Names!$N$3,$BX164))</f>
        <v/>
      </c>
      <c r="BZ164" s="157"/>
      <c r="CA164" s="13" t="str">
        <f>IF(ISNUMBER(A164),CONCATENATE(W164,Names!$H$3,Y164,Names!$J$3,Names!$K$3,Names!$L$3,BK164),"")</f>
        <v/>
      </c>
      <c r="CB164" s="13" t="str">
        <f>IF(ISNUMBER(A164),CONCATENATE(W164,Names!$H$3,Y164,Names!$J$3,Names!$K$3,Names!$L$3,BB164),"")</f>
        <v/>
      </c>
      <c r="CC164" s="13" t="str">
        <f>IF($BW164="","",CONCATENATE(W164,Names!$H$3,Y164,Names!$J$3,Names!$K$3,Names!$L$3,$BW164,Names!$N$3,$BX164))</f>
        <v/>
      </c>
      <c r="CF164" s="13" t="str">
        <f>IF(ISNUMBER($A164),CONCATENATE($BK164,Names!$P$3,Dev!$DA$130),"")</f>
        <v/>
      </c>
      <c r="CG164" s="13" t="str">
        <f>IF(ISNUMBER($A164),CONCATENATE($BK164,Names!$P$3,Dev!$DD$130),"")</f>
        <v/>
      </c>
      <c r="CH164" s="13" t="str">
        <f>IF(ISNUMBER($A164),CONCATENATE($BK164,Names!$P$3,Dev!$DG$130),"")</f>
        <v/>
      </c>
      <c r="CI164" s="13" t="str">
        <f>IF(ISNUMBER($A164),CONCATENATE($BK164,Names!$P$3,Dev!$DK$130),"")</f>
        <v/>
      </c>
      <c r="CJ164" s="13" t="str">
        <f>IF(ISNUMBER($A164),CONCATENATE($BK164,Names!$P$3,Dev!$DN$130),"")</f>
        <v/>
      </c>
      <c r="CK164" s="13" t="str">
        <f>IF(ISNUMBER($A164),CONCATENATE($BK164,Names!$P$3,Dev!$DQ$130),"")</f>
        <v/>
      </c>
      <c r="CL164" s="13"/>
      <c r="CM164" s="13" t="str">
        <f>""</f>
        <v/>
      </c>
      <c r="CN164" s="13" t="str">
        <f>IF(ISNUMBER($A164),CONCATENATE($BB164,Names!$P$3,Dev!$CZ$48),"")</f>
        <v/>
      </c>
      <c r="CO164" s="13" t="str">
        <f>IF(ISNUMBER($A164),CONCATENATE($BB164,Names!$P$3,Dev!$DF$48),"")</f>
        <v/>
      </c>
      <c r="CP164" s="13" t="str">
        <f>IF(ISNUMBER($A164),CONCATENATE($BB164,Names!$P$3,Dev!$DI$48),"")</f>
        <v/>
      </c>
      <c r="CQ164" s="13" t="str">
        <f>IF(ISNUMBER($A164),CONCATENATE($BB164,Names!$P$3,Dev!$DM$48),"")</f>
        <v/>
      </c>
      <c r="CR164" s="13" t="str">
        <f>IF(ISNUMBER($A164),CONCATENATE($BB164,Names!$P$3,Dev!$DV$48),"")</f>
        <v/>
      </c>
      <c r="CS164" s="13" t="str">
        <f>IF(ISNUMBER($A164),CONCATENATE($BB164,Names!$P$3,Dev!$DZ$48),"")</f>
        <v/>
      </c>
      <c r="CT164" s="13" t="str">
        <f>IF(ISNUMBER($A164),CONCATENATE($BB164,Names!$P$3,Dev!$EI$48),"")</f>
        <v/>
      </c>
      <c r="CU164" s="13" t="str">
        <f>IF(ISNUMBER($A164),CONCATENATE($BB164,Names!$P$3,Dev!$FZ$48),"")</f>
        <v/>
      </c>
      <c r="CV164" s="13" t="str">
        <f>IF(ISNUMBER($A164),CONCATENATE($BB164,Names!$P$3,Dev!$GI$48),"")</f>
        <v/>
      </c>
      <c r="CW164" s="13" t="str">
        <f>IF(ISNUMBER($A164),CONCATENATE($BB164,Names!$P$3,Dev!$GM$48),"")</f>
        <v/>
      </c>
      <c r="CX164" s="13"/>
      <c r="CY164" s="13" t="str">
        <f>IF(ISNUMBER($A164),CONCATENATE($BB164,Names!$P$3,Dev!$EM$48),"")</f>
        <v/>
      </c>
      <c r="CZ164" s="13" t="str">
        <f>IF(ISNUMBER($A164),CONCATENATE($BB164,Names!$P$3,Dev!$EV$48),"")</f>
        <v/>
      </c>
      <c r="DA164" s="13" t="str">
        <f>IF(ISNUMBER($A164),CONCATENATE($BB164,Names!$P$3,Dev!$EZ$48),"")</f>
        <v/>
      </c>
      <c r="DB164" s="13" t="str">
        <f>IF(ISNUMBER($A164),CONCATENATE($BB164,Names!$P$3,Dev!$FI$48),"")</f>
        <v/>
      </c>
      <c r="DC164" s="13" t="str">
        <f>IF(ISNUMBER($A164),CONCATENATE($BB164,Names!$P$3,Dev!$FM$48),"")</f>
        <v/>
      </c>
      <c r="DD164" s="13" t="str">
        <f>IF(ISNUMBER($A164),CONCATENATE($BB164,Names!$P$3,Dev!$FV$48),"")</f>
        <v/>
      </c>
      <c r="DE164" s="13" t="str">
        <f>IF(ISNUMBER($A164),CONCATENATE($BB164,Names!$P$3,Dev!$GP$48),"")</f>
        <v/>
      </c>
      <c r="DI164" s="105">
        <f>COUNTIFS($DL$5:DL164,"&lt;&gt;"&amp;"")</f>
        <v>0</v>
      </c>
      <c r="DJ164" s="1198" t="str">
        <f t="shared" si="76"/>
        <v/>
      </c>
      <c r="DK164" s="1198" t="str">
        <f t="shared" si="77"/>
        <v/>
      </c>
      <c r="DL164" s="1198"/>
      <c r="DM164" s="1198" t="str">
        <f>IF($DL164="","",_xlfn.CONCAT(Names!$D$5,$AO164))</f>
        <v/>
      </c>
      <c r="DN164" s="1198" t="str">
        <f>IF($DL164="","",CONCATENATE(Names!$C$26,Names!$N$3,$DM164))</f>
        <v/>
      </c>
      <c r="DO164" s="1198" t="str">
        <f>IF($DL164="","",CONCATENATE(Names!$C$25,Names!$N$3,$DM164))</f>
        <v/>
      </c>
    </row>
    <row r="165" spans="1:119" s="13" customFormat="1">
      <c r="A165" s="11">
        <v>42</v>
      </c>
      <c r="B165" s="12">
        <v>0.25</v>
      </c>
      <c r="C165" s="11"/>
      <c r="D165" s="11">
        <v>20</v>
      </c>
      <c r="F165" s="13">
        <v>1</v>
      </c>
      <c r="G165" s="2">
        <f t="shared" si="91"/>
        <v>332.3949999999997</v>
      </c>
      <c r="H165" s="2">
        <f t="shared" si="89"/>
        <v>332.5199999999997</v>
      </c>
      <c r="I165" s="1230">
        <f>I162+SUM(C163:C164)+B165</f>
        <v>332.51999999999992</v>
      </c>
      <c r="J165" s="56">
        <v>1751007000423</v>
      </c>
      <c r="K165" s="59">
        <v>14.5</v>
      </c>
      <c r="L165" s="2" t="str">
        <f>IF(ISNUMBER(E165),VLOOKUP(C165,'TE,EHnames'!$B$4:$F$11,'TE,EHnames'!$C$2,FALSE),"")</f>
        <v/>
      </c>
      <c r="M165" s="2" t="str">
        <f>IF(ISNUMBER(E165),VLOOKUP(C165,'TE,EHnames'!$B$4:$F$11,'TE,EHnames'!$F$2,FALSE),"")</f>
        <v/>
      </c>
      <c r="O165" s="13">
        <f t="shared" si="96"/>
        <v>4.0649999999997135</v>
      </c>
      <c r="P165" s="13">
        <v>280</v>
      </c>
      <c r="Q165">
        <f>(Q164+Q170)/2</f>
        <v>336.97500000000002</v>
      </c>
      <c r="S165" t="str">
        <f>IFERROR(VLOOKUP(P165,Racks!$H$4:$M$30,6),"")</f>
        <v>HBL-180Row:CnPw-U-016</v>
      </c>
      <c r="V165" s="54">
        <f>COUNTIFS('Sec-Sub'!$K$4:$K$164,"&lt;="&amp;H165)</f>
        <v>93</v>
      </c>
      <c r="W165" s="54" t="str">
        <f>VLOOKUP(V165,'Sec-Sub'!$A$4:$C$164,2,FALSE)</f>
        <v>HBL</v>
      </c>
      <c r="X165" s="54" t="str">
        <f>VLOOKUP(V165,'Sec-Sub'!$A$4:$C$164,3,FALSE)</f>
        <v>180</v>
      </c>
      <c r="Y165" s="54" t="str">
        <f>CONCATENATE(X165,Names!$I$3)</f>
        <v>180PRL</v>
      </c>
      <c r="Z165" s="48" t="s">
        <v>198</v>
      </c>
      <c r="AA165" s="49" t="s">
        <v>204</v>
      </c>
      <c r="AC165" s="21"/>
      <c r="AD165" s="1812"/>
      <c r="AE165" s="17">
        <v>1</v>
      </c>
      <c r="AI165" s="1266" t="str">
        <f>IF(ISNUMBER(R165),CONCATENATE(Names!$C$3,R165),"")</f>
        <v/>
      </c>
      <c r="AJ165"/>
      <c r="AK165" t="str">
        <f t="shared" si="79"/>
        <v/>
      </c>
      <c r="AL165" t="str">
        <f t="shared" si="80"/>
        <v/>
      </c>
      <c r="AM165" t="str">
        <f t="shared" si="81"/>
        <v/>
      </c>
      <c r="AN165" t="str">
        <f t="shared" si="82"/>
        <v/>
      </c>
      <c r="AO165" t="str">
        <f t="shared" si="83"/>
        <v/>
      </c>
      <c r="AP165" t="str">
        <f>IF(ISNUMBER(E165),CONCATENATE(Names!$C$5,Names!$N$3,AO165),"")</f>
        <v/>
      </c>
      <c r="AQ165" t="str">
        <f>IF(ISNUMBER(E165),CONCATENATE(Names!$D$5,AO165),"")</f>
        <v/>
      </c>
      <c r="AR165" t="str">
        <f>IF(ISNUMBER(E165),CONCATENATE(Names!$C$10,Names!$N$3,AQ165),"")</f>
        <v/>
      </c>
      <c r="AS165" t="str">
        <f>IF(ISNUMBER(E165),CONCATENATE(Names!$C$11,Names!$N$3,AQ165),"")</f>
        <v/>
      </c>
      <c r="AT165"/>
      <c r="AU165" s="13" t="str">
        <f t="shared" si="84"/>
        <v>0</v>
      </c>
      <c r="AV165">
        <f t="shared" si="85"/>
        <v>42</v>
      </c>
      <c r="AW165" t="str">
        <f t="shared" si="86"/>
        <v>HBL</v>
      </c>
      <c r="AX165" t="str">
        <f t="shared" si="87"/>
        <v>180PRL</v>
      </c>
      <c r="AY165" t="str">
        <f t="shared" si="88"/>
        <v>042</v>
      </c>
      <c r="AZ165" t="str">
        <f>IF(ISNUMBER(A165),CONCATENATE(Names!$C$6,Names!$N$3,AU165,A165),"")</f>
        <v>PRLCpl-042</v>
      </c>
      <c r="BA165" t="str">
        <f>IF(ISNUMBER(A165),CONCATENATE(Names!$C$7,Names!$N$3,AU165,A165),"")</f>
        <v>PRLSB-042</v>
      </c>
      <c r="BB165" t="str">
        <f>IF(ISNUMBER(A165),CONCATENATE(Names!$C$8,Names!$N$3,AU165,A165),"")</f>
        <v>PRLJB-042</v>
      </c>
      <c r="BC165" t="str">
        <f>IF(ISNUMBER(A165),CONCATENATE(Names!$D$6,AY165),"")</f>
        <v>C042</v>
      </c>
      <c r="BD165" t="str">
        <f>IF(ISNUMBER(A165),CONCATENATE(Names!$C$10,Names!$N$3,BC165),"")</f>
        <v>PRLEH-C042</v>
      </c>
      <c r="BE165" t="str">
        <f>IF(ISNUMBER(A165),CONCATENATE(Names!$C$11,Names!$N$3,BC165),"")</f>
        <v>PRLTE-C042</v>
      </c>
      <c r="BF165" t="str">
        <f>IF(ISNUMBER(A165),CONCATENATE(Names!$D$7,AY165),"")</f>
        <v>S042</v>
      </c>
      <c r="BG165" t="str">
        <f>IF(ISNUMBER(A165),CONCATENATE(Names!$C$10,Names!$N$3,BF165),"")</f>
        <v>PRLEH-S042</v>
      </c>
      <c r="BH165" t="str">
        <f>IF(ISNUMBER(A165),CONCATENATE(Names!$C$11,Names!$N$3,BF165),"")</f>
        <v>PRLTE-S042</v>
      </c>
      <c r="BI165" t="str">
        <f>IF(ISNUMBER(A165),CONCATENATE(Names!$C$12,Names!$N$3,BC165),"")</f>
        <v>PRLDL-C042</v>
      </c>
      <c r="BJ165" t="str">
        <f>IF(ISNUMBER(A165),CONCATENATE(Names!$C$24,Names!$N$3,AY165),"")</f>
        <v>PRLCSC-042</v>
      </c>
      <c r="BK165" t="str">
        <f>IF(ISNUMBER(A165),CONCATENATE(Names!$C$9,Names!$N$3,AY165),"")</f>
        <v>PRLTap-042</v>
      </c>
      <c r="BL165"/>
      <c r="BM165"/>
      <c r="BN165"/>
      <c r="BO165"/>
      <c r="BP165"/>
      <c r="BQ165"/>
      <c r="BR165"/>
      <c r="BS165" s="157"/>
      <c r="BT165" s="105">
        <f>COUNTIFS($BW$5:BW165,"&lt;&gt;"&amp;"")</f>
        <v>33</v>
      </c>
      <c r="BU165" s="103" t="str">
        <f t="shared" si="94"/>
        <v/>
      </c>
      <c r="BV165" s="103" t="str">
        <f t="shared" si="95"/>
        <v/>
      </c>
      <c r="BW165" s="103"/>
      <c r="BX165"/>
      <c r="BY165" t="str">
        <f>IF($BW165="","",CONCATENATE($BW165,Names!$N$3,$BX165))</f>
        <v/>
      </c>
      <c r="BZ165" s="164"/>
      <c r="CA165" s="13" t="str">
        <f>IF(ISNUMBER(A165),CONCATENATE(W165,Names!$H$3,Y165,Names!$J$3,Names!$K$3,Names!$L$3,BK165),"")</f>
        <v>HBL-180PRL:RFS-PRLTap-042</v>
      </c>
      <c r="CB165" s="13" t="str">
        <f>IF(ISNUMBER(A165),CONCATENATE(W165,Names!$H$3,Y165,Names!$J$3,Names!$K$3,Names!$L$3,BB165),"")</f>
        <v>HBL-180PRL:RFS-PRLJB-042</v>
      </c>
      <c r="CC165" s="13" t="str">
        <f>IF($BW165="","",CONCATENATE(W165,Names!$H$3,Y165,Names!$J$3,Names!$K$3,Names!$L$3,$BW165,Names!$N$3,$BX165))</f>
        <v/>
      </c>
      <c r="CF165" s="13" t="str">
        <f>IF(ISNUMBER($A165),CONCATENATE($BK165,Names!$P$3,Dev!$DA$130),"")</f>
        <v>PRLTap-042_a</v>
      </c>
      <c r="CG165" s="13" t="str">
        <f>IF(ISNUMBER($A165),CONCATENATE($BK165,Names!$P$3,Dev!$DD$130),"")</f>
        <v>PRLTap-042_b</v>
      </c>
      <c r="CH165" s="13" t="str">
        <f>IF(ISNUMBER($A165),CONCATENATE($BK165,Names!$P$3,Dev!$DG$130),"")</f>
        <v>PRLTap-042_c</v>
      </c>
      <c r="CI165" s="13" t="str">
        <f>IF(ISNUMBER($A165),CONCATENATE($BK165,Names!$P$3,Dev!$DK$130),"")</f>
        <v>PRLTap-042_d</v>
      </c>
      <c r="CJ165" s="13" t="str">
        <f>IF(ISNUMBER($A165),CONCATENATE($BK165,Names!$P$3,Dev!$DN$130),"")</f>
        <v>PRLTap-042_e</v>
      </c>
      <c r="CK165" s="13" t="str">
        <f>IF(ISNUMBER($A165),CONCATENATE($BK165,Names!$P$3,Dev!$DQ$130),"")</f>
        <v>PRLTap-042_f</v>
      </c>
      <c r="CM165" s="13" t="str">
        <f>""</f>
        <v/>
      </c>
      <c r="CN165" s="13" t="str">
        <f>IF(ISNUMBER($A165),CONCATENATE($BB165,Names!$P$3,Dev!$CZ$48),"")</f>
        <v>PRLJB-042_a</v>
      </c>
      <c r="CO165" s="13" t="str">
        <f>IF(ISNUMBER($A165),CONCATENATE($BB165,Names!$P$3,Dev!$DF$48),"")</f>
        <v>PRLJB-042_cp</v>
      </c>
      <c r="CP165" s="13" t="str">
        <f>IF(ISNUMBER($A165),CONCATENATE($BB165,Names!$P$3,Dev!$DI$48),"")</f>
        <v>PRLJB-042_b</v>
      </c>
      <c r="CQ165" s="13" t="str">
        <f>IF(ISNUMBER($A165),CONCATENATE($BB165,Names!$P$3,Dev!$DM$48),"")</f>
        <v>PRLJB-042_m</v>
      </c>
      <c r="CR165" s="13" t="str">
        <f>IF(ISNUMBER($A165),CONCATENATE($BB165,Names!$P$3,Dev!$DV$48),"")</f>
        <v>PRLJB-042_n</v>
      </c>
      <c r="CS165" s="13" t="str">
        <f>IF(ISNUMBER($A165),CONCATENATE($BB165,Names!$P$3,Dev!$DZ$48),"")</f>
        <v>PRLJB-042_aa</v>
      </c>
      <c r="CT165" s="13" t="str">
        <f>IF(ISNUMBER($A165),CONCATENATE($BB165,Names!$P$3,Dev!$EI$48),"")</f>
        <v>PRLJB-042_ab</v>
      </c>
      <c r="CU165" s="13" t="str">
        <f>IF(ISNUMBER($A165),CONCATENATE($BB165,Names!$P$3,Dev!$FZ$48),"")</f>
        <v>PRLJB-042_am</v>
      </c>
      <c r="CV165" s="13" t="str">
        <f>IF(ISNUMBER($A165),CONCATENATE($BB165,Names!$P$3,Dev!$GI$48),"")</f>
        <v>PRLJB-042_an</v>
      </c>
      <c r="CW165" s="13" t="str">
        <f>IF(ISNUMBER($A165),CONCATENATE($BB165,Names!$P$3,Dev!$GM$48),"")</f>
        <v>PRLJB-042_++EH</v>
      </c>
      <c r="CY165" s="13" t="str">
        <f>IF(ISNUMBER($A165),CONCATENATE($BB165,Names!$P$3,Dev!$EM$48),"")</f>
        <v>PRLJB-042_g</v>
      </c>
      <c r="CZ165" s="13" t="str">
        <f>IF(ISNUMBER($A165),CONCATENATE($BB165,Names!$P$3,Dev!$EV$48),"")</f>
        <v>PRLJB-042_h</v>
      </c>
      <c r="DA165" s="13" t="str">
        <f>IF(ISNUMBER($A165),CONCATENATE($BB165,Names!$P$3,Dev!$EZ$48),"")</f>
        <v>PRLJB-042_s</v>
      </c>
      <c r="DB165" s="13" t="str">
        <f>IF(ISNUMBER($A165),CONCATENATE($BB165,Names!$P$3,Dev!$FI$48),"")</f>
        <v>PRLJB-042_t</v>
      </c>
      <c r="DC165" s="13" t="str">
        <f>IF(ISNUMBER($A165),CONCATENATE($BB165,Names!$P$3,Dev!$FM$48),"")</f>
        <v>PRLJB-042_ag</v>
      </c>
      <c r="DD165" s="13" t="str">
        <f>IF(ISNUMBER($A165),CONCATENATE($BB165,Names!$P$3,Dev!$FV$48),"")</f>
        <v>PRLJB-042_ah</v>
      </c>
      <c r="DE165" s="13" t="str">
        <f>IF(ISNUMBER($A165),CONCATENATE($BB165,Names!$P$3,Dev!$GP$48),"")</f>
        <v>PRLJB-042_++TE</v>
      </c>
      <c r="DI165" s="105">
        <f>COUNTIFS($DL$5:DL165,"&lt;&gt;"&amp;"")</f>
        <v>0</v>
      </c>
      <c r="DJ165" s="1198" t="str">
        <f t="shared" si="76"/>
        <v/>
      </c>
      <c r="DK165" s="1198" t="str">
        <f t="shared" si="77"/>
        <v/>
      </c>
      <c r="DL165" s="1198"/>
      <c r="DM165" s="1198" t="str">
        <f>IF($DL165="","",_xlfn.CONCAT(Names!$D$5,$AO165))</f>
        <v/>
      </c>
      <c r="DN165" s="1198" t="str">
        <f>IF($DL165="","",CONCATENATE(Names!$C$26,Names!$N$3,$DM165))</f>
        <v/>
      </c>
      <c r="DO165" s="1198" t="str">
        <f>IF($DL165="","",CONCATENATE(Names!$C$25,Names!$N$3,$DM165))</f>
        <v/>
      </c>
    </row>
    <row r="166" spans="1:119">
      <c r="A166" s="1"/>
      <c r="B166" s="6"/>
      <c r="C166" s="6">
        <v>4.1349999999999998</v>
      </c>
      <c r="D166" s="1">
        <v>50</v>
      </c>
      <c r="E166">
        <v>82</v>
      </c>
      <c r="F166">
        <v>1</v>
      </c>
      <c r="G166" s="2">
        <f t="shared" si="91"/>
        <v>332.6449999999997</v>
      </c>
      <c r="H166" s="2">
        <f t="shared" si="89"/>
        <v>334.71249999999969</v>
      </c>
      <c r="J166" s="38"/>
      <c r="K166" s="58"/>
      <c r="L166" s="2" t="str">
        <f>IF(ISNUMBER(E166),VLOOKUP(C166,'TE,EHnames'!$B$4:$F$11,'TE,EHnames'!$C$2,FALSE),"")</f>
        <v>RST/10/50-2/1</v>
      </c>
      <c r="M166" s="2" t="str">
        <f>IF(ISNUMBER(E166),VLOOKUP(C166,'TE,EHnames'!$B$4:$F$11,'TE,EHnames'!$F$2,FALSE),"")</f>
        <v>PT100-3000</v>
      </c>
      <c r="O166" s="13" t="str">
        <f t="shared" si="96"/>
        <v/>
      </c>
      <c r="S166" t="str">
        <f>IFERROR(VLOOKUP(P166,Racks!$H$4:$M$30,6),"")</f>
        <v/>
      </c>
      <c r="V166" s="54">
        <f>COUNTIFS('Sec-Sub'!$K$4:$K$164,"&lt;="&amp;H166)</f>
        <v>93</v>
      </c>
      <c r="W166" s="54" t="str">
        <f>VLOOKUP(V166,'Sec-Sub'!$A$4:$C$164,2,FALSE)</f>
        <v>HBL</v>
      </c>
      <c r="X166" s="54" t="str">
        <f>VLOOKUP(V166,'Sec-Sub'!$A$4:$C$164,3,FALSE)</f>
        <v>180</v>
      </c>
      <c r="Y166" s="54" t="str">
        <f>CONCATENATE(X166,Names!$I$3)</f>
        <v>180PRL</v>
      </c>
      <c r="AC166" s="23"/>
      <c r="AD166" s="1812"/>
      <c r="AE166" s="20"/>
      <c r="AI166" s="1266" t="str">
        <f>IF(ISNUMBER(R166),CONCATENATE(Names!$C$3,R166),"")</f>
        <v/>
      </c>
      <c r="AK166" t="str">
        <f t="shared" si="79"/>
        <v>0</v>
      </c>
      <c r="AL166">
        <f t="shared" si="80"/>
        <v>82</v>
      </c>
      <c r="AM166" t="str">
        <f t="shared" si="81"/>
        <v>HBL</v>
      </c>
      <c r="AN166" t="str">
        <f t="shared" si="82"/>
        <v>180PRL</v>
      </c>
      <c r="AO166" t="str">
        <f t="shared" si="83"/>
        <v>082</v>
      </c>
      <c r="AP166" t="str">
        <f>IF(ISNUMBER(E166),CONCATENATE(Names!$C$5,Names!$N$3,AO166),"")</f>
        <v>PRLRL-082</v>
      </c>
      <c r="AQ166" t="str">
        <f>IF(ISNUMBER(E166),CONCATENATE(Names!$D$5,AO166),"")</f>
        <v>L082</v>
      </c>
      <c r="AR166" t="str">
        <f>IF(ISNUMBER(E166),CONCATENATE(Names!$C$10,Names!$N$3,AQ166),"")</f>
        <v>PRLEH-L082</v>
      </c>
      <c r="AS166" t="str">
        <f>IF(ISNUMBER(E166),CONCATENATE(Names!$C$11,Names!$N$3,AQ166),"")</f>
        <v>PRLTE-L082</v>
      </c>
      <c r="AU166" s="13" t="str">
        <f t="shared" si="84"/>
        <v/>
      </c>
      <c r="AV166" t="str">
        <f t="shared" si="85"/>
        <v/>
      </c>
      <c r="AW166" t="str">
        <f t="shared" si="86"/>
        <v/>
      </c>
      <c r="AX166" t="str">
        <f t="shared" si="87"/>
        <v/>
      </c>
      <c r="AY166" t="str">
        <f t="shared" si="88"/>
        <v/>
      </c>
      <c r="AZ166" t="str">
        <f>IF(ISNUMBER(A166),CONCATENATE(Names!$C$6,Names!$N$3,AU166,A166),"")</f>
        <v/>
      </c>
      <c r="BA166" t="str">
        <f>IF(ISNUMBER(A166),CONCATENATE(Names!$C$7,Names!$N$3,AU166,A166),"")</f>
        <v/>
      </c>
      <c r="BB166" t="str">
        <f>IF(ISNUMBER(A166),CONCATENATE(Names!$C$8,Names!$N$3,AU166,A166),"")</f>
        <v/>
      </c>
      <c r="BC166" t="str">
        <f>IF(ISNUMBER(A166),CONCATENATE(Names!$D$6,AY166),"")</f>
        <v/>
      </c>
      <c r="BD166" t="str">
        <f>IF(ISNUMBER(A166),CONCATENATE(Names!$C$10,Names!$N$3,BC166),"")</f>
        <v/>
      </c>
      <c r="BE166" t="str">
        <f>IF(ISNUMBER(A166),CONCATENATE(Names!$C$11,Names!$N$3,BC166),"")</f>
        <v/>
      </c>
      <c r="BF166" t="str">
        <f>IF(ISNUMBER(A166),CONCATENATE(Names!$D$7,AY166),"")</f>
        <v/>
      </c>
      <c r="BG166" t="str">
        <f>IF(ISNUMBER(A166),CONCATENATE(Names!$C$10,Names!$N$3,BF166),"")</f>
        <v/>
      </c>
      <c r="BH166" t="str">
        <f>IF(ISNUMBER(A166),CONCATENATE(Names!$C$11,Names!$N$3,BF166),"")</f>
        <v/>
      </c>
      <c r="BI166" t="str">
        <f>IF(ISNUMBER(A166),CONCATENATE(Names!$C$12,Names!$N$3,BC166),"")</f>
        <v/>
      </c>
      <c r="BJ166" t="str">
        <f>IF(ISNUMBER(A166),CONCATENATE(Names!$C$24,Names!$N$3,AY166),"")</f>
        <v/>
      </c>
      <c r="BK166" t="str">
        <f>IF(ISNUMBER(A166),CONCATENATE(Names!$C$9,Names!$N$3,AY166),"")</f>
        <v/>
      </c>
      <c r="BS166" s="157"/>
      <c r="BT166" s="105">
        <f>COUNTIFS($BW$5:BW166,"&lt;&gt;"&amp;"")</f>
        <v>33</v>
      </c>
      <c r="BU166" s="103" t="str">
        <f t="shared" si="94"/>
        <v/>
      </c>
      <c r="BV166" s="103" t="str">
        <f t="shared" si="95"/>
        <v/>
      </c>
      <c r="BW166" s="103"/>
      <c r="BY166" t="str">
        <f>IF($BW166="","",CONCATENATE($BW166,Names!$N$3,$BX166))</f>
        <v/>
      </c>
      <c r="BZ166" s="157"/>
      <c r="CA166" s="13" t="str">
        <f>IF(ISNUMBER(A166),CONCATENATE(W166,Names!$H$3,Y166,Names!$J$3,Names!$K$3,Names!$L$3,BK166),"")</f>
        <v/>
      </c>
      <c r="CB166" s="13" t="str">
        <f>IF(ISNUMBER(A166),CONCATENATE(W166,Names!$H$3,Y166,Names!$J$3,Names!$K$3,Names!$L$3,BB166),"")</f>
        <v/>
      </c>
      <c r="CC166" s="13" t="str">
        <f>IF($BW166="","",CONCATENATE(W166,Names!$H$3,Y166,Names!$J$3,Names!$K$3,Names!$L$3,$BW166,Names!$N$3,$BX166))</f>
        <v/>
      </c>
      <c r="CF166" s="13" t="str">
        <f>IF(ISNUMBER($A166),CONCATENATE($BK166,Names!$P$3,Dev!$DA$130),"")</f>
        <v/>
      </c>
      <c r="CG166" s="13" t="str">
        <f>IF(ISNUMBER($A166),CONCATENATE($BK166,Names!$P$3,Dev!$DD$130),"")</f>
        <v/>
      </c>
      <c r="CH166" s="13" t="str">
        <f>IF(ISNUMBER($A166),CONCATENATE($BK166,Names!$P$3,Dev!$DG$130),"")</f>
        <v/>
      </c>
      <c r="CI166" s="13" t="str">
        <f>IF(ISNUMBER($A166),CONCATENATE($BK166,Names!$P$3,Dev!$DK$130),"")</f>
        <v/>
      </c>
      <c r="CJ166" s="13" t="str">
        <f>IF(ISNUMBER($A166),CONCATENATE($BK166,Names!$P$3,Dev!$DN$130),"")</f>
        <v/>
      </c>
      <c r="CK166" s="13" t="str">
        <f>IF(ISNUMBER($A166),CONCATENATE($BK166,Names!$P$3,Dev!$DQ$130),"")</f>
        <v/>
      </c>
      <c r="CL166" s="13"/>
      <c r="CM166" s="13" t="str">
        <f>""</f>
        <v/>
      </c>
      <c r="CN166" s="13" t="str">
        <f>IF(ISNUMBER($A166),CONCATENATE($BB166,Names!$P$3,Dev!$CZ$48),"")</f>
        <v/>
      </c>
      <c r="CO166" s="13" t="str">
        <f>IF(ISNUMBER($A166),CONCATENATE($BB166,Names!$P$3,Dev!$DF$48),"")</f>
        <v/>
      </c>
      <c r="CP166" s="13" t="str">
        <f>IF(ISNUMBER($A166),CONCATENATE($BB166,Names!$P$3,Dev!$DI$48),"")</f>
        <v/>
      </c>
      <c r="CQ166" s="13" t="str">
        <f>IF(ISNUMBER($A166),CONCATENATE($BB166,Names!$P$3,Dev!$DM$48),"")</f>
        <v/>
      </c>
      <c r="CR166" s="13" t="str">
        <f>IF(ISNUMBER($A166),CONCATENATE($BB166,Names!$P$3,Dev!$DV$48),"")</f>
        <v/>
      </c>
      <c r="CS166" s="13" t="str">
        <f>IF(ISNUMBER($A166),CONCATENATE($BB166,Names!$P$3,Dev!$DZ$48),"")</f>
        <v/>
      </c>
      <c r="CT166" s="13" t="str">
        <f>IF(ISNUMBER($A166),CONCATENATE($BB166,Names!$P$3,Dev!$EI$48),"")</f>
        <v/>
      </c>
      <c r="CU166" s="13" t="str">
        <f>IF(ISNUMBER($A166),CONCATENATE($BB166,Names!$P$3,Dev!$FZ$48),"")</f>
        <v/>
      </c>
      <c r="CV166" s="13" t="str">
        <f>IF(ISNUMBER($A166),CONCATENATE($BB166,Names!$P$3,Dev!$GI$48),"")</f>
        <v/>
      </c>
      <c r="CW166" s="13" t="str">
        <f>IF(ISNUMBER($A166),CONCATENATE($BB166,Names!$P$3,Dev!$GM$48),"")</f>
        <v/>
      </c>
      <c r="CX166" s="13"/>
      <c r="CY166" s="13" t="str">
        <f>IF(ISNUMBER($A166),CONCATENATE($BB166,Names!$P$3,Dev!$EM$48),"")</f>
        <v/>
      </c>
      <c r="CZ166" s="13" t="str">
        <f>IF(ISNUMBER($A166),CONCATENATE($BB166,Names!$P$3,Dev!$EV$48),"")</f>
        <v/>
      </c>
      <c r="DA166" s="13" t="str">
        <f>IF(ISNUMBER($A166),CONCATENATE($BB166,Names!$P$3,Dev!$EZ$48),"")</f>
        <v/>
      </c>
      <c r="DB166" s="13" t="str">
        <f>IF(ISNUMBER($A166),CONCATENATE($BB166,Names!$P$3,Dev!$FI$48),"")</f>
        <v/>
      </c>
      <c r="DC166" s="13" t="str">
        <f>IF(ISNUMBER($A166),CONCATENATE($BB166,Names!$P$3,Dev!$FM$48),"")</f>
        <v/>
      </c>
      <c r="DD166" s="13" t="str">
        <f>IF(ISNUMBER($A166),CONCATENATE($BB166,Names!$P$3,Dev!$FV$48),"")</f>
        <v/>
      </c>
      <c r="DE166" s="13" t="str">
        <f>IF(ISNUMBER($A166),CONCATENATE($BB166,Names!$P$3,Dev!$GP$48),"")</f>
        <v/>
      </c>
      <c r="DI166" s="105">
        <f>COUNTIFS($DL$5:DL166,"&lt;&gt;"&amp;"")</f>
        <v>0</v>
      </c>
      <c r="DJ166" s="1198" t="str">
        <f t="shared" si="76"/>
        <v/>
      </c>
      <c r="DK166" s="1198" t="str">
        <f t="shared" si="77"/>
        <v/>
      </c>
      <c r="DL166" s="1198"/>
      <c r="DM166" s="1198" t="str">
        <f>IF($DL166="","",_xlfn.CONCAT(Names!$D$5,$AO166))</f>
        <v/>
      </c>
      <c r="DN166" s="1198" t="str">
        <f>IF($DL166="","",CONCATENATE(Names!$C$26,Names!$N$3,$DM166))</f>
        <v/>
      </c>
      <c r="DO166" s="1198" t="str">
        <f>IF($DL166="","",CONCATENATE(Names!$C$25,Names!$N$3,$DM166))</f>
        <v/>
      </c>
    </row>
    <row r="167" spans="1:119">
      <c r="A167" s="1"/>
      <c r="B167" s="6"/>
      <c r="C167" s="6">
        <v>4.1349999999999998</v>
      </c>
      <c r="D167" s="1">
        <v>50</v>
      </c>
      <c r="E167">
        <v>83</v>
      </c>
      <c r="F167">
        <v>1</v>
      </c>
      <c r="G167" s="2">
        <f t="shared" si="91"/>
        <v>336.77999999999969</v>
      </c>
      <c r="H167" s="2">
        <f t="shared" si="89"/>
        <v>338.84749999999968</v>
      </c>
      <c r="J167" s="38"/>
      <c r="K167" s="58"/>
      <c r="L167" s="2" t="str">
        <f>IF(ISNUMBER(E167),VLOOKUP(C167,'TE,EHnames'!$B$4:$F$11,'TE,EHnames'!$C$2,FALSE),"")</f>
        <v>RST/10/50-2/1</v>
      </c>
      <c r="M167" s="2" t="str">
        <f>IF(ISNUMBER(E167),VLOOKUP(C167,'TE,EHnames'!$B$4:$F$11,'TE,EHnames'!$F$2,FALSE),"")</f>
        <v>PT100-3000</v>
      </c>
      <c r="O167" s="13" t="str">
        <f t="shared" si="96"/>
        <v/>
      </c>
      <c r="S167" t="str">
        <f>IFERROR(VLOOKUP(P167,Racks!$H$4:$M$30,6),"")</f>
        <v/>
      </c>
      <c r="T167" s="172">
        <f>Racks!$B$23</f>
        <v>337.10215399999998</v>
      </c>
      <c r="U167" t="str">
        <f>CONCATENATE(Racks!$C$23,Names!$H$3,Racks!$D$23,"/",Racks!$E$23,Names!$H$3,Racks!$F$23)</f>
        <v>HBL-180Row/HBL-190Row</v>
      </c>
      <c r="V167" s="54">
        <f>COUNTIFS('Sec-Sub'!$K$4:$K$164,"&lt;="&amp;H167)</f>
        <v>95</v>
      </c>
      <c r="W167" s="54" t="str">
        <f>VLOOKUP(V167,'Sec-Sub'!$A$4:$C$164,2,FALSE)</f>
        <v>HBL</v>
      </c>
      <c r="X167" s="54" t="str">
        <f>VLOOKUP(V167,'Sec-Sub'!$A$4:$C$164,3,FALSE)</f>
        <v>190</v>
      </c>
      <c r="Y167" s="54" t="str">
        <f>CONCATENATE(X167,Names!$I$3)</f>
        <v>190PRL</v>
      </c>
      <c r="AC167" s="8">
        <f>SUM(AD167:AE172)</f>
        <v>4</v>
      </c>
      <c r="AD167" s="1812">
        <v>1</v>
      </c>
      <c r="AE167" s="10"/>
      <c r="AI167" s="1266" t="str">
        <f>IF(ISNUMBER(R167),CONCATENATE(Names!$C$3,R167),"")</f>
        <v/>
      </c>
      <c r="AK167" t="str">
        <f t="shared" si="79"/>
        <v>0</v>
      </c>
      <c r="AL167">
        <f t="shared" si="80"/>
        <v>83</v>
      </c>
      <c r="AM167" t="str">
        <f t="shared" si="81"/>
        <v>HBL</v>
      </c>
      <c r="AN167" t="str">
        <f t="shared" si="82"/>
        <v>190PRL</v>
      </c>
      <c r="AO167" t="str">
        <f t="shared" si="83"/>
        <v>083</v>
      </c>
      <c r="AP167" t="str">
        <f>IF(ISNUMBER(E167),CONCATENATE(Names!$C$5,Names!$N$3,AO167),"")</f>
        <v>PRLRL-083</v>
      </c>
      <c r="AQ167" t="str">
        <f>IF(ISNUMBER(E167),CONCATENATE(Names!$D$5,AO167),"")</f>
        <v>L083</v>
      </c>
      <c r="AR167" t="str">
        <f>IF(ISNUMBER(E167),CONCATENATE(Names!$C$10,Names!$N$3,AQ167),"")</f>
        <v>PRLEH-L083</v>
      </c>
      <c r="AS167" t="str">
        <f>IF(ISNUMBER(E167),CONCATENATE(Names!$C$11,Names!$N$3,AQ167),"")</f>
        <v>PRLTE-L083</v>
      </c>
      <c r="AU167" s="13" t="str">
        <f t="shared" si="84"/>
        <v/>
      </c>
      <c r="AV167" t="str">
        <f t="shared" si="85"/>
        <v/>
      </c>
      <c r="AW167" t="str">
        <f t="shared" si="86"/>
        <v/>
      </c>
      <c r="AX167" t="str">
        <f t="shared" si="87"/>
        <v/>
      </c>
      <c r="AY167" t="str">
        <f t="shared" si="88"/>
        <v/>
      </c>
      <c r="AZ167" t="str">
        <f>IF(ISNUMBER(A167),CONCATENATE(Names!$C$6,Names!$N$3,AU167,A167),"")</f>
        <v/>
      </c>
      <c r="BA167" t="str">
        <f>IF(ISNUMBER(A167),CONCATENATE(Names!$C$7,Names!$N$3,AU167,A167),"")</f>
        <v/>
      </c>
      <c r="BB167" t="str">
        <f>IF(ISNUMBER(A167),CONCATENATE(Names!$C$8,Names!$N$3,AU167,A167),"")</f>
        <v/>
      </c>
      <c r="BC167" t="str">
        <f>IF(ISNUMBER(A167),CONCATENATE(Names!$D$6,AY167),"")</f>
        <v/>
      </c>
      <c r="BD167" t="str">
        <f>IF(ISNUMBER(A167),CONCATENATE(Names!$C$10,Names!$N$3,BC167),"")</f>
        <v/>
      </c>
      <c r="BE167" t="str">
        <f>IF(ISNUMBER(A167),CONCATENATE(Names!$C$11,Names!$N$3,BC167),"")</f>
        <v/>
      </c>
      <c r="BF167" t="str">
        <f>IF(ISNUMBER(A167),CONCATENATE(Names!$D$7,AY167),"")</f>
        <v/>
      </c>
      <c r="BG167" t="str">
        <f>IF(ISNUMBER(A167),CONCATENATE(Names!$C$10,Names!$N$3,BF167),"")</f>
        <v/>
      </c>
      <c r="BH167" t="str">
        <f>IF(ISNUMBER(A167),CONCATENATE(Names!$C$11,Names!$N$3,BF167),"")</f>
        <v/>
      </c>
      <c r="BI167" t="str">
        <f>IF(ISNUMBER(A167),CONCATENATE(Names!$C$12,Names!$N$3,BC167),"")</f>
        <v/>
      </c>
      <c r="BJ167" t="str">
        <f>IF(ISNUMBER(A167),CONCATENATE(Names!$C$24,Names!$N$3,AY167),"")</f>
        <v/>
      </c>
      <c r="BK167" t="str">
        <f>IF(ISNUMBER(A167),CONCATENATE(Names!$C$9,Names!$N$3,AY167),"")</f>
        <v/>
      </c>
      <c r="BS167" s="157"/>
      <c r="BT167" s="105">
        <f>COUNTIFS($BW$5:BW167,"&lt;&gt;"&amp;"")</f>
        <v>33</v>
      </c>
      <c r="BU167" s="103" t="str">
        <f t="shared" si="94"/>
        <v/>
      </c>
      <c r="BV167" s="103" t="str">
        <f t="shared" si="95"/>
        <v/>
      </c>
      <c r="BW167" s="103"/>
      <c r="BY167" t="str">
        <f>IF($BW167="","",CONCATENATE($BW167,Names!$N$3,$BX167))</f>
        <v/>
      </c>
      <c r="BZ167" s="157"/>
      <c r="CA167" s="13" t="str">
        <f>IF(ISNUMBER(A167),CONCATENATE(W167,Names!$H$3,Y167,Names!$J$3,Names!$K$3,Names!$L$3,BK167),"")</f>
        <v/>
      </c>
      <c r="CB167" s="13" t="str">
        <f>IF(ISNUMBER(A167),CONCATENATE(W167,Names!$H$3,Y167,Names!$J$3,Names!$K$3,Names!$L$3,BB167),"")</f>
        <v/>
      </c>
      <c r="CC167" s="13" t="str">
        <f>IF($BW167="","",CONCATENATE(W167,Names!$H$3,Y167,Names!$J$3,Names!$K$3,Names!$L$3,$BW167,Names!$N$3,$BX167))</f>
        <v/>
      </c>
      <c r="CF167" s="13" t="str">
        <f>IF(ISNUMBER($A167),CONCATENATE($BK167,Names!$P$3,Dev!$DA$130),"")</f>
        <v/>
      </c>
      <c r="CG167" s="13" t="str">
        <f>IF(ISNUMBER($A167),CONCATENATE($BK167,Names!$P$3,Dev!$DD$130),"")</f>
        <v/>
      </c>
      <c r="CH167" s="13" t="str">
        <f>IF(ISNUMBER($A167),CONCATENATE($BK167,Names!$P$3,Dev!$DG$130),"")</f>
        <v/>
      </c>
      <c r="CI167" s="13" t="str">
        <f>IF(ISNUMBER($A167),CONCATENATE($BK167,Names!$P$3,Dev!$DK$130),"")</f>
        <v/>
      </c>
      <c r="CJ167" s="13" t="str">
        <f>IF(ISNUMBER($A167),CONCATENATE($BK167,Names!$P$3,Dev!$DN$130),"")</f>
        <v/>
      </c>
      <c r="CK167" s="13" t="str">
        <f>IF(ISNUMBER($A167),CONCATENATE($BK167,Names!$P$3,Dev!$DQ$130),"")</f>
        <v/>
      </c>
      <c r="CL167" s="13"/>
      <c r="CM167" s="13" t="str">
        <f>""</f>
        <v/>
      </c>
      <c r="CN167" s="13" t="str">
        <f>IF(ISNUMBER($A167),CONCATENATE($BB167,Names!$P$3,Dev!$CZ$48),"")</f>
        <v/>
      </c>
      <c r="CO167" s="13" t="str">
        <f>IF(ISNUMBER($A167),CONCATENATE($BB167,Names!$P$3,Dev!$DF$48),"")</f>
        <v/>
      </c>
      <c r="CP167" s="13" t="str">
        <f>IF(ISNUMBER($A167),CONCATENATE($BB167,Names!$P$3,Dev!$DI$48),"")</f>
        <v/>
      </c>
      <c r="CQ167" s="13" t="str">
        <f>IF(ISNUMBER($A167),CONCATENATE($BB167,Names!$P$3,Dev!$DM$48),"")</f>
        <v/>
      </c>
      <c r="CR167" s="13" t="str">
        <f>IF(ISNUMBER($A167),CONCATENATE($BB167,Names!$P$3,Dev!$DV$48),"")</f>
        <v/>
      </c>
      <c r="CS167" s="13" t="str">
        <f>IF(ISNUMBER($A167),CONCATENATE($BB167,Names!$P$3,Dev!$DZ$48),"")</f>
        <v/>
      </c>
      <c r="CT167" s="13" t="str">
        <f>IF(ISNUMBER($A167),CONCATENATE($BB167,Names!$P$3,Dev!$EI$48),"")</f>
        <v/>
      </c>
      <c r="CU167" s="13" t="str">
        <f>IF(ISNUMBER($A167),CONCATENATE($BB167,Names!$P$3,Dev!$FZ$48),"")</f>
        <v/>
      </c>
      <c r="CV167" s="13" t="str">
        <f>IF(ISNUMBER($A167),CONCATENATE($BB167,Names!$P$3,Dev!$GI$48),"")</f>
        <v/>
      </c>
      <c r="CW167" s="13" t="str">
        <f>IF(ISNUMBER($A167),CONCATENATE($BB167,Names!$P$3,Dev!$GM$48),"")</f>
        <v/>
      </c>
      <c r="CX167" s="13"/>
      <c r="CY167" s="13" t="str">
        <f>IF(ISNUMBER($A167),CONCATENATE($BB167,Names!$P$3,Dev!$EM$48),"")</f>
        <v/>
      </c>
      <c r="CZ167" s="13" t="str">
        <f>IF(ISNUMBER($A167),CONCATENATE($BB167,Names!$P$3,Dev!$EV$48),"")</f>
        <v/>
      </c>
      <c r="DA167" s="13" t="str">
        <f>IF(ISNUMBER($A167),CONCATENATE($BB167,Names!$P$3,Dev!$EZ$48),"")</f>
        <v/>
      </c>
      <c r="DB167" s="13" t="str">
        <f>IF(ISNUMBER($A167),CONCATENATE($BB167,Names!$P$3,Dev!$FI$48),"")</f>
        <v/>
      </c>
      <c r="DC167" s="13" t="str">
        <f>IF(ISNUMBER($A167),CONCATENATE($BB167,Names!$P$3,Dev!$FM$48),"")</f>
        <v/>
      </c>
      <c r="DD167" s="13" t="str">
        <f>IF(ISNUMBER($A167),CONCATENATE($BB167,Names!$P$3,Dev!$FV$48),"")</f>
        <v/>
      </c>
      <c r="DE167" s="13" t="str">
        <f>IF(ISNUMBER($A167),CONCATENATE($BB167,Names!$P$3,Dev!$GP$48),"")</f>
        <v/>
      </c>
      <c r="DI167" s="105">
        <f>COUNTIFS($DL$5:DL167,"&lt;&gt;"&amp;"")</f>
        <v>0</v>
      </c>
      <c r="DJ167" s="1198" t="str">
        <f t="shared" si="76"/>
        <v/>
      </c>
      <c r="DK167" s="1198" t="str">
        <f t="shared" si="77"/>
        <v/>
      </c>
      <c r="DL167" s="1198"/>
      <c r="DM167" s="1198" t="str">
        <f>IF($DL167="","",_xlfn.CONCAT(Names!$D$5,$AO167))</f>
        <v/>
      </c>
      <c r="DN167" s="1198" t="str">
        <f>IF($DL167="","",CONCATENATE(Names!$C$26,Names!$N$3,$DM167))</f>
        <v/>
      </c>
      <c r="DO167" s="1198" t="str">
        <f>IF($DL167="","",CONCATENATE(Names!$C$25,Names!$N$3,$DM167))</f>
        <v/>
      </c>
    </row>
    <row r="168" spans="1:119" s="13" customFormat="1">
      <c r="A168" s="11">
        <v>43</v>
      </c>
      <c r="B168" s="12">
        <v>0.25</v>
      </c>
      <c r="C168" s="11"/>
      <c r="D168" s="11">
        <v>20</v>
      </c>
      <c r="F168" s="13">
        <v>1</v>
      </c>
      <c r="G168" s="2">
        <f t="shared" si="91"/>
        <v>340.91499999999968</v>
      </c>
      <c r="H168" s="2">
        <f t="shared" si="89"/>
        <v>341.03999999999968</v>
      </c>
      <c r="I168" s="1230">
        <f>I165+SUM(C166:C167)+B168</f>
        <v>341.03999999999991</v>
      </c>
      <c r="J168" s="56">
        <v>1751007000430</v>
      </c>
      <c r="K168" s="59">
        <v>14</v>
      </c>
      <c r="L168" s="2" t="str">
        <f>IF(ISNUMBER(E168),VLOOKUP(C168,'TE,EHnames'!$B$4:$F$11,'TE,EHnames'!$C$2,FALSE),"")</f>
        <v/>
      </c>
      <c r="M168" s="2" t="str">
        <f>IF(ISNUMBER(E168),VLOOKUP(C168,'TE,EHnames'!$B$4:$F$11,'TE,EHnames'!$F$2,FALSE),"")</f>
        <v/>
      </c>
      <c r="O168" s="14">
        <f t="shared" ref="O168:O173" si="97">IF(ISNUMBER(A168),ABS(H168-$Q$170),"")</f>
        <v>4.4550000000003251</v>
      </c>
      <c r="P168" s="13">
        <v>290</v>
      </c>
      <c r="S168" t="str">
        <f>IFERROR(VLOOKUP(P168,Racks!$H$4:$M$30,6),"")</f>
        <v>HBL-180Row:CnPw-U-016</v>
      </c>
      <c r="V168" s="54">
        <f>COUNTIFS('Sec-Sub'!$K$4:$K$164,"&lt;="&amp;H168)</f>
        <v>95</v>
      </c>
      <c r="W168" s="54" t="str">
        <f>VLOOKUP(V168,'Sec-Sub'!$A$4:$C$164,2,FALSE)</f>
        <v>HBL</v>
      </c>
      <c r="X168" s="54" t="str">
        <f>VLOOKUP(V168,'Sec-Sub'!$A$4:$C$164,3,FALSE)</f>
        <v>190</v>
      </c>
      <c r="Y168" s="54" t="str">
        <f>CONCATENATE(X168,Names!$I$3)</f>
        <v>190PRL</v>
      </c>
      <c r="Z168" s="48" t="s">
        <v>198</v>
      </c>
      <c r="AA168" s="49" t="s">
        <v>205</v>
      </c>
      <c r="AC168" s="15">
        <f>SUM(D167:D172)</f>
        <v>240</v>
      </c>
      <c r="AD168" s="1812"/>
      <c r="AE168" s="17">
        <v>1</v>
      </c>
      <c r="AI168" s="1266" t="str">
        <f>IF(ISNUMBER(R168),CONCATENATE(Names!$C$3,R168),"")</f>
        <v/>
      </c>
      <c r="AJ168"/>
      <c r="AK168" t="str">
        <f t="shared" si="79"/>
        <v/>
      </c>
      <c r="AL168" t="str">
        <f t="shared" si="80"/>
        <v/>
      </c>
      <c r="AM168" t="str">
        <f t="shared" si="81"/>
        <v/>
      </c>
      <c r="AN168" t="str">
        <f t="shared" si="82"/>
        <v/>
      </c>
      <c r="AO168" t="str">
        <f t="shared" si="83"/>
        <v/>
      </c>
      <c r="AP168" t="str">
        <f>IF(ISNUMBER(E168),CONCATENATE(Names!$C$5,Names!$N$3,AO168),"")</f>
        <v/>
      </c>
      <c r="AQ168" t="str">
        <f>IF(ISNUMBER(E168),CONCATENATE(Names!$D$5,AO168),"")</f>
        <v/>
      </c>
      <c r="AR168" t="str">
        <f>IF(ISNUMBER(E168),CONCATENATE(Names!$C$10,Names!$N$3,AQ168),"")</f>
        <v/>
      </c>
      <c r="AS168" t="str">
        <f>IF(ISNUMBER(E168),CONCATENATE(Names!$C$11,Names!$N$3,AQ168),"")</f>
        <v/>
      </c>
      <c r="AT168"/>
      <c r="AU168" s="13" t="str">
        <f t="shared" si="84"/>
        <v>0</v>
      </c>
      <c r="AV168">
        <f t="shared" si="85"/>
        <v>43</v>
      </c>
      <c r="AW168" t="str">
        <f t="shared" si="86"/>
        <v>HBL</v>
      </c>
      <c r="AX168" t="str">
        <f t="shared" si="87"/>
        <v>190PRL</v>
      </c>
      <c r="AY168" t="str">
        <f t="shared" si="88"/>
        <v>043</v>
      </c>
      <c r="AZ168" t="str">
        <f>IF(ISNUMBER(A168),CONCATENATE(Names!$C$6,Names!$N$3,AU168,A168),"")</f>
        <v>PRLCpl-043</v>
      </c>
      <c r="BA168" t="str">
        <f>IF(ISNUMBER(A168),CONCATENATE(Names!$C$7,Names!$N$3,AU168,A168),"")</f>
        <v>PRLSB-043</v>
      </c>
      <c r="BB168" t="str">
        <f>IF(ISNUMBER(A168),CONCATENATE(Names!$C$8,Names!$N$3,AU168,A168),"")</f>
        <v>PRLJB-043</v>
      </c>
      <c r="BC168" t="str">
        <f>IF(ISNUMBER(A168),CONCATENATE(Names!$D$6,AY168),"")</f>
        <v>C043</v>
      </c>
      <c r="BD168" t="str">
        <f>IF(ISNUMBER(A168),CONCATENATE(Names!$C$10,Names!$N$3,BC168),"")</f>
        <v>PRLEH-C043</v>
      </c>
      <c r="BE168" t="str">
        <f>IF(ISNUMBER(A168),CONCATENATE(Names!$C$11,Names!$N$3,BC168),"")</f>
        <v>PRLTE-C043</v>
      </c>
      <c r="BF168" t="str">
        <f>IF(ISNUMBER(A168),CONCATENATE(Names!$D$7,AY168),"")</f>
        <v>S043</v>
      </c>
      <c r="BG168" t="str">
        <f>IF(ISNUMBER(A168),CONCATENATE(Names!$C$10,Names!$N$3,BF168),"")</f>
        <v>PRLEH-S043</v>
      </c>
      <c r="BH168" t="str">
        <f>IF(ISNUMBER(A168),CONCATENATE(Names!$C$11,Names!$N$3,BF168),"")</f>
        <v>PRLTE-S043</v>
      </c>
      <c r="BI168" t="str">
        <f>IF(ISNUMBER(A168),CONCATENATE(Names!$C$12,Names!$N$3,BC168),"")</f>
        <v>PRLDL-C043</v>
      </c>
      <c r="BJ168" t="str">
        <f>IF(ISNUMBER(A168),CONCATENATE(Names!$C$24,Names!$N$3,AY168),"")</f>
        <v>PRLCSC-043</v>
      </c>
      <c r="BK168" t="str">
        <f>IF(ISNUMBER(A168),CONCATENATE(Names!$C$9,Names!$N$3,AY168),"")</f>
        <v>PRLTap-043</v>
      </c>
      <c r="BL168"/>
      <c r="BM168"/>
      <c r="BN168"/>
      <c r="BO168"/>
      <c r="BP168"/>
      <c r="BQ168"/>
      <c r="BR168"/>
      <c r="BS168" s="157"/>
      <c r="BT168" s="105">
        <f>COUNTIFS($BW$5:BW168,"&lt;&gt;"&amp;"")</f>
        <v>33</v>
      </c>
      <c r="BU168" s="103" t="str">
        <f t="shared" si="94"/>
        <v/>
      </c>
      <c r="BV168" s="103" t="str">
        <f t="shared" si="95"/>
        <v/>
      </c>
      <c r="BW168" s="103"/>
      <c r="BX168"/>
      <c r="BY168" t="str">
        <f>IF($BW168="","",CONCATENATE($BW168,Names!$N$3,$BX168))</f>
        <v/>
      </c>
      <c r="BZ168" s="164"/>
      <c r="CA168" s="13" t="str">
        <f>IF(ISNUMBER(A168),CONCATENATE(W168,Names!$H$3,Y168,Names!$J$3,Names!$K$3,Names!$L$3,BK168),"")</f>
        <v>HBL-190PRL:RFS-PRLTap-043</v>
      </c>
      <c r="CB168" s="13" t="str">
        <f>IF(ISNUMBER(A168),CONCATENATE(W168,Names!$H$3,Y168,Names!$J$3,Names!$K$3,Names!$L$3,BB168),"")</f>
        <v>HBL-190PRL:RFS-PRLJB-043</v>
      </c>
      <c r="CC168" s="13" t="str">
        <f>IF($BW168="","",CONCATENATE(W168,Names!$H$3,Y168,Names!$J$3,Names!$K$3,Names!$L$3,$BW168,Names!$N$3,$BX168))</f>
        <v/>
      </c>
      <c r="CF168" s="13" t="str">
        <f>IF(ISNUMBER($A168),CONCATENATE($BK168,Names!$P$3,Dev!$DA$130),"")</f>
        <v>PRLTap-043_a</v>
      </c>
      <c r="CG168" s="13" t="str">
        <f>IF(ISNUMBER($A168),CONCATENATE($BK168,Names!$P$3,Dev!$DD$130),"")</f>
        <v>PRLTap-043_b</v>
      </c>
      <c r="CH168" s="13" t="str">
        <f>IF(ISNUMBER($A168),CONCATENATE($BK168,Names!$P$3,Dev!$DG$130),"")</f>
        <v>PRLTap-043_c</v>
      </c>
      <c r="CI168" s="13" t="str">
        <f>IF(ISNUMBER($A168),CONCATENATE($BK168,Names!$P$3,Dev!$DK$130),"")</f>
        <v>PRLTap-043_d</v>
      </c>
      <c r="CJ168" s="13" t="str">
        <f>IF(ISNUMBER($A168),CONCATENATE($BK168,Names!$P$3,Dev!$DN$130),"")</f>
        <v>PRLTap-043_e</v>
      </c>
      <c r="CK168" s="13" t="str">
        <f>IF(ISNUMBER($A168),CONCATENATE($BK168,Names!$P$3,Dev!$DQ$130),"")</f>
        <v>PRLTap-043_f</v>
      </c>
      <c r="CM168" s="13" t="str">
        <f>""</f>
        <v/>
      </c>
      <c r="CN168" s="13" t="str">
        <f>IF(ISNUMBER($A168),CONCATENATE($BB168,Names!$P$3,Dev!$CZ$48),"")</f>
        <v>PRLJB-043_a</v>
      </c>
      <c r="CO168" s="13" t="str">
        <f>IF(ISNUMBER($A168),CONCATENATE($BB168,Names!$P$3,Dev!$DF$48),"")</f>
        <v>PRLJB-043_cp</v>
      </c>
      <c r="CP168" s="13" t="str">
        <f>IF(ISNUMBER($A168),CONCATENATE($BB168,Names!$P$3,Dev!$DI$48),"")</f>
        <v>PRLJB-043_b</v>
      </c>
      <c r="CQ168" s="13" t="str">
        <f>IF(ISNUMBER($A168),CONCATENATE($BB168,Names!$P$3,Dev!$DM$48),"")</f>
        <v>PRLJB-043_m</v>
      </c>
      <c r="CR168" s="13" t="str">
        <f>IF(ISNUMBER($A168),CONCATENATE($BB168,Names!$P$3,Dev!$DV$48),"")</f>
        <v>PRLJB-043_n</v>
      </c>
      <c r="CS168" s="13" t="str">
        <f>IF(ISNUMBER($A168),CONCATENATE($BB168,Names!$P$3,Dev!$DZ$48),"")</f>
        <v>PRLJB-043_aa</v>
      </c>
      <c r="CT168" s="13" t="str">
        <f>IF(ISNUMBER($A168),CONCATENATE($BB168,Names!$P$3,Dev!$EI$48),"")</f>
        <v>PRLJB-043_ab</v>
      </c>
      <c r="CU168" s="13" t="str">
        <f>IF(ISNUMBER($A168),CONCATENATE($BB168,Names!$P$3,Dev!$FZ$48),"")</f>
        <v>PRLJB-043_am</v>
      </c>
      <c r="CV168" s="13" t="str">
        <f>IF(ISNUMBER($A168),CONCATENATE($BB168,Names!$P$3,Dev!$GI$48),"")</f>
        <v>PRLJB-043_an</v>
      </c>
      <c r="CW168" s="13" t="str">
        <f>IF(ISNUMBER($A168),CONCATENATE($BB168,Names!$P$3,Dev!$GM$48),"")</f>
        <v>PRLJB-043_++EH</v>
      </c>
      <c r="CY168" s="13" t="str">
        <f>IF(ISNUMBER($A168),CONCATENATE($BB168,Names!$P$3,Dev!$EM$48),"")</f>
        <v>PRLJB-043_g</v>
      </c>
      <c r="CZ168" s="13" t="str">
        <f>IF(ISNUMBER($A168),CONCATENATE($BB168,Names!$P$3,Dev!$EV$48),"")</f>
        <v>PRLJB-043_h</v>
      </c>
      <c r="DA168" s="13" t="str">
        <f>IF(ISNUMBER($A168),CONCATENATE($BB168,Names!$P$3,Dev!$EZ$48),"")</f>
        <v>PRLJB-043_s</v>
      </c>
      <c r="DB168" s="13" t="str">
        <f>IF(ISNUMBER($A168),CONCATENATE($BB168,Names!$P$3,Dev!$FI$48),"")</f>
        <v>PRLJB-043_t</v>
      </c>
      <c r="DC168" s="13" t="str">
        <f>IF(ISNUMBER($A168),CONCATENATE($BB168,Names!$P$3,Dev!$FM$48),"")</f>
        <v>PRLJB-043_ag</v>
      </c>
      <c r="DD168" s="13" t="str">
        <f>IF(ISNUMBER($A168),CONCATENATE($BB168,Names!$P$3,Dev!$FV$48),"")</f>
        <v>PRLJB-043_ah</v>
      </c>
      <c r="DE168" s="13" t="str">
        <f>IF(ISNUMBER($A168),CONCATENATE($BB168,Names!$P$3,Dev!$GP$48),"")</f>
        <v>PRLJB-043_++TE</v>
      </c>
      <c r="DI168" s="105">
        <f>COUNTIFS($DL$5:DL168,"&lt;&gt;"&amp;"")</f>
        <v>0</v>
      </c>
      <c r="DJ168" s="1198" t="str">
        <f t="shared" si="76"/>
        <v/>
      </c>
      <c r="DK168" s="1198" t="str">
        <f t="shared" si="77"/>
        <v/>
      </c>
      <c r="DL168" s="1198"/>
      <c r="DM168" s="1198" t="str">
        <f>IF($DL168="","",_xlfn.CONCAT(Names!$D$5,$AO168))</f>
        <v/>
      </c>
      <c r="DN168" s="1198" t="str">
        <f>IF($DL168="","",CONCATENATE(Names!$C$26,Names!$N$3,$DM168))</f>
        <v/>
      </c>
      <c r="DO168" s="1198" t="str">
        <f>IF($DL168="","",CONCATENATE(Names!$C$25,Names!$N$3,$DM168))</f>
        <v/>
      </c>
    </row>
    <row r="169" spans="1:119">
      <c r="A169" s="1"/>
      <c r="B169" s="6"/>
      <c r="C169" s="6">
        <v>4.1349999999999998</v>
      </c>
      <c r="D169" s="1">
        <v>50</v>
      </c>
      <c r="E169">
        <v>84</v>
      </c>
      <c r="F169">
        <v>1</v>
      </c>
      <c r="G169" s="2">
        <f t="shared" si="91"/>
        <v>341.16499999999968</v>
      </c>
      <c r="H169" s="2">
        <f t="shared" si="89"/>
        <v>343.23249999999967</v>
      </c>
      <c r="J169" s="38"/>
      <c r="K169" s="58"/>
      <c r="L169" s="2" t="str">
        <f>IF(ISNUMBER(E169),VLOOKUP(C169,'TE,EHnames'!$B$4:$F$11,'TE,EHnames'!$C$2,FALSE),"")</f>
        <v>RST/10/50-2/1</v>
      </c>
      <c r="M169" s="2" t="str">
        <f>IF(ISNUMBER(E169),VLOOKUP(C169,'TE,EHnames'!$B$4:$F$11,'TE,EHnames'!$F$2,FALSE),"")</f>
        <v>PT100-3000</v>
      </c>
      <c r="O169" s="13" t="str">
        <f t="shared" si="97"/>
        <v/>
      </c>
      <c r="S169" t="str">
        <f>IFERROR(VLOOKUP(P169,Racks!$H$4:$M$30,6),"")</f>
        <v/>
      </c>
      <c r="V169" s="54">
        <f>COUNTIFS('Sec-Sub'!$K$4:$K$164,"&lt;="&amp;H169)</f>
        <v>95</v>
      </c>
      <c r="W169" s="54" t="str">
        <f>VLOOKUP(V169,'Sec-Sub'!$A$4:$C$164,2,FALSE)</f>
        <v>HBL</v>
      </c>
      <c r="X169" s="54" t="str">
        <f>VLOOKUP(V169,'Sec-Sub'!$A$4:$C$164,3,FALSE)</f>
        <v>190</v>
      </c>
      <c r="Y169" s="54" t="str">
        <f>CONCATENATE(X169,Names!$I$3)</f>
        <v>190PRL</v>
      </c>
      <c r="AC169" s="18"/>
      <c r="AD169" s="1812"/>
      <c r="AE169" s="20"/>
      <c r="AI169" s="1266" t="str">
        <f>IF(ISNUMBER(R169),CONCATENATE(Names!$C$3,R169),"")</f>
        <v/>
      </c>
      <c r="AK169" t="str">
        <f t="shared" si="79"/>
        <v>0</v>
      </c>
      <c r="AL169">
        <f t="shared" si="80"/>
        <v>84</v>
      </c>
      <c r="AM169" t="str">
        <f t="shared" si="81"/>
        <v>HBL</v>
      </c>
      <c r="AN169" t="str">
        <f t="shared" si="82"/>
        <v>190PRL</v>
      </c>
      <c r="AO169" t="str">
        <f t="shared" si="83"/>
        <v>084</v>
      </c>
      <c r="AP169" t="str">
        <f>IF(ISNUMBER(E169),CONCATENATE(Names!$C$5,Names!$N$3,AO169),"")</f>
        <v>PRLRL-084</v>
      </c>
      <c r="AQ169" t="str">
        <f>IF(ISNUMBER(E169),CONCATENATE(Names!$D$5,AO169),"")</f>
        <v>L084</v>
      </c>
      <c r="AR169" t="str">
        <f>IF(ISNUMBER(E169),CONCATENATE(Names!$C$10,Names!$N$3,AQ169),"")</f>
        <v>PRLEH-L084</v>
      </c>
      <c r="AS169" t="str">
        <f>IF(ISNUMBER(E169),CONCATENATE(Names!$C$11,Names!$N$3,AQ169),"")</f>
        <v>PRLTE-L084</v>
      </c>
      <c r="AU169" s="13" t="str">
        <f t="shared" si="84"/>
        <v/>
      </c>
      <c r="AV169" t="str">
        <f t="shared" si="85"/>
        <v/>
      </c>
      <c r="AW169" t="str">
        <f t="shared" si="86"/>
        <v/>
      </c>
      <c r="AX169" t="str">
        <f t="shared" si="87"/>
        <v/>
      </c>
      <c r="AY169" t="str">
        <f t="shared" si="88"/>
        <v/>
      </c>
      <c r="AZ169" t="str">
        <f>IF(ISNUMBER(A169),CONCATENATE(Names!$C$6,Names!$N$3,AU169,A169),"")</f>
        <v/>
      </c>
      <c r="BA169" t="str">
        <f>IF(ISNUMBER(A169),CONCATENATE(Names!$C$7,Names!$N$3,AU169,A169),"")</f>
        <v/>
      </c>
      <c r="BB169" t="str">
        <f>IF(ISNUMBER(A169),CONCATENATE(Names!$C$8,Names!$N$3,AU169,A169),"")</f>
        <v/>
      </c>
      <c r="BC169" t="str">
        <f>IF(ISNUMBER(A169),CONCATENATE(Names!$D$6,AY169),"")</f>
        <v/>
      </c>
      <c r="BD169" t="str">
        <f>IF(ISNUMBER(A169),CONCATENATE(Names!$C$10,Names!$N$3,BC169),"")</f>
        <v/>
      </c>
      <c r="BE169" t="str">
        <f>IF(ISNUMBER(A169),CONCATENATE(Names!$C$11,Names!$N$3,BC169),"")</f>
        <v/>
      </c>
      <c r="BF169" t="str">
        <f>IF(ISNUMBER(A169),CONCATENATE(Names!$D$7,AY169),"")</f>
        <v/>
      </c>
      <c r="BG169" t="str">
        <f>IF(ISNUMBER(A169),CONCATENATE(Names!$C$10,Names!$N$3,BF169),"")</f>
        <v/>
      </c>
      <c r="BH169" t="str">
        <f>IF(ISNUMBER(A169),CONCATENATE(Names!$C$11,Names!$N$3,BF169),"")</f>
        <v/>
      </c>
      <c r="BI169" t="str">
        <f>IF(ISNUMBER(A169),CONCATENATE(Names!$C$12,Names!$N$3,BC169),"")</f>
        <v/>
      </c>
      <c r="BJ169" t="str">
        <f>IF(ISNUMBER(A169),CONCATENATE(Names!$C$24,Names!$N$3,AY169),"")</f>
        <v/>
      </c>
      <c r="BK169" t="str">
        <f>IF(ISNUMBER(A169),CONCATENATE(Names!$C$9,Names!$N$3,AY169),"")</f>
        <v/>
      </c>
      <c r="BS169" s="157"/>
      <c r="BT169" s="105">
        <f>COUNTIFS($BW$5:BW169,"&lt;&gt;"&amp;"")</f>
        <v>33</v>
      </c>
      <c r="BU169" s="103" t="str">
        <f t="shared" si="94"/>
        <v/>
      </c>
      <c r="BV169" s="103" t="str">
        <f t="shared" si="95"/>
        <v/>
      </c>
      <c r="BW169" s="103"/>
      <c r="BY169" t="str">
        <f>IF($BW169="","",CONCATENATE($BW169,Names!$N$3,$BX169))</f>
        <v/>
      </c>
      <c r="BZ169" s="157"/>
      <c r="CA169" s="13" t="str">
        <f>IF(ISNUMBER(A169),CONCATENATE(W169,Names!$H$3,Y169,Names!$J$3,Names!$K$3,Names!$L$3,BK169),"")</f>
        <v/>
      </c>
      <c r="CB169" s="13" t="str">
        <f>IF(ISNUMBER(A169),CONCATENATE(W169,Names!$H$3,Y169,Names!$J$3,Names!$K$3,Names!$L$3,BB169),"")</f>
        <v/>
      </c>
      <c r="CC169" s="13" t="str">
        <f>IF($BW169="","",CONCATENATE(W169,Names!$H$3,Y169,Names!$J$3,Names!$K$3,Names!$L$3,$BW169,Names!$N$3,$BX169))</f>
        <v/>
      </c>
      <c r="CF169" s="13" t="str">
        <f>IF(ISNUMBER($A169),CONCATENATE($BK169,Names!$P$3,Dev!$DA$130),"")</f>
        <v/>
      </c>
      <c r="CG169" s="13" t="str">
        <f>IF(ISNUMBER($A169),CONCATENATE($BK169,Names!$P$3,Dev!$DD$130),"")</f>
        <v/>
      </c>
      <c r="CH169" s="13" t="str">
        <f>IF(ISNUMBER($A169),CONCATENATE($BK169,Names!$P$3,Dev!$DG$130),"")</f>
        <v/>
      </c>
      <c r="CI169" s="13" t="str">
        <f>IF(ISNUMBER($A169),CONCATENATE($BK169,Names!$P$3,Dev!$DK$130),"")</f>
        <v/>
      </c>
      <c r="CJ169" s="13" t="str">
        <f>IF(ISNUMBER($A169),CONCATENATE($BK169,Names!$P$3,Dev!$DN$130),"")</f>
        <v/>
      </c>
      <c r="CK169" s="13" t="str">
        <f>IF(ISNUMBER($A169),CONCATENATE($BK169,Names!$P$3,Dev!$DQ$130),"")</f>
        <v/>
      </c>
      <c r="CL169" s="13"/>
      <c r="CM169" s="13" t="str">
        <f>""</f>
        <v/>
      </c>
      <c r="CN169" s="13" t="str">
        <f>IF(ISNUMBER($A169),CONCATENATE($BB169,Names!$P$3,Dev!$CZ$48),"")</f>
        <v/>
      </c>
      <c r="CO169" s="13" t="str">
        <f>IF(ISNUMBER($A169),CONCATENATE($BB169,Names!$P$3,Dev!$DF$48),"")</f>
        <v/>
      </c>
      <c r="CP169" s="13" t="str">
        <f>IF(ISNUMBER($A169),CONCATENATE($BB169,Names!$P$3,Dev!$DI$48),"")</f>
        <v/>
      </c>
      <c r="CQ169" s="13" t="str">
        <f>IF(ISNUMBER($A169),CONCATENATE($BB169,Names!$P$3,Dev!$DM$48),"")</f>
        <v/>
      </c>
      <c r="CR169" s="13" t="str">
        <f>IF(ISNUMBER($A169),CONCATENATE($BB169,Names!$P$3,Dev!$DV$48),"")</f>
        <v/>
      </c>
      <c r="CS169" s="13" t="str">
        <f>IF(ISNUMBER($A169),CONCATENATE($BB169,Names!$P$3,Dev!$DZ$48),"")</f>
        <v/>
      </c>
      <c r="CT169" s="13" t="str">
        <f>IF(ISNUMBER($A169),CONCATENATE($BB169,Names!$P$3,Dev!$EI$48),"")</f>
        <v/>
      </c>
      <c r="CU169" s="13" t="str">
        <f>IF(ISNUMBER($A169),CONCATENATE($BB169,Names!$P$3,Dev!$FZ$48),"")</f>
        <v/>
      </c>
      <c r="CV169" s="13" t="str">
        <f>IF(ISNUMBER($A169),CONCATENATE($BB169,Names!$P$3,Dev!$GI$48),"")</f>
        <v/>
      </c>
      <c r="CW169" s="13" t="str">
        <f>IF(ISNUMBER($A169),CONCATENATE($BB169,Names!$P$3,Dev!$GM$48),"")</f>
        <v/>
      </c>
      <c r="CX169" s="13"/>
      <c r="CY169" s="13" t="str">
        <f>IF(ISNUMBER($A169),CONCATENATE($BB169,Names!$P$3,Dev!$EM$48),"")</f>
        <v/>
      </c>
      <c r="CZ169" s="13" t="str">
        <f>IF(ISNUMBER($A169),CONCATENATE($BB169,Names!$P$3,Dev!$EV$48),"")</f>
        <v/>
      </c>
      <c r="DA169" s="13" t="str">
        <f>IF(ISNUMBER($A169),CONCATENATE($BB169,Names!$P$3,Dev!$EZ$48),"")</f>
        <v/>
      </c>
      <c r="DB169" s="13" t="str">
        <f>IF(ISNUMBER($A169),CONCATENATE($BB169,Names!$P$3,Dev!$FI$48),"")</f>
        <v/>
      </c>
      <c r="DC169" s="13" t="str">
        <f>IF(ISNUMBER($A169),CONCATENATE($BB169,Names!$P$3,Dev!$FM$48),"")</f>
        <v/>
      </c>
      <c r="DD169" s="13" t="str">
        <f>IF(ISNUMBER($A169),CONCATENATE($BB169,Names!$P$3,Dev!$FV$48),"")</f>
        <v/>
      </c>
      <c r="DE169" s="13" t="str">
        <f>IF(ISNUMBER($A169),CONCATENATE($BB169,Names!$P$3,Dev!$GP$48),"")</f>
        <v/>
      </c>
      <c r="DI169" s="105">
        <f>COUNTIFS($DL$5:DL169,"&lt;&gt;"&amp;"")</f>
        <v>0</v>
      </c>
      <c r="DJ169" s="1198" t="str">
        <f t="shared" si="76"/>
        <v/>
      </c>
      <c r="DK169" s="1198" t="str">
        <f t="shared" si="77"/>
        <v/>
      </c>
      <c r="DL169" s="1198"/>
      <c r="DM169" s="1198" t="str">
        <f>IF($DL169="","",_xlfn.CONCAT(Names!$D$5,$AO169))</f>
        <v/>
      </c>
      <c r="DN169" s="1198" t="str">
        <f>IF($DL169="","",CONCATENATE(Names!$C$26,Names!$N$3,$DM169))</f>
        <v/>
      </c>
      <c r="DO169" s="1198" t="str">
        <f>IF($DL169="","",CONCATENATE(Names!$C$25,Names!$N$3,$DM169))</f>
        <v/>
      </c>
    </row>
    <row r="170" spans="1:119">
      <c r="A170" s="1"/>
      <c r="B170" s="6"/>
      <c r="C170" s="6">
        <v>4.1349999999999998</v>
      </c>
      <c r="D170" s="1">
        <v>50</v>
      </c>
      <c r="E170">
        <v>85</v>
      </c>
      <c r="F170">
        <v>1</v>
      </c>
      <c r="G170" s="2">
        <f t="shared" si="91"/>
        <v>345.29999999999967</v>
      </c>
      <c r="H170" s="2">
        <f t="shared" si="89"/>
        <v>347.36749999999967</v>
      </c>
      <c r="J170" s="38"/>
      <c r="K170" s="58"/>
      <c r="L170" s="2" t="str">
        <f>IF(ISNUMBER(E170),VLOOKUP(C170,'TE,EHnames'!$B$4:$F$11,'TE,EHnames'!$C$2,FALSE),"")</f>
        <v>RST/10/50-2/1</v>
      </c>
      <c r="M170" s="2" t="str">
        <f>IF(ISNUMBER(E170),VLOOKUP(C170,'TE,EHnames'!$B$4:$F$11,'TE,EHnames'!$F$2,FALSE),"")</f>
        <v>PT100-3000</v>
      </c>
      <c r="O170" s="13" t="str">
        <f t="shared" si="97"/>
        <v/>
      </c>
      <c r="Q170" s="7">
        <v>345.495</v>
      </c>
      <c r="R170">
        <v>290</v>
      </c>
      <c r="S170" t="str">
        <f>IFERROR(VLOOKUP(P170,Racks!$H$4:$M$30,6),"")</f>
        <v/>
      </c>
      <c r="V170" s="54">
        <f>COUNTIFS('Sec-Sub'!$K$4:$K$164,"&lt;="&amp;H170)</f>
        <v>97</v>
      </c>
      <c r="W170" s="54" t="str">
        <f>VLOOKUP(V170,'Sec-Sub'!$A$4:$C$164,2,FALSE)</f>
        <v>HBL</v>
      </c>
      <c r="X170" s="54" t="str">
        <f>VLOOKUP(V170,'Sec-Sub'!$A$4:$C$164,3,FALSE)</f>
        <v>200</v>
      </c>
      <c r="Y170" s="54" t="str">
        <f>CONCATENATE(X170,Names!$I$3)</f>
        <v>200PRL</v>
      </c>
      <c r="AC170" s="18"/>
      <c r="AD170" s="1812">
        <v>1</v>
      </c>
      <c r="AE170" s="10"/>
      <c r="AI170" s="1266" t="str">
        <f>IF(ISNUMBER(R170),CONCATENATE(Names!$C$3,R170),"")</f>
        <v>STUB290</v>
      </c>
      <c r="AK170" t="str">
        <f t="shared" ref="AK170:AK201" si="98">IF(ISNUMBER(E170), IF(E170&lt;10,"00", IF(E170&lt;100,"0", "")), "")</f>
        <v>0</v>
      </c>
      <c r="AL170">
        <f t="shared" ref="AL170:AL201" si="99">IF(ISNUMBER(E170),E170,"")</f>
        <v>85</v>
      </c>
      <c r="AM170" t="str">
        <f t="shared" ref="AM170:AM201" si="100">IF(ISNUMBER(E170),W170,"")</f>
        <v>HBL</v>
      </c>
      <c r="AN170" t="str">
        <f t="shared" ref="AN170:AN201" si="101">IF(ISNUMBER(E170),Y170,"")</f>
        <v>200PRL</v>
      </c>
      <c r="AO170" t="str">
        <f t="shared" ref="AO170:AO201" si="102">IF(ISNUMBER(E170),CONCATENATE(AK170,AL170),"")</f>
        <v>085</v>
      </c>
      <c r="AP170" t="str">
        <f>IF(ISNUMBER(E170),CONCATENATE(Names!$C$5,Names!$N$3,AO170),"")</f>
        <v>PRLRL-085</v>
      </c>
      <c r="AQ170" t="str">
        <f>IF(ISNUMBER(E170),CONCATENATE(Names!$D$5,AO170),"")</f>
        <v>L085</v>
      </c>
      <c r="AR170" t="str">
        <f>IF(ISNUMBER(E170),CONCATENATE(Names!$C$10,Names!$N$3,AQ170),"")</f>
        <v>PRLEH-L085</v>
      </c>
      <c r="AS170" t="str">
        <f>IF(ISNUMBER(E170),CONCATENATE(Names!$C$11,Names!$N$3,AQ170),"")</f>
        <v>PRLTE-L085</v>
      </c>
      <c r="AU170" s="13" t="str">
        <f t="shared" ref="AU170:AU201" si="103">IF(ISNUMBER(A170), IF(A170&lt;10,"00", IF(A170&lt;100,"0", "")), "")</f>
        <v/>
      </c>
      <c r="AV170" t="str">
        <f t="shared" ref="AV170:AV201" si="104">IF(ISNUMBER(A170),A170,"")</f>
        <v/>
      </c>
      <c r="AW170" t="str">
        <f t="shared" ref="AW170:AW201" si="105">IF(ISNUMBER(A170),W170,"")</f>
        <v/>
      </c>
      <c r="AX170" t="str">
        <f t="shared" ref="AX170:AX201" si="106">IF(ISNUMBER(A170),Y170,"")</f>
        <v/>
      </c>
      <c r="AY170" t="str">
        <f t="shared" ref="AY170:AY201" si="107">IF(ISNUMBER(A170),CONCATENATE(AU170,AV170),"")</f>
        <v/>
      </c>
      <c r="AZ170" t="str">
        <f>IF(ISNUMBER(A170),CONCATENATE(Names!$C$6,Names!$N$3,AU170,A170),"")</f>
        <v/>
      </c>
      <c r="BA170" t="str">
        <f>IF(ISNUMBER(A170),CONCATENATE(Names!$C$7,Names!$N$3,AU170,A170),"")</f>
        <v/>
      </c>
      <c r="BB170" t="str">
        <f>IF(ISNUMBER(A170),CONCATENATE(Names!$C$8,Names!$N$3,AU170,A170),"")</f>
        <v/>
      </c>
      <c r="BC170" t="str">
        <f>IF(ISNUMBER(A170),CONCATENATE(Names!$D$6,AY170),"")</f>
        <v/>
      </c>
      <c r="BD170" t="str">
        <f>IF(ISNUMBER(A170),CONCATENATE(Names!$C$10,Names!$N$3,BC170),"")</f>
        <v/>
      </c>
      <c r="BE170" t="str">
        <f>IF(ISNUMBER(A170),CONCATENATE(Names!$C$11,Names!$N$3,BC170),"")</f>
        <v/>
      </c>
      <c r="BF170" t="str">
        <f>IF(ISNUMBER(A170),CONCATENATE(Names!$D$7,AY170),"")</f>
        <v/>
      </c>
      <c r="BG170" t="str">
        <f>IF(ISNUMBER(A170),CONCATENATE(Names!$C$10,Names!$N$3,BF170),"")</f>
        <v/>
      </c>
      <c r="BH170" t="str">
        <f>IF(ISNUMBER(A170),CONCATENATE(Names!$C$11,Names!$N$3,BF170),"")</f>
        <v/>
      </c>
      <c r="BI170" t="str">
        <f>IF(ISNUMBER(A170),CONCATENATE(Names!$C$12,Names!$N$3,BC170),"")</f>
        <v/>
      </c>
      <c r="BJ170" t="str">
        <f>IF(ISNUMBER(A170),CONCATENATE(Names!$C$24,Names!$N$3,AY170),"")</f>
        <v/>
      </c>
      <c r="BK170" t="str">
        <f>IF(ISNUMBER(A170),CONCATENATE(Names!$C$9,Names!$N$3,AY170),"")</f>
        <v/>
      </c>
      <c r="BS170" s="157"/>
      <c r="BT170" s="105">
        <f>COUNTIFS($BW$5:BW170,"&lt;&gt;"&amp;"")</f>
        <v>33</v>
      </c>
      <c r="BU170" s="103" t="str">
        <f t="shared" si="94"/>
        <v/>
      </c>
      <c r="BV170" s="103" t="str">
        <f t="shared" si="95"/>
        <v/>
      </c>
      <c r="BW170" s="103"/>
      <c r="BY170" t="str">
        <f>IF($BW170="","",CONCATENATE($BW170,Names!$N$3,$BX170))</f>
        <v/>
      </c>
      <c r="BZ170" s="157"/>
      <c r="CA170" s="13" t="str">
        <f>IF(ISNUMBER(A170),CONCATENATE(W170,Names!$H$3,Y170,Names!$J$3,Names!$K$3,Names!$L$3,BK170),"")</f>
        <v/>
      </c>
      <c r="CB170" s="13" t="str">
        <f>IF(ISNUMBER(A170),CONCATENATE(W170,Names!$H$3,Y170,Names!$J$3,Names!$K$3,Names!$L$3,BB170),"")</f>
        <v/>
      </c>
      <c r="CC170" s="13" t="str">
        <f>IF($BW170="","",CONCATENATE(W170,Names!$H$3,Y170,Names!$J$3,Names!$K$3,Names!$L$3,$BW170,Names!$N$3,$BX170))</f>
        <v/>
      </c>
      <c r="CF170" s="13" t="str">
        <f>IF(ISNUMBER($A170),CONCATENATE($BK170,Names!$P$3,Dev!$DA$130),"")</f>
        <v/>
      </c>
      <c r="CG170" s="13" t="str">
        <f>IF(ISNUMBER($A170),CONCATENATE($BK170,Names!$P$3,Dev!$DD$130),"")</f>
        <v/>
      </c>
      <c r="CH170" s="13" t="str">
        <f>IF(ISNUMBER($A170),CONCATENATE($BK170,Names!$P$3,Dev!$DG$130),"")</f>
        <v/>
      </c>
      <c r="CI170" s="13" t="str">
        <f>IF(ISNUMBER($A170),CONCATENATE($BK170,Names!$P$3,Dev!$DK$130),"")</f>
        <v/>
      </c>
      <c r="CJ170" s="13" t="str">
        <f>IF(ISNUMBER($A170),CONCATENATE($BK170,Names!$P$3,Dev!$DN$130),"")</f>
        <v/>
      </c>
      <c r="CK170" s="13" t="str">
        <f>IF(ISNUMBER($A170),CONCATENATE($BK170,Names!$P$3,Dev!$DQ$130),"")</f>
        <v/>
      </c>
      <c r="CL170" s="13"/>
      <c r="CM170" s="13" t="str">
        <f>""</f>
        <v/>
      </c>
      <c r="CN170" s="13" t="str">
        <f>IF(ISNUMBER($A170),CONCATENATE($BB170,Names!$P$3,Dev!$CZ$48),"")</f>
        <v/>
      </c>
      <c r="CO170" s="13" t="str">
        <f>IF(ISNUMBER($A170),CONCATENATE($BB170,Names!$P$3,Dev!$DF$48),"")</f>
        <v/>
      </c>
      <c r="CP170" s="13" t="str">
        <f>IF(ISNUMBER($A170),CONCATENATE($BB170,Names!$P$3,Dev!$DI$48),"")</f>
        <v/>
      </c>
      <c r="CQ170" s="13" t="str">
        <f>IF(ISNUMBER($A170),CONCATENATE($BB170,Names!$P$3,Dev!$DM$48),"")</f>
        <v/>
      </c>
      <c r="CR170" s="13" t="str">
        <f>IF(ISNUMBER($A170),CONCATENATE($BB170,Names!$P$3,Dev!$DV$48),"")</f>
        <v/>
      </c>
      <c r="CS170" s="13" t="str">
        <f>IF(ISNUMBER($A170),CONCATENATE($BB170,Names!$P$3,Dev!$DZ$48),"")</f>
        <v/>
      </c>
      <c r="CT170" s="13" t="str">
        <f>IF(ISNUMBER($A170),CONCATENATE($BB170,Names!$P$3,Dev!$EI$48),"")</f>
        <v/>
      </c>
      <c r="CU170" s="13" t="str">
        <f>IF(ISNUMBER($A170),CONCATENATE($BB170,Names!$P$3,Dev!$FZ$48),"")</f>
        <v/>
      </c>
      <c r="CV170" s="13" t="str">
        <f>IF(ISNUMBER($A170),CONCATENATE($BB170,Names!$P$3,Dev!$GI$48),"")</f>
        <v/>
      </c>
      <c r="CW170" s="13" t="str">
        <f>IF(ISNUMBER($A170),CONCATENATE($BB170,Names!$P$3,Dev!$GM$48),"")</f>
        <v/>
      </c>
      <c r="CX170" s="13"/>
      <c r="CY170" s="13" t="str">
        <f>IF(ISNUMBER($A170),CONCATENATE($BB170,Names!$P$3,Dev!$EM$48),"")</f>
        <v/>
      </c>
      <c r="CZ170" s="13" t="str">
        <f>IF(ISNUMBER($A170),CONCATENATE($BB170,Names!$P$3,Dev!$EV$48),"")</f>
        <v/>
      </c>
      <c r="DA170" s="13" t="str">
        <f>IF(ISNUMBER($A170),CONCATENATE($BB170,Names!$P$3,Dev!$EZ$48),"")</f>
        <v/>
      </c>
      <c r="DB170" s="13" t="str">
        <f>IF(ISNUMBER($A170),CONCATENATE($BB170,Names!$P$3,Dev!$FI$48),"")</f>
        <v/>
      </c>
      <c r="DC170" s="13" t="str">
        <f>IF(ISNUMBER($A170),CONCATENATE($BB170,Names!$P$3,Dev!$FM$48),"")</f>
        <v/>
      </c>
      <c r="DD170" s="13" t="str">
        <f>IF(ISNUMBER($A170),CONCATENATE($BB170,Names!$P$3,Dev!$FV$48),"")</f>
        <v/>
      </c>
      <c r="DE170" s="13" t="str">
        <f>IF(ISNUMBER($A170),CONCATENATE($BB170,Names!$P$3,Dev!$GP$48),"")</f>
        <v/>
      </c>
      <c r="DI170" s="105">
        <f>COUNTIFS($DL$5:DL170,"&lt;&gt;"&amp;"")</f>
        <v>0</v>
      </c>
      <c r="DJ170" s="1198" t="str">
        <f t="shared" si="76"/>
        <v/>
      </c>
      <c r="DK170" s="1198" t="str">
        <f t="shared" si="77"/>
        <v/>
      </c>
      <c r="DL170" s="1198"/>
      <c r="DM170" s="1198" t="str">
        <f>IF($DL170="","",_xlfn.CONCAT(Names!$D$5,$AO170))</f>
        <v/>
      </c>
      <c r="DN170" s="1198" t="str">
        <f>IF($DL170="","",CONCATENATE(Names!$C$26,Names!$N$3,$DM170))</f>
        <v/>
      </c>
      <c r="DO170" s="1198" t="str">
        <f>IF($DL170="","",CONCATENATE(Names!$C$25,Names!$N$3,$DM170))</f>
        <v/>
      </c>
    </row>
    <row r="171" spans="1:119" s="13" customFormat="1">
      <c r="A171" s="11">
        <v>44</v>
      </c>
      <c r="B171" s="12">
        <v>0.25</v>
      </c>
      <c r="C171" s="11"/>
      <c r="D171" s="11">
        <v>20</v>
      </c>
      <c r="F171" s="13">
        <v>1</v>
      </c>
      <c r="G171" s="2">
        <f t="shared" si="91"/>
        <v>349.43499999999966</v>
      </c>
      <c r="H171" s="2">
        <f t="shared" si="89"/>
        <v>349.55999999999966</v>
      </c>
      <c r="I171" s="1230">
        <f>I168+SUM(C169:C170)+B171</f>
        <v>349.55999999999989</v>
      </c>
      <c r="J171" s="56">
        <v>1751007000447</v>
      </c>
      <c r="K171" s="59">
        <v>14</v>
      </c>
      <c r="L171" s="2" t="str">
        <f>IF(ISNUMBER(E171),VLOOKUP(C171,'TE,EHnames'!$B$4:$F$11,'TE,EHnames'!$C$2,FALSE),"")</f>
        <v/>
      </c>
      <c r="M171" s="2" t="str">
        <f>IF(ISNUMBER(E171),VLOOKUP(C171,'TE,EHnames'!$B$4:$F$11,'TE,EHnames'!$F$2,FALSE),"")</f>
        <v/>
      </c>
      <c r="O171" s="13">
        <f t="shared" si="97"/>
        <v>4.0649999999996567</v>
      </c>
      <c r="P171" s="13">
        <v>290</v>
      </c>
      <c r="Q171">
        <f>(Q170+Q176)/2</f>
        <v>354.01499999999999</v>
      </c>
      <c r="S171" t="str">
        <f>IFERROR(VLOOKUP(P171,Racks!$H$4:$M$30,6),"")</f>
        <v>HBL-180Row:CnPw-U-016</v>
      </c>
      <c r="V171" s="54">
        <f>COUNTIFS('Sec-Sub'!$K$4:$K$164,"&lt;="&amp;H171)</f>
        <v>97</v>
      </c>
      <c r="W171" s="54" t="str">
        <f>VLOOKUP(V171,'Sec-Sub'!$A$4:$C$164,2,FALSE)</f>
        <v>HBL</v>
      </c>
      <c r="X171" s="54" t="str">
        <f>VLOOKUP(V171,'Sec-Sub'!$A$4:$C$164,3,FALSE)</f>
        <v>200</v>
      </c>
      <c r="Y171" s="54" t="str">
        <f>CONCATENATE(X171,Names!$I$3)</f>
        <v>200PRL</v>
      </c>
      <c r="Z171" s="48" t="s">
        <v>198</v>
      </c>
      <c r="AA171" s="49" t="s">
        <v>206</v>
      </c>
      <c r="AC171" s="21"/>
      <c r="AD171" s="1812"/>
      <c r="AE171" s="17">
        <v>1</v>
      </c>
      <c r="AI171" s="1266" t="str">
        <f>IF(ISNUMBER(R171),CONCATENATE(Names!$C$3,R171),"")</f>
        <v/>
      </c>
      <c r="AJ171"/>
      <c r="AK171" t="str">
        <f t="shared" si="98"/>
        <v/>
      </c>
      <c r="AL171" t="str">
        <f t="shared" si="99"/>
        <v/>
      </c>
      <c r="AM171" t="str">
        <f t="shared" si="100"/>
        <v/>
      </c>
      <c r="AN171" t="str">
        <f t="shared" si="101"/>
        <v/>
      </c>
      <c r="AO171" t="str">
        <f t="shared" si="102"/>
        <v/>
      </c>
      <c r="AP171" t="str">
        <f>IF(ISNUMBER(E171),CONCATENATE(Names!$C$5,Names!$N$3,AO171),"")</f>
        <v/>
      </c>
      <c r="AQ171" t="str">
        <f>IF(ISNUMBER(E171),CONCATENATE(Names!$D$5,AO171),"")</f>
        <v/>
      </c>
      <c r="AR171" t="str">
        <f>IF(ISNUMBER(E171),CONCATENATE(Names!$C$10,Names!$N$3,AQ171),"")</f>
        <v/>
      </c>
      <c r="AS171" t="str">
        <f>IF(ISNUMBER(E171),CONCATENATE(Names!$C$11,Names!$N$3,AQ171),"")</f>
        <v/>
      </c>
      <c r="AT171"/>
      <c r="AU171" s="13" t="str">
        <f t="shared" si="103"/>
        <v>0</v>
      </c>
      <c r="AV171">
        <f t="shared" si="104"/>
        <v>44</v>
      </c>
      <c r="AW171" t="str">
        <f t="shared" si="105"/>
        <v>HBL</v>
      </c>
      <c r="AX171" t="str">
        <f t="shared" si="106"/>
        <v>200PRL</v>
      </c>
      <c r="AY171" t="str">
        <f t="shared" si="107"/>
        <v>044</v>
      </c>
      <c r="AZ171" t="str">
        <f>IF(ISNUMBER(A171),CONCATENATE(Names!$C$6,Names!$N$3,AU171,A171),"")</f>
        <v>PRLCpl-044</v>
      </c>
      <c r="BA171" t="str">
        <f>IF(ISNUMBER(A171),CONCATENATE(Names!$C$7,Names!$N$3,AU171,A171),"")</f>
        <v>PRLSB-044</v>
      </c>
      <c r="BB171" t="str">
        <f>IF(ISNUMBER(A171),CONCATENATE(Names!$C$8,Names!$N$3,AU171,A171),"")</f>
        <v>PRLJB-044</v>
      </c>
      <c r="BC171" t="str">
        <f>IF(ISNUMBER(A171),CONCATENATE(Names!$D$6,AY171),"")</f>
        <v>C044</v>
      </c>
      <c r="BD171" t="str">
        <f>IF(ISNUMBER(A171),CONCATENATE(Names!$C$10,Names!$N$3,BC171),"")</f>
        <v>PRLEH-C044</v>
      </c>
      <c r="BE171" t="str">
        <f>IF(ISNUMBER(A171),CONCATENATE(Names!$C$11,Names!$N$3,BC171),"")</f>
        <v>PRLTE-C044</v>
      </c>
      <c r="BF171" t="str">
        <f>IF(ISNUMBER(A171),CONCATENATE(Names!$D$7,AY171),"")</f>
        <v>S044</v>
      </c>
      <c r="BG171" t="str">
        <f>IF(ISNUMBER(A171),CONCATENATE(Names!$C$10,Names!$N$3,BF171),"")</f>
        <v>PRLEH-S044</v>
      </c>
      <c r="BH171" t="str">
        <f>IF(ISNUMBER(A171),CONCATENATE(Names!$C$11,Names!$N$3,BF171),"")</f>
        <v>PRLTE-S044</v>
      </c>
      <c r="BI171" t="str">
        <f>IF(ISNUMBER(A171),CONCATENATE(Names!$C$12,Names!$N$3,BC171),"")</f>
        <v>PRLDL-C044</v>
      </c>
      <c r="BJ171" t="str">
        <f>IF(ISNUMBER(A171),CONCATENATE(Names!$C$24,Names!$N$3,AY171),"")</f>
        <v>PRLCSC-044</v>
      </c>
      <c r="BK171" t="str">
        <f>IF(ISNUMBER(A171),CONCATENATE(Names!$C$9,Names!$N$3,AY171),"")</f>
        <v>PRLTap-044</v>
      </c>
      <c r="BL171"/>
      <c r="BM171"/>
      <c r="BN171"/>
      <c r="BO171"/>
      <c r="BP171"/>
      <c r="BQ171"/>
      <c r="BR171"/>
      <c r="BS171" s="157"/>
      <c r="BT171" s="105">
        <f>COUNTIFS($BW$5:BW171,"&lt;&gt;"&amp;"")</f>
        <v>33</v>
      </c>
      <c r="BU171" s="103" t="str">
        <f t="shared" si="94"/>
        <v/>
      </c>
      <c r="BV171" s="103" t="str">
        <f t="shared" si="95"/>
        <v/>
      </c>
      <c r="BW171" s="103"/>
      <c r="BX171"/>
      <c r="BY171" t="str">
        <f>IF($BW171="","",CONCATENATE($BW171,Names!$N$3,$BX171))</f>
        <v/>
      </c>
      <c r="BZ171" s="164"/>
      <c r="CA171" s="13" t="str">
        <f>IF(ISNUMBER(A171),CONCATENATE(W171,Names!$H$3,Y171,Names!$J$3,Names!$K$3,Names!$L$3,BK171),"")</f>
        <v>HBL-200PRL:RFS-PRLTap-044</v>
      </c>
      <c r="CB171" s="13" t="str">
        <f>IF(ISNUMBER(A171),CONCATENATE(W171,Names!$H$3,Y171,Names!$J$3,Names!$K$3,Names!$L$3,BB171),"")</f>
        <v>HBL-200PRL:RFS-PRLJB-044</v>
      </c>
      <c r="CC171" s="13" t="str">
        <f>IF($BW171="","",CONCATENATE(W171,Names!$H$3,Y171,Names!$J$3,Names!$K$3,Names!$L$3,$BW171,Names!$N$3,$BX171))</f>
        <v/>
      </c>
      <c r="CF171" s="13" t="str">
        <f>IF(ISNUMBER($A171),CONCATENATE($BK171,Names!$P$3,Dev!$DA$130),"")</f>
        <v>PRLTap-044_a</v>
      </c>
      <c r="CG171" s="13" t="str">
        <f>IF(ISNUMBER($A171),CONCATENATE($BK171,Names!$P$3,Dev!$DD$130),"")</f>
        <v>PRLTap-044_b</v>
      </c>
      <c r="CH171" s="13" t="str">
        <f>IF(ISNUMBER($A171),CONCATENATE($BK171,Names!$P$3,Dev!$DG$130),"")</f>
        <v>PRLTap-044_c</v>
      </c>
      <c r="CI171" s="13" t="str">
        <f>IF(ISNUMBER($A171),CONCATENATE($BK171,Names!$P$3,Dev!$DK$130),"")</f>
        <v>PRLTap-044_d</v>
      </c>
      <c r="CJ171" s="13" t="str">
        <f>IF(ISNUMBER($A171),CONCATENATE($BK171,Names!$P$3,Dev!$DN$130),"")</f>
        <v>PRLTap-044_e</v>
      </c>
      <c r="CK171" s="13" t="str">
        <f>IF(ISNUMBER($A171),CONCATENATE($BK171,Names!$P$3,Dev!$DQ$130),"")</f>
        <v>PRLTap-044_f</v>
      </c>
      <c r="CM171" s="13" t="str">
        <f>""</f>
        <v/>
      </c>
      <c r="CN171" s="13" t="str">
        <f>IF(ISNUMBER($A171),CONCATENATE($BB171,Names!$P$3,Dev!$CZ$48),"")</f>
        <v>PRLJB-044_a</v>
      </c>
      <c r="CO171" s="13" t="str">
        <f>IF(ISNUMBER($A171),CONCATENATE($BB171,Names!$P$3,Dev!$DF$48),"")</f>
        <v>PRLJB-044_cp</v>
      </c>
      <c r="CP171" s="13" t="str">
        <f>IF(ISNUMBER($A171),CONCATENATE($BB171,Names!$P$3,Dev!$DI$48),"")</f>
        <v>PRLJB-044_b</v>
      </c>
      <c r="CQ171" s="13" t="str">
        <f>IF(ISNUMBER($A171),CONCATENATE($BB171,Names!$P$3,Dev!$DM$48),"")</f>
        <v>PRLJB-044_m</v>
      </c>
      <c r="CR171" s="13" t="str">
        <f>IF(ISNUMBER($A171),CONCATENATE($BB171,Names!$P$3,Dev!$DV$48),"")</f>
        <v>PRLJB-044_n</v>
      </c>
      <c r="CS171" s="13" t="str">
        <f>IF(ISNUMBER($A171),CONCATENATE($BB171,Names!$P$3,Dev!$DZ$48),"")</f>
        <v>PRLJB-044_aa</v>
      </c>
      <c r="CT171" s="13" t="str">
        <f>IF(ISNUMBER($A171),CONCATENATE($BB171,Names!$P$3,Dev!$EI$48),"")</f>
        <v>PRLJB-044_ab</v>
      </c>
      <c r="CU171" s="13" t="str">
        <f>IF(ISNUMBER($A171),CONCATENATE($BB171,Names!$P$3,Dev!$FZ$48),"")</f>
        <v>PRLJB-044_am</v>
      </c>
      <c r="CV171" s="13" t="str">
        <f>IF(ISNUMBER($A171),CONCATENATE($BB171,Names!$P$3,Dev!$GI$48),"")</f>
        <v>PRLJB-044_an</v>
      </c>
      <c r="CW171" s="13" t="str">
        <f>IF(ISNUMBER($A171),CONCATENATE($BB171,Names!$P$3,Dev!$GM$48),"")</f>
        <v>PRLJB-044_++EH</v>
      </c>
      <c r="CY171" s="13" t="str">
        <f>IF(ISNUMBER($A171),CONCATENATE($BB171,Names!$P$3,Dev!$EM$48),"")</f>
        <v>PRLJB-044_g</v>
      </c>
      <c r="CZ171" s="13" t="str">
        <f>IF(ISNUMBER($A171),CONCATENATE($BB171,Names!$P$3,Dev!$EV$48),"")</f>
        <v>PRLJB-044_h</v>
      </c>
      <c r="DA171" s="13" t="str">
        <f>IF(ISNUMBER($A171),CONCATENATE($BB171,Names!$P$3,Dev!$EZ$48),"")</f>
        <v>PRLJB-044_s</v>
      </c>
      <c r="DB171" s="13" t="str">
        <f>IF(ISNUMBER($A171),CONCATENATE($BB171,Names!$P$3,Dev!$FI$48),"")</f>
        <v>PRLJB-044_t</v>
      </c>
      <c r="DC171" s="13" t="str">
        <f>IF(ISNUMBER($A171),CONCATENATE($BB171,Names!$P$3,Dev!$FM$48),"")</f>
        <v>PRLJB-044_ag</v>
      </c>
      <c r="DD171" s="13" t="str">
        <f>IF(ISNUMBER($A171),CONCATENATE($BB171,Names!$P$3,Dev!$FV$48),"")</f>
        <v>PRLJB-044_ah</v>
      </c>
      <c r="DE171" s="13" t="str">
        <f>IF(ISNUMBER($A171),CONCATENATE($BB171,Names!$P$3,Dev!$GP$48),"")</f>
        <v>PRLJB-044_++TE</v>
      </c>
      <c r="DI171" s="105">
        <f>COUNTIFS($DL$5:DL171,"&lt;&gt;"&amp;"")</f>
        <v>0</v>
      </c>
      <c r="DJ171" s="1198" t="str">
        <f t="shared" si="76"/>
        <v/>
      </c>
      <c r="DK171" s="1198" t="str">
        <f t="shared" si="77"/>
        <v/>
      </c>
      <c r="DL171" s="1198"/>
      <c r="DM171" s="1198" t="str">
        <f>IF($DL171="","",_xlfn.CONCAT(Names!$D$5,$AO171))</f>
        <v/>
      </c>
      <c r="DN171" s="1198" t="str">
        <f>IF($DL171="","",CONCATENATE(Names!$C$26,Names!$N$3,$DM171))</f>
        <v/>
      </c>
      <c r="DO171" s="1198" t="str">
        <f>IF($DL171="","",CONCATENATE(Names!$C$25,Names!$N$3,$DM171))</f>
        <v/>
      </c>
    </row>
    <row r="172" spans="1:119">
      <c r="A172" s="1"/>
      <c r="B172" s="6"/>
      <c r="C172" s="6">
        <v>4.1349999999999998</v>
      </c>
      <c r="D172" s="1">
        <v>50</v>
      </c>
      <c r="E172">
        <v>86</v>
      </c>
      <c r="F172">
        <v>1</v>
      </c>
      <c r="G172" s="2">
        <f t="shared" si="91"/>
        <v>349.68499999999966</v>
      </c>
      <c r="H172" s="2">
        <f t="shared" si="89"/>
        <v>351.75249999999966</v>
      </c>
      <c r="J172" s="38"/>
      <c r="K172" s="58"/>
      <c r="L172" s="2" t="str">
        <f>IF(ISNUMBER(E172),VLOOKUP(C172,'TE,EHnames'!$B$4:$F$11,'TE,EHnames'!$C$2,FALSE),"")</f>
        <v>RST/10/50-2/1</v>
      </c>
      <c r="M172" s="2" t="str">
        <f>IF(ISNUMBER(E172),VLOOKUP(C172,'TE,EHnames'!$B$4:$F$11,'TE,EHnames'!$F$2,FALSE),"")</f>
        <v>PT100-3000</v>
      </c>
      <c r="O172" s="13" t="str">
        <f t="shared" si="97"/>
        <v/>
      </c>
      <c r="S172" t="str">
        <f>IFERROR(VLOOKUP(P172,Racks!$H$4:$M$30,6),"")</f>
        <v/>
      </c>
      <c r="V172" s="54">
        <f>COUNTIFS('Sec-Sub'!$K$4:$K$164,"&lt;="&amp;H172)</f>
        <v>97</v>
      </c>
      <c r="W172" s="54" t="str">
        <f>VLOOKUP(V172,'Sec-Sub'!$A$4:$C$164,2,FALSE)</f>
        <v>HBL</v>
      </c>
      <c r="X172" s="54" t="str">
        <f>VLOOKUP(V172,'Sec-Sub'!$A$4:$C$164,3,FALSE)</f>
        <v>200</v>
      </c>
      <c r="Y172" s="54" t="str">
        <f>CONCATENATE(X172,Names!$I$3)</f>
        <v>200PRL</v>
      </c>
      <c r="AC172" s="23"/>
      <c r="AD172" s="1812"/>
      <c r="AE172" s="20"/>
      <c r="AI172" s="1266" t="str">
        <f>IF(ISNUMBER(R172),CONCATENATE(Names!$C$3,R172),"")</f>
        <v/>
      </c>
      <c r="AK172" t="str">
        <f t="shared" si="98"/>
        <v>0</v>
      </c>
      <c r="AL172">
        <f t="shared" si="99"/>
        <v>86</v>
      </c>
      <c r="AM172" t="str">
        <f t="shared" si="100"/>
        <v>HBL</v>
      </c>
      <c r="AN172" t="str">
        <f t="shared" si="101"/>
        <v>200PRL</v>
      </c>
      <c r="AO172" t="str">
        <f t="shared" si="102"/>
        <v>086</v>
      </c>
      <c r="AP172" t="str">
        <f>IF(ISNUMBER(E172),CONCATENATE(Names!$C$5,Names!$N$3,AO172),"")</f>
        <v>PRLRL-086</v>
      </c>
      <c r="AQ172" t="str">
        <f>IF(ISNUMBER(E172),CONCATENATE(Names!$D$5,AO172),"")</f>
        <v>L086</v>
      </c>
      <c r="AR172" t="str">
        <f>IF(ISNUMBER(E172),CONCATENATE(Names!$C$10,Names!$N$3,AQ172),"")</f>
        <v>PRLEH-L086</v>
      </c>
      <c r="AS172" t="str">
        <f>IF(ISNUMBER(E172),CONCATENATE(Names!$C$11,Names!$N$3,AQ172),"")</f>
        <v>PRLTE-L086</v>
      </c>
      <c r="AU172" s="13" t="str">
        <f t="shared" si="103"/>
        <v/>
      </c>
      <c r="AV172" t="str">
        <f t="shared" si="104"/>
        <v/>
      </c>
      <c r="AW172" t="str">
        <f t="shared" si="105"/>
        <v/>
      </c>
      <c r="AX172" t="str">
        <f t="shared" si="106"/>
        <v/>
      </c>
      <c r="AY172" t="str">
        <f t="shared" si="107"/>
        <v/>
      </c>
      <c r="AZ172" t="str">
        <f>IF(ISNUMBER(A172),CONCATENATE(Names!$C$6,Names!$N$3,AU172,A172),"")</f>
        <v/>
      </c>
      <c r="BA172" t="str">
        <f>IF(ISNUMBER(A172),CONCATENATE(Names!$C$7,Names!$N$3,AU172,A172),"")</f>
        <v/>
      </c>
      <c r="BB172" t="str">
        <f>IF(ISNUMBER(A172),CONCATENATE(Names!$C$8,Names!$N$3,AU172,A172),"")</f>
        <v/>
      </c>
      <c r="BC172" t="str">
        <f>IF(ISNUMBER(A172),CONCATENATE(Names!$D$6,AY172),"")</f>
        <v/>
      </c>
      <c r="BD172" t="str">
        <f>IF(ISNUMBER(A172),CONCATENATE(Names!$C$10,Names!$N$3,BC172),"")</f>
        <v/>
      </c>
      <c r="BE172" t="str">
        <f>IF(ISNUMBER(A172),CONCATENATE(Names!$C$11,Names!$N$3,BC172),"")</f>
        <v/>
      </c>
      <c r="BF172" t="str">
        <f>IF(ISNUMBER(A172),CONCATENATE(Names!$D$7,AY172),"")</f>
        <v/>
      </c>
      <c r="BG172" t="str">
        <f>IF(ISNUMBER(A172),CONCATENATE(Names!$C$10,Names!$N$3,BF172),"")</f>
        <v/>
      </c>
      <c r="BH172" t="str">
        <f>IF(ISNUMBER(A172),CONCATENATE(Names!$C$11,Names!$N$3,BF172),"")</f>
        <v/>
      </c>
      <c r="BI172" t="str">
        <f>IF(ISNUMBER(A172),CONCATENATE(Names!$C$12,Names!$N$3,BC172),"")</f>
        <v/>
      </c>
      <c r="BJ172" t="str">
        <f>IF(ISNUMBER(A172),CONCATENATE(Names!$C$24,Names!$N$3,AY172),"")</f>
        <v/>
      </c>
      <c r="BK172" t="str">
        <f>IF(ISNUMBER(A172),CONCATENATE(Names!$C$9,Names!$N$3,AY172),"")</f>
        <v/>
      </c>
      <c r="BS172" s="157"/>
      <c r="BT172" s="105">
        <f>COUNTIFS($BW$5:BW172,"&lt;&gt;"&amp;"")</f>
        <v>33</v>
      </c>
      <c r="BU172" s="103" t="str">
        <f t="shared" si="94"/>
        <v/>
      </c>
      <c r="BV172" s="103" t="str">
        <f t="shared" si="95"/>
        <v/>
      </c>
      <c r="BW172" s="103"/>
      <c r="BY172" t="str">
        <f>IF($BW172="","",CONCATENATE($BW172,Names!$N$3,$BX172))</f>
        <v/>
      </c>
      <c r="BZ172" s="157"/>
      <c r="CA172" s="13" t="str">
        <f>IF(ISNUMBER(A172),CONCATENATE(W172,Names!$H$3,Y172,Names!$J$3,Names!$K$3,Names!$L$3,BK172),"")</f>
        <v/>
      </c>
      <c r="CB172" s="13" t="str">
        <f>IF(ISNUMBER(A172),CONCATENATE(W172,Names!$H$3,Y172,Names!$J$3,Names!$K$3,Names!$L$3,BB172),"")</f>
        <v/>
      </c>
      <c r="CC172" s="13" t="str">
        <f>IF($BW172="","",CONCATENATE(W172,Names!$H$3,Y172,Names!$J$3,Names!$K$3,Names!$L$3,$BW172,Names!$N$3,$BX172))</f>
        <v/>
      </c>
      <c r="CF172" s="13" t="str">
        <f>IF(ISNUMBER($A172),CONCATENATE($BK172,Names!$P$3,Dev!$DA$130),"")</f>
        <v/>
      </c>
      <c r="CG172" s="13" t="str">
        <f>IF(ISNUMBER($A172),CONCATENATE($BK172,Names!$P$3,Dev!$DD$130),"")</f>
        <v/>
      </c>
      <c r="CH172" s="13" t="str">
        <f>IF(ISNUMBER($A172),CONCATENATE($BK172,Names!$P$3,Dev!$DG$130),"")</f>
        <v/>
      </c>
      <c r="CI172" s="13" t="str">
        <f>IF(ISNUMBER($A172),CONCATENATE($BK172,Names!$P$3,Dev!$DK$130),"")</f>
        <v/>
      </c>
      <c r="CJ172" s="13" t="str">
        <f>IF(ISNUMBER($A172),CONCATENATE($BK172,Names!$P$3,Dev!$DN$130),"")</f>
        <v/>
      </c>
      <c r="CK172" s="13" t="str">
        <f>IF(ISNUMBER($A172),CONCATENATE($BK172,Names!$P$3,Dev!$DQ$130),"")</f>
        <v/>
      </c>
      <c r="CL172" s="13"/>
      <c r="CM172" s="13" t="str">
        <f>""</f>
        <v/>
      </c>
      <c r="CN172" s="13" t="str">
        <f>IF(ISNUMBER($A172),CONCATENATE($BB172,Names!$P$3,Dev!$CZ$48),"")</f>
        <v/>
      </c>
      <c r="CO172" s="13" t="str">
        <f>IF(ISNUMBER($A172),CONCATENATE($BB172,Names!$P$3,Dev!$DF$48),"")</f>
        <v/>
      </c>
      <c r="CP172" s="13" t="str">
        <f>IF(ISNUMBER($A172),CONCATENATE($BB172,Names!$P$3,Dev!$DI$48),"")</f>
        <v/>
      </c>
      <c r="CQ172" s="13" t="str">
        <f>IF(ISNUMBER($A172),CONCATENATE($BB172,Names!$P$3,Dev!$DM$48),"")</f>
        <v/>
      </c>
      <c r="CR172" s="13" t="str">
        <f>IF(ISNUMBER($A172),CONCATENATE($BB172,Names!$P$3,Dev!$DV$48),"")</f>
        <v/>
      </c>
      <c r="CS172" s="13" t="str">
        <f>IF(ISNUMBER($A172),CONCATENATE($BB172,Names!$P$3,Dev!$DZ$48),"")</f>
        <v/>
      </c>
      <c r="CT172" s="13" t="str">
        <f>IF(ISNUMBER($A172),CONCATENATE($BB172,Names!$P$3,Dev!$EI$48),"")</f>
        <v/>
      </c>
      <c r="CU172" s="13" t="str">
        <f>IF(ISNUMBER($A172),CONCATENATE($BB172,Names!$P$3,Dev!$FZ$48),"")</f>
        <v/>
      </c>
      <c r="CV172" s="13" t="str">
        <f>IF(ISNUMBER($A172),CONCATENATE($BB172,Names!$P$3,Dev!$GI$48),"")</f>
        <v/>
      </c>
      <c r="CW172" s="13" t="str">
        <f>IF(ISNUMBER($A172),CONCATENATE($BB172,Names!$P$3,Dev!$GM$48),"")</f>
        <v/>
      </c>
      <c r="CX172" s="13"/>
      <c r="CY172" s="13" t="str">
        <f>IF(ISNUMBER($A172),CONCATENATE($BB172,Names!$P$3,Dev!$EM$48),"")</f>
        <v/>
      </c>
      <c r="CZ172" s="13" t="str">
        <f>IF(ISNUMBER($A172),CONCATENATE($BB172,Names!$P$3,Dev!$EV$48),"")</f>
        <v/>
      </c>
      <c r="DA172" s="13" t="str">
        <f>IF(ISNUMBER($A172),CONCATENATE($BB172,Names!$P$3,Dev!$EZ$48),"")</f>
        <v/>
      </c>
      <c r="DB172" s="13" t="str">
        <f>IF(ISNUMBER($A172),CONCATENATE($BB172,Names!$P$3,Dev!$FI$48),"")</f>
        <v/>
      </c>
      <c r="DC172" s="13" t="str">
        <f>IF(ISNUMBER($A172),CONCATENATE($BB172,Names!$P$3,Dev!$FM$48),"")</f>
        <v/>
      </c>
      <c r="DD172" s="13" t="str">
        <f>IF(ISNUMBER($A172),CONCATENATE($BB172,Names!$P$3,Dev!$FV$48),"")</f>
        <v/>
      </c>
      <c r="DE172" s="13" t="str">
        <f>IF(ISNUMBER($A172),CONCATENATE($BB172,Names!$P$3,Dev!$GP$48),"")</f>
        <v/>
      </c>
      <c r="DI172" s="105">
        <f>COUNTIFS($DL$5:DL172,"&lt;&gt;"&amp;"")</f>
        <v>0</v>
      </c>
      <c r="DJ172" s="1198" t="str">
        <f t="shared" si="76"/>
        <v/>
      </c>
      <c r="DK172" s="1198" t="str">
        <f t="shared" si="77"/>
        <v/>
      </c>
      <c r="DL172" s="1198"/>
      <c r="DM172" s="1198" t="str">
        <f>IF($DL172="","",_xlfn.CONCAT(Names!$D$5,$AO172))</f>
        <v/>
      </c>
      <c r="DN172" s="1198" t="str">
        <f>IF($DL172="","",CONCATENATE(Names!$C$26,Names!$N$3,$DM172))</f>
        <v/>
      </c>
      <c r="DO172" s="1198" t="str">
        <f>IF($DL172="","",CONCATENATE(Names!$C$25,Names!$N$3,$DM172))</f>
        <v/>
      </c>
    </row>
    <row r="173" spans="1:119">
      <c r="A173" s="1"/>
      <c r="B173" s="6"/>
      <c r="C173" s="6">
        <v>4.1349999999999998</v>
      </c>
      <c r="D173" s="1">
        <v>50</v>
      </c>
      <c r="E173">
        <v>87</v>
      </c>
      <c r="F173">
        <v>1</v>
      </c>
      <c r="G173" s="2">
        <f t="shared" si="91"/>
        <v>353.81999999999965</v>
      </c>
      <c r="H173" s="2">
        <f t="shared" si="89"/>
        <v>355.88749999999965</v>
      </c>
      <c r="J173" s="38"/>
      <c r="K173" s="58"/>
      <c r="L173" s="2" t="str">
        <f>IF(ISNUMBER(E173),VLOOKUP(C173,'TE,EHnames'!$B$4:$F$11,'TE,EHnames'!$C$2,FALSE),"")</f>
        <v>RST/10/50-2/1</v>
      </c>
      <c r="M173" s="2" t="str">
        <f>IF(ISNUMBER(E173),VLOOKUP(C173,'TE,EHnames'!$B$4:$F$11,'TE,EHnames'!$F$2,FALSE),"")</f>
        <v>PT100-3000</v>
      </c>
      <c r="O173" s="13" t="str">
        <f t="shared" si="97"/>
        <v/>
      </c>
      <c r="S173" t="str">
        <f>IFERROR(VLOOKUP(P173,Racks!$H$4:$M$30,6),"")</f>
        <v/>
      </c>
      <c r="T173" s="172">
        <f>Racks!$B$24</f>
        <v>354.142154</v>
      </c>
      <c r="U173" t="str">
        <f>CONCATENATE(Racks!$C$24,Names!$H$3,Racks!$D$24,"/",Racks!$E$24,Names!$H$3,Racks!$F$24)</f>
        <v>HBL-200Row/HBL-210Row</v>
      </c>
      <c r="V173" s="54">
        <f>COUNTIFS('Sec-Sub'!$K$4:$K$164,"&lt;="&amp;H173)</f>
        <v>99</v>
      </c>
      <c r="W173" s="54" t="str">
        <f>VLOOKUP(V173,'Sec-Sub'!$A$4:$C$164,2,FALSE)</f>
        <v>HBL</v>
      </c>
      <c r="X173" s="54" t="str">
        <f>VLOOKUP(V173,'Sec-Sub'!$A$4:$C$164,3,FALSE)</f>
        <v>210</v>
      </c>
      <c r="Y173" s="54" t="str">
        <f>CONCATENATE(X173,Names!$I$3)</f>
        <v>210PRL</v>
      </c>
      <c r="AC173" s="8">
        <f>SUM(AD173:AE178)</f>
        <v>4</v>
      </c>
      <c r="AD173" s="1812">
        <v>1</v>
      </c>
      <c r="AE173" s="10"/>
      <c r="AI173" s="1266" t="str">
        <f>IF(ISNUMBER(R173),CONCATENATE(Names!$C$3,R173),"")</f>
        <v/>
      </c>
      <c r="AK173" t="str">
        <f t="shared" si="98"/>
        <v>0</v>
      </c>
      <c r="AL173">
        <f t="shared" si="99"/>
        <v>87</v>
      </c>
      <c r="AM173" t="str">
        <f t="shared" si="100"/>
        <v>HBL</v>
      </c>
      <c r="AN173" t="str">
        <f t="shared" si="101"/>
        <v>210PRL</v>
      </c>
      <c r="AO173" t="str">
        <f t="shared" si="102"/>
        <v>087</v>
      </c>
      <c r="AP173" t="str">
        <f>IF(ISNUMBER(E173),CONCATENATE(Names!$C$5,Names!$N$3,AO173),"")</f>
        <v>PRLRL-087</v>
      </c>
      <c r="AQ173" t="str">
        <f>IF(ISNUMBER(E173),CONCATENATE(Names!$D$5,AO173),"")</f>
        <v>L087</v>
      </c>
      <c r="AR173" t="str">
        <f>IF(ISNUMBER(E173),CONCATENATE(Names!$C$10,Names!$N$3,AQ173),"")</f>
        <v>PRLEH-L087</v>
      </c>
      <c r="AS173" t="str">
        <f>IF(ISNUMBER(E173),CONCATENATE(Names!$C$11,Names!$N$3,AQ173),"")</f>
        <v>PRLTE-L087</v>
      </c>
      <c r="AU173" s="13" t="str">
        <f t="shared" si="103"/>
        <v/>
      </c>
      <c r="AV173" t="str">
        <f t="shared" si="104"/>
        <v/>
      </c>
      <c r="AW173" t="str">
        <f t="shared" si="105"/>
        <v/>
      </c>
      <c r="AX173" t="str">
        <f t="shared" si="106"/>
        <v/>
      </c>
      <c r="AY173" t="str">
        <f t="shared" si="107"/>
        <v/>
      </c>
      <c r="AZ173" t="str">
        <f>IF(ISNUMBER(A173),CONCATENATE(Names!$C$6,Names!$N$3,AU173,A173),"")</f>
        <v/>
      </c>
      <c r="BA173" t="str">
        <f>IF(ISNUMBER(A173),CONCATENATE(Names!$C$7,Names!$N$3,AU173,A173),"")</f>
        <v/>
      </c>
      <c r="BB173" t="str">
        <f>IF(ISNUMBER(A173),CONCATENATE(Names!$C$8,Names!$N$3,AU173,A173),"")</f>
        <v/>
      </c>
      <c r="BC173" t="str">
        <f>IF(ISNUMBER(A173),CONCATENATE(Names!$D$6,AY173),"")</f>
        <v/>
      </c>
      <c r="BD173" t="str">
        <f>IF(ISNUMBER(A173),CONCATENATE(Names!$C$10,Names!$N$3,BC173),"")</f>
        <v/>
      </c>
      <c r="BE173" t="str">
        <f>IF(ISNUMBER(A173),CONCATENATE(Names!$C$11,Names!$N$3,BC173),"")</f>
        <v/>
      </c>
      <c r="BF173" t="str">
        <f>IF(ISNUMBER(A173),CONCATENATE(Names!$D$7,AY173),"")</f>
        <v/>
      </c>
      <c r="BG173" t="str">
        <f>IF(ISNUMBER(A173),CONCATENATE(Names!$C$10,Names!$N$3,BF173),"")</f>
        <v/>
      </c>
      <c r="BH173" t="str">
        <f>IF(ISNUMBER(A173),CONCATENATE(Names!$C$11,Names!$N$3,BF173),"")</f>
        <v/>
      </c>
      <c r="BI173" t="str">
        <f>IF(ISNUMBER(A173),CONCATENATE(Names!$C$12,Names!$N$3,BC173),"")</f>
        <v/>
      </c>
      <c r="BJ173" t="str">
        <f>IF(ISNUMBER(A173),CONCATENATE(Names!$C$24,Names!$N$3,AY173),"")</f>
        <v/>
      </c>
      <c r="BK173" t="str">
        <f>IF(ISNUMBER(A173),CONCATENATE(Names!$C$9,Names!$N$3,AY173),"")</f>
        <v/>
      </c>
      <c r="BS173" s="157"/>
      <c r="BT173" s="105">
        <f>COUNTIFS($BW$5:BW173,"&lt;&gt;"&amp;"")</f>
        <v>33</v>
      </c>
      <c r="BU173" s="103" t="str">
        <f t="shared" si="94"/>
        <v/>
      </c>
      <c r="BV173" s="103" t="str">
        <f t="shared" si="95"/>
        <v/>
      </c>
      <c r="BW173" s="103"/>
      <c r="BY173" t="str">
        <f>IF($BW173="","",CONCATENATE($BW173,Names!$N$3,$BX173))</f>
        <v/>
      </c>
      <c r="BZ173" s="157"/>
      <c r="CA173" s="13" t="str">
        <f>IF(ISNUMBER(A173),CONCATENATE(W173,Names!$H$3,Y173,Names!$J$3,Names!$K$3,Names!$L$3,BK173),"")</f>
        <v/>
      </c>
      <c r="CB173" s="13" t="str">
        <f>IF(ISNUMBER(A173),CONCATENATE(W173,Names!$H$3,Y173,Names!$J$3,Names!$K$3,Names!$L$3,BB173),"")</f>
        <v/>
      </c>
      <c r="CC173" s="13" t="str">
        <f>IF($BW173="","",CONCATENATE(W173,Names!$H$3,Y173,Names!$J$3,Names!$K$3,Names!$L$3,$BW173,Names!$N$3,$BX173))</f>
        <v/>
      </c>
      <c r="CF173" s="13" t="str">
        <f>IF(ISNUMBER($A173),CONCATENATE($BK173,Names!$P$3,Dev!$DA$130),"")</f>
        <v/>
      </c>
      <c r="CG173" s="13" t="str">
        <f>IF(ISNUMBER($A173),CONCATENATE($BK173,Names!$P$3,Dev!$DD$130),"")</f>
        <v/>
      </c>
      <c r="CH173" s="13" t="str">
        <f>IF(ISNUMBER($A173),CONCATENATE($BK173,Names!$P$3,Dev!$DG$130),"")</f>
        <v/>
      </c>
      <c r="CI173" s="13" t="str">
        <f>IF(ISNUMBER($A173),CONCATENATE($BK173,Names!$P$3,Dev!$DK$130),"")</f>
        <v/>
      </c>
      <c r="CJ173" s="13" t="str">
        <f>IF(ISNUMBER($A173),CONCATENATE($BK173,Names!$P$3,Dev!$DN$130),"")</f>
        <v/>
      </c>
      <c r="CK173" s="13" t="str">
        <f>IF(ISNUMBER($A173),CONCATENATE($BK173,Names!$P$3,Dev!$DQ$130),"")</f>
        <v/>
      </c>
      <c r="CL173" s="13"/>
      <c r="CM173" s="13" t="str">
        <f>""</f>
        <v/>
      </c>
      <c r="CN173" s="13" t="str">
        <f>IF(ISNUMBER($A173),CONCATENATE($BB173,Names!$P$3,Dev!$CZ$48),"")</f>
        <v/>
      </c>
      <c r="CO173" s="13" t="str">
        <f>IF(ISNUMBER($A173),CONCATENATE($BB173,Names!$P$3,Dev!$DF$48),"")</f>
        <v/>
      </c>
      <c r="CP173" s="13" t="str">
        <f>IF(ISNUMBER($A173),CONCATENATE($BB173,Names!$P$3,Dev!$DI$48),"")</f>
        <v/>
      </c>
      <c r="CQ173" s="13" t="str">
        <f>IF(ISNUMBER($A173),CONCATENATE($BB173,Names!$P$3,Dev!$DM$48),"")</f>
        <v/>
      </c>
      <c r="CR173" s="13" t="str">
        <f>IF(ISNUMBER($A173),CONCATENATE($BB173,Names!$P$3,Dev!$DV$48),"")</f>
        <v/>
      </c>
      <c r="CS173" s="13" t="str">
        <f>IF(ISNUMBER($A173),CONCATENATE($BB173,Names!$P$3,Dev!$DZ$48),"")</f>
        <v/>
      </c>
      <c r="CT173" s="13" t="str">
        <f>IF(ISNUMBER($A173),CONCATENATE($BB173,Names!$P$3,Dev!$EI$48),"")</f>
        <v/>
      </c>
      <c r="CU173" s="13" t="str">
        <f>IF(ISNUMBER($A173),CONCATENATE($BB173,Names!$P$3,Dev!$FZ$48),"")</f>
        <v/>
      </c>
      <c r="CV173" s="13" t="str">
        <f>IF(ISNUMBER($A173),CONCATENATE($BB173,Names!$P$3,Dev!$GI$48),"")</f>
        <v/>
      </c>
      <c r="CW173" s="13" t="str">
        <f>IF(ISNUMBER($A173),CONCATENATE($BB173,Names!$P$3,Dev!$GM$48),"")</f>
        <v/>
      </c>
      <c r="CX173" s="13"/>
      <c r="CY173" s="13" t="str">
        <f>IF(ISNUMBER($A173),CONCATENATE($BB173,Names!$P$3,Dev!$EM$48),"")</f>
        <v/>
      </c>
      <c r="CZ173" s="13" t="str">
        <f>IF(ISNUMBER($A173),CONCATENATE($BB173,Names!$P$3,Dev!$EV$48),"")</f>
        <v/>
      </c>
      <c r="DA173" s="13" t="str">
        <f>IF(ISNUMBER($A173),CONCATENATE($BB173,Names!$P$3,Dev!$EZ$48),"")</f>
        <v/>
      </c>
      <c r="DB173" s="13" t="str">
        <f>IF(ISNUMBER($A173),CONCATENATE($BB173,Names!$P$3,Dev!$FI$48),"")</f>
        <v/>
      </c>
      <c r="DC173" s="13" t="str">
        <f>IF(ISNUMBER($A173),CONCATENATE($BB173,Names!$P$3,Dev!$FM$48),"")</f>
        <v/>
      </c>
      <c r="DD173" s="13" t="str">
        <f>IF(ISNUMBER($A173),CONCATENATE($BB173,Names!$P$3,Dev!$FV$48),"")</f>
        <v/>
      </c>
      <c r="DE173" s="13" t="str">
        <f>IF(ISNUMBER($A173),CONCATENATE($BB173,Names!$P$3,Dev!$GP$48),"")</f>
        <v/>
      </c>
      <c r="DI173" s="105">
        <f>COUNTIFS($DL$5:DL173,"&lt;&gt;"&amp;"")</f>
        <v>0</v>
      </c>
      <c r="DJ173" s="1198" t="str">
        <f t="shared" si="76"/>
        <v/>
      </c>
      <c r="DK173" s="1198" t="str">
        <f t="shared" si="77"/>
        <v/>
      </c>
      <c r="DL173" s="1198"/>
      <c r="DM173" s="1198" t="str">
        <f>IF($DL173="","",_xlfn.CONCAT(Names!$D$5,$AO173))</f>
        <v/>
      </c>
      <c r="DN173" s="1198" t="str">
        <f>IF($DL173="","",CONCATENATE(Names!$C$26,Names!$N$3,$DM173))</f>
        <v/>
      </c>
      <c r="DO173" s="1198" t="str">
        <f>IF($DL173="","",CONCATENATE(Names!$C$25,Names!$N$3,$DM173))</f>
        <v/>
      </c>
    </row>
    <row r="174" spans="1:119" s="13" customFormat="1">
      <c r="A174" s="11">
        <v>45</v>
      </c>
      <c r="B174" s="12">
        <v>0.25</v>
      </c>
      <c r="C174" s="11"/>
      <c r="D174" s="11">
        <v>20</v>
      </c>
      <c r="F174" s="13">
        <v>1</v>
      </c>
      <c r="G174" s="2">
        <f t="shared" si="91"/>
        <v>357.95499999999964</v>
      </c>
      <c r="H174" s="2">
        <f t="shared" si="89"/>
        <v>358.07999999999964</v>
      </c>
      <c r="I174" s="1230">
        <f>I171+SUM(C172:C173)+B174</f>
        <v>358.07999999999987</v>
      </c>
      <c r="J174" s="56">
        <v>1751007000454</v>
      </c>
      <c r="K174" s="59">
        <v>13.5</v>
      </c>
      <c r="L174" s="2" t="str">
        <f>IF(ISNUMBER(E174),VLOOKUP(C174,'TE,EHnames'!$B$4:$F$11,'TE,EHnames'!$C$2,FALSE),"")</f>
        <v/>
      </c>
      <c r="M174" s="2" t="str">
        <f>IF(ISNUMBER(E174),VLOOKUP(C174,'TE,EHnames'!$B$4:$F$11,'TE,EHnames'!$F$2,FALSE),"")</f>
        <v/>
      </c>
      <c r="O174" s="14">
        <f t="shared" ref="O174:O181" si="108">IF(ISNUMBER(A174),ABS(H174-$Q$176),"")</f>
        <v>4.455000000000382</v>
      </c>
      <c r="P174" s="13">
        <v>300</v>
      </c>
      <c r="S174" t="str">
        <f>IFERROR(VLOOKUP(P174,Racks!$H$4:$M$30,6),"")</f>
        <v>HBL-210Row:CnPw-U-016</v>
      </c>
      <c r="V174" s="54">
        <f>COUNTIFS('Sec-Sub'!$K$4:$K$164,"&lt;="&amp;H174)</f>
        <v>99</v>
      </c>
      <c r="W174" s="54" t="str">
        <f>VLOOKUP(V174,'Sec-Sub'!$A$4:$C$164,2,FALSE)</f>
        <v>HBL</v>
      </c>
      <c r="X174" s="54" t="str">
        <f>VLOOKUP(V174,'Sec-Sub'!$A$4:$C$164,3,FALSE)</f>
        <v>210</v>
      </c>
      <c r="Y174" s="54" t="str">
        <f>CONCATENATE(X174,Names!$I$3)</f>
        <v>210PRL</v>
      </c>
      <c r="Z174" s="48" t="s">
        <v>198</v>
      </c>
      <c r="AA174" s="49" t="s">
        <v>207</v>
      </c>
      <c r="AC174" s="15">
        <f>SUM(D173:D178)</f>
        <v>240</v>
      </c>
      <c r="AD174" s="1812"/>
      <c r="AE174" s="17">
        <v>1</v>
      </c>
      <c r="AI174" s="1266" t="str">
        <f>IF(ISNUMBER(R174),CONCATENATE(Names!$C$3,R174),"")</f>
        <v/>
      </c>
      <c r="AJ174"/>
      <c r="AK174" t="str">
        <f t="shared" si="98"/>
        <v/>
      </c>
      <c r="AL174" t="str">
        <f t="shared" si="99"/>
        <v/>
      </c>
      <c r="AM174" t="str">
        <f t="shared" si="100"/>
        <v/>
      </c>
      <c r="AN174" t="str">
        <f t="shared" si="101"/>
        <v/>
      </c>
      <c r="AO174" t="str">
        <f t="shared" si="102"/>
        <v/>
      </c>
      <c r="AP174" t="str">
        <f>IF(ISNUMBER(E174),CONCATENATE(Names!$C$5,Names!$N$3,AO174),"")</f>
        <v/>
      </c>
      <c r="AQ174" t="str">
        <f>IF(ISNUMBER(E174),CONCATENATE(Names!$D$5,AO174),"")</f>
        <v/>
      </c>
      <c r="AR174" t="str">
        <f>IF(ISNUMBER(E174),CONCATENATE(Names!$C$10,Names!$N$3,AQ174),"")</f>
        <v/>
      </c>
      <c r="AS174" t="str">
        <f>IF(ISNUMBER(E174),CONCATENATE(Names!$C$11,Names!$N$3,AQ174),"")</f>
        <v/>
      </c>
      <c r="AT174"/>
      <c r="AU174" s="13" t="str">
        <f t="shared" si="103"/>
        <v>0</v>
      </c>
      <c r="AV174">
        <f t="shared" si="104"/>
        <v>45</v>
      </c>
      <c r="AW174" t="str">
        <f t="shared" si="105"/>
        <v>HBL</v>
      </c>
      <c r="AX174" t="str">
        <f t="shared" si="106"/>
        <v>210PRL</v>
      </c>
      <c r="AY174" t="str">
        <f t="shared" si="107"/>
        <v>045</v>
      </c>
      <c r="AZ174" t="str">
        <f>IF(ISNUMBER(A174),CONCATENATE(Names!$C$6,Names!$N$3,AU174,A174),"")</f>
        <v>PRLCpl-045</v>
      </c>
      <c r="BA174" t="str">
        <f>IF(ISNUMBER(A174),CONCATENATE(Names!$C$7,Names!$N$3,AU174,A174),"")</f>
        <v>PRLSB-045</v>
      </c>
      <c r="BB174" t="str">
        <f>IF(ISNUMBER(A174),CONCATENATE(Names!$C$8,Names!$N$3,AU174,A174),"")</f>
        <v>PRLJB-045</v>
      </c>
      <c r="BC174" t="str">
        <f>IF(ISNUMBER(A174),CONCATENATE(Names!$D$6,AY174),"")</f>
        <v>C045</v>
      </c>
      <c r="BD174" t="str">
        <f>IF(ISNUMBER(A174),CONCATENATE(Names!$C$10,Names!$N$3,BC174),"")</f>
        <v>PRLEH-C045</v>
      </c>
      <c r="BE174" t="str">
        <f>IF(ISNUMBER(A174),CONCATENATE(Names!$C$11,Names!$N$3,BC174),"")</f>
        <v>PRLTE-C045</v>
      </c>
      <c r="BF174" t="str">
        <f>IF(ISNUMBER(A174),CONCATENATE(Names!$D$7,AY174),"")</f>
        <v>S045</v>
      </c>
      <c r="BG174" t="str">
        <f>IF(ISNUMBER(A174),CONCATENATE(Names!$C$10,Names!$N$3,BF174),"")</f>
        <v>PRLEH-S045</v>
      </c>
      <c r="BH174" t="str">
        <f>IF(ISNUMBER(A174),CONCATENATE(Names!$C$11,Names!$N$3,BF174),"")</f>
        <v>PRLTE-S045</v>
      </c>
      <c r="BI174" t="str">
        <f>IF(ISNUMBER(A174),CONCATENATE(Names!$C$12,Names!$N$3,BC174),"")</f>
        <v>PRLDL-C045</v>
      </c>
      <c r="BJ174" t="str">
        <f>IF(ISNUMBER(A174),CONCATENATE(Names!$C$24,Names!$N$3,AY174),"")</f>
        <v>PRLCSC-045</v>
      </c>
      <c r="BK174" t="str">
        <f>IF(ISNUMBER(A174),CONCATENATE(Names!$C$9,Names!$N$3,AY174),"")</f>
        <v>PRLTap-045</v>
      </c>
      <c r="BL174"/>
      <c r="BM174"/>
      <c r="BN174"/>
      <c r="BO174"/>
      <c r="BP174"/>
      <c r="BQ174"/>
      <c r="BR174"/>
      <c r="BS174" s="157"/>
      <c r="BT174" s="105">
        <f>COUNTIFS($BW$5:BW174,"&lt;&gt;"&amp;"")</f>
        <v>33</v>
      </c>
      <c r="BU174" s="103" t="str">
        <f t="shared" si="94"/>
        <v/>
      </c>
      <c r="BV174" s="103" t="str">
        <f t="shared" si="95"/>
        <v/>
      </c>
      <c r="BW174" s="103"/>
      <c r="BX174"/>
      <c r="BY174" t="str">
        <f>IF($BW174="","",CONCATENATE($BW174,Names!$N$3,$BX174))</f>
        <v/>
      </c>
      <c r="BZ174" s="164"/>
      <c r="CA174" s="13" t="str">
        <f>IF(ISNUMBER(A174),CONCATENATE(W174,Names!$H$3,Y174,Names!$J$3,Names!$K$3,Names!$L$3,BK174),"")</f>
        <v>HBL-210PRL:RFS-PRLTap-045</v>
      </c>
      <c r="CB174" s="13" t="str">
        <f>IF(ISNUMBER(A174),CONCATENATE(W174,Names!$H$3,Y174,Names!$J$3,Names!$K$3,Names!$L$3,BB174),"")</f>
        <v>HBL-210PRL:RFS-PRLJB-045</v>
      </c>
      <c r="CC174" s="13" t="str">
        <f>IF($BW174="","",CONCATENATE(W174,Names!$H$3,Y174,Names!$J$3,Names!$K$3,Names!$L$3,$BW174,Names!$N$3,$BX174))</f>
        <v/>
      </c>
      <c r="CF174" s="13" t="str">
        <f>IF(ISNUMBER($A174),CONCATENATE($BK174,Names!$P$3,Dev!$DA$130),"")</f>
        <v>PRLTap-045_a</v>
      </c>
      <c r="CG174" s="13" t="str">
        <f>IF(ISNUMBER($A174),CONCATENATE($BK174,Names!$P$3,Dev!$DD$130),"")</f>
        <v>PRLTap-045_b</v>
      </c>
      <c r="CH174" s="13" t="str">
        <f>IF(ISNUMBER($A174),CONCATENATE($BK174,Names!$P$3,Dev!$DG$130),"")</f>
        <v>PRLTap-045_c</v>
      </c>
      <c r="CI174" s="13" t="str">
        <f>IF(ISNUMBER($A174),CONCATENATE($BK174,Names!$P$3,Dev!$DK$130),"")</f>
        <v>PRLTap-045_d</v>
      </c>
      <c r="CJ174" s="13" t="str">
        <f>IF(ISNUMBER($A174),CONCATENATE($BK174,Names!$P$3,Dev!$DN$130),"")</f>
        <v>PRLTap-045_e</v>
      </c>
      <c r="CK174" s="13" t="str">
        <f>IF(ISNUMBER($A174),CONCATENATE($BK174,Names!$P$3,Dev!$DQ$130),"")</f>
        <v>PRLTap-045_f</v>
      </c>
      <c r="CM174" s="13" t="str">
        <f>""</f>
        <v/>
      </c>
      <c r="CN174" s="13" t="str">
        <f>IF(ISNUMBER($A174),CONCATENATE($BB174,Names!$P$3,Dev!$CZ$48),"")</f>
        <v>PRLJB-045_a</v>
      </c>
      <c r="CO174" s="13" t="str">
        <f>IF(ISNUMBER($A174),CONCATENATE($BB174,Names!$P$3,Dev!$DF$48),"")</f>
        <v>PRLJB-045_cp</v>
      </c>
      <c r="CP174" s="13" t="str">
        <f>IF(ISNUMBER($A174),CONCATENATE($BB174,Names!$P$3,Dev!$DI$48),"")</f>
        <v>PRLJB-045_b</v>
      </c>
      <c r="CQ174" s="13" t="str">
        <f>IF(ISNUMBER($A174),CONCATENATE($BB174,Names!$P$3,Dev!$DM$48),"")</f>
        <v>PRLJB-045_m</v>
      </c>
      <c r="CR174" s="13" t="str">
        <f>IF(ISNUMBER($A174),CONCATENATE($BB174,Names!$P$3,Dev!$DV$48),"")</f>
        <v>PRLJB-045_n</v>
      </c>
      <c r="CS174" s="13" t="str">
        <f>IF(ISNUMBER($A174),CONCATENATE($BB174,Names!$P$3,Dev!$DZ$48),"")</f>
        <v>PRLJB-045_aa</v>
      </c>
      <c r="CT174" s="13" t="str">
        <f>IF(ISNUMBER($A174),CONCATENATE($BB174,Names!$P$3,Dev!$EI$48),"")</f>
        <v>PRLJB-045_ab</v>
      </c>
      <c r="CU174" s="13" t="str">
        <f>IF(ISNUMBER($A174),CONCATENATE($BB174,Names!$P$3,Dev!$FZ$48),"")</f>
        <v>PRLJB-045_am</v>
      </c>
      <c r="CV174" s="13" t="str">
        <f>IF(ISNUMBER($A174),CONCATENATE($BB174,Names!$P$3,Dev!$GI$48),"")</f>
        <v>PRLJB-045_an</v>
      </c>
      <c r="CW174" s="13" t="str">
        <f>IF(ISNUMBER($A174),CONCATENATE($BB174,Names!$P$3,Dev!$GM$48),"")</f>
        <v>PRLJB-045_++EH</v>
      </c>
      <c r="CY174" s="13" t="str">
        <f>IF(ISNUMBER($A174),CONCATENATE($BB174,Names!$P$3,Dev!$EM$48),"")</f>
        <v>PRLJB-045_g</v>
      </c>
      <c r="CZ174" s="13" t="str">
        <f>IF(ISNUMBER($A174),CONCATENATE($BB174,Names!$P$3,Dev!$EV$48),"")</f>
        <v>PRLJB-045_h</v>
      </c>
      <c r="DA174" s="13" t="str">
        <f>IF(ISNUMBER($A174),CONCATENATE($BB174,Names!$P$3,Dev!$EZ$48),"")</f>
        <v>PRLJB-045_s</v>
      </c>
      <c r="DB174" s="13" t="str">
        <f>IF(ISNUMBER($A174),CONCATENATE($BB174,Names!$P$3,Dev!$FI$48),"")</f>
        <v>PRLJB-045_t</v>
      </c>
      <c r="DC174" s="13" t="str">
        <f>IF(ISNUMBER($A174),CONCATENATE($BB174,Names!$P$3,Dev!$FM$48),"")</f>
        <v>PRLJB-045_ag</v>
      </c>
      <c r="DD174" s="13" t="str">
        <f>IF(ISNUMBER($A174),CONCATENATE($BB174,Names!$P$3,Dev!$FV$48),"")</f>
        <v>PRLJB-045_ah</v>
      </c>
      <c r="DE174" s="13" t="str">
        <f>IF(ISNUMBER($A174),CONCATENATE($BB174,Names!$P$3,Dev!$GP$48),"")</f>
        <v>PRLJB-045_++TE</v>
      </c>
      <c r="DI174" s="105">
        <f>COUNTIFS($DL$5:DL174,"&lt;&gt;"&amp;"")</f>
        <v>0</v>
      </c>
      <c r="DJ174" s="1198" t="str">
        <f t="shared" si="76"/>
        <v/>
      </c>
      <c r="DK174" s="1198" t="str">
        <f t="shared" si="77"/>
        <v/>
      </c>
      <c r="DL174" s="1198"/>
      <c r="DM174" s="1198" t="str">
        <f>IF($DL174="","",_xlfn.CONCAT(Names!$D$5,$AO174))</f>
        <v/>
      </c>
      <c r="DN174" s="1198" t="str">
        <f>IF($DL174="","",CONCATENATE(Names!$C$26,Names!$N$3,$DM174))</f>
        <v/>
      </c>
      <c r="DO174" s="1198" t="str">
        <f>IF($DL174="","",CONCATENATE(Names!$C$25,Names!$N$3,$DM174))</f>
        <v/>
      </c>
    </row>
    <row r="175" spans="1:119">
      <c r="B175" s="6"/>
      <c r="C175" s="6">
        <v>4.1349999999999998</v>
      </c>
      <c r="D175" s="1">
        <v>50</v>
      </c>
      <c r="E175">
        <v>88</v>
      </c>
      <c r="F175">
        <v>1</v>
      </c>
      <c r="G175" s="2">
        <f t="shared" si="91"/>
        <v>358.20499999999964</v>
      </c>
      <c r="H175" s="2">
        <f t="shared" si="89"/>
        <v>360.27249999999964</v>
      </c>
      <c r="J175" s="38"/>
      <c r="K175" s="58"/>
      <c r="L175" s="2" t="str">
        <f>IF(ISNUMBER(E175),VLOOKUP(C175,'TE,EHnames'!$B$4:$F$11,'TE,EHnames'!$C$2,FALSE),"")</f>
        <v>RST/10/50-2/1</v>
      </c>
      <c r="M175" s="2" t="str">
        <f>IF(ISNUMBER(E175),VLOOKUP(C175,'TE,EHnames'!$B$4:$F$11,'TE,EHnames'!$F$2,FALSE),"")</f>
        <v>PT100-3000</v>
      </c>
      <c r="O175" s="13" t="str">
        <f t="shared" si="108"/>
        <v/>
      </c>
      <c r="S175" t="str">
        <f>IFERROR(VLOOKUP(P175,Racks!$H$4:$M$30,6),"")</f>
        <v/>
      </c>
      <c r="V175" s="54">
        <f>COUNTIFS('Sec-Sub'!$K$4:$K$164,"&lt;="&amp;H175)</f>
        <v>99</v>
      </c>
      <c r="W175" s="54" t="str">
        <f>VLOOKUP(V175,'Sec-Sub'!$A$4:$C$164,2,FALSE)</f>
        <v>HBL</v>
      </c>
      <c r="X175" s="54" t="str">
        <f>VLOOKUP(V175,'Sec-Sub'!$A$4:$C$164,3,FALSE)</f>
        <v>210</v>
      </c>
      <c r="Y175" s="54" t="str">
        <f>CONCATENATE(X175,Names!$I$3)</f>
        <v>210PRL</v>
      </c>
      <c r="AC175" s="18"/>
      <c r="AD175" s="1812"/>
      <c r="AE175" s="20"/>
      <c r="AI175" s="1266" t="str">
        <f>IF(ISNUMBER(R175),CONCATENATE(Names!$C$3,R175),"")</f>
        <v/>
      </c>
      <c r="AK175" t="str">
        <f t="shared" si="98"/>
        <v>0</v>
      </c>
      <c r="AL175">
        <f t="shared" si="99"/>
        <v>88</v>
      </c>
      <c r="AM175" t="str">
        <f t="shared" si="100"/>
        <v>HBL</v>
      </c>
      <c r="AN175" t="str">
        <f t="shared" si="101"/>
        <v>210PRL</v>
      </c>
      <c r="AO175" t="str">
        <f t="shared" si="102"/>
        <v>088</v>
      </c>
      <c r="AP175" t="str">
        <f>IF(ISNUMBER(E175),CONCATENATE(Names!$C$5,Names!$N$3,AO175),"")</f>
        <v>PRLRL-088</v>
      </c>
      <c r="AQ175" t="str">
        <f>IF(ISNUMBER(E175),CONCATENATE(Names!$D$5,AO175),"")</f>
        <v>L088</v>
      </c>
      <c r="AR175" t="str">
        <f>IF(ISNUMBER(E175),CONCATENATE(Names!$C$10,Names!$N$3,AQ175),"")</f>
        <v>PRLEH-L088</v>
      </c>
      <c r="AS175" t="str">
        <f>IF(ISNUMBER(E175),CONCATENATE(Names!$C$11,Names!$N$3,AQ175),"")</f>
        <v>PRLTE-L088</v>
      </c>
      <c r="AU175" s="13" t="str">
        <f t="shared" si="103"/>
        <v/>
      </c>
      <c r="AV175" t="str">
        <f t="shared" si="104"/>
        <v/>
      </c>
      <c r="AW175" t="str">
        <f t="shared" si="105"/>
        <v/>
      </c>
      <c r="AX175" t="str">
        <f t="shared" si="106"/>
        <v/>
      </c>
      <c r="AY175" t="str">
        <f t="shared" si="107"/>
        <v/>
      </c>
      <c r="AZ175" t="str">
        <f>IF(ISNUMBER(A175),CONCATENATE(Names!$C$6,Names!$N$3,AU175,A175),"")</f>
        <v/>
      </c>
      <c r="BA175" t="str">
        <f>IF(ISNUMBER(A175),CONCATENATE(Names!$C$7,Names!$N$3,AU175,A175),"")</f>
        <v/>
      </c>
      <c r="BB175" t="str">
        <f>IF(ISNUMBER(A175),CONCATENATE(Names!$C$8,Names!$N$3,AU175,A175),"")</f>
        <v/>
      </c>
      <c r="BC175" t="str">
        <f>IF(ISNUMBER(A175),CONCATENATE(Names!$D$6,AY175),"")</f>
        <v/>
      </c>
      <c r="BD175" t="str">
        <f>IF(ISNUMBER(A175),CONCATENATE(Names!$C$10,Names!$N$3,BC175),"")</f>
        <v/>
      </c>
      <c r="BE175" t="str">
        <f>IF(ISNUMBER(A175),CONCATENATE(Names!$C$11,Names!$N$3,BC175),"")</f>
        <v/>
      </c>
      <c r="BF175" t="str">
        <f>IF(ISNUMBER(A175),CONCATENATE(Names!$D$7,AY175),"")</f>
        <v/>
      </c>
      <c r="BG175" t="str">
        <f>IF(ISNUMBER(A175),CONCATENATE(Names!$C$10,Names!$N$3,BF175),"")</f>
        <v/>
      </c>
      <c r="BH175" t="str">
        <f>IF(ISNUMBER(A175),CONCATENATE(Names!$C$11,Names!$N$3,BF175),"")</f>
        <v/>
      </c>
      <c r="BI175" t="str">
        <f>IF(ISNUMBER(A175),CONCATENATE(Names!$C$12,Names!$N$3,BC175),"")</f>
        <v/>
      </c>
      <c r="BJ175" t="str">
        <f>IF(ISNUMBER(A175),CONCATENATE(Names!$C$24,Names!$N$3,AY175),"")</f>
        <v/>
      </c>
      <c r="BK175" t="str">
        <f>IF(ISNUMBER(A175),CONCATENATE(Names!$C$9,Names!$N$3,AY175),"")</f>
        <v/>
      </c>
      <c r="BS175" s="157"/>
      <c r="BT175" s="105">
        <f>COUNTIFS($BW$5:BW175,"&lt;&gt;"&amp;"")</f>
        <v>33</v>
      </c>
      <c r="BU175" s="103" t="str">
        <f t="shared" si="94"/>
        <v/>
      </c>
      <c r="BV175" s="103" t="str">
        <f t="shared" si="95"/>
        <v/>
      </c>
      <c r="BW175" s="103"/>
      <c r="BY175" t="str">
        <f>IF($BW175="","",CONCATENATE($BW175,Names!$N$3,$BX175))</f>
        <v/>
      </c>
      <c r="BZ175" s="157"/>
      <c r="CA175" s="13" t="str">
        <f>IF(ISNUMBER(A175),CONCATENATE(W175,Names!$H$3,Y175,Names!$J$3,Names!$K$3,Names!$L$3,BK175),"")</f>
        <v/>
      </c>
      <c r="CB175" s="13" t="str">
        <f>IF(ISNUMBER(A175),CONCATENATE(W175,Names!$H$3,Y175,Names!$J$3,Names!$K$3,Names!$L$3,BB175),"")</f>
        <v/>
      </c>
      <c r="CC175" s="13" t="str">
        <f>IF($BW175="","",CONCATENATE(W175,Names!$H$3,Y175,Names!$J$3,Names!$K$3,Names!$L$3,$BW175,Names!$N$3,$BX175))</f>
        <v/>
      </c>
      <c r="CF175" s="13" t="str">
        <f>IF(ISNUMBER($A175),CONCATENATE($BK175,Names!$P$3,Dev!$DA$130),"")</f>
        <v/>
      </c>
      <c r="CG175" s="13" t="str">
        <f>IF(ISNUMBER($A175),CONCATENATE($BK175,Names!$P$3,Dev!$DD$130),"")</f>
        <v/>
      </c>
      <c r="CH175" s="13" t="str">
        <f>IF(ISNUMBER($A175),CONCATENATE($BK175,Names!$P$3,Dev!$DG$130),"")</f>
        <v/>
      </c>
      <c r="CI175" s="13" t="str">
        <f>IF(ISNUMBER($A175),CONCATENATE($BK175,Names!$P$3,Dev!$DK$130),"")</f>
        <v/>
      </c>
      <c r="CJ175" s="13" t="str">
        <f>IF(ISNUMBER($A175),CONCATENATE($BK175,Names!$P$3,Dev!$DN$130),"")</f>
        <v/>
      </c>
      <c r="CK175" s="13" t="str">
        <f>IF(ISNUMBER($A175),CONCATENATE($BK175,Names!$P$3,Dev!$DQ$130),"")</f>
        <v/>
      </c>
      <c r="CL175" s="13"/>
      <c r="CM175" s="13" t="str">
        <f>""</f>
        <v/>
      </c>
      <c r="CN175" s="13" t="str">
        <f>IF(ISNUMBER($A175),CONCATENATE($BB175,Names!$P$3,Dev!$CZ$48),"")</f>
        <v/>
      </c>
      <c r="CO175" s="13" t="str">
        <f>IF(ISNUMBER($A175),CONCATENATE($BB175,Names!$P$3,Dev!$DF$48),"")</f>
        <v/>
      </c>
      <c r="CP175" s="13" t="str">
        <f>IF(ISNUMBER($A175),CONCATENATE($BB175,Names!$P$3,Dev!$DI$48),"")</f>
        <v/>
      </c>
      <c r="CQ175" s="13" t="str">
        <f>IF(ISNUMBER($A175),CONCATENATE($BB175,Names!$P$3,Dev!$DM$48),"")</f>
        <v/>
      </c>
      <c r="CR175" s="13" t="str">
        <f>IF(ISNUMBER($A175),CONCATENATE($BB175,Names!$P$3,Dev!$DV$48),"")</f>
        <v/>
      </c>
      <c r="CS175" s="13" t="str">
        <f>IF(ISNUMBER($A175),CONCATENATE($BB175,Names!$P$3,Dev!$DZ$48),"")</f>
        <v/>
      </c>
      <c r="CT175" s="13" t="str">
        <f>IF(ISNUMBER($A175),CONCATENATE($BB175,Names!$P$3,Dev!$EI$48),"")</f>
        <v/>
      </c>
      <c r="CU175" s="13" t="str">
        <f>IF(ISNUMBER($A175),CONCATENATE($BB175,Names!$P$3,Dev!$FZ$48),"")</f>
        <v/>
      </c>
      <c r="CV175" s="13" t="str">
        <f>IF(ISNUMBER($A175),CONCATENATE($BB175,Names!$P$3,Dev!$GI$48),"")</f>
        <v/>
      </c>
      <c r="CW175" s="13" t="str">
        <f>IF(ISNUMBER($A175),CONCATENATE($BB175,Names!$P$3,Dev!$GM$48),"")</f>
        <v/>
      </c>
      <c r="CX175" s="13"/>
      <c r="CY175" s="13" t="str">
        <f>IF(ISNUMBER($A175),CONCATENATE($BB175,Names!$P$3,Dev!$EM$48),"")</f>
        <v/>
      </c>
      <c r="CZ175" s="13" t="str">
        <f>IF(ISNUMBER($A175),CONCATENATE($BB175,Names!$P$3,Dev!$EV$48),"")</f>
        <v/>
      </c>
      <c r="DA175" s="13" t="str">
        <f>IF(ISNUMBER($A175),CONCATENATE($BB175,Names!$P$3,Dev!$EZ$48),"")</f>
        <v/>
      </c>
      <c r="DB175" s="13" t="str">
        <f>IF(ISNUMBER($A175),CONCATENATE($BB175,Names!$P$3,Dev!$FI$48),"")</f>
        <v/>
      </c>
      <c r="DC175" s="13" t="str">
        <f>IF(ISNUMBER($A175),CONCATENATE($BB175,Names!$P$3,Dev!$FM$48),"")</f>
        <v/>
      </c>
      <c r="DD175" s="13" t="str">
        <f>IF(ISNUMBER($A175),CONCATENATE($BB175,Names!$P$3,Dev!$FV$48),"")</f>
        <v/>
      </c>
      <c r="DE175" s="13" t="str">
        <f>IF(ISNUMBER($A175),CONCATENATE($BB175,Names!$P$3,Dev!$GP$48),"")</f>
        <v/>
      </c>
      <c r="DI175" s="105">
        <f>COUNTIFS($DL$5:DL175,"&lt;&gt;"&amp;"")</f>
        <v>0</v>
      </c>
      <c r="DJ175" s="1198" t="str">
        <f t="shared" si="76"/>
        <v/>
      </c>
      <c r="DK175" s="1198" t="str">
        <f t="shared" si="77"/>
        <v/>
      </c>
      <c r="DL175" s="1198"/>
      <c r="DM175" s="1198" t="str">
        <f>IF($DL175="","",_xlfn.CONCAT(Names!$D$5,$AO175))</f>
        <v/>
      </c>
      <c r="DN175" s="1198" t="str">
        <f>IF($DL175="","",CONCATENATE(Names!$C$26,Names!$N$3,$DM175))</f>
        <v/>
      </c>
      <c r="DO175" s="1198" t="str">
        <f>IF($DL175="","",CONCATENATE(Names!$C$25,Names!$N$3,$DM175))</f>
        <v/>
      </c>
    </row>
    <row r="176" spans="1:119">
      <c r="B176" s="6"/>
      <c r="C176" s="6">
        <v>4.1349999999999998</v>
      </c>
      <c r="D176" s="1">
        <v>50</v>
      </c>
      <c r="E176">
        <v>89</v>
      </c>
      <c r="F176">
        <v>1</v>
      </c>
      <c r="G176" s="2">
        <f t="shared" si="91"/>
        <v>362.33999999999963</v>
      </c>
      <c r="H176" s="2">
        <f t="shared" si="89"/>
        <v>364.40749999999963</v>
      </c>
      <c r="J176" s="38"/>
      <c r="K176" s="58"/>
      <c r="L176" s="2" t="str">
        <f>IF(ISNUMBER(E176),VLOOKUP(C176,'TE,EHnames'!$B$4:$F$11,'TE,EHnames'!$C$2,FALSE),"")</f>
        <v>RST/10/50-2/1</v>
      </c>
      <c r="M176" s="2" t="str">
        <f>IF(ISNUMBER(E176),VLOOKUP(C176,'TE,EHnames'!$B$4:$F$11,'TE,EHnames'!$F$2,FALSE),"")</f>
        <v>PT100-3000</v>
      </c>
      <c r="O176" s="13" t="str">
        <f t="shared" si="108"/>
        <v/>
      </c>
      <c r="Q176" s="7">
        <v>362.53500000000003</v>
      </c>
      <c r="R176">
        <v>300</v>
      </c>
      <c r="S176" t="str">
        <f>IFERROR(VLOOKUP(P176,Racks!$H$4:$M$30,6),"")</f>
        <v/>
      </c>
      <c r="V176" s="54">
        <f>COUNTIFS('Sec-Sub'!$K$4:$K$164,"&lt;="&amp;H176)</f>
        <v>101</v>
      </c>
      <c r="W176" s="54" t="str">
        <f>VLOOKUP(V176,'Sec-Sub'!$A$4:$C$164,2,FALSE)</f>
        <v>HEBT</v>
      </c>
      <c r="X176" s="54" t="str">
        <f>VLOOKUP(V176,'Sec-Sub'!$A$4:$C$164,3,FALSE)</f>
        <v>010</v>
      </c>
      <c r="Y176" s="54" t="str">
        <f>CONCATENATE(X176,Names!$I$3)</f>
        <v>010PRL</v>
      </c>
      <c r="AC176" s="18"/>
      <c r="AD176" s="1812">
        <v>1</v>
      </c>
      <c r="AE176" s="10"/>
      <c r="AI176" s="1266" t="str">
        <f>IF(ISNUMBER(R176),CONCATENATE(Names!$C$3,R176),"")</f>
        <v>STUB300</v>
      </c>
      <c r="AK176" t="str">
        <f t="shared" si="98"/>
        <v>0</v>
      </c>
      <c r="AL176">
        <f t="shared" si="99"/>
        <v>89</v>
      </c>
      <c r="AM176" t="str">
        <f t="shared" si="100"/>
        <v>HEBT</v>
      </c>
      <c r="AN176" t="str">
        <f t="shared" si="101"/>
        <v>010PRL</v>
      </c>
      <c r="AO176" t="str">
        <f t="shared" si="102"/>
        <v>089</v>
      </c>
      <c r="AP176" t="str">
        <f>IF(ISNUMBER(E176),CONCATENATE(Names!$C$5,Names!$N$3,AO176),"")</f>
        <v>PRLRL-089</v>
      </c>
      <c r="AQ176" t="str">
        <f>IF(ISNUMBER(E176),CONCATENATE(Names!$D$5,AO176),"")</f>
        <v>L089</v>
      </c>
      <c r="AR176" t="str">
        <f>IF(ISNUMBER(E176),CONCATENATE(Names!$C$10,Names!$N$3,AQ176),"")</f>
        <v>PRLEH-L089</v>
      </c>
      <c r="AS176" t="str">
        <f>IF(ISNUMBER(E176),CONCATENATE(Names!$C$11,Names!$N$3,AQ176),"")</f>
        <v>PRLTE-L089</v>
      </c>
      <c r="AU176" s="13" t="str">
        <f t="shared" si="103"/>
        <v/>
      </c>
      <c r="AV176" t="str">
        <f t="shared" si="104"/>
        <v/>
      </c>
      <c r="AW176" t="str">
        <f t="shared" si="105"/>
        <v/>
      </c>
      <c r="AX176" t="str">
        <f t="shared" si="106"/>
        <v/>
      </c>
      <c r="AY176" t="str">
        <f t="shared" si="107"/>
        <v/>
      </c>
      <c r="AZ176" t="str">
        <f>IF(ISNUMBER(A176),CONCATENATE(Names!$C$6,Names!$N$3,AU176,A176),"")</f>
        <v/>
      </c>
      <c r="BA176" t="str">
        <f>IF(ISNUMBER(A176),CONCATENATE(Names!$C$7,Names!$N$3,AU176,A176),"")</f>
        <v/>
      </c>
      <c r="BB176" t="str">
        <f>IF(ISNUMBER(A176),CONCATENATE(Names!$C$8,Names!$N$3,AU176,A176),"")</f>
        <v/>
      </c>
      <c r="BC176" t="str">
        <f>IF(ISNUMBER(A176),CONCATENATE(Names!$D$6,AY176),"")</f>
        <v/>
      </c>
      <c r="BD176" t="str">
        <f>IF(ISNUMBER(A176),CONCATENATE(Names!$C$10,Names!$N$3,BC176),"")</f>
        <v/>
      </c>
      <c r="BE176" t="str">
        <f>IF(ISNUMBER(A176),CONCATENATE(Names!$C$11,Names!$N$3,BC176),"")</f>
        <v/>
      </c>
      <c r="BF176" t="str">
        <f>IF(ISNUMBER(A176),CONCATENATE(Names!$D$7,AY176),"")</f>
        <v/>
      </c>
      <c r="BG176" t="str">
        <f>IF(ISNUMBER(A176),CONCATENATE(Names!$C$10,Names!$N$3,BF176),"")</f>
        <v/>
      </c>
      <c r="BH176" t="str">
        <f>IF(ISNUMBER(A176),CONCATENATE(Names!$C$11,Names!$N$3,BF176),"")</f>
        <v/>
      </c>
      <c r="BI176" t="str">
        <f>IF(ISNUMBER(A176),CONCATENATE(Names!$C$12,Names!$N$3,BC176),"")</f>
        <v/>
      </c>
      <c r="BJ176" t="str">
        <f>IF(ISNUMBER(A176),CONCATENATE(Names!$C$24,Names!$N$3,AY176),"")</f>
        <v/>
      </c>
      <c r="BK176" t="str">
        <f>IF(ISNUMBER(A176),CONCATENATE(Names!$C$9,Names!$N$3,AY176),"")</f>
        <v/>
      </c>
      <c r="BS176" s="157"/>
      <c r="BT176" s="105">
        <f>COUNTIFS($BW$5:BW176,"&lt;&gt;"&amp;"")</f>
        <v>33</v>
      </c>
      <c r="BU176" s="103" t="str">
        <f t="shared" si="94"/>
        <v/>
      </c>
      <c r="BV176" s="103" t="str">
        <f t="shared" si="95"/>
        <v/>
      </c>
      <c r="BW176" s="103"/>
      <c r="BY176" t="str">
        <f>IF($BW176="","",CONCATENATE($BW176,Names!$N$3,$BX176))</f>
        <v/>
      </c>
      <c r="BZ176" s="157"/>
      <c r="CA176" s="13" t="str">
        <f>IF(ISNUMBER(A176),CONCATENATE(W176,Names!$H$3,Y176,Names!$J$3,Names!$K$3,Names!$L$3,BK176),"")</f>
        <v/>
      </c>
      <c r="CB176" s="13" t="str">
        <f>IF(ISNUMBER(A176),CONCATENATE(W176,Names!$H$3,Y176,Names!$J$3,Names!$K$3,Names!$L$3,BB176),"")</f>
        <v/>
      </c>
      <c r="CC176" s="13" t="str">
        <f>IF($BW176="","",CONCATENATE(W176,Names!$H$3,Y176,Names!$J$3,Names!$K$3,Names!$L$3,$BW176,Names!$N$3,$BX176))</f>
        <v/>
      </c>
      <c r="CF176" s="13" t="str">
        <f>IF(ISNUMBER($A176),CONCATENATE($BK176,Names!$P$3,Dev!$DA$130),"")</f>
        <v/>
      </c>
      <c r="CG176" s="13" t="str">
        <f>IF(ISNUMBER($A176),CONCATENATE($BK176,Names!$P$3,Dev!$DD$130),"")</f>
        <v/>
      </c>
      <c r="CH176" s="13" t="str">
        <f>IF(ISNUMBER($A176),CONCATENATE($BK176,Names!$P$3,Dev!$DG$130),"")</f>
        <v/>
      </c>
      <c r="CI176" s="13" t="str">
        <f>IF(ISNUMBER($A176),CONCATENATE($BK176,Names!$P$3,Dev!$DK$130),"")</f>
        <v/>
      </c>
      <c r="CJ176" s="13" t="str">
        <f>IF(ISNUMBER($A176),CONCATENATE($BK176,Names!$P$3,Dev!$DN$130),"")</f>
        <v/>
      </c>
      <c r="CK176" s="13" t="str">
        <f>IF(ISNUMBER($A176),CONCATENATE($BK176,Names!$P$3,Dev!$DQ$130),"")</f>
        <v/>
      </c>
      <c r="CL176" s="13"/>
      <c r="CM176" s="13" t="str">
        <f>""</f>
        <v/>
      </c>
      <c r="CN176" s="13" t="str">
        <f>IF(ISNUMBER($A176),CONCATENATE($BB176,Names!$P$3,Dev!$CZ$48),"")</f>
        <v/>
      </c>
      <c r="CO176" s="13" t="str">
        <f>IF(ISNUMBER($A176),CONCATENATE($BB176,Names!$P$3,Dev!$DF$48),"")</f>
        <v/>
      </c>
      <c r="CP176" s="13" t="str">
        <f>IF(ISNUMBER($A176),CONCATENATE($BB176,Names!$P$3,Dev!$DI$48),"")</f>
        <v/>
      </c>
      <c r="CQ176" s="13" t="str">
        <f>IF(ISNUMBER($A176),CONCATENATE($BB176,Names!$P$3,Dev!$DM$48),"")</f>
        <v/>
      </c>
      <c r="CR176" s="13" t="str">
        <f>IF(ISNUMBER($A176),CONCATENATE($BB176,Names!$P$3,Dev!$DV$48),"")</f>
        <v/>
      </c>
      <c r="CS176" s="13" t="str">
        <f>IF(ISNUMBER($A176),CONCATENATE($BB176,Names!$P$3,Dev!$DZ$48),"")</f>
        <v/>
      </c>
      <c r="CT176" s="13" t="str">
        <f>IF(ISNUMBER($A176),CONCATENATE($BB176,Names!$P$3,Dev!$EI$48),"")</f>
        <v/>
      </c>
      <c r="CU176" s="13" t="str">
        <f>IF(ISNUMBER($A176),CONCATENATE($BB176,Names!$P$3,Dev!$FZ$48),"")</f>
        <v/>
      </c>
      <c r="CV176" s="13" t="str">
        <f>IF(ISNUMBER($A176),CONCATENATE($BB176,Names!$P$3,Dev!$GI$48),"")</f>
        <v/>
      </c>
      <c r="CW176" s="13" t="str">
        <f>IF(ISNUMBER($A176),CONCATENATE($BB176,Names!$P$3,Dev!$GM$48),"")</f>
        <v/>
      </c>
      <c r="CX176" s="13"/>
      <c r="CY176" s="13" t="str">
        <f>IF(ISNUMBER($A176),CONCATENATE($BB176,Names!$P$3,Dev!$EM$48),"")</f>
        <v/>
      </c>
      <c r="CZ176" s="13" t="str">
        <f>IF(ISNUMBER($A176),CONCATENATE($BB176,Names!$P$3,Dev!$EV$48),"")</f>
        <v/>
      </c>
      <c r="DA176" s="13" t="str">
        <f>IF(ISNUMBER($A176),CONCATENATE($BB176,Names!$P$3,Dev!$EZ$48),"")</f>
        <v/>
      </c>
      <c r="DB176" s="13" t="str">
        <f>IF(ISNUMBER($A176),CONCATENATE($BB176,Names!$P$3,Dev!$FI$48),"")</f>
        <v/>
      </c>
      <c r="DC176" s="13" t="str">
        <f>IF(ISNUMBER($A176),CONCATENATE($BB176,Names!$P$3,Dev!$FM$48),"")</f>
        <v/>
      </c>
      <c r="DD176" s="13" t="str">
        <f>IF(ISNUMBER($A176),CONCATENATE($BB176,Names!$P$3,Dev!$FV$48),"")</f>
        <v/>
      </c>
      <c r="DE176" s="13" t="str">
        <f>IF(ISNUMBER($A176),CONCATENATE($BB176,Names!$P$3,Dev!$GP$48),"")</f>
        <v/>
      </c>
      <c r="DI176" s="105">
        <f>COUNTIFS($DL$5:DL176,"&lt;&gt;"&amp;"")</f>
        <v>0</v>
      </c>
      <c r="DJ176" s="1198" t="str">
        <f t="shared" si="76"/>
        <v/>
      </c>
      <c r="DK176" s="1198" t="str">
        <f t="shared" si="77"/>
        <v/>
      </c>
      <c r="DL176" s="1198"/>
      <c r="DM176" s="1198" t="str">
        <f>IF($DL176="","",_xlfn.CONCAT(Names!$D$5,$AO176))</f>
        <v/>
      </c>
      <c r="DN176" s="1198" t="str">
        <f>IF($DL176="","",CONCATENATE(Names!$C$26,Names!$N$3,$DM176))</f>
        <v/>
      </c>
      <c r="DO176" s="1198" t="str">
        <f>IF($DL176="","",CONCATENATE(Names!$C$25,Names!$N$3,$DM176))</f>
        <v/>
      </c>
    </row>
    <row r="177" spans="1:119" s="13" customFormat="1">
      <c r="A177" s="11">
        <v>46</v>
      </c>
      <c r="B177" s="11">
        <v>0.25</v>
      </c>
      <c r="C177" s="11"/>
      <c r="D177" s="11">
        <v>20</v>
      </c>
      <c r="F177" s="13">
        <v>1</v>
      </c>
      <c r="G177" s="2">
        <f t="shared" si="91"/>
        <v>366.47499999999962</v>
      </c>
      <c r="H177" s="2">
        <f t="shared" si="89"/>
        <v>366.59999999999962</v>
      </c>
      <c r="I177" s="1230">
        <f>I174+SUM(C175:C176)+B177</f>
        <v>366.59999999999985</v>
      </c>
      <c r="J177" s="56">
        <v>1751007000461</v>
      </c>
      <c r="K177" s="59">
        <v>18.5</v>
      </c>
      <c r="L177" s="2" t="str">
        <f>IF(ISNUMBER(E177),VLOOKUP(C177,'TE,EHnames'!$B$4:$F$11,'TE,EHnames'!$C$2,FALSE),"")</f>
        <v/>
      </c>
      <c r="M177" s="2" t="str">
        <f>IF(ISNUMBER(E177),VLOOKUP(C177,'TE,EHnames'!$B$4:$F$11,'TE,EHnames'!$F$2,FALSE),"")</f>
        <v/>
      </c>
      <c r="O177" s="13">
        <f t="shared" si="108"/>
        <v>4.0649999999995998</v>
      </c>
      <c r="P177" s="13">
        <v>300</v>
      </c>
      <c r="Q177">
        <f>(Q176+Q181)/2</f>
        <v>371.05500000000001</v>
      </c>
      <c r="S177" t="str">
        <f>IFERROR(VLOOKUP(P177,Racks!$H$4:$M$30,6),"")</f>
        <v>HBL-210Row:CnPw-U-016</v>
      </c>
      <c r="V177" s="54">
        <f>COUNTIFS('Sec-Sub'!$K$4:$K$164,"&lt;="&amp;H177)</f>
        <v>101</v>
      </c>
      <c r="W177" s="54" t="str">
        <f>VLOOKUP(V177,'Sec-Sub'!$A$4:$C$164,2,FALSE)</f>
        <v>HEBT</v>
      </c>
      <c r="X177" s="54" t="str">
        <f>VLOOKUP(V177,'Sec-Sub'!$A$4:$C$164,3,FALSE)</f>
        <v>010</v>
      </c>
      <c r="Y177" s="54" t="str">
        <f>CONCATENATE(X177,Names!$I$3)</f>
        <v>010PRL</v>
      </c>
      <c r="Z177" s="48" t="s">
        <v>209</v>
      </c>
      <c r="AA177" s="49" t="s">
        <v>183</v>
      </c>
      <c r="AC177" s="21"/>
      <c r="AD177" s="1812"/>
      <c r="AE177" s="17">
        <v>1</v>
      </c>
      <c r="AI177" s="1266" t="str">
        <f>IF(ISNUMBER(R177),CONCATENATE(Names!$C$3,R177),"")</f>
        <v/>
      </c>
      <c r="AJ177"/>
      <c r="AK177" t="str">
        <f t="shared" si="98"/>
        <v/>
      </c>
      <c r="AL177" t="str">
        <f t="shared" si="99"/>
        <v/>
      </c>
      <c r="AM177" t="str">
        <f t="shared" si="100"/>
        <v/>
      </c>
      <c r="AN177" t="str">
        <f t="shared" si="101"/>
        <v/>
      </c>
      <c r="AO177" t="str">
        <f t="shared" si="102"/>
        <v/>
      </c>
      <c r="AP177" t="str">
        <f>IF(ISNUMBER(E177),CONCATENATE(Names!$C$5,Names!$N$3,AO177),"")</f>
        <v/>
      </c>
      <c r="AQ177" t="str">
        <f>IF(ISNUMBER(E177),CONCATENATE(Names!$D$5,AO177),"")</f>
        <v/>
      </c>
      <c r="AR177" t="str">
        <f>IF(ISNUMBER(E177),CONCATENATE(Names!$C$10,Names!$N$3,AQ177),"")</f>
        <v/>
      </c>
      <c r="AS177" t="str">
        <f>IF(ISNUMBER(E177),CONCATENATE(Names!$C$11,Names!$N$3,AQ177),"")</f>
        <v/>
      </c>
      <c r="AT177"/>
      <c r="AU177" s="13" t="str">
        <f t="shared" si="103"/>
        <v>0</v>
      </c>
      <c r="AV177">
        <f t="shared" si="104"/>
        <v>46</v>
      </c>
      <c r="AW177" t="str">
        <f t="shared" si="105"/>
        <v>HEBT</v>
      </c>
      <c r="AX177" t="str">
        <f t="shared" si="106"/>
        <v>010PRL</v>
      </c>
      <c r="AY177" t="str">
        <f t="shared" si="107"/>
        <v>046</v>
      </c>
      <c r="AZ177" t="str">
        <f>IF(ISNUMBER(A177),CONCATENATE(Names!$C$6,Names!$N$3,AU177,A177),"")</f>
        <v>PRLCpl-046</v>
      </c>
      <c r="BA177" t="str">
        <f>IF(ISNUMBER(A177),CONCATENATE(Names!$C$7,Names!$N$3,AU177,A177),"")</f>
        <v>PRLSB-046</v>
      </c>
      <c r="BB177" t="str">
        <f>IF(ISNUMBER(A177),CONCATENATE(Names!$C$8,Names!$N$3,AU177,A177),"")</f>
        <v>PRLJB-046</v>
      </c>
      <c r="BC177" t="str">
        <f>IF(ISNUMBER(A177),CONCATENATE(Names!$D$6,AY177),"")</f>
        <v>C046</v>
      </c>
      <c r="BD177" t="str">
        <f>IF(ISNUMBER(A177),CONCATENATE(Names!$C$10,Names!$N$3,BC177),"")</f>
        <v>PRLEH-C046</v>
      </c>
      <c r="BE177" t="str">
        <f>IF(ISNUMBER(A177),CONCATENATE(Names!$C$11,Names!$N$3,BC177),"")</f>
        <v>PRLTE-C046</v>
      </c>
      <c r="BF177" t="str">
        <f>IF(ISNUMBER(A177),CONCATENATE(Names!$D$7,AY177),"")</f>
        <v>S046</v>
      </c>
      <c r="BG177" t="str">
        <f>IF(ISNUMBER(A177),CONCATENATE(Names!$C$10,Names!$N$3,BF177),"")</f>
        <v>PRLEH-S046</v>
      </c>
      <c r="BH177" t="str">
        <f>IF(ISNUMBER(A177),CONCATENATE(Names!$C$11,Names!$N$3,BF177),"")</f>
        <v>PRLTE-S046</v>
      </c>
      <c r="BI177" t="str">
        <f>IF(ISNUMBER(A177),CONCATENATE(Names!$C$12,Names!$N$3,BC177),"")</f>
        <v>PRLDL-C046</v>
      </c>
      <c r="BJ177" t="str">
        <f>IF(ISNUMBER(A177),CONCATENATE(Names!$C$24,Names!$N$3,AY177),"")</f>
        <v>PRLCSC-046</v>
      </c>
      <c r="BK177" t="str">
        <f>IF(ISNUMBER(A177),CONCATENATE(Names!$C$9,Names!$N$3,AY177),"")</f>
        <v>PRLTap-046</v>
      </c>
      <c r="BL177"/>
      <c r="BM177"/>
      <c r="BN177"/>
      <c r="BO177"/>
      <c r="BP177"/>
      <c r="BQ177"/>
      <c r="BR177"/>
      <c r="BS177" s="157"/>
      <c r="BT177" s="105">
        <f>COUNTIFS($BW$5:BW177,"&lt;&gt;"&amp;"")</f>
        <v>33</v>
      </c>
      <c r="BU177" s="103" t="str">
        <f t="shared" si="94"/>
        <v/>
      </c>
      <c r="BV177" s="103" t="str">
        <f t="shared" si="95"/>
        <v/>
      </c>
      <c r="BW177" s="103"/>
      <c r="BX177"/>
      <c r="BY177" t="str">
        <f>IF($BW177="","",CONCATENATE($BW177,Names!$N$3,$BX177))</f>
        <v/>
      </c>
      <c r="BZ177" s="164"/>
      <c r="CA177" s="13" t="str">
        <f>IF(ISNUMBER(A177),CONCATENATE(W177,Names!$H$3,Y177,Names!$J$3,Names!$K$3,Names!$L$3,BK177),"")</f>
        <v>HEBT-010PRL:RFS-PRLTap-046</v>
      </c>
      <c r="CB177" s="13" t="str">
        <f>IF(ISNUMBER(A177),CONCATENATE(W177,Names!$H$3,Y177,Names!$J$3,Names!$K$3,Names!$L$3,BB177),"")</f>
        <v>HEBT-010PRL:RFS-PRLJB-046</v>
      </c>
      <c r="CC177" s="13" t="str">
        <f>IF($BW177="","",CONCATENATE(W177,Names!$H$3,Y177,Names!$J$3,Names!$K$3,Names!$L$3,$BW177,Names!$N$3,$BX177))</f>
        <v/>
      </c>
      <c r="CF177" s="13" t="str">
        <f>IF(ISNUMBER($A177),CONCATENATE($BK177,Names!$P$3,Dev!$DA$130),"")</f>
        <v>PRLTap-046_a</v>
      </c>
      <c r="CG177" s="13" t="str">
        <f>IF(ISNUMBER($A177),CONCATENATE($BK177,Names!$P$3,Dev!$DD$130),"")</f>
        <v>PRLTap-046_b</v>
      </c>
      <c r="CH177" s="13" t="str">
        <f>IF(ISNUMBER($A177),CONCATENATE($BK177,Names!$P$3,Dev!$DG$130),"")</f>
        <v>PRLTap-046_c</v>
      </c>
      <c r="CI177" s="13" t="str">
        <f>IF(ISNUMBER($A177),CONCATENATE($BK177,Names!$P$3,Dev!$DK$130),"")</f>
        <v>PRLTap-046_d</v>
      </c>
      <c r="CJ177" s="13" t="str">
        <f>IF(ISNUMBER($A177),CONCATENATE($BK177,Names!$P$3,Dev!$DN$130),"")</f>
        <v>PRLTap-046_e</v>
      </c>
      <c r="CK177" s="13" t="str">
        <f>IF(ISNUMBER($A177),CONCATENATE($BK177,Names!$P$3,Dev!$DQ$130),"")</f>
        <v>PRLTap-046_f</v>
      </c>
      <c r="CM177" s="13" t="str">
        <f>""</f>
        <v/>
      </c>
      <c r="CN177" s="13" t="str">
        <f>IF(ISNUMBER($A177),CONCATENATE($BB177,Names!$P$3,Dev!$CZ$48),"")</f>
        <v>PRLJB-046_a</v>
      </c>
      <c r="CO177" s="13" t="str">
        <f>IF(ISNUMBER($A177),CONCATENATE($BB177,Names!$P$3,Dev!$DF$48),"")</f>
        <v>PRLJB-046_cp</v>
      </c>
      <c r="CP177" s="13" t="str">
        <f>IF(ISNUMBER($A177),CONCATENATE($BB177,Names!$P$3,Dev!$DI$48),"")</f>
        <v>PRLJB-046_b</v>
      </c>
      <c r="CQ177" s="13" t="str">
        <f>IF(ISNUMBER($A177),CONCATENATE($BB177,Names!$P$3,Dev!$DM$48),"")</f>
        <v>PRLJB-046_m</v>
      </c>
      <c r="CR177" s="13" t="str">
        <f>IF(ISNUMBER($A177),CONCATENATE($BB177,Names!$P$3,Dev!$DV$48),"")</f>
        <v>PRLJB-046_n</v>
      </c>
      <c r="CS177" s="13" t="str">
        <f>IF(ISNUMBER($A177),CONCATENATE($BB177,Names!$P$3,Dev!$DZ$48),"")</f>
        <v>PRLJB-046_aa</v>
      </c>
      <c r="CT177" s="13" t="str">
        <f>IF(ISNUMBER($A177),CONCATENATE($BB177,Names!$P$3,Dev!$EI$48),"")</f>
        <v>PRLJB-046_ab</v>
      </c>
      <c r="CU177" s="13" t="str">
        <f>IF(ISNUMBER($A177),CONCATENATE($BB177,Names!$P$3,Dev!$FZ$48),"")</f>
        <v>PRLJB-046_am</v>
      </c>
      <c r="CV177" s="13" t="str">
        <f>IF(ISNUMBER($A177),CONCATENATE($BB177,Names!$P$3,Dev!$GI$48),"")</f>
        <v>PRLJB-046_an</v>
      </c>
      <c r="CW177" s="13" t="str">
        <f>IF(ISNUMBER($A177),CONCATENATE($BB177,Names!$P$3,Dev!$GM$48),"")</f>
        <v>PRLJB-046_++EH</v>
      </c>
      <c r="CY177" s="13" t="str">
        <f>IF(ISNUMBER($A177),CONCATENATE($BB177,Names!$P$3,Dev!$EM$48),"")</f>
        <v>PRLJB-046_g</v>
      </c>
      <c r="CZ177" s="13" t="str">
        <f>IF(ISNUMBER($A177),CONCATENATE($BB177,Names!$P$3,Dev!$EV$48),"")</f>
        <v>PRLJB-046_h</v>
      </c>
      <c r="DA177" s="13" t="str">
        <f>IF(ISNUMBER($A177),CONCATENATE($BB177,Names!$P$3,Dev!$EZ$48),"")</f>
        <v>PRLJB-046_s</v>
      </c>
      <c r="DB177" s="13" t="str">
        <f>IF(ISNUMBER($A177),CONCATENATE($BB177,Names!$P$3,Dev!$FI$48),"")</f>
        <v>PRLJB-046_t</v>
      </c>
      <c r="DC177" s="13" t="str">
        <f>IF(ISNUMBER($A177),CONCATENATE($BB177,Names!$P$3,Dev!$FM$48),"")</f>
        <v>PRLJB-046_ag</v>
      </c>
      <c r="DD177" s="13" t="str">
        <f>IF(ISNUMBER($A177),CONCATENATE($BB177,Names!$P$3,Dev!$FV$48),"")</f>
        <v>PRLJB-046_ah</v>
      </c>
      <c r="DE177" s="13" t="str">
        <f>IF(ISNUMBER($A177),CONCATENATE($BB177,Names!$P$3,Dev!$GP$48),"")</f>
        <v>PRLJB-046_++TE</v>
      </c>
      <c r="DI177" s="105">
        <f>COUNTIFS($DL$5:DL177,"&lt;&gt;"&amp;"")</f>
        <v>0</v>
      </c>
      <c r="DJ177" s="1198" t="str">
        <f t="shared" si="76"/>
        <v/>
      </c>
      <c r="DK177" s="1198" t="str">
        <f t="shared" si="77"/>
        <v/>
      </c>
      <c r="DL177" s="1198"/>
      <c r="DM177" s="1198" t="str">
        <f>IF($DL177="","",_xlfn.CONCAT(Names!$D$5,$AO177))</f>
        <v/>
      </c>
      <c r="DN177" s="1198" t="str">
        <f>IF($DL177="","",CONCATENATE(Names!$C$26,Names!$N$3,$DM177))</f>
        <v/>
      </c>
      <c r="DO177" s="1198" t="str">
        <f>IF($DL177="","",CONCATENATE(Names!$C$25,Names!$N$3,$DM177))</f>
        <v/>
      </c>
    </row>
    <row r="178" spans="1:119">
      <c r="C178" s="6">
        <v>4.1349999999999998</v>
      </c>
      <c r="D178" s="1">
        <v>50</v>
      </c>
      <c r="E178">
        <v>90</v>
      </c>
      <c r="F178">
        <v>1</v>
      </c>
      <c r="G178" s="2">
        <f t="shared" si="91"/>
        <v>366.72499999999962</v>
      </c>
      <c r="H178" s="2">
        <f t="shared" si="89"/>
        <v>368.79249999999962</v>
      </c>
      <c r="J178" s="38"/>
      <c r="K178" s="58"/>
      <c r="L178" s="2" t="str">
        <f>IF(ISNUMBER(E178),VLOOKUP(C178,'TE,EHnames'!$B$4:$F$11,'TE,EHnames'!$C$2,FALSE),"")</f>
        <v>RST/10/50-2/1</v>
      </c>
      <c r="M178" s="2" t="str">
        <f>IF(ISNUMBER(E178),VLOOKUP(C178,'TE,EHnames'!$B$4:$F$11,'TE,EHnames'!$F$2,FALSE),"")</f>
        <v>PT100-3000</v>
      </c>
      <c r="O178" s="13" t="str">
        <f t="shared" si="108"/>
        <v/>
      </c>
      <c r="S178" t="str">
        <f>IFERROR(VLOOKUP(P178,Racks!$H$4:$M$30,6),"")</f>
        <v/>
      </c>
      <c r="V178" s="54">
        <f>COUNTIFS('Sec-Sub'!$K$4:$K$164,"&lt;="&amp;H178)</f>
        <v>101</v>
      </c>
      <c r="W178" s="54" t="str">
        <f>VLOOKUP(V178,'Sec-Sub'!$A$4:$C$164,2,FALSE)</f>
        <v>HEBT</v>
      </c>
      <c r="X178" s="54" t="str">
        <f>VLOOKUP(V178,'Sec-Sub'!$A$4:$C$164,3,FALSE)</f>
        <v>010</v>
      </c>
      <c r="Y178" s="54" t="str">
        <f>CONCATENATE(X178,Names!$I$3)</f>
        <v>010PRL</v>
      </c>
      <c r="AC178" s="23"/>
      <c r="AD178" s="1812"/>
      <c r="AE178" s="20"/>
      <c r="AI178" s="1266" t="str">
        <f>IF(ISNUMBER(R178),CONCATENATE(Names!$C$3,R178),"")</f>
        <v/>
      </c>
      <c r="AK178" t="str">
        <f t="shared" si="98"/>
        <v>0</v>
      </c>
      <c r="AL178">
        <f t="shared" si="99"/>
        <v>90</v>
      </c>
      <c r="AM178" t="str">
        <f t="shared" si="100"/>
        <v>HEBT</v>
      </c>
      <c r="AN178" t="str">
        <f t="shared" si="101"/>
        <v>010PRL</v>
      </c>
      <c r="AO178" t="str">
        <f t="shared" si="102"/>
        <v>090</v>
      </c>
      <c r="AP178" t="str">
        <f>IF(ISNUMBER(E178),CONCATENATE(Names!$C$5,Names!$N$3,AO178),"")</f>
        <v>PRLRL-090</v>
      </c>
      <c r="AQ178" t="str">
        <f>IF(ISNUMBER(E178),CONCATENATE(Names!$D$5,AO178),"")</f>
        <v>L090</v>
      </c>
      <c r="AR178" t="str">
        <f>IF(ISNUMBER(E178),CONCATENATE(Names!$C$10,Names!$N$3,AQ178),"")</f>
        <v>PRLEH-L090</v>
      </c>
      <c r="AS178" t="str">
        <f>IF(ISNUMBER(E178),CONCATENATE(Names!$C$11,Names!$N$3,AQ178),"")</f>
        <v>PRLTE-L090</v>
      </c>
      <c r="AU178" s="13" t="str">
        <f t="shared" si="103"/>
        <v/>
      </c>
      <c r="AV178" t="str">
        <f t="shared" si="104"/>
        <v/>
      </c>
      <c r="AW178" t="str">
        <f t="shared" si="105"/>
        <v/>
      </c>
      <c r="AX178" t="str">
        <f t="shared" si="106"/>
        <v/>
      </c>
      <c r="AY178" t="str">
        <f t="shared" si="107"/>
        <v/>
      </c>
      <c r="AZ178" t="str">
        <f>IF(ISNUMBER(A178),CONCATENATE(Names!$C$6,Names!$N$3,AU178,A178),"")</f>
        <v/>
      </c>
      <c r="BA178" t="str">
        <f>IF(ISNUMBER(A178),CONCATENATE(Names!$C$7,Names!$N$3,AU178,A178),"")</f>
        <v/>
      </c>
      <c r="BB178" t="str">
        <f>IF(ISNUMBER(A178),CONCATENATE(Names!$C$8,Names!$N$3,AU178,A178),"")</f>
        <v/>
      </c>
      <c r="BC178" t="str">
        <f>IF(ISNUMBER(A178),CONCATENATE(Names!$D$6,AY178),"")</f>
        <v/>
      </c>
      <c r="BD178" t="str">
        <f>IF(ISNUMBER(A178),CONCATENATE(Names!$C$10,Names!$N$3,BC178),"")</f>
        <v/>
      </c>
      <c r="BE178" t="str">
        <f>IF(ISNUMBER(A178),CONCATENATE(Names!$C$11,Names!$N$3,BC178),"")</f>
        <v/>
      </c>
      <c r="BF178" t="str">
        <f>IF(ISNUMBER(A178),CONCATENATE(Names!$D$7,AY178),"")</f>
        <v/>
      </c>
      <c r="BG178" t="str">
        <f>IF(ISNUMBER(A178),CONCATENATE(Names!$C$10,Names!$N$3,BF178),"")</f>
        <v/>
      </c>
      <c r="BH178" t="str">
        <f>IF(ISNUMBER(A178),CONCATENATE(Names!$C$11,Names!$N$3,BF178),"")</f>
        <v/>
      </c>
      <c r="BI178" t="str">
        <f>IF(ISNUMBER(A178),CONCATENATE(Names!$C$12,Names!$N$3,BC178),"")</f>
        <v/>
      </c>
      <c r="BJ178" t="str">
        <f>IF(ISNUMBER(A178),CONCATENATE(Names!$C$24,Names!$N$3,AY178),"")</f>
        <v/>
      </c>
      <c r="BK178" t="str">
        <f>IF(ISNUMBER(A178),CONCATENATE(Names!$C$9,Names!$N$3,AY178),"")</f>
        <v/>
      </c>
      <c r="BS178" s="157"/>
      <c r="BT178" s="105">
        <f>COUNTIFS($BW$5:BW178,"&lt;&gt;"&amp;"")</f>
        <v>33</v>
      </c>
      <c r="BU178" s="103" t="str">
        <f t="shared" si="94"/>
        <v/>
      </c>
      <c r="BV178" s="103" t="str">
        <f t="shared" si="95"/>
        <v/>
      </c>
      <c r="BW178" s="103"/>
      <c r="BY178" t="str">
        <f>IF($BW178="","",CONCATENATE($BW178,Names!$N$3,$BX178))</f>
        <v/>
      </c>
      <c r="BZ178" s="157"/>
      <c r="CA178" s="13" t="str">
        <f>IF(ISNUMBER(A178),CONCATENATE(W178,Names!$H$3,Y178,Names!$J$3,Names!$K$3,Names!$L$3,BK178),"")</f>
        <v/>
      </c>
      <c r="CB178" s="13" t="str">
        <f>IF(ISNUMBER(A178),CONCATENATE(W178,Names!$H$3,Y178,Names!$J$3,Names!$K$3,Names!$L$3,BB178),"")</f>
        <v/>
      </c>
      <c r="CC178" s="13" t="str">
        <f>IF($BW178="","",CONCATENATE(W178,Names!$H$3,Y178,Names!$J$3,Names!$K$3,Names!$L$3,$BW178,Names!$N$3,$BX178))</f>
        <v/>
      </c>
      <c r="CF178" s="13" t="str">
        <f>IF(ISNUMBER($A178),CONCATENATE($BK178,Names!$P$3,Dev!$DA$130),"")</f>
        <v/>
      </c>
      <c r="CG178" s="13" t="str">
        <f>IF(ISNUMBER($A178),CONCATENATE($BK178,Names!$P$3,Dev!$DD$130),"")</f>
        <v/>
      </c>
      <c r="CH178" s="13" t="str">
        <f>IF(ISNUMBER($A178),CONCATENATE($BK178,Names!$P$3,Dev!$DG$130),"")</f>
        <v/>
      </c>
      <c r="CI178" s="13" t="str">
        <f>IF(ISNUMBER($A178),CONCATENATE($BK178,Names!$P$3,Dev!$DK$130),"")</f>
        <v/>
      </c>
      <c r="CJ178" s="13" t="str">
        <f>IF(ISNUMBER($A178),CONCATENATE($BK178,Names!$P$3,Dev!$DN$130),"")</f>
        <v/>
      </c>
      <c r="CK178" s="13" t="str">
        <f>IF(ISNUMBER($A178),CONCATENATE($BK178,Names!$P$3,Dev!$DQ$130),"")</f>
        <v/>
      </c>
      <c r="CL178" s="13"/>
      <c r="CM178" s="13" t="str">
        <f>""</f>
        <v/>
      </c>
      <c r="CN178" s="13" t="str">
        <f>IF(ISNUMBER($A178),CONCATENATE($BB178,Names!$P$3,Dev!$CZ$48),"")</f>
        <v/>
      </c>
      <c r="CO178" s="13" t="str">
        <f>IF(ISNUMBER($A178),CONCATENATE($BB178,Names!$P$3,Dev!$DF$48),"")</f>
        <v/>
      </c>
      <c r="CP178" s="13" t="str">
        <f>IF(ISNUMBER($A178),CONCATENATE($BB178,Names!$P$3,Dev!$DI$48),"")</f>
        <v/>
      </c>
      <c r="CQ178" s="13" t="str">
        <f>IF(ISNUMBER($A178),CONCATENATE($BB178,Names!$P$3,Dev!$DM$48),"")</f>
        <v/>
      </c>
      <c r="CR178" s="13" t="str">
        <f>IF(ISNUMBER($A178),CONCATENATE($BB178,Names!$P$3,Dev!$DV$48),"")</f>
        <v/>
      </c>
      <c r="CS178" s="13" t="str">
        <f>IF(ISNUMBER($A178),CONCATENATE($BB178,Names!$P$3,Dev!$DZ$48),"")</f>
        <v/>
      </c>
      <c r="CT178" s="13" t="str">
        <f>IF(ISNUMBER($A178),CONCATENATE($BB178,Names!$P$3,Dev!$EI$48),"")</f>
        <v/>
      </c>
      <c r="CU178" s="13" t="str">
        <f>IF(ISNUMBER($A178),CONCATENATE($BB178,Names!$P$3,Dev!$FZ$48),"")</f>
        <v/>
      </c>
      <c r="CV178" s="13" t="str">
        <f>IF(ISNUMBER($A178),CONCATENATE($BB178,Names!$P$3,Dev!$GI$48),"")</f>
        <v/>
      </c>
      <c r="CW178" s="13" t="str">
        <f>IF(ISNUMBER($A178),CONCATENATE($BB178,Names!$P$3,Dev!$GM$48),"")</f>
        <v/>
      </c>
      <c r="CX178" s="13"/>
      <c r="CY178" s="13" t="str">
        <f>IF(ISNUMBER($A178),CONCATENATE($BB178,Names!$P$3,Dev!$EM$48),"")</f>
        <v/>
      </c>
      <c r="CZ178" s="13" t="str">
        <f>IF(ISNUMBER($A178),CONCATENATE($BB178,Names!$P$3,Dev!$EV$48),"")</f>
        <v/>
      </c>
      <c r="DA178" s="13" t="str">
        <f>IF(ISNUMBER($A178),CONCATENATE($BB178,Names!$P$3,Dev!$EZ$48),"")</f>
        <v/>
      </c>
      <c r="DB178" s="13" t="str">
        <f>IF(ISNUMBER($A178),CONCATENATE($BB178,Names!$P$3,Dev!$FI$48),"")</f>
        <v/>
      </c>
      <c r="DC178" s="13" t="str">
        <f>IF(ISNUMBER($A178),CONCATENATE($BB178,Names!$P$3,Dev!$FM$48),"")</f>
        <v/>
      </c>
      <c r="DD178" s="13" t="str">
        <f>IF(ISNUMBER($A178),CONCATENATE($BB178,Names!$P$3,Dev!$FV$48),"")</f>
        <v/>
      </c>
      <c r="DE178" s="13" t="str">
        <f>IF(ISNUMBER($A178),CONCATENATE($BB178,Names!$P$3,Dev!$GP$48),"")</f>
        <v/>
      </c>
      <c r="DI178" s="105">
        <f>COUNTIFS($DL$5:DL178,"&lt;&gt;"&amp;"")</f>
        <v>0</v>
      </c>
      <c r="DJ178" s="1198" t="str">
        <f t="shared" si="76"/>
        <v/>
      </c>
      <c r="DK178" s="1198" t="str">
        <f t="shared" si="77"/>
        <v/>
      </c>
      <c r="DL178" s="1198"/>
      <c r="DM178" s="1198" t="str">
        <f>IF($DL178="","",_xlfn.CONCAT(Names!$D$5,$AO178))</f>
        <v/>
      </c>
      <c r="DN178" s="1198" t="str">
        <f>IF($DL178="","",CONCATENATE(Names!$C$26,Names!$N$3,$DM178))</f>
        <v/>
      </c>
      <c r="DO178" s="1198" t="str">
        <f>IF($DL178="","",CONCATENATE(Names!$C$25,Names!$N$3,$DM178))</f>
        <v/>
      </c>
    </row>
    <row r="179" spans="1:119">
      <c r="C179" s="6">
        <v>4.1349999999999998</v>
      </c>
      <c r="D179" s="1">
        <v>50</v>
      </c>
      <c r="E179">
        <v>91</v>
      </c>
      <c r="F179">
        <v>1</v>
      </c>
      <c r="G179" s="2">
        <f t="shared" si="91"/>
        <v>370.85999999999962</v>
      </c>
      <c r="H179" s="2">
        <f t="shared" si="89"/>
        <v>372.92749999999961</v>
      </c>
      <c r="J179" s="38"/>
      <c r="K179" s="58"/>
      <c r="L179" s="2" t="str">
        <f>IF(ISNUMBER(E179),VLOOKUP(C179,'TE,EHnames'!$B$4:$F$11,'TE,EHnames'!$C$2,FALSE),"")</f>
        <v>RST/10/50-2/1</v>
      </c>
      <c r="M179" s="2" t="str">
        <f>IF(ISNUMBER(E179),VLOOKUP(C179,'TE,EHnames'!$B$4:$F$11,'TE,EHnames'!$F$2,FALSE),"")</f>
        <v>PT100-3000</v>
      </c>
      <c r="O179" s="13" t="str">
        <f t="shared" si="108"/>
        <v/>
      </c>
      <c r="S179" t="str">
        <f>IFERROR(VLOOKUP(P179,Racks!$H$4:$M$30,6),"")</f>
        <v/>
      </c>
      <c r="V179" s="54">
        <f>COUNTIFS('Sec-Sub'!$K$4:$K$164,"&lt;="&amp;H179)</f>
        <v>103</v>
      </c>
      <c r="W179" s="54" t="str">
        <f>VLOOKUP(V179,'Sec-Sub'!$A$4:$C$164,2,FALSE)</f>
        <v>HEBT</v>
      </c>
      <c r="X179" s="54" t="str">
        <f>VLOOKUP(V179,'Sec-Sub'!$A$4:$C$164,3,FALSE)</f>
        <v>020</v>
      </c>
      <c r="Y179" s="54" t="str">
        <f>CONCATENATE(X179,Names!$I$3)</f>
        <v>020PRL</v>
      </c>
      <c r="AC179" s="8">
        <f>SUM(AD179:AE184)</f>
        <v>3</v>
      </c>
      <c r="AD179" s="1817">
        <v>1</v>
      </c>
      <c r="AE179" s="10"/>
      <c r="AF179">
        <v>1</v>
      </c>
      <c r="AI179" s="1266" t="str">
        <f>IF(ISNUMBER(R179),CONCATENATE(Names!$C$3,R179),"")</f>
        <v/>
      </c>
      <c r="AK179" t="str">
        <f t="shared" si="98"/>
        <v>0</v>
      </c>
      <c r="AL179">
        <f t="shared" si="99"/>
        <v>91</v>
      </c>
      <c r="AM179" t="str">
        <f t="shared" si="100"/>
        <v>HEBT</v>
      </c>
      <c r="AN179" t="str">
        <f t="shared" si="101"/>
        <v>020PRL</v>
      </c>
      <c r="AO179" t="str">
        <f t="shared" si="102"/>
        <v>091</v>
      </c>
      <c r="AP179" t="str">
        <f>IF(ISNUMBER(E179),CONCATENATE(Names!$C$5,Names!$N$3,AO179),"")</f>
        <v>PRLRL-091</v>
      </c>
      <c r="AQ179" t="str">
        <f>IF(ISNUMBER(E179),CONCATENATE(Names!$D$5,AO179),"")</f>
        <v>L091</v>
      </c>
      <c r="AR179" t="str">
        <f>IF(ISNUMBER(E179),CONCATENATE(Names!$C$10,Names!$N$3,AQ179),"")</f>
        <v>PRLEH-L091</v>
      </c>
      <c r="AS179" t="str">
        <f>IF(ISNUMBER(E179),CONCATENATE(Names!$C$11,Names!$N$3,AQ179),"")</f>
        <v>PRLTE-L091</v>
      </c>
      <c r="AU179" s="13" t="str">
        <f t="shared" si="103"/>
        <v/>
      </c>
      <c r="AV179" t="str">
        <f t="shared" si="104"/>
        <v/>
      </c>
      <c r="AW179" t="str">
        <f t="shared" si="105"/>
        <v/>
      </c>
      <c r="AX179" t="str">
        <f t="shared" si="106"/>
        <v/>
      </c>
      <c r="AY179" t="str">
        <f t="shared" si="107"/>
        <v/>
      </c>
      <c r="AZ179" t="str">
        <f>IF(ISNUMBER(A179),CONCATENATE(Names!$C$6,Names!$N$3,AU179,A179),"")</f>
        <v/>
      </c>
      <c r="BA179" t="str">
        <f>IF(ISNUMBER(A179),CONCATENATE(Names!$C$7,Names!$N$3,AU179,A179),"")</f>
        <v/>
      </c>
      <c r="BB179" t="str">
        <f>IF(ISNUMBER(A179),CONCATENATE(Names!$C$8,Names!$N$3,AU179,A179),"")</f>
        <v/>
      </c>
      <c r="BC179" t="str">
        <f>IF(ISNUMBER(A179),CONCATENATE(Names!$D$6,AY179),"")</f>
        <v/>
      </c>
      <c r="BD179" t="str">
        <f>IF(ISNUMBER(A179),CONCATENATE(Names!$C$10,Names!$N$3,BC179),"")</f>
        <v/>
      </c>
      <c r="BE179" t="str">
        <f>IF(ISNUMBER(A179),CONCATENATE(Names!$C$11,Names!$N$3,BC179),"")</f>
        <v/>
      </c>
      <c r="BF179" t="str">
        <f>IF(ISNUMBER(A179),CONCATENATE(Names!$D$7,AY179),"")</f>
        <v/>
      </c>
      <c r="BG179" t="str">
        <f>IF(ISNUMBER(A179),CONCATENATE(Names!$C$10,Names!$N$3,BF179),"")</f>
        <v/>
      </c>
      <c r="BH179" t="str">
        <f>IF(ISNUMBER(A179),CONCATENATE(Names!$C$11,Names!$N$3,BF179),"")</f>
        <v/>
      </c>
      <c r="BI179" t="str">
        <f>IF(ISNUMBER(A179),CONCATENATE(Names!$C$12,Names!$N$3,BC179),"")</f>
        <v/>
      </c>
      <c r="BJ179" t="str">
        <f>IF(ISNUMBER(A179),CONCATENATE(Names!$C$24,Names!$N$3,AY179),"")</f>
        <v/>
      </c>
      <c r="BK179" t="str">
        <f>IF(ISNUMBER(A179),CONCATENATE(Names!$C$9,Names!$N$3,AY179),"")</f>
        <v/>
      </c>
      <c r="BS179" s="157"/>
      <c r="BT179" s="105">
        <f>COUNTIFS($BW$5:BW179,"&lt;&gt;"&amp;"")</f>
        <v>33</v>
      </c>
      <c r="BU179" s="103" t="str">
        <f t="shared" si="94"/>
        <v/>
      </c>
      <c r="BV179" s="103" t="str">
        <f t="shared" si="95"/>
        <v/>
      </c>
      <c r="BW179" s="103"/>
      <c r="BY179" t="str">
        <f>IF($BW179="","",CONCATENATE($BW179,Names!$N$3,$BX179))</f>
        <v/>
      </c>
      <c r="BZ179" s="157"/>
      <c r="CA179" s="13" t="str">
        <f>IF(ISNUMBER(A179),CONCATENATE(W179,Names!$H$3,Y179,Names!$J$3,Names!$K$3,Names!$L$3,BK179),"")</f>
        <v/>
      </c>
      <c r="CB179" s="13" t="str">
        <f>IF(ISNUMBER(A179),CONCATENATE(W179,Names!$H$3,Y179,Names!$J$3,Names!$K$3,Names!$L$3,BB179),"")</f>
        <v/>
      </c>
      <c r="CC179" s="13" t="str">
        <f>IF($BW179="","",CONCATENATE(W179,Names!$H$3,Y179,Names!$J$3,Names!$K$3,Names!$L$3,$BW179,Names!$N$3,$BX179))</f>
        <v/>
      </c>
      <c r="CF179" s="13" t="str">
        <f>IF(ISNUMBER($A179),CONCATENATE($BK179,Names!$P$3,Dev!$DA$130),"")</f>
        <v/>
      </c>
      <c r="CG179" s="13" t="str">
        <f>IF(ISNUMBER($A179),CONCATENATE($BK179,Names!$P$3,Dev!$DD$130),"")</f>
        <v/>
      </c>
      <c r="CH179" s="13" t="str">
        <f>IF(ISNUMBER($A179),CONCATENATE($BK179,Names!$P$3,Dev!$DG$130),"")</f>
        <v/>
      </c>
      <c r="CI179" s="13" t="str">
        <f>IF(ISNUMBER($A179),CONCATENATE($BK179,Names!$P$3,Dev!$DK$130),"")</f>
        <v/>
      </c>
      <c r="CJ179" s="13" t="str">
        <f>IF(ISNUMBER($A179),CONCATENATE($BK179,Names!$P$3,Dev!$DN$130),"")</f>
        <v/>
      </c>
      <c r="CK179" s="13" t="str">
        <f>IF(ISNUMBER($A179),CONCATENATE($BK179,Names!$P$3,Dev!$DQ$130),"")</f>
        <v/>
      </c>
      <c r="CL179" s="13"/>
      <c r="CM179" s="13" t="str">
        <f>""</f>
        <v/>
      </c>
      <c r="CN179" s="13" t="str">
        <f>IF(ISNUMBER($A179),CONCATENATE($BB179,Names!$P$3,Dev!$CZ$48),"")</f>
        <v/>
      </c>
      <c r="CO179" s="13" t="str">
        <f>IF(ISNUMBER($A179),CONCATENATE($BB179,Names!$P$3,Dev!$DF$48),"")</f>
        <v/>
      </c>
      <c r="CP179" s="13" t="str">
        <f>IF(ISNUMBER($A179),CONCATENATE($BB179,Names!$P$3,Dev!$DI$48),"")</f>
        <v/>
      </c>
      <c r="CQ179" s="13" t="str">
        <f>IF(ISNUMBER($A179),CONCATENATE($BB179,Names!$P$3,Dev!$DM$48),"")</f>
        <v/>
      </c>
      <c r="CR179" s="13" t="str">
        <f>IF(ISNUMBER($A179),CONCATENATE($BB179,Names!$P$3,Dev!$DV$48),"")</f>
        <v/>
      </c>
      <c r="CS179" s="13" t="str">
        <f>IF(ISNUMBER($A179),CONCATENATE($BB179,Names!$P$3,Dev!$DZ$48),"")</f>
        <v/>
      </c>
      <c r="CT179" s="13" t="str">
        <f>IF(ISNUMBER($A179),CONCATENATE($BB179,Names!$P$3,Dev!$EI$48),"")</f>
        <v/>
      </c>
      <c r="CU179" s="13" t="str">
        <f>IF(ISNUMBER($A179),CONCATENATE($BB179,Names!$P$3,Dev!$FZ$48),"")</f>
        <v/>
      </c>
      <c r="CV179" s="13" t="str">
        <f>IF(ISNUMBER($A179),CONCATENATE($BB179,Names!$P$3,Dev!$GI$48),"")</f>
        <v/>
      </c>
      <c r="CW179" s="13" t="str">
        <f>IF(ISNUMBER($A179),CONCATENATE($BB179,Names!$P$3,Dev!$GM$48),"")</f>
        <v/>
      </c>
      <c r="CX179" s="13"/>
      <c r="CY179" s="13" t="str">
        <f>IF(ISNUMBER($A179),CONCATENATE($BB179,Names!$P$3,Dev!$EM$48),"")</f>
        <v/>
      </c>
      <c r="CZ179" s="13" t="str">
        <f>IF(ISNUMBER($A179),CONCATENATE($BB179,Names!$P$3,Dev!$EV$48),"")</f>
        <v/>
      </c>
      <c r="DA179" s="13" t="str">
        <f>IF(ISNUMBER($A179),CONCATENATE($BB179,Names!$P$3,Dev!$EZ$48),"")</f>
        <v/>
      </c>
      <c r="DB179" s="13" t="str">
        <f>IF(ISNUMBER($A179),CONCATENATE($BB179,Names!$P$3,Dev!$FI$48),"")</f>
        <v/>
      </c>
      <c r="DC179" s="13" t="str">
        <f>IF(ISNUMBER($A179),CONCATENATE($BB179,Names!$P$3,Dev!$FM$48),"")</f>
        <v/>
      </c>
      <c r="DD179" s="13" t="str">
        <f>IF(ISNUMBER($A179),CONCATENATE($BB179,Names!$P$3,Dev!$FV$48),"")</f>
        <v/>
      </c>
      <c r="DE179" s="13" t="str">
        <f>IF(ISNUMBER($A179),CONCATENATE($BB179,Names!$P$3,Dev!$GP$48),"")</f>
        <v/>
      </c>
      <c r="DI179" s="105">
        <f>COUNTIFS($DL$5:DL179,"&lt;&gt;"&amp;"")</f>
        <v>1</v>
      </c>
      <c r="DJ179" s="1198" t="str">
        <f t="shared" si="76"/>
        <v>HEBT</v>
      </c>
      <c r="DK179" s="1198" t="str">
        <f t="shared" si="77"/>
        <v>020PRL</v>
      </c>
      <c r="DL179" s="1198" t="str">
        <f>"-&gt;"</f>
        <v>-&gt;</v>
      </c>
      <c r="DM179" s="1198" t="str">
        <f>IF($DL179="","",_xlfn.CONCAT(Names!$D$5,$AO179))</f>
        <v>L091</v>
      </c>
      <c r="DN179" s="1198" t="str">
        <f>IF($DL179="","",CONCATENATE(Names!$C$26,Names!$N$3,$DM179))</f>
        <v>PRLEHC-L091</v>
      </c>
      <c r="DO179" s="1198" t="str">
        <f>IF($DL179="","",CONCATENATE(Names!$C$25,Names!$N$3,$DM179))</f>
        <v>PRLTEC-L091</v>
      </c>
    </row>
    <row r="180" spans="1:119">
      <c r="C180" s="6">
        <v>4.1349999999999998</v>
      </c>
      <c r="D180" s="1">
        <v>50</v>
      </c>
      <c r="E180">
        <v>92</v>
      </c>
      <c r="F180">
        <v>1</v>
      </c>
      <c r="G180" s="2">
        <f t="shared" si="91"/>
        <v>374.99499999999961</v>
      </c>
      <c r="H180" s="2">
        <f t="shared" si="89"/>
        <v>377.0624999999996</v>
      </c>
      <c r="J180" s="38"/>
      <c r="K180" s="58"/>
      <c r="L180" s="2" t="str">
        <f>IF(ISNUMBER(E180),VLOOKUP(C180,'TE,EHnames'!$B$4:$F$11,'TE,EHnames'!$C$2,FALSE),"")</f>
        <v>RST/10/50-2/1</v>
      </c>
      <c r="M180" s="2" t="str">
        <f>IF(ISNUMBER(E180),VLOOKUP(C180,'TE,EHnames'!$B$4:$F$11,'TE,EHnames'!$F$2,FALSE),"")</f>
        <v>PT100-3000</v>
      </c>
      <c r="O180" s="13" t="str">
        <f t="shared" si="108"/>
        <v/>
      </c>
      <c r="S180" t="str">
        <f>IFERROR(VLOOKUP(P180,Racks!$H$4:$M$30,6),"")</f>
        <v/>
      </c>
      <c r="V180" s="54">
        <f>COUNTIFS('Sec-Sub'!$K$4:$K$164,"&lt;="&amp;H180)</f>
        <v>103</v>
      </c>
      <c r="W180" s="54" t="str">
        <f>VLOOKUP(V180,'Sec-Sub'!$A$4:$C$164,2,FALSE)</f>
        <v>HEBT</v>
      </c>
      <c r="X180" s="54" t="str">
        <f>VLOOKUP(V180,'Sec-Sub'!$A$4:$C$164,3,FALSE)</f>
        <v>020</v>
      </c>
      <c r="Y180" s="54" t="str">
        <f>CONCATENATE(X180,Names!$I$3)</f>
        <v>020PRL</v>
      </c>
      <c r="AC180" s="27">
        <f>SUM(D179:D184)</f>
        <v>232</v>
      </c>
      <c r="AD180" s="1817"/>
      <c r="AE180" s="22"/>
      <c r="AF180">
        <v>1</v>
      </c>
      <c r="AI180" s="1266" t="str">
        <f>IF(ISNUMBER(R180),CONCATENATE(Names!$C$3,R180),"")</f>
        <v/>
      </c>
      <c r="AK180" t="str">
        <f t="shared" si="98"/>
        <v>0</v>
      </c>
      <c r="AL180">
        <f t="shared" si="99"/>
        <v>92</v>
      </c>
      <c r="AM180" t="str">
        <f t="shared" si="100"/>
        <v>HEBT</v>
      </c>
      <c r="AN180" t="str">
        <f t="shared" si="101"/>
        <v>020PRL</v>
      </c>
      <c r="AO180" t="str">
        <f t="shared" si="102"/>
        <v>092</v>
      </c>
      <c r="AP180" t="str">
        <f>IF(ISNUMBER(E180),CONCATENATE(Names!$C$5,Names!$N$3,AO180),"")</f>
        <v>PRLRL-092</v>
      </c>
      <c r="AQ180" t="str">
        <f>IF(ISNUMBER(E180),CONCATENATE(Names!$D$5,AO180),"")</f>
        <v>L092</v>
      </c>
      <c r="AR180" t="str">
        <f>IF(ISNUMBER(E180),CONCATENATE(Names!$C$10,Names!$N$3,AQ180),"")</f>
        <v>PRLEH-L092</v>
      </c>
      <c r="AS180" t="str">
        <f>IF(ISNUMBER(E180),CONCATENATE(Names!$C$11,Names!$N$3,AQ180),"")</f>
        <v>PRLTE-L092</v>
      </c>
      <c r="AU180" s="13" t="str">
        <f t="shared" si="103"/>
        <v/>
      </c>
      <c r="AV180" t="str">
        <f t="shared" si="104"/>
        <v/>
      </c>
      <c r="AW180" t="str">
        <f t="shared" si="105"/>
        <v/>
      </c>
      <c r="AX180" t="str">
        <f t="shared" si="106"/>
        <v/>
      </c>
      <c r="AY180" t="str">
        <f t="shared" si="107"/>
        <v/>
      </c>
      <c r="AZ180" t="str">
        <f>IF(ISNUMBER(A180),CONCATENATE(Names!$C$6,Names!$N$3,AU180,A180),"")</f>
        <v/>
      </c>
      <c r="BA180" t="str">
        <f>IF(ISNUMBER(A180),CONCATENATE(Names!$C$7,Names!$N$3,AU180,A180),"")</f>
        <v/>
      </c>
      <c r="BB180" t="str">
        <f>IF(ISNUMBER(A180),CONCATENATE(Names!$C$8,Names!$N$3,AU180,A180),"")</f>
        <v/>
      </c>
      <c r="BC180" t="str">
        <f>IF(ISNUMBER(A180),CONCATENATE(Names!$D$6,AY180),"")</f>
        <v/>
      </c>
      <c r="BD180" t="str">
        <f>IF(ISNUMBER(A180),CONCATENATE(Names!$C$10,Names!$N$3,BC180),"")</f>
        <v/>
      </c>
      <c r="BE180" t="str">
        <f>IF(ISNUMBER(A180),CONCATENATE(Names!$C$11,Names!$N$3,BC180),"")</f>
        <v/>
      </c>
      <c r="BF180" t="str">
        <f>IF(ISNUMBER(A180),CONCATENATE(Names!$D$7,AY180),"")</f>
        <v/>
      </c>
      <c r="BG180" t="str">
        <f>IF(ISNUMBER(A180),CONCATENATE(Names!$C$10,Names!$N$3,BF180),"")</f>
        <v/>
      </c>
      <c r="BH180" t="str">
        <f>IF(ISNUMBER(A180),CONCATENATE(Names!$C$11,Names!$N$3,BF180),"")</f>
        <v/>
      </c>
      <c r="BI180" t="str">
        <f>IF(ISNUMBER(A180),CONCATENATE(Names!$C$12,Names!$N$3,BC180),"")</f>
        <v/>
      </c>
      <c r="BJ180" t="str">
        <f>IF(ISNUMBER(A180),CONCATENATE(Names!$C$24,Names!$N$3,AY180),"")</f>
        <v/>
      </c>
      <c r="BK180" t="str">
        <f>IF(ISNUMBER(A180),CONCATENATE(Names!$C$9,Names!$N$3,AY180),"")</f>
        <v/>
      </c>
      <c r="BS180" s="157"/>
      <c r="BT180" s="105">
        <f>COUNTIFS($BW$5:BW180,"&lt;&gt;"&amp;"")</f>
        <v>33</v>
      </c>
      <c r="BU180" s="103" t="str">
        <f t="shared" si="94"/>
        <v/>
      </c>
      <c r="BV180" s="103" t="str">
        <f t="shared" si="95"/>
        <v/>
      </c>
      <c r="BW180" s="103"/>
      <c r="BY180" t="str">
        <f>IF($BW180="","",CONCATENATE($BW180,Names!$N$3,$BX180))</f>
        <v/>
      </c>
      <c r="BZ180" s="157"/>
      <c r="CA180" s="13" t="str">
        <f>IF(ISNUMBER(A180),CONCATENATE(W180,Names!$H$3,Y180,Names!$J$3,Names!$K$3,Names!$L$3,BK180),"")</f>
        <v/>
      </c>
      <c r="CB180" s="13" t="str">
        <f>IF(ISNUMBER(A180),CONCATENATE(W180,Names!$H$3,Y180,Names!$J$3,Names!$K$3,Names!$L$3,BB180),"")</f>
        <v/>
      </c>
      <c r="CC180" s="13" t="str">
        <f>IF($BW180="","",CONCATENATE(W180,Names!$H$3,Y180,Names!$J$3,Names!$K$3,Names!$L$3,$BW180,Names!$N$3,$BX180))</f>
        <v/>
      </c>
      <c r="CF180" s="13" t="str">
        <f>IF(ISNUMBER($A180),CONCATENATE($BK180,Names!$P$3,Dev!$DA$130),"")</f>
        <v/>
      </c>
      <c r="CG180" s="13" t="str">
        <f>IF(ISNUMBER($A180),CONCATENATE($BK180,Names!$P$3,Dev!$DD$130),"")</f>
        <v/>
      </c>
      <c r="CH180" s="13" t="str">
        <f>IF(ISNUMBER($A180),CONCATENATE($BK180,Names!$P$3,Dev!$DG$130),"")</f>
        <v/>
      </c>
      <c r="CI180" s="13" t="str">
        <f>IF(ISNUMBER($A180),CONCATENATE($BK180,Names!$P$3,Dev!$DK$130),"")</f>
        <v/>
      </c>
      <c r="CJ180" s="13" t="str">
        <f>IF(ISNUMBER($A180),CONCATENATE($BK180,Names!$P$3,Dev!$DN$130),"")</f>
        <v/>
      </c>
      <c r="CK180" s="13" t="str">
        <f>IF(ISNUMBER($A180),CONCATENATE($BK180,Names!$P$3,Dev!$DQ$130),"")</f>
        <v/>
      </c>
      <c r="CL180" s="13"/>
      <c r="CM180" s="13" t="str">
        <f>""</f>
        <v/>
      </c>
      <c r="CN180" s="13" t="str">
        <f>IF(ISNUMBER($A180),CONCATENATE($BB180,Names!$P$3,Dev!$CZ$48),"")</f>
        <v/>
      </c>
      <c r="CO180" s="13" t="str">
        <f>IF(ISNUMBER($A180),CONCATENATE($BB180,Names!$P$3,Dev!$DF$48),"")</f>
        <v/>
      </c>
      <c r="CP180" s="13" t="str">
        <f>IF(ISNUMBER($A180),CONCATENATE($BB180,Names!$P$3,Dev!$DI$48),"")</f>
        <v/>
      </c>
      <c r="CQ180" s="13" t="str">
        <f>IF(ISNUMBER($A180),CONCATENATE($BB180,Names!$P$3,Dev!$DM$48),"")</f>
        <v/>
      </c>
      <c r="CR180" s="13" t="str">
        <f>IF(ISNUMBER($A180),CONCATENATE($BB180,Names!$P$3,Dev!$DV$48),"")</f>
        <v/>
      </c>
      <c r="CS180" s="13" t="str">
        <f>IF(ISNUMBER($A180),CONCATENATE($BB180,Names!$P$3,Dev!$DZ$48),"")</f>
        <v/>
      </c>
      <c r="CT180" s="13" t="str">
        <f>IF(ISNUMBER($A180),CONCATENATE($BB180,Names!$P$3,Dev!$EI$48),"")</f>
        <v/>
      </c>
      <c r="CU180" s="13" t="str">
        <f>IF(ISNUMBER($A180),CONCATENATE($BB180,Names!$P$3,Dev!$FZ$48),"")</f>
        <v/>
      </c>
      <c r="CV180" s="13" t="str">
        <f>IF(ISNUMBER($A180),CONCATENATE($BB180,Names!$P$3,Dev!$GI$48),"")</f>
        <v/>
      </c>
      <c r="CW180" s="13" t="str">
        <f>IF(ISNUMBER($A180),CONCATENATE($BB180,Names!$P$3,Dev!$GM$48),"")</f>
        <v/>
      </c>
      <c r="CX180" s="13"/>
      <c r="CY180" s="13" t="str">
        <f>IF(ISNUMBER($A180),CONCATENATE($BB180,Names!$P$3,Dev!$EM$48),"")</f>
        <v/>
      </c>
      <c r="CZ180" s="13" t="str">
        <f>IF(ISNUMBER($A180),CONCATENATE($BB180,Names!$P$3,Dev!$EV$48),"")</f>
        <v/>
      </c>
      <c r="DA180" s="13" t="str">
        <f>IF(ISNUMBER($A180),CONCATENATE($BB180,Names!$P$3,Dev!$EZ$48),"")</f>
        <v/>
      </c>
      <c r="DB180" s="13" t="str">
        <f>IF(ISNUMBER($A180),CONCATENATE($BB180,Names!$P$3,Dev!$FI$48),"")</f>
        <v/>
      </c>
      <c r="DC180" s="13" t="str">
        <f>IF(ISNUMBER($A180),CONCATENATE($BB180,Names!$P$3,Dev!$FM$48),"")</f>
        <v/>
      </c>
      <c r="DD180" s="13" t="str">
        <f>IF(ISNUMBER($A180),CONCATENATE($BB180,Names!$P$3,Dev!$FV$48),"")</f>
        <v/>
      </c>
      <c r="DE180" s="13" t="str">
        <f>IF(ISNUMBER($A180),CONCATENATE($BB180,Names!$P$3,Dev!$GP$48),"")</f>
        <v/>
      </c>
      <c r="DI180" s="105">
        <f>COUNTIFS($DL$5:DL180,"&lt;&gt;"&amp;"")</f>
        <v>2</v>
      </c>
      <c r="DJ180" s="1198" t="str">
        <f t="shared" si="76"/>
        <v>HEBT</v>
      </c>
      <c r="DK180" s="1198" t="str">
        <f t="shared" si="77"/>
        <v>020PRL</v>
      </c>
      <c r="DL180" s="1198" t="str">
        <f>"-&gt;"</f>
        <v>-&gt;</v>
      </c>
      <c r="DM180" s="1198" t="str">
        <f>IF($DL180="","",_xlfn.CONCAT(Names!$D$5,$AO180))</f>
        <v>L092</v>
      </c>
      <c r="DN180" s="1198" t="str">
        <f>IF($DL180="","",CONCATENATE(Names!$C$26,Names!$N$3,$DM180))</f>
        <v>PRLEHC-L092</v>
      </c>
      <c r="DO180" s="1198" t="str">
        <f>IF($DL180="","",CONCATENATE(Names!$C$25,Names!$N$3,$DM180))</f>
        <v>PRLTEC-L092</v>
      </c>
    </row>
    <row r="181" spans="1:119">
      <c r="C181" s="6">
        <v>4.1349999999999998</v>
      </c>
      <c r="D181" s="1">
        <v>50</v>
      </c>
      <c r="E181">
        <v>93</v>
      </c>
      <c r="F181">
        <v>1</v>
      </c>
      <c r="G181" s="2">
        <f t="shared" si="91"/>
        <v>379.1299999999996</v>
      </c>
      <c r="H181" s="2">
        <f t="shared" si="89"/>
        <v>381.19749999999959</v>
      </c>
      <c r="J181" s="38"/>
      <c r="K181" s="58"/>
      <c r="L181" s="2" t="str">
        <f>IF(ISNUMBER(E181),VLOOKUP(C181,'TE,EHnames'!$B$4:$F$11,'TE,EHnames'!$C$2,FALSE),"")</f>
        <v>RST/10/50-2/1</v>
      </c>
      <c r="M181" s="2" t="str">
        <f>IF(ISNUMBER(E181),VLOOKUP(C181,'TE,EHnames'!$B$4:$F$11,'TE,EHnames'!$F$2,FALSE),"")</f>
        <v>PT100-3000</v>
      </c>
      <c r="O181" s="13" t="str">
        <f t="shared" si="108"/>
        <v/>
      </c>
      <c r="Q181" s="55">
        <v>379.57499999999999</v>
      </c>
      <c r="R181" s="42">
        <v>310</v>
      </c>
      <c r="S181" t="str">
        <f>IFERROR(VLOOKUP(P181,Racks!$H$4:$M$30,6),"")</f>
        <v/>
      </c>
      <c r="V181" s="54">
        <f>COUNTIFS('Sec-Sub'!$K$4:$K$164,"&lt;="&amp;H181)</f>
        <v>105</v>
      </c>
      <c r="W181" s="54" t="str">
        <f>VLOOKUP(V181,'Sec-Sub'!$A$4:$C$164,2,FALSE)</f>
        <v>HEBT</v>
      </c>
      <c r="X181" s="54" t="str">
        <f>VLOOKUP(V181,'Sec-Sub'!$A$4:$C$164,3,FALSE)</f>
        <v>030</v>
      </c>
      <c r="Y181" s="54" t="str">
        <f>CONCATENATE(X181,Names!$I$3)</f>
        <v>030PRL</v>
      </c>
      <c r="AC181" s="18"/>
      <c r="AD181" s="1811">
        <v>1</v>
      </c>
      <c r="AE181" s="22"/>
      <c r="AI181" s="1266" t="str">
        <f>IF(ISNUMBER(R181),CONCATENATE(Names!$C$3,R181),"")</f>
        <v>STUB310</v>
      </c>
      <c r="AK181" t="str">
        <f t="shared" si="98"/>
        <v>0</v>
      </c>
      <c r="AL181">
        <f t="shared" si="99"/>
        <v>93</v>
      </c>
      <c r="AM181" t="str">
        <f t="shared" si="100"/>
        <v>HEBT</v>
      </c>
      <c r="AN181" t="str">
        <f t="shared" si="101"/>
        <v>030PRL</v>
      </c>
      <c r="AO181" t="str">
        <f t="shared" si="102"/>
        <v>093</v>
      </c>
      <c r="AP181" t="str">
        <f>IF(ISNUMBER(E181),CONCATENATE(Names!$C$5,Names!$N$3,AO181),"")</f>
        <v>PRLRL-093</v>
      </c>
      <c r="AQ181" t="str">
        <f>IF(ISNUMBER(E181),CONCATENATE(Names!$D$5,AO181),"")</f>
        <v>L093</v>
      </c>
      <c r="AR181" t="str">
        <f>IF(ISNUMBER(E181),CONCATENATE(Names!$C$10,Names!$N$3,AQ181),"")</f>
        <v>PRLEH-L093</v>
      </c>
      <c r="AS181" t="str">
        <f>IF(ISNUMBER(E181),CONCATENATE(Names!$C$11,Names!$N$3,AQ181),"")</f>
        <v>PRLTE-L093</v>
      </c>
      <c r="AU181" s="13" t="str">
        <f t="shared" si="103"/>
        <v/>
      </c>
      <c r="AV181" t="str">
        <f t="shared" si="104"/>
        <v/>
      </c>
      <c r="AW181" t="str">
        <f t="shared" si="105"/>
        <v/>
      </c>
      <c r="AX181" t="str">
        <f t="shared" si="106"/>
        <v/>
      </c>
      <c r="AY181" t="str">
        <f t="shared" si="107"/>
        <v/>
      </c>
      <c r="AZ181" t="str">
        <f>IF(ISNUMBER(A181),CONCATENATE(Names!$C$6,Names!$N$3,AU181,A181),"")</f>
        <v/>
      </c>
      <c r="BA181" t="str">
        <f>IF(ISNUMBER(A181),CONCATENATE(Names!$C$7,Names!$N$3,AU181,A181),"")</f>
        <v/>
      </c>
      <c r="BB181" t="str">
        <f>IF(ISNUMBER(A181),CONCATENATE(Names!$C$8,Names!$N$3,AU181,A181),"")</f>
        <v/>
      </c>
      <c r="BC181" t="str">
        <f>IF(ISNUMBER(A181),CONCATENATE(Names!$D$6,AY181),"")</f>
        <v/>
      </c>
      <c r="BD181" t="str">
        <f>IF(ISNUMBER(A181),CONCATENATE(Names!$C$10,Names!$N$3,BC181),"")</f>
        <v/>
      </c>
      <c r="BE181" t="str">
        <f>IF(ISNUMBER(A181),CONCATENATE(Names!$C$11,Names!$N$3,BC181),"")</f>
        <v/>
      </c>
      <c r="BF181" t="str">
        <f>IF(ISNUMBER(A181),CONCATENATE(Names!$D$7,AY181),"")</f>
        <v/>
      </c>
      <c r="BG181" t="str">
        <f>IF(ISNUMBER(A181),CONCATENATE(Names!$C$10,Names!$N$3,BF181),"")</f>
        <v/>
      </c>
      <c r="BH181" t="str">
        <f>IF(ISNUMBER(A181),CONCATENATE(Names!$C$11,Names!$N$3,BF181),"")</f>
        <v/>
      </c>
      <c r="BI181" t="str">
        <f>IF(ISNUMBER(A181),CONCATENATE(Names!$C$12,Names!$N$3,BC181),"")</f>
        <v/>
      </c>
      <c r="BJ181" t="str">
        <f>IF(ISNUMBER(A181),CONCATENATE(Names!$C$24,Names!$N$3,AY181),"")</f>
        <v/>
      </c>
      <c r="BK181" t="str">
        <f>IF(ISNUMBER(A181),CONCATENATE(Names!$C$9,Names!$N$3,AY181),"")</f>
        <v/>
      </c>
      <c r="BS181" s="157"/>
      <c r="BT181" s="105">
        <f>COUNTIFS($BW$5:BW181,"&lt;&gt;"&amp;"")</f>
        <v>33</v>
      </c>
      <c r="BU181" s="103" t="str">
        <f t="shared" si="94"/>
        <v/>
      </c>
      <c r="BV181" s="103" t="str">
        <f t="shared" si="95"/>
        <v/>
      </c>
      <c r="BW181" s="103"/>
      <c r="BY181" t="str">
        <f>IF($BW181="","",CONCATENATE($BW181,Names!$N$3,$BX181))</f>
        <v/>
      </c>
      <c r="BZ181" s="157"/>
      <c r="CA181" s="13" t="str">
        <f>IF(ISNUMBER(A181),CONCATENATE(W181,Names!$H$3,Y181,Names!$J$3,Names!$K$3,Names!$L$3,BK181),"")</f>
        <v/>
      </c>
      <c r="CB181" s="13" t="str">
        <f>IF(ISNUMBER(A181),CONCATENATE(W181,Names!$H$3,Y181,Names!$J$3,Names!$K$3,Names!$L$3,BB181),"")</f>
        <v/>
      </c>
      <c r="CC181" s="13" t="str">
        <f>IF($BW181="","",CONCATENATE(W181,Names!$H$3,Y181,Names!$J$3,Names!$K$3,Names!$L$3,$BW181,Names!$N$3,$BX181))</f>
        <v/>
      </c>
      <c r="CF181" s="13" t="str">
        <f>IF(ISNUMBER($A181),CONCATENATE($BK181,Names!$P$3,Dev!$DA$130),"")</f>
        <v/>
      </c>
      <c r="CG181" s="13" t="str">
        <f>IF(ISNUMBER($A181),CONCATENATE($BK181,Names!$P$3,Dev!$DD$130),"")</f>
        <v/>
      </c>
      <c r="CH181" s="13" t="str">
        <f>IF(ISNUMBER($A181),CONCATENATE($BK181,Names!$P$3,Dev!$DG$130),"")</f>
        <v/>
      </c>
      <c r="CI181" s="13" t="str">
        <f>IF(ISNUMBER($A181),CONCATENATE($BK181,Names!$P$3,Dev!$DK$130),"")</f>
        <v/>
      </c>
      <c r="CJ181" s="13" t="str">
        <f>IF(ISNUMBER($A181),CONCATENATE($BK181,Names!$P$3,Dev!$DN$130),"")</f>
        <v/>
      </c>
      <c r="CK181" s="13" t="str">
        <f>IF(ISNUMBER($A181),CONCATENATE($BK181,Names!$P$3,Dev!$DQ$130),"")</f>
        <v/>
      </c>
      <c r="CL181" s="13"/>
      <c r="CM181" s="13" t="str">
        <f>""</f>
        <v/>
      </c>
      <c r="CN181" s="13" t="str">
        <f>IF(ISNUMBER($A181),CONCATENATE($BB181,Names!$P$3,Dev!$CZ$48),"")</f>
        <v/>
      </c>
      <c r="CO181" s="13" t="str">
        <f>IF(ISNUMBER($A181),CONCATENATE($BB181,Names!$P$3,Dev!$DF$48),"")</f>
        <v/>
      </c>
      <c r="CP181" s="13" t="str">
        <f>IF(ISNUMBER($A181),CONCATENATE($BB181,Names!$P$3,Dev!$DI$48),"")</f>
        <v/>
      </c>
      <c r="CQ181" s="13" t="str">
        <f>IF(ISNUMBER($A181),CONCATENATE($BB181,Names!$P$3,Dev!$DM$48),"")</f>
        <v/>
      </c>
      <c r="CR181" s="13" t="str">
        <f>IF(ISNUMBER($A181),CONCATENATE($BB181,Names!$P$3,Dev!$DV$48),"")</f>
        <v/>
      </c>
      <c r="CS181" s="13" t="str">
        <f>IF(ISNUMBER($A181),CONCATENATE($BB181,Names!$P$3,Dev!$DZ$48),"")</f>
        <v/>
      </c>
      <c r="CT181" s="13" t="str">
        <f>IF(ISNUMBER($A181),CONCATENATE($BB181,Names!$P$3,Dev!$EI$48),"")</f>
        <v/>
      </c>
      <c r="CU181" s="13" t="str">
        <f>IF(ISNUMBER($A181),CONCATENATE($BB181,Names!$P$3,Dev!$FZ$48),"")</f>
        <v/>
      </c>
      <c r="CV181" s="13" t="str">
        <f>IF(ISNUMBER($A181),CONCATENATE($BB181,Names!$P$3,Dev!$GI$48),"")</f>
        <v/>
      </c>
      <c r="CW181" s="13" t="str">
        <f>IF(ISNUMBER($A181),CONCATENATE($BB181,Names!$P$3,Dev!$GM$48),"")</f>
        <v/>
      </c>
      <c r="CX181" s="13"/>
      <c r="CY181" s="13" t="str">
        <f>IF(ISNUMBER($A181),CONCATENATE($BB181,Names!$P$3,Dev!$EM$48),"")</f>
        <v/>
      </c>
      <c r="CZ181" s="13" t="str">
        <f>IF(ISNUMBER($A181),CONCATENATE($BB181,Names!$P$3,Dev!$EV$48),"")</f>
        <v/>
      </c>
      <c r="DA181" s="13" t="str">
        <f>IF(ISNUMBER($A181),CONCATENATE($BB181,Names!$P$3,Dev!$EZ$48),"")</f>
        <v/>
      </c>
      <c r="DB181" s="13" t="str">
        <f>IF(ISNUMBER($A181),CONCATENATE($BB181,Names!$P$3,Dev!$FI$48),"")</f>
        <v/>
      </c>
      <c r="DC181" s="13" t="str">
        <f>IF(ISNUMBER($A181),CONCATENATE($BB181,Names!$P$3,Dev!$FM$48),"")</f>
        <v/>
      </c>
      <c r="DD181" s="13" t="str">
        <f>IF(ISNUMBER($A181),CONCATENATE($BB181,Names!$P$3,Dev!$FV$48),"")</f>
        <v/>
      </c>
      <c r="DE181" s="13" t="str">
        <f>IF(ISNUMBER($A181),CONCATENATE($BB181,Names!$P$3,Dev!$GP$48),"")</f>
        <v/>
      </c>
      <c r="DI181" s="105">
        <f>COUNTIFS($DL$5:DL181,"&lt;&gt;"&amp;"")</f>
        <v>2</v>
      </c>
      <c r="DJ181" s="1198" t="str">
        <f t="shared" si="76"/>
        <v/>
      </c>
      <c r="DK181" s="1198" t="str">
        <f t="shared" si="77"/>
        <v/>
      </c>
      <c r="DL181" s="1198"/>
      <c r="DM181" s="1198" t="str">
        <f>IF($DL181="","",_xlfn.CONCAT(Names!$D$5,$AO181))</f>
        <v/>
      </c>
      <c r="DN181" s="1198" t="str">
        <f>IF($DL181="","",CONCATENATE(Names!$C$26,Names!$N$3,$DM181))</f>
        <v/>
      </c>
      <c r="DO181" s="1198" t="str">
        <f>IF($DL181="","",CONCATENATE(Names!$C$25,Names!$N$3,$DM181))</f>
        <v/>
      </c>
    </row>
    <row r="182" spans="1:119" s="13" customFormat="1">
      <c r="A182" s="11">
        <v>47</v>
      </c>
      <c r="B182" s="11">
        <v>0.25</v>
      </c>
      <c r="C182" s="11"/>
      <c r="D182" s="11">
        <v>20</v>
      </c>
      <c r="F182" s="13">
        <v>1</v>
      </c>
      <c r="G182" s="2">
        <f t="shared" si="91"/>
        <v>383.26499999999959</v>
      </c>
      <c r="H182" s="2">
        <f t="shared" si="89"/>
        <v>383.38999999999959</v>
      </c>
      <c r="I182" s="1230">
        <f>I177+SUM(C177:C181)+B182</f>
        <v>383.38999999999987</v>
      </c>
      <c r="J182" s="56">
        <v>1751007000478</v>
      </c>
      <c r="K182" s="59">
        <v>18</v>
      </c>
      <c r="L182" s="2" t="str">
        <f>IF(ISNUMBER(E182),VLOOKUP(C182,'TE,EHnames'!$B$4:$F$11,'TE,EHnames'!$C$2,FALSE),"")</f>
        <v/>
      </c>
      <c r="M182" s="2" t="str">
        <f>IF(ISNUMBER(E182),VLOOKUP(C182,'TE,EHnames'!$B$4:$F$11,'TE,EHnames'!$F$2,FALSE),"")</f>
        <v/>
      </c>
      <c r="O182" s="14">
        <f>IF(ISNUMBER(A182),ABS(H182-$Q$181),"")</f>
        <v>3.8149999999995998</v>
      </c>
      <c r="P182" s="13">
        <v>310</v>
      </c>
      <c r="Q182">
        <f>(Q181+Q186)/2</f>
        <v>388.09500000000003</v>
      </c>
      <c r="S182" t="str">
        <f>IFERROR(VLOOKUP(P182,Racks!$H$4:$M$30,6),"")</f>
        <v/>
      </c>
      <c r="V182" s="54">
        <f>COUNTIFS('Sec-Sub'!$K$4:$K$164,"&lt;="&amp;H182)</f>
        <v>105</v>
      </c>
      <c r="W182" s="54" t="str">
        <f>VLOOKUP(V182,'Sec-Sub'!$A$4:$C$164,2,FALSE)</f>
        <v>HEBT</v>
      </c>
      <c r="X182" s="54" t="str">
        <f>VLOOKUP(V182,'Sec-Sub'!$A$4:$C$164,3,FALSE)</f>
        <v>030</v>
      </c>
      <c r="Y182" s="54" t="str">
        <f>CONCATENATE(X182,Names!$I$3)</f>
        <v>030PRL</v>
      </c>
      <c r="Z182" s="48" t="s">
        <v>209</v>
      </c>
      <c r="AA182" s="49" t="s">
        <v>186</v>
      </c>
      <c r="AC182" s="21"/>
      <c r="AD182" s="1811"/>
      <c r="AE182" s="17">
        <v>1</v>
      </c>
      <c r="AI182" s="1266" t="str">
        <f>IF(ISNUMBER(R182),CONCATENATE(Names!$C$3,R182),"")</f>
        <v/>
      </c>
      <c r="AJ182"/>
      <c r="AK182" t="str">
        <f t="shared" si="98"/>
        <v/>
      </c>
      <c r="AL182" t="str">
        <f t="shared" si="99"/>
        <v/>
      </c>
      <c r="AM182" t="str">
        <f t="shared" si="100"/>
        <v/>
      </c>
      <c r="AN182" t="str">
        <f t="shared" si="101"/>
        <v/>
      </c>
      <c r="AO182" t="str">
        <f t="shared" si="102"/>
        <v/>
      </c>
      <c r="AP182" t="str">
        <f>IF(ISNUMBER(E182),CONCATENATE(Names!$C$5,Names!$N$3,AO182),"")</f>
        <v/>
      </c>
      <c r="AQ182" t="str">
        <f>IF(ISNUMBER(E182),CONCATENATE(Names!$D$5,AO182),"")</f>
        <v/>
      </c>
      <c r="AR182" t="str">
        <f>IF(ISNUMBER(E182),CONCATENATE(Names!$C$10,Names!$N$3,AQ182),"")</f>
        <v/>
      </c>
      <c r="AS182" t="str">
        <f>IF(ISNUMBER(E182),CONCATENATE(Names!$C$11,Names!$N$3,AQ182),"")</f>
        <v/>
      </c>
      <c r="AT182"/>
      <c r="AU182" s="13" t="str">
        <f t="shared" si="103"/>
        <v>0</v>
      </c>
      <c r="AV182">
        <f t="shared" si="104"/>
        <v>47</v>
      </c>
      <c r="AW182" t="str">
        <f t="shared" si="105"/>
        <v>HEBT</v>
      </c>
      <c r="AX182" t="str">
        <f t="shared" si="106"/>
        <v>030PRL</v>
      </c>
      <c r="AY182" t="str">
        <f t="shared" si="107"/>
        <v>047</v>
      </c>
      <c r="AZ182" t="str">
        <f>IF(ISNUMBER(A182),CONCATENATE(Names!$C$6,Names!$N$3,AU182,A182),"")</f>
        <v>PRLCpl-047</v>
      </c>
      <c r="BA182" t="str">
        <f>IF(ISNUMBER(A182),CONCATENATE(Names!$C$7,Names!$N$3,AU182,A182),"")</f>
        <v>PRLSB-047</v>
      </c>
      <c r="BB182" t="str">
        <f>IF(ISNUMBER(A182),CONCATENATE(Names!$C$8,Names!$N$3,AU182,A182),"")</f>
        <v>PRLJB-047</v>
      </c>
      <c r="BC182" t="str">
        <f>IF(ISNUMBER(A182),CONCATENATE(Names!$D$6,AY182),"")</f>
        <v>C047</v>
      </c>
      <c r="BD182" t="str">
        <f>IF(ISNUMBER(A182),CONCATENATE(Names!$C$10,Names!$N$3,BC182),"")</f>
        <v>PRLEH-C047</v>
      </c>
      <c r="BE182" t="str">
        <f>IF(ISNUMBER(A182),CONCATENATE(Names!$C$11,Names!$N$3,BC182),"")</f>
        <v>PRLTE-C047</v>
      </c>
      <c r="BF182" t="str">
        <f>IF(ISNUMBER(A182),CONCATENATE(Names!$D$7,AY182),"")</f>
        <v>S047</v>
      </c>
      <c r="BG182" t="str">
        <f>IF(ISNUMBER(A182),CONCATENATE(Names!$C$10,Names!$N$3,BF182),"")</f>
        <v>PRLEH-S047</v>
      </c>
      <c r="BH182" t="str">
        <f>IF(ISNUMBER(A182),CONCATENATE(Names!$C$11,Names!$N$3,BF182),"")</f>
        <v>PRLTE-S047</v>
      </c>
      <c r="BI182" t="str">
        <f>IF(ISNUMBER(A182),CONCATENATE(Names!$C$12,Names!$N$3,BC182),"")</f>
        <v>PRLDL-C047</v>
      </c>
      <c r="BJ182" t="str">
        <f>IF(ISNUMBER(A182),CONCATENATE(Names!$C$24,Names!$N$3,AY182),"")</f>
        <v>PRLCSC-047</v>
      </c>
      <c r="BK182" t="str">
        <f>IF(ISNUMBER(A182),CONCATENATE(Names!$C$9,Names!$N$3,AY182),"")</f>
        <v>PRLTap-047</v>
      </c>
      <c r="BL182"/>
      <c r="BM182"/>
      <c r="BN182"/>
      <c r="BO182"/>
      <c r="BP182"/>
      <c r="BQ182"/>
      <c r="BR182"/>
      <c r="BS182" s="157"/>
      <c r="BT182" s="105">
        <f>COUNTIFS($BW$5:BW182,"&lt;&gt;"&amp;"")</f>
        <v>33</v>
      </c>
      <c r="BU182" s="103" t="str">
        <f t="shared" si="94"/>
        <v/>
      </c>
      <c r="BV182" s="103" t="str">
        <f t="shared" si="95"/>
        <v/>
      </c>
      <c r="BW182" s="103"/>
      <c r="BX182"/>
      <c r="BY182" t="str">
        <f>IF($BW182="","",CONCATENATE($BW182,Names!$N$3,$BX182))</f>
        <v/>
      </c>
      <c r="BZ182" s="164"/>
      <c r="CA182" s="13" t="str">
        <f>IF(ISNUMBER(A182),CONCATENATE(W182,Names!$H$3,Y182,Names!$J$3,Names!$K$3,Names!$L$3,BK182),"")</f>
        <v>HEBT-030PRL:RFS-PRLTap-047</v>
      </c>
      <c r="CB182" s="13" t="str">
        <f>IF(ISNUMBER(A182),CONCATENATE(W182,Names!$H$3,Y182,Names!$J$3,Names!$K$3,Names!$L$3,BB182),"")</f>
        <v>HEBT-030PRL:RFS-PRLJB-047</v>
      </c>
      <c r="CC182" s="13" t="str">
        <f>IF($BW182="","",CONCATENATE(W182,Names!$H$3,Y182,Names!$J$3,Names!$K$3,Names!$L$3,$BW182,Names!$N$3,$BX182))</f>
        <v/>
      </c>
      <c r="CF182" s="13" t="str">
        <f>IF(ISNUMBER($A182),CONCATENATE($BK182,Names!$P$3,Dev!$DA$130),"")</f>
        <v>PRLTap-047_a</v>
      </c>
      <c r="CG182" s="13" t="str">
        <f>IF(ISNUMBER($A182),CONCATENATE($BK182,Names!$P$3,Dev!$DD$130),"")</f>
        <v>PRLTap-047_b</v>
      </c>
      <c r="CH182" s="13" t="str">
        <f>IF(ISNUMBER($A182),CONCATENATE($BK182,Names!$P$3,Dev!$DG$130),"")</f>
        <v>PRLTap-047_c</v>
      </c>
      <c r="CI182" s="13" t="str">
        <f>IF(ISNUMBER($A182),CONCATENATE($BK182,Names!$P$3,Dev!$DK$130),"")</f>
        <v>PRLTap-047_d</v>
      </c>
      <c r="CJ182" s="13" t="str">
        <f>IF(ISNUMBER($A182),CONCATENATE($BK182,Names!$P$3,Dev!$DN$130),"")</f>
        <v>PRLTap-047_e</v>
      </c>
      <c r="CK182" s="13" t="str">
        <f>IF(ISNUMBER($A182),CONCATENATE($BK182,Names!$P$3,Dev!$DQ$130),"")</f>
        <v>PRLTap-047_f</v>
      </c>
      <c r="CM182" s="13" t="str">
        <f>""</f>
        <v/>
      </c>
      <c r="CN182" s="13" t="str">
        <f>IF(ISNUMBER($A182),CONCATENATE($BB182,Names!$P$3,Dev!$CZ$48),"")</f>
        <v>PRLJB-047_a</v>
      </c>
      <c r="CO182" s="13" t="str">
        <f>IF(ISNUMBER($A182),CONCATENATE($BB182,Names!$P$3,Dev!$DF$48),"")</f>
        <v>PRLJB-047_cp</v>
      </c>
      <c r="CP182" s="13" t="str">
        <f>IF(ISNUMBER($A182),CONCATENATE($BB182,Names!$P$3,Dev!$DI$48),"")</f>
        <v>PRLJB-047_b</v>
      </c>
      <c r="CQ182" s="13" t="str">
        <f>IF(ISNUMBER($A182),CONCATENATE($BB182,Names!$P$3,Dev!$DM$48),"")</f>
        <v>PRLJB-047_m</v>
      </c>
      <c r="CR182" s="13" t="str">
        <f>IF(ISNUMBER($A182),CONCATENATE($BB182,Names!$P$3,Dev!$DV$48),"")</f>
        <v>PRLJB-047_n</v>
      </c>
      <c r="CS182" s="13" t="str">
        <f>IF(ISNUMBER($A182),CONCATENATE($BB182,Names!$P$3,Dev!$DZ$48),"")</f>
        <v>PRLJB-047_aa</v>
      </c>
      <c r="CT182" s="13" t="str">
        <f>IF(ISNUMBER($A182),CONCATENATE($BB182,Names!$P$3,Dev!$EI$48),"")</f>
        <v>PRLJB-047_ab</v>
      </c>
      <c r="CU182" s="13" t="str">
        <f>IF(ISNUMBER($A182),CONCATENATE($BB182,Names!$P$3,Dev!$FZ$48),"")</f>
        <v>PRLJB-047_am</v>
      </c>
      <c r="CV182" s="13" t="str">
        <f>IF(ISNUMBER($A182),CONCATENATE($BB182,Names!$P$3,Dev!$GI$48),"")</f>
        <v>PRLJB-047_an</v>
      </c>
      <c r="CW182" s="13" t="str">
        <f>IF(ISNUMBER($A182),CONCATENATE($BB182,Names!$P$3,Dev!$GM$48),"")</f>
        <v>PRLJB-047_++EH</v>
      </c>
      <c r="CY182" s="13" t="str">
        <f>IF(ISNUMBER($A182),CONCATENATE($BB182,Names!$P$3,Dev!$EM$48),"")</f>
        <v>PRLJB-047_g</v>
      </c>
      <c r="CZ182" s="13" t="str">
        <f>IF(ISNUMBER($A182),CONCATENATE($BB182,Names!$P$3,Dev!$EV$48),"")</f>
        <v>PRLJB-047_h</v>
      </c>
      <c r="DA182" s="13" t="str">
        <f>IF(ISNUMBER($A182),CONCATENATE($BB182,Names!$P$3,Dev!$EZ$48),"")</f>
        <v>PRLJB-047_s</v>
      </c>
      <c r="DB182" s="13" t="str">
        <f>IF(ISNUMBER($A182),CONCATENATE($BB182,Names!$P$3,Dev!$FI$48),"")</f>
        <v>PRLJB-047_t</v>
      </c>
      <c r="DC182" s="13" t="str">
        <f>IF(ISNUMBER($A182),CONCATENATE($BB182,Names!$P$3,Dev!$FM$48),"")</f>
        <v>PRLJB-047_ag</v>
      </c>
      <c r="DD182" s="13" t="str">
        <f>IF(ISNUMBER($A182),CONCATENATE($BB182,Names!$P$3,Dev!$FV$48),"")</f>
        <v>PRLJB-047_ah</v>
      </c>
      <c r="DE182" s="13" t="str">
        <f>IF(ISNUMBER($A182),CONCATENATE($BB182,Names!$P$3,Dev!$GP$48),"")</f>
        <v>PRLJB-047_++TE</v>
      </c>
      <c r="DI182" s="105">
        <f>COUNTIFS($DL$5:DL182,"&lt;&gt;"&amp;"")</f>
        <v>2</v>
      </c>
      <c r="DJ182" s="1198" t="str">
        <f t="shared" si="76"/>
        <v/>
      </c>
      <c r="DK182" s="1198" t="str">
        <f t="shared" si="77"/>
        <v/>
      </c>
      <c r="DL182" s="1198"/>
      <c r="DM182" s="1198" t="str">
        <f>IF($DL182="","",_xlfn.CONCAT(Names!$D$5,$AO182))</f>
        <v/>
      </c>
      <c r="DN182" s="1198" t="str">
        <f>IF($DL182="","",CONCATENATE(Names!$C$26,Names!$N$3,$DM182))</f>
        <v/>
      </c>
      <c r="DO182" s="1198" t="str">
        <f>IF($DL182="","",CONCATENATE(Names!$C$25,Names!$N$3,$DM182))</f>
        <v/>
      </c>
    </row>
    <row r="183" spans="1:119">
      <c r="A183" s="5"/>
      <c r="C183" s="1">
        <v>1</v>
      </c>
      <c r="D183" s="1">
        <v>12</v>
      </c>
      <c r="E183">
        <v>94</v>
      </c>
      <c r="F183" s="1">
        <v>1</v>
      </c>
      <c r="G183" s="2">
        <f t="shared" si="91"/>
        <v>383.51499999999959</v>
      </c>
      <c r="H183" s="2">
        <f t="shared" si="89"/>
        <v>384.01499999999959</v>
      </c>
      <c r="J183" s="38"/>
      <c r="K183" s="58"/>
      <c r="L183" s="2" t="str">
        <f>IF(ISNUMBER(E183),VLOOKUP(C183,'TE,EHnames'!$B$4:$F$11,'TE,EHnames'!$C$2,FALSE),"")</f>
        <v>RST/2.5/12-2/1</v>
      </c>
      <c r="M183" s="2" t="str">
        <f>IF(ISNUMBER(E183),VLOOKUP(C183,'TE,EHnames'!$B$4:$F$11,'TE,EHnames'!$F$2,FALSE),"")</f>
        <v>PT100-1500</v>
      </c>
      <c r="O183" s="13" t="str">
        <f>IF(ISNUMBER(A183),ABS(H183-$Q$182),"")</f>
        <v/>
      </c>
      <c r="S183" t="str">
        <f>IFERROR(VLOOKUP(P183,Racks!$H$4:$M$30,6),"")</f>
        <v/>
      </c>
      <c r="V183" s="54">
        <f>COUNTIFS('Sec-Sub'!$K$4:$K$164,"&lt;="&amp;H183)</f>
        <v>105</v>
      </c>
      <c r="W183" s="54" t="str">
        <f>VLOOKUP(V183,'Sec-Sub'!$A$4:$C$164,2,FALSE)</f>
        <v>HEBT</v>
      </c>
      <c r="X183" s="54" t="str">
        <f>VLOOKUP(V183,'Sec-Sub'!$A$4:$C$164,3,FALSE)</f>
        <v>030</v>
      </c>
      <c r="Y183" s="54" t="str">
        <f>CONCATENATE(X183,Names!$I$3)</f>
        <v>030PRL</v>
      </c>
      <c r="AC183" s="18"/>
      <c r="AD183" s="1811"/>
      <c r="AE183" s="22"/>
      <c r="AI183" s="1266" t="str">
        <f>IF(ISNUMBER(R183),CONCATENATE(Names!$C$3,R183),"")</f>
        <v/>
      </c>
      <c r="AK183" t="str">
        <f t="shared" si="98"/>
        <v>0</v>
      </c>
      <c r="AL183">
        <f t="shared" si="99"/>
        <v>94</v>
      </c>
      <c r="AM183" t="str">
        <f t="shared" si="100"/>
        <v>HEBT</v>
      </c>
      <c r="AN183" t="str">
        <f t="shared" si="101"/>
        <v>030PRL</v>
      </c>
      <c r="AO183" t="str">
        <f t="shared" si="102"/>
        <v>094</v>
      </c>
      <c r="AP183" t="str">
        <f>IF(ISNUMBER(E183),CONCATENATE(Names!$C$5,Names!$N$3,AO183),"")</f>
        <v>PRLRL-094</v>
      </c>
      <c r="AQ183" t="str">
        <f>IF(ISNUMBER(E183),CONCATENATE(Names!$D$5,AO183),"")</f>
        <v>L094</v>
      </c>
      <c r="AR183" t="str">
        <f>IF(ISNUMBER(E183),CONCATENATE(Names!$C$10,Names!$N$3,AQ183),"")</f>
        <v>PRLEH-L094</v>
      </c>
      <c r="AS183" t="str">
        <f>IF(ISNUMBER(E183),CONCATENATE(Names!$C$11,Names!$N$3,AQ183),"")</f>
        <v>PRLTE-L094</v>
      </c>
      <c r="AU183" s="13" t="str">
        <f t="shared" si="103"/>
        <v/>
      </c>
      <c r="AV183" t="str">
        <f t="shared" si="104"/>
        <v/>
      </c>
      <c r="AW183" t="str">
        <f t="shared" si="105"/>
        <v/>
      </c>
      <c r="AX183" t="str">
        <f t="shared" si="106"/>
        <v/>
      </c>
      <c r="AY183" t="str">
        <f t="shared" si="107"/>
        <v/>
      </c>
      <c r="AZ183" t="str">
        <f>IF(ISNUMBER(A183),CONCATENATE(Names!$C$6,Names!$N$3,AU183,A183),"")</f>
        <v/>
      </c>
      <c r="BA183" t="str">
        <f>IF(ISNUMBER(A183),CONCATENATE(Names!$C$7,Names!$N$3,AU183,A183),"")</f>
        <v/>
      </c>
      <c r="BB183" t="str">
        <f>IF(ISNUMBER(A183),CONCATENATE(Names!$C$8,Names!$N$3,AU183,A183),"")</f>
        <v/>
      </c>
      <c r="BC183" t="str">
        <f>IF(ISNUMBER(A183),CONCATENATE(Names!$D$6,AY183),"")</f>
        <v/>
      </c>
      <c r="BD183" t="str">
        <f>IF(ISNUMBER(A183),CONCATENATE(Names!$C$10,Names!$N$3,BC183),"")</f>
        <v/>
      </c>
      <c r="BE183" t="str">
        <f>IF(ISNUMBER(A183),CONCATENATE(Names!$C$11,Names!$N$3,BC183),"")</f>
        <v/>
      </c>
      <c r="BF183" t="str">
        <f>IF(ISNUMBER(A183),CONCATENATE(Names!$D$7,AY183),"")</f>
        <v/>
      </c>
      <c r="BG183" t="str">
        <f>IF(ISNUMBER(A183),CONCATENATE(Names!$C$10,Names!$N$3,BF183),"")</f>
        <v/>
      </c>
      <c r="BH183" t="str">
        <f>IF(ISNUMBER(A183),CONCATENATE(Names!$C$11,Names!$N$3,BF183),"")</f>
        <v/>
      </c>
      <c r="BI183" t="str">
        <f>IF(ISNUMBER(A183),CONCATENATE(Names!$C$12,Names!$N$3,BC183),"")</f>
        <v/>
      </c>
      <c r="BJ183" t="str">
        <f>IF(ISNUMBER(A183),CONCATENATE(Names!$C$24,Names!$N$3,AY183),"")</f>
        <v/>
      </c>
      <c r="BK183" t="str">
        <f>IF(ISNUMBER(A183),CONCATENATE(Names!$C$9,Names!$N$3,AY183),"")</f>
        <v/>
      </c>
      <c r="BS183" s="157"/>
      <c r="BT183" s="105">
        <f>COUNTIFS($BW$5:BW183,"&lt;&gt;"&amp;"")</f>
        <v>33</v>
      </c>
      <c r="BU183" s="103" t="str">
        <f t="shared" si="94"/>
        <v/>
      </c>
      <c r="BV183" s="103" t="str">
        <f t="shared" si="95"/>
        <v/>
      </c>
      <c r="BW183" s="103"/>
      <c r="BY183" t="str">
        <f>IF($BW183="","",CONCATENATE($BW183,Names!$N$3,$BX183))</f>
        <v/>
      </c>
      <c r="BZ183" s="157"/>
      <c r="CA183" s="13" t="str">
        <f>IF(ISNUMBER(A183),CONCATENATE(W183,Names!$H$3,Y183,Names!$J$3,Names!$K$3,Names!$L$3,BK183),"")</f>
        <v/>
      </c>
      <c r="CB183" s="13" t="str">
        <f>IF(ISNUMBER(A183),CONCATENATE(W183,Names!$H$3,Y183,Names!$J$3,Names!$K$3,Names!$L$3,BB183),"")</f>
        <v/>
      </c>
      <c r="CC183" s="13" t="str">
        <f>IF($BW183="","",CONCATENATE(W183,Names!$H$3,Y183,Names!$J$3,Names!$K$3,Names!$L$3,$BW183,Names!$N$3,$BX183))</f>
        <v/>
      </c>
      <c r="CF183" s="13" t="str">
        <f>IF(ISNUMBER($A183),CONCATENATE($BK183,Names!$P$3,Dev!$DA$130),"")</f>
        <v/>
      </c>
      <c r="CG183" s="13" t="str">
        <f>IF(ISNUMBER($A183),CONCATENATE($BK183,Names!$P$3,Dev!$DD$130),"")</f>
        <v/>
      </c>
      <c r="CH183" s="13" t="str">
        <f>IF(ISNUMBER($A183),CONCATENATE($BK183,Names!$P$3,Dev!$DG$130),"")</f>
        <v/>
      </c>
      <c r="CI183" s="13" t="str">
        <f>IF(ISNUMBER($A183),CONCATENATE($BK183,Names!$P$3,Dev!$DK$130),"")</f>
        <v/>
      </c>
      <c r="CJ183" s="13" t="str">
        <f>IF(ISNUMBER($A183),CONCATENATE($BK183,Names!$P$3,Dev!$DN$130),"")</f>
        <v/>
      </c>
      <c r="CK183" s="13" t="str">
        <f>IF(ISNUMBER($A183),CONCATENATE($BK183,Names!$P$3,Dev!$DQ$130),"")</f>
        <v/>
      </c>
      <c r="CL183" s="13"/>
      <c r="CM183" s="13" t="str">
        <f>""</f>
        <v/>
      </c>
      <c r="CN183" s="13" t="str">
        <f>IF(ISNUMBER($A183),CONCATENATE($BB183,Names!$P$3,Dev!$CZ$48),"")</f>
        <v/>
      </c>
      <c r="CO183" s="13" t="str">
        <f>IF(ISNUMBER($A183),CONCATENATE($BB183,Names!$P$3,Dev!$DF$48),"")</f>
        <v/>
      </c>
      <c r="CP183" s="13" t="str">
        <f>IF(ISNUMBER($A183),CONCATENATE($BB183,Names!$P$3,Dev!$DI$48),"")</f>
        <v/>
      </c>
      <c r="CQ183" s="13" t="str">
        <f>IF(ISNUMBER($A183),CONCATENATE($BB183,Names!$P$3,Dev!$DM$48),"")</f>
        <v/>
      </c>
      <c r="CR183" s="13" t="str">
        <f>IF(ISNUMBER($A183),CONCATENATE($BB183,Names!$P$3,Dev!$DV$48),"")</f>
        <v/>
      </c>
      <c r="CS183" s="13" t="str">
        <f>IF(ISNUMBER($A183),CONCATENATE($BB183,Names!$P$3,Dev!$DZ$48),"")</f>
        <v/>
      </c>
      <c r="CT183" s="13" t="str">
        <f>IF(ISNUMBER($A183),CONCATENATE($BB183,Names!$P$3,Dev!$EI$48),"")</f>
        <v/>
      </c>
      <c r="CU183" s="13" t="str">
        <f>IF(ISNUMBER($A183),CONCATENATE($BB183,Names!$P$3,Dev!$FZ$48),"")</f>
        <v/>
      </c>
      <c r="CV183" s="13" t="str">
        <f>IF(ISNUMBER($A183),CONCATENATE($BB183,Names!$P$3,Dev!$GI$48),"")</f>
        <v/>
      </c>
      <c r="CW183" s="13" t="str">
        <f>IF(ISNUMBER($A183),CONCATENATE($BB183,Names!$P$3,Dev!$GM$48),"")</f>
        <v/>
      </c>
      <c r="CX183" s="13"/>
      <c r="CY183" s="13" t="str">
        <f>IF(ISNUMBER($A183),CONCATENATE($BB183,Names!$P$3,Dev!$EM$48),"")</f>
        <v/>
      </c>
      <c r="CZ183" s="13" t="str">
        <f>IF(ISNUMBER($A183),CONCATENATE($BB183,Names!$P$3,Dev!$EV$48),"")</f>
        <v/>
      </c>
      <c r="DA183" s="13" t="str">
        <f>IF(ISNUMBER($A183),CONCATENATE($BB183,Names!$P$3,Dev!$EZ$48),"")</f>
        <v/>
      </c>
      <c r="DB183" s="13" t="str">
        <f>IF(ISNUMBER($A183),CONCATENATE($BB183,Names!$P$3,Dev!$FI$48),"")</f>
        <v/>
      </c>
      <c r="DC183" s="13" t="str">
        <f>IF(ISNUMBER($A183),CONCATENATE($BB183,Names!$P$3,Dev!$FM$48),"")</f>
        <v/>
      </c>
      <c r="DD183" s="13" t="str">
        <f>IF(ISNUMBER($A183),CONCATENATE($BB183,Names!$P$3,Dev!$FV$48),"")</f>
        <v/>
      </c>
      <c r="DE183" s="13" t="str">
        <f>IF(ISNUMBER($A183),CONCATENATE($BB183,Names!$P$3,Dev!$GP$48),"")</f>
        <v/>
      </c>
      <c r="DI183" s="105">
        <f>COUNTIFS($DL$5:DL183,"&lt;&gt;"&amp;"")</f>
        <v>2</v>
      </c>
      <c r="DJ183" s="1198" t="str">
        <f t="shared" si="76"/>
        <v/>
      </c>
      <c r="DK183" s="1198" t="str">
        <f t="shared" si="77"/>
        <v/>
      </c>
      <c r="DL183" s="1198"/>
      <c r="DM183" s="1198" t="str">
        <f>IF($DL183="","",_xlfn.CONCAT(Names!$D$5,$AO183))</f>
        <v/>
      </c>
      <c r="DN183" s="1198" t="str">
        <f>IF($DL183="","",CONCATENATE(Names!$C$26,Names!$N$3,$DM183))</f>
        <v/>
      </c>
      <c r="DO183" s="1198" t="str">
        <f>IF($DL183="","",CONCATENATE(Names!$C$25,Names!$N$3,$DM183))</f>
        <v/>
      </c>
    </row>
    <row r="184" spans="1:119">
      <c r="A184" s="1"/>
      <c r="C184" s="1">
        <v>4.1349999999999998</v>
      </c>
      <c r="D184" s="1">
        <v>50</v>
      </c>
      <c r="E184">
        <v>95</v>
      </c>
      <c r="F184" s="1">
        <v>1</v>
      </c>
      <c r="G184" s="2">
        <f t="shared" si="91"/>
        <v>384.51499999999959</v>
      </c>
      <c r="H184" s="2">
        <f t="shared" si="89"/>
        <v>386.58249999999958</v>
      </c>
      <c r="J184" s="38"/>
      <c r="K184" s="58"/>
      <c r="L184" s="2" t="str">
        <f>IF(ISNUMBER(E184),VLOOKUP(C184,'TE,EHnames'!$B$4:$F$11,'TE,EHnames'!$C$2,FALSE),"")</f>
        <v>RST/10/50-2/1</v>
      </c>
      <c r="M184" s="2" t="str">
        <f>IF(ISNUMBER(E184),VLOOKUP(C184,'TE,EHnames'!$B$4:$F$11,'TE,EHnames'!$F$2,FALSE),"")</f>
        <v>PT100-3000</v>
      </c>
      <c r="O184" s="13" t="str">
        <f>IF(ISNUMBER(A184),ABS(H184-$Q$182),"")</f>
        <v/>
      </c>
      <c r="S184" t="str">
        <f>IFERROR(VLOOKUP(P184,Racks!$H$4:$M$30,6),"")</f>
        <v/>
      </c>
      <c r="V184" s="54">
        <f>COUNTIFS('Sec-Sub'!$K$4:$K$164,"&lt;="&amp;H184)</f>
        <v>105</v>
      </c>
      <c r="W184" s="54" t="str">
        <f>VLOOKUP(V184,'Sec-Sub'!$A$4:$C$164,2,FALSE)</f>
        <v>HEBT</v>
      </c>
      <c r="X184" s="54" t="str">
        <f>VLOOKUP(V184,'Sec-Sub'!$A$4:$C$164,3,FALSE)</f>
        <v>030</v>
      </c>
      <c r="Y184" s="54" t="str">
        <f>CONCATENATE(X184,Names!$I$3)</f>
        <v>030PRL</v>
      </c>
      <c r="AC184" s="23"/>
      <c r="AD184" s="1811"/>
      <c r="AE184" s="20"/>
      <c r="AF184">
        <v>1</v>
      </c>
      <c r="AI184" s="1266" t="str">
        <f>IF(ISNUMBER(R184),CONCATENATE(Names!$C$3,R184),"")</f>
        <v/>
      </c>
      <c r="AK184" t="str">
        <f t="shared" si="98"/>
        <v>0</v>
      </c>
      <c r="AL184">
        <f t="shared" si="99"/>
        <v>95</v>
      </c>
      <c r="AM184" t="str">
        <f t="shared" si="100"/>
        <v>HEBT</v>
      </c>
      <c r="AN184" t="str">
        <f t="shared" si="101"/>
        <v>030PRL</v>
      </c>
      <c r="AO184" t="str">
        <f t="shared" si="102"/>
        <v>095</v>
      </c>
      <c r="AP184" t="str">
        <f>IF(ISNUMBER(E184),CONCATENATE(Names!$C$5,Names!$N$3,AO184),"")</f>
        <v>PRLRL-095</v>
      </c>
      <c r="AQ184" t="str">
        <f>IF(ISNUMBER(E184),CONCATENATE(Names!$D$5,AO184),"")</f>
        <v>L095</v>
      </c>
      <c r="AR184" t="str">
        <f>IF(ISNUMBER(E184),CONCATENATE(Names!$C$10,Names!$N$3,AQ184),"")</f>
        <v>PRLEH-L095</v>
      </c>
      <c r="AS184" t="str">
        <f>IF(ISNUMBER(E184),CONCATENATE(Names!$C$11,Names!$N$3,AQ184),"")</f>
        <v>PRLTE-L095</v>
      </c>
      <c r="AU184" s="13" t="str">
        <f t="shared" si="103"/>
        <v/>
      </c>
      <c r="AV184" t="str">
        <f t="shared" si="104"/>
        <v/>
      </c>
      <c r="AW184" t="str">
        <f t="shared" si="105"/>
        <v/>
      </c>
      <c r="AX184" t="str">
        <f t="shared" si="106"/>
        <v/>
      </c>
      <c r="AY184" t="str">
        <f t="shared" si="107"/>
        <v/>
      </c>
      <c r="AZ184" t="str">
        <f>IF(ISNUMBER(A184),CONCATENATE(Names!$C$6,Names!$N$3,AU184,A184),"")</f>
        <v/>
      </c>
      <c r="BA184" t="str">
        <f>IF(ISNUMBER(A184),CONCATENATE(Names!$C$7,Names!$N$3,AU184,A184),"")</f>
        <v/>
      </c>
      <c r="BB184" t="str">
        <f>IF(ISNUMBER(A184),CONCATENATE(Names!$C$8,Names!$N$3,AU184,A184),"")</f>
        <v/>
      </c>
      <c r="BC184" t="str">
        <f>IF(ISNUMBER(A184),CONCATENATE(Names!$D$6,AY184),"")</f>
        <v/>
      </c>
      <c r="BD184" t="str">
        <f>IF(ISNUMBER(A184),CONCATENATE(Names!$C$10,Names!$N$3,BC184),"")</f>
        <v/>
      </c>
      <c r="BE184" t="str">
        <f>IF(ISNUMBER(A184),CONCATENATE(Names!$C$11,Names!$N$3,BC184),"")</f>
        <v/>
      </c>
      <c r="BF184" t="str">
        <f>IF(ISNUMBER(A184),CONCATENATE(Names!$D$7,AY184),"")</f>
        <v/>
      </c>
      <c r="BG184" t="str">
        <f>IF(ISNUMBER(A184),CONCATENATE(Names!$C$10,Names!$N$3,BF184),"")</f>
        <v/>
      </c>
      <c r="BH184" t="str">
        <f>IF(ISNUMBER(A184),CONCATENATE(Names!$C$11,Names!$N$3,BF184),"")</f>
        <v/>
      </c>
      <c r="BI184" t="str">
        <f>IF(ISNUMBER(A184),CONCATENATE(Names!$C$12,Names!$N$3,BC184),"")</f>
        <v/>
      </c>
      <c r="BJ184" t="str">
        <f>IF(ISNUMBER(A184),CONCATENATE(Names!$C$24,Names!$N$3,AY184),"")</f>
        <v/>
      </c>
      <c r="BK184" t="str">
        <f>IF(ISNUMBER(A184),CONCATENATE(Names!$C$9,Names!$N$3,AY184),"")</f>
        <v/>
      </c>
      <c r="BS184" s="157"/>
      <c r="BT184" s="105">
        <f>COUNTIFS($BW$5:BW184,"&lt;&gt;"&amp;"")</f>
        <v>33</v>
      </c>
      <c r="BU184" s="103" t="str">
        <f t="shared" si="94"/>
        <v/>
      </c>
      <c r="BV184" s="103" t="str">
        <f t="shared" si="95"/>
        <v/>
      </c>
      <c r="BW184" s="103"/>
      <c r="BY184" t="str">
        <f>IF($BW184="","",CONCATENATE($BW184,Names!$N$3,$BX184))</f>
        <v/>
      </c>
      <c r="BZ184" s="157"/>
      <c r="CA184" s="13" t="str">
        <f>IF(ISNUMBER(A184),CONCATENATE(W184,Names!$H$3,Y184,Names!$J$3,Names!$K$3,Names!$L$3,BK184),"")</f>
        <v/>
      </c>
      <c r="CB184" s="13" t="str">
        <f>IF(ISNUMBER(A184),CONCATENATE(W184,Names!$H$3,Y184,Names!$J$3,Names!$K$3,Names!$L$3,BB184),"")</f>
        <v/>
      </c>
      <c r="CC184" s="13" t="str">
        <f>IF($BW184="","",CONCATENATE(W184,Names!$H$3,Y184,Names!$J$3,Names!$K$3,Names!$L$3,$BW184,Names!$N$3,$BX184))</f>
        <v/>
      </c>
      <c r="CF184" s="13" t="str">
        <f>IF(ISNUMBER($A184),CONCATENATE($BK184,Names!$P$3,Dev!$DA$130),"")</f>
        <v/>
      </c>
      <c r="CG184" s="13" t="str">
        <f>IF(ISNUMBER($A184),CONCATENATE($BK184,Names!$P$3,Dev!$DD$130),"")</f>
        <v/>
      </c>
      <c r="CH184" s="13" t="str">
        <f>IF(ISNUMBER($A184),CONCATENATE($BK184,Names!$P$3,Dev!$DG$130),"")</f>
        <v/>
      </c>
      <c r="CI184" s="13" t="str">
        <f>IF(ISNUMBER($A184),CONCATENATE($BK184,Names!$P$3,Dev!$DK$130),"")</f>
        <v/>
      </c>
      <c r="CJ184" s="13" t="str">
        <f>IF(ISNUMBER($A184),CONCATENATE($BK184,Names!$P$3,Dev!$DN$130),"")</f>
        <v/>
      </c>
      <c r="CK184" s="13" t="str">
        <f>IF(ISNUMBER($A184),CONCATENATE($BK184,Names!$P$3,Dev!$DQ$130),"")</f>
        <v/>
      </c>
      <c r="CL184" s="13"/>
      <c r="CM184" s="13" t="str">
        <f>""</f>
        <v/>
      </c>
      <c r="CN184" s="13" t="str">
        <f>IF(ISNUMBER($A184),CONCATENATE($BB184,Names!$P$3,Dev!$CZ$48),"")</f>
        <v/>
      </c>
      <c r="CO184" s="13" t="str">
        <f>IF(ISNUMBER($A184),CONCATENATE($BB184,Names!$P$3,Dev!$DF$48),"")</f>
        <v/>
      </c>
      <c r="CP184" s="13" t="str">
        <f>IF(ISNUMBER($A184),CONCATENATE($BB184,Names!$P$3,Dev!$DI$48),"")</f>
        <v/>
      </c>
      <c r="CQ184" s="13" t="str">
        <f>IF(ISNUMBER($A184),CONCATENATE($BB184,Names!$P$3,Dev!$DM$48),"")</f>
        <v/>
      </c>
      <c r="CR184" s="13" t="str">
        <f>IF(ISNUMBER($A184),CONCATENATE($BB184,Names!$P$3,Dev!$DV$48),"")</f>
        <v/>
      </c>
      <c r="CS184" s="13" t="str">
        <f>IF(ISNUMBER($A184),CONCATENATE($BB184,Names!$P$3,Dev!$DZ$48),"")</f>
        <v/>
      </c>
      <c r="CT184" s="13" t="str">
        <f>IF(ISNUMBER($A184),CONCATENATE($BB184,Names!$P$3,Dev!$EI$48),"")</f>
        <v/>
      </c>
      <c r="CU184" s="13" t="str">
        <f>IF(ISNUMBER($A184),CONCATENATE($BB184,Names!$P$3,Dev!$FZ$48),"")</f>
        <v/>
      </c>
      <c r="CV184" s="13" t="str">
        <f>IF(ISNUMBER($A184),CONCATENATE($BB184,Names!$P$3,Dev!$GI$48),"")</f>
        <v/>
      </c>
      <c r="CW184" s="13" t="str">
        <f>IF(ISNUMBER($A184),CONCATENATE($BB184,Names!$P$3,Dev!$GM$48),"")</f>
        <v/>
      </c>
      <c r="CX184" s="13"/>
      <c r="CY184" s="13" t="str">
        <f>IF(ISNUMBER($A184),CONCATENATE($BB184,Names!$P$3,Dev!$EM$48),"")</f>
        <v/>
      </c>
      <c r="CZ184" s="13" t="str">
        <f>IF(ISNUMBER($A184),CONCATENATE($BB184,Names!$P$3,Dev!$EV$48),"")</f>
        <v/>
      </c>
      <c r="DA184" s="13" t="str">
        <f>IF(ISNUMBER($A184),CONCATENATE($BB184,Names!$P$3,Dev!$EZ$48),"")</f>
        <v/>
      </c>
      <c r="DB184" s="13" t="str">
        <f>IF(ISNUMBER($A184),CONCATENATE($BB184,Names!$P$3,Dev!$FI$48),"")</f>
        <v/>
      </c>
      <c r="DC184" s="13" t="str">
        <f>IF(ISNUMBER($A184),CONCATENATE($BB184,Names!$P$3,Dev!$FM$48),"")</f>
        <v/>
      </c>
      <c r="DD184" s="13" t="str">
        <f>IF(ISNUMBER($A184),CONCATENATE($BB184,Names!$P$3,Dev!$FV$48),"")</f>
        <v/>
      </c>
      <c r="DE184" s="13" t="str">
        <f>IF(ISNUMBER($A184),CONCATENATE($BB184,Names!$P$3,Dev!$GP$48),"")</f>
        <v/>
      </c>
      <c r="DI184" s="105">
        <f>COUNTIFS($DL$5:DL184,"&lt;&gt;"&amp;"")</f>
        <v>3</v>
      </c>
      <c r="DJ184" s="1198" t="str">
        <f t="shared" si="76"/>
        <v>HEBT</v>
      </c>
      <c r="DK184" s="1198" t="str">
        <f t="shared" si="77"/>
        <v>030PRL</v>
      </c>
      <c r="DL184" s="1198" t="str">
        <f>"&lt;-"</f>
        <v>&lt;-</v>
      </c>
      <c r="DM184" s="1198" t="str">
        <f>IF($DL184="","",_xlfn.CONCAT(Names!$D$5,$AO184))</f>
        <v>L095</v>
      </c>
      <c r="DN184" s="1198" t="str">
        <f>IF($DL184="","",CONCATENATE(Names!$C$26,Names!$N$3,$DM184))</f>
        <v>PRLEHC-L095</v>
      </c>
      <c r="DO184" s="1198" t="str">
        <f>IF($DL184="","",CONCATENATE(Names!$C$25,Names!$N$3,$DM184))</f>
        <v>PRLTEC-L095</v>
      </c>
    </row>
    <row r="185" spans="1:119">
      <c r="A185" s="1"/>
      <c r="C185" s="1">
        <v>4.1349999999999998</v>
      </c>
      <c r="D185" s="1">
        <v>50</v>
      </c>
      <c r="E185">
        <v>96</v>
      </c>
      <c r="F185" s="1">
        <v>1</v>
      </c>
      <c r="G185" s="2">
        <f t="shared" si="91"/>
        <v>388.64999999999958</v>
      </c>
      <c r="H185" s="2">
        <f t="shared" si="89"/>
        <v>390.71749999999957</v>
      </c>
      <c r="J185" s="38"/>
      <c r="K185" s="58"/>
      <c r="L185" s="2" t="str">
        <f>IF(ISNUMBER(E185),VLOOKUP(C185,'TE,EHnames'!$B$4:$F$11,'TE,EHnames'!$C$2,FALSE),"")</f>
        <v>RST/10/50-2/1</v>
      </c>
      <c r="M185" s="2" t="str">
        <f>IF(ISNUMBER(E185),VLOOKUP(C185,'TE,EHnames'!$B$4:$F$11,'TE,EHnames'!$F$2,FALSE),"")</f>
        <v>PT100-3000</v>
      </c>
      <c r="O185" s="13" t="str">
        <f>IF(ISNUMBER(A185),ABS(H185-$Q$182),"")</f>
        <v/>
      </c>
      <c r="S185" t="str">
        <f>IFERROR(VLOOKUP(P185,Racks!$H$4:$M$30,6),"")</f>
        <v/>
      </c>
      <c r="V185" s="54">
        <f>COUNTIFS('Sec-Sub'!$K$4:$K$164,"&lt;="&amp;H185)</f>
        <v>107</v>
      </c>
      <c r="W185" s="54" t="str">
        <f>VLOOKUP(V185,'Sec-Sub'!$A$4:$C$164,2,FALSE)</f>
        <v>HEBT</v>
      </c>
      <c r="X185" s="54" t="str">
        <f>VLOOKUP(V185,'Sec-Sub'!$A$4:$C$164,3,FALSE)</f>
        <v>040</v>
      </c>
      <c r="Y185" s="54" t="str">
        <f>CONCATENATE(X185,Names!$I$3)</f>
        <v>040PRL</v>
      </c>
      <c r="AC185" s="8">
        <f>SUM(AD185:AE189)</f>
        <v>3</v>
      </c>
      <c r="AD185" s="1817">
        <v>1</v>
      </c>
      <c r="AE185" s="10"/>
      <c r="AF185">
        <v>1</v>
      </c>
      <c r="AI185" s="1266" t="str">
        <f>IF(ISNUMBER(R185),CONCATENATE(Names!$C$3,R185),"")</f>
        <v/>
      </c>
      <c r="AK185" t="str">
        <f t="shared" si="98"/>
        <v>0</v>
      </c>
      <c r="AL185">
        <f t="shared" si="99"/>
        <v>96</v>
      </c>
      <c r="AM185" t="str">
        <f t="shared" si="100"/>
        <v>HEBT</v>
      </c>
      <c r="AN185" t="str">
        <f t="shared" si="101"/>
        <v>040PRL</v>
      </c>
      <c r="AO185" t="str">
        <f t="shared" si="102"/>
        <v>096</v>
      </c>
      <c r="AP185" t="str">
        <f>IF(ISNUMBER(E185),CONCATENATE(Names!$C$5,Names!$N$3,AO185),"")</f>
        <v>PRLRL-096</v>
      </c>
      <c r="AQ185" t="str">
        <f>IF(ISNUMBER(E185),CONCATENATE(Names!$D$5,AO185),"")</f>
        <v>L096</v>
      </c>
      <c r="AR185" t="str">
        <f>IF(ISNUMBER(E185),CONCATENATE(Names!$C$10,Names!$N$3,AQ185),"")</f>
        <v>PRLEH-L096</v>
      </c>
      <c r="AS185" t="str">
        <f>IF(ISNUMBER(E185),CONCATENATE(Names!$C$11,Names!$N$3,AQ185),"")</f>
        <v>PRLTE-L096</v>
      </c>
      <c r="AU185" s="13" t="str">
        <f t="shared" si="103"/>
        <v/>
      </c>
      <c r="AV185" t="str">
        <f t="shared" si="104"/>
        <v/>
      </c>
      <c r="AW185" t="str">
        <f t="shared" si="105"/>
        <v/>
      </c>
      <c r="AX185" t="str">
        <f t="shared" si="106"/>
        <v/>
      </c>
      <c r="AY185" t="str">
        <f t="shared" si="107"/>
        <v/>
      </c>
      <c r="AZ185" t="str">
        <f>IF(ISNUMBER(A185),CONCATENATE(Names!$C$6,Names!$N$3,AU185,A185),"")</f>
        <v/>
      </c>
      <c r="BA185" t="str">
        <f>IF(ISNUMBER(A185),CONCATENATE(Names!$C$7,Names!$N$3,AU185,A185),"")</f>
        <v/>
      </c>
      <c r="BB185" t="str">
        <f>IF(ISNUMBER(A185),CONCATENATE(Names!$C$8,Names!$N$3,AU185,A185),"")</f>
        <v/>
      </c>
      <c r="BC185" t="str">
        <f>IF(ISNUMBER(A185),CONCATENATE(Names!$D$6,AY185),"")</f>
        <v/>
      </c>
      <c r="BD185" t="str">
        <f>IF(ISNUMBER(A185),CONCATENATE(Names!$C$10,Names!$N$3,BC185),"")</f>
        <v/>
      </c>
      <c r="BE185" t="str">
        <f>IF(ISNUMBER(A185),CONCATENATE(Names!$C$11,Names!$N$3,BC185),"")</f>
        <v/>
      </c>
      <c r="BF185" t="str">
        <f>IF(ISNUMBER(A185),CONCATENATE(Names!$D$7,AY185),"")</f>
        <v/>
      </c>
      <c r="BG185" t="str">
        <f>IF(ISNUMBER(A185),CONCATENATE(Names!$C$10,Names!$N$3,BF185),"")</f>
        <v/>
      </c>
      <c r="BH185" t="str">
        <f>IF(ISNUMBER(A185),CONCATENATE(Names!$C$11,Names!$N$3,BF185),"")</f>
        <v/>
      </c>
      <c r="BI185" t="str">
        <f>IF(ISNUMBER(A185),CONCATENATE(Names!$C$12,Names!$N$3,BC185),"")</f>
        <v/>
      </c>
      <c r="BJ185" t="str">
        <f>IF(ISNUMBER(A185),CONCATENATE(Names!$C$24,Names!$N$3,AY185),"")</f>
        <v/>
      </c>
      <c r="BK185" t="str">
        <f>IF(ISNUMBER(A185),CONCATENATE(Names!$C$9,Names!$N$3,AY185),"")</f>
        <v/>
      </c>
      <c r="BS185" s="157"/>
      <c r="BT185" s="105">
        <f>COUNTIFS($BW$5:BW185,"&lt;&gt;"&amp;"")</f>
        <v>33</v>
      </c>
      <c r="BU185" s="103" t="str">
        <f t="shared" si="94"/>
        <v/>
      </c>
      <c r="BV185" s="103" t="str">
        <f t="shared" si="95"/>
        <v/>
      </c>
      <c r="BW185" s="103"/>
      <c r="BY185" t="str">
        <f>IF($BW185="","",CONCATENATE($BW185,Names!$N$3,$BX185))</f>
        <v/>
      </c>
      <c r="BZ185" s="157"/>
      <c r="CA185" s="13" t="str">
        <f>IF(ISNUMBER(A185),CONCATENATE(W185,Names!$H$3,Y185,Names!$J$3,Names!$K$3,Names!$L$3,BK185),"")</f>
        <v/>
      </c>
      <c r="CB185" s="13" t="str">
        <f>IF(ISNUMBER(A185),CONCATENATE(W185,Names!$H$3,Y185,Names!$J$3,Names!$K$3,Names!$L$3,BB185),"")</f>
        <v/>
      </c>
      <c r="CC185" s="13" t="str">
        <f>IF($BW185="","",CONCATENATE(W185,Names!$H$3,Y185,Names!$J$3,Names!$K$3,Names!$L$3,$BW185,Names!$N$3,$BX185))</f>
        <v/>
      </c>
      <c r="CF185" s="13" t="str">
        <f>IF(ISNUMBER($A185),CONCATENATE($BK185,Names!$P$3,Dev!$DA$130),"")</f>
        <v/>
      </c>
      <c r="CG185" s="13" t="str">
        <f>IF(ISNUMBER($A185),CONCATENATE($BK185,Names!$P$3,Dev!$DD$130),"")</f>
        <v/>
      </c>
      <c r="CH185" s="13" t="str">
        <f>IF(ISNUMBER($A185),CONCATENATE($BK185,Names!$P$3,Dev!$DG$130),"")</f>
        <v/>
      </c>
      <c r="CI185" s="13" t="str">
        <f>IF(ISNUMBER($A185),CONCATENATE($BK185,Names!$P$3,Dev!$DK$130),"")</f>
        <v/>
      </c>
      <c r="CJ185" s="13" t="str">
        <f>IF(ISNUMBER($A185),CONCATENATE($BK185,Names!$P$3,Dev!$DN$130),"")</f>
        <v/>
      </c>
      <c r="CK185" s="13" t="str">
        <f>IF(ISNUMBER($A185),CONCATENATE($BK185,Names!$P$3,Dev!$DQ$130),"")</f>
        <v/>
      </c>
      <c r="CL185" s="13"/>
      <c r="CM185" s="13" t="str">
        <f>""</f>
        <v/>
      </c>
      <c r="CN185" s="13" t="str">
        <f>IF(ISNUMBER($A185),CONCATENATE($BB185,Names!$P$3,Dev!$CZ$48),"")</f>
        <v/>
      </c>
      <c r="CO185" s="13" t="str">
        <f>IF(ISNUMBER($A185),CONCATENATE($BB185,Names!$P$3,Dev!$DF$48),"")</f>
        <v/>
      </c>
      <c r="CP185" s="13" t="str">
        <f>IF(ISNUMBER($A185),CONCATENATE($BB185,Names!$P$3,Dev!$DI$48),"")</f>
        <v/>
      </c>
      <c r="CQ185" s="13" t="str">
        <f>IF(ISNUMBER($A185),CONCATENATE($BB185,Names!$P$3,Dev!$DM$48),"")</f>
        <v/>
      </c>
      <c r="CR185" s="13" t="str">
        <f>IF(ISNUMBER($A185),CONCATENATE($BB185,Names!$P$3,Dev!$DV$48),"")</f>
        <v/>
      </c>
      <c r="CS185" s="13" t="str">
        <f>IF(ISNUMBER($A185),CONCATENATE($BB185,Names!$P$3,Dev!$DZ$48),"")</f>
        <v/>
      </c>
      <c r="CT185" s="13" t="str">
        <f>IF(ISNUMBER($A185),CONCATENATE($BB185,Names!$P$3,Dev!$EI$48),"")</f>
        <v/>
      </c>
      <c r="CU185" s="13" t="str">
        <f>IF(ISNUMBER($A185),CONCATENATE($BB185,Names!$P$3,Dev!$FZ$48),"")</f>
        <v/>
      </c>
      <c r="CV185" s="13" t="str">
        <f>IF(ISNUMBER($A185),CONCATENATE($BB185,Names!$P$3,Dev!$GI$48),"")</f>
        <v/>
      </c>
      <c r="CW185" s="13" t="str">
        <f>IF(ISNUMBER($A185),CONCATENATE($BB185,Names!$P$3,Dev!$GM$48),"")</f>
        <v/>
      </c>
      <c r="CX185" s="13"/>
      <c r="CY185" s="13" t="str">
        <f>IF(ISNUMBER($A185),CONCATENATE($BB185,Names!$P$3,Dev!$EM$48),"")</f>
        <v/>
      </c>
      <c r="CZ185" s="13" t="str">
        <f>IF(ISNUMBER($A185),CONCATENATE($BB185,Names!$P$3,Dev!$EV$48),"")</f>
        <v/>
      </c>
      <c r="DA185" s="13" t="str">
        <f>IF(ISNUMBER($A185),CONCATENATE($BB185,Names!$P$3,Dev!$EZ$48),"")</f>
        <v/>
      </c>
      <c r="DB185" s="13" t="str">
        <f>IF(ISNUMBER($A185),CONCATENATE($BB185,Names!$P$3,Dev!$FI$48),"")</f>
        <v/>
      </c>
      <c r="DC185" s="13" t="str">
        <f>IF(ISNUMBER($A185),CONCATENATE($BB185,Names!$P$3,Dev!$FM$48),"")</f>
        <v/>
      </c>
      <c r="DD185" s="13" t="str">
        <f>IF(ISNUMBER($A185),CONCATENATE($BB185,Names!$P$3,Dev!$FV$48),"")</f>
        <v/>
      </c>
      <c r="DE185" s="13" t="str">
        <f>IF(ISNUMBER($A185),CONCATENATE($BB185,Names!$P$3,Dev!$GP$48),"")</f>
        <v/>
      </c>
      <c r="DI185" s="105">
        <f>COUNTIFS($DL$5:DL185,"&lt;&gt;"&amp;"")</f>
        <v>4</v>
      </c>
      <c r="DJ185" s="1198" t="str">
        <f t="shared" si="76"/>
        <v>HEBT</v>
      </c>
      <c r="DK185" s="1198" t="str">
        <f t="shared" si="77"/>
        <v>040PRL</v>
      </c>
      <c r="DL185" s="1198" t="str">
        <f>"-&gt;"</f>
        <v>-&gt;</v>
      </c>
      <c r="DM185" s="1198" t="str">
        <f>IF($DL185="","",_xlfn.CONCAT(Names!$D$5,$AO185))</f>
        <v>L096</v>
      </c>
      <c r="DN185" s="1198" t="str">
        <f>IF($DL185="","",CONCATENATE(Names!$C$26,Names!$N$3,$DM185))</f>
        <v>PRLEHC-L096</v>
      </c>
      <c r="DO185" s="1198" t="str">
        <f>IF($DL185="","",CONCATENATE(Names!$C$25,Names!$N$3,$DM185))</f>
        <v>PRLTEC-L096</v>
      </c>
    </row>
    <row r="186" spans="1:119">
      <c r="A186" s="1"/>
      <c r="C186" s="1">
        <v>4.1349999999999998</v>
      </c>
      <c r="D186" s="1">
        <v>50</v>
      </c>
      <c r="E186">
        <v>97</v>
      </c>
      <c r="F186" s="1">
        <v>1</v>
      </c>
      <c r="G186" s="2">
        <f t="shared" si="91"/>
        <v>392.78499999999957</v>
      </c>
      <c r="H186" s="2">
        <f t="shared" si="89"/>
        <v>394.85249999999957</v>
      </c>
      <c r="J186" s="38"/>
      <c r="K186" s="58"/>
      <c r="L186" s="2" t="str">
        <f>IF(ISNUMBER(E186),VLOOKUP(C186,'TE,EHnames'!$B$4:$F$11,'TE,EHnames'!$C$2,FALSE),"")</f>
        <v>RST/10/50-2/1</v>
      </c>
      <c r="M186" s="2" t="str">
        <f>IF(ISNUMBER(E186),VLOOKUP(C186,'TE,EHnames'!$B$4:$F$11,'TE,EHnames'!$F$2,FALSE),"")</f>
        <v>PT100-3000</v>
      </c>
      <c r="O186" s="13" t="str">
        <f>IF(ISNUMBER(A186),ABS(H186-$Q$182),"")</f>
        <v/>
      </c>
      <c r="Q186" s="7">
        <v>396.61500000000001</v>
      </c>
      <c r="R186" s="156">
        <v>320</v>
      </c>
      <c r="S186" t="str">
        <f>IFERROR(VLOOKUP(P186,Racks!$H$4:$M$30,6),"")</f>
        <v/>
      </c>
      <c r="V186" s="54">
        <f>COUNTIFS('Sec-Sub'!$K$4:$K$164,"&lt;="&amp;H186)</f>
        <v>107</v>
      </c>
      <c r="W186" s="54" t="str">
        <f>VLOOKUP(V186,'Sec-Sub'!$A$4:$C$164,2,FALSE)</f>
        <v>HEBT</v>
      </c>
      <c r="X186" s="54" t="str">
        <f>VLOOKUP(V186,'Sec-Sub'!$A$4:$C$164,3,FALSE)</f>
        <v>040</v>
      </c>
      <c r="Y186" s="54" t="str">
        <f>CONCATENATE(X186,Names!$I$3)</f>
        <v>040PRL</v>
      </c>
      <c r="AC186" s="27">
        <f>SUM(D185:D189)</f>
        <v>220</v>
      </c>
      <c r="AD186" s="1817"/>
      <c r="AE186" s="22"/>
      <c r="AF186">
        <v>1</v>
      </c>
      <c r="AI186" s="1266" t="str">
        <f>IF(ISNUMBER(R186),CONCATENATE(Names!$C$3,R186),"")</f>
        <v>STUB320</v>
      </c>
      <c r="AK186" t="str">
        <f t="shared" si="98"/>
        <v>0</v>
      </c>
      <c r="AL186">
        <f t="shared" si="99"/>
        <v>97</v>
      </c>
      <c r="AM186" t="str">
        <f t="shared" si="100"/>
        <v>HEBT</v>
      </c>
      <c r="AN186" t="str">
        <f t="shared" si="101"/>
        <v>040PRL</v>
      </c>
      <c r="AO186" t="str">
        <f t="shared" si="102"/>
        <v>097</v>
      </c>
      <c r="AP186" t="str">
        <f>IF(ISNUMBER(E186),CONCATENATE(Names!$C$5,Names!$N$3,AO186),"")</f>
        <v>PRLRL-097</v>
      </c>
      <c r="AQ186" t="str">
        <f>IF(ISNUMBER(E186),CONCATENATE(Names!$D$5,AO186),"")</f>
        <v>L097</v>
      </c>
      <c r="AR186" t="str">
        <f>IF(ISNUMBER(E186),CONCATENATE(Names!$C$10,Names!$N$3,AQ186),"")</f>
        <v>PRLEH-L097</v>
      </c>
      <c r="AS186" t="str">
        <f>IF(ISNUMBER(E186),CONCATENATE(Names!$C$11,Names!$N$3,AQ186),"")</f>
        <v>PRLTE-L097</v>
      </c>
      <c r="AU186" s="13" t="str">
        <f t="shared" si="103"/>
        <v/>
      </c>
      <c r="AV186" t="str">
        <f t="shared" si="104"/>
        <v/>
      </c>
      <c r="AW186" t="str">
        <f t="shared" si="105"/>
        <v/>
      </c>
      <c r="AX186" t="str">
        <f t="shared" si="106"/>
        <v/>
      </c>
      <c r="AY186" t="str">
        <f t="shared" si="107"/>
        <v/>
      </c>
      <c r="AZ186" t="str">
        <f>IF(ISNUMBER(A186),CONCATENATE(Names!$C$6,Names!$N$3,AU186,A186),"")</f>
        <v/>
      </c>
      <c r="BA186" t="str">
        <f>IF(ISNUMBER(A186),CONCATENATE(Names!$C$7,Names!$N$3,AU186,A186),"")</f>
        <v/>
      </c>
      <c r="BB186" t="str">
        <f>IF(ISNUMBER(A186),CONCATENATE(Names!$C$8,Names!$N$3,AU186,A186),"")</f>
        <v/>
      </c>
      <c r="BC186" t="str">
        <f>IF(ISNUMBER(A186),CONCATENATE(Names!$D$6,AY186),"")</f>
        <v/>
      </c>
      <c r="BD186" t="str">
        <f>IF(ISNUMBER(A186),CONCATENATE(Names!$C$10,Names!$N$3,BC186),"")</f>
        <v/>
      </c>
      <c r="BE186" t="str">
        <f>IF(ISNUMBER(A186),CONCATENATE(Names!$C$11,Names!$N$3,BC186),"")</f>
        <v/>
      </c>
      <c r="BF186" t="str">
        <f>IF(ISNUMBER(A186),CONCATENATE(Names!$D$7,AY186),"")</f>
        <v/>
      </c>
      <c r="BG186" t="str">
        <f>IF(ISNUMBER(A186),CONCATENATE(Names!$C$10,Names!$N$3,BF186),"")</f>
        <v/>
      </c>
      <c r="BH186" t="str">
        <f>IF(ISNUMBER(A186),CONCATENATE(Names!$C$11,Names!$N$3,BF186),"")</f>
        <v/>
      </c>
      <c r="BI186" t="str">
        <f>IF(ISNUMBER(A186),CONCATENATE(Names!$C$12,Names!$N$3,BC186),"")</f>
        <v/>
      </c>
      <c r="BJ186" t="str">
        <f>IF(ISNUMBER(A186),CONCATENATE(Names!$C$24,Names!$N$3,AY186),"")</f>
        <v/>
      </c>
      <c r="BK186" t="str">
        <f>IF(ISNUMBER(A186),CONCATENATE(Names!$C$9,Names!$N$3,AY186),"")</f>
        <v/>
      </c>
      <c r="BS186" s="157"/>
      <c r="BT186" s="105">
        <f>COUNTIFS($BW$5:BW186,"&lt;&gt;"&amp;"")</f>
        <v>33</v>
      </c>
      <c r="BU186" s="103" t="str">
        <f t="shared" si="94"/>
        <v/>
      </c>
      <c r="BV186" s="103" t="str">
        <f t="shared" si="95"/>
        <v/>
      </c>
      <c r="BW186" s="103"/>
      <c r="BY186" t="str">
        <f>IF($BW186="","",CONCATENATE($BW186,Names!$N$3,$BX186))</f>
        <v/>
      </c>
      <c r="BZ186" s="157"/>
      <c r="CA186" s="13" t="str">
        <f>IF(ISNUMBER(A186),CONCATENATE(W186,Names!$H$3,Y186,Names!$J$3,Names!$K$3,Names!$L$3,BK186),"")</f>
        <v/>
      </c>
      <c r="CB186" s="13" t="str">
        <f>IF(ISNUMBER(A186),CONCATENATE(W186,Names!$H$3,Y186,Names!$J$3,Names!$K$3,Names!$L$3,BB186),"")</f>
        <v/>
      </c>
      <c r="CC186" s="13" t="str">
        <f>IF($BW186="","",CONCATENATE(W186,Names!$H$3,Y186,Names!$J$3,Names!$K$3,Names!$L$3,$BW186,Names!$N$3,$BX186))</f>
        <v/>
      </c>
      <c r="CF186" s="13" t="str">
        <f>IF(ISNUMBER($A186),CONCATENATE($BK186,Names!$P$3,Dev!$DA$130),"")</f>
        <v/>
      </c>
      <c r="CG186" s="13" t="str">
        <f>IF(ISNUMBER($A186),CONCATENATE($BK186,Names!$P$3,Dev!$DD$130),"")</f>
        <v/>
      </c>
      <c r="CH186" s="13" t="str">
        <f>IF(ISNUMBER($A186),CONCATENATE($BK186,Names!$P$3,Dev!$DG$130),"")</f>
        <v/>
      </c>
      <c r="CI186" s="13" t="str">
        <f>IF(ISNUMBER($A186),CONCATENATE($BK186,Names!$P$3,Dev!$DK$130),"")</f>
        <v/>
      </c>
      <c r="CJ186" s="13" t="str">
        <f>IF(ISNUMBER($A186),CONCATENATE($BK186,Names!$P$3,Dev!$DN$130),"")</f>
        <v/>
      </c>
      <c r="CK186" s="13" t="str">
        <f>IF(ISNUMBER($A186),CONCATENATE($BK186,Names!$P$3,Dev!$DQ$130),"")</f>
        <v/>
      </c>
      <c r="CL186" s="13"/>
      <c r="CM186" s="13" t="str">
        <f>""</f>
        <v/>
      </c>
      <c r="CN186" s="13" t="str">
        <f>IF(ISNUMBER($A186),CONCATENATE($BB186,Names!$P$3,Dev!$CZ$48),"")</f>
        <v/>
      </c>
      <c r="CO186" s="13" t="str">
        <f>IF(ISNUMBER($A186),CONCATENATE($BB186,Names!$P$3,Dev!$DF$48),"")</f>
        <v/>
      </c>
      <c r="CP186" s="13" t="str">
        <f>IF(ISNUMBER($A186),CONCATENATE($BB186,Names!$P$3,Dev!$DI$48),"")</f>
        <v/>
      </c>
      <c r="CQ186" s="13" t="str">
        <f>IF(ISNUMBER($A186),CONCATENATE($BB186,Names!$P$3,Dev!$DM$48),"")</f>
        <v/>
      </c>
      <c r="CR186" s="13" t="str">
        <f>IF(ISNUMBER($A186),CONCATENATE($BB186,Names!$P$3,Dev!$DV$48),"")</f>
        <v/>
      </c>
      <c r="CS186" s="13" t="str">
        <f>IF(ISNUMBER($A186),CONCATENATE($BB186,Names!$P$3,Dev!$DZ$48),"")</f>
        <v/>
      </c>
      <c r="CT186" s="13" t="str">
        <f>IF(ISNUMBER($A186),CONCATENATE($BB186,Names!$P$3,Dev!$EI$48),"")</f>
        <v/>
      </c>
      <c r="CU186" s="13" t="str">
        <f>IF(ISNUMBER($A186),CONCATENATE($BB186,Names!$P$3,Dev!$FZ$48),"")</f>
        <v/>
      </c>
      <c r="CV186" s="13" t="str">
        <f>IF(ISNUMBER($A186),CONCATENATE($BB186,Names!$P$3,Dev!$GI$48),"")</f>
        <v/>
      </c>
      <c r="CW186" s="13" t="str">
        <f>IF(ISNUMBER($A186),CONCATENATE($BB186,Names!$P$3,Dev!$GM$48),"")</f>
        <v/>
      </c>
      <c r="CX186" s="13"/>
      <c r="CY186" s="13" t="str">
        <f>IF(ISNUMBER($A186),CONCATENATE($BB186,Names!$P$3,Dev!$EM$48),"")</f>
        <v/>
      </c>
      <c r="CZ186" s="13" t="str">
        <f>IF(ISNUMBER($A186),CONCATENATE($BB186,Names!$P$3,Dev!$EV$48),"")</f>
        <v/>
      </c>
      <c r="DA186" s="13" t="str">
        <f>IF(ISNUMBER($A186),CONCATENATE($BB186,Names!$P$3,Dev!$EZ$48),"")</f>
        <v/>
      </c>
      <c r="DB186" s="13" t="str">
        <f>IF(ISNUMBER($A186),CONCATENATE($BB186,Names!$P$3,Dev!$FI$48),"")</f>
        <v/>
      </c>
      <c r="DC186" s="13" t="str">
        <f>IF(ISNUMBER($A186),CONCATENATE($BB186,Names!$P$3,Dev!$FM$48),"")</f>
        <v/>
      </c>
      <c r="DD186" s="13" t="str">
        <f>IF(ISNUMBER($A186),CONCATENATE($BB186,Names!$P$3,Dev!$FV$48),"")</f>
        <v/>
      </c>
      <c r="DE186" s="13" t="str">
        <f>IF(ISNUMBER($A186),CONCATENATE($BB186,Names!$P$3,Dev!$GP$48),"")</f>
        <v/>
      </c>
      <c r="DI186" s="105">
        <f>COUNTIFS($DL$5:DL186,"&lt;&gt;"&amp;"")</f>
        <v>5</v>
      </c>
      <c r="DJ186" s="1198" t="str">
        <f t="shared" si="76"/>
        <v>HEBT</v>
      </c>
      <c r="DK186" s="1198" t="str">
        <f t="shared" si="77"/>
        <v>040PRL</v>
      </c>
      <c r="DL186" s="1198" t="str">
        <f>"-&gt;"</f>
        <v>-&gt;</v>
      </c>
      <c r="DM186" s="1198" t="str">
        <f>IF($DL186="","",_xlfn.CONCAT(Names!$D$5,$AO186))</f>
        <v>L097</v>
      </c>
      <c r="DN186" s="1198" t="str">
        <f>IF($DL186="","",CONCATENATE(Names!$C$26,Names!$N$3,$DM186))</f>
        <v>PRLEHC-L097</v>
      </c>
      <c r="DO186" s="1198" t="str">
        <f>IF($DL186="","",CONCATENATE(Names!$C$25,Names!$N$3,$DM186))</f>
        <v>PRLTEC-L097</v>
      </c>
    </row>
    <row r="187" spans="1:119">
      <c r="A187" s="1"/>
      <c r="C187" s="1">
        <v>4.1349999999999998</v>
      </c>
      <c r="D187" s="1">
        <v>50</v>
      </c>
      <c r="E187">
        <v>98</v>
      </c>
      <c r="F187" s="1">
        <v>1</v>
      </c>
      <c r="G187" s="2">
        <f t="shared" si="91"/>
        <v>396.91999999999956</v>
      </c>
      <c r="H187" s="2">
        <f t="shared" si="89"/>
        <v>398.98749999999956</v>
      </c>
      <c r="J187" s="38"/>
      <c r="K187" s="58"/>
      <c r="L187" s="2" t="str">
        <f>IF(ISNUMBER(E187),VLOOKUP(C187,'TE,EHnames'!$B$4:$F$11,'TE,EHnames'!$C$2,FALSE),"")</f>
        <v>RST/10/50-2/1</v>
      </c>
      <c r="M187" s="2" t="str">
        <f>IF(ISNUMBER(E187),VLOOKUP(C187,'TE,EHnames'!$B$4:$F$11,'TE,EHnames'!$F$2,FALSE),"")</f>
        <v>PT100-3000</v>
      </c>
      <c r="O187" s="13" t="str">
        <f>IF(ISNUMBER(A187),ABS(H187-$Q$182),"")</f>
        <v/>
      </c>
      <c r="Q187">
        <f>(Q186+Q191)/2</f>
        <v>405.13499999999999</v>
      </c>
      <c r="S187" t="str">
        <f>IFERROR(VLOOKUP(P187,Racks!$H$4:$M$30,6),"")</f>
        <v/>
      </c>
      <c r="V187" s="54">
        <f>COUNTIFS('Sec-Sub'!$K$4:$K$164,"&lt;="&amp;H187)</f>
        <v>109</v>
      </c>
      <c r="W187" s="54" t="str">
        <f>VLOOKUP(V187,'Sec-Sub'!$A$4:$C$164,2,FALSE)</f>
        <v>HEBT</v>
      </c>
      <c r="X187" s="54" t="str">
        <f>VLOOKUP(V187,'Sec-Sub'!$A$4:$C$164,3,FALSE)</f>
        <v>050</v>
      </c>
      <c r="Y187" s="54" t="str">
        <f>CONCATENATE(X187,Names!$I$3)</f>
        <v>050PRL</v>
      </c>
      <c r="AC187" s="18"/>
      <c r="AD187" s="1811">
        <v>1</v>
      </c>
      <c r="AE187" s="22"/>
      <c r="AI187" s="1266" t="str">
        <f>IF(ISNUMBER(R187),CONCATENATE(Names!$C$3,R187),"")</f>
        <v/>
      </c>
      <c r="AK187" t="str">
        <f t="shared" si="98"/>
        <v>0</v>
      </c>
      <c r="AL187">
        <f t="shared" si="99"/>
        <v>98</v>
      </c>
      <c r="AM187" t="str">
        <f t="shared" si="100"/>
        <v>HEBT</v>
      </c>
      <c r="AN187" t="str">
        <f t="shared" si="101"/>
        <v>050PRL</v>
      </c>
      <c r="AO187" t="str">
        <f t="shared" si="102"/>
        <v>098</v>
      </c>
      <c r="AP187" t="str">
        <f>IF(ISNUMBER(E187),CONCATENATE(Names!$C$5,Names!$N$3,AO187),"")</f>
        <v>PRLRL-098</v>
      </c>
      <c r="AQ187" t="str">
        <f>IF(ISNUMBER(E187),CONCATENATE(Names!$D$5,AO187),"")</f>
        <v>L098</v>
      </c>
      <c r="AR187" t="str">
        <f>IF(ISNUMBER(E187),CONCATENATE(Names!$C$10,Names!$N$3,AQ187),"")</f>
        <v>PRLEH-L098</v>
      </c>
      <c r="AS187" t="str">
        <f>IF(ISNUMBER(E187),CONCATENATE(Names!$C$11,Names!$N$3,AQ187),"")</f>
        <v>PRLTE-L098</v>
      </c>
      <c r="AU187" s="13" t="str">
        <f t="shared" si="103"/>
        <v/>
      </c>
      <c r="AV187" t="str">
        <f t="shared" si="104"/>
        <v/>
      </c>
      <c r="AW187" t="str">
        <f t="shared" si="105"/>
        <v/>
      </c>
      <c r="AX187" t="str">
        <f t="shared" si="106"/>
        <v/>
      </c>
      <c r="AY187" t="str">
        <f t="shared" si="107"/>
        <v/>
      </c>
      <c r="AZ187" t="str">
        <f>IF(ISNUMBER(A187),CONCATENATE(Names!$C$6,Names!$N$3,AU187,A187),"")</f>
        <v/>
      </c>
      <c r="BA187" t="str">
        <f>IF(ISNUMBER(A187),CONCATENATE(Names!$C$7,Names!$N$3,AU187,A187),"")</f>
        <v/>
      </c>
      <c r="BB187" t="str">
        <f>IF(ISNUMBER(A187),CONCATENATE(Names!$C$8,Names!$N$3,AU187,A187),"")</f>
        <v/>
      </c>
      <c r="BC187" t="str">
        <f>IF(ISNUMBER(A187),CONCATENATE(Names!$D$6,AY187),"")</f>
        <v/>
      </c>
      <c r="BD187" t="str">
        <f>IF(ISNUMBER(A187),CONCATENATE(Names!$C$10,Names!$N$3,BC187),"")</f>
        <v/>
      </c>
      <c r="BE187" t="str">
        <f>IF(ISNUMBER(A187),CONCATENATE(Names!$C$11,Names!$N$3,BC187),"")</f>
        <v/>
      </c>
      <c r="BF187" t="str">
        <f>IF(ISNUMBER(A187),CONCATENATE(Names!$D$7,AY187),"")</f>
        <v/>
      </c>
      <c r="BG187" t="str">
        <f>IF(ISNUMBER(A187),CONCATENATE(Names!$C$10,Names!$N$3,BF187),"")</f>
        <v/>
      </c>
      <c r="BH187" t="str">
        <f>IF(ISNUMBER(A187),CONCATENATE(Names!$C$11,Names!$N$3,BF187),"")</f>
        <v/>
      </c>
      <c r="BI187" t="str">
        <f>IF(ISNUMBER(A187),CONCATENATE(Names!$C$12,Names!$N$3,BC187),"")</f>
        <v/>
      </c>
      <c r="BJ187" t="str">
        <f>IF(ISNUMBER(A187),CONCATENATE(Names!$C$24,Names!$N$3,AY187),"")</f>
        <v/>
      </c>
      <c r="BK187" t="str">
        <f>IF(ISNUMBER(A187),CONCATENATE(Names!$C$9,Names!$N$3,AY187),"")</f>
        <v/>
      </c>
      <c r="BS187" s="157"/>
      <c r="BT187" s="105">
        <f>COUNTIFS($BW$5:BW187,"&lt;&gt;"&amp;"")</f>
        <v>33</v>
      </c>
      <c r="BU187" s="103" t="str">
        <f t="shared" si="94"/>
        <v/>
      </c>
      <c r="BV187" s="103" t="str">
        <f t="shared" si="95"/>
        <v/>
      </c>
      <c r="BW187" s="103"/>
      <c r="BY187" t="str">
        <f>IF($BW187="","",CONCATENATE($BW187,Names!$N$3,$BX187))</f>
        <v/>
      </c>
      <c r="BZ187" s="157"/>
      <c r="CA187" s="13" t="str">
        <f>IF(ISNUMBER(A187),CONCATENATE(W187,Names!$H$3,Y187,Names!$J$3,Names!$K$3,Names!$L$3,BK187),"")</f>
        <v/>
      </c>
      <c r="CB187" s="13" t="str">
        <f>IF(ISNUMBER(A187),CONCATENATE(W187,Names!$H$3,Y187,Names!$J$3,Names!$K$3,Names!$L$3,BB187),"")</f>
        <v/>
      </c>
      <c r="CC187" s="13" t="str">
        <f>IF($BW187="","",CONCATENATE(W187,Names!$H$3,Y187,Names!$J$3,Names!$K$3,Names!$L$3,$BW187,Names!$N$3,$BX187))</f>
        <v/>
      </c>
      <c r="CF187" s="13" t="str">
        <f>IF(ISNUMBER($A187),CONCATENATE($BK187,Names!$P$3,Dev!$DA$130),"")</f>
        <v/>
      </c>
      <c r="CG187" s="13" t="str">
        <f>IF(ISNUMBER($A187),CONCATENATE($BK187,Names!$P$3,Dev!$DD$130),"")</f>
        <v/>
      </c>
      <c r="CH187" s="13" t="str">
        <f>IF(ISNUMBER($A187),CONCATENATE($BK187,Names!$P$3,Dev!$DG$130),"")</f>
        <v/>
      </c>
      <c r="CI187" s="13" t="str">
        <f>IF(ISNUMBER($A187),CONCATENATE($BK187,Names!$P$3,Dev!$DK$130),"")</f>
        <v/>
      </c>
      <c r="CJ187" s="13" t="str">
        <f>IF(ISNUMBER($A187),CONCATENATE($BK187,Names!$P$3,Dev!$DN$130),"")</f>
        <v/>
      </c>
      <c r="CK187" s="13" t="str">
        <f>IF(ISNUMBER($A187),CONCATENATE($BK187,Names!$P$3,Dev!$DQ$130),"")</f>
        <v/>
      </c>
      <c r="CL187" s="13"/>
      <c r="CM187" s="13" t="str">
        <f>""</f>
        <v/>
      </c>
      <c r="CN187" s="13" t="str">
        <f>IF(ISNUMBER($A187),CONCATENATE($BB187,Names!$P$3,Dev!$CZ$48),"")</f>
        <v/>
      </c>
      <c r="CO187" s="13" t="str">
        <f>IF(ISNUMBER($A187),CONCATENATE($BB187,Names!$P$3,Dev!$DF$48),"")</f>
        <v/>
      </c>
      <c r="CP187" s="13" t="str">
        <f>IF(ISNUMBER($A187),CONCATENATE($BB187,Names!$P$3,Dev!$DI$48),"")</f>
        <v/>
      </c>
      <c r="CQ187" s="13" t="str">
        <f>IF(ISNUMBER($A187),CONCATENATE($BB187,Names!$P$3,Dev!$DM$48),"")</f>
        <v/>
      </c>
      <c r="CR187" s="13" t="str">
        <f>IF(ISNUMBER($A187),CONCATENATE($BB187,Names!$P$3,Dev!$DV$48),"")</f>
        <v/>
      </c>
      <c r="CS187" s="13" t="str">
        <f>IF(ISNUMBER($A187),CONCATENATE($BB187,Names!$P$3,Dev!$DZ$48),"")</f>
        <v/>
      </c>
      <c r="CT187" s="13" t="str">
        <f>IF(ISNUMBER($A187),CONCATENATE($BB187,Names!$P$3,Dev!$EI$48),"")</f>
        <v/>
      </c>
      <c r="CU187" s="13" t="str">
        <f>IF(ISNUMBER($A187),CONCATENATE($BB187,Names!$P$3,Dev!$FZ$48),"")</f>
        <v/>
      </c>
      <c r="CV187" s="13" t="str">
        <f>IF(ISNUMBER($A187),CONCATENATE($BB187,Names!$P$3,Dev!$GI$48),"")</f>
        <v/>
      </c>
      <c r="CW187" s="13" t="str">
        <f>IF(ISNUMBER($A187),CONCATENATE($BB187,Names!$P$3,Dev!$GM$48),"")</f>
        <v/>
      </c>
      <c r="CX187" s="13"/>
      <c r="CY187" s="13" t="str">
        <f>IF(ISNUMBER($A187),CONCATENATE($BB187,Names!$P$3,Dev!$EM$48),"")</f>
        <v/>
      </c>
      <c r="CZ187" s="13" t="str">
        <f>IF(ISNUMBER($A187),CONCATENATE($BB187,Names!$P$3,Dev!$EV$48),"")</f>
        <v/>
      </c>
      <c r="DA187" s="13" t="str">
        <f>IF(ISNUMBER($A187),CONCATENATE($BB187,Names!$P$3,Dev!$EZ$48),"")</f>
        <v/>
      </c>
      <c r="DB187" s="13" t="str">
        <f>IF(ISNUMBER($A187),CONCATENATE($BB187,Names!$P$3,Dev!$FI$48),"")</f>
        <v/>
      </c>
      <c r="DC187" s="13" t="str">
        <f>IF(ISNUMBER($A187),CONCATENATE($BB187,Names!$P$3,Dev!$FM$48),"")</f>
        <v/>
      </c>
      <c r="DD187" s="13" t="str">
        <f>IF(ISNUMBER($A187),CONCATENATE($BB187,Names!$P$3,Dev!$FV$48),"")</f>
        <v/>
      </c>
      <c r="DE187" s="13" t="str">
        <f>IF(ISNUMBER($A187),CONCATENATE($BB187,Names!$P$3,Dev!$GP$48),"")</f>
        <v/>
      </c>
      <c r="DI187" s="105">
        <f>COUNTIFS($DL$5:DL187,"&lt;&gt;"&amp;"")</f>
        <v>5</v>
      </c>
      <c r="DJ187" s="1198" t="str">
        <f t="shared" si="76"/>
        <v/>
      </c>
      <c r="DK187" s="1198" t="str">
        <f t="shared" si="77"/>
        <v/>
      </c>
      <c r="DL187" s="1198"/>
      <c r="DM187" s="1198" t="str">
        <f>IF($DL187="","",_xlfn.CONCAT(Names!$D$5,$AO187))</f>
        <v/>
      </c>
      <c r="DN187" s="1198" t="str">
        <f>IF($DL187="","",CONCATENATE(Names!$C$26,Names!$N$3,$DM187))</f>
        <v/>
      </c>
      <c r="DO187" s="1198" t="str">
        <f>IF($DL187="","",CONCATENATE(Names!$C$25,Names!$N$3,$DM187))</f>
        <v/>
      </c>
    </row>
    <row r="188" spans="1:119" s="13" customFormat="1">
      <c r="A188" s="11">
        <v>48</v>
      </c>
      <c r="B188" s="11">
        <v>0.25</v>
      </c>
      <c r="C188" s="11"/>
      <c r="D188" s="11">
        <v>20</v>
      </c>
      <c r="F188" s="13">
        <v>1</v>
      </c>
      <c r="G188" s="2">
        <f t="shared" si="91"/>
        <v>401.05499999999955</v>
      </c>
      <c r="H188" s="2">
        <f t="shared" si="89"/>
        <v>401.17999999999955</v>
      </c>
      <c r="I188" s="1230">
        <f>I182+SUM(C183:C187)+B188</f>
        <v>401.17999999999989</v>
      </c>
      <c r="J188" s="56">
        <v>1751007000485</v>
      </c>
      <c r="K188" s="59">
        <v>18</v>
      </c>
      <c r="L188" s="2" t="str">
        <f>IF(ISNUMBER(E188),VLOOKUP(C188,'TE,EHnames'!$B$4:$F$11,'TE,EHnames'!$C$2,FALSE),"")</f>
        <v/>
      </c>
      <c r="M188" s="2" t="str">
        <f>IF(ISNUMBER(E188),VLOOKUP(C188,'TE,EHnames'!$B$4:$F$11,'TE,EHnames'!$F$2,FALSE),"")</f>
        <v/>
      </c>
      <c r="O188" s="14">
        <f>IF(ISNUMBER(A188),ABS(H188-$Q$186),"")</f>
        <v>4.564999999999543</v>
      </c>
      <c r="P188" s="13">
        <v>320</v>
      </c>
      <c r="S188" t="str">
        <f>IFERROR(VLOOKUP(P188,Racks!$H$4:$M$30,6),"")</f>
        <v/>
      </c>
      <c r="V188" s="54">
        <f>COUNTIFS('Sec-Sub'!$K$4:$K$164,"&lt;="&amp;H188)</f>
        <v>109</v>
      </c>
      <c r="W188" s="54" t="str">
        <f>VLOOKUP(V188,'Sec-Sub'!$A$4:$C$164,2,FALSE)</f>
        <v>HEBT</v>
      </c>
      <c r="X188" s="54" t="str">
        <f>VLOOKUP(V188,'Sec-Sub'!$A$4:$C$164,3,FALSE)</f>
        <v>050</v>
      </c>
      <c r="Y188" s="54" t="str">
        <f>CONCATENATE(X188,Names!$I$3)</f>
        <v>050PRL</v>
      </c>
      <c r="Z188" s="48" t="s">
        <v>209</v>
      </c>
      <c r="AA188" s="49" t="s">
        <v>188</v>
      </c>
      <c r="AC188" s="21"/>
      <c r="AD188" s="1811"/>
      <c r="AE188" s="17">
        <v>1</v>
      </c>
      <c r="AI188" s="1266" t="str">
        <f>IF(ISNUMBER(R188),CONCATENATE(Names!$C$3,R188),"")</f>
        <v/>
      </c>
      <c r="AJ188"/>
      <c r="AK188" t="str">
        <f t="shared" si="98"/>
        <v/>
      </c>
      <c r="AL188" t="str">
        <f t="shared" si="99"/>
        <v/>
      </c>
      <c r="AM188" t="str">
        <f t="shared" si="100"/>
        <v/>
      </c>
      <c r="AN188" t="str">
        <f t="shared" si="101"/>
        <v/>
      </c>
      <c r="AO188" t="str">
        <f t="shared" si="102"/>
        <v/>
      </c>
      <c r="AP188" t="str">
        <f>IF(ISNUMBER(E188),CONCATENATE(Names!$C$5,Names!$N$3,AO188),"")</f>
        <v/>
      </c>
      <c r="AQ188" t="str">
        <f>IF(ISNUMBER(E188),CONCATENATE(Names!$D$5,AO188),"")</f>
        <v/>
      </c>
      <c r="AR188" t="str">
        <f>IF(ISNUMBER(E188),CONCATENATE(Names!$C$10,Names!$N$3,AQ188),"")</f>
        <v/>
      </c>
      <c r="AS188" t="str">
        <f>IF(ISNUMBER(E188),CONCATENATE(Names!$C$11,Names!$N$3,AQ188),"")</f>
        <v/>
      </c>
      <c r="AT188"/>
      <c r="AU188" s="13" t="str">
        <f t="shared" si="103"/>
        <v>0</v>
      </c>
      <c r="AV188">
        <f t="shared" si="104"/>
        <v>48</v>
      </c>
      <c r="AW188" t="str">
        <f t="shared" si="105"/>
        <v>HEBT</v>
      </c>
      <c r="AX188" t="str">
        <f t="shared" si="106"/>
        <v>050PRL</v>
      </c>
      <c r="AY188" t="str">
        <f t="shared" si="107"/>
        <v>048</v>
      </c>
      <c r="AZ188" t="str">
        <f>IF(ISNUMBER(A188),CONCATENATE(Names!$C$6,Names!$N$3,AU188,A188),"")</f>
        <v>PRLCpl-048</v>
      </c>
      <c r="BA188" t="str">
        <f>IF(ISNUMBER(A188),CONCATENATE(Names!$C$7,Names!$N$3,AU188,A188),"")</f>
        <v>PRLSB-048</v>
      </c>
      <c r="BB188" t="str">
        <f>IF(ISNUMBER(A188),CONCATENATE(Names!$C$8,Names!$N$3,AU188,A188),"")</f>
        <v>PRLJB-048</v>
      </c>
      <c r="BC188" t="str">
        <f>IF(ISNUMBER(A188),CONCATENATE(Names!$D$6,AY188),"")</f>
        <v>C048</v>
      </c>
      <c r="BD188" t="str">
        <f>IF(ISNUMBER(A188),CONCATENATE(Names!$C$10,Names!$N$3,BC188),"")</f>
        <v>PRLEH-C048</v>
      </c>
      <c r="BE188" t="str">
        <f>IF(ISNUMBER(A188),CONCATENATE(Names!$C$11,Names!$N$3,BC188),"")</f>
        <v>PRLTE-C048</v>
      </c>
      <c r="BF188" t="str">
        <f>IF(ISNUMBER(A188),CONCATENATE(Names!$D$7,AY188),"")</f>
        <v>S048</v>
      </c>
      <c r="BG188" t="str">
        <f>IF(ISNUMBER(A188),CONCATENATE(Names!$C$10,Names!$N$3,BF188),"")</f>
        <v>PRLEH-S048</v>
      </c>
      <c r="BH188" t="str">
        <f>IF(ISNUMBER(A188),CONCATENATE(Names!$C$11,Names!$N$3,BF188),"")</f>
        <v>PRLTE-S048</v>
      </c>
      <c r="BI188" t="str">
        <f>IF(ISNUMBER(A188),CONCATENATE(Names!$C$12,Names!$N$3,BC188),"")</f>
        <v>PRLDL-C048</v>
      </c>
      <c r="BJ188" t="str">
        <f>IF(ISNUMBER(A188),CONCATENATE(Names!$C$24,Names!$N$3,AY188),"")</f>
        <v>PRLCSC-048</v>
      </c>
      <c r="BK188" t="str">
        <f>IF(ISNUMBER(A188),CONCATENATE(Names!$C$9,Names!$N$3,AY188),"")</f>
        <v>PRLTap-048</v>
      </c>
      <c r="BL188"/>
      <c r="BM188"/>
      <c r="BN188"/>
      <c r="BO188"/>
      <c r="BP188"/>
      <c r="BQ188"/>
      <c r="BR188"/>
      <c r="BS188" s="157"/>
      <c r="BT188" s="105">
        <f>COUNTIFS($BW$5:BW188,"&lt;&gt;"&amp;"")</f>
        <v>33</v>
      </c>
      <c r="BU188" s="103" t="str">
        <f t="shared" si="94"/>
        <v/>
      </c>
      <c r="BV188" s="103" t="str">
        <f t="shared" si="95"/>
        <v/>
      </c>
      <c r="BW188" s="103"/>
      <c r="BX188"/>
      <c r="BY188" t="str">
        <f>IF($BW188="","",CONCATENATE($BW188,Names!$N$3,$BX188))</f>
        <v/>
      </c>
      <c r="BZ188" s="164"/>
      <c r="CA188" s="13" t="str">
        <f>IF(ISNUMBER(A188),CONCATENATE(W188,Names!$H$3,Y188,Names!$J$3,Names!$K$3,Names!$L$3,BK188),"")</f>
        <v>HEBT-050PRL:RFS-PRLTap-048</v>
      </c>
      <c r="CB188" s="13" t="str">
        <f>IF(ISNUMBER(A188),CONCATENATE(W188,Names!$H$3,Y188,Names!$J$3,Names!$K$3,Names!$L$3,BB188),"")</f>
        <v>HEBT-050PRL:RFS-PRLJB-048</v>
      </c>
      <c r="CC188" s="13" t="str">
        <f>IF($BW188="","",CONCATENATE(W188,Names!$H$3,Y188,Names!$J$3,Names!$K$3,Names!$L$3,$BW188,Names!$N$3,$BX188))</f>
        <v/>
      </c>
      <c r="CF188" s="13" t="str">
        <f>IF(ISNUMBER($A188),CONCATENATE($BK188,Names!$P$3,Dev!$DA$130),"")</f>
        <v>PRLTap-048_a</v>
      </c>
      <c r="CG188" s="13" t="str">
        <f>IF(ISNUMBER($A188),CONCATENATE($BK188,Names!$P$3,Dev!$DD$130),"")</f>
        <v>PRLTap-048_b</v>
      </c>
      <c r="CH188" s="13" t="str">
        <f>IF(ISNUMBER($A188),CONCATENATE($BK188,Names!$P$3,Dev!$DG$130),"")</f>
        <v>PRLTap-048_c</v>
      </c>
      <c r="CI188" s="13" t="str">
        <f>IF(ISNUMBER($A188),CONCATENATE($BK188,Names!$P$3,Dev!$DK$130),"")</f>
        <v>PRLTap-048_d</v>
      </c>
      <c r="CJ188" s="13" t="str">
        <f>IF(ISNUMBER($A188),CONCATENATE($BK188,Names!$P$3,Dev!$DN$130),"")</f>
        <v>PRLTap-048_e</v>
      </c>
      <c r="CK188" s="13" t="str">
        <f>IF(ISNUMBER($A188),CONCATENATE($BK188,Names!$P$3,Dev!$DQ$130),"")</f>
        <v>PRLTap-048_f</v>
      </c>
      <c r="CM188" s="13" t="str">
        <f>""</f>
        <v/>
      </c>
      <c r="CN188" s="13" t="str">
        <f>IF(ISNUMBER($A188),CONCATENATE($BB188,Names!$P$3,Dev!$CZ$48),"")</f>
        <v>PRLJB-048_a</v>
      </c>
      <c r="CO188" s="13" t="str">
        <f>IF(ISNUMBER($A188),CONCATENATE($BB188,Names!$P$3,Dev!$DF$48),"")</f>
        <v>PRLJB-048_cp</v>
      </c>
      <c r="CP188" s="13" t="str">
        <f>IF(ISNUMBER($A188),CONCATENATE($BB188,Names!$P$3,Dev!$DI$48),"")</f>
        <v>PRLJB-048_b</v>
      </c>
      <c r="CQ188" s="13" t="str">
        <f>IF(ISNUMBER($A188),CONCATENATE($BB188,Names!$P$3,Dev!$DM$48),"")</f>
        <v>PRLJB-048_m</v>
      </c>
      <c r="CR188" s="13" t="str">
        <f>IF(ISNUMBER($A188),CONCATENATE($BB188,Names!$P$3,Dev!$DV$48),"")</f>
        <v>PRLJB-048_n</v>
      </c>
      <c r="CS188" s="13" t="str">
        <f>IF(ISNUMBER($A188),CONCATENATE($BB188,Names!$P$3,Dev!$DZ$48),"")</f>
        <v>PRLJB-048_aa</v>
      </c>
      <c r="CT188" s="13" t="str">
        <f>IF(ISNUMBER($A188),CONCATENATE($BB188,Names!$P$3,Dev!$EI$48),"")</f>
        <v>PRLJB-048_ab</v>
      </c>
      <c r="CU188" s="13" t="str">
        <f>IF(ISNUMBER($A188),CONCATENATE($BB188,Names!$P$3,Dev!$FZ$48),"")</f>
        <v>PRLJB-048_am</v>
      </c>
      <c r="CV188" s="13" t="str">
        <f>IF(ISNUMBER($A188),CONCATENATE($BB188,Names!$P$3,Dev!$GI$48),"")</f>
        <v>PRLJB-048_an</v>
      </c>
      <c r="CW188" s="13" t="str">
        <f>IF(ISNUMBER($A188),CONCATENATE($BB188,Names!$P$3,Dev!$GM$48),"")</f>
        <v>PRLJB-048_++EH</v>
      </c>
      <c r="CY188" s="13" t="str">
        <f>IF(ISNUMBER($A188),CONCATENATE($BB188,Names!$P$3,Dev!$EM$48),"")</f>
        <v>PRLJB-048_g</v>
      </c>
      <c r="CZ188" s="13" t="str">
        <f>IF(ISNUMBER($A188),CONCATENATE($BB188,Names!$P$3,Dev!$EV$48),"")</f>
        <v>PRLJB-048_h</v>
      </c>
      <c r="DA188" s="13" t="str">
        <f>IF(ISNUMBER($A188),CONCATENATE($BB188,Names!$P$3,Dev!$EZ$48),"")</f>
        <v>PRLJB-048_s</v>
      </c>
      <c r="DB188" s="13" t="str">
        <f>IF(ISNUMBER($A188),CONCATENATE($BB188,Names!$P$3,Dev!$FI$48),"")</f>
        <v>PRLJB-048_t</v>
      </c>
      <c r="DC188" s="13" t="str">
        <f>IF(ISNUMBER($A188),CONCATENATE($BB188,Names!$P$3,Dev!$FM$48),"")</f>
        <v>PRLJB-048_ag</v>
      </c>
      <c r="DD188" s="13" t="str">
        <f>IF(ISNUMBER($A188),CONCATENATE($BB188,Names!$P$3,Dev!$FV$48),"")</f>
        <v>PRLJB-048_ah</v>
      </c>
      <c r="DE188" s="13" t="str">
        <f>IF(ISNUMBER($A188),CONCATENATE($BB188,Names!$P$3,Dev!$GP$48),"")</f>
        <v>PRLJB-048_++TE</v>
      </c>
      <c r="DI188" s="105">
        <f>COUNTIFS($DL$5:DL188,"&lt;&gt;"&amp;"")</f>
        <v>5</v>
      </c>
      <c r="DJ188" s="1198" t="str">
        <f t="shared" si="76"/>
        <v/>
      </c>
      <c r="DK188" s="1198" t="str">
        <f t="shared" si="77"/>
        <v/>
      </c>
      <c r="DL188" s="1198"/>
      <c r="DM188" s="1198" t="str">
        <f>IF($DL188="","",_xlfn.CONCAT(Names!$D$5,$AO188))</f>
        <v/>
      </c>
      <c r="DN188" s="1198" t="str">
        <f>IF($DL188="","",CONCATENATE(Names!$C$26,Names!$N$3,$DM188))</f>
        <v/>
      </c>
      <c r="DO188" s="1198" t="str">
        <f>IF($DL188="","",CONCATENATE(Names!$C$25,Names!$N$3,$DM188))</f>
        <v/>
      </c>
    </row>
    <row r="189" spans="1:119">
      <c r="A189" s="1"/>
      <c r="C189" s="1">
        <v>4.1349999999999998</v>
      </c>
      <c r="D189" s="1">
        <v>50</v>
      </c>
      <c r="E189">
        <v>99</v>
      </c>
      <c r="F189" s="1">
        <v>1</v>
      </c>
      <c r="G189" s="2">
        <f t="shared" si="91"/>
        <v>401.30499999999955</v>
      </c>
      <c r="H189" s="2">
        <f t="shared" si="89"/>
        <v>403.37249999999955</v>
      </c>
      <c r="J189" s="38"/>
      <c r="K189" s="58"/>
      <c r="L189" s="2" t="str">
        <f>IF(ISNUMBER(E189),VLOOKUP(C189,'TE,EHnames'!$B$4:$F$11,'TE,EHnames'!$C$2,FALSE),"")</f>
        <v>RST/10/50-2/1</v>
      </c>
      <c r="M189" s="2" t="str">
        <f>IF(ISNUMBER(E189),VLOOKUP(C189,'TE,EHnames'!$B$4:$F$11,'TE,EHnames'!$F$2,FALSE),"")</f>
        <v>PT100-3000</v>
      </c>
      <c r="O189" s="13" t="str">
        <f>IF(ISNUMBER(A189),ABS(H189-$Q$186),"")</f>
        <v/>
      </c>
      <c r="S189" t="str">
        <f>IFERROR(VLOOKUP(P189,Racks!$H$4:$M$30,6),"")</f>
        <v/>
      </c>
      <c r="V189" s="54">
        <f>COUNTIFS('Sec-Sub'!$K$4:$K$164,"&lt;="&amp;H189)</f>
        <v>109</v>
      </c>
      <c r="W189" s="54" t="str">
        <f>VLOOKUP(V189,'Sec-Sub'!$A$4:$C$164,2,FALSE)</f>
        <v>HEBT</v>
      </c>
      <c r="X189" s="54" t="str">
        <f>VLOOKUP(V189,'Sec-Sub'!$A$4:$C$164,3,FALSE)</f>
        <v>050</v>
      </c>
      <c r="Y189" s="54" t="str">
        <f>CONCATENATE(X189,Names!$I$3)</f>
        <v>050PRL</v>
      </c>
      <c r="AC189" s="23"/>
      <c r="AD189" s="1811"/>
      <c r="AE189" s="20"/>
      <c r="AI189" s="1266" t="str">
        <f>IF(ISNUMBER(R189),CONCATENATE(Names!$C$3,R189),"")</f>
        <v/>
      </c>
      <c r="AK189" t="str">
        <f t="shared" si="98"/>
        <v>0</v>
      </c>
      <c r="AL189">
        <f t="shared" si="99"/>
        <v>99</v>
      </c>
      <c r="AM189" t="str">
        <f t="shared" si="100"/>
        <v>HEBT</v>
      </c>
      <c r="AN189" t="str">
        <f t="shared" si="101"/>
        <v>050PRL</v>
      </c>
      <c r="AO189" t="str">
        <f t="shared" si="102"/>
        <v>099</v>
      </c>
      <c r="AP189" t="str">
        <f>IF(ISNUMBER(E189),CONCATENATE(Names!$C$5,Names!$N$3,AO189),"")</f>
        <v>PRLRL-099</v>
      </c>
      <c r="AQ189" t="str">
        <f>IF(ISNUMBER(E189),CONCATENATE(Names!$D$5,AO189),"")</f>
        <v>L099</v>
      </c>
      <c r="AR189" t="str">
        <f>IF(ISNUMBER(E189),CONCATENATE(Names!$C$10,Names!$N$3,AQ189),"")</f>
        <v>PRLEH-L099</v>
      </c>
      <c r="AS189" t="str">
        <f>IF(ISNUMBER(E189),CONCATENATE(Names!$C$11,Names!$N$3,AQ189),"")</f>
        <v>PRLTE-L099</v>
      </c>
      <c r="AU189" s="13" t="str">
        <f t="shared" si="103"/>
        <v/>
      </c>
      <c r="AV189" t="str">
        <f t="shared" si="104"/>
        <v/>
      </c>
      <c r="AW189" t="str">
        <f t="shared" si="105"/>
        <v/>
      </c>
      <c r="AX189" t="str">
        <f t="shared" si="106"/>
        <v/>
      </c>
      <c r="AY189" t="str">
        <f t="shared" si="107"/>
        <v/>
      </c>
      <c r="AZ189" t="str">
        <f>IF(ISNUMBER(A189),CONCATENATE(Names!$C$6,Names!$N$3,AU189,A189),"")</f>
        <v/>
      </c>
      <c r="BA189" t="str">
        <f>IF(ISNUMBER(A189),CONCATENATE(Names!$C$7,Names!$N$3,AU189,A189),"")</f>
        <v/>
      </c>
      <c r="BB189" t="str">
        <f>IF(ISNUMBER(A189),CONCATENATE(Names!$C$8,Names!$N$3,AU189,A189),"")</f>
        <v/>
      </c>
      <c r="BC189" t="str">
        <f>IF(ISNUMBER(A189),CONCATENATE(Names!$D$6,AY189),"")</f>
        <v/>
      </c>
      <c r="BD189" t="str">
        <f>IF(ISNUMBER(A189),CONCATENATE(Names!$C$10,Names!$N$3,BC189),"")</f>
        <v/>
      </c>
      <c r="BE189" t="str">
        <f>IF(ISNUMBER(A189),CONCATENATE(Names!$C$11,Names!$N$3,BC189),"")</f>
        <v/>
      </c>
      <c r="BF189" t="str">
        <f>IF(ISNUMBER(A189),CONCATENATE(Names!$D$7,AY189),"")</f>
        <v/>
      </c>
      <c r="BG189" t="str">
        <f>IF(ISNUMBER(A189),CONCATENATE(Names!$C$10,Names!$N$3,BF189),"")</f>
        <v/>
      </c>
      <c r="BH189" t="str">
        <f>IF(ISNUMBER(A189),CONCATENATE(Names!$C$11,Names!$N$3,BF189),"")</f>
        <v/>
      </c>
      <c r="BI189" t="str">
        <f>IF(ISNUMBER(A189),CONCATENATE(Names!$C$12,Names!$N$3,BC189),"")</f>
        <v/>
      </c>
      <c r="BJ189" t="str">
        <f>IF(ISNUMBER(A189),CONCATENATE(Names!$C$24,Names!$N$3,AY189),"")</f>
        <v/>
      </c>
      <c r="BK189" t="str">
        <f>IF(ISNUMBER(A189),CONCATENATE(Names!$C$9,Names!$N$3,AY189),"")</f>
        <v/>
      </c>
      <c r="BS189" s="157"/>
      <c r="BT189" s="105">
        <f>COUNTIFS($BW$5:BW189,"&lt;&gt;"&amp;"")</f>
        <v>33</v>
      </c>
      <c r="BU189" s="103" t="str">
        <f t="shared" si="94"/>
        <v/>
      </c>
      <c r="BV189" s="103" t="str">
        <f t="shared" si="95"/>
        <v/>
      </c>
      <c r="BW189" s="103"/>
      <c r="BY189" t="str">
        <f>IF($BW189="","",CONCATENATE($BW189,Names!$N$3,$BX189))</f>
        <v/>
      </c>
      <c r="BZ189" s="157"/>
      <c r="CA189" s="13" t="str">
        <f>IF(ISNUMBER(A189),CONCATENATE(W189,Names!$H$3,Y189,Names!$J$3,Names!$K$3,Names!$L$3,BK189),"")</f>
        <v/>
      </c>
      <c r="CB189" s="13" t="str">
        <f>IF(ISNUMBER(A189),CONCATENATE(W189,Names!$H$3,Y189,Names!$J$3,Names!$K$3,Names!$L$3,BB189),"")</f>
        <v/>
      </c>
      <c r="CC189" s="13" t="str">
        <f>IF($BW189="","",CONCATENATE(W189,Names!$H$3,Y189,Names!$J$3,Names!$K$3,Names!$L$3,$BW189,Names!$N$3,$BX189))</f>
        <v/>
      </c>
      <c r="CF189" s="13" t="str">
        <f>IF(ISNUMBER($A189),CONCATENATE($BK189,Names!$P$3,Dev!$DA$130),"")</f>
        <v/>
      </c>
      <c r="CG189" s="13" t="str">
        <f>IF(ISNUMBER($A189),CONCATENATE($BK189,Names!$P$3,Dev!$DD$130),"")</f>
        <v/>
      </c>
      <c r="CH189" s="13" t="str">
        <f>IF(ISNUMBER($A189),CONCATENATE($BK189,Names!$P$3,Dev!$DG$130),"")</f>
        <v/>
      </c>
      <c r="CI189" s="13" t="str">
        <f>IF(ISNUMBER($A189),CONCATENATE($BK189,Names!$P$3,Dev!$DK$130),"")</f>
        <v/>
      </c>
      <c r="CJ189" s="13" t="str">
        <f>IF(ISNUMBER($A189),CONCATENATE($BK189,Names!$P$3,Dev!$DN$130),"")</f>
        <v/>
      </c>
      <c r="CK189" s="13" t="str">
        <f>IF(ISNUMBER($A189),CONCATENATE($BK189,Names!$P$3,Dev!$DQ$130),"")</f>
        <v/>
      </c>
      <c r="CL189" s="13"/>
      <c r="CM189" s="13" t="str">
        <f>""</f>
        <v/>
      </c>
      <c r="CN189" s="13" t="str">
        <f>IF(ISNUMBER($A189),CONCATENATE($BB189,Names!$P$3,Dev!$CZ$48),"")</f>
        <v/>
      </c>
      <c r="CO189" s="13" t="str">
        <f>IF(ISNUMBER($A189),CONCATENATE($BB189,Names!$P$3,Dev!$DF$48),"")</f>
        <v/>
      </c>
      <c r="CP189" s="13" t="str">
        <f>IF(ISNUMBER($A189),CONCATENATE($BB189,Names!$P$3,Dev!$DI$48),"")</f>
        <v/>
      </c>
      <c r="CQ189" s="13" t="str">
        <f>IF(ISNUMBER($A189),CONCATENATE($BB189,Names!$P$3,Dev!$DM$48),"")</f>
        <v/>
      </c>
      <c r="CR189" s="13" t="str">
        <f>IF(ISNUMBER($A189),CONCATENATE($BB189,Names!$P$3,Dev!$DV$48),"")</f>
        <v/>
      </c>
      <c r="CS189" s="13" t="str">
        <f>IF(ISNUMBER($A189),CONCATENATE($BB189,Names!$P$3,Dev!$DZ$48),"")</f>
        <v/>
      </c>
      <c r="CT189" s="13" t="str">
        <f>IF(ISNUMBER($A189),CONCATENATE($BB189,Names!$P$3,Dev!$EI$48),"")</f>
        <v/>
      </c>
      <c r="CU189" s="13" t="str">
        <f>IF(ISNUMBER($A189),CONCATENATE($BB189,Names!$P$3,Dev!$FZ$48),"")</f>
        <v/>
      </c>
      <c r="CV189" s="13" t="str">
        <f>IF(ISNUMBER($A189),CONCATENATE($BB189,Names!$P$3,Dev!$GI$48),"")</f>
        <v/>
      </c>
      <c r="CW189" s="13" t="str">
        <f>IF(ISNUMBER($A189),CONCATENATE($BB189,Names!$P$3,Dev!$GM$48),"")</f>
        <v/>
      </c>
      <c r="CX189" s="13"/>
      <c r="CY189" s="13" t="str">
        <f>IF(ISNUMBER($A189),CONCATENATE($BB189,Names!$P$3,Dev!$EM$48),"")</f>
        <v/>
      </c>
      <c r="CZ189" s="13" t="str">
        <f>IF(ISNUMBER($A189),CONCATENATE($BB189,Names!$P$3,Dev!$EV$48),"")</f>
        <v/>
      </c>
      <c r="DA189" s="13" t="str">
        <f>IF(ISNUMBER($A189),CONCATENATE($BB189,Names!$P$3,Dev!$EZ$48),"")</f>
        <v/>
      </c>
      <c r="DB189" s="13" t="str">
        <f>IF(ISNUMBER($A189),CONCATENATE($BB189,Names!$P$3,Dev!$FI$48),"")</f>
        <v/>
      </c>
      <c r="DC189" s="13" t="str">
        <f>IF(ISNUMBER($A189),CONCATENATE($BB189,Names!$P$3,Dev!$FM$48),"")</f>
        <v/>
      </c>
      <c r="DD189" s="13" t="str">
        <f>IF(ISNUMBER($A189),CONCATENATE($BB189,Names!$P$3,Dev!$FV$48),"")</f>
        <v/>
      </c>
      <c r="DE189" s="13" t="str">
        <f>IF(ISNUMBER($A189),CONCATENATE($BB189,Names!$P$3,Dev!$GP$48),"")</f>
        <v/>
      </c>
      <c r="DI189" s="105">
        <f>COUNTIFS($DL$5:DL189,"&lt;&gt;"&amp;"")</f>
        <v>5</v>
      </c>
      <c r="DJ189" s="1198" t="str">
        <f t="shared" si="76"/>
        <v/>
      </c>
      <c r="DK189" s="1198" t="str">
        <f t="shared" si="77"/>
        <v/>
      </c>
      <c r="DL189" s="1198"/>
      <c r="DM189" s="1198" t="str">
        <f>IF($DL189="","",_xlfn.CONCAT(Names!$D$5,$AO189))</f>
        <v/>
      </c>
      <c r="DN189" s="1198" t="str">
        <f>IF($DL189="","",CONCATENATE(Names!$C$26,Names!$N$3,$DM189))</f>
        <v/>
      </c>
      <c r="DO189" s="1198" t="str">
        <f>IF($DL189="","",CONCATENATE(Names!$C$25,Names!$N$3,$DM189))</f>
        <v/>
      </c>
    </row>
    <row r="190" spans="1:119">
      <c r="A190" s="1"/>
      <c r="C190" s="1">
        <v>4.1349999999999998</v>
      </c>
      <c r="D190" s="1">
        <v>50</v>
      </c>
      <c r="E190">
        <v>100</v>
      </c>
      <c r="F190" s="1">
        <v>1</v>
      </c>
      <c r="G190" s="2">
        <f t="shared" si="91"/>
        <v>405.43999999999954</v>
      </c>
      <c r="H190" s="2">
        <f t="shared" si="89"/>
        <v>407.50749999999954</v>
      </c>
      <c r="J190" s="38"/>
      <c r="K190" s="58"/>
      <c r="L190" s="2" t="str">
        <f>IF(ISNUMBER(E190),VLOOKUP(C190,'TE,EHnames'!$B$4:$F$11,'TE,EHnames'!$C$2,FALSE),"")</f>
        <v>RST/10/50-2/1</v>
      </c>
      <c r="M190" s="2" t="str">
        <f>IF(ISNUMBER(E190),VLOOKUP(C190,'TE,EHnames'!$B$4:$F$11,'TE,EHnames'!$F$2,FALSE),"")</f>
        <v>PT100-3000</v>
      </c>
      <c r="O190" s="13" t="str">
        <f>IF(ISNUMBER(A190),ABS(H190-$Q$186),"")</f>
        <v/>
      </c>
      <c r="S190" t="str">
        <f>IFERROR(VLOOKUP(P190,Racks!$H$4:$M$30,6),"")</f>
        <v/>
      </c>
      <c r="V190" s="54">
        <f>COUNTIFS('Sec-Sub'!$K$4:$K$164,"&lt;="&amp;H190)</f>
        <v>111</v>
      </c>
      <c r="W190" s="54" t="str">
        <f>VLOOKUP(V190,'Sec-Sub'!$A$4:$C$164,2,FALSE)</f>
        <v>HEBT</v>
      </c>
      <c r="X190" s="54" t="str">
        <f>VLOOKUP(V190,'Sec-Sub'!$A$4:$C$164,3,FALSE)</f>
        <v>060</v>
      </c>
      <c r="Y190" s="54" t="str">
        <f>CONCATENATE(X190,Names!$I$3)</f>
        <v>060PRL</v>
      </c>
      <c r="AC190" s="8">
        <f>SUM(AD190:AE194)</f>
        <v>3</v>
      </c>
      <c r="AD190" s="1817">
        <v>1</v>
      </c>
      <c r="AE190" s="10"/>
      <c r="AF190">
        <v>1</v>
      </c>
      <c r="AI190" s="1266" t="str">
        <f>IF(ISNUMBER(R190),CONCATENATE(Names!$C$3,R190),"")</f>
        <v/>
      </c>
      <c r="AK190" t="str">
        <f t="shared" si="98"/>
        <v/>
      </c>
      <c r="AL190">
        <f t="shared" si="99"/>
        <v>100</v>
      </c>
      <c r="AM190" t="str">
        <f t="shared" si="100"/>
        <v>HEBT</v>
      </c>
      <c r="AN190" t="str">
        <f t="shared" si="101"/>
        <v>060PRL</v>
      </c>
      <c r="AO190" t="str">
        <f t="shared" si="102"/>
        <v>100</v>
      </c>
      <c r="AP190" t="str">
        <f>IF(ISNUMBER(E190),CONCATENATE(Names!$C$5,Names!$N$3,AO190),"")</f>
        <v>PRLRL-100</v>
      </c>
      <c r="AQ190" t="str">
        <f>IF(ISNUMBER(E190),CONCATENATE(Names!$D$5,AO190),"")</f>
        <v>L100</v>
      </c>
      <c r="AR190" t="str">
        <f>IF(ISNUMBER(E190),CONCATENATE(Names!$C$10,Names!$N$3,AQ190),"")</f>
        <v>PRLEH-L100</v>
      </c>
      <c r="AS190" t="str">
        <f>IF(ISNUMBER(E190),CONCATENATE(Names!$C$11,Names!$N$3,AQ190),"")</f>
        <v>PRLTE-L100</v>
      </c>
      <c r="AU190" s="13" t="str">
        <f t="shared" si="103"/>
        <v/>
      </c>
      <c r="AV190" t="str">
        <f t="shared" si="104"/>
        <v/>
      </c>
      <c r="AW190" t="str">
        <f t="shared" si="105"/>
        <v/>
      </c>
      <c r="AX190" t="str">
        <f t="shared" si="106"/>
        <v/>
      </c>
      <c r="AY190" t="str">
        <f t="shared" si="107"/>
        <v/>
      </c>
      <c r="AZ190" t="str">
        <f>IF(ISNUMBER(A190),CONCATENATE(Names!$C$6,Names!$N$3,AU190,A190),"")</f>
        <v/>
      </c>
      <c r="BA190" t="str">
        <f>IF(ISNUMBER(A190),CONCATENATE(Names!$C$7,Names!$N$3,AU190,A190),"")</f>
        <v/>
      </c>
      <c r="BB190" t="str">
        <f>IF(ISNUMBER(A190),CONCATENATE(Names!$C$8,Names!$N$3,AU190,A190),"")</f>
        <v/>
      </c>
      <c r="BC190" t="str">
        <f>IF(ISNUMBER(A190),CONCATENATE(Names!$D$6,AY190),"")</f>
        <v/>
      </c>
      <c r="BD190" t="str">
        <f>IF(ISNUMBER(A190),CONCATENATE(Names!$C$10,Names!$N$3,BC190),"")</f>
        <v/>
      </c>
      <c r="BE190" t="str">
        <f>IF(ISNUMBER(A190),CONCATENATE(Names!$C$11,Names!$N$3,BC190),"")</f>
        <v/>
      </c>
      <c r="BF190" t="str">
        <f>IF(ISNUMBER(A190),CONCATENATE(Names!$D$7,AY190),"")</f>
        <v/>
      </c>
      <c r="BG190" t="str">
        <f>IF(ISNUMBER(A190),CONCATENATE(Names!$C$10,Names!$N$3,BF190),"")</f>
        <v/>
      </c>
      <c r="BH190" t="str">
        <f>IF(ISNUMBER(A190),CONCATENATE(Names!$C$11,Names!$N$3,BF190),"")</f>
        <v/>
      </c>
      <c r="BI190" t="str">
        <f>IF(ISNUMBER(A190),CONCATENATE(Names!$C$12,Names!$N$3,BC190),"")</f>
        <v/>
      </c>
      <c r="BJ190" t="str">
        <f>IF(ISNUMBER(A190),CONCATENATE(Names!$C$24,Names!$N$3,AY190),"")</f>
        <v/>
      </c>
      <c r="BK190" t="str">
        <f>IF(ISNUMBER(A190),CONCATENATE(Names!$C$9,Names!$N$3,AY190),"")</f>
        <v/>
      </c>
      <c r="BS190" s="157"/>
      <c r="BT190" s="105">
        <f>COUNTIFS($BW$5:BW190,"&lt;&gt;"&amp;"")</f>
        <v>33</v>
      </c>
      <c r="BU190" s="103" t="str">
        <f t="shared" si="94"/>
        <v/>
      </c>
      <c r="BV190" s="103" t="str">
        <f t="shared" si="95"/>
        <v/>
      </c>
      <c r="BW190" s="103"/>
      <c r="BY190" t="str">
        <f>IF($BW190="","",CONCATENATE($BW190,Names!$N$3,$BX190))</f>
        <v/>
      </c>
      <c r="BZ190" s="157"/>
      <c r="CA190" s="13" t="str">
        <f>IF(ISNUMBER(A190),CONCATENATE(W190,Names!$H$3,Y190,Names!$J$3,Names!$K$3,Names!$L$3,BK190),"")</f>
        <v/>
      </c>
      <c r="CB190" s="13" t="str">
        <f>IF(ISNUMBER(A190),CONCATENATE(W190,Names!$H$3,Y190,Names!$J$3,Names!$K$3,Names!$L$3,BB190),"")</f>
        <v/>
      </c>
      <c r="CC190" s="13" t="str">
        <f>IF($BW190="","",CONCATENATE(W190,Names!$H$3,Y190,Names!$J$3,Names!$K$3,Names!$L$3,$BW190,Names!$N$3,$BX190))</f>
        <v/>
      </c>
      <c r="CF190" s="13" t="str">
        <f>IF(ISNUMBER($A190),CONCATENATE($BK190,Names!$P$3,Dev!$DA$130),"")</f>
        <v/>
      </c>
      <c r="CG190" s="13" t="str">
        <f>IF(ISNUMBER($A190),CONCATENATE($BK190,Names!$P$3,Dev!$DD$130),"")</f>
        <v/>
      </c>
      <c r="CH190" s="13" t="str">
        <f>IF(ISNUMBER($A190),CONCATENATE($BK190,Names!$P$3,Dev!$DG$130),"")</f>
        <v/>
      </c>
      <c r="CI190" s="13" t="str">
        <f>IF(ISNUMBER($A190),CONCATENATE($BK190,Names!$P$3,Dev!$DK$130),"")</f>
        <v/>
      </c>
      <c r="CJ190" s="13" t="str">
        <f>IF(ISNUMBER($A190),CONCATENATE($BK190,Names!$P$3,Dev!$DN$130),"")</f>
        <v/>
      </c>
      <c r="CK190" s="13" t="str">
        <f>IF(ISNUMBER($A190),CONCATENATE($BK190,Names!$P$3,Dev!$DQ$130),"")</f>
        <v/>
      </c>
      <c r="CL190" s="13"/>
      <c r="CM190" s="13" t="str">
        <f>""</f>
        <v/>
      </c>
      <c r="CN190" s="13" t="str">
        <f>IF(ISNUMBER($A190),CONCATENATE($BB190,Names!$P$3,Dev!$CZ$48),"")</f>
        <v/>
      </c>
      <c r="CO190" s="13" t="str">
        <f>IF(ISNUMBER($A190),CONCATENATE($BB190,Names!$P$3,Dev!$DF$48),"")</f>
        <v/>
      </c>
      <c r="CP190" s="13" t="str">
        <f>IF(ISNUMBER($A190),CONCATENATE($BB190,Names!$P$3,Dev!$DI$48),"")</f>
        <v/>
      </c>
      <c r="CQ190" s="13" t="str">
        <f>IF(ISNUMBER($A190),CONCATENATE($BB190,Names!$P$3,Dev!$DM$48),"")</f>
        <v/>
      </c>
      <c r="CR190" s="13" t="str">
        <f>IF(ISNUMBER($A190),CONCATENATE($BB190,Names!$P$3,Dev!$DV$48),"")</f>
        <v/>
      </c>
      <c r="CS190" s="13" t="str">
        <f>IF(ISNUMBER($A190),CONCATENATE($BB190,Names!$P$3,Dev!$DZ$48),"")</f>
        <v/>
      </c>
      <c r="CT190" s="13" t="str">
        <f>IF(ISNUMBER($A190),CONCATENATE($BB190,Names!$P$3,Dev!$EI$48),"")</f>
        <v/>
      </c>
      <c r="CU190" s="13" t="str">
        <f>IF(ISNUMBER($A190),CONCATENATE($BB190,Names!$P$3,Dev!$FZ$48),"")</f>
        <v/>
      </c>
      <c r="CV190" s="13" t="str">
        <f>IF(ISNUMBER($A190),CONCATENATE($BB190,Names!$P$3,Dev!$GI$48),"")</f>
        <v/>
      </c>
      <c r="CW190" s="13" t="str">
        <f>IF(ISNUMBER($A190),CONCATENATE($BB190,Names!$P$3,Dev!$GM$48),"")</f>
        <v/>
      </c>
      <c r="CX190" s="13"/>
      <c r="CY190" s="13" t="str">
        <f>IF(ISNUMBER($A190),CONCATENATE($BB190,Names!$P$3,Dev!$EM$48),"")</f>
        <v/>
      </c>
      <c r="CZ190" s="13" t="str">
        <f>IF(ISNUMBER($A190),CONCATENATE($BB190,Names!$P$3,Dev!$EV$48),"")</f>
        <v/>
      </c>
      <c r="DA190" s="13" t="str">
        <f>IF(ISNUMBER($A190),CONCATENATE($BB190,Names!$P$3,Dev!$EZ$48),"")</f>
        <v/>
      </c>
      <c r="DB190" s="13" t="str">
        <f>IF(ISNUMBER($A190),CONCATENATE($BB190,Names!$P$3,Dev!$FI$48),"")</f>
        <v/>
      </c>
      <c r="DC190" s="13" t="str">
        <f>IF(ISNUMBER($A190),CONCATENATE($BB190,Names!$P$3,Dev!$FM$48),"")</f>
        <v/>
      </c>
      <c r="DD190" s="13" t="str">
        <f>IF(ISNUMBER($A190),CONCATENATE($BB190,Names!$P$3,Dev!$FV$48),"")</f>
        <v/>
      </c>
      <c r="DE190" s="13" t="str">
        <f>IF(ISNUMBER($A190),CONCATENATE($BB190,Names!$P$3,Dev!$GP$48),"")</f>
        <v/>
      </c>
      <c r="DI190" s="105">
        <f>COUNTIFS($DL$5:DL190,"&lt;&gt;"&amp;"")</f>
        <v>6</v>
      </c>
      <c r="DJ190" s="1198" t="str">
        <f t="shared" si="76"/>
        <v>HEBT</v>
      </c>
      <c r="DK190" s="1198" t="str">
        <f t="shared" si="77"/>
        <v>060PRL</v>
      </c>
      <c r="DL190" s="1198" t="str">
        <f>"-&gt;"</f>
        <v>-&gt;</v>
      </c>
      <c r="DM190" s="1198" t="str">
        <f>IF($DL190="","",_xlfn.CONCAT(Names!$D$5,$AO190))</f>
        <v>L100</v>
      </c>
      <c r="DN190" s="1198" t="str">
        <f>IF($DL190="","",CONCATENATE(Names!$C$26,Names!$N$3,$DM190))</f>
        <v>PRLEHC-L100</v>
      </c>
      <c r="DO190" s="1198" t="str">
        <f>IF($DL190="","",CONCATENATE(Names!$C$25,Names!$N$3,$DM190))</f>
        <v>PRLTEC-L100</v>
      </c>
    </row>
    <row r="191" spans="1:119">
      <c r="A191" s="1"/>
      <c r="C191" s="1">
        <v>4.1349999999999998</v>
      </c>
      <c r="D191" s="1">
        <v>50</v>
      </c>
      <c r="E191">
        <v>101</v>
      </c>
      <c r="F191" s="1">
        <v>1</v>
      </c>
      <c r="G191" s="2">
        <f t="shared" si="91"/>
        <v>409.57499999999953</v>
      </c>
      <c r="H191" s="2">
        <f t="shared" si="89"/>
        <v>411.64249999999953</v>
      </c>
      <c r="J191" s="38"/>
      <c r="K191" s="58"/>
      <c r="L191" s="2" t="str">
        <f>IF(ISNUMBER(E191),VLOOKUP(C191,'TE,EHnames'!$B$4:$F$11,'TE,EHnames'!$C$2,FALSE),"")</f>
        <v>RST/10/50-2/1</v>
      </c>
      <c r="M191" s="2" t="str">
        <f>IF(ISNUMBER(E191),VLOOKUP(C191,'TE,EHnames'!$B$4:$F$11,'TE,EHnames'!$F$2,FALSE),"")</f>
        <v>PT100-3000</v>
      </c>
      <c r="O191" s="13" t="str">
        <f>IF(ISNUMBER(A191),ABS(H191-$Q$186),"")</f>
        <v/>
      </c>
      <c r="Q191" s="7">
        <v>413.65499999999997</v>
      </c>
      <c r="R191" s="156">
        <v>330</v>
      </c>
      <c r="S191" t="str">
        <f>IFERROR(VLOOKUP(P191,Racks!$H$4:$M$30,6),"")</f>
        <v/>
      </c>
      <c r="V191" s="54">
        <f>COUNTIFS('Sec-Sub'!$K$4:$K$164,"&lt;="&amp;H191)</f>
        <v>111</v>
      </c>
      <c r="W191" s="54" t="str">
        <f>VLOOKUP(V191,'Sec-Sub'!$A$4:$C$164,2,FALSE)</f>
        <v>HEBT</v>
      </c>
      <c r="X191" s="54" t="str">
        <f>VLOOKUP(V191,'Sec-Sub'!$A$4:$C$164,3,FALSE)</f>
        <v>060</v>
      </c>
      <c r="Y191" s="54" t="str">
        <f>CONCATENATE(X191,Names!$I$3)</f>
        <v>060PRL</v>
      </c>
      <c r="AC191" s="27">
        <f>SUM(D190:D194)</f>
        <v>220</v>
      </c>
      <c r="AD191" s="1817"/>
      <c r="AE191" s="22"/>
      <c r="AF191">
        <v>1</v>
      </c>
      <c r="AI191" s="1266" t="str">
        <f>IF(ISNUMBER(R191),CONCATENATE(Names!$C$3,R191),"")</f>
        <v>STUB330</v>
      </c>
      <c r="AK191" t="str">
        <f t="shared" si="98"/>
        <v/>
      </c>
      <c r="AL191">
        <f t="shared" si="99"/>
        <v>101</v>
      </c>
      <c r="AM191" t="str">
        <f t="shared" si="100"/>
        <v>HEBT</v>
      </c>
      <c r="AN191" t="str">
        <f t="shared" si="101"/>
        <v>060PRL</v>
      </c>
      <c r="AO191" t="str">
        <f t="shared" si="102"/>
        <v>101</v>
      </c>
      <c r="AP191" t="str">
        <f>IF(ISNUMBER(E191),CONCATENATE(Names!$C$5,Names!$N$3,AO191),"")</f>
        <v>PRLRL-101</v>
      </c>
      <c r="AQ191" t="str">
        <f>IF(ISNUMBER(E191),CONCATENATE(Names!$D$5,AO191),"")</f>
        <v>L101</v>
      </c>
      <c r="AR191" t="str">
        <f>IF(ISNUMBER(E191),CONCATENATE(Names!$C$10,Names!$N$3,AQ191),"")</f>
        <v>PRLEH-L101</v>
      </c>
      <c r="AS191" t="str">
        <f>IF(ISNUMBER(E191),CONCATENATE(Names!$C$11,Names!$N$3,AQ191),"")</f>
        <v>PRLTE-L101</v>
      </c>
      <c r="AU191" s="13" t="str">
        <f t="shared" si="103"/>
        <v/>
      </c>
      <c r="AV191" t="str">
        <f t="shared" si="104"/>
        <v/>
      </c>
      <c r="AW191" t="str">
        <f t="shared" si="105"/>
        <v/>
      </c>
      <c r="AX191" t="str">
        <f t="shared" si="106"/>
        <v/>
      </c>
      <c r="AY191" t="str">
        <f t="shared" si="107"/>
        <v/>
      </c>
      <c r="AZ191" t="str">
        <f>IF(ISNUMBER(A191),CONCATENATE(Names!$C$6,Names!$N$3,AU191,A191),"")</f>
        <v/>
      </c>
      <c r="BA191" t="str">
        <f>IF(ISNUMBER(A191),CONCATENATE(Names!$C$7,Names!$N$3,AU191,A191),"")</f>
        <v/>
      </c>
      <c r="BB191" t="str">
        <f>IF(ISNUMBER(A191),CONCATENATE(Names!$C$8,Names!$N$3,AU191,A191),"")</f>
        <v/>
      </c>
      <c r="BC191" t="str">
        <f>IF(ISNUMBER(A191),CONCATENATE(Names!$D$6,AY191),"")</f>
        <v/>
      </c>
      <c r="BD191" t="str">
        <f>IF(ISNUMBER(A191),CONCATENATE(Names!$C$10,Names!$N$3,BC191),"")</f>
        <v/>
      </c>
      <c r="BE191" t="str">
        <f>IF(ISNUMBER(A191),CONCATENATE(Names!$C$11,Names!$N$3,BC191),"")</f>
        <v/>
      </c>
      <c r="BF191" t="str">
        <f>IF(ISNUMBER(A191),CONCATENATE(Names!$D$7,AY191),"")</f>
        <v/>
      </c>
      <c r="BG191" t="str">
        <f>IF(ISNUMBER(A191),CONCATENATE(Names!$C$10,Names!$N$3,BF191),"")</f>
        <v/>
      </c>
      <c r="BH191" t="str">
        <f>IF(ISNUMBER(A191),CONCATENATE(Names!$C$11,Names!$N$3,BF191),"")</f>
        <v/>
      </c>
      <c r="BI191" t="str">
        <f>IF(ISNUMBER(A191),CONCATENATE(Names!$C$12,Names!$N$3,BC191),"")</f>
        <v/>
      </c>
      <c r="BJ191" t="str">
        <f>IF(ISNUMBER(A191),CONCATENATE(Names!$C$24,Names!$N$3,AY191),"")</f>
        <v/>
      </c>
      <c r="BK191" t="str">
        <f>IF(ISNUMBER(A191),CONCATENATE(Names!$C$9,Names!$N$3,AY191),"")</f>
        <v/>
      </c>
      <c r="BS191" s="157"/>
      <c r="BT191" s="105">
        <f>COUNTIFS($BW$5:BW191,"&lt;&gt;"&amp;"")</f>
        <v>33</v>
      </c>
      <c r="BU191" s="103" t="str">
        <f t="shared" si="94"/>
        <v/>
      </c>
      <c r="BV191" s="103" t="str">
        <f t="shared" si="95"/>
        <v/>
      </c>
      <c r="BW191" s="103"/>
      <c r="BY191" t="str">
        <f>IF($BW191="","",CONCATENATE($BW191,Names!$N$3,$BX191))</f>
        <v/>
      </c>
      <c r="BZ191" s="157"/>
      <c r="CA191" s="13" t="str">
        <f>IF(ISNUMBER(A191),CONCATENATE(W191,Names!$H$3,Y191,Names!$J$3,Names!$K$3,Names!$L$3,BK191),"")</f>
        <v/>
      </c>
      <c r="CB191" s="13" t="str">
        <f>IF(ISNUMBER(A191),CONCATENATE(W191,Names!$H$3,Y191,Names!$J$3,Names!$K$3,Names!$L$3,BB191),"")</f>
        <v/>
      </c>
      <c r="CC191" s="13" t="str">
        <f>IF($BW191="","",CONCATENATE(W191,Names!$H$3,Y191,Names!$J$3,Names!$K$3,Names!$L$3,$BW191,Names!$N$3,$BX191))</f>
        <v/>
      </c>
      <c r="CF191" s="13" t="str">
        <f>IF(ISNUMBER($A191),CONCATENATE($BK191,Names!$P$3,Dev!$DA$130),"")</f>
        <v/>
      </c>
      <c r="CG191" s="13" t="str">
        <f>IF(ISNUMBER($A191),CONCATENATE($BK191,Names!$P$3,Dev!$DD$130),"")</f>
        <v/>
      </c>
      <c r="CH191" s="13" t="str">
        <f>IF(ISNUMBER($A191),CONCATENATE($BK191,Names!$P$3,Dev!$DG$130),"")</f>
        <v/>
      </c>
      <c r="CI191" s="13" t="str">
        <f>IF(ISNUMBER($A191),CONCATENATE($BK191,Names!$P$3,Dev!$DK$130),"")</f>
        <v/>
      </c>
      <c r="CJ191" s="13" t="str">
        <f>IF(ISNUMBER($A191),CONCATENATE($BK191,Names!$P$3,Dev!$DN$130),"")</f>
        <v/>
      </c>
      <c r="CK191" s="13" t="str">
        <f>IF(ISNUMBER($A191),CONCATENATE($BK191,Names!$P$3,Dev!$DQ$130),"")</f>
        <v/>
      </c>
      <c r="CL191" s="13"/>
      <c r="CM191" s="13" t="str">
        <f>""</f>
        <v/>
      </c>
      <c r="CN191" s="13" t="str">
        <f>IF(ISNUMBER($A191),CONCATENATE($BB191,Names!$P$3,Dev!$CZ$48),"")</f>
        <v/>
      </c>
      <c r="CO191" s="13" t="str">
        <f>IF(ISNUMBER($A191),CONCATENATE($BB191,Names!$P$3,Dev!$DF$48),"")</f>
        <v/>
      </c>
      <c r="CP191" s="13" t="str">
        <f>IF(ISNUMBER($A191),CONCATENATE($BB191,Names!$P$3,Dev!$DI$48),"")</f>
        <v/>
      </c>
      <c r="CQ191" s="13" t="str">
        <f>IF(ISNUMBER($A191),CONCATENATE($BB191,Names!$P$3,Dev!$DM$48),"")</f>
        <v/>
      </c>
      <c r="CR191" s="13" t="str">
        <f>IF(ISNUMBER($A191),CONCATENATE($BB191,Names!$P$3,Dev!$DV$48),"")</f>
        <v/>
      </c>
      <c r="CS191" s="13" t="str">
        <f>IF(ISNUMBER($A191),CONCATENATE($BB191,Names!$P$3,Dev!$DZ$48),"")</f>
        <v/>
      </c>
      <c r="CT191" s="13" t="str">
        <f>IF(ISNUMBER($A191),CONCATENATE($BB191,Names!$P$3,Dev!$EI$48),"")</f>
        <v/>
      </c>
      <c r="CU191" s="13" t="str">
        <f>IF(ISNUMBER($A191),CONCATENATE($BB191,Names!$P$3,Dev!$FZ$48),"")</f>
        <v/>
      </c>
      <c r="CV191" s="13" t="str">
        <f>IF(ISNUMBER($A191),CONCATENATE($BB191,Names!$P$3,Dev!$GI$48),"")</f>
        <v/>
      </c>
      <c r="CW191" s="13" t="str">
        <f>IF(ISNUMBER($A191),CONCATENATE($BB191,Names!$P$3,Dev!$GM$48),"")</f>
        <v/>
      </c>
      <c r="CX191" s="13"/>
      <c r="CY191" s="13" t="str">
        <f>IF(ISNUMBER($A191),CONCATENATE($BB191,Names!$P$3,Dev!$EM$48),"")</f>
        <v/>
      </c>
      <c r="CZ191" s="13" t="str">
        <f>IF(ISNUMBER($A191),CONCATENATE($BB191,Names!$P$3,Dev!$EV$48),"")</f>
        <v/>
      </c>
      <c r="DA191" s="13" t="str">
        <f>IF(ISNUMBER($A191),CONCATENATE($BB191,Names!$P$3,Dev!$EZ$48),"")</f>
        <v/>
      </c>
      <c r="DB191" s="13" t="str">
        <f>IF(ISNUMBER($A191),CONCATENATE($BB191,Names!$P$3,Dev!$FI$48),"")</f>
        <v/>
      </c>
      <c r="DC191" s="13" t="str">
        <f>IF(ISNUMBER($A191),CONCATENATE($BB191,Names!$P$3,Dev!$FM$48),"")</f>
        <v/>
      </c>
      <c r="DD191" s="13" t="str">
        <f>IF(ISNUMBER($A191),CONCATENATE($BB191,Names!$P$3,Dev!$FV$48),"")</f>
        <v/>
      </c>
      <c r="DE191" s="13" t="str">
        <f>IF(ISNUMBER($A191),CONCATENATE($BB191,Names!$P$3,Dev!$GP$48),"")</f>
        <v/>
      </c>
      <c r="DI191" s="105">
        <f>COUNTIFS($DL$5:DL191,"&lt;&gt;"&amp;"")</f>
        <v>7</v>
      </c>
      <c r="DJ191" s="1198" t="str">
        <f t="shared" si="76"/>
        <v>HEBT</v>
      </c>
      <c r="DK191" s="1198" t="str">
        <f t="shared" si="77"/>
        <v>060PRL</v>
      </c>
      <c r="DL191" s="1198" t="str">
        <f>"-&gt;"</f>
        <v>-&gt;</v>
      </c>
      <c r="DM191" s="1198" t="str">
        <f>IF($DL191="","",_xlfn.CONCAT(Names!$D$5,$AO191))</f>
        <v>L101</v>
      </c>
      <c r="DN191" s="1198" t="str">
        <f>IF($DL191="","",CONCATENATE(Names!$C$26,Names!$N$3,$DM191))</f>
        <v>PRLEHC-L101</v>
      </c>
      <c r="DO191" s="1198" t="str">
        <f>IF($DL191="","",CONCATENATE(Names!$C$25,Names!$N$3,$DM191))</f>
        <v>PRLTEC-L101</v>
      </c>
    </row>
    <row r="192" spans="1:119">
      <c r="A192" s="1"/>
      <c r="C192" s="1">
        <v>4.1349999999999998</v>
      </c>
      <c r="D192" s="1">
        <v>50</v>
      </c>
      <c r="E192">
        <v>102</v>
      </c>
      <c r="F192" s="1">
        <v>1</v>
      </c>
      <c r="G192" s="2">
        <f t="shared" si="91"/>
        <v>413.70999999999952</v>
      </c>
      <c r="H192" s="2">
        <f t="shared" si="89"/>
        <v>415.77749999999952</v>
      </c>
      <c r="J192" s="38"/>
      <c r="K192" s="58"/>
      <c r="L192" s="2" t="str">
        <f>IF(ISNUMBER(E192),VLOOKUP(C192,'TE,EHnames'!$B$4:$F$11,'TE,EHnames'!$C$2,FALSE),"")</f>
        <v>RST/10/50-2/1</v>
      </c>
      <c r="M192" s="2" t="str">
        <f>IF(ISNUMBER(E192),VLOOKUP(C192,'TE,EHnames'!$B$4:$F$11,'TE,EHnames'!$F$2,FALSE),"")</f>
        <v>PT100-3000</v>
      </c>
      <c r="O192" s="13" t="str">
        <f>IF(ISNUMBER(A192),ABS(H192-$Q$186),"")</f>
        <v/>
      </c>
      <c r="Q192">
        <f>(Q191+Q197)/2</f>
        <v>422.17499999999995</v>
      </c>
      <c r="S192" t="str">
        <f>IFERROR(VLOOKUP(P192,Racks!$H$4:$M$30,6),"")</f>
        <v/>
      </c>
      <c r="V192" s="54">
        <f>COUNTIFS('Sec-Sub'!$K$4:$K$164,"&lt;="&amp;H192)</f>
        <v>113</v>
      </c>
      <c r="W192" s="54" t="str">
        <f>VLOOKUP(V192,'Sec-Sub'!$A$4:$C$164,2,FALSE)</f>
        <v>HEBT</v>
      </c>
      <c r="X192" s="54" t="str">
        <f>VLOOKUP(V192,'Sec-Sub'!$A$4:$C$164,3,FALSE)</f>
        <v>070</v>
      </c>
      <c r="Y192" s="54" t="str">
        <f>CONCATENATE(X192,Names!$I$3)</f>
        <v>070PRL</v>
      </c>
      <c r="AC192" s="18"/>
      <c r="AD192" s="1811">
        <v>1</v>
      </c>
      <c r="AE192" s="22"/>
      <c r="AI192" s="1266" t="str">
        <f>IF(ISNUMBER(R192),CONCATENATE(Names!$C$3,R192),"")</f>
        <v/>
      </c>
      <c r="AK192" t="str">
        <f t="shared" si="98"/>
        <v/>
      </c>
      <c r="AL192">
        <f t="shared" si="99"/>
        <v>102</v>
      </c>
      <c r="AM192" t="str">
        <f t="shared" si="100"/>
        <v>HEBT</v>
      </c>
      <c r="AN192" t="str">
        <f t="shared" si="101"/>
        <v>070PRL</v>
      </c>
      <c r="AO192" t="str">
        <f t="shared" si="102"/>
        <v>102</v>
      </c>
      <c r="AP192" t="str">
        <f>IF(ISNUMBER(E192),CONCATENATE(Names!$C$5,Names!$N$3,AO192),"")</f>
        <v>PRLRL-102</v>
      </c>
      <c r="AQ192" t="str">
        <f>IF(ISNUMBER(E192),CONCATENATE(Names!$D$5,AO192),"")</f>
        <v>L102</v>
      </c>
      <c r="AR192" t="str">
        <f>IF(ISNUMBER(E192),CONCATENATE(Names!$C$10,Names!$N$3,AQ192),"")</f>
        <v>PRLEH-L102</v>
      </c>
      <c r="AS192" t="str">
        <f>IF(ISNUMBER(E192),CONCATENATE(Names!$C$11,Names!$N$3,AQ192),"")</f>
        <v>PRLTE-L102</v>
      </c>
      <c r="AU192" s="13" t="str">
        <f t="shared" si="103"/>
        <v/>
      </c>
      <c r="AV192" t="str">
        <f t="shared" si="104"/>
        <v/>
      </c>
      <c r="AW192" t="str">
        <f t="shared" si="105"/>
        <v/>
      </c>
      <c r="AX192" t="str">
        <f t="shared" si="106"/>
        <v/>
      </c>
      <c r="AY192" t="str">
        <f t="shared" si="107"/>
        <v/>
      </c>
      <c r="AZ192" t="str">
        <f>IF(ISNUMBER(A192),CONCATENATE(Names!$C$6,Names!$N$3,AU192,A192),"")</f>
        <v/>
      </c>
      <c r="BA192" t="str">
        <f>IF(ISNUMBER(A192),CONCATENATE(Names!$C$7,Names!$N$3,AU192,A192),"")</f>
        <v/>
      </c>
      <c r="BB192" t="str">
        <f>IF(ISNUMBER(A192),CONCATENATE(Names!$C$8,Names!$N$3,AU192,A192),"")</f>
        <v/>
      </c>
      <c r="BC192" t="str">
        <f>IF(ISNUMBER(A192),CONCATENATE(Names!$D$6,AY192),"")</f>
        <v/>
      </c>
      <c r="BD192" t="str">
        <f>IF(ISNUMBER(A192),CONCATENATE(Names!$C$10,Names!$N$3,BC192),"")</f>
        <v/>
      </c>
      <c r="BE192" t="str">
        <f>IF(ISNUMBER(A192),CONCATENATE(Names!$C$11,Names!$N$3,BC192),"")</f>
        <v/>
      </c>
      <c r="BF192" t="str">
        <f>IF(ISNUMBER(A192),CONCATENATE(Names!$D$7,AY192),"")</f>
        <v/>
      </c>
      <c r="BG192" t="str">
        <f>IF(ISNUMBER(A192),CONCATENATE(Names!$C$10,Names!$N$3,BF192),"")</f>
        <v/>
      </c>
      <c r="BH192" t="str">
        <f>IF(ISNUMBER(A192),CONCATENATE(Names!$C$11,Names!$N$3,BF192),"")</f>
        <v/>
      </c>
      <c r="BI192" t="str">
        <f>IF(ISNUMBER(A192),CONCATENATE(Names!$C$12,Names!$N$3,BC192),"")</f>
        <v/>
      </c>
      <c r="BJ192" t="str">
        <f>IF(ISNUMBER(A192),CONCATENATE(Names!$C$24,Names!$N$3,AY192),"")</f>
        <v/>
      </c>
      <c r="BK192" t="str">
        <f>IF(ISNUMBER(A192),CONCATENATE(Names!$C$9,Names!$N$3,AY192),"")</f>
        <v/>
      </c>
      <c r="BS192" s="157"/>
      <c r="BT192" s="105">
        <f>COUNTIFS($BW$5:BW192,"&lt;&gt;"&amp;"")</f>
        <v>33</v>
      </c>
      <c r="BU192" s="103" t="str">
        <f t="shared" si="94"/>
        <v/>
      </c>
      <c r="BV192" s="103" t="str">
        <f t="shared" si="95"/>
        <v/>
      </c>
      <c r="BW192" s="103"/>
      <c r="BY192" t="str">
        <f>IF($BW192="","",CONCATENATE($BW192,Names!$N$3,$BX192))</f>
        <v/>
      </c>
      <c r="BZ192" s="157"/>
      <c r="CA192" s="13" t="str">
        <f>IF(ISNUMBER(A192),CONCATENATE(W192,Names!$H$3,Y192,Names!$J$3,Names!$K$3,Names!$L$3,BK192),"")</f>
        <v/>
      </c>
      <c r="CB192" s="13" t="str">
        <f>IF(ISNUMBER(A192),CONCATENATE(W192,Names!$H$3,Y192,Names!$J$3,Names!$K$3,Names!$L$3,BB192),"")</f>
        <v/>
      </c>
      <c r="CC192" s="13" t="str">
        <f>IF($BW192="","",CONCATENATE(W192,Names!$H$3,Y192,Names!$J$3,Names!$K$3,Names!$L$3,$BW192,Names!$N$3,$BX192))</f>
        <v/>
      </c>
      <c r="CF192" s="13" t="str">
        <f>IF(ISNUMBER($A192),CONCATENATE($BK192,Names!$P$3,Dev!$DA$130),"")</f>
        <v/>
      </c>
      <c r="CG192" s="13" t="str">
        <f>IF(ISNUMBER($A192),CONCATENATE($BK192,Names!$P$3,Dev!$DD$130),"")</f>
        <v/>
      </c>
      <c r="CH192" s="13" t="str">
        <f>IF(ISNUMBER($A192),CONCATENATE($BK192,Names!$P$3,Dev!$DG$130),"")</f>
        <v/>
      </c>
      <c r="CI192" s="13" t="str">
        <f>IF(ISNUMBER($A192),CONCATENATE($BK192,Names!$P$3,Dev!$DK$130),"")</f>
        <v/>
      </c>
      <c r="CJ192" s="13" t="str">
        <f>IF(ISNUMBER($A192),CONCATENATE($BK192,Names!$P$3,Dev!$DN$130),"")</f>
        <v/>
      </c>
      <c r="CK192" s="13" t="str">
        <f>IF(ISNUMBER($A192),CONCATENATE($BK192,Names!$P$3,Dev!$DQ$130),"")</f>
        <v/>
      </c>
      <c r="CL192" s="13"/>
      <c r="CM192" s="13" t="str">
        <f>""</f>
        <v/>
      </c>
      <c r="CN192" s="13" t="str">
        <f>IF(ISNUMBER($A192),CONCATENATE($BB192,Names!$P$3,Dev!$CZ$48),"")</f>
        <v/>
      </c>
      <c r="CO192" s="13" t="str">
        <f>IF(ISNUMBER($A192),CONCATENATE($BB192,Names!$P$3,Dev!$DF$48),"")</f>
        <v/>
      </c>
      <c r="CP192" s="13" t="str">
        <f>IF(ISNUMBER($A192),CONCATENATE($BB192,Names!$P$3,Dev!$DI$48),"")</f>
        <v/>
      </c>
      <c r="CQ192" s="13" t="str">
        <f>IF(ISNUMBER($A192),CONCATENATE($BB192,Names!$P$3,Dev!$DM$48),"")</f>
        <v/>
      </c>
      <c r="CR192" s="13" t="str">
        <f>IF(ISNUMBER($A192),CONCATENATE($BB192,Names!$P$3,Dev!$DV$48),"")</f>
        <v/>
      </c>
      <c r="CS192" s="13" t="str">
        <f>IF(ISNUMBER($A192),CONCATENATE($BB192,Names!$P$3,Dev!$DZ$48),"")</f>
        <v/>
      </c>
      <c r="CT192" s="13" t="str">
        <f>IF(ISNUMBER($A192),CONCATENATE($BB192,Names!$P$3,Dev!$EI$48),"")</f>
        <v/>
      </c>
      <c r="CU192" s="13" t="str">
        <f>IF(ISNUMBER($A192),CONCATENATE($BB192,Names!$P$3,Dev!$FZ$48),"")</f>
        <v/>
      </c>
      <c r="CV192" s="13" t="str">
        <f>IF(ISNUMBER($A192),CONCATENATE($BB192,Names!$P$3,Dev!$GI$48),"")</f>
        <v/>
      </c>
      <c r="CW192" s="13" t="str">
        <f>IF(ISNUMBER($A192),CONCATENATE($BB192,Names!$P$3,Dev!$GM$48),"")</f>
        <v/>
      </c>
      <c r="CX192" s="13"/>
      <c r="CY192" s="13" t="str">
        <f>IF(ISNUMBER($A192),CONCATENATE($BB192,Names!$P$3,Dev!$EM$48),"")</f>
        <v/>
      </c>
      <c r="CZ192" s="13" t="str">
        <f>IF(ISNUMBER($A192),CONCATENATE($BB192,Names!$P$3,Dev!$EV$48),"")</f>
        <v/>
      </c>
      <c r="DA192" s="13" t="str">
        <f>IF(ISNUMBER($A192),CONCATENATE($BB192,Names!$P$3,Dev!$EZ$48),"")</f>
        <v/>
      </c>
      <c r="DB192" s="13" t="str">
        <f>IF(ISNUMBER($A192),CONCATENATE($BB192,Names!$P$3,Dev!$FI$48),"")</f>
        <v/>
      </c>
      <c r="DC192" s="13" t="str">
        <f>IF(ISNUMBER($A192),CONCATENATE($BB192,Names!$P$3,Dev!$FM$48),"")</f>
        <v/>
      </c>
      <c r="DD192" s="13" t="str">
        <f>IF(ISNUMBER($A192),CONCATENATE($BB192,Names!$P$3,Dev!$FV$48),"")</f>
        <v/>
      </c>
      <c r="DE192" s="13" t="str">
        <f>IF(ISNUMBER($A192),CONCATENATE($BB192,Names!$P$3,Dev!$GP$48),"")</f>
        <v/>
      </c>
      <c r="DI192" s="105">
        <f>COUNTIFS($DL$5:DL192,"&lt;&gt;"&amp;"")</f>
        <v>7</v>
      </c>
      <c r="DJ192" s="1198" t="str">
        <f t="shared" si="76"/>
        <v/>
      </c>
      <c r="DK192" s="1198" t="str">
        <f t="shared" si="77"/>
        <v/>
      </c>
      <c r="DL192" s="1198"/>
      <c r="DM192" s="1198" t="str">
        <f>IF($DL192="","",_xlfn.CONCAT(Names!$D$5,$AO192))</f>
        <v/>
      </c>
      <c r="DN192" s="1198" t="str">
        <f>IF($DL192="","",CONCATENATE(Names!$C$26,Names!$N$3,$DM192))</f>
        <v/>
      </c>
      <c r="DO192" s="1198" t="str">
        <f>IF($DL192="","",CONCATENATE(Names!$C$25,Names!$N$3,$DM192))</f>
        <v/>
      </c>
    </row>
    <row r="193" spans="1:119" s="13" customFormat="1">
      <c r="A193" s="11">
        <v>49</v>
      </c>
      <c r="B193" s="11">
        <v>0.25</v>
      </c>
      <c r="C193" s="11"/>
      <c r="D193" s="11">
        <v>20</v>
      </c>
      <c r="F193" s="13">
        <v>1</v>
      </c>
      <c r="G193" s="2">
        <f t="shared" si="91"/>
        <v>417.84499999999952</v>
      </c>
      <c r="H193" s="2">
        <f t="shared" si="89"/>
        <v>417.96999999999952</v>
      </c>
      <c r="I193" s="1230">
        <f>I188+SUM(C189:C192)+B193</f>
        <v>417.96999999999991</v>
      </c>
      <c r="J193" s="56">
        <v>1751007000492</v>
      </c>
      <c r="K193" s="59">
        <v>17.5</v>
      </c>
      <c r="L193" s="2" t="str">
        <f>IF(ISNUMBER(E193),VLOOKUP(C193,'TE,EHnames'!$B$4:$F$11,'TE,EHnames'!$C$2,FALSE),"")</f>
        <v/>
      </c>
      <c r="M193" s="2" t="str">
        <f>IF(ISNUMBER(E193),VLOOKUP(C193,'TE,EHnames'!$B$4:$F$11,'TE,EHnames'!$F$2,FALSE),"")</f>
        <v/>
      </c>
      <c r="O193" s="14">
        <f>IF(ISNUMBER(A193),ABS(H193-$Q$191),"")</f>
        <v>4.314999999999543</v>
      </c>
      <c r="P193" s="13">
        <v>330</v>
      </c>
      <c r="S193" t="str">
        <f>IFERROR(VLOOKUP(P193,Racks!$H$4:$M$30,6),"")</f>
        <v/>
      </c>
      <c r="V193" s="54">
        <f>COUNTIFS('Sec-Sub'!$K$4:$K$164,"&lt;="&amp;H193)</f>
        <v>113</v>
      </c>
      <c r="W193" s="54" t="str">
        <f>VLOOKUP(V193,'Sec-Sub'!$A$4:$C$164,2,FALSE)</f>
        <v>HEBT</v>
      </c>
      <c r="X193" s="54" t="str">
        <f>VLOOKUP(V193,'Sec-Sub'!$A$4:$C$164,3,FALSE)</f>
        <v>070</v>
      </c>
      <c r="Y193" s="54" t="str">
        <f>CONCATENATE(X193,Names!$I$3)</f>
        <v>070PRL</v>
      </c>
      <c r="Z193" s="48" t="s">
        <v>209</v>
      </c>
      <c r="AA193" s="49" t="s">
        <v>196</v>
      </c>
      <c r="AC193" s="21"/>
      <c r="AD193" s="1811"/>
      <c r="AE193" s="17">
        <v>1</v>
      </c>
      <c r="AI193" s="1266" t="str">
        <f>IF(ISNUMBER(R193),CONCATENATE(Names!$C$3,R193),"")</f>
        <v/>
      </c>
      <c r="AJ193"/>
      <c r="AK193" t="str">
        <f t="shared" si="98"/>
        <v/>
      </c>
      <c r="AL193" t="str">
        <f t="shared" si="99"/>
        <v/>
      </c>
      <c r="AM193" t="str">
        <f t="shared" si="100"/>
        <v/>
      </c>
      <c r="AN193" t="str">
        <f t="shared" si="101"/>
        <v/>
      </c>
      <c r="AO193" t="str">
        <f t="shared" si="102"/>
        <v/>
      </c>
      <c r="AP193" t="str">
        <f>IF(ISNUMBER(E193),CONCATENATE(Names!$C$5,Names!$N$3,AO193),"")</f>
        <v/>
      </c>
      <c r="AQ193" t="str">
        <f>IF(ISNUMBER(E193),CONCATENATE(Names!$D$5,AO193),"")</f>
        <v/>
      </c>
      <c r="AR193" t="str">
        <f>IF(ISNUMBER(E193),CONCATENATE(Names!$C$10,Names!$N$3,AQ193),"")</f>
        <v/>
      </c>
      <c r="AS193" t="str">
        <f>IF(ISNUMBER(E193),CONCATENATE(Names!$C$11,Names!$N$3,AQ193),"")</f>
        <v/>
      </c>
      <c r="AT193"/>
      <c r="AU193" s="13" t="str">
        <f t="shared" si="103"/>
        <v>0</v>
      </c>
      <c r="AV193">
        <f t="shared" si="104"/>
        <v>49</v>
      </c>
      <c r="AW193" t="str">
        <f t="shared" si="105"/>
        <v>HEBT</v>
      </c>
      <c r="AX193" t="str">
        <f t="shared" si="106"/>
        <v>070PRL</v>
      </c>
      <c r="AY193" t="str">
        <f t="shared" si="107"/>
        <v>049</v>
      </c>
      <c r="AZ193" t="str">
        <f>IF(ISNUMBER(A193),CONCATENATE(Names!$C$6,Names!$N$3,AU193,A193),"")</f>
        <v>PRLCpl-049</v>
      </c>
      <c r="BA193" t="str">
        <f>IF(ISNUMBER(A193),CONCATENATE(Names!$C$7,Names!$N$3,AU193,A193),"")</f>
        <v>PRLSB-049</v>
      </c>
      <c r="BB193" t="str">
        <f>IF(ISNUMBER(A193),CONCATENATE(Names!$C$8,Names!$N$3,AU193,A193),"")</f>
        <v>PRLJB-049</v>
      </c>
      <c r="BC193" t="str">
        <f>IF(ISNUMBER(A193),CONCATENATE(Names!$D$6,AY193),"")</f>
        <v>C049</v>
      </c>
      <c r="BD193" t="str">
        <f>IF(ISNUMBER(A193),CONCATENATE(Names!$C$10,Names!$N$3,BC193),"")</f>
        <v>PRLEH-C049</v>
      </c>
      <c r="BE193" t="str">
        <f>IF(ISNUMBER(A193),CONCATENATE(Names!$C$11,Names!$N$3,BC193),"")</f>
        <v>PRLTE-C049</v>
      </c>
      <c r="BF193" t="str">
        <f>IF(ISNUMBER(A193),CONCATENATE(Names!$D$7,AY193),"")</f>
        <v>S049</v>
      </c>
      <c r="BG193" t="str">
        <f>IF(ISNUMBER(A193),CONCATENATE(Names!$C$10,Names!$N$3,BF193),"")</f>
        <v>PRLEH-S049</v>
      </c>
      <c r="BH193" t="str">
        <f>IF(ISNUMBER(A193),CONCATENATE(Names!$C$11,Names!$N$3,BF193),"")</f>
        <v>PRLTE-S049</v>
      </c>
      <c r="BI193" t="str">
        <f>IF(ISNUMBER(A193),CONCATENATE(Names!$C$12,Names!$N$3,BC193),"")</f>
        <v>PRLDL-C049</v>
      </c>
      <c r="BJ193" t="str">
        <f>IF(ISNUMBER(A193),CONCATENATE(Names!$C$24,Names!$N$3,AY193),"")</f>
        <v>PRLCSC-049</v>
      </c>
      <c r="BK193" t="str">
        <f>IF(ISNUMBER(A193),CONCATENATE(Names!$C$9,Names!$N$3,AY193),"")</f>
        <v>PRLTap-049</v>
      </c>
      <c r="BL193"/>
      <c r="BM193"/>
      <c r="BN193"/>
      <c r="BO193"/>
      <c r="BP193"/>
      <c r="BQ193"/>
      <c r="BR193"/>
      <c r="BS193" s="157"/>
      <c r="BT193" s="105">
        <f>COUNTIFS($BW$5:BW193,"&lt;&gt;"&amp;"")</f>
        <v>33</v>
      </c>
      <c r="BU193" s="103" t="str">
        <f t="shared" si="94"/>
        <v/>
      </c>
      <c r="BV193" s="103" t="str">
        <f t="shared" si="95"/>
        <v/>
      </c>
      <c r="BW193" s="103"/>
      <c r="BX193"/>
      <c r="BY193" t="str">
        <f>IF($BW193="","",CONCATENATE($BW193,Names!$N$3,$BX193))</f>
        <v/>
      </c>
      <c r="BZ193" s="164"/>
      <c r="CA193" s="13" t="str">
        <f>IF(ISNUMBER(A193),CONCATENATE(W193,Names!$H$3,Y193,Names!$J$3,Names!$K$3,Names!$L$3,BK193),"")</f>
        <v>HEBT-070PRL:RFS-PRLTap-049</v>
      </c>
      <c r="CB193" s="13" t="str">
        <f>IF(ISNUMBER(A193),CONCATENATE(W193,Names!$H$3,Y193,Names!$J$3,Names!$K$3,Names!$L$3,BB193),"")</f>
        <v>HEBT-070PRL:RFS-PRLJB-049</v>
      </c>
      <c r="CC193" s="13" t="str">
        <f>IF($BW193="","",CONCATENATE(W193,Names!$H$3,Y193,Names!$J$3,Names!$K$3,Names!$L$3,$BW193,Names!$N$3,$BX193))</f>
        <v/>
      </c>
      <c r="CF193" s="13" t="str">
        <f>IF(ISNUMBER($A193),CONCATENATE($BK193,Names!$P$3,Dev!$DA$130),"")</f>
        <v>PRLTap-049_a</v>
      </c>
      <c r="CG193" s="13" t="str">
        <f>IF(ISNUMBER($A193),CONCATENATE($BK193,Names!$P$3,Dev!$DD$130),"")</f>
        <v>PRLTap-049_b</v>
      </c>
      <c r="CH193" s="13" t="str">
        <f>IF(ISNUMBER($A193),CONCATENATE($BK193,Names!$P$3,Dev!$DG$130),"")</f>
        <v>PRLTap-049_c</v>
      </c>
      <c r="CI193" s="13" t="str">
        <f>IF(ISNUMBER($A193),CONCATENATE($BK193,Names!$P$3,Dev!$DK$130),"")</f>
        <v>PRLTap-049_d</v>
      </c>
      <c r="CJ193" s="13" t="str">
        <f>IF(ISNUMBER($A193),CONCATENATE($BK193,Names!$P$3,Dev!$DN$130),"")</f>
        <v>PRLTap-049_e</v>
      </c>
      <c r="CK193" s="13" t="str">
        <f>IF(ISNUMBER($A193),CONCATENATE($BK193,Names!$P$3,Dev!$DQ$130),"")</f>
        <v>PRLTap-049_f</v>
      </c>
      <c r="CM193" s="13" t="str">
        <f>""</f>
        <v/>
      </c>
      <c r="CN193" s="13" t="str">
        <f>IF(ISNUMBER($A193),CONCATENATE($BB193,Names!$P$3,Dev!$CZ$48),"")</f>
        <v>PRLJB-049_a</v>
      </c>
      <c r="CO193" s="13" t="str">
        <f>IF(ISNUMBER($A193),CONCATENATE($BB193,Names!$P$3,Dev!$DF$48),"")</f>
        <v>PRLJB-049_cp</v>
      </c>
      <c r="CP193" s="13" t="str">
        <f>IF(ISNUMBER($A193),CONCATENATE($BB193,Names!$P$3,Dev!$DI$48),"")</f>
        <v>PRLJB-049_b</v>
      </c>
      <c r="CQ193" s="13" t="str">
        <f>IF(ISNUMBER($A193),CONCATENATE($BB193,Names!$P$3,Dev!$DM$48),"")</f>
        <v>PRLJB-049_m</v>
      </c>
      <c r="CR193" s="13" t="str">
        <f>IF(ISNUMBER($A193),CONCATENATE($BB193,Names!$P$3,Dev!$DV$48),"")</f>
        <v>PRLJB-049_n</v>
      </c>
      <c r="CS193" s="13" t="str">
        <f>IF(ISNUMBER($A193),CONCATENATE($BB193,Names!$P$3,Dev!$DZ$48),"")</f>
        <v>PRLJB-049_aa</v>
      </c>
      <c r="CT193" s="13" t="str">
        <f>IF(ISNUMBER($A193),CONCATENATE($BB193,Names!$P$3,Dev!$EI$48),"")</f>
        <v>PRLJB-049_ab</v>
      </c>
      <c r="CU193" s="13" t="str">
        <f>IF(ISNUMBER($A193),CONCATENATE($BB193,Names!$P$3,Dev!$FZ$48),"")</f>
        <v>PRLJB-049_am</v>
      </c>
      <c r="CV193" s="13" t="str">
        <f>IF(ISNUMBER($A193),CONCATENATE($BB193,Names!$P$3,Dev!$GI$48),"")</f>
        <v>PRLJB-049_an</v>
      </c>
      <c r="CW193" s="13" t="str">
        <f>IF(ISNUMBER($A193),CONCATENATE($BB193,Names!$P$3,Dev!$GM$48),"")</f>
        <v>PRLJB-049_++EH</v>
      </c>
      <c r="CY193" s="13" t="str">
        <f>IF(ISNUMBER($A193),CONCATENATE($BB193,Names!$P$3,Dev!$EM$48),"")</f>
        <v>PRLJB-049_g</v>
      </c>
      <c r="CZ193" s="13" t="str">
        <f>IF(ISNUMBER($A193),CONCATENATE($BB193,Names!$P$3,Dev!$EV$48),"")</f>
        <v>PRLJB-049_h</v>
      </c>
      <c r="DA193" s="13" t="str">
        <f>IF(ISNUMBER($A193),CONCATENATE($BB193,Names!$P$3,Dev!$EZ$48),"")</f>
        <v>PRLJB-049_s</v>
      </c>
      <c r="DB193" s="13" t="str">
        <f>IF(ISNUMBER($A193),CONCATENATE($BB193,Names!$P$3,Dev!$FI$48),"")</f>
        <v>PRLJB-049_t</v>
      </c>
      <c r="DC193" s="13" t="str">
        <f>IF(ISNUMBER($A193),CONCATENATE($BB193,Names!$P$3,Dev!$FM$48),"")</f>
        <v>PRLJB-049_ag</v>
      </c>
      <c r="DD193" s="13" t="str">
        <f>IF(ISNUMBER($A193),CONCATENATE($BB193,Names!$P$3,Dev!$FV$48),"")</f>
        <v>PRLJB-049_ah</v>
      </c>
      <c r="DE193" s="13" t="str">
        <f>IF(ISNUMBER($A193),CONCATENATE($BB193,Names!$P$3,Dev!$GP$48),"")</f>
        <v>PRLJB-049_++TE</v>
      </c>
      <c r="DI193" s="105">
        <f>COUNTIFS($DL$5:DL193,"&lt;&gt;"&amp;"")</f>
        <v>7</v>
      </c>
      <c r="DJ193" s="1198" t="str">
        <f t="shared" si="76"/>
        <v/>
      </c>
      <c r="DK193" s="1198" t="str">
        <f t="shared" si="77"/>
        <v/>
      </c>
      <c r="DL193" s="1198"/>
      <c r="DM193" s="1198" t="str">
        <f>IF($DL193="","",_xlfn.CONCAT(Names!$D$5,$AO193))</f>
        <v/>
      </c>
      <c r="DN193" s="1198" t="str">
        <f>IF($DL193="","",CONCATENATE(Names!$C$26,Names!$N$3,$DM193))</f>
        <v/>
      </c>
      <c r="DO193" s="1198" t="str">
        <f>IF($DL193="","",CONCATENATE(Names!$C$25,Names!$N$3,$DM193))</f>
        <v/>
      </c>
    </row>
    <row r="194" spans="1:119">
      <c r="A194" s="1"/>
      <c r="C194" s="1">
        <v>4.1349999999999998</v>
      </c>
      <c r="D194" s="1">
        <v>50</v>
      </c>
      <c r="E194">
        <v>103</v>
      </c>
      <c r="F194" s="1">
        <v>1</v>
      </c>
      <c r="G194" s="2">
        <f t="shared" si="91"/>
        <v>418.09499999999952</v>
      </c>
      <c r="H194" s="2">
        <f t="shared" si="89"/>
        <v>420.16249999999951</v>
      </c>
      <c r="J194" s="38"/>
      <c r="K194" s="58"/>
      <c r="L194" s="2" t="str">
        <f>IF(ISNUMBER(E194),VLOOKUP(C194,'TE,EHnames'!$B$4:$F$11,'TE,EHnames'!$C$2,FALSE),"")</f>
        <v>RST/10/50-2/1</v>
      </c>
      <c r="M194" s="2" t="str">
        <f>IF(ISNUMBER(E194),VLOOKUP(C194,'TE,EHnames'!$B$4:$F$11,'TE,EHnames'!$F$2,FALSE),"")</f>
        <v>PT100-3000</v>
      </c>
      <c r="O194" s="13" t="str">
        <f>IF(ISNUMBER(A194),ABS(H194-$Q$191),"")</f>
        <v/>
      </c>
      <c r="S194" t="str">
        <f>IFERROR(VLOOKUP(P194,Racks!$H$4:$M$30,6),"")</f>
        <v/>
      </c>
      <c r="V194" s="54">
        <f>COUNTIFS('Sec-Sub'!$K$4:$K$164,"&lt;="&amp;H194)</f>
        <v>113</v>
      </c>
      <c r="W194" s="54" t="str">
        <f>VLOOKUP(V194,'Sec-Sub'!$A$4:$C$164,2,FALSE)</f>
        <v>HEBT</v>
      </c>
      <c r="X194" s="54" t="str">
        <f>VLOOKUP(V194,'Sec-Sub'!$A$4:$C$164,3,FALSE)</f>
        <v>070</v>
      </c>
      <c r="Y194" s="54" t="str">
        <f>CONCATENATE(X194,Names!$I$3)</f>
        <v>070PRL</v>
      </c>
      <c r="AC194" s="23"/>
      <c r="AD194" s="1811"/>
      <c r="AE194" s="20"/>
      <c r="AI194" s="1266" t="str">
        <f>IF(ISNUMBER(R194),CONCATENATE(Names!$C$3,R194),"")</f>
        <v/>
      </c>
      <c r="AK194" t="str">
        <f t="shared" si="98"/>
        <v/>
      </c>
      <c r="AL194">
        <f t="shared" si="99"/>
        <v>103</v>
      </c>
      <c r="AM194" t="str">
        <f t="shared" si="100"/>
        <v>HEBT</v>
      </c>
      <c r="AN194" t="str">
        <f t="shared" si="101"/>
        <v>070PRL</v>
      </c>
      <c r="AO194" t="str">
        <f t="shared" si="102"/>
        <v>103</v>
      </c>
      <c r="AP194" t="str">
        <f>IF(ISNUMBER(E194),CONCATENATE(Names!$C$5,Names!$N$3,AO194),"")</f>
        <v>PRLRL-103</v>
      </c>
      <c r="AQ194" t="str">
        <f>IF(ISNUMBER(E194),CONCATENATE(Names!$D$5,AO194),"")</f>
        <v>L103</v>
      </c>
      <c r="AR194" t="str">
        <f>IF(ISNUMBER(E194),CONCATENATE(Names!$C$10,Names!$N$3,AQ194),"")</f>
        <v>PRLEH-L103</v>
      </c>
      <c r="AS194" t="str">
        <f>IF(ISNUMBER(E194),CONCATENATE(Names!$C$11,Names!$N$3,AQ194),"")</f>
        <v>PRLTE-L103</v>
      </c>
      <c r="AU194" s="13" t="str">
        <f t="shared" si="103"/>
        <v/>
      </c>
      <c r="AV194" t="str">
        <f t="shared" si="104"/>
        <v/>
      </c>
      <c r="AW194" t="str">
        <f t="shared" si="105"/>
        <v/>
      </c>
      <c r="AX194" t="str">
        <f t="shared" si="106"/>
        <v/>
      </c>
      <c r="AY194" t="str">
        <f t="shared" si="107"/>
        <v/>
      </c>
      <c r="AZ194" t="str">
        <f>IF(ISNUMBER(A194),CONCATENATE(Names!$C$6,Names!$N$3,AU194,A194),"")</f>
        <v/>
      </c>
      <c r="BA194" t="str">
        <f>IF(ISNUMBER(A194),CONCATENATE(Names!$C$7,Names!$N$3,AU194,A194),"")</f>
        <v/>
      </c>
      <c r="BB194" t="str">
        <f>IF(ISNUMBER(A194),CONCATENATE(Names!$C$8,Names!$N$3,AU194,A194),"")</f>
        <v/>
      </c>
      <c r="BC194" t="str">
        <f>IF(ISNUMBER(A194),CONCATENATE(Names!$D$6,AY194),"")</f>
        <v/>
      </c>
      <c r="BD194" t="str">
        <f>IF(ISNUMBER(A194),CONCATENATE(Names!$C$10,Names!$N$3,BC194),"")</f>
        <v/>
      </c>
      <c r="BE194" t="str">
        <f>IF(ISNUMBER(A194),CONCATENATE(Names!$C$11,Names!$N$3,BC194),"")</f>
        <v/>
      </c>
      <c r="BF194" t="str">
        <f>IF(ISNUMBER(A194),CONCATENATE(Names!$D$7,AY194),"")</f>
        <v/>
      </c>
      <c r="BG194" t="str">
        <f>IF(ISNUMBER(A194),CONCATENATE(Names!$C$10,Names!$N$3,BF194),"")</f>
        <v/>
      </c>
      <c r="BH194" t="str">
        <f>IF(ISNUMBER(A194),CONCATENATE(Names!$C$11,Names!$N$3,BF194),"")</f>
        <v/>
      </c>
      <c r="BI194" t="str">
        <f>IF(ISNUMBER(A194),CONCATENATE(Names!$C$12,Names!$N$3,BC194),"")</f>
        <v/>
      </c>
      <c r="BJ194" t="str">
        <f>IF(ISNUMBER(A194),CONCATENATE(Names!$C$24,Names!$N$3,AY194),"")</f>
        <v/>
      </c>
      <c r="BK194" t="str">
        <f>IF(ISNUMBER(A194),CONCATENATE(Names!$C$9,Names!$N$3,AY194),"")</f>
        <v/>
      </c>
      <c r="BS194" s="157"/>
      <c r="BT194" s="105">
        <f>COUNTIFS($BW$5:BW194,"&lt;&gt;"&amp;"")</f>
        <v>33</v>
      </c>
      <c r="BU194" s="103" t="str">
        <f t="shared" si="94"/>
        <v/>
      </c>
      <c r="BV194" s="103" t="str">
        <f t="shared" si="95"/>
        <v/>
      </c>
      <c r="BW194" s="103"/>
      <c r="BY194" t="str">
        <f>IF($BW194="","",CONCATENATE($BW194,Names!$N$3,$BX194))</f>
        <v/>
      </c>
      <c r="BZ194" s="157"/>
      <c r="CA194" s="13" t="str">
        <f>IF(ISNUMBER(A194),CONCATENATE(W194,Names!$H$3,Y194,Names!$J$3,Names!$K$3,Names!$L$3,BK194),"")</f>
        <v/>
      </c>
      <c r="CB194" s="13" t="str">
        <f>IF(ISNUMBER(A194),CONCATENATE(W194,Names!$H$3,Y194,Names!$J$3,Names!$K$3,Names!$L$3,BB194),"")</f>
        <v/>
      </c>
      <c r="CC194" s="13" t="str">
        <f>IF($BW194="","",CONCATENATE(W194,Names!$H$3,Y194,Names!$J$3,Names!$K$3,Names!$L$3,$BW194,Names!$N$3,$BX194))</f>
        <v/>
      </c>
      <c r="CF194" s="13" t="str">
        <f>IF(ISNUMBER($A194),CONCATENATE($BK194,Names!$P$3,Dev!$DA$130),"")</f>
        <v/>
      </c>
      <c r="CG194" s="13" t="str">
        <f>IF(ISNUMBER($A194),CONCATENATE($BK194,Names!$P$3,Dev!$DD$130),"")</f>
        <v/>
      </c>
      <c r="CH194" s="13" t="str">
        <f>IF(ISNUMBER($A194),CONCATENATE($BK194,Names!$P$3,Dev!$DG$130),"")</f>
        <v/>
      </c>
      <c r="CI194" s="13" t="str">
        <f>IF(ISNUMBER($A194),CONCATENATE($BK194,Names!$P$3,Dev!$DK$130),"")</f>
        <v/>
      </c>
      <c r="CJ194" s="13" t="str">
        <f>IF(ISNUMBER($A194),CONCATENATE($BK194,Names!$P$3,Dev!$DN$130),"")</f>
        <v/>
      </c>
      <c r="CK194" s="13" t="str">
        <f>IF(ISNUMBER($A194),CONCATENATE($BK194,Names!$P$3,Dev!$DQ$130),"")</f>
        <v/>
      </c>
      <c r="CL194" s="13"/>
      <c r="CM194" s="13" t="str">
        <f>""</f>
        <v/>
      </c>
      <c r="CN194" s="13" t="str">
        <f>IF(ISNUMBER($A194),CONCATENATE($BB194,Names!$P$3,Dev!$CZ$48),"")</f>
        <v/>
      </c>
      <c r="CO194" s="13" t="str">
        <f>IF(ISNUMBER($A194),CONCATENATE($BB194,Names!$P$3,Dev!$DF$48),"")</f>
        <v/>
      </c>
      <c r="CP194" s="13" t="str">
        <f>IF(ISNUMBER($A194),CONCATENATE($BB194,Names!$P$3,Dev!$DI$48),"")</f>
        <v/>
      </c>
      <c r="CQ194" s="13" t="str">
        <f>IF(ISNUMBER($A194),CONCATENATE($BB194,Names!$P$3,Dev!$DM$48),"")</f>
        <v/>
      </c>
      <c r="CR194" s="13" t="str">
        <f>IF(ISNUMBER($A194),CONCATENATE($BB194,Names!$P$3,Dev!$DV$48),"")</f>
        <v/>
      </c>
      <c r="CS194" s="13" t="str">
        <f>IF(ISNUMBER($A194),CONCATENATE($BB194,Names!$P$3,Dev!$DZ$48),"")</f>
        <v/>
      </c>
      <c r="CT194" s="13" t="str">
        <f>IF(ISNUMBER($A194),CONCATENATE($BB194,Names!$P$3,Dev!$EI$48),"")</f>
        <v/>
      </c>
      <c r="CU194" s="13" t="str">
        <f>IF(ISNUMBER($A194),CONCATENATE($BB194,Names!$P$3,Dev!$FZ$48),"")</f>
        <v/>
      </c>
      <c r="CV194" s="13" t="str">
        <f>IF(ISNUMBER($A194),CONCATENATE($BB194,Names!$P$3,Dev!$GI$48),"")</f>
        <v/>
      </c>
      <c r="CW194" s="13" t="str">
        <f>IF(ISNUMBER($A194),CONCATENATE($BB194,Names!$P$3,Dev!$GM$48),"")</f>
        <v/>
      </c>
      <c r="CX194" s="13"/>
      <c r="CY194" s="13" t="str">
        <f>IF(ISNUMBER($A194),CONCATENATE($BB194,Names!$P$3,Dev!$EM$48),"")</f>
        <v/>
      </c>
      <c r="CZ194" s="13" t="str">
        <f>IF(ISNUMBER($A194),CONCATENATE($BB194,Names!$P$3,Dev!$EV$48),"")</f>
        <v/>
      </c>
      <c r="DA194" s="13" t="str">
        <f>IF(ISNUMBER($A194),CONCATENATE($BB194,Names!$P$3,Dev!$EZ$48),"")</f>
        <v/>
      </c>
      <c r="DB194" s="13" t="str">
        <f>IF(ISNUMBER($A194),CONCATENATE($BB194,Names!$P$3,Dev!$FI$48),"")</f>
        <v/>
      </c>
      <c r="DC194" s="13" t="str">
        <f>IF(ISNUMBER($A194),CONCATENATE($BB194,Names!$P$3,Dev!$FM$48),"")</f>
        <v/>
      </c>
      <c r="DD194" s="13" t="str">
        <f>IF(ISNUMBER($A194),CONCATENATE($BB194,Names!$P$3,Dev!$FV$48),"")</f>
        <v/>
      </c>
      <c r="DE194" s="13" t="str">
        <f>IF(ISNUMBER($A194),CONCATENATE($BB194,Names!$P$3,Dev!$GP$48),"")</f>
        <v/>
      </c>
      <c r="DI194" s="105">
        <f>COUNTIFS($DL$5:DL194,"&lt;&gt;"&amp;"")</f>
        <v>7</v>
      </c>
      <c r="DJ194" s="1198" t="str">
        <f t="shared" si="76"/>
        <v/>
      </c>
      <c r="DK194" s="1198" t="str">
        <f t="shared" si="77"/>
        <v/>
      </c>
      <c r="DL194" s="1198"/>
      <c r="DM194" s="1198" t="str">
        <f>IF($DL194="","",_xlfn.CONCAT(Names!$D$5,$AO194))</f>
        <v/>
      </c>
      <c r="DN194" s="1198" t="str">
        <f>IF($DL194="","",CONCATENATE(Names!$C$26,Names!$N$3,$DM194))</f>
        <v/>
      </c>
      <c r="DO194" s="1198" t="str">
        <f>IF($DL194="","",CONCATENATE(Names!$C$25,Names!$N$3,$DM194))</f>
        <v/>
      </c>
    </row>
    <row r="195" spans="1:119">
      <c r="A195" s="1"/>
      <c r="C195" s="1">
        <v>4.1349999999999998</v>
      </c>
      <c r="D195" s="1">
        <v>50</v>
      </c>
      <c r="E195">
        <v>104</v>
      </c>
      <c r="F195" s="1">
        <v>1</v>
      </c>
      <c r="G195" s="2">
        <f t="shared" si="91"/>
        <v>422.22999999999951</v>
      </c>
      <c r="H195" s="2">
        <f t="shared" si="89"/>
        <v>424.2974999999995</v>
      </c>
      <c r="J195" s="38"/>
      <c r="K195" s="58"/>
      <c r="L195" s="2" t="str">
        <f>IF(ISNUMBER(E195),VLOOKUP(C195,'TE,EHnames'!$B$4:$F$11,'TE,EHnames'!$C$2,FALSE),"")</f>
        <v>RST/10/50-2/1</v>
      </c>
      <c r="M195" s="2" t="str">
        <f>IF(ISNUMBER(E195),VLOOKUP(C195,'TE,EHnames'!$B$4:$F$11,'TE,EHnames'!$F$2,FALSE),"")</f>
        <v>PT100-3000</v>
      </c>
      <c r="O195" s="13" t="str">
        <f>IF(ISNUMBER(A195),ABS(H195-$Q$191),"")</f>
        <v/>
      </c>
      <c r="S195" t="str">
        <f>IFERROR(VLOOKUP(P195,Racks!$H$4:$M$30,6),"")</f>
        <v/>
      </c>
      <c r="V195" s="54">
        <f>COUNTIFS('Sec-Sub'!$K$4:$K$164,"&lt;="&amp;H195)</f>
        <v>115</v>
      </c>
      <c r="W195" s="54" t="str">
        <f>VLOOKUP(V195,'Sec-Sub'!$A$4:$C$164,2,FALSE)</f>
        <v>HEBT</v>
      </c>
      <c r="X195" s="54" t="str">
        <f>VLOOKUP(V195,'Sec-Sub'!$A$4:$C$164,3,FALSE)</f>
        <v>080</v>
      </c>
      <c r="Y195" s="54" t="str">
        <f>CONCATENATE(X195,Names!$I$3)</f>
        <v>080PRL</v>
      </c>
      <c r="AC195" s="8">
        <f>SUM(AD195:AE199)</f>
        <v>3</v>
      </c>
      <c r="AD195" s="1817">
        <v>1</v>
      </c>
      <c r="AE195" s="10"/>
      <c r="AF195">
        <v>1</v>
      </c>
      <c r="AI195" s="1266" t="str">
        <f>IF(ISNUMBER(R195),CONCATENATE(Names!$C$3,R195),"")</f>
        <v/>
      </c>
      <c r="AK195" t="str">
        <f t="shared" si="98"/>
        <v/>
      </c>
      <c r="AL195">
        <f t="shared" si="99"/>
        <v>104</v>
      </c>
      <c r="AM195" t="str">
        <f t="shared" si="100"/>
        <v>HEBT</v>
      </c>
      <c r="AN195" t="str">
        <f t="shared" si="101"/>
        <v>080PRL</v>
      </c>
      <c r="AO195" t="str">
        <f t="shared" si="102"/>
        <v>104</v>
      </c>
      <c r="AP195" t="str">
        <f>IF(ISNUMBER(E195),CONCATENATE(Names!$C$5,Names!$N$3,AO195),"")</f>
        <v>PRLRL-104</v>
      </c>
      <c r="AQ195" t="str">
        <f>IF(ISNUMBER(E195),CONCATENATE(Names!$D$5,AO195),"")</f>
        <v>L104</v>
      </c>
      <c r="AR195" t="str">
        <f>IF(ISNUMBER(E195),CONCATENATE(Names!$C$10,Names!$N$3,AQ195),"")</f>
        <v>PRLEH-L104</v>
      </c>
      <c r="AS195" t="str">
        <f>IF(ISNUMBER(E195),CONCATENATE(Names!$C$11,Names!$N$3,AQ195),"")</f>
        <v>PRLTE-L104</v>
      </c>
      <c r="AU195" s="13" t="str">
        <f t="shared" si="103"/>
        <v/>
      </c>
      <c r="AV195" t="str">
        <f t="shared" si="104"/>
        <v/>
      </c>
      <c r="AW195" t="str">
        <f t="shared" si="105"/>
        <v/>
      </c>
      <c r="AX195" t="str">
        <f t="shared" si="106"/>
        <v/>
      </c>
      <c r="AY195" t="str">
        <f t="shared" si="107"/>
        <v/>
      </c>
      <c r="AZ195" t="str">
        <f>IF(ISNUMBER(A195),CONCATENATE(Names!$C$6,Names!$N$3,AU195,A195),"")</f>
        <v/>
      </c>
      <c r="BA195" t="str">
        <f>IF(ISNUMBER(A195),CONCATENATE(Names!$C$7,Names!$N$3,AU195,A195),"")</f>
        <v/>
      </c>
      <c r="BB195" t="str">
        <f>IF(ISNUMBER(A195),CONCATENATE(Names!$C$8,Names!$N$3,AU195,A195),"")</f>
        <v/>
      </c>
      <c r="BC195" t="str">
        <f>IF(ISNUMBER(A195),CONCATENATE(Names!$D$6,AY195),"")</f>
        <v/>
      </c>
      <c r="BD195" t="str">
        <f>IF(ISNUMBER(A195),CONCATENATE(Names!$C$10,Names!$N$3,BC195),"")</f>
        <v/>
      </c>
      <c r="BE195" t="str">
        <f>IF(ISNUMBER(A195),CONCATENATE(Names!$C$11,Names!$N$3,BC195),"")</f>
        <v/>
      </c>
      <c r="BF195" t="str">
        <f>IF(ISNUMBER(A195),CONCATENATE(Names!$D$7,AY195),"")</f>
        <v/>
      </c>
      <c r="BG195" t="str">
        <f>IF(ISNUMBER(A195),CONCATENATE(Names!$C$10,Names!$N$3,BF195),"")</f>
        <v/>
      </c>
      <c r="BH195" t="str">
        <f>IF(ISNUMBER(A195),CONCATENATE(Names!$C$11,Names!$N$3,BF195),"")</f>
        <v/>
      </c>
      <c r="BI195" t="str">
        <f>IF(ISNUMBER(A195),CONCATENATE(Names!$C$12,Names!$N$3,BC195),"")</f>
        <v/>
      </c>
      <c r="BJ195" t="str">
        <f>IF(ISNUMBER(A195),CONCATENATE(Names!$C$24,Names!$N$3,AY195),"")</f>
        <v/>
      </c>
      <c r="BK195" t="str">
        <f>IF(ISNUMBER(A195),CONCATENATE(Names!$C$9,Names!$N$3,AY195),"")</f>
        <v/>
      </c>
      <c r="BS195" s="157"/>
      <c r="BT195" s="105">
        <f>COUNTIFS($BW$5:BW195,"&lt;&gt;"&amp;"")</f>
        <v>33</v>
      </c>
      <c r="BU195" s="103" t="str">
        <f t="shared" si="94"/>
        <v/>
      </c>
      <c r="BV195" s="103" t="str">
        <f t="shared" si="95"/>
        <v/>
      </c>
      <c r="BW195" s="103"/>
      <c r="BY195" t="str">
        <f>IF($BW195="","",CONCATENATE($BW195,Names!$N$3,$BX195))</f>
        <v/>
      </c>
      <c r="BZ195" s="157"/>
      <c r="CA195" s="13" t="str">
        <f>IF(ISNUMBER(A195),CONCATENATE(W195,Names!$H$3,Y195,Names!$J$3,Names!$K$3,Names!$L$3,BK195),"")</f>
        <v/>
      </c>
      <c r="CB195" s="13" t="str">
        <f>IF(ISNUMBER(A195),CONCATENATE(W195,Names!$H$3,Y195,Names!$J$3,Names!$K$3,Names!$L$3,BB195),"")</f>
        <v/>
      </c>
      <c r="CC195" s="13" t="str">
        <f>IF($BW195="","",CONCATENATE(W195,Names!$H$3,Y195,Names!$J$3,Names!$K$3,Names!$L$3,$BW195,Names!$N$3,$BX195))</f>
        <v/>
      </c>
      <c r="CF195" s="13" t="str">
        <f>IF(ISNUMBER($A195),CONCATENATE($BK195,Names!$P$3,Dev!$DA$130),"")</f>
        <v/>
      </c>
      <c r="CG195" s="13" t="str">
        <f>IF(ISNUMBER($A195),CONCATENATE($BK195,Names!$P$3,Dev!$DD$130),"")</f>
        <v/>
      </c>
      <c r="CH195" s="13" t="str">
        <f>IF(ISNUMBER($A195),CONCATENATE($BK195,Names!$P$3,Dev!$DG$130),"")</f>
        <v/>
      </c>
      <c r="CI195" s="13" t="str">
        <f>IF(ISNUMBER($A195),CONCATENATE($BK195,Names!$P$3,Dev!$DK$130),"")</f>
        <v/>
      </c>
      <c r="CJ195" s="13" t="str">
        <f>IF(ISNUMBER($A195),CONCATENATE($BK195,Names!$P$3,Dev!$DN$130),"")</f>
        <v/>
      </c>
      <c r="CK195" s="13" t="str">
        <f>IF(ISNUMBER($A195),CONCATENATE($BK195,Names!$P$3,Dev!$DQ$130),"")</f>
        <v/>
      </c>
      <c r="CL195" s="13"/>
      <c r="CM195" s="13" t="str">
        <f>""</f>
        <v/>
      </c>
      <c r="CN195" s="13" t="str">
        <f>IF(ISNUMBER($A195),CONCATENATE($BB195,Names!$P$3,Dev!$CZ$48),"")</f>
        <v/>
      </c>
      <c r="CO195" s="13" t="str">
        <f>IF(ISNUMBER($A195),CONCATENATE($BB195,Names!$P$3,Dev!$DF$48),"")</f>
        <v/>
      </c>
      <c r="CP195" s="13" t="str">
        <f>IF(ISNUMBER($A195),CONCATENATE($BB195,Names!$P$3,Dev!$DI$48),"")</f>
        <v/>
      </c>
      <c r="CQ195" s="13" t="str">
        <f>IF(ISNUMBER($A195),CONCATENATE($BB195,Names!$P$3,Dev!$DM$48),"")</f>
        <v/>
      </c>
      <c r="CR195" s="13" t="str">
        <f>IF(ISNUMBER($A195),CONCATENATE($BB195,Names!$P$3,Dev!$DV$48),"")</f>
        <v/>
      </c>
      <c r="CS195" s="13" t="str">
        <f>IF(ISNUMBER($A195),CONCATENATE($BB195,Names!$P$3,Dev!$DZ$48),"")</f>
        <v/>
      </c>
      <c r="CT195" s="13" t="str">
        <f>IF(ISNUMBER($A195),CONCATENATE($BB195,Names!$P$3,Dev!$EI$48),"")</f>
        <v/>
      </c>
      <c r="CU195" s="13" t="str">
        <f>IF(ISNUMBER($A195),CONCATENATE($BB195,Names!$P$3,Dev!$FZ$48),"")</f>
        <v/>
      </c>
      <c r="CV195" s="13" t="str">
        <f>IF(ISNUMBER($A195),CONCATENATE($BB195,Names!$P$3,Dev!$GI$48),"")</f>
        <v/>
      </c>
      <c r="CW195" s="13" t="str">
        <f>IF(ISNUMBER($A195),CONCATENATE($BB195,Names!$P$3,Dev!$GM$48),"")</f>
        <v/>
      </c>
      <c r="CX195" s="13"/>
      <c r="CY195" s="13" t="str">
        <f>IF(ISNUMBER($A195),CONCATENATE($BB195,Names!$P$3,Dev!$EM$48),"")</f>
        <v/>
      </c>
      <c r="CZ195" s="13" t="str">
        <f>IF(ISNUMBER($A195),CONCATENATE($BB195,Names!$P$3,Dev!$EV$48),"")</f>
        <v/>
      </c>
      <c r="DA195" s="13" t="str">
        <f>IF(ISNUMBER($A195),CONCATENATE($BB195,Names!$P$3,Dev!$EZ$48),"")</f>
        <v/>
      </c>
      <c r="DB195" s="13" t="str">
        <f>IF(ISNUMBER($A195),CONCATENATE($BB195,Names!$P$3,Dev!$FI$48),"")</f>
        <v/>
      </c>
      <c r="DC195" s="13" t="str">
        <f>IF(ISNUMBER($A195),CONCATENATE($BB195,Names!$P$3,Dev!$FM$48),"")</f>
        <v/>
      </c>
      <c r="DD195" s="13" t="str">
        <f>IF(ISNUMBER($A195),CONCATENATE($BB195,Names!$P$3,Dev!$FV$48),"")</f>
        <v/>
      </c>
      <c r="DE195" s="13" t="str">
        <f>IF(ISNUMBER($A195),CONCATENATE($BB195,Names!$P$3,Dev!$GP$48),"")</f>
        <v/>
      </c>
      <c r="DI195" s="105">
        <f>COUNTIFS($DL$5:DL195,"&lt;&gt;"&amp;"")</f>
        <v>8</v>
      </c>
      <c r="DJ195" s="1198" t="str">
        <f t="shared" si="76"/>
        <v>HEBT</v>
      </c>
      <c r="DK195" s="1198" t="str">
        <f t="shared" si="77"/>
        <v>080PRL</v>
      </c>
      <c r="DL195" s="1198" t="str">
        <f>"-&gt;"</f>
        <v>-&gt;</v>
      </c>
      <c r="DM195" s="1198" t="str">
        <f>IF($DL195="","",_xlfn.CONCAT(Names!$D$5,$AO195))</f>
        <v>L104</v>
      </c>
      <c r="DN195" s="1198" t="str">
        <f>IF($DL195="","",CONCATENATE(Names!$C$26,Names!$N$3,$DM195))</f>
        <v>PRLEHC-L104</v>
      </c>
      <c r="DO195" s="1198" t="str">
        <f>IF($DL195="","",CONCATENATE(Names!$C$25,Names!$N$3,$DM195))</f>
        <v>PRLTEC-L104</v>
      </c>
    </row>
    <row r="196" spans="1:119">
      <c r="A196" s="1"/>
      <c r="C196" s="1">
        <v>4.1349999999999998</v>
      </c>
      <c r="D196" s="1">
        <v>50</v>
      </c>
      <c r="E196">
        <v>105</v>
      </c>
      <c r="F196" s="1">
        <v>1</v>
      </c>
      <c r="G196" s="2">
        <f t="shared" si="91"/>
        <v>426.3649999999995</v>
      </c>
      <c r="H196" s="2">
        <f t="shared" si="89"/>
        <v>428.43249999999949</v>
      </c>
      <c r="J196" s="38"/>
      <c r="K196" s="58"/>
      <c r="L196" s="2" t="str">
        <f>IF(ISNUMBER(E196),VLOOKUP(C196,'TE,EHnames'!$B$4:$F$11,'TE,EHnames'!$C$2,FALSE),"")</f>
        <v>RST/10/50-2/1</v>
      </c>
      <c r="M196" s="2" t="str">
        <f>IF(ISNUMBER(E196),VLOOKUP(C196,'TE,EHnames'!$B$4:$F$11,'TE,EHnames'!$F$2,FALSE),"")</f>
        <v>PT100-3000</v>
      </c>
      <c r="O196" s="13" t="str">
        <f>IF(ISNUMBER(A196),ABS(H196-$Q$191),"")</f>
        <v/>
      </c>
      <c r="S196" t="str">
        <f>IFERROR(VLOOKUP(P196,Racks!$H$4:$M$30,6),"")</f>
        <v/>
      </c>
      <c r="V196" s="54">
        <f>COUNTIFS('Sec-Sub'!$K$4:$K$164,"&lt;="&amp;H196)</f>
        <v>115</v>
      </c>
      <c r="W196" s="54" t="str">
        <f>VLOOKUP(V196,'Sec-Sub'!$A$4:$C$164,2,FALSE)</f>
        <v>HEBT</v>
      </c>
      <c r="X196" s="54" t="str">
        <f>VLOOKUP(V196,'Sec-Sub'!$A$4:$C$164,3,FALSE)</f>
        <v>080</v>
      </c>
      <c r="Y196" s="54" t="str">
        <f>CONCATENATE(X196,Names!$I$3)</f>
        <v>080PRL</v>
      </c>
      <c r="AC196" s="27">
        <f>SUM(D195:D199)</f>
        <v>220</v>
      </c>
      <c r="AD196" s="1817"/>
      <c r="AE196" s="22"/>
      <c r="AF196">
        <v>1</v>
      </c>
      <c r="AI196" s="1266" t="str">
        <f>IF(ISNUMBER(R196),CONCATENATE(Names!$C$3,R196),"")</f>
        <v/>
      </c>
      <c r="AK196" t="str">
        <f t="shared" si="98"/>
        <v/>
      </c>
      <c r="AL196">
        <f t="shared" si="99"/>
        <v>105</v>
      </c>
      <c r="AM196" t="str">
        <f t="shared" si="100"/>
        <v>HEBT</v>
      </c>
      <c r="AN196" t="str">
        <f t="shared" si="101"/>
        <v>080PRL</v>
      </c>
      <c r="AO196" t="str">
        <f t="shared" si="102"/>
        <v>105</v>
      </c>
      <c r="AP196" t="str">
        <f>IF(ISNUMBER(E196),CONCATENATE(Names!$C$5,Names!$N$3,AO196),"")</f>
        <v>PRLRL-105</v>
      </c>
      <c r="AQ196" t="str">
        <f>IF(ISNUMBER(E196),CONCATENATE(Names!$D$5,AO196),"")</f>
        <v>L105</v>
      </c>
      <c r="AR196" t="str">
        <f>IF(ISNUMBER(E196),CONCATENATE(Names!$C$10,Names!$N$3,AQ196),"")</f>
        <v>PRLEH-L105</v>
      </c>
      <c r="AS196" t="str">
        <f>IF(ISNUMBER(E196),CONCATENATE(Names!$C$11,Names!$N$3,AQ196),"")</f>
        <v>PRLTE-L105</v>
      </c>
      <c r="AU196" s="13" t="str">
        <f t="shared" si="103"/>
        <v/>
      </c>
      <c r="AV196" t="str">
        <f t="shared" si="104"/>
        <v/>
      </c>
      <c r="AW196" t="str">
        <f t="shared" si="105"/>
        <v/>
      </c>
      <c r="AX196" t="str">
        <f t="shared" si="106"/>
        <v/>
      </c>
      <c r="AY196" t="str">
        <f t="shared" si="107"/>
        <v/>
      </c>
      <c r="AZ196" t="str">
        <f>IF(ISNUMBER(A196),CONCATENATE(Names!$C$6,Names!$N$3,AU196,A196),"")</f>
        <v/>
      </c>
      <c r="BA196" t="str">
        <f>IF(ISNUMBER(A196),CONCATENATE(Names!$C$7,Names!$N$3,AU196,A196),"")</f>
        <v/>
      </c>
      <c r="BB196" t="str">
        <f>IF(ISNUMBER(A196),CONCATENATE(Names!$C$8,Names!$N$3,AU196,A196),"")</f>
        <v/>
      </c>
      <c r="BC196" t="str">
        <f>IF(ISNUMBER(A196),CONCATENATE(Names!$D$6,AY196),"")</f>
        <v/>
      </c>
      <c r="BD196" t="str">
        <f>IF(ISNUMBER(A196),CONCATENATE(Names!$C$10,Names!$N$3,BC196),"")</f>
        <v/>
      </c>
      <c r="BE196" t="str">
        <f>IF(ISNUMBER(A196),CONCATENATE(Names!$C$11,Names!$N$3,BC196),"")</f>
        <v/>
      </c>
      <c r="BF196" t="str">
        <f>IF(ISNUMBER(A196),CONCATENATE(Names!$D$7,AY196),"")</f>
        <v/>
      </c>
      <c r="BG196" t="str">
        <f>IF(ISNUMBER(A196),CONCATENATE(Names!$C$10,Names!$N$3,BF196),"")</f>
        <v/>
      </c>
      <c r="BH196" t="str">
        <f>IF(ISNUMBER(A196),CONCATENATE(Names!$C$11,Names!$N$3,BF196),"")</f>
        <v/>
      </c>
      <c r="BI196" t="str">
        <f>IF(ISNUMBER(A196),CONCATENATE(Names!$C$12,Names!$N$3,BC196),"")</f>
        <v/>
      </c>
      <c r="BJ196" t="str">
        <f>IF(ISNUMBER(A196),CONCATENATE(Names!$C$24,Names!$N$3,AY196),"")</f>
        <v/>
      </c>
      <c r="BK196" t="str">
        <f>IF(ISNUMBER(A196),CONCATENATE(Names!$C$9,Names!$N$3,AY196),"")</f>
        <v/>
      </c>
      <c r="BS196" s="157"/>
      <c r="BT196" s="105">
        <f>COUNTIFS($BW$5:BW196,"&lt;&gt;"&amp;"")</f>
        <v>33</v>
      </c>
      <c r="BU196" s="103" t="str">
        <f t="shared" si="94"/>
        <v/>
      </c>
      <c r="BV196" s="103" t="str">
        <f t="shared" si="95"/>
        <v/>
      </c>
      <c r="BW196" s="103"/>
      <c r="BY196" t="str">
        <f>IF($BW196="","",CONCATENATE($BW196,Names!$N$3,$BX196))</f>
        <v/>
      </c>
      <c r="BZ196" s="157"/>
      <c r="CA196" s="13" t="str">
        <f>IF(ISNUMBER(A196),CONCATENATE(W196,Names!$H$3,Y196,Names!$J$3,Names!$K$3,Names!$L$3,BK196),"")</f>
        <v/>
      </c>
      <c r="CB196" s="13" t="str">
        <f>IF(ISNUMBER(A196),CONCATENATE(W196,Names!$H$3,Y196,Names!$J$3,Names!$K$3,Names!$L$3,BB196),"")</f>
        <v/>
      </c>
      <c r="CC196" s="13" t="str">
        <f>IF($BW196="","",CONCATENATE(W196,Names!$H$3,Y196,Names!$J$3,Names!$K$3,Names!$L$3,$BW196,Names!$N$3,$BX196))</f>
        <v/>
      </c>
      <c r="CF196" s="13" t="str">
        <f>IF(ISNUMBER($A196),CONCATENATE($BK196,Names!$P$3,Dev!$DA$130),"")</f>
        <v/>
      </c>
      <c r="CG196" s="13" t="str">
        <f>IF(ISNUMBER($A196),CONCATENATE($BK196,Names!$P$3,Dev!$DD$130),"")</f>
        <v/>
      </c>
      <c r="CH196" s="13" t="str">
        <f>IF(ISNUMBER($A196),CONCATENATE($BK196,Names!$P$3,Dev!$DG$130),"")</f>
        <v/>
      </c>
      <c r="CI196" s="13" t="str">
        <f>IF(ISNUMBER($A196),CONCATENATE($BK196,Names!$P$3,Dev!$DK$130),"")</f>
        <v/>
      </c>
      <c r="CJ196" s="13" t="str">
        <f>IF(ISNUMBER($A196),CONCATENATE($BK196,Names!$P$3,Dev!$DN$130),"")</f>
        <v/>
      </c>
      <c r="CK196" s="13" t="str">
        <f>IF(ISNUMBER($A196),CONCATENATE($BK196,Names!$P$3,Dev!$DQ$130),"")</f>
        <v/>
      </c>
      <c r="CL196" s="13"/>
      <c r="CM196" s="13" t="str">
        <f>""</f>
        <v/>
      </c>
      <c r="CN196" s="13" t="str">
        <f>IF(ISNUMBER($A196),CONCATENATE($BB196,Names!$P$3,Dev!$CZ$48),"")</f>
        <v/>
      </c>
      <c r="CO196" s="13" t="str">
        <f>IF(ISNUMBER($A196),CONCATENATE($BB196,Names!$P$3,Dev!$DF$48),"")</f>
        <v/>
      </c>
      <c r="CP196" s="13" t="str">
        <f>IF(ISNUMBER($A196),CONCATENATE($BB196,Names!$P$3,Dev!$DI$48),"")</f>
        <v/>
      </c>
      <c r="CQ196" s="13" t="str">
        <f>IF(ISNUMBER($A196),CONCATENATE($BB196,Names!$P$3,Dev!$DM$48),"")</f>
        <v/>
      </c>
      <c r="CR196" s="13" t="str">
        <f>IF(ISNUMBER($A196),CONCATENATE($BB196,Names!$P$3,Dev!$DV$48),"")</f>
        <v/>
      </c>
      <c r="CS196" s="13" t="str">
        <f>IF(ISNUMBER($A196),CONCATENATE($BB196,Names!$P$3,Dev!$DZ$48),"")</f>
        <v/>
      </c>
      <c r="CT196" s="13" t="str">
        <f>IF(ISNUMBER($A196),CONCATENATE($BB196,Names!$P$3,Dev!$EI$48),"")</f>
        <v/>
      </c>
      <c r="CU196" s="13" t="str">
        <f>IF(ISNUMBER($A196),CONCATENATE($BB196,Names!$P$3,Dev!$FZ$48),"")</f>
        <v/>
      </c>
      <c r="CV196" s="13" t="str">
        <f>IF(ISNUMBER($A196),CONCATENATE($BB196,Names!$P$3,Dev!$GI$48),"")</f>
        <v/>
      </c>
      <c r="CW196" s="13" t="str">
        <f>IF(ISNUMBER($A196),CONCATENATE($BB196,Names!$P$3,Dev!$GM$48),"")</f>
        <v/>
      </c>
      <c r="CX196" s="13"/>
      <c r="CY196" s="13" t="str">
        <f>IF(ISNUMBER($A196),CONCATENATE($BB196,Names!$P$3,Dev!$EM$48),"")</f>
        <v/>
      </c>
      <c r="CZ196" s="13" t="str">
        <f>IF(ISNUMBER($A196),CONCATENATE($BB196,Names!$P$3,Dev!$EV$48),"")</f>
        <v/>
      </c>
      <c r="DA196" s="13" t="str">
        <f>IF(ISNUMBER($A196),CONCATENATE($BB196,Names!$P$3,Dev!$EZ$48),"")</f>
        <v/>
      </c>
      <c r="DB196" s="13" t="str">
        <f>IF(ISNUMBER($A196),CONCATENATE($BB196,Names!$P$3,Dev!$FI$48),"")</f>
        <v/>
      </c>
      <c r="DC196" s="13" t="str">
        <f>IF(ISNUMBER($A196),CONCATENATE($BB196,Names!$P$3,Dev!$FM$48),"")</f>
        <v/>
      </c>
      <c r="DD196" s="13" t="str">
        <f>IF(ISNUMBER($A196),CONCATENATE($BB196,Names!$P$3,Dev!$FV$48),"")</f>
        <v/>
      </c>
      <c r="DE196" s="13" t="str">
        <f>IF(ISNUMBER($A196),CONCATENATE($BB196,Names!$P$3,Dev!$GP$48),"")</f>
        <v/>
      </c>
      <c r="DI196" s="105">
        <f>COUNTIFS($DL$5:DL196,"&lt;&gt;"&amp;"")</f>
        <v>9</v>
      </c>
      <c r="DJ196" s="1198" t="str">
        <f t="shared" si="76"/>
        <v>HEBT</v>
      </c>
      <c r="DK196" s="1198" t="str">
        <f t="shared" si="77"/>
        <v>080PRL</v>
      </c>
      <c r="DL196" s="1198" t="str">
        <f>"-&gt;"</f>
        <v>-&gt;</v>
      </c>
      <c r="DM196" s="1198" t="str">
        <f>IF($DL196="","",_xlfn.CONCAT(Names!$D$5,$AO196))</f>
        <v>L105</v>
      </c>
      <c r="DN196" s="1198" t="str">
        <f>IF($DL196="","",CONCATENATE(Names!$C$26,Names!$N$3,$DM196))</f>
        <v>PRLEHC-L105</v>
      </c>
      <c r="DO196" s="1198" t="str">
        <f>IF($DL196="","",CONCATENATE(Names!$C$25,Names!$N$3,$DM196))</f>
        <v>PRLTEC-L105</v>
      </c>
    </row>
    <row r="197" spans="1:119">
      <c r="A197" s="1"/>
      <c r="C197" s="1">
        <v>4.1349999999999998</v>
      </c>
      <c r="D197" s="1">
        <v>50</v>
      </c>
      <c r="E197">
        <v>106</v>
      </c>
      <c r="F197" s="1">
        <v>1</v>
      </c>
      <c r="G197" s="2">
        <f t="shared" si="91"/>
        <v>430.49999999999949</v>
      </c>
      <c r="H197" s="2">
        <f t="shared" si="89"/>
        <v>432.56749999999948</v>
      </c>
      <c r="J197" s="38"/>
      <c r="K197" s="58"/>
      <c r="L197" s="2" t="str">
        <f>IF(ISNUMBER(E197),VLOOKUP(C197,'TE,EHnames'!$B$4:$F$11,'TE,EHnames'!$C$2,FALSE),"")</f>
        <v>RST/10/50-2/1</v>
      </c>
      <c r="M197" s="2" t="str">
        <f>IF(ISNUMBER(E197),VLOOKUP(C197,'TE,EHnames'!$B$4:$F$11,'TE,EHnames'!$F$2,FALSE),"")</f>
        <v>PT100-3000</v>
      </c>
      <c r="O197" s="13" t="str">
        <f>IF(ISNUMBER(A197),ABS(H197-$Q$191),"")</f>
        <v/>
      </c>
      <c r="Q197" s="7">
        <v>430.69499999999999</v>
      </c>
      <c r="R197" s="42">
        <v>340</v>
      </c>
      <c r="S197" t="str">
        <f>IFERROR(VLOOKUP(P197,Racks!$H$4:$M$30,6),"")</f>
        <v/>
      </c>
      <c r="V197" s="54">
        <f>COUNTIFS('Sec-Sub'!$K$4:$K$164,"&lt;="&amp;H197)</f>
        <v>117</v>
      </c>
      <c r="W197" s="54" t="str">
        <f>VLOOKUP(V197,'Sec-Sub'!$A$4:$C$164,2,FALSE)</f>
        <v>HEBT</v>
      </c>
      <c r="X197" s="54" t="str">
        <f>VLOOKUP(V197,'Sec-Sub'!$A$4:$C$164,3,FALSE)</f>
        <v>090</v>
      </c>
      <c r="Y197" s="54" t="str">
        <f>CONCATENATE(X197,Names!$I$3)</f>
        <v>090PRL</v>
      </c>
      <c r="AC197" s="18"/>
      <c r="AD197" s="1811">
        <v>1</v>
      </c>
      <c r="AE197" s="22"/>
      <c r="AI197" s="1266" t="str">
        <f>IF(ISNUMBER(R197),CONCATENATE(Names!$C$3,R197),"")</f>
        <v>STUB340</v>
      </c>
      <c r="AK197" t="str">
        <f t="shared" si="98"/>
        <v/>
      </c>
      <c r="AL197">
        <f t="shared" si="99"/>
        <v>106</v>
      </c>
      <c r="AM197" t="str">
        <f t="shared" si="100"/>
        <v>HEBT</v>
      </c>
      <c r="AN197" t="str">
        <f t="shared" si="101"/>
        <v>090PRL</v>
      </c>
      <c r="AO197" t="str">
        <f t="shared" si="102"/>
        <v>106</v>
      </c>
      <c r="AP197" t="str">
        <f>IF(ISNUMBER(E197),CONCATENATE(Names!$C$5,Names!$N$3,AO197),"")</f>
        <v>PRLRL-106</v>
      </c>
      <c r="AQ197" t="str">
        <f>IF(ISNUMBER(E197),CONCATENATE(Names!$D$5,AO197),"")</f>
        <v>L106</v>
      </c>
      <c r="AR197" t="str">
        <f>IF(ISNUMBER(E197),CONCATENATE(Names!$C$10,Names!$N$3,AQ197),"")</f>
        <v>PRLEH-L106</v>
      </c>
      <c r="AS197" t="str">
        <f>IF(ISNUMBER(E197),CONCATENATE(Names!$C$11,Names!$N$3,AQ197),"")</f>
        <v>PRLTE-L106</v>
      </c>
      <c r="AU197" s="13" t="str">
        <f t="shared" si="103"/>
        <v/>
      </c>
      <c r="AV197" t="str">
        <f t="shared" si="104"/>
        <v/>
      </c>
      <c r="AW197" t="str">
        <f t="shared" si="105"/>
        <v/>
      </c>
      <c r="AX197" t="str">
        <f t="shared" si="106"/>
        <v/>
      </c>
      <c r="AY197" t="str">
        <f t="shared" si="107"/>
        <v/>
      </c>
      <c r="AZ197" t="str">
        <f>IF(ISNUMBER(A197),CONCATENATE(Names!$C$6,Names!$N$3,AU197,A197),"")</f>
        <v/>
      </c>
      <c r="BA197" t="str">
        <f>IF(ISNUMBER(A197),CONCATENATE(Names!$C$7,Names!$N$3,AU197,A197),"")</f>
        <v/>
      </c>
      <c r="BB197" t="str">
        <f>IF(ISNUMBER(A197),CONCATENATE(Names!$C$8,Names!$N$3,AU197,A197),"")</f>
        <v/>
      </c>
      <c r="BC197" t="str">
        <f>IF(ISNUMBER(A197),CONCATENATE(Names!$D$6,AY197),"")</f>
        <v/>
      </c>
      <c r="BD197" t="str">
        <f>IF(ISNUMBER(A197),CONCATENATE(Names!$C$10,Names!$N$3,BC197),"")</f>
        <v/>
      </c>
      <c r="BE197" t="str">
        <f>IF(ISNUMBER(A197),CONCATENATE(Names!$C$11,Names!$N$3,BC197),"")</f>
        <v/>
      </c>
      <c r="BF197" t="str">
        <f>IF(ISNUMBER(A197),CONCATENATE(Names!$D$7,AY197),"")</f>
        <v/>
      </c>
      <c r="BG197" t="str">
        <f>IF(ISNUMBER(A197),CONCATENATE(Names!$C$10,Names!$N$3,BF197),"")</f>
        <v/>
      </c>
      <c r="BH197" t="str">
        <f>IF(ISNUMBER(A197),CONCATENATE(Names!$C$11,Names!$N$3,BF197),"")</f>
        <v/>
      </c>
      <c r="BI197" t="str">
        <f>IF(ISNUMBER(A197),CONCATENATE(Names!$C$12,Names!$N$3,BC197),"")</f>
        <v/>
      </c>
      <c r="BJ197" t="str">
        <f>IF(ISNUMBER(A197),CONCATENATE(Names!$C$24,Names!$N$3,AY197),"")</f>
        <v/>
      </c>
      <c r="BK197" t="str">
        <f>IF(ISNUMBER(A197),CONCATENATE(Names!$C$9,Names!$N$3,AY197),"")</f>
        <v/>
      </c>
      <c r="BS197" s="157"/>
      <c r="BT197" s="105">
        <f>COUNTIFS($BW$5:BW197,"&lt;&gt;"&amp;"")</f>
        <v>33</v>
      </c>
      <c r="BU197" s="103" t="str">
        <f t="shared" si="94"/>
        <v/>
      </c>
      <c r="BV197" s="103" t="str">
        <f t="shared" si="95"/>
        <v/>
      </c>
      <c r="BW197" s="103"/>
      <c r="BY197" t="str">
        <f>IF($BW197="","",CONCATENATE($BW197,Names!$N$3,$BX197))</f>
        <v/>
      </c>
      <c r="BZ197" s="157"/>
      <c r="CA197" s="13" t="str">
        <f>IF(ISNUMBER(A197),CONCATENATE(W197,Names!$H$3,Y197,Names!$J$3,Names!$K$3,Names!$L$3,BK197),"")</f>
        <v/>
      </c>
      <c r="CB197" s="13" t="str">
        <f>IF(ISNUMBER(A197),CONCATENATE(W197,Names!$H$3,Y197,Names!$J$3,Names!$K$3,Names!$L$3,BB197),"")</f>
        <v/>
      </c>
      <c r="CC197" s="13" t="str">
        <f>IF($BW197="","",CONCATENATE(W197,Names!$H$3,Y197,Names!$J$3,Names!$K$3,Names!$L$3,$BW197,Names!$N$3,$BX197))</f>
        <v/>
      </c>
      <c r="CF197" s="13" t="str">
        <f>IF(ISNUMBER($A197),CONCATENATE($BK197,Names!$P$3,Dev!$DA$130),"")</f>
        <v/>
      </c>
      <c r="CG197" s="13" t="str">
        <f>IF(ISNUMBER($A197),CONCATENATE($BK197,Names!$P$3,Dev!$DD$130),"")</f>
        <v/>
      </c>
      <c r="CH197" s="13" t="str">
        <f>IF(ISNUMBER($A197),CONCATENATE($BK197,Names!$P$3,Dev!$DG$130),"")</f>
        <v/>
      </c>
      <c r="CI197" s="13" t="str">
        <f>IF(ISNUMBER($A197),CONCATENATE($BK197,Names!$P$3,Dev!$DK$130),"")</f>
        <v/>
      </c>
      <c r="CJ197" s="13" t="str">
        <f>IF(ISNUMBER($A197),CONCATENATE($BK197,Names!$P$3,Dev!$DN$130),"")</f>
        <v/>
      </c>
      <c r="CK197" s="13" t="str">
        <f>IF(ISNUMBER($A197),CONCATENATE($BK197,Names!$P$3,Dev!$DQ$130),"")</f>
        <v/>
      </c>
      <c r="CL197" s="13"/>
      <c r="CM197" s="13" t="str">
        <f>""</f>
        <v/>
      </c>
      <c r="CN197" s="13" t="str">
        <f>IF(ISNUMBER($A197),CONCATENATE($BB197,Names!$P$3,Dev!$CZ$48),"")</f>
        <v/>
      </c>
      <c r="CO197" s="13" t="str">
        <f>IF(ISNUMBER($A197),CONCATENATE($BB197,Names!$P$3,Dev!$DF$48),"")</f>
        <v/>
      </c>
      <c r="CP197" s="13" t="str">
        <f>IF(ISNUMBER($A197),CONCATENATE($BB197,Names!$P$3,Dev!$DI$48),"")</f>
        <v/>
      </c>
      <c r="CQ197" s="13" t="str">
        <f>IF(ISNUMBER($A197),CONCATENATE($BB197,Names!$P$3,Dev!$DM$48),"")</f>
        <v/>
      </c>
      <c r="CR197" s="13" t="str">
        <f>IF(ISNUMBER($A197),CONCATENATE($BB197,Names!$P$3,Dev!$DV$48),"")</f>
        <v/>
      </c>
      <c r="CS197" s="13" t="str">
        <f>IF(ISNUMBER($A197),CONCATENATE($BB197,Names!$P$3,Dev!$DZ$48),"")</f>
        <v/>
      </c>
      <c r="CT197" s="13" t="str">
        <f>IF(ISNUMBER($A197),CONCATENATE($BB197,Names!$P$3,Dev!$EI$48),"")</f>
        <v/>
      </c>
      <c r="CU197" s="13" t="str">
        <f>IF(ISNUMBER($A197),CONCATENATE($BB197,Names!$P$3,Dev!$FZ$48),"")</f>
        <v/>
      </c>
      <c r="CV197" s="13" t="str">
        <f>IF(ISNUMBER($A197),CONCATENATE($BB197,Names!$P$3,Dev!$GI$48),"")</f>
        <v/>
      </c>
      <c r="CW197" s="13" t="str">
        <f>IF(ISNUMBER($A197),CONCATENATE($BB197,Names!$P$3,Dev!$GM$48),"")</f>
        <v/>
      </c>
      <c r="CX197" s="13"/>
      <c r="CY197" s="13" t="str">
        <f>IF(ISNUMBER($A197),CONCATENATE($BB197,Names!$P$3,Dev!$EM$48),"")</f>
        <v/>
      </c>
      <c r="CZ197" s="13" t="str">
        <f>IF(ISNUMBER($A197),CONCATENATE($BB197,Names!$P$3,Dev!$EV$48),"")</f>
        <v/>
      </c>
      <c r="DA197" s="13" t="str">
        <f>IF(ISNUMBER($A197),CONCATENATE($BB197,Names!$P$3,Dev!$EZ$48),"")</f>
        <v/>
      </c>
      <c r="DB197" s="13" t="str">
        <f>IF(ISNUMBER($A197),CONCATENATE($BB197,Names!$P$3,Dev!$FI$48),"")</f>
        <v/>
      </c>
      <c r="DC197" s="13" t="str">
        <f>IF(ISNUMBER($A197),CONCATENATE($BB197,Names!$P$3,Dev!$FM$48),"")</f>
        <v/>
      </c>
      <c r="DD197" s="13" t="str">
        <f>IF(ISNUMBER($A197),CONCATENATE($BB197,Names!$P$3,Dev!$FV$48),"")</f>
        <v/>
      </c>
      <c r="DE197" s="13" t="str">
        <f>IF(ISNUMBER($A197),CONCATENATE($BB197,Names!$P$3,Dev!$GP$48),"")</f>
        <v/>
      </c>
      <c r="DI197" s="105">
        <f>COUNTIFS($DL$5:DL197,"&lt;&gt;"&amp;"")</f>
        <v>9</v>
      </c>
      <c r="DJ197" s="1198" t="str">
        <f t="shared" si="76"/>
        <v/>
      </c>
      <c r="DK197" s="1198" t="str">
        <f t="shared" si="77"/>
        <v/>
      </c>
      <c r="DL197" s="1198"/>
      <c r="DM197" s="1198" t="str">
        <f>IF($DL197="","",_xlfn.CONCAT(Names!$D$5,$AO197))</f>
        <v/>
      </c>
      <c r="DN197" s="1198" t="str">
        <f>IF($DL197="","",CONCATENATE(Names!$C$26,Names!$N$3,$DM197))</f>
        <v/>
      </c>
      <c r="DO197" s="1198" t="str">
        <f>IF($DL197="","",CONCATENATE(Names!$C$25,Names!$N$3,$DM197))</f>
        <v/>
      </c>
    </row>
    <row r="198" spans="1:119" s="13" customFormat="1">
      <c r="A198" s="11">
        <v>50</v>
      </c>
      <c r="B198" s="11">
        <v>0.25</v>
      </c>
      <c r="C198" s="11"/>
      <c r="D198" s="11">
        <v>20</v>
      </c>
      <c r="F198" s="13">
        <v>1</v>
      </c>
      <c r="G198" s="2">
        <f t="shared" si="91"/>
        <v>434.63499999999948</v>
      </c>
      <c r="H198" s="2">
        <f t="shared" si="89"/>
        <v>434.75999999999948</v>
      </c>
      <c r="I198" s="1230">
        <f>I193+SUM(C194:C197)+B198</f>
        <v>434.75999999999993</v>
      </c>
      <c r="J198" s="56">
        <v>1751007000508</v>
      </c>
      <c r="K198" s="59">
        <v>17</v>
      </c>
      <c r="L198" s="2" t="str">
        <f>IF(ISNUMBER(E198),VLOOKUP(C198,'TE,EHnames'!$B$4:$F$11,'TE,EHnames'!$C$2,FALSE),"")</f>
        <v/>
      </c>
      <c r="M198" s="2" t="str">
        <f>IF(ISNUMBER(E198),VLOOKUP(C198,'TE,EHnames'!$B$4:$F$11,'TE,EHnames'!$F$2,FALSE),"")</f>
        <v/>
      </c>
      <c r="O198" s="14">
        <f>IF(ISNUMBER(A198),ABS(H198-$Q$197),"")</f>
        <v>4.0649999999994861</v>
      </c>
      <c r="P198" s="13">
        <v>340</v>
      </c>
      <c r="Q198">
        <f>(Q197+Q202)/2</f>
        <v>439.21500000000003</v>
      </c>
      <c r="S198" t="str">
        <f>IFERROR(VLOOKUP(P198,Racks!$H$4:$M$30,6),"")</f>
        <v/>
      </c>
      <c r="V198" s="54">
        <f>COUNTIFS('Sec-Sub'!$K$4:$K$164,"&lt;="&amp;H198)</f>
        <v>117</v>
      </c>
      <c r="W198" s="54" t="str">
        <f>VLOOKUP(V198,'Sec-Sub'!$A$4:$C$164,2,FALSE)</f>
        <v>HEBT</v>
      </c>
      <c r="X198" s="54" t="str">
        <f>VLOOKUP(V198,'Sec-Sub'!$A$4:$C$164,3,FALSE)</f>
        <v>090</v>
      </c>
      <c r="Y198" s="54" t="str">
        <f>CONCATENATE(X198,Names!$I$3)</f>
        <v>090PRL</v>
      </c>
      <c r="Z198" s="48" t="s">
        <v>209</v>
      </c>
      <c r="AA198" s="49" t="s">
        <v>197</v>
      </c>
      <c r="AC198" s="21"/>
      <c r="AD198" s="1811"/>
      <c r="AE198" s="17">
        <v>1</v>
      </c>
      <c r="AI198" s="1266" t="str">
        <f>IF(ISNUMBER(R198),CONCATENATE(Names!$C$3,R198),"")</f>
        <v/>
      </c>
      <c r="AJ198"/>
      <c r="AK198" t="str">
        <f t="shared" si="98"/>
        <v/>
      </c>
      <c r="AL198" t="str">
        <f t="shared" si="99"/>
        <v/>
      </c>
      <c r="AM198" t="str">
        <f t="shared" si="100"/>
        <v/>
      </c>
      <c r="AN198" t="str">
        <f t="shared" si="101"/>
        <v/>
      </c>
      <c r="AO198" t="str">
        <f t="shared" si="102"/>
        <v/>
      </c>
      <c r="AP198" t="str">
        <f>IF(ISNUMBER(E198),CONCATENATE(Names!$C$5,Names!$N$3,AO198),"")</f>
        <v/>
      </c>
      <c r="AQ198" t="str">
        <f>IF(ISNUMBER(E198),CONCATENATE(Names!$D$5,AO198),"")</f>
        <v/>
      </c>
      <c r="AR198" t="str">
        <f>IF(ISNUMBER(E198),CONCATENATE(Names!$C$10,Names!$N$3,AQ198),"")</f>
        <v/>
      </c>
      <c r="AS198" t="str">
        <f>IF(ISNUMBER(E198),CONCATENATE(Names!$C$11,Names!$N$3,AQ198),"")</f>
        <v/>
      </c>
      <c r="AT198"/>
      <c r="AU198" s="13" t="str">
        <f t="shared" si="103"/>
        <v>0</v>
      </c>
      <c r="AV198">
        <f t="shared" si="104"/>
        <v>50</v>
      </c>
      <c r="AW198" t="str">
        <f t="shared" si="105"/>
        <v>HEBT</v>
      </c>
      <c r="AX198" t="str">
        <f t="shared" si="106"/>
        <v>090PRL</v>
      </c>
      <c r="AY198" t="str">
        <f t="shared" si="107"/>
        <v>050</v>
      </c>
      <c r="AZ198" t="str">
        <f>IF(ISNUMBER(A198),CONCATENATE(Names!$C$6,Names!$N$3,AU198,A198),"")</f>
        <v>PRLCpl-050</v>
      </c>
      <c r="BA198" t="str">
        <f>IF(ISNUMBER(A198),CONCATENATE(Names!$C$7,Names!$N$3,AU198,A198),"")</f>
        <v>PRLSB-050</v>
      </c>
      <c r="BB198" t="str">
        <f>IF(ISNUMBER(A198),CONCATENATE(Names!$C$8,Names!$N$3,AU198,A198),"")</f>
        <v>PRLJB-050</v>
      </c>
      <c r="BC198" t="str">
        <f>IF(ISNUMBER(A198),CONCATENATE(Names!$D$6,AY198),"")</f>
        <v>C050</v>
      </c>
      <c r="BD198" t="str">
        <f>IF(ISNUMBER(A198),CONCATENATE(Names!$C$10,Names!$N$3,BC198),"")</f>
        <v>PRLEH-C050</v>
      </c>
      <c r="BE198" t="str">
        <f>IF(ISNUMBER(A198),CONCATENATE(Names!$C$11,Names!$N$3,BC198),"")</f>
        <v>PRLTE-C050</v>
      </c>
      <c r="BF198" t="str">
        <f>IF(ISNUMBER(A198),CONCATENATE(Names!$D$7,AY198),"")</f>
        <v>S050</v>
      </c>
      <c r="BG198" t="str">
        <f>IF(ISNUMBER(A198),CONCATENATE(Names!$C$10,Names!$N$3,BF198),"")</f>
        <v>PRLEH-S050</v>
      </c>
      <c r="BH198" t="str">
        <f>IF(ISNUMBER(A198),CONCATENATE(Names!$C$11,Names!$N$3,BF198),"")</f>
        <v>PRLTE-S050</v>
      </c>
      <c r="BI198" t="str">
        <f>IF(ISNUMBER(A198),CONCATENATE(Names!$C$12,Names!$N$3,BC198),"")</f>
        <v>PRLDL-C050</v>
      </c>
      <c r="BJ198" t="str">
        <f>IF(ISNUMBER(A198),CONCATENATE(Names!$C$24,Names!$N$3,AY198),"")</f>
        <v>PRLCSC-050</v>
      </c>
      <c r="BK198" t="str">
        <f>IF(ISNUMBER(A198),CONCATENATE(Names!$C$9,Names!$N$3,AY198),"")</f>
        <v>PRLTap-050</v>
      </c>
      <c r="BL198"/>
      <c r="BM198"/>
      <c r="BN198"/>
      <c r="BO198"/>
      <c r="BP198"/>
      <c r="BQ198"/>
      <c r="BR198"/>
      <c r="BS198" s="157"/>
      <c r="BT198" s="105">
        <f>COUNTIFS($BW$5:BW198,"&lt;&gt;"&amp;"")</f>
        <v>33</v>
      </c>
      <c r="BU198" s="103" t="str">
        <f t="shared" si="94"/>
        <v/>
      </c>
      <c r="BV198" s="103" t="str">
        <f t="shared" si="95"/>
        <v/>
      </c>
      <c r="BW198" s="103"/>
      <c r="BX198"/>
      <c r="BY198" t="str">
        <f>IF($BW198="","",CONCATENATE($BW198,Names!$N$3,$BX198))</f>
        <v/>
      </c>
      <c r="BZ198" s="164"/>
      <c r="CA198" s="13" t="str">
        <f>IF(ISNUMBER(A198),CONCATENATE(W198,Names!$H$3,Y198,Names!$J$3,Names!$K$3,Names!$L$3,BK198),"")</f>
        <v>HEBT-090PRL:RFS-PRLTap-050</v>
      </c>
      <c r="CB198" s="13" t="str">
        <f>IF(ISNUMBER(A198),CONCATENATE(W198,Names!$H$3,Y198,Names!$J$3,Names!$K$3,Names!$L$3,BB198),"")</f>
        <v>HEBT-090PRL:RFS-PRLJB-050</v>
      </c>
      <c r="CC198" s="13" t="str">
        <f>IF($BW198="","",CONCATENATE(W198,Names!$H$3,Y198,Names!$J$3,Names!$K$3,Names!$L$3,$BW198,Names!$N$3,$BX198))</f>
        <v/>
      </c>
      <c r="CF198" s="13" t="str">
        <f>IF(ISNUMBER($A198),CONCATENATE($BK198,Names!$P$3,Dev!$DA$130),"")</f>
        <v>PRLTap-050_a</v>
      </c>
      <c r="CG198" s="13" t="str">
        <f>IF(ISNUMBER($A198),CONCATENATE($BK198,Names!$P$3,Dev!$DD$130),"")</f>
        <v>PRLTap-050_b</v>
      </c>
      <c r="CH198" s="13" t="str">
        <f>IF(ISNUMBER($A198),CONCATENATE($BK198,Names!$P$3,Dev!$DG$130),"")</f>
        <v>PRLTap-050_c</v>
      </c>
      <c r="CI198" s="13" t="str">
        <f>IF(ISNUMBER($A198),CONCATENATE($BK198,Names!$P$3,Dev!$DK$130),"")</f>
        <v>PRLTap-050_d</v>
      </c>
      <c r="CJ198" s="13" t="str">
        <f>IF(ISNUMBER($A198),CONCATENATE($BK198,Names!$P$3,Dev!$DN$130),"")</f>
        <v>PRLTap-050_e</v>
      </c>
      <c r="CK198" s="13" t="str">
        <f>IF(ISNUMBER($A198),CONCATENATE($BK198,Names!$P$3,Dev!$DQ$130),"")</f>
        <v>PRLTap-050_f</v>
      </c>
      <c r="CM198" s="13" t="str">
        <f>""</f>
        <v/>
      </c>
      <c r="CN198" s="13" t="str">
        <f>IF(ISNUMBER($A198),CONCATENATE($BB198,Names!$P$3,Dev!$CZ$48),"")</f>
        <v>PRLJB-050_a</v>
      </c>
      <c r="CO198" s="13" t="str">
        <f>IF(ISNUMBER($A198),CONCATENATE($BB198,Names!$P$3,Dev!$DF$48),"")</f>
        <v>PRLJB-050_cp</v>
      </c>
      <c r="CP198" s="13" t="str">
        <f>IF(ISNUMBER($A198),CONCATENATE($BB198,Names!$P$3,Dev!$DI$48),"")</f>
        <v>PRLJB-050_b</v>
      </c>
      <c r="CQ198" s="13" t="str">
        <f>IF(ISNUMBER($A198),CONCATENATE($BB198,Names!$P$3,Dev!$DM$48),"")</f>
        <v>PRLJB-050_m</v>
      </c>
      <c r="CR198" s="13" t="str">
        <f>IF(ISNUMBER($A198),CONCATENATE($BB198,Names!$P$3,Dev!$DV$48),"")</f>
        <v>PRLJB-050_n</v>
      </c>
      <c r="CS198" s="13" t="str">
        <f>IF(ISNUMBER($A198),CONCATENATE($BB198,Names!$P$3,Dev!$DZ$48),"")</f>
        <v>PRLJB-050_aa</v>
      </c>
      <c r="CT198" s="13" t="str">
        <f>IF(ISNUMBER($A198),CONCATENATE($BB198,Names!$P$3,Dev!$EI$48),"")</f>
        <v>PRLJB-050_ab</v>
      </c>
      <c r="CU198" s="13" t="str">
        <f>IF(ISNUMBER($A198),CONCATENATE($BB198,Names!$P$3,Dev!$FZ$48),"")</f>
        <v>PRLJB-050_am</v>
      </c>
      <c r="CV198" s="13" t="str">
        <f>IF(ISNUMBER($A198),CONCATENATE($BB198,Names!$P$3,Dev!$GI$48),"")</f>
        <v>PRLJB-050_an</v>
      </c>
      <c r="CW198" s="13" t="str">
        <f>IF(ISNUMBER($A198),CONCATENATE($BB198,Names!$P$3,Dev!$GM$48),"")</f>
        <v>PRLJB-050_++EH</v>
      </c>
      <c r="CY198" s="13" t="str">
        <f>IF(ISNUMBER($A198),CONCATENATE($BB198,Names!$P$3,Dev!$EM$48),"")</f>
        <v>PRLJB-050_g</v>
      </c>
      <c r="CZ198" s="13" t="str">
        <f>IF(ISNUMBER($A198),CONCATENATE($BB198,Names!$P$3,Dev!$EV$48),"")</f>
        <v>PRLJB-050_h</v>
      </c>
      <c r="DA198" s="13" t="str">
        <f>IF(ISNUMBER($A198),CONCATENATE($BB198,Names!$P$3,Dev!$EZ$48),"")</f>
        <v>PRLJB-050_s</v>
      </c>
      <c r="DB198" s="13" t="str">
        <f>IF(ISNUMBER($A198),CONCATENATE($BB198,Names!$P$3,Dev!$FI$48),"")</f>
        <v>PRLJB-050_t</v>
      </c>
      <c r="DC198" s="13" t="str">
        <f>IF(ISNUMBER($A198),CONCATENATE($BB198,Names!$P$3,Dev!$FM$48),"")</f>
        <v>PRLJB-050_ag</v>
      </c>
      <c r="DD198" s="13" t="str">
        <f>IF(ISNUMBER($A198),CONCATENATE($BB198,Names!$P$3,Dev!$FV$48),"")</f>
        <v>PRLJB-050_ah</v>
      </c>
      <c r="DE198" s="13" t="str">
        <f>IF(ISNUMBER($A198),CONCATENATE($BB198,Names!$P$3,Dev!$GP$48),"")</f>
        <v>PRLJB-050_++TE</v>
      </c>
      <c r="DI198" s="105">
        <f>COUNTIFS($DL$5:DL198,"&lt;&gt;"&amp;"")</f>
        <v>9</v>
      </c>
      <c r="DJ198" s="1198" t="str">
        <f t="shared" ref="DJ198:DJ259" si="109">IF($DL198="","",$W198)</f>
        <v/>
      </c>
      <c r="DK198" s="1198" t="str">
        <f t="shared" ref="DK198:DK259" si="110">IF($DL198="","",$Y198)</f>
        <v/>
      </c>
      <c r="DL198" s="1198"/>
      <c r="DM198" s="1198" t="str">
        <f>IF($DL198="","",_xlfn.CONCAT(Names!$D$5,$AO198))</f>
        <v/>
      </c>
      <c r="DN198" s="1198" t="str">
        <f>IF($DL198="","",CONCATENATE(Names!$C$26,Names!$N$3,$DM198))</f>
        <v/>
      </c>
      <c r="DO198" s="1198" t="str">
        <f>IF($DL198="","",CONCATENATE(Names!$C$25,Names!$N$3,$DM198))</f>
        <v/>
      </c>
    </row>
    <row r="199" spans="1:119">
      <c r="A199" s="1"/>
      <c r="C199" s="1">
        <v>4.1349999999999998</v>
      </c>
      <c r="D199" s="1">
        <v>50</v>
      </c>
      <c r="E199">
        <v>107</v>
      </c>
      <c r="F199" s="1">
        <v>1</v>
      </c>
      <c r="G199" s="2">
        <f t="shared" si="91"/>
        <v>434.88499999999948</v>
      </c>
      <c r="H199" s="2">
        <f t="shared" si="89"/>
        <v>436.95249999999947</v>
      </c>
      <c r="J199" s="38"/>
      <c r="K199" s="58"/>
      <c r="L199" s="2" t="str">
        <f>IF(ISNUMBER(E199),VLOOKUP(C199,'TE,EHnames'!$B$4:$F$11,'TE,EHnames'!$C$2,FALSE),"")</f>
        <v>RST/10/50-2/1</v>
      </c>
      <c r="M199" s="2" t="str">
        <f>IF(ISNUMBER(E199),VLOOKUP(C199,'TE,EHnames'!$B$4:$F$11,'TE,EHnames'!$F$2,FALSE),"")</f>
        <v>PT100-3000</v>
      </c>
      <c r="O199" s="13" t="str">
        <f>IF(ISNUMBER(A199),ABS(H199-$Q$197),"")</f>
        <v/>
      </c>
      <c r="S199" t="str">
        <f>IFERROR(VLOOKUP(P199,Racks!$H$4:$M$30,6),"")</f>
        <v/>
      </c>
      <c r="V199" s="54">
        <f>COUNTIFS('Sec-Sub'!$K$4:$K$164,"&lt;="&amp;H199)</f>
        <v>117</v>
      </c>
      <c r="W199" s="54" t="str">
        <f>VLOOKUP(V199,'Sec-Sub'!$A$4:$C$164,2,FALSE)</f>
        <v>HEBT</v>
      </c>
      <c r="X199" s="54" t="str">
        <f>VLOOKUP(V199,'Sec-Sub'!$A$4:$C$164,3,FALSE)</f>
        <v>090</v>
      </c>
      <c r="Y199" s="54" t="str">
        <f>CONCATENATE(X199,Names!$I$3)</f>
        <v>090PRL</v>
      </c>
      <c r="AC199" s="23"/>
      <c r="AD199" s="1811"/>
      <c r="AE199" s="20"/>
      <c r="AI199" s="1266" t="str">
        <f>IF(ISNUMBER(R199),CONCATENATE(Names!$C$3,R199),"")</f>
        <v/>
      </c>
      <c r="AK199" t="str">
        <f t="shared" si="98"/>
        <v/>
      </c>
      <c r="AL199">
        <f t="shared" si="99"/>
        <v>107</v>
      </c>
      <c r="AM199" t="str">
        <f t="shared" si="100"/>
        <v>HEBT</v>
      </c>
      <c r="AN199" t="str">
        <f t="shared" si="101"/>
        <v>090PRL</v>
      </c>
      <c r="AO199" t="str">
        <f t="shared" si="102"/>
        <v>107</v>
      </c>
      <c r="AP199" t="str">
        <f>IF(ISNUMBER(E199),CONCATENATE(Names!$C$5,Names!$N$3,AO199),"")</f>
        <v>PRLRL-107</v>
      </c>
      <c r="AQ199" t="str">
        <f>IF(ISNUMBER(E199),CONCATENATE(Names!$D$5,AO199),"")</f>
        <v>L107</v>
      </c>
      <c r="AR199" t="str">
        <f>IF(ISNUMBER(E199),CONCATENATE(Names!$C$10,Names!$N$3,AQ199),"")</f>
        <v>PRLEH-L107</v>
      </c>
      <c r="AS199" t="str">
        <f>IF(ISNUMBER(E199),CONCATENATE(Names!$C$11,Names!$N$3,AQ199),"")</f>
        <v>PRLTE-L107</v>
      </c>
      <c r="AU199" s="13" t="str">
        <f t="shared" si="103"/>
        <v/>
      </c>
      <c r="AV199" t="str">
        <f t="shared" si="104"/>
        <v/>
      </c>
      <c r="AW199" t="str">
        <f t="shared" si="105"/>
        <v/>
      </c>
      <c r="AX199" t="str">
        <f t="shared" si="106"/>
        <v/>
      </c>
      <c r="AY199" t="str">
        <f t="shared" si="107"/>
        <v/>
      </c>
      <c r="AZ199" t="str">
        <f>IF(ISNUMBER(A199),CONCATENATE(Names!$C$6,Names!$N$3,AU199,A199),"")</f>
        <v/>
      </c>
      <c r="BA199" t="str">
        <f>IF(ISNUMBER(A199),CONCATENATE(Names!$C$7,Names!$N$3,AU199,A199),"")</f>
        <v/>
      </c>
      <c r="BB199" t="str">
        <f>IF(ISNUMBER(A199),CONCATENATE(Names!$C$8,Names!$N$3,AU199,A199),"")</f>
        <v/>
      </c>
      <c r="BC199" t="str">
        <f>IF(ISNUMBER(A199),CONCATENATE(Names!$D$6,AY199),"")</f>
        <v/>
      </c>
      <c r="BD199" t="str">
        <f>IF(ISNUMBER(A199),CONCATENATE(Names!$C$10,Names!$N$3,BC199),"")</f>
        <v/>
      </c>
      <c r="BE199" t="str">
        <f>IF(ISNUMBER(A199),CONCATENATE(Names!$C$11,Names!$N$3,BC199),"")</f>
        <v/>
      </c>
      <c r="BF199" t="str">
        <f>IF(ISNUMBER(A199),CONCATENATE(Names!$D$7,AY199),"")</f>
        <v/>
      </c>
      <c r="BG199" t="str">
        <f>IF(ISNUMBER(A199),CONCATENATE(Names!$C$10,Names!$N$3,BF199),"")</f>
        <v/>
      </c>
      <c r="BH199" t="str">
        <f>IF(ISNUMBER(A199),CONCATENATE(Names!$C$11,Names!$N$3,BF199),"")</f>
        <v/>
      </c>
      <c r="BI199" t="str">
        <f>IF(ISNUMBER(A199),CONCATENATE(Names!$C$12,Names!$N$3,BC199),"")</f>
        <v/>
      </c>
      <c r="BJ199" t="str">
        <f>IF(ISNUMBER(A199),CONCATENATE(Names!$C$24,Names!$N$3,AY199),"")</f>
        <v/>
      </c>
      <c r="BK199" t="str">
        <f>IF(ISNUMBER(A199),CONCATENATE(Names!$C$9,Names!$N$3,AY199),"")</f>
        <v/>
      </c>
      <c r="BS199" s="157"/>
      <c r="BT199" s="105">
        <f>COUNTIFS($BW$5:BW199,"&lt;&gt;"&amp;"")</f>
        <v>33</v>
      </c>
      <c r="BU199" s="103" t="str">
        <f t="shared" si="94"/>
        <v/>
      </c>
      <c r="BV199" s="103" t="str">
        <f t="shared" si="95"/>
        <v/>
      </c>
      <c r="BW199" s="103"/>
      <c r="BY199" t="str">
        <f>IF($BW199="","",CONCATENATE($BW199,Names!$N$3,$BX199))</f>
        <v/>
      </c>
      <c r="BZ199" s="157"/>
      <c r="CA199" s="13" t="str">
        <f>IF(ISNUMBER(A199),CONCATENATE(W199,Names!$H$3,Y199,Names!$J$3,Names!$K$3,Names!$L$3,BK199),"")</f>
        <v/>
      </c>
      <c r="CB199" s="13" t="str">
        <f>IF(ISNUMBER(A199),CONCATENATE(W199,Names!$H$3,Y199,Names!$J$3,Names!$K$3,Names!$L$3,BB199),"")</f>
        <v/>
      </c>
      <c r="CC199" s="13" t="str">
        <f>IF($BW199="","",CONCATENATE(W199,Names!$H$3,Y199,Names!$J$3,Names!$K$3,Names!$L$3,$BW199,Names!$N$3,$BX199))</f>
        <v/>
      </c>
      <c r="CF199" s="13" t="str">
        <f>IF(ISNUMBER($A199),CONCATENATE($BK199,Names!$P$3,Dev!$DA$130),"")</f>
        <v/>
      </c>
      <c r="CG199" s="13" t="str">
        <f>IF(ISNUMBER($A199),CONCATENATE($BK199,Names!$P$3,Dev!$DD$130),"")</f>
        <v/>
      </c>
      <c r="CH199" s="13" t="str">
        <f>IF(ISNUMBER($A199),CONCATENATE($BK199,Names!$P$3,Dev!$DG$130),"")</f>
        <v/>
      </c>
      <c r="CI199" s="13" t="str">
        <f>IF(ISNUMBER($A199),CONCATENATE($BK199,Names!$P$3,Dev!$DK$130),"")</f>
        <v/>
      </c>
      <c r="CJ199" s="13" t="str">
        <f>IF(ISNUMBER($A199),CONCATENATE($BK199,Names!$P$3,Dev!$DN$130),"")</f>
        <v/>
      </c>
      <c r="CK199" s="13" t="str">
        <f>IF(ISNUMBER($A199),CONCATENATE($BK199,Names!$P$3,Dev!$DQ$130),"")</f>
        <v/>
      </c>
      <c r="CL199" s="13"/>
      <c r="CM199" s="13" t="str">
        <f>""</f>
        <v/>
      </c>
      <c r="CN199" s="13" t="str">
        <f>IF(ISNUMBER($A199),CONCATENATE($BB199,Names!$P$3,Dev!$CZ$48),"")</f>
        <v/>
      </c>
      <c r="CO199" s="13" t="str">
        <f>IF(ISNUMBER($A199),CONCATENATE($BB199,Names!$P$3,Dev!$DF$48),"")</f>
        <v/>
      </c>
      <c r="CP199" s="13" t="str">
        <f>IF(ISNUMBER($A199),CONCATENATE($BB199,Names!$P$3,Dev!$DI$48),"")</f>
        <v/>
      </c>
      <c r="CQ199" s="13" t="str">
        <f>IF(ISNUMBER($A199),CONCATENATE($BB199,Names!$P$3,Dev!$DM$48),"")</f>
        <v/>
      </c>
      <c r="CR199" s="13" t="str">
        <f>IF(ISNUMBER($A199),CONCATENATE($BB199,Names!$P$3,Dev!$DV$48),"")</f>
        <v/>
      </c>
      <c r="CS199" s="13" t="str">
        <f>IF(ISNUMBER($A199),CONCATENATE($BB199,Names!$P$3,Dev!$DZ$48),"")</f>
        <v/>
      </c>
      <c r="CT199" s="13" t="str">
        <f>IF(ISNUMBER($A199),CONCATENATE($BB199,Names!$P$3,Dev!$EI$48),"")</f>
        <v/>
      </c>
      <c r="CU199" s="13" t="str">
        <f>IF(ISNUMBER($A199),CONCATENATE($BB199,Names!$P$3,Dev!$FZ$48),"")</f>
        <v/>
      </c>
      <c r="CV199" s="13" t="str">
        <f>IF(ISNUMBER($A199),CONCATENATE($BB199,Names!$P$3,Dev!$GI$48),"")</f>
        <v/>
      </c>
      <c r="CW199" s="13" t="str">
        <f>IF(ISNUMBER($A199),CONCATENATE($BB199,Names!$P$3,Dev!$GM$48),"")</f>
        <v/>
      </c>
      <c r="CX199" s="13"/>
      <c r="CY199" s="13" t="str">
        <f>IF(ISNUMBER($A199),CONCATENATE($BB199,Names!$P$3,Dev!$EM$48),"")</f>
        <v/>
      </c>
      <c r="CZ199" s="13" t="str">
        <f>IF(ISNUMBER($A199),CONCATENATE($BB199,Names!$P$3,Dev!$EV$48),"")</f>
        <v/>
      </c>
      <c r="DA199" s="13" t="str">
        <f>IF(ISNUMBER($A199),CONCATENATE($BB199,Names!$P$3,Dev!$EZ$48),"")</f>
        <v/>
      </c>
      <c r="DB199" s="13" t="str">
        <f>IF(ISNUMBER($A199),CONCATENATE($BB199,Names!$P$3,Dev!$FI$48),"")</f>
        <v/>
      </c>
      <c r="DC199" s="13" t="str">
        <f>IF(ISNUMBER($A199),CONCATENATE($BB199,Names!$P$3,Dev!$FM$48),"")</f>
        <v/>
      </c>
      <c r="DD199" s="13" t="str">
        <f>IF(ISNUMBER($A199),CONCATENATE($BB199,Names!$P$3,Dev!$FV$48),"")</f>
        <v/>
      </c>
      <c r="DE199" s="13" t="str">
        <f>IF(ISNUMBER($A199),CONCATENATE($BB199,Names!$P$3,Dev!$GP$48),"")</f>
        <v/>
      </c>
      <c r="DI199" s="105">
        <f>COUNTIFS($DL$5:DL199,"&lt;&gt;"&amp;"")</f>
        <v>9</v>
      </c>
      <c r="DJ199" s="1198" t="str">
        <f t="shared" si="109"/>
        <v/>
      </c>
      <c r="DK199" s="1198" t="str">
        <f t="shared" si="110"/>
        <v/>
      </c>
      <c r="DL199" s="1198"/>
      <c r="DM199" s="1198" t="str">
        <f>IF($DL199="","",_xlfn.CONCAT(Names!$D$5,$AO199))</f>
        <v/>
      </c>
      <c r="DN199" s="1198" t="str">
        <f>IF($DL199="","",CONCATENATE(Names!$C$26,Names!$N$3,$DM199))</f>
        <v/>
      </c>
      <c r="DO199" s="1198" t="str">
        <f>IF($DL199="","",CONCATENATE(Names!$C$25,Names!$N$3,$DM199))</f>
        <v/>
      </c>
    </row>
    <row r="200" spans="1:119">
      <c r="A200" s="1"/>
      <c r="C200" s="1">
        <v>4.1349999999999998</v>
      </c>
      <c r="D200" s="1">
        <v>50</v>
      </c>
      <c r="E200">
        <v>108</v>
      </c>
      <c r="F200" s="1">
        <v>1</v>
      </c>
      <c r="G200" s="2">
        <f t="shared" si="91"/>
        <v>439.01999999999947</v>
      </c>
      <c r="H200" s="2">
        <f t="shared" si="89"/>
        <v>441.08749999999947</v>
      </c>
      <c r="J200" s="38"/>
      <c r="K200" s="58"/>
      <c r="L200" s="2" t="str">
        <f>IF(ISNUMBER(E200),VLOOKUP(C200,'TE,EHnames'!$B$4:$F$11,'TE,EHnames'!$C$2,FALSE),"")</f>
        <v>RST/10/50-2/1</v>
      </c>
      <c r="M200" s="2" t="str">
        <f>IF(ISNUMBER(E200),VLOOKUP(C200,'TE,EHnames'!$B$4:$F$11,'TE,EHnames'!$F$2,FALSE),"")</f>
        <v>PT100-3000</v>
      </c>
      <c r="O200" s="13" t="str">
        <f>IF(ISNUMBER(A200),ABS(H200-$Q$197),"")</f>
        <v/>
      </c>
      <c r="S200" t="str">
        <f>IFERROR(VLOOKUP(P200,Racks!$H$4:$M$30,6),"")</f>
        <v/>
      </c>
      <c r="V200" s="54">
        <f>COUNTIFS('Sec-Sub'!$K$4:$K$164,"&lt;="&amp;H200)</f>
        <v>119</v>
      </c>
      <c r="W200" s="54" t="str">
        <f>VLOOKUP(V200,'Sec-Sub'!$A$4:$C$164,2,FALSE)</f>
        <v>HEBT</v>
      </c>
      <c r="X200" s="54" t="str">
        <f>VLOOKUP(V200,'Sec-Sub'!$A$4:$C$164,3,FALSE)</f>
        <v>100</v>
      </c>
      <c r="Y200" s="54" t="str">
        <f>CONCATENATE(X200,Names!$I$3)</f>
        <v>100PRL</v>
      </c>
      <c r="AC200" s="8">
        <f>SUM(AD200:AE204)</f>
        <v>3</v>
      </c>
      <c r="AD200" s="1817">
        <v>1</v>
      </c>
      <c r="AE200" s="10"/>
      <c r="AF200">
        <v>1</v>
      </c>
      <c r="AI200" s="1266" t="str">
        <f>IF(ISNUMBER(R200),CONCATENATE(Names!$C$3,R200),"")</f>
        <v/>
      </c>
      <c r="AK200" t="str">
        <f t="shared" si="98"/>
        <v/>
      </c>
      <c r="AL200">
        <f t="shared" si="99"/>
        <v>108</v>
      </c>
      <c r="AM200" t="str">
        <f t="shared" si="100"/>
        <v>HEBT</v>
      </c>
      <c r="AN200" t="str">
        <f t="shared" si="101"/>
        <v>100PRL</v>
      </c>
      <c r="AO200" t="str">
        <f t="shared" si="102"/>
        <v>108</v>
      </c>
      <c r="AP200" t="str">
        <f>IF(ISNUMBER(E200),CONCATENATE(Names!$C$5,Names!$N$3,AO200),"")</f>
        <v>PRLRL-108</v>
      </c>
      <c r="AQ200" t="str">
        <f>IF(ISNUMBER(E200),CONCATENATE(Names!$D$5,AO200),"")</f>
        <v>L108</v>
      </c>
      <c r="AR200" t="str">
        <f>IF(ISNUMBER(E200),CONCATENATE(Names!$C$10,Names!$N$3,AQ200),"")</f>
        <v>PRLEH-L108</v>
      </c>
      <c r="AS200" t="str">
        <f>IF(ISNUMBER(E200),CONCATENATE(Names!$C$11,Names!$N$3,AQ200),"")</f>
        <v>PRLTE-L108</v>
      </c>
      <c r="AU200" s="13" t="str">
        <f t="shared" si="103"/>
        <v/>
      </c>
      <c r="AV200" t="str">
        <f t="shared" si="104"/>
        <v/>
      </c>
      <c r="AW200" t="str">
        <f t="shared" si="105"/>
        <v/>
      </c>
      <c r="AX200" t="str">
        <f t="shared" si="106"/>
        <v/>
      </c>
      <c r="AY200" t="str">
        <f t="shared" si="107"/>
        <v/>
      </c>
      <c r="AZ200" t="str">
        <f>IF(ISNUMBER(A200),CONCATENATE(Names!$C$6,Names!$N$3,AU200,A200),"")</f>
        <v/>
      </c>
      <c r="BA200" t="str">
        <f>IF(ISNUMBER(A200),CONCATENATE(Names!$C$7,Names!$N$3,AU200,A200),"")</f>
        <v/>
      </c>
      <c r="BB200" t="str">
        <f>IF(ISNUMBER(A200),CONCATENATE(Names!$C$8,Names!$N$3,AU200,A200),"")</f>
        <v/>
      </c>
      <c r="BC200" t="str">
        <f>IF(ISNUMBER(A200),CONCATENATE(Names!$D$6,AY200),"")</f>
        <v/>
      </c>
      <c r="BD200" t="str">
        <f>IF(ISNUMBER(A200),CONCATENATE(Names!$C$10,Names!$N$3,BC200),"")</f>
        <v/>
      </c>
      <c r="BE200" t="str">
        <f>IF(ISNUMBER(A200),CONCATENATE(Names!$C$11,Names!$N$3,BC200),"")</f>
        <v/>
      </c>
      <c r="BF200" t="str">
        <f>IF(ISNUMBER(A200),CONCATENATE(Names!$D$7,AY200),"")</f>
        <v/>
      </c>
      <c r="BG200" t="str">
        <f>IF(ISNUMBER(A200),CONCATENATE(Names!$C$10,Names!$N$3,BF200),"")</f>
        <v/>
      </c>
      <c r="BH200" t="str">
        <f>IF(ISNUMBER(A200),CONCATENATE(Names!$C$11,Names!$N$3,BF200),"")</f>
        <v/>
      </c>
      <c r="BI200" t="str">
        <f>IF(ISNUMBER(A200),CONCATENATE(Names!$C$12,Names!$N$3,BC200),"")</f>
        <v/>
      </c>
      <c r="BJ200" t="str">
        <f>IF(ISNUMBER(A200),CONCATENATE(Names!$C$24,Names!$N$3,AY200),"")</f>
        <v/>
      </c>
      <c r="BK200" t="str">
        <f>IF(ISNUMBER(A200),CONCATENATE(Names!$C$9,Names!$N$3,AY200),"")</f>
        <v/>
      </c>
      <c r="BS200" s="157"/>
      <c r="BT200" s="105">
        <f>COUNTIFS($BW$5:BW200,"&lt;&gt;"&amp;"")</f>
        <v>33</v>
      </c>
      <c r="BU200" s="103" t="str">
        <f t="shared" si="94"/>
        <v/>
      </c>
      <c r="BV200" s="103" t="str">
        <f t="shared" si="95"/>
        <v/>
      </c>
      <c r="BW200" s="103"/>
      <c r="BY200" t="str">
        <f>IF($BW200="","",CONCATENATE($BW200,Names!$N$3,$BX200))</f>
        <v/>
      </c>
      <c r="BZ200" s="157"/>
      <c r="CA200" s="13" t="str">
        <f>IF(ISNUMBER(A200),CONCATENATE(W200,Names!$H$3,Y200,Names!$J$3,Names!$K$3,Names!$L$3,BK200),"")</f>
        <v/>
      </c>
      <c r="CB200" s="13" t="str">
        <f>IF(ISNUMBER(A200),CONCATENATE(W200,Names!$H$3,Y200,Names!$J$3,Names!$K$3,Names!$L$3,BB200),"")</f>
        <v/>
      </c>
      <c r="CC200" s="13" t="str">
        <f>IF($BW200="","",CONCATENATE(W200,Names!$H$3,Y200,Names!$J$3,Names!$K$3,Names!$L$3,$BW200,Names!$N$3,$BX200))</f>
        <v/>
      </c>
      <c r="CF200" s="13" t="str">
        <f>IF(ISNUMBER($A200),CONCATENATE($BK200,Names!$P$3,Dev!$DA$130),"")</f>
        <v/>
      </c>
      <c r="CG200" s="13" t="str">
        <f>IF(ISNUMBER($A200),CONCATENATE($BK200,Names!$P$3,Dev!$DD$130),"")</f>
        <v/>
      </c>
      <c r="CH200" s="13" t="str">
        <f>IF(ISNUMBER($A200),CONCATENATE($BK200,Names!$P$3,Dev!$DG$130),"")</f>
        <v/>
      </c>
      <c r="CI200" s="13" t="str">
        <f>IF(ISNUMBER($A200),CONCATENATE($BK200,Names!$P$3,Dev!$DK$130),"")</f>
        <v/>
      </c>
      <c r="CJ200" s="13" t="str">
        <f>IF(ISNUMBER($A200),CONCATENATE($BK200,Names!$P$3,Dev!$DN$130),"")</f>
        <v/>
      </c>
      <c r="CK200" s="13" t="str">
        <f>IF(ISNUMBER($A200),CONCATENATE($BK200,Names!$P$3,Dev!$DQ$130),"")</f>
        <v/>
      </c>
      <c r="CL200" s="13"/>
      <c r="CM200" s="13" t="str">
        <f>""</f>
        <v/>
      </c>
      <c r="CN200" s="13" t="str">
        <f>IF(ISNUMBER($A200),CONCATENATE($BB200,Names!$P$3,Dev!$CZ$48),"")</f>
        <v/>
      </c>
      <c r="CO200" s="13" t="str">
        <f>IF(ISNUMBER($A200),CONCATENATE($BB200,Names!$P$3,Dev!$DF$48),"")</f>
        <v/>
      </c>
      <c r="CP200" s="13" t="str">
        <f>IF(ISNUMBER($A200),CONCATENATE($BB200,Names!$P$3,Dev!$DI$48),"")</f>
        <v/>
      </c>
      <c r="CQ200" s="13" t="str">
        <f>IF(ISNUMBER($A200),CONCATENATE($BB200,Names!$P$3,Dev!$DM$48),"")</f>
        <v/>
      </c>
      <c r="CR200" s="13" t="str">
        <f>IF(ISNUMBER($A200),CONCATENATE($BB200,Names!$P$3,Dev!$DV$48),"")</f>
        <v/>
      </c>
      <c r="CS200" s="13" t="str">
        <f>IF(ISNUMBER($A200),CONCATENATE($BB200,Names!$P$3,Dev!$DZ$48),"")</f>
        <v/>
      </c>
      <c r="CT200" s="13" t="str">
        <f>IF(ISNUMBER($A200),CONCATENATE($BB200,Names!$P$3,Dev!$EI$48),"")</f>
        <v/>
      </c>
      <c r="CU200" s="13" t="str">
        <f>IF(ISNUMBER($A200),CONCATENATE($BB200,Names!$P$3,Dev!$FZ$48),"")</f>
        <v/>
      </c>
      <c r="CV200" s="13" t="str">
        <f>IF(ISNUMBER($A200),CONCATENATE($BB200,Names!$P$3,Dev!$GI$48),"")</f>
        <v/>
      </c>
      <c r="CW200" s="13" t="str">
        <f>IF(ISNUMBER($A200),CONCATENATE($BB200,Names!$P$3,Dev!$GM$48),"")</f>
        <v/>
      </c>
      <c r="CX200" s="13"/>
      <c r="CY200" s="13" t="str">
        <f>IF(ISNUMBER($A200),CONCATENATE($BB200,Names!$P$3,Dev!$EM$48),"")</f>
        <v/>
      </c>
      <c r="CZ200" s="13" t="str">
        <f>IF(ISNUMBER($A200),CONCATENATE($BB200,Names!$P$3,Dev!$EV$48),"")</f>
        <v/>
      </c>
      <c r="DA200" s="13" t="str">
        <f>IF(ISNUMBER($A200),CONCATENATE($BB200,Names!$P$3,Dev!$EZ$48),"")</f>
        <v/>
      </c>
      <c r="DB200" s="13" t="str">
        <f>IF(ISNUMBER($A200),CONCATENATE($BB200,Names!$P$3,Dev!$FI$48),"")</f>
        <v/>
      </c>
      <c r="DC200" s="13" t="str">
        <f>IF(ISNUMBER($A200),CONCATENATE($BB200,Names!$P$3,Dev!$FM$48),"")</f>
        <v/>
      </c>
      <c r="DD200" s="13" t="str">
        <f>IF(ISNUMBER($A200),CONCATENATE($BB200,Names!$P$3,Dev!$FV$48),"")</f>
        <v/>
      </c>
      <c r="DE200" s="13" t="str">
        <f>IF(ISNUMBER($A200),CONCATENATE($BB200,Names!$P$3,Dev!$GP$48),"")</f>
        <v/>
      </c>
      <c r="DI200" s="105">
        <f>COUNTIFS($DL$5:DL200,"&lt;&gt;"&amp;"")</f>
        <v>10</v>
      </c>
      <c r="DJ200" s="1198" t="str">
        <f t="shared" si="109"/>
        <v>HEBT</v>
      </c>
      <c r="DK200" s="1198" t="str">
        <f t="shared" si="110"/>
        <v>100PRL</v>
      </c>
      <c r="DL200" s="1198" t="str">
        <f>"-&gt;"</f>
        <v>-&gt;</v>
      </c>
      <c r="DM200" s="1198" t="str">
        <f>IF($DL200="","",_xlfn.CONCAT(Names!$D$5,$AO200))</f>
        <v>L108</v>
      </c>
      <c r="DN200" s="1198" t="str">
        <f>IF($DL200="","",CONCATENATE(Names!$C$26,Names!$N$3,$DM200))</f>
        <v>PRLEHC-L108</v>
      </c>
      <c r="DO200" s="1198" t="str">
        <f>IF($DL200="","",CONCATENATE(Names!$C$25,Names!$N$3,$DM200))</f>
        <v>PRLTEC-L108</v>
      </c>
    </row>
    <row r="201" spans="1:119">
      <c r="A201" s="1"/>
      <c r="C201" s="1">
        <v>4.1349999999999998</v>
      </c>
      <c r="D201" s="1">
        <v>50</v>
      </c>
      <c r="E201">
        <v>109</v>
      </c>
      <c r="F201" s="1">
        <v>1</v>
      </c>
      <c r="G201" s="2">
        <f t="shared" si="91"/>
        <v>443.15499999999946</v>
      </c>
      <c r="H201" s="2">
        <f t="shared" si="89"/>
        <v>445.22249999999946</v>
      </c>
      <c r="J201" s="38"/>
      <c r="K201" s="58"/>
      <c r="L201" s="2" t="str">
        <f>IF(ISNUMBER(E201),VLOOKUP(C201,'TE,EHnames'!$B$4:$F$11,'TE,EHnames'!$C$2,FALSE),"")</f>
        <v>RST/10/50-2/1</v>
      </c>
      <c r="M201" s="2" t="str">
        <f>IF(ISNUMBER(E201),VLOOKUP(C201,'TE,EHnames'!$B$4:$F$11,'TE,EHnames'!$F$2,FALSE),"")</f>
        <v>PT100-3000</v>
      </c>
      <c r="O201" s="13" t="str">
        <f>IF(ISNUMBER(A201),ABS(H201-$Q$197),"")</f>
        <v/>
      </c>
      <c r="S201" t="str">
        <f>IFERROR(VLOOKUP(P201,Racks!$H$4:$M$30,6),"")</f>
        <v/>
      </c>
      <c r="V201" s="54">
        <f>COUNTIFS('Sec-Sub'!$K$4:$K$164,"&lt;="&amp;H201)</f>
        <v>119</v>
      </c>
      <c r="W201" s="54" t="str">
        <f>VLOOKUP(V201,'Sec-Sub'!$A$4:$C$164,2,FALSE)</f>
        <v>HEBT</v>
      </c>
      <c r="X201" s="54" t="str">
        <f>VLOOKUP(V201,'Sec-Sub'!$A$4:$C$164,3,FALSE)</f>
        <v>100</v>
      </c>
      <c r="Y201" s="54" t="str">
        <f>CONCATENATE(X201,Names!$I$3)</f>
        <v>100PRL</v>
      </c>
      <c r="AC201" s="27">
        <f>SUM(D200:D204)</f>
        <v>220</v>
      </c>
      <c r="AD201" s="1817"/>
      <c r="AE201" s="22"/>
      <c r="AF201">
        <v>1</v>
      </c>
      <c r="AI201" s="1266" t="str">
        <f>IF(ISNUMBER(R201),CONCATENATE(Names!$C$3,R201),"")</f>
        <v/>
      </c>
      <c r="AK201" t="str">
        <f t="shared" si="98"/>
        <v/>
      </c>
      <c r="AL201">
        <f t="shared" si="99"/>
        <v>109</v>
      </c>
      <c r="AM201" t="str">
        <f t="shared" si="100"/>
        <v>HEBT</v>
      </c>
      <c r="AN201" t="str">
        <f t="shared" si="101"/>
        <v>100PRL</v>
      </c>
      <c r="AO201" t="str">
        <f t="shared" si="102"/>
        <v>109</v>
      </c>
      <c r="AP201" t="str">
        <f>IF(ISNUMBER(E201),CONCATENATE(Names!$C$5,Names!$N$3,AO201),"")</f>
        <v>PRLRL-109</v>
      </c>
      <c r="AQ201" t="str">
        <f>IF(ISNUMBER(E201),CONCATENATE(Names!$D$5,AO201),"")</f>
        <v>L109</v>
      </c>
      <c r="AR201" t="str">
        <f>IF(ISNUMBER(E201),CONCATENATE(Names!$C$10,Names!$N$3,AQ201),"")</f>
        <v>PRLEH-L109</v>
      </c>
      <c r="AS201" t="str">
        <f>IF(ISNUMBER(E201),CONCATENATE(Names!$C$11,Names!$N$3,AQ201),"")</f>
        <v>PRLTE-L109</v>
      </c>
      <c r="AU201" s="13" t="str">
        <f t="shared" si="103"/>
        <v/>
      </c>
      <c r="AV201" t="str">
        <f t="shared" si="104"/>
        <v/>
      </c>
      <c r="AW201" t="str">
        <f t="shared" si="105"/>
        <v/>
      </c>
      <c r="AX201" t="str">
        <f t="shared" si="106"/>
        <v/>
      </c>
      <c r="AY201" t="str">
        <f t="shared" si="107"/>
        <v/>
      </c>
      <c r="AZ201" t="str">
        <f>IF(ISNUMBER(A201),CONCATENATE(Names!$C$6,Names!$N$3,AU201,A201),"")</f>
        <v/>
      </c>
      <c r="BA201" t="str">
        <f>IF(ISNUMBER(A201),CONCATENATE(Names!$C$7,Names!$N$3,AU201,A201),"")</f>
        <v/>
      </c>
      <c r="BB201" t="str">
        <f>IF(ISNUMBER(A201),CONCATENATE(Names!$C$8,Names!$N$3,AU201,A201),"")</f>
        <v/>
      </c>
      <c r="BC201" t="str">
        <f>IF(ISNUMBER(A201),CONCATENATE(Names!$D$6,AY201),"")</f>
        <v/>
      </c>
      <c r="BD201" t="str">
        <f>IF(ISNUMBER(A201),CONCATENATE(Names!$C$10,Names!$N$3,BC201),"")</f>
        <v/>
      </c>
      <c r="BE201" t="str">
        <f>IF(ISNUMBER(A201),CONCATENATE(Names!$C$11,Names!$N$3,BC201),"")</f>
        <v/>
      </c>
      <c r="BF201" t="str">
        <f>IF(ISNUMBER(A201),CONCATENATE(Names!$D$7,AY201),"")</f>
        <v/>
      </c>
      <c r="BG201" t="str">
        <f>IF(ISNUMBER(A201),CONCATENATE(Names!$C$10,Names!$N$3,BF201),"")</f>
        <v/>
      </c>
      <c r="BH201" t="str">
        <f>IF(ISNUMBER(A201),CONCATENATE(Names!$C$11,Names!$N$3,BF201),"")</f>
        <v/>
      </c>
      <c r="BI201" t="str">
        <f>IF(ISNUMBER(A201),CONCATENATE(Names!$C$12,Names!$N$3,BC201),"")</f>
        <v/>
      </c>
      <c r="BJ201" t="str">
        <f>IF(ISNUMBER(A201),CONCATENATE(Names!$C$24,Names!$N$3,AY201),"")</f>
        <v/>
      </c>
      <c r="BK201" t="str">
        <f>IF(ISNUMBER(A201),CONCATENATE(Names!$C$9,Names!$N$3,AY201),"")</f>
        <v/>
      </c>
      <c r="BS201" s="157"/>
      <c r="BT201" s="105">
        <f>COUNTIFS($BW$5:BW201,"&lt;&gt;"&amp;"")</f>
        <v>33</v>
      </c>
      <c r="BU201" s="103" t="str">
        <f t="shared" si="94"/>
        <v/>
      </c>
      <c r="BV201" s="103" t="str">
        <f t="shared" si="95"/>
        <v/>
      </c>
      <c r="BW201" s="103"/>
      <c r="BY201" t="str">
        <f>IF($BW201="","",CONCATENATE($BW201,Names!$N$3,$BX201))</f>
        <v/>
      </c>
      <c r="BZ201" s="157"/>
      <c r="CA201" s="13" t="str">
        <f>IF(ISNUMBER(A201),CONCATENATE(W201,Names!$H$3,Y201,Names!$J$3,Names!$K$3,Names!$L$3,BK201),"")</f>
        <v/>
      </c>
      <c r="CB201" s="13" t="str">
        <f>IF(ISNUMBER(A201),CONCATENATE(W201,Names!$H$3,Y201,Names!$J$3,Names!$K$3,Names!$L$3,BB201),"")</f>
        <v/>
      </c>
      <c r="CC201" s="13" t="str">
        <f>IF($BW201="","",CONCATENATE(W201,Names!$H$3,Y201,Names!$J$3,Names!$K$3,Names!$L$3,$BW201,Names!$N$3,$BX201))</f>
        <v/>
      </c>
      <c r="CF201" s="13" t="str">
        <f>IF(ISNUMBER($A201),CONCATENATE($BK201,Names!$P$3,Dev!$DA$130),"")</f>
        <v/>
      </c>
      <c r="CG201" s="13" t="str">
        <f>IF(ISNUMBER($A201),CONCATENATE($BK201,Names!$P$3,Dev!$DD$130),"")</f>
        <v/>
      </c>
      <c r="CH201" s="13" t="str">
        <f>IF(ISNUMBER($A201),CONCATENATE($BK201,Names!$P$3,Dev!$DG$130),"")</f>
        <v/>
      </c>
      <c r="CI201" s="13" t="str">
        <f>IF(ISNUMBER($A201),CONCATENATE($BK201,Names!$P$3,Dev!$DK$130),"")</f>
        <v/>
      </c>
      <c r="CJ201" s="13" t="str">
        <f>IF(ISNUMBER($A201),CONCATENATE($BK201,Names!$P$3,Dev!$DN$130),"")</f>
        <v/>
      </c>
      <c r="CK201" s="13" t="str">
        <f>IF(ISNUMBER($A201),CONCATENATE($BK201,Names!$P$3,Dev!$DQ$130),"")</f>
        <v/>
      </c>
      <c r="CL201" s="13"/>
      <c r="CM201" s="13" t="str">
        <f>""</f>
        <v/>
      </c>
      <c r="CN201" s="13" t="str">
        <f>IF(ISNUMBER($A201),CONCATENATE($BB201,Names!$P$3,Dev!$CZ$48),"")</f>
        <v/>
      </c>
      <c r="CO201" s="13" t="str">
        <f>IF(ISNUMBER($A201),CONCATENATE($BB201,Names!$P$3,Dev!$DF$48),"")</f>
        <v/>
      </c>
      <c r="CP201" s="13" t="str">
        <f>IF(ISNUMBER($A201),CONCATENATE($BB201,Names!$P$3,Dev!$DI$48),"")</f>
        <v/>
      </c>
      <c r="CQ201" s="13" t="str">
        <f>IF(ISNUMBER($A201),CONCATENATE($BB201,Names!$P$3,Dev!$DM$48),"")</f>
        <v/>
      </c>
      <c r="CR201" s="13" t="str">
        <f>IF(ISNUMBER($A201),CONCATENATE($BB201,Names!$P$3,Dev!$DV$48),"")</f>
        <v/>
      </c>
      <c r="CS201" s="13" t="str">
        <f>IF(ISNUMBER($A201),CONCATENATE($BB201,Names!$P$3,Dev!$DZ$48),"")</f>
        <v/>
      </c>
      <c r="CT201" s="13" t="str">
        <f>IF(ISNUMBER($A201),CONCATENATE($BB201,Names!$P$3,Dev!$EI$48),"")</f>
        <v/>
      </c>
      <c r="CU201" s="13" t="str">
        <f>IF(ISNUMBER($A201),CONCATENATE($BB201,Names!$P$3,Dev!$FZ$48),"")</f>
        <v/>
      </c>
      <c r="CV201" s="13" t="str">
        <f>IF(ISNUMBER($A201),CONCATENATE($BB201,Names!$P$3,Dev!$GI$48),"")</f>
        <v/>
      </c>
      <c r="CW201" s="13" t="str">
        <f>IF(ISNUMBER($A201),CONCATENATE($BB201,Names!$P$3,Dev!$GM$48),"")</f>
        <v/>
      </c>
      <c r="CX201" s="13"/>
      <c r="CY201" s="13" t="str">
        <f>IF(ISNUMBER($A201),CONCATENATE($BB201,Names!$P$3,Dev!$EM$48),"")</f>
        <v/>
      </c>
      <c r="CZ201" s="13" t="str">
        <f>IF(ISNUMBER($A201),CONCATENATE($BB201,Names!$P$3,Dev!$EV$48),"")</f>
        <v/>
      </c>
      <c r="DA201" s="13" t="str">
        <f>IF(ISNUMBER($A201),CONCATENATE($BB201,Names!$P$3,Dev!$EZ$48),"")</f>
        <v/>
      </c>
      <c r="DB201" s="13" t="str">
        <f>IF(ISNUMBER($A201),CONCATENATE($BB201,Names!$P$3,Dev!$FI$48),"")</f>
        <v/>
      </c>
      <c r="DC201" s="13" t="str">
        <f>IF(ISNUMBER($A201),CONCATENATE($BB201,Names!$P$3,Dev!$FM$48),"")</f>
        <v/>
      </c>
      <c r="DD201" s="13" t="str">
        <f>IF(ISNUMBER($A201),CONCATENATE($BB201,Names!$P$3,Dev!$FV$48),"")</f>
        <v/>
      </c>
      <c r="DE201" s="13" t="str">
        <f>IF(ISNUMBER($A201),CONCATENATE($BB201,Names!$P$3,Dev!$GP$48),"")</f>
        <v/>
      </c>
      <c r="DI201" s="105">
        <f>COUNTIFS($DL$5:DL201,"&lt;&gt;"&amp;"")</f>
        <v>11</v>
      </c>
      <c r="DJ201" s="1198" t="str">
        <f t="shared" si="109"/>
        <v>HEBT</v>
      </c>
      <c r="DK201" s="1198" t="str">
        <f t="shared" si="110"/>
        <v>100PRL</v>
      </c>
      <c r="DL201" s="1198" t="str">
        <f>"-&gt;"</f>
        <v>-&gt;</v>
      </c>
      <c r="DM201" s="1198" t="str">
        <f>IF($DL201="","",_xlfn.CONCAT(Names!$D$5,$AO201))</f>
        <v>L109</v>
      </c>
      <c r="DN201" s="1198" t="str">
        <f>IF($DL201="","",CONCATENATE(Names!$C$26,Names!$N$3,$DM201))</f>
        <v>PRLEHC-L109</v>
      </c>
      <c r="DO201" s="1198" t="str">
        <f>IF($DL201="","",CONCATENATE(Names!$C$25,Names!$N$3,$DM201))</f>
        <v>PRLTEC-L109</v>
      </c>
    </row>
    <row r="202" spans="1:119">
      <c r="A202" s="1"/>
      <c r="C202" s="1">
        <v>4.1349999999999998</v>
      </c>
      <c r="D202" s="1">
        <v>50</v>
      </c>
      <c r="E202">
        <v>110</v>
      </c>
      <c r="F202" s="1">
        <v>1</v>
      </c>
      <c r="G202" s="2">
        <f t="shared" si="91"/>
        <v>447.28999999999945</v>
      </c>
      <c r="H202" s="2">
        <f t="shared" si="89"/>
        <v>449.35749999999945</v>
      </c>
      <c r="J202" s="38"/>
      <c r="K202" s="58"/>
      <c r="L202" s="2" t="str">
        <f>IF(ISNUMBER(E202),VLOOKUP(C202,'TE,EHnames'!$B$4:$F$11,'TE,EHnames'!$C$2,FALSE),"")</f>
        <v>RST/10/50-2/1</v>
      </c>
      <c r="M202" s="2" t="str">
        <f>IF(ISNUMBER(E202),VLOOKUP(C202,'TE,EHnames'!$B$4:$F$11,'TE,EHnames'!$F$2,FALSE),"")</f>
        <v>PT100-3000</v>
      </c>
      <c r="O202" s="13" t="str">
        <f>IF(ISNUMBER(A202),ABS(H202-$Q$197),"")</f>
        <v/>
      </c>
      <c r="Q202" s="7">
        <v>447.73500000000001</v>
      </c>
      <c r="R202" s="42">
        <v>350</v>
      </c>
      <c r="S202" t="str">
        <f>IFERROR(VLOOKUP(P202,Racks!$H$4:$M$30,6),"")</f>
        <v/>
      </c>
      <c r="T202" s="172">
        <f>Racks!$B$25</f>
        <v>447.73500000000001</v>
      </c>
      <c r="U202" t="str">
        <f>CONCATENATE(Racks!$C$25,Names!$H$3,Racks!$D$25)</f>
        <v>HEBT-020Row</v>
      </c>
      <c r="V202" s="54">
        <f>COUNTIFS('Sec-Sub'!$K$4:$K$164,"&lt;="&amp;H202)</f>
        <v>121</v>
      </c>
      <c r="W202" s="54" t="str">
        <f>VLOOKUP(V202,'Sec-Sub'!$A$4:$C$164,2,FALSE)</f>
        <v>HEBT</v>
      </c>
      <c r="X202" s="54" t="str">
        <f>VLOOKUP(V202,'Sec-Sub'!$A$4:$C$164,3,FALSE)</f>
        <v>110</v>
      </c>
      <c r="Y202" s="54" t="str">
        <f>CONCATENATE(X202,Names!$I$3)</f>
        <v>110PRL</v>
      </c>
      <c r="AC202" s="18"/>
      <c r="AD202" s="1811">
        <v>1</v>
      </c>
      <c r="AE202" s="22"/>
      <c r="AI202" s="1266" t="str">
        <f>IF(ISNUMBER(R202),CONCATENATE(Names!$C$3,R202),"")</f>
        <v>STUB350</v>
      </c>
      <c r="AK202" t="str">
        <f t="shared" ref="AK202:AK229" si="111">IF(ISNUMBER(E202), IF(E202&lt;10,"00", IF(E202&lt;100,"0", "")), "")</f>
        <v/>
      </c>
      <c r="AL202">
        <f t="shared" ref="AL202:AL233" si="112">IF(ISNUMBER(E202),E202,"")</f>
        <v>110</v>
      </c>
      <c r="AM202" t="str">
        <f t="shared" ref="AM202:AM233" si="113">IF(ISNUMBER(E202),W202,"")</f>
        <v>HEBT</v>
      </c>
      <c r="AN202" t="str">
        <f t="shared" ref="AN202:AN233" si="114">IF(ISNUMBER(E202),Y202,"")</f>
        <v>110PRL</v>
      </c>
      <c r="AO202" t="str">
        <f t="shared" ref="AO202:AO233" si="115">IF(ISNUMBER(E202),CONCATENATE(AK202,AL202),"")</f>
        <v>110</v>
      </c>
      <c r="AP202" t="str">
        <f>IF(ISNUMBER(E202),CONCATENATE(Names!$C$5,Names!$N$3,AO202),"")</f>
        <v>PRLRL-110</v>
      </c>
      <c r="AQ202" t="str">
        <f>IF(ISNUMBER(E202),CONCATENATE(Names!$D$5,AO202),"")</f>
        <v>L110</v>
      </c>
      <c r="AR202" t="str">
        <f>IF(ISNUMBER(E202),CONCATENATE(Names!$C$10,Names!$N$3,AQ202),"")</f>
        <v>PRLEH-L110</v>
      </c>
      <c r="AS202" t="str">
        <f>IF(ISNUMBER(E202),CONCATENATE(Names!$C$11,Names!$N$3,AQ202),"")</f>
        <v>PRLTE-L110</v>
      </c>
      <c r="AU202" s="13" t="str">
        <f t="shared" ref="AU202:AU229" si="116">IF(ISNUMBER(A202), IF(A202&lt;10,"00", IF(A202&lt;100,"0", "")), "")</f>
        <v/>
      </c>
      <c r="AV202" t="str">
        <f t="shared" ref="AV202:AV233" si="117">IF(ISNUMBER(A202),A202,"")</f>
        <v/>
      </c>
      <c r="AW202" t="str">
        <f t="shared" ref="AW202:AW233" si="118">IF(ISNUMBER(A202),W202,"")</f>
        <v/>
      </c>
      <c r="AX202" t="str">
        <f t="shared" ref="AX202:AX233" si="119">IF(ISNUMBER(A202),Y202,"")</f>
        <v/>
      </c>
      <c r="AY202" t="str">
        <f t="shared" ref="AY202:AY233" si="120">IF(ISNUMBER(A202),CONCATENATE(AU202,AV202),"")</f>
        <v/>
      </c>
      <c r="AZ202" t="str">
        <f>IF(ISNUMBER(A202),CONCATENATE(Names!$C$6,Names!$N$3,AU202,A202),"")</f>
        <v/>
      </c>
      <c r="BA202" t="str">
        <f>IF(ISNUMBER(A202),CONCATENATE(Names!$C$7,Names!$N$3,AU202,A202),"")</f>
        <v/>
      </c>
      <c r="BB202" t="str">
        <f>IF(ISNUMBER(A202),CONCATENATE(Names!$C$8,Names!$N$3,AU202,A202),"")</f>
        <v/>
      </c>
      <c r="BC202" t="str">
        <f>IF(ISNUMBER(A202),CONCATENATE(Names!$D$6,AY202),"")</f>
        <v/>
      </c>
      <c r="BD202" t="str">
        <f>IF(ISNUMBER(A202),CONCATENATE(Names!$C$10,Names!$N$3,BC202),"")</f>
        <v/>
      </c>
      <c r="BE202" t="str">
        <f>IF(ISNUMBER(A202),CONCATENATE(Names!$C$11,Names!$N$3,BC202),"")</f>
        <v/>
      </c>
      <c r="BF202" t="str">
        <f>IF(ISNUMBER(A202),CONCATENATE(Names!$D$7,AY202),"")</f>
        <v/>
      </c>
      <c r="BG202" t="str">
        <f>IF(ISNUMBER(A202),CONCATENATE(Names!$C$10,Names!$N$3,BF202),"")</f>
        <v/>
      </c>
      <c r="BH202" t="str">
        <f>IF(ISNUMBER(A202),CONCATENATE(Names!$C$11,Names!$N$3,BF202),"")</f>
        <v/>
      </c>
      <c r="BI202" t="str">
        <f>IF(ISNUMBER(A202),CONCATENATE(Names!$C$12,Names!$N$3,BC202),"")</f>
        <v/>
      </c>
      <c r="BJ202" t="str">
        <f>IF(ISNUMBER(A202),CONCATENATE(Names!$C$24,Names!$N$3,AY202),"")</f>
        <v/>
      </c>
      <c r="BK202" t="str">
        <f>IF(ISNUMBER(A202),CONCATENATE(Names!$C$9,Names!$N$3,AY202),"")</f>
        <v/>
      </c>
      <c r="BS202" s="157"/>
      <c r="BT202" s="105">
        <f>COUNTIFS($BW$5:BW202,"&lt;&gt;"&amp;"")</f>
        <v>33</v>
      </c>
      <c r="BU202" s="103" t="str">
        <f t="shared" si="94"/>
        <v/>
      </c>
      <c r="BV202" s="103" t="str">
        <f t="shared" si="95"/>
        <v/>
      </c>
      <c r="BW202" s="103"/>
      <c r="BY202" t="str">
        <f>IF($BW202="","",CONCATENATE($BW202,Names!$N$3,$BX202))</f>
        <v/>
      </c>
      <c r="BZ202" s="157"/>
      <c r="CA202" s="13" t="str">
        <f>IF(ISNUMBER(A202),CONCATENATE(W202,Names!$H$3,Y202,Names!$J$3,Names!$K$3,Names!$L$3,BK202),"")</f>
        <v/>
      </c>
      <c r="CB202" s="13" t="str">
        <f>IF(ISNUMBER(A202),CONCATENATE(W202,Names!$H$3,Y202,Names!$J$3,Names!$K$3,Names!$L$3,BB202),"")</f>
        <v/>
      </c>
      <c r="CC202" s="13" t="str">
        <f>IF($BW202="","",CONCATENATE(W202,Names!$H$3,Y202,Names!$J$3,Names!$K$3,Names!$L$3,$BW202,Names!$N$3,$BX202))</f>
        <v/>
      </c>
      <c r="CF202" s="13" t="str">
        <f>IF(ISNUMBER($A202),CONCATENATE($BK202,Names!$P$3,Dev!$DA$130),"")</f>
        <v/>
      </c>
      <c r="CG202" s="13" t="str">
        <f>IF(ISNUMBER($A202),CONCATENATE($BK202,Names!$P$3,Dev!$DD$130),"")</f>
        <v/>
      </c>
      <c r="CH202" s="13" t="str">
        <f>IF(ISNUMBER($A202),CONCATENATE($BK202,Names!$P$3,Dev!$DG$130),"")</f>
        <v/>
      </c>
      <c r="CI202" s="13" t="str">
        <f>IF(ISNUMBER($A202),CONCATENATE($BK202,Names!$P$3,Dev!$DK$130),"")</f>
        <v/>
      </c>
      <c r="CJ202" s="13" t="str">
        <f>IF(ISNUMBER($A202),CONCATENATE($BK202,Names!$P$3,Dev!$DN$130),"")</f>
        <v/>
      </c>
      <c r="CK202" s="13" t="str">
        <f>IF(ISNUMBER($A202),CONCATENATE($BK202,Names!$P$3,Dev!$DQ$130),"")</f>
        <v/>
      </c>
      <c r="CL202" s="13"/>
      <c r="CM202" s="13" t="str">
        <f>""</f>
        <v/>
      </c>
      <c r="CN202" s="13" t="str">
        <f>IF(ISNUMBER($A202),CONCATENATE($BB202,Names!$P$3,Dev!$CZ$48),"")</f>
        <v/>
      </c>
      <c r="CO202" s="13" t="str">
        <f>IF(ISNUMBER($A202),CONCATENATE($BB202,Names!$P$3,Dev!$DF$48),"")</f>
        <v/>
      </c>
      <c r="CP202" s="13" t="str">
        <f>IF(ISNUMBER($A202),CONCATENATE($BB202,Names!$P$3,Dev!$DI$48),"")</f>
        <v/>
      </c>
      <c r="CQ202" s="13" t="str">
        <f>IF(ISNUMBER($A202),CONCATENATE($BB202,Names!$P$3,Dev!$DM$48),"")</f>
        <v/>
      </c>
      <c r="CR202" s="13" t="str">
        <f>IF(ISNUMBER($A202),CONCATENATE($BB202,Names!$P$3,Dev!$DV$48),"")</f>
        <v/>
      </c>
      <c r="CS202" s="13" t="str">
        <f>IF(ISNUMBER($A202),CONCATENATE($BB202,Names!$P$3,Dev!$DZ$48),"")</f>
        <v/>
      </c>
      <c r="CT202" s="13" t="str">
        <f>IF(ISNUMBER($A202),CONCATENATE($BB202,Names!$P$3,Dev!$EI$48),"")</f>
        <v/>
      </c>
      <c r="CU202" s="13" t="str">
        <f>IF(ISNUMBER($A202),CONCATENATE($BB202,Names!$P$3,Dev!$FZ$48),"")</f>
        <v/>
      </c>
      <c r="CV202" s="13" t="str">
        <f>IF(ISNUMBER($A202),CONCATENATE($BB202,Names!$P$3,Dev!$GI$48),"")</f>
        <v/>
      </c>
      <c r="CW202" s="13" t="str">
        <f>IF(ISNUMBER($A202),CONCATENATE($BB202,Names!$P$3,Dev!$GM$48),"")</f>
        <v/>
      </c>
      <c r="CX202" s="13"/>
      <c r="CY202" s="13" t="str">
        <f>IF(ISNUMBER($A202),CONCATENATE($BB202,Names!$P$3,Dev!$EM$48),"")</f>
        <v/>
      </c>
      <c r="CZ202" s="13" t="str">
        <f>IF(ISNUMBER($A202),CONCATENATE($BB202,Names!$P$3,Dev!$EV$48),"")</f>
        <v/>
      </c>
      <c r="DA202" s="13" t="str">
        <f>IF(ISNUMBER($A202),CONCATENATE($BB202,Names!$P$3,Dev!$EZ$48),"")</f>
        <v/>
      </c>
      <c r="DB202" s="13" t="str">
        <f>IF(ISNUMBER($A202),CONCATENATE($BB202,Names!$P$3,Dev!$FI$48),"")</f>
        <v/>
      </c>
      <c r="DC202" s="13" t="str">
        <f>IF(ISNUMBER($A202),CONCATENATE($BB202,Names!$P$3,Dev!$FM$48),"")</f>
        <v/>
      </c>
      <c r="DD202" s="13" t="str">
        <f>IF(ISNUMBER($A202),CONCATENATE($BB202,Names!$P$3,Dev!$FV$48),"")</f>
        <v/>
      </c>
      <c r="DE202" s="13" t="str">
        <f>IF(ISNUMBER($A202),CONCATENATE($BB202,Names!$P$3,Dev!$GP$48),"")</f>
        <v/>
      </c>
      <c r="DI202" s="105">
        <f>COUNTIFS($DL$5:DL202,"&lt;&gt;"&amp;"")</f>
        <v>11</v>
      </c>
      <c r="DJ202" s="1198" t="str">
        <f t="shared" si="109"/>
        <v/>
      </c>
      <c r="DK202" s="1198" t="str">
        <f t="shared" si="110"/>
        <v/>
      </c>
      <c r="DL202" s="1198"/>
      <c r="DM202" s="1198" t="str">
        <f>IF($DL202="","",_xlfn.CONCAT(Names!$D$5,$AO202))</f>
        <v/>
      </c>
      <c r="DN202" s="1198" t="str">
        <f>IF($DL202="","",CONCATENATE(Names!$C$26,Names!$N$3,$DM202))</f>
        <v/>
      </c>
      <c r="DO202" s="1198" t="str">
        <f>IF($DL202="","",CONCATENATE(Names!$C$25,Names!$N$3,$DM202))</f>
        <v/>
      </c>
    </row>
    <row r="203" spans="1:119" s="51" customFormat="1">
      <c r="A203" s="50">
        <v>51</v>
      </c>
      <c r="B203" s="50">
        <v>0.25</v>
      </c>
      <c r="C203" s="50"/>
      <c r="D203" s="50">
        <v>20</v>
      </c>
      <c r="F203" s="51">
        <v>1</v>
      </c>
      <c r="G203" s="2">
        <f t="shared" si="91"/>
        <v>451.42499999999944</v>
      </c>
      <c r="H203" s="2">
        <f t="shared" si="89"/>
        <v>451.54999999999944</v>
      </c>
      <c r="I203" s="1230">
        <f>I198+SUM(C199:C202)+B203</f>
        <v>451.54999999999995</v>
      </c>
      <c r="J203" s="57">
        <v>1751007000515</v>
      </c>
      <c r="K203" s="60">
        <v>17</v>
      </c>
      <c r="L203" s="2" t="str">
        <f>IF(ISNUMBER(E203),VLOOKUP(C203,'TE,EHnames'!$B$4:$F$11,'TE,EHnames'!$C$2,FALSE),"")</f>
        <v/>
      </c>
      <c r="M203" s="2" t="str">
        <f>IF(ISNUMBER(E203),VLOOKUP(C203,'TE,EHnames'!$B$4:$F$11,'TE,EHnames'!$F$2,FALSE),"")</f>
        <v/>
      </c>
      <c r="O203" s="14">
        <f>IF(ISNUMBER(A203),ABS(H203-$Q$202),"")</f>
        <v>3.8149999999994293</v>
      </c>
      <c r="P203" s="51">
        <v>350</v>
      </c>
      <c r="Q203">
        <f>(Q202+Q207)/2</f>
        <v>456.255</v>
      </c>
      <c r="S203" t="str">
        <f>IFERROR(VLOOKUP(P203,Racks!$H$4:$M$30,6),"")</f>
        <v>HEBT-021Row:CnPw-U-006</v>
      </c>
      <c r="V203" s="54">
        <f>COUNTIFS('Sec-Sub'!$K$4:$K$164,"&lt;="&amp;H203)</f>
        <v>121</v>
      </c>
      <c r="W203" s="54" t="str">
        <f>VLOOKUP(V203,'Sec-Sub'!$A$4:$C$164,2,FALSE)</f>
        <v>HEBT</v>
      </c>
      <c r="X203" s="54" t="str">
        <f>VLOOKUP(V203,'Sec-Sub'!$A$4:$C$164,3,FALSE)</f>
        <v>110</v>
      </c>
      <c r="Y203" s="54" t="str">
        <f>CONCATENATE(X203,Names!$I$3)</f>
        <v>110PRL</v>
      </c>
      <c r="Z203" s="48" t="s">
        <v>209</v>
      </c>
      <c r="AA203" s="49" t="s">
        <v>199</v>
      </c>
      <c r="AC203" s="52"/>
      <c r="AD203" s="1811"/>
      <c r="AE203" s="53">
        <v>1</v>
      </c>
      <c r="AI203" s="1266" t="str">
        <f>IF(ISNUMBER(R203),CONCATENATE(Names!$C$3,R203),"")</f>
        <v/>
      </c>
      <c r="AJ203" s="54"/>
      <c r="AK203" s="54" t="str">
        <f t="shared" si="111"/>
        <v/>
      </c>
      <c r="AL203" t="str">
        <f t="shared" si="112"/>
        <v/>
      </c>
      <c r="AM203" t="str">
        <f t="shared" si="113"/>
        <v/>
      </c>
      <c r="AN203" t="str">
        <f t="shared" si="114"/>
        <v/>
      </c>
      <c r="AO203" t="str">
        <f t="shared" si="115"/>
        <v/>
      </c>
      <c r="AP203" t="str">
        <f>IF(ISNUMBER(E203),CONCATENATE(Names!$C$5,Names!$N$3,AO203),"")</f>
        <v/>
      </c>
      <c r="AQ203" t="str">
        <f>IF(ISNUMBER(E203),CONCATENATE(Names!$D$5,AO203),"")</f>
        <v/>
      </c>
      <c r="AR203" t="str">
        <f>IF(ISNUMBER(E203),CONCATENATE(Names!$C$10,Names!$N$3,AQ203),"")</f>
        <v/>
      </c>
      <c r="AS203" t="str">
        <f>IF(ISNUMBER(E203),CONCATENATE(Names!$C$11,Names!$N$3,AQ203),"")</f>
        <v/>
      </c>
      <c r="AT203" s="54"/>
      <c r="AU203" s="51" t="str">
        <f t="shared" si="116"/>
        <v>0</v>
      </c>
      <c r="AV203">
        <f t="shared" si="117"/>
        <v>51</v>
      </c>
      <c r="AW203" t="str">
        <f t="shared" si="118"/>
        <v>HEBT</v>
      </c>
      <c r="AX203" t="str">
        <f t="shared" si="119"/>
        <v>110PRL</v>
      </c>
      <c r="AY203" t="str">
        <f t="shared" si="120"/>
        <v>051</v>
      </c>
      <c r="AZ203" s="54" t="str">
        <f>IF(ISNUMBER(A203),CONCATENATE(Names!$C$6,Names!$N$3,AU203,A203),"")</f>
        <v>PRLCpl-051</v>
      </c>
      <c r="BA203" s="54" t="str">
        <f>IF(ISNUMBER(A203),CONCATENATE(Names!$C$7,Names!$N$3,AU203,A203),"")</f>
        <v>PRLSB-051</v>
      </c>
      <c r="BB203" s="54" t="str">
        <f>IF(ISNUMBER(A203),CONCATENATE(Names!$C$8,Names!$N$3,AU203,A203),"")</f>
        <v>PRLJB-051</v>
      </c>
      <c r="BC203" t="str">
        <f>IF(ISNUMBER(A203),CONCATENATE(Names!$D$6,AY203),"")</f>
        <v>C051</v>
      </c>
      <c r="BD203" t="str">
        <f>IF(ISNUMBER(A203),CONCATENATE(Names!$C$10,Names!$N$3,BC203),"")</f>
        <v>PRLEH-C051</v>
      </c>
      <c r="BE203" t="str">
        <f>IF(ISNUMBER(A203),CONCATENATE(Names!$C$11,Names!$N$3,BC203),"")</f>
        <v>PRLTE-C051</v>
      </c>
      <c r="BF203" t="str">
        <f>IF(ISNUMBER(A203),CONCATENATE(Names!$D$7,AY203),"")</f>
        <v>S051</v>
      </c>
      <c r="BG203" t="str">
        <f>IF(ISNUMBER(A203),CONCATENATE(Names!$C$10,Names!$N$3,BF203),"")</f>
        <v>PRLEH-S051</v>
      </c>
      <c r="BH203" t="str">
        <f>IF(ISNUMBER(A203),CONCATENATE(Names!$C$11,Names!$N$3,BF203),"")</f>
        <v>PRLTE-S051</v>
      </c>
      <c r="BI203" t="str">
        <f>IF(ISNUMBER(A203),CONCATENATE(Names!$C$12,Names!$N$3,BC203),"")</f>
        <v>PRLDL-C051</v>
      </c>
      <c r="BJ203" t="str">
        <f>IF(ISNUMBER(A203),CONCATENATE(Names!$C$24,Names!$N$3,AY203),"")</f>
        <v>PRLCSC-051</v>
      </c>
      <c r="BK203" t="str">
        <f>IF(ISNUMBER(A203),CONCATENATE(Names!$C$9,Names!$N$3,AY203),"")</f>
        <v>PRLTap-051</v>
      </c>
      <c r="BL203"/>
      <c r="BM203"/>
      <c r="BN203"/>
      <c r="BO203"/>
      <c r="BP203"/>
      <c r="BQ203"/>
      <c r="BR203"/>
      <c r="BS203" s="157"/>
      <c r="BT203" s="105">
        <f>COUNTIFS($BW$5:BW203,"&lt;&gt;"&amp;"")</f>
        <v>33</v>
      </c>
      <c r="BU203" s="103" t="str">
        <f t="shared" si="94"/>
        <v/>
      </c>
      <c r="BV203" s="103" t="str">
        <f t="shared" si="95"/>
        <v/>
      </c>
      <c r="BW203" s="103"/>
      <c r="BX203" s="54"/>
      <c r="BY203" t="str">
        <f>IF($BW203="","",CONCATENATE($BW203,Names!$N$3,$BX203))</f>
        <v/>
      </c>
      <c r="BZ203" s="164"/>
      <c r="CA203" s="13" t="str">
        <f>IF(ISNUMBER(A203),CONCATENATE(W203,Names!$H$3,Y203,Names!$J$3,Names!$K$3,Names!$L$3,BK203),"")</f>
        <v>HEBT-110PRL:RFS-PRLTap-051</v>
      </c>
      <c r="CB203" s="13" t="str">
        <f>IF(ISNUMBER(A203),CONCATENATE(W203,Names!$H$3,Y203,Names!$J$3,Names!$K$3,Names!$L$3,BB203),"")</f>
        <v>HEBT-110PRL:RFS-PRLJB-051</v>
      </c>
      <c r="CC203" s="13" t="str">
        <f>IF($BW203="","",CONCATENATE(W203,Names!$H$3,Y203,Names!$J$3,Names!$K$3,Names!$L$3,$BW203,Names!$N$3,$BX203))</f>
        <v/>
      </c>
      <c r="CF203" s="13" t="str">
        <f>IF(ISNUMBER($A203),CONCATENATE($BK203,Names!$P$3,Dev!$DA$130),"")</f>
        <v>PRLTap-051_a</v>
      </c>
      <c r="CG203" s="13" t="str">
        <f>IF(ISNUMBER($A203),CONCATENATE($BK203,Names!$P$3,Dev!$DD$130),"")</f>
        <v>PRLTap-051_b</v>
      </c>
      <c r="CH203" s="13" t="str">
        <f>IF(ISNUMBER($A203),CONCATENATE($BK203,Names!$P$3,Dev!$DG$130),"")</f>
        <v>PRLTap-051_c</v>
      </c>
      <c r="CI203" s="13" t="str">
        <f>IF(ISNUMBER($A203),CONCATENATE($BK203,Names!$P$3,Dev!$DK$130),"")</f>
        <v>PRLTap-051_d</v>
      </c>
      <c r="CJ203" s="13" t="str">
        <f>IF(ISNUMBER($A203),CONCATENATE($BK203,Names!$P$3,Dev!$DN$130),"")</f>
        <v>PRLTap-051_e</v>
      </c>
      <c r="CK203" s="13" t="str">
        <f>IF(ISNUMBER($A203),CONCATENATE($BK203,Names!$P$3,Dev!$DQ$130),"")</f>
        <v>PRLTap-051_f</v>
      </c>
      <c r="CL203" s="13"/>
      <c r="CM203" s="13" t="str">
        <f>""</f>
        <v/>
      </c>
      <c r="CN203" s="13" t="str">
        <f>IF(ISNUMBER($A203),CONCATENATE($BB203,Names!$P$3,Dev!$CZ$48),"")</f>
        <v>PRLJB-051_a</v>
      </c>
      <c r="CO203" s="13" t="str">
        <f>IF(ISNUMBER($A203),CONCATENATE($BB203,Names!$P$3,Dev!$DF$48),"")</f>
        <v>PRLJB-051_cp</v>
      </c>
      <c r="CP203" s="13" t="str">
        <f>IF(ISNUMBER($A203),CONCATENATE($BB203,Names!$P$3,Dev!$DI$48),"")</f>
        <v>PRLJB-051_b</v>
      </c>
      <c r="CQ203" s="13" t="str">
        <f>IF(ISNUMBER($A203),CONCATENATE($BB203,Names!$P$3,Dev!$DM$48),"")</f>
        <v>PRLJB-051_m</v>
      </c>
      <c r="CR203" s="13" t="str">
        <f>IF(ISNUMBER($A203),CONCATENATE($BB203,Names!$P$3,Dev!$DV$48),"")</f>
        <v>PRLJB-051_n</v>
      </c>
      <c r="CS203" s="13" t="str">
        <f>IF(ISNUMBER($A203),CONCATENATE($BB203,Names!$P$3,Dev!$DZ$48),"")</f>
        <v>PRLJB-051_aa</v>
      </c>
      <c r="CT203" s="13" t="str">
        <f>IF(ISNUMBER($A203),CONCATENATE($BB203,Names!$P$3,Dev!$EI$48),"")</f>
        <v>PRLJB-051_ab</v>
      </c>
      <c r="CU203" s="13" t="str">
        <f>IF(ISNUMBER($A203),CONCATENATE($BB203,Names!$P$3,Dev!$FZ$48),"")</f>
        <v>PRLJB-051_am</v>
      </c>
      <c r="CV203" s="13" t="str">
        <f>IF(ISNUMBER($A203),CONCATENATE($BB203,Names!$P$3,Dev!$GI$48),"")</f>
        <v>PRLJB-051_an</v>
      </c>
      <c r="CW203" s="13" t="str">
        <f>IF(ISNUMBER($A203),CONCATENATE($BB203,Names!$P$3,Dev!$GM$48),"")</f>
        <v>PRLJB-051_++EH</v>
      </c>
      <c r="CX203" s="13"/>
      <c r="CY203" s="13" t="str">
        <f>IF(ISNUMBER($A203),CONCATENATE($BB203,Names!$P$3,Dev!$EM$48),"")</f>
        <v>PRLJB-051_g</v>
      </c>
      <c r="CZ203" s="13" t="str">
        <f>IF(ISNUMBER($A203),CONCATENATE($BB203,Names!$P$3,Dev!$EV$48),"")</f>
        <v>PRLJB-051_h</v>
      </c>
      <c r="DA203" s="13" t="str">
        <f>IF(ISNUMBER($A203),CONCATENATE($BB203,Names!$P$3,Dev!$EZ$48),"")</f>
        <v>PRLJB-051_s</v>
      </c>
      <c r="DB203" s="13" t="str">
        <f>IF(ISNUMBER($A203),CONCATENATE($BB203,Names!$P$3,Dev!$FI$48),"")</f>
        <v>PRLJB-051_t</v>
      </c>
      <c r="DC203" s="13" t="str">
        <f>IF(ISNUMBER($A203),CONCATENATE($BB203,Names!$P$3,Dev!$FM$48),"")</f>
        <v>PRLJB-051_ag</v>
      </c>
      <c r="DD203" s="13" t="str">
        <f>IF(ISNUMBER($A203),CONCATENATE($BB203,Names!$P$3,Dev!$FV$48),"")</f>
        <v>PRLJB-051_ah</v>
      </c>
      <c r="DE203" s="13" t="str">
        <f>IF(ISNUMBER($A203),CONCATENATE($BB203,Names!$P$3,Dev!$GP$48),"")</f>
        <v>PRLJB-051_++TE</v>
      </c>
      <c r="DI203" s="105">
        <f>COUNTIFS($DL$5:DL203,"&lt;&gt;"&amp;"")</f>
        <v>11</v>
      </c>
      <c r="DJ203" s="1198" t="str">
        <f t="shared" si="109"/>
        <v/>
      </c>
      <c r="DK203" s="1198" t="str">
        <f t="shared" si="110"/>
        <v/>
      </c>
      <c r="DL203" s="1198"/>
      <c r="DM203" s="1198" t="str">
        <f>IF($DL203="","",_xlfn.CONCAT(Names!$D$5,$AO203))</f>
        <v/>
      </c>
      <c r="DN203" s="1198" t="str">
        <f>IF($DL203="","",CONCATENATE(Names!$C$26,Names!$N$3,$DM203))</f>
        <v/>
      </c>
      <c r="DO203" s="1198" t="str">
        <f>IF($DL203="","",CONCATENATE(Names!$C$25,Names!$N$3,$DM203))</f>
        <v/>
      </c>
    </row>
    <row r="204" spans="1:119" ht="13.5" thickBot="1">
      <c r="A204" s="1"/>
      <c r="C204" s="1">
        <v>4.1349999999999998</v>
      </c>
      <c r="D204" s="1">
        <v>50</v>
      </c>
      <c r="E204">
        <v>111</v>
      </c>
      <c r="F204" s="1">
        <v>1</v>
      </c>
      <c r="G204" s="2">
        <f t="shared" si="91"/>
        <v>451.67499999999944</v>
      </c>
      <c r="H204" s="2">
        <f t="shared" si="89"/>
        <v>453.74249999999944</v>
      </c>
      <c r="J204" s="38"/>
      <c r="K204" s="58"/>
      <c r="L204" s="2" t="str">
        <f>IF(ISNUMBER(E204),VLOOKUP(C204,'TE,EHnames'!$B$4:$F$11,'TE,EHnames'!$C$2,FALSE),"")</f>
        <v>RST/10/50-2/1</v>
      </c>
      <c r="M204" s="2" t="str">
        <f>IF(ISNUMBER(E204),VLOOKUP(C204,'TE,EHnames'!$B$4:$F$11,'TE,EHnames'!$F$2,FALSE),"")</f>
        <v>PT100-3000</v>
      </c>
      <c r="O204" s="13" t="str">
        <f>IF(ISNUMBER(A204),ABS(H204-$Q$202),"")</f>
        <v/>
      </c>
      <c r="S204" t="str">
        <f>IFERROR(VLOOKUP(P204,Racks!$H$4:$M$30,6),"")</f>
        <v/>
      </c>
      <c r="V204" s="54">
        <f>COUNTIFS('Sec-Sub'!$K$4:$K$164,"&lt;="&amp;H204)</f>
        <v>121</v>
      </c>
      <c r="W204" s="54" t="str">
        <f>VLOOKUP(V204,'Sec-Sub'!$A$4:$C$164,2,FALSE)</f>
        <v>HEBT</v>
      </c>
      <c r="X204" s="54" t="str">
        <f>VLOOKUP(V204,'Sec-Sub'!$A$4:$C$164,3,FALSE)</f>
        <v>110</v>
      </c>
      <c r="Y204" s="54" t="str">
        <f>CONCATENATE(X204,Names!$I$3)</f>
        <v>110PRL</v>
      </c>
      <c r="AC204" s="23"/>
      <c r="AD204" s="1818"/>
      <c r="AE204" s="22"/>
      <c r="AI204" s="1266" t="str">
        <f>IF(ISNUMBER(R204),CONCATENATE(Names!$C$3,R204),"")</f>
        <v/>
      </c>
      <c r="AK204" t="str">
        <f t="shared" si="111"/>
        <v/>
      </c>
      <c r="AL204">
        <f t="shared" si="112"/>
        <v>111</v>
      </c>
      <c r="AM204" t="str">
        <f t="shared" si="113"/>
        <v>HEBT</v>
      </c>
      <c r="AN204" t="str">
        <f t="shared" si="114"/>
        <v>110PRL</v>
      </c>
      <c r="AO204" t="str">
        <f t="shared" si="115"/>
        <v>111</v>
      </c>
      <c r="AP204" t="str">
        <f>IF(ISNUMBER(E204),CONCATENATE(Names!$C$5,Names!$N$3,AO204),"")</f>
        <v>PRLRL-111</v>
      </c>
      <c r="AQ204" t="str">
        <f>IF(ISNUMBER(E204),CONCATENATE(Names!$D$5,AO204),"")</f>
        <v>L111</v>
      </c>
      <c r="AR204" t="str">
        <f>IF(ISNUMBER(E204),CONCATENATE(Names!$C$10,Names!$N$3,AQ204),"")</f>
        <v>PRLEH-L111</v>
      </c>
      <c r="AS204" t="str">
        <f>IF(ISNUMBER(E204),CONCATENATE(Names!$C$11,Names!$N$3,AQ204),"")</f>
        <v>PRLTE-L111</v>
      </c>
      <c r="AU204" s="13" t="str">
        <f t="shared" si="116"/>
        <v/>
      </c>
      <c r="AV204" t="str">
        <f t="shared" si="117"/>
        <v/>
      </c>
      <c r="AW204" t="str">
        <f t="shared" si="118"/>
        <v/>
      </c>
      <c r="AX204" t="str">
        <f t="shared" si="119"/>
        <v/>
      </c>
      <c r="AY204" t="str">
        <f t="shared" si="120"/>
        <v/>
      </c>
      <c r="AZ204" t="str">
        <f>IF(ISNUMBER(A204),CONCATENATE(Names!$C$6,Names!$N$3,AU204,A204),"")</f>
        <v/>
      </c>
      <c r="BA204" t="str">
        <f>IF(ISNUMBER(A204),CONCATENATE(Names!$C$7,Names!$N$3,AU204,A204),"")</f>
        <v/>
      </c>
      <c r="BB204" t="str">
        <f>IF(ISNUMBER(A204),CONCATENATE(Names!$C$8,Names!$N$3,AU204,A204),"")</f>
        <v/>
      </c>
      <c r="BC204" t="str">
        <f>IF(ISNUMBER(A204),CONCATENATE(Names!$D$6,AY204),"")</f>
        <v/>
      </c>
      <c r="BD204" t="str">
        <f>IF(ISNUMBER(A204),CONCATENATE(Names!$C$10,Names!$N$3,BC204),"")</f>
        <v/>
      </c>
      <c r="BE204" t="str">
        <f>IF(ISNUMBER(A204),CONCATENATE(Names!$C$11,Names!$N$3,BC204),"")</f>
        <v/>
      </c>
      <c r="BF204" t="str">
        <f>IF(ISNUMBER(A204),CONCATENATE(Names!$D$7,AY204),"")</f>
        <v/>
      </c>
      <c r="BG204" t="str">
        <f>IF(ISNUMBER(A204),CONCATENATE(Names!$C$10,Names!$N$3,BF204),"")</f>
        <v/>
      </c>
      <c r="BH204" t="str">
        <f>IF(ISNUMBER(A204),CONCATENATE(Names!$C$11,Names!$N$3,BF204),"")</f>
        <v/>
      </c>
      <c r="BI204" t="str">
        <f>IF(ISNUMBER(A204),CONCATENATE(Names!$C$12,Names!$N$3,BC204),"")</f>
        <v/>
      </c>
      <c r="BJ204" t="str">
        <f>IF(ISNUMBER(A204),CONCATENATE(Names!$C$24,Names!$N$3,AY204),"")</f>
        <v/>
      </c>
      <c r="BK204" t="str">
        <f>IF(ISNUMBER(A204),CONCATENATE(Names!$C$9,Names!$N$3,AY204),"")</f>
        <v/>
      </c>
      <c r="BS204" s="157"/>
      <c r="BT204" s="105">
        <f>COUNTIFS($BW$5:BW204,"&lt;&gt;"&amp;"")</f>
        <v>33</v>
      </c>
      <c r="BU204" s="103" t="str">
        <f t="shared" si="94"/>
        <v/>
      </c>
      <c r="BV204" s="103" t="str">
        <f t="shared" si="95"/>
        <v/>
      </c>
      <c r="BW204" s="103"/>
      <c r="BY204" t="str">
        <f>IF($BW204="","",CONCATENATE($BW204,Names!$N$3,$BX204))</f>
        <v/>
      </c>
      <c r="BZ204" s="157"/>
      <c r="CA204" s="13" t="str">
        <f>IF(ISNUMBER(A204),CONCATENATE(W204,Names!$H$3,Y204,Names!$J$3,Names!$K$3,Names!$L$3,BK204),"")</f>
        <v/>
      </c>
      <c r="CB204" s="13" t="str">
        <f>IF(ISNUMBER(A204),CONCATENATE(W204,Names!$H$3,Y204,Names!$J$3,Names!$K$3,Names!$L$3,BB204),"")</f>
        <v/>
      </c>
      <c r="CC204" s="13" t="str">
        <f>IF($BW204="","",CONCATENATE(W204,Names!$H$3,Y204,Names!$J$3,Names!$K$3,Names!$L$3,$BW204,Names!$N$3,$BX204))</f>
        <v/>
      </c>
      <c r="CF204" s="13" t="str">
        <f>IF(ISNUMBER($A204),CONCATENATE($BK204,Names!$P$3,Dev!$DA$130),"")</f>
        <v/>
      </c>
      <c r="CG204" s="13" t="str">
        <f>IF(ISNUMBER($A204),CONCATENATE($BK204,Names!$P$3,Dev!$DD$130),"")</f>
        <v/>
      </c>
      <c r="CH204" s="13" t="str">
        <f>IF(ISNUMBER($A204),CONCATENATE($BK204,Names!$P$3,Dev!$DG$130),"")</f>
        <v/>
      </c>
      <c r="CI204" s="13" t="str">
        <f>IF(ISNUMBER($A204),CONCATENATE($BK204,Names!$P$3,Dev!$DK$130),"")</f>
        <v/>
      </c>
      <c r="CJ204" s="13" t="str">
        <f>IF(ISNUMBER($A204),CONCATENATE($BK204,Names!$P$3,Dev!$DN$130),"")</f>
        <v/>
      </c>
      <c r="CK204" s="13" t="str">
        <f>IF(ISNUMBER($A204),CONCATENATE($BK204,Names!$P$3,Dev!$DQ$130),"")</f>
        <v/>
      </c>
      <c r="CL204" s="13"/>
      <c r="CM204" s="13" t="str">
        <f>""</f>
        <v/>
      </c>
      <c r="CN204" s="13" t="str">
        <f>IF(ISNUMBER($A204),CONCATENATE($BB204,Names!$P$3,Dev!$CZ$48),"")</f>
        <v/>
      </c>
      <c r="CO204" s="13" t="str">
        <f>IF(ISNUMBER($A204),CONCATENATE($BB204,Names!$P$3,Dev!$DF$48),"")</f>
        <v/>
      </c>
      <c r="CP204" s="13" t="str">
        <f>IF(ISNUMBER($A204),CONCATENATE($BB204,Names!$P$3,Dev!$DI$48),"")</f>
        <v/>
      </c>
      <c r="CQ204" s="13" t="str">
        <f>IF(ISNUMBER($A204),CONCATENATE($BB204,Names!$P$3,Dev!$DM$48),"")</f>
        <v/>
      </c>
      <c r="CR204" s="13" t="str">
        <f>IF(ISNUMBER($A204),CONCATENATE($BB204,Names!$P$3,Dev!$DV$48),"")</f>
        <v/>
      </c>
      <c r="CS204" s="13" t="str">
        <f>IF(ISNUMBER($A204),CONCATENATE($BB204,Names!$P$3,Dev!$DZ$48),"")</f>
        <v/>
      </c>
      <c r="CT204" s="13" t="str">
        <f>IF(ISNUMBER($A204),CONCATENATE($BB204,Names!$P$3,Dev!$EI$48),"")</f>
        <v/>
      </c>
      <c r="CU204" s="13" t="str">
        <f>IF(ISNUMBER($A204),CONCATENATE($BB204,Names!$P$3,Dev!$FZ$48),"")</f>
        <v/>
      </c>
      <c r="CV204" s="13" t="str">
        <f>IF(ISNUMBER($A204),CONCATENATE($BB204,Names!$P$3,Dev!$GI$48),"")</f>
        <v/>
      </c>
      <c r="CW204" s="13" t="str">
        <f>IF(ISNUMBER($A204),CONCATENATE($BB204,Names!$P$3,Dev!$GM$48),"")</f>
        <v/>
      </c>
      <c r="CX204" s="13"/>
      <c r="CY204" s="13" t="str">
        <f>IF(ISNUMBER($A204),CONCATENATE($BB204,Names!$P$3,Dev!$EM$48),"")</f>
        <v/>
      </c>
      <c r="CZ204" s="13" t="str">
        <f>IF(ISNUMBER($A204),CONCATENATE($BB204,Names!$P$3,Dev!$EV$48),"")</f>
        <v/>
      </c>
      <c r="DA204" s="13" t="str">
        <f>IF(ISNUMBER($A204),CONCATENATE($BB204,Names!$P$3,Dev!$EZ$48),"")</f>
        <v/>
      </c>
      <c r="DB204" s="13" t="str">
        <f>IF(ISNUMBER($A204),CONCATENATE($BB204,Names!$P$3,Dev!$FI$48),"")</f>
        <v/>
      </c>
      <c r="DC204" s="13" t="str">
        <f>IF(ISNUMBER($A204),CONCATENATE($BB204,Names!$P$3,Dev!$FM$48),"")</f>
        <v/>
      </c>
      <c r="DD204" s="13" t="str">
        <f>IF(ISNUMBER($A204),CONCATENATE($BB204,Names!$P$3,Dev!$FV$48),"")</f>
        <v/>
      </c>
      <c r="DE204" s="13" t="str">
        <f>IF(ISNUMBER($A204),CONCATENATE($BB204,Names!$P$3,Dev!$GP$48),"")</f>
        <v/>
      </c>
      <c r="DI204" s="105">
        <f>COUNTIFS($DL$5:DL204,"&lt;&gt;"&amp;"")</f>
        <v>11</v>
      </c>
      <c r="DJ204" s="1198" t="str">
        <f t="shared" si="109"/>
        <v/>
      </c>
      <c r="DK204" s="1198" t="str">
        <f t="shared" si="110"/>
        <v/>
      </c>
      <c r="DL204" s="1198"/>
      <c r="DM204" s="1198" t="str">
        <f>IF($DL204="","",_xlfn.CONCAT(Names!$D$5,$AO204))</f>
        <v/>
      </c>
      <c r="DN204" s="1198" t="str">
        <f>IF($DL204="","",CONCATENATE(Names!$C$26,Names!$N$3,$DM204))</f>
        <v/>
      </c>
      <c r="DO204" s="1198" t="str">
        <f>IF($DL204="","",CONCATENATE(Names!$C$25,Names!$N$3,$DM204))</f>
        <v/>
      </c>
    </row>
    <row r="205" spans="1:119">
      <c r="A205" s="1"/>
      <c r="C205" s="1">
        <v>4.1349999999999998</v>
      </c>
      <c r="D205" s="1">
        <v>50</v>
      </c>
      <c r="E205">
        <v>112</v>
      </c>
      <c r="F205" s="1">
        <v>1</v>
      </c>
      <c r="G205" s="2">
        <f t="shared" si="91"/>
        <v>455.80999999999943</v>
      </c>
      <c r="H205" s="2">
        <f t="shared" si="89"/>
        <v>457.87749999999943</v>
      </c>
      <c r="J205" s="38"/>
      <c r="K205" s="58"/>
      <c r="L205" s="2" t="str">
        <f>IF(ISNUMBER(E205),VLOOKUP(C205,'TE,EHnames'!$B$4:$F$11,'TE,EHnames'!$C$2,FALSE),"")</f>
        <v>RST/10/50-2/1</v>
      </c>
      <c r="M205" s="2" t="str">
        <f>IF(ISNUMBER(E205),VLOOKUP(C205,'TE,EHnames'!$B$4:$F$11,'TE,EHnames'!$F$2,FALSE),"")</f>
        <v>PT100-3000</v>
      </c>
      <c r="O205" s="13" t="str">
        <f>IF(ISNUMBER(A205),ABS(H205-$Q$202),"")</f>
        <v/>
      </c>
      <c r="S205" t="str">
        <f>IFERROR(VLOOKUP(P205,Racks!$H$4:$M$30,6),"")</f>
        <v/>
      </c>
      <c r="V205" s="54">
        <f>COUNTIFS('Sec-Sub'!$K$4:$K$164,"&lt;="&amp;H205)</f>
        <v>123</v>
      </c>
      <c r="W205" s="54" t="str">
        <f>VLOOKUP(V205,'Sec-Sub'!$A$4:$C$164,2,FALSE)</f>
        <v>HEBT</v>
      </c>
      <c r="X205" s="54" t="str">
        <f>VLOOKUP(V205,'Sec-Sub'!$A$4:$C$164,3,FALSE)</f>
        <v>120</v>
      </c>
      <c r="Y205" s="54" t="str">
        <f>CONCATENATE(X205,Names!$I$3)</f>
        <v>120PRL</v>
      </c>
      <c r="AC205" s="656">
        <f>SUM(AE205:AE214)+SUM(AD205:AD214)+AD221+AD216+AD226</f>
        <v>9</v>
      </c>
      <c r="AD205" s="1821">
        <v>1</v>
      </c>
      <c r="AE205" s="659"/>
      <c r="AF205">
        <v>1</v>
      </c>
      <c r="AI205" s="1266" t="str">
        <f>IF(ISNUMBER(R205),CONCATENATE(Names!$C$3,R205),"")</f>
        <v/>
      </c>
      <c r="AK205" t="str">
        <f t="shared" si="111"/>
        <v/>
      </c>
      <c r="AL205">
        <f t="shared" si="112"/>
        <v>112</v>
      </c>
      <c r="AM205" t="str">
        <f t="shared" si="113"/>
        <v>HEBT</v>
      </c>
      <c r="AN205" t="str">
        <f t="shared" si="114"/>
        <v>120PRL</v>
      </c>
      <c r="AO205" t="str">
        <f t="shared" si="115"/>
        <v>112</v>
      </c>
      <c r="AP205" t="str">
        <f>IF(ISNUMBER(E205),CONCATENATE(Names!$C$5,Names!$N$3,AO205),"")</f>
        <v>PRLRL-112</v>
      </c>
      <c r="AQ205" t="str">
        <f>IF(ISNUMBER(E205),CONCATENATE(Names!$D$5,AO205),"")</f>
        <v>L112</v>
      </c>
      <c r="AR205" t="str">
        <f>IF(ISNUMBER(E205),CONCATENATE(Names!$C$10,Names!$N$3,AQ205),"")</f>
        <v>PRLEH-L112</v>
      </c>
      <c r="AS205" t="str">
        <f>IF(ISNUMBER(E205),CONCATENATE(Names!$C$11,Names!$N$3,AQ205),"")</f>
        <v>PRLTE-L112</v>
      </c>
      <c r="AU205" s="13" t="str">
        <f t="shared" si="116"/>
        <v/>
      </c>
      <c r="AV205" t="str">
        <f t="shared" si="117"/>
        <v/>
      </c>
      <c r="AW205" t="str">
        <f t="shared" si="118"/>
        <v/>
      </c>
      <c r="AX205" t="str">
        <f t="shared" si="119"/>
        <v/>
      </c>
      <c r="AY205" t="str">
        <f t="shared" si="120"/>
        <v/>
      </c>
      <c r="AZ205" t="str">
        <f>IF(ISNUMBER(A205),CONCATENATE(Names!$C$6,Names!$N$3,AU205,A205),"")</f>
        <v/>
      </c>
      <c r="BA205" t="str">
        <f>IF(ISNUMBER(A205),CONCATENATE(Names!$C$7,Names!$N$3,AU205,A205),"")</f>
        <v/>
      </c>
      <c r="BB205" t="str">
        <f>IF(ISNUMBER(A205),CONCATENATE(Names!$C$8,Names!$N$3,AU205,A205),"")</f>
        <v/>
      </c>
      <c r="BC205" t="str">
        <f>IF(ISNUMBER(A205),CONCATENATE(Names!$D$6,AY205),"")</f>
        <v/>
      </c>
      <c r="BD205" t="str">
        <f>IF(ISNUMBER(A205),CONCATENATE(Names!$C$10,Names!$N$3,BC205),"")</f>
        <v/>
      </c>
      <c r="BE205" t="str">
        <f>IF(ISNUMBER(A205),CONCATENATE(Names!$C$11,Names!$N$3,BC205),"")</f>
        <v/>
      </c>
      <c r="BF205" t="str">
        <f>IF(ISNUMBER(A205),CONCATENATE(Names!$D$7,AY205),"")</f>
        <v/>
      </c>
      <c r="BG205" t="str">
        <f>IF(ISNUMBER(A205),CONCATENATE(Names!$C$10,Names!$N$3,BF205),"")</f>
        <v/>
      </c>
      <c r="BH205" t="str">
        <f>IF(ISNUMBER(A205),CONCATENATE(Names!$C$11,Names!$N$3,BF205),"")</f>
        <v/>
      </c>
      <c r="BI205" t="str">
        <f>IF(ISNUMBER(A205),CONCATENATE(Names!$C$12,Names!$N$3,BC205),"")</f>
        <v/>
      </c>
      <c r="BJ205" t="str">
        <f>IF(ISNUMBER(A205),CONCATENATE(Names!$C$24,Names!$N$3,AY205),"")</f>
        <v/>
      </c>
      <c r="BK205" t="str">
        <f>IF(ISNUMBER(A205),CONCATENATE(Names!$C$9,Names!$N$3,AY205),"")</f>
        <v/>
      </c>
      <c r="BS205" s="157"/>
      <c r="BT205" s="105">
        <f>COUNTIFS($BW$5:BW205,"&lt;&gt;"&amp;"")</f>
        <v>33</v>
      </c>
      <c r="BU205" s="103" t="str">
        <f t="shared" si="94"/>
        <v/>
      </c>
      <c r="BV205" s="103" t="str">
        <f t="shared" si="95"/>
        <v/>
      </c>
      <c r="BW205" s="103"/>
      <c r="BY205" t="str">
        <f>IF($BW205="","",CONCATENATE($BW205,Names!$N$3,$BX205))</f>
        <v/>
      </c>
      <c r="BZ205" s="157"/>
      <c r="CA205" s="13" t="str">
        <f>IF(ISNUMBER(A205),CONCATENATE(W205,Names!$H$3,Y205,Names!$J$3,Names!$K$3,Names!$L$3,BK205),"")</f>
        <v/>
      </c>
      <c r="CB205" s="13" t="str">
        <f>IF(ISNUMBER(A205),CONCATENATE(W205,Names!$H$3,Y205,Names!$J$3,Names!$K$3,Names!$L$3,BB205),"")</f>
        <v/>
      </c>
      <c r="CC205" s="13" t="str">
        <f>IF($BW205="","",CONCATENATE(W205,Names!$H$3,Y205,Names!$J$3,Names!$K$3,Names!$L$3,$BW205,Names!$N$3,$BX205))</f>
        <v/>
      </c>
      <c r="CF205" s="13" t="str">
        <f>IF(ISNUMBER($A205),CONCATENATE($BK205,Names!$P$3,Dev!$DA$130),"")</f>
        <v/>
      </c>
      <c r="CG205" s="13" t="str">
        <f>IF(ISNUMBER($A205),CONCATENATE($BK205,Names!$P$3,Dev!$DD$130),"")</f>
        <v/>
      </c>
      <c r="CH205" s="13" t="str">
        <f>IF(ISNUMBER($A205),CONCATENATE($BK205,Names!$P$3,Dev!$DG$130),"")</f>
        <v/>
      </c>
      <c r="CI205" s="13" t="str">
        <f>IF(ISNUMBER($A205),CONCATENATE($BK205,Names!$P$3,Dev!$DK$130),"")</f>
        <v/>
      </c>
      <c r="CJ205" s="13" t="str">
        <f>IF(ISNUMBER($A205),CONCATENATE($BK205,Names!$P$3,Dev!$DN$130),"")</f>
        <v/>
      </c>
      <c r="CK205" s="13" t="str">
        <f>IF(ISNUMBER($A205),CONCATENATE($BK205,Names!$P$3,Dev!$DQ$130),"")</f>
        <v/>
      </c>
      <c r="CL205" s="13"/>
      <c r="CM205" s="13" t="str">
        <f>""</f>
        <v/>
      </c>
      <c r="CN205" s="13" t="str">
        <f>IF(ISNUMBER($A205),CONCATENATE($BB205,Names!$P$3,Dev!$CZ$48),"")</f>
        <v/>
      </c>
      <c r="CO205" s="13" t="str">
        <f>IF(ISNUMBER($A205),CONCATENATE($BB205,Names!$P$3,Dev!$DF$48),"")</f>
        <v/>
      </c>
      <c r="CP205" s="13" t="str">
        <f>IF(ISNUMBER($A205),CONCATENATE($BB205,Names!$P$3,Dev!$DI$48),"")</f>
        <v/>
      </c>
      <c r="CQ205" s="13" t="str">
        <f>IF(ISNUMBER($A205),CONCATENATE($BB205,Names!$P$3,Dev!$DM$48),"")</f>
        <v/>
      </c>
      <c r="CR205" s="13" t="str">
        <f>IF(ISNUMBER($A205),CONCATENATE($BB205,Names!$P$3,Dev!$DV$48),"")</f>
        <v/>
      </c>
      <c r="CS205" s="13" t="str">
        <f>IF(ISNUMBER($A205),CONCATENATE($BB205,Names!$P$3,Dev!$DZ$48),"")</f>
        <v/>
      </c>
      <c r="CT205" s="13" t="str">
        <f>IF(ISNUMBER($A205),CONCATENATE($BB205,Names!$P$3,Dev!$EI$48),"")</f>
        <v/>
      </c>
      <c r="CU205" s="13" t="str">
        <f>IF(ISNUMBER($A205),CONCATENATE($BB205,Names!$P$3,Dev!$FZ$48),"")</f>
        <v/>
      </c>
      <c r="CV205" s="13" t="str">
        <f>IF(ISNUMBER($A205),CONCATENATE($BB205,Names!$P$3,Dev!$GI$48),"")</f>
        <v/>
      </c>
      <c r="CW205" s="13" t="str">
        <f>IF(ISNUMBER($A205),CONCATENATE($BB205,Names!$P$3,Dev!$GM$48),"")</f>
        <v/>
      </c>
      <c r="CX205" s="13"/>
      <c r="CY205" s="13" t="str">
        <f>IF(ISNUMBER($A205),CONCATENATE($BB205,Names!$P$3,Dev!$EM$48),"")</f>
        <v/>
      </c>
      <c r="CZ205" s="13" t="str">
        <f>IF(ISNUMBER($A205),CONCATENATE($BB205,Names!$P$3,Dev!$EV$48),"")</f>
        <v/>
      </c>
      <c r="DA205" s="13" t="str">
        <f>IF(ISNUMBER($A205),CONCATENATE($BB205,Names!$P$3,Dev!$EZ$48),"")</f>
        <v/>
      </c>
      <c r="DB205" s="13" t="str">
        <f>IF(ISNUMBER($A205),CONCATENATE($BB205,Names!$P$3,Dev!$FI$48),"")</f>
        <v/>
      </c>
      <c r="DC205" s="13" t="str">
        <f>IF(ISNUMBER($A205),CONCATENATE($BB205,Names!$P$3,Dev!$FM$48),"")</f>
        <v/>
      </c>
      <c r="DD205" s="13" t="str">
        <f>IF(ISNUMBER($A205),CONCATENATE($BB205,Names!$P$3,Dev!$FV$48),"")</f>
        <v/>
      </c>
      <c r="DE205" s="13" t="str">
        <f>IF(ISNUMBER($A205),CONCATENATE($BB205,Names!$P$3,Dev!$GP$48),"")</f>
        <v/>
      </c>
      <c r="DI205" s="105">
        <f>COUNTIFS($DL$5:DL205,"&lt;&gt;"&amp;"")</f>
        <v>12</v>
      </c>
      <c r="DJ205" s="1198" t="str">
        <f t="shared" si="109"/>
        <v>HEBT</v>
      </c>
      <c r="DK205" s="1198" t="str">
        <f t="shared" si="110"/>
        <v>120PRL</v>
      </c>
      <c r="DL205" s="1198" t="str">
        <f>"-&gt;"</f>
        <v>-&gt;</v>
      </c>
      <c r="DM205" s="1198" t="str">
        <f>IF($DL205="","",_xlfn.CONCAT(Names!$D$5,$AO205))</f>
        <v>L112</v>
      </c>
      <c r="DN205" s="1198" t="str">
        <f>IF($DL205="","",CONCATENATE(Names!$C$26,Names!$N$3,$DM205))</f>
        <v>PRLEHC-L112</v>
      </c>
      <c r="DO205" s="1198" t="str">
        <f>IF($DL205="","",CONCATENATE(Names!$C$25,Names!$N$3,$DM205))</f>
        <v>PRLTEC-L112</v>
      </c>
    </row>
    <row r="206" spans="1:119">
      <c r="A206" s="1"/>
      <c r="C206" s="1">
        <v>4.1349999999999998</v>
      </c>
      <c r="D206" s="1">
        <v>50</v>
      </c>
      <c r="E206">
        <v>113</v>
      </c>
      <c r="F206" s="1">
        <v>1</v>
      </c>
      <c r="G206" s="2">
        <f t="shared" si="91"/>
        <v>459.94499999999942</v>
      </c>
      <c r="H206" s="2">
        <f t="shared" si="89"/>
        <v>462.01249999999942</v>
      </c>
      <c r="J206" s="38"/>
      <c r="K206" s="58"/>
      <c r="L206" s="2" t="str">
        <f>IF(ISNUMBER(E206),VLOOKUP(C206,'TE,EHnames'!$B$4:$F$11,'TE,EHnames'!$C$2,FALSE),"")</f>
        <v>RST/10/50-2/1</v>
      </c>
      <c r="M206" s="2" t="str">
        <f>IF(ISNUMBER(E206),VLOOKUP(C206,'TE,EHnames'!$B$4:$F$11,'TE,EHnames'!$F$2,FALSE),"")</f>
        <v>PT100-3000</v>
      </c>
      <c r="O206" s="13" t="str">
        <f>IF(ISNUMBER(A206),ABS(H206-$Q$202),"")</f>
        <v/>
      </c>
      <c r="S206" t="str">
        <f>IFERROR(VLOOKUP(P206,Racks!$H$4:$M$30,6),"")</f>
        <v/>
      </c>
      <c r="V206" s="54">
        <f>COUNTIFS('Sec-Sub'!$K$4:$K$164,"&lt;="&amp;H206)</f>
        <v>123</v>
      </c>
      <c r="W206" s="54" t="str">
        <f>VLOOKUP(V206,'Sec-Sub'!$A$4:$C$164,2,FALSE)</f>
        <v>HEBT</v>
      </c>
      <c r="X206" s="54" t="str">
        <f>VLOOKUP(V206,'Sec-Sub'!$A$4:$C$164,3,FALSE)</f>
        <v>120</v>
      </c>
      <c r="Y206" s="54" t="str">
        <f>CONCATENATE(X206,Names!$I$3)</f>
        <v>120PRL</v>
      </c>
      <c r="AC206" s="657">
        <f>SUM(D205:D280)</f>
        <v>1585</v>
      </c>
      <c r="AD206" s="1822"/>
      <c r="AE206" s="660"/>
      <c r="AF206">
        <v>1</v>
      </c>
      <c r="AI206" s="1266" t="str">
        <f>IF(ISNUMBER(R206),CONCATENATE(Names!$C$3,R206),"")</f>
        <v/>
      </c>
      <c r="AK206" t="str">
        <f t="shared" si="111"/>
        <v/>
      </c>
      <c r="AL206">
        <f t="shared" si="112"/>
        <v>113</v>
      </c>
      <c r="AM206" t="str">
        <f t="shared" si="113"/>
        <v>HEBT</v>
      </c>
      <c r="AN206" t="str">
        <f t="shared" si="114"/>
        <v>120PRL</v>
      </c>
      <c r="AO206" t="str">
        <f t="shared" si="115"/>
        <v>113</v>
      </c>
      <c r="AP206" t="str">
        <f>IF(ISNUMBER(E206),CONCATENATE(Names!$C$5,Names!$N$3,AO206),"")</f>
        <v>PRLRL-113</v>
      </c>
      <c r="AQ206" t="str">
        <f>IF(ISNUMBER(E206),CONCATENATE(Names!$D$5,AO206),"")</f>
        <v>L113</v>
      </c>
      <c r="AR206" t="str">
        <f>IF(ISNUMBER(E206),CONCATENATE(Names!$C$10,Names!$N$3,AQ206),"")</f>
        <v>PRLEH-L113</v>
      </c>
      <c r="AS206" t="str">
        <f>IF(ISNUMBER(E206),CONCATENATE(Names!$C$11,Names!$N$3,AQ206),"")</f>
        <v>PRLTE-L113</v>
      </c>
      <c r="AU206" s="13" t="str">
        <f t="shared" si="116"/>
        <v/>
      </c>
      <c r="AV206" t="str">
        <f t="shared" si="117"/>
        <v/>
      </c>
      <c r="AW206" t="str">
        <f t="shared" si="118"/>
        <v/>
      </c>
      <c r="AX206" t="str">
        <f t="shared" si="119"/>
        <v/>
      </c>
      <c r="AY206" t="str">
        <f t="shared" si="120"/>
        <v/>
      </c>
      <c r="AZ206" t="str">
        <f>IF(ISNUMBER(A206),CONCATENATE(Names!$C$6,Names!$N$3,AU206,A206),"")</f>
        <v/>
      </c>
      <c r="BA206" t="str">
        <f>IF(ISNUMBER(A206),CONCATENATE(Names!$C$7,Names!$N$3,AU206,A206),"")</f>
        <v/>
      </c>
      <c r="BB206" t="str">
        <f>IF(ISNUMBER(A206),CONCATENATE(Names!$C$8,Names!$N$3,AU206,A206),"")</f>
        <v/>
      </c>
      <c r="BC206" t="str">
        <f>IF(ISNUMBER(A206),CONCATENATE(Names!$D$6,AY206),"")</f>
        <v/>
      </c>
      <c r="BD206" t="str">
        <f>IF(ISNUMBER(A206),CONCATENATE(Names!$C$10,Names!$N$3,BC206),"")</f>
        <v/>
      </c>
      <c r="BE206" t="str">
        <f>IF(ISNUMBER(A206),CONCATENATE(Names!$C$11,Names!$N$3,BC206),"")</f>
        <v/>
      </c>
      <c r="BF206" t="str">
        <f>IF(ISNUMBER(A206),CONCATENATE(Names!$D$7,AY206),"")</f>
        <v/>
      </c>
      <c r="BG206" t="str">
        <f>IF(ISNUMBER(A206),CONCATENATE(Names!$C$10,Names!$N$3,BF206),"")</f>
        <v/>
      </c>
      <c r="BH206" t="str">
        <f>IF(ISNUMBER(A206),CONCATENATE(Names!$C$11,Names!$N$3,BF206),"")</f>
        <v/>
      </c>
      <c r="BI206" t="str">
        <f>IF(ISNUMBER(A206),CONCATENATE(Names!$C$12,Names!$N$3,BC206),"")</f>
        <v/>
      </c>
      <c r="BJ206" t="str">
        <f>IF(ISNUMBER(A206),CONCATENATE(Names!$C$24,Names!$N$3,AY206),"")</f>
        <v/>
      </c>
      <c r="BK206" t="str">
        <f>IF(ISNUMBER(A206),CONCATENATE(Names!$C$9,Names!$N$3,AY206),"")</f>
        <v/>
      </c>
      <c r="BS206" s="157"/>
      <c r="BT206" s="105">
        <f>COUNTIFS($BW$5:BW206,"&lt;&gt;"&amp;"")</f>
        <v>33</v>
      </c>
      <c r="BU206" s="103" t="str">
        <f t="shared" si="94"/>
        <v/>
      </c>
      <c r="BV206" s="103" t="str">
        <f t="shared" si="95"/>
        <v/>
      </c>
      <c r="BW206" s="103"/>
      <c r="BY206" t="str">
        <f>IF($BW206="","",CONCATENATE($BW206,Names!$N$3,$BX206))</f>
        <v/>
      </c>
      <c r="BZ206" s="157"/>
      <c r="CA206" s="13" t="str">
        <f>IF(ISNUMBER(A206),CONCATENATE(W206,Names!$H$3,Y206,Names!$J$3,Names!$K$3,Names!$L$3,BK206),"")</f>
        <v/>
      </c>
      <c r="CB206" s="13" t="str">
        <f>IF(ISNUMBER(A206),CONCATENATE(W206,Names!$H$3,Y206,Names!$J$3,Names!$K$3,Names!$L$3,BB206),"")</f>
        <v/>
      </c>
      <c r="CC206" s="13" t="str">
        <f>IF($BW206="","",CONCATENATE(W206,Names!$H$3,Y206,Names!$J$3,Names!$K$3,Names!$L$3,$BW206,Names!$N$3,$BX206))</f>
        <v/>
      </c>
      <c r="CF206" s="13" t="str">
        <f>IF(ISNUMBER($A206),CONCATENATE($BK206,Names!$P$3,Dev!$DA$130),"")</f>
        <v/>
      </c>
      <c r="CG206" s="13" t="str">
        <f>IF(ISNUMBER($A206),CONCATENATE($BK206,Names!$P$3,Dev!$DD$130),"")</f>
        <v/>
      </c>
      <c r="CH206" s="13" t="str">
        <f>IF(ISNUMBER($A206),CONCATENATE($BK206,Names!$P$3,Dev!$DG$130),"")</f>
        <v/>
      </c>
      <c r="CI206" s="13" t="str">
        <f>IF(ISNUMBER($A206),CONCATENATE($BK206,Names!$P$3,Dev!$DK$130),"")</f>
        <v/>
      </c>
      <c r="CJ206" s="13" t="str">
        <f>IF(ISNUMBER($A206),CONCATENATE($BK206,Names!$P$3,Dev!$DN$130),"")</f>
        <v/>
      </c>
      <c r="CK206" s="13" t="str">
        <f>IF(ISNUMBER($A206),CONCATENATE($BK206,Names!$P$3,Dev!$DQ$130),"")</f>
        <v/>
      </c>
      <c r="CL206" s="13"/>
      <c r="CM206" s="13" t="str">
        <f>""</f>
        <v/>
      </c>
      <c r="CN206" s="13" t="str">
        <f>IF(ISNUMBER($A206),CONCATENATE($BB206,Names!$P$3,Dev!$CZ$48),"")</f>
        <v/>
      </c>
      <c r="CO206" s="13" t="str">
        <f>IF(ISNUMBER($A206),CONCATENATE($BB206,Names!$P$3,Dev!$DF$48),"")</f>
        <v/>
      </c>
      <c r="CP206" s="13" t="str">
        <f>IF(ISNUMBER($A206),CONCATENATE($BB206,Names!$P$3,Dev!$DI$48),"")</f>
        <v/>
      </c>
      <c r="CQ206" s="13" t="str">
        <f>IF(ISNUMBER($A206),CONCATENATE($BB206,Names!$P$3,Dev!$DM$48),"")</f>
        <v/>
      </c>
      <c r="CR206" s="13" t="str">
        <f>IF(ISNUMBER($A206),CONCATENATE($BB206,Names!$P$3,Dev!$DV$48),"")</f>
        <v/>
      </c>
      <c r="CS206" s="13" t="str">
        <f>IF(ISNUMBER($A206),CONCATENATE($BB206,Names!$P$3,Dev!$DZ$48),"")</f>
        <v/>
      </c>
      <c r="CT206" s="13" t="str">
        <f>IF(ISNUMBER($A206),CONCATENATE($BB206,Names!$P$3,Dev!$EI$48),"")</f>
        <v/>
      </c>
      <c r="CU206" s="13" t="str">
        <f>IF(ISNUMBER($A206),CONCATENATE($BB206,Names!$P$3,Dev!$FZ$48),"")</f>
        <v/>
      </c>
      <c r="CV206" s="13" t="str">
        <f>IF(ISNUMBER($A206),CONCATENATE($BB206,Names!$P$3,Dev!$GI$48),"")</f>
        <v/>
      </c>
      <c r="CW206" s="13" t="str">
        <f>IF(ISNUMBER($A206),CONCATENATE($BB206,Names!$P$3,Dev!$GM$48),"")</f>
        <v/>
      </c>
      <c r="CX206" s="13"/>
      <c r="CY206" s="13" t="str">
        <f>IF(ISNUMBER($A206),CONCATENATE($BB206,Names!$P$3,Dev!$EM$48),"")</f>
        <v/>
      </c>
      <c r="CZ206" s="13" t="str">
        <f>IF(ISNUMBER($A206),CONCATENATE($BB206,Names!$P$3,Dev!$EV$48),"")</f>
        <v/>
      </c>
      <c r="DA206" s="13" t="str">
        <f>IF(ISNUMBER($A206),CONCATENATE($BB206,Names!$P$3,Dev!$EZ$48),"")</f>
        <v/>
      </c>
      <c r="DB206" s="13" t="str">
        <f>IF(ISNUMBER($A206),CONCATENATE($BB206,Names!$P$3,Dev!$FI$48),"")</f>
        <v/>
      </c>
      <c r="DC206" s="13" t="str">
        <f>IF(ISNUMBER($A206),CONCATENATE($BB206,Names!$P$3,Dev!$FM$48),"")</f>
        <v/>
      </c>
      <c r="DD206" s="13" t="str">
        <f>IF(ISNUMBER($A206),CONCATENATE($BB206,Names!$P$3,Dev!$FV$48),"")</f>
        <v/>
      </c>
      <c r="DE206" s="13" t="str">
        <f>IF(ISNUMBER($A206),CONCATENATE($BB206,Names!$P$3,Dev!$GP$48),"")</f>
        <v/>
      </c>
      <c r="DI206" s="105">
        <f>COUNTIFS($DL$5:DL206,"&lt;&gt;"&amp;"")</f>
        <v>13</v>
      </c>
      <c r="DJ206" s="1198" t="str">
        <f t="shared" si="109"/>
        <v>HEBT</v>
      </c>
      <c r="DK206" s="1198" t="str">
        <f t="shared" si="110"/>
        <v>120PRL</v>
      </c>
      <c r="DL206" s="1198" t="str">
        <f>"-&gt;"</f>
        <v>-&gt;</v>
      </c>
      <c r="DM206" s="1198" t="str">
        <f>IF($DL206="","",_xlfn.CONCAT(Names!$D$5,$AO206))</f>
        <v>L113</v>
      </c>
      <c r="DN206" s="1198" t="str">
        <f>IF($DL206="","",CONCATENATE(Names!$C$26,Names!$N$3,$DM206))</f>
        <v>PRLEHC-L113</v>
      </c>
      <c r="DO206" s="1198" t="str">
        <f>IF($DL206="","",CONCATENATE(Names!$C$25,Names!$N$3,$DM206))</f>
        <v>PRLTEC-L113</v>
      </c>
    </row>
    <row r="207" spans="1:119">
      <c r="A207" s="1"/>
      <c r="C207" s="1">
        <v>4.1349999999999998</v>
      </c>
      <c r="D207" s="1">
        <v>50</v>
      </c>
      <c r="E207">
        <v>114</v>
      </c>
      <c r="F207" s="1">
        <v>1</v>
      </c>
      <c r="G207" s="2">
        <f t="shared" si="91"/>
        <v>464.07999999999942</v>
      </c>
      <c r="H207" s="2">
        <f t="shared" si="89"/>
        <v>466.14749999999941</v>
      </c>
      <c r="J207" s="38"/>
      <c r="K207" s="58"/>
      <c r="L207" s="2" t="str">
        <f>IF(ISNUMBER(E207),VLOOKUP(C207,'TE,EHnames'!$B$4:$F$11,'TE,EHnames'!$C$2,FALSE),"")</f>
        <v>RST/10/50-2/1</v>
      </c>
      <c r="M207" s="2" t="str">
        <f>IF(ISNUMBER(E207),VLOOKUP(C207,'TE,EHnames'!$B$4:$F$11,'TE,EHnames'!$F$2,FALSE),"")</f>
        <v>PT100-3000</v>
      </c>
      <c r="O207" s="13" t="str">
        <f>IF(ISNUMBER(A207),ABS(H207-$Q$202),"")</f>
        <v/>
      </c>
      <c r="Q207" s="7">
        <v>464.77499999999998</v>
      </c>
      <c r="R207" s="69">
        <v>360</v>
      </c>
      <c r="S207" t="str">
        <f>IFERROR(VLOOKUP(P207,Racks!$H$4:$M$30,6),"")</f>
        <v/>
      </c>
      <c r="V207" s="54">
        <f>COUNTIFS('Sec-Sub'!$K$4:$K$164,"&lt;="&amp;H207)</f>
        <v>125</v>
      </c>
      <c r="W207" s="54" t="str">
        <f>VLOOKUP(V207,'Sec-Sub'!$A$4:$C$164,2,FALSE)</f>
        <v>HEBT</v>
      </c>
      <c r="X207" s="54" t="str">
        <f>VLOOKUP(V207,'Sec-Sub'!$A$4:$C$164,3,FALSE)</f>
        <v>130</v>
      </c>
      <c r="Y207" s="54" t="str">
        <f>CONCATENATE(X207,Names!$I$3)</f>
        <v>130PRL</v>
      </c>
      <c r="AC207" s="646"/>
      <c r="AD207" s="1825">
        <v>1</v>
      </c>
      <c r="AE207" s="660"/>
      <c r="AI207" s="1266" t="str">
        <f>IF(ISNUMBER(R207),CONCATENATE(Names!$C$3,R207),"")</f>
        <v>STUB360</v>
      </c>
      <c r="AK207" t="str">
        <f t="shared" si="111"/>
        <v/>
      </c>
      <c r="AL207">
        <f t="shared" si="112"/>
        <v>114</v>
      </c>
      <c r="AM207" t="str">
        <f t="shared" si="113"/>
        <v>HEBT</v>
      </c>
      <c r="AN207" t="str">
        <f t="shared" si="114"/>
        <v>130PRL</v>
      </c>
      <c r="AO207" t="str">
        <f t="shared" si="115"/>
        <v>114</v>
      </c>
      <c r="AP207" t="str">
        <f>IF(ISNUMBER(E207),CONCATENATE(Names!$C$5,Names!$N$3,AO207),"")</f>
        <v>PRLRL-114</v>
      </c>
      <c r="AQ207" t="str">
        <f>IF(ISNUMBER(E207),CONCATENATE(Names!$D$5,AO207),"")</f>
        <v>L114</v>
      </c>
      <c r="AR207" t="str">
        <f>IF(ISNUMBER(E207),CONCATENATE(Names!$C$10,Names!$N$3,AQ207),"")</f>
        <v>PRLEH-L114</v>
      </c>
      <c r="AS207" t="str">
        <f>IF(ISNUMBER(E207),CONCATENATE(Names!$C$11,Names!$N$3,AQ207),"")</f>
        <v>PRLTE-L114</v>
      </c>
      <c r="AU207" s="13" t="str">
        <f t="shared" si="116"/>
        <v/>
      </c>
      <c r="AV207" t="str">
        <f t="shared" si="117"/>
        <v/>
      </c>
      <c r="AW207" t="str">
        <f t="shared" si="118"/>
        <v/>
      </c>
      <c r="AX207" t="str">
        <f t="shared" si="119"/>
        <v/>
      </c>
      <c r="AY207" t="str">
        <f t="shared" si="120"/>
        <v/>
      </c>
      <c r="AZ207" t="str">
        <f>IF(ISNUMBER(A207),CONCATENATE(Names!$C$6,Names!$N$3,AU207,A207),"")</f>
        <v/>
      </c>
      <c r="BA207" t="str">
        <f>IF(ISNUMBER(A207),CONCATENATE(Names!$C$7,Names!$N$3,AU207,A207),"")</f>
        <v/>
      </c>
      <c r="BB207" t="str">
        <f>IF(ISNUMBER(A207),CONCATENATE(Names!$C$8,Names!$N$3,AU207,A207),"")</f>
        <v/>
      </c>
      <c r="BC207" t="str">
        <f>IF(ISNUMBER(A207),CONCATENATE(Names!$D$6,AY207),"")</f>
        <v/>
      </c>
      <c r="BD207" t="str">
        <f>IF(ISNUMBER(A207),CONCATENATE(Names!$C$10,Names!$N$3,BC207),"")</f>
        <v/>
      </c>
      <c r="BE207" t="str">
        <f>IF(ISNUMBER(A207),CONCATENATE(Names!$C$11,Names!$N$3,BC207),"")</f>
        <v/>
      </c>
      <c r="BF207" t="str">
        <f>IF(ISNUMBER(A207),CONCATENATE(Names!$D$7,AY207),"")</f>
        <v/>
      </c>
      <c r="BG207" t="str">
        <f>IF(ISNUMBER(A207),CONCATENATE(Names!$C$10,Names!$N$3,BF207),"")</f>
        <v/>
      </c>
      <c r="BH207" t="str">
        <f>IF(ISNUMBER(A207),CONCATENATE(Names!$C$11,Names!$N$3,BF207),"")</f>
        <v/>
      </c>
      <c r="BI207" t="str">
        <f>IF(ISNUMBER(A207),CONCATENATE(Names!$C$12,Names!$N$3,BC207),"")</f>
        <v/>
      </c>
      <c r="BJ207" t="str">
        <f>IF(ISNUMBER(A207),CONCATENATE(Names!$C$24,Names!$N$3,AY207),"")</f>
        <v/>
      </c>
      <c r="BK207" t="str">
        <f>IF(ISNUMBER(A207),CONCATENATE(Names!$C$9,Names!$N$3,AY207),"")</f>
        <v/>
      </c>
      <c r="BS207" s="157"/>
      <c r="BT207" s="105">
        <f>COUNTIFS($BW$5:BW207,"&lt;&gt;"&amp;"")</f>
        <v>33</v>
      </c>
      <c r="BU207" s="103" t="str">
        <f t="shared" si="94"/>
        <v/>
      </c>
      <c r="BV207" s="103" t="str">
        <f t="shared" si="95"/>
        <v/>
      </c>
      <c r="BW207" s="103"/>
      <c r="BY207" t="str">
        <f>IF($BW207="","",CONCATENATE($BW207,Names!$N$3,$BX207))</f>
        <v/>
      </c>
      <c r="BZ207" s="157"/>
      <c r="CA207" s="13" t="str">
        <f>IF(ISNUMBER(A207),CONCATENATE(W207,Names!$H$3,Y207,Names!$J$3,Names!$K$3,Names!$L$3,BK207),"")</f>
        <v/>
      </c>
      <c r="CB207" s="13" t="str">
        <f>IF(ISNUMBER(A207),CONCATENATE(W207,Names!$H$3,Y207,Names!$J$3,Names!$K$3,Names!$L$3,BB207),"")</f>
        <v/>
      </c>
      <c r="CC207" s="13" t="str">
        <f>IF($BW207="","",CONCATENATE(W207,Names!$H$3,Y207,Names!$J$3,Names!$K$3,Names!$L$3,$BW207,Names!$N$3,$BX207))</f>
        <v/>
      </c>
      <c r="CF207" s="13" t="str">
        <f>IF(ISNUMBER($A207),CONCATENATE($BK207,Names!$P$3,Dev!$DA$130),"")</f>
        <v/>
      </c>
      <c r="CG207" s="13" t="str">
        <f>IF(ISNUMBER($A207),CONCATENATE($BK207,Names!$P$3,Dev!$DD$130),"")</f>
        <v/>
      </c>
      <c r="CH207" s="13" t="str">
        <f>IF(ISNUMBER($A207),CONCATENATE($BK207,Names!$P$3,Dev!$DG$130),"")</f>
        <v/>
      </c>
      <c r="CI207" s="13" t="str">
        <f>IF(ISNUMBER($A207),CONCATENATE($BK207,Names!$P$3,Dev!$DK$130),"")</f>
        <v/>
      </c>
      <c r="CJ207" s="13" t="str">
        <f>IF(ISNUMBER($A207),CONCATENATE($BK207,Names!$P$3,Dev!$DN$130),"")</f>
        <v/>
      </c>
      <c r="CK207" s="13" t="str">
        <f>IF(ISNUMBER($A207),CONCATENATE($BK207,Names!$P$3,Dev!$DQ$130),"")</f>
        <v/>
      </c>
      <c r="CL207" s="13"/>
      <c r="CM207" s="13" t="str">
        <f>""</f>
        <v/>
      </c>
      <c r="CN207" s="13" t="str">
        <f>IF(ISNUMBER($A207),CONCATENATE($BB207,Names!$P$3,Dev!$CZ$48),"")</f>
        <v/>
      </c>
      <c r="CO207" s="13" t="str">
        <f>IF(ISNUMBER($A207),CONCATENATE($BB207,Names!$P$3,Dev!$DF$48),"")</f>
        <v/>
      </c>
      <c r="CP207" s="13" t="str">
        <f>IF(ISNUMBER($A207),CONCATENATE($BB207,Names!$P$3,Dev!$DI$48),"")</f>
        <v/>
      </c>
      <c r="CQ207" s="13" t="str">
        <f>IF(ISNUMBER($A207),CONCATENATE($BB207,Names!$P$3,Dev!$DM$48),"")</f>
        <v/>
      </c>
      <c r="CR207" s="13" t="str">
        <f>IF(ISNUMBER($A207),CONCATENATE($BB207,Names!$P$3,Dev!$DV$48),"")</f>
        <v/>
      </c>
      <c r="CS207" s="13" t="str">
        <f>IF(ISNUMBER($A207),CONCATENATE($BB207,Names!$P$3,Dev!$DZ$48),"")</f>
        <v/>
      </c>
      <c r="CT207" s="13" t="str">
        <f>IF(ISNUMBER($A207),CONCATENATE($BB207,Names!$P$3,Dev!$EI$48),"")</f>
        <v/>
      </c>
      <c r="CU207" s="13" t="str">
        <f>IF(ISNUMBER($A207),CONCATENATE($BB207,Names!$P$3,Dev!$FZ$48),"")</f>
        <v/>
      </c>
      <c r="CV207" s="13" t="str">
        <f>IF(ISNUMBER($A207),CONCATENATE($BB207,Names!$P$3,Dev!$GI$48),"")</f>
        <v/>
      </c>
      <c r="CW207" s="13" t="str">
        <f>IF(ISNUMBER($A207),CONCATENATE($BB207,Names!$P$3,Dev!$GM$48),"")</f>
        <v/>
      </c>
      <c r="CX207" s="13"/>
      <c r="CY207" s="13" t="str">
        <f>IF(ISNUMBER($A207),CONCATENATE($BB207,Names!$P$3,Dev!$EM$48),"")</f>
        <v/>
      </c>
      <c r="CZ207" s="13" t="str">
        <f>IF(ISNUMBER($A207),CONCATENATE($BB207,Names!$P$3,Dev!$EV$48),"")</f>
        <v/>
      </c>
      <c r="DA207" s="13" t="str">
        <f>IF(ISNUMBER($A207),CONCATENATE($BB207,Names!$P$3,Dev!$EZ$48),"")</f>
        <v/>
      </c>
      <c r="DB207" s="13" t="str">
        <f>IF(ISNUMBER($A207),CONCATENATE($BB207,Names!$P$3,Dev!$FI$48),"")</f>
        <v/>
      </c>
      <c r="DC207" s="13" t="str">
        <f>IF(ISNUMBER($A207),CONCATENATE($BB207,Names!$P$3,Dev!$FM$48),"")</f>
        <v/>
      </c>
      <c r="DD207" s="13" t="str">
        <f>IF(ISNUMBER($A207),CONCATENATE($BB207,Names!$P$3,Dev!$FV$48),"")</f>
        <v/>
      </c>
      <c r="DE207" s="13" t="str">
        <f>IF(ISNUMBER($A207),CONCATENATE($BB207,Names!$P$3,Dev!$GP$48),"")</f>
        <v/>
      </c>
      <c r="DI207" s="105">
        <f>COUNTIFS($DL$5:DL207,"&lt;&gt;"&amp;"")</f>
        <v>13</v>
      </c>
      <c r="DJ207" s="1198" t="str">
        <f t="shared" si="109"/>
        <v/>
      </c>
      <c r="DK207" s="1198" t="str">
        <f t="shared" si="110"/>
        <v/>
      </c>
      <c r="DL207" s="1198"/>
      <c r="DM207" s="1198" t="str">
        <f>IF($DL207="","",_xlfn.CONCAT(Names!$D$5,$AO207))</f>
        <v/>
      </c>
      <c r="DN207" s="1198" t="str">
        <f>IF($DL207="","",CONCATENATE(Names!$C$26,Names!$N$3,$DM207))</f>
        <v/>
      </c>
      <c r="DO207" s="1198" t="str">
        <f>IF($DL207="","",CONCATENATE(Names!$C$25,Names!$N$3,$DM207))</f>
        <v/>
      </c>
    </row>
    <row r="208" spans="1:119" s="51" customFormat="1">
      <c r="A208" s="50">
        <v>52</v>
      </c>
      <c r="B208" s="50">
        <v>0.25</v>
      </c>
      <c r="C208" s="50"/>
      <c r="D208" s="50">
        <v>20</v>
      </c>
      <c r="F208" s="51">
        <v>1</v>
      </c>
      <c r="G208" s="2">
        <f t="shared" si="91"/>
        <v>468.21499999999941</v>
      </c>
      <c r="H208" s="2">
        <f t="shared" ref="H208:H235" si="121">G208+F208*SUM(B208:C208)/2</f>
        <v>468.33999999999941</v>
      </c>
      <c r="I208" s="1230">
        <f>I203+SUM(C204:C207)+B208</f>
        <v>468.34</v>
      </c>
      <c r="J208" s="57">
        <v>1751007000522</v>
      </c>
      <c r="K208" s="60">
        <v>16.5</v>
      </c>
      <c r="L208" s="2" t="str">
        <f>IF(ISNUMBER(E208),VLOOKUP(C208,'TE,EHnames'!$B$4:$F$11,'TE,EHnames'!$C$2,FALSE),"")</f>
        <v/>
      </c>
      <c r="M208" s="2" t="str">
        <f>IF(ISNUMBER(E208),VLOOKUP(C208,'TE,EHnames'!$B$4:$F$11,'TE,EHnames'!$F$2,FALSE),"")</f>
        <v/>
      </c>
      <c r="O208" s="13">
        <f t="shared" ref="O208:O216" si="122">IF(ISNUMBER(A208),ABS(H208-$Q$207),"")</f>
        <v>3.5649999999994293</v>
      </c>
      <c r="P208" s="51">
        <v>360</v>
      </c>
      <c r="S208" t="str">
        <f>IFERROR(VLOOKUP(P208,Racks!$H$4:$M$30,6),"")</f>
        <v>HEBT-021Row:CnPw-U-006</v>
      </c>
      <c r="V208" s="54">
        <f>COUNTIFS('Sec-Sub'!$K$4:$K$164,"&lt;="&amp;H208)</f>
        <v>125</v>
      </c>
      <c r="W208" s="54" t="str">
        <f>VLOOKUP(V208,'Sec-Sub'!$A$4:$C$164,2,FALSE)</f>
        <v>HEBT</v>
      </c>
      <c r="X208" s="54" t="str">
        <f>VLOOKUP(V208,'Sec-Sub'!$A$4:$C$164,3,FALSE)</f>
        <v>130</v>
      </c>
      <c r="Y208" s="54" t="str">
        <f>CONCATENATE(X208,Names!$I$3)</f>
        <v>130PRL</v>
      </c>
      <c r="Z208" s="48" t="s">
        <v>209</v>
      </c>
      <c r="AA208" s="49" t="s">
        <v>194</v>
      </c>
      <c r="AC208" s="658"/>
      <c r="AD208" s="1825"/>
      <c r="AE208" s="661">
        <v>1</v>
      </c>
      <c r="AI208" s="1266" t="str">
        <f>IF(ISNUMBER(R208),CONCATENATE(Names!$C$3,R208),"")</f>
        <v/>
      </c>
      <c r="AJ208" s="54"/>
      <c r="AK208" s="54" t="str">
        <f t="shared" si="111"/>
        <v/>
      </c>
      <c r="AL208" t="str">
        <f t="shared" si="112"/>
        <v/>
      </c>
      <c r="AM208" t="str">
        <f t="shared" si="113"/>
        <v/>
      </c>
      <c r="AN208" t="str">
        <f t="shared" si="114"/>
        <v/>
      </c>
      <c r="AO208" t="str">
        <f t="shared" si="115"/>
        <v/>
      </c>
      <c r="AP208" t="str">
        <f>IF(ISNUMBER(E208),CONCATENATE(Names!$C$5,Names!$N$3,AO208),"")</f>
        <v/>
      </c>
      <c r="AQ208" t="str">
        <f>IF(ISNUMBER(E208),CONCATENATE(Names!$D$5,AO208),"")</f>
        <v/>
      </c>
      <c r="AR208" t="str">
        <f>IF(ISNUMBER(E208),CONCATENATE(Names!$C$10,Names!$N$3,AQ208),"")</f>
        <v/>
      </c>
      <c r="AS208" t="str">
        <f>IF(ISNUMBER(E208),CONCATENATE(Names!$C$11,Names!$N$3,AQ208),"")</f>
        <v/>
      </c>
      <c r="AT208" s="54"/>
      <c r="AU208" s="51" t="str">
        <f t="shared" si="116"/>
        <v>0</v>
      </c>
      <c r="AV208">
        <f t="shared" si="117"/>
        <v>52</v>
      </c>
      <c r="AW208" t="str">
        <f t="shared" si="118"/>
        <v>HEBT</v>
      </c>
      <c r="AX208" t="str">
        <f t="shared" si="119"/>
        <v>130PRL</v>
      </c>
      <c r="AY208" t="str">
        <f t="shared" si="120"/>
        <v>052</v>
      </c>
      <c r="AZ208" s="54" t="str">
        <f>IF(ISNUMBER(A208),CONCATENATE(Names!$C$6,Names!$N$3,AU208,A208),"")</f>
        <v>PRLCpl-052</v>
      </c>
      <c r="BA208" s="54" t="str">
        <f>IF(ISNUMBER(A208),CONCATENATE(Names!$C$7,Names!$N$3,AU208,A208),"")</f>
        <v>PRLSB-052</v>
      </c>
      <c r="BB208" s="54" t="str">
        <f>IF(ISNUMBER(A208),CONCATENATE(Names!$C$8,Names!$N$3,AU208,A208),"")</f>
        <v>PRLJB-052</v>
      </c>
      <c r="BC208" t="str">
        <f>IF(ISNUMBER(A208),CONCATENATE(Names!$D$6,AY208),"")</f>
        <v>C052</v>
      </c>
      <c r="BD208" t="str">
        <f>IF(ISNUMBER(A208),CONCATENATE(Names!$C$10,Names!$N$3,BC208),"")</f>
        <v>PRLEH-C052</v>
      </c>
      <c r="BE208" t="str">
        <f>IF(ISNUMBER(A208),CONCATENATE(Names!$C$11,Names!$N$3,BC208),"")</f>
        <v>PRLTE-C052</v>
      </c>
      <c r="BF208" t="str">
        <f>IF(ISNUMBER(A208),CONCATENATE(Names!$D$7,AY208),"")</f>
        <v>S052</v>
      </c>
      <c r="BG208" t="str">
        <f>IF(ISNUMBER(A208),CONCATENATE(Names!$C$10,Names!$N$3,BF208),"")</f>
        <v>PRLEH-S052</v>
      </c>
      <c r="BH208" t="str">
        <f>IF(ISNUMBER(A208),CONCATENATE(Names!$C$11,Names!$N$3,BF208),"")</f>
        <v>PRLTE-S052</v>
      </c>
      <c r="BI208" t="str">
        <f>IF(ISNUMBER(A208),CONCATENATE(Names!$C$12,Names!$N$3,BC208),"")</f>
        <v>PRLDL-C052</v>
      </c>
      <c r="BJ208" t="str">
        <f>IF(ISNUMBER(A208),CONCATENATE(Names!$C$24,Names!$N$3,AY208),"")</f>
        <v>PRLCSC-052</v>
      </c>
      <c r="BK208" t="str">
        <f>IF(ISNUMBER(A208),CONCATENATE(Names!$C$9,Names!$N$3,AY208),"")</f>
        <v>PRLTap-052</v>
      </c>
      <c r="BL208"/>
      <c r="BM208"/>
      <c r="BN208"/>
      <c r="BO208"/>
      <c r="BP208"/>
      <c r="BQ208"/>
      <c r="BR208"/>
      <c r="BS208" s="157"/>
      <c r="BT208" s="105">
        <f>COUNTIFS($BW$5:BW208,"&lt;&gt;"&amp;"")</f>
        <v>33</v>
      </c>
      <c r="BU208" s="103" t="str">
        <f t="shared" si="94"/>
        <v/>
      </c>
      <c r="BV208" s="103" t="str">
        <f t="shared" si="95"/>
        <v/>
      </c>
      <c r="BW208" s="103"/>
      <c r="BX208" s="54"/>
      <c r="BY208" t="str">
        <f>IF($BW208="","",CONCATENATE($BW208,Names!$N$3,$BX208))</f>
        <v/>
      </c>
      <c r="BZ208" s="164"/>
      <c r="CA208" s="13" t="str">
        <f>IF(ISNUMBER(A208),CONCATENATE(W208,Names!$H$3,Y208,Names!$J$3,Names!$K$3,Names!$L$3,BK208),"")</f>
        <v>HEBT-130PRL:RFS-PRLTap-052</v>
      </c>
      <c r="CB208" s="13" t="str">
        <f>IF(ISNUMBER(A208),CONCATENATE(W208,Names!$H$3,Y208,Names!$J$3,Names!$K$3,Names!$L$3,BB208),"")</f>
        <v>HEBT-130PRL:RFS-PRLJB-052</v>
      </c>
      <c r="CC208" s="13" t="str">
        <f>IF($BW208="","",CONCATENATE(W208,Names!$H$3,Y208,Names!$J$3,Names!$K$3,Names!$L$3,$BW208,Names!$N$3,$BX208))</f>
        <v/>
      </c>
      <c r="CF208" s="13" t="str">
        <f>IF(ISNUMBER($A208),CONCATENATE($BK208,Names!$P$3,Dev!$DA$130),"")</f>
        <v>PRLTap-052_a</v>
      </c>
      <c r="CG208" s="13" t="str">
        <f>IF(ISNUMBER($A208),CONCATENATE($BK208,Names!$P$3,Dev!$DD$130),"")</f>
        <v>PRLTap-052_b</v>
      </c>
      <c r="CH208" s="13" t="str">
        <f>IF(ISNUMBER($A208),CONCATENATE($BK208,Names!$P$3,Dev!$DG$130),"")</f>
        <v>PRLTap-052_c</v>
      </c>
      <c r="CI208" s="13" t="str">
        <f>IF(ISNUMBER($A208),CONCATENATE($BK208,Names!$P$3,Dev!$DK$130),"")</f>
        <v>PRLTap-052_d</v>
      </c>
      <c r="CJ208" s="13" t="str">
        <f>IF(ISNUMBER($A208),CONCATENATE($BK208,Names!$P$3,Dev!$DN$130),"")</f>
        <v>PRLTap-052_e</v>
      </c>
      <c r="CK208" s="13" t="str">
        <f>IF(ISNUMBER($A208),CONCATENATE($BK208,Names!$P$3,Dev!$DQ$130),"")</f>
        <v>PRLTap-052_f</v>
      </c>
      <c r="CL208" s="13"/>
      <c r="CM208" s="13" t="str">
        <f>""</f>
        <v/>
      </c>
      <c r="CN208" s="13" t="str">
        <f>IF(ISNUMBER($A208),CONCATENATE($BB208,Names!$P$3,Dev!$CZ$48),"")</f>
        <v>PRLJB-052_a</v>
      </c>
      <c r="CO208" s="13" t="str">
        <f>IF(ISNUMBER($A208),CONCATENATE($BB208,Names!$P$3,Dev!$DF$48),"")</f>
        <v>PRLJB-052_cp</v>
      </c>
      <c r="CP208" s="13" t="str">
        <f>IF(ISNUMBER($A208),CONCATENATE($BB208,Names!$P$3,Dev!$DI$48),"")</f>
        <v>PRLJB-052_b</v>
      </c>
      <c r="CQ208" s="13" t="str">
        <f>IF(ISNUMBER($A208),CONCATENATE($BB208,Names!$P$3,Dev!$DM$48),"")</f>
        <v>PRLJB-052_m</v>
      </c>
      <c r="CR208" s="13" t="str">
        <f>IF(ISNUMBER($A208),CONCATENATE($BB208,Names!$P$3,Dev!$DV$48),"")</f>
        <v>PRLJB-052_n</v>
      </c>
      <c r="CS208" s="13" t="str">
        <f>IF(ISNUMBER($A208),CONCATENATE($BB208,Names!$P$3,Dev!$DZ$48),"")</f>
        <v>PRLJB-052_aa</v>
      </c>
      <c r="CT208" s="13" t="str">
        <f>IF(ISNUMBER($A208),CONCATENATE($BB208,Names!$P$3,Dev!$EI$48),"")</f>
        <v>PRLJB-052_ab</v>
      </c>
      <c r="CU208" s="13" t="str">
        <f>IF(ISNUMBER($A208),CONCATENATE($BB208,Names!$P$3,Dev!$FZ$48),"")</f>
        <v>PRLJB-052_am</v>
      </c>
      <c r="CV208" s="13" t="str">
        <f>IF(ISNUMBER($A208),CONCATENATE($BB208,Names!$P$3,Dev!$GI$48),"")</f>
        <v>PRLJB-052_an</v>
      </c>
      <c r="CW208" s="13" t="str">
        <f>IF(ISNUMBER($A208),CONCATENATE($BB208,Names!$P$3,Dev!$GM$48),"")</f>
        <v>PRLJB-052_++EH</v>
      </c>
      <c r="CX208" s="13"/>
      <c r="CY208" s="13" t="str">
        <f>IF(ISNUMBER($A208),CONCATENATE($BB208,Names!$P$3,Dev!$EM$48),"")</f>
        <v>PRLJB-052_g</v>
      </c>
      <c r="CZ208" s="13" t="str">
        <f>IF(ISNUMBER($A208),CONCATENATE($BB208,Names!$P$3,Dev!$EV$48),"")</f>
        <v>PRLJB-052_h</v>
      </c>
      <c r="DA208" s="13" t="str">
        <f>IF(ISNUMBER($A208),CONCATENATE($BB208,Names!$P$3,Dev!$EZ$48),"")</f>
        <v>PRLJB-052_s</v>
      </c>
      <c r="DB208" s="13" t="str">
        <f>IF(ISNUMBER($A208),CONCATENATE($BB208,Names!$P$3,Dev!$FI$48),"")</f>
        <v>PRLJB-052_t</v>
      </c>
      <c r="DC208" s="13" t="str">
        <f>IF(ISNUMBER($A208),CONCATENATE($BB208,Names!$P$3,Dev!$FM$48),"")</f>
        <v>PRLJB-052_ag</v>
      </c>
      <c r="DD208" s="13" t="str">
        <f>IF(ISNUMBER($A208),CONCATENATE($BB208,Names!$P$3,Dev!$FV$48),"")</f>
        <v>PRLJB-052_ah</v>
      </c>
      <c r="DE208" s="13" t="str">
        <f>IF(ISNUMBER($A208),CONCATENATE($BB208,Names!$P$3,Dev!$GP$48),"")</f>
        <v>PRLJB-052_++TE</v>
      </c>
      <c r="DI208" s="105">
        <f>COUNTIFS($DL$5:DL208,"&lt;&gt;"&amp;"")</f>
        <v>13</v>
      </c>
      <c r="DJ208" s="1198" t="str">
        <f t="shared" si="109"/>
        <v/>
      </c>
      <c r="DK208" s="1198" t="str">
        <f t="shared" si="110"/>
        <v/>
      </c>
      <c r="DL208" s="1198"/>
      <c r="DM208" s="1198" t="str">
        <f>IF($DL208="","",_xlfn.CONCAT(Names!$D$5,$AO208))</f>
        <v/>
      </c>
      <c r="DN208" s="1198" t="str">
        <f>IF($DL208="","",CONCATENATE(Names!$C$26,Names!$N$3,$DM208))</f>
        <v/>
      </c>
      <c r="DO208" s="1198" t="str">
        <f>IF($DL208="","",CONCATENATE(Names!$C$25,Names!$N$3,$DM208))</f>
        <v/>
      </c>
    </row>
    <row r="209" spans="1:119" ht="13.5" thickBot="1">
      <c r="A209" s="5"/>
      <c r="C209" s="1">
        <v>1</v>
      </c>
      <c r="D209" s="1">
        <v>12</v>
      </c>
      <c r="E209">
        <v>115</v>
      </c>
      <c r="F209" s="1">
        <v>1</v>
      </c>
      <c r="G209" s="2">
        <f t="shared" si="91"/>
        <v>468.46499999999941</v>
      </c>
      <c r="H209" s="2">
        <f t="shared" si="121"/>
        <v>468.96499999999941</v>
      </c>
      <c r="J209" s="38"/>
      <c r="K209" s="58"/>
      <c r="L209" s="2" t="str">
        <f>IF(ISNUMBER(E209),VLOOKUP(C209,'TE,EHnames'!$B$4:$F$11,'TE,EHnames'!$C$2,FALSE),"")</f>
        <v>RST/2.5/12-2/1</v>
      </c>
      <c r="M209" s="2" t="str">
        <f>IF(ISNUMBER(E209),VLOOKUP(C209,'TE,EHnames'!$B$4:$F$11,'TE,EHnames'!$F$2,FALSE),"")</f>
        <v>PT100-1500</v>
      </c>
      <c r="O209" s="13" t="str">
        <f t="shared" si="122"/>
        <v/>
      </c>
      <c r="S209" t="str">
        <f>IFERROR(VLOOKUP(P209,Racks!$H$4:$M$30,6),"")</f>
        <v/>
      </c>
      <c r="V209" s="54">
        <f>COUNTIFS('Sec-Sub'!$K$4:$K$164,"&lt;="&amp;H209)</f>
        <v>125</v>
      </c>
      <c r="W209" s="54" t="str">
        <f>VLOOKUP(V209,'Sec-Sub'!$A$4:$C$164,2,FALSE)</f>
        <v>HEBT</v>
      </c>
      <c r="X209" s="54" t="str">
        <f>VLOOKUP(V209,'Sec-Sub'!$A$4:$C$164,3,FALSE)</f>
        <v>130</v>
      </c>
      <c r="Y209" s="54" t="str">
        <f>CONCATENATE(X209,Names!$I$3)</f>
        <v>130PRL</v>
      </c>
      <c r="AC209" s="646"/>
      <c r="AD209" s="1824"/>
      <c r="AE209" s="662"/>
      <c r="AI209" s="1266" t="str">
        <f>IF(ISNUMBER(R209),CONCATENATE(Names!$C$3,R209),"")</f>
        <v/>
      </c>
      <c r="AK209" t="str">
        <f t="shared" si="111"/>
        <v/>
      </c>
      <c r="AL209">
        <f t="shared" si="112"/>
        <v>115</v>
      </c>
      <c r="AM209" t="str">
        <f t="shared" si="113"/>
        <v>HEBT</v>
      </c>
      <c r="AN209" t="str">
        <f t="shared" si="114"/>
        <v>130PRL</v>
      </c>
      <c r="AO209" t="str">
        <f t="shared" si="115"/>
        <v>115</v>
      </c>
      <c r="AP209" t="str">
        <f>IF(ISNUMBER(E209),CONCATENATE(Names!$C$5,Names!$N$3,AO209),"")</f>
        <v>PRLRL-115</v>
      </c>
      <c r="AQ209" t="str">
        <f>IF(ISNUMBER(E209),CONCATENATE(Names!$D$5,AO209),"")</f>
        <v>L115</v>
      </c>
      <c r="AR209" t="str">
        <f>IF(ISNUMBER(E209),CONCATENATE(Names!$C$10,Names!$N$3,AQ209),"")</f>
        <v>PRLEH-L115</v>
      </c>
      <c r="AS209" t="str">
        <f>IF(ISNUMBER(E209),CONCATENATE(Names!$C$11,Names!$N$3,AQ209),"")</f>
        <v>PRLTE-L115</v>
      </c>
      <c r="AU209" s="13" t="str">
        <f t="shared" si="116"/>
        <v/>
      </c>
      <c r="AV209" t="str">
        <f t="shared" si="117"/>
        <v/>
      </c>
      <c r="AW209" t="str">
        <f t="shared" si="118"/>
        <v/>
      </c>
      <c r="AX209" t="str">
        <f t="shared" si="119"/>
        <v/>
      </c>
      <c r="AY209" t="str">
        <f t="shared" si="120"/>
        <v/>
      </c>
      <c r="AZ209" t="str">
        <f>IF(ISNUMBER(A209),CONCATENATE(Names!$C$6,Names!$N$3,AU209,A209),"")</f>
        <v/>
      </c>
      <c r="BA209" t="str">
        <f>IF(ISNUMBER(A209),CONCATENATE(Names!$C$7,Names!$N$3,AU209,A209),"")</f>
        <v/>
      </c>
      <c r="BB209" t="str">
        <f>IF(ISNUMBER(A209),CONCATENATE(Names!$C$8,Names!$N$3,AU209,A209),"")</f>
        <v/>
      </c>
      <c r="BC209" t="str">
        <f>IF(ISNUMBER(A209),CONCATENATE(Names!$D$6,AY209),"")</f>
        <v/>
      </c>
      <c r="BD209" t="str">
        <f>IF(ISNUMBER(A209),CONCATENATE(Names!$C$10,Names!$N$3,BC209),"")</f>
        <v/>
      </c>
      <c r="BE209" t="str">
        <f>IF(ISNUMBER(A209),CONCATENATE(Names!$C$11,Names!$N$3,BC209),"")</f>
        <v/>
      </c>
      <c r="BF209" t="str">
        <f>IF(ISNUMBER(A209),CONCATENATE(Names!$D$7,AY209),"")</f>
        <v/>
      </c>
      <c r="BG209" t="str">
        <f>IF(ISNUMBER(A209),CONCATENATE(Names!$C$10,Names!$N$3,BF209),"")</f>
        <v/>
      </c>
      <c r="BH209" t="str">
        <f>IF(ISNUMBER(A209),CONCATENATE(Names!$C$11,Names!$N$3,BF209),"")</f>
        <v/>
      </c>
      <c r="BI209" t="str">
        <f>IF(ISNUMBER(A209),CONCATENATE(Names!$C$12,Names!$N$3,BC209),"")</f>
        <v/>
      </c>
      <c r="BJ209" t="str">
        <f>IF(ISNUMBER(A209),CONCATENATE(Names!$C$24,Names!$N$3,AY209),"")</f>
        <v/>
      </c>
      <c r="BK209" t="str">
        <f>IF(ISNUMBER(A209),CONCATENATE(Names!$C$9,Names!$N$3,AY209),"")</f>
        <v/>
      </c>
      <c r="BS209" s="157"/>
      <c r="BT209" s="105">
        <f>COUNTIFS($BW$5:BW209,"&lt;&gt;"&amp;"")</f>
        <v>33</v>
      </c>
      <c r="BU209" s="103" t="str">
        <f t="shared" si="94"/>
        <v/>
      </c>
      <c r="BV209" s="103" t="str">
        <f t="shared" si="95"/>
        <v/>
      </c>
      <c r="BW209" s="103"/>
      <c r="BY209" t="str">
        <f>IF($BW209="","",CONCATENATE($BW209,Names!$N$3,$BX209))</f>
        <v/>
      </c>
      <c r="BZ209" s="157"/>
      <c r="CA209" s="13" t="str">
        <f>IF(ISNUMBER(A209),CONCATENATE(W209,Names!$H$3,Y209,Names!$J$3,Names!$K$3,Names!$L$3,BK209),"")</f>
        <v/>
      </c>
      <c r="CB209" s="13" t="str">
        <f>IF(ISNUMBER(A209),CONCATENATE(W209,Names!$H$3,Y209,Names!$J$3,Names!$K$3,Names!$L$3,BB209),"")</f>
        <v/>
      </c>
      <c r="CC209" s="13" t="str">
        <f>IF($BW209="","",CONCATENATE(W209,Names!$H$3,Y209,Names!$J$3,Names!$K$3,Names!$L$3,$BW209,Names!$N$3,$BX209))</f>
        <v/>
      </c>
      <c r="CF209" s="13" t="str">
        <f>IF(ISNUMBER($A209),CONCATENATE($BK209,Names!$P$3,Dev!$DA$130),"")</f>
        <v/>
      </c>
      <c r="CG209" s="13" t="str">
        <f>IF(ISNUMBER($A209),CONCATENATE($BK209,Names!$P$3,Dev!$DD$130),"")</f>
        <v/>
      </c>
      <c r="CH209" s="13" t="str">
        <f>IF(ISNUMBER($A209),CONCATENATE($BK209,Names!$P$3,Dev!$DG$130),"")</f>
        <v/>
      </c>
      <c r="CI209" s="13" t="str">
        <f>IF(ISNUMBER($A209),CONCATENATE($BK209,Names!$P$3,Dev!$DK$130),"")</f>
        <v/>
      </c>
      <c r="CJ209" s="13" t="str">
        <f>IF(ISNUMBER($A209),CONCATENATE($BK209,Names!$P$3,Dev!$DN$130),"")</f>
        <v/>
      </c>
      <c r="CK209" s="13" t="str">
        <f>IF(ISNUMBER($A209),CONCATENATE($BK209,Names!$P$3,Dev!$DQ$130),"")</f>
        <v/>
      </c>
      <c r="CL209" s="13"/>
      <c r="CM209" s="13" t="str">
        <f>""</f>
        <v/>
      </c>
      <c r="CN209" s="13" t="str">
        <f>IF(ISNUMBER($A209),CONCATENATE($BB209,Names!$P$3,Dev!$CZ$48),"")</f>
        <v/>
      </c>
      <c r="CO209" s="13" t="str">
        <f>IF(ISNUMBER($A209),CONCATENATE($BB209,Names!$P$3,Dev!$DF$48),"")</f>
        <v/>
      </c>
      <c r="CP209" s="13" t="str">
        <f>IF(ISNUMBER($A209),CONCATENATE($BB209,Names!$P$3,Dev!$DI$48),"")</f>
        <v/>
      </c>
      <c r="CQ209" s="13" t="str">
        <f>IF(ISNUMBER($A209),CONCATENATE($BB209,Names!$P$3,Dev!$DM$48),"")</f>
        <v/>
      </c>
      <c r="CR209" s="13" t="str">
        <f>IF(ISNUMBER($A209),CONCATENATE($BB209,Names!$P$3,Dev!$DV$48),"")</f>
        <v/>
      </c>
      <c r="CS209" s="13" t="str">
        <f>IF(ISNUMBER($A209),CONCATENATE($BB209,Names!$P$3,Dev!$DZ$48),"")</f>
        <v/>
      </c>
      <c r="CT209" s="13" t="str">
        <f>IF(ISNUMBER($A209),CONCATENATE($BB209,Names!$P$3,Dev!$EI$48),"")</f>
        <v/>
      </c>
      <c r="CU209" s="13" t="str">
        <f>IF(ISNUMBER($A209),CONCATENATE($BB209,Names!$P$3,Dev!$FZ$48),"")</f>
        <v/>
      </c>
      <c r="CV209" s="13" t="str">
        <f>IF(ISNUMBER($A209),CONCATENATE($BB209,Names!$P$3,Dev!$GI$48),"")</f>
        <v/>
      </c>
      <c r="CW209" s="13" t="str">
        <f>IF(ISNUMBER($A209),CONCATENATE($BB209,Names!$P$3,Dev!$GM$48),"")</f>
        <v/>
      </c>
      <c r="CX209" s="13"/>
      <c r="CY209" s="13" t="str">
        <f>IF(ISNUMBER($A209),CONCATENATE($BB209,Names!$P$3,Dev!$EM$48),"")</f>
        <v/>
      </c>
      <c r="CZ209" s="13" t="str">
        <f>IF(ISNUMBER($A209),CONCATENATE($BB209,Names!$P$3,Dev!$EV$48),"")</f>
        <v/>
      </c>
      <c r="DA209" s="13" t="str">
        <f>IF(ISNUMBER($A209),CONCATENATE($BB209,Names!$P$3,Dev!$EZ$48),"")</f>
        <v/>
      </c>
      <c r="DB209" s="13" t="str">
        <f>IF(ISNUMBER($A209),CONCATENATE($BB209,Names!$P$3,Dev!$FI$48),"")</f>
        <v/>
      </c>
      <c r="DC209" s="13" t="str">
        <f>IF(ISNUMBER($A209),CONCATENATE($BB209,Names!$P$3,Dev!$FM$48),"")</f>
        <v/>
      </c>
      <c r="DD209" s="13" t="str">
        <f>IF(ISNUMBER($A209),CONCATENATE($BB209,Names!$P$3,Dev!$FV$48),"")</f>
        <v/>
      </c>
      <c r="DE209" s="13" t="str">
        <f>IF(ISNUMBER($A209),CONCATENATE($BB209,Names!$P$3,Dev!$GP$48),"")</f>
        <v/>
      </c>
      <c r="DI209" s="105">
        <f>COUNTIFS($DL$5:DL209,"&lt;&gt;"&amp;"")</f>
        <v>13</v>
      </c>
      <c r="DJ209" s="1198" t="str">
        <f t="shared" si="109"/>
        <v/>
      </c>
      <c r="DK209" s="1198" t="str">
        <f t="shared" si="110"/>
        <v/>
      </c>
      <c r="DL209" s="1198"/>
      <c r="DM209" s="1198" t="str">
        <f>IF($DL209="","",_xlfn.CONCAT(Names!$D$5,$AO209))</f>
        <v/>
      </c>
      <c r="DN209" s="1198" t="str">
        <f>IF($DL209="","",CONCATENATE(Names!$C$26,Names!$N$3,$DM209))</f>
        <v/>
      </c>
      <c r="DO209" s="1198" t="str">
        <f>IF($DL209="","",CONCATENATE(Names!$C$25,Names!$N$3,$DM209))</f>
        <v/>
      </c>
    </row>
    <row r="210" spans="1:119">
      <c r="A210" s="5"/>
      <c r="C210" s="1">
        <v>4.1349999999999998</v>
      </c>
      <c r="D210" s="1">
        <v>50</v>
      </c>
      <c r="E210">
        <v>116</v>
      </c>
      <c r="F210" s="1">
        <v>1</v>
      </c>
      <c r="G210" s="2">
        <f t="shared" ref="G210:G235" si="123">G209+F209*SUM(B209:C209)</f>
        <v>469.46499999999941</v>
      </c>
      <c r="H210" s="2">
        <f t="shared" si="121"/>
        <v>471.5324999999994</v>
      </c>
      <c r="J210" s="38"/>
      <c r="K210" s="58"/>
      <c r="L210" s="2" t="str">
        <f>IF(ISNUMBER(E210),VLOOKUP(C210,'TE,EHnames'!$B$4:$F$11,'TE,EHnames'!$C$2,FALSE),"")</f>
        <v>RST/10/50-2/1</v>
      </c>
      <c r="M210" s="2" t="str">
        <f>IF(ISNUMBER(E210),VLOOKUP(C210,'TE,EHnames'!$B$4:$F$11,'TE,EHnames'!$F$2,FALSE),"")</f>
        <v>PT100-3000</v>
      </c>
      <c r="O210" s="13" t="str">
        <f t="shared" si="122"/>
        <v/>
      </c>
      <c r="S210" t="str">
        <f>IFERROR(VLOOKUP(P210,Racks!$H$4:$M$30,6),"")</f>
        <v/>
      </c>
      <c r="V210" s="54">
        <f>COUNTIFS('Sec-Sub'!$K$4:$K$164,"&lt;="&amp;H210)</f>
        <v>125</v>
      </c>
      <c r="W210" s="54" t="str">
        <f>VLOOKUP(V210,'Sec-Sub'!$A$4:$C$164,2,FALSE)</f>
        <v>HEBT</v>
      </c>
      <c r="X210" s="54" t="str">
        <f>VLOOKUP(V210,'Sec-Sub'!$A$4:$C$164,3,FALSE)</f>
        <v>130</v>
      </c>
      <c r="Y210" s="54" t="str">
        <f>CONCATENATE(X210,Names!$I$3)</f>
        <v>130PRL</v>
      </c>
      <c r="AC210" s="646"/>
      <c r="AD210" s="1821">
        <v>1</v>
      </c>
      <c r="AE210" s="659"/>
      <c r="AI210" s="1266" t="str">
        <f>IF(ISNUMBER(R210),CONCATENATE(Names!$C$3,R210),"")</f>
        <v/>
      </c>
      <c r="AK210" t="str">
        <f t="shared" si="111"/>
        <v/>
      </c>
      <c r="AL210">
        <f t="shared" si="112"/>
        <v>116</v>
      </c>
      <c r="AM210" t="str">
        <f t="shared" si="113"/>
        <v>HEBT</v>
      </c>
      <c r="AN210" t="str">
        <f t="shared" si="114"/>
        <v>130PRL</v>
      </c>
      <c r="AO210" t="str">
        <f t="shared" si="115"/>
        <v>116</v>
      </c>
      <c r="AP210" t="str">
        <f>IF(ISNUMBER(E210),CONCATENATE(Names!$C$5,Names!$N$3,AO210),"")</f>
        <v>PRLRL-116</v>
      </c>
      <c r="AQ210" t="str">
        <f>IF(ISNUMBER(E210),CONCATENATE(Names!$D$5,AO210),"")</f>
        <v>L116</v>
      </c>
      <c r="AR210" t="str">
        <f>IF(ISNUMBER(E210),CONCATENATE(Names!$C$10,Names!$N$3,AQ210),"")</f>
        <v>PRLEH-L116</v>
      </c>
      <c r="AS210" t="str">
        <f>IF(ISNUMBER(E210),CONCATENATE(Names!$C$11,Names!$N$3,AQ210),"")</f>
        <v>PRLTE-L116</v>
      </c>
      <c r="AU210" s="13" t="str">
        <f t="shared" si="116"/>
        <v/>
      </c>
      <c r="AV210" t="str">
        <f t="shared" si="117"/>
        <v/>
      </c>
      <c r="AW210" t="str">
        <f t="shared" si="118"/>
        <v/>
      </c>
      <c r="AX210" t="str">
        <f t="shared" si="119"/>
        <v/>
      </c>
      <c r="AY210" t="str">
        <f t="shared" si="120"/>
        <v/>
      </c>
      <c r="AZ210" t="str">
        <f>IF(ISNUMBER(A210),CONCATENATE(Names!$C$6,Names!$N$3,AU210,A210),"")</f>
        <v/>
      </c>
      <c r="BA210" t="str">
        <f>IF(ISNUMBER(A210),CONCATENATE(Names!$C$7,Names!$N$3,AU210,A210),"")</f>
        <v/>
      </c>
      <c r="BB210" t="str">
        <f>IF(ISNUMBER(A210),CONCATENATE(Names!$C$8,Names!$N$3,AU210,A210),"")</f>
        <v/>
      </c>
      <c r="BC210" t="str">
        <f>IF(ISNUMBER(A210),CONCATENATE(Names!$D$6,AY210),"")</f>
        <v/>
      </c>
      <c r="BD210" t="str">
        <f>IF(ISNUMBER(A210),CONCATENATE(Names!$C$10,Names!$N$3,BC210),"")</f>
        <v/>
      </c>
      <c r="BE210" t="str">
        <f>IF(ISNUMBER(A210),CONCATENATE(Names!$C$11,Names!$N$3,BC210),"")</f>
        <v/>
      </c>
      <c r="BF210" t="str">
        <f>IF(ISNUMBER(A210),CONCATENATE(Names!$D$7,AY210),"")</f>
        <v/>
      </c>
      <c r="BG210" t="str">
        <f>IF(ISNUMBER(A210),CONCATENATE(Names!$C$10,Names!$N$3,BF210),"")</f>
        <v/>
      </c>
      <c r="BH210" t="str">
        <f>IF(ISNUMBER(A210),CONCATENATE(Names!$C$11,Names!$N$3,BF210),"")</f>
        <v/>
      </c>
      <c r="BI210" t="str">
        <f>IF(ISNUMBER(A210),CONCATENATE(Names!$C$12,Names!$N$3,BC210),"")</f>
        <v/>
      </c>
      <c r="BJ210" t="str">
        <f>IF(ISNUMBER(A210),CONCATENATE(Names!$C$24,Names!$N$3,AY210),"")</f>
        <v/>
      </c>
      <c r="BK210" t="str">
        <f>IF(ISNUMBER(A210),CONCATENATE(Names!$C$9,Names!$N$3,AY210),"")</f>
        <v/>
      </c>
      <c r="BS210" s="157"/>
      <c r="BT210" s="105">
        <f>COUNTIFS($BW$5:BW210,"&lt;&gt;"&amp;"")</f>
        <v>33</v>
      </c>
      <c r="BU210" s="103" t="str">
        <f t="shared" si="94"/>
        <v/>
      </c>
      <c r="BV210" s="103" t="str">
        <f t="shared" si="95"/>
        <v/>
      </c>
      <c r="BW210" s="103"/>
      <c r="BY210" t="str">
        <f>IF($BW210="","",CONCATENATE($BW210,Names!$N$3,$BX210))</f>
        <v/>
      </c>
      <c r="BZ210" s="157"/>
      <c r="CA210" s="13" t="str">
        <f>IF(ISNUMBER(A210),CONCATENATE(W210,Names!$H$3,Y210,Names!$J$3,Names!$K$3,Names!$L$3,BK210),"")</f>
        <v/>
      </c>
      <c r="CB210" s="13" t="str">
        <f>IF(ISNUMBER(A210),CONCATENATE(W210,Names!$H$3,Y210,Names!$J$3,Names!$K$3,Names!$L$3,BB210),"")</f>
        <v/>
      </c>
      <c r="CC210" s="13" t="str">
        <f>IF($BW210="","",CONCATENATE(W210,Names!$H$3,Y210,Names!$J$3,Names!$K$3,Names!$L$3,$BW210,Names!$N$3,$BX210))</f>
        <v/>
      </c>
      <c r="CF210" s="13" t="str">
        <f>IF(ISNUMBER($A210),CONCATENATE($BK210,Names!$P$3,Dev!$DA$130),"")</f>
        <v/>
      </c>
      <c r="CG210" s="13" t="str">
        <f>IF(ISNUMBER($A210),CONCATENATE($BK210,Names!$P$3,Dev!$DD$130),"")</f>
        <v/>
      </c>
      <c r="CH210" s="13" t="str">
        <f>IF(ISNUMBER($A210),CONCATENATE($BK210,Names!$P$3,Dev!$DG$130),"")</f>
        <v/>
      </c>
      <c r="CI210" s="13" t="str">
        <f>IF(ISNUMBER($A210),CONCATENATE($BK210,Names!$P$3,Dev!$DK$130),"")</f>
        <v/>
      </c>
      <c r="CJ210" s="13" t="str">
        <f>IF(ISNUMBER($A210),CONCATENATE($BK210,Names!$P$3,Dev!$DN$130),"")</f>
        <v/>
      </c>
      <c r="CK210" s="13" t="str">
        <f>IF(ISNUMBER($A210),CONCATENATE($BK210,Names!$P$3,Dev!$DQ$130),"")</f>
        <v/>
      </c>
      <c r="CL210" s="13"/>
      <c r="CM210" s="13" t="str">
        <f>""</f>
        <v/>
      </c>
      <c r="CN210" s="13" t="str">
        <f>IF(ISNUMBER($A210),CONCATENATE($BB210,Names!$P$3,Dev!$CZ$48),"")</f>
        <v/>
      </c>
      <c r="CO210" s="13" t="str">
        <f>IF(ISNUMBER($A210),CONCATENATE($BB210,Names!$P$3,Dev!$DF$48),"")</f>
        <v/>
      </c>
      <c r="CP210" s="13" t="str">
        <f>IF(ISNUMBER($A210),CONCATENATE($BB210,Names!$P$3,Dev!$DI$48),"")</f>
        <v/>
      </c>
      <c r="CQ210" s="13" t="str">
        <f>IF(ISNUMBER($A210),CONCATENATE($BB210,Names!$P$3,Dev!$DM$48),"")</f>
        <v/>
      </c>
      <c r="CR210" s="13" t="str">
        <f>IF(ISNUMBER($A210),CONCATENATE($BB210,Names!$P$3,Dev!$DV$48),"")</f>
        <v/>
      </c>
      <c r="CS210" s="13" t="str">
        <f>IF(ISNUMBER($A210),CONCATENATE($BB210,Names!$P$3,Dev!$DZ$48),"")</f>
        <v/>
      </c>
      <c r="CT210" s="13" t="str">
        <f>IF(ISNUMBER($A210),CONCATENATE($BB210,Names!$P$3,Dev!$EI$48),"")</f>
        <v/>
      </c>
      <c r="CU210" s="13" t="str">
        <f>IF(ISNUMBER($A210),CONCATENATE($BB210,Names!$P$3,Dev!$FZ$48),"")</f>
        <v/>
      </c>
      <c r="CV210" s="13" t="str">
        <f>IF(ISNUMBER($A210),CONCATENATE($BB210,Names!$P$3,Dev!$GI$48),"")</f>
        <v/>
      </c>
      <c r="CW210" s="13" t="str">
        <f>IF(ISNUMBER($A210),CONCATENATE($BB210,Names!$P$3,Dev!$GM$48),"")</f>
        <v/>
      </c>
      <c r="CX210" s="13"/>
      <c r="CY210" s="13" t="str">
        <f>IF(ISNUMBER($A210),CONCATENATE($BB210,Names!$P$3,Dev!$EM$48),"")</f>
        <v/>
      </c>
      <c r="CZ210" s="13" t="str">
        <f>IF(ISNUMBER($A210),CONCATENATE($BB210,Names!$P$3,Dev!$EV$48),"")</f>
        <v/>
      </c>
      <c r="DA210" s="13" t="str">
        <f>IF(ISNUMBER($A210),CONCATENATE($BB210,Names!$P$3,Dev!$EZ$48),"")</f>
        <v/>
      </c>
      <c r="DB210" s="13" t="str">
        <f>IF(ISNUMBER($A210),CONCATENATE($BB210,Names!$P$3,Dev!$FI$48),"")</f>
        <v/>
      </c>
      <c r="DC210" s="13" t="str">
        <f>IF(ISNUMBER($A210),CONCATENATE($BB210,Names!$P$3,Dev!$FM$48),"")</f>
        <v/>
      </c>
      <c r="DD210" s="13" t="str">
        <f>IF(ISNUMBER($A210),CONCATENATE($BB210,Names!$P$3,Dev!$FV$48),"")</f>
        <v/>
      </c>
      <c r="DE210" s="13" t="str">
        <f>IF(ISNUMBER($A210),CONCATENATE($BB210,Names!$P$3,Dev!$GP$48),"")</f>
        <v/>
      </c>
      <c r="DI210" s="105">
        <f>COUNTIFS($DL$5:DL210,"&lt;&gt;"&amp;"")</f>
        <v>14</v>
      </c>
      <c r="DJ210" s="1198" t="str">
        <f t="shared" si="109"/>
        <v>HEBT</v>
      </c>
      <c r="DK210" s="1198" t="str">
        <f t="shared" si="110"/>
        <v>130PRL</v>
      </c>
      <c r="DL210" s="1198" t="str">
        <f>"&lt;-"</f>
        <v>&lt;-</v>
      </c>
      <c r="DM210" s="1198" t="str">
        <f>IF($DL210="","",_xlfn.CONCAT(Names!$D$5,$AO210))</f>
        <v>L116</v>
      </c>
      <c r="DN210" s="1198" t="str">
        <f>IF($DL210="","",CONCATENATE(Names!$C$26,Names!$N$3,$DM210))</f>
        <v>PRLEHC-L116</v>
      </c>
      <c r="DO210" s="1198" t="str">
        <f>IF($DL210="","",CONCATENATE(Names!$C$25,Names!$N$3,$DM210))</f>
        <v>PRLTEC-L116</v>
      </c>
    </row>
    <row r="211" spans="1:119">
      <c r="A211" s="5"/>
      <c r="C211" s="1">
        <v>4.1349999999999998</v>
      </c>
      <c r="D211" s="1">
        <v>50</v>
      </c>
      <c r="E211">
        <v>117</v>
      </c>
      <c r="F211" s="1">
        <v>1</v>
      </c>
      <c r="G211" s="2">
        <f t="shared" si="123"/>
        <v>473.5999999999994</v>
      </c>
      <c r="H211" s="2">
        <f t="shared" si="121"/>
        <v>475.66749999999939</v>
      </c>
      <c r="J211" s="38"/>
      <c r="K211" s="58"/>
      <c r="L211" s="2" t="str">
        <f>IF(ISNUMBER(E211),VLOOKUP(C211,'TE,EHnames'!$B$4:$F$11,'TE,EHnames'!$C$2,FALSE),"")</f>
        <v>RST/10/50-2/1</v>
      </c>
      <c r="M211" s="2" t="str">
        <f>IF(ISNUMBER(E211),VLOOKUP(C211,'TE,EHnames'!$B$4:$F$11,'TE,EHnames'!$F$2,FALSE),"")</f>
        <v>PT100-3000</v>
      </c>
      <c r="O211" s="13" t="str">
        <f t="shared" si="122"/>
        <v/>
      </c>
      <c r="S211" t="str">
        <f>IFERROR(VLOOKUP(P211,Racks!$H$4:$M$30,6),"")</f>
        <v/>
      </c>
      <c r="V211" s="54">
        <f>COUNTIFS('Sec-Sub'!$K$4:$K$164,"&lt;="&amp;H211)</f>
        <v>127</v>
      </c>
      <c r="W211" s="54" t="str">
        <f>VLOOKUP(V211,'Sec-Sub'!$A$4:$C$164,2,FALSE)</f>
        <v>HEBT</v>
      </c>
      <c r="X211" s="54" t="str">
        <f>VLOOKUP(V211,'Sec-Sub'!$A$4:$C$164,3,FALSE)</f>
        <v>140</v>
      </c>
      <c r="Y211" s="54" t="str">
        <f>CONCATENATE(X211,Names!$I$3)</f>
        <v>140PRL</v>
      </c>
      <c r="AC211" s="646"/>
      <c r="AD211" s="1822"/>
      <c r="AE211" s="660"/>
      <c r="AI211" s="1266" t="str">
        <f>IF(ISNUMBER(R211),CONCATENATE(Names!$C$3,R211),"")</f>
        <v/>
      </c>
      <c r="AK211" t="str">
        <f t="shared" si="111"/>
        <v/>
      </c>
      <c r="AL211">
        <f t="shared" si="112"/>
        <v>117</v>
      </c>
      <c r="AM211" t="str">
        <f t="shared" si="113"/>
        <v>HEBT</v>
      </c>
      <c r="AN211" t="str">
        <f t="shared" si="114"/>
        <v>140PRL</v>
      </c>
      <c r="AO211" t="str">
        <f t="shared" si="115"/>
        <v>117</v>
      </c>
      <c r="AP211" t="str">
        <f>IF(ISNUMBER(E211),CONCATENATE(Names!$C$5,Names!$N$3,AO211),"")</f>
        <v>PRLRL-117</v>
      </c>
      <c r="AQ211" t="str">
        <f>IF(ISNUMBER(E211),CONCATENATE(Names!$D$5,AO211),"")</f>
        <v>L117</v>
      </c>
      <c r="AR211" t="str">
        <f>IF(ISNUMBER(E211),CONCATENATE(Names!$C$10,Names!$N$3,AQ211),"")</f>
        <v>PRLEH-L117</v>
      </c>
      <c r="AS211" t="str">
        <f>IF(ISNUMBER(E211),CONCATENATE(Names!$C$11,Names!$N$3,AQ211),"")</f>
        <v>PRLTE-L117</v>
      </c>
      <c r="AU211" s="13" t="str">
        <f t="shared" si="116"/>
        <v/>
      </c>
      <c r="AV211" t="str">
        <f t="shared" si="117"/>
        <v/>
      </c>
      <c r="AW211" t="str">
        <f t="shared" si="118"/>
        <v/>
      </c>
      <c r="AX211" t="str">
        <f t="shared" si="119"/>
        <v/>
      </c>
      <c r="AY211" t="str">
        <f t="shared" si="120"/>
        <v/>
      </c>
      <c r="AZ211" t="str">
        <f>IF(ISNUMBER(A211),CONCATENATE(Names!$C$6,Names!$N$3,AU211,A211),"")</f>
        <v/>
      </c>
      <c r="BA211" t="str">
        <f>IF(ISNUMBER(A211),CONCATENATE(Names!$C$7,Names!$N$3,AU211,A211),"")</f>
        <v/>
      </c>
      <c r="BB211" t="str">
        <f>IF(ISNUMBER(A211),CONCATENATE(Names!$C$8,Names!$N$3,AU211,A211),"")</f>
        <v/>
      </c>
      <c r="BC211" t="str">
        <f>IF(ISNUMBER(A211),CONCATENATE(Names!$D$6,AY211),"")</f>
        <v/>
      </c>
      <c r="BD211" t="str">
        <f>IF(ISNUMBER(A211),CONCATENATE(Names!$C$10,Names!$N$3,BC211),"")</f>
        <v/>
      </c>
      <c r="BE211" t="str">
        <f>IF(ISNUMBER(A211),CONCATENATE(Names!$C$11,Names!$N$3,BC211),"")</f>
        <v/>
      </c>
      <c r="BF211" t="str">
        <f>IF(ISNUMBER(A211),CONCATENATE(Names!$D$7,AY211),"")</f>
        <v/>
      </c>
      <c r="BG211" t="str">
        <f>IF(ISNUMBER(A211),CONCATENATE(Names!$C$10,Names!$N$3,BF211),"")</f>
        <v/>
      </c>
      <c r="BH211" t="str">
        <f>IF(ISNUMBER(A211),CONCATENATE(Names!$C$11,Names!$N$3,BF211),"")</f>
        <v/>
      </c>
      <c r="BI211" t="str">
        <f>IF(ISNUMBER(A211),CONCATENATE(Names!$C$12,Names!$N$3,BC211),"")</f>
        <v/>
      </c>
      <c r="BJ211" t="str">
        <f>IF(ISNUMBER(A211),CONCATENATE(Names!$C$24,Names!$N$3,AY211),"")</f>
        <v/>
      </c>
      <c r="BK211" t="str">
        <f>IF(ISNUMBER(A211),CONCATENATE(Names!$C$9,Names!$N$3,AY211),"")</f>
        <v/>
      </c>
      <c r="BS211" s="157"/>
      <c r="BT211" s="105">
        <f>COUNTIFS($BW$5:BW211,"&lt;&gt;"&amp;"")</f>
        <v>33</v>
      </c>
      <c r="BU211" s="103" t="str">
        <f t="shared" si="94"/>
        <v/>
      </c>
      <c r="BV211" s="103" t="str">
        <f t="shared" si="95"/>
        <v/>
      </c>
      <c r="BW211" s="103"/>
      <c r="BY211" t="str">
        <f>IF($BW211="","",CONCATENATE($BW211,Names!$N$3,$BX211))</f>
        <v/>
      </c>
      <c r="BZ211" s="157"/>
      <c r="CA211" s="13" t="str">
        <f>IF(ISNUMBER(A211),CONCATENATE(W211,Names!$H$3,Y211,Names!$J$3,Names!$K$3,Names!$L$3,BK211),"")</f>
        <v/>
      </c>
      <c r="CB211" s="13" t="str">
        <f>IF(ISNUMBER(A211),CONCATENATE(W211,Names!$H$3,Y211,Names!$J$3,Names!$K$3,Names!$L$3,BB211),"")</f>
        <v/>
      </c>
      <c r="CC211" s="13" t="str">
        <f>IF($BW211="","",CONCATENATE(W211,Names!$H$3,Y211,Names!$J$3,Names!$K$3,Names!$L$3,$BW211,Names!$N$3,$BX211))</f>
        <v/>
      </c>
      <c r="CF211" s="13" t="str">
        <f>IF(ISNUMBER($A211),CONCATENATE($BK211,Names!$P$3,Dev!$DA$130),"")</f>
        <v/>
      </c>
      <c r="CG211" s="13" t="str">
        <f>IF(ISNUMBER($A211),CONCATENATE($BK211,Names!$P$3,Dev!$DD$130),"")</f>
        <v/>
      </c>
      <c r="CH211" s="13" t="str">
        <f>IF(ISNUMBER($A211),CONCATENATE($BK211,Names!$P$3,Dev!$DG$130),"")</f>
        <v/>
      </c>
      <c r="CI211" s="13" t="str">
        <f>IF(ISNUMBER($A211),CONCATENATE($BK211,Names!$P$3,Dev!$DK$130),"")</f>
        <v/>
      </c>
      <c r="CJ211" s="13" t="str">
        <f>IF(ISNUMBER($A211),CONCATENATE($BK211,Names!$P$3,Dev!$DN$130),"")</f>
        <v/>
      </c>
      <c r="CK211" s="13" t="str">
        <f>IF(ISNUMBER($A211),CONCATENATE($BK211,Names!$P$3,Dev!$DQ$130),"")</f>
        <v/>
      </c>
      <c r="CL211" s="13"/>
      <c r="CM211" s="13" t="str">
        <f>""</f>
        <v/>
      </c>
      <c r="CN211" s="13" t="str">
        <f>IF(ISNUMBER($A211),CONCATENATE($BB211,Names!$P$3,Dev!$CZ$48),"")</f>
        <v/>
      </c>
      <c r="CO211" s="13" t="str">
        <f>IF(ISNUMBER($A211),CONCATENATE($BB211,Names!$P$3,Dev!$DF$48),"")</f>
        <v/>
      </c>
      <c r="CP211" s="13" t="str">
        <f>IF(ISNUMBER($A211),CONCATENATE($BB211,Names!$P$3,Dev!$DI$48),"")</f>
        <v/>
      </c>
      <c r="CQ211" s="13" t="str">
        <f>IF(ISNUMBER($A211),CONCATENATE($BB211,Names!$P$3,Dev!$DM$48),"")</f>
        <v/>
      </c>
      <c r="CR211" s="13" t="str">
        <f>IF(ISNUMBER($A211),CONCATENATE($BB211,Names!$P$3,Dev!$DV$48),"")</f>
        <v/>
      </c>
      <c r="CS211" s="13" t="str">
        <f>IF(ISNUMBER($A211),CONCATENATE($BB211,Names!$P$3,Dev!$DZ$48),"")</f>
        <v/>
      </c>
      <c r="CT211" s="13" t="str">
        <f>IF(ISNUMBER($A211),CONCATENATE($BB211,Names!$P$3,Dev!$EI$48),"")</f>
        <v/>
      </c>
      <c r="CU211" s="13" t="str">
        <f>IF(ISNUMBER($A211),CONCATENATE($BB211,Names!$P$3,Dev!$FZ$48),"")</f>
        <v/>
      </c>
      <c r="CV211" s="13" t="str">
        <f>IF(ISNUMBER($A211),CONCATENATE($BB211,Names!$P$3,Dev!$GI$48),"")</f>
        <v/>
      </c>
      <c r="CW211" s="13" t="str">
        <f>IF(ISNUMBER($A211),CONCATENATE($BB211,Names!$P$3,Dev!$GM$48),"")</f>
        <v/>
      </c>
      <c r="CX211" s="13"/>
      <c r="CY211" s="13" t="str">
        <f>IF(ISNUMBER($A211),CONCATENATE($BB211,Names!$P$3,Dev!$EM$48),"")</f>
        <v/>
      </c>
      <c r="CZ211" s="13" t="str">
        <f>IF(ISNUMBER($A211),CONCATENATE($BB211,Names!$P$3,Dev!$EV$48),"")</f>
        <v/>
      </c>
      <c r="DA211" s="13" t="str">
        <f>IF(ISNUMBER($A211),CONCATENATE($BB211,Names!$P$3,Dev!$EZ$48),"")</f>
        <v/>
      </c>
      <c r="DB211" s="13" t="str">
        <f>IF(ISNUMBER($A211),CONCATENATE($BB211,Names!$P$3,Dev!$FI$48),"")</f>
        <v/>
      </c>
      <c r="DC211" s="13" t="str">
        <f>IF(ISNUMBER($A211),CONCATENATE($BB211,Names!$P$3,Dev!$FM$48),"")</f>
        <v/>
      </c>
      <c r="DD211" s="13" t="str">
        <f>IF(ISNUMBER($A211),CONCATENATE($BB211,Names!$P$3,Dev!$FV$48),"")</f>
        <v/>
      </c>
      <c r="DE211" s="13" t="str">
        <f>IF(ISNUMBER($A211),CONCATENATE($BB211,Names!$P$3,Dev!$GP$48),"")</f>
        <v/>
      </c>
      <c r="DI211" s="105">
        <f>COUNTIFS($DL$5:DL211,"&lt;&gt;"&amp;"")</f>
        <v>15</v>
      </c>
      <c r="DJ211" s="1198" t="str">
        <f t="shared" si="109"/>
        <v>HEBT</v>
      </c>
      <c r="DK211" s="1198" t="str">
        <f t="shared" si="110"/>
        <v>140PRL</v>
      </c>
      <c r="DL211" s="1198" t="str">
        <f>"&lt;-"</f>
        <v>&lt;-</v>
      </c>
      <c r="DM211" s="1198" t="str">
        <f>IF($DL211="","",_xlfn.CONCAT(Names!$D$5,$AO211))</f>
        <v>L117</v>
      </c>
      <c r="DN211" s="1198" t="str">
        <f>IF($DL211="","",CONCATENATE(Names!$C$26,Names!$N$3,$DM211))</f>
        <v>PRLEHC-L117</v>
      </c>
      <c r="DO211" s="1198" t="str">
        <f>IF($DL211="","",CONCATENATE(Names!$C$25,Names!$N$3,$DM211))</f>
        <v>PRLTEC-L117</v>
      </c>
    </row>
    <row r="212" spans="1:119">
      <c r="A212" s="5"/>
      <c r="C212" s="1">
        <v>4.1349999999999998</v>
      </c>
      <c r="D212" s="1">
        <v>50</v>
      </c>
      <c r="E212">
        <v>118</v>
      </c>
      <c r="F212" s="1">
        <v>1</v>
      </c>
      <c r="G212" s="2">
        <f t="shared" si="123"/>
        <v>477.73499999999939</v>
      </c>
      <c r="H212" s="2">
        <f t="shared" si="121"/>
        <v>479.80249999999938</v>
      </c>
      <c r="J212" s="38"/>
      <c r="K212" s="58"/>
      <c r="L212" s="2" t="str">
        <f>IF(ISNUMBER(E212),VLOOKUP(C212,'TE,EHnames'!$B$4:$F$11,'TE,EHnames'!$C$2,FALSE),"")</f>
        <v>RST/10/50-2/1</v>
      </c>
      <c r="M212" s="2" t="str">
        <f>IF(ISNUMBER(E212),VLOOKUP(C212,'TE,EHnames'!$B$4:$F$11,'TE,EHnames'!$F$2,FALSE),"")</f>
        <v>PT100-3000</v>
      </c>
      <c r="O212" s="13" t="str">
        <f t="shared" si="122"/>
        <v/>
      </c>
      <c r="S212" t="str">
        <f>IFERROR(VLOOKUP(P212,Racks!$H$4:$M$30,6),"")</f>
        <v/>
      </c>
      <c r="V212" s="54">
        <f>COUNTIFS('Sec-Sub'!$K$4:$K$164,"&lt;="&amp;H212)</f>
        <v>127</v>
      </c>
      <c r="W212" s="54" t="str">
        <f>VLOOKUP(V212,'Sec-Sub'!$A$4:$C$164,2,FALSE)</f>
        <v>HEBT</v>
      </c>
      <c r="X212" s="54" t="str">
        <f>VLOOKUP(V212,'Sec-Sub'!$A$4:$C$164,3,FALSE)</f>
        <v>140</v>
      </c>
      <c r="Y212" s="54" t="str">
        <f>CONCATENATE(X212,Names!$I$3)</f>
        <v>140PRL</v>
      </c>
      <c r="AC212" s="646"/>
      <c r="AD212" s="1823">
        <v>1</v>
      </c>
      <c r="AE212" s="660"/>
      <c r="AI212" s="1266" t="str">
        <f>IF(ISNUMBER(R212),CONCATENATE(Names!$C$3,R212),"")</f>
        <v/>
      </c>
      <c r="AK212" t="str">
        <f t="shared" si="111"/>
        <v/>
      </c>
      <c r="AL212">
        <f t="shared" si="112"/>
        <v>118</v>
      </c>
      <c r="AM212" t="str">
        <f t="shared" si="113"/>
        <v>HEBT</v>
      </c>
      <c r="AN212" t="str">
        <f t="shared" si="114"/>
        <v>140PRL</v>
      </c>
      <c r="AO212" t="str">
        <f t="shared" si="115"/>
        <v>118</v>
      </c>
      <c r="AP212" t="str">
        <f>IF(ISNUMBER(E212),CONCATENATE(Names!$C$5,Names!$N$3,AO212),"")</f>
        <v>PRLRL-118</v>
      </c>
      <c r="AQ212" t="str">
        <f>IF(ISNUMBER(E212),CONCATENATE(Names!$D$5,AO212),"")</f>
        <v>L118</v>
      </c>
      <c r="AR212" t="str">
        <f>IF(ISNUMBER(E212),CONCATENATE(Names!$C$10,Names!$N$3,AQ212),"")</f>
        <v>PRLEH-L118</v>
      </c>
      <c r="AS212" t="str">
        <f>IF(ISNUMBER(E212),CONCATENATE(Names!$C$11,Names!$N$3,AQ212),"")</f>
        <v>PRLTE-L118</v>
      </c>
      <c r="AU212" s="13" t="str">
        <f t="shared" si="116"/>
        <v/>
      </c>
      <c r="AV212" t="str">
        <f t="shared" si="117"/>
        <v/>
      </c>
      <c r="AW212" t="str">
        <f t="shared" si="118"/>
        <v/>
      </c>
      <c r="AX212" t="str">
        <f t="shared" si="119"/>
        <v/>
      </c>
      <c r="AY212" t="str">
        <f t="shared" si="120"/>
        <v/>
      </c>
      <c r="AZ212" t="str">
        <f>IF(ISNUMBER(A212),CONCATENATE(Names!$C$6,Names!$N$3,AU212,A212),"")</f>
        <v/>
      </c>
      <c r="BA212" t="str">
        <f>IF(ISNUMBER(A212),CONCATENATE(Names!$C$7,Names!$N$3,AU212,A212),"")</f>
        <v/>
      </c>
      <c r="BB212" t="str">
        <f>IF(ISNUMBER(A212),CONCATENATE(Names!$C$8,Names!$N$3,AU212,A212),"")</f>
        <v/>
      </c>
      <c r="BC212" t="str">
        <f>IF(ISNUMBER(A212),CONCATENATE(Names!$D$6,AY212),"")</f>
        <v/>
      </c>
      <c r="BD212" t="str">
        <f>IF(ISNUMBER(A212),CONCATENATE(Names!$C$10,Names!$N$3,BC212),"")</f>
        <v/>
      </c>
      <c r="BE212" t="str">
        <f>IF(ISNUMBER(A212),CONCATENATE(Names!$C$11,Names!$N$3,BC212),"")</f>
        <v/>
      </c>
      <c r="BF212" t="str">
        <f>IF(ISNUMBER(A212),CONCATENATE(Names!$D$7,AY212),"")</f>
        <v/>
      </c>
      <c r="BG212" t="str">
        <f>IF(ISNUMBER(A212),CONCATENATE(Names!$C$10,Names!$N$3,BF212),"")</f>
        <v/>
      </c>
      <c r="BH212" t="str">
        <f>IF(ISNUMBER(A212),CONCATENATE(Names!$C$11,Names!$N$3,BF212),"")</f>
        <v/>
      </c>
      <c r="BI212" t="str">
        <f>IF(ISNUMBER(A212),CONCATENATE(Names!$C$12,Names!$N$3,BC212),"")</f>
        <v/>
      </c>
      <c r="BJ212" t="str">
        <f>IF(ISNUMBER(A212),CONCATENATE(Names!$C$24,Names!$N$3,AY212),"")</f>
        <v/>
      </c>
      <c r="BK212" t="str">
        <f>IF(ISNUMBER(A212),CONCATENATE(Names!$C$9,Names!$N$3,AY212),"")</f>
        <v/>
      </c>
      <c r="BS212" s="157"/>
      <c r="BT212" s="105">
        <f>COUNTIFS($BW$5:BW212,"&lt;&gt;"&amp;"")</f>
        <v>33</v>
      </c>
      <c r="BU212" s="103" t="str">
        <f t="shared" si="94"/>
        <v/>
      </c>
      <c r="BV212" s="103" t="str">
        <f t="shared" si="95"/>
        <v/>
      </c>
      <c r="BW212" s="103"/>
      <c r="BY212" t="str">
        <f>IF($BW212="","",CONCATENATE($BW212,Names!$N$3,$BX212))</f>
        <v/>
      </c>
      <c r="BZ212" s="157"/>
      <c r="CA212" s="13" t="str">
        <f>IF(ISNUMBER(A212),CONCATENATE(W212,Names!$H$3,Y212,Names!$J$3,Names!$K$3,Names!$L$3,BK212),"")</f>
        <v/>
      </c>
      <c r="CB212" s="13" t="str">
        <f>IF(ISNUMBER(A212),CONCATENATE(W212,Names!$H$3,Y212,Names!$J$3,Names!$K$3,Names!$L$3,BB212),"")</f>
        <v/>
      </c>
      <c r="CC212" s="13" t="str">
        <f>IF($BW212="","",CONCATENATE(W212,Names!$H$3,Y212,Names!$J$3,Names!$K$3,Names!$L$3,$BW212,Names!$N$3,$BX212))</f>
        <v/>
      </c>
      <c r="CF212" s="13" t="str">
        <f>IF(ISNUMBER($A212),CONCATENATE($BK212,Names!$P$3,Dev!$DA$130),"")</f>
        <v/>
      </c>
      <c r="CG212" s="13" t="str">
        <f>IF(ISNUMBER($A212),CONCATENATE($BK212,Names!$P$3,Dev!$DD$130),"")</f>
        <v/>
      </c>
      <c r="CH212" s="13" t="str">
        <f>IF(ISNUMBER($A212),CONCATENATE($BK212,Names!$P$3,Dev!$DG$130),"")</f>
        <v/>
      </c>
      <c r="CI212" s="13" t="str">
        <f>IF(ISNUMBER($A212),CONCATENATE($BK212,Names!$P$3,Dev!$DK$130),"")</f>
        <v/>
      </c>
      <c r="CJ212" s="13" t="str">
        <f>IF(ISNUMBER($A212),CONCATENATE($BK212,Names!$P$3,Dev!$DN$130),"")</f>
        <v/>
      </c>
      <c r="CK212" s="13" t="str">
        <f>IF(ISNUMBER($A212),CONCATENATE($BK212,Names!$P$3,Dev!$DQ$130),"")</f>
        <v/>
      </c>
      <c r="CL212" s="13"/>
      <c r="CM212" s="13" t="str">
        <f>""</f>
        <v/>
      </c>
      <c r="CN212" s="13" t="str">
        <f>IF(ISNUMBER($A212),CONCATENATE($BB212,Names!$P$3,Dev!$CZ$48),"")</f>
        <v/>
      </c>
      <c r="CO212" s="13" t="str">
        <f>IF(ISNUMBER($A212),CONCATENATE($BB212,Names!$P$3,Dev!$DF$48),"")</f>
        <v/>
      </c>
      <c r="CP212" s="13" t="str">
        <f>IF(ISNUMBER($A212),CONCATENATE($BB212,Names!$P$3,Dev!$DI$48),"")</f>
        <v/>
      </c>
      <c r="CQ212" s="13" t="str">
        <f>IF(ISNUMBER($A212),CONCATENATE($BB212,Names!$P$3,Dev!$DM$48),"")</f>
        <v/>
      </c>
      <c r="CR212" s="13" t="str">
        <f>IF(ISNUMBER($A212),CONCATENATE($BB212,Names!$P$3,Dev!$DV$48),"")</f>
        <v/>
      </c>
      <c r="CS212" s="13" t="str">
        <f>IF(ISNUMBER($A212),CONCATENATE($BB212,Names!$P$3,Dev!$DZ$48),"")</f>
        <v/>
      </c>
      <c r="CT212" s="13" t="str">
        <f>IF(ISNUMBER($A212),CONCATENATE($BB212,Names!$P$3,Dev!$EI$48),"")</f>
        <v/>
      </c>
      <c r="CU212" s="13" t="str">
        <f>IF(ISNUMBER($A212),CONCATENATE($BB212,Names!$P$3,Dev!$FZ$48),"")</f>
        <v/>
      </c>
      <c r="CV212" s="13" t="str">
        <f>IF(ISNUMBER($A212),CONCATENATE($BB212,Names!$P$3,Dev!$GI$48),"")</f>
        <v/>
      </c>
      <c r="CW212" s="13" t="str">
        <f>IF(ISNUMBER($A212),CONCATENATE($BB212,Names!$P$3,Dev!$GM$48),"")</f>
        <v/>
      </c>
      <c r="CX212" s="13"/>
      <c r="CY212" s="13" t="str">
        <f>IF(ISNUMBER($A212),CONCATENATE($BB212,Names!$P$3,Dev!$EM$48),"")</f>
        <v/>
      </c>
      <c r="CZ212" s="13" t="str">
        <f>IF(ISNUMBER($A212),CONCATENATE($BB212,Names!$P$3,Dev!$EV$48),"")</f>
        <v/>
      </c>
      <c r="DA212" s="13" t="str">
        <f>IF(ISNUMBER($A212),CONCATENATE($BB212,Names!$P$3,Dev!$EZ$48),"")</f>
        <v/>
      </c>
      <c r="DB212" s="13" t="str">
        <f>IF(ISNUMBER($A212),CONCATENATE($BB212,Names!$P$3,Dev!$FI$48),"")</f>
        <v/>
      </c>
      <c r="DC212" s="13" t="str">
        <f>IF(ISNUMBER($A212),CONCATENATE($BB212,Names!$P$3,Dev!$FM$48),"")</f>
        <v/>
      </c>
      <c r="DD212" s="13" t="str">
        <f>IF(ISNUMBER($A212),CONCATENATE($BB212,Names!$P$3,Dev!$FV$48),"")</f>
        <v/>
      </c>
      <c r="DE212" s="13" t="str">
        <f>IF(ISNUMBER($A212),CONCATENATE($BB212,Names!$P$3,Dev!$GP$48),"")</f>
        <v/>
      </c>
      <c r="DI212" s="105">
        <f>COUNTIFS($DL$5:DL212,"&lt;&gt;"&amp;"")</f>
        <v>16</v>
      </c>
      <c r="DJ212" s="1198" t="str">
        <f t="shared" si="109"/>
        <v>HEBT</v>
      </c>
      <c r="DK212" s="1198" t="str">
        <f t="shared" si="110"/>
        <v>140PRL</v>
      </c>
      <c r="DL212" s="1198" t="str">
        <f>"-&gt;"</f>
        <v>-&gt;</v>
      </c>
      <c r="DM212" s="1198" t="str">
        <f>IF($DL212="","",_xlfn.CONCAT(Names!$D$5,$AO212))</f>
        <v>L118</v>
      </c>
      <c r="DN212" s="1198" t="str">
        <f>IF($DL212="","",CONCATENATE(Names!$C$26,Names!$N$3,$DM212))</f>
        <v>PRLEHC-L118</v>
      </c>
      <c r="DO212" s="1198" t="str">
        <f>IF($DL212="","",CONCATENATE(Names!$C$25,Names!$N$3,$DM212))</f>
        <v>PRLTEC-L118</v>
      </c>
    </row>
    <row r="213" spans="1:119">
      <c r="A213" s="5"/>
      <c r="C213" s="1">
        <v>4.1349999999999998</v>
      </c>
      <c r="D213" s="1">
        <v>50</v>
      </c>
      <c r="E213">
        <v>119</v>
      </c>
      <c r="F213" s="1">
        <v>1</v>
      </c>
      <c r="G213" s="2">
        <f t="shared" si="123"/>
        <v>481.86999999999938</v>
      </c>
      <c r="H213" s="2">
        <f t="shared" si="121"/>
        <v>483.93749999999937</v>
      </c>
      <c r="J213" s="38"/>
      <c r="K213" s="58"/>
      <c r="L213" s="2" t="str">
        <f>IF(ISNUMBER(E213),VLOOKUP(C213,'TE,EHnames'!$B$4:$F$11,'TE,EHnames'!$C$2,FALSE),"")</f>
        <v>RST/10/50-2/1</v>
      </c>
      <c r="M213" s="2" t="str">
        <f>IF(ISNUMBER(E213),VLOOKUP(C213,'TE,EHnames'!$B$4:$F$11,'TE,EHnames'!$F$2,FALSE),"")</f>
        <v>PT100-3000</v>
      </c>
      <c r="O213" s="13" t="str">
        <f t="shared" si="122"/>
        <v/>
      </c>
      <c r="S213" t="str">
        <f>IFERROR(VLOOKUP(P213,Racks!$H$4:$M$30,6),"")</f>
        <v/>
      </c>
      <c r="V213" s="54">
        <f>COUNTIFS('Sec-Sub'!$K$4:$K$164,"&lt;="&amp;H213)</f>
        <v>129</v>
      </c>
      <c r="W213" s="54" t="str">
        <f>VLOOKUP(V213,'Sec-Sub'!$A$4:$C$164,2,FALSE)</f>
        <v>HEBT</v>
      </c>
      <c r="X213" s="54" t="str">
        <f>VLOOKUP(V213,'Sec-Sub'!$A$4:$C$164,3,FALSE)</f>
        <v>150</v>
      </c>
      <c r="Y213" s="54" t="str">
        <f>CONCATENATE(X213,Names!$I$3)</f>
        <v>150PRL</v>
      </c>
      <c r="AC213" s="646"/>
      <c r="AD213" s="1823"/>
      <c r="AE213" s="660"/>
      <c r="AI213" s="1266" t="str">
        <f>IF(ISNUMBER(R213),CONCATENATE(Names!$C$3,R213),"")</f>
        <v/>
      </c>
      <c r="AK213" t="str">
        <f t="shared" si="111"/>
        <v/>
      </c>
      <c r="AL213">
        <f t="shared" si="112"/>
        <v>119</v>
      </c>
      <c r="AM213" t="str">
        <f t="shared" si="113"/>
        <v>HEBT</v>
      </c>
      <c r="AN213" t="str">
        <f t="shared" si="114"/>
        <v>150PRL</v>
      </c>
      <c r="AO213" t="str">
        <f t="shared" si="115"/>
        <v>119</v>
      </c>
      <c r="AP213" t="str">
        <f>IF(ISNUMBER(E213),CONCATENATE(Names!$C$5,Names!$N$3,AO213),"")</f>
        <v>PRLRL-119</v>
      </c>
      <c r="AQ213" t="str">
        <f>IF(ISNUMBER(E213),CONCATENATE(Names!$D$5,AO213),"")</f>
        <v>L119</v>
      </c>
      <c r="AR213" t="str">
        <f>IF(ISNUMBER(E213),CONCATENATE(Names!$C$10,Names!$N$3,AQ213),"")</f>
        <v>PRLEH-L119</v>
      </c>
      <c r="AS213" t="str">
        <f>IF(ISNUMBER(E213),CONCATENATE(Names!$C$11,Names!$N$3,AQ213),"")</f>
        <v>PRLTE-L119</v>
      </c>
      <c r="AU213" s="13" t="str">
        <f t="shared" si="116"/>
        <v/>
      </c>
      <c r="AV213" t="str">
        <f t="shared" si="117"/>
        <v/>
      </c>
      <c r="AW213" t="str">
        <f t="shared" si="118"/>
        <v/>
      </c>
      <c r="AX213" t="str">
        <f t="shared" si="119"/>
        <v/>
      </c>
      <c r="AY213" t="str">
        <f t="shared" si="120"/>
        <v/>
      </c>
      <c r="AZ213" t="str">
        <f>IF(ISNUMBER(A213),CONCATENATE(Names!$C$6,Names!$N$3,AU213,A213),"")</f>
        <v/>
      </c>
      <c r="BA213" t="str">
        <f>IF(ISNUMBER(A213),CONCATENATE(Names!$C$7,Names!$N$3,AU213,A213),"")</f>
        <v/>
      </c>
      <c r="BB213" t="str">
        <f>IF(ISNUMBER(A213),CONCATENATE(Names!$C$8,Names!$N$3,AU213,A213),"")</f>
        <v/>
      </c>
      <c r="BC213" t="str">
        <f>IF(ISNUMBER(A213),CONCATENATE(Names!$D$6,AY213),"")</f>
        <v/>
      </c>
      <c r="BD213" t="str">
        <f>IF(ISNUMBER(A213),CONCATENATE(Names!$C$10,Names!$N$3,BC213),"")</f>
        <v/>
      </c>
      <c r="BE213" t="str">
        <f>IF(ISNUMBER(A213),CONCATENATE(Names!$C$11,Names!$N$3,BC213),"")</f>
        <v/>
      </c>
      <c r="BF213" t="str">
        <f>IF(ISNUMBER(A213),CONCATENATE(Names!$D$7,AY213),"")</f>
        <v/>
      </c>
      <c r="BG213" t="str">
        <f>IF(ISNUMBER(A213),CONCATENATE(Names!$C$10,Names!$N$3,BF213),"")</f>
        <v/>
      </c>
      <c r="BH213" t="str">
        <f>IF(ISNUMBER(A213),CONCATENATE(Names!$C$11,Names!$N$3,BF213),"")</f>
        <v/>
      </c>
      <c r="BI213" t="str">
        <f>IF(ISNUMBER(A213),CONCATENATE(Names!$C$12,Names!$N$3,BC213),"")</f>
        <v/>
      </c>
      <c r="BJ213" t="str">
        <f>IF(ISNUMBER(A213),CONCATENATE(Names!$C$24,Names!$N$3,AY213),"")</f>
        <v/>
      </c>
      <c r="BK213" t="str">
        <f>IF(ISNUMBER(A213),CONCATENATE(Names!$C$9,Names!$N$3,AY213),"")</f>
        <v/>
      </c>
      <c r="BS213" s="157"/>
      <c r="BT213" s="105">
        <f>COUNTIFS($BW$5:BW213,"&lt;&gt;"&amp;"")</f>
        <v>33</v>
      </c>
      <c r="BU213" s="103" t="str">
        <f t="shared" si="94"/>
        <v/>
      </c>
      <c r="BV213" s="103" t="str">
        <f t="shared" si="95"/>
        <v/>
      </c>
      <c r="BW213" s="103"/>
      <c r="BY213" t="str">
        <f>IF($BW213="","",CONCATENATE($BW213,Names!$N$3,$BX213))</f>
        <v/>
      </c>
      <c r="BZ213" s="157"/>
      <c r="CA213" s="13" t="str">
        <f>IF(ISNUMBER(A213),CONCATENATE(W213,Names!$H$3,Y213,Names!$J$3,Names!$K$3,Names!$L$3,BK213),"")</f>
        <v/>
      </c>
      <c r="CB213" s="13" t="str">
        <f>IF(ISNUMBER(A213),CONCATENATE(W213,Names!$H$3,Y213,Names!$J$3,Names!$K$3,Names!$L$3,BB213),"")</f>
        <v/>
      </c>
      <c r="CC213" s="13" t="str">
        <f>IF($BW213="","",CONCATENATE(W213,Names!$H$3,Y213,Names!$J$3,Names!$K$3,Names!$L$3,$BW213,Names!$N$3,$BX213))</f>
        <v/>
      </c>
      <c r="CF213" s="13" t="str">
        <f>IF(ISNUMBER($A213),CONCATENATE($BK213,Names!$P$3,Dev!$DA$130),"")</f>
        <v/>
      </c>
      <c r="CG213" s="13" t="str">
        <f>IF(ISNUMBER($A213),CONCATENATE($BK213,Names!$P$3,Dev!$DD$130),"")</f>
        <v/>
      </c>
      <c r="CH213" s="13" t="str">
        <f>IF(ISNUMBER($A213),CONCATENATE($BK213,Names!$P$3,Dev!$DG$130),"")</f>
        <v/>
      </c>
      <c r="CI213" s="13" t="str">
        <f>IF(ISNUMBER($A213),CONCATENATE($BK213,Names!$P$3,Dev!$DK$130),"")</f>
        <v/>
      </c>
      <c r="CJ213" s="13" t="str">
        <f>IF(ISNUMBER($A213),CONCATENATE($BK213,Names!$P$3,Dev!$DN$130),"")</f>
        <v/>
      </c>
      <c r="CK213" s="13" t="str">
        <f>IF(ISNUMBER($A213),CONCATENATE($BK213,Names!$P$3,Dev!$DQ$130),"")</f>
        <v/>
      </c>
      <c r="CL213" s="13"/>
      <c r="CM213" s="13" t="str">
        <f>""</f>
        <v/>
      </c>
      <c r="CN213" s="13" t="str">
        <f>IF(ISNUMBER($A213),CONCATENATE($BB213,Names!$P$3,Dev!$CZ$48),"")</f>
        <v/>
      </c>
      <c r="CO213" s="13" t="str">
        <f>IF(ISNUMBER($A213),CONCATENATE($BB213,Names!$P$3,Dev!$DF$48),"")</f>
        <v/>
      </c>
      <c r="CP213" s="13" t="str">
        <f>IF(ISNUMBER($A213),CONCATENATE($BB213,Names!$P$3,Dev!$DI$48),"")</f>
        <v/>
      </c>
      <c r="CQ213" s="13" t="str">
        <f>IF(ISNUMBER($A213),CONCATENATE($BB213,Names!$P$3,Dev!$DM$48),"")</f>
        <v/>
      </c>
      <c r="CR213" s="13" t="str">
        <f>IF(ISNUMBER($A213),CONCATENATE($BB213,Names!$P$3,Dev!$DV$48),"")</f>
        <v/>
      </c>
      <c r="CS213" s="13" t="str">
        <f>IF(ISNUMBER($A213),CONCATENATE($BB213,Names!$P$3,Dev!$DZ$48),"")</f>
        <v/>
      </c>
      <c r="CT213" s="13" t="str">
        <f>IF(ISNUMBER($A213),CONCATENATE($BB213,Names!$P$3,Dev!$EI$48),"")</f>
        <v/>
      </c>
      <c r="CU213" s="13" t="str">
        <f>IF(ISNUMBER($A213),CONCATENATE($BB213,Names!$P$3,Dev!$FZ$48),"")</f>
        <v/>
      </c>
      <c r="CV213" s="13" t="str">
        <f>IF(ISNUMBER($A213),CONCATENATE($BB213,Names!$P$3,Dev!$GI$48),"")</f>
        <v/>
      </c>
      <c r="CW213" s="13" t="str">
        <f>IF(ISNUMBER($A213),CONCATENATE($BB213,Names!$P$3,Dev!$GM$48),"")</f>
        <v/>
      </c>
      <c r="CX213" s="13"/>
      <c r="CY213" s="13" t="str">
        <f>IF(ISNUMBER($A213),CONCATENATE($BB213,Names!$P$3,Dev!$EM$48),"")</f>
        <v/>
      </c>
      <c r="CZ213" s="13" t="str">
        <f>IF(ISNUMBER($A213),CONCATENATE($BB213,Names!$P$3,Dev!$EV$48),"")</f>
        <v/>
      </c>
      <c r="DA213" s="13" t="str">
        <f>IF(ISNUMBER($A213),CONCATENATE($BB213,Names!$P$3,Dev!$EZ$48),"")</f>
        <v/>
      </c>
      <c r="DB213" s="13" t="str">
        <f>IF(ISNUMBER($A213),CONCATENATE($BB213,Names!$P$3,Dev!$FI$48),"")</f>
        <v/>
      </c>
      <c r="DC213" s="13" t="str">
        <f>IF(ISNUMBER($A213),CONCATENATE($BB213,Names!$P$3,Dev!$FM$48),"")</f>
        <v/>
      </c>
      <c r="DD213" s="13" t="str">
        <f>IF(ISNUMBER($A213),CONCATENATE($BB213,Names!$P$3,Dev!$FV$48),"")</f>
        <v/>
      </c>
      <c r="DE213" s="13" t="str">
        <f>IF(ISNUMBER($A213),CONCATENATE($BB213,Names!$P$3,Dev!$GP$48),"")</f>
        <v/>
      </c>
      <c r="DI213" s="105">
        <f>COUNTIFS($DL$5:DL213,"&lt;&gt;"&amp;"")</f>
        <v>16</v>
      </c>
      <c r="DJ213" s="1198" t="str">
        <f t="shared" si="109"/>
        <v/>
      </c>
      <c r="DK213" s="1198" t="str">
        <f t="shared" si="110"/>
        <v/>
      </c>
      <c r="DL213" s="1198"/>
      <c r="DM213" s="1198" t="str">
        <f>IF($DL213="","",_xlfn.CONCAT(Names!$D$5,$AO213))</f>
        <v/>
      </c>
      <c r="DN213" s="1198" t="str">
        <f>IF($DL213="","",CONCATENATE(Names!$C$26,Names!$N$3,$DM213))</f>
        <v/>
      </c>
      <c r="DO213" s="1198" t="str">
        <f>IF($DL213="","",CONCATENATE(Names!$C$25,Names!$N$3,$DM213))</f>
        <v/>
      </c>
    </row>
    <row r="214" spans="1:119" s="51" customFormat="1" ht="13.5" thickBot="1">
      <c r="A214" s="50">
        <v>53</v>
      </c>
      <c r="B214" s="50">
        <v>0.25</v>
      </c>
      <c r="C214" s="50"/>
      <c r="D214" s="50">
        <v>20</v>
      </c>
      <c r="F214" s="51">
        <v>1</v>
      </c>
      <c r="G214" s="2">
        <f t="shared" si="123"/>
        <v>486.00499999999937</v>
      </c>
      <c r="H214" s="2">
        <f t="shared" si="121"/>
        <v>486.12999999999937</v>
      </c>
      <c r="I214" s="1230">
        <f>I208+SUM(C209:C213)+B214</f>
        <v>486.13</v>
      </c>
      <c r="J214" s="57">
        <v>1751007000539</v>
      </c>
      <c r="K214" s="60">
        <v>16</v>
      </c>
      <c r="L214" s="2" t="str">
        <f>IF(ISNUMBER(E214),VLOOKUP(C214,'TE,EHnames'!$B$4:$F$11,'TE,EHnames'!$C$2,FALSE),"")</f>
        <v/>
      </c>
      <c r="M214" s="2" t="str">
        <f>IF(ISNUMBER(E214),VLOOKUP(C214,'TE,EHnames'!$B$4:$F$11,'TE,EHnames'!$F$2,FALSE),"")</f>
        <v/>
      </c>
      <c r="O214" s="13">
        <f t="shared" si="122"/>
        <v>21.354999999999393</v>
      </c>
      <c r="P214" s="51">
        <v>360</v>
      </c>
      <c r="S214" t="str">
        <f>IFERROR(VLOOKUP(P214,Racks!$H$4:$M$30,6),"")</f>
        <v>HEBT-021Row:CnPw-U-006</v>
      </c>
      <c r="V214" s="54">
        <f>COUNTIFS('Sec-Sub'!$K$4:$K$164,"&lt;="&amp;H214)</f>
        <v>129</v>
      </c>
      <c r="W214" s="54" t="str">
        <f>VLOOKUP(V214,'Sec-Sub'!$A$4:$C$164,2,FALSE)</f>
        <v>HEBT</v>
      </c>
      <c r="X214" s="54" t="str">
        <f>VLOOKUP(V214,'Sec-Sub'!$A$4:$C$164,3,FALSE)</f>
        <v>150</v>
      </c>
      <c r="Y214" s="54" t="str">
        <f>CONCATENATE(X214,Names!$I$3)</f>
        <v>150PRL</v>
      </c>
      <c r="Z214" s="48" t="s">
        <v>209</v>
      </c>
      <c r="AA214" s="49" t="s">
        <v>201</v>
      </c>
      <c r="AC214" s="663"/>
      <c r="AD214" s="664"/>
      <c r="AE214" s="665">
        <v>1</v>
      </c>
      <c r="AI214" s="1266" t="str">
        <f>IF(ISNUMBER(R214),CONCATENATE(Names!$C$3,R214),"")</f>
        <v/>
      </c>
      <c r="AJ214" s="54"/>
      <c r="AK214" s="54" t="str">
        <f t="shared" si="111"/>
        <v/>
      </c>
      <c r="AL214" t="str">
        <f t="shared" si="112"/>
        <v/>
      </c>
      <c r="AM214" t="str">
        <f t="shared" si="113"/>
        <v/>
      </c>
      <c r="AN214" t="str">
        <f t="shared" si="114"/>
        <v/>
      </c>
      <c r="AO214" t="str">
        <f t="shared" si="115"/>
        <v/>
      </c>
      <c r="AP214" t="str">
        <f>IF(ISNUMBER(E214),CONCATENATE(Names!$C$5,Names!$N$3,AO214),"")</f>
        <v/>
      </c>
      <c r="AQ214" t="str">
        <f>IF(ISNUMBER(E214),CONCATENATE(Names!$D$5,AO214),"")</f>
        <v/>
      </c>
      <c r="AR214" t="str">
        <f>IF(ISNUMBER(E214),CONCATENATE(Names!$C$10,Names!$N$3,AQ214),"")</f>
        <v/>
      </c>
      <c r="AS214" t="str">
        <f>IF(ISNUMBER(E214),CONCATENATE(Names!$C$11,Names!$N$3,AQ214),"")</f>
        <v/>
      </c>
      <c r="AT214" s="54"/>
      <c r="AU214" s="51" t="str">
        <f t="shared" si="116"/>
        <v>0</v>
      </c>
      <c r="AV214">
        <f t="shared" si="117"/>
        <v>53</v>
      </c>
      <c r="AW214" t="str">
        <f t="shared" si="118"/>
        <v>HEBT</v>
      </c>
      <c r="AX214" t="str">
        <f t="shared" si="119"/>
        <v>150PRL</v>
      </c>
      <c r="AY214" t="str">
        <f t="shared" si="120"/>
        <v>053</v>
      </c>
      <c r="AZ214" s="54" t="str">
        <f>IF(ISNUMBER(A214),CONCATENATE(Names!$C$6,Names!$N$3,AU214,A214),"")</f>
        <v>PRLCpl-053</v>
      </c>
      <c r="BA214" s="54" t="str">
        <f>IF(ISNUMBER(A214),CONCATENATE(Names!$C$7,Names!$N$3,AU214,A214),"")</f>
        <v>PRLSB-053</v>
      </c>
      <c r="BB214" s="54" t="str">
        <f>IF(ISNUMBER(A214),CONCATENATE(Names!$C$8,Names!$N$3,AU214,A214),"")</f>
        <v>PRLJB-053</v>
      </c>
      <c r="BC214" t="str">
        <f>IF(ISNUMBER(A214),CONCATENATE(Names!$D$6,AY214),"")</f>
        <v>C053</v>
      </c>
      <c r="BD214" t="str">
        <f>IF(ISNUMBER(A214),CONCATENATE(Names!$C$10,Names!$N$3,BC214),"")</f>
        <v>PRLEH-C053</v>
      </c>
      <c r="BE214" t="str">
        <f>IF(ISNUMBER(A214),CONCATENATE(Names!$C$11,Names!$N$3,BC214),"")</f>
        <v>PRLTE-C053</v>
      </c>
      <c r="BF214" t="str">
        <f>IF(ISNUMBER(A214),CONCATENATE(Names!$D$7,AY214),"")</f>
        <v>S053</v>
      </c>
      <c r="BG214" t="str">
        <f>IF(ISNUMBER(A214),CONCATENATE(Names!$C$10,Names!$N$3,BF214),"")</f>
        <v>PRLEH-S053</v>
      </c>
      <c r="BH214" t="str">
        <f>IF(ISNUMBER(A214),CONCATENATE(Names!$C$11,Names!$N$3,BF214),"")</f>
        <v>PRLTE-S053</v>
      </c>
      <c r="BI214" t="str">
        <f>IF(ISNUMBER(A214),CONCATENATE(Names!$C$12,Names!$N$3,BC214),"")</f>
        <v>PRLDL-C053</v>
      </c>
      <c r="BJ214" t="str">
        <f>IF(ISNUMBER(A214),CONCATENATE(Names!$C$24,Names!$N$3,AY214),"")</f>
        <v>PRLCSC-053</v>
      </c>
      <c r="BK214" t="str">
        <f>IF(ISNUMBER(A214),CONCATENATE(Names!$C$9,Names!$N$3,AY214),"")</f>
        <v>PRLTap-053</v>
      </c>
      <c r="BL214"/>
      <c r="BM214"/>
      <c r="BN214"/>
      <c r="BO214"/>
      <c r="BP214"/>
      <c r="BQ214"/>
      <c r="BR214"/>
      <c r="BS214" s="157"/>
      <c r="BT214" s="105">
        <f>COUNTIFS($BW$5:BW214,"&lt;&gt;"&amp;"")</f>
        <v>33</v>
      </c>
      <c r="BU214" s="103" t="str">
        <f t="shared" si="94"/>
        <v/>
      </c>
      <c r="BV214" s="103" t="str">
        <f t="shared" si="95"/>
        <v/>
      </c>
      <c r="BW214" s="103"/>
      <c r="BX214" s="54"/>
      <c r="BY214" t="str">
        <f>IF($BW214="","",CONCATENATE($BW214,Names!$N$3,$BX214))</f>
        <v/>
      </c>
      <c r="BZ214" s="164"/>
      <c r="CA214" s="13" t="str">
        <f>IF(ISNUMBER(A214),CONCATENATE(W214,Names!$H$3,Y214,Names!$J$3,Names!$K$3,Names!$L$3,BK214),"")</f>
        <v>HEBT-150PRL:RFS-PRLTap-053</v>
      </c>
      <c r="CB214" s="13" t="str">
        <f>IF(ISNUMBER(A214),CONCATENATE(W214,Names!$H$3,Y214,Names!$J$3,Names!$K$3,Names!$L$3,BB214),"")</f>
        <v>HEBT-150PRL:RFS-PRLJB-053</v>
      </c>
      <c r="CC214" s="13" t="str">
        <f>IF($BW214="","",CONCATENATE(W214,Names!$H$3,Y214,Names!$J$3,Names!$K$3,Names!$L$3,$BW214,Names!$N$3,$BX214))</f>
        <v/>
      </c>
      <c r="CF214" s="13" t="str">
        <f>IF(ISNUMBER($A214),CONCATENATE($BK214,Names!$P$3,Dev!$DA$130),"")</f>
        <v>PRLTap-053_a</v>
      </c>
      <c r="CG214" s="13" t="str">
        <f>IF(ISNUMBER($A214),CONCATENATE($BK214,Names!$P$3,Dev!$DD$130),"")</f>
        <v>PRLTap-053_b</v>
      </c>
      <c r="CH214" s="13" t="str">
        <f>IF(ISNUMBER($A214),CONCATENATE($BK214,Names!$P$3,Dev!$DG$130),"")</f>
        <v>PRLTap-053_c</v>
      </c>
      <c r="CI214" s="13" t="str">
        <f>IF(ISNUMBER($A214),CONCATENATE($BK214,Names!$P$3,Dev!$DK$130),"")</f>
        <v>PRLTap-053_d</v>
      </c>
      <c r="CJ214" s="13" t="str">
        <f>IF(ISNUMBER($A214),CONCATENATE($BK214,Names!$P$3,Dev!$DN$130),"")</f>
        <v>PRLTap-053_e</v>
      </c>
      <c r="CK214" s="13" t="str">
        <f>IF(ISNUMBER($A214),CONCATENATE($BK214,Names!$P$3,Dev!$DQ$130),"")</f>
        <v>PRLTap-053_f</v>
      </c>
      <c r="CL214" s="13"/>
      <c r="CM214" s="13" t="str">
        <f>""</f>
        <v/>
      </c>
      <c r="CN214" s="13" t="str">
        <f>IF(ISNUMBER($A214),CONCATENATE($BB214,Names!$P$3,Dev!$CZ$48),"")</f>
        <v>PRLJB-053_a</v>
      </c>
      <c r="CO214" s="13" t="str">
        <f>IF(ISNUMBER($A214),CONCATENATE($BB214,Names!$P$3,Dev!$DF$48),"")</f>
        <v>PRLJB-053_cp</v>
      </c>
      <c r="CP214" s="13" t="str">
        <f>IF(ISNUMBER($A214),CONCATENATE($BB214,Names!$P$3,Dev!$DI$48),"")</f>
        <v>PRLJB-053_b</v>
      </c>
      <c r="CQ214" s="13" t="str">
        <f>IF(ISNUMBER($A214),CONCATENATE($BB214,Names!$P$3,Dev!$DM$48),"")</f>
        <v>PRLJB-053_m</v>
      </c>
      <c r="CR214" s="13" t="str">
        <f>IF(ISNUMBER($A214),CONCATENATE($BB214,Names!$P$3,Dev!$DV$48),"")</f>
        <v>PRLJB-053_n</v>
      </c>
      <c r="CS214" s="13" t="str">
        <f>IF(ISNUMBER($A214),CONCATENATE($BB214,Names!$P$3,Dev!$DZ$48),"")</f>
        <v>PRLJB-053_aa</v>
      </c>
      <c r="CT214" s="13" t="str">
        <f>IF(ISNUMBER($A214),CONCATENATE($BB214,Names!$P$3,Dev!$EI$48),"")</f>
        <v>PRLJB-053_ab</v>
      </c>
      <c r="CU214" s="13" t="str">
        <f>IF(ISNUMBER($A214),CONCATENATE($BB214,Names!$P$3,Dev!$FZ$48),"")</f>
        <v>PRLJB-053_am</v>
      </c>
      <c r="CV214" s="13" t="str">
        <f>IF(ISNUMBER($A214),CONCATENATE($BB214,Names!$P$3,Dev!$GI$48),"")</f>
        <v>PRLJB-053_an</v>
      </c>
      <c r="CW214" s="13" t="str">
        <f>IF(ISNUMBER($A214),CONCATENATE($BB214,Names!$P$3,Dev!$GM$48),"")</f>
        <v>PRLJB-053_++EH</v>
      </c>
      <c r="CX214" s="13"/>
      <c r="CY214" s="13" t="str">
        <f>IF(ISNUMBER($A214),CONCATENATE($BB214,Names!$P$3,Dev!$EM$48),"")</f>
        <v>PRLJB-053_g</v>
      </c>
      <c r="CZ214" s="13" t="str">
        <f>IF(ISNUMBER($A214),CONCATENATE($BB214,Names!$P$3,Dev!$EV$48),"")</f>
        <v>PRLJB-053_h</v>
      </c>
      <c r="DA214" s="13" t="str">
        <f>IF(ISNUMBER($A214),CONCATENATE($BB214,Names!$P$3,Dev!$EZ$48),"")</f>
        <v>PRLJB-053_s</v>
      </c>
      <c r="DB214" s="13" t="str">
        <f>IF(ISNUMBER($A214),CONCATENATE($BB214,Names!$P$3,Dev!$FI$48),"")</f>
        <v>PRLJB-053_t</v>
      </c>
      <c r="DC214" s="13" t="str">
        <f>IF(ISNUMBER($A214),CONCATENATE($BB214,Names!$P$3,Dev!$FM$48),"")</f>
        <v>PRLJB-053_ag</v>
      </c>
      <c r="DD214" s="13" t="str">
        <f>IF(ISNUMBER($A214),CONCATENATE($BB214,Names!$P$3,Dev!$FV$48),"")</f>
        <v>PRLJB-053_ah</v>
      </c>
      <c r="DE214" s="13" t="str">
        <f>IF(ISNUMBER($A214),CONCATENATE($BB214,Names!$P$3,Dev!$GP$48),"")</f>
        <v>PRLJB-053_++TE</v>
      </c>
      <c r="DI214" s="105">
        <f>COUNTIFS($DL$5:DL214,"&lt;&gt;"&amp;"")</f>
        <v>16</v>
      </c>
      <c r="DJ214" s="1198" t="str">
        <f t="shared" si="109"/>
        <v/>
      </c>
      <c r="DK214" s="1198" t="str">
        <f t="shared" si="110"/>
        <v/>
      </c>
      <c r="DL214" s="1198"/>
      <c r="DM214" s="1198" t="str">
        <f>IF($DL214="","",_xlfn.CONCAT(Names!$D$5,$AO214))</f>
        <v/>
      </c>
      <c r="DN214" s="1198" t="str">
        <f>IF($DL214="","",CONCATENATE(Names!$C$26,Names!$N$3,$DM214))</f>
        <v/>
      </c>
      <c r="DO214" s="1198" t="str">
        <f>IF($DL214="","",CONCATENATE(Names!$C$25,Names!$N$3,$DM214))</f>
        <v/>
      </c>
    </row>
    <row r="215" spans="1:119">
      <c r="A215" s="5"/>
      <c r="C215" s="1">
        <v>3</v>
      </c>
      <c r="D215" s="1">
        <v>24</v>
      </c>
      <c r="E215">
        <v>120</v>
      </c>
      <c r="F215" s="1">
        <v>1</v>
      </c>
      <c r="G215" s="2">
        <f t="shared" si="123"/>
        <v>486.25499999999937</v>
      </c>
      <c r="H215" s="2">
        <f t="shared" si="121"/>
        <v>487.75499999999937</v>
      </c>
      <c r="J215" s="38"/>
      <c r="K215" s="58"/>
      <c r="L215" s="2" t="str">
        <f>IF(ISNUMBER(E215),VLOOKUP(C215,'TE,EHnames'!$B$4:$F$11,'TE,EHnames'!$C$2,FALSE),"")</f>
        <v>RST/7/36-2/1</v>
      </c>
      <c r="M215" s="2" t="str">
        <f>IF(ISNUMBER(E215),VLOOKUP(C215,'TE,EHnames'!$B$4:$F$11,'TE,EHnames'!$F$2,FALSE),"")</f>
        <v>PT100-2500</v>
      </c>
      <c r="O215" s="13" t="str">
        <f t="shared" si="122"/>
        <v/>
      </c>
      <c r="S215" t="str">
        <f>IFERROR(VLOOKUP(P215,Racks!$H$4:$M$30,6),"")</f>
        <v/>
      </c>
      <c r="V215" s="54">
        <f>COUNTIFS('Sec-Sub'!$K$4:$K$164,"&lt;="&amp;H215)</f>
        <v>129</v>
      </c>
      <c r="W215" s="54" t="str">
        <f>VLOOKUP(V215,'Sec-Sub'!$A$4:$C$164,2,FALSE)</f>
        <v>HEBT</v>
      </c>
      <c r="X215" s="54" t="str">
        <f>VLOOKUP(V215,'Sec-Sub'!$A$4:$C$164,3,FALSE)</f>
        <v>150</v>
      </c>
      <c r="Y215" s="54" t="str">
        <f>CONCATENATE(X215,Names!$I$3)</f>
        <v>150PRL</v>
      </c>
      <c r="AC215" s="644" t="e">
        <f>SUM(AD215:AE236)+AD241+#REF!</f>
        <v>#REF!</v>
      </c>
      <c r="AD215" s="676"/>
      <c r="AE215" s="659"/>
      <c r="AF215">
        <v>1</v>
      </c>
      <c r="AI215" s="1266" t="str">
        <f>IF(ISNUMBER(R215),CONCATENATE(Names!$C$3,R215),"")</f>
        <v/>
      </c>
      <c r="AK215" t="str">
        <f t="shared" si="111"/>
        <v/>
      </c>
      <c r="AL215">
        <f t="shared" si="112"/>
        <v>120</v>
      </c>
      <c r="AM215" t="str">
        <f t="shared" si="113"/>
        <v>HEBT</v>
      </c>
      <c r="AN215" t="str">
        <f t="shared" si="114"/>
        <v>150PRL</v>
      </c>
      <c r="AO215" t="str">
        <f t="shared" si="115"/>
        <v>120</v>
      </c>
      <c r="AP215" t="str">
        <f>IF(ISNUMBER(E215),CONCATENATE(Names!$C$5,Names!$N$3,AO215),"")</f>
        <v>PRLRL-120</v>
      </c>
      <c r="AQ215" t="str">
        <f>IF(ISNUMBER(E215),CONCATENATE(Names!$D$5,AO215),"")</f>
        <v>L120</v>
      </c>
      <c r="AR215" t="str">
        <f>IF(ISNUMBER(E215),CONCATENATE(Names!$C$10,Names!$N$3,AQ215),"")</f>
        <v>PRLEH-L120</v>
      </c>
      <c r="AS215" t="str">
        <f>IF(ISNUMBER(E215),CONCATENATE(Names!$C$11,Names!$N$3,AQ215),"")</f>
        <v>PRLTE-L120</v>
      </c>
      <c r="AU215" s="13" t="str">
        <f t="shared" si="116"/>
        <v/>
      </c>
      <c r="AV215" t="str">
        <f t="shared" si="117"/>
        <v/>
      </c>
      <c r="AW215" t="str">
        <f t="shared" si="118"/>
        <v/>
      </c>
      <c r="AX215" t="str">
        <f t="shared" si="119"/>
        <v/>
      </c>
      <c r="AY215" t="str">
        <f t="shared" si="120"/>
        <v/>
      </c>
      <c r="AZ215" t="str">
        <f>IF(ISNUMBER(A215),CONCATENATE(Names!$C$6,Names!$N$3,AU215,A215),"")</f>
        <v/>
      </c>
      <c r="BA215" t="str">
        <f>IF(ISNUMBER(A215),CONCATENATE(Names!$C$7,Names!$N$3,AU215,A215),"")</f>
        <v/>
      </c>
      <c r="BB215" t="str">
        <f>IF(ISNUMBER(A215),CONCATENATE(Names!$C$8,Names!$N$3,AU215,A215),"")</f>
        <v/>
      </c>
      <c r="BC215" t="str">
        <f>IF(ISNUMBER(A215),CONCATENATE(Names!$D$6,AY215),"")</f>
        <v/>
      </c>
      <c r="BD215" t="str">
        <f>IF(ISNUMBER(A215),CONCATENATE(Names!$C$10,Names!$N$3,BC215),"")</f>
        <v/>
      </c>
      <c r="BE215" t="str">
        <f>IF(ISNUMBER(A215),CONCATENATE(Names!$C$11,Names!$N$3,BC215),"")</f>
        <v/>
      </c>
      <c r="BF215" t="str">
        <f>IF(ISNUMBER(A215),CONCATENATE(Names!$D$7,AY215),"")</f>
        <v/>
      </c>
      <c r="BG215" t="str">
        <f>IF(ISNUMBER(A215),CONCATENATE(Names!$C$10,Names!$N$3,BF215),"")</f>
        <v/>
      </c>
      <c r="BH215" t="str">
        <f>IF(ISNUMBER(A215),CONCATENATE(Names!$C$11,Names!$N$3,BF215),"")</f>
        <v/>
      </c>
      <c r="BI215" t="str">
        <f>IF(ISNUMBER(A215),CONCATENATE(Names!$C$12,Names!$N$3,BC215),"")</f>
        <v/>
      </c>
      <c r="BJ215" t="str">
        <f>IF(ISNUMBER(A215),CONCATENATE(Names!$C$24,Names!$N$3,AY215),"")</f>
        <v/>
      </c>
      <c r="BK215" t="str">
        <f>IF(ISNUMBER(A215),CONCATENATE(Names!$C$9,Names!$N$3,AY215),"")</f>
        <v/>
      </c>
      <c r="BS215" s="157"/>
      <c r="BT215" s="105">
        <f>COUNTIFS($BW$5:BW215,"&lt;&gt;"&amp;"")</f>
        <v>33</v>
      </c>
      <c r="BU215" s="103" t="str">
        <f t="shared" si="94"/>
        <v/>
      </c>
      <c r="BV215" s="103" t="str">
        <f t="shared" si="95"/>
        <v/>
      </c>
      <c r="BW215" s="103"/>
      <c r="BY215" t="str">
        <f>IF($BW215="","",CONCATENATE($BW215,Names!$N$3,$BX215))</f>
        <v/>
      </c>
      <c r="BZ215" s="157"/>
      <c r="CA215" s="13" t="str">
        <f>IF(ISNUMBER(A215),CONCATENATE(W215,Names!$H$3,Y215,Names!$J$3,Names!$K$3,Names!$L$3,BK215),"")</f>
        <v/>
      </c>
      <c r="CB215" s="13" t="str">
        <f>IF(ISNUMBER(A215),CONCATENATE(W215,Names!$H$3,Y215,Names!$J$3,Names!$K$3,Names!$L$3,BB215),"")</f>
        <v/>
      </c>
      <c r="CC215" s="13" t="str">
        <f>IF($BW215="","",CONCATENATE(W215,Names!$H$3,Y215,Names!$J$3,Names!$K$3,Names!$L$3,$BW215,Names!$N$3,$BX215))</f>
        <v/>
      </c>
      <c r="CF215" s="13" t="str">
        <f>IF(ISNUMBER($A215),CONCATENATE($BK215,Names!$P$3,Dev!$DA$130),"")</f>
        <v/>
      </c>
      <c r="CG215" s="13" t="str">
        <f>IF(ISNUMBER($A215),CONCATENATE($BK215,Names!$P$3,Dev!$DD$130),"")</f>
        <v/>
      </c>
      <c r="CH215" s="13" t="str">
        <f>IF(ISNUMBER($A215),CONCATENATE($BK215,Names!$P$3,Dev!$DG$130),"")</f>
        <v/>
      </c>
      <c r="CI215" s="13" t="str">
        <f>IF(ISNUMBER($A215),CONCATENATE($BK215,Names!$P$3,Dev!$DK$130),"")</f>
        <v/>
      </c>
      <c r="CJ215" s="13" t="str">
        <f>IF(ISNUMBER($A215),CONCATENATE($BK215,Names!$P$3,Dev!$DN$130),"")</f>
        <v/>
      </c>
      <c r="CK215" s="13" t="str">
        <f>IF(ISNUMBER($A215),CONCATENATE($BK215,Names!$P$3,Dev!$DQ$130),"")</f>
        <v/>
      </c>
      <c r="CL215" s="13"/>
      <c r="CM215" s="13" t="str">
        <f>""</f>
        <v/>
      </c>
      <c r="CN215" s="13" t="str">
        <f>IF(ISNUMBER($A215),CONCATENATE($BB215,Names!$P$3,Dev!$CZ$48),"")</f>
        <v/>
      </c>
      <c r="CO215" s="13" t="str">
        <f>IF(ISNUMBER($A215),CONCATENATE($BB215,Names!$P$3,Dev!$DF$48),"")</f>
        <v/>
      </c>
      <c r="CP215" s="13" t="str">
        <f>IF(ISNUMBER($A215),CONCATENATE($BB215,Names!$P$3,Dev!$DI$48),"")</f>
        <v/>
      </c>
      <c r="CQ215" s="13" t="str">
        <f>IF(ISNUMBER($A215),CONCATENATE($BB215,Names!$P$3,Dev!$DM$48),"")</f>
        <v/>
      </c>
      <c r="CR215" s="13" t="str">
        <f>IF(ISNUMBER($A215),CONCATENATE($BB215,Names!$P$3,Dev!$DV$48),"")</f>
        <v/>
      </c>
      <c r="CS215" s="13" t="str">
        <f>IF(ISNUMBER($A215),CONCATENATE($BB215,Names!$P$3,Dev!$DZ$48),"")</f>
        <v/>
      </c>
      <c r="CT215" s="13" t="str">
        <f>IF(ISNUMBER($A215),CONCATENATE($BB215,Names!$P$3,Dev!$EI$48),"")</f>
        <v/>
      </c>
      <c r="CU215" s="13" t="str">
        <f>IF(ISNUMBER($A215),CONCATENATE($BB215,Names!$P$3,Dev!$FZ$48),"")</f>
        <v/>
      </c>
      <c r="CV215" s="13" t="str">
        <f>IF(ISNUMBER($A215),CONCATENATE($BB215,Names!$P$3,Dev!$GI$48),"")</f>
        <v/>
      </c>
      <c r="CW215" s="13" t="str">
        <f>IF(ISNUMBER($A215),CONCATENATE($BB215,Names!$P$3,Dev!$GM$48),"")</f>
        <v/>
      </c>
      <c r="CX215" s="13"/>
      <c r="CY215" s="13" t="str">
        <f>IF(ISNUMBER($A215),CONCATENATE($BB215,Names!$P$3,Dev!$EM$48),"")</f>
        <v/>
      </c>
      <c r="CZ215" s="13" t="str">
        <f>IF(ISNUMBER($A215),CONCATENATE($BB215,Names!$P$3,Dev!$EV$48),"")</f>
        <v/>
      </c>
      <c r="DA215" s="13" t="str">
        <f>IF(ISNUMBER($A215),CONCATENATE($BB215,Names!$P$3,Dev!$EZ$48),"")</f>
        <v/>
      </c>
      <c r="DB215" s="13" t="str">
        <f>IF(ISNUMBER($A215),CONCATENATE($BB215,Names!$P$3,Dev!$FI$48),"")</f>
        <v/>
      </c>
      <c r="DC215" s="13" t="str">
        <f>IF(ISNUMBER($A215),CONCATENATE($BB215,Names!$P$3,Dev!$FM$48),"")</f>
        <v/>
      </c>
      <c r="DD215" s="13" t="str">
        <f>IF(ISNUMBER($A215),CONCATENATE($BB215,Names!$P$3,Dev!$FV$48),"")</f>
        <v/>
      </c>
      <c r="DE215" s="13" t="str">
        <f>IF(ISNUMBER($A215),CONCATENATE($BB215,Names!$P$3,Dev!$GP$48),"")</f>
        <v/>
      </c>
      <c r="DI215" s="105">
        <f>COUNTIFS($DL$5:DL215,"&lt;&gt;"&amp;"")</f>
        <v>16</v>
      </c>
      <c r="DJ215" s="1198" t="str">
        <f t="shared" si="109"/>
        <v/>
      </c>
      <c r="DK215" s="1198" t="str">
        <f t="shared" si="110"/>
        <v/>
      </c>
      <c r="DL215" s="1198"/>
      <c r="DM215" s="1198" t="str">
        <f>IF($DL215="","",_xlfn.CONCAT(Names!$D$5,$AO215))</f>
        <v/>
      </c>
      <c r="DN215" s="1198" t="str">
        <f>IF($DL215="","",CONCATENATE(Names!$C$26,Names!$N$3,$DM215))</f>
        <v/>
      </c>
      <c r="DO215" s="1198" t="str">
        <f>IF($DL215="","",CONCATENATE(Names!$C$25,Names!$N$3,$DM215))</f>
        <v/>
      </c>
    </row>
    <row r="216" spans="1:119" s="89" customFormat="1">
      <c r="A216" s="88" t="str">
        <f>Names!$B$14</f>
        <v>Gas inlet</v>
      </c>
      <c r="B216" s="88"/>
      <c r="C216" s="88">
        <f>$C$7</f>
        <v>8.5000000000000006E-2</v>
      </c>
      <c r="D216" s="88"/>
      <c r="F216" s="89">
        <v>1</v>
      </c>
      <c r="G216" s="2">
        <f t="shared" si="123"/>
        <v>489.25499999999937</v>
      </c>
      <c r="H216" s="2">
        <f t="shared" si="121"/>
        <v>489.29749999999939</v>
      </c>
      <c r="I216" s="1225"/>
      <c r="J216" s="91"/>
      <c r="K216" s="92"/>
      <c r="L216" s="2" t="str">
        <f>IF(ISNUMBER(E216),VLOOKUP(C216,'TE,EHnames'!$B$4:$F$11,'TE,EHnames'!$C$2,FALSE),"")</f>
        <v/>
      </c>
      <c r="M216" s="2" t="str">
        <f>IF(ISNUMBER(E216),VLOOKUP(C216,'TE,EHnames'!$B$4:$F$11,'TE,EHnames'!$F$2,FALSE),"")</f>
        <v/>
      </c>
      <c r="O216" s="95" t="str">
        <f t="shared" si="122"/>
        <v/>
      </c>
      <c r="S216" s="89" t="str">
        <f>IFERROR(VLOOKUP(P216,Racks!$H$4:$M$30,6),"")</f>
        <v/>
      </c>
      <c r="V216" s="89">
        <f>COUNTIFS('Sec-Sub'!$K$4:$K$164,"&lt;="&amp;H216)</f>
        <v>130</v>
      </c>
      <c r="W216" s="89" t="str">
        <f>VLOOKUP(V216,'Sec-Sub'!$A$4:$C$164,2,FALSE)</f>
        <v>HEBT</v>
      </c>
      <c r="X216" s="89" t="str">
        <f>VLOOKUP(V216,'Sec-Sub'!$A$4:$C$164,3,FALSE)</f>
        <v>160</v>
      </c>
      <c r="Y216" s="89" t="str">
        <f>CONCATENATE(X216,Names!$I$3)</f>
        <v>160PRL</v>
      </c>
      <c r="Z216" s="88"/>
      <c r="AA216" s="93"/>
      <c r="AC216" s="94">
        <f>SUM(AC8:AC214)</f>
        <v>7893</v>
      </c>
      <c r="AD216" s="666">
        <v>1</v>
      </c>
      <c r="AE216" s="667">
        <f>SUM(AE8:AE214)</f>
        <v>53</v>
      </c>
      <c r="AF216" s="89">
        <f>SUM(AF8:AF214)</f>
        <v>13</v>
      </c>
      <c r="AG216" s="89">
        <f>SUM(AG8:AG214)</f>
        <v>6</v>
      </c>
      <c r="AH216" s="89">
        <f>SUM(AH8:AH214)</f>
        <v>0</v>
      </c>
      <c r="AI216" s="1266" t="str">
        <f>IF(ISNUMBER(R216),CONCATENATE(Names!$C$3,R216),"")</f>
        <v/>
      </c>
      <c r="AK216" s="89" t="str">
        <f t="shared" si="111"/>
        <v/>
      </c>
      <c r="AL216" s="89" t="str">
        <f t="shared" si="112"/>
        <v/>
      </c>
      <c r="AM216" s="89" t="str">
        <f t="shared" si="113"/>
        <v/>
      </c>
      <c r="AN216" s="89" t="str">
        <f t="shared" si="114"/>
        <v/>
      </c>
      <c r="AO216" s="89" t="str">
        <f t="shared" si="115"/>
        <v/>
      </c>
      <c r="AP216" s="89" t="str">
        <f>IF(ISNUMBER(E216),CONCATENATE(Names!$C$5,Names!$N$3,AO216),"")</f>
        <v/>
      </c>
      <c r="AQ216" s="89" t="str">
        <f>IF(ISNUMBER(E216),CONCATENATE(Names!$D$5,AO216),"")</f>
        <v/>
      </c>
      <c r="AR216" s="89" t="str">
        <f>IF(ISNUMBER(E216),CONCATENATE(Names!$C$10,Names!$N$3,AQ216),"")</f>
        <v/>
      </c>
      <c r="AS216" s="89" t="str">
        <f>IF(ISNUMBER(E216),CONCATENATE(Names!$C$11,Names!$N$3,AQ216),"")</f>
        <v/>
      </c>
      <c r="AU216" s="95" t="str">
        <f t="shared" si="116"/>
        <v/>
      </c>
      <c r="AV216" s="89" t="str">
        <f t="shared" si="117"/>
        <v/>
      </c>
      <c r="AW216" s="89" t="str">
        <f t="shared" si="118"/>
        <v/>
      </c>
      <c r="AX216" s="89" t="str">
        <f t="shared" si="119"/>
        <v/>
      </c>
      <c r="AY216" s="89" t="str">
        <f t="shared" si="120"/>
        <v/>
      </c>
      <c r="AZ216" s="89" t="str">
        <f>IF(ISNUMBER(A216),CONCATENATE(Names!$C$6,Names!$N$3,AU216,A216),"")</f>
        <v/>
      </c>
      <c r="BA216" s="89" t="str">
        <f>IF(ISNUMBER(A216),CONCATENATE(Names!$C$7,Names!$N$3,AU216,A216),"")</f>
        <v/>
      </c>
      <c r="BB216" s="89" t="str">
        <f>IF(ISNUMBER(A216),CONCATENATE(Names!$C$8,Names!$N$3,AU216,A216),"")</f>
        <v/>
      </c>
      <c r="BC216" s="89" t="str">
        <f>IF(ISNUMBER(A216),CONCATENATE(Names!$D$6,AY216),"")</f>
        <v/>
      </c>
      <c r="BD216" s="89" t="str">
        <f>IF(ISNUMBER(A216),CONCATENATE(Names!$C$10,Names!$N$3,BC216),"")</f>
        <v/>
      </c>
      <c r="BE216" s="89" t="str">
        <f>IF(ISNUMBER(A216),CONCATENATE(Names!$C$11,Names!$N$3,BC216),"")</f>
        <v/>
      </c>
      <c r="BF216" s="89" t="str">
        <f>IF(ISNUMBER(A216),CONCATENATE(Names!$D$7,AY216),"")</f>
        <v/>
      </c>
      <c r="BG216" s="89" t="str">
        <f>IF(ISNUMBER(A216),CONCATENATE(Names!$C$10,Names!$N$3,BF216),"")</f>
        <v/>
      </c>
      <c r="BH216" s="89" t="str">
        <f>IF(ISNUMBER(A216),CONCATENATE(Names!$C$11,Names!$N$3,BF216),"")</f>
        <v/>
      </c>
      <c r="BI216" s="89" t="str">
        <f>IF(ISNUMBER(A216),CONCATENATE(Names!$C$12,Names!$N$3,BC216),"")</f>
        <v/>
      </c>
      <c r="BJ216" s="89" t="str">
        <f>IF(ISNUMBER(A216),CONCATENATE(Names!$C$24,Names!$N$3,AY216),"")</f>
        <v/>
      </c>
      <c r="BK216" s="89" t="str">
        <f>IF(ISNUMBER(A216),CONCATENATE(Names!$C$9,Names!$N$3,AY216),"")</f>
        <v/>
      </c>
      <c r="BT216" s="112">
        <f>COUNTIFS($BW$5:BW216,"&lt;&gt;"&amp;"")</f>
        <v>34</v>
      </c>
      <c r="BU216" s="113" t="str">
        <f t="shared" si="94"/>
        <v>HEBT</v>
      </c>
      <c r="BV216" s="113" t="str">
        <f t="shared" si="95"/>
        <v>160PRL</v>
      </c>
      <c r="BW216" s="113" t="str">
        <f>Names!$C$14</f>
        <v>PRLGI</v>
      </c>
      <c r="BX216" s="154" t="str">
        <f>"004"</f>
        <v>004</v>
      </c>
      <c r="BY216" s="89" t="str">
        <f>IF($BW216="","",CONCATENATE($BW216,Names!$N$3,$BX216))</f>
        <v>PRLGI-004</v>
      </c>
      <c r="CA216" s="95" t="str">
        <f>IF(ISNUMBER(A216),CONCATENATE(W216,Names!$H$3,Y216,Names!$J$3,Names!$K$3,Names!$L$3,BK216),"")</f>
        <v/>
      </c>
      <c r="CB216" s="95" t="str">
        <f>IF(ISNUMBER(A216),CONCATENATE(W216,Names!$H$3,Y216,Names!$J$3,Names!$K$3,Names!$L$3,BB216),"")</f>
        <v/>
      </c>
      <c r="CC216" s="95" t="str">
        <f>IF($BW216="","",CONCATENATE(W216,Names!$H$3,Y216,Names!$J$3,Names!$K$3,Names!$L$3,$BW216,Names!$N$3,$BX216))</f>
        <v>HEBT-160PRL:RFS-PRLGI-004</v>
      </c>
      <c r="CF216" s="13" t="str">
        <f>IF(ISNUMBER($A216),CONCATENATE($BK216,Names!$P$3,Dev!$DA$130),"")</f>
        <v/>
      </c>
      <c r="CG216" s="13" t="str">
        <f>IF(ISNUMBER($A216),CONCATENATE($BK216,Names!$P$3,Dev!$DD$130),"")</f>
        <v/>
      </c>
      <c r="CH216" s="13" t="str">
        <f>IF(ISNUMBER($A216),CONCATENATE($BK216,Names!$P$3,Dev!$DG$130),"")</f>
        <v/>
      </c>
      <c r="CI216" s="13" t="str">
        <f>IF(ISNUMBER($A216),CONCATENATE($BK216,Names!$P$3,Dev!$DK$130),"")</f>
        <v/>
      </c>
      <c r="CJ216" s="13" t="str">
        <f>IF(ISNUMBER($A216),CONCATENATE($BK216,Names!$P$3,Dev!$DN$130),"")</f>
        <v/>
      </c>
      <c r="CK216" s="13" t="str">
        <f>IF(ISNUMBER($A216),CONCATENATE($BK216,Names!$P$3,Dev!$DQ$130),"")</f>
        <v/>
      </c>
      <c r="CL216" s="13"/>
      <c r="CM216" s="13" t="str">
        <f>""</f>
        <v/>
      </c>
      <c r="CN216" s="13" t="str">
        <f>IF(ISNUMBER($A216),CONCATENATE($BB216,Names!$P$3,Dev!$CZ$48),"")</f>
        <v/>
      </c>
      <c r="CO216" s="13" t="str">
        <f>IF(ISNUMBER($A216),CONCATENATE($BB216,Names!$P$3,Dev!$DF$48),"")</f>
        <v/>
      </c>
      <c r="CP216" s="13" t="str">
        <f>IF(ISNUMBER($A216),CONCATENATE($BB216,Names!$P$3,Dev!$DI$48),"")</f>
        <v/>
      </c>
      <c r="CQ216" s="13" t="str">
        <f>IF(ISNUMBER($A216),CONCATENATE($BB216,Names!$P$3,Dev!$DM$48),"")</f>
        <v/>
      </c>
      <c r="CR216" s="13" t="str">
        <f>IF(ISNUMBER($A216),CONCATENATE($BB216,Names!$P$3,Dev!$DV$48),"")</f>
        <v/>
      </c>
      <c r="CS216" s="13" t="str">
        <f>IF(ISNUMBER($A216),CONCATENATE($BB216,Names!$P$3,Dev!$DZ$48),"")</f>
        <v/>
      </c>
      <c r="CT216" s="13" t="str">
        <f>IF(ISNUMBER($A216),CONCATENATE($BB216,Names!$P$3,Dev!$EI$48),"")</f>
        <v/>
      </c>
      <c r="CU216" s="13" t="str">
        <f>IF(ISNUMBER($A216),CONCATENATE($BB216,Names!$P$3,Dev!$FZ$48),"")</f>
        <v/>
      </c>
      <c r="CV216" s="13" t="str">
        <f>IF(ISNUMBER($A216),CONCATENATE($BB216,Names!$P$3,Dev!$GI$48),"")</f>
        <v/>
      </c>
      <c r="CW216" s="13" t="str">
        <f>IF(ISNUMBER($A216),CONCATENATE($BB216,Names!$P$3,Dev!$GM$48),"")</f>
        <v/>
      </c>
      <c r="CX216" s="13"/>
      <c r="CY216" s="13" t="str">
        <f>IF(ISNUMBER($A216),CONCATENATE($BB216,Names!$P$3,Dev!$EM$48),"")</f>
        <v/>
      </c>
      <c r="CZ216" s="13" t="str">
        <f>IF(ISNUMBER($A216),CONCATENATE($BB216,Names!$P$3,Dev!$EV$48),"")</f>
        <v/>
      </c>
      <c r="DA216" s="13" t="str">
        <f>IF(ISNUMBER($A216),CONCATENATE($BB216,Names!$P$3,Dev!$EZ$48),"")</f>
        <v/>
      </c>
      <c r="DB216" s="13" t="str">
        <f>IF(ISNUMBER($A216),CONCATENATE($BB216,Names!$P$3,Dev!$FI$48),"")</f>
        <v/>
      </c>
      <c r="DC216" s="13" t="str">
        <f>IF(ISNUMBER($A216),CONCATENATE($BB216,Names!$P$3,Dev!$FM$48),"")</f>
        <v/>
      </c>
      <c r="DD216" s="13" t="str">
        <f>IF(ISNUMBER($A216),CONCATENATE($BB216,Names!$P$3,Dev!$FV$48),"")</f>
        <v/>
      </c>
      <c r="DE216" s="13" t="str">
        <f>IF(ISNUMBER($A216),CONCATENATE($BB216,Names!$P$3,Dev!$GP$48),"")</f>
        <v/>
      </c>
      <c r="DI216" s="105">
        <f>COUNTIFS($DL$5:DL216,"&lt;&gt;"&amp;"")</f>
        <v>16</v>
      </c>
      <c r="DJ216" s="1198" t="str">
        <f t="shared" si="109"/>
        <v/>
      </c>
      <c r="DK216" s="1198" t="str">
        <f t="shared" si="110"/>
        <v/>
      </c>
      <c r="DL216" s="1198"/>
      <c r="DM216" s="1198" t="str">
        <f>IF($DL216="","",_xlfn.CONCAT(Names!$D$5,$AO216))</f>
        <v/>
      </c>
      <c r="DN216" s="1198" t="str">
        <f>IF($DL216="","",CONCATENATE(Names!$C$26,Names!$N$3,$DM216))</f>
        <v/>
      </c>
      <c r="DO216" s="1198" t="str">
        <f>IF($DL216="","",CONCATENATE(Names!$C$25,Names!$N$3,$DM216))</f>
        <v/>
      </c>
    </row>
    <row r="217" spans="1:119" s="89" customFormat="1">
      <c r="A217" s="91" t="s">
        <v>767</v>
      </c>
      <c r="B217" s="109"/>
      <c r="C217" s="88">
        <v>0</v>
      </c>
      <c r="D217" s="88"/>
      <c r="F217" s="89">
        <v>1</v>
      </c>
      <c r="G217" s="2">
        <f t="shared" si="123"/>
        <v>489.33999999999935</v>
      </c>
      <c r="H217" s="2">
        <f t="shared" si="121"/>
        <v>489.33999999999935</v>
      </c>
      <c r="I217" s="1225"/>
      <c r="J217" s="108"/>
      <c r="K217" s="92"/>
      <c r="L217" s="2" t="str">
        <f>IF(ISNUMBER(E217),VLOOKUP(C217,'TE,EHnames'!$B$4:$F$11,'TE,EHnames'!$C$2,FALSE),"")</f>
        <v/>
      </c>
      <c r="M217" s="2" t="str">
        <f>IF(ISNUMBER(E217),VLOOKUP(C217,'TE,EHnames'!$B$4:$F$11,'TE,EHnames'!$F$2,FALSE),"")</f>
        <v/>
      </c>
      <c r="O217" s="95" t="str">
        <f>IF(ISNUMBER(A217),ABS(H217-$Q$84),"")</f>
        <v/>
      </c>
      <c r="S217" s="89" t="str">
        <f>IFERROR(VLOOKUP(P217,Racks!$H$4:$M$30,6),"")</f>
        <v/>
      </c>
      <c r="V217" s="89">
        <f>COUNTIFS('Sec-Sub'!$K$4:$K$164,"&lt;="&amp;H217)</f>
        <v>130</v>
      </c>
      <c r="W217" s="89" t="str">
        <f>VLOOKUP(V217,'Sec-Sub'!$A$4:$C$164,2,FALSE)</f>
        <v>HEBT</v>
      </c>
      <c r="X217" s="89" t="str">
        <f>VLOOKUP(V217,'Sec-Sub'!$A$4:$C$164,3,FALSE)</f>
        <v>160</v>
      </c>
      <c r="Y217" s="89" t="str">
        <f>CONCATENATE(X217,Names!$I$3)</f>
        <v>160PRL</v>
      </c>
      <c r="Z217" s="88"/>
      <c r="AA217" s="93"/>
      <c r="AC217" s="110"/>
      <c r="AD217" s="666"/>
      <c r="AE217" s="111"/>
      <c r="AI217" s="1266" t="str">
        <f>IF(ISNUMBER(R217),CONCATENATE(Names!$C$3,R217),"")</f>
        <v/>
      </c>
      <c r="AK217" s="89" t="str">
        <f t="shared" si="111"/>
        <v/>
      </c>
      <c r="AL217" s="89" t="str">
        <f t="shared" si="112"/>
        <v/>
      </c>
      <c r="AM217" s="89" t="str">
        <f t="shared" si="113"/>
        <v/>
      </c>
      <c r="AN217" s="89" t="str">
        <f t="shared" si="114"/>
        <v/>
      </c>
      <c r="AO217" s="89" t="str">
        <f t="shared" si="115"/>
        <v/>
      </c>
      <c r="AP217" s="89" t="str">
        <f>IF(ISNUMBER(E217),CONCATENATE(Names!$C$5,Names!$N$3,AO217),"")</f>
        <v/>
      </c>
      <c r="AQ217" s="89" t="str">
        <f>IF(ISNUMBER(E217),CONCATENATE(Names!$D$5,AO217),"")</f>
        <v/>
      </c>
      <c r="AR217" s="89" t="str">
        <f>IF(ISNUMBER(E217),CONCATENATE(Names!$C$10,Names!$N$3,AQ217),"")</f>
        <v/>
      </c>
      <c r="AS217" s="89" t="str">
        <f>IF(ISNUMBER(E217),CONCATENATE(Names!$C$11,Names!$N$3,AQ217),"")</f>
        <v/>
      </c>
      <c r="AU217" s="95" t="str">
        <f t="shared" si="116"/>
        <v/>
      </c>
      <c r="AV217" s="89" t="str">
        <f t="shared" si="117"/>
        <v/>
      </c>
      <c r="AW217" s="89" t="str">
        <f t="shared" si="118"/>
        <v/>
      </c>
      <c r="AX217" s="89" t="str">
        <f t="shared" si="119"/>
        <v/>
      </c>
      <c r="AY217" s="89" t="str">
        <f t="shared" si="120"/>
        <v/>
      </c>
      <c r="AZ217" s="89" t="str">
        <f>IF(ISNUMBER(A217),CONCATENATE(Names!$C$6,Names!$N$3,AU217,A217),"")</f>
        <v/>
      </c>
      <c r="BA217" s="89" t="str">
        <f>IF(ISNUMBER(A217),CONCATENATE(Names!$C$7,Names!$N$3,AU217,A217),"")</f>
        <v/>
      </c>
      <c r="BB217" s="89" t="str">
        <f>IF(ISNUMBER(A217),CONCATENATE(Names!$C$8,Names!$N$3,AU217,A217),"")</f>
        <v/>
      </c>
      <c r="BC217" s="89" t="str">
        <f>IF(ISNUMBER(A217),CONCATENATE(Names!$D$6,AY217),"")</f>
        <v/>
      </c>
      <c r="BD217" s="89" t="str">
        <f>IF(ISNUMBER(A217),CONCATENATE(Names!$C$10,Names!$N$3,BC217),"")</f>
        <v/>
      </c>
      <c r="BE217" s="89" t="str">
        <f>IF(ISNUMBER(A217),CONCATENATE(Names!$C$11,Names!$N$3,BC217),"")</f>
        <v/>
      </c>
      <c r="BF217" s="89" t="str">
        <f>IF(ISNUMBER(A217),CONCATENATE(Names!$D$7,AY217),"")</f>
        <v/>
      </c>
      <c r="BG217" s="89" t="str">
        <f>IF(ISNUMBER(A217),CONCATENATE(Names!$C$10,Names!$N$3,BF217),"")</f>
        <v/>
      </c>
      <c r="BH217" s="89" t="str">
        <f>IF(ISNUMBER(A217),CONCATENATE(Names!$C$11,Names!$N$3,BF217),"")</f>
        <v/>
      </c>
      <c r="BI217" s="89" t="str">
        <f>IF(ISNUMBER(A217),CONCATENATE(Names!$C$12,Names!$N$3,BC217),"")</f>
        <v/>
      </c>
      <c r="BK217" s="89" t="str">
        <f>IF(ISNUMBER(A217),CONCATENATE(Names!$C$9,Names!$N$3,AY217),"")</f>
        <v/>
      </c>
      <c r="BT217" s="112">
        <f>COUNTIFS($BW$5:BW217,"&lt;&gt;"&amp;"")</f>
        <v>35</v>
      </c>
      <c r="BU217" s="113" t="str">
        <f t="shared" si="94"/>
        <v>HEBT</v>
      </c>
      <c r="BV217" s="113" t="str">
        <f t="shared" si="95"/>
        <v>160PRL</v>
      </c>
      <c r="BW217" s="113" t="str">
        <f>Names!$C$10</f>
        <v>PRLEH</v>
      </c>
      <c r="BX217" s="89" t="str">
        <f>CONCATENATE(Names!$D$14,$BX$216)</f>
        <v>G004</v>
      </c>
      <c r="BY217" s="89" t="str">
        <f>IF($BW217="","",CONCATENATE($BW217,Names!$N$3,$BX217))</f>
        <v>PRLEH-G004</v>
      </c>
      <c r="CA217" s="95" t="str">
        <f>IF(ISNUMBER(A217),CONCATENATE(W217,Names!$H$3,Y217,Names!$J$3,Names!$K$3,Names!$L$3,BK217),"")</f>
        <v/>
      </c>
      <c r="CB217" s="95"/>
      <c r="CC217" s="95" t="str">
        <f>IF($BW217="","",CONCATENATE(W217,Names!$H$3,Y217,Names!$J$3,Names!$K$3,Names!$L$3,$BW217,Names!$N$3,$BX217))</f>
        <v>HEBT-160PRL:RFS-PRLEH-G004</v>
      </c>
      <c r="CF217" s="13" t="str">
        <f>IF(ISNUMBER($A217),CONCATENATE($BK217,Names!$P$3,Dev!$DA$130),"")</f>
        <v/>
      </c>
      <c r="CG217" s="13" t="str">
        <f>IF(ISNUMBER($A217),CONCATENATE($BK217,Names!$P$3,Dev!$DD$130),"")</f>
        <v/>
      </c>
      <c r="CH217" s="13" t="str">
        <f>IF(ISNUMBER($A217),CONCATENATE($BK217,Names!$P$3,Dev!$DG$130),"")</f>
        <v/>
      </c>
      <c r="CI217" s="13" t="str">
        <f>IF(ISNUMBER($A217),CONCATENATE($BK217,Names!$P$3,Dev!$DK$130),"")</f>
        <v/>
      </c>
      <c r="CJ217" s="13" t="str">
        <f>IF(ISNUMBER($A217),CONCATENATE($BK217,Names!$P$3,Dev!$DN$130),"")</f>
        <v/>
      </c>
      <c r="CK217" s="13" t="str">
        <f>IF(ISNUMBER($A217),CONCATENATE($BK217,Names!$P$3,Dev!$DQ$130),"")</f>
        <v/>
      </c>
      <c r="CL217" s="13"/>
      <c r="CM217" s="13" t="str">
        <f>""</f>
        <v/>
      </c>
      <c r="CN217" s="13" t="str">
        <f>IF(ISNUMBER($A217),CONCATENATE($BB217,Names!$P$3,Dev!$CZ$48),"")</f>
        <v/>
      </c>
      <c r="CO217" s="13" t="str">
        <f>IF(ISNUMBER($A217),CONCATENATE($BB217,Names!$P$3,Dev!$DF$48),"")</f>
        <v/>
      </c>
      <c r="CP217" s="13" t="str">
        <f>IF(ISNUMBER($A217),CONCATENATE($BB217,Names!$P$3,Dev!$DI$48),"")</f>
        <v/>
      </c>
      <c r="CQ217" s="13" t="str">
        <f>IF(ISNUMBER($A217),CONCATENATE($BB217,Names!$P$3,Dev!$DM$48),"")</f>
        <v/>
      </c>
      <c r="CR217" s="13" t="str">
        <f>IF(ISNUMBER($A217),CONCATENATE($BB217,Names!$P$3,Dev!$DV$48),"")</f>
        <v/>
      </c>
      <c r="CS217" s="13" t="str">
        <f>IF(ISNUMBER($A217),CONCATENATE($BB217,Names!$P$3,Dev!$DZ$48),"")</f>
        <v/>
      </c>
      <c r="CT217" s="13" t="str">
        <f>IF(ISNUMBER($A217),CONCATENATE($BB217,Names!$P$3,Dev!$EI$48),"")</f>
        <v/>
      </c>
      <c r="CU217" s="13" t="str">
        <f>IF(ISNUMBER($A217),CONCATENATE($BB217,Names!$P$3,Dev!$FZ$48),"")</f>
        <v/>
      </c>
      <c r="CV217" s="13" t="str">
        <f>IF(ISNUMBER($A217),CONCATENATE($BB217,Names!$P$3,Dev!$GI$48),"")</f>
        <v/>
      </c>
      <c r="CW217" s="13" t="str">
        <f>IF(ISNUMBER($A217),CONCATENATE($BB217,Names!$P$3,Dev!$GM$48),"")</f>
        <v/>
      </c>
      <c r="CX217" s="13"/>
      <c r="CY217" s="13" t="str">
        <f>IF(ISNUMBER($A217),CONCATENATE($BB217,Names!$P$3,Dev!$EM$48),"")</f>
        <v/>
      </c>
      <c r="CZ217" s="13" t="str">
        <f>IF(ISNUMBER($A217),CONCATENATE($BB217,Names!$P$3,Dev!$EV$48),"")</f>
        <v/>
      </c>
      <c r="DA217" s="13" t="str">
        <f>IF(ISNUMBER($A217),CONCATENATE($BB217,Names!$P$3,Dev!$EZ$48),"")</f>
        <v/>
      </c>
      <c r="DB217" s="13" t="str">
        <f>IF(ISNUMBER($A217),CONCATENATE($BB217,Names!$P$3,Dev!$FI$48),"")</f>
        <v/>
      </c>
      <c r="DC217" s="13" t="str">
        <f>IF(ISNUMBER($A217),CONCATENATE($BB217,Names!$P$3,Dev!$FM$48),"")</f>
        <v/>
      </c>
      <c r="DD217" s="13" t="str">
        <f>IF(ISNUMBER($A217),CONCATENATE($BB217,Names!$P$3,Dev!$FV$48),"")</f>
        <v/>
      </c>
      <c r="DE217" s="13" t="str">
        <f>IF(ISNUMBER($A217),CONCATENATE($BB217,Names!$P$3,Dev!$GP$48),"")</f>
        <v/>
      </c>
      <c r="DI217" s="105">
        <f>COUNTIFS($DL$5:DL217,"&lt;&gt;"&amp;"")</f>
        <v>16</v>
      </c>
      <c r="DJ217" s="1198" t="str">
        <f t="shared" si="109"/>
        <v/>
      </c>
      <c r="DK217" s="1198" t="str">
        <f t="shared" si="110"/>
        <v/>
      </c>
      <c r="DL217" s="1198"/>
      <c r="DM217" s="1198" t="str">
        <f>IF($DL217="","",_xlfn.CONCAT(Names!$D$5,$AO217))</f>
        <v/>
      </c>
      <c r="DN217" s="1198" t="str">
        <f>IF($DL217="","",CONCATENATE(Names!$C$26,Names!$N$3,$DM217))</f>
        <v/>
      </c>
      <c r="DO217" s="1198" t="str">
        <f>IF($DL217="","",CONCATENATE(Names!$C$25,Names!$N$3,$DM217))</f>
        <v/>
      </c>
    </row>
    <row r="218" spans="1:119" s="89" customFormat="1">
      <c r="A218" s="91" t="s">
        <v>768</v>
      </c>
      <c r="B218" s="109"/>
      <c r="C218" s="88">
        <v>0</v>
      </c>
      <c r="D218" s="88"/>
      <c r="F218" s="89">
        <v>1</v>
      </c>
      <c r="G218" s="2">
        <f t="shared" si="123"/>
        <v>489.33999999999935</v>
      </c>
      <c r="H218" s="2">
        <f t="shared" si="121"/>
        <v>489.33999999999935</v>
      </c>
      <c r="I218" s="1225"/>
      <c r="J218" s="108"/>
      <c r="K218" s="92"/>
      <c r="L218" s="2" t="str">
        <f>IF(ISNUMBER(E218),VLOOKUP(C218,'TE,EHnames'!$B$4:$F$11,'TE,EHnames'!$C$2,FALSE),"")</f>
        <v/>
      </c>
      <c r="M218" s="2" t="str">
        <f>IF(ISNUMBER(E218),VLOOKUP(C218,'TE,EHnames'!$B$4:$F$11,'TE,EHnames'!$F$2,FALSE),"")</f>
        <v/>
      </c>
      <c r="O218" s="95" t="str">
        <f>IF(ISNUMBER(A218),ABS(H218-$Q$84),"")</f>
        <v/>
      </c>
      <c r="S218" s="89" t="str">
        <f>IFERROR(VLOOKUP(P218,Racks!$H$4:$M$30,6),"")</f>
        <v/>
      </c>
      <c r="V218" s="89">
        <f>COUNTIFS('Sec-Sub'!$K$4:$K$164,"&lt;="&amp;H218)</f>
        <v>130</v>
      </c>
      <c r="W218" s="89" t="str">
        <f>VLOOKUP(V218,'Sec-Sub'!$A$4:$C$164,2,FALSE)</f>
        <v>HEBT</v>
      </c>
      <c r="X218" s="89" t="str">
        <f>VLOOKUP(V218,'Sec-Sub'!$A$4:$C$164,3,FALSE)</f>
        <v>160</v>
      </c>
      <c r="Y218" s="89" t="str">
        <f>CONCATENATE(X218,Names!$I$3)</f>
        <v>160PRL</v>
      </c>
      <c r="Z218" s="88"/>
      <c r="AA218" s="93"/>
      <c r="AC218" s="110"/>
      <c r="AD218" s="666"/>
      <c r="AE218" s="111"/>
      <c r="AI218" s="1266" t="str">
        <f>IF(ISNUMBER(R218),CONCATENATE(Names!$C$3,R218),"")</f>
        <v/>
      </c>
      <c r="AK218" s="89" t="str">
        <f t="shared" si="111"/>
        <v/>
      </c>
      <c r="AL218" s="89" t="str">
        <f t="shared" si="112"/>
        <v/>
      </c>
      <c r="AM218" s="89" t="str">
        <f t="shared" si="113"/>
        <v/>
      </c>
      <c r="AN218" s="89" t="str">
        <f t="shared" si="114"/>
        <v/>
      </c>
      <c r="AO218" s="89" t="str">
        <f t="shared" si="115"/>
        <v/>
      </c>
      <c r="AP218" s="89" t="str">
        <f>IF(ISNUMBER(E218),CONCATENATE(Names!$C$5,Names!$N$3,AO218),"")</f>
        <v/>
      </c>
      <c r="AQ218" s="89" t="str">
        <f>IF(ISNUMBER(E218),CONCATENATE(Names!$D$5,AO218),"")</f>
        <v/>
      </c>
      <c r="AR218" s="89" t="str">
        <f>IF(ISNUMBER(E218),CONCATENATE(Names!$C$10,Names!$N$3,AQ218),"")</f>
        <v/>
      </c>
      <c r="AS218" s="89" t="str">
        <f>IF(ISNUMBER(E218),CONCATENATE(Names!$C$11,Names!$N$3,AQ218),"")</f>
        <v/>
      </c>
      <c r="AU218" s="95" t="str">
        <f t="shared" si="116"/>
        <v/>
      </c>
      <c r="AV218" s="89" t="str">
        <f t="shared" si="117"/>
        <v/>
      </c>
      <c r="AW218" s="89" t="str">
        <f t="shared" si="118"/>
        <v/>
      </c>
      <c r="AX218" s="89" t="str">
        <f t="shared" si="119"/>
        <v/>
      </c>
      <c r="AY218" s="89" t="str">
        <f t="shared" si="120"/>
        <v/>
      </c>
      <c r="AZ218" s="89" t="str">
        <f>IF(ISNUMBER(A218),CONCATENATE(Names!$C$6,Names!$N$3,AU218,A218),"")</f>
        <v/>
      </c>
      <c r="BA218" s="89" t="str">
        <f>IF(ISNUMBER(A218),CONCATENATE(Names!$C$7,Names!$N$3,AU218,A218),"")</f>
        <v/>
      </c>
      <c r="BB218" s="89" t="str">
        <f>IF(ISNUMBER(A218),CONCATENATE(Names!$C$8,Names!$N$3,AU218,A218),"")</f>
        <v/>
      </c>
      <c r="BC218" s="89" t="str">
        <f>IF(ISNUMBER(A218),CONCATENATE(Names!$D$6,AY218),"")</f>
        <v/>
      </c>
      <c r="BD218" s="89" t="str">
        <f>IF(ISNUMBER(A218),CONCATENATE(Names!$C$10,Names!$N$3,BC218),"")</f>
        <v/>
      </c>
      <c r="BE218" s="89" t="str">
        <f>IF(ISNUMBER(A218),CONCATENATE(Names!$C$11,Names!$N$3,BC218),"")</f>
        <v/>
      </c>
      <c r="BF218" s="89" t="str">
        <f>IF(ISNUMBER(A218),CONCATENATE(Names!$D$7,AY218),"")</f>
        <v/>
      </c>
      <c r="BG218" s="89" t="str">
        <f>IF(ISNUMBER(A218),CONCATENATE(Names!$C$10,Names!$N$3,BF218),"")</f>
        <v/>
      </c>
      <c r="BH218" s="89" t="str">
        <f>IF(ISNUMBER(A218),CONCATENATE(Names!$C$11,Names!$N$3,BF218),"")</f>
        <v/>
      </c>
      <c r="BI218" s="89" t="str">
        <f>IF(ISNUMBER(A218),CONCATENATE(Names!$C$12,Names!$N$3,BC218),"")</f>
        <v/>
      </c>
      <c r="BK218" s="89" t="str">
        <f>IF(ISNUMBER(A218),CONCATENATE(Names!$C$9,Names!$N$3,AY218),"")</f>
        <v/>
      </c>
      <c r="BT218" s="112">
        <f>COUNTIFS($BW$5:BW218,"&lt;&gt;"&amp;"")</f>
        <v>36</v>
      </c>
      <c r="BU218" s="113" t="str">
        <f t="shared" si="94"/>
        <v>HEBT</v>
      </c>
      <c r="BV218" s="113" t="str">
        <f t="shared" si="95"/>
        <v>160PRL</v>
      </c>
      <c r="BW218" s="113" t="str">
        <f>Names!$C$11</f>
        <v>PRLTE</v>
      </c>
      <c r="BX218" s="89" t="str">
        <f>CONCATENATE(Names!$D$14,$BX$216)</f>
        <v>G004</v>
      </c>
      <c r="BY218" s="89" t="str">
        <f>IF($BW218="","",CONCATENATE($BW218,Names!$N$3,$BX218))</f>
        <v>PRLTE-G004</v>
      </c>
      <c r="CA218" s="95" t="str">
        <f>IF(ISNUMBER(A218),CONCATENATE(W218,Names!$H$3,Y218,Names!$J$3,Names!$K$3,Names!$L$3,BK218),"")</f>
        <v/>
      </c>
      <c r="CB218" s="95"/>
      <c r="CC218" s="95" t="str">
        <f>IF($BW218="","",CONCATENATE(W218,Names!$H$3,Y218,Names!$J$3,Names!$K$3,Names!$L$3,$BW218,Names!$N$3,$BX218))</f>
        <v>HEBT-160PRL:RFS-PRLTE-G004</v>
      </c>
      <c r="CF218" s="13" t="str">
        <f>IF(ISNUMBER($A218),CONCATENATE($BK218,Names!$P$3,Dev!$DA$130),"")</f>
        <v/>
      </c>
      <c r="CG218" s="13" t="str">
        <f>IF(ISNUMBER($A218),CONCATENATE($BK218,Names!$P$3,Dev!$DD$130),"")</f>
        <v/>
      </c>
      <c r="CH218" s="13" t="str">
        <f>IF(ISNUMBER($A218),CONCATENATE($BK218,Names!$P$3,Dev!$DG$130),"")</f>
        <v/>
      </c>
      <c r="CI218" s="13" t="str">
        <f>IF(ISNUMBER($A218),CONCATENATE($BK218,Names!$P$3,Dev!$DK$130),"")</f>
        <v/>
      </c>
      <c r="CJ218" s="13" t="str">
        <f>IF(ISNUMBER($A218),CONCATENATE($BK218,Names!$P$3,Dev!$DN$130),"")</f>
        <v/>
      </c>
      <c r="CK218" s="13" t="str">
        <f>IF(ISNUMBER($A218),CONCATENATE($BK218,Names!$P$3,Dev!$DQ$130),"")</f>
        <v/>
      </c>
      <c r="CL218" s="13"/>
      <c r="CM218" s="13" t="str">
        <f>""</f>
        <v/>
      </c>
      <c r="CN218" s="13" t="str">
        <f>IF(ISNUMBER($A218),CONCATENATE($BB218,Names!$P$3,Dev!$CZ$48),"")</f>
        <v/>
      </c>
      <c r="CO218" s="13" t="str">
        <f>IF(ISNUMBER($A218),CONCATENATE($BB218,Names!$P$3,Dev!$DF$48),"")</f>
        <v/>
      </c>
      <c r="CP218" s="13" t="str">
        <f>IF(ISNUMBER($A218),CONCATENATE($BB218,Names!$P$3,Dev!$DI$48),"")</f>
        <v/>
      </c>
      <c r="CQ218" s="13" t="str">
        <f>IF(ISNUMBER($A218),CONCATENATE($BB218,Names!$P$3,Dev!$DM$48),"")</f>
        <v/>
      </c>
      <c r="CR218" s="13" t="str">
        <f>IF(ISNUMBER($A218),CONCATENATE($BB218,Names!$P$3,Dev!$DV$48),"")</f>
        <v/>
      </c>
      <c r="CS218" s="13" t="str">
        <f>IF(ISNUMBER($A218),CONCATENATE($BB218,Names!$P$3,Dev!$DZ$48),"")</f>
        <v/>
      </c>
      <c r="CT218" s="13" t="str">
        <f>IF(ISNUMBER($A218),CONCATENATE($BB218,Names!$P$3,Dev!$EI$48),"")</f>
        <v/>
      </c>
      <c r="CU218" s="13" t="str">
        <f>IF(ISNUMBER($A218),CONCATENATE($BB218,Names!$P$3,Dev!$FZ$48),"")</f>
        <v/>
      </c>
      <c r="CV218" s="13" t="str">
        <f>IF(ISNUMBER($A218),CONCATENATE($BB218,Names!$P$3,Dev!$GI$48),"")</f>
        <v/>
      </c>
      <c r="CW218" s="13" t="str">
        <f>IF(ISNUMBER($A218),CONCATENATE($BB218,Names!$P$3,Dev!$GM$48),"")</f>
        <v/>
      </c>
      <c r="CX218" s="13"/>
      <c r="CY218" s="13" t="str">
        <f>IF(ISNUMBER($A218),CONCATENATE($BB218,Names!$P$3,Dev!$EM$48),"")</f>
        <v/>
      </c>
      <c r="CZ218" s="13" t="str">
        <f>IF(ISNUMBER($A218),CONCATENATE($BB218,Names!$P$3,Dev!$EV$48),"")</f>
        <v/>
      </c>
      <c r="DA218" s="13" t="str">
        <f>IF(ISNUMBER($A218),CONCATENATE($BB218,Names!$P$3,Dev!$EZ$48),"")</f>
        <v/>
      </c>
      <c r="DB218" s="13" t="str">
        <f>IF(ISNUMBER($A218),CONCATENATE($BB218,Names!$P$3,Dev!$FI$48),"")</f>
        <v/>
      </c>
      <c r="DC218" s="13" t="str">
        <f>IF(ISNUMBER($A218),CONCATENATE($BB218,Names!$P$3,Dev!$FM$48),"")</f>
        <v/>
      </c>
      <c r="DD218" s="13" t="str">
        <f>IF(ISNUMBER($A218),CONCATENATE($BB218,Names!$P$3,Dev!$FV$48),"")</f>
        <v/>
      </c>
      <c r="DE218" s="13" t="str">
        <f>IF(ISNUMBER($A218),CONCATENATE($BB218,Names!$P$3,Dev!$GP$48),"")</f>
        <v/>
      </c>
      <c r="DI218" s="105">
        <f>COUNTIFS($DL$5:DL218,"&lt;&gt;"&amp;"")</f>
        <v>16</v>
      </c>
      <c r="DJ218" s="1198" t="str">
        <f t="shared" si="109"/>
        <v/>
      </c>
      <c r="DK218" s="1198" t="str">
        <f t="shared" si="110"/>
        <v/>
      </c>
      <c r="DL218" s="1198"/>
      <c r="DM218" s="1198" t="str">
        <f>IF($DL218="","",_xlfn.CONCAT(Names!$D$5,$AO218))</f>
        <v/>
      </c>
      <c r="DN218" s="1198" t="str">
        <f>IF($DL218="","",CONCATENATE(Names!$C$26,Names!$N$3,$DM218))</f>
        <v/>
      </c>
      <c r="DO218" s="1198" t="str">
        <f>IF($DL218="","",CONCATENATE(Names!$C$25,Names!$N$3,$DM218))</f>
        <v/>
      </c>
    </row>
    <row r="219" spans="1:119" s="78" customFormat="1">
      <c r="A219" s="96" t="str">
        <f>Names!$B$13</f>
        <v>Adapter N-7/16</v>
      </c>
      <c r="B219" s="77"/>
      <c r="C219" s="99">
        <f>$C$6</f>
        <v>8.7999999999999995E-2</v>
      </c>
      <c r="D219" s="77"/>
      <c r="F219" s="78">
        <v>1</v>
      </c>
      <c r="G219" s="2">
        <f t="shared" si="123"/>
        <v>489.33999999999935</v>
      </c>
      <c r="H219" s="2">
        <f t="shared" si="121"/>
        <v>489.38399999999933</v>
      </c>
      <c r="I219" s="1225"/>
      <c r="J219" s="80"/>
      <c r="K219" s="81"/>
      <c r="L219" s="2" t="str">
        <f>IF(ISNUMBER(E219),VLOOKUP(C219,'TE,EHnames'!$B$4:$F$11,'TE,EHnames'!$C$2,FALSE),"")</f>
        <v/>
      </c>
      <c r="M219" s="2" t="str">
        <f>IF(ISNUMBER(E219),VLOOKUP(C219,'TE,EHnames'!$B$4:$F$11,'TE,EHnames'!$F$2,FALSE),"")</f>
        <v/>
      </c>
      <c r="O219" s="98" t="str">
        <f>IF(ISNUMBER(A219),ABS(H219-$Q$207),"")</f>
        <v/>
      </c>
      <c r="S219" s="78" t="str">
        <f>IFERROR(VLOOKUP(P219,Racks!$H$4:$M$30,6),"")</f>
        <v/>
      </c>
      <c r="V219" s="78">
        <f>COUNTIFS('Sec-Sub'!$K$4:$K$164,"&lt;="&amp;H219)</f>
        <v>130</v>
      </c>
      <c r="W219" s="78" t="str">
        <f>VLOOKUP(V219,'Sec-Sub'!$A$4:$C$164,2,FALSE)</f>
        <v>HEBT</v>
      </c>
      <c r="X219" s="78" t="str">
        <f>VLOOKUP(V219,'Sec-Sub'!$A$4:$C$164,3,FALSE)</f>
        <v>160</v>
      </c>
      <c r="Y219" s="78" t="str">
        <f>CONCATENATE(X219,Names!$I$3)</f>
        <v>160PRL</v>
      </c>
      <c r="Z219" s="77"/>
      <c r="AA219" s="82"/>
      <c r="AC219" s="97"/>
      <c r="AD219" s="668"/>
      <c r="AE219" s="669"/>
      <c r="AI219" s="1266" t="str">
        <f>IF(ISNUMBER(R219),CONCATENATE(Names!$C$3,R219),"")</f>
        <v/>
      </c>
      <c r="AK219" s="78" t="str">
        <f t="shared" si="111"/>
        <v/>
      </c>
      <c r="AL219" s="78" t="str">
        <f t="shared" si="112"/>
        <v/>
      </c>
      <c r="AM219" s="78" t="str">
        <f t="shared" si="113"/>
        <v/>
      </c>
      <c r="AN219" s="78" t="str">
        <f t="shared" si="114"/>
        <v/>
      </c>
      <c r="AO219" s="78" t="str">
        <f t="shared" si="115"/>
        <v/>
      </c>
      <c r="AP219" s="78" t="str">
        <f>IF(ISNUMBER(E219),CONCATENATE(Names!$C$5,Names!$N$3,AO219),"")</f>
        <v/>
      </c>
      <c r="AQ219" s="78" t="str">
        <f>IF(ISNUMBER(E219),CONCATENATE(Names!$D$5,AO219),"")</f>
        <v/>
      </c>
      <c r="AR219" s="78" t="str">
        <f>IF(ISNUMBER(E219),CONCATENATE(Names!$C$10,Names!$N$3,AQ219),"")</f>
        <v/>
      </c>
      <c r="AS219" s="78" t="str">
        <f>IF(ISNUMBER(E219),CONCATENATE(Names!$C$11,Names!$N$3,AQ219),"")</f>
        <v/>
      </c>
      <c r="AU219" s="98" t="str">
        <f t="shared" si="116"/>
        <v/>
      </c>
      <c r="AV219" s="78" t="str">
        <f t="shared" si="117"/>
        <v/>
      </c>
      <c r="AW219" s="78" t="str">
        <f t="shared" si="118"/>
        <v/>
      </c>
      <c r="AX219" s="78" t="str">
        <f t="shared" si="119"/>
        <v/>
      </c>
      <c r="AY219" s="78" t="str">
        <f t="shared" si="120"/>
        <v/>
      </c>
      <c r="AZ219" s="78" t="str">
        <f>IF(ISNUMBER(A219),CONCATENATE(Names!$C$6,Names!$N$3,AU219,A219),"")</f>
        <v/>
      </c>
      <c r="BA219" s="78" t="str">
        <f>IF(ISNUMBER(A219),CONCATENATE(Names!$C$7,Names!$N$3,AU219,A219),"")</f>
        <v/>
      </c>
      <c r="BB219" s="78" t="str">
        <f>IF(ISNUMBER(A219),CONCATENATE(Names!$C$8,Names!$N$3,AU219,A219),"")</f>
        <v/>
      </c>
      <c r="BC219" s="78" t="str">
        <f>IF(ISNUMBER(A219),CONCATENATE(Names!$D$6,AY219),"")</f>
        <v/>
      </c>
      <c r="BD219" s="78" t="str">
        <f>IF(ISNUMBER(A219),CONCATENATE(Names!$C$10,Names!$N$3,BC219),"")</f>
        <v/>
      </c>
      <c r="BE219" s="78" t="str">
        <f>IF(ISNUMBER(A219),CONCATENATE(Names!$C$11,Names!$N$3,BC219),"")</f>
        <v/>
      </c>
      <c r="BF219" s="78" t="str">
        <f>IF(ISNUMBER(A219),CONCATENATE(Names!$D$7,AY219),"")</f>
        <v/>
      </c>
      <c r="BG219" s="78" t="str">
        <f>IF(ISNUMBER(A219),CONCATENATE(Names!$C$10,Names!$N$3,BF219),"")</f>
        <v/>
      </c>
      <c r="BH219" s="78" t="str">
        <f>IF(ISNUMBER(A219),CONCATENATE(Names!$C$11,Names!$N$3,BF219),"")</f>
        <v/>
      </c>
      <c r="BI219" s="78" t="str">
        <f>IF(ISNUMBER(A219),CONCATENATE(Names!$C$12,Names!$N$3,BC219),"")</f>
        <v/>
      </c>
      <c r="BJ219" s="78" t="str">
        <f>IF(ISNUMBER(A219),CONCATENATE(Names!$C$24,Names!$N$3,AY219),"")</f>
        <v/>
      </c>
      <c r="BK219" s="78" t="str">
        <f>IF(ISNUMBER(A219),CONCATENATE(Names!$C$9,Names!$N$3,AY219),"")</f>
        <v/>
      </c>
      <c r="BT219" s="114">
        <f>COUNTIFS($BW$5:BW219,"&lt;&gt;"&amp;"")</f>
        <v>37</v>
      </c>
      <c r="BU219" s="115" t="str">
        <f t="shared" si="94"/>
        <v>HEBT</v>
      </c>
      <c r="BV219" s="115" t="str">
        <f t="shared" si="95"/>
        <v>160PRL</v>
      </c>
      <c r="BW219" s="115" t="str">
        <f>Names!$C$13</f>
        <v>PRLAd</v>
      </c>
      <c r="BX219" s="78" t="str">
        <f>CONCATENATE(Names!$D$14,$BX$216)</f>
        <v>G004</v>
      </c>
      <c r="BY219" s="78" t="str">
        <f>IF($BW219="","",CONCATENATE($BW219,Names!$N$3,$BX219))</f>
        <v>PRLAd-G004</v>
      </c>
      <c r="CA219" s="98" t="str">
        <f>IF(ISNUMBER(A219),CONCATENATE(W219,Names!$H$3,Y219,Names!$J$3,Names!$K$3,Names!$L$3,BK219),"")</f>
        <v/>
      </c>
      <c r="CB219" s="98" t="str">
        <f>IF(ISNUMBER(A219),CONCATENATE(W219,Names!$H$3,Y219,Names!$J$3,Names!$K$3,Names!$L$3,BB219),"")</f>
        <v/>
      </c>
      <c r="CC219" s="98" t="str">
        <f>IF($BW219="","",CONCATENATE(W219,Names!$H$3,Y219,Names!$J$3,Names!$K$3,Names!$L$3,$BW219,Names!$N$3,$BX219))</f>
        <v>HEBT-160PRL:RFS-PRLAd-G004</v>
      </c>
      <c r="CF219" s="13" t="str">
        <f>IF(ISNUMBER($A219),CONCATENATE($BK219,Names!$P$3,Dev!$DA$130),"")</f>
        <v/>
      </c>
      <c r="CG219" s="13" t="str">
        <f>IF(ISNUMBER($A219),CONCATENATE($BK219,Names!$P$3,Dev!$DD$130),"")</f>
        <v/>
      </c>
      <c r="CH219" s="13" t="str">
        <f>IF(ISNUMBER($A219),CONCATENATE($BK219,Names!$P$3,Dev!$DG$130),"")</f>
        <v/>
      </c>
      <c r="CI219" s="13" t="str">
        <f>IF(ISNUMBER($A219),CONCATENATE($BK219,Names!$P$3,Dev!$DK$130),"")</f>
        <v/>
      </c>
      <c r="CJ219" s="13" t="str">
        <f>IF(ISNUMBER($A219),CONCATENATE($BK219,Names!$P$3,Dev!$DN$130),"")</f>
        <v/>
      </c>
      <c r="CK219" s="13" t="str">
        <f>IF(ISNUMBER($A219),CONCATENATE($BK219,Names!$P$3,Dev!$DQ$130),"")</f>
        <v/>
      </c>
      <c r="CL219" s="13"/>
      <c r="CM219" s="13" t="str">
        <f>""</f>
        <v/>
      </c>
      <c r="CN219" s="13" t="str">
        <f>IF(ISNUMBER($A219),CONCATENATE($BB219,Names!$P$3,Dev!$CZ$48),"")</f>
        <v/>
      </c>
      <c r="CO219" s="13" t="str">
        <f>IF(ISNUMBER($A219),CONCATENATE($BB219,Names!$P$3,Dev!$DF$48),"")</f>
        <v/>
      </c>
      <c r="CP219" s="13" t="str">
        <f>IF(ISNUMBER($A219),CONCATENATE($BB219,Names!$P$3,Dev!$DI$48),"")</f>
        <v/>
      </c>
      <c r="CQ219" s="13" t="str">
        <f>IF(ISNUMBER($A219),CONCATENATE($BB219,Names!$P$3,Dev!$DM$48),"")</f>
        <v/>
      </c>
      <c r="CR219" s="13" t="str">
        <f>IF(ISNUMBER($A219),CONCATENATE($BB219,Names!$P$3,Dev!$DV$48),"")</f>
        <v/>
      </c>
      <c r="CS219" s="13" t="str">
        <f>IF(ISNUMBER($A219),CONCATENATE($BB219,Names!$P$3,Dev!$DZ$48),"")</f>
        <v/>
      </c>
      <c r="CT219" s="13" t="str">
        <f>IF(ISNUMBER($A219),CONCATENATE($BB219,Names!$P$3,Dev!$EI$48),"")</f>
        <v/>
      </c>
      <c r="CU219" s="13" t="str">
        <f>IF(ISNUMBER($A219),CONCATENATE($BB219,Names!$P$3,Dev!$FZ$48),"")</f>
        <v/>
      </c>
      <c r="CV219" s="13" t="str">
        <f>IF(ISNUMBER($A219),CONCATENATE($BB219,Names!$P$3,Dev!$GI$48),"")</f>
        <v/>
      </c>
      <c r="CW219" s="13" t="str">
        <f>IF(ISNUMBER($A219),CONCATENATE($BB219,Names!$P$3,Dev!$GM$48),"")</f>
        <v/>
      </c>
      <c r="CX219" s="13"/>
      <c r="CY219" s="13" t="str">
        <f>IF(ISNUMBER($A219),CONCATENATE($BB219,Names!$P$3,Dev!$EM$48),"")</f>
        <v/>
      </c>
      <c r="CZ219" s="13" t="str">
        <f>IF(ISNUMBER($A219),CONCATENATE($BB219,Names!$P$3,Dev!$EV$48),"")</f>
        <v/>
      </c>
      <c r="DA219" s="13" t="str">
        <f>IF(ISNUMBER($A219),CONCATENATE($BB219,Names!$P$3,Dev!$EZ$48),"")</f>
        <v/>
      </c>
      <c r="DB219" s="13" t="str">
        <f>IF(ISNUMBER($A219),CONCATENATE($BB219,Names!$P$3,Dev!$FI$48),"")</f>
        <v/>
      </c>
      <c r="DC219" s="13" t="str">
        <f>IF(ISNUMBER($A219),CONCATENATE($BB219,Names!$P$3,Dev!$FM$48),"")</f>
        <v/>
      </c>
      <c r="DD219" s="13" t="str">
        <f>IF(ISNUMBER($A219),CONCATENATE($BB219,Names!$P$3,Dev!$FV$48),"")</f>
        <v/>
      </c>
      <c r="DE219" s="13" t="str">
        <f>IF(ISNUMBER($A219),CONCATENATE($BB219,Names!$P$3,Dev!$GP$48),"")</f>
        <v/>
      </c>
      <c r="DI219" s="105">
        <f>COUNTIFS($DL$5:DL219,"&lt;&gt;"&amp;"")</f>
        <v>16</v>
      </c>
      <c r="DJ219" s="1198" t="str">
        <f t="shared" si="109"/>
        <v/>
      </c>
      <c r="DK219" s="1198" t="str">
        <f t="shared" si="110"/>
        <v/>
      </c>
      <c r="DL219" s="1198"/>
      <c r="DM219" s="1198" t="str">
        <f>IF($DL219="","",_xlfn.CONCAT(Names!$D$5,$AO219))</f>
        <v/>
      </c>
      <c r="DN219" s="1198" t="str">
        <f>IF($DL219="","",CONCATENATE(Names!$C$26,Names!$N$3,$DM219))</f>
        <v/>
      </c>
      <c r="DO219" s="1198" t="str">
        <f>IF($DL219="","",CONCATENATE(Names!$C$25,Names!$N$3,$DM219))</f>
        <v/>
      </c>
    </row>
    <row r="220" spans="1:119">
      <c r="A220" s="1"/>
      <c r="C220" s="70"/>
      <c r="G220" s="2">
        <f t="shared" si="123"/>
        <v>489.42799999999937</v>
      </c>
      <c r="H220" s="2">
        <f t="shared" si="121"/>
        <v>489.42799999999937</v>
      </c>
      <c r="J220" s="38"/>
      <c r="K220" s="58"/>
      <c r="L220" s="2" t="str">
        <f>IF(ISNUMBER(E220),VLOOKUP(C220,'TE,EHnames'!$B$4:$F$11,'TE,EHnames'!$C$2,FALSE),"")</f>
        <v/>
      </c>
      <c r="M220" s="2" t="str">
        <f>IF(ISNUMBER(E220),VLOOKUP(C220,'TE,EHnames'!$B$4:$F$11,'TE,EHnames'!$F$2,FALSE),"")</f>
        <v/>
      </c>
      <c r="O220" s="13" t="str">
        <f>IF(ISNUMBER(A220),ABS(H220-$Q$207),"")</f>
        <v/>
      </c>
      <c r="S220" t="str">
        <f>IFERROR(VLOOKUP(P220,Racks!$H$4:$M$30,6),"")</f>
        <v/>
      </c>
      <c r="V220" s="54">
        <f>COUNTIFS('Sec-Sub'!$K$4:$K$164,"&lt;="&amp;H220)</f>
        <v>130</v>
      </c>
      <c r="W220" s="54" t="str">
        <f>VLOOKUP(V220,'Sec-Sub'!$A$4:$C$164,2,FALSE)</f>
        <v>HEBT</v>
      </c>
      <c r="X220" s="54" t="str">
        <f>VLOOKUP(V220,'Sec-Sub'!$A$4:$C$164,3,FALSE)</f>
        <v>160</v>
      </c>
      <c r="Y220" s="54" t="str">
        <f>CONCATENATE(X220,Names!$I$3)</f>
        <v>160PRL</v>
      </c>
      <c r="AD220" s="670"/>
      <c r="AE220" s="660"/>
      <c r="AI220" s="1266" t="str">
        <f>IF(ISNUMBER(R220),CONCATENATE(Names!$C$3,R220),"")</f>
        <v/>
      </c>
      <c r="AK220" t="str">
        <f t="shared" si="111"/>
        <v/>
      </c>
      <c r="AL220" t="str">
        <f t="shared" si="112"/>
        <v/>
      </c>
      <c r="AM220" t="str">
        <f t="shared" si="113"/>
        <v/>
      </c>
      <c r="AN220" t="str">
        <f t="shared" si="114"/>
        <v/>
      </c>
      <c r="AO220" t="str">
        <f t="shared" si="115"/>
        <v/>
      </c>
      <c r="AP220" t="str">
        <f>IF(ISNUMBER(E220),CONCATENATE(Names!$C$5,Names!$N$3,AO220),"")</f>
        <v/>
      </c>
      <c r="AQ220" t="str">
        <f>IF(ISNUMBER(E220),CONCATENATE(Names!$D$5,AO220),"")</f>
        <v/>
      </c>
      <c r="AR220" t="str">
        <f>IF(ISNUMBER(E220),CONCATENATE(Names!$C$10,Names!$N$3,AQ220),"")</f>
        <v/>
      </c>
      <c r="AS220" t="str">
        <f>IF(ISNUMBER(E220),CONCATENATE(Names!$C$11,Names!$N$3,AQ220),"")</f>
        <v/>
      </c>
      <c r="AU220" s="13" t="str">
        <f t="shared" si="116"/>
        <v/>
      </c>
      <c r="AV220" t="str">
        <f t="shared" si="117"/>
        <v/>
      </c>
      <c r="AW220" t="str">
        <f t="shared" si="118"/>
        <v/>
      </c>
      <c r="AX220" t="str">
        <f t="shared" si="119"/>
        <v/>
      </c>
      <c r="AY220" t="str">
        <f t="shared" si="120"/>
        <v/>
      </c>
      <c r="AZ220" t="str">
        <f>IF(ISNUMBER(A220),CONCATENATE(Names!$C$6,Names!$N$3,AU220,A220),"")</f>
        <v/>
      </c>
      <c r="BA220" t="str">
        <f>IF(ISNUMBER(A220),CONCATENATE(Names!$C$7,Names!$N$3,AU220,A220),"")</f>
        <v/>
      </c>
      <c r="BB220" t="str">
        <f>IF(ISNUMBER(A220),CONCATENATE(Names!$C$8,Names!$N$3,AU220,A220),"")</f>
        <v/>
      </c>
      <c r="BC220" t="str">
        <f>IF(ISNUMBER(A220),CONCATENATE(Names!$D$6,AY220),"")</f>
        <v/>
      </c>
      <c r="BD220" t="str">
        <f>IF(ISNUMBER(A220),CONCATENATE(Names!$C$10,Names!$N$3,BC220),"")</f>
        <v/>
      </c>
      <c r="BE220" t="str">
        <f>IF(ISNUMBER(A220),CONCATENATE(Names!$C$11,Names!$N$3,BC220),"")</f>
        <v/>
      </c>
      <c r="BF220" t="str">
        <f>IF(ISNUMBER(A220),CONCATENATE(Names!$D$7,AY220),"")</f>
        <v/>
      </c>
      <c r="BG220" t="str">
        <f>IF(ISNUMBER(A220),CONCATENATE(Names!$C$10,Names!$N$3,BF220),"")</f>
        <v/>
      </c>
      <c r="BH220" t="str">
        <f>IF(ISNUMBER(A220),CONCATENATE(Names!$C$11,Names!$N$3,BF220),"")</f>
        <v/>
      </c>
      <c r="BI220" t="str">
        <f>IF(ISNUMBER(A220),CONCATENATE(Names!$C$12,Names!$N$3,BC220),"")</f>
        <v/>
      </c>
      <c r="BJ220" t="str">
        <f>IF(ISNUMBER(A220),CONCATENATE(Names!$C$24,Names!$N$3,AY220),"")</f>
        <v/>
      </c>
      <c r="BK220" t="str">
        <f>IF(ISNUMBER(A220),CONCATENATE(Names!$C$9,Names!$N$3,AY220),"")</f>
        <v/>
      </c>
      <c r="BS220" s="157"/>
      <c r="BT220" s="105">
        <f>COUNTIFS($BW$5:BW220,"&lt;&gt;"&amp;"")</f>
        <v>37</v>
      </c>
      <c r="BU220" s="103" t="str">
        <f t="shared" si="94"/>
        <v/>
      </c>
      <c r="BV220" s="103" t="str">
        <f t="shared" si="95"/>
        <v/>
      </c>
      <c r="BW220" s="103"/>
      <c r="BY220" t="str">
        <f>IF($BW220="","",CONCATENATE($BW220,Names!$N$3,$BX220))</f>
        <v/>
      </c>
      <c r="BZ220" s="157"/>
      <c r="CA220" s="13" t="str">
        <f>IF(ISNUMBER(A220),CONCATENATE(W220,Names!$H$3,Y220,Names!$J$3,Names!$K$3,Names!$L$3,BK220),"")</f>
        <v/>
      </c>
      <c r="CB220" s="13" t="str">
        <f>IF(ISNUMBER(A220),CONCATENATE(W220,Names!$H$3,Y220,Names!$J$3,Names!$K$3,Names!$L$3,BB220),"")</f>
        <v/>
      </c>
      <c r="CC220" s="13" t="str">
        <f>IF($BW220="","",CONCATENATE(W220,Names!$H$3,Y220,Names!$J$3,Names!$K$3,Names!$L$3,$BW220,Names!$N$3,$BX220))</f>
        <v/>
      </c>
      <c r="CF220" s="13" t="str">
        <f>IF(ISNUMBER($A220),CONCATENATE($BK220,Names!$P$3,Dev!$DA$130),"")</f>
        <v/>
      </c>
      <c r="CG220" s="13" t="str">
        <f>IF(ISNUMBER($A220),CONCATENATE($BK220,Names!$P$3,Dev!$DD$130),"")</f>
        <v/>
      </c>
      <c r="CH220" s="13" t="str">
        <f>IF(ISNUMBER($A220),CONCATENATE($BK220,Names!$P$3,Dev!$DG$130),"")</f>
        <v/>
      </c>
      <c r="CI220" s="13" t="str">
        <f>IF(ISNUMBER($A220),CONCATENATE($BK220,Names!$P$3,Dev!$DK$130),"")</f>
        <v/>
      </c>
      <c r="CJ220" s="13" t="str">
        <f>IF(ISNUMBER($A220),CONCATENATE($BK220,Names!$P$3,Dev!$DN$130),"")</f>
        <v/>
      </c>
      <c r="CK220" s="13" t="str">
        <f>IF(ISNUMBER($A220),CONCATENATE($BK220,Names!$P$3,Dev!$DQ$130),"")</f>
        <v/>
      </c>
      <c r="CL220" s="13"/>
      <c r="CM220" s="13" t="str">
        <f>""</f>
        <v/>
      </c>
      <c r="CN220" s="13" t="str">
        <f>IF(ISNUMBER($A220),CONCATENATE($BB220,Names!$P$3,Dev!$CZ$48),"")</f>
        <v/>
      </c>
      <c r="CO220" s="13" t="str">
        <f>IF(ISNUMBER($A220),CONCATENATE($BB220,Names!$P$3,Dev!$DF$48),"")</f>
        <v/>
      </c>
      <c r="CP220" s="13" t="str">
        <f>IF(ISNUMBER($A220),CONCATENATE($BB220,Names!$P$3,Dev!$DI$48),"")</f>
        <v/>
      </c>
      <c r="CQ220" s="13" t="str">
        <f>IF(ISNUMBER($A220),CONCATENATE($BB220,Names!$P$3,Dev!$DM$48),"")</f>
        <v/>
      </c>
      <c r="CR220" s="13" t="str">
        <f>IF(ISNUMBER($A220),CONCATENATE($BB220,Names!$P$3,Dev!$DV$48),"")</f>
        <v/>
      </c>
      <c r="CS220" s="13" t="str">
        <f>IF(ISNUMBER($A220),CONCATENATE($BB220,Names!$P$3,Dev!$DZ$48),"")</f>
        <v/>
      </c>
      <c r="CT220" s="13" t="str">
        <f>IF(ISNUMBER($A220),CONCATENATE($BB220,Names!$P$3,Dev!$EI$48),"")</f>
        <v/>
      </c>
      <c r="CU220" s="13" t="str">
        <f>IF(ISNUMBER($A220),CONCATENATE($BB220,Names!$P$3,Dev!$FZ$48),"")</f>
        <v/>
      </c>
      <c r="CV220" s="13" t="str">
        <f>IF(ISNUMBER($A220),CONCATENATE($BB220,Names!$P$3,Dev!$GI$48),"")</f>
        <v/>
      </c>
      <c r="CW220" s="13" t="str">
        <f>IF(ISNUMBER($A220),CONCATENATE($BB220,Names!$P$3,Dev!$GM$48),"")</f>
        <v/>
      </c>
      <c r="CX220" s="13"/>
      <c r="CY220" s="13" t="str">
        <f>IF(ISNUMBER($A220),CONCATENATE($BB220,Names!$P$3,Dev!$EM$48),"")</f>
        <v/>
      </c>
      <c r="CZ220" s="13" t="str">
        <f>IF(ISNUMBER($A220),CONCATENATE($BB220,Names!$P$3,Dev!$EV$48),"")</f>
        <v/>
      </c>
      <c r="DA220" s="13" t="str">
        <f>IF(ISNUMBER($A220),CONCATENATE($BB220,Names!$P$3,Dev!$EZ$48),"")</f>
        <v/>
      </c>
      <c r="DB220" s="13" t="str">
        <f>IF(ISNUMBER($A220),CONCATENATE($BB220,Names!$P$3,Dev!$FI$48),"")</f>
        <v/>
      </c>
      <c r="DC220" s="13" t="str">
        <f>IF(ISNUMBER($A220),CONCATENATE($BB220,Names!$P$3,Dev!$FM$48),"")</f>
        <v/>
      </c>
      <c r="DD220" s="13" t="str">
        <f>IF(ISNUMBER($A220),CONCATENATE($BB220,Names!$P$3,Dev!$FV$48),"")</f>
        <v/>
      </c>
      <c r="DE220" s="13" t="str">
        <f>IF(ISNUMBER($A220),CONCATENATE($BB220,Names!$P$3,Dev!$GP$48),"")</f>
        <v/>
      </c>
      <c r="DI220" s="105">
        <f>COUNTIFS($DL$5:DL220,"&lt;&gt;"&amp;"")</f>
        <v>16</v>
      </c>
      <c r="DJ220" s="1198" t="str">
        <f t="shared" si="109"/>
        <v/>
      </c>
      <c r="DK220" s="1198" t="str">
        <f t="shared" si="110"/>
        <v/>
      </c>
      <c r="DL220" s="1198"/>
      <c r="DM220" s="1198" t="str">
        <f>IF($DL220="","",_xlfn.CONCAT(Names!$D$5,$AO220))</f>
        <v/>
      </c>
      <c r="DN220" s="1198" t="str">
        <f>IF($DL220="","",CONCATENATE(Names!$C$26,Names!$N$3,$DM220))</f>
        <v/>
      </c>
      <c r="DO220" s="1198" t="str">
        <f>IF($DL220="","",CONCATENATE(Names!$C$25,Names!$N$3,$DM220))</f>
        <v/>
      </c>
    </row>
    <row r="221" spans="1:119" s="144" customFormat="1">
      <c r="A221" s="145" t="s">
        <v>90</v>
      </c>
      <c r="B221" s="145"/>
      <c r="C221" s="146">
        <v>1.56</v>
      </c>
      <c r="D221" s="145">
        <v>50</v>
      </c>
      <c r="F221" s="144">
        <v>1</v>
      </c>
      <c r="G221" s="2">
        <f t="shared" si="123"/>
        <v>489.42799999999937</v>
      </c>
      <c r="H221" s="2">
        <f t="shared" si="121"/>
        <v>490.20799999999934</v>
      </c>
      <c r="I221" s="1232"/>
      <c r="J221" s="147"/>
      <c r="K221" s="148"/>
      <c r="L221" s="2" t="str">
        <f>IF(ISNUMBER(E221),VLOOKUP(C221,'TE,EHnames'!$B$4:$F$11,'TE,EHnames'!$C$2,FALSE),"")</f>
        <v/>
      </c>
      <c r="M221" s="2" t="str">
        <f>IF(ISNUMBER(E221),VLOOKUP(C221,'TE,EHnames'!$B$4:$F$11,'TE,EHnames'!$F$2,FALSE),"")</f>
        <v/>
      </c>
      <c r="O221" s="13" t="str">
        <f>IF(ISNUMBER(A221),ABS(H221-$Q$207),"")</f>
        <v/>
      </c>
      <c r="S221" t="str">
        <f>IFERROR(VLOOKUP(P221,Racks!$H$4:$M$30,6),"")</f>
        <v/>
      </c>
      <c r="V221" s="54">
        <f>COUNTIFS('Sec-Sub'!$K$4:$K$164,"&lt;="&amp;H221)</f>
        <v>130</v>
      </c>
      <c r="W221" s="54" t="str">
        <f>VLOOKUP(V221,'Sec-Sub'!$A$4:$C$164,2,FALSE)</f>
        <v>HEBT</v>
      </c>
      <c r="X221" s="54" t="str">
        <f>VLOOKUP(V221,'Sec-Sub'!$A$4:$C$164,3,FALSE)</f>
        <v>160</v>
      </c>
      <c r="Y221" s="54" t="str">
        <f>CONCATENATE(X221,Names!$I$3)</f>
        <v>160PRL</v>
      </c>
      <c r="Z221" s="134"/>
      <c r="AA221" s="137"/>
      <c r="AC221" s="149"/>
      <c r="AD221" s="671">
        <v>1</v>
      </c>
      <c r="AE221" s="672"/>
      <c r="AI221" s="1266" t="str">
        <f>IF(ISNUMBER(R221),CONCATENATE(Names!$C$3,R221),"")</f>
        <v/>
      </c>
      <c r="AJ221" s="135"/>
      <c r="AK221" s="135" t="str">
        <f t="shared" si="111"/>
        <v/>
      </c>
      <c r="AL221" s="135" t="str">
        <f t="shared" si="112"/>
        <v/>
      </c>
      <c r="AM221" s="135" t="str">
        <f t="shared" si="113"/>
        <v/>
      </c>
      <c r="AN221" s="135" t="str">
        <f t="shared" si="114"/>
        <v/>
      </c>
      <c r="AO221" s="135" t="str">
        <f t="shared" si="115"/>
        <v/>
      </c>
      <c r="AP221" s="135" t="str">
        <f>IF(ISNUMBER(E221),CONCATENATE(Names!$C$5,Names!$N$3,AO221),"")</f>
        <v/>
      </c>
      <c r="AQ221" s="135" t="str">
        <f>IF(ISNUMBER(E221),CONCATENATE(Names!$D$5,AO221),"")</f>
        <v/>
      </c>
      <c r="AR221" s="135" t="str">
        <f>IF(ISNUMBER(E221),CONCATENATE(Names!$C$10,Names!$N$3,AQ221),"")</f>
        <v/>
      </c>
      <c r="AS221" s="135" t="str">
        <f>IF(ISNUMBER(E221),CONCATENATE(Names!$C$11,Names!$N$3,AQ221),"")</f>
        <v/>
      </c>
      <c r="AT221" s="135"/>
      <c r="AU221" s="140" t="str">
        <f t="shared" si="116"/>
        <v/>
      </c>
      <c r="AV221" s="135" t="str">
        <f t="shared" si="117"/>
        <v/>
      </c>
      <c r="AW221" s="135" t="str">
        <f t="shared" si="118"/>
        <v/>
      </c>
      <c r="AX221" s="135" t="str">
        <f t="shared" si="119"/>
        <v/>
      </c>
      <c r="AY221" s="135" t="str">
        <f t="shared" si="120"/>
        <v/>
      </c>
      <c r="AZ221" s="135" t="str">
        <f>IF(ISNUMBER(A221),CONCATENATE(Names!$C$6,Names!$N$3,AU221,A221),"")</f>
        <v/>
      </c>
      <c r="BA221" s="135" t="str">
        <f>IF(ISNUMBER(A221),CONCATENATE(Names!$C$7,Names!$N$3,AU221,A221),"")</f>
        <v/>
      </c>
      <c r="BB221" s="135" t="str">
        <f>IF(ISNUMBER(A221),CONCATENATE(Names!$C$8,Names!$N$3,AU221,A221),"")</f>
        <v/>
      </c>
      <c r="BC221" s="135" t="str">
        <f>IF(ISNUMBER(A221),CONCATENATE(Names!$D$6,AY221),"")</f>
        <v/>
      </c>
      <c r="BD221" s="135" t="str">
        <f>IF(ISNUMBER(A221),CONCATENATE(Names!$C$10,Names!$N$3,BC221),"")</f>
        <v/>
      </c>
      <c r="BE221" s="135" t="str">
        <f>IF(ISNUMBER(A221),CONCATENATE(Names!$C$11,Names!$N$3,BC221),"")</f>
        <v/>
      </c>
      <c r="BF221" s="135" t="str">
        <f>IF(ISNUMBER(A221),CONCATENATE(Names!$D$7,AY221),"")</f>
        <v/>
      </c>
      <c r="BG221" s="135" t="str">
        <f>IF(ISNUMBER(A221),CONCATENATE(Names!$C$10,Names!$N$3,BF221),"")</f>
        <v/>
      </c>
      <c r="BH221" s="135" t="str">
        <f>IF(ISNUMBER(A221),CONCATENATE(Names!$C$11,Names!$N$3,BF221),"")</f>
        <v/>
      </c>
      <c r="BI221" s="135" t="str">
        <f>IF(ISNUMBER(A221),CONCATENATE(Names!$C$12,Names!$N$3,BC221),"")</f>
        <v/>
      </c>
      <c r="BJ221" t="str">
        <f>IF(ISNUMBER(A221),CONCATENATE(Names!$C$24,Names!$N$3,AY221),"")</f>
        <v/>
      </c>
      <c r="BK221" t="str">
        <f>IF(ISNUMBER(A221),CONCATENATE(Names!$C$9,Names!$N$3,AY221),"")</f>
        <v/>
      </c>
      <c r="BL221" s="135"/>
      <c r="BM221" s="135"/>
      <c r="BN221" s="135"/>
      <c r="BO221" s="135"/>
      <c r="BP221" s="135"/>
      <c r="BQ221" s="135"/>
      <c r="BR221" s="135"/>
      <c r="BS221" s="157"/>
      <c r="BT221" s="141">
        <f>COUNTIFS($BW$5:BW221,"&lt;&gt;"&amp;"")</f>
        <v>38</v>
      </c>
      <c r="BU221" s="142" t="str">
        <f t="shared" si="94"/>
        <v>HEBT</v>
      </c>
      <c r="BV221" s="142" t="str">
        <f t="shared" si="95"/>
        <v>160PRL</v>
      </c>
      <c r="BW221" s="142" t="str">
        <f>Names!$C$19</f>
        <v>PRLCC</v>
      </c>
      <c r="BX221" s="143" t="str">
        <f>"001"</f>
        <v>001</v>
      </c>
      <c r="BY221" s="135" t="str">
        <f>IF($BW221="","",CONCATENATE($BW221,Names!$N$3,$BX221))</f>
        <v>PRLCC-001</v>
      </c>
      <c r="BZ221" s="894"/>
      <c r="CA221" s="13" t="str">
        <f>IF(ISNUMBER(A221),CONCATENATE(W221,Names!$H$3,Y221,Names!$J$3,Names!$K$3,Names!$L$3,BK221),"")</f>
        <v/>
      </c>
      <c r="CB221" s="13" t="str">
        <f>IF(ISNUMBER(A221),CONCATENATE(W221,Names!$H$3,Y221,Names!$J$3,Names!$K$3,Names!$L$3,BB221),"")</f>
        <v/>
      </c>
      <c r="CC221" s="13" t="str">
        <f>IF($BW221="","",CONCATENATE(W221,Names!$H$3,Y221,Names!$J$3,Names!$K$3,Names!$L$3,$BW221,Names!$N$3,$BX221))</f>
        <v>HEBT-160PRL:RFS-PRLCC-001</v>
      </c>
      <c r="CF221" s="13" t="str">
        <f>IF(ISNUMBER($A221),CONCATENATE($BK221,Names!$P$3,Dev!$DA$130),"")</f>
        <v/>
      </c>
      <c r="CG221" s="13" t="str">
        <f>IF(ISNUMBER($A221),CONCATENATE($BK221,Names!$P$3,Dev!$DD$130),"")</f>
        <v/>
      </c>
      <c r="CH221" s="13" t="str">
        <f>IF(ISNUMBER($A221),CONCATENATE($BK221,Names!$P$3,Dev!$DG$130),"")</f>
        <v/>
      </c>
      <c r="CI221" s="13" t="str">
        <f>IF(ISNUMBER($A221),CONCATENATE($BK221,Names!$P$3,Dev!$DK$130),"")</f>
        <v/>
      </c>
      <c r="CJ221" s="13" t="str">
        <f>IF(ISNUMBER($A221),CONCATENATE($BK221,Names!$P$3,Dev!$DN$130),"")</f>
        <v/>
      </c>
      <c r="CK221" s="13" t="str">
        <f>IF(ISNUMBER($A221),CONCATENATE($BK221,Names!$P$3,Dev!$DQ$130),"")</f>
        <v/>
      </c>
      <c r="CL221" s="13"/>
      <c r="CM221" s="13" t="str">
        <f>""</f>
        <v/>
      </c>
      <c r="CN221" s="13" t="str">
        <f>IF(ISNUMBER($A221),CONCATENATE($BB221,Names!$P$3,Dev!$CZ$48),"")</f>
        <v/>
      </c>
      <c r="CO221" s="13" t="str">
        <f>IF(ISNUMBER($A221),CONCATENATE($BB221,Names!$P$3,Dev!$DF$48),"")</f>
        <v/>
      </c>
      <c r="CP221" s="13" t="str">
        <f>IF(ISNUMBER($A221),CONCATENATE($BB221,Names!$P$3,Dev!$DI$48),"")</f>
        <v/>
      </c>
      <c r="CQ221" s="13" t="str">
        <f>IF(ISNUMBER($A221),CONCATENATE($BB221,Names!$P$3,Dev!$DM$48),"")</f>
        <v/>
      </c>
      <c r="CR221" s="13" t="str">
        <f>IF(ISNUMBER($A221),CONCATENATE($BB221,Names!$P$3,Dev!$DV$48),"")</f>
        <v/>
      </c>
      <c r="CS221" s="13" t="str">
        <f>IF(ISNUMBER($A221),CONCATENATE($BB221,Names!$P$3,Dev!$DZ$48),"")</f>
        <v/>
      </c>
      <c r="CT221" s="13" t="str">
        <f>IF(ISNUMBER($A221),CONCATENATE($BB221,Names!$P$3,Dev!$EI$48),"")</f>
        <v/>
      </c>
      <c r="CU221" s="13" t="str">
        <f>IF(ISNUMBER($A221),CONCATENATE($BB221,Names!$P$3,Dev!$FZ$48),"")</f>
        <v/>
      </c>
      <c r="CV221" s="13" t="str">
        <f>IF(ISNUMBER($A221),CONCATENATE($BB221,Names!$P$3,Dev!$GI$48),"")</f>
        <v/>
      </c>
      <c r="CW221" s="13" t="str">
        <f>IF(ISNUMBER($A221),CONCATENATE($BB221,Names!$P$3,Dev!$GM$48),"")</f>
        <v/>
      </c>
      <c r="CX221" s="13"/>
      <c r="CY221" s="13" t="str">
        <f>IF(ISNUMBER($A221),CONCATENATE($BB221,Names!$P$3,Dev!$EM$48),"")</f>
        <v/>
      </c>
      <c r="CZ221" s="13" t="str">
        <f>IF(ISNUMBER($A221),CONCATENATE($BB221,Names!$P$3,Dev!$EV$48),"")</f>
        <v/>
      </c>
      <c r="DA221" s="13" t="str">
        <f>IF(ISNUMBER($A221),CONCATENATE($BB221,Names!$P$3,Dev!$EZ$48),"")</f>
        <v/>
      </c>
      <c r="DB221" s="13" t="str">
        <f>IF(ISNUMBER($A221),CONCATENATE($BB221,Names!$P$3,Dev!$FI$48),"")</f>
        <v/>
      </c>
      <c r="DC221" s="13" t="str">
        <f>IF(ISNUMBER($A221),CONCATENATE($BB221,Names!$P$3,Dev!$FM$48),"")</f>
        <v/>
      </c>
      <c r="DD221" s="13" t="str">
        <f>IF(ISNUMBER($A221),CONCATENATE($BB221,Names!$P$3,Dev!$FV$48),"")</f>
        <v/>
      </c>
      <c r="DE221" s="13" t="str">
        <f>IF(ISNUMBER($A221),CONCATENATE($BB221,Names!$P$3,Dev!$GP$48),"")</f>
        <v/>
      </c>
      <c r="DI221" s="105">
        <f>COUNTIFS($DL$5:DL221,"&lt;&gt;"&amp;"")</f>
        <v>16</v>
      </c>
      <c r="DJ221" s="1198" t="str">
        <f t="shared" si="109"/>
        <v/>
      </c>
      <c r="DK221" s="1198" t="str">
        <f t="shared" si="110"/>
        <v/>
      </c>
      <c r="DL221" s="1198"/>
      <c r="DM221" s="1198" t="str">
        <f>IF($DL221="","",_xlfn.CONCAT(Names!$D$5,$AO221))</f>
        <v/>
      </c>
      <c r="DN221" s="1198" t="str">
        <f>IF($DL221="","",CONCATENATE(Names!$C$26,Names!$N$3,$DM221))</f>
        <v/>
      </c>
      <c r="DO221" s="1198" t="str">
        <f>IF($DL221="","",CONCATENATE(Names!$C$25,Names!$N$3,$DM221))</f>
        <v/>
      </c>
    </row>
    <row r="222" spans="1:119" s="135" customFormat="1">
      <c r="A222" s="917" t="s">
        <v>847</v>
      </c>
      <c r="B222" s="133"/>
      <c r="C222" s="134">
        <v>0</v>
      </c>
      <c r="D222" s="134"/>
      <c r="F222" s="135">
        <v>1</v>
      </c>
      <c r="G222" s="2">
        <f t="shared" si="123"/>
        <v>490.98799999999937</v>
      </c>
      <c r="H222" s="2">
        <f t="shared" si="121"/>
        <v>490.98799999999937</v>
      </c>
      <c r="I222" s="1225"/>
      <c r="J222" s="132"/>
      <c r="K222" s="136"/>
      <c r="L222" s="2" t="str">
        <f>IF(ISNUMBER(E222),VLOOKUP(C222,'TE,EHnames'!$B$4:$F$11,'TE,EHnames'!$C$2,FALSE),"")</f>
        <v/>
      </c>
      <c r="M222" s="2" t="str">
        <f>IF(ISNUMBER(E222),VLOOKUP(C222,'TE,EHnames'!$B$4:$F$11,'TE,EHnames'!$F$2,FALSE),"")</f>
        <v/>
      </c>
      <c r="O222" s="140" t="str">
        <f>IF(ISNUMBER(A222),ABS(H222-$Q$84),"")</f>
        <v/>
      </c>
      <c r="S222" s="135" t="str">
        <f>IFERROR(VLOOKUP(P222,Racks!$H$4:$M$30,6),"")</f>
        <v/>
      </c>
      <c r="V222" s="135">
        <f>COUNTIFS('Sec-Sub'!$K$4:$K$164,"&lt;="&amp;H222)</f>
        <v>130</v>
      </c>
      <c r="W222" s="135" t="str">
        <f>VLOOKUP(V222,'Sec-Sub'!$A$4:$C$164,2,FALSE)</f>
        <v>HEBT</v>
      </c>
      <c r="X222" s="135" t="str">
        <f>VLOOKUP(V222,'Sec-Sub'!$A$4:$C$164,3,FALSE)</f>
        <v>160</v>
      </c>
      <c r="Y222" s="135" t="str">
        <f>CONCATENATE(X222,Names!$I$3)</f>
        <v>160PRL</v>
      </c>
      <c r="Z222" s="134"/>
      <c r="AA222" s="137"/>
      <c r="AC222" s="138"/>
      <c r="AD222" s="795"/>
      <c r="AE222" s="139"/>
      <c r="AI222" s="1266" t="str">
        <f>IF(ISNUMBER(R222),CONCATENATE(Names!$C$3,R222),"")</f>
        <v/>
      </c>
      <c r="AK222" s="135" t="str">
        <f t="shared" si="111"/>
        <v/>
      </c>
      <c r="AL222" s="135" t="str">
        <f t="shared" si="112"/>
        <v/>
      </c>
      <c r="AM222" s="135" t="str">
        <f t="shared" si="113"/>
        <v/>
      </c>
      <c r="AN222" s="135" t="str">
        <f t="shared" si="114"/>
        <v/>
      </c>
      <c r="AO222" s="135" t="str">
        <f t="shared" si="115"/>
        <v/>
      </c>
      <c r="AP222" s="135" t="str">
        <f>IF(ISNUMBER(E222),CONCATENATE(Names!$C$5,Names!$N$3,AO222),"")</f>
        <v/>
      </c>
      <c r="AQ222" s="135" t="str">
        <f>IF(ISNUMBER(E222),CONCATENATE(Names!$D$5,AO222),"")</f>
        <v/>
      </c>
      <c r="AR222" s="135" t="str">
        <f>IF(ISNUMBER(E222),CONCATENATE(Names!$C$10,Names!$N$3,AQ222),"")</f>
        <v/>
      </c>
      <c r="AS222" s="135" t="str">
        <f>IF(ISNUMBER(E222),CONCATENATE(Names!$C$11,Names!$N$3,AQ222),"")</f>
        <v/>
      </c>
      <c r="AU222" s="140" t="str">
        <f t="shared" si="116"/>
        <v/>
      </c>
      <c r="AV222" s="135" t="str">
        <f t="shared" si="117"/>
        <v/>
      </c>
      <c r="AW222" s="135" t="str">
        <f t="shared" si="118"/>
        <v/>
      </c>
      <c r="AX222" s="135" t="str">
        <f t="shared" si="119"/>
        <v/>
      </c>
      <c r="AY222" s="135" t="str">
        <f t="shared" si="120"/>
        <v/>
      </c>
      <c r="AZ222" s="135" t="str">
        <f>IF(ISNUMBER(A222),CONCATENATE(Names!$C$6,Names!$N$3,AU222,A222),"")</f>
        <v/>
      </c>
      <c r="BA222" s="135" t="str">
        <f>IF(ISNUMBER(A222),CONCATENATE(Names!$C$7,Names!$N$3,AU222,A222),"")</f>
        <v/>
      </c>
      <c r="BB222" s="135" t="str">
        <f>IF(ISNUMBER(A222),CONCATENATE(Names!$C$8,Names!$N$3,AU222,A222),"")</f>
        <v/>
      </c>
      <c r="BC222" s="135" t="str">
        <f>IF(ISNUMBER(A222),CONCATENATE(Names!$D$6,AY222),"")</f>
        <v/>
      </c>
      <c r="BD222" s="135" t="str">
        <f>IF(ISNUMBER(A222),CONCATENATE(Names!$C$10,Names!$N$3,BC222),"")</f>
        <v/>
      </c>
      <c r="BE222" s="135" t="str">
        <f>IF(ISNUMBER(A222),CONCATENATE(Names!$C$11,Names!$N$3,BC222),"")</f>
        <v/>
      </c>
      <c r="BF222" s="135" t="str">
        <f>IF(ISNUMBER(A222),CONCATENATE(Names!$D$7,AY222),"")</f>
        <v/>
      </c>
      <c r="BG222" s="135" t="str">
        <f>IF(ISNUMBER(A222),CONCATENATE(Names!$C$10,Names!$N$3,BF222),"")</f>
        <v/>
      </c>
      <c r="BH222" s="135" t="str">
        <f>IF(ISNUMBER(A222),CONCATENATE(Names!$C$11,Names!$N$3,BF222),"")</f>
        <v/>
      </c>
      <c r="BI222" s="135" t="str">
        <f>IF(ISNUMBER(A222),CONCATENATE(Names!$C$12,Names!$N$3,BC222),"")</f>
        <v/>
      </c>
      <c r="BK222" t="str">
        <f>IF(ISNUMBER(A222),CONCATENATE(Names!$C$9,Names!$N$3,AY222),"")</f>
        <v/>
      </c>
      <c r="BS222" s="157"/>
      <c r="BT222" s="141">
        <f>COUNTIFS($BW$5:BW222,"&lt;&gt;"&amp;"")</f>
        <v>39</v>
      </c>
      <c r="BU222" s="142" t="str">
        <f t="shared" si="94"/>
        <v>HEBT</v>
      </c>
      <c r="BV222" s="142" t="str">
        <f t="shared" si="95"/>
        <v>160PRL</v>
      </c>
      <c r="BW222" s="142" t="str">
        <f>Names!$C$10</f>
        <v>PRLEH</v>
      </c>
      <c r="BX222" s="135" t="str">
        <f>CONCATENATE(Names!$D$19,$BX$221)</f>
        <v>CC001</v>
      </c>
      <c r="BY222" s="135" t="str">
        <f>IF($BW222="","",CONCATENATE($BW222,Names!$N$3,$BX222))</f>
        <v>PRLEH-CC001</v>
      </c>
      <c r="BZ222" s="157"/>
      <c r="CA222" s="13" t="str">
        <f>IF(ISNUMBER(A222),CONCATENATE(W222,Names!$H$3,Y222,Names!$J$3,Names!$K$3,Names!$L$3,BK222),"")</f>
        <v/>
      </c>
      <c r="CB222" s="140"/>
      <c r="CC222" s="140" t="str">
        <f>IF($BW222="","",CONCATENATE(W222,Names!$H$3,Y222,Names!$J$3,Names!$K$3,Names!$L$3,$BW222,Names!$N$3,$BX222))</f>
        <v>HEBT-160PRL:RFS-PRLEH-CC001</v>
      </c>
      <c r="CF222" s="13" t="str">
        <f>IF(ISNUMBER($A222),CONCATENATE($BK222,Names!$P$3,Dev!$DA$130),"")</f>
        <v/>
      </c>
      <c r="CG222" s="13" t="str">
        <f>IF(ISNUMBER($A222),CONCATENATE($BK222,Names!$P$3,Dev!$DD$130),"")</f>
        <v/>
      </c>
      <c r="CH222" s="13" t="str">
        <f>IF(ISNUMBER($A222),CONCATENATE($BK222,Names!$P$3,Dev!$DG$130),"")</f>
        <v/>
      </c>
      <c r="CI222" s="13" t="str">
        <f>IF(ISNUMBER($A222),CONCATENATE($BK222,Names!$P$3,Dev!$DK$130),"")</f>
        <v/>
      </c>
      <c r="CJ222" s="13" t="str">
        <f>IF(ISNUMBER($A222),CONCATENATE($BK222,Names!$P$3,Dev!$DN$130),"")</f>
        <v/>
      </c>
      <c r="CK222" s="13" t="str">
        <f>IF(ISNUMBER($A222),CONCATENATE($BK222,Names!$P$3,Dev!$DQ$130),"")</f>
        <v/>
      </c>
      <c r="CL222" s="13"/>
      <c r="CM222" s="13" t="str">
        <f>""</f>
        <v/>
      </c>
      <c r="CN222" s="13" t="str">
        <f>IF(ISNUMBER($A222),CONCATENATE($BB222,Names!$P$3,Dev!$CZ$48),"")</f>
        <v/>
      </c>
      <c r="CO222" s="13" t="str">
        <f>IF(ISNUMBER($A222),CONCATENATE($BB222,Names!$P$3,Dev!$DF$48),"")</f>
        <v/>
      </c>
      <c r="CP222" s="13" t="str">
        <f>IF(ISNUMBER($A222),CONCATENATE($BB222,Names!$P$3,Dev!$DI$48),"")</f>
        <v/>
      </c>
      <c r="CQ222" s="13" t="str">
        <f>IF(ISNUMBER($A222),CONCATENATE($BB222,Names!$P$3,Dev!$DM$48),"")</f>
        <v/>
      </c>
      <c r="CR222" s="13" t="str">
        <f>IF(ISNUMBER($A222),CONCATENATE($BB222,Names!$P$3,Dev!$DV$48),"")</f>
        <v/>
      </c>
      <c r="CS222" s="13" t="str">
        <f>IF(ISNUMBER($A222),CONCATENATE($BB222,Names!$P$3,Dev!$DZ$48),"")</f>
        <v/>
      </c>
      <c r="CT222" s="13" t="str">
        <f>IF(ISNUMBER($A222),CONCATENATE($BB222,Names!$P$3,Dev!$EI$48),"")</f>
        <v/>
      </c>
      <c r="CU222" s="13" t="str">
        <f>IF(ISNUMBER($A222),CONCATENATE($BB222,Names!$P$3,Dev!$FZ$48),"")</f>
        <v/>
      </c>
      <c r="CV222" s="13" t="str">
        <f>IF(ISNUMBER($A222),CONCATENATE($BB222,Names!$P$3,Dev!$GI$48),"")</f>
        <v/>
      </c>
      <c r="CW222" s="13" t="str">
        <f>IF(ISNUMBER($A222),CONCATENATE($BB222,Names!$P$3,Dev!$GM$48),"")</f>
        <v/>
      </c>
      <c r="CX222" s="13"/>
      <c r="CY222" s="13" t="str">
        <f>IF(ISNUMBER($A222),CONCATENATE($BB222,Names!$P$3,Dev!$EM$48),"")</f>
        <v/>
      </c>
      <c r="CZ222" s="13" t="str">
        <f>IF(ISNUMBER($A222),CONCATENATE($BB222,Names!$P$3,Dev!$EV$48),"")</f>
        <v/>
      </c>
      <c r="DA222" s="13" t="str">
        <f>IF(ISNUMBER($A222),CONCATENATE($BB222,Names!$P$3,Dev!$EZ$48),"")</f>
        <v/>
      </c>
      <c r="DB222" s="13" t="str">
        <f>IF(ISNUMBER($A222),CONCATENATE($BB222,Names!$P$3,Dev!$FI$48),"")</f>
        <v/>
      </c>
      <c r="DC222" s="13" t="str">
        <f>IF(ISNUMBER($A222),CONCATENATE($BB222,Names!$P$3,Dev!$FM$48),"")</f>
        <v/>
      </c>
      <c r="DD222" s="13" t="str">
        <f>IF(ISNUMBER($A222),CONCATENATE($BB222,Names!$P$3,Dev!$FV$48),"")</f>
        <v/>
      </c>
      <c r="DE222" s="13" t="str">
        <f>IF(ISNUMBER($A222),CONCATENATE($BB222,Names!$P$3,Dev!$GP$48),"")</f>
        <v/>
      </c>
      <c r="DI222" s="105">
        <f>COUNTIFS($DL$5:DL222,"&lt;&gt;"&amp;"")</f>
        <v>16</v>
      </c>
      <c r="DJ222" s="1198" t="str">
        <f t="shared" si="109"/>
        <v/>
      </c>
      <c r="DK222" s="1198" t="str">
        <f t="shared" si="110"/>
        <v/>
      </c>
      <c r="DL222" s="1198"/>
      <c r="DM222" s="1198" t="str">
        <f>IF($DL222="","",_xlfn.CONCAT(Names!$D$5,$AO222))</f>
        <v/>
      </c>
      <c r="DN222" s="1198" t="str">
        <f>IF($DL222="","",CONCATENATE(Names!$C$26,Names!$N$3,$DM222))</f>
        <v/>
      </c>
      <c r="DO222" s="1198" t="str">
        <f>IF($DL222="","",CONCATENATE(Names!$C$25,Names!$N$3,$DM222))</f>
        <v/>
      </c>
    </row>
    <row r="223" spans="1:119" s="135" customFormat="1">
      <c r="A223" s="917" t="s">
        <v>848</v>
      </c>
      <c r="B223" s="133"/>
      <c r="C223" s="134">
        <v>0</v>
      </c>
      <c r="D223" s="134"/>
      <c r="F223" s="135">
        <v>1</v>
      </c>
      <c r="G223" s="2">
        <f t="shared" si="123"/>
        <v>490.98799999999937</v>
      </c>
      <c r="H223" s="2">
        <f t="shared" si="121"/>
        <v>490.98799999999937</v>
      </c>
      <c r="I223" s="1225"/>
      <c r="J223" s="132"/>
      <c r="K223" s="136"/>
      <c r="L223" s="2" t="str">
        <f>IF(ISNUMBER(E223),VLOOKUP(C223,'TE,EHnames'!$B$4:$F$11,'TE,EHnames'!$C$2,FALSE),"")</f>
        <v/>
      </c>
      <c r="M223" s="2" t="str">
        <f>IF(ISNUMBER(E223),VLOOKUP(C223,'TE,EHnames'!$B$4:$F$11,'TE,EHnames'!$F$2,FALSE),"")</f>
        <v/>
      </c>
      <c r="O223" s="140" t="str">
        <f>IF(ISNUMBER(A223),ABS(H223-$Q$84),"")</f>
        <v/>
      </c>
      <c r="S223" s="135" t="str">
        <f>IFERROR(VLOOKUP(P223,Racks!$H$4:$M$30,6),"")</f>
        <v/>
      </c>
      <c r="V223" s="135">
        <f>COUNTIFS('Sec-Sub'!$K$4:$K$164,"&lt;="&amp;H223)</f>
        <v>130</v>
      </c>
      <c r="W223" s="135" t="str">
        <f>VLOOKUP(V223,'Sec-Sub'!$A$4:$C$164,2,FALSE)</f>
        <v>HEBT</v>
      </c>
      <c r="X223" s="135" t="str">
        <f>VLOOKUP(V223,'Sec-Sub'!$A$4:$C$164,3,FALSE)</f>
        <v>160</v>
      </c>
      <c r="Y223" s="135" t="str">
        <f>CONCATENATE(X223,Names!$I$3)</f>
        <v>160PRL</v>
      </c>
      <c r="Z223" s="134"/>
      <c r="AA223" s="137"/>
      <c r="AC223" s="138"/>
      <c r="AD223" s="795"/>
      <c r="AE223" s="139"/>
      <c r="AI223" s="1266" t="str">
        <f>IF(ISNUMBER(R223),CONCATENATE(Names!$C$3,R223),"")</f>
        <v/>
      </c>
      <c r="AK223" s="135" t="str">
        <f t="shared" si="111"/>
        <v/>
      </c>
      <c r="AL223" s="135" t="str">
        <f t="shared" si="112"/>
        <v/>
      </c>
      <c r="AM223" s="135" t="str">
        <f t="shared" si="113"/>
        <v/>
      </c>
      <c r="AN223" s="135" t="str">
        <f t="shared" si="114"/>
        <v/>
      </c>
      <c r="AO223" s="135" t="str">
        <f t="shared" si="115"/>
        <v/>
      </c>
      <c r="AP223" s="135" t="str">
        <f>IF(ISNUMBER(E223),CONCATENATE(Names!$C$5,Names!$N$3,AO223),"")</f>
        <v/>
      </c>
      <c r="AQ223" s="135" t="str">
        <f>IF(ISNUMBER(E223),CONCATENATE(Names!$D$5,AO223),"")</f>
        <v/>
      </c>
      <c r="AR223" s="135" t="str">
        <f>IF(ISNUMBER(E223),CONCATENATE(Names!$C$10,Names!$N$3,AQ223),"")</f>
        <v/>
      </c>
      <c r="AS223" s="135" t="str">
        <f>IF(ISNUMBER(E223),CONCATENATE(Names!$C$11,Names!$N$3,AQ223),"")</f>
        <v/>
      </c>
      <c r="AU223" s="140" t="str">
        <f t="shared" si="116"/>
        <v/>
      </c>
      <c r="AV223" s="135" t="str">
        <f t="shared" si="117"/>
        <v/>
      </c>
      <c r="AW223" s="135" t="str">
        <f t="shared" si="118"/>
        <v/>
      </c>
      <c r="AX223" s="135" t="str">
        <f t="shared" si="119"/>
        <v/>
      </c>
      <c r="AY223" s="135" t="str">
        <f t="shared" si="120"/>
        <v/>
      </c>
      <c r="AZ223" s="135" t="str">
        <f>IF(ISNUMBER(A223),CONCATENATE(Names!$C$6,Names!$N$3,AU223,A223),"")</f>
        <v/>
      </c>
      <c r="BA223" s="135" t="str">
        <f>IF(ISNUMBER(A223),CONCATENATE(Names!$C$7,Names!$N$3,AU223,A223),"")</f>
        <v/>
      </c>
      <c r="BB223" s="135" t="str">
        <f>IF(ISNUMBER(A223),CONCATENATE(Names!$C$8,Names!$N$3,AU223,A223),"")</f>
        <v/>
      </c>
      <c r="BC223" s="135" t="str">
        <f>IF(ISNUMBER(A223),CONCATENATE(Names!$D$6,AY223),"")</f>
        <v/>
      </c>
      <c r="BD223" s="135" t="str">
        <f>IF(ISNUMBER(A223),CONCATENATE(Names!$C$10,Names!$N$3,BC223),"")</f>
        <v/>
      </c>
      <c r="BE223" s="135" t="str">
        <f>IF(ISNUMBER(A223),CONCATENATE(Names!$C$11,Names!$N$3,BC223),"")</f>
        <v/>
      </c>
      <c r="BF223" s="135" t="str">
        <f>IF(ISNUMBER(A223),CONCATENATE(Names!$D$7,AY223),"")</f>
        <v/>
      </c>
      <c r="BG223" s="135" t="str">
        <f>IF(ISNUMBER(A223),CONCATENATE(Names!$C$10,Names!$N$3,BF223),"")</f>
        <v/>
      </c>
      <c r="BH223" s="135" t="str">
        <f>IF(ISNUMBER(A223),CONCATENATE(Names!$C$11,Names!$N$3,BF223),"")</f>
        <v/>
      </c>
      <c r="BI223" s="135" t="str">
        <f>IF(ISNUMBER(A223),CONCATENATE(Names!$C$12,Names!$N$3,BC223),"")</f>
        <v/>
      </c>
      <c r="BK223" t="str">
        <f>IF(ISNUMBER(A223),CONCATENATE(Names!$C$9,Names!$N$3,AY223),"")</f>
        <v/>
      </c>
      <c r="BS223" s="157"/>
      <c r="BT223" s="141">
        <f>COUNTIFS($BW$5:BW223,"&lt;&gt;"&amp;"")</f>
        <v>40</v>
      </c>
      <c r="BU223" s="142" t="str">
        <f t="shared" si="94"/>
        <v>HEBT</v>
      </c>
      <c r="BV223" s="142" t="str">
        <f t="shared" si="95"/>
        <v>160PRL</v>
      </c>
      <c r="BW223" s="142" t="str">
        <f>Names!$C$11</f>
        <v>PRLTE</v>
      </c>
      <c r="BX223" s="135" t="str">
        <f>CONCATENATE(Names!$D$19,$BX$221)</f>
        <v>CC001</v>
      </c>
      <c r="BY223" s="135" t="str">
        <f>IF($BW223="","",CONCATENATE($BW223,Names!$N$3,$BX223))</f>
        <v>PRLTE-CC001</v>
      </c>
      <c r="BZ223" s="157"/>
      <c r="CA223" s="13" t="str">
        <f>IF(ISNUMBER(A223),CONCATENATE(W223,Names!$H$3,Y223,Names!$J$3,Names!$K$3,Names!$L$3,BK223),"")</f>
        <v/>
      </c>
      <c r="CB223" s="140"/>
      <c r="CC223" s="140" t="str">
        <f>IF($BW223="","",CONCATENATE(W223,Names!$H$3,Y223,Names!$J$3,Names!$K$3,Names!$L$3,$BW223,Names!$N$3,$BX223))</f>
        <v>HEBT-160PRL:RFS-PRLTE-CC001</v>
      </c>
      <c r="CF223" s="13" t="str">
        <f>IF(ISNUMBER($A223),CONCATENATE($BK223,Names!$P$3,Dev!$DA$130),"")</f>
        <v/>
      </c>
      <c r="CG223" s="13" t="str">
        <f>IF(ISNUMBER($A223),CONCATENATE($BK223,Names!$P$3,Dev!$DD$130),"")</f>
        <v/>
      </c>
      <c r="CH223" s="13" t="str">
        <f>IF(ISNUMBER($A223),CONCATENATE($BK223,Names!$P$3,Dev!$DG$130),"")</f>
        <v/>
      </c>
      <c r="CI223" s="13" t="str">
        <f>IF(ISNUMBER($A223),CONCATENATE($BK223,Names!$P$3,Dev!$DK$130),"")</f>
        <v/>
      </c>
      <c r="CJ223" s="13" t="str">
        <f>IF(ISNUMBER($A223),CONCATENATE($BK223,Names!$P$3,Dev!$DN$130),"")</f>
        <v/>
      </c>
      <c r="CK223" s="13" t="str">
        <f>IF(ISNUMBER($A223),CONCATENATE($BK223,Names!$P$3,Dev!$DQ$130),"")</f>
        <v/>
      </c>
      <c r="CL223" s="13"/>
      <c r="CM223" s="13" t="str">
        <f>""</f>
        <v/>
      </c>
      <c r="CN223" s="13" t="str">
        <f>IF(ISNUMBER($A223),CONCATENATE($BB223,Names!$P$3,Dev!$CZ$48),"")</f>
        <v/>
      </c>
      <c r="CO223" s="13" t="str">
        <f>IF(ISNUMBER($A223),CONCATENATE($BB223,Names!$P$3,Dev!$DF$48),"")</f>
        <v/>
      </c>
      <c r="CP223" s="13" t="str">
        <f>IF(ISNUMBER($A223),CONCATENATE($BB223,Names!$P$3,Dev!$DI$48),"")</f>
        <v/>
      </c>
      <c r="CQ223" s="13" t="str">
        <f>IF(ISNUMBER($A223),CONCATENATE($BB223,Names!$P$3,Dev!$DM$48),"")</f>
        <v/>
      </c>
      <c r="CR223" s="13" t="str">
        <f>IF(ISNUMBER($A223),CONCATENATE($BB223,Names!$P$3,Dev!$DV$48),"")</f>
        <v/>
      </c>
      <c r="CS223" s="13" t="str">
        <f>IF(ISNUMBER($A223),CONCATENATE($BB223,Names!$P$3,Dev!$DZ$48),"")</f>
        <v/>
      </c>
      <c r="CT223" s="13" t="str">
        <f>IF(ISNUMBER($A223),CONCATENATE($BB223,Names!$P$3,Dev!$EI$48),"")</f>
        <v/>
      </c>
      <c r="CU223" s="13" t="str">
        <f>IF(ISNUMBER($A223),CONCATENATE($BB223,Names!$P$3,Dev!$FZ$48),"")</f>
        <v/>
      </c>
      <c r="CV223" s="13" t="str">
        <f>IF(ISNUMBER($A223),CONCATENATE($BB223,Names!$P$3,Dev!$GI$48),"")</f>
        <v/>
      </c>
      <c r="CW223" s="13" t="str">
        <f>IF(ISNUMBER($A223),CONCATENATE($BB223,Names!$P$3,Dev!$GM$48),"")</f>
        <v/>
      </c>
      <c r="CX223" s="13"/>
      <c r="CY223" s="13" t="str">
        <f>IF(ISNUMBER($A223),CONCATENATE($BB223,Names!$P$3,Dev!$EM$48),"")</f>
        <v/>
      </c>
      <c r="CZ223" s="13" t="str">
        <f>IF(ISNUMBER($A223),CONCATENATE($BB223,Names!$P$3,Dev!$EV$48),"")</f>
        <v/>
      </c>
      <c r="DA223" s="13" t="str">
        <f>IF(ISNUMBER($A223),CONCATENATE($BB223,Names!$P$3,Dev!$EZ$48),"")</f>
        <v/>
      </c>
      <c r="DB223" s="13" t="str">
        <f>IF(ISNUMBER($A223),CONCATENATE($BB223,Names!$P$3,Dev!$FI$48),"")</f>
        <v/>
      </c>
      <c r="DC223" s="13" t="str">
        <f>IF(ISNUMBER($A223),CONCATENATE($BB223,Names!$P$3,Dev!$FM$48),"")</f>
        <v/>
      </c>
      <c r="DD223" s="13" t="str">
        <f>IF(ISNUMBER($A223),CONCATENATE($BB223,Names!$P$3,Dev!$FV$48),"")</f>
        <v/>
      </c>
      <c r="DE223" s="13" t="str">
        <f>IF(ISNUMBER($A223),CONCATENATE($BB223,Names!$P$3,Dev!$GP$48),"")</f>
        <v/>
      </c>
      <c r="DI223" s="105">
        <f>COUNTIFS($DL$5:DL223,"&lt;&gt;"&amp;"")</f>
        <v>16</v>
      </c>
      <c r="DJ223" s="1198" t="str">
        <f t="shared" si="109"/>
        <v/>
      </c>
      <c r="DK223" s="1198" t="str">
        <f t="shared" si="110"/>
        <v/>
      </c>
      <c r="DL223" s="1198"/>
      <c r="DM223" s="1198" t="str">
        <f>IF($DL223="","",_xlfn.CONCAT(Names!$D$5,$AO223))</f>
        <v/>
      </c>
      <c r="DN223" s="1198" t="str">
        <f>IF($DL223="","",CONCATENATE(Names!$C$26,Names!$N$3,$DM223))</f>
        <v/>
      </c>
      <c r="DO223" s="1198" t="str">
        <f>IF($DL223="","",CONCATENATE(Names!$C$25,Names!$N$3,$DM223))</f>
        <v/>
      </c>
    </row>
    <row r="224" spans="1:119">
      <c r="A224" s="1"/>
      <c r="C224" s="70"/>
      <c r="G224" s="2">
        <f t="shared" si="123"/>
        <v>490.98799999999937</v>
      </c>
      <c r="H224" s="2">
        <f t="shared" si="121"/>
        <v>490.98799999999937</v>
      </c>
      <c r="J224" s="38"/>
      <c r="K224" s="58"/>
      <c r="L224" s="2" t="str">
        <f>IF(ISNUMBER(E224),VLOOKUP(C224,'TE,EHnames'!$B$4:$F$11,'TE,EHnames'!$C$2,FALSE),"")</f>
        <v/>
      </c>
      <c r="M224" s="2" t="str">
        <f>IF(ISNUMBER(E224),VLOOKUP(C224,'TE,EHnames'!$B$4:$F$11,'TE,EHnames'!$F$2,FALSE),"")</f>
        <v/>
      </c>
      <c r="O224" s="13" t="str">
        <f>IF(ISNUMBER(A224),ABS(H224-$Q$207),"")</f>
        <v/>
      </c>
      <c r="S224" t="str">
        <f>IFERROR(VLOOKUP(P224,Racks!$H$4:$M$30,6),"")</f>
        <v/>
      </c>
      <c r="V224" s="54">
        <f>COUNTIFS('Sec-Sub'!$K$4:$K$164,"&lt;="&amp;H224)</f>
        <v>130</v>
      </c>
      <c r="W224" s="54" t="str">
        <f>VLOOKUP(V224,'Sec-Sub'!$A$4:$C$164,2,FALSE)</f>
        <v>HEBT</v>
      </c>
      <c r="X224" s="54" t="str">
        <f>VLOOKUP(V224,'Sec-Sub'!$A$4:$C$164,3,FALSE)</f>
        <v>160</v>
      </c>
      <c r="Y224" s="54" t="str">
        <f>CONCATENATE(X224,Names!$I$3)</f>
        <v>160PRL</v>
      </c>
      <c r="AD224" s="670"/>
      <c r="AE224" s="660"/>
      <c r="AI224" s="1266" t="str">
        <f>IF(ISNUMBER(R224),CONCATENATE(Names!$C$3,R224),"")</f>
        <v/>
      </c>
      <c r="AK224" t="str">
        <f t="shared" si="111"/>
        <v/>
      </c>
      <c r="AL224" t="str">
        <f t="shared" si="112"/>
        <v/>
      </c>
      <c r="AM224" t="str">
        <f t="shared" si="113"/>
        <v/>
      </c>
      <c r="AN224" t="str">
        <f t="shared" si="114"/>
        <v/>
      </c>
      <c r="AO224" t="str">
        <f t="shared" si="115"/>
        <v/>
      </c>
      <c r="AP224" t="str">
        <f>IF(ISNUMBER(E224),CONCATENATE(Names!$C$5,Names!$N$3,AO224),"")</f>
        <v/>
      </c>
      <c r="AQ224" t="str">
        <f>IF(ISNUMBER(E224),CONCATENATE(Names!$D$5,AO224),"")</f>
        <v/>
      </c>
      <c r="AR224" t="str">
        <f>IF(ISNUMBER(E224),CONCATENATE(Names!$C$10,Names!$N$3,AQ224),"")</f>
        <v/>
      </c>
      <c r="AS224" t="str">
        <f>IF(ISNUMBER(E224),CONCATENATE(Names!$C$11,Names!$N$3,AQ224),"")</f>
        <v/>
      </c>
      <c r="AU224" s="13" t="str">
        <f t="shared" si="116"/>
        <v/>
      </c>
      <c r="AV224" t="str">
        <f t="shared" si="117"/>
        <v/>
      </c>
      <c r="AW224" t="str">
        <f t="shared" si="118"/>
        <v/>
      </c>
      <c r="AX224" t="str">
        <f t="shared" si="119"/>
        <v/>
      </c>
      <c r="AY224" t="str">
        <f t="shared" si="120"/>
        <v/>
      </c>
      <c r="AZ224" t="str">
        <f>IF(ISNUMBER(A224),CONCATENATE(Names!$C$6,Names!$N$3,AU224,A224),"")</f>
        <v/>
      </c>
      <c r="BA224" t="str">
        <f>IF(ISNUMBER(A224),CONCATENATE(Names!$C$7,Names!$N$3,AU224,A224),"")</f>
        <v/>
      </c>
      <c r="BB224" t="str">
        <f>IF(ISNUMBER(A224),CONCATENATE(Names!$C$8,Names!$N$3,AU224,A224),"")</f>
        <v/>
      </c>
      <c r="BC224" t="str">
        <f>IF(ISNUMBER(A224),CONCATENATE(Names!$D$6,AY224),"")</f>
        <v/>
      </c>
      <c r="BD224" t="str">
        <f>IF(ISNUMBER(A224),CONCATENATE(Names!$C$10,Names!$N$3,BC224),"")</f>
        <v/>
      </c>
      <c r="BE224" t="str">
        <f>IF(ISNUMBER(A224),CONCATENATE(Names!$C$11,Names!$N$3,BC224),"")</f>
        <v/>
      </c>
      <c r="BF224" t="str">
        <f>IF(ISNUMBER(A224),CONCATENATE(Names!$D$7,AY224),"")</f>
        <v/>
      </c>
      <c r="BG224" t="str">
        <f>IF(ISNUMBER(A224),CONCATENATE(Names!$C$10,Names!$N$3,BF224),"")</f>
        <v/>
      </c>
      <c r="BH224" t="str">
        <f>IF(ISNUMBER(A224),CONCATENATE(Names!$C$11,Names!$N$3,BF224),"")</f>
        <v/>
      </c>
      <c r="BI224" t="str">
        <f>IF(ISNUMBER(A224),CONCATENATE(Names!$C$12,Names!$N$3,BC224),"")</f>
        <v/>
      </c>
      <c r="BJ224" t="str">
        <f>IF(ISNUMBER(A224),CONCATENATE(Names!$C$24,Names!$N$3,AY224),"")</f>
        <v/>
      </c>
      <c r="BK224" t="str">
        <f>IF(ISNUMBER(A224),CONCATENATE(Names!$C$9,Names!$N$3,AY224),"")</f>
        <v/>
      </c>
      <c r="BS224" s="157"/>
      <c r="BT224" s="105">
        <f>COUNTIFS($BW$5:BW224,"&lt;&gt;"&amp;"")</f>
        <v>40</v>
      </c>
      <c r="BU224" s="103" t="str">
        <f t="shared" si="94"/>
        <v/>
      </c>
      <c r="BV224" s="103" t="str">
        <f t="shared" si="95"/>
        <v/>
      </c>
      <c r="BW224" s="103"/>
      <c r="BY224" t="str">
        <f>IF($BW224="","",CONCATENATE($BW224,Names!$N$3,$BX224))</f>
        <v/>
      </c>
      <c r="BZ224" s="157"/>
      <c r="CA224" s="13" t="str">
        <f>IF(ISNUMBER(A224),CONCATENATE(W224,Names!$H$3,Y224,Names!$J$3,Names!$K$3,Names!$L$3,BK224),"")</f>
        <v/>
      </c>
      <c r="CB224" s="13" t="str">
        <f>IF(ISNUMBER(A224),CONCATENATE(W224,Names!$H$3,Y224,Names!$J$3,Names!$K$3,Names!$L$3,BB224),"")</f>
        <v/>
      </c>
      <c r="CC224" s="13" t="str">
        <f>IF($BW224="","",CONCATENATE(W224,Names!$H$3,Y224,Names!$J$3,Names!$K$3,Names!$L$3,$BW224,Names!$N$3,$BX224))</f>
        <v/>
      </c>
      <c r="CF224" s="13" t="str">
        <f>IF(ISNUMBER($A224),CONCATENATE($BK224,Names!$P$3,Dev!$DA$130),"")</f>
        <v/>
      </c>
      <c r="CG224" s="13" t="str">
        <f>IF(ISNUMBER($A224),CONCATENATE($BK224,Names!$P$3,Dev!$DD$130),"")</f>
        <v/>
      </c>
      <c r="CH224" s="13" t="str">
        <f>IF(ISNUMBER($A224),CONCATENATE($BK224,Names!$P$3,Dev!$DG$130),"")</f>
        <v/>
      </c>
      <c r="CI224" s="13" t="str">
        <f>IF(ISNUMBER($A224),CONCATENATE($BK224,Names!$P$3,Dev!$DK$130),"")</f>
        <v/>
      </c>
      <c r="CJ224" s="13" t="str">
        <f>IF(ISNUMBER($A224),CONCATENATE($BK224,Names!$P$3,Dev!$DN$130),"")</f>
        <v/>
      </c>
      <c r="CK224" s="13" t="str">
        <f>IF(ISNUMBER($A224),CONCATENATE($BK224,Names!$P$3,Dev!$DQ$130),"")</f>
        <v/>
      </c>
      <c r="CL224" s="13"/>
      <c r="CM224" s="13" t="str">
        <f>""</f>
        <v/>
      </c>
      <c r="CN224" s="13" t="str">
        <f>IF(ISNUMBER($A224),CONCATENATE($BB224,Names!$P$3,Dev!$CZ$48),"")</f>
        <v/>
      </c>
      <c r="CO224" s="13" t="str">
        <f>IF(ISNUMBER($A224),CONCATENATE($BB224,Names!$P$3,Dev!$DF$48),"")</f>
        <v/>
      </c>
      <c r="CP224" s="13" t="str">
        <f>IF(ISNUMBER($A224),CONCATENATE($BB224,Names!$P$3,Dev!$DI$48),"")</f>
        <v/>
      </c>
      <c r="CQ224" s="13" t="str">
        <f>IF(ISNUMBER($A224),CONCATENATE($BB224,Names!$P$3,Dev!$DM$48),"")</f>
        <v/>
      </c>
      <c r="CR224" s="13" t="str">
        <f>IF(ISNUMBER($A224),CONCATENATE($BB224,Names!$P$3,Dev!$DV$48),"")</f>
        <v/>
      </c>
      <c r="CS224" s="13" t="str">
        <f>IF(ISNUMBER($A224),CONCATENATE($BB224,Names!$P$3,Dev!$DZ$48),"")</f>
        <v/>
      </c>
      <c r="CT224" s="13" t="str">
        <f>IF(ISNUMBER($A224),CONCATENATE($BB224,Names!$P$3,Dev!$EI$48),"")</f>
        <v/>
      </c>
      <c r="CU224" s="13" t="str">
        <f>IF(ISNUMBER($A224),CONCATENATE($BB224,Names!$P$3,Dev!$FZ$48),"")</f>
        <v/>
      </c>
      <c r="CV224" s="13" t="str">
        <f>IF(ISNUMBER($A224),CONCATENATE($BB224,Names!$P$3,Dev!$GI$48),"")</f>
        <v/>
      </c>
      <c r="CW224" s="13" t="str">
        <f>IF(ISNUMBER($A224),CONCATENATE($BB224,Names!$P$3,Dev!$GM$48),"")</f>
        <v/>
      </c>
      <c r="CX224" s="13"/>
      <c r="CY224" s="13" t="str">
        <f>IF(ISNUMBER($A224),CONCATENATE($BB224,Names!$P$3,Dev!$EM$48),"")</f>
        <v/>
      </c>
      <c r="CZ224" s="13" t="str">
        <f>IF(ISNUMBER($A224),CONCATENATE($BB224,Names!$P$3,Dev!$EV$48),"")</f>
        <v/>
      </c>
      <c r="DA224" s="13" t="str">
        <f>IF(ISNUMBER($A224),CONCATENATE($BB224,Names!$P$3,Dev!$EZ$48),"")</f>
        <v/>
      </c>
      <c r="DB224" s="13" t="str">
        <f>IF(ISNUMBER($A224),CONCATENATE($BB224,Names!$P$3,Dev!$FI$48),"")</f>
        <v/>
      </c>
      <c r="DC224" s="13" t="str">
        <f>IF(ISNUMBER($A224),CONCATENATE($BB224,Names!$P$3,Dev!$FM$48),"")</f>
        <v/>
      </c>
      <c r="DD224" s="13" t="str">
        <f>IF(ISNUMBER($A224),CONCATENATE($BB224,Names!$P$3,Dev!$FV$48),"")</f>
        <v/>
      </c>
      <c r="DE224" s="13" t="str">
        <f>IF(ISNUMBER($A224),CONCATENATE($BB224,Names!$P$3,Dev!$GP$48),"")</f>
        <v/>
      </c>
      <c r="DI224" s="105">
        <f>COUNTIFS($DL$5:DL224,"&lt;&gt;"&amp;"")</f>
        <v>16</v>
      </c>
      <c r="DJ224" s="1198" t="str">
        <f t="shared" si="109"/>
        <v/>
      </c>
      <c r="DK224" s="1198" t="str">
        <f t="shared" si="110"/>
        <v/>
      </c>
      <c r="DL224" s="1198"/>
      <c r="DM224" s="1198" t="str">
        <f>IF($DL224="","",_xlfn.CONCAT(Names!$D$5,$AO224))</f>
        <v/>
      </c>
      <c r="DN224" s="1198" t="str">
        <f>IF($DL224="","",CONCATENATE(Names!$C$26,Names!$N$3,$DM224))</f>
        <v/>
      </c>
      <c r="DO224" s="1198" t="str">
        <f>IF($DL224="","",CONCATENATE(Names!$C$25,Names!$N$3,$DM224))</f>
        <v/>
      </c>
    </row>
    <row r="225" spans="1:119" s="78" customFormat="1">
      <c r="A225" s="96" t="str">
        <f>Names!$B$13</f>
        <v>Adapter N-7/16</v>
      </c>
      <c r="B225" s="77"/>
      <c r="C225" s="99">
        <f>$C$6</f>
        <v>8.7999999999999995E-2</v>
      </c>
      <c r="D225" s="77"/>
      <c r="F225" s="78">
        <f>$C$2</f>
        <v>0.99756405032621986</v>
      </c>
      <c r="G225" s="2">
        <f t="shared" si="123"/>
        <v>490.98799999999937</v>
      </c>
      <c r="H225" s="2">
        <f t="shared" si="121"/>
        <v>491.03189281821375</v>
      </c>
      <c r="I225" s="1225"/>
      <c r="J225" s="80"/>
      <c r="K225" s="81"/>
      <c r="L225" s="2" t="str">
        <f>IF(ISNUMBER(E225),VLOOKUP(C225,'TE,EHnames'!$B$4:$F$11,'TE,EHnames'!$C$2,FALSE),"")</f>
        <v/>
      </c>
      <c r="M225" s="2" t="str">
        <f>IF(ISNUMBER(E225),VLOOKUP(C225,'TE,EHnames'!$B$4:$F$11,'TE,EHnames'!$F$2,FALSE),"")</f>
        <v/>
      </c>
      <c r="O225" s="98" t="str">
        <f>IF(ISNUMBER(A225),ABS(H225-$Q$207),"")</f>
        <v/>
      </c>
      <c r="S225" s="78" t="str">
        <f>IFERROR(VLOOKUP(P225,Racks!$H$4:$M$30,6),"")</f>
        <v/>
      </c>
      <c r="V225" s="78">
        <f>COUNTIFS('Sec-Sub'!$K$4:$K$164,"&lt;="&amp;H225)</f>
        <v>130</v>
      </c>
      <c r="W225" s="78" t="str">
        <f>VLOOKUP(V225,'Sec-Sub'!$A$4:$C$164,2,FALSE)</f>
        <v>HEBT</v>
      </c>
      <c r="X225" s="78" t="str">
        <f>VLOOKUP(V225,'Sec-Sub'!$A$4:$C$164,3,FALSE)</f>
        <v>160</v>
      </c>
      <c r="Y225" s="78" t="str">
        <f>CONCATENATE(X225,Names!$I$3)</f>
        <v>160PRL</v>
      </c>
      <c r="Z225" s="77"/>
      <c r="AA225" s="82"/>
      <c r="AC225" s="97"/>
      <c r="AD225" s="668"/>
      <c r="AE225" s="669"/>
      <c r="AI225" s="1266" t="str">
        <f>IF(ISNUMBER(R225),CONCATENATE(Names!$C$3,R225),"")</f>
        <v/>
      </c>
      <c r="AK225" s="78" t="str">
        <f t="shared" si="111"/>
        <v/>
      </c>
      <c r="AL225" s="78" t="str">
        <f t="shared" si="112"/>
        <v/>
      </c>
      <c r="AM225" s="78" t="str">
        <f t="shared" si="113"/>
        <v/>
      </c>
      <c r="AN225" s="78" t="str">
        <f t="shared" si="114"/>
        <v/>
      </c>
      <c r="AO225" s="78" t="str">
        <f t="shared" si="115"/>
        <v/>
      </c>
      <c r="AP225" s="78" t="str">
        <f>IF(ISNUMBER(E225),CONCATENATE(Names!$C$5,Names!$N$3,AO225),"")</f>
        <v/>
      </c>
      <c r="AQ225" s="78" t="str">
        <f>IF(ISNUMBER(E225),CONCATENATE(Names!$D$5,AO225),"")</f>
        <v/>
      </c>
      <c r="AR225" s="78" t="str">
        <f>IF(ISNUMBER(E225),CONCATENATE(Names!$C$10,Names!$N$3,AQ225),"")</f>
        <v/>
      </c>
      <c r="AS225" s="78" t="str">
        <f>IF(ISNUMBER(E225),CONCATENATE(Names!$C$11,Names!$N$3,AQ225),"")</f>
        <v/>
      </c>
      <c r="AU225" s="98" t="str">
        <f t="shared" si="116"/>
        <v/>
      </c>
      <c r="AV225" s="78" t="str">
        <f t="shared" si="117"/>
        <v/>
      </c>
      <c r="AW225" s="78" t="str">
        <f t="shared" si="118"/>
        <v/>
      </c>
      <c r="AX225" s="78" t="str">
        <f t="shared" si="119"/>
        <v/>
      </c>
      <c r="AY225" s="78" t="str">
        <f t="shared" si="120"/>
        <v/>
      </c>
      <c r="AZ225" s="78" t="str">
        <f>IF(ISNUMBER(A225),CONCATENATE(Names!$C$6,Names!$N$3,AU225,A225),"")</f>
        <v/>
      </c>
      <c r="BA225" s="78" t="str">
        <f>IF(ISNUMBER(A225),CONCATENATE(Names!$C$7,Names!$N$3,AU225,A225),"")</f>
        <v/>
      </c>
      <c r="BB225" s="78" t="str">
        <f>IF(ISNUMBER(A225),CONCATENATE(Names!$C$8,Names!$N$3,AU225,A225),"")</f>
        <v/>
      </c>
      <c r="BC225" s="78" t="str">
        <f>IF(ISNUMBER(A225),CONCATENATE(Names!$D$6,AY225),"")</f>
        <v/>
      </c>
      <c r="BD225" s="78" t="str">
        <f>IF(ISNUMBER(A225),CONCATENATE(Names!$C$10,Names!$N$3,BC225),"")</f>
        <v/>
      </c>
      <c r="BE225" s="78" t="str">
        <f>IF(ISNUMBER(A225),CONCATENATE(Names!$C$11,Names!$N$3,BC225),"")</f>
        <v/>
      </c>
      <c r="BF225" s="78" t="str">
        <f>IF(ISNUMBER(A225),CONCATENATE(Names!$D$7,AY225),"")</f>
        <v/>
      </c>
      <c r="BG225" s="78" t="str">
        <f>IF(ISNUMBER(A225),CONCATENATE(Names!$C$10,Names!$N$3,BF225),"")</f>
        <v/>
      </c>
      <c r="BH225" s="78" t="str">
        <f>IF(ISNUMBER(A225),CONCATENATE(Names!$C$11,Names!$N$3,BF225),"")</f>
        <v/>
      </c>
      <c r="BI225" s="78" t="str">
        <f>IF(ISNUMBER(A225),CONCATENATE(Names!$C$12,Names!$N$3,BC225),"")</f>
        <v/>
      </c>
      <c r="BJ225" s="78" t="str">
        <f>IF(ISNUMBER(A225),CONCATENATE(Names!$C$24,Names!$N$3,AY225),"")</f>
        <v/>
      </c>
      <c r="BK225" s="78" t="str">
        <f>IF(ISNUMBER(A225),CONCATENATE(Names!$C$9,Names!$N$3,AY225),"")</f>
        <v/>
      </c>
      <c r="BT225" s="114">
        <f>COUNTIFS($BW$5:BW225,"&lt;&gt;"&amp;"")</f>
        <v>41</v>
      </c>
      <c r="BU225" s="115" t="str">
        <f t="shared" ref="BU225:BU287" si="124">IF($BW225="","",$W225)</f>
        <v>HEBT</v>
      </c>
      <c r="BV225" s="115" t="str">
        <f t="shared" ref="BV225:BV287" si="125">IF($BW225="","",$Y225)</f>
        <v>160PRL</v>
      </c>
      <c r="BW225" s="115" t="str">
        <f>Names!$C$13</f>
        <v>PRLAd</v>
      </c>
      <c r="BX225" s="78" t="str">
        <f>CONCATENATE(Names!$D$14,$BX$226)</f>
        <v>G005</v>
      </c>
      <c r="BY225" s="78" t="str">
        <f>IF($BW225="","",CONCATENATE($BW225,Names!$N$3,$BX225))</f>
        <v>PRLAd-G005</v>
      </c>
      <c r="CA225" s="98" t="str">
        <f>IF(ISNUMBER(A225),CONCATENATE(W225,Names!$H$3,Y225,Names!$J$3,Names!$K$3,Names!$L$3,BK225),"")</f>
        <v/>
      </c>
      <c r="CB225" s="98" t="str">
        <f>IF(ISNUMBER(A225),CONCATENATE(W225,Names!$H$3,Y225,Names!$J$3,Names!$K$3,Names!$L$3,BB225),"")</f>
        <v/>
      </c>
      <c r="CC225" s="98" t="str">
        <f>IF($BW225="","",CONCATENATE(W225,Names!$H$3,Y225,Names!$J$3,Names!$K$3,Names!$L$3,$BW225,Names!$N$3,$BX225))</f>
        <v>HEBT-160PRL:RFS-PRLAd-G005</v>
      </c>
      <c r="CF225" s="13" t="str">
        <f>IF(ISNUMBER($A225),CONCATENATE($BK225,Names!$P$3,Dev!$DA$130),"")</f>
        <v/>
      </c>
      <c r="CG225" s="13" t="str">
        <f>IF(ISNUMBER($A225),CONCATENATE($BK225,Names!$P$3,Dev!$DD$130),"")</f>
        <v/>
      </c>
      <c r="CH225" s="13" t="str">
        <f>IF(ISNUMBER($A225),CONCATENATE($BK225,Names!$P$3,Dev!$DG$130),"")</f>
        <v/>
      </c>
      <c r="CI225" s="13" t="str">
        <f>IF(ISNUMBER($A225),CONCATENATE($BK225,Names!$P$3,Dev!$DK$130),"")</f>
        <v/>
      </c>
      <c r="CJ225" s="13" t="str">
        <f>IF(ISNUMBER($A225),CONCATENATE($BK225,Names!$P$3,Dev!$DN$130),"")</f>
        <v/>
      </c>
      <c r="CK225" s="13" t="str">
        <f>IF(ISNUMBER($A225),CONCATENATE($BK225,Names!$P$3,Dev!$DQ$130),"")</f>
        <v/>
      </c>
      <c r="CL225" s="13"/>
      <c r="CM225" s="13" t="str">
        <f>""</f>
        <v/>
      </c>
      <c r="CN225" s="13" t="str">
        <f>IF(ISNUMBER($A225),CONCATENATE($BB225,Names!$P$3,Dev!$CZ$48),"")</f>
        <v/>
      </c>
      <c r="CO225" s="13" t="str">
        <f>IF(ISNUMBER($A225),CONCATENATE($BB225,Names!$P$3,Dev!$DF$48),"")</f>
        <v/>
      </c>
      <c r="CP225" s="13" t="str">
        <f>IF(ISNUMBER($A225),CONCATENATE($BB225,Names!$P$3,Dev!$DI$48),"")</f>
        <v/>
      </c>
      <c r="CQ225" s="13" t="str">
        <f>IF(ISNUMBER($A225),CONCATENATE($BB225,Names!$P$3,Dev!$DM$48),"")</f>
        <v/>
      </c>
      <c r="CR225" s="13" t="str">
        <f>IF(ISNUMBER($A225),CONCATENATE($BB225,Names!$P$3,Dev!$DV$48),"")</f>
        <v/>
      </c>
      <c r="CS225" s="13" t="str">
        <f>IF(ISNUMBER($A225),CONCATENATE($BB225,Names!$P$3,Dev!$DZ$48),"")</f>
        <v/>
      </c>
      <c r="CT225" s="13" t="str">
        <f>IF(ISNUMBER($A225),CONCATENATE($BB225,Names!$P$3,Dev!$EI$48),"")</f>
        <v/>
      </c>
      <c r="CU225" s="13" t="str">
        <f>IF(ISNUMBER($A225),CONCATENATE($BB225,Names!$P$3,Dev!$FZ$48),"")</f>
        <v/>
      </c>
      <c r="CV225" s="13" t="str">
        <f>IF(ISNUMBER($A225),CONCATENATE($BB225,Names!$P$3,Dev!$GI$48),"")</f>
        <v/>
      </c>
      <c r="CW225" s="13" t="str">
        <f>IF(ISNUMBER($A225),CONCATENATE($BB225,Names!$P$3,Dev!$GM$48),"")</f>
        <v/>
      </c>
      <c r="CX225" s="13"/>
      <c r="CY225" s="13" t="str">
        <f>IF(ISNUMBER($A225),CONCATENATE($BB225,Names!$P$3,Dev!$EM$48),"")</f>
        <v/>
      </c>
      <c r="CZ225" s="13" t="str">
        <f>IF(ISNUMBER($A225),CONCATENATE($BB225,Names!$P$3,Dev!$EV$48),"")</f>
        <v/>
      </c>
      <c r="DA225" s="13" t="str">
        <f>IF(ISNUMBER($A225),CONCATENATE($BB225,Names!$P$3,Dev!$EZ$48),"")</f>
        <v/>
      </c>
      <c r="DB225" s="13" t="str">
        <f>IF(ISNUMBER($A225),CONCATENATE($BB225,Names!$P$3,Dev!$FI$48),"")</f>
        <v/>
      </c>
      <c r="DC225" s="13" t="str">
        <f>IF(ISNUMBER($A225),CONCATENATE($BB225,Names!$P$3,Dev!$FM$48),"")</f>
        <v/>
      </c>
      <c r="DD225" s="13" t="str">
        <f>IF(ISNUMBER($A225),CONCATENATE($BB225,Names!$P$3,Dev!$FV$48),"")</f>
        <v/>
      </c>
      <c r="DE225" s="13" t="str">
        <f>IF(ISNUMBER($A225),CONCATENATE($BB225,Names!$P$3,Dev!$GP$48),"")</f>
        <v/>
      </c>
      <c r="DI225" s="105">
        <f>COUNTIFS($DL$5:DL225,"&lt;&gt;"&amp;"")</f>
        <v>16</v>
      </c>
      <c r="DJ225" s="1198" t="str">
        <f t="shared" si="109"/>
        <v/>
      </c>
      <c r="DK225" s="1198" t="str">
        <f t="shared" si="110"/>
        <v/>
      </c>
      <c r="DL225" s="1198"/>
      <c r="DM225" s="1198" t="str">
        <f>IF($DL225="","",_xlfn.CONCAT(Names!$D$5,$AO225))</f>
        <v/>
      </c>
      <c r="DN225" s="1198" t="str">
        <f>IF($DL225="","",CONCATENATE(Names!$C$26,Names!$N$3,$DM225))</f>
        <v/>
      </c>
      <c r="DO225" s="1198" t="str">
        <f>IF($DL225="","",CONCATENATE(Names!$C$25,Names!$N$3,$DM225))</f>
        <v/>
      </c>
    </row>
    <row r="226" spans="1:119" s="89" customFormat="1" ht="13.5" thickBot="1">
      <c r="A226" s="88" t="str">
        <f>Names!$B$14</f>
        <v>Gas inlet</v>
      </c>
      <c r="B226" s="88"/>
      <c r="C226" s="88">
        <f>$C$7</f>
        <v>8.5000000000000006E-2</v>
      </c>
      <c r="D226" s="88"/>
      <c r="F226" s="89">
        <f>$C$2</f>
        <v>0.99756405032621986</v>
      </c>
      <c r="G226" s="2">
        <f t="shared" si="123"/>
        <v>491.07578563642807</v>
      </c>
      <c r="H226" s="2">
        <f t="shared" si="121"/>
        <v>491.11818210856694</v>
      </c>
      <c r="I226" s="1225"/>
      <c r="J226" s="91"/>
      <c r="K226" s="92"/>
      <c r="L226" s="2" t="str">
        <f>IF(ISNUMBER(E226),VLOOKUP(C226,'TE,EHnames'!$B$4:$F$11,'TE,EHnames'!$C$2,FALSE),"")</f>
        <v/>
      </c>
      <c r="M226" s="2" t="str">
        <f>IF(ISNUMBER(E226),VLOOKUP(C226,'TE,EHnames'!$B$4:$F$11,'TE,EHnames'!$F$2,FALSE),"")</f>
        <v/>
      </c>
      <c r="O226" s="95" t="str">
        <f>IF(ISNUMBER(A226),ABS(H226-$Q$207),"")</f>
        <v/>
      </c>
      <c r="S226" s="89" t="str">
        <f>IFERROR(VLOOKUP(P226,Racks!$H$4:$M$30,6),"")</f>
        <v/>
      </c>
      <c r="V226" s="89">
        <f>COUNTIFS('Sec-Sub'!$K$4:$K$164,"&lt;="&amp;H226)</f>
        <v>131</v>
      </c>
      <c r="W226" s="89" t="str">
        <f>VLOOKUP(V226,'Sec-Sub'!$A$4:$C$164,2,FALSE)</f>
        <v>HEBT</v>
      </c>
      <c r="X226" s="89" t="str">
        <f>VLOOKUP(V226,'Sec-Sub'!$A$4:$C$164,3,FALSE)</f>
        <v>160</v>
      </c>
      <c r="Y226" s="89" t="str">
        <f>CONCATENATE(X226,Names!$I$3)</f>
        <v>160PRL</v>
      </c>
      <c r="Z226" s="88"/>
      <c r="AA226" s="93"/>
      <c r="AC226" s="94"/>
      <c r="AD226" s="673">
        <v>1</v>
      </c>
      <c r="AE226" s="674"/>
      <c r="AI226" s="1266" t="str">
        <f>IF(ISNUMBER(R226),CONCATENATE(Names!$C$3,R226),"")</f>
        <v/>
      </c>
      <c r="AK226" s="89" t="str">
        <f t="shared" si="111"/>
        <v/>
      </c>
      <c r="AL226" s="89" t="str">
        <f t="shared" si="112"/>
        <v/>
      </c>
      <c r="AM226" s="89" t="str">
        <f t="shared" si="113"/>
        <v/>
      </c>
      <c r="AN226" s="89" t="str">
        <f t="shared" si="114"/>
        <v/>
      </c>
      <c r="AO226" s="89" t="str">
        <f t="shared" si="115"/>
        <v/>
      </c>
      <c r="AP226" s="89" t="str">
        <f>IF(ISNUMBER(E226),CONCATENATE(Names!$C$5,Names!$N$3,AO226),"")</f>
        <v/>
      </c>
      <c r="AQ226" s="89" t="str">
        <f>IF(ISNUMBER(E226),CONCATENATE(Names!$D$5,AO226),"")</f>
        <v/>
      </c>
      <c r="AR226" s="89" t="str">
        <f>IF(ISNUMBER(E226),CONCATENATE(Names!$C$10,Names!$N$3,AQ226),"")</f>
        <v/>
      </c>
      <c r="AS226" s="89" t="str">
        <f>IF(ISNUMBER(E226),CONCATENATE(Names!$C$11,Names!$N$3,AQ226),"")</f>
        <v/>
      </c>
      <c r="AU226" s="95" t="str">
        <f t="shared" si="116"/>
        <v/>
      </c>
      <c r="AV226" s="89" t="str">
        <f t="shared" si="117"/>
        <v/>
      </c>
      <c r="AW226" s="89" t="str">
        <f t="shared" si="118"/>
        <v/>
      </c>
      <c r="AX226" s="89" t="str">
        <f t="shared" si="119"/>
        <v/>
      </c>
      <c r="AY226" s="89" t="str">
        <f t="shared" si="120"/>
        <v/>
      </c>
      <c r="AZ226" s="89" t="str">
        <f>IF(ISNUMBER(A226),CONCATENATE(Names!$C$6,Names!$N$3,AU226,A226),"")</f>
        <v/>
      </c>
      <c r="BA226" s="89" t="str">
        <f>IF(ISNUMBER(A226),CONCATENATE(Names!$C$7,Names!$N$3,AU226,A226),"")</f>
        <v/>
      </c>
      <c r="BB226" s="89" t="str">
        <f>IF(ISNUMBER(A226),CONCATENATE(Names!$C$8,Names!$N$3,AU226,A226),"")</f>
        <v/>
      </c>
      <c r="BC226" s="89" t="str">
        <f>IF(ISNUMBER(A226),CONCATENATE(Names!$D$6,AY226),"")</f>
        <v/>
      </c>
      <c r="BD226" s="89" t="str">
        <f>IF(ISNUMBER(A226),CONCATENATE(Names!$C$10,Names!$N$3,BC226),"")</f>
        <v/>
      </c>
      <c r="BE226" s="89" t="str">
        <f>IF(ISNUMBER(A226),CONCATENATE(Names!$C$11,Names!$N$3,BC226),"")</f>
        <v/>
      </c>
      <c r="BF226" s="89" t="str">
        <f>IF(ISNUMBER(A226),CONCATENATE(Names!$D$7,AY226),"")</f>
        <v/>
      </c>
      <c r="BG226" s="89" t="str">
        <f>IF(ISNUMBER(A226),CONCATENATE(Names!$C$10,Names!$N$3,BF226),"")</f>
        <v/>
      </c>
      <c r="BH226" s="89" t="str">
        <f>IF(ISNUMBER(A226),CONCATENATE(Names!$C$11,Names!$N$3,BF226),"")</f>
        <v/>
      </c>
      <c r="BI226" s="89" t="str">
        <f>IF(ISNUMBER(A226),CONCATENATE(Names!$C$12,Names!$N$3,BC226),"")</f>
        <v/>
      </c>
      <c r="BJ226" s="89" t="str">
        <f>IF(ISNUMBER(A226),CONCATENATE(Names!$C$24,Names!$N$3,AY226),"")</f>
        <v/>
      </c>
      <c r="BK226" s="89" t="str">
        <f>IF(ISNUMBER(A226),CONCATENATE(Names!$C$9,Names!$N$3,AY226),"")</f>
        <v/>
      </c>
      <c r="BT226" s="112">
        <f>COUNTIFS($BW$5:BW226,"&lt;&gt;"&amp;"")</f>
        <v>42</v>
      </c>
      <c r="BU226" s="113" t="str">
        <f t="shared" si="124"/>
        <v>HEBT</v>
      </c>
      <c r="BV226" s="113" t="str">
        <f t="shared" si="125"/>
        <v>160PRL</v>
      </c>
      <c r="BW226" s="113" t="str">
        <f>Names!$C$14</f>
        <v>PRLGI</v>
      </c>
      <c r="BX226" s="154" t="str">
        <f>"005"</f>
        <v>005</v>
      </c>
      <c r="BY226" s="89" t="str">
        <f>IF($BW226="","",CONCATENATE($BW226,Names!$N$3,$BX226))</f>
        <v>PRLGI-005</v>
      </c>
      <c r="CA226" s="95" t="str">
        <f>IF(ISNUMBER(A226),CONCATENATE(W226,Names!$H$3,Y226,Names!$J$3,Names!$K$3,Names!$L$3,BK226),"")</f>
        <v/>
      </c>
      <c r="CB226" s="95" t="str">
        <f>IF(ISNUMBER(A226),CONCATENATE(W226,Names!$H$3,Y226,Names!$J$3,Names!$K$3,Names!$L$3,BB226),"")</f>
        <v/>
      </c>
      <c r="CC226" s="95" t="str">
        <f>IF($BW226="","",CONCATENATE(W226,Names!$H$3,Y226,Names!$J$3,Names!$K$3,Names!$L$3,$BW226,Names!$N$3,$BX226))</f>
        <v>HEBT-160PRL:RFS-PRLGI-005</v>
      </c>
      <c r="CF226" s="13" t="str">
        <f>IF(ISNUMBER($A226),CONCATENATE($BK226,Names!$P$3,Dev!$DA$130),"")</f>
        <v/>
      </c>
      <c r="CG226" s="13" t="str">
        <f>IF(ISNUMBER($A226),CONCATENATE($BK226,Names!$P$3,Dev!$DD$130),"")</f>
        <v/>
      </c>
      <c r="CH226" s="13" t="str">
        <f>IF(ISNUMBER($A226),CONCATENATE($BK226,Names!$P$3,Dev!$DG$130),"")</f>
        <v/>
      </c>
      <c r="CI226" s="13" t="str">
        <f>IF(ISNUMBER($A226),CONCATENATE($BK226,Names!$P$3,Dev!$DK$130),"")</f>
        <v/>
      </c>
      <c r="CJ226" s="13" t="str">
        <f>IF(ISNUMBER($A226),CONCATENATE($BK226,Names!$P$3,Dev!$DN$130),"")</f>
        <v/>
      </c>
      <c r="CK226" s="13" t="str">
        <f>IF(ISNUMBER($A226),CONCATENATE($BK226,Names!$P$3,Dev!$DQ$130),"")</f>
        <v/>
      </c>
      <c r="CL226" s="13"/>
      <c r="CM226" s="13" t="str">
        <f>""</f>
        <v/>
      </c>
      <c r="CN226" s="13" t="str">
        <f>IF(ISNUMBER($A226),CONCATENATE($BB226,Names!$P$3,Dev!$CZ$48),"")</f>
        <v/>
      </c>
      <c r="CO226" s="13" t="str">
        <f>IF(ISNUMBER($A226),CONCATENATE($BB226,Names!$P$3,Dev!$DF$48),"")</f>
        <v/>
      </c>
      <c r="CP226" s="13" t="str">
        <f>IF(ISNUMBER($A226),CONCATENATE($BB226,Names!$P$3,Dev!$DI$48),"")</f>
        <v/>
      </c>
      <c r="CQ226" s="13" t="str">
        <f>IF(ISNUMBER($A226),CONCATENATE($BB226,Names!$P$3,Dev!$DM$48),"")</f>
        <v/>
      </c>
      <c r="CR226" s="13" t="str">
        <f>IF(ISNUMBER($A226),CONCATENATE($BB226,Names!$P$3,Dev!$DV$48),"")</f>
        <v/>
      </c>
      <c r="CS226" s="13" t="str">
        <f>IF(ISNUMBER($A226),CONCATENATE($BB226,Names!$P$3,Dev!$DZ$48),"")</f>
        <v/>
      </c>
      <c r="CT226" s="13" t="str">
        <f>IF(ISNUMBER($A226),CONCATENATE($BB226,Names!$P$3,Dev!$EI$48),"")</f>
        <v/>
      </c>
      <c r="CU226" s="13" t="str">
        <f>IF(ISNUMBER($A226),CONCATENATE($BB226,Names!$P$3,Dev!$FZ$48),"")</f>
        <v/>
      </c>
      <c r="CV226" s="13" t="str">
        <f>IF(ISNUMBER($A226),CONCATENATE($BB226,Names!$P$3,Dev!$GI$48),"")</f>
        <v/>
      </c>
      <c r="CW226" s="13" t="str">
        <f>IF(ISNUMBER($A226),CONCATENATE($BB226,Names!$P$3,Dev!$GM$48),"")</f>
        <v/>
      </c>
      <c r="CX226" s="13"/>
      <c r="CY226" s="13" t="str">
        <f>IF(ISNUMBER($A226),CONCATENATE($BB226,Names!$P$3,Dev!$EM$48),"")</f>
        <v/>
      </c>
      <c r="CZ226" s="13" t="str">
        <f>IF(ISNUMBER($A226),CONCATENATE($BB226,Names!$P$3,Dev!$EV$48),"")</f>
        <v/>
      </c>
      <c r="DA226" s="13" t="str">
        <f>IF(ISNUMBER($A226),CONCATENATE($BB226,Names!$P$3,Dev!$EZ$48),"")</f>
        <v/>
      </c>
      <c r="DB226" s="13" t="str">
        <f>IF(ISNUMBER($A226),CONCATENATE($BB226,Names!$P$3,Dev!$FI$48),"")</f>
        <v/>
      </c>
      <c r="DC226" s="13" t="str">
        <f>IF(ISNUMBER($A226),CONCATENATE($BB226,Names!$P$3,Dev!$FM$48),"")</f>
        <v/>
      </c>
      <c r="DD226" s="13" t="str">
        <f>IF(ISNUMBER($A226),CONCATENATE($BB226,Names!$P$3,Dev!$FV$48),"")</f>
        <v/>
      </c>
      <c r="DE226" s="13" t="str">
        <f>IF(ISNUMBER($A226),CONCATENATE($BB226,Names!$P$3,Dev!$GP$48),"")</f>
        <v/>
      </c>
      <c r="DI226" s="105">
        <f>COUNTIFS($DL$5:DL226,"&lt;&gt;"&amp;"")</f>
        <v>16</v>
      </c>
      <c r="DJ226" s="1198" t="str">
        <f t="shared" si="109"/>
        <v/>
      </c>
      <c r="DK226" s="1198" t="str">
        <f t="shared" si="110"/>
        <v/>
      </c>
      <c r="DL226" s="1198"/>
      <c r="DM226" s="1198" t="str">
        <f>IF($DL226="","",_xlfn.CONCAT(Names!$D$5,$AO226))</f>
        <v/>
      </c>
      <c r="DN226" s="1198" t="str">
        <f>IF($DL226="","",CONCATENATE(Names!$C$26,Names!$N$3,$DM226))</f>
        <v/>
      </c>
      <c r="DO226" s="1198" t="str">
        <f>IF($DL226="","",CONCATENATE(Names!$C$25,Names!$N$3,$DM226))</f>
        <v/>
      </c>
    </row>
    <row r="227" spans="1:119" s="89" customFormat="1">
      <c r="A227" s="91" t="s">
        <v>767</v>
      </c>
      <c r="B227" s="109"/>
      <c r="C227" s="88">
        <v>0</v>
      </c>
      <c r="D227" s="88"/>
      <c r="F227" s="89">
        <f>$C$2</f>
        <v>0.99756405032621986</v>
      </c>
      <c r="G227" s="2">
        <f t="shared" si="123"/>
        <v>491.16057858070582</v>
      </c>
      <c r="H227" s="2">
        <f t="shared" si="121"/>
        <v>491.16057858070582</v>
      </c>
      <c r="I227" s="1225"/>
      <c r="J227" s="108"/>
      <c r="K227" s="92"/>
      <c r="L227" s="2" t="str">
        <f>IF(ISNUMBER(E227),VLOOKUP(C227,'TE,EHnames'!$B$4:$F$11,'TE,EHnames'!$C$2,FALSE),"")</f>
        <v/>
      </c>
      <c r="M227" s="2" t="str">
        <f>IF(ISNUMBER(E227),VLOOKUP(C227,'TE,EHnames'!$B$4:$F$11,'TE,EHnames'!$F$2,FALSE),"")</f>
        <v/>
      </c>
      <c r="O227" s="95" t="str">
        <f>IF(ISNUMBER(A227),ABS(H227-$Q$84),"")</f>
        <v/>
      </c>
      <c r="S227" s="89" t="str">
        <f>IFERROR(VLOOKUP(P227,Racks!$H$4:$M$30,6),"")</f>
        <v/>
      </c>
      <c r="V227" s="89">
        <f>COUNTIFS('Sec-Sub'!$K$4:$K$164,"&lt;="&amp;H227)</f>
        <v>131</v>
      </c>
      <c r="W227" s="89" t="str">
        <f>VLOOKUP(V227,'Sec-Sub'!$A$4:$C$164,2,FALSE)</f>
        <v>HEBT</v>
      </c>
      <c r="X227" s="89" t="str">
        <f>VLOOKUP(V227,'Sec-Sub'!$A$4:$C$164,3,FALSE)</f>
        <v>160</v>
      </c>
      <c r="Y227" s="89" t="str">
        <f>CONCATENATE(X227,Names!$I$3)</f>
        <v>160PRL</v>
      </c>
      <c r="Z227" s="88"/>
      <c r="AA227" s="93"/>
      <c r="AC227" s="110"/>
      <c r="AD227" s="666"/>
      <c r="AE227" s="111"/>
      <c r="AI227" s="1266" t="str">
        <f>IF(ISNUMBER(R227),CONCATENATE(Names!$C$3,R227),"")</f>
        <v/>
      </c>
      <c r="AK227" s="89" t="str">
        <f t="shared" si="111"/>
        <v/>
      </c>
      <c r="AL227" s="89" t="str">
        <f t="shared" si="112"/>
        <v/>
      </c>
      <c r="AM227" s="89" t="str">
        <f t="shared" si="113"/>
        <v/>
      </c>
      <c r="AN227" s="89" t="str">
        <f t="shared" si="114"/>
        <v/>
      </c>
      <c r="AO227" s="89" t="str">
        <f t="shared" si="115"/>
        <v/>
      </c>
      <c r="AP227" s="89" t="str">
        <f>IF(ISNUMBER(E227),CONCATENATE(Names!$C$5,Names!$N$3,AO227),"")</f>
        <v/>
      </c>
      <c r="AQ227" s="89" t="str">
        <f>IF(ISNUMBER(E227),CONCATENATE(Names!$D$5,AO227),"")</f>
        <v/>
      </c>
      <c r="AR227" s="89" t="str">
        <f>IF(ISNUMBER(E227),CONCATENATE(Names!$C$10,Names!$N$3,AQ227),"")</f>
        <v/>
      </c>
      <c r="AS227" s="89" t="str">
        <f>IF(ISNUMBER(E227),CONCATENATE(Names!$C$11,Names!$N$3,AQ227),"")</f>
        <v/>
      </c>
      <c r="AU227" s="95" t="str">
        <f t="shared" si="116"/>
        <v/>
      </c>
      <c r="AV227" s="89" t="str">
        <f t="shared" si="117"/>
        <v/>
      </c>
      <c r="AW227" s="89" t="str">
        <f t="shared" si="118"/>
        <v/>
      </c>
      <c r="AX227" s="89" t="str">
        <f t="shared" si="119"/>
        <v/>
      </c>
      <c r="AY227" s="89" t="str">
        <f t="shared" si="120"/>
        <v/>
      </c>
      <c r="AZ227" s="89" t="str">
        <f>IF(ISNUMBER(A227),CONCATENATE(Names!$C$6,Names!$N$3,AU227,A227),"")</f>
        <v/>
      </c>
      <c r="BA227" s="89" t="str">
        <f>IF(ISNUMBER(A227),CONCATENATE(Names!$C$7,Names!$N$3,AU227,A227),"")</f>
        <v/>
      </c>
      <c r="BB227" s="89" t="str">
        <f>IF(ISNUMBER(A227),CONCATENATE(Names!$C$8,Names!$N$3,AU227,A227),"")</f>
        <v/>
      </c>
      <c r="BC227" s="89" t="str">
        <f>IF(ISNUMBER(A227),CONCATENATE(Names!$D$6,AY227),"")</f>
        <v/>
      </c>
      <c r="BD227" s="89" t="str">
        <f>IF(ISNUMBER(A227),CONCATENATE(Names!$C$10,Names!$N$3,BC227),"")</f>
        <v/>
      </c>
      <c r="BE227" s="89" t="str">
        <f>IF(ISNUMBER(A227),CONCATENATE(Names!$C$11,Names!$N$3,BC227),"")</f>
        <v/>
      </c>
      <c r="BF227" s="89" t="str">
        <f>IF(ISNUMBER(A227),CONCATENATE(Names!$D$7,AY227),"")</f>
        <v/>
      </c>
      <c r="BG227" s="89" t="str">
        <f>IF(ISNUMBER(A227),CONCATENATE(Names!$C$10,Names!$N$3,BF227),"")</f>
        <v/>
      </c>
      <c r="BH227" s="89" t="str">
        <f>IF(ISNUMBER(A227),CONCATENATE(Names!$C$11,Names!$N$3,BF227),"")</f>
        <v/>
      </c>
      <c r="BI227" s="89" t="str">
        <f>IF(ISNUMBER(A227),CONCATENATE(Names!$C$12,Names!$N$3,BC227),"")</f>
        <v/>
      </c>
      <c r="BK227" s="89" t="str">
        <f>IF(ISNUMBER(A227),CONCATENATE(Names!$C$9,Names!$N$3,AY227),"")</f>
        <v/>
      </c>
      <c r="BT227" s="112">
        <f>COUNTIFS($BW$5:BW227,"&lt;&gt;"&amp;"")</f>
        <v>43</v>
      </c>
      <c r="BU227" s="113" t="str">
        <f t="shared" si="124"/>
        <v>HEBT</v>
      </c>
      <c r="BV227" s="113" t="str">
        <f t="shared" si="125"/>
        <v>160PRL</v>
      </c>
      <c r="BW227" s="113" t="str">
        <f>Names!$C$10</f>
        <v>PRLEH</v>
      </c>
      <c r="BX227" s="89" t="str">
        <f>CONCATENATE(Names!$D$14,$BX$226)</f>
        <v>G005</v>
      </c>
      <c r="BY227" s="89" t="str">
        <f>IF($BW227="","",CONCATENATE($BW227,Names!$N$3,$BX227))</f>
        <v>PRLEH-G005</v>
      </c>
      <c r="CA227" s="95" t="str">
        <f>IF(ISNUMBER(A227),CONCATENATE(W227,Names!$H$3,Y227,Names!$J$3,Names!$K$3,Names!$L$3,BK227),"")</f>
        <v/>
      </c>
      <c r="CB227" s="95"/>
      <c r="CC227" s="95" t="str">
        <f>IF($BW227="","",CONCATENATE(W227,Names!$H$3,Y227,Names!$J$3,Names!$K$3,Names!$L$3,$BW227,Names!$N$3,$BX227))</f>
        <v>HEBT-160PRL:RFS-PRLEH-G005</v>
      </c>
      <c r="CF227" s="13" t="str">
        <f>IF(ISNUMBER($A227),CONCATENATE($BK227,Names!$P$3,Dev!$DA$130),"")</f>
        <v/>
      </c>
      <c r="CG227" s="13" t="str">
        <f>IF(ISNUMBER($A227),CONCATENATE($BK227,Names!$P$3,Dev!$DD$130),"")</f>
        <v/>
      </c>
      <c r="CH227" s="13" t="str">
        <f>IF(ISNUMBER($A227),CONCATENATE($BK227,Names!$P$3,Dev!$DG$130),"")</f>
        <v/>
      </c>
      <c r="CI227" s="13" t="str">
        <f>IF(ISNUMBER($A227),CONCATENATE($BK227,Names!$P$3,Dev!$DK$130),"")</f>
        <v/>
      </c>
      <c r="CJ227" s="13" t="str">
        <f>IF(ISNUMBER($A227),CONCATENATE($BK227,Names!$P$3,Dev!$DN$130),"")</f>
        <v/>
      </c>
      <c r="CK227" s="13" t="str">
        <f>IF(ISNUMBER($A227),CONCATENATE($BK227,Names!$P$3,Dev!$DQ$130),"")</f>
        <v/>
      </c>
      <c r="CL227" s="13"/>
      <c r="CM227" s="13" t="str">
        <f>""</f>
        <v/>
      </c>
      <c r="CN227" s="13" t="str">
        <f>IF(ISNUMBER($A227),CONCATENATE($BB227,Names!$P$3,Dev!$CZ$48),"")</f>
        <v/>
      </c>
      <c r="CO227" s="13" t="str">
        <f>IF(ISNUMBER($A227),CONCATENATE($BB227,Names!$P$3,Dev!$DF$48),"")</f>
        <v/>
      </c>
      <c r="CP227" s="13" t="str">
        <f>IF(ISNUMBER($A227),CONCATENATE($BB227,Names!$P$3,Dev!$DI$48),"")</f>
        <v/>
      </c>
      <c r="CQ227" s="13" t="str">
        <f>IF(ISNUMBER($A227),CONCATENATE($BB227,Names!$P$3,Dev!$DM$48),"")</f>
        <v/>
      </c>
      <c r="CR227" s="13" t="str">
        <f>IF(ISNUMBER($A227),CONCATENATE($BB227,Names!$P$3,Dev!$DV$48),"")</f>
        <v/>
      </c>
      <c r="CS227" s="13" t="str">
        <f>IF(ISNUMBER($A227),CONCATENATE($BB227,Names!$P$3,Dev!$DZ$48),"")</f>
        <v/>
      </c>
      <c r="CT227" s="13" t="str">
        <f>IF(ISNUMBER($A227),CONCATENATE($BB227,Names!$P$3,Dev!$EI$48),"")</f>
        <v/>
      </c>
      <c r="CU227" s="13" t="str">
        <f>IF(ISNUMBER($A227),CONCATENATE($BB227,Names!$P$3,Dev!$FZ$48),"")</f>
        <v/>
      </c>
      <c r="CV227" s="13" t="str">
        <f>IF(ISNUMBER($A227),CONCATENATE($BB227,Names!$P$3,Dev!$GI$48),"")</f>
        <v/>
      </c>
      <c r="CW227" s="13" t="str">
        <f>IF(ISNUMBER($A227),CONCATENATE($BB227,Names!$P$3,Dev!$GM$48),"")</f>
        <v/>
      </c>
      <c r="CX227" s="13"/>
      <c r="CY227" s="13" t="str">
        <f>IF(ISNUMBER($A227),CONCATENATE($BB227,Names!$P$3,Dev!$EM$48),"")</f>
        <v/>
      </c>
      <c r="CZ227" s="13" t="str">
        <f>IF(ISNUMBER($A227),CONCATENATE($BB227,Names!$P$3,Dev!$EV$48),"")</f>
        <v/>
      </c>
      <c r="DA227" s="13" t="str">
        <f>IF(ISNUMBER($A227),CONCATENATE($BB227,Names!$P$3,Dev!$EZ$48),"")</f>
        <v/>
      </c>
      <c r="DB227" s="13" t="str">
        <f>IF(ISNUMBER($A227),CONCATENATE($BB227,Names!$P$3,Dev!$FI$48),"")</f>
        <v/>
      </c>
      <c r="DC227" s="13" t="str">
        <f>IF(ISNUMBER($A227),CONCATENATE($BB227,Names!$P$3,Dev!$FM$48),"")</f>
        <v/>
      </c>
      <c r="DD227" s="13" t="str">
        <f>IF(ISNUMBER($A227),CONCATENATE($BB227,Names!$P$3,Dev!$FV$48),"")</f>
        <v/>
      </c>
      <c r="DE227" s="13" t="str">
        <f>IF(ISNUMBER($A227),CONCATENATE($BB227,Names!$P$3,Dev!$GP$48),"")</f>
        <v/>
      </c>
      <c r="DI227" s="105">
        <f>COUNTIFS($DL$5:DL227,"&lt;&gt;"&amp;"")</f>
        <v>16</v>
      </c>
      <c r="DJ227" s="1198" t="str">
        <f t="shared" si="109"/>
        <v/>
      </c>
      <c r="DK227" s="1198" t="str">
        <f t="shared" si="110"/>
        <v/>
      </c>
      <c r="DL227" s="1198"/>
      <c r="DM227" s="1198" t="str">
        <f>IF($DL227="","",_xlfn.CONCAT(Names!$D$5,$AO227))</f>
        <v/>
      </c>
      <c r="DN227" s="1198" t="str">
        <f>IF($DL227="","",CONCATENATE(Names!$C$26,Names!$N$3,$DM227))</f>
        <v/>
      </c>
      <c r="DO227" s="1198" t="str">
        <f>IF($DL227="","",CONCATENATE(Names!$C$25,Names!$N$3,$DM227))</f>
        <v/>
      </c>
    </row>
    <row r="228" spans="1:119" s="89" customFormat="1" ht="13.5" thickBot="1">
      <c r="A228" s="91" t="s">
        <v>768</v>
      </c>
      <c r="B228" s="109"/>
      <c r="C228" s="88">
        <v>0</v>
      </c>
      <c r="D228" s="88"/>
      <c r="F228" s="89">
        <f t="shared" ref="F228:F231" si="126">$C$2</f>
        <v>0.99756405032621986</v>
      </c>
      <c r="G228" s="2">
        <f t="shared" si="123"/>
        <v>491.16057858070582</v>
      </c>
      <c r="H228" s="2">
        <f t="shared" si="121"/>
        <v>491.16057858070582</v>
      </c>
      <c r="I228" s="1225"/>
      <c r="J228" s="108"/>
      <c r="K228" s="92"/>
      <c r="L228" s="2" t="str">
        <f>IF(ISNUMBER(E228),VLOOKUP(C228,'TE,EHnames'!$B$4:$F$11,'TE,EHnames'!$C$2,FALSE),"")</f>
        <v/>
      </c>
      <c r="M228" s="2" t="str">
        <f>IF(ISNUMBER(E228),VLOOKUP(C228,'TE,EHnames'!$B$4:$F$11,'TE,EHnames'!$F$2,FALSE),"")</f>
        <v/>
      </c>
      <c r="O228" s="95" t="str">
        <f>IF(ISNUMBER(A228),ABS(H228-$Q$84),"")</f>
        <v/>
      </c>
      <c r="S228" s="89" t="str">
        <f>IFERROR(VLOOKUP(P228,Racks!$H$4:$M$30,6),"")</f>
        <v/>
      </c>
      <c r="V228" s="89">
        <f>COUNTIFS('Sec-Sub'!$K$4:$K$164,"&lt;="&amp;H228)</f>
        <v>131</v>
      </c>
      <c r="W228" s="89" t="str">
        <f>VLOOKUP(V228,'Sec-Sub'!$A$4:$C$164,2,FALSE)</f>
        <v>HEBT</v>
      </c>
      <c r="X228" s="89" t="str">
        <f>VLOOKUP(V228,'Sec-Sub'!$A$4:$C$164,3,FALSE)</f>
        <v>160</v>
      </c>
      <c r="Y228" s="89" t="str">
        <f>CONCATENATE(X228,Names!$I$3)</f>
        <v>160PRL</v>
      </c>
      <c r="Z228" s="88"/>
      <c r="AA228" s="93"/>
      <c r="AC228" s="110"/>
      <c r="AD228" s="666"/>
      <c r="AE228" s="111"/>
      <c r="AI228" s="1266" t="str">
        <f>IF(ISNUMBER(R228),CONCATENATE(Names!$C$3,R228),"")</f>
        <v/>
      </c>
      <c r="AK228" s="89" t="str">
        <f t="shared" si="111"/>
        <v/>
      </c>
      <c r="AL228" s="89" t="str">
        <f t="shared" si="112"/>
        <v/>
      </c>
      <c r="AM228" s="89" t="str">
        <f t="shared" si="113"/>
        <v/>
      </c>
      <c r="AN228" s="89" t="str">
        <f t="shared" si="114"/>
        <v/>
      </c>
      <c r="AO228" s="89" t="str">
        <f t="shared" si="115"/>
        <v/>
      </c>
      <c r="AP228" s="89" t="str">
        <f>IF(ISNUMBER(E228),CONCATENATE(Names!$C$5,Names!$N$3,AO228),"")</f>
        <v/>
      </c>
      <c r="AQ228" s="89" t="str">
        <f>IF(ISNUMBER(E228),CONCATENATE(Names!$D$5,AO228),"")</f>
        <v/>
      </c>
      <c r="AR228" s="89" t="str">
        <f>IF(ISNUMBER(E228),CONCATENATE(Names!$C$10,Names!$N$3,AQ228),"")</f>
        <v/>
      </c>
      <c r="AS228" s="89" t="str">
        <f>IF(ISNUMBER(E228),CONCATENATE(Names!$C$11,Names!$N$3,AQ228),"")</f>
        <v/>
      </c>
      <c r="AU228" s="95" t="str">
        <f t="shared" si="116"/>
        <v/>
      </c>
      <c r="AV228" s="89" t="str">
        <f t="shared" si="117"/>
        <v/>
      </c>
      <c r="AW228" s="89" t="str">
        <f t="shared" si="118"/>
        <v/>
      </c>
      <c r="AX228" s="89" t="str">
        <f t="shared" si="119"/>
        <v/>
      </c>
      <c r="AY228" s="89" t="str">
        <f t="shared" si="120"/>
        <v/>
      </c>
      <c r="AZ228" s="89" t="str">
        <f>IF(ISNUMBER(A228),CONCATENATE(Names!$C$6,Names!$N$3,AU228,A228),"")</f>
        <v/>
      </c>
      <c r="BA228" s="89" t="str">
        <f>IF(ISNUMBER(A228),CONCATENATE(Names!$C$7,Names!$N$3,AU228,A228),"")</f>
        <v/>
      </c>
      <c r="BB228" s="89" t="str">
        <f>IF(ISNUMBER(A228),CONCATENATE(Names!$C$8,Names!$N$3,AU228,A228),"")</f>
        <v/>
      </c>
      <c r="BC228" s="89" t="str">
        <f>IF(ISNUMBER(A228),CONCATENATE(Names!$D$6,AY228),"")</f>
        <v/>
      </c>
      <c r="BD228" s="89" t="str">
        <f>IF(ISNUMBER(A228),CONCATENATE(Names!$C$10,Names!$N$3,BC228),"")</f>
        <v/>
      </c>
      <c r="BE228" s="89" t="str">
        <f>IF(ISNUMBER(A228),CONCATENATE(Names!$C$11,Names!$N$3,BC228),"")</f>
        <v/>
      </c>
      <c r="BF228" s="89" t="str">
        <f>IF(ISNUMBER(A228),CONCATENATE(Names!$D$7,AY228),"")</f>
        <v/>
      </c>
      <c r="BG228" s="89" t="str">
        <f>IF(ISNUMBER(A228),CONCATENATE(Names!$C$10,Names!$N$3,BF228),"")</f>
        <v/>
      </c>
      <c r="BH228" s="89" t="str">
        <f>IF(ISNUMBER(A228),CONCATENATE(Names!$C$11,Names!$N$3,BF228),"")</f>
        <v/>
      </c>
      <c r="BI228" s="89" t="str">
        <f>IF(ISNUMBER(A228),CONCATENATE(Names!$C$12,Names!$N$3,BC228),"")</f>
        <v/>
      </c>
      <c r="BK228" s="89" t="str">
        <f>IF(ISNUMBER(A228),CONCATENATE(Names!$C$9,Names!$N$3,AY228),"")</f>
        <v/>
      </c>
      <c r="BT228" s="112">
        <f>COUNTIFS($BW$5:BW228,"&lt;&gt;"&amp;"")</f>
        <v>44</v>
      </c>
      <c r="BU228" s="113" t="str">
        <f t="shared" si="124"/>
        <v>HEBT</v>
      </c>
      <c r="BV228" s="113" t="str">
        <f t="shared" si="125"/>
        <v>160PRL</v>
      </c>
      <c r="BW228" s="113" t="str">
        <f>Names!$C$11</f>
        <v>PRLTE</v>
      </c>
      <c r="BX228" s="89" t="str">
        <f>CONCATENATE(Names!$D$14,$BX$226)</f>
        <v>G005</v>
      </c>
      <c r="BY228" s="89" t="str">
        <f>IF($BW228="","",CONCATENATE($BW228,Names!$N$3,$BX228))</f>
        <v>PRLTE-G005</v>
      </c>
      <c r="CA228" s="95" t="str">
        <f>IF(ISNUMBER(A228),CONCATENATE(W228,Names!$H$3,Y228,Names!$J$3,Names!$K$3,Names!$L$3,BK228),"")</f>
        <v/>
      </c>
      <c r="CB228" s="95"/>
      <c r="CC228" s="95" t="str">
        <f>IF($BW228="","",CONCATENATE(W228,Names!$H$3,Y228,Names!$J$3,Names!$K$3,Names!$L$3,$BW228,Names!$N$3,$BX228))</f>
        <v>HEBT-160PRL:RFS-PRLTE-G005</v>
      </c>
      <c r="CF228" s="13" t="str">
        <f>IF(ISNUMBER($A228),CONCATENATE($BK228,Names!$P$3,Dev!$DA$130),"")</f>
        <v/>
      </c>
      <c r="CG228" s="13" t="str">
        <f>IF(ISNUMBER($A228),CONCATENATE($BK228,Names!$P$3,Dev!$DD$130),"")</f>
        <v/>
      </c>
      <c r="CH228" s="13" t="str">
        <f>IF(ISNUMBER($A228),CONCATENATE($BK228,Names!$P$3,Dev!$DG$130),"")</f>
        <v/>
      </c>
      <c r="CI228" s="13" t="str">
        <f>IF(ISNUMBER($A228),CONCATENATE($BK228,Names!$P$3,Dev!$DK$130),"")</f>
        <v/>
      </c>
      <c r="CJ228" s="13" t="str">
        <f>IF(ISNUMBER($A228),CONCATENATE($BK228,Names!$P$3,Dev!$DN$130),"")</f>
        <v/>
      </c>
      <c r="CK228" s="13" t="str">
        <f>IF(ISNUMBER($A228),CONCATENATE($BK228,Names!$P$3,Dev!$DQ$130),"")</f>
        <v/>
      </c>
      <c r="CL228" s="13"/>
      <c r="CM228" s="13" t="str">
        <f>""</f>
        <v/>
      </c>
      <c r="CN228" s="13" t="str">
        <f>IF(ISNUMBER($A228),CONCATENATE($BB228,Names!$P$3,Dev!$CZ$48),"")</f>
        <v/>
      </c>
      <c r="CO228" s="13" t="str">
        <f>IF(ISNUMBER($A228),CONCATENATE($BB228,Names!$P$3,Dev!$DF$48),"")</f>
        <v/>
      </c>
      <c r="CP228" s="13" t="str">
        <f>IF(ISNUMBER($A228),CONCATENATE($BB228,Names!$P$3,Dev!$DI$48),"")</f>
        <v/>
      </c>
      <c r="CQ228" s="13" t="str">
        <f>IF(ISNUMBER($A228),CONCATENATE($BB228,Names!$P$3,Dev!$DM$48),"")</f>
        <v/>
      </c>
      <c r="CR228" s="13" t="str">
        <f>IF(ISNUMBER($A228),CONCATENATE($BB228,Names!$P$3,Dev!$DV$48),"")</f>
        <v/>
      </c>
      <c r="CS228" s="13" t="str">
        <f>IF(ISNUMBER($A228),CONCATENATE($BB228,Names!$P$3,Dev!$DZ$48),"")</f>
        <v/>
      </c>
      <c r="CT228" s="13" t="str">
        <f>IF(ISNUMBER($A228),CONCATENATE($BB228,Names!$P$3,Dev!$EI$48),"")</f>
        <v/>
      </c>
      <c r="CU228" s="13" t="str">
        <f>IF(ISNUMBER($A228),CONCATENATE($BB228,Names!$P$3,Dev!$FZ$48),"")</f>
        <v/>
      </c>
      <c r="CV228" s="13" t="str">
        <f>IF(ISNUMBER($A228),CONCATENATE($BB228,Names!$P$3,Dev!$GI$48),"")</f>
        <v/>
      </c>
      <c r="CW228" s="13" t="str">
        <f>IF(ISNUMBER($A228),CONCATENATE($BB228,Names!$P$3,Dev!$GM$48),"")</f>
        <v/>
      </c>
      <c r="CX228" s="13"/>
      <c r="CY228" s="13" t="str">
        <f>IF(ISNUMBER($A228),CONCATENATE($BB228,Names!$P$3,Dev!$EM$48),"")</f>
        <v/>
      </c>
      <c r="CZ228" s="13" t="str">
        <f>IF(ISNUMBER($A228),CONCATENATE($BB228,Names!$P$3,Dev!$EV$48),"")</f>
        <v/>
      </c>
      <c r="DA228" s="13" t="str">
        <f>IF(ISNUMBER($A228),CONCATENATE($BB228,Names!$P$3,Dev!$EZ$48),"")</f>
        <v/>
      </c>
      <c r="DB228" s="13" t="str">
        <f>IF(ISNUMBER($A228),CONCATENATE($BB228,Names!$P$3,Dev!$FI$48),"")</f>
        <v/>
      </c>
      <c r="DC228" s="13" t="str">
        <f>IF(ISNUMBER($A228),CONCATENATE($BB228,Names!$P$3,Dev!$FM$48),"")</f>
        <v/>
      </c>
      <c r="DD228" s="13" t="str">
        <f>IF(ISNUMBER($A228),CONCATENATE($BB228,Names!$P$3,Dev!$FV$48),"")</f>
        <v/>
      </c>
      <c r="DE228" s="13" t="str">
        <f>IF(ISNUMBER($A228),CONCATENATE($BB228,Names!$P$3,Dev!$GP$48),"")</f>
        <v/>
      </c>
      <c r="DI228" s="105">
        <f>COUNTIFS($DL$5:DL228,"&lt;&gt;"&amp;"")</f>
        <v>16</v>
      </c>
      <c r="DJ228" s="1198" t="str">
        <f t="shared" si="109"/>
        <v/>
      </c>
      <c r="DK228" s="1198" t="str">
        <f t="shared" si="110"/>
        <v/>
      </c>
      <c r="DL228" s="1198"/>
      <c r="DM228" s="1198" t="str">
        <f>IF($DL228="","",_xlfn.CONCAT(Names!$D$5,$AO228))</f>
        <v/>
      </c>
      <c r="DN228" s="1198" t="str">
        <f>IF($DL228="","",CONCATENATE(Names!$C$26,Names!$N$3,$DM228))</f>
        <v/>
      </c>
      <c r="DO228" s="1198" t="str">
        <f>IF($DL228="","",CONCATENATE(Names!$C$25,Names!$N$3,$DM228))</f>
        <v/>
      </c>
    </row>
    <row r="229" spans="1:119" s="903" customFormat="1">
      <c r="A229" s="904"/>
      <c r="B229" s="902"/>
      <c r="C229" s="902">
        <v>0</v>
      </c>
      <c r="D229" s="902">
        <v>24</v>
      </c>
      <c r="F229" s="89">
        <f t="shared" si="126"/>
        <v>0.99756405032621986</v>
      </c>
      <c r="G229" s="2">
        <f t="shared" si="123"/>
        <v>491.16057858070582</v>
      </c>
      <c r="H229" s="2">
        <f t="shared" si="121"/>
        <v>491.16057858070582</v>
      </c>
      <c r="I229" s="1233"/>
      <c r="J229" s="905"/>
      <c r="K229" s="906"/>
      <c r="L229" s="2" t="str">
        <f>IF(ISNUMBER(E229),VLOOKUP(C229,'TE,EHnames'!$B$4:$F$11,'TE,EHnames'!$C$2,FALSE),"")</f>
        <v/>
      </c>
      <c r="M229" s="2" t="str">
        <f>IF(ISNUMBER(E229),VLOOKUP(C229,'TE,EHnames'!$B$4:$F$11,'TE,EHnames'!$F$2,FALSE),"")</f>
        <v/>
      </c>
      <c r="O229" s="907" t="str">
        <f t="shared" ref="O229:O243" si="127">IF(ISNUMBER(A229),ABS(H229-$Q$207),"")</f>
        <v/>
      </c>
      <c r="S229" s="903" t="str">
        <f>IFERROR(VLOOKUP(P229,Racks!$H$4:$M$30,6),"")</f>
        <v/>
      </c>
      <c r="V229" s="908">
        <f>COUNTIFS('Sec-Sub'!$K$4:$K$164,"&lt;="&amp;H229)</f>
        <v>131</v>
      </c>
      <c r="W229" s="908" t="str">
        <f>VLOOKUP(V229,'Sec-Sub'!$A$4:$C$164,2,FALSE)</f>
        <v>HEBT</v>
      </c>
      <c r="X229" s="908" t="str">
        <f>VLOOKUP(V229,'Sec-Sub'!$A$4:$C$164,3,FALSE)</f>
        <v>160</v>
      </c>
      <c r="Y229" s="908" t="str">
        <f>CONCATENATE(X229,Names!$I$3)</f>
        <v>160PRL</v>
      </c>
      <c r="Z229" s="902"/>
      <c r="AA229" s="909"/>
      <c r="AC229" s="910">
        <f>SUM(AD229:AE260)+AD265+AD270</f>
        <v>12</v>
      </c>
      <c r="AD229" s="1821">
        <v>1</v>
      </c>
      <c r="AE229" s="911"/>
      <c r="AF229" s="903">
        <v>1</v>
      </c>
      <c r="AI229" s="1266" t="str">
        <f>IF(ISNUMBER(R229),CONCATENATE(Names!$C$3,R229),"")</f>
        <v/>
      </c>
      <c r="AK229" s="903" t="str">
        <f t="shared" si="111"/>
        <v/>
      </c>
      <c r="AL229" s="903" t="str">
        <f t="shared" si="112"/>
        <v/>
      </c>
      <c r="AM229" s="903" t="str">
        <f t="shared" si="113"/>
        <v/>
      </c>
      <c r="AN229" s="903" t="str">
        <f t="shared" si="114"/>
        <v/>
      </c>
      <c r="AO229" s="903" t="str">
        <f t="shared" si="115"/>
        <v/>
      </c>
      <c r="AP229" s="903" t="str">
        <f>IF(ISNUMBER(E229),CONCATENATE(Names!$C$5,Names!$N$3,AO229),"")</f>
        <v/>
      </c>
      <c r="AQ229" s="903" t="str">
        <f>IF(ISNUMBER(E229),CONCATENATE(Names!$D$5,AO229),"")</f>
        <v/>
      </c>
      <c r="AR229" s="903" t="str">
        <f>IF(ISNUMBER(E229),CONCATENATE(Names!$C$10,Names!$N$3,AQ229),"")</f>
        <v/>
      </c>
      <c r="AS229" s="903" t="str">
        <f>IF(ISNUMBER(E229),CONCATENATE(Names!$C$11,Names!$N$3,AQ229),"")</f>
        <v/>
      </c>
      <c r="AU229" s="907" t="str">
        <f t="shared" si="116"/>
        <v/>
      </c>
      <c r="AV229" s="903" t="str">
        <f t="shared" si="117"/>
        <v/>
      </c>
      <c r="AW229" s="903" t="str">
        <f t="shared" si="118"/>
        <v/>
      </c>
      <c r="AX229" s="903" t="str">
        <f t="shared" si="119"/>
        <v/>
      </c>
      <c r="AY229" s="903" t="str">
        <f t="shared" si="120"/>
        <v/>
      </c>
      <c r="AZ229" s="903" t="str">
        <f>IF(ISNUMBER(A229),CONCATENATE(Names!$C$6,Names!$N$3,AU229,A229),"")</f>
        <v/>
      </c>
      <c r="BA229" s="903" t="str">
        <f>IF(ISNUMBER(A229),CONCATENATE(Names!$C$7,Names!$N$3,AU229,A229),"")</f>
        <v/>
      </c>
      <c r="BB229" s="903" t="str">
        <f>IF(ISNUMBER(A229),CONCATENATE(Names!$C$8,Names!$N$3,AU229,A229),"")</f>
        <v/>
      </c>
      <c r="BC229" s="903" t="str">
        <f>IF(ISNUMBER(A229),CONCATENATE(Names!$D$6,AY229),"")</f>
        <v/>
      </c>
      <c r="BD229" s="903" t="str">
        <f>IF(ISNUMBER(A229),CONCATENATE(Names!$C$10,Names!$N$3,BC229),"")</f>
        <v/>
      </c>
      <c r="BE229" s="903" t="str">
        <f>IF(ISNUMBER(A229),CONCATENATE(Names!$C$11,Names!$N$3,BC229),"")</f>
        <v/>
      </c>
      <c r="BF229" s="903" t="str">
        <f>IF(ISNUMBER(A229),CONCATENATE(Names!$D$7,AY229),"")</f>
        <v/>
      </c>
      <c r="BG229" s="903" t="str">
        <f>IF(ISNUMBER(A229),CONCATENATE(Names!$C$10,Names!$N$3,BF229),"")</f>
        <v/>
      </c>
      <c r="BH229" s="903" t="str">
        <f>IF(ISNUMBER(A229),CONCATENATE(Names!$C$11,Names!$N$3,BF229),"")</f>
        <v/>
      </c>
      <c r="BI229" s="903" t="str">
        <f>IF(ISNUMBER(A229),CONCATENATE(Names!$C$12,Names!$N$3,BC229),"")</f>
        <v/>
      </c>
      <c r="BJ229" s="903" t="str">
        <f>IF(ISNUMBER(A229),CONCATENATE(Names!$C$24,Names!$N$3,AY229),"")</f>
        <v/>
      </c>
      <c r="BK229" s="903" t="str">
        <f>IF(ISNUMBER(A229),CONCATENATE(Names!$C$9,Names!$N$3,AY229),"")</f>
        <v/>
      </c>
      <c r="BS229" s="912"/>
      <c r="BT229" s="913">
        <f>COUNTIFS($BW$5:BW229,"&lt;&gt;"&amp;"")</f>
        <v>44</v>
      </c>
      <c r="BU229" s="914" t="str">
        <f t="shared" si="124"/>
        <v/>
      </c>
      <c r="BV229" s="914" t="str">
        <f t="shared" si="125"/>
        <v/>
      </c>
      <c r="BW229" s="914"/>
      <c r="BY229" s="903" t="str">
        <f>IF($BW229="","",CONCATENATE($BW229,Names!$N$3,$BX229))</f>
        <v/>
      </c>
      <c r="BZ229" s="912"/>
      <c r="CA229" s="907" t="str">
        <f>IF(ISNUMBER(A229),CONCATENATE(W229,Names!$H$3,Y229,Names!$J$3,Names!$K$3,Names!$L$3,BK229),"")</f>
        <v/>
      </c>
      <c r="CB229" s="907" t="str">
        <f>IF(ISNUMBER(A229),CONCATENATE(W229,Names!$H$3,Y229,Names!$J$3,Names!$K$3,Names!$L$3,BB229),"")</f>
        <v/>
      </c>
      <c r="CC229" s="907" t="str">
        <f>IF($BW229="","",CONCATENATE(W229,Names!$H$3,Y229,Names!$J$3,Names!$K$3,Names!$L$3,$BW229,Names!$N$3,$BX229))</f>
        <v/>
      </c>
      <c r="CF229" s="13" t="str">
        <f>IF(ISNUMBER($A229),CONCATENATE($BK229,Names!$P$3,Dev!$DA$130),"")</f>
        <v/>
      </c>
      <c r="CG229" s="13" t="str">
        <f>IF(ISNUMBER($A229),CONCATENATE($BK229,Names!$P$3,Dev!$DD$130),"")</f>
        <v/>
      </c>
      <c r="CH229" s="13" t="str">
        <f>IF(ISNUMBER($A229),CONCATENATE($BK229,Names!$P$3,Dev!$DG$130),"")</f>
        <v/>
      </c>
      <c r="CI229" s="13" t="str">
        <f>IF(ISNUMBER($A229),CONCATENATE($BK229,Names!$P$3,Dev!$DK$130),"")</f>
        <v/>
      </c>
      <c r="CJ229" s="13" t="str">
        <f>IF(ISNUMBER($A229),CONCATENATE($BK229,Names!$P$3,Dev!$DN$130),"")</f>
        <v/>
      </c>
      <c r="CK229" s="13" t="str">
        <f>IF(ISNUMBER($A229),CONCATENATE($BK229,Names!$P$3,Dev!$DQ$130),"")</f>
        <v/>
      </c>
      <c r="CL229" s="13"/>
      <c r="CM229" s="13" t="str">
        <f>""</f>
        <v/>
      </c>
      <c r="CN229" s="13" t="str">
        <f>IF(ISNUMBER($A229),CONCATENATE($BB229,Names!$P$3,Dev!$CZ$48),"")</f>
        <v/>
      </c>
      <c r="CO229" s="13" t="str">
        <f>IF(ISNUMBER($A229),CONCATENATE($BB229,Names!$P$3,Dev!$DF$48),"")</f>
        <v/>
      </c>
      <c r="CP229" s="13" t="str">
        <f>IF(ISNUMBER($A229),CONCATENATE($BB229,Names!$P$3,Dev!$DI$48),"")</f>
        <v/>
      </c>
      <c r="CQ229" s="13" t="str">
        <f>IF(ISNUMBER($A229),CONCATENATE($BB229,Names!$P$3,Dev!$DM$48),"")</f>
        <v/>
      </c>
      <c r="CR229" s="13" t="str">
        <f>IF(ISNUMBER($A229),CONCATENATE($BB229,Names!$P$3,Dev!$DV$48),"")</f>
        <v/>
      </c>
      <c r="CS229" s="13" t="str">
        <f>IF(ISNUMBER($A229),CONCATENATE($BB229,Names!$P$3,Dev!$DZ$48),"")</f>
        <v/>
      </c>
      <c r="CT229" s="13" t="str">
        <f>IF(ISNUMBER($A229),CONCATENATE($BB229,Names!$P$3,Dev!$EI$48),"")</f>
        <v/>
      </c>
      <c r="CU229" s="13" t="str">
        <f>IF(ISNUMBER($A229),CONCATENATE($BB229,Names!$P$3,Dev!$FZ$48),"")</f>
        <v/>
      </c>
      <c r="CV229" s="13" t="str">
        <f>IF(ISNUMBER($A229),CONCATENATE($BB229,Names!$P$3,Dev!$GI$48),"")</f>
        <v/>
      </c>
      <c r="CW229" s="13" t="str">
        <f>IF(ISNUMBER($A229),CONCATENATE($BB229,Names!$P$3,Dev!$GM$48),"")</f>
        <v/>
      </c>
      <c r="CX229" s="13"/>
      <c r="CY229" s="13" t="str">
        <f>IF(ISNUMBER($A229),CONCATENATE($BB229,Names!$P$3,Dev!$EM$48),"")</f>
        <v/>
      </c>
      <c r="CZ229" s="13" t="str">
        <f>IF(ISNUMBER($A229),CONCATENATE($BB229,Names!$P$3,Dev!$EV$48),"")</f>
        <v/>
      </c>
      <c r="DA229" s="13" t="str">
        <f>IF(ISNUMBER($A229),CONCATENATE($BB229,Names!$P$3,Dev!$EZ$48),"")</f>
        <v/>
      </c>
      <c r="DB229" s="13" t="str">
        <f>IF(ISNUMBER($A229),CONCATENATE($BB229,Names!$P$3,Dev!$FI$48),"")</f>
        <v/>
      </c>
      <c r="DC229" s="13" t="str">
        <f>IF(ISNUMBER($A229),CONCATENATE($BB229,Names!$P$3,Dev!$FM$48),"")</f>
        <v/>
      </c>
      <c r="DD229" s="13" t="str">
        <f>IF(ISNUMBER($A229),CONCATENATE($BB229,Names!$P$3,Dev!$FV$48),"")</f>
        <v/>
      </c>
      <c r="DE229" s="13" t="str">
        <f>IF(ISNUMBER($A229),CONCATENATE($BB229,Names!$P$3,Dev!$GP$48),"")</f>
        <v/>
      </c>
      <c r="DI229" s="105">
        <f>COUNTIFS($DL$5:DL229,"&lt;&gt;"&amp;"")</f>
        <v>16</v>
      </c>
      <c r="DJ229" s="1198" t="str">
        <f t="shared" si="109"/>
        <v/>
      </c>
      <c r="DK229" s="1198" t="str">
        <f t="shared" si="110"/>
        <v/>
      </c>
      <c r="DL229" s="1198"/>
      <c r="DM229" s="1198" t="str">
        <f>IF($DL229="","",_xlfn.CONCAT(Names!$D$5,$AO229))</f>
        <v/>
      </c>
      <c r="DN229" s="1198" t="str">
        <f>IF($DL229="","",CONCATENATE(Names!$C$26,Names!$N$3,$DM229))</f>
        <v/>
      </c>
      <c r="DO229" s="1198" t="str">
        <f>IF($DL229="","",CONCATENATE(Names!$C$25,Names!$N$3,$DM229))</f>
        <v/>
      </c>
    </row>
    <row r="230" spans="1:119">
      <c r="A230" s="5"/>
      <c r="C230" s="1">
        <v>1</v>
      </c>
      <c r="D230" s="1">
        <v>50</v>
      </c>
      <c r="E230">
        <f>$E$215+1</f>
        <v>121</v>
      </c>
      <c r="F230" s="89">
        <f t="shared" si="126"/>
        <v>0.99756405032621986</v>
      </c>
      <c r="G230" s="2">
        <f t="shared" si="123"/>
        <v>491.16057858070582</v>
      </c>
      <c r="H230" s="2">
        <f t="shared" si="121"/>
        <v>491.65936060586893</v>
      </c>
      <c r="J230" s="38"/>
      <c r="K230" s="58"/>
      <c r="L230" s="2" t="str">
        <f>IF(ISNUMBER(E230),VLOOKUP(C230,'TE,EHnames'!$B$4:$F$11,'TE,EHnames'!$C$2,FALSE),"")</f>
        <v>RST/2.5/12-2/1</v>
      </c>
      <c r="M230" s="2" t="str">
        <f>IF(ISNUMBER(E230),VLOOKUP(C230,'TE,EHnames'!$B$4:$F$11,'TE,EHnames'!$F$2,FALSE),"")</f>
        <v>PT100-1500</v>
      </c>
      <c r="O230" s="13" t="str">
        <f t="shared" si="127"/>
        <v/>
      </c>
      <c r="S230" t="str">
        <f>IFERROR(VLOOKUP(P230,Racks!$H$4:$M$30,6),"")</f>
        <v/>
      </c>
      <c r="V230" s="54">
        <f>COUNTIFS('Sec-Sub'!$K$4:$K$164,"&lt;="&amp;H230)</f>
        <v>131</v>
      </c>
      <c r="W230" s="54" t="str">
        <f>VLOOKUP(V230,'Sec-Sub'!$A$4:$C$164,2,FALSE)</f>
        <v>HEBT</v>
      </c>
      <c r="X230" s="54" t="str">
        <f>VLOOKUP(V230,'Sec-Sub'!$A$4:$C$164,3,FALSE)</f>
        <v>160</v>
      </c>
      <c r="Y230" s="54" t="str">
        <f>CONCATENATE(X230,Names!$I$3)</f>
        <v>160PRL</v>
      </c>
      <c r="AC230" s="646"/>
      <c r="AD230" s="1823"/>
      <c r="AE230" s="660"/>
      <c r="AI230" s="1266" t="str">
        <f>IF(ISNUMBER(R230),CONCATENATE(Names!$C$3,R230),"")</f>
        <v/>
      </c>
      <c r="AL230">
        <f t="shared" si="112"/>
        <v>121</v>
      </c>
      <c r="AM230" t="str">
        <f t="shared" si="113"/>
        <v>HEBT</v>
      </c>
      <c r="AN230" t="str">
        <f t="shared" si="114"/>
        <v>160PRL</v>
      </c>
      <c r="AO230" t="str">
        <f t="shared" si="115"/>
        <v>121</v>
      </c>
      <c r="AP230" t="str">
        <f>IF(ISNUMBER(E230),CONCATENATE(Names!$C$5,Names!$N$3,AO230),"")</f>
        <v>PRLRL-121</v>
      </c>
      <c r="AQ230" t="str">
        <f>IF(ISNUMBER(E230),CONCATENATE(Names!$D$5,AO230),"")</f>
        <v>L121</v>
      </c>
      <c r="AR230" t="str">
        <f>IF(ISNUMBER(E230),CONCATENATE(Names!$C$10,Names!$N$3,AQ230),"")</f>
        <v>PRLEH-L121</v>
      </c>
      <c r="AS230" t="str">
        <f>IF(ISNUMBER(E230),CONCATENATE(Names!$C$11,Names!$N$3,AQ230),"")</f>
        <v>PRLTE-L121</v>
      </c>
      <c r="AU230" s="13"/>
      <c r="AV230" t="str">
        <f t="shared" si="117"/>
        <v/>
      </c>
      <c r="AW230" t="str">
        <f t="shared" si="118"/>
        <v/>
      </c>
      <c r="AX230" t="str">
        <f t="shared" si="119"/>
        <v/>
      </c>
      <c r="AY230" t="str">
        <f t="shared" si="120"/>
        <v/>
      </c>
      <c r="AZ230" t="str">
        <f>IF(ISNUMBER(A230),CONCATENATE(Names!$C$6,Names!$N$3,AU230,A230),"")</f>
        <v/>
      </c>
      <c r="BA230" t="str">
        <f>IF(ISNUMBER(A230),CONCATENATE(Names!$C$7,Names!$N$3,AU230,A230),"")</f>
        <v/>
      </c>
      <c r="BB230" t="str">
        <f>IF(ISNUMBER(A230),CONCATENATE(Names!$C$8,Names!$N$3,AU230,A230),"")</f>
        <v/>
      </c>
      <c r="BC230" t="str">
        <f>IF(ISNUMBER(A230),CONCATENATE(Names!$D$6,AY230),"")</f>
        <v/>
      </c>
      <c r="BD230" t="str">
        <f>IF(ISNUMBER(A230),CONCATENATE(Names!$C$10,Names!$N$3,BC230),"")</f>
        <v/>
      </c>
      <c r="BE230" t="str">
        <f>IF(ISNUMBER(A230),CONCATENATE(Names!$C$11,Names!$N$3,BC230),"")</f>
        <v/>
      </c>
      <c r="BF230" t="str">
        <f>IF(ISNUMBER(A230),CONCATENATE(Names!$D$7,AY230),"")</f>
        <v/>
      </c>
      <c r="BG230" t="str">
        <f>IF(ISNUMBER(A230),CONCATENATE(Names!$C$10,Names!$N$3,BF230),"")</f>
        <v/>
      </c>
      <c r="BH230" t="str">
        <f>IF(ISNUMBER(A230),CONCATENATE(Names!$C$11,Names!$N$3,BF230),"")</f>
        <v/>
      </c>
      <c r="BI230" t="str">
        <f>IF(ISNUMBER(A230),CONCATENATE(Names!$C$12,Names!$N$3,BC230),"")</f>
        <v/>
      </c>
      <c r="BJ230" t="str">
        <f>IF(ISNUMBER(A230),CONCATENATE(Names!$C$24,Names!$N$3,AY230),"")</f>
        <v/>
      </c>
      <c r="BK230" t="str">
        <f>IF(ISNUMBER(A230),CONCATENATE(Names!$C$9,Names!$N$3,AY230),"")</f>
        <v/>
      </c>
      <c r="BS230" s="157"/>
      <c r="BT230" s="105"/>
      <c r="BU230" s="103" t="str">
        <f t="shared" si="124"/>
        <v/>
      </c>
      <c r="BV230" s="103" t="str">
        <f t="shared" si="125"/>
        <v/>
      </c>
      <c r="BW230" s="103"/>
      <c r="BY230" t="str">
        <f>IF($BW230="","",CONCATENATE($BW230,Names!$N$3,$BX230))</f>
        <v/>
      </c>
      <c r="BZ230" s="157"/>
      <c r="CA230" s="13" t="str">
        <f>IF(ISNUMBER(A230),CONCATENATE(W230,Names!$H$3,Y230,Names!$J$3,Names!$K$3,Names!$L$3,BK230),"")</f>
        <v/>
      </c>
      <c r="CB230" s="13" t="str">
        <f>IF(ISNUMBER(A230),CONCATENATE(W230,Names!$H$3,Y230,Names!$J$3,Names!$K$3,Names!$L$3,BB230),"")</f>
        <v/>
      </c>
      <c r="CC230" s="13" t="str">
        <f>IF($BW230="","",CONCATENATE(W230,Names!$H$3,Y230,Names!$J$3,Names!$K$3,Names!$L$3,$BW230,Names!$N$3,$BX230))</f>
        <v/>
      </c>
      <c r="CF230" s="13" t="str">
        <f>IF(ISNUMBER($A230),CONCATENATE($BK230,Names!$P$3,Dev!$DA$130),"")</f>
        <v/>
      </c>
      <c r="CG230" s="13" t="str">
        <f>IF(ISNUMBER($A230),CONCATENATE($BK230,Names!$P$3,Dev!$DD$130),"")</f>
        <v/>
      </c>
      <c r="CH230" s="13" t="str">
        <f>IF(ISNUMBER($A230),CONCATENATE($BK230,Names!$P$3,Dev!$DG$130),"")</f>
        <v/>
      </c>
      <c r="CI230" s="13" t="str">
        <f>IF(ISNUMBER($A230),CONCATENATE($BK230,Names!$P$3,Dev!$DK$130),"")</f>
        <v/>
      </c>
      <c r="CJ230" s="13" t="str">
        <f>IF(ISNUMBER($A230),CONCATENATE($BK230,Names!$P$3,Dev!$DN$130),"")</f>
        <v/>
      </c>
      <c r="CK230" s="13" t="str">
        <f>IF(ISNUMBER($A230),CONCATENATE($BK230,Names!$P$3,Dev!$DQ$130),"")</f>
        <v/>
      </c>
      <c r="CL230" s="13"/>
      <c r="CM230" s="13" t="str">
        <f>""</f>
        <v/>
      </c>
      <c r="CN230" s="13" t="str">
        <f>IF(ISNUMBER($A230),CONCATENATE($BB230,Names!$P$3,Dev!$CZ$48),"")</f>
        <v/>
      </c>
      <c r="CO230" s="13" t="str">
        <f>IF(ISNUMBER($A230),CONCATENATE($BB230,Names!$P$3,Dev!$DF$48),"")</f>
        <v/>
      </c>
      <c r="CP230" s="13" t="str">
        <f>IF(ISNUMBER($A230),CONCATENATE($BB230,Names!$P$3,Dev!$DI$48),"")</f>
        <v/>
      </c>
      <c r="CQ230" s="13" t="str">
        <f>IF(ISNUMBER($A230),CONCATENATE($BB230,Names!$P$3,Dev!$DM$48),"")</f>
        <v/>
      </c>
      <c r="CR230" s="13" t="str">
        <f>IF(ISNUMBER($A230),CONCATENATE($BB230,Names!$P$3,Dev!$DV$48),"")</f>
        <v/>
      </c>
      <c r="CS230" s="13" t="str">
        <f>IF(ISNUMBER($A230),CONCATENATE($BB230,Names!$P$3,Dev!$DZ$48),"")</f>
        <v/>
      </c>
      <c r="CT230" s="13" t="str">
        <f>IF(ISNUMBER($A230),CONCATENATE($BB230,Names!$P$3,Dev!$EI$48),"")</f>
        <v/>
      </c>
      <c r="CU230" s="13" t="str">
        <f>IF(ISNUMBER($A230),CONCATENATE($BB230,Names!$P$3,Dev!$FZ$48),"")</f>
        <v/>
      </c>
      <c r="CV230" s="13" t="str">
        <f>IF(ISNUMBER($A230),CONCATENATE($BB230,Names!$P$3,Dev!$GI$48),"")</f>
        <v/>
      </c>
      <c r="CW230" s="13" t="str">
        <f>IF(ISNUMBER($A230),CONCATENATE($BB230,Names!$P$3,Dev!$GM$48),"")</f>
        <v/>
      </c>
      <c r="CX230" s="13"/>
      <c r="CY230" s="13" t="str">
        <f>IF(ISNUMBER($A230),CONCATENATE($BB230,Names!$P$3,Dev!$EM$48),"")</f>
        <v/>
      </c>
      <c r="CZ230" s="13" t="str">
        <f>IF(ISNUMBER($A230),CONCATENATE($BB230,Names!$P$3,Dev!$EV$48),"")</f>
        <v/>
      </c>
      <c r="DA230" s="13" t="str">
        <f>IF(ISNUMBER($A230),CONCATENATE($BB230,Names!$P$3,Dev!$EZ$48),"")</f>
        <v/>
      </c>
      <c r="DB230" s="13" t="str">
        <f>IF(ISNUMBER($A230),CONCATENATE($BB230,Names!$P$3,Dev!$FI$48),"")</f>
        <v/>
      </c>
      <c r="DC230" s="13" t="str">
        <f>IF(ISNUMBER($A230),CONCATENATE($BB230,Names!$P$3,Dev!$FM$48),"")</f>
        <v/>
      </c>
      <c r="DD230" s="13" t="str">
        <f>IF(ISNUMBER($A230),CONCATENATE($BB230,Names!$P$3,Dev!$FV$48),"")</f>
        <v/>
      </c>
      <c r="DE230" s="13" t="str">
        <f>IF(ISNUMBER($A230),CONCATENATE($BB230,Names!$P$3,Dev!$GP$48),"")</f>
        <v/>
      </c>
      <c r="DI230" s="105">
        <f>COUNTIFS($DL$5:DL230,"&lt;&gt;"&amp;"")</f>
        <v>17</v>
      </c>
      <c r="DJ230" s="1198" t="str">
        <f t="shared" si="109"/>
        <v>HEBT</v>
      </c>
      <c r="DK230" s="1198" t="str">
        <f t="shared" si="110"/>
        <v>160PRL</v>
      </c>
      <c r="DL230" s="1198" t="str">
        <f>"-&gt;"</f>
        <v>-&gt;</v>
      </c>
      <c r="DM230" s="1198" t="str">
        <f>IF($DL230="","",_xlfn.CONCAT(Names!$D$5,$AO230))</f>
        <v>L121</v>
      </c>
      <c r="DN230" s="1198" t="str">
        <f>IF($DL230="","",CONCATENATE(Names!$C$26,Names!$N$3,$DM230))</f>
        <v>PRLEHC-L121</v>
      </c>
      <c r="DO230" s="1198" t="str">
        <f>IF($DL230="","",CONCATENATE(Names!$C$25,Names!$N$3,$DM230))</f>
        <v>PRLTEC-L121</v>
      </c>
    </row>
    <row r="231" spans="1:119">
      <c r="A231" s="5"/>
      <c r="C231" s="1">
        <v>4.1349999999999998</v>
      </c>
      <c r="D231" s="1">
        <v>50</v>
      </c>
      <c r="E231">
        <f>$E$230+1</f>
        <v>122</v>
      </c>
      <c r="F231" s="89">
        <f t="shared" si="126"/>
        <v>0.99756405032621986</v>
      </c>
      <c r="G231" s="2">
        <f t="shared" si="123"/>
        <v>492.15814263103204</v>
      </c>
      <c r="H231" s="2">
        <f t="shared" si="121"/>
        <v>494.2206063050815</v>
      </c>
      <c r="J231" s="38"/>
      <c r="K231" s="58"/>
      <c r="L231" s="2" t="str">
        <f>IF(ISNUMBER(E231),VLOOKUP(C231,'TE,EHnames'!$B$4:$F$11,'TE,EHnames'!$C$2,FALSE),"")</f>
        <v>RST/10/50-2/1</v>
      </c>
      <c r="M231" s="2" t="str">
        <f>IF(ISNUMBER(E231),VLOOKUP(C231,'TE,EHnames'!$B$4:$F$11,'TE,EHnames'!$F$2,FALSE),"")</f>
        <v>PT100-3000</v>
      </c>
      <c r="O231" s="13" t="str">
        <f t="shared" si="127"/>
        <v/>
      </c>
      <c r="S231" t="str">
        <f>IFERROR(VLOOKUP(P231,Racks!$H$4:$M$30,6),"")</f>
        <v/>
      </c>
      <c r="V231" s="54">
        <f>COUNTIFS('Sec-Sub'!$K$4:$K$164,"&lt;="&amp;H231)</f>
        <v>133</v>
      </c>
      <c r="W231" s="54" t="str">
        <f>VLOOKUP(V231,'Sec-Sub'!$A$4:$C$164,2,FALSE)</f>
        <v>A2T</v>
      </c>
      <c r="X231" s="54" t="str">
        <f>VLOOKUP(V231,'Sec-Sub'!$A$4:$C$164,3,FALSE)</f>
        <v>010</v>
      </c>
      <c r="Y231" s="54" t="str">
        <f>CONCATENATE(X231,Names!$I$3)</f>
        <v>010PRL</v>
      </c>
      <c r="AC231" s="646"/>
      <c r="AD231" s="1823"/>
      <c r="AE231" s="660"/>
      <c r="AI231" s="1266" t="str">
        <f>IF(ISNUMBER(R231),CONCATENATE(Names!$C$3,R231),"")</f>
        <v/>
      </c>
      <c r="AL231">
        <f t="shared" si="112"/>
        <v>122</v>
      </c>
      <c r="AM231" t="str">
        <f t="shared" si="113"/>
        <v>A2T</v>
      </c>
      <c r="AN231" t="str">
        <f t="shared" si="114"/>
        <v>010PRL</v>
      </c>
      <c r="AO231" t="str">
        <f t="shared" si="115"/>
        <v>122</v>
      </c>
      <c r="AP231" t="str">
        <f>IF(ISNUMBER(E231),CONCATENATE(Names!$C$5,Names!$N$3,AO231),"")</f>
        <v>PRLRL-122</v>
      </c>
      <c r="AQ231" t="str">
        <f>IF(ISNUMBER(E231),CONCATENATE(Names!$D$5,AO231),"")</f>
        <v>L122</v>
      </c>
      <c r="AR231" t="str">
        <f>IF(ISNUMBER(E231),CONCATENATE(Names!$C$10,Names!$N$3,AQ231),"")</f>
        <v>PRLEH-L122</v>
      </c>
      <c r="AS231" t="str">
        <f>IF(ISNUMBER(E231),CONCATENATE(Names!$C$11,Names!$N$3,AQ231),"")</f>
        <v>PRLTE-L122</v>
      </c>
      <c r="AU231" s="13"/>
      <c r="AV231" t="str">
        <f t="shared" si="117"/>
        <v/>
      </c>
      <c r="AW231" t="str">
        <f t="shared" si="118"/>
        <v/>
      </c>
      <c r="AX231" t="str">
        <f t="shared" si="119"/>
        <v/>
      </c>
      <c r="AY231" t="str">
        <f t="shared" si="120"/>
        <v/>
      </c>
      <c r="AZ231" t="str">
        <f>IF(ISNUMBER(A231),CONCATENATE(Names!$C$6,Names!$N$3,AU231,A231),"")</f>
        <v/>
      </c>
      <c r="BA231" t="str">
        <f>IF(ISNUMBER(A231),CONCATENATE(Names!$C$7,Names!$N$3,AU231,A231),"")</f>
        <v/>
      </c>
      <c r="BB231" t="str">
        <f>IF(ISNUMBER(A231),CONCATENATE(Names!$C$8,Names!$N$3,AU231,A231),"")</f>
        <v/>
      </c>
      <c r="BC231" t="str">
        <f>IF(ISNUMBER(A231),CONCATENATE(Names!$D$6,AY231),"")</f>
        <v/>
      </c>
      <c r="BD231" t="str">
        <f>IF(ISNUMBER(A231),CONCATENATE(Names!$C$10,Names!$N$3,BC231),"")</f>
        <v/>
      </c>
      <c r="BE231" t="str">
        <f>IF(ISNUMBER(A231),CONCATENATE(Names!$C$11,Names!$N$3,BC231),"")</f>
        <v/>
      </c>
      <c r="BF231" t="str">
        <f>IF(ISNUMBER(A231),CONCATENATE(Names!$D$7,AY231),"")</f>
        <v/>
      </c>
      <c r="BG231" t="str">
        <f>IF(ISNUMBER(A231),CONCATENATE(Names!$C$10,Names!$N$3,BF231),"")</f>
        <v/>
      </c>
      <c r="BH231" t="str">
        <f>IF(ISNUMBER(A231),CONCATENATE(Names!$C$11,Names!$N$3,BF231),"")</f>
        <v/>
      </c>
      <c r="BI231" t="str">
        <f>IF(ISNUMBER(A231),CONCATENATE(Names!$C$12,Names!$N$3,BC231),"")</f>
        <v/>
      </c>
      <c r="BJ231" t="str">
        <f>IF(ISNUMBER(A231),CONCATENATE(Names!$C$24,Names!$N$3,AY231),"")</f>
        <v/>
      </c>
      <c r="BK231" t="str">
        <f>IF(ISNUMBER(A231),CONCATENATE(Names!$C$9,Names!$N$3,AY231),"")</f>
        <v/>
      </c>
      <c r="BS231" s="157"/>
      <c r="BT231" s="105"/>
      <c r="BU231" s="103" t="str">
        <f t="shared" si="124"/>
        <v/>
      </c>
      <c r="BV231" s="103" t="str">
        <f t="shared" si="125"/>
        <v/>
      </c>
      <c r="BW231" s="103"/>
      <c r="BY231" t="str">
        <f>IF($BW231="","",CONCATENATE($BW231,Names!$N$3,$BX231))</f>
        <v/>
      </c>
      <c r="BZ231" s="157"/>
      <c r="CA231" s="13" t="str">
        <f>IF(ISNUMBER(A231),CONCATENATE(W231,Names!$H$3,Y231,Names!$J$3,Names!$K$3,Names!$L$3,BK231),"")</f>
        <v/>
      </c>
      <c r="CB231" s="13" t="str">
        <f>IF(ISNUMBER(A231),CONCATENATE(W231,Names!$H$3,Y231,Names!$J$3,Names!$K$3,Names!$L$3,BB231),"")</f>
        <v/>
      </c>
      <c r="CC231" s="13" t="str">
        <f>IF($BW231="","",CONCATENATE(W231,Names!$H$3,Y231,Names!$J$3,Names!$K$3,Names!$L$3,$BW231,Names!$N$3,$BX231))</f>
        <v/>
      </c>
      <c r="CF231" s="13" t="str">
        <f>IF(ISNUMBER($A231),CONCATENATE($BK231,Names!$P$3,Dev!$DA$130),"")</f>
        <v/>
      </c>
      <c r="CG231" s="13" t="str">
        <f>IF(ISNUMBER($A231),CONCATENATE($BK231,Names!$P$3,Dev!$DD$130),"")</f>
        <v/>
      </c>
      <c r="CH231" s="13" t="str">
        <f>IF(ISNUMBER($A231),CONCATENATE($BK231,Names!$P$3,Dev!$DG$130),"")</f>
        <v/>
      </c>
      <c r="CI231" s="13" t="str">
        <f>IF(ISNUMBER($A231),CONCATENATE($BK231,Names!$P$3,Dev!$DK$130),"")</f>
        <v/>
      </c>
      <c r="CJ231" s="13" t="str">
        <f>IF(ISNUMBER($A231),CONCATENATE($BK231,Names!$P$3,Dev!$DN$130),"")</f>
        <v/>
      </c>
      <c r="CK231" s="13" t="str">
        <f>IF(ISNUMBER($A231),CONCATENATE($BK231,Names!$P$3,Dev!$DQ$130),"")</f>
        <v/>
      </c>
      <c r="CL231" s="13"/>
      <c r="CM231" s="13" t="str">
        <f>""</f>
        <v/>
      </c>
      <c r="CN231" s="13" t="str">
        <f>IF(ISNUMBER($A231),CONCATENATE($BB231,Names!$P$3,Dev!$CZ$48),"")</f>
        <v/>
      </c>
      <c r="CO231" s="13" t="str">
        <f>IF(ISNUMBER($A231),CONCATENATE($BB231,Names!$P$3,Dev!$DF$48),"")</f>
        <v/>
      </c>
      <c r="CP231" s="13" t="str">
        <f>IF(ISNUMBER($A231),CONCATENATE($BB231,Names!$P$3,Dev!$DI$48),"")</f>
        <v/>
      </c>
      <c r="CQ231" s="13" t="str">
        <f>IF(ISNUMBER($A231),CONCATENATE($BB231,Names!$P$3,Dev!$DM$48),"")</f>
        <v/>
      </c>
      <c r="CR231" s="13" t="str">
        <f>IF(ISNUMBER($A231),CONCATENATE($BB231,Names!$P$3,Dev!$DV$48),"")</f>
        <v/>
      </c>
      <c r="CS231" s="13" t="str">
        <f>IF(ISNUMBER($A231),CONCATENATE($BB231,Names!$P$3,Dev!$DZ$48),"")</f>
        <v/>
      </c>
      <c r="CT231" s="13" t="str">
        <f>IF(ISNUMBER($A231),CONCATENATE($BB231,Names!$P$3,Dev!$EI$48),"")</f>
        <v/>
      </c>
      <c r="CU231" s="13" t="str">
        <f>IF(ISNUMBER($A231),CONCATENATE($BB231,Names!$P$3,Dev!$FZ$48),"")</f>
        <v/>
      </c>
      <c r="CV231" s="13" t="str">
        <f>IF(ISNUMBER($A231),CONCATENATE($BB231,Names!$P$3,Dev!$GI$48),"")</f>
        <v/>
      </c>
      <c r="CW231" s="13" t="str">
        <f>IF(ISNUMBER($A231),CONCATENATE($BB231,Names!$P$3,Dev!$GM$48),"")</f>
        <v/>
      </c>
      <c r="CX231" s="13"/>
      <c r="CY231" s="13" t="str">
        <f>IF(ISNUMBER($A231),CONCATENATE($BB231,Names!$P$3,Dev!$EM$48),"")</f>
        <v/>
      </c>
      <c r="CZ231" s="13" t="str">
        <f>IF(ISNUMBER($A231),CONCATENATE($BB231,Names!$P$3,Dev!$EV$48),"")</f>
        <v/>
      </c>
      <c r="DA231" s="13" t="str">
        <f>IF(ISNUMBER($A231),CONCATENATE($BB231,Names!$P$3,Dev!$EZ$48),"")</f>
        <v/>
      </c>
      <c r="DB231" s="13" t="str">
        <f>IF(ISNUMBER($A231),CONCATENATE($BB231,Names!$P$3,Dev!$FI$48),"")</f>
        <v/>
      </c>
      <c r="DC231" s="13" t="str">
        <f>IF(ISNUMBER($A231),CONCATENATE($BB231,Names!$P$3,Dev!$FM$48),"")</f>
        <v/>
      </c>
      <c r="DD231" s="13" t="str">
        <f>IF(ISNUMBER($A231),CONCATENATE($BB231,Names!$P$3,Dev!$FV$48),"")</f>
        <v/>
      </c>
      <c r="DE231" s="13" t="str">
        <f>IF(ISNUMBER($A231),CONCATENATE($BB231,Names!$P$3,Dev!$GP$48),"")</f>
        <v/>
      </c>
      <c r="DI231" s="105">
        <f>COUNTIFS($DL$5:DL231,"&lt;&gt;"&amp;"")</f>
        <v>18</v>
      </c>
      <c r="DJ231" s="1198" t="str">
        <f t="shared" si="109"/>
        <v>A2T</v>
      </c>
      <c r="DK231" s="1198" t="str">
        <f t="shared" si="110"/>
        <v>010PRL</v>
      </c>
      <c r="DL231" s="1198" t="str">
        <f>"-&gt;"</f>
        <v>-&gt;</v>
      </c>
      <c r="DM231" s="1198" t="str">
        <f>IF($DL231="","",_xlfn.CONCAT(Names!$D$5,$AO231))</f>
        <v>L122</v>
      </c>
      <c r="DN231" s="1198" t="str">
        <f>IF($DL231="","",CONCATENATE(Names!$C$26,Names!$N$3,$DM231))</f>
        <v>PRLEHC-L122</v>
      </c>
      <c r="DO231" s="1198" t="str">
        <f>IF($DL231="","",CONCATENATE(Names!$C$25,Names!$N$3,$DM231))</f>
        <v>PRLTEC-L122</v>
      </c>
    </row>
    <row r="232" spans="1:119">
      <c r="A232" s="5"/>
      <c r="C232" s="1">
        <v>4.1349999999999998</v>
      </c>
      <c r="D232" s="1">
        <v>50</v>
      </c>
      <c r="E232">
        <f>$E$231+1</f>
        <v>123</v>
      </c>
      <c r="F232">
        <f t="shared" ref="F232:F236" si="128">$C$2</f>
        <v>0.99756405032621986</v>
      </c>
      <c r="G232" s="2">
        <f t="shared" si="123"/>
        <v>496.28306997913097</v>
      </c>
      <c r="H232" s="2">
        <f t="shared" si="121"/>
        <v>498.34553365318044</v>
      </c>
      <c r="J232" s="38"/>
      <c r="K232" s="58"/>
      <c r="L232" s="2" t="str">
        <f>IF(ISNUMBER(E232),VLOOKUP(C232,'TE,EHnames'!$B$4:$F$11,'TE,EHnames'!$C$2,FALSE),"")</f>
        <v>RST/10/50-2/1</v>
      </c>
      <c r="M232" s="2" t="str">
        <f>IF(ISNUMBER(E232),VLOOKUP(C232,'TE,EHnames'!$B$4:$F$11,'TE,EHnames'!$F$2,FALSE),"")</f>
        <v>PT100-3000</v>
      </c>
      <c r="O232" s="13" t="str">
        <f t="shared" si="127"/>
        <v/>
      </c>
      <c r="S232" t="str">
        <f>IFERROR(VLOOKUP(P232,Racks!$H$4:$M$30,6),"")</f>
        <v/>
      </c>
      <c r="V232" s="54">
        <f>COUNTIFS('Sec-Sub'!$K$4:$K$164,"&lt;="&amp;H232)</f>
        <v>133</v>
      </c>
      <c r="W232" s="54" t="str">
        <f>VLOOKUP(V232,'Sec-Sub'!$A$4:$C$164,2,FALSE)</f>
        <v>A2T</v>
      </c>
      <c r="X232" s="54" t="str">
        <f>VLOOKUP(V232,'Sec-Sub'!$A$4:$C$164,3,FALSE)</f>
        <v>010</v>
      </c>
      <c r="Y232" s="54" t="str">
        <f>CONCATENATE(X232,Names!$I$3)</f>
        <v>010PRL</v>
      </c>
      <c r="AC232" s="646"/>
      <c r="AD232" s="1823"/>
      <c r="AE232" s="660"/>
      <c r="AI232" s="1266" t="str">
        <f>IF(ISNUMBER(R232),CONCATENATE(Names!$C$3,R232),"")</f>
        <v/>
      </c>
      <c r="AL232">
        <f t="shared" si="112"/>
        <v>123</v>
      </c>
      <c r="AM232" t="str">
        <f t="shared" si="113"/>
        <v>A2T</v>
      </c>
      <c r="AN232" t="str">
        <f t="shared" si="114"/>
        <v>010PRL</v>
      </c>
      <c r="AO232" t="str">
        <f t="shared" si="115"/>
        <v>123</v>
      </c>
      <c r="AP232" t="str">
        <f>IF(ISNUMBER(E232),CONCATENATE(Names!$C$5,Names!$N$3,AO232),"")</f>
        <v>PRLRL-123</v>
      </c>
      <c r="AQ232" t="str">
        <f>IF(ISNUMBER(E232),CONCATENATE(Names!$D$5,AO232),"")</f>
        <v>L123</v>
      </c>
      <c r="AR232" t="str">
        <f>IF(ISNUMBER(E232),CONCATENATE(Names!$C$10,Names!$N$3,AQ232),"")</f>
        <v>PRLEH-L123</v>
      </c>
      <c r="AS232" t="str">
        <f>IF(ISNUMBER(E232),CONCATENATE(Names!$C$11,Names!$N$3,AQ232),"")</f>
        <v>PRLTE-L123</v>
      </c>
      <c r="AU232" s="13"/>
      <c r="AV232" t="str">
        <f t="shared" si="117"/>
        <v/>
      </c>
      <c r="AW232" t="str">
        <f t="shared" si="118"/>
        <v/>
      </c>
      <c r="AX232" t="str">
        <f t="shared" si="119"/>
        <v/>
      </c>
      <c r="AY232" t="str">
        <f t="shared" si="120"/>
        <v/>
      </c>
      <c r="AZ232" t="str">
        <f>IF(ISNUMBER(A232),CONCATENATE(Names!$C$6,Names!$N$3,AU232,A232),"")</f>
        <v/>
      </c>
      <c r="BA232" t="str">
        <f>IF(ISNUMBER(A232),CONCATENATE(Names!$C$7,Names!$N$3,AU232,A232),"")</f>
        <v/>
      </c>
      <c r="BB232" t="str">
        <f>IF(ISNUMBER(A232),CONCATENATE(Names!$C$8,Names!$N$3,AU232,A232),"")</f>
        <v/>
      </c>
      <c r="BC232" t="str">
        <f>IF(ISNUMBER(A232),CONCATENATE(Names!$D$6,AY232),"")</f>
        <v/>
      </c>
      <c r="BD232" t="str">
        <f>IF(ISNUMBER(A232),CONCATENATE(Names!$C$10,Names!$N$3,BC232),"")</f>
        <v/>
      </c>
      <c r="BE232" t="str">
        <f>IF(ISNUMBER(A232),CONCATENATE(Names!$C$11,Names!$N$3,BC232),"")</f>
        <v/>
      </c>
      <c r="BF232" t="str">
        <f>IF(ISNUMBER(A232),CONCATENATE(Names!$D$7,AY232),"")</f>
        <v/>
      </c>
      <c r="BG232" t="str">
        <f>IF(ISNUMBER(A232),CONCATENATE(Names!$C$10,Names!$N$3,BF232),"")</f>
        <v/>
      </c>
      <c r="BH232" t="str">
        <f>IF(ISNUMBER(A232),CONCATENATE(Names!$C$11,Names!$N$3,BF232),"")</f>
        <v/>
      </c>
      <c r="BI232" t="str">
        <f>IF(ISNUMBER(A232),CONCATENATE(Names!$C$12,Names!$N$3,BC232),"")</f>
        <v/>
      </c>
      <c r="BJ232" t="str">
        <f>IF(ISNUMBER(A232),CONCATENATE(Names!$C$24,Names!$N$3,AY232),"")</f>
        <v/>
      </c>
      <c r="BK232" t="str">
        <f>IF(ISNUMBER(A232),CONCATENATE(Names!$C$9,Names!$N$3,AY232),"")</f>
        <v/>
      </c>
      <c r="BS232" s="157"/>
      <c r="BT232" s="105"/>
      <c r="BU232" s="103" t="str">
        <f t="shared" si="124"/>
        <v/>
      </c>
      <c r="BV232" s="103" t="str">
        <f t="shared" si="125"/>
        <v/>
      </c>
      <c r="BW232" s="103"/>
      <c r="BY232" t="str">
        <f>IF($BW232="","",CONCATENATE($BW232,Names!$N$3,$BX232))</f>
        <v/>
      </c>
      <c r="BZ232" s="157"/>
      <c r="CA232" s="13" t="str">
        <f>IF(ISNUMBER(A232),CONCATENATE(W232,Names!$H$3,Y232,Names!$J$3,Names!$K$3,Names!$L$3,BK232),"")</f>
        <v/>
      </c>
      <c r="CB232" s="13" t="str">
        <f>IF(ISNUMBER(A232),CONCATENATE(W232,Names!$H$3,Y232,Names!$J$3,Names!$K$3,Names!$L$3,BB232),"")</f>
        <v/>
      </c>
      <c r="CC232" s="13" t="str">
        <f>IF($BW232="","",CONCATENATE(W232,Names!$H$3,Y232,Names!$J$3,Names!$K$3,Names!$L$3,$BW232,Names!$N$3,$BX232))</f>
        <v/>
      </c>
      <c r="CF232" s="13" t="str">
        <f>IF(ISNUMBER($A232),CONCATENATE($BK232,Names!$P$3,Dev!$DA$130),"")</f>
        <v/>
      </c>
      <c r="CG232" s="13" t="str">
        <f>IF(ISNUMBER($A232),CONCATENATE($BK232,Names!$P$3,Dev!$DD$130),"")</f>
        <v/>
      </c>
      <c r="CH232" s="13" t="str">
        <f>IF(ISNUMBER($A232),CONCATENATE($BK232,Names!$P$3,Dev!$DG$130),"")</f>
        <v/>
      </c>
      <c r="CI232" s="13" t="str">
        <f>IF(ISNUMBER($A232),CONCATENATE($BK232,Names!$P$3,Dev!$DK$130),"")</f>
        <v/>
      </c>
      <c r="CJ232" s="13" t="str">
        <f>IF(ISNUMBER($A232),CONCATENATE($BK232,Names!$P$3,Dev!$DN$130),"")</f>
        <v/>
      </c>
      <c r="CK232" s="13" t="str">
        <f>IF(ISNUMBER($A232),CONCATENATE($BK232,Names!$P$3,Dev!$DQ$130),"")</f>
        <v/>
      </c>
      <c r="CL232" s="13"/>
      <c r="CM232" s="13" t="str">
        <f>""</f>
        <v/>
      </c>
      <c r="CN232" s="13" t="str">
        <f>IF(ISNUMBER($A232),CONCATENATE($BB232,Names!$P$3,Dev!$CZ$48),"")</f>
        <v/>
      </c>
      <c r="CO232" s="13" t="str">
        <f>IF(ISNUMBER($A232),CONCATENATE($BB232,Names!$P$3,Dev!$DF$48),"")</f>
        <v/>
      </c>
      <c r="CP232" s="13" t="str">
        <f>IF(ISNUMBER($A232),CONCATENATE($BB232,Names!$P$3,Dev!$DI$48),"")</f>
        <v/>
      </c>
      <c r="CQ232" s="13" t="str">
        <f>IF(ISNUMBER($A232),CONCATENATE($BB232,Names!$P$3,Dev!$DM$48),"")</f>
        <v/>
      </c>
      <c r="CR232" s="13" t="str">
        <f>IF(ISNUMBER($A232),CONCATENATE($BB232,Names!$P$3,Dev!$DV$48),"")</f>
        <v/>
      </c>
      <c r="CS232" s="13" t="str">
        <f>IF(ISNUMBER($A232),CONCATENATE($BB232,Names!$P$3,Dev!$DZ$48),"")</f>
        <v/>
      </c>
      <c r="CT232" s="13" t="str">
        <f>IF(ISNUMBER($A232),CONCATENATE($BB232,Names!$P$3,Dev!$EI$48),"")</f>
        <v/>
      </c>
      <c r="CU232" s="13" t="str">
        <f>IF(ISNUMBER($A232),CONCATENATE($BB232,Names!$P$3,Dev!$FZ$48),"")</f>
        <v/>
      </c>
      <c r="CV232" s="13" t="str">
        <f>IF(ISNUMBER($A232),CONCATENATE($BB232,Names!$P$3,Dev!$GI$48),"")</f>
        <v/>
      </c>
      <c r="CW232" s="13" t="str">
        <f>IF(ISNUMBER($A232),CONCATENATE($BB232,Names!$P$3,Dev!$GM$48),"")</f>
        <v/>
      </c>
      <c r="CX232" s="13"/>
      <c r="CY232" s="13" t="str">
        <f>IF(ISNUMBER($A232),CONCATENATE($BB232,Names!$P$3,Dev!$EM$48),"")</f>
        <v/>
      </c>
      <c r="CZ232" s="13" t="str">
        <f>IF(ISNUMBER($A232),CONCATENATE($BB232,Names!$P$3,Dev!$EV$48),"")</f>
        <v/>
      </c>
      <c r="DA232" s="13" t="str">
        <f>IF(ISNUMBER($A232),CONCATENATE($BB232,Names!$P$3,Dev!$EZ$48),"")</f>
        <v/>
      </c>
      <c r="DB232" s="13" t="str">
        <f>IF(ISNUMBER($A232),CONCATENATE($BB232,Names!$P$3,Dev!$FI$48),"")</f>
        <v/>
      </c>
      <c r="DC232" s="13" t="str">
        <f>IF(ISNUMBER($A232),CONCATENATE($BB232,Names!$P$3,Dev!$FM$48),"")</f>
        <v/>
      </c>
      <c r="DD232" s="13" t="str">
        <f>IF(ISNUMBER($A232),CONCATENATE($BB232,Names!$P$3,Dev!$FV$48),"")</f>
        <v/>
      </c>
      <c r="DE232" s="13" t="str">
        <f>IF(ISNUMBER($A232),CONCATENATE($BB232,Names!$P$3,Dev!$GP$48),"")</f>
        <v/>
      </c>
      <c r="DI232" s="105">
        <f>COUNTIFS($DL$5:DL232,"&lt;&gt;"&amp;"")</f>
        <v>19</v>
      </c>
      <c r="DJ232" s="1198" t="str">
        <f t="shared" si="109"/>
        <v>A2T</v>
      </c>
      <c r="DK232" s="1198" t="str">
        <f t="shared" si="110"/>
        <v>010PRL</v>
      </c>
      <c r="DL232" s="1198" t="str">
        <f>"-&gt;"</f>
        <v>-&gt;</v>
      </c>
      <c r="DM232" s="1198" t="str">
        <f>IF($DL232="","",_xlfn.CONCAT(Names!$D$5,$AO232))</f>
        <v>L123</v>
      </c>
      <c r="DN232" s="1198" t="str">
        <f>IF($DL232="","",CONCATENATE(Names!$C$26,Names!$N$3,$DM232))</f>
        <v>PRLEHC-L123</v>
      </c>
      <c r="DO232" s="1198" t="str">
        <f>IF($DL232="","",CONCATENATE(Names!$C$25,Names!$N$3,$DM232))</f>
        <v>PRLTEC-L123</v>
      </c>
    </row>
    <row r="233" spans="1:119">
      <c r="A233" s="5"/>
      <c r="C233" s="1">
        <v>4.1349999999999998</v>
      </c>
      <c r="D233" s="1">
        <v>50</v>
      </c>
      <c r="E233">
        <f>E232+1</f>
        <v>124</v>
      </c>
      <c r="F233">
        <f t="shared" si="128"/>
        <v>0.99756405032621986</v>
      </c>
      <c r="G233" s="2">
        <f t="shared" si="123"/>
        <v>500.40799732722991</v>
      </c>
      <c r="H233" s="2">
        <f t="shared" si="121"/>
        <v>502.47046100127938</v>
      </c>
      <c r="J233" s="38"/>
      <c r="K233" s="58"/>
      <c r="L233" s="2" t="str">
        <f>IF(ISNUMBER(E233),VLOOKUP(C233,'TE,EHnames'!$B$4:$F$11,'TE,EHnames'!$C$2,FALSE),"")</f>
        <v>RST/10/50-2/1</v>
      </c>
      <c r="M233" s="2" t="str">
        <f>IF(ISNUMBER(E233),VLOOKUP(C233,'TE,EHnames'!$B$4:$F$11,'TE,EHnames'!$F$2,FALSE),"")</f>
        <v>PT100-3000</v>
      </c>
      <c r="O233" s="13" t="str">
        <f t="shared" si="127"/>
        <v/>
      </c>
      <c r="S233" t="str">
        <f>IFERROR(VLOOKUP(P233,Racks!$H$4:$M$30,6),"")</f>
        <v/>
      </c>
      <c r="V233" s="54">
        <f>COUNTIFS('Sec-Sub'!$K$4:$K$164,"&lt;="&amp;H233)</f>
        <v>135</v>
      </c>
      <c r="W233" s="54" t="str">
        <f>VLOOKUP(V233,'Sec-Sub'!$A$4:$C$164,2,FALSE)</f>
        <v>A2T</v>
      </c>
      <c r="X233" s="54" t="str">
        <f>VLOOKUP(V233,'Sec-Sub'!$A$4:$C$164,3,FALSE)</f>
        <v>020</v>
      </c>
      <c r="Y233" s="54" t="str">
        <f>CONCATENATE(X233,Names!$I$3)</f>
        <v>020PRL</v>
      </c>
      <c r="AC233" s="646"/>
      <c r="AD233" s="1822"/>
      <c r="AE233" s="660"/>
      <c r="AF233">
        <v>1</v>
      </c>
      <c r="AI233" s="1266" t="str">
        <f>IF(ISNUMBER(R233),CONCATENATE(Names!$C$3,R233),"")</f>
        <v/>
      </c>
      <c r="AK233" t="str">
        <f t="shared" ref="AK233:AK264" si="129">IF(ISNUMBER(E233), IF(E233&lt;10,"00", IF(E233&lt;100,"0", "")), "")</f>
        <v/>
      </c>
      <c r="AL233">
        <f t="shared" si="112"/>
        <v>124</v>
      </c>
      <c r="AM233" t="str">
        <f t="shared" si="113"/>
        <v>A2T</v>
      </c>
      <c r="AN233" t="str">
        <f t="shared" si="114"/>
        <v>020PRL</v>
      </c>
      <c r="AO233" t="str">
        <f t="shared" si="115"/>
        <v>124</v>
      </c>
      <c r="AP233" t="str">
        <f>IF(ISNUMBER(E233),CONCATENATE(Names!$C$5,Names!$N$3,AO233),"")</f>
        <v>PRLRL-124</v>
      </c>
      <c r="AQ233" t="str">
        <f>IF(ISNUMBER(E233),CONCATENATE(Names!$D$5,AO233),"")</f>
        <v>L124</v>
      </c>
      <c r="AR233" t="str">
        <f>IF(ISNUMBER(E233),CONCATENATE(Names!$C$10,Names!$N$3,AQ233),"")</f>
        <v>PRLEH-L124</v>
      </c>
      <c r="AS233" t="str">
        <f>IF(ISNUMBER(E233),CONCATENATE(Names!$C$11,Names!$N$3,AQ233),"")</f>
        <v>PRLTE-L124</v>
      </c>
      <c r="AU233" s="13" t="str">
        <f t="shared" ref="AU233:AU264" si="130">IF(ISNUMBER(A233), IF(A233&lt;10,"00", IF(A233&lt;100,"0", "")), "")</f>
        <v/>
      </c>
      <c r="AV233" t="str">
        <f t="shared" si="117"/>
        <v/>
      </c>
      <c r="AW233" t="str">
        <f t="shared" si="118"/>
        <v/>
      </c>
      <c r="AX233" t="str">
        <f t="shared" si="119"/>
        <v/>
      </c>
      <c r="AY233" t="str">
        <f t="shared" si="120"/>
        <v/>
      </c>
      <c r="AZ233" t="str">
        <f>IF(ISNUMBER(A233),CONCATENATE(Names!$C$6,Names!$N$3,AU233,A233),"")</f>
        <v/>
      </c>
      <c r="BA233" t="str">
        <f>IF(ISNUMBER(A233),CONCATENATE(Names!$C$7,Names!$N$3,AU233,A233),"")</f>
        <v/>
      </c>
      <c r="BB233" t="str">
        <f>IF(ISNUMBER(A233),CONCATENATE(Names!$C$8,Names!$N$3,AU233,A233),"")</f>
        <v/>
      </c>
      <c r="BC233" t="str">
        <f>IF(ISNUMBER(A233),CONCATENATE(Names!$D$6,AY233),"")</f>
        <v/>
      </c>
      <c r="BD233" t="str">
        <f>IF(ISNUMBER(A233),CONCATENATE(Names!$C$10,Names!$N$3,BC233),"")</f>
        <v/>
      </c>
      <c r="BE233" t="str">
        <f>IF(ISNUMBER(A233),CONCATENATE(Names!$C$11,Names!$N$3,BC233),"")</f>
        <v/>
      </c>
      <c r="BF233" t="str">
        <f>IF(ISNUMBER(A233),CONCATENATE(Names!$D$7,AY233),"")</f>
        <v/>
      </c>
      <c r="BG233" t="str">
        <f>IF(ISNUMBER(A233),CONCATENATE(Names!$C$10,Names!$N$3,BF233),"")</f>
        <v/>
      </c>
      <c r="BH233" t="str">
        <f>IF(ISNUMBER(A233),CONCATENATE(Names!$C$11,Names!$N$3,BF233),"")</f>
        <v/>
      </c>
      <c r="BI233" t="str">
        <f>IF(ISNUMBER(A233),CONCATENATE(Names!$C$12,Names!$N$3,BC233),"")</f>
        <v/>
      </c>
      <c r="BJ233" t="str">
        <f>IF(ISNUMBER(A233),CONCATENATE(Names!$C$24,Names!$N$3,AY233),"")</f>
        <v/>
      </c>
      <c r="BK233" t="str">
        <f>IF(ISNUMBER(A233),CONCATENATE(Names!$C$9,Names!$N$3,AY233),"")</f>
        <v/>
      </c>
      <c r="BS233" s="157"/>
      <c r="BT233" s="105">
        <f>COUNTIFS($BW$5:BW233,"&lt;&gt;"&amp;"")</f>
        <v>44</v>
      </c>
      <c r="BU233" s="103" t="str">
        <f t="shared" si="124"/>
        <v/>
      </c>
      <c r="BV233" s="103" t="str">
        <f t="shared" si="125"/>
        <v/>
      </c>
      <c r="BW233" s="103"/>
      <c r="BY233" t="str">
        <f>IF($BW233="","",CONCATENATE($BW233,Names!$N$3,$BX233))</f>
        <v/>
      </c>
      <c r="BZ233" s="157"/>
      <c r="CA233" s="13" t="str">
        <f>IF(ISNUMBER(A233),CONCATENATE(W233,Names!$H$3,Y233,Names!$J$3,Names!$K$3,Names!$L$3,BK233),"")</f>
        <v/>
      </c>
      <c r="CB233" s="13" t="str">
        <f>IF(ISNUMBER(A233),CONCATENATE(W233,Names!$H$3,Y233,Names!$J$3,Names!$K$3,Names!$L$3,BB233),"")</f>
        <v/>
      </c>
      <c r="CC233" s="13" t="str">
        <f>IF($BW233="","",CONCATENATE(W233,Names!$H$3,Y233,Names!$J$3,Names!$K$3,Names!$L$3,$BW233,Names!$N$3,$BX233))</f>
        <v/>
      </c>
      <c r="CF233" s="13" t="str">
        <f>IF(ISNUMBER($A233),CONCATENATE($BK233,Names!$P$3,Dev!$DA$130),"")</f>
        <v/>
      </c>
      <c r="CG233" s="13" t="str">
        <f>IF(ISNUMBER($A233),CONCATENATE($BK233,Names!$P$3,Dev!$DD$130),"")</f>
        <v/>
      </c>
      <c r="CH233" s="13" t="str">
        <f>IF(ISNUMBER($A233),CONCATENATE($BK233,Names!$P$3,Dev!$DG$130),"")</f>
        <v/>
      </c>
      <c r="CI233" s="13" t="str">
        <f>IF(ISNUMBER($A233),CONCATENATE($BK233,Names!$P$3,Dev!$DK$130),"")</f>
        <v/>
      </c>
      <c r="CJ233" s="13" t="str">
        <f>IF(ISNUMBER($A233),CONCATENATE($BK233,Names!$P$3,Dev!$DN$130),"")</f>
        <v/>
      </c>
      <c r="CK233" s="13" t="str">
        <f>IF(ISNUMBER($A233),CONCATENATE($BK233,Names!$P$3,Dev!$DQ$130),"")</f>
        <v/>
      </c>
      <c r="CL233" s="13"/>
      <c r="CM233" s="13" t="str">
        <f>""</f>
        <v/>
      </c>
      <c r="CN233" s="13" t="str">
        <f>IF(ISNUMBER($A233),CONCATENATE($BB233,Names!$P$3,Dev!$CZ$48),"")</f>
        <v/>
      </c>
      <c r="CO233" s="13" t="str">
        <f>IF(ISNUMBER($A233),CONCATENATE($BB233,Names!$P$3,Dev!$DF$48),"")</f>
        <v/>
      </c>
      <c r="CP233" s="13" t="str">
        <f>IF(ISNUMBER($A233),CONCATENATE($BB233,Names!$P$3,Dev!$DI$48),"")</f>
        <v/>
      </c>
      <c r="CQ233" s="13" t="str">
        <f>IF(ISNUMBER($A233),CONCATENATE($BB233,Names!$P$3,Dev!$DM$48),"")</f>
        <v/>
      </c>
      <c r="CR233" s="13" t="str">
        <f>IF(ISNUMBER($A233),CONCATENATE($BB233,Names!$P$3,Dev!$DV$48),"")</f>
        <v/>
      </c>
      <c r="CS233" s="13" t="str">
        <f>IF(ISNUMBER($A233),CONCATENATE($BB233,Names!$P$3,Dev!$DZ$48),"")</f>
        <v/>
      </c>
      <c r="CT233" s="13" t="str">
        <f>IF(ISNUMBER($A233),CONCATENATE($BB233,Names!$P$3,Dev!$EI$48),"")</f>
        <v/>
      </c>
      <c r="CU233" s="13" t="str">
        <f>IF(ISNUMBER($A233),CONCATENATE($BB233,Names!$P$3,Dev!$FZ$48),"")</f>
        <v/>
      </c>
      <c r="CV233" s="13" t="str">
        <f>IF(ISNUMBER($A233),CONCATENATE($BB233,Names!$P$3,Dev!$GI$48),"")</f>
        <v/>
      </c>
      <c r="CW233" s="13" t="str">
        <f>IF(ISNUMBER($A233),CONCATENATE($BB233,Names!$P$3,Dev!$GM$48),"")</f>
        <v/>
      </c>
      <c r="CX233" s="13"/>
      <c r="CY233" s="13" t="str">
        <f>IF(ISNUMBER($A233),CONCATENATE($BB233,Names!$P$3,Dev!$EM$48),"")</f>
        <v/>
      </c>
      <c r="CZ233" s="13" t="str">
        <f>IF(ISNUMBER($A233),CONCATENATE($BB233,Names!$P$3,Dev!$EV$48),"")</f>
        <v/>
      </c>
      <c r="DA233" s="13" t="str">
        <f>IF(ISNUMBER($A233),CONCATENATE($BB233,Names!$P$3,Dev!$EZ$48),"")</f>
        <v/>
      </c>
      <c r="DB233" s="13" t="str">
        <f>IF(ISNUMBER($A233),CONCATENATE($BB233,Names!$P$3,Dev!$FI$48),"")</f>
        <v/>
      </c>
      <c r="DC233" s="13" t="str">
        <f>IF(ISNUMBER($A233),CONCATENATE($BB233,Names!$P$3,Dev!$FM$48),"")</f>
        <v/>
      </c>
      <c r="DD233" s="13" t="str">
        <f>IF(ISNUMBER($A233),CONCATENATE($BB233,Names!$P$3,Dev!$FV$48),"")</f>
        <v/>
      </c>
      <c r="DE233" s="13" t="str">
        <f>IF(ISNUMBER($A233),CONCATENATE($BB233,Names!$P$3,Dev!$GP$48),"")</f>
        <v/>
      </c>
      <c r="DI233" s="105">
        <f>COUNTIFS($DL$5:DL233,"&lt;&gt;"&amp;"")</f>
        <v>20</v>
      </c>
      <c r="DJ233" s="1198" t="str">
        <f t="shared" si="109"/>
        <v>A2T</v>
      </c>
      <c r="DK233" s="1198" t="str">
        <f t="shared" si="110"/>
        <v>020PRL</v>
      </c>
      <c r="DL233" s="1198" t="str">
        <f>"-&gt;"</f>
        <v>-&gt;</v>
      </c>
      <c r="DM233" s="1198" t="str">
        <f>IF($DL233="","",_xlfn.CONCAT(Names!$D$5,$AO233))</f>
        <v>L124</v>
      </c>
      <c r="DN233" s="1198" t="str">
        <f>IF($DL233="","",CONCATENATE(Names!$C$26,Names!$N$3,$DM233))</f>
        <v>PRLEHC-L124</v>
      </c>
      <c r="DO233" s="1198" t="str">
        <f>IF($DL233="","",CONCATENATE(Names!$C$25,Names!$N$3,$DM233))</f>
        <v>PRLTEC-L124</v>
      </c>
    </row>
    <row r="234" spans="1:119">
      <c r="A234" s="5"/>
      <c r="C234" s="1">
        <v>4.1349999999999998</v>
      </c>
      <c r="D234" s="1">
        <v>50</v>
      </c>
      <c r="E234">
        <f>$E$233+1</f>
        <v>125</v>
      </c>
      <c r="F234">
        <f t="shared" si="128"/>
        <v>0.99756405032621986</v>
      </c>
      <c r="G234" s="2">
        <f t="shared" si="123"/>
        <v>504.53292467532884</v>
      </c>
      <c r="H234" s="2">
        <f t="shared" si="121"/>
        <v>506.59538834937831</v>
      </c>
      <c r="J234" s="38"/>
      <c r="K234" s="58"/>
      <c r="L234" s="2" t="str">
        <f>IF(ISNUMBER(E234),VLOOKUP(C234,'TE,EHnames'!$B$4:$F$11,'TE,EHnames'!$C$2,FALSE),"")</f>
        <v>RST/10/50-2/1</v>
      </c>
      <c r="M234" s="2" t="str">
        <f>IF(ISNUMBER(E234),VLOOKUP(C234,'TE,EHnames'!$B$4:$F$11,'TE,EHnames'!$F$2,FALSE),"")</f>
        <v>PT100-3000</v>
      </c>
      <c r="O234" s="13" t="str">
        <f t="shared" si="127"/>
        <v/>
      </c>
      <c r="S234" t="str">
        <f>IFERROR(VLOOKUP(P234,Racks!$H$4:$M$30,6),"")</f>
        <v/>
      </c>
      <c r="V234" s="54">
        <f>COUNTIFS('Sec-Sub'!$K$4:$K$164,"&lt;="&amp;H234)</f>
        <v>135</v>
      </c>
      <c r="W234" s="54" t="str">
        <f>VLOOKUP(V234,'Sec-Sub'!$A$4:$C$164,2,FALSE)</f>
        <v>A2T</v>
      </c>
      <c r="X234" s="54" t="str">
        <f>VLOOKUP(V234,'Sec-Sub'!$A$4:$C$164,3,FALSE)</f>
        <v>020</v>
      </c>
      <c r="Y234" s="54" t="str">
        <f>CONCATENATE(X234,Names!$I$3)</f>
        <v>020PRL</v>
      </c>
      <c r="AC234" s="646"/>
      <c r="AD234" s="1825">
        <v>1</v>
      </c>
      <c r="AE234" s="660"/>
      <c r="AI234" s="1266" t="str">
        <f>IF(ISNUMBER(R234),CONCATENATE(Names!$C$3,R234),"")</f>
        <v/>
      </c>
      <c r="AK234" t="str">
        <f t="shared" si="129"/>
        <v/>
      </c>
      <c r="AL234">
        <f t="shared" ref="AL234:AL265" si="131">IF(ISNUMBER(E234),E234,"")</f>
        <v>125</v>
      </c>
      <c r="AM234" t="str">
        <f t="shared" ref="AM234:AM265" si="132">IF(ISNUMBER(E234),W234,"")</f>
        <v>A2T</v>
      </c>
      <c r="AN234" t="str">
        <f t="shared" ref="AN234:AN265" si="133">IF(ISNUMBER(E234),Y234,"")</f>
        <v>020PRL</v>
      </c>
      <c r="AO234" t="str">
        <f t="shared" ref="AO234:AO265" si="134">IF(ISNUMBER(E234),CONCATENATE(AK234,AL234),"")</f>
        <v>125</v>
      </c>
      <c r="AP234" t="str">
        <f>IF(ISNUMBER(E234),CONCATENATE(Names!$C$5,Names!$N$3,AO234),"")</f>
        <v>PRLRL-125</v>
      </c>
      <c r="AQ234" t="str">
        <f>IF(ISNUMBER(E234),CONCATENATE(Names!$D$5,AO234),"")</f>
        <v>L125</v>
      </c>
      <c r="AR234" t="str">
        <f>IF(ISNUMBER(E234),CONCATENATE(Names!$C$10,Names!$N$3,AQ234),"")</f>
        <v>PRLEH-L125</v>
      </c>
      <c r="AS234" t="str">
        <f>IF(ISNUMBER(E234),CONCATENATE(Names!$C$11,Names!$N$3,AQ234),"")</f>
        <v>PRLTE-L125</v>
      </c>
      <c r="AU234" s="13" t="str">
        <f t="shared" si="130"/>
        <v/>
      </c>
      <c r="AV234" t="str">
        <f t="shared" ref="AV234:AV265" si="135">IF(ISNUMBER(A234),A234,"")</f>
        <v/>
      </c>
      <c r="AW234" t="str">
        <f t="shared" ref="AW234:AW265" si="136">IF(ISNUMBER(A234),W234,"")</f>
        <v/>
      </c>
      <c r="AX234" t="str">
        <f t="shared" ref="AX234:AX265" si="137">IF(ISNUMBER(A234),Y234,"")</f>
        <v/>
      </c>
      <c r="AY234" t="str">
        <f t="shared" ref="AY234:AY265" si="138">IF(ISNUMBER(A234),CONCATENATE(AU234,AV234),"")</f>
        <v/>
      </c>
      <c r="AZ234" t="str">
        <f>IF(ISNUMBER(A234),CONCATENATE(Names!$C$6,Names!$N$3,AU234,A234),"")</f>
        <v/>
      </c>
      <c r="BA234" t="str">
        <f>IF(ISNUMBER(A234),CONCATENATE(Names!$C$7,Names!$N$3,AU234,A234),"")</f>
        <v/>
      </c>
      <c r="BB234" t="str">
        <f>IF(ISNUMBER(A234),CONCATENATE(Names!$C$8,Names!$N$3,AU234,A234),"")</f>
        <v/>
      </c>
      <c r="BC234" t="str">
        <f>IF(ISNUMBER(A234),CONCATENATE(Names!$D$6,AY234),"")</f>
        <v/>
      </c>
      <c r="BD234" t="str">
        <f>IF(ISNUMBER(A234),CONCATENATE(Names!$C$10,Names!$N$3,BC234),"")</f>
        <v/>
      </c>
      <c r="BE234" t="str">
        <f>IF(ISNUMBER(A234),CONCATENATE(Names!$C$11,Names!$N$3,BC234),"")</f>
        <v/>
      </c>
      <c r="BF234" t="str">
        <f>IF(ISNUMBER(A234),CONCATENATE(Names!$D$7,AY234),"")</f>
        <v/>
      </c>
      <c r="BG234" t="str">
        <f>IF(ISNUMBER(A234),CONCATENATE(Names!$C$10,Names!$N$3,BF234),"")</f>
        <v/>
      </c>
      <c r="BH234" t="str">
        <f>IF(ISNUMBER(A234),CONCATENATE(Names!$C$11,Names!$N$3,BF234),"")</f>
        <v/>
      </c>
      <c r="BI234" t="str">
        <f>IF(ISNUMBER(A234),CONCATENATE(Names!$C$12,Names!$N$3,BC234),"")</f>
        <v/>
      </c>
      <c r="BJ234" t="str">
        <f>IF(ISNUMBER(A234),CONCATENATE(Names!$C$24,Names!$N$3,AY234),"")</f>
        <v/>
      </c>
      <c r="BK234" t="str">
        <f>IF(ISNUMBER(A234),CONCATENATE(Names!$C$9,Names!$N$3,AY234),"")</f>
        <v/>
      </c>
      <c r="BS234" s="157"/>
      <c r="BT234" s="105">
        <f>COUNTIFS($BW$5:BW234,"&lt;&gt;"&amp;"")</f>
        <v>44</v>
      </c>
      <c r="BU234" s="103" t="str">
        <f t="shared" si="124"/>
        <v/>
      </c>
      <c r="BV234" s="103" t="str">
        <f t="shared" si="125"/>
        <v/>
      </c>
      <c r="BW234" s="103"/>
      <c r="BY234" t="str">
        <f>IF($BW234="","",CONCATENATE($BW234,Names!$N$3,$BX234))</f>
        <v/>
      </c>
      <c r="BZ234" s="157"/>
      <c r="CA234" s="13" t="str">
        <f>IF(ISNUMBER(A234),CONCATENATE(W234,Names!$H$3,Y234,Names!$J$3,Names!$K$3,Names!$L$3,BK234),"")</f>
        <v/>
      </c>
      <c r="CB234" s="13" t="str">
        <f>IF(ISNUMBER(A234),CONCATENATE(W234,Names!$H$3,Y234,Names!$J$3,Names!$K$3,Names!$L$3,BB234),"")</f>
        <v/>
      </c>
      <c r="CC234" s="13" t="str">
        <f>IF($BW234="","",CONCATENATE(W234,Names!$H$3,Y234,Names!$J$3,Names!$K$3,Names!$L$3,$BW234,Names!$N$3,$BX234))</f>
        <v/>
      </c>
      <c r="CF234" s="13" t="str">
        <f>IF(ISNUMBER($A234),CONCATENATE($BK234,Names!$P$3,Dev!$DA$130),"")</f>
        <v/>
      </c>
      <c r="CG234" s="13" t="str">
        <f>IF(ISNUMBER($A234),CONCATENATE($BK234,Names!$P$3,Dev!$DD$130),"")</f>
        <v/>
      </c>
      <c r="CH234" s="13" t="str">
        <f>IF(ISNUMBER($A234),CONCATENATE($BK234,Names!$P$3,Dev!$DG$130),"")</f>
        <v/>
      </c>
      <c r="CI234" s="13" t="str">
        <f>IF(ISNUMBER($A234),CONCATENATE($BK234,Names!$P$3,Dev!$DK$130),"")</f>
        <v/>
      </c>
      <c r="CJ234" s="13" t="str">
        <f>IF(ISNUMBER($A234),CONCATENATE($BK234,Names!$P$3,Dev!$DN$130),"")</f>
        <v/>
      </c>
      <c r="CK234" s="13" t="str">
        <f>IF(ISNUMBER($A234),CONCATENATE($BK234,Names!$P$3,Dev!$DQ$130),"")</f>
        <v/>
      </c>
      <c r="CL234" s="13"/>
      <c r="CM234" s="13" t="str">
        <f>""</f>
        <v/>
      </c>
      <c r="CN234" s="13" t="str">
        <f>IF(ISNUMBER($A234),CONCATENATE($BB234,Names!$P$3,Dev!$CZ$48),"")</f>
        <v/>
      </c>
      <c r="CO234" s="13" t="str">
        <f>IF(ISNUMBER($A234),CONCATENATE($BB234,Names!$P$3,Dev!$DF$48),"")</f>
        <v/>
      </c>
      <c r="CP234" s="13" t="str">
        <f>IF(ISNUMBER($A234),CONCATENATE($BB234,Names!$P$3,Dev!$DI$48),"")</f>
        <v/>
      </c>
      <c r="CQ234" s="13" t="str">
        <f>IF(ISNUMBER($A234),CONCATENATE($BB234,Names!$P$3,Dev!$DM$48),"")</f>
        <v/>
      </c>
      <c r="CR234" s="13" t="str">
        <f>IF(ISNUMBER($A234),CONCATENATE($BB234,Names!$P$3,Dev!$DV$48),"")</f>
        <v/>
      </c>
      <c r="CS234" s="13" t="str">
        <f>IF(ISNUMBER($A234),CONCATENATE($BB234,Names!$P$3,Dev!$DZ$48),"")</f>
        <v/>
      </c>
      <c r="CT234" s="13" t="str">
        <f>IF(ISNUMBER($A234),CONCATENATE($BB234,Names!$P$3,Dev!$EI$48),"")</f>
        <v/>
      </c>
      <c r="CU234" s="13" t="str">
        <f>IF(ISNUMBER($A234),CONCATENATE($BB234,Names!$P$3,Dev!$FZ$48),"")</f>
        <v/>
      </c>
      <c r="CV234" s="13" t="str">
        <f>IF(ISNUMBER($A234),CONCATENATE($BB234,Names!$P$3,Dev!$GI$48),"")</f>
        <v/>
      </c>
      <c r="CW234" s="13" t="str">
        <f>IF(ISNUMBER($A234),CONCATENATE($BB234,Names!$P$3,Dev!$GM$48),"")</f>
        <v/>
      </c>
      <c r="CX234" s="13"/>
      <c r="CY234" s="13" t="str">
        <f>IF(ISNUMBER($A234),CONCATENATE($BB234,Names!$P$3,Dev!$EM$48),"")</f>
        <v/>
      </c>
      <c r="CZ234" s="13" t="str">
        <f>IF(ISNUMBER($A234),CONCATENATE($BB234,Names!$P$3,Dev!$EV$48),"")</f>
        <v/>
      </c>
      <c r="DA234" s="13" t="str">
        <f>IF(ISNUMBER($A234),CONCATENATE($BB234,Names!$P$3,Dev!$EZ$48),"")</f>
        <v/>
      </c>
      <c r="DB234" s="13" t="str">
        <f>IF(ISNUMBER($A234),CONCATENATE($BB234,Names!$P$3,Dev!$FI$48),"")</f>
        <v/>
      </c>
      <c r="DC234" s="13" t="str">
        <f>IF(ISNUMBER($A234),CONCATENATE($BB234,Names!$P$3,Dev!$FM$48),"")</f>
        <v/>
      </c>
      <c r="DD234" s="13" t="str">
        <f>IF(ISNUMBER($A234),CONCATENATE($BB234,Names!$P$3,Dev!$FV$48),"")</f>
        <v/>
      </c>
      <c r="DE234" s="13" t="str">
        <f>IF(ISNUMBER($A234),CONCATENATE($BB234,Names!$P$3,Dev!$GP$48),"")</f>
        <v/>
      </c>
      <c r="DI234" s="105">
        <f>COUNTIFS($DL$5:DL234,"&lt;&gt;"&amp;"")</f>
        <v>20</v>
      </c>
      <c r="DJ234" s="1198" t="str">
        <f t="shared" si="109"/>
        <v/>
      </c>
      <c r="DK234" s="1198" t="str">
        <f t="shared" si="110"/>
        <v/>
      </c>
      <c r="DL234" s="1198"/>
      <c r="DM234" s="1198" t="str">
        <f>IF($DL234="","",_xlfn.CONCAT(Names!$D$5,$AO234))</f>
        <v/>
      </c>
      <c r="DN234" s="1198" t="str">
        <f>IF($DL234="","",CONCATENATE(Names!$C$26,Names!$N$3,$DM234))</f>
        <v/>
      </c>
      <c r="DO234" s="1198" t="str">
        <f>IF($DL234="","",CONCATENATE(Names!$C$25,Names!$N$3,$DM234))</f>
        <v/>
      </c>
    </row>
    <row r="235" spans="1:119" s="51" customFormat="1">
      <c r="A235" s="50">
        <v>54</v>
      </c>
      <c r="B235" s="50">
        <v>0.25</v>
      </c>
      <c r="C235" s="50"/>
      <c r="D235" s="50">
        <v>20</v>
      </c>
      <c r="F235" s="51">
        <f t="shared" si="128"/>
        <v>0.99756405032621986</v>
      </c>
      <c r="G235" s="2">
        <f t="shared" si="123"/>
        <v>508.65785202342778</v>
      </c>
      <c r="H235" s="2">
        <f t="shared" si="121"/>
        <v>508.78254752971856</v>
      </c>
      <c r="I235" s="1234">
        <v>509.05500000000001</v>
      </c>
      <c r="J235" s="57">
        <v>1751007000546</v>
      </c>
      <c r="K235" s="60">
        <v>16</v>
      </c>
      <c r="L235" s="2" t="str">
        <f>IF(ISNUMBER(E235),VLOOKUP(C235,'TE,EHnames'!$B$4:$F$11,'TE,EHnames'!$C$2,FALSE),"")</f>
        <v/>
      </c>
      <c r="M235" s="2" t="str">
        <f>IF(ISNUMBER(E235),VLOOKUP(C235,'TE,EHnames'!$B$4:$F$11,'TE,EHnames'!$F$2,FALSE),"")</f>
        <v/>
      </c>
      <c r="O235" s="13">
        <f t="shared" si="127"/>
        <v>44.007547529718579</v>
      </c>
      <c r="P235" s="51">
        <v>360</v>
      </c>
      <c r="S235" t="str">
        <f>IFERROR(VLOOKUP(P235,Racks!$H$4:$M$30,6),"")</f>
        <v>HEBT-021Row:CnPw-U-006</v>
      </c>
      <c r="V235" s="54">
        <f>COUNTIFS('Sec-Sub'!$K$4:$K$164,"&lt;="&amp;H235)</f>
        <v>135</v>
      </c>
      <c r="W235" s="54" t="str">
        <f>VLOOKUP(V235,'Sec-Sub'!$A$4:$C$164,2,FALSE)</f>
        <v>A2T</v>
      </c>
      <c r="X235" s="54" t="str">
        <f>VLOOKUP(V235,'Sec-Sub'!$A$4:$C$164,3,FALSE)</f>
        <v>020</v>
      </c>
      <c r="Y235" s="54" t="str">
        <f>CONCATENATE(X235,Names!$I$3)</f>
        <v>020PRL</v>
      </c>
      <c r="Z235" s="48" t="s">
        <v>209</v>
      </c>
      <c r="AA235" s="49" t="s">
        <v>202</v>
      </c>
      <c r="AC235" s="658"/>
      <c r="AD235" s="1825"/>
      <c r="AE235" s="661">
        <v>1</v>
      </c>
      <c r="AI235" s="1266" t="str">
        <f>IF(ISNUMBER(R235),CONCATENATE(Names!$C$3,R235),"")</f>
        <v/>
      </c>
      <c r="AJ235" s="54"/>
      <c r="AK235" s="54" t="str">
        <f t="shared" si="129"/>
        <v/>
      </c>
      <c r="AL235" t="str">
        <f t="shared" si="131"/>
        <v/>
      </c>
      <c r="AM235" t="str">
        <f t="shared" si="132"/>
        <v/>
      </c>
      <c r="AN235" t="str">
        <f t="shared" si="133"/>
        <v/>
      </c>
      <c r="AO235" t="str">
        <f t="shared" si="134"/>
        <v/>
      </c>
      <c r="AP235" t="str">
        <f>IF(ISNUMBER(E235),CONCATENATE(Names!$C$5,Names!$N$3,AO235),"")</f>
        <v/>
      </c>
      <c r="AQ235" t="str">
        <f>IF(ISNUMBER(E235),CONCATENATE(Names!$D$5,AO235),"")</f>
        <v/>
      </c>
      <c r="AR235" t="str">
        <f>IF(ISNUMBER(E235),CONCATENATE(Names!$C$10,Names!$N$3,AQ235),"")</f>
        <v/>
      </c>
      <c r="AS235" t="str">
        <f>IF(ISNUMBER(E235),CONCATENATE(Names!$C$11,Names!$N$3,AQ235),"")</f>
        <v/>
      </c>
      <c r="AT235" s="54"/>
      <c r="AU235" s="51" t="str">
        <f t="shared" si="130"/>
        <v>0</v>
      </c>
      <c r="AV235">
        <f t="shared" si="135"/>
        <v>54</v>
      </c>
      <c r="AW235" t="str">
        <f t="shared" si="136"/>
        <v>A2T</v>
      </c>
      <c r="AX235" t="str">
        <f t="shared" si="137"/>
        <v>020PRL</v>
      </c>
      <c r="AY235" t="str">
        <f t="shared" si="138"/>
        <v>054</v>
      </c>
      <c r="AZ235" t="str">
        <f>IF(ISNUMBER(A235),CONCATENATE(Names!$C$6,Names!$N$3,AU235,A235),"")</f>
        <v>PRLCpl-054</v>
      </c>
      <c r="BA235" t="str">
        <f>IF(ISNUMBER(A235),CONCATENATE(Names!$C$7,Names!$N$3,AU235,A235),"")</f>
        <v>PRLSB-054</v>
      </c>
      <c r="BB235" t="str">
        <f>IF(ISNUMBER(A235),CONCATENATE(Names!$C$8,Names!$N$3,AU235,A235),"")</f>
        <v>PRLJB-054</v>
      </c>
      <c r="BC235" t="str">
        <f>IF(ISNUMBER(A235),CONCATENATE(Names!$D$6,AY235),"")</f>
        <v>C054</v>
      </c>
      <c r="BD235" t="str">
        <f>IF(ISNUMBER(A235),CONCATENATE(Names!$C$10,Names!$N$3,BC235),"")</f>
        <v>PRLEH-C054</v>
      </c>
      <c r="BE235" t="str">
        <f>IF(ISNUMBER(A235),CONCATENATE(Names!$C$11,Names!$N$3,BC235),"")</f>
        <v>PRLTE-C054</v>
      </c>
      <c r="BF235" t="str">
        <f>IF(ISNUMBER(A235),CONCATENATE(Names!$D$7,AY235),"")</f>
        <v>S054</v>
      </c>
      <c r="BG235" t="str">
        <f>IF(ISNUMBER(A235),CONCATENATE(Names!$C$10,Names!$N$3,BF235),"")</f>
        <v>PRLEH-S054</v>
      </c>
      <c r="BH235" t="str">
        <f>IF(ISNUMBER(A235),CONCATENATE(Names!$C$11,Names!$N$3,BF235),"")</f>
        <v>PRLTE-S054</v>
      </c>
      <c r="BI235" t="str">
        <f>IF(ISNUMBER(A235),CONCATENATE(Names!$C$12,Names!$N$3,BC235),"")</f>
        <v>PRLDL-C054</v>
      </c>
      <c r="BJ235" t="str">
        <f>IF(ISNUMBER(A235),CONCATENATE(Names!$C$24,Names!$N$3,AY235),"")</f>
        <v>PRLCSC-054</v>
      </c>
      <c r="BK235" t="str">
        <f>IF(ISNUMBER(A235),CONCATENATE(Names!$C$9,Names!$N$3,AY235),"")</f>
        <v>PRLTap-054</v>
      </c>
      <c r="BL235"/>
      <c r="BM235"/>
      <c r="BN235"/>
      <c r="BO235"/>
      <c r="BP235"/>
      <c r="BQ235"/>
      <c r="BR235"/>
      <c r="BS235" s="157"/>
      <c r="BT235" s="105">
        <f>COUNTIFS($BW$5:BW235,"&lt;&gt;"&amp;"")</f>
        <v>44</v>
      </c>
      <c r="BU235" s="103" t="str">
        <f t="shared" si="124"/>
        <v/>
      </c>
      <c r="BV235" s="103" t="str">
        <f t="shared" si="125"/>
        <v/>
      </c>
      <c r="BW235" s="103"/>
      <c r="BX235" s="54"/>
      <c r="BY235" t="str">
        <f>IF($BW235="","",CONCATENATE($BW235,Names!$N$3,$BX235))</f>
        <v/>
      </c>
      <c r="BZ235" s="164"/>
      <c r="CA235" s="13" t="str">
        <f>IF(ISNUMBER(A235),CONCATENATE(W235,Names!$H$3,Y235,Names!$J$3,Names!$K$3,Names!$L$3,BK235),"")</f>
        <v>A2T-020PRL:RFS-PRLTap-054</v>
      </c>
      <c r="CB235" s="13" t="str">
        <f>IF(ISNUMBER(A235),CONCATENATE(W235,Names!$H$3,Y235,Names!$J$3,Names!$K$3,Names!$L$3,BB235),"")</f>
        <v>A2T-020PRL:RFS-PRLJB-054</v>
      </c>
      <c r="CC235" s="13" t="str">
        <f>IF($BW235="","",CONCATENATE(W235,Names!$H$3,Y235,Names!$J$3,Names!$K$3,Names!$L$3,$BW235,Names!$N$3,$BX235))</f>
        <v/>
      </c>
      <c r="CF235" s="13" t="str">
        <f>IF(ISNUMBER($A235),CONCATENATE($BK235,Names!$P$3,Dev!$DA$130),"")</f>
        <v>PRLTap-054_a</v>
      </c>
      <c r="CG235" s="13" t="str">
        <f>IF(ISNUMBER($A235),CONCATENATE($BK235,Names!$P$3,Dev!$DD$130),"")</f>
        <v>PRLTap-054_b</v>
      </c>
      <c r="CH235" s="13" t="str">
        <f>IF(ISNUMBER($A235),CONCATENATE($BK235,Names!$P$3,Dev!$DG$130),"")</f>
        <v>PRLTap-054_c</v>
      </c>
      <c r="CI235" s="13" t="str">
        <f>IF(ISNUMBER($A235),CONCATENATE($BK235,Names!$P$3,Dev!$DK$130),"")</f>
        <v>PRLTap-054_d</v>
      </c>
      <c r="CJ235" s="13" t="str">
        <f>IF(ISNUMBER($A235),CONCATENATE($BK235,Names!$P$3,Dev!$DN$130),"")</f>
        <v>PRLTap-054_e</v>
      </c>
      <c r="CK235" s="13" t="str">
        <f>IF(ISNUMBER($A235),CONCATENATE($BK235,Names!$P$3,Dev!$DQ$130),"")</f>
        <v>PRLTap-054_f</v>
      </c>
      <c r="CL235" s="13"/>
      <c r="CM235" s="13" t="str">
        <f>""</f>
        <v/>
      </c>
      <c r="CN235" s="13" t="str">
        <f>IF(ISNUMBER($A235),CONCATENATE($BB235,Names!$P$3,Dev!$CZ$48),"")</f>
        <v>PRLJB-054_a</v>
      </c>
      <c r="CO235" s="13" t="str">
        <f>IF(ISNUMBER($A235),CONCATENATE($BB235,Names!$P$3,Dev!$DF$48),"")</f>
        <v>PRLJB-054_cp</v>
      </c>
      <c r="CP235" s="13" t="str">
        <f>IF(ISNUMBER($A235),CONCATENATE($BB235,Names!$P$3,Dev!$DI$48),"")</f>
        <v>PRLJB-054_b</v>
      </c>
      <c r="CQ235" s="13" t="str">
        <f>IF(ISNUMBER($A235),CONCATENATE($BB235,Names!$P$3,Dev!$DM$48),"")</f>
        <v>PRLJB-054_m</v>
      </c>
      <c r="CR235" s="13" t="str">
        <f>IF(ISNUMBER($A235),CONCATENATE($BB235,Names!$P$3,Dev!$DV$48),"")</f>
        <v>PRLJB-054_n</v>
      </c>
      <c r="CS235" s="13" t="str">
        <f>IF(ISNUMBER($A235),CONCATENATE($BB235,Names!$P$3,Dev!$DZ$48),"")</f>
        <v>PRLJB-054_aa</v>
      </c>
      <c r="CT235" s="13" t="str">
        <f>IF(ISNUMBER($A235),CONCATENATE($BB235,Names!$P$3,Dev!$EI$48),"")</f>
        <v>PRLJB-054_ab</v>
      </c>
      <c r="CU235" s="13" t="str">
        <f>IF(ISNUMBER($A235),CONCATENATE($BB235,Names!$P$3,Dev!$FZ$48),"")</f>
        <v>PRLJB-054_am</v>
      </c>
      <c r="CV235" s="13" t="str">
        <f>IF(ISNUMBER($A235),CONCATENATE($BB235,Names!$P$3,Dev!$GI$48),"")</f>
        <v>PRLJB-054_an</v>
      </c>
      <c r="CW235" s="13" t="str">
        <f>IF(ISNUMBER($A235),CONCATENATE($BB235,Names!$P$3,Dev!$GM$48),"")</f>
        <v>PRLJB-054_++EH</v>
      </c>
      <c r="CX235" s="13"/>
      <c r="CY235" s="13" t="str">
        <f>IF(ISNUMBER($A235),CONCATENATE($BB235,Names!$P$3,Dev!$EM$48),"")</f>
        <v>PRLJB-054_g</v>
      </c>
      <c r="CZ235" s="13" t="str">
        <f>IF(ISNUMBER($A235),CONCATENATE($BB235,Names!$P$3,Dev!$EV$48),"")</f>
        <v>PRLJB-054_h</v>
      </c>
      <c r="DA235" s="13" t="str">
        <f>IF(ISNUMBER($A235),CONCATENATE($BB235,Names!$P$3,Dev!$EZ$48),"")</f>
        <v>PRLJB-054_s</v>
      </c>
      <c r="DB235" s="13" t="str">
        <f>IF(ISNUMBER($A235),CONCATENATE($BB235,Names!$P$3,Dev!$FI$48),"")</f>
        <v>PRLJB-054_t</v>
      </c>
      <c r="DC235" s="13" t="str">
        <f>IF(ISNUMBER($A235),CONCATENATE($BB235,Names!$P$3,Dev!$FM$48),"")</f>
        <v>PRLJB-054_ag</v>
      </c>
      <c r="DD235" s="13" t="str">
        <f>IF(ISNUMBER($A235),CONCATENATE($BB235,Names!$P$3,Dev!$FV$48),"")</f>
        <v>PRLJB-054_ah</v>
      </c>
      <c r="DE235" s="13" t="str">
        <f>IF(ISNUMBER($A235),CONCATENATE($BB235,Names!$P$3,Dev!$GP$48),"")</f>
        <v>PRLJB-054_++TE</v>
      </c>
      <c r="DI235" s="105">
        <f>COUNTIFS($DL$5:DL235,"&lt;&gt;"&amp;"")</f>
        <v>20</v>
      </c>
      <c r="DJ235" s="1198" t="str">
        <f t="shared" si="109"/>
        <v/>
      </c>
      <c r="DK235" s="1198" t="str">
        <f t="shared" si="110"/>
        <v/>
      </c>
      <c r="DL235" s="1198"/>
      <c r="DM235" s="1198" t="str">
        <f>IF($DL235="","",_xlfn.CONCAT(Names!$D$5,$AO235))</f>
        <v/>
      </c>
      <c r="DN235" s="1198" t="str">
        <f>IF($DL235="","",CONCATENATE(Names!$C$26,Names!$N$3,$DM235))</f>
        <v/>
      </c>
      <c r="DO235" s="1198" t="str">
        <f>IF($DL235="","",CONCATENATE(Names!$C$25,Names!$N$3,$DM235))</f>
        <v/>
      </c>
    </row>
    <row r="236" spans="1:119">
      <c r="A236" s="5"/>
      <c r="C236" s="1">
        <v>4.1349999999999998</v>
      </c>
      <c r="D236" s="1">
        <v>24</v>
      </c>
      <c r="E236">
        <f>$E$234+1</f>
        <v>126</v>
      </c>
      <c r="F236">
        <f t="shared" si="128"/>
        <v>0.99756405032621986</v>
      </c>
      <c r="G236" s="2">
        <f t="shared" ref="G236:G249" si="139">G235+F235*SUM(B235:C235)</f>
        <v>508.90724303600933</v>
      </c>
      <c r="H236" s="2">
        <f t="shared" ref="H236:H249" si="140">G236+F236*SUM(B236:C236)/2</f>
        <v>510.9697067100588</v>
      </c>
      <c r="J236" s="38"/>
      <c r="K236" s="58"/>
      <c r="L236" s="2" t="str">
        <f>IF(ISNUMBER(E236),VLOOKUP(C236,'TE,EHnames'!$B$4:$F$11,'TE,EHnames'!$C$2,FALSE),"")</f>
        <v>RST/10/50-2/1</v>
      </c>
      <c r="M236" s="2" t="str">
        <f>IF(ISNUMBER(E236),VLOOKUP(C236,'TE,EHnames'!$B$4:$F$11,'TE,EHnames'!$F$2,FALSE),"")</f>
        <v>PT100-3000</v>
      </c>
      <c r="O236" s="13" t="str">
        <f t="shared" si="127"/>
        <v/>
      </c>
      <c r="S236" t="str">
        <f>IFERROR(VLOOKUP(P236,Racks!$H$4:$M$30,6),"")</f>
        <v/>
      </c>
      <c r="V236" s="54">
        <f>COUNTIFS('Sec-Sub'!$K$4:$K$164,"&lt;="&amp;H236)</f>
        <v>136</v>
      </c>
      <c r="W236" s="54" t="str">
        <f>VLOOKUP(V236,'Sec-Sub'!$A$4:$C$164,2,FALSE)</f>
        <v>A2T</v>
      </c>
      <c r="X236" s="54" t="str">
        <f>VLOOKUP(V236,'Sec-Sub'!$A$4:$C$164,3,FALSE)</f>
        <v>020</v>
      </c>
      <c r="Y236" s="54" t="str">
        <f>CONCATENATE(X236,Names!$I$3)</f>
        <v>020PRL</v>
      </c>
      <c r="AC236" s="646"/>
      <c r="AD236" s="1825"/>
      <c r="AE236" s="660"/>
      <c r="AI236" s="1266" t="str">
        <f>IF(ISNUMBER(R236),CONCATENATE(Names!$C$3,R236),"")</f>
        <v/>
      </c>
      <c r="AK236" t="str">
        <f t="shared" si="129"/>
        <v/>
      </c>
      <c r="AL236">
        <f t="shared" si="131"/>
        <v>126</v>
      </c>
      <c r="AM236" t="str">
        <f t="shared" si="132"/>
        <v>A2T</v>
      </c>
      <c r="AN236" t="str">
        <f t="shared" si="133"/>
        <v>020PRL</v>
      </c>
      <c r="AO236" t="str">
        <f t="shared" si="134"/>
        <v>126</v>
      </c>
      <c r="AP236" t="str">
        <f>IF(ISNUMBER(E236),CONCATENATE(Names!$C$5,Names!$N$3,AO236),"")</f>
        <v>PRLRL-126</v>
      </c>
      <c r="AQ236" t="str">
        <f>IF(ISNUMBER(E236),CONCATENATE(Names!$D$5,AO236),"")</f>
        <v>L126</v>
      </c>
      <c r="AR236" t="str">
        <f>IF(ISNUMBER(E236),CONCATENATE(Names!$C$10,Names!$N$3,AQ236),"")</f>
        <v>PRLEH-L126</v>
      </c>
      <c r="AS236" t="str">
        <f>IF(ISNUMBER(E236),CONCATENATE(Names!$C$11,Names!$N$3,AQ236),"")</f>
        <v>PRLTE-L126</v>
      </c>
      <c r="AU236" s="13" t="str">
        <f t="shared" si="130"/>
        <v/>
      </c>
      <c r="AV236" t="str">
        <f t="shared" si="135"/>
        <v/>
      </c>
      <c r="AW236" t="str">
        <f t="shared" si="136"/>
        <v/>
      </c>
      <c r="AX236" t="str">
        <f t="shared" si="137"/>
        <v/>
      </c>
      <c r="AY236" t="str">
        <f t="shared" si="138"/>
        <v/>
      </c>
      <c r="AZ236" t="str">
        <f>IF(ISNUMBER(A236),CONCATENATE(Names!$C$6,Names!$N$3,AU236,A236),"")</f>
        <v/>
      </c>
      <c r="BA236" t="str">
        <f>IF(ISNUMBER(A236),CONCATENATE(Names!$C$7,Names!$N$3,AU236,A236),"")</f>
        <v/>
      </c>
      <c r="BB236" t="str">
        <f>IF(ISNUMBER(A236),CONCATENATE(Names!$C$8,Names!$N$3,AU236,A236),"")</f>
        <v/>
      </c>
      <c r="BC236" t="str">
        <f>IF(ISNUMBER(A236),CONCATENATE(Names!$D$6,AY236),"")</f>
        <v/>
      </c>
      <c r="BD236" t="str">
        <f>IF(ISNUMBER(A236),CONCATENATE(Names!$C$10,Names!$N$3,BC236),"")</f>
        <v/>
      </c>
      <c r="BE236" t="str">
        <f>IF(ISNUMBER(A236),CONCATENATE(Names!$C$11,Names!$N$3,BC236),"")</f>
        <v/>
      </c>
      <c r="BF236" t="str">
        <f>IF(ISNUMBER(A236),CONCATENATE(Names!$D$7,AY236),"")</f>
        <v/>
      </c>
      <c r="BG236" t="str">
        <f>IF(ISNUMBER(A236),CONCATENATE(Names!$C$10,Names!$N$3,BF236),"")</f>
        <v/>
      </c>
      <c r="BH236" t="str">
        <f>IF(ISNUMBER(A236),CONCATENATE(Names!$C$11,Names!$N$3,BF236),"")</f>
        <v/>
      </c>
      <c r="BI236" t="str">
        <f>IF(ISNUMBER(A236),CONCATENATE(Names!$C$12,Names!$N$3,BC236),"")</f>
        <v/>
      </c>
      <c r="BJ236" t="str">
        <f>IF(ISNUMBER(A236),CONCATENATE(Names!$C$24,Names!$N$3,AY236),"")</f>
        <v/>
      </c>
      <c r="BK236" t="str">
        <f>IF(ISNUMBER(A236),CONCATENATE(Names!$C$9,Names!$N$3,AY236),"")</f>
        <v/>
      </c>
      <c r="BS236" s="157"/>
      <c r="BT236" s="105">
        <f>COUNTIFS($BW$5:BW236,"&lt;&gt;"&amp;"")</f>
        <v>44</v>
      </c>
      <c r="BU236" s="103" t="str">
        <f t="shared" si="124"/>
        <v/>
      </c>
      <c r="BV236" s="103" t="str">
        <f t="shared" si="125"/>
        <v/>
      </c>
      <c r="BW236" s="103"/>
      <c r="BY236" t="str">
        <f>IF($BW236="","",CONCATENATE($BW236,Names!$N$3,$BX236))</f>
        <v/>
      </c>
      <c r="BZ236" s="157"/>
      <c r="CA236" s="13" t="str">
        <f>IF(ISNUMBER(A236),CONCATENATE(W236,Names!$H$3,Y236,Names!$J$3,Names!$K$3,Names!$L$3,BK236),"")</f>
        <v/>
      </c>
      <c r="CB236" s="13" t="str">
        <f>IF(ISNUMBER(A236),CONCATENATE(W236,Names!$H$3,Y236,Names!$J$3,Names!$K$3,Names!$L$3,BB236),"")</f>
        <v/>
      </c>
      <c r="CC236" s="13" t="str">
        <f>IF($BW236="","",CONCATENATE(W236,Names!$H$3,Y236,Names!$J$3,Names!$K$3,Names!$L$3,$BW236,Names!$N$3,$BX236))</f>
        <v/>
      </c>
      <c r="CF236" s="13" t="str">
        <f>IF(ISNUMBER($A236),CONCATENATE($BK236,Names!$P$3,Dev!$DA$130),"")</f>
        <v/>
      </c>
      <c r="CG236" s="13" t="str">
        <f>IF(ISNUMBER($A236),CONCATENATE($BK236,Names!$P$3,Dev!$DD$130),"")</f>
        <v/>
      </c>
      <c r="CH236" s="13" t="str">
        <f>IF(ISNUMBER($A236),CONCATENATE($BK236,Names!$P$3,Dev!$DG$130),"")</f>
        <v/>
      </c>
      <c r="CI236" s="13" t="str">
        <f>IF(ISNUMBER($A236),CONCATENATE($BK236,Names!$P$3,Dev!$DK$130),"")</f>
        <v/>
      </c>
      <c r="CJ236" s="13" t="str">
        <f>IF(ISNUMBER($A236),CONCATENATE($BK236,Names!$P$3,Dev!$DN$130),"")</f>
        <v/>
      </c>
      <c r="CK236" s="13" t="str">
        <f>IF(ISNUMBER($A236),CONCATENATE($BK236,Names!$P$3,Dev!$DQ$130),"")</f>
        <v/>
      </c>
      <c r="CL236" s="13"/>
      <c r="CM236" s="13" t="str">
        <f>""</f>
        <v/>
      </c>
      <c r="CN236" s="13" t="str">
        <f>IF(ISNUMBER($A236),CONCATENATE($BB236,Names!$P$3,Dev!$CZ$48),"")</f>
        <v/>
      </c>
      <c r="CO236" s="13" t="str">
        <f>IF(ISNUMBER($A236),CONCATENATE($BB236,Names!$P$3,Dev!$DF$48),"")</f>
        <v/>
      </c>
      <c r="CP236" s="13" t="str">
        <f>IF(ISNUMBER($A236),CONCATENATE($BB236,Names!$P$3,Dev!$DI$48),"")</f>
        <v/>
      </c>
      <c r="CQ236" s="13" t="str">
        <f>IF(ISNUMBER($A236),CONCATENATE($BB236,Names!$P$3,Dev!$DM$48),"")</f>
        <v/>
      </c>
      <c r="CR236" s="13" t="str">
        <f>IF(ISNUMBER($A236),CONCATENATE($BB236,Names!$P$3,Dev!$DV$48),"")</f>
        <v/>
      </c>
      <c r="CS236" s="13" t="str">
        <f>IF(ISNUMBER($A236),CONCATENATE($BB236,Names!$P$3,Dev!$DZ$48),"")</f>
        <v/>
      </c>
      <c r="CT236" s="13" t="str">
        <f>IF(ISNUMBER($A236),CONCATENATE($BB236,Names!$P$3,Dev!$EI$48),"")</f>
        <v/>
      </c>
      <c r="CU236" s="13" t="str">
        <f>IF(ISNUMBER($A236),CONCATENATE($BB236,Names!$P$3,Dev!$FZ$48),"")</f>
        <v/>
      </c>
      <c r="CV236" s="13" t="str">
        <f>IF(ISNUMBER($A236),CONCATENATE($BB236,Names!$P$3,Dev!$GI$48),"")</f>
        <v/>
      </c>
      <c r="CW236" s="13" t="str">
        <f>IF(ISNUMBER($A236),CONCATENATE($BB236,Names!$P$3,Dev!$GM$48),"")</f>
        <v/>
      </c>
      <c r="CX236" s="13"/>
      <c r="CY236" s="13" t="str">
        <f>IF(ISNUMBER($A236),CONCATENATE($BB236,Names!$P$3,Dev!$EM$48),"")</f>
        <v/>
      </c>
      <c r="CZ236" s="13" t="str">
        <f>IF(ISNUMBER($A236),CONCATENATE($BB236,Names!$P$3,Dev!$EV$48),"")</f>
        <v/>
      </c>
      <c r="DA236" s="13" t="str">
        <f>IF(ISNUMBER($A236),CONCATENATE($BB236,Names!$P$3,Dev!$EZ$48),"")</f>
        <v/>
      </c>
      <c r="DB236" s="13" t="str">
        <f>IF(ISNUMBER($A236),CONCATENATE($BB236,Names!$P$3,Dev!$FI$48),"")</f>
        <v/>
      </c>
      <c r="DC236" s="13" t="str">
        <f>IF(ISNUMBER($A236),CONCATENATE($BB236,Names!$P$3,Dev!$FM$48),"")</f>
        <v/>
      </c>
      <c r="DD236" s="13" t="str">
        <f>IF(ISNUMBER($A236),CONCATENATE($BB236,Names!$P$3,Dev!$FV$48),"")</f>
        <v/>
      </c>
      <c r="DE236" s="13" t="str">
        <f>IF(ISNUMBER($A236),CONCATENATE($BB236,Names!$P$3,Dev!$GP$48),"")</f>
        <v/>
      </c>
      <c r="DI236" s="105">
        <f>COUNTIFS($DL$5:DL236,"&lt;&gt;"&amp;"")</f>
        <v>20</v>
      </c>
      <c r="DJ236" s="1198" t="str">
        <f t="shared" si="109"/>
        <v/>
      </c>
      <c r="DK236" s="1198" t="str">
        <f t="shared" si="110"/>
        <v/>
      </c>
      <c r="DL236" s="1198"/>
      <c r="DM236" s="1198" t="str">
        <f>IF($DL236="","",_xlfn.CONCAT(Names!$D$5,$AO236))</f>
        <v/>
      </c>
      <c r="DN236" s="1198" t="str">
        <f>IF($DL236="","",CONCATENATE(Names!$C$26,Names!$N$3,$DM236))</f>
        <v/>
      </c>
      <c r="DO236" s="1198" t="str">
        <f>IF($DL236="","",CONCATENATE(Names!$C$25,Names!$N$3,$DM236))</f>
        <v/>
      </c>
    </row>
    <row r="237" spans="1:119" ht="13.5" thickBot="1">
      <c r="A237" s="5"/>
      <c r="C237" s="1">
        <v>4.1349999999999998</v>
      </c>
      <c r="D237" s="1">
        <v>50</v>
      </c>
      <c r="E237">
        <f>$E$236+1</f>
        <v>127</v>
      </c>
      <c r="F237">
        <f t="shared" ref="F237:F247" si="141">$C$2</f>
        <v>0.99756405032621986</v>
      </c>
      <c r="G237" s="2">
        <f t="shared" si="139"/>
        <v>513.03217038410821</v>
      </c>
      <c r="H237" s="2">
        <f t="shared" si="140"/>
        <v>515.09463405815768</v>
      </c>
      <c r="J237" s="38"/>
      <c r="K237" s="58"/>
      <c r="L237" s="2" t="str">
        <f>IF(ISNUMBER(E237),VLOOKUP(C237,'TE,EHnames'!$B$4:$F$11,'TE,EHnames'!$C$2,FALSE),"")</f>
        <v>RST/10/50-2/1</v>
      </c>
      <c r="M237" s="2" t="str">
        <f>IF(ISNUMBER(E237),VLOOKUP(C237,'TE,EHnames'!$B$4:$F$11,'TE,EHnames'!$F$2,FALSE),"")</f>
        <v>PT100-3000</v>
      </c>
      <c r="O237" s="13" t="str">
        <f t="shared" si="127"/>
        <v/>
      </c>
      <c r="S237" t="str">
        <f>IFERROR(VLOOKUP(P237,Racks!$H$4:$M$30,6),"")</f>
        <v/>
      </c>
      <c r="V237" s="54">
        <f>COUNTIFS('Sec-Sub'!$K$4:$K$164,"&lt;="&amp;H237)</f>
        <v>137</v>
      </c>
      <c r="W237" s="54" t="str">
        <f>VLOOKUP(V237,'Sec-Sub'!$A$4:$C$164,2,FALSE)</f>
        <v>A2T</v>
      </c>
      <c r="X237" s="54" t="str">
        <f>VLOOKUP(V237,'Sec-Sub'!$A$4:$C$164,3,FALSE)</f>
        <v>030</v>
      </c>
      <c r="Y237" s="54" t="str">
        <f>CONCATENATE(X237,Names!$I$3)</f>
        <v>030PRL</v>
      </c>
      <c r="AC237" s="646"/>
      <c r="AD237" s="1824"/>
      <c r="AE237" s="662"/>
      <c r="AF237">
        <v>1</v>
      </c>
      <c r="AI237" s="1266" t="str">
        <f>IF(ISNUMBER(R237),CONCATENATE(Names!$C$3,R237),"")</f>
        <v/>
      </c>
      <c r="AK237" t="str">
        <f t="shared" si="129"/>
        <v/>
      </c>
      <c r="AL237">
        <f t="shared" si="131"/>
        <v>127</v>
      </c>
      <c r="AM237" t="str">
        <f t="shared" si="132"/>
        <v>A2T</v>
      </c>
      <c r="AN237" t="str">
        <f t="shared" si="133"/>
        <v>030PRL</v>
      </c>
      <c r="AO237" t="str">
        <f t="shared" si="134"/>
        <v>127</v>
      </c>
      <c r="AP237" t="str">
        <f>IF(ISNUMBER(E237),CONCATENATE(Names!$C$5,Names!$N$3,AO237),"")</f>
        <v>PRLRL-127</v>
      </c>
      <c r="AQ237" t="str">
        <f>IF(ISNUMBER(E237),CONCATENATE(Names!$D$5,AO237),"")</f>
        <v>L127</v>
      </c>
      <c r="AR237" t="str">
        <f>IF(ISNUMBER(E237),CONCATENATE(Names!$C$10,Names!$N$3,AQ237),"")</f>
        <v>PRLEH-L127</v>
      </c>
      <c r="AS237" t="str">
        <f>IF(ISNUMBER(E237),CONCATENATE(Names!$C$11,Names!$N$3,AQ237),"")</f>
        <v>PRLTE-L127</v>
      </c>
      <c r="AU237" s="13" t="str">
        <f t="shared" si="130"/>
        <v/>
      </c>
      <c r="AV237" t="str">
        <f t="shared" si="135"/>
        <v/>
      </c>
      <c r="AW237" t="str">
        <f t="shared" si="136"/>
        <v/>
      </c>
      <c r="AX237" t="str">
        <f t="shared" si="137"/>
        <v/>
      </c>
      <c r="AY237" t="str">
        <f t="shared" si="138"/>
        <v/>
      </c>
      <c r="AZ237" t="str">
        <f>IF(ISNUMBER(A237),CONCATENATE(Names!$C$6,Names!$N$3,AU237,A237),"")</f>
        <v/>
      </c>
      <c r="BA237" t="str">
        <f>IF(ISNUMBER(A237),CONCATENATE(Names!$C$7,Names!$N$3,AU237,A237),"")</f>
        <v/>
      </c>
      <c r="BB237" t="str">
        <f>IF(ISNUMBER(A237),CONCATENATE(Names!$C$8,Names!$N$3,AU237,A237),"")</f>
        <v/>
      </c>
      <c r="BC237" t="str">
        <f>IF(ISNUMBER(A237),CONCATENATE(Names!$D$6,AY237),"")</f>
        <v/>
      </c>
      <c r="BD237" t="str">
        <f>IF(ISNUMBER(A237),CONCATENATE(Names!$C$10,Names!$N$3,BC237),"")</f>
        <v/>
      </c>
      <c r="BE237" t="str">
        <f>IF(ISNUMBER(A237),CONCATENATE(Names!$C$11,Names!$N$3,BC237),"")</f>
        <v/>
      </c>
      <c r="BF237" t="str">
        <f>IF(ISNUMBER(A237),CONCATENATE(Names!$D$7,AY237),"")</f>
        <v/>
      </c>
      <c r="BG237" t="str">
        <f>IF(ISNUMBER(A237),CONCATENATE(Names!$C$10,Names!$N$3,BF237),"")</f>
        <v/>
      </c>
      <c r="BH237" t="str">
        <f>IF(ISNUMBER(A237),CONCATENATE(Names!$C$11,Names!$N$3,BF237),"")</f>
        <v/>
      </c>
      <c r="BI237" t="str">
        <f>IF(ISNUMBER(A237),CONCATENATE(Names!$C$12,Names!$N$3,BC237),"")</f>
        <v/>
      </c>
      <c r="BJ237" t="str">
        <f>IF(ISNUMBER(A237),CONCATENATE(Names!$C$24,Names!$N$3,AY237),"")</f>
        <v/>
      </c>
      <c r="BK237" t="str">
        <f>IF(ISNUMBER(A237),CONCATENATE(Names!$C$9,Names!$N$3,AY237),"")</f>
        <v/>
      </c>
      <c r="BS237" s="157"/>
      <c r="BT237" s="105">
        <f>COUNTIFS($BW$5:BW237,"&lt;&gt;"&amp;"")</f>
        <v>44</v>
      </c>
      <c r="BU237" s="103" t="str">
        <f t="shared" si="124"/>
        <v/>
      </c>
      <c r="BV237" s="103" t="str">
        <f t="shared" si="125"/>
        <v/>
      </c>
      <c r="BW237" s="103"/>
      <c r="BY237" t="str">
        <f>IF($BW237="","",CONCATENATE($BW237,Names!$N$3,$BX237))</f>
        <v/>
      </c>
      <c r="BZ237" s="157"/>
      <c r="CA237" s="13" t="str">
        <f>IF(ISNUMBER(A237),CONCATENATE(W237,Names!$H$3,Y237,Names!$J$3,Names!$K$3,Names!$L$3,BK237),"")</f>
        <v/>
      </c>
      <c r="CB237" s="13" t="str">
        <f>IF(ISNUMBER(A237),CONCATENATE(W237,Names!$H$3,Y237,Names!$J$3,Names!$K$3,Names!$L$3,BB237),"")</f>
        <v/>
      </c>
      <c r="CC237" s="13" t="str">
        <f>IF($BW237="","",CONCATENATE(W237,Names!$H$3,Y237,Names!$J$3,Names!$K$3,Names!$L$3,$BW237,Names!$N$3,$BX237))</f>
        <v/>
      </c>
      <c r="CF237" s="13" t="str">
        <f>IF(ISNUMBER($A237),CONCATENATE($BK237,Names!$P$3,Dev!$DA$130),"")</f>
        <v/>
      </c>
      <c r="CG237" s="13" t="str">
        <f>IF(ISNUMBER($A237),CONCATENATE($BK237,Names!$P$3,Dev!$DD$130),"")</f>
        <v/>
      </c>
      <c r="CH237" s="13" t="str">
        <f>IF(ISNUMBER($A237),CONCATENATE($BK237,Names!$P$3,Dev!$DG$130),"")</f>
        <v/>
      </c>
      <c r="CI237" s="13" t="str">
        <f>IF(ISNUMBER($A237),CONCATENATE($BK237,Names!$P$3,Dev!$DK$130),"")</f>
        <v/>
      </c>
      <c r="CJ237" s="13" t="str">
        <f>IF(ISNUMBER($A237),CONCATENATE($BK237,Names!$P$3,Dev!$DN$130),"")</f>
        <v/>
      </c>
      <c r="CK237" s="13" t="str">
        <f>IF(ISNUMBER($A237),CONCATENATE($BK237,Names!$P$3,Dev!$DQ$130),"")</f>
        <v/>
      </c>
      <c r="CL237" s="13"/>
      <c r="CM237" s="13" t="str">
        <f>""</f>
        <v/>
      </c>
      <c r="CN237" s="13" t="str">
        <f>IF(ISNUMBER($A237),CONCATENATE($BB237,Names!$P$3,Dev!$CZ$48),"")</f>
        <v/>
      </c>
      <c r="CO237" s="13" t="str">
        <f>IF(ISNUMBER($A237),CONCATENATE($BB237,Names!$P$3,Dev!$DF$48),"")</f>
        <v/>
      </c>
      <c r="CP237" s="13" t="str">
        <f>IF(ISNUMBER($A237),CONCATENATE($BB237,Names!$P$3,Dev!$DI$48),"")</f>
        <v/>
      </c>
      <c r="CQ237" s="13" t="str">
        <f>IF(ISNUMBER($A237),CONCATENATE($BB237,Names!$P$3,Dev!$DM$48),"")</f>
        <v/>
      </c>
      <c r="CR237" s="13" t="str">
        <f>IF(ISNUMBER($A237),CONCATENATE($BB237,Names!$P$3,Dev!$DV$48),"")</f>
        <v/>
      </c>
      <c r="CS237" s="13" t="str">
        <f>IF(ISNUMBER($A237),CONCATENATE($BB237,Names!$P$3,Dev!$DZ$48),"")</f>
        <v/>
      </c>
      <c r="CT237" s="13" t="str">
        <f>IF(ISNUMBER($A237),CONCATENATE($BB237,Names!$P$3,Dev!$EI$48),"")</f>
        <v/>
      </c>
      <c r="CU237" s="13" t="str">
        <f>IF(ISNUMBER($A237),CONCATENATE($BB237,Names!$P$3,Dev!$FZ$48),"")</f>
        <v/>
      </c>
      <c r="CV237" s="13" t="str">
        <f>IF(ISNUMBER($A237),CONCATENATE($BB237,Names!$P$3,Dev!$GI$48),"")</f>
        <v/>
      </c>
      <c r="CW237" s="13" t="str">
        <f>IF(ISNUMBER($A237),CONCATENATE($BB237,Names!$P$3,Dev!$GM$48),"")</f>
        <v/>
      </c>
      <c r="CX237" s="13"/>
      <c r="CY237" s="13" t="str">
        <f>IF(ISNUMBER($A237),CONCATENATE($BB237,Names!$P$3,Dev!$EM$48),"")</f>
        <v/>
      </c>
      <c r="CZ237" s="13" t="str">
        <f>IF(ISNUMBER($A237),CONCATENATE($BB237,Names!$P$3,Dev!$EV$48),"")</f>
        <v/>
      </c>
      <c r="DA237" s="13" t="str">
        <f>IF(ISNUMBER($A237),CONCATENATE($BB237,Names!$P$3,Dev!$EZ$48),"")</f>
        <v/>
      </c>
      <c r="DB237" s="13" t="str">
        <f>IF(ISNUMBER($A237),CONCATENATE($BB237,Names!$P$3,Dev!$FI$48),"")</f>
        <v/>
      </c>
      <c r="DC237" s="13" t="str">
        <f>IF(ISNUMBER($A237),CONCATENATE($BB237,Names!$P$3,Dev!$FM$48),"")</f>
        <v/>
      </c>
      <c r="DD237" s="13" t="str">
        <f>IF(ISNUMBER($A237),CONCATENATE($BB237,Names!$P$3,Dev!$FV$48),"")</f>
        <v/>
      </c>
      <c r="DE237" s="13" t="str">
        <f>IF(ISNUMBER($A237),CONCATENATE($BB237,Names!$P$3,Dev!$GP$48),"")</f>
        <v/>
      </c>
      <c r="DI237" s="105">
        <f>COUNTIFS($DL$5:DL237,"&lt;&gt;"&amp;"")</f>
        <v>21</v>
      </c>
      <c r="DJ237" s="1198" t="str">
        <f t="shared" si="109"/>
        <v>A2T</v>
      </c>
      <c r="DK237" s="1198" t="str">
        <f t="shared" si="110"/>
        <v>030PRL</v>
      </c>
      <c r="DL237" s="1198" t="str">
        <f>"-&gt;"</f>
        <v>-&gt;</v>
      </c>
      <c r="DM237" s="1198" t="str">
        <f>IF($DL237="","",_xlfn.CONCAT(Names!$D$5,$AO237))</f>
        <v>L127</v>
      </c>
      <c r="DN237" s="1198" t="str">
        <f>IF($DL237="","",CONCATENATE(Names!$C$26,Names!$N$3,$DM237))</f>
        <v>PRLEHC-L127</v>
      </c>
      <c r="DO237" s="1198" t="str">
        <f>IF($DL237="","",CONCATENATE(Names!$C$25,Names!$N$3,$DM237))</f>
        <v>PRLTEC-L127</v>
      </c>
    </row>
    <row r="238" spans="1:119">
      <c r="A238" s="5"/>
      <c r="C238" s="1">
        <v>4.1349999999999998</v>
      </c>
      <c r="D238" s="1">
        <v>50</v>
      </c>
      <c r="E238">
        <f t="shared" ref="E238:E239" si="142">E237+1</f>
        <v>128</v>
      </c>
      <c r="F238">
        <f t="shared" si="141"/>
        <v>0.99756405032621986</v>
      </c>
      <c r="G238" s="2">
        <f t="shared" si="139"/>
        <v>517.15709773220715</v>
      </c>
      <c r="H238" s="2">
        <f t="shared" si="140"/>
        <v>519.21956140625662</v>
      </c>
      <c r="J238" s="38"/>
      <c r="K238" s="58"/>
      <c r="L238" s="2" t="str">
        <f>IF(ISNUMBER(E238),VLOOKUP(C238,'TE,EHnames'!$B$4:$F$11,'TE,EHnames'!$C$2,FALSE),"")</f>
        <v>RST/10/50-2/1</v>
      </c>
      <c r="M238" s="2" t="str">
        <f>IF(ISNUMBER(E238),VLOOKUP(C238,'TE,EHnames'!$B$4:$F$11,'TE,EHnames'!$F$2,FALSE),"")</f>
        <v>PT100-3000</v>
      </c>
      <c r="O238" s="13" t="str">
        <f t="shared" si="127"/>
        <v/>
      </c>
      <c r="S238" t="str">
        <f>IFERROR(VLOOKUP(P238,Racks!$H$4:$M$30,6),"")</f>
        <v/>
      </c>
      <c r="V238" s="54">
        <f>COUNTIFS('Sec-Sub'!$K$4:$K$164,"&lt;="&amp;H238)</f>
        <v>137</v>
      </c>
      <c r="W238" s="54" t="str">
        <f>VLOOKUP(V238,'Sec-Sub'!$A$4:$C$164,2,FALSE)</f>
        <v>A2T</v>
      </c>
      <c r="X238" s="54" t="str">
        <f>VLOOKUP(V238,'Sec-Sub'!$A$4:$C$164,3,FALSE)</f>
        <v>030</v>
      </c>
      <c r="Y238" s="54" t="str">
        <f>CONCATENATE(X238,Names!$I$3)</f>
        <v>030PRL</v>
      </c>
      <c r="AC238" s="646"/>
      <c r="AD238" s="1821">
        <v>1</v>
      </c>
      <c r="AE238" s="659"/>
      <c r="AF238">
        <v>1</v>
      </c>
      <c r="AI238" s="1266" t="str">
        <f>IF(ISNUMBER(R238),CONCATENATE(Names!$C$3,R238),"")</f>
        <v/>
      </c>
      <c r="AK238" t="str">
        <f t="shared" si="129"/>
        <v/>
      </c>
      <c r="AL238">
        <f t="shared" si="131"/>
        <v>128</v>
      </c>
      <c r="AM238" t="str">
        <f t="shared" si="132"/>
        <v>A2T</v>
      </c>
      <c r="AN238" t="str">
        <f t="shared" si="133"/>
        <v>030PRL</v>
      </c>
      <c r="AO238" t="str">
        <f t="shared" si="134"/>
        <v>128</v>
      </c>
      <c r="AP238" t="str">
        <f>IF(ISNUMBER(E238),CONCATENATE(Names!$C$5,Names!$N$3,AO238),"")</f>
        <v>PRLRL-128</v>
      </c>
      <c r="AQ238" t="str">
        <f>IF(ISNUMBER(E238),CONCATENATE(Names!$D$5,AO238),"")</f>
        <v>L128</v>
      </c>
      <c r="AR238" t="str">
        <f>IF(ISNUMBER(E238),CONCATENATE(Names!$C$10,Names!$N$3,AQ238),"")</f>
        <v>PRLEH-L128</v>
      </c>
      <c r="AS238" t="str">
        <f>IF(ISNUMBER(E238),CONCATENATE(Names!$C$11,Names!$N$3,AQ238),"")</f>
        <v>PRLTE-L128</v>
      </c>
      <c r="AU238" s="13" t="str">
        <f t="shared" si="130"/>
        <v/>
      </c>
      <c r="AV238" t="str">
        <f t="shared" si="135"/>
        <v/>
      </c>
      <c r="AW238" t="str">
        <f t="shared" si="136"/>
        <v/>
      </c>
      <c r="AX238" t="str">
        <f t="shared" si="137"/>
        <v/>
      </c>
      <c r="AY238" t="str">
        <f t="shared" si="138"/>
        <v/>
      </c>
      <c r="AZ238" t="str">
        <f>IF(ISNUMBER(A238),CONCATENATE(Names!$C$6,Names!$N$3,AU238,A238),"")</f>
        <v/>
      </c>
      <c r="BA238" t="str">
        <f>IF(ISNUMBER(A238),CONCATENATE(Names!$C$7,Names!$N$3,AU238,A238),"")</f>
        <v/>
      </c>
      <c r="BB238" t="str">
        <f>IF(ISNUMBER(A238),CONCATENATE(Names!$C$8,Names!$N$3,AU238,A238),"")</f>
        <v/>
      </c>
      <c r="BC238" t="str">
        <f>IF(ISNUMBER(A238),CONCATENATE(Names!$D$6,AY238),"")</f>
        <v/>
      </c>
      <c r="BD238" t="str">
        <f>IF(ISNUMBER(A238),CONCATENATE(Names!$C$10,Names!$N$3,BC238),"")</f>
        <v/>
      </c>
      <c r="BE238" t="str">
        <f>IF(ISNUMBER(A238),CONCATENATE(Names!$C$11,Names!$N$3,BC238),"")</f>
        <v/>
      </c>
      <c r="BF238" t="str">
        <f>IF(ISNUMBER(A238),CONCATENATE(Names!$D$7,AY238),"")</f>
        <v/>
      </c>
      <c r="BG238" t="str">
        <f>IF(ISNUMBER(A238),CONCATENATE(Names!$C$10,Names!$N$3,BF238),"")</f>
        <v/>
      </c>
      <c r="BH238" t="str">
        <f>IF(ISNUMBER(A238),CONCATENATE(Names!$C$11,Names!$N$3,BF238),"")</f>
        <v/>
      </c>
      <c r="BI238" t="str">
        <f>IF(ISNUMBER(A238),CONCATENATE(Names!$C$12,Names!$N$3,BC238),"")</f>
        <v/>
      </c>
      <c r="BJ238" t="str">
        <f>IF(ISNUMBER(A238),CONCATENATE(Names!$C$24,Names!$N$3,AY238),"")</f>
        <v/>
      </c>
      <c r="BK238" t="str">
        <f>IF(ISNUMBER(A238),CONCATENATE(Names!$C$9,Names!$N$3,AY238),"")</f>
        <v/>
      </c>
      <c r="BS238" s="157"/>
      <c r="BT238" s="105">
        <f>COUNTIFS($BW$5:BW238,"&lt;&gt;"&amp;"")</f>
        <v>44</v>
      </c>
      <c r="BU238" s="103" t="str">
        <f t="shared" si="124"/>
        <v/>
      </c>
      <c r="BV238" s="103" t="str">
        <f t="shared" si="125"/>
        <v/>
      </c>
      <c r="BW238" s="103"/>
      <c r="BY238" t="str">
        <f>IF($BW238="","",CONCATENATE($BW238,Names!$N$3,$BX238))</f>
        <v/>
      </c>
      <c r="BZ238" s="157"/>
      <c r="CA238" s="13" t="str">
        <f>IF(ISNUMBER(A238),CONCATENATE(W238,Names!$H$3,Y238,Names!$J$3,Names!$K$3,Names!$L$3,BK238),"")</f>
        <v/>
      </c>
      <c r="CB238" s="13" t="str">
        <f>IF(ISNUMBER(A238),CONCATENATE(W238,Names!$H$3,Y238,Names!$J$3,Names!$K$3,Names!$L$3,BB238),"")</f>
        <v/>
      </c>
      <c r="CC238" s="13" t="str">
        <f>IF($BW238="","",CONCATENATE(W238,Names!$H$3,Y238,Names!$J$3,Names!$K$3,Names!$L$3,$BW238,Names!$N$3,$BX238))</f>
        <v/>
      </c>
      <c r="CF238" s="13" t="str">
        <f>IF(ISNUMBER($A238),CONCATENATE($BK238,Names!$P$3,Dev!$DA$130),"")</f>
        <v/>
      </c>
      <c r="CG238" s="13" t="str">
        <f>IF(ISNUMBER($A238),CONCATENATE($BK238,Names!$P$3,Dev!$DD$130),"")</f>
        <v/>
      </c>
      <c r="CH238" s="13" t="str">
        <f>IF(ISNUMBER($A238),CONCATENATE($BK238,Names!$P$3,Dev!$DG$130),"")</f>
        <v/>
      </c>
      <c r="CI238" s="13" t="str">
        <f>IF(ISNUMBER($A238),CONCATENATE($BK238,Names!$P$3,Dev!$DK$130),"")</f>
        <v/>
      </c>
      <c r="CJ238" s="13" t="str">
        <f>IF(ISNUMBER($A238),CONCATENATE($BK238,Names!$P$3,Dev!$DN$130),"")</f>
        <v/>
      </c>
      <c r="CK238" s="13" t="str">
        <f>IF(ISNUMBER($A238),CONCATENATE($BK238,Names!$P$3,Dev!$DQ$130),"")</f>
        <v/>
      </c>
      <c r="CL238" s="13"/>
      <c r="CM238" s="13" t="str">
        <f>""</f>
        <v/>
      </c>
      <c r="CN238" s="13" t="str">
        <f>IF(ISNUMBER($A238),CONCATENATE($BB238,Names!$P$3,Dev!$CZ$48),"")</f>
        <v/>
      </c>
      <c r="CO238" s="13" t="str">
        <f>IF(ISNUMBER($A238),CONCATENATE($BB238,Names!$P$3,Dev!$DF$48),"")</f>
        <v/>
      </c>
      <c r="CP238" s="13" t="str">
        <f>IF(ISNUMBER($A238),CONCATENATE($BB238,Names!$P$3,Dev!$DI$48),"")</f>
        <v/>
      </c>
      <c r="CQ238" s="13" t="str">
        <f>IF(ISNUMBER($A238),CONCATENATE($BB238,Names!$P$3,Dev!$DM$48),"")</f>
        <v/>
      </c>
      <c r="CR238" s="13" t="str">
        <f>IF(ISNUMBER($A238),CONCATENATE($BB238,Names!$P$3,Dev!$DV$48),"")</f>
        <v/>
      </c>
      <c r="CS238" s="13" t="str">
        <f>IF(ISNUMBER($A238),CONCATENATE($BB238,Names!$P$3,Dev!$DZ$48),"")</f>
        <v/>
      </c>
      <c r="CT238" s="13" t="str">
        <f>IF(ISNUMBER($A238),CONCATENATE($BB238,Names!$P$3,Dev!$EI$48),"")</f>
        <v/>
      </c>
      <c r="CU238" s="13" t="str">
        <f>IF(ISNUMBER($A238),CONCATENATE($BB238,Names!$P$3,Dev!$FZ$48),"")</f>
        <v/>
      </c>
      <c r="CV238" s="13" t="str">
        <f>IF(ISNUMBER($A238),CONCATENATE($BB238,Names!$P$3,Dev!$GI$48),"")</f>
        <v/>
      </c>
      <c r="CW238" s="13" t="str">
        <f>IF(ISNUMBER($A238),CONCATENATE($BB238,Names!$P$3,Dev!$GM$48),"")</f>
        <v/>
      </c>
      <c r="CX238" s="13"/>
      <c r="CY238" s="13" t="str">
        <f>IF(ISNUMBER($A238),CONCATENATE($BB238,Names!$P$3,Dev!$EM$48),"")</f>
        <v/>
      </c>
      <c r="CZ238" s="13" t="str">
        <f>IF(ISNUMBER($A238),CONCATENATE($BB238,Names!$P$3,Dev!$EV$48),"")</f>
        <v/>
      </c>
      <c r="DA238" s="13" t="str">
        <f>IF(ISNUMBER($A238),CONCATENATE($BB238,Names!$P$3,Dev!$EZ$48),"")</f>
        <v/>
      </c>
      <c r="DB238" s="13" t="str">
        <f>IF(ISNUMBER($A238),CONCATENATE($BB238,Names!$P$3,Dev!$FI$48),"")</f>
        <v/>
      </c>
      <c r="DC238" s="13" t="str">
        <f>IF(ISNUMBER($A238),CONCATENATE($BB238,Names!$P$3,Dev!$FM$48),"")</f>
        <v/>
      </c>
      <c r="DD238" s="13" t="str">
        <f>IF(ISNUMBER($A238),CONCATENATE($BB238,Names!$P$3,Dev!$FV$48),"")</f>
        <v/>
      </c>
      <c r="DE238" s="13" t="str">
        <f>IF(ISNUMBER($A238),CONCATENATE($BB238,Names!$P$3,Dev!$GP$48),"")</f>
        <v/>
      </c>
      <c r="DI238" s="105">
        <f>COUNTIFS($DL$5:DL238,"&lt;&gt;"&amp;"")</f>
        <v>22</v>
      </c>
      <c r="DJ238" s="1198" t="str">
        <f t="shared" si="109"/>
        <v>A2T</v>
      </c>
      <c r="DK238" s="1198" t="str">
        <f t="shared" si="110"/>
        <v>030PRL</v>
      </c>
      <c r="DL238" s="1198" t="str">
        <f>"-&gt;"</f>
        <v>-&gt;</v>
      </c>
      <c r="DM238" s="1198" t="str">
        <f>IF($DL238="","",_xlfn.CONCAT(Names!$D$5,$AO238))</f>
        <v>L128</v>
      </c>
      <c r="DN238" s="1198" t="str">
        <f>IF($DL238="","",CONCATENATE(Names!$C$26,Names!$N$3,$DM238))</f>
        <v>PRLEHC-L128</v>
      </c>
      <c r="DO238" s="1198" t="str">
        <f>IF($DL238="","",CONCATENATE(Names!$C$25,Names!$N$3,$DM238))</f>
        <v>PRLTEC-L128</v>
      </c>
    </row>
    <row r="239" spans="1:119">
      <c r="A239" s="5"/>
      <c r="C239" s="1">
        <v>4.1349999999999998</v>
      </c>
      <c r="D239" s="1">
        <v>50</v>
      </c>
      <c r="E239">
        <f t="shared" si="142"/>
        <v>129</v>
      </c>
      <c r="F239">
        <f t="shared" si="141"/>
        <v>0.99756405032621986</v>
      </c>
      <c r="G239" s="2">
        <f t="shared" si="139"/>
        <v>521.28202508030608</v>
      </c>
      <c r="H239" s="2">
        <f t="shared" si="140"/>
        <v>523.34448875435555</v>
      </c>
      <c r="J239" s="38"/>
      <c r="K239" s="58"/>
      <c r="L239" s="2" t="str">
        <f>IF(ISNUMBER(E239),VLOOKUP(C239,'TE,EHnames'!$B$4:$F$11,'TE,EHnames'!$C$2,FALSE),"")</f>
        <v>RST/10/50-2/1</v>
      </c>
      <c r="M239" s="2" t="str">
        <f>IF(ISNUMBER(E239),VLOOKUP(C239,'TE,EHnames'!$B$4:$F$11,'TE,EHnames'!$F$2,FALSE),"")</f>
        <v>PT100-3000</v>
      </c>
      <c r="O239" s="13" t="str">
        <f t="shared" si="127"/>
        <v/>
      </c>
      <c r="S239" t="str">
        <f>IFERROR(VLOOKUP(P239,Racks!$H$4:$M$30,6),"")</f>
        <v/>
      </c>
      <c r="V239" s="54">
        <f>COUNTIFS('Sec-Sub'!$K$4:$K$164,"&lt;="&amp;H239)</f>
        <v>138</v>
      </c>
      <c r="W239" s="54" t="str">
        <f>VLOOKUP(V239,'Sec-Sub'!$A$4:$C$164,2,FALSE)</f>
        <v>A2T</v>
      </c>
      <c r="X239" s="54" t="str">
        <f>VLOOKUP(V239,'Sec-Sub'!$A$4:$C$164,3,FALSE)</f>
        <v>030</v>
      </c>
      <c r="Y239" s="54" t="str">
        <f>CONCATENATE(X239,Names!$I$3)</f>
        <v>030PRL</v>
      </c>
      <c r="AC239" s="646"/>
      <c r="AD239" s="1822"/>
      <c r="AE239" s="660"/>
      <c r="AF239">
        <v>1</v>
      </c>
      <c r="AI239" s="1266" t="str">
        <f>IF(ISNUMBER(R239),CONCATENATE(Names!$C$3,R239),"")</f>
        <v/>
      </c>
      <c r="AK239" t="str">
        <f t="shared" si="129"/>
        <v/>
      </c>
      <c r="AL239">
        <f t="shared" si="131"/>
        <v>129</v>
      </c>
      <c r="AM239" t="str">
        <f t="shared" si="132"/>
        <v>A2T</v>
      </c>
      <c r="AN239" t="str">
        <f t="shared" si="133"/>
        <v>030PRL</v>
      </c>
      <c r="AO239" t="str">
        <f t="shared" si="134"/>
        <v>129</v>
      </c>
      <c r="AP239" t="str">
        <f>IF(ISNUMBER(E239),CONCATENATE(Names!$C$5,Names!$N$3,AO239),"")</f>
        <v>PRLRL-129</v>
      </c>
      <c r="AQ239" t="str">
        <f>IF(ISNUMBER(E239),CONCATENATE(Names!$D$5,AO239),"")</f>
        <v>L129</v>
      </c>
      <c r="AR239" t="str">
        <f>IF(ISNUMBER(E239),CONCATENATE(Names!$C$10,Names!$N$3,AQ239),"")</f>
        <v>PRLEH-L129</v>
      </c>
      <c r="AS239" t="str">
        <f>IF(ISNUMBER(E239),CONCATENATE(Names!$C$11,Names!$N$3,AQ239),"")</f>
        <v>PRLTE-L129</v>
      </c>
      <c r="AU239" s="13" t="str">
        <f t="shared" si="130"/>
        <v/>
      </c>
      <c r="AV239" t="str">
        <f t="shared" si="135"/>
        <v/>
      </c>
      <c r="AW239" t="str">
        <f t="shared" si="136"/>
        <v/>
      </c>
      <c r="AX239" t="str">
        <f t="shared" si="137"/>
        <v/>
      </c>
      <c r="AY239" t="str">
        <f t="shared" si="138"/>
        <v/>
      </c>
      <c r="AZ239" t="str">
        <f>IF(ISNUMBER(A239),CONCATENATE(Names!$C$6,Names!$N$3,AU239,A239),"")</f>
        <v/>
      </c>
      <c r="BA239" t="str">
        <f>IF(ISNUMBER(A239),CONCATENATE(Names!$C$7,Names!$N$3,AU239,A239),"")</f>
        <v/>
      </c>
      <c r="BB239" t="str">
        <f>IF(ISNUMBER(A239),CONCATENATE(Names!$C$8,Names!$N$3,AU239,A239),"")</f>
        <v/>
      </c>
      <c r="BC239" t="str">
        <f>IF(ISNUMBER(A239),CONCATENATE(Names!$D$6,AY239),"")</f>
        <v/>
      </c>
      <c r="BD239" t="str">
        <f>IF(ISNUMBER(A239),CONCATENATE(Names!$C$10,Names!$N$3,BC239),"")</f>
        <v/>
      </c>
      <c r="BE239" t="str">
        <f>IF(ISNUMBER(A239),CONCATENATE(Names!$C$11,Names!$N$3,BC239),"")</f>
        <v/>
      </c>
      <c r="BF239" t="str">
        <f>IF(ISNUMBER(A239),CONCATENATE(Names!$D$7,AY239),"")</f>
        <v/>
      </c>
      <c r="BG239" t="str">
        <f>IF(ISNUMBER(A239),CONCATENATE(Names!$C$10,Names!$N$3,BF239),"")</f>
        <v/>
      </c>
      <c r="BH239" t="str">
        <f>IF(ISNUMBER(A239),CONCATENATE(Names!$C$11,Names!$N$3,BF239),"")</f>
        <v/>
      </c>
      <c r="BI239" t="str">
        <f>IF(ISNUMBER(A239),CONCATENATE(Names!$C$12,Names!$N$3,BC239),"")</f>
        <v/>
      </c>
      <c r="BJ239" t="str">
        <f>IF(ISNUMBER(A239),CONCATENATE(Names!$C$24,Names!$N$3,AY239),"")</f>
        <v/>
      </c>
      <c r="BK239" t="str">
        <f>IF(ISNUMBER(A239),CONCATENATE(Names!$C$9,Names!$N$3,AY239),"")</f>
        <v/>
      </c>
      <c r="BS239" s="157"/>
      <c r="BT239" s="105">
        <f>COUNTIFS($BW$5:BW239,"&lt;&gt;"&amp;"")</f>
        <v>44</v>
      </c>
      <c r="BU239" s="103" t="str">
        <f t="shared" si="124"/>
        <v/>
      </c>
      <c r="BV239" s="103" t="str">
        <f t="shared" si="125"/>
        <v/>
      </c>
      <c r="BW239" s="103"/>
      <c r="BY239" t="str">
        <f>IF($BW239="","",CONCATENATE($BW239,Names!$N$3,$BX239))</f>
        <v/>
      </c>
      <c r="BZ239" s="157"/>
      <c r="CA239" s="13" t="str">
        <f>IF(ISNUMBER(A239),CONCATENATE(W239,Names!$H$3,Y239,Names!$J$3,Names!$K$3,Names!$L$3,BK239),"")</f>
        <v/>
      </c>
      <c r="CB239" s="13" t="str">
        <f>IF(ISNUMBER(A239),CONCATENATE(W239,Names!$H$3,Y239,Names!$J$3,Names!$K$3,Names!$L$3,BB239),"")</f>
        <v/>
      </c>
      <c r="CC239" s="13" t="str">
        <f>IF($BW239="","",CONCATENATE(W239,Names!$H$3,Y239,Names!$J$3,Names!$K$3,Names!$L$3,$BW239,Names!$N$3,$BX239))</f>
        <v/>
      </c>
      <c r="CF239" s="13" t="str">
        <f>IF(ISNUMBER($A239),CONCATENATE($BK239,Names!$P$3,Dev!$DA$130),"")</f>
        <v/>
      </c>
      <c r="CG239" s="13" t="str">
        <f>IF(ISNUMBER($A239),CONCATENATE($BK239,Names!$P$3,Dev!$DD$130),"")</f>
        <v/>
      </c>
      <c r="CH239" s="13" t="str">
        <f>IF(ISNUMBER($A239),CONCATENATE($BK239,Names!$P$3,Dev!$DG$130),"")</f>
        <v/>
      </c>
      <c r="CI239" s="13" t="str">
        <f>IF(ISNUMBER($A239),CONCATENATE($BK239,Names!$P$3,Dev!$DK$130),"")</f>
        <v/>
      </c>
      <c r="CJ239" s="13" t="str">
        <f>IF(ISNUMBER($A239),CONCATENATE($BK239,Names!$P$3,Dev!$DN$130),"")</f>
        <v/>
      </c>
      <c r="CK239" s="13" t="str">
        <f>IF(ISNUMBER($A239),CONCATENATE($BK239,Names!$P$3,Dev!$DQ$130),"")</f>
        <v/>
      </c>
      <c r="CL239" s="13"/>
      <c r="CM239" s="13" t="str">
        <f>""</f>
        <v/>
      </c>
      <c r="CN239" s="13" t="str">
        <f>IF(ISNUMBER($A239),CONCATENATE($BB239,Names!$P$3,Dev!$CZ$48),"")</f>
        <v/>
      </c>
      <c r="CO239" s="13" t="str">
        <f>IF(ISNUMBER($A239),CONCATENATE($BB239,Names!$P$3,Dev!$DF$48),"")</f>
        <v/>
      </c>
      <c r="CP239" s="13" t="str">
        <f>IF(ISNUMBER($A239),CONCATENATE($BB239,Names!$P$3,Dev!$DI$48),"")</f>
        <v/>
      </c>
      <c r="CQ239" s="13" t="str">
        <f>IF(ISNUMBER($A239),CONCATENATE($BB239,Names!$P$3,Dev!$DM$48),"")</f>
        <v/>
      </c>
      <c r="CR239" s="13" t="str">
        <f>IF(ISNUMBER($A239),CONCATENATE($BB239,Names!$P$3,Dev!$DV$48),"")</f>
        <v/>
      </c>
      <c r="CS239" s="13" t="str">
        <f>IF(ISNUMBER($A239),CONCATENATE($BB239,Names!$P$3,Dev!$DZ$48),"")</f>
        <v/>
      </c>
      <c r="CT239" s="13" t="str">
        <f>IF(ISNUMBER($A239),CONCATENATE($BB239,Names!$P$3,Dev!$EI$48),"")</f>
        <v/>
      </c>
      <c r="CU239" s="13" t="str">
        <f>IF(ISNUMBER($A239),CONCATENATE($BB239,Names!$P$3,Dev!$FZ$48),"")</f>
        <v/>
      </c>
      <c r="CV239" s="13" t="str">
        <f>IF(ISNUMBER($A239),CONCATENATE($BB239,Names!$P$3,Dev!$GI$48),"")</f>
        <v/>
      </c>
      <c r="CW239" s="13" t="str">
        <f>IF(ISNUMBER($A239),CONCATENATE($BB239,Names!$P$3,Dev!$GM$48),"")</f>
        <v/>
      </c>
      <c r="CX239" s="13"/>
      <c r="CY239" s="13" t="str">
        <f>IF(ISNUMBER($A239),CONCATENATE($BB239,Names!$P$3,Dev!$EM$48),"")</f>
        <v/>
      </c>
      <c r="CZ239" s="13" t="str">
        <f>IF(ISNUMBER($A239),CONCATENATE($BB239,Names!$P$3,Dev!$EV$48),"")</f>
        <v/>
      </c>
      <c r="DA239" s="13" t="str">
        <f>IF(ISNUMBER($A239),CONCATENATE($BB239,Names!$P$3,Dev!$EZ$48),"")</f>
        <v/>
      </c>
      <c r="DB239" s="13" t="str">
        <f>IF(ISNUMBER($A239),CONCATENATE($BB239,Names!$P$3,Dev!$FI$48),"")</f>
        <v/>
      </c>
      <c r="DC239" s="13" t="str">
        <f>IF(ISNUMBER($A239),CONCATENATE($BB239,Names!$P$3,Dev!$FM$48),"")</f>
        <v/>
      </c>
      <c r="DD239" s="13" t="str">
        <f>IF(ISNUMBER($A239),CONCATENATE($BB239,Names!$P$3,Dev!$FV$48),"")</f>
        <v/>
      </c>
      <c r="DE239" s="13" t="str">
        <f>IF(ISNUMBER($A239),CONCATENATE($BB239,Names!$P$3,Dev!$GP$48),"")</f>
        <v/>
      </c>
      <c r="DI239" s="105">
        <f>COUNTIFS($DL$5:DL239,"&lt;&gt;"&amp;"")</f>
        <v>23</v>
      </c>
      <c r="DJ239" s="1198" t="str">
        <f t="shared" si="109"/>
        <v>A2T</v>
      </c>
      <c r="DK239" s="1198" t="str">
        <f t="shared" si="110"/>
        <v>030PRL</v>
      </c>
      <c r="DL239" s="1198" t="str">
        <f>"-&gt;"</f>
        <v>-&gt;</v>
      </c>
      <c r="DM239" s="1198" t="str">
        <f>IF($DL239="","",_xlfn.CONCAT(Names!$D$5,$AO239))</f>
        <v>L129</v>
      </c>
      <c r="DN239" s="1198" t="str">
        <f>IF($DL239="","",CONCATENATE(Names!$C$26,Names!$N$3,$DM239))</f>
        <v>PRLEHC-L129</v>
      </c>
      <c r="DO239" s="1198" t="str">
        <f>IF($DL239="","",CONCATENATE(Names!$C$25,Names!$N$3,$DM239))</f>
        <v>PRLTEC-L129</v>
      </c>
    </row>
    <row r="240" spans="1:119">
      <c r="A240" s="5"/>
      <c r="C240" s="1">
        <v>4.1349999999999998</v>
      </c>
      <c r="D240" s="1">
        <v>50</v>
      </c>
      <c r="E240">
        <f>$E$239+1</f>
        <v>130</v>
      </c>
      <c r="F240">
        <f t="shared" si="141"/>
        <v>0.99756405032621986</v>
      </c>
      <c r="G240" s="2">
        <f t="shared" si="139"/>
        <v>525.40695242840502</v>
      </c>
      <c r="H240" s="2">
        <f t="shared" si="140"/>
        <v>527.46941610245449</v>
      </c>
      <c r="J240" s="38"/>
      <c r="K240" s="58"/>
      <c r="L240" s="2" t="str">
        <f>IF(ISNUMBER(E240),VLOOKUP(C240,'TE,EHnames'!$B$4:$F$11,'TE,EHnames'!$C$2,FALSE),"")</f>
        <v>RST/10/50-2/1</v>
      </c>
      <c r="M240" s="2" t="str">
        <f>IF(ISNUMBER(E240),VLOOKUP(C240,'TE,EHnames'!$B$4:$F$11,'TE,EHnames'!$F$2,FALSE),"")</f>
        <v>PT100-3000</v>
      </c>
      <c r="O240" s="13" t="str">
        <f t="shared" si="127"/>
        <v/>
      </c>
      <c r="S240" t="str">
        <f>IFERROR(VLOOKUP(P240,Racks!$H$4:$M$30,6),"")</f>
        <v/>
      </c>
      <c r="V240" s="54">
        <f>COUNTIFS('Sec-Sub'!$K$4:$K$164,"&lt;="&amp;H240)</f>
        <v>139</v>
      </c>
      <c r="W240" s="54" t="str">
        <f>VLOOKUP(V240,'Sec-Sub'!$A$4:$C$164,2,FALSE)</f>
        <v>A2T</v>
      </c>
      <c r="X240" s="54" t="str">
        <f>VLOOKUP(V240,'Sec-Sub'!$A$4:$C$164,3,FALSE)</f>
        <v>040</v>
      </c>
      <c r="Y240" s="54" t="str">
        <f>CONCATENATE(X240,Names!$I$3)</f>
        <v>040PRL</v>
      </c>
      <c r="AC240" s="646"/>
      <c r="AD240" s="1823">
        <v>1</v>
      </c>
      <c r="AE240" s="660"/>
      <c r="AI240" s="1266" t="str">
        <f>IF(ISNUMBER(R240),CONCATENATE(Names!$C$3,R240),"")</f>
        <v/>
      </c>
      <c r="AK240" t="str">
        <f t="shared" si="129"/>
        <v/>
      </c>
      <c r="AL240">
        <f t="shared" si="131"/>
        <v>130</v>
      </c>
      <c r="AM240" t="str">
        <f t="shared" si="132"/>
        <v>A2T</v>
      </c>
      <c r="AN240" t="str">
        <f t="shared" si="133"/>
        <v>040PRL</v>
      </c>
      <c r="AO240" t="str">
        <f t="shared" si="134"/>
        <v>130</v>
      </c>
      <c r="AP240" t="str">
        <f>IF(ISNUMBER(E240),CONCATENATE(Names!$C$5,Names!$N$3,AO240),"")</f>
        <v>PRLRL-130</v>
      </c>
      <c r="AQ240" t="str">
        <f>IF(ISNUMBER(E240),CONCATENATE(Names!$D$5,AO240),"")</f>
        <v>L130</v>
      </c>
      <c r="AR240" t="str">
        <f>IF(ISNUMBER(E240),CONCATENATE(Names!$C$10,Names!$N$3,AQ240),"")</f>
        <v>PRLEH-L130</v>
      </c>
      <c r="AS240" t="str">
        <f>IF(ISNUMBER(E240),CONCATENATE(Names!$C$11,Names!$N$3,AQ240),"")</f>
        <v>PRLTE-L130</v>
      </c>
      <c r="AU240" s="13" t="str">
        <f t="shared" si="130"/>
        <v/>
      </c>
      <c r="AV240" t="str">
        <f t="shared" si="135"/>
        <v/>
      </c>
      <c r="AW240" t="str">
        <f t="shared" si="136"/>
        <v/>
      </c>
      <c r="AX240" t="str">
        <f t="shared" si="137"/>
        <v/>
      </c>
      <c r="AY240" t="str">
        <f t="shared" si="138"/>
        <v/>
      </c>
      <c r="AZ240" t="str">
        <f>IF(ISNUMBER(A240),CONCATENATE(Names!$C$6,Names!$N$3,AU240,A240),"")</f>
        <v/>
      </c>
      <c r="BA240" t="str">
        <f>IF(ISNUMBER(A240),CONCATENATE(Names!$C$7,Names!$N$3,AU240,A240),"")</f>
        <v/>
      </c>
      <c r="BB240" t="str">
        <f>IF(ISNUMBER(A240),CONCATENATE(Names!$C$8,Names!$N$3,AU240,A240),"")</f>
        <v/>
      </c>
      <c r="BC240" t="str">
        <f>IF(ISNUMBER(A240),CONCATENATE(Names!$D$6,AY240),"")</f>
        <v/>
      </c>
      <c r="BD240" t="str">
        <f>IF(ISNUMBER(A240),CONCATENATE(Names!$C$10,Names!$N$3,BC240),"")</f>
        <v/>
      </c>
      <c r="BE240" t="str">
        <f>IF(ISNUMBER(A240),CONCATENATE(Names!$C$11,Names!$N$3,BC240),"")</f>
        <v/>
      </c>
      <c r="BF240" t="str">
        <f>IF(ISNUMBER(A240),CONCATENATE(Names!$D$7,AY240),"")</f>
        <v/>
      </c>
      <c r="BG240" t="str">
        <f>IF(ISNUMBER(A240),CONCATENATE(Names!$C$10,Names!$N$3,BF240),"")</f>
        <v/>
      </c>
      <c r="BH240" t="str">
        <f>IF(ISNUMBER(A240),CONCATENATE(Names!$C$11,Names!$N$3,BF240),"")</f>
        <v/>
      </c>
      <c r="BI240" t="str">
        <f>IF(ISNUMBER(A240),CONCATENATE(Names!$C$12,Names!$N$3,BC240),"")</f>
        <v/>
      </c>
      <c r="BJ240" t="str">
        <f>IF(ISNUMBER(A240),CONCATENATE(Names!$C$24,Names!$N$3,AY240),"")</f>
        <v/>
      </c>
      <c r="BK240" t="str">
        <f>IF(ISNUMBER(A240),CONCATENATE(Names!$C$9,Names!$N$3,AY240),"")</f>
        <v/>
      </c>
      <c r="BS240" s="157"/>
      <c r="BT240" s="105">
        <f>COUNTIFS($BW$5:BW240,"&lt;&gt;"&amp;"")</f>
        <v>44</v>
      </c>
      <c r="BU240" s="103" t="str">
        <f t="shared" si="124"/>
        <v/>
      </c>
      <c r="BV240" s="103" t="str">
        <f t="shared" si="125"/>
        <v/>
      </c>
      <c r="BW240" s="103"/>
      <c r="BY240" t="str">
        <f>IF($BW240="","",CONCATENATE($BW240,Names!$N$3,$BX240))</f>
        <v/>
      </c>
      <c r="BZ240" s="157"/>
      <c r="CA240" s="13" t="str">
        <f>IF(ISNUMBER(A240),CONCATENATE(W240,Names!$H$3,Y240,Names!$J$3,Names!$K$3,Names!$L$3,BK240),"")</f>
        <v/>
      </c>
      <c r="CB240" s="13" t="str">
        <f>IF(ISNUMBER(A240),CONCATENATE(W240,Names!$H$3,Y240,Names!$J$3,Names!$K$3,Names!$L$3,BB240),"")</f>
        <v/>
      </c>
      <c r="CC240" s="13" t="str">
        <f>IF($BW240="","",CONCATENATE(W240,Names!$H$3,Y240,Names!$J$3,Names!$K$3,Names!$L$3,$BW240,Names!$N$3,$BX240))</f>
        <v/>
      </c>
      <c r="CF240" s="13" t="str">
        <f>IF(ISNUMBER($A240),CONCATENATE($BK240,Names!$P$3,Dev!$DA$130),"")</f>
        <v/>
      </c>
      <c r="CG240" s="13" t="str">
        <f>IF(ISNUMBER($A240),CONCATENATE($BK240,Names!$P$3,Dev!$DD$130),"")</f>
        <v/>
      </c>
      <c r="CH240" s="13" t="str">
        <f>IF(ISNUMBER($A240),CONCATENATE($BK240,Names!$P$3,Dev!$DG$130),"")</f>
        <v/>
      </c>
      <c r="CI240" s="13" t="str">
        <f>IF(ISNUMBER($A240),CONCATENATE($BK240,Names!$P$3,Dev!$DK$130),"")</f>
        <v/>
      </c>
      <c r="CJ240" s="13" t="str">
        <f>IF(ISNUMBER($A240),CONCATENATE($BK240,Names!$P$3,Dev!$DN$130),"")</f>
        <v/>
      </c>
      <c r="CK240" s="13" t="str">
        <f>IF(ISNUMBER($A240),CONCATENATE($BK240,Names!$P$3,Dev!$DQ$130),"")</f>
        <v/>
      </c>
      <c r="CL240" s="13"/>
      <c r="CM240" s="13" t="str">
        <f>""</f>
        <v/>
      </c>
      <c r="CN240" s="13" t="str">
        <f>IF(ISNUMBER($A240),CONCATENATE($BB240,Names!$P$3,Dev!$CZ$48),"")</f>
        <v/>
      </c>
      <c r="CO240" s="13" t="str">
        <f>IF(ISNUMBER($A240),CONCATENATE($BB240,Names!$P$3,Dev!$DF$48),"")</f>
        <v/>
      </c>
      <c r="CP240" s="13" t="str">
        <f>IF(ISNUMBER($A240),CONCATENATE($BB240,Names!$P$3,Dev!$DI$48),"")</f>
        <v/>
      </c>
      <c r="CQ240" s="13" t="str">
        <f>IF(ISNUMBER($A240),CONCATENATE($BB240,Names!$P$3,Dev!$DM$48),"")</f>
        <v/>
      </c>
      <c r="CR240" s="13" t="str">
        <f>IF(ISNUMBER($A240),CONCATENATE($BB240,Names!$P$3,Dev!$DV$48),"")</f>
        <v/>
      </c>
      <c r="CS240" s="13" t="str">
        <f>IF(ISNUMBER($A240),CONCATENATE($BB240,Names!$P$3,Dev!$DZ$48),"")</f>
        <v/>
      </c>
      <c r="CT240" s="13" t="str">
        <f>IF(ISNUMBER($A240),CONCATENATE($BB240,Names!$P$3,Dev!$EI$48),"")</f>
        <v/>
      </c>
      <c r="CU240" s="13" t="str">
        <f>IF(ISNUMBER($A240),CONCATENATE($BB240,Names!$P$3,Dev!$FZ$48),"")</f>
        <v/>
      </c>
      <c r="CV240" s="13" t="str">
        <f>IF(ISNUMBER($A240),CONCATENATE($BB240,Names!$P$3,Dev!$GI$48),"")</f>
        <v/>
      </c>
      <c r="CW240" s="13" t="str">
        <f>IF(ISNUMBER($A240),CONCATENATE($BB240,Names!$P$3,Dev!$GM$48),"")</f>
        <v/>
      </c>
      <c r="CX240" s="13"/>
      <c r="CY240" s="13" t="str">
        <f>IF(ISNUMBER($A240),CONCATENATE($BB240,Names!$P$3,Dev!$EM$48),"")</f>
        <v/>
      </c>
      <c r="CZ240" s="13" t="str">
        <f>IF(ISNUMBER($A240),CONCATENATE($BB240,Names!$P$3,Dev!$EV$48),"")</f>
        <v/>
      </c>
      <c r="DA240" s="13" t="str">
        <f>IF(ISNUMBER($A240),CONCATENATE($BB240,Names!$P$3,Dev!$EZ$48),"")</f>
        <v/>
      </c>
      <c r="DB240" s="13" t="str">
        <f>IF(ISNUMBER($A240),CONCATENATE($BB240,Names!$P$3,Dev!$FI$48),"")</f>
        <v/>
      </c>
      <c r="DC240" s="13" t="str">
        <f>IF(ISNUMBER($A240),CONCATENATE($BB240,Names!$P$3,Dev!$FM$48),"")</f>
        <v/>
      </c>
      <c r="DD240" s="13" t="str">
        <f>IF(ISNUMBER($A240),CONCATENATE($BB240,Names!$P$3,Dev!$FV$48),"")</f>
        <v/>
      </c>
      <c r="DE240" s="13" t="str">
        <f>IF(ISNUMBER($A240),CONCATENATE($BB240,Names!$P$3,Dev!$GP$48),"")</f>
        <v/>
      </c>
      <c r="DI240" s="105">
        <f>COUNTIFS($DL$5:DL240,"&lt;&gt;"&amp;"")</f>
        <v>23</v>
      </c>
      <c r="DJ240" s="1198" t="str">
        <f t="shared" si="109"/>
        <v/>
      </c>
      <c r="DK240" s="1198" t="str">
        <f t="shared" si="110"/>
        <v/>
      </c>
      <c r="DL240" s="1198"/>
      <c r="DM240" s="1198" t="str">
        <f>IF($DL240="","",_xlfn.CONCAT(Names!$D$5,$AO240))</f>
        <v/>
      </c>
      <c r="DN240" s="1198" t="str">
        <f>IF($DL240="","",CONCATENATE(Names!$C$26,Names!$N$3,$DM240))</f>
        <v/>
      </c>
      <c r="DO240" s="1198" t="str">
        <f>IF($DL240="","",CONCATENATE(Names!$C$25,Names!$N$3,$DM240))</f>
        <v/>
      </c>
    </row>
    <row r="241" spans="1:119" s="51" customFormat="1">
      <c r="A241" s="50">
        <v>55</v>
      </c>
      <c r="B241" s="50">
        <v>0.25</v>
      </c>
      <c r="C241" s="50"/>
      <c r="D241" s="50">
        <v>20</v>
      </c>
      <c r="F241" s="51">
        <f t="shared" si="141"/>
        <v>0.99756405032621986</v>
      </c>
      <c r="G241" s="2">
        <f t="shared" si="139"/>
        <v>529.53187977650396</v>
      </c>
      <c r="H241" s="2">
        <f t="shared" si="140"/>
        <v>529.65657528279473</v>
      </c>
      <c r="I241" s="1234">
        <v>530.98</v>
      </c>
      <c r="J241" s="57">
        <v>1751007000553</v>
      </c>
      <c r="K241" s="60">
        <v>15.5</v>
      </c>
      <c r="L241" s="2" t="str">
        <f>IF(ISNUMBER(E241),VLOOKUP(C241,'TE,EHnames'!$B$4:$F$11,'TE,EHnames'!$C$2,FALSE),"")</f>
        <v/>
      </c>
      <c r="M241" s="2" t="str">
        <f>IF(ISNUMBER(E241),VLOOKUP(C241,'TE,EHnames'!$B$4:$F$11,'TE,EHnames'!$F$2,FALSE),"")</f>
        <v/>
      </c>
      <c r="O241" s="13">
        <f t="shared" si="127"/>
        <v>64.881575282794756</v>
      </c>
      <c r="P241" s="51">
        <v>360</v>
      </c>
      <c r="S241" t="str">
        <f>IFERROR(VLOOKUP(P241,Racks!$H$4:$M$30,6),"")</f>
        <v>HEBT-021Row:CnPw-U-006</v>
      </c>
      <c r="V241" s="54">
        <f>COUNTIFS('Sec-Sub'!$K$4:$K$164,"&lt;="&amp;H241)</f>
        <v>139</v>
      </c>
      <c r="W241" s="54" t="str">
        <f>VLOOKUP(V241,'Sec-Sub'!$A$4:$C$164,2,FALSE)</f>
        <v>A2T</v>
      </c>
      <c r="X241" s="54" t="str">
        <f>VLOOKUP(V241,'Sec-Sub'!$A$4:$C$164,3,FALSE)</f>
        <v>040</v>
      </c>
      <c r="Y241" s="54" t="str">
        <f>CONCATENATE(X241,Names!$I$3)</f>
        <v>040PRL</v>
      </c>
      <c r="Z241" s="48" t="s">
        <v>210</v>
      </c>
      <c r="AA241" s="49" t="s">
        <v>211</v>
      </c>
      <c r="AC241" s="658"/>
      <c r="AD241" s="1823"/>
      <c r="AE241" s="661">
        <v>1</v>
      </c>
      <c r="AI241" s="1266" t="str">
        <f>IF(ISNUMBER(R241),CONCATENATE(Names!$C$3,R241),"")</f>
        <v/>
      </c>
      <c r="AJ241" s="54"/>
      <c r="AK241" s="54" t="str">
        <f t="shared" si="129"/>
        <v/>
      </c>
      <c r="AL241" t="str">
        <f t="shared" si="131"/>
        <v/>
      </c>
      <c r="AM241" t="str">
        <f t="shared" si="132"/>
        <v/>
      </c>
      <c r="AN241" t="str">
        <f t="shared" si="133"/>
        <v/>
      </c>
      <c r="AO241" t="str">
        <f t="shared" si="134"/>
        <v/>
      </c>
      <c r="AP241" t="str">
        <f>IF(ISNUMBER(E241),CONCATENATE(Names!$C$5,Names!$N$3,AO241),"")</f>
        <v/>
      </c>
      <c r="AQ241" t="str">
        <f>IF(ISNUMBER(E241),CONCATENATE(Names!$D$5,AO241),"")</f>
        <v/>
      </c>
      <c r="AR241" t="str">
        <f>IF(ISNUMBER(E241),CONCATENATE(Names!$C$10,Names!$N$3,AQ241),"")</f>
        <v/>
      </c>
      <c r="AS241" t="str">
        <f>IF(ISNUMBER(E241),CONCATENATE(Names!$C$11,Names!$N$3,AQ241),"")</f>
        <v/>
      </c>
      <c r="AT241" s="54"/>
      <c r="AU241" s="51" t="str">
        <f t="shared" si="130"/>
        <v>0</v>
      </c>
      <c r="AV241">
        <f t="shared" si="135"/>
        <v>55</v>
      </c>
      <c r="AW241" t="str">
        <f t="shared" si="136"/>
        <v>A2T</v>
      </c>
      <c r="AX241" t="str">
        <f t="shared" si="137"/>
        <v>040PRL</v>
      </c>
      <c r="AY241" t="str">
        <f t="shared" si="138"/>
        <v>055</v>
      </c>
      <c r="AZ241" t="str">
        <f>IF(ISNUMBER(A241),CONCATENATE(Names!$C$6,Names!$N$3,AU241,A241),"")</f>
        <v>PRLCpl-055</v>
      </c>
      <c r="BA241" t="str">
        <f>IF(ISNUMBER(A241),CONCATENATE(Names!$C$7,Names!$N$3,AU241,A241),"")</f>
        <v>PRLSB-055</v>
      </c>
      <c r="BB241" t="str">
        <f>IF(ISNUMBER(A241),CONCATENATE(Names!$C$8,Names!$N$3,AU241,A241),"")</f>
        <v>PRLJB-055</v>
      </c>
      <c r="BC241" t="str">
        <f>IF(ISNUMBER(A241),CONCATENATE(Names!$D$6,AY241),"")</f>
        <v>C055</v>
      </c>
      <c r="BD241" t="str">
        <f>IF(ISNUMBER(A241),CONCATENATE(Names!$C$10,Names!$N$3,BC241),"")</f>
        <v>PRLEH-C055</v>
      </c>
      <c r="BE241" t="str">
        <f>IF(ISNUMBER(A241),CONCATENATE(Names!$C$11,Names!$N$3,BC241),"")</f>
        <v>PRLTE-C055</v>
      </c>
      <c r="BF241" t="str">
        <f>IF(ISNUMBER(A241),CONCATENATE(Names!$D$7,AY241),"")</f>
        <v>S055</v>
      </c>
      <c r="BG241" t="str">
        <f>IF(ISNUMBER(A241),CONCATENATE(Names!$C$10,Names!$N$3,BF241),"")</f>
        <v>PRLEH-S055</v>
      </c>
      <c r="BH241" t="str">
        <f>IF(ISNUMBER(A241),CONCATENATE(Names!$C$11,Names!$N$3,BF241),"")</f>
        <v>PRLTE-S055</v>
      </c>
      <c r="BI241" t="str">
        <f>IF(ISNUMBER(A241),CONCATENATE(Names!$C$12,Names!$N$3,BC241),"")</f>
        <v>PRLDL-C055</v>
      </c>
      <c r="BJ241" t="str">
        <f>IF(ISNUMBER(A241),CONCATENATE(Names!$C$24,Names!$N$3,AY241),"")</f>
        <v>PRLCSC-055</v>
      </c>
      <c r="BK241" t="str">
        <f>IF(ISNUMBER(A241),CONCATENATE(Names!$C$9,Names!$N$3,AY241),"")</f>
        <v>PRLTap-055</v>
      </c>
      <c r="BL241"/>
      <c r="BM241"/>
      <c r="BN241"/>
      <c r="BO241"/>
      <c r="BP241"/>
      <c r="BQ241"/>
      <c r="BR241"/>
      <c r="BS241" s="157"/>
      <c r="BT241" s="105">
        <f>COUNTIFS($BW$5:BW241,"&lt;&gt;"&amp;"")</f>
        <v>44</v>
      </c>
      <c r="BU241" s="103" t="str">
        <f t="shared" si="124"/>
        <v/>
      </c>
      <c r="BV241" s="103" t="str">
        <f t="shared" si="125"/>
        <v/>
      </c>
      <c r="BW241" s="103"/>
      <c r="BX241" s="54"/>
      <c r="BY241" t="str">
        <f>IF($BW241="","",CONCATENATE($BW241,Names!$N$3,$BX241))</f>
        <v/>
      </c>
      <c r="BZ241" s="164"/>
      <c r="CA241" s="13" t="str">
        <f>IF(ISNUMBER(A241),CONCATENATE(W241,Names!$H$3,Y241,Names!$J$3,Names!$K$3,Names!$L$3,BK241),"")</f>
        <v>A2T-040PRL:RFS-PRLTap-055</v>
      </c>
      <c r="CB241" s="13" t="str">
        <f>IF(ISNUMBER(A241),CONCATENATE(W241,Names!$H$3,Y241,Names!$J$3,Names!$K$3,Names!$L$3,BB241),"")</f>
        <v>A2T-040PRL:RFS-PRLJB-055</v>
      </c>
      <c r="CC241" s="13" t="str">
        <f>IF($BW241="","",CONCATENATE(W241,Names!$H$3,Y241,Names!$J$3,Names!$K$3,Names!$L$3,$BW241,Names!$N$3,$BX241))</f>
        <v/>
      </c>
      <c r="CF241" s="13" t="str">
        <f>IF(ISNUMBER($A241),CONCATENATE($BK241,Names!$P$3,Dev!$DA$130),"")</f>
        <v>PRLTap-055_a</v>
      </c>
      <c r="CG241" s="13" t="str">
        <f>IF(ISNUMBER($A241),CONCATENATE($BK241,Names!$P$3,Dev!$DD$130),"")</f>
        <v>PRLTap-055_b</v>
      </c>
      <c r="CH241" s="13" t="str">
        <f>IF(ISNUMBER($A241),CONCATENATE($BK241,Names!$P$3,Dev!$DG$130),"")</f>
        <v>PRLTap-055_c</v>
      </c>
      <c r="CI241" s="13" t="str">
        <f>IF(ISNUMBER($A241),CONCATENATE($BK241,Names!$P$3,Dev!$DK$130),"")</f>
        <v>PRLTap-055_d</v>
      </c>
      <c r="CJ241" s="13" t="str">
        <f>IF(ISNUMBER($A241),CONCATENATE($BK241,Names!$P$3,Dev!$DN$130),"")</f>
        <v>PRLTap-055_e</v>
      </c>
      <c r="CK241" s="13" t="str">
        <f>IF(ISNUMBER($A241),CONCATENATE($BK241,Names!$P$3,Dev!$DQ$130),"")</f>
        <v>PRLTap-055_f</v>
      </c>
      <c r="CL241" s="13"/>
      <c r="CM241" s="13" t="str">
        <f>""</f>
        <v/>
      </c>
      <c r="CN241" s="13" t="str">
        <f>IF(ISNUMBER($A241),CONCATENATE($BB241,Names!$P$3,Dev!$CZ$48),"")</f>
        <v>PRLJB-055_a</v>
      </c>
      <c r="CO241" s="13" t="str">
        <f>IF(ISNUMBER($A241),CONCATENATE($BB241,Names!$P$3,Dev!$DF$48),"")</f>
        <v>PRLJB-055_cp</v>
      </c>
      <c r="CP241" s="13" t="str">
        <f>IF(ISNUMBER($A241),CONCATENATE($BB241,Names!$P$3,Dev!$DI$48),"")</f>
        <v>PRLJB-055_b</v>
      </c>
      <c r="CQ241" s="13" t="str">
        <f>IF(ISNUMBER($A241),CONCATENATE($BB241,Names!$P$3,Dev!$DM$48),"")</f>
        <v>PRLJB-055_m</v>
      </c>
      <c r="CR241" s="13" t="str">
        <f>IF(ISNUMBER($A241),CONCATENATE($BB241,Names!$P$3,Dev!$DV$48),"")</f>
        <v>PRLJB-055_n</v>
      </c>
      <c r="CS241" s="13" t="str">
        <f>IF(ISNUMBER($A241),CONCATENATE($BB241,Names!$P$3,Dev!$DZ$48),"")</f>
        <v>PRLJB-055_aa</v>
      </c>
      <c r="CT241" s="13" t="str">
        <f>IF(ISNUMBER($A241),CONCATENATE($BB241,Names!$P$3,Dev!$EI$48),"")</f>
        <v>PRLJB-055_ab</v>
      </c>
      <c r="CU241" s="13" t="str">
        <f>IF(ISNUMBER($A241),CONCATENATE($BB241,Names!$P$3,Dev!$FZ$48),"")</f>
        <v>PRLJB-055_am</v>
      </c>
      <c r="CV241" s="13" t="str">
        <f>IF(ISNUMBER($A241),CONCATENATE($BB241,Names!$P$3,Dev!$GI$48),"")</f>
        <v>PRLJB-055_an</v>
      </c>
      <c r="CW241" s="13" t="str">
        <f>IF(ISNUMBER($A241),CONCATENATE($BB241,Names!$P$3,Dev!$GM$48),"")</f>
        <v>PRLJB-055_++EH</v>
      </c>
      <c r="CX241" s="13"/>
      <c r="CY241" s="13" t="str">
        <f>IF(ISNUMBER($A241),CONCATENATE($BB241,Names!$P$3,Dev!$EM$48),"")</f>
        <v>PRLJB-055_g</v>
      </c>
      <c r="CZ241" s="13" t="str">
        <f>IF(ISNUMBER($A241),CONCATENATE($BB241,Names!$P$3,Dev!$EV$48),"")</f>
        <v>PRLJB-055_h</v>
      </c>
      <c r="DA241" s="13" t="str">
        <f>IF(ISNUMBER($A241),CONCATENATE($BB241,Names!$P$3,Dev!$EZ$48),"")</f>
        <v>PRLJB-055_s</v>
      </c>
      <c r="DB241" s="13" t="str">
        <f>IF(ISNUMBER($A241),CONCATENATE($BB241,Names!$P$3,Dev!$FI$48),"")</f>
        <v>PRLJB-055_t</v>
      </c>
      <c r="DC241" s="13" t="str">
        <f>IF(ISNUMBER($A241),CONCATENATE($BB241,Names!$P$3,Dev!$FM$48),"")</f>
        <v>PRLJB-055_ag</v>
      </c>
      <c r="DD241" s="13" t="str">
        <f>IF(ISNUMBER($A241),CONCATENATE($BB241,Names!$P$3,Dev!$FV$48),"")</f>
        <v>PRLJB-055_ah</v>
      </c>
      <c r="DE241" s="13" t="str">
        <f>IF(ISNUMBER($A241),CONCATENATE($BB241,Names!$P$3,Dev!$GP$48),"")</f>
        <v>PRLJB-055_++TE</v>
      </c>
      <c r="DI241" s="105">
        <f>COUNTIFS($DL$5:DL241,"&lt;&gt;"&amp;"")</f>
        <v>23</v>
      </c>
      <c r="DJ241" s="1198" t="str">
        <f t="shared" si="109"/>
        <v/>
      </c>
      <c r="DK241" s="1198" t="str">
        <f t="shared" si="110"/>
        <v/>
      </c>
      <c r="DL241" s="1198"/>
      <c r="DM241" s="1198" t="str">
        <f>IF($DL241="","",_xlfn.CONCAT(Names!$D$5,$AO241))</f>
        <v/>
      </c>
      <c r="DN241" s="1198" t="str">
        <f>IF($DL241="","",CONCATENATE(Names!$C$26,Names!$N$3,$DM241))</f>
        <v/>
      </c>
      <c r="DO241" s="1198" t="str">
        <f>IF($DL241="","",CONCATENATE(Names!$C$25,Names!$N$3,$DM241))</f>
        <v/>
      </c>
    </row>
    <row r="242" spans="1:119">
      <c r="A242" s="5"/>
      <c r="C242" s="1">
        <v>4.1349999999999998</v>
      </c>
      <c r="D242" s="1">
        <v>24</v>
      </c>
      <c r="E242">
        <f>$E$240+1</f>
        <v>131</v>
      </c>
      <c r="F242">
        <f t="shared" si="141"/>
        <v>0.99756405032621986</v>
      </c>
      <c r="G242" s="2">
        <f t="shared" si="139"/>
        <v>529.78127078908551</v>
      </c>
      <c r="H242" s="2">
        <f t="shared" si="140"/>
        <v>531.84373446313498</v>
      </c>
      <c r="J242" s="38"/>
      <c r="K242" s="58"/>
      <c r="L242" s="2" t="str">
        <f>IF(ISNUMBER(E242),VLOOKUP(C242,'TE,EHnames'!$B$4:$F$11,'TE,EHnames'!$C$2,FALSE),"")</f>
        <v>RST/10/50-2/1</v>
      </c>
      <c r="M242" s="2" t="str">
        <f>IF(ISNUMBER(E242),VLOOKUP(C242,'TE,EHnames'!$B$4:$F$11,'TE,EHnames'!$F$2,FALSE),"")</f>
        <v>PT100-3000</v>
      </c>
      <c r="O242" s="13" t="str">
        <f t="shared" si="127"/>
        <v/>
      </c>
      <c r="S242" t="str">
        <f>IFERROR(VLOOKUP(P242,Racks!$H$4:$M$30,6),"")</f>
        <v/>
      </c>
      <c r="V242" s="54">
        <f>COUNTIFS('Sec-Sub'!$K$4:$K$164,"&lt;="&amp;H242)</f>
        <v>139</v>
      </c>
      <c r="W242" s="54" t="str">
        <f>VLOOKUP(V242,'Sec-Sub'!$A$4:$C$164,2,FALSE)</f>
        <v>A2T</v>
      </c>
      <c r="X242" s="54" t="str">
        <f>VLOOKUP(V242,'Sec-Sub'!$A$4:$C$164,3,FALSE)</f>
        <v>040</v>
      </c>
      <c r="Y242" s="54" t="str">
        <f>CONCATENATE(X242,Names!$I$3)</f>
        <v>040PRL</v>
      </c>
      <c r="AC242" s="646"/>
      <c r="AD242" s="1823"/>
      <c r="AE242" s="660"/>
      <c r="AI242" s="1266" t="str">
        <f>IF(ISNUMBER(R242),CONCATENATE(Names!$C$3,R242),"")</f>
        <v/>
      </c>
      <c r="AK242" t="str">
        <f t="shared" si="129"/>
        <v/>
      </c>
      <c r="AL242">
        <f t="shared" si="131"/>
        <v>131</v>
      </c>
      <c r="AM242" t="str">
        <f t="shared" si="132"/>
        <v>A2T</v>
      </c>
      <c r="AN242" t="str">
        <f t="shared" si="133"/>
        <v>040PRL</v>
      </c>
      <c r="AO242" t="str">
        <f t="shared" si="134"/>
        <v>131</v>
      </c>
      <c r="AP242" t="str">
        <f>IF(ISNUMBER(E242),CONCATENATE(Names!$C$5,Names!$N$3,AO242),"")</f>
        <v>PRLRL-131</v>
      </c>
      <c r="AQ242" t="str">
        <f>IF(ISNUMBER(E242),CONCATENATE(Names!$D$5,AO242),"")</f>
        <v>L131</v>
      </c>
      <c r="AR242" t="str">
        <f>IF(ISNUMBER(E242),CONCATENATE(Names!$C$10,Names!$N$3,AQ242),"")</f>
        <v>PRLEH-L131</v>
      </c>
      <c r="AS242" t="str">
        <f>IF(ISNUMBER(E242),CONCATENATE(Names!$C$11,Names!$N$3,AQ242),"")</f>
        <v>PRLTE-L131</v>
      </c>
      <c r="AU242" s="13" t="str">
        <f t="shared" si="130"/>
        <v/>
      </c>
      <c r="AV242" t="str">
        <f t="shared" si="135"/>
        <v/>
      </c>
      <c r="AW242" t="str">
        <f t="shared" si="136"/>
        <v/>
      </c>
      <c r="AX242" t="str">
        <f t="shared" si="137"/>
        <v/>
      </c>
      <c r="AY242" t="str">
        <f t="shared" si="138"/>
        <v/>
      </c>
      <c r="AZ242" t="str">
        <f>IF(ISNUMBER(A242),CONCATENATE(Names!$C$6,Names!$N$3,AU242,A242),"")</f>
        <v/>
      </c>
      <c r="BA242" t="str">
        <f>IF(ISNUMBER(A242),CONCATENATE(Names!$C$7,Names!$N$3,AU242,A242),"")</f>
        <v/>
      </c>
      <c r="BB242" t="str">
        <f>IF(ISNUMBER(A242),CONCATENATE(Names!$C$8,Names!$N$3,AU242,A242),"")</f>
        <v/>
      </c>
      <c r="BC242" t="str">
        <f>IF(ISNUMBER(A242),CONCATENATE(Names!$D$6,AY242),"")</f>
        <v/>
      </c>
      <c r="BD242" t="str">
        <f>IF(ISNUMBER(A242),CONCATENATE(Names!$C$10,Names!$N$3,BC242),"")</f>
        <v/>
      </c>
      <c r="BE242" t="str">
        <f>IF(ISNUMBER(A242),CONCATENATE(Names!$C$11,Names!$N$3,BC242),"")</f>
        <v/>
      </c>
      <c r="BF242" t="str">
        <f>IF(ISNUMBER(A242),CONCATENATE(Names!$D$7,AY242),"")</f>
        <v/>
      </c>
      <c r="BG242" t="str">
        <f>IF(ISNUMBER(A242),CONCATENATE(Names!$C$10,Names!$N$3,BF242),"")</f>
        <v/>
      </c>
      <c r="BH242" t="str">
        <f>IF(ISNUMBER(A242),CONCATENATE(Names!$C$11,Names!$N$3,BF242),"")</f>
        <v/>
      </c>
      <c r="BI242" t="str">
        <f>IF(ISNUMBER(A242),CONCATENATE(Names!$C$12,Names!$N$3,BC242),"")</f>
        <v/>
      </c>
      <c r="BJ242" t="str">
        <f>IF(ISNUMBER(A242),CONCATENATE(Names!$C$24,Names!$N$3,AY242),"")</f>
        <v/>
      </c>
      <c r="BK242" t="str">
        <f>IF(ISNUMBER(A242),CONCATENATE(Names!$C$9,Names!$N$3,AY242),"")</f>
        <v/>
      </c>
      <c r="BS242" s="157"/>
      <c r="BT242" s="105">
        <f>COUNTIFS($BW$5:BW242,"&lt;&gt;"&amp;"")</f>
        <v>44</v>
      </c>
      <c r="BU242" s="103" t="str">
        <f t="shared" si="124"/>
        <v/>
      </c>
      <c r="BV242" s="103" t="str">
        <f t="shared" si="125"/>
        <v/>
      </c>
      <c r="BW242" s="103"/>
      <c r="BY242" t="str">
        <f>IF($BW242="","",CONCATENATE($BW242,Names!$N$3,$BX242))</f>
        <v/>
      </c>
      <c r="BZ242" s="157"/>
      <c r="CA242" s="13" t="str">
        <f>IF(ISNUMBER(A242),CONCATENATE(W242,Names!$H$3,Y242,Names!$J$3,Names!$K$3,Names!$L$3,BK242),"")</f>
        <v/>
      </c>
      <c r="CB242" s="13" t="str">
        <f>IF(ISNUMBER(A242),CONCATENATE(W242,Names!$H$3,Y242,Names!$J$3,Names!$K$3,Names!$L$3,BB242),"")</f>
        <v/>
      </c>
      <c r="CC242" s="13" t="str">
        <f>IF($BW242="","",CONCATENATE(W242,Names!$H$3,Y242,Names!$J$3,Names!$K$3,Names!$L$3,$BW242,Names!$N$3,$BX242))</f>
        <v/>
      </c>
      <c r="CF242" s="13" t="str">
        <f>IF(ISNUMBER($A242),CONCATENATE($BK242,Names!$P$3,Dev!$DA$130),"")</f>
        <v/>
      </c>
      <c r="CG242" s="13" t="str">
        <f>IF(ISNUMBER($A242),CONCATENATE($BK242,Names!$P$3,Dev!$DD$130),"")</f>
        <v/>
      </c>
      <c r="CH242" s="13" t="str">
        <f>IF(ISNUMBER($A242),CONCATENATE($BK242,Names!$P$3,Dev!$DG$130),"")</f>
        <v/>
      </c>
      <c r="CI242" s="13" t="str">
        <f>IF(ISNUMBER($A242),CONCATENATE($BK242,Names!$P$3,Dev!$DK$130),"")</f>
        <v/>
      </c>
      <c r="CJ242" s="13" t="str">
        <f>IF(ISNUMBER($A242),CONCATENATE($BK242,Names!$P$3,Dev!$DN$130),"")</f>
        <v/>
      </c>
      <c r="CK242" s="13" t="str">
        <f>IF(ISNUMBER($A242),CONCATENATE($BK242,Names!$P$3,Dev!$DQ$130),"")</f>
        <v/>
      </c>
      <c r="CL242" s="13"/>
      <c r="CM242" s="13" t="str">
        <f>""</f>
        <v/>
      </c>
      <c r="CN242" s="13" t="str">
        <f>IF(ISNUMBER($A242),CONCATENATE($BB242,Names!$P$3,Dev!$CZ$48),"")</f>
        <v/>
      </c>
      <c r="CO242" s="13" t="str">
        <f>IF(ISNUMBER($A242),CONCATENATE($BB242,Names!$P$3,Dev!$DF$48),"")</f>
        <v/>
      </c>
      <c r="CP242" s="13" t="str">
        <f>IF(ISNUMBER($A242),CONCATENATE($BB242,Names!$P$3,Dev!$DI$48),"")</f>
        <v/>
      </c>
      <c r="CQ242" s="13" t="str">
        <f>IF(ISNUMBER($A242),CONCATENATE($BB242,Names!$P$3,Dev!$DM$48),"")</f>
        <v/>
      </c>
      <c r="CR242" s="13" t="str">
        <f>IF(ISNUMBER($A242),CONCATENATE($BB242,Names!$P$3,Dev!$DV$48),"")</f>
        <v/>
      </c>
      <c r="CS242" s="13" t="str">
        <f>IF(ISNUMBER($A242),CONCATENATE($BB242,Names!$P$3,Dev!$DZ$48),"")</f>
        <v/>
      </c>
      <c r="CT242" s="13" t="str">
        <f>IF(ISNUMBER($A242),CONCATENATE($BB242,Names!$P$3,Dev!$EI$48),"")</f>
        <v/>
      </c>
      <c r="CU242" s="13" t="str">
        <f>IF(ISNUMBER($A242),CONCATENATE($BB242,Names!$P$3,Dev!$FZ$48),"")</f>
        <v/>
      </c>
      <c r="CV242" s="13" t="str">
        <f>IF(ISNUMBER($A242),CONCATENATE($BB242,Names!$P$3,Dev!$GI$48),"")</f>
        <v/>
      </c>
      <c r="CW242" s="13" t="str">
        <f>IF(ISNUMBER($A242),CONCATENATE($BB242,Names!$P$3,Dev!$GM$48),"")</f>
        <v/>
      </c>
      <c r="CX242" s="13"/>
      <c r="CY242" s="13" t="str">
        <f>IF(ISNUMBER($A242),CONCATENATE($BB242,Names!$P$3,Dev!$EM$48),"")</f>
        <v/>
      </c>
      <c r="CZ242" s="13" t="str">
        <f>IF(ISNUMBER($A242),CONCATENATE($BB242,Names!$P$3,Dev!$EV$48),"")</f>
        <v/>
      </c>
      <c r="DA242" s="13" t="str">
        <f>IF(ISNUMBER($A242),CONCATENATE($BB242,Names!$P$3,Dev!$EZ$48),"")</f>
        <v/>
      </c>
      <c r="DB242" s="13" t="str">
        <f>IF(ISNUMBER($A242),CONCATENATE($BB242,Names!$P$3,Dev!$FI$48),"")</f>
        <v/>
      </c>
      <c r="DC242" s="13" t="str">
        <f>IF(ISNUMBER($A242),CONCATENATE($BB242,Names!$P$3,Dev!$FM$48),"")</f>
        <v/>
      </c>
      <c r="DD242" s="13" t="str">
        <f>IF(ISNUMBER($A242),CONCATENATE($BB242,Names!$P$3,Dev!$FV$48),"")</f>
        <v/>
      </c>
      <c r="DE242" s="13" t="str">
        <f>IF(ISNUMBER($A242),CONCATENATE($BB242,Names!$P$3,Dev!$GP$48),"")</f>
        <v/>
      </c>
      <c r="DI242" s="105">
        <f>COUNTIFS($DL$5:DL242,"&lt;&gt;"&amp;"")</f>
        <v>23</v>
      </c>
      <c r="DJ242" s="1198" t="str">
        <f t="shared" si="109"/>
        <v/>
      </c>
      <c r="DK242" s="1198" t="str">
        <f t="shared" si="110"/>
        <v/>
      </c>
      <c r="DL242" s="1198"/>
      <c r="DM242" s="1198" t="str">
        <f>IF($DL242="","",_xlfn.CONCAT(Names!$D$5,$AO242))</f>
        <v/>
      </c>
      <c r="DN242" s="1198" t="str">
        <f>IF($DL242="","",CONCATENATE(Names!$C$26,Names!$N$3,$DM242))</f>
        <v/>
      </c>
      <c r="DO242" s="1198" t="str">
        <f>IF($DL242="","",CONCATENATE(Names!$C$25,Names!$N$3,$DM242))</f>
        <v/>
      </c>
    </row>
    <row r="243" spans="1:119">
      <c r="A243" s="5"/>
      <c r="C243" s="1">
        <v>4.1349999999999998</v>
      </c>
      <c r="D243" s="1">
        <v>50</v>
      </c>
      <c r="E243">
        <f>E242+1</f>
        <v>132</v>
      </c>
      <c r="F243">
        <f t="shared" si="141"/>
        <v>0.99756405032621986</v>
      </c>
      <c r="G243" s="2">
        <f t="shared" si="139"/>
        <v>533.90619813718445</v>
      </c>
      <c r="H243" s="2">
        <f t="shared" si="140"/>
        <v>535.96866181123391</v>
      </c>
      <c r="J243" s="38"/>
      <c r="K243" s="58"/>
      <c r="L243" s="2" t="str">
        <f>IF(ISNUMBER(E243),VLOOKUP(C243,'TE,EHnames'!$B$4:$F$11,'TE,EHnames'!$C$2,FALSE),"")</f>
        <v>RST/10/50-2/1</v>
      </c>
      <c r="M243" s="2" t="str">
        <f>IF(ISNUMBER(E243),VLOOKUP(C243,'TE,EHnames'!$B$4:$F$11,'TE,EHnames'!$F$2,FALSE),"")</f>
        <v>PT100-3000</v>
      </c>
      <c r="O243" s="13" t="str">
        <f t="shared" si="127"/>
        <v/>
      </c>
      <c r="S243" t="str">
        <f>IFERROR(VLOOKUP(P243,Racks!$H$4:$M$30,6),"")</f>
        <v/>
      </c>
      <c r="V243" s="54">
        <f>COUNTIFS('Sec-Sub'!$K$4:$K$164,"&lt;="&amp;H243)</f>
        <v>141</v>
      </c>
      <c r="W243" s="54" t="str">
        <f>VLOOKUP(V243,'Sec-Sub'!$A$4:$C$164,2,FALSE)</f>
        <v>A2T</v>
      </c>
      <c r="X243" s="54" t="str">
        <f>VLOOKUP(V243,'Sec-Sub'!$A$4:$C$164,3,FALSE)</f>
        <v>050</v>
      </c>
      <c r="Y243" s="54" t="str">
        <f>CONCATENATE(X243,Names!$I$3)</f>
        <v>050PRL</v>
      </c>
      <c r="AC243" s="646"/>
      <c r="AD243" s="1825">
        <v>1</v>
      </c>
      <c r="AE243" s="660"/>
      <c r="AF243">
        <v>1</v>
      </c>
      <c r="AI243" s="1266" t="str">
        <f>IF(ISNUMBER(R243),CONCATENATE(Names!$C$3,R243),"")</f>
        <v/>
      </c>
      <c r="AK243" t="str">
        <f t="shared" si="129"/>
        <v/>
      </c>
      <c r="AL243">
        <f t="shared" si="131"/>
        <v>132</v>
      </c>
      <c r="AM243" t="str">
        <f t="shared" si="132"/>
        <v>A2T</v>
      </c>
      <c r="AN243" t="str">
        <f t="shared" si="133"/>
        <v>050PRL</v>
      </c>
      <c r="AO243" t="str">
        <f t="shared" si="134"/>
        <v>132</v>
      </c>
      <c r="AP243" t="str">
        <f>IF(ISNUMBER(E243),CONCATENATE(Names!$C$5,Names!$N$3,AO243),"")</f>
        <v>PRLRL-132</v>
      </c>
      <c r="AQ243" t="str">
        <f>IF(ISNUMBER(E243),CONCATENATE(Names!$D$5,AO243),"")</f>
        <v>L132</v>
      </c>
      <c r="AR243" t="str">
        <f>IF(ISNUMBER(E243),CONCATENATE(Names!$C$10,Names!$N$3,AQ243),"")</f>
        <v>PRLEH-L132</v>
      </c>
      <c r="AS243" t="str">
        <f>IF(ISNUMBER(E243),CONCATENATE(Names!$C$11,Names!$N$3,AQ243),"")</f>
        <v>PRLTE-L132</v>
      </c>
      <c r="AU243" s="13" t="str">
        <f t="shared" si="130"/>
        <v/>
      </c>
      <c r="AV243" t="str">
        <f t="shared" si="135"/>
        <v/>
      </c>
      <c r="AW243" t="str">
        <f t="shared" si="136"/>
        <v/>
      </c>
      <c r="AX243" t="str">
        <f t="shared" si="137"/>
        <v/>
      </c>
      <c r="AY243" t="str">
        <f t="shared" si="138"/>
        <v/>
      </c>
      <c r="AZ243" t="str">
        <f>IF(ISNUMBER(A243),CONCATENATE(Names!$C$6,Names!$N$3,AU243,A243),"")</f>
        <v/>
      </c>
      <c r="BA243" t="str">
        <f>IF(ISNUMBER(A243),CONCATENATE(Names!$C$7,Names!$N$3,AU243,A243),"")</f>
        <v/>
      </c>
      <c r="BB243" t="str">
        <f>IF(ISNUMBER(A243),CONCATENATE(Names!$C$8,Names!$N$3,AU243,A243),"")</f>
        <v/>
      </c>
      <c r="BC243" t="str">
        <f>IF(ISNUMBER(A243),CONCATENATE(Names!$D$6,AY243),"")</f>
        <v/>
      </c>
      <c r="BD243" t="str">
        <f>IF(ISNUMBER(A243),CONCATENATE(Names!$C$10,Names!$N$3,BC243),"")</f>
        <v/>
      </c>
      <c r="BE243" t="str">
        <f>IF(ISNUMBER(A243),CONCATENATE(Names!$C$11,Names!$N$3,BC243),"")</f>
        <v/>
      </c>
      <c r="BF243" t="str">
        <f>IF(ISNUMBER(A243),CONCATENATE(Names!$D$7,AY243),"")</f>
        <v/>
      </c>
      <c r="BG243" t="str">
        <f>IF(ISNUMBER(A243),CONCATENATE(Names!$C$10,Names!$N$3,BF243),"")</f>
        <v/>
      </c>
      <c r="BH243" t="str">
        <f>IF(ISNUMBER(A243),CONCATENATE(Names!$C$11,Names!$N$3,BF243),"")</f>
        <v/>
      </c>
      <c r="BI243" t="str">
        <f>IF(ISNUMBER(A243),CONCATENATE(Names!$C$12,Names!$N$3,BC243),"")</f>
        <v/>
      </c>
      <c r="BJ243" t="str">
        <f>IF(ISNUMBER(A243),CONCATENATE(Names!$C$24,Names!$N$3,AY243),"")</f>
        <v/>
      </c>
      <c r="BK243" t="str">
        <f>IF(ISNUMBER(A243),CONCATENATE(Names!$C$9,Names!$N$3,AY243),"")</f>
        <v/>
      </c>
      <c r="BS243" s="157"/>
      <c r="BT243" s="105">
        <f>COUNTIFS($BW$5:BW243,"&lt;&gt;"&amp;"")</f>
        <v>44</v>
      </c>
      <c r="BU243" s="103" t="str">
        <f t="shared" si="124"/>
        <v/>
      </c>
      <c r="BV243" s="103" t="str">
        <f t="shared" si="125"/>
        <v/>
      </c>
      <c r="BW243" s="103"/>
      <c r="BY243" t="str">
        <f>IF($BW243="","",CONCATENATE($BW243,Names!$N$3,$BX243))</f>
        <v/>
      </c>
      <c r="BZ243" s="157"/>
      <c r="CA243" s="13" t="str">
        <f>IF(ISNUMBER(A243),CONCATENATE(W243,Names!$H$3,Y243,Names!$J$3,Names!$K$3,Names!$L$3,BK243),"")</f>
        <v/>
      </c>
      <c r="CB243" s="13" t="str">
        <f>IF(ISNUMBER(A243),CONCATENATE(W243,Names!$H$3,Y243,Names!$J$3,Names!$K$3,Names!$L$3,BB243),"")</f>
        <v/>
      </c>
      <c r="CC243" s="13" t="str">
        <f>IF($BW243="","",CONCATENATE(W243,Names!$H$3,Y243,Names!$J$3,Names!$K$3,Names!$L$3,$BW243,Names!$N$3,$BX243))</f>
        <v/>
      </c>
      <c r="CF243" s="13" t="str">
        <f>IF(ISNUMBER($A243),CONCATENATE($BK243,Names!$P$3,Dev!$DA$130),"")</f>
        <v/>
      </c>
      <c r="CG243" s="13" t="str">
        <f>IF(ISNUMBER($A243),CONCATENATE($BK243,Names!$P$3,Dev!$DD$130),"")</f>
        <v/>
      </c>
      <c r="CH243" s="13" t="str">
        <f>IF(ISNUMBER($A243),CONCATENATE($BK243,Names!$P$3,Dev!$DG$130),"")</f>
        <v/>
      </c>
      <c r="CI243" s="13" t="str">
        <f>IF(ISNUMBER($A243),CONCATENATE($BK243,Names!$P$3,Dev!$DK$130),"")</f>
        <v/>
      </c>
      <c r="CJ243" s="13" t="str">
        <f>IF(ISNUMBER($A243),CONCATENATE($BK243,Names!$P$3,Dev!$DN$130),"")</f>
        <v/>
      </c>
      <c r="CK243" s="13" t="str">
        <f>IF(ISNUMBER($A243),CONCATENATE($BK243,Names!$P$3,Dev!$DQ$130),"")</f>
        <v/>
      </c>
      <c r="CL243" s="13"/>
      <c r="CM243" s="13" t="str">
        <f>""</f>
        <v/>
      </c>
      <c r="CN243" s="13" t="str">
        <f>IF(ISNUMBER($A243),CONCATENATE($BB243,Names!$P$3,Dev!$CZ$48),"")</f>
        <v/>
      </c>
      <c r="CO243" s="13" t="str">
        <f>IF(ISNUMBER($A243),CONCATENATE($BB243,Names!$P$3,Dev!$DF$48),"")</f>
        <v/>
      </c>
      <c r="CP243" s="13" t="str">
        <f>IF(ISNUMBER($A243),CONCATENATE($BB243,Names!$P$3,Dev!$DI$48),"")</f>
        <v/>
      </c>
      <c r="CQ243" s="13" t="str">
        <f>IF(ISNUMBER($A243),CONCATENATE($BB243,Names!$P$3,Dev!$DM$48),"")</f>
        <v/>
      </c>
      <c r="CR243" s="13" t="str">
        <f>IF(ISNUMBER($A243),CONCATENATE($BB243,Names!$P$3,Dev!$DV$48),"")</f>
        <v/>
      </c>
      <c r="CS243" s="13" t="str">
        <f>IF(ISNUMBER($A243),CONCATENATE($BB243,Names!$P$3,Dev!$DZ$48),"")</f>
        <v/>
      </c>
      <c r="CT243" s="13" t="str">
        <f>IF(ISNUMBER($A243),CONCATENATE($BB243,Names!$P$3,Dev!$EI$48),"")</f>
        <v/>
      </c>
      <c r="CU243" s="13" t="str">
        <f>IF(ISNUMBER($A243),CONCATENATE($BB243,Names!$P$3,Dev!$FZ$48),"")</f>
        <v/>
      </c>
      <c r="CV243" s="13" t="str">
        <f>IF(ISNUMBER($A243),CONCATENATE($BB243,Names!$P$3,Dev!$GI$48),"")</f>
        <v/>
      </c>
      <c r="CW243" s="13" t="str">
        <f>IF(ISNUMBER($A243),CONCATENATE($BB243,Names!$P$3,Dev!$GM$48),"")</f>
        <v/>
      </c>
      <c r="CX243" s="13"/>
      <c r="CY243" s="13" t="str">
        <f>IF(ISNUMBER($A243),CONCATENATE($BB243,Names!$P$3,Dev!$EM$48),"")</f>
        <v/>
      </c>
      <c r="CZ243" s="13" t="str">
        <f>IF(ISNUMBER($A243),CONCATENATE($BB243,Names!$P$3,Dev!$EV$48),"")</f>
        <v/>
      </c>
      <c r="DA243" s="13" t="str">
        <f>IF(ISNUMBER($A243),CONCATENATE($BB243,Names!$P$3,Dev!$EZ$48),"")</f>
        <v/>
      </c>
      <c r="DB243" s="13" t="str">
        <f>IF(ISNUMBER($A243),CONCATENATE($BB243,Names!$P$3,Dev!$FI$48),"")</f>
        <v/>
      </c>
      <c r="DC243" s="13" t="str">
        <f>IF(ISNUMBER($A243),CONCATENATE($BB243,Names!$P$3,Dev!$FM$48),"")</f>
        <v/>
      </c>
      <c r="DD243" s="13" t="str">
        <f>IF(ISNUMBER($A243),CONCATENATE($BB243,Names!$P$3,Dev!$FV$48),"")</f>
        <v/>
      </c>
      <c r="DE243" s="13" t="str">
        <f>IF(ISNUMBER($A243),CONCATENATE($BB243,Names!$P$3,Dev!$GP$48),"")</f>
        <v/>
      </c>
      <c r="DI243" s="105">
        <f>COUNTIFS($DL$5:DL243,"&lt;&gt;"&amp;"")</f>
        <v>24</v>
      </c>
      <c r="DJ243" s="1198" t="str">
        <f t="shared" si="109"/>
        <v>A2T</v>
      </c>
      <c r="DK243" s="1198" t="str">
        <f t="shared" si="110"/>
        <v>050PRL</v>
      </c>
      <c r="DL243" s="1198" t="str">
        <f>"&lt;-"</f>
        <v>&lt;-</v>
      </c>
      <c r="DM243" s="1198" t="str">
        <f>IF($DL243="","",_xlfn.CONCAT(Names!$D$5,$AO243))</f>
        <v>L132</v>
      </c>
      <c r="DN243" s="1198" t="str">
        <f>IF($DL243="","",CONCATENATE(Names!$C$26,Names!$N$3,$DM243))</f>
        <v>PRLEHC-L132</v>
      </c>
      <c r="DO243" s="1198" t="str">
        <f>IF($DL243="","",CONCATENATE(Names!$C$25,Names!$N$3,$DM243))</f>
        <v>PRLTEC-L132</v>
      </c>
    </row>
    <row r="244" spans="1:119" s="89" customFormat="1">
      <c r="A244" s="88" t="str">
        <f>Names!$B$14</f>
        <v>Gas inlet</v>
      </c>
      <c r="B244" s="88"/>
      <c r="C244" s="88">
        <f>$C$7</f>
        <v>8.5000000000000006E-2</v>
      </c>
      <c r="D244" s="88"/>
      <c r="F244" s="89">
        <f t="shared" si="141"/>
        <v>0.99756405032621986</v>
      </c>
      <c r="G244" s="2">
        <f t="shared" si="139"/>
        <v>538.03112548528338</v>
      </c>
      <c r="H244" s="2">
        <f t="shared" si="140"/>
        <v>538.07352195742226</v>
      </c>
      <c r="I244" s="1225"/>
      <c r="J244" s="91"/>
      <c r="K244" s="92"/>
      <c r="L244" s="2" t="str">
        <f>IF(ISNUMBER(E244),VLOOKUP(C244,'TE,EHnames'!$B$4:$F$11,'TE,EHnames'!$C$2,FALSE),"")</f>
        <v/>
      </c>
      <c r="M244" s="2" t="str">
        <f>IF(ISNUMBER(E244),VLOOKUP(C244,'TE,EHnames'!$B$4:$F$11,'TE,EHnames'!$F$2,FALSE),"")</f>
        <v/>
      </c>
      <c r="S244" s="89" t="str">
        <f>IFERROR(VLOOKUP(P244,Racks!$H$4:$M$30,6),"")</f>
        <v/>
      </c>
      <c r="V244" s="89">
        <f>COUNTIFS('Sec-Sub'!$K$4:$K$164,"&lt;="&amp;H244)</f>
        <v>141</v>
      </c>
      <c r="W244" s="89" t="str">
        <f>VLOOKUP(V244,'Sec-Sub'!$A$4:$C$164,2,FALSE)</f>
        <v>A2T</v>
      </c>
      <c r="X244" s="89" t="str">
        <f>VLOOKUP(V244,'Sec-Sub'!$A$4:$C$164,3,FALSE)</f>
        <v>050</v>
      </c>
      <c r="Y244" s="89" t="str">
        <f>CONCATENATE(X244,Names!$I$3)</f>
        <v>050PRL</v>
      </c>
      <c r="Z244" s="88"/>
      <c r="AA244" s="93"/>
      <c r="AC244" s="915"/>
      <c r="AD244" s="1823"/>
      <c r="AE244" s="667"/>
      <c r="AI244" s="1266" t="str">
        <f>IF(ISNUMBER(R244),CONCATENATE(Names!$C$3,R244),"")</f>
        <v/>
      </c>
      <c r="AK244" s="89" t="str">
        <f t="shared" si="129"/>
        <v/>
      </c>
      <c r="AL244" s="89" t="str">
        <f t="shared" si="131"/>
        <v/>
      </c>
      <c r="AM244" s="89" t="str">
        <f t="shared" si="132"/>
        <v/>
      </c>
      <c r="AN244" s="89" t="str">
        <f t="shared" si="133"/>
        <v/>
      </c>
      <c r="AO244" s="89" t="str">
        <f t="shared" si="134"/>
        <v/>
      </c>
      <c r="AP244" s="89" t="str">
        <f>IF(ISNUMBER(E244),CONCATENATE(Names!$C$5,Names!$N$3,AO244),"")</f>
        <v/>
      </c>
      <c r="AQ244" s="89" t="str">
        <f>IF(ISNUMBER(E244),CONCATENATE(Names!$D$5,AO244),"")</f>
        <v/>
      </c>
      <c r="AR244" s="89" t="str">
        <f>IF(ISNUMBER(E244),CONCATENATE(Names!$C$10,Names!$N$3,AQ244),"")</f>
        <v/>
      </c>
      <c r="AS244" s="89" t="str">
        <f>IF(ISNUMBER(E244),CONCATENATE(Names!$C$11,Names!$N$3,AQ244),"")</f>
        <v/>
      </c>
      <c r="AU244" s="95" t="str">
        <f t="shared" si="130"/>
        <v/>
      </c>
      <c r="AV244" s="89" t="str">
        <f t="shared" si="135"/>
        <v/>
      </c>
      <c r="AW244" s="89" t="str">
        <f t="shared" si="136"/>
        <v/>
      </c>
      <c r="AX244" s="89" t="str">
        <f t="shared" si="137"/>
        <v/>
      </c>
      <c r="AY244" s="89" t="str">
        <f t="shared" si="138"/>
        <v/>
      </c>
      <c r="AZ244" s="89" t="str">
        <f>IF(ISNUMBER(A244),CONCATENATE(Names!$C$6,Names!$N$3,AU244,A244),"")</f>
        <v/>
      </c>
      <c r="BA244" s="89" t="str">
        <f>IF(ISNUMBER(A244),CONCATENATE(Names!$C$7,Names!$N$3,AU244,A244),"")</f>
        <v/>
      </c>
      <c r="BB244" s="89" t="str">
        <f>IF(ISNUMBER(A244),CONCATENATE(Names!$C$8,Names!$N$3,AU244,A244),"")</f>
        <v/>
      </c>
      <c r="BC244" s="89" t="str">
        <f>IF(ISNUMBER(A244),CONCATENATE(Names!$D$6,AY244),"")</f>
        <v/>
      </c>
      <c r="BD244" s="89" t="str">
        <f>IF(ISNUMBER(A244),CONCATENATE(Names!$C$10,Names!$N$3,BC244),"")</f>
        <v/>
      </c>
      <c r="BE244" s="89" t="str">
        <f>IF(ISNUMBER(A244),CONCATENATE(Names!$C$11,Names!$N$3,BC244),"")</f>
        <v/>
      </c>
      <c r="BF244" s="89" t="str">
        <f>IF(ISNUMBER(A244),CONCATENATE(Names!$D$7,AY244),"")</f>
        <v/>
      </c>
      <c r="BG244" s="89" t="str">
        <f>IF(ISNUMBER(A244),CONCATENATE(Names!$C$10,Names!$N$3,BF244),"")</f>
        <v/>
      </c>
      <c r="BH244" s="89" t="str">
        <f>IF(ISNUMBER(A244),CONCATENATE(Names!$C$11,Names!$N$3,BF244),"")</f>
        <v/>
      </c>
      <c r="BI244" s="89" t="str">
        <f>IF(ISNUMBER(A244),CONCATENATE(Names!$C$12,Names!$N$3,BC244),"")</f>
        <v/>
      </c>
      <c r="BJ244" s="89" t="str">
        <f>IF(ISNUMBER(A244),CONCATENATE(Names!$C$24,Names!$N$3,AY244),"")</f>
        <v/>
      </c>
      <c r="BK244" s="89" t="str">
        <f>IF(ISNUMBER(A244),CONCATENATE(Names!$C$9,Names!$N$3,AY244),"")</f>
        <v/>
      </c>
      <c r="BT244" s="112">
        <f>COUNTIFS($BW$5:BW244,"&lt;&gt;"&amp;"")</f>
        <v>45</v>
      </c>
      <c r="BU244" s="113" t="str">
        <f t="shared" si="124"/>
        <v>A2T</v>
      </c>
      <c r="BV244" s="113" t="str">
        <f t="shared" si="125"/>
        <v>050PRL</v>
      </c>
      <c r="BW244" s="113" t="str">
        <f>Names!$C$14</f>
        <v>PRLGI</v>
      </c>
      <c r="BX244" s="154" t="str">
        <f>"006"</f>
        <v>006</v>
      </c>
      <c r="BY244" s="89" t="str">
        <f>IF($BW244="","",CONCATENATE($BW244,Names!$N$3,$BX244))</f>
        <v>PRLGI-006</v>
      </c>
      <c r="CA244" s="95" t="str">
        <f>IF(ISNUMBER(A244),CONCATENATE(W244,Names!$H$3,Y244,Names!$J$3,Names!$K$3,Names!$L$3,BK244),"")</f>
        <v/>
      </c>
      <c r="CB244" s="95" t="str">
        <f>IF(ISNUMBER(A244),CONCATENATE(W244,Names!$H$3,Y244,Names!$J$3,Names!$K$3,Names!$L$3,BB244),"")</f>
        <v/>
      </c>
      <c r="CC244" s="95" t="str">
        <f>IF($BW244="","",CONCATENATE(W244,Names!$H$3,Y244,Names!$J$3,Names!$K$3,Names!$L$3,$BW244,Names!$N$3,$BX244))</f>
        <v>A2T-050PRL:RFS-PRLGI-006</v>
      </c>
      <c r="CF244" s="13" t="str">
        <f>IF(ISNUMBER($A244),CONCATENATE($BK244,Names!$P$3,Dev!$DA$130),"")</f>
        <v/>
      </c>
      <c r="CG244" s="13" t="str">
        <f>IF(ISNUMBER($A244),CONCATENATE($BK244,Names!$P$3,Dev!$DD$130),"")</f>
        <v/>
      </c>
      <c r="CH244" s="13" t="str">
        <f>IF(ISNUMBER($A244),CONCATENATE($BK244,Names!$P$3,Dev!$DG$130),"")</f>
        <v/>
      </c>
      <c r="CI244" s="13" t="str">
        <f>IF(ISNUMBER($A244),CONCATENATE($BK244,Names!$P$3,Dev!$DK$130),"")</f>
        <v/>
      </c>
      <c r="CJ244" s="13" t="str">
        <f>IF(ISNUMBER($A244),CONCATENATE($BK244,Names!$P$3,Dev!$DN$130),"")</f>
        <v/>
      </c>
      <c r="CK244" s="13" t="str">
        <f>IF(ISNUMBER($A244),CONCATENATE($BK244,Names!$P$3,Dev!$DQ$130),"")</f>
        <v/>
      </c>
      <c r="CL244" s="13"/>
      <c r="CM244" s="13" t="str">
        <f>""</f>
        <v/>
      </c>
      <c r="CN244" s="13" t="str">
        <f>IF(ISNUMBER($A244),CONCATENATE($BB244,Names!$P$3,Dev!$CZ$48),"")</f>
        <v/>
      </c>
      <c r="CO244" s="13" t="str">
        <f>IF(ISNUMBER($A244),CONCATENATE($BB244,Names!$P$3,Dev!$DF$48),"")</f>
        <v/>
      </c>
      <c r="CP244" s="13" t="str">
        <f>IF(ISNUMBER($A244),CONCATENATE($BB244,Names!$P$3,Dev!$DI$48),"")</f>
        <v/>
      </c>
      <c r="CQ244" s="13" t="str">
        <f>IF(ISNUMBER($A244),CONCATENATE($BB244,Names!$P$3,Dev!$DM$48),"")</f>
        <v/>
      </c>
      <c r="CR244" s="13" t="str">
        <f>IF(ISNUMBER($A244),CONCATENATE($BB244,Names!$P$3,Dev!$DV$48),"")</f>
        <v/>
      </c>
      <c r="CS244" s="13" t="str">
        <f>IF(ISNUMBER($A244),CONCATENATE($BB244,Names!$P$3,Dev!$DZ$48),"")</f>
        <v/>
      </c>
      <c r="CT244" s="13" t="str">
        <f>IF(ISNUMBER($A244),CONCATENATE($BB244,Names!$P$3,Dev!$EI$48),"")</f>
        <v/>
      </c>
      <c r="CU244" s="13" t="str">
        <f>IF(ISNUMBER($A244),CONCATENATE($BB244,Names!$P$3,Dev!$FZ$48),"")</f>
        <v/>
      </c>
      <c r="CV244" s="13" t="str">
        <f>IF(ISNUMBER($A244),CONCATENATE($BB244,Names!$P$3,Dev!$GI$48),"")</f>
        <v/>
      </c>
      <c r="CW244" s="13" t="str">
        <f>IF(ISNUMBER($A244),CONCATENATE($BB244,Names!$P$3,Dev!$GM$48),"")</f>
        <v/>
      </c>
      <c r="CX244" s="13"/>
      <c r="CY244" s="13" t="str">
        <f>IF(ISNUMBER($A244),CONCATENATE($BB244,Names!$P$3,Dev!$EM$48),"")</f>
        <v/>
      </c>
      <c r="CZ244" s="13" t="str">
        <f>IF(ISNUMBER($A244),CONCATENATE($BB244,Names!$P$3,Dev!$EV$48),"")</f>
        <v/>
      </c>
      <c r="DA244" s="13" t="str">
        <f>IF(ISNUMBER($A244),CONCATENATE($BB244,Names!$P$3,Dev!$EZ$48),"")</f>
        <v/>
      </c>
      <c r="DB244" s="13" t="str">
        <f>IF(ISNUMBER($A244),CONCATENATE($BB244,Names!$P$3,Dev!$FI$48),"")</f>
        <v/>
      </c>
      <c r="DC244" s="13" t="str">
        <f>IF(ISNUMBER($A244),CONCATENATE($BB244,Names!$P$3,Dev!$FM$48),"")</f>
        <v/>
      </c>
      <c r="DD244" s="13" t="str">
        <f>IF(ISNUMBER($A244),CONCATENATE($BB244,Names!$P$3,Dev!$FV$48),"")</f>
        <v/>
      </c>
      <c r="DE244" s="13" t="str">
        <f>IF(ISNUMBER($A244),CONCATENATE($BB244,Names!$P$3,Dev!$GP$48),"")</f>
        <v/>
      </c>
      <c r="DI244" s="105">
        <f>COUNTIFS($DL$5:DL244,"&lt;&gt;"&amp;"")</f>
        <v>24</v>
      </c>
      <c r="DJ244" s="1198" t="str">
        <f t="shared" si="109"/>
        <v/>
      </c>
      <c r="DK244" s="1198" t="str">
        <f t="shared" si="110"/>
        <v/>
      </c>
      <c r="DL244" s="1198"/>
      <c r="DM244" s="1198" t="str">
        <f>IF($DL244="","",_xlfn.CONCAT(Names!$D$5,$AO244))</f>
        <v/>
      </c>
      <c r="DN244" s="1198" t="str">
        <f>IF($DL244="","",CONCATENATE(Names!$C$26,Names!$N$3,$DM244))</f>
        <v/>
      </c>
      <c r="DO244" s="1198" t="str">
        <f>IF($DL244="","",CONCATENATE(Names!$C$25,Names!$N$3,$DM244))</f>
        <v/>
      </c>
    </row>
    <row r="245" spans="1:119" s="89" customFormat="1">
      <c r="A245" s="88" t="s">
        <v>767</v>
      </c>
      <c r="B245" s="88"/>
      <c r="C245" s="88">
        <v>0</v>
      </c>
      <c r="D245" s="88"/>
      <c r="F245" s="89">
        <f t="shared" si="141"/>
        <v>0.99756405032621986</v>
      </c>
      <c r="G245" s="2">
        <f t="shared" si="139"/>
        <v>538.11591842956113</v>
      </c>
      <c r="H245" s="2">
        <f t="shared" si="140"/>
        <v>538.11591842956113</v>
      </c>
      <c r="I245" s="1225"/>
      <c r="J245" s="91"/>
      <c r="K245" s="92"/>
      <c r="L245" s="2" t="str">
        <f>IF(ISNUMBER(E245),VLOOKUP(C245,'TE,EHnames'!$B$4:$F$11,'TE,EHnames'!$C$2,FALSE),"")</f>
        <v/>
      </c>
      <c r="M245" s="2" t="str">
        <f>IF(ISNUMBER(E245),VLOOKUP(C245,'TE,EHnames'!$B$4:$F$11,'TE,EHnames'!$F$2,FALSE),"")</f>
        <v/>
      </c>
      <c r="S245" s="89" t="str">
        <f>IFERROR(VLOOKUP(P245,Racks!$H$4:$M$30,6),"")</f>
        <v/>
      </c>
      <c r="V245" s="89">
        <f>COUNTIFS('Sec-Sub'!$K$4:$K$164,"&lt;="&amp;H245)</f>
        <v>141</v>
      </c>
      <c r="W245" s="89" t="str">
        <f>VLOOKUP(V245,'Sec-Sub'!$A$4:$C$164,2,FALSE)</f>
        <v>A2T</v>
      </c>
      <c r="X245" s="89" t="str">
        <f>VLOOKUP(V245,'Sec-Sub'!$A$4:$C$164,3,FALSE)</f>
        <v>050</v>
      </c>
      <c r="Y245" s="89" t="str">
        <f>CONCATENATE(X245,Names!$I$3)</f>
        <v>050PRL</v>
      </c>
      <c r="Z245" s="88"/>
      <c r="AA245" s="93"/>
      <c r="AC245" s="915"/>
      <c r="AD245" s="1823"/>
      <c r="AE245" s="667"/>
      <c r="AI245" s="1266" t="str">
        <f>IF(ISNUMBER(R245),CONCATENATE(Names!$C$3,R245),"")</f>
        <v/>
      </c>
      <c r="AK245" s="89" t="str">
        <f t="shared" si="129"/>
        <v/>
      </c>
      <c r="AL245" s="89" t="str">
        <f t="shared" si="131"/>
        <v/>
      </c>
      <c r="AM245" s="89" t="str">
        <f t="shared" si="132"/>
        <v/>
      </c>
      <c r="AN245" s="89" t="str">
        <f t="shared" si="133"/>
        <v/>
      </c>
      <c r="AO245" s="89" t="str">
        <f t="shared" si="134"/>
        <v/>
      </c>
      <c r="AP245" s="89" t="str">
        <f>IF(ISNUMBER(E245),CONCATENATE(Names!$C$5,Names!$N$3,AO245),"")</f>
        <v/>
      </c>
      <c r="AQ245" s="89" t="str">
        <f>IF(ISNUMBER(E245),CONCATENATE(Names!$D$5,AO245),"")</f>
        <v/>
      </c>
      <c r="AR245" s="89" t="str">
        <f>IF(ISNUMBER(E245),CONCATENATE(Names!$C$10,Names!$N$3,AQ245),"")</f>
        <v/>
      </c>
      <c r="AS245" s="89" t="str">
        <f>IF(ISNUMBER(E245),CONCATENATE(Names!$C$11,Names!$N$3,AQ245),"")</f>
        <v/>
      </c>
      <c r="AU245" s="95" t="str">
        <f t="shared" si="130"/>
        <v/>
      </c>
      <c r="AV245" s="89" t="str">
        <f t="shared" si="135"/>
        <v/>
      </c>
      <c r="AW245" s="89" t="str">
        <f t="shared" si="136"/>
        <v/>
      </c>
      <c r="AX245" s="89" t="str">
        <f t="shared" si="137"/>
        <v/>
      </c>
      <c r="AY245" s="89" t="str">
        <f t="shared" si="138"/>
        <v/>
      </c>
      <c r="AZ245" s="89" t="str">
        <f>IF(ISNUMBER(A245),CONCATENATE(Names!$C$6,Names!$N$3,AU245,A245),"")</f>
        <v/>
      </c>
      <c r="BA245" s="89" t="str">
        <f>IF(ISNUMBER(A245),CONCATENATE(Names!$C$7,Names!$N$3,AU245,A245),"")</f>
        <v/>
      </c>
      <c r="BB245" s="89" t="str">
        <f>IF(ISNUMBER(A245),CONCATENATE(Names!$C$8,Names!$N$3,AU245,A245),"")</f>
        <v/>
      </c>
      <c r="BC245" s="89" t="str">
        <f>IF(ISNUMBER(A245),CONCATENATE(Names!$D$6,AY245),"")</f>
        <v/>
      </c>
      <c r="BD245" s="89" t="str">
        <f>IF(ISNUMBER(A245),CONCATENATE(Names!$C$10,Names!$N$3,BC245),"")</f>
        <v/>
      </c>
      <c r="BE245" s="89" t="str">
        <f>IF(ISNUMBER(A245),CONCATENATE(Names!$C$11,Names!$N$3,BC245),"")</f>
        <v/>
      </c>
      <c r="BF245" s="89" t="str">
        <f>IF(ISNUMBER(A245),CONCATENATE(Names!$D$7,AY245),"")</f>
        <v/>
      </c>
      <c r="BG245" s="89" t="str">
        <f>IF(ISNUMBER(A245),CONCATENATE(Names!$C$10,Names!$N$3,BF245),"")</f>
        <v/>
      </c>
      <c r="BH245" s="89" t="str">
        <f>IF(ISNUMBER(A245),CONCATENATE(Names!$C$11,Names!$N$3,BF245),"")</f>
        <v/>
      </c>
      <c r="BI245" s="89" t="str">
        <f>IF(ISNUMBER(A245),CONCATENATE(Names!$C$12,Names!$N$3,BC245),"")</f>
        <v/>
      </c>
      <c r="BJ245" s="89" t="str">
        <f>IF(ISNUMBER(A245),CONCATENATE(Names!$C$24,Names!$N$3,AY245),"")</f>
        <v/>
      </c>
      <c r="BK245" s="89" t="str">
        <f>IF(ISNUMBER(A245),CONCATENATE(Names!$C$9,Names!$N$3,AY245),"")</f>
        <v/>
      </c>
      <c r="BT245" s="112">
        <f>COUNTIFS($BW$5:BW245,"&lt;&gt;"&amp;"")</f>
        <v>46</v>
      </c>
      <c r="BU245" s="113" t="str">
        <f t="shared" si="124"/>
        <v>A2T</v>
      </c>
      <c r="BV245" s="113" t="str">
        <f t="shared" si="125"/>
        <v>050PRL</v>
      </c>
      <c r="BW245" s="113" t="str">
        <f>Names!$C$10</f>
        <v>PRLEH</v>
      </c>
      <c r="BX245" s="89" t="str">
        <f>CONCATENATE(Names!$D$14,$BX$244)</f>
        <v>G006</v>
      </c>
      <c r="BY245" s="89" t="str">
        <f>IF($BW245="","",CONCATENATE($BW245,Names!$N$3,$BX245))</f>
        <v>PRLEH-G006</v>
      </c>
      <c r="CA245" s="95" t="str">
        <f>IF(ISNUMBER(A245),CONCATENATE(W245,Names!$H$3,Y245,Names!$J$3,Names!$K$3,Names!$L$3,BK245),"")</f>
        <v/>
      </c>
      <c r="CB245" s="95" t="str">
        <f>IF(ISNUMBER(A245),CONCATENATE(W245,Names!$H$3,Y245,Names!$J$3,Names!$K$3,Names!$L$3,BB245),"")</f>
        <v/>
      </c>
      <c r="CC245" s="95" t="str">
        <f>IF($BW245="","",CONCATENATE(W245,Names!$H$3,Y245,Names!$J$3,Names!$K$3,Names!$L$3,$BW245,Names!$N$3,$BX245))</f>
        <v>A2T-050PRL:RFS-PRLEH-G006</v>
      </c>
      <c r="CF245" s="13" t="str">
        <f>IF(ISNUMBER($A245),CONCATENATE($BK245,Names!$P$3,Dev!$DA$130),"")</f>
        <v/>
      </c>
      <c r="CG245" s="13" t="str">
        <f>IF(ISNUMBER($A245),CONCATENATE($BK245,Names!$P$3,Dev!$DD$130),"")</f>
        <v/>
      </c>
      <c r="CH245" s="13" t="str">
        <f>IF(ISNUMBER($A245),CONCATENATE($BK245,Names!$P$3,Dev!$DG$130),"")</f>
        <v/>
      </c>
      <c r="CI245" s="13" t="str">
        <f>IF(ISNUMBER($A245),CONCATENATE($BK245,Names!$P$3,Dev!$DK$130),"")</f>
        <v/>
      </c>
      <c r="CJ245" s="13" t="str">
        <f>IF(ISNUMBER($A245),CONCATENATE($BK245,Names!$P$3,Dev!$DN$130),"")</f>
        <v/>
      </c>
      <c r="CK245" s="13" t="str">
        <f>IF(ISNUMBER($A245),CONCATENATE($BK245,Names!$P$3,Dev!$DQ$130),"")</f>
        <v/>
      </c>
      <c r="CL245" s="13"/>
      <c r="CM245" s="13" t="str">
        <f>""</f>
        <v/>
      </c>
      <c r="CN245" s="13" t="str">
        <f>IF(ISNUMBER($A245),CONCATENATE($BB245,Names!$P$3,Dev!$CZ$48),"")</f>
        <v/>
      </c>
      <c r="CO245" s="13" t="str">
        <f>IF(ISNUMBER($A245),CONCATENATE($BB245,Names!$P$3,Dev!$DF$48),"")</f>
        <v/>
      </c>
      <c r="CP245" s="13" t="str">
        <f>IF(ISNUMBER($A245),CONCATENATE($BB245,Names!$P$3,Dev!$DI$48),"")</f>
        <v/>
      </c>
      <c r="CQ245" s="13" t="str">
        <f>IF(ISNUMBER($A245),CONCATENATE($BB245,Names!$P$3,Dev!$DM$48),"")</f>
        <v/>
      </c>
      <c r="CR245" s="13" t="str">
        <f>IF(ISNUMBER($A245),CONCATENATE($BB245,Names!$P$3,Dev!$DV$48),"")</f>
        <v/>
      </c>
      <c r="CS245" s="13" t="str">
        <f>IF(ISNUMBER($A245),CONCATENATE($BB245,Names!$P$3,Dev!$DZ$48),"")</f>
        <v/>
      </c>
      <c r="CT245" s="13" t="str">
        <f>IF(ISNUMBER($A245),CONCATENATE($BB245,Names!$P$3,Dev!$EI$48),"")</f>
        <v/>
      </c>
      <c r="CU245" s="13" t="str">
        <f>IF(ISNUMBER($A245),CONCATENATE($BB245,Names!$P$3,Dev!$FZ$48),"")</f>
        <v/>
      </c>
      <c r="CV245" s="13" t="str">
        <f>IF(ISNUMBER($A245),CONCATENATE($BB245,Names!$P$3,Dev!$GI$48),"")</f>
        <v/>
      </c>
      <c r="CW245" s="13" t="str">
        <f>IF(ISNUMBER($A245),CONCATENATE($BB245,Names!$P$3,Dev!$GM$48),"")</f>
        <v/>
      </c>
      <c r="CX245" s="13"/>
      <c r="CY245" s="13" t="str">
        <f>IF(ISNUMBER($A245),CONCATENATE($BB245,Names!$P$3,Dev!$EM$48),"")</f>
        <v/>
      </c>
      <c r="CZ245" s="13" t="str">
        <f>IF(ISNUMBER($A245),CONCATENATE($BB245,Names!$P$3,Dev!$EV$48),"")</f>
        <v/>
      </c>
      <c r="DA245" s="13" t="str">
        <f>IF(ISNUMBER($A245),CONCATENATE($BB245,Names!$P$3,Dev!$EZ$48),"")</f>
        <v/>
      </c>
      <c r="DB245" s="13" t="str">
        <f>IF(ISNUMBER($A245),CONCATENATE($BB245,Names!$P$3,Dev!$FI$48),"")</f>
        <v/>
      </c>
      <c r="DC245" s="13" t="str">
        <f>IF(ISNUMBER($A245),CONCATENATE($BB245,Names!$P$3,Dev!$FM$48),"")</f>
        <v/>
      </c>
      <c r="DD245" s="13" t="str">
        <f>IF(ISNUMBER($A245),CONCATENATE($BB245,Names!$P$3,Dev!$FV$48),"")</f>
        <v/>
      </c>
      <c r="DE245" s="13" t="str">
        <f>IF(ISNUMBER($A245),CONCATENATE($BB245,Names!$P$3,Dev!$GP$48),"")</f>
        <v/>
      </c>
      <c r="DI245" s="105">
        <f>COUNTIFS($DL$5:DL245,"&lt;&gt;"&amp;"")</f>
        <v>24</v>
      </c>
      <c r="DJ245" s="1198" t="str">
        <f t="shared" si="109"/>
        <v/>
      </c>
      <c r="DK245" s="1198" t="str">
        <f t="shared" si="110"/>
        <v/>
      </c>
      <c r="DL245" s="1198"/>
      <c r="DM245" s="1198" t="str">
        <f>IF($DL245="","",_xlfn.CONCAT(Names!$D$5,$AO245))</f>
        <v/>
      </c>
      <c r="DN245" s="1198" t="str">
        <f>IF($DL245="","",CONCATENATE(Names!$C$26,Names!$N$3,$DM245))</f>
        <v/>
      </c>
      <c r="DO245" s="1198" t="str">
        <f>IF($DL245="","",CONCATENATE(Names!$C$25,Names!$N$3,$DM245))</f>
        <v/>
      </c>
    </row>
    <row r="246" spans="1:119" s="89" customFormat="1">
      <c r="A246" s="88" t="s">
        <v>768</v>
      </c>
      <c r="B246" s="88"/>
      <c r="C246" s="88">
        <v>0</v>
      </c>
      <c r="D246" s="88"/>
      <c r="F246" s="89">
        <f t="shared" si="141"/>
        <v>0.99756405032621986</v>
      </c>
      <c r="G246" s="2">
        <f t="shared" si="139"/>
        <v>538.11591842956113</v>
      </c>
      <c r="H246" s="2">
        <f t="shared" si="140"/>
        <v>538.11591842956113</v>
      </c>
      <c r="I246" s="1225"/>
      <c r="J246" s="91"/>
      <c r="K246" s="92"/>
      <c r="L246" s="2" t="str">
        <f>IF(ISNUMBER(E246),VLOOKUP(C246,'TE,EHnames'!$B$4:$F$11,'TE,EHnames'!$C$2,FALSE),"")</f>
        <v/>
      </c>
      <c r="M246" s="2" t="str">
        <f>IF(ISNUMBER(E246),VLOOKUP(C246,'TE,EHnames'!$B$4:$F$11,'TE,EHnames'!$F$2,FALSE),"")</f>
        <v/>
      </c>
      <c r="S246" s="89" t="str">
        <f>IFERROR(VLOOKUP(P246,Racks!$H$4:$M$30,6),"")</f>
        <v/>
      </c>
      <c r="V246" s="89">
        <f>COUNTIFS('Sec-Sub'!$K$4:$K$164,"&lt;="&amp;H246)</f>
        <v>141</v>
      </c>
      <c r="W246" s="89" t="str">
        <f>VLOOKUP(V246,'Sec-Sub'!$A$4:$C$164,2,FALSE)</f>
        <v>A2T</v>
      </c>
      <c r="X246" s="89" t="str">
        <f>VLOOKUP(V246,'Sec-Sub'!$A$4:$C$164,3,FALSE)</f>
        <v>050</v>
      </c>
      <c r="Y246" s="89" t="str">
        <f>CONCATENATE(X246,Names!$I$3)</f>
        <v>050PRL</v>
      </c>
      <c r="Z246" s="88"/>
      <c r="AA246" s="93"/>
      <c r="AC246" s="915"/>
      <c r="AD246" s="1823"/>
      <c r="AE246" s="667"/>
      <c r="AI246" s="1266" t="str">
        <f>IF(ISNUMBER(R246),CONCATENATE(Names!$C$3,R246),"")</f>
        <v/>
      </c>
      <c r="AK246" s="89" t="str">
        <f t="shared" si="129"/>
        <v/>
      </c>
      <c r="AL246" s="89" t="str">
        <f t="shared" si="131"/>
        <v/>
      </c>
      <c r="AM246" s="89" t="str">
        <f t="shared" si="132"/>
        <v/>
      </c>
      <c r="AN246" s="89" t="str">
        <f t="shared" si="133"/>
        <v/>
      </c>
      <c r="AO246" s="89" t="str">
        <f t="shared" si="134"/>
        <v/>
      </c>
      <c r="AP246" s="89" t="str">
        <f>IF(ISNUMBER(E246),CONCATENATE(Names!$C$5,Names!$N$3,AO246),"")</f>
        <v/>
      </c>
      <c r="AQ246" s="89" t="str">
        <f>IF(ISNUMBER(E246),CONCATENATE(Names!$D$5,AO246),"")</f>
        <v/>
      </c>
      <c r="AR246" s="89" t="str">
        <f>IF(ISNUMBER(E246),CONCATENATE(Names!$C$10,Names!$N$3,AQ246),"")</f>
        <v/>
      </c>
      <c r="AS246" s="89" t="str">
        <f>IF(ISNUMBER(E246),CONCATENATE(Names!$C$11,Names!$N$3,AQ246),"")</f>
        <v/>
      </c>
      <c r="AU246" s="95" t="str">
        <f t="shared" si="130"/>
        <v/>
      </c>
      <c r="AV246" s="89" t="str">
        <f t="shared" si="135"/>
        <v/>
      </c>
      <c r="AW246" s="89" t="str">
        <f t="shared" si="136"/>
        <v/>
      </c>
      <c r="AX246" s="89" t="str">
        <f t="shared" si="137"/>
        <v/>
      </c>
      <c r="AY246" s="89" t="str">
        <f t="shared" si="138"/>
        <v/>
      </c>
      <c r="AZ246" s="89" t="str">
        <f>IF(ISNUMBER(A246),CONCATENATE(Names!$C$6,Names!$N$3,AU246,A246),"")</f>
        <v/>
      </c>
      <c r="BA246" s="89" t="str">
        <f>IF(ISNUMBER(A246),CONCATENATE(Names!$C$7,Names!$N$3,AU246,A246),"")</f>
        <v/>
      </c>
      <c r="BB246" s="89" t="str">
        <f>IF(ISNUMBER(A246),CONCATENATE(Names!$C$8,Names!$N$3,AU246,A246),"")</f>
        <v/>
      </c>
      <c r="BC246" s="89" t="str">
        <f>IF(ISNUMBER(A246),CONCATENATE(Names!$D$6,AY246),"")</f>
        <v/>
      </c>
      <c r="BD246" s="89" t="str">
        <f>IF(ISNUMBER(A246),CONCATENATE(Names!$C$10,Names!$N$3,BC246),"")</f>
        <v/>
      </c>
      <c r="BE246" s="89" t="str">
        <f>IF(ISNUMBER(A246),CONCATENATE(Names!$C$11,Names!$N$3,BC246),"")</f>
        <v/>
      </c>
      <c r="BF246" s="89" t="str">
        <f>IF(ISNUMBER(A246),CONCATENATE(Names!$D$7,AY246),"")</f>
        <v/>
      </c>
      <c r="BG246" s="89" t="str">
        <f>IF(ISNUMBER(A246),CONCATENATE(Names!$C$10,Names!$N$3,BF246),"")</f>
        <v/>
      </c>
      <c r="BH246" s="89" t="str">
        <f>IF(ISNUMBER(A246),CONCATENATE(Names!$C$11,Names!$N$3,BF246),"")</f>
        <v/>
      </c>
      <c r="BI246" s="89" t="str">
        <f>IF(ISNUMBER(A246),CONCATENATE(Names!$C$12,Names!$N$3,BC246),"")</f>
        <v/>
      </c>
      <c r="BJ246" s="89" t="str">
        <f>IF(ISNUMBER(A246),CONCATENATE(Names!$C$24,Names!$N$3,AY246),"")</f>
        <v/>
      </c>
      <c r="BK246" s="89" t="str">
        <f>IF(ISNUMBER(A246),CONCATENATE(Names!$C$9,Names!$N$3,AY246),"")</f>
        <v/>
      </c>
      <c r="BT246" s="112">
        <f>COUNTIFS($BW$5:BW246,"&lt;&gt;"&amp;"")</f>
        <v>47</v>
      </c>
      <c r="BU246" s="113" t="str">
        <f t="shared" si="124"/>
        <v>A2T</v>
      </c>
      <c r="BV246" s="113" t="str">
        <f t="shared" si="125"/>
        <v>050PRL</v>
      </c>
      <c r="BW246" s="113" t="str">
        <f>Names!$C$11</f>
        <v>PRLTE</v>
      </c>
      <c r="BX246" s="89" t="str">
        <f>CONCATENATE(Names!$D$14,$BX$244)</f>
        <v>G006</v>
      </c>
      <c r="BY246" s="89" t="str">
        <f>IF($BW246="","",CONCATENATE($BW246,Names!$N$3,$BX246))</f>
        <v>PRLTE-G006</v>
      </c>
      <c r="CA246" s="95" t="str">
        <f>IF(ISNUMBER(A246),CONCATENATE(W246,Names!$H$3,Y246,Names!$J$3,Names!$K$3,Names!$L$3,BK246),"")</f>
        <v/>
      </c>
      <c r="CB246" s="95" t="str">
        <f>IF(ISNUMBER(A246),CONCATENATE(W246,Names!$H$3,Y246,Names!$J$3,Names!$K$3,Names!$L$3,BB246),"")</f>
        <v/>
      </c>
      <c r="CC246" s="95" t="str">
        <f>IF($BW246="","",CONCATENATE(W246,Names!$H$3,Y246,Names!$J$3,Names!$K$3,Names!$L$3,$BW246,Names!$N$3,$BX246))</f>
        <v>A2T-050PRL:RFS-PRLTE-G006</v>
      </c>
      <c r="CF246" s="13" t="str">
        <f>IF(ISNUMBER($A246),CONCATENATE($BK246,Names!$P$3,Dev!$DA$130),"")</f>
        <v/>
      </c>
      <c r="CG246" s="13" t="str">
        <f>IF(ISNUMBER($A246),CONCATENATE($BK246,Names!$P$3,Dev!$DD$130),"")</f>
        <v/>
      </c>
      <c r="CH246" s="13" t="str">
        <f>IF(ISNUMBER($A246),CONCATENATE($BK246,Names!$P$3,Dev!$DG$130),"")</f>
        <v/>
      </c>
      <c r="CI246" s="13" t="str">
        <f>IF(ISNUMBER($A246),CONCATENATE($BK246,Names!$P$3,Dev!$DK$130),"")</f>
        <v/>
      </c>
      <c r="CJ246" s="13" t="str">
        <f>IF(ISNUMBER($A246),CONCATENATE($BK246,Names!$P$3,Dev!$DN$130),"")</f>
        <v/>
      </c>
      <c r="CK246" s="13" t="str">
        <f>IF(ISNUMBER($A246),CONCATENATE($BK246,Names!$P$3,Dev!$DQ$130),"")</f>
        <v/>
      </c>
      <c r="CL246" s="13"/>
      <c r="CM246" s="13" t="str">
        <f>""</f>
        <v/>
      </c>
      <c r="CN246" s="13" t="str">
        <f>IF(ISNUMBER($A246),CONCATENATE($BB246,Names!$P$3,Dev!$CZ$48),"")</f>
        <v/>
      </c>
      <c r="CO246" s="13" t="str">
        <f>IF(ISNUMBER($A246),CONCATENATE($BB246,Names!$P$3,Dev!$DF$48),"")</f>
        <v/>
      </c>
      <c r="CP246" s="13" t="str">
        <f>IF(ISNUMBER($A246),CONCATENATE($BB246,Names!$P$3,Dev!$DI$48),"")</f>
        <v/>
      </c>
      <c r="CQ246" s="13" t="str">
        <f>IF(ISNUMBER($A246),CONCATENATE($BB246,Names!$P$3,Dev!$DM$48),"")</f>
        <v/>
      </c>
      <c r="CR246" s="13" t="str">
        <f>IF(ISNUMBER($A246),CONCATENATE($BB246,Names!$P$3,Dev!$DV$48),"")</f>
        <v/>
      </c>
      <c r="CS246" s="13" t="str">
        <f>IF(ISNUMBER($A246),CONCATENATE($BB246,Names!$P$3,Dev!$DZ$48),"")</f>
        <v/>
      </c>
      <c r="CT246" s="13" t="str">
        <f>IF(ISNUMBER($A246),CONCATENATE($BB246,Names!$P$3,Dev!$EI$48),"")</f>
        <v/>
      </c>
      <c r="CU246" s="13" t="str">
        <f>IF(ISNUMBER($A246),CONCATENATE($BB246,Names!$P$3,Dev!$FZ$48),"")</f>
        <v/>
      </c>
      <c r="CV246" s="13" t="str">
        <f>IF(ISNUMBER($A246),CONCATENATE($BB246,Names!$P$3,Dev!$GI$48),"")</f>
        <v/>
      </c>
      <c r="CW246" s="13" t="str">
        <f>IF(ISNUMBER($A246),CONCATENATE($BB246,Names!$P$3,Dev!$GM$48),"")</f>
        <v/>
      </c>
      <c r="CX246" s="13"/>
      <c r="CY246" s="13" t="str">
        <f>IF(ISNUMBER($A246),CONCATENATE($BB246,Names!$P$3,Dev!$EM$48),"")</f>
        <v/>
      </c>
      <c r="CZ246" s="13" t="str">
        <f>IF(ISNUMBER($A246),CONCATENATE($BB246,Names!$P$3,Dev!$EV$48),"")</f>
        <v/>
      </c>
      <c r="DA246" s="13" t="str">
        <f>IF(ISNUMBER($A246),CONCATENATE($BB246,Names!$P$3,Dev!$EZ$48),"")</f>
        <v/>
      </c>
      <c r="DB246" s="13" t="str">
        <f>IF(ISNUMBER($A246),CONCATENATE($BB246,Names!$P$3,Dev!$FI$48),"")</f>
        <v/>
      </c>
      <c r="DC246" s="13" t="str">
        <f>IF(ISNUMBER($A246),CONCATENATE($BB246,Names!$P$3,Dev!$FM$48),"")</f>
        <v/>
      </c>
      <c r="DD246" s="13" t="str">
        <f>IF(ISNUMBER($A246),CONCATENATE($BB246,Names!$P$3,Dev!$FV$48),"")</f>
        <v/>
      </c>
      <c r="DE246" s="13" t="str">
        <f>IF(ISNUMBER($A246),CONCATENATE($BB246,Names!$P$3,Dev!$GP$48),"")</f>
        <v/>
      </c>
      <c r="DI246" s="105">
        <f>COUNTIFS($DL$5:DL246,"&lt;&gt;"&amp;"")</f>
        <v>24</v>
      </c>
      <c r="DJ246" s="1198" t="str">
        <f t="shared" si="109"/>
        <v/>
      </c>
      <c r="DK246" s="1198" t="str">
        <f t="shared" si="110"/>
        <v/>
      </c>
      <c r="DL246" s="1198"/>
      <c r="DM246" s="1198" t="str">
        <f>IF($DL246="","",_xlfn.CONCAT(Names!$D$5,$AO246))</f>
        <v/>
      </c>
      <c r="DN246" s="1198" t="str">
        <f>IF($DL246="","",CONCATENATE(Names!$C$26,Names!$N$3,$DM246))</f>
        <v/>
      </c>
      <c r="DO246" s="1198" t="str">
        <f>IF($DL246="","",CONCATENATE(Names!$C$25,Names!$N$3,$DM246))</f>
        <v/>
      </c>
    </row>
    <row r="247" spans="1:119" s="78" customFormat="1">
      <c r="A247" s="77" t="str">
        <f>Names!$B$13</f>
        <v>Adapter N-7/16</v>
      </c>
      <c r="B247" s="77"/>
      <c r="C247" s="99">
        <f>$C$6</f>
        <v>8.7999999999999995E-2</v>
      </c>
      <c r="D247" s="77"/>
      <c r="F247" s="78">
        <f t="shared" si="141"/>
        <v>0.99756405032621986</v>
      </c>
      <c r="G247" s="2">
        <f t="shared" si="139"/>
        <v>538.11591842956113</v>
      </c>
      <c r="H247" s="2">
        <f t="shared" si="140"/>
        <v>538.15981124777545</v>
      </c>
      <c r="I247" s="1225"/>
      <c r="J247" s="80"/>
      <c r="K247" s="81"/>
      <c r="L247" s="2" t="str">
        <f>IF(ISNUMBER(E247),VLOOKUP(C247,'TE,EHnames'!$B$4:$F$11,'TE,EHnames'!$C$2,FALSE),"")</f>
        <v/>
      </c>
      <c r="M247" s="2" t="str">
        <f>IF(ISNUMBER(E247),VLOOKUP(C247,'TE,EHnames'!$B$4:$F$11,'TE,EHnames'!$F$2,FALSE),"")</f>
        <v/>
      </c>
      <c r="S247" s="78" t="str">
        <f>IFERROR(VLOOKUP(P247,Racks!$H$4:$M$30,6),"")</f>
        <v/>
      </c>
      <c r="V247" s="78">
        <f>COUNTIFS('Sec-Sub'!$K$4:$K$164,"&lt;="&amp;H247)</f>
        <v>141</v>
      </c>
      <c r="W247" s="78" t="str">
        <f>VLOOKUP(V247,'Sec-Sub'!$A$4:$C$164,2,FALSE)</f>
        <v>A2T</v>
      </c>
      <c r="X247" s="78" t="str">
        <f>VLOOKUP(V247,'Sec-Sub'!$A$4:$C$164,3,FALSE)</f>
        <v>050</v>
      </c>
      <c r="Y247" s="78" t="str">
        <f>CONCATENATE(X247,Names!$I$3)</f>
        <v>050PRL</v>
      </c>
      <c r="Z247" s="77"/>
      <c r="AA247" s="82"/>
      <c r="AC247" s="916"/>
      <c r="AD247" s="1823"/>
      <c r="AE247" s="669"/>
      <c r="AI247" s="1266" t="str">
        <f>IF(ISNUMBER(R247),CONCATENATE(Names!$C$3,R247),"")</f>
        <v/>
      </c>
      <c r="AK247" s="78" t="str">
        <f t="shared" si="129"/>
        <v/>
      </c>
      <c r="AL247" s="78" t="str">
        <f t="shared" si="131"/>
        <v/>
      </c>
      <c r="AM247" s="78" t="str">
        <f t="shared" si="132"/>
        <v/>
      </c>
      <c r="AN247" s="78" t="str">
        <f t="shared" si="133"/>
        <v/>
      </c>
      <c r="AO247" s="78" t="str">
        <f t="shared" si="134"/>
        <v/>
      </c>
      <c r="AP247" s="78" t="str">
        <f>IF(ISNUMBER(E247),CONCATENATE(Names!$C$5,Names!$N$3,AO247),"")</f>
        <v/>
      </c>
      <c r="AQ247" s="78" t="str">
        <f>IF(ISNUMBER(E247),CONCATENATE(Names!$D$5,AO247),"")</f>
        <v/>
      </c>
      <c r="AR247" s="78" t="str">
        <f>IF(ISNUMBER(E247),CONCATENATE(Names!$C$10,Names!$N$3,AQ247),"")</f>
        <v/>
      </c>
      <c r="AS247" s="78" t="str">
        <f>IF(ISNUMBER(E247),CONCATENATE(Names!$C$11,Names!$N$3,AQ247),"")</f>
        <v/>
      </c>
      <c r="AU247" s="98" t="str">
        <f t="shared" si="130"/>
        <v/>
      </c>
      <c r="AV247" s="78" t="str">
        <f t="shared" si="135"/>
        <v/>
      </c>
      <c r="AW247" s="78" t="str">
        <f t="shared" si="136"/>
        <v/>
      </c>
      <c r="AX247" s="78" t="str">
        <f t="shared" si="137"/>
        <v/>
      </c>
      <c r="AY247" s="78" t="str">
        <f t="shared" si="138"/>
        <v/>
      </c>
      <c r="AZ247" s="78" t="str">
        <f>IF(ISNUMBER(A247),CONCATENATE(Names!$C$6,Names!$N$3,AU247,A247),"")</f>
        <v/>
      </c>
      <c r="BA247" s="78" t="str">
        <f>IF(ISNUMBER(A247),CONCATENATE(Names!$C$7,Names!$N$3,AU247,A247),"")</f>
        <v/>
      </c>
      <c r="BB247" s="78" t="str">
        <f>IF(ISNUMBER(A247),CONCATENATE(Names!$C$8,Names!$N$3,AU247,A247),"")</f>
        <v/>
      </c>
      <c r="BC247" s="78" t="str">
        <f>IF(ISNUMBER(A247),CONCATENATE(Names!$D$6,AY247),"")</f>
        <v/>
      </c>
      <c r="BD247" s="78" t="str">
        <f>IF(ISNUMBER(A247),CONCATENATE(Names!$C$10,Names!$N$3,BC247),"")</f>
        <v/>
      </c>
      <c r="BE247" s="78" t="str">
        <f>IF(ISNUMBER(A247),CONCATENATE(Names!$C$11,Names!$N$3,BC247),"")</f>
        <v/>
      </c>
      <c r="BF247" s="78" t="str">
        <f>IF(ISNUMBER(A247),CONCATENATE(Names!$D$7,AY247),"")</f>
        <v/>
      </c>
      <c r="BG247" s="78" t="str">
        <f>IF(ISNUMBER(A247),CONCATENATE(Names!$C$10,Names!$N$3,BF247),"")</f>
        <v/>
      </c>
      <c r="BH247" s="78" t="str">
        <f>IF(ISNUMBER(A247),CONCATENATE(Names!$C$11,Names!$N$3,BF247),"")</f>
        <v/>
      </c>
      <c r="BI247" s="78" t="str">
        <f>IF(ISNUMBER(A247),CONCATENATE(Names!$C$12,Names!$N$3,BC247),"")</f>
        <v/>
      </c>
      <c r="BJ247" s="78" t="str">
        <f>IF(ISNUMBER(A247),CONCATENATE(Names!$C$24,Names!$N$3,AY247),"")</f>
        <v/>
      </c>
      <c r="BK247" s="78" t="str">
        <f>IF(ISNUMBER(A247),CONCATENATE(Names!$C$9,Names!$N$3,AY247),"")</f>
        <v/>
      </c>
      <c r="BT247" s="114">
        <f>COUNTIFS($BW$5:BW247,"&lt;&gt;"&amp;"")</f>
        <v>48</v>
      </c>
      <c r="BU247" s="115" t="str">
        <f t="shared" si="124"/>
        <v>A2T</v>
      </c>
      <c r="BV247" s="115" t="str">
        <f t="shared" si="125"/>
        <v>050PRL</v>
      </c>
      <c r="BW247" s="115" t="str">
        <f>Names!$C$13</f>
        <v>PRLAd</v>
      </c>
      <c r="BX247" s="78" t="str">
        <f>CONCATENATE(Names!$D$14,$BX$244)</f>
        <v>G006</v>
      </c>
      <c r="BY247" s="78" t="str">
        <f>IF($BW247="","",CONCATENATE($BW247,Names!$N$3,$BX247))</f>
        <v>PRLAd-G006</v>
      </c>
      <c r="CA247" s="98" t="str">
        <f>IF(ISNUMBER(A247),CONCATENATE(W247,Names!$H$3,Y247,Names!$J$3,Names!$K$3,Names!$L$3,BK247),"")</f>
        <v/>
      </c>
      <c r="CB247" s="98" t="str">
        <f>IF(ISNUMBER(A247),CONCATENATE(W247,Names!$H$3,Y247,Names!$J$3,Names!$K$3,Names!$L$3,BB247),"")</f>
        <v/>
      </c>
      <c r="CC247" s="98" t="str">
        <f>IF($BW247="","",CONCATENATE(W247,Names!$H$3,Y247,Names!$J$3,Names!$K$3,Names!$L$3,$BW247,Names!$N$3,$BX247))</f>
        <v>A2T-050PRL:RFS-PRLAd-G006</v>
      </c>
      <c r="CF247" s="13" t="str">
        <f>IF(ISNUMBER($A247),CONCATENATE($BK247,Names!$P$3,Dev!$DA$130),"")</f>
        <v/>
      </c>
      <c r="CG247" s="13" t="str">
        <f>IF(ISNUMBER($A247),CONCATENATE($BK247,Names!$P$3,Dev!$DD$130),"")</f>
        <v/>
      </c>
      <c r="CH247" s="13" t="str">
        <f>IF(ISNUMBER($A247),CONCATENATE($BK247,Names!$P$3,Dev!$DG$130),"")</f>
        <v/>
      </c>
      <c r="CI247" s="13" t="str">
        <f>IF(ISNUMBER($A247),CONCATENATE($BK247,Names!$P$3,Dev!$DK$130),"")</f>
        <v/>
      </c>
      <c r="CJ247" s="13" t="str">
        <f>IF(ISNUMBER($A247),CONCATENATE($BK247,Names!$P$3,Dev!$DN$130),"")</f>
        <v/>
      </c>
      <c r="CK247" s="13" t="str">
        <f>IF(ISNUMBER($A247),CONCATENATE($BK247,Names!$P$3,Dev!$DQ$130),"")</f>
        <v/>
      </c>
      <c r="CL247" s="13"/>
      <c r="CM247" s="13" t="str">
        <f>""</f>
        <v/>
      </c>
      <c r="CN247" s="13" t="str">
        <f>IF(ISNUMBER($A247),CONCATENATE($BB247,Names!$P$3,Dev!$CZ$48),"")</f>
        <v/>
      </c>
      <c r="CO247" s="13" t="str">
        <f>IF(ISNUMBER($A247),CONCATENATE($BB247,Names!$P$3,Dev!$DF$48),"")</f>
        <v/>
      </c>
      <c r="CP247" s="13" t="str">
        <f>IF(ISNUMBER($A247),CONCATENATE($BB247,Names!$P$3,Dev!$DI$48),"")</f>
        <v/>
      </c>
      <c r="CQ247" s="13" t="str">
        <f>IF(ISNUMBER($A247),CONCATENATE($BB247,Names!$P$3,Dev!$DM$48),"")</f>
        <v/>
      </c>
      <c r="CR247" s="13" t="str">
        <f>IF(ISNUMBER($A247),CONCATENATE($BB247,Names!$P$3,Dev!$DV$48),"")</f>
        <v/>
      </c>
      <c r="CS247" s="13" t="str">
        <f>IF(ISNUMBER($A247),CONCATENATE($BB247,Names!$P$3,Dev!$DZ$48),"")</f>
        <v/>
      </c>
      <c r="CT247" s="13" t="str">
        <f>IF(ISNUMBER($A247),CONCATENATE($BB247,Names!$P$3,Dev!$EI$48),"")</f>
        <v/>
      </c>
      <c r="CU247" s="13" t="str">
        <f>IF(ISNUMBER($A247),CONCATENATE($BB247,Names!$P$3,Dev!$FZ$48),"")</f>
        <v/>
      </c>
      <c r="CV247" s="13" t="str">
        <f>IF(ISNUMBER($A247),CONCATENATE($BB247,Names!$P$3,Dev!$GI$48),"")</f>
        <v/>
      </c>
      <c r="CW247" s="13" t="str">
        <f>IF(ISNUMBER($A247),CONCATENATE($BB247,Names!$P$3,Dev!$GM$48),"")</f>
        <v/>
      </c>
      <c r="CX247" s="13"/>
      <c r="CY247" s="13" t="str">
        <f>IF(ISNUMBER($A247),CONCATENATE($BB247,Names!$P$3,Dev!$EM$48),"")</f>
        <v/>
      </c>
      <c r="CZ247" s="13" t="str">
        <f>IF(ISNUMBER($A247),CONCATENATE($BB247,Names!$P$3,Dev!$EV$48),"")</f>
        <v/>
      </c>
      <c r="DA247" s="13" t="str">
        <f>IF(ISNUMBER($A247),CONCATENATE($BB247,Names!$P$3,Dev!$EZ$48),"")</f>
        <v/>
      </c>
      <c r="DB247" s="13" t="str">
        <f>IF(ISNUMBER($A247),CONCATENATE($BB247,Names!$P$3,Dev!$FI$48),"")</f>
        <v/>
      </c>
      <c r="DC247" s="13" t="str">
        <f>IF(ISNUMBER($A247),CONCATENATE($BB247,Names!$P$3,Dev!$FM$48),"")</f>
        <v/>
      </c>
      <c r="DD247" s="13" t="str">
        <f>IF(ISNUMBER($A247),CONCATENATE($BB247,Names!$P$3,Dev!$FV$48),"")</f>
        <v/>
      </c>
      <c r="DE247" s="13" t="str">
        <f>IF(ISNUMBER($A247),CONCATENATE($BB247,Names!$P$3,Dev!$GP$48),"")</f>
        <v/>
      </c>
      <c r="DI247" s="105">
        <f>COUNTIFS($DL$5:DL247,"&lt;&gt;"&amp;"")</f>
        <v>24</v>
      </c>
      <c r="DJ247" s="1198" t="str">
        <f t="shared" si="109"/>
        <v/>
      </c>
      <c r="DK247" s="1198" t="str">
        <f t="shared" si="110"/>
        <v/>
      </c>
      <c r="DL247" s="1198"/>
      <c r="DM247" s="1198" t="str">
        <f>IF($DL247="","",_xlfn.CONCAT(Names!$D$5,$AO247))</f>
        <v/>
      </c>
      <c r="DN247" s="1198" t="str">
        <f>IF($DL247="","",CONCATENATE(Names!$C$26,Names!$N$3,$DM247))</f>
        <v/>
      </c>
      <c r="DO247" s="1198" t="str">
        <f>IF($DL247="","",CONCATENATE(Names!$C$25,Names!$N$3,$DM247))</f>
        <v/>
      </c>
    </row>
    <row r="248" spans="1:119" s="135" customFormat="1">
      <c r="A248" s="134" t="s">
        <v>90</v>
      </c>
      <c r="B248" s="134"/>
      <c r="C248" s="155">
        <v>0.42</v>
      </c>
      <c r="D248" s="134"/>
      <c r="F248" s="135">
        <v>1</v>
      </c>
      <c r="G248" s="2">
        <f t="shared" si="139"/>
        <v>538.20370406598988</v>
      </c>
      <c r="H248" s="2">
        <f t="shared" si="140"/>
        <v>538.41370406598992</v>
      </c>
      <c r="I248" s="1225"/>
      <c r="J248" s="917"/>
      <c r="K248" s="136"/>
      <c r="L248" s="2" t="str">
        <f>IF(ISNUMBER(E248),VLOOKUP(C248,'TE,EHnames'!$B$4:$F$11,'TE,EHnames'!$C$2,FALSE),"")</f>
        <v/>
      </c>
      <c r="M248" s="2" t="str">
        <f>IF(ISNUMBER(E248),VLOOKUP(C248,'TE,EHnames'!$B$4:$F$11,'TE,EHnames'!$F$2,FALSE),"")</f>
        <v/>
      </c>
      <c r="S248" s="135" t="str">
        <f>IFERROR(VLOOKUP(P248,Racks!$H$4:$M$30,6),"")</f>
        <v/>
      </c>
      <c r="V248" s="135">
        <f>COUNTIFS('Sec-Sub'!$K$4:$K$164,"&lt;="&amp;H248)</f>
        <v>141</v>
      </c>
      <c r="W248" s="135" t="str">
        <f>VLOOKUP(V248,'Sec-Sub'!$A$4:$C$164,2,FALSE)</f>
        <v>A2T</v>
      </c>
      <c r="X248" s="135" t="str">
        <f>VLOOKUP(V248,'Sec-Sub'!$A$4:$C$164,3,FALSE)</f>
        <v>050</v>
      </c>
      <c r="Y248" s="135" t="str">
        <f>CONCATENATE(X248,Names!$I$3)</f>
        <v>050PRL</v>
      </c>
      <c r="Z248" s="134"/>
      <c r="AA248" s="137"/>
      <c r="AC248" s="918"/>
      <c r="AD248" s="1823"/>
      <c r="AE248" s="919"/>
      <c r="AI248" s="1266" t="str">
        <f>IF(ISNUMBER(R248),CONCATENATE(Names!$C$3,R248),"")</f>
        <v/>
      </c>
      <c r="AK248" s="135" t="str">
        <f t="shared" si="129"/>
        <v/>
      </c>
      <c r="AL248" s="135" t="str">
        <f t="shared" si="131"/>
        <v/>
      </c>
      <c r="AM248" s="135" t="str">
        <f t="shared" si="132"/>
        <v/>
      </c>
      <c r="AN248" s="135" t="str">
        <f t="shared" si="133"/>
        <v/>
      </c>
      <c r="AO248" s="135" t="str">
        <f t="shared" si="134"/>
        <v/>
      </c>
      <c r="AP248" s="135" t="str">
        <f>IF(ISNUMBER(E248),CONCATENATE(Names!$C$5,Names!$N$3,AO248),"")</f>
        <v/>
      </c>
      <c r="AQ248" s="135" t="str">
        <f>IF(ISNUMBER(E248),CONCATENATE(Names!$D$5,AO248),"")</f>
        <v/>
      </c>
      <c r="AR248" s="135" t="str">
        <f>IF(ISNUMBER(E248),CONCATENATE(Names!$C$10,Names!$N$3,AQ248),"")</f>
        <v/>
      </c>
      <c r="AS248" s="135" t="str">
        <f>IF(ISNUMBER(E248),CONCATENATE(Names!$C$11,Names!$N$3,AQ248),"")</f>
        <v/>
      </c>
      <c r="AU248" s="140" t="str">
        <f t="shared" si="130"/>
        <v/>
      </c>
      <c r="AV248" s="135" t="str">
        <f t="shared" si="135"/>
        <v/>
      </c>
      <c r="AW248" s="135" t="str">
        <f t="shared" si="136"/>
        <v/>
      </c>
      <c r="AX248" s="135" t="str">
        <f t="shared" si="137"/>
        <v/>
      </c>
      <c r="AY248" s="135" t="str">
        <f t="shared" si="138"/>
        <v/>
      </c>
      <c r="AZ248" s="135" t="str">
        <f>IF(ISNUMBER(A248),CONCATENATE(Names!$C$6,Names!$N$3,AU248,A248),"")</f>
        <v/>
      </c>
      <c r="BA248" s="135" t="str">
        <f>IF(ISNUMBER(A248),CONCATENATE(Names!$C$7,Names!$N$3,AU248,A248),"")</f>
        <v/>
      </c>
      <c r="BB248" s="135" t="str">
        <f>IF(ISNUMBER(A248),CONCATENATE(Names!$C$8,Names!$N$3,AU248,A248),"")</f>
        <v/>
      </c>
      <c r="BC248" s="135" t="str">
        <f>IF(ISNUMBER(A248),CONCATENATE(Names!$D$6,AY248),"")</f>
        <v/>
      </c>
      <c r="BD248" s="135" t="str">
        <f>IF(ISNUMBER(A248),CONCATENATE(Names!$C$10,Names!$N$3,BC248),"")</f>
        <v/>
      </c>
      <c r="BE248" s="135" t="str">
        <f>IF(ISNUMBER(A248),CONCATENATE(Names!$C$11,Names!$N$3,BC248),"")</f>
        <v/>
      </c>
      <c r="BF248" s="135" t="str">
        <f>IF(ISNUMBER(A248),CONCATENATE(Names!$D$7,AY248),"")</f>
        <v/>
      </c>
      <c r="BG248" s="135" t="str">
        <f>IF(ISNUMBER(A248),CONCATENATE(Names!$C$10,Names!$N$3,BF248),"")</f>
        <v/>
      </c>
      <c r="BH248" s="135" t="str">
        <f>IF(ISNUMBER(A248),CONCATENATE(Names!$C$11,Names!$N$3,BF248),"")</f>
        <v/>
      </c>
      <c r="BI248" s="135" t="str">
        <f>IF(ISNUMBER(A248),CONCATENATE(Names!$C$12,Names!$N$3,BC248),"")</f>
        <v/>
      </c>
      <c r="BJ248" s="135" t="str">
        <f>IF(ISNUMBER(A248),CONCATENATE(Names!$C$24,Names!$N$3,AY248),"")</f>
        <v/>
      </c>
      <c r="BK248" s="135" t="str">
        <f>IF(ISNUMBER(A248),CONCATENATE(Names!$C$9,Names!$N$3,AY248),"")</f>
        <v/>
      </c>
      <c r="BT248" s="141">
        <f>COUNTIFS($BW$5:BW248,"&lt;&gt;"&amp;"")</f>
        <v>49</v>
      </c>
      <c r="BU248" s="142" t="str">
        <f t="shared" si="124"/>
        <v>A2T</v>
      </c>
      <c r="BV248" s="142" t="str">
        <f t="shared" si="125"/>
        <v>050PRL</v>
      </c>
      <c r="BW248" s="142" t="str">
        <f>Names!$C$19</f>
        <v>PRLCC</v>
      </c>
      <c r="BX248" s="143" t="str">
        <f>"002"</f>
        <v>002</v>
      </c>
      <c r="BY248" s="135" t="str">
        <f>IF($BW248="","",CONCATENATE($BW248,Names!$N$3,$BX248))</f>
        <v>PRLCC-002</v>
      </c>
      <c r="CA248" s="140" t="str">
        <f>IF(ISNUMBER(A248),CONCATENATE(W248,Names!$H$3,Y248,Names!$J$3,Names!$K$3,Names!$L$3,BK248),"")</f>
        <v/>
      </c>
      <c r="CB248" s="140" t="str">
        <f>IF(ISNUMBER(A248),CONCATENATE(W248,Names!$H$3,Y248,Names!$J$3,Names!$K$3,Names!$L$3,BB248),"")</f>
        <v/>
      </c>
      <c r="CC248" s="140" t="str">
        <f>IF($BW248="","",CONCATENATE(W248,Names!$H$3,Y248,Names!$J$3,Names!$K$3,Names!$L$3,$BW248,Names!$N$3,$BX248))</f>
        <v>A2T-050PRL:RFS-PRLCC-002</v>
      </c>
      <c r="CF248" s="13" t="str">
        <f>IF(ISNUMBER($A248),CONCATENATE($BK248,Names!$P$3,Dev!$DA$130),"")</f>
        <v/>
      </c>
      <c r="CG248" s="13" t="str">
        <f>IF(ISNUMBER($A248),CONCATENATE($BK248,Names!$P$3,Dev!$DD$130),"")</f>
        <v/>
      </c>
      <c r="CH248" s="13" t="str">
        <f>IF(ISNUMBER($A248),CONCATENATE($BK248,Names!$P$3,Dev!$DG$130),"")</f>
        <v/>
      </c>
      <c r="CI248" s="13" t="str">
        <f>IF(ISNUMBER($A248),CONCATENATE($BK248,Names!$P$3,Dev!$DK$130),"")</f>
        <v/>
      </c>
      <c r="CJ248" s="13" t="str">
        <f>IF(ISNUMBER($A248),CONCATENATE($BK248,Names!$P$3,Dev!$DN$130),"")</f>
        <v/>
      </c>
      <c r="CK248" s="13" t="str">
        <f>IF(ISNUMBER($A248),CONCATENATE($BK248,Names!$P$3,Dev!$DQ$130),"")</f>
        <v/>
      </c>
      <c r="CL248" s="13"/>
      <c r="CM248" s="13" t="str">
        <f>""</f>
        <v/>
      </c>
      <c r="CN248" s="13" t="str">
        <f>IF(ISNUMBER($A248),CONCATENATE($BB248,Names!$P$3,Dev!$CZ$48),"")</f>
        <v/>
      </c>
      <c r="CO248" s="13" t="str">
        <f>IF(ISNUMBER($A248),CONCATENATE($BB248,Names!$P$3,Dev!$DF$48),"")</f>
        <v/>
      </c>
      <c r="CP248" s="13" t="str">
        <f>IF(ISNUMBER($A248),CONCATENATE($BB248,Names!$P$3,Dev!$DI$48),"")</f>
        <v/>
      </c>
      <c r="CQ248" s="13" t="str">
        <f>IF(ISNUMBER($A248),CONCATENATE($BB248,Names!$P$3,Dev!$DM$48),"")</f>
        <v/>
      </c>
      <c r="CR248" s="13" t="str">
        <f>IF(ISNUMBER($A248),CONCATENATE($BB248,Names!$P$3,Dev!$DV$48),"")</f>
        <v/>
      </c>
      <c r="CS248" s="13" t="str">
        <f>IF(ISNUMBER($A248),CONCATENATE($BB248,Names!$P$3,Dev!$DZ$48),"")</f>
        <v/>
      </c>
      <c r="CT248" s="13" t="str">
        <f>IF(ISNUMBER($A248),CONCATENATE($BB248,Names!$P$3,Dev!$EI$48),"")</f>
        <v/>
      </c>
      <c r="CU248" s="13" t="str">
        <f>IF(ISNUMBER($A248),CONCATENATE($BB248,Names!$P$3,Dev!$FZ$48),"")</f>
        <v/>
      </c>
      <c r="CV248" s="13" t="str">
        <f>IF(ISNUMBER($A248),CONCATENATE($BB248,Names!$P$3,Dev!$GI$48),"")</f>
        <v/>
      </c>
      <c r="CW248" s="13" t="str">
        <f>IF(ISNUMBER($A248),CONCATENATE($BB248,Names!$P$3,Dev!$GM$48),"")</f>
        <v/>
      </c>
      <c r="CX248" s="13"/>
      <c r="CY248" s="13" t="str">
        <f>IF(ISNUMBER($A248),CONCATENATE($BB248,Names!$P$3,Dev!$EM$48),"")</f>
        <v/>
      </c>
      <c r="CZ248" s="13" t="str">
        <f>IF(ISNUMBER($A248),CONCATENATE($BB248,Names!$P$3,Dev!$EV$48),"")</f>
        <v/>
      </c>
      <c r="DA248" s="13" t="str">
        <f>IF(ISNUMBER($A248),CONCATENATE($BB248,Names!$P$3,Dev!$EZ$48),"")</f>
        <v/>
      </c>
      <c r="DB248" s="13" t="str">
        <f>IF(ISNUMBER($A248),CONCATENATE($BB248,Names!$P$3,Dev!$FI$48),"")</f>
        <v/>
      </c>
      <c r="DC248" s="13" t="str">
        <f>IF(ISNUMBER($A248),CONCATENATE($BB248,Names!$P$3,Dev!$FM$48),"")</f>
        <v/>
      </c>
      <c r="DD248" s="13" t="str">
        <f>IF(ISNUMBER($A248),CONCATENATE($BB248,Names!$P$3,Dev!$FV$48),"")</f>
        <v/>
      </c>
      <c r="DE248" s="13" t="str">
        <f>IF(ISNUMBER($A248),CONCATENATE($BB248,Names!$P$3,Dev!$GP$48),"")</f>
        <v/>
      </c>
      <c r="DI248" s="105">
        <f>COUNTIFS($DL$5:DL248,"&lt;&gt;"&amp;"")</f>
        <v>24</v>
      </c>
      <c r="DJ248" s="1198" t="str">
        <f t="shared" si="109"/>
        <v/>
      </c>
      <c r="DK248" s="1198" t="str">
        <f t="shared" si="110"/>
        <v/>
      </c>
      <c r="DL248" s="1198"/>
      <c r="DM248" s="1198" t="str">
        <f>IF($DL248="","",_xlfn.CONCAT(Names!$D$5,$AO248))</f>
        <v/>
      </c>
      <c r="DN248" s="1198" t="str">
        <f>IF($DL248="","",CONCATENATE(Names!$C$26,Names!$N$3,$DM248))</f>
        <v/>
      </c>
      <c r="DO248" s="1198" t="str">
        <f>IF($DL248="","",CONCATENATE(Names!$C$25,Names!$N$3,$DM248))</f>
        <v/>
      </c>
    </row>
    <row r="249" spans="1:119" s="135" customFormat="1">
      <c r="A249" s="134" t="s">
        <v>847</v>
      </c>
      <c r="B249" s="134"/>
      <c r="C249" s="134">
        <v>0</v>
      </c>
      <c r="D249" s="134"/>
      <c r="F249" s="135">
        <v>1</v>
      </c>
      <c r="G249" s="2">
        <f t="shared" si="139"/>
        <v>538.62370406598984</v>
      </c>
      <c r="H249" s="2">
        <f t="shared" si="140"/>
        <v>538.62370406598984</v>
      </c>
      <c r="I249" s="1225"/>
      <c r="J249" s="917"/>
      <c r="K249" s="136"/>
      <c r="L249" s="2" t="str">
        <f>IF(ISNUMBER(E249),VLOOKUP(C249,'TE,EHnames'!$B$4:$F$11,'TE,EHnames'!$C$2,FALSE),"")</f>
        <v/>
      </c>
      <c r="M249" s="2" t="str">
        <f>IF(ISNUMBER(E249),VLOOKUP(C249,'TE,EHnames'!$B$4:$F$11,'TE,EHnames'!$F$2,FALSE),"")</f>
        <v/>
      </c>
      <c r="S249" s="135" t="str">
        <f>IFERROR(VLOOKUP(P249,Racks!$H$4:$M$30,6),"")</f>
        <v/>
      </c>
      <c r="V249" s="135">
        <f>COUNTIFS('Sec-Sub'!$K$4:$K$164,"&lt;="&amp;H249)</f>
        <v>141</v>
      </c>
      <c r="W249" s="135" t="str">
        <f>VLOOKUP(V249,'Sec-Sub'!$A$4:$C$164,2,FALSE)</f>
        <v>A2T</v>
      </c>
      <c r="X249" s="135" t="str">
        <f>VLOOKUP(V249,'Sec-Sub'!$A$4:$C$164,3,FALSE)</f>
        <v>050</v>
      </c>
      <c r="Y249" s="135" t="str">
        <f>CONCATENATE(X249,Names!$I$3)</f>
        <v>050PRL</v>
      </c>
      <c r="Z249" s="134"/>
      <c r="AA249" s="137"/>
      <c r="AC249" s="918"/>
      <c r="AD249" s="1823"/>
      <c r="AE249" s="919"/>
      <c r="AI249" s="1266" t="str">
        <f>IF(ISNUMBER(R249),CONCATENATE(Names!$C$3,R249),"")</f>
        <v/>
      </c>
      <c r="AK249" s="135" t="str">
        <f t="shared" si="129"/>
        <v/>
      </c>
      <c r="AL249" s="135" t="str">
        <f t="shared" si="131"/>
        <v/>
      </c>
      <c r="AM249" s="135" t="str">
        <f t="shared" si="132"/>
        <v/>
      </c>
      <c r="AN249" s="135" t="str">
        <f t="shared" si="133"/>
        <v/>
      </c>
      <c r="AO249" s="135" t="str">
        <f t="shared" si="134"/>
        <v/>
      </c>
      <c r="AP249" s="135" t="str">
        <f>IF(ISNUMBER(E249),CONCATENATE(Names!$C$5,Names!$N$3,AO249),"")</f>
        <v/>
      </c>
      <c r="AQ249" s="135" t="str">
        <f>IF(ISNUMBER(E249),CONCATENATE(Names!$D$5,AO249),"")</f>
        <v/>
      </c>
      <c r="AR249" s="135" t="str">
        <f>IF(ISNUMBER(E249),CONCATENATE(Names!$C$10,Names!$N$3,AQ249),"")</f>
        <v/>
      </c>
      <c r="AS249" s="135" t="str">
        <f>IF(ISNUMBER(E249),CONCATENATE(Names!$C$11,Names!$N$3,AQ249),"")</f>
        <v/>
      </c>
      <c r="AU249" s="140" t="str">
        <f t="shared" si="130"/>
        <v/>
      </c>
      <c r="AV249" s="135" t="str">
        <f t="shared" si="135"/>
        <v/>
      </c>
      <c r="AW249" s="135" t="str">
        <f t="shared" si="136"/>
        <v/>
      </c>
      <c r="AX249" s="135" t="str">
        <f t="shared" si="137"/>
        <v/>
      </c>
      <c r="AY249" s="135" t="str">
        <f t="shared" si="138"/>
        <v/>
      </c>
      <c r="AZ249" s="135" t="str">
        <f>IF(ISNUMBER(A249),CONCATENATE(Names!$C$6,Names!$N$3,AU249,A249),"")</f>
        <v/>
      </c>
      <c r="BA249" s="135" t="str">
        <f>IF(ISNUMBER(A249),CONCATENATE(Names!$C$7,Names!$N$3,AU249,A249),"")</f>
        <v/>
      </c>
      <c r="BB249" s="135" t="str">
        <f>IF(ISNUMBER(A249),CONCATENATE(Names!$C$8,Names!$N$3,AU249,A249),"")</f>
        <v/>
      </c>
      <c r="BC249" s="135" t="str">
        <f>IF(ISNUMBER(A249),CONCATENATE(Names!$D$6,AY249),"")</f>
        <v/>
      </c>
      <c r="BD249" s="135" t="str">
        <f>IF(ISNUMBER(A249),CONCATENATE(Names!$C$10,Names!$N$3,BC249),"")</f>
        <v/>
      </c>
      <c r="BE249" s="135" t="str">
        <f>IF(ISNUMBER(A249),CONCATENATE(Names!$C$11,Names!$N$3,BC249),"")</f>
        <v/>
      </c>
      <c r="BF249" s="135" t="str">
        <f>IF(ISNUMBER(A249),CONCATENATE(Names!$D$7,AY249),"")</f>
        <v/>
      </c>
      <c r="BG249" s="135" t="str">
        <f>IF(ISNUMBER(A249),CONCATENATE(Names!$C$10,Names!$N$3,BF249),"")</f>
        <v/>
      </c>
      <c r="BH249" s="135" t="str">
        <f>IF(ISNUMBER(A249),CONCATENATE(Names!$C$11,Names!$N$3,BF249),"")</f>
        <v/>
      </c>
      <c r="BI249" s="135" t="str">
        <f>IF(ISNUMBER(A249),CONCATENATE(Names!$C$12,Names!$N$3,BC249),"")</f>
        <v/>
      </c>
      <c r="BJ249" s="135" t="str">
        <f>IF(ISNUMBER(A249),CONCATENATE(Names!$C$24,Names!$N$3,AY249),"")</f>
        <v/>
      </c>
      <c r="BK249" s="135" t="str">
        <f>IF(ISNUMBER(A249),CONCATENATE(Names!$C$9,Names!$N$3,AY249),"")</f>
        <v/>
      </c>
      <c r="BT249" s="141">
        <f>COUNTIFS($BW$5:BW249,"&lt;&gt;"&amp;"")</f>
        <v>50</v>
      </c>
      <c r="BU249" s="142" t="str">
        <f t="shared" si="124"/>
        <v>A2T</v>
      </c>
      <c r="BV249" s="142" t="str">
        <f t="shared" si="125"/>
        <v>050PRL</v>
      </c>
      <c r="BW249" s="142" t="str">
        <f>Names!$C$10</f>
        <v>PRLEH</v>
      </c>
      <c r="BX249" s="135" t="str">
        <f>CONCATENATE(Names!$D$19,$BX$248)</f>
        <v>CC002</v>
      </c>
      <c r="BY249" s="135" t="str">
        <f>IF($BW249="","",CONCATENATE($BW249,Names!$N$3,$BX249))</f>
        <v>PRLEH-CC002</v>
      </c>
      <c r="CA249" s="140" t="str">
        <f>IF(ISNUMBER(A249),CONCATENATE(W249,Names!$H$3,Y249,Names!$J$3,Names!$K$3,Names!$L$3,BK249),"")</f>
        <v/>
      </c>
      <c r="CB249" s="140" t="str">
        <f>IF(ISNUMBER(A249),CONCATENATE(W249,Names!$H$3,Y249,Names!$J$3,Names!$K$3,Names!$L$3,BB249),"")</f>
        <v/>
      </c>
      <c r="CC249" s="140" t="str">
        <f>IF($BW249="","",CONCATENATE(W249,Names!$H$3,Y249,Names!$J$3,Names!$K$3,Names!$L$3,$BW249,Names!$N$3,$BX249))</f>
        <v>A2T-050PRL:RFS-PRLEH-CC002</v>
      </c>
      <c r="CF249" s="13" t="str">
        <f>IF(ISNUMBER($A249),CONCATENATE($BK249,Names!$P$3,Dev!$DA$130),"")</f>
        <v/>
      </c>
      <c r="CG249" s="13" t="str">
        <f>IF(ISNUMBER($A249),CONCATENATE($BK249,Names!$P$3,Dev!$DD$130),"")</f>
        <v/>
      </c>
      <c r="CH249" s="13" t="str">
        <f>IF(ISNUMBER($A249),CONCATENATE($BK249,Names!$P$3,Dev!$DG$130),"")</f>
        <v/>
      </c>
      <c r="CI249" s="13" t="str">
        <f>IF(ISNUMBER($A249),CONCATENATE($BK249,Names!$P$3,Dev!$DK$130),"")</f>
        <v/>
      </c>
      <c r="CJ249" s="13" t="str">
        <f>IF(ISNUMBER($A249),CONCATENATE($BK249,Names!$P$3,Dev!$DN$130),"")</f>
        <v/>
      </c>
      <c r="CK249" s="13" t="str">
        <f>IF(ISNUMBER($A249),CONCATENATE($BK249,Names!$P$3,Dev!$DQ$130),"")</f>
        <v/>
      </c>
      <c r="CL249" s="13"/>
      <c r="CM249" s="13" t="str">
        <f>""</f>
        <v/>
      </c>
      <c r="CN249" s="13" t="str">
        <f>IF(ISNUMBER($A249),CONCATENATE($BB249,Names!$P$3,Dev!$CZ$48),"")</f>
        <v/>
      </c>
      <c r="CO249" s="13" t="str">
        <f>IF(ISNUMBER($A249),CONCATENATE($BB249,Names!$P$3,Dev!$DF$48),"")</f>
        <v/>
      </c>
      <c r="CP249" s="13" t="str">
        <f>IF(ISNUMBER($A249),CONCATENATE($BB249,Names!$P$3,Dev!$DI$48),"")</f>
        <v/>
      </c>
      <c r="CQ249" s="13" t="str">
        <f>IF(ISNUMBER($A249),CONCATENATE($BB249,Names!$P$3,Dev!$DM$48),"")</f>
        <v/>
      </c>
      <c r="CR249" s="13" t="str">
        <f>IF(ISNUMBER($A249),CONCATENATE($BB249,Names!$P$3,Dev!$DV$48),"")</f>
        <v/>
      </c>
      <c r="CS249" s="13" t="str">
        <f>IF(ISNUMBER($A249),CONCATENATE($BB249,Names!$P$3,Dev!$DZ$48),"")</f>
        <v/>
      </c>
      <c r="CT249" s="13" t="str">
        <f>IF(ISNUMBER($A249),CONCATENATE($BB249,Names!$P$3,Dev!$EI$48),"")</f>
        <v/>
      </c>
      <c r="CU249" s="13" t="str">
        <f>IF(ISNUMBER($A249),CONCATENATE($BB249,Names!$P$3,Dev!$FZ$48),"")</f>
        <v/>
      </c>
      <c r="CV249" s="13" t="str">
        <f>IF(ISNUMBER($A249),CONCATENATE($BB249,Names!$P$3,Dev!$GI$48),"")</f>
        <v/>
      </c>
      <c r="CW249" s="13" t="str">
        <f>IF(ISNUMBER($A249),CONCATENATE($BB249,Names!$P$3,Dev!$GM$48),"")</f>
        <v/>
      </c>
      <c r="CX249" s="13"/>
      <c r="CY249" s="13" t="str">
        <f>IF(ISNUMBER($A249),CONCATENATE($BB249,Names!$P$3,Dev!$EM$48),"")</f>
        <v/>
      </c>
      <c r="CZ249" s="13" t="str">
        <f>IF(ISNUMBER($A249),CONCATENATE($BB249,Names!$P$3,Dev!$EV$48),"")</f>
        <v/>
      </c>
      <c r="DA249" s="13" t="str">
        <f>IF(ISNUMBER($A249),CONCATENATE($BB249,Names!$P$3,Dev!$EZ$48),"")</f>
        <v/>
      </c>
      <c r="DB249" s="13" t="str">
        <f>IF(ISNUMBER($A249),CONCATENATE($BB249,Names!$P$3,Dev!$FI$48),"")</f>
        <v/>
      </c>
      <c r="DC249" s="13" t="str">
        <f>IF(ISNUMBER($A249),CONCATENATE($BB249,Names!$P$3,Dev!$FM$48),"")</f>
        <v/>
      </c>
      <c r="DD249" s="13" t="str">
        <f>IF(ISNUMBER($A249),CONCATENATE($BB249,Names!$P$3,Dev!$FV$48),"")</f>
        <v/>
      </c>
      <c r="DE249" s="13" t="str">
        <f>IF(ISNUMBER($A249),CONCATENATE($BB249,Names!$P$3,Dev!$GP$48),"")</f>
        <v/>
      </c>
      <c r="DI249" s="105">
        <f>COUNTIFS($DL$5:DL249,"&lt;&gt;"&amp;"")</f>
        <v>24</v>
      </c>
      <c r="DJ249" s="1198" t="str">
        <f t="shared" si="109"/>
        <v/>
      </c>
      <c r="DK249" s="1198" t="str">
        <f t="shared" si="110"/>
        <v/>
      </c>
      <c r="DL249" s="1198"/>
      <c r="DM249" s="1198" t="str">
        <f>IF($DL249="","",_xlfn.CONCAT(Names!$D$5,$AO249))</f>
        <v/>
      </c>
      <c r="DN249" s="1198" t="str">
        <f>IF($DL249="","",CONCATENATE(Names!$C$26,Names!$N$3,$DM249))</f>
        <v/>
      </c>
      <c r="DO249" s="1198" t="str">
        <f>IF($DL249="","",CONCATENATE(Names!$C$25,Names!$N$3,$DM249))</f>
        <v/>
      </c>
    </row>
    <row r="250" spans="1:119" s="135" customFormat="1">
      <c r="A250" s="134" t="s">
        <v>848</v>
      </c>
      <c r="B250" s="134"/>
      <c r="C250" s="134">
        <v>0</v>
      </c>
      <c r="D250" s="134"/>
      <c r="F250" s="135">
        <v>1</v>
      </c>
      <c r="G250" s="2">
        <f t="shared" ref="G250:G283" si="143">G249+F249*SUM(B249:C249)</f>
        <v>538.62370406598984</v>
      </c>
      <c r="H250" s="2">
        <f t="shared" ref="H250:H283" si="144">G250+F250*SUM(B250:C250)/2</f>
        <v>538.62370406598984</v>
      </c>
      <c r="I250" s="1225"/>
      <c r="J250" s="917"/>
      <c r="K250" s="136"/>
      <c r="L250" s="2" t="str">
        <f>IF(ISNUMBER(E250),VLOOKUP(C250,'TE,EHnames'!$B$4:$F$11,'TE,EHnames'!$C$2,FALSE),"")</f>
        <v/>
      </c>
      <c r="M250" s="2" t="str">
        <f>IF(ISNUMBER(E250),VLOOKUP(C250,'TE,EHnames'!$B$4:$F$11,'TE,EHnames'!$F$2,FALSE),"")</f>
        <v/>
      </c>
      <c r="S250" s="135" t="str">
        <f>IFERROR(VLOOKUP(P250,Racks!$H$4:$M$30,6),"")</f>
        <v/>
      </c>
      <c r="V250" s="135">
        <f>COUNTIFS('Sec-Sub'!$K$4:$K$164,"&lt;="&amp;H250)</f>
        <v>141</v>
      </c>
      <c r="W250" s="135" t="str">
        <f>VLOOKUP(V250,'Sec-Sub'!$A$4:$C$164,2,FALSE)</f>
        <v>A2T</v>
      </c>
      <c r="X250" s="135" t="str">
        <f>VLOOKUP(V250,'Sec-Sub'!$A$4:$C$164,3,FALSE)</f>
        <v>050</v>
      </c>
      <c r="Y250" s="135" t="str">
        <f>CONCATENATE(X250,Names!$I$3)</f>
        <v>050PRL</v>
      </c>
      <c r="Z250" s="134"/>
      <c r="AA250" s="137"/>
      <c r="AC250" s="918"/>
      <c r="AD250" s="1823"/>
      <c r="AE250" s="919"/>
      <c r="AI250" s="1266" t="str">
        <f>IF(ISNUMBER(R250),CONCATENATE(Names!$C$3,R250),"")</f>
        <v/>
      </c>
      <c r="AK250" s="135" t="str">
        <f t="shared" si="129"/>
        <v/>
      </c>
      <c r="AL250" s="135" t="str">
        <f t="shared" si="131"/>
        <v/>
      </c>
      <c r="AM250" s="135" t="str">
        <f t="shared" si="132"/>
        <v/>
      </c>
      <c r="AN250" s="135" t="str">
        <f t="shared" si="133"/>
        <v/>
      </c>
      <c r="AO250" s="135" t="str">
        <f t="shared" si="134"/>
        <v/>
      </c>
      <c r="AP250" s="135" t="str">
        <f>IF(ISNUMBER(E250),CONCATENATE(Names!$C$5,Names!$N$3,AO250),"")</f>
        <v/>
      </c>
      <c r="AQ250" s="135" t="str">
        <f>IF(ISNUMBER(E250),CONCATENATE(Names!$D$5,AO250),"")</f>
        <v/>
      </c>
      <c r="AR250" s="135" t="str">
        <f>IF(ISNUMBER(E250),CONCATENATE(Names!$C$10,Names!$N$3,AQ250),"")</f>
        <v/>
      </c>
      <c r="AS250" s="135" t="str">
        <f>IF(ISNUMBER(E250),CONCATENATE(Names!$C$11,Names!$N$3,AQ250),"")</f>
        <v/>
      </c>
      <c r="AU250" s="140" t="str">
        <f t="shared" si="130"/>
        <v/>
      </c>
      <c r="AV250" s="135" t="str">
        <f t="shared" si="135"/>
        <v/>
      </c>
      <c r="AW250" s="135" t="str">
        <f t="shared" si="136"/>
        <v/>
      </c>
      <c r="AX250" s="135" t="str">
        <f t="shared" si="137"/>
        <v/>
      </c>
      <c r="AY250" s="135" t="str">
        <f t="shared" si="138"/>
        <v/>
      </c>
      <c r="AZ250" s="135" t="str">
        <f>IF(ISNUMBER(A250),CONCATENATE(Names!$C$6,Names!$N$3,AU250,A250),"")</f>
        <v/>
      </c>
      <c r="BA250" s="135" t="str">
        <f>IF(ISNUMBER(A250),CONCATENATE(Names!$C$7,Names!$N$3,AU250,A250),"")</f>
        <v/>
      </c>
      <c r="BB250" s="135" t="str">
        <f>IF(ISNUMBER(A250),CONCATENATE(Names!$C$8,Names!$N$3,AU250,A250),"")</f>
        <v/>
      </c>
      <c r="BC250" s="135" t="str">
        <f>IF(ISNUMBER(A250),CONCATENATE(Names!$D$6,AY250),"")</f>
        <v/>
      </c>
      <c r="BD250" s="135" t="str">
        <f>IF(ISNUMBER(A250),CONCATENATE(Names!$C$10,Names!$N$3,BC250),"")</f>
        <v/>
      </c>
      <c r="BE250" s="135" t="str">
        <f>IF(ISNUMBER(A250),CONCATENATE(Names!$C$11,Names!$N$3,BC250),"")</f>
        <v/>
      </c>
      <c r="BF250" s="135" t="str">
        <f>IF(ISNUMBER(A250),CONCATENATE(Names!$D$7,AY250),"")</f>
        <v/>
      </c>
      <c r="BG250" s="135" t="str">
        <f>IF(ISNUMBER(A250),CONCATENATE(Names!$C$10,Names!$N$3,BF250),"")</f>
        <v/>
      </c>
      <c r="BH250" s="135" t="str">
        <f>IF(ISNUMBER(A250),CONCATENATE(Names!$C$11,Names!$N$3,BF250),"")</f>
        <v/>
      </c>
      <c r="BI250" s="135" t="str">
        <f>IF(ISNUMBER(A250),CONCATENATE(Names!$C$12,Names!$N$3,BC250),"")</f>
        <v/>
      </c>
      <c r="BJ250" s="135" t="str">
        <f>IF(ISNUMBER(A250),CONCATENATE(Names!$C$24,Names!$N$3,AY250),"")</f>
        <v/>
      </c>
      <c r="BK250" s="135" t="str">
        <f>IF(ISNUMBER(A250),CONCATENATE(Names!$C$9,Names!$N$3,AY250),"")</f>
        <v/>
      </c>
      <c r="BT250" s="141">
        <f>COUNTIFS($BW$5:BW250,"&lt;&gt;"&amp;"")</f>
        <v>51</v>
      </c>
      <c r="BU250" s="142" t="str">
        <f t="shared" si="124"/>
        <v>A2T</v>
      </c>
      <c r="BV250" s="142" t="str">
        <f t="shared" si="125"/>
        <v>050PRL</v>
      </c>
      <c r="BW250" s="142" t="str">
        <f>Names!$C$11</f>
        <v>PRLTE</v>
      </c>
      <c r="BX250" s="135" t="str">
        <f>CONCATENATE(Names!$D$19,$BX$248)</f>
        <v>CC002</v>
      </c>
      <c r="BY250" s="135" t="str">
        <f>IF($BW250="","",CONCATENATE($BW250,Names!$N$3,$BX250))</f>
        <v>PRLTE-CC002</v>
      </c>
      <c r="CA250" s="140" t="str">
        <f>IF(ISNUMBER(A250),CONCATENATE(W250,Names!$H$3,Y250,Names!$J$3,Names!$K$3,Names!$L$3,BK250),"")</f>
        <v/>
      </c>
      <c r="CB250" s="140" t="str">
        <f>IF(ISNUMBER(A250),CONCATENATE(W250,Names!$H$3,Y250,Names!$J$3,Names!$K$3,Names!$L$3,BB250),"")</f>
        <v/>
      </c>
      <c r="CC250" s="140" t="str">
        <f>IF($BW250="","",CONCATENATE(W250,Names!$H$3,Y250,Names!$J$3,Names!$K$3,Names!$L$3,$BW250,Names!$N$3,$BX250))</f>
        <v>A2T-050PRL:RFS-PRLTE-CC002</v>
      </c>
      <c r="CF250" s="13" t="str">
        <f>IF(ISNUMBER($A250),CONCATENATE($BK250,Names!$P$3,Dev!$DA$130),"")</f>
        <v/>
      </c>
      <c r="CG250" s="13" t="str">
        <f>IF(ISNUMBER($A250),CONCATENATE($BK250,Names!$P$3,Dev!$DD$130),"")</f>
        <v/>
      </c>
      <c r="CH250" s="13" t="str">
        <f>IF(ISNUMBER($A250),CONCATENATE($BK250,Names!$P$3,Dev!$DG$130),"")</f>
        <v/>
      </c>
      <c r="CI250" s="13" t="str">
        <f>IF(ISNUMBER($A250),CONCATENATE($BK250,Names!$P$3,Dev!$DK$130),"")</f>
        <v/>
      </c>
      <c r="CJ250" s="13" t="str">
        <f>IF(ISNUMBER($A250),CONCATENATE($BK250,Names!$P$3,Dev!$DN$130),"")</f>
        <v/>
      </c>
      <c r="CK250" s="13" t="str">
        <f>IF(ISNUMBER($A250),CONCATENATE($BK250,Names!$P$3,Dev!$DQ$130),"")</f>
        <v/>
      </c>
      <c r="CL250" s="13"/>
      <c r="CM250" s="13" t="str">
        <f>""</f>
        <v/>
      </c>
      <c r="CN250" s="13" t="str">
        <f>IF(ISNUMBER($A250),CONCATENATE($BB250,Names!$P$3,Dev!$CZ$48),"")</f>
        <v/>
      </c>
      <c r="CO250" s="13" t="str">
        <f>IF(ISNUMBER($A250),CONCATENATE($BB250,Names!$P$3,Dev!$DF$48),"")</f>
        <v/>
      </c>
      <c r="CP250" s="13" t="str">
        <f>IF(ISNUMBER($A250),CONCATENATE($BB250,Names!$P$3,Dev!$DI$48),"")</f>
        <v/>
      </c>
      <c r="CQ250" s="13" t="str">
        <f>IF(ISNUMBER($A250),CONCATENATE($BB250,Names!$P$3,Dev!$DM$48),"")</f>
        <v/>
      </c>
      <c r="CR250" s="13" t="str">
        <f>IF(ISNUMBER($A250),CONCATENATE($BB250,Names!$P$3,Dev!$DV$48),"")</f>
        <v/>
      </c>
      <c r="CS250" s="13" t="str">
        <f>IF(ISNUMBER($A250),CONCATENATE($BB250,Names!$P$3,Dev!$DZ$48),"")</f>
        <v/>
      </c>
      <c r="CT250" s="13" t="str">
        <f>IF(ISNUMBER($A250),CONCATENATE($BB250,Names!$P$3,Dev!$EI$48),"")</f>
        <v/>
      </c>
      <c r="CU250" s="13" t="str">
        <f>IF(ISNUMBER($A250),CONCATENATE($BB250,Names!$P$3,Dev!$FZ$48),"")</f>
        <v/>
      </c>
      <c r="CV250" s="13" t="str">
        <f>IF(ISNUMBER($A250),CONCATENATE($BB250,Names!$P$3,Dev!$GI$48),"")</f>
        <v/>
      </c>
      <c r="CW250" s="13" t="str">
        <f>IF(ISNUMBER($A250),CONCATENATE($BB250,Names!$P$3,Dev!$GM$48),"")</f>
        <v/>
      </c>
      <c r="CX250" s="13"/>
      <c r="CY250" s="13" t="str">
        <f>IF(ISNUMBER($A250),CONCATENATE($BB250,Names!$P$3,Dev!$EM$48),"")</f>
        <v/>
      </c>
      <c r="CZ250" s="13" t="str">
        <f>IF(ISNUMBER($A250),CONCATENATE($BB250,Names!$P$3,Dev!$EV$48),"")</f>
        <v/>
      </c>
      <c r="DA250" s="13" t="str">
        <f>IF(ISNUMBER($A250),CONCATENATE($BB250,Names!$P$3,Dev!$EZ$48),"")</f>
        <v/>
      </c>
      <c r="DB250" s="13" t="str">
        <f>IF(ISNUMBER($A250),CONCATENATE($BB250,Names!$P$3,Dev!$FI$48),"")</f>
        <v/>
      </c>
      <c r="DC250" s="13" t="str">
        <f>IF(ISNUMBER($A250),CONCATENATE($BB250,Names!$P$3,Dev!$FM$48),"")</f>
        <v/>
      </c>
      <c r="DD250" s="13" t="str">
        <f>IF(ISNUMBER($A250),CONCATENATE($BB250,Names!$P$3,Dev!$FV$48),"")</f>
        <v/>
      </c>
      <c r="DE250" s="13" t="str">
        <f>IF(ISNUMBER($A250),CONCATENATE($BB250,Names!$P$3,Dev!$GP$48),"")</f>
        <v/>
      </c>
      <c r="DI250" s="105">
        <f>COUNTIFS($DL$5:DL250,"&lt;&gt;"&amp;"")</f>
        <v>24</v>
      </c>
      <c r="DJ250" s="1198" t="str">
        <f t="shared" si="109"/>
        <v/>
      </c>
      <c r="DK250" s="1198" t="str">
        <f t="shared" si="110"/>
        <v/>
      </c>
      <c r="DL250" s="1198"/>
      <c r="DM250" s="1198" t="str">
        <f>IF($DL250="","",_xlfn.CONCAT(Names!$D$5,$AO250))</f>
        <v/>
      </c>
      <c r="DN250" s="1198" t="str">
        <f>IF($DL250="","",CONCATENATE(Names!$C$26,Names!$N$3,$DM250))</f>
        <v/>
      </c>
      <c r="DO250" s="1198" t="str">
        <f>IF($DL250="","",CONCATENATE(Names!$C$25,Names!$N$3,$DM250))</f>
        <v/>
      </c>
    </row>
    <row r="251" spans="1:119" s="78" customFormat="1">
      <c r="A251" s="77" t="str">
        <f>Names!$B$13</f>
        <v>Adapter N-7/16</v>
      </c>
      <c r="B251" s="77"/>
      <c r="C251" s="99">
        <f>$C$6</f>
        <v>8.7999999999999995E-2</v>
      </c>
      <c r="D251" s="77"/>
      <c r="F251" s="78">
        <v>1</v>
      </c>
      <c r="G251" s="2">
        <f t="shared" si="143"/>
        <v>538.62370406598984</v>
      </c>
      <c r="H251" s="2">
        <f t="shared" si="144"/>
        <v>538.66770406598982</v>
      </c>
      <c r="I251" s="1225"/>
      <c r="J251" s="80"/>
      <c r="K251" s="81"/>
      <c r="L251" s="2" t="str">
        <f>IF(ISNUMBER(E251),VLOOKUP(C251,'TE,EHnames'!$B$4:$F$11,'TE,EHnames'!$C$2,FALSE),"")</f>
        <v/>
      </c>
      <c r="M251" s="2" t="str">
        <f>IF(ISNUMBER(E251),VLOOKUP(C251,'TE,EHnames'!$B$4:$F$11,'TE,EHnames'!$F$2,FALSE),"")</f>
        <v/>
      </c>
      <c r="S251" s="78" t="str">
        <f>IFERROR(VLOOKUP(P251,Racks!$H$4:$M$30,6),"")</f>
        <v/>
      </c>
      <c r="V251" s="78">
        <f>COUNTIFS('Sec-Sub'!$K$4:$K$164,"&lt;="&amp;H251)</f>
        <v>141</v>
      </c>
      <c r="W251" s="78" t="str">
        <f>VLOOKUP(V251,'Sec-Sub'!$A$4:$C$164,2,FALSE)</f>
        <v>A2T</v>
      </c>
      <c r="X251" s="78" t="str">
        <f>VLOOKUP(V251,'Sec-Sub'!$A$4:$C$164,3,FALSE)</f>
        <v>050</v>
      </c>
      <c r="Y251" s="78" t="str">
        <f>CONCATENATE(X251,Names!$I$3)</f>
        <v>050PRL</v>
      </c>
      <c r="Z251" s="77"/>
      <c r="AA251" s="82"/>
      <c r="AC251" s="916"/>
      <c r="AD251" s="1823"/>
      <c r="AE251" s="669"/>
      <c r="AI251" s="1266" t="str">
        <f>IF(ISNUMBER(R251),CONCATENATE(Names!$C$3,R251),"")</f>
        <v/>
      </c>
      <c r="AK251" s="78" t="str">
        <f t="shared" si="129"/>
        <v/>
      </c>
      <c r="AL251" s="78" t="str">
        <f t="shared" si="131"/>
        <v/>
      </c>
      <c r="AM251" s="78" t="str">
        <f t="shared" si="132"/>
        <v/>
      </c>
      <c r="AN251" s="78" t="str">
        <f t="shared" si="133"/>
        <v/>
      </c>
      <c r="AO251" s="78" t="str">
        <f t="shared" si="134"/>
        <v/>
      </c>
      <c r="AP251" s="78" t="str">
        <f>IF(ISNUMBER(E251),CONCATENATE(Names!$C$5,Names!$N$3,AO251),"")</f>
        <v/>
      </c>
      <c r="AQ251" s="78" t="str">
        <f>IF(ISNUMBER(E251),CONCATENATE(Names!$D$5,AO251),"")</f>
        <v/>
      </c>
      <c r="AR251" s="78" t="str">
        <f>IF(ISNUMBER(E251),CONCATENATE(Names!$C$10,Names!$N$3,AQ251),"")</f>
        <v/>
      </c>
      <c r="AS251" s="78" t="str">
        <f>IF(ISNUMBER(E251),CONCATENATE(Names!$C$11,Names!$N$3,AQ251),"")</f>
        <v/>
      </c>
      <c r="AU251" s="98" t="str">
        <f t="shared" si="130"/>
        <v/>
      </c>
      <c r="AV251" s="78" t="str">
        <f t="shared" si="135"/>
        <v/>
      </c>
      <c r="AW251" s="78" t="str">
        <f t="shared" si="136"/>
        <v/>
      </c>
      <c r="AX251" s="78" t="str">
        <f t="shared" si="137"/>
        <v/>
      </c>
      <c r="AY251" s="78" t="str">
        <f t="shared" si="138"/>
        <v/>
      </c>
      <c r="AZ251" s="78" t="str">
        <f>IF(ISNUMBER(A251),CONCATENATE(Names!$C$6,Names!$N$3,AU251,A251),"")</f>
        <v/>
      </c>
      <c r="BA251" s="78" t="str">
        <f>IF(ISNUMBER(A251),CONCATENATE(Names!$C$7,Names!$N$3,AU251,A251),"")</f>
        <v/>
      </c>
      <c r="BB251" s="78" t="str">
        <f>IF(ISNUMBER(A251),CONCATENATE(Names!$C$8,Names!$N$3,AU251,A251),"")</f>
        <v/>
      </c>
      <c r="BC251" s="78" t="str">
        <f>IF(ISNUMBER(A251),CONCATENATE(Names!$D$6,AY251),"")</f>
        <v/>
      </c>
      <c r="BD251" s="78" t="str">
        <f>IF(ISNUMBER(A251),CONCATENATE(Names!$C$10,Names!$N$3,BC251),"")</f>
        <v/>
      </c>
      <c r="BE251" s="78" t="str">
        <f>IF(ISNUMBER(A251),CONCATENATE(Names!$C$11,Names!$N$3,BC251),"")</f>
        <v/>
      </c>
      <c r="BF251" s="78" t="str">
        <f>IF(ISNUMBER(A251),CONCATENATE(Names!$D$7,AY251),"")</f>
        <v/>
      </c>
      <c r="BG251" s="78" t="str">
        <f>IF(ISNUMBER(A251),CONCATENATE(Names!$C$10,Names!$N$3,BF251),"")</f>
        <v/>
      </c>
      <c r="BH251" s="78" t="str">
        <f>IF(ISNUMBER(A251),CONCATENATE(Names!$C$11,Names!$N$3,BF251),"")</f>
        <v/>
      </c>
      <c r="BI251" s="78" t="str">
        <f>IF(ISNUMBER(A251),CONCATENATE(Names!$C$12,Names!$N$3,BC251),"")</f>
        <v/>
      </c>
      <c r="BJ251" s="78" t="str">
        <f>IF(ISNUMBER(A251),CONCATENATE(Names!$C$24,Names!$N$3,AY251),"")</f>
        <v/>
      </c>
      <c r="BK251" s="78" t="str">
        <f>IF(ISNUMBER(A251),CONCATENATE(Names!$C$9,Names!$N$3,AY251),"")</f>
        <v/>
      </c>
      <c r="BT251" s="114">
        <f>COUNTIFS($BW$5:BW251,"&lt;&gt;"&amp;"")</f>
        <v>52</v>
      </c>
      <c r="BU251" s="115" t="str">
        <f t="shared" si="124"/>
        <v>A2T</v>
      </c>
      <c r="BV251" s="115" t="str">
        <f t="shared" si="125"/>
        <v>050PRL</v>
      </c>
      <c r="BW251" s="115" t="str">
        <f>Names!$C$13</f>
        <v>PRLAd</v>
      </c>
      <c r="BX251" s="78" t="str">
        <f>CONCATENATE(Names!$D$14,$BX$252)</f>
        <v>G007</v>
      </c>
      <c r="BY251" s="78" t="str">
        <f>IF($BW251="","",CONCATENATE($BW251,Names!$N$3,$BX251))</f>
        <v>PRLAd-G007</v>
      </c>
      <c r="CA251" s="98" t="str">
        <f>IF(ISNUMBER(A251),CONCATENATE(W251,Names!$H$3,Y251,Names!$J$3,Names!$K$3,Names!$L$3,BK251),"")</f>
        <v/>
      </c>
      <c r="CB251" s="98" t="str">
        <f>IF(ISNUMBER(A251),CONCATENATE(W251,Names!$H$3,Y251,Names!$J$3,Names!$K$3,Names!$L$3,BB251),"")</f>
        <v/>
      </c>
      <c r="CC251" s="98" t="str">
        <f>IF($BW251="","",CONCATENATE(W251,Names!$H$3,Y251,Names!$J$3,Names!$K$3,Names!$L$3,$BW251,Names!$N$3,$BX251))</f>
        <v>A2T-050PRL:RFS-PRLAd-G007</v>
      </c>
      <c r="CF251" s="13" t="str">
        <f>IF(ISNUMBER($A251),CONCATENATE($BK251,Names!$P$3,Dev!$DA$130),"")</f>
        <v/>
      </c>
      <c r="CG251" s="13" t="str">
        <f>IF(ISNUMBER($A251),CONCATENATE($BK251,Names!$P$3,Dev!$DD$130),"")</f>
        <v/>
      </c>
      <c r="CH251" s="13" t="str">
        <f>IF(ISNUMBER($A251),CONCATENATE($BK251,Names!$P$3,Dev!$DG$130),"")</f>
        <v/>
      </c>
      <c r="CI251" s="13" t="str">
        <f>IF(ISNUMBER($A251),CONCATENATE($BK251,Names!$P$3,Dev!$DK$130),"")</f>
        <v/>
      </c>
      <c r="CJ251" s="13" t="str">
        <f>IF(ISNUMBER($A251),CONCATENATE($BK251,Names!$P$3,Dev!$DN$130),"")</f>
        <v/>
      </c>
      <c r="CK251" s="13" t="str">
        <f>IF(ISNUMBER($A251),CONCATENATE($BK251,Names!$P$3,Dev!$DQ$130),"")</f>
        <v/>
      </c>
      <c r="CL251" s="13"/>
      <c r="CM251" s="13" t="str">
        <f>""</f>
        <v/>
      </c>
      <c r="CN251" s="13" t="str">
        <f>IF(ISNUMBER($A251),CONCATENATE($BB251,Names!$P$3,Dev!$CZ$48),"")</f>
        <v/>
      </c>
      <c r="CO251" s="13" t="str">
        <f>IF(ISNUMBER($A251),CONCATENATE($BB251,Names!$P$3,Dev!$DF$48),"")</f>
        <v/>
      </c>
      <c r="CP251" s="13" t="str">
        <f>IF(ISNUMBER($A251),CONCATENATE($BB251,Names!$P$3,Dev!$DI$48),"")</f>
        <v/>
      </c>
      <c r="CQ251" s="13" t="str">
        <f>IF(ISNUMBER($A251),CONCATENATE($BB251,Names!$P$3,Dev!$DM$48),"")</f>
        <v/>
      </c>
      <c r="CR251" s="13" t="str">
        <f>IF(ISNUMBER($A251),CONCATENATE($BB251,Names!$P$3,Dev!$DV$48),"")</f>
        <v/>
      </c>
      <c r="CS251" s="13" t="str">
        <f>IF(ISNUMBER($A251),CONCATENATE($BB251,Names!$P$3,Dev!$DZ$48),"")</f>
        <v/>
      </c>
      <c r="CT251" s="13" t="str">
        <f>IF(ISNUMBER($A251),CONCATENATE($BB251,Names!$P$3,Dev!$EI$48),"")</f>
        <v/>
      </c>
      <c r="CU251" s="13" t="str">
        <f>IF(ISNUMBER($A251),CONCATENATE($BB251,Names!$P$3,Dev!$FZ$48),"")</f>
        <v/>
      </c>
      <c r="CV251" s="13" t="str">
        <f>IF(ISNUMBER($A251),CONCATENATE($BB251,Names!$P$3,Dev!$GI$48),"")</f>
        <v/>
      </c>
      <c r="CW251" s="13" t="str">
        <f>IF(ISNUMBER($A251),CONCATENATE($BB251,Names!$P$3,Dev!$GM$48),"")</f>
        <v/>
      </c>
      <c r="CX251" s="13"/>
      <c r="CY251" s="13" t="str">
        <f>IF(ISNUMBER($A251),CONCATENATE($BB251,Names!$P$3,Dev!$EM$48),"")</f>
        <v/>
      </c>
      <c r="CZ251" s="13" t="str">
        <f>IF(ISNUMBER($A251),CONCATENATE($BB251,Names!$P$3,Dev!$EV$48),"")</f>
        <v/>
      </c>
      <c r="DA251" s="13" t="str">
        <f>IF(ISNUMBER($A251),CONCATENATE($BB251,Names!$P$3,Dev!$EZ$48),"")</f>
        <v/>
      </c>
      <c r="DB251" s="13" t="str">
        <f>IF(ISNUMBER($A251),CONCATENATE($BB251,Names!$P$3,Dev!$FI$48),"")</f>
        <v/>
      </c>
      <c r="DC251" s="13" t="str">
        <f>IF(ISNUMBER($A251),CONCATENATE($BB251,Names!$P$3,Dev!$FM$48),"")</f>
        <v/>
      </c>
      <c r="DD251" s="13" t="str">
        <f>IF(ISNUMBER($A251),CONCATENATE($BB251,Names!$P$3,Dev!$FV$48),"")</f>
        <v/>
      </c>
      <c r="DE251" s="13" t="str">
        <f>IF(ISNUMBER($A251),CONCATENATE($BB251,Names!$P$3,Dev!$GP$48),"")</f>
        <v/>
      </c>
      <c r="DI251" s="105">
        <f>COUNTIFS($DL$5:DL251,"&lt;&gt;"&amp;"")</f>
        <v>24</v>
      </c>
      <c r="DJ251" s="1198" t="str">
        <f t="shared" si="109"/>
        <v/>
      </c>
      <c r="DK251" s="1198" t="str">
        <f t="shared" si="110"/>
        <v/>
      </c>
      <c r="DL251" s="1198"/>
      <c r="DM251" s="1198" t="str">
        <f>IF($DL251="","",_xlfn.CONCAT(Names!$D$5,$AO251))</f>
        <v/>
      </c>
      <c r="DN251" s="1198" t="str">
        <f>IF($DL251="","",CONCATENATE(Names!$C$26,Names!$N$3,$DM251))</f>
        <v/>
      </c>
      <c r="DO251" s="1198" t="str">
        <f>IF($DL251="","",CONCATENATE(Names!$C$25,Names!$N$3,$DM251))</f>
        <v/>
      </c>
    </row>
    <row r="252" spans="1:119" s="89" customFormat="1">
      <c r="A252" s="88" t="str">
        <f>Names!$B$14</f>
        <v>Gas inlet</v>
      </c>
      <c r="B252" s="88"/>
      <c r="C252" s="88">
        <f>$C$7</f>
        <v>8.5000000000000006E-2</v>
      </c>
      <c r="D252" s="88"/>
      <c r="F252" s="89">
        <v>1</v>
      </c>
      <c r="G252" s="2">
        <f t="shared" si="143"/>
        <v>538.71170406598981</v>
      </c>
      <c r="H252" s="2">
        <f t="shared" si="144"/>
        <v>538.75420406598982</v>
      </c>
      <c r="I252" s="1225"/>
      <c r="J252" s="91"/>
      <c r="K252" s="92"/>
      <c r="L252" s="2" t="str">
        <f>IF(ISNUMBER(E252),VLOOKUP(C252,'TE,EHnames'!$B$4:$F$11,'TE,EHnames'!$C$2,FALSE),"")</f>
        <v/>
      </c>
      <c r="M252" s="2" t="str">
        <f>IF(ISNUMBER(E252),VLOOKUP(C252,'TE,EHnames'!$B$4:$F$11,'TE,EHnames'!$F$2,FALSE),"")</f>
        <v/>
      </c>
      <c r="S252" s="89" t="str">
        <f>IFERROR(VLOOKUP(P252,Racks!$H$4:$M$30,6),"")</f>
        <v/>
      </c>
      <c r="V252" s="89">
        <f>COUNTIFS('Sec-Sub'!$K$4:$K$164,"&lt;="&amp;H252)</f>
        <v>141</v>
      </c>
      <c r="W252" s="89" t="str">
        <f>VLOOKUP(V252,'Sec-Sub'!$A$4:$C$164,2,FALSE)</f>
        <v>A2T</v>
      </c>
      <c r="X252" s="89" t="str">
        <f>VLOOKUP(V252,'Sec-Sub'!$A$4:$C$164,3,FALSE)</f>
        <v>050</v>
      </c>
      <c r="Y252" s="89" t="str">
        <f>CONCATENATE(X252,Names!$I$3)</f>
        <v>050PRL</v>
      </c>
      <c r="Z252" s="88"/>
      <c r="AA252" s="93"/>
      <c r="AC252" s="915"/>
      <c r="AD252" s="1823"/>
      <c r="AE252" s="667"/>
      <c r="AI252" s="1266" t="str">
        <f>IF(ISNUMBER(R252),CONCATENATE(Names!$C$3,R252),"")</f>
        <v/>
      </c>
      <c r="AK252" s="89" t="str">
        <f t="shared" si="129"/>
        <v/>
      </c>
      <c r="AL252" s="89" t="str">
        <f t="shared" si="131"/>
        <v/>
      </c>
      <c r="AM252" s="89" t="str">
        <f t="shared" si="132"/>
        <v/>
      </c>
      <c r="AN252" s="89" t="str">
        <f t="shared" si="133"/>
        <v/>
      </c>
      <c r="AO252" s="89" t="str">
        <f t="shared" si="134"/>
        <v/>
      </c>
      <c r="AP252" s="89" t="str">
        <f>IF(ISNUMBER(E252),CONCATENATE(Names!$C$5,Names!$N$3,AO252),"")</f>
        <v/>
      </c>
      <c r="AQ252" s="89" t="str">
        <f>IF(ISNUMBER(E252),CONCATENATE(Names!$D$5,AO252),"")</f>
        <v/>
      </c>
      <c r="AR252" s="89" t="str">
        <f>IF(ISNUMBER(E252),CONCATENATE(Names!$C$10,Names!$N$3,AQ252),"")</f>
        <v/>
      </c>
      <c r="AS252" s="89" t="str">
        <f>IF(ISNUMBER(E252),CONCATENATE(Names!$C$11,Names!$N$3,AQ252),"")</f>
        <v/>
      </c>
      <c r="AU252" s="95" t="str">
        <f t="shared" si="130"/>
        <v/>
      </c>
      <c r="AV252" s="89" t="str">
        <f t="shared" si="135"/>
        <v/>
      </c>
      <c r="AW252" s="89" t="str">
        <f t="shared" si="136"/>
        <v/>
      </c>
      <c r="AX252" s="89" t="str">
        <f t="shared" si="137"/>
        <v/>
      </c>
      <c r="AY252" s="89" t="str">
        <f t="shared" si="138"/>
        <v/>
      </c>
      <c r="AZ252" s="89" t="str">
        <f>IF(ISNUMBER(A252),CONCATENATE(Names!$C$6,Names!$N$3,AU252,A252),"")</f>
        <v/>
      </c>
      <c r="BA252" s="89" t="str">
        <f>IF(ISNUMBER(A252),CONCATENATE(Names!$C$7,Names!$N$3,AU252,A252),"")</f>
        <v/>
      </c>
      <c r="BB252" s="89" t="str">
        <f>IF(ISNUMBER(A252),CONCATENATE(Names!$C$8,Names!$N$3,AU252,A252),"")</f>
        <v/>
      </c>
      <c r="BC252" s="89" t="str">
        <f>IF(ISNUMBER(A252),CONCATENATE(Names!$D$6,AY252),"")</f>
        <v/>
      </c>
      <c r="BD252" s="89" t="str">
        <f>IF(ISNUMBER(A252),CONCATENATE(Names!$C$10,Names!$N$3,BC252),"")</f>
        <v/>
      </c>
      <c r="BE252" s="89" t="str">
        <f>IF(ISNUMBER(A252),CONCATENATE(Names!$C$11,Names!$N$3,BC252),"")</f>
        <v/>
      </c>
      <c r="BF252" s="89" t="str">
        <f>IF(ISNUMBER(A252),CONCATENATE(Names!$D$7,AY252),"")</f>
        <v/>
      </c>
      <c r="BG252" s="89" t="str">
        <f>IF(ISNUMBER(A252),CONCATENATE(Names!$C$10,Names!$N$3,BF252),"")</f>
        <v/>
      </c>
      <c r="BH252" s="89" t="str">
        <f>IF(ISNUMBER(A252),CONCATENATE(Names!$C$11,Names!$N$3,BF252),"")</f>
        <v/>
      </c>
      <c r="BI252" s="89" t="str">
        <f>IF(ISNUMBER(A252),CONCATENATE(Names!$C$12,Names!$N$3,BC252),"")</f>
        <v/>
      </c>
      <c r="BJ252" s="89" t="str">
        <f>IF(ISNUMBER(A252),CONCATENATE(Names!$C$24,Names!$N$3,AY252),"")</f>
        <v/>
      </c>
      <c r="BK252" s="89" t="str">
        <f>IF(ISNUMBER(A252),CONCATENATE(Names!$C$9,Names!$N$3,AY252),"")</f>
        <v/>
      </c>
      <c r="BT252" s="112">
        <f>COUNTIFS($BW$5:BW252,"&lt;&gt;"&amp;"")</f>
        <v>53</v>
      </c>
      <c r="BU252" s="113" t="str">
        <f t="shared" si="124"/>
        <v>A2T</v>
      </c>
      <c r="BV252" s="113" t="str">
        <f t="shared" si="125"/>
        <v>050PRL</v>
      </c>
      <c r="BW252" s="113" t="str">
        <f>Names!$C$14</f>
        <v>PRLGI</v>
      </c>
      <c r="BX252" s="154" t="str">
        <f>"007"</f>
        <v>007</v>
      </c>
      <c r="BY252" s="89" t="str">
        <f>IF($BW252="","",CONCATENATE($BW252,Names!$N$3,$BX252))</f>
        <v>PRLGI-007</v>
      </c>
      <c r="CA252" s="95" t="str">
        <f>IF(ISNUMBER(A252),CONCATENATE(W252,Names!$H$3,Y252,Names!$J$3,Names!$K$3,Names!$L$3,BK252),"")</f>
        <v/>
      </c>
      <c r="CB252" s="95" t="str">
        <f>IF(ISNUMBER(A252),CONCATENATE(W252,Names!$H$3,Y252,Names!$J$3,Names!$K$3,Names!$L$3,BB252),"")</f>
        <v/>
      </c>
      <c r="CC252" s="95" t="str">
        <f>IF($BW252="","",CONCATENATE(W252,Names!$H$3,Y252,Names!$J$3,Names!$K$3,Names!$L$3,$BW252,Names!$N$3,$BX252))</f>
        <v>A2T-050PRL:RFS-PRLGI-007</v>
      </c>
      <c r="CF252" s="13" t="str">
        <f>IF(ISNUMBER($A252),CONCATENATE($BK252,Names!$P$3,Dev!$DA$130),"")</f>
        <v/>
      </c>
      <c r="CG252" s="13" t="str">
        <f>IF(ISNUMBER($A252),CONCATENATE($BK252,Names!$P$3,Dev!$DD$130),"")</f>
        <v/>
      </c>
      <c r="CH252" s="13" t="str">
        <f>IF(ISNUMBER($A252),CONCATENATE($BK252,Names!$P$3,Dev!$DG$130),"")</f>
        <v/>
      </c>
      <c r="CI252" s="13" t="str">
        <f>IF(ISNUMBER($A252),CONCATENATE($BK252,Names!$P$3,Dev!$DK$130),"")</f>
        <v/>
      </c>
      <c r="CJ252" s="13" t="str">
        <f>IF(ISNUMBER($A252),CONCATENATE($BK252,Names!$P$3,Dev!$DN$130),"")</f>
        <v/>
      </c>
      <c r="CK252" s="13" t="str">
        <f>IF(ISNUMBER($A252),CONCATENATE($BK252,Names!$P$3,Dev!$DQ$130),"")</f>
        <v/>
      </c>
      <c r="CL252" s="13"/>
      <c r="CM252" s="13" t="str">
        <f>""</f>
        <v/>
      </c>
      <c r="CN252" s="13" t="str">
        <f>IF(ISNUMBER($A252),CONCATENATE($BB252,Names!$P$3,Dev!$CZ$48),"")</f>
        <v/>
      </c>
      <c r="CO252" s="13" t="str">
        <f>IF(ISNUMBER($A252),CONCATENATE($BB252,Names!$P$3,Dev!$DF$48),"")</f>
        <v/>
      </c>
      <c r="CP252" s="13" t="str">
        <f>IF(ISNUMBER($A252),CONCATENATE($BB252,Names!$P$3,Dev!$DI$48),"")</f>
        <v/>
      </c>
      <c r="CQ252" s="13" t="str">
        <f>IF(ISNUMBER($A252),CONCATENATE($BB252,Names!$P$3,Dev!$DM$48),"")</f>
        <v/>
      </c>
      <c r="CR252" s="13" t="str">
        <f>IF(ISNUMBER($A252),CONCATENATE($BB252,Names!$P$3,Dev!$DV$48),"")</f>
        <v/>
      </c>
      <c r="CS252" s="13" t="str">
        <f>IF(ISNUMBER($A252),CONCATENATE($BB252,Names!$P$3,Dev!$DZ$48),"")</f>
        <v/>
      </c>
      <c r="CT252" s="13" t="str">
        <f>IF(ISNUMBER($A252),CONCATENATE($BB252,Names!$P$3,Dev!$EI$48),"")</f>
        <v/>
      </c>
      <c r="CU252" s="13" t="str">
        <f>IF(ISNUMBER($A252),CONCATENATE($BB252,Names!$P$3,Dev!$FZ$48),"")</f>
        <v/>
      </c>
      <c r="CV252" s="13" t="str">
        <f>IF(ISNUMBER($A252),CONCATENATE($BB252,Names!$P$3,Dev!$GI$48),"")</f>
        <v/>
      </c>
      <c r="CW252" s="13" t="str">
        <f>IF(ISNUMBER($A252),CONCATENATE($BB252,Names!$P$3,Dev!$GM$48),"")</f>
        <v/>
      </c>
      <c r="CX252" s="13"/>
      <c r="CY252" s="13" t="str">
        <f>IF(ISNUMBER($A252),CONCATENATE($BB252,Names!$P$3,Dev!$EM$48),"")</f>
        <v/>
      </c>
      <c r="CZ252" s="13" t="str">
        <f>IF(ISNUMBER($A252),CONCATENATE($BB252,Names!$P$3,Dev!$EV$48),"")</f>
        <v/>
      </c>
      <c r="DA252" s="13" t="str">
        <f>IF(ISNUMBER($A252),CONCATENATE($BB252,Names!$P$3,Dev!$EZ$48),"")</f>
        <v/>
      </c>
      <c r="DB252" s="13" t="str">
        <f>IF(ISNUMBER($A252),CONCATENATE($BB252,Names!$P$3,Dev!$FI$48),"")</f>
        <v/>
      </c>
      <c r="DC252" s="13" t="str">
        <f>IF(ISNUMBER($A252),CONCATENATE($BB252,Names!$P$3,Dev!$FM$48),"")</f>
        <v/>
      </c>
      <c r="DD252" s="13" t="str">
        <f>IF(ISNUMBER($A252),CONCATENATE($BB252,Names!$P$3,Dev!$FV$48),"")</f>
        <v/>
      </c>
      <c r="DE252" s="13" t="str">
        <f>IF(ISNUMBER($A252),CONCATENATE($BB252,Names!$P$3,Dev!$GP$48),"")</f>
        <v/>
      </c>
      <c r="DI252" s="105">
        <f>COUNTIFS($DL$5:DL252,"&lt;&gt;"&amp;"")</f>
        <v>24</v>
      </c>
      <c r="DJ252" s="1198" t="str">
        <f t="shared" si="109"/>
        <v/>
      </c>
      <c r="DK252" s="1198" t="str">
        <f t="shared" si="110"/>
        <v/>
      </c>
      <c r="DL252" s="1198"/>
      <c r="DM252" s="1198" t="str">
        <f>IF($DL252="","",_xlfn.CONCAT(Names!$D$5,$AO252))</f>
        <v/>
      </c>
      <c r="DN252" s="1198" t="str">
        <f>IF($DL252="","",CONCATENATE(Names!$C$26,Names!$N$3,$DM252))</f>
        <v/>
      </c>
      <c r="DO252" s="1198" t="str">
        <f>IF($DL252="","",CONCATENATE(Names!$C$25,Names!$N$3,$DM252))</f>
        <v/>
      </c>
    </row>
    <row r="253" spans="1:119" s="89" customFormat="1">
      <c r="A253" s="88" t="s">
        <v>767</v>
      </c>
      <c r="B253" s="88"/>
      <c r="C253" s="88">
        <v>0</v>
      </c>
      <c r="D253" s="88"/>
      <c r="F253" s="89">
        <v>1</v>
      </c>
      <c r="G253" s="2">
        <f t="shared" si="143"/>
        <v>538.79670406598984</v>
      </c>
      <c r="H253" s="2">
        <f t="shared" si="144"/>
        <v>538.79670406598984</v>
      </c>
      <c r="I253" s="1225"/>
      <c r="J253" s="91"/>
      <c r="K253" s="92"/>
      <c r="L253" s="2" t="str">
        <f>IF(ISNUMBER(E253),VLOOKUP(C253,'TE,EHnames'!$B$4:$F$11,'TE,EHnames'!$C$2,FALSE),"")</f>
        <v/>
      </c>
      <c r="M253" s="2" t="str">
        <f>IF(ISNUMBER(E253),VLOOKUP(C253,'TE,EHnames'!$B$4:$F$11,'TE,EHnames'!$F$2,FALSE),"")</f>
        <v/>
      </c>
      <c r="S253" s="89" t="str">
        <f>IFERROR(VLOOKUP(P253,Racks!$H$4:$M$30,6),"")</f>
        <v/>
      </c>
      <c r="V253" s="89">
        <f>COUNTIFS('Sec-Sub'!$K$4:$K$164,"&lt;="&amp;H253)</f>
        <v>141</v>
      </c>
      <c r="W253" s="89" t="str">
        <f>VLOOKUP(V253,'Sec-Sub'!$A$4:$C$164,2,FALSE)</f>
        <v>A2T</v>
      </c>
      <c r="X253" s="89" t="str">
        <f>VLOOKUP(V253,'Sec-Sub'!$A$4:$C$164,3,FALSE)</f>
        <v>050</v>
      </c>
      <c r="Y253" s="89" t="str">
        <f>CONCATENATE(X253,Names!$I$3)</f>
        <v>050PRL</v>
      </c>
      <c r="Z253" s="88"/>
      <c r="AA253" s="93"/>
      <c r="AC253" s="915"/>
      <c r="AD253" s="1823"/>
      <c r="AE253" s="667"/>
      <c r="AI253" s="1266" t="str">
        <f>IF(ISNUMBER(R253),CONCATENATE(Names!$C$3,R253),"")</f>
        <v/>
      </c>
      <c r="AK253" s="89" t="str">
        <f t="shared" si="129"/>
        <v/>
      </c>
      <c r="AL253" s="89" t="str">
        <f t="shared" si="131"/>
        <v/>
      </c>
      <c r="AM253" s="89" t="str">
        <f t="shared" si="132"/>
        <v/>
      </c>
      <c r="AN253" s="89" t="str">
        <f t="shared" si="133"/>
        <v/>
      </c>
      <c r="AO253" s="89" t="str">
        <f t="shared" si="134"/>
        <v/>
      </c>
      <c r="AP253" s="89" t="str">
        <f>IF(ISNUMBER(E253),CONCATENATE(Names!$C$5,Names!$N$3,AO253),"")</f>
        <v/>
      </c>
      <c r="AQ253" s="89" t="str">
        <f>IF(ISNUMBER(E253),CONCATENATE(Names!$D$5,AO253),"")</f>
        <v/>
      </c>
      <c r="AR253" s="89" t="str">
        <f>IF(ISNUMBER(E253),CONCATENATE(Names!$C$10,Names!$N$3,AQ253),"")</f>
        <v/>
      </c>
      <c r="AS253" s="89" t="str">
        <f>IF(ISNUMBER(E253),CONCATENATE(Names!$C$11,Names!$N$3,AQ253),"")</f>
        <v/>
      </c>
      <c r="AU253" s="95" t="str">
        <f t="shared" si="130"/>
        <v/>
      </c>
      <c r="AV253" s="89" t="str">
        <f t="shared" si="135"/>
        <v/>
      </c>
      <c r="AW253" s="89" t="str">
        <f t="shared" si="136"/>
        <v/>
      </c>
      <c r="AX253" s="89" t="str">
        <f t="shared" si="137"/>
        <v/>
      </c>
      <c r="AY253" s="89" t="str">
        <f t="shared" si="138"/>
        <v/>
      </c>
      <c r="AZ253" s="89" t="str">
        <f>IF(ISNUMBER(A253),CONCATENATE(Names!$C$6,Names!$N$3,AU253,A253),"")</f>
        <v/>
      </c>
      <c r="BA253" s="89" t="str">
        <f>IF(ISNUMBER(A253),CONCATENATE(Names!$C$7,Names!$N$3,AU253,A253),"")</f>
        <v/>
      </c>
      <c r="BB253" s="89" t="str">
        <f>IF(ISNUMBER(A253),CONCATENATE(Names!$C$8,Names!$N$3,AU253,A253),"")</f>
        <v/>
      </c>
      <c r="BC253" s="89" t="str">
        <f>IF(ISNUMBER(A253),CONCATENATE(Names!$D$6,AY253),"")</f>
        <v/>
      </c>
      <c r="BD253" s="89" t="str">
        <f>IF(ISNUMBER(A253),CONCATENATE(Names!$C$10,Names!$N$3,BC253),"")</f>
        <v/>
      </c>
      <c r="BE253" s="89" t="str">
        <f>IF(ISNUMBER(A253),CONCATENATE(Names!$C$11,Names!$N$3,BC253),"")</f>
        <v/>
      </c>
      <c r="BF253" s="89" t="str">
        <f>IF(ISNUMBER(A253),CONCATENATE(Names!$D$7,AY253),"")</f>
        <v/>
      </c>
      <c r="BG253" s="89" t="str">
        <f>IF(ISNUMBER(A253),CONCATENATE(Names!$C$10,Names!$N$3,BF253),"")</f>
        <v/>
      </c>
      <c r="BH253" s="89" t="str">
        <f>IF(ISNUMBER(A253),CONCATENATE(Names!$C$11,Names!$N$3,BF253),"")</f>
        <v/>
      </c>
      <c r="BI253" s="89" t="str">
        <f>IF(ISNUMBER(A253),CONCATENATE(Names!$C$12,Names!$N$3,BC253),"")</f>
        <v/>
      </c>
      <c r="BJ253" s="89" t="str">
        <f>IF(ISNUMBER(A253),CONCATENATE(Names!$C$24,Names!$N$3,AY253),"")</f>
        <v/>
      </c>
      <c r="BK253" s="89" t="str">
        <f>IF(ISNUMBER(A253),CONCATENATE(Names!$C$9,Names!$N$3,AY253),"")</f>
        <v/>
      </c>
      <c r="BT253" s="112">
        <f>COUNTIFS($BW$5:BW253,"&lt;&gt;"&amp;"")</f>
        <v>54</v>
      </c>
      <c r="BU253" s="113" t="str">
        <f t="shared" si="124"/>
        <v>A2T</v>
      </c>
      <c r="BV253" s="113" t="str">
        <f t="shared" si="125"/>
        <v>050PRL</v>
      </c>
      <c r="BW253" s="113" t="str">
        <f>Names!$C$10</f>
        <v>PRLEH</v>
      </c>
      <c r="BX253" s="89" t="str">
        <f>CONCATENATE(Names!$D$14,$BX$252)</f>
        <v>G007</v>
      </c>
      <c r="BY253" s="89" t="str">
        <f>IF($BW253="","",CONCATENATE($BW253,Names!$N$3,$BX253))</f>
        <v>PRLEH-G007</v>
      </c>
      <c r="CA253" s="95" t="str">
        <f>IF(ISNUMBER(A253),CONCATENATE(W253,Names!$H$3,Y253,Names!$J$3,Names!$K$3,Names!$L$3,BK253),"")</f>
        <v/>
      </c>
      <c r="CB253" s="95" t="str">
        <f>IF(ISNUMBER(A253),CONCATENATE(W253,Names!$H$3,Y253,Names!$J$3,Names!$K$3,Names!$L$3,BB253),"")</f>
        <v/>
      </c>
      <c r="CC253" s="95" t="str">
        <f>IF($BW253="","",CONCATENATE(W253,Names!$H$3,Y253,Names!$J$3,Names!$K$3,Names!$L$3,$BW253,Names!$N$3,$BX253))</f>
        <v>A2T-050PRL:RFS-PRLEH-G007</v>
      </c>
      <c r="CF253" s="13" t="str">
        <f>IF(ISNUMBER($A253),CONCATENATE($BK253,Names!$P$3,Dev!$DA$130),"")</f>
        <v/>
      </c>
      <c r="CG253" s="13" t="str">
        <f>IF(ISNUMBER($A253),CONCATENATE($BK253,Names!$P$3,Dev!$DD$130),"")</f>
        <v/>
      </c>
      <c r="CH253" s="13" t="str">
        <f>IF(ISNUMBER($A253),CONCATENATE($BK253,Names!$P$3,Dev!$DG$130),"")</f>
        <v/>
      </c>
      <c r="CI253" s="13" t="str">
        <f>IF(ISNUMBER($A253),CONCATENATE($BK253,Names!$P$3,Dev!$DK$130),"")</f>
        <v/>
      </c>
      <c r="CJ253" s="13" t="str">
        <f>IF(ISNUMBER($A253),CONCATENATE($BK253,Names!$P$3,Dev!$DN$130),"")</f>
        <v/>
      </c>
      <c r="CK253" s="13" t="str">
        <f>IF(ISNUMBER($A253),CONCATENATE($BK253,Names!$P$3,Dev!$DQ$130),"")</f>
        <v/>
      </c>
      <c r="CL253" s="13"/>
      <c r="CM253" s="13" t="str">
        <f>""</f>
        <v/>
      </c>
      <c r="CN253" s="13" t="str">
        <f>IF(ISNUMBER($A253),CONCATENATE($BB253,Names!$P$3,Dev!$CZ$48),"")</f>
        <v/>
      </c>
      <c r="CO253" s="13" t="str">
        <f>IF(ISNUMBER($A253),CONCATENATE($BB253,Names!$P$3,Dev!$DF$48),"")</f>
        <v/>
      </c>
      <c r="CP253" s="13" t="str">
        <f>IF(ISNUMBER($A253),CONCATENATE($BB253,Names!$P$3,Dev!$DI$48),"")</f>
        <v/>
      </c>
      <c r="CQ253" s="13" t="str">
        <f>IF(ISNUMBER($A253),CONCATENATE($BB253,Names!$P$3,Dev!$DM$48),"")</f>
        <v/>
      </c>
      <c r="CR253" s="13" t="str">
        <f>IF(ISNUMBER($A253),CONCATENATE($BB253,Names!$P$3,Dev!$DV$48),"")</f>
        <v/>
      </c>
      <c r="CS253" s="13" t="str">
        <f>IF(ISNUMBER($A253),CONCATENATE($BB253,Names!$P$3,Dev!$DZ$48),"")</f>
        <v/>
      </c>
      <c r="CT253" s="13" t="str">
        <f>IF(ISNUMBER($A253),CONCATENATE($BB253,Names!$P$3,Dev!$EI$48),"")</f>
        <v/>
      </c>
      <c r="CU253" s="13" t="str">
        <f>IF(ISNUMBER($A253),CONCATENATE($BB253,Names!$P$3,Dev!$FZ$48),"")</f>
        <v/>
      </c>
      <c r="CV253" s="13" t="str">
        <f>IF(ISNUMBER($A253),CONCATENATE($BB253,Names!$P$3,Dev!$GI$48),"")</f>
        <v/>
      </c>
      <c r="CW253" s="13" t="str">
        <f>IF(ISNUMBER($A253),CONCATENATE($BB253,Names!$P$3,Dev!$GM$48),"")</f>
        <v/>
      </c>
      <c r="CX253" s="13"/>
      <c r="CY253" s="13" t="str">
        <f>IF(ISNUMBER($A253),CONCATENATE($BB253,Names!$P$3,Dev!$EM$48),"")</f>
        <v/>
      </c>
      <c r="CZ253" s="13" t="str">
        <f>IF(ISNUMBER($A253),CONCATENATE($BB253,Names!$P$3,Dev!$EV$48),"")</f>
        <v/>
      </c>
      <c r="DA253" s="13" t="str">
        <f>IF(ISNUMBER($A253),CONCATENATE($BB253,Names!$P$3,Dev!$EZ$48),"")</f>
        <v/>
      </c>
      <c r="DB253" s="13" t="str">
        <f>IF(ISNUMBER($A253),CONCATENATE($BB253,Names!$P$3,Dev!$FI$48),"")</f>
        <v/>
      </c>
      <c r="DC253" s="13" t="str">
        <f>IF(ISNUMBER($A253),CONCATENATE($BB253,Names!$P$3,Dev!$FM$48),"")</f>
        <v/>
      </c>
      <c r="DD253" s="13" t="str">
        <f>IF(ISNUMBER($A253),CONCATENATE($BB253,Names!$P$3,Dev!$FV$48),"")</f>
        <v/>
      </c>
      <c r="DE253" s="13" t="str">
        <f>IF(ISNUMBER($A253),CONCATENATE($BB253,Names!$P$3,Dev!$GP$48),"")</f>
        <v/>
      </c>
      <c r="DI253" s="105">
        <f>COUNTIFS($DL$5:DL253,"&lt;&gt;"&amp;"")</f>
        <v>24</v>
      </c>
      <c r="DJ253" s="1198" t="str">
        <f t="shared" si="109"/>
        <v/>
      </c>
      <c r="DK253" s="1198" t="str">
        <f t="shared" si="110"/>
        <v/>
      </c>
      <c r="DL253" s="1198"/>
      <c r="DM253" s="1198" t="str">
        <f>IF($DL253="","",_xlfn.CONCAT(Names!$D$5,$AO253))</f>
        <v/>
      </c>
      <c r="DN253" s="1198" t="str">
        <f>IF($DL253="","",CONCATENATE(Names!$C$26,Names!$N$3,$DM253))</f>
        <v/>
      </c>
      <c r="DO253" s="1198" t="str">
        <f>IF($DL253="","",CONCATENATE(Names!$C$25,Names!$N$3,$DM253))</f>
        <v/>
      </c>
    </row>
    <row r="254" spans="1:119" s="89" customFormat="1" ht="13.5" thickBot="1">
      <c r="A254" s="88" t="s">
        <v>768</v>
      </c>
      <c r="B254" s="88"/>
      <c r="C254" s="88">
        <v>0</v>
      </c>
      <c r="D254" s="88"/>
      <c r="F254" s="89">
        <v>1</v>
      </c>
      <c r="G254" s="2">
        <f t="shared" si="143"/>
        <v>538.79670406598984</v>
      </c>
      <c r="H254" s="2">
        <f t="shared" si="144"/>
        <v>538.79670406598984</v>
      </c>
      <c r="I254" s="1225"/>
      <c r="J254" s="91"/>
      <c r="K254" s="92"/>
      <c r="L254" s="2" t="str">
        <f>IF(ISNUMBER(E254),VLOOKUP(C254,'TE,EHnames'!$B$4:$F$11,'TE,EHnames'!$C$2,FALSE),"")</f>
        <v/>
      </c>
      <c r="M254" s="2" t="str">
        <f>IF(ISNUMBER(E254),VLOOKUP(C254,'TE,EHnames'!$B$4:$F$11,'TE,EHnames'!$F$2,FALSE),"")</f>
        <v/>
      </c>
      <c r="S254" s="89" t="str">
        <f>IFERROR(VLOOKUP(P254,Racks!$H$4:$M$30,6),"")</f>
        <v/>
      </c>
      <c r="V254" s="89">
        <f>COUNTIFS('Sec-Sub'!$K$4:$K$164,"&lt;="&amp;H254)</f>
        <v>141</v>
      </c>
      <c r="W254" s="89" t="str">
        <f>VLOOKUP(V254,'Sec-Sub'!$A$4:$C$164,2,FALSE)</f>
        <v>A2T</v>
      </c>
      <c r="X254" s="89" t="str">
        <f>VLOOKUP(V254,'Sec-Sub'!$A$4:$C$164,3,FALSE)</f>
        <v>050</v>
      </c>
      <c r="Y254" s="89" t="str">
        <f>CONCATENATE(X254,Names!$I$3)</f>
        <v>050PRL</v>
      </c>
      <c r="Z254" s="88"/>
      <c r="AA254" s="93"/>
      <c r="AC254" s="915"/>
      <c r="AD254" s="1823"/>
      <c r="AE254" s="667"/>
      <c r="AI254" s="1266" t="str">
        <f>IF(ISNUMBER(R254),CONCATENATE(Names!$C$3,R254),"")</f>
        <v/>
      </c>
      <c r="AK254" s="89" t="str">
        <f t="shared" si="129"/>
        <v/>
      </c>
      <c r="AL254" s="89" t="str">
        <f t="shared" si="131"/>
        <v/>
      </c>
      <c r="AM254" s="89" t="str">
        <f t="shared" si="132"/>
        <v/>
      </c>
      <c r="AN254" s="89" t="str">
        <f t="shared" si="133"/>
        <v/>
      </c>
      <c r="AO254" s="89" t="str">
        <f t="shared" si="134"/>
        <v/>
      </c>
      <c r="AP254" s="89" t="str">
        <f>IF(ISNUMBER(E254),CONCATENATE(Names!$C$5,Names!$N$3,AO254),"")</f>
        <v/>
      </c>
      <c r="AQ254" s="89" t="str">
        <f>IF(ISNUMBER(E254),CONCATENATE(Names!$D$5,AO254),"")</f>
        <v/>
      </c>
      <c r="AR254" s="89" t="str">
        <f>IF(ISNUMBER(E254),CONCATENATE(Names!$C$10,Names!$N$3,AQ254),"")</f>
        <v/>
      </c>
      <c r="AS254" s="89" t="str">
        <f>IF(ISNUMBER(E254),CONCATENATE(Names!$C$11,Names!$N$3,AQ254),"")</f>
        <v/>
      </c>
      <c r="AU254" s="95" t="str">
        <f t="shared" si="130"/>
        <v/>
      </c>
      <c r="AV254" s="89" t="str">
        <f t="shared" si="135"/>
        <v/>
      </c>
      <c r="AW254" s="89" t="str">
        <f t="shared" si="136"/>
        <v/>
      </c>
      <c r="AX254" s="89" t="str">
        <f t="shared" si="137"/>
        <v/>
      </c>
      <c r="AY254" s="89" t="str">
        <f t="shared" si="138"/>
        <v/>
      </c>
      <c r="AZ254" s="89" t="str">
        <f>IF(ISNUMBER(A254),CONCATENATE(Names!$C$6,Names!$N$3,AU254,A254),"")</f>
        <v/>
      </c>
      <c r="BA254" s="89" t="str">
        <f>IF(ISNUMBER(A254),CONCATENATE(Names!$C$7,Names!$N$3,AU254,A254),"")</f>
        <v/>
      </c>
      <c r="BB254" s="89" t="str">
        <f>IF(ISNUMBER(A254),CONCATENATE(Names!$C$8,Names!$N$3,AU254,A254),"")</f>
        <v/>
      </c>
      <c r="BC254" s="89" t="str">
        <f>IF(ISNUMBER(A254),CONCATENATE(Names!$D$6,AY254),"")</f>
        <v/>
      </c>
      <c r="BD254" s="89" t="str">
        <f>IF(ISNUMBER(A254),CONCATENATE(Names!$C$10,Names!$N$3,BC254),"")</f>
        <v/>
      </c>
      <c r="BE254" s="89" t="str">
        <f>IF(ISNUMBER(A254),CONCATENATE(Names!$C$11,Names!$N$3,BC254),"")</f>
        <v/>
      </c>
      <c r="BF254" s="89" t="str">
        <f>IF(ISNUMBER(A254),CONCATENATE(Names!$D$7,AY254),"")</f>
        <v/>
      </c>
      <c r="BG254" s="89" t="str">
        <f>IF(ISNUMBER(A254),CONCATENATE(Names!$C$10,Names!$N$3,BF254),"")</f>
        <v/>
      </c>
      <c r="BH254" s="89" t="str">
        <f>IF(ISNUMBER(A254),CONCATENATE(Names!$C$11,Names!$N$3,BF254),"")</f>
        <v/>
      </c>
      <c r="BI254" s="89" t="str">
        <f>IF(ISNUMBER(A254),CONCATENATE(Names!$C$12,Names!$N$3,BC254),"")</f>
        <v/>
      </c>
      <c r="BJ254" s="89" t="str">
        <f>IF(ISNUMBER(A254),CONCATENATE(Names!$C$24,Names!$N$3,AY254),"")</f>
        <v/>
      </c>
      <c r="BK254" s="89" t="str">
        <f>IF(ISNUMBER(A254),CONCATENATE(Names!$C$9,Names!$N$3,AY254),"")</f>
        <v/>
      </c>
      <c r="BT254" s="112">
        <f>COUNTIFS($BW$5:BW254,"&lt;&gt;"&amp;"")</f>
        <v>55</v>
      </c>
      <c r="BU254" s="113" t="str">
        <f t="shared" si="124"/>
        <v>A2T</v>
      </c>
      <c r="BV254" s="113" t="str">
        <f t="shared" si="125"/>
        <v>050PRL</v>
      </c>
      <c r="BW254" s="113" t="str">
        <f>Names!$C$11</f>
        <v>PRLTE</v>
      </c>
      <c r="BX254" s="89" t="str">
        <f>CONCATENATE(Names!$D$14,$BX$252)</f>
        <v>G007</v>
      </c>
      <c r="BY254" s="89" t="str">
        <f>IF($BW254="","",CONCATENATE($BW254,Names!$N$3,$BX254))</f>
        <v>PRLTE-G007</v>
      </c>
      <c r="CA254" s="95" t="str">
        <f>IF(ISNUMBER(A254),CONCATENATE(W254,Names!$H$3,Y254,Names!$J$3,Names!$K$3,Names!$L$3,BK254),"")</f>
        <v/>
      </c>
      <c r="CB254" s="95" t="str">
        <f>IF(ISNUMBER(A254),CONCATENATE(W254,Names!$H$3,Y254,Names!$J$3,Names!$K$3,Names!$L$3,BB254),"")</f>
        <v/>
      </c>
      <c r="CC254" s="95" t="str">
        <f>IF($BW254="","",CONCATENATE(W254,Names!$H$3,Y254,Names!$J$3,Names!$K$3,Names!$L$3,$BW254,Names!$N$3,$BX254))</f>
        <v>A2T-050PRL:RFS-PRLTE-G007</v>
      </c>
      <c r="CF254" s="13" t="str">
        <f>IF(ISNUMBER($A254),CONCATENATE($BK254,Names!$P$3,Dev!$DA$130),"")</f>
        <v/>
      </c>
      <c r="CG254" s="13" t="str">
        <f>IF(ISNUMBER($A254),CONCATENATE($BK254,Names!$P$3,Dev!$DD$130),"")</f>
        <v/>
      </c>
      <c r="CH254" s="13" t="str">
        <f>IF(ISNUMBER($A254),CONCATENATE($BK254,Names!$P$3,Dev!$DG$130),"")</f>
        <v/>
      </c>
      <c r="CI254" s="13" t="str">
        <f>IF(ISNUMBER($A254),CONCATENATE($BK254,Names!$P$3,Dev!$DK$130),"")</f>
        <v/>
      </c>
      <c r="CJ254" s="13" t="str">
        <f>IF(ISNUMBER($A254),CONCATENATE($BK254,Names!$P$3,Dev!$DN$130),"")</f>
        <v/>
      </c>
      <c r="CK254" s="13" t="str">
        <f>IF(ISNUMBER($A254),CONCATENATE($BK254,Names!$P$3,Dev!$DQ$130),"")</f>
        <v/>
      </c>
      <c r="CL254" s="13"/>
      <c r="CM254" s="13" t="str">
        <f>""</f>
        <v/>
      </c>
      <c r="CN254" s="13" t="str">
        <f>IF(ISNUMBER($A254),CONCATENATE($BB254,Names!$P$3,Dev!$CZ$48),"")</f>
        <v/>
      </c>
      <c r="CO254" s="13" t="str">
        <f>IF(ISNUMBER($A254),CONCATENATE($BB254,Names!$P$3,Dev!$DF$48),"")</f>
        <v/>
      </c>
      <c r="CP254" s="13" t="str">
        <f>IF(ISNUMBER($A254),CONCATENATE($BB254,Names!$P$3,Dev!$DI$48),"")</f>
        <v/>
      </c>
      <c r="CQ254" s="13" t="str">
        <f>IF(ISNUMBER($A254),CONCATENATE($BB254,Names!$P$3,Dev!$DM$48),"")</f>
        <v/>
      </c>
      <c r="CR254" s="13" t="str">
        <f>IF(ISNUMBER($A254),CONCATENATE($BB254,Names!$P$3,Dev!$DV$48),"")</f>
        <v/>
      </c>
      <c r="CS254" s="13" t="str">
        <f>IF(ISNUMBER($A254),CONCATENATE($BB254,Names!$P$3,Dev!$DZ$48),"")</f>
        <v/>
      </c>
      <c r="CT254" s="13" t="str">
        <f>IF(ISNUMBER($A254),CONCATENATE($BB254,Names!$P$3,Dev!$EI$48),"")</f>
        <v/>
      </c>
      <c r="CU254" s="13" t="str">
        <f>IF(ISNUMBER($A254),CONCATENATE($BB254,Names!$P$3,Dev!$FZ$48),"")</f>
        <v/>
      </c>
      <c r="CV254" s="13" t="str">
        <f>IF(ISNUMBER($A254),CONCATENATE($BB254,Names!$P$3,Dev!$GI$48),"")</f>
        <v/>
      </c>
      <c r="CW254" s="13" t="str">
        <f>IF(ISNUMBER($A254),CONCATENATE($BB254,Names!$P$3,Dev!$GM$48),"")</f>
        <v/>
      </c>
      <c r="CX254" s="13"/>
      <c r="CY254" s="13" t="str">
        <f>IF(ISNUMBER($A254),CONCATENATE($BB254,Names!$P$3,Dev!$EM$48),"")</f>
        <v/>
      </c>
      <c r="CZ254" s="13" t="str">
        <f>IF(ISNUMBER($A254),CONCATENATE($BB254,Names!$P$3,Dev!$EV$48),"")</f>
        <v/>
      </c>
      <c r="DA254" s="13" t="str">
        <f>IF(ISNUMBER($A254),CONCATENATE($BB254,Names!$P$3,Dev!$EZ$48),"")</f>
        <v/>
      </c>
      <c r="DB254" s="13" t="str">
        <f>IF(ISNUMBER($A254),CONCATENATE($BB254,Names!$P$3,Dev!$FI$48),"")</f>
        <v/>
      </c>
      <c r="DC254" s="13" t="str">
        <f>IF(ISNUMBER($A254),CONCATENATE($BB254,Names!$P$3,Dev!$FM$48),"")</f>
        <v/>
      </c>
      <c r="DD254" s="13" t="str">
        <f>IF(ISNUMBER($A254),CONCATENATE($BB254,Names!$P$3,Dev!$FV$48),"")</f>
        <v/>
      </c>
      <c r="DE254" s="13" t="str">
        <f>IF(ISNUMBER($A254),CONCATENATE($BB254,Names!$P$3,Dev!$GP$48),"")</f>
        <v/>
      </c>
      <c r="DI254" s="105">
        <f>COUNTIFS($DL$5:DL254,"&lt;&gt;"&amp;"")</f>
        <v>24</v>
      </c>
      <c r="DJ254" s="1198" t="str">
        <f t="shared" si="109"/>
        <v/>
      </c>
      <c r="DK254" s="1198" t="str">
        <f t="shared" si="110"/>
        <v/>
      </c>
      <c r="DL254" s="1198"/>
      <c r="DM254" s="1198" t="str">
        <f>IF($DL254="","",_xlfn.CONCAT(Names!$D$5,$AO254))</f>
        <v/>
      </c>
      <c r="DN254" s="1198" t="str">
        <f>IF($DL254="","",CONCATENATE(Names!$C$26,Names!$N$3,$DM254))</f>
        <v/>
      </c>
      <c r="DO254" s="1198" t="str">
        <f>IF($DL254="","",CONCATENATE(Names!$C$25,Names!$N$3,$DM254))</f>
        <v/>
      </c>
    </row>
    <row r="255" spans="1:119">
      <c r="A255" s="5"/>
      <c r="C255" s="1">
        <v>4.1349999999999998</v>
      </c>
      <c r="D255" s="1">
        <v>50</v>
      </c>
      <c r="E255">
        <f>$E$243+1</f>
        <v>133</v>
      </c>
      <c r="F255">
        <v>1</v>
      </c>
      <c r="G255" s="2">
        <f t="shared" si="143"/>
        <v>538.79670406598984</v>
      </c>
      <c r="H255" s="2">
        <f t="shared" si="144"/>
        <v>540.86420406598984</v>
      </c>
      <c r="J255" s="38"/>
      <c r="K255" s="58"/>
      <c r="L255" s="2" t="str">
        <f>IF(ISNUMBER(E255),VLOOKUP(C255,'TE,EHnames'!$B$4:$F$11,'TE,EHnames'!$C$2,FALSE),"")</f>
        <v>RST/10/50-2/1</v>
      </c>
      <c r="M255" s="2" t="str">
        <f>IF(ISNUMBER(E255),VLOOKUP(C255,'TE,EHnames'!$B$4:$F$11,'TE,EHnames'!$F$2,FALSE),"")</f>
        <v>PT100-3000</v>
      </c>
      <c r="O255" s="13" t="str">
        <f>IF(ISNUMBER(A255),ABS(H255-$Q$207),"")</f>
        <v/>
      </c>
      <c r="S255" t="str">
        <f>IFERROR(VLOOKUP(P255,Racks!$H$4:$M$30,6),"")</f>
        <v/>
      </c>
      <c r="V255" s="54">
        <f>COUNTIFS('Sec-Sub'!$K$4:$K$164,"&lt;="&amp;H255)</f>
        <v>141</v>
      </c>
      <c r="W255" s="54" t="str">
        <f>VLOOKUP(V255,'Sec-Sub'!$A$4:$C$164,2,FALSE)</f>
        <v>A2T</v>
      </c>
      <c r="X255" s="54" t="str">
        <f>VLOOKUP(V255,'Sec-Sub'!$A$4:$C$164,3,FALSE)</f>
        <v>050</v>
      </c>
      <c r="Y255" s="54" t="str">
        <f>CONCATENATE(X255,Names!$I$3)</f>
        <v>050PRL</v>
      </c>
      <c r="AC255" s="646"/>
      <c r="AD255" s="1821">
        <v>1</v>
      </c>
      <c r="AE255" s="659"/>
      <c r="AF255">
        <v>1</v>
      </c>
      <c r="AI255" s="1266" t="str">
        <f>IF(ISNUMBER(R255),CONCATENATE(Names!$C$3,R255),"")</f>
        <v/>
      </c>
      <c r="AK255" t="str">
        <f t="shared" si="129"/>
        <v/>
      </c>
      <c r="AL255">
        <f t="shared" si="131"/>
        <v>133</v>
      </c>
      <c r="AM255" t="str">
        <f t="shared" si="132"/>
        <v>A2T</v>
      </c>
      <c r="AN255" t="str">
        <f t="shared" si="133"/>
        <v>050PRL</v>
      </c>
      <c r="AO255" t="str">
        <f t="shared" si="134"/>
        <v>133</v>
      </c>
      <c r="AP255" t="str">
        <f>IF(ISNUMBER(E255),CONCATENATE(Names!$C$5,Names!$N$3,AO255),"")</f>
        <v>PRLRL-133</v>
      </c>
      <c r="AQ255" t="str">
        <f>IF(ISNUMBER(E255),CONCATENATE(Names!$D$5,AO255),"")</f>
        <v>L133</v>
      </c>
      <c r="AR255" t="str">
        <f>IF(ISNUMBER(E255),CONCATENATE(Names!$C$10,Names!$N$3,AQ255),"")</f>
        <v>PRLEH-L133</v>
      </c>
      <c r="AS255" t="str">
        <f>IF(ISNUMBER(E255),CONCATENATE(Names!$C$11,Names!$N$3,AQ255),"")</f>
        <v>PRLTE-L133</v>
      </c>
      <c r="AU255" s="13" t="str">
        <f t="shared" si="130"/>
        <v/>
      </c>
      <c r="AV255" t="str">
        <f t="shared" si="135"/>
        <v/>
      </c>
      <c r="AW255" t="str">
        <f t="shared" si="136"/>
        <v/>
      </c>
      <c r="AX255" t="str">
        <f t="shared" si="137"/>
        <v/>
      </c>
      <c r="AY255" t="str">
        <f t="shared" si="138"/>
        <v/>
      </c>
      <c r="AZ255" t="str">
        <f>IF(ISNUMBER(A255),CONCATENATE(Names!$C$6,Names!$N$3,AU255,A255),"")</f>
        <v/>
      </c>
      <c r="BA255" t="str">
        <f>IF(ISNUMBER(A255),CONCATENATE(Names!$C$7,Names!$N$3,AU255,A255),"")</f>
        <v/>
      </c>
      <c r="BB255" t="str">
        <f>IF(ISNUMBER(A255),CONCATENATE(Names!$C$8,Names!$N$3,AU255,A255),"")</f>
        <v/>
      </c>
      <c r="BC255" t="str">
        <f>IF(ISNUMBER(A255),CONCATENATE(Names!$D$6,AY255),"")</f>
        <v/>
      </c>
      <c r="BD255" t="str">
        <f>IF(ISNUMBER(A255),CONCATENATE(Names!$C$10,Names!$N$3,BC255),"")</f>
        <v/>
      </c>
      <c r="BE255" t="str">
        <f>IF(ISNUMBER(A255),CONCATENATE(Names!$C$11,Names!$N$3,BC255),"")</f>
        <v/>
      </c>
      <c r="BF255" t="str">
        <f>IF(ISNUMBER(A255),CONCATENATE(Names!$D$7,AY255),"")</f>
        <v/>
      </c>
      <c r="BG255" t="str">
        <f>IF(ISNUMBER(A255),CONCATENATE(Names!$C$10,Names!$N$3,BF255),"")</f>
        <v/>
      </c>
      <c r="BH255" t="str">
        <f>IF(ISNUMBER(A255),CONCATENATE(Names!$C$11,Names!$N$3,BF255),"")</f>
        <v/>
      </c>
      <c r="BI255" t="str">
        <f>IF(ISNUMBER(A255),CONCATENATE(Names!$C$12,Names!$N$3,BC255),"")</f>
        <v/>
      </c>
      <c r="BJ255" t="str">
        <f>IF(ISNUMBER(A255),CONCATENATE(Names!$C$24,Names!$N$3,AY255),"")</f>
        <v/>
      </c>
      <c r="BK255" t="str">
        <f>IF(ISNUMBER(A255),CONCATENATE(Names!$C$9,Names!$N$3,AY255),"")</f>
        <v/>
      </c>
      <c r="BS255" s="157"/>
      <c r="BT255" s="105">
        <f>COUNTIFS($BW$5:BW255,"&lt;&gt;"&amp;"")</f>
        <v>55</v>
      </c>
      <c r="BU255" s="103" t="str">
        <f t="shared" si="124"/>
        <v/>
      </c>
      <c r="BV255" s="103" t="str">
        <f t="shared" si="125"/>
        <v/>
      </c>
      <c r="BW255" s="103"/>
      <c r="BY255" t="str">
        <f>IF($BW255="","",CONCATENATE($BW255,Names!$N$3,$BX255))</f>
        <v/>
      </c>
      <c r="BZ255" s="157"/>
      <c r="CA255" s="13" t="str">
        <f>IF(ISNUMBER(A255),CONCATENATE(W255,Names!$H$3,Y255,Names!$J$3,Names!$K$3,Names!$L$3,BK255),"")</f>
        <v/>
      </c>
      <c r="CB255" s="13" t="str">
        <f>IF(ISNUMBER(A255),CONCATENATE(W255,Names!$H$3,Y255,Names!$J$3,Names!$K$3,Names!$L$3,BB255),"")</f>
        <v/>
      </c>
      <c r="CC255" s="13" t="str">
        <f>IF($BW255="","",CONCATENATE(W255,Names!$H$3,Y255,Names!$J$3,Names!$K$3,Names!$L$3,$BW255,Names!$N$3,$BX255))</f>
        <v/>
      </c>
      <c r="CF255" s="13" t="str">
        <f>IF(ISNUMBER($A255),CONCATENATE($BK255,Names!$P$3,Dev!$DA$130),"")</f>
        <v/>
      </c>
      <c r="CG255" s="13" t="str">
        <f>IF(ISNUMBER($A255),CONCATENATE($BK255,Names!$P$3,Dev!$DD$130),"")</f>
        <v/>
      </c>
      <c r="CH255" s="13" t="str">
        <f>IF(ISNUMBER($A255),CONCATENATE($BK255,Names!$P$3,Dev!$DG$130),"")</f>
        <v/>
      </c>
      <c r="CI255" s="13" t="str">
        <f>IF(ISNUMBER($A255),CONCATENATE($BK255,Names!$P$3,Dev!$DK$130),"")</f>
        <v/>
      </c>
      <c r="CJ255" s="13" t="str">
        <f>IF(ISNUMBER($A255),CONCATENATE($BK255,Names!$P$3,Dev!$DN$130),"")</f>
        <v/>
      </c>
      <c r="CK255" s="13" t="str">
        <f>IF(ISNUMBER($A255),CONCATENATE($BK255,Names!$P$3,Dev!$DQ$130),"")</f>
        <v/>
      </c>
      <c r="CL255" s="13"/>
      <c r="CM255" s="13" t="str">
        <f>""</f>
        <v/>
      </c>
      <c r="CN255" s="13" t="str">
        <f>IF(ISNUMBER($A255),CONCATENATE($BB255,Names!$P$3,Dev!$CZ$48),"")</f>
        <v/>
      </c>
      <c r="CO255" s="13" t="str">
        <f>IF(ISNUMBER($A255),CONCATENATE($BB255,Names!$P$3,Dev!$DF$48),"")</f>
        <v/>
      </c>
      <c r="CP255" s="13" t="str">
        <f>IF(ISNUMBER($A255),CONCATENATE($BB255,Names!$P$3,Dev!$DI$48),"")</f>
        <v/>
      </c>
      <c r="CQ255" s="13" t="str">
        <f>IF(ISNUMBER($A255),CONCATENATE($BB255,Names!$P$3,Dev!$DM$48),"")</f>
        <v/>
      </c>
      <c r="CR255" s="13" t="str">
        <f>IF(ISNUMBER($A255),CONCATENATE($BB255,Names!$P$3,Dev!$DV$48),"")</f>
        <v/>
      </c>
      <c r="CS255" s="13" t="str">
        <f>IF(ISNUMBER($A255),CONCATENATE($BB255,Names!$P$3,Dev!$DZ$48),"")</f>
        <v/>
      </c>
      <c r="CT255" s="13" t="str">
        <f>IF(ISNUMBER($A255),CONCATENATE($BB255,Names!$P$3,Dev!$EI$48),"")</f>
        <v/>
      </c>
      <c r="CU255" s="13" t="str">
        <f>IF(ISNUMBER($A255),CONCATENATE($BB255,Names!$P$3,Dev!$FZ$48),"")</f>
        <v/>
      </c>
      <c r="CV255" s="13" t="str">
        <f>IF(ISNUMBER($A255),CONCATENATE($BB255,Names!$P$3,Dev!$GI$48),"")</f>
        <v/>
      </c>
      <c r="CW255" s="13" t="str">
        <f>IF(ISNUMBER($A255),CONCATENATE($BB255,Names!$P$3,Dev!$GM$48),"")</f>
        <v/>
      </c>
      <c r="CX255" s="13"/>
      <c r="CY255" s="13" t="str">
        <f>IF(ISNUMBER($A255),CONCATENATE($BB255,Names!$P$3,Dev!$EM$48),"")</f>
        <v/>
      </c>
      <c r="CZ255" s="13" t="str">
        <f>IF(ISNUMBER($A255),CONCATENATE($BB255,Names!$P$3,Dev!$EV$48),"")</f>
        <v/>
      </c>
      <c r="DA255" s="13" t="str">
        <f>IF(ISNUMBER($A255),CONCATENATE($BB255,Names!$P$3,Dev!$EZ$48),"")</f>
        <v/>
      </c>
      <c r="DB255" s="13" t="str">
        <f>IF(ISNUMBER($A255),CONCATENATE($BB255,Names!$P$3,Dev!$FI$48),"")</f>
        <v/>
      </c>
      <c r="DC255" s="13" t="str">
        <f>IF(ISNUMBER($A255),CONCATENATE($BB255,Names!$P$3,Dev!$FM$48),"")</f>
        <v/>
      </c>
      <c r="DD255" s="13" t="str">
        <f>IF(ISNUMBER($A255),CONCATENATE($BB255,Names!$P$3,Dev!$FV$48),"")</f>
        <v/>
      </c>
      <c r="DE255" s="13" t="str">
        <f>IF(ISNUMBER($A255),CONCATENATE($BB255,Names!$P$3,Dev!$GP$48),"")</f>
        <v/>
      </c>
      <c r="DI255" s="105">
        <f>COUNTIFS($DL$5:DL255,"&lt;&gt;"&amp;"")</f>
        <v>25</v>
      </c>
      <c r="DJ255" s="1198" t="str">
        <f t="shared" si="109"/>
        <v>A2T</v>
      </c>
      <c r="DK255" s="1198" t="str">
        <f t="shared" si="110"/>
        <v>050PRL</v>
      </c>
      <c r="DL255" s="1198" t="str">
        <f>"-&gt;"</f>
        <v>-&gt;</v>
      </c>
      <c r="DM255" s="1198" t="str">
        <f>IF($DL255="","",_xlfn.CONCAT(Names!$D$5,$AO255))</f>
        <v>L133</v>
      </c>
      <c r="DN255" s="1198" t="str">
        <f>IF($DL255="","",CONCATENATE(Names!$C$26,Names!$N$3,$DM255))</f>
        <v>PRLEHC-L133</v>
      </c>
      <c r="DO255" s="1198" t="str">
        <f>IF($DL255="","",CONCATENATE(Names!$C$25,Names!$N$3,$DM255))</f>
        <v>PRLTEC-L133</v>
      </c>
    </row>
    <row r="256" spans="1:119">
      <c r="A256" s="5"/>
      <c r="C256" s="1">
        <v>4.1349999999999998</v>
      </c>
      <c r="D256" s="1">
        <v>50</v>
      </c>
      <c r="E256">
        <f t="shared" ref="E256" si="145">E255+1</f>
        <v>134</v>
      </c>
      <c r="F256">
        <v>1</v>
      </c>
      <c r="G256" s="2">
        <f t="shared" si="143"/>
        <v>542.93170406598983</v>
      </c>
      <c r="H256" s="2">
        <f t="shared" si="144"/>
        <v>544.99920406598983</v>
      </c>
      <c r="J256" s="38"/>
      <c r="K256" s="58"/>
      <c r="L256" s="2" t="str">
        <f>IF(ISNUMBER(E256),VLOOKUP(C256,'TE,EHnames'!$B$4:$F$11,'TE,EHnames'!$C$2,FALSE),"")</f>
        <v>RST/10/50-2/1</v>
      </c>
      <c r="M256" s="2" t="str">
        <f>IF(ISNUMBER(E256),VLOOKUP(C256,'TE,EHnames'!$B$4:$F$11,'TE,EHnames'!$F$2,FALSE),"")</f>
        <v>PT100-3000</v>
      </c>
      <c r="O256" s="13" t="str">
        <f>IF(ISNUMBER(A256),ABS(H256-$Q$207),"")</f>
        <v/>
      </c>
      <c r="S256" t="str">
        <f>IFERROR(VLOOKUP(P256,Racks!$H$4:$M$30,6),"")</f>
        <v/>
      </c>
      <c r="V256" s="54">
        <f>COUNTIFS('Sec-Sub'!$K$4:$K$164,"&lt;="&amp;H256)</f>
        <v>142</v>
      </c>
      <c r="W256" s="54" t="str">
        <f>VLOOKUP(V256,'Sec-Sub'!$A$4:$C$164,2,FALSE)</f>
        <v>A2T</v>
      </c>
      <c r="X256" s="54" t="str">
        <f>VLOOKUP(V256,'Sec-Sub'!$A$4:$C$164,3,FALSE)</f>
        <v>050</v>
      </c>
      <c r="Y256" s="54" t="str">
        <f>CONCATENATE(X256,Names!$I$3)</f>
        <v>050PRL</v>
      </c>
      <c r="AC256" s="646"/>
      <c r="AD256" s="1822"/>
      <c r="AE256" s="660"/>
      <c r="AI256" s="1266" t="str">
        <f>IF(ISNUMBER(R256),CONCATENATE(Names!$C$3,R256),"")</f>
        <v/>
      </c>
      <c r="AK256" t="str">
        <f t="shared" si="129"/>
        <v/>
      </c>
      <c r="AL256">
        <f t="shared" si="131"/>
        <v>134</v>
      </c>
      <c r="AM256" t="str">
        <f t="shared" si="132"/>
        <v>A2T</v>
      </c>
      <c r="AN256" t="str">
        <f t="shared" si="133"/>
        <v>050PRL</v>
      </c>
      <c r="AO256" t="str">
        <f t="shared" si="134"/>
        <v>134</v>
      </c>
      <c r="AP256" t="str">
        <f>IF(ISNUMBER(E256),CONCATENATE(Names!$C$5,Names!$N$3,AO256),"")</f>
        <v>PRLRL-134</v>
      </c>
      <c r="AQ256" t="str">
        <f>IF(ISNUMBER(E256),CONCATENATE(Names!$D$5,AO256),"")</f>
        <v>L134</v>
      </c>
      <c r="AR256" t="str">
        <f>IF(ISNUMBER(E256),CONCATENATE(Names!$C$10,Names!$N$3,AQ256),"")</f>
        <v>PRLEH-L134</v>
      </c>
      <c r="AS256" t="str">
        <f>IF(ISNUMBER(E256),CONCATENATE(Names!$C$11,Names!$N$3,AQ256),"")</f>
        <v>PRLTE-L134</v>
      </c>
      <c r="AU256" s="13" t="str">
        <f t="shared" si="130"/>
        <v/>
      </c>
      <c r="AV256" t="str">
        <f t="shared" si="135"/>
        <v/>
      </c>
      <c r="AW256" t="str">
        <f t="shared" si="136"/>
        <v/>
      </c>
      <c r="AX256" t="str">
        <f t="shared" si="137"/>
        <v/>
      </c>
      <c r="AY256" t="str">
        <f t="shared" si="138"/>
        <v/>
      </c>
      <c r="AZ256" t="str">
        <f>IF(ISNUMBER(A256),CONCATENATE(Names!$C$6,Names!$N$3,AU256,A256),"")</f>
        <v/>
      </c>
      <c r="BA256" t="str">
        <f>IF(ISNUMBER(A256),CONCATENATE(Names!$C$7,Names!$N$3,AU256,A256),"")</f>
        <v/>
      </c>
      <c r="BB256" t="str">
        <f>IF(ISNUMBER(A256),CONCATENATE(Names!$C$8,Names!$N$3,AU256,A256),"")</f>
        <v/>
      </c>
      <c r="BC256" t="str">
        <f>IF(ISNUMBER(A256),CONCATENATE(Names!$D$6,AY256),"")</f>
        <v/>
      </c>
      <c r="BD256" t="str">
        <f>IF(ISNUMBER(A256),CONCATENATE(Names!$C$10,Names!$N$3,BC256),"")</f>
        <v/>
      </c>
      <c r="BE256" t="str">
        <f>IF(ISNUMBER(A256),CONCATENATE(Names!$C$11,Names!$N$3,BC256),"")</f>
        <v/>
      </c>
      <c r="BF256" t="str">
        <f>IF(ISNUMBER(A256),CONCATENATE(Names!$D$7,AY256),"")</f>
        <v/>
      </c>
      <c r="BG256" t="str">
        <f>IF(ISNUMBER(A256),CONCATENATE(Names!$C$10,Names!$N$3,BF256),"")</f>
        <v/>
      </c>
      <c r="BH256" t="str">
        <f>IF(ISNUMBER(A256),CONCATENATE(Names!$C$11,Names!$N$3,BF256),"")</f>
        <v/>
      </c>
      <c r="BI256" t="str">
        <f>IF(ISNUMBER(A256),CONCATENATE(Names!$C$12,Names!$N$3,BC256),"")</f>
        <v/>
      </c>
      <c r="BJ256" t="str">
        <f>IF(ISNUMBER(A256),CONCATENATE(Names!$C$24,Names!$N$3,AY256),"")</f>
        <v/>
      </c>
      <c r="BK256" t="str">
        <f>IF(ISNUMBER(A256),CONCATENATE(Names!$C$9,Names!$N$3,AY256),"")</f>
        <v/>
      </c>
      <c r="BS256" s="157"/>
      <c r="BT256" s="105">
        <f>COUNTIFS($BW$5:BW256,"&lt;&gt;"&amp;"")</f>
        <v>55</v>
      </c>
      <c r="BU256" s="103" t="str">
        <f t="shared" si="124"/>
        <v/>
      </c>
      <c r="BV256" s="103" t="str">
        <f t="shared" si="125"/>
        <v/>
      </c>
      <c r="BW256" s="103"/>
      <c r="BY256" t="str">
        <f>IF($BW256="","",CONCATENATE($BW256,Names!$N$3,$BX256))</f>
        <v/>
      </c>
      <c r="BZ256" s="157"/>
      <c r="CA256" s="13" t="str">
        <f>IF(ISNUMBER(A256),CONCATENATE(W256,Names!$H$3,Y256,Names!$J$3,Names!$K$3,Names!$L$3,BK256),"")</f>
        <v/>
      </c>
      <c r="CB256" s="13" t="str">
        <f>IF(ISNUMBER(A256),CONCATENATE(W256,Names!$H$3,Y256,Names!$J$3,Names!$K$3,Names!$L$3,BB256),"")</f>
        <v/>
      </c>
      <c r="CC256" s="13" t="str">
        <f>IF($BW256="","",CONCATENATE(W256,Names!$H$3,Y256,Names!$J$3,Names!$K$3,Names!$L$3,$BW256,Names!$N$3,$BX256))</f>
        <v/>
      </c>
      <c r="CF256" s="13" t="str">
        <f>IF(ISNUMBER($A256),CONCATENATE($BK256,Names!$P$3,Dev!$DA$130),"")</f>
        <v/>
      </c>
      <c r="CG256" s="13" t="str">
        <f>IF(ISNUMBER($A256),CONCATENATE($BK256,Names!$P$3,Dev!$DD$130),"")</f>
        <v/>
      </c>
      <c r="CH256" s="13" t="str">
        <f>IF(ISNUMBER($A256),CONCATENATE($BK256,Names!$P$3,Dev!$DG$130),"")</f>
        <v/>
      </c>
      <c r="CI256" s="13" t="str">
        <f>IF(ISNUMBER($A256),CONCATENATE($BK256,Names!$P$3,Dev!$DK$130),"")</f>
        <v/>
      </c>
      <c r="CJ256" s="13" t="str">
        <f>IF(ISNUMBER($A256),CONCATENATE($BK256,Names!$P$3,Dev!$DN$130),"")</f>
        <v/>
      </c>
      <c r="CK256" s="13" t="str">
        <f>IF(ISNUMBER($A256),CONCATENATE($BK256,Names!$P$3,Dev!$DQ$130),"")</f>
        <v/>
      </c>
      <c r="CL256" s="13"/>
      <c r="CM256" s="13" t="str">
        <f>""</f>
        <v/>
      </c>
      <c r="CN256" s="13" t="str">
        <f>IF(ISNUMBER($A256),CONCATENATE($BB256,Names!$P$3,Dev!$CZ$48),"")</f>
        <v/>
      </c>
      <c r="CO256" s="13" t="str">
        <f>IF(ISNUMBER($A256),CONCATENATE($BB256,Names!$P$3,Dev!$DF$48),"")</f>
        <v/>
      </c>
      <c r="CP256" s="13" t="str">
        <f>IF(ISNUMBER($A256),CONCATENATE($BB256,Names!$P$3,Dev!$DI$48),"")</f>
        <v/>
      </c>
      <c r="CQ256" s="13" t="str">
        <f>IF(ISNUMBER($A256),CONCATENATE($BB256,Names!$P$3,Dev!$DM$48),"")</f>
        <v/>
      </c>
      <c r="CR256" s="13" t="str">
        <f>IF(ISNUMBER($A256),CONCATENATE($BB256,Names!$P$3,Dev!$DV$48),"")</f>
        <v/>
      </c>
      <c r="CS256" s="13" t="str">
        <f>IF(ISNUMBER($A256),CONCATENATE($BB256,Names!$P$3,Dev!$DZ$48),"")</f>
        <v/>
      </c>
      <c r="CT256" s="13" t="str">
        <f>IF(ISNUMBER($A256),CONCATENATE($BB256,Names!$P$3,Dev!$EI$48),"")</f>
        <v/>
      </c>
      <c r="CU256" s="13" t="str">
        <f>IF(ISNUMBER($A256),CONCATENATE($BB256,Names!$P$3,Dev!$FZ$48),"")</f>
        <v/>
      </c>
      <c r="CV256" s="13" t="str">
        <f>IF(ISNUMBER($A256),CONCATENATE($BB256,Names!$P$3,Dev!$GI$48),"")</f>
        <v/>
      </c>
      <c r="CW256" s="13" t="str">
        <f>IF(ISNUMBER($A256),CONCATENATE($BB256,Names!$P$3,Dev!$GM$48),"")</f>
        <v/>
      </c>
      <c r="CX256" s="13"/>
      <c r="CY256" s="13" t="str">
        <f>IF(ISNUMBER($A256),CONCATENATE($BB256,Names!$P$3,Dev!$EM$48),"")</f>
        <v/>
      </c>
      <c r="CZ256" s="13" t="str">
        <f>IF(ISNUMBER($A256),CONCATENATE($BB256,Names!$P$3,Dev!$EV$48),"")</f>
        <v/>
      </c>
      <c r="DA256" s="13" t="str">
        <f>IF(ISNUMBER($A256),CONCATENATE($BB256,Names!$P$3,Dev!$EZ$48),"")</f>
        <v/>
      </c>
      <c r="DB256" s="13" t="str">
        <f>IF(ISNUMBER($A256),CONCATENATE($BB256,Names!$P$3,Dev!$FI$48),"")</f>
        <v/>
      </c>
      <c r="DC256" s="13" t="str">
        <f>IF(ISNUMBER($A256),CONCATENATE($BB256,Names!$P$3,Dev!$FM$48),"")</f>
        <v/>
      </c>
      <c r="DD256" s="13" t="str">
        <f>IF(ISNUMBER($A256),CONCATENATE($BB256,Names!$P$3,Dev!$FV$48),"")</f>
        <v/>
      </c>
      <c r="DE256" s="13" t="str">
        <f>IF(ISNUMBER($A256),CONCATENATE($BB256,Names!$P$3,Dev!$GP$48),"")</f>
        <v/>
      </c>
      <c r="DI256" s="105">
        <f>COUNTIFS($DL$5:DL256,"&lt;&gt;"&amp;"")</f>
        <v>25</v>
      </c>
      <c r="DJ256" s="1198" t="str">
        <f t="shared" si="109"/>
        <v/>
      </c>
      <c r="DK256" s="1198" t="str">
        <f t="shared" si="110"/>
        <v/>
      </c>
      <c r="DL256" s="1198"/>
      <c r="DM256" s="1198" t="str">
        <f>IF($DL256="","",_xlfn.CONCAT(Names!$D$5,$AO256))</f>
        <v/>
      </c>
      <c r="DN256" s="1198" t="str">
        <f>IF($DL256="","",CONCATENATE(Names!$C$26,Names!$N$3,$DM256))</f>
        <v/>
      </c>
      <c r="DO256" s="1198" t="str">
        <f>IF($DL256="","",CONCATENATE(Names!$C$25,Names!$N$3,$DM256))</f>
        <v/>
      </c>
    </row>
    <row r="257" spans="1:119" s="51" customFormat="1">
      <c r="A257" s="50">
        <v>56</v>
      </c>
      <c r="B257" s="50">
        <v>0.25</v>
      </c>
      <c r="C257" s="50"/>
      <c r="D257" s="50">
        <v>20</v>
      </c>
      <c r="F257" s="51">
        <v>1</v>
      </c>
      <c r="G257" s="2">
        <f t="shared" si="143"/>
        <v>547.06670406598982</v>
      </c>
      <c r="H257" s="2">
        <f t="shared" si="144"/>
        <v>547.19170406598982</v>
      </c>
      <c r="I257" s="1234">
        <v>549.77</v>
      </c>
      <c r="J257" s="57">
        <v>1751007000560</v>
      </c>
      <c r="K257" s="60">
        <v>15</v>
      </c>
      <c r="L257" s="2" t="str">
        <f>IF(ISNUMBER(E257),VLOOKUP(C257,'TE,EHnames'!$B$4:$F$11,'TE,EHnames'!$C$2,FALSE),"")</f>
        <v/>
      </c>
      <c r="M257" s="2" t="str">
        <f>IF(ISNUMBER(E257),VLOOKUP(C257,'TE,EHnames'!$B$4:$F$11,'TE,EHnames'!$F$2,FALSE),"")</f>
        <v/>
      </c>
      <c r="O257" s="13">
        <f>IF(ISNUMBER(A257),ABS(H257-$Q$207),"")</f>
        <v>82.416704065989848</v>
      </c>
      <c r="P257" s="51">
        <v>360</v>
      </c>
      <c r="S257" t="str">
        <f>IFERROR(VLOOKUP(P257,Racks!$H$4:$M$30,6),"")</f>
        <v>HEBT-021Row:CnPw-U-006</v>
      </c>
      <c r="V257" s="54">
        <f>COUNTIFS('Sec-Sub'!$K$4:$K$164,"&lt;="&amp;H257)</f>
        <v>143</v>
      </c>
      <c r="W257" s="54" t="str">
        <f>VLOOKUP(V257,'Sec-Sub'!$A$4:$C$164,2,FALSE)</f>
        <v>A2T</v>
      </c>
      <c r="X257" s="54" t="str">
        <f>VLOOKUP(V257,'Sec-Sub'!$A$4:$C$164,3,FALSE)</f>
        <v>060</v>
      </c>
      <c r="Y257" s="54" t="str">
        <f>CONCATENATE(X257,Names!$I$3)</f>
        <v>060PRL</v>
      </c>
      <c r="Z257" s="48" t="s">
        <v>210</v>
      </c>
      <c r="AA257" s="49" t="s">
        <v>212</v>
      </c>
      <c r="AC257" s="663"/>
      <c r="AD257" s="664"/>
      <c r="AE257" s="665">
        <v>1</v>
      </c>
      <c r="AI257" s="1266" t="str">
        <f>IF(ISNUMBER(R257),CONCATENATE(Names!$C$3,R257),"")</f>
        <v/>
      </c>
      <c r="AJ257" s="54"/>
      <c r="AK257" s="54" t="str">
        <f t="shared" si="129"/>
        <v/>
      </c>
      <c r="AL257" t="str">
        <f t="shared" si="131"/>
        <v/>
      </c>
      <c r="AM257" t="str">
        <f t="shared" si="132"/>
        <v/>
      </c>
      <c r="AN257" t="str">
        <f t="shared" si="133"/>
        <v/>
      </c>
      <c r="AO257" t="str">
        <f t="shared" si="134"/>
        <v/>
      </c>
      <c r="AP257" t="str">
        <f>IF(ISNUMBER(E257),CONCATENATE(Names!$C$5,Names!$N$3,AO257),"")</f>
        <v/>
      </c>
      <c r="AQ257" t="str">
        <f>IF(ISNUMBER(E257),CONCATENATE(Names!$D$5,AO257),"")</f>
        <v/>
      </c>
      <c r="AR257" t="str">
        <f>IF(ISNUMBER(E257),CONCATENATE(Names!$C$10,Names!$N$3,AQ257),"")</f>
        <v/>
      </c>
      <c r="AS257" t="str">
        <f>IF(ISNUMBER(E257),CONCATENATE(Names!$C$11,Names!$N$3,AQ257),"")</f>
        <v/>
      </c>
      <c r="AT257" s="54"/>
      <c r="AU257" s="13" t="str">
        <f t="shared" si="130"/>
        <v>0</v>
      </c>
      <c r="AV257">
        <f t="shared" si="135"/>
        <v>56</v>
      </c>
      <c r="AW257" t="str">
        <f t="shared" si="136"/>
        <v>A2T</v>
      </c>
      <c r="AX257" t="str">
        <f t="shared" si="137"/>
        <v>060PRL</v>
      </c>
      <c r="AY257" t="str">
        <f t="shared" si="138"/>
        <v>056</v>
      </c>
      <c r="AZ257" t="str">
        <f>IF(ISNUMBER(A257),CONCATENATE(Names!$C$6,Names!$N$3,AU257,A257),"")</f>
        <v>PRLCpl-056</v>
      </c>
      <c r="BA257" t="str">
        <f>IF(ISNUMBER(A257),CONCATENATE(Names!$C$7,Names!$N$3,AU257,A257),"")</f>
        <v>PRLSB-056</v>
      </c>
      <c r="BB257" t="str">
        <f>IF(ISNUMBER(A257),CONCATENATE(Names!$C$8,Names!$N$3,AU257,A257),"")</f>
        <v>PRLJB-056</v>
      </c>
      <c r="BC257" t="str">
        <f>IF(ISNUMBER(A257),CONCATENATE(Names!$D$6,AY257),"")</f>
        <v>C056</v>
      </c>
      <c r="BD257" t="str">
        <f>IF(ISNUMBER(A257),CONCATENATE(Names!$C$10,Names!$N$3,BC257),"")</f>
        <v>PRLEH-C056</v>
      </c>
      <c r="BE257" t="str">
        <f>IF(ISNUMBER(A257),CONCATENATE(Names!$C$11,Names!$N$3,BC257),"")</f>
        <v>PRLTE-C056</v>
      </c>
      <c r="BF257" t="str">
        <f>IF(ISNUMBER(A257),CONCATENATE(Names!$D$7,AY257),"")</f>
        <v>S056</v>
      </c>
      <c r="BG257" t="str">
        <f>IF(ISNUMBER(A257),CONCATENATE(Names!$C$10,Names!$N$3,BF257),"")</f>
        <v>PRLEH-S056</v>
      </c>
      <c r="BH257" t="str">
        <f>IF(ISNUMBER(A257),CONCATENATE(Names!$C$11,Names!$N$3,BF257),"")</f>
        <v>PRLTE-S056</v>
      </c>
      <c r="BI257" t="str">
        <f>IF(ISNUMBER(A257),CONCATENATE(Names!$C$12,Names!$N$3,BC257),"")</f>
        <v>PRLDL-C056</v>
      </c>
      <c r="BJ257" t="str">
        <f>IF(ISNUMBER(A257),CONCATENATE(Names!$C$24,Names!$N$3,AY257),"")</f>
        <v>PRLCSC-056</v>
      </c>
      <c r="BK257" t="str">
        <f>IF(ISNUMBER(A257),CONCATENATE(Names!$C$9,Names!$N$3,AY257),"")</f>
        <v>PRLTap-056</v>
      </c>
      <c r="BL257"/>
      <c r="BM257"/>
      <c r="BN257"/>
      <c r="BO257"/>
      <c r="BP257"/>
      <c r="BQ257"/>
      <c r="BR257"/>
      <c r="BS257" s="157"/>
      <c r="BT257" s="105">
        <f>COUNTIFS($BW$5:BW257,"&lt;&gt;"&amp;"")</f>
        <v>55</v>
      </c>
      <c r="BU257" s="103" t="str">
        <f t="shared" si="124"/>
        <v/>
      </c>
      <c r="BV257" s="103" t="str">
        <f t="shared" si="125"/>
        <v/>
      </c>
      <c r="BW257" s="103"/>
      <c r="BX257" s="54"/>
      <c r="BY257" t="str">
        <f>IF($BW257="","",CONCATENATE($BW257,Names!$N$3,$BX257))</f>
        <v/>
      </c>
      <c r="BZ257" s="164"/>
      <c r="CA257" s="13" t="str">
        <f>IF(ISNUMBER(A257),CONCATENATE(W257,Names!$H$3,Y257,Names!$J$3,Names!$K$3,Names!$L$3,BK257),"")</f>
        <v>A2T-060PRL:RFS-PRLTap-056</v>
      </c>
      <c r="CB257" s="13" t="str">
        <f>IF(ISNUMBER(A257),CONCATENATE(W257,Names!$H$3,Y257,Names!$J$3,Names!$K$3,Names!$L$3,BB257),"")</f>
        <v>A2T-060PRL:RFS-PRLJB-056</v>
      </c>
      <c r="CC257" s="13" t="str">
        <f>IF($BW257="","",CONCATENATE(W257,Names!$H$3,Y257,Names!$J$3,Names!$K$3,Names!$L$3,$BW257,Names!$N$3,$BX257))</f>
        <v/>
      </c>
      <c r="CF257" s="13" t="str">
        <f>IF(ISNUMBER($A257),CONCATENATE($BK257,Names!$P$3,Dev!$DA$130),"")</f>
        <v>PRLTap-056_a</v>
      </c>
      <c r="CG257" s="13" t="str">
        <f>IF(ISNUMBER($A257),CONCATENATE($BK257,Names!$P$3,Dev!$DD$130),"")</f>
        <v>PRLTap-056_b</v>
      </c>
      <c r="CH257" s="13" t="str">
        <f>IF(ISNUMBER($A257),CONCATENATE($BK257,Names!$P$3,Dev!$DG$130),"")</f>
        <v>PRLTap-056_c</v>
      </c>
      <c r="CI257" s="13" t="str">
        <f>IF(ISNUMBER($A257),CONCATENATE($BK257,Names!$P$3,Dev!$DK$130),"")</f>
        <v>PRLTap-056_d</v>
      </c>
      <c r="CJ257" s="13" t="str">
        <f>IF(ISNUMBER($A257),CONCATENATE($BK257,Names!$P$3,Dev!$DN$130),"")</f>
        <v>PRLTap-056_e</v>
      </c>
      <c r="CK257" s="13" t="str">
        <f>IF(ISNUMBER($A257),CONCATENATE($BK257,Names!$P$3,Dev!$DQ$130),"")</f>
        <v>PRLTap-056_f</v>
      </c>
      <c r="CL257" s="13"/>
      <c r="CM257" s="13" t="str">
        <f>""</f>
        <v/>
      </c>
      <c r="CN257" s="13" t="str">
        <f>IF(ISNUMBER($A257),CONCATENATE($BB257,Names!$P$3,Dev!$CZ$48),"")</f>
        <v>PRLJB-056_a</v>
      </c>
      <c r="CO257" s="13" t="str">
        <f>IF(ISNUMBER($A257),CONCATENATE($BB257,Names!$P$3,Dev!$DF$48),"")</f>
        <v>PRLJB-056_cp</v>
      </c>
      <c r="CP257" s="13" t="str">
        <f>IF(ISNUMBER($A257),CONCATENATE($BB257,Names!$P$3,Dev!$DI$48),"")</f>
        <v>PRLJB-056_b</v>
      </c>
      <c r="CQ257" s="13" t="str">
        <f>IF(ISNUMBER($A257),CONCATENATE($BB257,Names!$P$3,Dev!$DM$48),"")</f>
        <v>PRLJB-056_m</v>
      </c>
      <c r="CR257" s="13" t="str">
        <f>IF(ISNUMBER($A257),CONCATENATE($BB257,Names!$P$3,Dev!$DV$48),"")</f>
        <v>PRLJB-056_n</v>
      </c>
      <c r="CS257" s="13" t="str">
        <f>IF(ISNUMBER($A257),CONCATENATE($BB257,Names!$P$3,Dev!$DZ$48),"")</f>
        <v>PRLJB-056_aa</v>
      </c>
      <c r="CT257" s="13" t="str">
        <f>IF(ISNUMBER($A257),CONCATENATE($BB257,Names!$P$3,Dev!$EI$48),"")</f>
        <v>PRLJB-056_ab</v>
      </c>
      <c r="CU257" s="13" t="str">
        <f>IF(ISNUMBER($A257),CONCATENATE($BB257,Names!$P$3,Dev!$FZ$48),"")</f>
        <v>PRLJB-056_am</v>
      </c>
      <c r="CV257" s="13" t="str">
        <f>IF(ISNUMBER($A257),CONCATENATE($BB257,Names!$P$3,Dev!$GI$48),"")</f>
        <v>PRLJB-056_an</v>
      </c>
      <c r="CW257" s="13" t="str">
        <f>IF(ISNUMBER($A257),CONCATENATE($BB257,Names!$P$3,Dev!$GM$48),"")</f>
        <v>PRLJB-056_++EH</v>
      </c>
      <c r="CX257" s="13"/>
      <c r="CY257" s="13" t="str">
        <f>IF(ISNUMBER($A257),CONCATENATE($BB257,Names!$P$3,Dev!$EM$48),"")</f>
        <v>PRLJB-056_g</v>
      </c>
      <c r="CZ257" s="13" t="str">
        <f>IF(ISNUMBER($A257),CONCATENATE($BB257,Names!$P$3,Dev!$EV$48),"")</f>
        <v>PRLJB-056_h</v>
      </c>
      <c r="DA257" s="13" t="str">
        <f>IF(ISNUMBER($A257),CONCATENATE($BB257,Names!$P$3,Dev!$EZ$48),"")</f>
        <v>PRLJB-056_s</v>
      </c>
      <c r="DB257" s="13" t="str">
        <f>IF(ISNUMBER($A257),CONCATENATE($BB257,Names!$P$3,Dev!$FI$48),"")</f>
        <v>PRLJB-056_t</v>
      </c>
      <c r="DC257" s="13" t="str">
        <f>IF(ISNUMBER($A257),CONCATENATE($BB257,Names!$P$3,Dev!$FM$48),"")</f>
        <v>PRLJB-056_ag</v>
      </c>
      <c r="DD257" s="13" t="str">
        <f>IF(ISNUMBER($A257),CONCATENATE($BB257,Names!$P$3,Dev!$FV$48),"")</f>
        <v>PRLJB-056_ah</v>
      </c>
      <c r="DE257" s="13" t="str">
        <f>IF(ISNUMBER($A257),CONCATENATE($BB257,Names!$P$3,Dev!$GP$48),"")</f>
        <v>PRLJB-056_++TE</v>
      </c>
      <c r="DI257" s="105">
        <f>COUNTIFS($DL$5:DL257,"&lt;&gt;"&amp;"")</f>
        <v>25</v>
      </c>
      <c r="DJ257" s="1198" t="str">
        <f t="shared" si="109"/>
        <v/>
      </c>
      <c r="DK257" s="1198" t="str">
        <f t="shared" si="110"/>
        <v/>
      </c>
      <c r="DL257" s="1198"/>
      <c r="DM257" s="1198" t="str">
        <f>IF($DL257="","",_xlfn.CONCAT(Names!$D$5,$AO257))</f>
        <v/>
      </c>
      <c r="DN257" s="1198" t="str">
        <f>IF($DL257="","",CONCATENATE(Names!$C$26,Names!$N$3,$DM257))</f>
        <v/>
      </c>
      <c r="DO257" s="1198" t="str">
        <f>IF($DL257="","",CONCATENATE(Names!$C$25,Names!$N$3,$DM257))</f>
        <v/>
      </c>
    </row>
    <row r="258" spans="1:119">
      <c r="A258" s="5"/>
      <c r="C258" s="1">
        <v>4.1349999999999998</v>
      </c>
      <c r="D258" s="1">
        <v>50</v>
      </c>
      <c r="E258">
        <f>E256+1</f>
        <v>135</v>
      </c>
      <c r="F258">
        <v>1</v>
      </c>
      <c r="G258" s="2">
        <f t="shared" si="143"/>
        <v>547.31670406598982</v>
      </c>
      <c r="H258" s="2">
        <f t="shared" si="144"/>
        <v>549.38420406598982</v>
      </c>
      <c r="J258" s="38"/>
      <c r="K258" s="58"/>
      <c r="L258" s="2" t="str">
        <f>IF(ISNUMBER(E258),VLOOKUP(C258,'TE,EHnames'!$B$4:$F$11,'TE,EHnames'!$C$2,FALSE),"")</f>
        <v>RST/10/50-2/1</v>
      </c>
      <c r="M258" s="2" t="str">
        <f>IF(ISNUMBER(E258),VLOOKUP(C258,'TE,EHnames'!$B$4:$F$11,'TE,EHnames'!$F$2,FALSE),"")</f>
        <v>PT100-3000</v>
      </c>
      <c r="O258" s="13" t="str">
        <f>IF(ISNUMBER(A258),ABS(H258-$Q$207),"")</f>
        <v/>
      </c>
      <c r="S258" t="str">
        <f>IFERROR(VLOOKUP(P258,Racks!$H$4:$M$30,6),"")</f>
        <v/>
      </c>
      <c r="V258" s="54">
        <f>COUNTIFS('Sec-Sub'!$K$4:$K$164,"&lt;="&amp;H258)</f>
        <v>143</v>
      </c>
      <c r="W258" s="54" t="str">
        <f>VLOOKUP(V258,'Sec-Sub'!$A$4:$C$164,2,FALSE)</f>
        <v>A2T</v>
      </c>
      <c r="X258" s="54" t="str">
        <f>VLOOKUP(V258,'Sec-Sub'!$A$4:$C$164,3,FALSE)</f>
        <v>060</v>
      </c>
      <c r="Y258" s="54" t="str">
        <f>CONCATENATE(X258,Names!$I$3)</f>
        <v>060PRL</v>
      </c>
      <c r="AC258" s="646"/>
      <c r="AD258" s="676"/>
      <c r="AE258" s="660"/>
      <c r="AI258" s="1266" t="str">
        <f>IF(ISNUMBER(R258),CONCATENATE(Names!$C$3,R258),"")</f>
        <v/>
      </c>
      <c r="AK258" t="str">
        <f t="shared" si="129"/>
        <v/>
      </c>
      <c r="AL258">
        <f t="shared" si="131"/>
        <v>135</v>
      </c>
      <c r="AM258" t="str">
        <f t="shared" si="132"/>
        <v>A2T</v>
      </c>
      <c r="AN258" t="str">
        <f t="shared" si="133"/>
        <v>060PRL</v>
      </c>
      <c r="AO258" t="str">
        <f t="shared" si="134"/>
        <v>135</v>
      </c>
      <c r="AP258" t="str">
        <f>IF(ISNUMBER(E258),CONCATENATE(Names!$C$5,Names!$N$3,AO258),"")</f>
        <v>PRLRL-135</v>
      </c>
      <c r="AQ258" t="str">
        <f>IF(ISNUMBER(E258),CONCATENATE(Names!$D$5,AO258),"")</f>
        <v>L135</v>
      </c>
      <c r="AR258" t="str">
        <f>IF(ISNUMBER(E258),CONCATENATE(Names!$C$10,Names!$N$3,AQ258),"")</f>
        <v>PRLEH-L135</v>
      </c>
      <c r="AS258" t="str">
        <f>IF(ISNUMBER(E258),CONCATENATE(Names!$C$11,Names!$N$3,AQ258),"")</f>
        <v>PRLTE-L135</v>
      </c>
      <c r="AU258" s="13" t="str">
        <f t="shared" si="130"/>
        <v/>
      </c>
      <c r="AV258" t="str">
        <f t="shared" si="135"/>
        <v/>
      </c>
      <c r="AW258" t="str">
        <f t="shared" si="136"/>
        <v/>
      </c>
      <c r="AX258" t="str">
        <f t="shared" si="137"/>
        <v/>
      </c>
      <c r="AY258" t="str">
        <f t="shared" si="138"/>
        <v/>
      </c>
      <c r="AZ258" t="str">
        <f>IF(ISNUMBER(A258),CONCATENATE(Names!$C$6,Names!$N$3,AU258,A258),"")</f>
        <v/>
      </c>
      <c r="BA258" t="str">
        <f>IF(ISNUMBER(A258),CONCATENATE(Names!$C$7,Names!$N$3,AU258,A258),"")</f>
        <v/>
      </c>
      <c r="BB258" t="str">
        <f>IF(ISNUMBER(A258),CONCATENATE(Names!$C$8,Names!$N$3,AU258,A258),"")</f>
        <v/>
      </c>
      <c r="BC258" t="str">
        <f>IF(ISNUMBER(A258),CONCATENATE(Names!$D$6,AY258),"")</f>
        <v/>
      </c>
      <c r="BD258" t="str">
        <f>IF(ISNUMBER(A258),CONCATENATE(Names!$C$10,Names!$N$3,BC258),"")</f>
        <v/>
      </c>
      <c r="BE258" t="str">
        <f>IF(ISNUMBER(A258),CONCATENATE(Names!$C$11,Names!$N$3,BC258),"")</f>
        <v/>
      </c>
      <c r="BF258" t="str">
        <f>IF(ISNUMBER(A258),CONCATENATE(Names!$D$7,AY258),"")</f>
        <v/>
      </c>
      <c r="BG258" t="str">
        <f>IF(ISNUMBER(A258),CONCATENATE(Names!$C$10,Names!$N$3,BF258),"")</f>
        <v/>
      </c>
      <c r="BH258" t="str">
        <f>IF(ISNUMBER(A258),CONCATENATE(Names!$C$11,Names!$N$3,BF258),"")</f>
        <v/>
      </c>
      <c r="BI258" t="str">
        <f>IF(ISNUMBER(A258),CONCATENATE(Names!$C$12,Names!$N$3,BC258),"")</f>
        <v/>
      </c>
      <c r="BJ258" t="str">
        <f>IF(ISNUMBER(A258),CONCATENATE(Names!$C$24,Names!$N$3,AY258),"")</f>
        <v/>
      </c>
      <c r="BK258" t="str">
        <f>IF(ISNUMBER(A258),CONCATENATE(Names!$C$9,Names!$N$3,AY258),"")</f>
        <v/>
      </c>
      <c r="BS258" s="157"/>
      <c r="BT258" s="105">
        <f>COUNTIFS($BW$5:BW258,"&lt;&gt;"&amp;"")</f>
        <v>55</v>
      </c>
      <c r="BU258" s="103" t="str">
        <f t="shared" si="124"/>
        <v/>
      </c>
      <c r="BV258" s="103" t="str">
        <f t="shared" si="125"/>
        <v/>
      </c>
      <c r="BW258" s="103"/>
      <c r="BY258" t="str">
        <f>IF($BW258="","",CONCATENATE($BW258,Names!$N$3,$BX258))</f>
        <v/>
      </c>
      <c r="BZ258" s="157"/>
      <c r="CA258" s="13" t="str">
        <f>IF(ISNUMBER(A258),CONCATENATE(W258,Names!$H$3,Y258,Names!$J$3,Names!$K$3,Names!$L$3,BK258),"")</f>
        <v/>
      </c>
      <c r="CB258" s="13" t="str">
        <f>IF(ISNUMBER(A258),CONCATENATE(W258,Names!$H$3,Y258,Names!$J$3,Names!$K$3,Names!$L$3,BB258),"")</f>
        <v/>
      </c>
      <c r="CC258" s="13" t="str">
        <f>IF($BW258="","",CONCATENATE(W258,Names!$H$3,Y258,Names!$J$3,Names!$K$3,Names!$L$3,$BW258,Names!$N$3,$BX258))</f>
        <v/>
      </c>
      <c r="CF258" s="13" t="str">
        <f>IF(ISNUMBER($A258),CONCATENATE($BK258,Names!$P$3,Dev!$DA$130),"")</f>
        <v/>
      </c>
      <c r="CG258" s="13" t="str">
        <f>IF(ISNUMBER($A258),CONCATENATE($BK258,Names!$P$3,Dev!$DD$130),"")</f>
        <v/>
      </c>
      <c r="CH258" s="13" t="str">
        <f>IF(ISNUMBER($A258),CONCATENATE($BK258,Names!$P$3,Dev!$DG$130),"")</f>
        <v/>
      </c>
      <c r="CI258" s="13" t="str">
        <f>IF(ISNUMBER($A258),CONCATENATE($BK258,Names!$P$3,Dev!$DK$130),"")</f>
        <v/>
      </c>
      <c r="CJ258" s="13" t="str">
        <f>IF(ISNUMBER($A258),CONCATENATE($BK258,Names!$P$3,Dev!$DN$130),"")</f>
        <v/>
      </c>
      <c r="CK258" s="13" t="str">
        <f>IF(ISNUMBER($A258),CONCATENATE($BK258,Names!$P$3,Dev!$DQ$130),"")</f>
        <v/>
      </c>
      <c r="CL258" s="13"/>
      <c r="CM258" s="13" t="str">
        <f>""</f>
        <v/>
      </c>
      <c r="CN258" s="13" t="str">
        <f>IF(ISNUMBER($A258),CONCATENATE($BB258,Names!$P$3,Dev!$CZ$48),"")</f>
        <v/>
      </c>
      <c r="CO258" s="13" t="str">
        <f>IF(ISNUMBER($A258),CONCATENATE($BB258,Names!$P$3,Dev!$DF$48),"")</f>
        <v/>
      </c>
      <c r="CP258" s="13" t="str">
        <f>IF(ISNUMBER($A258),CONCATENATE($BB258,Names!$P$3,Dev!$DI$48),"")</f>
        <v/>
      </c>
      <c r="CQ258" s="13" t="str">
        <f>IF(ISNUMBER($A258),CONCATENATE($BB258,Names!$P$3,Dev!$DM$48),"")</f>
        <v/>
      </c>
      <c r="CR258" s="13" t="str">
        <f>IF(ISNUMBER($A258),CONCATENATE($BB258,Names!$P$3,Dev!$DV$48),"")</f>
        <v/>
      </c>
      <c r="CS258" s="13" t="str">
        <f>IF(ISNUMBER($A258),CONCATENATE($BB258,Names!$P$3,Dev!$DZ$48),"")</f>
        <v/>
      </c>
      <c r="CT258" s="13" t="str">
        <f>IF(ISNUMBER($A258),CONCATENATE($BB258,Names!$P$3,Dev!$EI$48),"")</f>
        <v/>
      </c>
      <c r="CU258" s="13" t="str">
        <f>IF(ISNUMBER($A258),CONCATENATE($BB258,Names!$P$3,Dev!$FZ$48),"")</f>
        <v/>
      </c>
      <c r="CV258" s="13" t="str">
        <f>IF(ISNUMBER($A258),CONCATENATE($BB258,Names!$P$3,Dev!$GI$48),"")</f>
        <v/>
      </c>
      <c r="CW258" s="13" t="str">
        <f>IF(ISNUMBER($A258),CONCATENATE($BB258,Names!$P$3,Dev!$GM$48),"")</f>
        <v/>
      </c>
      <c r="CX258" s="13"/>
      <c r="CY258" s="13" t="str">
        <f>IF(ISNUMBER($A258),CONCATENATE($BB258,Names!$P$3,Dev!$EM$48),"")</f>
        <v/>
      </c>
      <c r="CZ258" s="13" t="str">
        <f>IF(ISNUMBER($A258),CONCATENATE($BB258,Names!$P$3,Dev!$EV$48),"")</f>
        <v/>
      </c>
      <c r="DA258" s="13" t="str">
        <f>IF(ISNUMBER($A258),CONCATENATE($BB258,Names!$P$3,Dev!$EZ$48),"")</f>
        <v/>
      </c>
      <c r="DB258" s="13" t="str">
        <f>IF(ISNUMBER($A258),CONCATENATE($BB258,Names!$P$3,Dev!$FI$48),"")</f>
        <v/>
      </c>
      <c r="DC258" s="13" t="str">
        <f>IF(ISNUMBER($A258),CONCATENATE($BB258,Names!$P$3,Dev!$FM$48),"")</f>
        <v/>
      </c>
      <c r="DD258" s="13" t="str">
        <f>IF(ISNUMBER($A258),CONCATENATE($BB258,Names!$P$3,Dev!$FV$48),"")</f>
        <v/>
      </c>
      <c r="DE258" s="13" t="str">
        <f>IF(ISNUMBER($A258),CONCATENATE($BB258,Names!$P$3,Dev!$GP$48),"")</f>
        <v/>
      </c>
      <c r="DI258" s="105">
        <f>COUNTIFS($DL$5:DL258,"&lt;&gt;"&amp;"")</f>
        <v>25</v>
      </c>
      <c r="DJ258" s="1198" t="str">
        <f t="shared" si="109"/>
        <v/>
      </c>
      <c r="DK258" s="1198" t="str">
        <f t="shared" si="110"/>
        <v/>
      </c>
      <c r="DL258" s="1198"/>
      <c r="DM258" s="1198" t="str">
        <f>IF($DL258="","",_xlfn.CONCAT(Names!$D$5,$AO258))</f>
        <v/>
      </c>
      <c r="DN258" s="1198" t="str">
        <f>IF($DL258="","",CONCATENATE(Names!$C$26,Names!$N$3,$DM258))</f>
        <v/>
      </c>
      <c r="DO258" s="1198" t="str">
        <f>IF($DL258="","",CONCATENATE(Names!$C$25,Names!$N$3,$DM258))</f>
        <v/>
      </c>
    </row>
    <row r="259" spans="1:119">
      <c r="A259" s="1"/>
      <c r="C259" s="1">
        <v>4.1349999999999998</v>
      </c>
      <c r="E259">
        <f>$E$258+1</f>
        <v>136</v>
      </c>
      <c r="F259">
        <v>1</v>
      </c>
      <c r="G259" s="2">
        <f t="shared" si="143"/>
        <v>551.45170406598982</v>
      </c>
      <c r="H259" s="2">
        <f t="shared" si="144"/>
        <v>553.51920406598981</v>
      </c>
      <c r="J259" s="38"/>
      <c r="K259" s="58"/>
      <c r="L259" s="2" t="str">
        <f>IF(ISNUMBER(E259),VLOOKUP(C259,'TE,EHnames'!$B$4:$F$11,'TE,EHnames'!$C$2,FALSE),"")</f>
        <v>RST/10/50-2/1</v>
      </c>
      <c r="M259" s="2" t="str">
        <f>IF(ISNUMBER(E259),VLOOKUP(C259,'TE,EHnames'!$B$4:$F$11,'TE,EHnames'!$F$2,FALSE),"")</f>
        <v>PT100-3000</v>
      </c>
      <c r="S259" t="str">
        <f>IFERROR(VLOOKUP(P259,Racks!$H$4:$M$30,6),"")</f>
        <v/>
      </c>
      <c r="V259" s="54">
        <f>COUNTIFS('Sec-Sub'!$K$4:$K$164,"&lt;="&amp;H259)</f>
        <v>144</v>
      </c>
      <c r="W259" s="54" t="str">
        <f>VLOOKUP(V259,'Sec-Sub'!$A$4:$C$164,2,FALSE)</f>
        <v>A2T</v>
      </c>
      <c r="X259" s="54" t="str">
        <f>VLOOKUP(V259,'Sec-Sub'!$A$4:$C$164,3,FALSE)</f>
        <v>060</v>
      </c>
      <c r="Y259" s="54" t="str">
        <f>CONCATENATE(X259,Names!$I$3)</f>
        <v>060PRL</v>
      </c>
      <c r="AD259" s="670"/>
      <c r="AE259" s="660"/>
      <c r="AI259" s="1266" t="str">
        <f>IF(ISNUMBER(R259),CONCATENATE(Names!$C$3,R259),"")</f>
        <v/>
      </c>
      <c r="AK259" t="str">
        <f t="shared" si="129"/>
        <v/>
      </c>
      <c r="AL259">
        <f t="shared" si="131"/>
        <v>136</v>
      </c>
      <c r="AM259" t="str">
        <f t="shared" si="132"/>
        <v>A2T</v>
      </c>
      <c r="AN259" t="str">
        <f t="shared" si="133"/>
        <v>060PRL</v>
      </c>
      <c r="AO259" t="str">
        <f t="shared" si="134"/>
        <v>136</v>
      </c>
      <c r="AP259" t="str">
        <f>IF(ISNUMBER(E259),CONCATENATE(Names!$C$5,Names!$N$3,AO259),"")</f>
        <v>PRLRL-136</v>
      </c>
      <c r="AQ259" t="str">
        <f>IF(ISNUMBER(E259),CONCATENATE(Names!$D$5,AO259),"")</f>
        <v>L136</v>
      </c>
      <c r="AR259" t="str">
        <f>IF(ISNUMBER(E259),CONCATENATE(Names!$C$10,Names!$N$3,AQ259),"")</f>
        <v>PRLEH-L136</v>
      </c>
      <c r="AS259" t="str">
        <f>IF(ISNUMBER(E259),CONCATENATE(Names!$C$11,Names!$N$3,AQ259),"")</f>
        <v>PRLTE-L136</v>
      </c>
      <c r="AU259" s="13" t="str">
        <f t="shared" si="130"/>
        <v/>
      </c>
      <c r="AV259" t="str">
        <f t="shared" si="135"/>
        <v/>
      </c>
      <c r="AW259" t="str">
        <f t="shared" si="136"/>
        <v/>
      </c>
      <c r="AX259" t="str">
        <f t="shared" si="137"/>
        <v/>
      </c>
      <c r="AY259" t="str">
        <f t="shared" si="138"/>
        <v/>
      </c>
      <c r="AZ259" t="str">
        <f>IF(ISNUMBER(A259),CONCATENATE(Names!$C$6,Names!$N$3,AU259,A259),"")</f>
        <v/>
      </c>
      <c r="BA259" t="str">
        <f>IF(ISNUMBER(A259),CONCATENATE(Names!$C$7,Names!$N$3,AU259,A259),"")</f>
        <v/>
      </c>
      <c r="BB259" t="str">
        <f>IF(ISNUMBER(A259),CONCATENATE(Names!$C$8,Names!$N$3,AU259,A259),"")</f>
        <v/>
      </c>
      <c r="BC259" t="str">
        <f>IF(ISNUMBER(A259),CONCATENATE(Names!$D$6,AY259),"")</f>
        <v/>
      </c>
      <c r="BD259" t="str">
        <f>IF(ISNUMBER(A259),CONCATENATE(Names!$C$10,Names!$N$3,BC259),"")</f>
        <v/>
      </c>
      <c r="BE259" t="str">
        <f>IF(ISNUMBER(A259),CONCATENATE(Names!$C$11,Names!$N$3,BC259),"")</f>
        <v/>
      </c>
      <c r="BF259" t="str">
        <f>IF(ISNUMBER(A259),CONCATENATE(Names!$D$7,AY259),"")</f>
        <v/>
      </c>
      <c r="BG259" t="str">
        <f>IF(ISNUMBER(A259),CONCATENATE(Names!$C$10,Names!$N$3,BF259),"")</f>
        <v/>
      </c>
      <c r="BH259" t="str">
        <f>IF(ISNUMBER(A259),CONCATENATE(Names!$C$11,Names!$N$3,BF259),"")</f>
        <v/>
      </c>
      <c r="BI259" t="str">
        <f>IF(ISNUMBER(A259),CONCATENATE(Names!$C$12,Names!$N$3,BC259),"")</f>
        <v/>
      </c>
      <c r="BJ259" t="str">
        <f>IF(ISNUMBER(A259),CONCATENATE(Names!$C$24,Names!$N$3,AY259),"")</f>
        <v/>
      </c>
      <c r="BK259" t="str">
        <f>IF(ISNUMBER(A259),CONCATENATE(Names!$C$9,Names!$N$3,AY259),"")</f>
        <v/>
      </c>
      <c r="BT259" s="105">
        <f>COUNTIFS($BW$5:BW259,"&lt;&gt;"&amp;"")</f>
        <v>55</v>
      </c>
      <c r="BU259" s="103" t="str">
        <f t="shared" si="124"/>
        <v/>
      </c>
      <c r="BV259" s="103" t="str">
        <f t="shared" si="125"/>
        <v/>
      </c>
      <c r="BW259" s="103"/>
      <c r="BY259" t="str">
        <f>IF($BW259="","",CONCATENATE($BW259,Names!$N$3,$BX259))</f>
        <v/>
      </c>
      <c r="CA259" s="13" t="str">
        <f>IF(ISNUMBER(A259),CONCATENATE(W259,Names!$H$3,Y259,Names!$J$3,Names!$K$3,Names!$L$3,BK259),"")</f>
        <v/>
      </c>
      <c r="CB259" s="13" t="str">
        <f>IF(ISNUMBER(A259),CONCATENATE(W259,Names!$H$3,Y259,Names!$J$3,Names!$K$3,Names!$L$3,BB259),"")</f>
        <v/>
      </c>
      <c r="CC259" s="13" t="str">
        <f>IF($BW259="","",CONCATENATE(W259,Names!$H$3,Y259,Names!$J$3,Names!$K$3,Names!$L$3,$BW259,Names!$N$3,$BX259))</f>
        <v/>
      </c>
      <c r="CF259" s="13" t="str">
        <f>IF(ISNUMBER($A259),CONCATENATE($BK259,Names!$P$3,Dev!$DA$130),"")</f>
        <v/>
      </c>
      <c r="CG259" s="13" t="str">
        <f>IF(ISNUMBER($A259),CONCATENATE($BK259,Names!$P$3,Dev!$DD$130),"")</f>
        <v/>
      </c>
      <c r="CH259" s="13" t="str">
        <f>IF(ISNUMBER($A259),CONCATENATE($BK259,Names!$P$3,Dev!$DG$130),"")</f>
        <v/>
      </c>
      <c r="CI259" s="13" t="str">
        <f>IF(ISNUMBER($A259),CONCATENATE($BK259,Names!$P$3,Dev!$DK$130),"")</f>
        <v/>
      </c>
      <c r="CJ259" s="13" t="str">
        <f>IF(ISNUMBER($A259),CONCATENATE($BK259,Names!$P$3,Dev!$DN$130),"")</f>
        <v/>
      </c>
      <c r="CK259" s="13" t="str">
        <f>IF(ISNUMBER($A259),CONCATENATE($BK259,Names!$P$3,Dev!$DQ$130),"")</f>
        <v/>
      </c>
      <c r="CL259" s="13"/>
      <c r="CM259" s="13" t="str">
        <f>""</f>
        <v/>
      </c>
      <c r="CN259" s="13" t="str">
        <f>IF(ISNUMBER($A259),CONCATENATE($BB259,Names!$P$3,Dev!$CZ$48),"")</f>
        <v/>
      </c>
      <c r="CO259" s="13" t="str">
        <f>IF(ISNUMBER($A259),CONCATENATE($BB259,Names!$P$3,Dev!$DF$48),"")</f>
        <v/>
      </c>
      <c r="CP259" s="13" t="str">
        <f>IF(ISNUMBER($A259),CONCATENATE($BB259,Names!$P$3,Dev!$DI$48),"")</f>
        <v/>
      </c>
      <c r="CQ259" s="13" t="str">
        <f>IF(ISNUMBER($A259),CONCATENATE($BB259,Names!$P$3,Dev!$DM$48),"")</f>
        <v/>
      </c>
      <c r="CR259" s="13" t="str">
        <f>IF(ISNUMBER($A259),CONCATENATE($BB259,Names!$P$3,Dev!$DV$48),"")</f>
        <v/>
      </c>
      <c r="CS259" s="13" t="str">
        <f>IF(ISNUMBER($A259),CONCATENATE($BB259,Names!$P$3,Dev!$DZ$48),"")</f>
        <v/>
      </c>
      <c r="CT259" s="13" t="str">
        <f>IF(ISNUMBER($A259),CONCATENATE($BB259,Names!$P$3,Dev!$EI$48),"")</f>
        <v/>
      </c>
      <c r="CU259" s="13" t="str">
        <f>IF(ISNUMBER($A259),CONCATENATE($BB259,Names!$P$3,Dev!$FZ$48),"")</f>
        <v/>
      </c>
      <c r="CV259" s="13" t="str">
        <f>IF(ISNUMBER($A259),CONCATENATE($BB259,Names!$P$3,Dev!$GI$48),"")</f>
        <v/>
      </c>
      <c r="CW259" s="13" t="str">
        <f>IF(ISNUMBER($A259),CONCATENATE($BB259,Names!$P$3,Dev!$GM$48),"")</f>
        <v/>
      </c>
      <c r="CX259" s="13"/>
      <c r="CY259" s="13" t="str">
        <f>IF(ISNUMBER($A259),CONCATENATE($BB259,Names!$P$3,Dev!$EM$48),"")</f>
        <v/>
      </c>
      <c r="CZ259" s="13" t="str">
        <f>IF(ISNUMBER($A259),CONCATENATE($BB259,Names!$P$3,Dev!$EV$48),"")</f>
        <v/>
      </c>
      <c r="DA259" s="13" t="str">
        <f>IF(ISNUMBER($A259),CONCATENATE($BB259,Names!$P$3,Dev!$EZ$48),"")</f>
        <v/>
      </c>
      <c r="DB259" s="13" t="str">
        <f>IF(ISNUMBER($A259),CONCATENATE($BB259,Names!$P$3,Dev!$FI$48),"")</f>
        <v/>
      </c>
      <c r="DC259" s="13" t="str">
        <f>IF(ISNUMBER($A259),CONCATENATE($BB259,Names!$P$3,Dev!$FM$48),"")</f>
        <v/>
      </c>
      <c r="DD259" s="13" t="str">
        <f>IF(ISNUMBER($A259),CONCATENATE($BB259,Names!$P$3,Dev!$FV$48),"")</f>
        <v/>
      </c>
      <c r="DE259" s="13" t="str">
        <f>IF(ISNUMBER($A259),CONCATENATE($BB259,Names!$P$3,Dev!$GP$48),"")</f>
        <v/>
      </c>
      <c r="DI259" s="105">
        <f>COUNTIFS($DL$5:DL259,"&lt;&gt;"&amp;"")</f>
        <v>26</v>
      </c>
      <c r="DJ259" s="1198" t="str">
        <f t="shared" si="109"/>
        <v>A2T</v>
      </c>
      <c r="DK259" s="1198" t="str">
        <f t="shared" si="110"/>
        <v>060PRL</v>
      </c>
      <c r="DL259" s="1198" t="str">
        <f>"&lt;-"</f>
        <v>&lt;-</v>
      </c>
      <c r="DM259" s="1198" t="str">
        <f>IF($DL259="","",_xlfn.CONCAT(Names!$D$5,$AO259))</f>
        <v>L136</v>
      </c>
      <c r="DN259" s="1198" t="str">
        <f>IF($DL259="","",CONCATENATE(Names!$C$26,Names!$N$3,$DM259))</f>
        <v>PRLEHC-L136</v>
      </c>
      <c r="DO259" s="1198" t="str">
        <f>IF($DL259="","",CONCATENATE(Names!$C$25,Names!$N$3,$DM259))</f>
        <v>PRLTEC-L136</v>
      </c>
    </row>
    <row r="260" spans="1:119" s="89" customFormat="1">
      <c r="A260" s="88" t="str">
        <f>Names!$B$14</f>
        <v>Gas inlet</v>
      </c>
      <c r="B260" s="88"/>
      <c r="C260" s="936">
        <f>$C$7</f>
        <v>8.5000000000000006E-2</v>
      </c>
      <c r="D260" s="88"/>
      <c r="F260" s="89">
        <v>1</v>
      </c>
      <c r="G260" s="2">
        <f t="shared" si="143"/>
        <v>555.58670406598981</v>
      </c>
      <c r="H260" s="2">
        <f t="shared" si="144"/>
        <v>555.62920406598982</v>
      </c>
      <c r="I260" s="1225"/>
      <c r="J260" s="91"/>
      <c r="K260" s="92"/>
      <c r="L260" s="2" t="str">
        <f>IF(ISNUMBER(E260),VLOOKUP(C260,'TE,EHnames'!$B$4:$F$11,'TE,EHnames'!$C$2,FALSE),"")</f>
        <v/>
      </c>
      <c r="M260" s="2" t="str">
        <f>IF(ISNUMBER(E260),VLOOKUP(C260,'TE,EHnames'!$B$4:$F$11,'TE,EHnames'!$F$2,FALSE),"")</f>
        <v/>
      </c>
      <c r="O260" s="95" t="str">
        <f>IF(ISNUMBER(A260),ABS(H260-$Q$207),"")</f>
        <v/>
      </c>
      <c r="S260" s="89" t="str">
        <f>IFERROR(VLOOKUP(P260,Racks!$H$4:$M$30,6),"")</f>
        <v/>
      </c>
      <c r="V260" s="89">
        <f>COUNTIFS('Sec-Sub'!$K$4:$K$164,"&lt;="&amp;H260)</f>
        <v>144</v>
      </c>
      <c r="W260" s="89" t="str">
        <f>VLOOKUP(V260,'Sec-Sub'!$A$4:$C$164,2,FALSE)</f>
        <v>A2T</v>
      </c>
      <c r="X260" s="89" t="str">
        <f>VLOOKUP(V260,'Sec-Sub'!$A$4:$C$164,3,FALSE)</f>
        <v>060</v>
      </c>
      <c r="Y260" s="89" t="str">
        <f>CONCATENATE(X260,Names!$I$3)</f>
        <v>060PRL</v>
      </c>
      <c r="Z260" s="88"/>
      <c r="AA260" s="93"/>
      <c r="AC260" s="94"/>
      <c r="AD260" s="666">
        <v>1</v>
      </c>
      <c r="AE260" s="667"/>
      <c r="AF260" s="89">
        <f>SUM(AF229:AF257)</f>
        <v>7</v>
      </c>
      <c r="AI260" s="1266" t="str">
        <f>IF(ISNUMBER(R260),CONCATENATE(Names!$C$3,R260),"")</f>
        <v/>
      </c>
      <c r="AK260" s="89" t="str">
        <f t="shared" si="129"/>
        <v/>
      </c>
      <c r="AL260" s="89" t="str">
        <f t="shared" si="131"/>
        <v/>
      </c>
      <c r="AM260" s="89" t="str">
        <f t="shared" si="132"/>
        <v/>
      </c>
      <c r="AN260" s="89" t="str">
        <f t="shared" si="133"/>
        <v/>
      </c>
      <c r="AO260" s="89" t="str">
        <f t="shared" si="134"/>
        <v/>
      </c>
      <c r="AP260" s="89" t="str">
        <f>IF(ISNUMBER(E260),CONCATENATE(Names!$C$5,Names!$N$3,AO260),"")</f>
        <v/>
      </c>
      <c r="AQ260" s="89" t="str">
        <f>IF(ISNUMBER(E260),CONCATENATE(Names!$D$5,AO260),"")</f>
        <v/>
      </c>
      <c r="AR260" s="89" t="str">
        <f>IF(ISNUMBER(E260),CONCATENATE(Names!$C$10,Names!$N$3,AQ260),"")</f>
        <v/>
      </c>
      <c r="AS260" s="89" t="str">
        <f>IF(ISNUMBER(E260),CONCATENATE(Names!$C$11,Names!$N$3,AQ260),"")</f>
        <v/>
      </c>
      <c r="AU260" s="95" t="str">
        <f t="shared" si="130"/>
        <v/>
      </c>
      <c r="AV260" s="89" t="str">
        <f t="shared" si="135"/>
        <v/>
      </c>
      <c r="AW260" s="89" t="str">
        <f t="shared" si="136"/>
        <v/>
      </c>
      <c r="AX260" s="89" t="str">
        <f t="shared" si="137"/>
        <v/>
      </c>
      <c r="AY260" s="89" t="str">
        <f t="shared" si="138"/>
        <v/>
      </c>
      <c r="AZ260" s="89" t="str">
        <f>IF(ISNUMBER(A260),CONCATENATE(Names!$C$6,Names!$N$3,AU260,A260),"")</f>
        <v/>
      </c>
      <c r="BA260" s="89" t="str">
        <f>IF(ISNUMBER(A260),CONCATENATE(Names!$C$7,Names!$N$3,AU260,A260),"")</f>
        <v/>
      </c>
      <c r="BB260" s="89" t="str">
        <f>IF(ISNUMBER(A260),CONCATENATE(Names!$C$8,Names!$N$3,AU260,A260),"")</f>
        <v/>
      </c>
      <c r="BC260" s="89" t="str">
        <f>IF(ISNUMBER(A260),CONCATENATE(Names!$D$6,AY260),"")</f>
        <v/>
      </c>
      <c r="BD260" s="89" t="str">
        <f>IF(ISNUMBER(A260),CONCATENATE(Names!$C$10,Names!$N$3,BC260),"")</f>
        <v/>
      </c>
      <c r="BE260" s="89" t="str">
        <f>IF(ISNUMBER(A260),CONCATENATE(Names!$C$11,Names!$N$3,BC260),"")</f>
        <v/>
      </c>
      <c r="BF260" s="89" t="str">
        <f>IF(ISNUMBER(A260),CONCATENATE(Names!$D$7,AY260),"")</f>
        <v/>
      </c>
      <c r="BG260" s="89" t="str">
        <f>IF(ISNUMBER(A260),CONCATENATE(Names!$C$10,Names!$N$3,BF260),"")</f>
        <v/>
      </c>
      <c r="BH260" s="89" t="str">
        <f>IF(ISNUMBER(A260),CONCATENATE(Names!$C$11,Names!$N$3,BF260),"")</f>
        <v/>
      </c>
      <c r="BI260" s="89" t="str">
        <f>IF(ISNUMBER(A260),CONCATENATE(Names!$C$12,Names!$N$3,BC260),"")</f>
        <v/>
      </c>
      <c r="BJ260" s="89" t="str">
        <f>IF(ISNUMBER(A260),CONCATENATE(Names!$C$24,Names!$N$3,AY260),"")</f>
        <v/>
      </c>
      <c r="BK260" s="89" t="str">
        <f>IF(ISNUMBER(A260),CONCATENATE(Names!$C$9,Names!$N$3,AY260),"")</f>
        <v/>
      </c>
      <c r="BT260" s="112">
        <f>COUNTIFS($BW$5:BW260,"&lt;&gt;"&amp;"")</f>
        <v>56</v>
      </c>
      <c r="BU260" s="113" t="str">
        <f t="shared" si="124"/>
        <v>A2T</v>
      </c>
      <c r="BV260" s="113" t="str">
        <f t="shared" si="125"/>
        <v>060PRL</v>
      </c>
      <c r="BW260" s="113" t="str">
        <f>Names!$C$14</f>
        <v>PRLGI</v>
      </c>
      <c r="BX260" s="154" t="str">
        <f>"008"</f>
        <v>008</v>
      </c>
      <c r="BY260" s="89" t="str">
        <f>IF($BW260="","",CONCATENATE($BW260,Names!$N$3,$BX260))</f>
        <v>PRLGI-008</v>
      </c>
      <c r="CA260" s="95" t="str">
        <f>IF(ISNUMBER(A260),CONCATENATE(W260,Names!$H$3,Y260,Names!$J$3,Names!$K$3,Names!$L$3,BK260),"")</f>
        <v/>
      </c>
      <c r="CB260" s="95" t="str">
        <f>IF(ISNUMBER(A260),CONCATENATE(W260,Names!$H$3,Y260,Names!$J$3,Names!$K$3,Names!$L$3,BB260),"")</f>
        <v/>
      </c>
      <c r="CC260" s="95" t="str">
        <f>IF($BW260="","",CONCATENATE(W260,Names!$H$3,Y260,Names!$J$3,Names!$K$3,Names!$L$3,$BW260,Names!$N$3,$BX260))</f>
        <v>A2T-060PRL:RFS-PRLGI-008</v>
      </c>
      <c r="CF260" s="13" t="str">
        <f>IF(ISNUMBER($A260),CONCATENATE($BK260,Names!$P$3,Dev!$DA$130),"")</f>
        <v/>
      </c>
      <c r="CG260" s="13" t="str">
        <f>IF(ISNUMBER($A260),CONCATENATE($BK260,Names!$P$3,Dev!$DD$130),"")</f>
        <v/>
      </c>
      <c r="CH260" s="13" t="str">
        <f>IF(ISNUMBER($A260),CONCATENATE($BK260,Names!$P$3,Dev!$DG$130),"")</f>
        <v/>
      </c>
      <c r="CI260" s="13" t="str">
        <f>IF(ISNUMBER($A260),CONCATENATE($BK260,Names!$P$3,Dev!$DK$130),"")</f>
        <v/>
      </c>
      <c r="CJ260" s="13" t="str">
        <f>IF(ISNUMBER($A260),CONCATENATE($BK260,Names!$P$3,Dev!$DN$130),"")</f>
        <v/>
      </c>
      <c r="CK260" s="13" t="str">
        <f>IF(ISNUMBER($A260),CONCATENATE($BK260,Names!$P$3,Dev!$DQ$130),"")</f>
        <v/>
      </c>
      <c r="CL260" s="13"/>
      <c r="CM260" s="13" t="str">
        <f>""</f>
        <v/>
      </c>
      <c r="CN260" s="13" t="str">
        <f>IF(ISNUMBER($A260),CONCATENATE($BB260,Names!$P$3,Dev!$CZ$48),"")</f>
        <v/>
      </c>
      <c r="CO260" s="13" t="str">
        <f>IF(ISNUMBER($A260),CONCATENATE($BB260,Names!$P$3,Dev!$DF$48),"")</f>
        <v/>
      </c>
      <c r="CP260" s="13" t="str">
        <f>IF(ISNUMBER($A260),CONCATENATE($BB260,Names!$P$3,Dev!$DI$48),"")</f>
        <v/>
      </c>
      <c r="CQ260" s="13" t="str">
        <f>IF(ISNUMBER($A260),CONCATENATE($BB260,Names!$P$3,Dev!$DM$48),"")</f>
        <v/>
      </c>
      <c r="CR260" s="13" t="str">
        <f>IF(ISNUMBER($A260),CONCATENATE($BB260,Names!$P$3,Dev!$DV$48),"")</f>
        <v/>
      </c>
      <c r="CS260" s="13" t="str">
        <f>IF(ISNUMBER($A260),CONCATENATE($BB260,Names!$P$3,Dev!$DZ$48),"")</f>
        <v/>
      </c>
      <c r="CT260" s="13" t="str">
        <f>IF(ISNUMBER($A260),CONCATENATE($BB260,Names!$P$3,Dev!$EI$48),"")</f>
        <v/>
      </c>
      <c r="CU260" s="13" t="str">
        <f>IF(ISNUMBER($A260),CONCATENATE($BB260,Names!$P$3,Dev!$FZ$48),"")</f>
        <v/>
      </c>
      <c r="CV260" s="13" t="str">
        <f>IF(ISNUMBER($A260),CONCATENATE($BB260,Names!$P$3,Dev!$GI$48),"")</f>
        <v/>
      </c>
      <c r="CW260" s="13" t="str">
        <f>IF(ISNUMBER($A260),CONCATENATE($BB260,Names!$P$3,Dev!$GM$48),"")</f>
        <v/>
      </c>
      <c r="CX260" s="13"/>
      <c r="CY260" s="13" t="str">
        <f>IF(ISNUMBER($A260),CONCATENATE($BB260,Names!$P$3,Dev!$EM$48),"")</f>
        <v/>
      </c>
      <c r="CZ260" s="13" t="str">
        <f>IF(ISNUMBER($A260),CONCATENATE($BB260,Names!$P$3,Dev!$EV$48),"")</f>
        <v/>
      </c>
      <c r="DA260" s="13" t="str">
        <f>IF(ISNUMBER($A260),CONCATENATE($BB260,Names!$P$3,Dev!$EZ$48),"")</f>
        <v/>
      </c>
      <c r="DB260" s="13" t="str">
        <f>IF(ISNUMBER($A260),CONCATENATE($BB260,Names!$P$3,Dev!$FI$48),"")</f>
        <v/>
      </c>
      <c r="DC260" s="13" t="str">
        <f>IF(ISNUMBER($A260),CONCATENATE($BB260,Names!$P$3,Dev!$FM$48),"")</f>
        <v/>
      </c>
      <c r="DD260" s="13" t="str">
        <f>IF(ISNUMBER($A260),CONCATENATE($BB260,Names!$P$3,Dev!$FV$48),"")</f>
        <v/>
      </c>
      <c r="DE260" s="13" t="str">
        <f>IF(ISNUMBER($A260),CONCATENATE($BB260,Names!$P$3,Dev!$GP$48),"")</f>
        <v/>
      </c>
      <c r="DI260" s="105">
        <f>COUNTIFS($DL$5:DL260,"&lt;&gt;"&amp;"")</f>
        <v>26</v>
      </c>
      <c r="DJ260" s="1198" t="str">
        <f t="shared" ref="DJ260:DJ283" si="146">IF($DL260="","",$W260)</f>
        <v/>
      </c>
      <c r="DK260" s="1198" t="str">
        <f t="shared" ref="DK260:DK283" si="147">IF($DL260="","",$Y260)</f>
        <v/>
      </c>
      <c r="DL260" s="1198"/>
      <c r="DM260" s="1198" t="str">
        <f>IF($DL260="","",_xlfn.CONCAT(Names!$D$5,$AO260))</f>
        <v/>
      </c>
      <c r="DN260" s="1198" t="str">
        <f>IF($DL260="","",CONCATENATE(Names!$C$26,Names!$N$3,$DM260))</f>
        <v/>
      </c>
      <c r="DO260" s="1198" t="str">
        <f>IF($DL260="","",CONCATENATE(Names!$C$25,Names!$N$3,$DM260))</f>
        <v/>
      </c>
    </row>
    <row r="261" spans="1:119" s="89" customFormat="1">
      <c r="A261" s="108" t="s">
        <v>767</v>
      </c>
      <c r="B261" s="109"/>
      <c r="C261" s="88">
        <v>0</v>
      </c>
      <c r="D261" s="88"/>
      <c r="F261" s="89">
        <v>1</v>
      </c>
      <c r="G261" s="2">
        <f t="shared" si="143"/>
        <v>555.67170406598984</v>
      </c>
      <c r="H261" s="2">
        <f t="shared" si="144"/>
        <v>555.67170406598984</v>
      </c>
      <c r="I261" s="1225"/>
      <c r="J261" s="108"/>
      <c r="K261" s="92"/>
      <c r="L261" s="2" t="str">
        <f>IF(ISNUMBER(E261),VLOOKUP(C261,'TE,EHnames'!$B$4:$F$11,'TE,EHnames'!$C$2,FALSE),"")</f>
        <v/>
      </c>
      <c r="M261" s="2" t="str">
        <f>IF(ISNUMBER(E261),VLOOKUP(C261,'TE,EHnames'!$B$4:$F$11,'TE,EHnames'!$F$2,FALSE),"")</f>
        <v/>
      </c>
      <c r="O261" s="95" t="str">
        <f>IF(ISNUMBER(A261),ABS(H261-$Q$84),"")</f>
        <v/>
      </c>
      <c r="S261" s="89" t="str">
        <f>IFERROR(VLOOKUP(P261,Racks!$H$4:$M$30,6),"")</f>
        <v/>
      </c>
      <c r="V261" s="89">
        <f>COUNTIFS('Sec-Sub'!$K$4:$K$164,"&lt;="&amp;H261)</f>
        <v>144</v>
      </c>
      <c r="W261" s="89" t="str">
        <f>VLOOKUP(V261,'Sec-Sub'!$A$4:$C$164,2,FALSE)</f>
        <v>A2T</v>
      </c>
      <c r="X261" s="89" t="str">
        <f>VLOOKUP(V261,'Sec-Sub'!$A$4:$C$164,3,FALSE)</f>
        <v>060</v>
      </c>
      <c r="Y261" s="89" t="str">
        <f>CONCATENATE(X261,Names!$I$3)</f>
        <v>060PRL</v>
      </c>
      <c r="Z261" s="88"/>
      <c r="AA261" s="93"/>
      <c r="AC261" s="110"/>
      <c r="AD261" s="666"/>
      <c r="AE261" s="111"/>
      <c r="AI261" s="1266" t="str">
        <f>IF(ISNUMBER(R261),CONCATENATE(Names!$C$3,R261),"")</f>
        <v/>
      </c>
      <c r="AK261" s="89" t="str">
        <f t="shared" si="129"/>
        <v/>
      </c>
      <c r="AL261" s="89" t="str">
        <f t="shared" si="131"/>
        <v/>
      </c>
      <c r="AM261" s="89" t="str">
        <f t="shared" si="132"/>
        <v/>
      </c>
      <c r="AN261" s="89" t="str">
        <f t="shared" si="133"/>
        <v/>
      </c>
      <c r="AO261" s="89" t="str">
        <f t="shared" si="134"/>
        <v/>
      </c>
      <c r="AP261" s="89" t="str">
        <f>IF(ISNUMBER(E261),CONCATENATE(Names!$C$5,Names!$N$3,AO261),"")</f>
        <v/>
      </c>
      <c r="AQ261" s="89" t="str">
        <f>IF(ISNUMBER(E261),CONCATENATE(Names!$D$5,AO261),"")</f>
        <v/>
      </c>
      <c r="AR261" s="89" t="str">
        <f>IF(ISNUMBER(E261),CONCATENATE(Names!$C$10,Names!$N$3,AQ261),"")</f>
        <v/>
      </c>
      <c r="AS261" s="89" t="str">
        <f>IF(ISNUMBER(E261),CONCATENATE(Names!$C$11,Names!$N$3,AQ261),"")</f>
        <v/>
      </c>
      <c r="AU261" s="95" t="str">
        <f t="shared" si="130"/>
        <v/>
      </c>
      <c r="AV261" s="89" t="str">
        <f t="shared" si="135"/>
        <v/>
      </c>
      <c r="AW261" s="89" t="str">
        <f t="shared" si="136"/>
        <v/>
      </c>
      <c r="AX261" s="89" t="str">
        <f t="shared" si="137"/>
        <v/>
      </c>
      <c r="AY261" s="89" t="str">
        <f t="shared" si="138"/>
        <v/>
      </c>
      <c r="AZ261" s="89" t="str">
        <f>IF(ISNUMBER(A261),CONCATENATE(Names!$C$6,Names!$N$3,AU261,A261),"")</f>
        <v/>
      </c>
      <c r="BA261" s="89" t="str">
        <f>IF(ISNUMBER(A261),CONCATENATE(Names!$C$7,Names!$N$3,AU261,A261),"")</f>
        <v/>
      </c>
      <c r="BB261" s="89" t="str">
        <f>IF(ISNUMBER(A261),CONCATENATE(Names!$C$8,Names!$N$3,AU261,A261),"")</f>
        <v/>
      </c>
      <c r="BC261" s="89" t="str">
        <f>IF(ISNUMBER(A261),CONCATENATE(Names!$D$6,AY261),"")</f>
        <v/>
      </c>
      <c r="BD261" s="89" t="str">
        <f>IF(ISNUMBER(A261),CONCATENATE(Names!$C$10,Names!$N$3,BC261),"")</f>
        <v/>
      </c>
      <c r="BE261" s="89" t="str">
        <f>IF(ISNUMBER(A261),CONCATENATE(Names!$C$11,Names!$N$3,BC261),"")</f>
        <v/>
      </c>
      <c r="BF261" s="89" t="str">
        <f>IF(ISNUMBER(A261),CONCATENATE(Names!$D$7,AY261),"")</f>
        <v/>
      </c>
      <c r="BG261" s="89" t="str">
        <f>IF(ISNUMBER(A261),CONCATENATE(Names!$C$10,Names!$N$3,BF261),"")</f>
        <v/>
      </c>
      <c r="BH261" s="89" t="str">
        <f>IF(ISNUMBER(A261),CONCATENATE(Names!$C$11,Names!$N$3,BF261),"")</f>
        <v/>
      </c>
      <c r="BI261" s="89" t="str">
        <f>IF(ISNUMBER(A261),CONCATENATE(Names!$C$12,Names!$N$3,BC261),"")</f>
        <v/>
      </c>
      <c r="BK261" s="89" t="str">
        <f>IF(ISNUMBER(A261),CONCATENATE(Names!$C$9,Names!$N$3,AY261),"")</f>
        <v/>
      </c>
      <c r="BT261" s="112">
        <f>COUNTIFS($BW$5:BW261,"&lt;&gt;"&amp;"")</f>
        <v>57</v>
      </c>
      <c r="BU261" s="113" t="str">
        <f t="shared" si="124"/>
        <v>A2T</v>
      </c>
      <c r="BV261" s="113" t="str">
        <f t="shared" si="125"/>
        <v>060PRL</v>
      </c>
      <c r="BW261" s="113" t="str">
        <f>Names!$C$10</f>
        <v>PRLEH</v>
      </c>
      <c r="BX261" s="89" t="str">
        <f>CONCATENATE(Names!$D$14,$BX$260)</f>
        <v>G008</v>
      </c>
      <c r="BY261" s="89" t="str">
        <f>IF($BW261="","",CONCATENATE($BW261,Names!$N$3,$BX261))</f>
        <v>PRLEH-G008</v>
      </c>
      <c r="CA261" s="95" t="str">
        <f>IF(ISNUMBER(A261),CONCATENATE(W261,Names!$H$3,Y261,Names!$J$3,Names!$K$3,Names!$L$3,BK261),"")</f>
        <v/>
      </c>
      <c r="CB261" s="95"/>
      <c r="CC261" s="95" t="str">
        <f>IF($BW261="","",CONCATENATE(W261,Names!$H$3,Y261,Names!$J$3,Names!$K$3,Names!$L$3,$BW261,Names!$N$3,$BX261))</f>
        <v>A2T-060PRL:RFS-PRLEH-G008</v>
      </c>
      <c r="CF261" s="13" t="str">
        <f>IF(ISNUMBER($A261),CONCATENATE($BK261,Names!$P$3,Dev!$DA$130),"")</f>
        <v/>
      </c>
      <c r="CG261" s="13" t="str">
        <f>IF(ISNUMBER($A261),CONCATENATE($BK261,Names!$P$3,Dev!$DD$130),"")</f>
        <v/>
      </c>
      <c r="CH261" s="13" t="str">
        <f>IF(ISNUMBER($A261),CONCATENATE($BK261,Names!$P$3,Dev!$DG$130),"")</f>
        <v/>
      </c>
      <c r="CI261" s="13" t="str">
        <f>IF(ISNUMBER($A261),CONCATENATE($BK261,Names!$P$3,Dev!$DK$130),"")</f>
        <v/>
      </c>
      <c r="CJ261" s="13" t="str">
        <f>IF(ISNUMBER($A261),CONCATENATE($BK261,Names!$P$3,Dev!$DN$130),"")</f>
        <v/>
      </c>
      <c r="CK261" s="13" t="str">
        <f>IF(ISNUMBER($A261),CONCATENATE($BK261,Names!$P$3,Dev!$DQ$130),"")</f>
        <v/>
      </c>
      <c r="CL261" s="13"/>
      <c r="CM261" s="13" t="str">
        <f>""</f>
        <v/>
      </c>
      <c r="CN261" s="13" t="str">
        <f>IF(ISNUMBER($A261),CONCATENATE($BB261,Names!$P$3,Dev!$CZ$48),"")</f>
        <v/>
      </c>
      <c r="CO261" s="13" t="str">
        <f>IF(ISNUMBER($A261),CONCATENATE($BB261,Names!$P$3,Dev!$DF$48),"")</f>
        <v/>
      </c>
      <c r="CP261" s="13" t="str">
        <f>IF(ISNUMBER($A261),CONCATENATE($BB261,Names!$P$3,Dev!$DI$48),"")</f>
        <v/>
      </c>
      <c r="CQ261" s="13" t="str">
        <f>IF(ISNUMBER($A261),CONCATENATE($BB261,Names!$P$3,Dev!$DM$48),"")</f>
        <v/>
      </c>
      <c r="CR261" s="13" t="str">
        <f>IF(ISNUMBER($A261),CONCATENATE($BB261,Names!$P$3,Dev!$DV$48),"")</f>
        <v/>
      </c>
      <c r="CS261" s="13" t="str">
        <f>IF(ISNUMBER($A261),CONCATENATE($BB261,Names!$P$3,Dev!$DZ$48),"")</f>
        <v/>
      </c>
      <c r="CT261" s="13" t="str">
        <f>IF(ISNUMBER($A261),CONCATENATE($BB261,Names!$P$3,Dev!$EI$48),"")</f>
        <v/>
      </c>
      <c r="CU261" s="13" t="str">
        <f>IF(ISNUMBER($A261),CONCATENATE($BB261,Names!$P$3,Dev!$FZ$48),"")</f>
        <v/>
      </c>
      <c r="CV261" s="13" t="str">
        <f>IF(ISNUMBER($A261),CONCATENATE($BB261,Names!$P$3,Dev!$GI$48),"")</f>
        <v/>
      </c>
      <c r="CW261" s="13" t="str">
        <f>IF(ISNUMBER($A261),CONCATENATE($BB261,Names!$P$3,Dev!$GM$48),"")</f>
        <v/>
      </c>
      <c r="CX261" s="13"/>
      <c r="CY261" s="13" t="str">
        <f>IF(ISNUMBER($A261),CONCATENATE($BB261,Names!$P$3,Dev!$EM$48),"")</f>
        <v/>
      </c>
      <c r="CZ261" s="13" t="str">
        <f>IF(ISNUMBER($A261),CONCATENATE($BB261,Names!$P$3,Dev!$EV$48),"")</f>
        <v/>
      </c>
      <c r="DA261" s="13" t="str">
        <f>IF(ISNUMBER($A261),CONCATENATE($BB261,Names!$P$3,Dev!$EZ$48),"")</f>
        <v/>
      </c>
      <c r="DB261" s="13" t="str">
        <f>IF(ISNUMBER($A261),CONCATENATE($BB261,Names!$P$3,Dev!$FI$48),"")</f>
        <v/>
      </c>
      <c r="DC261" s="13" t="str">
        <f>IF(ISNUMBER($A261),CONCATENATE($BB261,Names!$P$3,Dev!$FM$48),"")</f>
        <v/>
      </c>
      <c r="DD261" s="13" t="str">
        <f>IF(ISNUMBER($A261),CONCATENATE($BB261,Names!$P$3,Dev!$FV$48),"")</f>
        <v/>
      </c>
      <c r="DE261" s="13" t="str">
        <f>IF(ISNUMBER($A261),CONCATENATE($BB261,Names!$P$3,Dev!$GP$48),"")</f>
        <v/>
      </c>
      <c r="DI261" s="105">
        <f>COUNTIFS($DL$5:DL261,"&lt;&gt;"&amp;"")</f>
        <v>26</v>
      </c>
      <c r="DJ261" s="1198" t="str">
        <f t="shared" si="146"/>
        <v/>
      </c>
      <c r="DK261" s="1198" t="str">
        <f t="shared" si="147"/>
        <v/>
      </c>
      <c r="DL261" s="1198"/>
      <c r="DM261" s="1198" t="str">
        <f>IF($DL261="","",_xlfn.CONCAT(Names!$D$5,$AO261))</f>
        <v/>
      </c>
      <c r="DN261" s="1198" t="str">
        <f>IF($DL261="","",CONCATENATE(Names!$C$26,Names!$N$3,$DM261))</f>
        <v/>
      </c>
      <c r="DO261" s="1198" t="str">
        <f>IF($DL261="","",CONCATENATE(Names!$C$25,Names!$N$3,$DM261))</f>
        <v/>
      </c>
    </row>
    <row r="262" spans="1:119" s="89" customFormat="1">
      <c r="A262" s="108" t="s">
        <v>768</v>
      </c>
      <c r="B262" s="109"/>
      <c r="C262" s="88">
        <v>0</v>
      </c>
      <c r="D262" s="88"/>
      <c r="F262" s="89">
        <v>1</v>
      </c>
      <c r="G262" s="2">
        <f t="shared" si="143"/>
        <v>555.67170406598984</v>
      </c>
      <c r="H262" s="2">
        <f t="shared" si="144"/>
        <v>555.67170406598984</v>
      </c>
      <c r="I262" s="1225"/>
      <c r="J262" s="108"/>
      <c r="K262" s="92"/>
      <c r="L262" s="2" t="str">
        <f>IF(ISNUMBER(E262),VLOOKUP(C262,'TE,EHnames'!$B$4:$F$11,'TE,EHnames'!$C$2,FALSE),"")</f>
        <v/>
      </c>
      <c r="M262" s="2" t="str">
        <f>IF(ISNUMBER(E262),VLOOKUP(C262,'TE,EHnames'!$B$4:$F$11,'TE,EHnames'!$F$2,FALSE),"")</f>
        <v/>
      </c>
      <c r="O262" s="95" t="str">
        <f>IF(ISNUMBER(A262),ABS(H262-$Q$84),"")</f>
        <v/>
      </c>
      <c r="S262" s="89" t="str">
        <f>IFERROR(VLOOKUP(P262,Racks!$H$4:$M$30,6),"")</f>
        <v/>
      </c>
      <c r="V262" s="89">
        <f>COUNTIFS('Sec-Sub'!$K$4:$K$164,"&lt;="&amp;H262)</f>
        <v>144</v>
      </c>
      <c r="W262" s="89" t="str">
        <f>VLOOKUP(V262,'Sec-Sub'!$A$4:$C$164,2,FALSE)</f>
        <v>A2T</v>
      </c>
      <c r="X262" s="89" t="str">
        <f>VLOOKUP(V262,'Sec-Sub'!$A$4:$C$164,3,FALSE)</f>
        <v>060</v>
      </c>
      <c r="Y262" s="89" t="str">
        <f>CONCATENATE(X262,Names!$I$3)</f>
        <v>060PRL</v>
      </c>
      <c r="Z262" s="88"/>
      <c r="AA262" s="93"/>
      <c r="AC262" s="110"/>
      <c r="AD262" s="666"/>
      <c r="AE262" s="111"/>
      <c r="AI262" s="1266" t="str">
        <f>IF(ISNUMBER(R262),CONCATENATE(Names!$C$3,R262),"")</f>
        <v/>
      </c>
      <c r="AK262" s="89" t="str">
        <f t="shared" si="129"/>
        <v/>
      </c>
      <c r="AL262" s="89" t="str">
        <f t="shared" si="131"/>
        <v/>
      </c>
      <c r="AM262" s="89" t="str">
        <f t="shared" si="132"/>
        <v/>
      </c>
      <c r="AN262" s="89" t="str">
        <f t="shared" si="133"/>
        <v/>
      </c>
      <c r="AO262" s="89" t="str">
        <f t="shared" si="134"/>
        <v/>
      </c>
      <c r="AP262" s="89" t="str">
        <f>IF(ISNUMBER(E262),CONCATENATE(Names!$C$5,Names!$N$3,AO262),"")</f>
        <v/>
      </c>
      <c r="AQ262" s="89" t="str">
        <f>IF(ISNUMBER(E262),CONCATENATE(Names!$D$5,AO262),"")</f>
        <v/>
      </c>
      <c r="AR262" s="89" t="str">
        <f>IF(ISNUMBER(E262),CONCATENATE(Names!$C$10,Names!$N$3,AQ262),"")</f>
        <v/>
      </c>
      <c r="AS262" s="89" t="str">
        <f>IF(ISNUMBER(E262),CONCATENATE(Names!$C$11,Names!$N$3,AQ262),"")</f>
        <v/>
      </c>
      <c r="AU262" s="95" t="str">
        <f t="shared" si="130"/>
        <v/>
      </c>
      <c r="AV262" s="89" t="str">
        <f t="shared" si="135"/>
        <v/>
      </c>
      <c r="AW262" s="89" t="str">
        <f t="shared" si="136"/>
        <v/>
      </c>
      <c r="AX262" s="89" t="str">
        <f t="shared" si="137"/>
        <v/>
      </c>
      <c r="AY262" s="89" t="str">
        <f t="shared" si="138"/>
        <v/>
      </c>
      <c r="AZ262" s="89" t="str">
        <f>IF(ISNUMBER(A262),CONCATENATE(Names!$C$6,Names!$N$3,AU262,A262),"")</f>
        <v/>
      </c>
      <c r="BA262" s="89" t="str">
        <f>IF(ISNUMBER(A262),CONCATENATE(Names!$C$7,Names!$N$3,AU262,A262),"")</f>
        <v/>
      </c>
      <c r="BB262" s="89" t="str">
        <f>IF(ISNUMBER(A262),CONCATENATE(Names!$C$8,Names!$N$3,AU262,A262),"")</f>
        <v/>
      </c>
      <c r="BC262" s="89" t="str">
        <f>IF(ISNUMBER(A262),CONCATENATE(Names!$D$6,AY262),"")</f>
        <v/>
      </c>
      <c r="BD262" s="89" t="str">
        <f>IF(ISNUMBER(A262),CONCATENATE(Names!$C$10,Names!$N$3,BC262),"")</f>
        <v/>
      </c>
      <c r="BE262" s="89" t="str">
        <f>IF(ISNUMBER(A262),CONCATENATE(Names!$C$11,Names!$N$3,BC262),"")</f>
        <v/>
      </c>
      <c r="BF262" s="89" t="str">
        <f>IF(ISNUMBER(A262),CONCATENATE(Names!$D$7,AY262),"")</f>
        <v/>
      </c>
      <c r="BG262" s="89" t="str">
        <f>IF(ISNUMBER(A262),CONCATENATE(Names!$C$10,Names!$N$3,BF262),"")</f>
        <v/>
      </c>
      <c r="BH262" s="89" t="str">
        <f>IF(ISNUMBER(A262),CONCATENATE(Names!$C$11,Names!$N$3,BF262),"")</f>
        <v/>
      </c>
      <c r="BI262" s="89" t="str">
        <f>IF(ISNUMBER(A262),CONCATENATE(Names!$C$12,Names!$N$3,BC262),"")</f>
        <v/>
      </c>
      <c r="BK262" s="89" t="str">
        <f>IF(ISNUMBER(A262),CONCATENATE(Names!$C$9,Names!$N$3,AY262),"")</f>
        <v/>
      </c>
      <c r="BT262" s="112">
        <f>COUNTIFS($BW$5:BW262,"&lt;&gt;"&amp;"")</f>
        <v>58</v>
      </c>
      <c r="BU262" s="113" t="str">
        <f t="shared" si="124"/>
        <v>A2T</v>
      </c>
      <c r="BV262" s="113" t="str">
        <f t="shared" si="125"/>
        <v>060PRL</v>
      </c>
      <c r="BW262" s="113" t="str">
        <f>Names!$C$11</f>
        <v>PRLTE</v>
      </c>
      <c r="BX262" s="89" t="str">
        <f>CONCATENATE(Names!$D$14,$BX$260)</f>
        <v>G008</v>
      </c>
      <c r="BY262" s="89" t="str">
        <f>IF($BW262="","",CONCATENATE($BW262,Names!$N$3,$BX262))</f>
        <v>PRLTE-G008</v>
      </c>
      <c r="CA262" s="95" t="str">
        <f>IF(ISNUMBER(A262),CONCATENATE(W262,Names!$H$3,Y262,Names!$J$3,Names!$K$3,Names!$L$3,BK262),"")</f>
        <v/>
      </c>
      <c r="CB262" s="95"/>
      <c r="CC262" s="95" t="str">
        <f>IF($BW262="","",CONCATENATE(W262,Names!$H$3,Y262,Names!$J$3,Names!$K$3,Names!$L$3,$BW262,Names!$N$3,$BX262))</f>
        <v>A2T-060PRL:RFS-PRLTE-G008</v>
      </c>
      <c r="CF262" s="13" t="str">
        <f>IF(ISNUMBER($A262),CONCATENATE($BK262,Names!$P$3,Dev!$DA$130),"")</f>
        <v/>
      </c>
      <c r="CG262" s="13" t="str">
        <f>IF(ISNUMBER($A262),CONCATENATE($BK262,Names!$P$3,Dev!$DD$130),"")</f>
        <v/>
      </c>
      <c r="CH262" s="13" t="str">
        <f>IF(ISNUMBER($A262),CONCATENATE($BK262,Names!$P$3,Dev!$DG$130),"")</f>
        <v/>
      </c>
      <c r="CI262" s="13" t="str">
        <f>IF(ISNUMBER($A262),CONCATENATE($BK262,Names!$P$3,Dev!$DK$130),"")</f>
        <v/>
      </c>
      <c r="CJ262" s="13" t="str">
        <f>IF(ISNUMBER($A262),CONCATENATE($BK262,Names!$P$3,Dev!$DN$130),"")</f>
        <v/>
      </c>
      <c r="CK262" s="13" t="str">
        <f>IF(ISNUMBER($A262),CONCATENATE($BK262,Names!$P$3,Dev!$DQ$130),"")</f>
        <v/>
      </c>
      <c r="CL262" s="13"/>
      <c r="CM262" s="13" t="str">
        <f>""</f>
        <v/>
      </c>
      <c r="CN262" s="13" t="str">
        <f>IF(ISNUMBER($A262),CONCATENATE($BB262,Names!$P$3,Dev!$CZ$48),"")</f>
        <v/>
      </c>
      <c r="CO262" s="13" t="str">
        <f>IF(ISNUMBER($A262),CONCATENATE($BB262,Names!$P$3,Dev!$DF$48),"")</f>
        <v/>
      </c>
      <c r="CP262" s="13" t="str">
        <f>IF(ISNUMBER($A262),CONCATENATE($BB262,Names!$P$3,Dev!$DI$48),"")</f>
        <v/>
      </c>
      <c r="CQ262" s="13" t="str">
        <f>IF(ISNUMBER($A262),CONCATENATE($BB262,Names!$P$3,Dev!$DM$48),"")</f>
        <v/>
      </c>
      <c r="CR262" s="13" t="str">
        <f>IF(ISNUMBER($A262),CONCATENATE($BB262,Names!$P$3,Dev!$DV$48),"")</f>
        <v/>
      </c>
      <c r="CS262" s="13" t="str">
        <f>IF(ISNUMBER($A262),CONCATENATE($BB262,Names!$P$3,Dev!$DZ$48),"")</f>
        <v/>
      </c>
      <c r="CT262" s="13" t="str">
        <f>IF(ISNUMBER($A262),CONCATENATE($BB262,Names!$P$3,Dev!$EI$48),"")</f>
        <v/>
      </c>
      <c r="CU262" s="13" t="str">
        <f>IF(ISNUMBER($A262),CONCATENATE($BB262,Names!$P$3,Dev!$FZ$48),"")</f>
        <v/>
      </c>
      <c r="CV262" s="13" t="str">
        <f>IF(ISNUMBER($A262),CONCATENATE($BB262,Names!$P$3,Dev!$GI$48),"")</f>
        <v/>
      </c>
      <c r="CW262" s="13" t="str">
        <f>IF(ISNUMBER($A262),CONCATENATE($BB262,Names!$P$3,Dev!$GM$48),"")</f>
        <v/>
      </c>
      <c r="CX262" s="13"/>
      <c r="CY262" s="13" t="str">
        <f>IF(ISNUMBER($A262),CONCATENATE($BB262,Names!$P$3,Dev!$EM$48),"")</f>
        <v/>
      </c>
      <c r="CZ262" s="13" t="str">
        <f>IF(ISNUMBER($A262),CONCATENATE($BB262,Names!$P$3,Dev!$EV$48),"")</f>
        <v/>
      </c>
      <c r="DA262" s="13" t="str">
        <f>IF(ISNUMBER($A262),CONCATENATE($BB262,Names!$P$3,Dev!$EZ$48),"")</f>
        <v/>
      </c>
      <c r="DB262" s="13" t="str">
        <f>IF(ISNUMBER($A262),CONCATENATE($BB262,Names!$P$3,Dev!$FI$48),"")</f>
        <v/>
      </c>
      <c r="DC262" s="13" t="str">
        <f>IF(ISNUMBER($A262),CONCATENATE($BB262,Names!$P$3,Dev!$FM$48),"")</f>
        <v/>
      </c>
      <c r="DD262" s="13" t="str">
        <f>IF(ISNUMBER($A262),CONCATENATE($BB262,Names!$P$3,Dev!$FV$48),"")</f>
        <v/>
      </c>
      <c r="DE262" s="13" t="str">
        <f>IF(ISNUMBER($A262),CONCATENATE($BB262,Names!$P$3,Dev!$GP$48),"")</f>
        <v/>
      </c>
      <c r="DI262" s="105">
        <f>COUNTIFS($DL$5:DL262,"&lt;&gt;"&amp;"")</f>
        <v>26</v>
      </c>
      <c r="DJ262" s="1198" t="str">
        <f t="shared" si="146"/>
        <v/>
      </c>
      <c r="DK262" s="1198" t="str">
        <f t="shared" si="147"/>
        <v/>
      </c>
      <c r="DL262" s="1198"/>
      <c r="DM262" s="1198" t="str">
        <f>IF($DL262="","",_xlfn.CONCAT(Names!$D$5,$AO262))</f>
        <v/>
      </c>
      <c r="DN262" s="1198" t="str">
        <f>IF($DL262="","",CONCATENATE(Names!$C$26,Names!$N$3,$DM262))</f>
        <v/>
      </c>
      <c r="DO262" s="1198" t="str">
        <f>IF($DL262="","",CONCATENATE(Names!$C$25,Names!$N$3,$DM262))</f>
        <v/>
      </c>
    </row>
    <row r="263" spans="1:119" s="78" customFormat="1">
      <c r="A263" s="96" t="str">
        <f>Names!$B$13</f>
        <v>Adapter N-7/16</v>
      </c>
      <c r="B263" s="77"/>
      <c r="C263" s="99">
        <f>$C$6</f>
        <v>8.7999999999999995E-2</v>
      </c>
      <c r="D263" s="77"/>
      <c r="F263" s="78">
        <v>1</v>
      </c>
      <c r="G263" s="2">
        <f t="shared" si="143"/>
        <v>555.67170406598984</v>
      </c>
      <c r="H263" s="2">
        <f t="shared" si="144"/>
        <v>555.71570406598983</v>
      </c>
      <c r="I263" s="1225"/>
      <c r="J263" s="80"/>
      <c r="K263" s="81"/>
      <c r="L263" s="2" t="str">
        <f>IF(ISNUMBER(E263),VLOOKUP(C263,'TE,EHnames'!$B$4:$F$11,'TE,EHnames'!$C$2,FALSE),"")</f>
        <v/>
      </c>
      <c r="M263" s="2" t="str">
        <f>IF(ISNUMBER(E263),VLOOKUP(C263,'TE,EHnames'!$B$4:$F$11,'TE,EHnames'!$F$2,FALSE),"")</f>
        <v/>
      </c>
      <c r="O263" s="98" t="str">
        <f>IF(ISNUMBER(A263),ABS(H263-$Q$207),"")</f>
        <v/>
      </c>
      <c r="S263" s="78" t="str">
        <f>IFERROR(VLOOKUP(P263,Racks!$H$4:$M$30,6),"")</f>
        <v/>
      </c>
      <c r="V263" s="78">
        <f>COUNTIFS('Sec-Sub'!$K$4:$K$164,"&lt;="&amp;H263)</f>
        <v>144</v>
      </c>
      <c r="W263" s="78" t="str">
        <f>VLOOKUP(V263,'Sec-Sub'!$A$4:$C$164,2,FALSE)</f>
        <v>A2T</v>
      </c>
      <c r="X263" s="78" t="str">
        <f>VLOOKUP(V263,'Sec-Sub'!$A$4:$C$164,3,FALSE)</f>
        <v>060</v>
      </c>
      <c r="Y263" s="78" t="str">
        <f>CONCATENATE(X263,Names!$I$3)</f>
        <v>060PRL</v>
      </c>
      <c r="Z263" s="77"/>
      <c r="AA263" s="82"/>
      <c r="AC263" s="97"/>
      <c r="AD263" s="668"/>
      <c r="AE263" s="669"/>
      <c r="AI263" s="1266" t="str">
        <f>IF(ISNUMBER(R263),CONCATENATE(Names!$C$3,R263),"")</f>
        <v/>
      </c>
      <c r="AK263" s="78" t="str">
        <f t="shared" si="129"/>
        <v/>
      </c>
      <c r="AL263" s="78" t="str">
        <f t="shared" si="131"/>
        <v/>
      </c>
      <c r="AM263" s="78" t="str">
        <f t="shared" si="132"/>
        <v/>
      </c>
      <c r="AN263" s="78" t="str">
        <f t="shared" si="133"/>
        <v/>
      </c>
      <c r="AO263" s="78" t="str">
        <f t="shared" si="134"/>
        <v/>
      </c>
      <c r="AP263" s="78" t="str">
        <f>IF(ISNUMBER(E263),CONCATENATE(Names!$C$5,Names!$N$3,AO263),"")</f>
        <v/>
      </c>
      <c r="AQ263" s="78" t="str">
        <f>IF(ISNUMBER(E263),CONCATENATE(Names!$D$5,AO263),"")</f>
        <v/>
      </c>
      <c r="AR263" s="78" t="str">
        <f>IF(ISNUMBER(E263),CONCATENATE(Names!$C$10,Names!$N$3,AQ263),"")</f>
        <v/>
      </c>
      <c r="AS263" s="78" t="str">
        <f>IF(ISNUMBER(E263),CONCATENATE(Names!$C$11,Names!$N$3,AQ263),"")</f>
        <v/>
      </c>
      <c r="AU263" s="98" t="str">
        <f t="shared" si="130"/>
        <v/>
      </c>
      <c r="AV263" s="78" t="str">
        <f t="shared" si="135"/>
        <v/>
      </c>
      <c r="AW263" s="78" t="str">
        <f t="shared" si="136"/>
        <v/>
      </c>
      <c r="AX263" s="78" t="str">
        <f t="shared" si="137"/>
        <v/>
      </c>
      <c r="AY263" s="78" t="str">
        <f t="shared" si="138"/>
        <v/>
      </c>
      <c r="AZ263" s="78" t="str">
        <f>IF(ISNUMBER(A263),CONCATENATE(Names!$C$6,Names!$N$3,AU263,A263),"")</f>
        <v/>
      </c>
      <c r="BA263" s="78" t="str">
        <f>IF(ISNUMBER(A263),CONCATENATE(Names!$C$7,Names!$N$3,AU263,A263),"")</f>
        <v/>
      </c>
      <c r="BB263" s="78" t="str">
        <f>IF(ISNUMBER(A263),CONCATENATE(Names!$C$8,Names!$N$3,AU263,A263),"")</f>
        <v/>
      </c>
      <c r="BC263" s="78" t="str">
        <f>IF(ISNUMBER(A263),CONCATENATE(Names!$D$6,AY263),"")</f>
        <v/>
      </c>
      <c r="BD263" s="78" t="str">
        <f>IF(ISNUMBER(A263),CONCATENATE(Names!$C$10,Names!$N$3,BC263),"")</f>
        <v/>
      </c>
      <c r="BE263" s="78" t="str">
        <f>IF(ISNUMBER(A263),CONCATENATE(Names!$C$11,Names!$N$3,BC263),"")</f>
        <v/>
      </c>
      <c r="BF263" s="78" t="str">
        <f>IF(ISNUMBER(A263),CONCATENATE(Names!$D$7,AY263),"")</f>
        <v/>
      </c>
      <c r="BG263" s="78" t="str">
        <f>IF(ISNUMBER(A263),CONCATENATE(Names!$C$10,Names!$N$3,BF263),"")</f>
        <v/>
      </c>
      <c r="BH263" s="78" t="str">
        <f>IF(ISNUMBER(A263),CONCATENATE(Names!$C$11,Names!$N$3,BF263),"")</f>
        <v/>
      </c>
      <c r="BI263" s="78" t="str">
        <f>IF(ISNUMBER(A263),CONCATENATE(Names!$C$12,Names!$N$3,BC263),"")</f>
        <v/>
      </c>
      <c r="BJ263" s="78" t="str">
        <f>IF(ISNUMBER(A263),CONCATENATE(Names!$C$24,Names!$N$3,AY263),"")</f>
        <v/>
      </c>
      <c r="BK263" s="78" t="str">
        <f>IF(ISNUMBER(A263),CONCATENATE(Names!$C$9,Names!$N$3,AY263),"")</f>
        <v/>
      </c>
      <c r="BT263" s="114">
        <f>COUNTIFS($BW$5:BW263,"&lt;&gt;"&amp;"")</f>
        <v>59</v>
      </c>
      <c r="BU263" s="115" t="str">
        <f t="shared" si="124"/>
        <v>A2T</v>
      </c>
      <c r="BV263" s="115" t="str">
        <f t="shared" si="125"/>
        <v>060PRL</v>
      </c>
      <c r="BW263" s="115" t="str">
        <f>Names!$C$13</f>
        <v>PRLAd</v>
      </c>
      <c r="BX263" s="78" t="str">
        <f>CONCATENATE(Names!$D$14,$BX$260)</f>
        <v>G008</v>
      </c>
      <c r="BY263" s="78" t="str">
        <f>IF($BW263="","",CONCATENATE($BW263,Names!$N$3,$BX263))</f>
        <v>PRLAd-G008</v>
      </c>
      <c r="CA263" s="98" t="str">
        <f>IF(ISNUMBER(A263),CONCATENATE(W263,Names!$H$3,Y263,Names!$J$3,Names!$K$3,Names!$L$3,BK263),"")</f>
        <v/>
      </c>
      <c r="CB263" s="98" t="str">
        <f>IF(ISNUMBER(A263),CONCATENATE(W263,Names!$H$3,Y263,Names!$J$3,Names!$K$3,Names!$L$3,BB263),"")</f>
        <v/>
      </c>
      <c r="CC263" s="98" t="str">
        <f>IF($BW263="","",CONCATENATE(W263,Names!$H$3,Y263,Names!$J$3,Names!$K$3,Names!$L$3,$BW263,Names!$N$3,$BX263))</f>
        <v>A2T-060PRL:RFS-PRLAd-G008</v>
      </c>
      <c r="CF263" s="13" t="str">
        <f>IF(ISNUMBER($A263),CONCATENATE($BK263,Names!$P$3,Dev!$DA$130),"")</f>
        <v/>
      </c>
      <c r="CG263" s="13" t="str">
        <f>IF(ISNUMBER($A263),CONCATENATE($BK263,Names!$P$3,Dev!$DD$130),"")</f>
        <v/>
      </c>
      <c r="CH263" s="13" t="str">
        <f>IF(ISNUMBER($A263),CONCATENATE($BK263,Names!$P$3,Dev!$DG$130),"")</f>
        <v/>
      </c>
      <c r="CI263" s="13" t="str">
        <f>IF(ISNUMBER($A263),CONCATENATE($BK263,Names!$P$3,Dev!$DK$130),"")</f>
        <v/>
      </c>
      <c r="CJ263" s="13" t="str">
        <f>IF(ISNUMBER($A263),CONCATENATE($BK263,Names!$P$3,Dev!$DN$130),"")</f>
        <v/>
      </c>
      <c r="CK263" s="13" t="str">
        <f>IF(ISNUMBER($A263),CONCATENATE($BK263,Names!$P$3,Dev!$DQ$130),"")</f>
        <v/>
      </c>
      <c r="CL263" s="13"/>
      <c r="CM263" s="13" t="str">
        <f>""</f>
        <v/>
      </c>
      <c r="CN263" s="13" t="str">
        <f>IF(ISNUMBER($A263),CONCATENATE($BB263,Names!$P$3,Dev!$CZ$48),"")</f>
        <v/>
      </c>
      <c r="CO263" s="13" t="str">
        <f>IF(ISNUMBER($A263),CONCATENATE($BB263,Names!$P$3,Dev!$DF$48),"")</f>
        <v/>
      </c>
      <c r="CP263" s="13" t="str">
        <f>IF(ISNUMBER($A263),CONCATENATE($BB263,Names!$P$3,Dev!$DI$48),"")</f>
        <v/>
      </c>
      <c r="CQ263" s="13" t="str">
        <f>IF(ISNUMBER($A263),CONCATENATE($BB263,Names!$P$3,Dev!$DM$48),"")</f>
        <v/>
      </c>
      <c r="CR263" s="13" t="str">
        <f>IF(ISNUMBER($A263),CONCATENATE($BB263,Names!$P$3,Dev!$DV$48),"")</f>
        <v/>
      </c>
      <c r="CS263" s="13" t="str">
        <f>IF(ISNUMBER($A263),CONCATENATE($BB263,Names!$P$3,Dev!$DZ$48),"")</f>
        <v/>
      </c>
      <c r="CT263" s="13" t="str">
        <f>IF(ISNUMBER($A263),CONCATENATE($BB263,Names!$P$3,Dev!$EI$48),"")</f>
        <v/>
      </c>
      <c r="CU263" s="13" t="str">
        <f>IF(ISNUMBER($A263),CONCATENATE($BB263,Names!$P$3,Dev!$FZ$48),"")</f>
        <v/>
      </c>
      <c r="CV263" s="13" t="str">
        <f>IF(ISNUMBER($A263),CONCATENATE($BB263,Names!$P$3,Dev!$GI$48),"")</f>
        <v/>
      </c>
      <c r="CW263" s="13" t="str">
        <f>IF(ISNUMBER($A263),CONCATENATE($BB263,Names!$P$3,Dev!$GM$48),"")</f>
        <v/>
      </c>
      <c r="CX263" s="13"/>
      <c r="CY263" s="13" t="str">
        <f>IF(ISNUMBER($A263),CONCATENATE($BB263,Names!$P$3,Dev!$EM$48),"")</f>
        <v/>
      </c>
      <c r="CZ263" s="13" t="str">
        <f>IF(ISNUMBER($A263),CONCATENATE($BB263,Names!$P$3,Dev!$EV$48),"")</f>
        <v/>
      </c>
      <c r="DA263" s="13" t="str">
        <f>IF(ISNUMBER($A263),CONCATENATE($BB263,Names!$P$3,Dev!$EZ$48),"")</f>
        <v/>
      </c>
      <c r="DB263" s="13" t="str">
        <f>IF(ISNUMBER($A263),CONCATENATE($BB263,Names!$P$3,Dev!$FI$48),"")</f>
        <v/>
      </c>
      <c r="DC263" s="13" t="str">
        <f>IF(ISNUMBER($A263),CONCATENATE($BB263,Names!$P$3,Dev!$FM$48),"")</f>
        <v/>
      </c>
      <c r="DD263" s="13" t="str">
        <f>IF(ISNUMBER($A263),CONCATENATE($BB263,Names!$P$3,Dev!$FV$48),"")</f>
        <v/>
      </c>
      <c r="DE263" s="13" t="str">
        <f>IF(ISNUMBER($A263),CONCATENATE($BB263,Names!$P$3,Dev!$GP$48),"")</f>
        <v/>
      </c>
      <c r="DI263" s="105">
        <f>COUNTIFS($DL$5:DL263,"&lt;&gt;"&amp;"")</f>
        <v>26</v>
      </c>
      <c r="DJ263" s="1198" t="str">
        <f t="shared" si="146"/>
        <v/>
      </c>
      <c r="DK263" s="1198" t="str">
        <f t="shared" si="147"/>
        <v/>
      </c>
      <c r="DL263" s="1198"/>
      <c r="DM263" s="1198" t="str">
        <f>IF($DL263="","",_xlfn.CONCAT(Names!$D$5,$AO263))</f>
        <v/>
      </c>
      <c r="DN263" s="1198" t="str">
        <f>IF($DL263="","",CONCATENATE(Names!$C$26,Names!$N$3,$DM263))</f>
        <v/>
      </c>
      <c r="DO263" s="1198" t="str">
        <f>IF($DL263="","",CONCATENATE(Names!$C$25,Names!$N$3,$DM263))</f>
        <v/>
      </c>
    </row>
    <row r="264" spans="1:119">
      <c r="A264" s="1"/>
      <c r="C264" s="70"/>
      <c r="G264" s="2">
        <f t="shared" si="143"/>
        <v>555.75970406598981</v>
      </c>
      <c r="H264" s="2">
        <f t="shared" si="144"/>
        <v>555.75970406598981</v>
      </c>
      <c r="J264" s="38"/>
      <c r="K264" s="58"/>
      <c r="L264" s="2" t="str">
        <f>IF(ISNUMBER(E264),VLOOKUP(C264,'TE,EHnames'!$B$4:$F$11,'TE,EHnames'!$C$2,FALSE),"")</f>
        <v/>
      </c>
      <c r="M264" s="2" t="str">
        <f>IF(ISNUMBER(E264),VLOOKUP(C264,'TE,EHnames'!$B$4:$F$11,'TE,EHnames'!$F$2,FALSE),"")</f>
        <v/>
      </c>
      <c r="O264" s="13" t="str">
        <f>IF(ISNUMBER(A264),ABS(H264-$Q$207),"")</f>
        <v/>
      </c>
      <c r="S264" t="str">
        <f>IFERROR(VLOOKUP(P264,Racks!$H$4:$M$30,6),"")</f>
        <v/>
      </c>
      <c r="V264" s="54">
        <f>COUNTIFS('Sec-Sub'!$K$4:$K$164,"&lt;="&amp;H264)</f>
        <v>144</v>
      </c>
      <c r="W264" s="54" t="str">
        <f>VLOOKUP(V264,'Sec-Sub'!$A$4:$C$164,2,FALSE)</f>
        <v>A2T</v>
      </c>
      <c r="X264" s="54" t="str">
        <f>VLOOKUP(V264,'Sec-Sub'!$A$4:$C$164,3,FALSE)</f>
        <v>060</v>
      </c>
      <c r="Y264" s="54" t="str">
        <f>CONCATENATE(X264,Names!$I$3)</f>
        <v>060PRL</v>
      </c>
      <c r="AD264" s="670"/>
      <c r="AE264" s="660"/>
      <c r="AI264" s="1266" t="str">
        <f>IF(ISNUMBER(R264),CONCATENATE(Names!$C$3,R264),"")</f>
        <v/>
      </c>
      <c r="AK264" t="str">
        <f t="shared" si="129"/>
        <v/>
      </c>
      <c r="AL264" t="str">
        <f t="shared" si="131"/>
        <v/>
      </c>
      <c r="AM264" t="str">
        <f t="shared" si="132"/>
        <v/>
      </c>
      <c r="AN264" t="str">
        <f t="shared" si="133"/>
        <v/>
      </c>
      <c r="AO264" t="str">
        <f t="shared" si="134"/>
        <v/>
      </c>
      <c r="AP264" t="str">
        <f>IF(ISNUMBER(E264),CONCATENATE(Names!$C$5,Names!$N$3,AO264),"")</f>
        <v/>
      </c>
      <c r="AQ264" t="str">
        <f>IF(ISNUMBER(E264),CONCATENATE(Names!$D$5,AO264),"")</f>
        <v/>
      </c>
      <c r="AR264" t="str">
        <f>IF(ISNUMBER(E264),CONCATENATE(Names!$C$10,Names!$N$3,AQ264),"")</f>
        <v/>
      </c>
      <c r="AS264" t="str">
        <f>IF(ISNUMBER(E264),CONCATENATE(Names!$C$11,Names!$N$3,AQ264),"")</f>
        <v/>
      </c>
      <c r="AU264" s="13" t="str">
        <f t="shared" si="130"/>
        <v/>
      </c>
      <c r="AV264" t="str">
        <f t="shared" si="135"/>
        <v/>
      </c>
      <c r="AW264" t="str">
        <f t="shared" si="136"/>
        <v/>
      </c>
      <c r="AX264" t="str">
        <f t="shared" si="137"/>
        <v/>
      </c>
      <c r="AY264" t="str">
        <f t="shared" si="138"/>
        <v/>
      </c>
      <c r="AZ264" t="str">
        <f>IF(ISNUMBER(A264),CONCATENATE(Names!$C$6,Names!$N$3,AU264,A264),"")</f>
        <v/>
      </c>
      <c r="BA264" t="str">
        <f>IF(ISNUMBER(A264),CONCATENATE(Names!$C$7,Names!$N$3,AU264,A264),"")</f>
        <v/>
      </c>
      <c r="BB264" t="str">
        <f>IF(ISNUMBER(A264),CONCATENATE(Names!$C$8,Names!$N$3,AU264,A264),"")</f>
        <v/>
      </c>
      <c r="BC264" t="str">
        <f>IF(ISNUMBER(A264),CONCATENATE(Names!$D$6,AY264),"")</f>
        <v/>
      </c>
      <c r="BD264" t="str">
        <f>IF(ISNUMBER(A264),CONCATENATE(Names!$C$10,Names!$N$3,BC264),"")</f>
        <v/>
      </c>
      <c r="BE264" t="str">
        <f>IF(ISNUMBER(A264),CONCATENATE(Names!$C$11,Names!$N$3,BC264),"")</f>
        <v/>
      </c>
      <c r="BF264" t="str">
        <f>IF(ISNUMBER(A264),CONCATENATE(Names!$D$7,AY264),"")</f>
        <v/>
      </c>
      <c r="BG264" t="str">
        <f>IF(ISNUMBER(A264),CONCATENATE(Names!$C$10,Names!$N$3,BF264),"")</f>
        <v/>
      </c>
      <c r="BH264" t="str">
        <f>IF(ISNUMBER(A264),CONCATENATE(Names!$C$11,Names!$N$3,BF264),"")</f>
        <v/>
      </c>
      <c r="BI264" t="str">
        <f>IF(ISNUMBER(A264),CONCATENATE(Names!$C$12,Names!$N$3,BC264),"")</f>
        <v/>
      </c>
      <c r="BJ264" t="str">
        <f>IF(ISNUMBER(A264),CONCATENATE(Names!$C$24,Names!$N$3,AY264),"")</f>
        <v/>
      </c>
      <c r="BK264" t="str">
        <f>IF(ISNUMBER(A264),CONCATENATE(Names!$C$9,Names!$N$3,AY264),"")</f>
        <v/>
      </c>
      <c r="BS264" s="157"/>
      <c r="BT264" s="105">
        <f>COUNTIFS($BW$5:BW264,"&lt;&gt;"&amp;"")</f>
        <v>59</v>
      </c>
      <c r="BU264" s="103" t="str">
        <f t="shared" si="124"/>
        <v/>
      </c>
      <c r="BV264" s="103" t="str">
        <f t="shared" si="125"/>
        <v/>
      </c>
      <c r="BW264" s="103"/>
      <c r="BY264" t="str">
        <f>IF($BW264="","",CONCATENATE($BW264,Names!$N$3,$BX264))</f>
        <v/>
      </c>
      <c r="BZ264" s="157"/>
      <c r="CA264" s="13" t="str">
        <f>IF(ISNUMBER(A264),CONCATENATE(W264,Names!$H$3,Y264,Names!$J$3,Names!$K$3,Names!$L$3,BK264),"")</f>
        <v/>
      </c>
      <c r="CB264" s="13" t="str">
        <f>IF(ISNUMBER(A264),CONCATENATE(W264,Names!$H$3,Y264,Names!$J$3,Names!$K$3,Names!$L$3,BB264),"")</f>
        <v/>
      </c>
      <c r="CC264" s="13" t="str">
        <f>IF($BW264="","",CONCATENATE(W264,Names!$H$3,Y264,Names!$J$3,Names!$K$3,Names!$L$3,$BW264,Names!$N$3,$BX264))</f>
        <v/>
      </c>
      <c r="CF264" s="13" t="str">
        <f>IF(ISNUMBER($A264),CONCATENATE($BK264,Names!$P$3,Dev!$DA$130),"")</f>
        <v/>
      </c>
      <c r="CG264" s="13" t="str">
        <f>IF(ISNUMBER($A264),CONCATENATE($BK264,Names!$P$3,Dev!$DD$130),"")</f>
        <v/>
      </c>
      <c r="CH264" s="13" t="str">
        <f>IF(ISNUMBER($A264),CONCATENATE($BK264,Names!$P$3,Dev!$DG$130),"")</f>
        <v/>
      </c>
      <c r="CI264" s="13" t="str">
        <f>IF(ISNUMBER($A264),CONCATENATE($BK264,Names!$P$3,Dev!$DK$130),"")</f>
        <v/>
      </c>
      <c r="CJ264" s="13" t="str">
        <f>IF(ISNUMBER($A264),CONCATENATE($BK264,Names!$P$3,Dev!$DN$130),"")</f>
        <v/>
      </c>
      <c r="CK264" s="13" t="str">
        <f>IF(ISNUMBER($A264),CONCATENATE($BK264,Names!$P$3,Dev!$DQ$130),"")</f>
        <v/>
      </c>
      <c r="CL264" s="13"/>
      <c r="CM264" s="13" t="str">
        <f>""</f>
        <v/>
      </c>
      <c r="CN264" s="13" t="str">
        <f>IF(ISNUMBER($A264),CONCATENATE($BB264,Names!$P$3,Dev!$CZ$48),"")</f>
        <v/>
      </c>
      <c r="CO264" s="13" t="str">
        <f>IF(ISNUMBER($A264),CONCATENATE($BB264,Names!$P$3,Dev!$DF$48),"")</f>
        <v/>
      </c>
      <c r="CP264" s="13" t="str">
        <f>IF(ISNUMBER($A264),CONCATENATE($BB264,Names!$P$3,Dev!$DI$48),"")</f>
        <v/>
      </c>
      <c r="CQ264" s="13" t="str">
        <f>IF(ISNUMBER($A264),CONCATENATE($BB264,Names!$P$3,Dev!$DM$48),"")</f>
        <v/>
      </c>
      <c r="CR264" s="13" t="str">
        <f>IF(ISNUMBER($A264),CONCATENATE($BB264,Names!$P$3,Dev!$DV$48),"")</f>
        <v/>
      </c>
      <c r="CS264" s="13" t="str">
        <f>IF(ISNUMBER($A264),CONCATENATE($BB264,Names!$P$3,Dev!$DZ$48),"")</f>
        <v/>
      </c>
      <c r="CT264" s="13" t="str">
        <f>IF(ISNUMBER($A264),CONCATENATE($BB264,Names!$P$3,Dev!$EI$48),"")</f>
        <v/>
      </c>
      <c r="CU264" s="13" t="str">
        <f>IF(ISNUMBER($A264),CONCATENATE($BB264,Names!$P$3,Dev!$FZ$48),"")</f>
        <v/>
      </c>
      <c r="CV264" s="13" t="str">
        <f>IF(ISNUMBER($A264),CONCATENATE($BB264,Names!$P$3,Dev!$GI$48),"")</f>
        <v/>
      </c>
      <c r="CW264" s="13" t="str">
        <f>IF(ISNUMBER($A264),CONCATENATE($BB264,Names!$P$3,Dev!$GM$48),"")</f>
        <v/>
      </c>
      <c r="CX264" s="13"/>
      <c r="CY264" s="13" t="str">
        <f>IF(ISNUMBER($A264),CONCATENATE($BB264,Names!$P$3,Dev!$EM$48),"")</f>
        <v/>
      </c>
      <c r="CZ264" s="13" t="str">
        <f>IF(ISNUMBER($A264),CONCATENATE($BB264,Names!$P$3,Dev!$EV$48),"")</f>
        <v/>
      </c>
      <c r="DA264" s="13" t="str">
        <f>IF(ISNUMBER($A264),CONCATENATE($BB264,Names!$P$3,Dev!$EZ$48),"")</f>
        <v/>
      </c>
      <c r="DB264" s="13" t="str">
        <f>IF(ISNUMBER($A264),CONCATENATE($BB264,Names!$P$3,Dev!$FI$48),"")</f>
        <v/>
      </c>
      <c r="DC264" s="13" t="str">
        <f>IF(ISNUMBER($A264),CONCATENATE($BB264,Names!$P$3,Dev!$FM$48),"")</f>
        <v/>
      </c>
      <c r="DD264" s="13" t="str">
        <f>IF(ISNUMBER($A264),CONCATENATE($BB264,Names!$P$3,Dev!$FV$48),"")</f>
        <v/>
      </c>
      <c r="DE264" s="13" t="str">
        <f>IF(ISNUMBER($A264),CONCATENATE($BB264,Names!$P$3,Dev!$GP$48),"")</f>
        <v/>
      </c>
      <c r="DI264" s="105">
        <f>COUNTIFS($DL$5:DL264,"&lt;&gt;"&amp;"")</f>
        <v>26</v>
      </c>
      <c r="DJ264" s="1198" t="str">
        <f t="shared" si="146"/>
        <v/>
      </c>
      <c r="DK264" s="1198" t="str">
        <f t="shared" si="147"/>
        <v/>
      </c>
      <c r="DL264" s="1198"/>
      <c r="DM264" s="1198" t="str">
        <f>IF($DL264="","",_xlfn.CONCAT(Names!$D$5,$AO264))</f>
        <v/>
      </c>
      <c r="DN264" s="1198" t="str">
        <f>IF($DL264="","",CONCATENATE(Names!$C$26,Names!$N$3,$DM264))</f>
        <v/>
      </c>
      <c r="DO264" s="1198" t="str">
        <f>IF($DL264="","",CONCATENATE(Names!$C$25,Names!$N$3,$DM264))</f>
        <v/>
      </c>
    </row>
    <row r="265" spans="1:119" s="144" customFormat="1">
      <c r="A265" s="144" t="s">
        <v>90</v>
      </c>
      <c r="B265" s="145"/>
      <c r="C265" s="146">
        <v>0.79</v>
      </c>
      <c r="D265" s="145">
        <v>50</v>
      </c>
      <c r="F265" s="144">
        <v>1</v>
      </c>
      <c r="G265" s="2">
        <f t="shared" si="143"/>
        <v>555.75970406598981</v>
      </c>
      <c r="H265" s="2">
        <f t="shared" si="144"/>
        <v>556.15470406598979</v>
      </c>
      <c r="I265" s="1235"/>
      <c r="J265" s="147"/>
      <c r="K265" s="148"/>
      <c r="L265" s="2" t="str">
        <f>IF(ISNUMBER(E265),VLOOKUP(C265,'TE,EHnames'!$B$4:$F$11,'TE,EHnames'!$C$2,FALSE),"")</f>
        <v/>
      </c>
      <c r="M265" s="2" t="str">
        <f>IF(ISNUMBER(E265),VLOOKUP(C265,'TE,EHnames'!$B$4:$F$11,'TE,EHnames'!$F$2,FALSE),"")</f>
        <v/>
      </c>
      <c r="O265" s="13" t="str">
        <f>IF(ISNUMBER(A265),ABS(H265-$Q$207),"")</f>
        <v/>
      </c>
      <c r="S265" t="str">
        <f>IFERROR(VLOOKUP(P265,Racks!$H$4:$M$30,6),"")</f>
        <v/>
      </c>
      <c r="V265" s="54">
        <f>COUNTIFS('Sec-Sub'!$K$4:$K$164,"&lt;="&amp;H265)</f>
        <v>146</v>
      </c>
      <c r="W265" s="54" t="str">
        <f>VLOOKUP(V265,'Sec-Sub'!$A$4:$C$164,2,FALSE)</f>
        <v>A2T</v>
      </c>
      <c r="X265" s="54" t="str">
        <f>VLOOKUP(V265,'Sec-Sub'!$A$4:$C$164,3,FALSE)</f>
        <v>070</v>
      </c>
      <c r="Y265" s="54" t="str">
        <f>CONCATENATE(X265,Names!$I$3)</f>
        <v>070PRL</v>
      </c>
      <c r="Z265" s="134"/>
      <c r="AA265" s="137"/>
      <c r="AC265" s="149"/>
      <c r="AD265" s="671">
        <v>1</v>
      </c>
      <c r="AE265" s="672"/>
      <c r="AI265" s="1266" t="str">
        <f>IF(ISNUMBER(R265),CONCATENATE(Names!$C$3,R265),"")</f>
        <v/>
      </c>
      <c r="AJ265" s="135"/>
      <c r="AK265" s="135" t="str">
        <f t="shared" ref="AK265:AK283" si="148">IF(ISNUMBER(E265), IF(E265&lt;10,"00", IF(E265&lt;100,"0", "")), "")</f>
        <v/>
      </c>
      <c r="AL265" s="135" t="str">
        <f t="shared" si="131"/>
        <v/>
      </c>
      <c r="AM265" s="135" t="str">
        <f t="shared" si="132"/>
        <v/>
      </c>
      <c r="AN265" s="135" t="str">
        <f t="shared" si="133"/>
        <v/>
      </c>
      <c r="AO265" s="135" t="str">
        <f t="shared" si="134"/>
        <v/>
      </c>
      <c r="AP265" s="135" t="str">
        <f>IF(ISNUMBER(E265),CONCATENATE(Names!$C$5,Names!$N$3,AO265),"")</f>
        <v/>
      </c>
      <c r="AQ265" s="135" t="str">
        <f>IF(ISNUMBER(E265),CONCATENATE(Names!$D$5,AO265),"")</f>
        <v/>
      </c>
      <c r="AR265" s="135" t="str">
        <f>IF(ISNUMBER(E265),CONCATENATE(Names!$C$10,Names!$N$3,AQ265),"")</f>
        <v/>
      </c>
      <c r="AS265" s="135" t="str">
        <f>IF(ISNUMBER(E265),CONCATENATE(Names!$C$11,Names!$N$3,AQ265),"")</f>
        <v/>
      </c>
      <c r="AT265" s="135"/>
      <c r="AU265" s="140" t="str">
        <f t="shared" ref="AU265:AU283" si="149">IF(ISNUMBER(A265), IF(A265&lt;10,"00", IF(A265&lt;100,"0", "")), "")</f>
        <v/>
      </c>
      <c r="AV265" s="135" t="str">
        <f t="shared" si="135"/>
        <v/>
      </c>
      <c r="AW265" s="135" t="str">
        <f t="shared" si="136"/>
        <v/>
      </c>
      <c r="AX265" s="135" t="str">
        <f t="shared" si="137"/>
        <v/>
      </c>
      <c r="AY265" s="135" t="str">
        <f t="shared" si="138"/>
        <v/>
      </c>
      <c r="AZ265" s="135" t="str">
        <f>IF(ISNUMBER(A265),CONCATENATE(Names!$C$6,Names!$N$3,AU265,A265),"")</f>
        <v/>
      </c>
      <c r="BA265" s="135" t="str">
        <f>IF(ISNUMBER(A265),CONCATENATE(Names!$C$7,Names!$N$3,AU265,A265),"")</f>
        <v/>
      </c>
      <c r="BB265" s="135" t="str">
        <f>IF(ISNUMBER(A265),CONCATENATE(Names!$C$8,Names!$N$3,AU265,A265),"")</f>
        <v/>
      </c>
      <c r="BC265" s="135" t="str">
        <f>IF(ISNUMBER(A265),CONCATENATE(Names!$D$6,AY265),"")</f>
        <v/>
      </c>
      <c r="BD265" s="135" t="str">
        <f>IF(ISNUMBER(A265),CONCATENATE(Names!$C$10,Names!$N$3,BC265),"")</f>
        <v/>
      </c>
      <c r="BE265" s="135" t="str">
        <f>IF(ISNUMBER(A265),CONCATENATE(Names!$C$11,Names!$N$3,BC265),"")</f>
        <v/>
      </c>
      <c r="BF265" s="135" t="str">
        <f>IF(ISNUMBER(A265),CONCATENATE(Names!$D$7,AY265),"")</f>
        <v/>
      </c>
      <c r="BG265" s="135" t="str">
        <f>IF(ISNUMBER(A265),CONCATENATE(Names!$C$10,Names!$N$3,BF265),"")</f>
        <v/>
      </c>
      <c r="BH265" s="135" t="str">
        <f>IF(ISNUMBER(A265),CONCATENATE(Names!$C$11,Names!$N$3,BF265),"")</f>
        <v/>
      </c>
      <c r="BI265" s="135" t="str">
        <f>IF(ISNUMBER(A265),CONCATENATE(Names!$C$12,Names!$N$3,BC265),"")</f>
        <v/>
      </c>
      <c r="BJ265" t="str">
        <f>IF(ISNUMBER(A265),CONCATENATE(Names!$C$24,Names!$N$3,AY265),"")</f>
        <v/>
      </c>
      <c r="BK265" t="str">
        <f>IF(ISNUMBER(A265),CONCATENATE(Names!$C$9,Names!$N$3,AY265),"")</f>
        <v/>
      </c>
      <c r="BL265" s="135"/>
      <c r="BM265" s="135"/>
      <c r="BN265" s="135"/>
      <c r="BO265" s="135"/>
      <c r="BP265" s="135"/>
      <c r="BQ265" s="135"/>
      <c r="BR265" s="135"/>
      <c r="BS265" s="157"/>
      <c r="BT265" s="141">
        <f>COUNTIFS($BW$5:BW265,"&lt;&gt;"&amp;"")</f>
        <v>60</v>
      </c>
      <c r="BU265" s="142" t="str">
        <f t="shared" si="124"/>
        <v>A2T</v>
      </c>
      <c r="BV265" s="142" t="str">
        <f t="shared" si="125"/>
        <v>070PRL</v>
      </c>
      <c r="BW265" s="142" t="str">
        <f>Names!$C$19</f>
        <v>PRLCC</v>
      </c>
      <c r="BX265" s="143" t="str">
        <f>"003"</f>
        <v>003</v>
      </c>
      <c r="BY265" s="135" t="str">
        <f>IF($BW265="","",CONCATENATE($BW265,Names!$N$3,$BX265))</f>
        <v>PRLCC-003</v>
      </c>
      <c r="BZ265" s="894"/>
      <c r="CA265" s="13" t="str">
        <f>IF(ISNUMBER(A265),CONCATENATE(W265,Names!$H$3,Y265,Names!$J$3,Names!$K$3,Names!$L$3,BK265),"")</f>
        <v/>
      </c>
      <c r="CB265" s="13" t="str">
        <f>IF(ISNUMBER(A265),CONCATENATE(W265,Names!$H$3,Y265,Names!$J$3,Names!$K$3,Names!$L$3,BB265),"")</f>
        <v/>
      </c>
      <c r="CC265" s="13" t="str">
        <f>IF($BW265="","",CONCATENATE(W265,Names!$H$3,Y265,Names!$J$3,Names!$K$3,Names!$L$3,$BW265,Names!$N$3,$BX265))</f>
        <v>A2T-070PRL:RFS-PRLCC-003</v>
      </c>
      <c r="CF265" s="13" t="str">
        <f>IF(ISNUMBER($A265),CONCATENATE($BK265,Names!$P$3,Dev!$DA$130),"")</f>
        <v/>
      </c>
      <c r="CG265" s="13" t="str">
        <f>IF(ISNUMBER($A265),CONCATENATE($BK265,Names!$P$3,Dev!$DD$130),"")</f>
        <v/>
      </c>
      <c r="CH265" s="13" t="str">
        <f>IF(ISNUMBER($A265),CONCATENATE($BK265,Names!$P$3,Dev!$DG$130),"")</f>
        <v/>
      </c>
      <c r="CI265" s="13" t="str">
        <f>IF(ISNUMBER($A265),CONCATENATE($BK265,Names!$P$3,Dev!$DK$130),"")</f>
        <v/>
      </c>
      <c r="CJ265" s="13" t="str">
        <f>IF(ISNUMBER($A265),CONCATENATE($BK265,Names!$P$3,Dev!$DN$130),"")</f>
        <v/>
      </c>
      <c r="CK265" s="13" t="str">
        <f>IF(ISNUMBER($A265),CONCATENATE($BK265,Names!$P$3,Dev!$DQ$130),"")</f>
        <v/>
      </c>
      <c r="CL265" s="13"/>
      <c r="CM265" s="13" t="str">
        <f>""</f>
        <v/>
      </c>
      <c r="CN265" s="13" t="str">
        <f>IF(ISNUMBER($A265),CONCATENATE($BB265,Names!$P$3,Dev!$CZ$48),"")</f>
        <v/>
      </c>
      <c r="CO265" s="13" t="str">
        <f>IF(ISNUMBER($A265),CONCATENATE($BB265,Names!$P$3,Dev!$DF$48),"")</f>
        <v/>
      </c>
      <c r="CP265" s="13" t="str">
        <f>IF(ISNUMBER($A265),CONCATENATE($BB265,Names!$P$3,Dev!$DI$48),"")</f>
        <v/>
      </c>
      <c r="CQ265" s="13" t="str">
        <f>IF(ISNUMBER($A265),CONCATENATE($BB265,Names!$P$3,Dev!$DM$48),"")</f>
        <v/>
      </c>
      <c r="CR265" s="13" t="str">
        <f>IF(ISNUMBER($A265),CONCATENATE($BB265,Names!$P$3,Dev!$DV$48),"")</f>
        <v/>
      </c>
      <c r="CS265" s="13" t="str">
        <f>IF(ISNUMBER($A265),CONCATENATE($BB265,Names!$P$3,Dev!$DZ$48),"")</f>
        <v/>
      </c>
      <c r="CT265" s="13" t="str">
        <f>IF(ISNUMBER($A265),CONCATENATE($BB265,Names!$P$3,Dev!$EI$48),"")</f>
        <v/>
      </c>
      <c r="CU265" s="13" t="str">
        <f>IF(ISNUMBER($A265),CONCATENATE($BB265,Names!$P$3,Dev!$FZ$48),"")</f>
        <v/>
      </c>
      <c r="CV265" s="13" t="str">
        <f>IF(ISNUMBER($A265),CONCATENATE($BB265,Names!$P$3,Dev!$GI$48),"")</f>
        <v/>
      </c>
      <c r="CW265" s="13" t="str">
        <f>IF(ISNUMBER($A265),CONCATENATE($BB265,Names!$P$3,Dev!$GM$48),"")</f>
        <v/>
      </c>
      <c r="CX265" s="13"/>
      <c r="CY265" s="13" t="str">
        <f>IF(ISNUMBER($A265),CONCATENATE($BB265,Names!$P$3,Dev!$EM$48),"")</f>
        <v/>
      </c>
      <c r="CZ265" s="13" t="str">
        <f>IF(ISNUMBER($A265),CONCATENATE($BB265,Names!$P$3,Dev!$EV$48),"")</f>
        <v/>
      </c>
      <c r="DA265" s="13" t="str">
        <f>IF(ISNUMBER($A265),CONCATENATE($BB265,Names!$P$3,Dev!$EZ$48),"")</f>
        <v/>
      </c>
      <c r="DB265" s="13" t="str">
        <f>IF(ISNUMBER($A265),CONCATENATE($BB265,Names!$P$3,Dev!$FI$48),"")</f>
        <v/>
      </c>
      <c r="DC265" s="13" t="str">
        <f>IF(ISNUMBER($A265),CONCATENATE($BB265,Names!$P$3,Dev!$FM$48),"")</f>
        <v/>
      </c>
      <c r="DD265" s="13" t="str">
        <f>IF(ISNUMBER($A265),CONCATENATE($BB265,Names!$P$3,Dev!$FV$48),"")</f>
        <v/>
      </c>
      <c r="DE265" s="13" t="str">
        <f>IF(ISNUMBER($A265),CONCATENATE($BB265,Names!$P$3,Dev!$GP$48),"")</f>
        <v/>
      </c>
      <c r="DI265" s="105">
        <f>COUNTIFS($DL$5:DL265,"&lt;&gt;"&amp;"")</f>
        <v>26</v>
      </c>
      <c r="DJ265" s="1198" t="str">
        <f t="shared" si="146"/>
        <v/>
      </c>
      <c r="DK265" s="1198" t="str">
        <f t="shared" si="147"/>
        <v/>
      </c>
      <c r="DL265" s="1198"/>
      <c r="DM265" s="1198" t="str">
        <f>IF($DL265="","",_xlfn.CONCAT(Names!$D$5,$AO265))</f>
        <v/>
      </c>
      <c r="DN265" s="1198" t="str">
        <f>IF($DL265="","",CONCATENATE(Names!$C$26,Names!$N$3,$DM265))</f>
        <v/>
      </c>
      <c r="DO265" s="1198" t="str">
        <f>IF($DL265="","",CONCATENATE(Names!$C$25,Names!$N$3,$DM265))</f>
        <v/>
      </c>
    </row>
    <row r="266" spans="1:119" s="135" customFormat="1">
      <c r="A266" s="132" t="s">
        <v>847</v>
      </c>
      <c r="B266" s="133"/>
      <c r="C266" s="939">
        <v>0</v>
      </c>
      <c r="D266" s="134"/>
      <c r="F266" s="135">
        <v>1</v>
      </c>
      <c r="G266" s="2">
        <f t="shared" si="143"/>
        <v>556.54970406598977</v>
      </c>
      <c r="H266" s="2">
        <f t="shared" si="144"/>
        <v>556.54970406598977</v>
      </c>
      <c r="I266" s="1225"/>
      <c r="J266" s="132"/>
      <c r="K266" s="136"/>
      <c r="L266" s="2" t="str">
        <f>IF(ISNUMBER(E266),VLOOKUP(C266,'TE,EHnames'!$B$4:$F$11,'TE,EHnames'!$C$2,FALSE),"")</f>
        <v/>
      </c>
      <c r="M266" s="2" t="str">
        <f>IF(ISNUMBER(E266),VLOOKUP(C266,'TE,EHnames'!$B$4:$F$11,'TE,EHnames'!$F$2,FALSE),"")</f>
        <v/>
      </c>
      <c r="O266" s="140" t="str">
        <f>IF(ISNUMBER(A266),ABS(H266-$Q$84),"")</f>
        <v/>
      </c>
      <c r="S266" s="135" t="str">
        <f>IFERROR(VLOOKUP(P266,Racks!$H$4:$M$30,6),"")</f>
        <v/>
      </c>
      <c r="V266" s="135">
        <f>COUNTIFS('Sec-Sub'!$K$4:$K$164,"&lt;="&amp;H266)</f>
        <v>146</v>
      </c>
      <c r="W266" s="135" t="str">
        <f>VLOOKUP(V266,'Sec-Sub'!$A$4:$C$164,2,FALSE)</f>
        <v>A2T</v>
      </c>
      <c r="X266" s="135" t="str">
        <f>VLOOKUP(V266,'Sec-Sub'!$A$4:$C$164,3,FALSE)</f>
        <v>070</v>
      </c>
      <c r="Y266" s="135" t="str">
        <f>CONCATENATE(X266,Names!$I$3)</f>
        <v>070PRL</v>
      </c>
      <c r="Z266" s="134"/>
      <c r="AA266" s="137"/>
      <c r="AC266" s="138"/>
      <c r="AD266" s="795"/>
      <c r="AE266" s="139"/>
      <c r="AI266" s="1266" t="str">
        <f>IF(ISNUMBER(R266),CONCATENATE(Names!$C$3,R266),"")</f>
        <v/>
      </c>
      <c r="AK266" s="135" t="str">
        <f t="shared" si="148"/>
        <v/>
      </c>
      <c r="AL266" s="135" t="str">
        <f t="shared" ref="AL266:AL283" si="150">IF(ISNUMBER(E266),E266,"")</f>
        <v/>
      </c>
      <c r="AM266" s="135" t="str">
        <f t="shared" ref="AM266:AM283" si="151">IF(ISNUMBER(E266),W266,"")</f>
        <v/>
      </c>
      <c r="AN266" s="135" t="str">
        <f t="shared" ref="AN266:AN283" si="152">IF(ISNUMBER(E266),Y266,"")</f>
        <v/>
      </c>
      <c r="AO266" s="135" t="str">
        <f t="shared" ref="AO266:AO283" si="153">IF(ISNUMBER(E266),CONCATENATE(AK266,AL266),"")</f>
        <v/>
      </c>
      <c r="AP266" s="135" t="str">
        <f>IF(ISNUMBER(E266),CONCATENATE(Names!$C$5,Names!$N$3,AO266),"")</f>
        <v/>
      </c>
      <c r="AQ266" s="135" t="str">
        <f>IF(ISNUMBER(E266),CONCATENATE(Names!$D$5,AO266),"")</f>
        <v/>
      </c>
      <c r="AR266" s="135" t="str">
        <f>IF(ISNUMBER(E266),CONCATENATE(Names!$C$10,Names!$N$3,AQ266),"")</f>
        <v/>
      </c>
      <c r="AS266" s="135" t="str">
        <f>IF(ISNUMBER(E266),CONCATENATE(Names!$C$11,Names!$N$3,AQ266),"")</f>
        <v/>
      </c>
      <c r="AU266" s="140" t="str">
        <f t="shared" si="149"/>
        <v/>
      </c>
      <c r="AV266" s="135" t="str">
        <f t="shared" ref="AV266:AV283" si="154">IF(ISNUMBER(A266),A266,"")</f>
        <v/>
      </c>
      <c r="AW266" s="135" t="str">
        <f t="shared" ref="AW266:AW282" si="155">IF(ISNUMBER(A266),W266,"")</f>
        <v/>
      </c>
      <c r="AX266" s="135" t="str">
        <f t="shared" ref="AX266:AX282" si="156">IF(ISNUMBER(A266),Y266,"")</f>
        <v/>
      </c>
      <c r="AY266" s="135" t="str">
        <f t="shared" ref="AY266:AY282" si="157">IF(ISNUMBER(A266),CONCATENATE(AU266,AV266),"")</f>
        <v/>
      </c>
      <c r="AZ266" s="135" t="str">
        <f>IF(ISNUMBER(A266),CONCATENATE(Names!$C$6,Names!$N$3,AU266,A266),"")</f>
        <v/>
      </c>
      <c r="BA266" s="135" t="str">
        <f>IF(ISNUMBER(A266),CONCATENATE(Names!$C$7,Names!$N$3,AU266,A266),"")</f>
        <v/>
      </c>
      <c r="BB266" s="135" t="str">
        <f>IF(ISNUMBER(A266),CONCATENATE(Names!$C$8,Names!$N$3,AU266,A266),"")</f>
        <v/>
      </c>
      <c r="BC266" s="135" t="str">
        <f>IF(ISNUMBER(A266),CONCATENATE(Names!$D$6,AY266),"")</f>
        <v/>
      </c>
      <c r="BD266" s="135" t="str">
        <f>IF(ISNUMBER(A266),CONCATENATE(Names!$C$10,Names!$N$3,BC266),"")</f>
        <v/>
      </c>
      <c r="BE266" s="135" t="str">
        <f>IF(ISNUMBER(A266),CONCATENATE(Names!$C$11,Names!$N$3,BC266),"")</f>
        <v/>
      </c>
      <c r="BF266" s="135" t="str">
        <f>IF(ISNUMBER(A266),CONCATENATE(Names!$D$7,AY266),"")</f>
        <v/>
      </c>
      <c r="BG266" s="135" t="str">
        <f>IF(ISNUMBER(A266),CONCATENATE(Names!$C$10,Names!$N$3,BF266),"")</f>
        <v/>
      </c>
      <c r="BH266" s="135" t="str">
        <f>IF(ISNUMBER(A266),CONCATENATE(Names!$C$11,Names!$N$3,BF266),"")</f>
        <v/>
      </c>
      <c r="BI266" s="135" t="str">
        <f>IF(ISNUMBER(A266),CONCATENATE(Names!$C$12,Names!$N$3,BC266),"")</f>
        <v/>
      </c>
      <c r="BK266" t="str">
        <f>IF(ISNUMBER(A266),CONCATENATE(Names!$C$9,Names!$N$3,AY266),"")</f>
        <v/>
      </c>
      <c r="BS266" s="157"/>
      <c r="BT266" s="141">
        <f>COUNTIFS($BW$5:BW266,"&lt;&gt;"&amp;"")</f>
        <v>61</v>
      </c>
      <c r="BU266" s="142" t="str">
        <f t="shared" si="124"/>
        <v>A2T</v>
      </c>
      <c r="BV266" s="142" t="str">
        <f t="shared" si="125"/>
        <v>070PRL</v>
      </c>
      <c r="BW266" s="142" t="str">
        <f>Names!$C$10</f>
        <v>PRLEH</v>
      </c>
      <c r="BX266" s="135" t="str">
        <f>CONCATENATE(Names!$D$19,$BX$265)</f>
        <v>CC003</v>
      </c>
      <c r="BY266" s="135" t="str">
        <f>IF($BW266="","",CONCATENATE($BW266,Names!$N$3,$BX266))</f>
        <v>PRLEH-CC003</v>
      </c>
      <c r="BZ266" s="157"/>
      <c r="CA266" s="13" t="str">
        <f>IF(ISNUMBER(A266),CONCATENATE(W266,Names!$H$3,Y266,Names!$J$3,Names!$K$3,Names!$L$3,BK266),"")</f>
        <v/>
      </c>
      <c r="CB266" s="140"/>
      <c r="CC266" s="140" t="str">
        <f>IF($BW266="","",CONCATENATE(W266,Names!$H$3,Y266,Names!$J$3,Names!$K$3,Names!$L$3,$BW266,Names!$N$3,$BX266))</f>
        <v>A2T-070PRL:RFS-PRLEH-CC003</v>
      </c>
      <c r="CF266" s="13" t="str">
        <f>IF(ISNUMBER($A266),CONCATENATE($BK266,Names!$P$3,Dev!$DA$130),"")</f>
        <v/>
      </c>
      <c r="CG266" s="13" t="str">
        <f>IF(ISNUMBER($A266),CONCATENATE($BK266,Names!$P$3,Dev!$DD$130),"")</f>
        <v/>
      </c>
      <c r="CH266" s="13" t="str">
        <f>IF(ISNUMBER($A266),CONCATENATE($BK266,Names!$P$3,Dev!$DG$130),"")</f>
        <v/>
      </c>
      <c r="CI266" s="13" t="str">
        <f>IF(ISNUMBER($A266),CONCATENATE($BK266,Names!$P$3,Dev!$DK$130),"")</f>
        <v/>
      </c>
      <c r="CJ266" s="13" t="str">
        <f>IF(ISNUMBER($A266),CONCATENATE($BK266,Names!$P$3,Dev!$DN$130),"")</f>
        <v/>
      </c>
      <c r="CK266" s="13" t="str">
        <f>IF(ISNUMBER($A266),CONCATENATE($BK266,Names!$P$3,Dev!$DQ$130),"")</f>
        <v/>
      </c>
      <c r="CL266" s="13"/>
      <c r="CM266" s="13" t="str">
        <f>""</f>
        <v/>
      </c>
      <c r="CN266" s="13" t="str">
        <f>IF(ISNUMBER($A266),CONCATENATE($BB266,Names!$P$3,Dev!$CZ$48),"")</f>
        <v/>
      </c>
      <c r="CO266" s="13" t="str">
        <f>IF(ISNUMBER($A266),CONCATENATE($BB266,Names!$P$3,Dev!$DF$48),"")</f>
        <v/>
      </c>
      <c r="CP266" s="13" t="str">
        <f>IF(ISNUMBER($A266),CONCATENATE($BB266,Names!$P$3,Dev!$DI$48),"")</f>
        <v/>
      </c>
      <c r="CQ266" s="13" t="str">
        <f>IF(ISNUMBER($A266),CONCATENATE($BB266,Names!$P$3,Dev!$DM$48),"")</f>
        <v/>
      </c>
      <c r="CR266" s="13" t="str">
        <f>IF(ISNUMBER($A266),CONCATENATE($BB266,Names!$P$3,Dev!$DV$48),"")</f>
        <v/>
      </c>
      <c r="CS266" s="13" t="str">
        <f>IF(ISNUMBER($A266),CONCATENATE($BB266,Names!$P$3,Dev!$DZ$48),"")</f>
        <v/>
      </c>
      <c r="CT266" s="13" t="str">
        <f>IF(ISNUMBER($A266),CONCATENATE($BB266,Names!$P$3,Dev!$EI$48),"")</f>
        <v/>
      </c>
      <c r="CU266" s="13" t="str">
        <f>IF(ISNUMBER($A266),CONCATENATE($BB266,Names!$P$3,Dev!$FZ$48),"")</f>
        <v/>
      </c>
      <c r="CV266" s="13" t="str">
        <f>IF(ISNUMBER($A266),CONCATENATE($BB266,Names!$P$3,Dev!$GI$48),"")</f>
        <v/>
      </c>
      <c r="CW266" s="13" t="str">
        <f>IF(ISNUMBER($A266),CONCATENATE($BB266,Names!$P$3,Dev!$GM$48),"")</f>
        <v/>
      </c>
      <c r="CX266" s="13"/>
      <c r="CY266" s="13" t="str">
        <f>IF(ISNUMBER($A266),CONCATENATE($BB266,Names!$P$3,Dev!$EM$48),"")</f>
        <v/>
      </c>
      <c r="CZ266" s="13" t="str">
        <f>IF(ISNUMBER($A266),CONCATENATE($BB266,Names!$P$3,Dev!$EV$48),"")</f>
        <v/>
      </c>
      <c r="DA266" s="13" t="str">
        <f>IF(ISNUMBER($A266),CONCATENATE($BB266,Names!$P$3,Dev!$EZ$48),"")</f>
        <v/>
      </c>
      <c r="DB266" s="13" t="str">
        <f>IF(ISNUMBER($A266),CONCATENATE($BB266,Names!$P$3,Dev!$FI$48),"")</f>
        <v/>
      </c>
      <c r="DC266" s="13" t="str">
        <f>IF(ISNUMBER($A266),CONCATENATE($BB266,Names!$P$3,Dev!$FM$48),"")</f>
        <v/>
      </c>
      <c r="DD266" s="13" t="str">
        <f>IF(ISNUMBER($A266),CONCATENATE($BB266,Names!$P$3,Dev!$FV$48),"")</f>
        <v/>
      </c>
      <c r="DE266" s="13" t="str">
        <f>IF(ISNUMBER($A266),CONCATENATE($BB266,Names!$P$3,Dev!$GP$48),"")</f>
        <v/>
      </c>
      <c r="DI266" s="105">
        <f>COUNTIFS($DL$5:DL266,"&lt;&gt;"&amp;"")</f>
        <v>26</v>
      </c>
      <c r="DJ266" s="1198" t="str">
        <f t="shared" si="146"/>
        <v/>
      </c>
      <c r="DK266" s="1198" t="str">
        <f t="shared" si="147"/>
        <v/>
      </c>
      <c r="DL266" s="1198"/>
      <c r="DM266" s="1198" t="str">
        <f>IF($DL266="","",_xlfn.CONCAT(Names!$D$5,$AO266))</f>
        <v/>
      </c>
      <c r="DN266" s="1198" t="str">
        <f>IF($DL266="","",CONCATENATE(Names!$C$26,Names!$N$3,$DM266))</f>
        <v/>
      </c>
      <c r="DO266" s="1198" t="str">
        <f>IF($DL266="","",CONCATENATE(Names!$C$25,Names!$N$3,$DM266))</f>
        <v/>
      </c>
    </row>
    <row r="267" spans="1:119" s="135" customFormat="1">
      <c r="A267" s="132" t="s">
        <v>848</v>
      </c>
      <c r="B267" s="133"/>
      <c r="C267" s="939">
        <v>0</v>
      </c>
      <c r="D267" s="134"/>
      <c r="F267" s="135">
        <v>1</v>
      </c>
      <c r="G267" s="2">
        <f t="shared" si="143"/>
        <v>556.54970406598977</v>
      </c>
      <c r="H267" s="2">
        <f t="shared" si="144"/>
        <v>556.54970406598977</v>
      </c>
      <c r="I267" s="1225"/>
      <c r="J267" s="132"/>
      <c r="K267" s="136"/>
      <c r="L267" s="2" t="str">
        <f>IF(ISNUMBER(E267),VLOOKUP(C267,'TE,EHnames'!$B$4:$F$11,'TE,EHnames'!$C$2,FALSE),"")</f>
        <v/>
      </c>
      <c r="M267" s="2" t="str">
        <f>IF(ISNUMBER(E267),VLOOKUP(C267,'TE,EHnames'!$B$4:$F$11,'TE,EHnames'!$F$2,FALSE),"")</f>
        <v/>
      </c>
      <c r="O267" s="140" t="str">
        <f>IF(ISNUMBER(A267),ABS(H267-$Q$84),"")</f>
        <v/>
      </c>
      <c r="S267" s="135" t="str">
        <f>IFERROR(VLOOKUP(P267,Racks!$H$4:$M$30,6),"")</f>
        <v/>
      </c>
      <c r="V267" s="135">
        <f>COUNTIFS('Sec-Sub'!$K$4:$K$164,"&lt;="&amp;H267)</f>
        <v>146</v>
      </c>
      <c r="W267" s="135" t="str">
        <f>VLOOKUP(V267,'Sec-Sub'!$A$4:$C$164,2,FALSE)</f>
        <v>A2T</v>
      </c>
      <c r="X267" s="135" t="str">
        <f>VLOOKUP(V267,'Sec-Sub'!$A$4:$C$164,3,FALSE)</f>
        <v>070</v>
      </c>
      <c r="Y267" s="135" t="str">
        <f>CONCATENATE(X267,Names!$I$3)</f>
        <v>070PRL</v>
      </c>
      <c r="Z267" s="134"/>
      <c r="AA267" s="137"/>
      <c r="AC267" s="138"/>
      <c r="AD267" s="795"/>
      <c r="AE267" s="139"/>
      <c r="AI267" s="1266" t="str">
        <f>IF(ISNUMBER(R267),CONCATENATE(Names!$C$3,R267),"")</f>
        <v/>
      </c>
      <c r="AK267" s="135" t="str">
        <f t="shared" si="148"/>
        <v/>
      </c>
      <c r="AL267" s="135" t="str">
        <f t="shared" si="150"/>
        <v/>
      </c>
      <c r="AM267" s="135" t="str">
        <f t="shared" si="151"/>
        <v/>
      </c>
      <c r="AN267" s="135" t="str">
        <f t="shared" si="152"/>
        <v/>
      </c>
      <c r="AO267" s="135" t="str">
        <f t="shared" si="153"/>
        <v/>
      </c>
      <c r="AP267" s="135" t="str">
        <f>IF(ISNUMBER(E267),CONCATENATE(Names!$C$5,Names!$N$3,AO267),"")</f>
        <v/>
      </c>
      <c r="AQ267" s="135" t="str">
        <f>IF(ISNUMBER(E267),CONCATENATE(Names!$D$5,AO267),"")</f>
        <v/>
      </c>
      <c r="AR267" s="135" t="str">
        <f>IF(ISNUMBER(E267),CONCATENATE(Names!$C$10,Names!$N$3,AQ267),"")</f>
        <v/>
      </c>
      <c r="AS267" s="135" t="str">
        <f>IF(ISNUMBER(E267),CONCATENATE(Names!$C$11,Names!$N$3,AQ267),"")</f>
        <v/>
      </c>
      <c r="AU267" s="140" t="str">
        <f t="shared" si="149"/>
        <v/>
      </c>
      <c r="AV267" s="135" t="str">
        <f t="shared" si="154"/>
        <v/>
      </c>
      <c r="AW267" s="135" t="str">
        <f t="shared" si="155"/>
        <v/>
      </c>
      <c r="AX267" s="135" t="str">
        <f t="shared" si="156"/>
        <v/>
      </c>
      <c r="AY267" s="135" t="str">
        <f t="shared" si="157"/>
        <v/>
      </c>
      <c r="AZ267" s="135" t="str">
        <f>IF(ISNUMBER(A267),CONCATENATE(Names!$C$6,Names!$N$3,AU267,A267),"")</f>
        <v/>
      </c>
      <c r="BA267" s="135" t="str">
        <f>IF(ISNUMBER(A267),CONCATENATE(Names!$C$7,Names!$N$3,AU267,A267),"")</f>
        <v/>
      </c>
      <c r="BB267" s="135" t="str">
        <f>IF(ISNUMBER(A267),CONCATENATE(Names!$C$8,Names!$N$3,AU267,A267),"")</f>
        <v/>
      </c>
      <c r="BC267" s="135" t="str">
        <f>IF(ISNUMBER(A267),CONCATENATE(Names!$D$6,AY267),"")</f>
        <v/>
      </c>
      <c r="BD267" s="135" t="str">
        <f>IF(ISNUMBER(A267),CONCATENATE(Names!$C$10,Names!$N$3,BC267),"")</f>
        <v/>
      </c>
      <c r="BE267" s="135" t="str">
        <f>IF(ISNUMBER(A267),CONCATENATE(Names!$C$11,Names!$N$3,BC267),"")</f>
        <v/>
      </c>
      <c r="BF267" s="135" t="str">
        <f>IF(ISNUMBER(A267),CONCATENATE(Names!$D$7,AY267),"")</f>
        <v/>
      </c>
      <c r="BG267" s="135" t="str">
        <f>IF(ISNUMBER(A267),CONCATENATE(Names!$C$10,Names!$N$3,BF267),"")</f>
        <v/>
      </c>
      <c r="BH267" s="135" t="str">
        <f>IF(ISNUMBER(A267),CONCATENATE(Names!$C$11,Names!$N$3,BF267),"")</f>
        <v/>
      </c>
      <c r="BI267" s="135" t="str">
        <f>IF(ISNUMBER(A267),CONCATENATE(Names!$C$12,Names!$N$3,BC267),"")</f>
        <v/>
      </c>
      <c r="BK267" t="str">
        <f>IF(ISNUMBER(A267),CONCATENATE(Names!$C$9,Names!$N$3,AY267),"")</f>
        <v/>
      </c>
      <c r="BS267" s="157"/>
      <c r="BT267" s="141">
        <f>COUNTIFS($BW$5:BW267,"&lt;&gt;"&amp;"")</f>
        <v>62</v>
      </c>
      <c r="BU267" s="142" t="str">
        <f t="shared" si="124"/>
        <v>A2T</v>
      </c>
      <c r="BV267" s="142" t="str">
        <f t="shared" si="125"/>
        <v>070PRL</v>
      </c>
      <c r="BW267" s="142" t="str">
        <f>Names!$C$11</f>
        <v>PRLTE</v>
      </c>
      <c r="BX267" s="135" t="str">
        <f>CONCATENATE(Names!$D$19,$BX$265)</f>
        <v>CC003</v>
      </c>
      <c r="BY267" s="135" t="str">
        <f>IF($BW267="","",CONCATENATE($BW267,Names!$N$3,$BX267))</f>
        <v>PRLTE-CC003</v>
      </c>
      <c r="BZ267" s="157"/>
      <c r="CA267" s="13" t="str">
        <f>IF(ISNUMBER(A267),CONCATENATE(W267,Names!$H$3,Y267,Names!$J$3,Names!$K$3,Names!$L$3,BK267),"")</f>
        <v/>
      </c>
      <c r="CB267" s="140"/>
      <c r="CC267" s="140" t="str">
        <f>IF($BW267="","",CONCATENATE(W267,Names!$H$3,Y267,Names!$J$3,Names!$K$3,Names!$L$3,$BW267,Names!$N$3,$BX267))</f>
        <v>A2T-070PRL:RFS-PRLTE-CC003</v>
      </c>
      <c r="CF267" s="13" t="str">
        <f>IF(ISNUMBER($A267),CONCATENATE($BK267,Names!$P$3,Dev!$DA$130),"")</f>
        <v/>
      </c>
      <c r="CG267" s="13" t="str">
        <f>IF(ISNUMBER($A267),CONCATENATE($BK267,Names!$P$3,Dev!$DD$130),"")</f>
        <v/>
      </c>
      <c r="CH267" s="13" t="str">
        <f>IF(ISNUMBER($A267),CONCATENATE($BK267,Names!$P$3,Dev!$DG$130),"")</f>
        <v/>
      </c>
      <c r="CI267" s="13" t="str">
        <f>IF(ISNUMBER($A267),CONCATENATE($BK267,Names!$P$3,Dev!$DK$130),"")</f>
        <v/>
      </c>
      <c r="CJ267" s="13" t="str">
        <f>IF(ISNUMBER($A267),CONCATENATE($BK267,Names!$P$3,Dev!$DN$130),"")</f>
        <v/>
      </c>
      <c r="CK267" s="13" t="str">
        <f>IF(ISNUMBER($A267),CONCATENATE($BK267,Names!$P$3,Dev!$DQ$130),"")</f>
        <v/>
      </c>
      <c r="CL267" s="13"/>
      <c r="CM267" s="13" t="str">
        <f>""</f>
        <v/>
      </c>
      <c r="CN267" s="13" t="str">
        <f>IF(ISNUMBER($A267),CONCATENATE($BB267,Names!$P$3,Dev!$CZ$48),"")</f>
        <v/>
      </c>
      <c r="CO267" s="13" t="str">
        <f>IF(ISNUMBER($A267),CONCATENATE($BB267,Names!$P$3,Dev!$DF$48),"")</f>
        <v/>
      </c>
      <c r="CP267" s="13" t="str">
        <f>IF(ISNUMBER($A267),CONCATENATE($BB267,Names!$P$3,Dev!$DI$48),"")</f>
        <v/>
      </c>
      <c r="CQ267" s="13" t="str">
        <f>IF(ISNUMBER($A267),CONCATENATE($BB267,Names!$P$3,Dev!$DM$48),"")</f>
        <v/>
      </c>
      <c r="CR267" s="13" t="str">
        <f>IF(ISNUMBER($A267),CONCATENATE($BB267,Names!$P$3,Dev!$DV$48),"")</f>
        <v/>
      </c>
      <c r="CS267" s="13" t="str">
        <f>IF(ISNUMBER($A267),CONCATENATE($BB267,Names!$P$3,Dev!$DZ$48),"")</f>
        <v/>
      </c>
      <c r="CT267" s="13" t="str">
        <f>IF(ISNUMBER($A267),CONCATENATE($BB267,Names!$P$3,Dev!$EI$48),"")</f>
        <v/>
      </c>
      <c r="CU267" s="13" t="str">
        <f>IF(ISNUMBER($A267),CONCATENATE($BB267,Names!$P$3,Dev!$FZ$48),"")</f>
        <v/>
      </c>
      <c r="CV267" s="13" t="str">
        <f>IF(ISNUMBER($A267),CONCATENATE($BB267,Names!$P$3,Dev!$GI$48),"")</f>
        <v/>
      </c>
      <c r="CW267" s="13" t="str">
        <f>IF(ISNUMBER($A267),CONCATENATE($BB267,Names!$P$3,Dev!$GM$48),"")</f>
        <v/>
      </c>
      <c r="CX267" s="13"/>
      <c r="CY267" s="13" t="str">
        <f>IF(ISNUMBER($A267),CONCATENATE($BB267,Names!$P$3,Dev!$EM$48),"")</f>
        <v/>
      </c>
      <c r="CZ267" s="13" t="str">
        <f>IF(ISNUMBER($A267),CONCATENATE($BB267,Names!$P$3,Dev!$EV$48),"")</f>
        <v/>
      </c>
      <c r="DA267" s="13" t="str">
        <f>IF(ISNUMBER($A267),CONCATENATE($BB267,Names!$P$3,Dev!$EZ$48),"")</f>
        <v/>
      </c>
      <c r="DB267" s="13" t="str">
        <f>IF(ISNUMBER($A267),CONCATENATE($BB267,Names!$P$3,Dev!$FI$48),"")</f>
        <v/>
      </c>
      <c r="DC267" s="13" t="str">
        <f>IF(ISNUMBER($A267),CONCATENATE($BB267,Names!$P$3,Dev!$FM$48),"")</f>
        <v/>
      </c>
      <c r="DD267" s="13" t="str">
        <f>IF(ISNUMBER($A267),CONCATENATE($BB267,Names!$P$3,Dev!$FV$48),"")</f>
        <v/>
      </c>
      <c r="DE267" s="13" t="str">
        <f>IF(ISNUMBER($A267),CONCATENATE($BB267,Names!$P$3,Dev!$GP$48),"")</f>
        <v/>
      </c>
      <c r="DI267" s="105">
        <f>COUNTIFS($DL$5:DL267,"&lt;&gt;"&amp;"")</f>
        <v>26</v>
      </c>
      <c r="DJ267" s="1198" t="str">
        <f t="shared" si="146"/>
        <v/>
      </c>
      <c r="DK267" s="1198" t="str">
        <f t="shared" si="147"/>
        <v/>
      </c>
      <c r="DL267" s="1198"/>
      <c r="DM267" s="1198" t="str">
        <f>IF($DL267="","",_xlfn.CONCAT(Names!$D$5,$AO267))</f>
        <v/>
      </c>
      <c r="DN267" s="1198" t="str">
        <f>IF($DL267="","",CONCATENATE(Names!$C$26,Names!$N$3,$DM267))</f>
        <v/>
      </c>
      <c r="DO267" s="1198" t="str">
        <f>IF($DL267="","",CONCATENATE(Names!$C$25,Names!$N$3,$DM267))</f>
        <v/>
      </c>
    </row>
    <row r="268" spans="1:119">
      <c r="C268" s="70"/>
      <c r="G268" s="2">
        <f t="shared" si="143"/>
        <v>556.54970406598977</v>
      </c>
      <c r="H268" s="2">
        <f t="shared" si="144"/>
        <v>556.54970406598977</v>
      </c>
      <c r="I268" s="1228"/>
      <c r="J268" s="38"/>
      <c r="K268" s="58"/>
      <c r="L268" s="2" t="str">
        <f>IF(ISNUMBER(E268),VLOOKUP(C268,'TE,EHnames'!$B$4:$F$11,'TE,EHnames'!$C$2,FALSE),"")</f>
        <v/>
      </c>
      <c r="M268" s="2" t="str">
        <f>IF(ISNUMBER(E268),VLOOKUP(C268,'TE,EHnames'!$B$4:$F$11,'TE,EHnames'!$F$2,FALSE),"")</f>
        <v/>
      </c>
      <c r="O268" s="13" t="str">
        <f>IF(ISNUMBER(A268),ABS(H268-$Q$207),"")</f>
        <v/>
      </c>
      <c r="S268" t="str">
        <f>IFERROR(VLOOKUP(P268,Racks!$H$4:$M$30,6),"")</f>
        <v/>
      </c>
      <c r="V268" s="54">
        <f>COUNTIFS('Sec-Sub'!$K$4:$K$164,"&lt;="&amp;H268)</f>
        <v>146</v>
      </c>
      <c r="W268" s="54" t="str">
        <f>VLOOKUP(V268,'Sec-Sub'!$A$4:$C$164,2,FALSE)</f>
        <v>A2T</v>
      </c>
      <c r="X268" s="54" t="str">
        <f>VLOOKUP(V268,'Sec-Sub'!$A$4:$C$164,3,FALSE)</f>
        <v>070</v>
      </c>
      <c r="Y268" s="54" t="str">
        <f>CONCATENATE(X268,Names!$I$3)</f>
        <v>070PRL</v>
      </c>
      <c r="AD268" s="670"/>
      <c r="AE268" s="660"/>
      <c r="AI268" s="1266" t="str">
        <f>IF(ISNUMBER(R268),CONCATENATE(Names!$C$3,R268),"")</f>
        <v/>
      </c>
      <c r="AK268" t="str">
        <f t="shared" si="148"/>
        <v/>
      </c>
      <c r="AL268" t="str">
        <f t="shared" si="150"/>
        <v/>
      </c>
      <c r="AM268" t="str">
        <f t="shared" si="151"/>
        <v/>
      </c>
      <c r="AN268" t="str">
        <f t="shared" si="152"/>
        <v/>
      </c>
      <c r="AO268" t="str">
        <f t="shared" si="153"/>
        <v/>
      </c>
      <c r="AP268" t="str">
        <f>IF(ISNUMBER(E268),CONCATENATE(Names!$C$5,Names!$N$3,AO268),"")</f>
        <v/>
      </c>
      <c r="AQ268" t="str">
        <f>IF(ISNUMBER(E268),CONCATENATE(Names!$D$5,AO268),"")</f>
        <v/>
      </c>
      <c r="AR268" t="str">
        <f>IF(ISNUMBER(E268),CONCATENATE(Names!$C$10,Names!$N$3,AQ268),"")</f>
        <v/>
      </c>
      <c r="AS268" t="str">
        <f>IF(ISNUMBER(E268),CONCATENATE(Names!$C$11,Names!$N$3,AQ268),"")</f>
        <v/>
      </c>
      <c r="AU268" s="13" t="str">
        <f t="shared" si="149"/>
        <v/>
      </c>
      <c r="AV268" t="str">
        <f t="shared" si="154"/>
        <v/>
      </c>
      <c r="AW268" t="str">
        <f t="shared" si="155"/>
        <v/>
      </c>
      <c r="AX268" t="str">
        <f t="shared" si="156"/>
        <v/>
      </c>
      <c r="AY268" t="str">
        <f t="shared" si="157"/>
        <v/>
      </c>
      <c r="AZ268" t="str">
        <f>IF(ISNUMBER(A268),CONCATENATE(Names!$C$6,Names!$N$3,AU268,A268),"")</f>
        <v/>
      </c>
      <c r="BA268" t="str">
        <f>IF(ISNUMBER(A268),CONCATENATE(Names!$C$7,Names!$N$3,AU268,A268),"")</f>
        <v/>
      </c>
      <c r="BB268" t="str">
        <f>IF(ISNUMBER(A268),CONCATENATE(Names!$C$8,Names!$N$3,AU268,A268),"")</f>
        <v/>
      </c>
      <c r="BC268" t="str">
        <f>IF(ISNUMBER(A268),CONCATENATE(Names!$D$6,AY268),"")</f>
        <v/>
      </c>
      <c r="BD268" t="str">
        <f>IF(ISNUMBER(A268),CONCATENATE(Names!$C$10,Names!$N$3,BC268),"")</f>
        <v/>
      </c>
      <c r="BE268" t="str">
        <f>IF(ISNUMBER(A268),CONCATENATE(Names!$C$11,Names!$N$3,BC268),"")</f>
        <v/>
      </c>
      <c r="BF268" t="str">
        <f>IF(ISNUMBER(A268),CONCATENATE(Names!$D$7,AY268),"")</f>
        <v/>
      </c>
      <c r="BG268" t="str">
        <f>IF(ISNUMBER(A268),CONCATENATE(Names!$C$10,Names!$N$3,BF268),"")</f>
        <v/>
      </c>
      <c r="BH268" t="str">
        <f>IF(ISNUMBER(A268),CONCATENATE(Names!$C$11,Names!$N$3,BF268),"")</f>
        <v/>
      </c>
      <c r="BI268" t="str">
        <f>IF(ISNUMBER(A268),CONCATENATE(Names!$C$12,Names!$N$3,BC268),"")</f>
        <v/>
      </c>
      <c r="BJ268" t="str">
        <f>IF(ISNUMBER(A268),CONCATENATE(Names!$C$24,Names!$N$3,AY268),"")</f>
        <v/>
      </c>
      <c r="BK268" t="str">
        <f>IF(ISNUMBER(A268),CONCATENATE(Names!$C$9,Names!$N$3,AY268),"")</f>
        <v/>
      </c>
      <c r="BS268" s="157"/>
      <c r="BT268" s="105">
        <f>COUNTIFS($BW$5:BW268,"&lt;&gt;"&amp;"")</f>
        <v>62</v>
      </c>
      <c r="BU268" s="103" t="str">
        <f t="shared" si="124"/>
        <v/>
      </c>
      <c r="BV268" s="103" t="str">
        <f t="shared" si="125"/>
        <v/>
      </c>
      <c r="BW268" s="103"/>
      <c r="BY268" t="str">
        <f>IF($BW268="","",CONCATENATE($BW268,Names!$N$3,$BX268))</f>
        <v/>
      </c>
      <c r="BZ268" s="157"/>
      <c r="CA268" s="13" t="str">
        <f>IF(ISNUMBER(A268),CONCATENATE(W268,Names!$H$3,Y268,Names!$J$3,Names!$K$3,Names!$L$3,BK268),"")</f>
        <v/>
      </c>
      <c r="CB268" s="13" t="str">
        <f>IF(ISNUMBER(A268),CONCATENATE(W268,Names!$H$3,Y268,Names!$J$3,Names!$K$3,Names!$L$3,BB268),"")</f>
        <v/>
      </c>
      <c r="CC268" s="13" t="str">
        <f>IF($BW268="","",CONCATENATE(W268,Names!$H$3,Y268,Names!$J$3,Names!$K$3,Names!$L$3,$BW268,Names!$N$3,$BX268))</f>
        <v/>
      </c>
      <c r="CF268" s="13" t="str">
        <f>IF(ISNUMBER($A268),CONCATENATE($BK268,Names!$P$3,Dev!$DA$130),"")</f>
        <v/>
      </c>
      <c r="CG268" s="13" t="str">
        <f>IF(ISNUMBER($A268),CONCATENATE($BK268,Names!$P$3,Dev!$DD$130),"")</f>
        <v/>
      </c>
      <c r="CH268" s="13" t="str">
        <f>IF(ISNUMBER($A268),CONCATENATE($BK268,Names!$P$3,Dev!$DG$130),"")</f>
        <v/>
      </c>
      <c r="CI268" s="13" t="str">
        <f>IF(ISNUMBER($A268),CONCATENATE($BK268,Names!$P$3,Dev!$DK$130),"")</f>
        <v/>
      </c>
      <c r="CJ268" s="13" t="str">
        <f>IF(ISNUMBER($A268),CONCATENATE($BK268,Names!$P$3,Dev!$DN$130),"")</f>
        <v/>
      </c>
      <c r="CK268" s="13" t="str">
        <f>IF(ISNUMBER($A268),CONCATENATE($BK268,Names!$P$3,Dev!$DQ$130),"")</f>
        <v/>
      </c>
      <c r="CL268" s="13"/>
      <c r="CM268" s="13" t="str">
        <f>""</f>
        <v/>
      </c>
      <c r="CN268" s="13" t="str">
        <f>IF(ISNUMBER($A268),CONCATENATE($BB268,Names!$P$3,Dev!$CZ$48),"")</f>
        <v/>
      </c>
      <c r="CO268" s="13" t="str">
        <f>IF(ISNUMBER($A268),CONCATENATE($BB268,Names!$P$3,Dev!$DF$48),"")</f>
        <v/>
      </c>
      <c r="CP268" s="13" t="str">
        <f>IF(ISNUMBER($A268),CONCATENATE($BB268,Names!$P$3,Dev!$DI$48),"")</f>
        <v/>
      </c>
      <c r="CQ268" s="13" t="str">
        <f>IF(ISNUMBER($A268),CONCATENATE($BB268,Names!$P$3,Dev!$DM$48),"")</f>
        <v/>
      </c>
      <c r="CR268" s="13" t="str">
        <f>IF(ISNUMBER($A268),CONCATENATE($BB268,Names!$P$3,Dev!$DV$48),"")</f>
        <v/>
      </c>
      <c r="CS268" s="13" t="str">
        <f>IF(ISNUMBER($A268),CONCATENATE($BB268,Names!$P$3,Dev!$DZ$48),"")</f>
        <v/>
      </c>
      <c r="CT268" s="13" t="str">
        <f>IF(ISNUMBER($A268),CONCATENATE($BB268,Names!$P$3,Dev!$EI$48),"")</f>
        <v/>
      </c>
      <c r="CU268" s="13" t="str">
        <f>IF(ISNUMBER($A268),CONCATENATE($BB268,Names!$P$3,Dev!$FZ$48),"")</f>
        <v/>
      </c>
      <c r="CV268" s="13" t="str">
        <f>IF(ISNUMBER($A268),CONCATENATE($BB268,Names!$P$3,Dev!$GI$48),"")</f>
        <v/>
      </c>
      <c r="CW268" s="13" t="str">
        <f>IF(ISNUMBER($A268),CONCATENATE($BB268,Names!$P$3,Dev!$GM$48),"")</f>
        <v/>
      </c>
      <c r="CX268" s="13"/>
      <c r="CY268" s="13" t="str">
        <f>IF(ISNUMBER($A268),CONCATENATE($BB268,Names!$P$3,Dev!$EM$48),"")</f>
        <v/>
      </c>
      <c r="CZ268" s="13" t="str">
        <f>IF(ISNUMBER($A268),CONCATENATE($BB268,Names!$P$3,Dev!$EV$48),"")</f>
        <v/>
      </c>
      <c r="DA268" s="13" t="str">
        <f>IF(ISNUMBER($A268),CONCATENATE($BB268,Names!$P$3,Dev!$EZ$48),"")</f>
        <v/>
      </c>
      <c r="DB268" s="13" t="str">
        <f>IF(ISNUMBER($A268),CONCATENATE($BB268,Names!$P$3,Dev!$FI$48),"")</f>
        <v/>
      </c>
      <c r="DC268" s="13" t="str">
        <f>IF(ISNUMBER($A268),CONCATENATE($BB268,Names!$P$3,Dev!$FM$48),"")</f>
        <v/>
      </c>
      <c r="DD268" s="13" t="str">
        <f>IF(ISNUMBER($A268),CONCATENATE($BB268,Names!$P$3,Dev!$FV$48),"")</f>
        <v/>
      </c>
      <c r="DE268" s="13" t="str">
        <f>IF(ISNUMBER($A268),CONCATENATE($BB268,Names!$P$3,Dev!$GP$48),"")</f>
        <v/>
      </c>
      <c r="DI268" s="105">
        <f>COUNTIFS($DL$5:DL268,"&lt;&gt;"&amp;"")</f>
        <v>26</v>
      </c>
      <c r="DJ268" s="1198" t="str">
        <f t="shared" si="146"/>
        <v/>
      </c>
      <c r="DK268" s="1198" t="str">
        <f t="shared" si="147"/>
        <v/>
      </c>
      <c r="DL268" s="1198"/>
      <c r="DM268" s="1198" t="str">
        <f>IF($DL268="","",_xlfn.CONCAT(Names!$D$5,$AO268))</f>
        <v/>
      </c>
      <c r="DN268" s="1198" t="str">
        <f>IF($DL268="","",CONCATENATE(Names!$C$26,Names!$N$3,$DM268))</f>
        <v/>
      </c>
      <c r="DO268" s="1198" t="str">
        <f>IF($DL268="","",CONCATENATE(Names!$C$25,Names!$N$3,$DM268))</f>
        <v/>
      </c>
    </row>
    <row r="269" spans="1:119" s="78" customFormat="1">
      <c r="A269" s="96" t="str">
        <f>Names!$B$13</f>
        <v>Adapter N-7/16</v>
      </c>
      <c r="B269" s="77"/>
      <c r="C269" s="99">
        <f>$C$6</f>
        <v>8.7999999999999995E-2</v>
      </c>
      <c r="D269" s="77"/>
      <c r="F269" s="78">
        <v>1</v>
      </c>
      <c r="G269" s="2">
        <f t="shared" si="143"/>
        <v>556.54970406598977</v>
      </c>
      <c r="H269" s="2">
        <f t="shared" si="144"/>
        <v>556.59370406598975</v>
      </c>
      <c r="I269" s="1228"/>
      <c r="J269" s="80"/>
      <c r="K269" s="81"/>
      <c r="L269" s="2" t="str">
        <f>IF(ISNUMBER(E269),VLOOKUP(C269,'TE,EHnames'!$B$4:$F$11,'TE,EHnames'!$C$2,FALSE),"")</f>
        <v/>
      </c>
      <c r="M269" s="2" t="str">
        <f>IF(ISNUMBER(E269),VLOOKUP(C269,'TE,EHnames'!$B$4:$F$11,'TE,EHnames'!$F$2,FALSE),"")</f>
        <v/>
      </c>
      <c r="O269" s="98" t="str">
        <f>IF(ISNUMBER(A269),ABS(H269-$Q$207),"")</f>
        <v/>
      </c>
      <c r="S269" s="78" t="str">
        <f>IFERROR(VLOOKUP(P269,Racks!$H$4:$M$30,6),"")</f>
        <v/>
      </c>
      <c r="V269" s="78">
        <f>COUNTIFS('Sec-Sub'!$K$4:$K$164,"&lt;="&amp;H269)</f>
        <v>146</v>
      </c>
      <c r="W269" s="78" t="str">
        <f>VLOOKUP(V269,'Sec-Sub'!$A$4:$C$164,2,FALSE)</f>
        <v>A2T</v>
      </c>
      <c r="X269" s="78" t="str">
        <f>VLOOKUP(V269,'Sec-Sub'!$A$4:$C$164,3,FALSE)</f>
        <v>070</v>
      </c>
      <c r="Y269" s="78" t="str">
        <f>CONCATENATE(X269,Names!$I$3)</f>
        <v>070PRL</v>
      </c>
      <c r="Z269" s="77"/>
      <c r="AA269" s="82"/>
      <c r="AC269" s="97"/>
      <c r="AD269" s="668"/>
      <c r="AE269" s="669"/>
      <c r="AI269" s="1266" t="str">
        <f>IF(ISNUMBER(R269),CONCATENATE(Names!$C$3,R269),"")</f>
        <v/>
      </c>
      <c r="AK269" s="78" t="str">
        <f t="shared" si="148"/>
        <v/>
      </c>
      <c r="AL269" s="78" t="str">
        <f t="shared" si="150"/>
        <v/>
      </c>
      <c r="AM269" s="78" t="str">
        <f t="shared" si="151"/>
        <v/>
      </c>
      <c r="AN269" s="78" t="str">
        <f t="shared" si="152"/>
        <v/>
      </c>
      <c r="AO269" s="78" t="str">
        <f t="shared" si="153"/>
        <v/>
      </c>
      <c r="AP269" s="78" t="str">
        <f>IF(ISNUMBER(E269),CONCATENATE(Names!$C$5,Names!$N$3,AO269),"")</f>
        <v/>
      </c>
      <c r="AQ269" s="78" t="str">
        <f>IF(ISNUMBER(E269),CONCATENATE(Names!$D$5,AO269),"")</f>
        <v/>
      </c>
      <c r="AR269" s="78" t="str">
        <f>IF(ISNUMBER(E269),CONCATENATE(Names!$C$10,Names!$N$3,AQ269),"")</f>
        <v/>
      </c>
      <c r="AS269" s="78" t="str">
        <f>IF(ISNUMBER(E269),CONCATENATE(Names!$C$11,Names!$N$3,AQ269),"")</f>
        <v/>
      </c>
      <c r="AU269" s="98" t="str">
        <f t="shared" si="149"/>
        <v/>
      </c>
      <c r="AV269" s="78" t="str">
        <f t="shared" si="154"/>
        <v/>
      </c>
      <c r="AW269" s="78" t="str">
        <f t="shared" si="155"/>
        <v/>
      </c>
      <c r="AX269" s="78" t="str">
        <f t="shared" si="156"/>
        <v/>
      </c>
      <c r="AY269" s="78" t="str">
        <f t="shared" si="157"/>
        <v/>
      </c>
      <c r="AZ269" s="78" t="str">
        <f>IF(ISNUMBER(A269),CONCATENATE(Names!$C$6,Names!$N$3,AU269,A269),"")</f>
        <v/>
      </c>
      <c r="BA269" s="78" t="str">
        <f>IF(ISNUMBER(A269),CONCATENATE(Names!$C$7,Names!$N$3,AU269,A269),"")</f>
        <v/>
      </c>
      <c r="BB269" s="78" t="str">
        <f>IF(ISNUMBER(A269),CONCATENATE(Names!$C$8,Names!$N$3,AU269,A269),"")</f>
        <v/>
      </c>
      <c r="BC269" s="78" t="str">
        <f>IF(ISNUMBER(A269),CONCATENATE(Names!$D$6,AY269),"")</f>
        <v/>
      </c>
      <c r="BD269" s="78" t="str">
        <f>IF(ISNUMBER(A269),CONCATENATE(Names!$C$10,Names!$N$3,BC269),"")</f>
        <v/>
      </c>
      <c r="BE269" s="78" t="str">
        <f>IF(ISNUMBER(A269),CONCATENATE(Names!$C$11,Names!$N$3,BC269),"")</f>
        <v/>
      </c>
      <c r="BF269" s="78" t="str">
        <f>IF(ISNUMBER(A269),CONCATENATE(Names!$D$7,AY269),"")</f>
        <v/>
      </c>
      <c r="BG269" s="78" t="str">
        <f>IF(ISNUMBER(A269),CONCATENATE(Names!$C$10,Names!$N$3,BF269),"")</f>
        <v/>
      </c>
      <c r="BH269" s="78" t="str">
        <f>IF(ISNUMBER(A269),CONCATENATE(Names!$C$11,Names!$N$3,BF269),"")</f>
        <v/>
      </c>
      <c r="BI269" s="78" t="str">
        <f>IF(ISNUMBER(A269),CONCATENATE(Names!$C$12,Names!$N$3,BC269),"")</f>
        <v/>
      </c>
      <c r="BJ269" s="78" t="str">
        <f>IF(ISNUMBER(A269),CONCATENATE(Names!$C$24,Names!$N$3,AY269),"")</f>
        <v/>
      </c>
      <c r="BK269" s="78" t="str">
        <f>IF(ISNUMBER(A269),CONCATENATE(Names!$C$9,Names!$N$3,AY269),"")</f>
        <v/>
      </c>
      <c r="BT269" s="114">
        <f>COUNTIFS($BW$5:BW269,"&lt;&gt;"&amp;"")</f>
        <v>63</v>
      </c>
      <c r="BU269" s="115" t="str">
        <f t="shared" si="124"/>
        <v>A2T</v>
      </c>
      <c r="BV269" s="115" t="str">
        <f t="shared" si="125"/>
        <v>070PRL</v>
      </c>
      <c r="BW269" s="115" t="str">
        <f>Names!$C$13</f>
        <v>PRLAd</v>
      </c>
      <c r="BX269" s="78" t="str">
        <f>CONCATENATE(Names!$D$14,$BX$270)</f>
        <v>G009</v>
      </c>
      <c r="BY269" s="78" t="str">
        <f>IF($BW269="","",CONCATENATE($BW269,Names!$N$3,$BX269))</f>
        <v>PRLAd-G009</v>
      </c>
      <c r="CA269" s="98" t="str">
        <f>IF(ISNUMBER(A269),CONCATENATE(W269,Names!$H$3,Y269,Names!$J$3,Names!$K$3,Names!$L$3,BK269),"")</f>
        <v/>
      </c>
      <c r="CB269" s="98" t="str">
        <f>IF(ISNUMBER(A269),CONCATENATE(W269,Names!$H$3,Y269,Names!$J$3,Names!$K$3,Names!$L$3,BB269),"")</f>
        <v/>
      </c>
      <c r="CC269" s="98" t="str">
        <f>IF($BW269="","",CONCATENATE(W269,Names!$H$3,Y269,Names!$J$3,Names!$K$3,Names!$L$3,$BW269,Names!$N$3,$BX269))</f>
        <v>A2T-070PRL:RFS-PRLAd-G009</v>
      </c>
      <c r="CF269" s="13" t="str">
        <f>IF(ISNUMBER($A269),CONCATENATE($BK269,Names!$P$3,Dev!$DA$130),"")</f>
        <v/>
      </c>
      <c r="CG269" s="13" t="str">
        <f>IF(ISNUMBER($A269),CONCATENATE($BK269,Names!$P$3,Dev!$DD$130),"")</f>
        <v/>
      </c>
      <c r="CH269" s="13" t="str">
        <f>IF(ISNUMBER($A269),CONCATENATE($BK269,Names!$P$3,Dev!$DG$130),"")</f>
        <v/>
      </c>
      <c r="CI269" s="13" t="str">
        <f>IF(ISNUMBER($A269),CONCATENATE($BK269,Names!$P$3,Dev!$DK$130),"")</f>
        <v/>
      </c>
      <c r="CJ269" s="13" t="str">
        <f>IF(ISNUMBER($A269),CONCATENATE($BK269,Names!$P$3,Dev!$DN$130),"")</f>
        <v/>
      </c>
      <c r="CK269" s="13" t="str">
        <f>IF(ISNUMBER($A269),CONCATENATE($BK269,Names!$P$3,Dev!$DQ$130),"")</f>
        <v/>
      </c>
      <c r="CL269" s="13"/>
      <c r="CM269" s="13" t="str">
        <f>""</f>
        <v/>
      </c>
      <c r="CN269" s="13" t="str">
        <f>IF(ISNUMBER($A269),CONCATENATE($BB269,Names!$P$3,Dev!$CZ$48),"")</f>
        <v/>
      </c>
      <c r="CO269" s="13" t="str">
        <f>IF(ISNUMBER($A269),CONCATENATE($BB269,Names!$P$3,Dev!$DF$48),"")</f>
        <v/>
      </c>
      <c r="CP269" s="13" t="str">
        <f>IF(ISNUMBER($A269),CONCATENATE($BB269,Names!$P$3,Dev!$DI$48),"")</f>
        <v/>
      </c>
      <c r="CQ269" s="13" t="str">
        <f>IF(ISNUMBER($A269),CONCATENATE($BB269,Names!$P$3,Dev!$DM$48),"")</f>
        <v/>
      </c>
      <c r="CR269" s="13" t="str">
        <f>IF(ISNUMBER($A269),CONCATENATE($BB269,Names!$P$3,Dev!$DV$48),"")</f>
        <v/>
      </c>
      <c r="CS269" s="13" t="str">
        <f>IF(ISNUMBER($A269),CONCATENATE($BB269,Names!$P$3,Dev!$DZ$48),"")</f>
        <v/>
      </c>
      <c r="CT269" s="13" t="str">
        <f>IF(ISNUMBER($A269),CONCATENATE($BB269,Names!$P$3,Dev!$EI$48),"")</f>
        <v/>
      </c>
      <c r="CU269" s="13" t="str">
        <f>IF(ISNUMBER($A269),CONCATENATE($BB269,Names!$P$3,Dev!$FZ$48),"")</f>
        <v/>
      </c>
      <c r="CV269" s="13" t="str">
        <f>IF(ISNUMBER($A269),CONCATENATE($BB269,Names!$P$3,Dev!$GI$48),"")</f>
        <v/>
      </c>
      <c r="CW269" s="13" t="str">
        <f>IF(ISNUMBER($A269),CONCATENATE($BB269,Names!$P$3,Dev!$GM$48),"")</f>
        <v/>
      </c>
      <c r="CX269" s="13"/>
      <c r="CY269" s="13" t="str">
        <f>IF(ISNUMBER($A269),CONCATENATE($BB269,Names!$P$3,Dev!$EM$48),"")</f>
        <v/>
      </c>
      <c r="CZ269" s="13" t="str">
        <f>IF(ISNUMBER($A269),CONCATENATE($BB269,Names!$P$3,Dev!$EV$48),"")</f>
        <v/>
      </c>
      <c r="DA269" s="13" t="str">
        <f>IF(ISNUMBER($A269),CONCATENATE($BB269,Names!$P$3,Dev!$EZ$48),"")</f>
        <v/>
      </c>
      <c r="DB269" s="13" t="str">
        <f>IF(ISNUMBER($A269),CONCATENATE($BB269,Names!$P$3,Dev!$FI$48),"")</f>
        <v/>
      </c>
      <c r="DC269" s="13" t="str">
        <f>IF(ISNUMBER($A269),CONCATENATE($BB269,Names!$P$3,Dev!$FM$48),"")</f>
        <v/>
      </c>
      <c r="DD269" s="13" t="str">
        <f>IF(ISNUMBER($A269),CONCATENATE($BB269,Names!$P$3,Dev!$FV$48),"")</f>
        <v/>
      </c>
      <c r="DE269" s="13" t="str">
        <f>IF(ISNUMBER($A269),CONCATENATE($BB269,Names!$P$3,Dev!$GP$48),"")</f>
        <v/>
      </c>
      <c r="DI269" s="105">
        <f>COUNTIFS($DL$5:DL269,"&lt;&gt;"&amp;"")</f>
        <v>26</v>
      </c>
      <c r="DJ269" s="1198" t="str">
        <f t="shared" si="146"/>
        <v/>
      </c>
      <c r="DK269" s="1198" t="str">
        <f t="shared" si="147"/>
        <v/>
      </c>
      <c r="DL269" s="1198"/>
      <c r="DM269" s="1198" t="str">
        <f>IF($DL269="","",_xlfn.CONCAT(Names!$D$5,$AO269))</f>
        <v/>
      </c>
      <c r="DN269" s="1198" t="str">
        <f>IF($DL269="","",CONCATENATE(Names!$C$26,Names!$N$3,$DM269))</f>
        <v/>
      </c>
      <c r="DO269" s="1198" t="str">
        <f>IF($DL269="","",CONCATENATE(Names!$C$25,Names!$N$3,$DM269))</f>
        <v/>
      </c>
    </row>
    <row r="270" spans="1:119" s="89" customFormat="1" ht="13.5" thickBot="1">
      <c r="A270" s="88" t="str">
        <f>Names!$B$14</f>
        <v>Gas inlet</v>
      </c>
      <c r="B270" s="88"/>
      <c r="C270" s="936">
        <f>$C$7</f>
        <v>8.5000000000000006E-2</v>
      </c>
      <c r="D270" s="88"/>
      <c r="F270" s="89">
        <v>1</v>
      </c>
      <c r="G270" s="2">
        <f t="shared" si="143"/>
        <v>556.63770406598974</v>
      </c>
      <c r="H270" s="2">
        <f t="shared" si="144"/>
        <v>556.68020406598976</v>
      </c>
      <c r="I270" s="1228"/>
      <c r="J270" s="91"/>
      <c r="K270" s="92"/>
      <c r="L270" s="2" t="str">
        <f>IF(ISNUMBER(E270),VLOOKUP(C270,'TE,EHnames'!$B$4:$F$11,'TE,EHnames'!$C$2,FALSE),"")</f>
        <v/>
      </c>
      <c r="M270" s="2" t="str">
        <f>IF(ISNUMBER(E270),VLOOKUP(C270,'TE,EHnames'!$B$4:$F$11,'TE,EHnames'!$F$2,FALSE),"")</f>
        <v/>
      </c>
      <c r="O270" s="95" t="str">
        <f>IF(ISNUMBER(A270),ABS(H270-$Q$207),"")</f>
        <v/>
      </c>
      <c r="S270" s="89" t="str">
        <f>IFERROR(VLOOKUP(P270,Racks!$H$4:$M$30,6),"")</f>
        <v/>
      </c>
      <c r="V270" s="89">
        <f>COUNTIFS('Sec-Sub'!$K$4:$K$164,"&lt;="&amp;H270)</f>
        <v>146</v>
      </c>
      <c r="W270" s="89" t="str">
        <f>VLOOKUP(V270,'Sec-Sub'!$A$4:$C$164,2,FALSE)</f>
        <v>A2T</v>
      </c>
      <c r="X270" s="89" t="str">
        <f>VLOOKUP(V270,'Sec-Sub'!$A$4:$C$164,3,FALSE)</f>
        <v>070</v>
      </c>
      <c r="Y270" s="89" t="str">
        <f>CONCATENATE(X270,Names!$I$3)</f>
        <v>070PRL</v>
      </c>
      <c r="Z270" s="88"/>
      <c r="AA270" s="93"/>
      <c r="AC270" s="94"/>
      <c r="AD270" s="673">
        <v>1</v>
      </c>
      <c r="AE270" s="674"/>
      <c r="AI270" s="1266" t="str">
        <f>IF(ISNUMBER(R270),CONCATENATE(Names!$C$3,R270),"")</f>
        <v/>
      </c>
      <c r="AK270" s="89" t="str">
        <f t="shared" si="148"/>
        <v/>
      </c>
      <c r="AL270" s="89" t="str">
        <f t="shared" si="150"/>
        <v/>
      </c>
      <c r="AM270" s="89" t="str">
        <f t="shared" si="151"/>
        <v/>
      </c>
      <c r="AN270" s="89" t="str">
        <f t="shared" si="152"/>
        <v/>
      </c>
      <c r="AO270" s="89" t="str">
        <f t="shared" si="153"/>
        <v/>
      </c>
      <c r="AP270" s="89" t="str">
        <f>IF(ISNUMBER(E270),CONCATENATE(Names!$C$5,Names!$N$3,AO270),"")</f>
        <v/>
      </c>
      <c r="AQ270" s="89" t="str">
        <f>IF(ISNUMBER(E270),CONCATENATE(Names!$D$5,AO270),"")</f>
        <v/>
      </c>
      <c r="AR270" s="89" t="str">
        <f>IF(ISNUMBER(E270),CONCATENATE(Names!$C$10,Names!$N$3,AQ270),"")</f>
        <v/>
      </c>
      <c r="AS270" s="89" t="str">
        <f>IF(ISNUMBER(E270),CONCATENATE(Names!$C$11,Names!$N$3,AQ270),"")</f>
        <v/>
      </c>
      <c r="AU270" s="95" t="str">
        <f t="shared" si="149"/>
        <v/>
      </c>
      <c r="AV270" s="89" t="str">
        <f t="shared" si="154"/>
        <v/>
      </c>
      <c r="AW270" s="89" t="str">
        <f t="shared" si="155"/>
        <v/>
      </c>
      <c r="AX270" s="89" t="str">
        <f t="shared" si="156"/>
        <v/>
      </c>
      <c r="AY270" s="89" t="str">
        <f t="shared" si="157"/>
        <v/>
      </c>
      <c r="AZ270" s="89" t="str">
        <f>IF(ISNUMBER(A270),CONCATENATE(Names!$C$6,Names!$N$3,AU270,A270),"")</f>
        <v/>
      </c>
      <c r="BA270" s="89" t="str">
        <f>IF(ISNUMBER(A270),CONCATENATE(Names!$C$7,Names!$N$3,AU270,A270),"")</f>
        <v/>
      </c>
      <c r="BB270" s="89" t="str">
        <f>IF(ISNUMBER(A270),CONCATENATE(Names!$C$8,Names!$N$3,AU270,A270),"")</f>
        <v/>
      </c>
      <c r="BC270" s="89" t="str">
        <f>IF(ISNUMBER(A270),CONCATENATE(Names!$D$6,AY270),"")</f>
        <v/>
      </c>
      <c r="BD270" s="89" t="str">
        <f>IF(ISNUMBER(A270),CONCATENATE(Names!$C$10,Names!$N$3,BC270),"")</f>
        <v/>
      </c>
      <c r="BE270" s="89" t="str">
        <f>IF(ISNUMBER(A270),CONCATENATE(Names!$C$11,Names!$N$3,BC270),"")</f>
        <v/>
      </c>
      <c r="BF270" s="89" t="str">
        <f>IF(ISNUMBER(A270),CONCATENATE(Names!$D$7,AY270),"")</f>
        <v/>
      </c>
      <c r="BG270" s="89" t="str">
        <f>IF(ISNUMBER(A270),CONCATENATE(Names!$C$10,Names!$N$3,BF270),"")</f>
        <v/>
      </c>
      <c r="BH270" s="89" t="str">
        <f>IF(ISNUMBER(A270),CONCATENATE(Names!$C$11,Names!$N$3,BF270),"")</f>
        <v/>
      </c>
      <c r="BI270" s="89" t="str">
        <f>IF(ISNUMBER(A270),CONCATENATE(Names!$C$12,Names!$N$3,BC270),"")</f>
        <v/>
      </c>
      <c r="BJ270" s="89" t="str">
        <f>IF(ISNUMBER(A270),CONCATENATE(Names!$C$24,Names!$N$3,AY270),"")</f>
        <v/>
      </c>
      <c r="BK270" s="89" t="str">
        <f>IF(ISNUMBER(A270),CONCATENATE(Names!$C$9,Names!$N$3,AY270),"")</f>
        <v/>
      </c>
      <c r="BT270" s="112">
        <f>COUNTIFS($BW$5:BW270,"&lt;&gt;"&amp;"")</f>
        <v>64</v>
      </c>
      <c r="BU270" s="113" t="str">
        <f t="shared" si="124"/>
        <v>A2T</v>
      </c>
      <c r="BV270" s="113" t="str">
        <f t="shared" si="125"/>
        <v>070PRL</v>
      </c>
      <c r="BW270" s="113" t="str">
        <f>Names!$C$14</f>
        <v>PRLGI</v>
      </c>
      <c r="BX270" s="154" t="str">
        <f>"009"</f>
        <v>009</v>
      </c>
      <c r="BY270" s="89" t="str">
        <f>IF($BW270="","",CONCATENATE($BW270,Names!$N$3,$BX270))</f>
        <v>PRLGI-009</v>
      </c>
      <c r="CA270" s="95" t="str">
        <f>IF(ISNUMBER(A270),CONCATENATE(W270,Names!$H$3,Y270,Names!$J$3,Names!$K$3,Names!$L$3,BK270),"")</f>
        <v/>
      </c>
      <c r="CB270" s="95" t="str">
        <f>IF(ISNUMBER(A270),CONCATENATE(W270,Names!$H$3,Y270,Names!$J$3,Names!$K$3,Names!$L$3,BB270),"")</f>
        <v/>
      </c>
      <c r="CC270" s="95" t="str">
        <f>IF($BW270="","",CONCATENATE(W270,Names!$H$3,Y270,Names!$J$3,Names!$K$3,Names!$L$3,$BW270,Names!$N$3,$BX270))</f>
        <v>A2T-070PRL:RFS-PRLGI-009</v>
      </c>
      <c r="CF270" s="13" t="str">
        <f>IF(ISNUMBER($A270),CONCATENATE($BK270,Names!$P$3,Dev!$DA$130),"")</f>
        <v/>
      </c>
      <c r="CG270" s="13" t="str">
        <f>IF(ISNUMBER($A270),CONCATENATE($BK270,Names!$P$3,Dev!$DD$130),"")</f>
        <v/>
      </c>
      <c r="CH270" s="13" t="str">
        <f>IF(ISNUMBER($A270),CONCATENATE($BK270,Names!$P$3,Dev!$DG$130),"")</f>
        <v/>
      </c>
      <c r="CI270" s="13" t="str">
        <f>IF(ISNUMBER($A270),CONCATENATE($BK270,Names!$P$3,Dev!$DK$130),"")</f>
        <v/>
      </c>
      <c r="CJ270" s="13" t="str">
        <f>IF(ISNUMBER($A270),CONCATENATE($BK270,Names!$P$3,Dev!$DN$130),"")</f>
        <v/>
      </c>
      <c r="CK270" s="13" t="str">
        <f>IF(ISNUMBER($A270),CONCATENATE($BK270,Names!$P$3,Dev!$DQ$130),"")</f>
        <v/>
      </c>
      <c r="CL270" s="13"/>
      <c r="CM270" s="13" t="str">
        <f>""</f>
        <v/>
      </c>
      <c r="CN270" s="13" t="str">
        <f>IF(ISNUMBER($A270),CONCATENATE($BB270,Names!$P$3,Dev!$CZ$48),"")</f>
        <v/>
      </c>
      <c r="CO270" s="13" t="str">
        <f>IF(ISNUMBER($A270),CONCATENATE($BB270,Names!$P$3,Dev!$DF$48),"")</f>
        <v/>
      </c>
      <c r="CP270" s="13" t="str">
        <f>IF(ISNUMBER($A270),CONCATENATE($BB270,Names!$P$3,Dev!$DI$48),"")</f>
        <v/>
      </c>
      <c r="CQ270" s="13" t="str">
        <f>IF(ISNUMBER($A270),CONCATENATE($BB270,Names!$P$3,Dev!$DM$48),"")</f>
        <v/>
      </c>
      <c r="CR270" s="13" t="str">
        <f>IF(ISNUMBER($A270),CONCATENATE($BB270,Names!$P$3,Dev!$DV$48),"")</f>
        <v/>
      </c>
      <c r="CS270" s="13" t="str">
        <f>IF(ISNUMBER($A270),CONCATENATE($BB270,Names!$P$3,Dev!$DZ$48),"")</f>
        <v/>
      </c>
      <c r="CT270" s="13" t="str">
        <f>IF(ISNUMBER($A270),CONCATENATE($BB270,Names!$P$3,Dev!$EI$48),"")</f>
        <v/>
      </c>
      <c r="CU270" s="13" t="str">
        <f>IF(ISNUMBER($A270),CONCATENATE($BB270,Names!$P$3,Dev!$FZ$48),"")</f>
        <v/>
      </c>
      <c r="CV270" s="13" t="str">
        <f>IF(ISNUMBER($A270),CONCATENATE($BB270,Names!$P$3,Dev!$GI$48),"")</f>
        <v/>
      </c>
      <c r="CW270" s="13" t="str">
        <f>IF(ISNUMBER($A270),CONCATENATE($BB270,Names!$P$3,Dev!$GM$48),"")</f>
        <v/>
      </c>
      <c r="CX270" s="13"/>
      <c r="CY270" s="13" t="str">
        <f>IF(ISNUMBER($A270),CONCATENATE($BB270,Names!$P$3,Dev!$EM$48),"")</f>
        <v/>
      </c>
      <c r="CZ270" s="13" t="str">
        <f>IF(ISNUMBER($A270),CONCATENATE($BB270,Names!$P$3,Dev!$EV$48),"")</f>
        <v/>
      </c>
      <c r="DA270" s="13" t="str">
        <f>IF(ISNUMBER($A270),CONCATENATE($BB270,Names!$P$3,Dev!$EZ$48),"")</f>
        <v/>
      </c>
      <c r="DB270" s="13" t="str">
        <f>IF(ISNUMBER($A270),CONCATENATE($BB270,Names!$P$3,Dev!$FI$48),"")</f>
        <v/>
      </c>
      <c r="DC270" s="13" t="str">
        <f>IF(ISNUMBER($A270),CONCATENATE($BB270,Names!$P$3,Dev!$FM$48),"")</f>
        <v/>
      </c>
      <c r="DD270" s="13" t="str">
        <f>IF(ISNUMBER($A270),CONCATENATE($BB270,Names!$P$3,Dev!$FV$48),"")</f>
        <v/>
      </c>
      <c r="DE270" s="13" t="str">
        <f>IF(ISNUMBER($A270),CONCATENATE($BB270,Names!$P$3,Dev!$GP$48),"")</f>
        <v/>
      </c>
      <c r="DI270" s="105">
        <f>COUNTIFS($DL$5:DL270,"&lt;&gt;"&amp;"")</f>
        <v>26</v>
      </c>
      <c r="DJ270" s="1198" t="str">
        <f t="shared" si="146"/>
        <v/>
      </c>
      <c r="DK270" s="1198" t="str">
        <f t="shared" si="147"/>
        <v/>
      </c>
      <c r="DL270" s="1198"/>
      <c r="DM270" s="1198" t="str">
        <f>IF($DL270="","",_xlfn.CONCAT(Names!$D$5,$AO270))</f>
        <v/>
      </c>
      <c r="DN270" s="1198" t="str">
        <f>IF($DL270="","",CONCATENATE(Names!$C$26,Names!$N$3,$DM270))</f>
        <v/>
      </c>
      <c r="DO270" s="1198" t="str">
        <f>IF($DL270="","",CONCATENATE(Names!$C$25,Names!$N$3,$DM270))</f>
        <v/>
      </c>
    </row>
    <row r="271" spans="1:119" s="89" customFormat="1">
      <c r="A271" s="108" t="s">
        <v>767</v>
      </c>
      <c r="B271" s="109"/>
      <c r="C271" s="936">
        <v>0</v>
      </c>
      <c r="D271" s="88"/>
      <c r="F271" s="89">
        <v>1</v>
      </c>
      <c r="G271" s="2">
        <f t="shared" si="143"/>
        <v>556.72270406598977</v>
      </c>
      <c r="H271" s="2">
        <f t="shared" si="144"/>
        <v>556.72270406598977</v>
      </c>
      <c r="I271" s="1225"/>
      <c r="J271" s="108"/>
      <c r="K271" s="92"/>
      <c r="L271" s="2" t="str">
        <f>IF(ISNUMBER(E271),VLOOKUP(C271,'TE,EHnames'!$B$4:$F$11,'TE,EHnames'!$C$2,FALSE),"")</f>
        <v/>
      </c>
      <c r="M271" s="2" t="str">
        <f>IF(ISNUMBER(E271),VLOOKUP(C271,'TE,EHnames'!$B$4:$F$11,'TE,EHnames'!$F$2,FALSE),"")</f>
        <v/>
      </c>
      <c r="O271" s="95" t="str">
        <f>IF(ISNUMBER(A271),ABS(H271-$Q$84),"")</f>
        <v/>
      </c>
      <c r="S271" s="89" t="str">
        <f>IFERROR(VLOOKUP(P271,Racks!$H$4:$M$30,6),"")</f>
        <v/>
      </c>
      <c r="V271" s="89">
        <f>COUNTIFS('Sec-Sub'!$K$4:$K$164,"&lt;="&amp;H271)</f>
        <v>146</v>
      </c>
      <c r="W271" s="89" t="str">
        <f>VLOOKUP(V271,'Sec-Sub'!$A$4:$C$164,2,FALSE)</f>
        <v>A2T</v>
      </c>
      <c r="X271" s="89" t="str">
        <f>VLOOKUP(V271,'Sec-Sub'!$A$4:$C$164,3,FALSE)</f>
        <v>070</v>
      </c>
      <c r="Y271" s="89" t="str">
        <f>CONCATENATE(X271,Names!$I$3)</f>
        <v>070PRL</v>
      </c>
      <c r="Z271" s="88"/>
      <c r="AA271" s="93"/>
      <c r="AC271" s="110"/>
      <c r="AD271" s="666"/>
      <c r="AE271" s="111"/>
      <c r="AI271" s="1266" t="str">
        <f>IF(ISNUMBER(R271),CONCATENATE(Names!$C$3,R271),"")</f>
        <v/>
      </c>
      <c r="AK271" s="89" t="str">
        <f t="shared" si="148"/>
        <v/>
      </c>
      <c r="AL271" s="89" t="str">
        <f t="shared" si="150"/>
        <v/>
      </c>
      <c r="AM271" s="89" t="str">
        <f t="shared" si="151"/>
        <v/>
      </c>
      <c r="AN271" s="89" t="str">
        <f t="shared" si="152"/>
        <v/>
      </c>
      <c r="AO271" s="89" t="str">
        <f t="shared" si="153"/>
        <v/>
      </c>
      <c r="AP271" s="89" t="str">
        <f>IF(ISNUMBER(E271),CONCATENATE(Names!$C$5,Names!$N$3,AO271),"")</f>
        <v/>
      </c>
      <c r="AQ271" s="89" t="str">
        <f>IF(ISNUMBER(E271),CONCATENATE(Names!$D$5,AO271),"")</f>
        <v/>
      </c>
      <c r="AR271" s="89" t="str">
        <f>IF(ISNUMBER(E271),CONCATENATE(Names!$C$10,Names!$N$3,AQ271),"")</f>
        <v/>
      </c>
      <c r="AS271" s="89" t="str">
        <f>IF(ISNUMBER(E271),CONCATENATE(Names!$C$11,Names!$N$3,AQ271),"")</f>
        <v/>
      </c>
      <c r="AU271" s="95" t="str">
        <f t="shared" si="149"/>
        <v/>
      </c>
      <c r="AV271" s="89" t="str">
        <f t="shared" si="154"/>
        <v/>
      </c>
      <c r="AW271" s="89" t="str">
        <f t="shared" si="155"/>
        <v/>
      </c>
      <c r="AX271" s="89" t="str">
        <f t="shared" si="156"/>
        <v/>
      </c>
      <c r="AY271" s="89" t="str">
        <f t="shared" si="157"/>
        <v/>
      </c>
      <c r="AZ271" s="89" t="str">
        <f>IF(ISNUMBER(A271),CONCATENATE(Names!$C$6,Names!$N$3,AU271,A271),"")</f>
        <v/>
      </c>
      <c r="BA271" s="89" t="str">
        <f>IF(ISNUMBER(A271),CONCATENATE(Names!$C$7,Names!$N$3,AU271,A271),"")</f>
        <v/>
      </c>
      <c r="BB271" s="89" t="str">
        <f>IF(ISNUMBER(A271),CONCATENATE(Names!$C$8,Names!$N$3,AU271,A271),"")</f>
        <v/>
      </c>
      <c r="BC271" s="89" t="str">
        <f>IF(ISNUMBER(A271),CONCATENATE(Names!$D$6,AY271),"")</f>
        <v/>
      </c>
      <c r="BD271" s="89" t="str">
        <f>IF(ISNUMBER(A271),CONCATENATE(Names!$C$10,Names!$N$3,BC271),"")</f>
        <v/>
      </c>
      <c r="BE271" s="89" t="str">
        <f>IF(ISNUMBER(A271),CONCATENATE(Names!$C$11,Names!$N$3,BC271),"")</f>
        <v/>
      </c>
      <c r="BF271" s="89" t="str">
        <f>IF(ISNUMBER(A271),CONCATENATE(Names!$D$7,AY271),"")</f>
        <v/>
      </c>
      <c r="BG271" s="89" t="str">
        <f>IF(ISNUMBER(A271),CONCATENATE(Names!$C$10,Names!$N$3,BF271),"")</f>
        <v/>
      </c>
      <c r="BH271" s="89" t="str">
        <f>IF(ISNUMBER(A271),CONCATENATE(Names!$C$11,Names!$N$3,BF271),"")</f>
        <v/>
      </c>
      <c r="BI271" s="89" t="str">
        <f>IF(ISNUMBER(A271),CONCATENATE(Names!$C$12,Names!$N$3,BC271),"")</f>
        <v/>
      </c>
      <c r="BK271" s="89" t="str">
        <f>IF(ISNUMBER(A271),CONCATENATE(Names!$C$9,Names!$N$3,AY271),"")</f>
        <v/>
      </c>
      <c r="BT271" s="112">
        <f>COUNTIFS($BW$5:BW271,"&lt;&gt;"&amp;"")</f>
        <v>65</v>
      </c>
      <c r="BU271" s="113" t="str">
        <f t="shared" si="124"/>
        <v>A2T</v>
      </c>
      <c r="BV271" s="113" t="str">
        <f t="shared" si="125"/>
        <v>070PRL</v>
      </c>
      <c r="BW271" s="113" t="str">
        <f>Names!$C$10</f>
        <v>PRLEH</v>
      </c>
      <c r="BX271" s="89" t="str">
        <f>CONCATENATE(Names!$D$14,$BX$270)</f>
        <v>G009</v>
      </c>
      <c r="BY271" s="89" t="str">
        <f>IF($BW271="","",CONCATENATE($BW271,Names!$N$3,$BX271))</f>
        <v>PRLEH-G009</v>
      </c>
      <c r="CA271" s="95" t="str">
        <f>IF(ISNUMBER(A271),CONCATENATE(W271,Names!$H$3,Y271,Names!$J$3,Names!$K$3,Names!$L$3,BK271),"")</f>
        <v/>
      </c>
      <c r="CB271" s="95"/>
      <c r="CC271" s="95" t="str">
        <f>IF($BW271="","",CONCATENATE(W271,Names!$H$3,Y271,Names!$J$3,Names!$K$3,Names!$L$3,$BW271,Names!$N$3,$BX271))</f>
        <v>A2T-070PRL:RFS-PRLEH-G009</v>
      </c>
      <c r="CF271" s="13" t="str">
        <f>IF(ISNUMBER($A271),CONCATENATE($BK271,Names!$P$3,Dev!$DA$130),"")</f>
        <v/>
      </c>
      <c r="CG271" s="13" t="str">
        <f>IF(ISNUMBER($A271),CONCATENATE($BK271,Names!$P$3,Dev!$DD$130),"")</f>
        <v/>
      </c>
      <c r="CH271" s="13" t="str">
        <f>IF(ISNUMBER($A271),CONCATENATE($BK271,Names!$P$3,Dev!$DG$130),"")</f>
        <v/>
      </c>
      <c r="CI271" s="13" t="str">
        <f>IF(ISNUMBER($A271),CONCATENATE($BK271,Names!$P$3,Dev!$DK$130),"")</f>
        <v/>
      </c>
      <c r="CJ271" s="13" t="str">
        <f>IF(ISNUMBER($A271),CONCATENATE($BK271,Names!$P$3,Dev!$DN$130),"")</f>
        <v/>
      </c>
      <c r="CK271" s="13" t="str">
        <f>IF(ISNUMBER($A271),CONCATENATE($BK271,Names!$P$3,Dev!$DQ$130),"")</f>
        <v/>
      </c>
      <c r="CL271" s="13"/>
      <c r="CM271" s="13" t="str">
        <f>""</f>
        <v/>
      </c>
      <c r="CN271" s="13" t="str">
        <f>IF(ISNUMBER($A271),CONCATENATE($BB271,Names!$P$3,Dev!$CZ$48),"")</f>
        <v/>
      </c>
      <c r="CO271" s="13" t="str">
        <f>IF(ISNUMBER($A271),CONCATENATE($BB271,Names!$P$3,Dev!$DF$48),"")</f>
        <v/>
      </c>
      <c r="CP271" s="13" t="str">
        <f>IF(ISNUMBER($A271),CONCATENATE($BB271,Names!$P$3,Dev!$DI$48),"")</f>
        <v/>
      </c>
      <c r="CQ271" s="13" t="str">
        <f>IF(ISNUMBER($A271),CONCATENATE($BB271,Names!$P$3,Dev!$DM$48),"")</f>
        <v/>
      </c>
      <c r="CR271" s="13" t="str">
        <f>IF(ISNUMBER($A271),CONCATENATE($BB271,Names!$P$3,Dev!$DV$48),"")</f>
        <v/>
      </c>
      <c r="CS271" s="13" t="str">
        <f>IF(ISNUMBER($A271),CONCATENATE($BB271,Names!$P$3,Dev!$DZ$48),"")</f>
        <v/>
      </c>
      <c r="CT271" s="13" t="str">
        <f>IF(ISNUMBER($A271),CONCATENATE($BB271,Names!$P$3,Dev!$EI$48),"")</f>
        <v/>
      </c>
      <c r="CU271" s="13" t="str">
        <f>IF(ISNUMBER($A271),CONCATENATE($BB271,Names!$P$3,Dev!$FZ$48),"")</f>
        <v/>
      </c>
      <c r="CV271" s="13" t="str">
        <f>IF(ISNUMBER($A271),CONCATENATE($BB271,Names!$P$3,Dev!$GI$48),"")</f>
        <v/>
      </c>
      <c r="CW271" s="13" t="str">
        <f>IF(ISNUMBER($A271),CONCATENATE($BB271,Names!$P$3,Dev!$GM$48),"")</f>
        <v/>
      </c>
      <c r="CX271" s="13"/>
      <c r="CY271" s="13" t="str">
        <f>IF(ISNUMBER($A271),CONCATENATE($BB271,Names!$P$3,Dev!$EM$48),"")</f>
        <v/>
      </c>
      <c r="CZ271" s="13" t="str">
        <f>IF(ISNUMBER($A271),CONCATENATE($BB271,Names!$P$3,Dev!$EV$48),"")</f>
        <v/>
      </c>
      <c r="DA271" s="13" t="str">
        <f>IF(ISNUMBER($A271),CONCATENATE($BB271,Names!$P$3,Dev!$EZ$48),"")</f>
        <v/>
      </c>
      <c r="DB271" s="13" t="str">
        <f>IF(ISNUMBER($A271),CONCATENATE($BB271,Names!$P$3,Dev!$FI$48),"")</f>
        <v/>
      </c>
      <c r="DC271" s="13" t="str">
        <f>IF(ISNUMBER($A271),CONCATENATE($BB271,Names!$P$3,Dev!$FM$48),"")</f>
        <v/>
      </c>
      <c r="DD271" s="13" t="str">
        <f>IF(ISNUMBER($A271),CONCATENATE($BB271,Names!$P$3,Dev!$FV$48),"")</f>
        <v/>
      </c>
      <c r="DE271" s="13" t="str">
        <f>IF(ISNUMBER($A271),CONCATENATE($BB271,Names!$P$3,Dev!$GP$48),"")</f>
        <v/>
      </c>
      <c r="DI271" s="105">
        <f>COUNTIFS($DL$5:DL271,"&lt;&gt;"&amp;"")</f>
        <v>26</v>
      </c>
      <c r="DJ271" s="1198" t="str">
        <f t="shared" si="146"/>
        <v/>
      </c>
      <c r="DK271" s="1198" t="str">
        <f t="shared" si="147"/>
        <v/>
      </c>
      <c r="DL271" s="1198"/>
      <c r="DM271" s="1198" t="str">
        <f>IF($DL271="","",_xlfn.CONCAT(Names!$D$5,$AO271))</f>
        <v/>
      </c>
      <c r="DN271" s="1198" t="str">
        <f>IF($DL271="","",CONCATENATE(Names!$C$26,Names!$N$3,$DM271))</f>
        <v/>
      </c>
      <c r="DO271" s="1198" t="str">
        <f>IF($DL271="","",CONCATENATE(Names!$C$25,Names!$N$3,$DM271))</f>
        <v/>
      </c>
    </row>
    <row r="272" spans="1:119" s="89" customFormat="1">
      <c r="A272" s="108" t="s">
        <v>768</v>
      </c>
      <c r="B272" s="109"/>
      <c r="C272" s="936">
        <v>0</v>
      </c>
      <c r="D272" s="88"/>
      <c r="F272" s="89">
        <v>1</v>
      </c>
      <c r="G272" s="2">
        <f t="shared" si="143"/>
        <v>556.72270406598977</v>
      </c>
      <c r="H272" s="2">
        <f t="shared" si="144"/>
        <v>556.72270406598977</v>
      </c>
      <c r="I272" s="1225"/>
      <c r="J272" s="108"/>
      <c r="K272" s="92"/>
      <c r="L272" s="2" t="str">
        <f>IF(ISNUMBER(E272),VLOOKUP(C272,'TE,EHnames'!$B$4:$F$11,'TE,EHnames'!$C$2,FALSE),"")</f>
        <v/>
      </c>
      <c r="M272" s="2" t="str">
        <f>IF(ISNUMBER(E272),VLOOKUP(C272,'TE,EHnames'!$B$4:$F$11,'TE,EHnames'!$F$2,FALSE),"")</f>
        <v/>
      </c>
      <c r="O272" s="95" t="str">
        <f>IF(ISNUMBER(A272),ABS(H272-$Q$84),"")</f>
        <v/>
      </c>
      <c r="S272" s="89" t="str">
        <f>IFERROR(VLOOKUP(P272,Racks!$H$4:$M$30,6),"")</f>
        <v/>
      </c>
      <c r="V272" s="89">
        <f>COUNTIFS('Sec-Sub'!$K$4:$K$164,"&lt;="&amp;H272)</f>
        <v>146</v>
      </c>
      <c r="W272" s="89" t="str">
        <f>VLOOKUP(V272,'Sec-Sub'!$A$4:$C$164,2,FALSE)</f>
        <v>A2T</v>
      </c>
      <c r="X272" s="89" t="str">
        <f>VLOOKUP(V272,'Sec-Sub'!$A$4:$C$164,3,FALSE)</f>
        <v>070</v>
      </c>
      <c r="Y272" s="89" t="str">
        <f>CONCATENATE(X272,Names!$I$3)</f>
        <v>070PRL</v>
      </c>
      <c r="Z272" s="88"/>
      <c r="AA272" s="93"/>
      <c r="AC272" s="110"/>
      <c r="AD272" s="666"/>
      <c r="AE272" s="111"/>
      <c r="AI272" s="1266" t="str">
        <f>IF(ISNUMBER(R272),CONCATENATE(Names!$C$3,R272),"")</f>
        <v/>
      </c>
      <c r="AK272" s="89" t="str">
        <f t="shared" si="148"/>
        <v/>
      </c>
      <c r="AL272" s="89" t="str">
        <f t="shared" si="150"/>
        <v/>
      </c>
      <c r="AM272" s="89" t="str">
        <f t="shared" si="151"/>
        <v/>
      </c>
      <c r="AN272" s="89" t="str">
        <f t="shared" si="152"/>
        <v/>
      </c>
      <c r="AO272" s="89" t="str">
        <f t="shared" si="153"/>
        <v/>
      </c>
      <c r="AP272" s="89" t="str">
        <f>IF(ISNUMBER(E272),CONCATENATE(Names!$C$5,Names!$N$3,AO272),"")</f>
        <v/>
      </c>
      <c r="AQ272" s="89" t="str">
        <f>IF(ISNUMBER(E272),CONCATENATE(Names!$D$5,AO272),"")</f>
        <v/>
      </c>
      <c r="AR272" s="89" t="str">
        <f>IF(ISNUMBER(E272),CONCATENATE(Names!$C$10,Names!$N$3,AQ272),"")</f>
        <v/>
      </c>
      <c r="AS272" s="89" t="str">
        <f>IF(ISNUMBER(E272),CONCATENATE(Names!$C$11,Names!$N$3,AQ272),"")</f>
        <v/>
      </c>
      <c r="AU272" s="95" t="str">
        <f t="shared" si="149"/>
        <v/>
      </c>
      <c r="AV272" s="89" t="str">
        <f t="shared" si="154"/>
        <v/>
      </c>
      <c r="AW272" s="89" t="str">
        <f t="shared" si="155"/>
        <v/>
      </c>
      <c r="AX272" s="89" t="str">
        <f t="shared" si="156"/>
        <v/>
      </c>
      <c r="AY272" s="89" t="str">
        <f t="shared" si="157"/>
        <v/>
      </c>
      <c r="AZ272" s="89" t="str">
        <f>IF(ISNUMBER(A272),CONCATENATE(Names!$C$6,Names!$N$3,AU272,A272),"")</f>
        <v/>
      </c>
      <c r="BA272" s="89" t="str">
        <f>IF(ISNUMBER(A272),CONCATENATE(Names!$C$7,Names!$N$3,AU272,A272),"")</f>
        <v/>
      </c>
      <c r="BB272" s="89" t="str">
        <f>IF(ISNUMBER(A272),CONCATENATE(Names!$C$8,Names!$N$3,AU272,A272),"")</f>
        <v/>
      </c>
      <c r="BC272" s="89" t="str">
        <f>IF(ISNUMBER(A272),CONCATENATE(Names!$D$6,AY272),"")</f>
        <v/>
      </c>
      <c r="BD272" s="89" t="str">
        <f>IF(ISNUMBER(A272),CONCATENATE(Names!$C$10,Names!$N$3,BC272),"")</f>
        <v/>
      </c>
      <c r="BE272" s="89" t="str">
        <f>IF(ISNUMBER(A272),CONCATENATE(Names!$C$11,Names!$N$3,BC272),"")</f>
        <v/>
      </c>
      <c r="BF272" s="89" t="str">
        <f>IF(ISNUMBER(A272),CONCATENATE(Names!$D$7,AY272),"")</f>
        <v/>
      </c>
      <c r="BG272" s="89" t="str">
        <f>IF(ISNUMBER(A272),CONCATENATE(Names!$C$10,Names!$N$3,BF272),"")</f>
        <v/>
      </c>
      <c r="BH272" s="89" t="str">
        <f>IF(ISNUMBER(A272),CONCATENATE(Names!$C$11,Names!$N$3,BF272),"")</f>
        <v/>
      </c>
      <c r="BI272" s="89" t="str">
        <f>IF(ISNUMBER(A272),CONCATENATE(Names!$C$12,Names!$N$3,BC272),"")</f>
        <v/>
      </c>
      <c r="BK272" s="89" t="str">
        <f>IF(ISNUMBER(A272),CONCATENATE(Names!$C$9,Names!$N$3,AY272),"")</f>
        <v/>
      </c>
      <c r="BT272" s="112">
        <f>COUNTIFS($BW$5:BW272,"&lt;&gt;"&amp;"")</f>
        <v>66</v>
      </c>
      <c r="BU272" s="113" t="str">
        <f t="shared" si="124"/>
        <v>A2T</v>
      </c>
      <c r="BV272" s="113" t="str">
        <f t="shared" si="125"/>
        <v>070PRL</v>
      </c>
      <c r="BW272" s="113" t="str">
        <f>Names!$C$11</f>
        <v>PRLTE</v>
      </c>
      <c r="BX272" s="89" t="str">
        <f>CONCATENATE(Names!$D$14,$BX$270)</f>
        <v>G009</v>
      </c>
      <c r="BY272" s="89" t="str">
        <f>IF($BW272="","",CONCATENATE($BW272,Names!$N$3,$BX272))</f>
        <v>PRLTE-G009</v>
      </c>
      <c r="CA272" s="95" t="str">
        <f>IF(ISNUMBER(A272),CONCATENATE(W272,Names!$H$3,Y272,Names!$J$3,Names!$K$3,Names!$L$3,BK272),"")</f>
        <v/>
      </c>
      <c r="CB272" s="95"/>
      <c r="CC272" s="95" t="str">
        <f>IF($BW272="","",CONCATENATE(W272,Names!$H$3,Y272,Names!$J$3,Names!$K$3,Names!$L$3,$BW272,Names!$N$3,$BX272))</f>
        <v>A2T-070PRL:RFS-PRLTE-G009</v>
      </c>
      <c r="CF272" s="13" t="str">
        <f>IF(ISNUMBER($A272),CONCATENATE($BK272,Names!$P$3,Dev!$DA$130),"")</f>
        <v/>
      </c>
      <c r="CG272" s="13" t="str">
        <f>IF(ISNUMBER($A272),CONCATENATE($BK272,Names!$P$3,Dev!$DD$130),"")</f>
        <v/>
      </c>
      <c r="CH272" s="13" t="str">
        <f>IF(ISNUMBER($A272),CONCATENATE($BK272,Names!$P$3,Dev!$DG$130),"")</f>
        <v/>
      </c>
      <c r="CI272" s="13" t="str">
        <f>IF(ISNUMBER($A272),CONCATENATE($BK272,Names!$P$3,Dev!$DK$130),"")</f>
        <v/>
      </c>
      <c r="CJ272" s="13" t="str">
        <f>IF(ISNUMBER($A272),CONCATENATE($BK272,Names!$P$3,Dev!$DN$130),"")</f>
        <v/>
      </c>
      <c r="CK272" s="13" t="str">
        <f>IF(ISNUMBER($A272),CONCATENATE($BK272,Names!$P$3,Dev!$DQ$130),"")</f>
        <v/>
      </c>
      <c r="CL272" s="13"/>
      <c r="CM272" s="13" t="str">
        <f>""</f>
        <v/>
      </c>
      <c r="CN272" s="13" t="str">
        <f>IF(ISNUMBER($A272),CONCATENATE($BB272,Names!$P$3,Dev!$CZ$48),"")</f>
        <v/>
      </c>
      <c r="CO272" s="13" t="str">
        <f>IF(ISNUMBER($A272),CONCATENATE($BB272,Names!$P$3,Dev!$DF$48),"")</f>
        <v/>
      </c>
      <c r="CP272" s="13" t="str">
        <f>IF(ISNUMBER($A272),CONCATENATE($BB272,Names!$P$3,Dev!$DI$48),"")</f>
        <v/>
      </c>
      <c r="CQ272" s="13" t="str">
        <f>IF(ISNUMBER($A272),CONCATENATE($BB272,Names!$P$3,Dev!$DM$48),"")</f>
        <v/>
      </c>
      <c r="CR272" s="13" t="str">
        <f>IF(ISNUMBER($A272),CONCATENATE($BB272,Names!$P$3,Dev!$DV$48),"")</f>
        <v/>
      </c>
      <c r="CS272" s="13" t="str">
        <f>IF(ISNUMBER($A272),CONCATENATE($BB272,Names!$P$3,Dev!$DZ$48),"")</f>
        <v/>
      </c>
      <c r="CT272" s="13" t="str">
        <f>IF(ISNUMBER($A272),CONCATENATE($BB272,Names!$P$3,Dev!$EI$48),"")</f>
        <v/>
      </c>
      <c r="CU272" s="13" t="str">
        <f>IF(ISNUMBER($A272),CONCATENATE($BB272,Names!$P$3,Dev!$FZ$48),"")</f>
        <v/>
      </c>
      <c r="CV272" s="13" t="str">
        <f>IF(ISNUMBER($A272),CONCATENATE($BB272,Names!$P$3,Dev!$GI$48),"")</f>
        <v/>
      </c>
      <c r="CW272" s="13" t="str">
        <f>IF(ISNUMBER($A272),CONCATENATE($BB272,Names!$P$3,Dev!$GM$48),"")</f>
        <v/>
      </c>
      <c r="CX272" s="13"/>
      <c r="CY272" s="13" t="str">
        <f>IF(ISNUMBER($A272),CONCATENATE($BB272,Names!$P$3,Dev!$EM$48),"")</f>
        <v/>
      </c>
      <c r="CZ272" s="13" t="str">
        <f>IF(ISNUMBER($A272),CONCATENATE($BB272,Names!$P$3,Dev!$EV$48),"")</f>
        <v/>
      </c>
      <c r="DA272" s="13" t="str">
        <f>IF(ISNUMBER($A272),CONCATENATE($BB272,Names!$P$3,Dev!$EZ$48),"")</f>
        <v/>
      </c>
      <c r="DB272" s="13" t="str">
        <f>IF(ISNUMBER($A272),CONCATENATE($BB272,Names!$P$3,Dev!$FI$48),"")</f>
        <v/>
      </c>
      <c r="DC272" s="13" t="str">
        <f>IF(ISNUMBER($A272),CONCATENATE($BB272,Names!$P$3,Dev!$FM$48),"")</f>
        <v/>
      </c>
      <c r="DD272" s="13" t="str">
        <f>IF(ISNUMBER($A272),CONCATENATE($BB272,Names!$P$3,Dev!$FV$48),"")</f>
        <v/>
      </c>
      <c r="DE272" s="13" t="str">
        <f>IF(ISNUMBER($A272),CONCATENATE($BB272,Names!$P$3,Dev!$GP$48),"")</f>
        <v/>
      </c>
      <c r="DI272" s="105">
        <f>COUNTIFS($DL$5:DL272,"&lt;&gt;"&amp;"")</f>
        <v>26</v>
      </c>
      <c r="DJ272" s="1198" t="str">
        <f t="shared" si="146"/>
        <v/>
      </c>
      <c r="DK272" s="1198" t="str">
        <f t="shared" si="147"/>
        <v/>
      </c>
      <c r="DL272" s="1198"/>
      <c r="DM272" s="1198" t="str">
        <f>IF($DL272="","",_xlfn.CONCAT(Names!$D$5,$AO272))</f>
        <v/>
      </c>
      <c r="DN272" s="1198" t="str">
        <f>IF($DL272="","",CONCATENATE(Names!$C$26,Names!$N$3,$DM272))</f>
        <v/>
      </c>
      <c r="DO272" s="1198" t="str">
        <f>IF($DL272="","",CONCATENATE(Names!$C$25,Names!$N$3,$DM272))</f>
        <v/>
      </c>
    </row>
    <row r="273" spans="1:119">
      <c r="A273" s="5"/>
      <c r="C273" s="1">
        <v>2</v>
      </c>
      <c r="D273" s="1">
        <v>50</v>
      </c>
      <c r="E273">
        <f>$E$259+1</f>
        <v>137</v>
      </c>
      <c r="F273">
        <v>1</v>
      </c>
      <c r="G273" s="2">
        <f t="shared" si="143"/>
        <v>556.72270406598977</v>
      </c>
      <c r="H273" s="2">
        <f t="shared" si="144"/>
        <v>557.72270406598977</v>
      </c>
      <c r="J273" s="38"/>
      <c r="K273" s="58"/>
      <c r="L273" s="2" t="str">
        <f>IF(ISNUMBER(E273),VLOOKUP(C273,'TE,EHnames'!$B$4:$F$11,'TE,EHnames'!$C$2,FALSE),"")</f>
        <v>RST/5/24-2/1</v>
      </c>
      <c r="M273" s="2" t="str">
        <f>IF(ISNUMBER(E273),VLOOKUP(C273,'TE,EHnames'!$B$4:$F$11,'TE,EHnames'!$F$2,FALSE),"")</f>
        <v>PT100-2000</v>
      </c>
      <c r="O273" s="13" t="str">
        <f t="shared" ref="O273:O283" si="158">IF(ISNUMBER(A273),ABS(H273-$Q$207),"")</f>
        <v/>
      </c>
      <c r="S273" t="str">
        <f>IFERROR(VLOOKUP(P273,Racks!$H$4:$M$30,6),"")</f>
        <v/>
      </c>
      <c r="V273" s="54">
        <f>COUNTIFS('Sec-Sub'!$K$4:$K$164,"&lt;="&amp;H273)</f>
        <v>146</v>
      </c>
      <c r="W273" s="54" t="str">
        <f>VLOOKUP(V273,'Sec-Sub'!$A$4:$C$164,2,FALSE)</f>
        <v>A2T</v>
      </c>
      <c r="X273" s="54" t="str">
        <f>VLOOKUP(V273,'Sec-Sub'!$A$4:$C$164,3,FALSE)</f>
        <v>070</v>
      </c>
      <c r="Y273" s="54" t="str">
        <f>CONCATENATE(X273,Names!$I$3)</f>
        <v>070PRL</v>
      </c>
      <c r="AC273" s="646"/>
      <c r="AD273" s="1182"/>
      <c r="AE273" s="660"/>
      <c r="AF273">
        <v>1</v>
      </c>
      <c r="AI273" s="1266" t="str">
        <f>IF(ISNUMBER(R273),CONCATENATE(Names!$C$3,R273),"")</f>
        <v/>
      </c>
      <c r="AK273" t="str">
        <f t="shared" si="148"/>
        <v/>
      </c>
      <c r="AL273">
        <f t="shared" si="150"/>
        <v>137</v>
      </c>
      <c r="AM273" t="str">
        <f t="shared" si="151"/>
        <v>A2T</v>
      </c>
      <c r="AN273" t="str">
        <f t="shared" si="152"/>
        <v>070PRL</v>
      </c>
      <c r="AO273" t="str">
        <f t="shared" si="153"/>
        <v>137</v>
      </c>
      <c r="AP273" t="str">
        <f>IF(ISNUMBER(E273),CONCATENATE(Names!$C$5,Names!$N$3,AO273),"")</f>
        <v>PRLRL-137</v>
      </c>
      <c r="AQ273" t="str">
        <f>IF(ISNUMBER(E273),CONCATENATE(Names!$D$5,AO273),"")</f>
        <v>L137</v>
      </c>
      <c r="AR273" t="str">
        <f>IF(ISNUMBER(E273),CONCATENATE(Names!$C$10,Names!$N$3,AQ273),"")</f>
        <v>PRLEH-L137</v>
      </c>
      <c r="AS273" t="str">
        <f>IF(ISNUMBER(E273),CONCATENATE(Names!$C$11,Names!$N$3,AQ273),"")</f>
        <v>PRLTE-L137</v>
      </c>
      <c r="AU273" s="13" t="str">
        <f t="shared" si="149"/>
        <v/>
      </c>
      <c r="AV273" t="str">
        <f t="shared" si="154"/>
        <v/>
      </c>
      <c r="AW273" t="str">
        <f t="shared" si="155"/>
        <v/>
      </c>
      <c r="AX273" t="str">
        <f t="shared" si="156"/>
        <v/>
      </c>
      <c r="AY273" t="str">
        <f t="shared" si="157"/>
        <v/>
      </c>
      <c r="AZ273" t="str">
        <f>IF(ISNUMBER(A273),CONCATENATE(Names!$C$6,Names!$N$3,AU273,A273),"")</f>
        <v/>
      </c>
      <c r="BA273" t="str">
        <f>IF(ISNUMBER(A273),CONCATENATE(Names!$C$7,Names!$N$3,AU273,A273),"")</f>
        <v/>
      </c>
      <c r="BB273" t="str">
        <f>IF(ISNUMBER(A273),CONCATENATE(Names!$C$8,Names!$N$3,AU273,A273),"")</f>
        <v/>
      </c>
      <c r="BC273" t="str">
        <f>IF(ISNUMBER(A273),CONCATENATE(Names!$D$6,AY273),"")</f>
        <v/>
      </c>
      <c r="BD273" t="str">
        <f>IF(ISNUMBER(A273),CONCATENATE(Names!$C$10,Names!$N$3,BC273),"")</f>
        <v/>
      </c>
      <c r="BE273" t="str">
        <f>IF(ISNUMBER(A273),CONCATENATE(Names!$C$11,Names!$N$3,BC273),"")</f>
        <v/>
      </c>
      <c r="BF273" t="str">
        <f>IF(ISNUMBER(A273),CONCATENATE(Names!$D$7,AY273),"")</f>
        <v/>
      </c>
      <c r="BG273" t="str">
        <f>IF(ISNUMBER(A273),CONCATENATE(Names!$C$10,Names!$N$3,BF273),"")</f>
        <v/>
      </c>
      <c r="BH273" t="str">
        <f>IF(ISNUMBER(A273),CONCATENATE(Names!$C$11,Names!$N$3,BF273),"")</f>
        <v/>
      </c>
      <c r="BI273" t="str">
        <f>IF(ISNUMBER(A273),CONCATENATE(Names!$C$12,Names!$N$3,BC273),"")</f>
        <v/>
      </c>
      <c r="BJ273" t="str">
        <f>IF(ISNUMBER(A273),CONCATENATE(Names!$C$24,Names!$N$3,AY273),"")</f>
        <v/>
      </c>
      <c r="BK273" t="str">
        <f>IF(ISNUMBER(A273),CONCATENATE(Names!$C$9,Names!$N$3,AY273),"")</f>
        <v/>
      </c>
      <c r="BS273" s="157"/>
      <c r="BT273" s="105">
        <f>COUNTIFS($BW$5:BW273,"&lt;&gt;"&amp;"")</f>
        <v>66</v>
      </c>
      <c r="BU273" s="103" t="str">
        <f t="shared" si="124"/>
        <v/>
      </c>
      <c r="BV273" s="103" t="str">
        <f t="shared" si="125"/>
        <v/>
      </c>
      <c r="BW273" s="103"/>
      <c r="BY273" t="str">
        <f>IF($BW273="","",CONCATENATE($BW273,Names!$N$3,$BX273))</f>
        <v/>
      </c>
      <c r="BZ273" s="157"/>
      <c r="CA273" s="13" t="str">
        <f>IF(ISNUMBER(A273),CONCATENATE(W273,Names!$H$3,Y273,Names!$J$3,Names!$K$3,Names!$L$3,BK273),"")</f>
        <v/>
      </c>
      <c r="CB273" s="13" t="str">
        <f>IF(ISNUMBER(A273),CONCATENATE(W273,Names!$H$3,Y273,Names!$J$3,Names!$K$3,Names!$L$3,BB273),"")</f>
        <v/>
      </c>
      <c r="CC273" s="13" t="str">
        <f>IF($BW273="","",CONCATENATE(W273,Names!$H$3,Y273,Names!$J$3,Names!$K$3,Names!$L$3,$BW273,Names!$N$3,$BX273))</f>
        <v/>
      </c>
      <c r="CF273" s="13" t="str">
        <f>IF(ISNUMBER($A273),CONCATENATE($BK273,Names!$P$3,Dev!$DA$130),"")</f>
        <v/>
      </c>
      <c r="CG273" s="13" t="str">
        <f>IF(ISNUMBER($A273),CONCATENATE($BK273,Names!$P$3,Dev!$DD$130),"")</f>
        <v/>
      </c>
      <c r="CH273" s="13" t="str">
        <f>IF(ISNUMBER($A273),CONCATENATE($BK273,Names!$P$3,Dev!$DG$130),"")</f>
        <v/>
      </c>
      <c r="CI273" s="13" t="str">
        <f>IF(ISNUMBER($A273),CONCATENATE($BK273,Names!$P$3,Dev!$DK$130),"")</f>
        <v/>
      </c>
      <c r="CJ273" s="13" t="str">
        <f>IF(ISNUMBER($A273),CONCATENATE($BK273,Names!$P$3,Dev!$DN$130),"")</f>
        <v/>
      </c>
      <c r="CK273" s="13" t="str">
        <f>IF(ISNUMBER($A273),CONCATENATE($BK273,Names!$P$3,Dev!$DQ$130),"")</f>
        <v/>
      </c>
      <c r="CL273" s="13"/>
      <c r="CM273" s="13" t="str">
        <f>""</f>
        <v/>
      </c>
      <c r="CN273" s="13" t="str">
        <f>IF(ISNUMBER($A273),CONCATENATE($BB273,Names!$P$3,Dev!$CZ$48),"")</f>
        <v/>
      </c>
      <c r="CO273" s="13" t="str">
        <f>IF(ISNUMBER($A273),CONCATENATE($BB273,Names!$P$3,Dev!$DF$48),"")</f>
        <v/>
      </c>
      <c r="CP273" s="13" t="str">
        <f>IF(ISNUMBER($A273),CONCATENATE($BB273,Names!$P$3,Dev!$DI$48),"")</f>
        <v/>
      </c>
      <c r="CQ273" s="13" t="str">
        <f>IF(ISNUMBER($A273),CONCATENATE($BB273,Names!$P$3,Dev!$DM$48),"")</f>
        <v/>
      </c>
      <c r="CR273" s="13" t="str">
        <f>IF(ISNUMBER($A273),CONCATENATE($BB273,Names!$P$3,Dev!$DV$48),"")</f>
        <v/>
      </c>
      <c r="CS273" s="13" t="str">
        <f>IF(ISNUMBER($A273),CONCATENATE($BB273,Names!$P$3,Dev!$DZ$48),"")</f>
        <v/>
      </c>
      <c r="CT273" s="13" t="str">
        <f>IF(ISNUMBER($A273),CONCATENATE($BB273,Names!$P$3,Dev!$EI$48),"")</f>
        <v/>
      </c>
      <c r="CU273" s="13" t="str">
        <f>IF(ISNUMBER($A273),CONCATENATE($BB273,Names!$P$3,Dev!$FZ$48),"")</f>
        <v/>
      </c>
      <c r="CV273" s="13" t="str">
        <f>IF(ISNUMBER($A273),CONCATENATE($BB273,Names!$P$3,Dev!$GI$48),"")</f>
        <v/>
      </c>
      <c r="CW273" s="13" t="str">
        <f>IF(ISNUMBER($A273),CONCATENATE($BB273,Names!$P$3,Dev!$GM$48),"")</f>
        <v/>
      </c>
      <c r="CX273" s="13"/>
      <c r="CY273" s="13" t="str">
        <f>IF(ISNUMBER($A273),CONCATENATE($BB273,Names!$P$3,Dev!$EM$48),"")</f>
        <v/>
      </c>
      <c r="CZ273" s="13" t="str">
        <f>IF(ISNUMBER($A273),CONCATENATE($BB273,Names!$P$3,Dev!$EV$48),"")</f>
        <v/>
      </c>
      <c r="DA273" s="13" t="str">
        <f>IF(ISNUMBER($A273),CONCATENATE($BB273,Names!$P$3,Dev!$EZ$48),"")</f>
        <v/>
      </c>
      <c r="DB273" s="13" t="str">
        <f>IF(ISNUMBER($A273),CONCATENATE($BB273,Names!$P$3,Dev!$FI$48),"")</f>
        <v/>
      </c>
      <c r="DC273" s="13" t="str">
        <f>IF(ISNUMBER($A273),CONCATENATE($BB273,Names!$P$3,Dev!$FM$48),"")</f>
        <v/>
      </c>
      <c r="DD273" s="13" t="str">
        <f>IF(ISNUMBER($A273),CONCATENATE($BB273,Names!$P$3,Dev!$FV$48),"")</f>
        <v/>
      </c>
      <c r="DE273" s="13" t="str">
        <f>IF(ISNUMBER($A273),CONCATENATE($BB273,Names!$P$3,Dev!$GP$48),"")</f>
        <v/>
      </c>
      <c r="DI273" s="105">
        <f>COUNTIFS($DL$5:DL273,"&lt;&gt;"&amp;"")</f>
        <v>27</v>
      </c>
      <c r="DJ273" s="1198" t="str">
        <f t="shared" si="146"/>
        <v>A2T</v>
      </c>
      <c r="DK273" s="1198" t="str">
        <f t="shared" si="147"/>
        <v>070PRL</v>
      </c>
      <c r="DL273" s="1198" t="str">
        <f>"-&gt;"</f>
        <v>-&gt;</v>
      </c>
      <c r="DM273" s="1198" t="str">
        <f>IF($DL273="","",_xlfn.CONCAT(Names!$D$5,$AO273))</f>
        <v>L137</v>
      </c>
      <c r="DN273" s="1198" t="str">
        <f>IF($DL273="","",CONCATENATE(Names!$C$26,Names!$N$3,$DM273))</f>
        <v>PRLEHC-L137</v>
      </c>
      <c r="DO273" s="1198" t="str">
        <f>IF($DL273="","",CONCATENATE(Names!$C$25,Names!$N$3,$DM273))</f>
        <v>PRLTEC-L137</v>
      </c>
    </row>
    <row r="274" spans="1:119">
      <c r="A274" s="5"/>
      <c r="C274" s="1">
        <v>4.1349999999999998</v>
      </c>
      <c r="D274" s="1">
        <v>50</v>
      </c>
      <c r="E274">
        <f>E273+1</f>
        <v>138</v>
      </c>
      <c r="F274">
        <v>1</v>
      </c>
      <c r="G274" s="2">
        <f t="shared" si="143"/>
        <v>558.72270406598977</v>
      </c>
      <c r="H274" s="2">
        <f t="shared" si="144"/>
        <v>560.79020406598977</v>
      </c>
      <c r="J274" s="38"/>
      <c r="K274" s="58"/>
      <c r="L274" s="2" t="str">
        <f>IF(ISNUMBER(E274),VLOOKUP(C274,'TE,EHnames'!$B$4:$F$11,'TE,EHnames'!$C$2,FALSE),"")</f>
        <v>RST/10/50-2/1</v>
      </c>
      <c r="M274" s="2" t="str">
        <f>IF(ISNUMBER(E274),VLOOKUP(C274,'TE,EHnames'!$B$4:$F$11,'TE,EHnames'!$F$2,FALSE),"")</f>
        <v>PT100-3000</v>
      </c>
      <c r="O274" s="13" t="str">
        <f t="shared" si="158"/>
        <v/>
      </c>
      <c r="S274" t="str">
        <f>IFERROR(VLOOKUP(P274,Racks!$H$4:$M$30,6),"")</f>
        <v/>
      </c>
      <c r="V274" s="54">
        <f>COUNTIFS('Sec-Sub'!$K$4:$K$164,"&lt;="&amp;H274)</f>
        <v>148</v>
      </c>
      <c r="W274" s="54" t="str">
        <f>VLOOKUP(V274,'Sec-Sub'!$A$4:$C$164,2,FALSE)</f>
        <v>A2T</v>
      </c>
      <c r="X274" s="54" t="str">
        <f>VLOOKUP(V274,'Sec-Sub'!$A$4:$C$164,3,FALSE)</f>
        <v>080</v>
      </c>
      <c r="Y274" s="54" t="str">
        <f>CONCATENATE(X274,Names!$I$3)</f>
        <v>080PRL</v>
      </c>
      <c r="AC274" s="646"/>
      <c r="AD274" s="1823">
        <v>1</v>
      </c>
      <c r="AE274" s="660"/>
      <c r="AI274" s="1266" t="str">
        <f>IF(ISNUMBER(R274),CONCATENATE(Names!$C$3,R274),"")</f>
        <v/>
      </c>
      <c r="AK274" t="str">
        <f t="shared" si="148"/>
        <v/>
      </c>
      <c r="AL274">
        <f t="shared" si="150"/>
        <v>138</v>
      </c>
      <c r="AM274" t="str">
        <f t="shared" si="151"/>
        <v>A2T</v>
      </c>
      <c r="AN274" t="str">
        <f t="shared" si="152"/>
        <v>080PRL</v>
      </c>
      <c r="AO274" t="str">
        <f t="shared" si="153"/>
        <v>138</v>
      </c>
      <c r="AP274" t="str">
        <f>IF(ISNUMBER(E274),CONCATENATE(Names!$C$5,Names!$N$3,AO274),"")</f>
        <v>PRLRL-138</v>
      </c>
      <c r="AQ274" t="str">
        <f>IF(ISNUMBER(E274),CONCATENATE(Names!$D$5,AO274),"")</f>
        <v>L138</v>
      </c>
      <c r="AR274" t="str">
        <f>IF(ISNUMBER(E274),CONCATENATE(Names!$C$10,Names!$N$3,AQ274),"")</f>
        <v>PRLEH-L138</v>
      </c>
      <c r="AS274" t="str">
        <f>IF(ISNUMBER(E274),CONCATENATE(Names!$C$11,Names!$N$3,AQ274),"")</f>
        <v>PRLTE-L138</v>
      </c>
      <c r="AU274" s="13" t="str">
        <f t="shared" si="149"/>
        <v/>
      </c>
      <c r="AV274" t="str">
        <f t="shared" si="154"/>
        <v/>
      </c>
      <c r="AW274" t="str">
        <f t="shared" si="155"/>
        <v/>
      </c>
      <c r="AX274" t="str">
        <f t="shared" si="156"/>
        <v/>
      </c>
      <c r="AY274" t="str">
        <f t="shared" si="157"/>
        <v/>
      </c>
      <c r="AZ274" t="str">
        <f>IF(ISNUMBER(A274),CONCATENATE(Names!$C$6,Names!$N$3,AU274,A274),"")</f>
        <v/>
      </c>
      <c r="BA274" t="str">
        <f>IF(ISNUMBER(A274),CONCATENATE(Names!$C$7,Names!$N$3,AU274,A274),"")</f>
        <v/>
      </c>
      <c r="BB274" t="str">
        <f>IF(ISNUMBER(A274),CONCATENATE(Names!$C$8,Names!$N$3,AU274,A274),"")</f>
        <v/>
      </c>
      <c r="BC274" t="str">
        <f>IF(ISNUMBER(A274),CONCATENATE(Names!$D$6,AY274),"")</f>
        <v/>
      </c>
      <c r="BD274" t="str">
        <f>IF(ISNUMBER(A274),CONCATENATE(Names!$C$10,Names!$N$3,BC274),"")</f>
        <v/>
      </c>
      <c r="BE274" t="str">
        <f>IF(ISNUMBER(A274),CONCATENATE(Names!$C$11,Names!$N$3,BC274),"")</f>
        <v/>
      </c>
      <c r="BF274" t="str">
        <f>IF(ISNUMBER(A274),CONCATENATE(Names!$D$7,AY274),"")</f>
        <v/>
      </c>
      <c r="BG274" t="str">
        <f>IF(ISNUMBER(A274),CONCATENATE(Names!$C$10,Names!$N$3,BF274),"")</f>
        <v/>
      </c>
      <c r="BH274" t="str">
        <f>IF(ISNUMBER(A274),CONCATENATE(Names!$C$11,Names!$N$3,BF274),"")</f>
        <v/>
      </c>
      <c r="BI274" t="str">
        <f>IF(ISNUMBER(A274),CONCATENATE(Names!$C$12,Names!$N$3,BC274),"")</f>
        <v/>
      </c>
      <c r="BJ274" t="str">
        <f>IF(ISNUMBER(A274),CONCATENATE(Names!$C$24,Names!$N$3,AY274),"")</f>
        <v/>
      </c>
      <c r="BK274" t="str">
        <f>IF(ISNUMBER(A274),CONCATENATE(Names!$C$9,Names!$N$3,AY274),"")</f>
        <v/>
      </c>
      <c r="BS274" s="157"/>
      <c r="BT274" s="105">
        <f>COUNTIFS($BW$5:BW274,"&lt;&gt;"&amp;"")</f>
        <v>66</v>
      </c>
      <c r="BU274" s="103" t="str">
        <f t="shared" si="124"/>
        <v/>
      </c>
      <c r="BV274" s="103" t="str">
        <f t="shared" si="125"/>
        <v/>
      </c>
      <c r="BW274" s="103"/>
      <c r="BY274" t="str">
        <f>IF($BW274="","",CONCATENATE($BW274,Names!$N$3,$BX274))</f>
        <v/>
      </c>
      <c r="BZ274" s="157"/>
      <c r="CA274" s="13" t="str">
        <f>IF(ISNUMBER(A274),CONCATENATE(W274,Names!$H$3,Y274,Names!$J$3,Names!$K$3,Names!$L$3,BK274),"")</f>
        <v/>
      </c>
      <c r="CB274" s="13" t="str">
        <f>IF(ISNUMBER(A274),CONCATENATE(W274,Names!$H$3,Y274,Names!$J$3,Names!$K$3,Names!$L$3,BB274),"")</f>
        <v/>
      </c>
      <c r="CC274" s="13" t="str">
        <f>IF($BW274="","",CONCATENATE(W274,Names!$H$3,Y274,Names!$J$3,Names!$K$3,Names!$L$3,$BW274,Names!$N$3,$BX274))</f>
        <v/>
      </c>
      <c r="CF274" s="13" t="str">
        <f>IF(ISNUMBER($A274),CONCATENATE($BK274,Names!$P$3,Dev!$DA$130),"")</f>
        <v/>
      </c>
      <c r="CG274" s="13" t="str">
        <f>IF(ISNUMBER($A274),CONCATENATE($BK274,Names!$P$3,Dev!$DD$130),"")</f>
        <v/>
      </c>
      <c r="CH274" s="13" t="str">
        <f>IF(ISNUMBER($A274),CONCATENATE($BK274,Names!$P$3,Dev!$DG$130),"")</f>
        <v/>
      </c>
      <c r="CI274" s="13" t="str">
        <f>IF(ISNUMBER($A274),CONCATENATE($BK274,Names!$P$3,Dev!$DK$130),"")</f>
        <v/>
      </c>
      <c r="CJ274" s="13" t="str">
        <f>IF(ISNUMBER($A274),CONCATENATE($BK274,Names!$P$3,Dev!$DN$130),"")</f>
        <v/>
      </c>
      <c r="CK274" s="13" t="str">
        <f>IF(ISNUMBER($A274),CONCATENATE($BK274,Names!$P$3,Dev!$DQ$130),"")</f>
        <v/>
      </c>
      <c r="CL274" s="13"/>
      <c r="CM274" s="13" t="str">
        <f>""</f>
        <v/>
      </c>
      <c r="CN274" s="13" t="str">
        <f>IF(ISNUMBER($A274),CONCATENATE($BB274,Names!$P$3,Dev!$CZ$48),"")</f>
        <v/>
      </c>
      <c r="CO274" s="13" t="str">
        <f>IF(ISNUMBER($A274),CONCATENATE($BB274,Names!$P$3,Dev!$DF$48),"")</f>
        <v/>
      </c>
      <c r="CP274" s="13" t="str">
        <f>IF(ISNUMBER($A274),CONCATENATE($BB274,Names!$P$3,Dev!$DI$48),"")</f>
        <v/>
      </c>
      <c r="CQ274" s="13" t="str">
        <f>IF(ISNUMBER($A274),CONCATENATE($BB274,Names!$P$3,Dev!$DM$48),"")</f>
        <v/>
      </c>
      <c r="CR274" s="13" t="str">
        <f>IF(ISNUMBER($A274),CONCATENATE($BB274,Names!$P$3,Dev!$DV$48),"")</f>
        <v/>
      </c>
      <c r="CS274" s="13" t="str">
        <f>IF(ISNUMBER($A274),CONCATENATE($BB274,Names!$P$3,Dev!$DZ$48),"")</f>
        <v/>
      </c>
      <c r="CT274" s="13" t="str">
        <f>IF(ISNUMBER($A274),CONCATENATE($BB274,Names!$P$3,Dev!$EI$48),"")</f>
        <v/>
      </c>
      <c r="CU274" s="13" t="str">
        <f>IF(ISNUMBER($A274),CONCATENATE($BB274,Names!$P$3,Dev!$FZ$48),"")</f>
        <v/>
      </c>
      <c r="CV274" s="13" t="str">
        <f>IF(ISNUMBER($A274),CONCATENATE($BB274,Names!$P$3,Dev!$GI$48),"")</f>
        <v/>
      </c>
      <c r="CW274" s="13" t="str">
        <f>IF(ISNUMBER($A274),CONCATENATE($BB274,Names!$P$3,Dev!$GM$48),"")</f>
        <v/>
      </c>
      <c r="CX274" s="13"/>
      <c r="CY274" s="13" t="str">
        <f>IF(ISNUMBER($A274),CONCATENATE($BB274,Names!$P$3,Dev!$EM$48),"")</f>
        <v/>
      </c>
      <c r="CZ274" s="13" t="str">
        <f>IF(ISNUMBER($A274),CONCATENATE($BB274,Names!$P$3,Dev!$EV$48),"")</f>
        <v/>
      </c>
      <c r="DA274" s="13" t="str">
        <f>IF(ISNUMBER($A274),CONCATENATE($BB274,Names!$P$3,Dev!$EZ$48),"")</f>
        <v/>
      </c>
      <c r="DB274" s="13" t="str">
        <f>IF(ISNUMBER($A274),CONCATENATE($BB274,Names!$P$3,Dev!$FI$48),"")</f>
        <v/>
      </c>
      <c r="DC274" s="13" t="str">
        <f>IF(ISNUMBER($A274),CONCATENATE($BB274,Names!$P$3,Dev!$FM$48),"")</f>
        <v/>
      </c>
      <c r="DD274" s="13" t="str">
        <f>IF(ISNUMBER($A274),CONCATENATE($BB274,Names!$P$3,Dev!$FV$48),"")</f>
        <v/>
      </c>
      <c r="DE274" s="13" t="str">
        <f>IF(ISNUMBER($A274),CONCATENATE($BB274,Names!$P$3,Dev!$GP$48),"")</f>
        <v/>
      </c>
      <c r="DI274" s="105">
        <f>COUNTIFS($DL$5:DL274,"&lt;&gt;"&amp;"")</f>
        <v>27</v>
      </c>
      <c r="DJ274" s="1198" t="str">
        <f t="shared" si="146"/>
        <v/>
      </c>
      <c r="DK274" s="1198" t="str">
        <f t="shared" si="147"/>
        <v/>
      </c>
      <c r="DL274" s="1198"/>
      <c r="DM274" s="1198" t="str">
        <f>IF($DL274="","",_xlfn.CONCAT(Names!$D$5,$AO274))</f>
        <v/>
      </c>
      <c r="DN274" s="1198" t="str">
        <f>IF($DL274="","",CONCATENATE(Names!$C$26,Names!$N$3,$DM274))</f>
        <v/>
      </c>
      <c r="DO274" s="1198" t="str">
        <f>IF($DL274="","",CONCATENATE(Names!$C$25,Names!$N$3,$DM274))</f>
        <v/>
      </c>
    </row>
    <row r="275" spans="1:119" s="51" customFormat="1">
      <c r="A275" s="50">
        <v>57</v>
      </c>
      <c r="B275" s="50">
        <v>0.25</v>
      </c>
      <c r="C275" s="50"/>
      <c r="D275" s="50">
        <v>20</v>
      </c>
      <c r="F275" s="51">
        <v>1</v>
      </c>
      <c r="G275" s="2">
        <f t="shared" si="143"/>
        <v>562.85770406598976</v>
      </c>
      <c r="H275" s="2">
        <f t="shared" si="144"/>
        <v>562.98270406598976</v>
      </c>
      <c r="I275" s="1234">
        <v>562.42499999999995</v>
      </c>
      <c r="J275" s="57">
        <v>1751007000577</v>
      </c>
      <c r="K275" s="60">
        <v>14.5</v>
      </c>
      <c r="L275" s="2" t="str">
        <f>IF(ISNUMBER(E275),VLOOKUP(C275,'TE,EHnames'!$B$4:$F$11,'TE,EHnames'!$C$2,FALSE),"")</f>
        <v/>
      </c>
      <c r="M275" s="2" t="str">
        <f>IF(ISNUMBER(E275),VLOOKUP(C275,'TE,EHnames'!$B$4:$F$11,'TE,EHnames'!$F$2,FALSE),"")</f>
        <v/>
      </c>
      <c r="O275" s="13">
        <f t="shared" si="158"/>
        <v>98.207704065989788</v>
      </c>
      <c r="P275" s="51">
        <v>360</v>
      </c>
      <c r="S275" t="str">
        <f>IFERROR(VLOOKUP(P275,Racks!$H$4:$M$30,6),"")</f>
        <v>HEBT-021Row:CnPw-U-006</v>
      </c>
      <c r="V275" s="54">
        <f>COUNTIFS('Sec-Sub'!$K$4:$K$164,"&lt;="&amp;H275)</f>
        <v>149</v>
      </c>
      <c r="W275" s="54" t="str">
        <f>VLOOKUP(V275,'Sec-Sub'!$A$4:$C$164,2,FALSE)</f>
        <v>A2T</v>
      </c>
      <c r="X275" s="54" t="str">
        <f>VLOOKUP(V275,'Sec-Sub'!$A$4:$C$164,3,FALSE)</f>
        <v>090</v>
      </c>
      <c r="Y275" s="54" t="str">
        <f>CONCATENATE(X275,Names!$I$3)</f>
        <v>090PRL</v>
      </c>
      <c r="Z275" s="48" t="s">
        <v>210</v>
      </c>
      <c r="AA275" s="49" t="s">
        <v>213</v>
      </c>
      <c r="AC275" s="658"/>
      <c r="AD275" s="1823"/>
      <c r="AE275" s="661">
        <v>1</v>
      </c>
      <c r="AI275" s="1266" t="str">
        <f>IF(ISNUMBER(R275),CONCATENATE(Names!$C$3,R275),"")</f>
        <v/>
      </c>
      <c r="AJ275" s="54"/>
      <c r="AK275" s="54" t="str">
        <f t="shared" si="148"/>
        <v/>
      </c>
      <c r="AL275" t="str">
        <f t="shared" si="150"/>
        <v/>
      </c>
      <c r="AM275" t="str">
        <f t="shared" si="151"/>
        <v/>
      </c>
      <c r="AN275" t="str">
        <f t="shared" si="152"/>
        <v/>
      </c>
      <c r="AO275" t="str">
        <f t="shared" si="153"/>
        <v/>
      </c>
      <c r="AP275" t="str">
        <f>IF(ISNUMBER(E275),CONCATENATE(Names!$C$5,Names!$N$3,AO275),"")</f>
        <v/>
      </c>
      <c r="AQ275" t="str">
        <f>IF(ISNUMBER(E275),CONCATENATE(Names!$D$5,AO275),"")</f>
        <v/>
      </c>
      <c r="AR275" t="str">
        <f>IF(ISNUMBER(E275),CONCATENATE(Names!$C$10,Names!$N$3,AQ275),"")</f>
        <v/>
      </c>
      <c r="AS275" t="str">
        <f>IF(ISNUMBER(E275),CONCATENATE(Names!$C$11,Names!$N$3,AQ275),"")</f>
        <v/>
      </c>
      <c r="AT275" s="54"/>
      <c r="AU275" s="51" t="str">
        <f t="shared" si="149"/>
        <v>0</v>
      </c>
      <c r="AV275">
        <f t="shared" si="154"/>
        <v>57</v>
      </c>
      <c r="AW275" t="str">
        <f t="shared" si="155"/>
        <v>A2T</v>
      </c>
      <c r="AX275" t="str">
        <f t="shared" si="156"/>
        <v>090PRL</v>
      </c>
      <c r="AY275" t="str">
        <f t="shared" si="157"/>
        <v>057</v>
      </c>
      <c r="AZ275" s="54" t="str">
        <f>IF(ISNUMBER(A275),CONCATENATE(Names!$C$6,Names!$N$3,AU275,A275),"")</f>
        <v>PRLCpl-057</v>
      </c>
      <c r="BA275" s="54" t="str">
        <f>IF(ISNUMBER(A275),CONCATENATE(Names!$C$7,Names!$N$3,AU275,A275),"")</f>
        <v>PRLSB-057</v>
      </c>
      <c r="BB275" s="54" t="str">
        <f>IF(ISNUMBER(A275),CONCATENATE(Names!$C$8,Names!$N$3,AU275,A275),"")</f>
        <v>PRLJB-057</v>
      </c>
      <c r="BC275" t="str">
        <f>IF(ISNUMBER(A275),CONCATENATE(Names!$D$6,AY275),"")</f>
        <v>C057</v>
      </c>
      <c r="BD275" t="str">
        <f>IF(ISNUMBER(A275),CONCATENATE(Names!$C$10,Names!$N$3,BC275),"")</f>
        <v>PRLEH-C057</v>
      </c>
      <c r="BE275" t="str">
        <f>IF(ISNUMBER(A275),CONCATENATE(Names!$C$11,Names!$N$3,BC275),"")</f>
        <v>PRLTE-C057</v>
      </c>
      <c r="BF275" t="str">
        <f>IF(ISNUMBER(A275),CONCATENATE(Names!$D$7,AY275),"")</f>
        <v>S057</v>
      </c>
      <c r="BG275" t="str">
        <f>IF(ISNUMBER(A275),CONCATENATE(Names!$C$10,Names!$N$3,BF275),"")</f>
        <v>PRLEH-S057</v>
      </c>
      <c r="BH275" t="str">
        <f>IF(ISNUMBER(A275),CONCATENATE(Names!$C$11,Names!$N$3,BF275),"")</f>
        <v>PRLTE-S057</v>
      </c>
      <c r="BI275" t="str">
        <f>IF(ISNUMBER(A275),CONCATENATE(Names!$C$12,Names!$N$3,BC275),"")</f>
        <v>PRLDL-C057</v>
      </c>
      <c r="BJ275" t="str">
        <f>IF(ISNUMBER(A275),CONCATENATE(Names!$C$24,Names!$N$3,AY275),"")</f>
        <v>PRLCSC-057</v>
      </c>
      <c r="BK275" t="str">
        <f>IF(ISNUMBER(A275),CONCATENATE(Names!$C$9,Names!$N$3,AY275),"")</f>
        <v>PRLTap-057</v>
      </c>
      <c r="BL275"/>
      <c r="BM275"/>
      <c r="BN275"/>
      <c r="BO275"/>
      <c r="BP275"/>
      <c r="BQ275"/>
      <c r="BR275"/>
      <c r="BS275" s="157"/>
      <c r="BT275" s="105">
        <f>COUNTIFS($BW$5:BW275,"&lt;&gt;"&amp;"")</f>
        <v>66</v>
      </c>
      <c r="BU275" s="103" t="str">
        <f t="shared" si="124"/>
        <v/>
      </c>
      <c r="BV275" s="103" t="str">
        <f t="shared" si="125"/>
        <v/>
      </c>
      <c r="BW275" s="103"/>
      <c r="BX275" s="54"/>
      <c r="BY275" t="str">
        <f>IF($BW275="","",CONCATENATE($BW275,Names!$N$3,$BX275))</f>
        <v/>
      </c>
      <c r="BZ275" s="164"/>
      <c r="CA275" s="13" t="str">
        <f>IF(ISNUMBER(A275),CONCATENATE(W275,Names!$H$3,Y275,Names!$J$3,Names!$K$3,Names!$L$3,BK275),"")</f>
        <v>A2T-090PRL:RFS-PRLTap-057</v>
      </c>
      <c r="CB275" s="13" t="str">
        <f>IF(ISNUMBER(A275),CONCATENATE(W275,Names!$H$3,Y275,Names!$J$3,Names!$K$3,Names!$L$3,BB275),"")</f>
        <v>A2T-090PRL:RFS-PRLJB-057</v>
      </c>
      <c r="CC275" s="13" t="str">
        <f>IF($BW275="","",CONCATENATE(W275,Names!$H$3,Y275,Names!$J$3,Names!$K$3,Names!$L$3,$BW275,Names!$N$3,$BX275))</f>
        <v/>
      </c>
      <c r="CF275" s="13" t="str">
        <f>IF(ISNUMBER($A275),CONCATENATE($BK275,Names!$P$3,Dev!$DA$130),"")</f>
        <v>PRLTap-057_a</v>
      </c>
      <c r="CG275" s="13" t="str">
        <f>IF(ISNUMBER($A275),CONCATENATE($BK275,Names!$P$3,Dev!$DD$130),"")</f>
        <v>PRLTap-057_b</v>
      </c>
      <c r="CH275" s="13" t="str">
        <f>IF(ISNUMBER($A275),CONCATENATE($BK275,Names!$P$3,Dev!$DG$130),"")</f>
        <v>PRLTap-057_c</v>
      </c>
      <c r="CI275" s="13" t="str">
        <f>IF(ISNUMBER($A275),CONCATENATE($BK275,Names!$P$3,Dev!$DK$130),"")</f>
        <v>PRLTap-057_d</v>
      </c>
      <c r="CJ275" s="13" t="str">
        <f>IF(ISNUMBER($A275),CONCATENATE($BK275,Names!$P$3,Dev!$DN$130),"")</f>
        <v>PRLTap-057_e</v>
      </c>
      <c r="CK275" s="13" t="str">
        <f>IF(ISNUMBER($A275),CONCATENATE($BK275,Names!$P$3,Dev!$DQ$130),"")</f>
        <v>PRLTap-057_f</v>
      </c>
      <c r="CL275" s="13"/>
      <c r="CM275" s="13" t="str">
        <f>""</f>
        <v/>
      </c>
      <c r="CN275" s="13" t="str">
        <f>IF(ISNUMBER($A275),CONCATENATE($BB275,Names!$P$3,Dev!$CZ$48),"")</f>
        <v>PRLJB-057_a</v>
      </c>
      <c r="CO275" s="13" t="str">
        <f>IF(ISNUMBER($A275),CONCATENATE($BB275,Names!$P$3,Dev!$DF$48),"")</f>
        <v>PRLJB-057_cp</v>
      </c>
      <c r="CP275" s="13" t="str">
        <f>IF(ISNUMBER($A275),CONCATENATE($BB275,Names!$P$3,Dev!$DI$48),"")</f>
        <v>PRLJB-057_b</v>
      </c>
      <c r="CQ275" s="13" t="str">
        <f>IF(ISNUMBER($A275),CONCATENATE($BB275,Names!$P$3,Dev!$DM$48),"")</f>
        <v>PRLJB-057_m</v>
      </c>
      <c r="CR275" s="13" t="str">
        <f>IF(ISNUMBER($A275),CONCATENATE($BB275,Names!$P$3,Dev!$DV$48),"")</f>
        <v>PRLJB-057_n</v>
      </c>
      <c r="CS275" s="13" t="str">
        <f>IF(ISNUMBER($A275),CONCATENATE($BB275,Names!$P$3,Dev!$DZ$48),"")</f>
        <v>PRLJB-057_aa</v>
      </c>
      <c r="CT275" s="13" t="str">
        <f>IF(ISNUMBER($A275),CONCATENATE($BB275,Names!$P$3,Dev!$EI$48),"")</f>
        <v>PRLJB-057_ab</v>
      </c>
      <c r="CU275" s="13" t="str">
        <f>IF(ISNUMBER($A275),CONCATENATE($BB275,Names!$P$3,Dev!$FZ$48),"")</f>
        <v>PRLJB-057_am</v>
      </c>
      <c r="CV275" s="13" t="str">
        <f>IF(ISNUMBER($A275),CONCATENATE($BB275,Names!$P$3,Dev!$GI$48),"")</f>
        <v>PRLJB-057_an</v>
      </c>
      <c r="CW275" s="13" t="str">
        <f>IF(ISNUMBER($A275),CONCATENATE($BB275,Names!$P$3,Dev!$GM$48),"")</f>
        <v>PRLJB-057_++EH</v>
      </c>
      <c r="CX275" s="13"/>
      <c r="CY275" s="13" t="str">
        <f>IF(ISNUMBER($A275),CONCATENATE($BB275,Names!$P$3,Dev!$EM$48),"")</f>
        <v>PRLJB-057_g</v>
      </c>
      <c r="CZ275" s="13" t="str">
        <f>IF(ISNUMBER($A275),CONCATENATE($BB275,Names!$P$3,Dev!$EV$48),"")</f>
        <v>PRLJB-057_h</v>
      </c>
      <c r="DA275" s="13" t="str">
        <f>IF(ISNUMBER($A275),CONCATENATE($BB275,Names!$P$3,Dev!$EZ$48),"")</f>
        <v>PRLJB-057_s</v>
      </c>
      <c r="DB275" s="13" t="str">
        <f>IF(ISNUMBER($A275),CONCATENATE($BB275,Names!$P$3,Dev!$FI$48),"")</f>
        <v>PRLJB-057_t</v>
      </c>
      <c r="DC275" s="13" t="str">
        <f>IF(ISNUMBER($A275),CONCATENATE($BB275,Names!$P$3,Dev!$FM$48),"")</f>
        <v>PRLJB-057_ag</v>
      </c>
      <c r="DD275" s="13" t="str">
        <f>IF(ISNUMBER($A275),CONCATENATE($BB275,Names!$P$3,Dev!$FV$48),"")</f>
        <v>PRLJB-057_ah</v>
      </c>
      <c r="DE275" s="13" t="str">
        <f>IF(ISNUMBER($A275),CONCATENATE($BB275,Names!$P$3,Dev!$GP$48),"")</f>
        <v>PRLJB-057_++TE</v>
      </c>
      <c r="DI275" s="105">
        <f>COUNTIFS($DL$5:DL275,"&lt;&gt;"&amp;"")</f>
        <v>27</v>
      </c>
      <c r="DJ275" s="1198" t="str">
        <f t="shared" si="146"/>
        <v/>
      </c>
      <c r="DK275" s="1198" t="str">
        <f t="shared" si="147"/>
        <v/>
      </c>
      <c r="DL275" s="1198"/>
      <c r="DM275" s="1198" t="str">
        <f>IF($DL275="","",_xlfn.CONCAT(Names!$D$5,$AO275))</f>
        <v/>
      </c>
      <c r="DN275" s="1198" t="str">
        <f>IF($DL275="","",CONCATENATE(Names!$C$26,Names!$N$3,$DM275))</f>
        <v/>
      </c>
      <c r="DO275" s="1198" t="str">
        <f>IF($DL275="","",CONCATENATE(Names!$C$25,Names!$N$3,$DM275))</f>
        <v/>
      </c>
    </row>
    <row r="276" spans="1:119" ht="13.5" thickBot="1">
      <c r="A276" s="5"/>
      <c r="C276" s="1">
        <v>4.1349999999999998</v>
      </c>
      <c r="D276" s="1">
        <v>25</v>
      </c>
      <c r="E276">
        <f>E274+1</f>
        <v>139</v>
      </c>
      <c r="F276">
        <v>1</v>
      </c>
      <c r="G276" s="2">
        <f t="shared" si="143"/>
        <v>563.10770406598976</v>
      </c>
      <c r="H276" s="2">
        <f t="shared" si="144"/>
        <v>565.17520406598976</v>
      </c>
      <c r="J276" s="38"/>
      <c r="K276" s="58"/>
      <c r="L276" s="2" t="str">
        <f>IF(ISNUMBER(E276),VLOOKUP(C276,'TE,EHnames'!$B$4:$F$11,'TE,EHnames'!$C$2,FALSE),"")</f>
        <v>RST/10/50-2/1</v>
      </c>
      <c r="M276" s="2" t="str">
        <f>IF(ISNUMBER(E276),VLOOKUP(C276,'TE,EHnames'!$B$4:$F$11,'TE,EHnames'!$F$2,FALSE),"")</f>
        <v>PT100-3000</v>
      </c>
      <c r="O276" s="13" t="str">
        <f t="shared" si="158"/>
        <v/>
      </c>
      <c r="S276" t="str">
        <f>IFERROR(VLOOKUP(P276,Racks!$H$4:$M$30,6),"")</f>
        <v/>
      </c>
      <c r="V276" s="54">
        <f>COUNTIFS('Sec-Sub'!$K$4:$K$164,"&lt;="&amp;H276)</f>
        <v>150</v>
      </c>
      <c r="W276" s="54" t="str">
        <f>VLOOKUP(V276,'Sec-Sub'!$A$4:$C$164,2,FALSE)</f>
        <v>A2T</v>
      </c>
      <c r="X276" s="54" t="str">
        <f>VLOOKUP(V276,'Sec-Sub'!$A$4:$C$164,3,FALSE)</f>
        <v>090</v>
      </c>
      <c r="Y276" s="54" t="str">
        <f>CONCATENATE(X276,Names!$I$3)</f>
        <v>090PRL</v>
      </c>
      <c r="AC276" s="646"/>
      <c r="AD276" s="1824"/>
      <c r="AE276" s="662"/>
      <c r="AI276" s="1266" t="str">
        <f>IF(ISNUMBER(R276),CONCATENATE(Names!$C$3,R276),"")</f>
        <v/>
      </c>
      <c r="AK276" t="str">
        <f t="shared" si="148"/>
        <v/>
      </c>
      <c r="AL276">
        <f t="shared" si="150"/>
        <v>139</v>
      </c>
      <c r="AM276" t="str">
        <f t="shared" si="151"/>
        <v>A2T</v>
      </c>
      <c r="AN276" t="str">
        <f t="shared" si="152"/>
        <v>090PRL</v>
      </c>
      <c r="AO276" t="str">
        <f t="shared" si="153"/>
        <v>139</v>
      </c>
      <c r="AP276" t="str">
        <f>IF(ISNUMBER(E276),CONCATENATE(Names!$C$5,Names!$N$3,AO276),"")</f>
        <v>PRLRL-139</v>
      </c>
      <c r="AQ276" t="str">
        <f>IF(ISNUMBER(E276),CONCATENATE(Names!$D$5,AO276),"")</f>
        <v>L139</v>
      </c>
      <c r="AR276" t="str">
        <f>IF(ISNUMBER(E276),CONCATENATE(Names!$C$10,Names!$N$3,AQ276),"")</f>
        <v>PRLEH-L139</v>
      </c>
      <c r="AS276" t="str">
        <f>IF(ISNUMBER(E276),CONCATENATE(Names!$C$11,Names!$N$3,AQ276),"")</f>
        <v>PRLTE-L139</v>
      </c>
      <c r="AU276" s="13" t="str">
        <f t="shared" si="149"/>
        <v/>
      </c>
      <c r="AV276" t="str">
        <f t="shared" si="154"/>
        <v/>
      </c>
      <c r="AW276" t="str">
        <f t="shared" si="155"/>
        <v/>
      </c>
      <c r="AX276" t="str">
        <f t="shared" si="156"/>
        <v/>
      </c>
      <c r="AY276" t="str">
        <f t="shared" si="157"/>
        <v/>
      </c>
      <c r="AZ276" t="str">
        <f>IF(ISNUMBER(A276),CONCATENATE(Names!$C$6,Names!$N$3,AU276,A276),"")</f>
        <v/>
      </c>
      <c r="BA276" t="str">
        <f>IF(ISNUMBER(A276),CONCATENATE(Names!$C$7,Names!$N$3,AU276,A276),"")</f>
        <v/>
      </c>
      <c r="BB276" t="str">
        <f>IF(ISNUMBER(A276),CONCATENATE(Names!$C$8,Names!$N$3,AU276,A276),"")</f>
        <v/>
      </c>
      <c r="BC276" t="str">
        <f>IF(ISNUMBER(A276),CONCATENATE(Names!$D$6,AY276),"")</f>
        <v/>
      </c>
      <c r="BD276" t="str">
        <f>IF(ISNUMBER(A276),CONCATENATE(Names!$C$10,Names!$N$3,BC276),"")</f>
        <v/>
      </c>
      <c r="BE276" t="str">
        <f>IF(ISNUMBER(A276),CONCATENATE(Names!$C$11,Names!$N$3,BC276),"")</f>
        <v/>
      </c>
      <c r="BF276" t="str">
        <f>IF(ISNUMBER(A276),CONCATENATE(Names!$D$7,AY276),"")</f>
        <v/>
      </c>
      <c r="BG276" t="str">
        <f>IF(ISNUMBER(A276),CONCATENATE(Names!$C$10,Names!$N$3,BF276),"")</f>
        <v/>
      </c>
      <c r="BH276" t="str">
        <f>IF(ISNUMBER(A276),CONCATENATE(Names!$C$11,Names!$N$3,BF276),"")</f>
        <v/>
      </c>
      <c r="BI276" t="str">
        <f>IF(ISNUMBER(A276),CONCATENATE(Names!$C$12,Names!$N$3,BC276),"")</f>
        <v/>
      </c>
      <c r="BJ276" t="str">
        <f>IF(ISNUMBER(A276),CONCATENATE(Names!$C$24,Names!$N$3,AY276),"")</f>
        <v/>
      </c>
      <c r="BK276" t="str">
        <f>IF(ISNUMBER(A276),CONCATENATE(Names!$C$9,Names!$N$3,AY276),"")</f>
        <v/>
      </c>
      <c r="BS276" s="157"/>
      <c r="BT276" s="105">
        <f>COUNTIFS($BW$5:BW276,"&lt;&gt;"&amp;"")</f>
        <v>66</v>
      </c>
      <c r="BU276" s="103" t="str">
        <f t="shared" si="124"/>
        <v/>
      </c>
      <c r="BV276" s="103" t="str">
        <f t="shared" si="125"/>
        <v/>
      </c>
      <c r="BW276" s="103"/>
      <c r="BY276" t="str">
        <f>IF($BW276="","",CONCATENATE($BW276,Names!$N$3,$BX276))</f>
        <v/>
      </c>
      <c r="BZ276" s="157"/>
      <c r="CA276" s="13" t="str">
        <f>IF(ISNUMBER(A276),CONCATENATE(W276,Names!$H$3,Y276,Names!$J$3,Names!$K$3,Names!$L$3,BK276),"")</f>
        <v/>
      </c>
      <c r="CB276" s="13" t="str">
        <f>IF(ISNUMBER(A276),CONCATENATE(W276,Names!$H$3,Y276,Names!$J$3,Names!$K$3,Names!$L$3,BB276),"")</f>
        <v/>
      </c>
      <c r="CC276" s="13" t="str">
        <f>IF($BW276="","",CONCATENATE(W276,Names!$H$3,Y276,Names!$J$3,Names!$K$3,Names!$L$3,$BW276,Names!$N$3,$BX276))</f>
        <v/>
      </c>
      <c r="CF276" s="13" t="str">
        <f>IF(ISNUMBER($A276),CONCATENATE($BK276,Names!$P$3,Dev!$DA$130),"")</f>
        <v/>
      </c>
      <c r="CG276" s="13" t="str">
        <f>IF(ISNUMBER($A276),CONCATENATE($BK276,Names!$P$3,Dev!$DD$130),"")</f>
        <v/>
      </c>
      <c r="CH276" s="13" t="str">
        <f>IF(ISNUMBER($A276),CONCATENATE($BK276,Names!$P$3,Dev!$DG$130),"")</f>
        <v/>
      </c>
      <c r="CI276" s="13" t="str">
        <f>IF(ISNUMBER($A276),CONCATENATE($BK276,Names!$P$3,Dev!$DK$130),"")</f>
        <v/>
      </c>
      <c r="CJ276" s="13" t="str">
        <f>IF(ISNUMBER($A276),CONCATENATE($BK276,Names!$P$3,Dev!$DN$130),"")</f>
        <v/>
      </c>
      <c r="CK276" s="13" t="str">
        <f>IF(ISNUMBER($A276),CONCATENATE($BK276,Names!$P$3,Dev!$DQ$130),"")</f>
        <v/>
      </c>
      <c r="CL276" s="13"/>
      <c r="CM276" s="13" t="str">
        <f>""</f>
        <v/>
      </c>
      <c r="CN276" s="13" t="str">
        <f>IF(ISNUMBER($A276),CONCATENATE($BB276,Names!$P$3,Dev!$CZ$48),"")</f>
        <v/>
      </c>
      <c r="CO276" s="13" t="str">
        <f>IF(ISNUMBER($A276),CONCATENATE($BB276,Names!$P$3,Dev!$DF$48),"")</f>
        <v/>
      </c>
      <c r="CP276" s="13" t="str">
        <f>IF(ISNUMBER($A276),CONCATENATE($BB276,Names!$P$3,Dev!$DI$48),"")</f>
        <v/>
      </c>
      <c r="CQ276" s="13" t="str">
        <f>IF(ISNUMBER($A276),CONCATENATE($BB276,Names!$P$3,Dev!$DM$48),"")</f>
        <v/>
      </c>
      <c r="CR276" s="13" t="str">
        <f>IF(ISNUMBER($A276),CONCATENATE($BB276,Names!$P$3,Dev!$DV$48),"")</f>
        <v/>
      </c>
      <c r="CS276" s="13" t="str">
        <f>IF(ISNUMBER($A276),CONCATENATE($BB276,Names!$P$3,Dev!$DZ$48),"")</f>
        <v/>
      </c>
      <c r="CT276" s="13" t="str">
        <f>IF(ISNUMBER($A276),CONCATENATE($BB276,Names!$P$3,Dev!$EI$48),"")</f>
        <v/>
      </c>
      <c r="CU276" s="13" t="str">
        <f>IF(ISNUMBER($A276),CONCATENATE($BB276,Names!$P$3,Dev!$FZ$48),"")</f>
        <v/>
      </c>
      <c r="CV276" s="13" t="str">
        <f>IF(ISNUMBER($A276),CONCATENATE($BB276,Names!$P$3,Dev!$GI$48),"")</f>
        <v/>
      </c>
      <c r="CW276" s="13" t="str">
        <f>IF(ISNUMBER($A276),CONCATENATE($BB276,Names!$P$3,Dev!$GM$48),"")</f>
        <v/>
      </c>
      <c r="CX276" s="13"/>
      <c r="CY276" s="13" t="str">
        <f>IF(ISNUMBER($A276),CONCATENATE($BB276,Names!$P$3,Dev!$EM$48),"")</f>
        <v/>
      </c>
      <c r="CZ276" s="13" t="str">
        <f>IF(ISNUMBER($A276),CONCATENATE($BB276,Names!$P$3,Dev!$EV$48),"")</f>
        <v/>
      </c>
      <c r="DA276" s="13" t="str">
        <f>IF(ISNUMBER($A276),CONCATENATE($BB276,Names!$P$3,Dev!$EZ$48),"")</f>
        <v/>
      </c>
      <c r="DB276" s="13" t="str">
        <f>IF(ISNUMBER($A276),CONCATENATE($BB276,Names!$P$3,Dev!$FI$48),"")</f>
        <v/>
      </c>
      <c r="DC276" s="13" t="str">
        <f>IF(ISNUMBER($A276),CONCATENATE($BB276,Names!$P$3,Dev!$FM$48),"")</f>
        <v/>
      </c>
      <c r="DD276" s="13" t="str">
        <f>IF(ISNUMBER($A276),CONCATENATE($BB276,Names!$P$3,Dev!$FV$48),"")</f>
        <v/>
      </c>
      <c r="DE276" s="13" t="str">
        <f>IF(ISNUMBER($A276),CONCATENATE($BB276,Names!$P$3,Dev!$GP$48),"")</f>
        <v/>
      </c>
      <c r="DI276" s="105">
        <f>COUNTIFS($DL$5:DL276,"&lt;&gt;"&amp;"")</f>
        <v>27</v>
      </c>
      <c r="DJ276" s="1198" t="str">
        <f t="shared" si="146"/>
        <v/>
      </c>
      <c r="DK276" s="1198" t="str">
        <f t="shared" si="147"/>
        <v/>
      </c>
      <c r="DL276" s="1198"/>
      <c r="DM276" s="1198" t="str">
        <f>IF($DL276="","",_xlfn.CONCAT(Names!$D$5,$AO276))</f>
        <v/>
      </c>
      <c r="DN276" s="1198" t="str">
        <f>IF($DL276="","",CONCATENATE(Names!$C$26,Names!$N$3,$DM276))</f>
        <v/>
      </c>
      <c r="DO276" s="1198" t="str">
        <f>IF($DL276="","",CONCATENATE(Names!$C$25,Names!$N$3,$DM276))</f>
        <v/>
      </c>
    </row>
    <row r="277" spans="1:119">
      <c r="A277" s="5"/>
      <c r="C277" s="1">
        <v>4.1349999999999998</v>
      </c>
      <c r="D277" s="1">
        <v>50</v>
      </c>
      <c r="E277">
        <f>E276+1</f>
        <v>140</v>
      </c>
      <c r="F277">
        <v>1</v>
      </c>
      <c r="G277" s="2">
        <f t="shared" si="143"/>
        <v>567.24270406598976</v>
      </c>
      <c r="H277" s="2">
        <f t="shared" si="144"/>
        <v>569.31020406598975</v>
      </c>
      <c r="J277" s="38"/>
      <c r="K277" s="58"/>
      <c r="L277" s="2" t="str">
        <f>IF(ISNUMBER(E277),VLOOKUP(C277,'TE,EHnames'!$B$4:$F$11,'TE,EHnames'!$C$2,FALSE),"")</f>
        <v>RST/10/50-2/1</v>
      </c>
      <c r="M277" s="2" t="str">
        <f>IF(ISNUMBER(E277),VLOOKUP(C277,'TE,EHnames'!$B$4:$F$11,'TE,EHnames'!$F$2,FALSE),"")</f>
        <v>PT100-3000</v>
      </c>
      <c r="O277" s="13" t="str">
        <f t="shared" si="158"/>
        <v/>
      </c>
      <c r="S277" t="str">
        <f>IFERROR(VLOOKUP(P277,Racks!$H$4:$M$30,6),"")</f>
        <v/>
      </c>
      <c r="V277" s="54">
        <f>COUNTIFS('Sec-Sub'!$K$4:$K$164,"&lt;="&amp;H277)</f>
        <v>153</v>
      </c>
      <c r="W277" s="54" t="str">
        <f>VLOOKUP(V277,'Sec-Sub'!$A$4:$C$164,2,FALSE)</f>
        <v>A2T</v>
      </c>
      <c r="X277" s="54" t="str">
        <f>VLOOKUP(V277,'Sec-Sub'!$A$4:$C$164,3,FALSE)</f>
        <v>110</v>
      </c>
      <c r="Y277" s="54" t="str">
        <f>CONCATENATE(X277,Names!$I$3)</f>
        <v>110PRL</v>
      </c>
      <c r="AC277" s="646"/>
      <c r="AD277" s="678"/>
      <c r="AE277" s="675"/>
      <c r="AF277">
        <v>1</v>
      </c>
      <c r="AI277" s="1266" t="str">
        <f>IF(ISNUMBER(R277),CONCATENATE(Names!$C$3,R277),"")</f>
        <v/>
      </c>
      <c r="AK277" t="str">
        <f t="shared" si="148"/>
        <v/>
      </c>
      <c r="AL277">
        <f t="shared" si="150"/>
        <v>140</v>
      </c>
      <c r="AM277" t="str">
        <f t="shared" si="151"/>
        <v>A2T</v>
      </c>
      <c r="AN277" t="str">
        <f t="shared" si="152"/>
        <v>110PRL</v>
      </c>
      <c r="AO277" t="str">
        <f t="shared" si="153"/>
        <v>140</v>
      </c>
      <c r="AP277" t="str">
        <f>IF(ISNUMBER(E277),CONCATENATE(Names!$C$5,Names!$N$3,AO277),"")</f>
        <v>PRLRL-140</v>
      </c>
      <c r="AQ277" t="str">
        <f>IF(ISNUMBER(E277),CONCATENATE(Names!$D$5,AO277),"")</f>
        <v>L140</v>
      </c>
      <c r="AR277" t="str">
        <f>IF(ISNUMBER(E277),CONCATENATE(Names!$C$10,Names!$N$3,AQ277),"")</f>
        <v>PRLEH-L140</v>
      </c>
      <c r="AS277" t="str">
        <f>IF(ISNUMBER(E277),CONCATENATE(Names!$C$11,Names!$N$3,AQ277),"")</f>
        <v>PRLTE-L140</v>
      </c>
      <c r="AU277" s="13" t="str">
        <f t="shared" si="149"/>
        <v/>
      </c>
      <c r="AV277" t="str">
        <f t="shared" si="154"/>
        <v/>
      </c>
      <c r="AW277" t="str">
        <f t="shared" si="155"/>
        <v/>
      </c>
      <c r="AX277" t="str">
        <f t="shared" si="156"/>
        <v/>
      </c>
      <c r="AY277" t="str">
        <f t="shared" si="157"/>
        <v/>
      </c>
      <c r="AZ277" t="str">
        <f>IF(ISNUMBER(A277),CONCATENATE(Names!$C$6,Names!$N$3,AU277,A277),"")</f>
        <v/>
      </c>
      <c r="BA277" t="str">
        <f>IF(ISNUMBER(A277),CONCATENATE(Names!$C$7,Names!$N$3,AU277,A277),"")</f>
        <v/>
      </c>
      <c r="BB277" t="str">
        <f>IF(ISNUMBER(A277),CONCATENATE(Names!$C$8,Names!$N$3,AU277,A277),"")</f>
        <v/>
      </c>
      <c r="BC277" t="str">
        <f>IF(ISNUMBER(A277),CONCATENATE(Names!$D$6,AY277),"")</f>
        <v/>
      </c>
      <c r="BD277" t="str">
        <f>IF(ISNUMBER(A277),CONCATENATE(Names!$C$10,Names!$N$3,BC277),"")</f>
        <v/>
      </c>
      <c r="BE277" t="str">
        <f>IF(ISNUMBER(A277),CONCATENATE(Names!$C$11,Names!$N$3,BC277),"")</f>
        <v/>
      </c>
      <c r="BF277" t="str">
        <f>IF(ISNUMBER(A277),CONCATENATE(Names!$D$7,AY277),"")</f>
        <v/>
      </c>
      <c r="BG277" t="str">
        <f>IF(ISNUMBER(A277),CONCATENATE(Names!$C$10,Names!$N$3,BF277),"")</f>
        <v/>
      </c>
      <c r="BH277" t="str">
        <f>IF(ISNUMBER(A277),CONCATENATE(Names!$C$11,Names!$N$3,BF277),"")</f>
        <v/>
      </c>
      <c r="BI277" t="str">
        <f>IF(ISNUMBER(A277),CONCATENATE(Names!$C$12,Names!$N$3,BC277),"")</f>
        <v/>
      </c>
      <c r="BJ277" t="str">
        <f>IF(ISNUMBER(A277),CONCATENATE(Names!$C$24,Names!$N$3,AY277),"")</f>
        <v/>
      </c>
      <c r="BK277" t="str">
        <f>IF(ISNUMBER(A277),CONCATENATE(Names!$C$9,Names!$N$3,AY277),"")</f>
        <v/>
      </c>
      <c r="BS277" s="157"/>
      <c r="BT277" s="105">
        <f>COUNTIFS($BW$5:BW277,"&lt;&gt;"&amp;"")</f>
        <v>66</v>
      </c>
      <c r="BU277" s="103" t="str">
        <f t="shared" si="124"/>
        <v/>
      </c>
      <c r="BV277" s="103" t="str">
        <f t="shared" si="125"/>
        <v/>
      </c>
      <c r="BW277" s="103"/>
      <c r="BY277" t="str">
        <f>IF($BW277="","",CONCATENATE($BW277,Names!$N$3,$BX277))</f>
        <v/>
      </c>
      <c r="BZ277" s="157"/>
      <c r="CA277" s="13" t="str">
        <f>IF(ISNUMBER(A277),CONCATENATE(W277,Names!$H$3,Y277,Names!$J$3,Names!$K$3,Names!$L$3,BK277),"")</f>
        <v/>
      </c>
      <c r="CB277" s="13" t="str">
        <f>IF(ISNUMBER(A277),CONCATENATE(W277,Names!$H$3,Y277,Names!$J$3,Names!$K$3,Names!$L$3,BB277),"")</f>
        <v/>
      </c>
      <c r="CC277" s="13" t="str">
        <f>IF($BW277="","",CONCATENATE(W277,Names!$H$3,Y277,Names!$J$3,Names!$K$3,Names!$L$3,$BW277,Names!$N$3,$BX277))</f>
        <v/>
      </c>
      <c r="CF277" s="13" t="str">
        <f>IF(ISNUMBER($A277),CONCATENATE($BK277,Names!$P$3,Dev!$DA$130),"")</f>
        <v/>
      </c>
      <c r="CG277" s="13" t="str">
        <f>IF(ISNUMBER($A277),CONCATENATE($BK277,Names!$P$3,Dev!$DD$130),"")</f>
        <v/>
      </c>
      <c r="CH277" s="13" t="str">
        <f>IF(ISNUMBER($A277),CONCATENATE($BK277,Names!$P$3,Dev!$DG$130),"")</f>
        <v/>
      </c>
      <c r="CI277" s="13" t="str">
        <f>IF(ISNUMBER($A277),CONCATENATE($BK277,Names!$P$3,Dev!$DK$130),"")</f>
        <v/>
      </c>
      <c r="CJ277" s="13" t="str">
        <f>IF(ISNUMBER($A277),CONCATENATE($BK277,Names!$P$3,Dev!$DN$130),"")</f>
        <v/>
      </c>
      <c r="CK277" s="13" t="str">
        <f>IF(ISNUMBER($A277),CONCATENATE($BK277,Names!$P$3,Dev!$DQ$130),"")</f>
        <v/>
      </c>
      <c r="CL277" s="13"/>
      <c r="CM277" s="13" t="str">
        <f>""</f>
        <v/>
      </c>
      <c r="CN277" s="13" t="str">
        <f>IF(ISNUMBER($A277),CONCATENATE($BB277,Names!$P$3,Dev!$CZ$48),"")</f>
        <v/>
      </c>
      <c r="CO277" s="13" t="str">
        <f>IF(ISNUMBER($A277),CONCATENATE($BB277,Names!$P$3,Dev!$DF$48),"")</f>
        <v/>
      </c>
      <c r="CP277" s="13" t="str">
        <f>IF(ISNUMBER($A277),CONCATENATE($BB277,Names!$P$3,Dev!$DI$48),"")</f>
        <v/>
      </c>
      <c r="CQ277" s="13" t="str">
        <f>IF(ISNUMBER($A277),CONCATENATE($BB277,Names!$P$3,Dev!$DM$48),"")</f>
        <v/>
      </c>
      <c r="CR277" s="13" t="str">
        <f>IF(ISNUMBER($A277),CONCATENATE($BB277,Names!$P$3,Dev!$DV$48),"")</f>
        <v/>
      </c>
      <c r="CS277" s="13" t="str">
        <f>IF(ISNUMBER($A277),CONCATENATE($BB277,Names!$P$3,Dev!$DZ$48),"")</f>
        <v/>
      </c>
      <c r="CT277" s="13" t="str">
        <f>IF(ISNUMBER($A277),CONCATENATE($BB277,Names!$P$3,Dev!$EI$48),"")</f>
        <v/>
      </c>
      <c r="CU277" s="13" t="str">
        <f>IF(ISNUMBER($A277),CONCATENATE($BB277,Names!$P$3,Dev!$FZ$48),"")</f>
        <v/>
      </c>
      <c r="CV277" s="13" t="str">
        <f>IF(ISNUMBER($A277),CONCATENATE($BB277,Names!$P$3,Dev!$GI$48),"")</f>
        <v/>
      </c>
      <c r="CW277" s="13" t="str">
        <f>IF(ISNUMBER($A277),CONCATENATE($BB277,Names!$P$3,Dev!$GM$48),"")</f>
        <v/>
      </c>
      <c r="CX277" s="13"/>
      <c r="CY277" s="13" t="str">
        <f>IF(ISNUMBER($A277),CONCATENATE($BB277,Names!$P$3,Dev!$EM$48),"")</f>
        <v/>
      </c>
      <c r="CZ277" s="13" t="str">
        <f>IF(ISNUMBER($A277),CONCATENATE($BB277,Names!$P$3,Dev!$EV$48),"")</f>
        <v/>
      </c>
      <c r="DA277" s="13" t="str">
        <f>IF(ISNUMBER($A277),CONCATENATE($BB277,Names!$P$3,Dev!$EZ$48),"")</f>
        <v/>
      </c>
      <c r="DB277" s="13" t="str">
        <f>IF(ISNUMBER($A277),CONCATENATE($BB277,Names!$P$3,Dev!$FI$48),"")</f>
        <v/>
      </c>
      <c r="DC277" s="13" t="str">
        <f>IF(ISNUMBER($A277),CONCATENATE($BB277,Names!$P$3,Dev!$FM$48),"")</f>
        <v/>
      </c>
      <c r="DD277" s="13" t="str">
        <f>IF(ISNUMBER($A277),CONCATENATE($BB277,Names!$P$3,Dev!$FV$48),"")</f>
        <v/>
      </c>
      <c r="DE277" s="13" t="str">
        <f>IF(ISNUMBER($A277),CONCATENATE($BB277,Names!$P$3,Dev!$GP$48),"")</f>
        <v/>
      </c>
      <c r="DI277" s="105">
        <f>COUNTIFS($DL$5:DL277,"&lt;&gt;"&amp;"")</f>
        <v>28</v>
      </c>
      <c r="DJ277" s="1198" t="str">
        <f t="shared" si="146"/>
        <v>A2T</v>
      </c>
      <c r="DK277" s="1198" t="str">
        <f t="shared" si="147"/>
        <v>110PRL</v>
      </c>
      <c r="DL277" s="1198" t="str">
        <f>"&lt;-"</f>
        <v>&lt;-</v>
      </c>
      <c r="DM277" s="1198" t="str">
        <f>IF($DL277="","",_xlfn.CONCAT(Names!$D$5,$AO277))</f>
        <v>L140</v>
      </c>
      <c r="DN277" s="1198" t="str">
        <f>IF($DL277="","",CONCATENATE(Names!$C$26,Names!$N$3,$DM277))</f>
        <v>PRLEHC-L140</v>
      </c>
      <c r="DO277" s="1198" t="str">
        <f>IF($DL277="","",CONCATENATE(Names!$C$25,Names!$N$3,$DM277))</f>
        <v>PRLTEC-L140</v>
      </c>
    </row>
    <row r="278" spans="1:119">
      <c r="A278" s="28"/>
      <c r="C278" s="1">
        <v>4.1349999999999998</v>
      </c>
      <c r="D278" s="1">
        <v>50</v>
      </c>
      <c r="E278">
        <f>$E$277+1</f>
        <v>141</v>
      </c>
      <c r="F278">
        <v>1</v>
      </c>
      <c r="G278" s="2">
        <f t="shared" si="143"/>
        <v>571.37770406598975</v>
      </c>
      <c r="H278" s="2">
        <f t="shared" si="144"/>
        <v>573.44520406598974</v>
      </c>
      <c r="J278" s="38"/>
      <c r="K278" s="58"/>
      <c r="L278" s="2" t="str">
        <f>IF(ISNUMBER(E278),VLOOKUP(C278,'TE,EHnames'!$B$4:$F$11,'TE,EHnames'!$C$2,FALSE),"")</f>
        <v>RST/10/50-2/1</v>
      </c>
      <c r="M278" s="2" t="str">
        <f>IF(ISNUMBER(E278),VLOOKUP(C278,'TE,EHnames'!$B$4:$F$11,'TE,EHnames'!$F$2,FALSE),"")</f>
        <v>PT100-3000</v>
      </c>
      <c r="O278" s="13" t="str">
        <f t="shared" si="158"/>
        <v/>
      </c>
      <c r="S278" t="str">
        <f>IFERROR(VLOOKUP(P278,Racks!$H$4:$M$30,6),"")</f>
        <v/>
      </c>
      <c r="V278" s="54">
        <f>COUNTIFS('Sec-Sub'!$K$4:$K$164,"&lt;="&amp;H278)</f>
        <v>155</v>
      </c>
      <c r="W278" s="54" t="str">
        <f>VLOOKUP(V278,'Sec-Sub'!$A$4:$C$164,2,FALSE)</f>
        <v>A2T</v>
      </c>
      <c r="X278" s="54" t="str">
        <f>VLOOKUP(V278,'Sec-Sub'!$A$4:$C$164,3,FALSE)</f>
        <v>120</v>
      </c>
      <c r="Y278" s="54" t="str">
        <f>CONCATENATE(X278,Names!$I$3)</f>
        <v>120PRL</v>
      </c>
      <c r="AC278" s="646"/>
      <c r="AD278" s="1183"/>
      <c r="AE278" s="660"/>
      <c r="AI278" s="1266" t="str">
        <f>IF(ISNUMBER(R278),CONCATENATE(Names!$C$3,R278),"")</f>
        <v/>
      </c>
      <c r="AK278" t="str">
        <f t="shared" si="148"/>
        <v/>
      </c>
      <c r="AL278">
        <f t="shared" si="150"/>
        <v>141</v>
      </c>
      <c r="AM278" t="str">
        <f t="shared" si="151"/>
        <v>A2T</v>
      </c>
      <c r="AN278" t="str">
        <f t="shared" si="152"/>
        <v>120PRL</v>
      </c>
      <c r="AO278" t="str">
        <f t="shared" si="153"/>
        <v>141</v>
      </c>
      <c r="AP278" t="str">
        <f>IF(ISNUMBER(E278),CONCATENATE(Names!$C$5,Names!$N$3,AO278),"")</f>
        <v>PRLRL-141</v>
      </c>
      <c r="AQ278" t="str">
        <f>IF(ISNUMBER(E278),CONCATENATE(Names!$D$5,AO278),"")</f>
        <v>L141</v>
      </c>
      <c r="AR278" t="str">
        <f>IF(ISNUMBER(E278),CONCATENATE(Names!$C$10,Names!$N$3,AQ278),"")</f>
        <v>PRLEH-L141</v>
      </c>
      <c r="AS278" t="str">
        <f>IF(ISNUMBER(E278),CONCATENATE(Names!$C$11,Names!$N$3,AQ278),"")</f>
        <v>PRLTE-L141</v>
      </c>
      <c r="AU278" s="13" t="str">
        <f t="shared" si="149"/>
        <v/>
      </c>
      <c r="AV278" t="str">
        <f t="shared" si="154"/>
        <v/>
      </c>
      <c r="AW278" t="str">
        <f t="shared" si="155"/>
        <v/>
      </c>
      <c r="AX278" t="str">
        <f t="shared" si="156"/>
        <v/>
      </c>
      <c r="AY278" t="str">
        <f t="shared" si="157"/>
        <v/>
      </c>
      <c r="AZ278" t="str">
        <f>IF(ISNUMBER(A278),CONCATENATE(Names!$C$6,Names!$N$3,AU278,A278),"")</f>
        <v/>
      </c>
      <c r="BA278" t="str">
        <f>IF(ISNUMBER(A278),CONCATENATE(Names!$C$7,Names!$N$3,AU278,A278),"")</f>
        <v/>
      </c>
      <c r="BB278" t="str">
        <f>IF(ISNUMBER(A278),CONCATENATE(Names!$C$8,Names!$N$3,AU278,A278),"")</f>
        <v/>
      </c>
      <c r="BC278" t="str">
        <f>IF(ISNUMBER(A278),CONCATENATE(Names!$D$6,AY278),"")</f>
        <v/>
      </c>
      <c r="BD278" t="str">
        <f>IF(ISNUMBER(A278),CONCATENATE(Names!$C$10,Names!$N$3,BC278),"")</f>
        <v/>
      </c>
      <c r="BE278" t="str">
        <f>IF(ISNUMBER(A278),CONCATENATE(Names!$C$11,Names!$N$3,BC278),"")</f>
        <v/>
      </c>
      <c r="BF278" t="str">
        <f>IF(ISNUMBER(A278),CONCATENATE(Names!$D$7,AY278),"")</f>
        <v/>
      </c>
      <c r="BG278" t="str">
        <f>IF(ISNUMBER(A278),CONCATENATE(Names!$C$10,Names!$N$3,BF278),"")</f>
        <v/>
      </c>
      <c r="BH278" t="str">
        <f>IF(ISNUMBER(A278),CONCATENATE(Names!$C$11,Names!$N$3,BF278),"")</f>
        <v/>
      </c>
      <c r="BI278" t="str">
        <f>IF(ISNUMBER(A278),CONCATENATE(Names!$C$12,Names!$N$3,BC278),"")</f>
        <v/>
      </c>
      <c r="BJ278" t="str">
        <f>IF(ISNUMBER(A278),CONCATENATE(Names!$C$24,Names!$N$3,AY278),"")</f>
        <v/>
      </c>
      <c r="BK278" t="str">
        <f>IF(ISNUMBER(A278),CONCATENATE(Names!$C$9,Names!$N$3,AY278),"")</f>
        <v/>
      </c>
      <c r="BS278" s="157"/>
      <c r="BT278" s="105">
        <f>COUNTIFS($BW$5:BW278,"&lt;&gt;"&amp;"")</f>
        <v>66</v>
      </c>
      <c r="BU278" s="103" t="str">
        <f t="shared" si="124"/>
        <v/>
      </c>
      <c r="BV278" s="103" t="str">
        <f t="shared" si="125"/>
        <v/>
      </c>
      <c r="BW278" s="103"/>
      <c r="BY278" t="str">
        <f>IF($BW278="","",CONCATENATE($BW278,Names!$N$3,$BX278))</f>
        <v/>
      </c>
      <c r="BZ278" s="157"/>
      <c r="CA278" s="13" t="str">
        <f>IF(ISNUMBER(A278),CONCATENATE(W278,Names!$H$3,Y278,Names!$J$3,Names!$K$3,Names!$L$3,BK278),"")</f>
        <v/>
      </c>
      <c r="CB278" s="13" t="str">
        <f>IF(ISNUMBER(A278),CONCATENATE(W278,Names!$H$3,Y278,Names!$J$3,Names!$K$3,Names!$L$3,BB278),"")</f>
        <v/>
      </c>
      <c r="CC278" s="13" t="str">
        <f>IF($BW278="","",CONCATENATE(W278,Names!$H$3,Y278,Names!$J$3,Names!$K$3,Names!$L$3,$BW278,Names!$N$3,$BX278))</f>
        <v/>
      </c>
      <c r="CF278" s="13" t="str">
        <f>IF(ISNUMBER($A278),CONCATENATE($BK278,Names!$P$3,Dev!$DA$130),"")</f>
        <v/>
      </c>
      <c r="CG278" s="13" t="str">
        <f>IF(ISNUMBER($A278),CONCATENATE($BK278,Names!$P$3,Dev!$DD$130),"")</f>
        <v/>
      </c>
      <c r="CH278" s="13" t="str">
        <f>IF(ISNUMBER($A278),CONCATENATE($BK278,Names!$P$3,Dev!$DG$130),"")</f>
        <v/>
      </c>
      <c r="CI278" s="13" t="str">
        <f>IF(ISNUMBER($A278),CONCATENATE($BK278,Names!$P$3,Dev!$DK$130),"")</f>
        <v/>
      </c>
      <c r="CJ278" s="13" t="str">
        <f>IF(ISNUMBER($A278),CONCATENATE($BK278,Names!$P$3,Dev!$DN$130),"")</f>
        <v/>
      </c>
      <c r="CK278" s="13" t="str">
        <f>IF(ISNUMBER($A278),CONCATENATE($BK278,Names!$P$3,Dev!$DQ$130),"")</f>
        <v/>
      </c>
      <c r="CL278" s="13"/>
      <c r="CM278" s="13" t="str">
        <f>""</f>
        <v/>
      </c>
      <c r="CN278" s="13" t="str">
        <f>IF(ISNUMBER($A278),CONCATENATE($BB278,Names!$P$3,Dev!$CZ$48),"")</f>
        <v/>
      </c>
      <c r="CO278" s="13" t="str">
        <f>IF(ISNUMBER($A278),CONCATENATE($BB278,Names!$P$3,Dev!$DF$48),"")</f>
        <v/>
      </c>
      <c r="CP278" s="13" t="str">
        <f>IF(ISNUMBER($A278),CONCATENATE($BB278,Names!$P$3,Dev!$DI$48),"")</f>
        <v/>
      </c>
      <c r="CQ278" s="13" t="str">
        <f>IF(ISNUMBER($A278),CONCATENATE($BB278,Names!$P$3,Dev!$DM$48),"")</f>
        <v/>
      </c>
      <c r="CR278" s="13" t="str">
        <f>IF(ISNUMBER($A278),CONCATENATE($BB278,Names!$P$3,Dev!$DV$48),"")</f>
        <v/>
      </c>
      <c r="CS278" s="13" t="str">
        <f>IF(ISNUMBER($A278),CONCATENATE($BB278,Names!$P$3,Dev!$DZ$48),"")</f>
        <v/>
      </c>
      <c r="CT278" s="13" t="str">
        <f>IF(ISNUMBER($A278),CONCATENATE($BB278,Names!$P$3,Dev!$EI$48),"")</f>
        <v/>
      </c>
      <c r="CU278" s="13" t="str">
        <f>IF(ISNUMBER($A278),CONCATENATE($BB278,Names!$P$3,Dev!$FZ$48),"")</f>
        <v/>
      </c>
      <c r="CV278" s="13" t="str">
        <f>IF(ISNUMBER($A278),CONCATENATE($BB278,Names!$P$3,Dev!$GI$48),"")</f>
        <v/>
      </c>
      <c r="CW278" s="13" t="str">
        <f>IF(ISNUMBER($A278),CONCATENATE($BB278,Names!$P$3,Dev!$GM$48),"")</f>
        <v/>
      </c>
      <c r="CX278" s="13"/>
      <c r="CY278" s="13" t="str">
        <f>IF(ISNUMBER($A278),CONCATENATE($BB278,Names!$P$3,Dev!$EM$48),"")</f>
        <v/>
      </c>
      <c r="CZ278" s="13" t="str">
        <f>IF(ISNUMBER($A278),CONCATENATE($BB278,Names!$P$3,Dev!$EV$48),"")</f>
        <v/>
      </c>
      <c r="DA278" s="13" t="str">
        <f>IF(ISNUMBER($A278),CONCATENATE($BB278,Names!$P$3,Dev!$EZ$48),"")</f>
        <v/>
      </c>
      <c r="DB278" s="13" t="str">
        <f>IF(ISNUMBER($A278),CONCATENATE($BB278,Names!$P$3,Dev!$FI$48),"")</f>
        <v/>
      </c>
      <c r="DC278" s="13" t="str">
        <f>IF(ISNUMBER($A278),CONCATENATE($BB278,Names!$P$3,Dev!$FM$48),"")</f>
        <v/>
      </c>
      <c r="DD278" s="13" t="str">
        <f>IF(ISNUMBER($A278),CONCATENATE($BB278,Names!$P$3,Dev!$FV$48),"")</f>
        <v/>
      </c>
      <c r="DE278" s="13" t="str">
        <f>IF(ISNUMBER($A278),CONCATENATE($BB278,Names!$P$3,Dev!$GP$48),"")</f>
        <v/>
      </c>
      <c r="DI278" s="105">
        <f>COUNTIFS($DL$5:DL278,"&lt;&gt;"&amp;"")</f>
        <v>28</v>
      </c>
      <c r="DJ278" s="1198" t="str">
        <f t="shared" si="146"/>
        <v/>
      </c>
      <c r="DK278" s="1198" t="str">
        <f t="shared" si="147"/>
        <v/>
      </c>
      <c r="DL278" s="1198"/>
      <c r="DM278" s="1198" t="str">
        <f>IF($DL278="","",_xlfn.CONCAT(Names!$D$5,$AO278))</f>
        <v/>
      </c>
      <c r="DN278" s="1198" t="str">
        <f>IF($DL278="","",CONCATENATE(Names!$C$26,Names!$N$3,$DM278))</f>
        <v/>
      </c>
      <c r="DO278" s="1198" t="str">
        <f>IF($DL278="","",CONCATENATE(Names!$C$25,Names!$N$3,$DM278))</f>
        <v/>
      </c>
    </row>
    <row r="279" spans="1:119" s="51" customFormat="1">
      <c r="A279" s="50">
        <v>58</v>
      </c>
      <c r="B279" s="50">
        <v>0.25</v>
      </c>
      <c r="C279" s="50"/>
      <c r="D279" s="50">
        <v>20</v>
      </c>
      <c r="F279" s="51">
        <v>1</v>
      </c>
      <c r="G279" s="2">
        <f t="shared" si="143"/>
        <v>575.51270406598974</v>
      </c>
      <c r="H279" s="2">
        <f t="shared" si="144"/>
        <v>575.63770406598974</v>
      </c>
      <c r="I279" s="1234">
        <v>576.08000000000004</v>
      </c>
      <c r="J279" s="57">
        <v>1751007000584</v>
      </c>
      <c r="K279" s="60">
        <v>14.5</v>
      </c>
      <c r="L279" s="2" t="str">
        <f>IF(ISNUMBER(E279),VLOOKUP(C279,'TE,EHnames'!$B$4:$F$11,'TE,EHnames'!$C$2,FALSE),"")</f>
        <v/>
      </c>
      <c r="M279" s="2" t="str">
        <f>IF(ISNUMBER(E279),VLOOKUP(C279,'TE,EHnames'!$B$4:$F$11,'TE,EHnames'!$F$2,FALSE),"")</f>
        <v/>
      </c>
      <c r="O279" s="13">
        <f t="shared" si="158"/>
        <v>110.86270406598976</v>
      </c>
      <c r="P279" s="51">
        <v>360</v>
      </c>
      <c r="S279" t="str">
        <f>IFERROR(VLOOKUP(P279,Racks!$H$4:$M$30,6),"")</f>
        <v>HEBT-021Row:CnPw-U-006</v>
      </c>
      <c r="V279" s="54">
        <f>COUNTIFS('Sec-Sub'!$K$4:$K$164,"&lt;="&amp;H279)</f>
        <v>155</v>
      </c>
      <c r="W279" s="54" t="str">
        <f>VLOOKUP(V279,'Sec-Sub'!$A$4:$C$164,2,FALSE)</f>
        <v>A2T</v>
      </c>
      <c r="X279" s="54" t="str">
        <f>VLOOKUP(V279,'Sec-Sub'!$A$4:$C$164,3,FALSE)</f>
        <v>120</v>
      </c>
      <c r="Y279" s="54" t="str">
        <f>CONCATENATE(X279,Names!$I$3)</f>
        <v>120PRL</v>
      </c>
      <c r="Z279" s="48" t="s">
        <v>210</v>
      </c>
      <c r="AA279" s="49" t="s">
        <v>213</v>
      </c>
      <c r="AC279" s="658"/>
      <c r="AD279" s="676"/>
      <c r="AE279" s="661">
        <v>1</v>
      </c>
      <c r="AI279" s="1266" t="str">
        <f>IF(ISNUMBER(R279),CONCATENATE(Names!$C$3,R279),"")</f>
        <v/>
      </c>
      <c r="AJ279" s="54"/>
      <c r="AK279" s="54" t="str">
        <f t="shared" si="148"/>
        <v/>
      </c>
      <c r="AL279" t="str">
        <f t="shared" si="150"/>
        <v/>
      </c>
      <c r="AM279" t="str">
        <f t="shared" si="151"/>
        <v/>
      </c>
      <c r="AN279" t="str">
        <f t="shared" si="152"/>
        <v/>
      </c>
      <c r="AO279" t="str">
        <f t="shared" si="153"/>
        <v/>
      </c>
      <c r="AP279" t="str">
        <f>IF(ISNUMBER(E279),CONCATENATE(Names!$C$5,Names!$N$3,AO279),"")</f>
        <v/>
      </c>
      <c r="AQ279" t="str">
        <f>IF(ISNUMBER(E279),CONCATENATE(Names!$D$5,AO279),"")</f>
        <v/>
      </c>
      <c r="AR279" t="str">
        <f>IF(ISNUMBER(E279),CONCATENATE(Names!$C$10,Names!$N$3,AQ279),"")</f>
        <v/>
      </c>
      <c r="AS279" t="str">
        <f>IF(ISNUMBER(E279),CONCATENATE(Names!$C$11,Names!$N$3,AQ279),"")</f>
        <v/>
      </c>
      <c r="AT279" s="54"/>
      <c r="AU279" s="51" t="str">
        <f t="shared" si="149"/>
        <v>0</v>
      </c>
      <c r="AV279">
        <f t="shared" si="154"/>
        <v>58</v>
      </c>
      <c r="AW279" t="str">
        <f t="shared" si="155"/>
        <v>A2T</v>
      </c>
      <c r="AX279" t="str">
        <f t="shared" si="156"/>
        <v>120PRL</v>
      </c>
      <c r="AY279" t="str">
        <f t="shared" si="157"/>
        <v>058</v>
      </c>
      <c r="AZ279" s="54" t="str">
        <f>IF(ISNUMBER(A279),CONCATENATE(Names!$C$6,Names!$N$3,AU279,A279),"")</f>
        <v>PRLCpl-058</v>
      </c>
      <c r="BA279" s="54" t="str">
        <f>IF(ISNUMBER(A279),CONCATENATE(Names!$C$7,Names!$N$3,AU279,A279),"")</f>
        <v>PRLSB-058</v>
      </c>
      <c r="BB279" s="54" t="str">
        <f>IF(ISNUMBER(A279),CONCATENATE(Names!$C$8,Names!$N$3,AU279,A279),"")</f>
        <v>PRLJB-058</v>
      </c>
      <c r="BC279" t="str">
        <f>IF(ISNUMBER(A279),CONCATENATE(Names!$D$6,AY279),"")</f>
        <v>C058</v>
      </c>
      <c r="BD279" t="str">
        <f>IF(ISNUMBER(A279),CONCATENATE(Names!$C$10,Names!$N$3,BC279),"")</f>
        <v>PRLEH-C058</v>
      </c>
      <c r="BE279" t="str">
        <f>IF(ISNUMBER(A279),CONCATENATE(Names!$C$11,Names!$N$3,BC279),"")</f>
        <v>PRLTE-C058</v>
      </c>
      <c r="BF279" t="str">
        <f>IF(ISNUMBER(A279),CONCATENATE(Names!$D$7,AY279),"")</f>
        <v>S058</v>
      </c>
      <c r="BG279" t="str">
        <f>IF(ISNUMBER(A279),CONCATENATE(Names!$C$10,Names!$N$3,BF279),"")</f>
        <v>PRLEH-S058</v>
      </c>
      <c r="BH279" t="str">
        <f>IF(ISNUMBER(A279),CONCATENATE(Names!$C$11,Names!$N$3,BF279),"")</f>
        <v>PRLTE-S058</v>
      </c>
      <c r="BI279" t="str">
        <f>IF(ISNUMBER(A279),CONCATENATE(Names!$C$12,Names!$N$3,BC279),"")</f>
        <v>PRLDL-C058</v>
      </c>
      <c r="BJ279" t="str">
        <f>IF(ISNUMBER(A279),CONCATENATE(Names!$C$24,Names!$N$3,AY279),"")</f>
        <v>PRLCSC-058</v>
      </c>
      <c r="BK279" t="str">
        <f>IF(ISNUMBER(A279),CONCATENATE(Names!$C$9,Names!$N$3,AY279),"")</f>
        <v>PRLTap-058</v>
      </c>
      <c r="BL279"/>
      <c r="BM279"/>
      <c r="BN279"/>
      <c r="BO279"/>
      <c r="BP279"/>
      <c r="BQ279"/>
      <c r="BR279"/>
      <c r="BS279" s="157"/>
      <c r="BT279" s="105">
        <f>COUNTIFS($BW$5:BW279,"&lt;&gt;"&amp;"")</f>
        <v>66</v>
      </c>
      <c r="BU279" s="103" t="str">
        <f t="shared" si="124"/>
        <v/>
      </c>
      <c r="BV279" s="103" t="str">
        <f t="shared" si="125"/>
        <v/>
      </c>
      <c r="BW279" s="103"/>
      <c r="BX279" s="54"/>
      <c r="BY279" t="str">
        <f>IF($BW279="","",CONCATENATE($BW279,Names!$N$3,$BX279))</f>
        <v/>
      </c>
      <c r="BZ279" s="164"/>
      <c r="CA279" s="13" t="str">
        <f>IF(ISNUMBER(A279),CONCATENATE(W279,Names!$H$3,Y279,Names!$J$3,Names!$K$3,Names!$L$3,BK279),"")</f>
        <v>A2T-120PRL:RFS-PRLTap-058</v>
      </c>
      <c r="CB279" s="13" t="str">
        <f>IF(ISNUMBER(A279),CONCATENATE(W279,Names!$H$3,Y279,Names!$J$3,Names!$K$3,Names!$L$3,BB279),"")</f>
        <v>A2T-120PRL:RFS-PRLJB-058</v>
      </c>
      <c r="CC279" s="13" t="str">
        <f>IF($BW279="","",CONCATENATE(W279,Names!$H$3,Y279,Names!$J$3,Names!$K$3,Names!$L$3,$BW279,Names!$N$3,$BX279))</f>
        <v/>
      </c>
      <c r="CF279" s="13" t="str">
        <f>IF(ISNUMBER($A279),CONCATENATE($BK279,Names!$P$3,Dev!$DA$130),"")</f>
        <v>PRLTap-058_a</v>
      </c>
      <c r="CG279" s="13" t="str">
        <f>IF(ISNUMBER($A279),CONCATENATE($BK279,Names!$P$3,Dev!$DD$130),"")</f>
        <v>PRLTap-058_b</v>
      </c>
      <c r="CH279" s="13" t="str">
        <f>IF(ISNUMBER($A279),CONCATENATE($BK279,Names!$P$3,Dev!$DG$130),"")</f>
        <v>PRLTap-058_c</v>
      </c>
      <c r="CI279" s="13" t="str">
        <f>IF(ISNUMBER($A279),CONCATENATE($BK279,Names!$P$3,Dev!$DK$130),"")</f>
        <v>PRLTap-058_d</v>
      </c>
      <c r="CJ279" s="13" t="str">
        <f>IF(ISNUMBER($A279),CONCATENATE($BK279,Names!$P$3,Dev!$DN$130),"")</f>
        <v>PRLTap-058_e</v>
      </c>
      <c r="CK279" s="13" t="str">
        <f>IF(ISNUMBER($A279),CONCATENATE($BK279,Names!$P$3,Dev!$DQ$130),"")</f>
        <v>PRLTap-058_f</v>
      </c>
      <c r="CL279" s="13"/>
      <c r="CM279" s="13" t="str">
        <f>""</f>
        <v/>
      </c>
      <c r="CN279" s="13" t="str">
        <f>IF(ISNUMBER($A279),CONCATENATE($BB279,Names!$P$3,Dev!$CZ$48),"")</f>
        <v>PRLJB-058_a</v>
      </c>
      <c r="CO279" s="13" t="str">
        <f>IF(ISNUMBER($A279),CONCATENATE($BB279,Names!$P$3,Dev!$DF$48),"")</f>
        <v>PRLJB-058_cp</v>
      </c>
      <c r="CP279" s="13" t="str">
        <f>IF(ISNUMBER($A279),CONCATENATE($BB279,Names!$P$3,Dev!$DI$48),"")</f>
        <v>PRLJB-058_b</v>
      </c>
      <c r="CQ279" s="13" t="str">
        <f>IF(ISNUMBER($A279),CONCATENATE($BB279,Names!$P$3,Dev!$DM$48),"")</f>
        <v>PRLJB-058_m</v>
      </c>
      <c r="CR279" s="13" t="str">
        <f>IF(ISNUMBER($A279),CONCATENATE($BB279,Names!$P$3,Dev!$DV$48),"")</f>
        <v>PRLJB-058_n</v>
      </c>
      <c r="CS279" s="13" t="str">
        <f>IF(ISNUMBER($A279),CONCATENATE($BB279,Names!$P$3,Dev!$DZ$48),"")</f>
        <v>PRLJB-058_aa</v>
      </c>
      <c r="CT279" s="13" t="str">
        <f>IF(ISNUMBER($A279),CONCATENATE($BB279,Names!$P$3,Dev!$EI$48),"")</f>
        <v>PRLJB-058_ab</v>
      </c>
      <c r="CU279" s="13" t="str">
        <f>IF(ISNUMBER($A279),CONCATENATE($BB279,Names!$P$3,Dev!$FZ$48),"")</f>
        <v>PRLJB-058_am</v>
      </c>
      <c r="CV279" s="13" t="str">
        <f>IF(ISNUMBER($A279),CONCATENATE($BB279,Names!$P$3,Dev!$GI$48),"")</f>
        <v>PRLJB-058_an</v>
      </c>
      <c r="CW279" s="13" t="str">
        <f>IF(ISNUMBER($A279),CONCATENATE($BB279,Names!$P$3,Dev!$GM$48),"")</f>
        <v>PRLJB-058_++EH</v>
      </c>
      <c r="CX279" s="13"/>
      <c r="CY279" s="13" t="str">
        <f>IF(ISNUMBER($A279),CONCATENATE($BB279,Names!$P$3,Dev!$EM$48),"")</f>
        <v>PRLJB-058_g</v>
      </c>
      <c r="CZ279" s="13" t="str">
        <f>IF(ISNUMBER($A279),CONCATENATE($BB279,Names!$P$3,Dev!$EV$48),"")</f>
        <v>PRLJB-058_h</v>
      </c>
      <c r="DA279" s="13" t="str">
        <f>IF(ISNUMBER($A279),CONCATENATE($BB279,Names!$P$3,Dev!$EZ$48),"")</f>
        <v>PRLJB-058_s</v>
      </c>
      <c r="DB279" s="13" t="str">
        <f>IF(ISNUMBER($A279),CONCATENATE($BB279,Names!$P$3,Dev!$FI$48),"")</f>
        <v>PRLJB-058_t</v>
      </c>
      <c r="DC279" s="13" t="str">
        <f>IF(ISNUMBER($A279),CONCATENATE($BB279,Names!$P$3,Dev!$FM$48),"")</f>
        <v>PRLJB-058_ag</v>
      </c>
      <c r="DD279" s="13" t="str">
        <f>IF(ISNUMBER($A279),CONCATENATE($BB279,Names!$P$3,Dev!$FV$48),"")</f>
        <v>PRLJB-058_ah</v>
      </c>
      <c r="DE279" s="13" t="str">
        <f>IF(ISNUMBER($A279),CONCATENATE($BB279,Names!$P$3,Dev!$GP$48),"")</f>
        <v>PRLJB-058_++TE</v>
      </c>
      <c r="DI279" s="105">
        <f>COUNTIFS($DL$5:DL279,"&lt;&gt;"&amp;"")</f>
        <v>28</v>
      </c>
      <c r="DJ279" s="1198" t="str">
        <f t="shared" si="146"/>
        <v/>
      </c>
      <c r="DK279" s="1198" t="str">
        <f t="shared" si="147"/>
        <v/>
      </c>
      <c r="DL279" s="1198"/>
      <c r="DM279" s="1198" t="str">
        <f>IF($DL279="","",_xlfn.CONCAT(Names!$D$5,$AO279))</f>
        <v/>
      </c>
      <c r="DN279" s="1198" t="str">
        <f>IF($DL279="","",CONCATENATE(Names!$C$26,Names!$N$3,$DM279))</f>
        <v/>
      </c>
      <c r="DO279" s="1198" t="str">
        <f>IF($DL279="","",CONCATENATE(Names!$C$25,Names!$N$3,$DM279))</f>
        <v/>
      </c>
    </row>
    <row r="280" spans="1:119" ht="13.5" thickBot="1">
      <c r="A280" s="28"/>
      <c r="C280" s="1">
        <v>1</v>
      </c>
      <c r="D280" s="1">
        <v>12</v>
      </c>
      <c r="E280">
        <f>E278+1</f>
        <v>142</v>
      </c>
      <c r="F280">
        <v>1</v>
      </c>
      <c r="G280" s="2">
        <f t="shared" si="143"/>
        <v>575.76270406598974</v>
      </c>
      <c r="H280" s="2">
        <f t="shared" si="144"/>
        <v>576.26270406598974</v>
      </c>
      <c r="J280" s="38"/>
      <c r="K280" s="58"/>
      <c r="L280" s="2" t="str">
        <f>IF(ISNUMBER(E280),VLOOKUP(C280,'TE,EHnames'!$B$4:$F$11,'TE,EHnames'!$C$2,FALSE),"")</f>
        <v>RST/2.5/12-2/1</v>
      </c>
      <c r="M280" s="2" t="str">
        <f>IF(ISNUMBER(E280),VLOOKUP(C280,'TE,EHnames'!$B$4:$F$11,'TE,EHnames'!$F$2,FALSE),"")</f>
        <v>PT100-1500</v>
      </c>
      <c r="O280" s="13" t="str">
        <f t="shared" si="158"/>
        <v/>
      </c>
      <c r="S280" t="str">
        <f>IFERROR(VLOOKUP(P280,Racks!$H$4:$M$30,6),"")</f>
        <v/>
      </c>
      <c r="V280" s="54">
        <f>COUNTIFS('Sec-Sub'!$K$4:$K$164,"&lt;="&amp;H280)</f>
        <v>156</v>
      </c>
      <c r="W280" s="54" t="str">
        <f>VLOOKUP(V280,'Sec-Sub'!$A$4:$C$164,2,FALSE)</f>
        <v>A2T</v>
      </c>
      <c r="X280" s="54" t="str">
        <f>VLOOKUP(V280,'Sec-Sub'!$A$4:$C$164,3,FALSE)</f>
        <v>120</v>
      </c>
      <c r="Y280" s="54" t="str">
        <f>CONCATENATE(X280,Names!$I$3)</f>
        <v>120PRL</v>
      </c>
      <c r="AC280" s="655"/>
      <c r="AD280" s="677">
        <v>1</v>
      </c>
      <c r="AE280" s="662"/>
      <c r="AI280" s="1266" t="str">
        <f>IF(ISNUMBER(R280),CONCATENATE(Names!$C$3,R280),"")</f>
        <v/>
      </c>
      <c r="AK280" t="str">
        <f t="shared" si="148"/>
        <v/>
      </c>
      <c r="AL280">
        <f t="shared" si="150"/>
        <v>142</v>
      </c>
      <c r="AM280" t="str">
        <f t="shared" si="151"/>
        <v>A2T</v>
      </c>
      <c r="AN280" t="str">
        <f t="shared" si="152"/>
        <v>120PRL</v>
      </c>
      <c r="AO280" t="str">
        <f t="shared" si="153"/>
        <v>142</v>
      </c>
      <c r="AP280" t="str">
        <f>IF(ISNUMBER(E280),CONCATENATE(Names!$C$5,Names!$N$3,AO280),"")</f>
        <v>PRLRL-142</v>
      </c>
      <c r="AQ280" t="str">
        <f>IF(ISNUMBER(E280),CONCATENATE(Names!$D$5,AO280),"")</f>
        <v>L142</v>
      </c>
      <c r="AR280" t="str">
        <f>IF(ISNUMBER(E280),CONCATENATE(Names!$C$10,Names!$N$3,AQ280),"")</f>
        <v>PRLEH-L142</v>
      </c>
      <c r="AS280" t="str">
        <f>IF(ISNUMBER(E280),CONCATENATE(Names!$C$11,Names!$N$3,AQ280),"")</f>
        <v>PRLTE-L142</v>
      </c>
      <c r="AU280" s="13" t="str">
        <f t="shared" si="149"/>
        <v/>
      </c>
      <c r="AV280" t="str">
        <f t="shared" si="154"/>
        <v/>
      </c>
      <c r="AW280" t="str">
        <f t="shared" si="155"/>
        <v/>
      </c>
      <c r="AX280" t="str">
        <f t="shared" si="156"/>
        <v/>
      </c>
      <c r="AY280" t="str">
        <f t="shared" si="157"/>
        <v/>
      </c>
      <c r="AZ280" t="str">
        <f>IF(ISNUMBER(A280),CONCATENATE(Names!$C$6,Names!$N$3,AU280,A280),"")</f>
        <v/>
      </c>
      <c r="BA280" t="str">
        <f>IF(ISNUMBER(A280),CONCATENATE(Names!$C$7,Names!$N$3,AU280,A280),"")</f>
        <v/>
      </c>
      <c r="BB280" t="str">
        <f>IF(ISNUMBER(A280),CONCATENATE(Names!$C$8,Names!$N$3,AU280,A280),"")</f>
        <v/>
      </c>
      <c r="BC280" t="str">
        <f>IF(ISNUMBER(A280),CONCATENATE(Names!$D$6,AY280),"")</f>
        <v/>
      </c>
      <c r="BD280" t="str">
        <f>IF(ISNUMBER(A280),CONCATENATE(Names!$C$10,Names!$N$3,BC280),"")</f>
        <v/>
      </c>
      <c r="BE280" t="str">
        <f>IF(ISNUMBER(A280),CONCATENATE(Names!$C$11,Names!$N$3,BC280),"")</f>
        <v/>
      </c>
      <c r="BF280" t="str">
        <f>IF(ISNUMBER(A280),CONCATENATE(Names!$D$7,AY280),"")</f>
        <v/>
      </c>
      <c r="BG280" t="str">
        <f>IF(ISNUMBER(A280),CONCATENATE(Names!$C$10,Names!$N$3,BF280),"")</f>
        <v/>
      </c>
      <c r="BH280" t="str">
        <f>IF(ISNUMBER(A280),CONCATENATE(Names!$C$11,Names!$N$3,BF280),"")</f>
        <v/>
      </c>
      <c r="BI280" t="str">
        <f>IF(ISNUMBER(A280),CONCATENATE(Names!$C$12,Names!$N$3,BC280),"")</f>
        <v/>
      </c>
      <c r="BJ280" t="str">
        <f>IF(ISNUMBER(A280),CONCATENATE(Names!$C$24,Names!$N$3,AY280),"")</f>
        <v/>
      </c>
      <c r="BK280" t="str">
        <f>IF(ISNUMBER(A280),CONCATENATE(Names!$C$9,Names!$N$3,AY280),"")</f>
        <v/>
      </c>
      <c r="BS280" s="157"/>
      <c r="BT280" s="105">
        <f>COUNTIFS($BW$5:BW280,"&lt;&gt;"&amp;"")</f>
        <v>66</v>
      </c>
      <c r="BU280" s="103" t="str">
        <f t="shared" si="124"/>
        <v/>
      </c>
      <c r="BV280" s="103" t="str">
        <f t="shared" si="125"/>
        <v/>
      </c>
      <c r="BW280" s="103"/>
      <c r="BY280" t="str">
        <f>IF($BW280="","",CONCATENATE($BW280,Names!$N$3,$BX280))</f>
        <v/>
      </c>
      <c r="BZ280" s="157"/>
      <c r="CA280" s="13" t="str">
        <f>IF(ISNUMBER(A280),CONCATENATE(W280,Names!$H$3,Y280,Names!$J$3,Names!$K$3,Names!$L$3,BK280),"")</f>
        <v/>
      </c>
      <c r="CB280" s="13" t="str">
        <f>IF(ISNUMBER(A280),CONCATENATE(W280,Names!$H$3,Y280,Names!$J$3,Names!$K$3,Names!$L$3,BB280),"")</f>
        <v/>
      </c>
      <c r="CC280" s="13" t="str">
        <f>IF($BW280="","",CONCATENATE(W280,Names!$H$3,Y280,Names!$J$3,Names!$K$3,Names!$L$3,$BW280,Names!$N$3,$BX280))</f>
        <v/>
      </c>
      <c r="CF280" s="13" t="str">
        <f>IF(ISNUMBER($A280),CONCATENATE($BK280,Names!$P$3,Dev!$DA$130),"")</f>
        <v/>
      </c>
      <c r="CG280" s="13" t="str">
        <f>IF(ISNUMBER($A280),CONCATENATE($BK280,Names!$P$3,Dev!$DD$130),"")</f>
        <v/>
      </c>
      <c r="CH280" s="13" t="str">
        <f>IF(ISNUMBER($A280),CONCATENATE($BK280,Names!$P$3,Dev!$DG$130),"")</f>
        <v/>
      </c>
      <c r="CI280" s="13" t="str">
        <f>IF(ISNUMBER($A280),CONCATENATE($BK280,Names!$P$3,Dev!$DK$130),"")</f>
        <v/>
      </c>
      <c r="CJ280" s="13" t="str">
        <f>IF(ISNUMBER($A280),CONCATENATE($BK280,Names!$P$3,Dev!$DN$130),"")</f>
        <v/>
      </c>
      <c r="CK280" s="13" t="str">
        <f>IF(ISNUMBER($A280),CONCATENATE($BK280,Names!$P$3,Dev!$DQ$130),"")</f>
        <v/>
      </c>
      <c r="CL280" s="13"/>
      <c r="CM280" s="13" t="str">
        <f>""</f>
        <v/>
      </c>
      <c r="CN280" s="13" t="str">
        <f>IF(ISNUMBER($A280),CONCATENATE($BB280,Names!$P$3,Dev!$CZ$48),"")</f>
        <v/>
      </c>
      <c r="CO280" s="13" t="str">
        <f>IF(ISNUMBER($A280),CONCATENATE($BB280,Names!$P$3,Dev!$DF$48),"")</f>
        <v/>
      </c>
      <c r="CP280" s="13" t="str">
        <f>IF(ISNUMBER($A280),CONCATENATE($BB280,Names!$P$3,Dev!$DI$48),"")</f>
        <v/>
      </c>
      <c r="CQ280" s="13" t="str">
        <f>IF(ISNUMBER($A280),CONCATENATE($BB280,Names!$P$3,Dev!$DM$48),"")</f>
        <v/>
      </c>
      <c r="CR280" s="13" t="str">
        <f>IF(ISNUMBER($A280),CONCATENATE($BB280,Names!$P$3,Dev!$DV$48),"")</f>
        <v/>
      </c>
      <c r="CS280" s="13" t="str">
        <f>IF(ISNUMBER($A280),CONCATENATE($BB280,Names!$P$3,Dev!$DZ$48),"")</f>
        <v/>
      </c>
      <c r="CT280" s="13" t="str">
        <f>IF(ISNUMBER($A280),CONCATENATE($BB280,Names!$P$3,Dev!$EI$48),"")</f>
        <v/>
      </c>
      <c r="CU280" s="13" t="str">
        <f>IF(ISNUMBER($A280),CONCATENATE($BB280,Names!$P$3,Dev!$FZ$48),"")</f>
        <v/>
      </c>
      <c r="CV280" s="13" t="str">
        <f>IF(ISNUMBER($A280),CONCATENATE($BB280,Names!$P$3,Dev!$GI$48),"")</f>
        <v/>
      </c>
      <c r="CW280" s="13" t="str">
        <f>IF(ISNUMBER($A280),CONCATENATE($BB280,Names!$P$3,Dev!$GM$48),"")</f>
        <v/>
      </c>
      <c r="CX280" s="13"/>
      <c r="CY280" s="13" t="str">
        <f>IF(ISNUMBER($A280),CONCATENATE($BB280,Names!$P$3,Dev!$EM$48),"")</f>
        <v/>
      </c>
      <c r="CZ280" s="13" t="str">
        <f>IF(ISNUMBER($A280),CONCATENATE($BB280,Names!$P$3,Dev!$EV$48),"")</f>
        <v/>
      </c>
      <c r="DA280" s="13" t="str">
        <f>IF(ISNUMBER($A280),CONCATENATE($BB280,Names!$P$3,Dev!$EZ$48),"")</f>
        <v/>
      </c>
      <c r="DB280" s="13" t="str">
        <f>IF(ISNUMBER($A280),CONCATENATE($BB280,Names!$P$3,Dev!$FI$48),"")</f>
        <v/>
      </c>
      <c r="DC280" s="13" t="str">
        <f>IF(ISNUMBER($A280),CONCATENATE($BB280,Names!$P$3,Dev!$FM$48),"")</f>
        <v/>
      </c>
      <c r="DD280" s="13" t="str">
        <f>IF(ISNUMBER($A280),CONCATENATE($BB280,Names!$P$3,Dev!$FV$48),"")</f>
        <v/>
      </c>
      <c r="DE280" s="13" t="str">
        <f>IF(ISNUMBER($A280),CONCATENATE($BB280,Names!$P$3,Dev!$GP$48),"")</f>
        <v/>
      </c>
      <c r="DI280" s="105">
        <f>COUNTIFS($DL$5:DL280,"&lt;&gt;"&amp;"")</f>
        <v>28</v>
      </c>
      <c r="DJ280" s="1198" t="str">
        <f t="shared" si="146"/>
        <v/>
      </c>
      <c r="DK280" s="1198" t="str">
        <f t="shared" si="147"/>
        <v/>
      </c>
      <c r="DL280" s="1198"/>
      <c r="DM280" s="1198" t="str">
        <f>IF($DL280="","",_xlfn.CONCAT(Names!$D$5,$AO280))</f>
        <v/>
      </c>
      <c r="DN280" s="1198" t="str">
        <f>IF($DL280="","",CONCATENATE(Names!$C$26,Names!$N$3,$DM280))</f>
        <v/>
      </c>
      <c r="DO280" s="1198" t="str">
        <f>IF($DL280="","",CONCATENATE(Names!$C$25,Names!$N$3,$DM280))</f>
        <v/>
      </c>
    </row>
    <row r="281" spans="1:119" s="89" customFormat="1">
      <c r="A281" s="88" t="str">
        <f>Names!$B$14</f>
        <v>Gas inlet</v>
      </c>
      <c r="B281" s="88"/>
      <c r="C281" s="936">
        <f>$C$7</f>
        <v>8.5000000000000006E-2</v>
      </c>
      <c r="D281" s="88"/>
      <c r="F281" s="89">
        <v>1</v>
      </c>
      <c r="G281" s="2">
        <f t="shared" si="143"/>
        <v>576.76270406598974</v>
      </c>
      <c r="H281" s="2">
        <f t="shared" si="144"/>
        <v>576.80520406598976</v>
      </c>
      <c r="I281" s="1225"/>
      <c r="J281" s="91"/>
      <c r="K281" s="92"/>
      <c r="L281" s="2" t="str">
        <f>IF(ISNUMBER(E281),VLOOKUP(C281,'TE,EHnames'!$B$4:$F$11,'TE,EHnames'!$C$2,FALSE),"")</f>
        <v/>
      </c>
      <c r="M281" s="2" t="str">
        <f>IF(ISNUMBER(E281),VLOOKUP(C281,'TE,EHnames'!$B$4:$F$11,'TE,EHnames'!$F$2,FALSE),"")</f>
        <v/>
      </c>
      <c r="O281" s="95" t="str">
        <f t="shared" si="158"/>
        <v/>
      </c>
      <c r="S281" s="89" t="str">
        <f>IFERROR(VLOOKUP(P281,Racks!$H$4:$M$30,6),"")</f>
        <v/>
      </c>
      <c r="V281" s="89">
        <f>COUNTIFS('Sec-Sub'!$K$4:$K$164,"&lt;="&amp;H281)</f>
        <v>156</v>
      </c>
      <c r="W281" s="89" t="str">
        <f>VLOOKUP(V281,'Sec-Sub'!$A$4:$C$164,2,FALSE)</f>
        <v>A2T</v>
      </c>
      <c r="X281" s="89" t="str">
        <f>VLOOKUP(V281,'Sec-Sub'!$A$4:$C$164,3,FALSE)</f>
        <v>120</v>
      </c>
      <c r="Y281" s="89" t="str">
        <f>CONCATENATE(X281,Names!$I$3)</f>
        <v>120PRL</v>
      </c>
      <c r="Z281" s="88"/>
      <c r="AA281" s="93"/>
      <c r="AC281" s="94"/>
      <c r="AD281" s="88"/>
      <c r="AE281" s="88"/>
      <c r="AF281" s="89">
        <f>SUM(AF273:AF280)</f>
        <v>2</v>
      </c>
      <c r="AI281" s="1266" t="str">
        <f>IF(ISNUMBER(R281),CONCATENATE(Names!$C$3,R281),"")</f>
        <v/>
      </c>
      <c r="AK281" s="89" t="str">
        <f t="shared" si="148"/>
        <v/>
      </c>
      <c r="AL281" s="89" t="str">
        <f t="shared" si="150"/>
        <v/>
      </c>
      <c r="AM281" s="89" t="str">
        <f t="shared" si="151"/>
        <v/>
      </c>
      <c r="AN281" s="89" t="str">
        <f t="shared" si="152"/>
        <v/>
      </c>
      <c r="AO281" s="89" t="str">
        <f t="shared" si="153"/>
        <v/>
      </c>
      <c r="AP281" s="89" t="str">
        <f>IF(ISNUMBER(E281),CONCATENATE(Names!$C$5,Names!$N$3,AK281,E281),"")</f>
        <v/>
      </c>
      <c r="AQ281" s="89" t="str">
        <f>IF(ISNUMBER(E281),CONCATENATE(Names!$D$5,AO281),"")</f>
        <v/>
      </c>
      <c r="AR281" s="89" t="str">
        <f>IF(ISNUMBER(E281),CONCATENATE(Names!$C$10,Names!$N$3,AQ281),"")</f>
        <v/>
      </c>
      <c r="AS281" s="89" t="str">
        <f>IF(ISNUMBER(E281),CONCATENATE(Names!$C$11,Names!$N$3,AQ281),"")</f>
        <v/>
      </c>
      <c r="AU281" s="95" t="str">
        <f t="shared" si="149"/>
        <v/>
      </c>
      <c r="AV281" s="89" t="str">
        <f t="shared" si="154"/>
        <v/>
      </c>
      <c r="AW281" s="89" t="str">
        <f t="shared" si="155"/>
        <v/>
      </c>
      <c r="AX281" s="89" t="str">
        <f t="shared" si="156"/>
        <v/>
      </c>
      <c r="AY281" s="89" t="str">
        <f t="shared" si="157"/>
        <v/>
      </c>
      <c r="AZ281" s="89" t="str">
        <f>IF(ISNUMBER(A281),CONCATENATE(Names!$C$6,Names!$N$3,AU281,A281),"")</f>
        <v/>
      </c>
      <c r="BA281" s="89" t="str">
        <f>IF(ISNUMBER(A281),CONCATENATE(Names!$C$7,Names!$N$3,AU281,A281),"")</f>
        <v/>
      </c>
      <c r="BB281" s="89" t="str">
        <f>IF(ISNUMBER(A281),CONCATENATE(Names!$C$8,Names!$N$3,AU281,A281),"")</f>
        <v/>
      </c>
      <c r="BC281" s="89" t="str">
        <f>IF(ISNUMBER(A281),CONCATENATE(Names!$D$6,AY281),"")</f>
        <v/>
      </c>
      <c r="BD281" s="89" t="str">
        <f>IF(ISNUMBER(A281),CONCATENATE(Names!$C$10,Names!$N$3,BC281),"")</f>
        <v/>
      </c>
      <c r="BE281" s="89" t="str">
        <f>IF(ISNUMBER(A281),CONCATENATE(Names!$C$11,Names!$N$3,BC281),"")</f>
        <v/>
      </c>
      <c r="BF281" s="89" t="str">
        <f>IF(ISNUMBER(A281),CONCATENATE(Names!$D$7,AY281),"")</f>
        <v/>
      </c>
      <c r="BG281" s="89" t="str">
        <f>IF(ISNUMBER(A281),CONCATENATE(Names!$C$10,Names!$N$3,BF281),"")</f>
        <v/>
      </c>
      <c r="BH281" s="89" t="str">
        <f>IF(ISNUMBER(A281),CONCATENATE(Names!$C$11,Names!$N$3,BF281),"")</f>
        <v/>
      </c>
      <c r="BI281" s="89" t="str">
        <f>IF(ISNUMBER(A281),CONCATENATE(Names!$C$12,Names!$N$3,BC281),"")</f>
        <v/>
      </c>
      <c r="BJ281" s="89" t="str">
        <f>IF(ISNUMBER(A281),CONCATENATE(Names!$C$24,Names!$N$3,AY281),"")</f>
        <v/>
      </c>
      <c r="BK281" s="89" t="str">
        <f>IF(ISNUMBER(A281),CONCATENATE(Names!$C$9,Names!$N$3,AY281),"")</f>
        <v/>
      </c>
      <c r="BT281" s="112">
        <f>COUNTIFS($BW$5:BW281,"&lt;&gt;"&amp;"")</f>
        <v>67</v>
      </c>
      <c r="BU281" s="113" t="str">
        <f t="shared" si="124"/>
        <v>A2T</v>
      </c>
      <c r="BV281" s="113" t="str">
        <f t="shared" si="125"/>
        <v>120PRL</v>
      </c>
      <c r="BW281" s="113" t="str">
        <f>Names!$C$14</f>
        <v>PRLGI</v>
      </c>
      <c r="BX281" s="154" t="str">
        <f>"010"</f>
        <v>010</v>
      </c>
      <c r="BY281" s="89" t="str">
        <f>IF($BW281="","",CONCATENATE($BW281,Names!$N$3,$BX281))</f>
        <v>PRLGI-010</v>
      </c>
      <c r="CA281" s="95" t="str">
        <f>IF(ISNUMBER(A281),CONCATENATE(W281,Names!$H$3,Y281,Names!$J$3,Names!$K$3,Names!$L$3,BK281),"")</f>
        <v/>
      </c>
      <c r="CB281" s="95" t="str">
        <f>IF(ISNUMBER(A281),CONCATENATE(W281,Names!$H$3,Y281,Names!$J$3,Names!$K$3,Names!$L$3,BB281),"")</f>
        <v/>
      </c>
      <c r="CC281" s="95" t="str">
        <f>IF($BW281="","",CONCATENATE(W281,Names!$H$3,Y281,Names!$J$3,Names!$K$3,Names!$L$3,$BW281,Names!$N$3,$BX281))</f>
        <v>A2T-120PRL:RFS-PRLGI-010</v>
      </c>
      <c r="CF281" s="13" t="str">
        <f>IF(ISNUMBER($A281),CONCATENATE($BK281,Names!$P$3,Dev!$DA$130),"")</f>
        <v/>
      </c>
      <c r="CG281" s="13" t="str">
        <f>IF(ISNUMBER($A281),CONCATENATE($BK281,Names!$P$3,Dev!$DD$130),"")</f>
        <v/>
      </c>
      <c r="CH281" s="13" t="str">
        <f>IF(ISNUMBER($A281),CONCATENATE($BK281,Names!$P$3,Dev!$DG$130),"")</f>
        <v/>
      </c>
      <c r="CI281" s="13" t="str">
        <f>IF(ISNUMBER($A281),CONCATENATE($BK281,Names!$P$3,Dev!$DK$130),"")</f>
        <v/>
      </c>
      <c r="CJ281" s="13" t="str">
        <f>IF(ISNUMBER($A281),CONCATENATE($BK281,Names!$P$3,Dev!$DN$130),"")</f>
        <v/>
      </c>
      <c r="CK281" s="13" t="str">
        <f>IF(ISNUMBER($A281),CONCATENATE($BK281,Names!$P$3,Dev!$DQ$130),"")</f>
        <v/>
      </c>
      <c r="CL281" s="13"/>
      <c r="CM281" s="13" t="str">
        <f>""</f>
        <v/>
      </c>
      <c r="CN281" s="13" t="str">
        <f>IF(ISNUMBER($A281),CONCATENATE($BB281,Names!$P$3,Dev!$CZ$48),"")</f>
        <v/>
      </c>
      <c r="CO281" s="13" t="str">
        <f>IF(ISNUMBER($A281),CONCATENATE($BB281,Names!$P$3,Dev!$DF$48),"")</f>
        <v/>
      </c>
      <c r="CP281" s="13" t="str">
        <f>IF(ISNUMBER($A281),CONCATENATE($BB281,Names!$P$3,Dev!$DI$48),"")</f>
        <v/>
      </c>
      <c r="CQ281" s="13" t="str">
        <f>IF(ISNUMBER($A281),CONCATENATE($BB281,Names!$P$3,Dev!$DM$48),"")</f>
        <v/>
      </c>
      <c r="CR281" s="13" t="str">
        <f>IF(ISNUMBER($A281),CONCATENATE($BB281,Names!$P$3,Dev!$DV$48),"")</f>
        <v/>
      </c>
      <c r="CS281" s="13" t="str">
        <f>IF(ISNUMBER($A281),CONCATENATE($BB281,Names!$P$3,Dev!$DZ$48),"")</f>
        <v/>
      </c>
      <c r="CT281" s="13" t="str">
        <f>IF(ISNUMBER($A281),CONCATENATE($BB281,Names!$P$3,Dev!$EI$48),"")</f>
        <v/>
      </c>
      <c r="CU281" s="13" t="str">
        <f>IF(ISNUMBER($A281),CONCATENATE($BB281,Names!$P$3,Dev!$FZ$48),"")</f>
        <v/>
      </c>
      <c r="CV281" s="13" t="str">
        <f>IF(ISNUMBER($A281),CONCATENATE($BB281,Names!$P$3,Dev!$GI$48),"")</f>
        <v/>
      </c>
      <c r="CW281" s="13" t="str">
        <f>IF(ISNUMBER($A281),CONCATENATE($BB281,Names!$P$3,Dev!$GM$48),"")</f>
        <v/>
      </c>
      <c r="CX281" s="13"/>
      <c r="CY281" s="13" t="str">
        <f>IF(ISNUMBER($A281),CONCATENATE($BB281,Names!$P$3,Dev!$EM$48),"")</f>
        <v/>
      </c>
      <c r="CZ281" s="13" t="str">
        <f>IF(ISNUMBER($A281),CONCATENATE($BB281,Names!$P$3,Dev!$EV$48),"")</f>
        <v/>
      </c>
      <c r="DA281" s="13" t="str">
        <f>IF(ISNUMBER($A281),CONCATENATE($BB281,Names!$P$3,Dev!$EZ$48),"")</f>
        <v/>
      </c>
      <c r="DB281" s="13" t="str">
        <f>IF(ISNUMBER($A281),CONCATENATE($BB281,Names!$P$3,Dev!$FI$48),"")</f>
        <v/>
      </c>
      <c r="DC281" s="13" t="str">
        <f>IF(ISNUMBER($A281),CONCATENATE($BB281,Names!$P$3,Dev!$FM$48),"")</f>
        <v/>
      </c>
      <c r="DD281" s="13" t="str">
        <f>IF(ISNUMBER($A281),CONCATENATE($BB281,Names!$P$3,Dev!$FV$48),"")</f>
        <v/>
      </c>
      <c r="DE281" s="13" t="str">
        <f>IF(ISNUMBER($A281),CONCATENATE($BB281,Names!$P$3,Dev!$GP$48),"")</f>
        <v/>
      </c>
      <c r="DI281" s="105">
        <f>COUNTIFS($DL$5:DL281,"&lt;&gt;"&amp;"")</f>
        <v>28</v>
      </c>
      <c r="DJ281" s="1198" t="str">
        <f t="shared" si="146"/>
        <v/>
      </c>
      <c r="DK281" s="1198" t="str">
        <f t="shared" si="147"/>
        <v/>
      </c>
      <c r="DL281" s="1198"/>
      <c r="DM281" s="1198" t="str">
        <f>IF($DL281="","",_xlfn.CONCAT(Names!$D$5,$AO281))</f>
        <v/>
      </c>
      <c r="DN281" s="1198" t="str">
        <f>IF($DL281="","",CONCATENATE(Names!$C$26,Names!$N$3,$DM281))</f>
        <v/>
      </c>
      <c r="DO281" s="1198" t="str">
        <f>IF($DL281="","",CONCATENATE(Names!$C$25,Names!$N$3,$DM281))</f>
        <v/>
      </c>
    </row>
    <row r="282" spans="1:119" s="78" customFormat="1">
      <c r="A282" s="96" t="str">
        <f>Names!$B$13</f>
        <v>Adapter N-7/16</v>
      </c>
      <c r="B282" s="77"/>
      <c r="C282" s="99">
        <f>$C$6</f>
        <v>8.7999999999999995E-2</v>
      </c>
      <c r="D282" s="77"/>
      <c r="F282" s="78">
        <v>1</v>
      </c>
      <c r="G282" s="2">
        <f t="shared" si="143"/>
        <v>576.84770406598977</v>
      </c>
      <c r="H282" s="2">
        <f t="shared" si="144"/>
        <v>576.89170406598976</v>
      </c>
      <c r="I282" s="1225"/>
      <c r="J282" s="80"/>
      <c r="K282" s="81"/>
      <c r="L282" s="2" t="str">
        <f>IF(ISNUMBER(E282),VLOOKUP(C282,'TE,EHnames'!$B$4:$F$11,'TE,EHnames'!$C$2,FALSE),"")</f>
        <v/>
      </c>
      <c r="M282" s="2" t="str">
        <f>IF(ISNUMBER(E282),VLOOKUP(C282,'TE,EHnames'!$B$4:$F$11,'TE,EHnames'!$F$2,FALSE),"")</f>
        <v/>
      </c>
      <c r="O282" s="98" t="str">
        <f t="shared" si="158"/>
        <v/>
      </c>
      <c r="S282" s="78" t="str">
        <f>IFERROR(VLOOKUP(P282,Racks!$H$4:$M$30,6),"")</f>
        <v/>
      </c>
      <c r="V282" s="78">
        <f>COUNTIFS('Sec-Sub'!$K$4:$K$164,"&lt;="&amp;H282)</f>
        <v>156</v>
      </c>
      <c r="W282" s="78" t="str">
        <f>VLOOKUP(V282,'Sec-Sub'!$A$4:$C$164,2,FALSE)</f>
        <v>A2T</v>
      </c>
      <c r="X282" s="78" t="str">
        <f>VLOOKUP(V282,'Sec-Sub'!$A$4:$C$164,3,FALSE)</f>
        <v>120</v>
      </c>
      <c r="Y282" s="78" t="str">
        <f>CONCATENATE(X282,Names!$I$3)</f>
        <v>120PRL</v>
      </c>
      <c r="Z282" s="77"/>
      <c r="AA282" s="82"/>
      <c r="AC282" s="97"/>
      <c r="AD282" s="77"/>
      <c r="AE282" s="77"/>
      <c r="AI282" s="1266" t="str">
        <f>IF(ISNUMBER(R282),CONCATENATE(Names!$C$3,R282),"")</f>
        <v/>
      </c>
      <c r="AK282" s="78" t="str">
        <f t="shared" si="148"/>
        <v/>
      </c>
      <c r="AL282" s="78" t="str">
        <f t="shared" si="150"/>
        <v/>
      </c>
      <c r="AM282" s="78" t="str">
        <f t="shared" si="151"/>
        <v/>
      </c>
      <c r="AN282" s="78" t="str">
        <f t="shared" si="152"/>
        <v/>
      </c>
      <c r="AO282" s="78" t="str">
        <f t="shared" si="153"/>
        <v/>
      </c>
      <c r="AP282" s="78" t="str">
        <f>IF(ISNUMBER(E282),CONCATENATE(Names!$C$5,Names!$N$3,AK282,E282),"")</f>
        <v/>
      </c>
      <c r="AQ282" s="78" t="str">
        <f>IF(ISNUMBER(E282),CONCATENATE(Names!$D$5,AO282),"")</f>
        <v/>
      </c>
      <c r="AR282" s="78" t="str">
        <f>IF(ISNUMBER(E282),CONCATENATE(Names!$C$10,Names!$N$3,AQ282),"")</f>
        <v/>
      </c>
      <c r="AS282" s="78" t="str">
        <f>IF(ISNUMBER(E282),CONCATENATE(Names!$C$11,Names!$N$3,AQ282),"")</f>
        <v/>
      </c>
      <c r="AU282" s="98" t="str">
        <f t="shared" si="149"/>
        <v/>
      </c>
      <c r="AV282" s="78" t="str">
        <f t="shared" si="154"/>
        <v/>
      </c>
      <c r="AW282" s="78" t="str">
        <f t="shared" si="155"/>
        <v/>
      </c>
      <c r="AX282" s="78" t="str">
        <f t="shared" si="156"/>
        <v/>
      </c>
      <c r="AY282" s="78" t="str">
        <f t="shared" si="157"/>
        <v/>
      </c>
      <c r="AZ282" s="78" t="str">
        <f>IF(ISNUMBER(A282),CONCATENATE(Names!$C$6,Names!$N$3,AU282,A282),"")</f>
        <v/>
      </c>
      <c r="BA282" s="78" t="str">
        <f>IF(ISNUMBER(A282),CONCATENATE(Names!$C$7,Names!$N$3,AU282,A282),"")</f>
        <v/>
      </c>
      <c r="BB282" s="78" t="str">
        <f>IF(ISNUMBER(A282),CONCATENATE(Names!$C$8,Names!$N$3,AU282,A282),"")</f>
        <v/>
      </c>
      <c r="BC282" s="78" t="str">
        <f>IF(ISNUMBER(A282),CONCATENATE(Names!$D$6,AY282),"")</f>
        <v/>
      </c>
      <c r="BD282" s="78" t="str">
        <f>IF(ISNUMBER(A282),CONCATENATE(Names!$C$10,Names!$N$3,BC282),"")</f>
        <v/>
      </c>
      <c r="BE282" s="78" t="str">
        <f>IF(ISNUMBER(A282),CONCATENATE(Names!$C$11,Names!$N$3,BC282),"")</f>
        <v/>
      </c>
      <c r="BF282" s="78" t="str">
        <f>IF(ISNUMBER(A282),CONCATENATE(Names!$D$7,AY282),"")</f>
        <v/>
      </c>
      <c r="BG282" s="78" t="str">
        <f>IF(ISNUMBER(A282),CONCATENATE(Names!$C$10,Names!$N$3,BF282),"")</f>
        <v/>
      </c>
      <c r="BH282" s="78" t="str">
        <f>IF(ISNUMBER(A282),CONCATENATE(Names!$C$11,Names!$N$3,BF282),"")</f>
        <v/>
      </c>
      <c r="BI282" s="78" t="str">
        <f>IF(ISNUMBER(A282),CONCATENATE(Names!$C$12,Names!$N$3,BC282),"")</f>
        <v/>
      </c>
      <c r="BJ282" s="78" t="str">
        <f>IF(ISNUMBER(A282),CONCATENATE(Names!$C$24,Names!$N$3,AY282),"")</f>
        <v/>
      </c>
      <c r="BK282" s="78" t="str">
        <f>IF(ISNUMBER(A282),CONCATENATE(Names!$C$9,Names!$N$3,AY282),"")</f>
        <v/>
      </c>
      <c r="BT282" s="114">
        <f>COUNTIFS($BW$5:BW282,"&lt;&gt;"&amp;"")</f>
        <v>68</v>
      </c>
      <c r="BU282" s="115" t="str">
        <f t="shared" si="124"/>
        <v>A2T</v>
      </c>
      <c r="BV282" s="115" t="str">
        <f t="shared" si="125"/>
        <v>120PRL</v>
      </c>
      <c r="BW282" s="115" t="str">
        <f>Names!$C$13</f>
        <v>PRLAd</v>
      </c>
      <c r="BX282" s="78" t="str">
        <f>CONCATENATE(Names!$D$14,$BX$281)</f>
        <v>G010</v>
      </c>
      <c r="BY282" s="78" t="str">
        <f>IF($BW282="","",CONCATENATE($BW282,Names!$N$3,$BX282))</f>
        <v>PRLAd-G010</v>
      </c>
      <c r="CA282" s="98" t="str">
        <f>IF(ISNUMBER(A282),CONCATENATE(W282,Names!$H$3,Y282,Names!$J$3,Names!$K$3,Names!$L$3,BK282),"")</f>
        <v/>
      </c>
      <c r="CB282" s="98" t="str">
        <f>IF(ISNUMBER(A282),CONCATENATE(W282,Names!$H$3,Y282,Names!$J$3,Names!$K$3,Names!$L$3,BB282),"")</f>
        <v/>
      </c>
      <c r="CC282" s="98" t="str">
        <f>IF($BW282="","",CONCATENATE(W282,Names!$H$3,Y282,Names!$J$3,Names!$K$3,Names!$L$3,$BW282,Names!$N$3,$BX282))</f>
        <v>A2T-120PRL:RFS-PRLAd-G010</v>
      </c>
      <c r="CF282" s="13" t="str">
        <f>IF(ISNUMBER($A282),CONCATENATE($BK282,Names!$P$3,Dev!$DA$130),"")</f>
        <v/>
      </c>
      <c r="CG282" s="13" t="str">
        <f>IF(ISNUMBER($A282),CONCATENATE($BK282,Names!$P$3,Dev!$DD$130),"")</f>
        <v/>
      </c>
      <c r="CH282" s="13" t="str">
        <f>IF(ISNUMBER($A282),CONCATENATE($BK282,Names!$P$3,Dev!$DG$130),"")</f>
        <v/>
      </c>
      <c r="CI282" s="13" t="str">
        <f>IF(ISNUMBER($A282),CONCATENATE($BK282,Names!$P$3,Dev!$DK$130),"")</f>
        <v/>
      </c>
      <c r="CJ282" s="13" t="str">
        <f>IF(ISNUMBER($A282),CONCATENATE($BK282,Names!$P$3,Dev!$DN$130),"")</f>
        <v/>
      </c>
      <c r="CK282" s="13" t="str">
        <f>IF(ISNUMBER($A282),CONCATENATE($BK282,Names!$P$3,Dev!$DQ$130),"")</f>
        <v/>
      </c>
      <c r="CL282" s="13"/>
      <c r="CM282" s="13" t="str">
        <f>""</f>
        <v/>
      </c>
      <c r="CN282" s="13" t="str">
        <f>IF(ISNUMBER($A282),CONCATENATE($BB282,Names!$P$3,Dev!$CZ$48),"")</f>
        <v/>
      </c>
      <c r="CO282" s="13" t="str">
        <f>IF(ISNUMBER($A282),CONCATENATE($BB282,Names!$P$3,Dev!$DF$48),"")</f>
        <v/>
      </c>
      <c r="CP282" s="13" t="str">
        <f>IF(ISNUMBER($A282),CONCATENATE($BB282,Names!$P$3,Dev!$DI$48),"")</f>
        <v/>
      </c>
      <c r="CQ282" s="13" t="str">
        <f>IF(ISNUMBER($A282),CONCATENATE($BB282,Names!$P$3,Dev!$DM$48),"")</f>
        <v/>
      </c>
      <c r="CR282" s="13" t="str">
        <f>IF(ISNUMBER($A282),CONCATENATE($BB282,Names!$P$3,Dev!$DV$48),"")</f>
        <v/>
      </c>
      <c r="CS282" s="13" t="str">
        <f>IF(ISNUMBER($A282),CONCATENATE($BB282,Names!$P$3,Dev!$DZ$48),"")</f>
        <v/>
      </c>
      <c r="CT282" s="13" t="str">
        <f>IF(ISNUMBER($A282),CONCATENATE($BB282,Names!$P$3,Dev!$EI$48),"")</f>
        <v/>
      </c>
      <c r="CU282" s="13" t="str">
        <f>IF(ISNUMBER($A282),CONCATENATE($BB282,Names!$P$3,Dev!$FZ$48),"")</f>
        <v/>
      </c>
      <c r="CV282" s="13" t="str">
        <f>IF(ISNUMBER($A282),CONCATENATE($BB282,Names!$P$3,Dev!$GI$48),"")</f>
        <v/>
      </c>
      <c r="CW282" s="13" t="str">
        <f>IF(ISNUMBER($A282),CONCATENATE($BB282,Names!$P$3,Dev!$GM$48),"")</f>
        <v/>
      </c>
      <c r="CX282" s="13"/>
      <c r="CY282" s="13" t="str">
        <f>IF(ISNUMBER($A282),CONCATENATE($BB282,Names!$P$3,Dev!$EM$48),"")</f>
        <v/>
      </c>
      <c r="CZ282" s="13" t="str">
        <f>IF(ISNUMBER($A282),CONCATENATE($BB282,Names!$P$3,Dev!$EV$48),"")</f>
        <v/>
      </c>
      <c r="DA282" s="13" t="str">
        <f>IF(ISNUMBER($A282),CONCATENATE($BB282,Names!$P$3,Dev!$EZ$48),"")</f>
        <v/>
      </c>
      <c r="DB282" s="13" t="str">
        <f>IF(ISNUMBER($A282),CONCATENATE($BB282,Names!$P$3,Dev!$FI$48),"")</f>
        <v/>
      </c>
      <c r="DC282" s="13" t="str">
        <f>IF(ISNUMBER($A282),CONCATENATE($BB282,Names!$P$3,Dev!$FM$48),"")</f>
        <v/>
      </c>
      <c r="DD282" s="13" t="str">
        <f>IF(ISNUMBER($A282),CONCATENATE($BB282,Names!$P$3,Dev!$FV$48),"")</f>
        <v/>
      </c>
      <c r="DE282" s="13" t="str">
        <f>IF(ISNUMBER($A282),CONCATENATE($BB282,Names!$P$3,Dev!$GP$48),"")</f>
        <v/>
      </c>
      <c r="DI282" s="105">
        <f>COUNTIFS($DL$5:DL282,"&lt;&gt;"&amp;"")</f>
        <v>28</v>
      </c>
      <c r="DJ282" s="1198" t="str">
        <f t="shared" si="146"/>
        <v/>
      </c>
      <c r="DK282" s="1198" t="str">
        <f t="shared" si="147"/>
        <v/>
      </c>
      <c r="DL282" s="1198"/>
      <c r="DM282" s="1198" t="str">
        <f>IF($DL282="","",_xlfn.CONCAT(Names!$D$5,$AO282))</f>
        <v/>
      </c>
      <c r="DN282" s="1198" t="str">
        <f>IF($DL282="","",CONCATENATE(Names!$C$26,Names!$N$3,$DM282))</f>
        <v/>
      </c>
      <c r="DO282" s="1198" t="str">
        <f>IF($DL282="","",CONCATENATE(Names!$C$25,Names!$N$3,$DM282))</f>
        <v/>
      </c>
    </row>
    <row r="283" spans="1:119" s="54" customFormat="1">
      <c r="A283" s="54" t="str">
        <f>Names!$B$12</f>
        <v>Dummy Load</v>
      </c>
      <c r="B283" s="48"/>
      <c r="C283" s="48">
        <f>$C$5</f>
        <v>0.158</v>
      </c>
      <c r="D283" s="48"/>
      <c r="F283" s="54">
        <v>1</v>
      </c>
      <c r="G283" s="2">
        <f t="shared" si="143"/>
        <v>576.93570406598974</v>
      </c>
      <c r="H283" s="2">
        <f t="shared" si="144"/>
        <v>577.01470406598969</v>
      </c>
      <c r="I283" s="1225"/>
      <c r="J283" s="100"/>
      <c r="K283" s="101"/>
      <c r="L283" s="2" t="str">
        <f>IF(ISNUMBER(E283),VLOOKUP(C283,'TE,EHnames'!$B$4:$F$11,'TE,EHnames'!$C$2,FALSE),"")</f>
        <v/>
      </c>
      <c r="M283" s="2" t="str">
        <f>IF(ISNUMBER(E283),VLOOKUP(C283,'TE,EHnames'!$B$4:$F$11,'TE,EHnames'!$F$2,FALSE),"")</f>
        <v/>
      </c>
      <c r="O283" s="51" t="str">
        <f t="shared" si="158"/>
        <v/>
      </c>
      <c r="S283" s="54" t="str">
        <f>IFERROR(VLOOKUP(P283,Racks!$H$4:$M$30,6),"")</f>
        <v/>
      </c>
      <c r="V283" s="54">
        <f>COUNTIFS('Sec-Sub'!$K$4:$K$164,"&lt;="&amp;H283)</f>
        <v>156</v>
      </c>
      <c r="W283" s="54" t="str">
        <f>VLOOKUP(V283,'Sec-Sub'!$A$4:$C$164,2,FALSE)</f>
        <v>A2T</v>
      </c>
      <c r="X283" s="54" t="str">
        <f>VLOOKUP(V283,'Sec-Sub'!$A$4:$C$164,3,FALSE)</f>
        <v>120</v>
      </c>
      <c r="Y283" s="54" t="str">
        <f>CONCATENATE(X283,Names!$I$3)</f>
        <v>120PRL</v>
      </c>
      <c r="Z283" s="48"/>
      <c r="AA283" s="49"/>
      <c r="AB283" s="54" t="s">
        <v>15</v>
      </c>
      <c r="AC283" s="102"/>
      <c r="AD283" s="48"/>
      <c r="AE283" s="48"/>
      <c r="AI283" s="1266" t="str">
        <f>IF(ISNUMBER(R283),CONCATENATE(Names!$C$3,R283),"")</f>
        <v/>
      </c>
      <c r="AK283" s="54" t="str">
        <f t="shared" si="148"/>
        <v/>
      </c>
      <c r="AL283" s="54" t="str">
        <f t="shared" si="150"/>
        <v/>
      </c>
      <c r="AM283" s="54" t="str">
        <f t="shared" si="151"/>
        <v/>
      </c>
      <c r="AN283" s="54" t="str">
        <f t="shared" si="152"/>
        <v/>
      </c>
      <c r="AO283" s="54" t="str">
        <f t="shared" si="153"/>
        <v/>
      </c>
      <c r="AP283" s="54" t="str">
        <f>IF(ISNUMBER(E283),CONCATENATE(Names!$D$5,Names!$N$3,AK283,E283),"")</f>
        <v/>
      </c>
      <c r="AR283" s="54" t="str">
        <f>IF(ISNUMBER(E283),CONCATENATE(Names!$C$10,Names!$N$3,AQ283),"")</f>
        <v/>
      </c>
      <c r="AS283" s="54" t="str">
        <f>IF(ISNUMBER(E283),CONCATENATE(Names!$C$11,Names!$N$3,AQ283),"")</f>
        <v/>
      </c>
      <c r="AU283" s="51" t="str">
        <f t="shared" si="149"/>
        <v/>
      </c>
      <c r="AV283" s="54" t="str">
        <f t="shared" si="154"/>
        <v/>
      </c>
      <c r="AZ283" s="54" t="str">
        <f>IF(ISNUMBER(A283),CONCATENATE(Names!$D$6,Names!$N$3,AU283,A283),"")</f>
        <v/>
      </c>
      <c r="BA283" s="54" t="str">
        <f>IF(ISNUMBER(A283),CONCATENATE(Names!$C$7,Names!$N$3,AU283,A283),"")</f>
        <v/>
      </c>
      <c r="BB283" s="54" t="str">
        <f>IF(ISNUMBER(A283),CONCATENATE(Names!$C$8,Names!$N$3,AU283,A283),"")</f>
        <v/>
      </c>
      <c r="BC283" s="54" t="str">
        <f>IF(ISNUMBER(A283),CONCATENATE(Names!$D$6,AY283),"")</f>
        <v/>
      </c>
      <c r="BD283" s="54" t="str">
        <f>IF(ISNUMBER(A283),CONCATENATE(Names!$C$10,Names!$N$3,Names!$D$6,AU283,A283),"")</f>
        <v/>
      </c>
      <c r="BE283" s="54" t="str">
        <f>IF(ISNUMBER(A283),CONCATENATE(Names!$C$11,Names!$N$3,BC283),"")</f>
        <v/>
      </c>
      <c r="BF283" s="54" t="str">
        <f>IF(ISNUMBER(A283),CONCATENATE(Names!$D$7,AY283),"")</f>
        <v/>
      </c>
      <c r="BG283" s="54" t="str">
        <f>IF(ISNUMBER(A283),CONCATENATE(Names!$C$10,Names!$N$3,BF283),"")</f>
        <v/>
      </c>
      <c r="BH283" s="54" t="str">
        <f>IF(ISNUMBER(A283),CONCATENATE(Names!$C$11,Names!$N$3,BF283),"")</f>
        <v/>
      </c>
      <c r="BI283" s="54" t="str">
        <f>IF(ISNUMBER(A283),CONCATENATE(Names!$C$12,Names!$N$3,BC283),"")</f>
        <v/>
      </c>
      <c r="BJ283" s="54" t="str">
        <f>IF(ISNUMBER(A283),CONCATENATE(Names!$C$24,Names!$N$3,AY283),"")</f>
        <v/>
      </c>
      <c r="BK283" s="54" t="str">
        <f>IF(ISNUMBER(A283),CONCATENATE(Names!$C$9,Names!$N$3,AY283),"")</f>
        <v/>
      </c>
      <c r="BT283" s="120">
        <f>COUNTIFS($BW$5:BW283,"&lt;&gt;"&amp;"")</f>
        <v>69</v>
      </c>
      <c r="BU283" s="84" t="str">
        <f t="shared" si="124"/>
        <v>A2T</v>
      </c>
      <c r="BV283" s="84" t="str">
        <f t="shared" si="125"/>
        <v>120PRL</v>
      </c>
      <c r="BW283" s="84" t="str">
        <f>Names!$C$12</f>
        <v>PRLDL</v>
      </c>
      <c r="BX283" s="54" t="str">
        <f>CONCATENATE(Names!$D$14,$BX$281)</f>
        <v>G010</v>
      </c>
      <c r="BY283" s="54" t="str">
        <f>IF($BW283="","",CONCATENATE($BW283,Names!$N$3,$BX283))</f>
        <v>PRLDL-G010</v>
      </c>
      <c r="CA283" s="51" t="str">
        <f>IF(ISNUMBER(A283),CONCATENATE(W283,Names!$H$3,Y283,Names!$J$3,Names!$K$3,Names!$L$3,BK283),"")</f>
        <v/>
      </c>
      <c r="CB283" s="51" t="str">
        <f>IF(ISNUMBER(A283),CONCATENATE(W283,Names!$H$3,Y283,Names!$J$3,Names!$K$3,Names!$L$3,BB283),"")</f>
        <v/>
      </c>
      <c r="CC283" s="51" t="str">
        <f>IF($BW283="","",CONCATENATE(W283,Names!$H$3,Y283,Names!$J$3,Names!$K$3,Names!$L$3,$BW283,Names!$N$3,$BX283))</f>
        <v>A2T-120PRL:RFS-PRLDL-G010</v>
      </c>
      <c r="CF283" s="13" t="str">
        <f>IF(ISNUMBER($A283),CONCATENATE($BK283,Names!$P$3,Dev!$DA$130),"")</f>
        <v/>
      </c>
      <c r="CG283" s="13" t="str">
        <f>IF(ISNUMBER($A283),CONCATENATE($BK283,Names!$P$3,Dev!$DD$130),"")</f>
        <v/>
      </c>
      <c r="CH283" s="13" t="str">
        <f>IF(ISNUMBER($A283),CONCATENATE($BK283,Names!$P$3,Dev!$DG$130),"")</f>
        <v/>
      </c>
      <c r="CI283" s="13" t="str">
        <f>IF(ISNUMBER($A283),CONCATENATE($BK283,Names!$P$3,Dev!$DK$130),"")</f>
        <v/>
      </c>
      <c r="CJ283" s="13" t="str">
        <f>IF(ISNUMBER($A283),CONCATENATE($BK283,Names!$P$3,Dev!$DN$130),"")</f>
        <v/>
      </c>
      <c r="CK283" s="13" t="str">
        <f>IF(ISNUMBER($A283),CONCATENATE($BK283,Names!$P$3,Dev!$DQ$130),"")</f>
        <v/>
      </c>
      <c r="CL283" s="13"/>
      <c r="CM283" s="13" t="str">
        <f>""</f>
        <v/>
      </c>
      <c r="CN283" s="13" t="str">
        <f>IF(ISNUMBER($A283),CONCATENATE($BB283,Names!$P$3,Dev!$CZ$48),"")</f>
        <v/>
      </c>
      <c r="CO283" s="13" t="str">
        <f>IF(ISNUMBER($A283),CONCATENATE($BB283,Names!$P$3,Dev!$DF$48),"")</f>
        <v/>
      </c>
      <c r="CP283" s="13" t="str">
        <f>IF(ISNUMBER($A283),CONCATENATE($BB283,Names!$P$3,Dev!$DI$48),"")</f>
        <v/>
      </c>
      <c r="CQ283" s="13" t="str">
        <f>IF(ISNUMBER($A283),CONCATENATE($BB283,Names!$P$3,Dev!$DM$48),"")</f>
        <v/>
      </c>
      <c r="CR283" s="13" t="str">
        <f>IF(ISNUMBER($A283),CONCATENATE($BB283,Names!$P$3,Dev!$DV$48),"")</f>
        <v/>
      </c>
      <c r="CS283" s="13" t="str">
        <f>IF(ISNUMBER($A283),CONCATENATE($BB283,Names!$P$3,Dev!$DZ$48),"")</f>
        <v/>
      </c>
      <c r="CT283" s="13" t="str">
        <f>IF(ISNUMBER($A283),CONCATENATE($BB283,Names!$P$3,Dev!$EI$48),"")</f>
        <v/>
      </c>
      <c r="CU283" s="13" t="str">
        <f>IF(ISNUMBER($A283),CONCATENATE($BB283,Names!$P$3,Dev!$FZ$48),"")</f>
        <v/>
      </c>
      <c r="CV283" s="13" t="str">
        <f>IF(ISNUMBER($A283),CONCATENATE($BB283,Names!$P$3,Dev!$GI$48),"")</f>
        <v/>
      </c>
      <c r="CW283" s="13" t="str">
        <f>IF(ISNUMBER($A283),CONCATENATE($BB283,Names!$P$3,Dev!$GM$48),"")</f>
        <v/>
      </c>
      <c r="CX283" s="13"/>
      <c r="CY283" s="13" t="str">
        <f>IF(ISNUMBER($A283),CONCATENATE($BB283,Names!$P$3,Dev!$EM$48),"")</f>
        <v/>
      </c>
      <c r="CZ283" s="13" t="str">
        <f>IF(ISNUMBER($A283),CONCATENATE($BB283,Names!$P$3,Dev!$EV$48),"")</f>
        <v/>
      </c>
      <c r="DA283" s="13" t="str">
        <f>IF(ISNUMBER($A283),CONCATENATE($BB283,Names!$P$3,Dev!$EZ$48),"")</f>
        <v/>
      </c>
      <c r="DB283" s="13" t="str">
        <f>IF(ISNUMBER($A283),CONCATENATE($BB283,Names!$P$3,Dev!$FI$48),"")</f>
        <v/>
      </c>
      <c r="DC283" s="13" t="str">
        <f>IF(ISNUMBER($A283),CONCATENATE($BB283,Names!$P$3,Dev!$FM$48),"")</f>
        <v/>
      </c>
      <c r="DD283" s="13" t="str">
        <f>IF(ISNUMBER($A283),CONCATENATE($BB283,Names!$P$3,Dev!$FV$48),"")</f>
        <v/>
      </c>
      <c r="DE283" s="13" t="str">
        <f>IF(ISNUMBER($A283),CONCATENATE($BB283,Names!$P$3,Dev!$GP$48),"")</f>
        <v/>
      </c>
      <c r="DI283" s="105">
        <f>COUNTIFS($DL$5:DL283,"&lt;&gt;"&amp;"")</f>
        <v>28</v>
      </c>
      <c r="DJ283" s="1198" t="str">
        <f t="shared" si="146"/>
        <v/>
      </c>
      <c r="DK283" s="1198" t="str">
        <f t="shared" si="147"/>
        <v/>
      </c>
      <c r="DL283" s="1198"/>
      <c r="DM283" s="1198" t="str">
        <f>IF($DL283="","",_xlfn.CONCAT(Names!$D$5,$AO283))</f>
        <v/>
      </c>
      <c r="DN283" s="1198" t="str">
        <f>IF($DL283="","",CONCATENATE(Names!$C$26,Names!$N$3,$DM283))</f>
        <v/>
      </c>
      <c r="DO283" s="1198" t="str">
        <f>IF($DL283="","",CONCATENATE(Names!$C$25,Names!$N$3,$DM283))</f>
        <v/>
      </c>
    </row>
    <row r="284" spans="1:119" s="157" customFormat="1">
      <c r="B284" s="158"/>
      <c r="C284" s="158"/>
      <c r="D284" s="158"/>
      <c r="G284" s="159"/>
      <c r="H284" s="159"/>
      <c r="I284" s="1225"/>
      <c r="J284" s="160"/>
      <c r="K284" s="161"/>
      <c r="L284" s="159"/>
      <c r="M284" s="159"/>
      <c r="Z284" s="158"/>
      <c r="AA284" s="162"/>
      <c r="AC284" s="163"/>
      <c r="AD284" s="158"/>
      <c r="AE284" s="158"/>
      <c r="AU284" s="164"/>
      <c r="BT284" s="165">
        <f>COUNTIFS($BW$5:BW284,"&lt;&gt;"&amp;"")</f>
        <v>69</v>
      </c>
      <c r="BU284" s="166" t="str">
        <f t="shared" si="124"/>
        <v/>
      </c>
      <c r="BV284" s="166" t="str">
        <f t="shared" si="125"/>
        <v/>
      </c>
      <c r="BY284" s="157" t="str">
        <f>IF($BW284="","",CONCATENATE($BW284,Names!$N$3,$BX284))</f>
        <v/>
      </c>
      <c r="CA284" s="164"/>
      <c r="CB284" s="164"/>
      <c r="CC284" s="164"/>
    </row>
    <row r="285" spans="1:119">
      <c r="J285" s="38"/>
      <c r="K285" s="58"/>
      <c r="AU285" s="13"/>
      <c r="BT285" s="105"/>
      <c r="BU285" s="103" t="str">
        <f t="shared" si="124"/>
        <v/>
      </c>
      <c r="BV285" s="103" t="str">
        <f t="shared" si="125"/>
        <v/>
      </c>
      <c r="BY285" t="str">
        <f>IF($BW285="","",CONCATENATE($BW285,Names!$N$3,$BX285))</f>
        <v/>
      </c>
      <c r="CA285" s="13"/>
      <c r="CB285" s="13"/>
      <c r="CC285" s="13"/>
    </row>
    <row r="286" spans="1:119">
      <c r="J286" s="38"/>
      <c r="K286" s="58"/>
      <c r="AU286" s="13"/>
      <c r="BT286" s="105"/>
      <c r="BU286" s="103" t="str">
        <f t="shared" si="124"/>
        <v/>
      </c>
      <c r="BV286" s="103" t="str">
        <f t="shared" si="125"/>
        <v/>
      </c>
      <c r="BY286" t="str">
        <f>IF($BW286="","",CONCATENATE($BW286,Names!$N$3,$BX286))</f>
        <v/>
      </c>
      <c r="CA286" s="13"/>
      <c r="CB286" s="13"/>
      <c r="CC286" s="13"/>
    </row>
    <row r="287" spans="1:119">
      <c r="J287" s="38"/>
      <c r="K287" s="58"/>
      <c r="BT287" s="105"/>
      <c r="BU287" s="103" t="str">
        <f t="shared" si="124"/>
        <v/>
      </c>
      <c r="BV287" s="103" t="str">
        <f t="shared" si="125"/>
        <v/>
      </c>
      <c r="CA287" s="13"/>
      <c r="CB287" s="13"/>
      <c r="CC287" s="13"/>
    </row>
    <row r="288" spans="1:119">
      <c r="J288" s="38"/>
      <c r="K288" s="58"/>
      <c r="CA288" s="13"/>
      <c r="CB288" s="13"/>
      <c r="CC288" s="13"/>
    </row>
    <row r="289" spans="10:81">
      <c r="J289" s="38"/>
      <c r="K289" s="58"/>
      <c r="CA289" s="13"/>
      <c r="CB289" s="13"/>
      <c r="CC289" s="13"/>
    </row>
    <row r="290" spans="10:81">
      <c r="J290" s="38"/>
      <c r="K290" s="58"/>
      <c r="CA290" s="13"/>
      <c r="CB290" s="13"/>
      <c r="CC290" s="13"/>
    </row>
    <row r="291" spans="10:81">
      <c r="J291" s="38"/>
      <c r="K291" s="58"/>
      <c r="CA291" s="13"/>
      <c r="CB291" s="13"/>
      <c r="CC291" s="13"/>
    </row>
    <row r="292" spans="10:81">
      <c r="J292" s="38"/>
      <c r="K292" s="58"/>
      <c r="CA292" s="13"/>
      <c r="CB292" s="13"/>
      <c r="CC292" s="13"/>
    </row>
    <row r="293" spans="10:81">
      <c r="J293" s="38"/>
      <c r="K293" s="58"/>
      <c r="CA293" s="13"/>
      <c r="CB293" s="13"/>
      <c r="CC293" s="13"/>
    </row>
    <row r="294" spans="10:81">
      <c r="J294" s="38"/>
      <c r="K294" s="58"/>
      <c r="CA294" s="13"/>
      <c r="CB294" s="13"/>
      <c r="CC294" s="13"/>
    </row>
    <row r="295" spans="10:81">
      <c r="J295" s="38"/>
      <c r="K295" s="58"/>
      <c r="CA295" s="13"/>
      <c r="CB295" s="13"/>
      <c r="CC295" s="13"/>
    </row>
    <row r="296" spans="10:81">
      <c r="J296" s="38"/>
      <c r="K296" s="58"/>
      <c r="CA296" s="13"/>
      <c r="CB296" s="13"/>
      <c r="CC296" s="13"/>
    </row>
    <row r="297" spans="10:81">
      <c r="J297" s="38"/>
      <c r="K297" s="58"/>
      <c r="CA297" s="13"/>
      <c r="CB297" s="13"/>
      <c r="CC297" s="13"/>
    </row>
    <row r="298" spans="10:81">
      <c r="J298" s="38"/>
      <c r="K298" s="58"/>
      <c r="CA298" s="13"/>
      <c r="CB298" s="13"/>
      <c r="CC298" s="13"/>
    </row>
    <row r="299" spans="10:81">
      <c r="J299" s="38"/>
      <c r="K299" s="58"/>
      <c r="CA299" s="13"/>
      <c r="CB299" s="13"/>
      <c r="CC299" s="13"/>
    </row>
    <row r="300" spans="10:81">
      <c r="J300" s="38"/>
      <c r="K300" s="58"/>
      <c r="CA300" s="13"/>
      <c r="CB300" s="13"/>
      <c r="CC300" s="13"/>
    </row>
    <row r="301" spans="10:81">
      <c r="J301" s="38"/>
      <c r="K301" s="58"/>
      <c r="CA301" s="13"/>
      <c r="CB301" s="13"/>
      <c r="CC301" s="13"/>
    </row>
    <row r="302" spans="10:81">
      <c r="J302" s="38"/>
      <c r="K302" s="58"/>
      <c r="CA302" s="13"/>
      <c r="CB302" s="13"/>
      <c r="CC302" s="13"/>
    </row>
    <row r="303" spans="10:81">
      <c r="J303" s="38"/>
      <c r="K303" s="58"/>
      <c r="CA303" s="13"/>
      <c r="CB303" s="13"/>
      <c r="CC303" s="13"/>
    </row>
    <row r="304" spans="10:81">
      <c r="J304" s="38"/>
      <c r="K304" s="58"/>
      <c r="CA304" s="13"/>
      <c r="CB304" s="13"/>
      <c r="CC304" s="13"/>
    </row>
    <row r="305" spans="10:81">
      <c r="J305" s="38"/>
      <c r="K305" s="58"/>
      <c r="CA305" s="13"/>
      <c r="CB305" s="13"/>
      <c r="CC305" s="13"/>
    </row>
    <row r="306" spans="10:81">
      <c r="J306" s="38"/>
      <c r="K306" s="58"/>
      <c r="CA306" s="13"/>
      <c r="CB306" s="13"/>
      <c r="CC306" s="13"/>
    </row>
    <row r="307" spans="10:81">
      <c r="J307" s="38"/>
      <c r="K307" s="58"/>
      <c r="CA307" s="13"/>
      <c r="CB307" s="13"/>
      <c r="CC307" s="13"/>
    </row>
    <row r="308" spans="10:81">
      <c r="J308" s="38"/>
      <c r="K308" s="58"/>
      <c r="CA308" s="13"/>
      <c r="CB308" s="13"/>
      <c r="CC308" s="13"/>
    </row>
    <row r="309" spans="10:81">
      <c r="J309" s="38"/>
      <c r="K309" s="58"/>
      <c r="CA309" s="13"/>
      <c r="CB309" s="13"/>
      <c r="CC309" s="13"/>
    </row>
    <row r="310" spans="10:81">
      <c r="J310" s="38"/>
      <c r="K310" s="58"/>
      <c r="CA310" s="13"/>
      <c r="CB310" s="13"/>
      <c r="CC310" s="13"/>
    </row>
    <row r="311" spans="10:81">
      <c r="J311" s="38"/>
      <c r="K311" s="58"/>
      <c r="CA311" s="13"/>
      <c r="CB311" s="13"/>
      <c r="CC311" s="13"/>
    </row>
    <row r="312" spans="10:81">
      <c r="J312" s="38"/>
      <c r="K312" s="58"/>
      <c r="CA312" s="13"/>
      <c r="CB312" s="13"/>
      <c r="CC312" s="13"/>
    </row>
    <row r="313" spans="10:81">
      <c r="J313" s="38"/>
      <c r="K313" s="58"/>
      <c r="CA313" s="13"/>
      <c r="CB313" s="13"/>
      <c r="CC313" s="13"/>
    </row>
    <row r="314" spans="10:81">
      <c r="J314" s="38"/>
      <c r="K314" s="58"/>
      <c r="CA314" s="13"/>
      <c r="CB314" s="13"/>
      <c r="CC314" s="13"/>
    </row>
    <row r="315" spans="10:81">
      <c r="J315" s="38"/>
      <c r="K315" s="58"/>
      <c r="CA315" s="13"/>
      <c r="CB315" s="13"/>
      <c r="CC315" s="13"/>
    </row>
    <row r="316" spans="10:81">
      <c r="J316" s="38"/>
      <c r="K316" s="58"/>
      <c r="CA316" s="13"/>
      <c r="CB316" s="13"/>
      <c r="CC316" s="13"/>
    </row>
    <row r="317" spans="10:81">
      <c r="J317" s="38"/>
      <c r="K317" s="58"/>
      <c r="CA317" s="13"/>
      <c r="CB317" s="13"/>
      <c r="CC317" s="13"/>
    </row>
    <row r="318" spans="10:81">
      <c r="J318" s="38"/>
      <c r="K318" s="58"/>
      <c r="CA318" s="13"/>
      <c r="CB318" s="13"/>
      <c r="CC318" s="13"/>
    </row>
    <row r="319" spans="10:81">
      <c r="J319" s="38"/>
      <c r="K319" s="58"/>
      <c r="CA319" s="13"/>
      <c r="CB319" s="13"/>
      <c r="CC319" s="13"/>
    </row>
    <row r="320" spans="10:81">
      <c r="J320" s="38"/>
      <c r="K320" s="58"/>
      <c r="CA320" s="13"/>
      <c r="CB320" s="13"/>
      <c r="CC320" s="13"/>
    </row>
    <row r="321" spans="10:81">
      <c r="J321" s="38"/>
      <c r="K321" s="58"/>
      <c r="CA321" s="13"/>
      <c r="CB321" s="13"/>
      <c r="CC321" s="13"/>
    </row>
    <row r="322" spans="10:81">
      <c r="J322" s="38"/>
      <c r="K322" s="58"/>
      <c r="CA322" s="13"/>
      <c r="CB322" s="13"/>
      <c r="CC322" s="13"/>
    </row>
    <row r="323" spans="10:81">
      <c r="J323" s="38"/>
      <c r="K323" s="58"/>
      <c r="CA323" s="13"/>
      <c r="CB323" s="13"/>
      <c r="CC323" s="13"/>
    </row>
    <row r="324" spans="10:81">
      <c r="J324" s="38"/>
      <c r="K324" s="58"/>
      <c r="CA324" s="13"/>
      <c r="CB324" s="13"/>
      <c r="CC324" s="13"/>
    </row>
    <row r="325" spans="10:81">
      <c r="J325" s="38"/>
      <c r="K325" s="58"/>
      <c r="CA325" s="13"/>
      <c r="CB325" s="13"/>
      <c r="CC325" s="13"/>
    </row>
    <row r="326" spans="10:81">
      <c r="J326" s="38"/>
      <c r="K326" s="58"/>
      <c r="CA326" s="13"/>
      <c r="CB326" s="13"/>
      <c r="CC326" s="13"/>
    </row>
    <row r="327" spans="10:81">
      <c r="J327" s="38"/>
      <c r="K327" s="58"/>
      <c r="CA327" s="13"/>
      <c r="CB327" s="13"/>
      <c r="CC327" s="13"/>
    </row>
    <row r="328" spans="10:81">
      <c r="J328" s="38"/>
      <c r="K328" s="58"/>
      <c r="CA328" s="13"/>
      <c r="CB328" s="13"/>
      <c r="CC328" s="13"/>
    </row>
    <row r="329" spans="10:81">
      <c r="K329" s="58"/>
      <c r="CA329" s="13"/>
      <c r="CB329" s="13"/>
      <c r="CC329" s="13"/>
    </row>
    <row r="330" spans="10:81">
      <c r="K330" s="58"/>
      <c r="CA330" s="13"/>
      <c r="CB330" s="13"/>
      <c r="CC330" s="13"/>
    </row>
    <row r="331" spans="10:81">
      <c r="K331" s="58"/>
      <c r="CA331" s="13"/>
      <c r="CB331" s="13"/>
      <c r="CC331" s="13"/>
    </row>
    <row r="332" spans="10:81">
      <c r="K332" s="58"/>
      <c r="CA332" s="13"/>
      <c r="CB332" s="13"/>
      <c r="CC332" s="13"/>
    </row>
    <row r="333" spans="10:81">
      <c r="K333" s="58"/>
      <c r="CA333" s="13"/>
      <c r="CB333" s="13"/>
      <c r="CC333" s="13"/>
    </row>
    <row r="334" spans="10:81">
      <c r="K334" s="58"/>
      <c r="CA334" s="13"/>
      <c r="CB334" s="13"/>
      <c r="CC334" s="13"/>
    </row>
    <row r="335" spans="10:81">
      <c r="K335" s="58"/>
      <c r="CA335" s="13"/>
      <c r="CB335" s="13"/>
      <c r="CC335" s="13"/>
    </row>
    <row r="336" spans="10:81">
      <c r="K336" s="58"/>
      <c r="CA336" s="13"/>
      <c r="CB336" s="13"/>
      <c r="CC336" s="13"/>
    </row>
    <row r="337" spans="11:81">
      <c r="K337" s="58"/>
      <c r="CA337" s="13"/>
      <c r="CB337" s="13"/>
      <c r="CC337" s="13"/>
    </row>
    <row r="338" spans="11:81">
      <c r="K338" s="58"/>
      <c r="CA338" s="13"/>
      <c r="CB338" s="13"/>
      <c r="CC338" s="13"/>
    </row>
    <row r="339" spans="11:81">
      <c r="K339" s="58"/>
      <c r="CA339" s="13"/>
      <c r="CB339" s="13"/>
      <c r="CC339" s="13"/>
    </row>
    <row r="340" spans="11:81">
      <c r="K340" s="58"/>
      <c r="CA340" s="13"/>
      <c r="CB340" s="13"/>
      <c r="CC340" s="13"/>
    </row>
    <row r="341" spans="11:81">
      <c r="K341" s="58"/>
      <c r="CA341" s="13"/>
      <c r="CB341" s="13"/>
      <c r="CC341" s="13"/>
    </row>
    <row r="342" spans="11:81">
      <c r="K342" s="58"/>
      <c r="CA342" s="13"/>
      <c r="CB342" s="13"/>
      <c r="CC342" s="13"/>
    </row>
    <row r="343" spans="11:81">
      <c r="K343" s="58"/>
      <c r="CA343" s="13"/>
      <c r="CB343" s="13"/>
      <c r="CC343" s="13"/>
    </row>
    <row r="344" spans="11:81">
      <c r="K344" s="58"/>
      <c r="CA344" s="13"/>
      <c r="CB344" s="13"/>
      <c r="CC344" s="13"/>
    </row>
    <row r="345" spans="11:81">
      <c r="K345" s="58"/>
      <c r="CA345" s="13"/>
      <c r="CB345" s="13"/>
      <c r="CC345" s="13"/>
    </row>
    <row r="346" spans="11:81">
      <c r="K346" s="58"/>
      <c r="CA346" s="13"/>
      <c r="CB346" s="13"/>
      <c r="CC346" s="13"/>
    </row>
    <row r="347" spans="11:81">
      <c r="K347" s="58"/>
      <c r="CA347" s="13"/>
      <c r="CB347" s="13"/>
      <c r="CC347" s="13"/>
    </row>
    <row r="348" spans="11:81">
      <c r="K348" s="58"/>
      <c r="CA348" s="13"/>
      <c r="CB348" s="13"/>
      <c r="CC348" s="13"/>
    </row>
    <row r="349" spans="11:81">
      <c r="K349" s="58"/>
      <c r="CA349" s="13"/>
      <c r="CB349" s="13"/>
      <c r="CC349" s="13"/>
    </row>
    <row r="350" spans="11:81">
      <c r="K350" s="58"/>
      <c r="CA350" s="13"/>
      <c r="CB350" s="13"/>
      <c r="CC350" s="13"/>
    </row>
    <row r="351" spans="11:81">
      <c r="CA351" s="13"/>
      <c r="CB351" s="13"/>
      <c r="CC351" s="13"/>
    </row>
    <row r="352" spans="11:81">
      <c r="CA352" s="13"/>
      <c r="CB352" s="13"/>
      <c r="CC352" s="13"/>
    </row>
    <row r="353" spans="79:81">
      <c r="CA353" s="13"/>
      <c r="CB353" s="13"/>
      <c r="CC353" s="13"/>
    </row>
    <row r="354" spans="79:81">
      <c r="CA354" s="13"/>
      <c r="CB354" s="13"/>
      <c r="CC354" s="13"/>
    </row>
    <row r="355" spans="79:81">
      <c r="CA355" s="13"/>
      <c r="CB355" s="13"/>
      <c r="CC355" s="13"/>
    </row>
    <row r="356" spans="79:81">
      <c r="CA356" s="13"/>
      <c r="CB356" s="13"/>
      <c r="CC356" s="13"/>
    </row>
    <row r="357" spans="79:81">
      <c r="CA357" s="13"/>
      <c r="CB357" s="13"/>
      <c r="CC357" s="13"/>
    </row>
    <row r="358" spans="79:81">
      <c r="CA358" s="13"/>
      <c r="CB358" s="13"/>
      <c r="CC358" s="13"/>
    </row>
    <row r="359" spans="79:81">
      <c r="CA359" s="13"/>
      <c r="CB359" s="13"/>
      <c r="CC359" s="13"/>
    </row>
    <row r="360" spans="79:81">
      <c r="CA360" s="13"/>
      <c r="CB360" s="13"/>
      <c r="CC360" s="13"/>
    </row>
    <row r="361" spans="79:81">
      <c r="CA361" s="13"/>
      <c r="CB361" s="13"/>
      <c r="CC361" s="13"/>
    </row>
    <row r="362" spans="79:81">
      <c r="CA362" s="13"/>
      <c r="CB362" s="13"/>
      <c r="CC362" s="13"/>
    </row>
    <row r="363" spans="79:81">
      <c r="CA363" s="13"/>
      <c r="CB363" s="13"/>
      <c r="CC363" s="13"/>
    </row>
    <row r="364" spans="79:81">
      <c r="CA364" s="13"/>
      <c r="CB364" s="13"/>
      <c r="CC364" s="13"/>
    </row>
    <row r="365" spans="79:81">
      <c r="CA365" s="13"/>
      <c r="CB365" s="13"/>
      <c r="CC365" s="13"/>
    </row>
  </sheetData>
  <mergeCells count="69">
    <mergeCell ref="AD255:AD256"/>
    <mergeCell ref="AD274:AD276"/>
    <mergeCell ref="AD197:AD199"/>
    <mergeCell ref="AD200:AD201"/>
    <mergeCell ref="AD202:AD204"/>
    <mergeCell ref="AD205:AD206"/>
    <mergeCell ref="AD207:AD209"/>
    <mergeCell ref="AD240:AD242"/>
    <mergeCell ref="AD243:AD254"/>
    <mergeCell ref="AD210:AD211"/>
    <mergeCell ref="AD212:AD213"/>
    <mergeCell ref="AD229:AD233"/>
    <mergeCell ref="AD234:AD237"/>
    <mergeCell ref="AD185:AD186"/>
    <mergeCell ref="AD187:AD189"/>
    <mergeCell ref="AD173:AD175"/>
    <mergeCell ref="AD176:AD178"/>
    <mergeCell ref="AD238:AD239"/>
    <mergeCell ref="AD190:AD191"/>
    <mergeCell ref="AD192:AD194"/>
    <mergeCell ref="AD195:AD196"/>
    <mergeCell ref="AD179:AD180"/>
    <mergeCell ref="AD181:AD184"/>
    <mergeCell ref="AD164:AD166"/>
    <mergeCell ref="AD167:AD169"/>
    <mergeCell ref="AD170:AD172"/>
    <mergeCell ref="AD134:AD136"/>
    <mergeCell ref="AD137:AD139"/>
    <mergeCell ref="AD140:AD142"/>
    <mergeCell ref="AD158:AD160"/>
    <mergeCell ref="AD161:AD163"/>
    <mergeCell ref="AD143:AD145"/>
    <mergeCell ref="AD146:AD148"/>
    <mergeCell ref="AD149:AD151"/>
    <mergeCell ref="AD152:AD154"/>
    <mergeCell ref="AD155:AD157"/>
    <mergeCell ref="AD29:AD31"/>
    <mergeCell ref="AD32:AD34"/>
    <mergeCell ref="AD35:AD37"/>
    <mergeCell ref="AD38:AD40"/>
    <mergeCell ref="AD41:AD43"/>
    <mergeCell ref="AD44:AD46"/>
    <mergeCell ref="AD47:AD49"/>
    <mergeCell ref="AD50:AD52"/>
    <mergeCell ref="AD53:AD55"/>
    <mergeCell ref="AD56:AD58"/>
    <mergeCell ref="AD59:AD61"/>
    <mergeCell ref="AD62:AD64"/>
    <mergeCell ref="AD125:AD127"/>
    <mergeCell ref="AD128:AD130"/>
    <mergeCell ref="AD131:AD133"/>
    <mergeCell ref="AD65:AD67"/>
    <mergeCell ref="AD68:AD70"/>
    <mergeCell ref="AD116:AD118"/>
    <mergeCell ref="AD119:AD121"/>
    <mergeCell ref="AD122:AD124"/>
    <mergeCell ref="AD71:AD73"/>
    <mergeCell ref="AD110:AD112"/>
    <mergeCell ref="AD101:AD107"/>
    <mergeCell ref="AD75:AD83"/>
    <mergeCell ref="CN1:CW3"/>
    <mergeCell ref="CY1:DE3"/>
    <mergeCell ref="AD22:AD24"/>
    <mergeCell ref="AD25:AD27"/>
    <mergeCell ref="AC3:AG3"/>
    <mergeCell ref="AD10:AD12"/>
    <mergeCell ref="AD13:AD15"/>
    <mergeCell ref="AD16:AD18"/>
    <mergeCell ref="AD19:AD21"/>
  </mergeCells>
  <pageMargins left="0.78749999999999998" right="0.78749999999999998" top="1.0249999999999999" bottom="1.0249999999999999" header="0.78749999999999998" footer="0.78749999999999998"/>
  <pageSetup paperSize="9" scale="55" orientation="portrait" useFirstPageNumber="1" horizontalDpi="300" verticalDpi="300" r:id="rId1"/>
  <headerFooter>
    <oddHeader>&amp;C&amp;A</oddHeader>
    <oddFooter>&amp;CStrona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847"/>
  <sheetViews>
    <sheetView topLeftCell="A6" workbookViewId="0">
      <selection activeCell="H118" sqref="H118"/>
    </sheetView>
  </sheetViews>
  <sheetFormatPr defaultRowHeight="12.75"/>
  <cols>
    <col min="1" max="1" width="4.42578125" bestFit="1" customWidth="1"/>
    <col min="2" max="2" width="9.42578125" bestFit="1" customWidth="1"/>
    <col min="3" max="3" width="7.5703125" customWidth="1"/>
    <col min="4" max="4" width="7.7109375" style="1" bestFit="1" customWidth="1"/>
    <col min="5" max="5" width="12.5703125" bestFit="1" customWidth="1"/>
    <col min="6" max="6" width="12.5703125" customWidth="1"/>
    <col min="7" max="7" width="9" bestFit="1" customWidth="1"/>
    <col min="8" max="8" width="30.5703125" bestFit="1" customWidth="1"/>
    <col min="9" max="9" width="6.7109375" bestFit="1" customWidth="1"/>
    <col min="10" max="10" width="7.140625" bestFit="1" customWidth="1"/>
    <col min="11" max="11" width="15.28515625" bestFit="1" customWidth="1"/>
    <col min="12" max="12" width="5.28515625" customWidth="1"/>
    <col min="13" max="13" width="6.42578125" bestFit="1" customWidth="1"/>
    <col min="14" max="14" width="10.5703125" bestFit="1" customWidth="1"/>
    <col min="15" max="15" width="7.42578125" bestFit="1" customWidth="1"/>
    <col min="16" max="16" width="5.28515625" customWidth="1"/>
    <col min="17" max="17" width="6.28515625" bestFit="1" customWidth="1"/>
    <col min="18" max="18" width="3.28515625" customWidth="1"/>
    <col min="19" max="19" width="6.140625" bestFit="1" customWidth="1"/>
    <col min="20" max="20" width="8.42578125" bestFit="1" customWidth="1"/>
    <col min="21" max="21" width="8.140625" bestFit="1" customWidth="1"/>
    <col min="22" max="22" width="12.7109375" bestFit="1" customWidth="1"/>
    <col min="23" max="23" width="6.7109375" bestFit="1" customWidth="1"/>
    <col min="24" max="24" width="7.140625" customWidth="1"/>
    <col min="25" max="25" width="7.140625" bestFit="1" customWidth="1"/>
    <col min="26" max="26" width="27" bestFit="1" customWidth="1"/>
    <col min="27" max="27" width="31.28515625" bestFit="1" customWidth="1"/>
    <col min="28" max="28" width="15.7109375" bestFit="1" customWidth="1"/>
    <col min="29" max="29" width="9.140625" style="157"/>
    <col min="30" max="30" width="11.42578125" bestFit="1" customWidth="1"/>
    <col min="31" max="31" width="12.42578125" bestFit="1" customWidth="1"/>
    <col min="32" max="32" width="14.140625" bestFit="1" customWidth="1"/>
    <col min="33" max="33" width="12" customWidth="1"/>
    <col min="34" max="34" width="30" bestFit="1" customWidth="1"/>
    <col min="35" max="35" width="9.7109375" customWidth="1"/>
    <col min="36" max="36" width="5.85546875" bestFit="1" customWidth="1"/>
    <col min="37" max="37" width="16.5703125" customWidth="1"/>
    <col min="38" max="38" width="8.140625" bestFit="1" customWidth="1"/>
    <col min="39" max="39" width="16" customWidth="1"/>
    <col min="40" max="40" width="30" bestFit="1" customWidth="1"/>
    <col min="41" max="41" width="9.7109375" bestFit="1" customWidth="1"/>
    <col min="42" max="42" width="32.5703125" bestFit="1" customWidth="1"/>
    <col min="43" max="43" width="20" customWidth="1"/>
    <col min="44" max="44" width="8.140625" bestFit="1" customWidth="1"/>
    <col min="45" max="45" width="15" bestFit="1" customWidth="1"/>
    <col min="46" max="46" width="8" bestFit="1" customWidth="1"/>
    <col min="47" max="47" width="11.5703125" bestFit="1" customWidth="1"/>
    <col min="48" max="48" width="6.28515625" bestFit="1" customWidth="1"/>
    <col min="49" max="49" width="10.42578125" bestFit="1" customWidth="1"/>
    <col min="50" max="50" width="13.28515625" bestFit="1" customWidth="1"/>
    <col min="51" max="51" width="11.5703125" bestFit="1" customWidth="1"/>
    <col min="52" max="52" width="60.85546875" bestFit="1" customWidth="1"/>
    <col min="53" max="53" width="13.42578125" customWidth="1"/>
    <col min="54" max="54" width="10.28515625" customWidth="1"/>
    <col min="55" max="55" width="8" customWidth="1"/>
    <col min="56" max="56" width="18" customWidth="1"/>
    <col min="57" max="57" width="9.140625" style="157"/>
  </cols>
  <sheetData>
    <row r="1" spans="1:58" ht="12.75" customHeight="1">
      <c r="C1" s="729" t="s">
        <v>737</v>
      </c>
      <c r="D1" s="731"/>
      <c r="J1" s="1831" t="s">
        <v>1169</v>
      </c>
      <c r="K1" s="1831"/>
      <c r="L1" s="1831"/>
      <c r="M1" s="1831"/>
      <c r="N1" s="1831"/>
      <c r="O1" s="1831"/>
      <c r="P1" s="1831"/>
      <c r="Q1" s="1831"/>
      <c r="R1" s="1831"/>
      <c r="S1" s="1831"/>
      <c r="T1" s="1831"/>
      <c r="U1" s="1831"/>
      <c r="V1" s="1831"/>
      <c r="W1" s="1831"/>
      <c r="X1" s="1831"/>
      <c r="Y1" s="1831"/>
      <c r="AD1" t="s">
        <v>712</v>
      </c>
      <c r="AE1" s="751" t="s">
        <v>836</v>
      </c>
      <c r="AF1" s="999" t="s">
        <v>838</v>
      </c>
      <c r="AI1" t="s">
        <v>715</v>
      </c>
      <c r="AK1" s="820" t="s">
        <v>1079</v>
      </c>
      <c r="AO1" t="s">
        <v>716</v>
      </c>
      <c r="AQ1" s="42" t="s">
        <v>248</v>
      </c>
      <c r="AR1" s="42" t="s">
        <v>182</v>
      </c>
      <c r="AS1" s="42" t="s">
        <v>184</v>
      </c>
      <c r="AT1" s="750">
        <v>2</v>
      </c>
      <c r="AU1" s="726">
        <v>5</v>
      </c>
      <c r="AV1" s="1036" t="s">
        <v>491</v>
      </c>
      <c r="AX1" t="s">
        <v>1098</v>
      </c>
      <c r="AY1" t="s">
        <v>717</v>
      </c>
      <c r="AZ1" s="1771" t="str">
        <f>""</f>
        <v/>
      </c>
      <c r="BD1" t="s">
        <v>722</v>
      </c>
    </row>
    <row r="2" spans="1:58" ht="15" customHeight="1">
      <c r="H2" s="734" t="s">
        <v>748</v>
      </c>
      <c r="J2" s="1831"/>
      <c r="K2" s="1831"/>
      <c r="L2" s="1831"/>
      <c r="M2" s="1831"/>
      <c r="N2" s="1831"/>
      <c r="O2" s="1831"/>
      <c r="P2" s="1831"/>
      <c r="Q2" s="1831"/>
      <c r="R2" s="1831"/>
      <c r="S2" s="1831"/>
      <c r="T2" s="1831"/>
      <c r="U2" s="1831"/>
      <c r="V2" s="1831"/>
      <c r="W2" s="1831"/>
      <c r="X2" s="1831"/>
      <c r="Y2" s="1831"/>
      <c r="AD2" t="s">
        <v>713</v>
      </c>
      <c r="AE2" s="751" t="s">
        <v>837</v>
      </c>
      <c r="AF2" s="1000" t="s">
        <v>839</v>
      </c>
      <c r="AK2" s="826" t="s">
        <v>1080</v>
      </c>
      <c r="AP2" s="730" t="s">
        <v>1050</v>
      </c>
      <c r="AQ2" s="42" t="s">
        <v>260</v>
      </c>
      <c r="AR2" s="42" t="s">
        <v>195</v>
      </c>
      <c r="AS2" s="42" t="s">
        <v>198</v>
      </c>
      <c r="AT2" s="750">
        <v>3</v>
      </c>
      <c r="AV2" s="1036" t="s">
        <v>1100</v>
      </c>
      <c r="AY2" t="s">
        <v>718</v>
      </c>
      <c r="AZ2" s="1771"/>
      <c r="BD2" t="s">
        <v>723</v>
      </c>
    </row>
    <row r="3" spans="1:58" ht="15" customHeight="1">
      <c r="C3" t="str">
        <f>Names!$C$10</f>
        <v>PRLEH</v>
      </c>
      <c r="D3" s="1" t="str">
        <f>Names!$C$11</f>
        <v>PRLTE</v>
      </c>
      <c r="H3" s="735" t="s">
        <v>749</v>
      </c>
      <c r="J3" s="1831"/>
      <c r="K3" s="1831"/>
      <c r="L3" s="1831"/>
      <c r="M3" s="1831"/>
      <c r="N3" s="1831"/>
      <c r="O3" s="1831"/>
      <c r="P3" s="1831"/>
      <c r="Q3" s="1831"/>
      <c r="R3" s="1831"/>
      <c r="S3" s="1831"/>
      <c r="T3" s="1831"/>
      <c r="U3" s="1831"/>
      <c r="V3" s="1831"/>
      <c r="W3" s="1831"/>
      <c r="X3" s="1831"/>
      <c r="Y3" s="1831"/>
      <c r="AD3" t="s">
        <v>714</v>
      </c>
      <c r="AP3" s="730" t="s">
        <v>1049</v>
      </c>
      <c r="AQ3" s="820" t="s">
        <v>1081</v>
      </c>
      <c r="AR3" s="42" t="s">
        <v>209</v>
      </c>
      <c r="AS3" s="42" t="s">
        <v>210</v>
      </c>
      <c r="AT3" s="750">
        <v>4</v>
      </c>
      <c r="AY3" t="s">
        <v>719</v>
      </c>
      <c r="AZ3" s="1771"/>
    </row>
    <row r="4" spans="1:58" ht="13.5" thickBot="1">
      <c r="D4" s="1" t="str">
        <f>Table!$CM$3</f>
        <v>#</v>
      </c>
      <c r="E4" s="753" t="s">
        <v>792</v>
      </c>
      <c r="F4" s="1"/>
      <c r="J4" s="1831"/>
      <c r="K4" s="1831"/>
      <c r="L4" s="1831"/>
      <c r="M4" s="1831"/>
      <c r="N4" s="1831"/>
      <c r="O4" s="1831"/>
      <c r="P4" s="1831"/>
      <c r="Q4" s="1831"/>
      <c r="R4" s="1831"/>
      <c r="S4" s="1831"/>
      <c r="T4" s="1831"/>
      <c r="U4" s="1831"/>
      <c r="V4" s="1831"/>
      <c r="W4" s="1831"/>
      <c r="X4" s="1831"/>
      <c r="Y4" s="1831"/>
      <c r="AP4" s="986" t="s">
        <v>854</v>
      </c>
      <c r="AQ4" s="826" t="s">
        <v>1082</v>
      </c>
      <c r="AY4" t="s">
        <v>720</v>
      </c>
      <c r="AZ4" s="1836"/>
    </row>
    <row r="5" spans="1:58" ht="15.75" thickBot="1">
      <c r="C5" s="6" t="s">
        <v>762</v>
      </c>
      <c r="D5" s="1">
        <f>COLUMN(Table!$CM$4)</f>
        <v>91</v>
      </c>
      <c r="E5">
        <f>COLUMN(Table!$BB$4)</f>
        <v>54</v>
      </c>
      <c r="F5">
        <f>COLUMN(Table!$H$4)</f>
        <v>8</v>
      </c>
      <c r="G5">
        <f>COLUMN(Table!$W$4)</f>
        <v>23</v>
      </c>
      <c r="H5">
        <f>COLUMN(Table!$CB$4)</f>
        <v>80</v>
      </c>
      <c r="M5">
        <f>COLUMN(Table!$P$4)</f>
        <v>16</v>
      </c>
      <c r="O5">
        <f>SUM(O9:O10046)</f>
        <v>0</v>
      </c>
      <c r="R5">
        <v>1</v>
      </c>
      <c r="S5">
        <v>2</v>
      </c>
      <c r="T5">
        <v>3</v>
      </c>
      <c r="U5">
        <v>4</v>
      </c>
      <c r="AD5" s="1827" t="s">
        <v>690</v>
      </c>
      <c r="AE5" s="1829" t="s">
        <v>691</v>
      </c>
      <c r="AF5" s="1842" t="s">
        <v>692</v>
      </c>
      <c r="AG5" s="1844" t="s">
        <v>693</v>
      </c>
      <c r="AH5" s="1846" t="s">
        <v>694</v>
      </c>
      <c r="AI5" s="1847"/>
      <c r="AJ5" s="1847"/>
      <c r="AK5" s="1847"/>
      <c r="AL5" s="1847"/>
      <c r="AM5" s="1848"/>
      <c r="AN5" s="1839" t="s">
        <v>695</v>
      </c>
      <c r="AO5" s="1840"/>
      <c r="AP5" s="1840"/>
      <c r="AQ5" s="1840"/>
      <c r="AR5" s="1840"/>
      <c r="AS5" s="1841"/>
      <c r="AT5" s="1827" t="s">
        <v>696</v>
      </c>
      <c r="AU5" s="1827" t="s">
        <v>697</v>
      </c>
      <c r="AV5" s="1827" t="s">
        <v>698</v>
      </c>
      <c r="AW5" s="1829" t="s">
        <v>699</v>
      </c>
      <c r="AX5" s="1827" t="s">
        <v>700</v>
      </c>
      <c r="AY5" s="1827" t="s">
        <v>701</v>
      </c>
      <c r="AZ5" s="1837" t="s">
        <v>702</v>
      </c>
      <c r="BA5" s="1832" t="s">
        <v>703</v>
      </c>
      <c r="BB5" s="1832" t="s">
        <v>704</v>
      </c>
      <c r="BC5" s="1832" t="s">
        <v>705</v>
      </c>
      <c r="BD5" s="1834" t="s">
        <v>706</v>
      </c>
    </row>
    <row r="6" spans="1:58" ht="39" thickBot="1">
      <c r="A6" s="706" t="s">
        <v>475</v>
      </c>
      <c r="B6" s="706" t="s">
        <v>661</v>
      </c>
      <c r="C6" s="706" t="s">
        <v>746</v>
      </c>
      <c r="D6" s="707" t="s">
        <v>750</v>
      </c>
      <c r="E6" s="736" t="s">
        <v>60</v>
      </c>
      <c r="F6" s="707" t="s">
        <v>800</v>
      </c>
      <c r="G6" s="707" t="s">
        <v>770</v>
      </c>
      <c r="H6" s="736" t="s">
        <v>745</v>
      </c>
      <c r="I6" s="706" t="s">
        <v>686</v>
      </c>
      <c r="J6" s="736" t="s">
        <v>689</v>
      </c>
      <c r="K6" s="736" t="s">
        <v>687</v>
      </c>
      <c r="L6" s="173"/>
      <c r="M6" s="736" t="s">
        <v>5</v>
      </c>
      <c r="N6" s="702" t="s">
        <v>688</v>
      </c>
      <c r="O6" s="707" t="s">
        <v>747</v>
      </c>
      <c r="P6" s="173"/>
      <c r="Q6" s="736" t="s">
        <v>48</v>
      </c>
      <c r="R6" s="702" t="s">
        <v>64</v>
      </c>
      <c r="S6" s="736" t="s">
        <v>179</v>
      </c>
      <c r="T6" s="736" t="s">
        <v>180</v>
      </c>
      <c r="U6" s="736" t="s">
        <v>744</v>
      </c>
      <c r="V6" s="736" t="s">
        <v>743</v>
      </c>
      <c r="W6" s="706" t="s">
        <v>686</v>
      </c>
      <c r="X6" s="702" t="s">
        <v>761</v>
      </c>
      <c r="Y6" s="736" t="s">
        <v>689</v>
      </c>
      <c r="Z6" s="736" t="s">
        <v>654</v>
      </c>
      <c r="AA6" s="736" t="s">
        <v>549</v>
      </c>
      <c r="AB6" s="736" t="s">
        <v>687</v>
      </c>
      <c r="AD6" s="1828"/>
      <c r="AE6" s="1830"/>
      <c r="AF6" s="1843"/>
      <c r="AG6" s="1845"/>
      <c r="AH6" s="728" t="s">
        <v>707</v>
      </c>
      <c r="AI6" s="725" t="s">
        <v>708</v>
      </c>
      <c r="AJ6" s="727" t="s">
        <v>654</v>
      </c>
      <c r="AK6" s="725" t="s">
        <v>709</v>
      </c>
      <c r="AL6" s="725" t="s">
        <v>710</v>
      </c>
      <c r="AM6" s="725" t="s">
        <v>711</v>
      </c>
      <c r="AN6" s="728" t="s">
        <v>707</v>
      </c>
      <c r="AO6" s="725" t="s">
        <v>708</v>
      </c>
      <c r="AP6" s="725" t="s">
        <v>654</v>
      </c>
      <c r="AQ6" s="725" t="s">
        <v>709</v>
      </c>
      <c r="AR6" s="727" t="s">
        <v>710</v>
      </c>
      <c r="AS6" s="725" t="s">
        <v>711</v>
      </c>
      <c r="AT6" s="1828"/>
      <c r="AU6" s="1828"/>
      <c r="AV6" s="1828"/>
      <c r="AW6" s="1830"/>
      <c r="AX6" s="1828"/>
      <c r="AY6" s="1828"/>
      <c r="AZ6" s="1838"/>
      <c r="BA6" s="1833"/>
      <c r="BB6" s="1833"/>
      <c r="BC6" s="1833"/>
      <c r="BD6" s="1835"/>
      <c r="BF6" t="s">
        <v>5</v>
      </c>
    </row>
    <row r="7" spans="1:58">
      <c r="A7">
        <v>1</v>
      </c>
      <c r="B7" s="173"/>
      <c r="C7">
        <f>ROW(Table!$A$9)</f>
        <v>9</v>
      </c>
      <c r="D7" s="1" t="str">
        <f ca="1">INDIRECT(ADDRESS($C7,D$5,,,Table!$A$1))</f>
        <v/>
      </c>
      <c r="E7" s="752" t="str">
        <f ca="1">INDIRECT(ADDRESS($C7,E$5,,,Table!$A$1))</f>
        <v>PRLJB-001</v>
      </c>
      <c r="F7">
        <f ca="1">INDIRECT(ADDRESS($C7,F$5,,,Table!$A$1))</f>
        <v>7.36</v>
      </c>
      <c r="G7" t="str">
        <f ca="1">INDIRECT(ADDRESS($C7,G$5,,,Table!$A$1))</f>
        <v>MEBT</v>
      </c>
      <c r="H7" t="str">
        <f ca="1">INDIRECT(ADDRESS($C7,H$5,,,Table!$A$1))</f>
        <v>MEBT-010PRL:RFS-PRLJB-001</v>
      </c>
      <c r="I7" s="769" t="str">
        <f>Dev!$CR$48</f>
        <v>++EH</v>
      </c>
      <c r="J7" t="str">
        <f>IF(OR(I7=Dev!$CU$46, I7=Dev!$CU$47, I7=Dev!$CU$48, I7=Dev!$CU$49, I7=Dev!$CU$50, I7=Dev!$CU$51, I7=Dev!$CU$52, I7=Dev!$CU$53, I7=Dev!$CR$48, I7=Dev!$CR$49),$C$3,                                                                  IF(OR(I7=Dev!$CU$54, I7=Dev!$CU$55, I7=Dev!$CU$56, I7=Dev!$CU$57, I7=Dev!$CU$58, I7=Dev!$CU$59, I7=Dev!$CS$48), $D$3,""))</f>
        <v>PRLEH</v>
      </c>
      <c r="K7" t="str">
        <f ca="1">CONCATENATE(E7,Names!$P$3,I7)</f>
        <v>PRLJB-001_++EH</v>
      </c>
      <c r="L7" s="173"/>
      <c r="M7" s="42">
        <f ca="1">INDIRECT(ADDRESS($C7,M$5,,,Table!$A$1))</f>
        <v>100</v>
      </c>
      <c r="N7" s="4"/>
      <c r="O7" t="str">
        <f t="shared" ref="O7:O70" si="0">IF(J7=Y7,"",-1)</f>
        <v/>
      </c>
      <c r="P7" s="173"/>
      <c r="Q7" t="str">
        <f t="shared" ref="Q7:Q44" si="1">IF(ISNUMBER(R7), IF(R7&lt;10,"00", IF(R7&lt;100,"0", "")), "")</f>
        <v>00</v>
      </c>
      <c r="R7">
        <f>$R$9</f>
        <v>1</v>
      </c>
      <c r="S7" t="str">
        <f ca="1">IFERROR(VLOOKUP(M7,Racks!$H$4:$M$30,Racks!$I$2),"")</f>
        <v>DTL</v>
      </c>
      <c r="T7" t="str">
        <f ca="1">IFERROR(VLOOKUP(M7,Racks!$H$4:$M$30,Racks!$K$2),"")</f>
        <v>022Row</v>
      </c>
      <c r="U7" t="str">
        <f t="shared" ref="U7:U8" si="2">IF(ISNUMBER(R7),CONCATENATE(Q7,R7),"")</f>
        <v>001</v>
      </c>
      <c r="V7" t="str">
        <f>CONCATENATE(Names!$C$17,Names!$N$3,U7)</f>
        <v>PRLTCB-001</v>
      </c>
      <c r="W7" s="769" t="str">
        <f>Dev!$GG$82</f>
        <v>y</v>
      </c>
      <c r="X7">
        <v>0</v>
      </c>
      <c r="Y7" t="str">
        <f>IF(OR(W7=Dev!$GJ$82, W7=Dev!$GJ$83, W7=Dev!$GJ$84, W7=Dev!$GJ$85, W7=Dev!$GJ$86, W7=Dev!$GJ$87, W7=Dev!$GJ$88, W7=Dev!$GJ$89, W7=Dev!$GG$82, W7=Dev!$GG$83, W7=Dev!$GG$84, W7=Dev!$GG$85, W7=Dev!$GG$86),Names!$C$10,                   IF(OR(W7=Dev!$GJ$90, W7=Dev!$GJ$91, W7=Dev!$GJ$92, W7=Dev!$GJ$93, W7=Dev!$GJ$94, W7=Dev!$GJ$95, W7=Dev!$GJ$96, W7=Dev!$GJ$97, W7=Dev!$GH$82), Names!$C$11,""))</f>
        <v>PRLEH</v>
      </c>
      <c r="Z7" s="983" t="str">
        <f ca="1">IFERROR(VLOOKUP(M7,Racks!$H$4:$M$30,6),"")</f>
        <v>DTL-022Row:CnPw-U-002</v>
      </c>
      <c r="AA7" t="str">
        <f ca="1">IF(R7="","",CONCATENATE(S7,Names!$H$3,T7,Names!$J$3,Names!$K$3,Names!$L$3,V7))</f>
        <v>DTL-022Row:RFS-PRLTCB-001</v>
      </c>
      <c r="AB7" t="str">
        <f>IF(R7="","",CONCATENATE(V7,Names!$P$3,W7))</f>
        <v>PRLTCB-001_y</v>
      </c>
      <c r="AD7" t="str">
        <f t="shared" ref="AD7:AD70" si="3">$AD$1</f>
        <v>CREATE</v>
      </c>
      <c r="AF7" t="str">
        <f t="shared" ref="AF7" si="4">IF(J7=$C$3,$AF$1,IF(J7=$D$3,$AF$2,"??"))</f>
        <v>3C16NS_3G1.5</v>
      </c>
      <c r="AH7" t="str">
        <f t="shared" ref="AH7" ca="1" si="5">H7</f>
        <v>MEBT-010PRL:RFS-PRLJB-001</v>
      </c>
      <c r="AI7" t="str">
        <f t="shared" ref="AI7:AI70" si="6">$AI$1</f>
        <v>AT</v>
      </c>
      <c r="AK7" t="str">
        <f t="shared" ref="AK7" si="7">IF(J7=$C$3,$AK$1,IF(J7=$D$3,$AK$2,"??"))</f>
        <v>WEIPU ST1210/S3</v>
      </c>
      <c r="AM7" t="str">
        <f t="shared" ref="AM7" ca="1" si="8">K7</f>
        <v>PRLJB-001_++EH</v>
      </c>
      <c r="AN7" t="str">
        <f t="shared" ref="AN7" ca="1" si="9">AA7</f>
        <v>DTL-022Row:RFS-PRLTCB-001</v>
      </c>
      <c r="AO7" t="str">
        <f t="shared" ref="AO7:AO70" si="10">$AO$1</f>
        <v>KG</v>
      </c>
      <c r="AP7" s="730" t="s">
        <v>1070</v>
      </c>
      <c r="AQ7" t="str">
        <f t="shared" ref="AQ7" si="11">IF(J7=$C$3,$AQ$3,IF(J7=$D$3,$AQ$4,"??"))</f>
        <v>WEIPU ST1210/P3</v>
      </c>
      <c r="AS7" t="str">
        <f t="shared" ref="AS7" si="12">AB7</f>
        <v>PRLTCB-001_y</v>
      </c>
      <c r="AT7">
        <f t="shared" ref="AT7" ca="1" si="13">IF(OR(G7=$AQ$1,G7=$AR$1,G7=$AS$1),$AT$1,  IF(OR(G7=$AQ$2,G7=$AR$2,G7=$AS$2),$AT$2,IF(OR(G7=$AR$3,G7=$AS$3),$AT$3,"??")))</f>
        <v>2</v>
      </c>
      <c r="AU7">
        <f t="shared" ref="AU7:AU70" si="14">$AU$1</f>
        <v>5</v>
      </c>
      <c r="AV7" t="str">
        <f t="shared" ref="AV7" si="15">IF(J7=$C$3,$AV$2,IF(J7=$D$3,$AV$1,"??"))</f>
        <v>D</v>
      </c>
      <c r="AX7" t="str">
        <f t="shared" ref="AX7:AX70" si="16">$AX$1</f>
        <v>staffanekstrom</v>
      </c>
      <c r="AY7" t="str">
        <f t="shared" ref="AY7:AY70" si="17">$AY$1</f>
        <v>INSERTED</v>
      </c>
      <c r="AZ7" t="str">
        <f t="shared" ref="AZ7:AZ70" si="18">$AZ$1</f>
        <v/>
      </c>
      <c r="BD7" t="str">
        <f t="shared" ref="BD7:BD70" si="19">$BD$1</f>
        <v>YES</v>
      </c>
      <c r="BF7">
        <f ca="1">M7</f>
        <v>100</v>
      </c>
    </row>
    <row r="8" spans="1:58">
      <c r="A8">
        <v>2</v>
      </c>
      <c r="B8" s="173"/>
      <c r="C8">
        <f>ROW(Table!$A$9)</f>
        <v>9</v>
      </c>
      <c r="D8" s="1" t="str">
        <f ca="1">INDIRECT(ADDRESS($C8,D$5,,,Table!$A$1))</f>
        <v/>
      </c>
      <c r="E8" s="752" t="str">
        <f ca="1">INDIRECT(ADDRESS($C8,E$5,,,Table!$A$1))</f>
        <v>PRLJB-001</v>
      </c>
      <c r="F8">
        <f ca="1">INDIRECT(ADDRESS($C8,F$5,,,Table!$A$1))</f>
        <v>7.36</v>
      </c>
      <c r="G8" t="str">
        <f ca="1">INDIRECT(ADDRESS($C8,G$5,,,Table!$A$1))</f>
        <v>MEBT</v>
      </c>
      <c r="H8" t="str">
        <f ca="1">INDIRECT(ADDRESS($C8,H$5,,,Table!$A$1))</f>
        <v>MEBT-010PRL:RFS-PRLJB-001</v>
      </c>
      <c r="I8" s="769" t="str">
        <f>Dev!$CS$48</f>
        <v>++TE</v>
      </c>
      <c r="J8" t="str">
        <f>IF(OR(I8=Dev!$CU$46, I8=Dev!$CU$47, I8=Dev!$CU$48, I8=Dev!$CU$49, I8=Dev!$CU$50, I8=Dev!$CU$51, I8=Dev!$CU$52, I8=Dev!$CU$53, I8=Dev!$CR$48, I8=Dev!$CR$49),$C$3,                                                                  IF(OR(I8=Dev!$CU$54, I8=Dev!$CU$55, I8=Dev!$CU$56, I8=Dev!$CU$57, I8=Dev!$CU$58, I8=Dev!$CU$59, I8=Dev!$CS$48), $D$3,""))</f>
        <v>PRLTE</v>
      </c>
      <c r="K8" t="str">
        <f ca="1">CONCATENATE(E8,Names!$P$3,I8)</f>
        <v>PRLJB-001_++TE</v>
      </c>
      <c r="L8" s="173"/>
      <c r="M8" s="42">
        <f ca="1">INDIRECT(ADDRESS($C8,M$5,,,Table!$A$1))</f>
        <v>100</v>
      </c>
      <c r="N8" s="4"/>
      <c r="O8" t="str">
        <f t="shared" si="0"/>
        <v/>
      </c>
      <c r="P8" s="173"/>
      <c r="Q8" t="str">
        <f t="shared" si="1"/>
        <v>00</v>
      </c>
      <c r="R8">
        <f>$R$9</f>
        <v>1</v>
      </c>
      <c r="S8" t="str">
        <f ca="1">IFERROR(VLOOKUP(M8,Racks!$H$4:$M$30,Racks!$I$2),"")</f>
        <v>DTL</v>
      </c>
      <c r="T8" t="str">
        <f ca="1">IFERROR(VLOOKUP(M8,Racks!$H$4:$M$30,Racks!$K$2),"")</f>
        <v>022Row</v>
      </c>
      <c r="U8" t="str">
        <f t="shared" si="2"/>
        <v>001</v>
      </c>
      <c r="V8" t="str">
        <f>CONCATENATE(Names!$C$17,Names!$N$3,U8)</f>
        <v>PRLTCB-001</v>
      </c>
      <c r="W8" s="769" t="str">
        <f>Dev!$GH$82</f>
        <v>z</v>
      </c>
      <c r="X8">
        <v>0</v>
      </c>
      <c r="Y8" t="str">
        <f>IF(OR(W8=Dev!$GJ$82, W8=Dev!$GJ$83, W8=Dev!$GJ$84, W8=Dev!$GJ$85, W8=Dev!$GJ$86, W8=Dev!$GJ$87, W8=Dev!$GJ$88, W8=Dev!$GJ$89, W8=Dev!$GG$82, W8=Dev!$GG$83, W8=Dev!$GG$84, W8=Dev!$GG$85, W8=Dev!$GG$86),Names!$C$10,                   IF(OR(W8=Dev!$GJ$90, W8=Dev!$GJ$91, W8=Dev!$GJ$92, W8=Dev!$GJ$93, W8=Dev!$GJ$94, W8=Dev!$GJ$95, W8=Dev!$GJ$96, W8=Dev!$GJ$97, W8=Dev!$GH$82), Names!$C$11,""))</f>
        <v>PRLTE</v>
      </c>
      <c r="Z8" s="983" t="str">
        <f ca="1">IFERROR(VLOOKUP(M8,Racks!$H$4:$M$30,6),"")</f>
        <v>DTL-022Row:CnPw-U-002</v>
      </c>
      <c r="AA8" t="str">
        <f ca="1">IF(R8="","",CONCATENATE(S8,Names!$H$3,T8,Names!$J$3,Names!$K$3,Names!$L$3,V8))</f>
        <v>DTL-022Row:RFS-PRLTCB-001</v>
      </c>
      <c r="AB8" t="str">
        <f>IF(R8="","",CONCATENATE(V8,Names!$P$3,W8))</f>
        <v>PRLTCB-001_z</v>
      </c>
      <c r="AD8" t="str">
        <f t="shared" si="3"/>
        <v>CREATE</v>
      </c>
      <c r="AF8" t="str">
        <f t="shared" ref="AF8:AF71" si="20">IF(J8=$C$3,$AF$1,IF(J8=$D$3,$AF$2,"??"))</f>
        <v>4PR24OSTCHF</v>
      </c>
      <c r="AH8" t="str">
        <f t="shared" ref="AH8:AH71" ca="1" si="21">H8</f>
        <v>MEBT-010PRL:RFS-PRLJB-001</v>
      </c>
      <c r="AI8" t="str">
        <f t="shared" si="6"/>
        <v>AT</v>
      </c>
      <c r="AK8" t="str">
        <f t="shared" ref="AK8:AK71" si="22">IF(J8=$C$3,$AK$1,IF(J8=$D$3,$AK$2,"??"))</f>
        <v>WEIPU ST1210/S9</v>
      </c>
      <c r="AM8" t="str">
        <f t="shared" ref="AM8:AM71" ca="1" si="23">K8</f>
        <v>PRLJB-001_++TE</v>
      </c>
      <c r="AN8" t="str">
        <f t="shared" ref="AN8:AN71" ca="1" si="24">AA8</f>
        <v>DTL-022Row:RFS-PRLTCB-001</v>
      </c>
      <c r="AO8" t="str">
        <f t="shared" si="10"/>
        <v>KG</v>
      </c>
      <c r="AP8" s="730" t="s">
        <v>1070</v>
      </c>
      <c r="AQ8" t="str">
        <f t="shared" ref="AQ8:AQ71" si="25">IF(J8=$C$3,$AQ$3,IF(J8=$D$3,$AQ$4,"??"))</f>
        <v>WEIPU ST1210/P9</v>
      </c>
      <c r="AS8" t="str">
        <f t="shared" ref="AS8:AS71" si="26">AB8</f>
        <v>PRLTCB-001_z</v>
      </c>
      <c r="AT8">
        <f t="shared" ref="AT8:AT71" ca="1" si="27">IF(OR(G8=$AQ$1,G8=$AR$1,G8=$AS$1),$AT$1,  IF(OR(G8=$AQ$2,G8=$AR$2,G8=$AS$2),$AT$2,IF(OR(G8=$AR$3,G8=$AS$3),$AT$3,"??")))</f>
        <v>2</v>
      </c>
      <c r="AU8">
        <f t="shared" si="14"/>
        <v>5</v>
      </c>
      <c r="AV8" t="str">
        <f t="shared" ref="AV8:AV71" si="28">IF(J8=$C$3,$AV$2,IF(J8=$D$3,$AV$1,"??"))</f>
        <v>A</v>
      </c>
      <c r="AX8" t="str">
        <f t="shared" si="16"/>
        <v>staffanekstrom</v>
      </c>
      <c r="AY8" t="str">
        <f t="shared" si="17"/>
        <v>INSERTED</v>
      </c>
      <c r="AZ8" t="str">
        <f t="shared" si="18"/>
        <v/>
      </c>
      <c r="BD8" t="str">
        <f t="shared" si="19"/>
        <v>YES</v>
      </c>
      <c r="BF8">
        <f t="shared" ref="BF8:BF71" ca="1" si="29">M8</f>
        <v>100</v>
      </c>
    </row>
    <row r="9" spans="1:58">
      <c r="A9">
        <v>3</v>
      </c>
      <c r="C9">
        <f>ROW(Table!$A$9)</f>
        <v>9</v>
      </c>
      <c r="D9" s="1" t="str">
        <f ca="1">INDIRECT(ADDRESS($C9,D$5,,,Table!$A$1))</f>
        <v/>
      </c>
      <c r="E9" s="738" t="str">
        <f ca="1">INDIRECT(ADDRESS($C9,E$5,,,Table!$A$1))</f>
        <v>PRLJB-001</v>
      </c>
      <c r="F9">
        <f ca="1">INDIRECT(ADDRESS($C9,F$5,,,Table!$A$1))</f>
        <v>7.36</v>
      </c>
      <c r="G9" t="str">
        <f ca="1">INDIRECT(ADDRESS($C9,G$5,,,Table!$A$1))</f>
        <v>MEBT</v>
      </c>
      <c r="H9" t="str">
        <f ca="1">INDIRECT(ADDRESS($C9,H$5,,,Table!$A$1))</f>
        <v>MEBT-010PRL:RFS-PRLJB-001</v>
      </c>
      <c r="I9" s="738" t="str">
        <f>Dev!$CW$46</f>
        <v>a</v>
      </c>
      <c r="J9" t="str">
        <f>IF(OR(I9=Dev!$CU$46, I9=Dev!$CU$47, I9=Dev!$CU$48, I9=Dev!$CU$49, I9=Dev!$CU$50, I9=Dev!$CU$51, I9=Dev!$CU$52, I9=Dev!$CU$53, I9=Dev!$CR$48, I9=Dev!$CR$49),$C$3,                                                                  IF(OR(I9=Dev!$CU$54, I9=Dev!$CU$55, I9=Dev!$CU$56, I9=Dev!$CU$57, I9=Dev!$CU$58, I9=Dev!$CU$59, I9=Dev!$CS$48), $D$3,""))</f>
        <v>PRLEH</v>
      </c>
      <c r="K9" t="str">
        <f ca="1">CONCATENATE(E9,Names!$P$3,I9)</f>
        <v>PRLJB-001_a</v>
      </c>
      <c r="M9" s="42">
        <f ca="1">INDIRECT(ADDRESS($C9,M$5,,,Table!$A$1))</f>
        <v>100</v>
      </c>
      <c r="O9" t="str">
        <f t="shared" si="0"/>
        <v/>
      </c>
      <c r="Q9" t="str">
        <f t="shared" si="1"/>
        <v>00</v>
      </c>
      <c r="R9" s="7">
        <v>1</v>
      </c>
      <c r="S9" t="str">
        <f ca="1">IFERROR(VLOOKUP(M9,Racks!$H$4:$M$30,Racks!$I$2),"")</f>
        <v>DTL</v>
      </c>
      <c r="T9" t="str">
        <f ca="1">IFERROR(VLOOKUP(M9,Racks!$H$4:$M$30,Racks!$K$2),"")</f>
        <v>022Row</v>
      </c>
      <c r="U9" t="str">
        <f t="shared" ref="U9:U44" si="30">IF(ISNUMBER(R9),CONCATENATE(Q9,R9),"")</f>
        <v>001</v>
      </c>
      <c r="V9" t="str">
        <f>CONCATENATE(Names!$C$17,Names!$N$3,U9)</f>
        <v>PRLTCB-001</v>
      </c>
      <c r="W9" t="str">
        <f>Dev!$GL$82</f>
        <v>a</v>
      </c>
      <c r="X9">
        <v>1</v>
      </c>
      <c r="Y9" t="str">
        <f>IF(OR(W9=Dev!$GJ$82, W9=Dev!$GJ$83, W9=Dev!$GJ$84, W9=Dev!$GJ$85, W9=Dev!$GJ$86, W9=Dev!$GJ$87, W9=Dev!$GJ$88, W9=Dev!$GJ$89, W9=Dev!$GG$82, W9=Dev!$GG$83, W9=Dev!$GG$84, W9=Dev!$GG$85, W9=Dev!$GG$86),Names!$C$10,                   IF(OR(W9=Dev!$GJ$90, W9=Dev!$GJ$91, W9=Dev!$GJ$92, W9=Dev!$GJ$93, W9=Dev!$GJ$94, W9=Dev!$GJ$95, W9=Dev!$GJ$96, W9=Dev!$GJ$97, W9=Dev!$GH$82), Names!$C$11,""))</f>
        <v>PRLEH</v>
      </c>
      <c r="Z9" s="983" t="str">
        <f ca="1">IFERROR(VLOOKUP(M9,Racks!$H$4:$M$30,6),"")</f>
        <v>DTL-022Row:CnPw-U-002</v>
      </c>
      <c r="AA9" t="str">
        <f ca="1">IF(R9="","",CONCATENATE(S9,Names!$H$3,T9,Names!$J$3,Names!$K$3,Names!$L$3,V9))</f>
        <v>DTL-022Row:RFS-PRLTCB-001</v>
      </c>
      <c r="AB9" t="str">
        <f>IF(R9="","",CONCATENATE(V9,Names!$P$3,W9))</f>
        <v>PRLTCB-001_a</v>
      </c>
      <c r="AD9" t="str">
        <f t="shared" si="3"/>
        <v>CREATE</v>
      </c>
      <c r="AF9" t="str">
        <f t="shared" si="20"/>
        <v>3C16NS_3G1.5</v>
      </c>
      <c r="AH9" t="str">
        <f t="shared" ca="1" si="21"/>
        <v>MEBT-010PRL:RFS-PRLJB-001</v>
      </c>
      <c r="AI9" t="str">
        <f t="shared" si="6"/>
        <v>AT</v>
      </c>
      <c r="AK9" t="str">
        <f t="shared" si="22"/>
        <v>WEIPU ST1210/S3</v>
      </c>
      <c r="AM9" t="str">
        <f t="shared" ca="1" si="23"/>
        <v>PRLJB-001_a</v>
      </c>
      <c r="AN9" t="str">
        <f t="shared" ca="1" si="24"/>
        <v>DTL-022Row:RFS-PRLTCB-001</v>
      </c>
      <c r="AO9" t="str">
        <f t="shared" si="10"/>
        <v>KG</v>
      </c>
      <c r="AP9" s="730" t="s">
        <v>1070</v>
      </c>
      <c r="AQ9" t="str">
        <f t="shared" si="25"/>
        <v>WEIPU ST1210/P3</v>
      </c>
      <c r="AS9" t="str">
        <f t="shared" si="26"/>
        <v>PRLTCB-001_a</v>
      </c>
      <c r="AT9">
        <f t="shared" ca="1" si="27"/>
        <v>2</v>
      </c>
      <c r="AU9">
        <f t="shared" si="14"/>
        <v>5</v>
      </c>
      <c r="AV9" t="str">
        <f t="shared" si="28"/>
        <v>D</v>
      </c>
      <c r="AX9" t="str">
        <f t="shared" si="16"/>
        <v>staffanekstrom</v>
      </c>
      <c r="AY9" t="str">
        <f t="shared" si="17"/>
        <v>INSERTED</v>
      </c>
      <c r="AZ9" t="str">
        <f t="shared" si="18"/>
        <v/>
      </c>
      <c r="BD9" t="str">
        <f t="shared" si="19"/>
        <v>YES</v>
      </c>
      <c r="BF9">
        <f t="shared" ca="1" si="29"/>
        <v>100</v>
      </c>
    </row>
    <row r="10" spans="1:58">
      <c r="A10">
        <v>4</v>
      </c>
      <c r="C10">
        <f>ROW(Table!$A$9)</f>
        <v>9</v>
      </c>
      <c r="D10" s="1" t="str">
        <f ca="1">INDIRECT(ADDRESS($C10,D$5,,,Table!$A$1))</f>
        <v/>
      </c>
      <c r="E10" s="738" t="str">
        <f ca="1">INDIRECT(ADDRESS($C10,E$5,,,Table!$A$1))</f>
        <v>PRLJB-001</v>
      </c>
      <c r="F10">
        <f ca="1">INDIRECT(ADDRESS($C10,F$5,,,Table!$A$1))</f>
        <v>7.36</v>
      </c>
      <c r="G10" t="str">
        <f ca="1">INDIRECT(ADDRESS($C10,G$5,,,Table!$A$1))</f>
        <v>MEBT</v>
      </c>
      <c r="H10" t="str">
        <f ca="1">INDIRECT(ADDRESS($C10,H$5,,,Table!$A$1))</f>
        <v>MEBT-010PRL:RFS-PRLJB-001</v>
      </c>
      <c r="I10" s="738" t="str">
        <f>Dev!$CW$47</f>
        <v>b</v>
      </c>
      <c r="J10" t="str">
        <f>IF(OR(I10=Dev!$CU$46, I10=Dev!$CU$47, I10=Dev!$CU$48, I10=Dev!$CU$49, I10=Dev!$CU$50, I10=Dev!$CU$51, I10=Dev!$CU$52, I10=Dev!$CU$53, I10=Dev!$CR$48, I10=Dev!$CR$49),$C$3,                                                                  IF(OR(I10=Dev!$CU$54, I10=Dev!$CU$55, I10=Dev!$CU$56, I10=Dev!$CU$57, I10=Dev!$CU$58, I10=Dev!$CU$59, I10=Dev!$CS$48), $D$3,""))</f>
        <v>PRLEH</v>
      </c>
      <c r="K10" t="str">
        <f ca="1">CONCATENATE(E10,Names!$P$3,I10)</f>
        <v>PRLJB-001_b</v>
      </c>
      <c r="M10" s="42">
        <f ca="1">INDIRECT(ADDRESS($C10,M$5,,,Table!$A$1))</f>
        <v>100</v>
      </c>
      <c r="O10" t="str">
        <f t="shared" si="0"/>
        <v/>
      </c>
      <c r="Q10" t="str">
        <f t="shared" si="1"/>
        <v>00</v>
      </c>
      <c r="R10">
        <f>$R$9</f>
        <v>1</v>
      </c>
      <c r="S10" t="str">
        <f ca="1">IFERROR(VLOOKUP(M10,Racks!$H$4:$M$30,Racks!$I$2),"")</f>
        <v>DTL</v>
      </c>
      <c r="T10" t="str">
        <f ca="1">IFERROR(VLOOKUP(M10,Racks!$H$4:$M$30,Racks!$K$2),"")</f>
        <v>022Row</v>
      </c>
      <c r="U10" t="str">
        <f t="shared" si="30"/>
        <v>001</v>
      </c>
      <c r="V10" t="str">
        <f>CONCATENATE(Names!$C$17,Names!$N$3,U10)</f>
        <v>PRLTCB-001</v>
      </c>
      <c r="W10" t="str">
        <f>Dev!$GL$83</f>
        <v>b</v>
      </c>
      <c r="X10">
        <v>2</v>
      </c>
      <c r="Y10" t="str">
        <f>IF(OR(W10=Dev!$GJ$82, W10=Dev!$GJ$83, W10=Dev!$GJ$84, W10=Dev!$GJ$85, W10=Dev!$GJ$86, W10=Dev!$GJ$87, W10=Dev!$GJ$88, W10=Dev!$GJ$89, W10=Dev!$GG$82, W10=Dev!$GG$83, W10=Dev!$GG$84, W10=Dev!$GG$85, W10=Dev!$GG$86),Names!$C$10,                   IF(OR(W10=Dev!$GJ$90, W10=Dev!$GJ$91, W10=Dev!$GJ$92, W10=Dev!$GJ$93, W10=Dev!$GJ$94, W10=Dev!$GJ$95, W10=Dev!$GJ$96, W10=Dev!$GJ$97, W10=Dev!$GH$82), Names!$C$11,""))</f>
        <v>PRLEH</v>
      </c>
      <c r="Z10" s="983" t="str">
        <f ca="1">IFERROR(VLOOKUP(M10,Racks!$H$4:$M$30,6),"")</f>
        <v>DTL-022Row:CnPw-U-002</v>
      </c>
      <c r="AA10" t="str">
        <f ca="1">IF(R10="","",CONCATENATE(S10,Names!$H$3,T10,Names!$J$3,Names!$K$3,Names!$L$3,V10))</f>
        <v>DTL-022Row:RFS-PRLTCB-001</v>
      </c>
      <c r="AB10" t="str">
        <f>IF(R10="","",CONCATENATE(V10,Names!$P$3,W10))</f>
        <v>PRLTCB-001_b</v>
      </c>
      <c r="AD10" t="str">
        <f t="shared" si="3"/>
        <v>CREATE</v>
      </c>
      <c r="AF10" t="str">
        <f t="shared" si="20"/>
        <v>3C16NS_3G1.5</v>
      </c>
      <c r="AH10" t="str">
        <f t="shared" ca="1" si="21"/>
        <v>MEBT-010PRL:RFS-PRLJB-001</v>
      </c>
      <c r="AI10" t="str">
        <f t="shared" si="6"/>
        <v>AT</v>
      </c>
      <c r="AK10" t="str">
        <f t="shared" si="22"/>
        <v>WEIPU ST1210/S3</v>
      </c>
      <c r="AM10" t="str">
        <f t="shared" ca="1" si="23"/>
        <v>PRLJB-001_b</v>
      </c>
      <c r="AN10" t="str">
        <f t="shared" ca="1" si="24"/>
        <v>DTL-022Row:RFS-PRLTCB-001</v>
      </c>
      <c r="AO10" t="str">
        <f t="shared" si="10"/>
        <v>KG</v>
      </c>
      <c r="AP10" s="730" t="s">
        <v>1070</v>
      </c>
      <c r="AQ10" t="str">
        <f t="shared" si="25"/>
        <v>WEIPU ST1210/P3</v>
      </c>
      <c r="AS10" t="str">
        <f t="shared" si="26"/>
        <v>PRLTCB-001_b</v>
      </c>
      <c r="AT10">
        <f t="shared" ca="1" si="27"/>
        <v>2</v>
      </c>
      <c r="AU10">
        <f t="shared" si="14"/>
        <v>5</v>
      </c>
      <c r="AV10" t="str">
        <f t="shared" si="28"/>
        <v>D</v>
      </c>
      <c r="AX10" t="str">
        <f t="shared" si="16"/>
        <v>staffanekstrom</v>
      </c>
      <c r="AY10" t="str">
        <f t="shared" si="17"/>
        <v>INSERTED</v>
      </c>
      <c r="AZ10" t="str">
        <f t="shared" si="18"/>
        <v/>
      </c>
      <c r="BD10" t="str">
        <f t="shared" si="19"/>
        <v>YES</v>
      </c>
      <c r="BF10">
        <f t="shared" ca="1" si="29"/>
        <v>100</v>
      </c>
    </row>
    <row r="11" spans="1:58">
      <c r="A11">
        <v>5</v>
      </c>
      <c r="C11">
        <f>ROW(Table!$A$9)</f>
        <v>9</v>
      </c>
      <c r="D11" s="1" t="str">
        <f ca="1">INDIRECT(ADDRESS($C11,D$5,,,Table!$A$1))</f>
        <v/>
      </c>
      <c r="E11" s="738" t="str">
        <f ca="1">INDIRECT(ADDRESS($C11,E$5,,,Table!$A$1))</f>
        <v>PRLJB-001</v>
      </c>
      <c r="F11">
        <f ca="1">INDIRECT(ADDRESS($C11,F$5,,,Table!$A$1))</f>
        <v>7.36</v>
      </c>
      <c r="G11" t="str">
        <f ca="1">INDIRECT(ADDRESS($C11,G$5,,,Table!$A$1))</f>
        <v>MEBT</v>
      </c>
      <c r="H11" t="str">
        <f ca="1">INDIRECT(ADDRESS($C11,H$5,,,Table!$A$1))</f>
        <v>MEBT-010PRL:RFS-PRLJB-001</v>
      </c>
      <c r="I11" s="738" t="str">
        <f>Dev!$CW$48</f>
        <v>g</v>
      </c>
      <c r="J11" t="str">
        <f>IF(OR(I11=Dev!$CU$46, I11=Dev!$CU$47, I11=Dev!$CU$48, I11=Dev!$CU$49, I11=Dev!$CU$50, I11=Dev!$CU$51, I11=Dev!$CU$52, I11=Dev!$CU$53, I11=Dev!$CR$48, I11=Dev!$CR$49),$C$3,                                                                  IF(OR(I11=Dev!$CU$54, I11=Dev!$CU$55, I11=Dev!$CU$56, I11=Dev!$CU$57, I11=Dev!$CU$58, I11=Dev!$CU$59, I11=Dev!$CS$48), $D$3,""))</f>
        <v>PRLTE</v>
      </c>
      <c r="K11" t="str">
        <f ca="1">CONCATENATE(E11,Names!$P$3,I11)</f>
        <v>PRLJB-001_g</v>
      </c>
      <c r="M11" s="42">
        <f ca="1">INDIRECT(ADDRESS($C11,M$5,,,Table!$A$1))</f>
        <v>100</v>
      </c>
      <c r="O11" t="str">
        <f t="shared" si="0"/>
        <v/>
      </c>
      <c r="Q11" t="str">
        <f t="shared" si="1"/>
        <v>00</v>
      </c>
      <c r="R11">
        <f t="shared" ref="R11:R24" si="31">$R$9</f>
        <v>1</v>
      </c>
      <c r="S11" t="str">
        <f ca="1">IFERROR(VLOOKUP(M11,Racks!$H$4:$M$30,Racks!$I$2),"")</f>
        <v>DTL</v>
      </c>
      <c r="T11" t="str">
        <f ca="1">IFERROR(VLOOKUP(M11,Racks!$H$4:$M$30,Racks!$K$2),"")</f>
        <v>022Row</v>
      </c>
      <c r="U11" t="str">
        <f t="shared" si="30"/>
        <v>001</v>
      </c>
      <c r="V11" t="str">
        <f>CONCATENATE(Names!$C$17,Names!$N$3,U11)</f>
        <v>PRLTCB-001</v>
      </c>
      <c r="W11" t="str">
        <f>Dev!$GL$84</f>
        <v>c</v>
      </c>
      <c r="X11">
        <v>3</v>
      </c>
      <c r="Y11" t="str">
        <f>IF(OR(W11=Dev!$GJ$82, W11=Dev!$GJ$83, W11=Dev!$GJ$84, W11=Dev!$GJ$85, W11=Dev!$GJ$86, W11=Dev!$GJ$87, W11=Dev!$GJ$88, W11=Dev!$GJ$89, W11=Dev!$GG$82, W11=Dev!$GG$83, W11=Dev!$GG$84, W11=Dev!$GG$85, W11=Dev!$GG$86),Names!$C$10,                   IF(OR(W11=Dev!$GJ$90, W11=Dev!$GJ$91, W11=Dev!$GJ$92, W11=Dev!$GJ$93, W11=Dev!$GJ$94, W11=Dev!$GJ$95, W11=Dev!$GJ$96, W11=Dev!$GJ$97, W11=Dev!$GH$82), Names!$C$11,""))</f>
        <v>PRLTE</v>
      </c>
      <c r="Z11" s="983" t="str">
        <f ca="1">IFERROR(VLOOKUP(M11,Racks!$H$4:$M$30,6),"")</f>
        <v>DTL-022Row:CnPw-U-002</v>
      </c>
      <c r="AA11" t="str">
        <f ca="1">IF(R11="","",CONCATENATE(S11,Names!$H$3,T11,Names!$J$3,Names!$K$3,Names!$L$3,V11))</f>
        <v>DTL-022Row:RFS-PRLTCB-001</v>
      </c>
      <c r="AB11" t="str">
        <f>IF(R11="","",CONCATENATE(V11,Names!$P$3,W11))</f>
        <v>PRLTCB-001_c</v>
      </c>
      <c r="AD11" t="str">
        <f t="shared" si="3"/>
        <v>CREATE</v>
      </c>
      <c r="AF11" t="str">
        <f t="shared" si="20"/>
        <v>4PR24OSTCHF</v>
      </c>
      <c r="AH11" t="str">
        <f t="shared" ca="1" si="21"/>
        <v>MEBT-010PRL:RFS-PRLJB-001</v>
      </c>
      <c r="AI11" t="str">
        <f t="shared" si="6"/>
        <v>AT</v>
      </c>
      <c r="AK11" t="str">
        <f t="shared" si="22"/>
        <v>WEIPU ST1210/S9</v>
      </c>
      <c r="AM11" t="str">
        <f t="shared" ca="1" si="23"/>
        <v>PRLJB-001_g</v>
      </c>
      <c r="AN11" t="str">
        <f t="shared" ca="1" si="24"/>
        <v>DTL-022Row:RFS-PRLTCB-001</v>
      </c>
      <c r="AO11" t="str">
        <f t="shared" si="10"/>
        <v>KG</v>
      </c>
      <c r="AP11" s="730" t="s">
        <v>1070</v>
      </c>
      <c r="AQ11" t="str">
        <f t="shared" si="25"/>
        <v>WEIPU ST1210/P9</v>
      </c>
      <c r="AS11" t="str">
        <f t="shared" si="26"/>
        <v>PRLTCB-001_c</v>
      </c>
      <c r="AT11">
        <f t="shared" ca="1" si="27"/>
        <v>2</v>
      </c>
      <c r="AU11">
        <f t="shared" si="14"/>
        <v>5</v>
      </c>
      <c r="AV11" t="str">
        <f t="shared" si="28"/>
        <v>A</v>
      </c>
      <c r="AX11" t="str">
        <f t="shared" si="16"/>
        <v>staffanekstrom</v>
      </c>
      <c r="AY11" t="str">
        <f t="shared" si="17"/>
        <v>INSERTED</v>
      </c>
      <c r="AZ11" t="str">
        <f t="shared" si="18"/>
        <v/>
      </c>
      <c r="BD11" t="str">
        <f t="shared" si="19"/>
        <v>YES</v>
      </c>
      <c r="BF11">
        <f t="shared" ca="1" si="29"/>
        <v>100</v>
      </c>
    </row>
    <row r="12" spans="1:58" s="196" customFormat="1">
      <c r="A12" s="196">
        <v>6</v>
      </c>
      <c r="C12" s="196">
        <f>ROW(Table!$A$9)</f>
        <v>9</v>
      </c>
      <c r="D12" s="1021" t="str">
        <f ca="1">INDIRECT(ADDRESS($C12,D$5,,,Table!$A$1))</f>
        <v/>
      </c>
      <c r="E12" s="764" t="str">
        <f ca="1">INDIRECT(ADDRESS($C12,E$5,,,Table!$A$1))</f>
        <v>PRLJB-001</v>
      </c>
      <c r="F12" s="196">
        <f ca="1">INDIRECT(ADDRESS($C12,F$5,,,Table!$A$1))</f>
        <v>7.36</v>
      </c>
      <c r="G12" s="196" t="str">
        <f ca="1">INDIRECT(ADDRESS($C12,G$5,,,Table!$A$1))</f>
        <v>MEBT</v>
      </c>
      <c r="H12" s="196" t="str">
        <f ca="1">INDIRECT(ADDRESS($C12,H$5,,,Table!$A$1))</f>
        <v>MEBT-010PRL:RFS-PRLJB-001</v>
      </c>
      <c r="I12" s="764" t="str">
        <f>Dev!$CW$49</f>
        <v>h</v>
      </c>
      <c r="J12" s="196" t="str">
        <f>IF(OR(I12=Dev!$CU$46, I12=Dev!$CU$47, I12=Dev!$CU$48, I12=Dev!$CU$49, I12=Dev!$CU$50, I12=Dev!$CU$51, I12=Dev!$CU$52, I12=Dev!$CU$53, I12=Dev!$CR$48, I12=Dev!$CR$49),$C$3,                                                                  IF(OR(I12=Dev!$CU$54, I12=Dev!$CU$55, I12=Dev!$CU$56, I12=Dev!$CU$57, I12=Dev!$CU$58, I12=Dev!$CU$59, I12=Dev!$CS$48), $D$3,""))</f>
        <v>PRLTE</v>
      </c>
      <c r="K12" s="196" t="str">
        <f ca="1">CONCATENATE(E12,Names!$P$3,I12)</f>
        <v>PRLJB-001_h</v>
      </c>
      <c r="M12" s="762">
        <f ca="1">INDIRECT(ADDRESS($C12,M$5,,,Table!$A$1))</f>
        <v>100</v>
      </c>
      <c r="O12" s="196" t="str">
        <f t="shared" si="0"/>
        <v/>
      </c>
      <c r="Q12" s="196" t="str">
        <f t="shared" si="1"/>
        <v>00</v>
      </c>
      <c r="R12" s="196">
        <f t="shared" si="31"/>
        <v>1</v>
      </c>
      <c r="S12" s="196" t="str">
        <f ca="1">IFERROR(VLOOKUP(M12,Racks!$H$4:$M$30,Racks!$I$2),"")</f>
        <v>DTL</v>
      </c>
      <c r="T12" s="196" t="str">
        <f ca="1">IFERROR(VLOOKUP(M12,Racks!$H$4:$M$30,Racks!$K$2),"")</f>
        <v>022Row</v>
      </c>
      <c r="U12" s="196" t="str">
        <f t="shared" si="30"/>
        <v>001</v>
      </c>
      <c r="V12" s="196" t="str">
        <f>CONCATENATE(Names!$C$17,Names!$N$3,U12)</f>
        <v>PRLTCB-001</v>
      </c>
      <c r="W12" s="196" t="str">
        <f>Dev!$GL$85</f>
        <v>d</v>
      </c>
      <c r="X12" s="196">
        <v>4</v>
      </c>
      <c r="Y12" s="196" t="str">
        <f>IF(OR(W12=Dev!$GJ$82, W12=Dev!$GJ$83, W12=Dev!$GJ$84, W12=Dev!$GJ$85, W12=Dev!$GJ$86, W12=Dev!$GJ$87, W12=Dev!$GJ$88, W12=Dev!$GJ$89, W12=Dev!$GG$82, W12=Dev!$GG$83, W12=Dev!$GG$84, W12=Dev!$GG$85, W12=Dev!$GG$86),Names!$C$10,                   IF(OR(W12=Dev!$GJ$90, W12=Dev!$GJ$91, W12=Dev!$GJ$92, W12=Dev!$GJ$93, W12=Dev!$GJ$94, W12=Dev!$GJ$95, W12=Dev!$GJ$96, W12=Dev!$GJ$97, W12=Dev!$GH$82), Names!$C$11,""))</f>
        <v>PRLTE</v>
      </c>
      <c r="Z12" s="984" t="str">
        <f ca="1">IFERROR(VLOOKUP(M12,Racks!$H$4:$M$30,6),"")</f>
        <v>DTL-022Row:CnPw-U-002</v>
      </c>
      <c r="AA12" s="196" t="str">
        <f ca="1">IF(R12="","",CONCATENATE(S12,Names!$H$3,T12,Names!$J$3,Names!$K$3,Names!$L$3,V12))</f>
        <v>DTL-022Row:RFS-PRLTCB-001</v>
      </c>
      <c r="AB12" s="196" t="str">
        <f>IF(R12="","",CONCATENATE(V12,Names!$P$3,W12))</f>
        <v>PRLTCB-001_d</v>
      </c>
      <c r="AC12" s="996"/>
      <c r="AD12" s="196" t="str">
        <f t="shared" si="3"/>
        <v>CREATE</v>
      </c>
      <c r="AF12" s="196" t="str">
        <f t="shared" si="20"/>
        <v>4PR24OSTCHF</v>
      </c>
      <c r="AH12" s="196" t="str">
        <f t="shared" ca="1" si="21"/>
        <v>MEBT-010PRL:RFS-PRLJB-001</v>
      </c>
      <c r="AI12" s="196" t="str">
        <f t="shared" si="6"/>
        <v>AT</v>
      </c>
      <c r="AK12" s="196" t="str">
        <f t="shared" si="22"/>
        <v>WEIPU ST1210/S9</v>
      </c>
      <c r="AM12" s="196" t="str">
        <f t="shared" ca="1" si="23"/>
        <v>PRLJB-001_h</v>
      </c>
      <c r="AN12" s="196" t="str">
        <f t="shared" ca="1" si="24"/>
        <v>DTL-022Row:RFS-PRLTCB-001</v>
      </c>
      <c r="AO12" s="196" t="str">
        <f t="shared" si="10"/>
        <v>KG</v>
      </c>
      <c r="AP12" s="759" t="s">
        <v>1070</v>
      </c>
      <c r="AQ12" s="196" t="str">
        <f t="shared" si="25"/>
        <v>WEIPU ST1210/P9</v>
      </c>
      <c r="AS12" s="196" t="str">
        <f t="shared" si="26"/>
        <v>PRLTCB-001_d</v>
      </c>
      <c r="AT12" s="196">
        <f t="shared" ca="1" si="27"/>
        <v>2</v>
      </c>
      <c r="AU12" s="196">
        <f t="shared" si="14"/>
        <v>5</v>
      </c>
      <c r="AV12" s="196" t="str">
        <f t="shared" si="28"/>
        <v>A</v>
      </c>
      <c r="AX12" s="196" t="str">
        <f t="shared" si="16"/>
        <v>staffanekstrom</v>
      </c>
      <c r="AY12" s="196" t="str">
        <f t="shared" si="17"/>
        <v>INSERTED</v>
      </c>
      <c r="AZ12" s="196" t="str">
        <f t="shared" si="18"/>
        <v/>
      </c>
      <c r="BD12" s="196" t="str">
        <f t="shared" si="19"/>
        <v>YES</v>
      </c>
      <c r="BE12" s="996"/>
      <c r="BF12" s="196">
        <f t="shared" ca="1" si="29"/>
        <v>100</v>
      </c>
    </row>
    <row r="13" spans="1:58">
      <c r="A13">
        <v>7</v>
      </c>
      <c r="C13">
        <f>ROW(Table!$A$11)</f>
        <v>11</v>
      </c>
      <c r="D13" s="1" t="str">
        <f ca="1">INDIRECT(ADDRESS($C13,D$5,,,Table!$A$1))</f>
        <v/>
      </c>
      <c r="E13" t="str">
        <f ca="1">INDIRECT(ADDRESS($C13,E$5,,,Table!$A$1))</f>
        <v>PRLJB-002</v>
      </c>
      <c r="F13">
        <f ca="1">INDIRECT(ADDRESS($C13,F$5,,,Table!$A$1))</f>
        <v>10.61</v>
      </c>
      <c r="G13" t="str">
        <f ca="1">INDIRECT(ADDRESS($C13,G$5,,,Table!$A$1))</f>
        <v>MEBT</v>
      </c>
      <c r="H13" t="str">
        <f ca="1">INDIRECT(ADDRESS($C13,H$5,,,Table!$A$1))</f>
        <v>MEBT-010PRL:RFS-PRLJB-002</v>
      </c>
      <c r="I13" t="str">
        <f>Dev!$CW$46</f>
        <v>a</v>
      </c>
      <c r="J13" t="str">
        <f>IF(OR(I13=Dev!$CU$46, I13=Dev!$CU$47, I13=Dev!$CU$48, I13=Dev!$CU$49, I13=Dev!$CU$50, I13=Dev!$CU$51, I13=Dev!$CU$52, I13=Dev!$CU$53, I13=Dev!$CR$48, I13=Dev!$CR$49),$C$3,                                                                  IF(OR(I13=Dev!$CU$54, I13=Dev!$CU$55, I13=Dev!$CU$56, I13=Dev!$CU$57, I13=Dev!$CU$58, I13=Dev!$CU$59, I13=Dev!$CS$48), $D$3,""))</f>
        <v>PRLEH</v>
      </c>
      <c r="K13" t="str">
        <f ca="1">CONCATENATE(E13,Names!$P$3,I13)</f>
        <v>PRLJB-002_a</v>
      </c>
      <c r="M13" s="42">
        <f ca="1">INDIRECT(ADDRESS($C13,M$5,,,Table!$A$1))</f>
        <v>100</v>
      </c>
      <c r="O13" t="str">
        <f t="shared" si="0"/>
        <v/>
      </c>
      <c r="Q13" t="str">
        <f t="shared" si="1"/>
        <v>00</v>
      </c>
      <c r="R13">
        <f t="shared" si="31"/>
        <v>1</v>
      </c>
      <c r="S13" t="str">
        <f ca="1">IFERROR(VLOOKUP(M13,Racks!$H$4:$M$30,Racks!$I$2),"")</f>
        <v>DTL</v>
      </c>
      <c r="T13" t="str">
        <f ca="1">IFERROR(VLOOKUP(M13,Racks!$H$4:$M$30,Racks!$K$2),"")</f>
        <v>022Row</v>
      </c>
      <c r="U13" t="str">
        <f t="shared" si="30"/>
        <v>001</v>
      </c>
      <c r="V13" t="str">
        <f>CONCATENATE(Names!$C$17,Names!$N$3,U13)</f>
        <v>PRLTCB-001</v>
      </c>
      <c r="W13" t="str">
        <f>Dev!$GL$86</f>
        <v>e</v>
      </c>
      <c r="X13">
        <v>5</v>
      </c>
      <c r="Y13" t="str">
        <f>IF(OR(W13=Dev!$GJ$82, W13=Dev!$GJ$83, W13=Dev!$GJ$84, W13=Dev!$GJ$85, W13=Dev!$GJ$86, W13=Dev!$GJ$87, W13=Dev!$GJ$88, W13=Dev!$GJ$89, W13=Dev!$GG$82, W13=Dev!$GG$83, W13=Dev!$GG$84, W13=Dev!$GG$85, W13=Dev!$GG$86),Names!$C$10,                   IF(OR(W13=Dev!$GJ$90, W13=Dev!$GJ$91, W13=Dev!$GJ$92, W13=Dev!$GJ$93, W13=Dev!$GJ$94, W13=Dev!$GJ$95, W13=Dev!$GJ$96, W13=Dev!$GJ$97, W13=Dev!$GH$82), Names!$C$11,""))</f>
        <v>PRLEH</v>
      </c>
      <c r="Z13" s="983" t="str">
        <f ca="1">IFERROR(VLOOKUP(M13,Racks!$H$4:$M$30,6),"")</f>
        <v>DTL-022Row:CnPw-U-002</v>
      </c>
      <c r="AA13" t="str">
        <f ca="1">IF(R13="","",CONCATENATE(S13,Names!$H$3,T13,Names!$J$3,Names!$K$3,Names!$L$3,V13))</f>
        <v>DTL-022Row:RFS-PRLTCB-001</v>
      </c>
      <c r="AB13" t="str">
        <f>IF(R13="","",CONCATENATE(V13,Names!$P$3,W13))</f>
        <v>PRLTCB-001_e</v>
      </c>
      <c r="AD13" t="str">
        <f t="shared" si="3"/>
        <v>CREATE</v>
      </c>
      <c r="AF13" t="str">
        <f t="shared" si="20"/>
        <v>3C16NS_3G1.5</v>
      </c>
      <c r="AH13" t="str">
        <f t="shared" ca="1" si="21"/>
        <v>MEBT-010PRL:RFS-PRLJB-002</v>
      </c>
      <c r="AI13" t="str">
        <f t="shared" si="6"/>
        <v>AT</v>
      </c>
      <c r="AK13" t="str">
        <f t="shared" si="22"/>
        <v>WEIPU ST1210/S3</v>
      </c>
      <c r="AM13" t="str">
        <f t="shared" ca="1" si="23"/>
        <v>PRLJB-002_a</v>
      </c>
      <c r="AN13" t="str">
        <f t="shared" ca="1" si="24"/>
        <v>DTL-022Row:RFS-PRLTCB-001</v>
      </c>
      <c r="AO13" t="str">
        <f t="shared" si="10"/>
        <v>KG</v>
      </c>
      <c r="AP13" s="730" t="s">
        <v>1070</v>
      </c>
      <c r="AQ13" t="str">
        <f t="shared" si="25"/>
        <v>WEIPU ST1210/P3</v>
      </c>
      <c r="AS13" t="str">
        <f t="shared" si="26"/>
        <v>PRLTCB-001_e</v>
      </c>
      <c r="AT13">
        <f t="shared" ca="1" si="27"/>
        <v>2</v>
      </c>
      <c r="AU13">
        <f t="shared" si="14"/>
        <v>5</v>
      </c>
      <c r="AV13" t="str">
        <f t="shared" si="28"/>
        <v>D</v>
      </c>
      <c r="AX13" t="str">
        <f t="shared" si="16"/>
        <v>staffanekstrom</v>
      </c>
      <c r="AY13" t="str">
        <f t="shared" si="17"/>
        <v>INSERTED</v>
      </c>
      <c r="AZ13" t="str">
        <f t="shared" si="18"/>
        <v/>
      </c>
      <c r="BD13" t="str">
        <f t="shared" si="19"/>
        <v>YES</v>
      </c>
      <c r="BF13">
        <f t="shared" ca="1" si="29"/>
        <v>100</v>
      </c>
    </row>
    <row r="14" spans="1:58">
      <c r="A14">
        <v>8</v>
      </c>
      <c r="C14">
        <f>ROW(Table!$A$11)</f>
        <v>11</v>
      </c>
      <c r="D14" s="1" t="str">
        <f ca="1">INDIRECT(ADDRESS($C14,D$5,,,Table!$A$1))</f>
        <v/>
      </c>
      <c r="E14" t="str">
        <f ca="1">INDIRECT(ADDRESS($C14,E$5,,,Table!$A$1))</f>
        <v>PRLJB-002</v>
      </c>
      <c r="F14">
        <f ca="1">INDIRECT(ADDRESS($C14,F$5,,,Table!$A$1))</f>
        <v>10.61</v>
      </c>
      <c r="G14" t="str">
        <f ca="1">INDIRECT(ADDRESS($C14,G$5,,,Table!$A$1))</f>
        <v>MEBT</v>
      </c>
      <c r="H14" t="str">
        <f ca="1">INDIRECT(ADDRESS($C14,H$5,,,Table!$A$1))</f>
        <v>MEBT-010PRL:RFS-PRLJB-002</v>
      </c>
      <c r="I14" t="str">
        <f>Dev!$CW$47</f>
        <v>b</v>
      </c>
      <c r="J14" t="str">
        <f>IF(OR(I14=Dev!$CU$46, I14=Dev!$CU$47, I14=Dev!$CU$48, I14=Dev!$CU$49, I14=Dev!$CU$50, I14=Dev!$CU$51, I14=Dev!$CU$52, I14=Dev!$CU$53, I14=Dev!$CR$48, I14=Dev!$CR$49),$C$3,                                                                  IF(OR(I14=Dev!$CU$54, I14=Dev!$CU$55, I14=Dev!$CU$56, I14=Dev!$CU$57, I14=Dev!$CU$58, I14=Dev!$CU$59, I14=Dev!$CS$48), $D$3,""))</f>
        <v>PRLEH</v>
      </c>
      <c r="K14" t="str">
        <f ca="1">CONCATENATE(E14,Names!$P$3,I14)</f>
        <v>PRLJB-002_b</v>
      </c>
      <c r="M14" s="42">
        <f ca="1">INDIRECT(ADDRESS($C14,M$5,,,Table!$A$1))</f>
        <v>100</v>
      </c>
      <c r="O14" t="str">
        <f t="shared" si="0"/>
        <v/>
      </c>
      <c r="Q14" t="str">
        <f t="shared" si="1"/>
        <v>00</v>
      </c>
      <c r="R14">
        <f t="shared" si="31"/>
        <v>1</v>
      </c>
      <c r="S14" t="str">
        <f ca="1">IFERROR(VLOOKUP(M14,Racks!$H$4:$M$30,Racks!$I$2),"")</f>
        <v>DTL</v>
      </c>
      <c r="T14" t="str">
        <f ca="1">IFERROR(VLOOKUP(M14,Racks!$H$4:$M$30,Racks!$K$2),"")</f>
        <v>022Row</v>
      </c>
      <c r="U14" t="str">
        <f t="shared" si="30"/>
        <v>001</v>
      </c>
      <c r="V14" t="str">
        <f>CONCATENATE(Names!$C$17,Names!$N$3,U14)</f>
        <v>PRLTCB-001</v>
      </c>
      <c r="W14" t="str">
        <f>Dev!$GL$87</f>
        <v>f</v>
      </c>
      <c r="X14">
        <v>6</v>
      </c>
      <c r="Y14" t="str">
        <f>IF(OR(W14=Dev!$GJ$82, W14=Dev!$GJ$83, W14=Dev!$GJ$84, W14=Dev!$GJ$85, W14=Dev!$GJ$86, W14=Dev!$GJ$87, W14=Dev!$GJ$88, W14=Dev!$GJ$89, W14=Dev!$GG$82, W14=Dev!$GG$83, W14=Dev!$GG$84, W14=Dev!$GG$85, W14=Dev!$GG$86),Names!$C$10,                   IF(OR(W14=Dev!$GJ$90, W14=Dev!$GJ$91, W14=Dev!$GJ$92, W14=Dev!$GJ$93, W14=Dev!$GJ$94, W14=Dev!$GJ$95, W14=Dev!$GJ$96, W14=Dev!$GJ$97, W14=Dev!$GH$82), Names!$C$11,""))</f>
        <v>PRLEH</v>
      </c>
      <c r="Z14" s="983" t="str">
        <f ca="1">IFERROR(VLOOKUP(M14,Racks!$H$4:$M$30,6),"")</f>
        <v>DTL-022Row:CnPw-U-002</v>
      </c>
      <c r="AA14" t="str">
        <f ca="1">IF(R14="","",CONCATENATE(S14,Names!$H$3,T14,Names!$J$3,Names!$K$3,Names!$L$3,V14))</f>
        <v>DTL-022Row:RFS-PRLTCB-001</v>
      </c>
      <c r="AB14" t="str">
        <f>IF(R14="","",CONCATENATE(V14,Names!$P$3,W14))</f>
        <v>PRLTCB-001_f</v>
      </c>
      <c r="AD14" t="str">
        <f t="shared" si="3"/>
        <v>CREATE</v>
      </c>
      <c r="AF14" t="str">
        <f t="shared" si="20"/>
        <v>3C16NS_3G1.5</v>
      </c>
      <c r="AH14" t="str">
        <f t="shared" ca="1" si="21"/>
        <v>MEBT-010PRL:RFS-PRLJB-002</v>
      </c>
      <c r="AI14" t="str">
        <f t="shared" si="6"/>
        <v>AT</v>
      </c>
      <c r="AK14" t="str">
        <f t="shared" si="22"/>
        <v>WEIPU ST1210/S3</v>
      </c>
      <c r="AM14" t="str">
        <f t="shared" ca="1" si="23"/>
        <v>PRLJB-002_b</v>
      </c>
      <c r="AN14" t="str">
        <f t="shared" ca="1" si="24"/>
        <v>DTL-022Row:RFS-PRLTCB-001</v>
      </c>
      <c r="AO14" t="str">
        <f t="shared" si="10"/>
        <v>KG</v>
      </c>
      <c r="AP14" s="730" t="s">
        <v>1070</v>
      </c>
      <c r="AQ14" t="str">
        <f t="shared" si="25"/>
        <v>WEIPU ST1210/P3</v>
      </c>
      <c r="AS14" t="str">
        <f t="shared" si="26"/>
        <v>PRLTCB-001_f</v>
      </c>
      <c r="AT14">
        <f t="shared" ca="1" si="27"/>
        <v>2</v>
      </c>
      <c r="AU14">
        <f t="shared" si="14"/>
        <v>5</v>
      </c>
      <c r="AV14" t="str">
        <f t="shared" si="28"/>
        <v>D</v>
      </c>
      <c r="AX14" t="str">
        <f t="shared" si="16"/>
        <v>staffanekstrom</v>
      </c>
      <c r="AY14" t="str">
        <f t="shared" si="17"/>
        <v>INSERTED</v>
      </c>
      <c r="AZ14" t="str">
        <f t="shared" si="18"/>
        <v/>
      </c>
      <c r="BD14" t="str">
        <f t="shared" si="19"/>
        <v>YES</v>
      </c>
      <c r="BF14">
        <f t="shared" ca="1" si="29"/>
        <v>100</v>
      </c>
    </row>
    <row r="15" spans="1:58">
      <c r="A15">
        <v>9</v>
      </c>
      <c r="C15">
        <f>ROW(Table!$A$11)</f>
        <v>11</v>
      </c>
      <c r="D15" s="1" t="str">
        <f ca="1">INDIRECT(ADDRESS($C15,D$5,,,Table!$A$1))</f>
        <v/>
      </c>
      <c r="E15" t="str">
        <f ca="1">INDIRECT(ADDRESS($C15,E$5,,,Table!$A$1))</f>
        <v>PRLJB-002</v>
      </c>
      <c r="F15">
        <f ca="1">INDIRECT(ADDRESS($C15,F$5,,,Table!$A$1))</f>
        <v>10.61</v>
      </c>
      <c r="G15" t="str">
        <f ca="1">INDIRECT(ADDRESS($C15,G$5,,,Table!$A$1))</f>
        <v>MEBT</v>
      </c>
      <c r="H15" t="str">
        <f ca="1">INDIRECT(ADDRESS($C15,H$5,,,Table!$A$1))</f>
        <v>MEBT-010PRL:RFS-PRLJB-002</v>
      </c>
      <c r="I15" t="str">
        <f>Dev!$CW$48</f>
        <v>g</v>
      </c>
      <c r="J15" t="str">
        <f>IF(OR(I15=Dev!$CU$46, I15=Dev!$CU$47, I15=Dev!$CU$48, I15=Dev!$CU$49, I15=Dev!$CU$50, I15=Dev!$CU$51, I15=Dev!$CU$52, I15=Dev!$CU$53, I15=Dev!$CR$48, I15=Dev!$CR$49),$C$3,                                                                  IF(OR(I15=Dev!$CU$54, I15=Dev!$CU$55, I15=Dev!$CU$56, I15=Dev!$CU$57, I15=Dev!$CU$58, I15=Dev!$CU$59, I15=Dev!$CS$48), $D$3,""))</f>
        <v>PRLTE</v>
      </c>
      <c r="K15" t="str">
        <f ca="1">CONCATENATE(E15,Names!$P$3,I15)</f>
        <v>PRLJB-002_g</v>
      </c>
      <c r="M15" s="42">
        <f ca="1">INDIRECT(ADDRESS($C15,M$5,,,Table!$A$1))</f>
        <v>100</v>
      </c>
      <c r="O15" t="str">
        <f t="shared" si="0"/>
        <v/>
      </c>
      <c r="Q15" t="str">
        <f t="shared" si="1"/>
        <v>00</v>
      </c>
      <c r="R15">
        <f t="shared" si="31"/>
        <v>1</v>
      </c>
      <c r="S15" t="str">
        <f ca="1">IFERROR(VLOOKUP(M15,Racks!$H$4:$M$30,Racks!$I$2),"")</f>
        <v>DTL</v>
      </c>
      <c r="T15" t="str">
        <f ca="1">IFERROR(VLOOKUP(M15,Racks!$H$4:$M$30,Racks!$K$2),"")</f>
        <v>022Row</v>
      </c>
      <c r="U15" t="str">
        <f t="shared" si="30"/>
        <v>001</v>
      </c>
      <c r="V15" t="str">
        <f>CONCATENATE(Names!$C$17,Names!$N$3,U15)</f>
        <v>PRLTCB-001</v>
      </c>
      <c r="W15" t="str">
        <f>Dev!$GL$88</f>
        <v>g</v>
      </c>
      <c r="X15">
        <v>7</v>
      </c>
      <c r="Y15" t="str">
        <f>IF(OR(W15=Dev!$GJ$82, W15=Dev!$GJ$83, W15=Dev!$GJ$84, W15=Dev!$GJ$85, W15=Dev!$GJ$86, W15=Dev!$GJ$87, W15=Dev!$GJ$88, W15=Dev!$GJ$89, W15=Dev!$GG$82, W15=Dev!$GG$83, W15=Dev!$GG$84, W15=Dev!$GG$85, W15=Dev!$GG$86),Names!$C$10,                   IF(OR(W15=Dev!$GJ$90, W15=Dev!$GJ$91, W15=Dev!$GJ$92, W15=Dev!$GJ$93, W15=Dev!$GJ$94, W15=Dev!$GJ$95, W15=Dev!$GJ$96, W15=Dev!$GJ$97, W15=Dev!$GH$82), Names!$C$11,""))</f>
        <v>PRLTE</v>
      </c>
      <c r="Z15" s="983" t="str">
        <f ca="1">IFERROR(VLOOKUP(M15,Racks!$H$4:$M$30,6),"")</f>
        <v>DTL-022Row:CnPw-U-002</v>
      </c>
      <c r="AA15" t="str">
        <f ca="1">IF(R15="","",CONCATENATE(S15,Names!$H$3,T15,Names!$J$3,Names!$K$3,Names!$L$3,V15))</f>
        <v>DTL-022Row:RFS-PRLTCB-001</v>
      </c>
      <c r="AB15" t="str">
        <f>IF(R15="","",CONCATENATE(V15,Names!$P$3,W15))</f>
        <v>PRLTCB-001_g</v>
      </c>
      <c r="AD15" t="str">
        <f t="shared" si="3"/>
        <v>CREATE</v>
      </c>
      <c r="AF15" t="str">
        <f t="shared" si="20"/>
        <v>4PR24OSTCHF</v>
      </c>
      <c r="AH15" t="str">
        <f t="shared" ca="1" si="21"/>
        <v>MEBT-010PRL:RFS-PRLJB-002</v>
      </c>
      <c r="AI15" t="str">
        <f t="shared" si="6"/>
        <v>AT</v>
      </c>
      <c r="AK15" t="str">
        <f t="shared" si="22"/>
        <v>WEIPU ST1210/S9</v>
      </c>
      <c r="AM15" t="str">
        <f t="shared" ca="1" si="23"/>
        <v>PRLJB-002_g</v>
      </c>
      <c r="AN15" t="str">
        <f t="shared" ca="1" si="24"/>
        <v>DTL-022Row:RFS-PRLTCB-001</v>
      </c>
      <c r="AO15" t="str">
        <f t="shared" si="10"/>
        <v>KG</v>
      </c>
      <c r="AP15" s="730" t="s">
        <v>1070</v>
      </c>
      <c r="AQ15" t="str">
        <f t="shared" si="25"/>
        <v>WEIPU ST1210/P9</v>
      </c>
      <c r="AS15" t="str">
        <f t="shared" si="26"/>
        <v>PRLTCB-001_g</v>
      </c>
      <c r="AT15">
        <f t="shared" ca="1" si="27"/>
        <v>2</v>
      </c>
      <c r="AU15">
        <f t="shared" si="14"/>
        <v>5</v>
      </c>
      <c r="AV15" t="str">
        <f t="shared" si="28"/>
        <v>A</v>
      </c>
      <c r="AX15" t="str">
        <f t="shared" si="16"/>
        <v>staffanekstrom</v>
      </c>
      <c r="AY15" t="str">
        <f t="shared" si="17"/>
        <v>INSERTED</v>
      </c>
      <c r="AZ15" t="str">
        <f t="shared" si="18"/>
        <v/>
      </c>
      <c r="BD15" t="str">
        <f t="shared" si="19"/>
        <v>YES</v>
      </c>
      <c r="BF15">
        <f t="shared" ca="1" si="29"/>
        <v>100</v>
      </c>
    </row>
    <row r="16" spans="1:58" s="196" customFormat="1">
      <c r="A16" s="196">
        <v>10</v>
      </c>
      <c r="C16" s="196">
        <f>ROW(Table!$A$11)</f>
        <v>11</v>
      </c>
      <c r="D16" s="1021" t="str">
        <f ca="1">INDIRECT(ADDRESS($C16,D$5,,,Table!$A$1))</f>
        <v/>
      </c>
      <c r="E16" s="196" t="str">
        <f ca="1">INDIRECT(ADDRESS($C16,E$5,,,Table!$A$1))</f>
        <v>PRLJB-002</v>
      </c>
      <c r="F16" s="196">
        <f ca="1">INDIRECT(ADDRESS($C16,F$5,,,Table!$A$1))</f>
        <v>10.61</v>
      </c>
      <c r="G16" s="196" t="str">
        <f ca="1">INDIRECT(ADDRESS($C16,G$5,,,Table!$A$1))</f>
        <v>MEBT</v>
      </c>
      <c r="H16" s="196" t="str">
        <f ca="1">INDIRECT(ADDRESS($C16,H$5,,,Table!$A$1))</f>
        <v>MEBT-010PRL:RFS-PRLJB-002</v>
      </c>
      <c r="I16" s="196" t="str">
        <f>Dev!$CW$49</f>
        <v>h</v>
      </c>
      <c r="J16" s="196" t="str">
        <f>IF(OR(I16=Dev!$CU$46, I16=Dev!$CU$47, I16=Dev!$CU$48, I16=Dev!$CU$49, I16=Dev!$CU$50, I16=Dev!$CU$51, I16=Dev!$CU$52, I16=Dev!$CU$53, I16=Dev!$CR$48, I16=Dev!$CR$49),$C$3,                                                                  IF(OR(I16=Dev!$CU$54, I16=Dev!$CU$55, I16=Dev!$CU$56, I16=Dev!$CU$57, I16=Dev!$CU$58, I16=Dev!$CU$59, I16=Dev!$CS$48), $D$3,""))</f>
        <v>PRLTE</v>
      </c>
      <c r="K16" s="196" t="str">
        <f ca="1">CONCATENATE(E16,Names!$P$3,I16)</f>
        <v>PRLJB-002_h</v>
      </c>
      <c r="M16" s="762">
        <f ca="1">INDIRECT(ADDRESS($C16,M$5,,,Table!$A$1))</f>
        <v>100</v>
      </c>
      <c r="O16" s="196" t="str">
        <f t="shared" si="0"/>
        <v/>
      </c>
      <c r="Q16" s="196" t="str">
        <f t="shared" si="1"/>
        <v>00</v>
      </c>
      <c r="R16" s="196">
        <f t="shared" si="31"/>
        <v>1</v>
      </c>
      <c r="S16" s="196" t="str">
        <f ca="1">IFERROR(VLOOKUP(M16,Racks!$H$4:$M$30,Racks!$I$2),"")</f>
        <v>DTL</v>
      </c>
      <c r="T16" s="196" t="str">
        <f ca="1">IFERROR(VLOOKUP(M16,Racks!$H$4:$M$30,Racks!$K$2),"")</f>
        <v>022Row</v>
      </c>
      <c r="U16" s="196" t="str">
        <f t="shared" si="30"/>
        <v>001</v>
      </c>
      <c r="V16" s="196" t="str">
        <f>CONCATENATE(Names!$C$17,Names!$N$3,U16)</f>
        <v>PRLTCB-001</v>
      </c>
      <c r="W16" s="196" t="str">
        <f>Dev!$GL$89</f>
        <v>h</v>
      </c>
      <c r="X16" s="196">
        <v>8</v>
      </c>
      <c r="Y16" s="196" t="str">
        <f>IF(OR(W16=Dev!$GJ$82, W16=Dev!$GJ$83, W16=Dev!$GJ$84, W16=Dev!$GJ$85, W16=Dev!$GJ$86, W16=Dev!$GJ$87, W16=Dev!$GJ$88, W16=Dev!$GJ$89, W16=Dev!$GG$82, W16=Dev!$GG$83, W16=Dev!$GG$84, W16=Dev!$GG$85, W16=Dev!$GG$86),Names!$C$10,                   IF(OR(W16=Dev!$GJ$90, W16=Dev!$GJ$91, W16=Dev!$GJ$92, W16=Dev!$GJ$93, W16=Dev!$GJ$94, W16=Dev!$GJ$95, W16=Dev!$GJ$96, W16=Dev!$GJ$97, W16=Dev!$GH$82), Names!$C$11,""))</f>
        <v>PRLTE</v>
      </c>
      <c r="Z16" s="984" t="str">
        <f ca="1">IFERROR(VLOOKUP(M16,Racks!$H$4:$M$30,6),"")</f>
        <v>DTL-022Row:CnPw-U-002</v>
      </c>
      <c r="AA16" s="196" t="str">
        <f ca="1">IF(R16="","",CONCATENATE(S16,Names!$H$3,T16,Names!$J$3,Names!$K$3,Names!$L$3,V16))</f>
        <v>DTL-022Row:RFS-PRLTCB-001</v>
      </c>
      <c r="AB16" s="196" t="str">
        <f>IF(R16="","",CONCATENATE(V16,Names!$P$3,W16))</f>
        <v>PRLTCB-001_h</v>
      </c>
      <c r="AC16" s="996"/>
      <c r="AD16" s="196" t="str">
        <f t="shared" si="3"/>
        <v>CREATE</v>
      </c>
      <c r="AF16" s="196" t="str">
        <f t="shared" si="20"/>
        <v>4PR24OSTCHF</v>
      </c>
      <c r="AH16" s="196" t="str">
        <f t="shared" ca="1" si="21"/>
        <v>MEBT-010PRL:RFS-PRLJB-002</v>
      </c>
      <c r="AI16" s="196" t="str">
        <f t="shared" si="6"/>
        <v>AT</v>
      </c>
      <c r="AK16" s="196" t="str">
        <f t="shared" si="22"/>
        <v>WEIPU ST1210/S9</v>
      </c>
      <c r="AM16" s="196" t="str">
        <f t="shared" ca="1" si="23"/>
        <v>PRLJB-002_h</v>
      </c>
      <c r="AN16" s="196" t="str">
        <f t="shared" ca="1" si="24"/>
        <v>DTL-022Row:RFS-PRLTCB-001</v>
      </c>
      <c r="AO16" s="196" t="str">
        <f t="shared" si="10"/>
        <v>KG</v>
      </c>
      <c r="AP16" s="759" t="s">
        <v>1070</v>
      </c>
      <c r="AQ16" s="196" t="str">
        <f t="shared" si="25"/>
        <v>WEIPU ST1210/P9</v>
      </c>
      <c r="AS16" s="196" t="str">
        <f t="shared" si="26"/>
        <v>PRLTCB-001_h</v>
      </c>
      <c r="AT16" s="196">
        <f t="shared" ca="1" si="27"/>
        <v>2</v>
      </c>
      <c r="AU16" s="196">
        <f t="shared" si="14"/>
        <v>5</v>
      </c>
      <c r="AV16" s="196" t="str">
        <f t="shared" si="28"/>
        <v>A</v>
      </c>
      <c r="AX16" s="196" t="str">
        <f t="shared" si="16"/>
        <v>staffanekstrom</v>
      </c>
      <c r="AY16" s="196" t="str">
        <f t="shared" si="17"/>
        <v>INSERTED</v>
      </c>
      <c r="AZ16" s="196" t="str">
        <f t="shared" si="18"/>
        <v/>
      </c>
      <c r="BD16" s="196" t="str">
        <f t="shared" si="19"/>
        <v>YES</v>
      </c>
      <c r="BE16" s="996"/>
      <c r="BF16" s="196">
        <f t="shared" ca="1" si="29"/>
        <v>100</v>
      </c>
    </row>
    <row r="17" spans="1:58">
      <c r="A17">
        <v>11</v>
      </c>
      <c r="C17">
        <f>ROW(Table!$A$14)</f>
        <v>14</v>
      </c>
      <c r="D17" s="1" t="str">
        <f ca="1">INDIRECT(ADDRESS($C17,D$5,,,Table!$A$1))</f>
        <v/>
      </c>
      <c r="E17" s="738" t="str">
        <f ca="1">INDIRECT(ADDRESS($C17,E$5,,,Table!$A$1))</f>
        <v>PRLJB-003</v>
      </c>
      <c r="F17">
        <f ca="1">INDIRECT(ADDRESS($C17,F$5,,,Table!$A$1))</f>
        <v>15.994999999999999</v>
      </c>
      <c r="G17" t="str">
        <f ca="1">INDIRECT(ADDRESS($C17,G$5,,,Table!$A$1))</f>
        <v>DTL</v>
      </c>
      <c r="H17" t="str">
        <f ca="1">INDIRECT(ADDRESS($C17,H$5,,,Table!$A$1))</f>
        <v>DTL-010PRL:RFS-PRLJB-003</v>
      </c>
      <c r="I17" s="738" t="str">
        <f>Dev!$CW$46</f>
        <v>a</v>
      </c>
      <c r="J17" t="str">
        <f>IF(OR(I17=Dev!$CU$46, I17=Dev!$CU$47, I17=Dev!$CU$48, I17=Dev!$CU$49, I17=Dev!$CU$50, I17=Dev!$CU$51, I17=Dev!$CU$52, I17=Dev!$CU$53, I17=Dev!$CR$48, I17=Dev!$CR$49),$C$3,                                                                  IF(OR(I17=Dev!$CU$54, I17=Dev!$CU$55, I17=Dev!$CU$56, I17=Dev!$CU$57, I17=Dev!$CU$58, I17=Dev!$CU$59, I17=Dev!$CS$48), $D$3,""))</f>
        <v>PRLEH</v>
      </c>
      <c r="K17" t="str">
        <f ca="1">CONCATENATE(E17,Names!$P$3,I17)</f>
        <v>PRLJB-003_a</v>
      </c>
      <c r="M17" s="42">
        <f ca="1">INDIRECT(ADDRESS($C17,M$5,,,Table!$A$1))</f>
        <v>100</v>
      </c>
      <c r="O17" t="str">
        <f t="shared" si="0"/>
        <v/>
      </c>
      <c r="Q17" t="str">
        <f t="shared" si="1"/>
        <v>00</v>
      </c>
      <c r="R17">
        <f t="shared" si="31"/>
        <v>1</v>
      </c>
      <c r="S17" t="str">
        <f ca="1">IFERROR(VLOOKUP(M17,Racks!$H$4:$M$30,Racks!$I$2),"")</f>
        <v>DTL</v>
      </c>
      <c r="T17" t="str">
        <f ca="1">IFERROR(VLOOKUP(M17,Racks!$H$4:$M$30,Racks!$K$2),"")</f>
        <v>022Row</v>
      </c>
      <c r="U17" t="str">
        <f t="shared" si="30"/>
        <v>001</v>
      </c>
      <c r="V17" t="str">
        <f>CONCATENATE(Names!$C$17,Names!$N$3,U17)</f>
        <v>PRLTCB-001</v>
      </c>
      <c r="W17" t="str">
        <f>Dev!$GL$90</f>
        <v>i</v>
      </c>
      <c r="X17">
        <v>9</v>
      </c>
      <c r="Y17" t="str">
        <f>IF(OR(W17=Dev!$GJ$82, W17=Dev!$GJ$83, W17=Dev!$GJ$84, W17=Dev!$GJ$85, W17=Dev!$GJ$86, W17=Dev!$GJ$87, W17=Dev!$GJ$88, W17=Dev!$GJ$89, W17=Dev!$GG$82, W17=Dev!$GG$83, W17=Dev!$GG$84, W17=Dev!$GG$85, W17=Dev!$GG$86),Names!$C$10,                   IF(OR(W17=Dev!$GJ$90, W17=Dev!$GJ$91, W17=Dev!$GJ$92, W17=Dev!$GJ$93, W17=Dev!$GJ$94, W17=Dev!$GJ$95, W17=Dev!$GJ$96, W17=Dev!$GJ$97, W17=Dev!$GH$82), Names!$C$11,""))</f>
        <v>PRLEH</v>
      </c>
      <c r="Z17" s="983" t="str">
        <f ca="1">IFERROR(VLOOKUP(M17,Racks!$H$4:$M$30,6),"")</f>
        <v>DTL-022Row:CnPw-U-002</v>
      </c>
      <c r="AA17" t="str">
        <f ca="1">IF(R17="","",CONCATENATE(S17,Names!$H$3,T17,Names!$J$3,Names!$K$3,Names!$L$3,V17))</f>
        <v>DTL-022Row:RFS-PRLTCB-001</v>
      </c>
      <c r="AB17" t="str">
        <f>IF(R17="","",CONCATENATE(V17,Names!$P$3,W17))</f>
        <v>PRLTCB-001_i</v>
      </c>
      <c r="AD17" t="str">
        <f t="shared" si="3"/>
        <v>CREATE</v>
      </c>
      <c r="AF17" t="str">
        <f t="shared" si="20"/>
        <v>3C16NS_3G1.5</v>
      </c>
      <c r="AH17" t="str">
        <f t="shared" ca="1" si="21"/>
        <v>DTL-010PRL:RFS-PRLJB-003</v>
      </c>
      <c r="AI17" t="str">
        <f t="shared" si="6"/>
        <v>AT</v>
      </c>
      <c r="AK17" t="str">
        <f t="shared" si="22"/>
        <v>WEIPU ST1210/S3</v>
      </c>
      <c r="AM17" t="str">
        <f t="shared" ca="1" si="23"/>
        <v>PRLJB-003_a</v>
      </c>
      <c r="AN17" t="str">
        <f t="shared" ca="1" si="24"/>
        <v>DTL-022Row:RFS-PRLTCB-001</v>
      </c>
      <c r="AO17" t="str">
        <f t="shared" si="10"/>
        <v>KG</v>
      </c>
      <c r="AP17" s="730" t="s">
        <v>1070</v>
      </c>
      <c r="AQ17" t="str">
        <f t="shared" si="25"/>
        <v>WEIPU ST1210/P3</v>
      </c>
      <c r="AS17" t="str">
        <f t="shared" si="26"/>
        <v>PRLTCB-001_i</v>
      </c>
      <c r="AT17">
        <f t="shared" ca="1" si="27"/>
        <v>2</v>
      </c>
      <c r="AU17">
        <f t="shared" si="14"/>
        <v>5</v>
      </c>
      <c r="AV17" t="str">
        <f t="shared" si="28"/>
        <v>D</v>
      </c>
      <c r="AX17" t="str">
        <f t="shared" si="16"/>
        <v>staffanekstrom</v>
      </c>
      <c r="AY17" t="str">
        <f t="shared" si="17"/>
        <v>INSERTED</v>
      </c>
      <c r="AZ17" t="str">
        <f t="shared" si="18"/>
        <v/>
      </c>
      <c r="BD17" t="str">
        <f t="shared" si="19"/>
        <v>YES</v>
      </c>
      <c r="BF17">
        <f t="shared" ca="1" si="29"/>
        <v>100</v>
      </c>
    </row>
    <row r="18" spans="1:58">
      <c r="A18">
        <v>12</v>
      </c>
      <c r="C18">
        <f>ROW(Table!$A$14)</f>
        <v>14</v>
      </c>
      <c r="D18" s="1" t="str">
        <f ca="1">INDIRECT(ADDRESS($C18,D$5,,,Table!$A$1))</f>
        <v/>
      </c>
      <c r="E18" s="738" t="str">
        <f ca="1">INDIRECT(ADDRESS($C18,E$5,,,Table!$A$1))</f>
        <v>PRLJB-003</v>
      </c>
      <c r="F18">
        <f ca="1">INDIRECT(ADDRESS($C18,F$5,,,Table!$A$1))</f>
        <v>15.994999999999999</v>
      </c>
      <c r="G18" t="str">
        <f ca="1">INDIRECT(ADDRESS($C18,G$5,,,Table!$A$1))</f>
        <v>DTL</v>
      </c>
      <c r="H18" t="str">
        <f ca="1">INDIRECT(ADDRESS($C18,H$5,,,Table!$A$1))</f>
        <v>DTL-010PRL:RFS-PRLJB-003</v>
      </c>
      <c r="I18" s="738" t="str">
        <f>Dev!$CW$47</f>
        <v>b</v>
      </c>
      <c r="J18" t="str">
        <f>IF(OR(I18=Dev!$CU$46, I18=Dev!$CU$47, I18=Dev!$CU$48, I18=Dev!$CU$49, I18=Dev!$CU$50, I18=Dev!$CU$51, I18=Dev!$CU$52, I18=Dev!$CU$53, I18=Dev!$CR$48, I18=Dev!$CR$49),$C$3,                                                                  IF(OR(I18=Dev!$CU$54, I18=Dev!$CU$55, I18=Dev!$CU$56, I18=Dev!$CU$57, I18=Dev!$CU$58, I18=Dev!$CU$59, I18=Dev!$CS$48), $D$3,""))</f>
        <v>PRLEH</v>
      </c>
      <c r="K18" t="str">
        <f ca="1">CONCATENATE(E18,Names!$P$3,I18)</f>
        <v>PRLJB-003_b</v>
      </c>
      <c r="M18" s="42">
        <f ca="1">INDIRECT(ADDRESS($C18,M$5,,,Table!$A$1))</f>
        <v>100</v>
      </c>
      <c r="O18" t="str">
        <f t="shared" si="0"/>
        <v/>
      </c>
      <c r="Q18" t="str">
        <f t="shared" si="1"/>
        <v>00</v>
      </c>
      <c r="R18">
        <f t="shared" si="31"/>
        <v>1</v>
      </c>
      <c r="S18" t="str">
        <f ca="1">IFERROR(VLOOKUP(M18,Racks!$H$4:$M$30,Racks!$I$2),"")</f>
        <v>DTL</v>
      </c>
      <c r="T18" t="str">
        <f ca="1">IFERROR(VLOOKUP(M18,Racks!$H$4:$M$30,Racks!$K$2),"")</f>
        <v>022Row</v>
      </c>
      <c r="U18" t="str">
        <f t="shared" si="30"/>
        <v>001</v>
      </c>
      <c r="V18" t="str">
        <f>CONCATENATE(Names!$C$17,Names!$N$3,U18)</f>
        <v>PRLTCB-001</v>
      </c>
      <c r="W18" t="str">
        <f>Dev!$GL$91</f>
        <v>j</v>
      </c>
      <c r="X18">
        <v>10</v>
      </c>
      <c r="Y18" t="str">
        <f>IF(OR(W18=Dev!$GJ$82, W18=Dev!$GJ$83, W18=Dev!$GJ$84, W18=Dev!$GJ$85, W18=Dev!$GJ$86, W18=Dev!$GJ$87, W18=Dev!$GJ$88, W18=Dev!$GJ$89, W18=Dev!$GG$82, W18=Dev!$GG$83, W18=Dev!$GG$84, W18=Dev!$GG$85, W18=Dev!$GG$86),Names!$C$10,                   IF(OR(W18=Dev!$GJ$90, W18=Dev!$GJ$91, W18=Dev!$GJ$92, W18=Dev!$GJ$93, W18=Dev!$GJ$94, W18=Dev!$GJ$95, W18=Dev!$GJ$96, W18=Dev!$GJ$97, W18=Dev!$GH$82), Names!$C$11,""))</f>
        <v>PRLEH</v>
      </c>
      <c r="Z18" s="983" t="str">
        <f ca="1">IFERROR(VLOOKUP(M18,Racks!$H$4:$M$30,6),"")</f>
        <v>DTL-022Row:CnPw-U-002</v>
      </c>
      <c r="AA18" t="str">
        <f ca="1">IF(R18="","",CONCATENATE(S18,Names!$H$3,T18,Names!$J$3,Names!$K$3,Names!$L$3,V18))</f>
        <v>DTL-022Row:RFS-PRLTCB-001</v>
      </c>
      <c r="AB18" t="str">
        <f>IF(R18="","",CONCATENATE(V18,Names!$P$3,W18))</f>
        <v>PRLTCB-001_j</v>
      </c>
      <c r="AD18" t="str">
        <f t="shared" si="3"/>
        <v>CREATE</v>
      </c>
      <c r="AF18" t="str">
        <f t="shared" si="20"/>
        <v>3C16NS_3G1.5</v>
      </c>
      <c r="AH18" t="str">
        <f t="shared" ca="1" si="21"/>
        <v>DTL-010PRL:RFS-PRLJB-003</v>
      </c>
      <c r="AI18" t="str">
        <f t="shared" si="6"/>
        <v>AT</v>
      </c>
      <c r="AK18" t="str">
        <f t="shared" si="22"/>
        <v>WEIPU ST1210/S3</v>
      </c>
      <c r="AM18" t="str">
        <f t="shared" ca="1" si="23"/>
        <v>PRLJB-003_b</v>
      </c>
      <c r="AN18" t="str">
        <f t="shared" ca="1" si="24"/>
        <v>DTL-022Row:RFS-PRLTCB-001</v>
      </c>
      <c r="AO18" t="str">
        <f t="shared" si="10"/>
        <v>KG</v>
      </c>
      <c r="AP18" s="730" t="s">
        <v>1070</v>
      </c>
      <c r="AQ18" t="str">
        <f t="shared" si="25"/>
        <v>WEIPU ST1210/P3</v>
      </c>
      <c r="AS18" t="str">
        <f t="shared" si="26"/>
        <v>PRLTCB-001_j</v>
      </c>
      <c r="AT18">
        <f t="shared" ca="1" si="27"/>
        <v>2</v>
      </c>
      <c r="AU18">
        <f t="shared" si="14"/>
        <v>5</v>
      </c>
      <c r="AV18" t="str">
        <f t="shared" si="28"/>
        <v>D</v>
      </c>
      <c r="AX18" t="str">
        <f t="shared" si="16"/>
        <v>staffanekstrom</v>
      </c>
      <c r="AY18" t="str">
        <f t="shared" si="17"/>
        <v>INSERTED</v>
      </c>
      <c r="AZ18" t="str">
        <f t="shared" si="18"/>
        <v/>
      </c>
      <c r="BD18" t="str">
        <f t="shared" si="19"/>
        <v>YES</v>
      </c>
      <c r="BF18">
        <f t="shared" ca="1" si="29"/>
        <v>100</v>
      </c>
    </row>
    <row r="19" spans="1:58">
      <c r="A19">
        <v>13</v>
      </c>
      <c r="C19">
        <f>ROW(Table!$A$14)</f>
        <v>14</v>
      </c>
      <c r="D19" s="1" t="str">
        <f ca="1">INDIRECT(ADDRESS($C19,D$5,,,Table!$A$1))</f>
        <v/>
      </c>
      <c r="E19" s="738" t="str">
        <f ca="1">INDIRECT(ADDRESS($C19,E$5,,,Table!$A$1))</f>
        <v>PRLJB-003</v>
      </c>
      <c r="F19">
        <f ca="1">INDIRECT(ADDRESS($C19,F$5,,,Table!$A$1))</f>
        <v>15.994999999999999</v>
      </c>
      <c r="G19" t="str">
        <f ca="1">INDIRECT(ADDRESS($C19,G$5,,,Table!$A$1))</f>
        <v>DTL</v>
      </c>
      <c r="H19" t="str">
        <f ca="1">INDIRECT(ADDRESS($C19,H$5,,,Table!$A$1))</f>
        <v>DTL-010PRL:RFS-PRLJB-003</v>
      </c>
      <c r="I19" s="738" t="str">
        <f>Dev!$CW$48</f>
        <v>g</v>
      </c>
      <c r="J19" t="str">
        <f>IF(OR(I19=Dev!$CU$46, I19=Dev!$CU$47, I19=Dev!$CU$48, I19=Dev!$CU$49, I19=Dev!$CU$50, I19=Dev!$CU$51, I19=Dev!$CU$52, I19=Dev!$CU$53, I19=Dev!$CR$48, I19=Dev!$CR$49),$C$3,                                                                  IF(OR(I19=Dev!$CU$54, I19=Dev!$CU$55, I19=Dev!$CU$56, I19=Dev!$CU$57, I19=Dev!$CU$58, I19=Dev!$CU$59, I19=Dev!$CS$48), $D$3,""))</f>
        <v>PRLTE</v>
      </c>
      <c r="K19" t="str">
        <f ca="1">CONCATENATE(E19,Names!$P$3,I19)</f>
        <v>PRLJB-003_g</v>
      </c>
      <c r="M19" s="42">
        <f ca="1">INDIRECT(ADDRESS($C19,M$5,,,Table!$A$1))</f>
        <v>100</v>
      </c>
      <c r="O19" t="str">
        <f t="shared" si="0"/>
        <v/>
      </c>
      <c r="Q19" t="str">
        <f t="shared" si="1"/>
        <v>00</v>
      </c>
      <c r="R19">
        <f t="shared" si="31"/>
        <v>1</v>
      </c>
      <c r="S19" t="str">
        <f ca="1">IFERROR(VLOOKUP(M19,Racks!$H$4:$M$30,Racks!$I$2),"")</f>
        <v>DTL</v>
      </c>
      <c r="T19" t="str">
        <f ca="1">IFERROR(VLOOKUP(M19,Racks!$H$4:$M$30,Racks!$K$2),"")</f>
        <v>022Row</v>
      </c>
      <c r="U19" t="str">
        <f t="shared" si="30"/>
        <v>001</v>
      </c>
      <c r="V19" t="str">
        <f>CONCATENATE(Names!$C$17,Names!$N$3,U19)</f>
        <v>PRLTCB-001</v>
      </c>
      <c r="W19" t="str">
        <f>Dev!$GL$92</f>
        <v>k</v>
      </c>
      <c r="X19">
        <v>11</v>
      </c>
      <c r="Y19" t="str">
        <f>IF(OR(W19=Dev!$GJ$82, W19=Dev!$GJ$83, W19=Dev!$GJ$84, W19=Dev!$GJ$85, W19=Dev!$GJ$86, W19=Dev!$GJ$87, W19=Dev!$GJ$88, W19=Dev!$GJ$89, W19=Dev!$GG$82, W19=Dev!$GG$83, W19=Dev!$GG$84, W19=Dev!$GG$85, W19=Dev!$GG$86),Names!$C$10,                   IF(OR(W19=Dev!$GJ$90, W19=Dev!$GJ$91, W19=Dev!$GJ$92, W19=Dev!$GJ$93, W19=Dev!$GJ$94, W19=Dev!$GJ$95, W19=Dev!$GJ$96, W19=Dev!$GJ$97, W19=Dev!$GH$82), Names!$C$11,""))</f>
        <v>PRLTE</v>
      </c>
      <c r="Z19" s="983" t="str">
        <f ca="1">IFERROR(VLOOKUP(M19,Racks!$H$4:$M$30,6),"")</f>
        <v>DTL-022Row:CnPw-U-002</v>
      </c>
      <c r="AA19" t="str">
        <f ca="1">IF(R19="","",CONCATENATE(S19,Names!$H$3,T19,Names!$J$3,Names!$K$3,Names!$L$3,V19))</f>
        <v>DTL-022Row:RFS-PRLTCB-001</v>
      </c>
      <c r="AB19" t="str">
        <f>IF(R19="","",CONCATENATE(V19,Names!$P$3,W19))</f>
        <v>PRLTCB-001_k</v>
      </c>
      <c r="AD19" t="str">
        <f t="shared" si="3"/>
        <v>CREATE</v>
      </c>
      <c r="AF19" t="str">
        <f t="shared" si="20"/>
        <v>4PR24OSTCHF</v>
      </c>
      <c r="AH19" t="str">
        <f t="shared" ca="1" si="21"/>
        <v>DTL-010PRL:RFS-PRLJB-003</v>
      </c>
      <c r="AI19" t="str">
        <f t="shared" si="6"/>
        <v>AT</v>
      </c>
      <c r="AK19" t="str">
        <f t="shared" si="22"/>
        <v>WEIPU ST1210/S9</v>
      </c>
      <c r="AM19" t="str">
        <f t="shared" ca="1" si="23"/>
        <v>PRLJB-003_g</v>
      </c>
      <c r="AN19" t="str">
        <f t="shared" ca="1" si="24"/>
        <v>DTL-022Row:RFS-PRLTCB-001</v>
      </c>
      <c r="AO19" t="str">
        <f t="shared" si="10"/>
        <v>KG</v>
      </c>
      <c r="AP19" s="730" t="s">
        <v>1070</v>
      </c>
      <c r="AQ19" t="str">
        <f t="shared" si="25"/>
        <v>WEIPU ST1210/P9</v>
      </c>
      <c r="AS19" t="str">
        <f t="shared" si="26"/>
        <v>PRLTCB-001_k</v>
      </c>
      <c r="AT19">
        <f t="shared" ca="1" si="27"/>
        <v>2</v>
      </c>
      <c r="AU19">
        <f t="shared" si="14"/>
        <v>5</v>
      </c>
      <c r="AV19" t="str">
        <f t="shared" si="28"/>
        <v>A</v>
      </c>
      <c r="AX19" t="str">
        <f t="shared" si="16"/>
        <v>staffanekstrom</v>
      </c>
      <c r="AY19" t="str">
        <f t="shared" si="17"/>
        <v>INSERTED</v>
      </c>
      <c r="AZ19" t="str">
        <f t="shared" si="18"/>
        <v/>
      </c>
      <c r="BD19" t="str">
        <f t="shared" si="19"/>
        <v>YES</v>
      </c>
      <c r="BF19">
        <f t="shared" ca="1" si="29"/>
        <v>100</v>
      </c>
    </row>
    <row r="20" spans="1:58" s="196" customFormat="1">
      <c r="A20" s="196">
        <v>14</v>
      </c>
      <c r="C20" s="196">
        <f>ROW(Table!$A$14)</f>
        <v>14</v>
      </c>
      <c r="D20" s="1021" t="str">
        <f ca="1">INDIRECT(ADDRESS($C20,D$5,,,Table!$A$1))</f>
        <v/>
      </c>
      <c r="E20" s="764" t="str">
        <f ca="1">INDIRECT(ADDRESS($C20,E$5,,,Table!$A$1))</f>
        <v>PRLJB-003</v>
      </c>
      <c r="F20" s="196">
        <f ca="1">INDIRECT(ADDRESS($C20,F$5,,,Table!$A$1))</f>
        <v>15.994999999999999</v>
      </c>
      <c r="G20" s="196" t="str">
        <f ca="1">INDIRECT(ADDRESS($C20,G$5,,,Table!$A$1))</f>
        <v>DTL</v>
      </c>
      <c r="H20" s="196" t="str">
        <f ca="1">INDIRECT(ADDRESS($C20,H$5,,,Table!$A$1))</f>
        <v>DTL-010PRL:RFS-PRLJB-003</v>
      </c>
      <c r="I20" s="764" t="str">
        <f>Dev!$CW$49</f>
        <v>h</v>
      </c>
      <c r="J20" s="196" t="str">
        <f>IF(OR(I20=Dev!$CU$46, I20=Dev!$CU$47, I20=Dev!$CU$48, I20=Dev!$CU$49, I20=Dev!$CU$50, I20=Dev!$CU$51, I20=Dev!$CU$52, I20=Dev!$CU$53, I20=Dev!$CR$48, I20=Dev!$CR$49),$C$3,                                                                  IF(OR(I20=Dev!$CU$54, I20=Dev!$CU$55, I20=Dev!$CU$56, I20=Dev!$CU$57, I20=Dev!$CU$58, I20=Dev!$CU$59, I20=Dev!$CS$48), $D$3,""))</f>
        <v>PRLTE</v>
      </c>
      <c r="K20" s="196" t="str">
        <f ca="1">CONCATENATE(E20,Names!$P$3,I20)</f>
        <v>PRLJB-003_h</v>
      </c>
      <c r="M20" s="762">
        <f ca="1">INDIRECT(ADDRESS($C20,M$5,,,Table!$A$1))</f>
        <v>100</v>
      </c>
      <c r="O20" s="196" t="str">
        <f t="shared" si="0"/>
        <v/>
      </c>
      <c r="Q20" s="196" t="str">
        <f t="shared" si="1"/>
        <v>00</v>
      </c>
      <c r="R20" s="196">
        <f t="shared" si="31"/>
        <v>1</v>
      </c>
      <c r="S20" s="196" t="str">
        <f ca="1">IFERROR(VLOOKUP(M20,Racks!$H$4:$M$30,Racks!$I$2),"")</f>
        <v>DTL</v>
      </c>
      <c r="T20" s="196" t="str">
        <f ca="1">IFERROR(VLOOKUP(M20,Racks!$H$4:$M$30,Racks!$K$2),"")</f>
        <v>022Row</v>
      </c>
      <c r="U20" s="196" t="str">
        <f t="shared" si="30"/>
        <v>001</v>
      </c>
      <c r="V20" s="196" t="str">
        <f>CONCATENATE(Names!$C$17,Names!$N$3,U20)</f>
        <v>PRLTCB-001</v>
      </c>
      <c r="W20" s="196" t="str">
        <f>Dev!$GL$93</f>
        <v>l</v>
      </c>
      <c r="X20" s="196">
        <v>12</v>
      </c>
      <c r="Y20" s="196" t="str">
        <f>IF(OR(W20=Dev!$GJ$82, W20=Dev!$GJ$83, W20=Dev!$GJ$84, W20=Dev!$GJ$85, W20=Dev!$GJ$86, W20=Dev!$GJ$87, W20=Dev!$GJ$88, W20=Dev!$GJ$89, W20=Dev!$GG$82, W20=Dev!$GG$83, W20=Dev!$GG$84, W20=Dev!$GG$85, W20=Dev!$GG$86),Names!$C$10,                   IF(OR(W20=Dev!$GJ$90, W20=Dev!$GJ$91, W20=Dev!$GJ$92, W20=Dev!$GJ$93, W20=Dev!$GJ$94, W20=Dev!$GJ$95, W20=Dev!$GJ$96, W20=Dev!$GJ$97, W20=Dev!$GH$82), Names!$C$11,""))</f>
        <v>PRLTE</v>
      </c>
      <c r="Z20" s="984" t="str">
        <f ca="1">IFERROR(VLOOKUP(M20,Racks!$H$4:$M$30,6),"")</f>
        <v>DTL-022Row:CnPw-U-002</v>
      </c>
      <c r="AA20" s="196" t="str">
        <f ca="1">IF(R20="","",CONCATENATE(S20,Names!$H$3,T20,Names!$J$3,Names!$K$3,Names!$L$3,V20))</f>
        <v>DTL-022Row:RFS-PRLTCB-001</v>
      </c>
      <c r="AB20" s="196" t="str">
        <f>IF(R20="","",CONCATENATE(V20,Names!$P$3,W20))</f>
        <v>PRLTCB-001_l</v>
      </c>
      <c r="AC20" s="996"/>
      <c r="AD20" s="196" t="str">
        <f t="shared" si="3"/>
        <v>CREATE</v>
      </c>
      <c r="AF20" s="196" t="str">
        <f t="shared" si="20"/>
        <v>4PR24OSTCHF</v>
      </c>
      <c r="AH20" s="196" t="str">
        <f t="shared" ca="1" si="21"/>
        <v>DTL-010PRL:RFS-PRLJB-003</v>
      </c>
      <c r="AI20" s="196" t="str">
        <f t="shared" si="6"/>
        <v>AT</v>
      </c>
      <c r="AK20" s="196" t="str">
        <f t="shared" si="22"/>
        <v>WEIPU ST1210/S9</v>
      </c>
      <c r="AM20" s="196" t="str">
        <f t="shared" ca="1" si="23"/>
        <v>PRLJB-003_h</v>
      </c>
      <c r="AN20" s="196" t="str">
        <f t="shared" ca="1" si="24"/>
        <v>DTL-022Row:RFS-PRLTCB-001</v>
      </c>
      <c r="AO20" s="196" t="str">
        <f t="shared" si="10"/>
        <v>KG</v>
      </c>
      <c r="AP20" s="759" t="s">
        <v>1070</v>
      </c>
      <c r="AQ20" s="196" t="str">
        <f t="shared" si="25"/>
        <v>WEIPU ST1210/P9</v>
      </c>
      <c r="AS20" s="196" t="str">
        <f t="shared" si="26"/>
        <v>PRLTCB-001_l</v>
      </c>
      <c r="AT20" s="196">
        <f t="shared" ca="1" si="27"/>
        <v>2</v>
      </c>
      <c r="AU20" s="196">
        <f t="shared" si="14"/>
        <v>5</v>
      </c>
      <c r="AV20" s="196" t="str">
        <f t="shared" si="28"/>
        <v>A</v>
      </c>
      <c r="AX20" s="196" t="str">
        <f t="shared" si="16"/>
        <v>staffanekstrom</v>
      </c>
      <c r="AY20" s="196" t="str">
        <f t="shared" si="17"/>
        <v>INSERTED</v>
      </c>
      <c r="AZ20" s="196" t="str">
        <f t="shared" si="18"/>
        <v/>
      </c>
      <c r="BD20" s="196" t="str">
        <f t="shared" si="19"/>
        <v>YES</v>
      </c>
      <c r="BE20" s="996"/>
      <c r="BF20" s="196">
        <f t="shared" ca="1" si="29"/>
        <v>100</v>
      </c>
    </row>
    <row r="21" spans="1:58">
      <c r="A21">
        <v>15</v>
      </c>
      <c r="C21">
        <f>ROW(Table!$A$17)</f>
        <v>17</v>
      </c>
      <c r="D21" s="1" t="str">
        <f ca="1">INDIRECT(ADDRESS($C21,D$5,,,Table!$A$1))</f>
        <v/>
      </c>
      <c r="E21" t="str">
        <f ca="1">INDIRECT(ADDRESS($C21,E$5,,,Table!$A$1))</f>
        <v>PRLJB-004</v>
      </c>
      <c r="F21">
        <f ca="1">INDIRECT(ADDRESS($C21,F$5,,,Table!$A$1))</f>
        <v>23.244999999999997</v>
      </c>
      <c r="G21" t="str">
        <f ca="1">INDIRECT(ADDRESS($C21,G$5,,,Table!$A$1))</f>
        <v>DTL</v>
      </c>
      <c r="H21" t="str">
        <f ca="1">INDIRECT(ADDRESS($C21,H$5,,,Table!$A$1))</f>
        <v>DTL-020PRL:RFS-PRLJB-004</v>
      </c>
      <c r="I21" t="str">
        <f>Dev!$CW$46</f>
        <v>a</v>
      </c>
      <c r="J21" t="str">
        <f>IF(OR(I21=Dev!$CU$46, I21=Dev!$CU$47, I21=Dev!$CU$48, I21=Dev!$CU$49, I21=Dev!$CU$50, I21=Dev!$CU$51, I21=Dev!$CU$52, I21=Dev!$CU$53, I21=Dev!$CR$48, I21=Dev!$CR$49),$C$3,                                                                  IF(OR(I21=Dev!$CU$54, I21=Dev!$CU$55, I21=Dev!$CU$56, I21=Dev!$CU$57, I21=Dev!$CU$58, I21=Dev!$CU$59, I21=Dev!$CS$48), $D$3,""))</f>
        <v>PRLEH</v>
      </c>
      <c r="K21" t="str">
        <f ca="1">CONCATENATE(E21,Names!$P$3,I21)</f>
        <v>PRLJB-004_a</v>
      </c>
      <c r="M21" s="42">
        <f ca="1">INDIRECT(ADDRESS($C21,M$5,,,Table!$A$1))</f>
        <v>100</v>
      </c>
      <c r="O21" t="str">
        <f t="shared" si="0"/>
        <v/>
      </c>
      <c r="Q21" t="str">
        <f t="shared" si="1"/>
        <v>00</v>
      </c>
      <c r="R21">
        <f t="shared" si="31"/>
        <v>1</v>
      </c>
      <c r="S21" t="str">
        <f ca="1">IFERROR(VLOOKUP(M21,Racks!$H$4:$M$30,Racks!$I$2),"")</f>
        <v>DTL</v>
      </c>
      <c r="T21" t="str">
        <f ca="1">IFERROR(VLOOKUP(M21,Racks!$H$4:$M$30,Racks!$K$2),"")</f>
        <v>022Row</v>
      </c>
      <c r="U21" t="str">
        <f t="shared" si="30"/>
        <v>001</v>
      </c>
      <c r="V21" t="str">
        <f>CONCATENATE(Names!$C$17,Names!$N$3,U21)</f>
        <v>PRLTCB-001</v>
      </c>
      <c r="W21" t="str">
        <f>Dev!$GL$94</f>
        <v>m</v>
      </c>
      <c r="X21">
        <v>13</v>
      </c>
      <c r="Y21" t="str">
        <f>IF(OR(W21=Dev!$GJ$82, W21=Dev!$GJ$83, W21=Dev!$GJ$84, W21=Dev!$GJ$85, W21=Dev!$GJ$86, W21=Dev!$GJ$87, W21=Dev!$GJ$88, W21=Dev!$GJ$89, W21=Dev!$GG$82, W21=Dev!$GG$83, W21=Dev!$GG$84, W21=Dev!$GG$85, W21=Dev!$GG$86),Names!$C$10,                   IF(OR(W21=Dev!$GJ$90, W21=Dev!$GJ$91, W21=Dev!$GJ$92, W21=Dev!$GJ$93, W21=Dev!$GJ$94, W21=Dev!$GJ$95, W21=Dev!$GJ$96, W21=Dev!$GJ$97, W21=Dev!$GH$82), Names!$C$11,""))</f>
        <v>PRLEH</v>
      </c>
      <c r="Z21" s="983" t="str">
        <f ca="1">IFERROR(VLOOKUP(M21,Racks!$H$4:$M$30,6),"")</f>
        <v>DTL-022Row:CnPw-U-002</v>
      </c>
      <c r="AA21" t="str">
        <f ca="1">IF(R21="","",CONCATENATE(S21,Names!$H$3,T21,Names!$J$3,Names!$K$3,Names!$L$3,V21))</f>
        <v>DTL-022Row:RFS-PRLTCB-001</v>
      </c>
      <c r="AB21" t="str">
        <f>IF(R21="","",CONCATENATE(V21,Names!$P$3,W21))</f>
        <v>PRLTCB-001_m</v>
      </c>
      <c r="AD21" t="str">
        <f t="shared" si="3"/>
        <v>CREATE</v>
      </c>
      <c r="AF21" t="str">
        <f t="shared" si="20"/>
        <v>3C16NS_3G1.5</v>
      </c>
      <c r="AH21" t="str">
        <f t="shared" ca="1" si="21"/>
        <v>DTL-020PRL:RFS-PRLJB-004</v>
      </c>
      <c r="AI21" t="str">
        <f t="shared" si="6"/>
        <v>AT</v>
      </c>
      <c r="AK21" t="str">
        <f t="shared" si="22"/>
        <v>WEIPU ST1210/S3</v>
      </c>
      <c r="AM21" t="str">
        <f t="shared" ca="1" si="23"/>
        <v>PRLJB-004_a</v>
      </c>
      <c r="AN21" t="str">
        <f t="shared" ca="1" si="24"/>
        <v>DTL-022Row:RFS-PRLTCB-001</v>
      </c>
      <c r="AO21" t="str">
        <f t="shared" si="10"/>
        <v>KG</v>
      </c>
      <c r="AP21" s="730" t="s">
        <v>1070</v>
      </c>
      <c r="AQ21" t="str">
        <f t="shared" si="25"/>
        <v>WEIPU ST1210/P3</v>
      </c>
      <c r="AS21" t="str">
        <f t="shared" si="26"/>
        <v>PRLTCB-001_m</v>
      </c>
      <c r="AT21">
        <f t="shared" ca="1" si="27"/>
        <v>2</v>
      </c>
      <c r="AU21">
        <f t="shared" si="14"/>
        <v>5</v>
      </c>
      <c r="AV21" t="str">
        <f t="shared" si="28"/>
        <v>D</v>
      </c>
      <c r="AX21" t="str">
        <f t="shared" si="16"/>
        <v>staffanekstrom</v>
      </c>
      <c r="AY21" t="str">
        <f t="shared" si="17"/>
        <v>INSERTED</v>
      </c>
      <c r="AZ21" t="str">
        <f t="shared" si="18"/>
        <v/>
      </c>
      <c r="BD21" t="str">
        <f t="shared" si="19"/>
        <v>YES</v>
      </c>
      <c r="BF21">
        <f t="shared" ca="1" si="29"/>
        <v>100</v>
      </c>
    </row>
    <row r="22" spans="1:58">
      <c r="A22">
        <v>16</v>
      </c>
      <c r="C22">
        <f>ROW(Table!$A$17)</f>
        <v>17</v>
      </c>
      <c r="D22" s="1" t="str">
        <f ca="1">INDIRECT(ADDRESS($C22,D$5,,,Table!$A$1))</f>
        <v/>
      </c>
      <c r="E22" t="str">
        <f ca="1">INDIRECT(ADDRESS($C22,E$5,,,Table!$A$1))</f>
        <v>PRLJB-004</v>
      </c>
      <c r="F22">
        <f ca="1">INDIRECT(ADDRESS($C22,F$5,,,Table!$A$1))</f>
        <v>23.244999999999997</v>
      </c>
      <c r="G22" t="str">
        <f ca="1">INDIRECT(ADDRESS($C22,G$5,,,Table!$A$1))</f>
        <v>DTL</v>
      </c>
      <c r="H22" t="str">
        <f ca="1">INDIRECT(ADDRESS($C22,H$5,,,Table!$A$1))</f>
        <v>DTL-020PRL:RFS-PRLJB-004</v>
      </c>
      <c r="I22" t="str">
        <f>Dev!$CW$47</f>
        <v>b</v>
      </c>
      <c r="J22" t="str">
        <f>IF(OR(I22=Dev!$CU$46, I22=Dev!$CU$47, I22=Dev!$CU$48, I22=Dev!$CU$49, I22=Dev!$CU$50, I22=Dev!$CU$51, I22=Dev!$CU$52, I22=Dev!$CU$53, I22=Dev!$CR$48, I22=Dev!$CR$49),$C$3,                                                                  IF(OR(I22=Dev!$CU$54, I22=Dev!$CU$55, I22=Dev!$CU$56, I22=Dev!$CU$57, I22=Dev!$CU$58, I22=Dev!$CU$59, I22=Dev!$CS$48), $D$3,""))</f>
        <v>PRLEH</v>
      </c>
      <c r="K22" t="str">
        <f ca="1">CONCATENATE(E22,Names!$P$3,I22)</f>
        <v>PRLJB-004_b</v>
      </c>
      <c r="M22" s="42">
        <f ca="1">INDIRECT(ADDRESS($C22,M$5,,,Table!$A$1))</f>
        <v>100</v>
      </c>
      <c r="O22" t="str">
        <f t="shared" si="0"/>
        <v/>
      </c>
      <c r="Q22" t="str">
        <f t="shared" si="1"/>
        <v>00</v>
      </c>
      <c r="R22">
        <f t="shared" si="31"/>
        <v>1</v>
      </c>
      <c r="S22" t="str">
        <f ca="1">IFERROR(VLOOKUP(M22,Racks!$H$4:$M$30,Racks!$I$2),"")</f>
        <v>DTL</v>
      </c>
      <c r="T22" t="str">
        <f ca="1">IFERROR(VLOOKUP(M22,Racks!$H$4:$M$30,Racks!$K$2),"")</f>
        <v>022Row</v>
      </c>
      <c r="U22" t="str">
        <f t="shared" si="30"/>
        <v>001</v>
      </c>
      <c r="V22" t="str">
        <f>CONCATENATE(Names!$C$17,Names!$N$3,U22)</f>
        <v>PRLTCB-001</v>
      </c>
      <c r="W22" t="str">
        <f>Dev!$GL$95</f>
        <v>n</v>
      </c>
      <c r="X22">
        <v>14</v>
      </c>
      <c r="Y22" t="str">
        <f>IF(OR(W22=Dev!$GJ$82, W22=Dev!$GJ$83, W22=Dev!$GJ$84, W22=Dev!$GJ$85, W22=Dev!$GJ$86, W22=Dev!$GJ$87, W22=Dev!$GJ$88, W22=Dev!$GJ$89, W22=Dev!$GG$82, W22=Dev!$GG$83, W22=Dev!$GG$84, W22=Dev!$GG$85, W22=Dev!$GG$86),Names!$C$10,                   IF(OR(W22=Dev!$GJ$90, W22=Dev!$GJ$91, W22=Dev!$GJ$92, W22=Dev!$GJ$93, W22=Dev!$GJ$94, W22=Dev!$GJ$95, W22=Dev!$GJ$96, W22=Dev!$GJ$97, W22=Dev!$GH$82), Names!$C$11,""))</f>
        <v>PRLEH</v>
      </c>
      <c r="Z22" s="983" t="str">
        <f ca="1">IFERROR(VLOOKUP(M22,Racks!$H$4:$M$30,6),"")</f>
        <v>DTL-022Row:CnPw-U-002</v>
      </c>
      <c r="AA22" t="str">
        <f ca="1">IF(R22="","",CONCATENATE(S22,Names!$H$3,T22,Names!$J$3,Names!$K$3,Names!$L$3,V22))</f>
        <v>DTL-022Row:RFS-PRLTCB-001</v>
      </c>
      <c r="AB22" t="str">
        <f>IF(R22="","",CONCATENATE(V22,Names!$P$3,W22))</f>
        <v>PRLTCB-001_n</v>
      </c>
      <c r="AD22" t="str">
        <f t="shared" si="3"/>
        <v>CREATE</v>
      </c>
      <c r="AF22" t="str">
        <f t="shared" si="20"/>
        <v>3C16NS_3G1.5</v>
      </c>
      <c r="AH22" t="str">
        <f t="shared" ca="1" si="21"/>
        <v>DTL-020PRL:RFS-PRLJB-004</v>
      </c>
      <c r="AI22" t="str">
        <f t="shared" si="6"/>
        <v>AT</v>
      </c>
      <c r="AK22" t="str">
        <f t="shared" si="22"/>
        <v>WEIPU ST1210/S3</v>
      </c>
      <c r="AM22" t="str">
        <f t="shared" ca="1" si="23"/>
        <v>PRLJB-004_b</v>
      </c>
      <c r="AN22" t="str">
        <f t="shared" ca="1" si="24"/>
        <v>DTL-022Row:RFS-PRLTCB-001</v>
      </c>
      <c r="AO22" t="str">
        <f t="shared" si="10"/>
        <v>KG</v>
      </c>
      <c r="AP22" s="730" t="s">
        <v>1070</v>
      </c>
      <c r="AQ22" t="str">
        <f t="shared" si="25"/>
        <v>WEIPU ST1210/P3</v>
      </c>
      <c r="AS22" t="str">
        <f t="shared" si="26"/>
        <v>PRLTCB-001_n</v>
      </c>
      <c r="AT22">
        <f t="shared" ca="1" si="27"/>
        <v>2</v>
      </c>
      <c r="AU22">
        <f t="shared" si="14"/>
        <v>5</v>
      </c>
      <c r="AV22" t="str">
        <f t="shared" si="28"/>
        <v>D</v>
      </c>
      <c r="AX22" t="str">
        <f t="shared" si="16"/>
        <v>staffanekstrom</v>
      </c>
      <c r="AY22" t="str">
        <f t="shared" si="17"/>
        <v>INSERTED</v>
      </c>
      <c r="AZ22" t="str">
        <f t="shared" si="18"/>
        <v/>
      </c>
      <c r="BD22" t="str">
        <f t="shared" si="19"/>
        <v>YES</v>
      </c>
      <c r="BF22">
        <f t="shared" ca="1" si="29"/>
        <v>100</v>
      </c>
    </row>
    <row r="23" spans="1:58">
      <c r="A23">
        <v>17</v>
      </c>
      <c r="C23">
        <f>ROW(Table!$A$17)</f>
        <v>17</v>
      </c>
      <c r="D23" s="1" t="str">
        <f ca="1">INDIRECT(ADDRESS($C23,D$5,,,Table!$A$1))</f>
        <v/>
      </c>
      <c r="E23" t="str">
        <f ca="1">INDIRECT(ADDRESS($C23,E$5,,,Table!$A$1))</f>
        <v>PRLJB-004</v>
      </c>
      <c r="F23">
        <f ca="1">INDIRECT(ADDRESS($C23,F$5,,,Table!$A$1))</f>
        <v>23.244999999999997</v>
      </c>
      <c r="G23" t="str">
        <f ca="1">INDIRECT(ADDRESS($C23,G$5,,,Table!$A$1))</f>
        <v>DTL</v>
      </c>
      <c r="H23" t="str">
        <f ca="1">INDIRECT(ADDRESS($C23,H$5,,,Table!$A$1))</f>
        <v>DTL-020PRL:RFS-PRLJB-004</v>
      </c>
      <c r="I23" t="str">
        <f>Dev!$CW$48</f>
        <v>g</v>
      </c>
      <c r="J23" t="str">
        <f>IF(OR(I23=Dev!$CU$46, I23=Dev!$CU$47, I23=Dev!$CU$48, I23=Dev!$CU$49, I23=Dev!$CU$50, I23=Dev!$CU$51, I23=Dev!$CU$52, I23=Dev!$CU$53, I23=Dev!$CR$48, I23=Dev!$CR$49),$C$3,                                                                  IF(OR(I23=Dev!$CU$54, I23=Dev!$CU$55, I23=Dev!$CU$56, I23=Dev!$CU$57, I23=Dev!$CU$58, I23=Dev!$CU$59, I23=Dev!$CS$48), $D$3,""))</f>
        <v>PRLTE</v>
      </c>
      <c r="K23" t="str">
        <f ca="1">CONCATENATE(E23,Names!$P$3,I23)</f>
        <v>PRLJB-004_g</v>
      </c>
      <c r="M23" s="42">
        <f ca="1">INDIRECT(ADDRESS($C23,M$5,,,Table!$A$1))</f>
        <v>100</v>
      </c>
      <c r="O23" t="str">
        <f t="shared" si="0"/>
        <v/>
      </c>
      <c r="Q23" t="str">
        <f t="shared" si="1"/>
        <v>00</v>
      </c>
      <c r="R23">
        <f t="shared" si="31"/>
        <v>1</v>
      </c>
      <c r="S23" t="str">
        <f ca="1">IFERROR(VLOOKUP(M23,Racks!$H$4:$M$30,Racks!$I$2),"")</f>
        <v>DTL</v>
      </c>
      <c r="T23" t="str">
        <f ca="1">IFERROR(VLOOKUP(M23,Racks!$H$4:$M$30,Racks!$K$2),"")</f>
        <v>022Row</v>
      </c>
      <c r="U23" t="str">
        <f t="shared" si="30"/>
        <v>001</v>
      </c>
      <c r="V23" t="str">
        <f>CONCATENATE(Names!$C$17,Names!$N$3,U23)</f>
        <v>PRLTCB-001</v>
      </c>
      <c r="W23" t="str">
        <f>Dev!$GL$96</f>
        <v>o</v>
      </c>
      <c r="X23">
        <v>15</v>
      </c>
      <c r="Y23" t="str">
        <f>IF(OR(W23=Dev!$GJ$82, W23=Dev!$GJ$83, W23=Dev!$GJ$84, W23=Dev!$GJ$85, W23=Dev!$GJ$86, W23=Dev!$GJ$87, W23=Dev!$GJ$88, W23=Dev!$GJ$89, W23=Dev!$GG$82, W23=Dev!$GG$83, W23=Dev!$GG$84, W23=Dev!$GG$85, W23=Dev!$GG$86),Names!$C$10,                   IF(OR(W23=Dev!$GJ$90, W23=Dev!$GJ$91, W23=Dev!$GJ$92, W23=Dev!$GJ$93, W23=Dev!$GJ$94, W23=Dev!$GJ$95, W23=Dev!$GJ$96, W23=Dev!$GJ$97, W23=Dev!$GH$82), Names!$C$11,""))</f>
        <v>PRLTE</v>
      </c>
      <c r="Z23" s="983" t="str">
        <f ca="1">IFERROR(VLOOKUP(M23,Racks!$H$4:$M$30,6),"")</f>
        <v>DTL-022Row:CnPw-U-002</v>
      </c>
      <c r="AA23" t="str">
        <f ca="1">IF(R23="","",CONCATENATE(S23,Names!$H$3,T23,Names!$J$3,Names!$K$3,Names!$L$3,V23))</f>
        <v>DTL-022Row:RFS-PRLTCB-001</v>
      </c>
      <c r="AB23" t="str">
        <f>IF(R23="","",CONCATENATE(V23,Names!$P$3,W23))</f>
        <v>PRLTCB-001_o</v>
      </c>
      <c r="AD23" t="str">
        <f t="shared" si="3"/>
        <v>CREATE</v>
      </c>
      <c r="AF23" t="str">
        <f t="shared" si="20"/>
        <v>4PR24OSTCHF</v>
      </c>
      <c r="AH23" t="str">
        <f t="shared" ca="1" si="21"/>
        <v>DTL-020PRL:RFS-PRLJB-004</v>
      </c>
      <c r="AI23" t="str">
        <f t="shared" si="6"/>
        <v>AT</v>
      </c>
      <c r="AK23" t="str">
        <f t="shared" si="22"/>
        <v>WEIPU ST1210/S9</v>
      </c>
      <c r="AM23" t="str">
        <f t="shared" ca="1" si="23"/>
        <v>PRLJB-004_g</v>
      </c>
      <c r="AN23" t="str">
        <f t="shared" ca="1" si="24"/>
        <v>DTL-022Row:RFS-PRLTCB-001</v>
      </c>
      <c r="AO23" t="str">
        <f t="shared" si="10"/>
        <v>KG</v>
      </c>
      <c r="AP23" s="730" t="s">
        <v>1070</v>
      </c>
      <c r="AQ23" t="str">
        <f t="shared" si="25"/>
        <v>WEIPU ST1210/P9</v>
      </c>
      <c r="AS23" t="str">
        <f t="shared" si="26"/>
        <v>PRLTCB-001_o</v>
      </c>
      <c r="AT23">
        <f t="shared" ca="1" si="27"/>
        <v>2</v>
      </c>
      <c r="AU23">
        <f t="shared" si="14"/>
        <v>5</v>
      </c>
      <c r="AV23" t="str">
        <f t="shared" si="28"/>
        <v>A</v>
      </c>
      <c r="AX23" t="str">
        <f t="shared" si="16"/>
        <v>staffanekstrom</v>
      </c>
      <c r="AY23" t="str">
        <f t="shared" si="17"/>
        <v>INSERTED</v>
      </c>
      <c r="AZ23" t="str">
        <f t="shared" si="18"/>
        <v/>
      </c>
      <c r="BD23" t="str">
        <f t="shared" si="19"/>
        <v>YES</v>
      </c>
      <c r="BF23">
        <f t="shared" ca="1" si="29"/>
        <v>100</v>
      </c>
    </row>
    <row r="24" spans="1:58" s="758" customFormat="1" ht="13.5" thickBot="1">
      <c r="A24" s="758">
        <v>18</v>
      </c>
      <c r="C24" s="758">
        <f>ROW(Table!$A$17)</f>
        <v>17</v>
      </c>
      <c r="D24" s="1022" t="str">
        <f ca="1">INDIRECT(ADDRESS($C24,D$5,,,Table!$A$1))</f>
        <v/>
      </c>
      <c r="E24" s="758" t="str">
        <f ca="1">INDIRECT(ADDRESS($C24,E$5,,,Table!$A$1))</f>
        <v>PRLJB-004</v>
      </c>
      <c r="F24" s="758">
        <f ca="1">INDIRECT(ADDRESS($C24,F$5,,,Table!$A$1))</f>
        <v>23.244999999999997</v>
      </c>
      <c r="G24" s="758" t="str">
        <f ca="1">INDIRECT(ADDRESS($C24,G$5,,,Table!$A$1))</f>
        <v>DTL</v>
      </c>
      <c r="H24" s="758" t="str">
        <f ca="1">INDIRECT(ADDRESS($C24,H$5,,,Table!$A$1))</f>
        <v>DTL-020PRL:RFS-PRLJB-004</v>
      </c>
      <c r="I24" s="758" t="str">
        <f>Dev!$CW$49</f>
        <v>h</v>
      </c>
      <c r="J24" s="758" t="str">
        <f>IF(OR(I24=Dev!$CU$46, I24=Dev!$CU$47, I24=Dev!$CU$48, I24=Dev!$CU$49, I24=Dev!$CU$50, I24=Dev!$CU$51, I24=Dev!$CU$52, I24=Dev!$CU$53, I24=Dev!$CR$48, I24=Dev!$CR$49),$C$3,                                                                  IF(OR(I24=Dev!$CU$54, I24=Dev!$CU$55, I24=Dev!$CU$56, I24=Dev!$CU$57, I24=Dev!$CU$58, I24=Dev!$CU$59, I24=Dev!$CS$48), $D$3,""))</f>
        <v>PRLTE</v>
      </c>
      <c r="K24" s="758" t="str">
        <f ca="1">CONCATENATE(E24,Names!$P$3,I24)</f>
        <v>PRLJB-004_h</v>
      </c>
      <c r="M24" s="763">
        <f ca="1">INDIRECT(ADDRESS($C24,M$5,,,Table!$A$1))</f>
        <v>100</v>
      </c>
      <c r="O24" s="758" t="str">
        <f t="shared" si="0"/>
        <v/>
      </c>
      <c r="Q24" s="758" t="str">
        <f t="shared" si="1"/>
        <v>00</v>
      </c>
      <c r="R24" s="758">
        <f t="shared" si="31"/>
        <v>1</v>
      </c>
      <c r="S24" s="758" t="str">
        <f ca="1">IFERROR(VLOOKUP(M24,Racks!$H$4:$M$30,Racks!$I$2),"")</f>
        <v>DTL</v>
      </c>
      <c r="T24" s="758" t="str">
        <f ca="1">IFERROR(VLOOKUP(M24,Racks!$H$4:$M$30,Racks!$K$2),"")</f>
        <v>022Row</v>
      </c>
      <c r="U24" s="758" t="str">
        <f t="shared" si="30"/>
        <v>001</v>
      </c>
      <c r="V24" s="758" t="str">
        <f>CONCATENATE(Names!$C$17,Names!$N$3,U24)</f>
        <v>PRLTCB-001</v>
      </c>
      <c r="W24" s="758" t="str">
        <f>Dev!$GL$97</f>
        <v>p</v>
      </c>
      <c r="X24" s="758">
        <v>16</v>
      </c>
      <c r="Y24" s="758" t="str">
        <f>IF(OR(W24=Dev!$GJ$82, W24=Dev!$GJ$83, W24=Dev!$GJ$84, W24=Dev!$GJ$85, W24=Dev!$GJ$86, W24=Dev!$GJ$87, W24=Dev!$GJ$88, W24=Dev!$GJ$89, W24=Dev!$GG$82, W24=Dev!$GG$83, W24=Dev!$GG$84, W24=Dev!$GG$85, W24=Dev!$GG$86),Names!$C$10,                   IF(OR(W24=Dev!$GJ$90, W24=Dev!$GJ$91, W24=Dev!$GJ$92, W24=Dev!$GJ$93, W24=Dev!$GJ$94, W24=Dev!$GJ$95, W24=Dev!$GJ$96, W24=Dev!$GJ$97, W24=Dev!$GH$82), Names!$C$11,""))</f>
        <v>PRLTE</v>
      </c>
      <c r="Z24" s="985" t="str">
        <f ca="1">IFERROR(VLOOKUP(M24,Racks!$H$4:$M$30,6),"")</f>
        <v>DTL-022Row:CnPw-U-002</v>
      </c>
      <c r="AA24" s="758" t="str">
        <f ca="1">IF(R24="","",CONCATENATE(S24,Names!$H$3,T24,Names!$J$3,Names!$K$3,Names!$L$3,V24))</f>
        <v>DTL-022Row:RFS-PRLTCB-001</v>
      </c>
      <c r="AB24" s="758" t="str">
        <f>IF(R24="","",CONCATENATE(V24,Names!$P$3,W24))</f>
        <v>PRLTCB-001_p</v>
      </c>
      <c r="AC24" s="997"/>
      <c r="AD24" s="758" t="str">
        <f t="shared" si="3"/>
        <v>CREATE</v>
      </c>
      <c r="AF24" s="758" t="str">
        <f t="shared" si="20"/>
        <v>4PR24OSTCHF</v>
      </c>
      <c r="AH24" s="758" t="str">
        <f t="shared" ca="1" si="21"/>
        <v>DTL-020PRL:RFS-PRLJB-004</v>
      </c>
      <c r="AI24" s="758" t="str">
        <f t="shared" si="6"/>
        <v>AT</v>
      </c>
      <c r="AK24" s="758" t="str">
        <f t="shared" si="22"/>
        <v>WEIPU ST1210/S9</v>
      </c>
      <c r="AM24" s="758" t="str">
        <f t="shared" ca="1" si="23"/>
        <v>PRLJB-004_h</v>
      </c>
      <c r="AN24" s="758" t="str">
        <f t="shared" ca="1" si="24"/>
        <v>DTL-022Row:RFS-PRLTCB-001</v>
      </c>
      <c r="AO24" s="758" t="str">
        <f t="shared" si="10"/>
        <v>KG</v>
      </c>
      <c r="AP24" s="1023" t="s">
        <v>1070</v>
      </c>
      <c r="AQ24" s="758" t="str">
        <f t="shared" si="25"/>
        <v>WEIPU ST1210/P9</v>
      </c>
      <c r="AS24" s="758" t="str">
        <f t="shared" si="26"/>
        <v>PRLTCB-001_p</v>
      </c>
      <c r="AT24" s="758">
        <f t="shared" ca="1" si="27"/>
        <v>2</v>
      </c>
      <c r="AU24" s="758">
        <f t="shared" si="14"/>
        <v>5</v>
      </c>
      <c r="AV24" s="758" t="str">
        <f t="shared" si="28"/>
        <v>A</v>
      </c>
      <c r="AX24" s="758" t="str">
        <f t="shared" si="16"/>
        <v>staffanekstrom</v>
      </c>
      <c r="AY24" s="758" t="str">
        <f t="shared" si="17"/>
        <v>INSERTED</v>
      </c>
      <c r="AZ24" s="758" t="str">
        <f t="shared" si="18"/>
        <v/>
      </c>
      <c r="BD24" s="758" t="str">
        <f t="shared" si="19"/>
        <v>YES</v>
      </c>
      <c r="BE24" s="997"/>
      <c r="BF24" s="758">
        <f t="shared" ca="1" si="29"/>
        <v>100</v>
      </c>
    </row>
    <row r="25" spans="1:58">
      <c r="A25">
        <v>19</v>
      </c>
      <c r="C25">
        <f>ROW(Table!$A$20)</f>
        <v>20</v>
      </c>
      <c r="D25" s="1" t="str">
        <f ca="1">INDIRECT(ADDRESS($C25,D$5,,,Table!$A$1))</f>
        <v/>
      </c>
      <c r="E25" s="738" t="str">
        <f ca="1">INDIRECT(ADDRESS($C25,E$5,,,Table!$A$1))</f>
        <v>PRLJB-005</v>
      </c>
      <c r="F25">
        <f ca="1">INDIRECT(ADDRESS($C25,F$5,,,Table!$A$1))</f>
        <v>31.494999999999997</v>
      </c>
      <c r="G25" t="str">
        <f ca="1">INDIRECT(ADDRESS($C25,G$5,,,Table!$A$1))</f>
        <v>DTL</v>
      </c>
      <c r="H25" t="str">
        <f ca="1">INDIRECT(ADDRESS($C25,H$5,,,Table!$A$1))</f>
        <v>DTL-030PRL:RFS-PRLJB-005</v>
      </c>
      <c r="I25" s="738" t="str">
        <f>Dev!$CW$46</f>
        <v>a</v>
      </c>
      <c r="J25" t="str">
        <f>IF(OR(I25=Dev!$CU$46, I25=Dev!$CU$47, I25=Dev!$CU$48, I25=Dev!$CU$49, I25=Dev!$CU$50, I25=Dev!$CU$51, I25=Dev!$CU$52, I25=Dev!$CU$53, I25=Dev!$CR$48, I25=Dev!$CR$49),$C$3,                                                                  IF(OR(I25=Dev!$CU$54, I25=Dev!$CU$55, I25=Dev!$CU$56, I25=Dev!$CU$57, I25=Dev!$CU$58, I25=Dev!$CU$59, I25=Dev!$CS$48), $D$3,""))</f>
        <v>PRLEH</v>
      </c>
      <c r="K25" t="str">
        <f ca="1">CONCATENATE(E25,Names!$P$3,I25)</f>
        <v>PRLJB-005_a</v>
      </c>
      <c r="M25" s="31">
        <f ca="1">INDIRECT(ADDRESS($C25,M$5,,,Table!$A$1))</f>
        <v>110</v>
      </c>
      <c r="O25" t="str">
        <f t="shared" si="0"/>
        <v/>
      </c>
      <c r="Q25" t="str">
        <f t="shared" si="1"/>
        <v>00</v>
      </c>
      <c r="R25" s="7">
        <v>2</v>
      </c>
      <c r="S25" t="str">
        <f ca="1">IFERROR(VLOOKUP(M25,Racks!$H$4:$M$30,Racks!$I$2),"")</f>
        <v>DTL</v>
      </c>
      <c r="T25" t="str">
        <f ca="1">IFERROR(VLOOKUP(M25,Racks!$H$4:$M$30,Racks!$K$2),"")</f>
        <v>030Row</v>
      </c>
      <c r="U25" t="str">
        <f t="shared" si="30"/>
        <v>002</v>
      </c>
      <c r="V25" t="str">
        <f>CONCATENATE(Names!$C$17,Names!$N$3,U25)</f>
        <v>PRLTCB-002</v>
      </c>
      <c r="W25" t="str">
        <f>Dev!$GL$82</f>
        <v>a</v>
      </c>
      <c r="X25">
        <v>1</v>
      </c>
      <c r="Y25" t="str">
        <f>IF(OR(W25=Dev!$GJ$82, W25=Dev!$GJ$83, W25=Dev!$GJ$84, W25=Dev!$GJ$85, W25=Dev!$GJ$86, W25=Dev!$GJ$87, W25=Dev!$GJ$88, W25=Dev!$GJ$89, W25=Dev!$GG$82, W25=Dev!$GG$83, W25=Dev!$GG$84, W25=Dev!$GG$85, W25=Dev!$GG$86),Names!$C$10,                   IF(OR(W25=Dev!$GJ$90, W25=Dev!$GJ$91, W25=Dev!$GJ$92, W25=Dev!$GJ$93, W25=Dev!$GJ$94, W25=Dev!$GJ$95, W25=Dev!$GJ$96, W25=Dev!$GJ$97, W25=Dev!$GH$82), Names!$C$11,""))</f>
        <v>PRLEH</v>
      </c>
      <c r="Z25" s="31" t="str">
        <f ca="1">IFERROR(VLOOKUP(M25,Racks!$H$4:$M$30,6),"")</f>
        <v>DTL-030Row:CnPw-U-015</v>
      </c>
      <c r="AA25" t="str">
        <f ca="1">IF(R25="","",CONCATENATE(S25,Names!$H$3,T25,Names!$J$3,Names!$K$3,Names!$L$3,V25))</f>
        <v>DTL-030Row:RFS-PRLTCB-002</v>
      </c>
      <c r="AB25" t="str">
        <f>IF(R25="","",CONCATENATE(V25,Names!$P$3,W25))</f>
        <v>PRLTCB-002_a</v>
      </c>
      <c r="AD25" t="str">
        <f t="shared" si="3"/>
        <v>CREATE</v>
      </c>
      <c r="AF25" t="str">
        <f t="shared" si="20"/>
        <v>3C16NS_3G1.5</v>
      </c>
      <c r="AH25" t="str">
        <f t="shared" ca="1" si="21"/>
        <v>DTL-030PRL:RFS-PRLJB-005</v>
      </c>
      <c r="AI25" t="str">
        <f t="shared" si="6"/>
        <v>AT</v>
      </c>
      <c r="AK25" t="str">
        <f t="shared" si="22"/>
        <v>WEIPU ST1210/S3</v>
      </c>
      <c r="AM25" t="str">
        <f t="shared" ca="1" si="23"/>
        <v>PRLJB-005_a</v>
      </c>
      <c r="AN25" t="str">
        <f t="shared" ca="1" si="24"/>
        <v>DTL-030Row:RFS-PRLTCB-002</v>
      </c>
      <c r="AO25" t="str">
        <f t="shared" si="10"/>
        <v>KG</v>
      </c>
      <c r="AP25" t="str">
        <f t="shared" ref="AP25:AP71" ca="1" si="32">Z25</f>
        <v>DTL-030Row:CnPw-U-015</v>
      </c>
      <c r="AQ25" t="str">
        <f t="shared" si="25"/>
        <v>WEIPU ST1210/P3</v>
      </c>
      <c r="AS25" t="str">
        <f t="shared" si="26"/>
        <v>PRLTCB-002_a</v>
      </c>
      <c r="AT25">
        <f t="shared" ca="1" si="27"/>
        <v>2</v>
      </c>
      <c r="AU25">
        <f t="shared" si="14"/>
        <v>5</v>
      </c>
      <c r="AV25" t="str">
        <f t="shared" si="28"/>
        <v>D</v>
      </c>
      <c r="AX25" t="str">
        <f t="shared" si="16"/>
        <v>staffanekstrom</v>
      </c>
      <c r="AY25" t="str">
        <f t="shared" si="17"/>
        <v>INSERTED</v>
      </c>
      <c r="AZ25" t="str">
        <f t="shared" si="18"/>
        <v/>
      </c>
      <c r="BD25" t="str">
        <f t="shared" si="19"/>
        <v>YES</v>
      </c>
      <c r="BF25">
        <f t="shared" ca="1" si="29"/>
        <v>110</v>
      </c>
    </row>
    <row r="26" spans="1:58">
      <c r="A26">
        <v>20</v>
      </c>
      <c r="C26">
        <f>ROW(Table!$A$20)</f>
        <v>20</v>
      </c>
      <c r="D26" s="1" t="str">
        <f ca="1">INDIRECT(ADDRESS($C26,D$5,,,Table!$A$1))</f>
        <v/>
      </c>
      <c r="E26" s="738" t="str">
        <f ca="1">INDIRECT(ADDRESS($C26,E$5,,,Table!$A$1))</f>
        <v>PRLJB-005</v>
      </c>
      <c r="F26">
        <f ca="1">INDIRECT(ADDRESS($C26,F$5,,,Table!$A$1))</f>
        <v>31.494999999999997</v>
      </c>
      <c r="G26" t="str">
        <f ca="1">INDIRECT(ADDRESS($C26,G$5,,,Table!$A$1))</f>
        <v>DTL</v>
      </c>
      <c r="H26" t="str">
        <f ca="1">INDIRECT(ADDRESS($C26,H$5,,,Table!$A$1))</f>
        <v>DTL-030PRL:RFS-PRLJB-005</v>
      </c>
      <c r="I26" s="738" t="str">
        <f>Dev!$CW$47</f>
        <v>b</v>
      </c>
      <c r="J26" t="str">
        <f>IF(OR(I26=Dev!$CU$46, I26=Dev!$CU$47, I26=Dev!$CU$48, I26=Dev!$CU$49, I26=Dev!$CU$50, I26=Dev!$CU$51, I26=Dev!$CU$52, I26=Dev!$CU$53, I26=Dev!$CR$48, I26=Dev!$CR$49),$C$3,                                                                  IF(OR(I26=Dev!$CU$54, I26=Dev!$CU$55, I26=Dev!$CU$56, I26=Dev!$CU$57, I26=Dev!$CU$58, I26=Dev!$CU$59, I26=Dev!$CS$48), $D$3,""))</f>
        <v>PRLEH</v>
      </c>
      <c r="K26" t="str">
        <f ca="1">CONCATENATE(E26,Names!$P$3,I26)</f>
        <v>PRLJB-005_b</v>
      </c>
      <c r="M26" s="31">
        <f ca="1">INDIRECT(ADDRESS($C26,M$5,,,Table!$A$1))</f>
        <v>110</v>
      </c>
      <c r="O26" t="str">
        <f t="shared" si="0"/>
        <v/>
      </c>
      <c r="Q26" t="str">
        <f t="shared" si="1"/>
        <v>00</v>
      </c>
      <c r="R26">
        <f t="shared" ref="R26:R38" si="33">$R$25</f>
        <v>2</v>
      </c>
      <c r="S26" t="str">
        <f ca="1">IFERROR(VLOOKUP(M26,Racks!$H$4:$M$30,Racks!$I$2),"")</f>
        <v>DTL</v>
      </c>
      <c r="T26" t="str">
        <f ca="1">IFERROR(VLOOKUP(M26,Racks!$H$4:$M$30,Racks!$K$2),"")</f>
        <v>030Row</v>
      </c>
      <c r="U26" t="str">
        <f t="shared" si="30"/>
        <v>002</v>
      </c>
      <c r="V26" t="str">
        <f>CONCATENATE(Names!$C$17,Names!$N$3,U26)</f>
        <v>PRLTCB-002</v>
      </c>
      <c r="W26" t="str">
        <f>Dev!$GL$83</f>
        <v>b</v>
      </c>
      <c r="X26">
        <v>2</v>
      </c>
      <c r="Y26" t="str">
        <f>IF(OR(W26=Dev!$GJ$82, W26=Dev!$GJ$83, W26=Dev!$GJ$84, W26=Dev!$GJ$85, W26=Dev!$GJ$86, W26=Dev!$GJ$87, W26=Dev!$GJ$88, W26=Dev!$GJ$89, W26=Dev!$GG$82, W26=Dev!$GG$83, W26=Dev!$GG$84, W26=Dev!$GG$85, W26=Dev!$GG$86),Names!$C$10,                   IF(OR(W26=Dev!$GJ$90, W26=Dev!$GJ$91, W26=Dev!$GJ$92, W26=Dev!$GJ$93, W26=Dev!$GJ$94, W26=Dev!$GJ$95, W26=Dev!$GJ$96, W26=Dev!$GJ$97, W26=Dev!$GH$82), Names!$C$11,""))</f>
        <v>PRLEH</v>
      </c>
      <c r="Z26" s="31" t="str">
        <f ca="1">IFERROR(VLOOKUP(M26,Racks!$H$4:$M$30,6),"")</f>
        <v>DTL-030Row:CnPw-U-015</v>
      </c>
      <c r="AA26" t="str">
        <f ca="1">IF(R26="","",CONCATENATE(S26,Names!$H$3,T26,Names!$J$3,Names!$K$3,Names!$L$3,V26))</f>
        <v>DTL-030Row:RFS-PRLTCB-002</v>
      </c>
      <c r="AB26" t="str">
        <f>IF(R26="","",CONCATENATE(V26,Names!$P$3,W26))</f>
        <v>PRLTCB-002_b</v>
      </c>
      <c r="AD26" t="str">
        <f t="shared" si="3"/>
        <v>CREATE</v>
      </c>
      <c r="AF26" t="str">
        <f t="shared" si="20"/>
        <v>3C16NS_3G1.5</v>
      </c>
      <c r="AH26" t="str">
        <f t="shared" ca="1" si="21"/>
        <v>DTL-030PRL:RFS-PRLJB-005</v>
      </c>
      <c r="AI26" t="str">
        <f t="shared" si="6"/>
        <v>AT</v>
      </c>
      <c r="AK26" t="str">
        <f t="shared" si="22"/>
        <v>WEIPU ST1210/S3</v>
      </c>
      <c r="AM26" t="str">
        <f t="shared" ca="1" si="23"/>
        <v>PRLJB-005_b</v>
      </c>
      <c r="AN26" t="str">
        <f t="shared" ca="1" si="24"/>
        <v>DTL-030Row:RFS-PRLTCB-002</v>
      </c>
      <c r="AO26" t="str">
        <f t="shared" si="10"/>
        <v>KG</v>
      </c>
      <c r="AP26" t="str">
        <f t="shared" ca="1" si="32"/>
        <v>DTL-030Row:CnPw-U-015</v>
      </c>
      <c r="AQ26" t="str">
        <f t="shared" si="25"/>
        <v>WEIPU ST1210/P3</v>
      </c>
      <c r="AS26" t="str">
        <f t="shared" si="26"/>
        <v>PRLTCB-002_b</v>
      </c>
      <c r="AT26">
        <f t="shared" ca="1" si="27"/>
        <v>2</v>
      </c>
      <c r="AU26">
        <f t="shared" si="14"/>
        <v>5</v>
      </c>
      <c r="AV26" t="str">
        <f t="shared" si="28"/>
        <v>D</v>
      </c>
      <c r="AX26" t="str">
        <f t="shared" si="16"/>
        <v>staffanekstrom</v>
      </c>
      <c r="AY26" t="str">
        <f t="shared" si="17"/>
        <v>INSERTED</v>
      </c>
      <c r="AZ26" t="str">
        <f t="shared" si="18"/>
        <v/>
      </c>
      <c r="BD26" t="str">
        <f t="shared" si="19"/>
        <v>YES</v>
      </c>
      <c r="BF26">
        <f t="shared" ca="1" si="29"/>
        <v>110</v>
      </c>
    </row>
    <row r="27" spans="1:58">
      <c r="A27">
        <v>21</v>
      </c>
      <c r="C27">
        <f>ROW(Table!$A$20)</f>
        <v>20</v>
      </c>
      <c r="D27" s="1" t="str">
        <f ca="1">INDIRECT(ADDRESS($C27,D$5,,,Table!$A$1))</f>
        <v/>
      </c>
      <c r="E27" s="738" t="str">
        <f ca="1">INDIRECT(ADDRESS($C27,E$5,,,Table!$A$1))</f>
        <v>PRLJB-005</v>
      </c>
      <c r="F27">
        <f ca="1">INDIRECT(ADDRESS($C27,F$5,,,Table!$A$1))</f>
        <v>31.494999999999997</v>
      </c>
      <c r="G27" t="str">
        <f ca="1">INDIRECT(ADDRESS($C27,G$5,,,Table!$A$1))</f>
        <v>DTL</v>
      </c>
      <c r="H27" t="str">
        <f ca="1">INDIRECT(ADDRESS($C27,H$5,,,Table!$A$1))</f>
        <v>DTL-030PRL:RFS-PRLJB-005</v>
      </c>
      <c r="I27" s="738" t="str">
        <f>Dev!$CW$48</f>
        <v>g</v>
      </c>
      <c r="J27" t="str">
        <f>IF(OR(I27=Dev!$CU$46, I27=Dev!$CU$47, I27=Dev!$CU$48, I27=Dev!$CU$49, I27=Dev!$CU$50, I27=Dev!$CU$51, I27=Dev!$CU$52, I27=Dev!$CU$53, I27=Dev!$CR$48, I27=Dev!$CR$49),$C$3,                                                                  IF(OR(I27=Dev!$CU$54, I27=Dev!$CU$55, I27=Dev!$CU$56, I27=Dev!$CU$57, I27=Dev!$CU$58, I27=Dev!$CU$59, I27=Dev!$CS$48), $D$3,""))</f>
        <v>PRLTE</v>
      </c>
      <c r="K27" t="str">
        <f ca="1">CONCATENATE(E27,Names!$P$3,I27)</f>
        <v>PRLJB-005_g</v>
      </c>
      <c r="M27" s="31">
        <f ca="1">INDIRECT(ADDRESS($C27,M$5,,,Table!$A$1))</f>
        <v>110</v>
      </c>
      <c r="O27" t="str">
        <f t="shared" si="0"/>
        <v/>
      </c>
      <c r="Q27" t="str">
        <f t="shared" si="1"/>
        <v>00</v>
      </c>
      <c r="R27">
        <f t="shared" si="33"/>
        <v>2</v>
      </c>
      <c r="S27" t="str">
        <f ca="1">IFERROR(VLOOKUP(M27,Racks!$H$4:$M$30,Racks!$I$2),"")</f>
        <v>DTL</v>
      </c>
      <c r="T27" t="str">
        <f ca="1">IFERROR(VLOOKUP(M27,Racks!$H$4:$M$30,Racks!$K$2),"")</f>
        <v>030Row</v>
      </c>
      <c r="U27" t="str">
        <f t="shared" si="30"/>
        <v>002</v>
      </c>
      <c r="V27" t="str">
        <f>CONCATENATE(Names!$C$17,Names!$N$3,U27)</f>
        <v>PRLTCB-002</v>
      </c>
      <c r="W27" t="str">
        <f>Dev!$GL$84</f>
        <v>c</v>
      </c>
      <c r="X27">
        <v>3</v>
      </c>
      <c r="Y27" t="str">
        <f>IF(OR(W27=Dev!$GJ$82, W27=Dev!$GJ$83, W27=Dev!$GJ$84, W27=Dev!$GJ$85, W27=Dev!$GJ$86, W27=Dev!$GJ$87, W27=Dev!$GJ$88, W27=Dev!$GJ$89, W27=Dev!$GG$82, W27=Dev!$GG$83, W27=Dev!$GG$84, W27=Dev!$GG$85, W27=Dev!$GG$86),Names!$C$10,                   IF(OR(W27=Dev!$GJ$90, W27=Dev!$GJ$91, W27=Dev!$GJ$92, W27=Dev!$GJ$93, W27=Dev!$GJ$94, W27=Dev!$GJ$95, W27=Dev!$GJ$96, W27=Dev!$GJ$97, W27=Dev!$GH$82), Names!$C$11,""))</f>
        <v>PRLTE</v>
      </c>
      <c r="Z27" s="31" t="str">
        <f ca="1">IFERROR(VLOOKUP(M27,Racks!$H$4:$M$30,6),"")</f>
        <v>DTL-030Row:CnPw-U-015</v>
      </c>
      <c r="AA27" t="str">
        <f ca="1">IF(R27="","",CONCATENATE(S27,Names!$H$3,T27,Names!$J$3,Names!$K$3,Names!$L$3,V27))</f>
        <v>DTL-030Row:RFS-PRLTCB-002</v>
      </c>
      <c r="AB27" t="str">
        <f>IF(R27="","",CONCATENATE(V27,Names!$P$3,W27))</f>
        <v>PRLTCB-002_c</v>
      </c>
      <c r="AD27" t="str">
        <f t="shared" si="3"/>
        <v>CREATE</v>
      </c>
      <c r="AF27" t="str">
        <f t="shared" si="20"/>
        <v>4PR24OSTCHF</v>
      </c>
      <c r="AH27" t="str">
        <f t="shared" ca="1" si="21"/>
        <v>DTL-030PRL:RFS-PRLJB-005</v>
      </c>
      <c r="AI27" t="str">
        <f t="shared" si="6"/>
        <v>AT</v>
      </c>
      <c r="AK27" t="str">
        <f t="shared" si="22"/>
        <v>WEIPU ST1210/S9</v>
      </c>
      <c r="AM27" t="str">
        <f t="shared" ca="1" si="23"/>
        <v>PRLJB-005_g</v>
      </c>
      <c r="AN27" t="str">
        <f t="shared" ca="1" si="24"/>
        <v>DTL-030Row:RFS-PRLTCB-002</v>
      </c>
      <c r="AO27" t="str">
        <f t="shared" si="10"/>
        <v>KG</v>
      </c>
      <c r="AP27" t="str">
        <f t="shared" ca="1" si="32"/>
        <v>DTL-030Row:CnPw-U-015</v>
      </c>
      <c r="AQ27" t="str">
        <f t="shared" si="25"/>
        <v>WEIPU ST1210/P9</v>
      </c>
      <c r="AS27" t="str">
        <f t="shared" si="26"/>
        <v>PRLTCB-002_c</v>
      </c>
      <c r="AT27">
        <f t="shared" ca="1" si="27"/>
        <v>2</v>
      </c>
      <c r="AU27">
        <f t="shared" si="14"/>
        <v>5</v>
      </c>
      <c r="AV27" t="str">
        <f t="shared" si="28"/>
        <v>A</v>
      </c>
      <c r="AX27" t="str">
        <f t="shared" si="16"/>
        <v>staffanekstrom</v>
      </c>
      <c r="AY27" t="str">
        <f t="shared" si="17"/>
        <v>INSERTED</v>
      </c>
      <c r="AZ27" t="str">
        <f t="shared" si="18"/>
        <v/>
      </c>
      <c r="BD27" t="str">
        <f t="shared" si="19"/>
        <v>YES</v>
      </c>
      <c r="BF27">
        <f t="shared" ca="1" si="29"/>
        <v>110</v>
      </c>
    </row>
    <row r="28" spans="1:58" s="196" customFormat="1">
      <c r="A28" s="196">
        <v>22</v>
      </c>
      <c r="C28" s="196">
        <f>ROW(Table!$A$20)</f>
        <v>20</v>
      </c>
      <c r="D28" s="1021" t="str">
        <f ca="1">INDIRECT(ADDRESS($C28,D$5,,,Table!$A$1))</f>
        <v/>
      </c>
      <c r="E28" s="764" t="str">
        <f ca="1">INDIRECT(ADDRESS($C28,E$5,,,Table!$A$1))</f>
        <v>PRLJB-005</v>
      </c>
      <c r="F28" s="196">
        <f ca="1">INDIRECT(ADDRESS($C28,F$5,,,Table!$A$1))</f>
        <v>31.494999999999997</v>
      </c>
      <c r="G28" s="196" t="str">
        <f ca="1">INDIRECT(ADDRESS($C28,G$5,,,Table!$A$1))</f>
        <v>DTL</v>
      </c>
      <c r="H28" s="196" t="str">
        <f ca="1">INDIRECT(ADDRESS($C28,H$5,,,Table!$A$1))</f>
        <v>DTL-030PRL:RFS-PRLJB-005</v>
      </c>
      <c r="I28" s="764" t="str">
        <f>Dev!$CW$49</f>
        <v>h</v>
      </c>
      <c r="J28" s="196" t="str">
        <f>IF(OR(I28=Dev!$CU$46, I28=Dev!$CU$47, I28=Dev!$CU$48, I28=Dev!$CU$49, I28=Dev!$CU$50, I28=Dev!$CU$51, I28=Dev!$CU$52, I28=Dev!$CU$53, I28=Dev!$CR$48, I28=Dev!$CR$49),$C$3,                                                                  IF(OR(I28=Dev!$CU$54, I28=Dev!$CU$55, I28=Dev!$CU$56, I28=Dev!$CU$57, I28=Dev!$CU$58, I28=Dev!$CU$59, I28=Dev!$CS$48), $D$3,""))</f>
        <v>PRLTE</v>
      </c>
      <c r="K28" s="196" t="str">
        <f ca="1">CONCATENATE(E28,Names!$P$3,I28)</f>
        <v>PRLJB-005_h</v>
      </c>
      <c r="M28" s="760">
        <f ca="1">INDIRECT(ADDRESS($C28,M$5,,,Table!$A$1))</f>
        <v>110</v>
      </c>
      <c r="O28" s="196" t="str">
        <f t="shared" si="0"/>
        <v/>
      </c>
      <c r="Q28" s="196" t="str">
        <f t="shared" si="1"/>
        <v>00</v>
      </c>
      <c r="R28" s="196">
        <f t="shared" si="33"/>
        <v>2</v>
      </c>
      <c r="S28" s="196" t="str">
        <f ca="1">IFERROR(VLOOKUP(M28,Racks!$H$4:$M$30,Racks!$I$2),"")</f>
        <v>DTL</v>
      </c>
      <c r="T28" s="196" t="str">
        <f ca="1">IFERROR(VLOOKUP(M28,Racks!$H$4:$M$30,Racks!$K$2),"")</f>
        <v>030Row</v>
      </c>
      <c r="U28" s="196" t="str">
        <f t="shared" si="30"/>
        <v>002</v>
      </c>
      <c r="V28" s="196" t="str">
        <f>CONCATENATE(Names!$C$17,Names!$N$3,U28)</f>
        <v>PRLTCB-002</v>
      </c>
      <c r="W28" s="196" t="str">
        <f>Dev!$GL$85</f>
        <v>d</v>
      </c>
      <c r="X28" s="196">
        <v>4</v>
      </c>
      <c r="Y28" s="196" t="str">
        <f>IF(OR(W28=Dev!$GJ$82, W28=Dev!$GJ$83, W28=Dev!$GJ$84, W28=Dev!$GJ$85, W28=Dev!$GJ$86, W28=Dev!$GJ$87, W28=Dev!$GJ$88, W28=Dev!$GJ$89, W28=Dev!$GG$82, W28=Dev!$GG$83, W28=Dev!$GG$84, W28=Dev!$GG$85, W28=Dev!$GG$86),Names!$C$10,                   IF(OR(W28=Dev!$GJ$90, W28=Dev!$GJ$91, W28=Dev!$GJ$92, W28=Dev!$GJ$93, W28=Dev!$GJ$94, W28=Dev!$GJ$95, W28=Dev!$GJ$96, W28=Dev!$GJ$97, W28=Dev!$GH$82), Names!$C$11,""))</f>
        <v>PRLTE</v>
      </c>
      <c r="Z28" s="760" t="str">
        <f ca="1">IFERROR(VLOOKUP(M28,Racks!$H$4:$M$30,6),"")</f>
        <v>DTL-030Row:CnPw-U-015</v>
      </c>
      <c r="AA28" s="196" t="str">
        <f ca="1">IF(R28="","",CONCATENATE(S28,Names!$H$3,T28,Names!$J$3,Names!$K$3,Names!$L$3,V28))</f>
        <v>DTL-030Row:RFS-PRLTCB-002</v>
      </c>
      <c r="AB28" s="196" t="str">
        <f>IF(R28="","",CONCATENATE(V28,Names!$P$3,W28))</f>
        <v>PRLTCB-002_d</v>
      </c>
      <c r="AC28" s="996"/>
      <c r="AD28" s="196" t="str">
        <f t="shared" si="3"/>
        <v>CREATE</v>
      </c>
      <c r="AF28" s="196" t="str">
        <f t="shared" si="20"/>
        <v>4PR24OSTCHF</v>
      </c>
      <c r="AH28" s="196" t="str">
        <f t="shared" ca="1" si="21"/>
        <v>DTL-030PRL:RFS-PRLJB-005</v>
      </c>
      <c r="AI28" s="196" t="str">
        <f t="shared" si="6"/>
        <v>AT</v>
      </c>
      <c r="AK28" s="196" t="str">
        <f t="shared" si="22"/>
        <v>WEIPU ST1210/S9</v>
      </c>
      <c r="AM28" s="196" t="str">
        <f t="shared" ca="1" si="23"/>
        <v>PRLJB-005_h</v>
      </c>
      <c r="AN28" s="196" t="str">
        <f t="shared" ca="1" si="24"/>
        <v>DTL-030Row:RFS-PRLTCB-002</v>
      </c>
      <c r="AO28" s="196" t="str">
        <f t="shared" si="10"/>
        <v>KG</v>
      </c>
      <c r="AP28" s="196" t="str">
        <f t="shared" ca="1" si="32"/>
        <v>DTL-030Row:CnPw-U-015</v>
      </c>
      <c r="AQ28" s="196" t="str">
        <f t="shared" si="25"/>
        <v>WEIPU ST1210/P9</v>
      </c>
      <c r="AS28" s="196" t="str">
        <f t="shared" si="26"/>
        <v>PRLTCB-002_d</v>
      </c>
      <c r="AT28" s="196">
        <f t="shared" ca="1" si="27"/>
        <v>2</v>
      </c>
      <c r="AU28" s="196">
        <f t="shared" si="14"/>
        <v>5</v>
      </c>
      <c r="AV28" s="196" t="str">
        <f t="shared" si="28"/>
        <v>A</v>
      </c>
      <c r="AX28" s="196" t="str">
        <f t="shared" si="16"/>
        <v>staffanekstrom</v>
      </c>
      <c r="AY28" s="196" t="str">
        <f t="shared" si="17"/>
        <v>INSERTED</v>
      </c>
      <c r="AZ28" s="196" t="str">
        <f t="shared" si="18"/>
        <v/>
      </c>
      <c r="BD28" s="196" t="str">
        <f t="shared" si="19"/>
        <v>YES</v>
      </c>
      <c r="BE28" s="996"/>
      <c r="BF28" s="196">
        <f t="shared" ca="1" si="29"/>
        <v>110</v>
      </c>
    </row>
    <row r="29" spans="1:58">
      <c r="A29">
        <v>23</v>
      </c>
      <c r="C29">
        <f>ROW(Table!$A$23)</f>
        <v>23</v>
      </c>
      <c r="D29" s="1" t="str">
        <f ca="1">INDIRECT(ADDRESS($C29,D$5,,,Table!$A$1))</f>
        <v/>
      </c>
      <c r="E29" t="str">
        <f ca="1">INDIRECT(ADDRESS($C29,E$5,,,Table!$A$1))</f>
        <v>PRLJB-006</v>
      </c>
      <c r="F29">
        <f ca="1">INDIRECT(ADDRESS($C29,F$5,,,Table!$A$1))</f>
        <v>38.744999999999997</v>
      </c>
      <c r="G29" t="str">
        <f ca="1">INDIRECT(ADDRESS($C29,G$5,,,Table!$A$1))</f>
        <v>DTL</v>
      </c>
      <c r="H29" t="str">
        <f ca="1">INDIRECT(ADDRESS($C29,H$5,,,Table!$A$1))</f>
        <v>DTL-040PRL:RFS-PRLJB-006</v>
      </c>
      <c r="I29" t="str">
        <f>Dev!$CW$46</f>
        <v>a</v>
      </c>
      <c r="J29" t="str">
        <f>IF(OR(I29=Dev!$CU$46, I29=Dev!$CU$47, I29=Dev!$CU$48, I29=Dev!$CU$49, I29=Dev!$CU$50, I29=Dev!$CU$51, I29=Dev!$CU$52, I29=Dev!$CU$53, I29=Dev!$CR$48, I29=Dev!$CR$49),$C$3,                                                                  IF(OR(I29=Dev!$CU$54, I29=Dev!$CU$55, I29=Dev!$CU$56, I29=Dev!$CU$57, I29=Dev!$CU$58, I29=Dev!$CU$59, I29=Dev!$CS$48), $D$3,""))</f>
        <v>PRLEH</v>
      </c>
      <c r="K29" t="str">
        <f ca="1">CONCATENATE(E29,Names!$P$3,I29)</f>
        <v>PRLJB-006_a</v>
      </c>
      <c r="M29" s="31">
        <f ca="1">INDIRECT(ADDRESS($C29,M$5,,,Table!$A$1))</f>
        <v>110</v>
      </c>
      <c r="O29" t="str">
        <f t="shared" si="0"/>
        <v/>
      </c>
      <c r="Q29" t="str">
        <f t="shared" si="1"/>
        <v>00</v>
      </c>
      <c r="R29">
        <f t="shared" si="33"/>
        <v>2</v>
      </c>
      <c r="S29" t="str">
        <f ca="1">IFERROR(VLOOKUP(M29,Racks!$H$4:$M$30,Racks!$I$2),"")</f>
        <v>DTL</v>
      </c>
      <c r="T29" t="str">
        <f ca="1">IFERROR(VLOOKUP(M29,Racks!$H$4:$M$30,Racks!$K$2),"")</f>
        <v>030Row</v>
      </c>
      <c r="U29" t="str">
        <f t="shared" si="30"/>
        <v>002</v>
      </c>
      <c r="V29" t="str">
        <f>CONCATENATE(Names!$C$17,Names!$N$3,U29)</f>
        <v>PRLTCB-002</v>
      </c>
      <c r="W29" t="str">
        <f>Dev!$GL$86</f>
        <v>e</v>
      </c>
      <c r="X29">
        <v>5</v>
      </c>
      <c r="Y29" t="str">
        <f>IF(OR(W29=Dev!$GJ$82, W29=Dev!$GJ$83, W29=Dev!$GJ$84, W29=Dev!$GJ$85, W29=Dev!$GJ$86, W29=Dev!$GJ$87, W29=Dev!$GJ$88, W29=Dev!$GJ$89, W29=Dev!$GG$82, W29=Dev!$GG$83, W29=Dev!$GG$84, W29=Dev!$GG$85, W29=Dev!$GG$86),Names!$C$10,                   IF(OR(W29=Dev!$GJ$90, W29=Dev!$GJ$91, W29=Dev!$GJ$92, W29=Dev!$GJ$93, W29=Dev!$GJ$94, W29=Dev!$GJ$95, W29=Dev!$GJ$96, W29=Dev!$GJ$97, W29=Dev!$GH$82), Names!$C$11,""))</f>
        <v>PRLEH</v>
      </c>
      <c r="Z29" s="31" t="str">
        <f ca="1">IFERROR(VLOOKUP(M29,Racks!$H$4:$M$30,6),"")</f>
        <v>DTL-030Row:CnPw-U-015</v>
      </c>
      <c r="AA29" t="str">
        <f ca="1">IF(R29="","",CONCATENATE(S29,Names!$H$3,T29,Names!$J$3,Names!$K$3,Names!$L$3,V29))</f>
        <v>DTL-030Row:RFS-PRLTCB-002</v>
      </c>
      <c r="AB29" t="str">
        <f>IF(R29="","",CONCATENATE(V29,Names!$P$3,W29))</f>
        <v>PRLTCB-002_e</v>
      </c>
      <c r="AD29" t="str">
        <f t="shared" si="3"/>
        <v>CREATE</v>
      </c>
      <c r="AF29" t="str">
        <f t="shared" si="20"/>
        <v>3C16NS_3G1.5</v>
      </c>
      <c r="AH29" t="str">
        <f t="shared" ca="1" si="21"/>
        <v>DTL-040PRL:RFS-PRLJB-006</v>
      </c>
      <c r="AI29" t="str">
        <f t="shared" si="6"/>
        <v>AT</v>
      </c>
      <c r="AK29" t="str">
        <f t="shared" si="22"/>
        <v>WEIPU ST1210/S3</v>
      </c>
      <c r="AM29" t="str">
        <f t="shared" ca="1" si="23"/>
        <v>PRLJB-006_a</v>
      </c>
      <c r="AN29" t="str">
        <f t="shared" ca="1" si="24"/>
        <v>DTL-030Row:RFS-PRLTCB-002</v>
      </c>
      <c r="AO29" t="str">
        <f t="shared" si="10"/>
        <v>KG</v>
      </c>
      <c r="AP29" t="str">
        <f t="shared" ca="1" si="32"/>
        <v>DTL-030Row:CnPw-U-015</v>
      </c>
      <c r="AQ29" t="str">
        <f t="shared" si="25"/>
        <v>WEIPU ST1210/P3</v>
      </c>
      <c r="AS29" t="str">
        <f t="shared" si="26"/>
        <v>PRLTCB-002_e</v>
      </c>
      <c r="AT29">
        <f t="shared" ca="1" si="27"/>
        <v>2</v>
      </c>
      <c r="AU29">
        <f t="shared" si="14"/>
        <v>5</v>
      </c>
      <c r="AV29" t="str">
        <f t="shared" si="28"/>
        <v>D</v>
      </c>
      <c r="AX29" t="str">
        <f t="shared" si="16"/>
        <v>staffanekstrom</v>
      </c>
      <c r="AY29" t="str">
        <f t="shared" si="17"/>
        <v>INSERTED</v>
      </c>
      <c r="AZ29" t="str">
        <f t="shared" si="18"/>
        <v/>
      </c>
      <c r="BD29" t="str">
        <f t="shared" si="19"/>
        <v>YES</v>
      </c>
      <c r="BF29">
        <f t="shared" ca="1" si="29"/>
        <v>110</v>
      </c>
    </row>
    <row r="30" spans="1:58">
      <c r="A30">
        <v>24</v>
      </c>
      <c r="C30">
        <f>ROW(Table!$A$23)</f>
        <v>23</v>
      </c>
      <c r="D30" s="1" t="str">
        <f ca="1">INDIRECT(ADDRESS($C30,D$5,,,Table!$A$1))</f>
        <v/>
      </c>
      <c r="E30" t="str">
        <f ca="1">INDIRECT(ADDRESS($C30,E$5,,,Table!$A$1))</f>
        <v>PRLJB-006</v>
      </c>
      <c r="F30">
        <f ca="1">INDIRECT(ADDRESS($C30,F$5,,,Table!$A$1))</f>
        <v>38.744999999999997</v>
      </c>
      <c r="G30" t="str">
        <f ca="1">INDIRECT(ADDRESS($C30,G$5,,,Table!$A$1))</f>
        <v>DTL</v>
      </c>
      <c r="H30" t="str">
        <f ca="1">INDIRECT(ADDRESS($C30,H$5,,,Table!$A$1))</f>
        <v>DTL-040PRL:RFS-PRLJB-006</v>
      </c>
      <c r="I30" t="str">
        <f>Dev!$CW$47</f>
        <v>b</v>
      </c>
      <c r="J30" t="str">
        <f>IF(OR(I30=Dev!$CU$46, I30=Dev!$CU$47, I30=Dev!$CU$48, I30=Dev!$CU$49, I30=Dev!$CU$50, I30=Dev!$CU$51, I30=Dev!$CU$52, I30=Dev!$CU$53, I30=Dev!$CR$48, I30=Dev!$CR$49),$C$3,                                                                  IF(OR(I30=Dev!$CU$54, I30=Dev!$CU$55, I30=Dev!$CU$56, I30=Dev!$CU$57, I30=Dev!$CU$58, I30=Dev!$CU$59, I30=Dev!$CS$48), $D$3,""))</f>
        <v>PRLEH</v>
      </c>
      <c r="K30" t="str">
        <f ca="1">CONCATENATE(E30,Names!$P$3,I30)</f>
        <v>PRLJB-006_b</v>
      </c>
      <c r="M30" s="31">
        <f ca="1">INDIRECT(ADDRESS($C30,M$5,,,Table!$A$1))</f>
        <v>110</v>
      </c>
      <c r="O30" t="str">
        <f t="shared" si="0"/>
        <v/>
      </c>
      <c r="Q30" t="str">
        <f t="shared" si="1"/>
        <v>00</v>
      </c>
      <c r="R30">
        <f t="shared" si="33"/>
        <v>2</v>
      </c>
      <c r="S30" t="str">
        <f ca="1">IFERROR(VLOOKUP(M30,Racks!$H$4:$M$30,Racks!$I$2),"")</f>
        <v>DTL</v>
      </c>
      <c r="T30" t="str">
        <f ca="1">IFERROR(VLOOKUP(M30,Racks!$H$4:$M$30,Racks!$K$2),"")</f>
        <v>030Row</v>
      </c>
      <c r="U30" t="str">
        <f t="shared" si="30"/>
        <v>002</v>
      </c>
      <c r="V30" t="str">
        <f>CONCATENATE(Names!$C$17,Names!$N$3,U30)</f>
        <v>PRLTCB-002</v>
      </c>
      <c r="W30" t="str">
        <f>Dev!$GL$87</f>
        <v>f</v>
      </c>
      <c r="X30">
        <v>6</v>
      </c>
      <c r="Y30" t="str">
        <f>IF(OR(W30=Dev!$GJ$82, W30=Dev!$GJ$83, W30=Dev!$GJ$84, W30=Dev!$GJ$85, W30=Dev!$GJ$86, W30=Dev!$GJ$87, W30=Dev!$GJ$88, W30=Dev!$GJ$89, W30=Dev!$GG$82, W30=Dev!$GG$83, W30=Dev!$GG$84, W30=Dev!$GG$85, W30=Dev!$GG$86),Names!$C$10,                   IF(OR(W30=Dev!$GJ$90, W30=Dev!$GJ$91, W30=Dev!$GJ$92, W30=Dev!$GJ$93, W30=Dev!$GJ$94, W30=Dev!$GJ$95, W30=Dev!$GJ$96, W30=Dev!$GJ$97, W30=Dev!$GH$82), Names!$C$11,""))</f>
        <v>PRLEH</v>
      </c>
      <c r="Z30" s="31" t="str">
        <f ca="1">IFERROR(VLOOKUP(M30,Racks!$H$4:$M$30,6),"")</f>
        <v>DTL-030Row:CnPw-U-015</v>
      </c>
      <c r="AA30" t="str">
        <f ca="1">IF(R30="","",CONCATENATE(S30,Names!$H$3,T30,Names!$J$3,Names!$K$3,Names!$L$3,V30))</f>
        <v>DTL-030Row:RFS-PRLTCB-002</v>
      </c>
      <c r="AB30" t="str">
        <f>IF(R30="","",CONCATENATE(V30,Names!$P$3,W30))</f>
        <v>PRLTCB-002_f</v>
      </c>
      <c r="AD30" t="str">
        <f t="shared" si="3"/>
        <v>CREATE</v>
      </c>
      <c r="AF30" t="str">
        <f t="shared" si="20"/>
        <v>3C16NS_3G1.5</v>
      </c>
      <c r="AH30" t="str">
        <f t="shared" ca="1" si="21"/>
        <v>DTL-040PRL:RFS-PRLJB-006</v>
      </c>
      <c r="AI30" t="str">
        <f t="shared" si="6"/>
        <v>AT</v>
      </c>
      <c r="AK30" t="str">
        <f t="shared" si="22"/>
        <v>WEIPU ST1210/S3</v>
      </c>
      <c r="AM30" t="str">
        <f t="shared" ca="1" si="23"/>
        <v>PRLJB-006_b</v>
      </c>
      <c r="AN30" t="str">
        <f t="shared" ca="1" si="24"/>
        <v>DTL-030Row:RFS-PRLTCB-002</v>
      </c>
      <c r="AO30" t="str">
        <f t="shared" si="10"/>
        <v>KG</v>
      </c>
      <c r="AP30" t="str">
        <f t="shared" ca="1" si="32"/>
        <v>DTL-030Row:CnPw-U-015</v>
      </c>
      <c r="AQ30" t="str">
        <f t="shared" si="25"/>
        <v>WEIPU ST1210/P3</v>
      </c>
      <c r="AS30" t="str">
        <f t="shared" si="26"/>
        <v>PRLTCB-002_f</v>
      </c>
      <c r="AT30">
        <f t="shared" ca="1" si="27"/>
        <v>2</v>
      </c>
      <c r="AU30">
        <f t="shared" si="14"/>
        <v>5</v>
      </c>
      <c r="AV30" t="str">
        <f t="shared" si="28"/>
        <v>D</v>
      </c>
      <c r="AX30" t="str">
        <f t="shared" si="16"/>
        <v>staffanekstrom</v>
      </c>
      <c r="AY30" t="str">
        <f t="shared" si="17"/>
        <v>INSERTED</v>
      </c>
      <c r="AZ30" t="str">
        <f t="shared" si="18"/>
        <v/>
      </c>
      <c r="BD30" t="str">
        <f t="shared" si="19"/>
        <v>YES</v>
      </c>
      <c r="BF30">
        <f t="shared" ca="1" si="29"/>
        <v>110</v>
      </c>
    </row>
    <row r="31" spans="1:58">
      <c r="A31">
        <v>25</v>
      </c>
      <c r="C31">
        <f>ROW(Table!$A$23)</f>
        <v>23</v>
      </c>
      <c r="D31" s="1" t="str">
        <f ca="1">INDIRECT(ADDRESS($C31,D$5,,,Table!$A$1))</f>
        <v/>
      </c>
      <c r="E31" t="str">
        <f ca="1">INDIRECT(ADDRESS($C31,E$5,,,Table!$A$1))</f>
        <v>PRLJB-006</v>
      </c>
      <c r="F31">
        <f ca="1">INDIRECT(ADDRESS($C31,F$5,,,Table!$A$1))</f>
        <v>38.744999999999997</v>
      </c>
      <c r="G31" t="str">
        <f ca="1">INDIRECT(ADDRESS($C31,G$5,,,Table!$A$1))</f>
        <v>DTL</v>
      </c>
      <c r="H31" t="str">
        <f ca="1">INDIRECT(ADDRESS($C31,H$5,,,Table!$A$1))</f>
        <v>DTL-040PRL:RFS-PRLJB-006</v>
      </c>
      <c r="I31" t="str">
        <f>Dev!$CW$48</f>
        <v>g</v>
      </c>
      <c r="J31" t="str">
        <f>IF(OR(I31=Dev!$CU$46, I31=Dev!$CU$47, I31=Dev!$CU$48, I31=Dev!$CU$49, I31=Dev!$CU$50, I31=Dev!$CU$51, I31=Dev!$CU$52, I31=Dev!$CU$53, I31=Dev!$CR$48, I31=Dev!$CR$49),$C$3,                                                                  IF(OR(I31=Dev!$CU$54, I31=Dev!$CU$55, I31=Dev!$CU$56, I31=Dev!$CU$57, I31=Dev!$CU$58, I31=Dev!$CU$59, I31=Dev!$CS$48), $D$3,""))</f>
        <v>PRLTE</v>
      </c>
      <c r="K31" t="str">
        <f ca="1">CONCATENATE(E31,Names!$P$3,I31)</f>
        <v>PRLJB-006_g</v>
      </c>
      <c r="M31" s="31">
        <f ca="1">INDIRECT(ADDRESS($C31,M$5,,,Table!$A$1))</f>
        <v>110</v>
      </c>
      <c r="O31" t="str">
        <f t="shared" si="0"/>
        <v/>
      </c>
      <c r="Q31" t="str">
        <f t="shared" si="1"/>
        <v>00</v>
      </c>
      <c r="R31">
        <f t="shared" si="33"/>
        <v>2</v>
      </c>
      <c r="S31" t="str">
        <f ca="1">IFERROR(VLOOKUP(M31,Racks!$H$4:$M$30,Racks!$I$2),"")</f>
        <v>DTL</v>
      </c>
      <c r="T31" t="str">
        <f ca="1">IFERROR(VLOOKUP(M31,Racks!$H$4:$M$30,Racks!$K$2),"")</f>
        <v>030Row</v>
      </c>
      <c r="U31" t="str">
        <f t="shared" si="30"/>
        <v>002</v>
      </c>
      <c r="V31" t="str">
        <f>CONCATENATE(Names!$C$17,Names!$N$3,U31)</f>
        <v>PRLTCB-002</v>
      </c>
      <c r="W31" t="str">
        <f>Dev!$GL$88</f>
        <v>g</v>
      </c>
      <c r="X31">
        <v>7</v>
      </c>
      <c r="Y31" t="str">
        <f>IF(OR(W31=Dev!$GJ$82, W31=Dev!$GJ$83, W31=Dev!$GJ$84, W31=Dev!$GJ$85, W31=Dev!$GJ$86, W31=Dev!$GJ$87, W31=Dev!$GJ$88, W31=Dev!$GJ$89, W31=Dev!$GG$82, W31=Dev!$GG$83, W31=Dev!$GG$84, W31=Dev!$GG$85, W31=Dev!$GG$86),Names!$C$10,                   IF(OR(W31=Dev!$GJ$90, W31=Dev!$GJ$91, W31=Dev!$GJ$92, W31=Dev!$GJ$93, W31=Dev!$GJ$94, W31=Dev!$GJ$95, W31=Dev!$GJ$96, W31=Dev!$GJ$97, W31=Dev!$GH$82), Names!$C$11,""))</f>
        <v>PRLTE</v>
      </c>
      <c r="Z31" s="31" t="str">
        <f ca="1">IFERROR(VLOOKUP(M31,Racks!$H$4:$M$30,6),"")</f>
        <v>DTL-030Row:CnPw-U-015</v>
      </c>
      <c r="AA31" t="str">
        <f ca="1">IF(R31="","",CONCATENATE(S31,Names!$H$3,T31,Names!$J$3,Names!$K$3,Names!$L$3,V31))</f>
        <v>DTL-030Row:RFS-PRLTCB-002</v>
      </c>
      <c r="AB31" t="str">
        <f>IF(R31="","",CONCATENATE(V31,Names!$P$3,W31))</f>
        <v>PRLTCB-002_g</v>
      </c>
      <c r="AD31" t="str">
        <f t="shared" si="3"/>
        <v>CREATE</v>
      </c>
      <c r="AF31" t="str">
        <f t="shared" si="20"/>
        <v>4PR24OSTCHF</v>
      </c>
      <c r="AH31" t="str">
        <f t="shared" ca="1" si="21"/>
        <v>DTL-040PRL:RFS-PRLJB-006</v>
      </c>
      <c r="AI31" t="str">
        <f t="shared" si="6"/>
        <v>AT</v>
      </c>
      <c r="AK31" t="str">
        <f t="shared" si="22"/>
        <v>WEIPU ST1210/S9</v>
      </c>
      <c r="AM31" t="str">
        <f t="shared" ca="1" si="23"/>
        <v>PRLJB-006_g</v>
      </c>
      <c r="AN31" t="str">
        <f t="shared" ca="1" si="24"/>
        <v>DTL-030Row:RFS-PRLTCB-002</v>
      </c>
      <c r="AO31" t="str">
        <f t="shared" si="10"/>
        <v>KG</v>
      </c>
      <c r="AP31" t="str">
        <f t="shared" ca="1" si="32"/>
        <v>DTL-030Row:CnPw-U-015</v>
      </c>
      <c r="AQ31" t="str">
        <f t="shared" si="25"/>
        <v>WEIPU ST1210/P9</v>
      </c>
      <c r="AS31" t="str">
        <f t="shared" si="26"/>
        <v>PRLTCB-002_g</v>
      </c>
      <c r="AT31">
        <f t="shared" ca="1" si="27"/>
        <v>2</v>
      </c>
      <c r="AU31">
        <f t="shared" si="14"/>
        <v>5</v>
      </c>
      <c r="AV31" t="str">
        <f t="shared" si="28"/>
        <v>A</v>
      </c>
      <c r="AX31" t="str">
        <f t="shared" si="16"/>
        <v>staffanekstrom</v>
      </c>
      <c r="AY31" t="str">
        <f t="shared" si="17"/>
        <v>INSERTED</v>
      </c>
      <c r="AZ31" t="str">
        <f t="shared" si="18"/>
        <v/>
      </c>
      <c r="BD31" t="str">
        <f t="shared" si="19"/>
        <v>YES</v>
      </c>
      <c r="BF31">
        <f t="shared" ca="1" si="29"/>
        <v>110</v>
      </c>
    </row>
    <row r="32" spans="1:58" s="196" customFormat="1">
      <c r="A32" s="196">
        <v>26</v>
      </c>
      <c r="C32" s="196">
        <f>ROW(Table!$A$23)</f>
        <v>23</v>
      </c>
      <c r="D32" s="1021" t="str">
        <f ca="1">INDIRECT(ADDRESS($C32,D$5,,,Table!$A$1))</f>
        <v/>
      </c>
      <c r="E32" s="196" t="str">
        <f ca="1">INDIRECT(ADDRESS($C32,E$5,,,Table!$A$1))</f>
        <v>PRLJB-006</v>
      </c>
      <c r="F32" s="196">
        <f ca="1">INDIRECT(ADDRESS($C32,F$5,,,Table!$A$1))</f>
        <v>38.744999999999997</v>
      </c>
      <c r="G32" s="196" t="str">
        <f ca="1">INDIRECT(ADDRESS($C32,G$5,,,Table!$A$1))</f>
        <v>DTL</v>
      </c>
      <c r="H32" s="196" t="str">
        <f ca="1">INDIRECT(ADDRESS($C32,H$5,,,Table!$A$1))</f>
        <v>DTL-040PRL:RFS-PRLJB-006</v>
      </c>
      <c r="I32" s="196" t="str">
        <f>Dev!$CW$49</f>
        <v>h</v>
      </c>
      <c r="J32" s="196" t="str">
        <f>IF(OR(I32=Dev!$CU$46, I32=Dev!$CU$47, I32=Dev!$CU$48, I32=Dev!$CU$49, I32=Dev!$CU$50, I32=Dev!$CU$51, I32=Dev!$CU$52, I32=Dev!$CU$53, I32=Dev!$CR$48, I32=Dev!$CR$49),$C$3,                                                                  IF(OR(I32=Dev!$CU$54, I32=Dev!$CU$55, I32=Dev!$CU$56, I32=Dev!$CU$57, I32=Dev!$CU$58, I32=Dev!$CU$59, I32=Dev!$CS$48), $D$3,""))</f>
        <v>PRLTE</v>
      </c>
      <c r="K32" s="196" t="str">
        <f ca="1">CONCATENATE(E32,Names!$P$3,I32)</f>
        <v>PRLJB-006_h</v>
      </c>
      <c r="M32" s="760">
        <f ca="1">INDIRECT(ADDRESS($C32,M$5,,,Table!$A$1))</f>
        <v>110</v>
      </c>
      <c r="O32" s="196" t="str">
        <f t="shared" si="0"/>
        <v/>
      </c>
      <c r="Q32" s="196" t="str">
        <f t="shared" si="1"/>
        <v>00</v>
      </c>
      <c r="R32" s="196">
        <f t="shared" si="33"/>
        <v>2</v>
      </c>
      <c r="S32" s="196" t="str">
        <f ca="1">IFERROR(VLOOKUP(M32,Racks!$H$4:$M$30,Racks!$I$2),"")</f>
        <v>DTL</v>
      </c>
      <c r="T32" s="196" t="str">
        <f ca="1">IFERROR(VLOOKUP(M32,Racks!$H$4:$M$30,Racks!$K$2),"")</f>
        <v>030Row</v>
      </c>
      <c r="U32" s="196" t="str">
        <f t="shared" si="30"/>
        <v>002</v>
      </c>
      <c r="V32" s="196" t="str">
        <f>CONCATENATE(Names!$C$17,Names!$N$3,U32)</f>
        <v>PRLTCB-002</v>
      </c>
      <c r="W32" s="196" t="str">
        <f>Dev!$GL$89</f>
        <v>h</v>
      </c>
      <c r="X32" s="196">
        <v>8</v>
      </c>
      <c r="Y32" s="196" t="str">
        <f>IF(OR(W32=Dev!$GJ$82, W32=Dev!$GJ$83, W32=Dev!$GJ$84, W32=Dev!$GJ$85, W32=Dev!$GJ$86, W32=Dev!$GJ$87, W32=Dev!$GJ$88, W32=Dev!$GJ$89, W32=Dev!$GG$82, W32=Dev!$GG$83, W32=Dev!$GG$84, W32=Dev!$GG$85, W32=Dev!$GG$86),Names!$C$10,                   IF(OR(W32=Dev!$GJ$90, W32=Dev!$GJ$91, W32=Dev!$GJ$92, W32=Dev!$GJ$93, W32=Dev!$GJ$94, W32=Dev!$GJ$95, W32=Dev!$GJ$96, W32=Dev!$GJ$97, W32=Dev!$GH$82), Names!$C$11,""))</f>
        <v>PRLTE</v>
      </c>
      <c r="Z32" s="760" t="str">
        <f ca="1">IFERROR(VLOOKUP(M32,Racks!$H$4:$M$30,6),"")</f>
        <v>DTL-030Row:CnPw-U-015</v>
      </c>
      <c r="AA32" s="196" t="str">
        <f ca="1">IF(R32="","",CONCATENATE(S32,Names!$H$3,T32,Names!$J$3,Names!$K$3,Names!$L$3,V32))</f>
        <v>DTL-030Row:RFS-PRLTCB-002</v>
      </c>
      <c r="AB32" s="196" t="str">
        <f>IF(R32="","",CONCATENATE(V32,Names!$P$3,W32))</f>
        <v>PRLTCB-002_h</v>
      </c>
      <c r="AC32" s="996"/>
      <c r="AD32" s="196" t="str">
        <f t="shared" si="3"/>
        <v>CREATE</v>
      </c>
      <c r="AF32" s="196" t="str">
        <f t="shared" si="20"/>
        <v>4PR24OSTCHF</v>
      </c>
      <c r="AH32" s="196" t="str">
        <f t="shared" ca="1" si="21"/>
        <v>DTL-040PRL:RFS-PRLJB-006</v>
      </c>
      <c r="AI32" s="196" t="str">
        <f t="shared" si="6"/>
        <v>AT</v>
      </c>
      <c r="AK32" s="196" t="str">
        <f t="shared" si="22"/>
        <v>WEIPU ST1210/S9</v>
      </c>
      <c r="AM32" s="196" t="str">
        <f t="shared" ca="1" si="23"/>
        <v>PRLJB-006_h</v>
      </c>
      <c r="AN32" s="196" t="str">
        <f t="shared" ca="1" si="24"/>
        <v>DTL-030Row:RFS-PRLTCB-002</v>
      </c>
      <c r="AO32" s="196" t="str">
        <f t="shared" si="10"/>
        <v>KG</v>
      </c>
      <c r="AP32" s="196" t="str">
        <f t="shared" ca="1" si="32"/>
        <v>DTL-030Row:CnPw-U-015</v>
      </c>
      <c r="AQ32" s="196" t="str">
        <f t="shared" si="25"/>
        <v>WEIPU ST1210/P9</v>
      </c>
      <c r="AS32" s="196" t="str">
        <f t="shared" si="26"/>
        <v>PRLTCB-002_h</v>
      </c>
      <c r="AT32" s="196">
        <f t="shared" ca="1" si="27"/>
        <v>2</v>
      </c>
      <c r="AU32" s="196">
        <f t="shared" si="14"/>
        <v>5</v>
      </c>
      <c r="AV32" s="196" t="str">
        <f t="shared" si="28"/>
        <v>A</v>
      </c>
      <c r="AX32" s="196" t="str">
        <f t="shared" si="16"/>
        <v>staffanekstrom</v>
      </c>
      <c r="AY32" s="196" t="str">
        <f t="shared" si="17"/>
        <v>INSERTED</v>
      </c>
      <c r="AZ32" s="196" t="str">
        <f t="shared" si="18"/>
        <v/>
      </c>
      <c r="BD32" s="196" t="str">
        <f t="shared" si="19"/>
        <v>YES</v>
      </c>
      <c r="BE32" s="996"/>
      <c r="BF32" s="196">
        <f t="shared" ca="1" si="29"/>
        <v>110</v>
      </c>
    </row>
    <row r="33" spans="1:58">
      <c r="A33">
        <v>27</v>
      </c>
      <c r="C33">
        <f>ROW(Table!$A$26)</f>
        <v>26</v>
      </c>
      <c r="D33" s="1" t="str">
        <f ca="1">INDIRECT(ADDRESS($C33,D$5,,,Table!$A$1))</f>
        <v/>
      </c>
      <c r="E33" s="752" t="str">
        <f ca="1">INDIRECT(ADDRESS($C33,E$5,,,Table!$A$1))</f>
        <v>PRLJB-007</v>
      </c>
      <c r="F33">
        <f ca="1">INDIRECT(ADDRESS($C33,F$5,,,Table!$A$1))</f>
        <v>46.994999999999997</v>
      </c>
      <c r="G33" t="str">
        <f ca="1">INDIRECT(ADDRESS($C33,G$5,,,Table!$A$1))</f>
        <v>DTL</v>
      </c>
      <c r="H33" t="str">
        <f ca="1">INDIRECT(ADDRESS($C33,H$5,,,Table!$A$1))</f>
        <v>DTL-050PRL:RFS-PRLJB-007</v>
      </c>
      <c r="I33" s="769" t="str">
        <f>Dev!$CR$48</f>
        <v>++EH</v>
      </c>
      <c r="J33" t="str">
        <f>IF(OR(I33=Dev!$CU$46, I33=Dev!$CU$47, I33=Dev!$CU$48, I33=Dev!$CU$49, I33=Dev!$CU$50, I33=Dev!$CU$51, I33=Dev!$CU$52, I33=Dev!$CU$53, I33=Dev!$CR$48, I33=Dev!$CR$49),$C$3,                                                                  IF(OR(I33=Dev!$CU$54, I33=Dev!$CU$55, I33=Dev!$CU$56, I33=Dev!$CU$57, I33=Dev!$CU$58, I33=Dev!$CU$59, I33=Dev!$CS$48), $D$3,""))</f>
        <v>PRLEH</v>
      </c>
      <c r="K33" t="str">
        <f ca="1">CONCATENATE(E33,Names!$P$3,I33)</f>
        <v>PRLJB-007_++EH</v>
      </c>
      <c r="M33" s="31">
        <f ca="1">INDIRECT(ADDRESS($C33,M$5,,,Table!$A$1))</f>
        <v>110</v>
      </c>
      <c r="O33" t="str">
        <f t="shared" si="0"/>
        <v/>
      </c>
      <c r="Q33" t="str">
        <f t="shared" ref="Q33:Q34" si="34">IF(ISNUMBER(R33), IF(R33&lt;10,"00", IF(R33&lt;100,"0", "")), "")</f>
        <v>00</v>
      </c>
      <c r="R33">
        <f t="shared" si="33"/>
        <v>2</v>
      </c>
      <c r="S33" t="str">
        <f ca="1">IFERROR(VLOOKUP(M33,Racks!$H$4:$M$30,Racks!$I$2),"")</f>
        <v>DTL</v>
      </c>
      <c r="T33" t="str">
        <f ca="1">IFERROR(VLOOKUP(M33,Racks!$H$4:$M$30,Racks!$K$2),"")</f>
        <v>030Row</v>
      </c>
      <c r="U33" t="str">
        <f t="shared" ref="U33:U34" si="35">IF(ISNUMBER(R33),CONCATENATE(Q33,R33),"")</f>
        <v>002</v>
      </c>
      <c r="V33" t="str">
        <f>CONCATENATE(Names!$C$17,Names!$N$3,U33)</f>
        <v>PRLTCB-002</v>
      </c>
      <c r="W33" s="769" t="str">
        <f>Dev!$GG$82</f>
        <v>y</v>
      </c>
      <c r="X33">
        <v>0</v>
      </c>
      <c r="Y33" t="str">
        <f>IF(OR(W33=Dev!$GJ$82, W33=Dev!$GJ$83, W33=Dev!$GJ$84, W33=Dev!$GJ$85, W33=Dev!$GJ$86, W33=Dev!$GJ$87, W33=Dev!$GJ$88, W33=Dev!$GJ$89, W33=Dev!$GG$82, W33=Dev!$GG$83, W33=Dev!$GG$84, W33=Dev!$GG$85, W33=Dev!$GG$86),Names!$C$10,                   IF(OR(W33=Dev!$GJ$90, W33=Dev!$GJ$91, W33=Dev!$GJ$92, W33=Dev!$GJ$93, W33=Dev!$GJ$94, W33=Dev!$GJ$95, W33=Dev!$GJ$96, W33=Dev!$GJ$97, W33=Dev!$GH$82), Names!$C$11,""))</f>
        <v>PRLEH</v>
      </c>
      <c r="Z33" s="31" t="str">
        <f ca="1">IFERROR(VLOOKUP(M33,Racks!$H$4:$M$30,6),"")</f>
        <v>DTL-030Row:CnPw-U-015</v>
      </c>
      <c r="AA33" t="str">
        <f ca="1">IF(R33="","",CONCATENATE(S33,Names!$H$3,T33,Names!$J$3,Names!$K$3,Names!$L$3,V33))</f>
        <v>DTL-030Row:RFS-PRLTCB-002</v>
      </c>
      <c r="AB33" t="str">
        <f>IF(R33="","",CONCATENATE(V33,Names!$P$3,W33))</f>
        <v>PRLTCB-002_y</v>
      </c>
      <c r="AD33" t="str">
        <f t="shared" si="3"/>
        <v>CREATE</v>
      </c>
      <c r="AF33" t="str">
        <f t="shared" si="20"/>
        <v>3C16NS_3G1.5</v>
      </c>
      <c r="AH33" t="str">
        <f t="shared" ca="1" si="21"/>
        <v>DTL-050PRL:RFS-PRLJB-007</v>
      </c>
      <c r="AI33" t="str">
        <f t="shared" si="6"/>
        <v>AT</v>
      </c>
      <c r="AK33" t="str">
        <f t="shared" si="22"/>
        <v>WEIPU ST1210/S3</v>
      </c>
      <c r="AM33" t="str">
        <f t="shared" ca="1" si="23"/>
        <v>PRLJB-007_++EH</v>
      </c>
      <c r="AN33" t="str">
        <f t="shared" ca="1" si="24"/>
        <v>DTL-030Row:RFS-PRLTCB-002</v>
      </c>
      <c r="AO33" t="str">
        <f t="shared" si="10"/>
        <v>KG</v>
      </c>
      <c r="AP33" t="str">
        <f t="shared" ca="1" si="32"/>
        <v>DTL-030Row:CnPw-U-015</v>
      </c>
      <c r="AQ33" t="str">
        <f t="shared" si="25"/>
        <v>WEIPU ST1210/P3</v>
      </c>
      <c r="AS33" t="str">
        <f t="shared" si="26"/>
        <v>PRLTCB-002_y</v>
      </c>
      <c r="AT33">
        <f t="shared" ca="1" si="27"/>
        <v>2</v>
      </c>
      <c r="AU33">
        <f t="shared" si="14"/>
        <v>5</v>
      </c>
      <c r="AV33" t="str">
        <f t="shared" si="28"/>
        <v>D</v>
      </c>
      <c r="AX33" t="str">
        <f t="shared" si="16"/>
        <v>staffanekstrom</v>
      </c>
      <c r="AY33" t="str">
        <f t="shared" si="17"/>
        <v>INSERTED</v>
      </c>
      <c r="AZ33" t="str">
        <f t="shared" si="18"/>
        <v/>
      </c>
      <c r="BD33" t="str">
        <f t="shared" si="19"/>
        <v>YES</v>
      </c>
      <c r="BF33">
        <f t="shared" ca="1" si="29"/>
        <v>110</v>
      </c>
    </row>
    <row r="34" spans="1:58">
      <c r="A34">
        <v>28</v>
      </c>
      <c r="C34">
        <f>ROW(Table!$A$26)</f>
        <v>26</v>
      </c>
      <c r="D34" s="1" t="str">
        <f ca="1">INDIRECT(ADDRESS($C34,D$5,,,Table!$A$1))</f>
        <v/>
      </c>
      <c r="E34" s="752" t="str">
        <f ca="1">INDIRECT(ADDRESS($C34,E$5,,,Table!$A$1))</f>
        <v>PRLJB-007</v>
      </c>
      <c r="F34">
        <f ca="1">INDIRECT(ADDRESS($C34,F$5,,,Table!$A$1))</f>
        <v>46.994999999999997</v>
      </c>
      <c r="G34" t="str">
        <f ca="1">INDIRECT(ADDRESS($C34,G$5,,,Table!$A$1))</f>
        <v>DTL</v>
      </c>
      <c r="H34" t="str">
        <f ca="1">INDIRECT(ADDRESS($C34,H$5,,,Table!$A$1))</f>
        <v>DTL-050PRL:RFS-PRLJB-007</v>
      </c>
      <c r="I34" s="769" t="str">
        <f>Dev!$CS$48</f>
        <v>++TE</v>
      </c>
      <c r="J34" t="str">
        <f>IF(OR(I34=Dev!$CU$46, I34=Dev!$CU$47, I34=Dev!$CU$48, I34=Dev!$CU$49, I34=Dev!$CU$50, I34=Dev!$CU$51, I34=Dev!$CU$52, I34=Dev!$CU$53, I34=Dev!$CR$48, I34=Dev!$CR$49),$C$3,                                                                  IF(OR(I34=Dev!$CU$54, I34=Dev!$CU$55, I34=Dev!$CU$56, I34=Dev!$CU$57, I34=Dev!$CU$58, I34=Dev!$CU$59, I34=Dev!$CS$48), $D$3,""))</f>
        <v>PRLTE</v>
      </c>
      <c r="K34" t="str">
        <f ca="1">CONCATENATE(E34,Names!$P$3,I34)</f>
        <v>PRLJB-007_++TE</v>
      </c>
      <c r="M34" s="31">
        <f ca="1">INDIRECT(ADDRESS($C34,M$5,,,Table!$A$1))</f>
        <v>110</v>
      </c>
      <c r="O34" t="str">
        <f t="shared" si="0"/>
        <v/>
      </c>
      <c r="Q34" t="str">
        <f t="shared" si="34"/>
        <v>00</v>
      </c>
      <c r="R34">
        <f t="shared" si="33"/>
        <v>2</v>
      </c>
      <c r="S34" t="str">
        <f ca="1">IFERROR(VLOOKUP(M34,Racks!$H$4:$M$30,Racks!$I$2),"")</f>
        <v>DTL</v>
      </c>
      <c r="T34" t="str">
        <f ca="1">IFERROR(VLOOKUP(M34,Racks!$H$4:$M$30,Racks!$K$2),"")</f>
        <v>030Row</v>
      </c>
      <c r="U34" t="str">
        <f t="shared" si="35"/>
        <v>002</v>
      </c>
      <c r="V34" t="str">
        <f>CONCATENATE(Names!$C$17,Names!$N$3,U34)</f>
        <v>PRLTCB-002</v>
      </c>
      <c r="W34" s="769" t="str">
        <f>Dev!$GH$82</f>
        <v>z</v>
      </c>
      <c r="X34">
        <v>0</v>
      </c>
      <c r="Y34" t="str">
        <f>IF(OR(W34=Dev!$GJ$82, W34=Dev!$GJ$83, W34=Dev!$GJ$84, W34=Dev!$GJ$85, W34=Dev!$GJ$86, W34=Dev!$GJ$87, W34=Dev!$GJ$88, W34=Dev!$GJ$89, W34=Dev!$GG$82, W34=Dev!$GG$83, W34=Dev!$GG$84, W34=Dev!$GG$85, W34=Dev!$GG$86),Names!$C$10,                   IF(OR(W34=Dev!$GJ$90, W34=Dev!$GJ$91, W34=Dev!$GJ$92, W34=Dev!$GJ$93, W34=Dev!$GJ$94, W34=Dev!$GJ$95, W34=Dev!$GJ$96, W34=Dev!$GJ$97, W34=Dev!$GH$82), Names!$C$11,""))</f>
        <v>PRLTE</v>
      </c>
      <c r="Z34" s="31" t="str">
        <f ca="1">IFERROR(VLOOKUP(M34,Racks!$H$4:$M$30,6),"")</f>
        <v>DTL-030Row:CnPw-U-015</v>
      </c>
      <c r="AA34" t="str">
        <f ca="1">IF(R34="","",CONCATENATE(S34,Names!$H$3,T34,Names!$J$3,Names!$K$3,Names!$L$3,V34))</f>
        <v>DTL-030Row:RFS-PRLTCB-002</v>
      </c>
      <c r="AB34" t="str">
        <f>IF(R34="","",CONCATENATE(V34,Names!$P$3,W34))</f>
        <v>PRLTCB-002_z</v>
      </c>
      <c r="AD34" t="str">
        <f t="shared" si="3"/>
        <v>CREATE</v>
      </c>
      <c r="AF34" t="str">
        <f t="shared" si="20"/>
        <v>4PR24OSTCHF</v>
      </c>
      <c r="AH34" t="str">
        <f t="shared" ca="1" si="21"/>
        <v>DTL-050PRL:RFS-PRLJB-007</v>
      </c>
      <c r="AI34" t="str">
        <f t="shared" si="6"/>
        <v>AT</v>
      </c>
      <c r="AK34" t="str">
        <f t="shared" si="22"/>
        <v>WEIPU ST1210/S9</v>
      </c>
      <c r="AM34" t="str">
        <f t="shared" ca="1" si="23"/>
        <v>PRLJB-007_++TE</v>
      </c>
      <c r="AN34" t="str">
        <f t="shared" ca="1" si="24"/>
        <v>DTL-030Row:RFS-PRLTCB-002</v>
      </c>
      <c r="AO34" t="str">
        <f t="shared" si="10"/>
        <v>KG</v>
      </c>
      <c r="AP34" t="str">
        <f t="shared" ca="1" si="32"/>
        <v>DTL-030Row:CnPw-U-015</v>
      </c>
      <c r="AQ34" t="str">
        <f t="shared" si="25"/>
        <v>WEIPU ST1210/P9</v>
      </c>
      <c r="AS34" t="str">
        <f t="shared" si="26"/>
        <v>PRLTCB-002_z</v>
      </c>
      <c r="AT34">
        <f t="shared" ca="1" si="27"/>
        <v>2</v>
      </c>
      <c r="AU34">
        <f t="shared" si="14"/>
        <v>5</v>
      </c>
      <c r="AV34" t="str">
        <f t="shared" si="28"/>
        <v>A</v>
      </c>
      <c r="AX34" t="str">
        <f t="shared" si="16"/>
        <v>staffanekstrom</v>
      </c>
      <c r="AY34" t="str">
        <f t="shared" si="17"/>
        <v>INSERTED</v>
      </c>
      <c r="AZ34" t="str">
        <f t="shared" si="18"/>
        <v/>
      </c>
      <c r="BD34" t="str">
        <f t="shared" si="19"/>
        <v>YES</v>
      </c>
      <c r="BF34">
        <f t="shared" ca="1" si="29"/>
        <v>110</v>
      </c>
    </row>
    <row r="35" spans="1:58">
      <c r="A35">
        <v>29</v>
      </c>
      <c r="C35">
        <f>ROW(Table!$A$26)</f>
        <v>26</v>
      </c>
      <c r="D35" s="1" t="str">
        <f ca="1">INDIRECT(ADDRESS($C35,D$5,,,Table!$A$1))</f>
        <v/>
      </c>
      <c r="E35" s="738" t="str">
        <f ca="1">INDIRECT(ADDRESS($C35,E$5,,,Table!$A$1))</f>
        <v>PRLJB-007</v>
      </c>
      <c r="F35">
        <f ca="1">INDIRECT(ADDRESS($C35,F$5,,,Table!$A$1))</f>
        <v>46.994999999999997</v>
      </c>
      <c r="G35" t="str">
        <f ca="1">INDIRECT(ADDRESS($C35,G$5,,,Table!$A$1))</f>
        <v>DTL</v>
      </c>
      <c r="H35" t="str">
        <f ca="1">INDIRECT(ADDRESS($C35,H$5,,,Table!$A$1))</f>
        <v>DTL-050PRL:RFS-PRLJB-007</v>
      </c>
      <c r="I35" s="738" t="str">
        <f>Dev!$CW$46</f>
        <v>a</v>
      </c>
      <c r="J35" t="str">
        <f>IF(OR(I35=Dev!$CU$46, I35=Dev!$CU$47, I35=Dev!$CU$48, I35=Dev!$CU$49, I35=Dev!$CU$50, I35=Dev!$CU$51, I35=Dev!$CU$52, I35=Dev!$CU$53, I35=Dev!$CR$48, I35=Dev!$CR$49),$C$3,                                                                  IF(OR(I35=Dev!$CU$54, I35=Dev!$CU$55, I35=Dev!$CU$56, I35=Dev!$CU$57, I35=Dev!$CU$58, I35=Dev!$CU$59, I35=Dev!$CS$48), $D$3,""))</f>
        <v>PRLEH</v>
      </c>
      <c r="K35" t="str">
        <f ca="1">CONCATENATE(E35,Names!$P$3,I35)</f>
        <v>PRLJB-007_a</v>
      </c>
      <c r="M35" s="31">
        <f ca="1">INDIRECT(ADDRESS($C35,M$5,,,Table!$A$1))</f>
        <v>110</v>
      </c>
      <c r="O35" t="str">
        <f t="shared" si="0"/>
        <v/>
      </c>
      <c r="Q35" t="str">
        <f t="shared" si="1"/>
        <v>00</v>
      </c>
      <c r="R35">
        <f t="shared" si="33"/>
        <v>2</v>
      </c>
      <c r="S35" t="str">
        <f ca="1">IFERROR(VLOOKUP(M35,Racks!$H$4:$M$30,Racks!$I$2),"")</f>
        <v>DTL</v>
      </c>
      <c r="T35" t="str">
        <f ca="1">IFERROR(VLOOKUP(M35,Racks!$H$4:$M$30,Racks!$K$2),"")</f>
        <v>030Row</v>
      </c>
      <c r="U35" t="str">
        <f t="shared" si="30"/>
        <v>002</v>
      </c>
      <c r="V35" t="str">
        <f>CONCATENATE(Names!$C$17,Names!$N$3,U35)</f>
        <v>PRLTCB-002</v>
      </c>
      <c r="W35" t="str">
        <f>Dev!$GL$90</f>
        <v>i</v>
      </c>
      <c r="X35">
        <v>9</v>
      </c>
      <c r="Y35" t="str">
        <f>IF(OR(W35=Dev!$GJ$82, W35=Dev!$GJ$83, W35=Dev!$GJ$84, W35=Dev!$GJ$85, W35=Dev!$GJ$86, W35=Dev!$GJ$87, W35=Dev!$GJ$88, W35=Dev!$GJ$89, W35=Dev!$GG$82, W35=Dev!$GG$83, W35=Dev!$GG$84, W35=Dev!$GG$85, W35=Dev!$GG$86),Names!$C$10,                   IF(OR(W35=Dev!$GJ$90, W35=Dev!$GJ$91, W35=Dev!$GJ$92, W35=Dev!$GJ$93, W35=Dev!$GJ$94, W35=Dev!$GJ$95, W35=Dev!$GJ$96, W35=Dev!$GJ$97, W35=Dev!$GH$82), Names!$C$11,""))</f>
        <v>PRLEH</v>
      </c>
      <c r="Z35" s="31" t="str">
        <f ca="1">IFERROR(VLOOKUP(M35,Racks!$H$4:$M$30,6),"")</f>
        <v>DTL-030Row:CnPw-U-015</v>
      </c>
      <c r="AA35" t="str">
        <f ca="1">IF(R35="","",CONCATENATE(S35,Names!$H$3,T35,Names!$J$3,Names!$K$3,Names!$L$3,V35))</f>
        <v>DTL-030Row:RFS-PRLTCB-002</v>
      </c>
      <c r="AB35" t="str">
        <f>IF(R35="","",CONCATENATE(V35,Names!$P$3,W35))</f>
        <v>PRLTCB-002_i</v>
      </c>
      <c r="AD35" t="str">
        <f t="shared" si="3"/>
        <v>CREATE</v>
      </c>
      <c r="AF35" t="str">
        <f t="shared" si="20"/>
        <v>3C16NS_3G1.5</v>
      </c>
      <c r="AH35" t="str">
        <f t="shared" ca="1" si="21"/>
        <v>DTL-050PRL:RFS-PRLJB-007</v>
      </c>
      <c r="AI35" t="str">
        <f t="shared" si="6"/>
        <v>AT</v>
      </c>
      <c r="AK35" t="str">
        <f t="shared" si="22"/>
        <v>WEIPU ST1210/S3</v>
      </c>
      <c r="AM35" t="str">
        <f t="shared" ca="1" si="23"/>
        <v>PRLJB-007_a</v>
      </c>
      <c r="AN35" t="str">
        <f t="shared" ca="1" si="24"/>
        <v>DTL-030Row:RFS-PRLTCB-002</v>
      </c>
      <c r="AO35" t="str">
        <f t="shared" si="10"/>
        <v>KG</v>
      </c>
      <c r="AP35" t="str">
        <f t="shared" ca="1" si="32"/>
        <v>DTL-030Row:CnPw-U-015</v>
      </c>
      <c r="AQ35" t="str">
        <f t="shared" si="25"/>
        <v>WEIPU ST1210/P3</v>
      </c>
      <c r="AS35" t="str">
        <f t="shared" si="26"/>
        <v>PRLTCB-002_i</v>
      </c>
      <c r="AT35">
        <f t="shared" ca="1" si="27"/>
        <v>2</v>
      </c>
      <c r="AU35">
        <f t="shared" si="14"/>
        <v>5</v>
      </c>
      <c r="AV35" t="str">
        <f t="shared" si="28"/>
        <v>D</v>
      </c>
      <c r="AX35" t="str">
        <f t="shared" si="16"/>
        <v>staffanekstrom</v>
      </c>
      <c r="AY35" t="str">
        <f t="shared" si="17"/>
        <v>INSERTED</v>
      </c>
      <c r="AZ35" t="str">
        <f t="shared" si="18"/>
        <v/>
      </c>
      <c r="BD35" t="str">
        <f t="shared" si="19"/>
        <v>YES</v>
      </c>
      <c r="BF35">
        <f t="shared" ca="1" si="29"/>
        <v>110</v>
      </c>
    </row>
    <row r="36" spans="1:58">
      <c r="A36">
        <v>30</v>
      </c>
      <c r="C36">
        <f>ROW(Table!$A$26)</f>
        <v>26</v>
      </c>
      <c r="D36" s="1" t="str">
        <f ca="1">INDIRECT(ADDRESS($C36,D$5,,,Table!$A$1))</f>
        <v/>
      </c>
      <c r="E36" s="738" t="str">
        <f ca="1">INDIRECT(ADDRESS($C36,E$5,,,Table!$A$1))</f>
        <v>PRLJB-007</v>
      </c>
      <c r="F36">
        <f ca="1">INDIRECT(ADDRESS($C36,F$5,,,Table!$A$1))</f>
        <v>46.994999999999997</v>
      </c>
      <c r="G36" t="str">
        <f ca="1">INDIRECT(ADDRESS($C36,G$5,,,Table!$A$1))</f>
        <v>DTL</v>
      </c>
      <c r="H36" t="str">
        <f ca="1">INDIRECT(ADDRESS($C36,H$5,,,Table!$A$1))</f>
        <v>DTL-050PRL:RFS-PRLJB-007</v>
      </c>
      <c r="I36" s="738" t="str">
        <f>Dev!$CW$47</f>
        <v>b</v>
      </c>
      <c r="J36" t="str">
        <f>IF(OR(I36=Dev!$CU$46, I36=Dev!$CU$47, I36=Dev!$CU$48, I36=Dev!$CU$49, I36=Dev!$CU$50, I36=Dev!$CU$51, I36=Dev!$CU$52, I36=Dev!$CU$53, I36=Dev!$CR$48, I36=Dev!$CR$49),$C$3,                                                                  IF(OR(I36=Dev!$CU$54, I36=Dev!$CU$55, I36=Dev!$CU$56, I36=Dev!$CU$57, I36=Dev!$CU$58, I36=Dev!$CU$59, I36=Dev!$CS$48), $D$3,""))</f>
        <v>PRLEH</v>
      </c>
      <c r="K36" t="str">
        <f ca="1">CONCATENATE(E36,Names!$P$3,I36)</f>
        <v>PRLJB-007_b</v>
      </c>
      <c r="M36" s="31">
        <f ca="1">INDIRECT(ADDRESS($C36,M$5,,,Table!$A$1))</f>
        <v>110</v>
      </c>
      <c r="O36" t="str">
        <f t="shared" si="0"/>
        <v/>
      </c>
      <c r="Q36" t="str">
        <f t="shared" si="1"/>
        <v>00</v>
      </c>
      <c r="R36">
        <f t="shared" si="33"/>
        <v>2</v>
      </c>
      <c r="S36" t="str">
        <f ca="1">IFERROR(VLOOKUP(M36,Racks!$H$4:$M$30,Racks!$I$2),"")</f>
        <v>DTL</v>
      </c>
      <c r="T36" t="str">
        <f ca="1">IFERROR(VLOOKUP(M36,Racks!$H$4:$M$30,Racks!$K$2),"")</f>
        <v>030Row</v>
      </c>
      <c r="U36" t="str">
        <f t="shared" si="30"/>
        <v>002</v>
      </c>
      <c r="V36" t="str">
        <f>CONCATENATE(Names!$C$17,Names!$N$3,U36)</f>
        <v>PRLTCB-002</v>
      </c>
      <c r="W36" t="str">
        <f>Dev!$GL$91</f>
        <v>j</v>
      </c>
      <c r="X36">
        <v>10</v>
      </c>
      <c r="Y36" t="str">
        <f>IF(OR(W36=Dev!$GJ$82, W36=Dev!$GJ$83, W36=Dev!$GJ$84, W36=Dev!$GJ$85, W36=Dev!$GJ$86, W36=Dev!$GJ$87, W36=Dev!$GJ$88, W36=Dev!$GJ$89, W36=Dev!$GG$82, W36=Dev!$GG$83, W36=Dev!$GG$84, W36=Dev!$GG$85, W36=Dev!$GG$86),Names!$C$10,                   IF(OR(W36=Dev!$GJ$90, W36=Dev!$GJ$91, W36=Dev!$GJ$92, W36=Dev!$GJ$93, W36=Dev!$GJ$94, W36=Dev!$GJ$95, W36=Dev!$GJ$96, W36=Dev!$GJ$97, W36=Dev!$GH$82), Names!$C$11,""))</f>
        <v>PRLEH</v>
      </c>
      <c r="Z36" s="31" t="str">
        <f ca="1">IFERROR(VLOOKUP(M36,Racks!$H$4:$M$30,6),"")</f>
        <v>DTL-030Row:CnPw-U-015</v>
      </c>
      <c r="AA36" t="str">
        <f ca="1">IF(R36="","",CONCATENATE(S36,Names!$H$3,T36,Names!$J$3,Names!$K$3,Names!$L$3,V36))</f>
        <v>DTL-030Row:RFS-PRLTCB-002</v>
      </c>
      <c r="AB36" t="str">
        <f>IF(R36="","",CONCATENATE(V36,Names!$P$3,W36))</f>
        <v>PRLTCB-002_j</v>
      </c>
      <c r="AD36" t="str">
        <f t="shared" si="3"/>
        <v>CREATE</v>
      </c>
      <c r="AF36" t="str">
        <f t="shared" si="20"/>
        <v>3C16NS_3G1.5</v>
      </c>
      <c r="AH36" t="str">
        <f t="shared" ca="1" si="21"/>
        <v>DTL-050PRL:RFS-PRLJB-007</v>
      </c>
      <c r="AI36" t="str">
        <f t="shared" si="6"/>
        <v>AT</v>
      </c>
      <c r="AK36" t="str">
        <f t="shared" si="22"/>
        <v>WEIPU ST1210/S3</v>
      </c>
      <c r="AM36" t="str">
        <f t="shared" ca="1" si="23"/>
        <v>PRLJB-007_b</v>
      </c>
      <c r="AN36" t="str">
        <f t="shared" ca="1" si="24"/>
        <v>DTL-030Row:RFS-PRLTCB-002</v>
      </c>
      <c r="AO36" t="str">
        <f t="shared" si="10"/>
        <v>KG</v>
      </c>
      <c r="AP36" t="str">
        <f t="shared" ca="1" si="32"/>
        <v>DTL-030Row:CnPw-U-015</v>
      </c>
      <c r="AQ36" t="str">
        <f t="shared" si="25"/>
        <v>WEIPU ST1210/P3</v>
      </c>
      <c r="AS36" t="str">
        <f t="shared" si="26"/>
        <v>PRLTCB-002_j</v>
      </c>
      <c r="AT36">
        <f t="shared" ca="1" si="27"/>
        <v>2</v>
      </c>
      <c r="AU36">
        <f t="shared" si="14"/>
        <v>5</v>
      </c>
      <c r="AV36" t="str">
        <f t="shared" si="28"/>
        <v>D</v>
      </c>
      <c r="AX36" t="str">
        <f t="shared" si="16"/>
        <v>staffanekstrom</v>
      </c>
      <c r="AY36" t="str">
        <f t="shared" si="17"/>
        <v>INSERTED</v>
      </c>
      <c r="AZ36" t="str">
        <f t="shared" si="18"/>
        <v/>
      </c>
      <c r="BD36" t="str">
        <f t="shared" si="19"/>
        <v>YES</v>
      </c>
      <c r="BF36">
        <f t="shared" ca="1" si="29"/>
        <v>110</v>
      </c>
    </row>
    <row r="37" spans="1:58">
      <c r="A37">
        <v>31</v>
      </c>
      <c r="C37">
        <f>ROW(Table!$A$26)</f>
        <v>26</v>
      </c>
      <c r="D37" s="1" t="str">
        <f ca="1">INDIRECT(ADDRESS($C37,D$5,,,Table!$A$1))</f>
        <v/>
      </c>
      <c r="E37" s="738" t="str">
        <f ca="1">INDIRECT(ADDRESS($C37,E$5,,,Table!$A$1))</f>
        <v>PRLJB-007</v>
      </c>
      <c r="F37">
        <f ca="1">INDIRECT(ADDRESS($C37,F$5,,,Table!$A$1))</f>
        <v>46.994999999999997</v>
      </c>
      <c r="G37" t="str">
        <f ca="1">INDIRECT(ADDRESS($C37,G$5,,,Table!$A$1))</f>
        <v>DTL</v>
      </c>
      <c r="H37" t="str">
        <f ca="1">INDIRECT(ADDRESS($C37,H$5,,,Table!$A$1))</f>
        <v>DTL-050PRL:RFS-PRLJB-007</v>
      </c>
      <c r="I37" s="738" t="str">
        <f>Dev!$CW$48</f>
        <v>g</v>
      </c>
      <c r="J37" t="str">
        <f>IF(OR(I37=Dev!$CU$46, I37=Dev!$CU$47, I37=Dev!$CU$48, I37=Dev!$CU$49, I37=Dev!$CU$50, I37=Dev!$CU$51, I37=Dev!$CU$52, I37=Dev!$CU$53, I37=Dev!$CR$48, I37=Dev!$CR$49),$C$3,                                                                  IF(OR(I37=Dev!$CU$54, I37=Dev!$CU$55, I37=Dev!$CU$56, I37=Dev!$CU$57, I37=Dev!$CU$58, I37=Dev!$CU$59, I37=Dev!$CS$48), $D$3,""))</f>
        <v>PRLTE</v>
      </c>
      <c r="K37" t="str">
        <f ca="1">CONCATENATE(E37,Names!$P$3,I37)</f>
        <v>PRLJB-007_g</v>
      </c>
      <c r="M37" s="31">
        <f ca="1">INDIRECT(ADDRESS($C37,M$5,,,Table!$A$1))</f>
        <v>110</v>
      </c>
      <c r="O37" t="str">
        <f t="shared" si="0"/>
        <v/>
      </c>
      <c r="Q37" t="str">
        <f t="shared" si="1"/>
        <v>00</v>
      </c>
      <c r="R37">
        <f t="shared" si="33"/>
        <v>2</v>
      </c>
      <c r="S37" t="str">
        <f ca="1">IFERROR(VLOOKUP(M37,Racks!$H$4:$M$30,Racks!$I$2),"")</f>
        <v>DTL</v>
      </c>
      <c r="T37" t="str">
        <f ca="1">IFERROR(VLOOKUP(M37,Racks!$H$4:$M$30,Racks!$K$2),"")</f>
        <v>030Row</v>
      </c>
      <c r="U37" t="str">
        <f t="shared" si="30"/>
        <v>002</v>
      </c>
      <c r="V37" t="str">
        <f>CONCATENATE(Names!$C$17,Names!$N$3,U37)</f>
        <v>PRLTCB-002</v>
      </c>
      <c r="W37" t="str">
        <f>Dev!$GL$92</f>
        <v>k</v>
      </c>
      <c r="X37">
        <v>11</v>
      </c>
      <c r="Y37" t="str">
        <f>IF(OR(W37=Dev!$GJ$82, W37=Dev!$GJ$83, W37=Dev!$GJ$84, W37=Dev!$GJ$85, W37=Dev!$GJ$86, W37=Dev!$GJ$87, W37=Dev!$GJ$88, W37=Dev!$GJ$89, W37=Dev!$GG$82, W37=Dev!$GG$83, W37=Dev!$GG$84, W37=Dev!$GG$85, W37=Dev!$GG$86),Names!$C$10,                   IF(OR(W37=Dev!$GJ$90, W37=Dev!$GJ$91, W37=Dev!$GJ$92, W37=Dev!$GJ$93, W37=Dev!$GJ$94, W37=Dev!$GJ$95, W37=Dev!$GJ$96, W37=Dev!$GJ$97, W37=Dev!$GH$82), Names!$C$11,""))</f>
        <v>PRLTE</v>
      </c>
      <c r="Z37" s="31" t="str">
        <f ca="1">IFERROR(VLOOKUP(M37,Racks!$H$4:$M$30,6),"")</f>
        <v>DTL-030Row:CnPw-U-015</v>
      </c>
      <c r="AA37" t="str">
        <f ca="1">IF(R37="","",CONCATENATE(S37,Names!$H$3,T37,Names!$J$3,Names!$K$3,Names!$L$3,V37))</f>
        <v>DTL-030Row:RFS-PRLTCB-002</v>
      </c>
      <c r="AB37" t="str">
        <f>IF(R37="","",CONCATENATE(V37,Names!$P$3,W37))</f>
        <v>PRLTCB-002_k</v>
      </c>
      <c r="AD37" t="str">
        <f t="shared" si="3"/>
        <v>CREATE</v>
      </c>
      <c r="AF37" t="str">
        <f t="shared" si="20"/>
        <v>4PR24OSTCHF</v>
      </c>
      <c r="AH37" t="str">
        <f t="shared" ca="1" si="21"/>
        <v>DTL-050PRL:RFS-PRLJB-007</v>
      </c>
      <c r="AI37" t="str">
        <f t="shared" si="6"/>
        <v>AT</v>
      </c>
      <c r="AK37" t="str">
        <f t="shared" si="22"/>
        <v>WEIPU ST1210/S9</v>
      </c>
      <c r="AM37" t="str">
        <f t="shared" ca="1" si="23"/>
        <v>PRLJB-007_g</v>
      </c>
      <c r="AN37" t="str">
        <f t="shared" ca="1" si="24"/>
        <v>DTL-030Row:RFS-PRLTCB-002</v>
      </c>
      <c r="AO37" t="str">
        <f t="shared" si="10"/>
        <v>KG</v>
      </c>
      <c r="AP37" t="str">
        <f t="shared" ca="1" si="32"/>
        <v>DTL-030Row:CnPw-U-015</v>
      </c>
      <c r="AQ37" t="str">
        <f t="shared" si="25"/>
        <v>WEIPU ST1210/P9</v>
      </c>
      <c r="AS37" t="str">
        <f t="shared" si="26"/>
        <v>PRLTCB-002_k</v>
      </c>
      <c r="AT37">
        <f t="shared" ca="1" si="27"/>
        <v>2</v>
      </c>
      <c r="AU37">
        <f t="shared" si="14"/>
        <v>5</v>
      </c>
      <c r="AV37" t="str">
        <f t="shared" si="28"/>
        <v>A</v>
      </c>
      <c r="AX37" t="str">
        <f t="shared" si="16"/>
        <v>staffanekstrom</v>
      </c>
      <c r="AY37" t="str">
        <f t="shared" si="17"/>
        <v>INSERTED</v>
      </c>
      <c r="AZ37" t="str">
        <f t="shared" si="18"/>
        <v/>
      </c>
      <c r="BD37" t="str">
        <f t="shared" si="19"/>
        <v>YES</v>
      </c>
      <c r="BF37">
        <f t="shared" ca="1" si="29"/>
        <v>110</v>
      </c>
    </row>
    <row r="38" spans="1:58" s="758" customFormat="1" ht="13.5" thickBot="1">
      <c r="A38" s="758">
        <v>32</v>
      </c>
      <c r="C38" s="758">
        <f>ROW(Table!$A$26)</f>
        <v>26</v>
      </c>
      <c r="D38" s="1022" t="str">
        <f ca="1">INDIRECT(ADDRESS($C38,D$5,,,Table!$A$1))</f>
        <v/>
      </c>
      <c r="E38" s="1024" t="str">
        <f ca="1">INDIRECT(ADDRESS($C38,E$5,,,Table!$A$1))</f>
        <v>PRLJB-007</v>
      </c>
      <c r="F38" s="758">
        <f ca="1">INDIRECT(ADDRESS($C38,F$5,,,Table!$A$1))</f>
        <v>46.994999999999997</v>
      </c>
      <c r="G38" s="758" t="str">
        <f ca="1">INDIRECT(ADDRESS($C38,G$5,,,Table!$A$1))</f>
        <v>DTL</v>
      </c>
      <c r="H38" s="758" t="str">
        <f ca="1">INDIRECT(ADDRESS($C38,H$5,,,Table!$A$1))</f>
        <v>DTL-050PRL:RFS-PRLJB-007</v>
      </c>
      <c r="I38" s="1024" t="str">
        <f>Dev!$CW$49</f>
        <v>h</v>
      </c>
      <c r="J38" s="758" t="str">
        <f>IF(OR(I38=Dev!$CU$46, I38=Dev!$CU$47, I38=Dev!$CU$48, I38=Dev!$CU$49, I38=Dev!$CU$50, I38=Dev!$CU$51, I38=Dev!$CU$52, I38=Dev!$CU$53, I38=Dev!$CR$48, I38=Dev!$CR$49),$C$3,                                                                  IF(OR(I38=Dev!$CU$54, I38=Dev!$CU$55, I38=Dev!$CU$56, I38=Dev!$CU$57, I38=Dev!$CU$58, I38=Dev!$CU$59, I38=Dev!$CS$48), $D$3,""))</f>
        <v>PRLTE</v>
      </c>
      <c r="K38" s="758" t="str">
        <f ca="1">CONCATENATE(E38,Names!$P$3,I38)</f>
        <v>PRLJB-007_h</v>
      </c>
      <c r="M38" s="761">
        <f ca="1">INDIRECT(ADDRESS($C38,M$5,,,Table!$A$1))</f>
        <v>110</v>
      </c>
      <c r="O38" s="758" t="str">
        <f t="shared" si="0"/>
        <v/>
      </c>
      <c r="Q38" s="758" t="str">
        <f t="shared" si="1"/>
        <v>00</v>
      </c>
      <c r="R38" s="758">
        <f t="shared" si="33"/>
        <v>2</v>
      </c>
      <c r="S38" s="758" t="str">
        <f ca="1">IFERROR(VLOOKUP(M38,Racks!$H$4:$M$30,Racks!$I$2),"")</f>
        <v>DTL</v>
      </c>
      <c r="T38" s="758" t="str">
        <f ca="1">IFERROR(VLOOKUP(M38,Racks!$H$4:$M$30,Racks!$K$2),"")</f>
        <v>030Row</v>
      </c>
      <c r="U38" s="758" t="str">
        <f t="shared" si="30"/>
        <v>002</v>
      </c>
      <c r="V38" s="758" t="str">
        <f>CONCATENATE(Names!$C$17,Names!$N$3,U38)</f>
        <v>PRLTCB-002</v>
      </c>
      <c r="W38" s="758" t="str">
        <f>Dev!$GL$93</f>
        <v>l</v>
      </c>
      <c r="X38" s="758">
        <v>12</v>
      </c>
      <c r="Y38" s="758" t="str">
        <f>IF(OR(W38=Dev!$GJ$82, W38=Dev!$GJ$83, W38=Dev!$GJ$84, W38=Dev!$GJ$85, W38=Dev!$GJ$86, W38=Dev!$GJ$87, W38=Dev!$GJ$88, W38=Dev!$GJ$89, W38=Dev!$GG$82, W38=Dev!$GG$83, W38=Dev!$GG$84, W38=Dev!$GG$85, W38=Dev!$GG$86),Names!$C$10,                   IF(OR(W38=Dev!$GJ$90, W38=Dev!$GJ$91, W38=Dev!$GJ$92, W38=Dev!$GJ$93, W38=Dev!$GJ$94, W38=Dev!$GJ$95, W38=Dev!$GJ$96, W38=Dev!$GJ$97, W38=Dev!$GH$82), Names!$C$11,""))</f>
        <v>PRLTE</v>
      </c>
      <c r="Z38" s="761" t="str">
        <f ca="1">IFERROR(VLOOKUP(M38,Racks!$H$4:$M$30,6),"")</f>
        <v>DTL-030Row:CnPw-U-015</v>
      </c>
      <c r="AA38" s="758" t="str">
        <f ca="1">IF(R38="","",CONCATENATE(S38,Names!$H$3,T38,Names!$J$3,Names!$K$3,Names!$L$3,V38))</f>
        <v>DTL-030Row:RFS-PRLTCB-002</v>
      </c>
      <c r="AB38" s="758" t="str">
        <f>IF(R38="","",CONCATENATE(V38,Names!$P$3,W38))</f>
        <v>PRLTCB-002_l</v>
      </c>
      <c r="AC38" s="997"/>
      <c r="AD38" s="758" t="str">
        <f t="shared" si="3"/>
        <v>CREATE</v>
      </c>
      <c r="AF38" s="758" t="str">
        <f t="shared" si="20"/>
        <v>4PR24OSTCHF</v>
      </c>
      <c r="AH38" s="758" t="str">
        <f t="shared" ca="1" si="21"/>
        <v>DTL-050PRL:RFS-PRLJB-007</v>
      </c>
      <c r="AI38" s="758" t="str">
        <f t="shared" si="6"/>
        <v>AT</v>
      </c>
      <c r="AK38" s="758" t="str">
        <f t="shared" si="22"/>
        <v>WEIPU ST1210/S9</v>
      </c>
      <c r="AM38" s="758" t="str">
        <f t="shared" ca="1" si="23"/>
        <v>PRLJB-007_h</v>
      </c>
      <c r="AN38" s="758" t="str">
        <f t="shared" ca="1" si="24"/>
        <v>DTL-030Row:RFS-PRLTCB-002</v>
      </c>
      <c r="AO38" s="758" t="str">
        <f t="shared" si="10"/>
        <v>KG</v>
      </c>
      <c r="AP38" s="758" t="str">
        <f t="shared" ca="1" si="32"/>
        <v>DTL-030Row:CnPw-U-015</v>
      </c>
      <c r="AQ38" s="758" t="str">
        <f t="shared" si="25"/>
        <v>WEIPU ST1210/P9</v>
      </c>
      <c r="AS38" s="758" t="str">
        <f t="shared" si="26"/>
        <v>PRLTCB-002_l</v>
      </c>
      <c r="AT38" s="758">
        <f t="shared" ca="1" si="27"/>
        <v>2</v>
      </c>
      <c r="AU38" s="758">
        <f t="shared" si="14"/>
        <v>5</v>
      </c>
      <c r="AV38" s="758" t="str">
        <f t="shared" si="28"/>
        <v>A</v>
      </c>
      <c r="AX38" s="758" t="str">
        <f t="shared" si="16"/>
        <v>staffanekstrom</v>
      </c>
      <c r="AY38" s="758" t="str">
        <f t="shared" si="17"/>
        <v>INSERTED</v>
      </c>
      <c r="AZ38" s="758" t="str">
        <f t="shared" si="18"/>
        <v/>
      </c>
      <c r="BD38" s="758" t="str">
        <f t="shared" si="19"/>
        <v>YES</v>
      </c>
      <c r="BE38" s="997"/>
      <c r="BF38" s="758">
        <f t="shared" ca="1" si="29"/>
        <v>110</v>
      </c>
    </row>
    <row r="39" spans="1:58">
      <c r="A39">
        <v>33</v>
      </c>
      <c r="C39">
        <f>ROW(Table!$A$28)</f>
        <v>28</v>
      </c>
      <c r="D39" s="1" t="str">
        <f ca="1">INDIRECT(ADDRESS($C39,D$5,,,Table!$A$1))</f>
        <v/>
      </c>
      <c r="E39" s="752" t="str">
        <f ca="1">INDIRECT(ADDRESS($C39,E$5,,,Table!$A$1))</f>
        <v>PRLJB-008</v>
      </c>
      <c r="F39">
        <f ca="1">INDIRECT(ADDRESS($C39,F$5,,,Table!$A$1))</f>
        <v>51.244999999999997</v>
      </c>
      <c r="G39" t="str">
        <f ca="1">INDIRECT(ADDRESS($C39,G$5,,,Table!$A$1))</f>
        <v>Spk</v>
      </c>
      <c r="H39" t="str">
        <f ca="1">INDIRECT(ADDRESS($C39,H$5,,,Table!$A$1))</f>
        <v>Spk-010PRL:RFS-PRLJB-008</v>
      </c>
      <c r="I39" s="769" t="str">
        <f>Dev!$CR$48</f>
        <v>++EH</v>
      </c>
      <c r="J39" t="str">
        <f>IF(OR(I39=Dev!$CU$46, I39=Dev!$CU$47, I39=Dev!$CU$48, I39=Dev!$CU$49, I39=Dev!$CU$50, I39=Dev!$CU$51, I39=Dev!$CU$52, I39=Dev!$CU$53, I39=Dev!$CR$48, I39=Dev!$CR$49),$C$3,                                                                  IF(OR(I39=Dev!$CU$54, I39=Dev!$CU$55, I39=Dev!$CU$56, I39=Dev!$CU$57, I39=Dev!$CU$58, I39=Dev!$CU$59, I39=Dev!$CS$48), $D$3,""))</f>
        <v>PRLEH</v>
      </c>
      <c r="K39" t="str">
        <f ca="1">CONCATENATE(E39,Names!$P$3,I39)</f>
        <v>PRLJB-008_++EH</v>
      </c>
      <c r="M39" s="42">
        <f ca="1">INDIRECT(ADDRESS($C39,M$5,,,Table!$A$1))</f>
        <v>120</v>
      </c>
      <c r="O39" t="str">
        <f t="shared" si="0"/>
        <v/>
      </c>
      <c r="Q39" t="str">
        <f t="shared" ref="Q39:Q40" si="36">IF(ISNUMBER(R39), IF(R39&lt;10,"00", IF(R39&lt;100,"0", "")), "")</f>
        <v>00</v>
      </c>
      <c r="R39">
        <f>$R$41</f>
        <v>3</v>
      </c>
      <c r="S39" t="str">
        <f ca="1">IFERROR(VLOOKUP(M39,Racks!$H$4:$M$30,Racks!$I$2),"")</f>
        <v>Spk</v>
      </c>
      <c r="T39" t="str">
        <f ca="1">IFERROR(VLOOKUP(M39,Racks!$H$4:$M$30,Racks!$K$2),"")</f>
        <v>020Row</v>
      </c>
      <c r="U39" t="str">
        <f t="shared" ref="U39:U40" si="37">IF(ISNUMBER(R39),CONCATENATE(Q39,R39),"")</f>
        <v>003</v>
      </c>
      <c r="V39" t="str">
        <f>CONCATENATE(Names!$C$17,Names!$N$3,U39)</f>
        <v>PRLTCB-003</v>
      </c>
      <c r="W39" s="769" t="str">
        <f>Dev!$GG$82</f>
        <v>y</v>
      </c>
      <c r="X39">
        <v>0</v>
      </c>
      <c r="Y39" t="str">
        <f>IF(OR(W39=Dev!$GJ$82, W39=Dev!$GJ$83, W39=Dev!$GJ$84, W39=Dev!$GJ$85, W39=Dev!$GJ$86, W39=Dev!$GJ$87, W39=Dev!$GJ$88, W39=Dev!$GJ$89, W39=Dev!$GG$82, W39=Dev!$GG$83, W39=Dev!$GG$84, W39=Dev!$GG$85, W39=Dev!$GG$86),Names!$C$10,                   IF(OR(W39=Dev!$GJ$90, W39=Dev!$GJ$91, W39=Dev!$GJ$92, W39=Dev!$GJ$93, W39=Dev!$GJ$94, W39=Dev!$GJ$95, W39=Dev!$GJ$96, W39=Dev!$GJ$97, W39=Dev!$GH$82), Names!$C$11,""))</f>
        <v>PRLEH</v>
      </c>
      <c r="Z39" s="42" t="str">
        <f ca="1">IFERROR(VLOOKUP(M39,Racks!$H$4:$M$30,6),"")</f>
        <v>Spk-020Row:CnPw-U-016</v>
      </c>
      <c r="AA39" t="str">
        <f ca="1">IF(R39="","",CONCATENATE(S39,Names!$H$3,T39,Names!$J$3,Names!$K$3,Names!$L$3,V39))</f>
        <v>Spk-020Row:RFS-PRLTCB-003</v>
      </c>
      <c r="AB39" t="str">
        <f>IF(R39="","",CONCATENATE(V39,Names!$P$3,W39))</f>
        <v>PRLTCB-003_y</v>
      </c>
      <c r="AD39" t="str">
        <f t="shared" si="3"/>
        <v>CREATE</v>
      </c>
      <c r="AF39" t="str">
        <f t="shared" si="20"/>
        <v>3C16NS_3G1.5</v>
      </c>
      <c r="AH39" t="str">
        <f t="shared" ca="1" si="21"/>
        <v>Spk-010PRL:RFS-PRLJB-008</v>
      </c>
      <c r="AI39" t="str">
        <f t="shared" si="6"/>
        <v>AT</v>
      </c>
      <c r="AK39" t="str">
        <f t="shared" si="22"/>
        <v>WEIPU ST1210/S3</v>
      </c>
      <c r="AM39" t="str">
        <f t="shared" ca="1" si="23"/>
        <v>PRLJB-008_++EH</v>
      </c>
      <c r="AN39" t="str">
        <f t="shared" ca="1" si="24"/>
        <v>Spk-020Row:RFS-PRLTCB-003</v>
      </c>
      <c r="AO39" t="str">
        <f t="shared" si="10"/>
        <v>KG</v>
      </c>
      <c r="AP39" t="str">
        <f t="shared" ca="1" si="32"/>
        <v>Spk-020Row:CnPw-U-016</v>
      </c>
      <c r="AQ39" t="str">
        <f t="shared" si="25"/>
        <v>WEIPU ST1210/P3</v>
      </c>
      <c r="AS39" t="str">
        <f t="shared" si="26"/>
        <v>PRLTCB-003_y</v>
      </c>
      <c r="AT39">
        <f t="shared" ca="1" si="27"/>
        <v>3</v>
      </c>
      <c r="AU39">
        <f t="shared" si="14"/>
        <v>5</v>
      </c>
      <c r="AV39" t="str">
        <f t="shared" si="28"/>
        <v>D</v>
      </c>
      <c r="AX39" t="str">
        <f t="shared" si="16"/>
        <v>staffanekstrom</v>
      </c>
      <c r="AY39" t="str">
        <f t="shared" si="17"/>
        <v>INSERTED</v>
      </c>
      <c r="AZ39" t="str">
        <f t="shared" si="18"/>
        <v/>
      </c>
      <c r="BD39" t="str">
        <f t="shared" si="19"/>
        <v>YES</v>
      </c>
      <c r="BF39">
        <f t="shared" ca="1" si="29"/>
        <v>120</v>
      </c>
    </row>
    <row r="40" spans="1:58">
      <c r="A40">
        <v>34</v>
      </c>
      <c r="C40">
        <f>ROW(Table!$A$28)</f>
        <v>28</v>
      </c>
      <c r="D40" s="1" t="str">
        <f ca="1">INDIRECT(ADDRESS($C40,D$5,,,Table!$A$1))</f>
        <v/>
      </c>
      <c r="E40" s="752" t="str">
        <f ca="1">INDIRECT(ADDRESS($C40,E$5,,,Table!$A$1))</f>
        <v>PRLJB-008</v>
      </c>
      <c r="F40">
        <f ca="1">INDIRECT(ADDRESS($C40,F$5,,,Table!$A$1))</f>
        <v>51.244999999999997</v>
      </c>
      <c r="G40" t="str">
        <f ca="1">INDIRECT(ADDRESS($C40,G$5,,,Table!$A$1))</f>
        <v>Spk</v>
      </c>
      <c r="H40" t="str">
        <f ca="1">INDIRECT(ADDRESS($C40,H$5,,,Table!$A$1))</f>
        <v>Spk-010PRL:RFS-PRLJB-008</v>
      </c>
      <c r="I40" s="769" t="str">
        <f>Dev!$CS$48</f>
        <v>++TE</v>
      </c>
      <c r="J40" t="str">
        <f>IF(OR(I40=Dev!$CU$46, I40=Dev!$CU$47, I40=Dev!$CU$48, I40=Dev!$CU$49, I40=Dev!$CU$50, I40=Dev!$CU$51, I40=Dev!$CU$52, I40=Dev!$CU$53, I40=Dev!$CR$48, I40=Dev!$CR$49),$C$3,                                                                  IF(OR(I40=Dev!$CU$54, I40=Dev!$CU$55, I40=Dev!$CU$56, I40=Dev!$CU$57, I40=Dev!$CU$58, I40=Dev!$CU$59, I40=Dev!$CS$48), $D$3,""))</f>
        <v>PRLTE</v>
      </c>
      <c r="K40" t="str">
        <f ca="1">CONCATENATE(E40,Names!$P$3,I40)</f>
        <v>PRLJB-008_++TE</v>
      </c>
      <c r="M40" s="42">
        <f ca="1">INDIRECT(ADDRESS($C40,M$5,,,Table!$A$1))</f>
        <v>120</v>
      </c>
      <c r="O40" t="str">
        <f t="shared" si="0"/>
        <v/>
      </c>
      <c r="Q40" t="str">
        <f t="shared" si="36"/>
        <v>00</v>
      </c>
      <c r="R40">
        <f>$R$41</f>
        <v>3</v>
      </c>
      <c r="S40" t="str">
        <f ca="1">IFERROR(VLOOKUP(M40,Racks!$H$4:$M$30,Racks!$I$2),"")</f>
        <v>Spk</v>
      </c>
      <c r="T40" t="str">
        <f ca="1">IFERROR(VLOOKUP(M40,Racks!$H$4:$M$30,Racks!$K$2),"")</f>
        <v>020Row</v>
      </c>
      <c r="U40" t="str">
        <f t="shared" si="37"/>
        <v>003</v>
      </c>
      <c r="V40" t="str">
        <f>CONCATENATE(Names!$C$17,Names!$N$3,U40)</f>
        <v>PRLTCB-003</v>
      </c>
      <c r="W40" s="769" t="str">
        <f>Dev!$GH$82</f>
        <v>z</v>
      </c>
      <c r="X40">
        <v>0</v>
      </c>
      <c r="Y40" t="str">
        <f>IF(OR(W40=Dev!$GJ$82, W40=Dev!$GJ$83, W40=Dev!$GJ$84, W40=Dev!$GJ$85, W40=Dev!$GJ$86, W40=Dev!$GJ$87, W40=Dev!$GJ$88, W40=Dev!$GJ$89, W40=Dev!$GG$82, W40=Dev!$GG$83, W40=Dev!$GG$84, W40=Dev!$GG$85, W40=Dev!$GG$86),Names!$C$10,                   IF(OR(W40=Dev!$GJ$90, W40=Dev!$GJ$91, W40=Dev!$GJ$92, W40=Dev!$GJ$93, W40=Dev!$GJ$94, W40=Dev!$GJ$95, W40=Dev!$GJ$96, W40=Dev!$GJ$97, W40=Dev!$GH$82), Names!$C$11,""))</f>
        <v>PRLTE</v>
      </c>
      <c r="Z40" s="42" t="str">
        <f ca="1">IFERROR(VLOOKUP(M40,Racks!$H$4:$M$30,6),"")</f>
        <v>Spk-020Row:CnPw-U-016</v>
      </c>
      <c r="AA40" t="str">
        <f ca="1">IF(R40="","",CONCATENATE(S40,Names!$H$3,T40,Names!$J$3,Names!$K$3,Names!$L$3,V40))</f>
        <v>Spk-020Row:RFS-PRLTCB-003</v>
      </c>
      <c r="AB40" t="str">
        <f>IF(R40="","",CONCATENATE(V40,Names!$P$3,W40))</f>
        <v>PRLTCB-003_z</v>
      </c>
      <c r="AD40" t="str">
        <f t="shared" si="3"/>
        <v>CREATE</v>
      </c>
      <c r="AF40" t="str">
        <f t="shared" si="20"/>
        <v>4PR24OSTCHF</v>
      </c>
      <c r="AH40" t="str">
        <f t="shared" ca="1" si="21"/>
        <v>Spk-010PRL:RFS-PRLJB-008</v>
      </c>
      <c r="AI40" t="str">
        <f t="shared" si="6"/>
        <v>AT</v>
      </c>
      <c r="AK40" t="str">
        <f t="shared" si="22"/>
        <v>WEIPU ST1210/S9</v>
      </c>
      <c r="AM40" t="str">
        <f t="shared" ca="1" si="23"/>
        <v>PRLJB-008_++TE</v>
      </c>
      <c r="AN40" t="str">
        <f t="shared" ca="1" si="24"/>
        <v>Spk-020Row:RFS-PRLTCB-003</v>
      </c>
      <c r="AO40" t="str">
        <f t="shared" si="10"/>
        <v>KG</v>
      </c>
      <c r="AP40" t="str">
        <f t="shared" ca="1" si="32"/>
        <v>Spk-020Row:CnPw-U-016</v>
      </c>
      <c r="AQ40" t="str">
        <f t="shared" si="25"/>
        <v>WEIPU ST1210/P9</v>
      </c>
      <c r="AS40" t="str">
        <f t="shared" si="26"/>
        <v>PRLTCB-003_z</v>
      </c>
      <c r="AT40">
        <f t="shared" ca="1" si="27"/>
        <v>3</v>
      </c>
      <c r="AU40">
        <f t="shared" si="14"/>
        <v>5</v>
      </c>
      <c r="AV40" t="str">
        <f t="shared" si="28"/>
        <v>A</v>
      </c>
      <c r="AX40" t="str">
        <f t="shared" si="16"/>
        <v>staffanekstrom</v>
      </c>
      <c r="AY40" t="str">
        <f t="shared" si="17"/>
        <v>INSERTED</v>
      </c>
      <c r="AZ40" t="str">
        <f t="shared" si="18"/>
        <v/>
      </c>
      <c r="BD40" t="str">
        <f t="shared" si="19"/>
        <v>YES</v>
      </c>
      <c r="BF40">
        <f t="shared" ca="1" si="29"/>
        <v>120</v>
      </c>
    </row>
    <row r="41" spans="1:58">
      <c r="A41">
        <v>35</v>
      </c>
      <c r="C41">
        <f>ROW(Table!$A$28)</f>
        <v>28</v>
      </c>
      <c r="D41" s="1" t="str">
        <f ca="1">INDIRECT(ADDRESS($C41,D$5,,,Table!$A$1))</f>
        <v/>
      </c>
      <c r="E41" t="str">
        <f ca="1">INDIRECT(ADDRESS($C41,E$5,,,Table!$A$1))</f>
        <v>PRLJB-008</v>
      </c>
      <c r="F41">
        <f ca="1">INDIRECT(ADDRESS($C41,F$5,,,Table!$A$1))</f>
        <v>51.244999999999997</v>
      </c>
      <c r="G41" t="str">
        <f ca="1">INDIRECT(ADDRESS($C41,G$5,,,Table!$A$1))</f>
        <v>Spk</v>
      </c>
      <c r="H41" t="str">
        <f ca="1">INDIRECT(ADDRESS($C41,H$5,,,Table!$A$1))</f>
        <v>Spk-010PRL:RFS-PRLJB-008</v>
      </c>
      <c r="I41" t="str">
        <f>Dev!$CW$46</f>
        <v>a</v>
      </c>
      <c r="J41" t="str">
        <f>IF(OR(I41=Dev!$CU$46, I41=Dev!$CU$47, I41=Dev!$CU$48, I41=Dev!$CU$49, I41=Dev!$CU$50, I41=Dev!$CU$51, I41=Dev!$CU$52, I41=Dev!$CU$53, I41=Dev!$CR$48, I41=Dev!$CR$49),$C$3,                                                                  IF(OR(I41=Dev!$CU$54, I41=Dev!$CU$55, I41=Dev!$CU$56, I41=Dev!$CU$57, I41=Dev!$CU$58, I41=Dev!$CU$59, I41=Dev!$CS$48), $D$3,""))</f>
        <v>PRLEH</v>
      </c>
      <c r="K41" t="str">
        <f ca="1">CONCATENATE(E41,Names!$P$3,I41)</f>
        <v>PRLJB-008_a</v>
      </c>
      <c r="M41" s="42">
        <f ca="1">INDIRECT(ADDRESS($C41,M$5,,,Table!$A$1))</f>
        <v>120</v>
      </c>
      <c r="O41" t="str">
        <f t="shared" si="0"/>
        <v/>
      </c>
      <c r="Q41" t="str">
        <f t="shared" si="1"/>
        <v>00</v>
      </c>
      <c r="R41" s="7">
        <v>3</v>
      </c>
      <c r="S41" t="str">
        <f ca="1">IFERROR(VLOOKUP(M41,Racks!$H$4:$M$30,Racks!$I$2),"")</f>
        <v>Spk</v>
      </c>
      <c r="T41" t="str">
        <f ca="1">IFERROR(VLOOKUP(M41,Racks!$H$4:$M$30,Racks!$K$2),"")</f>
        <v>020Row</v>
      </c>
      <c r="U41" t="str">
        <f t="shared" si="30"/>
        <v>003</v>
      </c>
      <c r="V41" t="str">
        <f>CONCATENATE(Names!$C$17,Names!$N$3,U41)</f>
        <v>PRLTCB-003</v>
      </c>
      <c r="W41" t="str">
        <f>Dev!$GL$82</f>
        <v>a</v>
      </c>
      <c r="X41">
        <v>1</v>
      </c>
      <c r="Y41" t="str">
        <f>IF(OR(W41=Dev!$GJ$82, W41=Dev!$GJ$83, W41=Dev!$GJ$84, W41=Dev!$GJ$85, W41=Dev!$GJ$86, W41=Dev!$GJ$87, W41=Dev!$GJ$88, W41=Dev!$GJ$89, W41=Dev!$GG$82, W41=Dev!$GG$83, W41=Dev!$GG$84, W41=Dev!$GG$85, W41=Dev!$GG$86),Names!$C$10,                   IF(OR(W41=Dev!$GJ$90, W41=Dev!$GJ$91, W41=Dev!$GJ$92, W41=Dev!$GJ$93, W41=Dev!$GJ$94, W41=Dev!$GJ$95, W41=Dev!$GJ$96, W41=Dev!$GJ$97, W41=Dev!$GH$82), Names!$C$11,""))</f>
        <v>PRLEH</v>
      </c>
      <c r="Z41" s="42" t="str">
        <f ca="1">IFERROR(VLOOKUP(M41,Racks!$H$4:$M$30,6),"")</f>
        <v>Spk-020Row:CnPw-U-016</v>
      </c>
      <c r="AA41" t="str">
        <f ca="1">IF(R41="","",CONCATENATE(S41,Names!$H$3,T41,Names!$J$3,Names!$K$3,Names!$L$3,V41))</f>
        <v>Spk-020Row:RFS-PRLTCB-003</v>
      </c>
      <c r="AB41" t="str">
        <f>IF(R41="","",CONCATENATE(V41,Names!$P$3,W41))</f>
        <v>PRLTCB-003_a</v>
      </c>
      <c r="AD41" t="str">
        <f t="shared" si="3"/>
        <v>CREATE</v>
      </c>
      <c r="AF41" t="str">
        <f t="shared" si="20"/>
        <v>3C16NS_3G1.5</v>
      </c>
      <c r="AH41" t="str">
        <f t="shared" ca="1" si="21"/>
        <v>Spk-010PRL:RFS-PRLJB-008</v>
      </c>
      <c r="AI41" t="str">
        <f t="shared" si="6"/>
        <v>AT</v>
      </c>
      <c r="AK41" t="str">
        <f t="shared" si="22"/>
        <v>WEIPU ST1210/S3</v>
      </c>
      <c r="AM41" t="str">
        <f t="shared" ca="1" si="23"/>
        <v>PRLJB-008_a</v>
      </c>
      <c r="AN41" t="str">
        <f t="shared" ca="1" si="24"/>
        <v>Spk-020Row:RFS-PRLTCB-003</v>
      </c>
      <c r="AO41" t="str">
        <f t="shared" si="10"/>
        <v>KG</v>
      </c>
      <c r="AP41" t="str">
        <f t="shared" ca="1" si="32"/>
        <v>Spk-020Row:CnPw-U-016</v>
      </c>
      <c r="AQ41" t="str">
        <f t="shared" si="25"/>
        <v>WEIPU ST1210/P3</v>
      </c>
      <c r="AS41" t="str">
        <f t="shared" si="26"/>
        <v>PRLTCB-003_a</v>
      </c>
      <c r="AT41">
        <f t="shared" ca="1" si="27"/>
        <v>3</v>
      </c>
      <c r="AU41">
        <f t="shared" si="14"/>
        <v>5</v>
      </c>
      <c r="AV41" t="str">
        <f t="shared" si="28"/>
        <v>D</v>
      </c>
      <c r="AX41" t="str">
        <f t="shared" si="16"/>
        <v>staffanekstrom</v>
      </c>
      <c r="AY41" t="str">
        <f t="shared" si="17"/>
        <v>INSERTED</v>
      </c>
      <c r="AZ41" t="str">
        <f t="shared" si="18"/>
        <v/>
      </c>
      <c r="BD41" t="str">
        <f t="shared" si="19"/>
        <v>YES</v>
      </c>
      <c r="BF41">
        <f t="shared" ca="1" si="29"/>
        <v>120</v>
      </c>
    </row>
    <row r="42" spans="1:58">
      <c r="A42">
        <v>36</v>
      </c>
      <c r="C42">
        <f>ROW(Table!$A$28)</f>
        <v>28</v>
      </c>
      <c r="D42" s="1" t="str">
        <f ca="1">INDIRECT(ADDRESS($C42,D$5,,,Table!$A$1))</f>
        <v/>
      </c>
      <c r="E42" t="str">
        <f ca="1">INDIRECT(ADDRESS($C42,E$5,,,Table!$A$1))</f>
        <v>PRLJB-008</v>
      </c>
      <c r="F42">
        <f ca="1">INDIRECT(ADDRESS($C42,F$5,,,Table!$A$1))</f>
        <v>51.244999999999997</v>
      </c>
      <c r="G42" t="str">
        <f ca="1">INDIRECT(ADDRESS($C42,G$5,,,Table!$A$1))</f>
        <v>Spk</v>
      </c>
      <c r="H42" t="str">
        <f ca="1">INDIRECT(ADDRESS($C42,H$5,,,Table!$A$1))</f>
        <v>Spk-010PRL:RFS-PRLJB-008</v>
      </c>
      <c r="I42" t="str">
        <f>Dev!$CW$47</f>
        <v>b</v>
      </c>
      <c r="J42" t="str">
        <f>IF(OR(I42=Dev!$CU$46, I42=Dev!$CU$47, I42=Dev!$CU$48, I42=Dev!$CU$49, I42=Dev!$CU$50, I42=Dev!$CU$51, I42=Dev!$CU$52, I42=Dev!$CU$53, I42=Dev!$CR$48, I42=Dev!$CR$49),$C$3,                                                                  IF(OR(I42=Dev!$CU$54, I42=Dev!$CU$55, I42=Dev!$CU$56, I42=Dev!$CU$57, I42=Dev!$CU$58, I42=Dev!$CU$59, I42=Dev!$CS$48), $D$3,""))</f>
        <v>PRLEH</v>
      </c>
      <c r="K42" t="str">
        <f ca="1">CONCATENATE(E42,Names!$P$3,I42)</f>
        <v>PRLJB-008_b</v>
      </c>
      <c r="M42" s="42">
        <f ca="1">INDIRECT(ADDRESS($C42,M$5,,,Table!$A$1))</f>
        <v>120</v>
      </c>
      <c r="O42" t="str">
        <f t="shared" si="0"/>
        <v/>
      </c>
      <c r="Q42" t="str">
        <f t="shared" si="1"/>
        <v>00</v>
      </c>
      <c r="R42">
        <f>$R$41</f>
        <v>3</v>
      </c>
      <c r="S42" t="str">
        <f ca="1">IFERROR(VLOOKUP(M42,Racks!$H$4:$M$30,Racks!$I$2),"")</f>
        <v>Spk</v>
      </c>
      <c r="T42" t="str">
        <f ca="1">IFERROR(VLOOKUP(M42,Racks!$H$4:$M$30,Racks!$K$2),"")</f>
        <v>020Row</v>
      </c>
      <c r="U42" t="str">
        <f t="shared" si="30"/>
        <v>003</v>
      </c>
      <c r="V42" t="str">
        <f>CONCATENATE(Names!$C$17,Names!$N$3,U42)</f>
        <v>PRLTCB-003</v>
      </c>
      <c r="W42" t="str">
        <f>Dev!$GL$83</f>
        <v>b</v>
      </c>
      <c r="X42">
        <v>2</v>
      </c>
      <c r="Y42" t="str">
        <f>IF(OR(W42=Dev!$GJ$82, W42=Dev!$GJ$83, W42=Dev!$GJ$84, W42=Dev!$GJ$85, W42=Dev!$GJ$86, W42=Dev!$GJ$87, W42=Dev!$GJ$88, W42=Dev!$GJ$89, W42=Dev!$GG$82, W42=Dev!$GG$83, W42=Dev!$GG$84, W42=Dev!$GG$85, W42=Dev!$GG$86),Names!$C$10,                   IF(OR(W42=Dev!$GJ$90, W42=Dev!$GJ$91, W42=Dev!$GJ$92, W42=Dev!$GJ$93, W42=Dev!$GJ$94, W42=Dev!$GJ$95, W42=Dev!$GJ$96, W42=Dev!$GJ$97, W42=Dev!$GH$82), Names!$C$11,""))</f>
        <v>PRLEH</v>
      </c>
      <c r="Z42" s="42" t="str">
        <f ca="1">IFERROR(VLOOKUP(M42,Racks!$H$4:$M$30,6),"")</f>
        <v>Spk-020Row:CnPw-U-016</v>
      </c>
      <c r="AA42" t="str">
        <f ca="1">IF(R42="","",CONCATENATE(S42,Names!$H$3,T42,Names!$J$3,Names!$K$3,Names!$L$3,V42))</f>
        <v>Spk-020Row:RFS-PRLTCB-003</v>
      </c>
      <c r="AB42" t="str">
        <f>IF(R42="","",CONCATENATE(V42,Names!$P$3,W42))</f>
        <v>PRLTCB-003_b</v>
      </c>
      <c r="AD42" t="str">
        <f t="shared" si="3"/>
        <v>CREATE</v>
      </c>
      <c r="AF42" t="str">
        <f t="shared" si="20"/>
        <v>3C16NS_3G1.5</v>
      </c>
      <c r="AH42" t="str">
        <f t="shared" ca="1" si="21"/>
        <v>Spk-010PRL:RFS-PRLJB-008</v>
      </c>
      <c r="AI42" t="str">
        <f t="shared" si="6"/>
        <v>AT</v>
      </c>
      <c r="AK42" t="str">
        <f t="shared" si="22"/>
        <v>WEIPU ST1210/S3</v>
      </c>
      <c r="AM42" t="str">
        <f t="shared" ca="1" si="23"/>
        <v>PRLJB-008_b</v>
      </c>
      <c r="AN42" t="str">
        <f t="shared" ca="1" si="24"/>
        <v>Spk-020Row:RFS-PRLTCB-003</v>
      </c>
      <c r="AO42" t="str">
        <f t="shared" si="10"/>
        <v>KG</v>
      </c>
      <c r="AP42" t="str">
        <f t="shared" ca="1" si="32"/>
        <v>Spk-020Row:CnPw-U-016</v>
      </c>
      <c r="AQ42" t="str">
        <f t="shared" si="25"/>
        <v>WEIPU ST1210/P3</v>
      </c>
      <c r="AS42" t="str">
        <f t="shared" si="26"/>
        <v>PRLTCB-003_b</v>
      </c>
      <c r="AT42">
        <f t="shared" ca="1" si="27"/>
        <v>3</v>
      </c>
      <c r="AU42">
        <f t="shared" si="14"/>
        <v>5</v>
      </c>
      <c r="AV42" t="str">
        <f t="shared" si="28"/>
        <v>D</v>
      </c>
      <c r="AX42" t="str">
        <f t="shared" si="16"/>
        <v>staffanekstrom</v>
      </c>
      <c r="AY42" t="str">
        <f t="shared" si="17"/>
        <v>INSERTED</v>
      </c>
      <c r="AZ42" t="str">
        <f t="shared" si="18"/>
        <v/>
      </c>
      <c r="BD42" t="str">
        <f t="shared" si="19"/>
        <v>YES</v>
      </c>
      <c r="BF42">
        <f t="shared" ca="1" si="29"/>
        <v>120</v>
      </c>
    </row>
    <row r="43" spans="1:58" s="196" customFormat="1">
      <c r="A43" s="196">
        <v>37</v>
      </c>
      <c r="C43" s="196">
        <f>ROW(Table!$A$28)</f>
        <v>28</v>
      </c>
      <c r="D43" s="1021" t="str">
        <f ca="1">INDIRECT(ADDRESS($C43,D$5,,,Table!$A$1))</f>
        <v/>
      </c>
      <c r="E43" s="196" t="str">
        <f ca="1">INDIRECT(ADDRESS($C43,E$5,,,Table!$A$1))</f>
        <v>PRLJB-008</v>
      </c>
      <c r="F43" s="196">
        <f ca="1">INDIRECT(ADDRESS($C43,F$5,,,Table!$A$1))</f>
        <v>51.244999999999997</v>
      </c>
      <c r="G43" s="196" t="str">
        <f ca="1">INDIRECT(ADDRESS($C43,G$5,,,Table!$A$1))</f>
        <v>Spk</v>
      </c>
      <c r="H43" s="196" t="str">
        <f ca="1">INDIRECT(ADDRESS($C43,H$5,,,Table!$A$1))</f>
        <v>Spk-010PRL:RFS-PRLJB-008</v>
      </c>
      <c r="I43" s="759" t="str">
        <f>Dev!$CW$48</f>
        <v>g</v>
      </c>
      <c r="J43" s="196" t="str">
        <f>IF(OR(I43=Dev!$CU$46, I43=Dev!$CU$47, I43=Dev!$CU$48, I43=Dev!$CU$49, I43=Dev!$CU$50, I43=Dev!$CU$51, I43=Dev!$CU$52, I43=Dev!$CU$53, I43=Dev!$CR$48, I43=Dev!$CR$49),$C$3,                                                                  IF(OR(I43=Dev!$CU$54, I43=Dev!$CU$55, I43=Dev!$CU$56, I43=Dev!$CU$57, I43=Dev!$CU$58, I43=Dev!$CU$59, I43=Dev!$CS$48), $D$3,""))</f>
        <v>PRLTE</v>
      </c>
      <c r="K43" s="196" t="str">
        <f ca="1">CONCATENATE(E43,Names!$P$3,I43)</f>
        <v>PRLJB-008_g</v>
      </c>
      <c r="M43" s="762">
        <f ca="1">INDIRECT(ADDRESS($C43,M$5,,,Table!$A$1))</f>
        <v>120</v>
      </c>
      <c r="O43" s="196" t="str">
        <f t="shared" si="0"/>
        <v/>
      </c>
      <c r="Q43" s="196" t="str">
        <f t="shared" si="1"/>
        <v>00</v>
      </c>
      <c r="R43" s="196">
        <f t="shared" ref="R43:R51" si="38">$R$41</f>
        <v>3</v>
      </c>
      <c r="S43" s="196" t="str">
        <f ca="1">IFERROR(VLOOKUP(M43,Racks!$H$4:$M$30,Racks!$I$2),"")</f>
        <v>Spk</v>
      </c>
      <c r="T43" s="196" t="str">
        <f ca="1">IFERROR(VLOOKUP(M43,Racks!$H$4:$M$30,Racks!$K$2),"")</f>
        <v>020Row</v>
      </c>
      <c r="U43" s="196" t="str">
        <f t="shared" si="30"/>
        <v>003</v>
      </c>
      <c r="V43" s="196" t="str">
        <f>CONCATENATE(Names!$C$17,Names!$N$3,U43)</f>
        <v>PRLTCB-003</v>
      </c>
      <c r="W43" s="759" t="str">
        <f>Dev!$GL$84</f>
        <v>c</v>
      </c>
      <c r="X43" s="196">
        <v>3</v>
      </c>
      <c r="Y43" s="196" t="str">
        <f>IF(OR(W43=Dev!$GJ$82, W43=Dev!$GJ$83, W43=Dev!$GJ$84, W43=Dev!$GJ$85, W43=Dev!$GJ$86, W43=Dev!$GJ$87, W43=Dev!$GJ$88, W43=Dev!$GJ$89, W43=Dev!$GG$82, W43=Dev!$GG$83, W43=Dev!$GG$84, W43=Dev!$GG$85, W43=Dev!$GG$86),Names!$C$10,                   IF(OR(W43=Dev!$GJ$90, W43=Dev!$GJ$91, W43=Dev!$GJ$92, W43=Dev!$GJ$93, W43=Dev!$GJ$94, W43=Dev!$GJ$95, W43=Dev!$GJ$96, W43=Dev!$GJ$97, W43=Dev!$GH$82), Names!$C$11,""))</f>
        <v>PRLTE</v>
      </c>
      <c r="Z43" s="762" t="str">
        <f ca="1">IFERROR(VLOOKUP(M43,Racks!$H$4:$M$30,6),"")</f>
        <v>Spk-020Row:CnPw-U-016</v>
      </c>
      <c r="AA43" s="196" t="str">
        <f ca="1">IF(R43="","",CONCATENATE(S43,Names!$H$3,T43,Names!$J$3,Names!$K$3,Names!$L$3,V43))</f>
        <v>Spk-020Row:RFS-PRLTCB-003</v>
      </c>
      <c r="AB43" s="196" t="str">
        <f>IF(R43="","",CONCATENATE(V43,Names!$P$3,W43))</f>
        <v>PRLTCB-003_c</v>
      </c>
      <c r="AC43" s="996"/>
      <c r="AD43" s="196" t="str">
        <f t="shared" si="3"/>
        <v>CREATE</v>
      </c>
      <c r="AF43" s="196" t="str">
        <f t="shared" si="20"/>
        <v>4PR24OSTCHF</v>
      </c>
      <c r="AH43" s="196" t="str">
        <f t="shared" ca="1" si="21"/>
        <v>Spk-010PRL:RFS-PRLJB-008</v>
      </c>
      <c r="AI43" s="196" t="str">
        <f t="shared" si="6"/>
        <v>AT</v>
      </c>
      <c r="AK43" s="196" t="str">
        <f t="shared" si="22"/>
        <v>WEIPU ST1210/S9</v>
      </c>
      <c r="AM43" s="196" t="str">
        <f t="shared" ca="1" si="23"/>
        <v>PRLJB-008_g</v>
      </c>
      <c r="AN43" s="196" t="str">
        <f t="shared" ca="1" si="24"/>
        <v>Spk-020Row:RFS-PRLTCB-003</v>
      </c>
      <c r="AO43" s="196" t="str">
        <f t="shared" si="10"/>
        <v>KG</v>
      </c>
      <c r="AP43" s="196" t="str">
        <f t="shared" ca="1" si="32"/>
        <v>Spk-020Row:CnPw-U-016</v>
      </c>
      <c r="AQ43" s="196" t="str">
        <f t="shared" si="25"/>
        <v>WEIPU ST1210/P9</v>
      </c>
      <c r="AS43" s="196" t="str">
        <f t="shared" si="26"/>
        <v>PRLTCB-003_c</v>
      </c>
      <c r="AT43" s="196">
        <f t="shared" ca="1" si="27"/>
        <v>3</v>
      </c>
      <c r="AU43" s="196">
        <f t="shared" si="14"/>
        <v>5</v>
      </c>
      <c r="AV43" s="196" t="str">
        <f t="shared" si="28"/>
        <v>A</v>
      </c>
      <c r="AX43" s="196" t="str">
        <f t="shared" si="16"/>
        <v>staffanekstrom</v>
      </c>
      <c r="AY43" s="196" t="str">
        <f t="shared" si="17"/>
        <v>INSERTED</v>
      </c>
      <c r="AZ43" s="196" t="str">
        <f t="shared" si="18"/>
        <v/>
      </c>
      <c r="BD43" s="196" t="str">
        <f t="shared" si="19"/>
        <v>YES</v>
      </c>
      <c r="BE43" s="996"/>
      <c r="BF43" s="196">
        <f t="shared" ca="1" si="29"/>
        <v>120</v>
      </c>
    </row>
    <row r="44" spans="1:58">
      <c r="A44">
        <v>38</v>
      </c>
      <c r="C44">
        <f>ROW(Table!$A$30)</f>
        <v>30</v>
      </c>
      <c r="D44" s="1" t="str">
        <f ca="1">INDIRECT(ADDRESS($C44,D$5,,,Table!$A$1))</f>
        <v/>
      </c>
      <c r="E44" s="738" t="str">
        <f ca="1">INDIRECT(ADDRESS($C44,E$5,,,Table!$A$1))</f>
        <v>PRLJB-009</v>
      </c>
      <c r="F44">
        <f ca="1">INDIRECT(ADDRESS($C44,F$5,,,Table!$A$1))</f>
        <v>55.629999999999995</v>
      </c>
      <c r="G44" t="str">
        <f ca="1">INDIRECT(ADDRESS($C44,G$5,,,Table!$A$1))</f>
        <v>Spk</v>
      </c>
      <c r="H44" t="str">
        <f ca="1">INDIRECT(ADDRESS($C44,H$5,,,Table!$A$1))</f>
        <v>Spk-020PRL:RFS-PRLJB-009</v>
      </c>
      <c r="I44" s="738" t="str">
        <f>Dev!$CW$46</f>
        <v>a</v>
      </c>
      <c r="J44" t="str">
        <f>IF(OR(I44=Dev!$CU$46, I44=Dev!$CU$47, I44=Dev!$CU$48, I44=Dev!$CU$49, I44=Dev!$CU$50, I44=Dev!$CU$51, I44=Dev!$CU$52, I44=Dev!$CU$53, I44=Dev!$CR$48, I44=Dev!$CR$49),$C$3,                                                                  IF(OR(I44=Dev!$CU$54, I44=Dev!$CU$55, I44=Dev!$CU$56, I44=Dev!$CU$57, I44=Dev!$CU$58, I44=Dev!$CU$59, I44=Dev!$CS$48), $D$3,""))</f>
        <v>PRLEH</v>
      </c>
      <c r="K44" t="str">
        <f ca="1">CONCATENATE(E44,Names!$P$3,I44)</f>
        <v>PRLJB-009_a</v>
      </c>
      <c r="M44" s="42">
        <f ca="1">INDIRECT(ADDRESS($C44,M$5,,,Table!$A$1))</f>
        <v>120</v>
      </c>
      <c r="O44" t="str">
        <f t="shared" si="0"/>
        <v/>
      </c>
      <c r="Q44" t="str">
        <f t="shared" si="1"/>
        <v>00</v>
      </c>
      <c r="R44">
        <f t="shared" si="38"/>
        <v>3</v>
      </c>
      <c r="S44" t="str">
        <f ca="1">IFERROR(VLOOKUP(M44,Racks!$H$4:$M$30,Racks!$I$2),"")</f>
        <v>Spk</v>
      </c>
      <c r="T44" t="str">
        <f ca="1">IFERROR(VLOOKUP(M44,Racks!$H$4:$M$30,Racks!$K$2),"")</f>
        <v>020Row</v>
      </c>
      <c r="U44" t="str">
        <f t="shared" si="30"/>
        <v>003</v>
      </c>
      <c r="V44" t="str">
        <f>CONCATENATE(Names!$C$17,Names!$N$3,U44)</f>
        <v>PRLTCB-003</v>
      </c>
      <c r="W44" s="730" t="str">
        <f>Dev!$GL$86</f>
        <v>e</v>
      </c>
      <c r="X44">
        <v>4</v>
      </c>
      <c r="Y44" t="str">
        <f>IF(OR(W44=Dev!$GJ$82, W44=Dev!$GJ$83, W44=Dev!$GJ$84, W44=Dev!$GJ$85, W44=Dev!$GJ$86, W44=Dev!$GJ$87, W44=Dev!$GJ$88, W44=Dev!$GJ$89, W44=Dev!$GG$82, W44=Dev!$GG$83, W44=Dev!$GG$84, W44=Dev!$GG$85, W44=Dev!$GG$86),Names!$C$10,                   IF(OR(W44=Dev!$GJ$90, W44=Dev!$GJ$91, W44=Dev!$GJ$92, W44=Dev!$GJ$93, W44=Dev!$GJ$94, W44=Dev!$GJ$95, W44=Dev!$GJ$96, W44=Dev!$GJ$97, W44=Dev!$GH$82), Names!$C$11,""))</f>
        <v>PRLEH</v>
      </c>
      <c r="Z44" s="42" t="str">
        <f ca="1">IFERROR(VLOOKUP(M44,Racks!$H$4:$M$30,6),"")</f>
        <v>Spk-020Row:CnPw-U-016</v>
      </c>
      <c r="AA44" t="str">
        <f ca="1">IF(R44="","",CONCATENATE(S44,Names!$H$3,T44,Names!$J$3,Names!$K$3,Names!$L$3,V44))</f>
        <v>Spk-020Row:RFS-PRLTCB-003</v>
      </c>
      <c r="AB44" t="str">
        <f>IF(R44="","",CONCATENATE(V44,Names!$P$3,W44))</f>
        <v>PRLTCB-003_e</v>
      </c>
      <c r="AD44" t="str">
        <f t="shared" si="3"/>
        <v>CREATE</v>
      </c>
      <c r="AF44" t="str">
        <f t="shared" si="20"/>
        <v>3C16NS_3G1.5</v>
      </c>
      <c r="AH44" t="str">
        <f t="shared" ca="1" si="21"/>
        <v>Spk-020PRL:RFS-PRLJB-009</v>
      </c>
      <c r="AI44" t="str">
        <f t="shared" si="6"/>
        <v>AT</v>
      </c>
      <c r="AK44" t="str">
        <f t="shared" si="22"/>
        <v>WEIPU ST1210/S3</v>
      </c>
      <c r="AM44" t="str">
        <f t="shared" ca="1" si="23"/>
        <v>PRLJB-009_a</v>
      </c>
      <c r="AN44" t="str">
        <f t="shared" ca="1" si="24"/>
        <v>Spk-020Row:RFS-PRLTCB-003</v>
      </c>
      <c r="AO44" t="str">
        <f t="shared" si="10"/>
        <v>KG</v>
      </c>
      <c r="AP44" t="str">
        <f t="shared" ca="1" si="32"/>
        <v>Spk-020Row:CnPw-U-016</v>
      </c>
      <c r="AQ44" t="str">
        <f t="shared" si="25"/>
        <v>WEIPU ST1210/P3</v>
      </c>
      <c r="AS44" t="str">
        <f t="shared" si="26"/>
        <v>PRLTCB-003_e</v>
      </c>
      <c r="AT44">
        <f t="shared" ca="1" si="27"/>
        <v>3</v>
      </c>
      <c r="AU44">
        <f t="shared" si="14"/>
        <v>5</v>
      </c>
      <c r="AV44" t="str">
        <f t="shared" si="28"/>
        <v>D</v>
      </c>
      <c r="AX44" t="str">
        <f t="shared" si="16"/>
        <v>staffanekstrom</v>
      </c>
      <c r="AY44" t="str">
        <f t="shared" si="17"/>
        <v>INSERTED</v>
      </c>
      <c r="AZ44" t="str">
        <f t="shared" si="18"/>
        <v/>
      </c>
      <c r="BD44" t="str">
        <f t="shared" si="19"/>
        <v>YES</v>
      </c>
      <c r="BF44">
        <f t="shared" ca="1" si="29"/>
        <v>120</v>
      </c>
    </row>
    <row r="45" spans="1:58">
      <c r="A45">
        <v>39</v>
      </c>
      <c r="C45">
        <f>ROW(Table!$A$30)</f>
        <v>30</v>
      </c>
      <c r="D45" s="1" t="str">
        <f ca="1">INDIRECT(ADDRESS($C45,D$5,,,Table!$A$1))</f>
        <v/>
      </c>
      <c r="E45" s="738" t="str">
        <f ca="1">INDIRECT(ADDRESS($C45,E$5,,,Table!$A$1))</f>
        <v>PRLJB-009</v>
      </c>
      <c r="F45">
        <f ca="1">INDIRECT(ADDRESS($C45,F$5,,,Table!$A$1))</f>
        <v>55.629999999999995</v>
      </c>
      <c r="G45" t="str">
        <f ca="1">INDIRECT(ADDRESS($C45,G$5,,,Table!$A$1))</f>
        <v>Spk</v>
      </c>
      <c r="H45" t="str">
        <f ca="1">INDIRECT(ADDRESS($C45,H$5,,,Table!$A$1))</f>
        <v>Spk-020PRL:RFS-PRLJB-009</v>
      </c>
      <c r="I45" s="738" t="str">
        <f>Dev!$CW$47</f>
        <v>b</v>
      </c>
      <c r="J45" t="str">
        <f>IF(OR(I45=Dev!$CU$46, I45=Dev!$CU$47, I45=Dev!$CU$48, I45=Dev!$CU$49, I45=Dev!$CU$50, I45=Dev!$CU$51, I45=Dev!$CU$52, I45=Dev!$CU$53, I45=Dev!$CR$48, I45=Dev!$CR$49),$C$3,                                                                  IF(OR(I45=Dev!$CU$54, I45=Dev!$CU$55, I45=Dev!$CU$56, I45=Dev!$CU$57, I45=Dev!$CU$58, I45=Dev!$CU$59, I45=Dev!$CS$48), $D$3,""))</f>
        <v>PRLEH</v>
      </c>
      <c r="K45" t="str">
        <f ca="1">CONCATENATE(E45,Names!$P$3,I45)</f>
        <v>PRLJB-009_b</v>
      </c>
      <c r="M45" s="42">
        <f ca="1">INDIRECT(ADDRESS($C45,M$5,,,Table!$A$1))</f>
        <v>120</v>
      </c>
      <c r="O45" t="str">
        <f t="shared" si="0"/>
        <v/>
      </c>
      <c r="Q45" t="str">
        <f t="shared" ref="Q45:Q122" si="39">IF(ISNUMBER(R45), IF(R45&lt;10,"00", IF(R45&lt;100,"0", "")), "")</f>
        <v>00</v>
      </c>
      <c r="R45">
        <f t="shared" si="38"/>
        <v>3</v>
      </c>
      <c r="S45" t="str">
        <f ca="1">IFERROR(VLOOKUP(M45,Racks!$H$4:$M$30,Racks!$I$2),"")</f>
        <v>Spk</v>
      </c>
      <c r="T45" t="str">
        <f ca="1">IFERROR(VLOOKUP(M45,Racks!$H$4:$M$30,Racks!$K$2),"")</f>
        <v>020Row</v>
      </c>
      <c r="U45" t="str">
        <f t="shared" ref="U45:U122" si="40">IF(ISNUMBER(R45),CONCATENATE(Q45,R45),"")</f>
        <v>003</v>
      </c>
      <c r="V45" t="str">
        <f>CONCATENATE(Names!$C$17,Names!$N$3,U45)</f>
        <v>PRLTCB-003</v>
      </c>
      <c r="W45" t="str">
        <f>Dev!$GL$87</f>
        <v>f</v>
      </c>
      <c r="X45">
        <v>5</v>
      </c>
      <c r="Y45" t="str">
        <f>IF(OR(W45=Dev!$GJ$82, W45=Dev!$GJ$83, W45=Dev!$GJ$84, W45=Dev!$GJ$85, W45=Dev!$GJ$86, W45=Dev!$GJ$87, W45=Dev!$GJ$88, W45=Dev!$GJ$89, W45=Dev!$GG$82, W45=Dev!$GG$83, W45=Dev!$GG$84, W45=Dev!$GG$85, W45=Dev!$GG$86),Names!$C$10,                   IF(OR(W45=Dev!$GJ$90, W45=Dev!$GJ$91, W45=Dev!$GJ$92, W45=Dev!$GJ$93, W45=Dev!$GJ$94, W45=Dev!$GJ$95, W45=Dev!$GJ$96, W45=Dev!$GJ$97, W45=Dev!$GH$82), Names!$C$11,""))</f>
        <v>PRLEH</v>
      </c>
      <c r="Z45" s="42" t="str">
        <f ca="1">IFERROR(VLOOKUP(M45,Racks!$H$4:$M$30,6),"")</f>
        <v>Spk-020Row:CnPw-U-016</v>
      </c>
      <c r="AA45" t="str">
        <f ca="1">IF(R45="","",CONCATENATE(S45,Names!$H$3,T45,Names!$J$3,Names!$K$3,Names!$L$3,V45))</f>
        <v>Spk-020Row:RFS-PRLTCB-003</v>
      </c>
      <c r="AB45" t="str">
        <f>IF(R45="","",CONCATENATE(V45,Names!$P$3,W45))</f>
        <v>PRLTCB-003_f</v>
      </c>
      <c r="AD45" t="str">
        <f t="shared" si="3"/>
        <v>CREATE</v>
      </c>
      <c r="AF45" t="str">
        <f t="shared" si="20"/>
        <v>3C16NS_3G1.5</v>
      </c>
      <c r="AH45" t="str">
        <f t="shared" ca="1" si="21"/>
        <v>Spk-020PRL:RFS-PRLJB-009</v>
      </c>
      <c r="AI45" t="str">
        <f t="shared" si="6"/>
        <v>AT</v>
      </c>
      <c r="AK45" t="str">
        <f t="shared" si="22"/>
        <v>WEIPU ST1210/S3</v>
      </c>
      <c r="AM45" t="str">
        <f t="shared" ca="1" si="23"/>
        <v>PRLJB-009_b</v>
      </c>
      <c r="AN45" t="str">
        <f t="shared" ca="1" si="24"/>
        <v>Spk-020Row:RFS-PRLTCB-003</v>
      </c>
      <c r="AO45" t="str">
        <f t="shared" si="10"/>
        <v>KG</v>
      </c>
      <c r="AP45" t="str">
        <f t="shared" ca="1" si="32"/>
        <v>Spk-020Row:CnPw-U-016</v>
      </c>
      <c r="AQ45" t="str">
        <f t="shared" si="25"/>
        <v>WEIPU ST1210/P3</v>
      </c>
      <c r="AS45" t="str">
        <f t="shared" si="26"/>
        <v>PRLTCB-003_f</v>
      </c>
      <c r="AT45">
        <f t="shared" ca="1" si="27"/>
        <v>3</v>
      </c>
      <c r="AU45">
        <f t="shared" si="14"/>
        <v>5</v>
      </c>
      <c r="AV45" t="str">
        <f t="shared" si="28"/>
        <v>D</v>
      </c>
      <c r="AX45" t="str">
        <f t="shared" si="16"/>
        <v>staffanekstrom</v>
      </c>
      <c r="AY45" t="str">
        <f t="shared" si="17"/>
        <v>INSERTED</v>
      </c>
      <c r="AZ45" t="str">
        <f t="shared" si="18"/>
        <v/>
      </c>
      <c r="BD45" t="str">
        <f t="shared" si="19"/>
        <v>YES</v>
      </c>
      <c r="BF45">
        <f t="shared" ca="1" si="29"/>
        <v>120</v>
      </c>
    </row>
    <row r="46" spans="1:58">
      <c r="A46">
        <v>40</v>
      </c>
      <c r="C46">
        <f>ROW(Table!$A$30)</f>
        <v>30</v>
      </c>
      <c r="D46" s="1" t="str">
        <f ca="1">INDIRECT(ADDRESS($C46,D$5,,,Table!$A$1))</f>
        <v/>
      </c>
      <c r="E46" s="738" t="str">
        <f ca="1">INDIRECT(ADDRESS($C46,E$5,,,Table!$A$1))</f>
        <v>PRLJB-009</v>
      </c>
      <c r="F46">
        <f ca="1">INDIRECT(ADDRESS($C46,F$5,,,Table!$A$1))</f>
        <v>55.629999999999995</v>
      </c>
      <c r="G46" t="str">
        <f ca="1">INDIRECT(ADDRESS($C46,G$5,,,Table!$A$1))</f>
        <v>Spk</v>
      </c>
      <c r="H46" t="str">
        <f ca="1">INDIRECT(ADDRESS($C46,H$5,,,Table!$A$1))</f>
        <v>Spk-020PRL:RFS-PRLJB-009</v>
      </c>
      <c r="I46" s="738" t="str">
        <f>Dev!$CW$48</f>
        <v>g</v>
      </c>
      <c r="J46" t="str">
        <f>IF(OR(I46=Dev!$CU$46, I46=Dev!$CU$47, I46=Dev!$CU$48, I46=Dev!$CU$49, I46=Dev!$CU$50, I46=Dev!$CU$51, I46=Dev!$CU$52, I46=Dev!$CU$53, I46=Dev!$CR$48, I46=Dev!$CR$49),$C$3,                                                                  IF(OR(I46=Dev!$CU$54, I46=Dev!$CU$55, I46=Dev!$CU$56, I46=Dev!$CU$57, I46=Dev!$CU$58, I46=Dev!$CU$59, I46=Dev!$CS$48), $D$3,""))</f>
        <v>PRLTE</v>
      </c>
      <c r="K46" t="str">
        <f ca="1">CONCATENATE(E46,Names!$P$3,I46)</f>
        <v>PRLJB-009_g</v>
      </c>
      <c r="M46" s="42">
        <f ca="1">INDIRECT(ADDRESS($C46,M$5,,,Table!$A$1))</f>
        <v>120</v>
      </c>
      <c r="O46" t="str">
        <f t="shared" si="0"/>
        <v/>
      </c>
      <c r="Q46" t="str">
        <f t="shared" si="39"/>
        <v>00</v>
      </c>
      <c r="R46">
        <f t="shared" si="38"/>
        <v>3</v>
      </c>
      <c r="S46" t="str">
        <f ca="1">IFERROR(VLOOKUP(M46,Racks!$H$4:$M$30,Racks!$I$2),"")</f>
        <v>Spk</v>
      </c>
      <c r="T46" t="str">
        <f ca="1">IFERROR(VLOOKUP(M46,Racks!$H$4:$M$30,Racks!$K$2),"")</f>
        <v>020Row</v>
      </c>
      <c r="U46" t="str">
        <f t="shared" si="40"/>
        <v>003</v>
      </c>
      <c r="V46" t="str">
        <f>CONCATENATE(Names!$C$17,Names!$N$3,U46)</f>
        <v>PRLTCB-003</v>
      </c>
      <c r="W46" t="str">
        <f>Dev!$GL$88</f>
        <v>g</v>
      </c>
      <c r="X46">
        <v>6</v>
      </c>
      <c r="Y46" t="str">
        <f>IF(OR(W46=Dev!$GJ$82, W46=Dev!$GJ$83, W46=Dev!$GJ$84, W46=Dev!$GJ$85, W46=Dev!$GJ$86, W46=Dev!$GJ$87, W46=Dev!$GJ$88, W46=Dev!$GJ$89, W46=Dev!$GG$82, W46=Dev!$GG$83, W46=Dev!$GG$84, W46=Dev!$GG$85, W46=Dev!$GG$86),Names!$C$10,                   IF(OR(W46=Dev!$GJ$90, W46=Dev!$GJ$91, W46=Dev!$GJ$92, W46=Dev!$GJ$93, W46=Dev!$GJ$94, W46=Dev!$GJ$95, W46=Dev!$GJ$96, W46=Dev!$GJ$97, W46=Dev!$GH$82), Names!$C$11,""))</f>
        <v>PRLTE</v>
      </c>
      <c r="Z46" s="42" t="str">
        <f ca="1">IFERROR(VLOOKUP(M46,Racks!$H$4:$M$30,6),"")</f>
        <v>Spk-020Row:CnPw-U-016</v>
      </c>
      <c r="AA46" t="str">
        <f ca="1">IF(R46="","",CONCATENATE(S46,Names!$H$3,T46,Names!$J$3,Names!$K$3,Names!$L$3,V46))</f>
        <v>Spk-020Row:RFS-PRLTCB-003</v>
      </c>
      <c r="AB46" t="str">
        <f>IF(R46="","",CONCATENATE(V46,Names!$P$3,W46))</f>
        <v>PRLTCB-003_g</v>
      </c>
      <c r="AD46" t="str">
        <f t="shared" si="3"/>
        <v>CREATE</v>
      </c>
      <c r="AF46" t="str">
        <f t="shared" si="20"/>
        <v>4PR24OSTCHF</v>
      </c>
      <c r="AH46" t="str">
        <f t="shared" ca="1" si="21"/>
        <v>Spk-020PRL:RFS-PRLJB-009</v>
      </c>
      <c r="AI46" t="str">
        <f t="shared" si="6"/>
        <v>AT</v>
      </c>
      <c r="AK46" t="str">
        <f t="shared" si="22"/>
        <v>WEIPU ST1210/S9</v>
      </c>
      <c r="AM46" t="str">
        <f t="shared" ca="1" si="23"/>
        <v>PRLJB-009_g</v>
      </c>
      <c r="AN46" t="str">
        <f t="shared" ca="1" si="24"/>
        <v>Spk-020Row:RFS-PRLTCB-003</v>
      </c>
      <c r="AO46" t="str">
        <f t="shared" si="10"/>
        <v>KG</v>
      </c>
      <c r="AP46" t="str">
        <f t="shared" ca="1" si="32"/>
        <v>Spk-020Row:CnPw-U-016</v>
      </c>
      <c r="AQ46" t="str">
        <f t="shared" si="25"/>
        <v>WEIPU ST1210/P9</v>
      </c>
      <c r="AS46" t="str">
        <f t="shared" si="26"/>
        <v>PRLTCB-003_g</v>
      </c>
      <c r="AT46">
        <f t="shared" ca="1" si="27"/>
        <v>3</v>
      </c>
      <c r="AU46">
        <f t="shared" si="14"/>
        <v>5</v>
      </c>
      <c r="AV46" t="str">
        <f t="shared" si="28"/>
        <v>A</v>
      </c>
      <c r="AX46" t="str">
        <f t="shared" si="16"/>
        <v>staffanekstrom</v>
      </c>
      <c r="AY46" t="str">
        <f t="shared" si="17"/>
        <v>INSERTED</v>
      </c>
      <c r="AZ46" t="str">
        <f t="shared" si="18"/>
        <v/>
      </c>
      <c r="BD46" t="str">
        <f t="shared" si="19"/>
        <v>YES</v>
      </c>
      <c r="BF46">
        <f t="shared" ca="1" si="29"/>
        <v>120</v>
      </c>
    </row>
    <row r="47" spans="1:58" s="196" customFormat="1">
      <c r="A47" s="196">
        <v>41</v>
      </c>
      <c r="C47" s="196">
        <f>ROW(Table!$A$30)</f>
        <v>30</v>
      </c>
      <c r="D47" s="1021" t="str">
        <f ca="1">INDIRECT(ADDRESS($C47,D$5,,,Table!$A$1))</f>
        <v/>
      </c>
      <c r="E47" s="764" t="str">
        <f ca="1">INDIRECT(ADDRESS($C47,E$5,,,Table!$A$1))</f>
        <v>PRLJB-009</v>
      </c>
      <c r="F47" s="196">
        <f ca="1">INDIRECT(ADDRESS($C47,F$5,,,Table!$A$1))</f>
        <v>55.629999999999995</v>
      </c>
      <c r="G47" s="196" t="str">
        <f ca="1">INDIRECT(ADDRESS($C47,G$5,,,Table!$A$1))</f>
        <v>Spk</v>
      </c>
      <c r="H47" s="196" t="str">
        <f ca="1">INDIRECT(ADDRESS($C47,H$5,,,Table!$A$1))</f>
        <v>Spk-020PRL:RFS-PRLJB-009</v>
      </c>
      <c r="I47" s="764" t="str">
        <f>Dev!$CW$49</f>
        <v>h</v>
      </c>
      <c r="J47" s="196" t="str">
        <f>IF(OR(I47=Dev!$CU$46, I47=Dev!$CU$47, I47=Dev!$CU$48, I47=Dev!$CU$49, I47=Dev!$CU$50, I47=Dev!$CU$51, I47=Dev!$CU$52, I47=Dev!$CU$53, I47=Dev!$CR$48, I47=Dev!$CR$49),$C$3,                                                                  IF(OR(I47=Dev!$CU$54, I47=Dev!$CU$55, I47=Dev!$CU$56, I47=Dev!$CU$57, I47=Dev!$CU$58, I47=Dev!$CU$59, I47=Dev!$CS$48), $D$3,""))</f>
        <v>PRLTE</v>
      </c>
      <c r="K47" s="196" t="str">
        <f ca="1">CONCATENATE(E47,Names!$P$3,I47)</f>
        <v>PRLJB-009_h</v>
      </c>
      <c r="M47" s="762">
        <f ca="1">INDIRECT(ADDRESS($C47,M$5,,,Table!$A$1))</f>
        <v>120</v>
      </c>
      <c r="O47" s="196" t="str">
        <f t="shared" si="0"/>
        <v/>
      </c>
      <c r="Q47" s="196" t="str">
        <f t="shared" si="39"/>
        <v>00</v>
      </c>
      <c r="R47" s="196">
        <f t="shared" si="38"/>
        <v>3</v>
      </c>
      <c r="S47" s="196" t="str">
        <f ca="1">IFERROR(VLOOKUP(M47,Racks!$H$4:$M$30,Racks!$I$2),"")</f>
        <v>Spk</v>
      </c>
      <c r="T47" s="196" t="str">
        <f ca="1">IFERROR(VLOOKUP(M47,Racks!$H$4:$M$30,Racks!$K$2),"")</f>
        <v>020Row</v>
      </c>
      <c r="U47" s="196" t="str">
        <f t="shared" si="40"/>
        <v>003</v>
      </c>
      <c r="V47" s="196" t="str">
        <f>CONCATENATE(Names!$C$17,Names!$N$3,U47)</f>
        <v>PRLTCB-003</v>
      </c>
      <c r="W47" s="196" t="str">
        <f>Dev!$GL$89</f>
        <v>h</v>
      </c>
      <c r="X47" s="196">
        <v>7</v>
      </c>
      <c r="Y47" s="196" t="str">
        <f>IF(OR(W47=Dev!$GJ$82, W47=Dev!$GJ$83, W47=Dev!$GJ$84, W47=Dev!$GJ$85, W47=Dev!$GJ$86, W47=Dev!$GJ$87, W47=Dev!$GJ$88, W47=Dev!$GJ$89, W47=Dev!$GG$82, W47=Dev!$GG$83, W47=Dev!$GG$84, W47=Dev!$GG$85, W47=Dev!$GG$86),Names!$C$10,                   IF(OR(W47=Dev!$GJ$90, W47=Dev!$GJ$91, W47=Dev!$GJ$92, W47=Dev!$GJ$93, W47=Dev!$GJ$94, W47=Dev!$GJ$95, W47=Dev!$GJ$96, W47=Dev!$GJ$97, W47=Dev!$GH$82), Names!$C$11,""))</f>
        <v>PRLTE</v>
      </c>
      <c r="Z47" s="762" t="str">
        <f ca="1">IFERROR(VLOOKUP(M47,Racks!$H$4:$M$30,6),"")</f>
        <v>Spk-020Row:CnPw-U-016</v>
      </c>
      <c r="AA47" s="196" t="str">
        <f ca="1">IF(R47="","",CONCATENATE(S47,Names!$H$3,T47,Names!$J$3,Names!$K$3,Names!$L$3,V47))</f>
        <v>Spk-020Row:RFS-PRLTCB-003</v>
      </c>
      <c r="AB47" s="196" t="str">
        <f>IF(R47="","",CONCATENATE(V47,Names!$P$3,W47))</f>
        <v>PRLTCB-003_h</v>
      </c>
      <c r="AC47" s="996"/>
      <c r="AD47" s="196" t="str">
        <f t="shared" si="3"/>
        <v>CREATE</v>
      </c>
      <c r="AF47" s="196" t="str">
        <f t="shared" si="20"/>
        <v>4PR24OSTCHF</v>
      </c>
      <c r="AH47" s="196" t="str">
        <f t="shared" ca="1" si="21"/>
        <v>Spk-020PRL:RFS-PRLJB-009</v>
      </c>
      <c r="AI47" s="196" t="str">
        <f t="shared" si="6"/>
        <v>AT</v>
      </c>
      <c r="AK47" s="196" t="str">
        <f t="shared" si="22"/>
        <v>WEIPU ST1210/S9</v>
      </c>
      <c r="AM47" s="196" t="str">
        <f t="shared" ca="1" si="23"/>
        <v>PRLJB-009_h</v>
      </c>
      <c r="AN47" s="196" t="str">
        <f t="shared" ca="1" si="24"/>
        <v>Spk-020Row:RFS-PRLTCB-003</v>
      </c>
      <c r="AO47" s="196" t="str">
        <f t="shared" si="10"/>
        <v>KG</v>
      </c>
      <c r="AP47" s="196" t="str">
        <f t="shared" ca="1" si="32"/>
        <v>Spk-020Row:CnPw-U-016</v>
      </c>
      <c r="AQ47" s="196" t="str">
        <f t="shared" si="25"/>
        <v>WEIPU ST1210/P9</v>
      </c>
      <c r="AS47" s="196" t="str">
        <f t="shared" si="26"/>
        <v>PRLTCB-003_h</v>
      </c>
      <c r="AT47" s="196">
        <f t="shared" ca="1" si="27"/>
        <v>3</v>
      </c>
      <c r="AU47" s="196">
        <f t="shared" si="14"/>
        <v>5</v>
      </c>
      <c r="AV47" s="196" t="str">
        <f t="shared" si="28"/>
        <v>A</v>
      </c>
      <c r="AX47" s="196" t="str">
        <f t="shared" si="16"/>
        <v>staffanekstrom</v>
      </c>
      <c r="AY47" s="196" t="str">
        <f t="shared" si="17"/>
        <v>INSERTED</v>
      </c>
      <c r="AZ47" s="196" t="str">
        <f t="shared" si="18"/>
        <v/>
      </c>
      <c r="BD47" s="196" t="str">
        <f t="shared" si="19"/>
        <v>YES</v>
      </c>
      <c r="BE47" s="996"/>
      <c r="BF47" s="196">
        <f t="shared" ca="1" si="29"/>
        <v>120</v>
      </c>
    </row>
    <row r="48" spans="1:58">
      <c r="A48">
        <v>42</v>
      </c>
      <c r="C48">
        <f>ROW(Table!$A$33)</f>
        <v>33</v>
      </c>
      <c r="D48" s="1" t="str">
        <f ca="1">INDIRECT(ADDRESS($C48,D$5,,,Table!$A$1))</f>
        <v/>
      </c>
      <c r="E48" t="str">
        <f ca="1">INDIRECT(ADDRESS($C48,E$5,,,Table!$A$1))</f>
        <v>PRLJB-010</v>
      </c>
      <c r="F48">
        <f ca="1">INDIRECT(ADDRESS($C48,F$5,,,Table!$A$1))</f>
        <v>64.149999999999991</v>
      </c>
      <c r="G48" t="str">
        <f ca="1">INDIRECT(ADDRESS($C48,G$5,,,Table!$A$1))</f>
        <v>Spk</v>
      </c>
      <c r="H48" t="str">
        <f ca="1">INDIRECT(ADDRESS($C48,H$5,,,Table!$A$1))</f>
        <v>Spk-040PRL:RFS-PRLJB-010</v>
      </c>
      <c r="I48" t="str">
        <f>Dev!$CW$46</f>
        <v>a</v>
      </c>
      <c r="J48" t="str">
        <f>IF(OR(I48=Dev!$CU$46, I48=Dev!$CU$47, I48=Dev!$CU$48, I48=Dev!$CU$49, I48=Dev!$CU$50, I48=Dev!$CU$51, I48=Dev!$CU$52, I48=Dev!$CU$53, I48=Dev!$CR$48, I48=Dev!$CR$49),$C$3,                                                                  IF(OR(I48=Dev!$CU$54, I48=Dev!$CU$55, I48=Dev!$CU$56, I48=Dev!$CU$57, I48=Dev!$CU$58, I48=Dev!$CU$59, I48=Dev!$CS$48), $D$3,""))</f>
        <v>PRLEH</v>
      </c>
      <c r="K48" t="str">
        <f ca="1">CONCATENATE(E48,Names!$P$3,I48)</f>
        <v>PRLJB-010_a</v>
      </c>
      <c r="M48" s="42">
        <f ca="1">INDIRECT(ADDRESS($C48,M$5,,,Table!$A$1))</f>
        <v>120</v>
      </c>
      <c r="O48" t="str">
        <f t="shared" si="0"/>
        <v/>
      </c>
      <c r="Q48" t="str">
        <f t="shared" si="39"/>
        <v>00</v>
      </c>
      <c r="R48">
        <f t="shared" si="38"/>
        <v>3</v>
      </c>
      <c r="S48" t="str">
        <f ca="1">IFERROR(VLOOKUP(M48,Racks!$H$4:$M$30,Racks!$I$2),"")</f>
        <v>Spk</v>
      </c>
      <c r="T48" t="str">
        <f ca="1">IFERROR(VLOOKUP(M48,Racks!$H$4:$M$30,Racks!$K$2),"")</f>
        <v>020Row</v>
      </c>
      <c r="U48" t="str">
        <f t="shared" si="40"/>
        <v>003</v>
      </c>
      <c r="V48" t="str">
        <f>CONCATENATE(Names!$C$17,Names!$N$3,U48)</f>
        <v>PRLTCB-003</v>
      </c>
      <c r="W48" t="str">
        <f>Dev!$GL$90</f>
        <v>i</v>
      </c>
      <c r="X48">
        <v>8</v>
      </c>
      <c r="Y48" t="str">
        <f>IF(OR(W48=Dev!$GJ$82, W48=Dev!$GJ$83, W48=Dev!$GJ$84, W48=Dev!$GJ$85, W48=Dev!$GJ$86, W48=Dev!$GJ$87, W48=Dev!$GJ$88, W48=Dev!$GJ$89, W48=Dev!$GG$82, W48=Dev!$GG$83, W48=Dev!$GG$84, W48=Dev!$GG$85, W48=Dev!$GG$86),Names!$C$10,                   IF(OR(W48=Dev!$GJ$90, W48=Dev!$GJ$91, W48=Dev!$GJ$92, W48=Dev!$GJ$93, W48=Dev!$GJ$94, W48=Dev!$GJ$95, W48=Dev!$GJ$96, W48=Dev!$GJ$97, W48=Dev!$GH$82), Names!$C$11,""))</f>
        <v>PRLEH</v>
      </c>
      <c r="Z48" s="42" t="str">
        <f ca="1">IFERROR(VLOOKUP(M48,Racks!$H$4:$M$30,6),"")</f>
        <v>Spk-020Row:CnPw-U-016</v>
      </c>
      <c r="AA48" t="str">
        <f ca="1">IF(R48="","",CONCATENATE(S48,Names!$H$3,T48,Names!$J$3,Names!$K$3,Names!$L$3,V48))</f>
        <v>Spk-020Row:RFS-PRLTCB-003</v>
      </c>
      <c r="AB48" t="str">
        <f>IF(R48="","",CONCATENATE(V48,Names!$P$3,W48))</f>
        <v>PRLTCB-003_i</v>
      </c>
      <c r="AD48" t="str">
        <f t="shared" si="3"/>
        <v>CREATE</v>
      </c>
      <c r="AF48" t="str">
        <f t="shared" si="20"/>
        <v>3C16NS_3G1.5</v>
      </c>
      <c r="AH48" t="str">
        <f t="shared" ca="1" si="21"/>
        <v>Spk-040PRL:RFS-PRLJB-010</v>
      </c>
      <c r="AI48" t="str">
        <f t="shared" si="6"/>
        <v>AT</v>
      </c>
      <c r="AK48" t="str">
        <f t="shared" si="22"/>
        <v>WEIPU ST1210/S3</v>
      </c>
      <c r="AM48" t="str">
        <f t="shared" ca="1" si="23"/>
        <v>PRLJB-010_a</v>
      </c>
      <c r="AN48" t="str">
        <f t="shared" ca="1" si="24"/>
        <v>Spk-020Row:RFS-PRLTCB-003</v>
      </c>
      <c r="AO48" t="str">
        <f t="shared" si="10"/>
        <v>KG</v>
      </c>
      <c r="AP48" t="str">
        <f t="shared" ca="1" si="32"/>
        <v>Spk-020Row:CnPw-U-016</v>
      </c>
      <c r="AQ48" t="str">
        <f t="shared" si="25"/>
        <v>WEIPU ST1210/P3</v>
      </c>
      <c r="AS48" t="str">
        <f t="shared" si="26"/>
        <v>PRLTCB-003_i</v>
      </c>
      <c r="AT48">
        <f t="shared" ca="1" si="27"/>
        <v>3</v>
      </c>
      <c r="AU48">
        <f t="shared" si="14"/>
        <v>5</v>
      </c>
      <c r="AV48" t="str">
        <f t="shared" si="28"/>
        <v>D</v>
      </c>
      <c r="AX48" t="str">
        <f t="shared" si="16"/>
        <v>staffanekstrom</v>
      </c>
      <c r="AY48" t="str">
        <f t="shared" si="17"/>
        <v>INSERTED</v>
      </c>
      <c r="AZ48" t="str">
        <f t="shared" si="18"/>
        <v/>
      </c>
      <c r="BD48" t="str">
        <f t="shared" si="19"/>
        <v>YES</v>
      </c>
      <c r="BF48">
        <f t="shared" ca="1" si="29"/>
        <v>120</v>
      </c>
    </row>
    <row r="49" spans="1:58">
      <c r="A49">
        <v>43</v>
      </c>
      <c r="C49">
        <f>ROW(Table!$A$33)</f>
        <v>33</v>
      </c>
      <c r="D49" s="1" t="str">
        <f ca="1">INDIRECT(ADDRESS($C49,D$5,,,Table!$A$1))</f>
        <v/>
      </c>
      <c r="E49" t="str">
        <f ca="1">INDIRECT(ADDRESS($C49,E$5,,,Table!$A$1))</f>
        <v>PRLJB-010</v>
      </c>
      <c r="F49">
        <f ca="1">INDIRECT(ADDRESS($C49,F$5,,,Table!$A$1))</f>
        <v>64.149999999999991</v>
      </c>
      <c r="G49" t="str">
        <f ca="1">INDIRECT(ADDRESS($C49,G$5,,,Table!$A$1))</f>
        <v>Spk</v>
      </c>
      <c r="H49" t="str">
        <f ca="1">INDIRECT(ADDRESS($C49,H$5,,,Table!$A$1))</f>
        <v>Spk-040PRL:RFS-PRLJB-010</v>
      </c>
      <c r="I49" t="str">
        <f>Dev!$CW$47</f>
        <v>b</v>
      </c>
      <c r="J49" t="str">
        <f>IF(OR(I49=Dev!$CU$46, I49=Dev!$CU$47, I49=Dev!$CU$48, I49=Dev!$CU$49, I49=Dev!$CU$50, I49=Dev!$CU$51, I49=Dev!$CU$52, I49=Dev!$CU$53, I49=Dev!$CR$48, I49=Dev!$CR$49),$C$3,                                                                  IF(OR(I49=Dev!$CU$54, I49=Dev!$CU$55, I49=Dev!$CU$56, I49=Dev!$CU$57, I49=Dev!$CU$58, I49=Dev!$CU$59, I49=Dev!$CS$48), $D$3,""))</f>
        <v>PRLEH</v>
      </c>
      <c r="K49" t="str">
        <f ca="1">CONCATENATE(E49,Names!$P$3,I49)</f>
        <v>PRLJB-010_b</v>
      </c>
      <c r="M49" s="42">
        <f ca="1">INDIRECT(ADDRESS($C49,M$5,,,Table!$A$1))</f>
        <v>120</v>
      </c>
      <c r="O49" t="str">
        <f t="shared" si="0"/>
        <v/>
      </c>
      <c r="Q49" t="str">
        <f t="shared" si="39"/>
        <v>00</v>
      </c>
      <c r="R49">
        <f t="shared" si="38"/>
        <v>3</v>
      </c>
      <c r="S49" t="str">
        <f ca="1">IFERROR(VLOOKUP(M49,Racks!$H$4:$M$30,Racks!$I$2),"")</f>
        <v>Spk</v>
      </c>
      <c r="T49" t="str">
        <f ca="1">IFERROR(VLOOKUP(M49,Racks!$H$4:$M$30,Racks!$K$2),"")</f>
        <v>020Row</v>
      </c>
      <c r="U49" t="str">
        <f t="shared" si="40"/>
        <v>003</v>
      </c>
      <c r="V49" t="str">
        <f>CONCATENATE(Names!$C$17,Names!$N$3,U49)</f>
        <v>PRLTCB-003</v>
      </c>
      <c r="W49" t="str">
        <f>Dev!$GL$91</f>
        <v>j</v>
      </c>
      <c r="X49">
        <v>9</v>
      </c>
      <c r="Y49" t="str">
        <f>IF(OR(W49=Dev!$GJ$82, W49=Dev!$GJ$83, W49=Dev!$GJ$84, W49=Dev!$GJ$85, W49=Dev!$GJ$86, W49=Dev!$GJ$87, W49=Dev!$GJ$88, W49=Dev!$GJ$89, W49=Dev!$GG$82, W49=Dev!$GG$83, W49=Dev!$GG$84, W49=Dev!$GG$85, W49=Dev!$GG$86),Names!$C$10,                   IF(OR(W49=Dev!$GJ$90, W49=Dev!$GJ$91, W49=Dev!$GJ$92, W49=Dev!$GJ$93, W49=Dev!$GJ$94, W49=Dev!$GJ$95, W49=Dev!$GJ$96, W49=Dev!$GJ$97, W49=Dev!$GH$82), Names!$C$11,""))</f>
        <v>PRLEH</v>
      </c>
      <c r="Z49" s="42" t="str">
        <f ca="1">IFERROR(VLOOKUP(M49,Racks!$H$4:$M$30,6),"")</f>
        <v>Spk-020Row:CnPw-U-016</v>
      </c>
      <c r="AA49" t="str">
        <f ca="1">IF(R49="","",CONCATENATE(S49,Names!$H$3,T49,Names!$J$3,Names!$K$3,Names!$L$3,V49))</f>
        <v>Spk-020Row:RFS-PRLTCB-003</v>
      </c>
      <c r="AB49" t="str">
        <f>IF(R49="","",CONCATENATE(V49,Names!$P$3,W49))</f>
        <v>PRLTCB-003_j</v>
      </c>
      <c r="AD49" t="str">
        <f t="shared" si="3"/>
        <v>CREATE</v>
      </c>
      <c r="AF49" t="str">
        <f t="shared" si="20"/>
        <v>3C16NS_3G1.5</v>
      </c>
      <c r="AH49" t="str">
        <f t="shared" ca="1" si="21"/>
        <v>Spk-040PRL:RFS-PRLJB-010</v>
      </c>
      <c r="AI49" t="str">
        <f t="shared" si="6"/>
        <v>AT</v>
      </c>
      <c r="AK49" t="str">
        <f t="shared" si="22"/>
        <v>WEIPU ST1210/S3</v>
      </c>
      <c r="AM49" t="str">
        <f t="shared" ca="1" si="23"/>
        <v>PRLJB-010_b</v>
      </c>
      <c r="AN49" t="str">
        <f t="shared" ca="1" si="24"/>
        <v>Spk-020Row:RFS-PRLTCB-003</v>
      </c>
      <c r="AO49" t="str">
        <f t="shared" si="10"/>
        <v>KG</v>
      </c>
      <c r="AP49" t="str">
        <f t="shared" ca="1" si="32"/>
        <v>Spk-020Row:CnPw-U-016</v>
      </c>
      <c r="AQ49" t="str">
        <f t="shared" si="25"/>
        <v>WEIPU ST1210/P3</v>
      </c>
      <c r="AS49" t="str">
        <f t="shared" si="26"/>
        <v>PRLTCB-003_j</v>
      </c>
      <c r="AT49">
        <f t="shared" ca="1" si="27"/>
        <v>3</v>
      </c>
      <c r="AU49">
        <f t="shared" si="14"/>
        <v>5</v>
      </c>
      <c r="AV49" t="str">
        <f t="shared" si="28"/>
        <v>D</v>
      </c>
      <c r="AX49" t="str">
        <f t="shared" si="16"/>
        <v>staffanekstrom</v>
      </c>
      <c r="AY49" t="str">
        <f t="shared" si="17"/>
        <v>INSERTED</v>
      </c>
      <c r="AZ49" t="str">
        <f t="shared" si="18"/>
        <v/>
      </c>
      <c r="BD49" t="str">
        <f t="shared" si="19"/>
        <v>YES</v>
      </c>
      <c r="BF49">
        <f t="shared" ca="1" si="29"/>
        <v>120</v>
      </c>
    </row>
    <row r="50" spans="1:58">
      <c r="A50">
        <v>44</v>
      </c>
      <c r="C50">
        <f>ROW(Table!$A$33)</f>
        <v>33</v>
      </c>
      <c r="D50" s="1" t="str">
        <f ca="1">INDIRECT(ADDRESS($C50,D$5,,,Table!$A$1))</f>
        <v/>
      </c>
      <c r="E50" t="str">
        <f ca="1">INDIRECT(ADDRESS($C50,E$5,,,Table!$A$1))</f>
        <v>PRLJB-010</v>
      </c>
      <c r="F50">
        <f ca="1">INDIRECT(ADDRESS($C50,F$5,,,Table!$A$1))</f>
        <v>64.149999999999991</v>
      </c>
      <c r="G50" t="str">
        <f ca="1">INDIRECT(ADDRESS($C50,G$5,,,Table!$A$1))</f>
        <v>Spk</v>
      </c>
      <c r="H50" t="str">
        <f ca="1">INDIRECT(ADDRESS($C50,H$5,,,Table!$A$1))</f>
        <v>Spk-040PRL:RFS-PRLJB-010</v>
      </c>
      <c r="I50" t="str">
        <f>Dev!$CW$48</f>
        <v>g</v>
      </c>
      <c r="J50" t="str">
        <f>IF(OR(I50=Dev!$CU$46, I50=Dev!$CU$47, I50=Dev!$CU$48, I50=Dev!$CU$49, I50=Dev!$CU$50, I50=Dev!$CU$51, I50=Dev!$CU$52, I50=Dev!$CU$53, I50=Dev!$CR$48, I50=Dev!$CR$49),$C$3,                                                                  IF(OR(I50=Dev!$CU$54, I50=Dev!$CU$55, I50=Dev!$CU$56, I50=Dev!$CU$57, I50=Dev!$CU$58, I50=Dev!$CU$59, I50=Dev!$CS$48), $D$3,""))</f>
        <v>PRLTE</v>
      </c>
      <c r="K50" t="str">
        <f ca="1">CONCATENATE(E50,Names!$P$3,I50)</f>
        <v>PRLJB-010_g</v>
      </c>
      <c r="M50" s="42">
        <f ca="1">INDIRECT(ADDRESS($C50,M$5,,,Table!$A$1))</f>
        <v>120</v>
      </c>
      <c r="O50" t="str">
        <f t="shared" si="0"/>
        <v/>
      </c>
      <c r="Q50" t="str">
        <f t="shared" si="39"/>
        <v>00</v>
      </c>
      <c r="R50">
        <f t="shared" si="38"/>
        <v>3</v>
      </c>
      <c r="S50" t="str">
        <f ca="1">IFERROR(VLOOKUP(M50,Racks!$H$4:$M$30,Racks!$I$2),"")</f>
        <v>Spk</v>
      </c>
      <c r="T50" t="str">
        <f ca="1">IFERROR(VLOOKUP(M50,Racks!$H$4:$M$30,Racks!$K$2),"")</f>
        <v>020Row</v>
      </c>
      <c r="U50" t="str">
        <f t="shared" si="40"/>
        <v>003</v>
      </c>
      <c r="V50" t="str">
        <f>CONCATENATE(Names!$C$17,Names!$N$3,U50)</f>
        <v>PRLTCB-003</v>
      </c>
      <c r="W50" t="str">
        <f>Dev!$GL$92</f>
        <v>k</v>
      </c>
      <c r="X50">
        <v>10</v>
      </c>
      <c r="Y50" t="str">
        <f>IF(OR(W50=Dev!$GJ$82, W50=Dev!$GJ$83, W50=Dev!$GJ$84, W50=Dev!$GJ$85, W50=Dev!$GJ$86, W50=Dev!$GJ$87, W50=Dev!$GJ$88, W50=Dev!$GJ$89, W50=Dev!$GG$82, W50=Dev!$GG$83, W50=Dev!$GG$84, W50=Dev!$GG$85, W50=Dev!$GG$86),Names!$C$10,                   IF(OR(W50=Dev!$GJ$90, W50=Dev!$GJ$91, W50=Dev!$GJ$92, W50=Dev!$GJ$93, W50=Dev!$GJ$94, W50=Dev!$GJ$95, W50=Dev!$GJ$96, W50=Dev!$GJ$97, W50=Dev!$GH$82), Names!$C$11,""))</f>
        <v>PRLTE</v>
      </c>
      <c r="Z50" s="42" t="str">
        <f ca="1">IFERROR(VLOOKUP(M50,Racks!$H$4:$M$30,6),"")</f>
        <v>Spk-020Row:CnPw-U-016</v>
      </c>
      <c r="AA50" t="str">
        <f ca="1">IF(R50="","",CONCATENATE(S50,Names!$H$3,T50,Names!$J$3,Names!$K$3,Names!$L$3,V50))</f>
        <v>Spk-020Row:RFS-PRLTCB-003</v>
      </c>
      <c r="AB50" t="str">
        <f>IF(R50="","",CONCATENATE(V50,Names!$P$3,W50))</f>
        <v>PRLTCB-003_k</v>
      </c>
      <c r="AD50" t="str">
        <f t="shared" si="3"/>
        <v>CREATE</v>
      </c>
      <c r="AF50" t="str">
        <f t="shared" si="20"/>
        <v>4PR24OSTCHF</v>
      </c>
      <c r="AH50" t="str">
        <f t="shared" ca="1" si="21"/>
        <v>Spk-040PRL:RFS-PRLJB-010</v>
      </c>
      <c r="AI50" t="str">
        <f t="shared" si="6"/>
        <v>AT</v>
      </c>
      <c r="AK50" t="str">
        <f t="shared" si="22"/>
        <v>WEIPU ST1210/S9</v>
      </c>
      <c r="AM50" t="str">
        <f t="shared" ca="1" si="23"/>
        <v>PRLJB-010_g</v>
      </c>
      <c r="AN50" t="str">
        <f t="shared" ca="1" si="24"/>
        <v>Spk-020Row:RFS-PRLTCB-003</v>
      </c>
      <c r="AO50" t="str">
        <f t="shared" si="10"/>
        <v>KG</v>
      </c>
      <c r="AP50" t="str">
        <f t="shared" ca="1" si="32"/>
        <v>Spk-020Row:CnPw-U-016</v>
      </c>
      <c r="AQ50" t="str">
        <f t="shared" si="25"/>
        <v>WEIPU ST1210/P9</v>
      </c>
      <c r="AS50" t="str">
        <f t="shared" si="26"/>
        <v>PRLTCB-003_k</v>
      </c>
      <c r="AT50">
        <f t="shared" ca="1" si="27"/>
        <v>3</v>
      </c>
      <c r="AU50">
        <f t="shared" si="14"/>
        <v>5</v>
      </c>
      <c r="AV50" t="str">
        <f t="shared" si="28"/>
        <v>A</v>
      </c>
      <c r="AX50" t="str">
        <f t="shared" si="16"/>
        <v>staffanekstrom</v>
      </c>
      <c r="AY50" t="str">
        <f t="shared" si="17"/>
        <v>INSERTED</v>
      </c>
      <c r="AZ50" t="str">
        <f t="shared" si="18"/>
        <v/>
      </c>
      <c r="BD50" t="str">
        <f t="shared" si="19"/>
        <v>YES</v>
      </c>
      <c r="BF50">
        <f t="shared" ca="1" si="29"/>
        <v>120</v>
      </c>
    </row>
    <row r="51" spans="1:58" s="758" customFormat="1" ht="13.5" thickBot="1">
      <c r="A51" s="758">
        <v>45</v>
      </c>
      <c r="C51" s="758">
        <f>ROW(Table!$A$33)</f>
        <v>33</v>
      </c>
      <c r="D51" s="1022" t="str">
        <f ca="1">INDIRECT(ADDRESS($C51,D$5,,,Table!$A$1))</f>
        <v/>
      </c>
      <c r="E51" s="758" t="str">
        <f ca="1">INDIRECT(ADDRESS($C51,E$5,,,Table!$A$1))</f>
        <v>PRLJB-010</v>
      </c>
      <c r="F51" s="758">
        <f ca="1">INDIRECT(ADDRESS($C51,F$5,,,Table!$A$1))</f>
        <v>64.149999999999991</v>
      </c>
      <c r="G51" s="758" t="str">
        <f ca="1">INDIRECT(ADDRESS($C51,G$5,,,Table!$A$1))</f>
        <v>Spk</v>
      </c>
      <c r="H51" s="758" t="str">
        <f ca="1">INDIRECT(ADDRESS($C51,H$5,,,Table!$A$1))</f>
        <v>Spk-040PRL:RFS-PRLJB-010</v>
      </c>
      <c r="I51" s="758" t="str">
        <f>Dev!$CW$49</f>
        <v>h</v>
      </c>
      <c r="J51" s="758" t="str">
        <f>IF(OR(I51=Dev!$CU$46, I51=Dev!$CU$47, I51=Dev!$CU$48, I51=Dev!$CU$49, I51=Dev!$CU$50, I51=Dev!$CU$51, I51=Dev!$CU$52, I51=Dev!$CU$53, I51=Dev!$CR$48, I51=Dev!$CR$49),$C$3,                                                                  IF(OR(I51=Dev!$CU$54, I51=Dev!$CU$55, I51=Dev!$CU$56, I51=Dev!$CU$57, I51=Dev!$CU$58, I51=Dev!$CU$59, I51=Dev!$CS$48), $D$3,""))</f>
        <v>PRLTE</v>
      </c>
      <c r="K51" s="758" t="str">
        <f ca="1">CONCATENATE(E51,Names!$P$3,I51)</f>
        <v>PRLJB-010_h</v>
      </c>
      <c r="M51" s="763">
        <f ca="1">INDIRECT(ADDRESS($C51,M$5,,,Table!$A$1))</f>
        <v>120</v>
      </c>
      <c r="O51" s="758" t="str">
        <f t="shared" si="0"/>
        <v/>
      </c>
      <c r="Q51" s="758" t="str">
        <f t="shared" si="39"/>
        <v>00</v>
      </c>
      <c r="R51" s="758">
        <f t="shared" si="38"/>
        <v>3</v>
      </c>
      <c r="S51" s="758" t="str">
        <f ca="1">IFERROR(VLOOKUP(M51,Racks!$H$4:$M$30,Racks!$I$2),"")</f>
        <v>Spk</v>
      </c>
      <c r="T51" s="758" t="str">
        <f ca="1">IFERROR(VLOOKUP(M51,Racks!$H$4:$M$30,Racks!$K$2),"")</f>
        <v>020Row</v>
      </c>
      <c r="U51" s="758" t="str">
        <f t="shared" si="40"/>
        <v>003</v>
      </c>
      <c r="V51" s="758" t="str">
        <f>CONCATENATE(Names!$C$17,Names!$N$3,U51)</f>
        <v>PRLTCB-003</v>
      </c>
      <c r="W51" s="758" t="str">
        <f>Dev!$GL$93</f>
        <v>l</v>
      </c>
      <c r="X51" s="758">
        <v>11</v>
      </c>
      <c r="Y51" s="758" t="str">
        <f>IF(OR(W51=Dev!$GJ$82, W51=Dev!$GJ$83, W51=Dev!$GJ$84, W51=Dev!$GJ$85, W51=Dev!$GJ$86, W51=Dev!$GJ$87, W51=Dev!$GJ$88, W51=Dev!$GJ$89, W51=Dev!$GG$82, W51=Dev!$GG$83, W51=Dev!$GG$84, W51=Dev!$GG$85, W51=Dev!$GG$86),Names!$C$10,                   IF(OR(W51=Dev!$GJ$90, W51=Dev!$GJ$91, W51=Dev!$GJ$92, W51=Dev!$GJ$93, W51=Dev!$GJ$94, W51=Dev!$GJ$95, W51=Dev!$GJ$96, W51=Dev!$GJ$97, W51=Dev!$GH$82), Names!$C$11,""))</f>
        <v>PRLTE</v>
      </c>
      <c r="Z51" s="763" t="str">
        <f ca="1">IFERROR(VLOOKUP(M51,Racks!$H$4:$M$30,6),"")</f>
        <v>Spk-020Row:CnPw-U-016</v>
      </c>
      <c r="AA51" s="758" t="str">
        <f ca="1">IF(R51="","",CONCATENATE(S51,Names!$H$3,T51,Names!$J$3,Names!$K$3,Names!$L$3,V51))</f>
        <v>Spk-020Row:RFS-PRLTCB-003</v>
      </c>
      <c r="AB51" s="758" t="str">
        <f>IF(R51="","",CONCATENATE(V51,Names!$P$3,W51))</f>
        <v>PRLTCB-003_l</v>
      </c>
      <c r="AC51" s="997"/>
      <c r="AD51" s="758" t="str">
        <f t="shared" si="3"/>
        <v>CREATE</v>
      </c>
      <c r="AF51" s="758" t="str">
        <f t="shared" si="20"/>
        <v>4PR24OSTCHF</v>
      </c>
      <c r="AH51" s="758" t="str">
        <f t="shared" ca="1" si="21"/>
        <v>Spk-040PRL:RFS-PRLJB-010</v>
      </c>
      <c r="AI51" s="758" t="str">
        <f t="shared" si="6"/>
        <v>AT</v>
      </c>
      <c r="AK51" s="758" t="str">
        <f t="shared" si="22"/>
        <v>WEIPU ST1210/S9</v>
      </c>
      <c r="AM51" s="758" t="str">
        <f t="shared" ca="1" si="23"/>
        <v>PRLJB-010_h</v>
      </c>
      <c r="AN51" s="758" t="str">
        <f t="shared" ca="1" si="24"/>
        <v>Spk-020Row:RFS-PRLTCB-003</v>
      </c>
      <c r="AO51" s="758" t="str">
        <f t="shared" si="10"/>
        <v>KG</v>
      </c>
      <c r="AP51" s="758" t="str">
        <f t="shared" ca="1" si="32"/>
        <v>Spk-020Row:CnPw-U-016</v>
      </c>
      <c r="AQ51" s="758" t="str">
        <f t="shared" si="25"/>
        <v>WEIPU ST1210/P9</v>
      </c>
      <c r="AS51" s="758" t="str">
        <f t="shared" si="26"/>
        <v>PRLTCB-003_l</v>
      </c>
      <c r="AT51" s="758">
        <f t="shared" ca="1" si="27"/>
        <v>3</v>
      </c>
      <c r="AU51" s="758">
        <f t="shared" si="14"/>
        <v>5</v>
      </c>
      <c r="AV51" s="758" t="str">
        <f t="shared" si="28"/>
        <v>A</v>
      </c>
      <c r="AX51" s="758" t="str">
        <f t="shared" si="16"/>
        <v>staffanekstrom</v>
      </c>
      <c r="AY51" s="758" t="str">
        <f t="shared" si="17"/>
        <v>INSERTED</v>
      </c>
      <c r="AZ51" s="758" t="str">
        <f t="shared" si="18"/>
        <v/>
      </c>
      <c r="BD51" s="758" t="str">
        <f t="shared" si="19"/>
        <v>YES</v>
      </c>
      <c r="BE51" s="997"/>
      <c r="BF51" s="758">
        <f t="shared" ca="1" si="29"/>
        <v>120</v>
      </c>
    </row>
    <row r="52" spans="1:58">
      <c r="A52">
        <v>46</v>
      </c>
      <c r="C52">
        <f>ROW(Table!$A$36)</f>
        <v>36</v>
      </c>
      <c r="D52" s="1" t="str">
        <f ca="1">INDIRECT(ADDRESS($C52,D$5,,,Table!$A$1))</f>
        <v/>
      </c>
      <c r="E52" s="738" t="str">
        <f ca="1">INDIRECT(ADDRESS($C52,E$5,,,Table!$A$1))</f>
        <v>PRLJB-011</v>
      </c>
      <c r="F52">
        <f ca="1">INDIRECT(ADDRESS($C52,F$5,,,Table!$A$1))</f>
        <v>72.67</v>
      </c>
      <c r="G52" t="str">
        <f ca="1">INDIRECT(ADDRESS($C52,G$5,,,Table!$A$1))</f>
        <v>Spk</v>
      </c>
      <c r="H52" t="str">
        <f ca="1">INDIRECT(ADDRESS($C52,H$5,,,Table!$A$1))</f>
        <v>Spk-060PRL:RFS-PRLJB-011</v>
      </c>
      <c r="I52" s="738" t="str">
        <f>Dev!$CW$46</f>
        <v>a</v>
      </c>
      <c r="J52" t="str">
        <f>IF(OR(I52=Dev!$CU$46, I52=Dev!$CU$47, I52=Dev!$CU$48, I52=Dev!$CU$49, I52=Dev!$CU$50, I52=Dev!$CU$51, I52=Dev!$CU$52, I52=Dev!$CU$53, I52=Dev!$CR$48, I52=Dev!$CR$49),$C$3,                                                                  IF(OR(I52=Dev!$CU$54, I52=Dev!$CU$55, I52=Dev!$CU$56, I52=Dev!$CU$57, I52=Dev!$CU$58, I52=Dev!$CU$59, I52=Dev!$CS$48), $D$3,""))</f>
        <v>PRLEH</v>
      </c>
      <c r="K52" t="str">
        <f ca="1">CONCATENATE(E52,Names!$P$3,I52)</f>
        <v>PRLJB-011_a</v>
      </c>
      <c r="M52" s="31">
        <f ca="1">INDIRECT(ADDRESS($C52,M$5,,,Table!$A$1))</f>
        <v>130</v>
      </c>
      <c r="O52" t="str">
        <f t="shared" si="0"/>
        <v/>
      </c>
      <c r="Q52" t="str">
        <f t="shared" si="39"/>
        <v>00</v>
      </c>
      <c r="R52" s="7">
        <v>4</v>
      </c>
      <c r="S52" t="str">
        <f ca="1">IFERROR(VLOOKUP(M52,Racks!$H$4:$M$30,Racks!$I$2),"")</f>
        <v>Spk</v>
      </c>
      <c r="T52" t="str">
        <f ca="1">IFERROR(VLOOKUP(M52,Racks!$H$4:$M$30,Racks!$K$2),"")</f>
        <v>040Row</v>
      </c>
      <c r="U52" t="str">
        <f t="shared" si="40"/>
        <v>004</v>
      </c>
      <c r="V52" t="str">
        <f>CONCATENATE(Names!$C$17,Names!$N$3,U52)</f>
        <v>PRLTCB-004</v>
      </c>
      <c r="W52" t="str">
        <f>Dev!$GL$82</f>
        <v>a</v>
      </c>
      <c r="X52">
        <v>1</v>
      </c>
      <c r="Y52" t="str">
        <f>IF(OR(W52=Dev!$GJ$82, W52=Dev!$GJ$83, W52=Dev!$GJ$84, W52=Dev!$GJ$85, W52=Dev!$GJ$86, W52=Dev!$GJ$87, W52=Dev!$GJ$88, W52=Dev!$GJ$89, W52=Dev!$GG$82, W52=Dev!$GG$83, W52=Dev!$GG$84, W52=Dev!$GG$85, W52=Dev!$GG$86),Names!$C$10,                   IF(OR(W52=Dev!$GJ$90, W52=Dev!$GJ$91, W52=Dev!$GJ$92, W52=Dev!$GJ$93, W52=Dev!$GJ$94, W52=Dev!$GJ$95, W52=Dev!$GJ$96, W52=Dev!$GJ$97, W52=Dev!$GH$82), Names!$C$11,""))</f>
        <v>PRLEH</v>
      </c>
      <c r="Z52" s="31" t="str">
        <f ca="1">IFERROR(VLOOKUP(M52,Racks!$H$4:$M$30,6),"")</f>
        <v>Spk-040Row:CnPw-U-016</v>
      </c>
      <c r="AA52" t="str">
        <f ca="1">IF(R52="","",CONCATENATE(S52,Names!$H$3,T52,Names!$J$3,Names!$K$3,Names!$L$3,V52))</f>
        <v>Spk-040Row:RFS-PRLTCB-004</v>
      </c>
      <c r="AB52" t="str">
        <f>IF(R52="","",CONCATENATE(V52,Names!$P$3,W52))</f>
        <v>PRLTCB-004_a</v>
      </c>
      <c r="AD52" t="str">
        <f t="shared" si="3"/>
        <v>CREATE</v>
      </c>
      <c r="AF52" t="str">
        <f t="shared" si="20"/>
        <v>3C16NS_3G1.5</v>
      </c>
      <c r="AH52" t="str">
        <f t="shared" ca="1" si="21"/>
        <v>Spk-060PRL:RFS-PRLJB-011</v>
      </c>
      <c r="AI52" t="str">
        <f t="shared" si="6"/>
        <v>AT</v>
      </c>
      <c r="AK52" t="str">
        <f t="shared" si="22"/>
        <v>WEIPU ST1210/S3</v>
      </c>
      <c r="AM52" t="str">
        <f t="shared" ca="1" si="23"/>
        <v>PRLJB-011_a</v>
      </c>
      <c r="AN52" t="str">
        <f t="shared" ca="1" si="24"/>
        <v>Spk-040Row:RFS-PRLTCB-004</v>
      </c>
      <c r="AO52" t="str">
        <f t="shared" si="10"/>
        <v>KG</v>
      </c>
      <c r="AP52" t="str">
        <f t="shared" ca="1" si="32"/>
        <v>Spk-040Row:CnPw-U-016</v>
      </c>
      <c r="AQ52" t="str">
        <f t="shared" si="25"/>
        <v>WEIPU ST1210/P3</v>
      </c>
      <c r="AS52" t="str">
        <f t="shared" si="26"/>
        <v>PRLTCB-004_a</v>
      </c>
      <c r="AT52">
        <f t="shared" ca="1" si="27"/>
        <v>3</v>
      </c>
      <c r="AU52">
        <f t="shared" si="14"/>
        <v>5</v>
      </c>
      <c r="AV52" t="str">
        <f t="shared" si="28"/>
        <v>D</v>
      </c>
      <c r="AX52" t="str">
        <f t="shared" si="16"/>
        <v>staffanekstrom</v>
      </c>
      <c r="AY52" t="str">
        <f t="shared" si="17"/>
        <v>INSERTED</v>
      </c>
      <c r="AZ52" t="str">
        <f t="shared" si="18"/>
        <v/>
      </c>
      <c r="BD52" t="str">
        <f t="shared" si="19"/>
        <v>YES</v>
      </c>
      <c r="BF52">
        <f t="shared" ca="1" si="29"/>
        <v>130</v>
      </c>
    </row>
    <row r="53" spans="1:58">
      <c r="A53">
        <v>47</v>
      </c>
      <c r="C53">
        <f>ROW(Table!$A$36)</f>
        <v>36</v>
      </c>
      <c r="D53" s="1" t="str">
        <f ca="1">INDIRECT(ADDRESS($C53,D$5,,,Table!$A$1))</f>
        <v/>
      </c>
      <c r="E53" s="738" t="str">
        <f ca="1">INDIRECT(ADDRESS($C53,E$5,,,Table!$A$1))</f>
        <v>PRLJB-011</v>
      </c>
      <c r="F53">
        <f ca="1">INDIRECT(ADDRESS($C53,F$5,,,Table!$A$1))</f>
        <v>72.67</v>
      </c>
      <c r="G53" t="str">
        <f ca="1">INDIRECT(ADDRESS($C53,G$5,,,Table!$A$1))</f>
        <v>Spk</v>
      </c>
      <c r="H53" t="str">
        <f ca="1">INDIRECT(ADDRESS($C53,H$5,,,Table!$A$1))</f>
        <v>Spk-060PRL:RFS-PRLJB-011</v>
      </c>
      <c r="I53" s="738" t="str">
        <f>Dev!$CW$47</f>
        <v>b</v>
      </c>
      <c r="J53" t="str">
        <f>IF(OR(I53=Dev!$CU$46, I53=Dev!$CU$47, I53=Dev!$CU$48, I53=Dev!$CU$49, I53=Dev!$CU$50, I53=Dev!$CU$51, I53=Dev!$CU$52, I53=Dev!$CU$53, I53=Dev!$CR$48, I53=Dev!$CR$49),$C$3,                                                                  IF(OR(I53=Dev!$CU$54, I53=Dev!$CU$55, I53=Dev!$CU$56, I53=Dev!$CU$57, I53=Dev!$CU$58, I53=Dev!$CU$59, I53=Dev!$CS$48), $D$3,""))</f>
        <v>PRLEH</v>
      </c>
      <c r="K53" t="str">
        <f ca="1">CONCATENATE(E53,Names!$P$3,I53)</f>
        <v>PRLJB-011_b</v>
      </c>
      <c r="M53" s="31">
        <f ca="1">INDIRECT(ADDRESS($C53,M$5,,,Table!$A$1))</f>
        <v>130</v>
      </c>
      <c r="O53" t="str">
        <f t="shared" si="0"/>
        <v/>
      </c>
      <c r="Q53" t="str">
        <f t="shared" si="39"/>
        <v>00</v>
      </c>
      <c r="R53">
        <f>$R$52</f>
        <v>4</v>
      </c>
      <c r="S53" t="str">
        <f ca="1">IFERROR(VLOOKUP(M53,Racks!$H$4:$M$30,Racks!$I$2),"")</f>
        <v>Spk</v>
      </c>
      <c r="T53" t="str">
        <f ca="1">IFERROR(VLOOKUP(M53,Racks!$H$4:$M$30,Racks!$K$2),"")</f>
        <v>040Row</v>
      </c>
      <c r="U53" t="str">
        <f t="shared" si="40"/>
        <v>004</v>
      </c>
      <c r="V53" t="str">
        <f>CONCATENATE(Names!$C$17,Names!$N$3,U53)</f>
        <v>PRLTCB-004</v>
      </c>
      <c r="W53" t="str">
        <f>Dev!$GL$83</f>
        <v>b</v>
      </c>
      <c r="X53">
        <v>2</v>
      </c>
      <c r="Y53" t="str">
        <f>IF(OR(W53=Dev!$GJ$82, W53=Dev!$GJ$83, W53=Dev!$GJ$84, W53=Dev!$GJ$85, W53=Dev!$GJ$86, W53=Dev!$GJ$87, W53=Dev!$GJ$88, W53=Dev!$GJ$89, W53=Dev!$GG$82, W53=Dev!$GG$83, W53=Dev!$GG$84, W53=Dev!$GG$85, W53=Dev!$GG$86),Names!$C$10,                   IF(OR(W53=Dev!$GJ$90, W53=Dev!$GJ$91, W53=Dev!$GJ$92, W53=Dev!$GJ$93, W53=Dev!$GJ$94, W53=Dev!$GJ$95, W53=Dev!$GJ$96, W53=Dev!$GJ$97, W53=Dev!$GH$82), Names!$C$11,""))</f>
        <v>PRLEH</v>
      </c>
      <c r="Z53" s="31" t="str">
        <f ca="1">IFERROR(VLOOKUP(M53,Racks!$H$4:$M$30,6),"")</f>
        <v>Spk-040Row:CnPw-U-016</v>
      </c>
      <c r="AA53" t="str">
        <f ca="1">IF(R53="","",CONCATENATE(S53,Names!$H$3,T53,Names!$J$3,Names!$K$3,Names!$L$3,V53))</f>
        <v>Spk-040Row:RFS-PRLTCB-004</v>
      </c>
      <c r="AB53" t="str">
        <f>IF(R53="","",CONCATENATE(V53,Names!$P$3,W53))</f>
        <v>PRLTCB-004_b</v>
      </c>
      <c r="AD53" t="str">
        <f t="shared" si="3"/>
        <v>CREATE</v>
      </c>
      <c r="AF53" t="str">
        <f t="shared" si="20"/>
        <v>3C16NS_3G1.5</v>
      </c>
      <c r="AH53" t="str">
        <f t="shared" ca="1" si="21"/>
        <v>Spk-060PRL:RFS-PRLJB-011</v>
      </c>
      <c r="AI53" t="str">
        <f t="shared" si="6"/>
        <v>AT</v>
      </c>
      <c r="AK53" t="str">
        <f t="shared" si="22"/>
        <v>WEIPU ST1210/S3</v>
      </c>
      <c r="AM53" t="str">
        <f t="shared" ca="1" si="23"/>
        <v>PRLJB-011_b</v>
      </c>
      <c r="AN53" t="str">
        <f t="shared" ca="1" si="24"/>
        <v>Spk-040Row:RFS-PRLTCB-004</v>
      </c>
      <c r="AO53" t="str">
        <f t="shared" si="10"/>
        <v>KG</v>
      </c>
      <c r="AP53" t="str">
        <f t="shared" ca="1" si="32"/>
        <v>Spk-040Row:CnPw-U-016</v>
      </c>
      <c r="AQ53" t="str">
        <f t="shared" si="25"/>
        <v>WEIPU ST1210/P3</v>
      </c>
      <c r="AS53" t="str">
        <f t="shared" si="26"/>
        <v>PRLTCB-004_b</v>
      </c>
      <c r="AT53">
        <f t="shared" ca="1" si="27"/>
        <v>3</v>
      </c>
      <c r="AU53">
        <f t="shared" si="14"/>
        <v>5</v>
      </c>
      <c r="AV53" t="str">
        <f t="shared" si="28"/>
        <v>D</v>
      </c>
      <c r="AX53" t="str">
        <f t="shared" si="16"/>
        <v>staffanekstrom</v>
      </c>
      <c r="AY53" t="str">
        <f t="shared" si="17"/>
        <v>INSERTED</v>
      </c>
      <c r="AZ53" t="str">
        <f t="shared" si="18"/>
        <v/>
      </c>
      <c r="BD53" t="str">
        <f t="shared" si="19"/>
        <v>YES</v>
      </c>
      <c r="BF53">
        <f t="shared" ca="1" si="29"/>
        <v>130</v>
      </c>
    </row>
    <row r="54" spans="1:58">
      <c r="A54">
        <v>48</v>
      </c>
      <c r="C54">
        <f>ROW(Table!$A$36)</f>
        <v>36</v>
      </c>
      <c r="D54" s="1" t="str">
        <f ca="1">INDIRECT(ADDRESS($C54,D$5,,,Table!$A$1))</f>
        <v/>
      </c>
      <c r="E54" s="738" t="str">
        <f ca="1">INDIRECT(ADDRESS($C54,E$5,,,Table!$A$1))</f>
        <v>PRLJB-011</v>
      </c>
      <c r="F54">
        <f ca="1">INDIRECT(ADDRESS($C54,F$5,,,Table!$A$1))</f>
        <v>72.67</v>
      </c>
      <c r="G54" t="str">
        <f ca="1">INDIRECT(ADDRESS($C54,G$5,,,Table!$A$1))</f>
        <v>Spk</v>
      </c>
      <c r="H54" t="str">
        <f ca="1">INDIRECT(ADDRESS($C54,H$5,,,Table!$A$1))</f>
        <v>Spk-060PRL:RFS-PRLJB-011</v>
      </c>
      <c r="I54" s="738" t="str">
        <f>Dev!$CW$48</f>
        <v>g</v>
      </c>
      <c r="J54" t="str">
        <f>IF(OR(I54=Dev!$CU$46, I54=Dev!$CU$47, I54=Dev!$CU$48, I54=Dev!$CU$49, I54=Dev!$CU$50, I54=Dev!$CU$51, I54=Dev!$CU$52, I54=Dev!$CU$53, I54=Dev!$CR$48, I54=Dev!$CR$49),$C$3,                                                                  IF(OR(I54=Dev!$CU$54, I54=Dev!$CU$55, I54=Dev!$CU$56, I54=Dev!$CU$57, I54=Dev!$CU$58, I54=Dev!$CU$59, I54=Dev!$CS$48), $D$3,""))</f>
        <v>PRLTE</v>
      </c>
      <c r="K54" t="str">
        <f ca="1">CONCATENATE(E54,Names!$P$3,I54)</f>
        <v>PRLJB-011_g</v>
      </c>
      <c r="M54" s="31">
        <f ca="1">INDIRECT(ADDRESS($C54,M$5,,,Table!$A$1))</f>
        <v>130</v>
      </c>
      <c r="O54" t="str">
        <f t="shared" si="0"/>
        <v/>
      </c>
      <c r="Q54" t="str">
        <f t="shared" si="39"/>
        <v>00</v>
      </c>
      <c r="R54">
        <f t="shared" ref="R54:R71" si="41">$R$52</f>
        <v>4</v>
      </c>
      <c r="S54" t="str">
        <f ca="1">IFERROR(VLOOKUP(M54,Racks!$H$4:$M$30,Racks!$I$2),"")</f>
        <v>Spk</v>
      </c>
      <c r="T54" t="str">
        <f ca="1">IFERROR(VLOOKUP(M54,Racks!$H$4:$M$30,Racks!$K$2),"")</f>
        <v>040Row</v>
      </c>
      <c r="U54" t="str">
        <f t="shared" si="40"/>
        <v>004</v>
      </c>
      <c r="V54" t="str">
        <f>CONCATENATE(Names!$C$17,Names!$N$3,U54)</f>
        <v>PRLTCB-004</v>
      </c>
      <c r="W54" t="str">
        <f>Dev!$GL$84</f>
        <v>c</v>
      </c>
      <c r="X54">
        <v>3</v>
      </c>
      <c r="Y54" t="str">
        <f>IF(OR(W54=Dev!$GJ$82, W54=Dev!$GJ$83, W54=Dev!$GJ$84, W54=Dev!$GJ$85, W54=Dev!$GJ$86, W54=Dev!$GJ$87, W54=Dev!$GJ$88, W54=Dev!$GJ$89, W54=Dev!$GG$82, W54=Dev!$GG$83, W54=Dev!$GG$84, W54=Dev!$GG$85, W54=Dev!$GG$86),Names!$C$10,                   IF(OR(W54=Dev!$GJ$90, W54=Dev!$GJ$91, W54=Dev!$GJ$92, W54=Dev!$GJ$93, W54=Dev!$GJ$94, W54=Dev!$GJ$95, W54=Dev!$GJ$96, W54=Dev!$GJ$97, W54=Dev!$GH$82), Names!$C$11,""))</f>
        <v>PRLTE</v>
      </c>
      <c r="Z54" s="31" t="str">
        <f ca="1">IFERROR(VLOOKUP(M54,Racks!$H$4:$M$30,6),"")</f>
        <v>Spk-040Row:CnPw-U-016</v>
      </c>
      <c r="AA54" t="str">
        <f ca="1">IF(R54="","",CONCATENATE(S54,Names!$H$3,T54,Names!$J$3,Names!$K$3,Names!$L$3,V54))</f>
        <v>Spk-040Row:RFS-PRLTCB-004</v>
      </c>
      <c r="AB54" t="str">
        <f>IF(R54="","",CONCATENATE(V54,Names!$P$3,W54))</f>
        <v>PRLTCB-004_c</v>
      </c>
      <c r="AD54" t="str">
        <f t="shared" si="3"/>
        <v>CREATE</v>
      </c>
      <c r="AF54" t="str">
        <f t="shared" si="20"/>
        <v>4PR24OSTCHF</v>
      </c>
      <c r="AH54" t="str">
        <f t="shared" ca="1" si="21"/>
        <v>Spk-060PRL:RFS-PRLJB-011</v>
      </c>
      <c r="AI54" t="str">
        <f t="shared" si="6"/>
        <v>AT</v>
      </c>
      <c r="AK54" t="str">
        <f t="shared" si="22"/>
        <v>WEIPU ST1210/S9</v>
      </c>
      <c r="AM54" t="str">
        <f t="shared" ca="1" si="23"/>
        <v>PRLJB-011_g</v>
      </c>
      <c r="AN54" t="str">
        <f t="shared" ca="1" si="24"/>
        <v>Spk-040Row:RFS-PRLTCB-004</v>
      </c>
      <c r="AO54" t="str">
        <f t="shared" si="10"/>
        <v>KG</v>
      </c>
      <c r="AP54" t="str">
        <f t="shared" ca="1" si="32"/>
        <v>Spk-040Row:CnPw-U-016</v>
      </c>
      <c r="AQ54" t="str">
        <f t="shared" si="25"/>
        <v>WEIPU ST1210/P9</v>
      </c>
      <c r="AS54" t="str">
        <f t="shared" si="26"/>
        <v>PRLTCB-004_c</v>
      </c>
      <c r="AT54">
        <f t="shared" ca="1" si="27"/>
        <v>3</v>
      </c>
      <c r="AU54">
        <f t="shared" si="14"/>
        <v>5</v>
      </c>
      <c r="AV54" t="str">
        <f t="shared" si="28"/>
        <v>A</v>
      </c>
      <c r="AX54" t="str">
        <f t="shared" si="16"/>
        <v>staffanekstrom</v>
      </c>
      <c r="AY54" t="str">
        <f t="shared" si="17"/>
        <v>INSERTED</v>
      </c>
      <c r="AZ54" t="str">
        <f t="shared" si="18"/>
        <v/>
      </c>
      <c r="BD54" t="str">
        <f t="shared" si="19"/>
        <v>YES</v>
      </c>
      <c r="BF54">
        <f t="shared" ca="1" si="29"/>
        <v>130</v>
      </c>
    </row>
    <row r="55" spans="1:58" s="196" customFormat="1">
      <c r="A55" s="196">
        <v>49</v>
      </c>
      <c r="C55" s="196">
        <f>ROW(Table!$A$36)</f>
        <v>36</v>
      </c>
      <c r="D55" s="1021" t="str">
        <f ca="1">INDIRECT(ADDRESS($C55,D$5,,,Table!$A$1))</f>
        <v/>
      </c>
      <c r="E55" s="764" t="str">
        <f ca="1">INDIRECT(ADDRESS($C55,E$5,,,Table!$A$1))</f>
        <v>PRLJB-011</v>
      </c>
      <c r="F55" s="196">
        <f ca="1">INDIRECT(ADDRESS($C55,F$5,,,Table!$A$1))</f>
        <v>72.67</v>
      </c>
      <c r="G55" s="196" t="str">
        <f ca="1">INDIRECT(ADDRESS($C55,G$5,,,Table!$A$1))</f>
        <v>Spk</v>
      </c>
      <c r="H55" s="196" t="str">
        <f ca="1">INDIRECT(ADDRESS($C55,H$5,,,Table!$A$1))</f>
        <v>Spk-060PRL:RFS-PRLJB-011</v>
      </c>
      <c r="I55" s="764" t="str">
        <f>Dev!$CW$49</f>
        <v>h</v>
      </c>
      <c r="J55" s="196" t="str">
        <f>IF(OR(I55=Dev!$CU$46, I55=Dev!$CU$47, I55=Dev!$CU$48, I55=Dev!$CU$49, I55=Dev!$CU$50, I55=Dev!$CU$51, I55=Dev!$CU$52, I55=Dev!$CU$53, I55=Dev!$CR$48, I55=Dev!$CR$49),$C$3,                                                                  IF(OR(I55=Dev!$CU$54, I55=Dev!$CU$55, I55=Dev!$CU$56, I55=Dev!$CU$57, I55=Dev!$CU$58, I55=Dev!$CU$59, I55=Dev!$CS$48), $D$3,""))</f>
        <v>PRLTE</v>
      </c>
      <c r="K55" s="196" t="str">
        <f ca="1">CONCATENATE(E55,Names!$P$3,I55)</f>
        <v>PRLJB-011_h</v>
      </c>
      <c r="M55" s="760">
        <f ca="1">INDIRECT(ADDRESS($C55,M$5,,,Table!$A$1))</f>
        <v>130</v>
      </c>
      <c r="O55" s="196" t="str">
        <f t="shared" si="0"/>
        <v/>
      </c>
      <c r="Q55" s="196" t="str">
        <f t="shared" si="39"/>
        <v>00</v>
      </c>
      <c r="R55" s="196">
        <f t="shared" si="41"/>
        <v>4</v>
      </c>
      <c r="S55" s="196" t="str">
        <f ca="1">IFERROR(VLOOKUP(M55,Racks!$H$4:$M$30,Racks!$I$2),"")</f>
        <v>Spk</v>
      </c>
      <c r="T55" s="196" t="str">
        <f ca="1">IFERROR(VLOOKUP(M55,Racks!$H$4:$M$30,Racks!$K$2),"")</f>
        <v>040Row</v>
      </c>
      <c r="U55" s="196" t="str">
        <f t="shared" si="40"/>
        <v>004</v>
      </c>
      <c r="V55" s="196" t="str">
        <f>CONCATENATE(Names!$C$17,Names!$N$3,U55)</f>
        <v>PRLTCB-004</v>
      </c>
      <c r="W55" s="196" t="str">
        <f>Dev!$GL$85</f>
        <v>d</v>
      </c>
      <c r="X55" s="196">
        <v>4</v>
      </c>
      <c r="Y55" s="196" t="str">
        <f>IF(OR(W55=Dev!$GJ$82, W55=Dev!$GJ$83, W55=Dev!$GJ$84, W55=Dev!$GJ$85, W55=Dev!$GJ$86, W55=Dev!$GJ$87, W55=Dev!$GJ$88, W55=Dev!$GJ$89, W55=Dev!$GG$82, W55=Dev!$GG$83, W55=Dev!$GG$84, W55=Dev!$GG$85, W55=Dev!$GG$86),Names!$C$10,                   IF(OR(W55=Dev!$GJ$90, W55=Dev!$GJ$91, W55=Dev!$GJ$92, W55=Dev!$GJ$93, W55=Dev!$GJ$94, W55=Dev!$GJ$95, W55=Dev!$GJ$96, W55=Dev!$GJ$97, W55=Dev!$GH$82), Names!$C$11,""))</f>
        <v>PRLTE</v>
      </c>
      <c r="Z55" s="760" t="str">
        <f ca="1">IFERROR(VLOOKUP(M55,Racks!$H$4:$M$30,6),"")</f>
        <v>Spk-040Row:CnPw-U-016</v>
      </c>
      <c r="AA55" s="196" t="str">
        <f ca="1">IF(R55="","",CONCATENATE(S55,Names!$H$3,T55,Names!$J$3,Names!$K$3,Names!$L$3,V55))</f>
        <v>Spk-040Row:RFS-PRLTCB-004</v>
      </c>
      <c r="AB55" s="196" t="str">
        <f>IF(R55="","",CONCATENATE(V55,Names!$P$3,W55))</f>
        <v>PRLTCB-004_d</v>
      </c>
      <c r="AC55" s="996"/>
      <c r="AD55" s="196" t="str">
        <f t="shared" si="3"/>
        <v>CREATE</v>
      </c>
      <c r="AF55" s="196" t="str">
        <f t="shared" si="20"/>
        <v>4PR24OSTCHF</v>
      </c>
      <c r="AH55" s="196" t="str">
        <f t="shared" ca="1" si="21"/>
        <v>Spk-060PRL:RFS-PRLJB-011</v>
      </c>
      <c r="AI55" s="196" t="str">
        <f t="shared" si="6"/>
        <v>AT</v>
      </c>
      <c r="AK55" s="196" t="str">
        <f t="shared" si="22"/>
        <v>WEIPU ST1210/S9</v>
      </c>
      <c r="AM55" s="196" t="str">
        <f t="shared" ca="1" si="23"/>
        <v>PRLJB-011_h</v>
      </c>
      <c r="AN55" s="196" t="str">
        <f t="shared" ca="1" si="24"/>
        <v>Spk-040Row:RFS-PRLTCB-004</v>
      </c>
      <c r="AO55" s="196" t="str">
        <f t="shared" si="10"/>
        <v>KG</v>
      </c>
      <c r="AP55" s="196" t="str">
        <f t="shared" ca="1" si="32"/>
        <v>Spk-040Row:CnPw-U-016</v>
      </c>
      <c r="AQ55" s="196" t="str">
        <f t="shared" si="25"/>
        <v>WEIPU ST1210/P9</v>
      </c>
      <c r="AS55" s="196" t="str">
        <f t="shared" si="26"/>
        <v>PRLTCB-004_d</v>
      </c>
      <c r="AT55" s="196">
        <f t="shared" ca="1" si="27"/>
        <v>3</v>
      </c>
      <c r="AU55" s="196">
        <f t="shared" si="14"/>
        <v>5</v>
      </c>
      <c r="AV55" s="196" t="str">
        <f t="shared" si="28"/>
        <v>A</v>
      </c>
      <c r="AX55" s="196" t="str">
        <f t="shared" si="16"/>
        <v>staffanekstrom</v>
      </c>
      <c r="AY55" s="196" t="str">
        <f t="shared" si="17"/>
        <v>INSERTED</v>
      </c>
      <c r="AZ55" s="196" t="str">
        <f t="shared" si="18"/>
        <v/>
      </c>
      <c r="BD55" s="196" t="str">
        <f t="shared" si="19"/>
        <v>YES</v>
      </c>
      <c r="BE55" s="996"/>
      <c r="BF55" s="196">
        <f t="shared" ca="1" si="29"/>
        <v>130</v>
      </c>
    </row>
    <row r="56" spans="1:58">
      <c r="A56">
        <v>50</v>
      </c>
      <c r="C56">
        <f>ROW(Table!$A$39)</f>
        <v>39</v>
      </c>
      <c r="D56" s="1" t="str">
        <f ca="1">INDIRECT(ADDRESS($C56,D$5,,,Table!$A$1))</f>
        <v/>
      </c>
      <c r="E56" s="752" t="str">
        <f ca="1">INDIRECT(ADDRESS($C56,E$5,,,Table!$A$1))</f>
        <v>PRLJB-012</v>
      </c>
      <c r="F56">
        <f ca="1">INDIRECT(ADDRESS($C56,F$5,,,Table!$A$1))</f>
        <v>81.190000000000012</v>
      </c>
      <c r="G56" t="str">
        <f ca="1">INDIRECT(ADDRESS($C56,G$5,,,Table!$A$1))</f>
        <v>Spk</v>
      </c>
      <c r="H56" t="str">
        <f ca="1">INDIRECT(ADDRESS($C56,H$5,,,Table!$A$1))</f>
        <v>Spk-080PRL:RFS-PRLJB-012</v>
      </c>
      <c r="I56" s="769" t="str">
        <f>Dev!$CR$48</f>
        <v>++EH</v>
      </c>
      <c r="J56" t="str">
        <f>IF(OR(I56=Dev!$CU$46, I56=Dev!$CU$47, I56=Dev!$CU$48, I56=Dev!$CU$49, I56=Dev!$CU$50, I56=Dev!$CU$51, I56=Dev!$CU$52, I56=Dev!$CU$53, I56=Dev!$CR$48, I56=Dev!$CR$49),$C$3,                                                                  IF(OR(I56=Dev!$CU$54, I56=Dev!$CU$55, I56=Dev!$CU$56, I56=Dev!$CU$57, I56=Dev!$CU$58, I56=Dev!$CU$59, I56=Dev!$CS$48), $D$3,""))</f>
        <v>PRLEH</v>
      </c>
      <c r="K56" t="str">
        <f ca="1">CONCATENATE(E56,Names!$P$3,I56)</f>
        <v>PRLJB-012_++EH</v>
      </c>
      <c r="M56" s="31">
        <f ca="1">INDIRECT(ADDRESS($C56,M$5,,,Table!$A$1))</f>
        <v>130</v>
      </c>
      <c r="O56" t="str">
        <f t="shared" si="0"/>
        <v/>
      </c>
      <c r="Q56" t="str">
        <f t="shared" si="39"/>
        <v>00</v>
      </c>
      <c r="R56">
        <f t="shared" si="41"/>
        <v>4</v>
      </c>
      <c r="S56" t="str">
        <f ca="1">IFERROR(VLOOKUP(M56,Racks!$H$4:$M$30,Racks!$I$2),"")</f>
        <v>Spk</v>
      </c>
      <c r="T56" t="str">
        <f ca="1">IFERROR(VLOOKUP(M56,Racks!$H$4:$M$30,Racks!$K$2),"")</f>
        <v>040Row</v>
      </c>
      <c r="U56" t="str">
        <f t="shared" ref="U56:U58" si="42">IF(ISNUMBER(R56),CONCATENATE(Q56,R56),"")</f>
        <v>004</v>
      </c>
      <c r="V56" t="str">
        <f>CONCATENATE(Names!$C$17,Names!$N$3,U56)</f>
        <v>PRLTCB-004</v>
      </c>
      <c r="W56" s="769" t="str">
        <f>Dev!$GG$82</f>
        <v>y</v>
      </c>
      <c r="X56">
        <v>0</v>
      </c>
      <c r="Y56" t="str">
        <f>IF(OR(W56=Dev!$GJ$82, W56=Dev!$GJ$83, W56=Dev!$GJ$84, W56=Dev!$GJ$85, W56=Dev!$GJ$86, W56=Dev!$GJ$87, W56=Dev!$GJ$88, W56=Dev!$GJ$89, W56=Dev!$GG$82, W56=Dev!$GG$83, W56=Dev!$GG$84, W56=Dev!$GG$85, W56=Dev!$GG$86),Names!$C$10,                   IF(OR(W56=Dev!$GJ$90, W56=Dev!$GJ$91, W56=Dev!$GJ$92, W56=Dev!$GJ$93, W56=Dev!$GJ$94, W56=Dev!$GJ$95, W56=Dev!$GJ$96, W56=Dev!$GJ$97, W56=Dev!$GH$82), Names!$C$11,""))</f>
        <v>PRLEH</v>
      </c>
      <c r="Z56" s="31" t="str">
        <f ca="1">IFERROR(VLOOKUP(M56,Racks!$H$4:$M$30,6),"")</f>
        <v>Spk-040Row:CnPw-U-016</v>
      </c>
      <c r="AA56" t="str">
        <f ca="1">IF(R56="","",CONCATENATE(S56,Names!$H$3,T56,Names!$J$3,Names!$K$3,Names!$L$3,V56))</f>
        <v>Spk-040Row:RFS-PRLTCB-004</v>
      </c>
      <c r="AB56" t="str">
        <f>IF(R56="","",CONCATENATE(V56,Names!$P$3,W56))</f>
        <v>PRLTCB-004_y</v>
      </c>
      <c r="AD56" t="str">
        <f t="shared" si="3"/>
        <v>CREATE</v>
      </c>
      <c r="AF56" t="str">
        <f t="shared" si="20"/>
        <v>3C16NS_3G1.5</v>
      </c>
      <c r="AH56" t="str">
        <f t="shared" ca="1" si="21"/>
        <v>Spk-080PRL:RFS-PRLJB-012</v>
      </c>
      <c r="AI56" t="str">
        <f t="shared" si="6"/>
        <v>AT</v>
      </c>
      <c r="AK56" t="str">
        <f t="shared" si="22"/>
        <v>WEIPU ST1210/S3</v>
      </c>
      <c r="AM56" t="str">
        <f t="shared" ca="1" si="23"/>
        <v>PRLJB-012_++EH</v>
      </c>
      <c r="AN56" t="str">
        <f t="shared" ca="1" si="24"/>
        <v>Spk-040Row:RFS-PRLTCB-004</v>
      </c>
      <c r="AO56" t="str">
        <f t="shared" si="10"/>
        <v>KG</v>
      </c>
      <c r="AP56" t="str">
        <f t="shared" ca="1" si="32"/>
        <v>Spk-040Row:CnPw-U-016</v>
      </c>
      <c r="AQ56" t="str">
        <f t="shared" si="25"/>
        <v>WEIPU ST1210/P3</v>
      </c>
      <c r="AS56" t="str">
        <f t="shared" si="26"/>
        <v>PRLTCB-004_y</v>
      </c>
      <c r="AT56">
        <f t="shared" ca="1" si="27"/>
        <v>3</v>
      </c>
      <c r="AU56">
        <f t="shared" si="14"/>
        <v>5</v>
      </c>
      <c r="AV56" t="str">
        <f t="shared" si="28"/>
        <v>D</v>
      </c>
      <c r="AX56" t="str">
        <f t="shared" si="16"/>
        <v>staffanekstrom</v>
      </c>
      <c r="AY56" t="str">
        <f t="shared" si="17"/>
        <v>INSERTED</v>
      </c>
      <c r="AZ56" t="str">
        <f t="shared" si="18"/>
        <v/>
      </c>
      <c r="BD56" t="str">
        <f t="shared" si="19"/>
        <v>YES</v>
      </c>
      <c r="BF56">
        <f t="shared" ca="1" si="29"/>
        <v>130</v>
      </c>
    </row>
    <row r="57" spans="1:58">
      <c r="A57">
        <v>51</v>
      </c>
      <c r="C57">
        <f>ROW(Table!$A$39)</f>
        <v>39</v>
      </c>
      <c r="D57" s="1" t="str">
        <f ca="1">INDIRECT(ADDRESS($C57,D$5,,,Table!$A$1))</f>
        <v/>
      </c>
      <c r="E57" s="752" t="str">
        <f ca="1">INDIRECT(ADDRESS($C57,E$5,,,Table!$A$1))</f>
        <v>PRLJB-012</v>
      </c>
      <c r="F57">
        <f ca="1">INDIRECT(ADDRESS($C57,F$5,,,Table!$A$1))</f>
        <v>81.190000000000012</v>
      </c>
      <c r="G57" t="str">
        <f ca="1">INDIRECT(ADDRESS($C57,G$5,,,Table!$A$1))</f>
        <v>Spk</v>
      </c>
      <c r="H57" t="str">
        <f ca="1">INDIRECT(ADDRESS($C57,H$5,,,Table!$A$1))</f>
        <v>Spk-080PRL:RFS-PRLJB-012</v>
      </c>
      <c r="I57" s="769" t="str">
        <f>Dev!$CS$48</f>
        <v>++TE</v>
      </c>
      <c r="J57" t="str">
        <f>IF(OR(I57=Dev!$CU$46, I57=Dev!$CU$47, I57=Dev!$CU$48, I57=Dev!$CU$49, I57=Dev!$CU$50, I57=Dev!$CU$51, I57=Dev!$CU$52, I57=Dev!$CU$53, I57=Dev!$CR$48, I57=Dev!$CR$49),$C$3,                                                                  IF(OR(I57=Dev!$CU$54, I57=Dev!$CU$55, I57=Dev!$CU$56, I57=Dev!$CU$57, I57=Dev!$CU$58, I57=Dev!$CU$59, I57=Dev!$CS$48), $D$3,""))</f>
        <v>PRLTE</v>
      </c>
      <c r="K57" t="str">
        <f ca="1">CONCATENATE(E57,Names!$P$3,I57)</f>
        <v>PRLJB-012_++TE</v>
      </c>
      <c r="M57" s="31">
        <f ca="1">INDIRECT(ADDRESS($C57,M$5,,,Table!$A$1))</f>
        <v>130</v>
      </c>
      <c r="O57" t="str">
        <f t="shared" si="0"/>
        <v/>
      </c>
      <c r="Q57" t="str">
        <f t="shared" si="39"/>
        <v>00</v>
      </c>
      <c r="R57">
        <f t="shared" si="41"/>
        <v>4</v>
      </c>
      <c r="S57" t="str">
        <f ca="1">IFERROR(VLOOKUP(M57,Racks!$H$4:$M$30,Racks!$I$2),"")</f>
        <v>Spk</v>
      </c>
      <c r="T57" t="str">
        <f ca="1">IFERROR(VLOOKUP(M57,Racks!$H$4:$M$30,Racks!$K$2),"")</f>
        <v>040Row</v>
      </c>
      <c r="U57" t="str">
        <f t="shared" si="42"/>
        <v>004</v>
      </c>
      <c r="V57" t="str">
        <f>CONCATENATE(Names!$C$17,Names!$N$3,U57)</f>
        <v>PRLTCB-004</v>
      </c>
      <c r="W57" s="769" t="str">
        <f>Dev!$GH$82</f>
        <v>z</v>
      </c>
      <c r="X57">
        <v>0</v>
      </c>
      <c r="Y57" t="str">
        <f>IF(OR(W57=Dev!$GJ$82, W57=Dev!$GJ$83, W57=Dev!$GJ$84, W57=Dev!$GJ$85, W57=Dev!$GJ$86, W57=Dev!$GJ$87, W57=Dev!$GJ$88, W57=Dev!$GJ$89, W57=Dev!$GG$82, W57=Dev!$GG$83, W57=Dev!$GG$84, W57=Dev!$GG$85, W57=Dev!$GG$86),Names!$C$10,                   IF(OR(W57=Dev!$GJ$90, W57=Dev!$GJ$91, W57=Dev!$GJ$92, W57=Dev!$GJ$93, W57=Dev!$GJ$94, W57=Dev!$GJ$95, W57=Dev!$GJ$96, W57=Dev!$GJ$97, W57=Dev!$GH$82), Names!$C$11,""))</f>
        <v>PRLTE</v>
      </c>
      <c r="Z57" s="31" t="str">
        <f ca="1">IFERROR(VLOOKUP(M57,Racks!$H$4:$M$30,6),"")</f>
        <v>Spk-040Row:CnPw-U-016</v>
      </c>
      <c r="AA57" t="str">
        <f ca="1">IF(R57="","",CONCATENATE(S57,Names!$H$3,T57,Names!$J$3,Names!$K$3,Names!$L$3,V57))</f>
        <v>Spk-040Row:RFS-PRLTCB-004</v>
      </c>
      <c r="AB57" t="str">
        <f>IF(R57="","",CONCATENATE(V57,Names!$P$3,W57))</f>
        <v>PRLTCB-004_z</v>
      </c>
      <c r="AD57" t="str">
        <f t="shared" si="3"/>
        <v>CREATE</v>
      </c>
      <c r="AF57" t="str">
        <f t="shared" si="20"/>
        <v>4PR24OSTCHF</v>
      </c>
      <c r="AH57" t="str">
        <f t="shared" ca="1" si="21"/>
        <v>Spk-080PRL:RFS-PRLJB-012</v>
      </c>
      <c r="AI57" t="str">
        <f t="shared" si="6"/>
        <v>AT</v>
      </c>
      <c r="AK57" t="str">
        <f t="shared" si="22"/>
        <v>WEIPU ST1210/S9</v>
      </c>
      <c r="AM57" t="str">
        <f t="shared" ca="1" si="23"/>
        <v>PRLJB-012_++TE</v>
      </c>
      <c r="AN57" t="str">
        <f t="shared" ca="1" si="24"/>
        <v>Spk-040Row:RFS-PRLTCB-004</v>
      </c>
      <c r="AO57" t="str">
        <f t="shared" si="10"/>
        <v>KG</v>
      </c>
      <c r="AP57" t="str">
        <f t="shared" ca="1" si="32"/>
        <v>Spk-040Row:CnPw-U-016</v>
      </c>
      <c r="AQ57" t="str">
        <f t="shared" si="25"/>
        <v>WEIPU ST1210/P9</v>
      </c>
      <c r="AS57" t="str">
        <f t="shared" si="26"/>
        <v>PRLTCB-004_z</v>
      </c>
      <c r="AT57">
        <f t="shared" ca="1" si="27"/>
        <v>3</v>
      </c>
      <c r="AU57">
        <f t="shared" si="14"/>
        <v>5</v>
      </c>
      <c r="AV57" t="str">
        <f t="shared" si="28"/>
        <v>A</v>
      </c>
      <c r="AX57" t="str">
        <f t="shared" si="16"/>
        <v>staffanekstrom</v>
      </c>
      <c r="AY57" t="str">
        <f t="shared" si="17"/>
        <v>INSERTED</v>
      </c>
      <c r="AZ57" t="str">
        <f t="shared" si="18"/>
        <v/>
      </c>
      <c r="BD57" t="str">
        <f t="shared" si="19"/>
        <v>YES</v>
      </c>
      <c r="BF57">
        <f t="shared" ca="1" si="29"/>
        <v>130</v>
      </c>
    </row>
    <row r="58" spans="1:58">
      <c r="A58">
        <v>52</v>
      </c>
      <c r="C58">
        <f>ROW(Table!$A$39)</f>
        <v>39</v>
      </c>
      <c r="D58" s="1" t="str">
        <f ca="1">INDIRECT(ADDRESS($C58,D$5,,,Table!$A$1))</f>
        <v/>
      </c>
      <c r="E58" t="str">
        <f ca="1">INDIRECT(ADDRESS($C58,E$5,,,Table!$A$1))</f>
        <v>PRLJB-012</v>
      </c>
      <c r="F58">
        <f ca="1">INDIRECT(ADDRESS($C58,F$5,,,Table!$A$1))</f>
        <v>81.190000000000012</v>
      </c>
      <c r="G58" t="str">
        <f ca="1">INDIRECT(ADDRESS($C58,G$5,,,Table!$A$1))</f>
        <v>Spk</v>
      </c>
      <c r="H58" t="str">
        <f ca="1">INDIRECT(ADDRESS($C58,H$5,,,Table!$A$1))</f>
        <v>Spk-080PRL:RFS-PRLJB-012</v>
      </c>
      <c r="I58" t="str">
        <f>Dev!$CW$46</f>
        <v>a</v>
      </c>
      <c r="J58" t="str">
        <f>IF(OR(I58=Dev!$CU$46, I58=Dev!$CU$47, I58=Dev!$CU$48, I58=Dev!$CU$49, I58=Dev!$CU$50, I58=Dev!$CU$51, I58=Dev!$CU$52, I58=Dev!$CU$53, I58=Dev!$CR$48, I58=Dev!$CR$49),$C$3,                                                                  IF(OR(I58=Dev!$CU$54, I58=Dev!$CU$55, I58=Dev!$CU$56, I58=Dev!$CU$57, I58=Dev!$CU$58, I58=Dev!$CU$59, I58=Dev!$CS$48), $D$3,""))</f>
        <v>PRLEH</v>
      </c>
      <c r="K58" t="str">
        <f ca="1">CONCATENATE(E58,Names!$P$3,I58)</f>
        <v>PRLJB-012_a</v>
      </c>
      <c r="M58" s="31">
        <f ca="1">INDIRECT(ADDRESS($C58,M$5,,,Table!$A$1))</f>
        <v>130</v>
      </c>
      <c r="O58" t="str">
        <f t="shared" si="0"/>
        <v/>
      </c>
      <c r="Q58" t="str">
        <f t="shared" si="39"/>
        <v>00</v>
      </c>
      <c r="R58">
        <f t="shared" si="41"/>
        <v>4</v>
      </c>
      <c r="S58" t="str">
        <f ca="1">IFERROR(VLOOKUP(M58,Racks!$H$4:$M$30,Racks!$I$2),"")</f>
        <v>Spk</v>
      </c>
      <c r="T58" t="str">
        <f ca="1">IFERROR(VLOOKUP(M58,Racks!$H$4:$M$30,Racks!$K$2),"")</f>
        <v>040Row</v>
      </c>
      <c r="U58" t="str">
        <f t="shared" si="42"/>
        <v>004</v>
      </c>
      <c r="V58" t="str">
        <f>CONCATENATE(Names!$C$17,Names!$N$3,U58)</f>
        <v>PRLTCB-004</v>
      </c>
      <c r="W58" t="str">
        <f>Dev!$GL$86</f>
        <v>e</v>
      </c>
      <c r="X58">
        <v>5</v>
      </c>
      <c r="Y58" t="str">
        <f>IF(OR(W58=Dev!$GJ$82, W58=Dev!$GJ$83, W58=Dev!$GJ$84, W58=Dev!$GJ$85, W58=Dev!$GJ$86, W58=Dev!$GJ$87, W58=Dev!$GJ$88, W58=Dev!$GJ$89, W58=Dev!$GG$82, W58=Dev!$GG$83, W58=Dev!$GG$84, W58=Dev!$GG$85, W58=Dev!$GG$86),Names!$C$10,                   IF(OR(W58=Dev!$GJ$90, W58=Dev!$GJ$91, W58=Dev!$GJ$92, W58=Dev!$GJ$93, W58=Dev!$GJ$94, W58=Dev!$GJ$95, W58=Dev!$GJ$96, W58=Dev!$GJ$97, W58=Dev!$GH$82), Names!$C$11,""))</f>
        <v>PRLEH</v>
      </c>
      <c r="Z58" s="31" t="str">
        <f ca="1">IFERROR(VLOOKUP(M58,Racks!$H$4:$M$30,6),"")</f>
        <v>Spk-040Row:CnPw-U-016</v>
      </c>
      <c r="AA58" t="str">
        <f ca="1">IF(R58="","",CONCATENATE(S58,Names!$H$3,T58,Names!$J$3,Names!$K$3,Names!$L$3,V58))</f>
        <v>Spk-040Row:RFS-PRLTCB-004</v>
      </c>
      <c r="AB58" t="str">
        <f>IF(R58="","",CONCATENATE(V58,Names!$P$3,W58))</f>
        <v>PRLTCB-004_e</v>
      </c>
      <c r="AD58" t="str">
        <f t="shared" si="3"/>
        <v>CREATE</v>
      </c>
      <c r="AF58" t="str">
        <f t="shared" si="20"/>
        <v>3C16NS_3G1.5</v>
      </c>
      <c r="AH58" t="str">
        <f t="shared" ca="1" si="21"/>
        <v>Spk-080PRL:RFS-PRLJB-012</v>
      </c>
      <c r="AI58" t="str">
        <f t="shared" si="6"/>
        <v>AT</v>
      </c>
      <c r="AK58" t="str">
        <f t="shared" si="22"/>
        <v>WEIPU ST1210/S3</v>
      </c>
      <c r="AM58" t="str">
        <f t="shared" ca="1" si="23"/>
        <v>PRLJB-012_a</v>
      </c>
      <c r="AN58" t="str">
        <f t="shared" ca="1" si="24"/>
        <v>Spk-040Row:RFS-PRLTCB-004</v>
      </c>
      <c r="AO58" t="str">
        <f t="shared" si="10"/>
        <v>KG</v>
      </c>
      <c r="AP58" t="str">
        <f t="shared" ca="1" si="32"/>
        <v>Spk-040Row:CnPw-U-016</v>
      </c>
      <c r="AQ58" t="str">
        <f t="shared" si="25"/>
        <v>WEIPU ST1210/P3</v>
      </c>
      <c r="AS58" t="str">
        <f t="shared" si="26"/>
        <v>PRLTCB-004_e</v>
      </c>
      <c r="AT58">
        <f t="shared" ca="1" si="27"/>
        <v>3</v>
      </c>
      <c r="AU58">
        <f t="shared" si="14"/>
        <v>5</v>
      </c>
      <c r="AV58" t="str">
        <f t="shared" si="28"/>
        <v>D</v>
      </c>
      <c r="AX58" t="str">
        <f t="shared" si="16"/>
        <v>staffanekstrom</v>
      </c>
      <c r="AY58" t="str">
        <f t="shared" si="17"/>
        <v>INSERTED</v>
      </c>
      <c r="AZ58" t="str">
        <f t="shared" si="18"/>
        <v/>
      </c>
      <c r="BD58" t="str">
        <f t="shared" si="19"/>
        <v>YES</v>
      </c>
      <c r="BF58">
        <f t="shared" ca="1" si="29"/>
        <v>130</v>
      </c>
    </row>
    <row r="59" spans="1:58">
      <c r="A59">
        <v>53</v>
      </c>
      <c r="C59">
        <f>ROW(Table!$A$39)</f>
        <v>39</v>
      </c>
      <c r="D59" s="1" t="str">
        <f ca="1">INDIRECT(ADDRESS($C59,D$5,,,Table!$A$1))</f>
        <v/>
      </c>
      <c r="E59" t="str">
        <f ca="1">INDIRECT(ADDRESS($C59,E$5,,,Table!$A$1))</f>
        <v>PRLJB-012</v>
      </c>
      <c r="F59">
        <f ca="1">INDIRECT(ADDRESS($C59,F$5,,,Table!$A$1))</f>
        <v>81.190000000000012</v>
      </c>
      <c r="G59" t="str">
        <f ca="1">INDIRECT(ADDRESS($C59,G$5,,,Table!$A$1))</f>
        <v>Spk</v>
      </c>
      <c r="H59" t="str">
        <f ca="1">INDIRECT(ADDRESS($C59,H$5,,,Table!$A$1))</f>
        <v>Spk-080PRL:RFS-PRLJB-012</v>
      </c>
      <c r="I59" t="str">
        <f>Dev!$CW$47</f>
        <v>b</v>
      </c>
      <c r="J59" t="str">
        <f>IF(OR(I59=Dev!$CU$46, I59=Dev!$CU$47, I59=Dev!$CU$48, I59=Dev!$CU$49, I59=Dev!$CU$50, I59=Dev!$CU$51, I59=Dev!$CU$52, I59=Dev!$CU$53, I59=Dev!$CR$48, I59=Dev!$CR$49),$C$3,                                                                  IF(OR(I59=Dev!$CU$54, I59=Dev!$CU$55, I59=Dev!$CU$56, I59=Dev!$CU$57, I59=Dev!$CU$58, I59=Dev!$CU$59, I59=Dev!$CS$48), $D$3,""))</f>
        <v>PRLEH</v>
      </c>
      <c r="K59" t="str">
        <f ca="1">CONCATENATE(E59,Names!$P$3,I59)</f>
        <v>PRLJB-012_b</v>
      </c>
      <c r="M59" s="31">
        <f ca="1">INDIRECT(ADDRESS($C59,M$5,,,Table!$A$1))</f>
        <v>130</v>
      </c>
      <c r="O59" t="str">
        <f t="shared" si="0"/>
        <v/>
      </c>
      <c r="Q59" t="str">
        <f t="shared" si="39"/>
        <v>00</v>
      </c>
      <c r="R59">
        <f t="shared" si="41"/>
        <v>4</v>
      </c>
      <c r="S59" t="str">
        <f ca="1">IFERROR(VLOOKUP(M59,Racks!$H$4:$M$30,Racks!$I$2),"")</f>
        <v>Spk</v>
      </c>
      <c r="T59" t="str">
        <f ca="1">IFERROR(VLOOKUP(M59,Racks!$H$4:$M$30,Racks!$K$2),"")</f>
        <v>040Row</v>
      </c>
      <c r="U59" t="str">
        <f t="shared" si="40"/>
        <v>004</v>
      </c>
      <c r="V59" t="str">
        <f>CONCATENATE(Names!$C$17,Names!$N$3,U59)</f>
        <v>PRLTCB-004</v>
      </c>
      <c r="W59" t="str">
        <f>Dev!$GL$87</f>
        <v>f</v>
      </c>
      <c r="X59">
        <v>6</v>
      </c>
      <c r="Y59" t="str">
        <f>IF(OR(W59=Dev!$GJ$82, W59=Dev!$GJ$83, W59=Dev!$GJ$84, W59=Dev!$GJ$85, W59=Dev!$GJ$86, W59=Dev!$GJ$87, W59=Dev!$GJ$88, W59=Dev!$GJ$89, W59=Dev!$GG$82, W59=Dev!$GG$83, W59=Dev!$GG$84, W59=Dev!$GG$85, W59=Dev!$GG$86),Names!$C$10,                   IF(OR(W59=Dev!$GJ$90, W59=Dev!$GJ$91, W59=Dev!$GJ$92, W59=Dev!$GJ$93, W59=Dev!$GJ$94, W59=Dev!$GJ$95, W59=Dev!$GJ$96, W59=Dev!$GJ$97, W59=Dev!$GH$82), Names!$C$11,""))</f>
        <v>PRLEH</v>
      </c>
      <c r="Z59" s="31" t="str">
        <f ca="1">IFERROR(VLOOKUP(M59,Racks!$H$4:$M$30,6),"")</f>
        <v>Spk-040Row:CnPw-U-016</v>
      </c>
      <c r="AA59" t="str">
        <f ca="1">IF(R59="","",CONCATENATE(S59,Names!$H$3,T59,Names!$J$3,Names!$K$3,Names!$L$3,V59))</f>
        <v>Spk-040Row:RFS-PRLTCB-004</v>
      </c>
      <c r="AB59" t="str">
        <f>IF(R59="","",CONCATENATE(V59,Names!$P$3,W59))</f>
        <v>PRLTCB-004_f</v>
      </c>
      <c r="AD59" t="str">
        <f t="shared" si="3"/>
        <v>CREATE</v>
      </c>
      <c r="AF59" t="str">
        <f t="shared" si="20"/>
        <v>3C16NS_3G1.5</v>
      </c>
      <c r="AH59" t="str">
        <f t="shared" ca="1" si="21"/>
        <v>Spk-080PRL:RFS-PRLJB-012</v>
      </c>
      <c r="AI59" t="str">
        <f t="shared" si="6"/>
        <v>AT</v>
      </c>
      <c r="AK59" t="str">
        <f t="shared" si="22"/>
        <v>WEIPU ST1210/S3</v>
      </c>
      <c r="AM59" t="str">
        <f t="shared" ca="1" si="23"/>
        <v>PRLJB-012_b</v>
      </c>
      <c r="AN59" t="str">
        <f t="shared" ca="1" si="24"/>
        <v>Spk-040Row:RFS-PRLTCB-004</v>
      </c>
      <c r="AO59" t="str">
        <f t="shared" si="10"/>
        <v>KG</v>
      </c>
      <c r="AP59" t="str">
        <f t="shared" ca="1" si="32"/>
        <v>Spk-040Row:CnPw-U-016</v>
      </c>
      <c r="AQ59" t="str">
        <f t="shared" si="25"/>
        <v>WEIPU ST1210/P3</v>
      </c>
      <c r="AS59" t="str">
        <f t="shared" si="26"/>
        <v>PRLTCB-004_f</v>
      </c>
      <c r="AT59">
        <f t="shared" ca="1" si="27"/>
        <v>3</v>
      </c>
      <c r="AU59">
        <f t="shared" si="14"/>
        <v>5</v>
      </c>
      <c r="AV59" t="str">
        <f t="shared" si="28"/>
        <v>D</v>
      </c>
      <c r="AX59" t="str">
        <f t="shared" si="16"/>
        <v>staffanekstrom</v>
      </c>
      <c r="AY59" t="str">
        <f t="shared" si="17"/>
        <v>INSERTED</v>
      </c>
      <c r="AZ59" t="str">
        <f t="shared" si="18"/>
        <v/>
      </c>
      <c r="BD59" t="str">
        <f t="shared" si="19"/>
        <v>YES</v>
      </c>
      <c r="BF59">
        <f t="shared" ca="1" si="29"/>
        <v>130</v>
      </c>
    </row>
    <row r="60" spans="1:58">
      <c r="A60">
        <v>54</v>
      </c>
      <c r="C60">
        <f>ROW(Table!$A$39)</f>
        <v>39</v>
      </c>
      <c r="D60" s="1" t="str">
        <f ca="1">INDIRECT(ADDRESS($C60,D$5,,,Table!$A$1))</f>
        <v/>
      </c>
      <c r="E60" t="str">
        <f ca="1">INDIRECT(ADDRESS($C60,E$5,,,Table!$A$1))</f>
        <v>PRLJB-012</v>
      </c>
      <c r="F60">
        <f ca="1">INDIRECT(ADDRESS($C60,F$5,,,Table!$A$1))</f>
        <v>81.190000000000012</v>
      </c>
      <c r="G60" t="str">
        <f ca="1">INDIRECT(ADDRESS($C60,G$5,,,Table!$A$1))</f>
        <v>Spk</v>
      </c>
      <c r="H60" t="str">
        <f ca="1">INDIRECT(ADDRESS($C60,H$5,,,Table!$A$1))</f>
        <v>Spk-080PRL:RFS-PRLJB-012</v>
      </c>
      <c r="I60" t="str">
        <f>Dev!$CW$48</f>
        <v>g</v>
      </c>
      <c r="J60" t="str">
        <f>IF(OR(I60=Dev!$CU$46, I60=Dev!$CU$47, I60=Dev!$CU$48, I60=Dev!$CU$49, I60=Dev!$CU$50, I60=Dev!$CU$51, I60=Dev!$CU$52, I60=Dev!$CU$53, I60=Dev!$CR$48, I60=Dev!$CR$49),$C$3,                                                                  IF(OR(I60=Dev!$CU$54, I60=Dev!$CU$55, I60=Dev!$CU$56, I60=Dev!$CU$57, I60=Dev!$CU$58, I60=Dev!$CU$59, I60=Dev!$CS$48), $D$3,""))</f>
        <v>PRLTE</v>
      </c>
      <c r="K60" t="str">
        <f ca="1">CONCATENATE(E60,Names!$P$3,I60)</f>
        <v>PRLJB-012_g</v>
      </c>
      <c r="M60" s="31">
        <f ca="1">INDIRECT(ADDRESS($C60,M$5,,,Table!$A$1))</f>
        <v>130</v>
      </c>
      <c r="O60" t="str">
        <f t="shared" si="0"/>
        <v/>
      </c>
      <c r="Q60" t="str">
        <f t="shared" si="39"/>
        <v>00</v>
      </c>
      <c r="R60">
        <f t="shared" si="41"/>
        <v>4</v>
      </c>
      <c r="S60" t="str">
        <f ca="1">IFERROR(VLOOKUP(M60,Racks!$H$4:$M$30,Racks!$I$2),"")</f>
        <v>Spk</v>
      </c>
      <c r="T60" t="str">
        <f ca="1">IFERROR(VLOOKUP(M60,Racks!$H$4:$M$30,Racks!$K$2),"")</f>
        <v>040Row</v>
      </c>
      <c r="U60" t="str">
        <f t="shared" si="40"/>
        <v>004</v>
      </c>
      <c r="V60" t="str">
        <f>CONCATENATE(Names!$C$17,Names!$N$3,U60)</f>
        <v>PRLTCB-004</v>
      </c>
      <c r="W60" t="str">
        <f>Dev!$GL$88</f>
        <v>g</v>
      </c>
      <c r="X60">
        <v>7</v>
      </c>
      <c r="Y60" t="str">
        <f>IF(OR(W60=Dev!$GJ$82, W60=Dev!$GJ$83, W60=Dev!$GJ$84, W60=Dev!$GJ$85, W60=Dev!$GJ$86, W60=Dev!$GJ$87, W60=Dev!$GJ$88, W60=Dev!$GJ$89, W60=Dev!$GG$82, W60=Dev!$GG$83, W60=Dev!$GG$84, W60=Dev!$GG$85, W60=Dev!$GG$86),Names!$C$10,                   IF(OR(W60=Dev!$GJ$90, W60=Dev!$GJ$91, W60=Dev!$GJ$92, W60=Dev!$GJ$93, W60=Dev!$GJ$94, W60=Dev!$GJ$95, W60=Dev!$GJ$96, W60=Dev!$GJ$97, W60=Dev!$GH$82), Names!$C$11,""))</f>
        <v>PRLTE</v>
      </c>
      <c r="Z60" s="31" t="str">
        <f ca="1">IFERROR(VLOOKUP(M60,Racks!$H$4:$M$30,6),"")</f>
        <v>Spk-040Row:CnPw-U-016</v>
      </c>
      <c r="AA60" t="str">
        <f ca="1">IF(R60="","",CONCATENATE(S60,Names!$H$3,T60,Names!$J$3,Names!$K$3,Names!$L$3,V60))</f>
        <v>Spk-040Row:RFS-PRLTCB-004</v>
      </c>
      <c r="AB60" t="str">
        <f>IF(R60="","",CONCATENATE(V60,Names!$P$3,W60))</f>
        <v>PRLTCB-004_g</v>
      </c>
      <c r="AD60" t="str">
        <f t="shared" si="3"/>
        <v>CREATE</v>
      </c>
      <c r="AF60" t="str">
        <f t="shared" si="20"/>
        <v>4PR24OSTCHF</v>
      </c>
      <c r="AH60" t="str">
        <f t="shared" ca="1" si="21"/>
        <v>Spk-080PRL:RFS-PRLJB-012</v>
      </c>
      <c r="AI60" t="str">
        <f t="shared" si="6"/>
        <v>AT</v>
      </c>
      <c r="AK60" t="str">
        <f t="shared" si="22"/>
        <v>WEIPU ST1210/S9</v>
      </c>
      <c r="AM60" t="str">
        <f t="shared" ca="1" si="23"/>
        <v>PRLJB-012_g</v>
      </c>
      <c r="AN60" t="str">
        <f t="shared" ca="1" si="24"/>
        <v>Spk-040Row:RFS-PRLTCB-004</v>
      </c>
      <c r="AO60" t="str">
        <f t="shared" si="10"/>
        <v>KG</v>
      </c>
      <c r="AP60" t="str">
        <f t="shared" ca="1" si="32"/>
        <v>Spk-040Row:CnPw-U-016</v>
      </c>
      <c r="AQ60" t="str">
        <f t="shared" si="25"/>
        <v>WEIPU ST1210/P9</v>
      </c>
      <c r="AS60" t="str">
        <f t="shared" si="26"/>
        <v>PRLTCB-004_g</v>
      </c>
      <c r="AT60">
        <f t="shared" ca="1" si="27"/>
        <v>3</v>
      </c>
      <c r="AU60">
        <f t="shared" si="14"/>
        <v>5</v>
      </c>
      <c r="AV60" t="str">
        <f t="shared" si="28"/>
        <v>A</v>
      </c>
      <c r="AX60" t="str">
        <f t="shared" si="16"/>
        <v>staffanekstrom</v>
      </c>
      <c r="AY60" t="str">
        <f t="shared" si="17"/>
        <v>INSERTED</v>
      </c>
      <c r="AZ60" t="str">
        <f t="shared" si="18"/>
        <v/>
      </c>
      <c r="BD60" t="str">
        <f t="shared" si="19"/>
        <v>YES</v>
      </c>
      <c r="BF60">
        <f t="shared" ca="1" si="29"/>
        <v>130</v>
      </c>
    </row>
    <row r="61" spans="1:58" s="196" customFormat="1">
      <c r="A61" s="196">
        <v>55</v>
      </c>
      <c r="C61" s="196">
        <f>ROW(Table!$A$39)</f>
        <v>39</v>
      </c>
      <c r="D61" s="1021" t="str">
        <f ca="1">INDIRECT(ADDRESS($C61,D$5,,,Table!$A$1))</f>
        <v/>
      </c>
      <c r="E61" s="196" t="str">
        <f ca="1">INDIRECT(ADDRESS($C61,E$5,,,Table!$A$1))</f>
        <v>PRLJB-012</v>
      </c>
      <c r="F61" s="196">
        <f ca="1">INDIRECT(ADDRESS($C61,F$5,,,Table!$A$1))</f>
        <v>81.190000000000012</v>
      </c>
      <c r="G61" s="196" t="str">
        <f ca="1">INDIRECT(ADDRESS($C61,G$5,,,Table!$A$1))</f>
        <v>Spk</v>
      </c>
      <c r="H61" s="196" t="str">
        <f ca="1">INDIRECT(ADDRESS($C61,H$5,,,Table!$A$1))</f>
        <v>Spk-080PRL:RFS-PRLJB-012</v>
      </c>
      <c r="I61" s="196" t="str">
        <f>Dev!$CW$49</f>
        <v>h</v>
      </c>
      <c r="J61" s="196" t="str">
        <f>IF(OR(I61=Dev!$CU$46, I61=Dev!$CU$47, I61=Dev!$CU$48, I61=Dev!$CU$49, I61=Dev!$CU$50, I61=Dev!$CU$51, I61=Dev!$CU$52, I61=Dev!$CU$53, I61=Dev!$CR$48, I61=Dev!$CR$49),$C$3,                                                                  IF(OR(I61=Dev!$CU$54, I61=Dev!$CU$55, I61=Dev!$CU$56, I61=Dev!$CU$57, I61=Dev!$CU$58, I61=Dev!$CU$59, I61=Dev!$CS$48), $D$3,""))</f>
        <v>PRLTE</v>
      </c>
      <c r="K61" s="196" t="str">
        <f ca="1">CONCATENATE(E61,Names!$P$3,I61)</f>
        <v>PRLJB-012_h</v>
      </c>
      <c r="M61" s="760">
        <f ca="1">INDIRECT(ADDRESS($C61,M$5,,,Table!$A$1))</f>
        <v>130</v>
      </c>
      <c r="O61" s="196" t="str">
        <f t="shared" si="0"/>
        <v/>
      </c>
      <c r="Q61" s="196" t="str">
        <f t="shared" si="39"/>
        <v>00</v>
      </c>
      <c r="R61" s="196">
        <f t="shared" si="41"/>
        <v>4</v>
      </c>
      <c r="S61" s="196" t="str">
        <f ca="1">IFERROR(VLOOKUP(M61,Racks!$H$4:$M$30,Racks!$I$2),"")</f>
        <v>Spk</v>
      </c>
      <c r="T61" s="196" t="str">
        <f ca="1">IFERROR(VLOOKUP(M61,Racks!$H$4:$M$30,Racks!$K$2),"")</f>
        <v>040Row</v>
      </c>
      <c r="U61" s="196" t="str">
        <f t="shared" si="40"/>
        <v>004</v>
      </c>
      <c r="V61" s="196" t="str">
        <f>CONCATENATE(Names!$C$17,Names!$N$3,U61)</f>
        <v>PRLTCB-004</v>
      </c>
      <c r="W61" s="196" t="str">
        <f>Dev!$GL$89</f>
        <v>h</v>
      </c>
      <c r="X61" s="196">
        <v>8</v>
      </c>
      <c r="Y61" s="196" t="str">
        <f>IF(OR(W61=Dev!$GJ$82, W61=Dev!$GJ$83, W61=Dev!$GJ$84, W61=Dev!$GJ$85, W61=Dev!$GJ$86, W61=Dev!$GJ$87, W61=Dev!$GJ$88, W61=Dev!$GJ$89, W61=Dev!$GG$82, W61=Dev!$GG$83, W61=Dev!$GG$84, W61=Dev!$GG$85, W61=Dev!$GG$86),Names!$C$10,                   IF(OR(W61=Dev!$GJ$90, W61=Dev!$GJ$91, W61=Dev!$GJ$92, W61=Dev!$GJ$93, W61=Dev!$GJ$94, W61=Dev!$GJ$95, W61=Dev!$GJ$96, W61=Dev!$GJ$97, W61=Dev!$GH$82), Names!$C$11,""))</f>
        <v>PRLTE</v>
      </c>
      <c r="Z61" s="760" t="str">
        <f ca="1">IFERROR(VLOOKUP(M61,Racks!$H$4:$M$30,6),"")</f>
        <v>Spk-040Row:CnPw-U-016</v>
      </c>
      <c r="AA61" s="196" t="str">
        <f ca="1">IF(R61="","",CONCATENATE(S61,Names!$H$3,T61,Names!$J$3,Names!$K$3,Names!$L$3,V61))</f>
        <v>Spk-040Row:RFS-PRLTCB-004</v>
      </c>
      <c r="AB61" s="196" t="str">
        <f>IF(R61="","",CONCATENATE(V61,Names!$P$3,W61))</f>
        <v>PRLTCB-004_h</v>
      </c>
      <c r="AC61" s="996"/>
      <c r="AD61" s="196" t="str">
        <f t="shared" si="3"/>
        <v>CREATE</v>
      </c>
      <c r="AF61" s="196" t="str">
        <f t="shared" si="20"/>
        <v>4PR24OSTCHF</v>
      </c>
      <c r="AH61" s="196" t="str">
        <f t="shared" ca="1" si="21"/>
        <v>Spk-080PRL:RFS-PRLJB-012</v>
      </c>
      <c r="AI61" s="196" t="str">
        <f t="shared" si="6"/>
        <v>AT</v>
      </c>
      <c r="AK61" s="196" t="str">
        <f t="shared" si="22"/>
        <v>WEIPU ST1210/S9</v>
      </c>
      <c r="AM61" s="196" t="str">
        <f t="shared" ca="1" si="23"/>
        <v>PRLJB-012_h</v>
      </c>
      <c r="AN61" s="196" t="str">
        <f t="shared" ca="1" si="24"/>
        <v>Spk-040Row:RFS-PRLTCB-004</v>
      </c>
      <c r="AO61" s="196" t="str">
        <f t="shared" si="10"/>
        <v>KG</v>
      </c>
      <c r="AP61" s="196" t="str">
        <f t="shared" ca="1" si="32"/>
        <v>Spk-040Row:CnPw-U-016</v>
      </c>
      <c r="AQ61" s="196" t="str">
        <f t="shared" si="25"/>
        <v>WEIPU ST1210/P9</v>
      </c>
      <c r="AS61" s="196" t="str">
        <f t="shared" si="26"/>
        <v>PRLTCB-004_h</v>
      </c>
      <c r="AT61" s="196">
        <f t="shared" ca="1" si="27"/>
        <v>3</v>
      </c>
      <c r="AU61" s="196">
        <f t="shared" si="14"/>
        <v>5</v>
      </c>
      <c r="AV61" s="196" t="str">
        <f t="shared" si="28"/>
        <v>A</v>
      </c>
      <c r="AX61" s="196" t="str">
        <f t="shared" si="16"/>
        <v>staffanekstrom</v>
      </c>
      <c r="AY61" s="196" t="str">
        <f t="shared" si="17"/>
        <v>INSERTED</v>
      </c>
      <c r="AZ61" s="196" t="str">
        <f t="shared" si="18"/>
        <v/>
      </c>
      <c r="BD61" s="196" t="str">
        <f t="shared" si="19"/>
        <v>YES</v>
      </c>
      <c r="BE61" s="996"/>
      <c r="BF61" s="196">
        <f t="shared" ca="1" si="29"/>
        <v>130</v>
      </c>
    </row>
    <row r="62" spans="1:58">
      <c r="A62">
        <v>56</v>
      </c>
      <c r="C62">
        <f>ROW(Table!$A$42)</f>
        <v>42</v>
      </c>
      <c r="D62" s="1" t="str">
        <f ca="1">INDIRECT(ADDRESS($C62,D$5,,,Table!$A$1))</f>
        <v/>
      </c>
      <c r="E62" s="738" t="str">
        <f ca="1">INDIRECT(ADDRESS($C62,E$5,,,Table!$A$1))</f>
        <v>PRLJB-013</v>
      </c>
      <c r="F62">
        <f ca="1">INDIRECT(ADDRESS($C62,F$5,,,Table!$A$1))</f>
        <v>89.710000000000022</v>
      </c>
      <c r="G62" t="str">
        <f ca="1">INDIRECT(ADDRESS($C62,G$5,,,Table!$A$1))</f>
        <v>Spk</v>
      </c>
      <c r="H62" t="str">
        <f ca="1">INDIRECT(ADDRESS($C62,H$5,,,Table!$A$1))</f>
        <v>Spk-100PRL:RFS-PRLJB-013</v>
      </c>
      <c r="I62" s="738" t="str">
        <f>Dev!$CW$46</f>
        <v>a</v>
      </c>
      <c r="J62" t="str">
        <f>IF(OR(I62=Dev!$CU$46, I62=Dev!$CU$47, I62=Dev!$CU$48, I62=Dev!$CU$49, I62=Dev!$CU$50, I62=Dev!$CU$51, I62=Dev!$CU$52, I62=Dev!$CU$53, I62=Dev!$CR$48, I62=Dev!$CR$49),$C$3,                                                                  IF(OR(I62=Dev!$CU$54, I62=Dev!$CU$55, I62=Dev!$CU$56, I62=Dev!$CU$57, I62=Dev!$CU$58, I62=Dev!$CU$59, I62=Dev!$CS$48), $D$3,""))</f>
        <v>PRLEH</v>
      </c>
      <c r="K62" t="str">
        <f ca="1">CONCATENATE(E62,Names!$P$3,I62)</f>
        <v>PRLJB-013_a</v>
      </c>
      <c r="M62" s="31">
        <f ca="1">INDIRECT(ADDRESS($C62,M$5,,,Table!$A$1))</f>
        <v>140</v>
      </c>
      <c r="O62" t="str">
        <f t="shared" si="0"/>
        <v/>
      </c>
      <c r="Q62" t="str">
        <f t="shared" si="39"/>
        <v>00</v>
      </c>
      <c r="R62">
        <f t="shared" si="41"/>
        <v>4</v>
      </c>
      <c r="S62" t="str">
        <f ca="1">IFERROR(VLOOKUP(M62,Racks!$H$4:$M$30,Racks!$I$2),"")</f>
        <v>Spk</v>
      </c>
      <c r="T62" t="str">
        <f ca="1">IFERROR(VLOOKUP(M62,Racks!$H$4:$M$30,Racks!$K$2),"")</f>
        <v>040Row</v>
      </c>
      <c r="U62" t="str">
        <f t="shared" si="40"/>
        <v>004</v>
      </c>
      <c r="V62" t="str">
        <f>CONCATENATE(Names!$C$17,Names!$N$3,U62)</f>
        <v>PRLTCB-004</v>
      </c>
      <c r="W62" t="str">
        <f>Dev!$GL$90</f>
        <v>i</v>
      </c>
      <c r="X62">
        <v>9</v>
      </c>
      <c r="Y62" t="str">
        <f>IF(OR(W62=Dev!$GJ$82, W62=Dev!$GJ$83, W62=Dev!$GJ$84, W62=Dev!$GJ$85, W62=Dev!$GJ$86, W62=Dev!$GJ$87, W62=Dev!$GJ$88, W62=Dev!$GJ$89, W62=Dev!$GG$82, W62=Dev!$GG$83, W62=Dev!$GG$84, W62=Dev!$GG$85, W62=Dev!$GG$86),Names!$C$10,                   IF(OR(W62=Dev!$GJ$90, W62=Dev!$GJ$91, W62=Dev!$GJ$92, W62=Dev!$GJ$93, W62=Dev!$GJ$94, W62=Dev!$GJ$95, W62=Dev!$GJ$96, W62=Dev!$GJ$97, W62=Dev!$GH$82), Names!$C$11,""))</f>
        <v>PRLEH</v>
      </c>
      <c r="Z62" s="31" t="str">
        <f ca="1">IFERROR(VLOOKUP(M62,Racks!$H$4:$M$30,6),"")</f>
        <v>Spk-040Row:CnPw-U-016</v>
      </c>
      <c r="AA62" t="str">
        <f ca="1">IF(R62="","",CONCATENATE(S62,Names!$H$3,T62,Names!$J$3,Names!$K$3,Names!$L$3,V62))</f>
        <v>Spk-040Row:RFS-PRLTCB-004</v>
      </c>
      <c r="AB62" t="str">
        <f>IF(R62="","",CONCATENATE(V62,Names!$P$3,W62))</f>
        <v>PRLTCB-004_i</v>
      </c>
      <c r="AD62" t="str">
        <f t="shared" si="3"/>
        <v>CREATE</v>
      </c>
      <c r="AF62" t="str">
        <f t="shared" si="20"/>
        <v>3C16NS_3G1.5</v>
      </c>
      <c r="AH62" t="str">
        <f t="shared" ca="1" si="21"/>
        <v>Spk-100PRL:RFS-PRLJB-013</v>
      </c>
      <c r="AI62" t="str">
        <f t="shared" si="6"/>
        <v>AT</v>
      </c>
      <c r="AK62" t="str">
        <f t="shared" si="22"/>
        <v>WEIPU ST1210/S3</v>
      </c>
      <c r="AM62" t="str">
        <f t="shared" ca="1" si="23"/>
        <v>PRLJB-013_a</v>
      </c>
      <c r="AN62" t="str">
        <f t="shared" ca="1" si="24"/>
        <v>Spk-040Row:RFS-PRLTCB-004</v>
      </c>
      <c r="AO62" t="str">
        <f t="shared" si="10"/>
        <v>KG</v>
      </c>
      <c r="AP62" t="str">
        <f t="shared" ca="1" si="32"/>
        <v>Spk-040Row:CnPw-U-016</v>
      </c>
      <c r="AQ62" t="str">
        <f t="shared" si="25"/>
        <v>WEIPU ST1210/P3</v>
      </c>
      <c r="AS62" t="str">
        <f t="shared" si="26"/>
        <v>PRLTCB-004_i</v>
      </c>
      <c r="AT62">
        <f t="shared" ca="1" si="27"/>
        <v>3</v>
      </c>
      <c r="AU62">
        <f t="shared" si="14"/>
        <v>5</v>
      </c>
      <c r="AV62" t="str">
        <f t="shared" si="28"/>
        <v>D</v>
      </c>
      <c r="AX62" t="str">
        <f t="shared" si="16"/>
        <v>staffanekstrom</v>
      </c>
      <c r="AY62" t="str">
        <f t="shared" si="17"/>
        <v>INSERTED</v>
      </c>
      <c r="AZ62" t="str">
        <f t="shared" si="18"/>
        <v/>
      </c>
      <c r="BD62" t="str">
        <f t="shared" si="19"/>
        <v>YES</v>
      </c>
      <c r="BF62">
        <f t="shared" ca="1" si="29"/>
        <v>140</v>
      </c>
    </row>
    <row r="63" spans="1:58">
      <c r="A63">
        <v>57</v>
      </c>
      <c r="C63">
        <f>ROW(Table!$A$42)</f>
        <v>42</v>
      </c>
      <c r="D63" s="1" t="str">
        <f ca="1">INDIRECT(ADDRESS($C63,D$5,,,Table!$A$1))</f>
        <v/>
      </c>
      <c r="E63" s="738" t="str">
        <f ca="1">INDIRECT(ADDRESS($C63,E$5,,,Table!$A$1))</f>
        <v>PRLJB-013</v>
      </c>
      <c r="F63">
        <f ca="1">INDIRECT(ADDRESS($C63,F$5,,,Table!$A$1))</f>
        <v>89.710000000000022</v>
      </c>
      <c r="G63" t="str">
        <f ca="1">INDIRECT(ADDRESS($C63,G$5,,,Table!$A$1))</f>
        <v>Spk</v>
      </c>
      <c r="H63" t="str">
        <f ca="1">INDIRECT(ADDRESS($C63,H$5,,,Table!$A$1))</f>
        <v>Spk-100PRL:RFS-PRLJB-013</v>
      </c>
      <c r="I63" s="738" t="str">
        <f>Dev!$CW$47</f>
        <v>b</v>
      </c>
      <c r="J63" t="str">
        <f>IF(OR(I63=Dev!$CU$46, I63=Dev!$CU$47, I63=Dev!$CU$48, I63=Dev!$CU$49, I63=Dev!$CU$50, I63=Dev!$CU$51, I63=Dev!$CU$52, I63=Dev!$CU$53, I63=Dev!$CR$48, I63=Dev!$CR$49),$C$3,                                                                  IF(OR(I63=Dev!$CU$54, I63=Dev!$CU$55, I63=Dev!$CU$56, I63=Dev!$CU$57, I63=Dev!$CU$58, I63=Dev!$CU$59, I63=Dev!$CS$48), $D$3,""))</f>
        <v>PRLEH</v>
      </c>
      <c r="K63" t="str">
        <f ca="1">CONCATENATE(E63,Names!$P$3,I63)</f>
        <v>PRLJB-013_b</v>
      </c>
      <c r="M63" s="31">
        <f ca="1">INDIRECT(ADDRESS($C63,M$5,,,Table!$A$1))</f>
        <v>140</v>
      </c>
      <c r="O63" t="str">
        <f t="shared" si="0"/>
        <v/>
      </c>
      <c r="Q63" t="str">
        <f t="shared" si="39"/>
        <v>00</v>
      </c>
      <c r="R63">
        <f t="shared" si="41"/>
        <v>4</v>
      </c>
      <c r="S63" t="str">
        <f ca="1">IFERROR(VLOOKUP(M63,Racks!$H$4:$M$30,Racks!$I$2),"")</f>
        <v>Spk</v>
      </c>
      <c r="T63" t="str">
        <f ca="1">IFERROR(VLOOKUP(M63,Racks!$H$4:$M$30,Racks!$K$2),"")</f>
        <v>040Row</v>
      </c>
      <c r="U63" t="str">
        <f t="shared" si="40"/>
        <v>004</v>
      </c>
      <c r="V63" t="str">
        <f>CONCATENATE(Names!$C$17,Names!$N$3,U63)</f>
        <v>PRLTCB-004</v>
      </c>
      <c r="W63" t="str">
        <f>Dev!$GL$91</f>
        <v>j</v>
      </c>
      <c r="X63">
        <v>10</v>
      </c>
      <c r="Y63" t="str">
        <f>IF(OR(W63=Dev!$GJ$82, W63=Dev!$GJ$83, W63=Dev!$GJ$84, W63=Dev!$GJ$85, W63=Dev!$GJ$86, W63=Dev!$GJ$87, W63=Dev!$GJ$88, W63=Dev!$GJ$89, W63=Dev!$GG$82, W63=Dev!$GG$83, W63=Dev!$GG$84, W63=Dev!$GG$85, W63=Dev!$GG$86),Names!$C$10,                   IF(OR(W63=Dev!$GJ$90, W63=Dev!$GJ$91, W63=Dev!$GJ$92, W63=Dev!$GJ$93, W63=Dev!$GJ$94, W63=Dev!$GJ$95, W63=Dev!$GJ$96, W63=Dev!$GJ$97, W63=Dev!$GH$82), Names!$C$11,""))</f>
        <v>PRLEH</v>
      </c>
      <c r="Z63" s="31" t="str">
        <f ca="1">IFERROR(VLOOKUP(M63,Racks!$H$4:$M$30,6),"")</f>
        <v>Spk-040Row:CnPw-U-016</v>
      </c>
      <c r="AA63" t="str">
        <f ca="1">IF(R63="","",CONCATENATE(S63,Names!$H$3,T63,Names!$J$3,Names!$K$3,Names!$L$3,V63))</f>
        <v>Spk-040Row:RFS-PRLTCB-004</v>
      </c>
      <c r="AB63" t="str">
        <f>IF(R63="","",CONCATENATE(V63,Names!$P$3,W63))</f>
        <v>PRLTCB-004_j</v>
      </c>
      <c r="AD63" t="str">
        <f t="shared" si="3"/>
        <v>CREATE</v>
      </c>
      <c r="AF63" t="str">
        <f t="shared" si="20"/>
        <v>3C16NS_3G1.5</v>
      </c>
      <c r="AH63" t="str">
        <f t="shared" ca="1" si="21"/>
        <v>Spk-100PRL:RFS-PRLJB-013</v>
      </c>
      <c r="AI63" t="str">
        <f t="shared" si="6"/>
        <v>AT</v>
      </c>
      <c r="AK63" t="str">
        <f t="shared" si="22"/>
        <v>WEIPU ST1210/S3</v>
      </c>
      <c r="AM63" t="str">
        <f t="shared" ca="1" si="23"/>
        <v>PRLJB-013_b</v>
      </c>
      <c r="AN63" t="str">
        <f t="shared" ca="1" si="24"/>
        <v>Spk-040Row:RFS-PRLTCB-004</v>
      </c>
      <c r="AO63" t="str">
        <f t="shared" si="10"/>
        <v>KG</v>
      </c>
      <c r="AP63" t="str">
        <f t="shared" ca="1" si="32"/>
        <v>Spk-040Row:CnPw-U-016</v>
      </c>
      <c r="AQ63" t="str">
        <f t="shared" si="25"/>
        <v>WEIPU ST1210/P3</v>
      </c>
      <c r="AS63" t="str">
        <f t="shared" si="26"/>
        <v>PRLTCB-004_j</v>
      </c>
      <c r="AT63">
        <f t="shared" ca="1" si="27"/>
        <v>3</v>
      </c>
      <c r="AU63">
        <f t="shared" si="14"/>
        <v>5</v>
      </c>
      <c r="AV63" t="str">
        <f t="shared" si="28"/>
        <v>D</v>
      </c>
      <c r="AX63" t="str">
        <f t="shared" si="16"/>
        <v>staffanekstrom</v>
      </c>
      <c r="AY63" t="str">
        <f t="shared" si="17"/>
        <v>INSERTED</v>
      </c>
      <c r="AZ63" t="str">
        <f t="shared" si="18"/>
        <v/>
      </c>
      <c r="BD63" t="str">
        <f t="shared" si="19"/>
        <v>YES</v>
      </c>
      <c r="BF63">
        <f t="shared" ca="1" si="29"/>
        <v>140</v>
      </c>
    </row>
    <row r="64" spans="1:58">
      <c r="A64">
        <v>58</v>
      </c>
      <c r="C64">
        <f>ROW(Table!$A$42)</f>
        <v>42</v>
      </c>
      <c r="D64" s="1" t="str">
        <f ca="1">INDIRECT(ADDRESS($C64,D$5,,,Table!$A$1))</f>
        <v/>
      </c>
      <c r="E64" s="738" t="str">
        <f ca="1">INDIRECT(ADDRESS($C64,E$5,,,Table!$A$1))</f>
        <v>PRLJB-013</v>
      </c>
      <c r="F64">
        <f ca="1">INDIRECT(ADDRESS($C64,F$5,,,Table!$A$1))</f>
        <v>89.710000000000022</v>
      </c>
      <c r="G64" t="str">
        <f ca="1">INDIRECT(ADDRESS($C64,G$5,,,Table!$A$1))</f>
        <v>Spk</v>
      </c>
      <c r="H64" t="str">
        <f ca="1">INDIRECT(ADDRESS($C64,H$5,,,Table!$A$1))</f>
        <v>Spk-100PRL:RFS-PRLJB-013</v>
      </c>
      <c r="I64" s="738" t="str">
        <f>Dev!$CW$48</f>
        <v>g</v>
      </c>
      <c r="J64" t="str">
        <f>IF(OR(I64=Dev!$CU$46, I64=Dev!$CU$47, I64=Dev!$CU$48, I64=Dev!$CU$49, I64=Dev!$CU$50, I64=Dev!$CU$51, I64=Dev!$CU$52, I64=Dev!$CU$53, I64=Dev!$CR$48, I64=Dev!$CR$49),$C$3,                                                                  IF(OR(I64=Dev!$CU$54, I64=Dev!$CU$55, I64=Dev!$CU$56, I64=Dev!$CU$57, I64=Dev!$CU$58, I64=Dev!$CU$59, I64=Dev!$CS$48), $D$3,""))</f>
        <v>PRLTE</v>
      </c>
      <c r="K64" t="str">
        <f ca="1">CONCATENATE(E64,Names!$P$3,I64)</f>
        <v>PRLJB-013_g</v>
      </c>
      <c r="M64" s="31">
        <f ca="1">INDIRECT(ADDRESS($C64,M$5,,,Table!$A$1))</f>
        <v>140</v>
      </c>
      <c r="O64" t="str">
        <f t="shared" si="0"/>
        <v/>
      </c>
      <c r="Q64" t="str">
        <f t="shared" si="39"/>
        <v>00</v>
      </c>
      <c r="R64">
        <f t="shared" si="41"/>
        <v>4</v>
      </c>
      <c r="S64" t="str">
        <f ca="1">IFERROR(VLOOKUP(M64,Racks!$H$4:$M$30,Racks!$I$2),"")</f>
        <v>Spk</v>
      </c>
      <c r="T64" t="str">
        <f ca="1">IFERROR(VLOOKUP(M64,Racks!$H$4:$M$30,Racks!$K$2),"")</f>
        <v>040Row</v>
      </c>
      <c r="U64" t="str">
        <f t="shared" si="40"/>
        <v>004</v>
      </c>
      <c r="V64" t="str">
        <f>CONCATENATE(Names!$C$17,Names!$N$3,U64)</f>
        <v>PRLTCB-004</v>
      </c>
      <c r="W64" t="str">
        <f>Dev!$GL$92</f>
        <v>k</v>
      </c>
      <c r="X64">
        <v>11</v>
      </c>
      <c r="Y64" t="str">
        <f>IF(OR(W64=Dev!$GJ$82, W64=Dev!$GJ$83, W64=Dev!$GJ$84, W64=Dev!$GJ$85, W64=Dev!$GJ$86, W64=Dev!$GJ$87, W64=Dev!$GJ$88, W64=Dev!$GJ$89, W64=Dev!$GG$82, W64=Dev!$GG$83, W64=Dev!$GG$84, W64=Dev!$GG$85, W64=Dev!$GG$86),Names!$C$10,                   IF(OR(W64=Dev!$GJ$90, W64=Dev!$GJ$91, W64=Dev!$GJ$92, W64=Dev!$GJ$93, W64=Dev!$GJ$94, W64=Dev!$GJ$95, W64=Dev!$GJ$96, W64=Dev!$GJ$97, W64=Dev!$GH$82), Names!$C$11,""))</f>
        <v>PRLTE</v>
      </c>
      <c r="Z64" s="31" t="str">
        <f ca="1">IFERROR(VLOOKUP(M64,Racks!$H$4:$M$30,6),"")</f>
        <v>Spk-040Row:CnPw-U-016</v>
      </c>
      <c r="AA64" t="str">
        <f ca="1">IF(R64="","",CONCATENATE(S64,Names!$H$3,T64,Names!$J$3,Names!$K$3,Names!$L$3,V64))</f>
        <v>Spk-040Row:RFS-PRLTCB-004</v>
      </c>
      <c r="AB64" t="str">
        <f>IF(R64="","",CONCATENATE(V64,Names!$P$3,W64))</f>
        <v>PRLTCB-004_k</v>
      </c>
      <c r="AD64" t="str">
        <f t="shared" si="3"/>
        <v>CREATE</v>
      </c>
      <c r="AF64" t="str">
        <f t="shared" si="20"/>
        <v>4PR24OSTCHF</v>
      </c>
      <c r="AH64" t="str">
        <f t="shared" ca="1" si="21"/>
        <v>Spk-100PRL:RFS-PRLJB-013</v>
      </c>
      <c r="AI64" t="str">
        <f t="shared" si="6"/>
        <v>AT</v>
      </c>
      <c r="AK64" t="str">
        <f t="shared" si="22"/>
        <v>WEIPU ST1210/S9</v>
      </c>
      <c r="AM64" t="str">
        <f t="shared" ca="1" si="23"/>
        <v>PRLJB-013_g</v>
      </c>
      <c r="AN64" t="str">
        <f t="shared" ca="1" si="24"/>
        <v>Spk-040Row:RFS-PRLTCB-004</v>
      </c>
      <c r="AO64" t="str">
        <f t="shared" si="10"/>
        <v>KG</v>
      </c>
      <c r="AP64" t="str">
        <f t="shared" ca="1" si="32"/>
        <v>Spk-040Row:CnPw-U-016</v>
      </c>
      <c r="AQ64" t="str">
        <f t="shared" si="25"/>
        <v>WEIPU ST1210/P9</v>
      </c>
      <c r="AS64" t="str">
        <f t="shared" si="26"/>
        <v>PRLTCB-004_k</v>
      </c>
      <c r="AT64">
        <f t="shared" ca="1" si="27"/>
        <v>3</v>
      </c>
      <c r="AU64">
        <f t="shared" si="14"/>
        <v>5</v>
      </c>
      <c r="AV64" t="str">
        <f t="shared" si="28"/>
        <v>A</v>
      </c>
      <c r="AX64" t="str">
        <f t="shared" si="16"/>
        <v>staffanekstrom</v>
      </c>
      <c r="AY64" t="str">
        <f t="shared" si="17"/>
        <v>INSERTED</v>
      </c>
      <c r="AZ64" t="str">
        <f t="shared" si="18"/>
        <v/>
      </c>
      <c r="BD64" t="str">
        <f t="shared" si="19"/>
        <v>YES</v>
      </c>
      <c r="BF64">
        <f t="shared" ca="1" si="29"/>
        <v>140</v>
      </c>
    </row>
    <row r="65" spans="1:58" s="196" customFormat="1">
      <c r="A65" s="196">
        <v>59</v>
      </c>
      <c r="C65" s="196">
        <f>ROW(Table!$A$42)</f>
        <v>42</v>
      </c>
      <c r="D65" s="1021" t="str">
        <f ca="1">INDIRECT(ADDRESS($C65,D$5,,,Table!$A$1))</f>
        <v/>
      </c>
      <c r="E65" s="764" t="str">
        <f ca="1">INDIRECT(ADDRESS($C65,E$5,,,Table!$A$1))</f>
        <v>PRLJB-013</v>
      </c>
      <c r="F65" s="196">
        <f ca="1">INDIRECT(ADDRESS($C65,F$5,,,Table!$A$1))</f>
        <v>89.710000000000022</v>
      </c>
      <c r="G65" s="196" t="str">
        <f ca="1">INDIRECT(ADDRESS($C65,G$5,,,Table!$A$1))</f>
        <v>Spk</v>
      </c>
      <c r="H65" s="196" t="str">
        <f ca="1">INDIRECT(ADDRESS($C65,H$5,,,Table!$A$1))</f>
        <v>Spk-100PRL:RFS-PRLJB-013</v>
      </c>
      <c r="I65" s="764" t="str">
        <f>Dev!$CW$49</f>
        <v>h</v>
      </c>
      <c r="J65" s="196" t="str">
        <f>IF(OR(I65=Dev!$CU$46, I65=Dev!$CU$47, I65=Dev!$CU$48, I65=Dev!$CU$49, I65=Dev!$CU$50, I65=Dev!$CU$51, I65=Dev!$CU$52, I65=Dev!$CU$53, I65=Dev!$CR$48, I65=Dev!$CR$49),$C$3,                                                                  IF(OR(I65=Dev!$CU$54, I65=Dev!$CU$55, I65=Dev!$CU$56, I65=Dev!$CU$57, I65=Dev!$CU$58, I65=Dev!$CU$59, I65=Dev!$CS$48), $D$3,""))</f>
        <v>PRLTE</v>
      </c>
      <c r="K65" s="196" t="str">
        <f ca="1">CONCATENATE(E65,Names!$P$3,I65)</f>
        <v>PRLJB-013_h</v>
      </c>
      <c r="M65" s="760">
        <f ca="1">INDIRECT(ADDRESS($C65,M$5,,,Table!$A$1))</f>
        <v>140</v>
      </c>
      <c r="O65" s="196" t="str">
        <f t="shared" si="0"/>
        <v/>
      </c>
      <c r="Q65" s="196" t="str">
        <f t="shared" si="39"/>
        <v>00</v>
      </c>
      <c r="R65" s="196">
        <f t="shared" si="41"/>
        <v>4</v>
      </c>
      <c r="S65" s="196" t="str">
        <f ca="1">IFERROR(VLOOKUP(M65,Racks!$H$4:$M$30,Racks!$I$2),"")</f>
        <v>Spk</v>
      </c>
      <c r="T65" s="196" t="str">
        <f ca="1">IFERROR(VLOOKUP(M65,Racks!$H$4:$M$30,Racks!$K$2),"")</f>
        <v>040Row</v>
      </c>
      <c r="U65" s="196" t="str">
        <f t="shared" si="40"/>
        <v>004</v>
      </c>
      <c r="V65" s="196" t="str">
        <f>CONCATENATE(Names!$C$17,Names!$N$3,U65)</f>
        <v>PRLTCB-004</v>
      </c>
      <c r="W65" s="196" t="str">
        <f>Dev!$GL$93</f>
        <v>l</v>
      </c>
      <c r="X65" s="196">
        <v>12</v>
      </c>
      <c r="Y65" s="196" t="str">
        <f>IF(OR(W65=Dev!$GJ$82, W65=Dev!$GJ$83, W65=Dev!$GJ$84, W65=Dev!$GJ$85, W65=Dev!$GJ$86, W65=Dev!$GJ$87, W65=Dev!$GJ$88, W65=Dev!$GJ$89, W65=Dev!$GG$82, W65=Dev!$GG$83, W65=Dev!$GG$84, W65=Dev!$GG$85, W65=Dev!$GG$86),Names!$C$10,                   IF(OR(W65=Dev!$GJ$90, W65=Dev!$GJ$91, W65=Dev!$GJ$92, W65=Dev!$GJ$93, W65=Dev!$GJ$94, W65=Dev!$GJ$95, W65=Dev!$GJ$96, W65=Dev!$GJ$97, W65=Dev!$GH$82), Names!$C$11,""))</f>
        <v>PRLTE</v>
      </c>
      <c r="Z65" s="760" t="str">
        <f ca="1">IFERROR(VLOOKUP(M65,Racks!$H$4:$M$30,6),"")</f>
        <v>Spk-040Row:CnPw-U-016</v>
      </c>
      <c r="AA65" s="196" t="str">
        <f ca="1">IF(R65="","",CONCATENATE(S65,Names!$H$3,T65,Names!$J$3,Names!$K$3,Names!$L$3,V65))</f>
        <v>Spk-040Row:RFS-PRLTCB-004</v>
      </c>
      <c r="AB65" s="196" t="str">
        <f>IF(R65="","",CONCATENATE(V65,Names!$P$3,W65))</f>
        <v>PRLTCB-004_l</v>
      </c>
      <c r="AC65" s="996"/>
      <c r="AD65" s="196" t="str">
        <f t="shared" si="3"/>
        <v>CREATE</v>
      </c>
      <c r="AF65" s="196" t="str">
        <f t="shared" si="20"/>
        <v>4PR24OSTCHF</v>
      </c>
      <c r="AH65" s="196" t="str">
        <f t="shared" ca="1" si="21"/>
        <v>Spk-100PRL:RFS-PRLJB-013</v>
      </c>
      <c r="AI65" s="196" t="str">
        <f t="shared" si="6"/>
        <v>AT</v>
      </c>
      <c r="AK65" s="196" t="str">
        <f t="shared" si="22"/>
        <v>WEIPU ST1210/S9</v>
      </c>
      <c r="AM65" s="196" t="str">
        <f t="shared" ca="1" si="23"/>
        <v>PRLJB-013_h</v>
      </c>
      <c r="AN65" s="196" t="str">
        <f t="shared" ca="1" si="24"/>
        <v>Spk-040Row:RFS-PRLTCB-004</v>
      </c>
      <c r="AO65" s="196" t="str">
        <f t="shared" si="10"/>
        <v>KG</v>
      </c>
      <c r="AP65" s="196" t="str">
        <f t="shared" ca="1" si="32"/>
        <v>Spk-040Row:CnPw-U-016</v>
      </c>
      <c r="AQ65" s="196" t="str">
        <f t="shared" si="25"/>
        <v>WEIPU ST1210/P9</v>
      </c>
      <c r="AS65" s="196" t="str">
        <f t="shared" si="26"/>
        <v>PRLTCB-004_l</v>
      </c>
      <c r="AT65" s="196">
        <f t="shared" ca="1" si="27"/>
        <v>3</v>
      </c>
      <c r="AU65" s="196">
        <f t="shared" si="14"/>
        <v>5</v>
      </c>
      <c r="AV65" s="196" t="str">
        <f t="shared" si="28"/>
        <v>A</v>
      </c>
      <c r="AX65" s="196" t="str">
        <f t="shared" si="16"/>
        <v>staffanekstrom</v>
      </c>
      <c r="AY65" s="196" t="str">
        <f t="shared" si="17"/>
        <v>INSERTED</v>
      </c>
      <c r="AZ65" s="196" t="str">
        <f t="shared" si="18"/>
        <v/>
      </c>
      <c r="BD65" s="196" t="str">
        <f t="shared" si="19"/>
        <v>YES</v>
      </c>
      <c r="BE65" s="996"/>
      <c r="BF65" s="196">
        <f t="shared" ca="1" si="29"/>
        <v>140</v>
      </c>
    </row>
    <row r="66" spans="1:58">
      <c r="A66">
        <v>60</v>
      </c>
      <c r="C66">
        <f>ROW(Table!$A$45)</f>
        <v>45</v>
      </c>
      <c r="D66" s="1" t="str">
        <f ca="1">INDIRECT(ADDRESS($C66,D$5,,,Table!$A$1))</f>
        <v/>
      </c>
      <c r="E66" s="752" t="str">
        <f ca="1">INDIRECT(ADDRESS($C66,E$5,,,Table!$A$1))</f>
        <v>PRLJB-014</v>
      </c>
      <c r="F66">
        <f ca="1">INDIRECT(ADDRESS($C66,F$5,,,Table!$A$1))</f>
        <v>98.230000000000032</v>
      </c>
      <c r="G66" t="str">
        <f ca="1">INDIRECT(ADDRESS($C66,G$5,,,Table!$A$1))</f>
        <v>Spk</v>
      </c>
      <c r="H66" t="str">
        <f ca="1">INDIRECT(ADDRESS($C66,H$5,,,Table!$A$1))</f>
        <v>Spk-120PRL:RFS-PRLJB-014</v>
      </c>
      <c r="I66" s="769" t="str">
        <f>Dev!$CR$48</f>
        <v>++EH</v>
      </c>
      <c r="J66" t="str">
        <f>IF(OR(I66=Dev!$CU$46, I66=Dev!$CU$47, I66=Dev!$CU$48, I66=Dev!$CU$49, I66=Dev!$CU$50, I66=Dev!$CU$51, I66=Dev!$CU$52, I66=Dev!$CU$53, I66=Dev!$CR$48, I66=Dev!$CR$49),$C$3,                                                                  IF(OR(I66=Dev!$CU$54, I66=Dev!$CU$55, I66=Dev!$CU$56, I66=Dev!$CU$57, I66=Dev!$CU$58, I66=Dev!$CU$59, I66=Dev!$CS$48), $D$3,""))</f>
        <v>PRLEH</v>
      </c>
      <c r="K66" t="str">
        <f ca="1">CONCATENATE(E66,Names!$P$3,I66)</f>
        <v>PRLJB-014_++EH</v>
      </c>
      <c r="M66" s="31">
        <f ca="1">INDIRECT(ADDRESS($C66,M$5,,,Table!$A$1))</f>
        <v>140</v>
      </c>
      <c r="O66" t="str">
        <f t="shared" si="0"/>
        <v/>
      </c>
      <c r="Q66" t="str">
        <f t="shared" si="39"/>
        <v>00</v>
      </c>
      <c r="R66">
        <f t="shared" si="41"/>
        <v>4</v>
      </c>
      <c r="S66" t="str">
        <f ca="1">IFERROR(VLOOKUP(M66,Racks!$H$4:$M$30,Racks!$I$2),"")</f>
        <v>Spk</v>
      </c>
      <c r="T66" t="str">
        <f ca="1">IFERROR(VLOOKUP(M66,Racks!$H$4:$M$30,Racks!$K$2),"")</f>
        <v>040Row</v>
      </c>
      <c r="U66" t="str">
        <f t="shared" ref="U66:U67" si="43">IF(ISNUMBER(R66),CONCATENATE(Q66,R66),"")</f>
        <v>004</v>
      </c>
      <c r="V66" t="str">
        <f>CONCATENATE(Names!$C$17,Names!$N$3,U66)</f>
        <v>PRLTCB-004</v>
      </c>
      <c r="W66" s="769" t="str">
        <f>Dev!$GG$82</f>
        <v>y</v>
      </c>
      <c r="X66">
        <v>0</v>
      </c>
      <c r="Y66" t="str">
        <f>IF(OR(W66=Dev!$GJ$82, W66=Dev!$GJ$83, W66=Dev!$GJ$84, W66=Dev!$GJ$85, W66=Dev!$GJ$86, W66=Dev!$GJ$87, W66=Dev!$GJ$88, W66=Dev!$GJ$89, W66=Dev!$GG$82, W66=Dev!$GG$83, W66=Dev!$GG$84, W66=Dev!$GG$85, W66=Dev!$GG$86),Names!$C$10,                   IF(OR(W66=Dev!$GJ$90, W66=Dev!$GJ$91, W66=Dev!$GJ$92, W66=Dev!$GJ$93, W66=Dev!$GJ$94, W66=Dev!$GJ$95, W66=Dev!$GJ$96, W66=Dev!$GJ$97, W66=Dev!$GH$82), Names!$C$11,""))</f>
        <v>PRLEH</v>
      </c>
      <c r="Z66" s="31" t="str">
        <f ca="1">IFERROR(VLOOKUP(M66,Racks!$H$4:$M$30,6),"")</f>
        <v>Spk-040Row:CnPw-U-016</v>
      </c>
      <c r="AA66" t="str">
        <f ca="1">IF(R66="","",CONCATENATE(S66,Names!$H$3,T66,Names!$J$3,Names!$K$3,Names!$L$3,V66))</f>
        <v>Spk-040Row:RFS-PRLTCB-004</v>
      </c>
      <c r="AB66" t="str">
        <f>IF(R66="","",CONCATENATE(V66,Names!$P$3,W66))</f>
        <v>PRLTCB-004_y</v>
      </c>
      <c r="AD66" t="str">
        <f t="shared" si="3"/>
        <v>CREATE</v>
      </c>
      <c r="AF66" t="str">
        <f t="shared" si="20"/>
        <v>3C16NS_3G1.5</v>
      </c>
      <c r="AH66" t="str">
        <f t="shared" ca="1" si="21"/>
        <v>Spk-120PRL:RFS-PRLJB-014</v>
      </c>
      <c r="AI66" t="str">
        <f t="shared" si="6"/>
        <v>AT</v>
      </c>
      <c r="AK66" t="str">
        <f t="shared" si="22"/>
        <v>WEIPU ST1210/S3</v>
      </c>
      <c r="AM66" t="str">
        <f t="shared" ca="1" si="23"/>
        <v>PRLJB-014_++EH</v>
      </c>
      <c r="AN66" t="str">
        <f t="shared" ca="1" si="24"/>
        <v>Spk-040Row:RFS-PRLTCB-004</v>
      </c>
      <c r="AO66" t="str">
        <f t="shared" si="10"/>
        <v>KG</v>
      </c>
      <c r="AP66" t="str">
        <f t="shared" ca="1" si="32"/>
        <v>Spk-040Row:CnPw-U-016</v>
      </c>
      <c r="AQ66" t="str">
        <f t="shared" si="25"/>
        <v>WEIPU ST1210/P3</v>
      </c>
      <c r="AS66" t="str">
        <f t="shared" si="26"/>
        <v>PRLTCB-004_y</v>
      </c>
      <c r="AT66">
        <f t="shared" ca="1" si="27"/>
        <v>3</v>
      </c>
      <c r="AU66">
        <f t="shared" si="14"/>
        <v>5</v>
      </c>
      <c r="AV66" t="str">
        <f t="shared" si="28"/>
        <v>D</v>
      </c>
      <c r="AX66" t="str">
        <f t="shared" si="16"/>
        <v>staffanekstrom</v>
      </c>
      <c r="AY66" t="str">
        <f t="shared" si="17"/>
        <v>INSERTED</v>
      </c>
      <c r="AZ66" t="str">
        <f t="shared" si="18"/>
        <v/>
      </c>
      <c r="BD66" t="str">
        <f t="shared" si="19"/>
        <v>YES</v>
      </c>
      <c r="BF66">
        <f t="shared" ca="1" si="29"/>
        <v>140</v>
      </c>
    </row>
    <row r="67" spans="1:58">
      <c r="A67">
        <v>61</v>
      </c>
      <c r="C67">
        <f>ROW(Table!$A$45)</f>
        <v>45</v>
      </c>
      <c r="D67" s="1" t="str">
        <f ca="1">INDIRECT(ADDRESS($C67,D$5,,,Table!$A$1))</f>
        <v/>
      </c>
      <c r="E67" s="752" t="str">
        <f ca="1">INDIRECT(ADDRESS($C67,E$5,,,Table!$A$1))</f>
        <v>PRLJB-014</v>
      </c>
      <c r="F67">
        <f ca="1">INDIRECT(ADDRESS($C67,F$5,,,Table!$A$1))</f>
        <v>98.230000000000032</v>
      </c>
      <c r="G67" t="str">
        <f ca="1">INDIRECT(ADDRESS($C67,G$5,,,Table!$A$1))</f>
        <v>Spk</v>
      </c>
      <c r="H67" t="str">
        <f ca="1">INDIRECT(ADDRESS($C67,H$5,,,Table!$A$1))</f>
        <v>Spk-120PRL:RFS-PRLJB-014</v>
      </c>
      <c r="I67" s="769" t="str">
        <f>Dev!$CS$48</f>
        <v>++TE</v>
      </c>
      <c r="J67" t="str">
        <f>IF(OR(I67=Dev!$CU$46, I67=Dev!$CU$47, I67=Dev!$CU$48, I67=Dev!$CU$49, I67=Dev!$CU$50, I67=Dev!$CU$51, I67=Dev!$CU$52, I67=Dev!$CU$53, I67=Dev!$CR$48, I67=Dev!$CR$49),$C$3,                                                                  IF(OR(I67=Dev!$CU$54, I67=Dev!$CU$55, I67=Dev!$CU$56, I67=Dev!$CU$57, I67=Dev!$CU$58, I67=Dev!$CU$59, I67=Dev!$CS$48), $D$3,""))</f>
        <v>PRLTE</v>
      </c>
      <c r="K67" t="str">
        <f ca="1">CONCATENATE(E67,Names!$P$3,I67)</f>
        <v>PRLJB-014_++TE</v>
      </c>
      <c r="M67" s="31">
        <f ca="1">INDIRECT(ADDRESS($C67,M$5,,,Table!$A$1))</f>
        <v>140</v>
      </c>
      <c r="O67" t="str">
        <f t="shared" si="0"/>
        <v/>
      </c>
      <c r="Q67" t="str">
        <f t="shared" si="39"/>
        <v>00</v>
      </c>
      <c r="R67">
        <f t="shared" si="41"/>
        <v>4</v>
      </c>
      <c r="S67" t="str">
        <f ca="1">IFERROR(VLOOKUP(M67,Racks!$H$4:$M$30,Racks!$I$2),"")</f>
        <v>Spk</v>
      </c>
      <c r="T67" t="str">
        <f ca="1">IFERROR(VLOOKUP(M67,Racks!$H$4:$M$30,Racks!$K$2),"")</f>
        <v>040Row</v>
      </c>
      <c r="U67" t="str">
        <f t="shared" si="43"/>
        <v>004</v>
      </c>
      <c r="V67" t="str">
        <f>CONCATENATE(Names!$C$17,Names!$N$3,U67)</f>
        <v>PRLTCB-004</v>
      </c>
      <c r="W67" s="769" t="str">
        <f>Dev!$GH$82</f>
        <v>z</v>
      </c>
      <c r="X67">
        <v>0</v>
      </c>
      <c r="Y67" t="str">
        <f>IF(OR(W67=Dev!$GJ$82, W67=Dev!$GJ$83, W67=Dev!$GJ$84, W67=Dev!$GJ$85, W67=Dev!$GJ$86, W67=Dev!$GJ$87, W67=Dev!$GJ$88, W67=Dev!$GJ$89, W67=Dev!$GG$82, W67=Dev!$GG$83, W67=Dev!$GG$84, W67=Dev!$GG$85, W67=Dev!$GG$86),Names!$C$10,                   IF(OR(W67=Dev!$GJ$90, W67=Dev!$GJ$91, W67=Dev!$GJ$92, W67=Dev!$GJ$93, W67=Dev!$GJ$94, W67=Dev!$GJ$95, W67=Dev!$GJ$96, W67=Dev!$GJ$97, W67=Dev!$GH$82), Names!$C$11,""))</f>
        <v>PRLTE</v>
      </c>
      <c r="Z67" s="31" t="str">
        <f ca="1">IFERROR(VLOOKUP(M67,Racks!$H$4:$M$30,6),"")</f>
        <v>Spk-040Row:CnPw-U-016</v>
      </c>
      <c r="AA67" t="str">
        <f ca="1">IF(R67="","",CONCATENATE(S67,Names!$H$3,T67,Names!$J$3,Names!$K$3,Names!$L$3,V67))</f>
        <v>Spk-040Row:RFS-PRLTCB-004</v>
      </c>
      <c r="AB67" t="str">
        <f>IF(R67="","",CONCATENATE(V67,Names!$P$3,W67))</f>
        <v>PRLTCB-004_z</v>
      </c>
      <c r="AD67" t="str">
        <f t="shared" si="3"/>
        <v>CREATE</v>
      </c>
      <c r="AF67" t="str">
        <f t="shared" si="20"/>
        <v>4PR24OSTCHF</v>
      </c>
      <c r="AH67" t="str">
        <f t="shared" ca="1" si="21"/>
        <v>Spk-120PRL:RFS-PRLJB-014</v>
      </c>
      <c r="AI67" t="str">
        <f t="shared" si="6"/>
        <v>AT</v>
      </c>
      <c r="AK67" t="str">
        <f t="shared" si="22"/>
        <v>WEIPU ST1210/S9</v>
      </c>
      <c r="AM67" t="str">
        <f t="shared" ca="1" si="23"/>
        <v>PRLJB-014_++TE</v>
      </c>
      <c r="AN67" t="str">
        <f t="shared" ca="1" si="24"/>
        <v>Spk-040Row:RFS-PRLTCB-004</v>
      </c>
      <c r="AO67" t="str">
        <f t="shared" si="10"/>
        <v>KG</v>
      </c>
      <c r="AP67" t="str">
        <f t="shared" ca="1" si="32"/>
        <v>Spk-040Row:CnPw-U-016</v>
      </c>
      <c r="AQ67" t="str">
        <f t="shared" si="25"/>
        <v>WEIPU ST1210/P9</v>
      </c>
      <c r="AS67" t="str">
        <f t="shared" si="26"/>
        <v>PRLTCB-004_z</v>
      </c>
      <c r="AT67">
        <f t="shared" ca="1" si="27"/>
        <v>3</v>
      </c>
      <c r="AU67">
        <f t="shared" si="14"/>
        <v>5</v>
      </c>
      <c r="AV67" t="str">
        <f t="shared" si="28"/>
        <v>A</v>
      </c>
      <c r="AX67" t="str">
        <f t="shared" si="16"/>
        <v>staffanekstrom</v>
      </c>
      <c r="AY67" t="str">
        <f t="shared" si="17"/>
        <v>INSERTED</v>
      </c>
      <c r="AZ67" t="str">
        <f t="shared" si="18"/>
        <v/>
      </c>
      <c r="BD67" t="str">
        <f t="shared" si="19"/>
        <v>YES</v>
      </c>
      <c r="BF67">
        <f t="shared" ca="1" si="29"/>
        <v>140</v>
      </c>
    </row>
    <row r="68" spans="1:58">
      <c r="A68">
        <v>62</v>
      </c>
      <c r="C68">
        <f>ROW(Table!$A$45)</f>
        <v>45</v>
      </c>
      <c r="D68" s="1" t="str">
        <f ca="1">INDIRECT(ADDRESS($C68,D$5,,,Table!$A$1))</f>
        <v/>
      </c>
      <c r="E68" t="str">
        <f ca="1">INDIRECT(ADDRESS($C68,E$5,,,Table!$A$1))</f>
        <v>PRLJB-014</v>
      </c>
      <c r="F68">
        <f ca="1">INDIRECT(ADDRESS($C68,F$5,,,Table!$A$1))</f>
        <v>98.230000000000032</v>
      </c>
      <c r="G68" t="str">
        <f ca="1">INDIRECT(ADDRESS($C68,G$5,,,Table!$A$1))</f>
        <v>Spk</v>
      </c>
      <c r="H68" t="str">
        <f ca="1">INDIRECT(ADDRESS($C68,H$5,,,Table!$A$1))</f>
        <v>Spk-120PRL:RFS-PRLJB-014</v>
      </c>
      <c r="I68" t="str">
        <f>Dev!$CW$46</f>
        <v>a</v>
      </c>
      <c r="J68" t="str">
        <f>IF(OR(I68=Dev!$CU$46, I68=Dev!$CU$47, I68=Dev!$CU$48, I68=Dev!$CU$49, I68=Dev!$CU$50, I68=Dev!$CU$51, I68=Dev!$CU$52, I68=Dev!$CU$53, I68=Dev!$CR$48, I68=Dev!$CR$49),$C$3,                                                                  IF(OR(I68=Dev!$CU$54, I68=Dev!$CU$55, I68=Dev!$CU$56, I68=Dev!$CU$57, I68=Dev!$CU$58, I68=Dev!$CU$59, I68=Dev!$CS$48), $D$3,""))</f>
        <v>PRLEH</v>
      </c>
      <c r="K68" t="str">
        <f ca="1">CONCATENATE(E68,Names!$P$3,I68)</f>
        <v>PRLJB-014_a</v>
      </c>
      <c r="M68" s="31">
        <f ca="1">INDIRECT(ADDRESS($C68,M$5,,,Table!$A$1))</f>
        <v>140</v>
      </c>
      <c r="O68" t="str">
        <f t="shared" si="0"/>
        <v/>
      </c>
      <c r="Q68" t="str">
        <f t="shared" si="39"/>
        <v>00</v>
      </c>
      <c r="R68">
        <f t="shared" si="41"/>
        <v>4</v>
      </c>
      <c r="S68" t="str">
        <f ca="1">IFERROR(VLOOKUP(M68,Racks!$H$4:$M$30,Racks!$I$2),"")</f>
        <v>Spk</v>
      </c>
      <c r="T68" t="str">
        <f ca="1">IFERROR(VLOOKUP(M68,Racks!$H$4:$M$30,Racks!$K$2),"")</f>
        <v>040Row</v>
      </c>
      <c r="U68" t="str">
        <f t="shared" si="40"/>
        <v>004</v>
      </c>
      <c r="V68" t="str">
        <f>CONCATENATE(Names!$C$17,Names!$N$3,U68)</f>
        <v>PRLTCB-004</v>
      </c>
      <c r="W68" t="str">
        <f>Dev!$GL$94</f>
        <v>m</v>
      </c>
      <c r="X68">
        <v>13</v>
      </c>
      <c r="Y68" t="str">
        <f>IF(OR(W68=Dev!$GJ$82, W68=Dev!$GJ$83, W68=Dev!$GJ$84, W68=Dev!$GJ$85, W68=Dev!$GJ$86, W68=Dev!$GJ$87, W68=Dev!$GJ$88, W68=Dev!$GJ$89, W68=Dev!$GG$82, W68=Dev!$GG$83, W68=Dev!$GG$84, W68=Dev!$GG$85, W68=Dev!$GG$86),Names!$C$10,                   IF(OR(W68=Dev!$GJ$90, W68=Dev!$GJ$91, W68=Dev!$GJ$92, W68=Dev!$GJ$93, W68=Dev!$GJ$94, W68=Dev!$GJ$95, W68=Dev!$GJ$96, W68=Dev!$GJ$97, W68=Dev!$GH$82), Names!$C$11,""))</f>
        <v>PRLEH</v>
      </c>
      <c r="Z68" s="31" t="str">
        <f ca="1">IFERROR(VLOOKUP(M68,Racks!$H$4:$M$30,6),"")</f>
        <v>Spk-040Row:CnPw-U-016</v>
      </c>
      <c r="AA68" t="str">
        <f ca="1">IF(R68="","",CONCATENATE(S68,Names!$H$3,T68,Names!$J$3,Names!$K$3,Names!$L$3,V68))</f>
        <v>Spk-040Row:RFS-PRLTCB-004</v>
      </c>
      <c r="AB68" t="str">
        <f>IF(R68="","",CONCATENATE(V68,Names!$P$3,W68))</f>
        <v>PRLTCB-004_m</v>
      </c>
      <c r="AD68" t="str">
        <f t="shared" si="3"/>
        <v>CREATE</v>
      </c>
      <c r="AF68" t="str">
        <f t="shared" si="20"/>
        <v>3C16NS_3G1.5</v>
      </c>
      <c r="AH68" t="str">
        <f t="shared" ca="1" si="21"/>
        <v>Spk-120PRL:RFS-PRLJB-014</v>
      </c>
      <c r="AI68" t="str">
        <f t="shared" si="6"/>
        <v>AT</v>
      </c>
      <c r="AK68" t="str">
        <f t="shared" si="22"/>
        <v>WEIPU ST1210/S3</v>
      </c>
      <c r="AM68" t="str">
        <f t="shared" ca="1" si="23"/>
        <v>PRLJB-014_a</v>
      </c>
      <c r="AN68" t="str">
        <f t="shared" ca="1" si="24"/>
        <v>Spk-040Row:RFS-PRLTCB-004</v>
      </c>
      <c r="AO68" t="str">
        <f t="shared" si="10"/>
        <v>KG</v>
      </c>
      <c r="AP68" t="str">
        <f t="shared" ca="1" si="32"/>
        <v>Spk-040Row:CnPw-U-016</v>
      </c>
      <c r="AQ68" t="str">
        <f t="shared" si="25"/>
        <v>WEIPU ST1210/P3</v>
      </c>
      <c r="AS68" t="str">
        <f t="shared" si="26"/>
        <v>PRLTCB-004_m</v>
      </c>
      <c r="AT68">
        <f t="shared" ca="1" si="27"/>
        <v>3</v>
      </c>
      <c r="AU68">
        <f t="shared" si="14"/>
        <v>5</v>
      </c>
      <c r="AV68" t="str">
        <f t="shared" si="28"/>
        <v>D</v>
      </c>
      <c r="AX68" t="str">
        <f t="shared" si="16"/>
        <v>staffanekstrom</v>
      </c>
      <c r="AY68" t="str">
        <f t="shared" si="17"/>
        <v>INSERTED</v>
      </c>
      <c r="AZ68" t="str">
        <f t="shared" si="18"/>
        <v/>
      </c>
      <c r="BD68" t="str">
        <f t="shared" si="19"/>
        <v>YES</v>
      </c>
      <c r="BF68">
        <f t="shared" ca="1" si="29"/>
        <v>140</v>
      </c>
    </row>
    <row r="69" spans="1:58">
      <c r="A69">
        <v>63</v>
      </c>
      <c r="C69">
        <f>ROW(Table!$A$45)</f>
        <v>45</v>
      </c>
      <c r="D69" s="1" t="str">
        <f ca="1">INDIRECT(ADDRESS($C69,D$5,,,Table!$A$1))</f>
        <v/>
      </c>
      <c r="E69" t="str">
        <f ca="1">INDIRECT(ADDRESS($C69,E$5,,,Table!$A$1))</f>
        <v>PRLJB-014</v>
      </c>
      <c r="F69">
        <f ca="1">INDIRECT(ADDRESS($C69,F$5,,,Table!$A$1))</f>
        <v>98.230000000000032</v>
      </c>
      <c r="G69" t="str">
        <f ca="1">INDIRECT(ADDRESS($C69,G$5,,,Table!$A$1))</f>
        <v>Spk</v>
      </c>
      <c r="H69" t="str">
        <f ca="1">INDIRECT(ADDRESS($C69,H$5,,,Table!$A$1))</f>
        <v>Spk-120PRL:RFS-PRLJB-014</v>
      </c>
      <c r="I69" t="str">
        <f>Dev!$CW$47</f>
        <v>b</v>
      </c>
      <c r="J69" t="str">
        <f>IF(OR(I69=Dev!$CU$46, I69=Dev!$CU$47, I69=Dev!$CU$48, I69=Dev!$CU$49, I69=Dev!$CU$50, I69=Dev!$CU$51, I69=Dev!$CU$52, I69=Dev!$CU$53, I69=Dev!$CR$48, I69=Dev!$CR$49),$C$3,                                                                  IF(OR(I69=Dev!$CU$54, I69=Dev!$CU$55, I69=Dev!$CU$56, I69=Dev!$CU$57, I69=Dev!$CU$58, I69=Dev!$CU$59, I69=Dev!$CS$48), $D$3,""))</f>
        <v>PRLEH</v>
      </c>
      <c r="K69" t="str">
        <f ca="1">CONCATENATE(E69,Names!$P$3,I69)</f>
        <v>PRLJB-014_b</v>
      </c>
      <c r="M69" s="31">
        <f ca="1">INDIRECT(ADDRESS($C69,M$5,,,Table!$A$1))</f>
        <v>140</v>
      </c>
      <c r="O69" t="str">
        <f t="shared" si="0"/>
        <v/>
      </c>
      <c r="Q69" t="str">
        <f t="shared" si="39"/>
        <v>00</v>
      </c>
      <c r="R69">
        <f t="shared" si="41"/>
        <v>4</v>
      </c>
      <c r="S69" t="str">
        <f ca="1">IFERROR(VLOOKUP(M69,Racks!$H$4:$M$30,Racks!$I$2),"")</f>
        <v>Spk</v>
      </c>
      <c r="T69" t="str">
        <f ca="1">IFERROR(VLOOKUP(M69,Racks!$H$4:$M$30,Racks!$K$2),"")</f>
        <v>040Row</v>
      </c>
      <c r="U69" t="str">
        <f t="shared" si="40"/>
        <v>004</v>
      </c>
      <c r="V69" t="str">
        <f>CONCATENATE(Names!$C$17,Names!$N$3,U69)</f>
        <v>PRLTCB-004</v>
      </c>
      <c r="W69" t="str">
        <f>Dev!$GL$95</f>
        <v>n</v>
      </c>
      <c r="X69">
        <v>14</v>
      </c>
      <c r="Y69" t="str">
        <f>IF(OR(W69=Dev!$GJ$82, W69=Dev!$GJ$83, W69=Dev!$GJ$84, W69=Dev!$GJ$85, W69=Dev!$GJ$86, W69=Dev!$GJ$87, W69=Dev!$GJ$88, W69=Dev!$GJ$89, W69=Dev!$GG$82, W69=Dev!$GG$83, W69=Dev!$GG$84, W69=Dev!$GG$85, W69=Dev!$GG$86),Names!$C$10,                   IF(OR(W69=Dev!$GJ$90, W69=Dev!$GJ$91, W69=Dev!$GJ$92, W69=Dev!$GJ$93, W69=Dev!$GJ$94, W69=Dev!$GJ$95, W69=Dev!$GJ$96, W69=Dev!$GJ$97, W69=Dev!$GH$82), Names!$C$11,""))</f>
        <v>PRLEH</v>
      </c>
      <c r="Z69" s="31" t="str">
        <f ca="1">IFERROR(VLOOKUP(M69,Racks!$H$4:$M$30,6),"")</f>
        <v>Spk-040Row:CnPw-U-016</v>
      </c>
      <c r="AA69" t="str">
        <f ca="1">IF(R69="","",CONCATENATE(S69,Names!$H$3,T69,Names!$J$3,Names!$K$3,Names!$L$3,V69))</f>
        <v>Spk-040Row:RFS-PRLTCB-004</v>
      </c>
      <c r="AB69" t="str">
        <f>IF(R69="","",CONCATENATE(V69,Names!$P$3,W69))</f>
        <v>PRLTCB-004_n</v>
      </c>
      <c r="AD69" t="str">
        <f t="shared" si="3"/>
        <v>CREATE</v>
      </c>
      <c r="AF69" t="str">
        <f t="shared" si="20"/>
        <v>3C16NS_3G1.5</v>
      </c>
      <c r="AH69" t="str">
        <f t="shared" ca="1" si="21"/>
        <v>Spk-120PRL:RFS-PRLJB-014</v>
      </c>
      <c r="AI69" t="str">
        <f t="shared" si="6"/>
        <v>AT</v>
      </c>
      <c r="AK69" t="str">
        <f t="shared" si="22"/>
        <v>WEIPU ST1210/S3</v>
      </c>
      <c r="AM69" t="str">
        <f t="shared" ca="1" si="23"/>
        <v>PRLJB-014_b</v>
      </c>
      <c r="AN69" t="str">
        <f t="shared" ca="1" si="24"/>
        <v>Spk-040Row:RFS-PRLTCB-004</v>
      </c>
      <c r="AO69" t="str">
        <f t="shared" si="10"/>
        <v>KG</v>
      </c>
      <c r="AP69" t="str">
        <f t="shared" ca="1" si="32"/>
        <v>Spk-040Row:CnPw-U-016</v>
      </c>
      <c r="AQ69" t="str">
        <f t="shared" si="25"/>
        <v>WEIPU ST1210/P3</v>
      </c>
      <c r="AS69" t="str">
        <f t="shared" si="26"/>
        <v>PRLTCB-004_n</v>
      </c>
      <c r="AT69">
        <f t="shared" ca="1" si="27"/>
        <v>3</v>
      </c>
      <c r="AU69">
        <f t="shared" si="14"/>
        <v>5</v>
      </c>
      <c r="AV69" t="str">
        <f t="shared" si="28"/>
        <v>D</v>
      </c>
      <c r="AX69" t="str">
        <f t="shared" si="16"/>
        <v>staffanekstrom</v>
      </c>
      <c r="AY69" t="str">
        <f t="shared" si="17"/>
        <v>INSERTED</v>
      </c>
      <c r="AZ69" t="str">
        <f t="shared" si="18"/>
        <v/>
      </c>
      <c r="BD69" t="str">
        <f t="shared" si="19"/>
        <v>YES</v>
      </c>
      <c r="BF69">
        <f t="shared" ca="1" si="29"/>
        <v>140</v>
      </c>
    </row>
    <row r="70" spans="1:58">
      <c r="A70">
        <v>64</v>
      </c>
      <c r="C70">
        <f>ROW(Table!$A$45)</f>
        <v>45</v>
      </c>
      <c r="D70" s="1" t="str">
        <f ca="1">INDIRECT(ADDRESS($C70,D$5,,,Table!$A$1))</f>
        <v/>
      </c>
      <c r="E70" t="str">
        <f ca="1">INDIRECT(ADDRESS($C70,E$5,,,Table!$A$1))</f>
        <v>PRLJB-014</v>
      </c>
      <c r="F70">
        <f ca="1">INDIRECT(ADDRESS($C70,F$5,,,Table!$A$1))</f>
        <v>98.230000000000032</v>
      </c>
      <c r="G70" t="str">
        <f ca="1">INDIRECT(ADDRESS($C70,G$5,,,Table!$A$1))</f>
        <v>Spk</v>
      </c>
      <c r="H70" t="str">
        <f ca="1">INDIRECT(ADDRESS($C70,H$5,,,Table!$A$1))</f>
        <v>Spk-120PRL:RFS-PRLJB-014</v>
      </c>
      <c r="I70" t="str">
        <f>Dev!$CW$48</f>
        <v>g</v>
      </c>
      <c r="J70" t="str">
        <f>IF(OR(I70=Dev!$CU$46, I70=Dev!$CU$47, I70=Dev!$CU$48, I70=Dev!$CU$49, I70=Dev!$CU$50, I70=Dev!$CU$51, I70=Dev!$CU$52, I70=Dev!$CU$53, I70=Dev!$CR$48, I70=Dev!$CR$49),$C$3,                                                                  IF(OR(I70=Dev!$CU$54, I70=Dev!$CU$55, I70=Dev!$CU$56, I70=Dev!$CU$57, I70=Dev!$CU$58, I70=Dev!$CU$59, I70=Dev!$CS$48), $D$3,""))</f>
        <v>PRLTE</v>
      </c>
      <c r="K70" t="str">
        <f ca="1">CONCATENATE(E70,Names!$P$3,I70)</f>
        <v>PRLJB-014_g</v>
      </c>
      <c r="M70" s="31">
        <f ca="1">INDIRECT(ADDRESS($C70,M$5,,,Table!$A$1))</f>
        <v>140</v>
      </c>
      <c r="O70" t="str">
        <f t="shared" si="0"/>
        <v/>
      </c>
      <c r="Q70" t="str">
        <f t="shared" si="39"/>
        <v>00</v>
      </c>
      <c r="R70">
        <f t="shared" si="41"/>
        <v>4</v>
      </c>
      <c r="S70" t="str">
        <f ca="1">IFERROR(VLOOKUP(M70,Racks!$H$4:$M$30,Racks!$I$2),"")</f>
        <v>Spk</v>
      </c>
      <c r="T70" t="str">
        <f ca="1">IFERROR(VLOOKUP(M70,Racks!$H$4:$M$30,Racks!$K$2),"")</f>
        <v>040Row</v>
      </c>
      <c r="U70" t="str">
        <f t="shared" si="40"/>
        <v>004</v>
      </c>
      <c r="V70" t="str">
        <f>CONCATENATE(Names!$C$17,Names!$N$3,U70)</f>
        <v>PRLTCB-004</v>
      </c>
      <c r="W70" t="str">
        <f>Dev!$GL$96</f>
        <v>o</v>
      </c>
      <c r="X70">
        <v>15</v>
      </c>
      <c r="Y70" t="str">
        <f>IF(OR(W70=Dev!$GJ$82, W70=Dev!$GJ$83, W70=Dev!$GJ$84, W70=Dev!$GJ$85, W70=Dev!$GJ$86, W70=Dev!$GJ$87, W70=Dev!$GJ$88, W70=Dev!$GJ$89, W70=Dev!$GG$82, W70=Dev!$GG$83, W70=Dev!$GG$84, W70=Dev!$GG$85, W70=Dev!$GG$86),Names!$C$10,                   IF(OR(W70=Dev!$GJ$90, W70=Dev!$GJ$91, W70=Dev!$GJ$92, W70=Dev!$GJ$93, W70=Dev!$GJ$94, W70=Dev!$GJ$95, W70=Dev!$GJ$96, W70=Dev!$GJ$97, W70=Dev!$GH$82), Names!$C$11,""))</f>
        <v>PRLTE</v>
      </c>
      <c r="Z70" s="31" t="str">
        <f ca="1">IFERROR(VLOOKUP(M70,Racks!$H$4:$M$30,6),"")</f>
        <v>Spk-040Row:CnPw-U-016</v>
      </c>
      <c r="AA70" t="str">
        <f ca="1">IF(R70="","",CONCATENATE(S70,Names!$H$3,T70,Names!$J$3,Names!$K$3,Names!$L$3,V70))</f>
        <v>Spk-040Row:RFS-PRLTCB-004</v>
      </c>
      <c r="AB70" t="str">
        <f>IF(R70="","",CONCATENATE(V70,Names!$P$3,W70))</f>
        <v>PRLTCB-004_o</v>
      </c>
      <c r="AD70" t="str">
        <f t="shared" si="3"/>
        <v>CREATE</v>
      </c>
      <c r="AF70" t="str">
        <f t="shared" si="20"/>
        <v>4PR24OSTCHF</v>
      </c>
      <c r="AH70" t="str">
        <f t="shared" ca="1" si="21"/>
        <v>Spk-120PRL:RFS-PRLJB-014</v>
      </c>
      <c r="AI70" t="str">
        <f t="shared" si="6"/>
        <v>AT</v>
      </c>
      <c r="AK70" t="str">
        <f t="shared" si="22"/>
        <v>WEIPU ST1210/S9</v>
      </c>
      <c r="AM70" t="str">
        <f t="shared" ca="1" si="23"/>
        <v>PRLJB-014_g</v>
      </c>
      <c r="AN70" t="str">
        <f t="shared" ca="1" si="24"/>
        <v>Spk-040Row:RFS-PRLTCB-004</v>
      </c>
      <c r="AO70" t="str">
        <f t="shared" si="10"/>
        <v>KG</v>
      </c>
      <c r="AP70" t="str">
        <f t="shared" ca="1" si="32"/>
        <v>Spk-040Row:CnPw-U-016</v>
      </c>
      <c r="AQ70" t="str">
        <f t="shared" si="25"/>
        <v>WEIPU ST1210/P9</v>
      </c>
      <c r="AS70" t="str">
        <f t="shared" si="26"/>
        <v>PRLTCB-004_o</v>
      </c>
      <c r="AT70">
        <f t="shared" ca="1" si="27"/>
        <v>3</v>
      </c>
      <c r="AU70">
        <f t="shared" si="14"/>
        <v>5</v>
      </c>
      <c r="AV70" t="str">
        <f t="shared" si="28"/>
        <v>A</v>
      </c>
      <c r="AX70" t="str">
        <f t="shared" si="16"/>
        <v>staffanekstrom</v>
      </c>
      <c r="AY70" t="str">
        <f t="shared" si="17"/>
        <v>INSERTED</v>
      </c>
      <c r="AZ70" t="str">
        <f t="shared" si="18"/>
        <v/>
      </c>
      <c r="BD70" t="str">
        <f t="shared" si="19"/>
        <v>YES</v>
      </c>
      <c r="BF70">
        <f t="shared" ca="1" si="29"/>
        <v>140</v>
      </c>
    </row>
    <row r="71" spans="1:58" s="758" customFormat="1" ht="13.5" thickBot="1">
      <c r="A71" s="758">
        <v>65</v>
      </c>
      <c r="C71" s="758">
        <f>ROW(Table!$A$45)</f>
        <v>45</v>
      </c>
      <c r="D71" s="1022" t="str">
        <f ca="1">INDIRECT(ADDRESS($C71,D$5,,,Table!$A$1))</f>
        <v/>
      </c>
      <c r="E71" s="758" t="str">
        <f ca="1">INDIRECT(ADDRESS($C71,E$5,,,Table!$A$1))</f>
        <v>PRLJB-014</v>
      </c>
      <c r="F71" s="758">
        <f ca="1">INDIRECT(ADDRESS($C71,F$5,,,Table!$A$1))</f>
        <v>98.230000000000032</v>
      </c>
      <c r="G71" s="758" t="str">
        <f ca="1">INDIRECT(ADDRESS($C71,G$5,,,Table!$A$1))</f>
        <v>Spk</v>
      </c>
      <c r="H71" s="758" t="str">
        <f ca="1">INDIRECT(ADDRESS($C71,H$5,,,Table!$A$1))</f>
        <v>Spk-120PRL:RFS-PRLJB-014</v>
      </c>
      <c r="I71" s="758" t="str">
        <f>Dev!$CW$49</f>
        <v>h</v>
      </c>
      <c r="J71" s="758" t="str">
        <f>IF(OR(I71=Dev!$CU$46, I71=Dev!$CU$47, I71=Dev!$CU$48, I71=Dev!$CU$49, I71=Dev!$CU$50, I71=Dev!$CU$51, I71=Dev!$CU$52, I71=Dev!$CU$53, I71=Dev!$CR$48, I71=Dev!$CR$49),$C$3,                                                                  IF(OR(I71=Dev!$CU$54, I71=Dev!$CU$55, I71=Dev!$CU$56, I71=Dev!$CU$57, I71=Dev!$CU$58, I71=Dev!$CU$59, I71=Dev!$CS$48), $D$3,""))</f>
        <v>PRLTE</v>
      </c>
      <c r="K71" s="758" t="str">
        <f ca="1">CONCATENATE(E71,Names!$P$3,I71)</f>
        <v>PRLJB-014_h</v>
      </c>
      <c r="M71" s="761">
        <f ca="1">INDIRECT(ADDRESS($C71,M$5,,,Table!$A$1))</f>
        <v>140</v>
      </c>
      <c r="O71" s="758" t="str">
        <f t="shared" ref="O71:O138" si="44">IF(J71=Y71,"",-1)</f>
        <v/>
      </c>
      <c r="Q71" s="758" t="str">
        <f t="shared" si="39"/>
        <v>00</v>
      </c>
      <c r="R71" s="758">
        <f t="shared" si="41"/>
        <v>4</v>
      </c>
      <c r="S71" s="758" t="str">
        <f ca="1">IFERROR(VLOOKUP(M71,Racks!$H$4:$M$30,Racks!$I$2),"")</f>
        <v>Spk</v>
      </c>
      <c r="T71" s="758" t="str">
        <f ca="1">IFERROR(VLOOKUP(M71,Racks!$H$4:$M$30,Racks!$K$2),"")</f>
        <v>040Row</v>
      </c>
      <c r="U71" s="758" t="str">
        <f t="shared" si="40"/>
        <v>004</v>
      </c>
      <c r="V71" s="758" t="str">
        <f>CONCATENATE(Names!$C$17,Names!$N$3,U71)</f>
        <v>PRLTCB-004</v>
      </c>
      <c r="W71" s="758" t="str">
        <f>Dev!$GL$97</f>
        <v>p</v>
      </c>
      <c r="X71" s="758">
        <v>16</v>
      </c>
      <c r="Y71" s="758" t="str">
        <f>IF(OR(W71=Dev!$GJ$82, W71=Dev!$GJ$83, W71=Dev!$GJ$84, W71=Dev!$GJ$85, W71=Dev!$GJ$86, W71=Dev!$GJ$87, W71=Dev!$GJ$88, W71=Dev!$GJ$89, W71=Dev!$GG$82, W71=Dev!$GG$83, W71=Dev!$GG$84, W71=Dev!$GG$85, W71=Dev!$GG$86),Names!$C$10,                   IF(OR(W71=Dev!$GJ$90, W71=Dev!$GJ$91, W71=Dev!$GJ$92, W71=Dev!$GJ$93, W71=Dev!$GJ$94, W71=Dev!$GJ$95, W71=Dev!$GJ$96, W71=Dev!$GJ$97, W71=Dev!$GH$82), Names!$C$11,""))</f>
        <v>PRLTE</v>
      </c>
      <c r="Z71" s="761" t="str">
        <f ca="1">IFERROR(VLOOKUP(M71,Racks!$H$4:$M$30,6),"")</f>
        <v>Spk-040Row:CnPw-U-016</v>
      </c>
      <c r="AA71" s="758" t="str">
        <f ca="1">IF(R71="","",CONCATENATE(S71,Names!$H$3,T71,Names!$J$3,Names!$K$3,Names!$L$3,V71))</f>
        <v>Spk-040Row:RFS-PRLTCB-004</v>
      </c>
      <c r="AB71" s="758" t="str">
        <f>IF(R71="","",CONCATENATE(V71,Names!$P$3,W71))</f>
        <v>PRLTCB-004_p</v>
      </c>
      <c r="AC71" s="997"/>
      <c r="AD71" s="758" t="str">
        <f t="shared" ref="AD71:AD134" si="45">$AD$1</f>
        <v>CREATE</v>
      </c>
      <c r="AF71" s="758" t="str">
        <f t="shared" si="20"/>
        <v>4PR24OSTCHF</v>
      </c>
      <c r="AH71" s="758" t="str">
        <f t="shared" ca="1" si="21"/>
        <v>Spk-120PRL:RFS-PRLJB-014</v>
      </c>
      <c r="AI71" s="758" t="str">
        <f t="shared" ref="AI71:AI134" si="46">$AI$1</f>
        <v>AT</v>
      </c>
      <c r="AK71" s="758" t="str">
        <f t="shared" si="22"/>
        <v>WEIPU ST1210/S9</v>
      </c>
      <c r="AM71" s="758" t="str">
        <f t="shared" ca="1" si="23"/>
        <v>PRLJB-014_h</v>
      </c>
      <c r="AN71" s="758" t="str">
        <f t="shared" ca="1" si="24"/>
        <v>Spk-040Row:RFS-PRLTCB-004</v>
      </c>
      <c r="AO71" s="758" t="str">
        <f t="shared" ref="AO71:AO134" si="47">$AO$1</f>
        <v>KG</v>
      </c>
      <c r="AP71" s="758" t="str">
        <f t="shared" ca="1" si="32"/>
        <v>Spk-040Row:CnPw-U-016</v>
      </c>
      <c r="AQ71" s="758" t="str">
        <f t="shared" si="25"/>
        <v>WEIPU ST1210/P9</v>
      </c>
      <c r="AS71" s="758" t="str">
        <f t="shared" si="26"/>
        <v>PRLTCB-004_p</v>
      </c>
      <c r="AT71" s="758">
        <f t="shared" ca="1" si="27"/>
        <v>3</v>
      </c>
      <c r="AU71" s="758">
        <f t="shared" ref="AU71:AU134" si="48">$AU$1</f>
        <v>5</v>
      </c>
      <c r="AV71" s="758" t="str">
        <f t="shared" si="28"/>
        <v>A</v>
      </c>
      <c r="AX71" s="758" t="str">
        <f t="shared" ref="AX71:AX134" si="49">$AX$1</f>
        <v>staffanekstrom</v>
      </c>
      <c r="AY71" s="758" t="str">
        <f t="shared" ref="AY71:AY134" si="50">$AY$1</f>
        <v>INSERTED</v>
      </c>
      <c r="AZ71" s="758" t="str">
        <f t="shared" ref="AZ71:AZ134" si="51">$AZ$1</f>
        <v/>
      </c>
      <c r="BD71" s="758" t="str">
        <f t="shared" ref="BD71:BD134" si="52">$BD$1</f>
        <v>YES</v>
      </c>
      <c r="BE71" s="997"/>
      <c r="BF71" s="758">
        <f t="shared" ca="1" si="29"/>
        <v>140</v>
      </c>
    </row>
    <row r="72" spans="1:58">
      <c r="A72">
        <v>66</v>
      </c>
      <c r="C72">
        <f>ROW(Table!$A$48)</f>
        <v>48</v>
      </c>
      <c r="D72" s="1" t="str">
        <f ca="1">INDIRECT(ADDRESS($C72,D$5,,,Table!$A$1))</f>
        <v/>
      </c>
      <c r="E72" s="738" t="str">
        <f ca="1">INDIRECT(ADDRESS($C72,E$5,,,Table!$A$1))</f>
        <v>PRLJB-015</v>
      </c>
      <c r="F72">
        <f ca="1">INDIRECT(ADDRESS($C72,F$5,,,Table!$A$1))</f>
        <v>104.61500000000004</v>
      </c>
      <c r="G72" t="str">
        <f ca="1">INDIRECT(ADDRESS($C72,G$5,,,Table!$A$1))</f>
        <v>Spk</v>
      </c>
      <c r="H72" t="str">
        <f ca="1">INDIRECT(ADDRESS($C72,H$5,,,Table!$A$1))</f>
        <v>Spk-130PRL:RFS-PRLJB-015</v>
      </c>
      <c r="I72" s="738" t="str">
        <f>Dev!$CW$46</f>
        <v>a</v>
      </c>
      <c r="J72" t="str">
        <f>IF(OR(I72=Dev!$CU$46, I72=Dev!$CU$47, I72=Dev!$CU$48, I72=Dev!$CU$49, I72=Dev!$CU$50, I72=Dev!$CU$51, I72=Dev!$CU$52, I72=Dev!$CU$53, I72=Dev!$CR$48, I72=Dev!$CR$49),$C$3,                                                                  IF(OR(I72=Dev!$CU$54, I72=Dev!$CU$55, I72=Dev!$CU$56, I72=Dev!$CU$57, I72=Dev!$CU$58, I72=Dev!$CU$59, I72=Dev!$CS$48), $D$3,""))</f>
        <v>PRLEH</v>
      </c>
      <c r="K72" t="str">
        <f ca="1">CONCATENATE(E72,Names!$P$3,I72)</f>
        <v>PRLJB-015_a</v>
      </c>
      <c r="M72" s="42">
        <f ca="1">INDIRECT(ADDRESS($C72,M$5,,,Table!$A$1))</f>
        <v>150</v>
      </c>
      <c r="O72" t="str">
        <f t="shared" si="44"/>
        <v/>
      </c>
      <c r="Q72" t="str">
        <f t="shared" si="39"/>
        <v>00</v>
      </c>
      <c r="R72" s="7">
        <v>5</v>
      </c>
      <c r="S72" t="str">
        <f ca="1">IFERROR(VLOOKUP(M72,Racks!$H$4:$M$30,Racks!$I$2),"")</f>
        <v>MBL</v>
      </c>
      <c r="T72" t="str">
        <f ca="1">IFERROR(VLOOKUP(M72,Racks!$H$4:$M$30,Racks!$K$2),"")</f>
        <v>010Row</v>
      </c>
      <c r="U72" t="str">
        <f t="shared" si="40"/>
        <v>005</v>
      </c>
      <c r="V72" t="str">
        <f>CONCATENATE(Names!$C$17,Names!$N$3,U72)</f>
        <v>PRLTCB-005</v>
      </c>
      <c r="W72" t="str">
        <f>Dev!$GL$82</f>
        <v>a</v>
      </c>
      <c r="X72">
        <v>1</v>
      </c>
      <c r="Y72" t="str">
        <f>IF(OR(W72=Dev!$GJ$82, W72=Dev!$GJ$83, W72=Dev!$GJ$84, W72=Dev!$GJ$85, W72=Dev!$GJ$86, W72=Dev!$GJ$87, W72=Dev!$GJ$88, W72=Dev!$GJ$89, W72=Dev!$GG$82, W72=Dev!$GG$83, W72=Dev!$GG$84, W72=Dev!$GG$85, W72=Dev!$GG$86),Names!$C$10,                   IF(OR(W72=Dev!$GJ$90, W72=Dev!$GJ$91, W72=Dev!$GJ$92, W72=Dev!$GJ$93, W72=Dev!$GJ$94, W72=Dev!$GJ$95, W72=Dev!$GJ$96, W72=Dev!$GJ$97, W72=Dev!$GH$82), Names!$C$11,""))</f>
        <v>PRLEH</v>
      </c>
      <c r="Z72" s="42" t="str">
        <f ca="1">IFERROR(VLOOKUP(M72,Racks!$H$4:$M$30,6),"")</f>
        <v>MBL-010Row:CnPw-U-016</v>
      </c>
      <c r="AA72" t="str">
        <f ca="1">IF(R72="","",CONCATENATE(S72,Names!$H$3,T72,Names!$J$3,Names!$K$3,Names!$L$3,V72))</f>
        <v>MBL-010Row:RFS-PRLTCB-005</v>
      </c>
      <c r="AB72" t="str">
        <f>IF(R72="","",CONCATENATE(V72,Names!$P$3,W72))</f>
        <v>PRLTCB-005_a</v>
      </c>
      <c r="AD72" t="str">
        <f t="shared" si="45"/>
        <v>CREATE</v>
      </c>
      <c r="AF72" t="str">
        <f t="shared" ref="AF72:AF135" si="53">IF(J72=$C$3,$AF$1,IF(J72=$D$3,$AF$2,"??"))</f>
        <v>3C16NS_3G1.5</v>
      </c>
      <c r="AH72" t="str">
        <f t="shared" ref="AH72:AH135" ca="1" si="54">H72</f>
        <v>Spk-130PRL:RFS-PRLJB-015</v>
      </c>
      <c r="AI72" t="str">
        <f t="shared" si="46"/>
        <v>AT</v>
      </c>
      <c r="AK72" t="str">
        <f t="shared" ref="AK72:AK135" si="55">IF(J72=$C$3,$AK$1,IF(J72=$D$3,$AK$2,"??"))</f>
        <v>WEIPU ST1210/S3</v>
      </c>
      <c r="AM72" t="str">
        <f t="shared" ref="AM72:AM135" ca="1" si="56">K72</f>
        <v>PRLJB-015_a</v>
      </c>
      <c r="AN72" t="str">
        <f t="shared" ref="AN72:AN135" ca="1" si="57">AA72</f>
        <v>MBL-010Row:RFS-PRLTCB-005</v>
      </c>
      <c r="AO72" t="str">
        <f t="shared" si="47"/>
        <v>KG</v>
      </c>
      <c r="AP72" t="str">
        <f t="shared" ref="AP72:AP135" ca="1" si="58">Z72</f>
        <v>MBL-010Row:CnPw-U-016</v>
      </c>
      <c r="AQ72" t="str">
        <f t="shared" ref="AQ72:AQ135" si="59">IF(J72=$C$3,$AQ$3,IF(J72=$D$3,$AQ$4,"??"))</f>
        <v>WEIPU ST1210/P3</v>
      </c>
      <c r="AS72" t="str">
        <f t="shared" ref="AS72:AS135" si="60">AB72</f>
        <v>PRLTCB-005_a</v>
      </c>
      <c r="AT72">
        <f t="shared" ref="AT72:AT135" ca="1" si="61">IF(OR(G72=$AQ$1,G72=$AR$1,G72=$AS$1),$AT$1,  IF(OR(G72=$AQ$2,G72=$AR$2,G72=$AS$2),$AT$2,IF(OR(G72=$AR$3,G72=$AS$3),$AT$3,"??")))</f>
        <v>3</v>
      </c>
      <c r="AU72">
        <f t="shared" si="48"/>
        <v>5</v>
      </c>
      <c r="AV72" t="str">
        <f t="shared" ref="AV72:AV135" si="62">IF(J72=$C$3,$AV$2,IF(J72=$D$3,$AV$1,"??"))</f>
        <v>D</v>
      </c>
      <c r="AX72" t="str">
        <f t="shared" si="49"/>
        <v>staffanekstrom</v>
      </c>
      <c r="AY72" t="str">
        <f t="shared" si="50"/>
        <v>INSERTED</v>
      </c>
      <c r="AZ72" t="str">
        <f t="shared" si="51"/>
        <v/>
      </c>
      <c r="BD72" t="str">
        <f t="shared" si="52"/>
        <v>YES</v>
      </c>
      <c r="BF72">
        <f t="shared" ref="BF72:BF135" ca="1" si="63">M72</f>
        <v>150</v>
      </c>
    </row>
    <row r="73" spans="1:58">
      <c r="A73">
        <v>67</v>
      </c>
      <c r="C73">
        <f>ROW(Table!$A$48)</f>
        <v>48</v>
      </c>
      <c r="D73" s="1" t="str">
        <f ca="1">INDIRECT(ADDRESS($C73,D$5,,,Table!$A$1))</f>
        <v/>
      </c>
      <c r="E73" s="738" t="str">
        <f ca="1">INDIRECT(ADDRESS($C73,E$5,,,Table!$A$1))</f>
        <v>PRLJB-015</v>
      </c>
      <c r="F73">
        <f ca="1">INDIRECT(ADDRESS($C73,F$5,,,Table!$A$1))</f>
        <v>104.61500000000004</v>
      </c>
      <c r="G73" t="str">
        <f ca="1">INDIRECT(ADDRESS($C73,G$5,,,Table!$A$1))</f>
        <v>Spk</v>
      </c>
      <c r="H73" t="str">
        <f ca="1">INDIRECT(ADDRESS($C73,H$5,,,Table!$A$1))</f>
        <v>Spk-130PRL:RFS-PRLJB-015</v>
      </c>
      <c r="I73" s="738" t="str">
        <f>Dev!$CW$47</f>
        <v>b</v>
      </c>
      <c r="J73" t="str">
        <f>IF(OR(I73=Dev!$CU$46, I73=Dev!$CU$47, I73=Dev!$CU$48, I73=Dev!$CU$49, I73=Dev!$CU$50, I73=Dev!$CU$51, I73=Dev!$CU$52, I73=Dev!$CU$53, I73=Dev!$CR$48, I73=Dev!$CR$49),$C$3,                                                                  IF(OR(I73=Dev!$CU$54, I73=Dev!$CU$55, I73=Dev!$CU$56, I73=Dev!$CU$57, I73=Dev!$CU$58, I73=Dev!$CU$59, I73=Dev!$CS$48), $D$3,""))</f>
        <v>PRLEH</v>
      </c>
      <c r="K73" t="str">
        <f ca="1">CONCATENATE(E73,Names!$P$3,I73)</f>
        <v>PRLJB-015_b</v>
      </c>
      <c r="M73" s="42">
        <f ca="1">INDIRECT(ADDRESS($C73,M$5,,,Table!$A$1))</f>
        <v>150</v>
      </c>
      <c r="O73" t="str">
        <f t="shared" si="44"/>
        <v/>
      </c>
      <c r="Q73" t="str">
        <f t="shared" si="39"/>
        <v>00</v>
      </c>
      <c r="R73">
        <f>$R$72</f>
        <v>5</v>
      </c>
      <c r="S73" t="str">
        <f ca="1">IFERROR(VLOOKUP(M73,Racks!$H$4:$M$30,Racks!$I$2),"")</f>
        <v>MBL</v>
      </c>
      <c r="T73" t="str">
        <f ca="1">IFERROR(VLOOKUP(M73,Racks!$H$4:$M$30,Racks!$K$2),"")</f>
        <v>010Row</v>
      </c>
      <c r="U73" t="str">
        <f t="shared" si="40"/>
        <v>005</v>
      </c>
      <c r="V73" t="str">
        <f>CONCATENATE(Names!$C$17,Names!$N$3,U73)</f>
        <v>PRLTCB-005</v>
      </c>
      <c r="W73" t="str">
        <f>Dev!$GL$83</f>
        <v>b</v>
      </c>
      <c r="X73">
        <v>2</v>
      </c>
      <c r="Y73" t="str">
        <f>IF(OR(W73=Dev!$GJ$82, W73=Dev!$GJ$83, W73=Dev!$GJ$84, W73=Dev!$GJ$85, W73=Dev!$GJ$86, W73=Dev!$GJ$87, W73=Dev!$GJ$88, W73=Dev!$GJ$89, W73=Dev!$GG$82, W73=Dev!$GG$83, W73=Dev!$GG$84, W73=Dev!$GG$85, W73=Dev!$GG$86),Names!$C$10,                   IF(OR(W73=Dev!$GJ$90, W73=Dev!$GJ$91, W73=Dev!$GJ$92, W73=Dev!$GJ$93, W73=Dev!$GJ$94, W73=Dev!$GJ$95, W73=Dev!$GJ$96, W73=Dev!$GJ$97, W73=Dev!$GH$82), Names!$C$11,""))</f>
        <v>PRLEH</v>
      </c>
      <c r="Z73" s="42" t="str">
        <f ca="1">IFERROR(VLOOKUP(M73,Racks!$H$4:$M$30,6),"")</f>
        <v>MBL-010Row:CnPw-U-016</v>
      </c>
      <c r="AA73" t="str">
        <f ca="1">IF(R73="","",CONCATENATE(S73,Names!$H$3,T73,Names!$J$3,Names!$K$3,Names!$L$3,V73))</f>
        <v>MBL-010Row:RFS-PRLTCB-005</v>
      </c>
      <c r="AB73" t="str">
        <f>IF(R73="","",CONCATENATE(V73,Names!$P$3,W73))</f>
        <v>PRLTCB-005_b</v>
      </c>
      <c r="AD73" t="str">
        <f t="shared" si="45"/>
        <v>CREATE</v>
      </c>
      <c r="AF73" t="str">
        <f t="shared" si="53"/>
        <v>3C16NS_3G1.5</v>
      </c>
      <c r="AH73" t="str">
        <f t="shared" ca="1" si="54"/>
        <v>Spk-130PRL:RFS-PRLJB-015</v>
      </c>
      <c r="AI73" t="str">
        <f t="shared" si="46"/>
        <v>AT</v>
      </c>
      <c r="AK73" t="str">
        <f t="shared" si="55"/>
        <v>WEIPU ST1210/S3</v>
      </c>
      <c r="AM73" t="str">
        <f t="shared" ca="1" si="56"/>
        <v>PRLJB-015_b</v>
      </c>
      <c r="AN73" t="str">
        <f t="shared" ca="1" si="57"/>
        <v>MBL-010Row:RFS-PRLTCB-005</v>
      </c>
      <c r="AO73" t="str">
        <f t="shared" si="47"/>
        <v>KG</v>
      </c>
      <c r="AP73" t="str">
        <f t="shared" ca="1" si="58"/>
        <v>MBL-010Row:CnPw-U-016</v>
      </c>
      <c r="AQ73" t="str">
        <f t="shared" si="59"/>
        <v>WEIPU ST1210/P3</v>
      </c>
      <c r="AS73" t="str">
        <f t="shared" si="60"/>
        <v>PRLTCB-005_b</v>
      </c>
      <c r="AT73">
        <f t="shared" ca="1" si="61"/>
        <v>3</v>
      </c>
      <c r="AU73">
        <f t="shared" si="48"/>
        <v>5</v>
      </c>
      <c r="AV73" t="str">
        <f t="shared" si="62"/>
        <v>D</v>
      </c>
      <c r="AX73" t="str">
        <f t="shared" si="49"/>
        <v>staffanekstrom</v>
      </c>
      <c r="AY73" t="str">
        <f t="shared" si="50"/>
        <v>INSERTED</v>
      </c>
      <c r="AZ73" t="str">
        <f t="shared" si="51"/>
        <v/>
      </c>
      <c r="BD73" t="str">
        <f t="shared" si="52"/>
        <v>YES</v>
      </c>
      <c r="BF73">
        <f t="shared" ca="1" si="63"/>
        <v>150</v>
      </c>
    </row>
    <row r="74" spans="1:58">
      <c r="A74">
        <v>68</v>
      </c>
      <c r="C74">
        <f>ROW(Table!$A$48)</f>
        <v>48</v>
      </c>
      <c r="D74" s="1" t="str">
        <f ca="1">INDIRECT(ADDRESS($C74,D$5,,,Table!$A$1))</f>
        <v/>
      </c>
      <c r="E74" s="738" t="str">
        <f ca="1">INDIRECT(ADDRESS($C74,E$5,,,Table!$A$1))</f>
        <v>PRLJB-015</v>
      </c>
      <c r="F74">
        <f ca="1">INDIRECT(ADDRESS($C74,F$5,,,Table!$A$1))</f>
        <v>104.61500000000004</v>
      </c>
      <c r="G74" t="str">
        <f ca="1">INDIRECT(ADDRESS($C74,G$5,,,Table!$A$1))</f>
        <v>Spk</v>
      </c>
      <c r="H74" t="str">
        <f ca="1">INDIRECT(ADDRESS($C74,H$5,,,Table!$A$1))</f>
        <v>Spk-130PRL:RFS-PRLJB-015</v>
      </c>
      <c r="I74" s="738" t="str">
        <f>Dev!$CW$48</f>
        <v>g</v>
      </c>
      <c r="J74" t="str">
        <f>IF(OR(I74=Dev!$CU$46, I74=Dev!$CU$47, I74=Dev!$CU$48, I74=Dev!$CU$49, I74=Dev!$CU$50, I74=Dev!$CU$51, I74=Dev!$CU$52, I74=Dev!$CU$53, I74=Dev!$CR$48, I74=Dev!$CR$49),$C$3,                                                                  IF(OR(I74=Dev!$CU$54, I74=Dev!$CU$55, I74=Dev!$CU$56, I74=Dev!$CU$57, I74=Dev!$CU$58, I74=Dev!$CU$59, I74=Dev!$CS$48), $D$3,""))</f>
        <v>PRLTE</v>
      </c>
      <c r="K74" t="str">
        <f ca="1">CONCATENATE(E74,Names!$P$3,I74)</f>
        <v>PRLJB-015_g</v>
      </c>
      <c r="M74" s="42">
        <f ca="1">INDIRECT(ADDRESS($C74,M$5,,,Table!$A$1))</f>
        <v>150</v>
      </c>
      <c r="O74" t="str">
        <f t="shared" si="44"/>
        <v/>
      </c>
      <c r="Q74" t="str">
        <f t="shared" si="39"/>
        <v>00</v>
      </c>
      <c r="R74">
        <f t="shared" ref="R74:R91" si="64">$R$72</f>
        <v>5</v>
      </c>
      <c r="S74" t="str">
        <f ca="1">IFERROR(VLOOKUP(M74,Racks!$H$4:$M$30,Racks!$I$2),"")</f>
        <v>MBL</v>
      </c>
      <c r="T74" t="str">
        <f ca="1">IFERROR(VLOOKUP(M74,Racks!$H$4:$M$30,Racks!$K$2),"")</f>
        <v>010Row</v>
      </c>
      <c r="U74" t="str">
        <f t="shared" si="40"/>
        <v>005</v>
      </c>
      <c r="V74" t="str">
        <f>CONCATENATE(Names!$C$17,Names!$N$3,U74)</f>
        <v>PRLTCB-005</v>
      </c>
      <c r="W74" t="str">
        <f>Dev!$GL$84</f>
        <v>c</v>
      </c>
      <c r="X74">
        <v>3</v>
      </c>
      <c r="Y74" t="str">
        <f>IF(OR(W74=Dev!$GJ$82, W74=Dev!$GJ$83, W74=Dev!$GJ$84, W74=Dev!$GJ$85, W74=Dev!$GJ$86, W74=Dev!$GJ$87, W74=Dev!$GJ$88, W74=Dev!$GJ$89, W74=Dev!$GG$82, W74=Dev!$GG$83, W74=Dev!$GG$84, W74=Dev!$GG$85, W74=Dev!$GG$86),Names!$C$10,                   IF(OR(W74=Dev!$GJ$90, W74=Dev!$GJ$91, W74=Dev!$GJ$92, W74=Dev!$GJ$93, W74=Dev!$GJ$94, W74=Dev!$GJ$95, W74=Dev!$GJ$96, W74=Dev!$GJ$97, W74=Dev!$GH$82), Names!$C$11,""))</f>
        <v>PRLTE</v>
      </c>
      <c r="Z74" s="42" t="str">
        <f ca="1">IFERROR(VLOOKUP(M74,Racks!$H$4:$M$30,6),"")</f>
        <v>MBL-010Row:CnPw-U-016</v>
      </c>
      <c r="AA74" t="str">
        <f ca="1">IF(R74="","",CONCATENATE(S74,Names!$H$3,T74,Names!$J$3,Names!$K$3,Names!$L$3,V74))</f>
        <v>MBL-010Row:RFS-PRLTCB-005</v>
      </c>
      <c r="AB74" t="str">
        <f>IF(R74="","",CONCATENATE(V74,Names!$P$3,W74))</f>
        <v>PRLTCB-005_c</v>
      </c>
      <c r="AD74" t="str">
        <f t="shared" si="45"/>
        <v>CREATE</v>
      </c>
      <c r="AF74" t="str">
        <f t="shared" si="53"/>
        <v>4PR24OSTCHF</v>
      </c>
      <c r="AH74" t="str">
        <f t="shared" ca="1" si="54"/>
        <v>Spk-130PRL:RFS-PRLJB-015</v>
      </c>
      <c r="AI74" t="str">
        <f t="shared" si="46"/>
        <v>AT</v>
      </c>
      <c r="AK74" t="str">
        <f t="shared" si="55"/>
        <v>WEIPU ST1210/S9</v>
      </c>
      <c r="AM74" t="str">
        <f t="shared" ca="1" si="56"/>
        <v>PRLJB-015_g</v>
      </c>
      <c r="AN74" t="str">
        <f t="shared" ca="1" si="57"/>
        <v>MBL-010Row:RFS-PRLTCB-005</v>
      </c>
      <c r="AO74" t="str">
        <f t="shared" si="47"/>
        <v>KG</v>
      </c>
      <c r="AP74" t="str">
        <f t="shared" ca="1" si="58"/>
        <v>MBL-010Row:CnPw-U-016</v>
      </c>
      <c r="AQ74" t="str">
        <f t="shared" si="59"/>
        <v>WEIPU ST1210/P9</v>
      </c>
      <c r="AS74" t="str">
        <f t="shared" si="60"/>
        <v>PRLTCB-005_c</v>
      </c>
      <c r="AT74">
        <f t="shared" ca="1" si="61"/>
        <v>3</v>
      </c>
      <c r="AU74">
        <f t="shared" si="48"/>
        <v>5</v>
      </c>
      <c r="AV74" t="str">
        <f t="shared" si="62"/>
        <v>A</v>
      </c>
      <c r="AX74" t="str">
        <f t="shared" si="49"/>
        <v>staffanekstrom</v>
      </c>
      <c r="AY74" t="str">
        <f t="shared" si="50"/>
        <v>INSERTED</v>
      </c>
      <c r="AZ74" t="str">
        <f t="shared" si="51"/>
        <v/>
      </c>
      <c r="BD74" t="str">
        <f t="shared" si="52"/>
        <v>YES</v>
      </c>
      <c r="BF74">
        <f t="shared" ca="1" si="63"/>
        <v>150</v>
      </c>
    </row>
    <row r="75" spans="1:58" s="196" customFormat="1">
      <c r="A75" s="196">
        <v>69</v>
      </c>
      <c r="C75" s="196">
        <f>ROW(Table!$A$48)</f>
        <v>48</v>
      </c>
      <c r="D75" s="1021" t="str">
        <f ca="1">INDIRECT(ADDRESS($C75,D$5,,,Table!$A$1))</f>
        <v/>
      </c>
      <c r="E75" s="764" t="str">
        <f ca="1">INDIRECT(ADDRESS($C75,E$5,,,Table!$A$1))</f>
        <v>PRLJB-015</v>
      </c>
      <c r="F75" s="196">
        <f ca="1">INDIRECT(ADDRESS($C75,F$5,,,Table!$A$1))</f>
        <v>104.61500000000004</v>
      </c>
      <c r="G75" s="196" t="str">
        <f ca="1">INDIRECT(ADDRESS($C75,G$5,,,Table!$A$1))</f>
        <v>Spk</v>
      </c>
      <c r="H75" s="196" t="str">
        <f ca="1">INDIRECT(ADDRESS($C75,H$5,,,Table!$A$1))</f>
        <v>Spk-130PRL:RFS-PRLJB-015</v>
      </c>
      <c r="I75" s="764" t="str">
        <f>Dev!$CW$49</f>
        <v>h</v>
      </c>
      <c r="J75" s="196" t="str">
        <f>IF(OR(I75=Dev!$CU$46, I75=Dev!$CU$47, I75=Dev!$CU$48, I75=Dev!$CU$49, I75=Dev!$CU$50, I75=Dev!$CU$51, I75=Dev!$CU$52, I75=Dev!$CU$53, I75=Dev!$CR$48, I75=Dev!$CR$49),$C$3,                                                                  IF(OR(I75=Dev!$CU$54, I75=Dev!$CU$55, I75=Dev!$CU$56, I75=Dev!$CU$57, I75=Dev!$CU$58, I75=Dev!$CU$59, I75=Dev!$CS$48), $D$3,""))</f>
        <v>PRLTE</v>
      </c>
      <c r="K75" s="196" t="str">
        <f ca="1">CONCATENATE(E75,Names!$P$3,I75)</f>
        <v>PRLJB-015_h</v>
      </c>
      <c r="M75" s="762">
        <f ca="1">INDIRECT(ADDRESS($C75,M$5,,,Table!$A$1))</f>
        <v>150</v>
      </c>
      <c r="O75" s="196" t="str">
        <f t="shared" si="44"/>
        <v/>
      </c>
      <c r="Q75" s="196" t="str">
        <f t="shared" si="39"/>
        <v>00</v>
      </c>
      <c r="R75" s="196">
        <f t="shared" si="64"/>
        <v>5</v>
      </c>
      <c r="S75" s="196" t="str">
        <f ca="1">IFERROR(VLOOKUP(M75,Racks!$H$4:$M$30,Racks!$I$2),"")</f>
        <v>MBL</v>
      </c>
      <c r="T75" s="196" t="str">
        <f ca="1">IFERROR(VLOOKUP(M75,Racks!$H$4:$M$30,Racks!$K$2),"")</f>
        <v>010Row</v>
      </c>
      <c r="U75" s="196" t="str">
        <f t="shared" si="40"/>
        <v>005</v>
      </c>
      <c r="V75" s="196" t="str">
        <f>CONCATENATE(Names!$C$17,Names!$N$3,U75)</f>
        <v>PRLTCB-005</v>
      </c>
      <c r="W75" s="196" t="str">
        <f>Dev!$GL$85</f>
        <v>d</v>
      </c>
      <c r="X75" s="196">
        <v>4</v>
      </c>
      <c r="Y75" s="196" t="str">
        <f>IF(OR(W75=Dev!$GJ$82, W75=Dev!$GJ$83, W75=Dev!$GJ$84, W75=Dev!$GJ$85, W75=Dev!$GJ$86, W75=Dev!$GJ$87, W75=Dev!$GJ$88, W75=Dev!$GJ$89, W75=Dev!$GG$82, W75=Dev!$GG$83, W75=Dev!$GG$84, W75=Dev!$GG$85, W75=Dev!$GG$86),Names!$C$10,                   IF(OR(W75=Dev!$GJ$90, W75=Dev!$GJ$91, W75=Dev!$GJ$92, W75=Dev!$GJ$93, W75=Dev!$GJ$94, W75=Dev!$GJ$95, W75=Dev!$GJ$96, W75=Dev!$GJ$97, W75=Dev!$GH$82), Names!$C$11,""))</f>
        <v>PRLTE</v>
      </c>
      <c r="Z75" s="762" t="str">
        <f ca="1">IFERROR(VLOOKUP(M75,Racks!$H$4:$M$30,6),"")</f>
        <v>MBL-010Row:CnPw-U-016</v>
      </c>
      <c r="AA75" s="196" t="str">
        <f ca="1">IF(R75="","",CONCATENATE(S75,Names!$H$3,T75,Names!$J$3,Names!$K$3,Names!$L$3,V75))</f>
        <v>MBL-010Row:RFS-PRLTCB-005</v>
      </c>
      <c r="AB75" s="196" t="str">
        <f>IF(R75="","",CONCATENATE(V75,Names!$P$3,W75))</f>
        <v>PRLTCB-005_d</v>
      </c>
      <c r="AC75" s="996"/>
      <c r="AD75" s="196" t="str">
        <f t="shared" si="45"/>
        <v>CREATE</v>
      </c>
      <c r="AF75" s="196" t="str">
        <f t="shared" si="53"/>
        <v>4PR24OSTCHF</v>
      </c>
      <c r="AH75" s="196" t="str">
        <f t="shared" ca="1" si="54"/>
        <v>Spk-130PRL:RFS-PRLJB-015</v>
      </c>
      <c r="AI75" s="196" t="str">
        <f t="shared" si="46"/>
        <v>AT</v>
      </c>
      <c r="AK75" s="196" t="str">
        <f t="shared" si="55"/>
        <v>WEIPU ST1210/S9</v>
      </c>
      <c r="AM75" s="196" t="str">
        <f t="shared" ca="1" si="56"/>
        <v>PRLJB-015_h</v>
      </c>
      <c r="AN75" s="196" t="str">
        <f t="shared" ca="1" si="57"/>
        <v>MBL-010Row:RFS-PRLTCB-005</v>
      </c>
      <c r="AO75" s="196" t="str">
        <f t="shared" si="47"/>
        <v>KG</v>
      </c>
      <c r="AP75" s="196" t="str">
        <f t="shared" ca="1" si="58"/>
        <v>MBL-010Row:CnPw-U-016</v>
      </c>
      <c r="AQ75" s="196" t="str">
        <f t="shared" si="59"/>
        <v>WEIPU ST1210/P9</v>
      </c>
      <c r="AS75" s="196" t="str">
        <f t="shared" si="60"/>
        <v>PRLTCB-005_d</v>
      </c>
      <c r="AT75" s="196">
        <f t="shared" ca="1" si="61"/>
        <v>3</v>
      </c>
      <c r="AU75" s="196">
        <f t="shared" si="48"/>
        <v>5</v>
      </c>
      <c r="AV75" s="196" t="str">
        <f t="shared" si="62"/>
        <v>A</v>
      </c>
      <c r="AX75" s="196" t="str">
        <f t="shared" si="49"/>
        <v>staffanekstrom</v>
      </c>
      <c r="AY75" s="196" t="str">
        <f t="shared" si="50"/>
        <v>INSERTED</v>
      </c>
      <c r="AZ75" s="196" t="str">
        <f t="shared" si="51"/>
        <v/>
      </c>
      <c r="BD75" s="196" t="str">
        <f t="shared" si="52"/>
        <v>YES</v>
      </c>
      <c r="BE75" s="996"/>
      <c r="BF75" s="196">
        <f t="shared" ca="1" si="63"/>
        <v>150</v>
      </c>
    </row>
    <row r="76" spans="1:58">
      <c r="A76">
        <v>70</v>
      </c>
      <c r="C76">
        <f>ROW(Table!$A$51)</f>
        <v>51</v>
      </c>
      <c r="D76" s="1" t="str">
        <f ca="1">INDIRECT(ADDRESS($C76,D$5,,,Table!$A$1))</f>
        <v/>
      </c>
      <c r="E76" s="752" t="str">
        <f ca="1">INDIRECT(ADDRESS($C76,E$5,,,Table!$A$1))</f>
        <v>PRLJB-016</v>
      </c>
      <c r="F76">
        <f ca="1">INDIRECT(ADDRESS($C76,F$5,,,Table!$A$1))</f>
        <v>111.00000000000004</v>
      </c>
      <c r="G76" t="str">
        <f ca="1">INDIRECT(ADDRESS($C76,G$5,,,Table!$A$1))</f>
        <v>MBL</v>
      </c>
      <c r="H76" t="str">
        <f ca="1">INDIRECT(ADDRESS($C76,H$5,,,Table!$A$1))</f>
        <v>MBL-010PRL:RFS-PRLJB-016</v>
      </c>
      <c r="I76" s="769" t="str">
        <f>Dev!$CR$48</f>
        <v>++EH</v>
      </c>
      <c r="J76" t="str">
        <f>IF(OR(I76=Dev!$CU$46, I76=Dev!$CU$47, I76=Dev!$CU$48, I76=Dev!$CU$49, I76=Dev!$CU$50, I76=Dev!$CU$51, I76=Dev!$CU$52, I76=Dev!$CU$53, I76=Dev!$CR$48, I76=Dev!$CR$49),$C$3,                                                                  IF(OR(I76=Dev!$CU$54, I76=Dev!$CU$55, I76=Dev!$CU$56, I76=Dev!$CU$57, I76=Dev!$CU$58, I76=Dev!$CU$59, I76=Dev!$CS$48), $D$3,""))</f>
        <v>PRLEH</v>
      </c>
      <c r="K76" t="str">
        <f ca="1">CONCATENATE(E76,Names!$P$3,I76)</f>
        <v>PRLJB-016_++EH</v>
      </c>
      <c r="M76" s="42">
        <f ca="1">INDIRECT(ADDRESS($C76,M$5,,,Table!$A$1))</f>
        <v>150</v>
      </c>
      <c r="O76" t="str">
        <f t="shared" si="44"/>
        <v/>
      </c>
      <c r="Q76" t="str">
        <f t="shared" ref="Q76:Q85" si="65">IF(ISNUMBER(R76), IF(R76&lt;10,"00", IF(R76&lt;100,"0", "")), "")</f>
        <v>00</v>
      </c>
      <c r="R76">
        <f t="shared" si="64"/>
        <v>5</v>
      </c>
      <c r="S76" t="str">
        <f ca="1">IFERROR(VLOOKUP(M76,Racks!$H$4:$M$30,Racks!$I$2),"")</f>
        <v>MBL</v>
      </c>
      <c r="T76" t="str">
        <f ca="1">IFERROR(VLOOKUP(M76,Racks!$H$4:$M$30,Racks!$K$2),"")</f>
        <v>010Row</v>
      </c>
      <c r="U76" t="str">
        <f t="shared" ref="U76:U85" si="66">IF(ISNUMBER(R76),CONCATENATE(Q76,R76),"")</f>
        <v>005</v>
      </c>
      <c r="V76" t="str">
        <f>CONCATENATE(Names!$C$17,Names!$N$3,U76)</f>
        <v>PRLTCB-005</v>
      </c>
      <c r="W76" s="769" t="str">
        <f>Dev!$GG$82</f>
        <v>y</v>
      </c>
      <c r="X76">
        <v>0</v>
      </c>
      <c r="Y76" t="str">
        <f>IF(OR(W76=Dev!$GJ$82, W76=Dev!$GJ$83, W76=Dev!$GJ$84, W76=Dev!$GJ$85, W76=Dev!$GJ$86, W76=Dev!$GJ$87, W76=Dev!$GJ$88, W76=Dev!$GJ$89, W76=Dev!$GG$82, W76=Dev!$GG$83, W76=Dev!$GG$84, W76=Dev!$GG$85, W76=Dev!$GG$86),Names!$C$10,                   IF(OR(W76=Dev!$GJ$90, W76=Dev!$GJ$91, W76=Dev!$GJ$92, W76=Dev!$GJ$93, W76=Dev!$GJ$94, W76=Dev!$GJ$95, W76=Dev!$GJ$96, W76=Dev!$GJ$97, W76=Dev!$GH$82), Names!$C$11,""))</f>
        <v>PRLEH</v>
      </c>
      <c r="Z76" s="42" t="str">
        <f ca="1">IFERROR(VLOOKUP(M76,Racks!$H$4:$M$30,6),"")</f>
        <v>MBL-010Row:CnPw-U-016</v>
      </c>
      <c r="AA76" t="str">
        <f ca="1">IF(R76="","",CONCATENATE(S76,Names!$H$3,T76,Names!$J$3,Names!$K$3,Names!$L$3,V76))</f>
        <v>MBL-010Row:RFS-PRLTCB-005</v>
      </c>
      <c r="AB76" t="str">
        <f>IF(R76="","",CONCATENATE(V76,Names!$P$3,W76))</f>
        <v>PRLTCB-005_y</v>
      </c>
      <c r="AD76" t="str">
        <f t="shared" si="45"/>
        <v>CREATE</v>
      </c>
      <c r="AF76" t="str">
        <f t="shared" si="53"/>
        <v>3C16NS_3G1.5</v>
      </c>
      <c r="AH76" t="str">
        <f t="shared" ca="1" si="54"/>
        <v>MBL-010PRL:RFS-PRLJB-016</v>
      </c>
      <c r="AI76" t="str">
        <f t="shared" si="46"/>
        <v>AT</v>
      </c>
      <c r="AK76" t="str">
        <f t="shared" si="55"/>
        <v>WEIPU ST1210/S3</v>
      </c>
      <c r="AM76" t="str">
        <f t="shared" ca="1" si="56"/>
        <v>PRLJB-016_++EH</v>
      </c>
      <c r="AN76" t="str">
        <f t="shared" ca="1" si="57"/>
        <v>MBL-010Row:RFS-PRLTCB-005</v>
      </c>
      <c r="AO76" t="str">
        <f t="shared" si="47"/>
        <v>KG</v>
      </c>
      <c r="AP76" t="str">
        <f t="shared" ca="1" si="58"/>
        <v>MBL-010Row:CnPw-U-016</v>
      </c>
      <c r="AQ76" t="str">
        <f t="shared" si="59"/>
        <v>WEIPU ST1210/P3</v>
      </c>
      <c r="AS76" t="str">
        <f t="shared" si="60"/>
        <v>PRLTCB-005_y</v>
      </c>
      <c r="AT76">
        <f t="shared" ca="1" si="61"/>
        <v>3</v>
      </c>
      <c r="AU76">
        <f t="shared" si="48"/>
        <v>5</v>
      </c>
      <c r="AV76" t="str">
        <f t="shared" si="62"/>
        <v>D</v>
      </c>
      <c r="AX76" t="str">
        <f t="shared" si="49"/>
        <v>staffanekstrom</v>
      </c>
      <c r="AY76" t="str">
        <f t="shared" si="50"/>
        <v>INSERTED</v>
      </c>
      <c r="AZ76" t="str">
        <f t="shared" si="51"/>
        <v/>
      </c>
      <c r="BD76" t="str">
        <f t="shared" si="52"/>
        <v>YES</v>
      </c>
      <c r="BF76">
        <f t="shared" ca="1" si="63"/>
        <v>150</v>
      </c>
    </row>
    <row r="77" spans="1:58">
      <c r="A77">
        <v>71</v>
      </c>
      <c r="C77">
        <f>ROW(Table!$A$51)</f>
        <v>51</v>
      </c>
      <c r="D77" s="1" t="str">
        <f ca="1">INDIRECT(ADDRESS($C77,D$5,,,Table!$A$1))</f>
        <v/>
      </c>
      <c r="E77" s="752" t="str">
        <f ca="1">INDIRECT(ADDRESS($C77,E$5,,,Table!$A$1))</f>
        <v>PRLJB-016</v>
      </c>
      <c r="F77">
        <f ca="1">INDIRECT(ADDRESS($C77,F$5,,,Table!$A$1))</f>
        <v>111.00000000000004</v>
      </c>
      <c r="G77" t="str">
        <f ca="1">INDIRECT(ADDRESS($C77,G$5,,,Table!$A$1))</f>
        <v>MBL</v>
      </c>
      <c r="H77" t="str">
        <f ca="1">INDIRECT(ADDRESS($C77,H$5,,,Table!$A$1))</f>
        <v>MBL-010PRL:RFS-PRLJB-016</v>
      </c>
      <c r="I77" s="769" t="str">
        <f>Dev!$CS$48</f>
        <v>++TE</v>
      </c>
      <c r="J77" t="str">
        <f>IF(OR(I77=Dev!$CU$46, I77=Dev!$CU$47, I77=Dev!$CU$48, I77=Dev!$CU$49, I77=Dev!$CU$50, I77=Dev!$CU$51, I77=Dev!$CU$52, I77=Dev!$CU$53, I77=Dev!$CR$48, I77=Dev!$CR$49),$C$3,                                                                  IF(OR(I77=Dev!$CU$54, I77=Dev!$CU$55, I77=Dev!$CU$56, I77=Dev!$CU$57, I77=Dev!$CU$58, I77=Dev!$CU$59, I77=Dev!$CS$48), $D$3,""))</f>
        <v>PRLTE</v>
      </c>
      <c r="K77" t="str">
        <f ca="1">CONCATENATE(E77,Names!$P$3,I77)</f>
        <v>PRLJB-016_++TE</v>
      </c>
      <c r="M77" s="42">
        <f ca="1">INDIRECT(ADDRESS($C77,M$5,,,Table!$A$1))</f>
        <v>150</v>
      </c>
      <c r="O77" t="str">
        <f t="shared" si="44"/>
        <v/>
      </c>
      <c r="Q77" t="str">
        <f t="shared" si="65"/>
        <v>00</v>
      </c>
      <c r="R77">
        <f t="shared" si="64"/>
        <v>5</v>
      </c>
      <c r="S77" t="str">
        <f ca="1">IFERROR(VLOOKUP(M77,Racks!$H$4:$M$30,Racks!$I$2),"")</f>
        <v>MBL</v>
      </c>
      <c r="T77" t="str">
        <f ca="1">IFERROR(VLOOKUP(M77,Racks!$H$4:$M$30,Racks!$K$2),"")</f>
        <v>010Row</v>
      </c>
      <c r="U77" t="str">
        <f t="shared" si="66"/>
        <v>005</v>
      </c>
      <c r="V77" t="str">
        <f>CONCATENATE(Names!$C$17,Names!$N$3,U77)</f>
        <v>PRLTCB-005</v>
      </c>
      <c r="W77" s="769" t="str">
        <f>Dev!$GH$82</f>
        <v>z</v>
      </c>
      <c r="X77">
        <v>0</v>
      </c>
      <c r="Y77" t="str">
        <f>IF(OR(W77=Dev!$GJ$82, W77=Dev!$GJ$83, W77=Dev!$GJ$84, W77=Dev!$GJ$85, W77=Dev!$GJ$86, W77=Dev!$GJ$87, W77=Dev!$GJ$88, W77=Dev!$GJ$89, W77=Dev!$GG$82, W77=Dev!$GG$83, W77=Dev!$GG$84, W77=Dev!$GG$85, W77=Dev!$GG$86),Names!$C$10,                   IF(OR(W77=Dev!$GJ$90, W77=Dev!$GJ$91, W77=Dev!$GJ$92, W77=Dev!$GJ$93, W77=Dev!$GJ$94, W77=Dev!$GJ$95, W77=Dev!$GJ$96, W77=Dev!$GJ$97, W77=Dev!$GH$82), Names!$C$11,""))</f>
        <v>PRLTE</v>
      </c>
      <c r="Z77" s="42" t="str">
        <f ca="1">IFERROR(VLOOKUP(M77,Racks!$H$4:$M$30,6),"")</f>
        <v>MBL-010Row:CnPw-U-016</v>
      </c>
      <c r="AA77" t="str">
        <f ca="1">IF(R77="","",CONCATENATE(S77,Names!$H$3,T77,Names!$J$3,Names!$K$3,Names!$L$3,V77))</f>
        <v>MBL-010Row:RFS-PRLTCB-005</v>
      </c>
      <c r="AB77" t="str">
        <f>IF(R77="","",CONCATENATE(V77,Names!$P$3,W77))</f>
        <v>PRLTCB-005_z</v>
      </c>
      <c r="AD77" t="str">
        <f t="shared" si="45"/>
        <v>CREATE</v>
      </c>
      <c r="AF77" t="str">
        <f t="shared" si="53"/>
        <v>4PR24OSTCHF</v>
      </c>
      <c r="AH77" t="str">
        <f t="shared" ca="1" si="54"/>
        <v>MBL-010PRL:RFS-PRLJB-016</v>
      </c>
      <c r="AI77" t="str">
        <f t="shared" si="46"/>
        <v>AT</v>
      </c>
      <c r="AK77" t="str">
        <f t="shared" si="55"/>
        <v>WEIPU ST1210/S9</v>
      </c>
      <c r="AM77" t="str">
        <f t="shared" ca="1" si="56"/>
        <v>PRLJB-016_++TE</v>
      </c>
      <c r="AN77" t="str">
        <f t="shared" ca="1" si="57"/>
        <v>MBL-010Row:RFS-PRLTCB-005</v>
      </c>
      <c r="AO77" t="str">
        <f t="shared" si="47"/>
        <v>KG</v>
      </c>
      <c r="AP77" t="str">
        <f t="shared" ca="1" si="58"/>
        <v>MBL-010Row:CnPw-U-016</v>
      </c>
      <c r="AQ77" t="str">
        <f t="shared" si="59"/>
        <v>WEIPU ST1210/P9</v>
      </c>
      <c r="AS77" t="str">
        <f t="shared" si="60"/>
        <v>PRLTCB-005_z</v>
      </c>
      <c r="AT77">
        <f t="shared" ca="1" si="61"/>
        <v>3</v>
      </c>
      <c r="AU77">
        <f t="shared" si="48"/>
        <v>5</v>
      </c>
      <c r="AV77" t="str">
        <f t="shared" si="62"/>
        <v>A</v>
      </c>
      <c r="AX77" t="str">
        <f t="shared" si="49"/>
        <v>staffanekstrom</v>
      </c>
      <c r="AY77" t="str">
        <f t="shared" si="50"/>
        <v>INSERTED</v>
      </c>
      <c r="AZ77" t="str">
        <f t="shared" si="51"/>
        <v/>
      </c>
      <c r="BD77" t="str">
        <f t="shared" si="52"/>
        <v>YES</v>
      </c>
      <c r="BF77">
        <f t="shared" ca="1" si="63"/>
        <v>150</v>
      </c>
    </row>
    <row r="78" spans="1:58">
      <c r="A78">
        <v>72</v>
      </c>
      <c r="C78">
        <f>ROW(Table!$A$51)</f>
        <v>51</v>
      </c>
      <c r="D78" s="1" t="str">
        <f ca="1">INDIRECT(ADDRESS($C78,D$5,,,Table!$A$1))</f>
        <v/>
      </c>
      <c r="E78" t="str">
        <f ca="1">INDIRECT(ADDRESS($C78,E$5,,,Table!$A$1))</f>
        <v>PRLJB-016</v>
      </c>
      <c r="F78">
        <f ca="1">INDIRECT(ADDRESS($C78,F$5,,,Table!$A$1))</f>
        <v>111.00000000000004</v>
      </c>
      <c r="G78" t="str">
        <f ca="1">INDIRECT(ADDRESS($C78,G$5,,,Table!$A$1))</f>
        <v>MBL</v>
      </c>
      <c r="H78" t="str">
        <f ca="1">INDIRECT(ADDRESS($C78,H$5,,,Table!$A$1))</f>
        <v>MBL-010PRL:RFS-PRLJB-016</v>
      </c>
      <c r="I78" t="str">
        <f>Dev!$CW$46</f>
        <v>a</v>
      </c>
      <c r="J78" t="str">
        <f>IF(OR(I78=Dev!$CU$46, I78=Dev!$CU$47, I78=Dev!$CU$48, I78=Dev!$CU$49, I78=Dev!$CU$50, I78=Dev!$CU$51, I78=Dev!$CU$52, I78=Dev!$CU$53, I78=Dev!$CR$48, I78=Dev!$CR$49),$C$3,                                                                  IF(OR(I78=Dev!$CU$54, I78=Dev!$CU$55, I78=Dev!$CU$56, I78=Dev!$CU$57, I78=Dev!$CU$58, I78=Dev!$CU$59, I78=Dev!$CS$48), $D$3,""))</f>
        <v>PRLEH</v>
      </c>
      <c r="K78" t="str">
        <f ca="1">CONCATENATE(E78,Names!$P$3,I78)</f>
        <v>PRLJB-016_a</v>
      </c>
      <c r="M78" s="42">
        <f ca="1">INDIRECT(ADDRESS($C78,M$5,,,Table!$A$1))</f>
        <v>150</v>
      </c>
      <c r="O78" t="str">
        <f t="shared" si="44"/>
        <v/>
      </c>
      <c r="Q78" t="str">
        <f t="shared" si="65"/>
        <v>00</v>
      </c>
      <c r="R78">
        <f t="shared" si="64"/>
        <v>5</v>
      </c>
      <c r="S78" t="str">
        <f ca="1">IFERROR(VLOOKUP(M78,Racks!$H$4:$M$30,Racks!$I$2),"")</f>
        <v>MBL</v>
      </c>
      <c r="T78" t="str">
        <f ca="1">IFERROR(VLOOKUP(M78,Racks!$H$4:$M$30,Racks!$K$2),"")</f>
        <v>010Row</v>
      </c>
      <c r="U78" t="str">
        <f t="shared" si="66"/>
        <v>005</v>
      </c>
      <c r="V78" t="str">
        <f>CONCATENATE(Names!$C$17,Names!$N$3,U78)</f>
        <v>PRLTCB-005</v>
      </c>
      <c r="W78" t="str">
        <f>Dev!$GL$86</f>
        <v>e</v>
      </c>
      <c r="X78">
        <v>5</v>
      </c>
      <c r="Y78" t="str">
        <f>IF(OR(W78=Dev!$GJ$82, W78=Dev!$GJ$83, W78=Dev!$GJ$84, W78=Dev!$GJ$85, W78=Dev!$GJ$86, W78=Dev!$GJ$87, W78=Dev!$GJ$88, W78=Dev!$GJ$89, W78=Dev!$GG$82, W78=Dev!$GG$83, W78=Dev!$GG$84, W78=Dev!$GG$85, W78=Dev!$GG$86),Names!$C$10,                   IF(OR(W78=Dev!$GJ$90, W78=Dev!$GJ$91, W78=Dev!$GJ$92, W78=Dev!$GJ$93, W78=Dev!$GJ$94, W78=Dev!$GJ$95, W78=Dev!$GJ$96, W78=Dev!$GJ$97, W78=Dev!$GH$82), Names!$C$11,""))</f>
        <v>PRLEH</v>
      </c>
      <c r="Z78" s="42" t="str">
        <f ca="1">IFERROR(VLOOKUP(M78,Racks!$H$4:$M$30,6),"")</f>
        <v>MBL-010Row:CnPw-U-016</v>
      </c>
      <c r="AA78" t="str">
        <f ca="1">IF(R78="","",CONCATENATE(S78,Names!$H$3,T78,Names!$J$3,Names!$K$3,Names!$L$3,V78))</f>
        <v>MBL-010Row:RFS-PRLTCB-005</v>
      </c>
      <c r="AB78" t="str">
        <f>IF(R78="","",CONCATENATE(V78,Names!$P$3,W78))</f>
        <v>PRLTCB-005_e</v>
      </c>
      <c r="AD78" t="str">
        <f t="shared" si="45"/>
        <v>CREATE</v>
      </c>
      <c r="AF78" t="str">
        <f t="shared" si="53"/>
        <v>3C16NS_3G1.5</v>
      </c>
      <c r="AH78" t="str">
        <f t="shared" ca="1" si="54"/>
        <v>MBL-010PRL:RFS-PRLJB-016</v>
      </c>
      <c r="AI78" t="str">
        <f t="shared" si="46"/>
        <v>AT</v>
      </c>
      <c r="AK78" t="str">
        <f t="shared" si="55"/>
        <v>WEIPU ST1210/S3</v>
      </c>
      <c r="AM78" t="str">
        <f t="shared" ca="1" si="56"/>
        <v>PRLJB-016_a</v>
      </c>
      <c r="AN78" t="str">
        <f t="shared" ca="1" si="57"/>
        <v>MBL-010Row:RFS-PRLTCB-005</v>
      </c>
      <c r="AO78" t="str">
        <f t="shared" si="47"/>
        <v>KG</v>
      </c>
      <c r="AP78" t="str">
        <f t="shared" ca="1" si="58"/>
        <v>MBL-010Row:CnPw-U-016</v>
      </c>
      <c r="AQ78" t="str">
        <f t="shared" si="59"/>
        <v>WEIPU ST1210/P3</v>
      </c>
      <c r="AS78" t="str">
        <f t="shared" si="60"/>
        <v>PRLTCB-005_e</v>
      </c>
      <c r="AT78">
        <f t="shared" ca="1" si="61"/>
        <v>3</v>
      </c>
      <c r="AU78">
        <f t="shared" si="48"/>
        <v>5</v>
      </c>
      <c r="AV78" t="str">
        <f t="shared" si="62"/>
        <v>D</v>
      </c>
      <c r="AX78" t="str">
        <f t="shared" si="49"/>
        <v>staffanekstrom</v>
      </c>
      <c r="AY78" t="str">
        <f t="shared" si="50"/>
        <v>INSERTED</v>
      </c>
      <c r="AZ78" t="str">
        <f t="shared" si="51"/>
        <v/>
      </c>
      <c r="BD78" t="str">
        <f t="shared" si="52"/>
        <v>YES</v>
      </c>
      <c r="BF78">
        <f t="shared" ca="1" si="63"/>
        <v>150</v>
      </c>
    </row>
    <row r="79" spans="1:58">
      <c r="A79">
        <v>73</v>
      </c>
      <c r="C79">
        <f>ROW(Table!$A$51)</f>
        <v>51</v>
      </c>
      <c r="D79" s="1" t="str">
        <f ca="1">INDIRECT(ADDRESS($C79,D$5,,,Table!$A$1))</f>
        <v/>
      </c>
      <c r="E79" t="str">
        <f ca="1">INDIRECT(ADDRESS($C79,E$5,,,Table!$A$1))</f>
        <v>PRLJB-016</v>
      </c>
      <c r="F79">
        <f ca="1">INDIRECT(ADDRESS($C79,F$5,,,Table!$A$1))</f>
        <v>111.00000000000004</v>
      </c>
      <c r="G79" t="str">
        <f ca="1">INDIRECT(ADDRESS($C79,G$5,,,Table!$A$1))</f>
        <v>MBL</v>
      </c>
      <c r="H79" t="str">
        <f ca="1">INDIRECT(ADDRESS($C79,H$5,,,Table!$A$1))</f>
        <v>MBL-010PRL:RFS-PRLJB-016</v>
      </c>
      <c r="I79" t="str">
        <f>Dev!$CW$47</f>
        <v>b</v>
      </c>
      <c r="J79" t="str">
        <f>IF(OR(I79=Dev!$CU$46, I79=Dev!$CU$47, I79=Dev!$CU$48, I79=Dev!$CU$49, I79=Dev!$CU$50, I79=Dev!$CU$51, I79=Dev!$CU$52, I79=Dev!$CU$53, I79=Dev!$CR$48, I79=Dev!$CR$49),$C$3,                                                                  IF(OR(I79=Dev!$CU$54, I79=Dev!$CU$55, I79=Dev!$CU$56, I79=Dev!$CU$57, I79=Dev!$CU$58, I79=Dev!$CU$59, I79=Dev!$CS$48), $D$3,""))</f>
        <v>PRLEH</v>
      </c>
      <c r="K79" t="str">
        <f ca="1">CONCATENATE(E79,Names!$P$3,I79)</f>
        <v>PRLJB-016_b</v>
      </c>
      <c r="M79" s="42">
        <f ca="1">INDIRECT(ADDRESS($C79,M$5,,,Table!$A$1))</f>
        <v>150</v>
      </c>
      <c r="O79" t="str">
        <f t="shared" si="44"/>
        <v/>
      </c>
      <c r="Q79" t="str">
        <f t="shared" si="65"/>
        <v>00</v>
      </c>
      <c r="R79">
        <f t="shared" si="64"/>
        <v>5</v>
      </c>
      <c r="S79" t="str">
        <f ca="1">IFERROR(VLOOKUP(M79,Racks!$H$4:$M$30,Racks!$I$2),"")</f>
        <v>MBL</v>
      </c>
      <c r="T79" t="str">
        <f ca="1">IFERROR(VLOOKUP(M79,Racks!$H$4:$M$30,Racks!$K$2),"")</f>
        <v>010Row</v>
      </c>
      <c r="U79" t="str">
        <f t="shared" si="66"/>
        <v>005</v>
      </c>
      <c r="V79" t="str">
        <f>CONCATENATE(Names!$C$17,Names!$N$3,U79)</f>
        <v>PRLTCB-005</v>
      </c>
      <c r="W79" t="str">
        <f>Dev!$GL$87</f>
        <v>f</v>
      </c>
      <c r="X79">
        <v>6</v>
      </c>
      <c r="Y79" t="str">
        <f>IF(OR(W79=Dev!$GJ$82, W79=Dev!$GJ$83, W79=Dev!$GJ$84, W79=Dev!$GJ$85, W79=Dev!$GJ$86, W79=Dev!$GJ$87, W79=Dev!$GJ$88, W79=Dev!$GJ$89, W79=Dev!$GG$82, W79=Dev!$GG$83, W79=Dev!$GG$84, W79=Dev!$GG$85, W79=Dev!$GG$86),Names!$C$10,                   IF(OR(W79=Dev!$GJ$90, W79=Dev!$GJ$91, W79=Dev!$GJ$92, W79=Dev!$GJ$93, W79=Dev!$GJ$94, W79=Dev!$GJ$95, W79=Dev!$GJ$96, W79=Dev!$GJ$97, W79=Dev!$GH$82), Names!$C$11,""))</f>
        <v>PRLEH</v>
      </c>
      <c r="Z79" s="42" t="str">
        <f ca="1">IFERROR(VLOOKUP(M79,Racks!$H$4:$M$30,6),"")</f>
        <v>MBL-010Row:CnPw-U-016</v>
      </c>
      <c r="AA79" t="str">
        <f ca="1">IF(R79="","",CONCATENATE(S79,Names!$H$3,T79,Names!$J$3,Names!$K$3,Names!$L$3,V79))</f>
        <v>MBL-010Row:RFS-PRLTCB-005</v>
      </c>
      <c r="AB79" t="str">
        <f>IF(R79="","",CONCATENATE(V79,Names!$P$3,W79))</f>
        <v>PRLTCB-005_f</v>
      </c>
      <c r="AD79" t="str">
        <f t="shared" si="45"/>
        <v>CREATE</v>
      </c>
      <c r="AF79" t="str">
        <f t="shared" si="53"/>
        <v>3C16NS_3G1.5</v>
      </c>
      <c r="AH79" t="str">
        <f t="shared" ca="1" si="54"/>
        <v>MBL-010PRL:RFS-PRLJB-016</v>
      </c>
      <c r="AI79" t="str">
        <f t="shared" si="46"/>
        <v>AT</v>
      </c>
      <c r="AK79" t="str">
        <f t="shared" si="55"/>
        <v>WEIPU ST1210/S3</v>
      </c>
      <c r="AM79" t="str">
        <f t="shared" ca="1" si="56"/>
        <v>PRLJB-016_b</v>
      </c>
      <c r="AN79" t="str">
        <f t="shared" ca="1" si="57"/>
        <v>MBL-010Row:RFS-PRLTCB-005</v>
      </c>
      <c r="AO79" t="str">
        <f t="shared" si="47"/>
        <v>KG</v>
      </c>
      <c r="AP79" t="str">
        <f t="shared" ca="1" si="58"/>
        <v>MBL-010Row:CnPw-U-016</v>
      </c>
      <c r="AQ79" t="str">
        <f t="shared" si="59"/>
        <v>WEIPU ST1210/P3</v>
      </c>
      <c r="AS79" t="str">
        <f t="shared" si="60"/>
        <v>PRLTCB-005_f</v>
      </c>
      <c r="AT79">
        <f t="shared" ca="1" si="61"/>
        <v>3</v>
      </c>
      <c r="AU79">
        <f t="shared" si="48"/>
        <v>5</v>
      </c>
      <c r="AV79" t="str">
        <f t="shared" si="62"/>
        <v>D</v>
      </c>
      <c r="AX79" t="str">
        <f t="shared" si="49"/>
        <v>staffanekstrom</v>
      </c>
      <c r="AY79" t="str">
        <f t="shared" si="50"/>
        <v>INSERTED</v>
      </c>
      <c r="AZ79" t="str">
        <f t="shared" si="51"/>
        <v/>
      </c>
      <c r="BD79" t="str">
        <f t="shared" si="52"/>
        <v>YES</v>
      </c>
      <c r="BF79">
        <f t="shared" ca="1" si="63"/>
        <v>150</v>
      </c>
    </row>
    <row r="80" spans="1:58">
      <c r="A80">
        <v>74</v>
      </c>
      <c r="C80">
        <f>ROW(Table!$A$51)</f>
        <v>51</v>
      </c>
      <c r="D80" s="1" t="str">
        <f ca="1">INDIRECT(ADDRESS($C80,D$5,,,Table!$A$1))</f>
        <v/>
      </c>
      <c r="E80" t="str">
        <f ca="1">INDIRECT(ADDRESS($C80,E$5,,,Table!$A$1))</f>
        <v>PRLJB-016</v>
      </c>
      <c r="F80">
        <f ca="1">INDIRECT(ADDRESS($C80,F$5,,,Table!$A$1))</f>
        <v>111.00000000000004</v>
      </c>
      <c r="G80" t="str">
        <f ca="1">INDIRECT(ADDRESS($C80,G$5,,,Table!$A$1))</f>
        <v>MBL</v>
      </c>
      <c r="H80" t="str">
        <f ca="1">INDIRECT(ADDRESS($C80,H$5,,,Table!$A$1))</f>
        <v>MBL-010PRL:RFS-PRLJB-016</v>
      </c>
      <c r="I80" t="str">
        <f>Dev!$CW$48</f>
        <v>g</v>
      </c>
      <c r="J80" t="str">
        <f>IF(OR(I80=Dev!$CU$46, I80=Dev!$CU$47, I80=Dev!$CU$48, I80=Dev!$CU$49, I80=Dev!$CU$50, I80=Dev!$CU$51, I80=Dev!$CU$52, I80=Dev!$CU$53, I80=Dev!$CR$48, I80=Dev!$CR$49),$C$3,                                                                  IF(OR(I80=Dev!$CU$54, I80=Dev!$CU$55, I80=Dev!$CU$56, I80=Dev!$CU$57, I80=Dev!$CU$58, I80=Dev!$CU$59, I80=Dev!$CS$48), $D$3,""))</f>
        <v>PRLTE</v>
      </c>
      <c r="K80" t="str">
        <f ca="1">CONCATENATE(E80,Names!$P$3,I80)</f>
        <v>PRLJB-016_g</v>
      </c>
      <c r="M80" s="42">
        <f ca="1">INDIRECT(ADDRESS($C80,M$5,,,Table!$A$1))</f>
        <v>150</v>
      </c>
      <c r="O80" t="str">
        <f t="shared" si="44"/>
        <v/>
      </c>
      <c r="Q80" t="str">
        <f t="shared" si="65"/>
        <v>00</v>
      </c>
      <c r="R80">
        <f t="shared" si="64"/>
        <v>5</v>
      </c>
      <c r="S80" t="str">
        <f ca="1">IFERROR(VLOOKUP(M80,Racks!$H$4:$M$30,Racks!$I$2),"")</f>
        <v>MBL</v>
      </c>
      <c r="T80" t="str">
        <f ca="1">IFERROR(VLOOKUP(M80,Racks!$H$4:$M$30,Racks!$K$2),"")</f>
        <v>010Row</v>
      </c>
      <c r="U80" t="str">
        <f t="shared" si="66"/>
        <v>005</v>
      </c>
      <c r="V80" t="str">
        <f>CONCATENATE(Names!$C$17,Names!$N$3,U80)</f>
        <v>PRLTCB-005</v>
      </c>
      <c r="W80" t="str">
        <f>Dev!$GL$88</f>
        <v>g</v>
      </c>
      <c r="X80">
        <v>7</v>
      </c>
      <c r="Y80" t="str">
        <f>IF(OR(W80=Dev!$GJ$82, W80=Dev!$GJ$83, W80=Dev!$GJ$84, W80=Dev!$GJ$85, W80=Dev!$GJ$86, W80=Dev!$GJ$87, W80=Dev!$GJ$88, W80=Dev!$GJ$89, W80=Dev!$GG$82, W80=Dev!$GG$83, W80=Dev!$GG$84, W80=Dev!$GG$85, W80=Dev!$GG$86),Names!$C$10,                   IF(OR(W80=Dev!$GJ$90, W80=Dev!$GJ$91, W80=Dev!$GJ$92, W80=Dev!$GJ$93, W80=Dev!$GJ$94, W80=Dev!$GJ$95, W80=Dev!$GJ$96, W80=Dev!$GJ$97, W80=Dev!$GH$82), Names!$C$11,""))</f>
        <v>PRLTE</v>
      </c>
      <c r="Z80" s="42" t="str">
        <f ca="1">IFERROR(VLOOKUP(M80,Racks!$H$4:$M$30,6),"")</f>
        <v>MBL-010Row:CnPw-U-016</v>
      </c>
      <c r="AA80" t="str">
        <f ca="1">IF(R80="","",CONCATENATE(S80,Names!$H$3,T80,Names!$J$3,Names!$K$3,Names!$L$3,V80))</f>
        <v>MBL-010Row:RFS-PRLTCB-005</v>
      </c>
      <c r="AB80" t="str">
        <f>IF(R80="","",CONCATENATE(V80,Names!$P$3,W80))</f>
        <v>PRLTCB-005_g</v>
      </c>
      <c r="AD80" t="str">
        <f t="shared" si="45"/>
        <v>CREATE</v>
      </c>
      <c r="AF80" t="str">
        <f t="shared" si="53"/>
        <v>4PR24OSTCHF</v>
      </c>
      <c r="AH80" t="str">
        <f t="shared" ca="1" si="54"/>
        <v>MBL-010PRL:RFS-PRLJB-016</v>
      </c>
      <c r="AI80" t="str">
        <f t="shared" si="46"/>
        <v>AT</v>
      </c>
      <c r="AK80" t="str">
        <f t="shared" si="55"/>
        <v>WEIPU ST1210/S9</v>
      </c>
      <c r="AM80" t="str">
        <f t="shared" ca="1" si="56"/>
        <v>PRLJB-016_g</v>
      </c>
      <c r="AN80" t="str">
        <f t="shared" ca="1" si="57"/>
        <v>MBL-010Row:RFS-PRLTCB-005</v>
      </c>
      <c r="AO80" t="str">
        <f t="shared" si="47"/>
        <v>KG</v>
      </c>
      <c r="AP80" t="str">
        <f t="shared" ca="1" si="58"/>
        <v>MBL-010Row:CnPw-U-016</v>
      </c>
      <c r="AQ80" t="str">
        <f t="shared" si="59"/>
        <v>WEIPU ST1210/P9</v>
      </c>
      <c r="AS80" t="str">
        <f t="shared" si="60"/>
        <v>PRLTCB-005_g</v>
      </c>
      <c r="AT80">
        <f t="shared" ca="1" si="61"/>
        <v>3</v>
      </c>
      <c r="AU80">
        <f t="shared" si="48"/>
        <v>5</v>
      </c>
      <c r="AV80" t="str">
        <f t="shared" si="62"/>
        <v>A</v>
      </c>
      <c r="AX80" t="str">
        <f t="shared" si="49"/>
        <v>staffanekstrom</v>
      </c>
      <c r="AY80" t="str">
        <f t="shared" si="50"/>
        <v>INSERTED</v>
      </c>
      <c r="AZ80" t="str">
        <f t="shared" si="51"/>
        <v/>
      </c>
      <c r="BD80" t="str">
        <f t="shared" si="52"/>
        <v>YES</v>
      </c>
      <c r="BF80">
        <f t="shared" ca="1" si="63"/>
        <v>150</v>
      </c>
    </row>
    <row r="81" spans="1:58" s="196" customFormat="1">
      <c r="A81" s="196">
        <v>75</v>
      </c>
      <c r="C81" s="196">
        <f>ROW(Table!$A$51)</f>
        <v>51</v>
      </c>
      <c r="D81" s="1021" t="str">
        <f ca="1">INDIRECT(ADDRESS($C81,D$5,,,Table!$A$1))</f>
        <v/>
      </c>
      <c r="E81" s="196" t="str">
        <f ca="1">INDIRECT(ADDRESS($C81,E$5,,,Table!$A$1))</f>
        <v>PRLJB-016</v>
      </c>
      <c r="F81" s="196">
        <f ca="1">INDIRECT(ADDRESS($C81,F$5,,,Table!$A$1))</f>
        <v>111.00000000000004</v>
      </c>
      <c r="G81" s="196" t="str">
        <f ca="1">INDIRECT(ADDRESS($C81,G$5,,,Table!$A$1))</f>
        <v>MBL</v>
      </c>
      <c r="H81" s="196" t="str">
        <f ca="1">INDIRECT(ADDRESS($C81,H$5,,,Table!$A$1))</f>
        <v>MBL-010PRL:RFS-PRLJB-016</v>
      </c>
      <c r="I81" s="196" t="str">
        <f>Dev!$CW$49</f>
        <v>h</v>
      </c>
      <c r="J81" s="196" t="str">
        <f>IF(OR(I81=Dev!$CU$46, I81=Dev!$CU$47, I81=Dev!$CU$48, I81=Dev!$CU$49, I81=Dev!$CU$50, I81=Dev!$CU$51, I81=Dev!$CU$52, I81=Dev!$CU$53, I81=Dev!$CR$48, I81=Dev!$CR$49),$C$3,                                                                  IF(OR(I81=Dev!$CU$54, I81=Dev!$CU$55, I81=Dev!$CU$56, I81=Dev!$CU$57, I81=Dev!$CU$58, I81=Dev!$CU$59, I81=Dev!$CS$48), $D$3,""))</f>
        <v>PRLTE</v>
      </c>
      <c r="K81" s="196" t="str">
        <f ca="1">CONCATENATE(E81,Names!$P$3,I81)</f>
        <v>PRLJB-016_h</v>
      </c>
      <c r="M81" s="762">
        <f ca="1">INDIRECT(ADDRESS($C81,M$5,,,Table!$A$1))</f>
        <v>150</v>
      </c>
      <c r="O81" s="196" t="str">
        <f t="shared" si="44"/>
        <v/>
      </c>
      <c r="Q81" s="196" t="str">
        <f t="shared" si="65"/>
        <v>00</v>
      </c>
      <c r="R81" s="196">
        <f t="shared" si="64"/>
        <v>5</v>
      </c>
      <c r="S81" s="196" t="str">
        <f ca="1">IFERROR(VLOOKUP(M81,Racks!$H$4:$M$30,Racks!$I$2),"")</f>
        <v>MBL</v>
      </c>
      <c r="T81" s="196" t="str">
        <f ca="1">IFERROR(VLOOKUP(M81,Racks!$H$4:$M$30,Racks!$K$2),"")</f>
        <v>010Row</v>
      </c>
      <c r="U81" s="196" t="str">
        <f t="shared" si="66"/>
        <v>005</v>
      </c>
      <c r="V81" s="196" t="str">
        <f>CONCATENATE(Names!$C$17,Names!$N$3,U81)</f>
        <v>PRLTCB-005</v>
      </c>
      <c r="W81" s="196" t="str">
        <f>Dev!$GL$89</f>
        <v>h</v>
      </c>
      <c r="X81" s="196">
        <v>8</v>
      </c>
      <c r="Y81" s="196" t="str">
        <f>IF(OR(W81=Dev!$GJ$82, W81=Dev!$GJ$83, W81=Dev!$GJ$84, W81=Dev!$GJ$85, W81=Dev!$GJ$86, W81=Dev!$GJ$87, W81=Dev!$GJ$88, W81=Dev!$GJ$89, W81=Dev!$GG$82, W81=Dev!$GG$83, W81=Dev!$GG$84, W81=Dev!$GG$85, W81=Dev!$GG$86),Names!$C$10,                   IF(OR(W81=Dev!$GJ$90, W81=Dev!$GJ$91, W81=Dev!$GJ$92, W81=Dev!$GJ$93, W81=Dev!$GJ$94, W81=Dev!$GJ$95, W81=Dev!$GJ$96, W81=Dev!$GJ$97, W81=Dev!$GH$82), Names!$C$11,""))</f>
        <v>PRLTE</v>
      </c>
      <c r="Z81" s="762" t="str">
        <f ca="1">IFERROR(VLOOKUP(M81,Racks!$H$4:$M$30,6),"")</f>
        <v>MBL-010Row:CnPw-U-016</v>
      </c>
      <c r="AA81" s="196" t="str">
        <f ca="1">IF(R81="","",CONCATENATE(S81,Names!$H$3,T81,Names!$J$3,Names!$K$3,Names!$L$3,V81))</f>
        <v>MBL-010Row:RFS-PRLTCB-005</v>
      </c>
      <c r="AB81" s="196" t="str">
        <f>IF(R81="","",CONCATENATE(V81,Names!$P$3,W81))</f>
        <v>PRLTCB-005_h</v>
      </c>
      <c r="AC81" s="996"/>
      <c r="AD81" s="196" t="str">
        <f t="shared" si="45"/>
        <v>CREATE</v>
      </c>
      <c r="AF81" s="196" t="str">
        <f t="shared" si="53"/>
        <v>4PR24OSTCHF</v>
      </c>
      <c r="AH81" s="196" t="str">
        <f t="shared" ca="1" si="54"/>
        <v>MBL-010PRL:RFS-PRLJB-016</v>
      </c>
      <c r="AI81" s="196" t="str">
        <f t="shared" si="46"/>
        <v>AT</v>
      </c>
      <c r="AK81" s="196" t="str">
        <f t="shared" si="55"/>
        <v>WEIPU ST1210/S9</v>
      </c>
      <c r="AM81" s="196" t="str">
        <f t="shared" ca="1" si="56"/>
        <v>PRLJB-016_h</v>
      </c>
      <c r="AN81" s="196" t="str">
        <f t="shared" ca="1" si="57"/>
        <v>MBL-010Row:RFS-PRLTCB-005</v>
      </c>
      <c r="AO81" s="196" t="str">
        <f t="shared" si="47"/>
        <v>KG</v>
      </c>
      <c r="AP81" s="196" t="str">
        <f t="shared" ca="1" si="58"/>
        <v>MBL-010Row:CnPw-U-016</v>
      </c>
      <c r="AQ81" s="196" t="str">
        <f t="shared" si="59"/>
        <v>WEIPU ST1210/P9</v>
      </c>
      <c r="AS81" s="196" t="str">
        <f t="shared" si="60"/>
        <v>PRLTCB-005_h</v>
      </c>
      <c r="AT81" s="196">
        <f t="shared" ca="1" si="61"/>
        <v>3</v>
      </c>
      <c r="AU81" s="196">
        <f t="shared" si="48"/>
        <v>5</v>
      </c>
      <c r="AV81" s="196" t="str">
        <f t="shared" si="62"/>
        <v>A</v>
      </c>
      <c r="AX81" s="196" t="str">
        <f t="shared" si="49"/>
        <v>staffanekstrom</v>
      </c>
      <c r="AY81" s="196" t="str">
        <f t="shared" si="50"/>
        <v>INSERTED</v>
      </c>
      <c r="AZ81" s="196" t="str">
        <f t="shared" si="51"/>
        <v/>
      </c>
      <c r="BD81" s="196" t="str">
        <f t="shared" si="52"/>
        <v>YES</v>
      </c>
      <c r="BE81" s="996"/>
      <c r="BF81" s="196">
        <f t="shared" ca="1" si="63"/>
        <v>150</v>
      </c>
    </row>
    <row r="82" spans="1:58">
      <c r="A82">
        <v>76</v>
      </c>
      <c r="C82">
        <f>ROW(Table!$A$54)</f>
        <v>54</v>
      </c>
      <c r="D82" s="1" t="str">
        <f ca="1">INDIRECT(ADDRESS($C82,D$5,,,Table!$A$1))</f>
        <v/>
      </c>
      <c r="E82" s="752" t="str">
        <f ca="1">INDIRECT(ADDRESS($C82,E$5,,,Table!$A$1))</f>
        <v>PRLJB-017</v>
      </c>
      <c r="F82">
        <f ca="1">INDIRECT(ADDRESS($C82,F$5,,,Table!$A$1))</f>
        <v>119.52000000000005</v>
      </c>
      <c r="G82" t="str">
        <f ca="1">INDIRECT(ADDRESS($C82,G$5,,,Table!$A$1))</f>
        <v>MBL</v>
      </c>
      <c r="H82" t="str">
        <f ca="1">INDIRECT(ADDRESS($C82,H$5,,,Table!$A$1))</f>
        <v>MBL-020PRL:RFS-PRLJB-017</v>
      </c>
      <c r="I82" s="769" t="str">
        <f>Dev!$CR$48</f>
        <v>++EH</v>
      </c>
      <c r="J82" t="str">
        <f>IF(OR(I82=Dev!$CU$46, I82=Dev!$CU$47, I82=Dev!$CU$48, I82=Dev!$CU$49, I82=Dev!$CU$50, I82=Dev!$CU$51, I82=Dev!$CU$52, I82=Dev!$CU$53, I82=Dev!$CR$48, I82=Dev!$CR$49),$C$3,                                                                  IF(OR(I82=Dev!$CU$54, I82=Dev!$CU$55, I82=Dev!$CU$56, I82=Dev!$CU$57, I82=Dev!$CU$58, I82=Dev!$CU$59, I82=Dev!$CS$48), $D$3,""))</f>
        <v>PRLEH</v>
      </c>
      <c r="K82" t="str">
        <f ca="1">CONCATENATE(E82,Names!$P$3,I82)</f>
        <v>PRLJB-017_++EH</v>
      </c>
      <c r="M82" s="42">
        <f ca="1">INDIRECT(ADDRESS($C82,M$5,,,Table!$A$1))</f>
        <v>160</v>
      </c>
      <c r="O82" t="str">
        <f t="shared" si="44"/>
        <v/>
      </c>
      <c r="Q82" t="str">
        <f t="shared" si="65"/>
        <v>00</v>
      </c>
      <c r="R82">
        <f t="shared" si="64"/>
        <v>5</v>
      </c>
      <c r="S82" t="str">
        <f ca="1">IFERROR(VLOOKUP(M82,Racks!$H$4:$M$30,Racks!$I$2),"")</f>
        <v>MBL</v>
      </c>
      <c r="T82" t="str">
        <f ca="1">IFERROR(VLOOKUP(M82,Racks!$H$4:$M$30,Racks!$K$2),"")</f>
        <v>010Row</v>
      </c>
      <c r="U82" t="str">
        <f t="shared" si="66"/>
        <v>005</v>
      </c>
      <c r="V82" t="str">
        <f>CONCATENATE(Names!$C$17,Names!$N$3,U82)</f>
        <v>PRLTCB-005</v>
      </c>
      <c r="W82" s="769" t="str">
        <f>Dev!$GG$82</f>
        <v>y</v>
      </c>
      <c r="X82">
        <v>0</v>
      </c>
      <c r="Y82" t="str">
        <f>IF(OR(W82=Dev!$GJ$82, W82=Dev!$GJ$83, W82=Dev!$GJ$84, W82=Dev!$GJ$85, W82=Dev!$GJ$86, W82=Dev!$GJ$87, W82=Dev!$GJ$88, W82=Dev!$GJ$89, W82=Dev!$GG$82, W82=Dev!$GG$83, W82=Dev!$GG$84, W82=Dev!$GG$85, W82=Dev!$GG$86),Names!$C$10,                   IF(OR(W82=Dev!$GJ$90, W82=Dev!$GJ$91, W82=Dev!$GJ$92, W82=Dev!$GJ$93, W82=Dev!$GJ$94, W82=Dev!$GJ$95, W82=Dev!$GJ$96, W82=Dev!$GJ$97, W82=Dev!$GH$82), Names!$C$11,""))</f>
        <v>PRLEH</v>
      </c>
      <c r="Z82" s="42" t="str">
        <f ca="1">IFERROR(VLOOKUP(M82,Racks!$H$4:$M$30,6),"")</f>
        <v>MBL-010Row:CnPw-U-016</v>
      </c>
      <c r="AA82" t="str">
        <f ca="1">IF(R82="","",CONCATENATE(S82,Names!$H$3,T82,Names!$J$3,Names!$K$3,Names!$L$3,V82))</f>
        <v>MBL-010Row:RFS-PRLTCB-005</v>
      </c>
      <c r="AB82" t="str">
        <f>IF(R82="","",CONCATENATE(V82,Names!$P$3,W82))</f>
        <v>PRLTCB-005_y</v>
      </c>
      <c r="AD82" t="str">
        <f t="shared" si="45"/>
        <v>CREATE</v>
      </c>
      <c r="AF82" t="str">
        <f t="shared" si="53"/>
        <v>3C16NS_3G1.5</v>
      </c>
      <c r="AH82" t="str">
        <f t="shared" ca="1" si="54"/>
        <v>MBL-020PRL:RFS-PRLJB-017</v>
      </c>
      <c r="AI82" t="str">
        <f t="shared" si="46"/>
        <v>AT</v>
      </c>
      <c r="AK82" t="str">
        <f t="shared" si="55"/>
        <v>WEIPU ST1210/S3</v>
      </c>
      <c r="AM82" t="str">
        <f t="shared" ca="1" si="56"/>
        <v>PRLJB-017_++EH</v>
      </c>
      <c r="AN82" t="str">
        <f t="shared" ca="1" si="57"/>
        <v>MBL-010Row:RFS-PRLTCB-005</v>
      </c>
      <c r="AO82" t="str">
        <f t="shared" si="47"/>
        <v>KG</v>
      </c>
      <c r="AP82" t="str">
        <f t="shared" ca="1" si="58"/>
        <v>MBL-010Row:CnPw-U-016</v>
      </c>
      <c r="AQ82" t="str">
        <f t="shared" si="59"/>
        <v>WEIPU ST1210/P3</v>
      </c>
      <c r="AS82" t="str">
        <f t="shared" si="60"/>
        <v>PRLTCB-005_y</v>
      </c>
      <c r="AT82">
        <f t="shared" ca="1" si="61"/>
        <v>3</v>
      </c>
      <c r="AU82">
        <f t="shared" si="48"/>
        <v>5</v>
      </c>
      <c r="AV82" t="str">
        <f t="shared" si="62"/>
        <v>D</v>
      </c>
      <c r="AX82" t="str">
        <f t="shared" si="49"/>
        <v>staffanekstrom</v>
      </c>
      <c r="AY82" t="str">
        <f t="shared" si="50"/>
        <v>INSERTED</v>
      </c>
      <c r="AZ82" t="str">
        <f t="shared" si="51"/>
        <v/>
      </c>
      <c r="BD82" t="str">
        <f t="shared" si="52"/>
        <v>YES</v>
      </c>
      <c r="BF82">
        <f t="shared" ca="1" si="63"/>
        <v>160</v>
      </c>
    </row>
    <row r="83" spans="1:58">
      <c r="A83">
        <v>77</v>
      </c>
      <c r="C83">
        <f>ROW(Table!$A$54)</f>
        <v>54</v>
      </c>
      <c r="D83" s="1" t="str">
        <f ca="1">INDIRECT(ADDRESS($C83,D$5,,,Table!$A$1))</f>
        <v/>
      </c>
      <c r="E83" s="752" t="str">
        <f ca="1">INDIRECT(ADDRESS($C83,E$5,,,Table!$A$1))</f>
        <v>PRLJB-017</v>
      </c>
      <c r="F83">
        <f ca="1">INDIRECT(ADDRESS($C83,F$5,,,Table!$A$1))</f>
        <v>119.52000000000005</v>
      </c>
      <c r="G83" t="str">
        <f ca="1">INDIRECT(ADDRESS($C83,G$5,,,Table!$A$1))</f>
        <v>MBL</v>
      </c>
      <c r="H83" t="str">
        <f ca="1">INDIRECT(ADDRESS($C83,H$5,,,Table!$A$1))</f>
        <v>MBL-020PRL:RFS-PRLJB-017</v>
      </c>
      <c r="I83" s="769" t="str">
        <f>Dev!$CS$48</f>
        <v>++TE</v>
      </c>
      <c r="J83" t="str">
        <f>IF(OR(I83=Dev!$CU$46, I83=Dev!$CU$47, I83=Dev!$CU$48, I83=Dev!$CU$49, I83=Dev!$CU$50, I83=Dev!$CU$51, I83=Dev!$CU$52, I83=Dev!$CU$53, I83=Dev!$CR$48, I83=Dev!$CR$49),$C$3,                                                                  IF(OR(I83=Dev!$CU$54, I83=Dev!$CU$55, I83=Dev!$CU$56, I83=Dev!$CU$57, I83=Dev!$CU$58, I83=Dev!$CU$59, I83=Dev!$CS$48), $D$3,""))</f>
        <v>PRLTE</v>
      </c>
      <c r="K83" t="str">
        <f ca="1">CONCATENATE(E83,Names!$P$3,I83)</f>
        <v>PRLJB-017_++TE</v>
      </c>
      <c r="M83" s="42">
        <f ca="1">INDIRECT(ADDRESS($C83,M$5,,,Table!$A$1))</f>
        <v>160</v>
      </c>
      <c r="O83" t="str">
        <f t="shared" si="44"/>
        <v/>
      </c>
      <c r="Q83" t="str">
        <f t="shared" si="65"/>
        <v>00</v>
      </c>
      <c r="R83">
        <f t="shared" si="64"/>
        <v>5</v>
      </c>
      <c r="S83" t="str">
        <f ca="1">IFERROR(VLOOKUP(M83,Racks!$H$4:$M$30,Racks!$I$2),"")</f>
        <v>MBL</v>
      </c>
      <c r="T83" t="str">
        <f ca="1">IFERROR(VLOOKUP(M83,Racks!$H$4:$M$30,Racks!$K$2),"")</f>
        <v>010Row</v>
      </c>
      <c r="U83" t="str">
        <f t="shared" si="66"/>
        <v>005</v>
      </c>
      <c r="V83" t="str">
        <f>CONCATENATE(Names!$C$17,Names!$N$3,U83)</f>
        <v>PRLTCB-005</v>
      </c>
      <c r="W83" s="769" t="str">
        <f>Dev!$GH$82</f>
        <v>z</v>
      </c>
      <c r="X83">
        <v>0</v>
      </c>
      <c r="Y83" t="str">
        <f>IF(OR(W83=Dev!$GJ$82, W83=Dev!$GJ$83, W83=Dev!$GJ$84, W83=Dev!$GJ$85, W83=Dev!$GJ$86, W83=Dev!$GJ$87, W83=Dev!$GJ$88, W83=Dev!$GJ$89, W83=Dev!$GG$82, W83=Dev!$GG$83, W83=Dev!$GG$84, W83=Dev!$GG$85, W83=Dev!$GG$86),Names!$C$10,                   IF(OR(W83=Dev!$GJ$90, W83=Dev!$GJ$91, W83=Dev!$GJ$92, W83=Dev!$GJ$93, W83=Dev!$GJ$94, W83=Dev!$GJ$95, W83=Dev!$GJ$96, W83=Dev!$GJ$97, W83=Dev!$GH$82), Names!$C$11,""))</f>
        <v>PRLTE</v>
      </c>
      <c r="Z83" s="42" t="str">
        <f ca="1">IFERROR(VLOOKUP(M83,Racks!$H$4:$M$30,6),"")</f>
        <v>MBL-010Row:CnPw-U-016</v>
      </c>
      <c r="AA83" t="str">
        <f ca="1">IF(R83="","",CONCATENATE(S83,Names!$H$3,T83,Names!$J$3,Names!$K$3,Names!$L$3,V83))</f>
        <v>MBL-010Row:RFS-PRLTCB-005</v>
      </c>
      <c r="AB83" t="str">
        <f>IF(R83="","",CONCATENATE(V83,Names!$P$3,W83))</f>
        <v>PRLTCB-005_z</v>
      </c>
      <c r="AD83" t="str">
        <f t="shared" si="45"/>
        <v>CREATE</v>
      </c>
      <c r="AF83" t="str">
        <f t="shared" si="53"/>
        <v>4PR24OSTCHF</v>
      </c>
      <c r="AH83" t="str">
        <f t="shared" ca="1" si="54"/>
        <v>MBL-020PRL:RFS-PRLJB-017</v>
      </c>
      <c r="AI83" t="str">
        <f t="shared" si="46"/>
        <v>AT</v>
      </c>
      <c r="AK83" t="str">
        <f t="shared" si="55"/>
        <v>WEIPU ST1210/S9</v>
      </c>
      <c r="AM83" t="str">
        <f t="shared" ca="1" si="56"/>
        <v>PRLJB-017_++TE</v>
      </c>
      <c r="AN83" t="str">
        <f t="shared" ca="1" si="57"/>
        <v>MBL-010Row:RFS-PRLTCB-005</v>
      </c>
      <c r="AO83" t="str">
        <f t="shared" si="47"/>
        <v>KG</v>
      </c>
      <c r="AP83" t="str">
        <f t="shared" ca="1" si="58"/>
        <v>MBL-010Row:CnPw-U-016</v>
      </c>
      <c r="AQ83" t="str">
        <f t="shared" si="59"/>
        <v>WEIPU ST1210/P9</v>
      </c>
      <c r="AS83" t="str">
        <f t="shared" si="60"/>
        <v>PRLTCB-005_z</v>
      </c>
      <c r="AT83">
        <f t="shared" ca="1" si="61"/>
        <v>3</v>
      </c>
      <c r="AU83">
        <f t="shared" si="48"/>
        <v>5</v>
      </c>
      <c r="AV83" t="str">
        <f t="shared" si="62"/>
        <v>A</v>
      </c>
      <c r="AX83" t="str">
        <f t="shared" si="49"/>
        <v>staffanekstrom</v>
      </c>
      <c r="AY83" t="str">
        <f t="shared" si="50"/>
        <v>INSERTED</v>
      </c>
      <c r="AZ83" t="str">
        <f t="shared" si="51"/>
        <v/>
      </c>
      <c r="BD83" t="str">
        <f t="shared" si="52"/>
        <v>YES</v>
      </c>
      <c r="BF83">
        <f t="shared" ca="1" si="63"/>
        <v>160</v>
      </c>
    </row>
    <row r="84" spans="1:58">
      <c r="A84">
        <v>78</v>
      </c>
      <c r="C84">
        <f>ROW(Table!$A$54)</f>
        <v>54</v>
      </c>
      <c r="D84" s="1" t="str">
        <f ca="1">INDIRECT(ADDRESS($C84,D$5,,,Table!$A$1))</f>
        <v/>
      </c>
      <c r="E84" s="738" t="str">
        <f ca="1">INDIRECT(ADDRESS($C84,E$5,,,Table!$A$1))</f>
        <v>PRLJB-017</v>
      </c>
      <c r="F84">
        <f ca="1">INDIRECT(ADDRESS($C84,F$5,,,Table!$A$1))</f>
        <v>119.52000000000005</v>
      </c>
      <c r="G84" t="str">
        <f ca="1">INDIRECT(ADDRESS($C84,G$5,,,Table!$A$1))</f>
        <v>MBL</v>
      </c>
      <c r="H84" t="str">
        <f ca="1">INDIRECT(ADDRESS($C84,H$5,,,Table!$A$1))</f>
        <v>MBL-020PRL:RFS-PRLJB-017</v>
      </c>
      <c r="I84" s="738" t="str">
        <f>Dev!$CW$46</f>
        <v>a</v>
      </c>
      <c r="J84" t="str">
        <f>IF(OR(I84=Dev!$CU$46, I84=Dev!$CU$47, I84=Dev!$CU$48, I84=Dev!$CU$49, I84=Dev!$CU$50, I84=Dev!$CU$51, I84=Dev!$CU$52, I84=Dev!$CU$53, I84=Dev!$CR$48, I84=Dev!$CR$49),$C$3,                                                                  IF(OR(I84=Dev!$CU$54, I84=Dev!$CU$55, I84=Dev!$CU$56, I84=Dev!$CU$57, I84=Dev!$CU$58, I84=Dev!$CU$59, I84=Dev!$CS$48), $D$3,""))</f>
        <v>PRLEH</v>
      </c>
      <c r="K84" t="str">
        <f ca="1">CONCATENATE(E84,Names!$P$3,I84)</f>
        <v>PRLJB-017_a</v>
      </c>
      <c r="M84" s="42">
        <f ca="1">INDIRECT(ADDRESS($C84,M$5,,,Table!$A$1))</f>
        <v>160</v>
      </c>
      <c r="O84" t="str">
        <f t="shared" si="44"/>
        <v/>
      </c>
      <c r="Q84" t="str">
        <f t="shared" si="65"/>
        <v>00</v>
      </c>
      <c r="R84">
        <f t="shared" si="64"/>
        <v>5</v>
      </c>
      <c r="S84" t="str">
        <f ca="1">IFERROR(VLOOKUP(M84,Racks!$H$4:$M$30,Racks!$I$2),"")</f>
        <v>MBL</v>
      </c>
      <c r="T84" t="str">
        <f ca="1">IFERROR(VLOOKUP(M84,Racks!$H$4:$M$30,Racks!$K$2),"")</f>
        <v>010Row</v>
      </c>
      <c r="U84" t="str">
        <f t="shared" si="66"/>
        <v>005</v>
      </c>
      <c r="V84" t="str">
        <f>CONCATENATE(Names!$C$17,Names!$N$3,U84)</f>
        <v>PRLTCB-005</v>
      </c>
      <c r="W84" t="str">
        <f>Dev!$GL$90</f>
        <v>i</v>
      </c>
      <c r="X84">
        <v>9</v>
      </c>
      <c r="Y84" t="str">
        <f>IF(OR(W84=Dev!$GJ$82, W84=Dev!$GJ$83, W84=Dev!$GJ$84, W84=Dev!$GJ$85, W84=Dev!$GJ$86, W84=Dev!$GJ$87, W84=Dev!$GJ$88, W84=Dev!$GJ$89, W84=Dev!$GG$82, W84=Dev!$GG$83, W84=Dev!$GG$84, W84=Dev!$GG$85, W84=Dev!$GG$86),Names!$C$10,                   IF(OR(W84=Dev!$GJ$90, W84=Dev!$GJ$91, W84=Dev!$GJ$92, W84=Dev!$GJ$93, W84=Dev!$GJ$94, W84=Dev!$GJ$95, W84=Dev!$GJ$96, W84=Dev!$GJ$97, W84=Dev!$GH$82), Names!$C$11,""))</f>
        <v>PRLEH</v>
      </c>
      <c r="Z84" s="42" t="str">
        <f ca="1">IFERROR(VLOOKUP(M84,Racks!$H$4:$M$30,6),"")</f>
        <v>MBL-010Row:CnPw-U-016</v>
      </c>
      <c r="AA84" t="str">
        <f ca="1">IF(R84="","",CONCATENATE(S84,Names!$H$3,T84,Names!$J$3,Names!$K$3,Names!$L$3,V84))</f>
        <v>MBL-010Row:RFS-PRLTCB-005</v>
      </c>
      <c r="AB84" t="str">
        <f>IF(R84="","",CONCATENATE(V84,Names!$P$3,W84))</f>
        <v>PRLTCB-005_i</v>
      </c>
      <c r="AD84" t="str">
        <f t="shared" si="45"/>
        <v>CREATE</v>
      </c>
      <c r="AF84" t="str">
        <f t="shared" si="53"/>
        <v>3C16NS_3G1.5</v>
      </c>
      <c r="AH84" t="str">
        <f t="shared" ca="1" si="54"/>
        <v>MBL-020PRL:RFS-PRLJB-017</v>
      </c>
      <c r="AI84" t="str">
        <f t="shared" si="46"/>
        <v>AT</v>
      </c>
      <c r="AK84" t="str">
        <f t="shared" si="55"/>
        <v>WEIPU ST1210/S3</v>
      </c>
      <c r="AM84" t="str">
        <f t="shared" ca="1" si="56"/>
        <v>PRLJB-017_a</v>
      </c>
      <c r="AN84" t="str">
        <f t="shared" ca="1" si="57"/>
        <v>MBL-010Row:RFS-PRLTCB-005</v>
      </c>
      <c r="AO84" t="str">
        <f t="shared" si="47"/>
        <v>KG</v>
      </c>
      <c r="AP84" t="str">
        <f t="shared" ca="1" si="58"/>
        <v>MBL-010Row:CnPw-U-016</v>
      </c>
      <c r="AQ84" t="str">
        <f t="shared" si="59"/>
        <v>WEIPU ST1210/P3</v>
      </c>
      <c r="AS84" t="str">
        <f t="shared" si="60"/>
        <v>PRLTCB-005_i</v>
      </c>
      <c r="AT84">
        <f t="shared" ca="1" si="61"/>
        <v>3</v>
      </c>
      <c r="AU84">
        <f t="shared" si="48"/>
        <v>5</v>
      </c>
      <c r="AV84" t="str">
        <f t="shared" si="62"/>
        <v>D</v>
      </c>
      <c r="AX84" t="str">
        <f t="shared" si="49"/>
        <v>staffanekstrom</v>
      </c>
      <c r="AY84" t="str">
        <f t="shared" si="50"/>
        <v>INSERTED</v>
      </c>
      <c r="AZ84" t="str">
        <f t="shared" si="51"/>
        <v/>
      </c>
      <c r="BD84" t="str">
        <f t="shared" si="52"/>
        <v>YES</v>
      </c>
      <c r="BF84">
        <f t="shared" ca="1" si="63"/>
        <v>160</v>
      </c>
    </row>
    <row r="85" spans="1:58">
      <c r="A85">
        <v>79</v>
      </c>
      <c r="C85">
        <f>ROW(Table!$A$54)</f>
        <v>54</v>
      </c>
      <c r="D85" s="1" t="str">
        <f ca="1">INDIRECT(ADDRESS($C85,D$5,,,Table!$A$1))</f>
        <v/>
      </c>
      <c r="E85" s="738" t="str">
        <f ca="1">INDIRECT(ADDRESS($C85,E$5,,,Table!$A$1))</f>
        <v>PRLJB-017</v>
      </c>
      <c r="F85">
        <f ca="1">INDIRECT(ADDRESS($C85,F$5,,,Table!$A$1))</f>
        <v>119.52000000000005</v>
      </c>
      <c r="G85" t="str">
        <f ca="1">INDIRECT(ADDRESS($C85,G$5,,,Table!$A$1))</f>
        <v>MBL</v>
      </c>
      <c r="H85" t="str">
        <f ca="1">INDIRECT(ADDRESS($C85,H$5,,,Table!$A$1))</f>
        <v>MBL-020PRL:RFS-PRLJB-017</v>
      </c>
      <c r="I85" s="738" t="str">
        <f>Dev!$CW$47</f>
        <v>b</v>
      </c>
      <c r="J85" t="str">
        <f>IF(OR(I85=Dev!$CU$46, I85=Dev!$CU$47, I85=Dev!$CU$48, I85=Dev!$CU$49, I85=Dev!$CU$50, I85=Dev!$CU$51, I85=Dev!$CU$52, I85=Dev!$CU$53, I85=Dev!$CR$48, I85=Dev!$CR$49),$C$3,                                                                  IF(OR(I85=Dev!$CU$54, I85=Dev!$CU$55, I85=Dev!$CU$56, I85=Dev!$CU$57, I85=Dev!$CU$58, I85=Dev!$CU$59, I85=Dev!$CS$48), $D$3,""))</f>
        <v>PRLEH</v>
      </c>
      <c r="K85" t="str">
        <f ca="1">CONCATENATE(E85,Names!$P$3,I85)</f>
        <v>PRLJB-017_b</v>
      </c>
      <c r="M85" s="42">
        <f ca="1">INDIRECT(ADDRESS($C85,M$5,,,Table!$A$1))</f>
        <v>160</v>
      </c>
      <c r="O85" t="str">
        <f t="shared" si="44"/>
        <v/>
      </c>
      <c r="Q85" t="str">
        <f t="shared" si="65"/>
        <v>00</v>
      </c>
      <c r="R85">
        <f t="shared" si="64"/>
        <v>5</v>
      </c>
      <c r="S85" t="str">
        <f ca="1">IFERROR(VLOOKUP(M85,Racks!$H$4:$M$30,Racks!$I$2),"")</f>
        <v>MBL</v>
      </c>
      <c r="T85" t="str">
        <f ca="1">IFERROR(VLOOKUP(M85,Racks!$H$4:$M$30,Racks!$K$2),"")</f>
        <v>010Row</v>
      </c>
      <c r="U85" t="str">
        <f t="shared" si="66"/>
        <v>005</v>
      </c>
      <c r="V85" t="str">
        <f>CONCATENATE(Names!$C$17,Names!$N$3,U85)</f>
        <v>PRLTCB-005</v>
      </c>
      <c r="W85" t="str">
        <f>Dev!$GL$91</f>
        <v>j</v>
      </c>
      <c r="X85">
        <v>10</v>
      </c>
      <c r="Y85" t="str">
        <f>IF(OR(W85=Dev!$GJ$82, W85=Dev!$GJ$83, W85=Dev!$GJ$84, W85=Dev!$GJ$85, W85=Dev!$GJ$86, W85=Dev!$GJ$87, W85=Dev!$GJ$88, W85=Dev!$GJ$89, W85=Dev!$GG$82, W85=Dev!$GG$83, W85=Dev!$GG$84, W85=Dev!$GG$85, W85=Dev!$GG$86),Names!$C$10,                   IF(OR(W85=Dev!$GJ$90, W85=Dev!$GJ$91, W85=Dev!$GJ$92, W85=Dev!$GJ$93, W85=Dev!$GJ$94, W85=Dev!$GJ$95, W85=Dev!$GJ$96, W85=Dev!$GJ$97, W85=Dev!$GH$82), Names!$C$11,""))</f>
        <v>PRLEH</v>
      </c>
      <c r="Z85" s="42" t="str">
        <f ca="1">IFERROR(VLOOKUP(M85,Racks!$H$4:$M$30,6),"")</f>
        <v>MBL-010Row:CnPw-U-016</v>
      </c>
      <c r="AA85" t="str">
        <f ca="1">IF(R85="","",CONCATENATE(S85,Names!$H$3,T85,Names!$J$3,Names!$K$3,Names!$L$3,V85))</f>
        <v>MBL-010Row:RFS-PRLTCB-005</v>
      </c>
      <c r="AB85" t="str">
        <f>IF(R85="","",CONCATENATE(V85,Names!$P$3,W85))</f>
        <v>PRLTCB-005_j</v>
      </c>
      <c r="AD85" t="str">
        <f t="shared" si="45"/>
        <v>CREATE</v>
      </c>
      <c r="AF85" t="str">
        <f t="shared" si="53"/>
        <v>3C16NS_3G1.5</v>
      </c>
      <c r="AH85" t="str">
        <f t="shared" ca="1" si="54"/>
        <v>MBL-020PRL:RFS-PRLJB-017</v>
      </c>
      <c r="AI85" t="str">
        <f t="shared" si="46"/>
        <v>AT</v>
      </c>
      <c r="AK85" t="str">
        <f t="shared" si="55"/>
        <v>WEIPU ST1210/S3</v>
      </c>
      <c r="AM85" t="str">
        <f t="shared" ca="1" si="56"/>
        <v>PRLJB-017_b</v>
      </c>
      <c r="AN85" t="str">
        <f t="shared" ca="1" si="57"/>
        <v>MBL-010Row:RFS-PRLTCB-005</v>
      </c>
      <c r="AO85" t="str">
        <f t="shared" si="47"/>
        <v>KG</v>
      </c>
      <c r="AP85" t="str">
        <f t="shared" ca="1" si="58"/>
        <v>MBL-010Row:CnPw-U-016</v>
      </c>
      <c r="AQ85" t="str">
        <f t="shared" si="59"/>
        <v>WEIPU ST1210/P3</v>
      </c>
      <c r="AS85" t="str">
        <f t="shared" si="60"/>
        <v>PRLTCB-005_j</v>
      </c>
      <c r="AT85">
        <f t="shared" ca="1" si="61"/>
        <v>3</v>
      </c>
      <c r="AU85">
        <f t="shared" si="48"/>
        <v>5</v>
      </c>
      <c r="AV85" t="str">
        <f t="shared" si="62"/>
        <v>D</v>
      </c>
      <c r="AX85" t="str">
        <f t="shared" si="49"/>
        <v>staffanekstrom</v>
      </c>
      <c r="AY85" t="str">
        <f t="shared" si="50"/>
        <v>INSERTED</v>
      </c>
      <c r="AZ85" t="str">
        <f t="shared" si="51"/>
        <v/>
      </c>
      <c r="BD85" t="str">
        <f t="shared" si="52"/>
        <v>YES</v>
      </c>
      <c r="BF85">
        <f t="shared" ca="1" si="63"/>
        <v>160</v>
      </c>
    </row>
    <row r="86" spans="1:58">
      <c r="A86">
        <v>80</v>
      </c>
      <c r="C86">
        <f>ROW(Table!$A$54)</f>
        <v>54</v>
      </c>
      <c r="D86" s="1" t="str">
        <f ca="1">INDIRECT(ADDRESS($C86,D$5,,,Table!$A$1))</f>
        <v/>
      </c>
      <c r="E86" s="738" t="str">
        <f ca="1">INDIRECT(ADDRESS($C86,E$5,,,Table!$A$1))</f>
        <v>PRLJB-017</v>
      </c>
      <c r="F86">
        <f ca="1">INDIRECT(ADDRESS($C86,F$5,,,Table!$A$1))</f>
        <v>119.52000000000005</v>
      </c>
      <c r="G86" t="str">
        <f ca="1">INDIRECT(ADDRESS($C86,G$5,,,Table!$A$1))</f>
        <v>MBL</v>
      </c>
      <c r="H86" t="str">
        <f ca="1">INDIRECT(ADDRESS($C86,H$5,,,Table!$A$1))</f>
        <v>MBL-020PRL:RFS-PRLJB-017</v>
      </c>
      <c r="I86" s="738" t="str">
        <f>Dev!$CW$48</f>
        <v>g</v>
      </c>
      <c r="J86" t="str">
        <f>IF(OR(I86=Dev!$CU$46, I86=Dev!$CU$47, I86=Dev!$CU$48, I86=Dev!$CU$49, I86=Dev!$CU$50, I86=Dev!$CU$51, I86=Dev!$CU$52, I86=Dev!$CU$53, I86=Dev!$CR$48, I86=Dev!$CR$49),$C$3,                                                                  IF(OR(I86=Dev!$CU$54, I86=Dev!$CU$55, I86=Dev!$CU$56, I86=Dev!$CU$57, I86=Dev!$CU$58, I86=Dev!$CU$59, I86=Dev!$CS$48), $D$3,""))</f>
        <v>PRLTE</v>
      </c>
      <c r="K86" t="str">
        <f ca="1">CONCATENATE(E86,Names!$P$3,I86)</f>
        <v>PRLJB-017_g</v>
      </c>
      <c r="M86" s="42">
        <f ca="1">INDIRECT(ADDRESS($C86,M$5,,,Table!$A$1))</f>
        <v>160</v>
      </c>
      <c r="O86" t="str">
        <f t="shared" si="44"/>
        <v/>
      </c>
      <c r="Q86" t="str">
        <f t="shared" si="39"/>
        <v>00</v>
      </c>
      <c r="R86">
        <f t="shared" si="64"/>
        <v>5</v>
      </c>
      <c r="S86" t="str">
        <f ca="1">IFERROR(VLOOKUP(M86,Racks!$H$4:$M$30,Racks!$I$2),"")</f>
        <v>MBL</v>
      </c>
      <c r="T86" t="str">
        <f ca="1">IFERROR(VLOOKUP(M86,Racks!$H$4:$M$30,Racks!$K$2),"")</f>
        <v>010Row</v>
      </c>
      <c r="U86" t="str">
        <f t="shared" si="40"/>
        <v>005</v>
      </c>
      <c r="V86" t="str">
        <f>CONCATENATE(Names!$C$17,Names!$N$3,U86)</f>
        <v>PRLTCB-005</v>
      </c>
      <c r="W86" t="str">
        <f>Dev!$GL$92</f>
        <v>k</v>
      </c>
      <c r="X86">
        <v>11</v>
      </c>
      <c r="Y86" t="str">
        <f>IF(OR(W86=Dev!$GJ$82, W86=Dev!$GJ$83, W86=Dev!$GJ$84, W86=Dev!$GJ$85, W86=Dev!$GJ$86, W86=Dev!$GJ$87, W86=Dev!$GJ$88, W86=Dev!$GJ$89, W86=Dev!$GG$82, W86=Dev!$GG$83, W86=Dev!$GG$84, W86=Dev!$GG$85, W86=Dev!$GG$86),Names!$C$10,                   IF(OR(W86=Dev!$GJ$90, W86=Dev!$GJ$91, W86=Dev!$GJ$92, W86=Dev!$GJ$93, W86=Dev!$GJ$94, W86=Dev!$GJ$95, W86=Dev!$GJ$96, W86=Dev!$GJ$97, W86=Dev!$GH$82), Names!$C$11,""))</f>
        <v>PRLTE</v>
      </c>
      <c r="Z86" s="42" t="str">
        <f ca="1">IFERROR(VLOOKUP(M86,Racks!$H$4:$M$30,6),"")</f>
        <v>MBL-010Row:CnPw-U-016</v>
      </c>
      <c r="AA86" t="str">
        <f ca="1">IF(R86="","",CONCATENATE(S86,Names!$H$3,T86,Names!$J$3,Names!$K$3,Names!$L$3,V86))</f>
        <v>MBL-010Row:RFS-PRLTCB-005</v>
      </c>
      <c r="AB86" t="str">
        <f>IF(R86="","",CONCATENATE(V86,Names!$P$3,W86))</f>
        <v>PRLTCB-005_k</v>
      </c>
      <c r="AD86" t="str">
        <f t="shared" si="45"/>
        <v>CREATE</v>
      </c>
      <c r="AF86" t="str">
        <f t="shared" si="53"/>
        <v>4PR24OSTCHF</v>
      </c>
      <c r="AH86" t="str">
        <f t="shared" ca="1" si="54"/>
        <v>MBL-020PRL:RFS-PRLJB-017</v>
      </c>
      <c r="AI86" t="str">
        <f t="shared" si="46"/>
        <v>AT</v>
      </c>
      <c r="AK86" t="str">
        <f t="shared" si="55"/>
        <v>WEIPU ST1210/S9</v>
      </c>
      <c r="AM86" t="str">
        <f t="shared" ca="1" si="56"/>
        <v>PRLJB-017_g</v>
      </c>
      <c r="AN86" t="str">
        <f t="shared" ca="1" si="57"/>
        <v>MBL-010Row:RFS-PRLTCB-005</v>
      </c>
      <c r="AO86" t="str">
        <f t="shared" si="47"/>
        <v>KG</v>
      </c>
      <c r="AP86" t="str">
        <f t="shared" ca="1" si="58"/>
        <v>MBL-010Row:CnPw-U-016</v>
      </c>
      <c r="AQ86" t="str">
        <f t="shared" si="59"/>
        <v>WEIPU ST1210/P9</v>
      </c>
      <c r="AS86" t="str">
        <f t="shared" si="60"/>
        <v>PRLTCB-005_k</v>
      </c>
      <c r="AT86">
        <f t="shared" ca="1" si="61"/>
        <v>3</v>
      </c>
      <c r="AU86">
        <f t="shared" si="48"/>
        <v>5</v>
      </c>
      <c r="AV86" t="str">
        <f t="shared" si="62"/>
        <v>A</v>
      </c>
      <c r="AX86" t="str">
        <f t="shared" si="49"/>
        <v>staffanekstrom</v>
      </c>
      <c r="AY86" t="str">
        <f t="shared" si="50"/>
        <v>INSERTED</v>
      </c>
      <c r="AZ86" t="str">
        <f t="shared" si="51"/>
        <v/>
      </c>
      <c r="BD86" t="str">
        <f t="shared" si="52"/>
        <v>YES</v>
      </c>
      <c r="BF86">
        <f t="shared" ca="1" si="63"/>
        <v>160</v>
      </c>
    </row>
    <row r="87" spans="1:58" s="196" customFormat="1">
      <c r="A87" s="196">
        <v>81</v>
      </c>
      <c r="C87" s="196">
        <f>ROW(Table!$A$54)</f>
        <v>54</v>
      </c>
      <c r="D87" s="1021" t="str">
        <f ca="1">INDIRECT(ADDRESS($C87,D$5,,,Table!$A$1))</f>
        <v/>
      </c>
      <c r="E87" s="764" t="str">
        <f ca="1">INDIRECT(ADDRESS($C87,E$5,,,Table!$A$1))</f>
        <v>PRLJB-017</v>
      </c>
      <c r="F87" s="196">
        <f ca="1">INDIRECT(ADDRESS($C87,F$5,,,Table!$A$1))</f>
        <v>119.52000000000005</v>
      </c>
      <c r="G87" s="196" t="str">
        <f ca="1">INDIRECT(ADDRESS($C87,G$5,,,Table!$A$1))</f>
        <v>MBL</v>
      </c>
      <c r="H87" s="196" t="str">
        <f ca="1">INDIRECT(ADDRESS($C87,H$5,,,Table!$A$1))</f>
        <v>MBL-020PRL:RFS-PRLJB-017</v>
      </c>
      <c r="I87" s="764" t="str">
        <f>Dev!$CW$49</f>
        <v>h</v>
      </c>
      <c r="J87" s="196" t="str">
        <f>IF(OR(I87=Dev!$CU$46, I87=Dev!$CU$47, I87=Dev!$CU$48, I87=Dev!$CU$49, I87=Dev!$CU$50, I87=Dev!$CU$51, I87=Dev!$CU$52, I87=Dev!$CU$53, I87=Dev!$CR$48, I87=Dev!$CR$49),$C$3,                                                                  IF(OR(I87=Dev!$CU$54, I87=Dev!$CU$55, I87=Dev!$CU$56, I87=Dev!$CU$57, I87=Dev!$CU$58, I87=Dev!$CU$59, I87=Dev!$CS$48), $D$3,""))</f>
        <v>PRLTE</v>
      </c>
      <c r="K87" s="196" t="str">
        <f ca="1">CONCATENATE(E87,Names!$P$3,I87)</f>
        <v>PRLJB-017_h</v>
      </c>
      <c r="M87" s="762">
        <f ca="1">INDIRECT(ADDRESS($C87,M$5,,,Table!$A$1))</f>
        <v>160</v>
      </c>
      <c r="O87" s="196" t="str">
        <f t="shared" si="44"/>
        <v/>
      </c>
      <c r="Q87" s="196" t="str">
        <f t="shared" si="39"/>
        <v>00</v>
      </c>
      <c r="R87" s="196">
        <f t="shared" si="64"/>
        <v>5</v>
      </c>
      <c r="S87" s="196" t="str">
        <f ca="1">IFERROR(VLOOKUP(M87,Racks!$H$4:$M$30,Racks!$I$2),"")</f>
        <v>MBL</v>
      </c>
      <c r="T87" s="196" t="str">
        <f ca="1">IFERROR(VLOOKUP(M87,Racks!$H$4:$M$30,Racks!$K$2),"")</f>
        <v>010Row</v>
      </c>
      <c r="U87" s="196" t="str">
        <f t="shared" si="40"/>
        <v>005</v>
      </c>
      <c r="V87" s="196" t="str">
        <f>CONCATENATE(Names!$C$17,Names!$N$3,U87)</f>
        <v>PRLTCB-005</v>
      </c>
      <c r="W87" s="196" t="str">
        <f>Dev!$GL$93</f>
        <v>l</v>
      </c>
      <c r="X87" s="196">
        <v>12</v>
      </c>
      <c r="Y87" s="196" t="str">
        <f>IF(OR(W87=Dev!$GJ$82, W87=Dev!$GJ$83, W87=Dev!$GJ$84, W87=Dev!$GJ$85, W87=Dev!$GJ$86, W87=Dev!$GJ$87, W87=Dev!$GJ$88, W87=Dev!$GJ$89, W87=Dev!$GG$82, W87=Dev!$GG$83, W87=Dev!$GG$84, W87=Dev!$GG$85, W87=Dev!$GG$86),Names!$C$10,                   IF(OR(W87=Dev!$GJ$90, W87=Dev!$GJ$91, W87=Dev!$GJ$92, W87=Dev!$GJ$93, W87=Dev!$GJ$94, W87=Dev!$GJ$95, W87=Dev!$GJ$96, W87=Dev!$GJ$97, W87=Dev!$GH$82), Names!$C$11,""))</f>
        <v>PRLTE</v>
      </c>
      <c r="Z87" s="762" t="str">
        <f ca="1">IFERROR(VLOOKUP(M87,Racks!$H$4:$M$30,6),"")</f>
        <v>MBL-010Row:CnPw-U-016</v>
      </c>
      <c r="AA87" s="196" t="str">
        <f ca="1">IF(R87="","",CONCATENATE(S87,Names!$H$3,T87,Names!$J$3,Names!$K$3,Names!$L$3,V87))</f>
        <v>MBL-010Row:RFS-PRLTCB-005</v>
      </c>
      <c r="AB87" s="196" t="str">
        <f>IF(R87="","",CONCATENATE(V87,Names!$P$3,W87))</f>
        <v>PRLTCB-005_l</v>
      </c>
      <c r="AC87" s="996"/>
      <c r="AD87" s="196" t="str">
        <f t="shared" si="45"/>
        <v>CREATE</v>
      </c>
      <c r="AF87" s="196" t="str">
        <f t="shared" si="53"/>
        <v>4PR24OSTCHF</v>
      </c>
      <c r="AH87" s="196" t="str">
        <f t="shared" ca="1" si="54"/>
        <v>MBL-020PRL:RFS-PRLJB-017</v>
      </c>
      <c r="AI87" s="196" t="str">
        <f t="shared" si="46"/>
        <v>AT</v>
      </c>
      <c r="AK87" s="196" t="str">
        <f t="shared" si="55"/>
        <v>WEIPU ST1210/S9</v>
      </c>
      <c r="AM87" s="196" t="str">
        <f t="shared" ca="1" si="56"/>
        <v>PRLJB-017_h</v>
      </c>
      <c r="AN87" s="196" t="str">
        <f t="shared" ca="1" si="57"/>
        <v>MBL-010Row:RFS-PRLTCB-005</v>
      </c>
      <c r="AO87" s="196" t="str">
        <f t="shared" si="47"/>
        <v>KG</v>
      </c>
      <c r="AP87" s="196" t="str">
        <f t="shared" ca="1" si="58"/>
        <v>MBL-010Row:CnPw-U-016</v>
      </c>
      <c r="AQ87" s="196" t="str">
        <f t="shared" si="59"/>
        <v>WEIPU ST1210/P9</v>
      </c>
      <c r="AS87" s="196" t="str">
        <f t="shared" si="60"/>
        <v>PRLTCB-005_l</v>
      </c>
      <c r="AT87" s="196">
        <f t="shared" ca="1" si="61"/>
        <v>3</v>
      </c>
      <c r="AU87" s="196">
        <f t="shared" si="48"/>
        <v>5</v>
      </c>
      <c r="AV87" s="196" t="str">
        <f t="shared" si="62"/>
        <v>A</v>
      </c>
      <c r="AX87" s="196" t="str">
        <f t="shared" si="49"/>
        <v>staffanekstrom</v>
      </c>
      <c r="AY87" s="196" t="str">
        <f t="shared" si="50"/>
        <v>INSERTED</v>
      </c>
      <c r="AZ87" s="196" t="str">
        <f t="shared" si="51"/>
        <v/>
      </c>
      <c r="BD87" s="196" t="str">
        <f t="shared" si="52"/>
        <v>YES</v>
      </c>
      <c r="BE87" s="996"/>
      <c r="BF87" s="196">
        <f t="shared" ca="1" si="63"/>
        <v>160</v>
      </c>
    </row>
    <row r="88" spans="1:58">
      <c r="A88">
        <v>82</v>
      </c>
      <c r="C88">
        <f>ROW(Table!$A$57)</f>
        <v>57</v>
      </c>
      <c r="D88" s="1" t="str">
        <f ca="1">INDIRECT(ADDRESS($C88,D$5,,,Table!$A$1))</f>
        <v/>
      </c>
      <c r="E88" t="str">
        <f ca="1">INDIRECT(ADDRESS($C88,E$5,,,Table!$A$1))</f>
        <v>PRLJB-018</v>
      </c>
      <c r="F88">
        <f ca="1">INDIRECT(ADDRESS($C88,F$5,,,Table!$A$1))</f>
        <v>128.04000000000008</v>
      </c>
      <c r="G88" t="str">
        <f ca="1">INDIRECT(ADDRESS($C88,G$5,,,Table!$A$1))</f>
        <v>MBL</v>
      </c>
      <c r="H88" t="str">
        <f ca="1">INDIRECT(ADDRESS($C88,H$5,,,Table!$A$1))</f>
        <v>MBL-030PRL:RFS-PRLJB-018</v>
      </c>
      <c r="I88" t="str">
        <f>Dev!$CW$46</f>
        <v>a</v>
      </c>
      <c r="J88" t="str">
        <f>IF(OR(I88=Dev!$CU$46, I88=Dev!$CU$47, I88=Dev!$CU$48, I88=Dev!$CU$49, I88=Dev!$CU$50, I88=Dev!$CU$51, I88=Dev!$CU$52, I88=Dev!$CU$53, I88=Dev!$CR$48, I88=Dev!$CR$49),$C$3,                                                                  IF(OR(I88=Dev!$CU$54, I88=Dev!$CU$55, I88=Dev!$CU$56, I88=Dev!$CU$57, I88=Dev!$CU$58, I88=Dev!$CU$59, I88=Dev!$CS$48), $D$3,""))</f>
        <v>PRLEH</v>
      </c>
      <c r="K88" t="str">
        <f ca="1">CONCATENATE(E88,Names!$P$3,I88)</f>
        <v>PRLJB-018_a</v>
      </c>
      <c r="M88" s="42">
        <f ca="1">INDIRECT(ADDRESS($C88,M$5,,,Table!$A$1))</f>
        <v>160</v>
      </c>
      <c r="O88" t="str">
        <f t="shared" si="44"/>
        <v/>
      </c>
      <c r="Q88" t="str">
        <f t="shared" si="39"/>
        <v>00</v>
      </c>
      <c r="R88">
        <f t="shared" si="64"/>
        <v>5</v>
      </c>
      <c r="S88" t="str">
        <f ca="1">IFERROR(VLOOKUP(M88,Racks!$H$4:$M$30,Racks!$I$2),"")</f>
        <v>MBL</v>
      </c>
      <c r="T88" t="str">
        <f ca="1">IFERROR(VLOOKUP(M88,Racks!$H$4:$M$30,Racks!$K$2),"")</f>
        <v>010Row</v>
      </c>
      <c r="U88" t="str">
        <f t="shared" si="40"/>
        <v>005</v>
      </c>
      <c r="V88" t="str">
        <f>CONCATENATE(Names!$C$17,Names!$N$3,U88)</f>
        <v>PRLTCB-005</v>
      </c>
      <c r="W88" t="str">
        <f>Dev!$GL$94</f>
        <v>m</v>
      </c>
      <c r="X88">
        <v>13</v>
      </c>
      <c r="Y88" t="str">
        <f>IF(OR(W88=Dev!$GJ$82, W88=Dev!$GJ$83, W88=Dev!$GJ$84, W88=Dev!$GJ$85, W88=Dev!$GJ$86, W88=Dev!$GJ$87, W88=Dev!$GJ$88, W88=Dev!$GJ$89, W88=Dev!$GG$82, W88=Dev!$GG$83, W88=Dev!$GG$84, W88=Dev!$GG$85, W88=Dev!$GG$86),Names!$C$10,                   IF(OR(W88=Dev!$GJ$90, W88=Dev!$GJ$91, W88=Dev!$GJ$92, W88=Dev!$GJ$93, W88=Dev!$GJ$94, W88=Dev!$GJ$95, W88=Dev!$GJ$96, W88=Dev!$GJ$97, W88=Dev!$GH$82), Names!$C$11,""))</f>
        <v>PRLEH</v>
      </c>
      <c r="Z88" s="42" t="str">
        <f ca="1">IFERROR(VLOOKUP(M88,Racks!$H$4:$M$30,6),"")</f>
        <v>MBL-010Row:CnPw-U-016</v>
      </c>
      <c r="AA88" t="str">
        <f ca="1">IF(R88="","",CONCATENATE(S88,Names!$H$3,T88,Names!$J$3,Names!$K$3,Names!$L$3,V88))</f>
        <v>MBL-010Row:RFS-PRLTCB-005</v>
      </c>
      <c r="AB88" t="str">
        <f>IF(R88="","",CONCATENATE(V88,Names!$P$3,W88))</f>
        <v>PRLTCB-005_m</v>
      </c>
      <c r="AD88" t="str">
        <f t="shared" si="45"/>
        <v>CREATE</v>
      </c>
      <c r="AF88" t="str">
        <f t="shared" si="53"/>
        <v>3C16NS_3G1.5</v>
      </c>
      <c r="AH88" t="str">
        <f t="shared" ca="1" si="54"/>
        <v>MBL-030PRL:RFS-PRLJB-018</v>
      </c>
      <c r="AI88" t="str">
        <f t="shared" si="46"/>
        <v>AT</v>
      </c>
      <c r="AK88" t="str">
        <f t="shared" si="55"/>
        <v>WEIPU ST1210/S3</v>
      </c>
      <c r="AM88" t="str">
        <f t="shared" ca="1" si="56"/>
        <v>PRLJB-018_a</v>
      </c>
      <c r="AN88" t="str">
        <f t="shared" ca="1" si="57"/>
        <v>MBL-010Row:RFS-PRLTCB-005</v>
      </c>
      <c r="AO88" t="str">
        <f t="shared" si="47"/>
        <v>KG</v>
      </c>
      <c r="AP88" t="str">
        <f t="shared" ca="1" si="58"/>
        <v>MBL-010Row:CnPw-U-016</v>
      </c>
      <c r="AQ88" t="str">
        <f t="shared" si="59"/>
        <v>WEIPU ST1210/P3</v>
      </c>
      <c r="AS88" t="str">
        <f t="shared" si="60"/>
        <v>PRLTCB-005_m</v>
      </c>
      <c r="AT88">
        <f t="shared" ca="1" si="61"/>
        <v>3</v>
      </c>
      <c r="AU88">
        <f t="shared" si="48"/>
        <v>5</v>
      </c>
      <c r="AV88" t="str">
        <f t="shared" si="62"/>
        <v>D</v>
      </c>
      <c r="AX88" t="str">
        <f t="shared" si="49"/>
        <v>staffanekstrom</v>
      </c>
      <c r="AY88" t="str">
        <f t="shared" si="50"/>
        <v>INSERTED</v>
      </c>
      <c r="AZ88" t="str">
        <f t="shared" si="51"/>
        <v/>
      </c>
      <c r="BD88" t="str">
        <f t="shared" si="52"/>
        <v>YES</v>
      </c>
      <c r="BF88">
        <f t="shared" ca="1" si="63"/>
        <v>160</v>
      </c>
    </row>
    <row r="89" spans="1:58">
      <c r="A89">
        <v>83</v>
      </c>
      <c r="C89">
        <f>ROW(Table!$A$57)</f>
        <v>57</v>
      </c>
      <c r="D89" s="1" t="str">
        <f ca="1">INDIRECT(ADDRESS($C89,D$5,,,Table!$A$1))</f>
        <v/>
      </c>
      <c r="E89" t="str">
        <f ca="1">INDIRECT(ADDRESS($C89,E$5,,,Table!$A$1))</f>
        <v>PRLJB-018</v>
      </c>
      <c r="F89">
        <f ca="1">INDIRECT(ADDRESS($C89,F$5,,,Table!$A$1))</f>
        <v>128.04000000000008</v>
      </c>
      <c r="G89" t="str">
        <f ca="1">INDIRECT(ADDRESS($C89,G$5,,,Table!$A$1))</f>
        <v>MBL</v>
      </c>
      <c r="H89" t="str">
        <f ca="1">INDIRECT(ADDRESS($C89,H$5,,,Table!$A$1))</f>
        <v>MBL-030PRL:RFS-PRLJB-018</v>
      </c>
      <c r="I89" t="str">
        <f>Dev!$CW$47</f>
        <v>b</v>
      </c>
      <c r="J89" t="str">
        <f>IF(OR(I89=Dev!$CU$46, I89=Dev!$CU$47, I89=Dev!$CU$48, I89=Dev!$CU$49, I89=Dev!$CU$50, I89=Dev!$CU$51, I89=Dev!$CU$52, I89=Dev!$CU$53, I89=Dev!$CR$48, I89=Dev!$CR$49),$C$3,                                                                  IF(OR(I89=Dev!$CU$54, I89=Dev!$CU$55, I89=Dev!$CU$56, I89=Dev!$CU$57, I89=Dev!$CU$58, I89=Dev!$CU$59, I89=Dev!$CS$48), $D$3,""))</f>
        <v>PRLEH</v>
      </c>
      <c r="K89" t="str">
        <f ca="1">CONCATENATE(E89,Names!$P$3,I89)</f>
        <v>PRLJB-018_b</v>
      </c>
      <c r="M89" s="42">
        <f ca="1">INDIRECT(ADDRESS($C89,M$5,,,Table!$A$1))</f>
        <v>160</v>
      </c>
      <c r="O89" t="str">
        <f t="shared" si="44"/>
        <v/>
      </c>
      <c r="Q89" t="str">
        <f t="shared" si="39"/>
        <v>00</v>
      </c>
      <c r="R89">
        <f t="shared" si="64"/>
        <v>5</v>
      </c>
      <c r="S89" t="str">
        <f ca="1">IFERROR(VLOOKUP(M89,Racks!$H$4:$M$30,Racks!$I$2),"")</f>
        <v>MBL</v>
      </c>
      <c r="T89" t="str">
        <f ca="1">IFERROR(VLOOKUP(M89,Racks!$H$4:$M$30,Racks!$K$2),"")</f>
        <v>010Row</v>
      </c>
      <c r="U89" t="str">
        <f t="shared" si="40"/>
        <v>005</v>
      </c>
      <c r="V89" t="str">
        <f>CONCATENATE(Names!$C$17,Names!$N$3,U89)</f>
        <v>PRLTCB-005</v>
      </c>
      <c r="W89" t="str">
        <f>Dev!$GL$95</f>
        <v>n</v>
      </c>
      <c r="X89">
        <v>14</v>
      </c>
      <c r="Y89" t="str">
        <f>IF(OR(W89=Dev!$GJ$82, W89=Dev!$GJ$83, W89=Dev!$GJ$84, W89=Dev!$GJ$85, W89=Dev!$GJ$86, W89=Dev!$GJ$87, W89=Dev!$GJ$88, W89=Dev!$GJ$89, W89=Dev!$GG$82, W89=Dev!$GG$83, W89=Dev!$GG$84, W89=Dev!$GG$85, W89=Dev!$GG$86),Names!$C$10,                   IF(OR(W89=Dev!$GJ$90, W89=Dev!$GJ$91, W89=Dev!$GJ$92, W89=Dev!$GJ$93, W89=Dev!$GJ$94, W89=Dev!$GJ$95, W89=Dev!$GJ$96, W89=Dev!$GJ$97, W89=Dev!$GH$82), Names!$C$11,""))</f>
        <v>PRLEH</v>
      </c>
      <c r="Z89" s="42" t="str">
        <f ca="1">IFERROR(VLOOKUP(M89,Racks!$H$4:$M$30,6),"")</f>
        <v>MBL-010Row:CnPw-U-016</v>
      </c>
      <c r="AA89" t="str">
        <f ca="1">IF(R89="","",CONCATENATE(S89,Names!$H$3,T89,Names!$J$3,Names!$K$3,Names!$L$3,V89))</f>
        <v>MBL-010Row:RFS-PRLTCB-005</v>
      </c>
      <c r="AB89" t="str">
        <f>IF(R89="","",CONCATENATE(V89,Names!$P$3,W89))</f>
        <v>PRLTCB-005_n</v>
      </c>
      <c r="AD89" t="str">
        <f t="shared" si="45"/>
        <v>CREATE</v>
      </c>
      <c r="AF89" t="str">
        <f t="shared" si="53"/>
        <v>3C16NS_3G1.5</v>
      </c>
      <c r="AH89" t="str">
        <f t="shared" ca="1" si="54"/>
        <v>MBL-030PRL:RFS-PRLJB-018</v>
      </c>
      <c r="AI89" t="str">
        <f t="shared" si="46"/>
        <v>AT</v>
      </c>
      <c r="AK89" t="str">
        <f t="shared" si="55"/>
        <v>WEIPU ST1210/S3</v>
      </c>
      <c r="AM89" t="str">
        <f t="shared" ca="1" si="56"/>
        <v>PRLJB-018_b</v>
      </c>
      <c r="AN89" t="str">
        <f t="shared" ca="1" si="57"/>
        <v>MBL-010Row:RFS-PRLTCB-005</v>
      </c>
      <c r="AO89" t="str">
        <f t="shared" si="47"/>
        <v>KG</v>
      </c>
      <c r="AP89" t="str">
        <f t="shared" ca="1" si="58"/>
        <v>MBL-010Row:CnPw-U-016</v>
      </c>
      <c r="AQ89" t="str">
        <f t="shared" si="59"/>
        <v>WEIPU ST1210/P3</v>
      </c>
      <c r="AS89" t="str">
        <f t="shared" si="60"/>
        <v>PRLTCB-005_n</v>
      </c>
      <c r="AT89">
        <f t="shared" ca="1" si="61"/>
        <v>3</v>
      </c>
      <c r="AU89">
        <f t="shared" si="48"/>
        <v>5</v>
      </c>
      <c r="AV89" t="str">
        <f t="shared" si="62"/>
        <v>D</v>
      </c>
      <c r="AX89" t="str">
        <f t="shared" si="49"/>
        <v>staffanekstrom</v>
      </c>
      <c r="AY89" t="str">
        <f t="shared" si="50"/>
        <v>INSERTED</v>
      </c>
      <c r="AZ89" t="str">
        <f t="shared" si="51"/>
        <v/>
      </c>
      <c r="BD89" t="str">
        <f t="shared" si="52"/>
        <v>YES</v>
      </c>
      <c r="BF89">
        <f t="shared" ca="1" si="63"/>
        <v>160</v>
      </c>
    </row>
    <row r="90" spans="1:58">
      <c r="A90">
        <v>84</v>
      </c>
      <c r="C90">
        <f>ROW(Table!$A$57)</f>
        <v>57</v>
      </c>
      <c r="D90" s="1" t="str">
        <f ca="1">INDIRECT(ADDRESS($C90,D$5,,,Table!$A$1))</f>
        <v/>
      </c>
      <c r="E90" t="str">
        <f ca="1">INDIRECT(ADDRESS($C90,E$5,,,Table!$A$1))</f>
        <v>PRLJB-018</v>
      </c>
      <c r="F90">
        <f ca="1">INDIRECT(ADDRESS($C90,F$5,,,Table!$A$1))</f>
        <v>128.04000000000008</v>
      </c>
      <c r="G90" t="str">
        <f ca="1">INDIRECT(ADDRESS($C90,G$5,,,Table!$A$1))</f>
        <v>MBL</v>
      </c>
      <c r="H90" t="str">
        <f ca="1">INDIRECT(ADDRESS($C90,H$5,,,Table!$A$1))</f>
        <v>MBL-030PRL:RFS-PRLJB-018</v>
      </c>
      <c r="I90" t="str">
        <f>Dev!$CW$48</f>
        <v>g</v>
      </c>
      <c r="J90" t="str">
        <f>IF(OR(I90=Dev!$CU$46, I90=Dev!$CU$47, I90=Dev!$CU$48, I90=Dev!$CU$49, I90=Dev!$CU$50, I90=Dev!$CU$51, I90=Dev!$CU$52, I90=Dev!$CU$53, I90=Dev!$CR$48, I90=Dev!$CR$49),$C$3,                                                                  IF(OR(I90=Dev!$CU$54, I90=Dev!$CU$55, I90=Dev!$CU$56, I90=Dev!$CU$57, I90=Dev!$CU$58, I90=Dev!$CU$59, I90=Dev!$CS$48), $D$3,""))</f>
        <v>PRLTE</v>
      </c>
      <c r="K90" t="str">
        <f ca="1">CONCATENATE(E90,Names!$P$3,I90)</f>
        <v>PRLJB-018_g</v>
      </c>
      <c r="M90" s="42">
        <f ca="1">INDIRECT(ADDRESS($C90,M$5,,,Table!$A$1))</f>
        <v>160</v>
      </c>
      <c r="O90" t="str">
        <f t="shared" si="44"/>
        <v/>
      </c>
      <c r="Q90" t="str">
        <f t="shared" si="39"/>
        <v>00</v>
      </c>
      <c r="R90">
        <f t="shared" si="64"/>
        <v>5</v>
      </c>
      <c r="S90" t="str">
        <f ca="1">IFERROR(VLOOKUP(M90,Racks!$H$4:$M$30,Racks!$I$2),"")</f>
        <v>MBL</v>
      </c>
      <c r="T90" t="str">
        <f ca="1">IFERROR(VLOOKUP(M90,Racks!$H$4:$M$30,Racks!$K$2),"")</f>
        <v>010Row</v>
      </c>
      <c r="U90" t="str">
        <f t="shared" ref="U90:U93" si="67">IF(ISNUMBER(R90),CONCATENATE(Q90,R90),"")</f>
        <v>005</v>
      </c>
      <c r="V90" t="str">
        <f>CONCATENATE(Names!$C$17,Names!$N$3,U90)</f>
        <v>PRLTCB-005</v>
      </c>
      <c r="W90" t="str">
        <f>Dev!$GL$96</f>
        <v>o</v>
      </c>
      <c r="X90">
        <v>15</v>
      </c>
      <c r="Y90" t="str">
        <f>IF(OR(W90=Dev!$GJ$82, W90=Dev!$GJ$83, W90=Dev!$GJ$84, W90=Dev!$GJ$85, W90=Dev!$GJ$86, W90=Dev!$GJ$87, W90=Dev!$GJ$88, W90=Dev!$GJ$89, W90=Dev!$GG$82, W90=Dev!$GG$83, W90=Dev!$GG$84, W90=Dev!$GG$85, W90=Dev!$GG$86),Names!$C$10,                   IF(OR(W90=Dev!$GJ$90, W90=Dev!$GJ$91, W90=Dev!$GJ$92, W90=Dev!$GJ$93, W90=Dev!$GJ$94, W90=Dev!$GJ$95, W90=Dev!$GJ$96, W90=Dev!$GJ$97, W90=Dev!$GH$82), Names!$C$11,""))</f>
        <v>PRLTE</v>
      </c>
      <c r="Z90" s="42" t="str">
        <f ca="1">IFERROR(VLOOKUP(M90,Racks!$H$4:$M$30,6),"")</f>
        <v>MBL-010Row:CnPw-U-016</v>
      </c>
      <c r="AA90" t="str">
        <f ca="1">IF(R90="","",CONCATENATE(S90,Names!$H$3,T90,Names!$J$3,Names!$K$3,Names!$L$3,V90))</f>
        <v>MBL-010Row:RFS-PRLTCB-005</v>
      </c>
      <c r="AB90" t="str">
        <f>IF(R90="","",CONCATENATE(V90,Names!$P$3,W90))</f>
        <v>PRLTCB-005_o</v>
      </c>
      <c r="AD90" t="str">
        <f t="shared" si="45"/>
        <v>CREATE</v>
      </c>
      <c r="AF90" t="str">
        <f t="shared" si="53"/>
        <v>4PR24OSTCHF</v>
      </c>
      <c r="AH90" t="str">
        <f t="shared" ca="1" si="54"/>
        <v>MBL-030PRL:RFS-PRLJB-018</v>
      </c>
      <c r="AI90" t="str">
        <f t="shared" si="46"/>
        <v>AT</v>
      </c>
      <c r="AK90" t="str">
        <f t="shared" si="55"/>
        <v>WEIPU ST1210/S9</v>
      </c>
      <c r="AM90" t="str">
        <f t="shared" ca="1" si="56"/>
        <v>PRLJB-018_g</v>
      </c>
      <c r="AN90" t="str">
        <f t="shared" ca="1" si="57"/>
        <v>MBL-010Row:RFS-PRLTCB-005</v>
      </c>
      <c r="AO90" t="str">
        <f t="shared" si="47"/>
        <v>KG</v>
      </c>
      <c r="AP90" t="str">
        <f t="shared" ca="1" si="58"/>
        <v>MBL-010Row:CnPw-U-016</v>
      </c>
      <c r="AQ90" t="str">
        <f t="shared" si="59"/>
        <v>WEIPU ST1210/P9</v>
      </c>
      <c r="AS90" t="str">
        <f t="shared" si="60"/>
        <v>PRLTCB-005_o</v>
      </c>
      <c r="AT90">
        <f t="shared" ca="1" si="61"/>
        <v>3</v>
      </c>
      <c r="AU90">
        <f t="shared" si="48"/>
        <v>5</v>
      </c>
      <c r="AV90" t="str">
        <f t="shared" si="62"/>
        <v>A</v>
      </c>
      <c r="AX90" t="str">
        <f t="shared" si="49"/>
        <v>staffanekstrom</v>
      </c>
      <c r="AY90" t="str">
        <f t="shared" si="50"/>
        <v>INSERTED</v>
      </c>
      <c r="AZ90" t="str">
        <f t="shared" si="51"/>
        <v/>
      </c>
      <c r="BD90" t="str">
        <f t="shared" si="52"/>
        <v>YES</v>
      </c>
      <c r="BF90">
        <f t="shared" ca="1" si="63"/>
        <v>160</v>
      </c>
    </row>
    <row r="91" spans="1:58" s="758" customFormat="1" ht="13.5" thickBot="1">
      <c r="A91" s="758">
        <v>85</v>
      </c>
      <c r="C91" s="758">
        <f>ROW(Table!$A$57)</f>
        <v>57</v>
      </c>
      <c r="D91" s="1022" t="str">
        <f ca="1">INDIRECT(ADDRESS($C91,D$5,,,Table!$A$1))</f>
        <v/>
      </c>
      <c r="E91" s="758" t="str">
        <f ca="1">INDIRECT(ADDRESS($C91,E$5,,,Table!$A$1))</f>
        <v>PRLJB-018</v>
      </c>
      <c r="F91" s="758">
        <f ca="1">INDIRECT(ADDRESS($C91,F$5,,,Table!$A$1))</f>
        <v>128.04000000000008</v>
      </c>
      <c r="G91" s="758" t="str">
        <f ca="1">INDIRECT(ADDRESS($C91,G$5,,,Table!$A$1))</f>
        <v>MBL</v>
      </c>
      <c r="H91" s="758" t="str">
        <f ca="1">INDIRECT(ADDRESS($C91,H$5,,,Table!$A$1))</f>
        <v>MBL-030PRL:RFS-PRLJB-018</v>
      </c>
      <c r="I91" s="758" t="str">
        <f>Dev!$CW$49</f>
        <v>h</v>
      </c>
      <c r="J91" s="758" t="str">
        <f>IF(OR(I91=Dev!$CU$46, I91=Dev!$CU$47, I91=Dev!$CU$48, I91=Dev!$CU$49, I91=Dev!$CU$50, I91=Dev!$CU$51, I91=Dev!$CU$52, I91=Dev!$CU$53, I91=Dev!$CR$48, I91=Dev!$CR$49),$C$3,                                                                  IF(OR(I91=Dev!$CU$54, I91=Dev!$CU$55, I91=Dev!$CU$56, I91=Dev!$CU$57, I91=Dev!$CU$58, I91=Dev!$CU$59, I91=Dev!$CS$48), $D$3,""))</f>
        <v>PRLTE</v>
      </c>
      <c r="K91" s="758" t="str">
        <f ca="1">CONCATENATE(E91,Names!$P$3,I91)</f>
        <v>PRLJB-018_h</v>
      </c>
      <c r="M91" s="763">
        <f ca="1">INDIRECT(ADDRESS($C91,M$5,,,Table!$A$1))</f>
        <v>160</v>
      </c>
      <c r="O91" s="758" t="str">
        <f t="shared" si="44"/>
        <v/>
      </c>
      <c r="Q91" s="758" t="str">
        <f t="shared" si="39"/>
        <v>00</v>
      </c>
      <c r="R91" s="758">
        <f t="shared" si="64"/>
        <v>5</v>
      </c>
      <c r="S91" s="758" t="str">
        <f ca="1">IFERROR(VLOOKUP(M91,Racks!$H$4:$M$30,Racks!$I$2),"")</f>
        <v>MBL</v>
      </c>
      <c r="T91" s="758" t="str">
        <f ca="1">IFERROR(VLOOKUP(M91,Racks!$H$4:$M$30,Racks!$K$2),"")</f>
        <v>010Row</v>
      </c>
      <c r="U91" s="758" t="str">
        <f t="shared" si="67"/>
        <v>005</v>
      </c>
      <c r="V91" s="758" t="str">
        <f>CONCATENATE(Names!$C$17,Names!$N$3,U91)</f>
        <v>PRLTCB-005</v>
      </c>
      <c r="W91" s="758" t="str">
        <f>Dev!$GL$97</f>
        <v>p</v>
      </c>
      <c r="X91" s="758">
        <v>16</v>
      </c>
      <c r="Y91" s="758" t="str">
        <f>IF(OR(W91=Dev!$GJ$82, W91=Dev!$GJ$83, W91=Dev!$GJ$84, W91=Dev!$GJ$85, W91=Dev!$GJ$86, W91=Dev!$GJ$87, W91=Dev!$GJ$88, W91=Dev!$GJ$89, W91=Dev!$GG$82, W91=Dev!$GG$83, W91=Dev!$GG$84, W91=Dev!$GG$85, W91=Dev!$GG$86),Names!$C$10,                   IF(OR(W91=Dev!$GJ$90, W91=Dev!$GJ$91, W91=Dev!$GJ$92, W91=Dev!$GJ$93, W91=Dev!$GJ$94, W91=Dev!$GJ$95, W91=Dev!$GJ$96, W91=Dev!$GJ$97, W91=Dev!$GH$82), Names!$C$11,""))</f>
        <v>PRLTE</v>
      </c>
      <c r="Z91" s="763" t="str">
        <f ca="1">IFERROR(VLOOKUP(M91,Racks!$H$4:$M$30,6),"")</f>
        <v>MBL-010Row:CnPw-U-016</v>
      </c>
      <c r="AA91" s="758" t="str">
        <f ca="1">IF(R91="","",CONCATENATE(S91,Names!$H$3,T91,Names!$J$3,Names!$K$3,Names!$L$3,V91))</f>
        <v>MBL-010Row:RFS-PRLTCB-005</v>
      </c>
      <c r="AB91" s="758" t="str">
        <f>IF(R91="","",CONCATENATE(V91,Names!$P$3,W91))</f>
        <v>PRLTCB-005_p</v>
      </c>
      <c r="AC91" s="997"/>
      <c r="AD91" s="758" t="str">
        <f t="shared" si="45"/>
        <v>CREATE</v>
      </c>
      <c r="AF91" s="758" t="str">
        <f t="shared" si="53"/>
        <v>4PR24OSTCHF</v>
      </c>
      <c r="AH91" s="758" t="str">
        <f t="shared" ca="1" si="54"/>
        <v>MBL-030PRL:RFS-PRLJB-018</v>
      </c>
      <c r="AI91" s="758" t="str">
        <f t="shared" si="46"/>
        <v>AT</v>
      </c>
      <c r="AK91" s="758" t="str">
        <f t="shared" si="55"/>
        <v>WEIPU ST1210/S9</v>
      </c>
      <c r="AM91" s="758" t="str">
        <f t="shared" ca="1" si="56"/>
        <v>PRLJB-018_h</v>
      </c>
      <c r="AN91" s="758" t="str">
        <f t="shared" ca="1" si="57"/>
        <v>MBL-010Row:RFS-PRLTCB-005</v>
      </c>
      <c r="AO91" s="758" t="str">
        <f t="shared" si="47"/>
        <v>KG</v>
      </c>
      <c r="AP91" s="758" t="str">
        <f t="shared" ca="1" si="58"/>
        <v>MBL-010Row:CnPw-U-016</v>
      </c>
      <c r="AQ91" s="758" t="str">
        <f t="shared" si="59"/>
        <v>WEIPU ST1210/P9</v>
      </c>
      <c r="AS91" s="758" t="str">
        <f t="shared" si="60"/>
        <v>PRLTCB-005_p</v>
      </c>
      <c r="AT91" s="758">
        <f t="shared" ca="1" si="61"/>
        <v>3</v>
      </c>
      <c r="AU91" s="758">
        <f t="shared" si="48"/>
        <v>5</v>
      </c>
      <c r="AV91" s="758" t="str">
        <f t="shared" si="62"/>
        <v>A</v>
      </c>
      <c r="AX91" s="758" t="str">
        <f t="shared" si="49"/>
        <v>staffanekstrom</v>
      </c>
      <c r="AY91" s="758" t="str">
        <f t="shared" si="50"/>
        <v>INSERTED</v>
      </c>
      <c r="AZ91" s="758" t="str">
        <f t="shared" si="51"/>
        <v/>
      </c>
      <c r="BD91" s="758" t="str">
        <f t="shared" si="52"/>
        <v>YES</v>
      </c>
      <c r="BE91" s="997"/>
      <c r="BF91" s="758">
        <f t="shared" ca="1" si="63"/>
        <v>160</v>
      </c>
    </row>
    <row r="92" spans="1:58">
      <c r="A92">
        <v>86</v>
      </c>
      <c r="C92">
        <f>ROW(Table!$A$60)</f>
        <v>60</v>
      </c>
      <c r="D92" s="1" t="str">
        <f ca="1">INDIRECT(ADDRESS($C92,D$5,,,Table!$A$1))</f>
        <v/>
      </c>
      <c r="E92" s="752" t="str">
        <f ca="1">INDIRECT(ADDRESS($C92,E$5,,,Table!$A$1))</f>
        <v>PRLJB-019</v>
      </c>
      <c r="F92">
        <f ca="1">INDIRECT(ADDRESS($C92,F$5,,,Table!$A$1))</f>
        <v>136.56000000000006</v>
      </c>
      <c r="G92" t="str">
        <f ca="1">INDIRECT(ADDRESS($C92,G$5,,,Table!$A$1))</f>
        <v>MBL</v>
      </c>
      <c r="H92" t="str">
        <f ca="1">INDIRECT(ADDRESS($C92,H$5,,,Table!$A$1))</f>
        <v>MBL-040PRL:RFS-PRLJB-019</v>
      </c>
      <c r="I92" s="769" t="str">
        <f>Dev!$CR$48</f>
        <v>++EH</v>
      </c>
      <c r="J92" t="str">
        <f>IF(OR(I92=Dev!$CU$46, I92=Dev!$CU$47, I92=Dev!$CU$48, I92=Dev!$CU$49, I92=Dev!$CU$50, I92=Dev!$CU$51, I92=Dev!$CU$52, I92=Dev!$CU$53, I92=Dev!$CR$48, I92=Dev!$CR$49),$C$3,                                                                  IF(OR(I92=Dev!$CU$54, I92=Dev!$CU$55, I92=Dev!$CU$56, I92=Dev!$CU$57, I92=Dev!$CU$58, I92=Dev!$CU$59, I92=Dev!$CS$48), $D$3,""))</f>
        <v>PRLEH</v>
      </c>
      <c r="K92" t="str">
        <f ca="1">CONCATENATE(E92,Names!$P$3,I92)</f>
        <v>PRLJB-019_++EH</v>
      </c>
      <c r="M92" s="31">
        <f ca="1">INDIRECT(ADDRESS($C92,M$5,,,Table!$A$1))</f>
        <v>170</v>
      </c>
      <c r="O92" t="str">
        <f t="shared" si="44"/>
        <v/>
      </c>
      <c r="Q92" t="str">
        <f t="shared" si="39"/>
        <v>00</v>
      </c>
      <c r="R92">
        <f>$R$94</f>
        <v>6</v>
      </c>
      <c r="S92" t="str">
        <f ca="1">IFERROR(VLOOKUP(M92,Racks!$H$4:$M$30,Racks!$I$2),"")</f>
        <v>MBL</v>
      </c>
      <c r="T92" t="str">
        <f ca="1">IFERROR(VLOOKUP(M92,Racks!$H$4:$M$30,Racks!$K$2),"")</f>
        <v>050Row</v>
      </c>
      <c r="U92" t="str">
        <f t="shared" si="67"/>
        <v>006</v>
      </c>
      <c r="V92" t="str">
        <f>CONCATENATE(Names!$C$17,Names!$N$3,U92)</f>
        <v>PRLTCB-006</v>
      </c>
      <c r="W92" s="769" t="str">
        <f>Dev!$GG$82</f>
        <v>y</v>
      </c>
      <c r="X92">
        <v>0</v>
      </c>
      <c r="Y92" t="str">
        <f>IF(OR(W92=Dev!$GJ$82, W92=Dev!$GJ$83, W92=Dev!$GJ$84, W92=Dev!$GJ$85, W92=Dev!$GJ$86, W92=Dev!$GJ$87, W92=Dev!$GJ$88, W92=Dev!$GJ$89, W92=Dev!$GG$82, W92=Dev!$GG$83, W92=Dev!$GG$84, W92=Dev!$GG$85, W92=Dev!$GG$86),Names!$C$10,                   IF(OR(W92=Dev!$GJ$90, W92=Dev!$GJ$91, W92=Dev!$GJ$92, W92=Dev!$GJ$93, W92=Dev!$GJ$94, W92=Dev!$GJ$95, W92=Dev!$GJ$96, W92=Dev!$GJ$97, W92=Dev!$GH$82), Names!$C$11,""))</f>
        <v>PRLEH</v>
      </c>
      <c r="Z92" s="31" t="str">
        <f ca="1">IFERROR(VLOOKUP(M92,Racks!$H$4:$M$30,6),"")</f>
        <v>MBL-050Row:CnPw-U-016</v>
      </c>
      <c r="AA92" t="str">
        <f ca="1">IF(R92="","",CONCATENATE(S92,Names!$H$3,T92,Names!$J$3,Names!$K$3,Names!$L$3,V92))</f>
        <v>MBL-050Row:RFS-PRLTCB-006</v>
      </c>
      <c r="AB92" t="str">
        <f>IF(R92="","",CONCATENATE(V92,Names!$P$3,W92))</f>
        <v>PRLTCB-006_y</v>
      </c>
      <c r="AD92" t="str">
        <f t="shared" si="45"/>
        <v>CREATE</v>
      </c>
      <c r="AF92" t="str">
        <f t="shared" si="53"/>
        <v>3C16NS_3G1.5</v>
      </c>
      <c r="AH92" t="str">
        <f t="shared" ca="1" si="54"/>
        <v>MBL-040PRL:RFS-PRLJB-019</v>
      </c>
      <c r="AI92" t="str">
        <f t="shared" si="46"/>
        <v>AT</v>
      </c>
      <c r="AK92" t="str">
        <f t="shared" si="55"/>
        <v>WEIPU ST1210/S3</v>
      </c>
      <c r="AM92" t="str">
        <f t="shared" ca="1" si="56"/>
        <v>PRLJB-019_++EH</v>
      </c>
      <c r="AN92" t="str">
        <f t="shared" ca="1" si="57"/>
        <v>MBL-050Row:RFS-PRLTCB-006</v>
      </c>
      <c r="AO92" t="str">
        <f t="shared" si="47"/>
        <v>KG</v>
      </c>
      <c r="AP92" t="str">
        <f t="shared" ca="1" si="58"/>
        <v>MBL-050Row:CnPw-U-016</v>
      </c>
      <c r="AQ92" t="str">
        <f t="shared" si="59"/>
        <v>WEIPU ST1210/P3</v>
      </c>
      <c r="AS92" t="str">
        <f t="shared" si="60"/>
        <v>PRLTCB-006_y</v>
      </c>
      <c r="AT92">
        <f t="shared" ca="1" si="61"/>
        <v>3</v>
      </c>
      <c r="AU92">
        <f t="shared" si="48"/>
        <v>5</v>
      </c>
      <c r="AV92" t="str">
        <f t="shared" si="62"/>
        <v>D</v>
      </c>
      <c r="AX92" t="str">
        <f t="shared" si="49"/>
        <v>staffanekstrom</v>
      </c>
      <c r="AY92" t="str">
        <f t="shared" si="50"/>
        <v>INSERTED</v>
      </c>
      <c r="AZ92" t="str">
        <f t="shared" si="51"/>
        <v/>
      </c>
      <c r="BD92" t="str">
        <f t="shared" si="52"/>
        <v>YES</v>
      </c>
      <c r="BF92">
        <f t="shared" ca="1" si="63"/>
        <v>170</v>
      </c>
    </row>
    <row r="93" spans="1:58">
      <c r="A93">
        <v>87</v>
      </c>
      <c r="C93">
        <f>ROW(Table!$A$60)</f>
        <v>60</v>
      </c>
      <c r="D93" s="1" t="str">
        <f ca="1">INDIRECT(ADDRESS($C93,D$5,,,Table!$A$1))</f>
        <v/>
      </c>
      <c r="E93" s="752" t="str">
        <f ca="1">INDIRECT(ADDRESS($C93,E$5,,,Table!$A$1))</f>
        <v>PRLJB-019</v>
      </c>
      <c r="F93">
        <f ca="1">INDIRECT(ADDRESS($C93,F$5,,,Table!$A$1))</f>
        <v>136.56000000000006</v>
      </c>
      <c r="G93" t="str">
        <f ca="1">INDIRECT(ADDRESS($C93,G$5,,,Table!$A$1))</f>
        <v>MBL</v>
      </c>
      <c r="H93" t="str">
        <f ca="1">INDIRECT(ADDRESS($C93,H$5,,,Table!$A$1))</f>
        <v>MBL-040PRL:RFS-PRLJB-019</v>
      </c>
      <c r="I93" s="769" t="str">
        <f>Dev!$CS$48</f>
        <v>++TE</v>
      </c>
      <c r="J93" t="str">
        <f>IF(OR(I93=Dev!$CU$46, I93=Dev!$CU$47, I93=Dev!$CU$48, I93=Dev!$CU$49, I93=Dev!$CU$50, I93=Dev!$CU$51, I93=Dev!$CU$52, I93=Dev!$CU$53, I93=Dev!$CR$48, I93=Dev!$CR$49),$C$3,                                                                  IF(OR(I93=Dev!$CU$54, I93=Dev!$CU$55, I93=Dev!$CU$56, I93=Dev!$CU$57, I93=Dev!$CU$58, I93=Dev!$CU$59, I93=Dev!$CS$48), $D$3,""))</f>
        <v>PRLTE</v>
      </c>
      <c r="K93" t="str">
        <f ca="1">CONCATENATE(E93,Names!$P$3,I93)</f>
        <v>PRLJB-019_++TE</v>
      </c>
      <c r="M93" s="31">
        <f ca="1">INDIRECT(ADDRESS($C93,M$5,,,Table!$A$1))</f>
        <v>170</v>
      </c>
      <c r="O93" t="str">
        <f t="shared" si="44"/>
        <v/>
      </c>
      <c r="Q93" t="str">
        <f t="shared" si="39"/>
        <v>00</v>
      </c>
      <c r="R93">
        <f>$R$94</f>
        <v>6</v>
      </c>
      <c r="S93" t="str">
        <f ca="1">IFERROR(VLOOKUP(M93,Racks!$H$4:$M$30,Racks!$I$2),"")</f>
        <v>MBL</v>
      </c>
      <c r="T93" t="str">
        <f ca="1">IFERROR(VLOOKUP(M93,Racks!$H$4:$M$30,Racks!$K$2),"")</f>
        <v>050Row</v>
      </c>
      <c r="U93" t="str">
        <f t="shared" si="67"/>
        <v>006</v>
      </c>
      <c r="V93" t="str">
        <f>CONCATENATE(Names!$C$17,Names!$N$3,U93)</f>
        <v>PRLTCB-006</v>
      </c>
      <c r="W93" s="769" t="str">
        <f>Dev!$GH$82</f>
        <v>z</v>
      </c>
      <c r="X93">
        <v>0</v>
      </c>
      <c r="Y93" t="str">
        <f>IF(OR(W93=Dev!$GJ$82, W93=Dev!$GJ$83, W93=Dev!$GJ$84, W93=Dev!$GJ$85, W93=Dev!$GJ$86, W93=Dev!$GJ$87, W93=Dev!$GJ$88, W93=Dev!$GJ$89, W93=Dev!$GG$82, W93=Dev!$GG$83, W93=Dev!$GG$84, W93=Dev!$GG$85, W93=Dev!$GG$86),Names!$C$10,                   IF(OR(W93=Dev!$GJ$90, W93=Dev!$GJ$91, W93=Dev!$GJ$92, W93=Dev!$GJ$93, W93=Dev!$GJ$94, W93=Dev!$GJ$95, W93=Dev!$GJ$96, W93=Dev!$GJ$97, W93=Dev!$GH$82), Names!$C$11,""))</f>
        <v>PRLTE</v>
      </c>
      <c r="Z93" s="31" t="str">
        <f ca="1">IFERROR(VLOOKUP(M93,Racks!$H$4:$M$30,6),"")</f>
        <v>MBL-050Row:CnPw-U-016</v>
      </c>
      <c r="AA93" t="str">
        <f ca="1">IF(R93="","",CONCATENATE(S93,Names!$H$3,T93,Names!$J$3,Names!$K$3,Names!$L$3,V93))</f>
        <v>MBL-050Row:RFS-PRLTCB-006</v>
      </c>
      <c r="AB93" t="str">
        <f>IF(R93="","",CONCATENATE(V93,Names!$P$3,W93))</f>
        <v>PRLTCB-006_z</v>
      </c>
      <c r="AD93" t="str">
        <f t="shared" si="45"/>
        <v>CREATE</v>
      </c>
      <c r="AF93" t="str">
        <f t="shared" si="53"/>
        <v>4PR24OSTCHF</v>
      </c>
      <c r="AH93" t="str">
        <f t="shared" ca="1" si="54"/>
        <v>MBL-040PRL:RFS-PRLJB-019</v>
      </c>
      <c r="AI93" t="str">
        <f t="shared" si="46"/>
        <v>AT</v>
      </c>
      <c r="AK93" t="str">
        <f t="shared" si="55"/>
        <v>WEIPU ST1210/S9</v>
      </c>
      <c r="AM93" t="str">
        <f t="shared" ca="1" si="56"/>
        <v>PRLJB-019_++TE</v>
      </c>
      <c r="AN93" t="str">
        <f t="shared" ca="1" si="57"/>
        <v>MBL-050Row:RFS-PRLTCB-006</v>
      </c>
      <c r="AO93" t="str">
        <f t="shared" si="47"/>
        <v>KG</v>
      </c>
      <c r="AP93" t="str">
        <f t="shared" ca="1" si="58"/>
        <v>MBL-050Row:CnPw-U-016</v>
      </c>
      <c r="AQ93" t="str">
        <f t="shared" si="59"/>
        <v>WEIPU ST1210/P9</v>
      </c>
      <c r="AS93" t="str">
        <f t="shared" si="60"/>
        <v>PRLTCB-006_z</v>
      </c>
      <c r="AT93">
        <f t="shared" ca="1" si="61"/>
        <v>3</v>
      </c>
      <c r="AU93">
        <f t="shared" si="48"/>
        <v>5</v>
      </c>
      <c r="AV93" t="str">
        <f t="shared" si="62"/>
        <v>A</v>
      </c>
      <c r="AX93" t="str">
        <f t="shared" si="49"/>
        <v>staffanekstrom</v>
      </c>
      <c r="AY93" t="str">
        <f t="shared" si="50"/>
        <v>INSERTED</v>
      </c>
      <c r="AZ93" t="str">
        <f t="shared" si="51"/>
        <v/>
      </c>
      <c r="BD93" t="str">
        <f t="shared" si="52"/>
        <v>YES</v>
      </c>
      <c r="BF93">
        <f t="shared" ca="1" si="63"/>
        <v>170</v>
      </c>
    </row>
    <row r="94" spans="1:58">
      <c r="A94">
        <v>88</v>
      </c>
      <c r="C94">
        <f>ROW(Table!$A$60)</f>
        <v>60</v>
      </c>
      <c r="D94" s="1" t="str">
        <f ca="1">INDIRECT(ADDRESS($C94,D$5,,,Table!$A$1))</f>
        <v/>
      </c>
      <c r="E94" s="738" t="str">
        <f ca="1">INDIRECT(ADDRESS($C94,E$5,,,Table!$A$1))</f>
        <v>PRLJB-019</v>
      </c>
      <c r="F94">
        <f ca="1">INDIRECT(ADDRESS($C94,F$5,,,Table!$A$1))</f>
        <v>136.56000000000006</v>
      </c>
      <c r="G94" t="str">
        <f ca="1">INDIRECT(ADDRESS($C94,G$5,,,Table!$A$1))</f>
        <v>MBL</v>
      </c>
      <c r="H94" t="str">
        <f ca="1">INDIRECT(ADDRESS($C94,H$5,,,Table!$A$1))</f>
        <v>MBL-040PRL:RFS-PRLJB-019</v>
      </c>
      <c r="I94" s="738" t="str">
        <f>Dev!$CW$46</f>
        <v>a</v>
      </c>
      <c r="J94" t="str">
        <f>IF(OR(I94=Dev!$CU$46, I94=Dev!$CU$47, I94=Dev!$CU$48, I94=Dev!$CU$49, I94=Dev!$CU$50, I94=Dev!$CU$51, I94=Dev!$CU$52, I94=Dev!$CU$53, I94=Dev!$CR$48, I94=Dev!$CR$49),$C$3,                                                                  IF(OR(I94=Dev!$CU$54, I94=Dev!$CU$55, I94=Dev!$CU$56, I94=Dev!$CU$57, I94=Dev!$CU$58, I94=Dev!$CU$59, I94=Dev!$CS$48), $D$3,""))</f>
        <v>PRLEH</v>
      </c>
      <c r="K94" t="str">
        <f ca="1">CONCATENATE(E94,Names!$P$3,I94)</f>
        <v>PRLJB-019_a</v>
      </c>
      <c r="M94" s="31">
        <f ca="1">INDIRECT(ADDRESS($C94,M$5,,,Table!$A$1))</f>
        <v>170</v>
      </c>
      <c r="O94" t="str">
        <f t="shared" si="44"/>
        <v/>
      </c>
      <c r="Q94" t="str">
        <f t="shared" si="39"/>
        <v>00</v>
      </c>
      <c r="R94" s="7">
        <v>6</v>
      </c>
      <c r="S94" t="str">
        <f ca="1">IFERROR(VLOOKUP(M94,Racks!$H$4:$M$30,Racks!$I$2),"")</f>
        <v>MBL</v>
      </c>
      <c r="T94" t="str">
        <f ca="1">IFERROR(VLOOKUP(M94,Racks!$H$4:$M$30,Racks!$K$2),"")</f>
        <v>050Row</v>
      </c>
      <c r="U94" t="str">
        <f t="shared" si="40"/>
        <v>006</v>
      </c>
      <c r="V94" t="str">
        <f>CONCATENATE(Names!$C$17,Names!$N$3,U94)</f>
        <v>PRLTCB-006</v>
      </c>
      <c r="W94" t="str">
        <f>Dev!$GL$82</f>
        <v>a</v>
      </c>
      <c r="X94">
        <v>1</v>
      </c>
      <c r="Y94" t="str">
        <f>IF(OR(W94=Dev!$GJ$82, W94=Dev!$GJ$83, W94=Dev!$GJ$84, W94=Dev!$GJ$85, W94=Dev!$GJ$86, W94=Dev!$GJ$87, W94=Dev!$GJ$88, W94=Dev!$GJ$89, W94=Dev!$GG$82, W94=Dev!$GG$83, W94=Dev!$GG$84, W94=Dev!$GG$85, W94=Dev!$GG$86),Names!$C$10,                   IF(OR(W94=Dev!$GJ$90, W94=Dev!$GJ$91, W94=Dev!$GJ$92, W94=Dev!$GJ$93, W94=Dev!$GJ$94, W94=Dev!$GJ$95, W94=Dev!$GJ$96, W94=Dev!$GJ$97, W94=Dev!$GH$82), Names!$C$11,""))</f>
        <v>PRLEH</v>
      </c>
      <c r="Z94" s="31" t="str">
        <f ca="1">IFERROR(VLOOKUP(M94,Racks!$H$4:$M$30,6),"")</f>
        <v>MBL-050Row:CnPw-U-016</v>
      </c>
      <c r="AA94" t="str">
        <f ca="1">IF(R94="","",CONCATENATE(S94,Names!$H$3,T94,Names!$J$3,Names!$K$3,Names!$L$3,V94))</f>
        <v>MBL-050Row:RFS-PRLTCB-006</v>
      </c>
      <c r="AB94" t="str">
        <f>IF(R94="","",CONCATENATE(V94,Names!$P$3,W94))</f>
        <v>PRLTCB-006_a</v>
      </c>
      <c r="AD94" t="str">
        <f t="shared" si="45"/>
        <v>CREATE</v>
      </c>
      <c r="AF94" t="str">
        <f t="shared" si="53"/>
        <v>3C16NS_3G1.5</v>
      </c>
      <c r="AH94" t="str">
        <f t="shared" ca="1" si="54"/>
        <v>MBL-040PRL:RFS-PRLJB-019</v>
      </c>
      <c r="AI94" t="str">
        <f t="shared" si="46"/>
        <v>AT</v>
      </c>
      <c r="AK94" t="str">
        <f t="shared" si="55"/>
        <v>WEIPU ST1210/S3</v>
      </c>
      <c r="AM94" t="str">
        <f t="shared" ca="1" si="56"/>
        <v>PRLJB-019_a</v>
      </c>
      <c r="AN94" t="str">
        <f t="shared" ca="1" si="57"/>
        <v>MBL-050Row:RFS-PRLTCB-006</v>
      </c>
      <c r="AO94" t="str">
        <f t="shared" si="47"/>
        <v>KG</v>
      </c>
      <c r="AP94" t="str">
        <f t="shared" ca="1" si="58"/>
        <v>MBL-050Row:CnPw-U-016</v>
      </c>
      <c r="AQ94" t="str">
        <f t="shared" si="59"/>
        <v>WEIPU ST1210/P3</v>
      </c>
      <c r="AS94" t="str">
        <f t="shared" si="60"/>
        <v>PRLTCB-006_a</v>
      </c>
      <c r="AT94">
        <f t="shared" ca="1" si="61"/>
        <v>3</v>
      </c>
      <c r="AU94">
        <f t="shared" si="48"/>
        <v>5</v>
      </c>
      <c r="AV94" t="str">
        <f t="shared" si="62"/>
        <v>D</v>
      </c>
      <c r="AX94" t="str">
        <f t="shared" si="49"/>
        <v>staffanekstrom</v>
      </c>
      <c r="AY94" t="str">
        <f t="shared" si="50"/>
        <v>INSERTED</v>
      </c>
      <c r="AZ94" t="str">
        <f t="shared" si="51"/>
        <v/>
      </c>
      <c r="BD94" t="str">
        <f t="shared" si="52"/>
        <v>YES</v>
      </c>
      <c r="BF94">
        <f t="shared" ca="1" si="63"/>
        <v>170</v>
      </c>
    </row>
    <row r="95" spans="1:58">
      <c r="A95">
        <v>89</v>
      </c>
      <c r="C95">
        <f>ROW(Table!$A$60)</f>
        <v>60</v>
      </c>
      <c r="D95" s="1" t="str">
        <f ca="1">INDIRECT(ADDRESS($C95,D$5,,,Table!$A$1))</f>
        <v/>
      </c>
      <c r="E95" s="738" t="str">
        <f ca="1">INDIRECT(ADDRESS($C95,E$5,,,Table!$A$1))</f>
        <v>PRLJB-019</v>
      </c>
      <c r="F95">
        <f ca="1">INDIRECT(ADDRESS($C95,F$5,,,Table!$A$1))</f>
        <v>136.56000000000006</v>
      </c>
      <c r="G95" t="str">
        <f ca="1">INDIRECT(ADDRESS($C95,G$5,,,Table!$A$1))</f>
        <v>MBL</v>
      </c>
      <c r="H95" t="str">
        <f ca="1">INDIRECT(ADDRESS($C95,H$5,,,Table!$A$1))</f>
        <v>MBL-040PRL:RFS-PRLJB-019</v>
      </c>
      <c r="I95" s="738" t="str">
        <f>Dev!$CW$47</f>
        <v>b</v>
      </c>
      <c r="J95" t="str">
        <f>IF(OR(I95=Dev!$CU$46, I95=Dev!$CU$47, I95=Dev!$CU$48, I95=Dev!$CU$49, I95=Dev!$CU$50, I95=Dev!$CU$51, I95=Dev!$CU$52, I95=Dev!$CU$53, I95=Dev!$CR$48, I95=Dev!$CR$49),$C$3,                                                                  IF(OR(I95=Dev!$CU$54, I95=Dev!$CU$55, I95=Dev!$CU$56, I95=Dev!$CU$57, I95=Dev!$CU$58, I95=Dev!$CU$59, I95=Dev!$CS$48), $D$3,""))</f>
        <v>PRLEH</v>
      </c>
      <c r="K95" t="str">
        <f ca="1">CONCATENATE(E95,Names!$P$3,I95)</f>
        <v>PRLJB-019_b</v>
      </c>
      <c r="M95" s="31">
        <f ca="1">INDIRECT(ADDRESS($C95,M$5,,,Table!$A$1))</f>
        <v>170</v>
      </c>
      <c r="O95" t="str">
        <f t="shared" si="44"/>
        <v/>
      </c>
      <c r="Q95" t="str">
        <f t="shared" si="39"/>
        <v>00</v>
      </c>
      <c r="R95">
        <f>$R$94</f>
        <v>6</v>
      </c>
      <c r="S95" t="str">
        <f ca="1">IFERROR(VLOOKUP(M95,Racks!$H$4:$M$30,Racks!$I$2),"")</f>
        <v>MBL</v>
      </c>
      <c r="T95" t="str">
        <f ca="1">IFERROR(VLOOKUP(M95,Racks!$H$4:$M$30,Racks!$K$2),"")</f>
        <v>050Row</v>
      </c>
      <c r="U95" t="str">
        <f t="shared" si="40"/>
        <v>006</v>
      </c>
      <c r="V95" t="str">
        <f>CONCATENATE(Names!$C$17,Names!$N$3,U95)</f>
        <v>PRLTCB-006</v>
      </c>
      <c r="W95" t="str">
        <f>Dev!$GL$83</f>
        <v>b</v>
      </c>
      <c r="X95">
        <v>2</v>
      </c>
      <c r="Y95" t="str">
        <f>IF(OR(W95=Dev!$GJ$82, W95=Dev!$GJ$83, W95=Dev!$GJ$84, W95=Dev!$GJ$85, W95=Dev!$GJ$86, W95=Dev!$GJ$87, W95=Dev!$GJ$88, W95=Dev!$GJ$89, W95=Dev!$GG$82, W95=Dev!$GG$83, W95=Dev!$GG$84, W95=Dev!$GG$85, W95=Dev!$GG$86),Names!$C$10,                   IF(OR(W95=Dev!$GJ$90, W95=Dev!$GJ$91, W95=Dev!$GJ$92, W95=Dev!$GJ$93, W95=Dev!$GJ$94, W95=Dev!$GJ$95, W95=Dev!$GJ$96, W95=Dev!$GJ$97, W95=Dev!$GH$82), Names!$C$11,""))</f>
        <v>PRLEH</v>
      </c>
      <c r="Z95" s="31" t="str">
        <f ca="1">IFERROR(VLOOKUP(M95,Racks!$H$4:$M$30,6),"")</f>
        <v>MBL-050Row:CnPw-U-016</v>
      </c>
      <c r="AA95" t="str">
        <f ca="1">IF(R95="","",CONCATENATE(S95,Names!$H$3,T95,Names!$J$3,Names!$K$3,Names!$L$3,V95))</f>
        <v>MBL-050Row:RFS-PRLTCB-006</v>
      </c>
      <c r="AB95" t="str">
        <f>IF(R95="","",CONCATENATE(V95,Names!$P$3,W95))</f>
        <v>PRLTCB-006_b</v>
      </c>
      <c r="AD95" t="str">
        <f t="shared" si="45"/>
        <v>CREATE</v>
      </c>
      <c r="AF95" t="str">
        <f t="shared" si="53"/>
        <v>3C16NS_3G1.5</v>
      </c>
      <c r="AH95" t="str">
        <f t="shared" ca="1" si="54"/>
        <v>MBL-040PRL:RFS-PRLJB-019</v>
      </c>
      <c r="AI95" t="str">
        <f t="shared" si="46"/>
        <v>AT</v>
      </c>
      <c r="AK95" t="str">
        <f t="shared" si="55"/>
        <v>WEIPU ST1210/S3</v>
      </c>
      <c r="AM95" t="str">
        <f t="shared" ca="1" si="56"/>
        <v>PRLJB-019_b</v>
      </c>
      <c r="AN95" t="str">
        <f t="shared" ca="1" si="57"/>
        <v>MBL-050Row:RFS-PRLTCB-006</v>
      </c>
      <c r="AO95" t="str">
        <f t="shared" si="47"/>
        <v>KG</v>
      </c>
      <c r="AP95" t="str">
        <f t="shared" ca="1" si="58"/>
        <v>MBL-050Row:CnPw-U-016</v>
      </c>
      <c r="AQ95" t="str">
        <f t="shared" si="59"/>
        <v>WEIPU ST1210/P3</v>
      </c>
      <c r="AS95" t="str">
        <f t="shared" si="60"/>
        <v>PRLTCB-006_b</v>
      </c>
      <c r="AT95">
        <f t="shared" ca="1" si="61"/>
        <v>3</v>
      </c>
      <c r="AU95">
        <f t="shared" si="48"/>
        <v>5</v>
      </c>
      <c r="AV95" t="str">
        <f t="shared" si="62"/>
        <v>D</v>
      </c>
      <c r="AX95" t="str">
        <f t="shared" si="49"/>
        <v>staffanekstrom</v>
      </c>
      <c r="AY95" t="str">
        <f t="shared" si="50"/>
        <v>INSERTED</v>
      </c>
      <c r="AZ95" t="str">
        <f t="shared" si="51"/>
        <v/>
      </c>
      <c r="BD95" t="str">
        <f t="shared" si="52"/>
        <v>YES</v>
      </c>
      <c r="BF95">
        <f t="shared" ca="1" si="63"/>
        <v>170</v>
      </c>
    </row>
    <row r="96" spans="1:58">
      <c r="A96">
        <v>90</v>
      </c>
      <c r="C96">
        <f>ROW(Table!$A$60)</f>
        <v>60</v>
      </c>
      <c r="D96" s="1" t="str">
        <f ca="1">INDIRECT(ADDRESS($C96,D$5,,,Table!$A$1))</f>
        <v/>
      </c>
      <c r="E96" s="738" t="str">
        <f ca="1">INDIRECT(ADDRESS($C96,E$5,,,Table!$A$1))</f>
        <v>PRLJB-019</v>
      </c>
      <c r="F96">
        <f ca="1">INDIRECT(ADDRESS($C96,F$5,,,Table!$A$1))</f>
        <v>136.56000000000006</v>
      </c>
      <c r="G96" t="str">
        <f ca="1">INDIRECT(ADDRESS($C96,G$5,,,Table!$A$1))</f>
        <v>MBL</v>
      </c>
      <c r="H96" t="str">
        <f ca="1">INDIRECT(ADDRESS($C96,H$5,,,Table!$A$1))</f>
        <v>MBL-040PRL:RFS-PRLJB-019</v>
      </c>
      <c r="I96" s="738" t="str">
        <f>Dev!$CW$48</f>
        <v>g</v>
      </c>
      <c r="J96" t="str">
        <f>IF(OR(I96=Dev!$CU$46, I96=Dev!$CU$47, I96=Dev!$CU$48, I96=Dev!$CU$49, I96=Dev!$CU$50, I96=Dev!$CU$51, I96=Dev!$CU$52, I96=Dev!$CU$53, I96=Dev!$CR$48, I96=Dev!$CR$49),$C$3,                                                                  IF(OR(I96=Dev!$CU$54, I96=Dev!$CU$55, I96=Dev!$CU$56, I96=Dev!$CU$57, I96=Dev!$CU$58, I96=Dev!$CU$59, I96=Dev!$CS$48), $D$3,""))</f>
        <v>PRLTE</v>
      </c>
      <c r="K96" t="str">
        <f ca="1">CONCATENATE(E96,Names!$P$3,I96)</f>
        <v>PRLJB-019_g</v>
      </c>
      <c r="M96" s="31">
        <f ca="1">INDIRECT(ADDRESS($C96,M$5,,,Table!$A$1))</f>
        <v>170</v>
      </c>
      <c r="O96" t="str">
        <f t="shared" si="44"/>
        <v/>
      </c>
      <c r="Q96" t="str">
        <f t="shared" si="39"/>
        <v>00</v>
      </c>
      <c r="R96">
        <f t="shared" ref="R96:R111" si="68">$R$94</f>
        <v>6</v>
      </c>
      <c r="S96" t="str">
        <f ca="1">IFERROR(VLOOKUP(M96,Racks!$H$4:$M$30,Racks!$I$2),"")</f>
        <v>MBL</v>
      </c>
      <c r="T96" t="str">
        <f ca="1">IFERROR(VLOOKUP(M96,Racks!$H$4:$M$30,Racks!$K$2),"")</f>
        <v>050Row</v>
      </c>
      <c r="U96" t="str">
        <f t="shared" si="40"/>
        <v>006</v>
      </c>
      <c r="V96" t="str">
        <f>CONCATENATE(Names!$C$17,Names!$N$3,U96)</f>
        <v>PRLTCB-006</v>
      </c>
      <c r="W96" t="str">
        <f>Dev!$GL$84</f>
        <v>c</v>
      </c>
      <c r="X96">
        <v>3</v>
      </c>
      <c r="Y96" t="str">
        <f>IF(OR(W96=Dev!$GJ$82, W96=Dev!$GJ$83, W96=Dev!$GJ$84, W96=Dev!$GJ$85, W96=Dev!$GJ$86, W96=Dev!$GJ$87, W96=Dev!$GJ$88, W96=Dev!$GJ$89, W96=Dev!$GG$82, W96=Dev!$GG$83, W96=Dev!$GG$84, W96=Dev!$GG$85, W96=Dev!$GG$86),Names!$C$10,                   IF(OR(W96=Dev!$GJ$90, W96=Dev!$GJ$91, W96=Dev!$GJ$92, W96=Dev!$GJ$93, W96=Dev!$GJ$94, W96=Dev!$GJ$95, W96=Dev!$GJ$96, W96=Dev!$GJ$97, W96=Dev!$GH$82), Names!$C$11,""))</f>
        <v>PRLTE</v>
      </c>
      <c r="Z96" s="31" t="str">
        <f ca="1">IFERROR(VLOOKUP(M96,Racks!$H$4:$M$30,6),"")</f>
        <v>MBL-050Row:CnPw-U-016</v>
      </c>
      <c r="AA96" t="str">
        <f ca="1">IF(R96="","",CONCATENATE(S96,Names!$H$3,T96,Names!$J$3,Names!$K$3,Names!$L$3,V96))</f>
        <v>MBL-050Row:RFS-PRLTCB-006</v>
      </c>
      <c r="AB96" t="str">
        <f>IF(R96="","",CONCATENATE(V96,Names!$P$3,W96))</f>
        <v>PRLTCB-006_c</v>
      </c>
      <c r="AD96" t="str">
        <f t="shared" si="45"/>
        <v>CREATE</v>
      </c>
      <c r="AF96" t="str">
        <f t="shared" si="53"/>
        <v>4PR24OSTCHF</v>
      </c>
      <c r="AH96" t="str">
        <f t="shared" ca="1" si="54"/>
        <v>MBL-040PRL:RFS-PRLJB-019</v>
      </c>
      <c r="AI96" t="str">
        <f t="shared" si="46"/>
        <v>AT</v>
      </c>
      <c r="AK96" t="str">
        <f t="shared" si="55"/>
        <v>WEIPU ST1210/S9</v>
      </c>
      <c r="AM96" t="str">
        <f t="shared" ca="1" si="56"/>
        <v>PRLJB-019_g</v>
      </c>
      <c r="AN96" t="str">
        <f t="shared" ca="1" si="57"/>
        <v>MBL-050Row:RFS-PRLTCB-006</v>
      </c>
      <c r="AO96" t="str">
        <f t="shared" si="47"/>
        <v>KG</v>
      </c>
      <c r="AP96" t="str">
        <f t="shared" ca="1" si="58"/>
        <v>MBL-050Row:CnPw-U-016</v>
      </c>
      <c r="AQ96" t="str">
        <f t="shared" si="59"/>
        <v>WEIPU ST1210/P9</v>
      </c>
      <c r="AS96" t="str">
        <f t="shared" si="60"/>
        <v>PRLTCB-006_c</v>
      </c>
      <c r="AT96">
        <f t="shared" ca="1" si="61"/>
        <v>3</v>
      </c>
      <c r="AU96">
        <f t="shared" si="48"/>
        <v>5</v>
      </c>
      <c r="AV96" t="str">
        <f t="shared" si="62"/>
        <v>A</v>
      </c>
      <c r="AX96" t="str">
        <f t="shared" si="49"/>
        <v>staffanekstrom</v>
      </c>
      <c r="AY96" t="str">
        <f t="shared" si="50"/>
        <v>INSERTED</v>
      </c>
      <c r="AZ96" t="str">
        <f t="shared" si="51"/>
        <v/>
      </c>
      <c r="BD96" t="str">
        <f t="shared" si="52"/>
        <v>YES</v>
      </c>
      <c r="BF96">
        <f t="shared" ca="1" si="63"/>
        <v>170</v>
      </c>
    </row>
    <row r="97" spans="1:58" s="196" customFormat="1">
      <c r="A97" s="196">
        <v>91</v>
      </c>
      <c r="C97" s="196">
        <f>ROW(Table!$A$60)</f>
        <v>60</v>
      </c>
      <c r="D97" s="1021" t="str">
        <f ca="1">INDIRECT(ADDRESS($C97,D$5,,,Table!$A$1))</f>
        <v/>
      </c>
      <c r="E97" s="764" t="str">
        <f ca="1">INDIRECT(ADDRESS($C97,E$5,,,Table!$A$1))</f>
        <v>PRLJB-019</v>
      </c>
      <c r="F97" s="196">
        <f ca="1">INDIRECT(ADDRESS($C97,F$5,,,Table!$A$1))</f>
        <v>136.56000000000006</v>
      </c>
      <c r="G97" s="196" t="str">
        <f ca="1">INDIRECT(ADDRESS($C97,G$5,,,Table!$A$1))</f>
        <v>MBL</v>
      </c>
      <c r="H97" s="196" t="str">
        <f ca="1">INDIRECT(ADDRESS($C97,H$5,,,Table!$A$1))</f>
        <v>MBL-040PRL:RFS-PRLJB-019</v>
      </c>
      <c r="I97" s="764" t="str">
        <f>Dev!$CW$49</f>
        <v>h</v>
      </c>
      <c r="J97" s="196" t="str">
        <f>IF(OR(I97=Dev!$CU$46, I97=Dev!$CU$47, I97=Dev!$CU$48, I97=Dev!$CU$49, I97=Dev!$CU$50, I97=Dev!$CU$51, I97=Dev!$CU$52, I97=Dev!$CU$53, I97=Dev!$CR$48, I97=Dev!$CR$49),$C$3,                                                                  IF(OR(I97=Dev!$CU$54, I97=Dev!$CU$55, I97=Dev!$CU$56, I97=Dev!$CU$57, I97=Dev!$CU$58, I97=Dev!$CU$59, I97=Dev!$CS$48), $D$3,""))</f>
        <v>PRLTE</v>
      </c>
      <c r="K97" s="196" t="str">
        <f ca="1">CONCATENATE(E97,Names!$P$3,I97)</f>
        <v>PRLJB-019_h</v>
      </c>
      <c r="M97" s="760">
        <f ca="1">INDIRECT(ADDRESS($C97,M$5,,,Table!$A$1))</f>
        <v>170</v>
      </c>
      <c r="O97" s="196" t="str">
        <f t="shared" si="44"/>
        <v/>
      </c>
      <c r="Q97" s="196" t="str">
        <f t="shared" si="39"/>
        <v>00</v>
      </c>
      <c r="R97" s="196">
        <f t="shared" si="68"/>
        <v>6</v>
      </c>
      <c r="S97" s="196" t="str">
        <f ca="1">IFERROR(VLOOKUP(M97,Racks!$H$4:$M$30,Racks!$I$2),"")</f>
        <v>MBL</v>
      </c>
      <c r="T97" s="196" t="str">
        <f ca="1">IFERROR(VLOOKUP(M97,Racks!$H$4:$M$30,Racks!$K$2),"")</f>
        <v>050Row</v>
      </c>
      <c r="U97" s="196" t="str">
        <f t="shared" si="40"/>
        <v>006</v>
      </c>
      <c r="V97" s="196" t="str">
        <f>CONCATENATE(Names!$C$17,Names!$N$3,U97)</f>
        <v>PRLTCB-006</v>
      </c>
      <c r="W97" s="196" t="str">
        <f>Dev!$GL$85</f>
        <v>d</v>
      </c>
      <c r="X97" s="196">
        <v>4</v>
      </c>
      <c r="Y97" s="196" t="str">
        <f>IF(OR(W97=Dev!$GJ$82, W97=Dev!$GJ$83, W97=Dev!$GJ$84, W97=Dev!$GJ$85, W97=Dev!$GJ$86, W97=Dev!$GJ$87, W97=Dev!$GJ$88, W97=Dev!$GJ$89, W97=Dev!$GG$82, W97=Dev!$GG$83, W97=Dev!$GG$84, W97=Dev!$GG$85, W97=Dev!$GG$86),Names!$C$10,                   IF(OR(W97=Dev!$GJ$90, W97=Dev!$GJ$91, W97=Dev!$GJ$92, W97=Dev!$GJ$93, W97=Dev!$GJ$94, W97=Dev!$GJ$95, W97=Dev!$GJ$96, W97=Dev!$GJ$97, W97=Dev!$GH$82), Names!$C$11,""))</f>
        <v>PRLTE</v>
      </c>
      <c r="Z97" s="760" t="str">
        <f ca="1">IFERROR(VLOOKUP(M97,Racks!$H$4:$M$30,6),"")</f>
        <v>MBL-050Row:CnPw-U-016</v>
      </c>
      <c r="AA97" s="196" t="str">
        <f ca="1">IF(R97="","",CONCATENATE(S97,Names!$H$3,T97,Names!$J$3,Names!$K$3,Names!$L$3,V97))</f>
        <v>MBL-050Row:RFS-PRLTCB-006</v>
      </c>
      <c r="AB97" s="196" t="str">
        <f>IF(R97="","",CONCATENATE(V97,Names!$P$3,W97))</f>
        <v>PRLTCB-006_d</v>
      </c>
      <c r="AC97" s="996"/>
      <c r="AD97" s="196" t="str">
        <f t="shared" si="45"/>
        <v>CREATE</v>
      </c>
      <c r="AF97" s="196" t="str">
        <f t="shared" si="53"/>
        <v>4PR24OSTCHF</v>
      </c>
      <c r="AH97" s="196" t="str">
        <f t="shared" ca="1" si="54"/>
        <v>MBL-040PRL:RFS-PRLJB-019</v>
      </c>
      <c r="AI97" s="196" t="str">
        <f t="shared" si="46"/>
        <v>AT</v>
      </c>
      <c r="AK97" s="196" t="str">
        <f t="shared" si="55"/>
        <v>WEIPU ST1210/S9</v>
      </c>
      <c r="AM97" s="196" t="str">
        <f t="shared" ca="1" si="56"/>
        <v>PRLJB-019_h</v>
      </c>
      <c r="AN97" s="196" t="str">
        <f t="shared" ca="1" si="57"/>
        <v>MBL-050Row:RFS-PRLTCB-006</v>
      </c>
      <c r="AO97" s="196" t="str">
        <f t="shared" si="47"/>
        <v>KG</v>
      </c>
      <c r="AP97" s="196" t="str">
        <f t="shared" ca="1" si="58"/>
        <v>MBL-050Row:CnPw-U-016</v>
      </c>
      <c r="AQ97" s="196" t="str">
        <f t="shared" si="59"/>
        <v>WEIPU ST1210/P9</v>
      </c>
      <c r="AS97" s="196" t="str">
        <f t="shared" si="60"/>
        <v>PRLTCB-006_d</v>
      </c>
      <c r="AT97" s="196">
        <f t="shared" ca="1" si="61"/>
        <v>3</v>
      </c>
      <c r="AU97" s="196">
        <f t="shared" si="48"/>
        <v>5</v>
      </c>
      <c r="AV97" s="196" t="str">
        <f t="shared" si="62"/>
        <v>A</v>
      </c>
      <c r="AX97" s="196" t="str">
        <f t="shared" si="49"/>
        <v>staffanekstrom</v>
      </c>
      <c r="AY97" s="196" t="str">
        <f t="shared" si="50"/>
        <v>INSERTED</v>
      </c>
      <c r="AZ97" s="196" t="str">
        <f t="shared" si="51"/>
        <v/>
      </c>
      <c r="BD97" s="196" t="str">
        <f t="shared" si="52"/>
        <v>YES</v>
      </c>
      <c r="BE97" s="996"/>
      <c r="BF97" s="196">
        <f t="shared" ca="1" si="63"/>
        <v>170</v>
      </c>
    </row>
    <row r="98" spans="1:58">
      <c r="A98">
        <v>92</v>
      </c>
      <c r="C98">
        <f>ROW(Table!$A$63)</f>
        <v>63</v>
      </c>
      <c r="D98" s="1" t="str">
        <f ca="1">INDIRECT(ADDRESS($C98,D$5,,,Table!$A$1))</f>
        <v/>
      </c>
      <c r="E98" t="str">
        <f ca="1">INDIRECT(ADDRESS($C98,E$5,,,Table!$A$1))</f>
        <v>PRLJB-020</v>
      </c>
      <c r="F98">
        <f ca="1">INDIRECT(ADDRESS($C98,F$5,,,Table!$A$1))</f>
        <v>145.08000000000004</v>
      </c>
      <c r="G98" t="str">
        <f ca="1">INDIRECT(ADDRESS($C98,G$5,,,Table!$A$1))</f>
        <v>MBL</v>
      </c>
      <c r="H98" t="str">
        <f ca="1">INDIRECT(ADDRESS($C98,H$5,,,Table!$A$1))</f>
        <v>MBL-050PRL:RFS-PRLJB-020</v>
      </c>
      <c r="I98" t="str">
        <f>Dev!$CW$46</f>
        <v>a</v>
      </c>
      <c r="J98" t="str">
        <f>IF(OR(I98=Dev!$CU$46, I98=Dev!$CU$47, I98=Dev!$CU$48, I98=Dev!$CU$49, I98=Dev!$CU$50, I98=Dev!$CU$51, I98=Dev!$CU$52, I98=Dev!$CU$53, I98=Dev!$CR$48, I98=Dev!$CR$49),$C$3,                                                                  IF(OR(I98=Dev!$CU$54, I98=Dev!$CU$55, I98=Dev!$CU$56, I98=Dev!$CU$57, I98=Dev!$CU$58, I98=Dev!$CU$59, I98=Dev!$CS$48), $D$3,""))</f>
        <v>PRLEH</v>
      </c>
      <c r="K98" t="str">
        <f ca="1">CONCATENATE(E98,Names!$P$3,I98)</f>
        <v>PRLJB-020_a</v>
      </c>
      <c r="M98" s="31">
        <f ca="1">INDIRECT(ADDRESS($C98,M$5,,,Table!$A$1))</f>
        <v>170</v>
      </c>
      <c r="O98" t="str">
        <f t="shared" si="44"/>
        <v/>
      </c>
      <c r="Q98" t="str">
        <f t="shared" si="39"/>
        <v>00</v>
      </c>
      <c r="R98">
        <f t="shared" si="68"/>
        <v>6</v>
      </c>
      <c r="S98" t="str">
        <f ca="1">IFERROR(VLOOKUP(M98,Racks!$H$4:$M$30,Racks!$I$2),"")</f>
        <v>MBL</v>
      </c>
      <c r="T98" t="str">
        <f ca="1">IFERROR(VLOOKUP(M98,Racks!$H$4:$M$30,Racks!$K$2),"")</f>
        <v>050Row</v>
      </c>
      <c r="U98" t="str">
        <f t="shared" si="40"/>
        <v>006</v>
      </c>
      <c r="V98" t="str">
        <f>CONCATENATE(Names!$C$17,Names!$N$3,U98)</f>
        <v>PRLTCB-006</v>
      </c>
      <c r="W98" t="str">
        <f>Dev!$GL$86</f>
        <v>e</v>
      </c>
      <c r="X98">
        <v>5</v>
      </c>
      <c r="Y98" t="str">
        <f>IF(OR(W98=Dev!$GJ$82, W98=Dev!$GJ$83, W98=Dev!$GJ$84, W98=Dev!$GJ$85, W98=Dev!$GJ$86, W98=Dev!$GJ$87, W98=Dev!$GJ$88, W98=Dev!$GJ$89, W98=Dev!$GG$82, W98=Dev!$GG$83, W98=Dev!$GG$84, W98=Dev!$GG$85, W98=Dev!$GG$86),Names!$C$10,                   IF(OR(W98=Dev!$GJ$90, W98=Dev!$GJ$91, W98=Dev!$GJ$92, W98=Dev!$GJ$93, W98=Dev!$GJ$94, W98=Dev!$GJ$95, W98=Dev!$GJ$96, W98=Dev!$GJ$97, W98=Dev!$GH$82), Names!$C$11,""))</f>
        <v>PRLEH</v>
      </c>
      <c r="Z98" s="31" t="str">
        <f ca="1">IFERROR(VLOOKUP(M98,Racks!$H$4:$M$30,6),"")</f>
        <v>MBL-050Row:CnPw-U-016</v>
      </c>
      <c r="AA98" t="str">
        <f ca="1">IF(R98="","",CONCATENATE(S98,Names!$H$3,T98,Names!$J$3,Names!$K$3,Names!$L$3,V98))</f>
        <v>MBL-050Row:RFS-PRLTCB-006</v>
      </c>
      <c r="AB98" t="str">
        <f>IF(R98="","",CONCATENATE(V98,Names!$P$3,W98))</f>
        <v>PRLTCB-006_e</v>
      </c>
      <c r="AD98" t="str">
        <f t="shared" si="45"/>
        <v>CREATE</v>
      </c>
      <c r="AF98" t="str">
        <f t="shared" si="53"/>
        <v>3C16NS_3G1.5</v>
      </c>
      <c r="AH98" t="str">
        <f t="shared" ca="1" si="54"/>
        <v>MBL-050PRL:RFS-PRLJB-020</v>
      </c>
      <c r="AI98" t="str">
        <f t="shared" si="46"/>
        <v>AT</v>
      </c>
      <c r="AK98" t="str">
        <f t="shared" si="55"/>
        <v>WEIPU ST1210/S3</v>
      </c>
      <c r="AM98" t="str">
        <f t="shared" ca="1" si="56"/>
        <v>PRLJB-020_a</v>
      </c>
      <c r="AN98" t="str">
        <f t="shared" ca="1" si="57"/>
        <v>MBL-050Row:RFS-PRLTCB-006</v>
      </c>
      <c r="AO98" t="str">
        <f t="shared" si="47"/>
        <v>KG</v>
      </c>
      <c r="AP98" t="str">
        <f t="shared" ca="1" si="58"/>
        <v>MBL-050Row:CnPw-U-016</v>
      </c>
      <c r="AQ98" t="str">
        <f t="shared" si="59"/>
        <v>WEIPU ST1210/P3</v>
      </c>
      <c r="AS98" t="str">
        <f t="shared" si="60"/>
        <v>PRLTCB-006_e</v>
      </c>
      <c r="AT98">
        <f t="shared" ca="1" si="61"/>
        <v>3</v>
      </c>
      <c r="AU98">
        <f t="shared" si="48"/>
        <v>5</v>
      </c>
      <c r="AV98" t="str">
        <f t="shared" si="62"/>
        <v>D</v>
      </c>
      <c r="AX98" t="str">
        <f t="shared" si="49"/>
        <v>staffanekstrom</v>
      </c>
      <c r="AY98" t="str">
        <f t="shared" si="50"/>
        <v>INSERTED</v>
      </c>
      <c r="AZ98" t="str">
        <f t="shared" si="51"/>
        <v/>
      </c>
      <c r="BD98" t="str">
        <f t="shared" si="52"/>
        <v>YES</v>
      </c>
      <c r="BF98">
        <f t="shared" ca="1" si="63"/>
        <v>170</v>
      </c>
    </row>
    <row r="99" spans="1:58">
      <c r="A99">
        <v>93</v>
      </c>
      <c r="C99">
        <f>ROW(Table!$A$63)</f>
        <v>63</v>
      </c>
      <c r="D99" s="1" t="str">
        <f ca="1">INDIRECT(ADDRESS($C99,D$5,,,Table!$A$1))</f>
        <v/>
      </c>
      <c r="E99" t="str">
        <f ca="1">INDIRECT(ADDRESS($C99,E$5,,,Table!$A$1))</f>
        <v>PRLJB-020</v>
      </c>
      <c r="F99">
        <f ca="1">INDIRECT(ADDRESS($C99,F$5,,,Table!$A$1))</f>
        <v>145.08000000000004</v>
      </c>
      <c r="G99" t="str">
        <f ca="1">INDIRECT(ADDRESS($C99,G$5,,,Table!$A$1))</f>
        <v>MBL</v>
      </c>
      <c r="H99" t="str">
        <f ca="1">INDIRECT(ADDRESS($C99,H$5,,,Table!$A$1))</f>
        <v>MBL-050PRL:RFS-PRLJB-020</v>
      </c>
      <c r="I99" t="str">
        <f>Dev!$CW$47</f>
        <v>b</v>
      </c>
      <c r="J99" t="str">
        <f>IF(OR(I99=Dev!$CU$46, I99=Dev!$CU$47, I99=Dev!$CU$48, I99=Dev!$CU$49, I99=Dev!$CU$50, I99=Dev!$CU$51, I99=Dev!$CU$52, I99=Dev!$CU$53, I99=Dev!$CR$48, I99=Dev!$CR$49),$C$3,                                                                  IF(OR(I99=Dev!$CU$54, I99=Dev!$CU$55, I99=Dev!$CU$56, I99=Dev!$CU$57, I99=Dev!$CU$58, I99=Dev!$CU$59, I99=Dev!$CS$48), $D$3,""))</f>
        <v>PRLEH</v>
      </c>
      <c r="K99" t="str">
        <f ca="1">CONCATENATE(E99,Names!$P$3,I99)</f>
        <v>PRLJB-020_b</v>
      </c>
      <c r="M99" s="31">
        <f ca="1">INDIRECT(ADDRESS($C99,M$5,,,Table!$A$1))</f>
        <v>170</v>
      </c>
      <c r="O99" t="str">
        <f t="shared" si="44"/>
        <v/>
      </c>
      <c r="Q99" t="str">
        <f t="shared" si="39"/>
        <v>00</v>
      </c>
      <c r="R99">
        <f t="shared" si="68"/>
        <v>6</v>
      </c>
      <c r="S99" t="str">
        <f ca="1">IFERROR(VLOOKUP(M99,Racks!$H$4:$M$30,Racks!$I$2),"")</f>
        <v>MBL</v>
      </c>
      <c r="T99" t="str">
        <f ca="1">IFERROR(VLOOKUP(M99,Racks!$H$4:$M$30,Racks!$K$2),"")</f>
        <v>050Row</v>
      </c>
      <c r="U99" t="str">
        <f t="shared" si="40"/>
        <v>006</v>
      </c>
      <c r="V99" t="str">
        <f>CONCATENATE(Names!$C$17,Names!$N$3,U99)</f>
        <v>PRLTCB-006</v>
      </c>
      <c r="W99" t="str">
        <f>Dev!$GL$87</f>
        <v>f</v>
      </c>
      <c r="X99">
        <v>6</v>
      </c>
      <c r="Y99" t="str">
        <f>IF(OR(W99=Dev!$GJ$82, W99=Dev!$GJ$83, W99=Dev!$GJ$84, W99=Dev!$GJ$85, W99=Dev!$GJ$86, W99=Dev!$GJ$87, W99=Dev!$GJ$88, W99=Dev!$GJ$89, W99=Dev!$GG$82, W99=Dev!$GG$83, W99=Dev!$GG$84, W99=Dev!$GG$85, W99=Dev!$GG$86),Names!$C$10,                   IF(OR(W99=Dev!$GJ$90, W99=Dev!$GJ$91, W99=Dev!$GJ$92, W99=Dev!$GJ$93, W99=Dev!$GJ$94, W99=Dev!$GJ$95, W99=Dev!$GJ$96, W99=Dev!$GJ$97, W99=Dev!$GH$82), Names!$C$11,""))</f>
        <v>PRLEH</v>
      </c>
      <c r="Z99" s="31" t="str">
        <f ca="1">IFERROR(VLOOKUP(M99,Racks!$H$4:$M$30,6),"")</f>
        <v>MBL-050Row:CnPw-U-016</v>
      </c>
      <c r="AA99" t="str">
        <f ca="1">IF(R99="","",CONCATENATE(S99,Names!$H$3,T99,Names!$J$3,Names!$K$3,Names!$L$3,V99))</f>
        <v>MBL-050Row:RFS-PRLTCB-006</v>
      </c>
      <c r="AB99" t="str">
        <f>IF(R99="","",CONCATENATE(V99,Names!$P$3,W99))</f>
        <v>PRLTCB-006_f</v>
      </c>
      <c r="AD99" t="str">
        <f t="shared" si="45"/>
        <v>CREATE</v>
      </c>
      <c r="AF99" t="str">
        <f t="shared" si="53"/>
        <v>3C16NS_3G1.5</v>
      </c>
      <c r="AH99" t="str">
        <f t="shared" ca="1" si="54"/>
        <v>MBL-050PRL:RFS-PRLJB-020</v>
      </c>
      <c r="AI99" t="str">
        <f t="shared" si="46"/>
        <v>AT</v>
      </c>
      <c r="AK99" t="str">
        <f t="shared" si="55"/>
        <v>WEIPU ST1210/S3</v>
      </c>
      <c r="AM99" t="str">
        <f t="shared" ca="1" si="56"/>
        <v>PRLJB-020_b</v>
      </c>
      <c r="AN99" t="str">
        <f t="shared" ca="1" si="57"/>
        <v>MBL-050Row:RFS-PRLTCB-006</v>
      </c>
      <c r="AO99" t="str">
        <f t="shared" si="47"/>
        <v>KG</v>
      </c>
      <c r="AP99" t="str">
        <f t="shared" ca="1" si="58"/>
        <v>MBL-050Row:CnPw-U-016</v>
      </c>
      <c r="AQ99" t="str">
        <f t="shared" si="59"/>
        <v>WEIPU ST1210/P3</v>
      </c>
      <c r="AS99" t="str">
        <f t="shared" si="60"/>
        <v>PRLTCB-006_f</v>
      </c>
      <c r="AT99">
        <f t="shared" ca="1" si="61"/>
        <v>3</v>
      </c>
      <c r="AU99">
        <f t="shared" si="48"/>
        <v>5</v>
      </c>
      <c r="AV99" t="str">
        <f t="shared" si="62"/>
        <v>D</v>
      </c>
      <c r="AX99" t="str">
        <f t="shared" si="49"/>
        <v>staffanekstrom</v>
      </c>
      <c r="AY99" t="str">
        <f t="shared" si="50"/>
        <v>INSERTED</v>
      </c>
      <c r="AZ99" t="str">
        <f t="shared" si="51"/>
        <v/>
      </c>
      <c r="BD99" t="str">
        <f t="shared" si="52"/>
        <v>YES</v>
      </c>
      <c r="BF99">
        <f t="shared" ca="1" si="63"/>
        <v>170</v>
      </c>
    </row>
    <row r="100" spans="1:58">
      <c r="A100">
        <v>94</v>
      </c>
      <c r="C100">
        <f>ROW(Table!$A$63)</f>
        <v>63</v>
      </c>
      <c r="D100" s="1" t="str">
        <f ca="1">INDIRECT(ADDRESS($C100,D$5,,,Table!$A$1))</f>
        <v/>
      </c>
      <c r="E100" t="str">
        <f ca="1">INDIRECT(ADDRESS($C100,E$5,,,Table!$A$1))</f>
        <v>PRLJB-020</v>
      </c>
      <c r="F100">
        <f ca="1">INDIRECT(ADDRESS($C100,F$5,,,Table!$A$1))</f>
        <v>145.08000000000004</v>
      </c>
      <c r="G100" t="str">
        <f ca="1">INDIRECT(ADDRESS($C100,G$5,,,Table!$A$1))</f>
        <v>MBL</v>
      </c>
      <c r="H100" t="str">
        <f ca="1">INDIRECT(ADDRESS($C100,H$5,,,Table!$A$1))</f>
        <v>MBL-050PRL:RFS-PRLJB-020</v>
      </c>
      <c r="I100" t="str">
        <f>Dev!$CW$48</f>
        <v>g</v>
      </c>
      <c r="J100" t="str">
        <f>IF(OR(I100=Dev!$CU$46, I100=Dev!$CU$47, I100=Dev!$CU$48, I100=Dev!$CU$49, I100=Dev!$CU$50, I100=Dev!$CU$51, I100=Dev!$CU$52, I100=Dev!$CU$53, I100=Dev!$CR$48, I100=Dev!$CR$49),$C$3,                                                                  IF(OR(I100=Dev!$CU$54, I100=Dev!$CU$55, I100=Dev!$CU$56, I100=Dev!$CU$57, I100=Dev!$CU$58, I100=Dev!$CU$59, I100=Dev!$CS$48), $D$3,""))</f>
        <v>PRLTE</v>
      </c>
      <c r="K100" t="str">
        <f ca="1">CONCATENATE(E100,Names!$P$3,I100)</f>
        <v>PRLJB-020_g</v>
      </c>
      <c r="M100" s="31">
        <f ca="1">INDIRECT(ADDRESS($C100,M$5,,,Table!$A$1))</f>
        <v>170</v>
      </c>
      <c r="O100" t="str">
        <f t="shared" si="44"/>
        <v/>
      </c>
      <c r="Q100" t="str">
        <f t="shared" si="39"/>
        <v>00</v>
      </c>
      <c r="R100">
        <f t="shared" si="68"/>
        <v>6</v>
      </c>
      <c r="S100" t="str">
        <f ca="1">IFERROR(VLOOKUP(M100,Racks!$H$4:$M$30,Racks!$I$2),"")</f>
        <v>MBL</v>
      </c>
      <c r="T100" t="str">
        <f ca="1">IFERROR(VLOOKUP(M100,Racks!$H$4:$M$30,Racks!$K$2),"")</f>
        <v>050Row</v>
      </c>
      <c r="U100" t="str">
        <f t="shared" si="40"/>
        <v>006</v>
      </c>
      <c r="V100" t="str">
        <f>CONCATENATE(Names!$C$17,Names!$N$3,U100)</f>
        <v>PRLTCB-006</v>
      </c>
      <c r="W100" t="str">
        <f>Dev!$GL$88</f>
        <v>g</v>
      </c>
      <c r="X100">
        <v>7</v>
      </c>
      <c r="Y100" t="str">
        <f>IF(OR(W100=Dev!$GJ$82, W100=Dev!$GJ$83, W100=Dev!$GJ$84, W100=Dev!$GJ$85, W100=Dev!$GJ$86, W100=Dev!$GJ$87, W100=Dev!$GJ$88, W100=Dev!$GJ$89, W100=Dev!$GG$82, W100=Dev!$GG$83, W100=Dev!$GG$84, W100=Dev!$GG$85, W100=Dev!$GG$86),Names!$C$10,                   IF(OR(W100=Dev!$GJ$90, W100=Dev!$GJ$91, W100=Dev!$GJ$92, W100=Dev!$GJ$93, W100=Dev!$GJ$94, W100=Dev!$GJ$95, W100=Dev!$GJ$96, W100=Dev!$GJ$97, W100=Dev!$GH$82), Names!$C$11,""))</f>
        <v>PRLTE</v>
      </c>
      <c r="Z100" s="31" t="str">
        <f ca="1">IFERROR(VLOOKUP(M100,Racks!$H$4:$M$30,6),"")</f>
        <v>MBL-050Row:CnPw-U-016</v>
      </c>
      <c r="AA100" t="str">
        <f ca="1">IF(R100="","",CONCATENATE(S100,Names!$H$3,T100,Names!$J$3,Names!$K$3,Names!$L$3,V100))</f>
        <v>MBL-050Row:RFS-PRLTCB-006</v>
      </c>
      <c r="AB100" t="str">
        <f>IF(R100="","",CONCATENATE(V100,Names!$P$3,W100))</f>
        <v>PRLTCB-006_g</v>
      </c>
      <c r="AD100" t="str">
        <f t="shared" si="45"/>
        <v>CREATE</v>
      </c>
      <c r="AF100" t="str">
        <f t="shared" si="53"/>
        <v>4PR24OSTCHF</v>
      </c>
      <c r="AH100" t="str">
        <f t="shared" ca="1" si="54"/>
        <v>MBL-050PRL:RFS-PRLJB-020</v>
      </c>
      <c r="AI100" t="str">
        <f t="shared" si="46"/>
        <v>AT</v>
      </c>
      <c r="AK100" t="str">
        <f t="shared" si="55"/>
        <v>WEIPU ST1210/S9</v>
      </c>
      <c r="AM100" t="str">
        <f t="shared" ca="1" si="56"/>
        <v>PRLJB-020_g</v>
      </c>
      <c r="AN100" t="str">
        <f t="shared" ca="1" si="57"/>
        <v>MBL-050Row:RFS-PRLTCB-006</v>
      </c>
      <c r="AO100" t="str">
        <f t="shared" si="47"/>
        <v>KG</v>
      </c>
      <c r="AP100" t="str">
        <f t="shared" ca="1" si="58"/>
        <v>MBL-050Row:CnPw-U-016</v>
      </c>
      <c r="AQ100" t="str">
        <f t="shared" si="59"/>
        <v>WEIPU ST1210/P9</v>
      </c>
      <c r="AS100" t="str">
        <f t="shared" si="60"/>
        <v>PRLTCB-006_g</v>
      </c>
      <c r="AT100">
        <f t="shared" ca="1" si="61"/>
        <v>3</v>
      </c>
      <c r="AU100">
        <f t="shared" si="48"/>
        <v>5</v>
      </c>
      <c r="AV100" t="str">
        <f t="shared" si="62"/>
        <v>A</v>
      </c>
      <c r="AX100" t="str">
        <f t="shared" si="49"/>
        <v>staffanekstrom</v>
      </c>
      <c r="AY100" t="str">
        <f t="shared" si="50"/>
        <v>INSERTED</v>
      </c>
      <c r="AZ100" t="str">
        <f t="shared" si="51"/>
        <v/>
      </c>
      <c r="BD100" t="str">
        <f t="shared" si="52"/>
        <v>YES</v>
      </c>
      <c r="BF100">
        <f t="shared" ca="1" si="63"/>
        <v>170</v>
      </c>
    </row>
    <row r="101" spans="1:58" s="196" customFormat="1">
      <c r="A101" s="196">
        <v>95</v>
      </c>
      <c r="C101" s="196">
        <f>ROW(Table!$A$63)</f>
        <v>63</v>
      </c>
      <c r="D101" s="1021" t="str">
        <f ca="1">INDIRECT(ADDRESS($C101,D$5,,,Table!$A$1))</f>
        <v/>
      </c>
      <c r="E101" s="196" t="str">
        <f ca="1">INDIRECT(ADDRESS($C101,E$5,,,Table!$A$1))</f>
        <v>PRLJB-020</v>
      </c>
      <c r="F101" s="196">
        <f ca="1">INDIRECT(ADDRESS($C101,F$5,,,Table!$A$1))</f>
        <v>145.08000000000004</v>
      </c>
      <c r="G101" s="196" t="str">
        <f ca="1">INDIRECT(ADDRESS($C101,G$5,,,Table!$A$1))</f>
        <v>MBL</v>
      </c>
      <c r="H101" s="196" t="str">
        <f ca="1">INDIRECT(ADDRESS($C101,H$5,,,Table!$A$1))</f>
        <v>MBL-050PRL:RFS-PRLJB-020</v>
      </c>
      <c r="I101" s="196" t="str">
        <f>Dev!$CW$49</f>
        <v>h</v>
      </c>
      <c r="J101" s="196" t="str">
        <f>IF(OR(I101=Dev!$CU$46, I101=Dev!$CU$47, I101=Dev!$CU$48, I101=Dev!$CU$49, I101=Dev!$CU$50, I101=Dev!$CU$51, I101=Dev!$CU$52, I101=Dev!$CU$53, I101=Dev!$CR$48, I101=Dev!$CR$49),$C$3,                                                                  IF(OR(I101=Dev!$CU$54, I101=Dev!$CU$55, I101=Dev!$CU$56, I101=Dev!$CU$57, I101=Dev!$CU$58, I101=Dev!$CU$59, I101=Dev!$CS$48), $D$3,""))</f>
        <v>PRLTE</v>
      </c>
      <c r="K101" s="196" t="str">
        <f ca="1">CONCATENATE(E101,Names!$P$3,I101)</f>
        <v>PRLJB-020_h</v>
      </c>
      <c r="M101" s="760">
        <f ca="1">INDIRECT(ADDRESS($C101,M$5,,,Table!$A$1))</f>
        <v>170</v>
      </c>
      <c r="O101" s="196" t="str">
        <f t="shared" si="44"/>
        <v/>
      </c>
      <c r="Q101" s="196" t="str">
        <f t="shared" si="39"/>
        <v>00</v>
      </c>
      <c r="R101" s="196">
        <f t="shared" si="68"/>
        <v>6</v>
      </c>
      <c r="S101" s="196" t="str">
        <f ca="1">IFERROR(VLOOKUP(M101,Racks!$H$4:$M$30,Racks!$I$2),"")</f>
        <v>MBL</v>
      </c>
      <c r="T101" s="196" t="str">
        <f ca="1">IFERROR(VLOOKUP(M101,Racks!$H$4:$M$30,Racks!$K$2),"")</f>
        <v>050Row</v>
      </c>
      <c r="U101" s="196" t="str">
        <f t="shared" ref="U101:U104" si="69">IF(ISNUMBER(R101),CONCATENATE(Q101,R101),"")</f>
        <v>006</v>
      </c>
      <c r="V101" s="196" t="str">
        <f>CONCATENATE(Names!$C$17,Names!$N$3,U101)</f>
        <v>PRLTCB-006</v>
      </c>
      <c r="W101" s="196" t="str">
        <f>Dev!$GL$89</f>
        <v>h</v>
      </c>
      <c r="X101" s="196">
        <v>8</v>
      </c>
      <c r="Y101" s="196" t="str">
        <f>IF(OR(W101=Dev!$GJ$82, W101=Dev!$GJ$83, W101=Dev!$GJ$84, W101=Dev!$GJ$85, W101=Dev!$GJ$86, W101=Dev!$GJ$87, W101=Dev!$GJ$88, W101=Dev!$GJ$89, W101=Dev!$GG$82, W101=Dev!$GG$83, W101=Dev!$GG$84, W101=Dev!$GG$85, W101=Dev!$GG$86),Names!$C$10,                   IF(OR(W101=Dev!$GJ$90, W101=Dev!$GJ$91, W101=Dev!$GJ$92, W101=Dev!$GJ$93, W101=Dev!$GJ$94, W101=Dev!$GJ$95, W101=Dev!$GJ$96, W101=Dev!$GJ$97, W101=Dev!$GH$82), Names!$C$11,""))</f>
        <v>PRLTE</v>
      </c>
      <c r="Z101" s="760" t="str">
        <f ca="1">IFERROR(VLOOKUP(M101,Racks!$H$4:$M$30,6),"")</f>
        <v>MBL-050Row:CnPw-U-016</v>
      </c>
      <c r="AA101" s="196" t="str">
        <f ca="1">IF(R101="","",CONCATENATE(S101,Names!$H$3,T101,Names!$J$3,Names!$K$3,Names!$L$3,V101))</f>
        <v>MBL-050Row:RFS-PRLTCB-006</v>
      </c>
      <c r="AB101" s="196" t="str">
        <f>IF(R101="","",CONCATENATE(V101,Names!$P$3,W101))</f>
        <v>PRLTCB-006_h</v>
      </c>
      <c r="AC101" s="996"/>
      <c r="AD101" s="196" t="str">
        <f t="shared" si="45"/>
        <v>CREATE</v>
      </c>
      <c r="AF101" s="196" t="str">
        <f t="shared" si="53"/>
        <v>4PR24OSTCHF</v>
      </c>
      <c r="AH101" s="196" t="str">
        <f t="shared" ca="1" si="54"/>
        <v>MBL-050PRL:RFS-PRLJB-020</v>
      </c>
      <c r="AI101" s="196" t="str">
        <f t="shared" si="46"/>
        <v>AT</v>
      </c>
      <c r="AK101" s="196" t="str">
        <f t="shared" si="55"/>
        <v>WEIPU ST1210/S9</v>
      </c>
      <c r="AM101" s="196" t="str">
        <f t="shared" ca="1" si="56"/>
        <v>PRLJB-020_h</v>
      </c>
      <c r="AN101" s="196" t="str">
        <f t="shared" ca="1" si="57"/>
        <v>MBL-050Row:RFS-PRLTCB-006</v>
      </c>
      <c r="AO101" s="196" t="str">
        <f t="shared" si="47"/>
        <v>KG</v>
      </c>
      <c r="AP101" s="196" t="str">
        <f t="shared" ca="1" si="58"/>
        <v>MBL-050Row:CnPw-U-016</v>
      </c>
      <c r="AQ101" s="196" t="str">
        <f t="shared" si="59"/>
        <v>WEIPU ST1210/P9</v>
      </c>
      <c r="AS101" s="196" t="str">
        <f t="shared" si="60"/>
        <v>PRLTCB-006_h</v>
      </c>
      <c r="AT101" s="196">
        <f t="shared" ca="1" si="61"/>
        <v>3</v>
      </c>
      <c r="AU101" s="196">
        <f t="shared" si="48"/>
        <v>5</v>
      </c>
      <c r="AV101" s="196" t="str">
        <f t="shared" si="62"/>
        <v>A</v>
      </c>
      <c r="AX101" s="196" t="str">
        <f t="shared" si="49"/>
        <v>staffanekstrom</v>
      </c>
      <c r="AY101" s="196" t="str">
        <f t="shared" si="50"/>
        <v>INSERTED</v>
      </c>
      <c r="AZ101" s="196" t="str">
        <f t="shared" si="51"/>
        <v/>
      </c>
      <c r="BD101" s="196" t="str">
        <f t="shared" si="52"/>
        <v>YES</v>
      </c>
      <c r="BE101" s="996"/>
      <c r="BF101" s="196">
        <f t="shared" ca="1" si="63"/>
        <v>170</v>
      </c>
    </row>
    <row r="102" spans="1:58">
      <c r="A102">
        <v>96</v>
      </c>
      <c r="C102">
        <f>ROW(Table!$A$66)</f>
        <v>66</v>
      </c>
      <c r="D102" s="1" t="str">
        <f ca="1">INDIRECT(ADDRESS($C102,D$5,,,Table!$A$1))</f>
        <v/>
      </c>
      <c r="E102" s="752" t="str">
        <f ca="1">INDIRECT(ADDRESS($C102,E$5,,,Table!$A$1))</f>
        <v>PRLJB-021</v>
      </c>
      <c r="F102">
        <f ca="1">INDIRECT(ADDRESS($C102,F$5,,,Table!$A$1))</f>
        <v>153.60000000000002</v>
      </c>
      <c r="G102" t="str">
        <f ca="1">INDIRECT(ADDRESS($C102,G$5,,,Table!$A$1))</f>
        <v>MBL</v>
      </c>
      <c r="H102" t="str">
        <f ca="1">INDIRECT(ADDRESS($C102,H$5,,,Table!$A$1))</f>
        <v>MBL-060PRL:RFS-PRLJB-021</v>
      </c>
      <c r="I102" s="769" t="str">
        <f>Dev!$CR$48</f>
        <v>++EH</v>
      </c>
      <c r="J102" t="str">
        <f>IF(OR(I102=Dev!$CU$46, I102=Dev!$CU$47, I102=Dev!$CU$48, I102=Dev!$CU$49, I102=Dev!$CU$50, I102=Dev!$CU$51, I102=Dev!$CU$52, I102=Dev!$CU$53, I102=Dev!$CR$48, I102=Dev!$CR$49),$C$3,                                                                  IF(OR(I102=Dev!$CU$54, I102=Dev!$CU$55, I102=Dev!$CU$56, I102=Dev!$CU$57, I102=Dev!$CU$58, I102=Dev!$CU$59, I102=Dev!$CS$48), $D$3,""))</f>
        <v>PRLEH</v>
      </c>
      <c r="K102" t="str">
        <f ca="1">CONCATENATE(E102,Names!$P$3,I102)</f>
        <v>PRLJB-021_++EH</v>
      </c>
      <c r="M102" s="31">
        <f ca="1">INDIRECT(ADDRESS($C102,M$5,,,Table!$A$1))</f>
        <v>180</v>
      </c>
      <c r="O102" t="str">
        <f t="shared" si="44"/>
        <v/>
      </c>
      <c r="Q102" t="str">
        <f t="shared" si="39"/>
        <v>00</v>
      </c>
      <c r="R102">
        <f t="shared" si="68"/>
        <v>6</v>
      </c>
      <c r="S102" t="str">
        <f ca="1">IFERROR(VLOOKUP(M102,Racks!$H$4:$M$30,Racks!$I$2),"")</f>
        <v>MBL</v>
      </c>
      <c r="T102" t="str">
        <f ca="1">IFERROR(VLOOKUP(M102,Racks!$H$4:$M$30,Racks!$K$2),"")</f>
        <v>050Row</v>
      </c>
      <c r="U102" t="str">
        <f t="shared" si="69"/>
        <v>006</v>
      </c>
      <c r="V102" t="str">
        <f>CONCATENATE(Names!$C$17,Names!$N$3,U102)</f>
        <v>PRLTCB-006</v>
      </c>
      <c r="W102" s="769" t="str">
        <f>Dev!$GG$82</f>
        <v>y</v>
      </c>
      <c r="X102">
        <v>0</v>
      </c>
      <c r="Y102" t="str">
        <f>IF(OR(W102=Dev!$GJ$82, W102=Dev!$GJ$83, W102=Dev!$GJ$84, W102=Dev!$GJ$85, W102=Dev!$GJ$86, W102=Dev!$GJ$87, W102=Dev!$GJ$88, W102=Dev!$GJ$89, W102=Dev!$GG$82, W102=Dev!$GG$83, W102=Dev!$GG$84, W102=Dev!$GG$85, W102=Dev!$GG$86),Names!$C$10,                   IF(OR(W102=Dev!$GJ$90, W102=Dev!$GJ$91, W102=Dev!$GJ$92, W102=Dev!$GJ$93, W102=Dev!$GJ$94, W102=Dev!$GJ$95, W102=Dev!$GJ$96, W102=Dev!$GJ$97, W102=Dev!$GH$82), Names!$C$11,""))</f>
        <v>PRLEH</v>
      </c>
      <c r="Z102" s="31" t="str">
        <f ca="1">IFERROR(VLOOKUP(M102,Racks!$H$4:$M$30,6),"")</f>
        <v>MBL-050Row:CnPw-U-016</v>
      </c>
      <c r="AA102" t="str">
        <f ca="1">IF(R102="","",CONCATENATE(S102,Names!$H$3,T102,Names!$J$3,Names!$K$3,Names!$L$3,V102))</f>
        <v>MBL-050Row:RFS-PRLTCB-006</v>
      </c>
      <c r="AB102" t="str">
        <f>IF(R102="","",CONCATENATE(V102,Names!$P$3,W102))</f>
        <v>PRLTCB-006_y</v>
      </c>
      <c r="AD102" t="str">
        <f t="shared" si="45"/>
        <v>CREATE</v>
      </c>
      <c r="AF102" t="str">
        <f t="shared" si="53"/>
        <v>3C16NS_3G1.5</v>
      </c>
      <c r="AH102" t="str">
        <f t="shared" ca="1" si="54"/>
        <v>MBL-060PRL:RFS-PRLJB-021</v>
      </c>
      <c r="AI102" t="str">
        <f t="shared" si="46"/>
        <v>AT</v>
      </c>
      <c r="AK102" t="str">
        <f t="shared" si="55"/>
        <v>WEIPU ST1210/S3</v>
      </c>
      <c r="AM102" t="str">
        <f t="shared" ca="1" si="56"/>
        <v>PRLJB-021_++EH</v>
      </c>
      <c r="AN102" t="str">
        <f t="shared" ca="1" si="57"/>
        <v>MBL-050Row:RFS-PRLTCB-006</v>
      </c>
      <c r="AO102" t="str">
        <f t="shared" si="47"/>
        <v>KG</v>
      </c>
      <c r="AP102" t="str">
        <f t="shared" ca="1" si="58"/>
        <v>MBL-050Row:CnPw-U-016</v>
      </c>
      <c r="AQ102" t="str">
        <f t="shared" si="59"/>
        <v>WEIPU ST1210/P3</v>
      </c>
      <c r="AS102" t="str">
        <f t="shared" si="60"/>
        <v>PRLTCB-006_y</v>
      </c>
      <c r="AT102">
        <f t="shared" ca="1" si="61"/>
        <v>3</v>
      </c>
      <c r="AU102">
        <f t="shared" si="48"/>
        <v>5</v>
      </c>
      <c r="AV102" t="str">
        <f t="shared" si="62"/>
        <v>D</v>
      </c>
      <c r="AX102" t="str">
        <f t="shared" si="49"/>
        <v>staffanekstrom</v>
      </c>
      <c r="AY102" t="str">
        <f t="shared" si="50"/>
        <v>INSERTED</v>
      </c>
      <c r="AZ102" t="str">
        <f t="shared" si="51"/>
        <v/>
      </c>
      <c r="BD102" t="str">
        <f t="shared" si="52"/>
        <v>YES</v>
      </c>
      <c r="BF102">
        <f t="shared" ca="1" si="63"/>
        <v>180</v>
      </c>
    </row>
    <row r="103" spans="1:58">
      <c r="A103">
        <v>97</v>
      </c>
      <c r="C103">
        <f>ROW(Table!$A$66)</f>
        <v>66</v>
      </c>
      <c r="D103" s="1" t="str">
        <f ca="1">INDIRECT(ADDRESS($C103,D$5,,,Table!$A$1))</f>
        <v/>
      </c>
      <c r="E103" s="752" t="str">
        <f ca="1">INDIRECT(ADDRESS($C103,E$5,,,Table!$A$1))</f>
        <v>PRLJB-021</v>
      </c>
      <c r="F103">
        <f ca="1">INDIRECT(ADDRESS($C103,F$5,,,Table!$A$1))</f>
        <v>153.60000000000002</v>
      </c>
      <c r="G103" t="str">
        <f ca="1">INDIRECT(ADDRESS($C103,G$5,,,Table!$A$1))</f>
        <v>MBL</v>
      </c>
      <c r="H103" t="str">
        <f ca="1">INDIRECT(ADDRESS($C103,H$5,,,Table!$A$1))</f>
        <v>MBL-060PRL:RFS-PRLJB-021</v>
      </c>
      <c r="I103" s="769" t="str">
        <f>Dev!$CS$48</f>
        <v>++TE</v>
      </c>
      <c r="J103" t="str">
        <f>IF(OR(I103=Dev!$CU$46, I103=Dev!$CU$47, I103=Dev!$CU$48, I103=Dev!$CU$49, I103=Dev!$CU$50, I103=Dev!$CU$51, I103=Dev!$CU$52, I103=Dev!$CU$53, I103=Dev!$CR$48, I103=Dev!$CR$49),$C$3,                                                                  IF(OR(I103=Dev!$CU$54, I103=Dev!$CU$55, I103=Dev!$CU$56, I103=Dev!$CU$57, I103=Dev!$CU$58, I103=Dev!$CU$59, I103=Dev!$CS$48), $D$3,""))</f>
        <v>PRLTE</v>
      </c>
      <c r="K103" t="str">
        <f ca="1">CONCATENATE(E103,Names!$P$3,I103)</f>
        <v>PRLJB-021_++TE</v>
      </c>
      <c r="M103" s="31">
        <f ca="1">INDIRECT(ADDRESS($C103,M$5,,,Table!$A$1))</f>
        <v>180</v>
      </c>
      <c r="O103" t="str">
        <f t="shared" si="44"/>
        <v/>
      </c>
      <c r="Q103" t="str">
        <f t="shared" si="39"/>
        <v>00</v>
      </c>
      <c r="R103">
        <f t="shared" si="68"/>
        <v>6</v>
      </c>
      <c r="S103" t="str">
        <f ca="1">IFERROR(VLOOKUP(M103,Racks!$H$4:$M$30,Racks!$I$2),"")</f>
        <v>MBL</v>
      </c>
      <c r="T103" t="str">
        <f ca="1">IFERROR(VLOOKUP(M103,Racks!$H$4:$M$30,Racks!$K$2),"")</f>
        <v>050Row</v>
      </c>
      <c r="U103" t="str">
        <f t="shared" si="69"/>
        <v>006</v>
      </c>
      <c r="V103" t="str">
        <f>CONCATENATE(Names!$C$17,Names!$N$3,U103)</f>
        <v>PRLTCB-006</v>
      </c>
      <c r="W103" s="769" t="str">
        <f>Dev!$GH$82</f>
        <v>z</v>
      </c>
      <c r="X103">
        <v>0</v>
      </c>
      <c r="Y103" t="str">
        <f>IF(OR(W103=Dev!$GJ$82, W103=Dev!$GJ$83, W103=Dev!$GJ$84, W103=Dev!$GJ$85, W103=Dev!$GJ$86, W103=Dev!$GJ$87, W103=Dev!$GJ$88, W103=Dev!$GJ$89, W103=Dev!$GG$82, W103=Dev!$GG$83, W103=Dev!$GG$84, W103=Dev!$GG$85, W103=Dev!$GG$86),Names!$C$10,                   IF(OR(W103=Dev!$GJ$90, W103=Dev!$GJ$91, W103=Dev!$GJ$92, W103=Dev!$GJ$93, W103=Dev!$GJ$94, W103=Dev!$GJ$95, W103=Dev!$GJ$96, W103=Dev!$GJ$97, W103=Dev!$GH$82), Names!$C$11,""))</f>
        <v>PRLTE</v>
      </c>
      <c r="Z103" s="31" t="str">
        <f ca="1">IFERROR(VLOOKUP(M103,Racks!$H$4:$M$30,6),"")</f>
        <v>MBL-050Row:CnPw-U-016</v>
      </c>
      <c r="AA103" t="str">
        <f ca="1">IF(R103="","",CONCATENATE(S103,Names!$H$3,T103,Names!$J$3,Names!$K$3,Names!$L$3,V103))</f>
        <v>MBL-050Row:RFS-PRLTCB-006</v>
      </c>
      <c r="AB103" t="str">
        <f>IF(R103="","",CONCATENATE(V103,Names!$P$3,W103))</f>
        <v>PRLTCB-006_z</v>
      </c>
      <c r="AD103" t="str">
        <f t="shared" si="45"/>
        <v>CREATE</v>
      </c>
      <c r="AF103" t="str">
        <f t="shared" si="53"/>
        <v>4PR24OSTCHF</v>
      </c>
      <c r="AH103" t="str">
        <f t="shared" ca="1" si="54"/>
        <v>MBL-060PRL:RFS-PRLJB-021</v>
      </c>
      <c r="AI103" t="str">
        <f t="shared" si="46"/>
        <v>AT</v>
      </c>
      <c r="AK103" t="str">
        <f t="shared" si="55"/>
        <v>WEIPU ST1210/S9</v>
      </c>
      <c r="AM103" t="str">
        <f t="shared" ca="1" si="56"/>
        <v>PRLJB-021_++TE</v>
      </c>
      <c r="AN103" t="str">
        <f t="shared" ca="1" si="57"/>
        <v>MBL-050Row:RFS-PRLTCB-006</v>
      </c>
      <c r="AO103" t="str">
        <f t="shared" si="47"/>
        <v>KG</v>
      </c>
      <c r="AP103" t="str">
        <f t="shared" ca="1" si="58"/>
        <v>MBL-050Row:CnPw-U-016</v>
      </c>
      <c r="AQ103" t="str">
        <f t="shared" si="59"/>
        <v>WEIPU ST1210/P9</v>
      </c>
      <c r="AS103" t="str">
        <f t="shared" si="60"/>
        <v>PRLTCB-006_z</v>
      </c>
      <c r="AT103">
        <f t="shared" ca="1" si="61"/>
        <v>3</v>
      </c>
      <c r="AU103">
        <f t="shared" si="48"/>
        <v>5</v>
      </c>
      <c r="AV103" t="str">
        <f t="shared" si="62"/>
        <v>A</v>
      </c>
      <c r="AX103" t="str">
        <f t="shared" si="49"/>
        <v>staffanekstrom</v>
      </c>
      <c r="AY103" t="str">
        <f t="shared" si="50"/>
        <v>INSERTED</v>
      </c>
      <c r="AZ103" t="str">
        <f t="shared" si="51"/>
        <v/>
      </c>
      <c r="BD103" t="str">
        <f t="shared" si="52"/>
        <v>YES</v>
      </c>
      <c r="BF103">
        <f t="shared" ca="1" si="63"/>
        <v>180</v>
      </c>
    </row>
    <row r="104" spans="1:58">
      <c r="A104">
        <v>98</v>
      </c>
      <c r="C104">
        <f>ROW(Table!$A$66)</f>
        <v>66</v>
      </c>
      <c r="D104" s="1" t="str">
        <f ca="1">INDIRECT(ADDRESS($C104,D$5,,,Table!$A$1))</f>
        <v/>
      </c>
      <c r="E104" s="738" t="str">
        <f ca="1">INDIRECT(ADDRESS($C104,E$5,,,Table!$A$1))</f>
        <v>PRLJB-021</v>
      </c>
      <c r="F104">
        <f ca="1">INDIRECT(ADDRESS($C104,F$5,,,Table!$A$1))</f>
        <v>153.60000000000002</v>
      </c>
      <c r="G104" t="str">
        <f ca="1">INDIRECT(ADDRESS($C104,G$5,,,Table!$A$1))</f>
        <v>MBL</v>
      </c>
      <c r="H104" t="str">
        <f ca="1">INDIRECT(ADDRESS($C104,H$5,,,Table!$A$1))</f>
        <v>MBL-060PRL:RFS-PRLJB-021</v>
      </c>
      <c r="I104" s="738" t="str">
        <f>Dev!$CW$46</f>
        <v>a</v>
      </c>
      <c r="J104" t="str">
        <f>IF(OR(I104=Dev!$CU$46, I104=Dev!$CU$47, I104=Dev!$CU$48, I104=Dev!$CU$49, I104=Dev!$CU$50, I104=Dev!$CU$51, I104=Dev!$CU$52, I104=Dev!$CU$53, I104=Dev!$CR$48, I104=Dev!$CR$49),$C$3,                                                                  IF(OR(I104=Dev!$CU$54, I104=Dev!$CU$55, I104=Dev!$CU$56, I104=Dev!$CU$57, I104=Dev!$CU$58, I104=Dev!$CU$59, I104=Dev!$CS$48), $D$3,""))</f>
        <v>PRLEH</v>
      </c>
      <c r="K104" t="str">
        <f ca="1">CONCATENATE(E104,Names!$P$3,I104)</f>
        <v>PRLJB-021_a</v>
      </c>
      <c r="M104" s="31">
        <f ca="1">INDIRECT(ADDRESS($C104,M$5,,,Table!$A$1))</f>
        <v>180</v>
      </c>
      <c r="O104" t="str">
        <f t="shared" si="44"/>
        <v/>
      </c>
      <c r="Q104" t="str">
        <f t="shared" si="39"/>
        <v>00</v>
      </c>
      <c r="R104">
        <f t="shared" si="68"/>
        <v>6</v>
      </c>
      <c r="S104" t="str">
        <f ca="1">IFERROR(VLOOKUP(M104,Racks!$H$4:$M$30,Racks!$I$2),"")</f>
        <v>MBL</v>
      </c>
      <c r="T104" t="str">
        <f ca="1">IFERROR(VLOOKUP(M104,Racks!$H$4:$M$30,Racks!$K$2),"")</f>
        <v>050Row</v>
      </c>
      <c r="U104" t="str">
        <f t="shared" si="69"/>
        <v>006</v>
      </c>
      <c r="V104" t="str">
        <f>CONCATENATE(Names!$C$17,Names!$N$3,U104)</f>
        <v>PRLTCB-006</v>
      </c>
      <c r="W104" t="str">
        <f>Dev!$GL$90</f>
        <v>i</v>
      </c>
      <c r="X104">
        <v>9</v>
      </c>
      <c r="Y104" t="str">
        <f>IF(OR(W104=Dev!$GJ$82, W104=Dev!$GJ$83, W104=Dev!$GJ$84, W104=Dev!$GJ$85, W104=Dev!$GJ$86, W104=Dev!$GJ$87, W104=Dev!$GJ$88, W104=Dev!$GJ$89, W104=Dev!$GG$82, W104=Dev!$GG$83, W104=Dev!$GG$84, W104=Dev!$GG$85, W104=Dev!$GG$86),Names!$C$10,                   IF(OR(W104=Dev!$GJ$90, W104=Dev!$GJ$91, W104=Dev!$GJ$92, W104=Dev!$GJ$93, W104=Dev!$GJ$94, W104=Dev!$GJ$95, W104=Dev!$GJ$96, W104=Dev!$GJ$97, W104=Dev!$GH$82), Names!$C$11,""))</f>
        <v>PRLEH</v>
      </c>
      <c r="Z104" s="31" t="str">
        <f ca="1">IFERROR(VLOOKUP(M104,Racks!$H$4:$M$30,6),"")</f>
        <v>MBL-050Row:CnPw-U-016</v>
      </c>
      <c r="AA104" t="str">
        <f ca="1">IF(R104="","",CONCATENATE(S104,Names!$H$3,T104,Names!$J$3,Names!$K$3,Names!$L$3,V104))</f>
        <v>MBL-050Row:RFS-PRLTCB-006</v>
      </c>
      <c r="AB104" t="str">
        <f>IF(R104="","",CONCATENATE(V104,Names!$P$3,W104))</f>
        <v>PRLTCB-006_i</v>
      </c>
      <c r="AD104" t="str">
        <f t="shared" si="45"/>
        <v>CREATE</v>
      </c>
      <c r="AF104" t="str">
        <f t="shared" si="53"/>
        <v>3C16NS_3G1.5</v>
      </c>
      <c r="AH104" t="str">
        <f t="shared" ca="1" si="54"/>
        <v>MBL-060PRL:RFS-PRLJB-021</v>
      </c>
      <c r="AI104" t="str">
        <f t="shared" si="46"/>
        <v>AT</v>
      </c>
      <c r="AK104" t="str">
        <f t="shared" si="55"/>
        <v>WEIPU ST1210/S3</v>
      </c>
      <c r="AM104" t="str">
        <f t="shared" ca="1" si="56"/>
        <v>PRLJB-021_a</v>
      </c>
      <c r="AN104" t="str">
        <f t="shared" ca="1" si="57"/>
        <v>MBL-050Row:RFS-PRLTCB-006</v>
      </c>
      <c r="AO104" t="str">
        <f t="shared" si="47"/>
        <v>KG</v>
      </c>
      <c r="AP104" t="str">
        <f t="shared" ca="1" si="58"/>
        <v>MBL-050Row:CnPw-U-016</v>
      </c>
      <c r="AQ104" t="str">
        <f t="shared" si="59"/>
        <v>WEIPU ST1210/P3</v>
      </c>
      <c r="AS104" t="str">
        <f t="shared" si="60"/>
        <v>PRLTCB-006_i</v>
      </c>
      <c r="AT104">
        <f t="shared" ca="1" si="61"/>
        <v>3</v>
      </c>
      <c r="AU104">
        <f t="shared" si="48"/>
        <v>5</v>
      </c>
      <c r="AV104" t="str">
        <f t="shared" si="62"/>
        <v>D</v>
      </c>
      <c r="AX104" t="str">
        <f t="shared" si="49"/>
        <v>staffanekstrom</v>
      </c>
      <c r="AY104" t="str">
        <f t="shared" si="50"/>
        <v>INSERTED</v>
      </c>
      <c r="AZ104" t="str">
        <f t="shared" si="51"/>
        <v/>
      </c>
      <c r="BD104" t="str">
        <f t="shared" si="52"/>
        <v>YES</v>
      </c>
      <c r="BF104">
        <f t="shared" ca="1" si="63"/>
        <v>180</v>
      </c>
    </row>
    <row r="105" spans="1:58">
      <c r="A105">
        <v>99</v>
      </c>
      <c r="C105">
        <f>ROW(Table!$A$66)</f>
        <v>66</v>
      </c>
      <c r="D105" s="1" t="str">
        <f ca="1">INDIRECT(ADDRESS($C105,D$5,,,Table!$A$1))</f>
        <v/>
      </c>
      <c r="E105" s="738" t="str">
        <f ca="1">INDIRECT(ADDRESS($C105,E$5,,,Table!$A$1))</f>
        <v>PRLJB-021</v>
      </c>
      <c r="F105">
        <f ca="1">INDIRECT(ADDRESS($C105,F$5,,,Table!$A$1))</f>
        <v>153.60000000000002</v>
      </c>
      <c r="G105" t="str">
        <f ca="1">INDIRECT(ADDRESS($C105,G$5,,,Table!$A$1))</f>
        <v>MBL</v>
      </c>
      <c r="H105" t="str">
        <f ca="1">INDIRECT(ADDRESS($C105,H$5,,,Table!$A$1))</f>
        <v>MBL-060PRL:RFS-PRLJB-021</v>
      </c>
      <c r="I105" s="738" t="str">
        <f>Dev!$CW$47</f>
        <v>b</v>
      </c>
      <c r="J105" t="str">
        <f>IF(OR(I105=Dev!$CU$46, I105=Dev!$CU$47, I105=Dev!$CU$48, I105=Dev!$CU$49, I105=Dev!$CU$50, I105=Dev!$CU$51, I105=Dev!$CU$52, I105=Dev!$CU$53, I105=Dev!$CR$48, I105=Dev!$CR$49),$C$3,                                                                  IF(OR(I105=Dev!$CU$54, I105=Dev!$CU$55, I105=Dev!$CU$56, I105=Dev!$CU$57, I105=Dev!$CU$58, I105=Dev!$CU$59, I105=Dev!$CS$48), $D$3,""))</f>
        <v>PRLEH</v>
      </c>
      <c r="K105" t="str">
        <f ca="1">CONCATENATE(E105,Names!$P$3,I105)</f>
        <v>PRLJB-021_b</v>
      </c>
      <c r="M105" s="31">
        <f ca="1">INDIRECT(ADDRESS($C105,M$5,,,Table!$A$1))</f>
        <v>180</v>
      </c>
      <c r="O105" t="str">
        <f t="shared" si="44"/>
        <v/>
      </c>
      <c r="Q105" t="str">
        <f t="shared" si="39"/>
        <v>00</v>
      </c>
      <c r="R105">
        <f t="shared" si="68"/>
        <v>6</v>
      </c>
      <c r="S105" t="str">
        <f ca="1">IFERROR(VLOOKUP(M105,Racks!$H$4:$M$30,Racks!$I$2),"")</f>
        <v>MBL</v>
      </c>
      <c r="T105" t="str">
        <f ca="1">IFERROR(VLOOKUP(M105,Racks!$H$4:$M$30,Racks!$K$2),"")</f>
        <v>050Row</v>
      </c>
      <c r="U105" t="str">
        <f t="shared" si="40"/>
        <v>006</v>
      </c>
      <c r="V105" t="str">
        <f>CONCATENATE(Names!$C$17,Names!$N$3,U105)</f>
        <v>PRLTCB-006</v>
      </c>
      <c r="W105" t="str">
        <f>Dev!$GL$91</f>
        <v>j</v>
      </c>
      <c r="X105">
        <v>10</v>
      </c>
      <c r="Y105" t="str">
        <f>IF(OR(W105=Dev!$GJ$82, W105=Dev!$GJ$83, W105=Dev!$GJ$84, W105=Dev!$GJ$85, W105=Dev!$GJ$86, W105=Dev!$GJ$87, W105=Dev!$GJ$88, W105=Dev!$GJ$89, W105=Dev!$GG$82, W105=Dev!$GG$83, W105=Dev!$GG$84, W105=Dev!$GG$85, W105=Dev!$GG$86),Names!$C$10,                   IF(OR(W105=Dev!$GJ$90, W105=Dev!$GJ$91, W105=Dev!$GJ$92, W105=Dev!$GJ$93, W105=Dev!$GJ$94, W105=Dev!$GJ$95, W105=Dev!$GJ$96, W105=Dev!$GJ$97, W105=Dev!$GH$82), Names!$C$11,""))</f>
        <v>PRLEH</v>
      </c>
      <c r="Z105" s="31" t="str">
        <f ca="1">IFERROR(VLOOKUP(M105,Racks!$H$4:$M$30,6),"")</f>
        <v>MBL-050Row:CnPw-U-016</v>
      </c>
      <c r="AA105" t="str">
        <f ca="1">IF(R105="","",CONCATENATE(S105,Names!$H$3,T105,Names!$J$3,Names!$K$3,Names!$L$3,V105))</f>
        <v>MBL-050Row:RFS-PRLTCB-006</v>
      </c>
      <c r="AB105" t="str">
        <f>IF(R105="","",CONCATENATE(V105,Names!$P$3,W105))</f>
        <v>PRLTCB-006_j</v>
      </c>
      <c r="AD105" t="str">
        <f t="shared" si="45"/>
        <v>CREATE</v>
      </c>
      <c r="AF105" t="str">
        <f t="shared" si="53"/>
        <v>3C16NS_3G1.5</v>
      </c>
      <c r="AH105" t="str">
        <f t="shared" ca="1" si="54"/>
        <v>MBL-060PRL:RFS-PRLJB-021</v>
      </c>
      <c r="AI105" t="str">
        <f t="shared" si="46"/>
        <v>AT</v>
      </c>
      <c r="AK105" t="str">
        <f t="shared" si="55"/>
        <v>WEIPU ST1210/S3</v>
      </c>
      <c r="AM105" t="str">
        <f t="shared" ca="1" si="56"/>
        <v>PRLJB-021_b</v>
      </c>
      <c r="AN105" t="str">
        <f t="shared" ca="1" si="57"/>
        <v>MBL-050Row:RFS-PRLTCB-006</v>
      </c>
      <c r="AO105" t="str">
        <f t="shared" si="47"/>
        <v>KG</v>
      </c>
      <c r="AP105" t="str">
        <f t="shared" ca="1" si="58"/>
        <v>MBL-050Row:CnPw-U-016</v>
      </c>
      <c r="AQ105" t="str">
        <f t="shared" si="59"/>
        <v>WEIPU ST1210/P3</v>
      </c>
      <c r="AS105" t="str">
        <f t="shared" si="60"/>
        <v>PRLTCB-006_j</v>
      </c>
      <c r="AT105">
        <f t="shared" ca="1" si="61"/>
        <v>3</v>
      </c>
      <c r="AU105">
        <f t="shared" si="48"/>
        <v>5</v>
      </c>
      <c r="AV105" t="str">
        <f t="shared" si="62"/>
        <v>D</v>
      </c>
      <c r="AX105" t="str">
        <f t="shared" si="49"/>
        <v>staffanekstrom</v>
      </c>
      <c r="AY105" t="str">
        <f t="shared" si="50"/>
        <v>INSERTED</v>
      </c>
      <c r="AZ105" t="str">
        <f t="shared" si="51"/>
        <v/>
      </c>
      <c r="BD105" t="str">
        <f t="shared" si="52"/>
        <v>YES</v>
      </c>
      <c r="BF105">
        <f t="shared" ca="1" si="63"/>
        <v>180</v>
      </c>
    </row>
    <row r="106" spans="1:58">
      <c r="A106">
        <v>100</v>
      </c>
      <c r="C106">
        <f>ROW(Table!$A$66)</f>
        <v>66</v>
      </c>
      <c r="D106" s="1" t="str">
        <f ca="1">INDIRECT(ADDRESS($C106,D$5,,,Table!$A$1))</f>
        <v/>
      </c>
      <c r="E106" s="738" t="str">
        <f ca="1">INDIRECT(ADDRESS($C106,E$5,,,Table!$A$1))</f>
        <v>PRLJB-021</v>
      </c>
      <c r="F106">
        <f ca="1">INDIRECT(ADDRESS($C106,F$5,,,Table!$A$1))</f>
        <v>153.60000000000002</v>
      </c>
      <c r="G106" t="str">
        <f ca="1">INDIRECT(ADDRESS($C106,G$5,,,Table!$A$1))</f>
        <v>MBL</v>
      </c>
      <c r="H106" t="str">
        <f ca="1">INDIRECT(ADDRESS($C106,H$5,,,Table!$A$1))</f>
        <v>MBL-060PRL:RFS-PRLJB-021</v>
      </c>
      <c r="I106" s="738" t="str">
        <f>Dev!$CW$48</f>
        <v>g</v>
      </c>
      <c r="J106" t="str">
        <f>IF(OR(I106=Dev!$CU$46, I106=Dev!$CU$47, I106=Dev!$CU$48, I106=Dev!$CU$49, I106=Dev!$CU$50, I106=Dev!$CU$51, I106=Dev!$CU$52, I106=Dev!$CU$53, I106=Dev!$CR$48, I106=Dev!$CR$49),$C$3,                                                                  IF(OR(I106=Dev!$CU$54, I106=Dev!$CU$55, I106=Dev!$CU$56, I106=Dev!$CU$57, I106=Dev!$CU$58, I106=Dev!$CU$59, I106=Dev!$CS$48), $D$3,""))</f>
        <v>PRLTE</v>
      </c>
      <c r="K106" t="str">
        <f ca="1">CONCATENATE(E106,Names!$P$3,I106)</f>
        <v>PRLJB-021_g</v>
      </c>
      <c r="M106" s="31">
        <f ca="1">INDIRECT(ADDRESS($C106,M$5,,,Table!$A$1))</f>
        <v>180</v>
      </c>
      <c r="O106" t="str">
        <f t="shared" si="44"/>
        <v/>
      </c>
      <c r="Q106" t="str">
        <f t="shared" si="39"/>
        <v>00</v>
      </c>
      <c r="R106">
        <f t="shared" si="68"/>
        <v>6</v>
      </c>
      <c r="S106" t="str">
        <f ca="1">IFERROR(VLOOKUP(M106,Racks!$H$4:$M$30,Racks!$I$2),"")</f>
        <v>MBL</v>
      </c>
      <c r="T106" t="str">
        <f ca="1">IFERROR(VLOOKUP(M106,Racks!$H$4:$M$30,Racks!$K$2),"")</f>
        <v>050Row</v>
      </c>
      <c r="U106" t="str">
        <f t="shared" si="40"/>
        <v>006</v>
      </c>
      <c r="V106" t="str">
        <f>CONCATENATE(Names!$C$17,Names!$N$3,U106)</f>
        <v>PRLTCB-006</v>
      </c>
      <c r="W106" t="str">
        <f>Dev!$GL$92</f>
        <v>k</v>
      </c>
      <c r="X106">
        <v>11</v>
      </c>
      <c r="Y106" t="str">
        <f>IF(OR(W106=Dev!$GJ$82, W106=Dev!$GJ$83, W106=Dev!$GJ$84, W106=Dev!$GJ$85, W106=Dev!$GJ$86, W106=Dev!$GJ$87, W106=Dev!$GJ$88, W106=Dev!$GJ$89, W106=Dev!$GG$82, W106=Dev!$GG$83, W106=Dev!$GG$84, W106=Dev!$GG$85, W106=Dev!$GG$86),Names!$C$10,                   IF(OR(W106=Dev!$GJ$90, W106=Dev!$GJ$91, W106=Dev!$GJ$92, W106=Dev!$GJ$93, W106=Dev!$GJ$94, W106=Dev!$GJ$95, W106=Dev!$GJ$96, W106=Dev!$GJ$97, W106=Dev!$GH$82), Names!$C$11,""))</f>
        <v>PRLTE</v>
      </c>
      <c r="Z106" s="31" t="str">
        <f ca="1">IFERROR(VLOOKUP(M106,Racks!$H$4:$M$30,6),"")</f>
        <v>MBL-050Row:CnPw-U-016</v>
      </c>
      <c r="AA106" t="str">
        <f ca="1">IF(R106="","",CONCATENATE(S106,Names!$H$3,T106,Names!$J$3,Names!$K$3,Names!$L$3,V106))</f>
        <v>MBL-050Row:RFS-PRLTCB-006</v>
      </c>
      <c r="AB106" t="str">
        <f>IF(R106="","",CONCATENATE(V106,Names!$P$3,W106))</f>
        <v>PRLTCB-006_k</v>
      </c>
      <c r="AD106" t="str">
        <f t="shared" si="45"/>
        <v>CREATE</v>
      </c>
      <c r="AF106" t="str">
        <f t="shared" si="53"/>
        <v>4PR24OSTCHF</v>
      </c>
      <c r="AH106" t="str">
        <f t="shared" ca="1" si="54"/>
        <v>MBL-060PRL:RFS-PRLJB-021</v>
      </c>
      <c r="AI106" t="str">
        <f t="shared" si="46"/>
        <v>AT</v>
      </c>
      <c r="AK106" t="str">
        <f t="shared" si="55"/>
        <v>WEIPU ST1210/S9</v>
      </c>
      <c r="AM106" t="str">
        <f t="shared" ca="1" si="56"/>
        <v>PRLJB-021_g</v>
      </c>
      <c r="AN106" t="str">
        <f t="shared" ca="1" si="57"/>
        <v>MBL-050Row:RFS-PRLTCB-006</v>
      </c>
      <c r="AO106" t="str">
        <f t="shared" si="47"/>
        <v>KG</v>
      </c>
      <c r="AP106" t="str">
        <f t="shared" ca="1" si="58"/>
        <v>MBL-050Row:CnPw-U-016</v>
      </c>
      <c r="AQ106" t="str">
        <f t="shared" si="59"/>
        <v>WEIPU ST1210/P9</v>
      </c>
      <c r="AS106" t="str">
        <f t="shared" si="60"/>
        <v>PRLTCB-006_k</v>
      </c>
      <c r="AT106">
        <f t="shared" ca="1" si="61"/>
        <v>3</v>
      </c>
      <c r="AU106">
        <f t="shared" si="48"/>
        <v>5</v>
      </c>
      <c r="AV106" t="str">
        <f t="shared" si="62"/>
        <v>A</v>
      </c>
      <c r="AX106" t="str">
        <f t="shared" si="49"/>
        <v>staffanekstrom</v>
      </c>
      <c r="AY106" t="str">
        <f t="shared" si="50"/>
        <v>INSERTED</v>
      </c>
      <c r="AZ106" t="str">
        <f t="shared" si="51"/>
        <v/>
      </c>
      <c r="BD106" t="str">
        <f t="shared" si="52"/>
        <v>YES</v>
      </c>
      <c r="BF106">
        <f t="shared" ca="1" si="63"/>
        <v>180</v>
      </c>
    </row>
    <row r="107" spans="1:58" s="196" customFormat="1">
      <c r="A107" s="196">
        <v>101</v>
      </c>
      <c r="C107" s="196">
        <f>ROW(Table!$A$66)</f>
        <v>66</v>
      </c>
      <c r="D107" s="1021" t="str">
        <f ca="1">INDIRECT(ADDRESS($C107,D$5,,,Table!$A$1))</f>
        <v/>
      </c>
      <c r="E107" s="764" t="str">
        <f ca="1">INDIRECT(ADDRESS($C107,E$5,,,Table!$A$1))</f>
        <v>PRLJB-021</v>
      </c>
      <c r="F107" s="196">
        <f ca="1">INDIRECT(ADDRESS($C107,F$5,,,Table!$A$1))</f>
        <v>153.60000000000002</v>
      </c>
      <c r="G107" s="196" t="str">
        <f ca="1">INDIRECT(ADDRESS($C107,G$5,,,Table!$A$1))</f>
        <v>MBL</v>
      </c>
      <c r="H107" s="196" t="str">
        <f ca="1">INDIRECT(ADDRESS($C107,H$5,,,Table!$A$1))</f>
        <v>MBL-060PRL:RFS-PRLJB-021</v>
      </c>
      <c r="I107" s="764" t="str">
        <f>Dev!$CW$49</f>
        <v>h</v>
      </c>
      <c r="J107" s="196" t="str">
        <f>IF(OR(I107=Dev!$CU$46, I107=Dev!$CU$47, I107=Dev!$CU$48, I107=Dev!$CU$49, I107=Dev!$CU$50, I107=Dev!$CU$51, I107=Dev!$CU$52, I107=Dev!$CU$53, I107=Dev!$CR$48, I107=Dev!$CR$49),$C$3,                                                                  IF(OR(I107=Dev!$CU$54, I107=Dev!$CU$55, I107=Dev!$CU$56, I107=Dev!$CU$57, I107=Dev!$CU$58, I107=Dev!$CU$59, I107=Dev!$CS$48), $D$3,""))</f>
        <v>PRLTE</v>
      </c>
      <c r="K107" s="196" t="str">
        <f ca="1">CONCATENATE(E107,Names!$P$3,I107)</f>
        <v>PRLJB-021_h</v>
      </c>
      <c r="M107" s="760">
        <f ca="1">INDIRECT(ADDRESS($C107,M$5,,,Table!$A$1))</f>
        <v>180</v>
      </c>
      <c r="O107" s="196" t="str">
        <f t="shared" si="44"/>
        <v/>
      </c>
      <c r="Q107" s="196" t="str">
        <f t="shared" si="39"/>
        <v>00</v>
      </c>
      <c r="R107" s="196">
        <f t="shared" si="68"/>
        <v>6</v>
      </c>
      <c r="S107" s="196" t="str">
        <f ca="1">IFERROR(VLOOKUP(M107,Racks!$H$4:$M$30,Racks!$I$2),"")</f>
        <v>MBL</v>
      </c>
      <c r="T107" s="196" t="str">
        <f ca="1">IFERROR(VLOOKUP(M107,Racks!$H$4:$M$30,Racks!$K$2),"")</f>
        <v>050Row</v>
      </c>
      <c r="U107" s="196" t="str">
        <f t="shared" si="40"/>
        <v>006</v>
      </c>
      <c r="V107" s="196" t="str">
        <f>CONCATENATE(Names!$C$17,Names!$N$3,U107)</f>
        <v>PRLTCB-006</v>
      </c>
      <c r="W107" s="196" t="str">
        <f>Dev!$GL$93</f>
        <v>l</v>
      </c>
      <c r="X107" s="196">
        <v>12</v>
      </c>
      <c r="Y107" s="196" t="str">
        <f>IF(OR(W107=Dev!$GJ$82, W107=Dev!$GJ$83, W107=Dev!$GJ$84, W107=Dev!$GJ$85, W107=Dev!$GJ$86, W107=Dev!$GJ$87, W107=Dev!$GJ$88, W107=Dev!$GJ$89, W107=Dev!$GG$82, W107=Dev!$GG$83, W107=Dev!$GG$84, W107=Dev!$GG$85, W107=Dev!$GG$86),Names!$C$10,                   IF(OR(W107=Dev!$GJ$90, W107=Dev!$GJ$91, W107=Dev!$GJ$92, W107=Dev!$GJ$93, W107=Dev!$GJ$94, W107=Dev!$GJ$95, W107=Dev!$GJ$96, W107=Dev!$GJ$97, W107=Dev!$GH$82), Names!$C$11,""))</f>
        <v>PRLTE</v>
      </c>
      <c r="Z107" s="760" t="str">
        <f ca="1">IFERROR(VLOOKUP(M107,Racks!$H$4:$M$30,6),"")</f>
        <v>MBL-050Row:CnPw-U-016</v>
      </c>
      <c r="AA107" s="196" t="str">
        <f ca="1">IF(R107="","",CONCATENATE(S107,Names!$H$3,T107,Names!$J$3,Names!$K$3,Names!$L$3,V107))</f>
        <v>MBL-050Row:RFS-PRLTCB-006</v>
      </c>
      <c r="AB107" s="196" t="str">
        <f>IF(R107="","",CONCATENATE(V107,Names!$P$3,W107))</f>
        <v>PRLTCB-006_l</v>
      </c>
      <c r="AC107" s="996"/>
      <c r="AD107" s="196" t="str">
        <f t="shared" si="45"/>
        <v>CREATE</v>
      </c>
      <c r="AF107" s="196" t="str">
        <f t="shared" si="53"/>
        <v>4PR24OSTCHF</v>
      </c>
      <c r="AH107" s="196" t="str">
        <f t="shared" ca="1" si="54"/>
        <v>MBL-060PRL:RFS-PRLJB-021</v>
      </c>
      <c r="AI107" s="196" t="str">
        <f t="shared" si="46"/>
        <v>AT</v>
      </c>
      <c r="AK107" s="196" t="str">
        <f t="shared" si="55"/>
        <v>WEIPU ST1210/S9</v>
      </c>
      <c r="AM107" s="196" t="str">
        <f t="shared" ca="1" si="56"/>
        <v>PRLJB-021_h</v>
      </c>
      <c r="AN107" s="196" t="str">
        <f t="shared" ca="1" si="57"/>
        <v>MBL-050Row:RFS-PRLTCB-006</v>
      </c>
      <c r="AO107" s="196" t="str">
        <f t="shared" si="47"/>
        <v>KG</v>
      </c>
      <c r="AP107" s="196" t="str">
        <f t="shared" ca="1" si="58"/>
        <v>MBL-050Row:CnPw-U-016</v>
      </c>
      <c r="AQ107" s="196" t="str">
        <f t="shared" si="59"/>
        <v>WEIPU ST1210/P9</v>
      </c>
      <c r="AS107" s="196" t="str">
        <f t="shared" si="60"/>
        <v>PRLTCB-006_l</v>
      </c>
      <c r="AT107" s="196">
        <f t="shared" ca="1" si="61"/>
        <v>3</v>
      </c>
      <c r="AU107" s="196">
        <f t="shared" si="48"/>
        <v>5</v>
      </c>
      <c r="AV107" s="196" t="str">
        <f t="shared" si="62"/>
        <v>A</v>
      </c>
      <c r="AX107" s="196" t="str">
        <f t="shared" si="49"/>
        <v>staffanekstrom</v>
      </c>
      <c r="AY107" s="196" t="str">
        <f t="shared" si="50"/>
        <v>INSERTED</v>
      </c>
      <c r="AZ107" s="196" t="str">
        <f t="shared" si="51"/>
        <v/>
      </c>
      <c r="BD107" s="196" t="str">
        <f t="shared" si="52"/>
        <v>YES</v>
      </c>
      <c r="BE107" s="996"/>
      <c r="BF107" s="196">
        <f t="shared" ca="1" si="63"/>
        <v>180</v>
      </c>
    </row>
    <row r="108" spans="1:58">
      <c r="A108">
        <v>102</v>
      </c>
      <c r="C108">
        <f>ROW(Table!$A$69)</f>
        <v>69</v>
      </c>
      <c r="D108" s="1" t="str">
        <f ca="1">INDIRECT(ADDRESS($C108,D$5,,,Table!$A$1))</f>
        <v/>
      </c>
      <c r="E108" t="str">
        <f ca="1">INDIRECT(ADDRESS($C108,E$5,,,Table!$A$1))</f>
        <v>PRLJB-022</v>
      </c>
      <c r="F108">
        <f ca="1">INDIRECT(ADDRESS($C108,F$5,,,Table!$A$1))</f>
        <v>162.12</v>
      </c>
      <c r="G108" t="str">
        <f ca="1">INDIRECT(ADDRESS($C108,G$5,,,Table!$A$1))</f>
        <v>MBL</v>
      </c>
      <c r="H108" t="str">
        <f ca="1">INDIRECT(ADDRESS($C108,H$5,,,Table!$A$1))</f>
        <v>MBL-070PRL:RFS-PRLJB-022</v>
      </c>
      <c r="I108" t="str">
        <f>Dev!$CW$46</f>
        <v>a</v>
      </c>
      <c r="J108" t="str">
        <f>IF(OR(I108=Dev!$CU$46, I108=Dev!$CU$47, I108=Dev!$CU$48, I108=Dev!$CU$49, I108=Dev!$CU$50, I108=Dev!$CU$51, I108=Dev!$CU$52, I108=Dev!$CU$53, I108=Dev!$CR$48, I108=Dev!$CR$49),$C$3,                                                                  IF(OR(I108=Dev!$CU$54, I108=Dev!$CU$55, I108=Dev!$CU$56, I108=Dev!$CU$57, I108=Dev!$CU$58, I108=Dev!$CU$59, I108=Dev!$CS$48), $D$3,""))</f>
        <v>PRLEH</v>
      </c>
      <c r="K108" t="str">
        <f ca="1">CONCATENATE(E108,Names!$P$3,I108)</f>
        <v>PRLJB-022_a</v>
      </c>
      <c r="M108" s="31">
        <f ca="1">INDIRECT(ADDRESS($C108,M$5,,,Table!$A$1))</f>
        <v>180</v>
      </c>
      <c r="O108" t="str">
        <f t="shared" si="44"/>
        <v/>
      </c>
      <c r="Q108" t="str">
        <f t="shared" si="39"/>
        <v>00</v>
      </c>
      <c r="R108">
        <f t="shared" si="68"/>
        <v>6</v>
      </c>
      <c r="S108" t="str">
        <f ca="1">IFERROR(VLOOKUP(M108,Racks!$H$4:$M$30,Racks!$I$2),"")</f>
        <v>MBL</v>
      </c>
      <c r="T108" t="str">
        <f ca="1">IFERROR(VLOOKUP(M108,Racks!$H$4:$M$30,Racks!$K$2),"")</f>
        <v>050Row</v>
      </c>
      <c r="U108" t="str">
        <f t="shared" si="40"/>
        <v>006</v>
      </c>
      <c r="V108" t="str">
        <f>CONCATENATE(Names!$C$17,Names!$N$3,U108)</f>
        <v>PRLTCB-006</v>
      </c>
      <c r="W108" t="str">
        <f>Dev!$GL$94</f>
        <v>m</v>
      </c>
      <c r="X108">
        <v>13</v>
      </c>
      <c r="Y108" t="str">
        <f>IF(OR(W108=Dev!$GJ$82, W108=Dev!$GJ$83, W108=Dev!$GJ$84, W108=Dev!$GJ$85, W108=Dev!$GJ$86, W108=Dev!$GJ$87, W108=Dev!$GJ$88, W108=Dev!$GJ$89, W108=Dev!$GG$82, W108=Dev!$GG$83, W108=Dev!$GG$84, W108=Dev!$GG$85, W108=Dev!$GG$86),Names!$C$10,                   IF(OR(W108=Dev!$GJ$90, W108=Dev!$GJ$91, W108=Dev!$GJ$92, W108=Dev!$GJ$93, W108=Dev!$GJ$94, W108=Dev!$GJ$95, W108=Dev!$GJ$96, W108=Dev!$GJ$97, W108=Dev!$GH$82), Names!$C$11,""))</f>
        <v>PRLEH</v>
      </c>
      <c r="Z108" s="31" t="str">
        <f ca="1">IFERROR(VLOOKUP(M108,Racks!$H$4:$M$30,6),"")</f>
        <v>MBL-050Row:CnPw-U-016</v>
      </c>
      <c r="AA108" t="str">
        <f ca="1">IF(R108="","",CONCATENATE(S108,Names!$H$3,T108,Names!$J$3,Names!$K$3,Names!$L$3,V108))</f>
        <v>MBL-050Row:RFS-PRLTCB-006</v>
      </c>
      <c r="AB108" t="str">
        <f>IF(R108="","",CONCATENATE(V108,Names!$P$3,W108))</f>
        <v>PRLTCB-006_m</v>
      </c>
      <c r="AD108" t="str">
        <f t="shared" si="45"/>
        <v>CREATE</v>
      </c>
      <c r="AF108" t="str">
        <f t="shared" si="53"/>
        <v>3C16NS_3G1.5</v>
      </c>
      <c r="AH108" t="str">
        <f t="shared" ca="1" si="54"/>
        <v>MBL-070PRL:RFS-PRLJB-022</v>
      </c>
      <c r="AI108" t="str">
        <f t="shared" si="46"/>
        <v>AT</v>
      </c>
      <c r="AK108" t="str">
        <f t="shared" si="55"/>
        <v>WEIPU ST1210/S3</v>
      </c>
      <c r="AM108" t="str">
        <f t="shared" ca="1" si="56"/>
        <v>PRLJB-022_a</v>
      </c>
      <c r="AN108" t="str">
        <f t="shared" ca="1" si="57"/>
        <v>MBL-050Row:RFS-PRLTCB-006</v>
      </c>
      <c r="AO108" t="str">
        <f t="shared" si="47"/>
        <v>KG</v>
      </c>
      <c r="AP108" t="str">
        <f t="shared" ca="1" si="58"/>
        <v>MBL-050Row:CnPw-U-016</v>
      </c>
      <c r="AQ108" t="str">
        <f t="shared" si="59"/>
        <v>WEIPU ST1210/P3</v>
      </c>
      <c r="AS108" t="str">
        <f t="shared" si="60"/>
        <v>PRLTCB-006_m</v>
      </c>
      <c r="AT108">
        <f t="shared" ca="1" si="61"/>
        <v>3</v>
      </c>
      <c r="AU108">
        <f t="shared" si="48"/>
        <v>5</v>
      </c>
      <c r="AV108" t="str">
        <f t="shared" si="62"/>
        <v>D</v>
      </c>
      <c r="AX108" t="str">
        <f t="shared" si="49"/>
        <v>staffanekstrom</v>
      </c>
      <c r="AY108" t="str">
        <f t="shared" si="50"/>
        <v>INSERTED</v>
      </c>
      <c r="AZ108" t="str">
        <f t="shared" si="51"/>
        <v/>
      </c>
      <c r="BD108" t="str">
        <f t="shared" si="52"/>
        <v>YES</v>
      </c>
      <c r="BF108">
        <f t="shared" ca="1" si="63"/>
        <v>180</v>
      </c>
    </row>
    <row r="109" spans="1:58">
      <c r="A109">
        <v>103</v>
      </c>
      <c r="C109">
        <f>ROW(Table!$A$69)</f>
        <v>69</v>
      </c>
      <c r="D109" s="1" t="str">
        <f ca="1">INDIRECT(ADDRESS($C109,D$5,,,Table!$A$1))</f>
        <v/>
      </c>
      <c r="E109" t="str">
        <f ca="1">INDIRECT(ADDRESS($C109,E$5,,,Table!$A$1))</f>
        <v>PRLJB-022</v>
      </c>
      <c r="F109">
        <f ca="1">INDIRECT(ADDRESS($C109,F$5,,,Table!$A$1))</f>
        <v>162.12</v>
      </c>
      <c r="G109" t="str">
        <f ca="1">INDIRECT(ADDRESS($C109,G$5,,,Table!$A$1))</f>
        <v>MBL</v>
      </c>
      <c r="H109" t="str">
        <f ca="1">INDIRECT(ADDRESS($C109,H$5,,,Table!$A$1))</f>
        <v>MBL-070PRL:RFS-PRLJB-022</v>
      </c>
      <c r="I109" t="str">
        <f>Dev!$CW$47</f>
        <v>b</v>
      </c>
      <c r="J109" t="str">
        <f>IF(OR(I109=Dev!$CU$46, I109=Dev!$CU$47, I109=Dev!$CU$48, I109=Dev!$CU$49, I109=Dev!$CU$50, I109=Dev!$CU$51, I109=Dev!$CU$52, I109=Dev!$CU$53, I109=Dev!$CR$48, I109=Dev!$CR$49),$C$3,                                                                  IF(OR(I109=Dev!$CU$54, I109=Dev!$CU$55, I109=Dev!$CU$56, I109=Dev!$CU$57, I109=Dev!$CU$58, I109=Dev!$CU$59, I109=Dev!$CS$48), $D$3,""))</f>
        <v>PRLEH</v>
      </c>
      <c r="K109" t="str">
        <f ca="1">CONCATENATE(E109,Names!$P$3,I109)</f>
        <v>PRLJB-022_b</v>
      </c>
      <c r="M109" s="31">
        <f ca="1">INDIRECT(ADDRESS($C109,M$5,,,Table!$A$1))</f>
        <v>180</v>
      </c>
      <c r="O109" t="str">
        <f t="shared" si="44"/>
        <v/>
      </c>
      <c r="Q109" t="str">
        <f t="shared" si="39"/>
        <v>00</v>
      </c>
      <c r="R109">
        <f t="shared" si="68"/>
        <v>6</v>
      </c>
      <c r="S109" t="str">
        <f ca="1">IFERROR(VLOOKUP(M109,Racks!$H$4:$M$30,Racks!$I$2),"")</f>
        <v>MBL</v>
      </c>
      <c r="T109" t="str">
        <f ca="1">IFERROR(VLOOKUP(M109,Racks!$H$4:$M$30,Racks!$K$2),"")</f>
        <v>050Row</v>
      </c>
      <c r="U109" t="str">
        <f t="shared" si="40"/>
        <v>006</v>
      </c>
      <c r="V109" t="str">
        <f>CONCATENATE(Names!$C$17,Names!$N$3,U109)</f>
        <v>PRLTCB-006</v>
      </c>
      <c r="W109" t="str">
        <f>Dev!$GL$95</f>
        <v>n</v>
      </c>
      <c r="X109">
        <v>14</v>
      </c>
      <c r="Y109" t="str">
        <f>IF(OR(W109=Dev!$GJ$82, W109=Dev!$GJ$83, W109=Dev!$GJ$84, W109=Dev!$GJ$85, W109=Dev!$GJ$86, W109=Dev!$GJ$87, W109=Dev!$GJ$88, W109=Dev!$GJ$89, W109=Dev!$GG$82, W109=Dev!$GG$83, W109=Dev!$GG$84, W109=Dev!$GG$85, W109=Dev!$GG$86),Names!$C$10,                   IF(OR(W109=Dev!$GJ$90, W109=Dev!$GJ$91, W109=Dev!$GJ$92, W109=Dev!$GJ$93, W109=Dev!$GJ$94, W109=Dev!$GJ$95, W109=Dev!$GJ$96, W109=Dev!$GJ$97, W109=Dev!$GH$82), Names!$C$11,""))</f>
        <v>PRLEH</v>
      </c>
      <c r="Z109" s="31" t="str">
        <f ca="1">IFERROR(VLOOKUP(M109,Racks!$H$4:$M$30,6),"")</f>
        <v>MBL-050Row:CnPw-U-016</v>
      </c>
      <c r="AA109" t="str">
        <f ca="1">IF(R109="","",CONCATENATE(S109,Names!$H$3,T109,Names!$J$3,Names!$K$3,Names!$L$3,V109))</f>
        <v>MBL-050Row:RFS-PRLTCB-006</v>
      </c>
      <c r="AB109" t="str">
        <f>IF(R109="","",CONCATENATE(V109,Names!$P$3,W109))</f>
        <v>PRLTCB-006_n</v>
      </c>
      <c r="AD109" t="str">
        <f t="shared" si="45"/>
        <v>CREATE</v>
      </c>
      <c r="AF109" t="str">
        <f t="shared" si="53"/>
        <v>3C16NS_3G1.5</v>
      </c>
      <c r="AH109" t="str">
        <f t="shared" ca="1" si="54"/>
        <v>MBL-070PRL:RFS-PRLJB-022</v>
      </c>
      <c r="AI109" t="str">
        <f t="shared" si="46"/>
        <v>AT</v>
      </c>
      <c r="AK109" t="str">
        <f t="shared" si="55"/>
        <v>WEIPU ST1210/S3</v>
      </c>
      <c r="AM109" t="str">
        <f t="shared" ca="1" si="56"/>
        <v>PRLJB-022_b</v>
      </c>
      <c r="AN109" t="str">
        <f t="shared" ca="1" si="57"/>
        <v>MBL-050Row:RFS-PRLTCB-006</v>
      </c>
      <c r="AO109" t="str">
        <f t="shared" si="47"/>
        <v>KG</v>
      </c>
      <c r="AP109" t="str">
        <f t="shared" ca="1" si="58"/>
        <v>MBL-050Row:CnPw-U-016</v>
      </c>
      <c r="AQ109" t="str">
        <f t="shared" si="59"/>
        <v>WEIPU ST1210/P3</v>
      </c>
      <c r="AS109" t="str">
        <f t="shared" si="60"/>
        <v>PRLTCB-006_n</v>
      </c>
      <c r="AT109">
        <f t="shared" ca="1" si="61"/>
        <v>3</v>
      </c>
      <c r="AU109">
        <f t="shared" si="48"/>
        <v>5</v>
      </c>
      <c r="AV109" t="str">
        <f t="shared" si="62"/>
        <v>D</v>
      </c>
      <c r="AX109" t="str">
        <f t="shared" si="49"/>
        <v>staffanekstrom</v>
      </c>
      <c r="AY109" t="str">
        <f t="shared" si="50"/>
        <v>INSERTED</v>
      </c>
      <c r="AZ109" t="str">
        <f t="shared" si="51"/>
        <v/>
      </c>
      <c r="BD109" t="str">
        <f t="shared" si="52"/>
        <v>YES</v>
      </c>
      <c r="BF109">
        <f t="shared" ca="1" si="63"/>
        <v>180</v>
      </c>
    </row>
    <row r="110" spans="1:58">
      <c r="A110">
        <v>104</v>
      </c>
      <c r="C110">
        <f>ROW(Table!$A$69)</f>
        <v>69</v>
      </c>
      <c r="D110" s="1" t="str">
        <f ca="1">INDIRECT(ADDRESS($C110,D$5,,,Table!$A$1))</f>
        <v/>
      </c>
      <c r="E110" t="str">
        <f ca="1">INDIRECT(ADDRESS($C110,E$5,,,Table!$A$1))</f>
        <v>PRLJB-022</v>
      </c>
      <c r="F110">
        <f ca="1">INDIRECT(ADDRESS($C110,F$5,,,Table!$A$1))</f>
        <v>162.12</v>
      </c>
      <c r="G110" t="str">
        <f ca="1">INDIRECT(ADDRESS($C110,G$5,,,Table!$A$1))</f>
        <v>MBL</v>
      </c>
      <c r="H110" t="str">
        <f ca="1">INDIRECT(ADDRESS($C110,H$5,,,Table!$A$1))</f>
        <v>MBL-070PRL:RFS-PRLJB-022</v>
      </c>
      <c r="I110" t="str">
        <f>Dev!$CW$48</f>
        <v>g</v>
      </c>
      <c r="J110" t="str">
        <f>IF(OR(I110=Dev!$CU$46, I110=Dev!$CU$47, I110=Dev!$CU$48, I110=Dev!$CU$49, I110=Dev!$CU$50, I110=Dev!$CU$51, I110=Dev!$CU$52, I110=Dev!$CU$53, I110=Dev!$CR$48, I110=Dev!$CR$49),$C$3,                                                                  IF(OR(I110=Dev!$CU$54, I110=Dev!$CU$55, I110=Dev!$CU$56, I110=Dev!$CU$57, I110=Dev!$CU$58, I110=Dev!$CU$59, I110=Dev!$CS$48), $D$3,""))</f>
        <v>PRLTE</v>
      </c>
      <c r="K110" t="str">
        <f ca="1">CONCATENATE(E110,Names!$P$3,I110)</f>
        <v>PRLJB-022_g</v>
      </c>
      <c r="M110" s="31">
        <f ca="1">INDIRECT(ADDRESS($C110,M$5,,,Table!$A$1))</f>
        <v>180</v>
      </c>
      <c r="O110" t="str">
        <f t="shared" si="44"/>
        <v/>
      </c>
      <c r="Q110" t="str">
        <f t="shared" si="39"/>
        <v>00</v>
      </c>
      <c r="R110">
        <f t="shared" si="68"/>
        <v>6</v>
      </c>
      <c r="S110" t="str">
        <f ca="1">IFERROR(VLOOKUP(M110,Racks!$H$4:$M$30,Racks!$I$2),"")</f>
        <v>MBL</v>
      </c>
      <c r="T110" t="str">
        <f ca="1">IFERROR(VLOOKUP(M110,Racks!$H$4:$M$30,Racks!$K$2),"")</f>
        <v>050Row</v>
      </c>
      <c r="U110" t="str">
        <f t="shared" si="40"/>
        <v>006</v>
      </c>
      <c r="V110" t="str">
        <f>CONCATENATE(Names!$C$17,Names!$N$3,U110)</f>
        <v>PRLTCB-006</v>
      </c>
      <c r="W110" t="str">
        <f>Dev!$GL$96</f>
        <v>o</v>
      </c>
      <c r="X110">
        <v>15</v>
      </c>
      <c r="Y110" t="str">
        <f>IF(OR(W110=Dev!$GJ$82, W110=Dev!$GJ$83, W110=Dev!$GJ$84, W110=Dev!$GJ$85, W110=Dev!$GJ$86, W110=Dev!$GJ$87, W110=Dev!$GJ$88, W110=Dev!$GJ$89, W110=Dev!$GG$82, W110=Dev!$GG$83, W110=Dev!$GG$84, W110=Dev!$GG$85, W110=Dev!$GG$86),Names!$C$10,                   IF(OR(W110=Dev!$GJ$90, W110=Dev!$GJ$91, W110=Dev!$GJ$92, W110=Dev!$GJ$93, W110=Dev!$GJ$94, W110=Dev!$GJ$95, W110=Dev!$GJ$96, W110=Dev!$GJ$97, W110=Dev!$GH$82), Names!$C$11,""))</f>
        <v>PRLTE</v>
      </c>
      <c r="Z110" s="31" t="str">
        <f ca="1">IFERROR(VLOOKUP(M110,Racks!$H$4:$M$30,6),"")</f>
        <v>MBL-050Row:CnPw-U-016</v>
      </c>
      <c r="AA110" t="str">
        <f ca="1">IF(R110="","",CONCATENATE(S110,Names!$H$3,T110,Names!$J$3,Names!$K$3,Names!$L$3,V110))</f>
        <v>MBL-050Row:RFS-PRLTCB-006</v>
      </c>
      <c r="AB110" t="str">
        <f>IF(R110="","",CONCATENATE(V110,Names!$P$3,W110))</f>
        <v>PRLTCB-006_o</v>
      </c>
      <c r="AD110" t="str">
        <f t="shared" si="45"/>
        <v>CREATE</v>
      </c>
      <c r="AF110" t="str">
        <f t="shared" si="53"/>
        <v>4PR24OSTCHF</v>
      </c>
      <c r="AH110" t="str">
        <f t="shared" ca="1" si="54"/>
        <v>MBL-070PRL:RFS-PRLJB-022</v>
      </c>
      <c r="AI110" t="str">
        <f t="shared" si="46"/>
        <v>AT</v>
      </c>
      <c r="AK110" t="str">
        <f t="shared" si="55"/>
        <v>WEIPU ST1210/S9</v>
      </c>
      <c r="AM110" t="str">
        <f t="shared" ca="1" si="56"/>
        <v>PRLJB-022_g</v>
      </c>
      <c r="AN110" t="str">
        <f t="shared" ca="1" si="57"/>
        <v>MBL-050Row:RFS-PRLTCB-006</v>
      </c>
      <c r="AO110" t="str">
        <f t="shared" si="47"/>
        <v>KG</v>
      </c>
      <c r="AP110" t="str">
        <f t="shared" ca="1" si="58"/>
        <v>MBL-050Row:CnPw-U-016</v>
      </c>
      <c r="AQ110" t="str">
        <f t="shared" si="59"/>
        <v>WEIPU ST1210/P9</v>
      </c>
      <c r="AS110" t="str">
        <f t="shared" si="60"/>
        <v>PRLTCB-006_o</v>
      </c>
      <c r="AT110">
        <f t="shared" ca="1" si="61"/>
        <v>3</v>
      </c>
      <c r="AU110">
        <f t="shared" si="48"/>
        <v>5</v>
      </c>
      <c r="AV110" t="str">
        <f t="shared" si="62"/>
        <v>A</v>
      </c>
      <c r="AX110" t="str">
        <f t="shared" si="49"/>
        <v>staffanekstrom</v>
      </c>
      <c r="AY110" t="str">
        <f t="shared" si="50"/>
        <v>INSERTED</v>
      </c>
      <c r="AZ110" t="str">
        <f t="shared" si="51"/>
        <v/>
      </c>
      <c r="BD110" t="str">
        <f t="shared" si="52"/>
        <v>YES</v>
      </c>
      <c r="BF110">
        <f t="shared" ca="1" si="63"/>
        <v>180</v>
      </c>
    </row>
    <row r="111" spans="1:58" s="758" customFormat="1" ht="13.5" thickBot="1">
      <c r="A111" s="758">
        <v>105</v>
      </c>
      <c r="C111" s="758">
        <f>ROW(Table!$A$69)</f>
        <v>69</v>
      </c>
      <c r="D111" s="1022" t="str">
        <f ca="1">INDIRECT(ADDRESS($C111,D$5,,,Table!$A$1))</f>
        <v/>
      </c>
      <c r="E111" s="758" t="str">
        <f ca="1">INDIRECT(ADDRESS($C111,E$5,,,Table!$A$1))</f>
        <v>PRLJB-022</v>
      </c>
      <c r="F111" s="758">
        <f ca="1">INDIRECT(ADDRESS($C111,F$5,,,Table!$A$1))</f>
        <v>162.12</v>
      </c>
      <c r="G111" s="758" t="str">
        <f ca="1">INDIRECT(ADDRESS($C111,G$5,,,Table!$A$1))</f>
        <v>MBL</v>
      </c>
      <c r="H111" s="758" t="str">
        <f ca="1">INDIRECT(ADDRESS($C111,H$5,,,Table!$A$1))</f>
        <v>MBL-070PRL:RFS-PRLJB-022</v>
      </c>
      <c r="I111" s="758" t="str">
        <f>Dev!$CW$49</f>
        <v>h</v>
      </c>
      <c r="J111" s="758" t="str">
        <f>IF(OR(I111=Dev!$CU$46, I111=Dev!$CU$47, I111=Dev!$CU$48, I111=Dev!$CU$49, I111=Dev!$CU$50, I111=Dev!$CU$51, I111=Dev!$CU$52, I111=Dev!$CU$53, I111=Dev!$CR$48, I111=Dev!$CR$49),$C$3,                                                                  IF(OR(I111=Dev!$CU$54, I111=Dev!$CU$55, I111=Dev!$CU$56, I111=Dev!$CU$57, I111=Dev!$CU$58, I111=Dev!$CU$59, I111=Dev!$CS$48), $D$3,""))</f>
        <v>PRLTE</v>
      </c>
      <c r="K111" s="758" t="str">
        <f ca="1">CONCATENATE(E111,Names!$P$3,I111)</f>
        <v>PRLJB-022_h</v>
      </c>
      <c r="M111" s="761">
        <f ca="1">INDIRECT(ADDRESS($C111,M$5,,,Table!$A$1))</f>
        <v>180</v>
      </c>
      <c r="O111" s="758" t="str">
        <f t="shared" si="44"/>
        <v/>
      </c>
      <c r="Q111" s="758" t="str">
        <f t="shared" si="39"/>
        <v>00</v>
      </c>
      <c r="R111" s="758">
        <f t="shared" si="68"/>
        <v>6</v>
      </c>
      <c r="S111" s="758" t="str">
        <f ca="1">IFERROR(VLOOKUP(M111,Racks!$H$4:$M$30,Racks!$I$2),"")</f>
        <v>MBL</v>
      </c>
      <c r="T111" s="758" t="str">
        <f ca="1">IFERROR(VLOOKUP(M111,Racks!$H$4:$M$30,Racks!$K$2),"")</f>
        <v>050Row</v>
      </c>
      <c r="U111" s="758" t="str">
        <f t="shared" si="40"/>
        <v>006</v>
      </c>
      <c r="V111" s="758" t="str">
        <f>CONCATENATE(Names!$C$17,Names!$N$3,U111)</f>
        <v>PRLTCB-006</v>
      </c>
      <c r="W111" s="758" t="str">
        <f>Dev!$GL$97</f>
        <v>p</v>
      </c>
      <c r="X111" s="758">
        <v>16</v>
      </c>
      <c r="Y111" s="758" t="str">
        <f>IF(OR(W111=Dev!$GJ$82, W111=Dev!$GJ$83, W111=Dev!$GJ$84, W111=Dev!$GJ$85, W111=Dev!$GJ$86, W111=Dev!$GJ$87, W111=Dev!$GJ$88, W111=Dev!$GJ$89, W111=Dev!$GG$82, W111=Dev!$GG$83, W111=Dev!$GG$84, W111=Dev!$GG$85, W111=Dev!$GG$86),Names!$C$10,                   IF(OR(W111=Dev!$GJ$90, W111=Dev!$GJ$91, W111=Dev!$GJ$92, W111=Dev!$GJ$93, W111=Dev!$GJ$94, W111=Dev!$GJ$95, W111=Dev!$GJ$96, W111=Dev!$GJ$97, W111=Dev!$GH$82), Names!$C$11,""))</f>
        <v>PRLTE</v>
      </c>
      <c r="Z111" s="761" t="str">
        <f ca="1">IFERROR(VLOOKUP(M111,Racks!$H$4:$M$30,6),"")</f>
        <v>MBL-050Row:CnPw-U-016</v>
      </c>
      <c r="AA111" s="758" t="str">
        <f ca="1">IF(R111="","",CONCATENATE(S111,Names!$H$3,T111,Names!$J$3,Names!$K$3,Names!$L$3,V111))</f>
        <v>MBL-050Row:RFS-PRLTCB-006</v>
      </c>
      <c r="AB111" s="758" t="str">
        <f>IF(R111="","",CONCATENATE(V111,Names!$P$3,W111))</f>
        <v>PRLTCB-006_p</v>
      </c>
      <c r="AC111" s="997"/>
      <c r="AD111" s="758" t="str">
        <f t="shared" si="45"/>
        <v>CREATE</v>
      </c>
      <c r="AF111" s="758" t="str">
        <f t="shared" si="53"/>
        <v>4PR24OSTCHF</v>
      </c>
      <c r="AH111" s="758" t="str">
        <f t="shared" ca="1" si="54"/>
        <v>MBL-070PRL:RFS-PRLJB-022</v>
      </c>
      <c r="AI111" s="758" t="str">
        <f t="shared" si="46"/>
        <v>AT</v>
      </c>
      <c r="AK111" s="758" t="str">
        <f t="shared" si="55"/>
        <v>WEIPU ST1210/S9</v>
      </c>
      <c r="AM111" s="758" t="str">
        <f t="shared" ca="1" si="56"/>
        <v>PRLJB-022_h</v>
      </c>
      <c r="AN111" s="758" t="str">
        <f t="shared" ca="1" si="57"/>
        <v>MBL-050Row:RFS-PRLTCB-006</v>
      </c>
      <c r="AO111" s="758" t="str">
        <f t="shared" si="47"/>
        <v>KG</v>
      </c>
      <c r="AP111" s="758" t="str">
        <f t="shared" ca="1" si="58"/>
        <v>MBL-050Row:CnPw-U-016</v>
      </c>
      <c r="AQ111" s="758" t="str">
        <f t="shared" si="59"/>
        <v>WEIPU ST1210/P9</v>
      </c>
      <c r="AS111" s="758" t="str">
        <f t="shared" si="60"/>
        <v>PRLTCB-006_p</v>
      </c>
      <c r="AT111" s="758">
        <f t="shared" ca="1" si="61"/>
        <v>3</v>
      </c>
      <c r="AU111" s="758">
        <f t="shared" si="48"/>
        <v>5</v>
      </c>
      <c r="AV111" s="758" t="str">
        <f t="shared" si="62"/>
        <v>A</v>
      </c>
      <c r="AX111" s="758" t="str">
        <f t="shared" si="49"/>
        <v>staffanekstrom</v>
      </c>
      <c r="AY111" s="758" t="str">
        <f t="shared" si="50"/>
        <v>INSERTED</v>
      </c>
      <c r="AZ111" s="758" t="str">
        <f t="shared" si="51"/>
        <v/>
      </c>
      <c r="BD111" s="758" t="str">
        <f t="shared" si="52"/>
        <v>YES</v>
      </c>
      <c r="BE111" s="997"/>
      <c r="BF111" s="758">
        <f t="shared" ca="1" si="63"/>
        <v>180</v>
      </c>
    </row>
    <row r="112" spans="1:58">
      <c r="A112">
        <v>106</v>
      </c>
      <c r="C112">
        <f>ROW(Table!$A$72)</f>
        <v>72</v>
      </c>
      <c r="D112" s="1" t="str">
        <f ca="1">INDIRECT(ADDRESS($C112,D$5,,,Table!$A$1))</f>
        <v/>
      </c>
      <c r="E112" s="752" t="str">
        <f ca="1">INDIRECT(ADDRESS($C112,E$5,,,Table!$A$1))</f>
        <v>PRLJB-023</v>
      </c>
      <c r="F112">
        <f ca="1">INDIRECT(ADDRESS($C112,F$5,,,Table!$A$1))</f>
        <v>170.64</v>
      </c>
      <c r="G112" t="str">
        <f ca="1">INDIRECT(ADDRESS($C112,G$5,,,Table!$A$1))</f>
        <v>MBL</v>
      </c>
      <c r="H112" t="str">
        <f ca="1">INDIRECT(ADDRESS($C112,H$5,,,Table!$A$1))</f>
        <v>MBL-080PRL:RFS-PRLJB-023</v>
      </c>
      <c r="I112" s="769" t="str">
        <f>Dev!$CR$48</f>
        <v>++EH</v>
      </c>
      <c r="J112" t="str">
        <f>IF(OR(I112=Dev!$CU$46, I112=Dev!$CU$47, I112=Dev!$CU$48, I112=Dev!$CU$49, I112=Dev!$CU$50, I112=Dev!$CU$51, I112=Dev!$CU$52, I112=Dev!$CU$53, I112=Dev!$CR$48, I112=Dev!$CR$49),$C$3,                                                                  IF(OR(I112=Dev!$CU$54, I112=Dev!$CU$55, I112=Dev!$CU$56, I112=Dev!$CU$57, I112=Dev!$CU$58, I112=Dev!$CU$59, I112=Dev!$CS$48), $D$3,""))</f>
        <v>PRLEH</v>
      </c>
      <c r="K112" t="str">
        <f ca="1">CONCATENATE(E112,Names!$P$3,I112)</f>
        <v>PRLJB-023_++EH</v>
      </c>
      <c r="M112" s="42">
        <f ca="1">INDIRECT(ADDRESS($C112,M$5,,,Table!$A$1))</f>
        <v>190</v>
      </c>
      <c r="O112" t="str">
        <f t="shared" si="44"/>
        <v/>
      </c>
      <c r="Q112" t="str">
        <f t="shared" si="39"/>
        <v>00</v>
      </c>
      <c r="R112">
        <f>$R$114</f>
        <v>7</v>
      </c>
      <c r="S112" t="str">
        <f ca="1">IFERROR(VLOOKUP(M112,Racks!$H$4:$M$30,Racks!$I$2),"")</f>
        <v>MBL</v>
      </c>
      <c r="T112" t="str">
        <f ca="1">IFERROR(VLOOKUP(M112,Racks!$H$4:$M$30,Racks!$K$2),"")</f>
        <v>090Row</v>
      </c>
      <c r="U112" t="str">
        <f t="shared" ref="U112:U114" si="70">IF(ISNUMBER(R112),CONCATENATE(Q112,R112),"")</f>
        <v>007</v>
      </c>
      <c r="V112" t="str">
        <f>CONCATENATE(Names!$C$17,Names!$N$3,U112)</f>
        <v>PRLTCB-007</v>
      </c>
      <c r="W112" s="769" t="str">
        <f>Dev!$GG$82</f>
        <v>y</v>
      </c>
      <c r="X112">
        <v>0</v>
      </c>
      <c r="Y112" t="str">
        <f>IF(OR(W112=Dev!$GJ$82, W112=Dev!$GJ$83, W112=Dev!$GJ$84, W112=Dev!$GJ$85, W112=Dev!$GJ$86, W112=Dev!$GJ$87, W112=Dev!$GJ$88, W112=Dev!$GJ$89, W112=Dev!$GG$82, W112=Dev!$GG$83, W112=Dev!$GG$84, W112=Dev!$GG$85, W112=Dev!$GG$86),Names!$C$10,                   IF(OR(W112=Dev!$GJ$90, W112=Dev!$GJ$91, W112=Dev!$GJ$92, W112=Dev!$GJ$93, W112=Dev!$GJ$94, W112=Dev!$GJ$95, W112=Dev!$GJ$96, W112=Dev!$GJ$97, W112=Dev!$GH$82), Names!$C$11,""))</f>
        <v>PRLEH</v>
      </c>
      <c r="Z112" s="42" t="str">
        <f ca="1">IFERROR(VLOOKUP(M112,Racks!$H$4:$M$30,6),"")</f>
        <v>MBL-090Row:CnPw-U-016</v>
      </c>
      <c r="AA112" t="str">
        <f ca="1">IF(R112="","",CONCATENATE(S112,Names!$H$3,T112,Names!$J$3,Names!$K$3,Names!$L$3,V112))</f>
        <v>MBL-090Row:RFS-PRLTCB-007</v>
      </c>
      <c r="AB112" t="str">
        <f>IF(R112="","",CONCATENATE(V112,Names!$P$3,W112))</f>
        <v>PRLTCB-007_y</v>
      </c>
      <c r="AD112" t="str">
        <f t="shared" si="45"/>
        <v>CREATE</v>
      </c>
      <c r="AF112" t="str">
        <f t="shared" si="53"/>
        <v>3C16NS_3G1.5</v>
      </c>
      <c r="AH112" t="str">
        <f t="shared" ca="1" si="54"/>
        <v>MBL-080PRL:RFS-PRLJB-023</v>
      </c>
      <c r="AI112" t="str">
        <f t="shared" si="46"/>
        <v>AT</v>
      </c>
      <c r="AK112" t="str">
        <f t="shared" si="55"/>
        <v>WEIPU ST1210/S3</v>
      </c>
      <c r="AM112" t="str">
        <f t="shared" ca="1" si="56"/>
        <v>PRLJB-023_++EH</v>
      </c>
      <c r="AN112" t="str">
        <f t="shared" ca="1" si="57"/>
        <v>MBL-090Row:RFS-PRLTCB-007</v>
      </c>
      <c r="AO112" t="str">
        <f t="shared" si="47"/>
        <v>KG</v>
      </c>
      <c r="AP112" t="str">
        <f t="shared" ca="1" si="58"/>
        <v>MBL-090Row:CnPw-U-016</v>
      </c>
      <c r="AQ112" t="str">
        <f t="shared" si="59"/>
        <v>WEIPU ST1210/P3</v>
      </c>
      <c r="AS112" t="str">
        <f t="shared" si="60"/>
        <v>PRLTCB-007_y</v>
      </c>
      <c r="AT112">
        <f t="shared" ca="1" si="61"/>
        <v>3</v>
      </c>
      <c r="AU112">
        <f t="shared" si="48"/>
        <v>5</v>
      </c>
      <c r="AV112" t="str">
        <f t="shared" si="62"/>
        <v>D</v>
      </c>
      <c r="AX112" t="str">
        <f t="shared" si="49"/>
        <v>staffanekstrom</v>
      </c>
      <c r="AY112" t="str">
        <f t="shared" si="50"/>
        <v>INSERTED</v>
      </c>
      <c r="AZ112" t="str">
        <f t="shared" si="51"/>
        <v/>
      </c>
      <c r="BD112" t="str">
        <f t="shared" si="52"/>
        <v>YES</v>
      </c>
      <c r="BF112">
        <f t="shared" ca="1" si="63"/>
        <v>190</v>
      </c>
    </row>
    <row r="113" spans="1:58">
      <c r="A113">
        <v>107</v>
      </c>
      <c r="C113">
        <f>ROW(Table!$A$72)</f>
        <v>72</v>
      </c>
      <c r="D113" s="1" t="str">
        <f ca="1">INDIRECT(ADDRESS($C113,D$5,,,Table!$A$1))</f>
        <v/>
      </c>
      <c r="E113" s="752" t="str">
        <f ca="1">INDIRECT(ADDRESS($C113,E$5,,,Table!$A$1))</f>
        <v>PRLJB-023</v>
      </c>
      <c r="F113">
        <f ca="1">INDIRECT(ADDRESS($C113,F$5,,,Table!$A$1))</f>
        <v>170.64</v>
      </c>
      <c r="G113" t="str">
        <f ca="1">INDIRECT(ADDRESS($C113,G$5,,,Table!$A$1))</f>
        <v>MBL</v>
      </c>
      <c r="H113" t="str">
        <f ca="1">INDIRECT(ADDRESS($C113,H$5,,,Table!$A$1))</f>
        <v>MBL-080PRL:RFS-PRLJB-023</v>
      </c>
      <c r="I113" s="769" t="str">
        <f>Dev!$CS$48</f>
        <v>++TE</v>
      </c>
      <c r="J113" t="str">
        <f>IF(OR(I113=Dev!$CU$46, I113=Dev!$CU$47, I113=Dev!$CU$48, I113=Dev!$CU$49, I113=Dev!$CU$50, I113=Dev!$CU$51, I113=Dev!$CU$52, I113=Dev!$CU$53, I113=Dev!$CR$48, I113=Dev!$CR$49),$C$3,                                                                  IF(OR(I113=Dev!$CU$54, I113=Dev!$CU$55, I113=Dev!$CU$56, I113=Dev!$CU$57, I113=Dev!$CU$58, I113=Dev!$CU$59, I113=Dev!$CS$48), $D$3,""))</f>
        <v>PRLTE</v>
      </c>
      <c r="K113" t="str">
        <f ca="1">CONCATENATE(E113,Names!$P$3,I113)</f>
        <v>PRLJB-023_++TE</v>
      </c>
      <c r="M113" s="42">
        <f ca="1">INDIRECT(ADDRESS($C113,M$5,,,Table!$A$1))</f>
        <v>190</v>
      </c>
      <c r="O113" t="str">
        <f t="shared" si="44"/>
        <v/>
      </c>
      <c r="Q113" t="str">
        <f t="shared" si="39"/>
        <v>00</v>
      </c>
      <c r="R113">
        <f>$R$114</f>
        <v>7</v>
      </c>
      <c r="S113" t="str">
        <f ca="1">IFERROR(VLOOKUP(M113,Racks!$H$4:$M$30,Racks!$I$2),"")</f>
        <v>MBL</v>
      </c>
      <c r="T113" t="str">
        <f ca="1">IFERROR(VLOOKUP(M113,Racks!$H$4:$M$30,Racks!$K$2),"")</f>
        <v>090Row</v>
      </c>
      <c r="U113" t="str">
        <f t="shared" si="70"/>
        <v>007</v>
      </c>
      <c r="V113" t="str">
        <f>CONCATENATE(Names!$C$17,Names!$N$3,U113)</f>
        <v>PRLTCB-007</v>
      </c>
      <c r="W113" s="769" t="str">
        <f>Dev!$GH$82</f>
        <v>z</v>
      </c>
      <c r="X113">
        <v>0</v>
      </c>
      <c r="Y113" t="str">
        <f>IF(OR(W113=Dev!$GJ$82, W113=Dev!$GJ$83, W113=Dev!$GJ$84, W113=Dev!$GJ$85, W113=Dev!$GJ$86, W113=Dev!$GJ$87, W113=Dev!$GJ$88, W113=Dev!$GJ$89, W113=Dev!$GG$82, W113=Dev!$GG$83, W113=Dev!$GG$84, W113=Dev!$GG$85, W113=Dev!$GG$86),Names!$C$10,                   IF(OR(W113=Dev!$GJ$90, W113=Dev!$GJ$91, W113=Dev!$GJ$92, W113=Dev!$GJ$93, W113=Dev!$GJ$94, W113=Dev!$GJ$95, W113=Dev!$GJ$96, W113=Dev!$GJ$97, W113=Dev!$GH$82), Names!$C$11,""))</f>
        <v>PRLTE</v>
      </c>
      <c r="Z113" s="42" t="str">
        <f ca="1">IFERROR(VLOOKUP(M113,Racks!$H$4:$M$30,6),"")</f>
        <v>MBL-090Row:CnPw-U-016</v>
      </c>
      <c r="AA113" t="str">
        <f ca="1">IF(R113="","",CONCATENATE(S113,Names!$H$3,T113,Names!$J$3,Names!$K$3,Names!$L$3,V113))</f>
        <v>MBL-090Row:RFS-PRLTCB-007</v>
      </c>
      <c r="AB113" t="str">
        <f>IF(R113="","",CONCATENATE(V113,Names!$P$3,W113))</f>
        <v>PRLTCB-007_z</v>
      </c>
      <c r="AD113" t="str">
        <f t="shared" si="45"/>
        <v>CREATE</v>
      </c>
      <c r="AF113" t="str">
        <f t="shared" si="53"/>
        <v>4PR24OSTCHF</v>
      </c>
      <c r="AH113" t="str">
        <f t="shared" ca="1" si="54"/>
        <v>MBL-080PRL:RFS-PRLJB-023</v>
      </c>
      <c r="AI113" t="str">
        <f t="shared" si="46"/>
        <v>AT</v>
      </c>
      <c r="AK113" t="str">
        <f t="shared" si="55"/>
        <v>WEIPU ST1210/S9</v>
      </c>
      <c r="AM113" t="str">
        <f t="shared" ca="1" si="56"/>
        <v>PRLJB-023_++TE</v>
      </c>
      <c r="AN113" t="str">
        <f t="shared" ca="1" si="57"/>
        <v>MBL-090Row:RFS-PRLTCB-007</v>
      </c>
      <c r="AO113" t="str">
        <f t="shared" si="47"/>
        <v>KG</v>
      </c>
      <c r="AP113" t="str">
        <f t="shared" ca="1" si="58"/>
        <v>MBL-090Row:CnPw-U-016</v>
      </c>
      <c r="AQ113" t="str">
        <f t="shared" si="59"/>
        <v>WEIPU ST1210/P9</v>
      </c>
      <c r="AS113" t="str">
        <f t="shared" si="60"/>
        <v>PRLTCB-007_z</v>
      </c>
      <c r="AT113">
        <f t="shared" ca="1" si="61"/>
        <v>3</v>
      </c>
      <c r="AU113">
        <f t="shared" si="48"/>
        <v>5</v>
      </c>
      <c r="AV113" t="str">
        <f t="shared" si="62"/>
        <v>A</v>
      </c>
      <c r="AX113" t="str">
        <f t="shared" si="49"/>
        <v>staffanekstrom</v>
      </c>
      <c r="AY113" t="str">
        <f t="shared" si="50"/>
        <v>INSERTED</v>
      </c>
      <c r="AZ113" t="str">
        <f t="shared" si="51"/>
        <v/>
      </c>
      <c r="BD113" t="str">
        <f t="shared" si="52"/>
        <v>YES</v>
      </c>
      <c r="BF113">
        <f t="shared" ca="1" si="63"/>
        <v>190</v>
      </c>
    </row>
    <row r="114" spans="1:58">
      <c r="A114">
        <v>108</v>
      </c>
      <c r="C114">
        <f>ROW(Table!$A$72)</f>
        <v>72</v>
      </c>
      <c r="D114" s="1" t="str">
        <f ca="1">INDIRECT(ADDRESS($C114,D$5,,,Table!$A$1))</f>
        <v/>
      </c>
      <c r="E114" s="738" t="str">
        <f ca="1">INDIRECT(ADDRESS($C114,E$5,,,Table!$A$1))</f>
        <v>PRLJB-023</v>
      </c>
      <c r="F114">
        <f ca="1">INDIRECT(ADDRESS($C114,F$5,,,Table!$A$1))</f>
        <v>170.64</v>
      </c>
      <c r="G114" t="str">
        <f ca="1">INDIRECT(ADDRESS($C114,G$5,,,Table!$A$1))</f>
        <v>MBL</v>
      </c>
      <c r="H114" t="str">
        <f ca="1">INDIRECT(ADDRESS($C114,H$5,,,Table!$A$1))</f>
        <v>MBL-080PRL:RFS-PRLJB-023</v>
      </c>
      <c r="I114" s="738" t="str">
        <f>Dev!$CW$46</f>
        <v>a</v>
      </c>
      <c r="J114" t="str">
        <f>IF(OR(I114=Dev!$CU$46, I114=Dev!$CU$47, I114=Dev!$CU$48, I114=Dev!$CU$49, I114=Dev!$CU$50, I114=Dev!$CU$51, I114=Dev!$CU$52, I114=Dev!$CU$53, I114=Dev!$CR$48, I114=Dev!$CR$49),$C$3,                                                                  IF(OR(I114=Dev!$CU$54, I114=Dev!$CU$55, I114=Dev!$CU$56, I114=Dev!$CU$57, I114=Dev!$CU$58, I114=Dev!$CU$59, I114=Dev!$CS$48), $D$3,""))</f>
        <v>PRLEH</v>
      </c>
      <c r="K114" t="str">
        <f ca="1">CONCATENATE(E114,Names!$P$3,I114)</f>
        <v>PRLJB-023_a</v>
      </c>
      <c r="M114" s="42">
        <f ca="1">INDIRECT(ADDRESS($C114,M$5,,,Table!$A$1))</f>
        <v>190</v>
      </c>
      <c r="O114" t="str">
        <f t="shared" si="44"/>
        <v/>
      </c>
      <c r="Q114" t="str">
        <f t="shared" si="39"/>
        <v>00</v>
      </c>
      <c r="R114" s="7">
        <v>7</v>
      </c>
      <c r="S114" t="str">
        <f ca="1">IFERROR(VLOOKUP(M114,Racks!$H$4:$M$30,Racks!$I$2),"")</f>
        <v>MBL</v>
      </c>
      <c r="T114" t="str">
        <f ca="1">IFERROR(VLOOKUP(M114,Racks!$H$4:$M$30,Racks!$K$2),"")</f>
        <v>090Row</v>
      </c>
      <c r="U114" t="str">
        <f t="shared" si="70"/>
        <v>007</v>
      </c>
      <c r="V114" t="str">
        <f>CONCATENATE(Names!$C$17,Names!$N$3,U114)</f>
        <v>PRLTCB-007</v>
      </c>
      <c r="W114" t="str">
        <f>Dev!$GL$82</f>
        <v>a</v>
      </c>
      <c r="X114">
        <v>1</v>
      </c>
      <c r="Y114" t="str">
        <f>IF(OR(W114=Dev!$GJ$82, W114=Dev!$GJ$83, W114=Dev!$GJ$84, W114=Dev!$GJ$85, W114=Dev!$GJ$86, W114=Dev!$GJ$87, W114=Dev!$GJ$88, W114=Dev!$GJ$89, W114=Dev!$GG$82, W114=Dev!$GG$83, W114=Dev!$GG$84, W114=Dev!$GG$85, W114=Dev!$GG$86),Names!$C$10,                   IF(OR(W114=Dev!$GJ$90, W114=Dev!$GJ$91, W114=Dev!$GJ$92, W114=Dev!$GJ$93, W114=Dev!$GJ$94, W114=Dev!$GJ$95, W114=Dev!$GJ$96, W114=Dev!$GJ$97, W114=Dev!$GH$82), Names!$C$11,""))</f>
        <v>PRLEH</v>
      </c>
      <c r="Z114" s="42" t="str">
        <f ca="1">IFERROR(VLOOKUP(M114,Racks!$H$4:$M$30,6),"")</f>
        <v>MBL-090Row:CnPw-U-016</v>
      </c>
      <c r="AA114" t="str">
        <f ca="1">IF(R114="","",CONCATENATE(S114,Names!$H$3,T114,Names!$J$3,Names!$K$3,Names!$L$3,V114))</f>
        <v>MBL-090Row:RFS-PRLTCB-007</v>
      </c>
      <c r="AB114" t="str">
        <f>IF(R114="","",CONCATENATE(V114,Names!$P$3,W114))</f>
        <v>PRLTCB-007_a</v>
      </c>
      <c r="AD114" t="str">
        <f t="shared" si="45"/>
        <v>CREATE</v>
      </c>
      <c r="AF114" t="str">
        <f t="shared" si="53"/>
        <v>3C16NS_3G1.5</v>
      </c>
      <c r="AH114" t="str">
        <f t="shared" ca="1" si="54"/>
        <v>MBL-080PRL:RFS-PRLJB-023</v>
      </c>
      <c r="AI114" t="str">
        <f t="shared" si="46"/>
        <v>AT</v>
      </c>
      <c r="AK114" t="str">
        <f t="shared" si="55"/>
        <v>WEIPU ST1210/S3</v>
      </c>
      <c r="AM114" t="str">
        <f t="shared" ca="1" si="56"/>
        <v>PRLJB-023_a</v>
      </c>
      <c r="AN114" t="str">
        <f t="shared" ca="1" si="57"/>
        <v>MBL-090Row:RFS-PRLTCB-007</v>
      </c>
      <c r="AO114" t="str">
        <f t="shared" si="47"/>
        <v>KG</v>
      </c>
      <c r="AP114" t="str">
        <f t="shared" ca="1" si="58"/>
        <v>MBL-090Row:CnPw-U-016</v>
      </c>
      <c r="AQ114" t="str">
        <f t="shared" si="59"/>
        <v>WEIPU ST1210/P3</v>
      </c>
      <c r="AS114" t="str">
        <f t="shared" si="60"/>
        <v>PRLTCB-007_a</v>
      </c>
      <c r="AT114">
        <f t="shared" ca="1" si="61"/>
        <v>3</v>
      </c>
      <c r="AU114">
        <f t="shared" si="48"/>
        <v>5</v>
      </c>
      <c r="AV114" t="str">
        <f t="shared" si="62"/>
        <v>D</v>
      </c>
      <c r="AX114" t="str">
        <f t="shared" si="49"/>
        <v>staffanekstrom</v>
      </c>
      <c r="AY114" t="str">
        <f t="shared" si="50"/>
        <v>INSERTED</v>
      </c>
      <c r="AZ114" t="str">
        <f t="shared" si="51"/>
        <v/>
      </c>
      <c r="BD114" t="str">
        <f t="shared" si="52"/>
        <v>YES</v>
      </c>
      <c r="BF114">
        <f t="shared" ca="1" si="63"/>
        <v>190</v>
      </c>
    </row>
    <row r="115" spans="1:58">
      <c r="A115">
        <v>109</v>
      </c>
      <c r="C115">
        <f>ROW(Table!$A$72)</f>
        <v>72</v>
      </c>
      <c r="D115" s="1" t="str">
        <f ca="1">INDIRECT(ADDRESS($C115,D$5,,,Table!$A$1))</f>
        <v/>
      </c>
      <c r="E115" s="738" t="str">
        <f ca="1">INDIRECT(ADDRESS($C115,E$5,,,Table!$A$1))</f>
        <v>PRLJB-023</v>
      </c>
      <c r="F115">
        <f ca="1">INDIRECT(ADDRESS($C115,F$5,,,Table!$A$1))</f>
        <v>170.64</v>
      </c>
      <c r="G115" t="str">
        <f ca="1">INDIRECT(ADDRESS($C115,G$5,,,Table!$A$1))</f>
        <v>MBL</v>
      </c>
      <c r="H115" t="str">
        <f ca="1">INDIRECT(ADDRESS($C115,H$5,,,Table!$A$1))</f>
        <v>MBL-080PRL:RFS-PRLJB-023</v>
      </c>
      <c r="I115" s="738" t="str">
        <f>Dev!$CW$47</f>
        <v>b</v>
      </c>
      <c r="J115" t="str">
        <f>IF(OR(I115=Dev!$CU$46, I115=Dev!$CU$47, I115=Dev!$CU$48, I115=Dev!$CU$49, I115=Dev!$CU$50, I115=Dev!$CU$51, I115=Dev!$CU$52, I115=Dev!$CU$53, I115=Dev!$CR$48, I115=Dev!$CR$49),$C$3,                                                                  IF(OR(I115=Dev!$CU$54, I115=Dev!$CU$55, I115=Dev!$CU$56, I115=Dev!$CU$57, I115=Dev!$CU$58, I115=Dev!$CU$59, I115=Dev!$CS$48), $D$3,""))</f>
        <v>PRLEH</v>
      </c>
      <c r="K115" t="str">
        <f ca="1">CONCATENATE(E115,Names!$P$3,I115)</f>
        <v>PRLJB-023_b</v>
      </c>
      <c r="M115" s="42">
        <f ca="1">INDIRECT(ADDRESS($C115,M$5,,,Table!$A$1))</f>
        <v>190</v>
      </c>
      <c r="O115" t="str">
        <f t="shared" si="44"/>
        <v/>
      </c>
      <c r="Q115" t="str">
        <f t="shared" si="39"/>
        <v>00</v>
      </c>
      <c r="R115">
        <f>$R$114</f>
        <v>7</v>
      </c>
      <c r="S115" t="str">
        <f ca="1">IFERROR(VLOOKUP(M115,Racks!$H$4:$M$30,Racks!$I$2),"")</f>
        <v>MBL</v>
      </c>
      <c r="T115" t="str">
        <f ca="1">IFERROR(VLOOKUP(M115,Racks!$H$4:$M$30,Racks!$K$2),"")</f>
        <v>090Row</v>
      </c>
      <c r="U115" t="str">
        <f t="shared" ref="U115" si="71">IF(ISNUMBER(R115),CONCATENATE(Q115,R115),"")</f>
        <v>007</v>
      </c>
      <c r="V115" t="str">
        <f>CONCATENATE(Names!$C$17,Names!$N$3,U115)</f>
        <v>PRLTCB-007</v>
      </c>
      <c r="W115" t="str">
        <f>Dev!$GL$83</f>
        <v>b</v>
      </c>
      <c r="X115">
        <v>2</v>
      </c>
      <c r="Y115" t="str">
        <f>IF(OR(W115=Dev!$GJ$82, W115=Dev!$GJ$83, W115=Dev!$GJ$84, W115=Dev!$GJ$85, W115=Dev!$GJ$86, W115=Dev!$GJ$87, W115=Dev!$GJ$88, W115=Dev!$GJ$89, W115=Dev!$GG$82, W115=Dev!$GG$83, W115=Dev!$GG$84, W115=Dev!$GG$85, W115=Dev!$GG$86),Names!$C$10,                   IF(OR(W115=Dev!$GJ$90, W115=Dev!$GJ$91, W115=Dev!$GJ$92, W115=Dev!$GJ$93, W115=Dev!$GJ$94, W115=Dev!$GJ$95, W115=Dev!$GJ$96, W115=Dev!$GJ$97, W115=Dev!$GH$82), Names!$C$11,""))</f>
        <v>PRLEH</v>
      </c>
      <c r="Z115" s="42" t="str">
        <f ca="1">IFERROR(VLOOKUP(M115,Racks!$H$4:$M$30,6),"")</f>
        <v>MBL-090Row:CnPw-U-016</v>
      </c>
      <c r="AA115" t="str">
        <f ca="1">IF(R115="","",CONCATENATE(S115,Names!$H$3,T115,Names!$J$3,Names!$K$3,Names!$L$3,V115))</f>
        <v>MBL-090Row:RFS-PRLTCB-007</v>
      </c>
      <c r="AB115" t="str">
        <f>IF(R115="","",CONCATENATE(V115,Names!$P$3,W115))</f>
        <v>PRLTCB-007_b</v>
      </c>
      <c r="AD115" t="str">
        <f t="shared" si="45"/>
        <v>CREATE</v>
      </c>
      <c r="AF115" t="str">
        <f t="shared" si="53"/>
        <v>3C16NS_3G1.5</v>
      </c>
      <c r="AH115" t="str">
        <f t="shared" ca="1" si="54"/>
        <v>MBL-080PRL:RFS-PRLJB-023</v>
      </c>
      <c r="AI115" t="str">
        <f t="shared" si="46"/>
        <v>AT</v>
      </c>
      <c r="AK115" t="str">
        <f t="shared" si="55"/>
        <v>WEIPU ST1210/S3</v>
      </c>
      <c r="AM115" t="str">
        <f t="shared" ca="1" si="56"/>
        <v>PRLJB-023_b</v>
      </c>
      <c r="AN115" t="str">
        <f t="shared" ca="1" si="57"/>
        <v>MBL-090Row:RFS-PRLTCB-007</v>
      </c>
      <c r="AO115" t="str">
        <f t="shared" si="47"/>
        <v>KG</v>
      </c>
      <c r="AP115" t="str">
        <f t="shared" ca="1" si="58"/>
        <v>MBL-090Row:CnPw-U-016</v>
      </c>
      <c r="AQ115" t="str">
        <f t="shared" si="59"/>
        <v>WEIPU ST1210/P3</v>
      </c>
      <c r="AS115" t="str">
        <f t="shared" si="60"/>
        <v>PRLTCB-007_b</v>
      </c>
      <c r="AT115">
        <f t="shared" ca="1" si="61"/>
        <v>3</v>
      </c>
      <c r="AU115">
        <f t="shared" si="48"/>
        <v>5</v>
      </c>
      <c r="AV115" t="str">
        <f t="shared" si="62"/>
        <v>D</v>
      </c>
      <c r="AX115" t="str">
        <f t="shared" si="49"/>
        <v>staffanekstrom</v>
      </c>
      <c r="AY115" t="str">
        <f t="shared" si="50"/>
        <v>INSERTED</v>
      </c>
      <c r="AZ115" t="str">
        <f t="shared" si="51"/>
        <v/>
      </c>
      <c r="BD115" t="str">
        <f t="shared" si="52"/>
        <v>YES</v>
      </c>
      <c r="BF115">
        <f t="shared" ca="1" si="63"/>
        <v>190</v>
      </c>
    </row>
    <row r="116" spans="1:58">
      <c r="A116">
        <v>110</v>
      </c>
      <c r="C116">
        <f>ROW(Table!$A$72)</f>
        <v>72</v>
      </c>
      <c r="D116" s="1" t="str">
        <f ca="1">INDIRECT(ADDRESS($C116,D$5,,,Table!$A$1))</f>
        <v/>
      </c>
      <c r="E116" s="738" t="str">
        <f ca="1">INDIRECT(ADDRESS($C116,E$5,,,Table!$A$1))</f>
        <v>PRLJB-023</v>
      </c>
      <c r="F116">
        <f ca="1">INDIRECT(ADDRESS($C116,F$5,,,Table!$A$1))</f>
        <v>170.64</v>
      </c>
      <c r="G116" t="str">
        <f ca="1">INDIRECT(ADDRESS($C116,G$5,,,Table!$A$1))</f>
        <v>MBL</v>
      </c>
      <c r="H116" t="str">
        <f ca="1">INDIRECT(ADDRESS($C116,H$5,,,Table!$A$1))</f>
        <v>MBL-080PRL:RFS-PRLJB-023</v>
      </c>
      <c r="I116" s="738" t="str">
        <f>Dev!$CW$48</f>
        <v>g</v>
      </c>
      <c r="J116" t="str">
        <f>IF(OR(I116=Dev!$CU$46, I116=Dev!$CU$47, I116=Dev!$CU$48, I116=Dev!$CU$49, I116=Dev!$CU$50, I116=Dev!$CU$51, I116=Dev!$CU$52, I116=Dev!$CU$53, I116=Dev!$CR$48, I116=Dev!$CR$49),$C$3,                                                                  IF(OR(I116=Dev!$CU$54, I116=Dev!$CU$55, I116=Dev!$CU$56, I116=Dev!$CU$57, I116=Dev!$CU$58, I116=Dev!$CU$59, I116=Dev!$CS$48), $D$3,""))</f>
        <v>PRLTE</v>
      </c>
      <c r="K116" t="str">
        <f ca="1">CONCATENATE(E116,Names!$P$3,I116)</f>
        <v>PRLJB-023_g</v>
      </c>
      <c r="M116" s="42">
        <f ca="1">INDIRECT(ADDRESS($C116,M$5,,,Table!$A$1))</f>
        <v>190</v>
      </c>
      <c r="O116" t="str">
        <f t="shared" si="44"/>
        <v/>
      </c>
      <c r="Q116" t="str">
        <f t="shared" si="39"/>
        <v>00</v>
      </c>
      <c r="R116">
        <f t="shared" ref="R116:R131" si="72">$R$114</f>
        <v>7</v>
      </c>
      <c r="S116" t="str">
        <f ca="1">IFERROR(VLOOKUP(M116,Racks!$H$4:$M$30,Racks!$I$2),"")</f>
        <v>MBL</v>
      </c>
      <c r="T116" t="str">
        <f ca="1">IFERROR(VLOOKUP(M116,Racks!$H$4:$M$30,Racks!$K$2),"")</f>
        <v>090Row</v>
      </c>
      <c r="U116" t="str">
        <f t="shared" si="40"/>
        <v>007</v>
      </c>
      <c r="V116" t="str">
        <f>CONCATENATE(Names!$C$17,Names!$N$3,U116)</f>
        <v>PRLTCB-007</v>
      </c>
      <c r="W116" t="str">
        <f>Dev!$GL$84</f>
        <v>c</v>
      </c>
      <c r="X116">
        <v>3</v>
      </c>
      <c r="Y116" t="str">
        <f>IF(OR(W116=Dev!$GJ$82, W116=Dev!$GJ$83, W116=Dev!$GJ$84, W116=Dev!$GJ$85, W116=Dev!$GJ$86, W116=Dev!$GJ$87, W116=Dev!$GJ$88, W116=Dev!$GJ$89, W116=Dev!$GG$82, W116=Dev!$GG$83, W116=Dev!$GG$84, W116=Dev!$GG$85, W116=Dev!$GG$86),Names!$C$10,                   IF(OR(W116=Dev!$GJ$90, W116=Dev!$GJ$91, W116=Dev!$GJ$92, W116=Dev!$GJ$93, W116=Dev!$GJ$94, W116=Dev!$GJ$95, W116=Dev!$GJ$96, W116=Dev!$GJ$97, W116=Dev!$GH$82), Names!$C$11,""))</f>
        <v>PRLTE</v>
      </c>
      <c r="Z116" s="42" t="str">
        <f ca="1">IFERROR(VLOOKUP(M116,Racks!$H$4:$M$30,6),"")</f>
        <v>MBL-090Row:CnPw-U-016</v>
      </c>
      <c r="AA116" t="str">
        <f ca="1">IF(R116="","",CONCATENATE(S116,Names!$H$3,T116,Names!$J$3,Names!$K$3,Names!$L$3,V116))</f>
        <v>MBL-090Row:RFS-PRLTCB-007</v>
      </c>
      <c r="AB116" t="str">
        <f>IF(R116="","",CONCATENATE(V116,Names!$P$3,W116))</f>
        <v>PRLTCB-007_c</v>
      </c>
      <c r="AD116" t="str">
        <f t="shared" si="45"/>
        <v>CREATE</v>
      </c>
      <c r="AF116" t="str">
        <f t="shared" si="53"/>
        <v>4PR24OSTCHF</v>
      </c>
      <c r="AH116" t="str">
        <f t="shared" ca="1" si="54"/>
        <v>MBL-080PRL:RFS-PRLJB-023</v>
      </c>
      <c r="AI116" t="str">
        <f t="shared" si="46"/>
        <v>AT</v>
      </c>
      <c r="AK116" t="str">
        <f t="shared" si="55"/>
        <v>WEIPU ST1210/S9</v>
      </c>
      <c r="AM116" t="str">
        <f t="shared" ca="1" si="56"/>
        <v>PRLJB-023_g</v>
      </c>
      <c r="AN116" t="str">
        <f t="shared" ca="1" si="57"/>
        <v>MBL-090Row:RFS-PRLTCB-007</v>
      </c>
      <c r="AO116" t="str">
        <f t="shared" si="47"/>
        <v>KG</v>
      </c>
      <c r="AP116" t="str">
        <f t="shared" ca="1" si="58"/>
        <v>MBL-090Row:CnPw-U-016</v>
      </c>
      <c r="AQ116" t="str">
        <f t="shared" si="59"/>
        <v>WEIPU ST1210/P9</v>
      </c>
      <c r="AS116" t="str">
        <f t="shared" si="60"/>
        <v>PRLTCB-007_c</v>
      </c>
      <c r="AT116">
        <f t="shared" ca="1" si="61"/>
        <v>3</v>
      </c>
      <c r="AU116">
        <f t="shared" si="48"/>
        <v>5</v>
      </c>
      <c r="AV116" t="str">
        <f t="shared" si="62"/>
        <v>A</v>
      </c>
      <c r="AX116" t="str">
        <f t="shared" si="49"/>
        <v>staffanekstrom</v>
      </c>
      <c r="AY116" t="str">
        <f t="shared" si="50"/>
        <v>INSERTED</v>
      </c>
      <c r="AZ116" t="str">
        <f t="shared" si="51"/>
        <v/>
      </c>
      <c r="BD116" t="str">
        <f t="shared" si="52"/>
        <v>YES</v>
      </c>
      <c r="BF116">
        <f t="shared" ca="1" si="63"/>
        <v>190</v>
      </c>
    </row>
    <row r="117" spans="1:58" s="196" customFormat="1">
      <c r="A117" s="196">
        <v>111</v>
      </c>
      <c r="C117" s="196">
        <f>ROW(Table!$A$72)</f>
        <v>72</v>
      </c>
      <c r="D117" s="1021" t="str">
        <f ca="1">INDIRECT(ADDRESS($C117,D$5,,,Table!$A$1))</f>
        <v/>
      </c>
      <c r="E117" s="764" t="str">
        <f ca="1">INDIRECT(ADDRESS($C117,E$5,,,Table!$A$1))</f>
        <v>PRLJB-023</v>
      </c>
      <c r="F117" s="196">
        <f ca="1">INDIRECT(ADDRESS($C117,F$5,,,Table!$A$1))</f>
        <v>170.64</v>
      </c>
      <c r="G117" s="196" t="str">
        <f ca="1">INDIRECT(ADDRESS($C117,G$5,,,Table!$A$1))</f>
        <v>MBL</v>
      </c>
      <c r="H117" s="196" t="str">
        <f ca="1">INDIRECT(ADDRESS($C117,H$5,,,Table!$A$1))</f>
        <v>MBL-080PRL:RFS-PRLJB-023</v>
      </c>
      <c r="I117" s="764" t="str">
        <f>Dev!$CW$49</f>
        <v>h</v>
      </c>
      <c r="J117" s="196" t="str">
        <f>IF(OR(I117=Dev!$CU$46, I117=Dev!$CU$47, I117=Dev!$CU$48, I117=Dev!$CU$49, I117=Dev!$CU$50, I117=Dev!$CU$51, I117=Dev!$CU$52, I117=Dev!$CU$53, I117=Dev!$CR$48, I117=Dev!$CR$49),$C$3,                                                                  IF(OR(I117=Dev!$CU$54, I117=Dev!$CU$55, I117=Dev!$CU$56, I117=Dev!$CU$57, I117=Dev!$CU$58, I117=Dev!$CU$59, I117=Dev!$CS$48), $D$3,""))</f>
        <v>PRLTE</v>
      </c>
      <c r="K117" s="196" t="str">
        <f ca="1">CONCATENATE(E117,Names!$P$3,I117)</f>
        <v>PRLJB-023_h</v>
      </c>
      <c r="M117" s="762">
        <f ca="1">INDIRECT(ADDRESS($C117,M$5,,,Table!$A$1))</f>
        <v>190</v>
      </c>
      <c r="O117" s="196" t="str">
        <f t="shared" si="44"/>
        <v/>
      </c>
      <c r="Q117" s="196" t="str">
        <f t="shared" si="39"/>
        <v>00</v>
      </c>
      <c r="R117" s="196">
        <f t="shared" si="72"/>
        <v>7</v>
      </c>
      <c r="S117" s="196" t="str">
        <f ca="1">IFERROR(VLOOKUP(M117,Racks!$H$4:$M$30,Racks!$I$2),"")</f>
        <v>MBL</v>
      </c>
      <c r="T117" s="196" t="str">
        <f ca="1">IFERROR(VLOOKUP(M117,Racks!$H$4:$M$30,Racks!$K$2),"")</f>
        <v>090Row</v>
      </c>
      <c r="U117" s="196" t="str">
        <f t="shared" si="40"/>
        <v>007</v>
      </c>
      <c r="V117" s="196" t="str">
        <f>CONCATENATE(Names!$C$17,Names!$N$3,U117)</f>
        <v>PRLTCB-007</v>
      </c>
      <c r="W117" s="196" t="str">
        <f>Dev!$GL$85</f>
        <v>d</v>
      </c>
      <c r="X117" s="196">
        <v>4</v>
      </c>
      <c r="Y117" s="196" t="str">
        <f>IF(OR(W117=Dev!$GJ$82, W117=Dev!$GJ$83, W117=Dev!$GJ$84, W117=Dev!$GJ$85, W117=Dev!$GJ$86, W117=Dev!$GJ$87, W117=Dev!$GJ$88, W117=Dev!$GJ$89, W117=Dev!$GG$82, W117=Dev!$GG$83, W117=Dev!$GG$84, W117=Dev!$GG$85, W117=Dev!$GG$86),Names!$C$10,                   IF(OR(W117=Dev!$GJ$90, W117=Dev!$GJ$91, W117=Dev!$GJ$92, W117=Dev!$GJ$93, W117=Dev!$GJ$94, W117=Dev!$GJ$95, W117=Dev!$GJ$96, W117=Dev!$GJ$97, W117=Dev!$GH$82), Names!$C$11,""))</f>
        <v>PRLTE</v>
      </c>
      <c r="Z117" s="762" t="str">
        <f ca="1">IFERROR(VLOOKUP(M117,Racks!$H$4:$M$30,6),"")</f>
        <v>MBL-090Row:CnPw-U-016</v>
      </c>
      <c r="AA117" s="196" t="str">
        <f ca="1">IF(R117="","",CONCATENATE(S117,Names!$H$3,T117,Names!$J$3,Names!$K$3,Names!$L$3,V117))</f>
        <v>MBL-090Row:RFS-PRLTCB-007</v>
      </c>
      <c r="AB117" s="196" t="str">
        <f>IF(R117="","",CONCATENATE(V117,Names!$P$3,W117))</f>
        <v>PRLTCB-007_d</v>
      </c>
      <c r="AC117" s="996"/>
      <c r="AD117" s="196" t="str">
        <f t="shared" si="45"/>
        <v>CREATE</v>
      </c>
      <c r="AF117" s="196" t="str">
        <f t="shared" si="53"/>
        <v>4PR24OSTCHF</v>
      </c>
      <c r="AH117" s="196" t="str">
        <f t="shared" ca="1" si="54"/>
        <v>MBL-080PRL:RFS-PRLJB-023</v>
      </c>
      <c r="AI117" s="196" t="str">
        <f t="shared" si="46"/>
        <v>AT</v>
      </c>
      <c r="AK117" s="196" t="str">
        <f t="shared" si="55"/>
        <v>WEIPU ST1210/S9</v>
      </c>
      <c r="AM117" s="196" t="str">
        <f t="shared" ca="1" si="56"/>
        <v>PRLJB-023_h</v>
      </c>
      <c r="AN117" s="196" t="str">
        <f t="shared" ca="1" si="57"/>
        <v>MBL-090Row:RFS-PRLTCB-007</v>
      </c>
      <c r="AO117" s="196" t="str">
        <f t="shared" si="47"/>
        <v>KG</v>
      </c>
      <c r="AP117" s="196" t="str">
        <f t="shared" ca="1" si="58"/>
        <v>MBL-090Row:CnPw-U-016</v>
      </c>
      <c r="AQ117" s="196" t="str">
        <f t="shared" si="59"/>
        <v>WEIPU ST1210/P9</v>
      </c>
      <c r="AS117" s="196" t="str">
        <f t="shared" si="60"/>
        <v>PRLTCB-007_d</v>
      </c>
      <c r="AT117" s="196">
        <f t="shared" ca="1" si="61"/>
        <v>3</v>
      </c>
      <c r="AU117" s="196">
        <f t="shared" si="48"/>
        <v>5</v>
      </c>
      <c r="AV117" s="196" t="str">
        <f t="shared" si="62"/>
        <v>A</v>
      </c>
      <c r="AX117" s="196" t="str">
        <f t="shared" si="49"/>
        <v>staffanekstrom</v>
      </c>
      <c r="AY117" s="196" t="str">
        <f t="shared" si="50"/>
        <v>INSERTED</v>
      </c>
      <c r="AZ117" s="196" t="str">
        <f t="shared" si="51"/>
        <v/>
      </c>
      <c r="BD117" s="196" t="str">
        <f t="shared" si="52"/>
        <v>YES</v>
      </c>
      <c r="BE117" s="996"/>
      <c r="BF117" s="196">
        <f t="shared" ca="1" si="63"/>
        <v>190</v>
      </c>
    </row>
    <row r="118" spans="1:58">
      <c r="A118">
        <v>112</v>
      </c>
      <c r="C118">
        <f>ROW(Table!$A$75)</f>
        <v>75</v>
      </c>
      <c r="D118" s="1" t="str">
        <f ca="1">INDIRECT(ADDRESS($C118,D$5,,,Table!$A$1))</f>
        <v/>
      </c>
      <c r="E118" s="69" t="str">
        <f>Table!$BY$75</f>
        <v>PRLJB-Ph001</v>
      </c>
      <c r="F118">
        <f ca="1">INDIRECT(ADDRESS($C118,F$5,,,Table!$A$1))</f>
        <v>174.03099999999998</v>
      </c>
      <c r="G118" t="str">
        <f ca="1">INDIRECT(ADDRESS($C118,G$5,,,Table!$A$1))</f>
        <v>MBL</v>
      </c>
      <c r="H118" s="69" t="str">
        <f>Table!$CC$75</f>
        <v>MBL-090PRL:RFS-PRLJB-Ph001</v>
      </c>
      <c r="I118" t="str">
        <f>Dev!$CW$46</f>
        <v>a</v>
      </c>
      <c r="J118" t="str">
        <f>IF(OR(I118=Dev!$CU$46, I118=Dev!$CU$47, I118=Dev!$CU$48, I118=Dev!$CU$49, I118=Dev!$CU$50, I118=Dev!$CU$51, I118=Dev!$CU$52, I118=Dev!$CU$53, I118=Dev!$CR$48, I118=Dev!$CR$49),$C$3,                                                                  IF(OR(I118=Dev!$CU$54, I118=Dev!$CU$55, I118=Dev!$CU$56, I118=Dev!$CU$57, I118=Dev!$CU$58, I118=Dev!$CU$59, I118=Dev!$CS$48), $D$3,""))</f>
        <v>PRLEH</v>
      </c>
      <c r="K118" t="str">
        <f>CONCATENATE(E118,Names!$P$3,I118)</f>
        <v>PRLJB-Ph001_a</v>
      </c>
      <c r="M118" s="42">
        <f ca="1">INDIRECT(ADDRESS($C118,M$5,,,Table!$A$1))</f>
        <v>190</v>
      </c>
      <c r="O118" t="str">
        <f t="shared" si="44"/>
        <v/>
      </c>
      <c r="Q118" t="str">
        <f t="shared" si="39"/>
        <v>00</v>
      </c>
      <c r="R118">
        <f t="shared" si="72"/>
        <v>7</v>
      </c>
      <c r="S118" t="str">
        <f ca="1">IFERROR(VLOOKUP(M118,Racks!$H$4:$M$30,Racks!$I$2),"")</f>
        <v>MBL</v>
      </c>
      <c r="T118" t="str">
        <f ca="1">IFERROR(VLOOKUP(M118,Racks!$H$4:$M$30,Racks!$K$2),"")</f>
        <v>090Row</v>
      </c>
      <c r="U118" t="str">
        <f t="shared" si="40"/>
        <v>007</v>
      </c>
      <c r="V118" t="str">
        <f>CONCATENATE(Names!$C$17,Names!$N$3,U118)</f>
        <v>PRLTCB-007</v>
      </c>
      <c r="W118" t="str">
        <f>Dev!$GL$86</f>
        <v>e</v>
      </c>
      <c r="X118">
        <v>5</v>
      </c>
      <c r="Y118" t="str">
        <f>IF(OR(W118=Dev!$GJ$82, W118=Dev!$GJ$83, W118=Dev!$GJ$84, W118=Dev!$GJ$85, W118=Dev!$GJ$86, W118=Dev!$GJ$87, W118=Dev!$GJ$88, W118=Dev!$GJ$89, W118=Dev!$GG$82, W118=Dev!$GG$83, W118=Dev!$GG$84, W118=Dev!$GG$85, W118=Dev!$GG$86),Names!$C$10,                   IF(OR(W118=Dev!$GJ$90, W118=Dev!$GJ$91, W118=Dev!$GJ$92, W118=Dev!$GJ$93, W118=Dev!$GJ$94, W118=Dev!$GJ$95, W118=Dev!$GJ$96, W118=Dev!$GJ$97, W118=Dev!$GH$82), Names!$C$11,""))</f>
        <v>PRLEH</v>
      </c>
      <c r="Z118" s="42" t="str">
        <f ca="1">IFERROR(VLOOKUP(M118,Racks!$H$4:$M$30,6),"")</f>
        <v>MBL-090Row:CnPw-U-016</v>
      </c>
      <c r="AA118" t="str">
        <f ca="1">IF(R118="","",CONCATENATE(S118,Names!$H$3,T118,Names!$J$3,Names!$K$3,Names!$L$3,V118))</f>
        <v>MBL-090Row:RFS-PRLTCB-007</v>
      </c>
      <c r="AB118" t="str">
        <f>IF(R118="","",CONCATENATE(V118,Names!$P$3,W118))</f>
        <v>PRLTCB-007_e</v>
      </c>
      <c r="AD118" t="str">
        <f t="shared" si="45"/>
        <v>CREATE</v>
      </c>
      <c r="AF118" t="str">
        <f t="shared" si="53"/>
        <v>3C16NS_3G1.5</v>
      </c>
      <c r="AH118" t="str">
        <f t="shared" si="54"/>
        <v>MBL-090PRL:RFS-PRLJB-Ph001</v>
      </c>
      <c r="AI118" t="str">
        <f t="shared" si="46"/>
        <v>AT</v>
      </c>
      <c r="AK118" t="str">
        <f t="shared" si="55"/>
        <v>WEIPU ST1210/S3</v>
      </c>
      <c r="AM118" t="str">
        <f t="shared" si="56"/>
        <v>PRLJB-Ph001_a</v>
      </c>
      <c r="AN118" t="str">
        <f t="shared" ca="1" si="57"/>
        <v>MBL-090Row:RFS-PRLTCB-007</v>
      </c>
      <c r="AO118" t="str">
        <f t="shared" si="47"/>
        <v>KG</v>
      </c>
      <c r="AP118" t="str">
        <f t="shared" ca="1" si="58"/>
        <v>MBL-090Row:CnPw-U-016</v>
      </c>
      <c r="AQ118" t="str">
        <f t="shared" si="59"/>
        <v>WEIPU ST1210/P3</v>
      </c>
      <c r="AS118" t="str">
        <f t="shared" si="60"/>
        <v>PRLTCB-007_e</v>
      </c>
      <c r="AT118">
        <f t="shared" ca="1" si="61"/>
        <v>3</v>
      </c>
      <c r="AU118">
        <f t="shared" si="48"/>
        <v>5</v>
      </c>
      <c r="AV118" t="str">
        <f t="shared" si="62"/>
        <v>D</v>
      </c>
      <c r="AX118" t="str">
        <f t="shared" si="49"/>
        <v>staffanekstrom</v>
      </c>
      <c r="AY118" t="str">
        <f t="shared" si="50"/>
        <v>INSERTED</v>
      </c>
      <c r="AZ118" t="str">
        <f t="shared" si="51"/>
        <v/>
      </c>
      <c r="BD118" t="str">
        <f t="shared" si="52"/>
        <v>YES</v>
      </c>
      <c r="BF118">
        <f t="shared" ca="1" si="63"/>
        <v>190</v>
      </c>
    </row>
    <row r="119" spans="1:58">
      <c r="A119">
        <v>113</v>
      </c>
      <c r="C119">
        <f>ROW(Table!$A$75)</f>
        <v>75</v>
      </c>
      <c r="D119" s="1" t="str">
        <f ca="1">INDIRECT(ADDRESS($C119,D$5,,,Table!$A$1))</f>
        <v/>
      </c>
      <c r="E119" s="69" t="str">
        <f>Table!$BY$75</f>
        <v>PRLJB-Ph001</v>
      </c>
      <c r="F119">
        <f ca="1">INDIRECT(ADDRESS($C119,F$5,,,Table!$A$1))</f>
        <v>174.03099999999998</v>
      </c>
      <c r="G119" t="str">
        <f ca="1">INDIRECT(ADDRESS($C119,G$5,,,Table!$A$1))</f>
        <v>MBL</v>
      </c>
      <c r="H119" s="69" t="str">
        <f>Table!$CC$75</f>
        <v>MBL-090PRL:RFS-PRLJB-Ph001</v>
      </c>
      <c r="I119" t="str">
        <f>Dev!$CW$47</f>
        <v>b</v>
      </c>
      <c r="J119" t="str">
        <f>IF(OR(I119=Dev!$CU$46, I119=Dev!$CU$47, I119=Dev!$CU$48, I119=Dev!$CU$49, I119=Dev!$CU$50, I119=Dev!$CU$51, I119=Dev!$CU$52, I119=Dev!$CU$53, I119=Dev!$CR$48, I119=Dev!$CR$49),$C$3,                                                                  IF(OR(I119=Dev!$CU$54, I119=Dev!$CU$55, I119=Dev!$CU$56, I119=Dev!$CU$57, I119=Dev!$CU$58, I119=Dev!$CU$59, I119=Dev!$CS$48), $D$3,""))</f>
        <v>PRLEH</v>
      </c>
      <c r="K119" t="str">
        <f>CONCATENATE(E119,Names!$P$3,I119)</f>
        <v>PRLJB-Ph001_b</v>
      </c>
      <c r="M119" s="42">
        <f ca="1">INDIRECT(ADDRESS($C119,M$5,,,Table!$A$1))</f>
        <v>190</v>
      </c>
      <c r="O119" t="str">
        <f t="shared" si="44"/>
        <v/>
      </c>
      <c r="Q119" t="str">
        <f t="shared" si="39"/>
        <v>00</v>
      </c>
      <c r="R119">
        <f t="shared" si="72"/>
        <v>7</v>
      </c>
      <c r="S119" t="str">
        <f ca="1">IFERROR(VLOOKUP(M119,Racks!$H$4:$M$30,Racks!$I$2),"")</f>
        <v>MBL</v>
      </c>
      <c r="T119" t="str">
        <f ca="1">IFERROR(VLOOKUP(M119,Racks!$H$4:$M$30,Racks!$K$2),"")</f>
        <v>090Row</v>
      </c>
      <c r="U119" t="str">
        <f t="shared" si="40"/>
        <v>007</v>
      </c>
      <c r="V119" t="str">
        <f>CONCATENATE(Names!$C$17,Names!$N$3,U119)</f>
        <v>PRLTCB-007</v>
      </c>
      <c r="W119" t="str">
        <f>Dev!$GL$87</f>
        <v>f</v>
      </c>
      <c r="X119">
        <v>6</v>
      </c>
      <c r="Y119" t="str">
        <f>IF(OR(W119=Dev!$GJ$82, W119=Dev!$GJ$83, W119=Dev!$GJ$84, W119=Dev!$GJ$85, W119=Dev!$GJ$86, W119=Dev!$GJ$87, W119=Dev!$GJ$88, W119=Dev!$GJ$89, W119=Dev!$GG$82, W119=Dev!$GG$83, W119=Dev!$GG$84, W119=Dev!$GG$85, W119=Dev!$GG$86),Names!$C$10,                   IF(OR(W119=Dev!$GJ$90, W119=Dev!$GJ$91, W119=Dev!$GJ$92, W119=Dev!$GJ$93, W119=Dev!$GJ$94, W119=Dev!$GJ$95, W119=Dev!$GJ$96, W119=Dev!$GJ$97, W119=Dev!$GH$82), Names!$C$11,""))</f>
        <v>PRLEH</v>
      </c>
      <c r="Z119" s="42" t="str">
        <f ca="1">IFERROR(VLOOKUP(M119,Racks!$H$4:$M$30,6),"")</f>
        <v>MBL-090Row:CnPw-U-016</v>
      </c>
      <c r="AA119" t="str">
        <f ca="1">IF(R119="","",CONCATENATE(S119,Names!$H$3,T119,Names!$J$3,Names!$K$3,Names!$L$3,V119))</f>
        <v>MBL-090Row:RFS-PRLTCB-007</v>
      </c>
      <c r="AB119" t="str">
        <f>IF(R119="","",CONCATENATE(V119,Names!$P$3,W119))</f>
        <v>PRLTCB-007_f</v>
      </c>
      <c r="AD119" t="str">
        <f t="shared" si="45"/>
        <v>CREATE</v>
      </c>
      <c r="AF119" t="str">
        <f t="shared" si="53"/>
        <v>3C16NS_3G1.5</v>
      </c>
      <c r="AH119" t="str">
        <f t="shared" si="54"/>
        <v>MBL-090PRL:RFS-PRLJB-Ph001</v>
      </c>
      <c r="AI119" t="str">
        <f t="shared" si="46"/>
        <v>AT</v>
      </c>
      <c r="AK119" t="str">
        <f t="shared" si="55"/>
        <v>WEIPU ST1210/S3</v>
      </c>
      <c r="AM119" t="str">
        <f t="shared" si="56"/>
        <v>PRLJB-Ph001_b</v>
      </c>
      <c r="AN119" t="str">
        <f t="shared" ca="1" si="57"/>
        <v>MBL-090Row:RFS-PRLTCB-007</v>
      </c>
      <c r="AO119" t="str">
        <f t="shared" si="47"/>
        <v>KG</v>
      </c>
      <c r="AP119" t="str">
        <f t="shared" ca="1" si="58"/>
        <v>MBL-090Row:CnPw-U-016</v>
      </c>
      <c r="AQ119" t="str">
        <f t="shared" si="59"/>
        <v>WEIPU ST1210/P3</v>
      </c>
      <c r="AS119" t="str">
        <f t="shared" si="60"/>
        <v>PRLTCB-007_f</v>
      </c>
      <c r="AT119">
        <f t="shared" ca="1" si="61"/>
        <v>3</v>
      </c>
      <c r="AU119">
        <f t="shared" si="48"/>
        <v>5</v>
      </c>
      <c r="AV119" t="str">
        <f t="shared" si="62"/>
        <v>D</v>
      </c>
      <c r="AX119" t="str">
        <f t="shared" si="49"/>
        <v>staffanekstrom</v>
      </c>
      <c r="AY119" t="str">
        <f t="shared" si="50"/>
        <v>INSERTED</v>
      </c>
      <c r="AZ119" t="str">
        <f t="shared" si="51"/>
        <v/>
      </c>
      <c r="BD119" t="str">
        <f t="shared" si="52"/>
        <v>YES</v>
      </c>
      <c r="BF119">
        <f t="shared" ca="1" si="63"/>
        <v>190</v>
      </c>
    </row>
    <row r="120" spans="1:58">
      <c r="A120">
        <v>114</v>
      </c>
      <c r="C120">
        <f>ROW(Table!$A$75)</f>
        <v>75</v>
      </c>
      <c r="D120" s="1" t="str">
        <f ca="1">INDIRECT(ADDRESS($C120,D$5,,,Table!$A$1))</f>
        <v/>
      </c>
      <c r="E120" s="69" t="str">
        <f>Table!$BY$75</f>
        <v>PRLJB-Ph001</v>
      </c>
      <c r="F120">
        <f ca="1">INDIRECT(ADDRESS($C120,F$5,,,Table!$A$1))</f>
        <v>174.03099999999998</v>
      </c>
      <c r="G120" t="str">
        <f ca="1">INDIRECT(ADDRESS($C120,G$5,,,Table!$A$1))</f>
        <v>MBL</v>
      </c>
      <c r="H120" s="69" t="str">
        <f>Table!$CC$75</f>
        <v>MBL-090PRL:RFS-PRLJB-Ph001</v>
      </c>
      <c r="I120" t="str">
        <f>Dev!$CW$48</f>
        <v>g</v>
      </c>
      <c r="J120" t="str">
        <f>IF(OR(I120=Dev!$CU$46, I120=Dev!$CU$47, I120=Dev!$CU$48, I120=Dev!$CU$49, I120=Dev!$CU$50, I120=Dev!$CU$51, I120=Dev!$CU$52, I120=Dev!$CU$53, I120=Dev!$CR$48, I120=Dev!$CR$49),$C$3,                                                                  IF(OR(I120=Dev!$CU$54, I120=Dev!$CU$55, I120=Dev!$CU$56, I120=Dev!$CU$57, I120=Dev!$CU$58, I120=Dev!$CU$59, I120=Dev!$CS$48), $D$3,""))</f>
        <v>PRLTE</v>
      </c>
      <c r="K120" t="str">
        <f>CONCATENATE(E120,Names!$P$3,I120)</f>
        <v>PRLJB-Ph001_g</v>
      </c>
      <c r="M120" s="42">
        <f ca="1">INDIRECT(ADDRESS($C120,M$5,,,Table!$A$1))</f>
        <v>190</v>
      </c>
      <c r="O120" t="str">
        <f t="shared" si="44"/>
        <v/>
      </c>
      <c r="Q120" t="str">
        <f t="shared" si="39"/>
        <v>00</v>
      </c>
      <c r="R120">
        <f t="shared" si="72"/>
        <v>7</v>
      </c>
      <c r="S120" t="str">
        <f ca="1">IFERROR(VLOOKUP(M120,Racks!$H$4:$M$30,Racks!$I$2),"")</f>
        <v>MBL</v>
      </c>
      <c r="T120" t="str">
        <f ca="1">IFERROR(VLOOKUP(M120,Racks!$H$4:$M$30,Racks!$K$2),"")</f>
        <v>090Row</v>
      </c>
      <c r="U120" t="str">
        <f t="shared" si="40"/>
        <v>007</v>
      </c>
      <c r="V120" t="str">
        <f>CONCATENATE(Names!$C$17,Names!$N$3,U120)</f>
        <v>PRLTCB-007</v>
      </c>
      <c r="W120" t="str">
        <f>Dev!$GL$88</f>
        <v>g</v>
      </c>
      <c r="X120">
        <v>7</v>
      </c>
      <c r="Y120" t="str">
        <f>IF(OR(W120=Dev!$GJ$82, W120=Dev!$GJ$83, W120=Dev!$GJ$84, W120=Dev!$GJ$85, W120=Dev!$GJ$86, W120=Dev!$GJ$87, W120=Dev!$GJ$88, W120=Dev!$GJ$89, W120=Dev!$GG$82, W120=Dev!$GG$83, W120=Dev!$GG$84, W120=Dev!$GG$85, W120=Dev!$GG$86),Names!$C$10,                   IF(OR(W120=Dev!$GJ$90, W120=Dev!$GJ$91, W120=Dev!$GJ$92, W120=Dev!$GJ$93, W120=Dev!$GJ$94, W120=Dev!$GJ$95, W120=Dev!$GJ$96, W120=Dev!$GJ$97, W120=Dev!$GH$82), Names!$C$11,""))</f>
        <v>PRLTE</v>
      </c>
      <c r="Z120" s="42" t="str">
        <f ca="1">IFERROR(VLOOKUP(M120,Racks!$H$4:$M$30,6),"")</f>
        <v>MBL-090Row:CnPw-U-016</v>
      </c>
      <c r="AA120" t="str">
        <f ca="1">IF(R120="","",CONCATENATE(S120,Names!$H$3,T120,Names!$J$3,Names!$K$3,Names!$L$3,V120))</f>
        <v>MBL-090Row:RFS-PRLTCB-007</v>
      </c>
      <c r="AB120" t="str">
        <f>IF(R120="","",CONCATENATE(V120,Names!$P$3,W120))</f>
        <v>PRLTCB-007_g</v>
      </c>
      <c r="AD120" t="str">
        <f t="shared" si="45"/>
        <v>CREATE</v>
      </c>
      <c r="AF120" t="str">
        <f t="shared" si="53"/>
        <v>4PR24OSTCHF</v>
      </c>
      <c r="AH120" t="str">
        <f t="shared" si="54"/>
        <v>MBL-090PRL:RFS-PRLJB-Ph001</v>
      </c>
      <c r="AI120" t="str">
        <f t="shared" si="46"/>
        <v>AT</v>
      </c>
      <c r="AK120" t="str">
        <f t="shared" si="55"/>
        <v>WEIPU ST1210/S9</v>
      </c>
      <c r="AM120" t="str">
        <f t="shared" si="56"/>
        <v>PRLJB-Ph001_g</v>
      </c>
      <c r="AN120" t="str">
        <f t="shared" ca="1" si="57"/>
        <v>MBL-090Row:RFS-PRLTCB-007</v>
      </c>
      <c r="AO120" t="str">
        <f t="shared" si="47"/>
        <v>KG</v>
      </c>
      <c r="AP120" t="str">
        <f t="shared" ca="1" si="58"/>
        <v>MBL-090Row:CnPw-U-016</v>
      </c>
      <c r="AQ120" t="str">
        <f t="shared" si="59"/>
        <v>WEIPU ST1210/P9</v>
      </c>
      <c r="AS120" t="str">
        <f t="shared" si="60"/>
        <v>PRLTCB-007_g</v>
      </c>
      <c r="AT120">
        <f t="shared" ca="1" si="61"/>
        <v>3</v>
      </c>
      <c r="AU120">
        <f t="shared" si="48"/>
        <v>5</v>
      </c>
      <c r="AV120" t="str">
        <f t="shared" si="62"/>
        <v>A</v>
      </c>
      <c r="AX120" t="str">
        <f t="shared" si="49"/>
        <v>staffanekstrom</v>
      </c>
      <c r="AY120" t="str">
        <f t="shared" si="50"/>
        <v>INSERTED</v>
      </c>
      <c r="AZ120" t="str">
        <f t="shared" si="51"/>
        <v/>
      </c>
      <c r="BD120" t="str">
        <f t="shared" si="52"/>
        <v>YES</v>
      </c>
      <c r="BF120">
        <f t="shared" ca="1" si="63"/>
        <v>190</v>
      </c>
    </row>
    <row r="121" spans="1:58">
      <c r="A121">
        <v>115</v>
      </c>
      <c r="C121">
        <f>ROW(Table!$A$75)</f>
        <v>75</v>
      </c>
      <c r="D121" s="1" t="str">
        <f ca="1">INDIRECT(ADDRESS($C121,D$5,,,Table!$A$1))</f>
        <v/>
      </c>
      <c r="E121" s="69" t="str">
        <f>Table!$BY$75</f>
        <v>PRLJB-Ph001</v>
      </c>
      <c r="F121">
        <f ca="1">INDIRECT(ADDRESS($C121,F$5,,,Table!$A$1))</f>
        <v>174.03099999999998</v>
      </c>
      <c r="G121" t="str">
        <f ca="1">INDIRECT(ADDRESS($C121,G$5,,,Table!$A$1))</f>
        <v>MBL</v>
      </c>
      <c r="H121" s="69" t="str">
        <f>Table!$CC$75</f>
        <v>MBL-090PRL:RFS-PRLJB-Ph001</v>
      </c>
      <c r="I121" t="str">
        <f>Dev!$CW$49</f>
        <v>h</v>
      </c>
      <c r="J121" t="str">
        <f>IF(OR(I121=Dev!$CU$46, I121=Dev!$CU$47, I121=Dev!$CU$48, I121=Dev!$CU$49, I121=Dev!$CU$50, I121=Dev!$CU$51, I121=Dev!$CU$52, I121=Dev!$CU$53, I121=Dev!$CR$48, I121=Dev!$CR$49),$C$3,                                                                  IF(OR(I121=Dev!$CU$54, I121=Dev!$CU$55, I121=Dev!$CU$56, I121=Dev!$CU$57, I121=Dev!$CU$58, I121=Dev!$CU$59, I121=Dev!$CS$48), $D$3,""))</f>
        <v>PRLTE</v>
      </c>
      <c r="K121" t="str">
        <f>CONCATENATE(E121,Names!$P$3,I121)</f>
        <v>PRLJB-Ph001_h</v>
      </c>
      <c r="M121" s="42">
        <f ca="1">INDIRECT(ADDRESS($C121,M$5,,,Table!$A$1))</f>
        <v>190</v>
      </c>
      <c r="O121" t="str">
        <f t="shared" si="44"/>
        <v/>
      </c>
      <c r="Q121" t="str">
        <f t="shared" si="39"/>
        <v>00</v>
      </c>
      <c r="R121">
        <f t="shared" si="72"/>
        <v>7</v>
      </c>
      <c r="S121" t="str">
        <f ca="1">IFERROR(VLOOKUP(M121,Racks!$H$4:$M$30,Racks!$I$2),"")</f>
        <v>MBL</v>
      </c>
      <c r="T121" t="str">
        <f ca="1">IFERROR(VLOOKUP(M121,Racks!$H$4:$M$30,Racks!$K$2),"")</f>
        <v>090Row</v>
      </c>
      <c r="U121" t="str">
        <f t="shared" si="40"/>
        <v>007</v>
      </c>
      <c r="V121" t="str">
        <f>CONCATENATE(Names!$C$17,Names!$N$3,U121)</f>
        <v>PRLTCB-007</v>
      </c>
      <c r="W121" t="str">
        <f>Dev!$GL$89</f>
        <v>h</v>
      </c>
      <c r="X121">
        <v>8</v>
      </c>
      <c r="Y121" t="str">
        <f>IF(OR(W121=Dev!$GJ$82, W121=Dev!$GJ$83, W121=Dev!$GJ$84, W121=Dev!$GJ$85, W121=Dev!$GJ$86, W121=Dev!$GJ$87, W121=Dev!$GJ$88, W121=Dev!$GJ$89, W121=Dev!$GG$82, W121=Dev!$GG$83, W121=Dev!$GG$84, W121=Dev!$GG$85, W121=Dev!$GG$86),Names!$C$10,                   IF(OR(W121=Dev!$GJ$90, W121=Dev!$GJ$91, W121=Dev!$GJ$92, W121=Dev!$GJ$93, W121=Dev!$GJ$94, W121=Dev!$GJ$95, W121=Dev!$GJ$96, W121=Dev!$GJ$97, W121=Dev!$GH$82), Names!$C$11,""))</f>
        <v>PRLTE</v>
      </c>
      <c r="Z121" s="42" t="str">
        <f ca="1">IFERROR(VLOOKUP(M121,Racks!$H$4:$M$30,6),"")</f>
        <v>MBL-090Row:CnPw-U-016</v>
      </c>
      <c r="AA121" t="str">
        <f ca="1">IF(R121="","",CONCATENATE(S121,Names!$H$3,T121,Names!$J$3,Names!$K$3,Names!$L$3,V121))</f>
        <v>MBL-090Row:RFS-PRLTCB-007</v>
      </c>
      <c r="AB121" t="str">
        <f>IF(R121="","",CONCATENATE(V121,Names!$P$3,W121))</f>
        <v>PRLTCB-007_h</v>
      </c>
      <c r="AD121" t="str">
        <f t="shared" si="45"/>
        <v>CREATE</v>
      </c>
      <c r="AF121" t="str">
        <f t="shared" si="53"/>
        <v>4PR24OSTCHF</v>
      </c>
      <c r="AH121" t="str">
        <f t="shared" si="54"/>
        <v>MBL-090PRL:RFS-PRLJB-Ph001</v>
      </c>
      <c r="AI121" t="str">
        <f t="shared" si="46"/>
        <v>AT</v>
      </c>
      <c r="AK121" t="str">
        <f t="shared" si="55"/>
        <v>WEIPU ST1210/S9</v>
      </c>
      <c r="AM121" t="str">
        <f t="shared" si="56"/>
        <v>PRLJB-Ph001_h</v>
      </c>
      <c r="AN121" t="str">
        <f t="shared" ca="1" si="57"/>
        <v>MBL-090Row:RFS-PRLTCB-007</v>
      </c>
      <c r="AO121" t="str">
        <f t="shared" si="47"/>
        <v>KG</v>
      </c>
      <c r="AP121" t="str">
        <f t="shared" ca="1" si="58"/>
        <v>MBL-090Row:CnPw-U-016</v>
      </c>
      <c r="AQ121" t="str">
        <f t="shared" si="59"/>
        <v>WEIPU ST1210/P9</v>
      </c>
      <c r="AS121" t="str">
        <f t="shared" si="60"/>
        <v>PRLTCB-007_h</v>
      </c>
      <c r="AT121">
        <f t="shared" ca="1" si="61"/>
        <v>3</v>
      </c>
      <c r="AU121">
        <f t="shared" si="48"/>
        <v>5</v>
      </c>
      <c r="AV121" t="str">
        <f t="shared" si="62"/>
        <v>A</v>
      </c>
      <c r="AX121" t="str">
        <f t="shared" si="49"/>
        <v>staffanekstrom</v>
      </c>
      <c r="AY121" t="str">
        <f t="shared" si="50"/>
        <v>INSERTED</v>
      </c>
      <c r="AZ121" t="str">
        <f t="shared" si="51"/>
        <v/>
      </c>
      <c r="BD121" t="str">
        <f t="shared" si="52"/>
        <v>YES</v>
      </c>
      <c r="BF121">
        <f t="shared" ca="1" si="63"/>
        <v>190</v>
      </c>
    </row>
    <row r="122" spans="1:58">
      <c r="A122">
        <v>116</v>
      </c>
      <c r="C122">
        <f>ROW(Table!$A$75)</f>
        <v>75</v>
      </c>
      <c r="D122" s="1" t="str">
        <f ca="1">INDIRECT(ADDRESS($C122,D$5,,,Table!$A$1))</f>
        <v/>
      </c>
      <c r="E122" s="69" t="str">
        <f>Table!$BY$75</f>
        <v>PRLJB-Ph001</v>
      </c>
      <c r="F122">
        <f ca="1">INDIRECT(ADDRESS($C122,F$5,,,Table!$A$1))</f>
        <v>174.03099999999998</v>
      </c>
      <c r="G122" t="str">
        <f ca="1">INDIRECT(ADDRESS($C122,G$5,,,Table!$A$1))</f>
        <v>MBL</v>
      </c>
      <c r="H122" s="69" t="str">
        <f>Table!$CC$75</f>
        <v>MBL-090PRL:RFS-PRLJB-Ph001</v>
      </c>
      <c r="I122" t="str">
        <f>Dev!$CW$50</f>
        <v>m</v>
      </c>
      <c r="J122" t="str">
        <f>IF(OR(I122=Dev!$CU$46, I122=Dev!$CU$47, I122=Dev!$CU$48, I122=Dev!$CU$49, I122=Dev!$CU$50, I122=Dev!$CU$51, I122=Dev!$CU$52, I122=Dev!$CU$53, I122=Dev!$CR$48, I122=Dev!$CR$49),$C$3,                                                                  IF(OR(I122=Dev!$CU$54, I122=Dev!$CU$55, I122=Dev!$CU$56, I122=Dev!$CU$57, I122=Dev!$CU$58, I122=Dev!$CU$59, I122=Dev!$CS$48), $D$3,""))</f>
        <v>PRLEH</v>
      </c>
      <c r="K122" t="str">
        <f>CONCATENATE(E122,Names!$P$3,I122)</f>
        <v>PRLJB-Ph001_m</v>
      </c>
      <c r="M122" s="42">
        <f ca="1">INDIRECT(ADDRESS($C122,M$5,,,Table!$A$1))</f>
        <v>190</v>
      </c>
      <c r="O122" t="str">
        <f t="shared" si="44"/>
        <v/>
      </c>
      <c r="Q122" t="str">
        <f t="shared" si="39"/>
        <v>00</v>
      </c>
      <c r="R122">
        <f t="shared" si="72"/>
        <v>7</v>
      </c>
      <c r="S122" t="str">
        <f ca="1">IFERROR(VLOOKUP(M122,Racks!$H$4:$M$30,Racks!$I$2),"")</f>
        <v>MBL</v>
      </c>
      <c r="T122" t="str">
        <f ca="1">IFERROR(VLOOKUP(M122,Racks!$H$4:$M$30,Racks!$K$2),"")</f>
        <v>090Row</v>
      </c>
      <c r="U122" t="str">
        <f t="shared" si="40"/>
        <v>007</v>
      </c>
      <c r="V122" t="str">
        <f>CONCATENATE(Names!$C$17,Names!$N$3,U122)</f>
        <v>PRLTCB-007</v>
      </c>
      <c r="W122" t="str">
        <f>Dev!$GL$90</f>
        <v>i</v>
      </c>
      <c r="X122">
        <v>9</v>
      </c>
      <c r="Y122" t="str">
        <f>IF(OR(W122=Dev!$GJ$82, W122=Dev!$GJ$83, W122=Dev!$GJ$84, W122=Dev!$GJ$85, W122=Dev!$GJ$86, W122=Dev!$GJ$87, W122=Dev!$GJ$88, W122=Dev!$GJ$89, W122=Dev!$GG$82, W122=Dev!$GG$83, W122=Dev!$GG$84, W122=Dev!$GG$85, W122=Dev!$GG$86),Names!$C$10,                   IF(OR(W122=Dev!$GJ$90, W122=Dev!$GJ$91, W122=Dev!$GJ$92, W122=Dev!$GJ$93, W122=Dev!$GJ$94, W122=Dev!$GJ$95, W122=Dev!$GJ$96, W122=Dev!$GJ$97, W122=Dev!$GH$82), Names!$C$11,""))</f>
        <v>PRLEH</v>
      </c>
      <c r="Z122" s="42" t="str">
        <f ca="1">IFERROR(VLOOKUP(M122,Racks!$H$4:$M$30,6),"")</f>
        <v>MBL-090Row:CnPw-U-016</v>
      </c>
      <c r="AA122" t="str">
        <f ca="1">IF(R122="","",CONCATENATE(S122,Names!$H$3,T122,Names!$J$3,Names!$K$3,Names!$L$3,V122))</f>
        <v>MBL-090Row:RFS-PRLTCB-007</v>
      </c>
      <c r="AB122" t="str">
        <f>IF(R122="","",CONCATENATE(V122,Names!$P$3,W122))</f>
        <v>PRLTCB-007_i</v>
      </c>
      <c r="AD122" t="str">
        <f t="shared" si="45"/>
        <v>CREATE</v>
      </c>
      <c r="AF122" t="str">
        <f t="shared" si="53"/>
        <v>3C16NS_3G1.5</v>
      </c>
      <c r="AH122" t="str">
        <f t="shared" si="54"/>
        <v>MBL-090PRL:RFS-PRLJB-Ph001</v>
      </c>
      <c r="AI122" t="str">
        <f t="shared" si="46"/>
        <v>AT</v>
      </c>
      <c r="AK122" t="str">
        <f t="shared" si="55"/>
        <v>WEIPU ST1210/S3</v>
      </c>
      <c r="AM122" t="str">
        <f t="shared" si="56"/>
        <v>PRLJB-Ph001_m</v>
      </c>
      <c r="AN122" t="str">
        <f t="shared" ca="1" si="57"/>
        <v>MBL-090Row:RFS-PRLTCB-007</v>
      </c>
      <c r="AO122" t="str">
        <f t="shared" si="47"/>
        <v>KG</v>
      </c>
      <c r="AP122" t="str">
        <f t="shared" ca="1" si="58"/>
        <v>MBL-090Row:CnPw-U-016</v>
      </c>
      <c r="AQ122" t="str">
        <f t="shared" si="59"/>
        <v>WEIPU ST1210/P3</v>
      </c>
      <c r="AS122" t="str">
        <f t="shared" si="60"/>
        <v>PRLTCB-007_i</v>
      </c>
      <c r="AT122">
        <f t="shared" ca="1" si="61"/>
        <v>3</v>
      </c>
      <c r="AU122">
        <f t="shared" si="48"/>
        <v>5</v>
      </c>
      <c r="AV122" t="str">
        <f t="shared" si="62"/>
        <v>D</v>
      </c>
      <c r="AX122" t="str">
        <f t="shared" si="49"/>
        <v>staffanekstrom</v>
      </c>
      <c r="AY122" t="str">
        <f t="shared" si="50"/>
        <v>INSERTED</v>
      </c>
      <c r="AZ122" t="str">
        <f t="shared" si="51"/>
        <v/>
      </c>
      <c r="BD122" t="str">
        <f t="shared" si="52"/>
        <v>YES</v>
      </c>
      <c r="BF122">
        <f t="shared" ca="1" si="63"/>
        <v>190</v>
      </c>
    </row>
    <row r="123" spans="1:58">
      <c r="A123">
        <v>117</v>
      </c>
      <c r="C123">
        <f>ROW(Table!$A$75)</f>
        <v>75</v>
      </c>
      <c r="D123" s="1" t="str">
        <f ca="1">INDIRECT(ADDRESS($C123,D$5,,,Table!$A$1))</f>
        <v/>
      </c>
      <c r="E123" s="69" t="str">
        <f>Table!$BY$75</f>
        <v>PRLJB-Ph001</v>
      </c>
      <c r="F123">
        <f ca="1">INDIRECT(ADDRESS($C123,F$5,,,Table!$A$1))</f>
        <v>174.03099999999998</v>
      </c>
      <c r="G123" t="str">
        <f ca="1">INDIRECT(ADDRESS($C123,G$5,,,Table!$A$1))</f>
        <v>MBL</v>
      </c>
      <c r="H123" s="69" t="str">
        <f>Table!$CC$75</f>
        <v>MBL-090PRL:RFS-PRLJB-Ph001</v>
      </c>
      <c r="I123" t="str">
        <f>Dev!$CW$51</f>
        <v>n</v>
      </c>
      <c r="J123" t="str">
        <f>IF(OR(I123=Dev!$CU$46, I123=Dev!$CU$47, I123=Dev!$CU$48, I123=Dev!$CU$49, I123=Dev!$CU$50, I123=Dev!$CU$51, I123=Dev!$CU$52, I123=Dev!$CU$53, I123=Dev!$CR$48, I123=Dev!$CR$49),$C$3,                                                                  IF(OR(I123=Dev!$CU$54, I123=Dev!$CU$55, I123=Dev!$CU$56, I123=Dev!$CU$57, I123=Dev!$CU$58, I123=Dev!$CU$59, I123=Dev!$CS$48), $D$3,""))</f>
        <v>PRLEH</v>
      </c>
      <c r="K123" t="str">
        <f>CONCATENATE(E123,Names!$P$3,I123)</f>
        <v>PRLJB-Ph001_n</v>
      </c>
      <c r="M123" s="42">
        <f ca="1">INDIRECT(ADDRESS($C123,M$5,,,Table!$A$1))</f>
        <v>190</v>
      </c>
      <c r="O123" t="str">
        <f t="shared" si="44"/>
        <v/>
      </c>
      <c r="Q123" t="str">
        <f t="shared" ref="Q123:Q206" si="73">IF(ISNUMBER(R123), IF(R123&lt;10,"00", IF(R123&lt;100,"0", "")), "")</f>
        <v>00</v>
      </c>
      <c r="R123">
        <f t="shared" si="72"/>
        <v>7</v>
      </c>
      <c r="S123" t="str">
        <f ca="1">IFERROR(VLOOKUP(M123,Racks!$H$4:$M$30,Racks!$I$2),"")</f>
        <v>MBL</v>
      </c>
      <c r="T123" t="str">
        <f ca="1">IFERROR(VLOOKUP(M123,Racks!$H$4:$M$30,Racks!$K$2),"")</f>
        <v>090Row</v>
      </c>
      <c r="U123" t="str">
        <f t="shared" ref="U123:U206" si="74">IF(ISNUMBER(R123),CONCATENATE(Q123,R123),"")</f>
        <v>007</v>
      </c>
      <c r="V123" t="str">
        <f>CONCATENATE(Names!$C$17,Names!$N$3,U123)</f>
        <v>PRLTCB-007</v>
      </c>
      <c r="W123" t="str">
        <f>Dev!$GL$91</f>
        <v>j</v>
      </c>
      <c r="X123">
        <v>10</v>
      </c>
      <c r="Y123" t="str">
        <f>IF(OR(W123=Dev!$GJ$82, W123=Dev!$GJ$83, W123=Dev!$GJ$84, W123=Dev!$GJ$85, W123=Dev!$GJ$86, W123=Dev!$GJ$87, W123=Dev!$GJ$88, W123=Dev!$GJ$89, W123=Dev!$GG$82, W123=Dev!$GG$83, W123=Dev!$GG$84, W123=Dev!$GG$85, W123=Dev!$GG$86),Names!$C$10,                   IF(OR(W123=Dev!$GJ$90, W123=Dev!$GJ$91, W123=Dev!$GJ$92, W123=Dev!$GJ$93, W123=Dev!$GJ$94, W123=Dev!$GJ$95, W123=Dev!$GJ$96, W123=Dev!$GJ$97, W123=Dev!$GH$82), Names!$C$11,""))</f>
        <v>PRLEH</v>
      </c>
      <c r="Z123" s="42" t="str">
        <f ca="1">IFERROR(VLOOKUP(M123,Racks!$H$4:$M$30,6),"")</f>
        <v>MBL-090Row:CnPw-U-016</v>
      </c>
      <c r="AA123" t="str">
        <f ca="1">IF(R123="","",CONCATENATE(S123,Names!$H$3,T123,Names!$J$3,Names!$K$3,Names!$L$3,V123))</f>
        <v>MBL-090Row:RFS-PRLTCB-007</v>
      </c>
      <c r="AB123" t="str">
        <f>IF(R123="","",CONCATENATE(V123,Names!$P$3,W123))</f>
        <v>PRLTCB-007_j</v>
      </c>
      <c r="AD123" t="str">
        <f t="shared" si="45"/>
        <v>CREATE</v>
      </c>
      <c r="AF123" t="str">
        <f t="shared" si="53"/>
        <v>3C16NS_3G1.5</v>
      </c>
      <c r="AH123" t="str">
        <f t="shared" si="54"/>
        <v>MBL-090PRL:RFS-PRLJB-Ph001</v>
      </c>
      <c r="AI123" t="str">
        <f t="shared" si="46"/>
        <v>AT</v>
      </c>
      <c r="AK123" t="str">
        <f t="shared" si="55"/>
        <v>WEIPU ST1210/S3</v>
      </c>
      <c r="AM123" t="str">
        <f t="shared" si="56"/>
        <v>PRLJB-Ph001_n</v>
      </c>
      <c r="AN123" t="str">
        <f t="shared" ca="1" si="57"/>
        <v>MBL-090Row:RFS-PRLTCB-007</v>
      </c>
      <c r="AO123" t="str">
        <f t="shared" si="47"/>
        <v>KG</v>
      </c>
      <c r="AP123" t="str">
        <f t="shared" ca="1" si="58"/>
        <v>MBL-090Row:CnPw-U-016</v>
      </c>
      <c r="AQ123" t="str">
        <f t="shared" si="59"/>
        <v>WEIPU ST1210/P3</v>
      </c>
      <c r="AS123" t="str">
        <f t="shared" si="60"/>
        <v>PRLTCB-007_j</v>
      </c>
      <c r="AT123">
        <f t="shared" ca="1" si="61"/>
        <v>3</v>
      </c>
      <c r="AU123">
        <f t="shared" si="48"/>
        <v>5</v>
      </c>
      <c r="AV123" t="str">
        <f t="shared" si="62"/>
        <v>D</v>
      </c>
      <c r="AX123" t="str">
        <f t="shared" si="49"/>
        <v>staffanekstrom</v>
      </c>
      <c r="AY123" t="str">
        <f t="shared" si="50"/>
        <v>INSERTED</v>
      </c>
      <c r="AZ123" t="str">
        <f t="shared" si="51"/>
        <v/>
      </c>
      <c r="BD123" t="str">
        <f t="shared" si="52"/>
        <v>YES</v>
      </c>
      <c r="BF123">
        <f t="shared" ca="1" si="63"/>
        <v>190</v>
      </c>
    </row>
    <row r="124" spans="1:58">
      <c r="A124">
        <v>118</v>
      </c>
      <c r="C124">
        <f>ROW(Table!$A$75)</f>
        <v>75</v>
      </c>
      <c r="D124" s="1" t="str">
        <f ca="1">INDIRECT(ADDRESS($C124,D$5,,,Table!$A$1))</f>
        <v/>
      </c>
      <c r="E124" s="69" t="str">
        <f>Table!$BY$75</f>
        <v>PRLJB-Ph001</v>
      </c>
      <c r="F124">
        <f ca="1">INDIRECT(ADDRESS($C124,F$5,,,Table!$A$1))</f>
        <v>174.03099999999998</v>
      </c>
      <c r="G124" t="str">
        <f ca="1">INDIRECT(ADDRESS($C124,G$5,,,Table!$A$1))</f>
        <v>MBL</v>
      </c>
      <c r="H124" s="69" t="str">
        <f>Table!$CC$75</f>
        <v>MBL-090PRL:RFS-PRLJB-Ph001</v>
      </c>
      <c r="I124" t="str">
        <f>Dev!$CW$52</f>
        <v>s</v>
      </c>
      <c r="J124" t="str">
        <f>IF(OR(I124=Dev!$CU$46, I124=Dev!$CU$47, I124=Dev!$CU$48, I124=Dev!$CU$49, I124=Dev!$CU$50, I124=Dev!$CU$51, I124=Dev!$CU$52, I124=Dev!$CU$53, I124=Dev!$CR$48, I124=Dev!$CR$49),$C$3,                                                                  IF(OR(I124=Dev!$CU$54, I124=Dev!$CU$55, I124=Dev!$CU$56, I124=Dev!$CU$57, I124=Dev!$CU$58, I124=Dev!$CU$59, I124=Dev!$CS$48), $D$3,""))</f>
        <v>PRLTE</v>
      </c>
      <c r="K124" t="str">
        <f>CONCATENATE(E124,Names!$P$3,I124)</f>
        <v>PRLJB-Ph001_s</v>
      </c>
      <c r="M124" s="42">
        <f ca="1">INDIRECT(ADDRESS($C124,M$5,,,Table!$A$1))</f>
        <v>190</v>
      </c>
      <c r="Q124" t="str">
        <f t="shared" si="73"/>
        <v>00</v>
      </c>
      <c r="R124">
        <f t="shared" si="72"/>
        <v>7</v>
      </c>
      <c r="S124" t="str">
        <f ca="1">IFERROR(VLOOKUP(M124,Racks!$H$4:$M$30,Racks!$I$2),"")</f>
        <v>MBL</v>
      </c>
      <c r="T124" t="str">
        <f ca="1">IFERROR(VLOOKUP(M124,Racks!$H$4:$M$30,Racks!$K$2),"")</f>
        <v>090Row</v>
      </c>
      <c r="U124" t="str">
        <f t="shared" ref="U124:U128" si="75">IF(ISNUMBER(R124),CONCATENATE(Q124,R124),"")</f>
        <v>007</v>
      </c>
      <c r="V124" t="str">
        <f>CONCATENATE(Names!$C$17,Names!$N$3,U124)</f>
        <v>PRLTCB-007</v>
      </c>
      <c r="W124" t="str">
        <f>Dev!$GL$92</f>
        <v>k</v>
      </c>
      <c r="X124">
        <v>11</v>
      </c>
      <c r="Y124" t="str">
        <f>IF(OR(W124=Dev!$GJ$82, W124=Dev!$GJ$83, W124=Dev!$GJ$84, W124=Dev!$GJ$85, W124=Dev!$GJ$86, W124=Dev!$GJ$87, W124=Dev!$GJ$88, W124=Dev!$GJ$89, W124=Dev!$GG$82, W124=Dev!$GG$83, W124=Dev!$GG$84, W124=Dev!$GG$85, W124=Dev!$GG$86),Names!$C$10,                   IF(OR(W124=Dev!$GJ$90, W124=Dev!$GJ$91, W124=Dev!$GJ$92, W124=Dev!$GJ$93, W124=Dev!$GJ$94, W124=Dev!$GJ$95, W124=Dev!$GJ$96, W124=Dev!$GJ$97, W124=Dev!$GH$82), Names!$C$11,""))</f>
        <v>PRLTE</v>
      </c>
      <c r="Z124" s="42" t="str">
        <f ca="1">IFERROR(VLOOKUP(M124,Racks!$H$4:$M$30,6),"")</f>
        <v>MBL-090Row:CnPw-U-016</v>
      </c>
      <c r="AA124" t="str">
        <f ca="1">IF(R124="","",CONCATENATE(S124,Names!$H$3,T124,Names!$J$3,Names!$K$3,Names!$L$3,V124))</f>
        <v>MBL-090Row:RFS-PRLTCB-007</v>
      </c>
      <c r="AB124" t="str">
        <f>IF(R124="","",CONCATENATE(V124,Names!$P$3,W124))</f>
        <v>PRLTCB-007_k</v>
      </c>
      <c r="AD124" t="str">
        <f t="shared" si="45"/>
        <v>CREATE</v>
      </c>
      <c r="AF124" t="str">
        <f t="shared" si="53"/>
        <v>4PR24OSTCHF</v>
      </c>
      <c r="AH124" t="str">
        <f t="shared" si="54"/>
        <v>MBL-090PRL:RFS-PRLJB-Ph001</v>
      </c>
      <c r="AI124" t="str">
        <f t="shared" si="46"/>
        <v>AT</v>
      </c>
      <c r="AK124" t="str">
        <f t="shared" si="55"/>
        <v>WEIPU ST1210/S9</v>
      </c>
      <c r="AM124" t="str">
        <f t="shared" si="56"/>
        <v>PRLJB-Ph001_s</v>
      </c>
      <c r="AN124" t="str">
        <f t="shared" ca="1" si="57"/>
        <v>MBL-090Row:RFS-PRLTCB-007</v>
      </c>
      <c r="AO124" t="str">
        <f t="shared" si="47"/>
        <v>KG</v>
      </c>
      <c r="AP124" t="str">
        <f t="shared" ca="1" si="58"/>
        <v>MBL-090Row:CnPw-U-016</v>
      </c>
      <c r="AQ124" t="str">
        <f t="shared" si="59"/>
        <v>WEIPU ST1210/P9</v>
      </c>
      <c r="AS124" t="str">
        <f t="shared" si="60"/>
        <v>PRLTCB-007_k</v>
      </c>
      <c r="AT124">
        <f t="shared" ca="1" si="61"/>
        <v>3</v>
      </c>
      <c r="AU124">
        <f t="shared" si="48"/>
        <v>5</v>
      </c>
      <c r="AV124" t="str">
        <f t="shared" si="62"/>
        <v>A</v>
      </c>
      <c r="AX124" t="str">
        <f t="shared" si="49"/>
        <v>staffanekstrom</v>
      </c>
      <c r="AY124" t="str">
        <f t="shared" si="50"/>
        <v>INSERTED</v>
      </c>
      <c r="AZ124" t="str">
        <f t="shared" si="51"/>
        <v/>
      </c>
      <c r="BD124" t="str">
        <f t="shared" si="52"/>
        <v>YES</v>
      </c>
      <c r="BF124">
        <f t="shared" ca="1" si="63"/>
        <v>190</v>
      </c>
    </row>
    <row r="125" spans="1:58" s="196" customFormat="1">
      <c r="A125" s="196">
        <v>119</v>
      </c>
      <c r="C125" s="196">
        <f>ROW(Table!$A$75)</f>
        <v>75</v>
      </c>
      <c r="D125" s="1021" t="str">
        <f ca="1">INDIRECT(ADDRESS($C125,D$5,,,Table!$A$1))</f>
        <v/>
      </c>
      <c r="E125" s="1025" t="str">
        <f>Table!$BY$75</f>
        <v>PRLJB-Ph001</v>
      </c>
      <c r="F125" s="196">
        <f ca="1">INDIRECT(ADDRESS($C125,F$5,,,Table!$A$1))</f>
        <v>174.03099999999998</v>
      </c>
      <c r="G125" s="196" t="str">
        <f ca="1">INDIRECT(ADDRESS($C125,G$5,,,Table!$A$1))</f>
        <v>MBL</v>
      </c>
      <c r="H125" s="1025" t="str">
        <f>Table!$CC$75</f>
        <v>MBL-090PRL:RFS-PRLJB-Ph001</v>
      </c>
      <c r="I125" s="196" t="str">
        <f>Dev!$CW$53</f>
        <v>t</v>
      </c>
      <c r="J125" s="196" t="str">
        <f>IF(OR(I125=Dev!$CU$46, I125=Dev!$CU$47, I125=Dev!$CU$48, I125=Dev!$CU$49, I125=Dev!$CU$50, I125=Dev!$CU$51, I125=Dev!$CU$52, I125=Dev!$CU$53, I125=Dev!$CR$48, I125=Dev!$CR$49),$C$3,                                                                  IF(OR(I125=Dev!$CU$54, I125=Dev!$CU$55, I125=Dev!$CU$56, I125=Dev!$CU$57, I125=Dev!$CU$58, I125=Dev!$CU$59, I125=Dev!$CS$48), $D$3,""))</f>
        <v>PRLTE</v>
      </c>
      <c r="K125" s="196" t="str">
        <f>CONCATENATE(E125,Names!$P$3,I125)</f>
        <v>PRLJB-Ph001_t</v>
      </c>
      <c r="M125" s="762">
        <f ca="1">INDIRECT(ADDRESS($C125,M$5,,,Table!$A$1))</f>
        <v>190</v>
      </c>
      <c r="Q125" s="196" t="str">
        <f t="shared" si="73"/>
        <v>00</v>
      </c>
      <c r="R125" s="196">
        <f t="shared" si="72"/>
        <v>7</v>
      </c>
      <c r="S125" s="196" t="str">
        <f ca="1">IFERROR(VLOOKUP(M125,Racks!$H$4:$M$30,Racks!$I$2),"")</f>
        <v>MBL</v>
      </c>
      <c r="T125" s="196" t="str">
        <f ca="1">IFERROR(VLOOKUP(M125,Racks!$H$4:$M$30,Racks!$K$2),"")</f>
        <v>090Row</v>
      </c>
      <c r="U125" s="196" t="str">
        <f t="shared" si="75"/>
        <v>007</v>
      </c>
      <c r="V125" s="196" t="str">
        <f>CONCATENATE(Names!$C$17,Names!$N$3,U125)</f>
        <v>PRLTCB-007</v>
      </c>
      <c r="W125" s="196" t="str">
        <f>Dev!$GL$93</f>
        <v>l</v>
      </c>
      <c r="X125" s="196">
        <v>12</v>
      </c>
      <c r="Y125" s="196" t="str">
        <f>IF(OR(W125=Dev!$GJ$82, W125=Dev!$GJ$83, W125=Dev!$GJ$84, W125=Dev!$GJ$85, W125=Dev!$GJ$86, W125=Dev!$GJ$87, W125=Dev!$GJ$88, W125=Dev!$GJ$89, W125=Dev!$GG$82, W125=Dev!$GG$83, W125=Dev!$GG$84, W125=Dev!$GG$85, W125=Dev!$GG$86),Names!$C$10,                   IF(OR(W125=Dev!$GJ$90, W125=Dev!$GJ$91, W125=Dev!$GJ$92, W125=Dev!$GJ$93, W125=Dev!$GJ$94, W125=Dev!$GJ$95, W125=Dev!$GJ$96, W125=Dev!$GJ$97, W125=Dev!$GH$82), Names!$C$11,""))</f>
        <v>PRLTE</v>
      </c>
      <c r="Z125" s="762" t="str">
        <f ca="1">IFERROR(VLOOKUP(M125,Racks!$H$4:$M$30,6),"")</f>
        <v>MBL-090Row:CnPw-U-016</v>
      </c>
      <c r="AA125" s="196" t="str">
        <f ca="1">IF(R125="","",CONCATENATE(S125,Names!$H$3,T125,Names!$J$3,Names!$K$3,Names!$L$3,V125))</f>
        <v>MBL-090Row:RFS-PRLTCB-007</v>
      </c>
      <c r="AB125" s="196" t="str">
        <f>IF(R125="","",CONCATENATE(V125,Names!$P$3,W125))</f>
        <v>PRLTCB-007_l</v>
      </c>
      <c r="AC125" s="996"/>
      <c r="AD125" s="196" t="str">
        <f t="shared" si="45"/>
        <v>CREATE</v>
      </c>
      <c r="AF125" s="196" t="str">
        <f t="shared" si="53"/>
        <v>4PR24OSTCHF</v>
      </c>
      <c r="AH125" s="196" t="str">
        <f t="shared" si="54"/>
        <v>MBL-090PRL:RFS-PRLJB-Ph001</v>
      </c>
      <c r="AI125" s="196" t="str">
        <f t="shared" si="46"/>
        <v>AT</v>
      </c>
      <c r="AK125" s="196" t="str">
        <f t="shared" si="55"/>
        <v>WEIPU ST1210/S9</v>
      </c>
      <c r="AM125" s="196" t="str">
        <f t="shared" si="56"/>
        <v>PRLJB-Ph001_t</v>
      </c>
      <c r="AN125" s="196" t="str">
        <f t="shared" ca="1" si="57"/>
        <v>MBL-090Row:RFS-PRLTCB-007</v>
      </c>
      <c r="AO125" s="196" t="str">
        <f t="shared" si="47"/>
        <v>KG</v>
      </c>
      <c r="AP125" s="196" t="str">
        <f t="shared" ca="1" si="58"/>
        <v>MBL-090Row:CnPw-U-016</v>
      </c>
      <c r="AQ125" s="196" t="str">
        <f t="shared" si="59"/>
        <v>WEIPU ST1210/P9</v>
      </c>
      <c r="AS125" s="196" t="str">
        <f t="shared" si="60"/>
        <v>PRLTCB-007_l</v>
      </c>
      <c r="AT125" s="196">
        <f t="shared" ca="1" si="61"/>
        <v>3</v>
      </c>
      <c r="AU125" s="196">
        <f t="shared" si="48"/>
        <v>5</v>
      </c>
      <c r="AV125" s="196" t="str">
        <f t="shared" si="62"/>
        <v>A</v>
      </c>
      <c r="AX125" s="196" t="str">
        <f t="shared" si="49"/>
        <v>staffanekstrom</v>
      </c>
      <c r="AY125" s="196" t="str">
        <f t="shared" si="50"/>
        <v>INSERTED</v>
      </c>
      <c r="AZ125" s="196" t="str">
        <f t="shared" si="51"/>
        <v/>
      </c>
      <c r="BD125" s="196" t="str">
        <f t="shared" si="52"/>
        <v>YES</v>
      </c>
      <c r="BE125" s="996"/>
      <c r="BF125" s="196">
        <f t="shared" ca="1" si="63"/>
        <v>190</v>
      </c>
    </row>
    <row r="126" spans="1:58">
      <c r="A126">
        <v>120</v>
      </c>
      <c r="C126">
        <f>ROW(Table!$A$111)</f>
        <v>111</v>
      </c>
      <c r="D126" s="1" t="str">
        <f ca="1">INDIRECT(ADDRESS($C126,D$5,,,Table!$A$1))</f>
        <v/>
      </c>
      <c r="E126" s="752" t="str">
        <f ca="1">INDIRECT(ADDRESS($C126,E$5,,,Table!$A$1))</f>
        <v>PRLJB-024</v>
      </c>
      <c r="F126">
        <f ca="1">INDIRECT(ADDRESS($C126,F$5,,,Table!$A$1))</f>
        <v>179.16</v>
      </c>
      <c r="G126" t="str">
        <f ca="1">INDIRECT(ADDRESS($C126,G$5,,,Table!$A$1))</f>
        <v>MBL</v>
      </c>
      <c r="H126" t="str">
        <f ca="1">INDIRECT(ADDRESS($C126,H$5,,,Table!$A$1))</f>
        <v>MBL-090PRL:RFS-PRLJB-024</v>
      </c>
      <c r="I126" s="769" t="str">
        <f>Dev!$CR$48</f>
        <v>++EH</v>
      </c>
      <c r="J126" t="str">
        <f>IF(OR(I126=Dev!$CU$46, I126=Dev!$CU$47, I126=Dev!$CU$48, I126=Dev!$CU$49, I126=Dev!$CU$50, I126=Dev!$CU$51, I126=Dev!$CU$52, I126=Dev!$CU$53, I126=Dev!$CR$48, I126=Dev!$CR$49),$C$3,                                                                  IF(OR(I126=Dev!$CU$54, I126=Dev!$CU$55, I126=Dev!$CU$56, I126=Dev!$CU$57, I126=Dev!$CU$58, I126=Dev!$CU$59, I126=Dev!$CS$48), $D$3,""))</f>
        <v>PRLEH</v>
      </c>
      <c r="K126" t="str">
        <f ca="1">CONCATENATE(E126,Names!$P$3,I126)</f>
        <v>PRLJB-024_++EH</v>
      </c>
      <c r="M126" s="42">
        <f ca="1">INDIRECT(ADDRESS($C126,M$5,,,Table!$A$1))</f>
        <v>190</v>
      </c>
      <c r="Q126" t="str">
        <f t="shared" si="73"/>
        <v>00</v>
      </c>
      <c r="R126">
        <f t="shared" si="72"/>
        <v>7</v>
      </c>
      <c r="S126" t="str">
        <f ca="1">IFERROR(VLOOKUP(M126,Racks!$H$4:$M$30,Racks!$I$2),"")</f>
        <v>MBL</v>
      </c>
      <c r="T126" t="str">
        <f ca="1">IFERROR(VLOOKUP(M126,Racks!$H$4:$M$30,Racks!$K$2),"")</f>
        <v>090Row</v>
      </c>
      <c r="U126" t="str">
        <f t="shared" si="75"/>
        <v>007</v>
      </c>
      <c r="V126" t="str">
        <f>CONCATENATE(Names!$C$17,Names!$N$3,U126)</f>
        <v>PRLTCB-007</v>
      </c>
      <c r="W126" s="769" t="str">
        <f>Dev!$GG$82</f>
        <v>y</v>
      </c>
      <c r="X126">
        <v>0</v>
      </c>
      <c r="Y126" t="str">
        <f>IF(OR(W126=Dev!$GJ$82, W126=Dev!$GJ$83, W126=Dev!$GJ$84, W126=Dev!$GJ$85, W126=Dev!$GJ$86, W126=Dev!$GJ$87, W126=Dev!$GJ$88, W126=Dev!$GJ$89, W126=Dev!$GG$82, W126=Dev!$GG$83, W126=Dev!$GG$84, W126=Dev!$GG$85, W126=Dev!$GG$86),Names!$C$10,                   IF(OR(W126=Dev!$GJ$90, W126=Dev!$GJ$91, W126=Dev!$GJ$92, W126=Dev!$GJ$93, W126=Dev!$GJ$94, W126=Dev!$GJ$95, W126=Dev!$GJ$96, W126=Dev!$GJ$97, W126=Dev!$GH$82), Names!$C$11,""))</f>
        <v>PRLEH</v>
      </c>
      <c r="Z126" s="42" t="str">
        <f ca="1">IFERROR(VLOOKUP(M126,Racks!$H$4:$M$30,6),"")</f>
        <v>MBL-090Row:CnPw-U-016</v>
      </c>
      <c r="AA126" t="str">
        <f ca="1">IF(R126="","",CONCATENATE(S126,Names!$H$3,T126,Names!$J$3,Names!$K$3,Names!$L$3,V126))</f>
        <v>MBL-090Row:RFS-PRLTCB-007</v>
      </c>
      <c r="AB126" t="str">
        <f>IF(R126="","",CONCATENATE(V126,Names!$P$3,W126))</f>
        <v>PRLTCB-007_y</v>
      </c>
      <c r="AD126" t="str">
        <f t="shared" si="45"/>
        <v>CREATE</v>
      </c>
      <c r="AF126" t="str">
        <f t="shared" si="53"/>
        <v>3C16NS_3G1.5</v>
      </c>
      <c r="AH126" t="str">
        <f t="shared" ca="1" si="54"/>
        <v>MBL-090PRL:RFS-PRLJB-024</v>
      </c>
      <c r="AI126" t="str">
        <f t="shared" si="46"/>
        <v>AT</v>
      </c>
      <c r="AK126" t="str">
        <f t="shared" si="55"/>
        <v>WEIPU ST1210/S3</v>
      </c>
      <c r="AM126" t="str">
        <f t="shared" ca="1" si="56"/>
        <v>PRLJB-024_++EH</v>
      </c>
      <c r="AN126" t="str">
        <f t="shared" ca="1" si="57"/>
        <v>MBL-090Row:RFS-PRLTCB-007</v>
      </c>
      <c r="AO126" t="str">
        <f t="shared" si="47"/>
        <v>KG</v>
      </c>
      <c r="AP126" t="str">
        <f t="shared" ca="1" si="58"/>
        <v>MBL-090Row:CnPw-U-016</v>
      </c>
      <c r="AQ126" t="str">
        <f t="shared" si="59"/>
        <v>WEIPU ST1210/P3</v>
      </c>
      <c r="AS126" t="str">
        <f t="shared" si="60"/>
        <v>PRLTCB-007_y</v>
      </c>
      <c r="AT126">
        <f t="shared" ca="1" si="61"/>
        <v>3</v>
      </c>
      <c r="AU126">
        <f t="shared" si="48"/>
        <v>5</v>
      </c>
      <c r="AV126" t="str">
        <f t="shared" si="62"/>
        <v>D</v>
      </c>
      <c r="AX126" t="str">
        <f t="shared" si="49"/>
        <v>staffanekstrom</v>
      </c>
      <c r="AY126" t="str">
        <f t="shared" si="50"/>
        <v>INSERTED</v>
      </c>
      <c r="AZ126" t="str">
        <f t="shared" si="51"/>
        <v/>
      </c>
      <c r="BD126" t="str">
        <f t="shared" si="52"/>
        <v>YES</v>
      </c>
      <c r="BF126">
        <f t="shared" ca="1" si="63"/>
        <v>190</v>
      </c>
    </row>
    <row r="127" spans="1:58">
      <c r="A127">
        <v>121</v>
      </c>
      <c r="C127">
        <f>ROW(Table!$A$111)</f>
        <v>111</v>
      </c>
      <c r="D127" s="1" t="str">
        <f ca="1">INDIRECT(ADDRESS($C127,D$5,,,Table!$A$1))</f>
        <v/>
      </c>
      <c r="E127" s="752" t="str">
        <f ca="1">INDIRECT(ADDRESS($C127,E$5,,,Table!$A$1))</f>
        <v>PRLJB-024</v>
      </c>
      <c r="F127">
        <f ca="1">INDIRECT(ADDRESS($C127,F$5,,,Table!$A$1))</f>
        <v>179.16</v>
      </c>
      <c r="G127" t="str">
        <f ca="1">INDIRECT(ADDRESS($C127,G$5,,,Table!$A$1))</f>
        <v>MBL</v>
      </c>
      <c r="H127" t="str">
        <f ca="1">INDIRECT(ADDRESS($C127,H$5,,,Table!$A$1))</f>
        <v>MBL-090PRL:RFS-PRLJB-024</v>
      </c>
      <c r="I127" s="769" t="str">
        <f>Dev!$CS$48</f>
        <v>++TE</v>
      </c>
      <c r="J127" t="str">
        <f>IF(OR(I127=Dev!$CU$46, I127=Dev!$CU$47, I127=Dev!$CU$48, I127=Dev!$CU$49, I127=Dev!$CU$50, I127=Dev!$CU$51, I127=Dev!$CU$52, I127=Dev!$CU$53, I127=Dev!$CR$48, I127=Dev!$CR$49),$C$3,                                                                  IF(OR(I127=Dev!$CU$54, I127=Dev!$CU$55, I127=Dev!$CU$56, I127=Dev!$CU$57, I127=Dev!$CU$58, I127=Dev!$CU$59, I127=Dev!$CS$48), $D$3,""))</f>
        <v>PRLTE</v>
      </c>
      <c r="K127" t="str">
        <f ca="1">CONCATENATE(E127,Names!$P$3,I127)</f>
        <v>PRLJB-024_++TE</v>
      </c>
      <c r="M127" s="42">
        <f ca="1">INDIRECT(ADDRESS($C127,M$5,,,Table!$A$1))</f>
        <v>190</v>
      </c>
      <c r="Q127" t="str">
        <f t="shared" si="73"/>
        <v>00</v>
      </c>
      <c r="R127">
        <f t="shared" si="72"/>
        <v>7</v>
      </c>
      <c r="S127" t="str">
        <f ca="1">IFERROR(VLOOKUP(M127,Racks!$H$4:$M$30,Racks!$I$2),"")</f>
        <v>MBL</v>
      </c>
      <c r="T127" t="str">
        <f ca="1">IFERROR(VLOOKUP(M127,Racks!$H$4:$M$30,Racks!$K$2),"")</f>
        <v>090Row</v>
      </c>
      <c r="U127" t="str">
        <f t="shared" si="75"/>
        <v>007</v>
      </c>
      <c r="V127" t="str">
        <f>CONCATENATE(Names!$C$17,Names!$N$3,U127)</f>
        <v>PRLTCB-007</v>
      </c>
      <c r="W127" s="769" t="str">
        <f>Dev!$GH$82</f>
        <v>z</v>
      </c>
      <c r="X127">
        <v>0</v>
      </c>
      <c r="Y127" t="str">
        <f>IF(OR(W127=Dev!$GJ$82, W127=Dev!$GJ$83, W127=Dev!$GJ$84, W127=Dev!$GJ$85, W127=Dev!$GJ$86, W127=Dev!$GJ$87, W127=Dev!$GJ$88, W127=Dev!$GJ$89, W127=Dev!$GG$82, W127=Dev!$GG$83, W127=Dev!$GG$84, W127=Dev!$GG$85, W127=Dev!$GG$86),Names!$C$10,                   IF(OR(W127=Dev!$GJ$90, W127=Dev!$GJ$91, W127=Dev!$GJ$92, W127=Dev!$GJ$93, W127=Dev!$GJ$94, W127=Dev!$GJ$95, W127=Dev!$GJ$96, W127=Dev!$GJ$97, W127=Dev!$GH$82), Names!$C$11,""))</f>
        <v>PRLTE</v>
      </c>
      <c r="Z127" s="42" t="str">
        <f ca="1">IFERROR(VLOOKUP(M127,Racks!$H$4:$M$30,6),"")</f>
        <v>MBL-090Row:CnPw-U-016</v>
      </c>
      <c r="AA127" t="str">
        <f ca="1">IF(R127="","",CONCATENATE(S127,Names!$H$3,T127,Names!$J$3,Names!$K$3,Names!$L$3,V127))</f>
        <v>MBL-090Row:RFS-PRLTCB-007</v>
      </c>
      <c r="AB127" t="str">
        <f>IF(R127="","",CONCATENATE(V127,Names!$P$3,W127))</f>
        <v>PRLTCB-007_z</v>
      </c>
      <c r="AD127" t="str">
        <f t="shared" si="45"/>
        <v>CREATE</v>
      </c>
      <c r="AF127" t="str">
        <f t="shared" si="53"/>
        <v>4PR24OSTCHF</v>
      </c>
      <c r="AH127" t="str">
        <f t="shared" ca="1" si="54"/>
        <v>MBL-090PRL:RFS-PRLJB-024</v>
      </c>
      <c r="AI127" t="str">
        <f t="shared" si="46"/>
        <v>AT</v>
      </c>
      <c r="AK127" t="str">
        <f t="shared" si="55"/>
        <v>WEIPU ST1210/S9</v>
      </c>
      <c r="AM127" t="str">
        <f t="shared" ca="1" si="56"/>
        <v>PRLJB-024_++TE</v>
      </c>
      <c r="AN127" t="str">
        <f t="shared" ca="1" si="57"/>
        <v>MBL-090Row:RFS-PRLTCB-007</v>
      </c>
      <c r="AO127" t="str">
        <f t="shared" si="47"/>
        <v>KG</v>
      </c>
      <c r="AP127" t="str">
        <f t="shared" ca="1" si="58"/>
        <v>MBL-090Row:CnPw-U-016</v>
      </c>
      <c r="AQ127" t="str">
        <f t="shared" si="59"/>
        <v>WEIPU ST1210/P9</v>
      </c>
      <c r="AS127" t="str">
        <f t="shared" si="60"/>
        <v>PRLTCB-007_z</v>
      </c>
      <c r="AT127">
        <f t="shared" ca="1" si="61"/>
        <v>3</v>
      </c>
      <c r="AU127">
        <f t="shared" si="48"/>
        <v>5</v>
      </c>
      <c r="AV127" t="str">
        <f t="shared" si="62"/>
        <v>A</v>
      </c>
      <c r="AX127" t="str">
        <f t="shared" si="49"/>
        <v>staffanekstrom</v>
      </c>
      <c r="AY127" t="str">
        <f t="shared" si="50"/>
        <v>INSERTED</v>
      </c>
      <c r="AZ127" t="str">
        <f t="shared" si="51"/>
        <v/>
      </c>
      <c r="BD127" t="str">
        <f t="shared" si="52"/>
        <v>YES</v>
      </c>
      <c r="BF127">
        <f t="shared" ca="1" si="63"/>
        <v>190</v>
      </c>
    </row>
    <row r="128" spans="1:58">
      <c r="A128">
        <v>122</v>
      </c>
      <c r="C128">
        <f>ROW(Table!$A$111)</f>
        <v>111</v>
      </c>
      <c r="D128" s="1" t="str">
        <f ca="1">INDIRECT(ADDRESS($C128,D$5,,,Table!$A$1))</f>
        <v/>
      </c>
      <c r="E128" s="738" t="str">
        <f ca="1">INDIRECT(ADDRESS($C128,E$5,,,Table!$A$1))</f>
        <v>PRLJB-024</v>
      </c>
      <c r="F128">
        <f ca="1">INDIRECT(ADDRESS($C128,F$5,,,Table!$A$1))</f>
        <v>179.16</v>
      </c>
      <c r="G128" t="str">
        <f ca="1">INDIRECT(ADDRESS($C128,G$5,,,Table!$A$1))</f>
        <v>MBL</v>
      </c>
      <c r="H128" t="str">
        <f ca="1">INDIRECT(ADDRESS($C128,H$5,,,Table!$A$1))</f>
        <v>MBL-090PRL:RFS-PRLJB-024</v>
      </c>
      <c r="I128" s="738" t="str">
        <f>Dev!$CW$46</f>
        <v>a</v>
      </c>
      <c r="J128" t="str">
        <f>IF(OR(I128=Dev!$CU$46, I128=Dev!$CU$47, I128=Dev!$CU$48, I128=Dev!$CU$49, I128=Dev!$CU$50, I128=Dev!$CU$51, I128=Dev!$CU$52, I128=Dev!$CU$53, I128=Dev!$CR$48, I128=Dev!$CR$49),$C$3,                                                                  IF(OR(I128=Dev!$CU$54, I128=Dev!$CU$55, I128=Dev!$CU$56, I128=Dev!$CU$57, I128=Dev!$CU$58, I128=Dev!$CU$59, I128=Dev!$CS$48), $D$3,""))</f>
        <v>PRLEH</v>
      </c>
      <c r="K128" t="str">
        <f ca="1">CONCATENATE(E128,Names!$P$3,I128)</f>
        <v>PRLJB-024_a</v>
      </c>
      <c r="M128" s="42">
        <f ca="1">INDIRECT(ADDRESS($C128,M$5,,,Table!$A$1))</f>
        <v>190</v>
      </c>
      <c r="O128" t="str">
        <f t="shared" si="44"/>
        <v/>
      </c>
      <c r="Q128" t="str">
        <f t="shared" si="73"/>
        <v>00</v>
      </c>
      <c r="R128">
        <f t="shared" si="72"/>
        <v>7</v>
      </c>
      <c r="S128" t="str">
        <f ca="1">IFERROR(VLOOKUP(M128,Racks!$H$4:$M$30,Racks!$I$2),"")</f>
        <v>MBL</v>
      </c>
      <c r="T128" t="str">
        <f ca="1">IFERROR(VLOOKUP(M128,Racks!$H$4:$M$30,Racks!$K$2),"")</f>
        <v>090Row</v>
      </c>
      <c r="U128" t="str">
        <f t="shared" si="75"/>
        <v>007</v>
      </c>
      <c r="V128" t="str">
        <f>CONCATENATE(Names!$C$17,Names!$N$3,U128)</f>
        <v>PRLTCB-007</v>
      </c>
      <c r="W128" t="str">
        <f>Dev!$GL$94</f>
        <v>m</v>
      </c>
      <c r="X128">
        <v>13</v>
      </c>
      <c r="Y128" t="str">
        <f>IF(OR(W128=Dev!$GJ$82, W128=Dev!$GJ$83, W128=Dev!$GJ$84, W128=Dev!$GJ$85, W128=Dev!$GJ$86, W128=Dev!$GJ$87, W128=Dev!$GJ$88, W128=Dev!$GJ$89, W128=Dev!$GG$82, W128=Dev!$GG$83, W128=Dev!$GG$84, W128=Dev!$GG$85, W128=Dev!$GG$86),Names!$C$10,                   IF(OR(W128=Dev!$GJ$90, W128=Dev!$GJ$91, W128=Dev!$GJ$92, W128=Dev!$GJ$93, W128=Dev!$GJ$94, W128=Dev!$GJ$95, W128=Dev!$GJ$96, W128=Dev!$GJ$97, W128=Dev!$GH$82), Names!$C$11,""))</f>
        <v>PRLEH</v>
      </c>
      <c r="Z128" s="42" t="str">
        <f ca="1">IFERROR(VLOOKUP(M128,Racks!$H$4:$M$30,6),"")</f>
        <v>MBL-090Row:CnPw-U-016</v>
      </c>
      <c r="AA128" t="str">
        <f ca="1">IF(R128="","",CONCATENATE(S128,Names!$H$3,T128,Names!$J$3,Names!$K$3,Names!$L$3,V128))</f>
        <v>MBL-090Row:RFS-PRLTCB-007</v>
      </c>
      <c r="AB128" t="str">
        <f>IF(R128="","",CONCATENATE(V128,Names!$P$3,W128))</f>
        <v>PRLTCB-007_m</v>
      </c>
      <c r="AD128" t="str">
        <f t="shared" si="45"/>
        <v>CREATE</v>
      </c>
      <c r="AF128" t="str">
        <f t="shared" si="53"/>
        <v>3C16NS_3G1.5</v>
      </c>
      <c r="AH128" t="str">
        <f t="shared" ca="1" si="54"/>
        <v>MBL-090PRL:RFS-PRLJB-024</v>
      </c>
      <c r="AI128" t="str">
        <f t="shared" si="46"/>
        <v>AT</v>
      </c>
      <c r="AK128" t="str">
        <f t="shared" si="55"/>
        <v>WEIPU ST1210/S3</v>
      </c>
      <c r="AM128" t="str">
        <f t="shared" ca="1" si="56"/>
        <v>PRLJB-024_a</v>
      </c>
      <c r="AN128" t="str">
        <f t="shared" ca="1" si="57"/>
        <v>MBL-090Row:RFS-PRLTCB-007</v>
      </c>
      <c r="AO128" t="str">
        <f t="shared" si="47"/>
        <v>KG</v>
      </c>
      <c r="AP128" t="str">
        <f t="shared" ca="1" si="58"/>
        <v>MBL-090Row:CnPw-U-016</v>
      </c>
      <c r="AQ128" t="str">
        <f t="shared" si="59"/>
        <v>WEIPU ST1210/P3</v>
      </c>
      <c r="AS128" t="str">
        <f t="shared" si="60"/>
        <v>PRLTCB-007_m</v>
      </c>
      <c r="AT128">
        <f t="shared" ca="1" si="61"/>
        <v>3</v>
      </c>
      <c r="AU128">
        <f t="shared" si="48"/>
        <v>5</v>
      </c>
      <c r="AV128" t="str">
        <f t="shared" si="62"/>
        <v>D</v>
      </c>
      <c r="AX128" t="str">
        <f t="shared" si="49"/>
        <v>staffanekstrom</v>
      </c>
      <c r="AY128" t="str">
        <f t="shared" si="50"/>
        <v>INSERTED</v>
      </c>
      <c r="AZ128" t="str">
        <f t="shared" si="51"/>
        <v/>
      </c>
      <c r="BD128" t="str">
        <f t="shared" si="52"/>
        <v>YES</v>
      </c>
      <c r="BF128">
        <f t="shared" ca="1" si="63"/>
        <v>190</v>
      </c>
    </row>
    <row r="129" spans="1:58">
      <c r="A129">
        <v>123</v>
      </c>
      <c r="C129">
        <f>ROW(Table!$A$111)</f>
        <v>111</v>
      </c>
      <c r="D129" s="1" t="str">
        <f ca="1">INDIRECT(ADDRESS($C129,D$5,,,Table!$A$1))</f>
        <v/>
      </c>
      <c r="E129" s="738" t="str">
        <f ca="1">INDIRECT(ADDRESS($C129,E$5,,,Table!$A$1))</f>
        <v>PRLJB-024</v>
      </c>
      <c r="F129">
        <f ca="1">INDIRECT(ADDRESS($C129,F$5,,,Table!$A$1))</f>
        <v>179.16</v>
      </c>
      <c r="G129" t="str">
        <f ca="1">INDIRECT(ADDRESS($C129,G$5,,,Table!$A$1))</f>
        <v>MBL</v>
      </c>
      <c r="H129" t="str">
        <f ca="1">INDIRECT(ADDRESS($C129,H$5,,,Table!$A$1))</f>
        <v>MBL-090PRL:RFS-PRLJB-024</v>
      </c>
      <c r="I129" s="738" t="str">
        <f>Dev!$CW$47</f>
        <v>b</v>
      </c>
      <c r="J129" t="str">
        <f>IF(OR(I129=Dev!$CU$46, I129=Dev!$CU$47, I129=Dev!$CU$48, I129=Dev!$CU$49, I129=Dev!$CU$50, I129=Dev!$CU$51, I129=Dev!$CU$52, I129=Dev!$CU$53, I129=Dev!$CR$48, I129=Dev!$CR$49),$C$3,                                                                  IF(OR(I129=Dev!$CU$54, I129=Dev!$CU$55, I129=Dev!$CU$56, I129=Dev!$CU$57, I129=Dev!$CU$58, I129=Dev!$CU$59, I129=Dev!$CS$48), $D$3,""))</f>
        <v>PRLEH</v>
      </c>
      <c r="K129" t="str">
        <f ca="1">CONCATENATE(E129,Names!$P$3,I129)</f>
        <v>PRLJB-024_b</v>
      </c>
      <c r="M129" s="42">
        <f ca="1">INDIRECT(ADDRESS($C129,M$5,,,Table!$A$1))</f>
        <v>190</v>
      </c>
      <c r="O129" t="str">
        <f t="shared" si="44"/>
        <v/>
      </c>
      <c r="Q129" t="str">
        <f t="shared" si="73"/>
        <v>00</v>
      </c>
      <c r="R129">
        <f t="shared" si="72"/>
        <v>7</v>
      </c>
      <c r="S129" t="str">
        <f ca="1">IFERROR(VLOOKUP(M129,Racks!$H$4:$M$30,Racks!$I$2),"")</f>
        <v>MBL</v>
      </c>
      <c r="T129" t="str">
        <f ca="1">IFERROR(VLOOKUP(M129,Racks!$H$4:$M$30,Racks!$K$2),"")</f>
        <v>090Row</v>
      </c>
      <c r="U129" t="str">
        <f t="shared" si="74"/>
        <v>007</v>
      </c>
      <c r="V129" t="str">
        <f>CONCATENATE(Names!$C$17,Names!$N$3,U129)</f>
        <v>PRLTCB-007</v>
      </c>
      <c r="W129" t="str">
        <f>Dev!$GL$95</f>
        <v>n</v>
      </c>
      <c r="X129">
        <v>14</v>
      </c>
      <c r="Y129" t="str">
        <f>IF(OR(W129=Dev!$GJ$82, W129=Dev!$GJ$83, W129=Dev!$GJ$84, W129=Dev!$GJ$85, W129=Dev!$GJ$86, W129=Dev!$GJ$87, W129=Dev!$GJ$88, W129=Dev!$GJ$89, W129=Dev!$GG$82, W129=Dev!$GG$83, W129=Dev!$GG$84, W129=Dev!$GG$85, W129=Dev!$GG$86),Names!$C$10,                   IF(OR(W129=Dev!$GJ$90, W129=Dev!$GJ$91, W129=Dev!$GJ$92, W129=Dev!$GJ$93, W129=Dev!$GJ$94, W129=Dev!$GJ$95, W129=Dev!$GJ$96, W129=Dev!$GJ$97, W129=Dev!$GH$82), Names!$C$11,""))</f>
        <v>PRLEH</v>
      </c>
      <c r="Z129" s="42" t="str">
        <f ca="1">IFERROR(VLOOKUP(M129,Racks!$H$4:$M$30,6),"")</f>
        <v>MBL-090Row:CnPw-U-016</v>
      </c>
      <c r="AA129" t="str">
        <f ca="1">IF(R129="","",CONCATENATE(S129,Names!$H$3,T129,Names!$J$3,Names!$K$3,Names!$L$3,V129))</f>
        <v>MBL-090Row:RFS-PRLTCB-007</v>
      </c>
      <c r="AB129" t="str">
        <f>IF(R129="","",CONCATENATE(V129,Names!$P$3,W129))</f>
        <v>PRLTCB-007_n</v>
      </c>
      <c r="AD129" t="str">
        <f t="shared" si="45"/>
        <v>CREATE</v>
      </c>
      <c r="AF129" t="str">
        <f t="shared" si="53"/>
        <v>3C16NS_3G1.5</v>
      </c>
      <c r="AH129" t="str">
        <f t="shared" ca="1" si="54"/>
        <v>MBL-090PRL:RFS-PRLJB-024</v>
      </c>
      <c r="AI129" t="str">
        <f t="shared" si="46"/>
        <v>AT</v>
      </c>
      <c r="AK129" t="str">
        <f t="shared" si="55"/>
        <v>WEIPU ST1210/S3</v>
      </c>
      <c r="AM129" t="str">
        <f t="shared" ca="1" si="56"/>
        <v>PRLJB-024_b</v>
      </c>
      <c r="AN129" t="str">
        <f t="shared" ca="1" si="57"/>
        <v>MBL-090Row:RFS-PRLTCB-007</v>
      </c>
      <c r="AO129" t="str">
        <f t="shared" si="47"/>
        <v>KG</v>
      </c>
      <c r="AP129" t="str">
        <f t="shared" ca="1" si="58"/>
        <v>MBL-090Row:CnPw-U-016</v>
      </c>
      <c r="AQ129" t="str">
        <f t="shared" si="59"/>
        <v>WEIPU ST1210/P3</v>
      </c>
      <c r="AS129" t="str">
        <f t="shared" si="60"/>
        <v>PRLTCB-007_n</v>
      </c>
      <c r="AT129">
        <f t="shared" ca="1" si="61"/>
        <v>3</v>
      </c>
      <c r="AU129">
        <f t="shared" si="48"/>
        <v>5</v>
      </c>
      <c r="AV129" t="str">
        <f t="shared" si="62"/>
        <v>D</v>
      </c>
      <c r="AX129" t="str">
        <f t="shared" si="49"/>
        <v>staffanekstrom</v>
      </c>
      <c r="AY129" t="str">
        <f t="shared" si="50"/>
        <v>INSERTED</v>
      </c>
      <c r="AZ129" t="str">
        <f t="shared" si="51"/>
        <v/>
      </c>
      <c r="BD129" t="str">
        <f t="shared" si="52"/>
        <v>YES</v>
      </c>
      <c r="BF129">
        <f t="shared" ca="1" si="63"/>
        <v>190</v>
      </c>
    </row>
    <row r="130" spans="1:58">
      <c r="A130">
        <v>124</v>
      </c>
      <c r="C130">
        <f>ROW(Table!$A$111)</f>
        <v>111</v>
      </c>
      <c r="D130" s="1" t="str">
        <f ca="1">INDIRECT(ADDRESS($C130,D$5,,,Table!$A$1))</f>
        <v/>
      </c>
      <c r="E130" s="738" t="str">
        <f ca="1">INDIRECT(ADDRESS($C130,E$5,,,Table!$A$1))</f>
        <v>PRLJB-024</v>
      </c>
      <c r="F130">
        <f ca="1">INDIRECT(ADDRESS($C130,F$5,,,Table!$A$1))</f>
        <v>179.16</v>
      </c>
      <c r="G130" t="str">
        <f ca="1">INDIRECT(ADDRESS($C130,G$5,,,Table!$A$1))</f>
        <v>MBL</v>
      </c>
      <c r="H130" t="str">
        <f ca="1">INDIRECT(ADDRESS($C130,H$5,,,Table!$A$1))</f>
        <v>MBL-090PRL:RFS-PRLJB-024</v>
      </c>
      <c r="I130" s="738" t="str">
        <f>Dev!$CW$48</f>
        <v>g</v>
      </c>
      <c r="J130" t="str">
        <f>IF(OR(I130=Dev!$CU$46, I130=Dev!$CU$47, I130=Dev!$CU$48, I130=Dev!$CU$49, I130=Dev!$CU$50, I130=Dev!$CU$51, I130=Dev!$CU$52, I130=Dev!$CU$53, I130=Dev!$CR$48, I130=Dev!$CR$49),$C$3,                                                                  IF(OR(I130=Dev!$CU$54, I130=Dev!$CU$55, I130=Dev!$CU$56, I130=Dev!$CU$57, I130=Dev!$CU$58, I130=Dev!$CU$59, I130=Dev!$CS$48), $D$3,""))</f>
        <v>PRLTE</v>
      </c>
      <c r="K130" t="str">
        <f ca="1">CONCATENATE(E130,Names!$P$3,I130)</f>
        <v>PRLJB-024_g</v>
      </c>
      <c r="M130" s="42">
        <f ca="1">INDIRECT(ADDRESS($C130,M$5,,,Table!$A$1))</f>
        <v>190</v>
      </c>
      <c r="O130" t="str">
        <f t="shared" si="44"/>
        <v/>
      </c>
      <c r="Q130" t="str">
        <f t="shared" si="73"/>
        <v>00</v>
      </c>
      <c r="R130">
        <f t="shared" si="72"/>
        <v>7</v>
      </c>
      <c r="S130" t="str">
        <f ca="1">IFERROR(VLOOKUP(M130,Racks!$H$4:$M$30,Racks!$I$2),"")</f>
        <v>MBL</v>
      </c>
      <c r="T130" t="str">
        <f ca="1">IFERROR(VLOOKUP(M130,Racks!$H$4:$M$30,Racks!$K$2),"")</f>
        <v>090Row</v>
      </c>
      <c r="U130" t="str">
        <f t="shared" si="74"/>
        <v>007</v>
      </c>
      <c r="V130" t="str">
        <f>CONCATENATE(Names!$C$17,Names!$N$3,U130)</f>
        <v>PRLTCB-007</v>
      </c>
      <c r="W130" t="str">
        <f>Dev!$GL$96</f>
        <v>o</v>
      </c>
      <c r="X130">
        <v>15</v>
      </c>
      <c r="Y130" t="str">
        <f>IF(OR(W130=Dev!$GJ$82, W130=Dev!$GJ$83, W130=Dev!$GJ$84, W130=Dev!$GJ$85, W130=Dev!$GJ$86, W130=Dev!$GJ$87, W130=Dev!$GJ$88, W130=Dev!$GJ$89, W130=Dev!$GG$82, W130=Dev!$GG$83, W130=Dev!$GG$84, W130=Dev!$GG$85, W130=Dev!$GG$86),Names!$C$10,                   IF(OR(W130=Dev!$GJ$90, W130=Dev!$GJ$91, W130=Dev!$GJ$92, W130=Dev!$GJ$93, W130=Dev!$GJ$94, W130=Dev!$GJ$95, W130=Dev!$GJ$96, W130=Dev!$GJ$97, W130=Dev!$GH$82), Names!$C$11,""))</f>
        <v>PRLTE</v>
      </c>
      <c r="Z130" s="42" t="str">
        <f ca="1">IFERROR(VLOOKUP(M130,Racks!$H$4:$M$30,6),"")</f>
        <v>MBL-090Row:CnPw-U-016</v>
      </c>
      <c r="AA130" t="str">
        <f ca="1">IF(R130="","",CONCATENATE(S130,Names!$H$3,T130,Names!$J$3,Names!$K$3,Names!$L$3,V130))</f>
        <v>MBL-090Row:RFS-PRLTCB-007</v>
      </c>
      <c r="AB130" t="str">
        <f>IF(R130="","",CONCATENATE(V130,Names!$P$3,W130))</f>
        <v>PRLTCB-007_o</v>
      </c>
      <c r="AD130" t="str">
        <f t="shared" si="45"/>
        <v>CREATE</v>
      </c>
      <c r="AF130" t="str">
        <f t="shared" si="53"/>
        <v>4PR24OSTCHF</v>
      </c>
      <c r="AH130" t="str">
        <f t="shared" ca="1" si="54"/>
        <v>MBL-090PRL:RFS-PRLJB-024</v>
      </c>
      <c r="AI130" t="str">
        <f t="shared" si="46"/>
        <v>AT</v>
      </c>
      <c r="AK130" t="str">
        <f t="shared" si="55"/>
        <v>WEIPU ST1210/S9</v>
      </c>
      <c r="AM130" t="str">
        <f t="shared" ca="1" si="56"/>
        <v>PRLJB-024_g</v>
      </c>
      <c r="AN130" t="str">
        <f t="shared" ca="1" si="57"/>
        <v>MBL-090Row:RFS-PRLTCB-007</v>
      </c>
      <c r="AO130" t="str">
        <f t="shared" si="47"/>
        <v>KG</v>
      </c>
      <c r="AP130" t="str">
        <f t="shared" ca="1" si="58"/>
        <v>MBL-090Row:CnPw-U-016</v>
      </c>
      <c r="AQ130" t="str">
        <f t="shared" si="59"/>
        <v>WEIPU ST1210/P9</v>
      </c>
      <c r="AS130" t="str">
        <f t="shared" si="60"/>
        <v>PRLTCB-007_o</v>
      </c>
      <c r="AT130">
        <f t="shared" ca="1" si="61"/>
        <v>3</v>
      </c>
      <c r="AU130">
        <f t="shared" si="48"/>
        <v>5</v>
      </c>
      <c r="AV130" t="str">
        <f t="shared" si="62"/>
        <v>A</v>
      </c>
      <c r="AX130" t="str">
        <f t="shared" si="49"/>
        <v>staffanekstrom</v>
      </c>
      <c r="AY130" t="str">
        <f t="shared" si="50"/>
        <v>INSERTED</v>
      </c>
      <c r="AZ130" t="str">
        <f t="shared" si="51"/>
        <v/>
      </c>
      <c r="BD130" t="str">
        <f t="shared" si="52"/>
        <v>YES</v>
      </c>
      <c r="BF130">
        <f t="shared" ca="1" si="63"/>
        <v>190</v>
      </c>
    </row>
    <row r="131" spans="1:58" s="758" customFormat="1" ht="13.5" thickBot="1">
      <c r="A131" s="758">
        <v>125</v>
      </c>
      <c r="C131" s="758">
        <f>ROW(Table!$A$111)</f>
        <v>111</v>
      </c>
      <c r="D131" s="1022" t="str">
        <f ca="1">INDIRECT(ADDRESS($C131,D$5,,,Table!$A$1))</f>
        <v/>
      </c>
      <c r="E131" s="1024" t="str">
        <f ca="1">INDIRECT(ADDRESS($C131,E$5,,,Table!$A$1))</f>
        <v>PRLJB-024</v>
      </c>
      <c r="F131" s="758">
        <f ca="1">INDIRECT(ADDRESS($C131,F$5,,,Table!$A$1))</f>
        <v>179.16</v>
      </c>
      <c r="G131" s="758" t="str">
        <f ca="1">INDIRECT(ADDRESS($C131,G$5,,,Table!$A$1))</f>
        <v>MBL</v>
      </c>
      <c r="H131" s="758" t="str">
        <f ca="1">INDIRECT(ADDRESS($C131,H$5,,,Table!$A$1))</f>
        <v>MBL-090PRL:RFS-PRLJB-024</v>
      </c>
      <c r="I131" s="1024" t="str">
        <f>Dev!$CW$49</f>
        <v>h</v>
      </c>
      <c r="J131" s="758" t="str">
        <f>IF(OR(I131=Dev!$CU$46, I131=Dev!$CU$47, I131=Dev!$CU$48, I131=Dev!$CU$49, I131=Dev!$CU$50, I131=Dev!$CU$51, I131=Dev!$CU$52, I131=Dev!$CU$53, I131=Dev!$CR$48, I131=Dev!$CR$49),$C$3,                                                                  IF(OR(I131=Dev!$CU$54, I131=Dev!$CU$55, I131=Dev!$CU$56, I131=Dev!$CU$57, I131=Dev!$CU$58, I131=Dev!$CU$59, I131=Dev!$CS$48), $D$3,""))</f>
        <v>PRLTE</v>
      </c>
      <c r="K131" s="758" t="str">
        <f ca="1">CONCATENATE(E131,Names!$P$3,I131)</f>
        <v>PRLJB-024_h</v>
      </c>
      <c r="M131" s="763">
        <f ca="1">INDIRECT(ADDRESS($C131,M$5,,,Table!$A$1))</f>
        <v>190</v>
      </c>
      <c r="O131" s="758" t="str">
        <f t="shared" si="44"/>
        <v/>
      </c>
      <c r="Q131" s="758" t="str">
        <f t="shared" si="73"/>
        <v>00</v>
      </c>
      <c r="R131" s="758">
        <f t="shared" si="72"/>
        <v>7</v>
      </c>
      <c r="S131" s="758" t="str">
        <f ca="1">IFERROR(VLOOKUP(M131,Racks!$H$4:$M$30,Racks!$I$2),"")</f>
        <v>MBL</v>
      </c>
      <c r="T131" s="758" t="str">
        <f ca="1">IFERROR(VLOOKUP(M131,Racks!$H$4:$M$30,Racks!$K$2),"")</f>
        <v>090Row</v>
      </c>
      <c r="U131" s="758" t="str">
        <f t="shared" si="74"/>
        <v>007</v>
      </c>
      <c r="V131" s="758" t="str">
        <f>CONCATENATE(Names!$C$17,Names!$N$3,U131)</f>
        <v>PRLTCB-007</v>
      </c>
      <c r="W131" s="758" t="str">
        <f>Dev!$GL$97</f>
        <v>p</v>
      </c>
      <c r="X131" s="758">
        <v>16</v>
      </c>
      <c r="Y131" s="758" t="str">
        <f>IF(OR(W131=Dev!$GJ$82, W131=Dev!$GJ$83, W131=Dev!$GJ$84, W131=Dev!$GJ$85, W131=Dev!$GJ$86, W131=Dev!$GJ$87, W131=Dev!$GJ$88, W131=Dev!$GJ$89, W131=Dev!$GG$82, W131=Dev!$GG$83, W131=Dev!$GG$84, W131=Dev!$GG$85, W131=Dev!$GG$86),Names!$C$10,                   IF(OR(W131=Dev!$GJ$90, W131=Dev!$GJ$91, W131=Dev!$GJ$92, W131=Dev!$GJ$93, W131=Dev!$GJ$94, W131=Dev!$GJ$95, W131=Dev!$GJ$96, W131=Dev!$GJ$97, W131=Dev!$GH$82), Names!$C$11,""))</f>
        <v>PRLTE</v>
      </c>
      <c r="Z131" s="763" t="str">
        <f ca="1">IFERROR(VLOOKUP(M131,Racks!$H$4:$M$30,6),"")</f>
        <v>MBL-090Row:CnPw-U-016</v>
      </c>
      <c r="AA131" s="758" t="str">
        <f ca="1">IF(R131="","",CONCATENATE(S131,Names!$H$3,T131,Names!$J$3,Names!$K$3,Names!$L$3,V131))</f>
        <v>MBL-090Row:RFS-PRLTCB-007</v>
      </c>
      <c r="AB131" s="758" t="str">
        <f>IF(R131="","",CONCATENATE(V131,Names!$P$3,W131))</f>
        <v>PRLTCB-007_p</v>
      </c>
      <c r="AC131" s="997"/>
      <c r="AD131" s="758" t="str">
        <f t="shared" si="45"/>
        <v>CREATE</v>
      </c>
      <c r="AF131" s="758" t="str">
        <f t="shared" si="53"/>
        <v>4PR24OSTCHF</v>
      </c>
      <c r="AH131" s="758" t="str">
        <f t="shared" ca="1" si="54"/>
        <v>MBL-090PRL:RFS-PRLJB-024</v>
      </c>
      <c r="AI131" s="758" t="str">
        <f t="shared" si="46"/>
        <v>AT</v>
      </c>
      <c r="AK131" s="758" t="str">
        <f t="shared" si="55"/>
        <v>WEIPU ST1210/S9</v>
      </c>
      <c r="AM131" s="758" t="str">
        <f t="shared" ca="1" si="56"/>
        <v>PRLJB-024_h</v>
      </c>
      <c r="AN131" s="758" t="str">
        <f t="shared" ca="1" si="57"/>
        <v>MBL-090Row:RFS-PRLTCB-007</v>
      </c>
      <c r="AO131" s="758" t="str">
        <f t="shared" si="47"/>
        <v>KG</v>
      </c>
      <c r="AP131" s="758" t="str">
        <f t="shared" ca="1" si="58"/>
        <v>MBL-090Row:CnPw-U-016</v>
      </c>
      <c r="AQ131" s="758" t="str">
        <f t="shared" si="59"/>
        <v>WEIPU ST1210/P9</v>
      </c>
      <c r="AS131" s="758" t="str">
        <f t="shared" si="60"/>
        <v>PRLTCB-007_p</v>
      </c>
      <c r="AT131" s="758">
        <f t="shared" ca="1" si="61"/>
        <v>3</v>
      </c>
      <c r="AU131" s="758">
        <f t="shared" si="48"/>
        <v>5</v>
      </c>
      <c r="AV131" s="758" t="str">
        <f t="shared" si="62"/>
        <v>A</v>
      </c>
      <c r="AX131" s="758" t="str">
        <f t="shared" si="49"/>
        <v>staffanekstrom</v>
      </c>
      <c r="AY131" s="758" t="str">
        <f t="shared" si="50"/>
        <v>INSERTED</v>
      </c>
      <c r="AZ131" s="758" t="str">
        <f t="shared" si="51"/>
        <v/>
      </c>
      <c r="BD131" s="758" t="str">
        <f t="shared" si="52"/>
        <v>YES</v>
      </c>
      <c r="BE131" s="997"/>
      <c r="BF131" s="758">
        <f t="shared" ca="1" si="63"/>
        <v>190</v>
      </c>
    </row>
    <row r="132" spans="1:58">
      <c r="A132">
        <v>126</v>
      </c>
      <c r="C132">
        <f>ROW(Table!$A$114)</f>
        <v>114</v>
      </c>
      <c r="D132" s="1" t="str">
        <f ca="1">INDIRECT(ADDRESS($C132,D$5,,,Table!$A$1))</f>
        <v/>
      </c>
      <c r="E132" s="752" t="str">
        <f ca="1">INDIRECT(ADDRESS($C132,E$5,,,Table!$A$1))</f>
        <v>PRLJB-025</v>
      </c>
      <c r="F132">
        <f ca="1">INDIRECT(ADDRESS($C132,F$5,,,Table!$A$1))</f>
        <v>187.67999999999998</v>
      </c>
      <c r="G132" t="str">
        <f ca="1">INDIRECT(ADDRESS($C132,G$5,,,Table!$A$1))</f>
        <v>HBL</v>
      </c>
      <c r="H132" t="str">
        <f ca="1">INDIRECT(ADDRESS($C132,H$5,,,Table!$A$1))</f>
        <v>HBL-010PRL:RFS-PRLJB-025</v>
      </c>
      <c r="I132" s="769" t="str">
        <f>Dev!$CR$48</f>
        <v>++EH</v>
      </c>
      <c r="J132" t="str">
        <f>IF(OR(I132=Dev!$CU$46, I132=Dev!$CU$47, I132=Dev!$CU$48, I132=Dev!$CU$49, I132=Dev!$CU$50, I132=Dev!$CU$51, I132=Dev!$CU$52, I132=Dev!$CU$53, I132=Dev!$CR$48, I132=Dev!$CR$49),$C$3,                                                                  IF(OR(I132=Dev!$CU$54, I132=Dev!$CU$55, I132=Dev!$CU$56, I132=Dev!$CU$57, I132=Dev!$CU$58, I132=Dev!$CU$59, I132=Dev!$CS$48), $D$3,""))</f>
        <v>PRLEH</v>
      </c>
      <c r="K132" t="str">
        <f ca="1">CONCATENATE(E132,Names!$P$3,I132)</f>
        <v>PRLJB-025_++EH</v>
      </c>
      <c r="M132" s="31">
        <f ca="1">INDIRECT(ADDRESS($C132,M$5,,,Table!$A$1))</f>
        <v>200</v>
      </c>
      <c r="O132" t="str">
        <f t="shared" si="44"/>
        <v/>
      </c>
      <c r="Q132" t="str">
        <f t="shared" si="73"/>
        <v>00</v>
      </c>
      <c r="R132">
        <f>$R$134</f>
        <v>8</v>
      </c>
      <c r="S132" t="str">
        <f ca="1">IFERROR(VLOOKUP(M132,Racks!$H$4:$M$30,Racks!$I$2),"")</f>
        <v>HBL</v>
      </c>
      <c r="T132" t="str">
        <f ca="1">IFERROR(VLOOKUP(M132,Racks!$H$4:$M$30,Racks!$K$2),"")</f>
        <v>020Row</v>
      </c>
      <c r="U132" t="str">
        <f t="shared" ref="U132:U154" si="76">IF(ISNUMBER(R132),CONCATENATE(Q132,R132),"")</f>
        <v>008</v>
      </c>
      <c r="V132" t="str">
        <f>CONCATENATE(Names!$C$17,Names!$N$3,U132)</f>
        <v>PRLTCB-008</v>
      </c>
      <c r="W132" s="769" t="str">
        <f>Dev!$GG$82</f>
        <v>y</v>
      </c>
      <c r="X132">
        <v>0</v>
      </c>
      <c r="Y132" t="str">
        <f>IF(OR(W132=Dev!$GJ$82, W132=Dev!$GJ$83, W132=Dev!$GJ$84, W132=Dev!$GJ$85, W132=Dev!$GJ$86, W132=Dev!$GJ$87, W132=Dev!$GJ$88, W132=Dev!$GJ$89, W132=Dev!$GG$82, W132=Dev!$GG$83, W132=Dev!$GG$84, W132=Dev!$GG$85, W132=Dev!$GG$86),Names!$C$10,                   IF(OR(W132=Dev!$GJ$90, W132=Dev!$GJ$91, W132=Dev!$GJ$92, W132=Dev!$GJ$93, W132=Dev!$GJ$94, W132=Dev!$GJ$95, W132=Dev!$GJ$96, W132=Dev!$GJ$97, W132=Dev!$GH$82), Names!$C$11,""))</f>
        <v>PRLEH</v>
      </c>
      <c r="Z132" s="31" t="str">
        <f ca="1">IFERROR(VLOOKUP(M132,Racks!$H$4:$M$30,6),"")</f>
        <v>HBL-020Row:CnPw-U-016</v>
      </c>
      <c r="AA132" t="str">
        <f ca="1">IF(R132="","",CONCATENATE(S132,Names!$H$3,T132,Names!$J$3,Names!$K$3,Names!$L$3,V132))</f>
        <v>HBL-020Row:RFS-PRLTCB-008</v>
      </c>
      <c r="AB132" t="str">
        <f>IF(R132="","",CONCATENATE(V132,Names!$P$3,W132))</f>
        <v>PRLTCB-008_y</v>
      </c>
      <c r="AD132" t="str">
        <f t="shared" si="45"/>
        <v>CREATE</v>
      </c>
      <c r="AF132" t="str">
        <f t="shared" si="53"/>
        <v>3C16NS_3G1.5</v>
      </c>
      <c r="AH132" t="str">
        <f t="shared" ca="1" si="54"/>
        <v>HBL-010PRL:RFS-PRLJB-025</v>
      </c>
      <c r="AI132" t="str">
        <f t="shared" si="46"/>
        <v>AT</v>
      </c>
      <c r="AK132" t="str">
        <f t="shared" si="55"/>
        <v>WEIPU ST1210/S3</v>
      </c>
      <c r="AM132" t="str">
        <f t="shared" ca="1" si="56"/>
        <v>PRLJB-025_++EH</v>
      </c>
      <c r="AN132" t="str">
        <f t="shared" ca="1" si="57"/>
        <v>HBL-020Row:RFS-PRLTCB-008</v>
      </c>
      <c r="AO132" t="str">
        <f t="shared" si="47"/>
        <v>KG</v>
      </c>
      <c r="AP132" t="str">
        <f t="shared" ca="1" si="58"/>
        <v>HBL-020Row:CnPw-U-016</v>
      </c>
      <c r="AQ132" t="str">
        <f t="shared" si="59"/>
        <v>WEIPU ST1210/P3</v>
      </c>
      <c r="AS132" t="str">
        <f t="shared" si="60"/>
        <v>PRLTCB-008_y</v>
      </c>
      <c r="AT132">
        <f t="shared" ca="1" si="61"/>
        <v>3</v>
      </c>
      <c r="AU132">
        <f t="shared" si="48"/>
        <v>5</v>
      </c>
      <c r="AV132" t="str">
        <f t="shared" si="62"/>
        <v>D</v>
      </c>
      <c r="AX132" t="str">
        <f t="shared" si="49"/>
        <v>staffanekstrom</v>
      </c>
      <c r="AY132" t="str">
        <f t="shared" si="50"/>
        <v>INSERTED</v>
      </c>
      <c r="AZ132" t="str">
        <f t="shared" si="51"/>
        <v/>
      </c>
      <c r="BD132" t="str">
        <f t="shared" si="52"/>
        <v>YES</v>
      </c>
      <c r="BF132">
        <f t="shared" ca="1" si="63"/>
        <v>200</v>
      </c>
    </row>
    <row r="133" spans="1:58">
      <c r="A133">
        <v>127</v>
      </c>
      <c r="C133">
        <f>ROW(Table!$A$114)</f>
        <v>114</v>
      </c>
      <c r="D133" s="1" t="str">
        <f ca="1">INDIRECT(ADDRESS($C133,D$5,,,Table!$A$1))</f>
        <v/>
      </c>
      <c r="E133" s="752" t="str">
        <f ca="1">INDIRECT(ADDRESS($C133,E$5,,,Table!$A$1))</f>
        <v>PRLJB-025</v>
      </c>
      <c r="F133">
        <f ca="1">INDIRECT(ADDRESS($C133,F$5,,,Table!$A$1))</f>
        <v>187.67999999999998</v>
      </c>
      <c r="G133" t="str">
        <f ca="1">INDIRECT(ADDRESS($C133,G$5,,,Table!$A$1))</f>
        <v>HBL</v>
      </c>
      <c r="H133" t="str">
        <f ca="1">INDIRECT(ADDRESS($C133,H$5,,,Table!$A$1))</f>
        <v>HBL-010PRL:RFS-PRLJB-025</v>
      </c>
      <c r="I133" s="769" t="str">
        <f>Dev!$CS$48</f>
        <v>++TE</v>
      </c>
      <c r="J133" t="str">
        <f>IF(OR(I133=Dev!$CU$46, I133=Dev!$CU$47, I133=Dev!$CU$48, I133=Dev!$CU$49, I133=Dev!$CU$50, I133=Dev!$CU$51, I133=Dev!$CU$52, I133=Dev!$CU$53, I133=Dev!$CR$48, I133=Dev!$CR$49),$C$3,                                                                  IF(OR(I133=Dev!$CU$54, I133=Dev!$CU$55, I133=Dev!$CU$56, I133=Dev!$CU$57, I133=Dev!$CU$58, I133=Dev!$CU$59, I133=Dev!$CS$48), $D$3,""))</f>
        <v>PRLTE</v>
      </c>
      <c r="K133" t="str">
        <f ca="1">CONCATENATE(E133,Names!$P$3,I133)</f>
        <v>PRLJB-025_++TE</v>
      </c>
      <c r="M133" s="31">
        <f ca="1">INDIRECT(ADDRESS($C133,M$5,,,Table!$A$1))</f>
        <v>200</v>
      </c>
      <c r="O133" t="str">
        <f t="shared" si="44"/>
        <v/>
      </c>
      <c r="Q133" t="str">
        <f t="shared" si="73"/>
        <v>00</v>
      </c>
      <c r="R133">
        <f>$R$134</f>
        <v>8</v>
      </c>
      <c r="S133" t="str">
        <f ca="1">IFERROR(VLOOKUP(M133,Racks!$H$4:$M$30,Racks!$I$2),"")</f>
        <v>HBL</v>
      </c>
      <c r="T133" t="str">
        <f ca="1">IFERROR(VLOOKUP(M133,Racks!$H$4:$M$30,Racks!$K$2),"")</f>
        <v>020Row</v>
      </c>
      <c r="U133" t="str">
        <f t="shared" si="76"/>
        <v>008</v>
      </c>
      <c r="V133" t="str">
        <f>CONCATENATE(Names!$C$17,Names!$N$3,U133)</f>
        <v>PRLTCB-008</v>
      </c>
      <c r="W133" s="769" t="str">
        <f>Dev!$GH$82</f>
        <v>z</v>
      </c>
      <c r="X133">
        <v>0</v>
      </c>
      <c r="Y133" t="str">
        <f>IF(OR(W133=Dev!$GJ$82, W133=Dev!$GJ$83, W133=Dev!$GJ$84, W133=Dev!$GJ$85, W133=Dev!$GJ$86, W133=Dev!$GJ$87, W133=Dev!$GJ$88, W133=Dev!$GJ$89, W133=Dev!$GG$82, W133=Dev!$GG$83, W133=Dev!$GG$84, W133=Dev!$GG$85, W133=Dev!$GG$86),Names!$C$10,                   IF(OR(W133=Dev!$GJ$90, W133=Dev!$GJ$91, W133=Dev!$GJ$92, W133=Dev!$GJ$93, W133=Dev!$GJ$94, W133=Dev!$GJ$95, W133=Dev!$GJ$96, W133=Dev!$GJ$97, W133=Dev!$GH$82), Names!$C$11,""))</f>
        <v>PRLTE</v>
      </c>
      <c r="Z133" s="31" t="str">
        <f ca="1">IFERROR(VLOOKUP(M133,Racks!$H$4:$M$30,6),"")</f>
        <v>HBL-020Row:CnPw-U-016</v>
      </c>
      <c r="AA133" t="str">
        <f ca="1">IF(R133="","",CONCATENATE(S133,Names!$H$3,T133,Names!$J$3,Names!$K$3,Names!$L$3,V133))</f>
        <v>HBL-020Row:RFS-PRLTCB-008</v>
      </c>
      <c r="AB133" t="str">
        <f>IF(R133="","",CONCATENATE(V133,Names!$P$3,W133))</f>
        <v>PRLTCB-008_z</v>
      </c>
      <c r="AD133" t="str">
        <f t="shared" si="45"/>
        <v>CREATE</v>
      </c>
      <c r="AF133" t="str">
        <f t="shared" si="53"/>
        <v>4PR24OSTCHF</v>
      </c>
      <c r="AH133" t="str">
        <f t="shared" ca="1" si="54"/>
        <v>HBL-010PRL:RFS-PRLJB-025</v>
      </c>
      <c r="AI133" t="str">
        <f t="shared" si="46"/>
        <v>AT</v>
      </c>
      <c r="AK133" t="str">
        <f t="shared" si="55"/>
        <v>WEIPU ST1210/S9</v>
      </c>
      <c r="AM133" t="str">
        <f t="shared" ca="1" si="56"/>
        <v>PRLJB-025_++TE</v>
      </c>
      <c r="AN133" t="str">
        <f t="shared" ca="1" si="57"/>
        <v>HBL-020Row:RFS-PRLTCB-008</v>
      </c>
      <c r="AO133" t="str">
        <f t="shared" si="47"/>
        <v>KG</v>
      </c>
      <c r="AP133" t="str">
        <f t="shared" ca="1" si="58"/>
        <v>HBL-020Row:CnPw-U-016</v>
      </c>
      <c r="AQ133" t="str">
        <f t="shared" si="59"/>
        <v>WEIPU ST1210/P9</v>
      </c>
      <c r="AS133" t="str">
        <f t="shared" si="60"/>
        <v>PRLTCB-008_z</v>
      </c>
      <c r="AT133">
        <f t="shared" ca="1" si="61"/>
        <v>3</v>
      </c>
      <c r="AU133">
        <f t="shared" si="48"/>
        <v>5</v>
      </c>
      <c r="AV133" t="str">
        <f t="shared" si="62"/>
        <v>A</v>
      </c>
      <c r="AX133" t="str">
        <f t="shared" si="49"/>
        <v>staffanekstrom</v>
      </c>
      <c r="AY133" t="str">
        <f t="shared" si="50"/>
        <v>INSERTED</v>
      </c>
      <c r="AZ133" t="str">
        <f t="shared" si="51"/>
        <v/>
      </c>
      <c r="BD133" t="str">
        <f t="shared" si="52"/>
        <v>YES</v>
      </c>
      <c r="BF133">
        <f t="shared" ca="1" si="63"/>
        <v>200</v>
      </c>
    </row>
    <row r="134" spans="1:58">
      <c r="A134">
        <v>128</v>
      </c>
      <c r="C134">
        <f>ROW(Table!$A$114)</f>
        <v>114</v>
      </c>
      <c r="D134" s="1" t="str">
        <f ca="1">INDIRECT(ADDRESS($C134,D$5,,,Table!$A$1))</f>
        <v/>
      </c>
      <c r="E134" t="str">
        <f ca="1">INDIRECT(ADDRESS($C134,E$5,,,Table!$A$1))</f>
        <v>PRLJB-025</v>
      </c>
      <c r="F134">
        <f ca="1">INDIRECT(ADDRESS($C134,F$5,,,Table!$A$1))</f>
        <v>187.67999999999998</v>
      </c>
      <c r="G134" t="str">
        <f ca="1">INDIRECT(ADDRESS($C134,G$5,,,Table!$A$1))</f>
        <v>HBL</v>
      </c>
      <c r="H134" t="str">
        <f ca="1">INDIRECT(ADDRESS($C134,H$5,,,Table!$A$1))</f>
        <v>HBL-010PRL:RFS-PRLJB-025</v>
      </c>
      <c r="I134" t="str">
        <f>Dev!$CW$46</f>
        <v>a</v>
      </c>
      <c r="J134" t="str">
        <f>IF(OR(I134=Dev!$CU$46, I134=Dev!$CU$47, I134=Dev!$CU$48, I134=Dev!$CU$49, I134=Dev!$CU$50, I134=Dev!$CU$51, I134=Dev!$CU$52, I134=Dev!$CU$53, I134=Dev!$CR$48, I134=Dev!$CR$49),$C$3,                                                                  IF(OR(I134=Dev!$CU$54, I134=Dev!$CU$55, I134=Dev!$CU$56, I134=Dev!$CU$57, I134=Dev!$CU$58, I134=Dev!$CU$59, I134=Dev!$CS$48), $D$3,""))</f>
        <v>PRLEH</v>
      </c>
      <c r="K134" t="str">
        <f ca="1">CONCATENATE(E134,Names!$P$3,I134)</f>
        <v>PRLJB-025_a</v>
      </c>
      <c r="M134" s="31">
        <f ca="1">INDIRECT(ADDRESS($C134,M$5,,,Table!$A$1))</f>
        <v>200</v>
      </c>
      <c r="O134" t="str">
        <f t="shared" si="44"/>
        <v/>
      </c>
      <c r="Q134" t="str">
        <f t="shared" si="73"/>
        <v>00</v>
      </c>
      <c r="R134" s="7">
        <v>8</v>
      </c>
      <c r="S134" t="str">
        <f ca="1">IFERROR(VLOOKUP(M134,Racks!$H$4:$M$30,Racks!$I$2),"")</f>
        <v>HBL</v>
      </c>
      <c r="T134" t="str">
        <f ca="1">IFERROR(VLOOKUP(M134,Racks!$H$4:$M$30,Racks!$K$2),"")</f>
        <v>020Row</v>
      </c>
      <c r="U134" t="str">
        <f t="shared" si="76"/>
        <v>008</v>
      </c>
      <c r="V134" t="str">
        <f>CONCATENATE(Names!$C$17,Names!$N$3,U134)</f>
        <v>PRLTCB-008</v>
      </c>
      <c r="W134" t="str">
        <f>Dev!$GL$82</f>
        <v>a</v>
      </c>
      <c r="X134">
        <f ca="1">IF(ISNUMBER(R134),     IF(Z134=Z131,X131+1,1),   "")</f>
        <v>1</v>
      </c>
      <c r="Y134" t="str">
        <f>IF(OR(W134=Dev!$GJ$82, W134=Dev!$GJ$83, W134=Dev!$GJ$84, W134=Dev!$GJ$85, W134=Dev!$GJ$86, W134=Dev!$GJ$87, W134=Dev!$GJ$88, W134=Dev!$GJ$89, W134=Dev!$GG$82, W134=Dev!$GG$83, W134=Dev!$GG$84, W134=Dev!$GG$85, W134=Dev!$GG$86),Names!$C$10,                   IF(OR(W134=Dev!$GJ$90, W134=Dev!$GJ$91, W134=Dev!$GJ$92, W134=Dev!$GJ$93, W134=Dev!$GJ$94, W134=Dev!$GJ$95, W134=Dev!$GJ$96, W134=Dev!$GJ$97, W134=Dev!$GH$82), Names!$C$11,""))</f>
        <v>PRLEH</v>
      </c>
      <c r="Z134" s="31" t="str">
        <f ca="1">IFERROR(VLOOKUP(M134,Racks!$H$4:$M$30,6),"")</f>
        <v>HBL-020Row:CnPw-U-016</v>
      </c>
      <c r="AA134" t="str">
        <f ca="1">IF(R134="","",CONCATENATE(S134,Names!$H$3,T134,Names!$J$3,Names!$K$3,Names!$L$3,V134))</f>
        <v>HBL-020Row:RFS-PRLTCB-008</v>
      </c>
      <c r="AB134" t="str">
        <f>IF(R134="","",CONCATENATE(V134,Names!$P$3,W134))</f>
        <v>PRLTCB-008_a</v>
      </c>
      <c r="AD134" t="str">
        <f t="shared" si="45"/>
        <v>CREATE</v>
      </c>
      <c r="AF134" t="str">
        <f t="shared" si="53"/>
        <v>3C16NS_3G1.5</v>
      </c>
      <c r="AH134" t="str">
        <f t="shared" ca="1" si="54"/>
        <v>HBL-010PRL:RFS-PRLJB-025</v>
      </c>
      <c r="AI134" t="str">
        <f t="shared" si="46"/>
        <v>AT</v>
      </c>
      <c r="AK134" t="str">
        <f t="shared" si="55"/>
        <v>WEIPU ST1210/S3</v>
      </c>
      <c r="AM134" t="str">
        <f t="shared" ca="1" si="56"/>
        <v>PRLJB-025_a</v>
      </c>
      <c r="AN134" t="str">
        <f t="shared" ca="1" si="57"/>
        <v>HBL-020Row:RFS-PRLTCB-008</v>
      </c>
      <c r="AO134" t="str">
        <f t="shared" si="47"/>
        <v>KG</v>
      </c>
      <c r="AP134" t="str">
        <f t="shared" ca="1" si="58"/>
        <v>HBL-020Row:CnPw-U-016</v>
      </c>
      <c r="AQ134" t="str">
        <f t="shared" si="59"/>
        <v>WEIPU ST1210/P3</v>
      </c>
      <c r="AS134" t="str">
        <f t="shared" si="60"/>
        <v>PRLTCB-008_a</v>
      </c>
      <c r="AT134">
        <f t="shared" ca="1" si="61"/>
        <v>3</v>
      </c>
      <c r="AU134">
        <f t="shared" si="48"/>
        <v>5</v>
      </c>
      <c r="AV134" t="str">
        <f t="shared" si="62"/>
        <v>D</v>
      </c>
      <c r="AX134" t="str">
        <f t="shared" si="49"/>
        <v>staffanekstrom</v>
      </c>
      <c r="AY134" t="str">
        <f t="shared" si="50"/>
        <v>INSERTED</v>
      </c>
      <c r="AZ134" t="str">
        <f t="shared" si="51"/>
        <v/>
      </c>
      <c r="BD134" t="str">
        <f t="shared" si="52"/>
        <v>YES</v>
      </c>
      <c r="BF134">
        <f t="shared" ca="1" si="63"/>
        <v>200</v>
      </c>
    </row>
    <row r="135" spans="1:58">
      <c r="A135">
        <v>129</v>
      </c>
      <c r="C135">
        <f>ROW(Table!$A$114)</f>
        <v>114</v>
      </c>
      <c r="D135" s="1" t="str">
        <f ca="1">INDIRECT(ADDRESS($C135,D$5,,,Table!$A$1))</f>
        <v/>
      </c>
      <c r="E135" t="str">
        <f ca="1">INDIRECT(ADDRESS($C135,E$5,,,Table!$A$1))</f>
        <v>PRLJB-025</v>
      </c>
      <c r="F135">
        <f ca="1">INDIRECT(ADDRESS($C135,F$5,,,Table!$A$1))</f>
        <v>187.67999999999998</v>
      </c>
      <c r="G135" t="str">
        <f ca="1">INDIRECT(ADDRESS($C135,G$5,,,Table!$A$1))</f>
        <v>HBL</v>
      </c>
      <c r="H135" t="str">
        <f ca="1">INDIRECT(ADDRESS($C135,H$5,,,Table!$A$1))</f>
        <v>HBL-010PRL:RFS-PRLJB-025</v>
      </c>
      <c r="I135" t="str">
        <f>Dev!$CW$47</f>
        <v>b</v>
      </c>
      <c r="J135" t="str">
        <f>IF(OR(I135=Dev!$CU$46, I135=Dev!$CU$47, I135=Dev!$CU$48, I135=Dev!$CU$49, I135=Dev!$CU$50, I135=Dev!$CU$51, I135=Dev!$CU$52, I135=Dev!$CU$53, I135=Dev!$CR$48, I135=Dev!$CR$49),$C$3,                                                                  IF(OR(I135=Dev!$CU$54, I135=Dev!$CU$55, I135=Dev!$CU$56, I135=Dev!$CU$57, I135=Dev!$CU$58, I135=Dev!$CU$59, I135=Dev!$CS$48), $D$3,""))</f>
        <v>PRLEH</v>
      </c>
      <c r="K135" t="str">
        <f ca="1">CONCATENATE(E135,Names!$P$3,I135)</f>
        <v>PRLJB-025_b</v>
      </c>
      <c r="M135" s="31">
        <f ca="1">INDIRECT(ADDRESS($C135,M$5,,,Table!$A$1))</f>
        <v>200</v>
      </c>
      <c r="O135" t="str">
        <f t="shared" si="44"/>
        <v/>
      </c>
      <c r="Q135" t="str">
        <f t="shared" si="73"/>
        <v>00</v>
      </c>
      <c r="R135">
        <f>$R$134</f>
        <v>8</v>
      </c>
      <c r="S135" t="str">
        <f ca="1">IFERROR(VLOOKUP(M135,Racks!$H$4:$M$30,Racks!$I$2),"")</f>
        <v>HBL</v>
      </c>
      <c r="T135" t="str">
        <f ca="1">IFERROR(VLOOKUP(M135,Racks!$H$4:$M$30,Racks!$K$2),"")</f>
        <v>020Row</v>
      </c>
      <c r="U135" t="str">
        <f t="shared" si="76"/>
        <v>008</v>
      </c>
      <c r="V135" t="str">
        <f>CONCATENATE(Names!$C$17,Names!$N$3,U135)</f>
        <v>PRLTCB-008</v>
      </c>
      <c r="W135" t="str">
        <f>Dev!$GL$83</f>
        <v>b</v>
      </c>
      <c r="X135">
        <f t="shared" ref="X135:X158" ca="1" si="77">IF(ISNUMBER(R135),     IF(Z135=Z134,X134+1,1),   "")</f>
        <v>2</v>
      </c>
      <c r="Y135" t="str">
        <f>IF(OR(W135=Dev!$GJ$82, W135=Dev!$GJ$83, W135=Dev!$GJ$84, W135=Dev!$GJ$85, W135=Dev!$GJ$86, W135=Dev!$GJ$87, W135=Dev!$GJ$88, W135=Dev!$GJ$89, W135=Dev!$GG$82, W135=Dev!$GG$83, W135=Dev!$GG$84, W135=Dev!$GG$85, W135=Dev!$GG$86),Names!$C$10,                   IF(OR(W135=Dev!$GJ$90, W135=Dev!$GJ$91, W135=Dev!$GJ$92, W135=Dev!$GJ$93, W135=Dev!$GJ$94, W135=Dev!$GJ$95, W135=Dev!$GJ$96, W135=Dev!$GJ$97, W135=Dev!$GH$82), Names!$C$11,""))</f>
        <v>PRLEH</v>
      </c>
      <c r="Z135" s="31" t="str">
        <f ca="1">IFERROR(VLOOKUP(M135,Racks!$H$4:$M$30,6),"")</f>
        <v>HBL-020Row:CnPw-U-016</v>
      </c>
      <c r="AA135" t="str">
        <f ca="1">IF(R135="","",CONCATENATE(S135,Names!$H$3,T135,Names!$J$3,Names!$K$3,Names!$L$3,V135))</f>
        <v>HBL-020Row:RFS-PRLTCB-008</v>
      </c>
      <c r="AB135" t="str">
        <f>IF(R135="","",CONCATENATE(V135,Names!$P$3,W135))</f>
        <v>PRLTCB-008_b</v>
      </c>
      <c r="AD135" t="str">
        <f t="shared" ref="AD135:AD198" si="78">$AD$1</f>
        <v>CREATE</v>
      </c>
      <c r="AF135" t="str">
        <f t="shared" si="53"/>
        <v>3C16NS_3G1.5</v>
      </c>
      <c r="AH135" t="str">
        <f t="shared" ca="1" si="54"/>
        <v>HBL-010PRL:RFS-PRLJB-025</v>
      </c>
      <c r="AI135" t="str">
        <f t="shared" ref="AI135:AI198" si="79">$AI$1</f>
        <v>AT</v>
      </c>
      <c r="AK135" t="str">
        <f t="shared" si="55"/>
        <v>WEIPU ST1210/S3</v>
      </c>
      <c r="AM135" t="str">
        <f t="shared" ca="1" si="56"/>
        <v>PRLJB-025_b</v>
      </c>
      <c r="AN135" t="str">
        <f t="shared" ca="1" si="57"/>
        <v>HBL-020Row:RFS-PRLTCB-008</v>
      </c>
      <c r="AO135" t="str">
        <f t="shared" ref="AO135:AO198" si="80">$AO$1</f>
        <v>KG</v>
      </c>
      <c r="AP135" t="str">
        <f t="shared" ca="1" si="58"/>
        <v>HBL-020Row:CnPw-U-016</v>
      </c>
      <c r="AQ135" t="str">
        <f t="shared" si="59"/>
        <v>WEIPU ST1210/P3</v>
      </c>
      <c r="AS135" t="str">
        <f t="shared" si="60"/>
        <v>PRLTCB-008_b</v>
      </c>
      <c r="AT135">
        <f t="shared" ca="1" si="61"/>
        <v>3</v>
      </c>
      <c r="AU135">
        <f t="shared" ref="AU135:AU198" si="81">$AU$1</f>
        <v>5</v>
      </c>
      <c r="AV135" t="str">
        <f t="shared" si="62"/>
        <v>D</v>
      </c>
      <c r="AX135" t="str">
        <f t="shared" ref="AX135:AX198" si="82">$AX$1</f>
        <v>staffanekstrom</v>
      </c>
      <c r="AY135" t="str">
        <f t="shared" ref="AY135:AY198" si="83">$AY$1</f>
        <v>INSERTED</v>
      </c>
      <c r="AZ135" t="str">
        <f t="shared" ref="AZ135:AZ198" si="84">$AZ$1</f>
        <v/>
      </c>
      <c r="BD135" t="str">
        <f t="shared" ref="BD135:BD198" si="85">$BD$1</f>
        <v>YES</v>
      </c>
      <c r="BF135">
        <f t="shared" ca="1" si="63"/>
        <v>200</v>
      </c>
    </row>
    <row r="136" spans="1:58">
      <c r="A136">
        <v>130</v>
      </c>
      <c r="C136">
        <f>ROW(Table!$A$114)</f>
        <v>114</v>
      </c>
      <c r="D136" s="1" t="str">
        <f ca="1">INDIRECT(ADDRESS($C136,D$5,,,Table!$A$1))</f>
        <v/>
      </c>
      <c r="E136" t="str">
        <f ca="1">INDIRECT(ADDRESS($C136,E$5,,,Table!$A$1))</f>
        <v>PRLJB-025</v>
      </c>
      <c r="F136">
        <f ca="1">INDIRECT(ADDRESS($C136,F$5,,,Table!$A$1))</f>
        <v>187.67999999999998</v>
      </c>
      <c r="G136" t="str">
        <f ca="1">INDIRECT(ADDRESS($C136,G$5,,,Table!$A$1))</f>
        <v>HBL</v>
      </c>
      <c r="H136" t="str">
        <f ca="1">INDIRECT(ADDRESS($C136,H$5,,,Table!$A$1))</f>
        <v>HBL-010PRL:RFS-PRLJB-025</v>
      </c>
      <c r="I136" t="str">
        <f>Dev!$CW$48</f>
        <v>g</v>
      </c>
      <c r="J136" t="str">
        <f>IF(OR(I136=Dev!$CU$46, I136=Dev!$CU$47, I136=Dev!$CU$48, I136=Dev!$CU$49, I136=Dev!$CU$50, I136=Dev!$CU$51, I136=Dev!$CU$52, I136=Dev!$CU$53, I136=Dev!$CR$48, I136=Dev!$CR$49),$C$3,                                                                  IF(OR(I136=Dev!$CU$54, I136=Dev!$CU$55, I136=Dev!$CU$56, I136=Dev!$CU$57, I136=Dev!$CU$58, I136=Dev!$CU$59, I136=Dev!$CS$48), $D$3,""))</f>
        <v>PRLTE</v>
      </c>
      <c r="K136" t="str">
        <f ca="1">CONCATENATE(E136,Names!$P$3,I136)</f>
        <v>PRLJB-025_g</v>
      </c>
      <c r="M136" s="31">
        <f ca="1">INDIRECT(ADDRESS($C136,M$5,,,Table!$A$1))</f>
        <v>200</v>
      </c>
      <c r="O136" t="str">
        <f t="shared" si="44"/>
        <v/>
      </c>
      <c r="Q136" t="str">
        <f t="shared" si="73"/>
        <v>00</v>
      </c>
      <c r="R136">
        <f t="shared" ref="R136:R151" si="86">$R$134</f>
        <v>8</v>
      </c>
      <c r="S136" t="str">
        <f ca="1">IFERROR(VLOOKUP(M136,Racks!$H$4:$M$30,Racks!$I$2),"")</f>
        <v>HBL</v>
      </c>
      <c r="T136" t="str">
        <f ca="1">IFERROR(VLOOKUP(M136,Racks!$H$4:$M$30,Racks!$K$2),"")</f>
        <v>020Row</v>
      </c>
      <c r="U136" t="str">
        <f t="shared" si="76"/>
        <v>008</v>
      </c>
      <c r="V136" t="str">
        <f>CONCATENATE(Names!$C$17,Names!$N$3,U136)</f>
        <v>PRLTCB-008</v>
      </c>
      <c r="W136" t="str">
        <f>Dev!$GL$84</f>
        <v>c</v>
      </c>
      <c r="X136">
        <f t="shared" ca="1" si="77"/>
        <v>3</v>
      </c>
      <c r="Y136" t="str">
        <f>IF(OR(W136=Dev!$GJ$82, W136=Dev!$GJ$83, W136=Dev!$GJ$84, W136=Dev!$GJ$85, W136=Dev!$GJ$86, W136=Dev!$GJ$87, W136=Dev!$GJ$88, W136=Dev!$GJ$89, W136=Dev!$GG$82, W136=Dev!$GG$83, W136=Dev!$GG$84, W136=Dev!$GG$85, W136=Dev!$GG$86),Names!$C$10,                   IF(OR(W136=Dev!$GJ$90, W136=Dev!$GJ$91, W136=Dev!$GJ$92, W136=Dev!$GJ$93, W136=Dev!$GJ$94, W136=Dev!$GJ$95, W136=Dev!$GJ$96, W136=Dev!$GJ$97, W136=Dev!$GH$82), Names!$C$11,""))</f>
        <v>PRLTE</v>
      </c>
      <c r="Z136" s="31" t="str">
        <f ca="1">IFERROR(VLOOKUP(M136,Racks!$H$4:$M$30,6),"")</f>
        <v>HBL-020Row:CnPw-U-016</v>
      </c>
      <c r="AA136" t="str">
        <f ca="1">IF(R136="","",CONCATENATE(S136,Names!$H$3,T136,Names!$J$3,Names!$K$3,Names!$L$3,V136))</f>
        <v>HBL-020Row:RFS-PRLTCB-008</v>
      </c>
      <c r="AB136" t="str">
        <f>IF(R136="","",CONCATENATE(V136,Names!$P$3,W136))</f>
        <v>PRLTCB-008_c</v>
      </c>
      <c r="AD136" t="str">
        <f t="shared" si="78"/>
        <v>CREATE</v>
      </c>
      <c r="AF136" t="str">
        <f t="shared" ref="AF136:AF199" si="87">IF(J136=$C$3,$AF$1,IF(J136=$D$3,$AF$2,"??"))</f>
        <v>4PR24OSTCHF</v>
      </c>
      <c r="AH136" t="str">
        <f t="shared" ref="AH136:AH199" ca="1" si="88">H136</f>
        <v>HBL-010PRL:RFS-PRLJB-025</v>
      </c>
      <c r="AI136" t="str">
        <f t="shared" si="79"/>
        <v>AT</v>
      </c>
      <c r="AK136" t="str">
        <f t="shared" ref="AK136:AK199" si="89">IF(J136=$C$3,$AK$1,IF(J136=$D$3,$AK$2,"??"))</f>
        <v>WEIPU ST1210/S9</v>
      </c>
      <c r="AM136" t="str">
        <f t="shared" ref="AM136:AM199" ca="1" si="90">K136</f>
        <v>PRLJB-025_g</v>
      </c>
      <c r="AN136" t="str">
        <f t="shared" ref="AN136:AN199" ca="1" si="91">AA136</f>
        <v>HBL-020Row:RFS-PRLTCB-008</v>
      </c>
      <c r="AO136" t="str">
        <f t="shared" si="80"/>
        <v>KG</v>
      </c>
      <c r="AP136" t="str">
        <f t="shared" ref="AP136:AP199" ca="1" si="92">Z136</f>
        <v>HBL-020Row:CnPw-U-016</v>
      </c>
      <c r="AQ136" t="str">
        <f t="shared" ref="AQ136:AQ199" si="93">IF(J136=$C$3,$AQ$3,IF(J136=$D$3,$AQ$4,"??"))</f>
        <v>WEIPU ST1210/P9</v>
      </c>
      <c r="AS136" t="str">
        <f t="shared" ref="AS136:AS199" si="94">AB136</f>
        <v>PRLTCB-008_c</v>
      </c>
      <c r="AT136">
        <f t="shared" ref="AT136:AT199" ca="1" si="95">IF(OR(G136=$AQ$1,G136=$AR$1,G136=$AS$1),$AT$1,  IF(OR(G136=$AQ$2,G136=$AR$2,G136=$AS$2),$AT$2,IF(OR(G136=$AR$3,G136=$AS$3),$AT$3,"??")))</f>
        <v>3</v>
      </c>
      <c r="AU136">
        <f t="shared" si="81"/>
        <v>5</v>
      </c>
      <c r="AV136" t="str">
        <f t="shared" ref="AV136:AV199" si="96">IF(J136=$C$3,$AV$2,IF(J136=$D$3,$AV$1,"??"))</f>
        <v>A</v>
      </c>
      <c r="AX136" t="str">
        <f t="shared" si="82"/>
        <v>staffanekstrom</v>
      </c>
      <c r="AY136" t="str">
        <f t="shared" si="83"/>
        <v>INSERTED</v>
      </c>
      <c r="AZ136" t="str">
        <f t="shared" si="84"/>
        <v/>
      </c>
      <c r="BD136" t="str">
        <f t="shared" si="85"/>
        <v>YES</v>
      </c>
      <c r="BF136">
        <f t="shared" ref="BF136:BF199" ca="1" si="97">M136</f>
        <v>200</v>
      </c>
    </row>
    <row r="137" spans="1:58" s="196" customFormat="1">
      <c r="A137" s="196">
        <v>131</v>
      </c>
      <c r="C137" s="196">
        <f>ROW(Table!$A$114)</f>
        <v>114</v>
      </c>
      <c r="D137" s="1021" t="str">
        <f ca="1">INDIRECT(ADDRESS($C137,D$5,,,Table!$A$1))</f>
        <v/>
      </c>
      <c r="E137" s="196" t="str">
        <f ca="1">INDIRECT(ADDRESS($C137,E$5,,,Table!$A$1))</f>
        <v>PRLJB-025</v>
      </c>
      <c r="F137" s="196">
        <f ca="1">INDIRECT(ADDRESS($C137,F$5,,,Table!$A$1))</f>
        <v>187.67999999999998</v>
      </c>
      <c r="G137" s="196" t="str">
        <f ca="1">INDIRECT(ADDRESS($C137,G$5,,,Table!$A$1))</f>
        <v>HBL</v>
      </c>
      <c r="H137" s="196" t="str">
        <f ca="1">INDIRECT(ADDRESS($C137,H$5,,,Table!$A$1))</f>
        <v>HBL-010PRL:RFS-PRLJB-025</v>
      </c>
      <c r="I137" s="196" t="str">
        <f>Dev!$CW$49</f>
        <v>h</v>
      </c>
      <c r="J137" s="196" t="str">
        <f>IF(OR(I137=Dev!$CU$46, I137=Dev!$CU$47, I137=Dev!$CU$48, I137=Dev!$CU$49, I137=Dev!$CU$50, I137=Dev!$CU$51, I137=Dev!$CU$52, I137=Dev!$CU$53, I137=Dev!$CR$48, I137=Dev!$CR$49),$C$3,                                                                  IF(OR(I137=Dev!$CU$54, I137=Dev!$CU$55, I137=Dev!$CU$56, I137=Dev!$CU$57, I137=Dev!$CU$58, I137=Dev!$CU$59, I137=Dev!$CS$48), $D$3,""))</f>
        <v>PRLTE</v>
      </c>
      <c r="K137" s="196" t="str">
        <f ca="1">CONCATENATE(E137,Names!$P$3,I137)</f>
        <v>PRLJB-025_h</v>
      </c>
      <c r="M137" s="760">
        <f ca="1">INDIRECT(ADDRESS($C137,M$5,,,Table!$A$1))</f>
        <v>200</v>
      </c>
      <c r="O137" s="196" t="str">
        <f t="shared" si="44"/>
        <v/>
      </c>
      <c r="Q137" s="196" t="str">
        <f t="shared" si="73"/>
        <v>00</v>
      </c>
      <c r="R137" s="196">
        <f t="shared" si="86"/>
        <v>8</v>
      </c>
      <c r="S137" s="196" t="str">
        <f ca="1">IFERROR(VLOOKUP(M137,Racks!$H$4:$M$30,Racks!$I$2),"")</f>
        <v>HBL</v>
      </c>
      <c r="T137" s="196" t="str">
        <f ca="1">IFERROR(VLOOKUP(M137,Racks!$H$4:$M$30,Racks!$K$2),"")</f>
        <v>020Row</v>
      </c>
      <c r="U137" s="196" t="str">
        <f t="shared" si="76"/>
        <v>008</v>
      </c>
      <c r="V137" s="196" t="str">
        <f>CONCATENATE(Names!$C$17,Names!$N$3,U137)</f>
        <v>PRLTCB-008</v>
      </c>
      <c r="W137" s="196" t="str">
        <f>Dev!$GL$85</f>
        <v>d</v>
      </c>
      <c r="X137" s="196">
        <f t="shared" ca="1" si="77"/>
        <v>4</v>
      </c>
      <c r="Y137" s="196" t="str">
        <f>IF(OR(W137=Dev!$GJ$82, W137=Dev!$GJ$83, W137=Dev!$GJ$84, W137=Dev!$GJ$85, W137=Dev!$GJ$86, W137=Dev!$GJ$87, W137=Dev!$GJ$88, W137=Dev!$GJ$89, W137=Dev!$GG$82, W137=Dev!$GG$83, W137=Dev!$GG$84, W137=Dev!$GG$85, W137=Dev!$GG$86),Names!$C$10,                   IF(OR(W137=Dev!$GJ$90, W137=Dev!$GJ$91, W137=Dev!$GJ$92, W137=Dev!$GJ$93, W137=Dev!$GJ$94, W137=Dev!$GJ$95, W137=Dev!$GJ$96, W137=Dev!$GJ$97, W137=Dev!$GH$82), Names!$C$11,""))</f>
        <v>PRLTE</v>
      </c>
      <c r="Z137" s="760" t="str">
        <f ca="1">IFERROR(VLOOKUP(M137,Racks!$H$4:$M$30,6),"")</f>
        <v>HBL-020Row:CnPw-U-016</v>
      </c>
      <c r="AA137" s="196" t="str">
        <f ca="1">IF(R137="","",CONCATENATE(S137,Names!$H$3,T137,Names!$J$3,Names!$K$3,Names!$L$3,V137))</f>
        <v>HBL-020Row:RFS-PRLTCB-008</v>
      </c>
      <c r="AB137" s="196" t="str">
        <f>IF(R137="","",CONCATENATE(V137,Names!$P$3,W137))</f>
        <v>PRLTCB-008_d</v>
      </c>
      <c r="AC137" s="996"/>
      <c r="AD137" s="196" t="str">
        <f t="shared" si="78"/>
        <v>CREATE</v>
      </c>
      <c r="AF137" s="196" t="str">
        <f t="shared" si="87"/>
        <v>4PR24OSTCHF</v>
      </c>
      <c r="AH137" s="196" t="str">
        <f t="shared" ca="1" si="88"/>
        <v>HBL-010PRL:RFS-PRLJB-025</v>
      </c>
      <c r="AI137" s="196" t="str">
        <f t="shared" si="79"/>
        <v>AT</v>
      </c>
      <c r="AK137" s="196" t="str">
        <f t="shared" si="89"/>
        <v>WEIPU ST1210/S9</v>
      </c>
      <c r="AM137" s="196" t="str">
        <f t="shared" ca="1" si="90"/>
        <v>PRLJB-025_h</v>
      </c>
      <c r="AN137" s="196" t="str">
        <f t="shared" ca="1" si="91"/>
        <v>HBL-020Row:RFS-PRLTCB-008</v>
      </c>
      <c r="AO137" s="196" t="str">
        <f t="shared" si="80"/>
        <v>KG</v>
      </c>
      <c r="AP137" s="196" t="str">
        <f t="shared" ca="1" si="92"/>
        <v>HBL-020Row:CnPw-U-016</v>
      </c>
      <c r="AQ137" s="196" t="str">
        <f t="shared" si="93"/>
        <v>WEIPU ST1210/P9</v>
      </c>
      <c r="AS137" s="196" t="str">
        <f t="shared" si="94"/>
        <v>PRLTCB-008_d</v>
      </c>
      <c r="AT137" s="196">
        <f t="shared" ca="1" si="95"/>
        <v>3</v>
      </c>
      <c r="AU137" s="196">
        <f t="shared" si="81"/>
        <v>5</v>
      </c>
      <c r="AV137" s="196" t="str">
        <f t="shared" si="96"/>
        <v>A</v>
      </c>
      <c r="AX137" s="196" t="str">
        <f t="shared" si="82"/>
        <v>staffanekstrom</v>
      </c>
      <c r="AY137" s="196" t="str">
        <f t="shared" si="83"/>
        <v>INSERTED</v>
      </c>
      <c r="AZ137" s="196" t="str">
        <f t="shared" si="84"/>
        <v/>
      </c>
      <c r="BD137" s="196" t="str">
        <f t="shared" si="85"/>
        <v>YES</v>
      </c>
      <c r="BE137" s="996"/>
      <c r="BF137" s="196">
        <f t="shared" ca="1" si="97"/>
        <v>200</v>
      </c>
    </row>
    <row r="138" spans="1:58">
      <c r="A138">
        <v>132</v>
      </c>
      <c r="C138">
        <f>ROW(Table!$A$117)</f>
        <v>117</v>
      </c>
      <c r="D138" s="1" t="str">
        <f ca="1">INDIRECT(ADDRESS($C138,D$5,,,Table!$A$1))</f>
        <v/>
      </c>
      <c r="E138" s="738" t="str">
        <f ca="1">INDIRECT(ADDRESS($C138,E$5,,,Table!$A$1))</f>
        <v>PRLJB-026</v>
      </c>
      <c r="F138">
        <f ca="1">INDIRECT(ADDRESS($C138,F$5,,,Table!$A$1))</f>
        <v>196.19999999999996</v>
      </c>
      <c r="G138" t="str">
        <f ca="1">INDIRECT(ADDRESS($C138,G$5,,,Table!$A$1))</f>
        <v>HBL</v>
      </c>
      <c r="H138" t="str">
        <f ca="1">INDIRECT(ADDRESS($C138,H$5,,,Table!$A$1))</f>
        <v>HBL-020PRL:RFS-PRLJB-026</v>
      </c>
      <c r="I138" s="738" t="str">
        <f>Dev!$CW$46</f>
        <v>a</v>
      </c>
      <c r="J138" t="str">
        <f>IF(OR(I138=Dev!$CU$46, I138=Dev!$CU$47, I138=Dev!$CU$48, I138=Dev!$CU$49, I138=Dev!$CU$50, I138=Dev!$CU$51, I138=Dev!$CU$52, I138=Dev!$CU$53, I138=Dev!$CR$48, I138=Dev!$CR$49),$C$3,                                                                  IF(OR(I138=Dev!$CU$54, I138=Dev!$CU$55, I138=Dev!$CU$56, I138=Dev!$CU$57, I138=Dev!$CU$58, I138=Dev!$CU$59, I138=Dev!$CS$48), $D$3,""))</f>
        <v>PRLEH</v>
      </c>
      <c r="K138" t="str">
        <f ca="1">CONCATENATE(E138,Names!$P$3,I138)</f>
        <v>PRLJB-026_a</v>
      </c>
      <c r="M138" s="31">
        <f ca="1">INDIRECT(ADDRESS($C138,M$5,,,Table!$A$1))</f>
        <v>200</v>
      </c>
      <c r="O138" t="str">
        <f t="shared" si="44"/>
        <v/>
      </c>
      <c r="Q138" t="str">
        <f t="shared" si="73"/>
        <v>00</v>
      </c>
      <c r="R138">
        <f t="shared" si="86"/>
        <v>8</v>
      </c>
      <c r="S138" t="str">
        <f ca="1">IFERROR(VLOOKUP(M138,Racks!$H$4:$M$30,Racks!$I$2),"")</f>
        <v>HBL</v>
      </c>
      <c r="T138" t="str">
        <f ca="1">IFERROR(VLOOKUP(M138,Racks!$H$4:$M$30,Racks!$K$2),"")</f>
        <v>020Row</v>
      </c>
      <c r="U138" t="str">
        <f t="shared" si="76"/>
        <v>008</v>
      </c>
      <c r="V138" t="str">
        <f>CONCATENATE(Names!$C$17,Names!$N$3,U138)</f>
        <v>PRLTCB-008</v>
      </c>
      <c r="W138" t="str">
        <f>Dev!$GL$86</f>
        <v>e</v>
      </c>
      <c r="X138">
        <f t="shared" ca="1" si="77"/>
        <v>5</v>
      </c>
      <c r="Y138" t="str">
        <f>IF(OR(W138=Dev!$GJ$82, W138=Dev!$GJ$83, W138=Dev!$GJ$84, W138=Dev!$GJ$85, W138=Dev!$GJ$86, W138=Dev!$GJ$87, W138=Dev!$GJ$88, W138=Dev!$GJ$89, W138=Dev!$GG$82, W138=Dev!$GG$83, W138=Dev!$GG$84, W138=Dev!$GG$85, W138=Dev!$GG$86),Names!$C$10,                   IF(OR(W138=Dev!$GJ$90, W138=Dev!$GJ$91, W138=Dev!$GJ$92, W138=Dev!$GJ$93, W138=Dev!$GJ$94, W138=Dev!$GJ$95, W138=Dev!$GJ$96, W138=Dev!$GJ$97, W138=Dev!$GH$82), Names!$C$11,""))</f>
        <v>PRLEH</v>
      </c>
      <c r="Z138" s="31" t="str">
        <f ca="1">IFERROR(VLOOKUP(M138,Racks!$H$4:$M$30,6),"")</f>
        <v>HBL-020Row:CnPw-U-016</v>
      </c>
      <c r="AA138" t="str">
        <f ca="1">IF(R138="","",CONCATENATE(S138,Names!$H$3,T138,Names!$J$3,Names!$K$3,Names!$L$3,V138))</f>
        <v>HBL-020Row:RFS-PRLTCB-008</v>
      </c>
      <c r="AB138" t="str">
        <f>IF(R138="","",CONCATENATE(V138,Names!$P$3,W138))</f>
        <v>PRLTCB-008_e</v>
      </c>
      <c r="AD138" t="str">
        <f t="shared" si="78"/>
        <v>CREATE</v>
      </c>
      <c r="AF138" t="str">
        <f t="shared" si="87"/>
        <v>3C16NS_3G1.5</v>
      </c>
      <c r="AH138" t="str">
        <f t="shared" ca="1" si="88"/>
        <v>HBL-020PRL:RFS-PRLJB-026</v>
      </c>
      <c r="AI138" t="str">
        <f t="shared" si="79"/>
        <v>AT</v>
      </c>
      <c r="AK138" t="str">
        <f t="shared" si="89"/>
        <v>WEIPU ST1210/S3</v>
      </c>
      <c r="AM138" t="str">
        <f t="shared" ca="1" si="90"/>
        <v>PRLJB-026_a</v>
      </c>
      <c r="AN138" t="str">
        <f t="shared" ca="1" si="91"/>
        <v>HBL-020Row:RFS-PRLTCB-008</v>
      </c>
      <c r="AO138" t="str">
        <f t="shared" si="80"/>
        <v>KG</v>
      </c>
      <c r="AP138" t="str">
        <f t="shared" ca="1" si="92"/>
        <v>HBL-020Row:CnPw-U-016</v>
      </c>
      <c r="AQ138" t="str">
        <f t="shared" si="93"/>
        <v>WEIPU ST1210/P3</v>
      </c>
      <c r="AS138" t="str">
        <f t="shared" si="94"/>
        <v>PRLTCB-008_e</v>
      </c>
      <c r="AT138">
        <f t="shared" ca="1" si="95"/>
        <v>3</v>
      </c>
      <c r="AU138">
        <f t="shared" si="81"/>
        <v>5</v>
      </c>
      <c r="AV138" t="str">
        <f t="shared" si="96"/>
        <v>D</v>
      </c>
      <c r="AX138" t="str">
        <f t="shared" si="82"/>
        <v>staffanekstrom</v>
      </c>
      <c r="AY138" t="str">
        <f t="shared" si="83"/>
        <v>INSERTED</v>
      </c>
      <c r="AZ138" t="str">
        <f t="shared" si="84"/>
        <v/>
      </c>
      <c r="BD138" t="str">
        <f t="shared" si="85"/>
        <v>YES</v>
      </c>
      <c r="BF138">
        <f t="shared" ca="1" si="97"/>
        <v>200</v>
      </c>
    </row>
    <row r="139" spans="1:58">
      <c r="A139">
        <v>133</v>
      </c>
      <c r="C139">
        <f>ROW(Table!$A$117)</f>
        <v>117</v>
      </c>
      <c r="D139" s="1" t="str">
        <f ca="1">INDIRECT(ADDRESS($C139,D$5,,,Table!$A$1))</f>
        <v/>
      </c>
      <c r="E139" s="738" t="str">
        <f ca="1">INDIRECT(ADDRESS($C139,E$5,,,Table!$A$1))</f>
        <v>PRLJB-026</v>
      </c>
      <c r="F139">
        <f ca="1">INDIRECT(ADDRESS($C139,F$5,,,Table!$A$1))</f>
        <v>196.19999999999996</v>
      </c>
      <c r="G139" t="str">
        <f ca="1">INDIRECT(ADDRESS($C139,G$5,,,Table!$A$1))</f>
        <v>HBL</v>
      </c>
      <c r="H139" t="str">
        <f ca="1">INDIRECT(ADDRESS($C139,H$5,,,Table!$A$1))</f>
        <v>HBL-020PRL:RFS-PRLJB-026</v>
      </c>
      <c r="I139" s="738" t="str">
        <f>Dev!$CW$47</f>
        <v>b</v>
      </c>
      <c r="J139" t="str">
        <f>IF(OR(I139=Dev!$CU$46, I139=Dev!$CU$47, I139=Dev!$CU$48, I139=Dev!$CU$49, I139=Dev!$CU$50, I139=Dev!$CU$51, I139=Dev!$CU$52, I139=Dev!$CU$53, I139=Dev!$CR$48, I139=Dev!$CR$49),$C$3,                                                                  IF(OR(I139=Dev!$CU$54, I139=Dev!$CU$55, I139=Dev!$CU$56, I139=Dev!$CU$57, I139=Dev!$CU$58, I139=Dev!$CU$59, I139=Dev!$CS$48), $D$3,""))</f>
        <v>PRLEH</v>
      </c>
      <c r="K139" t="str">
        <f ca="1">CONCATENATE(E139,Names!$P$3,I139)</f>
        <v>PRLJB-026_b</v>
      </c>
      <c r="M139" s="31">
        <f ca="1">INDIRECT(ADDRESS($C139,M$5,,,Table!$A$1))</f>
        <v>200</v>
      </c>
      <c r="O139" t="str">
        <f t="shared" ref="O139:O202" si="98">IF(J139=Y139,"",-1)</f>
        <v/>
      </c>
      <c r="Q139" t="str">
        <f t="shared" si="73"/>
        <v>00</v>
      </c>
      <c r="R139">
        <f t="shared" si="86"/>
        <v>8</v>
      </c>
      <c r="S139" t="str">
        <f ca="1">IFERROR(VLOOKUP(M139,Racks!$H$4:$M$30,Racks!$I$2),"")</f>
        <v>HBL</v>
      </c>
      <c r="T139" t="str">
        <f ca="1">IFERROR(VLOOKUP(M139,Racks!$H$4:$M$30,Racks!$K$2),"")</f>
        <v>020Row</v>
      </c>
      <c r="U139" t="str">
        <f t="shared" si="76"/>
        <v>008</v>
      </c>
      <c r="V139" t="str">
        <f>CONCATENATE(Names!$C$17,Names!$N$3,U139)</f>
        <v>PRLTCB-008</v>
      </c>
      <c r="W139" t="str">
        <f>Dev!$GL$87</f>
        <v>f</v>
      </c>
      <c r="X139">
        <f t="shared" ca="1" si="77"/>
        <v>6</v>
      </c>
      <c r="Y139" t="str">
        <f>IF(OR(W139=Dev!$GJ$82, W139=Dev!$GJ$83, W139=Dev!$GJ$84, W139=Dev!$GJ$85, W139=Dev!$GJ$86, W139=Dev!$GJ$87, W139=Dev!$GJ$88, W139=Dev!$GJ$89, W139=Dev!$GG$82, W139=Dev!$GG$83, W139=Dev!$GG$84, W139=Dev!$GG$85, W139=Dev!$GG$86),Names!$C$10,                   IF(OR(W139=Dev!$GJ$90, W139=Dev!$GJ$91, W139=Dev!$GJ$92, W139=Dev!$GJ$93, W139=Dev!$GJ$94, W139=Dev!$GJ$95, W139=Dev!$GJ$96, W139=Dev!$GJ$97, W139=Dev!$GH$82), Names!$C$11,""))</f>
        <v>PRLEH</v>
      </c>
      <c r="Z139" s="31" t="str">
        <f ca="1">IFERROR(VLOOKUP(M139,Racks!$H$4:$M$30,6),"")</f>
        <v>HBL-020Row:CnPw-U-016</v>
      </c>
      <c r="AA139" t="str">
        <f ca="1">IF(R139="","",CONCATENATE(S139,Names!$H$3,T139,Names!$J$3,Names!$K$3,Names!$L$3,V139))</f>
        <v>HBL-020Row:RFS-PRLTCB-008</v>
      </c>
      <c r="AB139" t="str">
        <f>IF(R139="","",CONCATENATE(V139,Names!$P$3,W139))</f>
        <v>PRLTCB-008_f</v>
      </c>
      <c r="AD139" t="str">
        <f t="shared" si="78"/>
        <v>CREATE</v>
      </c>
      <c r="AF139" t="str">
        <f t="shared" si="87"/>
        <v>3C16NS_3G1.5</v>
      </c>
      <c r="AH139" t="str">
        <f t="shared" ca="1" si="88"/>
        <v>HBL-020PRL:RFS-PRLJB-026</v>
      </c>
      <c r="AI139" t="str">
        <f t="shared" si="79"/>
        <v>AT</v>
      </c>
      <c r="AK139" t="str">
        <f t="shared" si="89"/>
        <v>WEIPU ST1210/S3</v>
      </c>
      <c r="AM139" t="str">
        <f t="shared" ca="1" si="90"/>
        <v>PRLJB-026_b</v>
      </c>
      <c r="AN139" t="str">
        <f t="shared" ca="1" si="91"/>
        <v>HBL-020Row:RFS-PRLTCB-008</v>
      </c>
      <c r="AO139" t="str">
        <f t="shared" si="80"/>
        <v>KG</v>
      </c>
      <c r="AP139" t="str">
        <f t="shared" ca="1" si="92"/>
        <v>HBL-020Row:CnPw-U-016</v>
      </c>
      <c r="AQ139" t="str">
        <f t="shared" si="93"/>
        <v>WEIPU ST1210/P3</v>
      </c>
      <c r="AS139" t="str">
        <f t="shared" si="94"/>
        <v>PRLTCB-008_f</v>
      </c>
      <c r="AT139">
        <f t="shared" ca="1" si="95"/>
        <v>3</v>
      </c>
      <c r="AU139">
        <f t="shared" si="81"/>
        <v>5</v>
      </c>
      <c r="AV139" t="str">
        <f t="shared" si="96"/>
        <v>D</v>
      </c>
      <c r="AX139" t="str">
        <f t="shared" si="82"/>
        <v>staffanekstrom</v>
      </c>
      <c r="AY139" t="str">
        <f t="shared" si="83"/>
        <v>INSERTED</v>
      </c>
      <c r="AZ139" t="str">
        <f t="shared" si="84"/>
        <v/>
      </c>
      <c r="BD139" t="str">
        <f t="shared" si="85"/>
        <v>YES</v>
      </c>
      <c r="BF139">
        <f t="shared" ca="1" si="97"/>
        <v>200</v>
      </c>
    </row>
    <row r="140" spans="1:58">
      <c r="A140">
        <v>134</v>
      </c>
      <c r="C140">
        <f>ROW(Table!$A$117)</f>
        <v>117</v>
      </c>
      <c r="D140" s="1" t="str">
        <f ca="1">INDIRECT(ADDRESS($C140,D$5,,,Table!$A$1))</f>
        <v/>
      </c>
      <c r="E140" s="738" t="str">
        <f ca="1">INDIRECT(ADDRESS($C140,E$5,,,Table!$A$1))</f>
        <v>PRLJB-026</v>
      </c>
      <c r="F140">
        <f ca="1">INDIRECT(ADDRESS($C140,F$5,,,Table!$A$1))</f>
        <v>196.19999999999996</v>
      </c>
      <c r="G140" t="str">
        <f ca="1">INDIRECT(ADDRESS($C140,G$5,,,Table!$A$1))</f>
        <v>HBL</v>
      </c>
      <c r="H140" t="str">
        <f ca="1">INDIRECT(ADDRESS($C140,H$5,,,Table!$A$1))</f>
        <v>HBL-020PRL:RFS-PRLJB-026</v>
      </c>
      <c r="I140" s="738" t="str">
        <f>Dev!$CW$48</f>
        <v>g</v>
      </c>
      <c r="J140" t="str">
        <f>IF(OR(I140=Dev!$CU$46, I140=Dev!$CU$47, I140=Dev!$CU$48, I140=Dev!$CU$49, I140=Dev!$CU$50, I140=Dev!$CU$51, I140=Dev!$CU$52, I140=Dev!$CU$53, I140=Dev!$CR$48, I140=Dev!$CR$49),$C$3,                                                                  IF(OR(I140=Dev!$CU$54, I140=Dev!$CU$55, I140=Dev!$CU$56, I140=Dev!$CU$57, I140=Dev!$CU$58, I140=Dev!$CU$59, I140=Dev!$CS$48), $D$3,""))</f>
        <v>PRLTE</v>
      </c>
      <c r="K140" t="str">
        <f ca="1">CONCATENATE(E140,Names!$P$3,I140)</f>
        <v>PRLJB-026_g</v>
      </c>
      <c r="M140" s="31">
        <f ca="1">INDIRECT(ADDRESS($C140,M$5,,,Table!$A$1))</f>
        <v>200</v>
      </c>
      <c r="O140" t="str">
        <f t="shared" si="98"/>
        <v/>
      </c>
      <c r="Q140" t="str">
        <f t="shared" si="73"/>
        <v>00</v>
      </c>
      <c r="R140">
        <f t="shared" si="86"/>
        <v>8</v>
      </c>
      <c r="S140" t="str">
        <f ca="1">IFERROR(VLOOKUP(M140,Racks!$H$4:$M$30,Racks!$I$2),"")</f>
        <v>HBL</v>
      </c>
      <c r="T140" t="str">
        <f ca="1">IFERROR(VLOOKUP(M140,Racks!$H$4:$M$30,Racks!$K$2),"")</f>
        <v>020Row</v>
      </c>
      <c r="U140" t="str">
        <f t="shared" si="76"/>
        <v>008</v>
      </c>
      <c r="V140" t="str">
        <f>CONCATENATE(Names!$C$17,Names!$N$3,U140)</f>
        <v>PRLTCB-008</v>
      </c>
      <c r="W140" t="str">
        <f>Dev!$GL$88</f>
        <v>g</v>
      </c>
      <c r="X140">
        <f t="shared" ca="1" si="77"/>
        <v>7</v>
      </c>
      <c r="Y140" t="str">
        <f>IF(OR(W140=Dev!$GJ$82, W140=Dev!$GJ$83, W140=Dev!$GJ$84, W140=Dev!$GJ$85, W140=Dev!$GJ$86, W140=Dev!$GJ$87, W140=Dev!$GJ$88, W140=Dev!$GJ$89, W140=Dev!$GG$82, W140=Dev!$GG$83, W140=Dev!$GG$84, W140=Dev!$GG$85, W140=Dev!$GG$86),Names!$C$10,                   IF(OR(W140=Dev!$GJ$90, W140=Dev!$GJ$91, W140=Dev!$GJ$92, W140=Dev!$GJ$93, W140=Dev!$GJ$94, W140=Dev!$GJ$95, W140=Dev!$GJ$96, W140=Dev!$GJ$97, W140=Dev!$GH$82), Names!$C$11,""))</f>
        <v>PRLTE</v>
      </c>
      <c r="Z140" s="31" t="str">
        <f ca="1">IFERROR(VLOOKUP(M140,Racks!$H$4:$M$30,6),"")</f>
        <v>HBL-020Row:CnPw-U-016</v>
      </c>
      <c r="AA140" t="str">
        <f ca="1">IF(R140="","",CONCATENATE(S140,Names!$H$3,T140,Names!$J$3,Names!$K$3,Names!$L$3,V140))</f>
        <v>HBL-020Row:RFS-PRLTCB-008</v>
      </c>
      <c r="AB140" t="str">
        <f>IF(R140="","",CONCATENATE(V140,Names!$P$3,W140))</f>
        <v>PRLTCB-008_g</v>
      </c>
      <c r="AD140" t="str">
        <f t="shared" si="78"/>
        <v>CREATE</v>
      </c>
      <c r="AF140" t="str">
        <f t="shared" si="87"/>
        <v>4PR24OSTCHF</v>
      </c>
      <c r="AH140" t="str">
        <f t="shared" ca="1" si="88"/>
        <v>HBL-020PRL:RFS-PRLJB-026</v>
      </c>
      <c r="AI140" t="str">
        <f t="shared" si="79"/>
        <v>AT</v>
      </c>
      <c r="AK140" t="str">
        <f t="shared" si="89"/>
        <v>WEIPU ST1210/S9</v>
      </c>
      <c r="AM140" t="str">
        <f t="shared" ca="1" si="90"/>
        <v>PRLJB-026_g</v>
      </c>
      <c r="AN140" t="str">
        <f t="shared" ca="1" si="91"/>
        <v>HBL-020Row:RFS-PRLTCB-008</v>
      </c>
      <c r="AO140" t="str">
        <f t="shared" si="80"/>
        <v>KG</v>
      </c>
      <c r="AP140" t="str">
        <f t="shared" ca="1" si="92"/>
        <v>HBL-020Row:CnPw-U-016</v>
      </c>
      <c r="AQ140" t="str">
        <f t="shared" si="93"/>
        <v>WEIPU ST1210/P9</v>
      </c>
      <c r="AS140" t="str">
        <f t="shared" si="94"/>
        <v>PRLTCB-008_g</v>
      </c>
      <c r="AT140">
        <f t="shared" ca="1" si="95"/>
        <v>3</v>
      </c>
      <c r="AU140">
        <f t="shared" si="81"/>
        <v>5</v>
      </c>
      <c r="AV140" t="str">
        <f t="shared" si="96"/>
        <v>A</v>
      </c>
      <c r="AX140" t="str">
        <f t="shared" si="82"/>
        <v>staffanekstrom</v>
      </c>
      <c r="AY140" t="str">
        <f t="shared" si="83"/>
        <v>INSERTED</v>
      </c>
      <c r="AZ140" t="str">
        <f t="shared" si="84"/>
        <v/>
      </c>
      <c r="BD140" t="str">
        <f t="shared" si="85"/>
        <v>YES</v>
      </c>
      <c r="BF140">
        <f t="shared" ca="1" si="97"/>
        <v>200</v>
      </c>
    </row>
    <row r="141" spans="1:58" s="196" customFormat="1">
      <c r="A141" s="196">
        <v>135</v>
      </c>
      <c r="C141" s="196">
        <f>ROW(Table!$A$117)</f>
        <v>117</v>
      </c>
      <c r="D141" s="1021" t="str">
        <f ca="1">INDIRECT(ADDRESS($C141,D$5,,,Table!$A$1))</f>
        <v/>
      </c>
      <c r="E141" s="764" t="str">
        <f ca="1">INDIRECT(ADDRESS($C141,E$5,,,Table!$A$1))</f>
        <v>PRLJB-026</v>
      </c>
      <c r="F141" s="196">
        <f ca="1">INDIRECT(ADDRESS($C141,F$5,,,Table!$A$1))</f>
        <v>196.19999999999996</v>
      </c>
      <c r="G141" s="196" t="str">
        <f ca="1">INDIRECT(ADDRESS($C141,G$5,,,Table!$A$1))</f>
        <v>HBL</v>
      </c>
      <c r="H141" s="196" t="str">
        <f ca="1">INDIRECT(ADDRESS($C141,H$5,,,Table!$A$1))</f>
        <v>HBL-020PRL:RFS-PRLJB-026</v>
      </c>
      <c r="I141" s="764" t="str">
        <f>Dev!$CW$49</f>
        <v>h</v>
      </c>
      <c r="J141" s="196" t="str">
        <f>IF(OR(I141=Dev!$CU$46, I141=Dev!$CU$47, I141=Dev!$CU$48, I141=Dev!$CU$49, I141=Dev!$CU$50, I141=Dev!$CU$51, I141=Dev!$CU$52, I141=Dev!$CU$53, I141=Dev!$CR$48, I141=Dev!$CR$49),$C$3,                                                                  IF(OR(I141=Dev!$CU$54, I141=Dev!$CU$55, I141=Dev!$CU$56, I141=Dev!$CU$57, I141=Dev!$CU$58, I141=Dev!$CU$59, I141=Dev!$CS$48), $D$3,""))</f>
        <v>PRLTE</v>
      </c>
      <c r="K141" s="196" t="str">
        <f ca="1">CONCATENATE(E141,Names!$P$3,I141)</f>
        <v>PRLJB-026_h</v>
      </c>
      <c r="M141" s="760">
        <f ca="1">INDIRECT(ADDRESS($C141,M$5,,,Table!$A$1))</f>
        <v>200</v>
      </c>
      <c r="O141" s="196" t="str">
        <f t="shared" si="98"/>
        <v/>
      </c>
      <c r="Q141" s="196" t="str">
        <f t="shared" si="73"/>
        <v>00</v>
      </c>
      <c r="R141" s="196">
        <f t="shared" si="86"/>
        <v>8</v>
      </c>
      <c r="S141" s="196" t="str">
        <f ca="1">IFERROR(VLOOKUP(M141,Racks!$H$4:$M$30,Racks!$I$2),"")</f>
        <v>HBL</v>
      </c>
      <c r="T141" s="196" t="str">
        <f ca="1">IFERROR(VLOOKUP(M141,Racks!$H$4:$M$30,Racks!$K$2),"")</f>
        <v>020Row</v>
      </c>
      <c r="U141" s="196" t="str">
        <f t="shared" si="76"/>
        <v>008</v>
      </c>
      <c r="V141" s="196" t="str">
        <f>CONCATENATE(Names!$C$17,Names!$N$3,U141)</f>
        <v>PRLTCB-008</v>
      </c>
      <c r="W141" s="196" t="str">
        <f>Dev!$GL$89</f>
        <v>h</v>
      </c>
      <c r="X141" s="196">
        <f t="shared" ca="1" si="77"/>
        <v>8</v>
      </c>
      <c r="Y141" s="196" t="str">
        <f>IF(OR(W141=Dev!$GJ$82, W141=Dev!$GJ$83, W141=Dev!$GJ$84, W141=Dev!$GJ$85, W141=Dev!$GJ$86, W141=Dev!$GJ$87, W141=Dev!$GJ$88, W141=Dev!$GJ$89, W141=Dev!$GG$82, W141=Dev!$GG$83, W141=Dev!$GG$84, W141=Dev!$GG$85, W141=Dev!$GG$86),Names!$C$10,                   IF(OR(W141=Dev!$GJ$90, W141=Dev!$GJ$91, W141=Dev!$GJ$92, W141=Dev!$GJ$93, W141=Dev!$GJ$94, W141=Dev!$GJ$95, W141=Dev!$GJ$96, W141=Dev!$GJ$97, W141=Dev!$GH$82), Names!$C$11,""))</f>
        <v>PRLTE</v>
      </c>
      <c r="Z141" s="760" t="str">
        <f ca="1">IFERROR(VLOOKUP(M141,Racks!$H$4:$M$30,6),"")</f>
        <v>HBL-020Row:CnPw-U-016</v>
      </c>
      <c r="AA141" s="196" t="str">
        <f ca="1">IF(R141="","",CONCATENATE(S141,Names!$H$3,T141,Names!$J$3,Names!$K$3,Names!$L$3,V141))</f>
        <v>HBL-020Row:RFS-PRLTCB-008</v>
      </c>
      <c r="AB141" s="196" t="str">
        <f>IF(R141="","",CONCATENATE(V141,Names!$P$3,W141))</f>
        <v>PRLTCB-008_h</v>
      </c>
      <c r="AC141" s="996"/>
      <c r="AD141" s="196" t="str">
        <f t="shared" si="78"/>
        <v>CREATE</v>
      </c>
      <c r="AF141" s="196" t="str">
        <f t="shared" si="87"/>
        <v>4PR24OSTCHF</v>
      </c>
      <c r="AH141" s="196" t="str">
        <f t="shared" ca="1" si="88"/>
        <v>HBL-020PRL:RFS-PRLJB-026</v>
      </c>
      <c r="AI141" s="196" t="str">
        <f t="shared" si="79"/>
        <v>AT</v>
      </c>
      <c r="AK141" s="196" t="str">
        <f t="shared" si="89"/>
        <v>WEIPU ST1210/S9</v>
      </c>
      <c r="AM141" s="196" t="str">
        <f t="shared" ca="1" si="90"/>
        <v>PRLJB-026_h</v>
      </c>
      <c r="AN141" s="196" t="str">
        <f t="shared" ca="1" si="91"/>
        <v>HBL-020Row:RFS-PRLTCB-008</v>
      </c>
      <c r="AO141" s="196" t="str">
        <f t="shared" si="80"/>
        <v>KG</v>
      </c>
      <c r="AP141" s="196" t="str">
        <f t="shared" ca="1" si="92"/>
        <v>HBL-020Row:CnPw-U-016</v>
      </c>
      <c r="AQ141" s="196" t="str">
        <f t="shared" si="93"/>
        <v>WEIPU ST1210/P9</v>
      </c>
      <c r="AS141" s="196" t="str">
        <f t="shared" si="94"/>
        <v>PRLTCB-008_h</v>
      </c>
      <c r="AT141" s="196">
        <f t="shared" ca="1" si="95"/>
        <v>3</v>
      </c>
      <c r="AU141" s="196">
        <f t="shared" si="81"/>
        <v>5</v>
      </c>
      <c r="AV141" s="196" t="str">
        <f t="shared" si="96"/>
        <v>A</v>
      </c>
      <c r="AX141" s="196" t="str">
        <f t="shared" si="82"/>
        <v>staffanekstrom</v>
      </c>
      <c r="AY141" s="196" t="str">
        <f t="shared" si="83"/>
        <v>INSERTED</v>
      </c>
      <c r="AZ141" s="196" t="str">
        <f t="shared" si="84"/>
        <v/>
      </c>
      <c r="BD141" s="196" t="str">
        <f t="shared" si="85"/>
        <v>YES</v>
      </c>
      <c r="BE141" s="996"/>
      <c r="BF141" s="196">
        <f t="shared" ca="1" si="97"/>
        <v>200</v>
      </c>
    </row>
    <row r="142" spans="1:58">
      <c r="A142">
        <v>136</v>
      </c>
      <c r="C142">
        <f>ROW(Table!$A$120)</f>
        <v>120</v>
      </c>
      <c r="D142" s="1" t="str">
        <f ca="1">INDIRECT(ADDRESS($C142,D$5,,,Table!$A$1))</f>
        <v/>
      </c>
      <c r="E142" s="752" t="str">
        <f ca="1">INDIRECT(ADDRESS($C142,E$5,,,Table!$A$1))</f>
        <v>PRLJB-027</v>
      </c>
      <c r="F142">
        <f ca="1">INDIRECT(ADDRESS($C142,F$5,,,Table!$A$1))</f>
        <v>204.71999999999994</v>
      </c>
      <c r="G142" t="str">
        <f ca="1">INDIRECT(ADDRESS($C142,G$5,,,Table!$A$1))</f>
        <v>HBL</v>
      </c>
      <c r="H142" t="str">
        <f ca="1">INDIRECT(ADDRESS($C142,H$5,,,Table!$A$1))</f>
        <v>HBL-030PRL:RFS-PRLJB-027</v>
      </c>
      <c r="I142" s="769" t="str">
        <f>Dev!$CR$48</f>
        <v>++EH</v>
      </c>
      <c r="J142" t="str">
        <f>IF(OR(I142=Dev!$CU$46, I142=Dev!$CU$47, I142=Dev!$CU$48, I142=Dev!$CU$49, I142=Dev!$CU$50, I142=Dev!$CU$51, I142=Dev!$CU$52, I142=Dev!$CU$53, I142=Dev!$CR$48, I142=Dev!$CR$49),$C$3,                                                                  IF(OR(I142=Dev!$CU$54, I142=Dev!$CU$55, I142=Dev!$CU$56, I142=Dev!$CU$57, I142=Dev!$CU$58, I142=Dev!$CU$59, I142=Dev!$CS$48), $D$3,""))</f>
        <v>PRLEH</v>
      </c>
      <c r="K142" t="str">
        <f ca="1">CONCATENATE(E142,Names!$P$3,I142)</f>
        <v>PRLJB-027_++EH</v>
      </c>
      <c r="M142" s="31">
        <f ca="1">INDIRECT(ADDRESS($C142,M$5,,,Table!$A$1))</f>
        <v>210</v>
      </c>
      <c r="O142" t="str">
        <f t="shared" si="98"/>
        <v/>
      </c>
      <c r="Q142" t="str">
        <f t="shared" si="73"/>
        <v>00</v>
      </c>
      <c r="R142">
        <f t="shared" si="86"/>
        <v>8</v>
      </c>
      <c r="S142" t="str">
        <f ca="1">IFERROR(VLOOKUP(M142,Racks!$H$4:$M$30,Racks!$I$2),"")</f>
        <v>HBL</v>
      </c>
      <c r="T142" t="str">
        <f ca="1">IFERROR(VLOOKUP(M142,Racks!$H$4:$M$30,Racks!$K$2),"")</f>
        <v>020Row</v>
      </c>
      <c r="U142" t="str">
        <f t="shared" si="76"/>
        <v>008</v>
      </c>
      <c r="V142" t="str">
        <f>CONCATENATE(Names!$C$17,Names!$N$3,U142)</f>
        <v>PRLTCB-008</v>
      </c>
      <c r="W142" s="769" t="str">
        <f>Dev!$GG$82</f>
        <v>y</v>
      </c>
      <c r="X142">
        <v>0</v>
      </c>
      <c r="Y142" t="str">
        <f>IF(OR(W142=Dev!$GJ$82, W142=Dev!$GJ$83, W142=Dev!$GJ$84, W142=Dev!$GJ$85, W142=Dev!$GJ$86, W142=Dev!$GJ$87, W142=Dev!$GJ$88, W142=Dev!$GJ$89, W142=Dev!$GG$82, W142=Dev!$GG$83, W142=Dev!$GG$84, W142=Dev!$GG$85, W142=Dev!$GG$86),Names!$C$10,                   IF(OR(W142=Dev!$GJ$90, W142=Dev!$GJ$91, W142=Dev!$GJ$92, W142=Dev!$GJ$93, W142=Dev!$GJ$94, W142=Dev!$GJ$95, W142=Dev!$GJ$96, W142=Dev!$GJ$97, W142=Dev!$GH$82), Names!$C$11,""))</f>
        <v>PRLEH</v>
      </c>
      <c r="Z142" s="31" t="str">
        <f ca="1">IFERROR(VLOOKUP(M142,Racks!$H$4:$M$30,6),"")</f>
        <v>HBL-020Row:CnPw-U-016</v>
      </c>
      <c r="AA142" t="str">
        <f ca="1">IF(R142="","",CONCATENATE(S142,Names!$H$3,T142,Names!$J$3,Names!$K$3,Names!$L$3,V142))</f>
        <v>HBL-020Row:RFS-PRLTCB-008</v>
      </c>
      <c r="AB142" t="str">
        <f>IF(R142="","",CONCATENATE(V142,Names!$P$3,W142))</f>
        <v>PRLTCB-008_y</v>
      </c>
      <c r="AD142" t="str">
        <f t="shared" si="78"/>
        <v>CREATE</v>
      </c>
      <c r="AF142" t="str">
        <f t="shared" si="87"/>
        <v>3C16NS_3G1.5</v>
      </c>
      <c r="AH142" t="str">
        <f t="shared" ca="1" si="88"/>
        <v>HBL-030PRL:RFS-PRLJB-027</v>
      </c>
      <c r="AI142" t="str">
        <f t="shared" si="79"/>
        <v>AT</v>
      </c>
      <c r="AK142" t="str">
        <f t="shared" si="89"/>
        <v>WEIPU ST1210/S3</v>
      </c>
      <c r="AM142" t="str">
        <f t="shared" ca="1" si="90"/>
        <v>PRLJB-027_++EH</v>
      </c>
      <c r="AN142" t="str">
        <f t="shared" ca="1" si="91"/>
        <v>HBL-020Row:RFS-PRLTCB-008</v>
      </c>
      <c r="AO142" t="str">
        <f t="shared" si="80"/>
        <v>KG</v>
      </c>
      <c r="AP142" t="str">
        <f t="shared" ca="1" si="92"/>
        <v>HBL-020Row:CnPw-U-016</v>
      </c>
      <c r="AQ142" t="str">
        <f t="shared" si="93"/>
        <v>WEIPU ST1210/P3</v>
      </c>
      <c r="AS142" t="str">
        <f t="shared" si="94"/>
        <v>PRLTCB-008_y</v>
      </c>
      <c r="AT142">
        <f t="shared" ca="1" si="95"/>
        <v>3</v>
      </c>
      <c r="AU142">
        <f t="shared" si="81"/>
        <v>5</v>
      </c>
      <c r="AV142" t="str">
        <f t="shared" si="96"/>
        <v>D</v>
      </c>
      <c r="AX142" t="str">
        <f t="shared" si="82"/>
        <v>staffanekstrom</v>
      </c>
      <c r="AY142" t="str">
        <f t="shared" si="83"/>
        <v>INSERTED</v>
      </c>
      <c r="AZ142" t="str">
        <f t="shared" si="84"/>
        <v/>
      </c>
      <c r="BD142" t="str">
        <f t="shared" si="85"/>
        <v>YES</v>
      </c>
      <c r="BF142">
        <f t="shared" ca="1" si="97"/>
        <v>210</v>
      </c>
    </row>
    <row r="143" spans="1:58">
      <c r="A143">
        <v>137</v>
      </c>
      <c r="C143">
        <f>ROW(Table!$A$120)</f>
        <v>120</v>
      </c>
      <c r="D143" s="1" t="str">
        <f ca="1">INDIRECT(ADDRESS($C143,D$5,,,Table!$A$1))</f>
        <v/>
      </c>
      <c r="E143" s="752" t="str">
        <f ca="1">INDIRECT(ADDRESS($C143,E$5,,,Table!$A$1))</f>
        <v>PRLJB-027</v>
      </c>
      <c r="F143">
        <f ca="1">INDIRECT(ADDRESS($C143,F$5,,,Table!$A$1))</f>
        <v>204.71999999999994</v>
      </c>
      <c r="G143" t="str">
        <f ca="1">INDIRECT(ADDRESS($C143,G$5,,,Table!$A$1))</f>
        <v>HBL</v>
      </c>
      <c r="H143" t="str">
        <f ca="1">INDIRECT(ADDRESS($C143,H$5,,,Table!$A$1))</f>
        <v>HBL-030PRL:RFS-PRLJB-027</v>
      </c>
      <c r="I143" s="769" t="str">
        <f>Dev!$CS$48</f>
        <v>++TE</v>
      </c>
      <c r="J143" t="str">
        <f>IF(OR(I143=Dev!$CU$46, I143=Dev!$CU$47, I143=Dev!$CU$48, I143=Dev!$CU$49, I143=Dev!$CU$50, I143=Dev!$CU$51, I143=Dev!$CU$52, I143=Dev!$CU$53, I143=Dev!$CR$48, I143=Dev!$CR$49),$C$3,                                                                  IF(OR(I143=Dev!$CU$54, I143=Dev!$CU$55, I143=Dev!$CU$56, I143=Dev!$CU$57, I143=Dev!$CU$58, I143=Dev!$CU$59, I143=Dev!$CS$48), $D$3,""))</f>
        <v>PRLTE</v>
      </c>
      <c r="K143" t="str">
        <f ca="1">CONCATENATE(E143,Names!$P$3,I143)</f>
        <v>PRLJB-027_++TE</v>
      </c>
      <c r="M143" s="31">
        <f ca="1">INDIRECT(ADDRESS($C143,M$5,,,Table!$A$1))</f>
        <v>210</v>
      </c>
      <c r="O143" t="str">
        <f t="shared" si="98"/>
        <v/>
      </c>
      <c r="Q143" t="str">
        <f t="shared" si="73"/>
        <v>00</v>
      </c>
      <c r="R143">
        <f t="shared" si="86"/>
        <v>8</v>
      </c>
      <c r="S143" t="str">
        <f ca="1">IFERROR(VLOOKUP(M143,Racks!$H$4:$M$30,Racks!$I$2),"")</f>
        <v>HBL</v>
      </c>
      <c r="T143" t="str">
        <f ca="1">IFERROR(VLOOKUP(M143,Racks!$H$4:$M$30,Racks!$K$2),"")</f>
        <v>020Row</v>
      </c>
      <c r="U143" t="str">
        <f t="shared" si="76"/>
        <v>008</v>
      </c>
      <c r="V143" t="str">
        <f>CONCATENATE(Names!$C$17,Names!$N$3,U143)</f>
        <v>PRLTCB-008</v>
      </c>
      <c r="W143" s="769" t="str">
        <f>Dev!$GH$82</f>
        <v>z</v>
      </c>
      <c r="X143">
        <v>0</v>
      </c>
      <c r="Y143" t="str">
        <f>IF(OR(W143=Dev!$GJ$82, W143=Dev!$GJ$83, W143=Dev!$GJ$84, W143=Dev!$GJ$85, W143=Dev!$GJ$86, W143=Dev!$GJ$87, W143=Dev!$GJ$88, W143=Dev!$GJ$89, W143=Dev!$GG$82, W143=Dev!$GG$83, W143=Dev!$GG$84, W143=Dev!$GG$85, W143=Dev!$GG$86),Names!$C$10,                   IF(OR(W143=Dev!$GJ$90, W143=Dev!$GJ$91, W143=Dev!$GJ$92, W143=Dev!$GJ$93, W143=Dev!$GJ$94, W143=Dev!$GJ$95, W143=Dev!$GJ$96, W143=Dev!$GJ$97, W143=Dev!$GH$82), Names!$C$11,""))</f>
        <v>PRLTE</v>
      </c>
      <c r="Z143" s="31" t="str">
        <f ca="1">IFERROR(VLOOKUP(M143,Racks!$H$4:$M$30,6),"")</f>
        <v>HBL-020Row:CnPw-U-016</v>
      </c>
      <c r="AA143" t="str">
        <f ca="1">IF(R143="","",CONCATENATE(S143,Names!$H$3,T143,Names!$J$3,Names!$K$3,Names!$L$3,V143))</f>
        <v>HBL-020Row:RFS-PRLTCB-008</v>
      </c>
      <c r="AB143" t="str">
        <f>IF(R143="","",CONCATENATE(V143,Names!$P$3,W143))</f>
        <v>PRLTCB-008_z</v>
      </c>
      <c r="AD143" t="str">
        <f t="shared" si="78"/>
        <v>CREATE</v>
      </c>
      <c r="AF143" t="str">
        <f t="shared" si="87"/>
        <v>4PR24OSTCHF</v>
      </c>
      <c r="AH143" t="str">
        <f t="shared" ca="1" si="88"/>
        <v>HBL-030PRL:RFS-PRLJB-027</v>
      </c>
      <c r="AI143" t="str">
        <f t="shared" si="79"/>
        <v>AT</v>
      </c>
      <c r="AK143" t="str">
        <f t="shared" si="89"/>
        <v>WEIPU ST1210/S9</v>
      </c>
      <c r="AM143" t="str">
        <f t="shared" ca="1" si="90"/>
        <v>PRLJB-027_++TE</v>
      </c>
      <c r="AN143" t="str">
        <f t="shared" ca="1" si="91"/>
        <v>HBL-020Row:RFS-PRLTCB-008</v>
      </c>
      <c r="AO143" t="str">
        <f t="shared" si="80"/>
        <v>KG</v>
      </c>
      <c r="AP143" t="str">
        <f t="shared" ca="1" si="92"/>
        <v>HBL-020Row:CnPw-U-016</v>
      </c>
      <c r="AQ143" t="str">
        <f t="shared" si="93"/>
        <v>WEIPU ST1210/P9</v>
      </c>
      <c r="AS143" t="str">
        <f t="shared" si="94"/>
        <v>PRLTCB-008_z</v>
      </c>
      <c r="AT143">
        <f t="shared" ca="1" si="95"/>
        <v>3</v>
      </c>
      <c r="AU143">
        <f t="shared" si="81"/>
        <v>5</v>
      </c>
      <c r="AV143" t="str">
        <f t="shared" si="96"/>
        <v>A</v>
      </c>
      <c r="AX143" t="str">
        <f t="shared" si="82"/>
        <v>staffanekstrom</v>
      </c>
      <c r="AY143" t="str">
        <f t="shared" si="83"/>
        <v>INSERTED</v>
      </c>
      <c r="AZ143" t="str">
        <f t="shared" si="84"/>
        <v/>
      </c>
      <c r="BD143" t="str">
        <f t="shared" si="85"/>
        <v>YES</v>
      </c>
      <c r="BF143">
        <f t="shared" ca="1" si="97"/>
        <v>210</v>
      </c>
    </row>
    <row r="144" spans="1:58">
      <c r="A144">
        <v>138</v>
      </c>
      <c r="C144">
        <f>ROW(Table!$A$120)</f>
        <v>120</v>
      </c>
      <c r="D144" s="1" t="str">
        <f ca="1">INDIRECT(ADDRESS($C144,D$5,,,Table!$A$1))</f>
        <v/>
      </c>
      <c r="E144" t="str">
        <f ca="1">INDIRECT(ADDRESS($C144,E$5,,,Table!$A$1))</f>
        <v>PRLJB-027</v>
      </c>
      <c r="F144">
        <f ca="1">INDIRECT(ADDRESS($C144,F$5,,,Table!$A$1))</f>
        <v>204.71999999999994</v>
      </c>
      <c r="G144" t="str">
        <f ca="1">INDIRECT(ADDRESS($C144,G$5,,,Table!$A$1))</f>
        <v>HBL</v>
      </c>
      <c r="H144" t="str">
        <f ca="1">INDIRECT(ADDRESS($C144,H$5,,,Table!$A$1))</f>
        <v>HBL-030PRL:RFS-PRLJB-027</v>
      </c>
      <c r="I144" t="str">
        <f>Dev!$CW$46</f>
        <v>a</v>
      </c>
      <c r="J144" t="str">
        <f>IF(OR(I144=Dev!$CU$46, I144=Dev!$CU$47, I144=Dev!$CU$48, I144=Dev!$CU$49, I144=Dev!$CU$50, I144=Dev!$CU$51, I144=Dev!$CU$52, I144=Dev!$CU$53, I144=Dev!$CR$48, I144=Dev!$CR$49),$C$3,                                                                  IF(OR(I144=Dev!$CU$54, I144=Dev!$CU$55, I144=Dev!$CU$56, I144=Dev!$CU$57, I144=Dev!$CU$58, I144=Dev!$CU$59, I144=Dev!$CS$48), $D$3,""))</f>
        <v>PRLEH</v>
      </c>
      <c r="K144" t="str">
        <f ca="1">CONCATENATE(E144,Names!$P$3,I144)</f>
        <v>PRLJB-027_a</v>
      </c>
      <c r="M144" s="31">
        <f ca="1">INDIRECT(ADDRESS($C144,M$5,,,Table!$A$1))</f>
        <v>210</v>
      </c>
      <c r="O144" t="str">
        <f t="shared" si="98"/>
        <v/>
      </c>
      <c r="Q144" t="str">
        <f t="shared" si="73"/>
        <v>00</v>
      </c>
      <c r="R144">
        <f t="shared" si="86"/>
        <v>8</v>
      </c>
      <c r="S144" t="str">
        <f ca="1">IFERROR(VLOOKUP(M144,Racks!$H$4:$M$30,Racks!$I$2),"")</f>
        <v>HBL</v>
      </c>
      <c r="T144" t="str">
        <f ca="1">IFERROR(VLOOKUP(M144,Racks!$H$4:$M$30,Racks!$K$2),"")</f>
        <v>020Row</v>
      </c>
      <c r="U144" t="str">
        <f t="shared" si="76"/>
        <v>008</v>
      </c>
      <c r="V144" t="str">
        <f>CONCATENATE(Names!$C$17,Names!$N$3,U144)</f>
        <v>PRLTCB-008</v>
      </c>
      <c r="W144" t="str">
        <f>Dev!$GL$90</f>
        <v>i</v>
      </c>
      <c r="X144">
        <f ca="1">IF(ISNUMBER(R144),     IF(Z144=Z141,X141+1,1),   "")</f>
        <v>9</v>
      </c>
      <c r="Y144" t="str">
        <f>IF(OR(W144=Dev!$GJ$82, W144=Dev!$GJ$83, W144=Dev!$GJ$84, W144=Dev!$GJ$85, W144=Dev!$GJ$86, W144=Dev!$GJ$87, W144=Dev!$GJ$88, W144=Dev!$GJ$89, W144=Dev!$GG$82, W144=Dev!$GG$83, W144=Dev!$GG$84, W144=Dev!$GG$85, W144=Dev!$GG$86),Names!$C$10,                   IF(OR(W144=Dev!$GJ$90, W144=Dev!$GJ$91, W144=Dev!$GJ$92, W144=Dev!$GJ$93, W144=Dev!$GJ$94, W144=Dev!$GJ$95, W144=Dev!$GJ$96, W144=Dev!$GJ$97, W144=Dev!$GH$82), Names!$C$11,""))</f>
        <v>PRLEH</v>
      </c>
      <c r="Z144" s="31" t="str">
        <f ca="1">IFERROR(VLOOKUP(M144,Racks!$H$4:$M$30,6),"")</f>
        <v>HBL-020Row:CnPw-U-016</v>
      </c>
      <c r="AA144" t="str">
        <f ca="1">IF(R144="","",CONCATENATE(S144,Names!$H$3,T144,Names!$J$3,Names!$K$3,Names!$L$3,V144))</f>
        <v>HBL-020Row:RFS-PRLTCB-008</v>
      </c>
      <c r="AB144" t="str">
        <f>IF(R144="","",CONCATENATE(V144,Names!$P$3,W144))</f>
        <v>PRLTCB-008_i</v>
      </c>
      <c r="AD144" t="str">
        <f t="shared" si="78"/>
        <v>CREATE</v>
      </c>
      <c r="AF144" t="str">
        <f t="shared" si="87"/>
        <v>3C16NS_3G1.5</v>
      </c>
      <c r="AH144" t="str">
        <f t="shared" ca="1" si="88"/>
        <v>HBL-030PRL:RFS-PRLJB-027</v>
      </c>
      <c r="AI144" t="str">
        <f t="shared" si="79"/>
        <v>AT</v>
      </c>
      <c r="AK144" t="str">
        <f t="shared" si="89"/>
        <v>WEIPU ST1210/S3</v>
      </c>
      <c r="AM144" t="str">
        <f t="shared" ca="1" si="90"/>
        <v>PRLJB-027_a</v>
      </c>
      <c r="AN144" t="str">
        <f t="shared" ca="1" si="91"/>
        <v>HBL-020Row:RFS-PRLTCB-008</v>
      </c>
      <c r="AO144" t="str">
        <f t="shared" si="80"/>
        <v>KG</v>
      </c>
      <c r="AP144" t="str">
        <f t="shared" ca="1" si="92"/>
        <v>HBL-020Row:CnPw-U-016</v>
      </c>
      <c r="AQ144" t="str">
        <f t="shared" si="93"/>
        <v>WEIPU ST1210/P3</v>
      </c>
      <c r="AS144" t="str">
        <f t="shared" si="94"/>
        <v>PRLTCB-008_i</v>
      </c>
      <c r="AT144">
        <f t="shared" ca="1" si="95"/>
        <v>3</v>
      </c>
      <c r="AU144">
        <f t="shared" si="81"/>
        <v>5</v>
      </c>
      <c r="AV144" t="str">
        <f t="shared" si="96"/>
        <v>D</v>
      </c>
      <c r="AX144" t="str">
        <f t="shared" si="82"/>
        <v>staffanekstrom</v>
      </c>
      <c r="AY144" t="str">
        <f t="shared" si="83"/>
        <v>INSERTED</v>
      </c>
      <c r="AZ144" t="str">
        <f t="shared" si="84"/>
        <v/>
      </c>
      <c r="BD144" t="str">
        <f t="shared" si="85"/>
        <v>YES</v>
      </c>
      <c r="BF144">
        <f t="shared" ca="1" si="97"/>
        <v>210</v>
      </c>
    </row>
    <row r="145" spans="1:58">
      <c r="A145">
        <v>139</v>
      </c>
      <c r="C145">
        <f>ROW(Table!$A$120)</f>
        <v>120</v>
      </c>
      <c r="D145" s="1" t="str">
        <f ca="1">INDIRECT(ADDRESS($C145,D$5,,,Table!$A$1))</f>
        <v/>
      </c>
      <c r="E145" t="str">
        <f ca="1">INDIRECT(ADDRESS($C145,E$5,,,Table!$A$1))</f>
        <v>PRLJB-027</v>
      </c>
      <c r="F145">
        <f ca="1">INDIRECT(ADDRESS($C145,F$5,,,Table!$A$1))</f>
        <v>204.71999999999994</v>
      </c>
      <c r="G145" t="str">
        <f ca="1">INDIRECT(ADDRESS($C145,G$5,,,Table!$A$1))</f>
        <v>HBL</v>
      </c>
      <c r="H145" t="str">
        <f ca="1">INDIRECT(ADDRESS($C145,H$5,,,Table!$A$1))</f>
        <v>HBL-030PRL:RFS-PRLJB-027</v>
      </c>
      <c r="I145" t="str">
        <f>Dev!$CW$47</f>
        <v>b</v>
      </c>
      <c r="J145" t="str">
        <f>IF(OR(I145=Dev!$CU$46, I145=Dev!$CU$47, I145=Dev!$CU$48, I145=Dev!$CU$49, I145=Dev!$CU$50, I145=Dev!$CU$51, I145=Dev!$CU$52, I145=Dev!$CU$53, I145=Dev!$CR$48, I145=Dev!$CR$49),$C$3,                                                                  IF(OR(I145=Dev!$CU$54, I145=Dev!$CU$55, I145=Dev!$CU$56, I145=Dev!$CU$57, I145=Dev!$CU$58, I145=Dev!$CU$59, I145=Dev!$CS$48), $D$3,""))</f>
        <v>PRLEH</v>
      </c>
      <c r="K145" t="str">
        <f ca="1">CONCATENATE(E145,Names!$P$3,I145)</f>
        <v>PRLJB-027_b</v>
      </c>
      <c r="M145" s="31">
        <f ca="1">INDIRECT(ADDRESS($C145,M$5,,,Table!$A$1))</f>
        <v>210</v>
      </c>
      <c r="O145" t="str">
        <f t="shared" si="98"/>
        <v/>
      </c>
      <c r="Q145" t="str">
        <f t="shared" si="73"/>
        <v>00</v>
      </c>
      <c r="R145">
        <f t="shared" si="86"/>
        <v>8</v>
      </c>
      <c r="S145" t="str">
        <f ca="1">IFERROR(VLOOKUP(M145,Racks!$H$4:$M$30,Racks!$I$2),"")</f>
        <v>HBL</v>
      </c>
      <c r="T145" t="str">
        <f ca="1">IFERROR(VLOOKUP(M145,Racks!$H$4:$M$30,Racks!$K$2),"")</f>
        <v>020Row</v>
      </c>
      <c r="U145" t="str">
        <f t="shared" si="76"/>
        <v>008</v>
      </c>
      <c r="V145" t="str">
        <f>CONCATENATE(Names!$C$17,Names!$N$3,U145)</f>
        <v>PRLTCB-008</v>
      </c>
      <c r="W145" t="str">
        <f>Dev!$GL$91</f>
        <v>j</v>
      </c>
      <c r="X145">
        <f t="shared" ca="1" si="77"/>
        <v>10</v>
      </c>
      <c r="Y145" t="str">
        <f>IF(OR(W145=Dev!$GJ$82, W145=Dev!$GJ$83, W145=Dev!$GJ$84, W145=Dev!$GJ$85, W145=Dev!$GJ$86, W145=Dev!$GJ$87, W145=Dev!$GJ$88, W145=Dev!$GJ$89, W145=Dev!$GG$82, W145=Dev!$GG$83, W145=Dev!$GG$84, W145=Dev!$GG$85, W145=Dev!$GG$86),Names!$C$10,                   IF(OR(W145=Dev!$GJ$90, W145=Dev!$GJ$91, W145=Dev!$GJ$92, W145=Dev!$GJ$93, W145=Dev!$GJ$94, W145=Dev!$GJ$95, W145=Dev!$GJ$96, W145=Dev!$GJ$97, W145=Dev!$GH$82), Names!$C$11,""))</f>
        <v>PRLEH</v>
      </c>
      <c r="Z145" s="31" t="str">
        <f ca="1">IFERROR(VLOOKUP(M145,Racks!$H$4:$M$30,6),"")</f>
        <v>HBL-020Row:CnPw-U-016</v>
      </c>
      <c r="AA145" t="str">
        <f ca="1">IF(R145="","",CONCATENATE(S145,Names!$H$3,T145,Names!$J$3,Names!$K$3,Names!$L$3,V145))</f>
        <v>HBL-020Row:RFS-PRLTCB-008</v>
      </c>
      <c r="AB145" t="str">
        <f>IF(R145="","",CONCATENATE(V145,Names!$P$3,W145))</f>
        <v>PRLTCB-008_j</v>
      </c>
      <c r="AD145" t="str">
        <f t="shared" si="78"/>
        <v>CREATE</v>
      </c>
      <c r="AF145" t="str">
        <f t="shared" si="87"/>
        <v>3C16NS_3G1.5</v>
      </c>
      <c r="AH145" t="str">
        <f t="shared" ca="1" si="88"/>
        <v>HBL-030PRL:RFS-PRLJB-027</v>
      </c>
      <c r="AI145" t="str">
        <f t="shared" si="79"/>
        <v>AT</v>
      </c>
      <c r="AK145" t="str">
        <f t="shared" si="89"/>
        <v>WEIPU ST1210/S3</v>
      </c>
      <c r="AM145" t="str">
        <f t="shared" ca="1" si="90"/>
        <v>PRLJB-027_b</v>
      </c>
      <c r="AN145" t="str">
        <f t="shared" ca="1" si="91"/>
        <v>HBL-020Row:RFS-PRLTCB-008</v>
      </c>
      <c r="AO145" t="str">
        <f t="shared" si="80"/>
        <v>KG</v>
      </c>
      <c r="AP145" t="str">
        <f t="shared" ca="1" si="92"/>
        <v>HBL-020Row:CnPw-U-016</v>
      </c>
      <c r="AQ145" t="str">
        <f t="shared" si="93"/>
        <v>WEIPU ST1210/P3</v>
      </c>
      <c r="AS145" t="str">
        <f t="shared" si="94"/>
        <v>PRLTCB-008_j</v>
      </c>
      <c r="AT145">
        <f t="shared" ca="1" si="95"/>
        <v>3</v>
      </c>
      <c r="AU145">
        <f t="shared" si="81"/>
        <v>5</v>
      </c>
      <c r="AV145" t="str">
        <f t="shared" si="96"/>
        <v>D</v>
      </c>
      <c r="AX145" t="str">
        <f t="shared" si="82"/>
        <v>staffanekstrom</v>
      </c>
      <c r="AY145" t="str">
        <f t="shared" si="83"/>
        <v>INSERTED</v>
      </c>
      <c r="AZ145" t="str">
        <f t="shared" si="84"/>
        <v/>
      </c>
      <c r="BD145" t="str">
        <f t="shared" si="85"/>
        <v>YES</v>
      </c>
      <c r="BF145">
        <f t="shared" ca="1" si="97"/>
        <v>210</v>
      </c>
    </row>
    <row r="146" spans="1:58">
      <c r="A146">
        <v>140</v>
      </c>
      <c r="C146">
        <f>ROW(Table!$A$120)</f>
        <v>120</v>
      </c>
      <c r="D146" s="1" t="str">
        <f ca="1">INDIRECT(ADDRESS($C146,D$5,,,Table!$A$1))</f>
        <v/>
      </c>
      <c r="E146" t="str">
        <f ca="1">INDIRECT(ADDRESS($C146,E$5,,,Table!$A$1))</f>
        <v>PRLJB-027</v>
      </c>
      <c r="F146">
        <f ca="1">INDIRECT(ADDRESS($C146,F$5,,,Table!$A$1))</f>
        <v>204.71999999999994</v>
      </c>
      <c r="G146" t="str">
        <f ca="1">INDIRECT(ADDRESS($C146,G$5,,,Table!$A$1))</f>
        <v>HBL</v>
      </c>
      <c r="H146" t="str">
        <f ca="1">INDIRECT(ADDRESS($C146,H$5,,,Table!$A$1))</f>
        <v>HBL-030PRL:RFS-PRLJB-027</v>
      </c>
      <c r="I146" t="str">
        <f>Dev!$CW$48</f>
        <v>g</v>
      </c>
      <c r="J146" t="str">
        <f>IF(OR(I146=Dev!$CU$46, I146=Dev!$CU$47, I146=Dev!$CU$48, I146=Dev!$CU$49, I146=Dev!$CU$50, I146=Dev!$CU$51, I146=Dev!$CU$52, I146=Dev!$CU$53, I146=Dev!$CR$48, I146=Dev!$CR$49),$C$3,                                                                  IF(OR(I146=Dev!$CU$54, I146=Dev!$CU$55, I146=Dev!$CU$56, I146=Dev!$CU$57, I146=Dev!$CU$58, I146=Dev!$CU$59, I146=Dev!$CS$48), $D$3,""))</f>
        <v>PRLTE</v>
      </c>
      <c r="K146" t="str">
        <f ca="1">CONCATENATE(E146,Names!$P$3,I146)</f>
        <v>PRLJB-027_g</v>
      </c>
      <c r="M146" s="31">
        <f ca="1">INDIRECT(ADDRESS($C146,M$5,,,Table!$A$1))</f>
        <v>210</v>
      </c>
      <c r="O146" t="str">
        <f t="shared" si="98"/>
        <v/>
      </c>
      <c r="Q146" t="str">
        <f t="shared" si="73"/>
        <v>00</v>
      </c>
      <c r="R146">
        <f t="shared" si="86"/>
        <v>8</v>
      </c>
      <c r="S146" t="str">
        <f ca="1">IFERROR(VLOOKUP(M146,Racks!$H$4:$M$30,Racks!$I$2),"")</f>
        <v>HBL</v>
      </c>
      <c r="T146" t="str">
        <f ca="1">IFERROR(VLOOKUP(M146,Racks!$H$4:$M$30,Racks!$K$2),"")</f>
        <v>020Row</v>
      </c>
      <c r="U146" t="str">
        <f t="shared" si="76"/>
        <v>008</v>
      </c>
      <c r="V146" t="str">
        <f>CONCATENATE(Names!$C$17,Names!$N$3,U146)</f>
        <v>PRLTCB-008</v>
      </c>
      <c r="W146" t="str">
        <f>Dev!$GL$92</f>
        <v>k</v>
      </c>
      <c r="X146">
        <f t="shared" ca="1" si="77"/>
        <v>11</v>
      </c>
      <c r="Y146" t="str">
        <f>IF(OR(W146=Dev!$GJ$82, W146=Dev!$GJ$83, W146=Dev!$GJ$84, W146=Dev!$GJ$85, W146=Dev!$GJ$86, W146=Dev!$GJ$87, W146=Dev!$GJ$88, W146=Dev!$GJ$89, W146=Dev!$GG$82, W146=Dev!$GG$83, W146=Dev!$GG$84, W146=Dev!$GG$85, W146=Dev!$GG$86),Names!$C$10,                   IF(OR(W146=Dev!$GJ$90, W146=Dev!$GJ$91, W146=Dev!$GJ$92, W146=Dev!$GJ$93, W146=Dev!$GJ$94, W146=Dev!$GJ$95, W146=Dev!$GJ$96, W146=Dev!$GJ$97, W146=Dev!$GH$82), Names!$C$11,""))</f>
        <v>PRLTE</v>
      </c>
      <c r="Z146" s="31" t="str">
        <f ca="1">IFERROR(VLOOKUP(M146,Racks!$H$4:$M$30,6),"")</f>
        <v>HBL-020Row:CnPw-U-016</v>
      </c>
      <c r="AA146" t="str">
        <f ca="1">IF(R146="","",CONCATENATE(S146,Names!$H$3,T146,Names!$J$3,Names!$K$3,Names!$L$3,V146))</f>
        <v>HBL-020Row:RFS-PRLTCB-008</v>
      </c>
      <c r="AB146" t="str">
        <f>IF(R146="","",CONCATENATE(V146,Names!$P$3,W146))</f>
        <v>PRLTCB-008_k</v>
      </c>
      <c r="AD146" t="str">
        <f t="shared" si="78"/>
        <v>CREATE</v>
      </c>
      <c r="AF146" t="str">
        <f t="shared" si="87"/>
        <v>4PR24OSTCHF</v>
      </c>
      <c r="AH146" t="str">
        <f t="shared" ca="1" si="88"/>
        <v>HBL-030PRL:RFS-PRLJB-027</v>
      </c>
      <c r="AI146" t="str">
        <f t="shared" si="79"/>
        <v>AT</v>
      </c>
      <c r="AK146" t="str">
        <f t="shared" si="89"/>
        <v>WEIPU ST1210/S9</v>
      </c>
      <c r="AM146" t="str">
        <f t="shared" ca="1" si="90"/>
        <v>PRLJB-027_g</v>
      </c>
      <c r="AN146" t="str">
        <f t="shared" ca="1" si="91"/>
        <v>HBL-020Row:RFS-PRLTCB-008</v>
      </c>
      <c r="AO146" t="str">
        <f t="shared" si="80"/>
        <v>KG</v>
      </c>
      <c r="AP146" t="str">
        <f t="shared" ca="1" si="92"/>
        <v>HBL-020Row:CnPw-U-016</v>
      </c>
      <c r="AQ146" t="str">
        <f t="shared" si="93"/>
        <v>WEIPU ST1210/P9</v>
      </c>
      <c r="AS146" t="str">
        <f t="shared" si="94"/>
        <v>PRLTCB-008_k</v>
      </c>
      <c r="AT146">
        <f t="shared" ca="1" si="95"/>
        <v>3</v>
      </c>
      <c r="AU146">
        <f t="shared" si="81"/>
        <v>5</v>
      </c>
      <c r="AV146" t="str">
        <f t="shared" si="96"/>
        <v>A</v>
      </c>
      <c r="AX146" t="str">
        <f t="shared" si="82"/>
        <v>staffanekstrom</v>
      </c>
      <c r="AY146" t="str">
        <f t="shared" si="83"/>
        <v>INSERTED</v>
      </c>
      <c r="AZ146" t="str">
        <f t="shared" si="84"/>
        <v/>
      </c>
      <c r="BD146" t="str">
        <f t="shared" si="85"/>
        <v>YES</v>
      </c>
      <c r="BF146">
        <f t="shared" ca="1" si="97"/>
        <v>210</v>
      </c>
    </row>
    <row r="147" spans="1:58" s="196" customFormat="1">
      <c r="A147" s="196">
        <v>141</v>
      </c>
      <c r="C147" s="196">
        <f>ROW(Table!$A$120)</f>
        <v>120</v>
      </c>
      <c r="D147" s="1021" t="str">
        <f ca="1">INDIRECT(ADDRESS($C147,D$5,,,Table!$A$1))</f>
        <v/>
      </c>
      <c r="E147" s="196" t="str">
        <f ca="1">INDIRECT(ADDRESS($C147,E$5,,,Table!$A$1))</f>
        <v>PRLJB-027</v>
      </c>
      <c r="F147" s="196">
        <f ca="1">INDIRECT(ADDRESS($C147,F$5,,,Table!$A$1))</f>
        <v>204.71999999999994</v>
      </c>
      <c r="G147" s="196" t="str">
        <f ca="1">INDIRECT(ADDRESS($C147,G$5,,,Table!$A$1))</f>
        <v>HBL</v>
      </c>
      <c r="H147" s="196" t="str">
        <f ca="1">INDIRECT(ADDRESS($C147,H$5,,,Table!$A$1))</f>
        <v>HBL-030PRL:RFS-PRLJB-027</v>
      </c>
      <c r="I147" s="196" t="str">
        <f>Dev!$CW$49</f>
        <v>h</v>
      </c>
      <c r="J147" s="196" t="str">
        <f>IF(OR(I147=Dev!$CU$46, I147=Dev!$CU$47, I147=Dev!$CU$48, I147=Dev!$CU$49, I147=Dev!$CU$50, I147=Dev!$CU$51, I147=Dev!$CU$52, I147=Dev!$CU$53, I147=Dev!$CR$48, I147=Dev!$CR$49),$C$3,                                                                  IF(OR(I147=Dev!$CU$54, I147=Dev!$CU$55, I147=Dev!$CU$56, I147=Dev!$CU$57, I147=Dev!$CU$58, I147=Dev!$CU$59, I147=Dev!$CS$48), $D$3,""))</f>
        <v>PRLTE</v>
      </c>
      <c r="K147" s="196" t="str">
        <f ca="1">CONCATENATE(E147,Names!$P$3,I147)</f>
        <v>PRLJB-027_h</v>
      </c>
      <c r="M147" s="760">
        <f ca="1">INDIRECT(ADDRESS($C147,M$5,,,Table!$A$1))</f>
        <v>210</v>
      </c>
      <c r="O147" s="196" t="str">
        <f t="shared" si="98"/>
        <v/>
      </c>
      <c r="Q147" s="196" t="str">
        <f t="shared" si="73"/>
        <v>00</v>
      </c>
      <c r="R147" s="196">
        <f t="shared" si="86"/>
        <v>8</v>
      </c>
      <c r="S147" s="196" t="str">
        <f ca="1">IFERROR(VLOOKUP(M147,Racks!$H$4:$M$30,Racks!$I$2),"")</f>
        <v>HBL</v>
      </c>
      <c r="T147" s="196" t="str">
        <f ca="1">IFERROR(VLOOKUP(M147,Racks!$H$4:$M$30,Racks!$K$2),"")</f>
        <v>020Row</v>
      </c>
      <c r="U147" s="196" t="str">
        <f t="shared" si="76"/>
        <v>008</v>
      </c>
      <c r="V147" s="196" t="str">
        <f>CONCATENATE(Names!$C$17,Names!$N$3,U147)</f>
        <v>PRLTCB-008</v>
      </c>
      <c r="W147" s="196" t="str">
        <f>Dev!$GL$93</f>
        <v>l</v>
      </c>
      <c r="X147" s="196">
        <f t="shared" ca="1" si="77"/>
        <v>12</v>
      </c>
      <c r="Y147" s="196" t="str">
        <f>IF(OR(W147=Dev!$GJ$82, W147=Dev!$GJ$83, W147=Dev!$GJ$84, W147=Dev!$GJ$85, W147=Dev!$GJ$86, W147=Dev!$GJ$87, W147=Dev!$GJ$88, W147=Dev!$GJ$89, W147=Dev!$GG$82, W147=Dev!$GG$83, W147=Dev!$GG$84, W147=Dev!$GG$85, W147=Dev!$GG$86),Names!$C$10,                   IF(OR(W147=Dev!$GJ$90, W147=Dev!$GJ$91, W147=Dev!$GJ$92, W147=Dev!$GJ$93, W147=Dev!$GJ$94, W147=Dev!$GJ$95, W147=Dev!$GJ$96, W147=Dev!$GJ$97, W147=Dev!$GH$82), Names!$C$11,""))</f>
        <v>PRLTE</v>
      </c>
      <c r="Z147" s="760" t="str">
        <f ca="1">IFERROR(VLOOKUP(M147,Racks!$H$4:$M$30,6),"")</f>
        <v>HBL-020Row:CnPw-U-016</v>
      </c>
      <c r="AA147" s="196" t="str">
        <f ca="1">IF(R147="","",CONCATENATE(S147,Names!$H$3,T147,Names!$J$3,Names!$K$3,Names!$L$3,V147))</f>
        <v>HBL-020Row:RFS-PRLTCB-008</v>
      </c>
      <c r="AB147" s="196" t="str">
        <f>IF(R147="","",CONCATENATE(V147,Names!$P$3,W147))</f>
        <v>PRLTCB-008_l</v>
      </c>
      <c r="AC147" s="996"/>
      <c r="AD147" s="196" t="str">
        <f t="shared" si="78"/>
        <v>CREATE</v>
      </c>
      <c r="AF147" s="196" t="str">
        <f t="shared" si="87"/>
        <v>4PR24OSTCHF</v>
      </c>
      <c r="AH147" s="196" t="str">
        <f t="shared" ca="1" si="88"/>
        <v>HBL-030PRL:RFS-PRLJB-027</v>
      </c>
      <c r="AI147" s="196" t="str">
        <f t="shared" si="79"/>
        <v>AT</v>
      </c>
      <c r="AK147" s="196" t="str">
        <f t="shared" si="89"/>
        <v>WEIPU ST1210/S9</v>
      </c>
      <c r="AM147" s="196" t="str">
        <f t="shared" ca="1" si="90"/>
        <v>PRLJB-027_h</v>
      </c>
      <c r="AN147" s="196" t="str">
        <f t="shared" ca="1" si="91"/>
        <v>HBL-020Row:RFS-PRLTCB-008</v>
      </c>
      <c r="AO147" s="196" t="str">
        <f t="shared" si="80"/>
        <v>KG</v>
      </c>
      <c r="AP147" s="196" t="str">
        <f t="shared" ca="1" si="92"/>
        <v>HBL-020Row:CnPw-U-016</v>
      </c>
      <c r="AQ147" s="196" t="str">
        <f t="shared" si="93"/>
        <v>WEIPU ST1210/P9</v>
      </c>
      <c r="AS147" s="196" t="str">
        <f t="shared" si="94"/>
        <v>PRLTCB-008_l</v>
      </c>
      <c r="AT147" s="196">
        <f t="shared" ca="1" si="95"/>
        <v>3</v>
      </c>
      <c r="AU147" s="196">
        <f t="shared" si="81"/>
        <v>5</v>
      </c>
      <c r="AV147" s="196" t="str">
        <f t="shared" si="96"/>
        <v>A</v>
      </c>
      <c r="AX147" s="196" t="str">
        <f t="shared" si="82"/>
        <v>staffanekstrom</v>
      </c>
      <c r="AY147" s="196" t="str">
        <f t="shared" si="83"/>
        <v>INSERTED</v>
      </c>
      <c r="AZ147" s="196" t="str">
        <f t="shared" si="84"/>
        <v/>
      </c>
      <c r="BD147" s="196" t="str">
        <f t="shared" si="85"/>
        <v>YES</v>
      </c>
      <c r="BE147" s="996"/>
      <c r="BF147" s="196">
        <f t="shared" ca="1" si="97"/>
        <v>210</v>
      </c>
    </row>
    <row r="148" spans="1:58">
      <c r="A148">
        <v>142</v>
      </c>
      <c r="C148">
        <f>ROW(Table!$A$123)</f>
        <v>123</v>
      </c>
      <c r="D148" s="1" t="str">
        <f ca="1">INDIRECT(ADDRESS($C148,D$5,,,Table!$A$1))</f>
        <v/>
      </c>
      <c r="E148" s="738" t="str">
        <f ca="1">INDIRECT(ADDRESS($C148,E$5,,,Table!$A$1))</f>
        <v>PRLJB-028</v>
      </c>
      <c r="F148">
        <f ca="1">INDIRECT(ADDRESS($C148,F$5,,,Table!$A$1))</f>
        <v>213.23999999999992</v>
      </c>
      <c r="G148" t="str">
        <f ca="1">INDIRECT(ADDRESS($C148,G$5,,,Table!$A$1))</f>
        <v>HBL</v>
      </c>
      <c r="H148" t="str">
        <f ca="1">INDIRECT(ADDRESS($C148,H$5,,,Table!$A$1))</f>
        <v>HBL-040PRL:RFS-PRLJB-028</v>
      </c>
      <c r="I148" s="738" t="str">
        <f>Dev!$CW$46</f>
        <v>a</v>
      </c>
      <c r="J148" t="str">
        <f>IF(OR(I148=Dev!$CU$46, I148=Dev!$CU$47, I148=Dev!$CU$48, I148=Dev!$CU$49, I148=Dev!$CU$50, I148=Dev!$CU$51, I148=Dev!$CU$52, I148=Dev!$CU$53, I148=Dev!$CR$48, I148=Dev!$CR$49),$C$3,                                                                  IF(OR(I148=Dev!$CU$54, I148=Dev!$CU$55, I148=Dev!$CU$56, I148=Dev!$CU$57, I148=Dev!$CU$58, I148=Dev!$CU$59, I148=Dev!$CS$48), $D$3,""))</f>
        <v>PRLEH</v>
      </c>
      <c r="K148" t="str">
        <f ca="1">CONCATENATE(E148,Names!$P$3,I148)</f>
        <v>PRLJB-028_a</v>
      </c>
      <c r="M148" s="31">
        <f ca="1">INDIRECT(ADDRESS($C148,M$5,,,Table!$A$1))</f>
        <v>210</v>
      </c>
      <c r="O148" t="str">
        <f t="shared" si="98"/>
        <v/>
      </c>
      <c r="Q148" t="str">
        <f t="shared" si="73"/>
        <v>00</v>
      </c>
      <c r="R148">
        <f t="shared" si="86"/>
        <v>8</v>
      </c>
      <c r="S148" t="str">
        <f ca="1">IFERROR(VLOOKUP(M148,Racks!$H$4:$M$30,Racks!$I$2),"")</f>
        <v>HBL</v>
      </c>
      <c r="T148" t="str">
        <f ca="1">IFERROR(VLOOKUP(M148,Racks!$H$4:$M$30,Racks!$K$2),"")</f>
        <v>020Row</v>
      </c>
      <c r="U148" t="str">
        <f t="shared" si="76"/>
        <v>008</v>
      </c>
      <c r="V148" t="str">
        <f>CONCATENATE(Names!$C$17,Names!$N$3,U148)</f>
        <v>PRLTCB-008</v>
      </c>
      <c r="W148" t="str">
        <f>Dev!$GL$94</f>
        <v>m</v>
      </c>
      <c r="X148">
        <f t="shared" ca="1" si="77"/>
        <v>13</v>
      </c>
      <c r="Y148" t="str">
        <f>IF(OR(W148=Dev!$GJ$82, W148=Dev!$GJ$83, W148=Dev!$GJ$84, W148=Dev!$GJ$85, W148=Dev!$GJ$86, W148=Dev!$GJ$87, W148=Dev!$GJ$88, W148=Dev!$GJ$89, W148=Dev!$GG$82, W148=Dev!$GG$83, W148=Dev!$GG$84, W148=Dev!$GG$85, W148=Dev!$GG$86),Names!$C$10,                   IF(OR(W148=Dev!$GJ$90, W148=Dev!$GJ$91, W148=Dev!$GJ$92, W148=Dev!$GJ$93, W148=Dev!$GJ$94, W148=Dev!$GJ$95, W148=Dev!$GJ$96, W148=Dev!$GJ$97, W148=Dev!$GH$82), Names!$C$11,""))</f>
        <v>PRLEH</v>
      </c>
      <c r="Z148" s="31" t="str">
        <f ca="1">IFERROR(VLOOKUP(M148,Racks!$H$4:$M$30,6),"")</f>
        <v>HBL-020Row:CnPw-U-016</v>
      </c>
      <c r="AA148" t="str">
        <f ca="1">IF(R148="","",CONCATENATE(S148,Names!$H$3,T148,Names!$J$3,Names!$K$3,Names!$L$3,V148))</f>
        <v>HBL-020Row:RFS-PRLTCB-008</v>
      </c>
      <c r="AB148" t="str">
        <f>IF(R148="","",CONCATENATE(V148,Names!$P$3,W148))</f>
        <v>PRLTCB-008_m</v>
      </c>
      <c r="AD148" t="str">
        <f t="shared" si="78"/>
        <v>CREATE</v>
      </c>
      <c r="AF148" t="str">
        <f t="shared" si="87"/>
        <v>3C16NS_3G1.5</v>
      </c>
      <c r="AH148" t="str">
        <f t="shared" ca="1" si="88"/>
        <v>HBL-040PRL:RFS-PRLJB-028</v>
      </c>
      <c r="AI148" t="str">
        <f t="shared" si="79"/>
        <v>AT</v>
      </c>
      <c r="AK148" t="str">
        <f t="shared" si="89"/>
        <v>WEIPU ST1210/S3</v>
      </c>
      <c r="AM148" t="str">
        <f t="shared" ca="1" si="90"/>
        <v>PRLJB-028_a</v>
      </c>
      <c r="AN148" t="str">
        <f t="shared" ca="1" si="91"/>
        <v>HBL-020Row:RFS-PRLTCB-008</v>
      </c>
      <c r="AO148" t="str">
        <f t="shared" si="80"/>
        <v>KG</v>
      </c>
      <c r="AP148" t="str">
        <f t="shared" ca="1" si="92"/>
        <v>HBL-020Row:CnPw-U-016</v>
      </c>
      <c r="AQ148" t="str">
        <f t="shared" si="93"/>
        <v>WEIPU ST1210/P3</v>
      </c>
      <c r="AS148" t="str">
        <f t="shared" si="94"/>
        <v>PRLTCB-008_m</v>
      </c>
      <c r="AT148">
        <f t="shared" ca="1" si="95"/>
        <v>3</v>
      </c>
      <c r="AU148">
        <f t="shared" si="81"/>
        <v>5</v>
      </c>
      <c r="AV148" t="str">
        <f t="shared" si="96"/>
        <v>D</v>
      </c>
      <c r="AX148" t="str">
        <f t="shared" si="82"/>
        <v>staffanekstrom</v>
      </c>
      <c r="AY148" t="str">
        <f t="shared" si="83"/>
        <v>INSERTED</v>
      </c>
      <c r="AZ148" t="str">
        <f t="shared" si="84"/>
        <v/>
      </c>
      <c r="BD148" t="str">
        <f t="shared" si="85"/>
        <v>YES</v>
      </c>
      <c r="BF148">
        <f t="shared" ca="1" si="97"/>
        <v>210</v>
      </c>
    </row>
    <row r="149" spans="1:58">
      <c r="A149">
        <v>143</v>
      </c>
      <c r="C149">
        <f>ROW(Table!$A$123)</f>
        <v>123</v>
      </c>
      <c r="D149" s="1" t="str">
        <f ca="1">INDIRECT(ADDRESS($C149,D$5,,,Table!$A$1))</f>
        <v/>
      </c>
      <c r="E149" s="738" t="str">
        <f ca="1">INDIRECT(ADDRESS($C149,E$5,,,Table!$A$1))</f>
        <v>PRLJB-028</v>
      </c>
      <c r="F149">
        <f ca="1">INDIRECT(ADDRESS($C149,F$5,,,Table!$A$1))</f>
        <v>213.23999999999992</v>
      </c>
      <c r="G149" t="str">
        <f ca="1">INDIRECT(ADDRESS($C149,G$5,,,Table!$A$1))</f>
        <v>HBL</v>
      </c>
      <c r="H149" t="str">
        <f ca="1">INDIRECT(ADDRESS($C149,H$5,,,Table!$A$1))</f>
        <v>HBL-040PRL:RFS-PRLJB-028</v>
      </c>
      <c r="I149" s="738" t="str">
        <f>Dev!$CW$47</f>
        <v>b</v>
      </c>
      <c r="J149" t="str">
        <f>IF(OR(I149=Dev!$CU$46, I149=Dev!$CU$47, I149=Dev!$CU$48, I149=Dev!$CU$49, I149=Dev!$CU$50, I149=Dev!$CU$51, I149=Dev!$CU$52, I149=Dev!$CU$53, I149=Dev!$CR$48, I149=Dev!$CR$49),$C$3,                                                                  IF(OR(I149=Dev!$CU$54, I149=Dev!$CU$55, I149=Dev!$CU$56, I149=Dev!$CU$57, I149=Dev!$CU$58, I149=Dev!$CU$59, I149=Dev!$CS$48), $D$3,""))</f>
        <v>PRLEH</v>
      </c>
      <c r="K149" t="str">
        <f ca="1">CONCATENATE(E149,Names!$P$3,I149)</f>
        <v>PRLJB-028_b</v>
      </c>
      <c r="M149" s="31">
        <f ca="1">INDIRECT(ADDRESS($C149,M$5,,,Table!$A$1))</f>
        <v>210</v>
      </c>
      <c r="O149" t="str">
        <f t="shared" si="98"/>
        <v/>
      </c>
      <c r="Q149" t="str">
        <f t="shared" si="73"/>
        <v>00</v>
      </c>
      <c r="R149">
        <f t="shared" si="86"/>
        <v>8</v>
      </c>
      <c r="S149" t="str">
        <f ca="1">IFERROR(VLOOKUP(M149,Racks!$H$4:$M$30,Racks!$I$2),"")</f>
        <v>HBL</v>
      </c>
      <c r="T149" t="str">
        <f ca="1">IFERROR(VLOOKUP(M149,Racks!$H$4:$M$30,Racks!$K$2),"")</f>
        <v>020Row</v>
      </c>
      <c r="U149" t="str">
        <f t="shared" si="76"/>
        <v>008</v>
      </c>
      <c r="V149" t="str">
        <f>CONCATENATE(Names!$C$17,Names!$N$3,U149)</f>
        <v>PRLTCB-008</v>
      </c>
      <c r="W149" t="str">
        <f>Dev!$GL$95</f>
        <v>n</v>
      </c>
      <c r="X149">
        <f t="shared" ca="1" si="77"/>
        <v>14</v>
      </c>
      <c r="Y149" t="str">
        <f>IF(OR(W149=Dev!$GJ$82, W149=Dev!$GJ$83, W149=Dev!$GJ$84, W149=Dev!$GJ$85, W149=Dev!$GJ$86, W149=Dev!$GJ$87, W149=Dev!$GJ$88, W149=Dev!$GJ$89, W149=Dev!$GG$82, W149=Dev!$GG$83, W149=Dev!$GG$84, W149=Dev!$GG$85, W149=Dev!$GG$86),Names!$C$10,                   IF(OR(W149=Dev!$GJ$90, W149=Dev!$GJ$91, W149=Dev!$GJ$92, W149=Dev!$GJ$93, W149=Dev!$GJ$94, W149=Dev!$GJ$95, W149=Dev!$GJ$96, W149=Dev!$GJ$97, W149=Dev!$GH$82), Names!$C$11,""))</f>
        <v>PRLEH</v>
      </c>
      <c r="Z149" s="31" t="str">
        <f ca="1">IFERROR(VLOOKUP(M149,Racks!$H$4:$M$30,6),"")</f>
        <v>HBL-020Row:CnPw-U-016</v>
      </c>
      <c r="AA149" t="str">
        <f ca="1">IF(R149="","",CONCATENATE(S149,Names!$H$3,T149,Names!$J$3,Names!$K$3,Names!$L$3,V149))</f>
        <v>HBL-020Row:RFS-PRLTCB-008</v>
      </c>
      <c r="AB149" t="str">
        <f>IF(R149="","",CONCATENATE(V149,Names!$P$3,W149))</f>
        <v>PRLTCB-008_n</v>
      </c>
      <c r="AD149" t="str">
        <f t="shared" si="78"/>
        <v>CREATE</v>
      </c>
      <c r="AF149" t="str">
        <f t="shared" si="87"/>
        <v>3C16NS_3G1.5</v>
      </c>
      <c r="AH149" t="str">
        <f t="shared" ca="1" si="88"/>
        <v>HBL-040PRL:RFS-PRLJB-028</v>
      </c>
      <c r="AI149" t="str">
        <f t="shared" si="79"/>
        <v>AT</v>
      </c>
      <c r="AK149" t="str">
        <f t="shared" si="89"/>
        <v>WEIPU ST1210/S3</v>
      </c>
      <c r="AM149" t="str">
        <f t="shared" ca="1" si="90"/>
        <v>PRLJB-028_b</v>
      </c>
      <c r="AN149" t="str">
        <f t="shared" ca="1" si="91"/>
        <v>HBL-020Row:RFS-PRLTCB-008</v>
      </c>
      <c r="AO149" t="str">
        <f t="shared" si="80"/>
        <v>KG</v>
      </c>
      <c r="AP149" t="str">
        <f t="shared" ca="1" si="92"/>
        <v>HBL-020Row:CnPw-U-016</v>
      </c>
      <c r="AQ149" t="str">
        <f t="shared" si="93"/>
        <v>WEIPU ST1210/P3</v>
      </c>
      <c r="AS149" t="str">
        <f t="shared" si="94"/>
        <v>PRLTCB-008_n</v>
      </c>
      <c r="AT149">
        <f t="shared" ca="1" si="95"/>
        <v>3</v>
      </c>
      <c r="AU149">
        <f t="shared" si="81"/>
        <v>5</v>
      </c>
      <c r="AV149" t="str">
        <f t="shared" si="96"/>
        <v>D</v>
      </c>
      <c r="AX149" t="str">
        <f t="shared" si="82"/>
        <v>staffanekstrom</v>
      </c>
      <c r="AY149" t="str">
        <f t="shared" si="83"/>
        <v>INSERTED</v>
      </c>
      <c r="AZ149" t="str">
        <f t="shared" si="84"/>
        <v/>
      </c>
      <c r="BD149" t="str">
        <f t="shared" si="85"/>
        <v>YES</v>
      </c>
      <c r="BF149">
        <f t="shared" ca="1" si="97"/>
        <v>210</v>
      </c>
    </row>
    <row r="150" spans="1:58">
      <c r="A150">
        <v>144</v>
      </c>
      <c r="C150">
        <f>ROW(Table!$A$123)</f>
        <v>123</v>
      </c>
      <c r="D150" s="1" t="str">
        <f ca="1">INDIRECT(ADDRESS($C150,D$5,,,Table!$A$1))</f>
        <v/>
      </c>
      <c r="E150" s="738" t="str">
        <f ca="1">INDIRECT(ADDRESS($C150,E$5,,,Table!$A$1))</f>
        <v>PRLJB-028</v>
      </c>
      <c r="F150">
        <f ca="1">INDIRECT(ADDRESS($C150,F$5,,,Table!$A$1))</f>
        <v>213.23999999999992</v>
      </c>
      <c r="G150" t="str">
        <f ca="1">INDIRECT(ADDRESS($C150,G$5,,,Table!$A$1))</f>
        <v>HBL</v>
      </c>
      <c r="H150" t="str">
        <f ca="1">INDIRECT(ADDRESS($C150,H$5,,,Table!$A$1))</f>
        <v>HBL-040PRL:RFS-PRLJB-028</v>
      </c>
      <c r="I150" s="738" t="str">
        <f>Dev!$CW$48</f>
        <v>g</v>
      </c>
      <c r="J150" t="str">
        <f>IF(OR(I150=Dev!$CU$46, I150=Dev!$CU$47, I150=Dev!$CU$48, I150=Dev!$CU$49, I150=Dev!$CU$50, I150=Dev!$CU$51, I150=Dev!$CU$52, I150=Dev!$CU$53, I150=Dev!$CR$48, I150=Dev!$CR$49),$C$3,                                                                  IF(OR(I150=Dev!$CU$54, I150=Dev!$CU$55, I150=Dev!$CU$56, I150=Dev!$CU$57, I150=Dev!$CU$58, I150=Dev!$CU$59, I150=Dev!$CS$48), $D$3,""))</f>
        <v>PRLTE</v>
      </c>
      <c r="K150" t="str">
        <f ca="1">CONCATENATE(E150,Names!$P$3,I150)</f>
        <v>PRLJB-028_g</v>
      </c>
      <c r="M150" s="31">
        <f ca="1">INDIRECT(ADDRESS($C150,M$5,,,Table!$A$1))</f>
        <v>210</v>
      </c>
      <c r="O150" t="str">
        <f t="shared" si="98"/>
        <v/>
      </c>
      <c r="Q150" t="str">
        <f t="shared" si="73"/>
        <v>00</v>
      </c>
      <c r="R150">
        <f t="shared" si="86"/>
        <v>8</v>
      </c>
      <c r="S150" t="str">
        <f ca="1">IFERROR(VLOOKUP(M150,Racks!$H$4:$M$30,Racks!$I$2),"")</f>
        <v>HBL</v>
      </c>
      <c r="T150" t="str">
        <f ca="1">IFERROR(VLOOKUP(M150,Racks!$H$4:$M$30,Racks!$K$2),"")</f>
        <v>020Row</v>
      </c>
      <c r="U150" t="str">
        <f t="shared" si="76"/>
        <v>008</v>
      </c>
      <c r="V150" t="str">
        <f>CONCATENATE(Names!$C$17,Names!$N$3,U150)</f>
        <v>PRLTCB-008</v>
      </c>
      <c r="W150" t="str">
        <f>Dev!$GL$96</f>
        <v>o</v>
      </c>
      <c r="X150">
        <f t="shared" ca="1" si="77"/>
        <v>15</v>
      </c>
      <c r="Y150" t="str">
        <f>IF(OR(W150=Dev!$GJ$82, W150=Dev!$GJ$83, W150=Dev!$GJ$84, W150=Dev!$GJ$85, W150=Dev!$GJ$86, W150=Dev!$GJ$87, W150=Dev!$GJ$88, W150=Dev!$GJ$89, W150=Dev!$GG$82, W150=Dev!$GG$83, W150=Dev!$GG$84, W150=Dev!$GG$85, W150=Dev!$GG$86),Names!$C$10,                   IF(OR(W150=Dev!$GJ$90, W150=Dev!$GJ$91, W150=Dev!$GJ$92, W150=Dev!$GJ$93, W150=Dev!$GJ$94, W150=Dev!$GJ$95, W150=Dev!$GJ$96, W150=Dev!$GJ$97, W150=Dev!$GH$82), Names!$C$11,""))</f>
        <v>PRLTE</v>
      </c>
      <c r="Z150" s="31" t="str">
        <f ca="1">IFERROR(VLOOKUP(M150,Racks!$H$4:$M$30,6),"")</f>
        <v>HBL-020Row:CnPw-U-016</v>
      </c>
      <c r="AA150" t="str">
        <f ca="1">IF(R150="","",CONCATENATE(S150,Names!$H$3,T150,Names!$J$3,Names!$K$3,Names!$L$3,V150))</f>
        <v>HBL-020Row:RFS-PRLTCB-008</v>
      </c>
      <c r="AB150" t="str">
        <f>IF(R150="","",CONCATENATE(V150,Names!$P$3,W150))</f>
        <v>PRLTCB-008_o</v>
      </c>
      <c r="AD150" t="str">
        <f t="shared" si="78"/>
        <v>CREATE</v>
      </c>
      <c r="AF150" t="str">
        <f t="shared" si="87"/>
        <v>4PR24OSTCHF</v>
      </c>
      <c r="AH150" t="str">
        <f t="shared" ca="1" si="88"/>
        <v>HBL-040PRL:RFS-PRLJB-028</v>
      </c>
      <c r="AI150" t="str">
        <f t="shared" si="79"/>
        <v>AT</v>
      </c>
      <c r="AK150" t="str">
        <f t="shared" si="89"/>
        <v>WEIPU ST1210/S9</v>
      </c>
      <c r="AM150" t="str">
        <f t="shared" ca="1" si="90"/>
        <v>PRLJB-028_g</v>
      </c>
      <c r="AN150" t="str">
        <f t="shared" ca="1" si="91"/>
        <v>HBL-020Row:RFS-PRLTCB-008</v>
      </c>
      <c r="AO150" t="str">
        <f t="shared" si="80"/>
        <v>KG</v>
      </c>
      <c r="AP150" t="str">
        <f t="shared" ca="1" si="92"/>
        <v>HBL-020Row:CnPw-U-016</v>
      </c>
      <c r="AQ150" t="str">
        <f t="shared" si="93"/>
        <v>WEIPU ST1210/P9</v>
      </c>
      <c r="AS150" t="str">
        <f t="shared" si="94"/>
        <v>PRLTCB-008_o</v>
      </c>
      <c r="AT150">
        <f t="shared" ca="1" si="95"/>
        <v>3</v>
      </c>
      <c r="AU150">
        <f t="shared" si="81"/>
        <v>5</v>
      </c>
      <c r="AV150" t="str">
        <f t="shared" si="96"/>
        <v>A</v>
      </c>
      <c r="AX150" t="str">
        <f t="shared" si="82"/>
        <v>staffanekstrom</v>
      </c>
      <c r="AY150" t="str">
        <f t="shared" si="83"/>
        <v>INSERTED</v>
      </c>
      <c r="AZ150" t="str">
        <f t="shared" si="84"/>
        <v/>
      </c>
      <c r="BD150" t="str">
        <f t="shared" si="85"/>
        <v>YES</v>
      </c>
      <c r="BF150">
        <f t="shared" ca="1" si="97"/>
        <v>210</v>
      </c>
    </row>
    <row r="151" spans="1:58" s="758" customFormat="1" ht="13.5" thickBot="1">
      <c r="A151" s="758">
        <v>145</v>
      </c>
      <c r="C151" s="758">
        <f>ROW(Table!$A$123)</f>
        <v>123</v>
      </c>
      <c r="D151" s="1022" t="str">
        <f ca="1">INDIRECT(ADDRESS($C151,D$5,,,Table!$A$1))</f>
        <v/>
      </c>
      <c r="E151" s="1024" t="str">
        <f ca="1">INDIRECT(ADDRESS($C151,E$5,,,Table!$A$1))</f>
        <v>PRLJB-028</v>
      </c>
      <c r="F151" s="758">
        <f ca="1">INDIRECT(ADDRESS($C151,F$5,,,Table!$A$1))</f>
        <v>213.23999999999992</v>
      </c>
      <c r="G151" s="758" t="str">
        <f ca="1">INDIRECT(ADDRESS($C151,G$5,,,Table!$A$1))</f>
        <v>HBL</v>
      </c>
      <c r="H151" s="758" t="str">
        <f ca="1">INDIRECT(ADDRESS($C151,H$5,,,Table!$A$1))</f>
        <v>HBL-040PRL:RFS-PRLJB-028</v>
      </c>
      <c r="I151" s="1024" t="str">
        <f>Dev!$CW$49</f>
        <v>h</v>
      </c>
      <c r="J151" s="758" t="str">
        <f>IF(OR(I151=Dev!$CU$46, I151=Dev!$CU$47, I151=Dev!$CU$48, I151=Dev!$CU$49, I151=Dev!$CU$50, I151=Dev!$CU$51, I151=Dev!$CU$52, I151=Dev!$CU$53, I151=Dev!$CR$48, I151=Dev!$CR$49),$C$3,                                                                  IF(OR(I151=Dev!$CU$54, I151=Dev!$CU$55, I151=Dev!$CU$56, I151=Dev!$CU$57, I151=Dev!$CU$58, I151=Dev!$CU$59, I151=Dev!$CS$48), $D$3,""))</f>
        <v>PRLTE</v>
      </c>
      <c r="K151" s="758" t="str">
        <f ca="1">CONCATENATE(E151,Names!$P$3,I151)</f>
        <v>PRLJB-028_h</v>
      </c>
      <c r="M151" s="761">
        <f ca="1">INDIRECT(ADDRESS($C151,M$5,,,Table!$A$1))</f>
        <v>210</v>
      </c>
      <c r="O151" s="758" t="str">
        <f t="shared" si="98"/>
        <v/>
      </c>
      <c r="Q151" s="758" t="str">
        <f t="shared" si="73"/>
        <v>00</v>
      </c>
      <c r="R151" s="758">
        <f t="shared" si="86"/>
        <v>8</v>
      </c>
      <c r="S151" s="758" t="str">
        <f ca="1">IFERROR(VLOOKUP(M151,Racks!$H$4:$M$30,Racks!$I$2),"")</f>
        <v>HBL</v>
      </c>
      <c r="T151" s="758" t="str">
        <f ca="1">IFERROR(VLOOKUP(M151,Racks!$H$4:$M$30,Racks!$K$2),"")</f>
        <v>020Row</v>
      </c>
      <c r="U151" s="758" t="str">
        <f t="shared" si="76"/>
        <v>008</v>
      </c>
      <c r="V151" s="758" t="str">
        <f>CONCATENATE(Names!$C$17,Names!$N$3,U151)</f>
        <v>PRLTCB-008</v>
      </c>
      <c r="W151" s="758" t="str">
        <f>Dev!$GL$97</f>
        <v>p</v>
      </c>
      <c r="X151" s="758">
        <f t="shared" ca="1" si="77"/>
        <v>16</v>
      </c>
      <c r="Y151" s="758" t="str">
        <f>IF(OR(W151=Dev!$GJ$82, W151=Dev!$GJ$83, W151=Dev!$GJ$84, W151=Dev!$GJ$85, W151=Dev!$GJ$86, W151=Dev!$GJ$87, W151=Dev!$GJ$88, W151=Dev!$GJ$89, W151=Dev!$GG$82, W151=Dev!$GG$83, W151=Dev!$GG$84, W151=Dev!$GG$85, W151=Dev!$GG$86),Names!$C$10,                   IF(OR(W151=Dev!$GJ$90, W151=Dev!$GJ$91, W151=Dev!$GJ$92, W151=Dev!$GJ$93, W151=Dev!$GJ$94, W151=Dev!$GJ$95, W151=Dev!$GJ$96, W151=Dev!$GJ$97, W151=Dev!$GH$82), Names!$C$11,""))</f>
        <v>PRLTE</v>
      </c>
      <c r="Z151" s="761" t="str">
        <f ca="1">IFERROR(VLOOKUP(M151,Racks!$H$4:$M$30,6),"")</f>
        <v>HBL-020Row:CnPw-U-016</v>
      </c>
      <c r="AA151" s="758" t="str">
        <f ca="1">IF(R151="","",CONCATENATE(S151,Names!$H$3,T151,Names!$J$3,Names!$K$3,Names!$L$3,V151))</f>
        <v>HBL-020Row:RFS-PRLTCB-008</v>
      </c>
      <c r="AB151" s="758" t="str">
        <f>IF(R151="","",CONCATENATE(V151,Names!$P$3,W151))</f>
        <v>PRLTCB-008_p</v>
      </c>
      <c r="AC151" s="997"/>
      <c r="AD151" s="758" t="str">
        <f t="shared" si="78"/>
        <v>CREATE</v>
      </c>
      <c r="AF151" s="758" t="str">
        <f t="shared" si="87"/>
        <v>4PR24OSTCHF</v>
      </c>
      <c r="AH151" s="758" t="str">
        <f t="shared" ca="1" si="88"/>
        <v>HBL-040PRL:RFS-PRLJB-028</v>
      </c>
      <c r="AI151" s="758" t="str">
        <f t="shared" si="79"/>
        <v>AT</v>
      </c>
      <c r="AK151" s="758" t="str">
        <f t="shared" si="89"/>
        <v>WEIPU ST1210/S9</v>
      </c>
      <c r="AM151" s="758" t="str">
        <f t="shared" ca="1" si="90"/>
        <v>PRLJB-028_h</v>
      </c>
      <c r="AN151" s="758" t="str">
        <f t="shared" ca="1" si="91"/>
        <v>HBL-020Row:RFS-PRLTCB-008</v>
      </c>
      <c r="AO151" s="758" t="str">
        <f t="shared" si="80"/>
        <v>KG</v>
      </c>
      <c r="AP151" s="758" t="str">
        <f t="shared" ca="1" si="92"/>
        <v>HBL-020Row:CnPw-U-016</v>
      </c>
      <c r="AQ151" s="758" t="str">
        <f t="shared" si="93"/>
        <v>WEIPU ST1210/P9</v>
      </c>
      <c r="AS151" s="758" t="str">
        <f t="shared" si="94"/>
        <v>PRLTCB-008_p</v>
      </c>
      <c r="AT151" s="758">
        <f t="shared" ca="1" si="95"/>
        <v>3</v>
      </c>
      <c r="AU151" s="758">
        <f t="shared" si="81"/>
        <v>5</v>
      </c>
      <c r="AV151" s="758" t="str">
        <f t="shared" si="96"/>
        <v>A</v>
      </c>
      <c r="AX151" s="758" t="str">
        <f t="shared" si="82"/>
        <v>staffanekstrom</v>
      </c>
      <c r="AY151" s="758" t="str">
        <f t="shared" si="83"/>
        <v>INSERTED</v>
      </c>
      <c r="AZ151" s="758" t="str">
        <f t="shared" si="84"/>
        <v/>
      </c>
      <c r="BD151" s="758" t="str">
        <f t="shared" si="85"/>
        <v>YES</v>
      </c>
      <c r="BE151" s="997"/>
      <c r="BF151" s="758">
        <f t="shared" ca="1" si="97"/>
        <v>210</v>
      </c>
    </row>
    <row r="152" spans="1:58">
      <c r="A152">
        <v>146</v>
      </c>
      <c r="C152">
        <f>ROW(Table!$A$126)</f>
        <v>126</v>
      </c>
      <c r="D152" s="1" t="str">
        <f ca="1">INDIRECT(ADDRESS($C152,D$5,,,Table!$A$1))</f>
        <v/>
      </c>
      <c r="E152" s="752" t="str">
        <f ca="1">INDIRECT(ADDRESS($C152,E$5,,,Table!$A$1))</f>
        <v>PRLJB-029</v>
      </c>
      <c r="F152">
        <f ca="1">INDIRECT(ADDRESS($C152,F$5,,,Table!$A$1))</f>
        <v>221.75999999999991</v>
      </c>
      <c r="G152" t="str">
        <f ca="1">INDIRECT(ADDRESS($C152,G$5,,,Table!$A$1))</f>
        <v>HBL</v>
      </c>
      <c r="H152" t="str">
        <f ca="1">INDIRECT(ADDRESS($C152,H$5,,,Table!$A$1))</f>
        <v>HBL-050PRL:RFS-PRLJB-029</v>
      </c>
      <c r="I152" s="769" t="str">
        <f>Dev!$CR$48</f>
        <v>++EH</v>
      </c>
      <c r="J152" t="str">
        <f>IF(OR(I152=Dev!$CU$46, I152=Dev!$CU$47, I152=Dev!$CU$48, I152=Dev!$CU$49, I152=Dev!$CU$50, I152=Dev!$CU$51, I152=Dev!$CU$52, I152=Dev!$CU$53, I152=Dev!$CR$48, I152=Dev!$CR$49),$C$3,                                                                  IF(OR(I152=Dev!$CU$54, I152=Dev!$CU$55, I152=Dev!$CU$56, I152=Dev!$CU$57, I152=Dev!$CU$58, I152=Dev!$CU$59, I152=Dev!$CS$48), $D$3,""))</f>
        <v>PRLEH</v>
      </c>
      <c r="K152" t="str">
        <f ca="1">CONCATENATE(E152,Names!$P$3,I152)</f>
        <v>PRLJB-029_++EH</v>
      </c>
      <c r="M152" s="42">
        <f ca="1">INDIRECT(ADDRESS($C152,M$5,,,Table!$A$1))</f>
        <v>220</v>
      </c>
      <c r="O152" t="str">
        <f t="shared" si="98"/>
        <v/>
      </c>
      <c r="Q152" t="str">
        <f t="shared" si="73"/>
        <v>00</v>
      </c>
      <c r="R152">
        <f>$R$154</f>
        <v>9</v>
      </c>
      <c r="S152" t="str">
        <f ca="1">IFERROR(VLOOKUP(M152,Racks!$H$4:$M$30,Racks!$I$2),"")</f>
        <v>HBL</v>
      </c>
      <c r="T152" t="str">
        <f ca="1">IFERROR(VLOOKUP(M152,Racks!$H$4:$M$30,Racks!$K$2),"")</f>
        <v>060Row</v>
      </c>
      <c r="U152" t="str">
        <f t="shared" si="76"/>
        <v>009</v>
      </c>
      <c r="V152" t="str">
        <f>CONCATENATE(Names!$C$17,Names!$N$3,U152)</f>
        <v>PRLTCB-009</v>
      </c>
      <c r="W152" s="769" t="str">
        <f>Dev!$GG$82</f>
        <v>y</v>
      </c>
      <c r="X152">
        <v>0</v>
      </c>
      <c r="Y152" t="str">
        <f>IF(OR(W152=Dev!$GJ$82, W152=Dev!$GJ$83, W152=Dev!$GJ$84, W152=Dev!$GJ$85, W152=Dev!$GJ$86, W152=Dev!$GJ$87, W152=Dev!$GJ$88, W152=Dev!$GJ$89, W152=Dev!$GG$82, W152=Dev!$GG$83, W152=Dev!$GG$84, W152=Dev!$GG$85, W152=Dev!$GG$86),Names!$C$10,                   IF(OR(W152=Dev!$GJ$90, W152=Dev!$GJ$91, W152=Dev!$GJ$92, W152=Dev!$GJ$93, W152=Dev!$GJ$94, W152=Dev!$GJ$95, W152=Dev!$GJ$96, W152=Dev!$GJ$97, W152=Dev!$GH$82), Names!$C$11,""))</f>
        <v>PRLEH</v>
      </c>
      <c r="Z152" s="42" t="str">
        <f ca="1">IFERROR(VLOOKUP(M152,Racks!$H$4:$M$30,6),"")</f>
        <v>HBL-060Row:CnPw-U-016</v>
      </c>
      <c r="AA152" t="str">
        <f ca="1">IF(R152="","",CONCATENATE(S152,Names!$H$3,T152,Names!$J$3,Names!$K$3,Names!$L$3,V152))</f>
        <v>HBL-060Row:RFS-PRLTCB-009</v>
      </c>
      <c r="AB152" t="str">
        <f>IF(R152="","",CONCATENATE(V152,Names!$P$3,W152))</f>
        <v>PRLTCB-009_y</v>
      </c>
      <c r="AD152" t="str">
        <f t="shared" si="78"/>
        <v>CREATE</v>
      </c>
      <c r="AF152" t="str">
        <f t="shared" si="87"/>
        <v>3C16NS_3G1.5</v>
      </c>
      <c r="AH152" t="str">
        <f t="shared" ca="1" si="88"/>
        <v>HBL-050PRL:RFS-PRLJB-029</v>
      </c>
      <c r="AI152" t="str">
        <f t="shared" si="79"/>
        <v>AT</v>
      </c>
      <c r="AK152" t="str">
        <f t="shared" si="89"/>
        <v>WEIPU ST1210/S3</v>
      </c>
      <c r="AM152" t="str">
        <f t="shared" ca="1" si="90"/>
        <v>PRLJB-029_++EH</v>
      </c>
      <c r="AN152" t="str">
        <f t="shared" ca="1" si="91"/>
        <v>HBL-060Row:RFS-PRLTCB-009</v>
      </c>
      <c r="AO152" t="str">
        <f t="shared" si="80"/>
        <v>KG</v>
      </c>
      <c r="AP152" t="str">
        <f t="shared" ca="1" si="92"/>
        <v>HBL-060Row:CnPw-U-016</v>
      </c>
      <c r="AQ152" t="str">
        <f t="shared" si="93"/>
        <v>WEIPU ST1210/P3</v>
      </c>
      <c r="AS152" t="str">
        <f t="shared" si="94"/>
        <v>PRLTCB-009_y</v>
      </c>
      <c r="AT152">
        <f t="shared" ca="1" si="95"/>
        <v>3</v>
      </c>
      <c r="AU152">
        <f t="shared" si="81"/>
        <v>5</v>
      </c>
      <c r="AV152" t="str">
        <f t="shared" si="96"/>
        <v>D</v>
      </c>
      <c r="AX152" t="str">
        <f t="shared" si="82"/>
        <v>staffanekstrom</v>
      </c>
      <c r="AY152" t="str">
        <f t="shared" si="83"/>
        <v>INSERTED</v>
      </c>
      <c r="AZ152" t="str">
        <f t="shared" si="84"/>
        <v/>
      </c>
      <c r="BD152" t="str">
        <f t="shared" si="85"/>
        <v>YES</v>
      </c>
      <c r="BF152">
        <f t="shared" ca="1" si="97"/>
        <v>220</v>
      </c>
    </row>
    <row r="153" spans="1:58">
      <c r="A153">
        <v>147</v>
      </c>
      <c r="C153">
        <f>ROW(Table!$A$126)</f>
        <v>126</v>
      </c>
      <c r="D153" s="1" t="str">
        <f ca="1">INDIRECT(ADDRESS($C153,D$5,,,Table!$A$1))</f>
        <v/>
      </c>
      <c r="E153" s="752" t="str">
        <f ca="1">INDIRECT(ADDRESS($C153,E$5,,,Table!$A$1))</f>
        <v>PRLJB-029</v>
      </c>
      <c r="F153">
        <f ca="1">INDIRECT(ADDRESS($C153,F$5,,,Table!$A$1))</f>
        <v>221.75999999999991</v>
      </c>
      <c r="G153" t="str">
        <f ca="1">INDIRECT(ADDRESS($C153,G$5,,,Table!$A$1))</f>
        <v>HBL</v>
      </c>
      <c r="H153" t="str">
        <f ca="1">INDIRECT(ADDRESS($C153,H$5,,,Table!$A$1))</f>
        <v>HBL-050PRL:RFS-PRLJB-029</v>
      </c>
      <c r="I153" s="769" t="str">
        <f>Dev!$CS$48</f>
        <v>++TE</v>
      </c>
      <c r="J153" t="str">
        <f>IF(OR(I153=Dev!$CU$46, I153=Dev!$CU$47, I153=Dev!$CU$48, I153=Dev!$CU$49, I153=Dev!$CU$50, I153=Dev!$CU$51, I153=Dev!$CU$52, I153=Dev!$CU$53, I153=Dev!$CR$48, I153=Dev!$CR$49),$C$3,                                                                  IF(OR(I153=Dev!$CU$54, I153=Dev!$CU$55, I153=Dev!$CU$56, I153=Dev!$CU$57, I153=Dev!$CU$58, I153=Dev!$CU$59, I153=Dev!$CS$48), $D$3,""))</f>
        <v>PRLTE</v>
      </c>
      <c r="K153" t="str">
        <f ca="1">CONCATENATE(E153,Names!$P$3,I153)</f>
        <v>PRLJB-029_++TE</v>
      </c>
      <c r="M153" s="42">
        <f ca="1">INDIRECT(ADDRESS($C153,M$5,,,Table!$A$1))</f>
        <v>220</v>
      </c>
      <c r="O153" t="str">
        <f t="shared" si="98"/>
        <v/>
      </c>
      <c r="Q153" t="str">
        <f t="shared" si="73"/>
        <v>00</v>
      </c>
      <c r="R153">
        <f>$R$154</f>
        <v>9</v>
      </c>
      <c r="S153" t="str">
        <f ca="1">IFERROR(VLOOKUP(M153,Racks!$H$4:$M$30,Racks!$I$2),"")</f>
        <v>HBL</v>
      </c>
      <c r="T153" t="str">
        <f ca="1">IFERROR(VLOOKUP(M153,Racks!$H$4:$M$30,Racks!$K$2),"")</f>
        <v>060Row</v>
      </c>
      <c r="U153" t="str">
        <f t="shared" si="76"/>
        <v>009</v>
      </c>
      <c r="V153" t="str">
        <f>CONCATENATE(Names!$C$17,Names!$N$3,U153)</f>
        <v>PRLTCB-009</v>
      </c>
      <c r="W153" s="769" t="str">
        <f>Dev!$GH$82</f>
        <v>z</v>
      </c>
      <c r="X153">
        <v>0</v>
      </c>
      <c r="Y153" t="str">
        <f>IF(OR(W153=Dev!$GJ$82, W153=Dev!$GJ$83, W153=Dev!$GJ$84, W153=Dev!$GJ$85, W153=Dev!$GJ$86, W153=Dev!$GJ$87, W153=Dev!$GJ$88, W153=Dev!$GJ$89, W153=Dev!$GG$82, W153=Dev!$GG$83, W153=Dev!$GG$84, W153=Dev!$GG$85, W153=Dev!$GG$86),Names!$C$10,                   IF(OR(W153=Dev!$GJ$90, W153=Dev!$GJ$91, W153=Dev!$GJ$92, W153=Dev!$GJ$93, W153=Dev!$GJ$94, W153=Dev!$GJ$95, W153=Dev!$GJ$96, W153=Dev!$GJ$97, W153=Dev!$GH$82), Names!$C$11,""))</f>
        <v>PRLTE</v>
      </c>
      <c r="Z153" s="42" t="str">
        <f ca="1">IFERROR(VLOOKUP(M153,Racks!$H$4:$M$30,6),"")</f>
        <v>HBL-060Row:CnPw-U-016</v>
      </c>
      <c r="AA153" t="str">
        <f ca="1">IF(R153="","",CONCATENATE(S153,Names!$H$3,T153,Names!$J$3,Names!$K$3,Names!$L$3,V153))</f>
        <v>HBL-060Row:RFS-PRLTCB-009</v>
      </c>
      <c r="AB153" t="str">
        <f>IF(R153="","",CONCATENATE(V153,Names!$P$3,W153))</f>
        <v>PRLTCB-009_z</v>
      </c>
      <c r="AD153" t="str">
        <f t="shared" si="78"/>
        <v>CREATE</v>
      </c>
      <c r="AF153" t="str">
        <f t="shared" si="87"/>
        <v>4PR24OSTCHF</v>
      </c>
      <c r="AH153" t="str">
        <f t="shared" ca="1" si="88"/>
        <v>HBL-050PRL:RFS-PRLJB-029</v>
      </c>
      <c r="AI153" t="str">
        <f t="shared" si="79"/>
        <v>AT</v>
      </c>
      <c r="AK153" t="str">
        <f t="shared" si="89"/>
        <v>WEIPU ST1210/S9</v>
      </c>
      <c r="AM153" t="str">
        <f t="shared" ca="1" si="90"/>
        <v>PRLJB-029_++TE</v>
      </c>
      <c r="AN153" t="str">
        <f t="shared" ca="1" si="91"/>
        <v>HBL-060Row:RFS-PRLTCB-009</v>
      </c>
      <c r="AO153" t="str">
        <f t="shared" si="80"/>
        <v>KG</v>
      </c>
      <c r="AP153" t="str">
        <f t="shared" ca="1" si="92"/>
        <v>HBL-060Row:CnPw-U-016</v>
      </c>
      <c r="AQ153" t="str">
        <f t="shared" si="93"/>
        <v>WEIPU ST1210/P9</v>
      </c>
      <c r="AS153" t="str">
        <f t="shared" si="94"/>
        <v>PRLTCB-009_z</v>
      </c>
      <c r="AT153">
        <f t="shared" ca="1" si="95"/>
        <v>3</v>
      </c>
      <c r="AU153">
        <f t="shared" si="81"/>
        <v>5</v>
      </c>
      <c r="AV153" t="str">
        <f t="shared" si="96"/>
        <v>A</v>
      </c>
      <c r="AX153" t="str">
        <f t="shared" si="82"/>
        <v>staffanekstrom</v>
      </c>
      <c r="AY153" t="str">
        <f t="shared" si="83"/>
        <v>INSERTED</v>
      </c>
      <c r="AZ153" t="str">
        <f t="shared" si="84"/>
        <v/>
      </c>
      <c r="BD153" t="str">
        <f t="shared" si="85"/>
        <v>YES</v>
      </c>
      <c r="BF153">
        <f t="shared" ca="1" si="97"/>
        <v>220</v>
      </c>
    </row>
    <row r="154" spans="1:58">
      <c r="A154">
        <v>148</v>
      </c>
      <c r="C154">
        <f>ROW(Table!$A$126)</f>
        <v>126</v>
      </c>
      <c r="D154" s="1" t="str">
        <f ca="1">INDIRECT(ADDRESS($C154,D$5,,,Table!$A$1))</f>
        <v/>
      </c>
      <c r="E154" t="str">
        <f ca="1">INDIRECT(ADDRESS($C154,E$5,,,Table!$A$1))</f>
        <v>PRLJB-029</v>
      </c>
      <c r="F154">
        <f ca="1">INDIRECT(ADDRESS($C154,F$5,,,Table!$A$1))</f>
        <v>221.75999999999991</v>
      </c>
      <c r="G154" t="str">
        <f ca="1">INDIRECT(ADDRESS($C154,G$5,,,Table!$A$1))</f>
        <v>HBL</v>
      </c>
      <c r="H154" t="str">
        <f ca="1">INDIRECT(ADDRESS($C154,H$5,,,Table!$A$1))</f>
        <v>HBL-050PRL:RFS-PRLJB-029</v>
      </c>
      <c r="I154" t="str">
        <f>Dev!$CW$46</f>
        <v>a</v>
      </c>
      <c r="J154" t="str">
        <f>IF(OR(I154=Dev!$CU$46, I154=Dev!$CU$47, I154=Dev!$CU$48, I154=Dev!$CU$49, I154=Dev!$CU$50, I154=Dev!$CU$51, I154=Dev!$CU$52, I154=Dev!$CU$53, I154=Dev!$CR$48, I154=Dev!$CR$49),$C$3,                                                                  IF(OR(I154=Dev!$CU$54, I154=Dev!$CU$55, I154=Dev!$CU$56, I154=Dev!$CU$57, I154=Dev!$CU$58, I154=Dev!$CU$59, I154=Dev!$CS$48), $D$3,""))</f>
        <v>PRLEH</v>
      </c>
      <c r="K154" t="str">
        <f ca="1">CONCATENATE(E154,Names!$P$3,I154)</f>
        <v>PRLJB-029_a</v>
      </c>
      <c r="M154" s="42">
        <f ca="1">INDIRECT(ADDRESS($C154,M$5,,,Table!$A$1))</f>
        <v>220</v>
      </c>
      <c r="O154" t="str">
        <f t="shared" si="98"/>
        <v/>
      </c>
      <c r="Q154" t="str">
        <f t="shared" si="73"/>
        <v>00</v>
      </c>
      <c r="R154" s="7">
        <v>9</v>
      </c>
      <c r="S154" t="str">
        <f ca="1">IFERROR(VLOOKUP(M154,Racks!$H$4:$M$30,Racks!$I$2),"")</f>
        <v>HBL</v>
      </c>
      <c r="T154" t="str">
        <f ca="1">IFERROR(VLOOKUP(M154,Racks!$H$4:$M$30,Racks!$K$2),"")</f>
        <v>060Row</v>
      </c>
      <c r="U154" t="str">
        <f t="shared" si="76"/>
        <v>009</v>
      </c>
      <c r="V154" t="str">
        <f>CONCATENATE(Names!$C$17,Names!$N$3,U154)</f>
        <v>PRLTCB-009</v>
      </c>
      <c r="W154" t="str">
        <f>Dev!$GL$82</f>
        <v>a</v>
      </c>
      <c r="X154">
        <f ca="1">IF(ISNUMBER(R154),     IF(Z154=Z151,X151+1,1),   "")</f>
        <v>1</v>
      </c>
      <c r="Y154" t="str">
        <f>IF(OR(W154=Dev!$GJ$82, W154=Dev!$GJ$83, W154=Dev!$GJ$84, W154=Dev!$GJ$85, W154=Dev!$GJ$86, W154=Dev!$GJ$87, W154=Dev!$GJ$88, W154=Dev!$GJ$89, W154=Dev!$GG$82, W154=Dev!$GG$83, W154=Dev!$GG$84, W154=Dev!$GG$85, W154=Dev!$GG$86),Names!$C$10,                   IF(OR(W154=Dev!$GJ$90, W154=Dev!$GJ$91, W154=Dev!$GJ$92, W154=Dev!$GJ$93, W154=Dev!$GJ$94, W154=Dev!$GJ$95, W154=Dev!$GJ$96, W154=Dev!$GJ$97, W154=Dev!$GH$82), Names!$C$11,""))</f>
        <v>PRLEH</v>
      </c>
      <c r="Z154" s="42" t="str">
        <f ca="1">IFERROR(VLOOKUP(M154,Racks!$H$4:$M$30,6),"")</f>
        <v>HBL-060Row:CnPw-U-016</v>
      </c>
      <c r="AA154" t="str">
        <f ca="1">IF(R154="","",CONCATENATE(S154,Names!$H$3,T154,Names!$J$3,Names!$K$3,Names!$L$3,V154))</f>
        <v>HBL-060Row:RFS-PRLTCB-009</v>
      </c>
      <c r="AB154" t="str">
        <f>IF(R154="","",CONCATENATE(V154,Names!$P$3,W154))</f>
        <v>PRLTCB-009_a</v>
      </c>
      <c r="AD154" t="str">
        <f t="shared" si="78"/>
        <v>CREATE</v>
      </c>
      <c r="AF154" t="str">
        <f t="shared" si="87"/>
        <v>3C16NS_3G1.5</v>
      </c>
      <c r="AH154" t="str">
        <f t="shared" ca="1" si="88"/>
        <v>HBL-050PRL:RFS-PRLJB-029</v>
      </c>
      <c r="AI154" t="str">
        <f t="shared" si="79"/>
        <v>AT</v>
      </c>
      <c r="AK154" t="str">
        <f t="shared" si="89"/>
        <v>WEIPU ST1210/S3</v>
      </c>
      <c r="AM154" t="str">
        <f t="shared" ca="1" si="90"/>
        <v>PRLJB-029_a</v>
      </c>
      <c r="AN154" t="str">
        <f t="shared" ca="1" si="91"/>
        <v>HBL-060Row:RFS-PRLTCB-009</v>
      </c>
      <c r="AO154" t="str">
        <f t="shared" si="80"/>
        <v>KG</v>
      </c>
      <c r="AP154" t="str">
        <f t="shared" ca="1" si="92"/>
        <v>HBL-060Row:CnPw-U-016</v>
      </c>
      <c r="AQ154" t="str">
        <f t="shared" si="93"/>
        <v>WEIPU ST1210/P3</v>
      </c>
      <c r="AS154" t="str">
        <f t="shared" si="94"/>
        <v>PRLTCB-009_a</v>
      </c>
      <c r="AT154">
        <f t="shared" ca="1" si="95"/>
        <v>3</v>
      </c>
      <c r="AU154">
        <f t="shared" si="81"/>
        <v>5</v>
      </c>
      <c r="AV154" t="str">
        <f t="shared" si="96"/>
        <v>D</v>
      </c>
      <c r="AX154" t="str">
        <f t="shared" si="82"/>
        <v>staffanekstrom</v>
      </c>
      <c r="AY154" t="str">
        <f t="shared" si="83"/>
        <v>INSERTED</v>
      </c>
      <c r="AZ154" t="str">
        <f t="shared" si="84"/>
        <v/>
      </c>
      <c r="BD154" t="str">
        <f t="shared" si="85"/>
        <v>YES</v>
      </c>
      <c r="BF154">
        <f t="shared" ca="1" si="97"/>
        <v>220</v>
      </c>
    </row>
    <row r="155" spans="1:58">
      <c r="A155">
        <v>149</v>
      </c>
      <c r="C155">
        <f>ROW(Table!$A$126)</f>
        <v>126</v>
      </c>
      <c r="D155" s="1" t="str">
        <f ca="1">INDIRECT(ADDRESS($C155,D$5,,,Table!$A$1))</f>
        <v/>
      </c>
      <c r="E155" t="str">
        <f ca="1">INDIRECT(ADDRESS($C155,E$5,,,Table!$A$1))</f>
        <v>PRLJB-029</v>
      </c>
      <c r="F155">
        <f ca="1">INDIRECT(ADDRESS($C155,F$5,,,Table!$A$1))</f>
        <v>221.75999999999991</v>
      </c>
      <c r="G155" t="str">
        <f ca="1">INDIRECT(ADDRESS($C155,G$5,,,Table!$A$1))</f>
        <v>HBL</v>
      </c>
      <c r="H155" t="str">
        <f ca="1">INDIRECT(ADDRESS($C155,H$5,,,Table!$A$1))</f>
        <v>HBL-050PRL:RFS-PRLJB-029</v>
      </c>
      <c r="I155" t="str">
        <f>Dev!$CW$47</f>
        <v>b</v>
      </c>
      <c r="J155" t="str">
        <f>IF(OR(I155=Dev!$CU$46, I155=Dev!$CU$47, I155=Dev!$CU$48, I155=Dev!$CU$49, I155=Dev!$CU$50, I155=Dev!$CU$51, I155=Dev!$CU$52, I155=Dev!$CU$53, I155=Dev!$CR$48, I155=Dev!$CR$49),$C$3,                                                                  IF(OR(I155=Dev!$CU$54, I155=Dev!$CU$55, I155=Dev!$CU$56, I155=Dev!$CU$57, I155=Dev!$CU$58, I155=Dev!$CU$59, I155=Dev!$CS$48), $D$3,""))</f>
        <v>PRLEH</v>
      </c>
      <c r="K155" t="str">
        <f ca="1">CONCATENATE(E155,Names!$P$3,I155)</f>
        <v>PRLJB-029_b</v>
      </c>
      <c r="M155" s="42">
        <f ca="1">INDIRECT(ADDRESS($C155,M$5,,,Table!$A$1))</f>
        <v>220</v>
      </c>
      <c r="O155" t="str">
        <f t="shared" si="98"/>
        <v/>
      </c>
      <c r="Q155" t="str">
        <f t="shared" si="73"/>
        <v>00</v>
      </c>
      <c r="R155">
        <f>$R$154</f>
        <v>9</v>
      </c>
      <c r="S155" t="str">
        <f ca="1">IFERROR(VLOOKUP(M155,Racks!$H$4:$M$30,Racks!$I$2),"")</f>
        <v>HBL</v>
      </c>
      <c r="T155" t="str">
        <f ca="1">IFERROR(VLOOKUP(M155,Racks!$H$4:$M$30,Racks!$K$2),"")</f>
        <v>060Row</v>
      </c>
      <c r="U155" t="str">
        <f t="shared" ref="U155:U166" si="99">IF(ISNUMBER(R155),CONCATENATE(Q155,R155),"")</f>
        <v>009</v>
      </c>
      <c r="V155" t="str">
        <f>CONCATENATE(Names!$C$17,Names!$N$3,U155)</f>
        <v>PRLTCB-009</v>
      </c>
      <c r="W155" t="str">
        <f>Dev!$GL$83</f>
        <v>b</v>
      </c>
      <c r="X155">
        <f t="shared" ca="1" si="77"/>
        <v>2</v>
      </c>
      <c r="Y155" t="str">
        <f>IF(OR(W155=Dev!$GJ$82, W155=Dev!$GJ$83, W155=Dev!$GJ$84, W155=Dev!$GJ$85, W155=Dev!$GJ$86, W155=Dev!$GJ$87, W155=Dev!$GJ$88, W155=Dev!$GJ$89, W155=Dev!$GG$82, W155=Dev!$GG$83, W155=Dev!$GG$84, W155=Dev!$GG$85, W155=Dev!$GG$86),Names!$C$10,                   IF(OR(W155=Dev!$GJ$90, W155=Dev!$GJ$91, W155=Dev!$GJ$92, W155=Dev!$GJ$93, W155=Dev!$GJ$94, W155=Dev!$GJ$95, W155=Dev!$GJ$96, W155=Dev!$GJ$97, W155=Dev!$GH$82), Names!$C$11,""))</f>
        <v>PRLEH</v>
      </c>
      <c r="Z155" s="42" t="str">
        <f ca="1">IFERROR(VLOOKUP(M155,Racks!$H$4:$M$30,6),"")</f>
        <v>HBL-060Row:CnPw-U-016</v>
      </c>
      <c r="AA155" t="str">
        <f ca="1">IF(R155="","",CONCATENATE(S155,Names!$H$3,T155,Names!$J$3,Names!$K$3,Names!$L$3,V155))</f>
        <v>HBL-060Row:RFS-PRLTCB-009</v>
      </c>
      <c r="AB155" t="str">
        <f>IF(R155="","",CONCATENATE(V155,Names!$P$3,W155))</f>
        <v>PRLTCB-009_b</v>
      </c>
      <c r="AD155" t="str">
        <f t="shared" si="78"/>
        <v>CREATE</v>
      </c>
      <c r="AF155" t="str">
        <f t="shared" si="87"/>
        <v>3C16NS_3G1.5</v>
      </c>
      <c r="AH155" t="str">
        <f t="shared" ca="1" si="88"/>
        <v>HBL-050PRL:RFS-PRLJB-029</v>
      </c>
      <c r="AI155" t="str">
        <f t="shared" si="79"/>
        <v>AT</v>
      </c>
      <c r="AK155" t="str">
        <f t="shared" si="89"/>
        <v>WEIPU ST1210/S3</v>
      </c>
      <c r="AM155" t="str">
        <f t="shared" ca="1" si="90"/>
        <v>PRLJB-029_b</v>
      </c>
      <c r="AN155" t="str">
        <f t="shared" ca="1" si="91"/>
        <v>HBL-060Row:RFS-PRLTCB-009</v>
      </c>
      <c r="AO155" t="str">
        <f t="shared" si="80"/>
        <v>KG</v>
      </c>
      <c r="AP155" t="str">
        <f t="shared" ca="1" si="92"/>
        <v>HBL-060Row:CnPw-U-016</v>
      </c>
      <c r="AQ155" t="str">
        <f t="shared" si="93"/>
        <v>WEIPU ST1210/P3</v>
      </c>
      <c r="AS155" t="str">
        <f t="shared" si="94"/>
        <v>PRLTCB-009_b</v>
      </c>
      <c r="AT155">
        <f t="shared" ca="1" si="95"/>
        <v>3</v>
      </c>
      <c r="AU155">
        <f t="shared" si="81"/>
        <v>5</v>
      </c>
      <c r="AV155" t="str">
        <f t="shared" si="96"/>
        <v>D</v>
      </c>
      <c r="AX155" t="str">
        <f t="shared" si="82"/>
        <v>staffanekstrom</v>
      </c>
      <c r="AY155" t="str">
        <f t="shared" si="83"/>
        <v>INSERTED</v>
      </c>
      <c r="AZ155" t="str">
        <f t="shared" si="84"/>
        <v/>
      </c>
      <c r="BD155" t="str">
        <f t="shared" si="85"/>
        <v>YES</v>
      </c>
      <c r="BF155">
        <f t="shared" ca="1" si="97"/>
        <v>220</v>
      </c>
    </row>
    <row r="156" spans="1:58">
      <c r="A156">
        <v>150</v>
      </c>
      <c r="C156">
        <f>ROW(Table!$A$126)</f>
        <v>126</v>
      </c>
      <c r="D156" s="1" t="str">
        <f ca="1">INDIRECT(ADDRESS($C156,D$5,,,Table!$A$1))</f>
        <v/>
      </c>
      <c r="E156" t="str">
        <f ca="1">INDIRECT(ADDRESS($C156,E$5,,,Table!$A$1))</f>
        <v>PRLJB-029</v>
      </c>
      <c r="F156">
        <f ca="1">INDIRECT(ADDRESS($C156,F$5,,,Table!$A$1))</f>
        <v>221.75999999999991</v>
      </c>
      <c r="G156" t="str">
        <f ca="1">INDIRECT(ADDRESS($C156,G$5,,,Table!$A$1))</f>
        <v>HBL</v>
      </c>
      <c r="H156" t="str">
        <f ca="1">INDIRECT(ADDRESS($C156,H$5,,,Table!$A$1))</f>
        <v>HBL-050PRL:RFS-PRLJB-029</v>
      </c>
      <c r="I156" t="str">
        <f>Dev!$CW$48</f>
        <v>g</v>
      </c>
      <c r="J156" t="str">
        <f>IF(OR(I156=Dev!$CU$46, I156=Dev!$CU$47, I156=Dev!$CU$48, I156=Dev!$CU$49, I156=Dev!$CU$50, I156=Dev!$CU$51, I156=Dev!$CU$52, I156=Dev!$CU$53, I156=Dev!$CR$48, I156=Dev!$CR$49),$C$3,                                                                  IF(OR(I156=Dev!$CU$54, I156=Dev!$CU$55, I156=Dev!$CU$56, I156=Dev!$CU$57, I156=Dev!$CU$58, I156=Dev!$CU$59, I156=Dev!$CS$48), $D$3,""))</f>
        <v>PRLTE</v>
      </c>
      <c r="K156" t="str">
        <f ca="1">CONCATENATE(E156,Names!$P$3,I156)</f>
        <v>PRLJB-029_g</v>
      </c>
      <c r="M156" s="42">
        <f ca="1">INDIRECT(ADDRESS($C156,M$5,,,Table!$A$1))</f>
        <v>220</v>
      </c>
      <c r="O156" t="str">
        <f t="shared" si="98"/>
        <v/>
      </c>
      <c r="Q156" t="str">
        <f t="shared" si="73"/>
        <v>00</v>
      </c>
      <c r="R156">
        <f t="shared" ref="R156:R171" si="100">$R$154</f>
        <v>9</v>
      </c>
      <c r="S156" t="str">
        <f ca="1">IFERROR(VLOOKUP(M156,Racks!$H$4:$M$30,Racks!$I$2),"")</f>
        <v>HBL</v>
      </c>
      <c r="T156" t="str">
        <f ca="1">IFERROR(VLOOKUP(M156,Racks!$H$4:$M$30,Racks!$K$2),"")</f>
        <v>060Row</v>
      </c>
      <c r="U156" t="str">
        <f t="shared" si="99"/>
        <v>009</v>
      </c>
      <c r="V156" t="str">
        <f>CONCATENATE(Names!$C$17,Names!$N$3,U156)</f>
        <v>PRLTCB-009</v>
      </c>
      <c r="W156" t="str">
        <f>Dev!$GL$84</f>
        <v>c</v>
      </c>
      <c r="X156">
        <f t="shared" ca="1" si="77"/>
        <v>3</v>
      </c>
      <c r="Y156" t="str">
        <f>IF(OR(W156=Dev!$GJ$82, W156=Dev!$GJ$83, W156=Dev!$GJ$84, W156=Dev!$GJ$85, W156=Dev!$GJ$86, W156=Dev!$GJ$87, W156=Dev!$GJ$88, W156=Dev!$GJ$89, W156=Dev!$GG$82, W156=Dev!$GG$83, W156=Dev!$GG$84, W156=Dev!$GG$85, W156=Dev!$GG$86),Names!$C$10,                   IF(OR(W156=Dev!$GJ$90, W156=Dev!$GJ$91, W156=Dev!$GJ$92, W156=Dev!$GJ$93, W156=Dev!$GJ$94, W156=Dev!$GJ$95, W156=Dev!$GJ$96, W156=Dev!$GJ$97, W156=Dev!$GH$82), Names!$C$11,""))</f>
        <v>PRLTE</v>
      </c>
      <c r="Z156" s="42" t="str">
        <f ca="1">IFERROR(VLOOKUP(M156,Racks!$H$4:$M$30,6),"")</f>
        <v>HBL-060Row:CnPw-U-016</v>
      </c>
      <c r="AA156" t="str">
        <f ca="1">IF(R156="","",CONCATENATE(S156,Names!$H$3,T156,Names!$J$3,Names!$K$3,Names!$L$3,V156))</f>
        <v>HBL-060Row:RFS-PRLTCB-009</v>
      </c>
      <c r="AB156" t="str">
        <f>IF(R156="","",CONCATENATE(V156,Names!$P$3,W156))</f>
        <v>PRLTCB-009_c</v>
      </c>
      <c r="AD156" t="str">
        <f t="shared" si="78"/>
        <v>CREATE</v>
      </c>
      <c r="AF156" t="str">
        <f t="shared" si="87"/>
        <v>4PR24OSTCHF</v>
      </c>
      <c r="AH156" t="str">
        <f t="shared" ca="1" si="88"/>
        <v>HBL-050PRL:RFS-PRLJB-029</v>
      </c>
      <c r="AI156" t="str">
        <f t="shared" si="79"/>
        <v>AT</v>
      </c>
      <c r="AK156" t="str">
        <f t="shared" si="89"/>
        <v>WEIPU ST1210/S9</v>
      </c>
      <c r="AM156" t="str">
        <f t="shared" ca="1" si="90"/>
        <v>PRLJB-029_g</v>
      </c>
      <c r="AN156" t="str">
        <f t="shared" ca="1" si="91"/>
        <v>HBL-060Row:RFS-PRLTCB-009</v>
      </c>
      <c r="AO156" t="str">
        <f t="shared" si="80"/>
        <v>KG</v>
      </c>
      <c r="AP156" t="str">
        <f t="shared" ca="1" si="92"/>
        <v>HBL-060Row:CnPw-U-016</v>
      </c>
      <c r="AQ156" t="str">
        <f t="shared" si="93"/>
        <v>WEIPU ST1210/P9</v>
      </c>
      <c r="AS156" t="str">
        <f t="shared" si="94"/>
        <v>PRLTCB-009_c</v>
      </c>
      <c r="AT156">
        <f t="shared" ca="1" si="95"/>
        <v>3</v>
      </c>
      <c r="AU156">
        <f t="shared" si="81"/>
        <v>5</v>
      </c>
      <c r="AV156" t="str">
        <f t="shared" si="96"/>
        <v>A</v>
      </c>
      <c r="AX156" t="str">
        <f t="shared" si="82"/>
        <v>staffanekstrom</v>
      </c>
      <c r="AY156" t="str">
        <f t="shared" si="83"/>
        <v>INSERTED</v>
      </c>
      <c r="AZ156" t="str">
        <f t="shared" si="84"/>
        <v/>
      </c>
      <c r="BD156" t="str">
        <f t="shared" si="85"/>
        <v>YES</v>
      </c>
      <c r="BF156">
        <f t="shared" ca="1" si="97"/>
        <v>220</v>
      </c>
    </row>
    <row r="157" spans="1:58" s="196" customFormat="1">
      <c r="A157" s="196">
        <v>151</v>
      </c>
      <c r="C157" s="196">
        <f>ROW(Table!$A$126)</f>
        <v>126</v>
      </c>
      <c r="D157" s="1021" t="str">
        <f ca="1">INDIRECT(ADDRESS($C157,D$5,,,Table!$A$1))</f>
        <v/>
      </c>
      <c r="E157" s="196" t="str">
        <f ca="1">INDIRECT(ADDRESS($C157,E$5,,,Table!$A$1))</f>
        <v>PRLJB-029</v>
      </c>
      <c r="F157" s="196">
        <f ca="1">INDIRECT(ADDRESS($C157,F$5,,,Table!$A$1))</f>
        <v>221.75999999999991</v>
      </c>
      <c r="G157" s="196" t="str">
        <f ca="1">INDIRECT(ADDRESS($C157,G$5,,,Table!$A$1))</f>
        <v>HBL</v>
      </c>
      <c r="H157" s="196" t="str">
        <f ca="1">INDIRECT(ADDRESS($C157,H$5,,,Table!$A$1))</f>
        <v>HBL-050PRL:RFS-PRLJB-029</v>
      </c>
      <c r="I157" s="196" t="str">
        <f>Dev!$CW$49</f>
        <v>h</v>
      </c>
      <c r="J157" s="196" t="str">
        <f>IF(OR(I157=Dev!$CU$46, I157=Dev!$CU$47, I157=Dev!$CU$48, I157=Dev!$CU$49, I157=Dev!$CU$50, I157=Dev!$CU$51, I157=Dev!$CU$52, I157=Dev!$CU$53, I157=Dev!$CR$48, I157=Dev!$CR$49),$C$3,                                                                  IF(OR(I157=Dev!$CU$54, I157=Dev!$CU$55, I157=Dev!$CU$56, I157=Dev!$CU$57, I157=Dev!$CU$58, I157=Dev!$CU$59, I157=Dev!$CS$48), $D$3,""))</f>
        <v>PRLTE</v>
      </c>
      <c r="K157" s="196" t="str">
        <f ca="1">CONCATENATE(E157,Names!$P$3,I157)</f>
        <v>PRLJB-029_h</v>
      </c>
      <c r="M157" s="762">
        <f ca="1">INDIRECT(ADDRESS($C157,M$5,,,Table!$A$1))</f>
        <v>220</v>
      </c>
      <c r="O157" s="196" t="str">
        <f t="shared" si="98"/>
        <v/>
      </c>
      <c r="Q157" s="196" t="str">
        <f t="shared" si="73"/>
        <v>00</v>
      </c>
      <c r="R157" s="196">
        <f t="shared" si="100"/>
        <v>9</v>
      </c>
      <c r="S157" s="196" t="str">
        <f ca="1">IFERROR(VLOOKUP(M157,Racks!$H$4:$M$30,Racks!$I$2),"")</f>
        <v>HBL</v>
      </c>
      <c r="T157" s="196" t="str">
        <f ca="1">IFERROR(VLOOKUP(M157,Racks!$H$4:$M$30,Racks!$K$2),"")</f>
        <v>060Row</v>
      </c>
      <c r="U157" s="196" t="str">
        <f t="shared" si="99"/>
        <v>009</v>
      </c>
      <c r="V157" s="196" t="str">
        <f>CONCATENATE(Names!$C$17,Names!$N$3,U157)</f>
        <v>PRLTCB-009</v>
      </c>
      <c r="W157" s="196" t="str">
        <f>Dev!$GL$85</f>
        <v>d</v>
      </c>
      <c r="X157" s="196">
        <f t="shared" ca="1" si="77"/>
        <v>4</v>
      </c>
      <c r="Y157" s="196" t="str">
        <f>IF(OR(W157=Dev!$GJ$82, W157=Dev!$GJ$83, W157=Dev!$GJ$84, W157=Dev!$GJ$85, W157=Dev!$GJ$86, W157=Dev!$GJ$87, W157=Dev!$GJ$88, W157=Dev!$GJ$89, W157=Dev!$GG$82, W157=Dev!$GG$83, W157=Dev!$GG$84, W157=Dev!$GG$85, W157=Dev!$GG$86),Names!$C$10,                   IF(OR(W157=Dev!$GJ$90, W157=Dev!$GJ$91, W157=Dev!$GJ$92, W157=Dev!$GJ$93, W157=Dev!$GJ$94, W157=Dev!$GJ$95, W157=Dev!$GJ$96, W157=Dev!$GJ$97, W157=Dev!$GH$82), Names!$C$11,""))</f>
        <v>PRLTE</v>
      </c>
      <c r="Z157" s="762" t="str">
        <f ca="1">IFERROR(VLOOKUP(M157,Racks!$H$4:$M$30,6),"")</f>
        <v>HBL-060Row:CnPw-U-016</v>
      </c>
      <c r="AA157" s="196" t="str">
        <f ca="1">IF(R157="","",CONCATENATE(S157,Names!$H$3,T157,Names!$J$3,Names!$K$3,Names!$L$3,V157))</f>
        <v>HBL-060Row:RFS-PRLTCB-009</v>
      </c>
      <c r="AB157" s="196" t="str">
        <f>IF(R157="","",CONCATENATE(V157,Names!$P$3,W157))</f>
        <v>PRLTCB-009_d</v>
      </c>
      <c r="AC157" s="996"/>
      <c r="AD157" s="196" t="str">
        <f t="shared" si="78"/>
        <v>CREATE</v>
      </c>
      <c r="AF157" s="196" t="str">
        <f t="shared" si="87"/>
        <v>4PR24OSTCHF</v>
      </c>
      <c r="AH157" s="196" t="str">
        <f t="shared" ca="1" si="88"/>
        <v>HBL-050PRL:RFS-PRLJB-029</v>
      </c>
      <c r="AI157" s="196" t="str">
        <f t="shared" si="79"/>
        <v>AT</v>
      </c>
      <c r="AK157" s="196" t="str">
        <f t="shared" si="89"/>
        <v>WEIPU ST1210/S9</v>
      </c>
      <c r="AM157" s="196" t="str">
        <f t="shared" ca="1" si="90"/>
        <v>PRLJB-029_h</v>
      </c>
      <c r="AN157" s="196" t="str">
        <f t="shared" ca="1" si="91"/>
        <v>HBL-060Row:RFS-PRLTCB-009</v>
      </c>
      <c r="AO157" s="196" t="str">
        <f t="shared" si="80"/>
        <v>KG</v>
      </c>
      <c r="AP157" s="196" t="str">
        <f t="shared" ca="1" si="92"/>
        <v>HBL-060Row:CnPw-U-016</v>
      </c>
      <c r="AQ157" s="196" t="str">
        <f t="shared" si="93"/>
        <v>WEIPU ST1210/P9</v>
      </c>
      <c r="AS157" s="196" t="str">
        <f t="shared" si="94"/>
        <v>PRLTCB-009_d</v>
      </c>
      <c r="AT157" s="196">
        <f t="shared" ca="1" si="95"/>
        <v>3</v>
      </c>
      <c r="AU157" s="196">
        <f t="shared" si="81"/>
        <v>5</v>
      </c>
      <c r="AV157" s="196" t="str">
        <f t="shared" si="96"/>
        <v>A</v>
      </c>
      <c r="AX157" s="196" t="str">
        <f t="shared" si="82"/>
        <v>staffanekstrom</v>
      </c>
      <c r="AY157" s="196" t="str">
        <f t="shared" si="83"/>
        <v>INSERTED</v>
      </c>
      <c r="AZ157" s="196" t="str">
        <f t="shared" si="84"/>
        <v/>
      </c>
      <c r="BD157" s="196" t="str">
        <f t="shared" si="85"/>
        <v>YES</v>
      </c>
      <c r="BE157" s="996"/>
      <c r="BF157" s="196">
        <f t="shared" ca="1" si="97"/>
        <v>220</v>
      </c>
    </row>
    <row r="158" spans="1:58">
      <c r="A158">
        <v>152</v>
      </c>
      <c r="C158">
        <f>ROW(Table!$A$129)</f>
        <v>129</v>
      </c>
      <c r="D158" s="1" t="str">
        <f ca="1">INDIRECT(ADDRESS($C158,D$5,,,Table!$A$1))</f>
        <v/>
      </c>
      <c r="E158" s="738" t="str">
        <f ca="1">INDIRECT(ADDRESS($C158,E$5,,,Table!$A$1))</f>
        <v>PRLJB-030</v>
      </c>
      <c r="F158">
        <f ca="1">INDIRECT(ADDRESS($C158,F$5,,,Table!$A$1))</f>
        <v>230.27999999999989</v>
      </c>
      <c r="G158" t="str">
        <f ca="1">INDIRECT(ADDRESS($C158,G$5,,,Table!$A$1))</f>
        <v>HBL</v>
      </c>
      <c r="H158" t="str">
        <f ca="1">INDIRECT(ADDRESS($C158,H$5,,,Table!$A$1))</f>
        <v>HBL-060PRL:RFS-PRLJB-030</v>
      </c>
      <c r="I158" s="738" t="str">
        <f>Dev!$CW$46</f>
        <v>a</v>
      </c>
      <c r="J158" t="str">
        <f>IF(OR(I158=Dev!$CU$46, I158=Dev!$CU$47, I158=Dev!$CU$48, I158=Dev!$CU$49, I158=Dev!$CU$50, I158=Dev!$CU$51, I158=Dev!$CU$52, I158=Dev!$CU$53, I158=Dev!$CR$48, I158=Dev!$CR$49),$C$3,                                                                  IF(OR(I158=Dev!$CU$54, I158=Dev!$CU$55, I158=Dev!$CU$56, I158=Dev!$CU$57, I158=Dev!$CU$58, I158=Dev!$CU$59, I158=Dev!$CS$48), $D$3,""))</f>
        <v>PRLEH</v>
      </c>
      <c r="K158" t="str">
        <f ca="1">CONCATENATE(E158,Names!$P$3,I158)</f>
        <v>PRLJB-030_a</v>
      </c>
      <c r="M158" s="42">
        <f ca="1">INDIRECT(ADDRESS($C158,M$5,,,Table!$A$1))</f>
        <v>220</v>
      </c>
      <c r="O158" t="str">
        <f t="shared" si="98"/>
        <v/>
      </c>
      <c r="Q158" t="str">
        <f t="shared" si="73"/>
        <v>00</v>
      </c>
      <c r="R158">
        <f t="shared" si="100"/>
        <v>9</v>
      </c>
      <c r="S158" t="str">
        <f ca="1">IFERROR(VLOOKUP(M158,Racks!$H$4:$M$30,Racks!$I$2),"")</f>
        <v>HBL</v>
      </c>
      <c r="T158" t="str">
        <f ca="1">IFERROR(VLOOKUP(M158,Racks!$H$4:$M$30,Racks!$K$2),"")</f>
        <v>060Row</v>
      </c>
      <c r="U158" t="str">
        <f t="shared" si="99"/>
        <v>009</v>
      </c>
      <c r="V158" t="str">
        <f>CONCATENATE(Names!$C$17,Names!$N$3,U158)</f>
        <v>PRLTCB-009</v>
      </c>
      <c r="W158" t="str">
        <f>Dev!$GL$86</f>
        <v>e</v>
      </c>
      <c r="X158">
        <f t="shared" ca="1" si="77"/>
        <v>5</v>
      </c>
      <c r="Y158" t="str">
        <f>IF(OR(W158=Dev!$GJ$82, W158=Dev!$GJ$83, W158=Dev!$GJ$84, W158=Dev!$GJ$85, W158=Dev!$GJ$86, W158=Dev!$GJ$87, W158=Dev!$GJ$88, W158=Dev!$GJ$89, W158=Dev!$GG$82, W158=Dev!$GG$83, W158=Dev!$GG$84, W158=Dev!$GG$85, W158=Dev!$GG$86),Names!$C$10,                   IF(OR(W158=Dev!$GJ$90, W158=Dev!$GJ$91, W158=Dev!$GJ$92, W158=Dev!$GJ$93, W158=Dev!$GJ$94, W158=Dev!$GJ$95, W158=Dev!$GJ$96, W158=Dev!$GJ$97, W158=Dev!$GH$82), Names!$C$11,""))</f>
        <v>PRLEH</v>
      </c>
      <c r="Z158" s="42" t="str">
        <f ca="1">IFERROR(VLOOKUP(M158,Racks!$H$4:$M$30,6),"")</f>
        <v>HBL-060Row:CnPw-U-016</v>
      </c>
      <c r="AA158" t="str">
        <f ca="1">IF(R158="","",CONCATENATE(S158,Names!$H$3,T158,Names!$J$3,Names!$K$3,Names!$L$3,V158))</f>
        <v>HBL-060Row:RFS-PRLTCB-009</v>
      </c>
      <c r="AB158" t="str">
        <f>IF(R158="","",CONCATENATE(V158,Names!$P$3,W158))</f>
        <v>PRLTCB-009_e</v>
      </c>
      <c r="AD158" t="str">
        <f t="shared" si="78"/>
        <v>CREATE</v>
      </c>
      <c r="AF158" t="str">
        <f t="shared" si="87"/>
        <v>3C16NS_3G1.5</v>
      </c>
      <c r="AH158" t="str">
        <f t="shared" ca="1" si="88"/>
        <v>HBL-060PRL:RFS-PRLJB-030</v>
      </c>
      <c r="AI158" t="str">
        <f t="shared" si="79"/>
        <v>AT</v>
      </c>
      <c r="AK158" t="str">
        <f t="shared" si="89"/>
        <v>WEIPU ST1210/S3</v>
      </c>
      <c r="AM158" t="str">
        <f t="shared" ca="1" si="90"/>
        <v>PRLJB-030_a</v>
      </c>
      <c r="AN158" t="str">
        <f t="shared" ca="1" si="91"/>
        <v>HBL-060Row:RFS-PRLTCB-009</v>
      </c>
      <c r="AO158" t="str">
        <f t="shared" si="80"/>
        <v>KG</v>
      </c>
      <c r="AP158" t="str">
        <f t="shared" ca="1" si="92"/>
        <v>HBL-060Row:CnPw-U-016</v>
      </c>
      <c r="AQ158" t="str">
        <f t="shared" si="93"/>
        <v>WEIPU ST1210/P3</v>
      </c>
      <c r="AS158" t="str">
        <f t="shared" si="94"/>
        <v>PRLTCB-009_e</v>
      </c>
      <c r="AT158">
        <f t="shared" ca="1" si="95"/>
        <v>3</v>
      </c>
      <c r="AU158">
        <f t="shared" si="81"/>
        <v>5</v>
      </c>
      <c r="AV158" t="str">
        <f t="shared" si="96"/>
        <v>D</v>
      </c>
      <c r="AX158" t="str">
        <f t="shared" si="82"/>
        <v>staffanekstrom</v>
      </c>
      <c r="AY158" t="str">
        <f t="shared" si="83"/>
        <v>INSERTED</v>
      </c>
      <c r="AZ158" t="str">
        <f t="shared" si="84"/>
        <v/>
      </c>
      <c r="BD158" t="str">
        <f t="shared" si="85"/>
        <v>YES</v>
      </c>
      <c r="BF158">
        <f t="shared" ca="1" si="97"/>
        <v>220</v>
      </c>
    </row>
    <row r="159" spans="1:58">
      <c r="A159">
        <v>153</v>
      </c>
      <c r="C159">
        <f>ROW(Table!$A$129)</f>
        <v>129</v>
      </c>
      <c r="D159" s="1" t="str">
        <f ca="1">INDIRECT(ADDRESS($C159,D$5,,,Table!$A$1))</f>
        <v/>
      </c>
      <c r="E159" s="738" t="str">
        <f ca="1">INDIRECT(ADDRESS($C159,E$5,,,Table!$A$1))</f>
        <v>PRLJB-030</v>
      </c>
      <c r="F159">
        <f ca="1">INDIRECT(ADDRESS($C159,F$5,,,Table!$A$1))</f>
        <v>230.27999999999989</v>
      </c>
      <c r="G159" t="str">
        <f ca="1">INDIRECT(ADDRESS($C159,G$5,,,Table!$A$1))</f>
        <v>HBL</v>
      </c>
      <c r="H159" t="str">
        <f ca="1">INDIRECT(ADDRESS($C159,H$5,,,Table!$A$1))</f>
        <v>HBL-060PRL:RFS-PRLJB-030</v>
      </c>
      <c r="I159" s="738" t="str">
        <f>Dev!$CW$47</f>
        <v>b</v>
      </c>
      <c r="J159" t="str">
        <f>IF(OR(I159=Dev!$CU$46, I159=Dev!$CU$47, I159=Dev!$CU$48, I159=Dev!$CU$49, I159=Dev!$CU$50, I159=Dev!$CU$51, I159=Dev!$CU$52, I159=Dev!$CU$53, I159=Dev!$CR$48, I159=Dev!$CR$49),$C$3,                                                                  IF(OR(I159=Dev!$CU$54, I159=Dev!$CU$55, I159=Dev!$CU$56, I159=Dev!$CU$57, I159=Dev!$CU$58, I159=Dev!$CU$59, I159=Dev!$CS$48), $D$3,""))</f>
        <v>PRLEH</v>
      </c>
      <c r="K159" t="str">
        <f ca="1">CONCATENATE(E159,Names!$P$3,I159)</f>
        <v>PRLJB-030_b</v>
      </c>
      <c r="M159" s="42">
        <f ca="1">INDIRECT(ADDRESS($C159,M$5,,,Table!$A$1))</f>
        <v>220</v>
      </c>
      <c r="O159" t="str">
        <f t="shared" si="98"/>
        <v/>
      </c>
      <c r="Q159" t="str">
        <f t="shared" si="73"/>
        <v>00</v>
      </c>
      <c r="R159">
        <f t="shared" si="100"/>
        <v>9</v>
      </c>
      <c r="S159" t="str">
        <f ca="1">IFERROR(VLOOKUP(M159,Racks!$H$4:$M$30,Racks!$I$2),"")</f>
        <v>HBL</v>
      </c>
      <c r="T159" t="str">
        <f ca="1">IFERROR(VLOOKUP(M159,Racks!$H$4:$M$30,Racks!$K$2),"")</f>
        <v>060Row</v>
      </c>
      <c r="U159" t="str">
        <f t="shared" si="99"/>
        <v>009</v>
      </c>
      <c r="V159" t="str">
        <f>CONCATENATE(Names!$C$17,Names!$N$3,U159)</f>
        <v>PRLTCB-009</v>
      </c>
      <c r="W159" t="str">
        <f>Dev!$GL$87</f>
        <v>f</v>
      </c>
      <c r="X159">
        <f t="shared" ref="X159:X238" ca="1" si="101">IF(ISNUMBER(R159),     IF(Z159=Z158,X158+1,1),   "")</f>
        <v>6</v>
      </c>
      <c r="Y159" t="str">
        <f>IF(OR(W159=Dev!$GJ$82, W159=Dev!$GJ$83, W159=Dev!$GJ$84, W159=Dev!$GJ$85, W159=Dev!$GJ$86, W159=Dev!$GJ$87, W159=Dev!$GJ$88, W159=Dev!$GJ$89, W159=Dev!$GG$82, W159=Dev!$GG$83, W159=Dev!$GG$84, W159=Dev!$GG$85, W159=Dev!$GG$86),Names!$C$10,                   IF(OR(W159=Dev!$GJ$90, W159=Dev!$GJ$91, W159=Dev!$GJ$92, W159=Dev!$GJ$93, W159=Dev!$GJ$94, W159=Dev!$GJ$95, W159=Dev!$GJ$96, W159=Dev!$GJ$97, W159=Dev!$GH$82), Names!$C$11,""))</f>
        <v>PRLEH</v>
      </c>
      <c r="Z159" s="42" t="str">
        <f ca="1">IFERROR(VLOOKUP(M159,Racks!$H$4:$M$30,6),"")</f>
        <v>HBL-060Row:CnPw-U-016</v>
      </c>
      <c r="AA159" t="str">
        <f ca="1">IF(R159="","",CONCATENATE(S159,Names!$H$3,T159,Names!$J$3,Names!$K$3,Names!$L$3,V159))</f>
        <v>HBL-060Row:RFS-PRLTCB-009</v>
      </c>
      <c r="AB159" t="str">
        <f>IF(R159="","",CONCATENATE(V159,Names!$P$3,W159))</f>
        <v>PRLTCB-009_f</v>
      </c>
      <c r="AD159" t="str">
        <f t="shared" si="78"/>
        <v>CREATE</v>
      </c>
      <c r="AF159" t="str">
        <f t="shared" si="87"/>
        <v>3C16NS_3G1.5</v>
      </c>
      <c r="AH159" t="str">
        <f t="shared" ca="1" si="88"/>
        <v>HBL-060PRL:RFS-PRLJB-030</v>
      </c>
      <c r="AI159" t="str">
        <f t="shared" si="79"/>
        <v>AT</v>
      </c>
      <c r="AK159" t="str">
        <f t="shared" si="89"/>
        <v>WEIPU ST1210/S3</v>
      </c>
      <c r="AM159" t="str">
        <f t="shared" ca="1" si="90"/>
        <v>PRLJB-030_b</v>
      </c>
      <c r="AN159" t="str">
        <f t="shared" ca="1" si="91"/>
        <v>HBL-060Row:RFS-PRLTCB-009</v>
      </c>
      <c r="AO159" t="str">
        <f t="shared" si="80"/>
        <v>KG</v>
      </c>
      <c r="AP159" t="str">
        <f t="shared" ca="1" si="92"/>
        <v>HBL-060Row:CnPw-U-016</v>
      </c>
      <c r="AQ159" t="str">
        <f t="shared" si="93"/>
        <v>WEIPU ST1210/P3</v>
      </c>
      <c r="AS159" t="str">
        <f t="shared" si="94"/>
        <v>PRLTCB-009_f</v>
      </c>
      <c r="AT159">
        <f t="shared" ca="1" si="95"/>
        <v>3</v>
      </c>
      <c r="AU159">
        <f t="shared" si="81"/>
        <v>5</v>
      </c>
      <c r="AV159" t="str">
        <f t="shared" si="96"/>
        <v>D</v>
      </c>
      <c r="AX159" t="str">
        <f t="shared" si="82"/>
        <v>staffanekstrom</v>
      </c>
      <c r="AY159" t="str">
        <f t="shared" si="83"/>
        <v>INSERTED</v>
      </c>
      <c r="AZ159" t="str">
        <f t="shared" si="84"/>
        <v/>
      </c>
      <c r="BD159" t="str">
        <f t="shared" si="85"/>
        <v>YES</v>
      </c>
      <c r="BF159">
        <f t="shared" ca="1" si="97"/>
        <v>220</v>
      </c>
    </row>
    <row r="160" spans="1:58">
      <c r="A160">
        <v>154</v>
      </c>
      <c r="C160">
        <f>ROW(Table!$A$129)</f>
        <v>129</v>
      </c>
      <c r="D160" s="1" t="str">
        <f ca="1">INDIRECT(ADDRESS($C160,D$5,,,Table!$A$1))</f>
        <v/>
      </c>
      <c r="E160" s="738" t="str">
        <f ca="1">INDIRECT(ADDRESS($C160,E$5,,,Table!$A$1))</f>
        <v>PRLJB-030</v>
      </c>
      <c r="F160">
        <f ca="1">INDIRECT(ADDRESS($C160,F$5,,,Table!$A$1))</f>
        <v>230.27999999999989</v>
      </c>
      <c r="G160" t="str">
        <f ca="1">INDIRECT(ADDRESS($C160,G$5,,,Table!$A$1))</f>
        <v>HBL</v>
      </c>
      <c r="H160" t="str">
        <f ca="1">INDIRECT(ADDRESS($C160,H$5,,,Table!$A$1))</f>
        <v>HBL-060PRL:RFS-PRLJB-030</v>
      </c>
      <c r="I160" s="738" t="str">
        <f>Dev!$CW$48</f>
        <v>g</v>
      </c>
      <c r="J160" t="str">
        <f>IF(OR(I160=Dev!$CU$46, I160=Dev!$CU$47, I160=Dev!$CU$48, I160=Dev!$CU$49, I160=Dev!$CU$50, I160=Dev!$CU$51, I160=Dev!$CU$52, I160=Dev!$CU$53, I160=Dev!$CR$48, I160=Dev!$CR$49),$C$3,                                                                  IF(OR(I160=Dev!$CU$54, I160=Dev!$CU$55, I160=Dev!$CU$56, I160=Dev!$CU$57, I160=Dev!$CU$58, I160=Dev!$CU$59, I160=Dev!$CS$48), $D$3,""))</f>
        <v>PRLTE</v>
      </c>
      <c r="K160" t="str">
        <f ca="1">CONCATENATE(E160,Names!$P$3,I160)</f>
        <v>PRLJB-030_g</v>
      </c>
      <c r="M160" s="42">
        <f ca="1">INDIRECT(ADDRESS($C160,M$5,,,Table!$A$1))</f>
        <v>220</v>
      </c>
      <c r="O160" t="str">
        <f t="shared" si="98"/>
        <v/>
      </c>
      <c r="Q160" t="str">
        <f t="shared" si="73"/>
        <v>00</v>
      </c>
      <c r="R160">
        <f t="shared" si="100"/>
        <v>9</v>
      </c>
      <c r="S160" t="str">
        <f ca="1">IFERROR(VLOOKUP(M160,Racks!$H$4:$M$30,Racks!$I$2),"")</f>
        <v>HBL</v>
      </c>
      <c r="T160" t="str">
        <f ca="1">IFERROR(VLOOKUP(M160,Racks!$H$4:$M$30,Racks!$K$2),"")</f>
        <v>060Row</v>
      </c>
      <c r="U160" t="str">
        <f t="shared" si="99"/>
        <v>009</v>
      </c>
      <c r="V160" t="str">
        <f>CONCATENATE(Names!$C$17,Names!$N$3,U160)</f>
        <v>PRLTCB-009</v>
      </c>
      <c r="W160" t="str">
        <f>Dev!$GL$88</f>
        <v>g</v>
      </c>
      <c r="X160">
        <f t="shared" ca="1" si="101"/>
        <v>7</v>
      </c>
      <c r="Y160" t="str">
        <f>IF(OR(W160=Dev!$GJ$82, W160=Dev!$GJ$83, W160=Dev!$GJ$84, W160=Dev!$GJ$85, W160=Dev!$GJ$86, W160=Dev!$GJ$87, W160=Dev!$GJ$88, W160=Dev!$GJ$89, W160=Dev!$GG$82, W160=Dev!$GG$83, W160=Dev!$GG$84, W160=Dev!$GG$85, W160=Dev!$GG$86),Names!$C$10,                   IF(OR(W160=Dev!$GJ$90, W160=Dev!$GJ$91, W160=Dev!$GJ$92, W160=Dev!$GJ$93, W160=Dev!$GJ$94, W160=Dev!$GJ$95, W160=Dev!$GJ$96, W160=Dev!$GJ$97, W160=Dev!$GH$82), Names!$C$11,""))</f>
        <v>PRLTE</v>
      </c>
      <c r="Z160" s="42" t="str">
        <f ca="1">IFERROR(VLOOKUP(M160,Racks!$H$4:$M$30,6),"")</f>
        <v>HBL-060Row:CnPw-U-016</v>
      </c>
      <c r="AA160" t="str">
        <f ca="1">IF(R160="","",CONCATENATE(S160,Names!$H$3,T160,Names!$J$3,Names!$K$3,Names!$L$3,V160))</f>
        <v>HBL-060Row:RFS-PRLTCB-009</v>
      </c>
      <c r="AB160" t="str">
        <f>IF(R160="","",CONCATENATE(V160,Names!$P$3,W160))</f>
        <v>PRLTCB-009_g</v>
      </c>
      <c r="AD160" t="str">
        <f t="shared" si="78"/>
        <v>CREATE</v>
      </c>
      <c r="AF160" t="str">
        <f t="shared" si="87"/>
        <v>4PR24OSTCHF</v>
      </c>
      <c r="AH160" t="str">
        <f t="shared" ca="1" si="88"/>
        <v>HBL-060PRL:RFS-PRLJB-030</v>
      </c>
      <c r="AI160" t="str">
        <f t="shared" si="79"/>
        <v>AT</v>
      </c>
      <c r="AK160" t="str">
        <f t="shared" si="89"/>
        <v>WEIPU ST1210/S9</v>
      </c>
      <c r="AM160" t="str">
        <f t="shared" ca="1" si="90"/>
        <v>PRLJB-030_g</v>
      </c>
      <c r="AN160" t="str">
        <f t="shared" ca="1" si="91"/>
        <v>HBL-060Row:RFS-PRLTCB-009</v>
      </c>
      <c r="AO160" t="str">
        <f t="shared" si="80"/>
        <v>KG</v>
      </c>
      <c r="AP160" t="str">
        <f t="shared" ca="1" si="92"/>
        <v>HBL-060Row:CnPw-U-016</v>
      </c>
      <c r="AQ160" t="str">
        <f t="shared" si="93"/>
        <v>WEIPU ST1210/P9</v>
      </c>
      <c r="AS160" t="str">
        <f t="shared" si="94"/>
        <v>PRLTCB-009_g</v>
      </c>
      <c r="AT160">
        <f t="shared" ca="1" si="95"/>
        <v>3</v>
      </c>
      <c r="AU160">
        <f t="shared" si="81"/>
        <v>5</v>
      </c>
      <c r="AV160" t="str">
        <f t="shared" si="96"/>
        <v>A</v>
      </c>
      <c r="AX160" t="str">
        <f t="shared" si="82"/>
        <v>staffanekstrom</v>
      </c>
      <c r="AY160" t="str">
        <f t="shared" si="83"/>
        <v>INSERTED</v>
      </c>
      <c r="AZ160" t="str">
        <f t="shared" si="84"/>
        <v/>
      </c>
      <c r="BD160" t="str">
        <f t="shared" si="85"/>
        <v>YES</v>
      </c>
      <c r="BF160">
        <f t="shared" ca="1" si="97"/>
        <v>220</v>
      </c>
    </row>
    <row r="161" spans="1:58" s="196" customFormat="1">
      <c r="A161" s="196">
        <v>155</v>
      </c>
      <c r="C161" s="196">
        <f>ROW(Table!$A$129)</f>
        <v>129</v>
      </c>
      <c r="D161" s="1021" t="str">
        <f ca="1">INDIRECT(ADDRESS($C161,D$5,,,Table!$A$1))</f>
        <v/>
      </c>
      <c r="E161" s="764" t="str">
        <f ca="1">INDIRECT(ADDRESS($C161,E$5,,,Table!$A$1))</f>
        <v>PRLJB-030</v>
      </c>
      <c r="F161" s="196">
        <f ca="1">INDIRECT(ADDRESS($C161,F$5,,,Table!$A$1))</f>
        <v>230.27999999999989</v>
      </c>
      <c r="G161" s="196" t="str">
        <f ca="1">INDIRECT(ADDRESS($C161,G$5,,,Table!$A$1))</f>
        <v>HBL</v>
      </c>
      <c r="H161" s="196" t="str">
        <f ca="1">INDIRECT(ADDRESS($C161,H$5,,,Table!$A$1))</f>
        <v>HBL-060PRL:RFS-PRLJB-030</v>
      </c>
      <c r="I161" s="764" t="str">
        <f>Dev!$CW$49</f>
        <v>h</v>
      </c>
      <c r="J161" s="196" t="str">
        <f>IF(OR(I161=Dev!$CU$46, I161=Dev!$CU$47, I161=Dev!$CU$48, I161=Dev!$CU$49, I161=Dev!$CU$50, I161=Dev!$CU$51, I161=Dev!$CU$52, I161=Dev!$CU$53, I161=Dev!$CR$48, I161=Dev!$CR$49),$C$3,                                                                  IF(OR(I161=Dev!$CU$54, I161=Dev!$CU$55, I161=Dev!$CU$56, I161=Dev!$CU$57, I161=Dev!$CU$58, I161=Dev!$CU$59, I161=Dev!$CS$48), $D$3,""))</f>
        <v>PRLTE</v>
      </c>
      <c r="K161" s="196" t="str">
        <f ca="1">CONCATENATE(E161,Names!$P$3,I161)</f>
        <v>PRLJB-030_h</v>
      </c>
      <c r="M161" s="762">
        <f ca="1">INDIRECT(ADDRESS($C161,M$5,,,Table!$A$1))</f>
        <v>220</v>
      </c>
      <c r="O161" s="196" t="str">
        <f t="shared" si="98"/>
        <v/>
      </c>
      <c r="Q161" s="196" t="str">
        <f t="shared" si="73"/>
        <v>00</v>
      </c>
      <c r="R161" s="196">
        <f t="shared" si="100"/>
        <v>9</v>
      </c>
      <c r="S161" s="196" t="str">
        <f ca="1">IFERROR(VLOOKUP(M161,Racks!$H$4:$M$30,Racks!$I$2),"")</f>
        <v>HBL</v>
      </c>
      <c r="T161" s="196" t="str">
        <f ca="1">IFERROR(VLOOKUP(M161,Racks!$H$4:$M$30,Racks!$K$2),"")</f>
        <v>060Row</v>
      </c>
      <c r="U161" s="196" t="str">
        <f t="shared" si="99"/>
        <v>009</v>
      </c>
      <c r="V161" s="196" t="str">
        <f>CONCATENATE(Names!$C$17,Names!$N$3,U161)</f>
        <v>PRLTCB-009</v>
      </c>
      <c r="W161" s="196" t="str">
        <f>Dev!$GL$89</f>
        <v>h</v>
      </c>
      <c r="X161" s="196">
        <f t="shared" ca="1" si="101"/>
        <v>8</v>
      </c>
      <c r="Y161" s="196" t="str">
        <f>IF(OR(W161=Dev!$GJ$82, W161=Dev!$GJ$83, W161=Dev!$GJ$84, W161=Dev!$GJ$85, W161=Dev!$GJ$86, W161=Dev!$GJ$87, W161=Dev!$GJ$88, W161=Dev!$GJ$89, W161=Dev!$GG$82, W161=Dev!$GG$83, W161=Dev!$GG$84, W161=Dev!$GG$85, W161=Dev!$GG$86),Names!$C$10,                   IF(OR(W161=Dev!$GJ$90, W161=Dev!$GJ$91, W161=Dev!$GJ$92, W161=Dev!$GJ$93, W161=Dev!$GJ$94, W161=Dev!$GJ$95, W161=Dev!$GJ$96, W161=Dev!$GJ$97, W161=Dev!$GH$82), Names!$C$11,""))</f>
        <v>PRLTE</v>
      </c>
      <c r="Z161" s="762" t="str">
        <f ca="1">IFERROR(VLOOKUP(M161,Racks!$H$4:$M$30,6),"")</f>
        <v>HBL-060Row:CnPw-U-016</v>
      </c>
      <c r="AA161" s="196" t="str">
        <f ca="1">IF(R161="","",CONCATENATE(S161,Names!$H$3,T161,Names!$J$3,Names!$K$3,Names!$L$3,V161))</f>
        <v>HBL-060Row:RFS-PRLTCB-009</v>
      </c>
      <c r="AB161" s="196" t="str">
        <f>IF(R161="","",CONCATENATE(V161,Names!$P$3,W161))</f>
        <v>PRLTCB-009_h</v>
      </c>
      <c r="AC161" s="996"/>
      <c r="AD161" s="196" t="str">
        <f t="shared" si="78"/>
        <v>CREATE</v>
      </c>
      <c r="AF161" s="196" t="str">
        <f t="shared" si="87"/>
        <v>4PR24OSTCHF</v>
      </c>
      <c r="AH161" s="196" t="str">
        <f t="shared" ca="1" si="88"/>
        <v>HBL-060PRL:RFS-PRLJB-030</v>
      </c>
      <c r="AI161" s="196" t="str">
        <f t="shared" si="79"/>
        <v>AT</v>
      </c>
      <c r="AK161" s="196" t="str">
        <f t="shared" si="89"/>
        <v>WEIPU ST1210/S9</v>
      </c>
      <c r="AM161" s="196" t="str">
        <f t="shared" ca="1" si="90"/>
        <v>PRLJB-030_h</v>
      </c>
      <c r="AN161" s="196" t="str">
        <f t="shared" ca="1" si="91"/>
        <v>HBL-060Row:RFS-PRLTCB-009</v>
      </c>
      <c r="AO161" s="196" t="str">
        <f t="shared" si="80"/>
        <v>KG</v>
      </c>
      <c r="AP161" s="196" t="str">
        <f t="shared" ca="1" si="92"/>
        <v>HBL-060Row:CnPw-U-016</v>
      </c>
      <c r="AQ161" s="196" t="str">
        <f t="shared" si="93"/>
        <v>WEIPU ST1210/P9</v>
      </c>
      <c r="AS161" s="196" t="str">
        <f t="shared" si="94"/>
        <v>PRLTCB-009_h</v>
      </c>
      <c r="AT161" s="196">
        <f t="shared" ca="1" si="95"/>
        <v>3</v>
      </c>
      <c r="AU161" s="196">
        <f t="shared" si="81"/>
        <v>5</v>
      </c>
      <c r="AV161" s="196" t="str">
        <f t="shared" si="96"/>
        <v>A</v>
      </c>
      <c r="AX161" s="196" t="str">
        <f t="shared" si="82"/>
        <v>staffanekstrom</v>
      </c>
      <c r="AY161" s="196" t="str">
        <f t="shared" si="83"/>
        <v>INSERTED</v>
      </c>
      <c r="AZ161" s="196" t="str">
        <f t="shared" si="84"/>
        <v/>
      </c>
      <c r="BD161" s="196" t="str">
        <f t="shared" si="85"/>
        <v>YES</v>
      </c>
      <c r="BE161" s="996"/>
      <c r="BF161" s="196">
        <f t="shared" ca="1" si="97"/>
        <v>220</v>
      </c>
    </row>
    <row r="162" spans="1:58">
      <c r="A162">
        <v>156</v>
      </c>
      <c r="C162">
        <f>ROW(Table!$A$132)</f>
        <v>132</v>
      </c>
      <c r="D162" s="1" t="str">
        <f ca="1">INDIRECT(ADDRESS($C162,D$5,,,Table!$A$1))</f>
        <v/>
      </c>
      <c r="E162" s="752" t="str">
        <f ca="1">INDIRECT(ADDRESS($C162,E$5,,,Table!$A$1))</f>
        <v>PRLJB-031</v>
      </c>
      <c r="F162">
        <f ca="1">INDIRECT(ADDRESS($C162,F$5,,,Table!$A$1))</f>
        <v>238.79999999999987</v>
      </c>
      <c r="G162" t="str">
        <f ca="1">INDIRECT(ADDRESS($C162,G$5,,,Table!$A$1))</f>
        <v>HBL</v>
      </c>
      <c r="H162" t="str">
        <f ca="1">INDIRECT(ADDRESS($C162,H$5,,,Table!$A$1))</f>
        <v>HBL-070PRL:RFS-PRLJB-031</v>
      </c>
      <c r="I162" s="769" t="str">
        <f>Dev!$CR$48</f>
        <v>++EH</v>
      </c>
      <c r="J162" t="str">
        <f>IF(OR(I162=Dev!$CU$46, I162=Dev!$CU$47, I162=Dev!$CU$48, I162=Dev!$CU$49, I162=Dev!$CU$50, I162=Dev!$CU$51, I162=Dev!$CU$52, I162=Dev!$CU$53, I162=Dev!$CR$48, I162=Dev!$CR$49),$C$3,                                                                  IF(OR(I162=Dev!$CU$54, I162=Dev!$CU$55, I162=Dev!$CU$56, I162=Dev!$CU$57, I162=Dev!$CU$58, I162=Dev!$CU$59, I162=Dev!$CS$48), $D$3,""))</f>
        <v>PRLEH</v>
      </c>
      <c r="K162" t="str">
        <f ca="1">CONCATENATE(E162,Names!$P$3,I162)</f>
        <v>PRLJB-031_++EH</v>
      </c>
      <c r="M162" s="42">
        <f ca="1">INDIRECT(ADDRESS($C162,M$5,,,Table!$A$1))</f>
        <v>230</v>
      </c>
      <c r="O162" t="str">
        <f t="shared" si="98"/>
        <v/>
      </c>
      <c r="Q162" t="str">
        <f t="shared" si="73"/>
        <v>00</v>
      </c>
      <c r="R162">
        <f t="shared" si="100"/>
        <v>9</v>
      </c>
      <c r="S162" t="str">
        <f ca="1">IFERROR(VLOOKUP(M162,Racks!$H$4:$M$30,Racks!$I$2),"")</f>
        <v>HBL</v>
      </c>
      <c r="T162" t="str">
        <f ca="1">IFERROR(VLOOKUP(M162,Racks!$H$4:$M$30,Racks!$K$2),"")</f>
        <v>060Row</v>
      </c>
      <c r="U162" t="str">
        <f t="shared" si="99"/>
        <v>009</v>
      </c>
      <c r="V162" t="str">
        <f>CONCATENATE(Names!$C$17,Names!$N$3,U162)</f>
        <v>PRLTCB-009</v>
      </c>
      <c r="W162" s="769" t="str">
        <f>Dev!$GG$82</f>
        <v>y</v>
      </c>
      <c r="X162">
        <v>0</v>
      </c>
      <c r="Y162" t="str">
        <f>IF(OR(W162=Dev!$GJ$82, W162=Dev!$GJ$83, W162=Dev!$GJ$84, W162=Dev!$GJ$85, W162=Dev!$GJ$86, W162=Dev!$GJ$87, W162=Dev!$GJ$88, W162=Dev!$GJ$89, W162=Dev!$GG$82, W162=Dev!$GG$83, W162=Dev!$GG$84, W162=Dev!$GG$85, W162=Dev!$GG$86),Names!$C$10,                   IF(OR(W162=Dev!$GJ$90, W162=Dev!$GJ$91, W162=Dev!$GJ$92, W162=Dev!$GJ$93, W162=Dev!$GJ$94, W162=Dev!$GJ$95, W162=Dev!$GJ$96, W162=Dev!$GJ$97, W162=Dev!$GH$82), Names!$C$11,""))</f>
        <v>PRLEH</v>
      </c>
      <c r="Z162" s="42" t="str">
        <f ca="1">IFERROR(VLOOKUP(M162,Racks!$H$4:$M$30,6),"")</f>
        <v>HBL-060Row:CnPw-U-016</v>
      </c>
      <c r="AA162" t="str">
        <f ca="1">IF(R162="","",CONCATENATE(S162,Names!$H$3,T162,Names!$J$3,Names!$K$3,Names!$L$3,V162))</f>
        <v>HBL-060Row:RFS-PRLTCB-009</v>
      </c>
      <c r="AB162" t="str">
        <f>IF(R162="","",CONCATENATE(V162,Names!$P$3,W162))</f>
        <v>PRLTCB-009_y</v>
      </c>
      <c r="AD162" t="str">
        <f t="shared" si="78"/>
        <v>CREATE</v>
      </c>
      <c r="AF162" t="str">
        <f t="shared" si="87"/>
        <v>3C16NS_3G1.5</v>
      </c>
      <c r="AH162" t="str">
        <f t="shared" ca="1" si="88"/>
        <v>HBL-070PRL:RFS-PRLJB-031</v>
      </c>
      <c r="AI162" t="str">
        <f t="shared" si="79"/>
        <v>AT</v>
      </c>
      <c r="AK162" t="str">
        <f t="shared" si="89"/>
        <v>WEIPU ST1210/S3</v>
      </c>
      <c r="AM162" t="str">
        <f t="shared" ca="1" si="90"/>
        <v>PRLJB-031_++EH</v>
      </c>
      <c r="AN162" t="str">
        <f t="shared" ca="1" si="91"/>
        <v>HBL-060Row:RFS-PRLTCB-009</v>
      </c>
      <c r="AO162" t="str">
        <f t="shared" si="80"/>
        <v>KG</v>
      </c>
      <c r="AP162" t="str">
        <f t="shared" ca="1" si="92"/>
        <v>HBL-060Row:CnPw-U-016</v>
      </c>
      <c r="AQ162" t="str">
        <f t="shared" si="93"/>
        <v>WEIPU ST1210/P3</v>
      </c>
      <c r="AS162" t="str">
        <f t="shared" si="94"/>
        <v>PRLTCB-009_y</v>
      </c>
      <c r="AT162">
        <f t="shared" ca="1" si="95"/>
        <v>3</v>
      </c>
      <c r="AU162">
        <f t="shared" si="81"/>
        <v>5</v>
      </c>
      <c r="AV162" t="str">
        <f t="shared" si="96"/>
        <v>D</v>
      </c>
      <c r="AX162" t="str">
        <f t="shared" si="82"/>
        <v>staffanekstrom</v>
      </c>
      <c r="AY162" t="str">
        <f t="shared" si="83"/>
        <v>INSERTED</v>
      </c>
      <c r="AZ162" t="str">
        <f t="shared" si="84"/>
        <v/>
      </c>
      <c r="BD162" t="str">
        <f t="shared" si="85"/>
        <v>YES</v>
      </c>
      <c r="BF162">
        <f t="shared" ca="1" si="97"/>
        <v>230</v>
      </c>
    </row>
    <row r="163" spans="1:58">
      <c r="A163">
        <v>157</v>
      </c>
      <c r="C163">
        <f>ROW(Table!$A$132)</f>
        <v>132</v>
      </c>
      <c r="D163" s="1" t="str">
        <f ca="1">INDIRECT(ADDRESS($C163,D$5,,,Table!$A$1))</f>
        <v/>
      </c>
      <c r="E163" s="752" t="str">
        <f ca="1">INDIRECT(ADDRESS($C163,E$5,,,Table!$A$1))</f>
        <v>PRLJB-031</v>
      </c>
      <c r="F163">
        <f ca="1">INDIRECT(ADDRESS($C163,F$5,,,Table!$A$1))</f>
        <v>238.79999999999987</v>
      </c>
      <c r="G163" t="str">
        <f ca="1">INDIRECT(ADDRESS($C163,G$5,,,Table!$A$1))</f>
        <v>HBL</v>
      </c>
      <c r="H163" t="str">
        <f ca="1">INDIRECT(ADDRESS($C163,H$5,,,Table!$A$1))</f>
        <v>HBL-070PRL:RFS-PRLJB-031</v>
      </c>
      <c r="I163" s="769" t="str">
        <f>Dev!$CS$48</f>
        <v>++TE</v>
      </c>
      <c r="J163" t="str">
        <f>IF(OR(I163=Dev!$CU$46, I163=Dev!$CU$47, I163=Dev!$CU$48, I163=Dev!$CU$49, I163=Dev!$CU$50, I163=Dev!$CU$51, I163=Dev!$CU$52, I163=Dev!$CU$53, I163=Dev!$CR$48, I163=Dev!$CR$49),$C$3,                                                                  IF(OR(I163=Dev!$CU$54, I163=Dev!$CU$55, I163=Dev!$CU$56, I163=Dev!$CU$57, I163=Dev!$CU$58, I163=Dev!$CU$59, I163=Dev!$CS$48), $D$3,""))</f>
        <v>PRLTE</v>
      </c>
      <c r="K163" t="str">
        <f ca="1">CONCATENATE(E163,Names!$P$3,I163)</f>
        <v>PRLJB-031_++TE</v>
      </c>
      <c r="M163" s="42">
        <f ca="1">INDIRECT(ADDRESS($C163,M$5,,,Table!$A$1))</f>
        <v>230</v>
      </c>
      <c r="O163" t="str">
        <f t="shared" si="98"/>
        <v/>
      </c>
      <c r="Q163" t="str">
        <f t="shared" si="73"/>
        <v>00</v>
      </c>
      <c r="R163">
        <f t="shared" si="100"/>
        <v>9</v>
      </c>
      <c r="S163" t="str">
        <f ca="1">IFERROR(VLOOKUP(M163,Racks!$H$4:$M$30,Racks!$I$2),"")</f>
        <v>HBL</v>
      </c>
      <c r="T163" t="str">
        <f ca="1">IFERROR(VLOOKUP(M163,Racks!$H$4:$M$30,Racks!$K$2),"")</f>
        <v>060Row</v>
      </c>
      <c r="U163" t="str">
        <f t="shared" si="99"/>
        <v>009</v>
      </c>
      <c r="V163" t="str">
        <f>CONCATENATE(Names!$C$17,Names!$N$3,U163)</f>
        <v>PRLTCB-009</v>
      </c>
      <c r="W163" s="769" t="str">
        <f>Dev!$GH$82</f>
        <v>z</v>
      </c>
      <c r="X163">
        <v>0</v>
      </c>
      <c r="Y163" t="str">
        <f>IF(OR(W163=Dev!$GJ$82, W163=Dev!$GJ$83, W163=Dev!$GJ$84, W163=Dev!$GJ$85, W163=Dev!$GJ$86, W163=Dev!$GJ$87, W163=Dev!$GJ$88, W163=Dev!$GJ$89, W163=Dev!$GG$82, W163=Dev!$GG$83, W163=Dev!$GG$84, W163=Dev!$GG$85, W163=Dev!$GG$86),Names!$C$10,                   IF(OR(W163=Dev!$GJ$90, W163=Dev!$GJ$91, W163=Dev!$GJ$92, W163=Dev!$GJ$93, W163=Dev!$GJ$94, W163=Dev!$GJ$95, W163=Dev!$GJ$96, W163=Dev!$GJ$97, W163=Dev!$GH$82), Names!$C$11,""))</f>
        <v>PRLTE</v>
      </c>
      <c r="Z163" s="42" t="str">
        <f ca="1">IFERROR(VLOOKUP(M163,Racks!$H$4:$M$30,6),"")</f>
        <v>HBL-060Row:CnPw-U-016</v>
      </c>
      <c r="AA163" t="str">
        <f ca="1">IF(R163="","",CONCATENATE(S163,Names!$H$3,T163,Names!$J$3,Names!$K$3,Names!$L$3,V163))</f>
        <v>HBL-060Row:RFS-PRLTCB-009</v>
      </c>
      <c r="AB163" t="str">
        <f>IF(R163="","",CONCATENATE(V163,Names!$P$3,W163))</f>
        <v>PRLTCB-009_z</v>
      </c>
      <c r="AD163" t="str">
        <f t="shared" si="78"/>
        <v>CREATE</v>
      </c>
      <c r="AF163" t="str">
        <f t="shared" si="87"/>
        <v>4PR24OSTCHF</v>
      </c>
      <c r="AH163" t="str">
        <f t="shared" ca="1" si="88"/>
        <v>HBL-070PRL:RFS-PRLJB-031</v>
      </c>
      <c r="AI163" t="str">
        <f t="shared" si="79"/>
        <v>AT</v>
      </c>
      <c r="AK163" t="str">
        <f t="shared" si="89"/>
        <v>WEIPU ST1210/S9</v>
      </c>
      <c r="AM163" t="str">
        <f t="shared" ca="1" si="90"/>
        <v>PRLJB-031_++TE</v>
      </c>
      <c r="AN163" t="str">
        <f t="shared" ca="1" si="91"/>
        <v>HBL-060Row:RFS-PRLTCB-009</v>
      </c>
      <c r="AO163" t="str">
        <f t="shared" si="80"/>
        <v>KG</v>
      </c>
      <c r="AP163" t="str">
        <f t="shared" ca="1" si="92"/>
        <v>HBL-060Row:CnPw-U-016</v>
      </c>
      <c r="AQ163" t="str">
        <f t="shared" si="93"/>
        <v>WEIPU ST1210/P9</v>
      </c>
      <c r="AS163" t="str">
        <f t="shared" si="94"/>
        <v>PRLTCB-009_z</v>
      </c>
      <c r="AT163">
        <f t="shared" ca="1" si="95"/>
        <v>3</v>
      </c>
      <c r="AU163">
        <f t="shared" si="81"/>
        <v>5</v>
      </c>
      <c r="AV163" t="str">
        <f t="shared" si="96"/>
        <v>A</v>
      </c>
      <c r="AX163" t="str">
        <f t="shared" si="82"/>
        <v>staffanekstrom</v>
      </c>
      <c r="AY163" t="str">
        <f t="shared" si="83"/>
        <v>INSERTED</v>
      </c>
      <c r="AZ163" t="str">
        <f t="shared" si="84"/>
        <v/>
      </c>
      <c r="BD163" t="str">
        <f t="shared" si="85"/>
        <v>YES</v>
      </c>
      <c r="BF163">
        <f t="shared" ca="1" si="97"/>
        <v>230</v>
      </c>
    </row>
    <row r="164" spans="1:58">
      <c r="A164">
        <v>158</v>
      </c>
      <c r="C164">
        <f>ROW(Table!$A$132)</f>
        <v>132</v>
      </c>
      <c r="D164" s="1" t="str">
        <f ca="1">INDIRECT(ADDRESS($C164,D$5,,,Table!$A$1))</f>
        <v/>
      </c>
      <c r="E164" t="str">
        <f ca="1">INDIRECT(ADDRESS($C164,E$5,,,Table!$A$1))</f>
        <v>PRLJB-031</v>
      </c>
      <c r="F164">
        <f ca="1">INDIRECT(ADDRESS($C164,F$5,,,Table!$A$1))</f>
        <v>238.79999999999987</v>
      </c>
      <c r="G164" t="str">
        <f ca="1">INDIRECT(ADDRESS($C164,G$5,,,Table!$A$1))</f>
        <v>HBL</v>
      </c>
      <c r="H164" t="str">
        <f ca="1">INDIRECT(ADDRESS($C164,H$5,,,Table!$A$1))</f>
        <v>HBL-070PRL:RFS-PRLJB-031</v>
      </c>
      <c r="I164" t="str">
        <f>Dev!$CW$46</f>
        <v>a</v>
      </c>
      <c r="J164" t="str">
        <f>IF(OR(I164=Dev!$CU$46, I164=Dev!$CU$47, I164=Dev!$CU$48, I164=Dev!$CU$49, I164=Dev!$CU$50, I164=Dev!$CU$51, I164=Dev!$CU$52, I164=Dev!$CU$53, I164=Dev!$CR$48, I164=Dev!$CR$49),$C$3,                                                                  IF(OR(I164=Dev!$CU$54, I164=Dev!$CU$55, I164=Dev!$CU$56, I164=Dev!$CU$57, I164=Dev!$CU$58, I164=Dev!$CU$59, I164=Dev!$CS$48), $D$3,""))</f>
        <v>PRLEH</v>
      </c>
      <c r="K164" t="str">
        <f ca="1">CONCATENATE(E164,Names!$P$3,I164)</f>
        <v>PRLJB-031_a</v>
      </c>
      <c r="M164" s="42">
        <f ca="1">INDIRECT(ADDRESS($C164,M$5,,,Table!$A$1))</f>
        <v>230</v>
      </c>
      <c r="O164" t="str">
        <f t="shared" si="98"/>
        <v/>
      </c>
      <c r="Q164" t="str">
        <f t="shared" si="73"/>
        <v>00</v>
      </c>
      <c r="R164">
        <f t="shared" si="100"/>
        <v>9</v>
      </c>
      <c r="S164" t="str">
        <f ca="1">IFERROR(VLOOKUP(M164,Racks!$H$4:$M$30,Racks!$I$2),"")</f>
        <v>HBL</v>
      </c>
      <c r="T164" t="str">
        <f ca="1">IFERROR(VLOOKUP(M164,Racks!$H$4:$M$30,Racks!$K$2),"")</f>
        <v>060Row</v>
      </c>
      <c r="U164" t="str">
        <f t="shared" si="99"/>
        <v>009</v>
      </c>
      <c r="V164" t="str">
        <f>CONCATENATE(Names!$C$17,Names!$N$3,U164)</f>
        <v>PRLTCB-009</v>
      </c>
      <c r="W164" t="str">
        <f>Dev!$GL$90</f>
        <v>i</v>
      </c>
      <c r="X164">
        <f ca="1">IF(ISNUMBER(R164),     IF(Z164=Z161,X161+1,1),   "")</f>
        <v>9</v>
      </c>
      <c r="Y164" t="str">
        <f>IF(OR(W164=Dev!$GJ$82, W164=Dev!$GJ$83, W164=Dev!$GJ$84, W164=Dev!$GJ$85, W164=Dev!$GJ$86, W164=Dev!$GJ$87, W164=Dev!$GJ$88, W164=Dev!$GJ$89, W164=Dev!$GG$82, W164=Dev!$GG$83, W164=Dev!$GG$84, W164=Dev!$GG$85, W164=Dev!$GG$86),Names!$C$10,                   IF(OR(W164=Dev!$GJ$90, W164=Dev!$GJ$91, W164=Dev!$GJ$92, W164=Dev!$GJ$93, W164=Dev!$GJ$94, W164=Dev!$GJ$95, W164=Dev!$GJ$96, W164=Dev!$GJ$97, W164=Dev!$GH$82), Names!$C$11,""))</f>
        <v>PRLEH</v>
      </c>
      <c r="Z164" s="42" t="str">
        <f ca="1">IFERROR(VLOOKUP(M164,Racks!$H$4:$M$30,6),"")</f>
        <v>HBL-060Row:CnPw-U-016</v>
      </c>
      <c r="AA164" t="str">
        <f ca="1">IF(R164="","",CONCATENATE(S164,Names!$H$3,T164,Names!$J$3,Names!$K$3,Names!$L$3,V164))</f>
        <v>HBL-060Row:RFS-PRLTCB-009</v>
      </c>
      <c r="AB164" t="str">
        <f>IF(R164="","",CONCATENATE(V164,Names!$P$3,W164))</f>
        <v>PRLTCB-009_i</v>
      </c>
      <c r="AD164" t="str">
        <f t="shared" si="78"/>
        <v>CREATE</v>
      </c>
      <c r="AF164" t="str">
        <f t="shared" si="87"/>
        <v>3C16NS_3G1.5</v>
      </c>
      <c r="AH164" t="str">
        <f t="shared" ca="1" si="88"/>
        <v>HBL-070PRL:RFS-PRLJB-031</v>
      </c>
      <c r="AI164" t="str">
        <f t="shared" si="79"/>
        <v>AT</v>
      </c>
      <c r="AK164" t="str">
        <f t="shared" si="89"/>
        <v>WEIPU ST1210/S3</v>
      </c>
      <c r="AM164" t="str">
        <f t="shared" ca="1" si="90"/>
        <v>PRLJB-031_a</v>
      </c>
      <c r="AN164" t="str">
        <f t="shared" ca="1" si="91"/>
        <v>HBL-060Row:RFS-PRLTCB-009</v>
      </c>
      <c r="AO164" t="str">
        <f t="shared" si="80"/>
        <v>KG</v>
      </c>
      <c r="AP164" t="str">
        <f t="shared" ca="1" si="92"/>
        <v>HBL-060Row:CnPw-U-016</v>
      </c>
      <c r="AQ164" t="str">
        <f t="shared" si="93"/>
        <v>WEIPU ST1210/P3</v>
      </c>
      <c r="AS164" t="str">
        <f t="shared" si="94"/>
        <v>PRLTCB-009_i</v>
      </c>
      <c r="AT164">
        <f t="shared" ca="1" si="95"/>
        <v>3</v>
      </c>
      <c r="AU164">
        <f t="shared" si="81"/>
        <v>5</v>
      </c>
      <c r="AV164" t="str">
        <f t="shared" si="96"/>
        <v>D</v>
      </c>
      <c r="AX164" t="str">
        <f t="shared" si="82"/>
        <v>staffanekstrom</v>
      </c>
      <c r="AY164" t="str">
        <f t="shared" si="83"/>
        <v>INSERTED</v>
      </c>
      <c r="AZ164" t="str">
        <f t="shared" si="84"/>
        <v/>
      </c>
      <c r="BD164" t="str">
        <f t="shared" si="85"/>
        <v>YES</v>
      </c>
      <c r="BF164">
        <f t="shared" ca="1" si="97"/>
        <v>230</v>
      </c>
    </row>
    <row r="165" spans="1:58">
      <c r="A165">
        <v>159</v>
      </c>
      <c r="C165">
        <f>ROW(Table!$A$132)</f>
        <v>132</v>
      </c>
      <c r="D165" s="1" t="str">
        <f ca="1">INDIRECT(ADDRESS($C165,D$5,,,Table!$A$1))</f>
        <v/>
      </c>
      <c r="E165" t="str">
        <f ca="1">INDIRECT(ADDRESS($C165,E$5,,,Table!$A$1))</f>
        <v>PRLJB-031</v>
      </c>
      <c r="F165">
        <f ca="1">INDIRECT(ADDRESS($C165,F$5,,,Table!$A$1))</f>
        <v>238.79999999999987</v>
      </c>
      <c r="G165" t="str">
        <f ca="1">INDIRECT(ADDRESS($C165,G$5,,,Table!$A$1))</f>
        <v>HBL</v>
      </c>
      <c r="H165" t="str">
        <f ca="1">INDIRECT(ADDRESS($C165,H$5,,,Table!$A$1))</f>
        <v>HBL-070PRL:RFS-PRLJB-031</v>
      </c>
      <c r="I165" t="str">
        <f>Dev!$CW$47</f>
        <v>b</v>
      </c>
      <c r="J165" t="str">
        <f>IF(OR(I165=Dev!$CU$46, I165=Dev!$CU$47, I165=Dev!$CU$48, I165=Dev!$CU$49, I165=Dev!$CU$50, I165=Dev!$CU$51, I165=Dev!$CU$52, I165=Dev!$CU$53, I165=Dev!$CR$48, I165=Dev!$CR$49),$C$3,                                                                  IF(OR(I165=Dev!$CU$54, I165=Dev!$CU$55, I165=Dev!$CU$56, I165=Dev!$CU$57, I165=Dev!$CU$58, I165=Dev!$CU$59, I165=Dev!$CS$48), $D$3,""))</f>
        <v>PRLEH</v>
      </c>
      <c r="K165" t="str">
        <f ca="1">CONCATENATE(E165,Names!$P$3,I165)</f>
        <v>PRLJB-031_b</v>
      </c>
      <c r="M165" s="42">
        <f ca="1">INDIRECT(ADDRESS($C165,M$5,,,Table!$A$1))</f>
        <v>230</v>
      </c>
      <c r="O165" t="str">
        <f t="shared" si="98"/>
        <v/>
      </c>
      <c r="Q165" t="str">
        <f t="shared" si="73"/>
        <v>00</v>
      </c>
      <c r="R165">
        <f t="shared" si="100"/>
        <v>9</v>
      </c>
      <c r="S165" t="str">
        <f ca="1">IFERROR(VLOOKUP(M165,Racks!$H$4:$M$30,Racks!$I$2),"")</f>
        <v>HBL</v>
      </c>
      <c r="T165" t="str">
        <f ca="1">IFERROR(VLOOKUP(M165,Racks!$H$4:$M$30,Racks!$K$2),"")</f>
        <v>060Row</v>
      </c>
      <c r="U165" t="str">
        <f t="shared" si="99"/>
        <v>009</v>
      </c>
      <c r="V165" t="str">
        <f>CONCATENATE(Names!$C$17,Names!$N$3,U165)</f>
        <v>PRLTCB-009</v>
      </c>
      <c r="W165" t="str">
        <f>Dev!$GL$91</f>
        <v>j</v>
      </c>
      <c r="X165">
        <f t="shared" ca="1" si="101"/>
        <v>10</v>
      </c>
      <c r="Y165" t="str">
        <f>IF(OR(W165=Dev!$GJ$82, W165=Dev!$GJ$83, W165=Dev!$GJ$84, W165=Dev!$GJ$85, W165=Dev!$GJ$86, W165=Dev!$GJ$87, W165=Dev!$GJ$88, W165=Dev!$GJ$89, W165=Dev!$GG$82, W165=Dev!$GG$83, W165=Dev!$GG$84, W165=Dev!$GG$85, W165=Dev!$GG$86),Names!$C$10,                   IF(OR(W165=Dev!$GJ$90, W165=Dev!$GJ$91, W165=Dev!$GJ$92, W165=Dev!$GJ$93, W165=Dev!$GJ$94, W165=Dev!$GJ$95, W165=Dev!$GJ$96, W165=Dev!$GJ$97, W165=Dev!$GH$82), Names!$C$11,""))</f>
        <v>PRLEH</v>
      </c>
      <c r="Z165" s="42" t="str">
        <f ca="1">IFERROR(VLOOKUP(M165,Racks!$H$4:$M$30,6),"")</f>
        <v>HBL-060Row:CnPw-U-016</v>
      </c>
      <c r="AA165" t="str">
        <f ca="1">IF(R165="","",CONCATENATE(S165,Names!$H$3,T165,Names!$J$3,Names!$K$3,Names!$L$3,V165))</f>
        <v>HBL-060Row:RFS-PRLTCB-009</v>
      </c>
      <c r="AB165" t="str">
        <f>IF(R165="","",CONCATENATE(V165,Names!$P$3,W165))</f>
        <v>PRLTCB-009_j</v>
      </c>
      <c r="AD165" t="str">
        <f t="shared" si="78"/>
        <v>CREATE</v>
      </c>
      <c r="AF165" t="str">
        <f t="shared" si="87"/>
        <v>3C16NS_3G1.5</v>
      </c>
      <c r="AH165" t="str">
        <f t="shared" ca="1" si="88"/>
        <v>HBL-070PRL:RFS-PRLJB-031</v>
      </c>
      <c r="AI165" t="str">
        <f t="shared" si="79"/>
        <v>AT</v>
      </c>
      <c r="AK165" t="str">
        <f t="shared" si="89"/>
        <v>WEIPU ST1210/S3</v>
      </c>
      <c r="AM165" t="str">
        <f t="shared" ca="1" si="90"/>
        <v>PRLJB-031_b</v>
      </c>
      <c r="AN165" t="str">
        <f t="shared" ca="1" si="91"/>
        <v>HBL-060Row:RFS-PRLTCB-009</v>
      </c>
      <c r="AO165" t="str">
        <f t="shared" si="80"/>
        <v>KG</v>
      </c>
      <c r="AP165" t="str">
        <f t="shared" ca="1" si="92"/>
        <v>HBL-060Row:CnPw-U-016</v>
      </c>
      <c r="AQ165" t="str">
        <f t="shared" si="93"/>
        <v>WEIPU ST1210/P3</v>
      </c>
      <c r="AS165" t="str">
        <f t="shared" si="94"/>
        <v>PRLTCB-009_j</v>
      </c>
      <c r="AT165">
        <f t="shared" ca="1" si="95"/>
        <v>3</v>
      </c>
      <c r="AU165">
        <f t="shared" si="81"/>
        <v>5</v>
      </c>
      <c r="AV165" t="str">
        <f t="shared" si="96"/>
        <v>D</v>
      </c>
      <c r="AX165" t="str">
        <f t="shared" si="82"/>
        <v>staffanekstrom</v>
      </c>
      <c r="AY165" t="str">
        <f t="shared" si="83"/>
        <v>INSERTED</v>
      </c>
      <c r="AZ165" t="str">
        <f t="shared" si="84"/>
        <v/>
      </c>
      <c r="BD165" t="str">
        <f t="shared" si="85"/>
        <v>YES</v>
      </c>
      <c r="BF165">
        <f t="shared" ca="1" si="97"/>
        <v>230</v>
      </c>
    </row>
    <row r="166" spans="1:58">
      <c r="A166">
        <v>160</v>
      </c>
      <c r="C166">
        <f>ROW(Table!$A$132)</f>
        <v>132</v>
      </c>
      <c r="D166" s="1" t="str">
        <f ca="1">INDIRECT(ADDRESS($C166,D$5,,,Table!$A$1))</f>
        <v/>
      </c>
      <c r="E166" t="str">
        <f ca="1">INDIRECT(ADDRESS($C166,E$5,,,Table!$A$1))</f>
        <v>PRLJB-031</v>
      </c>
      <c r="F166">
        <f ca="1">INDIRECT(ADDRESS($C166,F$5,,,Table!$A$1))</f>
        <v>238.79999999999987</v>
      </c>
      <c r="G166" t="str">
        <f ca="1">INDIRECT(ADDRESS($C166,G$5,,,Table!$A$1))</f>
        <v>HBL</v>
      </c>
      <c r="H166" t="str">
        <f ca="1">INDIRECT(ADDRESS($C166,H$5,,,Table!$A$1))</f>
        <v>HBL-070PRL:RFS-PRLJB-031</v>
      </c>
      <c r="I166" t="str">
        <f>Dev!$CW$48</f>
        <v>g</v>
      </c>
      <c r="J166" t="str">
        <f>IF(OR(I166=Dev!$CU$46, I166=Dev!$CU$47, I166=Dev!$CU$48, I166=Dev!$CU$49, I166=Dev!$CU$50, I166=Dev!$CU$51, I166=Dev!$CU$52, I166=Dev!$CU$53, I166=Dev!$CR$48, I166=Dev!$CR$49),$C$3,                                                                  IF(OR(I166=Dev!$CU$54, I166=Dev!$CU$55, I166=Dev!$CU$56, I166=Dev!$CU$57, I166=Dev!$CU$58, I166=Dev!$CU$59, I166=Dev!$CS$48), $D$3,""))</f>
        <v>PRLTE</v>
      </c>
      <c r="K166" t="str">
        <f ca="1">CONCATENATE(E166,Names!$P$3,I166)</f>
        <v>PRLJB-031_g</v>
      </c>
      <c r="M166" s="42">
        <f ca="1">INDIRECT(ADDRESS($C166,M$5,,,Table!$A$1))</f>
        <v>230</v>
      </c>
      <c r="O166" t="str">
        <f t="shared" si="98"/>
        <v/>
      </c>
      <c r="Q166" t="str">
        <f t="shared" si="73"/>
        <v>00</v>
      </c>
      <c r="R166">
        <f t="shared" si="100"/>
        <v>9</v>
      </c>
      <c r="S166" t="str">
        <f ca="1">IFERROR(VLOOKUP(M166,Racks!$H$4:$M$30,Racks!$I$2),"")</f>
        <v>HBL</v>
      </c>
      <c r="T166" t="str">
        <f ca="1">IFERROR(VLOOKUP(M166,Racks!$H$4:$M$30,Racks!$K$2),"")</f>
        <v>060Row</v>
      </c>
      <c r="U166" t="str">
        <f t="shared" si="99"/>
        <v>009</v>
      </c>
      <c r="V166" t="str">
        <f>CONCATENATE(Names!$C$17,Names!$N$3,U166)</f>
        <v>PRLTCB-009</v>
      </c>
      <c r="W166" t="str">
        <f>Dev!$GL$92</f>
        <v>k</v>
      </c>
      <c r="X166">
        <f t="shared" ca="1" si="101"/>
        <v>11</v>
      </c>
      <c r="Y166" t="str">
        <f>IF(OR(W166=Dev!$GJ$82, W166=Dev!$GJ$83, W166=Dev!$GJ$84, W166=Dev!$GJ$85, W166=Dev!$GJ$86, W166=Dev!$GJ$87, W166=Dev!$GJ$88, W166=Dev!$GJ$89, W166=Dev!$GG$82, W166=Dev!$GG$83, W166=Dev!$GG$84, W166=Dev!$GG$85, W166=Dev!$GG$86),Names!$C$10,                   IF(OR(W166=Dev!$GJ$90, W166=Dev!$GJ$91, W166=Dev!$GJ$92, W166=Dev!$GJ$93, W166=Dev!$GJ$94, W166=Dev!$GJ$95, W166=Dev!$GJ$96, W166=Dev!$GJ$97, W166=Dev!$GH$82), Names!$C$11,""))</f>
        <v>PRLTE</v>
      </c>
      <c r="Z166" s="42" t="str">
        <f ca="1">IFERROR(VLOOKUP(M166,Racks!$H$4:$M$30,6),"")</f>
        <v>HBL-060Row:CnPw-U-016</v>
      </c>
      <c r="AA166" t="str">
        <f ca="1">IF(R166="","",CONCATENATE(S166,Names!$H$3,T166,Names!$J$3,Names!$K$3,Names!$L$3,V166))</f>
        <v>HBL-060Row:RFS-PRLTCB-009</v>
      </c>
      <c r="AB166" t="str">
        <f>IF(R166="","",CONCATENATE(V166,Names!$P$3,W166))</f>
        <v>PRLTCB-009_k</v>
      </c>
      <c r="AD166" t="str">
        <f t="shared" si="78"/>
        <v>CREATE</v>
      </c>
      <c r="AF166" t="str">
        <f t="shared" si="87"/>
        <v>4PR24OSTCHF</v>
      </c>
      <c r="AH166" t="str">
        <f t="shared" ca="1" si="88"/>
        <v>HBL-070PRL:RFS-PRLJB-031</v>
      </c>
      <c r="AI166" t="str">
        <f t="shared" si="79"/>
        <v>AT</v>
      </c>
      <c r="AK166" t="str">
        <f t="shared" si="89"/>
        <v>WEIPU ST1210/S9</v>
      </c>
      <c r="AM166" t="str">
        <f t="shared" ca="1" si="90"/>
        <v>PRLJB-031_g</v>
      </c>
      <c r="AN166" t="str">
        <f t="shared" ca="1" si="91"/>
        <v>HBL-060Row:RFS-PRLTCB-009</v>
      </c>
      <c r="AO166" t="str">
        <f t="shared" si="80"/>
        <v>KG</v>
      </c>
      <c r="AP166" t="str">
        <f t="shared" ca="1" si="92"/>
        <v>HBL-060Row:CnPw-U-016</v>
      </c>
      <c r="AQ166" t="str">
        <f t="shared" si="93"/>
        <v>WEIPU ST1210/P9</v>
      </c>
      <c r="AS166" t="str">
        <f t="shared" si="94"/>
        <v>PRLTCB-009_k</v>
      </c>
      <c r="AT166">
        <f t="shared" ca="1" si="95"/>
        <v>3</v>
      </c>
      <c r="AU166">
        <f t="shared" si="81"/>
        <v>5</v>
      </c>
      <c r="AV166" t="str">
        <f t="shared" si="96"/>
        <v>A</v>
      </c>
      <c r="AX166" t="str">
        <f t="shared" si="82"/>
        <v>staffanekstrom</v>
      </c>
      <c r="AY166" t="str">
        <f t="shared" si="83"/>
        <v>INSERTED</v>
      </c>
      <c r="AZ166" t="str">
        <f t="shared" si="84"/>
        <v/>
      </c>
      <c r="BD166" t="str">
        <f t="shared" si="85"/>
        <v>YES</v>
      </c>
      <c r="BF166">
        <f t="shared" ca="1" si="97"/>
        <v>230</v>
      </c>
    </row>
    <row r="167" spans="1:58" s="196" customFormat="1">
      <c r="A167" s="196">
        <v>161</v>
      </c>
      <c r="C167" s="196">
        <f>ROW(Table!$A$132)</f>
        <v>132</v>
      </c>
      <c r="D167" s="1021" t="str">
        <f ca="1">INDIRECT(ADDRESS($C167,D$5,,,Table!$A$1))</f>
        <v/>
      </c>
      <c r="E167" s="196" t="str">
        <f ca="1">INDIRECT(ADDRESS($C167,E$5,,,Table!$A$1))</f>
        <v>PRLJB-031</v>
      </c>
      <c r="F167" s="196">
        <f ca="1">INDIRECT(ADDRESS($C167,F$5,,,Table!$A$1))</f>
        <v>238.79999999999987</v>
      </c>
      <c r="G167" s="196" t="str">
        <f ca="1">INDIRECT(ADDRESS($C167,G$5,,,Table!$A$1))</f>
        <v>HBL</v>
      </c>
      <c r="H167" s="196" t="str">
        <f ca="1">INDIRECT(ADDRESS($C167,H$5,,,Table!$A$1))</f>
        <v>HBL-070PRL:RFS-PRLJB-031</v>
      </c>
      <c r="I167" s="196" t="str">
        <f>Dev!$CW$49</f>
        <v>h</v>
      </c>
      <c r="J167" s="196" t="str">
        <f>IF(OR(I167=Dev!$CU$46, I167=Dev!$CU$47, I167=Dev!$CU$48, I167=Dev!$CU$49, I167=Dev!$CU$50, I167=Dev!$CU$51, I167=Dev!$CU$52, I167=Dev!$CU$53, I167=Dev!$CR$48, I167=Dev!$CR$49),$C$3,                                                                  IF(OR(I167=Dev!$CU$54, I167=Dev!$CU$55, I167=Dev!$CU$56, I167=Dev!$CU$57, I167=Dev!$CU$58, I167=Dev!$CU$59, I167=Dev!$CS$48), $D$3,""))</f>
        <v>PRLTE</v>
      </c>
      <c r="K167" s="196" t="str">
        <f ca="1">CONCATENATE(E167,Names!$P$3,I167)</f>
        <v>PRLJB-031_h</v>
      </c>
      <c r="M167" s="762">
        <f ca="1">INDIRECT(ADDRESS($C167,M$5,,,Table!$A$1))</f>
        <v>230</v>
      </c>
      <c r="O167" s="196" t="str">
        <f t="shared" si="98"/>
        <v/>
      </c>
      <c r="Q167" s="196" t="str">
        <f t="shared" si="73"/>
        <v>00</v>
      </c>
      <c r="R167" s="196">
        <f t="shared" si="100"/>
        <v>9</v>
      </c>
      <c r="S167" s="196" t="str">
        <f ca="1">IFERROR(VLOOKUP(M167,Racks!$H$4:$M$30,Racks!$I$2),"")</f>
        <v>HBL</v>
      </c>
      <c r="T167" s="196" t="str">
        <f ca="1">IFERROR(VLOOKUP(M167,Racks!$H$4:$M$30,Racks!$K$2),"")</f>
        <v>060Row</v>
      </c>
      <c r="U167" s="196" t="str">
        <f t="shared" si="74"/>
        <v>009</v>
      </c>
      <c r="V167" s="196" t="str">
        <f>CONCATENATE(Names!$C$17,Names!$N$3,U167)</f>
        <v>PRLTCB-009</v>
      </c>
      <c r="W167" s="196" t="str">
        <f>Dev!$GL$93</f>
        <v>l</v>
      </c>
      <c r="X167" s="196">
        <f t="shared" ca="1" si="101"/>
        <v>12</v>
      </c>
      <c r="Y167" s="196" t="str">
        <f>IF(OR(W167=Dev!$GJ$82, W167=Dev!$GJ$83, W167=Dev!$GJ$84, W167=Dev!$GJ$85, W167=Dev!$GJ$86, W167=Dev!$GJ$87, W167=Dev!$GJ$88, W167=Dev!$GJ$89, W167=Dev!$GG$82, W167=Dev!$GG$83, W167=Dev!$GG$84, W167=Dev!$GG$85, W167=Dev!$GG$86),Names!$C$10,                   IF(OR(W167=Dev!$GJ$90, W167=Dev!$GJ$91, W167=Dev!$GJ$92, W167=Dev!$GJ$93, W167=Dev!$GJ$94, W167=Dev!$GJ$95, W167=Dev!$GJ$96, W167=Dev!$GJ$97, W167=Dev!$GH$82), Names!$C$11,""))</f>
        <v>PRLTE</v>
      </c>
      <c r="Z167" s="762" t="str">
        <f ca="1">IFERROR(VLOOKUP(M167,Racks!$H$4:$M$30,6),"")</f>
        <v>HBL-060Row:CnPw-U-016</v>
      </c>
      <c r="AA167" s="196" t="str">
        <f ca="1">IF(R167="","",CONCATENATE(S167,Names!$H$3,T167,Names!$J$3,Names!$K$3,Names!$L$3,V167))</f>
        <v>HBL-060Row:RFS-PRLTCB-009</v>
      </c>
      <c r="AB167" s="196" t="str">
        <f>IF(R167="","",CONCATENATE(V167,Names!$P$3,W167))</f>
        <v>PRLTCB-009_l</v>
      </c>
      <c r="AC167" s="996"/>
      <c r="AD167" s="196" t="str">
        <f t="shared" si="78"/>
        <v>CREATE</v>
      </c>
      <c r="AF167" s="196" t="str">
        <f t="shared" si="87"/>
        <v>4PR24OSTCHF</v>
      </c>
      <c r="AH167" s="196" t="str">
        <f t="shared" ca="1" si="88"/>
        <v>HBL-070PRL:RFS-PRLJB-031</v>
      </c>
      <c r="AI167" s="196" t="str">
        <f t="shared" si="79"/>
        <v>AT</v>
      </c>
      <c r="AK167" s="196" t="str">
        <f t="shared" si="89"/>
        <v>WEIPU ST1210/S9</v>
      </c>
      <c r="AM167" s="196" t="str">
        <f t="shared" ca="1" si="90"/>
        <v>PRLJB-031_h</v>
      </c>
      <c r="AN167" s="196" t="str">
        <f t="shared" ca="1" si="91"/>
        <v>HBL-060Row:RFS-PRLTCB-009</v>
      </c>
      <c r="AO167" s="196" t="str">
        <f t="shared" si="80"/>
        <v>KG</v>
      </c>
      <c r="AP167" s="196" t="str">
        <f t="shared" ca="1" si="92"/>
        <v>HBL-060Row:CnPw-U-016</v>
      </c>
      <c r="AQ167" s="196" t="str">
        <f t="shared" si="93"/>
        <v>WEIPU ST1210/P9</v>
      </c>
      <c r="AS167" s="196" t="str">
        <f t="shared" si="94"/>
        <v>PRLTCB-009_l</v>
      </c>
      <c r="AT167" s="196">
        <f t="shared" ca="1" si="95"/>
        <v>3</v>
      </c>
      <c r="AU167" s="196">
        <f t="shared" si="81"/>
        <v>5</v>
      </c>
      <c r="AV167" s="196" t="str">
        <f t="shared" si="96"/>
        <v>A</v>
      </c>
      <c r="AX167" s="196" t="str">
        <f t="shared" si="82"/>
        <v>staffanekstrom</v>
      </c>
      <c r="AY167" s="196" t="str">
        <f t="shared" si="83"/>
        <v>INSERTED</v>
      </c>
      <c r="AZ167" s="196" t="str">
        <f t="shared" si="84"/>
        <v/>
      </c>
      <c r="BD167" s="196" t="str">
        <f t="shared" si="85"/>
        <v>YES</v>
      </c>
      <c r="BE167" s="996"/>
      <c r="BF167" s="196">
        <f t="shared" ca="1" si="97"/>
        <v>230</v>
      </c>
    </row>
    <row r="168" spans="1:58">
      <c r="A168">
        <v>162</v>
      </c>
      <c r="C168">
        <f>ROW(Table!$A$135)</f>
        <v>135</v>
      </c>
      <c r="D168" s="1" t="str">
        <f ca="1">INDIRECT(ADDRESS($C168,D$5,,,Table!$A$1))</f>
        <v/>
      </c>
      <c r="E168" s="738" t="str">
        <f ca="1">INDIRECT(ADDRESS($C168,E$5,,,Table!$A$1))</f>
        <v>PRLJB-032</v>
      </c>
      <c r="F168">
        <f ca="1">INDIRECT(ADDRESS($C168,F$5,,,Table!$A$1))</f>
        <v>247.31999999999985</v>
      </c>
      <c r="G168" t="str">
        <f ca="1">INDIRECT(ADDRESS($C168,G$5,,,Table!$A$1))</f>
        <v>HBL</v>
      </c>
      <c r="H168" t="str">
        <f ca="1">INDIRECT(ADDRESS($C168,H$5,,,Table!$A$1))</f>
        <v>HBL-080PRL:RFS-PRLJB-032</v>
      </c>
      <c r="I168" s="738" t="str">
        <f>Dev!$CW$46</f>
        <v>a</v>
      </c>
      <c r="J168" t="str">
        <f>IF(OR(I168=Dev!$CU$46, I168=Dev!$CU$47, I168=Dev!$CU$48, I168=Dev!$CU$49, I168=Dev!$CU$50, I168=Dev!$CU$51, I168=Dev!$CU$52, I168=Dev!$CU$53, I168=Dev!$CR$48, I168=Dev!$CR$49),$C$3,                                                                  IF(OR(I168=Dev!$CU$54, I168=Dev!$CU$55, I168=Dev!$CU$56, I168=Dev!$CU$57, I168=Dev!$CU$58, I168=Dev!$CU$59, I168=Dev!$CS$48), $D$3,""))</f>
        <v>PRLEH</v>
      </c>
      <c r="K168" t="str">
        <f ca="1">CONCATENATE(E168,Names!$P$3,I168)</f>
        <v>PRLJB-032_a</v>
      </c>
      <c r="M168" s="42">
        <f ca="1">INDIRECT(ADDRESS($C168,M$5,,,Table!$A$1))</f>
        <v>230</v>
      </c>
      <c r="O168" t="str">
        <f t="shared" si="98"/>
        <v/>
      </c>
      <c r="Q168" t="str">
        <f t="shared" si="73"/>
        <v>00</v>
      </c>
      <c r="R168">
        <f t="shared" si="100"/>
        <v>9</v>
      </c>
      <c r="S168" t="str">
        <f ca="1">IFERROR(VLOOKUP(M168,Racks!$H$4:$M$30,Racks!$I$2),"")</f>
        <v>HBL</v>
      </c>
      <c r="T168" t="str">
        <f ca="1">IFERROR(VLOOKUP(M168,Racks!$H$4:$M$30,Racks!$K$2),"")</f>
        <v>060Row</v>
      </c>
      <c r="U168" t="str">
        <f t="shared" si="74"/>
        <v>009</v>
      </c>
      <c r="V168" t="str">
        <f>CONCATENATE(Names!$C$17,Names!$N$3,U168)</f>
        <v>PRLTCB-009</v>
      </c>
      <c r="W168" t="str">
        <f>Dev!$GL$94</f>
        <v>m</v>
      </c>
      <c r="X168">
        <f t="shared" ca="1" si="101"/>
        <v>13</v>
      </c>
      <c r="Y168" t="str">
        <f>IF(OR(W168=Dev!$GJ$82, W168=Dev!$GJ$83, W168=Dev!$GJ$84, W168=Dev!$GJ$85, W168=Dev!$GJ$86, W168=Dev!$GJ$87, W168=Dev!$GJ$88, W168=Dev!$GJ$89, W168=Dev!$GG$82, W168=Dev!$GG$83, W168=Dev!$GG$84, W168=Dev!$GG$85, W168=Dev!$GG$86),Names!$C$10,                   IF(OR(W168=Dev!$GJ$90, W168=Dev!$GJ$91, W168=Dev!$GJ$92, W168=Dev!$GJ$93, W168=Dev!$GJ$94, W168=Dev!$GJ$95, W168=Dev!$GJ$96, W168=Dev!$GJ$97, W168=Dev!$GH$82), Names!$C$11,""))</f>
        <v>PRLEH</v>
      </c>
      <c r="Z168" s="42" t="str">
        <f ca="1">IFERROR(VLOOKUP(M168,Racks!$H$4:$M$30,6),"")</f>
        <v>HBL-060Row:CnPw-U-016</v>
      </c>
      <c r="AA168" t="str">
        <f ca="1">IF(R168="","",CONCATENATE(S168,Names!$H$3,T168,Names!$J$3,Names!$K$3,Names!$L$3,V168))</f>
        <v>HBL-060Row:RFS-PRLTCB-009</v>
      </c>
      <c r="AB168" t="str">
        <f>IF(R168="","",CONCATENATE(V168,Names!$P$3,W168))</f>
        <v>PRLTCB-009_m</v>
      </c>
      <c r="AD168" t="str">
        <f t="shared" si="78"/>
        <v>CREATE</v>
      </c>
      <c r="AF168" t="str">
        <f t="shared" si="87"/>
        <v>3C16NS_3G1.5</v>
      </c>
      <c r="AH168" t="str">
        <f t="shared" ca="1" si="88"/>
        <v>HBL-080PRL:RFS-PRLJB-032</v>
      </c>
      <c r="AI168" t="str">
        <f t="shared" si="79"/>
        <v>AT</v>
      </c>
      <c r="AK168" t="str">
        <f t="shared" si="89"/>
        <v>WEIPU ST1210/S3</v>
      </c>
      <c r="AM168" t="str">
        <f t="shared" ca="1" si="90"/>
        <v>PRLJB-032_a</v>
      </c>
      <c r="AN168" t="str">
        <f t="shared" ca="1" si="91"/>
        <v>HBL-060Row:RFS-PRLTCB-009</v>
      </c>
      <c r="AO168" t="str">
        <f t="shared" si="80"/>
        <v>KG</v>
      </c>
      <c r="AP168" t="str">
        <f t="shared" ca="1" si="92"/>
        <v>HBL-060Row:CnPw-U-016</v>
      </c>
      <c r="AQ168" t="str">
        <f t="shared" si="93"/>
        <v>WEIPU ST1210/P3</v>
      </c>
      <c r="AS168" t="str">
        <f t="shared" si="94"/>
        <v>PRLTCB-009_m</v>
      </c>
      <c r="AT168">
        <f t="shared" ca="1" si="95"/>
        <v>3</v>
      </c>
      <c r="AU168">
        <f t="shared" si="81"/>
        <v>5</v>
      </c>
      <c r="AV168" t="str">
        <f t="shared" si="96"/>
        <v>D</v>
      </c>
      <c r="AX168" t="str">
        <f t="shared" si="82"/>
        <v>staffanekstrom</v>
      </c>
      <c r="AY168" t="str">
        <f t="shared" si="83"/>
        <v>INSERTED</v>
      </c>
      <c r="AZ168" t="str">
        <f t="shared" si="84"/>
        <v/>
      </c>
      <c r="BD168" t="str">
        <f t="shared" si="85"/>
        <v>YES</v>
      </c>
      <c r="BF168">
        <f t="shared" ca="1" si="97"/>
        <v>230</v>
      </c>
    </row>
    <row r="169" spans="1:58">
      <c r="A169">
        <v>163</v>
      </c>
      <c r="C169">
        <f>ROW(Table!$A$135)</f>
        <v>135</v>
      </c>
      <c r="D169" s="1" t="str">
        <f ca="1">INDIRECT(ADDRESS($C169,D$5,,,Table!$A$1))</f>
        <v/>
      </c>
      <c r="E169" s="738" t="str">
        <f ca="1">INDIRECT(ADDRESS($C169,E$5,,,Table!$A$1))</f>
        <v>PRLJB-032</v>
      </c>
      <c r="F169">
        <f ca="1">INDIRECT(ADDRESS($C169,F$5,,,Table!$A$1))</f>
        <v>247.31999999999985</v>
      </c>
      <c r="G169" t="str">
        <f ca="1">INDIRECT(ADDRESS($C169,G$5,,,Table!$A$1))</f>
        <v>HBL</v>
      </c>
      <c r="H169" t="str">
        <f ca="1">INDIRECT(ADDRESS($C169,H$5,,,Table!$A$1))</f>
        <v>HBL-080PRL:RFS-PRLJB-032</v>
      </c>
      <c r="I169" s="738" t="str">
        <f>Dev!$CW$47</f>
        <v>b</v>
      </c>
      <c r="J169" t="str">
        <f>IF(OR(I169=Dev!$CU$46, I169=Dev!$CU$47, I169=Dev!$CU$48, I169=Dev!$CU$49, I169=Dev!$CU$50, I169=Dev!$CU$51, I169=Dev!$CU$52, I169=Dev!$CU$53, I169=Dev!$CR$48, I169=Dev!$CR$49),$C$3,                                                                  IF(OR(I169=Dev!$CU$54, I169=Dev!$CU$55, I169=Dev!$CU$56, I169=Dev!$CU$57, I169=Dev!$CU$58, I169=Dev!$CU$59, I169=Dev!$CS$48), $D$3,""))</f>
        <v>PRLEH</v>
      </c>
      <c r="K169" t="str">
        <f ca="1">CONCATENATE(E169,Names!$P$3,I169)</f>
        <v>PRLJB-032_b</v>
      </c>
      <c r="M169" s="42">
        <f ca="1">INDIRECT(ADDRESS($C169,M$5,,,Table!$A$1))</f>
        <v>230</v>
      </c>
      <c r="O169" t="str">
        <f t="shared" si="98"/>
        <v/>
      </c>
      <c r="Q169" t="str">
        <f t="shared" si="73"/>
        <v>00</v>
      </c>
      <c r="R169">
        <f t="shared" si="100"/>
        <v>9</v>
      </c>
      <c r="S169" t="str">
        <f ca="1">IFERROR(VLOOKUP(M169,Racks!$H$4:$M$30,Racks!$I$2),"")</f>
        <v>HBL</v>
      </c>
      <c r="T169" t="str">
        <f ca="1">IFERROR(VLOOKUP(M169,Racks!$H$4:$M$30,Racks!$K$2),"")</f>
        <v>060Row</v>
      </c>
      <c r="U169" t="str">
        <f t="shared" si="74"/>
        <v>009</v>
      </c>
      <c r="V169" t="str">
        <f>CONCATENATE(Names!$C$17,Names!$N$3,U169)</f>
        <v>PRLTCB-009</v>
      </c>
      <c r="W169" t="str">
        <f>Dev!$GL$95</f>
        <v>n</v>
      </c>
      <c r="X169">
        <f t="shared" ca="1" si="101"/>
        <v>14</v>
      </c>
      <c r="Y169" t="str">
        <f>IF(OR(W169=Dev!$GJ$82, W169=Dev!$GJ$83, W169=Dev!$GJ$84, W169=Dev!$GJ$85, W169=Dev!$GJ$86, W169=Dev!$GJ$87, W169=Dev!$GJ$88, W169=Dev!$GJ$89, W169=Dev!$GG$82, W169=Dev!$GG$83, W169=Dev!$GG$84, W169=Dev!$GG$85, W169=Dev!$GG$86),Names!$C$10,                   IF(OR(W169=Dev!$GJ$90, W169=Dev!$GJ$91, W169=Dev!$GJ$92, W169=Dev!$GJ$93, W169=Dev!$GJ$94, W169=Dev!$GJ$95, W169=Dev!$GJ$96, W169=Dev!$GJ$97, W169=Dev!$GH$82), Names!$C$11,""))</f>
        <v>PRLEH</v>
      </c>
      <c r="Z169" s="42" t="str">
        <f ca="1">IFERROR(VLOOKUP(M169,Racks!$H$4:$M$30,6),"")</f>
        <v>HBL-060Row:CnPw-U-016</v>
      </c>
      <c r="AA169" t="str">
        <f ca="1">IF(R169="","",CONCATENATE(S169,Names!$H$3,T169,Names!$J$3,Names!$K$3,Names!$L$3,V169))</f>
        <v>HBL-060Row:RFS-PRLTCB-009</v>
      </c>
      <c r="AB169" t="str">
        <f>IF(R169="","",CONCATENATE(V169,Names!$P$3,W169))</f>
        <v>PRLTCB-009_n</v>
      </c>
      <c r="AD169" t="str">
        <f t="shared" si="78"/>
        <v>CREATE</v>
      </c>
      <c r="AF169" t="str">
        <f t="shared" si="87"/>
        <v>3C16NS_3G1.5</v>
      </c>
      <c r="AH169" t="str">
        <f t="shared" ca="1" si="88"/>
        <v>HBL-080PRL:RFS-PRLJB-032</v>
      </c>
      <c r="AI169" t="str">
        <f t="shared" si="79"/>
        <v>AT</v>
      </c>
      <c r="AK169" t="str">
        <f t="shared" si="89"/>
        <v>WEIPU ST1210/S3</v>
      </c>
      <c r="AM169" t="str">
        <f t="shared" ca="1" si="90"/>
        <v>PRLJB-032_b</v>
      </c>
      <c r="AN169" t="str">
        <f t="shared" ca="1" si="91"/>
        <v>HBL-060Row:RFS-PRLTCB-009</v>
      </c>
      <c r="AO169" t="str">
        <f t="shared" si="80"/>
        <v>KG</v>
      </c>
      <c r="AP169" t="str">
        <f t="shared" ca="1" si="92"/>
        <v>HBL-060Row:CnPw-U-016</v>
      </c>
      <c r="AQ169" t="str">
        <f t="shared" si="93"/>
        <v>WEIPU ST1210/P3</v>
      </c>
      <c r="AS169" t="str">
        <f t="shared" si="94"/>
        <v>PRLTCB-009_n</v>
      </c>
      <c r="AT169">
        <f t="shared" ca="1" si="95"/>
        <v>3</v>
      </c>
      <c r="AU169">
        <f t="shared" si="81"/>
        <v>5</v>
      </c>
      <c r="AV169" t="str">
        <f t="shared" si="96"/>
        <v>D</v>
      </c>
      <c r="AX169" t="str">
        <f t="shared" si="82"/>
        <v>staffanekstrom</v>
      </c>
      <c r="AY169" t="str">
        <f t="shared" si="83"/>
        <v>INSERTED</v>
      </c>
      <c r="AZ169" t="str">
        <f t="shared" si="84"/>
        <v/>
      </c>
      <c r="BD169" t="str">
        <f t="shared" si="85"/>
        <v>YES</v>
      </c>
      <c r="BF169">
        <f t="shared" ca="1" si="97"/>
        <v>230</v>
      </c>
    </row>
    <row r="170" spans="1:58">
      <c r="A170">
        <v>164</v>
      </c>
      <c r="C170">
        <f>ROW(Table!$A$135)</f>
        <v>135</v>
      </c>
      <c r="D170" s="1" t="str">
        <f ca="1">INDIRECT(ADDRESS($C170,D$5,,,Table!$A$1))</f>
        <v/>
      </c>
      <c r="E170" s="738" t="str">
        <f ca="1">INDIRECT(ADDRESS($C170,E$5,,,Table!$A$1))</f>
        <v>PRLJB-032</v>
      </c>
      <c r="F170">
        <f ca="1">INDIRECT(ADDRESS($C170,F$5,,,Table!$A$1))</f>
        <v>247.31999999999985</v>
      </c>
      <c r="G170" t="str">
        <f ca="1">INDIRECT(ADDRESS($C170,G$5,,,Table!$A$1))</f>
        <v>HBL</v>
      </c>
      <c r="H170" t="str">
        <f ca="1">INDIRECT(ADDRESS($C170,H$5,,,Table!$A$1))</f>
        <v>HBL-080PRL:RFS-PRLJB-032</v>
      </c>
      <c r="I170" s="738" t="str">
        <f>Dev!$CW$48</f>
        <v>g</v>
      </c>
      <c r="J170" t="str">
        <f>IF(OR(I170=Dev!$CU$46, I170=Dev!$CU$47, I170=Dev!$CU$48, I170=Dev!$CU$49, I170=Dev!$CU$50, I170=Dev!$CU$51, I170=Dev!$CU$52, I170=Dev!$CU$53, I170=Dev!$CR$48, I170=Dev!$CR$49),$C$3,                                                                  IF(OR(I170=Dev!$CU$54, I170=Dev!$CU$55, I170=Dev!$CU$56, I170=Dev!$CU$57, I170=Dev!$CU$58, I170=Dev!$CU$59, I170=Dev!$CS$48), $D$3,""))</f>
        <v>PRLTE</v>
      </c>
      <c r="K170" t="str">
        <f ca="1">CONCATENATE(E170,Names!$P$3,I170)</f>
        <v>PRLJB-032_g</v>
      </c>
      <c r="M170" s="42">
        <f ca="1">INDIRECT(ADDRESS($C170,M$5,,,Table!$A$1))</f>
        <v>230</v>
      </c>
      <c r="O170" t="str">
        <f t="shared" si="98"/>
        <v/>
      </c>
      <c r="Q170" t="str">
        <f t="shared" si="73"/>
        <v>00</v>
      </c>
      <c r="R170">
        <f t="shared" si="100"/>
        <v>9</v>
      </c>
      <c r="S170" t="str">
        <f ca="1">IFERROR(VLOOKUP(M170,Racks!$H$4:$M$30,Racks!$I$2),"")</f>
        <v>HBL</v>
      </c>
      <c r="T170" t="str">
        <f ca="1">IFERROR(VLOOKUP(M170,Racks!$H$4:$M$30,Racks!$K$2),"")</f>
        <v>060Row</v>
      </c>
      <c r="U170" t="str">
        <f t="shared" si="74"/>
        <v>009</v>
      </c>
      <c r="V170" t="str">
        <f>CONCATENATE(Names!$C$17,Names!$N$3,U170)</f>
        <v>PRLTCB-009</v>
      </c>
      <c r="W170" t="str">
        <f>Dev!$GL$96</f>
        <v>o</v>
      </c>
      <c r="X170">
        <f t="shared" ca="1" si="101"/>
        <v>15</v>
      </c>
      <c r="Y170" t="str">
        <f>IF(OR(W170=Dev!$GJ$82, W170=Dev!$GJ$83, W170=Dev!$GJ$84, W170=Dev!$GJ$85, W170=Dev!$GJ$86, W170=Dev!$GJ$87, W170=Dev!$GJ$88, W170=Dev!$GJ$89, W170=Dev!$GG$82, W170=Dev!$GG$83, W170=Dev!$GG$84, W170=Dev!$GG$85, W170=Dev!$GG$86),Names!$C$10,                   IF(OR(W170=Dev!$GJ$90, W170=Dev!$GJ$91, W170=Dev!$GJ$92, W170=Dev!$GJ$93, W170=Dev!$GJ$94, W170=Dev!$GJ$95, W170=Dev!$GJ$96, W170=Dev!$GJ$97, W170=Dev!$GH$82), Names!$C$11,""))</f>
        <v>PRLTE</v>
      </c>
      <c r="Z170" s="42" t="str">
        <f ca="1">IFERROR(VLOOKUP(M170,Racks!$H$4:$M$30,6),"")</f>
        <v>HBL-060Row:CnPw-U-016</v>
      </c>
      <c r="AA170" t="str">
        <f ca="1">IF(R170="","",CONCATENATE(S170,Names!$H$3,T170,Names!$J$3,Names!$K$3,Names!$L$3,V170))</f>
        <v>HBL-060Row:RFS-PRLTCB-009</v>
      </c>
      <c r="AB170" t="str">
        <f>IF(R170="","",CONCATENATE(V170,Names!$P$3,W170))</f>
        <v>PRLTCB-009_o</v>
      </c>
      <c r="AD170" t="str">
        <f t="shared" si="78"/>
        <v>CREATE</v>
      </c>
      <c r="AF170" t="str">
        <f t="shared" si="87"/>
        <v>4PR24OSTCHF</v>
      </c>
      <c r="AH170" t="str">
        <f t="shared" ca="1" si="88"/>
        <v>HBL-080PRL:RFS-PRLJB-032</v>
      </c>
      <c r="AI170" t="str">
        <f t="shared" si="79"/>
        <v>AT</v>
      </c>
      <c r="AK170" t="str">
        <f t="shared" si="89"/>
        <v>WEIPU ST1210/S9</v>
      </c>
      <c r="AM170" t="str">
        <f t="shared" ca="1" si="90"/>
        <v>PRLJB-032_g</v>
      </c>
      <c r="AN170" t="str">
        <f t="shared" ca="1" si="91"/>
        <v>HBL-060Row:RFS-PRLTCB-009</v>
      </c>
      <c r="AO170" t="str">
        <f t="shared" si="80"/>
        <v>KG</v>
      </c>
      <c r="AP170" t="str">
        <f t="shared" ca="1" si="92"/>
        <v>HBL-060Row:CnPw-U-016</v>
      </c>
      <c r="AQ170" t="str">
        <f t="shared" si="93"/>
        <v>WEIPU ST1210/P9</v>
      </c>
      <c r="AS170" t="str">
        <f t="shared" si="94"/>
        <v>PRLTCB-009_o</v>
      </c>
      <c r="AT170">
        <f t="shared" ca="1" si="95"/>
        <v>3</v>
      </c>
      <c r="AU170">
        <f t="shared" si="81"/>
        <v>5</v>
      </c>
      <c r="AV170" t="str">
        <f t="shared" si="96"/>
        <v>A</v>
      </c>
      <c r="AX170" t="str">
        <f t="shared" si="82"/>
        <v>staffanekstrom</v>
      </c>
      <c r="AY170" t="str">
        <f t="shared" si="83"/>
        <v>INSERTED</v>
      </c>
      <c r="AZ170" t="str">
        <f t="shared" si="84"/>
        <v/>
      </c>
      <c r="BD170" t="str">
        <f t="shared" si="85"/>
        <v>YES</v>
      </c>
      <c r="BF170">
        <f t="shared" ca="1" si="97"/>
        <v>230</v>
      </c>
    </row>
    <row r="171" spans="1:58" s="758" customFormat="1" ht="13.5" thickBot="1">
      <c r="A171" s="758">
        <v>165</v>
      </c>
      <c r="C171" s="758">
        <f>ROW(Table!$A$135)</f>
        <v>135</v>
      </c>
      <c r="D171" s="1022" t="str">
        <f ca="1">INDIRECT(ADDRESS($C171,D$5,,,Table!$A$1))</f>
        <v/>
      </c>
      <c r="E171" s="1024" t="str">
        <f ca="1">INDIRECT(ADDRESS($C171,E$5,,,Table!$A$1))</f>
        <v>PRLJB-032</v>
      </c>
      <c r="F171" s="758">
        <f ca="1">INDIRECT(ADDRESS($C171,F$5,,,Table!$A$1))</f>
        <v>247.31999999999985</v>
      </c>
      <c r="G171" s="758" t="str">
        <f ca="1">INDIRECT(ADDRESS($C171,G$5,,,Table!$A$1))</f>
        <v>HBL</v>
      </c>
      <c r="H171" s="758" t="str">
        <f ca="1">INDIRECT(ADDRESS($C171,H$5,,,Table!$A$1))</f>
        <v>HBL-080PRL:RFS-PRLJB-032</v>
      </c>
      <c r="I171" s="1024" t="str">
        <f>Dev!$CW$49</f>
        <v>h</v>
      </c>
      <c r="J171" s="758" t="str">
        <f>IF(OR(I171=Dev!$CU$46, I171=Dev!$CU$47, I171=Dev!$CU$48, I171=Dev!$CU$49, I171=Dev!$CU$50, I171=Dev!$CU$51, I171=Dev!$CU$52, I171=Dev!$CU$53, I171=Dev!$CR$48, I171=Dev!$CR$49),$C$3,                                                                  IF(OR(I171=Dev!$CU$54, I171=Dev!$CU$55, I171=Dev!$CU$56, I171=Dev!$CU$57, I171=Dev!$CU$58, I171=Dev!$CU$59, I171=Dev!$CS$48), $D$3,""))</f>
        <v>PRLTE</v>
      </c>
      <c r="K171" s="758" t="str">
        <f ca="1">CONCATENATE(E171,Names!$P$3,I171)</f>
        <v>PRLJB-032_h</v>
      </c>
      <c r="M171" s="763">
        <f ca="1">INDIRECT(ADDRESS($C171,M$5,,,Table!$A$1))</f>
        <v>230</v>
      </c>
      <c r="O171" s="758" t="str">
        <f t="shared" si="98"/>
        <v/>
      </c>
      <c r="Q171" s="758" t="str">
        <f t="shared" si="73"/>
        <v>00</v>
      </c>
      <c r="R171" s="758">
        <f t="shared" si="100"/>
        <v>9</v>
      </c>
      <c r="S171" s="758" t="str">
        <f ca="1">IFERROR(VLOOKUP(M171,Racks!$H$4:$M$30,Racks!$I$2),"")</f>
        <v>HBL</v>
      </c>
      <c r="T171" s="758" t="str">
        <f ca="1">IFERROR(VLOOKUP(M171,Racks!$H$4:$M$30,Racks!$K$2),"")</f>
        <v>060Row</v>
      </c>
      <c r="U171" s="758" t="str">
        <f t="shared" si="74"/>
        <v>009</v>
      </c>
      <c r="V171" s="758" t="str">
        <f>CONCATENATE(Names!$C$17,Names!$N$3,U171)</f>
        <v>PRLTCB-009</v>
      </c>
      <c r="W171" s="758" t="str">
        <f>Dev!$GL$97</f>
        <v>p</v>
      </c>
      <c r="X171" s="758">
        <f t="shared" ca="1" si="101"/>
        <v>16</v>
      </c>
      <c r="Y171" s="758" t="str">
        <f>IF(OR(W171=Dev!$GJ$82, W171=Dev!$GJ$83, W171=Dev!$GJ$84, W171=Dev!$GJ$85, W171=Dev!$GJ$86, W171=Dev!$GJ$87, W171=Dev!$GJ$88, W171=Dev!$GJ$89, W171=Dev!$GG$82, W171=Dev!$GG$83, W171=Dev!$GG$84, W171=Dev!$GG$85, W171=Dev!$GG$86),Names!$C$10,                   IF(OR(W171=Dev!$GJ$90, W171=Dev!$GJ$91, W171=Dev!$GJ$92, W171=Dev!$GJ$93, W171=Dev!$GJ$94, W171=Dev!$GJ$95, W171=Dev!$GJ$96, W171=Dev!$GJ$97, W171=Dev!$GH$82), Names!$C$11,""))</f>
        <v>PRLTE</v>
      </c>
      <c r="Z171" s="763" t="str">
        <f ca="1">IFERROR(VLOOKUP(M171,Racks!$H$4:$M$30,6),"")</f>
        <v>HBL-060Row:CnPw-U-016</v>
      </c>
      <c r="AA171" s="758" t="str">
        <f ca="1">IF(R171="","",CONCATENATE(S171,Names!$H$3,T171,Names!$J$3,Names!$K$3,Names!$L$3,V171))</f>
        <v>HBL-060Row:RFS-PRLTCB-009</v>
      </c>
      <c r="AB171" s="758" t="str">
        <f>IF(R171="","",CONCATENATE(V171,Names!$P$3,W171))</f>
        <v>PRLTCB-009_p</v>
      </c>
      <c r="AC171" s="997"/>
      <c r="AD171" s="758" t="str">
        <f t="shared" si="78"/>
        <v>CREATE</v>
      </c>
      <c r="AF171" s="758" t="str">
        <f t="shared" si="87"/>
        <v>4PR24OSTCHF</v>
      </c>
      <c r="AH171" s="758" t="str">
        <f t="shared" ca="1" si="88"/>
        <v>HBL-080PRL:RFS-PRLJB-032</v>
      </c>
      <c r="AI171" s="758" t="str">
        <f t="shared" si="79"/>
        <v>AT</v>
      </c>
      <c r="AK171" s="758" t="str">
        <f t="shared" si="89"/>
        <v>WEIPU ST1210/S9</v>
      </c>
      <c r="AM171" s="758" t="str">
        <f t="shared" ca="1" si="90"/>
        <v>PRLJB-032_h</v>
      </c>
      <c r="AN171" s="758" t="str">
        <f t="shared" ca="1" si="91"/>
        <v>HBL-060Row:RFS-PRLTCB-009</v>
      </c>
      <c r="AO171" s="758" t="str">
        <f t="shared" si="80"/>
        <v>KG</v>
      </c>
      <c r="AP171" s="758" t="str">
        <f t="shared" ca="1" si="92"/>
        <v>HBL-060Row:CnPw-U-016</v>
      </c>
      <c r="AQ171" s="758" t="str">
        <f t="shared" si="93"/>
        <v>WEIPU ST1210/P9</v>
      </c>
      <c r="AS171" s="758" t="str">
        <f t="shared" si="94"/>
        <v>PRLTCB-009_p</v>
      </c>
      <c r="AT171" s="758">
        <f t="shared" ca="1" si="95"/>
        <v>3</v>
      </c>
      <c r="AU171" s="758">
        <f t="shared" si="81"/>
        <v>5</v>
      </c>
      <c r="AV171" s="758" t="str">
        <f t="shared" si="96"/>
        <v>A</v>
      </c>
      <c r="AX171" s="758" t="str">
        <f t="shared" si="82"/>
        <v>staffanekstrom</v>
      </c>
      <c r="AY171" s="758" t="str">
        <f t="shared" si="83"/>
        <v>INSERTED</v>
      </c>
      <c r="AZ171" s="758" t="str">
        <f t="shared" si="84"/>
        <v/>
      </c>
      <c r="BD171" s="758" t="str">
        <f t="shared" si="85"/>
        <v>YES</v>
      </c>
      <c r="BE171" s="997"/>
      <c r="BF171" s="758">
        <f t="shared" ca="1" si="97"/>
        <v>230</v>
      </c>
    </row>
    <row r="172" spans="1:58">
      <c r="A172">
        <v>166</v>
      </c>
      <c r="C172">
        <f>ROW(Table!$A$138)</f>
        <v>138</v>
      </c>
      <c r="D172" s="1" t="str">
        <f ca="1">INDIRECT(ADDRESS($C172,D$5,,,Table!$A$1))</f>
        <v/>
      </c>
      <c r="E172" s="752" t="str">
        <f ca="1">INDIRECT(ADDRESS($C172,E$5,,,Table!$A$1))</f>
        <v>PRLJB-033</v>
      </c>
      <c r="F172">
        <f ca="1">INDIRECT(ADDRESS($C172,F$5,,,Table!$A$1))</f>
        <v>255.83999999999983</v>
      </c>
      <c r="G172" t="str">
        <f ca="1">INDIRECT(ADDRESS($C172,G$5,,,Table!$A$1))</f>
        <v>HBL</v>
      </c>
      <c r="H172" t="str">
        <f ca="1">INDIRECT(ADDRESS($C172,H$5,,,Table!$A$1))</f>
        <v>HBL-090PRL:RFS-PRLJB-033</v>
      </c>
      <c r="I172" s="769" t="str">
        <f>Dev!$CR$48</f>
        <v>++EH</v>
      </c>
      <c r="J172" t="str">
        <f>IF(OR(I172=Dev!$CU$46, I172=Dev!$CU$47, I172=Dev!$CU$48, I172=Dev!$CU$49, I172=Dev!$CU$50, I172=Dev!$CU$51, I172=Dev!$CU$52, I172=Dev!$CU$53, I172=Dev!$CR$48, I172=Dev!$CR$49),$C$3,                                                                  IF(OR(I172=Dev!$CU$54, I172=Dev!$CU$55, I172=Dev!$CU$56, I172=Dev!$CU$57, I172=Dev!$CU$58, I172=Dev!$CU$59, I172=Dev!$CS$48), $D$3,""))</f>
        <v>PRLEH</v>
      </c>
      <c r="K172" t="str">
        <f ca="1">CONCATENATE(E172,Names!$P$3,I172)</f>
        <v>PRLJB-033_++EH</v>
      </c>
      <c r="M172" s="31">
        <f ca="1">INDIRECT(ADDRESS($C172,M$5,,,Table!$A$1))</f>
        <v>240</v>
      </c>
      <c r="O172" t="str">
        <f t="shared" si="98"/>
        <v/>
      </c>
      <c r="Q172" t="str">
        <f t="shared" si="73"/>
        <v>0</v>
      </c>
      <c r="R172">
        <f>$R$174</f>
        <v>10</v>
      </c>
      <c r="S172" t="str">
        <f ca="1">IFERROR(VLOOKUP(M172,Racks!$H$4:$M$30,Racks!$I$2),"")</f>
        <v>HBL</v>
      </c>
      <c r="T172" t="str">
        <f ca="1">IFERROR(VLOOKUP(M172,Racks!$H$4:$M$30,Racks!$K$2),"")</f>
        <v>100Row</v>
      </c>
      <c r="U172" t="str">
        <f t="shared" ref="U172:U189" si="102">IF(ISNUMBER(R172),CONCATENATE(Q172,R172),"")</f>
        <v>010</v>
      </c>
      <c r="V172" t="str">
        <f>CONCATENATE(Names!$C$17,Names!$N$3,U172)</f>
        <v>PRLTCB-010</v>
      </c>
      <c r="W172" s="769" t="str">
        <f>Dev!$GG$82</f>
        <v>y</v>
      </c>
      <c r="X172">
        <v>0</v>
      </c>
      <c r="Y172" t="str">
        <f>IF(OR(W172=Dev!$GJ$82, W172=Dev!$GJ$83, W172=Dev!$GJ$84, W172=Dev!$GJ$85, W172=Dev!$GJ$86, W172=Dev!$GJ$87, W172=Dev!$GJ$88, W172=Dev!$GJ$89, W172=Dev!$GG$82, W172=Dev!$GG$83, W172=Dev!$GG$84, W172=Dev!$GG$85, W172=Dev!$GG$86),Names!$C$10,                   IF(OR(W172=Dev!$GJ$90, W172=Dev!$GJ$91, W172=Dev!$GJ$92, W172=Dev!$GJ$93, W172=Dev!$GJ$94, W172=Dev!$GJ$95, W172=Dev!$GJ$96, W172=Dev!$GJ$97, W172=Dev!$GH$82), Names!$C$11,""))</f>
        <v>PRLEH</v>
      </c>
      <c r="Z172" s="31" t="str">
        <f ca="1">IFERROR(VLOOKUP(M172,Racks!$H$4:$M$30,6),"")</f>
        <v>HBL-100Row:CnPw-U-016</v>
      </c>
      <c r="AA172" t="str">
        <f ca="1">IF(R172="","",CONCATENATE(S172,Names!$H$3,T172,Names!$J$3,Names!$K$3,Names!$L$3,V172))</f>
        <v>HBL-100Row:RFS-PRLTCB-010</v>
      </c>
      <c r="AB172" t="str">
        <f>IF(R172="","",CONCATENATE(V172,Names!$P$3,W172))</f>
        <v>PRLTCB-010_y</v>
      </c>
      <c r="AD172" t="str">
        <f t="shared" si="78"/>
        <v>CREATE</v>
      </c>
      <c r="AF172" t="str">
        <f t="shared" si="87"/>
        <v>3C16NS_3G1.5</v>
      </c>
      <c r="AH172" t="str">
        <f t="shared" ca="1" si="88"/>
        <v>HBL-090PRL:RFS-PRLJB-033</v>
      </c>
      <c r="AI172" t="str">
        <f t="shared" si="79"/>
        <v>AT</v>
      </c>
      <c r="AK172" t="str">
        <f t="shared" si="89"/>
        <v>WEIPU ST1210/S3</v>
      </c>
      <c r="AM172" t="str">
        <f t="shared" ca="1" si="90"/>
        <v>PRLJB-033_++EH</v>
      </c>
      <c r="AN172" t="str">
        <f t="shared" ca="1" si="91"/>
        <v>HBL-100Row:RFS-PRLTCB-010</v>
      </c>
      <c r="AO172" t="str">
        <f t="shared" si="80"/>
        <v>KG</v>
      </c>
      <c r="AP172" t="str">
        <f t="shared" ca="1" si="92"/>
        <v>HBL-100Row:CnPw-U-016</v>
      </c>
      <c r="AQ172" t="str">
        <f t="shared" si="93"/>
        <v>WEIPU ST1210/P3</v>
      </c>
      <c r="AS172" t="str">
        <f t="shared" si="94"/>
        <v>PRLTCB-010_y</v>
      </c>
      <c r="AT172">
        <f t="shared" ca="1" si="95"/>
        <v>3</v>
      </c>
      <c r="AU172">
        <f t="shared" si="81"/>
        <v>5</v>
      </c>
      <c r="AV172" t="str">
        <f t="shared" si="96"/>
        <v>D</v>
      </c>
      <c r="AX172" t="str">
        <f t="shared" si="82"/>
        <v>staffanekstrom</v>
      </c>
      <c r="AY172" t="str">
        <f t="shared" si="83"/>
        <v>INSERTED</v>
      </c>
      <c r="AZ172" t="str">
        <f t="shared" si="84"/>
        <v/>
      </c>
      <c r="BD172" t="str">
        <f t="shared" si="85"/>
        <v>YES</v>
      </c>
      <c r="BF172">
        <f t="shared" ca="1" si="97"/>
        <v>240</v>
      </c>
    </row>
    <row r="173" spans="1:58">
      <c r="A173">
        <v>167</v>
      </c>
      <c r="C173">
        <f>ROW(Table!$A$138)</f>
        <v>138</v>
      </c>
      <c r="D173" s="1" t="str">
        <f ca="1">INDIRECT(ADDRESS($C173,D$5,,,Table!$A$1))</f>
        <v/>
      </c>
      <c r="E173" s="752" t="str">
        <f ca="1">INDIRECT(ADDRESS($C173,E$5,,,Table!$A$1))</f>
        <v>PRLJB-033</v>
      </c>
      <c r="F173">
        <f ca="1">INDIRECT(ADDRESS($C173,F$5,,,Table!$A$1))</f>
        <v>255.83999999999983</v>
      </c>
      <c r="G173" t="str">
        <f ca="1">INDIRECT(ADDRESS($C173,G$5,,,Table!$A$1))</f>
        <v>HBL</v>
      </c>
      <c r="H173" t="str">
        <f ca="1">INDIRECT(ADDRESS($C173,H$5,,,Table!$A$1))</f>
        <v>HBL-090PRL:RFS-PRLJB-033</v>
      </c>
      <c r="I173" s="769" t="str">
        <f>Dev!$CS$48</f>
        <v>++TE</v>
      </c>
      <c r="J173" t="str">
        <f>IF(OR(I173=Dev!$CU$46, I173=Dev!$CU$47, I173=Dev!$CU$48, I173=Dev!$CU$49, I173=Dev!$CU$50, I173=Dev!$CU$51, I173=Dev!$CU$52, I173=Dev!$CU$53, I173=Dev!$CR$48, I173=Dev!$CR$49),$C$3,                                                                  IF(OR(I173=Dev!$CU$54, I173=Dev!$CU$55, I173=Dev!$CU$56, I173=Dev!$CU$57, I173=Dev!$CU$58, I173=Dev!$CU$59, I173=Dev!$CS$48), $D$3,""))</f>
        <v>PRLTE</v>
      </c>
      <c r="K173" t="str">
        <f ca="1">CONCATENATE(E173,Names!$P$3,I173)</f>
        <v>PRLJB-033_++TE</v>
      </c>
      <c r="M173" s="31">
        <f ca="1">INDIRECT(ADDRESS($C173,M$5,,,Table!$A$1))</f>
        <v>240</v>
      </c>
      <c r="O173" t="str">
        <f t="shared" si="98"/>
        <v/>
      </c>
      <c r="Q173" t="str">
        <f t="shared" si="73"/>
        <v>0</v>
      </c>
      <c r="R173">
        <f>$R$174</f>
        <v>10</v>
      </c>
      <c r="S173" t="str">
        <f ca="1">IFERROR(VLOOKUP(M173,Racks!$H$4:$M$30,Racks!$I$2),"")</f>
        <v>HBL</v>
      </c>
      <c r="T173" t="str">
        <f ca="1">IFERROR(VLOOKUP(M173,Racks!$H$4:$M$30,Racks!$K$2),"")</f>
        <v>100Row</v>
      </c>
      <c r="U173" t="str">
        <f t="shared" si="102"/>
        <v>010</v>
      </c>
      <c r="V173" t="str">
        <f>CONCATENATE(Names!$C$17,Names!$N$3,U173)</f>
        <v>PRLTCB-010</v>
      </c>
      <c r="W173" s="769" t="str">
        <f>Dev!$GH$82</f>
        <v>z</v>
      </c>
      <c r="X173">
        <v>0</v>
      </c>
      <c r="Y173" t="str">
        <f>IF(OR(W173=Dev!$GJ$82, W173=Dev!$GJ$83, W173=Dev!$GJ$84, W173=Dev!$GJ$85, W173=Dev!$GJ$86, W173=Dev!$GJ$87, W173=Dev!$GJ$88, W173=Dev!$GJ$89, W173=Dev!$GG$82, W173=Dev!$GG$83, W173=Dev!$GG$84, W173=Dev!$GG$85, W173=Dev!$GG$86),Names!$C$10,                   IF(OR(W173=Dev!$GJ$90, W173=Dev!$GJ$91, W173=Dev!$GJ$92, W173=Dev!$GJ$93, W173=Dev!$GJ$94, W173=Dev!$GJ$95, W173=Dev!$GJ$96, W173=Dev!$GJ$97, W173=Dev!$GH$82), Names!$C$11,""))</f>
        <v>PRLTE</v>
      </c>
      <c r="Z173" s="31" t="str">
        <f ca="1">IFERROR(VLOOKUP(M173,Racks!$H$4:$M$30,6),"")</f>
        <v>HBL-100Row:CnPw-U-016</v>
      </c>
      <c r="AA173" t="str">
        <f ca="1">IF(R173="","",CONCATENATE(S173,Names!$H$3,T173,Names!$J$3,Names!$K$3,Names!$L$3,V173))</f>
        <v>HBL-100Row:RFS-PRLTCB-010</v>
      </c>
      <c r="AB173" t="str">
        <f>IF(R173="","",CONCATENATE(V173,Names!$P$3,W173))</f>
        <v>PRLTCB-010_z</v>
      </c>
      <c r="AD173" t="str">
        <f t="shared" si="78"/>
        <v>CREATE</v>
      </c>
      <c r="AF173" t="str">
        <f t="shared" si="87"/>
        <v>4PR24OSTCHF</v>
      </c>
      <c r="AH173" t="str">
        <f t="shared" ca="1" si="88"/>
        <v>HBL-090PRL:RFS-PRLJB-033</v>
      </c>
      <c r="AI173" t="str">
        <f t="shared" si="79"/>
        <v>AT</v>
      </c>
      <c r="AK173" t="str">
        <f t="shared" si="89"/>
        <v>WEIPU ST1210/S9</v>
      </c>
      <c r="AM173" t="str">
        <f t="shared" ca="1" si="90"/>
        <v>PRLJB-033_++TE</v>
      </c>
      <c r="AN173" t="str">
        <f t="shared" ca="1" si="91"/>
        <v>HBL-100Row:RFS-PRLTCB-010</v>
      </c>
      <c r="AO173" t="str">
        <f t="shared" si="80"/>
        <v>KG</v>
      </c>
      <c r="AP173" t="str">
        <f t="shared" ca="1" si="92"/>
        <v>HBL-100Row:CnPw-U-016</v>
      </c>
      <c r="AQ173" t="str">
        <f t="shared" si="93"/>
        <v>WEIPU ST1210/P9</v>
      </c>
      <c r="AS173" t="str">
        <f t="shared" si="94"/>
        <v>PRLTCB-010_z</v>
      </c>
      <c r="AT173">
        <f t="shared" ca="1" si="95"/>
        <v>3</v>
      </c>
      <c r="AU173">
        <f t="shared" si="81"/>
        <v>5</v>
      </c>
      <c r="AV173" t="str">
        <f t="shared" si="96"/>
        <v>A</v>
      </c>
      <c r="AX173" t="str">
        <f t="shared" si="82"/>
        <v>staffanekstrom</v>
      </c>
      <c r="AY173" t="str">
        <f t="shared" si="83"/>
        <v>INSERTED</v>
      </c>
      <c r="AZ173" t="str">
        <f t="shared" si="84"/>
        <v/>
      </c>
      <c r="BD173" t="str">
        <f t="shared" si="85"/>
        <v>YES</v>
      </c>
      <c r="BF173">
        <f t="shared" ca="1" si="97"/>
        <v>240</v>
      </c>
    </row>
    <row r="174" spans="1:58">
      <c r="A174">
        <v>168</v>
      </c>
      <c r="C174">
        <f>ROW(Table!$A$138)</f>
        <v>138</v>
      </c>
      <c r="D174" s="1" t="str">
        <f ca="1">INDIRECT(ADDRESS($C174,D$5,,,Table!$A$1))</f>
        <v/>
      </c>
      <c r="E174" t="str">
        <f ca="1">INDIRECT(ADDRESS($C174,E$5,,,Table!$A$1))</f>
        <v>PRLJB-033</v>
      </c>
      <c r="F174">
        <f ca="1">INDIRECT(ADDRESS($C174,F$5,,,Table!$A$1))</f>
        <v>255.83999999999983</v>
      </c>
      <c r="G174" t="str">
        <f ca="1">INDIRECT(ADDRESS($C174,G$5,,,Table!$A$1))</f>
        <v>HBL</v>
      </c>
      <c r="H174" t="str">
        <f ca="1">INDIRECT(ADDRESS($C174,H$5,,,Table!$A$1))</f>
        <v>HBL-090PRL:RFS-PRLJB-033</v>
      </c>
      <c r="I174" t="str">
        <f>Dev!$CW$46</f>
        <v>a</v>
      </c>
      <c r="J174" t="str">
        <f>IF(OR(I174=Dev!$CU$46, I174=Dev!$CU$47, I174=Dev!$CU$48, I174=Dev!$CU$49, I174=Dev!$CU$50, I174=Dev!$CU$51, I174=Dev!$CU$52, I174=Dev!$CU$53, I174=Dev!$CR$48, I174=Dev!$CR$49),$C$3,                                                                  IF(OR(I174=Dev!$CU$54, I174=Dev!$CU$55, I174=Dev!$CU$56, I174=Dev!$CU$57, I174=Dev!$CU$58, I174=Dev!$CU$59, I174=Dev!$CS$48), $D$3,""))</f>
        <v>PRLEH</v>
      </c>
      <c r="K174" t="str">
        <f ca="1">CONCATENATE(E174,Names!$P$3,I174)</f>
        <v>PRLJB-033_a</v>
      </c>
      <c r="M174" s="31">
        <f ca="1">INDIRECT(ADDRESS($C174,M$5,,,Table!$A$1))</f>
        <v>240</v>
      </c>
      <c r="O174" t="str">
        <f t="shared" si="98"/>
        <v/>
      </c>
      <c r="Q174" t="str">
        <f t="shared" si="73"/>
        <v>0</v>
      </c>
      <c r="R174" s="7">
        <v>10</v>
      </c>
      <c r="S174" t="str">
        <f ca="1">IFERROR(VLOOKUP(M174,Racks!$H$4:$M$30,Racks!$I$2),"")</f>
        <v>HBL</v>
      </c>
      <c r="T174" t="str">
        <f ca="1">IFERROR(VLOOKUP(M174,Racks!$H$4:$M$30,Racks!$K$2),"")</f>
        <v>100Row</v>
      </c>
      <c r="U174" t="str">
        <f t="shared" si="102"/>
        <v>010</v>
      </c>
      <c r="V174" t="str">
        <f>CONCATENATE(Names!$C$17,Names!$N$3,U174)</f>
        <v>PRLTCB-010</v>
      </c>
      <c r="W174" t="str">
        <f>Dev!$GL$82</f>
        <v>a</v>
      </c>
      <c r="X174">
        <f ca="1">IF(ISNUMBER(R174),     IF(Z174=Z171,X171+1,1),   "")</f>
        <v>1</v>
      </c>
      <c r="Y174" t="str">
        <f>IF(OR(W174=Dev!$GJ$82, W174=Dev!$GJ$83, W174=Dev!$GJ$84, W174=Dev!$GJ$85, W174=Dev!$GJ$86, W174=Dev!$GJ$87, W174=Dev!$GJ$88, W174=Dev!$GJ$89, W174=Dev!$GG$82, W174=Dev!$GG$83, W174=Dev!$GG$84, W174=Dev!$GG$85, W174=Dev!$GG$86),Names!$C$10,                   IF(OR(W174=Dev!$GJ$90, W174=Dev!$GJ$91, W174=Dev!$GJ$92, W174=Dev!$GJ$93, W174=Dev!$GJ$94, W174=Dev!$GJ$95, W174=Dev!$GJ$96, W174=Dev!$GJ$97, W174=Dev!$GH$82), Names!$C$11,""))</f>
        <v>PRLEH</v>
      </c>
      <c r="Z174" s="31" t="str">
        <f ca="1">IFERROR(VLOOKUP(M174,Racks!$H$4:$M$30,6),"")</f>
        <v>HBL-100Row:CnPw-U-016</v>
      </c>
      <c r="AA174" t="str">
        <f ca="1">IF(R174="","",CONCATENATE(S174,Names!$H$3,T174,Names!$J$3,Names!$K$3,Names!$L$3,V174))</f>
        <v>HBL-100Row:RFS-PRLTCB-010</v>
      </c>
      <c r="AB174" t="str">
        <f>IF(R174="","",CONCATENATE(V174,Names!$P$3,W174))</f>
        <v>PRLTCB-010_a</v>
      </c>
      <c r="AD174" t="str">
        <f t="shared" si="78"/>
        <v>CREATE</v>
      </c>
      <c r="AF174" t="str">
        <f t="shared" si="87"/>
        <v>3C16NS_3G1.5</v>
      </c>
      <c r="AH174" t="str">
        <f t="shared" ca="1" si="88"/>
        <v>HBL-090PRL:RFS-PRLJB-033</v>
      </c>
      <c r="AI174" t="str">
        <f t="shared" si="79"/>
        <v>AT</v>
      </c>
      <c r="AK174" t="str">
        <f t="shared" si="89"/>
        <v>WEIPU ST1210/S3</v>
      </c>
      <c r="AM174" t="str">
        <f t="shared" ca="1" si="90"/>
        <v>PRLJB-033_a</v>
      </c>
      <c r="AN174" t="str">
        <f t="shared" ca="1" si="91"/>
        <v>HBL-100Row:RFS-PRLTCB-010</v>
      </c>
      <c r="AO174" t="str">
        <f t="shared" si="80"/>
        <v>KG</v>
      </c>
      <c r="AP174" t="str">
        <f t="shared" ca="1" si="92"/>
        <v>HBL-100Row:CnPw-U-016</v>
      </c>
      <c r="AQ174" t="str">
        <f t="shared" si="93"/>
        <v>WEIPU ST1210/P3</v>
      </c>
      <c r="AS174" t="str">
        <f t="shared" si="94"/>
        <v>PRLTCB-010_a</v>
      </c>
      <c r="AT174">
        <f t="shared" ca="1" si="95"/>
        <v>3</v>
      </c>
      <c r="AU174">
        <f t="shared" si="81"/>
        <v>5</v>
      </c>
      <c r="AV174" t="str">
        <f t="shared" si="96"/>
        <v>D</v>
      </c>
      <c r="AX174" t="str">
        <f t="shared" si="82"/>
        <v>staffanekstrom</v>
      </c>
      <c r="AY174" t="str">
        <f t="shared" si="83"/>
        <v>INSERTED</v>
      </c>
      <c r="AZ174" t="str">
        <f t="shared" si="84"/>
        <v/>
      </c>
      <c r="BD174" t="str">
        <f t="shared" si="85"/>
        <v>YES</v>
      </c>
      <c r="BF174">
        <f t="shared" ca="1" si="97"/>
        <v>240</v>
      </c>
    </row>
    <row r="175" spans="1:58">
      <c r="A175">
        <v>169</v>
      </c>
      <c r="C175">
        <f>ROW(Table!$A$138)</f>
        <v>138</v>
      </c>
      <c r="D175" s="1" t="str">
        <f ca="1">INDIRECT(ADDRESS($C175,D$5,,,Table!$A$1))</f>
        <v/>
      </c>
      <c r="E175" t="str">
        <f ca="1">INDIRECT(ADDRESS($C175,E$5,,,Table!$A$1))</f>
        <v>PRLJB-033</v>
      </c>
      <c r="F175">
        <f ca="1">INDIRECT(ADDRESS($C175,F$5,,,Table!$A$1))</f>
        <v>255.83999999999983</v>
      </c>
      <c r="G175" t="str">
        <f ca="1">INDIRECT(ADDRESS($C175,G$5,,,Table!$A$1))</f>
        <v>HBL</v>
      </c>
      <c r="H175" t="str">
        <f ca="1">INDIRECT(ADDRESS($C175,H$5,,,Table!$A$1))</f>
        <v>HBL-090PRL:RFS-PRLJB-033</v>
      </c>
      <c r="I175" t="str">
        <f>Dev!$CW$47</f>
        <v>b</v>
      </c>
      <c r="J175" t="str">
        <f>IF(OR(I175=Dev!$CU$46, I175=Dev!$CU$47, I175=Dev!$CU$48, I175=Dev!$CU$49, I175=Dev!$CU$50, I175=Dev!$CU$51, I175=Dev!$CU$52, I175=Dev!$CU$53, I175=Dev!$CR$48, I175=Dev!$CR$49),$C$3,                                                                  IF(OR(I175=Dev!$CU$54, I175=Dev!$CU$55, I175=Dev!$CU$56, I175=Dev!$CU$57, I175=Dev!$CU$58, I175=Dev!$CU$59, I175=Dev!$CS$48), $D$3,""))</f>
        <v>PRLEH</v>
      </c>
      <c r="K175" t="str">
        <f ca="1">CONCATENATE(E175,Names!$P$3,I175)</f>
        <v>PRLJB-033_b</v>
      </c>
      <c r="M175" s="31">
        <f ca="1">INDIRECT(ADDRESS($C175,M$5,,,Table!$A$1))</f>
        <v>240</v>
      </c>
      <c r="O175" t="str">
        <f t="shared" si="98"/>
        <v/>
      </c>
      <c r="Q175" t="str">
        <f t="shared" si="73"/>
        <v>0</v>
      </c>
      <c r="R175">
        <f>$R$174</f>
        <v>10</v>
      </c>
      <c r="S175" t="str">
        <f ca="1">IFERROR(VLOOKUP(M175,Racks!$H$4:$M$30,Racks!$I$2),"")</f>
        <v>HBL</v>
      </c>
      <c r="T175" t="str">
        <f ca="1">IFERROR(VLOOKUP(M175,Racks!$H$4:$M$30,Racks!$K$2),"")</f>
        <v>100Row</v>
      </c>
      <c r="U175" t="str">
        <f t="shared" si="102"/>
        <v>010</v>
      </c>
      <c r="V175" t="str">
        <f>CONCATENATE(Names!$C$17,Names!$N$3,U175)</f>
        <v>PRLTCB-010</v>
      </c>
      <c r="W175" t="str">
        <f>Dev!$GL$83</f>
        <v>b</v>
      </c>
      <c r="X175">
        <f t="shared" ca="1" si="101"/>
        <v>2</v>
      </c>
      <c r="Y175" t="str">
        <f>IF(OR(W175=Dev!$GJ$82, W175=Dev!$GJ$83, W175=Dev!$GJ$84, W175=Dev!$GJ$85, W175=Dev!$GJ$86, W175=Dev!$GJ$87, W175=Dev!$GJ$88, W175=Dev!$GJ$89, W175=Dev!$GG$82, W175=Dev!$GG$83, W175=Dev!$GG$84, W175=Dev!$GG$85, W175=Dev!$GG$86),Names!$C$10,                   IF(OR(W175=Dev!$GJ$90, W175=Dev!$GJ$91, W175=Dev!$GJ$92, W175=Dev!$GJ$93, W175=Dev!$GJ$94, W175=Dev!$GJ$95, W175=Dev!$GJ$96, W175=Dev!$GJ$97, W175=Dev!$GH$82), Names!$C$11,""))</f>
        <v>PRLEH</v>
      </c>
      <c r="Z175" s="31" t="str">
        <f ca="1">IFERROR(VLOOKUP(M175,Racks!$H$4:$M$30,6),"")</f>
        <v>HBL-100Row:CnPw-U-016</v>
      </c>
      <c r="AA175" t="str">
        <f ca="1">IF(R175="","",CONCATENATE(S175,Names!$H$3,T175,Names!$J$3,Names!$K$3,Names!$L$3,V175))</f>
        <v>HBL-100Row:RFS-PRLTCB-010</v>
      </c>
      <c r="AB175" t="str">
        <f>IF(R175="","",CONCATENATE(V175,Names!$P$3,W175))</f>
        <v>PRLTCB-010_b</v>
      </c>
      <c r="AD175" t="str">
        <f t="shared" si="78"/>
        <v>CREATE</v>
      </c>
      <c r="AF175" t="str">
        <f t="shared" si="87"/>
        <v>3C16NS_3G1.5</v>
      </c>
      <c r="AH175" t="str">
        <f t="shared" ca="1" si="88"/>
        <v>HBL-090PRL:RFS-PRLJB-033</v>
      </c>
      <c r="AI175" t="str">
        <f t="shared" si="79"/>
        <v>AT</v>
      </c>
      <c r="AK175" t="str">
        <f t="shared" si="89"/>
        <v>WEIPU ST1210/S3</v>
      </c>
      <c r="AM175" t="str">
        <f t="shared" ca="1" si="90"/>
        <v>PRLJB-033_b</v>
      </c>
      <c r="AN175" t="str">
        <f t="shared" ca="1" si="91"/>
        <v>HBL-100Row:RFS-PRLTCB-010</v>
      </c>
      <c r="AO175" t="str">
        <f t="shared" si="80"/>
        <v>KG</v>
      </c>
      <c r="AP175" t="str">
        <f t="shared" ca="1" si="92"/>
        <v>HBL-100Row:CnPw-U-016</v>
      </c>
      <c r="AQ175" t="str">
        <f t="shared" si="93"/>
        <v>WEIPU ST1210/P3</v>
      </c>
      <c r="AS175" t="str">
        <f t="shared" si="94"/>
        <v>PRLTCB-010_b</v>
      </c>
      <c r="AT175">
        <f t="shared" ca="1" si="95"/>
        <v>3</v>
      </c>
      <c r="AU175">
        <f t="shared" si="81"/>
        <v>5</v>
      </c>
      <c r="AV175" t="str">
        <f t="shared" si="96"/>
        <v>D</v>
      </c>
      <c r="AX175" t="str">
        <f t="shared" si="82"/>
        <v>staffanekstrom</v>
      </c>
      <c r="AY175" t="str">
        <f t="shared" si="83"/>
        <v>INSERTED</v>
      </c>
      <c r="AZ175" t="str">
        <f t="shared" si="84"/>
        <v/>
      </c>
      <c r="BD175" t="str">
        <f t="shared" si="85"/>
        <v>YES</v>
      </c>
      <c r="BF175">
        <f t="shared" ca="1" si="97"/>
        <v>240</v>
      </c>
    </row>
    <row r="176" spans="1:58">
      <c r="A176">
        <v>170</v>
      </c>
      <c r="C176">
        <f>ROW(Table!$A$138)</f>
        <v>138</v>
      </c>
      <c r="D176" s="1" t="str">
        <f ca="1">INDIRECT(ADDRESS($C176,D$5,,,Table!$A$1))</f>
        <v/>
      </c>
      <c r="E176" t="str">
        <f ca="1">INDIRECT(ADDRESS($C176,E$5,,,Table!$A$1))</f>
        <v>PRLJB-033</v>
      </c>
      <c r="F176">
        <f ca="1">INDIRECT(ADDRESS($C176,F$5,,,Table!$A$1))</f>
        <v>255.83999999999983</v>
      </c>
      <c r="G176" t="str">
        <f ca="1">INDIRECT(ADDRESS($C176,G$5,,,Table!$A$1))</f>
        <v>HBL</v>
      </c>
      <c r="H176" t="str">
        <f ca="1">INDIRECT(ADDRESS($C176,H$5,,,Table!$A$1))</f>
        <v>HBL-090PRL:RFS-PRLJB-033</v>
      </c>
      <c r="I176" t="str">
        <f>Dev!$CW$48</f>
        <v>g</v>
      </c>
      <c r="J176" t="str">
        <f>IF(OR(I176=Dev!$CU$46, I176=Dev!$CU$47, I176=Dev!$CU$48, I176=Dev!$CU$49, I176=Dev!$CU$50, I176=Dev!$CU$51, I176=Dev!$CU$52, I176=Dev!$CU$53, I176=Dev!$CR$48, I176=Dev!$CR$49),$C$3,                                                                  IF(OR(I176=Dev!$CU$54, I176=Dev!$CU$55, I176=Dev!$CU$56, I176=Dev!$CU$57, I176=Dev!$CU$58, I176=Dev!$CU$59, I176=Dev!$CS$48), $D$3,""))</f>
        <v>PRLTE</v>
      </c>
      <c r="K176" t="str">
        <f ca="1">CONCATENATE(E176,Names!$P$3,I176)</f>
        <v>PRLJB-033_g</v>
      </c>
      <c r="M176" s="31">
        <f ca="1">INDIRECT(ADDRESS($C176,M$5,,,Table!$A$1))</f>
        <v>240</v>
      </c>
      <c r="O176" t="str">
        <f t="shared" si="98"/>
        <v/>
      </c>
      <c r="Q176" t="str">
        <f t="shared" si="73"/>
        <v>0</v>
      </c>
      <c r="R176">
        <f t="shared" ref="R176:R191" si="103">$R$174</f>
        <v>10</v>
      </c>
      <c r="S176" t="str">
        <f ca="1">IFERROR(VLOOKUP(M176,Racks!$H$4:$M$30,Racks!$I$2),"")</f>
        <v>HBL</v>
      </c>
      <c r="T176" t="str">
        <f ca="1">IFERROR(VLOOKUP(M176,Racks!$H$4:$M$30,Racks!$K$2),"")</f>
        <v>100Row</v>
      </c>
      <c r="U176" t="str">
        <f t="shared" si="102"/>
        <v>010</v>
      </c>
      <c r="V176" t="str">
        <f>CONCATENATE(Names!$C$17,Names!$N$3,U176)</f>
        <v>PRLTCB-010</v>
      </c>
      <c r="W176" t="str">
        <f>Dev!$GL$84</f>
        <v>c</v>
      </c>
      <c r="X176">
        <f t="shared" ca="1" si="101"/>
        <v>3</v>
      </c>
      <c r="Y176" t="str">
        <f>IF(OR(W176=Dev!$GJ$82, W176=Dev!$GJ$83, W176=Dev!$GJ$84, W176=Dev!$GJ$85, W176=Dev!$GJ$86, W176=Dev!$GJ$87, W176=Dev!$GJ$88, W176=Dev!$GJ$89, W176=Dev!$GG$82, W176=Dev!$GG$83, W176=Dev!$GG$84, W176=Dev!$GG$85, W176=Dev!$GG$86),Names!$C$10,                   IF(OR(W176=Dev!$GJ$90, W176=Dev!$GJ$91, W176=Dev!$GJ$92, W176=Dev!$GJ$93, W176=Dev!$GJ$94, W176=Dev!$GJ$95, W176=Dev!$GJ$96, W176=Dev!$GJ$97, W176=Dev!$GH$82), Names!$C$11,""))</f>
        <v>PRLTE</v>
      </c>
      <c r="Z176" s="31" t="str">
        <f ca="1">IFERROR(VLOOKUP(M176,Racks!$H$4:$M$30,6),"")</f>
        <v>HBL-100Row:CnPw-U-016</v>
      </c>
      <c r="AA176" t="str">
        <f ca="1">IF(R176="","",CONCATENATE(S176,Names!$H$3,T176,Names!$J$3,Names!$K$3,Names!$L$3,V176))</f>
        <v>HBL-100Row:RFS-PRLTCB-010</v>
      </c>
      <c r="AB176" t="str">
        <f>IF(R176="","",CONCATENATE(V176,Names!$P$3,W176))</f>
        <v>PRLTCB-010_c</v>
      </c>
      <c r="AD176" t="str">
        <f t="shared" si="78"/>
        <v>CREATE</v>
      </c>
      <c r="AF176" t="str">
        <f t="shared" si="87"/>
        <v>4PR24OSTCHF</v>
      </c>
      <c r="AH176" t="str">
        <f t="shared" ca="1" si="88"/>
        <v>HBL-090PRL:RFS-PRLJB-033</v>
      </c>
      <c r="AI176" t="str">
        <f t="shared" si="79"/>
        <v>AT</v>
      </c>
      <c r="AK176" t="str">
        <f t="shared" si="89"/>
        <v>WEIPU ST1210/S9</v>
      </c>
      <c r="AM176" t="str">
        <f t="shared" ca="1" si="90"/>
        <v>PRLJB-033_g</v>
      </c>
      <c r="AN176" t="str">
        <f t="shared" ca="1" si="91"/>
        <v>HBL-100Row:RFS-PRLTCB-010</v>
      </c>
      <c r="AO176" t="str">
        <f t="shared" si="80"/>
        <v>KG</v>
      </c>
      <c r="AP176" t="str">
        <f t="shared" ca="1" si="92"/>
        <v>HBL-100Row:CnPw-U-016</v>
      </c>
      <c r="AQ176" t="str">
        <f t="shared" si="93"/>
        <v>WEIPU ST1210/P9</v>
      </c>
      <c r="AS176" t="str">
        <f t="shared" si="94"/>
        <v>PRLTCB-010_c</v>
      </c>
      <c r="AT176">
        <f t="shared" ca="1" si="95"/>
        <v>3</v>
      </c>
      <c r="AU176">
        <f t="shared" si="81"/>
        <v>5</v>
      </c>
      <c r="AV176" t="str">
        <f t="shared" si="96"/>
        <v>A</v>
      </c>
      <c r="AX176" t="str">
        <f t="shared" si="82"/>
        <v>staffanekstrom</v>
      </c>
      <c r="AY176" t="str">
        <f t="shared" si="83"/>
        <v>INSERTED</v>
      </c>
      <c r="AZ176" t="str">
        <f t="shared" si="84"/>
        <v/>
      </c>
      <c r="BD176" t="str">
        <f t="shared" si="85"/>
        <v>YES</v>
      </c>
      <c r="BF176">
        <f t="shared" ca="1" si="97"/>
        <v>240</v>
      </c>
    </row>
    <row r="177" spans="1:58" s="196" customFormat="1">
      <c r="A177" s="196">
        <v>171</v>
      </c>
      <c r="C177" s="196">
        <f>ROW(Table!$A$138)</f>
        <v>138</v>
      </c>
      <c r="D177" s="1021" t="str">
        <f ca="1">INDIRECT(ADDRESS($C177,D$5,,,Table!$A$1))</f>
        <v/>
      </c>
      <c r="E177" s="196" t="str">
        <f ca="1">INDIRECT(ADDRESS($C177,E$5,,,Table!$A$1))</f>
        <v>PRLJB-033</v>
      </c>
      <c r="F177" s="196">
        <f ca="1">INDIRECT(ADDRESS($C177,F$5,,,Table!$A$1))</f>
        <v>255.83999999999983</v>
      </c>
      <c r="G177" s="196" t="str">
        <f ca="1">INDIRECT(ADDRESS($C177,G$5,,,Table!$A$1))</f>
        <v>HBL</v>
      </c>
      <c r="H177" s="196" t="str">
        <f ca="1">INDIRECT(ADDRESS($C177,H$5,,,Table!$A$1))</f>
        <v>HBL-090PRL:RFS-PRLJB-033</v>
      </c>
      <c r="I177" s="196" t="str">
        <f>Dev!$CW$49</f>
        <v>h</v>
      </c>
      <c r="J177" s="196" t="str">
        <f>IF(OR(I177=Dev!$CU$46, I177=Dev!$CU$47, I177=Dev!$CU$48, I177=Dev!$CU$49, I177=Dev!$CU$50, I177=Dev!$CU$51, I177=Dev!$CU$52, I177=Dev!$CU$53, I177=Dev!$CR$48, I177=Dev!$CR$49),$C$3,                                                                  IF(OR(I177=Dev!$CU$54, I177=Dev!$CU$55, I177=Dev!$CU$56, I177=Dev!$CU$57, I177=Dev!$CU$58, I177=Dev!$CU$59, I177=Dev!$CS$48), $D$3,""))</f>
        <v>PRLTE</v>
      </c>
      <c r="K177" s="196" t="str">
        <f ca="1">CONCATENATE(E177,Names!$P$3,I177)</f>
        <v>PRLJB-033_h</v>
      </c>
      <c r="M177" s="760">
        <f ca="1">INDIRECT(ADDRESS($C177,M$5,,,Table!$A$1))</f>
        <v>240</v>
      </c>
      <c r="O177" s="196" t="str">
        <f t="shared" si="98"/>
        <v/>
      </c>
      <c r="Q177" s="196" t="str">
        <f t="shared" si="73"/>
        <v>0</v>
      </c>
      <c r="R177" s="196">
        <f t="shared" si="103"/>
        <v>10</v>
      </c>
      <c r="S177" s="196" t="str">
        <f ca="1">IFERROR(VLOOKUP(M177,Racks!$H$4:$M$30,Racks!$I$2),"")</f>
        <v>HBL</v>
      </c>
      <c r="T177" s="196" t="str">
        <f ca="1">IFERROR(VLOOKUP(M177,Racks!$H$4:$M$30,Racks!$K$2),"")</f>
        <v>100Row</v>
      </c>
      <c r="U177" s="196" t="str">
        <f t="shared" si="102"/>
        <v>010</v>
      </c>
      <c r="V177" s="196" t="str">
        <f>CONCATENATE(Names!$C$17,Names!$N$3,U177)</f>
        <v>PRLTCB-010</v>
      </c>
      <c r="W177" s="196" t="str">
        <f>Dev!$GL$85</f>
        <v>d</v>
      </c>
      <c r="X177" s="196">
        <f t="shared" ca="1" si="101"/>
        <v>4</v>
      </c>
      <c r="Y177" s="196" t="str">
        <f>IF(OR(W177=Dev!$GJ$82, W177=Dev!$GJ$83, W177=Dev!$GJ$84, W177=Dev!$GJ$85, W177=Dev!$GJ$86, W177=Dev!$GJ$87, W177=Dev!$GJ$88, W177=Dev!$GJ$89, W177=Dev!$GG$82, W177=Dev!$GG$83, W177=Dev!$GG$84, W177=Dev!$GG$85, W177=Dev!$GG$86),Names!$C$10,                   IF(OR(W177=Dev!$GJ$90, W177=Dev!$GJ$91, W177=Dev!$GJ$92, W177=Dev!$GJ$93, W177=Dev!$GJ$94, W177=Dev!$GJ$95, W177=Dev!$GJ$96, W177=Dev!$GJ$97, W177=Dev!$GH$82), Names!$C$11,""))</f>
        <v>PRLTE</v>
      </c>
      <c r="Z177" s="760" t="str">
        <f ca="1">IFERROR(VLOOKUP(M177,Racks!$H$4:$M$30,6),"")</f>
        <v>HBL-100Row:CnPw-U-016</v>
      </c>
      <c r="AA177" s="196" t="str">
        <f ca="1">IF(R177="","",CONCATENATE(S177,Names!$H$3,T177,Names!$J$3,Names!$K$3,Names!$L$3,V177))</f>
        <v>HBL-100Row:RFS-PRLTCB-010</v>
      </c>
      <c r="AB177" s="196" t="str">
        <f>IF(R177="","",CONCATENATE(V177,Names!$P$3,W177))</f>
        <v>PRLTCB-010_d</v>
      </c>
      <c r="AC177" s="996"/>
      <c r="AD177" s="196" t="str">
        <f t="shared" si="78"/>
        <v>CREATE</v>
      </c>
      <c r="AF177" s="196" t="str">
        <f t="shared" si="87"/>
        <v>4PR24OSTCHF</v>
      </c>
      <c r="AH177" s="196" t="str">
        <f t="shared" ca="1" si="88"/>
        <v>HBL-090PRL:RFS-PRLJB-033</v>
      </c>
      <c r="AI177" s="196" t="str">
        <f t="shared" si="79"/>
        <v>AT</v>
      </c>
      <c r="AK177" s="196" t="str">
        <f t="shared" si="89"/>
        <v>WEIPU ST1210/S9</v>
      </c>
      <c r="AM177" s="196" t="str">
        <f t="shared" ca="1" si="90"/>
        <v>PRLJB-033_h</v>
      </c>
      <c r="AN177" s="196" t="str">
        <f t="shared" ca="1" si="91"/>
        <v>HBL-100Row:RFS-PRLTCB-010</v>
      </c>
      <c r="AO177" s="196" t="str">
        <f t="shared" si="80"/>
        <v>KG</v>
      </c>
      <c r="AP177" s="196" t="str">
        <f t="shared" ca="1" si="92"/>
        <v>HBL-100Row:CnPw-U-016</v>
      </c>
      <c r="AQ177" s="196" t="str">
        <f t="shared" si="93"/>
        <v>WEIPU ST1210/P9</v>
      </c>
      <c r="AS177" s="196" t="str">
        <f t="shared" si="94"/>
        <v>PRLTCB-010_d</v>
      </c>
      <c r="AT177" s="196">
        <f t="shared" ca="1" si="95"/>
        <v>3</v>
      </c>
      <c r="AU177" s="196">
        <f t="shared" si="81"/>
        <v>5</v>
      </c>
      <c r="AV177" s="196" t="str">
        <f t="shared" si="96"/>
        <v>A</v>
      </c>
      <c r="AX177" s="196" t="str">
        <f t="shared" si="82"/>
        <v>staffanekstrom</v>
      </c>
      <c r="AY177" s="196" t="str">
        <f t="shared" si="83"/>
        <v>INSERTED</v>
      </c>
      <c r="AZ177" s="196" t="str">
        <f t="shared" si="84"/>
        <v/>
      </c>
      <c r="BD177" s="196" t="str">
        <f t="shared" si="85"/>
        <v>YES</v>
      </c>
      <c r="BE177" s="996"/>
      <c r="BF177" s="196">
        <f t="shared" ca="1" si="97"/>
        <v>240</v>
      </c>
    </row>
    <row r="178" spans="1:58">
      <c r="A178">
        <v>172</v>
      </c>
      <c r="C178">
        <f>ROW(Table!$A$141)</f>
        <v>141</v>
      </c>
      <c r="D178" s="1" t="str">
        <f ca="1">INDIRECT(ADDRESS($C178,D$5,,,Table!$A$1))</f>
        <v/>
      </c>
      <c r="E178" s="738" t="str">
        <f ca="1">INDIRECT(ADDRESS($C178,E$5,,,Table!$A$1))</f>
        <v>PRLJB-034</v>
      </c>
      <c r="F178">
        <f ca="1">INDIRECT(ADDRESS($C178,F$5,,,Table!$A$1))</f>
        <v>264.35999999999984</v>
      </c>
      <c r="G178" t="str">
        <f ca="1">INDIRECT(ADDRESS($C178,G$5,,,Table!$A$1))</f>
        <v>HBL</v>
      </c>
      <c r="H178" t="str">
        <f ca="1">INDIRECT(ADDRESS($C178,H$5,,,Table!$A$1))</f>
        <v>HBL-100PRL:RFS-PRLJB-034</v>
      </c>
      <c r="I178" s="738" t="str">
        <f>Dev!$CW$46</f>
        <v>a</v>
      </c>
      <c r="J178" t="str">
        <f>IF(OR(I178=Dev!$CU$46, I178=Dev!$CU$47, I178=Dev!$CU$48, I178=Dev!$CU$49, I178=Dev!$CU$50, I178=Dev!$CU$51, I178=Dev!$CU$52, I178=Dev!$CU$53, I178=Dev!$CR$48, I178=Dev!$CR$49),$C$3,                                                                  IF(OR(I178=Dev!$CU$54, I178=Dev!$CU$55, I178=Dev!$CU$56, I178=Dev!$CU$57, I178=Dev!$CU$58, I178=Dev!$CU$59, I178=Dev!$CS$48), $D$3,""))</f>
        <v>PRLEH</v>
      </c>
      <c r="K178" t="str">
        <f ca="1">CONCATENATE(E178,Names!$P$3,I178)</f>
        <v>PRLJB-034_a</v>
      </c>
      <c r="M178" s="31">
        <f ca="1">INDIRECT(ADDRESS($C178,M$5,,,Table!$A$1))</f>
        <v>240</v>
      </c>
      <c r="O178" t="str">
        <f t="shared" si="98"/>
        <v/>
      </c>
      <c r="Q178" t="str">
        <f t="shared" si="73"/>
        <v>0</v>
      </c>
      <c r="R178">
        <f t="shared" si="103"/>
        <v>10</v>
      </c>
      <c r="S178" t="str">
        <f ca="1">IFERROR(VLOOKUP(M178,Racks!$H$4:$M$30,Racks!$I$2),"")</f>
        <v>HBL</v>
      </c>
      <c r="T178" t="str">
        <f ca="1">IFERROR(VLOOKUP(M178,Racks!$H$4:$M$30,Racks!$K$2),"")</f>
        <v>100Row</v>
      </c>
      <c r="U178" t="str">
        <f t="shared" si="102"/>
        <v>010</v>
      </c>
      <c r="V178" t="str">
        <f>CONCATENATE(Names!$C$17,Names!$N$3,U178)</f>
        <v>PRLTCB-010</v>
      </c>
      <c r="W178" t="str">
        <f>Dev!$GL$86</f>
        <v>e</v>
      </c>
      <c r="X178">
        <f t="shared" ca="1" si="101"/>
        <v>5</v>
      </c>
      <c r="Y178" t="str">
        <f>IF(OR(W178=Dev!$GJ$82, W178=Dev!$GJ$83, W178=Dev!$GJ$84, W178=Dev!$GJ$85, W178=Dev!$GJ$86, W178=Dev!$GJ$87, W178=Dev!$GJ$88, W178=Dev!$GJ$89, W178=Dev!$GG$82, W178=Dev!$GG$83, W178=Dev!$GG$84, W178=Dev!$GG$85, W178=Dev!$GG$86),Names!$C$10,                   IF(OR(W178=Dev!$GJ$90, W178=Dev!$GJ$91, W178=Dev!$GJ$92, W178=Dev!$GJ$93, W178=Dev!$GJ$94, W178=Dev!$GJ$95, W178=Dev!$GJ$96, W178=Dev!$GJ$97, W178=Dev!$GH$82), Names!$C$11,""))</f>
        <v>PRLEH</v>
      </c>
      <c r="Z178" s="31" t="str">
        <f ca="1">IFERROR(VLOOKUP(M178,Racks!$H$4:$M$30,6),"")</f>
        <v>HBL-100Row:CnPw-U-016</v>
      </c>
      <c r="AA178" t="str">
        <f ca="1">IF(R178="","",CONCATENATE(S178,Names!$H$3,T178,Names!$J$3,Names!$K$3,Names!$L$3,V178))</f>
        <v>HBL-100Row:RFS-PRLTCB-010</v>
      </c>
      <c r="AB178" t="str">
        <f>IF(R178="","",CONCATENATE(V178,Names!$P$3,W178))</f>
        <v>PRLTCB-010_e</v>
      </c>
      <c r="AD178" t="str">
        <f t="shared" si="78"/>
        <v>CREATE</v>
      </c>
      <c r="AF178" t="str">
        <f t="shared" si="87"/>
        <v>3C16NS_3G1.5</v>
      </c>
      <c r="AH178" t="str">
        <f t="shared" ca="1" si="88"/>
        <v>HBL-100PRL:RFS-PRLJB-034</v>
      </c>
      <c r="AI178" t="str">
        <f t="shared" si="79"/>
        <v>AT</v>
      </c>
      <c r="AK178" t="str">
        <f t="shared" si="89"/>
        <v>WEIPU ST1210/S3</v>
      </c>
      <c r="AM178" t="str">
        <f t="shared" ca="1" si="90"/>
        <v>PRLJB-034_a</v>
      </c>
      <c r="AN178" t="str">
        <f t="shared" ca="1" si="91"/>
        <v>HBL-100Row:RFS-PRLTCB-010</v>
      </c>
      <c r="AO178" t="str">
        <f t="shared" si="80"/>
        <v>KG</v>
      </c>
      <c r="AP178" t="str">
        <f t="shared" ca="1" si="92"/>
        <v>HBL-100Row:CnPw-U-016</v>
      </c>
      <c r="AQ178" t="str">
        <f t="shared" si="93"/>
        <v>WEIPU ST1210/P3</v>
      </c>
      <c r="AS178" t="str">
        <f t="shared" si="94"/>
        <v>PRLTCB-010_e</v>
      </c>
      <c r="AT178">
        <f t="shared" ca="1" si="95"/>
        <v>3</v>
      </c>
      <c r="AU178">
        <f t="shared" si="81"/>
        <v>5</v>
      </c>
      <c r="AV178" t="str">
        <f t="shared" si="96"/>
        <v>D</v>
      </c>
      <c r="AX178" t="str">
        <f t="shared" si="82"/>
        <v>staffanekstrom</v>
      </c>
      <c r="AY178" t="str">
        <f t="shared" si="83"/>
        <v>INSERTED</v>
      </c>
      <c r="AZ178" t="str">
        <f t="shared" si="84"/>
        <v/>
      </c>
      <c r="BD178" t="str">
        <f t="shared" si="85"/>
        <v>YES</v>
      </c>
      <c r="BF178">
        <f t="shared" ca="1" si="97"/>
        <v>240</v>
      </c>
    </row>
    <row r="179" spans="1:58">
      <c r="A179">
        <v>173</v>
      </c>
      <c r="C179">
        <f>ROW(Table!$A$141)</f>
        <v>141</v>
      </c>
      <c r="D179" s="1" t="str">
        <f ca="1">INDIRECT(ADDRESS($C179,D$5,,,Table!$A$1))</f>
        <v/>
      </c>
      <c r="E179" s="738" t="str">
        <f ca="1">INDIRECT(ADDRESS($C179,E$5,,,Table!$A$1))</f>
        <v>PRLJB-034</v>
      </c>
      <c r="F179">
        <f ca="1">INDIRECT(ADDRESS($C179,F$5,,,Table!$A$1))</f>
        <v>264.35999999999984</v>
      </c>
      <c r="G179" t="str">
        <f ca="1">INDIRECT(ADDRESS($C179,G$5,,,Table!$A$1))</f>
        <v>HBL</v>
      </c>
      <c r="H179" t="str">
        <f ca="1">INDIRECT(ADDRESS($C179,H$5,,,Table!$A$1))</f>
        <v>HBL-100PRL:RFS-PRLJB-034</v>
      </c>
      <c r="I179" s="738" t="str">
        <f>Dev!$CW$47</f>
        <v>b</v>
      </c>
      <c r="J179" t="str">
        <f>IF(OR(I179=Dev!$CU$46, I179=Dev!$CU$47, I179=Dev!$CU$48, I179=Dev!$CU$49, I179=Dev!$CU$50, I179=Dev!$CU$51, I179=Dev!$CU$52, I179=Dev!$CU$53, I179=Dev!$CR$48, I179=Dev!$CR$49),$C$3,                                                                  IF(OR(I179=Dev!$CU$54, I179=Dev!$CU$55, I179=Dev!$CU$56, I179=Dev!$CU$57, I179=Dev!$CU$58, I179=Dev!$CU$59, I179=Dev!$CS$48), $D$3,""))</f>
        <v>PRLEH</v>
      </c>
      <c r="K179" t="str">
        <f ca="1">CONCATENATE(E179,Names!$P$3,I179)</f>
        <v>PRLJB-034_b</v>
      </c>
      <c r="M179" s="31">
        <f ca="1">INDIRECT(ADDRESS($C179,M$5,,,Table!$A$1))</f>
        <v>240</v>
      </c>
      <c r="O179" t="str">
        <f t="shared" si="98"/>
        <v/>
      </c>
      <c r="Q179" t="str">
        <f t="shared" si="73"/>
        <v>0</v>
      </c>
      <c r="R179">
        <f t="shared" si="103"/>
        <v>10</v>
      </c>
      <c r="S179" t="str">
        <f ca="1">IFERROR(VLOOKUP(M179,Racks!$H$4:$M$30,Racks!$I$2),"")</f>
        <v>HBL</v>
      </c>
      <c r="T179" t="str">
        <f ca="1">IFERROR(VLOOKUP(M179,Racks!$H$4:$M$30,Racks!$K$2),"")</f>
        <v>100Row</v>
      </c>
      <c r="U179" t="str">
        <f t="shared" si="102"/>
        <v>010</v>
      </c>
      <c r="V179" t="str">
        <f>CONCATENATE(Names!$C$17,Names!$N$3,U179)</f>
        <v>PRLTCB-010</v>
      </c>
      <c r="W179" t="str">
        <f>Dev!$GL$87</f>
        <v>f</v>
      </c>
      <c r="X179">
        <f t="shared" ca="1" si="101"/>
        <v>6</v>
      </c>
      <c r="Y179" t="str">
        <f>IF(OR(W179=Dev!$GJ$82, W179=Dev!$GJ$83, W179=Dev!$GJ$84, W179=Dev!$GJ$85, W179=Dev!$GJ$86, W179=Dev!$GJ$87, W179=Dev!$GJ$88, W179=Dev!$GJ$89, W179=Dev!$GG$82, W179=Dev!$GG$83, W179=Dev!$GG$84, W179=Dev!$GG$85, W179=Dev!$GG$86),Names!$C$10,                   IF(OR(W179=Dev!$GJ$90, W179=Dev!$GJ$91, W179=Dev!$GJ$92, W179=Dev!$GJ$93, W179=Dev!$GJ$94, W179=Dev!$GJ$95, W179=Dev!$GJ$96, W179=Dev!$GJ$97, W179=Dev!$GH$82), Names!$C$11,""))</f>
        <v>PRLEH</v>
      </c>
      <c r="Z179" s="31" t="str">
        <f ca="1">IFERROR(VLOOKUP(M179,Racks!$H$4:$M$30,6),"")</f>
        <v>HBL-100Row:CnPw-U-016</v>
      </c>
      <c r="AA179" t="str">
        <f ca="1">IF(R179="","",CONCATENATE(S179,Names!$H$3,T179,Names!$J$3,Names!$K$3,Names!$L$3,V179))</f>
        <v>HBL-100Row:RFS-PRLTCB-010</v>
      </c>
      <c r="AB179" t="str">
        <f>IF(R179="","",CONCATENATE(V179,Names!$P$3,W179))</f>
        <v>PRLTCB-010_f</v>
      </c>
      <c r="AD179" t="str">
        <f t="shared" si="78"/>
        <v>CREATE</v>
      </c>
      <c r="AF179" t="str">
        <f t="shared" si="87"/>
        <v>3C16NS_3G1.5</v>
      </c>
      <c r="AH179" t="str">
        <f t="shared" ca="1" si="88"/>
        <v>HBL-100PRL:RFS-PRLJB-034</v>
      </c>
      <c r="AI179" t="str">
        <f t="shared" si="79"/>
        <v>AT</v>
      </c>
      <c r="AK179" t="str">
        <f t="shared" si="89"/>
        <v>WEIPU ST1210/S3</v>
      </c>
      <c r="AM179" t="str">
        <f t="shared" ca="1" si="90"/>
        <v>PRLJB-034_b</v>
      </c>
      <c r="AN179" t="str">
        <f t="shared" ca="1" si="91"/>
        <v>HBL-100Row:RFS-PRLTCB-010</v>
      </c>
      <c r="AO179" t="str">
        <f t="shared" si="80"/>
        <v>KG</v>
      </c>
      <c r="AP179" t="str">
        <f t="shared" ca="1" si="92"/>
        <v>HBL-100Row:CnPw-U-016</v>
      </c>
      <c r="AQ179" t="str">
        <f t="shared" si="93"/>
        <v>WEIPU ST1210/P3</v>
      </c>
      <c r="AS179" t="str">
        <f t="shared" si="94"/>
        <v>PRLTCB-010_f</v>
      </c>
      <c r="AT179">
        <f t="shared" ca="1" si="95"/>
        <v>3</v>
      </c>
      <c r="AU179">
        <f t="shared" si="81"/>
        <v>5</v>
      </c>
      <c r="AV179" t="str">
        <f t="shared" si="96"/>
        <v>D</v>
      </c>
      <c r="AX179" t="str">
        <f t="shared" si="82"/>
        <v>staffanekstrom</v>
      </c>
      <c r="AY179" t="str">
        <f t="shared" si="83"/>
        <v>INSERTED</v>
      </c>
      <c r="AZ179" t="str">
        <f t="shared" si="84"/>
        <v/>
      </c>
      <c r="BD179" t="str">
        <f t="shared" si="85"/>
        <v>YES</v>
      </c>
      <c r="BF179">
        <f t="shared" ca="1" si="97"/>
        <v>240</v>
      </c>
    </row>
    <row r="180" spans="1:58">
      <c r="A180">
        <v>174</v>
      </c>
      <c r="C180">
        <f>ROW(Table!$A$141)</f>
        <v>141</v>
      </c>
      <c r="D180" s="1" t="str">
        <f ca="1">INDIRECT(ADDRESS($C180,D$5,,,Table!$A$1))</f>
        <v/>
      </c>
      <c r="E180" s="738" t="str">
        <f ca="1">INDIRECT(ADDRESS($C180,E$5,,,Table!$A$1))</f>
        <v>PRLJB-034</v>
      </c>
      <c r="F180">
        <f ca="1">INDIRECT(ADDRESS($C180,F$5,,,Table!$A$1))</f>
        <v>264.35999999999984</v>
      </c>
      <c r="G180" t="str">
        <f ca="1">INDIRECT(ADDRESS($C180,G$5,,,Table!$A$1))</f>
        <v>HBL</v>
      </c>
      <c r="H180" t="str">
        <f ca="1">INDIRECT(ADDRESS($C180,H$5,,,Table!$A$1))</f>
        <v>HBL-100PRL:RFS-PRLJB-034</v>
      </c>
      <c r="I180" s="738" t="str">
        <f>Dev!$CW$48</f>
        <v>g</v>
      </c>
      <c r="J180" t="str">
        <f>IF(OR(I180=Dev!$CU$46, I180=Dev!$CU$47, I180=Dev!$CU$48, I180=Dev!$CU$49, I180=Dev!$CU$50, I180=Dev!$CU$51, I180=Dev!$CU$52, I180=Dev!$CU$53, I180=Dev!$CR$48, I180=Dev!$CR$49),$C$3,                                                                  IF(OR(I180=Dev!$CU$54, I180=Dev!$CU$55, I180=Dev!$CU$56, I180=Dev!$CU$57, I180=Dev!$CU$58, I180=Dev!$CU$59, I180=Dev!$CS$48), $D$3,""))</f>
        <v>PRLTE</v>
      </c>
      <c r="K180" t="str">
        <f ca="1">CONCATENATE(E180,Names!$P$3,I180)</f>
        <v>PRLJB-034_g</v>
      </c>
      <c r="M180" s="31">
        <f ca="1">INDIRECT(ADDRESS($C180,M$5,,,Table!$A$1))</f>
        <v>240</v>
      </c>
      <c r="O180" t="str">
        <f t="shared" si="98"/>
        <v/>
      </c>
      <c r="Q180" t="str">
        <f t="shared" si="73"/>
        <v>0</v>
      </c>
      <c r="R180">
        <f t="shared" si="103"/>
        <v>10</v>
      </c>
      <c r="S180" t="str">
        <f ca="1">IFERROR(VLOOKUP(M180,Racks!$H$4:$M$30,Racks!$I$2),"")</f>
        <v>HBL</v>
      </c>
      <c r="T180" t="str">
        <f ca="1">IFERROR(VLOOKUP(M180,Racks!$H$4:$M$30,Racks!$K$2),"")</f>
        <v>100Row</v>
      </c>
      <c r="U180" t="str">
        <f t="shared" si="102"/>
        <v>010</v>
      </c>
      <c r="V180" t="str">
        <f>CONCATENATE(Names!$C$17,Names!$N$3,U180)</f>
        <v>PRLTCB-010</v>
      </c>
      <c r="W180" t="str">
        <f>Dev!$GL$88</f>
        <v>g</v>
      </c>
      <c r="X180">
        <f t="shared" ca="1" si="101"/>
        <v>7</v>
      </c>
      <c r="Y180" t="str">
        <f>IF(OR(W180=Dev!$GJ$82, W180=Dev!$GJ$83, W180=Dev!$GJ$84, W180=Dev!$GJ$85, W180=Dev!$GJ$86, W180=Dev!$GJ$87, W180=Dev!$GJ$88, W180=Dev!$GJ$89, W180=Dev!$GG$82, W180=Dev!$GG$83, W180=Dev!$GG$84, W180=Dev!$GG$85, W180=Dev!$GG$86),Names!$C$10,                   IF(OR(W180=Dev!$GJ$90, W180=Dev!$GJ$91, W180=Dev!$GJ$92, W180=Dev!$GJ$93, W180=Dev!$GJ$94, W180=Dev!$GJ$95, W180=Dev!$GJ$96, W180=Dev!$GJ$97, W180=Dev!$GH$82), Names!$C$11,""))</f>
        <v>PRLTE</v>
      </c>
      <c r="Z180" s="31" t="str">
        <f ca="1">IFERROR(VLOOKUP(M180,Racks!$H$4:$M$30,6),"")</f>
        <v>HBL-100Row:CnPw-U-016</v>
      </c>
      <c r="AA180" t="str">
        <f ca="1">IF(R180="","",CONCATENATE(S180,Names!$H$3,T180,Names!$J$3,Names!$K$3,Names!$L$3,V180))</f>
        <v>HBL-100Row:RFS-PRLTCB-010</v>
      </c>
      <c r="AB180" t="str">
        <f>IF(R180="","",CONCATENATE(V180,Names!$P$3,W180))</f>
        <v>PRLTCB-010_g</v>
      </c>
      <c r="AD180" t="str">
        <f t="shared" si="78"/>
        <v>CREATE</v>
      </c>
      <c r="AF180" t="str">
        <f t="shared" si="87"/>
        <v>4PR24OSTCHF</v>
      </c>
      <c r="AH180" t="str">
        <f t="shared" ca="1" si="88"/>
        <v>HBL-100PRL:RFS-PRLJB-034</v>
      </c>
      <c r="AI180" t="str">
        <f t="shared" si="79"/>
        <v>AT</v>
      </c>
      <c r="AK180" t="str">
        <f t="shared" si="89"/>
        <v>WEIPU ST1210/S9</v>
      </c>
      <c r="AM180" t="str">
        <f t="shared" ca="1" si="90"/>
        <v>PRLJB-034_g</v>
      </c>
      <c r="AN180" t="str">
        <f t="shared" ca="1" si="91"/>
        <v>HBL-100Row:RFS-PRLTCB-010</v>
      </c>
      <c r="AO180" t="str">
        <f t="shared" si="80"/>
        <v>KG</v>
      </c>
      <c r="AP180" t="str">
        <f t="shared" ca="1" si="92"/>
        <v>HBL-100Row:CnPw-U-016</v>
      </c>
      <c r="AQ180" t="str">
        <f t="shared" si="93"/>
        <v>WEIPU ST1210/P9</v>
      </c>
      <c r="AS180" t="str">
        <f t="shared" si="94"/>
        <v>PRLTCB-010_g</v>
      </c>
      <c r="AT180">
        <f t="shared" ca="1" si="95"/>
        <v>3</v>
      </c>
      <c r="AU180">
        <f t="shared" si="81"/>
        <v>5</v>
      </c>
      <c r="AV180" t="str">
        <f t="shared" si="96"/>
        <v>A</v>
      </c>
      <c r="AX180" t="str">
        <f t="shared" si="82"/>
        <v>staffanekstrom</v>
      </c>
      <c r="AY180" t="str">
        <f t="shared" si="83"/>
        <v>INSERTED</v>
      </c>
      <c r="AZ180" t="str">
        <f t="shared" si="84"/>
        <v/>
      </c>
      <c r="BD180" t="str">
        <f t="shared" si="85"/>
        <v>YES</v>
      </c>
      <c r="BF180">
        <f t="shared" ca="1" si="97"/>
        <v>240</v>
      </c>
    </row>
    <row r="181" spans="1:58" s="196" customFormat="1">
      <c r="A181" s="196">
        <v>175</v>
      </c>
      <c r="C181" s="196">
        <f>ROW(Table!$A$141)</f>
        <v>141</v>
      </c>
      <c r="D181" s="1021" t="str">
        <f ca="1">INDIRECT(ADDRESS($C181,D$5,,,Table!$A$1))</f>
        <v/>
      </c>
      <c r="E181" s="764" t="str">
        <f ca="1">INDIRECT(ADDRESS($C181,E$5,,,Table!$A$1))</f>
        <v>PRLJB-034</v>
      </c>
      <c r="F181" s="196">
        <f ca="1">INDIRECT(ADDRESS($C181,F$5,,,Table!$A$1))</f>
        <v>264.35999999999984</v>
      </c>
      <c r="G181" s="196" t="str">
        <f ca="1">INDIRECT(ADDRESS($C181,G$5,,,Table!$A$1))</f>
        <v>HBL</v>
      </c>
      <c r="H181" s="196" t="str">
        <f ca="1">INDIRECT(ADDRESS($C181,H$5,,,Table!$A$1))</f>
        <v>HBL-100PRL:RFS-PRLJB-034</v>
      </c>
      <c r="I181" s="764" t="str">
        <f>Dev!$CW$49</f>
        <v>h</v>
      </c>
      <c r="J181" s="196" t="str">
        <f>IF(OR(I181=Dev!$CU$46, I181=Dev!$CU$47, I181=Dev!$CU$48, I181=Dev!$CU$49, I181=Dev!$CU$50, I181=Dev!$CU$51, I181=Dev!$CU$52, I181=Dev!$CU$53, I181=Dev!$CR$48, I181=Dev!$CR$49),$C$3,                                                                  IF(OR(I181=Dev!$CU$54, I181=Dev!$CU$55, I181=Dev!$CU$56, I181=Dev!$CU$57, I181=Dev!$CU$58, I181=Dev!$CU$59, I181=Dev!$CS$48), $D$3,""))</f>
        <v>PRLTE</v>
      </c>
      <c r="K181" s="196" t="str">
        <f ca="1">CONCATENATE(E181,Names!$P$3,I181)</f>
        <v>PRLJB-034_h</v>
      </c>
      <c r="M181" s="760">
        <f ca="1">INDIRECT(ADDRESS($C181,M$5,,,Table!$A$1))</f>
        <v>240</v>
      </c>
      <c r="O181" s="196" t="str">
        <f t="shared" si="98"/>
        <v/>
      </c>
      <c r="Q181" s="196" t="str">
        <f t="shared" si="73"/>
        <v>0</v>
      </c>
      <c r="R181" s="196">
        <f t="shared" si="103"/>
        <v>10</v>
      </c>
      <c r="S181" s="196" t="str">
        <f ca="1">IFERROR(VLOOKUP(M181,Racks!$H$4:$M$30,Racks!$I$2),"")</f>
        <v>HBL</v>
      </c>
      <c r="T181" s="196" t="str">
        <f ca="1">IFERROR(VLOOKUP(M181,Racks!$H$4:$M$30,Racks!$K$2),"")</f>
        <v>100Row</v>
      </c>
      <c r="U181" s="196" t="str">
        <f t="shared" si="102"/>
        <v>010</v>
      </c>
      <c r="V181" s="196" t="str">
        <f>CONCATENATE(Names!$C$17,Names!$N$3,U181)</f>
        <v>PRLTCB-010</v>
      </c>
      <c r="W181" s="196" t="str">
        <f>Dev!$GL$89</f>
        <v>h</v>
      </c>
      <c r="X181" s="196">
        <f t="shared" ca="1" si="101"/>
        <v>8</v>
      </c>
      <c r="Y181" s="196" t="str">
        <f>IF(OR(W181=Dev!$GJ$82, W181=Dev!$GJ$83, W181=Dev!$GJ$84, W181=Dev!$GJ$85, W181=Dev!$GJ$86, W181=Dev!$GJ$87, W181=Dev!$GJ$88, W181=Dev!$GJ$89, W181=Dev!$GG$82, W181=Dev!$GG$83, W181=Dev!$GG$84, W181=Dev!$GG$85, W181=Dev!$GG$86),Names!$C$10,                   IF(OR(W181=Dev!$GJ$90, W181=Dev!$GJ$91, W181=Dev!$GJ$92, W181=Dev!$GJ$93, W181=Dev!$GJ$94, W181=Dev!$GJ$95, W181=Dev!$GJ$96, W181=Dev!$GJ$97, W181=Dev!$GH$82), Names!$C$11,""))</f>
        <v>PRLTE</v>
      </c>
      <c r="Z181" s="760" t="str">
        <f ca="1">IFERROR(VLOOKUP(M181,Racks!$H$4:$M$30,6),"")</f>
        <v>HBL-100Row:CnPw-U-016</v>
      </c>
      <c r="AA181" s="196" t="str">
        <f ca="1">IF(R181="","",CONCATENATE(S181,Names!$H$3,T181,Names!$J$3,Names!$K$3,Names!$L$3,V181))</f>
        <v>HBL-100Row:RFS-PRLTCB-010</v>
      </c>
      <c r="AB181" s="196" t="str">
        <f>IF(R181="","",CONCATENATE(V181,Names!$P$3,W181))</f>
        <v>PRLTCB-010_h</v>
      </c>
      <c r="AC181" s="996"/>
      <c r="AD181" s="196" t="str">
        <f t="shared" si="78"/>
        <v>CREATE</v>
      </c>
      <c r="AF181" s="196" t="str">
        <f t="shared" si="87"/>
        <v>4PR24OSTCHF</v>
      </c>
      <c r="AH181" s="196" t="str">
        <f t="shared" ca="1" si="88"/>
        <v>HBL-100PRL:RFS-PRLJB-034</v>
      </c>
      <c r="AI181" s="196" t="str">
        <f t="shared" si="79"/>
        <v>AT</v>
      </c>
      <c r="AK181" s="196" t="str">
        <f t="shared" si="89"/>
        <v>WEIPU ST1210/S9</v>
      </c>
      <c r="AM181" s="196" t="str">
        <f t="shared" ca="1" si="90"/>
        <v>PRLJB-034_h</v>
      </c>
      <c r="AN181" s="196" t="str">
        <f t="shared" ca="1" si="91"/>
        <v>HBL-100Row:RFS-PRLTCB-010</v>
      </c>
      <c r="AO181" s="196" t="str">
        <f t="shared" si="80"/>
        <v>KG</v>
      </c>
      <c r="AP181" s="196" t="str">
        <f t="shared" ca="1" si="92"/>
        <v>HBL-100Row:CnPw-U-016</v>
      </c>
      <c r="AQ181" s="196" t="str">
        <f t="shared" si="93"/>
        <v>WEIPU ST1210/P9</v>
      </c>
      <c r="AS181" s="196" t="str">
        <f t="shared" si="94"/>
        <v>PRLTCB-010_h</v>
      </c>
      <c r="AT181" s="196">
        <f t="shared" ca="1" si="95"/>
        <v>3</v>
      </c>
      <c r="AU181" s="196">
        <f t="shared" si="81"/>
        <v>5</v>
      </c>
      <c r="AV181" s="196" t="str">
        <f t="shared" si="96"/>
        <v>A</v>
      </c>
      <c r="AX181" s="196" t="str">
        <f t="shared" si="82"/>
        <v>staffanekstrom</v>
      </c>
      <c r="AY181" s="196" t="str">
        <f t="shared" si="83"/>
        <v>INSERTED</v>
      </c>
      <c r="AZ181" s="196" t="str">
        <f t="shared" si="84"/>
        <v/>
      </c>
      <c r="BD181" s="196" t="str">
        <f t="shared" si="85"/>
        <v>YES</v>
      </c>
      <c r="BE181" s="996"/>
      <c r="BF181" s="196">
        <f t="shared" ca="1" si="97"/>
        <v>240</v>
      </c>
    </row>
    <row r="182" spans="1:58">
      <c r="A182">
        <v>176</v>
      </c>
      <c r="C182">
        <f>ROW(Table!$A$144)</f>
        <v>144</v>
      </c>
      <c r="D182" s="1" t="str">
        <f ca="1">INDIRECT(ADDRESS($C182,D$5,,,Table!$A$1))</f>
        <v/>
      </c>
      <c r="E182" s="752" t="str">
        <f ca="1">INDIRECT(ADDRESS($C182,E$5,,,Table!$A$1))</f>
        <v>PRLJB-035</v>
      </c>
      <c r="F182">
        <f ca="1">INDIRECT(ADDRESS($C182,F$5,,,Table!$A$1))</f>
        <v>272.87999999999982</v>
      </c>
      <c r="G182" t="str">
        <f ca="1">INDIRECT(ADDRESS($C182,G$5,,,Table!$A$1))</f>
        <v>HBL</v>
      </c>
      <c r="H182" t="str">
        <f ca="1">INDIRECT(ADDRESS($C182,H$5,,,Table!$A$1))</f>
        <v>HBL-110PRL:RFS-PRLJB-035</v>
      </c>
      <c r="I182" s="769" t="str">
        <f>Dev!$CR$48</f>
        <v>++EH</v>
      </c>
      <c r="J182" t="str">
        <f>IF(OR(I182=Dev!$CU$46, I182=Dev!$CU$47, I182=Dev!$CU$48, I182=Dev!$CU$49, I182=Dev!$CU$50, I182=Dev!$CU$51, I182=Dev!$CU$52, I182=Dev!$CU$53, I182=Dev!$CR$48, I182=Dev!$CR$49),$C$3,                                                                  IF(OR(I182=Dev!$CU$54, I182=Dev!$CU$55, I182=Dev!$CU$56, I182=Dev!$CU$57, I182=Dev!$CU$58, I182=Dev!$CU$59, I182=Dev!$CS$48), $D$3,""))</f>
        <v>PRLEH</v>
      </c>
      <c r="K182" t="str">
        <f ca="1">CONCATENATE(E182,Names!$P$3,I182)</f>
        <v>PRLJB-035_++EH</v>
      </c>
      <c r="M182" s="31">
        <f ca="1">INDIRECT(ADDRESS($C182,M$5,,,Table!$A$1))</f>
        <v>250</v>
      </c>
      <c r="O182" t="str">
        <f t="shared" si="98"/>
        <v/>
      </c>
      <c r="Q182" t="str">
        <f t="shared" si="73"/>
        <v>0</v>
      </c>
      <c r="R182">
        <f t="shared" si="103"/>
        <v>10</v>
      </c>
      <c r="S182" t="str">
        <f ca="1">IFERROR(VLOOKUP(M182,Racks!$H$4:$M$30,Racks!$I$2),"")</f>
        <v>HBL</v>
      </c>
      <c r="T182" t="str">
        <f ca="1">IFERROR(VLOOKUP(M182,Racks!$H$4:$M$30,Racks!$K$2),"")</f>
        <v>100Row</v>
      </c>
      <c r="U182" t="str">
        <f t="shared" si="102"/>
        <v>010</v>
      </c>
      <c r="V182" t="str">
        <f>CONCATENATE(Names!$C$17,Names!$N$3,U182)</f>
        <v>PRLTCB-010</v>
      </c>
      <c r="W182" s="769" t="str">
        <f>Dev!$GG$82</f>
        <v>y</v>
      </c>
      <c r="X182">
        <v>0</v>
      </c>
      <c r="Y182" t="str">
        <f>IF(OR(W182=Dev!$GJ$82, W182=Dev!$GJ$83, W182=Dev!$GJ$84, W182=Dev!$GJ$85, W182=Dev!$GJ$86, W182=Dev!$GJ$87, W182=Dev!$GJ$88, W182=Dev!$GJ$89, W182=Dev!$GG$82, W182=Dev!$GG$83, W182=Dev!$GG$84, W182=Dev!$GG$85, W182=Dev!$GG$86),Names!$C$10,                   IF(OR(W182=Dev!$GJ$90, W182=Dev!$GJ$91, W182=Dev!$GJ$92, W182=Dev!$GJ$93, W182=Dev!$GJ$94, W182=Dev!$GJ$95, W182=Dev!$GJ$96, W182=Dev!$GJ$97, W182=Dev!$GH$82), Names!$C$11,""))</f>
        <v>PRLEH</v>
      </c>
      <c r="Z182" s="31" t="str">
        <f ca="1">IFERROR(VLOOKUP(M182,Racks!$H$4:$M$30,6),"")</f>
        <v>HBL-100Row:CnPw-U-016</v>
      </c>
      <c r="AA182" t="str">
        <f ca="1">IF(R182="","",CONCATENATE(S182,Names!$H$3,T182,Names!$J$3,Names!$K$3,Names!$L$3,V182))</f>
        <v>HBL-100Row:RFS-PRLTCB-010</v>
      </c>
      <c r="AB182" t="str">
        <f>IF(R182="","",CONCATENATE(V182,Names!$P$3,W182))</f>
        <v>PRLTCB-010_y</v>
      </c>
      <c r="AD182" t="str">
        <f t="shared" si="78"/>
        <v>CREATE</v>
      </c>
      <c r="AF182" t="str">
        <f t="shared" si="87"/>
        <v>3C16NS_3G1.5</v>
      </c>
      <c r="AH182" t="str">
        <f t="shared" ca="1" si="88"/>
        <v>HBL-110PRL:RFS-PRLJB-035</v>
      </c>
      <c r="AI182" t="str">
        <f t="shared" si="79"/>
        <v>AT</v>
      </c>
      <c r="AK182" t="str">
        <f t="shared" si="89"/>
        <v>WEIPU ST1210/S3</v>
      </c>
      <c r="AM182" t="str">
        <f t="shared" ca="1" si="90"/>
        <v>PRLJB-035_++EH</v>
      </c>
      <c r="AN182" t="str">
        <f t="shared" ca="1" si="91"/>
        <v>HBL-100Row:RFS-PRLTCB-010</v>
      </c>
      <c r="AO182" t="str">
        <f t="shared" si="80"/>
        <v>KG</v>
      </c>
      <c r="AP182" t="str">
        <f t="shared" ca="1" si="92"/>
        <v>HBL-100Row:CnPw-U-016</v>
      </c>
      <c r="AQ182" t="str">
        <f t="shared" si="93"/>
        <v>WEIPU ST1210/P3</v>
      </c>
      <c r="AS182" t="str">
        <f t="shared" si="94"/>
        <v>PRLTCB-010_y</v>
      </c>
      <c r="AT182">
        <f t="shared" ca="1" si="95"/>
        <v>3</v>
      </c>
      <c r="AU182">
        <f t="shared" si="81"/>
        <v>5</v>
      </c>
      <c r="AV182" t="str">
        <f t="shared" si="96"/>
        <v>D</v>
      </c>
      <c r="AX182" t="str">
        <f t="shared" si="82"/>
        <v>staffanekstrom</v>
      </c>
      <c r="AY182" t="str">
        <f t="shared" si="83"/>
        <v>INSERTED</v>
      </c>
      <c r="AZ182" t="str">
        <f t="shared" si="84"/>
        <v/>
      </c>
      <c r="BD182" t="str">
        <f t="shared" si="85"/>
        <v>YES</v>
      </c>
      <c r="BF182">
        <f t="shared" ca="1" si="97"/>
        <v>250</v>
      </c>
    </row>
    <row r="183" spans="1:58">
      <c r="A183">
        <v>177</v>
      </c>
      <c r="C183">
        <f>ROW(Table!$A$144)</f>
        <v>144</v>
      </c>
      <c r="D183" s="1" t="str">
        <f ca="1">INDIRECT(ADDRESS($C183,D$5,,,Table!$A$1))</f>
        <v/>
      </c>
      <c r="E183" s="752" t="str">
        <f ca="1">INDIRECT(ADDRESS($C183,E$5,,,Table!$A$1))</f>
        <v>PRLJB-035</v>
      </c>
      <c r="F183">
        <f ca="1">INDIRECT(ADDRESS($C183,F$5,,,Table!$A$1))</f>
        <v>272.87999999999982</v>
      </c>
      <c r="G183" t="str">
        <f ca="1">INDIRECT(ADDRESS($C183,G$5,,,Table!$A$1))</f>
        <v>HBL</v>
      </c>
      <c r="H183" t="str">
        <f ca="1">INDIRECT(ADDRESS($C183,H$5,,,Table!$A$1))</f>
        <v>HBL-110PRL:RFS-PRLJB-035</v>
      </c>
      <c r="I183" s="769" t="str">
        <f>Dev!$CS$48</f>
        <v>++TE</v>
      </c>
      <c r="J183" t="str">
        <f>IF(OR(I183=Dev!$CU$46, I183=Dev!$CU$47, I183=Dev!$CU$48, I183=Dev!$CU$49, I183=Dev!$CU$50, I183=Dev!$CU$51, I183=Dev!$CU$52, I183=Dev!$CU$53, I183=Dev!$CR$48, I183=Dev!$CR$49),$C$3,                                                                  IF(OR(I183=Dev!$CU$54, I183=Dev!$CU$55, I183=Dev!$CU$56, I183=Dev!$CU$57, I183=Dev!$CU$58, I183=Dev!$CU$59, I183=Dev!$CS$48), $D$3,""))</f>
        <v>PRLTE</v>
      </c>
      <c r="K183" t="str">
        <f ca="1">CONCATENATE(E183,Names!$P$3,I183)</f>
        <v>PRLJB-035_++TE</v>
      </c>
      <c r="M183" s="31">
        <f ca="1">INDIRECT(ADDRESS($C183,M$5,,,Table!$A$1))</f>
        <v>250</v>
      </c>
      <c r="O183" t="str">
        <f t="shared" si="98"/>
        <v/>
      </c>
      <c r="Q183" t="str">
        <f t="shared" si="73"/>
        <v>0</v>
      </c>
      <c r="R183">
        <f t="shared" si="103"/>
        <v>10</v>
      </c>
      <c r="S183" t="str">
        <f ca="1">IFERROR(VLOOKUP(M183,Racks!$H$4:$M$30,Racks!$I$2),"")</f>
        <v>HBL</v>
      </c>
      <c r="T183" t="str">
        <f ca="1">IFERROR(VLOOKUP(M183,Racks!$H$4:$M$30,Racks!$K$2),"")</f>
        <v>100Row</v>
      </c>
      <c r="U183" t="str">
        <f t="shared" si="102"/>
        <v>010</v>
      </c>
      <c r="V183" t="str">
        <f>CONCATENATE(Names!$C$17,Names!$N$3,U183)</f>
        <v>PRLTCB-010</v>
      </c>
      <c r="W183" s="769" t="str">
        <f>Dev!$GH$82</f>
        <v>z</v>
      </c>
      <c r="X183">
        <v>0</v>
      </c>
      <c r="Y183" t="str">
        <f>IF(OR(W183=Dev!$GJ$82, W183=Dev!$GJ$83, W183=Dev!$GJ$84, W183=Dev!$GJ$85, W183=Dev!$GJ$86, W183=Dev!$GJ$87, W183=Dev!$GJ$88, W183=Dev!$GJ$89, W183=Dev!$GG$82, W183=Dev!$GG$83, W183=Dev!$GG$84, W183=Dev!$GG$85, W183=Dev!$GG$86),Names!$C$10,                   IF(OR(W183=Dev!$GJ$90, W183=Dev!$GJ$91, W183=Dev!$GJ$92, W183=Dev!$GJ$93, W183=Dev!$GJ$94, W183=Dev!$GJ$95, W183=Dev!$GJ$96, W183=Dev!$GJ$97, W183=Dev!$GH$82), Names!$C$11,""))</f>
        <v>PRLTE</v>
      </c>
      <c r="Z183" s="31" t="str">
        <f ca="1">IFERROR(VLOOKUP(M183,Racks!$H$4:$M$30,6),"")</f>
        <v>HBL-100Row:CnPw-U-016</v>
      </c>
      <c r="AA183" t="str">
        <f ca="1">IF(R183="","",CONCATENATE(S183,Names!$H$3,T183,Names!$J$3,Names!$K$3,Names!$L$3,V183))</f>
        <v>HBL-100Row:RFS-PRLTCB-010</v>
      </c>
      <c r="AB183" t="str">
        <f>IF(R183="","",CONCATENATE(V183,Names!$P$3,W183))</f>
        <v>PRLTCB-010_z</v>
      </c>
      <c r="AD183" t="str">
        <f t="shared" si="78"/>
        <v>CREATE</v>
      </c>
      <c r="AF183" t="str">
        <f t="shared" si="87"/>
        <v>4PR24OSTCHF</v>
      </c>
      <c r="AH183" t="str">
        <f t="shared" ca="1" si="88"/>
        <v>HBL-110PRL:RFS-PRLJB-035</v>
      </c>
      <c r="AI183" t="str">
        <f t="shared" si="79"/>
        <v>AT</v>
      </c>
      <c r="AK183" t="str">
        <f t="shared" si="89"/>
        <v>WEIPU ST1210/S9</v>
      </c>
      <c r="AM183" t="str">
        <f t="shared" ca="1" si="90"/>
        <v>PRLJB-035_++TE</v>
      </c>
      <c r="AN183" t="str">
        <f t="shared" ca="1" si="91"/>
        <v>HBL-100Row:RFS-PRLTCB-010</v>
      </c>
      <c r="AO183" t="str">
        <f t="shared" si="80"/>
        <v>KG</v>
      </c>
      <c r="AP183" t="str">
        <f t="shared" ca="1" si="92"/>
        <v>HBL-100Row:CnPw-U-016</v>
      </c>
      <c r="AQ183" t="str">
        <f t="shared" si="93"/>
        <v>WEIPU ST1210/P9</v>
      </c>
      <c r="AS183" t="str">
        <f t="shared" si="94"/>
        <v>PRLTCB-010_z</v>
      </c>
      <c r="AT183">
        <f t="shared" ca="1" si="95"/>
        <v>3</v>
      </c>
      <c r="AU183">
        <f t="shared" si="81"/>
        <v>5</v>
      </c>
      <c r="AV183" t="str">
        <f t="shared" si="96"/>
        <v>A</v>
      </c>
      <c r="AX183" t="str">
        <f t="shared" si="82"/>
        <v>staffanekstrom</v>
      </c>
      <c r="AY183" t="str">
        <f t="shared" si="83"/>
        <v>INSERTED</v>
      </c>
      <c r="AZ183" t="str">
        <f t="shared" si="84"/>
        <v/>
      </c>
      <c r="BD183" t="str">
        <f t="shared" si="85"/>
        <v>YES</v>
      </c>
      <c r="BF183">
        <f t="shared" ca="1" si="97"/>
        <v>250</v>
      </c>
    </row>
    <row r="184" spans="1:58">
      <c r="A184">
        <v>178</v>
      </c>
      <c r="C184">
        <f>ROW(Table!$A$144)</f>
        <v>144</v>
      </c>
      <c r="D184" s="1" t="str">
        <f ca="1">INDIRECT(ADDRESS($C184,D$5,,,Table!$A$1))</f>
        <v/>
      </c>
      <c r="E184" t="str">
        <f ca="1">INDIRECT(ADDRESS($C184,E$5,,,Table!$A$1))</f>
        <v>PRLJB-035</v>
      </c>
      <c r="F184">
        <f ca="1">INDIRECT(ADDRESS($C184,F$5,,,Table!$A$1))</f>
        <v>272.87999999999982</v>
      </c>
      <c r="G184" t="str">
        <f ca="1">INDIRECT(ADDRESS($C184,G$5,,,Table!$A$1))</f>
        <v>HBL</v>
      </c>
      <c r="H184" t="str">
        <f ca="1">INDIRECT(ADDRESS($C184,H$5,,,Table!$A$1))</f>
        <v>HBL-110PRL:RFS-PRLJB-035</v>
      </c>
      <c r="I184" t="str">
        <f>Dev!$CW$46</f>
        <v>a</v>
      </c>
      <c r="J184" t="str">
        <f>IF(OR(I184=Dev!$CU$46, I184=Dev!$CU$47, I184=Dev!$CU$48, I184=Dev!$CU$49, I184=Dev!$CU$50, I184=Dev!$CU$51, I184=Dev!$CU$52, I184=Dev!$CU$53, I184=Dev!$CR$48, I184=Dev!$CR$49),$C$3,                                                                  IF(OR(I184=Dev!$CU$54, I184=Dev!$CU$55, I184=Dev!$CU$56, I184=Dev!$CU$57, I184=Dev!$CU$58, I184=Dev!$CU$59, I184=Dev!$CS$48), $D$3,""))</f>
        <v>PRLEH</v>
      </c>
      <c r="K184" t="str">
        <f ca="1">CONCATENATE(E184,Names!$P$3,I184)</f>
        <v>PRLJB-035_a</v>
      </c>
      <c r="M184" s="31">
        <f ca="1">INDIRECT(ADDRESS($C184,M$5,,,Table!$A$1))</f>
        <v>250</v>
      </c>
      <c r="O184" t="str">
        <f t="shared" si="98"/>
        <v/>
      </c>
      <c r="Q184" t="str">
        <f t="shared" si="73"/>
        <v>0</v>
      </c>
      <c r="R184">
        <f t="shared" si="103"/>
        <v>10</v>
      </c>
      <c r="S184" t="str">
        <f ca="1">IFERROR(VLOOKUP(M184,Racks!$H$4:$M$30,Racks!$I$2),"")</f>
        <v>HBL</v>
      </c>
      <c r="T184" t="str">
        <f ca="1">IFERROR(VLOOKUP(M184,Racks!$H$4:$M$30,Racks!$K$2),"")</f>
        <v>100Row</v>
      </c>
      <c r="U184" t="str">
        <f t="shared" si="102"/>
        <v>010</v>
      </c>
      <c r="V184" t="str">
        <f>CONCATENATE(Names!$C$17,Names!$N$3,U184)</f>
        <v>PRLTCB-010</v>
      </c>
      <c r="W184" t="str">
        <f>Dev!$GL$90</f>
        <v>i</v>
      </c>
      <c r="X184">
        <f ca="1">IF(ISNUMBER(R184),     IF(Z184=Z181,X181+1,1),   "")</f>
        <v>9</v>
      </c>
      <c r="Y184" t="str">
        <f>IF(OR(W184=Dev!$GJ$82, W184=Dev!$GJ$83, W184=Dev!$GJ$84, W184=Dev!$GJ$85, W184=Dev!$GJ$86, W184=Dev!$GJ$87, W184=Dev!$GJ$88, W184=Dev!$GJ$89, W184=Dev!$GG$82, W184=Dev!$GG$83, W184=Dev!$GG$84, W184=Dev!$GG$85, W184=Dev!$GG$86),Names!$C$10,                   IF(OR(W184=Dev!$GJ$90, W184=Dev!$GJ$91, W184=Dev!$GJ$92, W184=Dev!$GJ$93, W184=Dev!$GJ$94, W184=Dev!$GJ$95, W184=Dev!$GJ$96, W184=Dev!$GJ$97, W184=Dev!$GH$82), Names!$C$11,""))</f>
        <v>PRLEH</v>
      </c>
      <c r="Z184" s="31" t="str">
        <f ca="1">IFERROR(VLOOKUP(M184,Racks!$H$4:$M$30,6),"")</f>
        <v>HBL-100Row:CnPw-U-016</v>
      </c>
      <c r="AA184" t="str">
        <f ca="1">IF(R184="","",CONCATENATE(S184,Names!$H$3,T184,Names!$J$3,Names!$K$3,Names!$L$3,V184))</f>
        <v>HBL-100Row:RFS-PRLTCB-010</v>
      </c>
      <c r="AB184" t="str">
        <f>IF(R184="","",CONCATENATE(V184,Names!$P$3,W184))</f>
        <v>PRLTCB-010_i</v>
      </c>
      <c r="AD184" t="str">
        <f t="shared" si="78"/>
        <v>CREATE</v>
      </c>
      <c r="AF184" t="str">
        <f t="shared" si="87"/>
        <v>3C16NS_3G1.5</v>
      </c>
      <c r="AH184" t="str">
        <f t="shared" ca="1" si="88"/>
        <v>HBL-110PRL:RFS-PRLJB-035</v>
      </c>
      <c r="AI184" t="str">
        <f t="shared" si="79"/>
        <v>AT</v>
      </c>
      <c r="AK184" t="str">
        <f t="shared" si="89"/>
        <v>WEIPU ST1210/S3</v>
      </c>
      <c r="AM184" t="str">
        <f t="shared" ca="1" si="90"/>
        <v>PRLJB-035_a</v>
      </c>
      <c r="AN184" t="str">
        <f t="shared" ca="1" si="91"/>
        <v>HBL-100Row:RFS-PRLTCB-010</v>
      </c>
      <c r="AO184" t="str">
        <f t="shared" si="80"/>
        <v>KG</v>
      </c>
      <c r="AP184" t="str">
        <f t="shared" ca="1" si="92"/>
        <v>HBL-100Row:CnPw-U-016</v>
      </c>
      <c r="AQ184" t="str">
        <f t="shared" si="93"/>
        <v>WEIPU ST1210/P3</v>
      </c>
      <c r="AS184" t="str">
        <f t="shared" si="94"/>
        <v>PRLTCB-010_i</v>
      </c>
      <c r="AT184">
        <f t="shared" ca="1" si="95"/>
        <v>3</v>
      </c>
      <c r="AU184">
        <f t="shared" si="81"/>
        <v>5</v>
      </c>
      <c r="AV184" t="str">
        <f t="shared" si="96"/>
        <v>D</v>
      </c>
      <c r="AX184" t="str">
        <f t="shared" si="82"/>
        <v>staffanekstrom</v>
      </c>
      <c r="AY184" t="str">
        <f t="shared" si="83"/>
        <v>INSERTED</v>
      </c>
      <c r="AZ184" t="str">
        <f t="shared" si="84"/>
        <v/>
      </c>
      <c r="BD184" t="str">
        <f t="shared" si="85"/>
        <v>YES</v>
      </c>
      <c r="BF184">
        <f t="shared" ca="1" si="97"/>
        <v>250</v>
      </c>
    </row>
    <row r="185" spans="1:58">
      <c r="A185">
        <v>179</v>
      </c>
      <c r="C185">
        <f>ROW(Table!$A$144)</f>
        <v>144</v>
      </c>
      <c r="D185" s="1" t="str">
        <f ca="1">INDIRECT(ADDRESS($C185,D$5,,,Table!$A$1))</f>
        <v/>
      </c>
      <c r="E185" t="str">
        <f ca="1">INDIRECT(ADDRESS($C185,E$5,,,Table!$A$1))</f>
        <v>PRLJB-035</v>
      </c>
      <c r="F185">
        <f ca="1">INDIRECT(ADDRESS($C185,F$5,,,Table!$A$1))</f>
        <v>272.87999999999982</v>
      </c>
      <c r="G185" t="str">
        <f ca="1">INDIRECT(ADDRESS($C185,G$5,,,Table!$A$1))</f>
        <v>HBL</v>
      </c>
      <c r="H185" t="str">
        <f ca="1">INDIRECT(ADDRESS($C185,H$5,,,Table!$A$1))</f>
        <v>HBL-110PRL:RFS-PRLJB-035</v>
      </c>
      <c r="I185" t="str">
        <f>Dev!$CW$47</f>
        <v>b</v>
      </c>
      <c r="J185" t="str">
        <f>IF(OR(I185=Dev!$CU$46, I185=Dev!$CU$47, I185=Dev!$CU$48, I185=Dev!$CU$49, I185=Dev!$CU$50, I185=Dev!$CU$51, I185=Dev!$CU$52, I185=Dev!$CU$53, I185=Dev!$CR$48, I185=Dev!$CR$49),$C$3,                                                                  IF(OR(I185=Dev!$CU$54, I185=Dev!$CU$55, I185=Dev!$CU$56, I185=Dev!$CU$57, I185=Dev!$CU$58, I185=Dev!$CU$59, I185=Dev!$CS$48), $D$3,""))</f>
        <v>PRLEH</v>
      </c>
      <c r="K185" t="str">
        <f ca="1">CONCATENATE(E185,Names!$P$3,I185)</f>
        <v>PRLJB-035_b</v>
      </c>
      <c r="M185" s="31">
        <f ca="1">INDIRECT(ADDRESS($C185,M$5,,,Table!$A$1))</f>
        <v>250</v>
      </c>
      <c r="O185" t="str">
        <f t="shared" si="98"/>
        <v/>
      </c>
      <c r="Q185" t="str">
        <f t="shared" si="73"/>
        <v>0</v>
      </c>
      <c r="R185">
        <f t="shared" si="103"/>
        <v>10</v>
      </c>
      <c r="S185" t="str">
        <f ca="1">IFERROR(VLOOKUP(M185,Racks!$H$4:$M$30,Racks!$I$2),"")</f>
        <v>HBL</v>
      </c>
      <c r="T185" t="str">
        <f ca="1">IFERROR(VLOOKUP(M185,Racks!$H$4:$M$30,Racks!$K$2),"")</f>
        <v>100Row</v>
      </c>
      <c r="U185" t="str">
        <f t="shared" si="102"/>
        <v>010</v>
      </c>
      <c r="V185" t="str">
        <f>CONCATENATE(Names!$C$17,Names!$N$3,U185)</f>
        <v>PRLTCB-010</v>
      </c>
      <c r="W185" t="str">
        <f>Dev!$GL$91</f>
        <v>j</v>
      </c>
      <c r="X185">
        <f t="shared" ca="1" si="101"/>
        <v>10</v>
      </c>
      <c r="Y185" t="str">
        <f>IF(OR(W185=Dev!$GJ$82, W185=Dev!$GJ$83, W185=Dev!$GJ$84, W185=Dev!$GJ$85, W185=Dev!$GJ$86, W185=Dev!$GJ$87, W185=Dev!$GJ$88, W185=Dev!$GJ$89, W185=Dev!$GG$82, W185=Dev!$GG$83, W185=Dev!$GG$84, W185=Dev!$GG$85, W185=Dev!$GG$86),Names!$C$10,                   IF(OR(W185=Dev!$GJ$90, W185=Dev!$GJ$91, W185=Dev!$GJ$92, W185=Dev!$GJ$93, W185=Dev!$GJ$94, W185=Dev!$GJ$95, W185=Dev!$GJ$96, W185=Dev!$GJ$97, W185=Dev!$GH$82), Names!$C$11,""))</f>
        <v>PRLEH</v>
      </c>
      <c r="Z185" s="31" t="str">
        <f ca="1">IFERROR(VLOOKUP(M185,Racks!$H$4:$M$30,6),"")</f>
        <v>HBL-100Row:CnPw-U-016</v>
      </c>
      <c r="AA185" t="str">
        <f ca="1">IF(R185="","",CONCATENATE(S185,Names!$H$3,T185,Names!$J$3,Names!$K$3,Names!$L$3,V185))</f>
        <v>HBL-100Row:RFS-PRLTCB-010</v>
      </c>
      <c r="AB185" t="str">
        <f>IF(R185="","",CONCATENATE(V185,Names!$P$3,W185))</f>
        <v>PRLTCB-010_j</v>
      </c>
      <c r="AD185" t="str">
        <f t="shared" si="78"/>
        <v>CREATE</v>
      </c>
      <c r="AF185" t="str">
        <f t="shared" si="87"/>
        <v>3C16NS_3G1.5</v>
      </c>
      <c r="AH185" t="str">
        <f t="shared" ca="1" si="88"/>
        <v>HBL-110PRL:RFS-PRLJB-035</v>
      </c>
      <c r="AI185" t="str">
        <f t="shared" si="79"/>
        <v>AT</v>
      </c>
      <c r="AK185" t="str">
        <f t="shared" si="89"/>
        <v>WEIPU ST1210/S3</v>
      </c>
      <c r="AM185" t="str">
        <f t="shared" ca="1" si="90"/>
        <v>PRLJB-035_b</v>
      </c>
      <c r="AN185" t="str">
        <f t="shared" ca="1" si="91"/>
        <v>HBL-100Row:RFS-PRLTCB-010</v>
      </c>
      <c r="AO185" t="str">
        <f t="shared" si="80"/>
        <v>KG</v>
      </c>
      <c r="AP185" t="str">
        <f t="shared" ca="1" si="92"/>
        <v>HBL-100Row:CnPw-U-016</v>
      </c>
      <c r="AQ185" t="str">
        <f t="shared" si="93"/>
        <v>WEIPU ST1210/P3</v>
      </c>
      <c r="AS185" t="str">
        <f t="shared" si="94"/>
        <v>PRLTCB-010_j</v>
      </c>
      <c r="AT185">
        <f t="shared" ca="1" si="95"/>
        <v>3</v>
      </c>
      <c r="AU185">
        <f t="shared" si="81"/>
        <v>5</v>
      </c>
      <c r="AV185" t="str">
        <f t="shared" si="96"/>
        <v>D</v>
      </c>
      <c r="AX185" t="str">
        <f t="shared" si="82"/>
        <v>staffanekstrom</v>
      </c>
      <c r="AY185" t="str">
        <f t="shared" si="83"/>
        <v>INSERTED</v>
      </c>
      <c r="AZ185" t="str">
        <f t="shared" si="84"/>
        <v/>
      </c>
      <c r="BD185" t="str">
        <f t="shared" si="85"/>
        <v>YES</v>
      </c>
      <c r="BF185">
        <f t="shared" ca="1" si="97"/>
        <v>250</v>
      </c>
    </row>
    <row r="186" spans="1:58">
      <c r="A186">
        <v>180</v>
      </c>
      <c r="C186">
        <f>ROW(Table!$A$144)</f>
        <v>144</v>
      </c>
      <c r="D186" s="1" t="str">
        <f ca="1">INDIRECT(ADDRESS($C186,D$5,,,Table!$A$1))</f>
        <v/>
      </c>
      <c r="E186" t="str">
        <f ca="1">INDIRECT(ADDRESS($C186,E$5,,,Table!$A$1))</f>
        <v>PRLJB-035</v>
      </c>
      <c r="F186">
        <f ca="1">INDIRECT(ADDRESS($C186,F$5,,,Table!$A$1))</f>
        <v>272.87999999999982</v>
      </c>
      <c r="G186" t="str">
        <f ca="1">INDIRECT(ADDRESS($C186,G$5,,,Table!$A$1))</f>
        <v>HBL</v>
      </c>
      <c r="H186" t="str">
        <f ca="1">INDIRECT(ADDRESS($C186,H$5,,,Table!$A$1))</f>
        <v>HBL-110PRL:RFS-PRLJB-035</v>
      </c>
      <c r="I186" t="str">
        <f>Dev!$CW$48</f>
        <v>g</v>
      </c>
      <c r="J186" t="str">
        <f>IF(OR(I186=Dev!$CU$46, I186=Dev!$CU$47, I186=Dev!$CU$48, I186=Dev!$CU$49, I186=Dev!$CU$50, I186=Dev!$CU$51, I186=Dev!$CU$52, I186=Dev!$CU$53, I186=Dev!$CR$48, I186=Dev!$CR$49),$C$3,                                                                  IF(OR(I186=Dev!$CU$54, I186=Dev!$CU$55, I186=Dev!$CU$56, I186=Dev!$CU$57, I186=Dev!$CU$58, I186=Dev!$CU$59, I186=Dev!$CS$48), $D$3,""))</f>
        <v>PRLTE</v>
      </c>
      <c r="K186" t="str">
        <f ca="1">CONCATENATE(E186,Names!$P$3,I186)</f>
        <v>PRLJB-035_g</v>
      </c>
      <c r="M186" s="31">
        <f ca="1">INDIRECT(ADDRESS($C186,M$5,,,Table!$A$1))</f>
        <v>250</v>
      </c>
      <c r="O186" t="str">
        <f t="shared" si="98"/>
        <v/>
      </c>
      <c r="Q186" t="str">
        <f t="shared" si="73"/>
        <v>0</v>
      </c>
      <c r="R186">
        <f t="shared" si="103"/>
        <v>10</v>
      </c>
      <c r="S186" t="str">
        <f ca="1">IFERROR(VLOOKUP(M186,Racks!$H$4:$M$30,Racks!$I$2),"")</f>
        <v>HBL</v>
      </c>
      <c r="T186" t="str">
        <f ca="1">IFERROR(VLOOKUP(M186,Racks!$H$4:$M$30,Racks!$K$2),"")</f>
        <v>100Row</v>
      </c>
      <c r="U186" t="str">
        <f t="shared" si="102"/>
        <v>010</v>
      </c>
      <c r="V186" t="str">
        <f>CONCATENATE(Names!$C$17,Names!$N$3,U186)</f>
        <v>PRLTCB-010</v>
      </c>
      <c r="W186" t="str">
        <f>Dev!$GL$92</f>
        <v>k</v>
      </c>
      <c r="X186">
        <f t="shared" ca="1" si="101"/>
        <v>11</v>
      </c>
      <c r="Y186" t="str">
        <f>IF(OR(W186=Dev!$GJ$82, W186=Dev!$GJ$83, W186=Dev!$GJ$84, W186=Dev!$GJ$85, W186=Dev!$GJ$86, W186=Dev!$GJ$87, W186=Dev!$GJ$88, W186=Dev!$GJ$89, W186=Dev!$GG$82, W186=Dev!$GG$83, W186=Dev!$GG$84, W186=Dev!$GG$85, W186=Dev!$GG$86),Names!$C$10,                   IF(OR(W186=Dev!$GJ$90, W186=Dev!$GJ$91, W186=Dev!$GJ$92, W186=Dev!$GJ$93, W186=Dev!$GJ$94, W186=Dev!$GJ$95, W186=Dev!$GJ$96, W186=Dev!$GJ$97, W186=Dev!$GH$82), Names!$C$11,""))</f>
        <v>PRLTE</v>
      </c>
      <c r="Z186" s="31" t="str">
        <f ca="1">IFERROR(VLOOKUP(M186,Racks!$H$4:$M$30,6),"")</f>
        <v>HBL-100Row:CnPw-U-016</v>
      </c>
      <c r="AA186" t="str">
        <f ca="1">IF(R186="","",CONCATENATE(S186,Names!$H$3,T186,Names!$J$3,Names!$K$3,Names!$L$3,V186))</f>
        <v>HBL-100Row:RFS-PRLTCB-010</v>
      </c>
      <c r="AB186" t="str">
        <f>IF(R186="","",CONCATENATE(V186,Names!$P$3,W186))</f>
        <v>PRLTCB-010_k</v>
      </c>
      <c r="AD186" t="str">
        <f t="shared" si="78"/>
        <v>CREATE</v>
      </c>
      <c r="AF186" t="str">
        <f t="shared" si="87"/>
        <v>4PR24OSTCHF</v>
      </c>
      <c r="AH186" t="str">
        <f t="shared" ca="1" si="88"/>
        <v>HBL-110PRL:RFS-PRLJB-035</v>
      </c>
      <c r="AI186" t="str">
        <f t="shared" si="79"/>
        <v>AT</v>
      </c>
      <c r="AK186" t="str">
        <f t="shared" si="89"/>
        <v>WEIPU ST1210/S9</v>
      </c>
      <c r="AM186" t="str">
        <f t="shared" ca="1" si="90"/>
        <v>PRLJB-035_g</v>
      </c>
      <c r="AN186" t="str">
        <f t="shared" ca="1" si="91"/>
        <v>HBL-100Row:RFS-PRLTCB-010</v>
      </c>
      <c r="AO186" t="str">
        <f t="shared" si="80"/>
        <v>KG</v>
      </c>
      <c r="AP186" t="str">
        <f t="shared" ca="1" si="92"/>
        <v>HBL-100Row:CnPw-U-016</v>
      </c>
      <c r="AQ186" t="str">
        <f t="shared" si="93"/>
        <v>WEIPU ST1210/P9</v>
      </c>
      <c r="AS186" t="str">
        <f t="shared" si="94"/>
        <v>PRLTCB-010_k</v>
      </c>
      <c r="AT186">
        <f t="shared" ca="1" si="95"/>
        <v>3</v>
      </c>
      <c r="AU186">
        <f t="shared" si="81"/>
        <v>5</v>
      </c>
      <c r="AV186" t="str">
        <f t="shared" si="96"/>
        <v>A</v>
      </c>
      <c r="AX186" t="str">
        <f t="shared" si="82"/>
        <v>staffanekstrom</v>
      </c>
      <c r="AY186" t="str">
        <f t="shared" si="83"/>
        <v>INSERTED</v>
      </c>
      <c r="AZ186" t="str">
        <f t="shared" si="84"/>
        <v/>
      </c>
      <c r="BD186" t="str">
        <f t="shared" si="85"/>
        <v>YES</v>
      </c>
      <c r="BF186">
        <f t="shared" ca="1" si="97"/>
        <v>250</v>
      </c>
    </row>
    <row r="187" spans="1:58" s="196" customFormat="1">
      <c r="A187" s="196">
        <v>181</v>
      </c>
      <c r="C187" s="196">
        <f>ROW(Table!$A$144)</f>
        <v>144</v>
      </c>
      <c r="D187" s="1021" t="str">
        <f ca="1">INDIRECT(ADDRESS($C187,D$5,,,Table!$A$1))</f>
        <v/>
      </c>
      <c r="E187" s="196" t="str">
        <f ca="1">INDIRECT(ADDRESS($C187,E$5,,,Table!$A$1))</f>
        <v>PRLJB-035</v>
      </c>
      <c r="F187" s="196">
        <f ca="1">INDIRECT(ADDRESS($C187,F$5,,,Table!$A$1))</f>
        <v>272.87999999999982</v>
      </c>
      <c r="G187" s="196" t="str">
        <f ca="1">INDIRECT(ADDRESS($C187,G$5,,,Table!$A$1))</f>
        <v>HBL</v>
      </c>
      <c r="H187" s="196" t="str">
        <f ca="1">INDIRECT(ADDRESS($C187,H$5,,,Table!$A$1))</f>
        <v>HBL-110PRL:RFS-PRLJB-035</v>
      </c>
      <c r="I187" s="196" t="str">
        <f>Dev!$CW$49</f>
        <v>h</v>
      </c>
      <c r="J187" s="196" t="str">
        <f>IF(OR(I187=Dev!$CU$46, I187=Dev!$CU$47, I187=Dev!$CU$48, I187=Dev!$CU$49, I187=Dev!$CU$50, I187=Dev!$CU$51, I187=Dev!$CU$52, I187=Dev!$CU$53, I187=Dev!$CR$48, I187=Dev!$CR$49),$C$3,                                                                  IF(OR(I187=Dev!$CU$54, I187=Dev!$CU$55, I187=Dev!$CU$56, I187=Dev!$CU$57, I187=Dev!$CU$58, I187=Dev!$CU$59, I187=Dev!$CS$48), $D$3,""))</f>
        <v>PRLTE</v>
      </c>
      <c r="K187" s="196" t="str">
        <f ca="1">CONCATENATE(E187,Names!$P$3,I187)</f>
        <v>PRLJB-035_h</v>
      </c>
      <c r="M187" s="760">
        <f ca="1">INDIRECT(ADDRESS($C187,M$5,,,Table!$A$1))</f>
        <v>250</v>
      </c>
      <c r="O187" s="196" t="str">
        <f t="shared" si="98"/>
        <v/>
      </c>
      <c r="Q187" s="196" t="str">
        <f t="shared" si="73"/>
        <v>0</v>
      </c>
      <c r="R187" s="196">
        <f t="shared" si="103"/>
        <v>10</v>
      </c>
      <c r="S187" s="196" t="str">
        <f ca="1">IFERROR(VLOOKUP(M187,Racks!$H$4:$M$30,Racks!$I$2),"")</f>
        <v>HBL</v>
      </c>
      <c r="T187" s="196" t="str">
        <f ca="1">IFERROR(VLOOKUP(M187,Racks!$H$4:$M$30,Racks!$K$2),"")</f>
        <v>100Row</v>
      </c>
      <c r="U187" s="196" t="str">
        <f t="shared" si="102"/>
        <v>010</v>
      </c>
      <c r="V187" s="196" t="str">
        <f>CONCATENATE(Names!$C$17,Names!$N$3,U187)</f>
        <v>PRLTCB-010</v>
      </c>
      <c r="W187" s="196" t="str">
        <f>Dev!$GL$93</f>
        <v>l</v>
      </c>
      <c r="X187" s="196">
        <f t="shared" ca="1" si="101"/>
        <v>12</v>
      </c>
      <c r="Y187" s="196" t="str">
        <f>IF(OR(W187=Dev!$GJ$82, W187=Dev!$GJ$83, W187=Dev!$GJ$84, W187=Dev!$GJ$85, W187=Dev!$GJ$86, W187=Dev!$GJ$87, W187=Dev!$GJ$88, W187=Dev!$GJ$89, W187=Dev!$GG$82, W187=Dev!$GG$83, W187=Dev!$GG$84, W187=Dev!$GG$85, W187=Dev!$GG$86),Names!$C$10,                   IF(OR(W187=Dev!$GJ$90, W187=Dev!$GJ$91, W187=Dev!$GJ$92, W187=Dev!$GJ$93, W187=Dev!$GJ$94, W187=Dev!$GJ$95, W187=Dev!$GJ$96, W187=Dev!$GJ$97, W187=Dev!$GH$82), Names!$C$11,""))</f>
        <v>PRLTE</v>
      </c>
      <c r="Z187" s="760" t="str">
        <f ca="1">IFERROR(VLOOKUP(M187,Racks!$H$4:$M$30,6),"")</f>
        <v>HBL-100Row:CnPw-U-016</v>
      </c>
      <c r="AA187" s="196" t="str">
        <f ca="1">IF(R187="","",CONCATENATE(S187,Names!$H$3,T187,Names!$J$3,Names!$K$3,Names!$L$3,V187))</f>
        <v>HBL-100Row:RFS-PRLTCB-010</v>
      </c>
      <c r="AB187" s="196" t="str">
        <f>IF(R187="","",CONCATENATE(V187,Names!$P$3,W187))</f>
        <v>PRLTCB-010_l</v>
      </c>
      <c r="AC187" s="996"/>
      <c r="AD187" s="196" t="str">
        <f t="shared" si="78"/>
        <v>CREATE</v>
      </c>
      <c r="AF187" s="196" t="str">
        <f t="shared" si="87"/>
        <v>4PR24OSTCHF</v>
      </c>
      <c r="AH187" s="196" t="str">
        <f t="shared" ca="1" si="88"/>
        <v>HBL-110PRL:RFS-PRLJB-035</v>
      </c>
      <c r="AI187" s="196" t="str">
        <f t="shared" si="79"/>
        <v>AT</v>
      </c>
      <c r="AK187" s="196" t="str">
        <f t="shared" si="89"/>
        <v>WEIPU ST1210/S9</v>
      </c>
      <c r="AM187" s="196" t="str">
        <f t="shared" ca="1" si="90"/>
        <v>PRLJB-035_h</v>
      </c>
      <c r="AN187" s="196" t="str">
        <f t="shared" ca="1" si="91"/>
        <v>HBL-100Row:RFS-PRLTCB-010</v>
      </c>
      <c r="AO187" s="196" t="str">
        <f t="shared" si="80"/>
        <v>KG</v>
      </c>
      <c r="AP187" s="196" t="str">
        <f t="shared" ca="1" si="92"/>
        <v>HBL-100Row:CnPw-U-016</v>
      </c>
      <c r="AQ187" s="196" t="str">
        <f t="shared" si="93"/>
        <v>WEIPU ST1210/P9</v>
      </c>
      <c r="AS187" s="196" t="str">
        <f t="shared" si="94"/>
        <v>PRLTCB-010_l</v>
      </c>
      <c r="AT187" s="196">
        <f t="shared" ca="1" si="95"/>
        <v>3</v>
      </c>
      <c r="AU187" s="196">
        <f t="shared" si="81"/>
        <v>5</v>
      </c>
      <c r="AV187" s="196" t="str">
        <f t="shared" si="96"/>
        <v>A</v>
      </c>
      <c r="AX187" s="196" t="str">
        <f t="shared" si="82"/>
        <v>staffanekstrom</v>
      </c>
      <c r="AY187" s="196" t="str">
        <f t="shared" si="83"/>
        <v>INSERTED</v>
      </c>
      <c r="AZ187" s="196" t="str">
        <f t="shared" si="84"/>
        <v/>
      </c>
      <c r="BD187" s="196" t="str">
        <f t="shared" si="85"/>
        <v>YES</v>
      </c>
      <c r="BE187" s="996"/>
      <c r="BF187" s="196">
        <f t="shared" ca="1" si="97"/>
        <v>250</v>
      </c>
    </row>
    <row r="188" spans="1:58">
      <c r="A188">
        <v>182</v>
      </c>
      <c r="C188">
        <f>ROW(Table!$A$147)</f>
        <v>147</v>
      </c>
      <c r="D188" s="1" t="str">
        <f ca="1">INDIRECT(ADDRESS($C188,D$5,,,Table!$A$1))</f>
        <v/>
      </c>
      <c r="E188" s="738" t="str">
        <f ca="1">INDIRECT(ADDRESS($C188,E$5,,,Table!$A$1))</f>
        <v>PRLJB-036</v>
      </c>
      <c r="F188">
        <f ca="1">INDIRECT(ADDRESS($C188,F$5,,,Table!$A$1))</f>
        <v>281.39999999999981</v>
      </c>
      <c r="G188" t="str">
        <f ca="1">INDIRECT(ADDRESS($C188,G$5,,,Table!$A$1))</f>
        <v>HBL</v>
      </c>
      <c r="H188" t="str">
        <f ca="1">INDIRECT(ADDRESS($C188,H$5,,,Table!$A$1))</f>
        <v>HBL-120PRL:RFS-PRLJB-036</v>
      </c>
      <c r="I188" s="738" t="str">
        <f>Dev!$CW$46</f>
        <v>a</v>
      </c>
      <c r="J188" t="str">
        <f>IF(OR(I188=Dev!$CU$46, I188=Dev!$CU$47, I188=Dev!$CU$48, I188=Dev!$CU$49, I188=Dev!$CU$50, I188=Dev!$CU$51, I188=Dev!$CU$52, I188=Dev!$CU$53, I188=Dev!$CR$48, I188=Dev!$CR$49),$C$3,                                                                  IF(OR(I188=Dev!$CU$54, I188=Dev!$CU$55, I188=Dev!$CU$56, I188=Dev!$CU$57, I188=Dev!$CU$58, I188=Dev!$CU$59, I188=Dev!$CS$48), $D$3,""))</f>
        <v>PRLEH</v>
      </c>
      <c r="K188" t="str">
        <f ca="1">CONCATENATE(E188,Names!$P$3,I188)</f>
        <v>PRLJB-036_a</v>
      </c>
      <c r="M188" s="31">
        <f ca="1">INDIRECT(ADDRESS($C188,M$5,,,Table!$A$1))</f>
        <v>250</v>
      </c>
      <c r="O188" t="str">
        <f t="shared" si="98"/>
        <v/>
      </c>
      <c r="Q188" t="str">
        <f t="shared" si="73"/>
        <v>0</v>
      </c>
      <c r="R188">
        <f t="shared" si="103"/>
        <v>10</v>
      </c>
      <c r="S188" t="str">
        <f ca="1">IFERROR(VLOOKUP(M188,Racks!$H$4:$M$30,Racks!$I$2),"")</f>
        <v>HBL</v>
      </c>
      <c r="T188" t="str">
        <f ca="1">IFERROR(VLOOKUP(M188,Racks!$H$4:$M$30,Racks!$K$2),"")</f>
        <v>100Row</v>
      </c>
      <c r="U188" t="str">
        <f t="shared" si="102"/>
        <v>010</v>
      </c>
      <c r="V188" t="str">
        <f>CONCATENATE(Names!$C$17,Names!$N$3,U188)</f>
        <v>PRLTCB-010</v>
      </c>
      <c r="W188" t="str">
        <f>Dev!$GL$94</f>
        <v>m</v>
      </c>
      <c r="X188">
        <f t="shared" ca="1" si="101"/>
        <v>13</v>
      </c>
      <c r="Y188" t="str">
        <f>IF(OR(W188=Dev!$GJ$82, W188=Dev!$GJ$83, W188=Dev!$GJ$84, W188=Dev!$GJ$85, W188=Dev!$GJ$86, W188=Dev!$GJ$87, W188=Dev!$GJ$88, W188=Dev!$GJ$89, W188=Dev!$GG$82, W188=Dev!$GG$83, W188=Dev!$GG$84, W188=Dev!$GG$85, W188=Dev!$GG$86),Names!$C$10,                   IF(OR(W188=Dev!$GJ$90, W188=Dev!$GJ$91, W188=Dev!$GJ$92, W188=Dev!$GJ$93, W188=Dev!$GJ$94, W188=Dev!$GJ$95, W188=Dev!$GJ$96, W188=Dev!$GJ$97, W188=Dev!$GH$82), Names!$C$11,""))</f>
        <v>PRLEH</v>
      </c>
      <c r="Z188" s="31" t="str">
        <f ca="1">IFERROR(VLOOKUP(M188,Racks!$H$4:$M$30,6),"")</f>
        <v>HBL-100Row:CnPw-U-016</v>
      </c>
      <c r="AA188" t="str">
        <f ca="1">IF(R188="","",CONCATENATE(S188,Names!$H$3,T188,Names!$J$3,Names!$K$3,Names!$L$3,V188))</f>
        <v>HBL-100Row:RFS-PRLTCB-010</v>
      </c>
      <c r="AB188" t="str">
        <f>IF(R188="","",CONCATENATE(V188,Names!$P$3,W188))</f>
        <v>PRLTCB-010_m</v>
      </c>
      <c r="AD188" t="str">
        <f t="shared" si="78"/>
        <v>CREATE</v>
      </c>
      <c r="AF188" t="str">
        <f t="shared" si="87"/>
        <v>3C16NS_3G1.5</v>
      </c>
      <c r="AH188" t="str">
        <f t="shared" ca="1" si="88"/>
        <v>HBL-120PRL:RFS-PRLJB-036</v>
      </c>
      <c r="AI188" t="str">
        <f t="shared" si="79"/>
        <v>AT</v>
      </c>
      <c r="AK188" t="str">
        <f t="shared" si="89"/>
        <v>WEIPU ST1210/S3</v>
      </c>
      <c r="AM188" t="str">
        <f t="shared" ca="1" si="90"/>
        <v>PRLJB-036_a</v>
      </c>
      <c r="AN188" t="str">
        <f t="shared" ca="1" si="91"/>
        <v>HBL-100Row:RFS-PRLTCB-010</v>
      </c>
      <c r="AO188" t="str">
        <f t="shared" si="80"/>
        <v>KG</v>
      </c>
      <c r="AP188" t="str">
        <f t="shared" ca="1" si="92"/>
        <v>HBL-100Row:CnPw-U-016</v>
      </c>
      <c r="AQ188" t="str">
        <f t="shared" si="93"/>
        <v>WEIPU ST1210/P3</v>
      </c>
      <c r="AS188" t="str">
        <f t="shared" si="94"/>
        <v>PRLTCB-010_m</v>
      </c>
      <c r="AT188">
        <f t="shared" ca="1" si="95"/>
        <v>3</v>
      </c>
      <c r="AU188">
        <f t="shared" si="81"/>
        <v>5</v>
      </c>
      <c r="AV188" t="str">
        <f t="shared" si="96"/>
        <v>D</v>
      </c>
      <c r="AX188" t="str">
        <f t="shared" si="82"/>
        <v>staffanekstrom</v>
      </c>
      <c r="AY188" t="str">
        <f t="shared" si="83"/>
        <v>INSERTED</v>
      </c>
      <c r="AZ188" t="str">
        <f t="shared" si="84"/>
        <v/>
      </c>
      <c r="BD188" t="str">
        <f t="shared" si="85"/>
        <v>YES</v>
      </c>
      <c r="BF188">
        <f t="shared" ca="1" si="97"/>
        <v>250</v>
      </c>
    </row>
    <row r="189" spans="1:58">
      <c r="A189">
        <v>183</v>
      </c>
      <c r="C189">
        <f>ROW(Table!$A$147)</f>
        <v>147</v>
      </c>
      <c r="D189" s="1" t="str">
        <f ca="1">INDIRECT(ADDRESS($C189,D$5,,,Table!$A$1))</f>
        <v/>
      </c>
      <c r="E189" s="738" t="str">
        <f ca="1">INDIRECT(ADDRESS($C189,E$5,,,Table!$A$1))</f>
        <v>PRLJB-036</v>
      </c>
      <c r="F189">
        <f ca="1">INDIRECT(ADDRESS($C189,F$5,,,Table!$A$1))</f>
        <v>281.39999999999981</v>
      </c>
      <c r="G189" t="str">
        <f ca="1">INDIRECT(ADDRESS($C189,G$5,,,Table!$A$1))</f>
        <v>HBL</v>
      </c>
      <c r="H189" t="str">
        <f ca="1">INDIRECT(ADDRESS($C189,H$5,,,Table!$A$1))</f>
        <v>HBL-120PRL:RFS-PRLJB-036</v>
      </c>
      <c r="I189" s="738" t="str">
        <f>Dev!$CW$47</f>
        <v>b</v>
      </c>
      <c r="J189" t="str">
        <f>IF(OR(I189=Dev!$CU$46, I189=Dev!$CU$47, I189=Dev!$CU$48, I189=Dev!$CU$49, I189=Dev!$CU$50, I189=Dev!$CU$51, I189=Dev!$CU$52, I189=Dev!$CU$53, I189=Dev!$CR$48, I189=Dev!$CR$49),$C$3,                                                                  IF(OR(I189=Dev!$CU$54, I189=Dev!$CU$55, I189=Dev!$CU$56, I189=Dev!$CU$57, I189=Dev!$CU$58, I189=Dev!$CU$59, I189=Dev!$CS$48), $D$3,""))</f>
        <v>PRLEH</v>
      </c>
      <c r="K189" t="str">
        <f ca="1">CONCATENATE(E189,Names!$P$3,I189)</f>
        <v>PRLJB-036_b</v>
      </c>
      <c r="M189" s="31">
        <f ca="1">INDIRECT(ADDRESS($C189,M$5,,,Table!$A$1))</f>
        <v>250</v>
      </c>
      <c r="O189" t="str">
        <f t="shared" si="98"/>
        <v/>
      </c>
      <c r="Q189" t="str">
        <f t="shared" si="73"/>
        <v>0</v>
      </c>
      <c r="R189">
        <f t="shared" si="103"/>
        <v>10</v>
      </c>
      <c r="S189" t="str">
        <f ca="1">IFERROR(VLOOKUP(M189,Racks!$H$4:$M$30,Racks!$I$2),"")</f>
        <v>HBL</v>
      </c>
      <c r="T189" t="str">
        <f ca="1">IFERROR(VLOOKUP(M189,Racks!$H$4:$M$30,Racks!$K$2),"")</f>
        <v>100Row</v>
      </c>
      <c r="U189" t="str">
        <f t="shared" si="102"/>
        <v>010</v>
      </c>
      <c r="V189" t="str">
        <f>CONCATENATE(Names!$C$17,Names!$N$3,U189)</f>
        <v>PRLTCB-010</v>
      </c>
      <c r="W189" t="str">
        <f>Dev!$GL$95</f>
        <v>n</v>
      </c>
      <c r="X189">
        <f t="shared" ca="1" si="101"/>
        <v>14</v>
      </c>
      <c r="Y189" t="str">
        <f>IF(OR(W189=Dev!$GJ$82, W189=Dev!$GJ$83, W189=Dev!$GJ$84, W189=Dev!$GJ$85, W189=Dev!$GJ$86, W189=Dev!$GJ$87, W189=Dev!$GJ$88, W189=Dev!$GJ$89, W189=Dev!$GG$82, W189=Dev!$GG$83, W189=Dev!$GG$84, W189=Dev!$GG$85, W189=Dev!$GG$86),Names!$C$10,                   IF(OR(W189=Dev!$GJ$90, W189=Dev!$GJ$91, W189=Dev!$GJ$92, W189=Dev!$GJ$93, W189=Dev!$GJ$94, W189=Dev!$GJ$95, W189=Dev!$GJ$96, W189=Dev!$GJ$97, W189=Dev!$GH$82), Names!$C$11,""))</f>
        <v>PRLEH</v>
      </c>
      <c r="Z189" s="31" t="str">
        <f ca="1">IFERROR(VLOOKUP(M189,Racks!$H$4:$M$30,6),"")</f>
        <v>HBL-100Row:CnPw-U-016</v>
      </c>
      <c r="AA189" t="str">
        <f ca="1">IF(R189="","",CONCATENATE(S189,Names!$H$3,T189,Names!$J$3,Names!$K$3,Names!$L$3,V189))</f>
        <v>HBL-100Row:RFS-PRLTCB-010</v>
      </c>
      <c r="AB189" t="str">
        <f>IF(R189="","",CONCATENATE(V189,Names!$P$3,W189))</f>
        <v>PRLTCB-010_n</v>
      </c>
      <c r="AD189" t="str">
        <f t="shared" si="78"/>
        <v>CREATE</v>
      </c>
      <c r="AF189" t="str">
        <f t="shared" si="87"/>
        <v>3C16NS_3G1.5</v>
      </c>
      <c r="AH189" t="str">
        <f t="shared" ca="1" si="88"/>
        <v>HBL-120PRL:RFS-PRLJB-036</v>
      </c>
      <c r="AI189" t="str">
        <f t="shared" si="79"/>
        <v>AT</v>
      </c>
      <c r="AK189" t="str">
        <f t="shared" si="89"/>
        <v>WEIPU ST1210/S3</v>
      </c>
      <c r="AM189" t="str">
        <f t="shared" ca="1" si="90"/>
        <v>PRLJB-036_b</v>
      </c>
      <c r="AN189" t="str">
        <f t="shared" ca="1" si="91"/>
        <v>HBL-100Row:RFS-PRLTCB-010</v>
      </c>
      <c r="AO189" t="str">
        <f t="shared" si="80"/>
        <v>KG</v>
      </c>
      <c r="AP189" t="str">
        <f t="shared" ca="1" si="92"/>
        <v>HBL-100Row:CnPw-U-016</v>
      </c>
      <c r="AQ189" t="str">
        <f t="shared" si="93"/>
        <v>WEIPU ST1210/P3</v>
      </c>
      <c r="AS189" t="str">
        <f t="shared" si="94"/>
        <v>PRLTCB-010_n</v>
      </c>
      <c r="AT189">
        <f t="shared" ca="1" si="95"/>
        <v>3</v>
      </c>
      <c r="AU189">
        <f t="shared" si="81"/>
        <v>5</v>
      </c>
      <c r="AV189" t="str">
        <f t="shared" si="96"/>
        <v>D</v>
      </c>
      <c r="AX189" t="str">
        <f t="shared" si="82"/>
        <v>staffanekstrom</v>
      </c>
      <c r="AY189" t="str">
        <f t="shared" si="83"/>
        <v>INSERTED</v>
      </c>
      <c r="AZ189" t="str">
        <f t="shared" si="84"/>
        <v/>
      </c>
      <c r="BD189" t="str">
        <f t="shared" si="85"/>
        <v>YES</v>
      </c>
      <c r="BF189">
        <f t="shared" ca="1" si="97"/>
        <v>250</v>
      </c>
    </row>
    <row r="190" spans="1:58">
      <c r="A190">
        <v>184</v>
      </c>
      <c r="C190">
        <f>ROW(Table!$A$147)</f>
        <v>147</v>
      </c>
      <c r="D190" s="1" t="str">
        <f ca="1">INDIRECT(ADDRESS($C190,D$5,,,Table!$A$1))</f>
        <v/>
      </c>
      <c r="E190" s="738" t="str">
        <f ca="1">INDIRECT(ADDRESS($C190,E$5,,,Table!$A$1))</f>
        <v>PRLJB-036</v>
      </c>
      <c r="F190">
        <f ca="1">INDIRECT(ADDRESS($C190,F$5,,,Table!$A$1))</f>
        <v>281.39999999999981</v>
      </c>
      <c r="G190" t="str">
        <f ca="1">INDIRECT(ADDRESS($C190,G$5,,,Table!$A$1))</f>
        <v>HBL</v>
      </c>
      <c r="H190" t="str">
        <f ca="1">INDIRECT(ADDRESS($C190,H$5,,,Table!$A$1))</f>
        <v>HBL-120PRL:RFS-PRLJB-036</v>
      </c>
      <c r="I190" s="738" t="str">
        <f>Dev!$CW$48</f>
        <v>g</v>
      </c>
      <c r="J190" t="str">
        <f>IF(OR(I190=Dev!$CU$46, I190=Dev!$CU$47, I190=Dev!$CU$48, I190=Dev!$CU$49, I190=Dev!$CU$50, I190=Dev!$CU$51, I190=Dev!$CU$52, I190=Dev!$CU$53, I190=Dev!$CR$48, I190=Dev!$CR$49),$C$3,                                                                  IF(OR(I190=Dev!$CU$54, I190=Dev!$CU$55, I190=Dev!$CU$56, I190=Dev!$CU$57, I190=Dev!$CU$58, I190=Dev!$CU$59, I190=Dev!$CS$48), $D$3,""))</f>
        <v>PRLTE</v>
      </c>
      <c r="K190" t="str">
        <f ca="1">CONCATENATE(E190,Names!$P$3,I190)</f>
        <v>PRLJB-036_g</v>
      </c>
      <c r="M190" s="31">
        <f ca="1">INDIRECT(ADDRESS($C190,M$5,,,Table!$A$1))</f>
        <v>250</v>
      </c>
      <c r="O190" t="str">
        <f t="shared" si="98"/>
        <v/>
      </c>
      <c r="Q190" t="str">
        <f t="shared" si="73"/>
        <v>0</v>
      </c>
      <c r="R190">
        <f t="shared" si="103"/>
        <v>10</v>
      </c>
      <c r="S190" t="str">
        <f ca="1">IFERROR(VLOOKUP(M190,Racks!$H$4:$M$30,Racks!$I$2),"")</f>
        <v>HBL</v>
      </c>
      <c r="T190" t="str">
        <f ca="1">IFERROR(VLOOKUP(M190,Racks!$H$4:$M$30,Racks!$K$2),"")</f>
        <v>100Row</v>
      </c>
      <c r="U190" t="str">
        <f t="shared" ref="U190:U193" si="104">IF(ISNUMBER(R190),CONCATENATE(Q190,R190),"")</f>
        <v>010</v>
      </c>
      <c r="V190" t="str">
        <f>CONCATENATE(Names!$C$17,Names!$N$3,U190)</f>
        <v>PRLTCB-010</v>
      </c>
      <c r="W190" t="str">
        <f>Dev!$GL$96</f>
        <v>o</v>
      </c>
      <c r="X190">
        <f t="shared" ca="1" si="101"/>
        <v>15</v>
      </c>
      <c r="Y190" t="str">
        <f>IF(OR(W190=Dev!$GJ$82, W190=Dev!$GJ$83, W190=Dev!$GJ$84, W190=Dev!$GJ$85, W190=Dev!$GJ$86, W190=Dev!$GJ$87, W190=Dev!$GJ$88, W190=Dev!$GJ$89, W190=Dev!$GG$82, W190=Dev!$GG$83, W190=Dev!$GG$84, W190=Dev!$GG$85, W190=Dev!$GG$86),Names!$C$10,                   IF(OR(W190=Dev!$GJ$90, W190=Dev!$GJ$91, W190=Dev!$GJ$92, W190=Dev!$GJ$93, W190=Dev!$GJ$94, W190=Dev!$GJ$95, W190=Dev!$GJ$96, W190=Dev!$GJ$97, W190=Dev!$GH$82), Names!$C$11,""))</f>
        <v>PRLTE</v>
      </c>
      <c r="Z190" s="31" t="str">
        <f ca="1">IFERROR(VLOOKUP(M190,Racks!$H$4:$M$30,6),"")</f>
        <v>HBL-100Row:CnPw-U-016</v>
      </c>
      <c r="AA190" t="str">
        <f ca="1">IF(R190="","",CONCATENATE(S190,Names!$H$3,T190,Names!$J$3,Names!$K$3,Names!$L$3,V190))</f>
        <v>HBL-100Row:RFS-PRLTCB-010</v>
      </c>
      <c r="AB190" t="str">
        <f>IF(R190="","",CONCATENATE(V190,Names!$P$3,W190))</f>
        <v>PRLTCB-010_o</v>
      </c>
      <c r="AD190" t="str">
        <f t="shared" si="78"/>
        <v>CREATE</v>
      </c>
      <c r="AF190" t="str">
        <f t="shared" si="87"/>
        <v>4PR24OSTCHF</v>
      </c>
      <c r="AH190" t="str">
        <f t="shared" ca="1" si="88"/>
        <v>HBL-120PRL:RFS-PRLJB-036</v>
      </c>
      <c r="AI190" t="str">
        <f t="shared" si="79"/>
        <v>AT</v>
      </c>
      <c r="AK190" t="str">
        <f t="shared" si="89"/>
        <v>WEIPU ST1210/S9</v>
      </c>
      <c r="AM190" t="str">
        <f t="shared" ca="1" si="90"/>
        <v>PRLJB-036_g</v>
      </c>
      <c r="AN190" t="str">
        <f t="shared" ca="1" si="91"/>
        <v>HBL-100Row:RFS-PRLTCB-010</v>
      </c>
      <c r="AO190" t="str">
        <f t="shared" si="80"/>
        <v>KG</v>
      </c>
      <c r="AP190" t="str">
        <f t="shared" ca="1" si="92"/>
        <v>HBL-100Row:CnPw-U-016</v>
      </c>
      <c r="AQ190" t="str">
        <f t="shared" si="93"/>
        <v>WEIPU ST1210/P9</v>
      </c>
      <c r="AS190" t="str">
        <f t="shared" si="94"/>
        <v>PRLTCB-010_o</v>
      </c>
      <c r="AT190">
        <f t="shared" ca="1" si="95"/>
        <v>3</v>
      </c>
      <c r="AU190">
        <f t="shared" si="81"/>
        <v>5</v>
      </c>
      <c r="AV190" t="str">
        <f t="shared" si="96"/>
        <v>A</v>
      </c>
      <c r="AX190" t="str">
        <f t="shared" si="82"/>
        <v>staffanekstrom</v>
      </c>
      <c r="AY190" t="str">
        <f t="shared" si="83"/>
        <v>INSERTED</v>
      </c>
      <c r="AZ190" t="str">
        <f t="shared" si="84"/>
        <v/>
      </c>
      <c r="BD190" t="str">
        <f t="shared" si="85"/>
        <v>YES</v>
      </c>
      <c r="BF190">
        <f t="shared" ca="1" si="97"/>
        <v>250</v>
      </c>
    </row>
    <row r="191" spans="1:58" s="758" customFormat="1" ht="13.5" thickBot="1">
      <c r="A191" s="758">
        <v>185</v>
      </c>
      <c r="C191" s="758">
        <f>ROW(Table!$A$147)</f>
        <v>147</v>
      </c>
      <c r="D191" s="1022" t="str">
        <f ca="1">INDIRECT(ADDRESS($C191,D$5,,,Table!$A$1))</f>
        <v/>
      </c>
      <c r="E191" s="1024" t="str">
        <f ca="1">INDIRECT(ADDRESS($C191,E$5,,,Table!$A$1))</f>
        <v>PRLJB-036</v>
      </c>
      <c r="F191" s="758">
        <f ca="1">INDIRECT(ADDRESS($C191,F$5,,,Table!$A$1))</f>
        <v>281.39999999999981</v>
      </c>
      <c r="G191" s="758" t="str">
        <f ca="1">INDIRECT(ADDRESS($C191,G$5,,,Table!$A$1))</f>
        <v>HBL</v>
      </c>
      <c r="H191" s="758" t="str">
        <f ca="1">INDIRECT(ADDRESS($C191,H$5,,,Table!$A$1))</f>
        <v>HBL-120PRL:RFS-PRLJB-036</v>
      </c>
      <c r="I191" s="1024" t="str">
        <f>Dev!$CW$49</f>
        <v>h</v>
      </c>
      <c r="J191" s="758" t="str">
        <f>IF(OR(I191=Dev!$CU$46, I191=Dev!$CU$47, I191=Dev!$CU$48, I191=Dev!$CU$49, I191=Dev!$CU$50, I191=Dev!$CU$51, I191=Dev!$CU$52, I191=Dev!$CU$53, I191=Dev!$CR$48, I191=Dev!$CR$49),$C$3,                                                                  IF(OR(I191=Dev!$CU$54, I191=Dev!$CU$55, I191=Dev!$CU$56, I191=Dev!$CU$57, I191=Dev!$CU$58, I191=Dev!$CU$59, I191=Dev!$CS$48), $D$3,""))</f>
        <v>PRLTE</v>
      </c>
      <c r="K191" s="758" t="str">
        <f ca="1">CONCATENATE(E191,Names!$P$3,I191)</f>
        <v>PRLJB-036_h</v>
      </c>
      <c r="M191" s="761">
        <f ca="1">INDIRECT(ADDRESS($C191,M$5,,,Table!$A$1))</f>
        <v>250</v>
      </c>
      <c r="O191" s="758" t="str">
        <f t="shared" si="98"/>
        <v/>
      </c>
      <c r="Q191" s="758" t="str">
        <f t="shared" si="73"/>
        <v>0</v>
      </c>
      <c r="R191" s="758">
        <f t="shared" si="103"/>
        <v>10</v>
      </c>
      <c r="S191" s="758" t="str">
        <f ca="1">IFERROR(VLOOKUP(M191,Racks!$H$4:$M$30,Racks!$I$2),"")</f>
        <v>HBL</v>
      </c>
      <c r="T191" s="758" t="str">
        <f ca="1">IFERROR(VLOOKUP(M191,Racks!$H$4:$M$30,Racks!$K$2),"")</f>
        <v>100Row</v>
      </c>
      <c r="U191" s="758" t="str">
        <f t="shared" si="104"/>
        <v>010</v>
      </c>
      <c r="V191" s="758" t="str">
        <f>CONCATENATE(Names!$C$17,Names!$N$3,U191)</f>
        <v>PRLTCB-010</v>
      </c>
      <c r="W191" s="758" t="str">
        <f>Dev!$GL$97</f>
        <v>p</v>
      </c>
      <c r="X191" s="758">
        <f t="shared" ca="1" si="101"/>
        <v>16</v>
      </c>
      <c r="Y191" s="758" t="str">
        <f>IF(OR(W191=Dev!$GJ$82, W191=Dev!$GJ$83, W191=Dev!$GJ$84, W191=Dev!$GJ$85, W191=Dev!$GJ$86, W191=Dev!$GJ$87, W191=Dev!$GJ$88, W191=Dev!$GJ$89, W191=Dev!$GG$82, W191=Dev!$GG$83, W191=Dev!$GG$84, W191=Dev!$GG$85, W191=Dev!$GG$86),Names!$C$10,                   IF(OR(W191=Dev!$GJ$90, W191=Dev!$GJ$91, W191=Dev!$GJ$92, W191=Dev!$GJ$93, W191=Dev!$GJ$94, W191=Dev!$GJ$95, W191=Dev!$GJ$96, W191=Dev!$GJ$97, W191=Dev!$GH$82), Names!$C$11,""))</f>
        <v>PRLTE</v>
      </c>
      <c r="Z191" s="761" t="str">
        <f ca="1">IFERROR(VLOOKUP(M191,Racks!$H$4:$M$30,6),"")</f>
        <v>HBL-100Row:CnPw-U-016</v>
      </c>
      <c r="AA191" s="758" t="str">
        <f ca="1">IF(R191="","",CONCATENATE(S191,Names!$H$3,T191,Names!$J$3,Names!$K$3,Names!$L$3,V191))</f>
        <v>HBL-100Row:RFS-PRLTCB-010</v>
      </c>
      <c r="AB191" s="758" t="str">
        <f>IF(R191="","",CONCATENATE(V191,Names!$P$3,W191))</f>
        <v>PRLTCB-010_p</v>
      </c>
      <c r="AC191" s="997"/>
      <c r="AD191" s="758" t="str">
        <f t="shared" si="78"/>
        <v>CREATE</v>
      </c>
      <c r="AF191" s="758" t="str">
        <f t="shared" si="87"/>
        <v>4PR24OSTCHF</v>
      </c>
      <c r="AH191" s="758" t="str">
        <f t="shared" ca="1" si="88"/>
        <v>HBL-120PRL:RFS-PRLJB-036</v>
      </c>
      <c r="AI191" s="758" t="str">
        <f t="shared" si="79"/>
        <v>AT</v>
      </c>
      <c r="AK191" s="758" t="str">
        <f t="shared" si="89"/>
        <v>WEIPU ST1210/S9</v>
      </c>
      <c r="AM191" s="758" t="str">
        <f t="shared" ca="1" si="90"/>
        <v>PRLJB-036_h</v>
      </c>
      <c r="AN191" s="758" t="str">
        <f t="shared" ca="1" si="91"/>
        <v>HBL-100Row:RFS-PRLTCB-010</v>
      </c>
      <c r="AO191" s="758" t="str">
        <f t="shared" si="80"/>
        <v>KG</v>
      </c>
      <c r="AP191" s="758" t="str">
        <f t="shared" ca="1" si="92"/>
        <v>HBL-100Row:CnPw-U-016</v>
      </c>
      <c r="AQ191" s="758" t="str">
        <f t="shared" si="93"/>
        <v>WEIPU ST1210/P9</v>
      </c>
      <c r="AS191" s="758" t="str">
        <f t="shared" si="94"/>
        <v>PRLTCB-010_p</v>
      </c>
      <c r="AT191" s="758">
        <f t="shared" ca="1" si="95"/>
        <v>3</v>
      </c>
      <c r="AU191" s="758">
        <f t="shared" si="81"/>
        <v>5</v>
      </c>
      <c r="AV191" s="758" t="str">
        <f t="shared" si="96"/>
        <v>A</v>
      </c>
      <c r="AX191" s="758" t="str">
        <f t="shared" si="82"/>
        <v>staffanekstrom</v>
      </c>
      <c r="AY191" s="758" t="str">
        <f t="shared" si="83"/>
        <v>INSERTED</v>
      </c>
      <c r="AZ191" s="758" t="str">
        <f t="shared" si="84"/>
        <v/>
      </c>
      <c r="BD191" s="758" t="str">
        <f t="shared" si="85"/>
        <v>YES</v>
      </c>
      <c r="BE191" s="997"/>
      <c r="BF191" s="758">
        <f t="shared" ca="1" si="97"/>
        <v>250</v>
      </c>
    </row>
    <row r="192" spans="1:58">
      <c r="A192">
        <v>186</v>
      </c>
      <c r="C192">
        <f>ROW(Table!$A$150)</f>
        <v>150</v>
      </c>
      <c r="D192" s="1" t="str">
        <f ca="1">INDIRECT(ADDRESS($C192,D$5,,,Table!$A$1))</f>
        <v/>
      </c>
      <c r="E192" s="752" t="str">
        <f ca="1">INDIRECT(ADDRESS($C192,E$5,,,Table!$A$1))</f>
        <v>PRLJB-037</v>
      </c>
      <c r="F192">
        <f ca="1">INDIRECT(ADDRESS($C192,F$5,,,Table!$A$1))</f>
        <v>289.91999999999979</v>
      </c>
      <c r="G192" t="str">
        <f ca="1">INDIRECT(ADDRESS($C192,G$5,,,Table!$A$1))</f>
        <v>HBL</v>
      </c>
      <c r="H192" t="str">
        <f ca="1">INDIRECT(ADDRESS($C192,H$5,,,Table!$A$1))</f>
        <v>HBL-130PRL:RFS-PRLJB-037</v>
      </c>
      <c r="I192" s="769" t="str">
        <f>Dev!$CR$48</f>
        <v>++EH</v>
      </c>
      <c r="J192" t="str">
        <f>IF(OR(I192=Dev!$CU$46, I192=Dev!$CU$47, I192=Dev!$CU$48, I192=Dev!$CU$49, I192=Dev!$CU$50, I192=Dev!$CU$51, I192=Dev!$CU$52, I192=Dev!$CU$53, I192=Dev!$CR$48, I192=Dev!$CR$49),$C$3,                                                                  IF(OR(I192=Dev!$CU$54, I192=Dev!$CU$55, I192=Dev!$CU$56, I192=Dev!$CU$57, I192=Dev!$CU$58, I192=Dev!$CU$59, I192=Dev!$CS$48), $D$3,""))</f>
        <v>PRLEH</v>
      </c>
      <c r="K192" t="str">
        <f ca="1">CONCATENATE(E192,Names!$P$3,I192)</f>
        <v>PRLJB-037_++EH</v>
      </c>
      <c r="M192" s="42">
        <f ca="1">INDIRECT(ADDRESS($C192,M$5,,,Table!$A$1))</f>
        <v>260</v>
      </c>
      <c r="O192" t="str">
        <f t="shared" si="98"/>
        <v/>
      </c>
      <c r="Q192" t="str">
        <f t="shared" si="73"/>
        <v>0</v>
      </c>
      <c r="R192">
        <f>$R$194</f>
        <v>11</v>
      </c>
      <c r="S192" t="str">
        <f ca="1">IFERROR(VLOOKUP(M192,Racks!$H$4:$M$30,Racks!$I$2),"")</f>
        <v>HBL</v>
      </c>
      <c r="T192" t="str">
        <f ca="1">IFERROR(VLOOKUP(M192,Racks!$H$4:$M$30,Racks!$K$2),"")</f>
        <v>140Row</v>
      </c>
      <c r="U192" t="str">
        <f t="shared" si="104"/>
        <v>011</v>
      </c>
      <c r="V192" t="str">
        <f>CONCATENATE(Names!$C$17,Names!$N$3,U192)</f>
        <v>PRLTCB-011</v>
      </c>
      <c r="W192" s="769" t="str">
        <f>Dev!$GG$82</f>
        <v>y</v>
      </c>
      <c r="X192">
        <v>0</v>
      </c>
      <c r="Y192" t="str">
        <f>IF(OR(W192=Dev!$GJ$82, W192=Dev!$GJ$83, W192=Dev!$GJ$84, W192=Dev!$GJ$85, W192=Dev!$GJ$86, W192=Dev!$GJ$87, W192=Dev!$GJ$88, W192=Dev!$GJ$89, W192=Dev!$GG$82, W192=Dev!$GG$83, W192=Dev!$GG$84, W192=Dev!$GG$85, W192=Dev!$GG$86),Names!$C$10,                   IF(OR(W192=Dev!$GJ$90, W192=Dev!$GJ$91, W192=Dev!$GJ$92, W192=Dev!$GJ$93, W192=Dev!$GJ$94, W192=Dev!$GJ$95, W192=Dev!$GJ$96, W192=Dev!$GJ$97, W192=Dev!$GH$82), Names!$C$11,""))</f>
        <v>PRLEH</v>
      </c>
      <c r="Z192" s="42" t="str">
        <f ca="1">IFERROR(VLOOKUP(M192,Racks!$H$4:$M$30,6),"")</f>
        <v>HBL-140Row:CnPw-U-015</v>
      </c>
      <c r="AA192" t="str">
        <f ca="1">IF(R192="","",CONCATENATE(S192,Names!$H$3,T192,Names!$J$3,Names!$K$3,Names!$L$3,V192))</f>
        <v>HBL-140Row:RFS-PRLTCB-011</v>
      </c>
      <c r="AB192" t="str">
        <f>IF(R192="","",CONCATENATE(V192,Names!$P$3,W192))</f>
        <v>PRLTCB-011_y</v>
      </c>
      <c r="AD192" t="str">
        <f t="shared" si="78"/>
        <v>CREATE</v>
      </c>
      <c r="AF192" t="str">
        <f t="shared" si="87"/>
        <v>3C16NS_3G1.5</v>
      </c>
      <c r="AH192" t="str">
        <f t="shared" ca="1" si="88"/>
        <v>HBL-130PRL:RFS-PRLJB-037</v>
      </c>
      <c r="AI192" t="str">
        <f t="shared" si="79"/>
        <v>AT</v>
      </c>
      <c r="AK192" t="str">
        <f t="shared" si="89"/>
        <v>WEIPU ST1210/S3</v>
      </c>
      <c r="AM192" t="str">
        <f t="shared" ca="1" si="90"/>
        <v>PRLJB-037_++EH</v>
      </c>
      <c r="AN192" t="str">
        <f t="shared" ca="1" si="91"/>
        <v>HBL-140Row:RFS-PRLTCB-011</v>
      </c>
      <c r="AO192" t="str">
        <f t="shared" si="80"/>
        <v>KG</v>
      </c>
      <c r="AP192" t="str">
        <f t="shared" ca="1" si="92"/>
        <v>HBL-140Row:CnPw-U-015</v>
      </c>
      <c r="AQ192" t="str">
        <f t="shared" si="93"/>
        <v>WEIPU ST1210/P3</v>
      </c>
      <c r="AS192" t="str">
        <f t="shared" si="94"/>
        <v>PRLTCB-011_y</v>
      </c>
      <c r="AT192">
        <f t="shared" ca="1" si="95"/>
        <v>3</v>
      </c>
      <c r="AU192">
        <f t="shared" si="81"/>
        <v>5</v>
      </c>
      <c r="AV192" t="str">
        <f t="shared" si="96"/>
        <v>D</v>
      </c>
      <c r="AX192" t="str">
        <f t="shared" si="82"/>
        <v>staffanekstrom</v>
      </c>
      <c r="AY192" t="str">
        <f t="shared" si="83"/>
        <v>INSERTED</v>
      </c>
      <c r="AZ192" t="str">
        <f t="shared" si="84"/>
        <v/>
      </c>
      <c r="BD192" t="str">
        <f t="shared" si="85"/>
        <v>YES</v>
      </c>
      <c r="BF192">
        <f t="shared" ca="1" si="97"/>
        <v>260</v>
      </c>
    </row>
    <row r="193" spans="1:58">
      <c r="A193">
        <v>187</v>
      </c>
      <c r="C193">
        <f>ROW(Table!$A$150)</f>
        <v>150</v>
      </c>
      <c r="D193" s="1" t="str">
        <f ca="1">INDIRECT(ADDRESS($C193,D$5,,,Table!$A$1))</f>
        <v/>
      </c>
      <c r="E193" s="752" t="str">
        <f ca="1">INDIRECT(ADDRESS($C193,E$5,,,Table!$A$1))</f>
        <v>PRLJB-037</v>
      </c>
      <c r="F193">
        <f ca="1">INDIRECT(ADDRESS($C193,F$5,,,Table!$A$1))</f>
        <v>289.91999999999979</v>
      </c>
      <c r="G193" t="str">
        <f ca="1">INDIRECT(ADDRESS($C193,G$5,,,Table!$A$1))</f>
        <v>HBL</v>
      </c>
      <c r="H193" t="str">
        <f ca="1">INDIRECT(ADDRESS($C193,H$5,,,Table!$A$1))</f>
        <v>HBL-130PRL:RFS-PRLJB-037</v>
      </c>
      <c r="I193" s="769" t="str">
        <f>Dev!$CS$48</f>
        <v>++TE</v>
      </c>
      <c r="J193" t="str">
        <f>IF(OR(I193=Dev!$CU$46, I193=Dev!$CU$47, I193=Dev!$CU$48, I193=Dev!$CU$49, I193=Dev!$CU$50, I193=Dev!$CU$51, I193=Dev!$CU$52, I193=Dev!$CU$53, I193=Dev!$CR$48, I193=Dev!$CR$49),$C$3,                                                                  IF(OR(I193=Dev!$CU$54, I193=Dev!$CU$55, I193=Dev!$CU$56, I193=Dev!$CU$57, I193=Dev!$CU$58, I193=Dev!$CU$59, I193=Dev!$CS$48), $D$3,""))</f>
        <v>PRLTE</v>
      </c>
      <c r="K193" t="str">
        <f ca="1">CONCATENATE(E193,Names!$P$3,I193)</f>
        <v>PRLJB-037_++TE</v>
      </c>
      <c r="M193" s="42">
        <f ca="1">INDIRECT(ADDRESS($C193,M$5,,,Table!$A$1))</f>
        <v>260</v>
      </c>
      <c r="O193" t="str">
        <f t="shared" si="98"/>
        <v/>
      </c>
      <c r="Q193" t="str">
        <f t="shared" si="73"/>
        <v>0</v>
      </c>
      <c r="R193">
        <f>$R$194</f>
        <v>11</v>
      </c>
      <c r="S193" t="str">
        <f ca="1">IFERROR(VLOOKUP(M193,Racks!$H$4:$M$30,Racks!$I$2),"")</f>
        <v>HBL</v>
      </c>
      <c r="T193" t="str">
        <f ca="1">IFERROR(VLOOKUP(M193,Racks!$H$4:$M$30,Racks!$K$2),"")</f>
        <v>140Row</v>
      </c>
      <c r="U193" t="str">
        <f t="shared" si="104"/>
        <v>011</v>
      </c>
      <c r="V193" t="str">
        <f>CONCATENATE(Names!$C$17,Names!$N$3,U193)</f>
        <v>PRLTCB-011</v>
      </c>
      <c r="W193" s="769" t="str">
        <f>Dev!$GH$82</f>
        <v>z</v>
      </c>
      <c r="X193">
        <v>0</v>
      </c>
      <c r="Y193" t="str">
        <f>IF(OR(W193=Dev!$GJ$82, W193=Dev!$GJ$83, W193=Dev!$GJ$84, W193=Dev!$GJ$85, W193=Dev!$GJ$86, W193=Dev!$GJ$87, W193=Dev!$GJ$88, W193=Dev!$GJ$89, W193=Dev!$GG$82, W193=Dev!$GG$83, W193=Dev!$GG$84, W193=Dev!$GG$85, W193=Dev!$GG$86),Names!$C$10,                   IF(OR(W193=Dev!$GJ$90, W193=Dev!$GJ$91, W193=Dev!$GJ$92, W193=Dev!$GJ$93, W193=Dev!$GJ$94, W193=Dev!$GJ$95, W193=Dev!$GJ$96, W193=Dev!$GJ$97, W193=Dev!$GH$82), Names!$C$11,""))</f>
        <v>PRLTE</v>
      </c>
      <c r="Z193" s="42" t="str">
        <f ca="1">IFERROR(VLOOKUP(M193,Racks!$H$4:$M$30,6),"")</f>
        <v>HBL-140Row:CnPw-U-015</v>
      </c>
      <c r="AA193" t="str">
        <f ca="1">IF(R193="","",CONCATENATE(S193,Names!$H$3,T193,Names!$J$3,Names!$K$3,Names!$L$3,V193))</f>
        <v>HBL-140Row:RFS-PRLTCB-011</v>
      </c>
      <c r="AB193" t="str">
        <f>IF(R193="","",CONCATENATE(V193,Names!$P$3,W193))</f>
        <v>PRLTCB-011_z</v>
      </c>
      <c r="AD193" t="str">
        <f t="shared" si="78"/>
        <v>CREATE</v>
      </c>
      <c r="AF193" t="str">
        <f t="shared" si="87"/>
        <v>4PR24OSTCHF</v>
      </c>
      <c r="AH193" t="str">
        <f t="shared" ca="1" si="88"/>
        <v>HBL-130PRL:RFS-PRLJB-037</v>
      </c>
      <c r="AI193" t="str">
        <f t="shared" si="79"/>
        <v>AT</v>
      </c>
      <c r="AK193" t="str">
        <f t="shared" si="89"/>
        <v>WEIPU ST1210/S9</v>
      </c>
      <c r="AM193" t="str">
        <f t="shared" ca="1" si="90"/>
        <v>PRLJB-037_++TE</v>
      </c>
      <c r="AN193" t="str">
        <f t="shared" ca="1" si="91"/>
        <v>HBL-140Row:RFS-PRLTCB-011</v>
      </c>
      <c r="AO193" t="str">
        <f t="shared" si="80"/>
        <v>KG</v>
      </c>
      <c r="AP193" t="str">
        <f t="shared" ca="1" si="92"/>
        <v>HBL-140Row:CnPw-U-015</v>
      </c>
      <c r="AQ193" t="str">
        <f t="shared" si="93"/>
        <v>WEIPU ST1210/P9</v>
      </c>
      <c r="AS193" t="str">
        <f t="shared" si="94"/>
        <v>PRLTCB-011_z</v>
      </c>
      <c r="AT193">
        <f t="shared" ca="1" si="95"/>
        <v>3</v>
      </c>
      <c r="AU193">
        <f t="shared" si="81"/>
        <v>5</v>
      </c>
      <c r="AV193" t="str">
        <f t="shared" si="96"/>
        <v>A</v>
      </c>
      <c r="AX193" t="str">
        <f t="shared" si="82"/>
        <v>staffanekstrom</v>
      </c>
      <c r="AY193" t="str">
        <f t="shared" si="83"/>
        <v>INSERTED</v>
      </c>
      <c r="AZ193" t="str">
        <f t="shared" si="84"/>
        <v/>
      </c>
      <c r="BD193" t="str">
        <f t="shared" si="85"/>
        <v>YES</v>
      </c>
      <c r="BF193">
        <f t="shared" ca="1" si="97"/>
        <v>260</v>
      </c>
    </row>
    <row r="194" spans="1:58">
      <c r="A194">
        <v>188</v>
      </c>
      <c r="C194">
        <f>ROW(Table!$A$150)</f>
        <v>150</v>
      </c>
      <c r="D194" s="1" t="str">
        <f ca="1">INDIRECT(ADDRESS($C194,D$5,,,Table!$A$1))</f>
        <v/>
      </c>
      <c r="E194" t="str">
        <f ca="1">INDIRECT(ADDRESS($C194,E$5,,,Table!$A$1))</f>
        <v>PRLJB-037</v>
      </c>
      <c r="F194">
        <f ca="1">INDIRECT(ADDRESS($C194,F$5,,,Table!$A$1))</f>
        <v>289.91999999999979</v>
      </c>
      <c r="G194" t="str">
        <f ca="1">INDIRECT(ADDRESS($C194,G$5,,,Table!$A$1))</f>
        <v>HBL</v>
      </c>
      <c r="H194" t="str">
        <f ca="1">INDIRECT(ADDRESS($C194,H$5,,,Table!$A$1))</f>
        <v>HBL-130PRL:RFS-PRLJB-037</v>
      </c>
      <c r="I194" t="str">
        <f>Dev!$CW$46</f>
        <v>a</v>
      </c>
      <c r="J194" t="str">
        <f>IF(OR(I194=Dev!$CU$46, I194=Dev!$CU$47, I194=Dev!$CU$48, I194=Dev!$CU$49, I194=Dev!$CU$50, I194=Dev!$CU$51, I194=Dev!$CU$52, I194=Dev!$CU$53, I194=Dev!$CR$48, I194=Dev!$CR$49),$C$3,                                                                  IF(OR(I194=Dev!$CU$54, I194=Dev!$CU$55, I194=Dev!$CU$56, I194=Dev!$CU$57, I194=Dev!$CU$58, I194=Dev!$CU$59, I194=Dev!$CS$48), $D$3,""))</f>
        <v>PRLEH</v>
      </c>
      <c r="K194" t="str">
        <f ca="1">CONCATENATE(E194,Names!$P$3,I194)</f>
        <v>PRLJB-037_a</v>
      </c>
      <c r="M194" s="42">
        <f ca="1">INDIRECT(ADDRESS($C194,M$5,,,Table!$A$1))</f>
        <v>260</v>
      </c>
      <c r="O194" t="str">
        <f t="shared" si="98"/>
        <v/>
      </c>
      <c r="Q194" t="str">
        <f t="shared" si="73"/>
        <v>0</v>
      </c>
      <c r="R194" s="7">
        <v>11</v>
      </c>
      <c r="S194" t="str">
        <f ca="1">IFERROR(VLOOKUP(M194,Racks!$H$4:$M$30,Racks!$I$2),"")</f>
        <v>HBL</v>
      </c>
      <c r="T194" t="str">
        <f ca="1">IFERROR(VLOOKUP(M194,Racks!$H$4:$M$30,Racks!$K$2),"")</f>
        <v>140Row</v>
      </c>
      <c r="U194" t="str">
        <f t="shared" si="74"/>
        <v>011</v>
      </c>
      <c r="V194" t="str">
        <f>CONCATENATE(Names!$C$17,Names!$N$3,U194)</f>
        <v>PRLTCB-011</v>
      </c>
      <c r="W194" t="str">
        <f>Dev!$GL$82</f>
        <v>a</v>
      </c>
      <c r="X194">
        <f ca="1">IF(ISNUMBER(R194),     IF(Z194=Z191,X191+1,1),   "")</f>
        <v>1</v>
      </c>
      <c r="Y194" t="str">
        <f>IF(OR(W194=Dev!$GJ$82, W194=Dev!$GJ$83, W194=Dev!$GJ$84, W194=Dev!$GJ$85, W194=Dev!$GJ$86, W194=Dev!$GJ$87, W194=Dev!$GJ$88, W194=Dev!$GJ$89, W194=Dev!$GG$82, W194=Dev!$GG$83, W194=Dev!$GG$84, W194=Dev!$GG$85, W194=Dev!$GG$86),Names!$C$10,                   IF(OR(W194=Dev!$GJ$90, W194=Dev!$GJ$91, W194=Dev!$GJ$92, W194=Dev!$GJ$93, W194=Dev!$GJ$94, W194=Dev!$GJ$95, W194=Dev!$GJ$96, W194=Dev!$GJ$97, W194=Dev!$GH$82), Names!$C$11,""))</f>
        <v>PRLEH</v>
      </c>
      <c r="Z194" s="42" t="str">
        <f ca="1">IFERROR(VLOOKUP(M194,Racks!$H$4:$M$30,6),"")</f>
        <v>HBL-140Row:CnPw-U-015</v>
      </c>
      <c r="AA194" t="str">
        <f ca="1">IF(R194="","",CONCATENATE(S194,Names!$H$3,T194,Names!$J$3,Names!$K$3,Names!$L$3,V194))</f>
        <v>HBL-140Row:RFS-PRLTCB-011</v>
      </c>
      <c r="AB194" t="str">
        <f>IF(R194="","",CONCATENATE(V194,Names!$P$3,W194))</f>
        <v>PRLTCB-011_a</v>
      </c>
      <c r="AD194" t="str">
        <f t="shared" si="78"/>
        <v>CREATE</v>
      </c>
      <c r="AF194" t="str">
        <f t="shared" si="87"/>
        <v>3C16NS_3G1.5</v>
      </c>
      <c r="AH194" t="str">
        <f t="shared" ca="1" si="88"/>
        <v>HBL-130PRL:RFS-PRLJB-037</v>
      </c>
      <c r="AI194" t="str">
        <f t="shared" si="79"/>
        <v>AT</v>
      </c>
      <c r="AK194" t="str">
        <f t="shared" si="89"/>
        <v>WEIPU ST1210/S3</v>
      </c>
      <c r="AM194" t="str">
        <f t="shared" ca="1" si="90"/>
        <v>PRLJB-037_a</v>
      </c>
      <c r="AN194" t="str">
        <f t="shared" ca="1" si="91"/>
        <v>HBL-140Row:RFS-PRLTCB-011</v>
      </c>
      <c r="AO194" t="str">
        <f t="shared" si="80"/>
        <v>KG</v>
      </c>
      <c r="AP194" t="str">
        <f t="shared" ca="1" si="92"/>
        <v>HBL-140Row:CnPw-U-015</v>
      </c>
      <c r="AQ194" t="str">
        <f t="shared" si="93"/>
        <v>WEIPU ST1210/P3</v>
      </c>
      <c r="AS194" t="str">
        <f t="shared" si="94"/>
        <v>PRLTCB-011_a</v>
      </c>
      <c r="AT194">
        <f t="shared" ca="1" si="95"/>
        <v>3</v>
      </c>
      <c r="AU194">
        <f t="shared" si="81"/>
        <v>5</v>
      </c>
      <c r="AV194" t="str">
        <f t="shared" si="96"/>
        <v>D</v>
      </c>
      <c r="AX194" t="str">
        <f t="shared" si="82"/>
        <v>staffanekstrom</v>
      </c>
      <c r="AY194" t="str">
        <f t="shared" si="83"/>
        <v>INSERTED</v>
      </c>
      <c r="AZ194" t="str">
        <f t="shared" si="84"/>
        <v/>
      </c>
      <c r="BD194" t="str">
        <f t="shared" si="85"/>
        <v>YES</v>
      </c>
      <c r="BF194">
        <f t="shared" ca="1" si="97"/>
        <v>260</v>
      </c>
    </row>
    <row r="195" spans="1:58">
      <c r="A195">
        <v>189</v>
      </c>
      <c r="C195">
        <f>ROW(Table!$A$150)</f>
        <v>150</v>
      </c>
      <c r="D195" s="1" t="str">
        <f ca="1">INDIRECT(ADDRESS($C195,D$5,,,Table!$A$1))</f>
        <v/>
      </c>
      <c r="E195" t="str">
        <f ca="1">INDIRECT(ADDRESS($C195,E$5,,,Table!$A$1))</f>
        <v>PRLJB-037</v>
      </c>
      <c r="F195">
        <f ca="1">INDIRECT(ADDRESS($C195,F$5,,,Table!$A$1))</f>
        <v>289.91999999999979</v>
      </c>
      <c r="G195" t="str">
        <f ca="1">INDIRECT(ADDRESS($C195,G$5,,,Table!$A$1))</f>
        <v>HBL</v>
      </c>
      <c r="H195" t="str">
        <f ca="1">INDIRECT(ADDRESS($C195,H$5,,,Table!$A$1))</f>
        <v>HBL-130PRL:RFS-PRLJB-037</v>
      </c>
      <c r="I195" t="str">
        <f>Dev!$CW$47</f>
        <v>b</v>
      </c>
      <c r="J195" t="str">
        <f>IF(OR(I195=Dev!$CU$46, I195=Dev!$CU$47, I195=Dev!$CU$48, I195=Dev!$CU$49, I195=Dev!$CU$50, I195=Dev!$CU$51, I195=Dev!$CU$52, I195=Dev!$CU$53, I195=Dev!$CR$48, I195=Dev!$CR$49),$C$3,                                                                  IF(OR(I195=Dev!$CU$54, I195=Dev!$CU$55, I195=Dev!$CU$56, I195=Dev!$CU$57, I195=Dev!$CU$58, I195=Dev!$CU$59, I195=Dev!$CS$48), $D$3,""))</f>
        <v>PRLEH</v>
      </c>
      <c r="K195" t="str">
        <f ca="1">CONCATENATE(E195,Names!$P$3,I195)</f>
        <v>PRLJB-037_b</v>
      </c>
      <c r="M195" s="42">
        <f ca="1">INDIRECT(ADDRESS($C195,M$5,,,Table!$A$1))</f>
        <v>260</v>
      </c>
      <c r="O195" t="str">
        <f t="shared" si="98"/>
        <v/>
      </c>
      <c r="Q195" t="str">
        <f t="shared" si="73"/>
        <v>0</v>
      </c>
      <c r="R195">
        <f>$R$194</f>
        <v>11</v>
      </c>
      <c r="S195" t="str">
        <f ca="1">IFERROR(VLOOKUP(M195,Racks!$H$4:$M$30,Racks!$I$2),"")</f>
        <v>HBL</v>
      </c>
      <c r="T195" t="str">
        <f ca="1">IFERROR(VLOOKUP(M195,Racks!$H$4:$M$30,Racks!$K$2),"")</f>
        <v>140Row</v>
      </c>
      <c r="U195" t="str">
        <f t="shared" si="74"/>
        <v>011</v>
      </c>
      <c r="V195" t="str">
        <f>CONCATENATE(Names!$C$17,Names!$N$3,U195)</f>
        <v>PRLTCB-011</v>
      </c>
      <c r="W195" t="str">
        <f>Dev!$GL$83</f>
        <v>b</v>
      </c>
      <c r="X195">
        <f t="shared" ca="1" si="101"/>
        <v>2</v>
      </c>
      <c r="Y195" t="str">
        <f>IF(OR(W195=Dev!$GJ$82, W195=Dev!$GJ$83, W195=Dev!$GJ$84, W195=Dev!$GJ$85, W195=Dev!$GJ$86, W195=Dev!$GJ$87, W195=Dev!$GJ$88, W195=Dev!$GJ$89, W195=Dev!$GG$82, W195=Dev!$GG$83, W195=Dev!$GG$84, W195=Dev!$GG$85, W195=Dev!$GG$86),Names!$C$10,                   IF(OR(W195=Dev!$GJ$90, W195=Dev!$GJ$91, W195=Dev!$GJ$92, W195=Dev!$GJ$93, W195=Dev!$GJ$94, W195=Dev!$GJ$95, W195=Dev!$GJ$96, W195=Dev!$GJ$97, W195=Dev!$GH$82), Names!$C$11,""))</f>
        <v>PRLEH</v>
      </c>
      <c r="Z195" s="42" t="str">
        <f ca="1">IFERROR(VLOOKUP(M195,Racks!$H$4:$M$30,6),"")</f>
        <v>HBL-140Row:CnPw-U-015</v>
      </c>
      <c r="AA195" t="str">
        <f ca="1">IF(R195="","",CONCATENATE(S195,Names!$H$3,T195,Names!$J$3,Names!$K$3,Names!$L$3,V195))</f>
        <v>HBL-140Row:RFS-PRLTCB-011</v>
      </c>
      <c r="AB195" t="str">
        <f>IF(R195="","",CONCATENATE(V195,Names!$P$3,W195))</f>
        <v>PRLTCB-011_b</v>
      </c>
      <c r="AD195" t="str">
        <f t="shared" si="78"/>
        <v>CREATE</v>
      </c>
      <c r="AF195" t="str">
        <f t="shared" si="87"/>
        <v>3C16NS_3G1.5</v>
      </c>
      <c r="AH195" t="str">
        <f t="shared" ca="1" si="88"/>
        <v>HBL-130PRL:RFS-PRLJB-037</v>
      </c>
      <c r="AI195" t="str">
        <f t="shared" si="79"/>
        <v>AT</v>
      </c>
      <c r="AK195" t="str">
        <f t="shared" si="89"/>
        <v>WEIPU ST1210/S3</v>
      </c>
      <c r="AM195" t="str">
        <f t="shared" ca="1" si="90"/>
        <v>PRLJB-037_b</v>
      </c>
      <c r="AN195" t="str">
        <f t="shared" ca="1" si="91"/>
        <v>HBL-140Row:RFS-PRLTCB-011</v>
      </c>
      <c r="AO195" t="str">
        <f t="shared" si="80"/>
        <v>KG</v>
      </c>
      <c r="AP195" t="str">
        <f t="shared" ca="1" si="92"/>
        <v>HBL-140Row:CnPw-U-015</v>
      </c>
      <c r="AQ195" t="str">
        <f t="shared" si="93"/>
        <v>WEIPU ST1210/P3</v>
      </c>
      <c r="AS195" t="str">
        <f t="shared" si="94"/>
        <v>PRLTCB-011_b</v>
      </c>
      <c r="AT195">
        <f t="shared" ca="1" si="95"/>
        <v>3</v>
      </c>
      <c r="AU195">
        <f t="shared" si="81"/>
        <v>5</v>
      </c>
      <c r="AV195" t="str">
        <f t="shared" si="96"/>
        <v>D</v>
      </c>
      <c r="AX195" t="str">
        <f t="shared" si="82"/>
        <v>staffanekstrom</v>
      </c>
      <c r="AY195" t="str">
        <f t="shared" si="83"/>
        <v>INSERTED</v>
      </c>
      <c r="AZ195" t="str">
        <f t="shared" si="84"/>
        <v/>
      </c>
      <c r="BD195" t="str">
        <f t="shared" si="85"/>
        <v>YES</v>
      </c>
      <c r="BF195">
        <f t="shared" ca="1" si="97"/>
        <v>260</v>
      </c>
    </row>
    <row r="196" spans="1:58">
      <c r="A196">
        <v>190</v>
      </c>
      <c r="C196">
        <f>ROW(Table!$A$150)</f>
        <v>150</v>
      </c>
      <c r="D196" s="1" t="str">
        <f ca="1">INDIRECT(ADDRESS($C196,D$5,,,Table!$A$1))</f>
        <v/>
      </c>
      <c r="E196" t="str">
        <f ca="1">INDIRECT(ADDRESS($C196,E$5,,,Table!$A$1))</f>
        <v>PRLJB-037</v>
      </c>
      <c r="F196">
        <f ca="1">INDIRECT(ADDRESS($C196,F$5,,,Table!$A$1))</f>
        <v>289.91999999999979</v>
      </c>
      <c r="G196" t="str">
        <f ca="1">INDIRECT(ADDRESS($C196,G$5,,,Table!$A$1))</f>
        <v>HBL</v>
      </c>
      <c r="H196" t="str">
        <f ca="1">INDIRECT(ADDRESS($C196,H$5,,,Table!$A$1))</f>
        <v>HBL-130PRL:RFS-PRLJB-037</v>
      </c>
      <c r="I196" t="str">
        <f>Dev!$CW$48</f>
        <v>g</v>
      </c>
      <c r="J196" t="str">
        <f>IF(OR(I196=Dev!$CU$46, I196=Dev!$CU$47, I196=Dev!$CU$48, I196=Dev!$CU$49, I196=Dev!$CU$50, I196=Dev!$CU$51, I196=Dev!$CU$52, I196=Dev!$CU$53, I196=Dev!$CR$48, I196=Dev!$CR$49),$C$3,                                                                  IF(OR(I196=Dev!$CU$54, I196=Dev!$CU$55, I196=Dev!$CU$56, I196=Dev!$CU$57, I196=Dev!$CU$58, I196=Dev!$CU$59, I196=Dev!$CS$48), $D$3,""))</f>
        <v>PRLTE</v>
      </c>
      <c r="K196" t="str">
        <f ca="1">CONCATENATE(E196,Names!$P$3,I196)</f>
        <v>PRLJB-037_g</v>
      </c>
      <c r="M196" s="42">
        <f ca="1">INDIRECT(ADDRESS($C196,M$5,,,Table!$A$1))</f>
        <v>260</v>
      </c>
      <c r="O196" t="str">
        <f t="shared" si="98"/>
        <v/>
      </c>
      <c r="Q196" t="str">
        <f t="shared" si="73"/>
        <v>0</v>
      </c>
      <c r="R196">
        <f t="shared" ref="R196:R211" si="105">$R$194</f>
        <v>11</v>
      </c>
      <c r="S196" t="str">
        <f ca="1">IFERROR(VLOOKUP(M196,Racks!$H$4:$M$30,Racks!$I$2),"")</f>
        <v>HBL</v>
      </c>
      <c r="T196" t="str">
        <f ca="1">IFERROR(VLOOKUP(M196,Racks!$H$4:$M$30,Racks!$K$2),"")</f>
        <v>140Row</v>
      </c>
      <c r="U196" t="str">
        <f t="shared" si="74"/>
        <v>011</v>
      </c>
      <c r="V196" t="str">
        <f>CONCATENATE(Names!$C$17,Names!$N$3,U196)</f>
        <v>PRLTCB-011</v>
      </c>
      <c r="W196" t="str">
        <f>Dev!$GL$84</f>
        <v>c</v>
      </c>
      <c r="X196">
        <f t="shared" ca="1" si="101"/>
        <v>3</v>
      </c>
      <c r="Y196" t="str">
        <f>IF(OR(W196=Dev!$GJ$82, W196=Dev!$GJ$83, W196=Dev!$GJ$84, W196=Dev!$GJ$85, W196=Dev!$GJ$86, W196=Dev!$GJ$87, W196=Dev!$GJ$88, W196=Dev!$GJ$89, W196=Dev!$GG$82, W196=Dev!$GG$83, W196=Dev!$GG$84, W196=Dev!$GG$85, W196=Dev!$GG$86),Names!$C$10,                   IF(OR(W196=Dev!$GJ$90, W196=Dev!$GJ$91, W196=Dev!$GJ$92, W196=Dev!$GJ$93, W196=Dev!$GJ$94, W196=Dev!$GJ$95, W196=Dev!$GJ$96, W196=Dev!$GJ$97, W196=Dev!$GH$82), Names!$C$11,""))</f>
        <v>PRLTE</v>
      </c>
      <c r="Z196" s="42" t="str">
        <f ca="1">IFERROR(VLOOKUP(M196,Racks!$H$4:$M$30,6),"")</f>
        <v>HBL-140Row:CnPw-U-015</v>
      </c>
      <c r="AA196" t="str">
        <f ca="1">IF(R196="","",CONCATENATE(S196,Names!$H$3,T196,Names!$J$3,Names!$K$3,Names!$L$3,V196))</f>
        <v>HBL-140Row:RFS-PRLTCB-011</v>
      </c>
      <c r="AB196" t="str">
        <f>IF(R196="","",CONCATENATE(V196,Names!$P$3,W196))</f>
        <v>PRLTCB-011_c</v>
      </c>
      <c r="AD196" t="str">
        <f t="shared" si="78"/>
        <v>CREATE</v>
      </c>
      <c r="AF196" t="str">
        <f t="shared" si="87"/>
        <v>4PR24OSTCHF</v>
      </c>
      <c r="AH196" t="str">
        <f t="shared" ca="1" si="88"/>
        <v>HBL-130PRL:RFS-PRLJB-037</v>
      </c>
      <c r="AI196" t="str">
        <f t="shared" si="79"/>
        <v>AT</v>
      </c>
      <c r="AK196" t="str">
        <f t="shared" si="89"/>
        <v>WEIPU ST1210/S9</v>
      </c>
      <c r="AM196" t="str">
        <f t="shared" ca="1" si="90"/>
        <v>PRLJB-037_g</v>
      </c>
      <c r="AN196" t="str">
        <f t="shared" ca="1" si="91"/>
        <v>HBL-140Row:RFS-PRLTCB-011</v>
      </c>
      <c r="AO196" t="str">
        <f t="shared" si="80"/>
        <v>KG</v>
      </c>
      <c r="AP196" t="str">
        <f t="shared" ca="1" si="92"/>
        <v>HBL-140Row:CnPw-U-015</v>
      </c>
      <c r="AQ196" t="str">
        <f t="shared" si="93"/>
        <v>WEIPU ST1210/P9</v>
      </c>
      <c r="AS196" t="str">
        <f t="shared" si="94"/>
        <v>PRLTCB-011_c</v>
      </c>
      <c r="AT196">
        <f t="shared" ca="1" si="95"/>
        <v>3</v>
      </c>
      <c r="AU196">
        <f t="shared" si="81"/>
        <v>5</v>
      </c>
      <c r="AV196" t="str">
        <f t="shared" si="96"/>
        <v>A</v>
      </c>
      <c r="AX196" t="str">
        <f t="shared" si="82"/>
        <v>staffanekstrom</v>
      </c>
      <c r="AY196" t="str">
        <f t="shared" si="83"/>
        <v>INSERTED</v>
      </c>
      <c r="AZ196" t="str">
        <f t="shared" si="84"/>
        <v/>
      </c>
      <c r="BD196" t="str">
        <f t="shared" si="85"/>
        <v>YES</v>
      </c>
      <c r="BF196">
        <f t="shared" ca="1" si="97"/>
        <v>260</v>
      </c>
    </row>
    <row r="197" spans="1:58" s="196" customFormat="1">
      <c r="A197" s="196">
        <v>191</v>
      </c>
      <c r="C197" s="196">
        <f>ROW(Table!$A$150)</f>
        <v>150</v>
      </c>
      <c r="D197" s="1021" t="str">
        <f ca="1">INDIRECT(ADDRESS($C197,D$5,,,Table!$A$1))</f>
        <v/>
      </c>
      <c r="E197" s="196" t="str">
        <f ca="1">INDIRECT(ADDRESS($C197,E$5,,,Table!$A$1))</f>
        <v>PRLJB-037</v>
      </c>
      <c r="F197" s="196">
        <f ca="1">INDIRECT(ADDRESS($C197,F$5,,,Table!$A$1))</f>
        <v>289.91999999999979</v>
      </c>
      <c r="G197" s="196" t="str">
        <f ca="1">INDIRECT(ADDRESS($C197,G$5,,,Table!$A$1))</f>
        <v>HBL</v>
      </c>
      <c r="H197" s="196" t="str">
        <f ca="1">INDIRECT(ADDRESS($C197,H$5,,,Table!$A$1))</f>
        <v>HBL-130PRL:RFS-PRLJB-037</v>
      </c>
      <c r="I197" s="196" t="str">
        <f>Dev!$CW$49</f>
        <v>h</v>
      </c>
      <c r="J197" s="196" t="str">
        <f>IF(OR(I197=Dev!$CU$46, I197=Dev!$CU$47, I197=Dev!$CU$48, I197=Dev!$CU$49, I197=Dev!$CU$50, I197=Dev!$CU$51, I197=Dev!$CU$52, I197=Dev!$CU$53, I197=Dev!$CR$48, I197=Dev!$CR$49),$C$3,                                                                  IF(OR(I197=Dev!$CU$54, I197=Dev!$CU$55, I197=Dev!$CU$56, I197=Dev!$CU$57, I197=Dev!$CU$58, I197=Dev!$CU$59, I197=Dev!$CS$48), $D$3,""))</f>
        <v>PRLTE</v>
      </c>
      <c r="K197" s="196" t="str">
        <f ca="1">CONCATENATE(E197,Names!$P$3,I197)</f>
        <v>PRLJB-037_h</v>
      </c>
      <c r="M197" s="762">
        <f ca="1">INDIRECT(ADDRESS($C197,M$5,,,Table!$A$1))</f>
        <v>260</v>
      </c>
      <c r="O197" s="196" t="str">
        <f t="shared" si="98"/>
        <v/>
      </c>
      <c r="Q197" s="196" t="str">
        <f t="shared" si="73"/>
        <v>0</v>
      </c>
      <c r="R197" s="196">
        <f t="shared" si="105"/>
        <v>11</v>
      </c>
      <c r="S197" s="196" t="str">
        <f ca="1">IFERROR(VLOOKUP(M197,Racks!$H$4:$M$30,Racks!$I$2),"")</f>
        <v>HBL</v>
      </c>
      <c r="T197" s="196" t="str">
        <f ca="1">IFERROR(VLOOKUP(M197,Racks!$H$4:$M$30,Racks!$K$2),"")</f>
        <v>140Row</v>
      </c>
      <c r="U197" s="196" t="str">
        <f t="shared" si="74"/>
        <v>011</v>
      </c>
      <c r="V197" s="196" t="str">
        <f>CONCATENATE(Names!$C$17,Names!$N$3,U197)</f>
        <v>PRLTCB-011</v>
      </c>
      <c r="W197" s="196" t="str">
        <f>Dev!$GL$85</f>
        <v>d</v>
      </c>
      <c r="X197" s="196">
        <f t="shared" ca="1" si="101"/>
        <v>4</v>
      </c>
      <c r="Y197" s="196" t="str">
        <f>IF(OR(W197=Dev!$GJ$82, W197=Dev!$GJ$83, W197=Dev!$GJ$84, W197=Dev!$GJ$85, W197=Dev!$GJ$86, W197=Dev!$GJ$87, W197=Dev!$GJ$88, W197=Dev!$GJ$89, W197=Dev!$GG$82, W197=Dev!$GG$83, W197=Dev!$GG$84, W197=Dev!$GG$85, W197=Dev!$GG$86),Names!$C$10,                   IF(OR(W197=Dev!$GJ$90, W197=Dev!$GJ$91, W197=Dev!$GJ$92, W197=Dev!$GJ$93, W197=Dev!$GJ$94, W197=Dev!$GJ$95, W197=Dev!$GJ$96, W197=Dev!$GJ$97, W197=Dev!$GH$82), Names!$C$11,""))</f>
        <v>PRLTE</v>
      </c>
      <c r="Z197" s="762" t="str">
        <f ca="1">IFERROR(VLOOKUP(M197,Racks!$H$4:$M$30,6),"")</f>
        <v>HBL-140Row:CnPw-U-015</v>
      </c>
      <c r="AA197" s="196" t="str">
        <f ca="1">IF(R197="","",CONCATENATE(S197,Names!$H$3,T197,Names!$J$3,Names!$K$3,Names!$L$3,V197))</f>
        <v>HBL-140Row:RFS-PRLTCB-011</v>
      </c>
      <c r="AB197" s="196" t="str">
        <f>IF(R197="","",CONCATENATE(V197,Names!$P$3,W197))</f>
        <v>PRLTCB-011_d</v>
      </c>
      <c r="AC197" s="996"/>
      <c r="AD197" s="196" t="str">
        <f t="shared" si="78"/>
        <v>CREATE</v>
      </c>
      <c r="AF197" s="196" t="str">
        <f t="shared" si="87"/>
        <v>4PR24OSTCHF</v>
      </c>
      <c r="AH197" s="196" t="str">
        <f t="shared" ca="1" si="88"/>
        <v>HBL-130PRL:RFS-PRLJB-037</v>
      </c>
      <c r="AI197" s="196" t="str">
        <f t="shared" si="79"/>
        <v>AT</v>
      </c>
      <c r="AK197" s="196" t="str">
        <f t="shared" si="89"/>
        <v>WEIPU ST1210/S9</v>
      </c>
      <c r="AM197" s="196" t="str">
        <f t="shared" ca="1" si="90"/>
        <v>PRLJB-037_h</v>
      </c>
      <c r="AN197" s="196" t="str">
        <f t="shared" ca="1" si="91"/>
        <v>HBL-140Row:RFS-PRLTCB-011</v>
      </c>
      <c r="AO197" s="196" t="str">
        <f t="shared" si="80"/>
        <v>KG</v>
      </c>
      <c r="AP197" s="196" t="str">
        <f t="shared" ca="1" si="92"/>
        <v>HBL-140Row:CnPw-U-015</v>
      </c>
      <c r="AQ197" s="196" t="str">
        <f t="shared" si="93"/>
        <v>WEIPU ST1210/P9</v>
      </c>
      <c r="AS197" s="196" t="str">
        <f t="shared" si="94"/>
        <v>PRLTCB-011_d</v>
      </c>
      <c r="AT197" s="196">
        <f t="shared" ca="1" si="95"/>
        <v>3</v>
      </c>
      <c r="AU197" s="196">
        <f t="shared" si="81"/>
        <v>5</v>
      </c>
      <c r="AV197" s="196" t="str">
        <f t="shared" si="96"/>
        <v>A</v>
      </c>
      <c r="AX197" s="196" t="str">
        <f t="shared" si="82"/>
        <v>staffanekstrom</v>
      </c>
      <c r="AY197" s="196" t="str">
        <f t="shared" si="83"/>
        <v>INSERTED</v>
      </c>
      <c r="AZ197" s="196" t="str">
        <f t="shared" si="84"/>
        <v/>
      </c>
      <c r="BD197" s="196" t="str">
        <f t="shared" si="85"/>
        <v>YES</v>
      </c>
      <c r="BE197" s="996"/>
      <c r="BF197" s="196">
        <f t="shared" ca="1" si="97"/>
        <v>260</v>
      </c>
    </row>
    <row r="198" spans="1:58">
      <c r="A198">
        <v>192</v>
      </c>
      <c r="C198">
        <f>ROW(Table!$A$153)</f>
        <v>153</v>
      </c>
      <c r="D198" s="1" t="str">
        <f ca="1">INDIRECT(ADDRESS($C198,D$5,,,Table!$A$1))</f>
        <v/>
      </c>
      <c r="E198" s="738" t="str">
        <f ca="1">INDIRECT(ADDRESS($C198,E$5,,,Table!$A$1))</f>
        <v>PRLJB-038</v>
      </c>
      <c r="F198">
        <f ca="1">INDIRECT(ADDRESS($C198,F$5,,,Table!$A$1))</f>
        <v>298.43999999999977</v>
      </c>
      <c r="G198" t="str">
        <f ca="1">INDIRECT(ADDRESS($C198,G$5,,,Table!$A$1))</f>
        <v>HBL</v>
      </c>
      <c r="H198" t="str">
        <f ca="1">INDIRECT(ADDRESS($C198,H$5,,,Table!$A$1))</f>
        <v>HBL-140PRL:RFS-PRLJB-038</v>
      </c>
      <c r="I198" s="738" t="str">
        <f>Dev!$CW$46</f>
        <v>a</v>
      </c>
      <c r="J198" t="str">
        <f>IF(OR(I198=Dev!$CU$46, I198=Dev!$CU$47, I198=Dev!$CU$48, I198=Dev!$CU$49, I198=Dev!$CU$50, I198=Dev!$CU$51, I198=Dev!$CU$52, I198=Dev!$CU$53, I198=Dev!$CR$48, I198=Dev!$CR$49),$C$3,                                                                  IF(OR(I198=Dev!$CU$54, I198=Dev!$CU$55, I198=Dev!$CU$56, I198=Dev!$CU$57, I198=Dev!$CU$58, I198=Dev!$CU$59, I198=Dev!$CS$48), $D$3,""))</f>
        <v>PRLEH</v>
      </c>
      <c r="K198" t="str">
        <f ca="1">CONCATENATE(E198,Names!$P$3,I198)</f>
        <v>PRLJB-038_a</v>
      </c>
      <c r="M198" s="42">
        <f ca="1">INDIRECT(ADDRESS($C198,M$5,,,Table!$A$1))</f>
        <v>260</v>
      </c>
      <c r="O198" t="str">
        <f t="shared" si="98"/>
        <v/>
      </c>
      <c r="Q198" t="str">
        <f t="shared" si="73"/>
        <v>0</v>
      </c>
      <c r="R198">
        <f t="shared" si="105"/>
        <v>11</v>
      </c>
      <c r="S198" t="str">
        <f ca="1">IFERROR(VLOOKUP(M198,Racks!$H$4:$M$30,Racks!$I$2),"")</f>
        <v>HBL</v>
      </c>
      <c r="T198" t="str">
        <f ca="1">IFERROR(VLOOKUP(M198,Racks!$H$4:$M$30,Racks!$K$2),"")</f>
        <v>140Row</v>
      </c>
      <c r="U198" t="str">
        <f t="shared" si="74"/>
        <v>011</v>
      </c>
      <c r="V198" t="str">
        <f>CONCATENATE(Names!$C$17,Names!$N$3,U198)</f>
        <v>PRLTCB-011</v>
      </c>
      <c r="W198" t="str">
        <f>Dev!$GL$86</f>
        <v>e</v>
      </c>
      <c r="X198">
        <f t="shared" ca="1" si="101"/>
        <v>5</v>
      </c>
      <c r="Y198" t="str">
        <f>IF(OR(W198=Dev!$GJ$82, W198=Dev!$GJ$83, W198=Dev!$GJ$84, W198=Dev!$GJ$85, W198=Dev!$GJ$86, W198=Dev!$GJ$87, W198=Dev!$GJ$88, W198=Dev!$GJ$89, W198=Dev!$GG$82, W198=Dev!$GG$83, W198=Dev!$GG$84, W198=Dev!$GG$85, W198=Dev!$GG$86),Names!$C$10,                   IF(OR(W198=Dev!$GJ$90, W198=Dev!$GJ$91, W198=Dev!$GJ$92, W198=Dev!$GJ$93, W198=Dev!$GJ$94, W198=Dev!$GJ$95, W198=Dev!$GJ$96, W198=Dev!$GJ$97, W198=Dev!$GH$82), Names!$C$11,""))</f>
        <v>PRLEH</v>
      </c>
      <c r="Z198" s="42" t="str">
        <f ca="1">IFERROR(VLOOKUP(M198,Racks!$H$4:$M$30,6),"")</f>
        <v>HBL-140Row:CnPw-U-015</v>
      </c>
      <c r="AA198" t="str">
        <f ca="1">IF(R198="","",CONCATENATE(S198,Names!$H$3,T198,Names!$J$3,Names!$K$3,Names!$L$3,V198))</f>
        <v>HBL-140Row:RFS-PRLTCB-011</v>
      </c>
      <c r="AB198" t="str">
        <f>IF(R198="","",CONCATENATE(V198,Names!$P$3,W198))</f>
        <v>PRLTCB-011_e</v>
      </c>
      <c r="AD198" t="str">
        <f t="shared" si="78"/>
        <v>CREATE</v>
      </c>
      <c r="AF198" t="str">
        <f t="shared" si="87"/>
        <v>3C16NS_3G1.5</v>
      </c>
      <c r="AH198" t="str">
        <f t="shared" ca="1" si="88"/>
        <v>HBL-140PRL:RFS-PRLJB-038</v>
      </c>
      <c r="AI198" t="str">
        <f t="shared" si="79"/>
        <v>AT</v>
      </c>
      <c r="AK198" t="str">
        <f t="shared" si="89"/>
        <v>WEIPU ST1210/S3</v>
      </c>
      <c r="AM198" t="str">
        <f t="shared" ca="1" si="90"/>
        <v>PRLJB-038_a</v>
      </c>
      <c r="AN198" t="str">
        <f t="shared" ca="1" si="91"/>
        <v>HBL-140Row:RFS-PRLTCB-011</v>
      </c>
      <c r="AO198" t="str">
        <f t="shared" si="80"/>
        <v>KG</v>
      </c>
      <c r="AP198" t="str">
        <f t="shared" ca="1" si="92"/>
        <v>HBL-140Row:CnPw-U-015</v>
      </c>
      <c r="AQ198" t="str">
        <f t="shared" si="93"/>
        <v>WEIPU ST1210/P3</v>
      </c>
      <c r="AS198" t="str">
        <f t="shared" si="94"/>
        <v>PRLTCB-011_e</v>
      </c>
      <c r="AT198">
        <f t="shared" ca="1" si="95"/>
        <v>3</v>
      </c>
      <c r="AU198">
        <f t="shared" si="81"/>
        <v>5</v>
      </c>
      <c r="AV198" t="str">
        <f t="shared" si="96"/>
        <v>D</v>
      </c>
      <c r="AX198" t="str">
        <f t="shared" si="82"/>
        <v>staffanekstrom</v>
      </c>
      <c r="AY198" t="str">
        <f t="shared" si="83"/>
        <v>INSERTED</v>
      </c>
      <c r="AZ198" t="str">
        <f t="shared" si="84"/>
        <v/>
      </c>
      <c r="BD198" t="str">
        <f t="shared" si="85"/>
        <v>YES</v>
      </c>
      <c r="BF198">
        <f t="shared" ca="1" si="97"/>
        <v>260</v>
      </c>
    </row>
    <row r="199" spans="1:58">
      <c r="A199">
        <v>193</v>
      </c>
      <c r="C199">
        <f>ROW(Table!$A$153)</f>
        <v>153</v>
      </c>
      <c r="D199" s="1" t="str">
        <f ca="1">INDIRECT(ADDRESS($C199,D$5,,,Table!$A$1))</f>
        <v/>
      </c>
      <c r="E199" s="738" t="str">
        <f ca="1">INDIRECT(ADDRESS($C199,E$5,,,Table!$A$1))</f>
        <v>PRLJB-038</v>
      </c>
      <c r="F199">
        <f ca="1">INDIRECT(ADDRESS($C199,F$5,,,Table!$A$1))</f>
        <v>298.43999999999977</v>
      </c>
      <c r="G199" t="str">
        <f ca="1">INDIRECT(ADDRESS($C199,G$5,,,Table!$A$1))</f>
        <v>HBL</v>
      </c>
      <c r="H199" t="str">
        <f ca="1">INDIRECT(ADDRESS($C199,H$5,,,Table!$A$1))</f>
        <v>HBL-140PRL:RFS-PRLJB-038</v>
      </c>
      <c r="I199" s="738" t="str">
        <f>Dev!$CW$47</f>
        <v>b</v>
      </c>
      <c r="J199" t="str">
        <f>IF(OR(I199=Dev!$CU$46, I199=Dev!$CU$47, I199=Dev!$CU$48, I199=Dev!$CU$49, I199=Dev!$CU$50, I199=Dev!$CU$51, I199=Dev!$CU$52, I199=Dev!$CU$53, I199=Dev!$CR$48, I199=Dev!$CR$49),$C$3,                                                                  IF(OR(I199=Dev!$CU$54, I199=Dev!$CU$55, I199=Dev!$CU$56, I199=Dev!$CU$57, I199=Dev!$CU$58, I199=Dev!$CU$59, I199=Dev!$CS$48), $D$3,""))</f>
        <v>PRLEH</v>
      </c>
      <c r="K199" t="str">
        <f ca="1">CONCATENATE(E199,Names!$P$3,I199)</f>
        <v>PRLJB-038_b</v>
      </c>
      <c r="M199" s="42">
        <f ca="1">INDIRECT(ADDRESS($C199,M$5,,,Table!$A$1))</f>
        <v>260</v>
      </c>
      <c r="O199" t="str">
        <f t="shared" si="98"/>
        <v/>
      </c>
      <c r="Q199" t="str">
        <f t="shared" si="73"/>
        <v>0</v>
      </c>
      <c r="R199">
        <f t="shared" si="105"/>
        <v>11</v>
      </c>
      <c r="S199" t="str">
        <f ca="1">IFERROR(VLOOKUP(M199,Racks!$H$4:$M$30,Racks!$I$2),"")</f>
        <v>HBL</v>
      </c>
      <c r="T199" t="str">
        <f ca="1">IFERROR(VLOOKUP(M199,Racks!$H$4:$M$30,Racks!$K$2),"")</f>
        <v>140Row</v>
      </c>
      <c r="U199" t="str">
        <f t="shared" si="74"/>
        <v>011</v>
      </c>
      <c r="V199" t="str">
        <f>CONCATENATE(Names!$C$17,Names!$N$3,U199)</f>
        <v>PRLTCB-011</v>
      </c>
      <c r="W199" t="str">
        <f>Dev!$GL$87</f>
        <v>f</v>
      </c>
      <c r="X199">
        <f t="shared" ca="1" si="101"/>
        <v>6</v>
      </c>
      <c r="Y199" t="str">
        <f>IF(OR(W199=Dev!$GJ$82, W199=Dev!$GJ$83, W199=Dev!$GJ$84, W199=Dev!$GJ$85, W199=Dev!$GJ$86, W199=Dev!$GJ$87, W199=Dev!$GJ$88, W199=Dev!$GJ$89, W199=Dev!$GG$82, W199=Dev!$GG$83, W199=Dev!$GG$84, W199=Dev!$GG$85, W199=Dev!$GG$86),Names!$C$10,                   IF(OR(W199=Dev!$GJ$90, W199=Dev!$GJ$91, W199=Dev!$GJ$92, W199=Dev!$GJ$93, W199=Dev!$GJ$94, W199=Dev!$GJ$95, W199=Dev!$GJ$96, W199=Dev!$GJ$97, W199=Dev!$GH$82), Names!$C$11,""))</f>
        <v>PRLEH</v>
      </c>
      <c r="Z199" s="42" t="str">
        <f ca="1">IFERROR(VLOOKUP(M199,Racks!$H$4:$M$30,6),"")</f>
        <v>HBL-140Row:CnPw-U-015</v>
      </c>
      <c r="AA199" t="str">
        <f ca="1">IF(R199="","",CONCATENATE(S199,Names!$H$3,T199,Names!$J$3,Names!$K$3,Names!$L$3,V199))</f>
        <v>HBL-140Row:RFS-PRLTCB-011</v>
      </c>
      <c r="AB199" t="str">
        <f>IF(R199="","",CONCATENATE(V199,Names!$P$3,W199))</f>
        <v>PRLTCB-011_f</v>
      </c>
      <c r="AD199" t="str">
        <f t="shared" ref="AD199:AD262" si="106">$AD$1</f>
        <v>CREATE</v>
      </c>
      <c r="AF199" t="str">
        <f t="shared" si="87"/>
        <v>3C16NS_3G1.5</v>
      </c>
      <c r="AH199" t="str">
        <f t="shared" ca="1" si="88"/>
        <v>HBL-140PRL:RFS-PRLJB-038</v>
      </c>
      <c r="AI199" t="str">
        <f t="shared" ref="AI199:AI262" si="107">$AI$1</f>
        <v>AT</v>
      </c>
      <c r="AK199" t="str">
        <f t="shared" si="89"/>
        <v>WEIPU ST1210/S3</v>
      </c>
      <c r="AM199" t="str">
        <f t="shared" ca="1" si="90"/>
        <v>PRLJB-038_b</v>
      </c>
      <c r="AN199" t="str">
        <f t="shared" ca="1" si="91"/>
        <v>HBL-140Row:RFS-PRLTCB-011</v>
      </c>
      <c r="AO199" t="str">
        <f t="shared" ref="AO199:AO262" si="108">$AO$1</f>
        <v>KG</v>
      </c>
      <c r="AP199" t="str">
        <f t="shared" ca="1" si="92"/>
        <v>HBL-140Row:CnPw-U-015</v>
      </c>
      <c r="AQ199" t="str">
        <f t="shared" si="93"/>
        <v>WEIPU ST1210/P3</v>
      </c>
      <c r="AS199" t="str">
        <f t="shared" si="94"/>
        <v>PRLTCB-011_f</v>
      </c>
      <c r="AT199">
        <f t="shared" ca="1" si="95"/>
        <v>3</v>
      </c>
      <c r="AU199">
        <f t="shared" ref="AU199:AU262" si="109">$AU$1</f>
        <v>5</v>
      </c>
      <c r="AV199" t="str">
        <f t="shared" si="96"/>
        <v>D</v>
      </c>
      <c r="AX199" t="str">
        <f t="shared" ref="AX199:AX262" si="110">$AX$1</f>
        <v>staffanekstrom</v>
      </c>
      <c r="AY199" t="str">
        <f t="shared" ref="AY199:AY262" si="111">$AY$1</f>
        <v>INSERTED</v>
      </c>
      <c r="AZ199" t="str">
        <f t="shared" ref="AZ199:AZ262" si="112">$AZ$1</f>
        <v/>
      </c>
      <c r="BD199" t="str">
        <f t="shared" ref="BD199:BD262" si="113">$BD$1</f>
        <v>YES</v>
      </c>
      <c r="BF199">
        <f t="shared" ca="1" si="97"/>
        <v>260</v>
      </c>
    </row>
    <row r="200" spans="1:58">
      <c r="A200">
        <v>194</v>
      </c>
      <c r="C200">
        <f>ROW(Table!$A$153)</f>
        <v>153</v>
      </c>
      <c r="D200" s="1" t="str">
        <f ca="1">INDIRECT(ADDRESS($C200,D$5,,,Table!$A$1))</f>
        <v/>
      </c>
      <c r="E200" s="738" t="str">
        <f ca="1">INDIRECT(ADDRESS($C200,E$5,,,Table!$A$1))</f>
        <v>PRLJB-038</v>
      </c>
      <c r="F200">
        <f ca="1">INDIRECT(ADDRESS($C200,F$5,,,Table!$A$1))</f>
        <v>298.43999999999977</v>
      </c>
      <c r="G200" t="str">
        <f ca="1">INDIRECT(ADDRESS($C200,G$5,,,Table!$A$1))</f>
        <v>HBL</v>
      </c>
      <c r="H200" t="str">
        <f ca="1">INDIRECT(ADDRESS($C200,H$5,,,Table!$A$1))</f>
        <v>HBL-140PRL:RFS-PRLJB-038</v>
      </c>
      <c r="I200" s="738" t="str">
        <f>Dev!$CW$48</f>
        <v>g</v>
      </c>
      <c r="J200" t="str">
        <f>IF(OR(I200=Dev!$CU$46, I200=Dev!$CU$47, I200=Dev!$CU$48, I200=Dev!$CU$49, I200=Dev!$CU$50, I200=Dev!$CU$51, I200=Dev!$CU$52, I200=Dev!$CU$53, I200=Dev!$CR$48, I200=Dev!$CR$49),$C$3,                                                                  IF(OR(I200=Dev!$CU$54, I200=Dev!$CU$55, I200=Dev!$CU$56, I200=Dev!$CU$57, I200=Dev!$CU$58, I200=Dev!$CU$59, I200=Dev!$CS$48), $D$3,""))</f>
        <v>PRLTE</v>
      </c>
      <c r="K200" t="str">
        <f ca="1">CONCATENATE(E200,Names!$P$3,I200)</f>
        <v>PRLJB-038_g</v>
      </c>
      <c r="M200" s="42">
        <f ca="1">INDIRECT(ADDRESS($C200,M$5,,,Table!$A$1))</f>
        <v>260</v>
      </c>
      <c r="O200" t="str">
        <f t="shared" si="98"/>
        <v/>
      </c>
      <c r="Q200" t="str">
        <f t="shared" si="73"/>
        <v>0</v>
      </c>
      <c r="R200">
        <f t="shared" si="105"/>
        <v>11</v>
      </c>
      <c r="S200" t="str">
        <f ca="1">IFERROR(VLOOKUP(M200,Racks!$H$4:$M$30,Racks!$I$2),"")</f>
        <v>HBL</v>
      </c>
      <c r="T200" t="str">
        <f ca="1">IFERROR(VLOOKUP(M200,Racks!$H$4:$M$30,Racks!$K$2),"")</f>
        <v>140Row</v>
      </c>
      <c r="U200" t="str">
        <f t="shared" si="74"/>
        <v>011</v>
      </c>
      <c r="V200" t="str">
        <f>CONCATENATE(Names!$C$17,Names!$N$3,U200)</f>
        <v>PRLTCB-011</v>
      </c>
      <c r="W200" t="str">
        <f>Dev!$GL$88</f>
        <v>g</v>
      </c>
      <c r="X200">
        <f t="shared" ca="1" si="101"/>
        <v>7</v>
      </c>
      <c r="Y200" t="str">
        <f>IF(OR(W200=Dev!$GJ$82, W200=Dev!$GJ$83, W200=Dev!$GJ$84, W200=Dev!$GJ$85, W200=Dev!$GJ$86, W200=Dev!$GJ$87, W200=Dev!$GJ$88, W200=Dev!$GJ$89, W200=Dev!$GG$82, W200=Dev!$GG$83, W200=Dev!$GG$84, W200=Dev!$GG$85, W200=Dev!$GG$86),Names!$C$10,                   IF(OR(W200=Dev!$GJ$90, W200=Dev!$GJ$91, W200=Dev!$GJ$92, W200=Dev!$GJ$93, W200=Dev!$GJ$94, W200=Dev!$GJ$95, W200=Dev!$GJ$96, W200=Dev!$GJ$97, W200=Dev!$GH$82), Names!$C$11,""))</f>
        <v>PRLTE</v>
      </c>
      <c r="Z200" s="42" t="str">
        <f ca="1">IFERROR(VLOOKUP(M200,Racks!$H$4:$M$30,6),"")</f>
        <v>HBL-140Row:CnPw-U-015</v>
      </c>
      <c r="AA200" t="str">
        <f ca="1">IF(R200="","",CONCATENATE(S200,Names!$H$3,T200,Names!$J$3,Names!$K$3,Names!$L$3,V200))</f>
        <v>HBL-140Row:RFS-PRLTCB-011</v>
      </c>
      <c r="AB200" t="str">
        <f>IF(R200="","",CONCATENATE(V200,Names!$P$3,W200))</f>
        <v>PRLTCB-011_g</v>
      </c>
      <c r="AD200" t="str">
        <f t="shared" si="106"/>
        <v>CREATE</v>
      </c>
      <c r="AF200" t="str">
        <f t="shared" ref="AF200:AF263" si="114">IF(J200=$C$3,$AF$1,IF(J200=$D$3,$AF$2,"??"))</f>
        <v>4PR24OSTCHF</v>
      </c>
      <c r="AH200" t="str">
        <f t="shared" ref="AH200:AH263" ca="1" si="115">H200</f>
        <v>HBL-140PRL:RFS-PRLJB-038</v>
      </c>
      <c r="AI200" t="str">
        <f t="shared" si="107"/>
        <v>AT</v>
      </c>
      <c r="AK200" t="str">
        <f t="shared" ref="AK200:AK263" si="116">IF(J200=$C$3,$AK$1,IF(J200=$D$3,$AK$2,"??"))</f>
        <v>WEIPU ST1210/S9</v>
      </c>
      <c r="AM200" t="str">
        <f t="shared" ref="AM200:AM263" ca="1" si="117">K200</f>
        <v>PRLJB-038_g</v>
      </c>
      <c r="AN200" t="str">
        <f t="shared" ref="AN200:AN263" ca="1" si="118">AA200</f>
        <v>HBL-140Row:RFS-PRLTCB-011</v>
      </c>
      <c r="AO200" t="str">
        <f t="shared" si="108"/>
        <v>KG</v>
      </c>
      <c r="AP200" t="str">
        <f t="shared" ref="AP200:AP263" ca="1" si="119">Z200</f>
        <v>HBL-140Row:CnPw-U-015</v>
      </c>
      <c r="AQ200" t="str">
        <f t="shared" ref="AQ200:AQ263" si="120">IF(J200=$C$3,$AQ$3,IF(J200=$D$3,$AQ$4,"??"))</f>
        <v>WEIPU ST1210/P9</v>
      </c>
      <c r="AS200" t="str">
        <f t="shared" ref="AS200:AS263" si="121">AB200</f>
        <v>PRLTCB-011_g</v>
      </c>
      <c r="AT200">
        <f t="shared" ref="AT200:AT263" ca="1" si="122">IF(OR(G200=$AQ$1,G200=$AR$1,G200=$AS$1),$AT$1,  IF(OR(G200=$AQ$2,G200=$AR$2,G200=$AS$2),$AT$2,IF(OR(G200=$AR$3,G200=$AS$3),$AT$3,"??")))</f>
        <v>3</v>
      </c>
      <c r="AU200">
        <f t="shared" si="109"/>
        <v>5</v>
      </c>
      <c r="AV200" t="str">
        <f t="shared" ref="AV200:AV263" si="123">IF(J200=$C$3,$AV$2,IF(J200=$D$3,$AV$1,"??"))</f>
        <v>A</v>
      </c>
      <c r="AX200" t="str">
        <f t="shared" si="110"/>
        <v>staffanekstrom</v>
      </c>
      <c r="AY200" t="str">
        <f t="shared" si="111"/>
        <v>INSERTED</v>
      </c>
      <c r="AZ200" t="str">
        <f t="shared" si="112"/>
        <v/>
      </c>
      <c r="BD200" t="str">
        <f t="shared" si="113"/>
        <v>YES</v>
      </c>
      <c r="BF200">
        <f t="shared" ref="BF200:BF263" ca="1" si="124">M200</f>
        <v>260</v>
      </c>
    </row>
    <row r="201" spans="1:58" s="196" customFormat="1">
      <c r="A201" s="196">
        <v>195</v>
      </c>
      <c r="C201" s="196">
        <f>ROW(Table!$A$153)</f>
        <v>153</v>
      </c>
      <c r="D201" s="1021" t="str">
        <f ca="1">INDIRECT(ADDRESS($C201,D$5,,,Table!$A$1))</f>
        <v/>
      </c>
      <c r="E201" s="764" t="str">
        <f ca="1">INDIRECT(ADDRESS($C201,E$5,,,Table!$A$1))</f>
        <v>PRLJB-038</v>
      </c>
      <c r="F201" s="196">
        <f ca="1">INDIRECT(ADDRESS($C201,F$5,,,Table!$A$1))</f>
        <v>298.43999999999977</v>
      </c>
      <c r="G201" s="196" t="str">
        <f ca="1">INDIRECT(ADDRESS($C201,G$5,,,Table!$A$1))</f>
        <v>HBL</v>
      </c>
      <c r="H201" s="196" t="str">
        <f ca="1">INDIRECT(ADDRESS($C201,H$5,,,Table!$A$1))</f>
        <v>HBL-140PRL:RFS-PRLJB-038</v>
      </c>
      <c r="I201" s="764" t="str">
        <f>Dev!$CW$49</f>
        <v>h</v>
      </c>
      <c r="J201" s="196" t="str">
        <f>IF(OR(I201=Dev!$CU$46, I201=Dev!$CU$47, I201=Dev!$CU$48, I201=Dev!$CU$49, I201=Dev!$CU$50, I201=Dev!$CU$51, I201=Dev!$CU$52, I201=Dev!$CU$53, I201=Dev!$CR$48, I201=Dev!$CR$49),$C$3,                                                                  IF(OR(I201=Dev!$CU$54, I201=Dev!$CU$55, I201=Dev!$CU$56, I201=Dev!$CU$57, I201=Dev!$CU$58, I201=Dev!$CU$59, I201=Dev!$CS$48), $D$3,""))</f>
        <v>PRLTE</v>
      </c>
      <c r="K201" s="196" t="str">
        <f ca="1">CONCATENATE(E201,Names!$P$3,I201)</f>
        <v>PRLJB-038_h</v>
      </c>
      <c r="M201" s="762">
        <f ca="1">INDIRECT(ADDRESS($C201,M$5,,,Table!$A$1))</f>
        <v>260</v>
      </c>
      <c r="O201" s="196" t="str">
        <f t="shared" si="98"/>
        <v/>
      </c>
      <c r="Q201" s="196" t="str">
        <f t="shared" si="73"/>
        <v>0</v>
      </c>
      <c r="R201" s="196">
        <f t="shared" si="105"/>
        <v>11</v>
      </c>
      <c r="S201" s="196" t="str">
        <f ca="1">IFERROR(VLOOKUP(M201,Racks!$H$4:$M$30,Racks!$I$2),"")</f>
        <v>HBL</v>
      </c>
      <c r="T201" s="196" t="str">
        <f ca="1">IFERROR(VLOOKUP(M201,Racks!$H$4:$M$30,Racks!$K$2),"")</f>
        <v>140Row</v>
      </c>
      <c r="U201" s="196" t="str">
        <f t="shared" si="74"/>
        <v>011</v>
      </c>
      <c r="V201" s="196" t="str">
        <f>CONCATENATE(Names!$C$17,Names!$N$3,U201)</f>
        <v>PRLTCB-011</v>
      </c>
      <c r="W201" s="196" t="str">
        <f>Dev!$GL$89</f>
        <v>h</v>
      </c>
      <c r="X201" s="196">
        <f t="shared" ca="1" si="101"/>
        <v>8</v>
      </c>
      <c r="Y201" s="196" t="str">
        <f>IF(OR(W201=Dev!$GJ$82, W201=Dev!$GJ$83, W201=Dev!$GJ$84, W201=Dev!$GJ$85, W201=Dev!$GJ$86, W201=Dev!$GJ$87, W201=Dev!$GJ$88, W201=Dev!$GJ$89, W201=Dev!$GG$82, W201=Dev!$GG$83, W201=Dev!$GG$84, W201=Dev!$GG$85, W201=Dev!$GG$86),Names!$C$10,                   IF(OR(W201=Dev!$GJ$90, W201=Dev!$GJ$91, W201=Dev!$GJ$92, W201=Dev!$GJ$93, W201=Dev!$GJ$94, W201=Dev!$GJ$95, W201=Dev!$GJ$96, W201=Dev!$GJ$97, W201=Dev!$GH$82), Names!$C$11,""))</f>
        <v>PRLTE</v>
      </c>
      <c r="Z201" s="762" t="str">
        <f ca="1">IFERROR(VLOOKUP(M201,Racks!$H$4:$M$30,6),"")</f>
        <v>HBL-140Row:CnPw-U-015</v>
      </c>
      <c r="AA201" s="196" t="str">
        <f ca="1">IF(R201="","",CONCATENATE(S201,Names!$H$3,T201,Names!$J$3,Names!$K$3,Names!$L$3,V201))</f>
        <v>HBL-140Row:RFS-PRLTCB-011</v>
      </c>
      <c r="AB201" s="196" t="str">
        <f>IF(R201="","",CONCATENATE(V201,Names!$P$3,W201))</f>
        <v>PRLTCB-011_h</v>
      </c>
      <c r="AC201" s="996"/>
      <c r="AD201" s="196" t="str">
        <f t="shared" si="106"/>
        <v>CREATE</v>
      </c>
      <c r="AF201" s="196" t="str">
        <f t="shared" si="114"/>
        <v>4PR24OSTCHF</v>
      </c>
      <c r="AH201" s="196" t="str">
        <f t="shared" ca="1" si="115"/>
        <v>HBL-140PRL:RFS-PRLJB-038</v>
      </c>
      <c r="AI201" s="196" t="str">
        <f t="shared" si="107"/>
        <v>AT</v>
      </c>
      <c r="AK201" s="196" t="str">
        <f t="shared" si="116"/>
        <v>WEIPU ST1210/S9</v>
      </c>
      <c r="AM201" s="196" t="str">
        <f t="shared" ca="1" si="117"/>
        <v>PRLJB-038_h</v>
      </c>
      <c r="AN201" s="196" t="str">
        <f t="shared" ca="1" si="118"/>
        <v>HBL-140Row:RFS-PRLTCB-011</v>
      </c>
      <c r="AO201" s="196" t="str">
        <f t="shared" si="108"/>
        <v>KG</v>
      </c>
      <c r="AP201" s="196" t="str">
        <f t="shared" ca="1" si="119"/>
        <v>HBL-140Row:CnPw-U-015</v>
      </c>
      <c r="AQ201" s="196" t="str">
        <f t="shared" si="120"/>
        <v>WEIPU ST1210/P9</v>
      </c>
      <c r="AS201" s="196" t="str">
        <f t="shared" si="121"/>
        <v>PRLTCB-011_h</v>
      </c>
      <c r="AT201" s="196">
        <f t="shared" ca="1" si="122"/>
        <v>3</v>
      </c>
      <c r="AU201" s="196">
        <f t="shared" si="109"/>
        <v>5</v>
      </c>
      <c r="AV201" s="196" t="str">
        <f t="shared" si="123"/>
        <v>A</v>
      </c>
      <c r="AX201" s="196" t="str">
        <f t="shared" si="110"/>
        <v>staffanekstrom</v>
      </c>
      <c r="AY201" s="196" t="str">
        <f t="shared" si="111"/>
        <v>INSERTED</v>
      </c>
      <c r="AZ201" s="196" t="str">
        <f t="shared" si="112"/>
        <v/>
      </c>
      <c r="BD201" s="196" t="str">
        <f t="shared" si="113"/>
        <v>YES</v>
      </c>
      <c r="BE201" s="996"/>
      <c r="BF201" s="196">
        <f t="shared" ca="1" si="124"/>
        <v>260</v>
      </c>
    </row>
    <row r="202" spans="1:58">
      <c r="A202">
        <v>196</v>
      </c>
      <c r="C202">
        <f>ROW(Table!$A$156)</f>
        <v>156</v>
      </c>
      <c r="D202" s="1" t="str">
        <f ca="1">INDIRECT(ADDRESS($C202,D$5,,,Table!$A$1))</f>
        <v/>
      </c>
      <c r="E202" s="752" t="str">
        <f ca="1">INDIRECT(ADDRESS($C202,E$5,,,Table!$A$1))</f>
        <v>PRLJB-039</v>
      </c>
      <c r="F202">
        <f ca="1">INDIRECT(ADDRESS($C202,F$5,,,Table!$A$1))</f>
        <v>306.95999999999975</v>
      </c>
      <c r="G202" t="str">
        <f ca="1">INDIRECT(ADDRESS($C202,G$5,,,Table!$A$1))</f>
        <v>HBL</v>
      </c>
      <c r="H202" t="str">
        <f ca="1">INDIRECT(ADDRESS($C202,H$5,,,Table!$A$1))</f>
        <v>HBL-150PRL:RFS-PRLJB-039</v>
      </c>
      <c r="I202" s="769" t="str">
        <f>Dev!$CR$48</f>
        <v>++EH</v>
      </c>
      <c r="J202" t="str">
        <f>IF(OR(I202=Dev!$CU$46, I202=Dev!$CU$47, I202=Dev!$CU$48, I202=Dev!$CU$49, I202=Dev!$CU$50, I202=Dev!$CU$51, I202=Dev!$CU$52, I202=Dev!$CU$53, I202=Dev!$CR$48, I202=Dev!$CR$49),$C$3,                                                                  IF(OR(I202=Dev!$CU$54, I202=Dev!$CU$55, I202=Dev!$CU$56, I202=Dev!$CU$57, I202=Dev!$CU$58, I202=Dev!$CU$59, I202=Dev!$CS$48), $D$3,""))</f>
        <v>PRLEH</v>
      </c>
      <c r="K202" t="str">
        <f ca="1">CONCATENATE(E202,Names!$P$3,I202)</f>
        <v>PRLJB-039_++EH</v>
      </c>
      <c r="M202" s="42">
        <f ca="1">INDIRECT(ADDRESS($C202,M$5,,,Table!$A$1))</f>
        <v>270</v>
      </c>
      <c r="O202" t="str">
        <f t="shared" si="98"/>
        <v/>
      </c>
      <c r="Q202" t="str">
        <f t="shared" si="73"/>
        <v>0</v>
      </c>
      <c r="R202">
        <f t="shared" si="105"/>
        <v>11</v>
      </c>
      <c r="S202" t="str">
        <f ca="1">IFERROR(VLOOKUP(M202,Racks!$H$4:$M$30,Racks!$I$2),"")</f>
        <v>HBL</v>
      </c>
      <c r="T202" t="str">
        <f ca="1">IFERROR(VLOOKUP(M202,Racks!$H$4:$M$30,Racks!$K$2),"")</f>
        <v>140Row</v>
      </c>
      <c r="U202" t="str">
        <f t="shared" ref="U202:U205" si="125">IF(ISNUMBER(R202),CONCATENATE(Q202,R202),"")</f>
        <v>011</v>
      </c>
      <c r="V202" t="str">
        <f>CONCATENATE(Names!$C$17,Names!$N$3,U202)</f>
        <v>PRLTCB-011</v>
      </c>
      <c r="W202" s="769" t="str">
        <f>Dev!$GG$82</f>
        <v>y</v>
      </c>
      <c r="X202">
        <v>0</v>
      </c>
      <c r="Y202" t="str">
        <f>IF(OR(W202=Dev!$GJ$82, W202=Dev!$GJ$83, W202=Dev!$GJ$84, W202=Dev!$GJ$85, W202=Dev!$GJ$86, W202=Dev!$GJ$87, W202=Dev!$GJ$88, W202=Dev!$GJ$89, W202=Dev!$GG$82, W202=Dev!$GG$83, W202=Dev!$GG$84, W202=Dev!$GG$85, W202=Dev!$GG$86),Names!$C$10,                   IF(OR(W202=Dev!$GJ$90, W202=Dev!$GJ$91, W202=Dev!$GJ$92, W202=Dev!$GJ$93, W202=Dev!$GJ$94, W202=Dev!$GJ$95, W202=Dev!$GJ$96, W202=Dev!$GJ$97, W202=Dev!$GH$82), Names!$C$11,""))</f>
        <v>PRLEH</v>
      </c>
      <c r="Z202" s="42" t="str">
        <f ca="1">IFERROR(VLOOKUP(M202,Racks!$H$4:$M$30,6),"")</f>
        <v>HBL-140Row:CnPw-U-015</v>
      </c>
      <c r="AA202" t="str">
        <f ca="1">IF(R202="","",CONCATENATE(S202,Names!$H$3,T202,Names!$J$3,Names!$K$3,Names!$L$3,V202))</f>
        <v>HBL-140Row:RFS-PRLTCB-011</v>
      </c>
      <c r="AB202" t="str">
        <f>IF(R202="","",CONCATENATE(V202,Names!$P$3,W202))</f>
        <v>PRLTCB-011_y</v>
      </c>
      <c r="AD202" t="str">
        <f t="shared" si="106"/>
        <v>CREATE</v>
      </c>
      <c r="AF202" t="str">
        <f t="shared" si="114"/>
        <v>3C16NS_3G1.5</v>
      </c>
      <c r="AH202" t="str">
        <f t="shared" ca="1" si="115"/>
        <v>HBL-150PRL:RFS-PRLJB-039</v>
      </c>
      <c r="AI202" t="str">
        <f t="shared" si="107"/>
        <v>AT</v>
      </c>
      <c r="AK202" t="str">
        <f t="shared" si="116"/>
        <v>WEIPU ST1210/S3</v>
      </c>
      <c r="AM202" t="str">
        <f t="shared" ca="1" si="117"/>
        <v>PRLJB-039_++EH</v>
      </c>
      <c r="AN202" t="str">
        <f t="shared" ca="1" si="118"/>
        <v>HBL-140Row:RFS-PRLTCB-011</v>
      </c>
      <c r="AO202" t="str">
        <f t="shared" si="108"/>
        <v>KG</v>
      </c>
      <c r="AP202" t="str">
        <f t="shared" ca="1" si="119"/>
        <v>HBL-140Row:CnPw-U-015</v>
      </c>
      <c r="AQ202" t="str">
        <f t="shared" si="120"/>
        <v>WEIPU ST1210/P3</v>
      </c>
      <c r="AS202" t="str">
        <f t="shared" si="121"/>
        <v>PRLTCB-011_y</v>
      </c>
      <c r="AT202">
        <f t="shared" ca="1" si="122"/>
        <v>3</v>
      </c>
      <c r="AU202">
        <f t="shared" si="109"/>
        <v>5</v>
      </c>
      <c r="AV202" t="str">
        <f t="shared" si="123"/>
        <v>D</v>
      </c>
      <c r="AX202" t="str">
        <f t="shared" si="110"/>
        <v>staffanekstrom</v>
      </c>
      <c r="AY202" t="str">
        <f t="shared" si="111"/>
        <v>INSERTED</v>
      </c>
      <c r="AZ202" t="str">
        <f t="shared" si="112"/>
        <v/>
      </c>
      <c r="BD202" t="str">
        <f t="shared" si="113"/>
        <v>YES</v>
      </c>
      <c r="BF202">
        <f t="shared" ca="1" si="124"/>
        <v>270</v>
      </c>
    </row>
    <row r="203" spans="1:58">
      <c r="A203">
        <v>197</v>
      </c>
      <c r="C203">
        <f>ROW(Table!$A$156)</f>
        <v>156</v>
      </c>
      <c r="D203" s="1" t="str">
        <f ca="1">INDIRECT(ADDRESS($C203,D$5,,,Table!$A$1))</f>
        <v/>
      </c>
      <c r="E203" s="752" t="str">
        <f ca="1">INDIRECT(ADDRESS($C203,E$5,,,Table!$A$1))</f>
        <v>PRLJB-039</v>
      </c>
      <c r="F203">
        <f ca="1">INDIRECT(ADDRESS($C203,F$5,,,Table!$A$1))</f>
        <v>306.95999999999975</v>
      </c>
      <c r="G203" t="str">
        <f ca="1">INDIRECT(ADDRESS($C203,G$5,,,Table!$A$1))</f>
        <v>HBL</v>
      </c>
      <c r="H203" t="str">
        <f ca="1">INDIRECT(ADDRESS($C203,H$5,,,Table!$A$1))</f>
        <v>HBL-150PRL:RFS-PRLJB-039</v>
      </c>
      <c r="I203" s="769" t="str">
        <f>Dev!$CS$48</f>
        <v>++TE</v>
      </c>
      <c r="J203" t="str">
        <f>IF(OR(I203=Dev!$CU$46, I203=Dev!$CU$47, I203=Dev!$CU$48, I203=Dev!$CU$49, I203=Dev!$CU$50, I203=Dev!$CU$51, I203=Dev!$CU$52, I203=Dev!$CU$53, I203=Dev!$CR$48, I203=Dev!$CR$49),$C$3,                                                                  IF(OR(I203=Dev!$CU$54, I203=Dev!$CU$55, I203=Dev!$CU$56, I203=Dev!$CU$57, I203=Dev!$CU$58, I203=Dev!$CU$59, I203=Dev!$CS$48), $D$3,""))</f>
        <v>PRLTE</v>
      </c>
      <c r="K203" t="str">
        <f ca="1">CONCATENATE(E203,Names!$P$3,I203)</f>
        <v>PRLJB-039_++TE</v>
      </c>
      <c r="M203" s="42">
        <f ca="1">INDIRECT(ADDRESS($C203,M$5,,,Table!$A$1))</f>
        <v>270</v>
      </c>
      <c r="O203" t="str">
        <f t="shared" ref="O203:O266" si="126">IF(J203=Y203,"",-1)</f>
        <v/>
      </c>
      <c r="Q203" t="str">
        <f t="shared" si="73"/>
        <v>0</v>
      </c>
      <c r="R203">
        <f t="shared" si="105"/>
        <v>11</v>
      </c>
      <c r="S203" t="str">
        <f ca="1">IFERROR(VLOOKUP(M203,Racks!$H$4:$M$30,Racks!$I$2),"")</f>
        <v>HBL</v>
      </c>
      <c r="T203" t="str">
        <f ca="1">IFERROR(VLOOKUP(M203,Racks!$H$4:$M$30,Racks!$K$2),"")</f>
        <v>140Row</v>
      </c>
      <c r="U203" t="str">
        <f t="shared" si="125"/>
        <v>011</v>
      </c>
      <c r="V203" t="str">
        <f>CONCATENATE(Names!$C$17,Names!$N$3,U203)</f>
        <v>PRLTCB-011</v>
      </c>
      <c r="W203" s="769" t="str">
        <f>Dev!$GH$82</f>
        <v>z</v>
      </c>
      <c r="X203">
        <v>0</v>
      </c>
      <c r="Y203" t="str">
        <f>IF(OR(W203=Dev!$GJ$82, W203=Dev!$GJ$83, W203=Dev!$GJ$84, W203=Dev!$GJ$85, W203=Dev!$GJ$86, W203=Dev!$GJ$87, W203=Dev!$GJ$88, W203=Dev!$GJ$89, W203=Dev!$GG$82, W203=Dev!$GG$83, W203=Dev!$GG$84, W203=Dev!$GG$85, W203=Dev!$GG$86),Names!$C$10,                   IF(OR(W203=Dev!$GJ$90, W203=Dev!$GJ$91, W203=Dev!$GJ$92, W203=Dev!$GJ$93, W203=Dev!$GJ$94, W203=Dev!$GJ$95, W203=Dev!$GJ$96, W203=Dev!$GJ$97, W203=Dev!$GH$82), Names!$C$11,""))</f>
        <v>PRLTE</v>
      </c>
      <c r="Z203" s="42" t="str">
        <f ca="1">IFERROR(VLOOKUP(M203,Racks!$H$4:$M$30,6),"")</f>
        <v>HBL-140Row:CnPw-U-015</v>
      </c>
      <c r="AA203" t="str">
        <f ca="1">IF(R203="","",CONCATENATE(S203,Names!$H$3,T203,Names!$J$3,Names!$K$3,Names!$L$3,V203))</f>
        <v>HBL-140Row:RFS-PRLTCB-011</v>
      </c>
      <c r="AB203" t="str">
        <f>IF(R203="","",CONCATENATE(V203,Names!$P$3,W203))</f>
        <v>PRLTCB-011_z</v>
      </c>
      <c r="AD203" t="str">
        <f t="shared" si="106"/>
        <v>CREATE</v>
      </c>
      <c r="AF203" t="str">
        <f t="shared" si="114"/>
        <v>4PR24OSTCHF</v>
      </c>
      <c r="AH203" t="str">
        <f t="shared" ca="1" si="115"/>
        <v>HBL-150PRL:RFS-PRLJB-039</v>
      </c>
      <c r="AI203" t="str">
        <f t="shared" si="107"/>
        <v>AT</v>
      </c>
      <c r="AK203" t="str">
        <f t="shared" si="116"/>
        <v>WEIPU ST1210/S9</v>
      </c>
      <c r="AM203" t="str">
        <f t="shared" ca="1" si="117"/>
        <v>PRLJB-039_++TE</v>
      </c>
      <c r="AN203" t="str">
        <f t="shared" ca="1" si="118"/>
        <v>HBL-140Row:RFS-PRLTCB-011</v>
      </c>
      <c r="AO203" t="str">
        <f t="shared" si="108"/>
        <v>KG</v>
      </c>
      <c r="AP203" t="str">
        <f t="shared" ca="1" si="119"/>
        <v>HBL-140Row:CnPw-U-015</v>
      </c>
      <c r="AQ203" t="str">
        <f t="shared" si="120"/>
        <v>WEIPU ST1210/P9</v>
      </c>
      <c r="AS203" t="str">
        <f t="shared" si="121"/>
        <v>PRLTCB-011_z</v>
      </c>
      <c r="AT203">
        <f t="shared" ca="1" si="122"/>
        <v>3</v>
      </c>
      <c r="AU203">
        <f t="shared" si="109"/>
        <v>5</v>
      </c>
      <c r="AV203" t="str">
        <f t="shared" si="123"/>
        <v>A</v>
      </c>
      <c r="AX203" t="str">
        <f t="shared" si="110"/>
        <v>staffanekstrom</v>
      </c>
      <c r="AY203" t="str">
        <f t="shared" si="111"/>
        <v>INSERTED</v>
      </c>
      <c r="AZ203" t="str">
        <f t="shared" si="112"/>
        <v/>
      </c>
      <c r="BD203" t="str">
        <f t="shared" si="113"/>
        <v>YES</v>
      </c>
      <c r="BF203">
        <f t="shared" ca="1" si="124"/>
        <v>270</v>
      </c>
    </row>
    <row r="204" spans="1:58">
      <c r="A204">
        <v>198</v>
      </c>
      <c r="C204">
        <f>ROW(Table!$A$156)</f>
        <v>156</v>
      </c>
      <c r="D204" s="1" t="str">
        <f ca="1">INDIRECT(ADDRESS($C204,D$5,,,Table!$A$1))</f>
        <v/>
      </c>
      <c r="E204" t="str">
        <f ca="1">INDIRECT(ADDRESS($C204,E$5,,,Table!$A$1))</f>
        <v>PRLJB-039</v>
      </c>
      <c r="F204">
        <f ca="1">INDIRECT(ADDRESS($C204,F$5,,,Table!$A$1))</f>
        <v>306.95999999999975</v>
      </c>
      <c r="G204" t="str">
        <f ca="1">INDIRECT(ADDRESS($C204,G$5,,,Table!$A$1))</f>
        <v>HBL</v>
      </c>
      <c r="H204" t="str">
        <f ca="1">INDIRECT(ADDRESS($C204,H$5,,,Table!$A$1))</f>
        <v>HBL-150PRL:RFS-PRLJB-039</v>
      </c>
      <c r="I204" t="str">
        <f>Dev!$CW$46</f>
        <v>a</v>
      </c>
      <c r="J204" t="str">
        <f>IF(OR(I204=Dev!$CU$46, I204=Dev!$CU$47, I204=Dev!$CU$48, I204=Dev!$CU$49, I204=Dev!$CU$50, I204=Dev!$CU$51, I204=Dev!$CU$52, I204=Dev!$CU$53, I204=Dev!$CR$48, I204=Dev!$CR$49),$C$3,                                                                  IF(OR(I204=Dev!$CU$54, I204=Dev!$CU$55, I204=Dev!$CU$56, I204=Dev!$CU$57, I204=Dev!$CU$58, I204=Dev!$CU$59, I204=Dev!$CS$48), $D$3,""))</f>
        <v>PRLEH</v>
      </c>
      <c r="K204" t="str">
        <f ca="1">CONCATENATE(E204,Names!$P$3,I204)</f>
        <v>PRLJB-039_a</v>
      </c>
      <c r="M204" s="42">
        <f ca="1">INDIRECT(ADDRESS($C204,M$5,,,Table!$A$1))</f>
        <v>270</v>
      </c>
      <c r="O204" t="str">
        <f t="shared" si="126"/>
        <v/>
      </c>
      <c r="Q204" t="str">
        <f t="shared" si="73"/>
        <v>0</v>
      </c>
      <c r="R204">
        <f t="shared" si="105"/>
        <v>11</v>
      </c>
      <c r="S204" t="str">
        <f ca="1">IFERROR(VLOOKUP(M204,Racks!$H$4:$M$30,Racks!$I$2),"")</f>
        <v>HBL</v>
      </c>
      <c r="T204" t="str">
        <f ca="1">IFERROR(VLOOKUP(M204,Racks!$H$4:$M$30,Racks!$K$2),"")</f>
        <v>140Row</v>
      </c>
      <c r="U204" t="str">
        <f t="shared" si="125"/>
        <v>011</v>
      </c>
      <c r="V204" t="str">
        <f>CONCATENATE(Names!$C$17,Names!$N$3,U204)</f>
        <v>PRLTCB-011</v>
      </c>
      <c r="W204" t="str">
        <f>Dev!$GL$90</f>
        <v>i</v>
      </c>
      <c r="X204">
        <f ca="1">IF(ISNUMBER(R204),     IF(Z204=Z201,X201+1,1),   "")</f>
        <v>9</v>
      </c>
      <c r="Y204" t="str">
        <f>IF(OR(W204=Dev!$GJ$82, W204=Dev!$GJ$83, W204=Dev!$GJ$84, W204=Dev!$GJ$85, W204=Dev!$GJ$86, W204=Dev!$GJ$87, W204=Dev!$GJ$88, W204=Dev!$GJ$89, W204=Dev!$GG$82, W204=Dev!$GG$83, W204=Dev!$GG$84, W204=Dev!$GG$85, W204=Dev!$GG$86),Names!$C$10,                   IF(OR(W204=Dev!$GJ$90, W204=Dev!$GJ$91, W204=Dev!$GJ$92, W204=Dev!$GJ$93, W204=Dev!$GJ$94, W204=Dev!$GJ$95, W204=Dev!$GJ$96, W204=Dev!$GJ$97, W204=Dev!$GH$82), Names!$C$11,""))</f>
        <v>PRLEH</v>
      </c>
      <c r="Z204" s="42" t="str">
        <f ca="1">IFERROR(VLOOKUP(M204,Racks!$H$4:$M$30,6),"")</f>
        <v>HBL-140Row:CnPw-U-015</v>
      </c>
      <c r="AA204" t="str">
        <f ca="1">IF(R204="","",CONCATENATE(S204,Names!$H$3,T204,Names!$J$3,Names!$K$3,Names!$L$3,V204))</f>
        <v>HBL-140Row:RFS-PRLTCB-011</v>
      </c>
      <c r="AB204" t="str">
        <f>IF(R204="","",CONCATENATE(V204,Names!$P$3,W204))</f>
        <v>PRLTCB-011_i</v>
      </c>
      <c r="AD204" t="str">
        <f t="shared" si="106"/>
        <v>CREATE</v>
      </c>
      <c r="AF204" t="str">
        <f t="shared" si="114"/>
        <v>3C16NS_3G1.5</v>
      </c>
      <c r="AH204" t="str">
        <f t="shared" ca="1" si="115"/>
        <v>HBL-150PRL:RFS-PRLJB-039</v>
      </c>
      <c r="AI204" t="str">
        <f t="shared" si="107"/>
        <v>AT</v>
      </c>
      <c r="AK204" t="str">
        <f t="shared" si="116"/>
        <v>WEIPU ST1210/S3</v>
      </c>
      <c r="AM204" t="str">
        <f t="shared" ca="1" si="117"/>
        <v>PRLJB-039_a</v>
      </c>
      <c r="AN204" t="str">
        <f t="shared" ca="1" si="118"/>
        <v>HBL-140Row:RFS-PRLTCB-011</v>
      </c>
      <c r="AO204" t="str">
        <f t="shared" si="108"/>
        <v>KG</v>
      </c>
      <c r="AP204" t="str">
        <f t="shared" ca="1" si="119"/>
        <v>HBL-140Row:CnPw-U-015</v>
      </c>
      <c r="AQ204" t="str">
        <f t="shared" si="120"/>
        <v>WEIPU ST1210/P3</v>
      </c>
      <c r="AS204" t="str">
        <f t="shared" si="121"/>
        <v>PRLTCB-011_i</v>
      </c>
      <c r="AT204">
        <f t="shared" ca="1" si="122"/>
        <v>3</v>
      </c>
      <c r="AU204">
        <f t="shared" si="109"/>
        <v>5</v>
      </c>
      <c r="AV204" t="str">
        <f t="shared" si="123"/>
        <v>D</v>
      </c>
      <c r="AX204" t="str">
        <f t="shared" si="110"/>
        <v>staffanekstrom</v>
      </c>
      <c r="AY204" t="str">
        <f t="shared" si="111"/>
        <v>INSERTED</v>
      </c>
      <c r="AZ204" t="str">
        <f t="shared" si="112"/>
        <v/>
      </c>
      <c r="BD204" t="str">
        <f t="shared" si="113"/>
        <v>YES</v>
      </c>
      <c r="BF204">
        <f t="shared" ca="1" si="124"/>
        <v>270</v>
      </c>
    </row>
    <row r="205" spans="1:58">
      <c r="A205">
        <v>199</v>
      </c>
      <c r="C205">
        <f>ROW(Table!$A$156)</f>
        <v>156</v>
      </c>
      <c r="D205" s="1" t="str">
        <f ca="1">INDIRECT(ADDRESS($C205,D$5,,,Table!$A$1))</f>
        <v/>
      </c>
      <c r="E205" t="str">
        <f ca="1">INDIRECT(ADDRESS($C205,E$5,,,Table!$A$1))</f>
        <v>PRLJB-039</v>
      </c>
      <c r="F205">
        <f ca="1">INDIRECT(ADDRESS($C205,F$5,,,Table!$A$1))</f>
        <v>306.95999999999975</v>
      </c>
      <c r="G205" t="str">
        <f ca="1">INDIRECT(ADDRESS($C205,G$5,,,Table!$A$1))</f>
        <v>HBL</v>
      </c>
      <c r="H205" t="str">
        <f ca="1">INDIRECT(ADDRESS($C205,H$5,,,Table!$A$1))</f>
        <v>HBL-150PRL:RFS-PRLJB-039</v>
      </c>
      <c r="I205" t="str">
        <f>Dev!$CW$47</f>
        <v>b</v>
      </c>
      <c r="J205" t="str">
        <f>IF(OR(I205=Dev!$CU$46, I205=Dev!$CU$47, I205=Dev!$CU$48, I205=Dev!$CU$49, I205=Dev!$CU$50, I205=Dev!$CU$51, I205=Dev!$CU$52, I205=Dev!$CU$53, I205=Dev!$CR$48, I205=Dev!$CR$49),$C$3,                                                                  IF(OR(I205=Dev!$CU$54, I205=Dev!$CU$55, I205=Dev!$CU$56, I205=Dev!$CU$57, I205=Dev!$CU$58, I205=Dev!$CU$59, I205=Dev!$CS$48), $D$3,""))</f>
        <v>PRLEH</v>
      </c>
      <c r="K205" t="str">
        <f ca="1">CONCATENATE(E205,Names!$P$3,I205)</f>
        <v>PRLJB-039_b</v>
      </c>
      <c r="M205" s="42">
        <f ca="1">INDIRECT(ADDRESS($C205,M$5,,,Table!$A$1))</f>
        <v>270</v>
      </c>
      <c r="O205" t="str">
        <f t="shared" si="126"/>
        <v/>
      </c>
      <c r="Q205" t="str">
        <f t="shared" si="73"/>
        <v>0</v>
      </c>
      <c r="R205">
        <f t="shared" si="105"/>
        <v>11</v>
      </c>
      <c r="S205" t="str">
        <f ca="1">IFERROR(VLOOKUP(M205,Racks!$H$4:$M$30,Racks!$I$2),"")</f>
        <v>HBL</v>
      </c>
      <c r="T205" t="str">
        <f ca="1">IFERROR(VLOOKUP(M205,Racks!$H$4:$M$30,Racks!$K$2),"")</f>
        <v>140Row</v>
      </c>
      <c r="U205" t="str">
        <f t="shared" si="125"/>
        <v>011</v>
      </c>
      <c r="V205" t="str">
        <f>CONCATENATE(Names!$C$17,Names!$N$3,U205)</f>
        <v>PRLTCB-011</v>
      </c>
      <c r="W205" t="str">
        <f>Dev!$GL$91</f>
        <v>j</v>
      </c>
      <c r="X205">
        <f t="shared" ca="1" si="101"/>
        <v>10</v>
      </c>
      <c r="Y205" t="str">
        <f>IF(OR(W205=Dev!$GJ$82, W205=Dev!$GJ$83, W205=Dev!$GJ$84, W205=Dev!$GJ$85, W205=Dev!$GJ$86, W205=Dev!$GJ$87, W205=Dev!$GJ$88, W205=Dev!$GJ$89, W205=Dev!$GG$82, W205=Dev!$GG$83, W205=Dev!$GG$84, W205=Dev!$GG$85, W205=Dev!$GG$86),Names!$C$10,                   IF(OR(W205=Dev!$GJ$90, W205=Dev!$GJ$91, W205=Dev!$GJ$92, W205=Dev!$GJ$93, W205=Dev!$GJ$94, W205=Dev!$GJ$95, W205=Dev!$GJ$96, W205=Dev!$GJ$97, W205=Dev!$GH$82), Names!$C$11,""))</f>
        <v>PRLEH</v>
      </c>
      <c r="Z205" s="42" t="str">
        <f ca="1">IFERROR(VLOOKUP(M205,Racks!$H$4:$M$30,6),"")</f>
        <v>HBL-140Row:CnPw-U-015</v>
      </c>
      <c r="AA205" t="str">
        <f ca="1">IF(R205="","",CONCATENATE(S205,Names!$H$3,T205,Names!$J$3,Names!$K$3,Names!$L$3,V205))</f>
        <v>HBL-140Row:RFS-PRLTCB-011</v>
      </c>
      <c r="AB205" t="str">
        <f>IF(R205="","",CONCATENATE(V205,Names!$P$3,W205))</f>
        <v>PRLTCB-011_j</v>
      </c>
      <c r="AD205" t="str">
        <f t="shared" si="106"/>
        <v>CREATE</v>
      </c>
      <c r="AF205" t="str">
        <f t="shared" si="114"/>
        <v>3C16NS_3G1.5</v>
      </c>
      <c r="AH205" t="str">
        <f t="shared" ca="1" si="115"/>
        <v>HBL-150PRL:RFS-PRLJB-039</v>
      </c>
      <c r="AI205" t="str">
        <f t="shared" si="107"/>
        <v>AT</v>
      </c>
      <c r="AK205" t="str">
        <f t="shared" si="116"/>
        <v>WEIPU ST1210/S3</v>
      </c>
      <c r="AM205" t="str">
        <f t="shared" ca="1" si="117"/>
        <v>PRLJB-039_b</v>
      </c>
      <c r="AN205" t="str">
        <f t="shared" ca="1" si="118"/>
        <v>HBL-140Row:RFS-PRLTCB-011</v>
      </c>
      <c r="AO205" t="str">
        <f t="shared" si="108"/>
        <v>KG</v>
      </c>
      <c r="AP205" t="str">
        <f t="shared" ca="1" si="119"/>
        <v>HBL-140Row:CnPw-U-015</v>
      </c>
      <c r="AQ205" t="str">
        <f t="shared" si="120"/>
        <v>WEIPU ST1210/P3</v>
      </c>
      <c r="AS205" t="str">
        <f t="shared" si="121"/>
        <v>PRLTCB-011_j</v>
      </c>
      <c r="AT205">
        <f t="shared" ca="1" si="122"/>
        <v>3</v>
      </c>
      <c r="AU205">
        <f t="shared" si="109"/>
        <v>5</v>
      </c>
      <c r="AV205" t="str">
        <f t="shared" si="123"/>
        <v>D</v>
      </c>
      <c r="AX205" t="str">
        <f t="shared" si="110"/>
        <v>staffanekstrom</v>
      </c>
      <c r="AY205" t="str">
        <f t="shared" si="111"/>
        <v>INSERTED</v>
      </c>
      <c r="AZ205" t="str">
        <f t="shared" si="112"/>
        <v/>
      </c>
      <c r="BD205" t="str">
        <f t="shared" si="113"/>
        <v>YES</v>
      </c>
      <c r="BF205">
        <f t="shared" ca="1" si="124"/>
        <v>270</v>
      </c>
    </row>
    <row r="206" spans="1:58">
      <c r="A206">
        <v>200</v>
      </c>
      <c r="C206">
        <f>ROW(Table!$A$156)</f>
        <v>156</v>
      </c>
      <c r="D206" s="1" t="str">
        <f ca="1">INDIRECT(ADDRESS($C206,D$5,,,Table!$A$1))</f>
        <v/>
      </c>
      <c r="E206" t="str">
        <f ca="1">INDIRECT(ADDRESS($C206,E$5,,,Table!$A$1))</f>
        <v>PRLJB-039</v>
      </c>
      <c r="F206">
        <f ca="1">INDIRECT(ADDRESS($C206,F$5,,,Table!$A$1))</f>
        <v>306.95999999999975</v>
      </c>
      <c r="G206" t="str">
        <f ca="1">INDIRECT(ADDRESS($C206,G$5,,,Table!$A$1))</f>
        <v>HBL</v>
      </c>
      <c r="H206" t="str">
        <f ca="1">INDIRECT(ADDRESS($C206,H$5,,,Table!$A$1))</f>
        <v>HBL-150PRL:RFS-PRLJB-039</v>
      </c>
      <c r="I206" t="str">
        <f>Dev!$CW$48</f>
        <v>g</v>
      </c>
      <c r="J206" t="str">
        <f>IF(OR(I206=Dev!$CU$46, I206=Dev!$CU$47, I206=Dev!$CU$48, I206=Dev!$CU$49, I206=Dev!$CU$50, I206=Dev!$CU$51, I206=Dev!$CU$52, I206=Dev!$CU$53, I206=Dev!$CR$48, I206=Dev!$CR$49),$C$3,                                                                  IF(OR(I206=Dev!$CU$54, I206=Dev!$CU$55, I206=Dev!$CU$56, I206=Dev!$CU$57, I206=Dev!$CU$58, I206=Dev!$CU$59, I206=Dev!$CS$48), $D$3,""))</f>
        <v>PRLTE</v>
      </c>
      <c r="K206" t="str">
        <f ca="1">CONCATENATE(E206,Names!$P$3,I206)</f>
        <v>PRLJB-039_g</v>
      </c>
      <c r="M206" s="42">
        <f ca="1">INDIRECT(ADDRESS($C206,M$5,,,Table!$A$1))</f>
        <v>270</v>
      </c>
      <c r="O206" t="str">
        <f t="shared" si="126"/>
        <v/>
      </c>
      <c r="Q206" t="str">
        <f t="shared" si="73"/>
        <v>0</v>
      </c>
      <c r="R206">
        <f t="shared" si="105"/>
        <v>11</v>
      </c>
      <c r="S206" t="str">
        <f ca="1">IFERROR(VLOOKUP(M206,Racks!$H$4:$M$30,Racks!$I$2),"")</f>
        <v>HBL</v>
      </c>
      <c r="T206" t="str">
        <f ca="1">IFERROR(VLOOKUP(M206,Racks!$H$4:$M$30,Racks!$K$2),"")</f>
        <v>140Row</v>
      </c>
      <c r="U206" t="str">
        <f t="shared" si="74"/>
        <v>011</v>
      </c>
      <c r="V206" t="str">
        <f>CONCATENATE(Names!$C$17,Names!$N$3,U206)</f>
        <v>PRLTCB-011</v>
      </c>
      <c r="W206" t="str">
        <f>Dev!$GL$92</f>
        <v>k</v>
      </c>
      <c r="X206">
        <f t="shared" ca="1" si="101"/>
        <v>11</v>
      </c>
      <c r="Y206" t="str">
        <f>IF(OR(W206=Dev!$GJ$82, W206=Dev!$GJ$83, W206=Dev!$GJ$84, W206=Dev!$GJ$85, W206=Dev!$GJ$86, W206=Dev!$GJ$87, W206=Dev!$GJ$88, W206=Dev!$GJ$89, W206=Dev!$GG$82, W206=Dev!$GG$83, W206=Dev!$GG$84, W206=Dev!$GG$85, W206=Dev!$GG$86),Names!$C$10,                   IF(OR(W206=Dev!$GJ$90, W206=Dev!$GJ$91, W206=Dev!$GJ$92, W206=Dev!$GJ$93, W206=Dev!$GJ$94, W206=Dev!$GJ$95, W206=Dev!$GJ$96, W206=Dev!$GJ$97, W206=Dev!$GH$82), Names!$C$11,""))</f>
        <v>PRLTE</v>
      </c>
      <c r="Z206" s="42" t="str">
        <f ca="1">IFERROR(VLOOKUP(M206,Racks!$H$4:$M$30,6),"")</f>
        <v>HBL-140Row:CnPw-U-015</v>
      </c>
      <c r="AA206" t="str">
        <f ca="1">IF(R206="","",CONCATENATE(S206,Names!$H$3,T206,Names!$J$3,Names!$K$3,Names!$L$3,V206))</f>
        <v>HBL-140Row:RFS-PRLTCB-011</v>
      </c>
      <c r="AB206" t="str">
        <f>IF(R206="","",CONCATENATE(V206,Names!$P$3,W206))</f>
        <v>PRLTCB-011_k</v>
      </c>
      <c r="AD206" t="str">
        <f t="shared" si="106"/>
        <v>CREATE</v>
      </c>
      <c r="AF206" t="str">
        <f t="shared" si="114"/>
        <v>4PR24OSTCHF</v>
      </c>
      <c r="AH206" t="str">
        <f t="shared" ca="1" si="115"/>
        <v>HBL-150PRL:RFS-PRLJB-039</v>
      </c>
      <c r="AI206" t="str">
        <f t="shared" si="107"/>
        <v>AT</v>
      </c>
      <c r="AK206" t="str">
        <f t="shared" si="116"/>
        <v>WEIPU ST1210/S9</v>
      </c>
      <c r="AM206" t="str">
        <f t="shared" ca="1" si="117"/>
        <v>PRLJB-039_g</v>
      </c>
      <c r="AN206" t="str">
        <f t="shared" ca="1" si="118"/>
        <v>HBL-140Row:RFS-PRLTCB-011</v>
      </c>
      <c r="AO206" t="str">
        <f t="shared" si="108"/>
        <v>KG</v>
      </c>
      <c r="AP206" t="str">
        <f t="shared" ca="1" si="119"/>
        <v>HBL-140Row:CnPw-U-015</v>
      </c>
      <c r="AQ206" t="str">
        <f t="shared" si="120"/>
        <v>WEIPU ST1210/P9</v>
      </c>
      <c r="AS206" t="str">
        <f t="shared" si="121"/>
        <v>PRLTCB-011_k</v>
      </c>
      <c r="AT206">
        <f t="shared" ca="1" si="122"/>
        <v>3</v>
      </c>
      <c r="AU206">
        <f t="shared" si="109"/>
        <v>5</v>
      </c>
      <c r="AV206" t="str">
        <f t="shared" si="123"/>
        <v>A</v>
      </c>
      <c r="AX206" t="str">
        <f t="shared" si="110"/>
        <v>staffanekstrom</v>
      </c>
      <c r="AY206" t="str">
        <f t="shared" si="111"/>
        <v>INSERTED</v>
      </c>
      <c r="AZ206" t="str">
        <f t="shared" si="112"/>
        <v/>
      </c>
      <c r="BD206" t="str">
        <f t="shared" si="113"/>
        <v>YES</v>
      </c>
      <c r="BF206">
        <f t="shared" ca="1" si="124"/>
        <v>270</v>
      </c>
    </row>
    <row r="207" spans="1:58" s="196" customFormat="1">
      <c r="A207" s="196">
        <v>201</v>
      </c>
      <c r="C207" s="196">
        <f>ROW(Table!$A$156)</f>
        <v>156</v>
      </c>
      <c r="D207" s="1021" t="str">
        <f ca="1">INDIRECT(ADDRESS($C207,D$5,,,Table!$A$1))</f>
        <v/>
      </c>
      <c r="E207" s="196" t="str">
        <f ca="1">INDIRECT(ADDRESS($C207,E$5,,,Table!$A$1))</f>
        <v>PRLJB-039</v>
      </c>
      <c r="F207" s="196">
        <f ca="1">INDIRECT(ADDRESS($C207,F$5,,,Table!$A$1))</f>
        <v>306.95999999999975</v>
      </c>
      <c r="G207" s="196" t="str">
        <f ca="1">INDIRECT(ADDRESS($C207,G$5,,,Table!$A$1))</f>
        <v>HBL</v>
      </c>
      <c r="H207" s="196" t="str">
        <f ca="1">INDIRECT(ADDRESS($C207,H$5,,,Table!$A$1))</f>
        <v>HBL-150PRL:RFS-PRLJB-039</v>
      </c>
      <c r="I207" s="196" t="str">
        <f>Dev!$CW$49</f>
        <v>h</v>
      </c>
      <c r="J207" s="196" t="str">
        <f>IF(OR(I207=Dev!$CU$46, I207=Dev!$CU$47, I207=Dev!$CU$48, I207=Dev!$CU$49, I207=Dev!$CU$50, I207=Dev!$CU$51, I207=Dev!$CU$52, I207=Dev!$CU$53, I207=Dev!$CR$48, I207=Dev!$CR$49),$C$3,                                                                  IF(OR(I207=Dev!$CU$54, I207=Dev!$CU$55, I207=Dev!$CU$56, I207=Dev!$CU$57, I207=Dev!$CU$58, I207=Dev!$CU$59, I207=Dev!$CS$48), $D$3,""))</f>
        <v>PRLTE</v>
      </c>
      <c r="K207" s="196" t="str">
        <f ca="1">CONCATENATE(E207,Names!$P$3,I207)</f>
        <v>PRLJB-039_h</v>
      </c>
      <c r="M207" s="762">
        <f ca="1">INDIRECT(ADDRESS($C207,M$5,,,Table!$A$1))</f>
        <v>270</v>
      </c>
      <c r="O207" s="196" t="str">
        <f t="shared" si="126"/>
        <v/>
      </c>
      <c r="Q207" s="196" t="str">
        <f t="shared" ref="Q207:Q276" si="127">IF(ISNUMBER(R207), IF(R207&lt;10,"00", IF(R207&lt;100,"0", "")), "")</f>
        <v>0</v>
      </c>
      <c r="R207" s="196">
        <f t="shared" si="105"/>
        <v>11</v>
      </c>
      <c r="S207" s="196" t="str">
        <f ca="1">IFERROR(VLOOKUP(M207,Racks!$H$4:$M$30,Racks!$I$2),"")</f>
        <v>HBL</v>
      </c>
      <c r="T207" s="196" t="str">
        <f ca="1">IFERROR(VLOOKUP(M207,Racks!$H$4:$M$30,Racks!$K$2),"")</f>
        <v>140Row</v>
      </c>
      <c r="U207" s="196" t="str">
        <f t="shared" ref="U207:U276" si="128">IF(ISNUMBER(R207),CONCATENATE(Q207,R207),"")</f>
        <v>011</v>
      </c>
      <c r="V207" s="196" t="str">
        <f>CONCATENATE(Names!$C$17,Names!$N$3,U207)</f>
        <v>PRLTCB-011</v>
      </c>
      <c r="W207" s="196" t="str">
        <f>Dev!$GL$93</f>
        <v>l</v>
      </c>
      <c r="X207" s="196">
        <f t="shared" ca="1" si="101"/>
        <v>12</v>
      </c>
      <c r="Y207" s="196" t="str">
        <f>IF(OR(W207=Dev!$GJ$82, W207=Dev!$GJ$83, W207=Dev!$GJ$84, W207=Dev!$GJ$85, W207=Dev!$GJ$86, W207=Dev!$GJ$87, W207=Dev!$GJ$88, W207=Dev!$GJ$89, W207=Dev!$GG$82, W207=Dev!$GG$83, W207=Dev!$GG$84, W207=Dev!$GG$85, W207=Dev!$GG$86),Names!$C$10,                   IF(OR(W207=Dev!$GJ$90, W207=Dev!$GJ$91, W207=Dev!$GJ$92, W207=Dev!$GJ$93, W207=Dev!$GJ$94, W207=Dev!$GJ$95, W207=Dev!$GJ$96, W207=Dev!$GJ$97, W207=Dev!$GH$82), Names!$C$11,""))</f>
        <v>PRLTE</v>
      </c>
      <c r="Z207" s="762" t="str">
        <f ca="1">IFERROR(VLOOKUP(M207,Racks!$H$4:$M$30,6),"")</f>
        <v>HBL-140Row:CnPw-U-015</v>
      </c>
      <c r="AA207" s="196" t="str">
        <f ca="1">IF(R207="","",CONCATENATE(S207,Names!$H$3,T207,Names!$J$3,Names!$K$3,Names!$L$3,V207))</f>
        <v>HBL-140Row:RFS-PRLTCB-011</v>
      </c>
      <c r="AB207" s="196" t="str">
        <f>IF(R207="","",CONCATENATE(V207,Names!$P$3,W207))</f>
        <v>PRLTCB-011_l</v>
      </c>
      <c r="AC207" s="996"/>
      <c r="AD207" s="196" t="str">
        <f t="shared" si="106"/>
        <v>CREATE</v>
      </c>
      <c r="AF207" s="196" t="str">
        <f t="shared" si="114"/>
        <v>4PR24OSTCHF</v>
      </c>
      <c r="AH207" s="196" t="str">
        <f t="shared" ca="1" si="115"/>
        <v>HBL-150PRL:RFS-PRLJB-039</v>
      </c>
      <c r="AI207" s="196" t="str">
        <f t="shared" si="107"/>
        <v>AT</v>
      </c>
      <c r="AK207" s="196" t="str">
        <f t="shared" si="116"/>
        <v>WEIPU ST1210/S9</v>
      </c>
      <c r="AM207" s="196" t="str">
        <f t="shared" ca="1" si="117"/>
        <v>PRLJB-039_h</v>
      </c>
      <c r="AN207" s="196" t="str">
        <f t="shared" ca="1" si="118"/>
        <v>HBL-140Row:RFS-PRLTCB-011</v>
      </c>
      <c r="AO207" s="196" t="str">
        <f t="shared" si="108"/>
        <v>KG</v>
      </c>
      <c r="AP207" s="196" t="str">
        <f t="shared" ca="1" si="119"/>
        <v>HBL-140Row:CnPw-U-015</v>
      </c>
      <c r="AQ207" s="196" t="str">
        <f t="shared" si="120"/>
        <v>WEIPU ST1210/P9</v>
      </c>
      <c r="AS207" s="196" t="str">
        <f t="shared" si="121"/>
        <v>PRLTCB-011_l</v>
      </c>
      <c r="AT207" s="196">
        <f t="shared" ca="1" si="122"/>
        <v>3</v>
      </c>
      <c r="AU207" s="196">
        <f t="shared" si="109"/>
        <v>5</v>
      </c>
      <c r="AV207" s="196" t="str">
        <f t="shared" si="123"/>
        <v>A</v>
      </c>
      <c r="AX207" s="196" t="str">
        <f t="shared" si="110"/>
        <v>staffanekstrom</v>
      </c>
      <c r="AY207" s="196" t="str">
        <f t="shared" si="111"/>
        <v>INSERTED</v>
      </c>
      <c r="AZ207" s="196" t="str">
        <f t="shared" si="112"/>
        <v/>
      </c>
      <c r="BD207" s="196" t="str">
        <f t="shared" si="113"/>
        <v>YES</v>
      </c>
      <c r="BE207" s="996"/>
      <c r="BF207" s="196">
        <f t="shared" ca="1" si="124"/>
        <v>270</v>
      </c>
    </row>
    <row r="208" spans="1:58">
      <c r="A208">
        <v>202</v>
      </c>
      <c r="C208">
        <f>ROW(Table!$A$159)</f>
        <v>159</v>
      </c>
      <c r="D208" s="1" t="str">
        <f ca="1">INDIRECT(ADDRESS($C208,D$5,,,Table!$A$1))</f>
        <v/>
      </c>
      <c r="E208" s="738" t="str">
        <f ca="1">INDIRECT(ADDRESS($C208,E$5,,,Table!$A$1))</f>
        <v>PRLJB-040</v>
      </c>
      <c r="F208">
        <f ca="1">INDIRECT(ADDRESS($C208,F$5,,,Table!$A$1))</f>
        <v>315.47999999999973</v>
      </c>
      <c r="G208" t="str">
        <f ca="1">INDIRECT(ADDRESS($C208,G$5,,,Table!$A$1))</f>
        <v>HBL</v>
      </c>
      <c r="H208" t="str">
        <f ca="1">INDIRECT(ADDRESS($C208,H$5,,,Table!$A$1))</f>
        <v>HBL-160PRL:RFS-PRLJB-040</v>
      </c>
      <c r="I208" s="738" t="str">
        <f>Dev!$CW$46</f>
        <v>a</v>
      </c>
      <c r="J208" t="str">
        <f>IF(OR(I208=Dev!$CU$46, I208=Dev!$CU$47, I208=Dev!$CU$48, I208=Dev!$CU$49, I208=Dev!$CU$50, I208=Dev!$CU$51, I208=Dev!$CU$52, I208=Dev!$CU$53, I208=Dev!$CR$48, I208=Dev!$CR$49),$C$3,                                                                  IF(OR(I208=Dev!$CU$54, I208=Dev!$CU$55, I208=Dev!$CU$56, I208=Dev!$CU$57, I208=Dev!$CU$58, I208=Dev!$CU$59, I208=Dev!$CS$48), $D$3,""))</f>
        <v>PRLEH</v>
      </c>
      <c r="K208" t="str">
        <f ca="1">CONCATENATE(E208,Names!$P$3,I208)</f>
        <v>PRLJB-040_a</v>
      </c>
      <c r="M208" s="42">
        <f ca="1">INDIRECT(ADDRESS($C208,M$5,,,Table!$A$1))</f>
        <v>270</v>
      </c>
      <c r="O208" t="str">
        <f t="shared" si="126"/>
        <v/>
      </c>
      <c r="Q208" t="str">
        <f t="shared" si="127"/>
        <v>0</v>
      </c>
      <c r="R208">
        <f t="shared" si="105"/>
        <v>11</v>
      </c>
      <c r="S208" t="str">
        <f ca="1">IFERROR(VLOOKUP(M208,Racks!$H$4:$M$30,Racks!$I$2),"")</f>
        <v>HBL</v>
      </c>
      <c r="T208" t="str">
        <f ca="1">IFERROR(VLOOKUP(M208,Racks!$H$4:$M$30,Racks!$K$2),"")</f>
        <v>140Row</v>
      </c>
      <c r="U208" t="str">
        <f t="shared" si="128"/>
        <v>011</v>
      </c>
      <c r="V208" t="str">
        <f>CONCATENATE(Names!$C$17,Names!$N$3,U208)</f>
        <v>PRLTCB-011</v>
      </c>
      <c r="W208" t="str">
        <f>Dev!$GL$94</f>
        <v>m</v>
      </c>
      <c r="X208">
        <f t="shared" ca="1" si="101"/>
        <v>13</v>
      </c>
      <c r="Y208" t="str">
        <f>IF(OR(W208=Dev!$GJ$82, W208=Dev!$GJ$83, W208=Dev!$GJ$84, W208=Dev!$GJ$85, W208=Dev!$GJ$86, W208=Dev!$GJ$87, W208=Dev!$GJ$88, W208=Dev!$GJ$89, W208=Dev!$GG$82, W208=Dev!$GG$83, W208=Dev!$GG$84, W208=Dev!$GG$85, W208=Dev!$GG$86),Names!$C$10,                   IF(OR(W208=Dev!$GJ$90, W208=Dev!$GJ$91, W208=Dev!$GJ$92, W208=Dev!$GJ$93, W208=Dev!$GJ$94, W208=Dev!$GJ$95, W208=Dev!$GJ$96, W208=Dev!$GJ$97, W208=Dev!$GH$82), Names!$C$11,""))</f>
        <v>PRLEH</v>
      </c>
      <c r="Z208" s="42" t="str">
        <f ca="1">IFERROR(VLOOKUP(M208,Racks!$H$4:$M$30,6),"")</f>
        <v>HBL-140Row:CnPw-U-015</v>
      </c>
      <c r="AA208" t="str">
        <f ca="1">IF(R208="","",CONCATENATE(S208,Names!$H$3,T208,Names!$J$3,Names!$K$3,Names!$L$3,V208))</f>
        <v>HBL-140Row:RFS-PRLTCB-011</v>
      </c>
      <c r="AB208" t="str">
        <f>IF(R208="","",CONCATENATE(V208,Names!$P$3,W208))</f>
        <v>PRLTCB-011_m</v>
      </c>
      <c r="AD208" t="str">
        <f t="shared" si="106"/>
        <v>CREATE</v>
      </c>
      <c r="AF208" t="str">
        <f t="shared" si="114"/>
        <v>3C16NS_3G1.5</v>
      </c>
      <c r="AH208" t="str">
        <f t="shared" ca="1" si="115"/>
        <v>HBL-160PRL:RFS-PRLJB-040</v>
      </c>
      <c r="AI208" t="str">
        <f t="shared" si="107"/>
        <v>AT</v>
      </c>
      <c r="AK208" t="str">
        <f t="shared" si="116"/>
        <v>WEIPU ST1210/S3</v>
      </c>
      <c r="AM208" t="str">
        <f t="shared" ca="1" si="117"/>
        <v>PRLJB-040_a</v>
      </c>
      <c r="AN208" t="str">
        <f t="shared" ca="1" si="118"/>
        <v>HBL-140Row:RFS-PRLTCB-011</v>
      </c>
      <c r="AO208" t="str">
        <f t="shared" si="108"/>
        <v>KG</v>
      </c>
      <c r="AP208" t="str">
        <f t="shared" ca="1" si="119"/>
        <v>HBL-140Row:CnPw-U-015</v>
      </c>
      <c r="AQ208" t="str">
        <f t="shared" si="120"/>
        <v>WEIPU ST1210/P3</v>
      </c>
      <c r="AS208" t="str">
        <f t="shared" si="121"/>
        <v>PRLTCB-011_m</v>
      </c>
      <c r="AT208">
        <f t="shared" ca="1" si="122"/>
        <v>3</v>
      </c>
      <c r="AU208">
        <f t="shared" si="109"/>
        <v>5</v>
      </c>
      <c r="AV208" t="str">
        <f t="shared" si="123"/>
        <v>D</v>
      </c>
      <c r="AX208" t="str">
        <f t="shared" si="110"/>
        <v>staffanekstrom</v>
      </c>
      <c r="AY208" t="str">
        <f t="shared" si="111"/>
        <v>INSERTED</v>
      </c>
      <c r="AZ208" t="str">
        <f t="shared" si="112"/>
        <v/>
      </c>
      <c r="BD208" t="str">
        <f t="shared" si="113"/>
        <v>YES</v>
      </c>
      <c r="BF208">
        <f t="shared" ca="1" si="124"/>
        <v>270</v>
      </c>
    </row>
    <row r="209" spans="1:58">
      <c r="A209">
        <v>203</v>
      </c>
      <c r="C209">
        <f>ROW(Table!$A$159)</f>
        <v>159</v>
      </c>
      <c r="D209" s="1" t="str">
        <f ca="1">INDIRECT(ADDRESS($C209,D$5,,,Table!$A$1))</f>
        <v/>
      </c>
      <c r="E209" s="738" t="str">
        <f ca="1">INDIRECT(ADDRESS($C209,E$5,,,Table!$A$1))</f>
        <v>PRLJB-040</v>
      </c>
      <c r="F209">
        <f ca="1">INDIRECT(ADDRESS($C209,F$5,,,Table!$A$1))</f>
        <v>315.47999999999973</v>
      </c>
      <c r="G209" t="str">
        <f ca="1">INDIRECT(ADDRESS($C209,G$5,,,Table!$A$1))</f>
        <v>HBL</v>
      </c>
      <c r="H209" t="str">
        <f ca="1">INDIRECT(ADDRESS($C209,H$5,,,Table!$A$1))</f>
        <v>HBL-160PRL:RFS-PRLJB-040</v>
      </c>
      <c r="I209" s="738" t="str">
        <f>Dev!$CW$47</f>
        <v>b</v>
      </c>
      <c r="J209" t="str">
        <f>IF(OR(I209=Dev!$CU$46, I209=Dev!$CU$47, I209=Dev!$CU$48, I209=Dev!$CU$49, I209=Dev!$CU$50, I209=Dev!$CU$51, I209=Dev!$CU$52, I209=Dev!$CU$53, I209=Dev!$CR$48, I209=Dev!$CR$49),$C$3,                                                                  IF(OR(I209=Dev!$CU$54, I209=Dev!$CU$55, I209=Dev!$CU$56, I209=Dev!$CU$57, I209=Dev!$CU$58, I209=Dev!$CU$59, I209=Dev!$CS$48), $D$3,""))</f>
        <v>PRLEH</v>
      </c>
      <c r="K209" t="str">
        <f ca="1">CONCATENATE(E209,Names!$P$3,I209)</f>
        <v>PRLJB-040_b</v>
      </c>
      <c r="M209" s="42">
        <f ca="1">INDIRECT(ADDRESS($C209,M$5,,,Table!$A$1))</f>
        <v>270</v>
      </c>
      <c r="O209" t="str">
        <f t="shared" si="126"/>
        <v/>
      </c>
      <c r="Q209" t="str">
        <f t="shared" si="127"/>
        <v>0</v>
      </c>
      <c r="R209">
        <f t="shared" si="105"/>
        <v>11</v>
      </c>
      <c r="S209" t="str">
        <f ca="1">IFERROR(VLOOKUP(M209,Racks!$H$4:$M$30,Racks!$I$2),"")</f>
        <v>HBL</v>
      </c>
      <c r="T209" t="str">
        <f ca="1">IFERROR(VLOOKUP(M209,Racks!$H$4:$M$30,Racks!$K$2),"")</f>
        <v>140Row</v>
      </c>
      <c r="U209" t="str">
        <f t="shared" si="128"/>
        <v>011</v>
      </c>
      <c r="V209" t="str">
        <f>CONCATENATE(Names!$C$17,Names!$N$3,U209)</f>
        <v>PRLTCB-011</v>
      </c>
      <c r="W209" t="str">
        <f>Dev!$GL$95</f>
        <v>n</v>
      </c>
      <c r="X209">
        <f t="shared" ca="1" si="101"/>
        <v>14</v>
      </c>
      <c r="Y209" t="str">
        <f>IF(OR(W209=Dev!$GJ$82, W209=Dev!$GJ$83, W209=Dev!$GJ$84, W209=Dev!$GJ$85, W209=Dev!$GJ$86, W209=Dev!$GJ$87, W209=Dev!$GJ$88, W209=Dev!$GJ$89, W209=Dev!$GG$82, W209=Dev!$GG$83, W209=Dev!$GG$84, W209=Dev!$GG$85, W209=Dev!$GG$86),Names!$C$10,                   IF(OR(W209=Dev!$GJ$90, W209=Dev!$GJ$91, W209=Dev!$GJ$92, W209=Dev!$GJ$93, W209=Dev!$GJ$94, W209=Dev!$GJ$95, W209=Dev!$GJ$96, W209=Dev!$GJ$97, W209=Dev!$GH$82), Names!$C$11,""))</f>
        <v>PRLEH</v>
      </c>
      <c r="Z209" s="42" t="str">
        <f ca="1">IFERROR(VLOOKUP(M209,Racks!$H$4:$M$30,6),"")</f>
        <v>HBL-140Row:CnPw-U-015</v>
      </c>
      <c r="AA209" t="str">
        <f ca="1">IF(R209="","",CONCATENATE(S209,Names!$H$3,T209,Names!$J$3,Names!$K$3,Names!$L$3,V209))</f>
        <v>HBL-140Row:RFS-PRLTCB-011</v>
      </c>
      <c r="AB209" t="str">
        <f>IF(R209="","",CONCATENATE(V209,Names!$P$3,W209))</f>
        <v>PRLTCB-011_n</v>
      </c>
      <c r="AD209" t="str">
        <f t="shared" si="106"/>
        <v>CREATE</v>
      </c>
      <c r="AF209" t="str">
        <f t="shared" si="114"/>
        <v>3C16NS_3G1.5</v>
      </c>
      <c r="AH209" t="str">
        <f t="shared" ca="1" si="115"/>
        <v>HBL-160PRL:RFS-PRLJB-040</v>
      </c>
      <c r="AI209" t="str">
        <f t="shared" si="107"/>
        <v>AT</v>
      </c>
      <c r="AK209" t="str">
        <f t="shared" si="116"/>
        <v>WEIPU ST1210/S3</v>
      </c>
      <c r="AM209" t="str">
        <f t="shared" ca="1" si="117"/>
        <v>PRLJB-040_b</v>
      </c>
      <c r="AN209" t="str">
        <f t="shared" ca="1" si="118"/>
        <v>HBL-140Row:RFS-PRLTCB-011</v>
      </c>
      <c r="AO209" t="str">
        <f t="shared" si="108"/>
        <v>KG</v>
      </c>
      <c r="AP209" t="str">
        <f t="shared" ca="1" si="119"/>
        <v>HBL-140Row:CnPw-U-015</v>
      </c>
      <c r="AQ209" t="str">
        <f t="shared" si="120"/>
        <v>WEIPU ST1210/P3</v>
      </c>
      <c r="AS209" t="str">
        <f t="shared" si="121"/>
        <v>PRLTCB-011_n</v>
      </c>
      <c r="AT209">
        <f t="shared" ca="1" si="122"/>
        <v>3</v>
      </c>
      <c r="AU209">
        <f t="shared" si="109"/>
        <v>5</v>
      </c>
      <c r="AV209" t="str">
        <f t="shared" si="123"/>
        <v>D</v>
      </c>
      <c r="AX209" t="str">
        <f t="shared" si="110"/>
        <v>staffanekstrom</v>
      </c>
      <c r="AY209" t="str">
        <f t="shared" si="111"/>
        <v>INSERTED</v>
      </c>
      <c r="AZ209" t="str">
        <f t="shared" si="112"/>
        <v/>
      </c>
      <c r="BD209" t="str">
        <f t="shared" si="113"/>
        <v>YES</v>
      </c>
      <c r="BF209">
        <f t="shared" ca="1" si="124"/>
        <v>270</v>
      </c>
    </row>
    <row r="210" spans="1:58">
      <c r="A210">
        <v>204</v>
      </c>
      <c r="C210">
        <f>ROW(Table!$A$159)</f>
        <v>159</v>
      </c>
      <c r="D210" s="1" t="str">
        <f ca="1">INDIRECT(ADDRESS($C210,D$5,,,Table!$A$1))</f>
        <v/>
      </c>
      <c r="E210" s="738" t="str">
        <f ca="1">INDIRECT(ADDRESS($C210,E$5,,,Table!$A$1))</f>
        <v>PRLJB-040</v>
      </c>
      <c r="F210">
        <f ca="1">INDIRECT(ADDRESS($C210,F$5,,,Table!$A$1))</f>
        <v>315.47999999999973</v>
      </c>
      <c r="G210" t="str">
        <f ca="1">INDIRECT(ADDRESS($C210,G$5,,,Table!$A$1))</f>
        <v>HBL</v>
      </c>
      <c r="H210" t="str">
        <f ca="1">INDIRECT(ADDRESS($C210,H$5,,,Table!$A$1))</f>
        <v>HBL-160PRL:RFS-PRLJB-040</v>
      </c>
      <c r="I210" s="738" t="str">
        <f>Dev!$CW$48</f>
        <v>g</v>
      </c>
      <c r="J210" t="str">
        <f>IF(OR(I210=Dev!$CU$46, I210=Dev!$CU$47, I210=Dev!$CU$48, I210=Dev!$CU$49, I210=Dev!$CU$50, I210=Dev!$CU$51, I210=Dev!$CU$52, I210=Dev!$CU$53, I210=Dev!$CR$48, I210=Dev!$CR$49),$C$3,                                                                  IF(OR(I210=Dev!$CU$54, I210=Dev!$CU$55, I210=Dev!$CU$56, I210=Dev!$CU$57, I210=Dev!$CU$58, I210=Dev!$CU$59, I210=Dev!$CS$48), $D$3,""))</f>
        <v>PRLTE</v>
      </c>
      <c r="K210" t="str">
        <f ca="1">CONCATENATE(E210,Names!$P$3,I210)</f>
        <v>PRLJB-040_g</v>
      </c>
      <c r="M210" s="42">
        <f ca="1">INDIRECT(ADDRESS($C210,M$5,,,Table!$A$1))</f>
        <v>270</v>
      </c>
      <c r="O210" t="str">
        <f t="shared" si="126"/>
        <v/>
      </c>
      <c r="Q210" t="str">
        <f t="shared" si="127"/>
        <v>0</v>
      </c>
      <c r="R210">
        <f t="shared" si="105"/>
        <v>11</v>
      </c>
      <c r="S210" t="str">
        <f ca="1">IFERROR(VLOOKUP(M210,Racks!$H$4:$M$30,Racks!$I$2),"")</f>
        <v>HBL</v>
      </c>
      <c r="T210" t="str">
        <f ca="1">IFERROR(VLOOKUP(M210,Racks!$H$4:$M$30,Racks!$K$2),"")</f>
        <v>140Row</v>
      </c>
      <c r="U210" t="str">
        <f t="shared" si="128"/>
        <v>011</v>
      </c>
      <c r="V210" t="str">
        <f>CONCATENATE(Names!$C$17,Names!$N$3,U210)</f>
        <v>PRLTCB-011</v>
      </c>
      <c r="W210" t="str">
        <f>Dev!$GL$96</f>
        <v>o</v>
      </c>
      <c r="X210">
        <f t="shared" ca="1" si="101"/>
        <v>15</v>
      </c>
      <c r="Y210" t="str">
        <f>IF(OR(W210=Dev!$GJ$82, W210=Dev!$GJ$83, W210=Dev!$GJ$84, W210=Dev!$GJ$85, W210=Dev!$GJ$86, W210=Dev!$GJ$87, W210=Dev!$GJ$88, W210=Dev!$GJ$89, W210=Dev!$GG$82, W210=Dev!$GG$83, W210=Dev!$GG$84, W210=Dev!$GG$85, W210=Dev!$GG$86),Names!$C$10,                   IF(OR(W210=Dev!$GJ$90, W210=Dev!$GJ$91, W210=Dev!$GJ$92, W210=Dev!$GJ$93, W210=Dev!$GJ$94, W210=Dev!$GJ$95, W210=Dev!$GJ$96, W210=Dev!$GJ$97, W210=Dev!$GH$82), Names!$C$11,""))</f>
        <v>PRLTE</v>
      </c>
      <c r="Z210" s="42" t="str">
        <f ca="1">IFERROR(VLOOKUP(M210,Racks!$H$4:$M$30,6),"")</f>
        <v>HBL-140Row:CnPw-U-015</v>
      </c>
      <c r="AA210" t="str">
        <f ca="1">IF(R210="","",CONCATENATE(S210,Names!$H$3,T210,Names!$J$3,Names!$K$3,Names!$L$3,V210))</f>
        <v>HBL-140Row:RFS-PRLTCB-011</v>
      </c>
      <c r="AB210" t="str">
        <f>IF(R210="","",CONCATENATE(V210,Names!$P$3,W210))</f>
        <v>PRLTCB-011_o</v>
      </c>
      <c r="AD210" t="str">
        <f t="shared" si="106"/>
        <v>CREATE</v>
      </c>
      <c r="AF210" t="str">
        <f t="shared" si="114"/>
        <v>4PR24OSTCHF</v>
      </c>
      <c r="AH210" t="str">
        <f t="shared" ca="1" si="115"/>
        <v>HBL-160PRL:RFS-PRLJB-040</v>
      </c>
      <c r="AI210" t="str">
        <f t="shared" si="107"/>
        <v>AT</v>
      </c>
      <c r="AK210" t="str">
        <f t="shared" si="116"/>
        <v>WEIPU ST1210/S9</v>
      </c>
      <c r="AM210" t="str">
        <f t="shared" ca="1" si="117"/>
        <v>PRLJB-040_g</v>
      </c>
      <c r="AN210" t="str">
        <f t="shared" ca="1" si="118"/>
        <v>HBL-140Row:RFS-PRLTCB-011</v>
      </c>
      <c r="AO210" t="str">
        <f t="shared" si="108"/>
        <v>KG</v>
      </c>
      <c r="AP210" t="str">
        <f t="shared" ca="1" si="119"/>
        <v>HBL-140Row:CnPw-U-015</v>
      </c>
      <c r="AQ210" t="str">
        <f t="shared" si="120"/>
        <v>WEIPU ST1210/P9</v>
      </c>
      <c r="AS210" t="str">
        <f t="shared" si="121"/>
        <v>PRLTCB-011_o</v>
      </c>
      <c r="AT210">
        <f t="shared" ca="1" si="122"/>
        <v>3</v>
      </c>
      <c r="AU210">
        <f t="shared" si="109"/>
        <v>5</v>
      </c>
      <c r="AV210" t="str">
        <f t="shared" si="123"/>
        <v>A</v>
      </c>
      <c r="AX210" t="str">
        <f t="shared" si="110"/>
        <v>staffanekstrom</v>
      </c>
      <c r="AY210" t="str">
        <f t="shared" si="111"/>
        <v>INSERTED</v>
      </c>
      <c r="AZ210" t="str">
        <f t="shared" si="112"/>
        <v/>
      </c>
      <c r="BD210" t="str">
        <f t="shared" si="113"/>
        <v>YES</v>
      </c>
      <c r="BF210">
        <f t="shared" ca="1" si="124"/>
        <v>270</v>
      </c>
    </row>
    <row r="211" spans="1:58" s="758" customFormat="1" ht="13.5" thickBot="1">
      <c r="A211" s="758">
        <v>205</v>
      </c>
      <c r="C211" s="758">
        <f>ROW(Table!$A$159)</f>
        <v>159</v>
      </c>
      <c r="D211" s="1022" t="str">
        <f ca="1">INDIRECT(ADDRESS($C211,D$5,,,Table!$A$1))</f>
        <v/>
      </c>
      <c r="E211" s="1024" t="str">
        <f ca="1">INDIRECT(ADDRESS($C211,E$5,,,Table!$A$1))</f>
        <v>PRLJB-040</v>
      </c>
      <c r="F211" s="758">
        <f ca="1">INDIRECT(ADDRESS($C211,F$5,,,Table!$A$1))</f>
        <v>315.47999999999973</v>
      </c>
      <c r="G211" s="758" t="str">
        <f ca="1">INDIRECT(ADDRESS($C211,G$5,,,Table!$A$1))</f>
        <v>HBL</v>
      </c>
      <c r="H211" s="758" t="str">
        <f ca="1">INDIRECT(ADDRESS($C211,H$5,,,Table!$A$1))</f>
        <v>HBL-160PRL:RFS-PRLJB-040</v>
      </c>
      <c r="I211" s="1024" t="str">
        <f>Dev!$CW$49</f>
        <v>h</v>
      </c>
      <c r="J211" s="758" t="str">
        <f>IF(OR(I211=Dev!$CU$46, I211=Dev!$CU$47, I211=Dev!$CU$48, I211=Dev!$CU$49, I211=Dev!$CU$50, I211=Dev!$CU$51, I211=Dev!$CU$52, I211=Dev!$CU$53, I211=Dev!$CR$48, I211=Dev!$CR$49),$C$3,                                                                  IF(OR(I211=Dev!$CU$54, I211=Dev!$CU$55, I211=Dev!$CU$56, I211=Dev!$CU$57, I211=Dev!$CU$58, I211=Dev!$CU$59, I211=Dev!$CS$48), $D$3,""))</f>
        <v>PRLTE</v>
      </c>
      <c r="K211" s="758" t="str">
        <f ca="1">CONCATENATE(E211,Names!$P$3,I211)</f>
        <v>PRLJB-040_h</v>
      </c>
      <c r="M211" s="763">
        <f ca="1">INDIRECT(ADDRESS($C211,M$5,,,Table!$A$1))</f>
        <v>270</v>
      </c>
      <c r="O211" s="758" t="str">
        <f t="shared" si="126"/>
        <v/>
      </c>
      <c r="Q211" s="758" t="str">
        <f t="shared" si="127"/>
        <v>0</v>
      </c>
      <c r="R211" s="758">
        <f t="shared" si="105"/>
        <v>11</v>
      </c>
      <c r="S211" s="758" t="str">
        <f ca="1">IFERROR(VLOOKUP(M211,Racks!$H$4:$M$30,Racks!$I$2),"")</f>
        <v>HBL</v>
      </c>
      <c r="T211" s="758" t="str">
        <f ca="1">IFERROR(VLOOKUP(M211,Racks!$H$4:$M$30,Racks!$K$2),"")</f>
        <v>140Row</v>
      </c>
      <c r="U211" s="758" t="str">
        <f t="shared" si="128"/>
        <v>011</v>
      </c>
      <c r="V211" s="758" t="str">
        <f>CONCATENATE(Names!$C$17,Names!$N$3,U211)</f>
        <v>PRLTCB-011</v>
      </c>
      <c r="W211" s="758" t="str">
        <f>Dev!$GL$97</f>
        <v>p</v>
      </c>
      <c r="X211" s="758">
        <f t="shared" ca="1" si="101"/>
        <v>16</v>
      </c>
      <c r="Y211" s="758" t="str">
        <f>IF(OR(W211=Dev!$GJ$82, W211=Dev!$GJ$83, W211=Dev!$GJ$84, W211=Dev!$GJ$85, W211=Dev!$GJ$86, W211=Dev!$GJ$87, W211=Dev!$GJ$88, W211=Dev!$GJ$89, W211=Dev!$GG$82, W211=Dev!$GG$83, W211=Dev!$GG$84, W211=Dev!$GG$85, W211=Dev!$GG$86),Names!$C$10,                   IF(OR(W211=Dev!$GJ$90, W211=Dev!$GJ$91, W211=Dev!$GJ$92, W211=Dev!$GJ$93, W211=Dev!$GJ$94, W211=Dev!$GJ$95, W211=Dev!$GJ$96, W211=Dev!$GJ$97, W211=Dev!$GH$82), Names!$C$11,""))</f>
        <v>PRLTE</v>
      </c>
      <c r="Z211" s="763" t="str">
        <f ca="1">IFERROR(VLOOKUP(M211,Racks!$H$4:$M$30,6),"")</f>
        <v>HBL-140Row:CnPw-U-015</v>
      </c>
      <c r="AA211" s="758" t="str">
        <f ca="1">IF(R211="","",CONCATENATE(S211,Names!$H$3,T211,Names!$J$3,Names!$K$3,Names!$L$3,V211))</f>
        <v>HBL-140Row:RFS-PRLTCB-011</v>
      </c>
      <c r="AB211" s="758" t="str">
        <f>IF(R211="","",CONCATENATE(V211,Names!$P$3,W211))</f>
        <v>PRLTCB-011_p</v>
      </c>
      <c r="AC211" s="997"/>
      <c r="AD211" s="758" t="str">
        <f t="shared" si="106"/>
        <v>CREATE</v>
      </c>
      <c r="AF211" s="758" t="str">
        <f t="shared" si="114"/>
        <v>4PR24OSTCHF</v>
      </c>
      <c r="AH211" s="758" t="str">
        <f t="shared" ca="1" si="115"/>
        <v>HBL-160PRL:RFS-PRLJB-040</v>
      </c>
      <c r="AI211" s="758" t="str">
        <f t="shared" si="107"/>
        <v>AT</v>
      </c>
      <c r="AK211" s="758" t="str">
        <f t="shared" si="116"/>
        <v>WEIPU ST1210/S9</v>
      </c>
      <c r="AM211" s="758" t="str">
        <f t="shared" ca="1" si="117"/>
        <v>PRLJB-040_h</v>
      </c>
      <c r="AN211" s="758" t="str">
        <f t="shared" ca="1" si="118"/>
        <v>HBL-140Row:RFS-PRLTCB-011</v>
      </c>
      <c r="AO211" s="758" t="str">
        <f t="shared" si="108"/>
        <v>KG</v>
      </c>
      <c r="AP211" s="758" t="str">
        <f t="shared" ca="1" si="119"/>
        <v>HBL-140Row:CnPw-U-015</v>
      </c>
      <c r="AQ211" s="758" t="str">
        <f t="shared" si="120"/>
        <v>WEIPU ST1210/P9</v>
      </c>
      <c r="AS211" s="758" t="str">
        <f t="shared" si="121"/>
        <v>PRLTCB-011_p</v>
      </c>
      <c r="AT211" s="758">
        <f t="shared" ca="1" si="122"/>
        <v>3</v>
      </c>
      <c r="AU211" s="758">
        <f t="shared" si="109"/>
        <v>5</v>
      </c>
      <c r="AV211" s="758" t="str">
        <f t="shared" si="123"/>
        <v>A</v>
      </c>
      <c r="AX211" s="758" t="str">
        <f t="shared" si="110"/>
        <v>staffanekstrom</v>
      </c>
      <c r="AY211" s="758" t="str">
        <f t="shared" si="111"/>
        <v>INSERTED</v>
      </c>
      <c r="AZ211" s="758" t="str">
        <f t="shared" si="112"/>
        <v/>
      </c>
      <c r="BD211" s="758" t="str">
        <f t="shared" si="113"/>
        <v>YES</v>
      </c>
      <c r="BE211" s="997"/>
      <c r="BF211" s="758">
        <f t="shared" ca="1" si="124"/>
        <v>270</v>
      </c>
    </row>
    <row r="212" spans="1:58">
      <c r="A212">
        <v>206</v>
      </c>
      <c r="C212">
        <f>ROW(Table!$A$162)</f>
        <v>162</v>
      </c>
      <c r="D212" s="1" t="str">
        <f ca="1">INDIRECT(ADDRESS($C212,D$5,,,Table!$A$1))</f>
        <v/>
      </c>
      <c r="E212" s="752" t="str">
        <f ca="1">INDIRECT(ADDRESS($C212,E$5,,,Table!$A$1))</f>
        <v>PRLJB-041</v>
      </c>
      <c r="F212">
        <f ca="1">INDIRECT(ADDRESS($C212,F$5,,,Table!$A$1))</f>
        <v>323.99999999999972</v>
      </c>
      <c r="G212" t="str">
        <f ca="1">INDIRECT(ADDRESS($C212,G$5,,,Table!$A$1))</f>
        <v>HBL</v>
      </c>
      <c r="H212" t="str">
        <f ca="1">INDIRECT(ADDRESS($C212,H$5,,,Table!$A$1))</f>
        <v>HBL-170PRL:RFS-PRLJB-041</v>
      </c>
      <c r="I212" s="769" t="str">
        <f>Dev!$CR$48</f>
        <v>++EH</v>
      </c>
      <c r="J212" t="str">
        <f>IF(OR(I212=Dev!$CU$46, I212=Dev!$CU$47, I212=Dev!$CU$48, I212=Dev!$CU$49, I212=Dev!$CU$50, I212=Dev!$CU$51, I212=Dev!$CU$52, I212=Dev!$CU$53, I212=Dev!$CR$48, I212=Dev!$CR$49),$C$3,                                                                  IF(OR(I212=Dev!$CU$54, I212=Dev!$CU$55, I212=Dev!$CU$56, I212=Dev!$CU$57, I212=Dev!$CU$58, I212=Dev!$CU$59, I212=Dev!$CS$48), $D$3,""))</f>
        <v>PRLEH</v>
      </c>
      <c r="K212" t="str">
        <f ca="1">CONCATENATE(E212,Names!$P$3,I212)</f>
        <v>PRLJB-041_++EH</v>
      </c>
      <c r="M212" s="31">
        <f ca="1">INDIRECT(ADDRESS($C212,M$5,,,Table!$A$1))</f>
        <v>280</v>
      </c>
      <c r="O212" t="str">
        <f t="shared" si="126"/>
        <v/>
      </c>
      <c r="Q212" t="str">
        <f t="shared" si="127"/>
        <v>0</v>
      </c>
      <c r="R212">
        <f>$R$214</f>
        <v>12</v>
      </c>
      <c r="S212" t="str">
        <f ca="1">IFERROR(VLOOKUP(M212,Racks!$H$4:$M$30,Racks!$I$2),"")</f>
        <v>HBL</v>
      </c>
      <c r="T212" t="str">
        <f ca="1">IFERROR(VLOOKUP(M212,Racks!$H$4:$M$30,Racks!$K$2),"")</f>
        <v>180Row</v>
      </c>
      <c r="U212" t="str">
        <f t="shared" ref="U212:U213" si="129">IF(ISNUMBER(R212),CONCATENATE(Q212,R212),"")</f>
        <v>012</v>
      </c>
      <c r="V212" t="str">
        <f>CONCATENATE(Names!$C$17,Names!$N$3,U212)</f>
        <v>PRLTCB-012</v>
      </c>
      <c r="W212" s="769" t="str">
        <f>Dev!$GG$82</f>
        <v>y</v>
      </c>
      <c r="X212">
        <v>0</v>
      </c>
      <c r="Y212" t="str">
        <f>IF(OR(W212=Dev!$GJ$82, W212=Dev!$GJ$83, W212=Dev!$GJ$84, W212=Dev!$GJ$85, W212=Dev!$GJ$86, W212=Dev!$GJ$87, W212=Dev!$GJ$88, W212=Dev!$GJ$89, W212=Dev!$GG$82, W212=Dev!$GG$83, W212=Dev!$GG$84, W212=Dev!$GG$85, W212=Dev!$GG$86),Names!$C$10,                   IF(OR(W212=Dev!$GJ$90, W212=Dev!$GJ$91, W212=Dev!$GJ$92, W212=Dev!$GJ$93, W212=Dev!$GJ$94, W212=Dev!$GJ$95, W212=Dev!$GJ$96, W212=Dev!$GJ$97, W212=Dev!$GH$82), Names!$C$11,""))</f>
        <v>PRLEH</v>
      </c>
      <c r="Z212" s="31" t="str">
        <f ca="1">IFERROR(VLOOKUP(M212,Racks!$H$4:$M$30,6),"")</f>
        <v>HBL-180Row:CnPw-U-016</v>
      </c>
      <c r="AA212" t="str">
        <f ca="1">IF(R212="","",CONCATENATE(S212,Names!$H$3,T212,Names!$J$3,Names!$K$3,Names!$L$3,V212))</f>
        <v>HBL-180Row:RFS-PRLTCB-012</v>
      </c>
      <c r="AB212" t="str">
        <f>IF(R212="","",CONCATENATE(V212,Names!$P$3,W212))</f>
        <v>PRLTCB-012_y</v>
      </c>
      <c r="AD212" t="str">
        <f t="shared" si="106"/>
        <v>CREATE</v>
      </c>
      <c r="AF212" t="str">
        <f t="shared" si="114"/>
        <v>3C16NS_3G1.5</v>
      </c>
      <c r="AH212" t="str">
        <f t="shared" ca="1" si="115"/>
        <v>HBL-170PRL:RFS-PRLJB-041</v>
      </c>
      <c r="AI212" t="str">
        <f t="shared" si="107"/>
        <v>AT</v>
      </c>
      <c r="AK212" t="str">
        <f t="shared" si="116"/>
        <v>WEIPU ST1210/S3</v>
      </c>
      <c r="AM212" t="str">
        <f t="shared" ca="1" si="117"/>
        <v>PRLJB-041_++EH</v>
      </c>
      <c r="AN212" t="str">
        <f t="shared" ca="1" si="118"/>
        <v>HBL-180Row:RFS-PRLTCB-012</v>
      </c>
      <c r="AO212" t="str">
        <f t="shared" si="108"/>
        <v>KG</v>
      </c>
      <c r="AP212" t="str">
        <f t="shared" ca="1" si="119"/>
        <v>HBL-180Row:CnPw-U-016</v>
      </c>
      <c r="AQ212" t="str">
        <f t="shared" si="120"/>
        <v>WEIPU ST1210/P3</v>
      </c>
      <c r="AS212" t="str">
        <f t="shared" si="121"/>
        <v>PRLTCB-012_y</v>
      </c>
      <c r="AT212">
        <f t="shared" ca="1" si="122"/>
        <v>3</v>
      </c>
      <c r="AU212">
        <f t="shared" si="109"/>
        <v>5</v>
      </c>
      <c r="AV212" t="str">
        <f t="shared" si="123"/>
        <v>D</v>
      </c>
      <c r="AX212" t="str">
        <f t="shared" si="110"/>
        <v>staffanekstrom</v>
      </c>
      <c r="AY212" t="str">
        <f t="shared" si="111"/>
        <v>INSERTED</v>
      </c>
      <c r="AZ212" t="str">
        <f t="shared" si="112"/>
        <v/>
      </c>
      <c r="BD212" t="str">
        <f t="shared" si="113"/>
        <v>YES</v>
      </c>
      <c r="BF212">
        <f t="shared" ca="1" si="124"/>
        <v>280</v>
      </c>
    </row>
    <row r="213" spans="1:58">
      <c r="A213">
        <v>207</v>
      </c>
      <c r="C213">
        <f>ROW(Table!$A$162)</f>
        <v>162</v>
      </c>
      <c r="D213" s="1" t="str">
        <f ca="1">INDIRECT(ADDRESS($C213,D$5,,,Table!$A$1))</f>
        <v/>
      </c>
      <c r="E213" s="752" t="str">
        <f ca="1">INDIRECT(ADDRESS($C213,E$5,,,Table!$A$1))</f>
        <v>PRLJB-041</v>
      </c>
      <c r="F213">
        <f ca="1">INDIRECT(ADDRESS($C213,F$5,,,Table!$A$1))</f>
        <v>323.99999999999972</v>
      </c>
      <c r="G213" t="str">
        <f ca="1">INDIRECT(ADDRESS($C213,G$5,,,Table!$A$1))</f>
        <v>HBL</v>
      </c>
      <c r="H213" t="str">
        <f ca="1">INDIRECT(ADDRESS($C213,H$5,,,Table!$A$1))</f>
        <v>HBL-170PRL:RFS-PRLJB-041</v>
      </c>
      <c r="I213" s="769" t="str">
        <f>Dev!$CS$48</f>
        <v>++TE</v>
      </c>
      <c r="J213" t="str">
        <f>IF(OR(I213=Dev!$CU$46, I213=Dev!$CU$47, I213=Dev!$CU$48, I213=Dev!$CU$49, I213=Dev!$CU$50, I213=Dev!$CU$51, I213=Dev!$CU$52, I213=Dev!$CU$53, I213=Dev!$CR$48, I213=Dev!$CR$49),$C$3,                                                                  IF(OR(I213=Dev!$CU$54, I213=Dev!$CU$55, I213=Dev!$CU$56, I213=Dev!$CU$57, I213=Dev!$CU$58, I213=Dev!$CU$59, I213=Dev!$CS$48), $D$3,""))</f>
        <v>PRLTE</v>
      </c>
      <c r="K213" t="str">
        <f ca="1">CONCATENATE(E213,Names!$P$3,I213)</f>
        <v>PRLJB-041_++TE</v>
      </c>
      <c r="M213" s="31">
        <f ca="1">INDIRECT(ADDRESS($C213,M$5,,,Table!$A$1))</f>
        <v>280</v>
      </c>
      <c r="O213" t="str">
        <f t="shared" si="126"/>
        <v/>
      </c>
      <c r="Q213" t="str">
        <f t="shared" si="127"/>
        <v>0</v>
      </c>
      <c r="R213">
        <f>$R$214</f>
        <v>12</v>
      </c>
      <c r="S213" t="str">
        <f ca="1">IFERROR(VLOOKUP(M213,Racks!$H$4:$M$30,Racks!$I$2),"")</f>
        <v>HBL</v>
      </c>
      <c r="T213" t="str">
        <f ca="1">IFERROR(VLOOKUP(M213,Racks!$H$4:$M$30,Racks!$K$2),"")</f>
        <v>180Row</v>
      </c>
      <c r="U213" t="str">
        <f t="shared" si="129"/>
        <v>012</v>
      </c>
      <c r="V213" t="str">
        <f>CONCATENATE(Names!$C$17,Names!$N$3,U213)</f>
        <v>PRLTCB-012</v>
      </c>
      <c r="W213" s="769" t="str">
        <f>Dev!$GH$82</f>
        <v>z</v>
      </c>
      <c r="X213">
        <v>0</v>
      </c>
      <c r="Y213" t="str">
        <f>IF(OR(W213=Dev!$GJ$82, W213=Dev!$GJ$83, W213=Dev!$GJ$84, W213=Dev!$GJ$85, W213=Dev!$GJ$86, W213=Dev!$GJ$87, W213=Dev!$GJ$88, W213=Dev!$GJ$89, W213=Dev!$GG$82, W213=Dev!$GG$83, W213=Dev!$GG$84, W213=Dev!$GG$85, W213=Dev!$GG$86),Names!$C$10,                   IF(OR(W213=Dev!$GJ$90, W213=Dev!$GJ$91, W213=Dev!$GJ$92, W213=Dev!$GJ$93, W213=Dev!$GJ$94, W213=Dev!$GJ$95, W213=Dev!$GJ$96, W213=Dev!$GJ$97, W213=Dev!$GH$82), Names!$C$11,""))</f>
        <v>PRLTE</v>
      </c>
      <c r="Z213" s="31" t="str">
        <f ca="1">IFERROR(VLOOKUP(M213,Racks!$H$4:$M$30,6),"")</f>
        <v>HBL-180Row:CnPw-U-016</v>
      </c>
      <c r="AA213" t="str">
        <f ca="1">IF(R213="","",CONCATENATE(S213,Names!$H$3,T213,Names!$J$3,Names!$K$3,Names!$L$3,V213))</f>
        <v>HBL-180Row:RFS-PRLTCB-012</v>
      </c>
      <c r="AB213" t="str">
        <f>IF(R213="","",CONCATENATE(V213,Names!$P$3,W213))</f>
        <v>PRLTCB-012_z</v>
      </c>
      <c r="AD213" t="str">
        <f t="shared" si="106"/>
        <v>CREATE</v>
      </c>
      <c r="AF213" t="str">
        <f t="shared" si="114"/>
        <v>4PR24OSTCHF</v>
      </c>
      <c r="AH213" t="str">
        <f t="shared" ca="1" si="115"/>
        <v>HBL-170PRL:RFS-PRLJB-041</v>
      </c>
      <c r="AI213" t="str">
        <f t="shared" si="107"/>
        <v>AT</v>
      </c>
      <c r="AK213" t="str">
        <f t="shared" si="116"/>
        <v>WEIPU ST1210/S9</v>
      </c>
      <c r="AM213" t="str">
        <f t="shared" ca="1" si="117"/>
        <v>PRLJB-041_++TE</v>
      </c>
      <c r="AN213" t="str">
        <f t="shared" ca="1" si="118"/>
        <v>HBL-180Row:RFS-PRLTCB-012</v>
      </c>
      <c r="AO213" t="str">
        <f t="shared" si="108"/>
        <v>KG</v>
      </c>
      <c r="AP213" t="str">
        <f t="shared" ca="1" si="119"/>
        <v>HBL-180Row:CnPw-U-016</v>
      </c>
      <c r="AQ213" t="str">
        <f t="shared" si="120"/>
        <v>WEIPU ST1210/P9</v>
      </c>
      <c r="AS213" t="str">
        <f t="shared" si="121"/>
        <v>PRLTCB-012_z</v>
      </c>
      <c r="AT213">
        <f t="shared" ca="1" si="122"/>
        <v>3</v>
      </c>
      <c r="AU213">
        <f t="shared" si="109"/>
        <v>5</v>
      </c>
      <c r="AV213" t="str">
        <f t="shared" si="123"/>
        <v>A</v>
      </c>
      <c r="AX213" t="str">
        <f t="shared" si="110"/>
        <v>staffanekstrom</v>
      </c>
      <c r="AY213" t="str">
        <f t="shared" si="111"/>
        <v>INSERTED</v>
      </c>
      <c r="AZ213" t="str">
        <f t="shared" si="112"/>
        <v/>
      </c>
      <c r="BD213" t="str">
        <f t="shared" si="113"/>
        <v>YES</v>
      </c>
      <c r="BF213">
        <f t="shared" ca="1" si="124"/>
        <v>280</v>
      </c>
    </row>
    <row r="214" spans="1:58">
      <c r="A214">
        <v>208</v>
      </c>
      <c r="C214">
        <f>ROW(Table!$A$162)</f>
        <v>162</v>
      </c>
      <c r="D214" s="1" t="str">
        <f ca="1">INDIRECT(ADDRESS($C214,D$5,,,Table!$A$1))</f>
        <v/>
      </c>
      <c r="E214" t="str">
        <f ca="1">INDIRECT(ADDRESS($C214,E$5,,,Table!$A$1))</f>
        <v>PRLJB-041</v>
      </c>
      <c r="F214">
        <f ca="1">INDIRECT(ADDRESS($C214,F$5,,,Table!$A$1))</f>
        <v>323.99999999999972</v>
      </c>
      <c r="G214" t="str">
        <f ca="1">INDIRECT(ADDRESS($C214,G$5,,,Table!$A$1))</f>
        <v>HBL</v>
      </c>
      <c r="H214" t="str">
        <f ca="1">INDIRECT(ADDRESS($C214,H$5,,,Table!$A$1))</f>
        <v>HBL-170PRL:RFS-PRLJB-041</v>
      </c>
      <c r="I214" t="str">
        <f>Dev!$CW$46</f>
        <v>a</v>
      </c>
      <c r="J214" t="str">
        <f>IF(OR(I214=Dev!$CU$46, I214=Dev!$CU$47, I214=Dev!$CU$48, I214=Dev!$CU$49, I214=Dev!$CU$50, I214=Dev!$CU$51, I214=Dev!$CU$52, I214=Dev!$CU$53, I214=Dev!$CR$48, I214=Dev!$CR$49),$C$3,                                                                  IF(OR(I214=Dev!$CU$54, I214=Dev!$CU$55, I214=Dev!$CU$56, I214=Dev!$CU$57, I214=Dev!$CU$58, I214=Dev!$CU$59, I214=Dev!$CS$48), $D$3,""))</f>
        <v>PRLEH</v>
      </c>
      <c r="K214" t="str">
        <f ca="1">CONCATENATE(E214,Names!$P$3,I214)</f>
        <v>PRLJB-041_a</v>
      </c>
      <c r="M214" s="31">
        <f ca="1">INDIRECT(ADDRESS($C214,M$5,,,Table!$A$1))</f>
        <v>280</v>
      </c>
      <c r="O214" t="str">
        <f t="shared" si="126"/>
        <v/>
      </c>
      <c r="Q214" t="str">
        <f t="shared" si="127"/>
        <v>0</v>
      </c>
      <c r="R214" s="7">
        <v>12</v>
      </c>
      <c r="S214" t="str">
        <f ca="1">IFERROR(VLOOKUP(M214,Racks!$H$4:$M$30,Racks!$I$2),"")</f>
        <v>HBL</v>
      </c>
      <c r="T214" t="str">
        <f ca="1">IFERROR(VLOOKUP(M214,Racks!$H$4:$M$30,Racks!$K$2),"")</f>
        <v>180Row</v>
      </c>
      <c r="U214" t="str">
        <f t="shared" si="128"/>
        <v>012</v>
      </c>
      <c r="V214" t="str">
        <f>CONCATENATE(Names!$C$17,Names!$N$3,U214)</f>
        <v>PRLTCB-012</v>
      </c>
      <c r="W214" t="str">
        <f>Dev!$GL$82</f>
        <v>a</v>
      </c>
      <c r="X214">
        <f ca="1">IF(ISNUMBER(R214),     IF(Z214=Z211,X211+1,1),   "")</f>
        <v>1</v>
      </c>
      <c r="Y214" t="str">
        <f>IF(OR(W214=Dev!$GJ$82, W214=Dev!$GJ$83, W214=Dev!$GJ$84, W214=Dev!$GJ$85, W214=Dev!$GJ$86, W214=Dev!$GJ$87, W214=Dev!$GJ$88, W214=Dev!$GJ$89, W214=Dev!$GG$82, W214=Dev!$GG$83, W214=Dev!$GG$84, W214=Dev!$GG$85, W214=Dev!$GG$86),Names!$C$10,                   IF(OR(W214=Dev!$GJ$90, W214=Dev!$GJ$91, W214=Dev!$GJ$92, W214=Dev!$GJ$93, W214=Dev!$GJ$94, W214=Dev!$GJ$95, W214=Dev!$GJ$96, W214=Dev!$GJ$97, W214=Dev!$GH$82), Names!$C$11,""))</f>
        <v>PRLEH</v>
      </c>
      <c r="Z214" s="31" t="str">
        <f ca="1">IFERROR(VLOOKUP(M214,Racks!$H$4:$M$30,6),"")</f>
        <v>HBL-180Row:CnPw-U-016</v>
      </c>
      <c r="AA214" t="str">
        <f ca="1">IF(R214="","",CONCATENATE(S214,Names!$H$3,T214,Names!$J$3,Names!$K$3,Names!$L$3,V214))</f>
        <v>HBL-180Row:RFS-PRLTCB-012</v>
      </c>
      <c r="AB214" t="str">
        <f>IF(R214="","",CONCATENATE(V214,Names!$P$3,W214))</f>
        <v>PRLTCB-012_a</v>
      </c>
      <c r="AD214" t="str">
        <f t="shared" si="106"/>
        <v>CREATE</v>
      </c>
      <c r="AF214" t="str">
        <f t="shared" si="114"/>
        <v>3C16NS_3G1.5</v>
      </c>
      <c r="AH214" t="str">
        <f t="shared" ca="1" si="115"/>
        <v>HBL-170PRL:RFS-PRLJB-041</v>
      </c>
      <c r="AI214" t="str">
        <f t="shared" si="107"/>
        <v>AT</v>
      </c>
      <c r="AK214" t="str">
        <f t="shared" si="116"/>
        <v>WEIPU ST1210/S3</v>
      </c>
      <c r="AM214" t="str">
        <f t="shared" ca="1" si="117"/>
        <v>PRLJB-041_a</v>
      </c>
      <c r="AN214" t="str">
        <f t="shared" ca="1" si="118"/>
        <v>HBL-180Row:RFS-PRLTCB-012</v>
      </c>
      <c r="AO214" t="str">
        <f t="shared" si="108"/>
        <v>KG</v>
      </c>
      <c r="AP214" t="str">
        <f t="shared" ca="1" si="119"/>
        <v>HBL-180Row:CnPw-U-016</v>
      </c>
      <c r="AQ214" t="str">
        <f t="shared" si="120"/>
        <v>WEIPU ST1210/P3</v>
      </c>
      <c r="AS214" t="str">
        <f t="shared" si="121"/>
        <v>PRLTCB-012_a</v>
      </c>
      <c r="AT214">
        <f t="shared" ca="1" si="122"/>
        <v>3</v>
      </c>
      <c r="AU214">
        <f t="shared" si="109"/>
        <v>5</v>
      </c>
      <c r="AV214" t="str">
        <f t="shared" si="123"/>
        <v>D</v>
      </c>
      <c r="AX214" t="str">
        <f t="shared" si="110"/>
        <v>staffanekstrom</v>
      </c>
      <c r="AY214" t="str">
        <f t="shared" si="111"/>
        <v>INSERTED</v>
      </c>
      <c r="AZ214" t="str">
        <f t="shared" si="112"/>
        <v/>
      </c>
      <c r="BD214" t="str">
        <f t="shared" si="113"/>
        <v>YES</v>
      </c>
      <c r="BF214">
        <f t="shared" ca="1" si="124"/>
        <v>280</v>
      </c>
    </row>
    <row r="215" spans="1:58">
      <c r="A215">
        <v>209</v>
      </c>
      <c r="C215">
        <f>ROW(Table!$A$162)</f>
        <v>162</v>
      </c>
      <c r="D215" s="1" t="str">
        <f ca="1">INDIRECT(ADDRESS($C215,D$5,,,Table!$A$1))</f>
        <v/>
      </c>
      <c r="E215" t="str">
        <f ca="1">INDIRECT(ADDRESS($C215,E$5,,,Table!$A$1))</f>
        <v>PRLJB-041</v>
      </c>
      <c r="F215">
        <f ca="1">INDIRECT(ADDRESS($C215,F$5,,,Table!$A$1))</f>
        <v>323.99999999999972</v>
      </c>
      <c r="G215" t="str">
        <f ca="1">INDIRECT(ADDRESS($C215,G$5,,,Table!$A$1))</f>
        <v>HBL</v>
      </c>
      <c r="H215" t="str">
        <f ca="1">INDIRECT(ADDRESS($C215,H$5,,,Table!$A$1))</f>
        <v>HBL-170PRL:RFS-PRLJB-041</v>
      </c>
      <c r="I215" t="str">
        <f>Dev!$CW$47</f>
        <v>b</v>
      </c>
      <c r="J215" t="str">
        <f>IF(OR(I215=Dev!$CU$46, I215=Dev!$CU$47, I215=Dev!$CU$48, I215=Dev!$CU$49, I215=Dev!$CU$50, I215=Dev!$CU$51, I215=Dev!$CU$52, I215=Dev!$CU$53, I215=Dev!$CR$48, I215=Dev!$CR$49),$C$3,                                                                  IF(OR(I215=Dev!$CU$54, I215=Dev!$CU$55, I215=Dev!$CU$56, I215=Dev!$CU$57, I215=Dev!$CU$58, I215=Dev!$CU$59, I215=Dev!$CS$48), $D$3,""))</f>
        <v>PRLEH</v>
      </c>
      <c r="K215" t="str">
        <f ca="1">CONCATENATE(E215,Names!$P$3,I215)</f>
        <v>PRLJB-041_b</v>
      </c>
      <c r="M215" s="31">
        <f ca="1">INDIRECT(ADDRESS($C215,M$5,,,Table!$A$1))</f>
        <v>280</v>
      </c>
      <c r="O215" t="str">
        <f t="shared" si="126"/>
        <v/>
      </c>
      <c r="Q215" t="str">
        <f t="shared" si="127"/>
        <v>0</v>
      </c>
      <c r="R215">
        <f>$R$214</f>
        <v>12</v>
      </c>
      <c r="S215" t="str">
        <f ca="1">IFERROR(VLOOKUP(M215,Racks!$H$4:$M$30,Racks!$I$2),"")</f>
        <v>HBL</v>
      </c>
      <c r="T215" t="str">
        <f ca="1">IFERROR(VLOOKUP(M215,Racks!$H$4:$M$30,Racks!$K$2),"")</f>
        <v>180Row</v>
      </c>
      <c r="U215" t="str">
        <f t="shared" si="128"/>
        <v>012</v>
      </c>
      <c r="V215" t="str">
        <f>CONCATENATE(Names!$C$17,Names!$N$3,U215)</f>
        <v>PRLTCB-012</v>
      </c>
      <c r="W215" t="str">
        <f>Dev!$GL$83</f>
        <v>b</v>
      </c>
      <c r="X215">
        <f t="shared" ca="1" si="101"/>
        <v>2</v>
      </c>
      <c r="Y215" t="str">
        <f>IF(OR(W215=Dev!$GJ$82, W215=Dev!$GJ$83, W215=Dev!$GJ$84, W215=Dev!$GJ$85, W215=Dev!$GJ$86, W215=Dev!$GJ$87, W215=Dev!$GJ$88, W215=Dev!$GJ$89, W215=Dev!$GG$82, W215=Dev!$GG$83, W215=Dev!$GG$84, W215=Dev!$GG$85, W215=Dev!$GG$86),Names!$C$10,                   IF(OR(W215=Dev!$GJ$90, W215=Dev!$GJ$91, W215=Dev!$GJ$92, W215=Dev!$GJ$93, W215=Dev!$GJ$94, W215=Dev!$GJ$95, W215=Dev!$GJ$96, W215=Dev!$GJ$97, W215=Dev!$GH$82), Names!$C$11,""))</f>
        <v>PRLEH</v>
      </c>
      <c r="Z215" s="31" t="str">
        <f ca="1">IFERROR(VLOOKUP(M215,Racks!$H$4:$M$30,6),"")</f>
        <v>HBL-180Row:CnPw-U-016</v>
      </c>
      <c r="AA215" t="str">
        <f ca="1">IF(R215="","",CONCATENATE(S215,Names!$H$3,T215,Names!$J$3,Names!$K$3,Names!$L$3,V215))</f>
        <v>HBL-180Row:RFS-PRLTCB-012</v>
      </c>
      <c r="AB215" t="str">
        <f>IF(R215="","",CONCATENATE(V215,Names!$P$3,W215))</f>
        <v>PRLTCB-012_b</v>
      </c>
      <c r="AD215" t="str">
        <f t="shared" si="106"/>
        <v>CREATE</v>
      </c>
      <c r="AF215" t="str">
        <f t="shared" si="114"/>
        <v>3C16NS_3G1.5</v>
      </c>
      <c r="AH215" t="str">
        <f t="shared" ca="1" si="115"/>
        <v>HBL-170PRL:RFS-PRLJB-041</v>
      </c>
      <c r="AI215" t="str">
        <f t="shared" si="107"/>
        <v>AT</v>
      </c>
      <c r="AK215" t="str">
        <f t="shared" si="116"/>
        <v>WEIPU ST1210/S3</v>
      </c>
      <c r="AM215" t="str">
        <f t="shared" ca="1" si="117"/>
        <v>PRLJB-041_b</v>
      </c>
      <c r="AN215" t="str">
        <f t="shared" ca="1" si="118"/>
        <v>HBL-180Row:RFS-PRLTCB-012</v>
      </c>
      <c r="AO215" t="str">
        <f t="shared" si="108"/>
        <v>KG</v>
      </c>
      <c r="AP215" t="str">
        <f t="shared" ca="1" si="119"/>
        <v>HBL-180Row:CnPw-U-016</v>
      </c>
      <c r="AQ215" t="str">
        <f t="shared" si="120"/>
        <v>WEIPU ST1210/P3</v>
      </c>
      <c r="AS215" t="str">
        <f t="shared" si="121"/>
        <v>PRLTCB-012_b</v>
      </c>
      <c r="AT215">
        <f t="shared" ca="1" si="122"/>
        <v>3</v>
      </c>
      <c r="AU215">
        <f t="shared" si="109"/>
        <v>5</v>
      </c>
      <c r="AV215" t="str">
        <f t="shared" si="123"/>
        <v>D</v>
      </c>
      <c r="AX215" t="str">
        <f t="shared" si="110"/>
        <v>staffanekstrom</v>
      </c>
      <c r="AY215" t="str">
        <f t="shared" si="111"/>
        <v>INSERTED</v>
      </c>
      <c r="AZ215" t="str">
        <f t="shared" si="112"/>
        <v/>
      </c>
      <c r="BD215" t="str">
        <f t="shared" si="113"/>
        <v>YES</v>
      </c>
      <c r="BF215">
        <f t="shared" ca="1" si="124"/>
        <v>280</v>
      </c>
    </row>
    <row r="216" spans="1:58">
      <c r="A216">
        <v>210</v>
      </c>
      <c r="C216">
        <f>ROW(Table!$A$162)</f>
        <v>162</v>
      </c>
      <c r="D216" s="1" t="str">
        <f ca="1">INDIRECT(ADDRESS($C216,D$5,,,Table!$A$1))</f>
        <v/>
      </c>
      <c r="E216" t="str">
        <f ca="1">INDIRECT(ADDRESS($C216,E$5,,,Table!$A$1))</f>
        <v>PRLJB-041</v>
      </c>
      <c r="F216">
        <f ca="1">INDIRECT(ADDRESS($C216,F$5,,,Table!$A$1))</f>
        <v>323.99999999999972</v>
      </c>
      <c r="G216" t="str">
        <f ca="1">INDIRECT(ADDRESS($C216,G$5,,,Table!$A$1))</f>
        <v>HBL</v>
      </c>
      <c r="H216" t="str">
        <f ca="1">INDIRECT(ADDRESS($C216,H$5,,,Table!$A$1))</f>
        <v>HBL-170PRL:RFS-PRLJB-041</v>
      </c>
      <c r="I216" t="str">
        <f>Dev!$CW$48</f>
        <v>g</v>
      </c>
      <c r="J216" t="str">
        <f>IF(OR(I216=Dev!$CU$46, I216=Dev!$CU$47, I216=Dev!$CU$48, I216=Dev!$CU$49, I216=Dev!$CU$50, I216=Dev!$CU$51, I216=Dev!$CU$52, I216=Dev!$CU$53, I216=Dev!$CR$48, I216=Dev!$CR$49),$C$3,                                                                  IF(OR(I216=Dev!$CU$54, I216=Dev!$CU$55, I216=Dev!$CU$56, I216=Dev!$CU$57, I216=Dev!$CU$58, I216=Dev!$CU$59, I216=Dev!$CS$48), $D$3,""))</f>
        <v>PRLTE</v>
      </c>
      <c r="K216" t="str">
        <f ca="1">CONCATENATE(E216,Names!$P$3,I216)</f>
        <v>PRLJB-041_g</v>
      </c>
      <c r="M216" s="31">
        <f ca="1">INDIRECT(ADDRESS($C216,M$5,,,Table!$A$1))</f>
        <v>280</v>
      </c>
      <c r="O216" t="str">
        <f t="shared" si="126"/>
        <v/>
      </c>
      <c r="Q216" t="str">
        <f t="shared" si="127"/>
        <v>0</v>
      </c>
      <c r="R216">
        <f t="shared" ref="R216:R231" si="130">$R$214</f>
        <v>12</v>
      </c>
      <c r="S216" t="str">
        <f ca="1">IFERROR(VLOOKUP(M216,Racks!$H$4:$M$30,Racks!$I$2),"")</f>
        <v>HBL</v>
      </c>
      <c r="T216" t="str">
        <f ca="1">IFERROR(VLOOKUP(M216,Racks!$H$4:$M$30,Racks!$K$2),"")</f>
        <v>180Row</v>
      </c>
      <c r="U216" t="str">
        <f t="shared" si="128"/>
        <v>012</v>
      </c>
      <c r="V216" t="str">
        <f>CONCATENATE(Names!$C$17,Names!$N$3,U216)</f>
        <v>PRLTCB-012</v>
      </c>
      <c r="W216" t="str">
        <f>Dev!$GL$84</f>
        <v>c</v>
      </c>
      <c r="X216">
        <f t="shared" ca="1" si="101"/>
        <v>3</v>
      </c>
      <c r="Y216" t="str">
        <f>IF(OR(W216=Dev!$GJ$82, W216=Dev!$GJ$83, W216=Dev!$GJ$84, W216=Dev!$GJ$85, W216=Dev!$GJ$86, W216=Dev!$GJ$87, W216=Dev!$GJ$88, W216=Dev!$GJ$89, W216=Dev!$GG$82, W216=Dev!$GG$83, W216=Dev!$GG$84, W216=Dev!$GG$85, W216=Dev!$GG$86),Names!$C$10,                   IF(OR(W216=Dev!$GJ$90, W216=Dev!$GJ$91, W216=Dev!$GJ$92, W216=Dev!$GJ$93, W216=Dev!$GJ$94, W216=Dev!$GJ$95, W216=Dev!$GJ$96, W216=Dev!$GJ$97, W216=Dev!$GH$82), Names!$C$11,""))</f>
        <v>PRLTE</v>
      </c>
      <c r="Z216" s="31" t="str">
        <f ca="1">IFERROR(VLOOKUP(M216,Racks!$H$4:$M$30,6),"")</f>
        <v>HBL-180Row:CnPw-U-016</v>
      </c>
      <c r="AA216" t="str">
        <f ca="1">IF(R216="","",CONCATENATE(S216,Names!$H$3,T216,Names!$J$3,Names!$K$3,Names!$L$3,V216))</f>
        <v>HBL-180Row:RFS-PRLTCB-012</v>
      </c>
      <c r="AB216" t="str">
        <f>IF(R216="","",CONCATENATE(V216,Names!$P$3,W216))</f>
        <v>PRLTCB-012_c</v>
      </c>
      <c r="AD216" t="str">
        <f t="shared" si="106"/>
        <v>CREATE</v>
      </c>
      <c r="AF216" t="str">
        <f t="shared" si="114"/>
        <v>4PR24OSTCHF</v>
      </c>
      <c r="AH216" t="str">
        <f t="shared" ca="1" si="115"/>
        <v>HBL-170PRL:RFS-PRLJB-041</v>
      </c>
      <c r="AI216" t="str">
        <f t="shared" si="107"/>
        <v>AT</v>
      </c>
      <c r="AK216" t="str">
        <f t="shared" si="116"/>
        <v>WEIPU ST1210/S9</v>
      </c>
      <c r="AM216" t="str">
        <f t="shared" ca="1" si="117"/>
        <v>PRLJB-041_g</v>
      </c>
      <c r="AN216" t="str">
        <f t="shared" ca="1" si="118"/>
        <v>HBL-180Row:RFS-PRLTCB-012</v>
      </c>
      <c r="AO216" t="str">
        <f t="shared" si="108"/>
        <v>KG</v>
      </c>
      <c r="AP216" t="str">
        <f t="shared" ca="1" si="119"/>
        <v>HBL-180Row:CnPw-U-016</v>
      </c>
      <c r="AQ216" t="str">
        <f t="shared" si="120"/>
        <v>WEIPU ST1210/P9</v>
      </c>
      <c r="AS216" t="str">
        <f t="shared" si="121"/>
        <v>PRLTCB-012_c</v>
      </c>
      <c r="AT216">
        <f t="shared" ca="1" si="122"/>
        <v>3</v>
      </c>
      <c r="AU216">
        <f t="shared" si="109"/>
        <v>5</v>
      </c>
      <c r="AV216" t="str">
        <f t="shared" si="123"/>
        <v>A</v>
      </c>
      <c r="AX216" t="str">
        <f t="shared" si="110"/>
        <v>staffanekstrom</v>
      </c>
      <c r="AY216" t="str">
        <f t="shared" si="111"/>
        <v>INSERTED</v>
      </c>
      <c r="AZ216" t="str">
        <f t="shared" si="112"/>
        <v/>
      </c>
      <c r="BD216" t="str">
        <f t="shared" si="113"/>
        <v>YES</v>
      </c>
      <c r="BF216">
        <f t="shared" ca="1" si="124"/>
        <v>280</v>
      </c>
    </row>
    <row r="217" spans="1:58" s="196" customFormat="1">
      <c r="A217" s="196">
        <v>211</v>
      </c>
      <c r="C217" s="196">
        <f>ROW(Table!$A$162)</f>
        <v>162</v>
      </c>
      <c r="D217" s="1021" t="str">
        <f ca="1">INDIRECT(ADDRESS($C217,D$5,,,Table!$A$1))</f>
        <v/>
      </c>
      <c r="E217" s="196" t="str">
        <f ca="1">INDIRECT(ADDRESS($C217,E$5,,,Table!$A$1))</f>
        <v>PRLJB-041</v>
      </c>
      <c r="F217" s="196">
        <f ca="1">INDIRECT(ADDRESS($C217,F$5,,,Table!$A$1))</f>
        <v>323.99999999999972</v>
      </c>
      <c r="G217" s="196" t="str">
        <f ca="1">INDIRECT(ADDRESS($C217,G$5,,,Table!$A$1))</f>
        <v>HBL</v>
      </c>
      <c r="H217" s="196" t="str">
        <f ca="1">INDIRECT(ADDRESS($C217,H$5,,,Table!$A$1))</f>
        <v>HBL-170PRL:RFS-PRLJB-041</v>
      </c>
      <c r="I217" s="196" t="str">
        <f>Dev!$CW$49</f>
        <v>h</v>
      </c>
      <c r="J217" s="196" t="str">
        <f>IF(OR(I217=Dev!$CU$46, I217=Dev!$CU$47, I217=Dev!$CU$48, I217=Dev!$CU$49, I217=Dev!$CU$50, I217=Dev!$CU$51, I217=Dev!$CU$52, I217=Dev!$CU$53, I217=Dev!$CR$48, I217=Dev!$CR$49),$C$3,                                                                  IF(OR(I217=Dev!$CU$54, I217=Dev!$CU$55, I217=Dev!$CU$56, I217=Dev!$CU$57, I217=Dev!$CU$58, I217=Dev!$CU$59, I217=Dev!$CS$48), $D$3,""))</f>
        <v>PRLTE</v>
      </c>
      <c r="K217" s="196" t="str">
        <f ca="1">CONCATENATE(E217,Names!$P$3,I217)</f>
        <v>PRLJB-041_h</v>
      </c>
      <c r="M217" s="760">
        <f ca="1">INDIRECT(ADDRESS($C217,M$5,,,Table!$A$1))</f>
        <v>280</v>
      </c>
      <c r="O217" s="196" t="str">
        <f t="shared" si="126"/>
        <v/>
      </c>
      <c r="Q217" s="196" t="str">
        <f t="shared" si="127"/>
        <v>0</v>
      </c>
      <c r="R217" s="196">
        <f t="shared" si="130"/>
        <v>12</v>
      </c>
      <c r="S217" s="196" t="str">
        <f ca="1">IFERROR(VLOOKUP(M217,Racks!$H$4:$M$30,Racks!$I$2),"")</f>
        <v>HBL</v>
      </c>
      <c r="T217" s="196" t="str">
        <f ca="1">IFERROR(VLOOKUP(M217,Racks!$H$4:$M$30,Racks!$K$2),"")</f>
        <v>180Row</v>
      </c>
      <c r="U217" s="196" t="str">
        <f t="shared" si="128"/>
        <v>012</v>
      </c>
      <c r="V217" s="196" t="str">
        <f>CONCATENATE(Names!$C$17,Names!$N$3,U217)</f>
        <v>PRLTCB-012</v>
      </c>
      <c r="W217" s="196" t="str">
        <f>Dev!$GL$85</f>
        <v>d</v>
      </c>
      <c r="X217" s="196">
        <f t="shared" ca="1" si="101"/>
        <v>4</v>
      </c>
      <c r="Y217" s="196" t="str">
        <f>IF(OR(W217=Dev!$GJ$82, W217=Dev!$GJ$83, W217=Dev!$GJ$84, W217=Dev!$GJ$85, W217=Dev!$GJ$86, W217=Dev!$GJ$87, W217=Dev!$GJ$88, W217=Dev!$GJ$89, W217=Dev!$GG$82, W217=Dev!$GG$83, W217=Dev!$GG$84, W217=Dev!$GG$85, W217=Dev!$GG$86),Names!$C$10,                   IF(OR(W217=Dev!$GJ$90, W217=Dev!$GJ$91, W217=Dev!$GJ$92, W217=Dev!$GJ$93, W217=Dev!$GJ$94, W217=Dev!$GJ$95, W217=Dev!$GJ$96, W217=Dev!$GJ$97, W217=Dev!$GH$82), Names!$C$11,""))</f>
        <v>PRLTE</v>
      </c>
      <c r="Z217" s="760" t="str">
        <f ca="1">IFERROR(VLOOKUP(M217,Racks!$H$4:$M$30,6),"")</f>
        <v>HBL-180Row:CnPw-U-016</v>
      </c>
      <c r="AA217" s="196" t="str">
        <f ca="1">IF(R217="","",CONCATENATE(S217,Names!$H$3,T217,Names!$J$3,Names!$K$3,Names!$L$3,V217))</f>
        <v>HBL-180Row:RFS-PRLTCB-012</v>
      </c>
      <c r="AB217" s="196" t="str">
        <f>IF(R217="","",CONCATENATE(V217,Names!$P$3,W217))</f>
        <v>PRLTCB-012_d</v>
      </c>
      <c r="AC217" s="996"/>
      <c r="AD217" s="196" t="str">
        <f t="shared" si="106"/>
        <v>CREATE</v>
      </c>
      <c r="AF217" s="196" t="str">
        <f t="shared" si="114"/>
        <v>4PR24OSTCHF</v>
      </c>
      <c r="AH217" s="196" t="str">
        <f t="shared" ca="1" si="115"/>
        <v>HBL-170PRL:RFS-PRLJB-041</v>
      </c>
      <c r="AI217" s="196" t="str">
        <f t="shared" si="107"/>
        <v>AT</v>
      </c>
      <c r="AK217" s="196" t="str">
        <f t="shared" si="116"/>
        <v>WEIPU ST1210/S9</v>
      </c>
      <c r="AM217" s="196" t="str">
        <f t="shared" ca="1" si="117"/>
        <v>PRLJB-041_h</v>
      </c>
      <c r="AN217" s="196" t="str">
        <f t="shared" ca="1" si="118"/>
        <v>HBL-180Row:RFS-PRLTCB-012</v>
      </c>
      <c r="AO217" s="196" t="str">
        <f t="shared" si="108"/>
        <v>KG</v>
      </c>
      <c r="AP217" s="196" t="str">
        <f t="shared" ca="1" si="119"/>
        <v>HBL-180Row:CnPw-U-016</v>
      </c>
      <c r="AQ217" s="196" t="str">
        <f t="shared" si="120"/>
        <v>WEIPU ST1210/P9</v>
      </c>
      <c r="AS217" s="196" t="str">
        <f t="shared" si="121"/>
        <v>PRLTCB-012_d</v>
      </c>
      <c r="AT217" s="196">
        <f t="shared" ca="1" si="122"/>
        <v>3</v>
      </c>
      <c r="AU217" s="196">
        <f t="shared" si="109"/>
        <v>5</v>
      </c>
      <c r="AV217" s="196" t="str">
        <f t="shared" si="123"/>
        <v>A</v>
      </c>
      <c r="AX217" s="196" t="str">
        <f t="shared" si="110"/>
        <v>staffanekstrom</v>
      </c>
      <c r="AY217" s="196" t="str">
        <f t="shared" si="111"/>
        <v>INSERTED</v>
      </c>
      <c r="AZ217" s="196" t="str">
        <f t="shared" si="112"/>
        <v/>
      </c>
      <c r="BD217" s="196" t="str">
        <f t="shared" si="113"/>
        <v>YES</v>
      </c>
      <c r="BE217" s="996"/>
      <c r="BF217" s="196">
        <f t="shared" ca="1" si="124"/>
        <v>280</v>
      </c>
    </row>
    <row r="218" spans="1:58">
      <c r="A218">
        <v>212</v>
      </c>
      <c r="C218">
        <f>ROW(Table!$A$165)</f>
        <v>165</v>
      </c>
      <c r="D218" s="1" t="str">
        <f ca="1">INDIRECT(ADDRESS($C218,D$5,,,Table!$A$1))</f>
        <v/>
      </c>
      <c r="E218" s="738" t="str">
        <f ca="1">INDIRECT(ADDRESS($C218,E$5,,,Table!$A$1))</f>
        <v>PRLJB-042</v>
      </c>
      <c r="F218">
        <f ca="1">INDIRECT(ADDRESS($C218,F$5,,,Table!$A$1))</f>
        <v>332.5199999999997</v>
      </c>
      <c r="G218" t="str">
        <f ca="1">INDIRECT(ADDRESS($C218,G$5,,,Table!$A$1))</f>
        <v>HBL</v>
      </c>
      <c r="H218" t="str">
        <f ca="1">INDIRECT(ADDRESS($C218,H$5,,,Table!$A$1))</f>
        <v>HBL-180PRL:RFS-PRLJB-042</v>
      </c>
      <c r="I218" s="738" t="str">
        <f>Dev!$CW$46</f>
        <v>a</v>
      </c>
      <c r="J218" t="str">
        <f>IF(OR(I218=Dev!$CU$46, I218=Dev!$CU$47, I218=Dev!$CU$48, I218=Dev!$CU$49, I218=Dev!$CU$50, I218=Dev!$CU$51, I218=Dev!$CU$52, I218=Dev!$CU$53, I218=Dev!$CR$48, I218=Dev!$CR$49),$C$3,                                                                  IF(OR(I218=Dev!$CU$54, I218=Dev!$CU$55, I218=Dev!$CU$56, I218=Dev!$CU$57, I218=Dev!$CU$58, I218=Dev!$CU$59, I218=Dev!$CS$48), $D$3,""))</f>
        <v>PRLEH</v>
      </c>
      <c r="K218" t="str">
        <f ca="1">CONCATENATE(E218,Names!$P$3,I218)</f>
        <v>PRLJB-042_a</v>
      </c>
      <c r="M218" s="31">
        <f ca="1">INDIRECT(ADDRESS($C218,M$5,,,Table!$A$1))</f>
        <v>280</v>
      </c>
      <c r="O218" t="str">
        <f t="shared" si="126"/>
        <v/>
      </c>
      <c r="Q218" t="str">
        <f t="shared" si="127"/>
        <v>0</v>
      </c>
      <c r="R218">
        <f t="shared" si="130"/>
        <v>12</v>
      </c>
      <c r="S218" t="str">
        <f ca="1">IFERROR(VLOOKUP(M218,Racks!$H$4:$M$30,Racks!$I$2),"")</f>
        <v>HBL</v>
      </c>
      <c r="T218" t="str">
        <f ca="1">IFERROR(VLOOKUP(M218,Racks!$H$4:$M$30,Racks!$K$2),"")</f>
        <v>180Row</v>
      </c>
      <c r="U218" t="str">
        <f t="shared" si="128"/>
        <v>012</v>
      </c>
      <c r="V218" t="str">
        <f>CONCATENATE(Names!$C$17,Names!$N$3,U218)</f>
        <v>PRLTCB-012</v>
      </c>
      <c r="W218" t="str">
        <f>Dev!$GL$86</f>
        <v>e</v>
      </c>
      <c r="X218">
        <f t="shared" ca="1" si="101"/>
        <v>5</v>
      </c>
      <c r="Y218" t="str">
        <f>IF(OR(W218=Dev!$GJ$82, W218=Dev!$GJ$83, W218=Dev!$GJ$84, W218=Dev!$GJ$85, W218=Dev!$GJ$86, W218=Dev!$GJ$87, W218=Dev!$GJ$88, W218=Dev!$GJ$89, W218=Dev!$GG$82, W218=Dev!$GG$83, W218=Dev!$GG$84, W218=Dev!$GG$85, W218=Dev!$GG$86),Names!$C$10,                   IF(OR(W218=Dev!$GJ$90, W218=Dev!$GJ$91, W218=Dev!$GJ$92, W218=Dev!$GJ$93, W218=Dev!$GJ$94, W218=Dev!$GJ$95, W218=Dev!$GJ$96, W218=Dev!$GJ$97, W218=Dev!$GH$82), Names!$C$11,""))</f>
        <v>PRLEH</v>
      </c>
      <c r="Z218" s="31" t="str">
        <f ca="1">IFERROR(VLOOKUP(M218,Racks!$H$4:$M$30,6),"")</f>
        <v>HBL-180Row:CnPw-U-016</v>
      </c>
      <c r="AA218" t="str">
        <f ca="1">IF(R218="","",CONCATENATE(S218,Names!$H$3,T218,Names!$J$3,Names!$K$3,Names!$L$3,V218))</f>
        <v>HBL-180Row:RFS-PRLTCB-012</v>
      </c>
      <c r="AB218" t="str">
        <f>IF(R218="","",CONCATENATE(V218,Names!$P$3,W218))</f>
        <v>PRLTCB-012_e</v>
      </c>
      <c r="AD218" t="str">
        <f t="shared" si="106"/>
        <v>CREATE</v>
      </c>
      <c r="AF218" t="str">
        <f t="shared" si="114"/>
        <v>3C16NS_3G1.5</v>
      </c>
      <c r="AH218" t="str">
        <f t="shared" ca="1" si="115"/>
        <v>HBL-180PRL:RFS-PRLJB-042</v>
      </c>
      <c r="AI218" t="str">
        <f t="shared" si="107"/>
        <v>AT</v>
      </c>
      <c r="AK218" t="str">
        <f t="shared" si="116"/>
        <v>WEIPU ST1210/S3</v>
      </c>
      <c r="AM218" t="str">
        <f t="shared" ca="1" si="117"/>
        <v>PRLJB-042_a</v>
      </c>
      <c r="AN218" t="str">
        <f t="shared" ca="1" si="118"/>
        <v>HBL-180Row:RFS-PRLTCB-012</v>
      </c>
      <c r="AO218" t="str">
        <f t="shared" si="108"/>
        <v>KG</v>
      </c>
      <c r="AP218" t="str">
        <f t="shared" ca="1" si="119"/>
        <v>HBL-180Row:CnPw-U-016</v>
      </c>
      <c r="AQ218" t="str">
        <f t="shared" si="120"/>
        <v>WEIPU ST1210/P3</v>
      </c>
      <c r="AS218" t="str">
        <f t="shared" si="121"/>
        <v>PRLTCB-012_e</v>
      </c>
      <c r="AT218">
        <f t="shared" ca="1" si="122"/>
        <v>3</v>
      </c>
      <c r="AU218">
        <f t="shared" si="109"/>
        <v>5</v>
      </c>
      <c r="AV218" t="str">
        <f t="shared" si="123"/>
        <v>D</v>
      </c>
      <c r="AX218" t="str">
        <f t="shared" si="110"/>
        <v>staffanekstrom</v>
      </c>
      <c r="AY218" t="str">
        <f t="shared" si="111"/>
        <v>INSERTED</v>
      </c>
      <c r="AZ218" t="str">
        <f t="shared" si="112"/>
        <v/>
      </c>
      <c r="BD218" t="str">
        <f t="shared" si="113"/>
        <v>YES</v>
      </c>
      <c r="BF218">
        <f t="shared" ca="1" si="124"/>
        <v>280</v>
      </c>
    </row>
    <row r="219" spans="1:58">
      <c r="A219">
        <v>213</v>
      </c>
      <c r="C219">
        <f>ROW(Table!$A$165)</f>
        <v>165</v>
      </c>
      <c r="D219" s="1" t="str">
        <f ca="1">INDIRECT(ADDRESS($C219,D$5,,,Table!$A$1))</f>
        <v/>
      </c>
      <c r="E219" s="738" t="str">
        <f ca="1">INDIRECT(ADDRESS($C219,E$5,,,Table!$A$1))</f>
        <v>PRLJB-042</v>
      </c>
      <c r="F219">
        <f ca="1">INDIRECT(ADDRESS($C219,F$5,,,Table!$A$1))</f>
        <v>332.5199999999997</v>
      </c>
      <c r="G219" t="str">
        <f ca="1">INDIRECT(ADDRESS($C219,G$5,,,Table!$A$1))</f>
        <v>HBL</v>
      </c>
      <c r="H219" t="str">
        <f ca="1">INDIRECT(ADDRESS($C219,H$5,,,Table!$A$1))</f>
        <v>HBL-180PRL:RFS-PRLJB-042</v>
      </c>
      <c r="I219" s="738" t="str">
        <f>Dev!$CW$47</f>
        <v>b</v>
      </c>
      <c r="J219" t="str">
        <f>IF(OR(I219=Dev!$CU$46, I219=Dev!$CU$47, I219=Dev!$CU$48, I219=Dev!$CU$49, I219=Dev!$CU$50, I219=Dev!$CU$51, I219=Dev!$CU$52, I219=Dev!$CU$53, I219=Dev!$CR$48, I219=Dev!$CR$49),$C$3,                                                                  IF(OR(I219=Dev!$CU$54, I219=Dev!$CU$55, I219=Dev!$CU$56, I219=Dev!$CU$57, I219=Dev!$CU$58, I219=Dev!$CU$59, I219=Dev!$CS$48), $D$3,""))</f>
        <v>PRLEH</v>
      </c>
      <c r="K219" t="str">
        <f ca="1">CONCATENATE(E219,Names!$P$3,I219)</f>
        <v>PRLJB-042_b</v>
      </c>
      <c r="M219" s="31">
        <f ca="1">INDIRECT(ADDRESS($C219,M$5,,,Table!$A$1))</f>
        <v>280</v>
      </c>
      <c r="O219" t="str">
        <f t="shared" si="126"/>
        <v/>
      </c>
      <c r="Q219" t="str">
        <f t="shared" si="127"/>
        <v>0</v>
      </c>
      <c r="R219">
        <f t="shared" si="130"/>
        <v>12</v>
      </c>
      <c r="S219" t="str">
        <f ca="1">IFERROR(VLOOKUP(M219,Racks!$H$4:$M$30,Racks!$I$2),"")</f>
        <v>HBL</v>
      </c>
      <c r="T219" t="str">
        <f ca="1">IFERROR(VLOOKUP(M219,Racks!$H$4:$M$30,Racks!$K$2),"")</f>
        <v>180Row</v>
      </c>
      <c r="U219" t="str">
        <f t="shared" si="128"/>
        <v>012</v>
      </c>
      <c r="V219" t="str">
        <f>CONCATENATE(Names!$C$17,Names!$N$3,U219)</f>
        <v>PRLTCB-012</v>
      </c>
      <c r="W219" t="str">
        <f>Dev!$GL$87</f>
        <v>f</v>
      </c>
      <c r="X219">
        <f t="shared" ca="1" si="101"/>
        <v>6</v>
      </c>
      <c r="Y219" t="str">
        <f>IF(OR(W219=Dev!$GJ$82, W219=Dev!$GJ$83, W219=Dev!$GJ$84, W219=Dev!$GJ$85, W219=Dev!$GJ$86, W219=Dev!$GJ$87, W219=Dev!$GJ$88, W219=Dev!$GJ$89, W219=Dev!$GG$82, W219=Dev!$GG$83, W219=Dev!$GG$84, W219=Dev!$GG$85, W219=Dev!$GG$86),Names!$C$10,                   IF(OR(W219=Dev!$GJ$90, W219=Dev!$GJ$91, W219=Dev!$GJ$92, W219=Dev!$GJ$93, W219=Dev!$GJ$94, W219=Dev!$GJ$95, W219=Dev!$GJ$96, W219=Dev!$GJ$97, W219=Dev!$GH$82), Names!$C$11,""))</f>
        <v>PRLEH</v>
      </c>
      <c r="Z219" s="31" t="str">
        <f ca="1">IFERROR(VLOOKUP(M219,Racks!$H$4:$M$30,6),"")</f>
        <v>HBL-180Row:CnPw-U-016</v>
      </c>
      <c r="AA219" t="str">
        <f ca="1">IF(R219="","",CONCATENATE(S219,Names!$H$3,T219,Names!$J$3,Names!$K$3,Names!$L$3,V219))</f>
        <v>HBL-180Row:RFS-PRLTCB-012</v>
      </c>
      <c r="AB219" t="str">
        <f>IF(R219="","",CONCATENATE(V219,Names!$P$3,W219))</f>
        <v>PRLTCB-012_f</v>
      </c>
      <c r="AD219" t="str">
        <f t="shared" si="106"/>
        <v>CREATE</v>
      </c>
      <c r="AF219" t="str">
        <f t="shared" si="114"/>
        <v>3C16NS_3G1.5</v>
      </c>
      <c r="AH219" t="str">
        <f t="shared" ca="1" si="115"/>
        <v>HBL-180PRL:RFS-PRLJB-042</v>
      </c>
      <c r="AI219" t="str">
        <f t="shared" si="107"/>
        <v>AT</v>
      </c>
      <c r="AK219" t="str">
        <f t="shared" si="116"/>
        <v>WEIPU ST1210/S3</v>
      </c>
      <c r="AM219" t="str">
        <f t="shared" ca="1" si="117"/>
        <v>PRLJB-042_b</v>
      </c>
      <c r="AN219" t="str">
        <f t="shared" ca="1" si="118"/>
        <v>HBL-180Row:RFS-PRLTCB-012</v>
      </c>
      <c r="AO219" t="str">
        <f t="shared" si="108"/>
        <v>KG</v>
      </c>
      <c r="AP219" t="str">
        <f t="shared" ca="1" si="119"/>
        <v>HBL-180Row:CnPw-U-016</v>
      </c>
      <c r="AQ219" t="str">
        <f t="shared" si="120"/>
        <v>WEIPU ST1210/P3</v>
      </c>
      <c r="AS219" t="str">
        <f t="shared" si="121"/>
        <v>PRLTCB-012_f</v>
      </c>
      <c r="AT219">
        <f t="shared" ca="1" si="122"/>
        <v>3</v>
      </c>
      <c r="AU219">
        <f t="shared" si="109"/>
        <v>5</v>
      </c>
      <c r="AV219" t="str">
        <f t="shared" si="123"/>
        <v>D</v>
      </c>
      <c r="AX219" t="str">
        <f t="shared" si="110"/>
        <v>staffanekstrom</v>
      </c>
      <c r="AY219" t="str">
        <f t="shared" si="111"/>
        <v>INSERTED</v>
      </c>
      <c r="AZ219" t="str">
        <f t="shared" si="112"/>
        <v/>
      </c>
      <c r="BD219" t="str">
        <f t="shared" si="113"/>
        <v>YES</v>
      </c>
      <c r="BF219">
        <f t="shared" ca="1" si="124"/>
        <v>280</v>
      </c>
    </row>
    <row r="220" spans="1:58">
      <c r="A220">
        <v>214</v>
      </c>
      <c r="C220">
        <f>ROW(Table!$A$165)</f>
        <v>165</v>
      </c>
      <c r="D220" s="1" t="str">
        <f ca="1">INDIRECT(ADDRESS($C220,D$5,,,Table!$A$1))</f>
        <v/>
      </c>
      <c r="E220" s="738" t="str">
        <f ca="1">INDIRECT(ADDRESS($C220,E$5,,,Table!$A$1))</f>
        <v>PRLJB-042</v>
      </c>
      <c r="F220">
        <f ca="1">INDIRECT(ADDRESS($C220,F$5,,,Table!$A$1))</f>
        <v>332.5199999999997</v>
      </c>
      <c r="G220" t="str">
        <f ca="1">INDIRECT(ADDRESS($C220,G$5,,,Table!$A$1))</f>
        <v>HBL</v>
      </c>
      <c r="H220" t="str">
        <f ca="1">INDIRECT(ADDRESS($C220,H$5,,,Table!$A$1))</f>
        <v>HBL-180PRL:RFS-PRLJB-042</v>
      </c>
      <c r="I220" s="738" t="str">
        <f>Dev!$CW$48</f>
        <v>g</v>
      </c>
      <c r="J220" t="str">
        <f>IF(OR(I220=Dev!$CU$46, I220=Dev!$CU$47, I220=Dev!$CU$48, I220=Dev!$CU$49, I220=Dev!$CU$50, I220=Dev!$CU$51, I220=Dev!$CU$52, I220=Dev!$CU$53, I220=Dev!$CR$48, I220=Dev!$CR$49),$C$3,                                                                  IF(OR(I220=Dev!$CU$54, I220=Dev!$CU$55, I220=Dev!$CU$56, I220=Dev!$CU$57, I220=Dev!$CU$58, I220=Dev!$CU$59, I220=Dev!$CS$48), $D$3,""))</f>
        <v>PRLTE</v>
      </c>
      <c r="K220" t="str">
        <f ca="1">CONCATENATE(E220,Names!$P$3,I220)</f>
        <v>PRLJB-042_g</v>
      </c>
      <c r="M220" s="31">
        <f ca="1">INDIRECT(ADDRESS($C220,M$5,,,Table!$A$1))</f>
        <v>280</v>
      </c>
      <c r="O220" t="str">
        <f t="shared" si="126"/>
        <v/>
      </c>
      <c r="Q220" t="str">
        <f t="shared" si="127"/>
        <v>0</v>
      </c>
      <c r="R220">
        <f t="shared" si="130"/>
        <v>12</v>
      </c>
      <c r="S220" t="str">
        <f ca="1">IFERROR(VLOOKUP(M220,Racks!$H$4:$M$30,Racks!$I$2),"")</f>
        <v>HBL</v>
      </c>
      <c r="T220" t="str">
        <f ca="1">IFERROR(VLOOKUP(M220,Racks!$H$4:$M$30,Racks!$K$2),"")</f>
        <v>180Row</v>
      </c>
      <c r="U220" t="str">
        <f t="shared" si="128"/>
        <v>012</v>
      </c>
      <c r="V220" t="str">
        <f>CONCATENATE(Names!$C$17,Names!$N$3,U220)</f>
        <v>PRLTCB-012</v>
      </c>
      <c r="W220" t="str">
        <f>Dev!$GL$88</f>
        <v>g</v>
      </c>
      <c r="X220">
        <f t="shared" ca="1" si="101"/>
        <v>7</v>
      </c>
      <c r="Y220" t="str">
        <f>IF(OR(W220=Dev!$GJ$82, W220=Dev!$GJ$83, W220=Dev!$GJ$84, W220=Dev!$GJ$85, W220=Dev!$GJ$86, W220=Dev!$GJ$87, W220=Dev!$GJ$88, W220=Dev!$GJ$89, W220=Dev!$GG$82, W220=Dev!$GG$83, W220=Dev!$GG$84, W220=Dev!$GG$85, W220=Dev!$GG$86),Names!$C$10,                   IF(OR(W220=Dev!$GJ$90, W220=Dev!$GJ$91, W220=Dev!$GJ$92, W220=Dev!$GJ$93, W220=Dev!$GJ$94, W220=Dev!$GJ$95, W220=Dev!$GJ$96, W220=Dev!$GJ$97, W220=Dev!$GH$82), Names!$C$11,""))</f>
        <v>PRLTE</v>
      </c>
      <c r="Z220" s="31" t="str">
        <f ca="1">IFERROR(VLOOKUP(M220,Racks!$H$4:$M$30,6),"")</f>
        <v>HBL-180Row:CnPw-U-016</v>
      </c>
      <c r="AA220" t="str">
        <f ca="1">IF(R220="","",CONCATENATE(S220,Names!$H$3,T220,Names!$J$3,Names!$K$3,Names!$L$3,V220))</f>
        <v>HBL-180Row:RFS-PRLTCB-012</v>
      </c>
      <c r="AB220" t="str">
        <f>IF(R220="","",CONCATENATE(V220,Names!$P$3,W220))</f>
        <v>PRLTCB-012_g</v>
      </c>
      <c r="AD220" t="str">
        <f t="shared" si="106"/>
        <v>CREATE</v>
      </c>
      <c r="AF220" t="str">
        <f t="shared" si="114"/>
        <v>4PR24OSTCHF</v>
      </c>
      <c r="AH220" t="str">
        <f t="shared" ca="1" si="115"/>
        <v>HBL-180PRL:RFS-PRLJB-042</v>
      </c>
      <c r="AI220" t="str">
        <f t="shared" si="107"/>
        <v>AT</v>
      </c>
      <c r="AK220" t="str">
        <f t="shared" si="116"/>
        <v>WEIPU ST1210/S9</v>
      </c>
      <c r="AM220" t="str">
        <f t="shared" ca="1" si="117"/>
        <v>PRLJB-042_g</v>
      </c>
      <c r="AN220" t="str">
        <f t="shared" ca="1" si="118"/>
        <v>HBL-180Row:RFS-PRLTCB-012</v>
      </c>
      <c r="AO220" t="str">
        <f t="shared" si="108"/>
        <v>KG</v>
      </c>
      <c r="AP220" t="str">
        <f t="shared" ca="1" si="119"/>
        <v>HBL-180Row:CnPw-U-016</v>
      </c>
      <c r="AQ220" t="str">
        <f t="shared" si="120"/>
        <v>WEIPU ST1210/P9</v>
      </c>
      <c r="AS220" t="str">
        <f t="shared" si="121"/>
        <v>PRLTCB-012_g</v>
      </c>
      <c r="AT220">
        <f t="shared" ca="1" si="122"/>
        <v>3</v>
      </c>
      <c r="AU220">
        <f t="shared" si="109"/>
        <v>5</v>
      </c>
      <c r="AV220" t="str">
        <f t="shared" si="123"/>
        <v>A</v>
      </c>
      <c r="AX220" t="str">
        <f t="shared" si="110"/>
        <v>staffanekstrom</v>
      </c>
      <c r="AY220" t="str">
        <f t="shared" si="111"/>
        <v>INSERTED</v>
      </c>
      <c r="AZ220" t="str">
        <f t="shared" si="112"/>
        <v/>
      </c>
      <c r="BD220" t="str">
        <f t="shared" si="113"/>
        <v>YES</v>
      </c>
      <c r="BF220">
        <f t="shared" ca="1" si="124"/>
        <v>280</v>
      </c>
    </row>
    <row r="221" spans="1:58" s="196" customFormat="1">
      <c r="A221" s="196">
        <v>215</v>
      </c>
      <c r="C221" s="196">
        <f>ROW(Table!$A$165)</f>
        <v>165</v>
      </c>
      <c r="D221" s="1021" t="str">
        <f ca="1">INDIRECT(ADDRESS($C221,D$5,,,Table!$A$1))</f>
        <v/>
      </c>
      <c r="E221" s="764" t="str">
        <f ca="1">INDIRECT(ADDRESS($C221,E$5,,,Table!$A$1))</f>
        <v>PRLJB-042</v>
      </c>
      <c r="F221" s="196">
        <f ca="1">INDIRECT(ADDRESS($C221,F$5,,,Table!$A$1))</f>
        <v>332.5199999999997</v>
      </c>
      <c r="G221" s="196" t="str">
        <f ca="1">INDIRECT(ADDRESS($C221,G$5,,,Table!$A$1))</f>
        <v>HBL</v>
      </c>
      <c r="H221" s="196" t="str">
        <f ca="1">INDIRECT(ADDRESS($C221,H$5,,,Table!$A$1))</f>
        <v>HBL-180PRL:RFS-PRLJB-042</v>
      </c>
      <c r="I221" s="764" t="str">
        <f>Dev!$CW$49</f>
        <v>h</v>
      </c>
      <c r="J221" s="196" t="str">
        <f>IF(OR(I221=Dev!$CU$46, I221=Dev!$CU$47, I221=Dev!$CU$48, I221=Dev!$CU$49, I221=Dev!$CU$50, I221=Dev!$CU$51, I221=Dev!$CU$52, I221=Dev!$CU$53, I221=Dev!$CR$48, I221=Dev!$CR$49),$C$3,                                                                  IF(OR(I221=Dev!$CU$54, I221=Dev!$CU$55, I221=Dev!$CU$56, I221=Dev!$CU$57, I221=Dev!$CU$58, I221=Dev!$CU$59, I221=Dev!$CS$48), $D$3,""))</f>
        <v>PRLTE</v>
      </c>
      <c r="K221" s="196" t="str">
        <f ca="1">CONCATENATE(E221,Names!$P$3,I221)</f>
        <v>PRLJB-042_h</v>
      </c>
      <c r="M221" s="760">
        <f ca="1">INDIRECT(ADDRESS($C221,M$5,,,Table!$A$1))</f>
        <v>280</v>
      </c>
      <c r="O221" s="196" t="str">
        <f t="shared" si="126"/>
        <v/>
      </c>
      <c r="Q221" s="196" t="str">
        <f t="shared" si="127"/>
        <v>0</v>
      </c>
      <c r="R221" s="196">
        <f t="shared" si="130"/>
        <v>12</v>
      </c>
      <c r="S221" s="196" t="str">
        <f ca="1">IFERROR(VLOOKUP(M221,Racks!$H$4:$M$30,Racks!$I$2),"")</f>
        <v>HBL</v>
      </c>
      <c r="T221" s="196" t="str">
        <f ca="1">IFERROR(VLOOKUP(M221,Racks!$H$4:$M$30,Racks!$K$2),"")</f>
        <v>180Row</v>
      </c>
      <c r="U221" s="196" t="str">
        <f t="shared" si="128"/>
        <v>012</v>
      </c>
      <c r="V221" s="196" t="str">
        <f>CONCATENATE(Names!$C$17,Names!$N$3,U221)</f>
        <v>PRLTCB-012</v>
      </c>
      <c r="W221" s="196" t="str">
        <f>Dev!$GL$89</f>
        <v>h</v>
      </c>
      <c r="X221" s="196">
        <f t="shared" ca="1" si="101"/>
        <v>8</v>
      </c>
      <c r="Y221" s="196" t="str">
        <f>IF(OR(W221=Dev!$GJ$82, W221=Dev!$GJ$83, W221=Dev!$GJ$84, W221=Dev!$GJ$85, W221=Dev!$GJ$86, W221=Dev!$GJ$87, W221=Dev!$GJ$88, W221=Dev!$GJ$89, W221=Dev!$GG$82, W221=Dev!$GG$83, W221=Dev!$GG$84, W221=Dev!$GG$85, W221=Dev!$GG$86),Names!$C$10,                   IF(OR(W221=Dev!$GJ$90, W221=Dev!$GJ$91, W221=Dev!$GJ$92, W221=Dev!$GJ$93, W221=Dev!$GJ$94, W221=Dev!$GJ$95, W221=Dev!$GJ$96, W221=Dev!$GJ$97, W221=Dev!$GH$82), Names!$C$11,""))</f>
        <v>PRLTE</v>
      </c>
      <c r="Z221" s="760" t="str">
        <f ca="1">IFERROR(VLOOKUP(M221,Racks!$H$4:$M$30,6),"")</f>
        <v>HBL-180Row:CnPw-U-016</v>
      </c>
      <c r="AA221" s="196" t="str">
        <f ca="1">IF(R221="","",CONCATENATE(S221,Names!$H$3,T221,Names!$J$3,Names!$K$3,Names!$L$3,V221))</f>
        <v>HBL-180Row:RFS-PRLTCB-012</v>
      </c>
      <c r="AB221" s="196" t="str">
        <f>IF(R221="","",CONCATENATE(V221,Names!$P$3,W221))</f>
        <v>PRLTCB-012_h</v>
      </c>
      <c r="AC221" s="996"/>
      <c r="AD221" s="196" t="str">
        <f t="shared" si="106"/>
        <v>CREATE</v>
      </c>
      <c r="AF221" s="196" t="str">
        <f t="shared" si="114"/>
        <v>4PR24OSTCHF</v>
      </c>
      <c r="AH221" s="196" t="str">
        <f t="shared" ca="1" si="115"/>
        <v>HBL-180PRL:RFS-PRLJB-042</v>
      </c>
      <c r="AI221" s="196" t="str">
        <f t="shared" si="107"/>
        <v>AT</v>
      </c>
      <c r="AK221" s="196" t="str">
        <f t="shared" si="116"/>
        <v>WEIPU ST1210/S9</v>
      </c>
      <c r="AM221" s="196" t="str">
        <f t="shared" ca="1" si="117"/>
        <v>PRLJB-042_h</v>
      </c>
      <c r="AN221" s="196" t="str">
        <f t="shared" ca="1" si="118"/>
        <v>HBL-180Row:RFS-PRLTCB-012</v>
      </c>
      <c r="AO221" s="196" t="str">
        <f t="shared" si="108"/>
        <v>KG</v>
      </c>
      <c r="AP221" s="196" t="str">
        <f t="shared" ca="1" si="119"/>
        <v>HBL-180Row:CnPw-U-016</v>
      </c>
      <c r="AQ221" s="196" t="str">
        <f t="shared" si="120"/>
        <v>WEIPU ST1210/P9</v>
      </c>
      <c r="AS221" s="196" t="str">
        <f t="shared" si="121"/>
        <v>PRLTCB-012_h</v>
      </c>
      <c r="AT221" s="196">
        <f t="shared" ca="1" si="122"/>
        <v>3</v>
      </c>
      <c r="AU221" s="196">
        <f t="shared" si="109"/>
        <v>5</v>
      </c>
      <c r="AV221" s="196" t="str">
        <f t="shared" si="123"/>
        <v>A</v>
      </c>
      <c r="AX221" s="196" t="str">
        <f t="shared" si="110"/>
        <v>staffanekstrom</v>
      </c>
      <c r="AY221" s="196" t="str">
        <f t="shared" si="111"/>
        <v>INSERTED</v>
      </c>
      <c r="AZ221" s="196" t="str">
        <f t="shared" si="112"/>
        <v/>
      </c>
      <c r="BD221" s="196" t="str">
        <f t="shared" si="113"/>
        <v>YES</v>
      </c>
      <c r="BE221" s="996"/>
      <c r="BF221" s="196">
        <f t="shared" ca="1" si="124"/>
        <v>280</v>
      </c>
    </row>
    <row r="222" spans="1:58">
      <c r="A222">
        <v>216</v>
      </c>
      <c r="C222">
        <f>ROW(Table!$A$168)</f>
        <v>168</v>
      </c>
      <c r="D222" s="1" t="str">
        <f ca="1">INDIRECT(ADDRESS($C222,D$5,,,Table!$A$1))</f>
        <v/>
      </c>
      <c r="E222" s="752" t="str">
        <f ca="1">INDIRECT(ADDRESS($C222,E$5,,,Table!$A$1))</f>
        <v>PRLJB-043</v>
      </c>
      <c r="F222">
        <f ca="1">INDIRECT(ADDRESS($C222,F$5,,,Table!$A$1))</f>
        <v>341.03999999999968</v>
      </c>
      <c r="G222" t="str">
        <f ca="1">INDIRECT(ADDRESS($C222,G$5,,,Table!$A$1))</f>
        <v>HBL</v>
      </c>
      <c r="H222" t="str">
        <f ca="1">INDIRECT(ADDRESS($C222,H$5,,,Table!$A$1))</f>
        <v>HBL-190PRL:RFS-PRLJB-043</v>
      </c>
      <c r="I222" s="769" t="str">
        <f>Dev!$CR$48</f>
        <v>++EH</v>
      </c>
      <c r="J222" t="str">
        <f>IF(OR(I222=Dev!$CU$46, I222=Dev!$CU$47, I222=Dev!$CU$48, I222=Dev!$CU$49, I222=Dev!$CU$50, I222=Dev!$CU$51, I222=Dev!$CU$52, I222=Dev!$CU$53, I222=Dev!$CR$48, I222=Dev!$CR$49),$C$3,                                                                  IF(OR(I222=Dev!$CU$54, I222=Dev!$CU$55, I222=Dev!$CU$56, I222=Dev!$CU$57, I222=Dev!$CU$58, I222=Dev!$CU$59, I222=Dev!$CS$48), $D$3,""))</f>
        <v>PRLEH</v>
      </c>
      <c r="K222" t="str">
        <f ca="1">CONCATENATE(E222,Names!$P$3,I222)</f>
        <v>PRLJB-043_++EH</v>
      </c>
      <c r="M222" s="31">
        <f ca="1">INDIRECT(ADDRESS($C222,M$5,,,Table!$A$1))</f>
        <v>290</v>
      </c>
      <c r="O222" t="str">
        <f t="shared" si="126"/>
        <v/>
      </c>
      <c r="Q222" t="str">
        <f t="shared" ref="Q222:Q224" si="131">IF(ISNUMBER(R222), IF(R222&lt;10,"00", IF(R222&lt;100,"0", "")), "")</f>
        <v>0</v>
      </c>
      <c r="R222">
        <f t="shared" si="130"/>
        <v>12</v>
      </c>
      <c r="S222" t="str">
        <f ca="1">IFERROR(VLOOKUP(M222,Racks!$H$4:$M$30,Racks!$I$2),"")</f>
        <v>HBL</v>
      </c>
      <c r="T222" t="str">
        <f ca="1">IFERROR(VLOOKUP(M222,Racks!$H$4:$M$30,Racks!$K$2),"")</f>
        <v>180Row</v>
      </c>
      <c r="U222" t="str">
        <f t="shared" ref="U222:U224" si="132">IF(ISNUMBER(R222),CONCATENATE(Q222,R222),"")</f>
        <v>012</v>
      </c>
      <c r="V222" t="str">
        <f>CONCATENATE(Names!$C$17,Names!$N$3,U222)</f>
        <v>PRLTCB-012</v>
      </c>
      <c r="W222" s="769" t="str">
        <f>Dev!$GG$82</f>
        <v>y</v>
      </c>
      <c r="X222">
        <v>0</v>
      </c>
      <c r="Y222" t="str">
        <f>IF(OR(W222=Dev!$GJ$82, W222=Dev!$GJ$83, W222=Dev!$GJ$84, W222=Dev!$GJ$85, W222=Dev!$GJ$86, W222=Dev!$GJ$87, W222=Dev!$GJ$88, W222=Dev!$GJ$89, W222=Dev!$GG$82, W222=Dev!$GG$83, W222=Dev!$GG$84, W222=Dev!$GG$85, W222=Dev!$GG$86),Names!$C$10,                   IF(OR(W222=Dev!$GJ$90, W222=Dev!$GJ$91, W222=Dev!$GJ$92, W222=Dev!$GJ$93, W222=Dev!$GJ$94, W222=Dev!$GJ$95, W222=Dev!$GJ$96, W222=Dev!$GJ$97, W222=Dev!$GH$82), Names!$C$11,""))</f>
        <v>PRLEH</v>
      </c>
      <c r="Z222" s="31" t="str">
        <f ca="1">IFERROR(VLOOKUP(M222,Racks!$H$4:$M$30,6),"")</f>
        <v>HBL-180Row:CnPw-U-016</v>
      </c>
      <c r="AA222" t="str">
        <f ca="1">IF(R222="","",CONCATENATE(S222,Names!$H$3,T222,Names!$J$3,Names!$K$3,Names!$L$3,V222))</f>
        <v>HBL-180Row:RFS-PRLTCB-012</v>
      </c>
      <c r="AB222" t="str">
        <f>IF(R222="","",CONCATENATE(V222,Names!$P$3,W222))</f>
        <v>PRLTCB-012_y</v>
      </c>
      <c r="AD222" t="str">
        <f t="shared" si="106"/>
        <v>CREATE</v>
      </c>
      <c r="AF222" t="str">
        <f t="shared" si="114"/>
        <v>3C16NS_3G1.5</v>
      </c>
      <c r="AH222" t="str">
        <f t="shared" ca="1" si="115"/>
        <v>HBL-190PRL:RFS-PRLJB-043</v>
      </c>
      <c r="AI222" t="str">
        <f t="shared" si="107"/>
        <v>AT</v>
      </c>
      <c r="AK222" t="str">
        <f t="shared" si="116"/>
        <v>WEIPU ST1210/S3</v>
      </c>
      <c r="AM222" t="str">
        <f t="shared" ca="1" si="117"/>
        <v>PRLJB-043_++EH</v>
      </c>
      <c r="AN222" t="str">
        <f t="shared" ca="1" si="118"/>
        <v>HBL-180Row:RFS-PRLTCB-012</v>
      </c>
      <c r="AO222" t="str">
        <f t="shared" si="108"/>
        <v>KG</v>
      </c>
      <c r="AP222" t="str">
        <f t="shared" ca="1" si="119"/>
        <v>HBL-180Row:CnPw-U-016</v>
      </c>
      <c r="AQ222" t="str">
        <f t="shared" si="120"/>
        <v>WEIPU ST1210/P3</v>
      </c>
      <c r="AS222" t="str">
        <f t="shared" si="121"/>
        <v>PRLTCB-012_y</v>
      </c>
      <c r="AT222">
        <f t="shared" ca="1" si="122"/>
        <v>3</v>
      </c>
      <c r="AU222">
        <f t="shared" si="109"/>
        <v>5</v>
      </c>
      <c r="AV222" t="str">
        <f t="shared" si="123"/>
        <v>D</v>
      </c>
      <c r="AX222" t="str">
        <f t="shared" si="110"/>
        <v>staffanekstrom</v>
      </c>
      <c r="AY222" t="str">
        <f t="shared" si="111"/>
        <v>INSERTED</v>
      </c>
      <c r="AZ222" t="str">
        <f t="shared" si="112"/>
        <v/>
      </c>
      <c r="BD222" t="str">
        <f t="shared" si="113"/>
        <v>YES</v>
      </c>
      <c r="BF222">
        <f t="shared" ca="1" si="124"/>
        <v>290</v>
      </c>
    </row>
    <row r="223" spans="1:58">
      <c r="A223">
        <v>217</v>
      </c>
      <c r="C223">
        <f>ROW(Table!$A$168)</f>
        <v>168</v>
      </c>
      <c r="D223" s="1" t="str">
        <f ca="1">INDIRECT(ADDRESS($C223,D$5,,,Table!$A$1))</f>
        <v/>
      </c>
      <c r="E223" s="752" t="str">
        <f ca="1">INDIRECT(ADDRESS($C223,E$5,,,Table!$A$1))</f>
        <v>PRLJB-043</v>
      </c>
      <c r="F223">
        <f ca="1">INDIRECT(ADDRESS($C223,F$5,,,Table!$A$1))</f>
        <v>341.03999999999968</v>
      </c>
      <c r="G223" t="str">
        <f ca="1">INDIRECT(ADDRESS($C223,G$5,,,Table!$A$1))</f>
        <v>HBL</v>
      </c>
      <c r="H223" t="str">
        <f ca="1">INDIRECT(ADDRESS($C223,H$5,,,Table!$A$1))</f>
        <v>HBL-190PRL:RFS-PRLJB-043</v>
      </c>
      <c r="I223" s="769" t="str">
        <f>Dev!$CS$48</f>
        <v>++TE</v>
      </c>
      <c r="J223" t="str">
        <f>IF(OR(I223=Dev!$CU$46, I223=Dev!$CU$47, I223=Dev!$CU$48, I223=Dev!$CU$49, I223=Dev!$CU$50, I223=Dev!$CU$51, I223=Dev!$CU$52, I223=Dev!$CU$53, I223=Dev!$CR$48, I223=Dev!$CR$49),$C$3,                                                                  IF(OR(I223=Dev!$CU$54, I223=Dev!$CU$55, I223=Dev!$CU$56, I223=Dev!$CU$57, I223=Dev!$CU$58, I223=Dev!$CU$59, I223=Dev!$CS$48), $D$3,""))</f>
        <v>PRLTE</v>
      </c>
      <c r="K223" t="str">
        <f ca="1">CONCATENATE(E223,Names!$P$3,I223)</f>
        <v>PRLJB-043_++TE</v>
      </c>
      <c r="M223" s="31">
        <f ca="1">INDIRECT(ADDRESS($C223,M$5,,,Table!$A$1))</f>
        <v>290</v>
      </c>
      <c r="O223" t="str">
        <f t="shared" si="126"/>
        <v/>
      </c>
      <c r="Q223" t="str">
        <f t="shared" si="131"/>
        <v>0</v>
      </c>
      <c r="R223">
        <f t="shared" si="130"/>
        <v>12</v>
      </c>
      <c r="S223" t="str">
        <f ca="1">IFERROR(VLOOKUP(M223,Racks!$H$4:$M$30,Racks!$I$2),"")</f>
        <v>HBL</v>
      </c>
      <c r="T223" t="str">
        <f ca="1">IFERROR(VLOOKUP(M223,Racks!$H$4:$M$30,Racks!$K$2),"")</f>
        <v>180Row</v>
      </c>
      <c r="U223" t="str">
        <f t="shared" si="132"/>
        <v>012</v>
      </c>
      <c r="V223" t="str">
        <f>CONCATENATE(Names!$C$17,Names!$N$3,U223)</f>
        <v>PRLTCB-012</v>
      </c>
      <c r="W223" s="769" t="str">
        <f>Dev!$GH$82</f>
        <v>z</v>
      </c>
      <c r="X223">
        <v>0</v>
      </c>
      <c r="Y223" t="str">
        <f>IF(OR(W223=Dev!$GJ$82, W223=Dev!$GJ$83, W223=Dev!$GJ$84, W223=Dev!$GJ$85, W223=Dev!$GJ$86, W223=Dev!$GJ$87, W223=Dev!$GJ$88, W223=Dev!$GJ$89, W223=Dev!$GG$82, W223=Dev!$GG$83, W223=Dev!$GG$84, W223=Dev!$GG$85, W223=Dev!$GG$86),Names!$C$10,                   IF(OR(W223=Dev!$GJ$90, W223=Dev!$GJ$91, W223=Dev!$GJ$92, W223=Dev!$GJ$93, W223=Dev!$GJ$94, W223=Dev!$GJ$95, W223=Dev!$GJ$96, W223=Dev!$GJ$97, W223=Dev!$GH$82), Names!$C$11,""))</f>
        <v>PRLTE</v>
      </c>
      <c r="Z223" s="31" t="str">
        <f ca="1">IFERROR(VLOOKUP(M223,Racks!$H$4:$M$30,6),"")</f>
        <v>HBL-180Row:CnPw-U-016</v>
      </c>
      <c r="AA223" t="str">
        <f ca="1">IF(R223="","",CONCATENATE(S223,Names!$H$3,T223,Names!$J$3,Names!$K$3,Names!$L$3,V223))</f>
        <v>HBL-180Row:RFS-PRLTCB-012</v>
      </c>
      <c r="AB223" t="str">
        <f>IF(R223="","",CONCATENATE(V223,Names!$P$3,W223))</f>
        <v>PRLTCB-012_z</v>
      </c>
      <c r="AD223" t="str">
        <f t="shared" si="106"/>
        <v>CREATE</v>
      </c>
      <c r="AF223" t="str">
        <f t="shared" si="114"/>
        <v>4PR24OSTCHF</v>
      </c>
      <c r="AH223" t="str">
        <f t="shared" ca="1" si="115"/>
        <v>HBL-190PRL:RFS-PRLJB-043</v>
      </c>
      <c r="AI223" t="str">
        <f t="shared" si="107"/>
        <v>AT</v>
      </c>
      <c r="AK223" t="str">
        <f t="shared" si="116"/>
        <v>WEIPU ST1210/S9</v>
      </c>
      <c r="AM223" t="str">
        <f t="shared" ca="1" si="117"/>
        <v>PRLJB-043_++TE</v>
      </c>
      <c r="AN223" t="str">
        <f t="shared" ca="1" si="118"/>
        <v>HBL-180Row:RFS-PRLTCB-012</v>
      </c>
      <c r="AO223" t="str">
        <f t="shared" si="108"/>
        <v>KG</v>
      </c>
      <c r="AP223" t="str">
        <f t="shared" ca="1" si="119"/>
        <v>HBL-180Row:CnPw-U-016</v>
      </c>
      <c r="AQ223" t="str">
        <f t="shared" si="120"/>
        <v>WEIPU ST1210/P9</v>
      </c>
      <c r="AS223" t="str">
        <f t="shared" si="121"/>
        <v>PRLTCB-012_z</v>
      </c>
      <c r="AT223">
        <f t="shared" ca="1" si="122"/>
        <v>3</v>
      </c>
      <c r="AU223">
        <f t="shared" si="109"/>
        <v>5</v>
      </c>
      <c r="AV223" t="str">
        <f t="shared" si="123"/>
        <v>A</v>
      </c>
      <c r="AX223" t="str">
        <f t="shared" si="110"/>
        <v>staffanekstrom</v>
      </c>
      <c r="AY223" t="str">
        <f t="shared" si="111"/>
        <v>INSERTED</v>
      </c>
      <c r="AZ223" t="str">
        <f t="shared" si="112"/>
        <v/>
      </c>
      <c r="BD223" t="str">
        <f t="shared" si="113"/>
        <v>YES</v>
      </c>
      <c r="BF223">
        <f t="shared" ca="1" si="124"/>
        <v>290</v>
      </c>
    </row>
    <row r="224" spans="1:58">
      <c r="A224">
        <v>218</v>
      </c>
      <c r="C224">
        <f>ROW(Table!$A$168)</f>
        <v>168</v>
      </c>
      <c r="D224" s="1" t="str">
        <f ca="1">INDIRECT(ADDRESS($C224,D$5,,,Table!$A$1))</f>
        <v/>
      </c>
      <c r="E224" t="str">
        <f ca="1">INDIRECT(ADDRESS($C224,E$5,,,Table!$A$1))</f>
        <v>PRLJB-043</v>
      </c>
      <c r="F224">
        <f ca="1">INDIRECT(ADDRESS($C224,F$5,,,Table!$A$1))</f>
        <v>341.03999999999968</v>
      </c>
      <c r="G224" t="str">
        <f ca="1">INDIRECT(ADDRESS($C224,G$5,,,Table!$A$1))</f>
        <v>HBL</v>
      </c>
      <c r="H224" t="str">
        <f ca="1">INDIRECT(ADDRESS($C224,H$5,,,Table!$A$1))</f>
        <v>HBL-190PRL:RFS-PRLJB-043</v>
      </c>
      <c r="I224" t="str">
        <f>Dev!$CW$46</f>
        <v>a</v>
      </c>
      <c r="J224" t="str">
        <f>IF(OR(I224=Dev!$CU$46, I224=Dev!$CU$47, I224=Dev!$CU$48, I224=Dev!$CU$49, I224=Dev!$CU$50, I224=Dev!$CU$51, I224=Dev!$CU$52, I224=Dev!$CU$53, I224=Dev!$CR$48, I224=Dev!$CR$49),$C$3,                                                                  IF(OR(I224=Dev!$CU$54, I224=Dev!$CU$55, I224=Dev!$CU$56, I224=Dev!$CU$57, I224=Dev!$CU$58, I224=Dev!$CU$59, I224=Dev!$CS$48), $D$3,""))</f>
        <v>PRLEH</v>
      </c>
      <c r="K224" t="str">
        <f ca="1">CONCATENATE(E224,Names!$P$3,I224)</f>
        <v>PRLJB-043_a</v>
      </c>
      <c r="M224" s="31">
        <f ca="1">INDIRECT(ADDRESS($C224,M$5,,,Table!$A$1))</f>
        <v>290</v>
      </c>
      <c r="O224" t="str">
        <f t="shared" si="126"/>
        <v/>
      </c>
      <c r="Q224" t="str">
        <f t="shared" si="131"/>
        <v>0</v>
      </c>
      <c r="R224">
        <f t="shared" si="130"/>
        <v>12</v>
      </c>
      <c r="S224" t="str">
        <f ca="1">IFERROR(VLOOKUP(M224,Racks!$H$4:$M$30,Racks!$I$2),"")</f>
        <v>HBL</v>
      </c>
      <c r="T224" t="str">
        <f ca="1">IFERROR(VLOOKUP(M224,Racks!$H$4:$M$30,Racks!$K$2),"")</f>
        <v>180Row</v>
      </c>
      <c r="U224" t="str">
        <f t="shared" si="132"/>
        <v>012</v>
      </c>
      <c r="V224" t="str">
        <f>CONCATENATE(Names!$C$17,Names!$N$3,U224)</f>
        <v>PRLTCB-012</v>
      </c>
      <c r="W224" t="str">
        <f>Dev!$GL$90</f>
        <v>i</v>
      </c>
      <c r="X224">
        <f ca="1">IF(ISNUMBER(R224),     IF(Z224=Z221,X221+1,1),   "")</f>
        <v>9</v>
      </c>
      <c r="Y224" t="str">
        <f>IF(OR(W224=Dev!$GJ$82, W224=Dev!$GJ$83, W224=Dev!$GJ$84, W224=Dev!$GJ$85, W224=Dev!$GJ$86, W224=Dev!$GJ$87, W224=Dev!$GJ$88, W224=Dev!$GJ$89, W224=Dev!$GG$82, W224=Dev!$GG$83, W224=Dev!$GG$84, W224=Dev!$GG$85, W224=Dev!$GG$86),Names!$C$10,                   IF(OR(W224=Dev!$GJ$90, W224=Dev!$GJ$91, W224=Dev!$GJ$92, W224=Dev!$GJ$93, W224=Dev!$GJ$94, W224=Dev!$GJ$95, W224=Dev!$GJ$96, W224=Dev!$GJ$97, W224=Dev!$GH$82), Names!$C$11,""))</f>
        <v>PRLEH</v>
      </c>
      <c r="Z224" s="31" t="str">
        <f ca="1">IFERROR(VLOOKUP(M224,Racks!$H$4:$M$30,6),"")</f>
        <v>HBL-180Row:CnPw-U-016</v>
      </c>
      <c r="AA224" t="str">
        <f ca="1">IF(R224="","",CONCATENATE(S224,Names!$H$3,T224,Names!$J$3,Names!$K$3,Names!$L$3,V224))</f>
        <v>HBL-180Row:RFS-PRLTCB-012</v>
      </c>
      <c r="AB224" t="str">
        <f>IF(R224="","",CONCATENATE(V224,Names!$P$3,W224))</f>
        <v>PRLTCB-012_i</v>
      </c>
      <c r="AD224" t="str">
        <f t="shared" si="106"/>
        <v>CREATE</v>
      </c>
      <c r="AF224" t="str">
        <f t="shared" si="114"/>
        <v>3C16NS_3G1.5</v>
      </c>
      <c r="AH224" t="str">
        <f t="shared" ca="1" si="115"/>
        <v>HBL-190PRL:RFS-PRLJB-043</v>
      </c>
      <c r="AI224" t="str">
        <f t="shared" si="107"/>
        <v>AT</v>
      </c>
      <c r="AK224" t="str">
        <f t="shared" si="116"/>
        <v>WEIPU ST1210/S3</v>
      </c>
      <c r="AM224" t="str">
        <f t="shared" ca="1" si="117"/>
        <v>PRLJB-043_a</v>
      </c>
      <c r="AN224" t="str">
        <f t="shared" ca="1" si="118"/>
        <v>HBL-180Row:RFS-PRLTCB-012</v>
      </c>
      <c r="AO224" t="str">
        <f t="shared" si="108"/>
        <v>KG</v>
      </c>
      <c r="AP224" t="str">
        <f t="shared" ca="1" si="119"/>
        <v>HBL-180Row:CnPw-U-016</v>
      </c>
      <c r="AQ224" t="str">
        <f t="shared" si="120"/>
        <v>WEIPU ST1210/P3</v>
      </c>
      <c r="AS224" t="str">
        <f t="shared" si="121"/>
        <v>PRLTCB-012_i</v>
      </c>
      <c r="AT224">
        <f t="shared" ca="1" si="122"/>
        <v>3</v>
      </c>
      <c r="AU224">
        <f t="shared" si="109"/>
        <v>5</v>
      </c>
      <c r="AV224" t="str">
        <f t="shared" si="123"/>
        <v>D</v>
      </c>
      <c r="AX224" t="str">
        <f t="shared" si="110"/>
        <v>staffanekstrom</v>
      </c>
      <c r="AY224" t="str">
        <f t="shared" si="111"/>
        <v>INSERTED</v>
      </c>
      <c r="AZ224" t="str">
        <f t="shared" si="112"/>
        <v/>
      </c>
      <c r="BD224" t="str">
        <f t="shared" si="113"/>
        <v>YES</v>
      </c>
      <c r="BF224">
        <f t="shared" ca="1" si="124"/>
        <v>290</v>
      </c>
    </row>
    <row r="225" spans="1:58">
      <c r="A225">
        <v>219</v>
      </c>
      <c r="C225">
        <f>ROW(Table!$A$168)</f>
        <v>168</v>
      </c>
      <c r="D225" s="1" t="str">
        <f ca="1">INDIRECT(ADDRESS($C225,D$5,,,Table!$A$1))</f>
        <v/>
      </c>
      <c r="E225" t="str">
        <f ca="1">INDIRECT(ADDRESS($C225,E$5,,,Table!$A$1))</f>
        <v>PRLJB-043</v>
      </c>
      <c r="F225">
        <f ca="1">INDIRECT(ADDRESS($C225,F$5,,,Table!$A$1))</f>
        <v>341.03999999999968</v>
      </c>
      <c r="G225" t="str">
        <f ca="1">INDIRECT(ADDRESS($C225,G$5,,,Table!$A$1))</f>
        <v>HBL</v>
      </c>
      <c r="H225" t="str">
        <f ca="1">INDIRECT(ADDRESS($C225,H$5,,,Table!$A$1))</f>
        <v>HBL-190PRL:RFS-PRLJB-043</v>
      </c>
      <c r="I225" t="str">
        <f>Dev!$CW$47</f>
        <v>b</v>
      </c>
      <c r="J225" t="str">
        <f>IF(OR(I225=Dev!$CU$46, I225=Dev!$CU$47, I225=Dev!$CU$48, I225=Dev!$CU$49, I225=Dev!$CU$50, I225=Dev!$CU$51, I225=Dev!$CU$52, I225=Dev!$CU$53, I225=Dev!$CR$48, I225=Dev!$CR$49),$C$3,                                                                  IF(OR(I225=Dev!$CU$54, I225=Dev!$CU$55, I225=Dev!$CU$56, I225=Dev!$CU$57, I225=Dev!$CU$58, I225=Dev!$CU$59, I225=Dev!$CS$48), $D$3,""))</f>
        <v>PRLEH</v>
      </c>
      <c r="K225" t="str">
        <f ca="1">CONCATENATE(E225,Names!$P$3,I225)</f>
        <v>PRLJB-043_b</v>
      </c>
      <c r="M225" s="31">
        <f ca="1">INDIRECT(ADDRESS($C225,M$5,,,Table!$A$1))</f>
        <v>290</v>
      </c>
      <c r="O225" t="str">
        <f t="shared" si="126"/>
        <v/>
      </c>
      <c r="Q225" t="str">
        <f t="shared" si="127"/>
        <v>0</v>
      </c>
      <c r="R225">
        <f t="shared" si="130"/>
        <v>12</v>
      </c>
      <c r="S225" t="str">
        <f ca="1">IFERROR(VLOOKUP(M225,Racks!$H$4:$M$30,Racks!$I$2),"")</f>
        <v>HBL</v>
      </c>
      <c r="T225" t="str">
        <f ca="1">IFERROR(VLOOKUP(M225,Racks!$H$4:$M$30,Racks!$K$2),"")</f>
        <v>180Row</v>
      </c>
      <c r="U225" t="str">
        <f t="shared" si="128"/>
        <v>012</v>
      </c>
      <c r="V225" t="str">
        <f>CONCATENATE(Names!$C$17,Names!$N$3,U225)</f>
        <v>PRLTCB-012</v>
      </c>
      <c r="W225" t="str">
        <f>Dev!$GL$91</f>
        <v>j</v>
      </c>
      <c r="X225">
        <f t="shared" ca="1" si="101"/>
        <v>10</v>
      </c>
      <c r="Y225" t="str">
        <f>IF(OR(W225=Dev!$GJ$82, W225=Dev!$GJ$83, W225=Dev!$GJ$84, W225=Dev!$GJ$85, W225=Dev!$GJ$86, W225=Dev!$GJ$87, W225=Dev!$GJ$88, W225=Dev!$GJ$89, W225=Dev!$GG$82, W225=Dev!$GG$83, W225=Dev!$GG$84, W225=Dev!$GG$85, W225=Dev!$GG$86),Names!$C$10,                   IF(OR(W225=Dev!$GJ$90, W225=Dev!$GJ$91, W225=Dev!$GJ$92, W225=Dev!$GJ$93, W225=Dev!$GJ$94, W225=Dev!$GJ$95, W225=Dev!$GJ$96, W225=Dev!$GJ$97, W225=Dev!$GH$82), Names!$C$11,""))</f>
        <v>PRLEH</v>
      </c>
      <c r="Z225" s="31" t="str">
        <f ca="1">IFERROR(VLOOKUP(M225,Racks!$H$4:$M$30,6),"")</f>
        <v>HBL-180Row:CnPw-U-016</v>
      </c>
      <c r="AA225" t="str">
        <f ca="1">IF(R225="","",CONCATENATE(S225,Names!$H$3,T225,Names!$J$3,Names!$K$3,Names!$L$3,V225))</f>
        <v>HBL-180Row:RFS-PRLTCB-012</v>
      </c>
      <c r="AB225" t="str">
        <f>IF(R225="","",CONCATENATE(V225,Names!$P$3,W225))</f>
        <v>PRLTCB-012_j</v>
      </c>
      <c r="AD225" t="str">
        <f t="shared" si="106"/>
        <v>CREATE</v>
      </c>
      <c r="AF225" t="str">
        <f t="shared" si="114"/>
        <v>3C16NS_3G1.5</v>
      </c>
      <c r="AH225" t="str">
        <f t="shared" ca="1" si="115"/>
        <v>HBL-190PRL:RFS-PRLJB-043</v>
      </c>
      <c r="AI225" t="str">
        <f t="shared" si="107"/>
        <v>AT</v>
      </c>
      <c r="AK225" t="str">
        <f t="shared" si="116"/>
        <v>WEIPU ST1210/S3</v>
      </c>
      <c r="AM225" t="str">
        <f t="shared" ca="1" si="117"/>
        <v>PRLJB-043_b</v>
      </c>
      <c r="AN225" t="str">
        <f t="shared" ca="1" si="118"/>
        <v>HBL-180Row:RFS-PRLTCB-012</v>
      </c>
      <c r="AO225" t="str">
        <f t="shared" si="108"/>
        <v>KG</v>
      </c>
      <c r="AP225" t="str">
        <f t="shared" ca="1" si="119"/>
        <v>HBL-180Row:CnPw-U-016</v>
      </c>
      <c r="AQ225" t="str">
        <f t="shared" si="120"/>
        <v>WEIPU ST1210/P3</v>
      </c>
      <c r="AS225" t="str">
        <f t="shared" si="121"/>
        <v>PRLTCB-012_j</v>
      </c>
      <c r="AT225">
        <f t="shared" ca="1" si="122"/>
        <v>3</v>
      </c>
      <c r="AU225">
        <f t="shared" si="109"/>
        <v>5</v>
      </c>
      <c r="AV225" t="str">
        <f t="shared" si="123"/>
        <v>D</v>
      </c>
      <c r="AX225" t="str">
        <f t="shared" si="110"/>
        <v>staffanekstrom</v>
      </c>
      <c r="AY225" t="str">
        <f t="shared" si="111"/>
        <v>INSERTED</v>
      </c>
      <c r="AZ225" t="str">
        <f t="shared" si="112"/>
        <v/>
      </c>
      <c r="BD225" t="str">
        <f t="shared" si="113"/>
        <v>YES</v>
      </c>
      <c r="BF225">
        <f t="shared" ca="1" si="124"/>
        <v>290</v>
      </c>
    </row>
    <row r="226" spans="1:58">
      <c r="A226">
        <v>220</v>
      </c>
      <c r="C226">
        <f>ROW(Table!$A$168)</f>
        <v>168</v>
      </c>
      <c r="D226" s="1" t="str">
        <f ca="1">INDIRECT(ADDRESS($C226,D$5,,,Table!$A$1))</f>
        <v/>
      </c>
      <c r="E226" t="str">
        <f ca="1">INDIRECT(ADDRESS($C226,E$5,,,Table!$A$1))</f>
        <v>PRLJB-043</v>
      </c>
      <c r="F226">
        <f ca="1">INDIRECT(ADDRESS($C226,F$5,,,Table!$A$1))</f>
        <v>341.03999999999968</v>
      </c>
      <c r="G226" t="str">
        <f ca="1">INDIRECT(ADDRESS($C226,G$5,,,Table!$A$1))</f>
        <v>HBL</v>
      </c>
      <c r="H226" t="str">
        <f ca="1">INDIRECT(ADDRESS($C226,H$5,,,Table!$A$1))</f>
        <v>HBL-190PRL:RFS-PRLJB-043</v>
      </c>
      <c r="I226" t="str">
        <f>Dev!$CW$48</f>
        <v>g</v>
      </c>
      <c r="J226" t="str">
        <f>IF(OR(I226=Dev!$CU$46, I226=Dev!$CU$47, I226=Dev!$CU$48, I226=Dev!$CU$49, I226=Dev!$CU$50, I226=Dev!$CU$51, I226=Dev!$CU$52, I226=Dev!$CU$53, I226=Dev!$CR$48, I226=Dev!$CR$49),$C$3,                                                                  IF(OR(I226=Dev!$CU$54, I226=Dev!$CU$55, I226=Dev!$CU$56, I226=Dev!$CU$57, I226=Dev!$CU$58, I226=Dev!$CU$59, I226=Dev!$CS$48), $D$3,""))</f>
        <v>PRLTE</v>
      </c>
      <c r="K226" t="str">
        <f ca="1">CONCATENATE(E226,Names!$P$3,I226)</f>
        <v>PRLJB-043_g</v>
      </c>
      <c r="M226" s="31">
        <f ca="1">INDIRECT(ADDRESS($C226,M$5,,,Table!$A$1))</f>
        <v>290</v>
      </c>
      <c r="O226" t="str">
        <f t="shared" si="126"/>
        <v/>
      </c>
      <c r="Q226" t="str">
        <f t="shared" si="127"/>
        <v>0</v>
      </c>
      <c r="R226">
        <f t="shared" si="130"/>
        <v>12</v>
      </c>
      <c r="S226" t="str">
        <f ca="1">IFERROR(VLOOKUP(M226,Racks!$H$4:$M$30,Racks!$I$2),"")</f>
        <v>HBL</v>
      </c>
      <c r="T226" t="str">
        <f ca="1">IFERROR(VLOOKUP(M226,Racks!$H$4:$M$30,Racks!$K$2),"")</f>
        <v>180Row</v>
      </c>
      <c r="U226" t="str">
        <f t="shared" si="128"/>
        <v>012</v>
      </c>
      <c r="V226" t="str">
        <f>CONCATENATE(Names!$C$17,Names!$N$3,U226)</f>
        <v>PRLTCB-012</v>
      </c>
      <c r="W226" t="str">
        <f>Dev!$GL$92</f>
        <v>k</v>
      </c>
      <c r="X226">
        <f t="shared" ca="1" si="101"/>
        <v>11</v>
      </c>
      <c r="Y226" t="str">
        <f>IF(OR(W226=Dev!$GJ$82, W226=Dev!$GJ$83, W226=Dev!$GJ$84, W226=Dev!$GJ$85, W226=Dev!$GJ$86, W226=Dev!$GJ$87, W226=Dev!$GJ$88, W226=Dev!$GJ$89, W226=Dev!$GG$82, W226=Dev!$GG$83, W226=Dev!$GG$84, W226=Dev!$GG$85, W226=Dev!$GG$86),Names!$C$10,                   IF(OR(W226=Dev!$GJ$90, W226=Dev!$GJ$91, W226=Dev!$GJ$92, W226=Dev!$GJ$93, W226=Dev!$GJ$94, W226=Dev!$GJ$95, W226=Dev!$GJ$96, W226=Dev!$GJ$97, W226=Dev!$GH$82), Names!$C$11,""))</f>
        <v>PRLTE</v>
      </c>
      <c r="Z226" s="31" t="str">
        <f ca="1">IFERROR(VLOOKUP(M226,Racks!$H$4:$M$30,6),"")</f>
        <v>HBL-180Row:CnPw-U-016</v>
      </c>
      <c r="AA226" t="str">
        <f ca="1">IF(R226="","",CONCATENATE(S226,Names!$H$3,T226,Names!$J$3,Names!$K$3,Names!$L$3,V226))</f>
        <v>HBL-180Row:RFS-PRLTCB-012</v>
      </c>
      <c r="AB226" t="str">
        <f>IF(R226="","",CONCATENATE(V226,Names!$P$3,W226))</f>
        <v>PRLTCB-012_k</v>
      </c>
      <c r="AD226" t="str">
        <f t="shared" si="106"/>
        <v>CREATE</v>
      </c>
      <c r="AF226" t="str">
        <f t="shared" si="114"/>
        <v>4PR24OSTCHF</v>
      </c>
      <c r="AH226" t="str">
        <f t="shared" ca="1" si="115"/>
        <v>HBL-190PRL:RFS-PRLJB-043</v>
      </c>
      <c r="AI226" t="str">
        <f t="shared" si="107"/>
        <v>AT</v>
      </c>
      <c r="AK226" t="str">
        <f t="shared" si="116"/>
        <v>WEIPU ST1210/S9</v>
      </c>
      <c r="AM226" t="str">
        <f t="shared" ca="1" si="117"/>
        <v>PRLJB-043_g</v>
      </c>
      <c r="AN226" t="str">
        <f t="shared" ca="1" si="118"/>
        <v>HBL-180Row:RFS-PRLTCB-012</v>
      </c>
      <c r="AO226" t="str">
        <f t="shared" si="108"/>
        <v>KG</v>
      </c>
      <c r="AP226" t="str">
        <f t="shared" ca="1" si="119"/>
        <v>HBL-180Row:CnPw-U-016</v>
      </c>
      <c r="AQ226" t="str">
        <f t="shared" si="120"/>
        <v>WEIPU ST1210/P9</v>
      </c>
      <c r="AS226" t="str">
        <f t="shared" si="121"/>
        <v>PRLTCB-012_k</v>
      </c>
      <c r="AT226">
        <f t="shared" ca="1" si="122"/>
        <v>3</v>
      </c>
      <c r="AU226">
        <f t="shared" si="109"/>
        <v>5</v>
      </c>
      <c r="AV226" t="str">
        <f t="shared" si="123"/>
        <v>A</v>
      </c>
      <c r="AX226" t="str">
        <f t="shared" si="110"/>
        <v>staffanekstrom</v>
      </c>
      <c r="AY226" t="str">
        <f t="shared" si="111"/>
        <v>INSERTED</v>
      </c>
      <c r="AZ226" t="str">
        <f t="shared" si="112"/>
        <v/>
      </c>
      <c r="BD226" t="str">
        <f t="shared" si="113"/>
        <v>YES</v>
      </c>
      <c r="BF226">
        <f t="shared" ca="1" si="124"/>
        <v>290</v>
      </c>
    </row>
    <row r="227" spans="1:58" s="196" customFormat="1">
      <c r="A227" s="196">
        <v>221</v>
      </c>
      <c r="C227" s="196">
        <f>ROW(Table!$A$168)</f>
        <v>168</v>
      </c>
      <c r="D227" s="1021" t="str">
        <f ca="1">INDIRECT(ADDRESS($C227,D$5,,,Table!$A$1))</f>
        <v/>
      </c>
      <c r="E227" s="196" t="str">
        <f ca="1">INDIRECT(ADDRESS($C227,E$5,,,Table!$A$1))</f>
        <v>PRLJB-043</v>
      </c>
      <c r="F227" s="196">
        <f ca="1">INDIRECT(ADDRESS($C227,F$5,,,Table!$A$1))</f>
        <v>341.03999999999968</v>
      </c>
      <c r="G227" s="196" t="str">
        <f ca="1">INDIRECT(ADDRESS($C227,G$5,,,Table!$A$1))</f>
        <v>HBL</v>
      </c>
      <c r="H227" s="196" t="str">
        <f ca="1">INDIRECT(ADDRESS($C227,H$5,,,Table!$A$1))</f>
        <v>HBL-190PRL:RFS-PRLJB-043</v>
      </c>
      <c r="I227" s="196" t="str">
        <f>Dev!$CW$49</f>
        <v>h</v>
      </c>
      <c r="J227" s="196" t="str">
        <f>IF(OR(I227=Dev!$CU$46, I227=Dev!$CU$47, I227=Dev!$CU$48, I227=Dev!$CU$49, I227=Dev!$CU$50, I227=Dev!$CU$51, I227=Dev!$CU$52, I227=Dev!$CU$53, I227=Dev!$CR$48, I227=Dev!$CR$49),$C$3,                                                                  IF(OR(I227=Dev!$CU$54, I227=Dev!$CU$55, I227=Dev!$CU$56, I227=Dev!$CU$57, I227=Dev!$CU$58, I227=Dev!$CU$59, I227=Dev!$CS$48), $D$3,""))</f>
        <v>PRLTE</v>
      </c>
      <c r="K227" s="196" t="str">
        <f ca="1">CONCATENATE(E227,Names!$P$3,I227)</f>
        <v>PRLJB-043_h</v>
      </c>
      <c r="M227" s="760">
        <f ca="1">INDIRECT(ADDRESS($C227,M$5,,,Table!$A$1))</f>
        <v>290</v>
      </c>
      <c r="O227" s="196" t="str">
        <f t="shared" si="126"/>
        <v/>
      </c>
      <c r="Q227" s="196" t="str">
        <f t="shared" si="127"/>
        <v>0</v>
      </c>
      <c r="R227" s="196">
        <f t="shared" si="130"/>
        <v>12</v>
      </c>
      <c r="S227" s="196" t="str">
        <f ca="1">IFERROR(VLOOKUP(M227,Racks!$H$4:$M$30,Racks!$I$2),"")</f>
        <v>HBL</v>
      </c>
      <c r="T227" s="196" t="str">
        <f ca="1">IFERROR(VLOOKUP(M227,Racks!$H$4:$M$30,Racks!$K$2),"")</f>
        <v>180Row</v>
      </c>
      <c r="U227" s="196" t="str">
        <f t="shared" si="128"/>
        <v>012</v>
      </c>
      <c r="V227" s="196" t="str">
        <f>CONCATENATE(Names!$C$17,Names!$N$3,U227)</f>
        <v>PRLTCB-012</v>
      </c>
      <c r="W227" s="196" t="str">
        <f>Dev!$GL$93</f>
        <v>l</v>
      </c>
      <c r="X227" s="196">
        <f t="shared" ca="1" si="101"/>
        <v>12</v>
      </c>
      <c r="Y227" s="196" t="str">
        <f>IF(OR(W227=Dev!$GJ$82, W227=Dev!$GJ$83, W227=Dev!$GJ$84, W227=Dev!$GJ$85, W227=Dev!$GJ$86, W227=Dev!$GJ$87, W227=Dev!$GJ$88, W227=Dev!$GJ$89, W227=Dev!$GG$82, W227=Dev!$GG$83, W227=Dev!$GG$84, W227=Dev!$GG$85, W227=Dev!$GG$86),Names!$C$10,                   IF(OR(W227=Dev!$GJ$90, W227=Dev!$GJ$91, W227=Dev!$GJ$92, W227=Dev!$GJ$93, W227=Dev!$GJ$94, W227=Dev!$GJ$95, W227=Dev!$GJ$96, W227=Dev!$GJ$97, W227=Dev!$GH$82), Names!$C$11,""))</f>
        <v>PRLTE</v>
      </c>
      <c r="Z227" s="760" t="str">
        <f ca="1">IFERROR(VLOOKUP(M227,Racks!$H$4:$M$30,6),"")</f>
        <v>HBL-180Row:CnPw-U-016</v>
      </c>
      <c r="AA227" s="196" t="str">
        <f ca="1">IF(R227="","",CONCATENATE(S227,Names!$H$3,T227,Names!$J$3,Names!$K$3,Names!$L$3,V227))</f>
        <v>HBL-180Row:RFS-PRLTCB-012</v>
      </c>
      <c r="AB227" s="196" t="str">
        <f>IF(R227="","",CONCATENATE(V227,Names!$P$3,W227))</f>
        <v>PRLTCB-012_l</v>
      </c>
      <c r="AC227" s="996"/>
      <c r="AD227" s="196" t="str">
        <f t="shared" si="106"/>
        <v>CREATE</v>
      </c>
      <c r="AF227" s="196" t="str">
        <f t="shared" si="114"/>
        <v>4PR24OSTCHF</v>
      </c>
      <c r="AH227" s="196" t="str">
        <f t="shared" ca="1" si="115"/>
        <v>HBL-190PRL:RFS-PRLJB-043</v>
      </c>
      <c r="AI227" s="196" t="str">
        <f t="shared" si="107"/>
        <v>AT</v>
      </c>
      <c r="AK227" s="196" t="str">
        <f t="shared" si="116"/>
        <v>WEIPU ST1210/S9</v>
      </c>
      <c r="AM227" s="196" t="str">
        <f t="shared" ca="1" si="117"/>
        <v>PRLJB-043_h</v>
      </c>
      <c r="AN227" s="196" t="str">
        <f t="shared" ca="1" si="118"/>
        <v>HBL-180Row:RFS-PRLTCB-012</v>
      </c>
      <c r="AO227" s="196" t="str">
        <f t="shared" si="108"/>
        <v>KG</v>
      </c>
      <c r="AP227" s="196" t="str">
        <f t="shared" ca="1" si="119"/>
        <v>HBL-180Row:CnPw-U-016</v>
      </c>
      <c r="AQ227" s="196" t="str">
        <f t="shared" si="120"/>
        <v>WEIPU ST1210/P9</v>
      </c>
      <c r="AS227" s="196" t="str">
        <f t="shared" si="121"/>
        <v>PRLTCB-012_l</v>
      </c>
      <c r="AT227" s="196">
        <f t="shared" ca="1" si="122"/>
        <v>3</v>
      </c>
      <c r="AU227" s="196">
        <f t="shared" si="109"/>
        <v>5</v>
      </c>
      <c r="AV227" s="196" t="str">
        <f t="shared" si="123"/>
        <v>A</v>
      </c>
      <c r="AX227" s="196" t="str">
        <f t="shared" si="110"/>
        <v>staffanekstrom</v>
      </c>
      <c r="AY227" s="196" t="str">
        <f t="shared" si="111"/>
        <v>INSERTED</v>
      </c>
      <c r="AZ227" s="196" t="str">
        <f t="shared" si="112"/>
        <v/>
      </c>
      <c r="BD227" s="196" t="str">
        <f t="shared" si="113"/>
        <v>YES</v>
      </c>
      <c r="BE227" s="996"/>
      <c r="BF227" s="196">
        <f t="shared" ca="1" si="124"/>
        <v>290</v>
      </c>
    </row>
    <row r="228" spans="1:58">
      <c r="A228">
        <v>222</v>
      </c>
      <c r="C228">
        <f>ROW(Table!$A$171)</f>
        <v>171</v>
      </c>
      <c r="D228" s="1" t="str">
        <f ca="1">INDIRECT(ADDRESS($C228,D$5,,,Table!$A$1))</f>
        <v/>
      </c>
      <c r="E228" s="738" t="str">
        <f ca="1">INDIRECT(ADDRESS($C228,E$5,,,Table!$A$1))</f>
        <v>PRLJB-044</v>
      </c>
      <c r="F228">
        <f ca="1">INDIRECT(ADDRESS($C228,F$5,,,Table!$A$1))</f>
        <v>349.55999999999966</v>
      </c>
      <c r="G228" t="str">
        <f ca="1">INDIRECT(ADDRESS($C228,G$5,,,Table!$A$1))</f>
        <v>HBL</v>
      </c>
      <c r="H228" t="str">
        <f ca="1">INDIRECT(ADDRESS($C228,H$5,,,Table!$A$1))</f>
        <v>HBL-200PRL:RFS-PRLJB-044</v>
      </c>
      <c r="I228" s="738" t="str">
        <f>Dev!$CW$46</f>
        <v>a</v>
      </c>
      <c r="J228" t="str">
        <f>IF(OR(I228=Dev!$CU$46, I228=Dev!$CU$47, I228=Dev!$CU$48, I228=Dev!$CU$49, I228=Dev!$CU$50, I228=Dev!$CU$51, I228=Dev!$CU$52, I228=Dev!$CU$53, I228=Dev!$CR$48, I228=Dev!$CR$49),$C$3,                                                                  IF(OR(I228=Dev!$CU$54, I228=Dev!$CU$55, I228=Dev!$CU$56, I228=Dev!$CU$57, I228=Dev!$CU$58, I228=Dev!$CU$59, I228=Dev!$CS$48), $D$3,""))</f>
        <v>PRLEH</v>
      </c>
      <c r="K228" t="str">
        <f ca="1">CONCATENATE(E228,Names!$P$3,I228)</f>
        <v>PRLJB-044_a</v>
      </c>
      <c r="M228" s="31">
        <f ca="1">INDIRECT(ADDRESS($C228,M$5,,,Table!$A$1))</f>
        <v>290</v>
      </c>
      <c r="O228" t="str">
        <f t="shared" si="126"/>
        <v/>
      </c>
      <c r="Q228" t="str">
        <f t="shared" si="127"/>
        <v>0</v>
      </c>
      <c r="R228">
        <f t="shared" si="130"/>
        <v>12</v>
      </c>
      <c r="S228" t="str">
        <f ca="1">IFERROR(VLOOKUP(M228,Racks!$H$4:$M$30,Racks!$I$2),"")</f>
        <v>HBL</v>
      </c>
      <c r="T228" t="str">
        <f ca="1">IFERROR(VLOOKUP(M228,Racks!$H$4:$M$30,Racks!$K$2),"")</f>
        <v>180Row</v>
      </c>
      <c r="U228" t="str">
        <f t="shared" si="128"/>
        <v>012</v>
      </c>
      <c r="V228" t="str">
        <f>CONCATENATE(Names!$C$17,Names!$N$3,U228)</f>
        <v>PRLTCB-012</v>
      </c>
      <c r="W228" t="str">
        <f>Dev!$GL$94</f>
        <v>m</v>
      </c>
      <c r="X228">
        <f t="shared" ca="1" si="101"/>
        <v>13</v>
      </c>
      <c r="Y228" t="str">
        <f>IF(OR(W228=Dev!$GJ$82, W228=Dev!$GJ$83, W228=Dev!$GJ$84, W228=Dev!$GJ$85, W228=Dev!$GJ$86, W228=Dev!$GJ$87, W228=Dev!$GJ$88, W228=Dev!$GJ$89, W228=Dev!$GG$82, W228=Dev!$GG$83, W228=Dev!$GG$84, W228=Dev!$GG$85, W228=Dev!$GG$86),Names!$C$10,                   IF(OR(W228=Dev!$GJ$90, W228=Dev!$GJ$91, W228=Dev!$GJ$92, W228=Dev!$GJ$93, W228=Dev!$GJ$94, W228=Dev!$GJ$95, W228=Dev!$GJ$96, W228=Dev!$GJ$97, W228=Dev!$GH$82), Names!$C$11,""))</f>
        <v>PRLEH</v>
      </c>
      <c r="Z228" s="31" t="str">
        <f ca="1">IFERROR(VLOOKUP(M228,Racks!$H$4:$M$30,6),"")</f>
        <v>HBL-180Row:CnPw-U-016</v>
      </c>
      <c r="AA228" t="str">
        <f ca="1">IF(R228="","",CONCATENATE(S228,Names!$H$3,T228,Names!$J$3,Names!$K$3,Names!$L$3,V228))</f>
        <v>HBL-180Row:RFS-PRLTCB-012</v>
      </c>
      <c r="AB228" t="str">
        <f>IF(R228="","",CONCATENATE(V228,Names!$P$3,W228))</f>
        <v>PRLTCB-012_m</v>
      </c>
      <c r="AD228" t="str">
        <f t="shared" si="106"/>
        <v>CREATE</v>
      </c>
      <c r="AF228" t="str">
        <f t="shared" si="114"/>
        <v>3C16NS_3G1.5</v>
      </c>
      <c r="AH228" t="str">
        <f t="shared" ca="1" si="115"/>
        <v>HBL-200PRL:RFS-PRLJB-044</v>
      </c>
      <c r="AI228" t="str">
        <f t="shared" si="107"/>
        <v>AT</v>
      </c>
      <c r="AK228" t="str">
        <f t="shared" si="116"/>
        <v>WEIPU ST1210/S3</v>
      </c>
      <c r="AM228" t="str">
        <f t="shared" ca="1" si="117"/>
        <v>PRLJB-044_a</v>
      </c>
      <c r="AN228" t="str">
        <f t="shared" ca="1" si="118"/>
        <v>HBL-180Row:RFS-PRLTCB-012</v>
      </c>
      <c r="AO228" t="str">
        <f t="shared" si="108"/>
        <v>KG</v>
      </c>
      <c r="AP228" t="str">
        <f t="shared" ca="1" si="119"/>
        <v>HBL-180Row:CnPw-U-016</v>
      </c>
      <c r="AQ228" t="str">
        <f t="shared" si="120"/>
        <v>WEIPU ST1210/P3</v>
      </c>
      <c r="AS228" t="str">
        <f t="shared" si="121"/>
        <v>PRLTCB-012_m</v>
      </c>
      <c r="AT228">
        <f t="shared" ca="1" si="122"/>
        <v>3</v>
      </c>
      <c r="AU228">
        <f t="shared" si="109"/>
        <v>5</v>
      </c>
      <c r="AV228" t="str">
        <f t="shared" si="123"/>
        <v>D</v>
      </c>
      <c r="AX228" t="str">
        <f t="shared" si="110"/>
        <v>staffanekstrom</v>
      </c>
      <c r="AY228" t="str">
        <f t="shared" si="111"/>
        <v>INSERTED</v>
      </c>
      <c r="AZ228" t="str">
        <f t="shared" si="112"/>
        <v/>
      </c>
      <c r="BD228" t="str">
        <f t="shared" si="113"/>
        <v>YES</v>
      </c>
      <c r="BF228">
        <f t="shared" ca="1" si="124"/>
        <v>290</v>
      </c>
    </row>
    <row r="229" spans="1:58">
      <c r="A229">
        <v>223</v>
      </c>
      <c r="C229">
        <f>ROW(Table!$A$171)</f>
        <v>171</v>
      </c>
      <c r="D229" s="1" t="str">
        <f ca="1">INDIRECT(ADDRESS($C229,D$5,,,Table!$A$1))</f>
        <v/>
      </c>
      <c r="E229" s="738" t="str">
        <f ca="1">INDIRECT(ADDRESS($C229,E$5,,,Table!$A$1))</f>
        <v>PRLJB-044</v>
      </c>
      <c r="F229">
        <f ca="1">INDIRECT(ADDRESS($C229,F$5,,,Table!$A$1))</f>
        <v>349.55999999999966</v>
      </c>
      <c r="G229" t="str">
        <f ca="1">INDIRECT(ADDRESS($C229,G$5,,,Table!$A$1))</f>
        <v>HBL</v>
      </c>
      <c r="H229" t="str">
        <f ca="1">INDIRECT(ADDRESS($C229,H$5,,,Table!$A$1))</f>
        <v>HBL-200PRL:RFS-PRLJB-044</v>
      </c>
      <c r="I229" s="738" t="str">
        <f>Dev!$CW$47</f>
        <v>b</v>
      </c>
      <c r="J229" t="str">
        <f>IF(OR(I229=Dev!$CU$46, I229=Dev!$CU$47, I229=Dev!$CU$48, I229=Dev!$CU$49, I229=Dev!$CU$50, I229=Dev!$CU$51, I229=Dev!$CU$52, I229=Dev!$CU$53, I229=Dev!$CR$48, I229=Dev!$CR$49),$C$3,                                                                  IF(OR(I229=Dev!$CU$54, I229=Dev!$CU$55, I229=Dev!$CU$56, I229=Dev!$CU$57, I229=Dev!$CU$58, I229=Dev!$CU$59, I229=Dev!$CS$48), $D$3,""))</f>
        <v>PRLEH</v>
      </c>
      <c r="K229" t="str">
        <f ca="1">CONCATENATE(E229,Names!$P$3,I229)</f>
        <v>PRLJB-044_b</v>
      </c>
      <c r="M229" s="31">
        <f ca="1">INDIRECT(ADDRESS($C229,M$5,,,Table!$A$1))</f>
        <v>290</v>
      </c>
      <c r="O229" t="str">
        <f t="shared" si="126"/>
        <v/>
      </c>
      <c r="Q229" t="str">
        <f t="shared" si="127"/>
        <v>0</v>
      </c>
      <c r="R229">
        <f t="shared" si="130"/>
        <v>12</v>
      </c>
      <c r="S229" t="str">
        <f ca="1">IFERROR(VLOOKUP(M229,Racks!$H$4:$M$30,Racks!$I$2),"")</f>
        <v>HBL</v>
      </c>
      <c r="T229" t="str">
        <f ca="1">IFERROR(VLOOKUP(M229,Racks!$H$4:$M$30,Racks!$K$2),"")</f>
        <v>180Row</v>
      </c>
      <c r="U229" t="str">
        <f t="shared" si="128"/>
        <v>012</v>
      </c>
      <c r="V229" t="str">
        <f>CONCATENATE(Names!$C$17,Names!$N$3,U229)</f>
        <v>PRLTCB-012</v>
      </c>
      <c r="W229" t="str">
        <f>Dev!$GL$95</f>
        <v>n</v>
      </c>
      <c r="X229">
        <f t="shared" ca="1" si="101"/>
        <v>14</v>
      </c>
      <c r="Y229" t="str">
        <f>IF(OR(W229=Dev!$GJ$82, W229=Dev!$GJ$83, W229=Dev!$GJ$84, W229=Dev!$GJ$85, W229=Dev!$GJ$86, W229=Dev!$GJ$87, W229=Dev!$GJ$88, W229=Dev!$GJ$89, W229=Dev!$GG$82, W229=Dev!$GG$83, W229=Dev!$GG$84, W229=Dev!$GG$85, W229=Dev!$GG$86),Names!$C$10,                   IF(OR(W229=Dev!$GJ$90, W229=Dev!$GJ$91, W229=Dev!$GJ$92, W229=Dev!$GJ$93, W229=Dev!$GJ$94, W229=Dev!$GJ$95, W229=Dev!$GJ$96, W229=Dev!$GJ$97, W229=Dev!$GH$82), Names!$C$11,""))</f>
        <v>PRLEH</v>
      </c>
      <c r="Z229" s="31" t="str">
        <f ca="1">IFERROR(VLOOKUP(M229,Racks!$H$4:$M$30,6),"")</f>
        <v>HBL-180Row:CnPw-U-016</v>
      </c>
      <c r="AA229" t="str">
        <f ca="1">IF(R229="","",CONCATENATE(S229,Names!$H$3,T229,Names!$J$3,Names!$K$3,Names!$L$3,V229))</f>
        <v>HBL-180Row:RFS-PRLTCB-012</v>
      </c>
      <c r="AB229" t="str">
        <f>IF(R229="","",CONCATENATE(V229,Names!$P$3,W229))</f>
        <v>PRLTCB-012_n</v>
      </c>
      <c r="AD229" t="str">
        <f t="shared" si="106"/>
        <v>CREATE</v>
      </c>
      <c r="AF229" t="str">
        <f t="shared" si="114"/>
        <v>3C16NS_3G1.5</v>
      </c>
      <c r="AH229" t="str">
        <f t="shared" ca="1" si="115"/>
        <v>HBL-200PRL:RFS-PRLJB-044</v>
      </c>
      <c r="AI229" t="str">
        <f t="shared" si="107"/>
        <v>AT</v>
      </c>
      <c r="AK229" t="str">
        <f t="shared" si="116"/>
        <v>WEIPU ST1210/S3</v>
      </c>
      <c r="AM229" t="str">
        <f t="shared" ca="1" si="117"/>
        <v>PRLJB-044_b</v>
      </c>
      <c r="AN229" t="str">
        <f t="shared" ca="1" si="118"/>
        <v>HBL-180Row:RFS-PRLTCB-012</v>
      </c>
      <c r="AO229" t="str">
        <f t="shared" si="108"/>
        <v>KG</v>
      </c>
      <c r="AP229" t="str">
        <f t="shared" ca="1" si="119"/>
        <v>HBL-180Row:CnPw-U-016</v>
      </c>
      <c r="AQ229" t="str">
        <f t="shared" si="120"/>
        <v>WEIPU ST1210/P3</v>
      </c>
      <c r="AS229" t="str">
        <f t="shared" si="121"/>
        <v>PRLTCB-012_n</v>
      </c>
      <c r="AT229">
        <f t="shared" ca="1" si="122"/>
        <v>3</v>
      </c>
      <c r="AU229">
        <f t="shared" si="109"/>
        <v>5</v>
      </c>
      <c r="AV229" t="str">
        <f t="shared" si="123"/>
        <v>D</v>
      </c>
      <c r="AX229" t="str">
        <f t="shared" si="110"/>
        <v>staffanekstrom</v>
      </c>
      <c r="AY229" t="str">
        <f t="shared" si="111"/>
        <v>INSERTED</v>
      </c>
      <c r="AZ229" t="str">
        <f t="shared" si="112"/>
        <v/>
      </c>
      <c r="BD229" t="str">
        <f t="shared" si="113"/>
        <v>YES</v>
      </c>
      <c r="BF229">
        <f t="shared" ca="1" si="124"/>
        <v>290</v>
      </c>
    </row>
    <row r="230" spans="1:58">
      <c r="A230">
        <v>224</v>
      </c>
      <c r="C230">
        <f>ROW(Table!$A$171)</f>
        <v>171</v>
      </c>
      <c r="D230" s="1" t="str">
        <f ca="1">INDIRECT(ADDRESS($C230,D$5,,,Table!$A$1))</f>
        <v/>
      </c>
      <c r="E230" s="738" t="str">
        <f ca="1">INDIRECT(ADDRESS($C230,E$5,,,Table!$A$1))</f>
        <v>PRLJB-044</v>
      </c>
      <c r="F230">
        <f ca="1">INDIRECT(ADDRESS($C230,F$5,,,Table!$A$1))</f>
        <v>349.55999999999966</v>
      </c>
      <c r="G230" t="str">
        <f ca="1">INDIRECT(ADDRESS($C230,G$5,,,Table!$A$1))</f>
        <v>HBL</v>
      </c>
      <c r="H230" t="str">
        <f ca="1">INDIRECT(ADDRESS($C230,H$5,,,Table!$A$1))</f>
        <v>HBL-200PRL:RFS-PRLJB-044</v>
      </c>
      <c r="I230" s="738" t="str">
        <f>Dev!$CW$48</f>
        <v>g</v>
      </c>
      <c r="J230" t="str">
        <f>IF(OR(I230=Dev!$CU$46, I230=Dev!$CU$47, I230=Dev!$CU$48, I230=Dev!$CU$49, I230=Dev!$CU$50, I230=Dev!$CU$51, I230=Dev!$CU$52, I230=Dev!$CU$53, I230=Dev!$CR$48, I230=Dev!$CR$49),$C$3,                                                                  IF(OR(I230=Dev!$CU$54, I230=Dev!$CU$55, I230=Dev!$CU$56, I230=Dev!$CU$57, I230=Dev!$CU$58, I230=Dev!$CU$59, I230=Dev!$CS$48), $D$3,""))</f>
        <v>PRLTE</v>
      </c>
      <c r="K230" t="str">
        <f ca="1">CONCATENATE(E230,Names!$P$3,I230)</f>
        <v>PRLJB-044_g</v>
      </c>
      <c r="M230" s="31">
        <f ca="1">INDIRECT(ADDRESS($C230,M$5,,,Table!$A$1))</f>
        <v>290</v>
      </c>
      <c r="O230" t="str">
        <f t="shared" si="126"/>
        <v/>
      </c>
      <c r="Q230" t="str">
        <f t="shared" si="127"/>
        <v>0</v>
      </c>
      <c r="R230">
        <f t="shared" si="130"/>
        <v>12</v>
      </c>
      <c r="S230" t="str">
        <f ca="1">IFERROR(VLOOKUP(M230,Racks!$H$4:$M$30,Racks!$I$2),"")</f>
        <v>HBL</v>
      </c>
      <c r="T230" t="str">
        <f ca="1">IFERROR(VLOOKUP(M230,Racks!$H$4:$M$30,Racks!$K$2),"")</f>
        <v>180Row</v>
      </c>
      <c r="U230" t="str">
        <f t="shared" ref="U230:U233" si="133">IF(ISNUMBER(R230),CONCATENATE(Q230,R230),"")</f>
        <v>012</v>
      </c>
      <c r="V230" t="str">
        <f>CONCATENATE(Names!$C$17,Names!$N$3,U230)</f>
        <v>PRLTCB-012</v>
      </c>
      <c r="W230" t="str">
        <f>Dev!$GL$96</f>
        <v>o</v>
      </c>
      <c r="X230">
        <f t="shared" ca="1" si="101"/>
        <v>15</v>
      </c>
      <c r="Y230" t="str">
        <f>IF(OR(W230=Dev!$GJ$82, W230=Dev!$GJ$83, W230=Dev!$GJ$84, W230=Dev!$GJ$85, W230=Dev!$GJ$86, W230=Dev!$GJ$87, W230=Dev!$GJ$88, W230=Dev!$GJ$89, W230=Dev!$GG$82, W230=Dev!$GG$83, W230=Dev!$GG$84, W230=Dev!$GG$85, W230=Dev!$GG$86),Names!$C$10,                   IF(OR(W230=Dev!$GJ$90, W230=Dev!$GJ$91, W230=Dev!$GJ$92, W230=Dev!$GJ$93, W230=Dev!$GJ$94, W230=Dev!$GJ$95, W230=Dev!$GJ$96, W230=Dev!$GJ$97, W230=Dev!$GH$82), Names!$C$11,""))</f>
        <v>PRLTE</v>
      </c>
      <c r="Z230" s="31" t="str">
        <f ca="1">IFERROR(VLOOKUP(M230,Racks!$H$4:$M$30,6),"")</f>
        <v>HBL-180Row:CnPw-U-016</v>
      </c>
      <c r="AA230" t="str">
        <f ca="1">IF(R230="","",CONCATENATE(S230,Names!$H$3,T230,Names!$J$3,Names!$K$3,Names!$L$3,V230))</f>
        <v>HBL-180Row:RFS-PRLTCB-012</v>
      </c>
      <c r="AB230" t="str">
        <f>IF(R230="","",CONCATENATE(V230,Names!$P$3,W230))</f>
        <v>PRLTCB-012_o</v>
      </c>
      <c r="AD230" t="str">
        <f t="shared" si="106"/>
        <v>CREATE</v>
      </c>
      <c r="AF230" t="str">
        <f t="shared" si="114"/>
        <v>4PR24OSTCHF</v>
      </c>
      <c r="AH230" t="str">
        <f t="shared" ca="1" si="115"/>
        <v>HBL-200PRL:RFS-PRLJB-044</v>
      </c>
      <c r="AI230" t="str">
        <f t="shared" si="107"/>
        <v>AT</v>
      </c>
      <c r="AK230" t="str">
        <f t="shared" si="116"/>
        <v>WEIPU ST1210/S9</v>
      </c>
      <c r="AM230" t="str">
        <f t="shared" ca="1" si="117"/>
        <v>PRLJB-044_g</v>
      </c>
      <c r="AN230" t="str">
        <f t="shared" ca="1" si="118"/>
        <v>HBL-180Row:RFS-PRLTCB-012</v>
      </c>
      <c r="AO230" t="str">
        <f t="shared" si="108"/>
        <v>KG</v>
      </c>
      <c r="AP230" t="str">
        <f t="shared" ca="1" si="119"/>
        <v>HBL-180Row:CnPw-U-016</v>
      </c>
      <c r="AQ230" t="str">
        <f t="shared" si="120"/>
        <v>WEIPU ST1210/P9</v>
      </c>
      <c r="AS230" t="str">
        <f t="shared" si="121"/>
        <v>PRLTCB-012_o</v>
      </c>
      <c r="AT230">
        <f t="shared" ca="1" si="122"/>
        <v>3</v>
      </c>
      <c r="AU230">
        <f t="shared" si="109"/>
        <v>5</v>
      </c>
      <c r="AV230" t="str">
        <f t="shared" si="123"/>
        <v>A</v>
      </c>
      <c r="AX230" t="str">
        <f t="shared" si="110"/>
        <v>staffanekstrom</v>
      </c>
      <c r="AY230" t="str">
        <f t="shared" si="111"/>
        <v>INSERTED</v>
      </c>
      <c r="AZ230" t="str">
        <f t="shared" si="112"/>
        <v/>
      </c>
      <c r="BD230" t="str">
        <f t="shared" si="113"/>
        <v>YES</v>
      </c>
      <c r="BF230">
        <f t="shared" ca="1" si="124"/>
        <v>290</v>
      </c>
    </row>
    <row r="231" spans="1:58" s="758" customFormat="1" ht="13.5" thickBot="1">
      <c r="A231" s="758">
        <v>225</v>
      </c>
      <c r="C231" s="758">
        <f>ROW(Table!$A$171)</f>
        <v>171</v>
      </c>
      <c r="D231" s="1022" t="str">
        <f ca="1">INDIRECT(ADDRESS($C231,D$5,,,Table!$A$1))</f>
        <v/>
      </c>
      <c r="E231" s="1024" t="str">
        <f ca="1">INDIRECT(ADDRESS($C231,E$5,,,Table!$A$1))</f>
        <v>PRLJB-044</v>
      </c>
      <c r="F231" s="758">
        <f ca="1">INDIRECT(ADDRESS($C231,F$5,,,Table!$A$1))</f>
        <v>349.55999999999966</v>
      </c>
      <c r="G231" s="758" t="str">
        <f ca="1">INDIRECT(ADDRESS($C231,G$5,,,Table!$A$1))</f>
        <v>HBL</v>
      </c>
      <c r="H231" s="758" t="str">
        <f ca="1">INDIRECT(ADDRESS($C231,H$5,,,Table!$A$1))</f>
        <v>HBL-200PRL:RFS-PRLJB-044</v>
      </c>
      <c r="I231" s="1024" t="str">
        <f>Dev!$CW$49</f>
        <v>h</v>
      </c>
      <c r="J231" s="758" t="str">
        <f>IF(OR(I231=Dev!$CU$46, I231=Dev!$CU$47, I231=Dev!$CU$48, I231=Dev!$CU$49, I231=Dev!$CU$50, I231=Dev!$CU$51, I231=Dev!$CU$52, I231=Dev!$CU$53, I231=Dev!$CR$48, I231=Dev!$CR$49),$C$3,                                                                  IF(OR(I231=Dev!$CU$54, I231=Dev!$CU$55, I231=Dev!$CU$56, I231=Dev!$CU$57, I231=Dev!$CU$58, I231=Dev!$CU$59, I231=Dev!$CS$48), $D$3,""))</f>
        <v>PRLTE</v>
      </c>
      <c r="K231" s="758" t="str">
        <f ca="1">CONCATENATE(E231,Names!$P$3,I231)</f>
        <v>PRLJB-044_h</v>
      </c>
      <c r="M231" s="761">
        <f ca="1">INDIRECT(ADDRESS($C231,M$5,,,Table!$A$1))</f>
        <v>290</v>
      </c>
      <c r="O231" s="758" t="str">
        <f t="shared" si="126"/>
        <v/>
      </c>
      <c r="Q231" s="758" t="str">
        <f t="shared" si="127"/>
        <v>0</v>
      </c>
      <c r="R231" s="758">
        <f t="shared" si="130"/>
        <v>12</v>
      </c>
      <c r="S231" s="758" t="str">
        <f ca="1">IFERROR(VLOOKUP(M231,Racks!$H$4:$M$30,Racks!$I$2),"")</f>
        <v>HBL</v>
      </c>
      <c r="T231" s="758" t="str">
        <f ca="1">IFERROR(VLOOKUP(M231,Racks!$H$4:$M$30,Racks!$K$2),"")</f>
        <v>180Row</v>
      </c>
      <c r="U231" s="758" t="str">
        <f t="shared" si="133"/>
        <v>012</v>
      </c>
      <c r="V231" s="758" t="str">
        <f>CONCATENATE(Names!$C$17,Names!$N$3,U231)</f>
        <v>PRLTCB-012</v>
      </c>
      <c r="W231" s="758" t="str">
        <f>Dev!$GL$97</f>
        <v>p</v>
      </c>
      <c r="X231" s="758">
        <f t="shared" ca="1" si="101"/>
        <v>16</v>
      </c>
      <c r="Y231" s="758" t="str">
        <f>IF(OR(W231=Dev!$GJ$82, W231=Dev!$GJ$83, W231=Dev!$GJ$84, W231=Dev!$GJ$85, W231=Dev!$GJ$86, W231=Dev!$GJ$87, W231=Dev!$GJ$88, W231=Dev!$GJ$89, W231=Dev!$GG$82, W231=Dev!$GG$83, W231=Dev!$GG$84, W231=Dev!$GG$85, W231=Dev!$GG$86),Names!$C$10,                   IF(OR(W231=Dev!$GJ$90, W231=Dev!$GJ$91, W231=Dev!$GJ$92, W231=Dev!$GJ$93, W231=Dev!$GJ$94, W231=Dev!$GJ$95, W231=Dev!$GJ$96, W231=Dev!$GJ$97, W231=Dev!$GH$82), Names!$C$11,""))</f>
        <v>PRLTE</v>
      </c>
      <c r="Z231" s="761" t="str">
        <f ca="1">IFERROR(VLOOKUP(M231,Racks!$H$4:$M$30,6),"")</f>
        <v>HBL-180Row:CnPw-U-016</v>
      </c>
      <c r="AA231" s="758" t="str">
        <f ca="1">IF(R231="","",CONCATENATE(S231,Names!$H$3,T231,Names!$J$3,Names!$K$3,Names!$L$3,V231))</f>
        <v>HBL-180Row:RFS-PRLTCB-012</v>
      </c>
      <c r="AB231" s="758" t="str">
        <f>IF(R231="","",CONCATENATE(V231,Names!$P$3,W231))</f>
        <v>PRLTCB-012_p</v>
      </c>
      <c r="AC231" s="997"/>
      <c r="AD231" s="758" t="str">
        <f t="shared" si="106"/>
        <v>CREATE</v>
      </c>
      <c r="AF231" s="758" t="str">
        <f t="shared" si="114"/>
        <v>4PR24OSTCHF</v>
      </c>
      <c r="AH231" s="758" t="str">
        <f t="shared" ca="1" si="115"/>
        <v>HBL-200PRL:RFS-PRLJB-044</v>
      </c>
      <c r="AI231" s="758" t="str">
        <f t="shared" si="107"/>
        <v>AT</v>
      </c>
      <c r="AK231" s="758" t="str">
        <f t="shared" si="116"/>
        <v>WEIPU ST1210/S9</v>
      </c>
      <c r="AM231" s="758" t="str">
        <f t="shared" ca="1" si="117"/>
        <v>PRLJB-044_h</v>
      </c>
      <c r="AN231" s="758" t="str">
        <f t="shared" ca="1" si="118"/>
        <v>HBL-180Row:RFS-PRLTCB-012</v>
      </c>
      <c r="AO231" s="758" t="str">
        <f t="shared" si="108"/>
        <v>KG</v>
      </c>
      <c r="AP231" s="758" t="str">
        <f t="shared" ca="1" si="119"/>
        <v>HBL-180Row:CnPw-U-016</v>
      </c>
      <c r="AQ231" s="758" t="str">
        <f t="shared" si="120"/>
        <v>WEIPU ST1210/P9</v>
      </c>
      <c r="AS231" s="758" t="str">
        <f t="shared" si="121"/>
        <v>PRLTCB-012_p</v>
      </c>
      <c r="AT231" s="758">
        <f t="shared" ca="1" si="122"/>
        <v>3</v>
      </c>
      <c r="AU231" s="758">
        <f t="shared" si="109"/>
        <v>5</v>
      </c>
      <c r="AV231" s="758" t="str">
        <f t="shared" si="123"/>
        <v>A</v>
      </c>
      <c r="AX231" s="758" t="str">
        <f t="shared" si="110"/>
        <v>staffanekstrom</v>
      </c>
      <c r="AY231" s="758" t="str">
        <f t="shared" si="111"/>
        <v>INSERTED</v>
      </c>
      <c r="AZ231" s="758" t="str">
        <f t="shared" si="112"/>
        <v/>
      </c>
      <c r="BD231" s="758" t="str">
        <f t="shared" si="113"/>
        <v>YES</v>
      </c>
      <c r="BE231" s="997"/>
      <c r="BF231" s="758">
        <f t="shared" ca="1" si="124"/>
        <v>290</v>
      </c>
    </row>
    <row r="232" spans="1:58">
      <c r="A232">
        <v>226</v>
      </c>
      <c r="C232">
        <f>ROW(Table!$A$174)</f>
        <v>174</v>
      </c>
      <c r="D232" s="1" t="str">
        <f ca="1">INDIRECT(ADDRESS($C232,D$5,,,Table!$A$1))</f>
        <v/>
      </c>
      <c r="E232" s="752" t="str">
        <f ca="1">INDIRECT(ADDRESS($C232,E$5,,,Table!$A$1))</f>
        <v>PRLJB-045</v>
      </c>
      <c r="F232">
        <f ca="1">INDIRECT(ADDRESS($C232,F$5,,,Table!$A$1))</f>
        <v>358.07999999999964</v>
      </c>
      <c r="G232" t="str">
        <f ca="1">INDIRECT(ADDRESS($C232,G$5,,,Table!$A$1))</f>
        <v>HBL</v>
      </c>
      <c r="H232" t="str">
        <f ca="1">INDIRECT(ADDRESS($C232,H$5,,,Table!$A$1))</f>
        <v>HBL-210PRL:RFS-PRLJB-045</v>
      </c>
      <c r="I232" s="769" t="str">
        <f>Dev!$CR$48</f>
        <v>++EH</v>
      </c>
      <c r="J232" t="str">
        <f>IF(OR(I232=Dev!$CU$46, I232=Dev!$CU$47, I232=Dev!$CU$48, I232=Dev!$CU$49, I232=Dev!$CU$50, I232=Dev!$CU$51, I232=Dev!$CU$52, I232=Dev!$CU$53, I232=Dev!$CR$48, I232=Dev!$CR$49),$C$3,                                                                  IF(OR(I232=Dev!$CU$54, I232=Dev!$CU$55, I232=Dev!$CU$56, I232=Dev!$CU$57, I232=Dev!$CU$58, I232=Dev!$CU$59, I232=Dev!$CS$48), $D$3,""))</f>
        <v>PRLEH</v>
      </c>
      <c r="K232" t="str">
        <f ca="1">CONCATENATE(E232,Names!$P$3,I232)</f>
        <v>PRLJB-045_++EH</v>
      </c>
      <c r="M232" s="42">
        <f ca="1">INDIRECT(ADDRESS($C232,M$5,,,Table!$A$1))</f>
        <v>300</v>
      </c>
      <c r="O232" t="str">
        <f t="shared" si="126"/>
        <v/>
      </c>
      <c r="Q232" t="str">
        <f t="shared" si="127"/>
        <v>0</v>
      </c>
      <c r="R232">
        <f>$R$234</f>
        <v>13</v>
      </c>
      <c r="S232" t="str">
        <f ca="1">IFERROR(VLOOKUP(M232,Racks!$H$4:$M$30,Racks!$I$2),"")</f>
        <v>HBL</v>
      </c>
      <c r="T232" t="str">
        <f ca="1">IFERROR(VLOOKUP(M232,Racks!$H$4:$M$30,Racks!$K$2),"")</f>
        <v>210Row</v>
      </c>
      <c r="U232" t="str">
        <f t="shared" si="133"/>
        <v>013</v>
      </c>
      <c r="V232" t="str">
        <f>CONCATENATE(Names!$C$17,Names!$N$3,U232)</f>
        <v>PRLTCB-013</v>
      </c>
      <c r="W232" s="769" t="str">
        <f>Dev!$GG$82</f>
        <v>y</v>
      </c>
      <c r="X232">
        <v>0</v>
      </c>
      <c r="Y232" t="str">
        <f>IF(OR(W232=Dev!$GJ$82, W232=Dev!$GJ$83, W232=Dev!$GJ$84, W232=Dev!$GJ$85, W232=Dev!$GJ$86, W232=Dev!$GJ$87, W232=Dev!$GJ$88, W232=Dev!$GJ$89, W232=Dev!$GG$82, W232=Dev!$GG$83, W232=Dev!$GG$84, W232=Dev!$GG$85, W232=Dev!$GG$86),Names!$C$10,                   IF(OR(W232=Dev!$GJ$90, W232=Dev!$GJ$91, W232=Dev!$GJ$92, W232=Dev!$GJ$93, W232=Dev!$GJ$94, W232=Dev!$GJ$95, W232=Dev!$GJ$96, W232=Dev!$GJ$97, W232=Dev!$GH$82), Names!$C$11,""))</f>
        <v>PRLEH</v>
      </c>
      <c r="Z232" s="42" t="str">
        <f ca="1">IFERROR(VLOOKUP(M232,Racks!$H$4:$M$30,6),"")</f>
        <v>HBL-210Row:CnPw-U-016</v>
      </c>
      <c r="AA232" t="str">
        <f ca="1">IF(R232="","",CONCATENATE(S232,Names!$H$3,T232,Names!$J$3,Names!$K$3,Names!$L$3,V232))</f>
        <v>HBL-210Row:RFS-PRLTCB-013</v>
      </c>
      <c r="AB232" t="str">
        <f>IF(R232="","",CONCATENATE(V232,Names!$P$3,W232))</f>
        <v>PRLTCB-013_y</v>
      </c>
      <c r="AD232" t="str">
        <f t="shared" si="106"/>
        <v>CREATE</v>
      </c>
      <c r="AF232" t="str">
        <f t="shared" si="114"/>
        <v>3C16NS_3G1.5</v>
      </c>
      <c r="AH232" t="str">
        <f t="shared" ca="1" si="115"/>
        <v>HBL-210PRL:RFS-PRLJB-045</v>
      </c>
      <c r="AI232" t="str">
        <f t="shared" si="107"/>
        <v>AT</v>
      </c>
      <c r="AK232" t="str">
        <f t="shared" si="116"/>
        <v>WEIPU ST1210/S3</v>
      </c>
      <c r="AM232" t="str">
        <f t="shared" ca="1" si="117"/>
        <v>PRLJB-045_++EH</v>
      </c>
      <c r="AN232" t="str">
        <f t="shared" ca="1" si="118"/>
        <v>HBL-210Row:RFS-PRLTCB-013</v>
      </c>
      <c r="AO232" t="str">
        <f t="shared" si="108"/>
        <v>KG</v>
      </c>
      <c r="AP232" t="str">
        <f t="shared" ca="1" si="119"/>
        <v>HBL-210Row:CnPw-U-016</v>
      </c>
      <c r="AQ232" t="str">
        <f t="shared" si="120"/>
        <v>WEIPU ST1210/P3</v>
      </c>
      <c r="AS232" t="str">
        <f t="shared" si="121"/>
        <v>PRLTCB-013_y</v>
      </c>
      <c r="AT232">
        <f t="shared" ca="1" si="122"/>
        <v>3</v>
      </c>
      <c r="AU232">
        <f t="shared" si="109"/>
        <v>5</v>
      </c>
      <c r="AV232" t="str">
        <f t="shared" si="123"/>
        <v>D</v>
      </c>
      <c r="AX232" t="str">
        <f t="shared" si="110"/>
        <v>staffanekstrom</v>
      </c>
      <c r="AY232" t="str">
        <f t="shared" si="111"/>
        <v>INSERTED</v>
      </c>
      <c r="AZ232" t="str">
        <f t="shared" si="112"/>
        <v/>
      </c>
      <c r="BD232" t="str">
        <f t="shared" si="113"/>
        <v>YES</v>
      </c>
      <c r="BF232">
        <f t="shared" ca="1" si="124"/>
        <v>300</v>
      </c>
    </row>
    <row r="233" spans="1:58">
      <c r="A233">
        <v>227</v>
      </c>
      <c r="C233">
        <f>ROW(Table!$A$174)</f>
        <v>174</v>
      </c>
      <c r="D233" s="1" t="str">
        <f ca="1">INDIRECT(ADDRESS($C233,D$5,,,Table!$A$1))</f>
        <v/>
      </c>
      <c r="E233" s="752" t="str">
        <f ca="1">INDIRECT(ADDRESS($C233,E$5,,,Table!$A$1))</f>
        <v>PRLJB-045</v>
      </c>
      <c r="F233">
        <f ca="1">INDIRECT(ADDRESS($C233,F$5,,,Table!$A$1))</f>
        <v>358.07999999999964</v>
      </c>
      <c r="G233" t="str">
        <f ca="1">INDIRECT(ADDRESS($C233,G$5,,,Table!$A$1))</f>
        <v>HBL</v>
      </c>
      <c r="H233" t="str">
        <f ca="1">INDIRECT(ADDRESS($C233,H$5,,,Table!$A$1))</f>
        <v>HBL-210PRL:RFS-PRLJB-045</v>
      </c>
      <c r="I233" s="769" t="str">
        <f>Dev!$CS$48</f>
        <v>++TE</v>
      </c>
      <c r="J233" t="str">
        <f>IF(OR(I233=Dev!$CU$46, I233=Dev!$CU$47, I233=Dev!$CU$48, I233=Dev!$CU$49, I233=Dev!$CU$50, I233=Dev!$CU$51, I233=Dev!$CU$52, I233=Dev!$CU$53, I233=Dev!$CR$48, I233=Dev!$CR$49),$C$3,                                                                  IF(OR(I233=Dev!$CU$54, I233=Dev!$CU$55, I233=Dev!$CU$56, I233=Dev!$CU$57, I233=Dev!$CU$58, I233=Dev!$CU$59, I233=Dev!$CS$48), $D$3,""))</f>
        <v>PRLTE</v>
      </c>
      <c r="K233" t="str">
        <f ca="1">CONCATENATE(E233,Names!$P$3,I233)</f>
        <v>PRLJB-045_++TE</v>
      </c>
      <c r="M233" s="42">
        <f ca="1">INDIRECT(ADDRESS($C233,M$5,,,Table!$A$1))</f>
        <v>300</v>
      </c>
      <c r="O233" t="str">
        <f t="shared" si="126"/>
        <v/>
      </c>
      <c r="Q233" t="str">
        <f t="shared" si="127"/>
        <v>0</v>
      </c>
      <c r="R233">
        <f>$R$234</f>
        <v>13</v>
      </c>
      <c r="S233" t="str">
        <f ca="1">IFERROR(VLOOKUP(M233,Racks!$H$4:$M$30,Racks!$I$2),"")</f>
        <v>HBL</v>
      </c>
      <c r="T233" t="str">
        <f ca="1">IFERROR(VLOOKUP(M233,Racks!$H$4:$M$30,Racks!$K$2),"")</f>
        <v>210Row</v>
      </c>
      <c r="U233" t="str">
        <f t="shared" si="133"/>
        <v>013</v>
      </c>
      <c r="V233" t="str">
        <f>CONCATENATE(Names!$C$17,Names!$N$3,U233)</f>
        <v>PRLTCB-013</v>
      </c>
      <c r="W233" s="769" t="str">
        <f>Dev!$GH$82</f>
        <v>z</v>
      </c>
      <c r="X233">
        <v>0</v>
      </c>
      <c r="Y233" t="str">
        <f>IF(OR(W233=Dev!$GJ$82, W233=Dev!$GJ$83, W233=Dev!$GJ$84, W233=Dev!$GJ$85, W233=Dev!$GJ$86, W233=Dev!$GJ$87, W233=Dev!$GJ$88, W233=Dev!$GJ$89, W233=Dev!$GG$82, W233=Dev!$GG$83, W233=Dev!$GG$84, W233=Dev!$GG$85, W233=Dev!$GG$86),Names!$C$10,                   IF(OR(W233=Dev!$GJ$90, W233=Dev!$GJ$91, W233=Dev!$GJ$92, W233=Dev!$GJ$93, W233=Dev!$GJ$94, W233=Dev!$GJ$95, W233=Dev!$GJ$96, W233=Dev!$GJ$97, W233=Dev!$GH$82), Names!$C$11,""))</f>
        <v>PRLTE</v>
      </c>
      <c r="Z233" s="42" t="str">
        <f ca="1">IFERROR(VLOOKUP(M233,Racks!$H$4:$M$30,6),"")</f>
        <v>HBL-210Row:CnPw-U-016</v>
      </c>
      <c r="AA233" t="str">
        <f ca="1">IF(R233="","",CONCATENATE(S233,Names!$H$3,T233,Names!$J$3,Names!$K$3,Names!$L$3,V233))</f>
        <v>HBL-210Row:RFS-PRLTCB-013</v>
      </c>
      <c r="AB233" t="str">
        <f>IF(R233="","",CONCATENATE(V233,Names!$P$3,W233))</f>
        <v>PRLTCB-013_z</v>
      </c>
      <c r="AD233" t="str">
        <f t="shared" si="106"/>
        <v>CREATE</v>
      </c>
      <c r="AF233" t="str">
        <f t="shared" si="114"/>
        <v>4PR24OSTCHF</v>
      </c>
      <c r="AH233" t="str">
        <f t="shared" ca="1" si="115"/>
        <v>HBL-210PRL:RFS-PRLJB-045</v>
      </c>
      <c r="AI233" t="str">
        <f t="shared" si="107"/>
        <v>AT</v>
      </c>
      <c r="AK233" t="str">
        <f t="shared" si="116"/>
        <v>WEIPU ST1210/S9</v>
      </c>
      <c r="AM233" t="str">
        <f t="shared" ca="1" si="117"/>
        <v>PRLJB-045_++TE</v>
      </c>
      <c r="AN233" t="str">
        <f t="shared" ca="1" si="118"/>
        <v>HBL-210Row:RFS-PRLTCB-013</v>
      </c>
      <c r="AO233" t="str">
        <f t="shared" si="108"/>
        <v>KG</v>
      </c>
      <c r="AP233" t="str">
        <f t="shared" ca="1" si="119"/>
        <v>HBL-210Row:CnPw-U-016</v>
      </c>
      <c r="AQ233" t="str">
        <f t="shared" si="120"/>
        <v>WEIPU ST1210/P9</v>
      </c>
      <c r="AS233" t="str">
        <f t="shared" si="121"/>
        <v>PRLTCB-013_z</v>
      </c>
      <c r="AT233">
        <f t="shared" ca="1" si="122"/>
        <v>3</v>
      </c>
      <c r="AU233">
        <f t="shared" si="109"/>
        <v>5</v>
      </c>
      <c r="AV233" t="str">
        <f t="shared" si="123"/>
        <v>A</v>
      </c>
      <c r="AX233" t="str">
        <f t="shared" si="110"/>
        <v>staffanekstrom</v>
      </c>
      <c r="AY233" t="str">
        <f t="shared" si="111"/>
        <v>INSERTED</v>
      </c>
      <c r="AZ233" t="str">
        <f t="shared" si="112"/>
        <v/>
      </c>
      <c r="BD233" t="str">
        <f t="shared" si="113"/>
        <v>YES</v>
      </c>
      <c r="BF233">
        <f t="shared" ca="1" si="124"/>
        <v>300</v>
      </c>
    </row>
    <row r="234" spans="1:58">
      <c r="A234">
        <v>228</v>
      </c>
      <c r="C234">
        <f>ROW(Table!$A$174)</f>
        <v>174</v>
      </c>
      <c r="D234" s="1" t="str">
        <f ca="1">INDIRECT(ADDRESS($C234,D$5,,,Table!$A$1))</f>
        <v/>
      </c>
      <c r="E234" t="str">
        <f ca="1">INDIRECT(ADDRESS($C234,E$5,,,Table!$A$1))</f>
        <v>PRLJB-045</v>
      </c>
      <c r="F234">
        <f ca="1">INDIRECT(ADDRESS($C234,F$5,,,Table!$A$1))</f>
        <v>358.07999999999964</v>
      </c>
      <c r="G234" t="str">
        <f ca="1">INDIRECT(ADDRESS($C234,G$5,,,Table!$A$1))</f>
        <v>HBL</v>
      </c>
      <c r="H234" t="str">
        <f ca="1">INDIRECT(ADDRESS($C234,H$5,,,Table!$A$1))</f>
        <v>HBL-210PRL:RFS-PRLJB-045</v>
      </c>
      <c r="I234" t="str">
        <f>Dev!$CW$46</f>
        <v>a</v>
      </c>
      <c r="J234" t="str">
        <f>IF(OR(I234=Dev!$CU$46, I234=Dev!$CU$47, I234=Dev!$CU$48, I234=Dev!$CU$49, I234=Dev!$CU$50, I234=Dev!$CU$51, I234=Dev!$CU$52, I234=Dev!$CU$53, I234=Dev!$CR$48, I234=Dev!$CR$49),$C$3,                                                                  IF(OR(I234=Dev!$CU$54, I234=Dev!$CU$55, I234=Dev!$CU$56, I234=Dev!$CU$57, I234=Dev!$CU$58, I234=Dev!$CU$59, I234=Dev!$CS$48), $D$3,""))</f>
        <v>PRLEH</v>
      </c>
      <c r="K234" t="str">
        <f ca="1">CONCATENATE(E234,Names!$P$3,I234)</f>
        <v>PRLJB-045_a</v>
      </c>
      <c r="M234" s="42">
        <f ca="1">INDIRECT(ADDRESS($C234,M$5,,,Table!$A$1))</f>
        <v>300</v>
      </c>
      <c r="O234" t="str">
        <f t="shared" si="126"/>
        <v/>
      </c>
      <c r="Q234" t="str">
        <f t="shared" si="127"/>
        <v>0</v>
      </c>
      <c r="R234" s="7">
        <v>13</v>
      </c>
      <c r="S234" t="str">
        <f ca="1">IFERROR(VLOOKUP(M234,Racks!$H$4:$M$30,Racks!$I$2),"")</f>
        <v>HBL</v>
      </c>
      <c r="T234" t="str">
        <f ca="1">IFERROR(VLOOKUP(M234,Racks!$H$4:$M$30,Racks!$K$2),"")</f>
        <v>210Row</v>
      </c>
      <c r="U234" t="str">
        <f t="shared" si="128"/>
        <v>013</v>
      </c>
      <c r="V234" t="str">
        <f>CONCATENATE(Names!$C$17,Names!$N$3,U234)</f>
        <v>PRLTCB-013</v>
      </c>
      <c r="W234" t="str">
        <f>Dev!$GL$82</f>
        <v>a</v>
      </c>
      <c r="X234" s="995">
        <f ca="1">IF(ISNUMBER(R234),     IF(Z234=Z231,X231+1,1),   "")</f>
        <v>1</v>
      </c>
      <c r="Y234" t="str">
        <f>IF(OR(W234=Dev!$GJ$82, W234=Dev!$GJ$83, W234=Dev!$GJ$84, W234=Dev!$GJ$85, W234=Dev!$GJ$86, W234=Dev!$GJ$87, W234=Dev!$GJ$88, W234=Dev!$GJ$89, W234=Dev!$GG$82, W234=Dev!$GG$83, W234=Dev!$GG$84, W234=Dev!$GG$85, W234=Dev!$GG$86),Names!$C$10,                   IF(OR(W234=Dev!$GJ$90, W234=Dev!$GJ$91, W234=Dev!$GJ$92, W234=Dev!$GJ$93, W234=Dev!$GJ$94, W234=Dev!$GJ$95, W234=Dev!$GJ$96, W234=Dev!$GJ$97, W234=Dev!$GH$82), Names!$C$11,""))</f>
        <v>PRLEH</v>
      </c>
      <c r="Z234" s="42" t="str">
        <f ca="1">IFERROR(VLOOKUP(M234,Racks!$H$4:$M$30,6),"")</f>
        <v>HBL-210Row:CnPw-U-016</v>
      </c>
      <c r="AA234" t="str">
        <f ca="1">IF(R234="","",CONCATENATE(S234,Names!$H$3,T234,Names!$J$3,Names!$K$3,Names!$L$3,V234))</f>
        <v>HBL-210Row:RFS-PRLTCB-013</v>
      </c>
      <c r="AB234" t="str">
        <f>IF(R234="","",CONCATENATE(V234,Names!$P$3,W234))</f>
        <v>PRLTCB-013_a</v>
      </c>
      <c r="AD234" t="str">
        <f t="shared" si="106"/>
        <v>CREATE</v>
      </c>
      <c r="AF234" t="str">
        <f t="shared" si="114"/>
        <v>3C16NS_3G1.5</v>
      </c>
      <c r="AH234" t="str">
        <f t="shared" ca="1" si="115"/>
        <v>HBL-210PRL:RFS-PRLJB-045</v>
      </c>
      <c r="AI234" t="str">
        <f t="shared" si="107"/>
        <v>AT</v>
      </c>
      <c r="AK234" t="str">
        <f t="shared" si="116"/>
        <v>WEIPU ST1210/S3</v>
      </c>
      <c r="AM234" t="str">
        <f t="shared" ca="1" si="117"/>
        <v>PRLJB-045_a</v>
      </c>
      <c r="AN234" t="str">
        <f t="shared" ca="1" si="118"/>
        <v>HBL-210Row:RFS-PRLTCB-013</v>
      </c>
      <c r="AO234" t="str">
        <f t="shared" si="108"/>
        <v>KG</v>
      </c>
      <c r="AP234" t="str">
        <f t="shared" ca="1" si="119"/>
        <v>HBL-210Row:CnPw-U-016</v>
      </c>
      <c r="AQ234" t="str">
        <f t="shared" si="120"/>
        <v>WEIPU ST1210/P3</v>
      </c>
      <c r="AS234" t="str">
        <f t="shared" si="121"/>
        <v>PRLTCB-013_a</v>
      </c>
      <c r="AT234">
        <f t="shared" ca="1" si="122"/>
        <v>3</v>
      </c>
      <c r="AU234">
        <f t="shared" si="109"/>
        <v>5</v>
      </c>
      <c r="AV234" t="str">
        <f t="shared" si="123"/>
        <v>D</v>
      </c>
      <c r="AX234" t="str">
        <f t="shared" si="110"/>
        <v>staffanekstrom</v>
      </c>
      <c r="AY234" t="str">
        <f t="shared" si="111"/>
        <v>INSERTED</v>
      </c>
      <c r="AZ234" t="str">
        <f t="shared" si="112"/>
        <v/>
      </c>
      <c r="BD234" t="str">
        <f t="shared" si="113"/>
        <v>YES</v>
      </c>
      <c r="BF234">
        <f t="shared" ca="1" si="124"/>
        <v>300</v>
      </c>
    </row>
    <row r="235" spans="1:58">
      <c r="A235">
        <v>229</v>
      </c>
      <c r="C235">
        <f>ROW(Table!$A$174)</f>
        <v>174</v>
      </c>
      <c r="D235" s="1" t="str">
        <f ca="1">INDIRECT(ADDRESS($C235,D$5,,,Table!$A$1))</f>
        <v/>
      </c>
      <c r="E235" t="str">
        <f ca="1">INDIRECT(ADDRESS($C235,E$5,,,Table!$A$1))</f>
        <v>PRLJB-045</v>
      </c>
      <c r="F235">
        <f ca="1">INDIRECT(ADDRESS($C235,F$5,,,Table!$A$1))</f>
        <v>358.07999999999964</v>
      </c>
      <c r="G235" t="str">
        <f ca="1">INDIRECT(ADDRESS($C235,G$5,,,Table!$A$1))</f>
        <v>HBL</v>
      </c>
      <c r="H235" t="str">
        <f ca="1">INDIRECT(ADDRESS($C235,H$5,,,Table!$A$1))</f>
        <v>HBL-210PRL:RFS-PRLJB-045</v>
      </c>
      <c r="I235" t="str">
        <f>Dev!$CW$47</f>
        <v>b</v>
      </c>
      <c r="J235" t="str">
        <f>IF(OR(I235=Dev!$CU$46, I235=Dev!$CU$47, I235=Dev!$CU$48, I235=Dev!$CU$49, I235=Dev!$CU$50, I235=Dev!$CU$51, I235=Dev!$CU$52, I235=Dev!$CU$53, I235=Dev!$CR$48, I235=Dev!$CR$49),$C$3,                                                                  IF(OR(I235=Dev!$CU$54, I235=Dev!$CU$55, I235=Dev!$CU$56, I235=Dev!$CU$57, I235=Dev!$CU$58, I235=Dev!$CU$59, I235=Dev!$CS$48), $D$3,""))</f>
        <v>PRLEH</v>
      </c>
      <c r="K235" t="str">
        <f ca="1">CONCATENATE(E235,Names!$P$3,I235)</f>
        <v>PRLJB-045_b</v>
      </c>
      <c r="M235" s="42">
        <f ca="1">INDIRECT(ADDRESS($C235,M$5,,,Table!$A$1))</f>
        <v>300</v>
      </c>
      <c r="O235" t="str">
        <f t="shared" si="126"/>
        <v/>
      </c>
      <c r="Q235" t="str">
        <f t="shared" si="127"/>
        <v>0</v>
      </c>
      <c r="R235">
        <f>$R$234</f>
        <v>13</v>
      </c>
      <c r="S235" t="str">
        <f ca="1">IFERROR(VLOOKUP(M235,Racks!$H$4:$M$30,Racks!$I$2),"")</f>
        <v>HBL</v>
      </c>
      <c r="T235" t="str">
        <f ca="1">IFERROR(VLOOKUP(M235,Racks!$H$4:$M$30,Racks!$K$2),"")</f>
        <v>210Row</v>
      </c>
      <c r="U235" t="str">
        <f t="shared" si="128"/>
        <v>013</v>
      </c>
      <c r="V235" t="str">
        <f>CONCATENATE(Names!$C$17,Names!$N$3,U235)</f>
        <v>PRLTCB-013</v>
      </c>
      <c r="W235" t="str">
        <f>Dev!$GL$83</f>
        <v>b</v>
      </c>
      <c r="X235" s="995">
        <f t="shared" ca="1" si="101"/>
        <v>2</v>
      </c>
      <c r="Y235" t="str">
        <f>IF(OR(W235=Dev!$GJ$82, W235=Dev!$GJ$83, W235=Dev!$GJ$84, W235=Dev!$GJ$85, W235=Dev!$GJ$86, W235=Dev!$GJ$87, W235=Dev!$GJ$88, W235=Dev!$GJ$89, W235=Dev!$GG$82, W235=Dev!$GG$83, W235=Dev!$GG$84, W235=Dev!$GG$85, W235=Dev!$GG$86),Names!$C$10,                   IF(OR(W235=Dev!$GJ$90, W235=Dev!$GJ$91, W235=Dev!$GJ$92, W235=Dev!$GJ$93, W235=Dev!$GJ$94, W235=Dev!$GJ$95, W235=Dev!$GJ$96, W235=Dev!$GJ$97, W235=Dev!$GH$82), Names!$C$11,""))</f>
        <v>PRLEH</v>
      </c>
      <c r="Z235" s="42" t="str">
        <f ca="1">IFERROR(VLOOKUP(M235,Racks!$H$4:$M$30,6),"")</f>
        <v>HBL-210Row:CnPw-U-016</v>
      </c>
      <c r="AA235" t="str">
        <f ca="1">IF(R235="","",CONCATENATE(S235,Names!$H$3,T235,Names!$J$3,Names!$K$3,Names!$L$3,V235))</f>
        <v>HBL-210Row:RFS-PRLTCB-013</v>
      </c>
      <c r="AB235" t="str">
        <f>IF(R235="","",CONCATENATE(V235,Names!$P$3,W235))</f>
        <v>PRLTCB-013_b</v>
      </c>
      <c r="AD235" t="str">
        <f t="shared" si="106"/>
        <v>CREATE</v>
      </c>
      <c r="AF235" t="str">
        <f t="shared" si="114"/>
        <v>3C16NS_3G1.5</v>
      </c>
      <c r="AH235" t="str">
        <f t="shared" ca="1" si="115"/>
        <v>HBL-210PRL:RFS-PRLJB-045</v>
      </c>
      <c r="AI235" t="str">
        <f t="shared" si="107"/>
        <v>AT</v>
      </c>
      <c r="AK235" t="str">
        <f t="shared" si="116"/>
        <v>WEIPU ST1210/S3</v>
      </c>
      <c r="AM235" t="str">
        <f t="shared" ca="1" si="117"/>
        <v>PRLJB-045_b</v>
      </c>
      <c r="AN235" t="str">
        <f t="shared" ca="1" si="118"/>
        <v>HBL-210Row:RFS-PRLTCB-013</v>
      </c>
      <c r="AO235" t="str">
        <f t="shared" si="108"/>
        <v>KG</v>
      </c>
      <c r="AP235" t="str">
        <f t="shared" ca="1" si="119"/>
        <v>HBL-210Row:CnPw-U-016</v>
      </c>
      <c r="AQ235" t="str">
        <f t="shared" si="120"/>
        <v>WEIPU ST1210/P3</v>
      </c>
      <c r="AS235" t="str">
        <f t="shared" si="121"/>
        <v>PRLTCB-013_b</v>
      </c>
      <c r="AT235">
        <f t="shared" ca="1" si="122"/>
        <v>3</v>
      </c>
      <c r="AU235">
        <f t="shared" si="109"/>
        <v>5</v>
      </c>
      <c r="AV235" t="str">
        <f t="shared" si="123"/>
        <v>D</v>
      </c>
      <c r="AX235" t="str">
        <f t="shared" si="110"/>
        <v>staffanekstrom</v>
      </c>
      <c r="AY235" t="str">
        <f t="shared" si="111"/>
        <v>INSERTED</v>
      </c>
      <c r="AZ235" t="str">
        <f t="shared" si="112"/>
        <v/>
      </c>
      <c r="BD235" t="str">
        <f t="shared" si="113"/>
        <v>YES</v>
      </c>
      <c r="BF235">
        <f t="shared" ca="1" si="124"/>
        <v>300</v>
      </c>
    </row>
    <row r="236" spans="1:58">
      <c r="A236">
        <v>230</v>
      </c>
      <c r="C236">
        <f>ROW(Table!$A$174)</f>
        <v>174</v>
      </c>
      <c r="D236" s="1" t="str">
        <f ca="1">INDIRECT(ADDRESS($C236,D$5,,,Table!$A$1))</f>
        <v/>
      </c>
      <c r="E236" t="str">
        <f ca="1">INDIRECT(ADDRESS($C236,E$5,,,Table!$A$1))</f>
        <v>PRLJB-045</v>
      </c>
      <c r="F236">
        <f ca="1">INDIRECT(ADDRESS($C236,F$5,,,Table!$A$1))</f>
        <v>358.07999999999964</v>
      </c>
      <c r="G236" t="str">
        <f ca="1">INDIRECT(ADDRESS($C236,G$5,,,Table!$A$1))</f>
        <v>HBL</v>
      </c>
      <c r="H236" t="str">
        <f ca="1">INDIRECT(ADDRESS($C236,H$5,,,Table!$A$1))</f>
        <v>HBL-210PRL:RFS-PRLJB-045</v>
      </c>
      <c r="I236" t="str">
        <f>Dev!$CW$48</f>
        <v>g</v>
      </c>
      <c r="J236" t="str">
        <f>IF(OR(I236=Dev!$CU$46, I236=Dev!$CU$47, I236=Dev!$CU$48, I236=Dev!$CU$49, I236=Dev!$CU$50, I236=Dev!$CU$51, I236=Dev!$CU$52, I236=Dev!$CU$53, I236=Dev!$CR$48, I236=Dev!$CR$49),$C$3,                                                                  IF(OR(I236=Dev!$CU$54, I236=Dev!$CU$55, I236=Dev!$CU$56, I236=Dev!$CU$57, I236=Dev!$CU$58, I236=Dev!$CU$59, I236=Dev!$CS$48), $D$3,""))</f>
        <v>PRLTE</v>
      </c>
      <c r="K236" t="str">
        <f ca="1">CONCATENATE(E236,Names!$P$3,I236)</f>
        <v>PRLJB-045_g</v>
      </c>
      <c r="M236" s="42">
        <f ca="1">INDIRECT(ADDRESS($C236,M$5,,,Table!$A$1))</f>
        <v>300</v>
      </c>
      <c r="O236" t="str">
        <f t="shared" si="126"/>
        <v/>
      </c>
      <c r="Q236" t="str">
        <f t="shared" si="127"/>
        <v>0</v>
      </c>
      <c r="R236">
        <f t="shared" ref="R236:R241" si="134">$R$234</f>
        <v>13</v>
      </c>
      <c r="S236" t="str">
        <f ca="1">IFERROR(VLOOKUP(M236,Racks!$H$4:$M$30,Racks!$I$2),"")</f>
        <v>HBL</v>
      </c>
      <c r="T236" t="str">
        <f ca="1">IFERROR(VLOOKUP(M236,Racks!$H$4:$M$30,Racks!$K$2),"")</f>
        <v>210Row</v>
      </c>
      <c r="U236" t="str">
        <f t="shared" si="128"/>
        <v>013</v>
      </c>
      <c r="V236" t="str">
        <f>CONCATENATE(Names!$C$17,Names!$N$3,U236)</f>
        <v>PRLTCB-013</v>
      </c>
      <c r="W236" t="str">
        <f>Dev!$GL$84</f>
        <v>c</v>
      </c>
      <c r="X236" s="995">
        <f t="shared" ca="1" si="101"/>
        <v>3</v>
      </c>
      <c r="Y236" t="str">
        <f>IF(OR(W236=Dev!$GJ$82, W236=Dev!$GJ$83, W236=Dev!$GJ$84, W236=Dev!$GJ$85, W236=Dev!$GJ$86, W236=Dev!$GJ$87, W236=Dev!$GJ$88, W236=Dev!$GJ$89, W236=Dev!$GG$82, W236=Dev!$GG$83, W236=Dev!$GG$84, W236=Dev!$GG$85, W236=Dev!$GG$86),Names!$C$10,                   IF(OR(W236=Dev!$GJ$90, W236=Dev!$GJ$91, W236=Dev!$GJ$92, W236=Dev!$GJ$93, W236=Dev!$GJ$94, W236=Dev!$GJ$95, W236=Dev!$GJ$96, W236=Dev!$GJ$97, W236=Dev!$GH$82), Names!$C$11,""))</f>
        <v>PRLTE</v>
      </c>
      <c r="Z236" s="42" t="str">
        <f ca="1">IFERROR(VLOOKUP(M236,Racks!$H$4:$M$30,6),"")</f>
        <v>HBL-210Row:CnPw-U-016</v>
      </c>
      <c r="AA236" t="str">
        <f ca="1">IF(R236="","",CONCATENATE(S236,Names!$H$3,T236,Names!$J$3,Names!$K$3,Names!$L$3,V236))</f>
        <v>HBL-210Row:RFS-PRLTCB-013</v>
      </c>
      <c r="AB236" t="str">
        <f>IF(R236="","",CONCATENATE(V236,Names!$P$3,W236))</f>
        <v>PRLTCB-013_c</v>
      </c>
      <c r="AD236" t="str">
        <f t="shared" si="106"/>
        <v>CREATE</v>
      </c>
      <c r="AF236" t="str">
        <f t="shared" si="114"/>
        <v>4PR24OSTCHF</v>
      </c>
      <c r="AH236" t="str">
        <f t="shared" ca="1" si="115"/>
        <v>HBL-210PRL:RFS-PRLJB-045</v>
      </c>
      <c r="AI236" t="str">
        <f t="shared" si="107"/>
        <v>AT</v>
      </c>
      <c r="AK236" t="str">
        <f t="shared" si="116"/>
        <v>WEIPU ST1210/S9</v>
      </c>
      <c r="AM236" t="str">
        <f t="shared" ca="1" si="117"/>
        <v>PRLJB-045_g</v>
      </c>
      <c r="AN236" t="str">
        <f t="shared" ca="1" si="118"/>
        <v>HBL-210Row:RFS-PRLTCB-013</v>
      </c>
      <c r="AO236" t="str">
        <f t="shared" si="108"/>
        <v>KG</v>
      </c>
      <c r="AP236" t="str">
        <f t="shared" ca="1" si="119"/>
        <v>HBL-210Row:CnPw-U-016</v>
      </c>
      <c r="AQ236" t="str">
        <f t="shared" si="120"/>
        <v>WEIPU ST1210/P9</v>
      </c>
      <c r="AS236" t="str">
        <f t="shared" si="121"/>
        <v>PRLTCB-013_c</v>
      </c>
      <c r="AT236">
        <f t="shared" ca="1" si="122"/>
        <v>3</v>
      </c>
      <c r="AU236">
        <f t="shared" si="109"/>
        <v>5</v>
      </c>
      <c r="AV236" t="str">
        <f t="shared" si="123"/>
        <v>A</v>
      </c>
      <c r="AX236" t="str">
        <f t="shared" si="110"/>
        <v>staffanekstrom</v>
      </c>
      <c r="AY236" t="str">
        <f t="shared" si="111"/>
        <v>INSERTED</v>
      </c>
      <c r="AZ236" t="str">
        <f t="shared" si="112"/>
        <v/>
      </c>
      <c r="BD236" t="str">
        <f t="shared" si="113"/>
        <v>YES</v>
      </c>
      <c r="BF236">
        <f t="shared" ca="1" si="124"/>
        <v>300</v>
      </c>
    </row>
    <row r="237" spans="1:58" s="196" customFormat="1">
      <c r="A237" s="196">
        <v>231</v>
      </c>
      <c r="C237" s="196">
        <f>ROW(Table!$A$174)</f>
        <v>174</v>
      </c>
      <c r="D237" s="1021" t="str">
        <f ca="1">INDIRECT(ADDRESS($C237,D$5,,,Table!$A$1))</f>
        <v/>
      </c>
      <c r="E237" s="196" t="str">
        <f ca="1">INDIRECT(ADDRESS($C237,E$5,,,Table!$A$1))</f>
        <v>PRLJB-045</v>
      </c>
      <c r="F237" s="196">
        <f ca="1">INDIRECT(ADDRESS($C237,F$5,,,Table!$A$1))</f>
        <v>358.07999999999964</v>
      </c>
      <c r="G237" s="196" t="str">
        <f ca="1">INDIRECT(ADDRESS($C237,G$5,,,Table!$A$1))</f>
        <v>HBL</v>
      </c>
      <c r="H237" s="196" t="str">
        <f ca="1">INDIRECT(ADDRESS($C237,H$5,,,Table!$A$1))</f>
        <v>HBL-210PRL:RFS-PRLJB-045</v>
      </c>
      <c r="I237" s="196" t="str">
        <f>Dev!$CW$49</f>
        <v>h</v>
      </c>
      <c r="J237" s="196" t="str">
        <f>IF(OR(I237=Dev!$CU$46, I237=Dev!$CU$47, I237=Dev!$CU$48, I237=Dev!$CU$49, I237=Dev!$CU$50, I237=Dev!$CU$51, I237=Dev!$CU$52, I237=Dev!$CU$53, I237=Dev!$CR$48, I237=Dev!$CR$49),$C$3,                                                                  IF(OR(I237=Dev!$CU$54, I237=Dev!$CU$55, I237=Dev!$CU$56, I237=Dev!$CU$57, I237=Dev!$CU$58, I237=Dev!$CU$59, I237=Dev!$CS$48), $D$3,""))</f>
        <v>PRLTE</v>
      </c>
      <c r="K237" s="196" t="str">
        <f ca="1">CONCATENATE(E237,Names!$P$3,I237)</f>
        <v>PRLJB-045_h</v>
      </c>
      <c r="M237" s="762">
        <f ca="1">INDIRECT(ADDRESS($C237,M$5,,,Table!$A$1))</f>
        <v>300</v>
      </c>
      <c r="O237" s="196" t="str">
        <f t="shared" si="126"/>
        <v/>
      </c>
      <c r="Q237" s="196" t="str">
        <f t="shared" si="127"/>
        <v>0</v>
      </c>
      <c r="R237" s="196">
        <f t="shared" si="134"/>
        <v>13</v>
      </c>
      <c r="S237" s="196" t="str">
        <f ca="1">IFERROR(VLOOKUP(M237,Racks!$H$4:$M$30,Racks!$I$2),"")</f>
        <v>HBL</v>
      </c>
      <c r="T237" s="196" t="str">
        <f ca="1">IFERROR(VLOOKUP(M237,Racks!$H$4:$M$30,Racks!$K$2),"")</f>
        <v>210Row</v>
      </c>
      <c r="U237" s="196" t="str">
        <f t="shared" si="128"/>
        <v>013</v>
      </c>
      <c r="V237" s="196" t="str">
        <f>CONCATENATE(Names!$C$17,Names!$N$3,U237)</f>
        <v>PRLTCB-013</v>
      </c>
      <c r="W237" s="196" t="str">
        <f>Dev!$GL$85</f>
        <v>d</v>
      </c>
      <c r="X237" s="1030">
        <f t="shared" ca="1" si="101"/>
        <v>4</v>
      </c>
      <c r="Y237" s="196" t="str">
        <f>IF(OR(W237=Dev!$GJ$82, W237=Dev!$GJ$83, W237=Dev!$GJ$84, W237=Dev!$GJ$85, W237=Dev!$GJ$86, W237=Dev!$GJ$87, W237=Dev!$GJ$88, W237=Dev!$GJ$89, W237=Dev!$GG$82, W237=Dev!$GG$83, W237=Dev!$GG$84, W237=Dev!$GG$85, W237=Dev!$GG$86),Names!$C$10,                   IF(OR(W237=Dev!$GJ$90, W237=Dev!$GJ$91, W237=Dev!$GJ$92, W237=Dev!$GJ$93, W237=Dev!$GJ$94, W237=Dev!$GJ$95, W237=Dev!$GJ$96, W237=Dev!$GJ$97, W237=Dev!$GH$82), Names!$C$11,""))</f>
        <v>PRLTE</v>
      </c>
      <c r="Z237" s="762" t="str">
        <f ca="1">IFERROR(VLOOKUP(M237,Racks!$H$4:$M$30,6),"")</f>
        <v>HBL-210Row:CnPw-U-016</v>
      </c>
      <c r="AA237" s="196" t="str">
        <f ca="1">IF(R237="","",CONCATENATE(S237,Names!$H$3,T237,Names!$J$3,Names!$K$3,Names!$L$3,V237))</f>
        <v>HBL-210Row:RFS-PRLTCB-013</v>
      </c>
      <c r="AB237" s="196" t="str">
        <f>IF(R237="","",CONCATENATE(V237,Names!$P$3,W237))</f>
        <v>PRLTCB-013_d</v>
      </c>
      <c r="AC237" s="996"/>
      <c r="AD237" s="196" t="str">
        <f t="shared" si="106"/>
        <v>CREATE</v>
      </c>
      <c r="AF237" s="196" t="str">
        <f t="shared" si="114"/>
        <v>4PR24OSTCHF</v>
      </c>
      <c r="AH237" s="196" t="str">
        <f t="shared" ca="1" si="115"/>
        <v>HBL-210PRL:RFS-PRLJB-045</v>
      </c>
      <c r="AI237" s="196" t="str">
        <f t="shared" si="107"/>
        <v>AT</v>
      </c>
      <c r="AK237" s="196" t="str">
        <f t="shared" si="116"/>
        <v>WEIPU ST1210/S9</v>
      </c>
      <c r="AM237" s="196" t="str">
        <f t="shared" ca="1" si="117"/>
        <v>PRLJB-045_h</v>
      </c>
      <c r="AN237" s="196" t="str">
        <f t="shared" ca="1" si="118"/>
        <v>HBL-210Row:RFS-PRLTCB-013</v>
      </c>
      <c r="AO237" s="196" t="str">
        <f t="shared" si="108"/>
        <v>KG</v>
      </c>
      <c r="AP237" s="196" t="str">
        <f t="shared" ca="1" si="119"/>
        <v>HBL-210Row:CnPw-U-016</v>
      </c>
      <c r="AQ237" s="196" t="str">
        <f t="shared" si="120"/>
        <v>WEIPU ST1210/P9</v>
      </c>
      <c r="AS237" s="196" t="str">
        <f t="shared" si="121"/>
        <v>PRLTCB-013_d</v>
      </c>
      <c r="AT237" s="196">
        <f t="shared" ca="1" si="122"/>
        <v>3</v>
      </c>
      <c r="AU237" s="196">
        <f t="shared" si="109"/>
        <v>5</v>
      </c>
      <c r="AV237" s="196" t="str">
        <f t="shared" si="123"/>
        <v>A</v>
      </c>
      <c r="AX237" s="196" t="str">
        <f t="shared" si="110"/>
        <v>staffanekstrom</v>
      </c>
      <c r="AY237" s="196" t="str">
        <f t="shared" si="111"/>
        <v>INSERTED</v>
      </c>
      <c r="AZ237" s="196" t="str">
        <f t="shared" si="112"/>
        <v/>
      </c>
      <c r="BD237" s="196" t="str">
        <f t="shared" si="113"/>
        <v>YES</v>
      </c>
      <c r="BE237" s="996"/>
      <c r="BF237" s="196">
        <f t="shared" ca="1" si="124"/>
        <v>300</v>
      </c>
    </row>
    <row r="238" spans="1:58">
      <c r="A238">
        <v>232</v>
      </c>
      <c r="C238">
        <f>ROW(Table!$A$177)</f>
        <v>177</v>
      </c>
      <c r="D238" s="1" t="str">
        <f ca="1">INDIRECT(ADDRESS($C238,D$5,,,Table!$A$1))</f>
        <v/>
      </c>
      <c r="E238" s="738" t="str">
        <f ca="1">INDIRECT(ADDRESS($C238,E$5,,,Table!$A$1))</f>
        <v>PRLJB-046</v>
      </c>
      <c r="F238">
        <f ca="1">INDIRECT(ADDRESS($C238,F$5,,,Table!$A$1))</f>
        <v>366.59999999999962</v>
      </c>
      <c r="G238" t="str">
        <f ca="1">INDIRECT(ADDRESS($C238,G$5,,,Table!$A$1))</f>
        <v>HEBT</v>
      </c>
      <c r="H238" t="str">
        <f ca="1">INDIRECT(ADDRESS($C238,H$5,,,Table!$A$1))</f>
        <v>HEBT-010PRL:RFS-PRLJB-046</v>
      </c>
      <c r="I238" s="738" t="str">
        <f>Dev!$CW$46</f>
        <v>a</v>
      </c>
      <c r="J238" t="str">
        <f>IF(OR(I238=Dev!$CU$46, I238=Dev!$CU$47, I238=Dev!$CU$48, I238=Dev!$CU$49, I238=Dev!$CU$50, I238=Dev!$CU$51, I238=Dev!$CU$52, I238=Dev!$CU$53, I238=Dev!$CR$48, I238=Dev!$CR$49),$C$3,                                                                  IF(OR(I238=Dev!$CU$54, I238=Dev!$CU$55, I238=Dev!$CU$56, I238=Dev!$CU$57, I238=Dev!$CU$58, I238=Dev!$CU$59, I238=Dev!$CS$48), $D$3,""))</f>
        <v>PRLEH</v>
      </c>
      <c r="K238" t="str">
        <f ca="1">CONCATENATE(E238,Names!$P$3,I238)</f>
        <v>PRLJB-046_a</v>
      </c>
      <c r="M238" s="42">
        <f ca="1">INDIRECT(ADDRESS($C238,M$5,,,Table!$A$1))</f>
        <v>300</v>
      </c>
      <c r="O238" t="str">
        <f t="shared" si="126"/>
        <v/>
      </c>
      <c r="Q238" t="str">
        <f t="shared" si="127"/>
        <v>0</v>
      </c>
      <c r="R238">
        <f t="shared" si="134"/>
        <v>13</v>
      </c>
      <c r="S238" t="str">
        <f ca="1">IFERROR(VLOOKUP(M238,Racks!$H$4:$M$30,Racks!$I$2),"")</f>
        <v>HBL</v>
      </c>
      <c r="T238" t="str">
        <f ca="1">IFERROR(VLOOKUP(M238,Racks!$H$4:$M$30,Racks!$K$2),"")</f>
        <v>210Row</v>
      </c>
      <c r="U238" t="str">
        <f t="shared" si="128"/>
        <v>013</v>
      </c>
      <c r="V238" t="str">
        <f>CONCATENATE(Names!$C$17,Names!$N$3,U238)</f>
        <v>PRLTCB-013</v>
      </c>
      <c r="W238" t="str">
        <f>Dev!$GL$86</f>
        <v>e</v>
      </c>
      <c r="X238" s="995">
        <f t="shared" ca="1" si="101"/>
        <v>5</v>
      </c>
      <c r="Y238" t="str">
        <f>IF(OR(W238=Dev!$GJ$82, W238=Dev!$GJ$83, W238=Dev!$GJ$84, W238=Dev!$GJ$85, W238=Dev!$GJ$86, W238=Dev!$GJ$87, W238=Dev!$GJ$88, W238=Dev!$GJ$89, W238=Dev!$GG$82, W238=Dev!$GG$83, W238=Dev!$GG$84, W238=Dev!$GG$85, W238=Dev!$GG$86),Names!$C$10,                   IF(OR(W238=Dev!$GJ$90, W238=Dev!$GJ$91, W238=Dev!$GJ$92, W238=Dev!$GJ$93, W238=Dev!$GJ$94, W238=Dev!$GJ$95, W238=Dev!$GJ$96, W238=Dev!$GJ$97, W238=Dev!$GH$82), Names!$C$11,""))</f>
        <v>PRLEH</v>
      </c>
      <c r="Z238" s="42" t="str">
        <f ca="1">IFERROR(VLOOKUP(M238,Racks!$H$4:$M$30,6),"")</f>
        <v>HBL-210Row:CnPw-U-016</v>
      </c>
      <c r="AA238" t="str">
        <f ca="1">IF(R238="","",CONCATENATE(S238,Names!$H$3,T238,Names!$J$3,Names!$K$3,Names!$L$3,V238))</f>
        <v>HBL-210Row:RFS-PRLTCB-013</v>
      </c>
      <c r="AB238" t="str">
        <f>IF(R238="","",CONCATENATE(V238,Names!$P$3,W238))</f>
        <v>PRLTCB-013_e</v>
      </c>
      <c r="AD238" t="str">
        <f t="shared" si="106"/>
        <v>CREATE</v>
      </c>
      <c r="AF238" t="str">
        <f t="shared" si="114"/>
        <v>3C16NS_3G1.5</v>
      </c>
      <c r="AH238" t="str">
        <f t="shared" ca="1" si="115"/>
        <v>HEBT-010PRL:RFS-PRLJB-046</v>
      </c>
      <c r="AI238" t="str">
        <f t="shared" si="107"/>
        <v>AT</v>
      </c>
      <c r="AK238" t="str">
        <f t="shared" si="116"/>
        <v>WEIPU ST1210/S3</v>
      </c>
      <c r="AM238" t="str">
        <f t="shared" ca="1" si="117"/>
        <v>PRLJB-046_a</v>
      </c>
      <c r="AN238" t="str">
        <f t="shared" ca="1" si="118"/>
        <v>HBL-210Row:RFS-PRLTCB-013</v>
      </c>
      <c r="AO238" t="str">
        <f t="shared" si="108"/>
        <v>KG</v>
      </c>
      <c r="AP238" t="str">
        <f t="shared" ca="1" si="119"/>
        <v>HBL-210Row:CnPw-U-016</v>
      </c>
      <c r="AQ238" t="str">
        <f t="shared" si="120"/>
        <v>WEIPU ST1210/P3</v>
      </c>
      <c r="AS238" t="str">
        <f t="shared" si="121"/>
        <v>PRLTCB-013_e</v>
      </c>
      <c r="AT238">
        <f t="shared" ca="1" si="122"/>
        <v>4</v>
      </c>
      <c r="AU238">
        <f t="shared" si="109"/>
        <v>5</v>
      </c>
      <c r="AV238" t="str">
        <f t="shared" si="123"/>
        <v>D</v>
      </c>
      <c r="AX238" t="str">
        <f t="shared" si="110"/>
        <v>staffanekstrom</v>
      </c>
      <c r="AY238" t="str">
        <f t="shared" si="111"/>
        <v>INSERTED</v>
      </c>
      <c r="AZ238" t="str">
        <f t="shared" si="112"/>
        <v/>
      </c>
      <c r="BD238" t="str">
        <f t="shared" si="113"/>
        <v>YES</v>
      </c>
      <c r="BF238">
        <f t="shared" ca="1" si="124"/>
        <v>300</v>
      </c>
    </row>
    <row r="239" spans="1:58">
      <c r="A239">
        <v>233</v>
      </c>
      <c r="C239">
        <f>ROW(Table!$A$177)</f>
        <v>177</v>
      </c>
      <c r="D239" s="1" t="str">
        <f ca="1">INDIRECT(ADDRESS($C239,D$5,,,Table!$A$1))</f>
        <v/>
      </c>
      <c r="E239" s="738" t="str">
        <f ca="1">INDIRECT(ADDRESS($C239,E$5,,,Table!$A$1))</f>
        <v>PRLJB-046</v>
      </c>
      <c r="F239">
        <f ca="1">INDIRECT(ADDRESS($C239,F$5,,,Table!$A$1))</f>
        <v>366.59999999999962</v>
      </c>
      <c r="G239" t="str">
        <f ca="1">INDIRECT(ADDRESS($C239,G$5,,,Table!$A$1))</f>
        <v>HEBT</v>
      </c>
      <c r="H239" t="str">
        <f ca="1">INDIRECT(ADDRESS($C239,H$5,,,Table!$A$1))</f>
        <v>HEBT-010PRL:RFS-PRLJB-046</v>
      </c>
      <c r="I239" s="738" t="str">
        <f>Dev!$CW$47</f>
        <v>b</v>
      </c>
      <c r="J239" t="str">
        <f>IF(OR(I239=Dev!$CU$46, I239=Dev!$CU$47, I239=Dev!$CU$48, I239=Dev!$CU$49, I239=Dev!$CU$50, I239=Dev!$CU$51, I239=Dev!$CU$52, I239=Dev!$CU$53, I239=Dev!$CR$48, I239=Dev!$CR$49),$C$3,                                                                  IF(OR(I239=Dev!$CU$54, I239=Dev!$CU$55, I239=Dev!$CU$56, I239=Dev!$CU$57, I239=Dev!$CU$58, I239=Dev!$CU$59, I239=Dev!$CS$48), $D$3,""))</f>
        <v>PRLEH</v>
      </c>
      <c r="K239" t="str">
        <f ca="1">CONCATENATE(E239,Names!$P$3,I239)</f>
        <v>PRLJB-046_b</v>
      </c>
      <c r="M239" s="42">
        <f ca="1">INDIRECT(ADDRESS($C239,M$5,,,Table!$A$1))</f>
        <v>300</v>
      </c>
      <c r="O239" t="str">
        <f t="shared" si="126"/>
        <v/>
      </c>
      <c r="Q239" t="str">
        <f t="shared" si="127"/>
        <v>0</v>
      </c>
      <c r="R239">
        <f t="shared" si="134"/>
        <v>13</v>
      </c>
      <c r="S239" t="str">
        <f ca="1">IFERROR(VLOOKUP(M239,Racks!$H$4:$M$30,Racks!$I$2),"")</f>
        <v>HBL</v>
      </c>
      <c r="T239" t="str">
        <f ca="1">IFERROR(VLOOKUP(M239,Racks!$H$4:$M$30,Racks!$K$2),"")</f>
        <v>210Row</v>
      </c>
      <c r="U239" t="str">
        <f t="shared" si="128"/>
        <v>013</v>
      </c>
      <c r="V239" t="str">
        <f>CONCATENATE(Names!$C$17,Names!$N$3,U239)</f>
        <v>PRLTCB-013</v>
      </c>
      <c r="W239" t="str">
        <f>Dev!$GL$87</f>
        <v>f</v>
      </c>
      <c r="X239" s="995">
        <f t="shared" ref="X239:X274" ca="1" si="135">IF(ISNUMBER(R239),     IF(Z239=Z238,X238+1,1),   "")</f>
        <v>6</v>
      </c>
      <c r="Y239" t="str">
        <f>IF(OR(W239=Dev!$GJ$82, W239=Dev!$GJ$83, W239=Dev!$GJ$84, W239=Dev!$GJ$85, W239=Dev!$GJ$86, W239=Dev!$GJ$87, W239=Dev!$GJ$88, W239=Dev!$GJ$89, W239=Dev!$GG$82, W239=Dev!$GG$83, W239=Dev!$GG$84, W239=Dev!$GG$85, W239=Dev!$GG$86),Names!$C$10,                   IF(OR(W239=Dev!$GJ$90, W239=Dev!$GJ$91, W239=Dev!$GJ$92, W239=Dev!$GJ$93, W239=Dev!$GJ$94, W239=Dev!$GJ$95, W239=Dev!$GJ$96, W239=Dev!$GJ$97, W239=Dev!$GH$82), Names!$C$11,""))</f>
        <v>PRLEH</v>
      </c>
      <c r="Z239" s="42" t="str">
        <f ca="1">IFERROR(VLOOKUP(M239,Racks!$H$4:$M$30,6),"")</f>
        <v>HBL-210Row:CnPw-U-016</v>
      </c>
      <c r="AA239" t="str">
        <f ca="1">IF(R239="","",CONCATENATE(S239,Names!$H$3,T239,Names!$J$3,Names!$K$3,Names!$L$3,V239))</f>
        <v>HBL-210Row:RFS-PRLTCB-013</v>
      </c>
      <c r="AB239" t="str">
        <f>IF(R239="","",CONCATENATE(V239,Names!$P$3,W239))</f>
        <v>PRLTCB-013_f</v>
      </c>
      <c r="AD239" t="str">
        <f t="shared" si="106"/>
        <v>CREATE</v>
      </c>
      <c r="AF239" t="str">
        <f t="shared" si="114"/>
        <v>3C16NS_3G1.5</v>
      </c>
      <c r="AH239" t="str">
        <f t="shared" ca="1" si="115"/>
        <v>HEBT-010PRL:RFS-PRLJB-046</v>
      </c>
      <c r="AI239" t="str">
        <f t="shared" si="107"/>
        <v>AT</v>
      </c>
      <c r="AK239" t="str">
        <f t="shared" si="116"/>
        <v>WEIPU ST1210/S3</v>
      </c>
      <c r="AM239" t="str">
        <f t="shared" ca="1" si="117"/>
        <v>PRLJB-046_b</v>
      </c>
      <c r="AN239" t="str">
        <f t="shared" ca="1" si="118"/>
        <v>HBL-210Row:RFS-PRLTCB-013</v>
      </c>
      <c r="AO239" t="str">
        <f t="shared" si="108"/>
        <v>KG</v>
      </c>
      <c r="AP239" t="str">
        <f t="shared" ca="1" si="119"/>
        <v>HBL-210Row:CnPw-U-016</v>
      </c>
      <c r="AQ239" t="str">
        <f t="shared" si="120"/>
        <v>WEIPU ST1210/P3</v>
      </c>
      <c r="AS239" t="str">
        <f t="shared" si="121"/>
        <v>PRLTCB-013_f</v>
      </c>
      <c r="AT239">
        <f t="shared" ca="1" si="122"/>
        <v>4</v>
      </c>
      <c r="AU239">
        <f t="shared" si="109"/>
        <v>5</v>
      </c>
      <c r="AV239" t="str">
        <f t="shared" si="123"/>
        <v>D</v>
      </c>
      <c r="AX239" t="str">
        <f t="shared" si="110"/>
        <v>staffanekstrom</v>
      </c>
      <c r="AY239" t="str">
        <f t="shared" si="111"/>
        <v>INSERTED</v>
      </c>
      <c r="AZ239" t="str">
        <f t="shared" si="112"/>
        <v/>
      </c>
      <c r="BD239" t="str">
        <f t="shared" si="113"/>
        <v>YES</v>
      </c>
      <c r="BF239">
        <f t="shared" ca="1" si="124"/>
        <v>300</v>
      </c>
    </row>
    <row r="240" spans="1:58">
      <c r="A240">
        <v>234</v>
      </c>
      <c r="C240">
        <f>ROW(Table!$A$177)</f>
        <v>177</v>
      </c>
      <c r="D240" s="1" t="str">
        <f ca="1">INDIRECT(ADDRESS($C240,D$5,,,Table!$A$1))</f>
        <v/>
      </c>
      <c r="E240" s="738" t="str">
        <f ca="1">INDIRECT(ADDRESS($C240,E$5,,,Table!$A$1))</f>
        <v>PRLJB-046</v>
      </c>
      <c r="F240">
        <f ca="1">INDIRECT(ADDRESS($C240,F$5,,,Table!$A$1))</f>
        <v>366.59999999999962</v>
      </c>
      <c r="G240" t="str">
        <f ca="1">INDIRECT(ADDRESS($C240,G$5,,,Table!$A$1))</f>
        <v>HEBT</v>
      </c>
      <c r="H240" t="str">
        <f ca="1">INDIRECT(ADDRESS($C240,H$5,,,Table!$A$1))</f>
        <v>HEBT-010PRL:RFS-PRLJB-046</v>
      </c>
      <c r="I240" s="738" t="str">
        <f>Dev!$CW$48</f>
        <v>g</v>
      </c>
      <c r="J240" t="str">
        <f>IF(OR(I240=Dev!$CU$46, I240=Dev!$CU$47, I240=Dev!$CU$48, I240=Dev!$CU$49, I240=Dev!$CU$50, I240=Dev!$CU$51, I240=Dev!$CU$52, I240=Dev!$CU$53, I240=Dev!$CR$48, I240=Dev!$CR$49),$C$3,                                                                  IF(OR(I240=Dev!$CU$54, I240=Dev!$CU$55, I240=Dev!$CU$56, I240=Dev!$CU$57, I240=Dev!$CU$58, I240=Dev!$CU$59, I240=Dev!$CS$48), $D$3,""))</f>
        <v>PRLTE</v>
      </c>
      <c r="K240" t="str">
        <f ca="1">CONCATENATE(E240,Names!$P$3,I240)</f>
        <v>PRLJB-046_g</v>
      </c>
      <c r="M240" s="42">
        <f ca="1">INDIRECT(ADDRESS($C240,M$5,,,Table!$A$1))</f>
        <v>300</v>
      </c>
      <c r="O240" t="str">
        <f t="shared" si="126"/>
        <v/>
      </c>
      <c r="Q240" t="str">
        <f t="shared" si="127"/>
        <v>0</v>
      </c>
      <c r="R240">
        <f t="shared" si="134"/>
        <v>13</v>
      </c>
      <c r="S240" t="str">
        <f ca="1">IFERROR(VLOOKUP(M240,Racks!$H$4:$M$30,Racks!$I$2),"")</f>
        <v>HBL</v>
      </c>
      <c r="T240" t="str">
        <f ca="1">IFERROR(VLOOKUP(M240,Racks!$H$4:$M$30,Racks!$K$2),"")</f>
        <v>210Row</v>
      </c>
      <c r="U240" t="str">
        <f t="shared" si="128"/>
        <v>013</v>
      </c>
      <c r="V240" t="str">
        <f>CONCATENATE(Names!$C$17,Names!$N$3,U240)</f>
        <v>PRLTCB-013</v>
      </c>
      <c r="W240" t="str">
        <f>Dev!$GL$88</f>
        <v>g</v>
      </c>
      <c r="X240" s="995">
        <f t="shared" ca="1" si="135"/>
        <v>7</v>
      </c>
      <c r="Y240" t="str">
        <f>IF(OR(W240=Dev!$GJ$82, W240=Dev!$GJ$83, W240=Dev!$GJ$84, W240=Dev!$GJ$85, W240=Dev!$GJ$86, W240=Dev!$GJ$87, W240=Dev!$GJ$88, W240=Dev!$GJ$89, W240=Dev!$GG$82, W240=Dev!$GG$83, W240=Dev!$GG$84, W240=Dev!$GG$85, W240=Dev!$GG$86),Names!$C$10,                   IF(OR(W240=Dev!$GJ$90, W240=Dev!$GJ$91, W240=Dev!$GJ$92, W240=Dev!$GJ$93, W240=Dev!$GJ$94, W240=Dev!$GJ$95, W240=Dev!$GJ$96, W240=Dev!$GJ$97, W240=Dev!$GH$82), Names!$C$11,""))</f>
        <v>PRLTE</v>
      </c>
      <c r="Z240" s="42" t="str">
        <f ca="1">IFERROR(VLOOKUP(M240,Racks!$H$4:$M$30,6),"")</f>
        <v>HBL-210Row:CnPw-U-016</v>
      </c>
      <c r="AA240" t="str">
        <f ca="1">IF(R240="","",CONCATENATE(S240,Names!$H$3,T240,Names!$J$3,Names!$K$3,Names!$L$3,V240))</f>
        <v>HBL-210Row:RFS-PRLTCB-013</v>
      </c>
      <c r="AB240" t="str">
        <f>IF(R240="","",CONCATENATE(V240,Names!$P$3,W240))</f>
        <v>PRLTCB-013_g</v>
      </c>
      <c r="AD240" t="str">
        <f t="shared" si="106"/>
        <v>CREATE</v>
      </c>
      <c r="AF240" t="str">
        <f t="shared" si="114"/>
        <v>4PR24OSTCHF</v>
      </c>
      <c r="AH240" t="str">
        <f t="shared" ca="1" si="115"/>
        <v>HEBT-010PRL:RFS-PRLJB-046</v>
      </c>
      <c r="AI240" t="str">
        <f t="shared" si="107"/>
        <v>AT</v>
      </c>
      <c r="AK240" t="str">
        <f t="shared" si="116"/>
        <v>WEIPU ST1210/S9</v>
      </c>
      <c r="AM240" t="str">
        <f t="shared" ca="1" si="117"/>
        <v>PRLJB-046_g</v>
      </c>
      <c r="AN240" t="str">
        <f t="shared" ca="1" si="118"/>
        <v>HBL-210Row:RFS-PRLTCB-013</v>
      </c>
      <c r="AO240" t="str">
        <f t="shared" si="108"/>
        <v>KG</v>
      </c>
      <c r="AP240" t="str">
        <f t="shared" ca="1" si="119"/>
        <v>HBL-210Row:CnPw-U-016</v>
      </c>
      <c r="AQ240" t="str">
        <f t="shared" si="120"/>
        <v>WEIPU ST1210/P9</v>
      </c>
      <c r="AS240" t="str">
        <f t="shared" si="121"/>
        <v>PRLTCB-013_g</v>
      </c>
      <c r="AT240">
        <f t="shared" ca="1" si="122"/>
        <v>4</v>
      </c>
      <c r="AU240">
        <f t="shared" si="109"/>
        <v>5</v>
      </c>
      <c r="AV240" t="str">
        <f t="shared" si="123"/>
        <v>A</v>
      </c>
      <c r="AX240" t="str">
        <f t="shared" si="110"/>
        <v>staffanekstrom</v>
      </c>
      <c r="AY240" t="str">
        <f t="shared" si="111"/>
        <v>INSERTED</v>
      </c>
      <c r="AZ240" t="str">
        <f t="shared" si="112"/>
        <v/>
      </c>
      <c r="BD240" t="str">
        <f t="shared" si="113"/>
        <v>YES</v>
      </c>
      <c r="BF240">
        <f t="shared" ca="1" si="124"/>
        <v>300</v>
      </c>
    </row>
    <row r="241" spans="1:58" s="758" customFormat="1" ht="13.5" thickBot="1">
      <c r="A241" s="758">
        <v>235</v>
      </c>
      <c r="C241" s="758">
        <f>ROW(Table!$A$177)</f>
        <v>177</v>
      </c>
      <c r="D241" s="1022" t="str">
        <f ca="1">INDIRECT(ADDRESS($C241,D$5,,,Table!$A$1))</f>
        <v/>
      </c>
      <c r="E241" s="1024" t="str">
        <f ca="1">INDIRECT(ADDRESS($C241,E$5,,,Table!$A$1))</f>
        <v>PRLJB-046</v>
      </c>
      <c r="F241" s="758">
        <f ca="1">INDIRECT(ADDRESS($C241,F$5,,,Table!$A$1))</f>
        <v>366.59999999999962</v>
      </c>
      <c r="G241" s="758" t="str">
        <f ca="1">INDIRECT(ADDRESS($C241,G$5,,,Table!$A$1))</f>
        <v>HEBT</v>
      </c>
      <c r="H241" s="758" t="str">
        <f ca="1">INDIRECT(ADDRESS($C241,H$5,,,Table!$A$1))</f>
        <v>HEBT-010PRL:RFS-PRLJB-046</v>
      </c>
      <c r="I241" s="1024" t="str">
        <f>Dev!$CW$49</f>
        <v>h</v>
      </c>
      <c r="J241" s="758" t="str">
        <f>IF(OR(I241=Dev!$CU$46, I241=Dev!$CU$47, I241=Dev!$CU$48, I241=Dev!$CU$49, I241=Dev!$CU$50, I241=Dev!$CU$51, I241=Dev!$CU$52, I241=Dev!$CU$53, I241=Dev!$CR$48, I241=Dev!$CR$49),$C$3,                                                                  IF(OR(I241=Dev!$CU$54, I241=Dev!$CU$55, I241=Dev!$CU$56, I241=Dev!$CU$57, I241=Dev!$CU$58, I241=Dev!$CU$59, I241=Dev!$CS$48), $D$3,""))</f>
        <v>PRLTE</v>
      </c>
      <c r="K241" s="758" t="str">
        <f ca="1">CONCATENATE(E241,Names!$P$3,I241)</f>
        <v>PRLJB-046_h</v>
      </c>
      <c r="M241" s="763">
        <f ca="1">INDIRECT(ADDRESS($C241,M$5,,,Table!$A$1))</f>
        <v>300</v>
      </c>
      <c r="O241" s="758" t="str">
        <f t="shared" si="126"/>
        <v/>
      </c>
      <c r="Q241" s="758" t="str">
        <f t="shared" si="127"/>
        <v>0</v>
      </c>
      <c r="R241" s="758">
        <f t="shared" si="134"/>
        <v>13</v>
      </c>
      <c r="S241" s="758" t="str">
        <f ca="1">IFERROR(VLOOKUP(M241,Racks!$H$4:$M$30,Racks!$I$2),"")</f>
        <v>HBL</v>
      </c>
      <c r="T241" s="758" t="str">
        <f ca="1">IFERROR(VLOOKUP(M241,Racks!$H$4:$M$30,Racks!$K$2),"")</f>
        <v>210Row</v>
      </c>
      <c r="U241" s="758" t="str">
        <f t="shared" si="128"/>
        <v>013</v>
      </c>
      <c r="V241" s="758" t="str">
        <f>CONCATENATE(Names!$C$17,Names!$N$3,U241)</f>
        <v>PRLTCB-013</v>
      </c>
      <c r="W241" s="758" t="str">
        <f>Dev!$GL$89</f>
        <v>h</v>
      </c>
      <c r="X241" s="1026">
        <f t="shared" ca="1" si="135"/>
        <v>8</v>
      </c>
      <c r="Y241" s="758" t="str">
        <f>IF(OR(W241=Dev!$GJ$82, W241=Dev!$GJ$83, W241=Dev!$GJ$84, W241=Dev!$GJ$85, W241=Dev!$GJ$86, W241=Dev!$GJ$87, W241=Dev!$GJ$88, W241=Dev!$GJ$89, W241=Dev!$GG$82, W241=Dev!$GG$83, W241=Dev!$GG$84, W241=Dev!$GG$85, W241=Dev!$GG$86),Names!$C$10,                   IF(OR(W241=Dev!$GJ$90, W241=Dev!$GJ$91, W241=Dev!$GJ$92, W241=Dev!$GJ$93, W241=Dev!$GJ$94, W241=Dev!$GJ$95, W241=Dev!$GJ$96, W241=Dev!$GJ$97, W241=Dev!$GH$82), Names!$C$11,""))</f>
        <v>PRLTE</v>
      </c>
      <c r="Z241" s="763" t="str">
        <f ca="1">IFERROR(VLOOKUP(M241,Racks!$H$4:$M$30,6),"")</f>
        <v>HBL-210Row:CnPw-U-016</v>
      </c>
      <c r="AA241" s="758" t="str">
        <f ca="1">IF(R241="","",CONCATENATE(S241,Names!$H$3,T241,Names!$J$3,Names!$K$3,Names!$L$3,V241))</f>
        <v>HBL-210Row:RFS-PRLTCB-013</v>
      </c>
      <c r="AB241" s="758" t="str">
        <f>IF(R241="","",CONCATENATE(V241,Names!$P$3,W241))</f>
        <v>PRLTCB-013_h</v>
      </c>
      <c r="AC241" s="997"/>
      <c r="AD241" s="758" t="str">
        <f t="shared" si="106"/>
        <v>CREATE</v>
      </c>
      <c r="AF241" s="758" t="str">
        <f t="shared" si="114"/>
        <v>4PR24OSTCHF</v>
      </c>
      <c r="AH241" s="758" t="str">
        <f t="shared" ca="1" si="115"/>
        <v>HEBT-010PRL:RFS-PRLJB-046</v>
      </c>
      <c r="AI241" s="758" t="str">
        <f t="shared" si="107"/>
        <v>AT</v>
      </c>
      <c r="AK241" s="758" t="str">
        <f t="shared" si="116"/>
        <v>WEIPU ST1210/S9</v>
      </c>
      <c r="AM241" s="758" t="str">
        <f t="shared" ca="1" si="117"/>
        <v>PRLJB-046_h</v>
      </c>
      <c r="AN241" s="758" t="str">
        <f t="shared" ca="1" si="118"/>
        <v>HBL-210Row:RFS-PRLTCB-013</v>
      </c>
      <c r="AO241" s="758" t="str">
        <f t="shared" si="108"/>
        <v>KG</v>
      </c>
      <c r="AP241" s="758" t="str">
        <f t="shared" ca="1" si="119"/>
        <v>HBL-210Row:CnPw-U-016</v>
      </c>
      <c r="AQ241" s="758" t="str">
        <f t="shared" si="120"/>
        <v>WEIPU ST1210/P9</v>
      </c>
      <c r="AS241" s="758" t="str">
        <f t="shared" si="121"/>
        <v>PRLTCB-013_h</v>
      </c>
      <c r="AT241" s="758">
        <f t="shared" ca="1" si="122"/>
        <v>4</v>
      </c>
      <c r="AU241" s="758">
        <f t="shared" si="109"/>
        <v>5</v>
      </c>
      <c r="AV241" s="758" t="str">
        <f t="shared" si="123"/>
        <v>A</v>
      </c>
      <c r="AX241" s="758" t="str">
        <f t="shared" si="110"/>
        <v>staffanekstrom</v>
      </c>
      <c r="AY241" s="758" t="str">
        <f t="shared" si="111"/>
        <v>INSERTED</v>
      </c>
      <c r="AZ241" s="758" t="str">
        <f t="shared" si="112"/>
        <v/>
      </c>
      <c r="BD241" s="758" t="str">
        <f t="shared" si="113"/>
        <v>YES</v>
      </c>
      <c r="BE241" s="997"/>
      <c r="BF241" s="758">
        <f t="shared" ca="1" si="124"/>
        <v>300</v>
      </c>
    </row>
    <row r="242" spans="1:58">
      <c r="A242">
        <v>236</v>
      </c>
      <c r="C242">
        <f>ROW(Table!$A$182)</f>
        <v>182</v>
      </c>
      <c r="D242" s="1" t="str">
        <f ca="1">INDIRECT(ADDRESS($C242,D$5,,,Table!$A$1))</f>
        <v/>
      </c>
      <c r="E242" s="752" t="str">
        <f ca="1">INDIRECT(ADDRESS($C242,E$5,,,Table!$A$1))</f>
        <v>PRLJB-047</v>
      </c>
      <c r="F242">
        <f ca="1">INDIRECT(ADDRESS($C242,F$5,,,Table!$A$1))</f>
        <v>383.38999999999959</v>
      </c>
      <c r="G242" t="str">
        <f ca="1">INDIRECT(ADDRESS($C242,G$5,,,Table!$A$1))</f>
        <v>HEBT</v>
      </c>
      <c r="H242" t="str">
        <f ca="1">INDIRECT(ADDRESS($C242,H$5,,,Table!$A$1))</f>
        <v>HEBT-030PRL:RFS-PRLJB-047</v>
      </c>
      <c r="I242" s="769" t="str">
        <f>Dev!$CR$48</f>
        <v>++EH</v>
      </c>
      <c r="J242" t="str">
        <f>IF(OR(I242=Dev!$CU$46, I242=Dev!$CU$47, I242=Dev!$CU$48, I242=Dev!$CU$49, I242=Dev!$CU$50, I242=Dev!$CU$51, I242=Dev!$CU$52, I242=Dev!$CU$53, I242=Dev!$CR$48, I242=Dev!$CR$49),$C$3,                                                                  IF(OR(I242=Dev!$CU$54, I242=Dev!$CU$55, I242=Dev!$CU$56, I242=Dev!$CU$57, I242=Dev!$CU$58, I242=Dev!$CU$59, I242=Dev!$CS$48), $D$3,""))</f>
        <v>PRLEH</v>
      </c>
      <c r="K242" t="str">
        <f ca="1">CONCATENATE(E242,Names!$P$3,I242)</f>
        <v>PRLJB-047_++EH</v>
      </c>
      <c r="M242" s="31">
        <f ca="1">INDIRECT(ADDRESS($C242,M$5,,,Table!$A$1))</f>
        <v>310</v>
      </c>
      <c r="O242" t="str">
        <f t="shared" si="126"/>
        <v/>
      </c>
      <c r="Q242" t="str">
        <f t="shared" si="127"/>
        <v>0</v>
      </c>
      <c r="R242">
        <f>$R$244</f>
        <v>14</v>
      </c>
      <c r="S242">
        <f ca="1">IFERROR(VLOOKUP(M242,Racks!$H$4:$M$30,Racks!$I$2),"")</f>
        <v>0</v>
      </c>
      <c r="T242">
        <f ca="1">IFERROR(VLOOKUP(M242,Racks!$H$4:$M$30,Racks!$K$2),"")</f>
        <v>0</v>
      </c>
      <c r="U242" t="str">
        <f t="shared" si="128"/>
        <v>014</v>
      </c>
      <c r="V242" t="str">
        <f>CONCATENATE(Names!$C$17,Names!$N$3,U242)</f>
        <v>PRLTCB-014</v>
      </c>
      <c r="W242" s="769" t="str">
        <f>Dev!$GG$82</f>
        <v>y</v>
      </c>
      <c r="X242">
        <v>0</v>
      </c>
      <c r="Y242" t="str">
        <f>IF(OR(W242=Dev!$GJ$82, W242=Dev!$GJ$83, W242=Dev!$GJ$84, W242=Dev!$GJ$85, W242=Dev!$GJ$86, W242=Dev!$GJ$87, W242=Dev!$GJ$88, W242=Dev!$GJ$89, W242=Dev!$GG$82, W242=Dev!$GG$83, W242=Dev!$GG$84, W242=Dev!$GG$85, W242=Dev!$GG$86),Names!$C$10,                   IF(OR(W242=Dev!$GJ$90, W242=Dev!$GJ$91, W242=Dev!$GJ$92, W242=Dev!$GJ$93, W242=Dev!$GJ$94, W242=Dev!$GJ$95, W242=Dev!$GJ$96, W242=Dev!$GJ$97, W242=Dev!$GH$82), Names!$C$11,""))</f>
        <v>PRLEH</v>
      </c>
      <c r="Z242" s="31" t="str">
        <f ca="1">IFERROR(VLOOKUP(M242,Racks!$H$4:$M$30,6),"")</f>
        <v/>
      </c>
      <c r="AA242" t="str">
        <f ca="1">IF(R242="","",CONCATENATE(S242,Names!$H$3,T242,Names!$J$3,Names!$K$3,Names!$L$3,V242))</f>
        <v>0-0:RFS-PRLTCB-014</v>
      </c>
      <c r="AB242" t="str">
        <f>IF(R242="","",CONCATENATE(V242,Names!$P$3,W242))</f>
        <v>PRLTCB-014_y</v>
      </c>
      <c r="AD242" t="str">
        <f t="shared" si="106"/>
        <v>CREATE</v>
      </c>
      <c r="AF242" t="str">
        <f t="shared" si="114"/>
        <v>3C16NS_3G1.5</v>
      </c>
      <c r="AH242" t="str">
        <f t="shared" ca="1" si="115"/>
        <v>HEBT-030PRL:RFS-PRLJB-047</v>
      </c>
      <c r="AI242" t="str">
        <f t="shared" si="107"/>
        <v>AT</v>
      </c>
      <c r="AK242" t="str">
        <f t="shared" si="116"/>
        <v>WEIPU ST1210/S3</v>
      </c>
      <c r="AM242" t="str">
        <f t="shared" ca="1" si="117"/>
        <v>PRLJB-047_++EH</v>
      </c>
      <c r="AN242" t="str">
        <f t="shared" ca="1" si="118"/>
        <v>0-0:RFS-PRLTCB-014</v>
      </c>
      <c r="AO242" t="str">
        <f t="shared" si="108"/>
        <v>KG</v>
      </c>
      <c r="AP242" t="str">
        <f t="shared" ca="1" si="119"/>
        <v/>
      </c>
      <c r="AQ242" t="str">
        <f t="shared" si="120"/>
        <v>WEIPU ST1210/P3</v>
      </c>
      <c r="AS242" t="str">
        <f t="shared" si="121"/>
        <v>PRLTCB-014_y</v>
      </c>
      <c r="AT242">
        <f t="shared" ca="1" si="122"/>
        <v>4</v>
      </c>
      <c r="AU242">
        <f t="shared" si="109"/>
        <v>5</v>
      </c>
      <c r="AV242" t="str">
        <f t="shared" si="123"/>
        <v>D</v>
      </c>
      <c r="AX242" t="str">
        <f t="shared" si="110"/>
        <v>staffanekstrom</v>
      </c>
      <c r="AY242" t="str">
        <f t="shared" si="111"/>
        <v>INSERTED</v>
      </c>
      <c r="AZ242" t="str">
        <f t="shared" si="112"/>
        <v/>
      </c>
      <c r="BD242" t="str">
        <f t="shared" si="113"/>
        <v>YES</v>
      </c>
      <c r="BF242">
        <f t="shared" ca="1" si="124"/>
        <v>310</v>
      </c>
    </row>
    <row r="243" spans="1:58">
      <c r="A243">
        <v>237</v>
      </c>
      <c r="C243">
        <f>ROW(Table!$A$182)</f>
        <v>182</v>
      </c>
      <c r="D243" s="1" t="str">
        <f ca="1">INDIRECT(ADDRESS($C243,D$5,,,Table!$A$1))</f>
        <v/>
      </c>
      <c r="E243" s="752" t="str">
        <f ca="1">INDIRECT(ADDRESS($C243,E$5,,,Table!$A$1))</f>
        <v>PRLJB-047</v>
      </c>
      <c r="F243">
        <f ca="1">INDIRECT(ADDRESS($C243,F$5,,,Table!$A$1))</f>
        <v>383.38999999999959</v>
      </c>
      <c r="G243" t="str">
        <f ca="1">INDIRECT(ADDRESS($C243,G$5,,,Table!$A$1))</f>
        <v>HEBT</v>
      </c>
      <c r="H243" t="str">
        <f ca="1">INDIRECT(ADDRESS($C243,H$5,,,Table!$A$1))</f>
        <v>HEBT-030PRL:RFS-PRLJB-047</v>
      </c>
      <c r="I243" s="769" t="str">
        <f>Dev!$CS$48</f>
        <v>++TE</v>
      </c>
      <c r="J243" t="str">
        <f>IF(OR(I243=Dev!$CU$46, I243=Dev!$CU$47, I243=Dev!$CU$48, I243=Dev!$CU$49, I243=Dev!$CU$50, I243=Dev!$CU$51, I243=Dev!$CU$52, I243=Dev!$CU$53, I243=Dev!$CR$48, I243=Dev!$CR$49),$C$3,                                                                  IF(OR(I243=Dev!$CU$54, I243=Dev!$CU$55, I243=Dev!$CU$56, I243=Dev!$CU$57, I243=Dev!$CU$58, I243=Dev!$CU$59, I243=Dev!$CS$48), $D$3,""))</f>
        <v>PRLTE</v>
      </c>
      <c r="K243" t="str">
        <f ca="1">CONCATENATE(E243,Names!$P$3,I243)</f>
        <v>PRLJB-047_++TE</v>
      </c>
      <c r="M243" s="31">
        <f ca="1">INDIRECT(ADDRESS($C243,M$5,,,Table!$A$1))</f>
        <v>310</v>
      </c>
      <c r="O243" t="str">
        <f t="shared" si="126"/>
        <v/>
      </c>
      <c r="Q243" t="str">
        <f t="shared" si="127"/>
        <v>0</v>
      </c>
      <c r="R243">
        <f>$R$244</f>
        <v>14</v>
      </c>
      <c r="S243">
        <f ca="1">IFERROR(VLOOKUP(M243,Racks!$H$4:$M$30,Racks!$I$2),"")</f>
        <v>0</v>
      </c>
      <c r="T243">
        <f ca="1">IFERROR(VLOOKUP(M243,Racks!$H$4:$M$30,Racks!$K$2),"")</f>
        <v>0</v>
      </c>
      <c r="U243" t="str">
        <f t="shared" si="128"/>
        <v>014</v>
      </c>
      <c r="V243" t="str">
        <f>CONCATENATE(Names!$C$17,Names!$N$3,U243)</f>
        <v>PRLTCB-014</v>
      </c>
      <c r="W243" s="769" t="str">
        <f>Dev!$GH$82</f>
        <v>z</v>
      </c>
      <c r="X243">
        <v>0</v>
      </c>
      <c r="Y243" t="str">
        <f>IF(OR(W243=Dev!$GJ$82, W243=Dev!$GJ$83, W243=Dev!$GJ$84, W243=Dev!$GJ$85, W243=Dev!$GJ$86, W243=Dev!$GJ$87, W243=Dev!$GJ$88, W243=Dev!$GJ$89, W243=Dev!$GG$82, W243=Dev!$GG$83, W243=Dev!$GG$84, W243=Dev!$GG$85, W243=Dev!$GG$86),Names!$C$10,                   IF(OR(W243=Dev!$GJ$90, W243=Dev!$GJ$91, W243=Dev!$GJ$92, W243=Dev!$GJ$93, W243=Dev!$GJ$94, W243=Dev!$GJ$95, W243=Dev!$GJ$96, W243=Dev!$GJ$97, W243=Dev!$GH$82), Names!$C$11,""))</f>
        <v>PRLTE</v>
      </c>
      <c r="Z243" s="31" t="str">
        <f ca="1">IFERROR(VLOOKUP(M243,Racks!$H$4:$M$30,6),"")</f>
        <v/>
      </c>
      <c r="AA243" t="str">
        <f ca="1">IF(R243="","",CONCATENATE(S243,Names!$H$3,T243,Names!$J$3,Names!$K$3,Names!$L$3,V243))</f>
        <v>0-0:RFS-PRLTCB-014</v>
      </c>
      <c r="AB243" t="str">
        <f>IF(R243="","",CONCATENATE(V243,Names!$P$3,W243))</f>
        <v>PRLTCB-014_z</v>
      </c>
      <c r="AD243" t="str">
        <f t="shared" si="106"/>
        <v>CREATE</v>
      </c>
      <c r="AF243" t="str">
        <f t="shared" si="114"/>
        <v>4PR24OSTCHF</v>
      </c>
      <c r="AH243" t="str">
        <f t="shared" ca="1" si="115"/>
        <v>HEBT-030PRL:RFS-PRLJB-047</v>
      </c>
      <c r="AI243" t="str">
        <f t="shared" si="107"/>
        <v>AT</v>
      </c>
      <c r="AK243" t="str">
        <f t="shared" si="116"/>
        <v>WEIPU ST1210/S9</v>
      </c>
      <c r="AM243" t="str">
        <f t="shared" ca="1" si="117"/>
        <v>PRLJB-047_++TE</v>
      </c>
      <c r="AN243" t="str">
        <f t="shared" ca="1" si="118"/>
        <v>0-0:RFS-PRLTCB-014</v>
      </c>
      <c r="AO243" t="str">
        <f t="shared" si="108"/>
        <v>KG</v>
      </c>
      <c r="AP243" t="str">
        <f t="shared" ca="1" si="119"/>
        <v/>
      </c>
      <c r="AQ243" t="str">
        <f t="shared" si="120"/>
        <v>WEIPU ST1210/P9</v>
      </c>
      <c r="AS243" t="str">
        <f t="shared" si="121"/>
        <v>PRLTCB-014_z</v>
      </c>
      <c r="AT243">
        <f t="shared" ca="1" si="122"/>
        <v>4</v>
      </c>
      <c r="AU243">
        <f t="shared" si="109"/>
        <v>5</v>
      </c>
      <c r="AV243" t="str">
        <f t="shared" si="123"/>
        <v>A</v>
      </c>
      <c r="AX243" t="str">
        <f t="shared" si="110"/>
        <v>staffanekstrom</v>
      </c>
      <c r="AY243" t="str">
        <f t="shared" si="111"/>
        <v>INSERTED</v>
      </c>
      <c r="AZ243" t="str">
        <f t="shared" si="112"/>
        <v/>
      </c>
      <c r="BD243" t="str">
        <f t="shared" si="113"/>
        <v>YES</v>
      </c>
      <c r="BF243">
        <f t="shared" ca="1" si="124"/>
        <v>310</v>
      </c>
    </row>
    <row r="244" spans="1:58">
      <c r="A244">
        <v>238</v>
      </c>
      <c r="C244">
        <f>ROW(Table!$A$182)</f>
        <v>182</v>
      </c>
      <c r="D244" s="1" t="str">
        <f ca="1">INDIRECT(ADDRESS($C244,D$5,,,Table!$A$1))</f>
        <v/>
      </c>
      <c r="E244" t="str">
        <f ca="1">INDIRECT(ADDRESS($C244,E$5,,,Table!$A$1))</f>
        <v>PRLJB-047</v>
      </c>
      <c r="F244">
        <f ca="1">INDIRECT(ADDRESS($C244,F$5,,,Table!$A$1))</f>
        <v>383.38999999999959</v>
      </c>
      <c r="G244" t="str">
        <f ca="1">INDIRECT(ADDRESS($C244,G$5,,,Table!$A$1))</f>
        <v>HEBT</v>
      </c>
      <c r="H244" t="str">
        <f ca="1">INDIRECT(ADDRESS($C244,H$5,,,Table!$A$1))</f>
        <v>HEBT-030PRL:RFS-PRLJB-047</v>
      </c>
      <c r="I244" s="730" t="str">
        <f>Dev!$CW$46</f>
        <v>a</v>
      </c>
      <c r="J244" t="str">
        <f>IF(OR(I244=Dev!$CU$46, I244=Dev!$CU$47, I244=Dev!$CU$48, I244=Dev!$CU$49, I244=Dev!$CU$50, I244=Dev!$CU$51, I244=Dev!$CU$52, I244=Dev!$CU$53, I244=Dev!$CR$48, I244=Dev!$CR$49),$C$3,                                                                  IF(OR(I244=Dev!$CU$54, I244=Dev!$CU$55, I244=Dev!$CU$56, I244=Dev!$CU$57, I244=Dev!$CU$58, I244=Dev!$CU$59, I244=Dev!$CS$48), $D$3,""))</f>
        <v>PRLEH</v>
      </c>
      <c r="K244" t="str">
        <f ca="1">CONCATENATE(E244,Names!$P$3,I244)</f>
        <v>PRLJB-047_a</v>
      </c>
      <c r="M244" s="31">
        <f ca="1">INDIRECT(ADDRESS($C244,M$5,,,Table!$A$1))</f>
        <v>310</v>
      </c>
      <c r="O244" t="str">
        <f t="shared" si="126"/>
        <v/>
      </c>
      <c r="Q244" t="str">
        <f t="shared" si="127"/>
        <v>0</v>
      </c>
      <c r="R244" s="7">
        <v>14</v>
      </c>
      <c r="S244">
        <f ca="1">IFERROR(VLOOKUP(M244,Racks!$H$4:$M$30,Racks!$I$2),"")</f>
        <v>0</v>
      </c>
      <c r="T244">
        <f ca="1">IFERROR(VLOOKUP(M244,Racks!$H$4:$M$30,Racks!$K$2),"")</f>
        <v>0</v>
      </c>
      <c r="U244" t="str">
        <f t="shared" si="128"/>
        <v>014</v>
      </c>
      <c r="V244" t="str">
        <f>CONCATENATE(Names!$C$17,Names!$N$3,U244)</f>
        <v>PRLTCB-014</v>
      </c>
      <c r="W244" s="730" t="str">
        <f>Dev!$GL$82</f>
        <v>a</v>
      </c>
      <c r="X244" s="793">
        <v>1</v>
      </c>
      <c r="Y244" t="str">
        <f>IF(OR(W244=Dev!$GJ$82, W244=Dev!$GJ$83, W244=Dev!$GJ$84, W244=Dev!$GJ$85, W244=Dev!$GJ$86, W244=Dev!$GJ$87, W244=Dev!$GJ$88, W244=Dev!$GJ$89, W244=Dev!$GG$82, W244=Dev!$GG$83, W244=Dev!$GG$84, W244=Dev!$GG$85, W244=Dev!$GG$86),Names!$C$10,                   IF(OR(W244=Dev!$GJ$90, W244=Dev!$GJ$91, W244=Dev!$GJ$92, W244=Dev!$GJ$93, W244=Dev!$GJ$94, W244=Dev!$GJ$95, W244=Dev!$GJ$96, W244=Dev!$GJ$97, W244=Dev!$GH$82), Names!$C$11,""))</f>
        <v>PRLEH</v>
      </c>
      <c r="Z244" s="31" t="str">
        <f ca="1">IFERROR(VLOOKUP(M244,Racks!$H$4:$M$30,6),"")</f>
        <v/>
      </c>
      <c r="AA244" t="str">
        <f ca="1">IF(R244="","",CONCATENATE(S244,Names!$H$3,T244,Names!$J$3,Names!$K$3,Names!$L$3,V244))</f>
        <v>0-0:RFS-PRLTCB-014</v>
      </c>
      <c r="AB244" t="str">
        <f>IF(R244="","",CONCATENATE(V244,Names!$P$3,W244))</f>
        <v>PRLTCB-014_a</v>
      </c>
      <c r="AD244" t="str">
        <f t="shared" si="106"/>
        <v>CREATE</v>
      </c>
      <c r="AF244" t="str">
        <f t="shared" si="114"/>
        <v>3C16NS_3G1.5</v>
      </c>
      <c r="AH244" t="str">
        <f t="shared" ca="1" si="115"/>
        <v>HEBT-030PRL:RFS-PRLJB-047</v>
      </c>
      <c r="AI244" t="str">
        <f t="shared" si="107"/>
        <v>AT</v>
      </c>
      <c r="AK244" t="str">
        <f t="shared" si="116"/>
        <v>WEIPU ST1210/S3</v>
      </c>
      <c r="AM244" t="str">
        <f t="shared" ca="1" si="117"/>
        <v>PRLJB-047_a</v>
      </c>
      <c r="AN244" t="str">
        <f t="shared" ca="1" si="118"/>
        <v>0-0:RFS-PRLTCB-014</v>
      </c>
      <c r="AO244" t="str">
        <f t="shared" si="108"/>
        <v>KG</v>
      </c>
      <c r="AP244" t="str">
        <f t="shared" ca="1" si="119"/>
        <v/>
      </c>
      <c r="AQ244" t="str">
        <f t="shared" si="120"/>
        <v>WEIPU ST1210/P3</v>
      </c>
      <c r="AS244" t="str">
        <f t="shared" si="121"/>
        <v>PRLTCB-014_a</v>
      </c>
      <c r="AT244">
        <f t="shared" ca="1" si="122"/>
        <v>4</v>
      </c>
      <c r="AU244">
        <f t="shared" si="109"/>
        <v>5</v>
      </c>
      <c r="AV244" t="str">
        <f t="shared" si="123"/>
        <v>D</v>
      </c>
      <c r="AX244" t="str">
        <f t="shared" si="110"/>
        <v>staffanekstrom</v>
      </c>
      <c r="AY244" t="str">
        <f t="shared" si="111"/>
        <v>INSERTED</v>
      </c>
      <c r="AZ244" t="str">
        <f t="shared" si="112"/>
        <v/>
      </c>
      <c r="BD244" t="str">
        <f t="shared" si="113"/>
        <v>YES</v>
      </c>
      <c r="BF244">
        <f t="shared" ca="1" si="124"/>
        <v>310</v>
      </c>
    </row>
    <row r="245" spans="1:58">
      <c r="A245">
        <v>239</v>
      </c>
      <c r="C245">
        <f>ROW(Table!$A$182)</f>
        <v>182</v>
      </c>
      <c r="D245" s="1" t="str">
        <f ca="1">INDIRECT(ADDRESS($C245,D$5,,,Table!$A$1))</f>
        <v/>
      </c>
      <c r="E245" t="str">
        <f ca="1">INDIRECT(ADDRESS($C245,E$5,,,Table!$A$1))</f>
        <v>PRLJB-047</v>
      </c>
      <c r="F245">
        <f ca="1">INDIRECT(ADDRESS($C245,F$5,,,Table!$A$1))</f>
        <v>383.38999999999959</v>
      </c>
      <c r="G245" t="str">
        <f ca="1">INDIRECT(ADDRESS($C245,G$5,,,Table!$A$1))</f>
        <v>HEBT</v>
      </c>
      <c r="H245" t="str">
        <f ca="1">INDIRECT(ADDRESS($C245,H$5,,,Table!$A$1))</f>
        <v>HEBT-030PRL:RFS-PRLJB-047</v>
      </c>
      <c r="I245" s="730" t="str">
        <f>Dev!$CW$48</f>
        <v>g</v>
      </c>
      <c r="J245" t="str">
        <f>IF(OR(I245=Dev!$CU$46, I245=Dev!$CU$47, I245=Dev!$CU$48, I245=Dev!$CU$49, I245=Dev!$CU$50, I245=Dev!$CU$51, I245=Dev!$CU$52, I245=Dev!$CU$53, I245=Dev!$CR$48, I245=Dev!$CR$49),$C$3,                                                                  IF(OR(I245=Dev!$CU$54, I245=Dev!$CU$55, I245=Dev!$CU$56, I245=Dev!$CU$57, I245=Dev!$CU$58, I245=Dev!$CU$59, I245=Dev!$CS$48), $D$3,""))</f>
        <v>PRLTE</v>
      </c>
      <c r="K245" t="str">
        <f ca="1">CONCATENATE(E245,Names!$P$3,I245)</f>
        <v>PRLJB-047_g</v>
      </c>
      <c r="M245" s="31">
        <f ca="1">INDIRECT(ADDRESS($C245,M$5,,,Table!$A$1))</f>
        <v>310</v>
      </c>
      <c r="O245" t="str">
        <f t="shared" si="126"/>
        <v/>
      </c>
      <c r="Q245" t="str">
        <f t="shared" si="127"/>
        <v>0</v>
      </c>
      <c r="R245">
        <f>R244</f>
        <v>14</v>
      </c>
      <c r="S245">
        <f ca="1">IFERROR(VLOOKUP(M245,Racks!$H$4:$M$30,Racks!$I$2),"")</f>
        <v>0</v>
      </c>
      <c r="T245">
        <f ca="1">IFERROR(VLOOKUP(M245,Racks!$H$4:$M$30,Racks!$K$2),"")</f>
        <v>0</v>
      </c>
      <c r="U245" t="str">
        <f t="shared" si="128"/>
        <v>014</v>
      </c>
      <c r="V245" t="str">
        <f>CONCATENATE(Names!$C$17,Names!$N$3,U245)</f>
        <v>PRLTCB-014</v>
      </c>
      <c r="W245" s="730" t="str">
        <f>Dev!$GL$84</f>
        <v>c</v>
      </c>
      <c r="X245" s="793">
        <v>2</v>
      </c>
      <c r="Y245" t="str">
        <f>IF(OR(W245=Dev!$GJ$82, W245=Dev!$GJ$83, W245=Dev!$GJ$84, W245=Dev!$GJ$85, W245=Dev!$GJ$86, W245=Dev!$GJ$87, W245=Dev!$GJ$88, W245=Dev!$GJ$89, W245=Dev!$GG$82, W245=Dev!$GG$83, W245=Dev!$GG$84, W245=Dev!$GG$85, W245=Dev!$GG$86),Names!$C$10,                   IF(OR(W245=Dev!$GJ$90, W245=Dev!$GJ$91, W245=Dev!$GJ$92, W245=Dev!$GJ$93, W245=Dev!$GJ$94, W245=Dev!$GJ$95, W245=Dev!$GJ$96, W245=Dev!$GJ$97, W245=Dev!$GH$82), Names!$C$11,""))</f>
        <v>PRLTE</v>
      </c>
      <c r="Z245" s="31" t="str">
        <f ca="1">IFERROR(VLOOKUP(M245,Racks!$H$4:$M$30,6),"")</f>
        <v/>
      </c>
      <c r="AA245" t="str">
        <f ca="1">IF(R245="","",CONCATENATE(S245,Names!$H$3,T245,Names!$J$3,Names!$K$3,Names!$L$3,V245))</f>
        <v>0-0:RFS-PRLTCB-014</v>
      </c>
      <c r="AB245" t="str">
        <f>IF(R245="","",CONCATENATE(V245,Names!$P$3,W245))</f>
        <v>PRLTCB-014_c</v>
      </c>
      <c r="AD245" t="str">
        <f t="shared" si="106"/>
        <v>CREATE</v>
      </c>
      <c r="AF245" t="str">
        <f t="shared" si="114"/>
        <v>4PR24OSTCHF</v>
      </c>
      <c r="AH245" t="str">
        <f t="shared" ca="1" si="115"/>
        <v>HEBT-030PRL:RFS-PRLJB-047</v>
      </c>
      <c r="AI245" t="str">
        <f t="shared" si="107"/>
        <v>AT</v>
      </c>
      <c r="AK245" t="str">
        <f t="shared" si="116"/>
        <v>WEIPU ST1210/S9</v>
      </c>
      <c r="AM245" t="str">
        <f t="shared" ca="1" si="117"/>
        <v>PRLJB-047_g</v>
      </c>
      <c r="AN245" t="str">
        <f t="shared" ca="1" si="118"/>
        <v>0-0:RFS-PRLTCB-014</v>
      </c>
      <c r="AO245" t="str">
        <f t="shared" si="108"/>
        <v>KG</v>
      </c>
      <c r="AP245" t="str">
        <f t="shared" ca="1" si="119"/>
        <v/>
      </c>
      <c r="AQ245" t="str">
        <f t="shared" si="120"/>
        <v>WEIPU ST1210/P9</v>
      </c>
      <c r="AS245" t="str">
        <f t="shared" si="121"/>
        <v>PRLTCB-014_c</v>
      </c>
      <c r="AT245">
        <f t="shared" ca="1" si="122"/>
        <v>4</v>
      </c>
      <c r="AU245">
        <f t="shared" si="109"/>
        <v>5</v>
      </c>
      <c r="AV245" t="str">
        <f t="shared" si="123"/>
        <v>A</v>
      </c>
      <c r="AX245" t="str">
        <f t="shared" si="110"/>
        <v>staffanekstrom</v>
      </c>
      <c r="AY245" t="str">
        <f t="shared" si="111"/>
        <v>INSERTED</v>
      </c>
      <c r="AZ245" t="str">
        <f t="shared" si="112"/>
        <v/>
      </c>
      <c r="BD245" t="str">
        <f t="shared" si="113"/>
        <v>YES</v>
      </c>
      <c r="BF245">
        <f t="shared" ca="1" si="124"/>
        <v>310</v>
      </c>
    </row>
    <row r="246" spans="1:58">
      <c r="A246">
        <v>240</v>
      </c>
      <c r="C246">
        <f>ROW(Table!$A$182)</f>
        <v>182</v>
      </c>
      <c r="D246" s="1" t="str">
        <f ca="1">INDIRECT(ADDRESS($C246,D$5,,,Table!$A$1))</f>
        <v/>
      </c>
      <c r="E246" t="str">
        <f ca="1">INDIRECT(ADDRESS($C246,E$5,,,Table!$A$1))</f>
        <v>PRLJB-047</v>
      </c>
      <c r="F246">
        <f ca="1">INDIRECT(ADDRESS($C246,F$5,,,Table!$A$1))</f>
        <v>383.38999999999959</v>
      </c>
      <c r="G246" t="str">
        <f ca="1">INDIRECT(ADDRESS($C246,G$5,,,Table!$A$1))</f>
        <v>HEBT</v>
      </c>
      <c r="H246" t="str">
        <f ca="1">INDIRECT(ADDRESS($C246,H$5,,,Table!$A$1))</f>
        <v>HEBT-030PRL:RFS-PRLJB-047</v>
      </c>
      <c r="I246" t="str">
        <f>Dev!$CW$49</f>
        <v>h</v>
      </c>
      <c r="J246" t="str">
        <f>IF(OR(I246=Dev!$CU$46, I246=Dev!$CU$47, I246=Dev!$CU$48, I246=Dev!$CU$49, I246=Dev!$CU$50, I246=Dev!$CU$51, I246=Dev!$CU$52, I246=Dev!$CU$53, I246=Dev!$CR$48, I246=Dev!$CR$49),$C$3,                                                                  IF(OR(I246=Dev!$CU$54, I246=Dev!$CU$55, I246=Dev!$CU$56, I246=Dev!$CU$57, I246=Dev!$CU$58, I246=Dev!$CU$59, I246=Dev!$CS$48), $D$3,""))</f>
        <v>PRLTE</v>
      </c>
      <c r="K246" t="str">
        <f ca="1">CONCATENATE(E246,Names!$P$3,I246)</f>
        <v>PRLJB-047_h</v>
      </c>
      <c r="M246" s="31">
        <f ca="1">INDIRECT(ADDRESS($C246,M$5,,,Table!$A$1))</f>
        <v>310</v>
      </c>
      <c r="O246" t="str">
        <f t="shared" si="126"/>
        <v/>
      </c>
      <c r="Q246" t="str">
        <f t="shared" si="127"/>
        <v>0</v>
      </c>
      <c r="R246">
        <f t="shared" ref="R246:R258" si="136">R245</f>
        <v>14</v>
      </c>
      <c r="S246">
        <f ca="1">IFERROR(VLOOKUP(M246,Racks!$H$4:$M$30,Racks!$I$2),"")</f>
        <v>0</v>
      </c>
      <c r="T246">
        <f ca="1">IFERROR(VLOOKUP(M246,Racks!$H$4:$M$30,Racks!$K$2),"")</f>
        <v>0</v>
      </c>
      <c r="U246" t="str">
        <f t="shared" si="128"/>
        <v>014</v>
      </c>
      <c r="V246" t="str">
        <f>CONCATENATE(Names!$C$17,Names!$N$3,U246)</f>
        <v>PRLTCB-014</v>
      </c>
      <c r="W246" t="str">
        <f>Dev!$GL$85</f>
        <v>d</v>
      </c>
      <c r="X246" s="793">
        <v>3</v>
      </c>
      <c r="Y246" t="str">
        <f>IF(OR(W246=Dev!$GJ$82, W246=Dev!$GJ$83, W246=Dev!$GJ$84, W246=Dev!$GJ$85, W246=Dev!$GJ$86, W246=Dev!$GJ$87, W246=Dev!$GJ$88, W246=Dev!$GJ$89, W246=Dev!$GG$82, W246=Dev!$GG$83, W246=Dev!$GG$84, W246=Dev!$GG$85, W246=Dev!$GG$86),Names!$C$10,                   IF(OR(W246=Dev!$GJ$90, W246=Dev!$GJ$91, W246=Dev!$GJ$92, W246=Dev!$GJ$93, W246=Dev!$GJ$94, W246=Dev!$GJ$95, W246=Dev!$GJ$96, W246=Dev!$GJ$97, W246=Dev!$GH$82), Names!$C$11,""))</f>
        <v>PRLTE</v>
      </c>
      <c r="Z246" s="31" t="str">
        <f ca="1">IFERROR(VLOOKUP(M246,Racks!$H$4:$M$30,6),"")</f>
        <v/>
      </c>
      <c r="AA246" t="str">
        <f ca="1">IF(R246="","",CONCATENATE(S246,Names!$H$3,T246,Names!$J$3,Names!$K$3,Names!$L$3,V246))</f>
        <v>0-0:RFS-PRLTCB-014</v>
      </c>
      <c r="AB246" t="str">
        <f>IF(R246="","",CONCATENATE(V246,Names!$P$3,W246))</f>
        <v>PRLTCB-014_d</v>
      </c>
      <c r="AD246" t="str">
        <f t="shared" si="106"/>
        <v>CREATE</v>
      </c>
      <c r="AF246" t="str">
        <f t="shared" si="114"/>
        <v>4PR24OSTCHF</v>
      </c>
      <c r="AH246" t="str">
        <f t="shared" ca="1" si="115"/>
        <v>HEBT-030PRL:RFS-PRLJB-047</v>
      </c>
      <c r="AI246" t="str">
        <f t="shared" si="107"/>
        <v>AT</v>
      </c>
      <c r="AK246" t="str">
        <f t="shared" si="116"/>
        <v>WEIPU ST1210/S9</v>
      </c>
      <c r="AM246" t="str">
        <f t="shared" ca="1" si="117"/>
        <v>PRLJB-047_h</v>
      </c>
      <c r="AN246" t="str">
        <f t="shared" ca="1" si="118"/>
        <v>0-0:RFS-PRLTCB-014</v>
      </c>
      <c r="AO246" t="str">
        <f t="shared" si="108"/>
        <v>KG</v>
      </c>
      <c r="AP246" t="str">
        <f t="shared" ca="1" si="119"/>
        <v/>
      </c>
      <c r="AQ246" t="str">
        <f t="shared" si="120"/>
        <v>WEIPU ST1210/P9</v>
      </c>
      <c r="AS246" t="str">
        <f t="shared" si="121"/>
        <v>PRLTCB-014_d</v>
      </c>
      <c r="AT246">
        <f t="shared" ca="1" si="122"/>
        <v>4</v>
      </c>
      <c r="AU246">
        <f t="shared" si="109"/>
        <v>5</v>
      </c>
      <c r="AV246" t="str">
        <f t="shared" si="123"/>
        <v>A</v>
      </c>
      <c r="AX246" t="str">
        <f t="shared" si="110"/>
        <v>staffanekstrom</v>
      </c>
      <c r="AY246" t="str">
        <f t="shared" si="111"/>
        <v>INSERTED</v>
      </c>
      <c r="AZ246" t="str">
        <f t="shared" si="112"/>
        <v/>
      </c>
      <c r="BD246" t="str">
        <f t="shared" si="113"/>
        <v>YES</v>
      </c>
      <c r="BF246">
        <f t="shared" ca="1" si="124"/>
        <v>310</v>
      </c>
    </row>
    <row r="247" spans="1:58">
      <c r="A247">
        <v>241</v>
      </c>
      <c r="C247">
        <f>ROW(Table!$A$182)</f>
        <v>182</v>
      </c>
      <c r="D247" s="1" t="str">
        <f ca="1">INDIRECT(ADDRESS($C247,D$5,,,Table!$A$1))</f>
        <v/>
      </c>
      <c r="E247" t="str">
        <f ca="1">INDIRECT(ADDRESS($C247,E$5,,,Table!$A$1))</f>
        <v>PRLJB-047</v>
      </c>
      <c r="F247">
        <f ca="1">INDIRECT(ADDRESS($C247,F$5,,,Table!$A$1))</f>
        <v>383.38999999999959</v>
      </c>
      <c r="G247" t="str">
        <f ca="1">INDIRECT(ADDRESS($C247,G$5,,,Table!$A$1))</f>
        <v>HEBT</v>
      </c>
      <c r="H247" t="str">
        <f ca="1">INDIRECT(ADDRESS($C247,H$5,,,Table!$A$1))</f>
        <v>HEBT-030PRL:RFS-PRLJB-047</v>
      </c>
      <c r="I247" t="str">
        <f>Dev!$CW$50</f>
        <v>m</v>
      </c>
      <c r="J247" t="str">
        <f>IF(OR(I247=Dev!$CU$46, I247=Dev!$CU$47, I247=Dev!$CU$48, I247=Dev!$CU$49, I247=Dev!$CU$50, I247=Dev!$CU$51, I247=Dev!$CU$52, I247=Dev!$CU$53, I247=Dev!$CR$48, I247=Dev!$CR$49),$C$3,                                                                  IF(OR(I247=Dev!$CU$54, I247=Dev!$CU$55, I247=Dev!$CU$56, I247=Dev!$CU$57, I247=Dev!$CU$58, I247=Dev!$CU$59, I247=Dev!$CS$48), $D$3,""))</f>
        <v>PRLEH</v>
      </c>
      <c r="K247" t="str">
        <f ca="1">CONCATENATE(E247,Names!$P$3,I247)</f>
        <v>PRLJB-047_m</v>
      </c>
      <c r="M247" s="31">
        <f ca="1">INDIRECT(ADDRESS($C247,M$5,,,Table!$A$1))</f>
        <v>310</v>
      </c>
      <c r="O247" t="str">
        <f t="shared" si="126"/>
        <v/>
      </c>
      <c r="Q247" t="str">
        <f t="shared" si="127"/>
        <v>0</v>
      </c>
      <c r="R247">
        <f t="shared" si="136"/>
        <v>14</v>
      </c>
      <c r="S247">
        <f ca="1">IFERROR(VLOOKUP(M247,Racks!$H$4:$M$30,Racks!$I$2),"")</f>
        <v>0</v>
      </c>
      <c r="T247">
        <f ca="1">IFERROR(VLOOKUP(M247,Racks!$H$4:$M$30,Racks!$K$2),"")</f>
        <v>0</v>
      </c>
      <c r="U247" t="str">
        <f t="shared" si="128"/>
        <v>014</v>
      </c>
      <c r="V247" t="str">
        <f>CONCATENATE(Names!$C$17,Names!$N$3,U247)</f>
        <v>PRLTCB-014</v>
      </c>
      <c r="W247" t="str">
        <f>Dev!$GL$86</f>
        <v>e</v>
      </c>
      <c r="X247" s="793">
        <v>4</v>
      </c>
      <c r="Y247" t="str">
        <f>IF(OR(W247=Dev!$GJ$82, W247=Dev!$GJ$83, W247=Dev!$GJ$84, W247=Dev!$GJ$85, W247=Dev!$GJ$86, W247=Dev!$GJ$87, W247=Dev!$GJ$88, W247=Dev!$GJ$89, W247=Dev!$GG$82, W247=Dev!$GG$83, W247=Dev!$GG$84, W247=Dev!$GG$85, W247=Dev!$GG$86),Names!$C$10,                   IF(OR(W247=Dev!$GJ$90, W247=Dev!$GJ$91, W247=Dev!$GJ$92, W247=Dev!$GJ$93, W247=Dev!$GJ$94, W247=Dev!$GJ$95, W247=Dev!$GJ$96, W247=Dev!$GJ$97, W247=Dev!$GH$82), Names!$C$11,""))</f>
        <v>PRLEH</v>
      </c>
      <c r="Z247" s="31" t="str">
        <f ca="1">IFERROR(VLOOKUP(M247,Racks!$H$4:$M$30,6),"")</f>
        <v/>
      </c>
      <c r="AA247" t="str">
        <f ca="1">IF(R247="","",CONCATENATE(S247,Names!$H$3,T247,Names!$J$3,Names!$K$3,Names!$L$3,V247))</f>
        <v>0-0:RFS-PRLTCB-014</v>
      </c>
      <c r="AB247" t="str">
        <f>IF(R247="","",CONCATENATE(V247,Names!$P$3,W247))</f>
        <v>PRLTCB-014_e</v>
      </c>
      <c r="AD247" t="str">
        <f t="shared" si="106"/>
        <v>CREATE</v>
      </c>
      <c r="AF247" t="str">
        <f t="shared" si="114"/>
        <v>3C16NS_3G1.5</v>
      </c>
      <c r="AH247" t="str">
        <f t="shared" ca="1" si="115"/>
        <v>HEBT-030PRL:RFS-PRLJB-047</v>
      </c>
      <c r="AI247" t="str">
        <f t="shared" si="107"/>
        <v>AT</v>
      </c>
      <c r="AK247" t="str">
        <f t="shared" si="116"/>
        <v>WEIPU ST1210/S3</v>
      </c>
      <c r="AM247" t="str">
        <f t="shared" ca="1" si="117"/>
        <v>PRLJB-047_m</v>
      </c>
      <c r="AN247" t="str">
        <f t="shared" ca="1" si="118"/>
        <v>0-0:RFS-PRLTCB-014</v>
      </c>
      <c r="AO247" t="str">
        <f t="shared" si="108"/>
        <v>KG</v>
      </c>
      <c r="AP247" t="str">
        <f t="shared" ca="1" si="119"/>
        <v/>
      </c>
      <c r="AQ247" t="str">
        <f t="shared" si="120"/>
        <v>WEIPU ST1210/P3</v>
      </c>
      <c r="AS247" t="str">
        <f t="shared" si="121"/>
        <v>PRLTCB-014_e</v>
      </c>
      <c r="AT247">
        <f t="shared" ca="1" si="122"/>
        <v>4</v>
      </c>
      <c r="AU247">
        <f t="shared" si="109"/>
        <v>5</v>
      </c>
      <c r="AV247" t="str">
        <f t="shared" si="123"/>
        <v>D</v>
      </c>
      <c r="AX247" t="str">
        <f t="shared" si="110"/>
        <v>staffanekstrom</v>
      </c>
      <c r="AY247" t="str">
        <f t="shared" si="111"/>
        <v>INSERTED</v>
      </c>
      <c r="AZ247" t="str">
        <f t="shared" si="112"/>
        <v/>
      </c>
      <c r="BD247" t="str">
        <f t="shared" si="113"/>
        <v>YES</v>
      </c>
      <c r="BF247">
        <f t="shared" ca="1" si="124"/>
        <v>310</v>
      </c>
    </row>
    <row r="248" spans="1:58">
      <c r="A248">
        <v>242</v>
      </c>
      <c r="C248">
        <f>ROW(Table!$A$182)</f>
        <v>182</v>
      </c>
      <c r="D248" s="1" t="str">
        <f ca="1">INDIRECT(ADDRESS($C248,D$5,,,Table!$A$1))</f>
        <v/>
      </c>
      <c r="E248" t="str">
        <f ca="1">INDIRECT(ADDRESS($C248,E$5,,,Table!$A$1))</f>
        <v>PRLJB-047</v>
      </c>
      <c r="F248">
        <f ca="1">INDIRECT(ADDRESS($C248,F$5,,,Table!$A$1))</f>
        <v>383.38999999999959</v>
      </c>
      <c r="G248" t="str">
        <f ca="1">INDIRECT(ADDRESS($C248,G$5,,,Table!$A$1))</f>
        <v>HEBT</v>
      </c>
      <c r="H248" t="str">
        <f ca="1">INDIRECT(ADDRESS($C248,H$5,,,Table!$A$1))</f>
        <v>HEBT-030PRL:RFS-PRLJB-047</v>
      </c>
      <c r="I248" t="str">
        <f>Dev!$CW$51</f>
        <v>n</v>
      </c>
      <c r="J248" t="str">
        <f>IF(OR(I248=Dev!$CU$46, I248=Dev!$CU$47, I248=Dev!$CU$48, I248=Dev!$CU$49, I248=Dev!$CU$50, I248=Dev!$CU$51, I248=Dev!$CU$52, I248=Dev!$CU$53, I248=Dev!$CR$48, I248=Dev!$CR$49),$C$3,                                                                  IF(OR(I248=Dev!$CU$54, I248=Dev!$CU$55, I248=Dev!$CU$56, I248=Dev!$CU$57, I248=Dev!$CU$58, I248=Dev!$CU$59, I248=Dev!$CS$48), $D$3,""))</f>
        <v>PRLEH</v>
      </c>
      <c r="K248" t="str">
        <f ca="1">CONCATENATE(E248,Names!$P$3,I248)</f>
        <v>PRLJB-047_n</v>
      </c>
      <c r="M248" s="31">
        <f ca="1">INDIRECT(ADDRESS($C248,M$5,,,Table!$A$1))</f>
        <v>310</v>
      </c>
      <c r="O248" t="str">
        <f t="shared" si="126"/>
        <v/>
      </c>
      <c r="Q248" t="str">
        <f t="shared" si="127"/>
        <v>0</v>
      </c>
      <c r="R248">
        <f t="shared" si="136"/>
        <v>14</v>
      </c>
      <c r="S248">
        <f ca="1">IFERROR(VLOOKUP(M248,Racks!$H$4:$M$30,Racks!$I$2),"")</f>
        <v>0</v>
      </c>
      <c r="T248">
        <f ca="1">IFERROR(VLOOKUP(M248,Racks!$H$4:$M$30,Racks!$K$2),"")</f>
        <v>0</v>
      </c>
      <c r="U248" t="str">
        <f t="shared" si="128"/>
        <v>014</v>
      </c>
      <c r="V248" t="str">
        <f>CONCATENATE(Names!$C$17,Names!$N$3,U248)</f>
        <v>PRLTCB-014</v>
      </c>
      <c r="W248" t="str">
        <f>Dev!$GL$87</f>
        <v>f</v>
      </c>
      <c r="X248" s="793">
        <v>5</v>
      </c>
      <c r="Y248" t="str">
        <f>IF(OR(W248=Dev!$GJ$82, W248=Dev!$GJ$83, W248=Dev!$GJ$84, W248=Dev!$GJ$85, W248=Dev!$GJ$86, W248=Dev!$GJ$87, W248=Dev!$GJ$88, W248=Dev!$GJ$89, W248=Dev!$GG$82, W248=Dev!$GG$83, W248=Dev!$GG$84, W248=Dev!$GG$85, W248=Dev!$GG$86),Names!$C$10,                   IF(OR(W248=Dev!$GJ$90, W248=Dev!$GJ$91, W248=Dev!$GJ$92, W248=Dev!$GJ$93, W248=Dev!$GJ$94, W248=Dev!$GJ$95, W248=Dev!$GJ$96, W248=Dev!$GJ$97, W248=Dev!$GH$82), Names!$C$11,""))</f>
        <v>PRLEH</v>
      </c>
      <c r="Z248" s="31" t="str">
        <f ca="1">IFERROR(VLOOKUP(M248,Racks!$H$4:$M$30,6),"")</f>
        <v/>
      </c>
      <c r="AA248" t="str">
        <f ca="1">IF(R248="","",CONCATENATE(S248,Names!$H$3,T248,Names!$J$3,Names!$K$3,Names!$L$3,V248))</f>
        <v>0-0:RFS-PRLTCB-014</v>
      </c>
      <c r="AB248" t="str">
        <f>IF(R248="","",CONCATENATE(V248,Names!$P$3,W248))</f>
        <v>PRLTCB-014_f</v>
      </c>
      <c r="AD248" t="str">
        <f t="shared" si="106"/>
        <v>CREATE</v>
      </c>
      <c r="AF248" t="str">
        <f t="shared" si="114"/>
        <v>3C16NS_3G1.5</v>
      </c>
      <c r="AH248" t="str">
        <f t="shared" ca="1" si="115"/>
        <v>HEBT-030PRL:RFS-PRLJB-047</v>
      </c>
      <c r="AI248" t="str">
        <f t="shared" si="107"/>
        <v>AT</v>
      </c>
      <c r="AK248" t="str">
        <f t="shared" si="116"/>
        <v>WEIPU ST1210/S3</v>
      </c>
      <c r="AM248" t="str">
        <f t="shared" ca="1" si="117"/>
        <v>PRLJB-047_n</v>
      </c>
      <c r="AN248" t="str">
        <f t="shared" ca="1" si="118"/>
        <v>0-0:RFS-PRLTCB-014</v>
      </c>
      <c r="AO248" t="str">
        <f t="shared" si="108"/>
        <v>KG</v>
      </c>
      <c r="AP248" t="str">
        <f t="shared" ca="1" si="119"/>
        <v/>
      </c>
      <c r="AQ248" t="str">
        <f t="shared" si="120"/>
        <v>WEIPU ST1210/P3</v>
      </c>
      <c r="AS248" t="str">
        <f t="shared" si="121"/>
        <v>PRLTCB-014_f</v>
      </c>
      <c r="AT248">
        <f t="shared" ca="1" si="122"/>
        <v>4</v>
      </c>
      <c r="AU248">
        <f t="shared" si="109"/>
        <v>5</v>
      </c>
      <c r="AV248" t="str">
        <f t="shared" si="123"/>
        <v>D</v>
      </c>
      <c r="AX248" t="str">
        <f t="shared" si="110"/>
        <v>staffanekstrom</v>
      </c>
      <c r="AY248" t="str">
        <f t="shared" si="111"/>
        <v>INSERTED</v>
      </c>
      <c r="AZ248" t="str">
        <f t="shared" si="112"/>
        <v/>
      </c>
      <c r="BD248" t="str">
        <f t="shared" si="113"/>
        <v>YES</v>
      </c>
      <c r="BF248">
        <f t="shared" ca="1" si="124"/>
        <v>310</v>
      </c>
    </row>
    <row r="249" spans="1:58">
      <c r="A249">
        <v>243</v>
      </c>
      <c r="C249">
        <f>ROW(Table!$A$182)</f>
        <v>182</v>
      </c>
      <c r="D249" s="1" t="str">
        <f ca="1">INDIRECT(ADDRESS($C249,D$5,,,Table!$A$1))</f>
        <v/>
      </c>
      <c r="E249" t="str">
        <f ca="1">INDIRECT(ADDRESS($C249,E$5,,,Table!$A$1))</f>
        <v>PRLJB-047</v>
      </c>
      <c r="F249">
        <f ca="1">INDIRECT(ADDRESS($C249,F$5,,,Table!$A$1))</f>
        <v>383.38999999999959</v>
      </c>
      <c r="G249" t="str">
        <f ca="1">INDIRECT(ADDRESS($C249,G$5,,,Table!$A$1))</f>
        <v>HEBT</v>
      </c>
      <c r="H249" t="str">
        <f ca="1">INDIRECT(ADDRESS($C249,H$5,,,Table!$A$1))</f>
        <v>HEBT-030PRL:RFS-PRLJB-047</v>
      </c>
      <c r="I249" t="str">
        <f>Dev!$CW$52</f>
        <v>s</v>
      </c>
      <c r="J249" t="str">
        <f>IF(OR(I249=Dev!$CU$46, I249=Dev!$CU$47, I249=Dev!$CU$48, I249=Dev!$CU$49, I249=Dev!$CU$50, I249=Dev!$CU$51, I249=Dev!$CU$52, I249=Dev!$CU$53, I249=Dev!$CR$48, I249=Dev!$CR$49),$C$3,                                                                  IF(OR(I249=Dev!$CU$54, I249=Dev!$CU$55, I249=Dev!$CU$56, I249=Dev!$CU$57, I249=Dev!$CU$58, I249=Dev!$CU$59, I249=Dev!$CS$48), $D$3,""))</f>
        <v>PRLTE</v>
      </c>
      <c r="K249" t="str">
        <f ca="1">CONCATENATE(E249,Names!$P$3,I249)</f>
        <v>PRLJB-047_s</v>
      </c>
      <c r="M249" s="31">
        <f ca="1">INDIRECT(ADDRESS($C249,M$5,,,Table!$A$1))</f>
        <v>310</v>
      </c>
      <c r="O249" t="str">
        <f t="shared" si="126"/>
        <v/>
      </c>
      <c r="Q249" t="str">
        <f t="shared" si="127"/>
        <v>0</v>
      </c>
      <c r="R249">
        <f t="shared" si="136"/>
        <v>14</v>
      </c>
      <c r="S249">
        <f ca="1">IFERROR(VLOOKUP(M249,Racks!$H$4:$M$30,Racks!$I$2),"")</f>
        <v>0</v>
      </c>
      <c r="T249">
        <f ca="1">IFERROR(VLOOKUP(M249,Racks!$H$4:$M$30,Racks!$K$2),"")</f>
        <v>0</v>
      </c>
      <c r="U249" t="str">
        <f t="shared" si="128"/>
        <v>014</v>
      </c>
      <c r="V249" t="str">
        <f>CONCATENATE(Names!$C$17,Names!$N$3,U249)</f>
        <v>PRLTCB-014</v>
      </c>
      <c r="W249" t="str">
        <f>Dev!$GL$88</f>
        <v>g</v>
      </c>
      <c r="X249" s="793">
        <v>6</v>
      </c>
      <c r="Y249" t="str">
        <f>IF(OR(W249=Dev!$GJ$82, W249=Dev!$GJ$83, W249=Dev!$GJ$84, W249=Dev!$GJ$85, W249=Dev!$GJ$86, W249=Dev!$GJ$87, W249=Dev!$GJ$88, W249=Dev!$GJ$89, W249=Dev!$GG$82, W249=Dev!$GG$83, W249=Dev!$GG$84, W249=Dev!$GG$85, W249=Dev!$GG$86),Names!$C$10,                   IF(OR(W249=Dev!$GJ$90, W249=Dev!$GJ$91, W249=Dev!$GJ$92, W249=Dev!$GJ$93, W249=Dev!$GJ$94, W249=Dev!$GJ$95, W249=Dev!$GJ$96, W249=Dev!$GJ$97, W249=Dev!$GH$82), Names!$C$11,""))</f>
        <v>PRLTE</v>
      </c>
      <c r="Z249" s="31" t="str">
        <f ca="1">IFERROR(VLOOKUP(M249,Racks!$H$4:$M$30,6),"")</f>
        <v/>
      </c>
      <c r="AA249" t="str">
        <f ca="1">IF(R249="","",CONCATENATE(S249,Names!$H$3,T249,Names!$J$3,Names!$K$3,Names!$L$3,V249))</f>
        <v>0-0:RFS-PRLTCB-014</v>
      </c>
      <c r="AB249" t="str">
        <f>IF(R249="","",CONCATENATE(V249,Names!$P$3,W249))</f>
        <v>PRLTCB-014_g</v>
      </c>
      <c r="AD249" t="str">
        <f t="shared" si="106"/>
        <v>CREATE</v>
      </c>
      <c r="AF249" t="str">
        <f t="shared" si="114"/>
        <v>4PR24OSTCHF</v>
      </c>
      <c r="AH249" t="str">
        <f t="shared" ca="1" si="115"/>
        <v>HEBT-030PRL:RFS-PRLJB-047</v>
      </c>
      <c r="AI249" t="str">
        <f t="shared" si="107"/>
        <v>AT</v>
      </c>
      <c r="AK249" t="str">
        <f t="shared" si="116"/>
        <v>WEIPU ST1210/S9</v>
      </c>
      <c r="AM249" t="str">
        <f t="shared" ca="1" si="117"/>
        <v>PRLJB-047_s</v>
      </c>
      <c r="AN249" t="str">
        <f t="shared" ca="1" si="118"/>
        <v>0-0:RFS-PRLTCB-014</v>
      </c>
      <c r="AO249" t="str">
        <f t="shared" si="108"/>
        <v>KG</v>
      </c>
      <c r="AP249" t="str">
        <f t="shared" ca="1" si="119"/>
        <v/>
      </c>
      <c r="AQ249" t="str">
        <f t="shared" si="120"/>
        <v>WEIPU ST1210/P9</v>
      </c>
      <c r="AS249" t="str">
        <f t="shared" si="121"/>
        <v>PRLTCB-014_g</v>
      </c>
      <c r="AT249">
        <f t="shared" ca="1" si="122"/>
        <v>4</v>
      </c>
      <c r="AU249">
        <f t="shared" si="109"/>
        <v>5</v>
      </c>
      <c r="AV249" t="str">
        <f t="shared" si="123"/>
        <v>A</v>
      </c>
      <c r="AX249" t="str">
        <f t="shared" si="110"/>
        <v>staffanekstrom</v>
      </c>
      <c r="AY249" t="str">
        <f t="shared" si="111"/>
        <v>INSERTED</v>
      </c>
      <c r="AZ249" t="str">
        <f t="shared" si="112"/>
        <v/>
      </c>
      <c r="BD249" t="str">
        <f t="shared" si="113"/>
        <v>YES</v>
      </c>
      <c r="BF249">
        <f t="shared" ca="1" si="124"/>
        <v>310</v>
      </c>
    </row>
    <row r="250" spans="1:58" s="196" customFormat="1">
      <c r="A250" s="196">
        <v>244</v>
      </c>
      <c r="C250" s="196">
        <f>ROW(Table!$A$182)</f>
        <v>182</v>
      </c>
      <c r="D250" s="1021" t="str">
        <f ca="1">INDIRECT(ADDRESS($C250,D$5,,,Table!$A$1))</f>
        <v/>
      </c>
      <c r="E250" s="196" t="str">
        <f ca="1">INDIRECT(ADDRESS($C250,E$5,,,Table!$A$1))</f>
        <v>PRLJB-047</v>
      </c>
      <c r="F250" s="196">
        <f ca="1">INDIRECT(ADDRESS($C250,F$5,,,Table!$A$1))</f>
        <v>383.38999999999959</v>
      </c>
      <c r="G250" s="196" t="str">
        <f ca="1">INDIRECT(ADDRESS($C250,G$5,,,Table!$A$1))</f>
        <v>HEBT</v>
      </c>
      <c r="H250" s="196" t="str">
        <f ca="1">INDIRECT(ADDRESS($C250,H$5,,,Table!$A$1))</f>
        <v>HEBT-030PRL:RFS-PRLJB-047</v>
      </c>
      <c r="I250" s="196" t="str">
        <f>Dev!$CW$53</f>
        <v>t</v>
      </c>
      <c r="J250" s="196" t="str">
        <f>IF(OR(I250=Dev!$CU$46, I250=Dev!$CU$47, I250=Dev!$CU$48, I250=Dev!$CU$49, I250=Dev!$CU$50, I250=Dev!$CU$51, I250=Dev!$CU$52, I250=Dev!$CU$53, I250=Dev!$CR$48, I250=Dev!$CR$49),$C$3,                                                                  IF(OR(I250=Dev!$CU$54, I250=Dev!$CU$55, I250=Dev!$CU$56, I250=Dev!$CU$57, I250=Dev!$CU$58, I250=Dev!$CU$59, I250=Dev!$CS$48), $D$3,""))</f>
        <v>PRLTE</v>
      </c>
      <c r="K250" s="196" t="str">
        <f ca="1">CONCATENATE(E250,Names!$P$3,I250)</f>
        <v>PRLJB-047_t</v>
      </c>
      <c r="M250" s="760">
        <f ca="1">INDIRECT(ADDRESS($C250,M$5,,,Table!$A$1))</f>
        <v>310</v>
      </c>
      <c r="O250" s="196" t="str">
        <f t="shared" si="126"/>
        <v/>
      </c>
      <c r="Q250" s="196" t="str">
        <f t="shared" si="127"/>
        <v>0</v>
      </c>
      <c r="R250" s="196">
        <f t="shared" si="136"/>
        <v>14</v>
      </c>
      <c r="S250" s="196">
        <f ca="1">IFERROR(VLOOKUP(M250,Racks!$H$4:$M$30,Racks!$I$2),"")</f>
        <v>0</v>
      </c>
      <c r="T250" s="196">
        <f ca="1">IFERROR(VLOOKUP(M250,Racks!$H$4:$M$30,Racks!$K$2),"")</f>
        <v>0</v>
      </c>
      <c r="U250" s="196" t="str">
        <f t="shared" si="128"/>
        <v>014</v>
      </c>
      <c r="V250" s="196" t="str">
        <f>CONCATENATE(Names!$C$17,Names!$N$3,U250)</f>
        <v>PRLTCB-014</v>
      </c>
      <c r="W250" s="196" t="str">
        <f>Dev!$GL$89</f>
        <v>h</v>
      </c>
      <c r="X250" s="1031">
        <v>7</v>
      </c>
      <c r="Y250" s="196" t="str">
        <f>IF(OR(W250=Dev!$GJ$82, W250=Dev!$GJ$83, W250=Dev!$GJ$84, W250=Dev!$GJ$85, W250=Dev!$GJ$86, W250=Dev!$GJ$87, W250=Dev!$GJ$88, W250=Dev!$GJ$89, W250=Dev!$GG$82, W250=Dev!$GG$83, W250=Dev!$GG$84, W250=Dev!$GG$85, W250=Dev!$GG$86),Names!$C$10,                   IF(OR(W250=Dev!$GJ$90, W250=Dev!$GJ$91, W250=Dev!$GJ$92, W250=Dev!$GJ$93, W250=Dev!$GJ$94, W250=Dev!$GJ$95, W250=Dev!$GJ$96, W250=Dev!$GJ$97, W250=Dev!$GH$82), Names!$C$11,""))</f>
        <v>PRLTE</v>
      </c>
      <c r="Z250" s="760" t="str">
        <f ca="1">IFERROR(VLOOKUP(M250,Racks!$H$4:$M$30,6),"")</f>
        <v/>
      </c>
      <c r="AA250" s="196" t="str">
        <f ca="1">IF(R250="","",CONCATENATE(S250,Names!$H$3,T250,Names!$J$3,Names!$K$3,Names!$L$3,V250))</f>
        <v>0-0:RFS-PRLTCB-014</v>
      </c>
      <c r="AB250" s="196" t="str">
        <f>IF(R250="","",CONCATENATE(V250,Names!$P$3,W250))</f>
        <v>PRLTCB-014_h</v>
      </c>
      <c r="AC250" s="996"/>
      <c r="AD250" s="196" t="str">
        <f t="shared" si="106"/>
        <v>CREATE</v>
      </c>
      <c r="AF250" s="196" t="str">
        <f t="shared" si="114"/>
        <v>4PR24OSTCHF</v>
      </c>
      <c r="AH250" s="196" t="str">
        <f t="shared" ca="1" si="115"/>
        <v>HEBT-030PRL:RFS-PRLJB-047</v>
      </c>
      <c r="AI250" s="196" t="str">
        <f t="shared" si="107"/>
        <v>AT</v>
      </c>
      <c r="AK250" s="196" t="str">
        <f t="shared" si="116"/>
        <v>WEIPU ST1210/S9</v>
      </c>
      <c r="AM250" s="196" t="str">
        <f t="shared" ca="1" si="117"/>
        <v>PRLJB-047_t</v>
      </c>
      <c r="AN250" s="196" t="str">
        <f t="shared" ca="1" si="118"/>
        <v>0-0:RFS-PRLTCB-014</v>
      </c>
      <c r="AO250" s="196" t="str">
        <f t="shared" si="108"/>
        <v>KG</v>
      </c>
      <c r="AP250" s="196" t="str">
        <f t="shared" ca="1" si="119"/>
        <v/>
      </c>
      <c r="AQ250" s="196" t="str">
        <f t="shared" si="120"/>
        <v>WEIPU ST1210/P9</v>
      </c>
      <c r="AS250" s="196" t="str">
        <f t="shared" si="121"/>
        <v>PRLTCB-014_h</v>
      </c>
      <c r="AT250" s="196">
        <f t="shared" ca="1" si="122"/>
        <v>4</v>
      </c>
      <c r="AU250" s="196">
        <f t="shared" si="109"/>
        <v>5</v>
      </c>
      <c r="AV250" s="196" t="str">
        <f t="shared" si="123"/>
        <v>A</v>
      </c>
      <c r="AX250" s="196" t="str">
        <f t="shared" si="110"/>
        <v>staffanekstrom</v>
      </c>
      <c r="AY250" s="196" t="str">
        <f t="shared" si="111"/>
        <v>INSERTED</v>
      </c>
      <c r="AZ250" s="196" t="str">
        <f t="shared" si="112"/>
        <v/>
      </c>
      <c r="BD250" s="196" t="str">
        <f t="shared" si="113"/>
        <v>YES</v>
      </c>
      <c r="BE250" s="996"/>
      <c r="BF250" s="196">
        <f t="shared" ca="1" si="124"/>
        <v>310</v>
      </c>
    </row>
    <row r="251" spans="1:58">
      <c r="A251">
        <v>245</v>
      </c>
      <c r="C251">
        <f>ROW(Table!$A$188)</f>
        <v>188</v>
      </c>
      <c r="D251" s="1" t="str">
        <f ca="1">INDIRECT(ADDRESS($C251,D$5,,,Table!$A$1))</f>
        <v/>
      </c>
      <c r="E251" s="752" t="str">
        <f ca="1">INDIRECT(ADDRESS($C251,E$5,,,Table!$A$1))</f>
        <v>PRLJB-048</v>
      </c>
      <c r="F251">
        <f ca="1">INDIRECT(ADDRESS($C251,F$5,,,Table!$A$1))</f>
        <v>401.17999999999955</v>
      </c>
      <c r="G251" t="str">
        <f ca="1">INDIRECT(ADDRESS($C251,G$5,,,Table!$A$1))</f>
        <v>HEBT</v>
      </c>
      <c r="H251" t="str">
        <f ca="1">INDIRECT(ADDRESS($C251,H$5,,,Table!$A$1))</f>
        <v>HEBT-050PRL:RFS-PRLJB-048</v>
      </c>
      <c r="I251" s="769" t="str">
        <f>Dev!$CR$48</f>
        <v>++EH</v>
      </c>
      <c r="J251" t="str">
        <f>IF(OR(I251=Dev!$CU$46, I251=Dev!$CU$47, I251=Dev!$CU$48, I251=Dev!$CU$49, I251=Dev!$CU$50, I251=Dev!$CU$51, I251=Dev!$CU$52, I251=Dev!$CU$53, I251=Dev!$CR$48, I251=Dev!$CR$49),$C$3,                                                                  IF(OR(I251=Dev!$CU$54, I251=Dev!$CU$55, I251=Dev!$CU$56, I251=Dev!$CU$57, I251=Dev!$CU$58, I251=Dev!$CU$59, I251=Dev!$CS$48), $D$3,""))</f>
        <v>PRLEH</v>
      </c>
      <c r="K251" t="str">
        <f ca="1">CONCATENATE(E251,Names!$P$3,I251)</f>
        <v>PRLJB-048_++EH</v>
      </c>
      <c r="M251" s="31">
        <f ca="1">INDIRECT(ADDRESS($C251,M$5,,,Table!$A$1))</f>
        <v>320</v>
      </c>
      <c r="O251" t="str">
        <f t="shared" si="126"/>
        <v/>
      </c>
      <c r="Q251" t="str">
        <f t="shared" si="127"/>
        <v>0</v>
      </c>
      <c r="R251">
        <f t="shared" si="136"/>
        <v>14</v>
      </c>
      <c r="S251">
        <f ca="1">IFERROR(VLOOKUP(M251,Racks!$H$4:$M$30,Racks!$I$2),"")</f>
        <v>0</v>
      </c>
      <c r="T251">
        <f ca="1">IFERROR(VLOOKUP(M251,Racks!$H$4:$M$30,Racks!$K$2),"")</f>
        <v>0</v>
      </c>
      <c r="U251" t="str">
        <f t="shared" si="128"/>
        <v>014</v>
      </c>
      <c r="V251" t="str">
        <f>CONCATENATE(Names!$C$17,Names!$N$3,U251)</f>
        <v>PRLTCB-014</v>
      </c>
      <c r="W251" s="769" t="str">
        <f>Dev!$GG$82</f>
        <v>y</v>
      </c>
      <c r="X251">
        <v>0</v>
      </c>
      <c r="Y251" t="str">
        <f>IF(OR(W251=Dev!$GJ$82, W251=Dev!$GJ$83, W251=Dev!$GJ$84, W251=Dev!$GJ$85, W251=Dev!$GJ$86, W251=Dev!$GJ$87, W251=Dev!$GJ$88, W251=Dev!$GJ$89, W251=Dev!$GG$82, W251=Dev!$GG$83, W251=Dev!$GG$84, W251=Dev!$GG$85, W251=Dev!$GG$86),Names!$C$10,                   IF(OR(W251=Dev!$GJ$90, W251=Dev!$GJ$91, W251=Dev!$GJ$92, W251=Dev!$GJ$93, W251=Dev!$GJ$94, W251=Dev!$GJ$95, W251=Dev!$GJ$96, W251=Dev!$GJ$97, W251=Dev!$GH$82), Names!$C$11,""))</f>
        <v>PRLEH</v>
      </c>
      <c r="Z251" s="31" t="str">
        <f ca="1">IFERROR(VLOOKUP(M251,Racks!$H$4:$M$30,6),"")</f>
        <v/>
      </c>
      <c r="AA251" t="str">
        <f ca="1">IF(R251="","",CONCATENATE(S251,Names!$H$3,T251,Names!$J$3,Names!$K$3,Names!$L$3,V251))</f>
        <v>0-0:RFS-PRLTCB-014</v>
      </c>
      <c r="AB251" t="str">
        <f>IF(R251="","",CONCATENATE(V251,Names!$P$3,W251))</f>
        <v>PRLTCB-014_y</v>
      </c>
      <c r="AD251" t="str">
        <f t="shared" si="106"/>
        <v>CREATE</v>
      </c>
      <c r="AF251" t="str">
        <f t="shared" si="114"/>
        <v>3C16NS_3G1.5</v>
      </c>
      <c r="AH251" t="str">
        <f t="shared" ca="1" si="115"/>
        <v>HEBT-050PRL:RFS-PRLJB-048</v>
      </c>
      <c r="AI251" t="str">
        <f t="shared" si="107"/>
        <v>AT</v>
      </c>
      <c r="AK251" t="str">
        <f t="shared" si="116"/>
        <v>WEIPU ST1210/S3</v>
      </c>
      <c r="AM251" t="str">
        <f t="shared" ca="1" si="117"/>
        <v>PRLJB-048_++EH</v>
      </c>
      <c r="AN251" t="str">
        <f t="shared" ca="1" si="118"/>
        <v>0-0:RFS-PRLTCB-014</v>
      </c>
      <c r="AO251" t="str">
        <f t="shared" si="108"/>
        <v>KG</v>
      </c>
      <c r="AP251" t="str">
        <f t="shared" ca="1" si="119"/>
        <v/>
      </c>
      <c r="AQ251" t="str">
        <f t="shared" si="120"/>
        <v>WEIPU ST1210/P3</v>
      </c>
      <c r="AS251" t="str">
        <f t="shared" si="121"/>
        <v>PRLTCB-014_y</v>
      </c>
      <c r="AT251">
        <f t="shared" ca="1" si="122"/>
        <v>4</v>
      </c>
      <c r="AU251">
        <f t="shared" si="109"/>
        <v>5</v>
      </c>
      <c r="AV251" t="str">
        <f t="shared" si="123"/>
        <v>D</v>
      </c>
      <c r="AX251" t="str">
        <f t="shared" si="110"/>
        <v>staffanekstrom</v>
      </c>
      <c r="AY251" t="str">
        <f t="shared" si="111"/>
        <v>INSERTED</v>
      </c>
      <c r="AZ251" t="str">
        <f t="shared" si="112"/>
        <v/>
      </c>
      <c r="BD251" t="str">
        <f t="shared" si="113"/>
        <v>YES</v>
      </c>
      <c r="BF251">
        <f t="shared" ca="1" si="124"/>
        <v>320</v>
      </c>
    </row>
    <row r="252" spans="1:58">
      <c r="A252">
        <v>246</v>
      </c>
      <c r="C252">
        <f>ROW(Table!$A$188)</f>
        <v>188</v>
      </c>
      <c r="D252" s="1" t="str">
        <f ca="1">INDIRECT(ADDRESS($C252,D$5,,,Table!$A$1))</f>
        <v/>
      </c>
      <c r="E252" s="752" t="str">
        <f ca="1">INDIRECT(ADDRESS($C252,E$5,,,Table!$A$1))</f>
        <v>PRLJB-048</v>
      </c>
      <c r="F252">
        <f ca="1">INDIRECT(ADDRESS($C252,F$5,,,Table!$A$1))</f>
        <v>401.17999999999955</v>
      </c>
      <c r="G252" t="str">
        <f ca="1">INDIRECT(ADDRESS($C252,G$5,,,Table!$A$1))</f>
        <v>HEBT</v>
      </c>
      <c r="H252" t="str">
        <f ca="1">INDIRECT(ADDRESS($C252,H$5,,,Table!$A$1))</f>
        <v>HEBT-050PRL:RFS-PRLJB-048</v>
      </c>
      <c r="I252" s="769" t="str">
        <f>Dev!$CS$48</f>
        <v>++TE</v>
      </c>
      <c r="J252" t="str">
        <f>IF(OR(I252=Dev!$CU$46, I252=Dev!$CU$47, I252=Dev!$CU$48, I252=Dev!$CU$49, I252=Dev!$CU$50, I252=Dev!$CU$51, I252=Dev!$CU$52, I252=Dev!$CU$53, I252=Dev!$CR$48, I252=Dev!$CR$49),$C$3,                                                                  IF(OR(I252=Dev!$CU$54, I252=Dev!$CU$55, I252=Dev!$CU$56, I252=Dev!$CU$57, I252=Dev!$CU$58, I252=Dev!$CU$59, I252=Dev!$CS$48), $D$3,""))</f>
        <v>PRLTE</v>
      </c>
      <c r="K252" t="str">
        <f ca="1">CONCATENATE(E252,Names!$P$3,I252)</f>
        <v>PRLJB-048_++TE</v>
      </c>
      <c r="M252" s="31">
        <f ca="1">INDIRECT(ADDRESS($C252,M$5,,,Table!$A$1))</f>
        <v>320</v>
      </c>
      <c r="O252" t="str">
        <f t="shared" si="126"/>
        <v/>
      </c>
      <c r="Q252" t="str">
        <f t="shared" si="127"/>
        <v>0</v>
      </c>
      <c r="R252">
        <f t="shared" si="136"/>
        <v>14</v>
      </c>
      <c r="S252">
        <f ca="1">IFERROR(VLOOKUP(M252,Racks!$H$4:$M$30,Racks!$I$2),"")</f>
        <v>0</v>
      </c>
      <c r="T252">
        <f ca="1">IFERROR(VLOOKUP(M252,Racks!$H$4:$M$30,Racks!$K$2),"")</f>
        <v>0</v>
      </c>
      <c r="U252" t="str">
        <f t="shared" si="128"/>
        <v>014</v>
      </c>
      <c r="V252" t="str">
        <f>CONCATENATE(Names!$C$17,Names!$N$3,U252)</f>
        <v>PRLTCB-014</v>
      </c>
      <c r="W252" s="769" t="str">
        <f>Dev!$GH$82</f>
        <v>z</v>
      </c>
      <c r="X252">
        <v>0</v>
      </c>
      <c r="Y252" t="str">
        <f>IF(OR(W252=Dev!$GJ$82, W252=Dev!$GJ$83, W252=Dev!$GJ$84, W252=Dev!$GJ$85, W252=Dev!$GJ$86, W252=Dev!$GJ$87, W252=Dev!$GJ$88, W252=Dev!$GJ$89, W252=Dev!$GG$82, W252=Dev!$GG$83, W252=Dev!$GG$84, W252=Dev!$GG$85, W252=Dev!$GG$86),Names!$C$10,                   IF(OR(W252=Dev!$GJ$90, W252=Dev!$GJ$91, W252=Dev!$GJ$92, W252=Dev!$GJ$93, W252=Dev!$GJ$94, W252=Dev!$GJ$95, W252=Dev!$GJ$96, W252=Dev!$GJ$97, W252=Dev!$GH$82), Names!$C$11,""))</f>
        <v>PRLTE</v>
      </c>
      <c r="Z252" s="31" t="str">
        <f ca="1">IFERROR(VLOOKUP(M252,Racks!$H$4:$M$30,6),"")</f>
        <v/>
      </c>
      <c r="AA252" t="str">
        <f ca="1">IF(R252="","",CONCATENATE(S252,Names!$H$3,T252,Names!$J$3,Names!$K$3,Names!$L$3,V252))</f>
        <v>0-0:RFS-PRLTCB-014</v>
      </c>
      <c r="AB252" t="str">
        <f>IF(R252="","",CONCATENATE(V252,Names!$P$3,W252))</f>
        <v>PRLTCB-014_z</v>
      </c>
      <c r="AD252" t="str">
        <f t="shared" si="106"/>
        <v>CREATE</v>
      </c>
      <c r="AF252" t="str">
        <f t="shared" si="114"/>
        <v>4PR24OSTCHF</v>
      </c>
      <c r="AH252" t="str">
        <f t="shared" ca="1" si="115"/>
        <v>HEBT-050PRL:RFS-PRLJB-048</v>
      </c>
      <c r="AI252" t="str">
        <f t="shared" si="107"/>
        <v>AT</v>
      </c>
      <c r="AK252" t="str">
        <f t="shared" si="116"/>
        <v>WEIPU ST1210/S9</v>
      </c>
      <c r="AM252" t="str">
        <f t="shared" ca="1" si="117"/>
        <v>PRLJB-048_++TE</v>
      </c>
      <c r="AN252" t="str">
        <f t="shared" ca="1" si="118"/>
        <v>0-0:RFS-PRLTCB-014</v>
      </c>
      <c r="AO252" t="str">
        <f t="shared" si="108"/>
        <v>KG</v>
      </c>
      <c r="AP252" t="str">
        <f t="shared" ca="1" si="119"/>
        <v/>
      </c>
      <c r="AQ252" t="str">
        <f t="shared" si="120"/>
        <v>WEIPU ST1210/P9</v>
      </c>
      <c r="AS252" t="str">
        <f t="shared" si="121"/>
        <v>PRLTCB-014_z</v>
      </c>
      <c r="AT252">
        <f t="shared" ca="1" si="122"/>
        <v>4</v>
      </c>
      <c r="AU252">
        <f t="shared" si="109"/>
        <v>5</v>
      </c>
      <c r="AV252" t="str">
        <f t="shared" si="123"/>
        <v>A</v>
      </c>
      <c r="AX252" t="str">
        <f t="shared" si="110"/>
        <v>staffanekstrom</v>
      </c>
      <c r="AY252" t="str">
        <f t="shared" si="111"/>
        <v>INSERTED</v>
      </c>
      <c r="AZ252" t="str">
        <f t="shared" si="112"/>
        <v/>
      </c>
      <c r="BD252" t="str">
        <f t="shared" si="113"/>
        <v>YES</v>
      </c>
      <c r="BF252">
        <f t="shared" ca="1" si="124"/>
        <v>320</v>
      </c>
    </row>
    <row r="253" spans="1:58">
      <c r="A253">
        <v>247</v>
      </c>
      <c r="C253">
        <f>ROW(Table!$A$188)</f>
        <v>188</v>
      </c>
      <c r="D253" s="1" t="str">
        <f ca="1">INDIRECT(ADDRESS($C253,D$5,,,Table!$A$1))</f>
        <v/>
      </c>
      <c r="E253" s="738" t="str">
        <f ca="1">INDIRECT(ADDRESS($C253,E$5,,,Table!$A$1))</f>
        <v>PRLJB-048</v>
      </c>
      <c r="F253">
        <f ca="1">INDIRECT(ADDRESS($C253,F$5,,,Table!$A$1))</f>
        <v>401.17999999999955</v>
      </c>
      <c r="G253" t="str">
        <f ca="1">INDIRECT(ADDRESS($C253,G$5,,,Table!$A$1))</f>
        <v>HEBT</v>
      </c>
      <c r="H253" t="str">
        <f ca="1">INDIRECT(ADDRESS($C253,H$5,,,Table!$A$1))</f>
        <v>HEBT-050PRL:RFS-PRLJB-048</v>
      </c>
      <c r="I253" s="738" t="str">
        <f>Dev!$CW$46</f>
        <v>a</v>
      </c>
      <c r="J253" t="str">
        <f>IF(OR(I253=Dev!$CU$46, I253=Dev!$CU$47, I253=Dev!$CU$48, I253=Dev!$CU$49, I253=Dev!$CU$50, I253=Dev!$CU$51, I253=Dev!$CU$52, I253=Dev!$CU$53, I253=Dev!$CR$48, I253=Dev!$CR$49),$C$3,                                                                  IF(OR(I253=Dev!$CU$54, I253=Dev!$CU$55, I253=Dev!$CU$56, I253=Dev!$CU$57, I253=Dev!$CU$58, I253=Dev!$CU$59, I253=Dev!$CS$48), $D$3,""))</f>
        <v>PRLEH</v>
      </c>
      <c r="K253" t="str">
        <f ca="1">CONCATENATE(E253,Names!$P$3,I253)</f>
        <v>PRLJB-048_a</v>
      </c>
      <c r="M253" s="31">
        <f ca="1">INDIRECT(ADDRESS($C253,M$5,,,Table!$A$1))</f>
        <v>320</v>
      </c>
      <c r="O253" t="str">
        <f t="shared" si="126"/>
        <v/>
      </c>
      <c r="Q253" t="str">
        <f t="shared" si="127"/>
        <v>0</v>
      </c>
      <c r="R253">
        <f t="shared" si="136"/>
        <v>14</v>
      </c>
      <c r="S253">
        <f ca="1">IFERROR(VLOOKUP(M253,Racks!$H$4:$M$30,Racks!$I$2),"")</f>
        <v>0</v>
      </c>
      <c r="T253">
        <f ca="1">IFERROR(VLOOKUP(M253,Racks!$H$4:$M$30,Racks!$K$2),"")</f>
        <v>0</v>
      </c>
      <c r="U253" t="str">
        <f t="shared" si="128"/>
        <v>014</v>
      </c>
      <c r="V253" t="str">
        <f>CONCATENATE(Names!$C$17,Names!$N$3,U253)</f>
        <v>PRLTCB-014</v>
      </c>
      <c r="W253" t="str">
        <f>Dev!$GL$90</f>
        <v>i</v>
      </c>
      <c r="X253" s="793">
        <v>8</v>
      </c>
      <c r="Y253" t="str">
        <f>IF(OR(W253=Dev!$GJ$82, W253=Dev!$GJ$83, W253=Dev!$GJ$84, W253=Dev!$GJ$85, W253=Dev!$GJ$86, W253=Dev!$GJ$87, W253=Dev!$GJ$88, W253=Dev!$GJ$89, W253=Dev!$GG$82, W253=Dev!$GG$83, W253=Dev!$GG$84, W253=Dev!$GG$85, W253=Dev!$GG$86),Names!$C$10,                   IF(OR(W253=Dev!$GJ$90, W253=Dev!$GJ$91, W253=Dev!$GJ$92, W253=Dev!$GJ$93, W253=Dev!$GJ$94, W253=Dev!$GJ$95, W253=Dev!$GJ$96, W253=Dev!$GJ$97, W253=Dev!$GH$82), Names!$C$11,""))</f>
        <v>PRLEH</v>
      </c>
      <c r="Z253" s="31" t="str">
        <f ca="1">IFERROR(VLOOKUP(M253,Racks!$H$4:$M$30,6),"")</f>
        <v/>
      </c>
      <c r="AA253" t="str">
        <f ca="1">IF(R253="","",CONCATENATE(S253,Names!$H$3,T253,Names!$J$3,Names!$K$3,Names!$L$3,V253))</f>
        <v>0-0:RFS-PRLTCB-014</v>
      </c>
      <c r="AB253" t="str">
        <f>IF(R253="","",CONCATENATE(V253,Names!$P$3,W253))</f>
        <v>PRLTCB-014_i</v>
      </c>
      <c r="AD253" t="str">
        <f t="shared" si="106"/>
        <v>CREATE</v>
      </c>
      <c r="AF253" t="str">
        <f t="shared" si="114"/>
        <v>3C16NS_3G1.5</v>
      </c>
      <c r="AH253" t="str">
        <f t="shared" ca="1" si="115"/>
        <v>HEBT-050PRL:RFS-PRLJB-048</v>
      </c>
      <c r="AI253" t="str">
        <f t="shared" si="107"/>
        <v>AT</v>
      </c>
      <c r="AK253" t="str">
        <f t="shared" si="116"/>
        <v>WEIPU ST1210/S3</v>
      </c>
      <c r="AM253" t="str">
        <f t="shared" ca="1" si="117"/>
        <v>PRLJB-048_a</v>
      </c>
      <c r="AN253" t="str">
        <f t="shared" ca="1" si="118"/>
        <v>0-0:RFS-PRLTCB-014</v>
      </c>
      <c r="AO253" t="str">
        <f t="shared" si="108"/>
        <v>KG</v>
      </c>
      <c r="AP253" t="str">
        <f t="shared" ca="1" si="119"/>
        <v/>
      </c>
      <c r="AQ253" t="str">
        <f t="shared" si="120"/>
        <v>WEIPU ST1210/P3</v>
      </c>
      <c r="AS253" t="str">
        <f t="shared" si="121"/>
        <v>PRLTCB-014_i</v>
      </c>
      <c r="AT253">
        <f t="shared" ca="1" si="122"/>
        <v>4</v>
      </c>
      <c r="AU253">
        <f t="shared" si="109"/>
        <v>5</v>
      </c>
      <c r="AV253" t="str">
        <f t="shared" si="123"/>
        <v>D</v>
      </c>
      <c r="AX253" t="str">
        <f t="shared" si="110"/>
        <v>staffanekstrom</v>
      </c>
      <c r="AY253" t="str">
        <f t="shared" si="111"/>
        <v>INSERTED</v>
      </c>
      <c r="AZ253" t="str">
        <f t="shared" si="112"/>
        <v/>
      </c>
      <c r="BD253" t="str">
        <f t="shared" si="113"/>
        <v>YES</v>
      </c>
      <c r="BF253">
        <f t="shared" ca="1" si="124"/>
        <v>320</v>
      </c>
    </row>
    <row r="254" spans="1:58">
      <c r="A254">
        <v>248</v>
      </c>
      <c r="C254">
        <f>ROW(Table!$A$188)</f>
        <v>188</v>
      </c>
      <c r="D254" s="1" t="str">
        <f ca="1">INDIRECT(ADDRESS($C254,D$5,,,Table!$A$1))</f>
        <v/>
      </c>
      <c r="E254" s="738" t="str">
        <f ca="1">INDIRECT(ADDRESS($C254,E$5,,,Table!$A$1))</f>
        <v>PRLJB-048</v>
      </c>
      <c r="F254">
        <f ca="1">INDIRECT(ADDRESS($C254,F$5,,,Table!$A$1))</f>
        <v>401.17999999999955</v>
      </c>
      <c r="G254" t="str">
        <f ca="1">INDIRECT(ADDRESS($C254,G$5,,,Table!$A$1))</f>
        <v>HEBT</v>
      </c>
      <c r="H254" t="str">
        <f ca="1">INDIRECT(ADDRESS($C254,H$5,,,Table!$A$1))</f>
        <v>HEBT-050PRL:RFS-PRLJB-048</v>
      </c>
      <c r="I254" s="738" t="str">
        <f>Dev!$CW$47</f>
        <v>b</v>
      </c>
      <c r="J254" t="str">
        <f>IF(OR(I254=Dev!$CU$46, I254=Dev!$CU$47, I254=Dev!$CU$48, I254=Dev!$CU$49, I254=Dev!$CU$50, I254=Dev!$CU$51, I254=Dev!$CU$52, I254=Dev!$CU$53, I254=Dev!$CR$48, I254=Dev!$CR$49),$C$3,                                                                  IF(OR(I254=Dev!$CU$54, I254=Dev!$CU$55, I254=Dev!$CU$56, I254=Dev!$CU$57, I254=Dev!$CU$58, I254=Dev!$CU$59, I254=Dev!$CS$48), $D$3,""))</f>
        <v>PRLEH</v>
      </c>
      <c r="K254" t="str">
        <f ca="1">CONCATENATE(E254,Names!$P$3,I254)</f>
        <v>PRLJB-048_b</v>
      </c>
      <c r="M254" s="31">
        <f ca="1">INDIRECT(ADDRESS($C254,M$5,,,Table!$A$1))</f>
        <v>320</v>
      </c>
      <c r="O254" t="str">
        <f t="shared" si="126"/>
        <v/>
      </c>
      <c r="Q254" t="str">
        <f t="shared" si="127"/>
        <v>0</v>
      </c>
      <c r="R254">
        <f t="shared" si="136"/>
        <v>14</v>
      </c>
      <c r="S254">
        <f ca="1">IFERROR(VLOOKUP(M254,Racks!$H$4:$M$30,Racks!$I$2),"")</f>
        <v>0</v>
      </c>
      <c r="T254">
        <f ca="1">IFERROR(VLOOKUP(M254,Racks!$H$4:$M$30,Racks!$K$2),"")</f>
        <v>0</v>
      </c>
      <c r="U254" t="str">
        <f t="shared" si="128"/>
        <v>014</v>
      </c>
      <c r="V254" t="str">
        <f>CONCATENATE(Names!$C$17,Names!$N$3,U254)</f>
        <v>PRLTCB-014</v>
      </c>
      <c r="W254" t="str">
        <f>Dev!$GL$91</f>
        <v>j</v>
      </c>
      <c r="X254" s="793">
        <v>9</v>
      </c>
      <c r="Y254" t="str">
        <f>IF(OR(W254=Dev!$GJ$82, W254=Dev!$GJ$83, W254=Dev!$GJ$84, W254=Dev!$GJ$85, W254=Dev!$GJ$86, W254=Dev!$GJ$87, W254=Dev!$GJ$88, W254=Dev!$GJ$89, W254=Dev!$GG$82, W254=Dev!$GG$83, W254=Dev!$GG$84, W254=Dev!$GG$85, W254=Dev!$GG$86),Names!$C$10,                   IF(OR(W254=Dev!$GJ$90, W254=Dev!$GJ$91, W254=Dev!$GJ$92, W254=Dev!$GJ$93, W254=Dev!$GJ$94, W254=Dev!$GJ$95, W254=Dev!$GJ$96, W254=Dev!$GJ$97, W254=Dev!$GH$82), Names!$C$11,""))</f>
        <v>PRLEH</v>
      </c>
      <c r="Z254" s="31" t="str">
        <f ca="1">IFERROR(VLOOKUP(M254,Racks!$H$4:$M$30,6),"")</f>
        <v/>
      </c>
      <c r="AA254" t="str">
        <f ca="1">IF(R254="","",CONCATENATE(S254,Names!$H$3,T254,Names!$J$3,Names!$K$3,Names!$L$3,V254))</f>
        <v>0-0:RFS-PRLTCB-014</v>
      </c>
      <c r="AB254" t="str">
        <f>IF(R254="","",CONCATENATE(V254,Names!$P$3,W254))</f>
        <v>PRLTCB-014_j</v>
      </c>
      <c r="AD254" t="str">
        <f t="shared" si="106"/>
        <v>CREATE</v>
      </c>
      <c r="AF254" t="str">
        <f t="shared" si="114"/>
        <v>3C16NS_3G1.5</v>
      </c>
      <c r="AH254" t="str">
        <f t="shared" ca="1" si="115"/>
        <v>HEBT-050PRL:RFS-PRLJB-048</v>
      </c>
      <c r="AI254" t="str">
        <f t="shared" si="107"/>
        <v>AT</v>
      </c>
      <c r="AK254" t="str">
        <f t="shared" si="116"/>
        <v>WEIPU ST1210/S3</v>
      </c>
      <c r="AM254" t="str">
        <f t="shared" ca="1" si="117"/>
        <v>PRLJB-048_b</v>
      </c>
      <c r="AN254" t="str">
        <f t="shared" ca="1" si="118"/>
        <v>0-0:RFS-PRLTCB-014</v>
      </c>
      <c r="AO254" t="str">
        <f t="shared" si="108"/>
        <v>KG</v>
      </c>
      <c r="AP254" t="str">
        <f t="shared" ca="1" si="119"/>
        <v/>
      </c>
      <c r="AQ254" t="str">
        <f t="shared" si="120"/>
        <v>WEIPU ST1210/P3</v>
      </c>
      <c r="AS254" t="str">
        <f t="shared" si="121"/>
        <v>PRLTCB-014_j</v>
      </c>
      <c r="AT254">
        <f t="shared" ca="1" si="122"/>
        <v>4</v>
      </c>
      <c r="AU254">
        <f t="shared" si="109"/>
        <v>5</v>
      </c>
      <c r="AV254" t="str">
        <f t="shared" si="123"/>
        <v>D</v>
      </c>
      <c r="AX254" t="str">
        <f t="shared" si="110"/>
        <v>staffanekstrom</v>
      </c>
      <c r="AY254" t="str">
        <f t="shared" si="111"/>
        <v>INSERTED</v>
      </c>
      <c r="AZ254" t="str">
        <f t="shared" si="112"/>
        <v/>
      </c>
      <c r="BD254" t="str">
        <f t="shared" si="113"/>
        <v>YES</v>
      </c>
      <c r="BF254">
        <f t="shared" ca="1" si="124"/>
        <v>320</v>
      </c>
    </row>
    <row r="255" spans="1:58">
      <c r="A255">
        <v>249</v>
      </c>
      <c r="C255">
        <f>ROW(Table!$A$188)</f>
        <v>188</v>
      </c>
      <c r="D255" s="1" t="str">
        <f ca="1">INDIRECT(ADDRESS($C255,D$5,,,Table!$A$1))</f>
        <v/>
      </c>
      <c r="E255" s="738" t="str">
        <f ca="1">INDIRECT(ADDRESS($C255,E$5,,,Table!$A$1))</f>
        <v>PRLJB-048</v>
      </c>
      <c r="F255">
        <f ca="1">INDIRECT(ADDRESS($C255,F$5,,,Table!$A$1))</f>
        <v>401.17999999999955</v>
      </c>
      <c r="G255" t="str">
        <f ca="1">INDIRECT(ADDRESS($C255,G$5,,,Table!$A$1))</f>
        <v>HEBT</v>
      </c>
      <c r="H255" t="str">
        <f ca="1">INDIRECT(ADDRESS($C255,H$5,,,Table!$A$1))</f>
        <v>HEBT-050PRL:RFS-PRLJB-048</v>
      </c>
      <c r="I255" s="738" t="str">
        <f>Dev!$CW$48</f>
        <v>g</v>
      </c>
      <c r="J255" t="str">
        <f>IF(OR(I255=Dev!$CU$46, I255=Dev!$CU$47, I255=Dev!$CU$48, I255=Dev!$CU$49, I255=Dev!$CU$50, I255=Dev!$CU$51, I255=Dev!$CU$52, I255=Dev!$CU$53, I255=Dev!$CR$48, I255=Dev!$CR$49),$C$3,                                                                  IF(OR(I255=Dev!$CU$54, I255=Dev!$CU$55, I255=Dev!$CU$56, I255=Dev!$CU$57, I255=Dev!$CU$58, I255=Dev!$CU$59, I255=Dev!$CS$48), $D$3,""))</f>
        <v>PRLTE</v>
      </c>
      <c r="K255" t="str">
        <f ca="1">CONCATENATE(E255,Names!$P$3,I255)</f>
        <v>PRLJB-048_g</v>
      </c>
      <c r="M255" s="31">
        <f ca="1">INDIRECT(ADDRESS($C255,M$5,,,Table!$A$1))</f>
        <v>320</v>
      </c>
      <c r="O255" t="str">
        <f t="shared" si="126"/>
        <v/>
      </c>
      <c r="Q255" t="str">
        <f t="shared" si="127"/>
        <v>0</v>
      </c>
      <c r="R255">
        <f t="shared" si="136"/>
        <v>14</v>
      </c>
      <c r="S255">
        <f ca="1">IFERROR(VLOOKUP(M255,Racks!$H$4:$M$30,Racks!$I$2),"")</f>
        <v>0</v>
      </c>
      <c r="T255">
        <f ca="1">IFERROR(VLOOKUP(M255,Racks!$H$4:$M$30,Racks!$K$2),"")</f>
        <v>0</v>
      </c>
      <c r="U255" t="str">
        <f t="shared" si="128"/>
        <v>014</v>
      </c>
      <c r="V255" t="str">
        <f>CONCATENATE(Names!$C$17,Names!$N$3,U255)</f>
        <v>PRLTCB-014</v>
      </c>
      <c r="W255" t="str">
        <f>Dev!$GL$92</f>
        <v>k</v>
      </c>
      <c r="X255" s="793">
        <v>10</v>
      </c>
      <c r="Y255" t="str">
        <f>IF(OR(W255=Dev!$GJ$82, W255=Dev!$GJ$83, W255=Dev!$GJ$84, W255=Dev!$GJ$85, W255=Dev!$GJ$86, W255=Dev!$GJ$87, W255=Dev!$GJ$88, W255=Dev!$GJ$89, W255=Dev!$GG$82, W255=Dev!$GG$83, W255=Dev!$GG$84, W255=Dev!$GG$85, W255=Dev!$GG$86),Names!$C$10,                   IF(OR(W255=Dev!$GJ$90, W255=Dev!$GJ$91, W255=Dev!$GJ$92, W255=Dev!$GJ$93, W255=Dev!$GJ$94, W255=Dev!$GJ$95, W255=Dev!$GJ$96, W255=Dev!$GJ$97, W255=Dev!$GH$82), Names!$C$11,""))</f>
        <v>PRLTE</v>
      </c>
      <c r="Z255" s="31" t="str">
        <f ca="1">IFERROR(VLOOKUP(M255,Racks!$H$4:$M$30,6),"")</f>
        <v/>
      </c>
      <c r="AA255" t="str">
        <f ca="1">IF(R255="","",CONCATENATE(S255,Names!$H$3,T255,Names!$J$3,Names!$K$3,Names!$L$3,V255))</f>
        <v>0-0:RFS-PRLTCB-014</v>
      </c>
      <c r="AB255" t="str">
        <f>IF(R255="","",CONCATENATE(V255,Names!$P$3,W255))</f>
        <v>PRLTCB-014_k</v>
      </c>
      <c r="AD255" t="str">
        <f t="shared" si="106"/>
        <v>CREATE</v>
      </c>
      <c r="AF255" t="str">
        <f t="shared" si="114"/>
        <v>4PR24OSTCHF</v>
      </c>
      <c r="AH255" t="str">
        <f t="shared" ca="1" si="115"/>
        <v>HEBT-050PRL:RFS-PRLJB-048</v>
      </c>
      <c r="AI255" t="str">
        <f t="shared" si="107"/>
        <v>AT</v>
      </c>
      <c r="AK255" t="str">
        <f t="shared" si="116"/>
        <v>WEIPU ST1210/S9</v>
      </c>
      <c r="AM255" t="str">
        <f t="shared" ca="1" si="117"/>
        <v>PRLJB-048_g</v>
      </c>
      <c r="AN255" t="str">
        <f t="shared" ca="1" si="118"/>
        <v>0-0:RFS-PRLTCB-014</v>
      </c>
      <c r="AO255" t="str">
        <f t="shared" si="108"/>
        <v>KG</v>
      </c>
      <c r="AP255" t="str">
        <f t="shared" ca="1" si="119"/>
        <v/>
      </c>
      <c r="AQ255" t="str">
        <f t="shared" si="120"/>
        <v>WEIPU ST1210/P9</v>
      </c>
      <c r="AS255" t="str">
        <f t="shared" si="121"/>
        <v>PRLTCB-014_k</v>
      </c>
      <c r="AT255">
        <f t="shared" ca="1" si="122"/>
        <v>4</v>
      </c>
      <c r="AU255">
        <f t="shared" si="109"/>
        <v>5</v>
      </c>
      <c r="AV255" t="str">
        <f t="shared" si="123"/>
        <v>A</v>
      </c>
      <c r="AX255" t="str">
        <f t="shared" si="110"/>
        <v>staffanekstrom</v>
      </c>
      <c r="AY255" t="str">
        <f t="shared" si="111"/>
        <v>INSERTED</v>
      </c>
      <c r="AZ255" t="str">
        <f t="shared" si="112"/>
        <v/>
      </c>
      <c r="BD255" t="str">
        <f t="shared" si="113"/>
        <v>YES</v>
      </c>
      <c r="BF255">
        <f t="shared" ca="1" si="124"/>
        <v>320</v>
      </c>
    </row>
    <row r="256" spans="1:58">
      <c r="A256">
        <v>250</v>
      </c>
      <c r="C256">
        <f>ROW(Table!$A$188)</f>
        <v>188</v>
      </c>
      <c r="D256" s="1" t="str">
        <f ca="1">INDIRECT(ADDRESS($C256,D$5,,,Table!$A$1))</f>
        <v/>
      </c>
      <c r="E256" s="738" t="str">
        <f ca="1">INDIRECT(ADDRESS($C256,E$5,,,Table!$A$1))</f>
        <v>PRLJB-048</v>
      </c>
      <c r="F256">
        <f ca="1">INDIRECT(ADDRESS($C256,F$5,,,Table!$A$1))</f>
        <v>401.17999999999955</v>
      </c>
      <c r="G256" t="str">
        <f ca="1">INDIRECT(ADDRESS($C256,G$5,,,Table!$A$1))</f>
        <v>HEBT</v>
      </c>
      <c r="H256" t="str">
        <f ca="1">INDIRECT(ADDRESS($C256,H$5,,,Table!$A$1))</f>
        <v>HEBT-050PRL:RFS-PRLJB-048</v>
      </c>
      <c r="I256" s="738" t="str">
        <f>Dev!$CW$49</f>
        <v>h</v>
      </c>
      <c r="J256" t="str">
        <f>IF(OR(I256=Dev!$CU$46, I256=Dev!$CU$47, I256=Dev!$CU$48, I256=Dev!$CU$49, I256=Dev!$CU$50, I256=Dev!$CU$51, I256=Dev!$CU$52, I256=Dev!$CU$53, I256=Dev!$CR$48, I256=Dev!$CR$49),$C$3,                                                                  IF(OR(I256=Dev!$CU$54, I256=Dev!$CU$55, I256=Dev!$CU$56, I256=Dev!$CU$57, I256=Dev!$CU$58, I256=Dev!$CU$59, I256=Dev!$CS$48), $D$3,""))</f>
        <v>PRLTE</v>
      </c>
      <c r="K256" t="str">
        <f ca="1">CONCATENATE(E256,Names!$P$3,I256)</f>
        <v>PRLJB-048_h</v>
      </c>
      <c r="M256" s="31">
        <f ca="1">INDIRECT(ADDRESS($C256,M$5,,,Table!$A$1))</f>
        <v>320</v>
      </c>
      <c r="O256" t="str">
        <f t="shared" si="126"/>
        <v/>
      </c>
      <c r="Q256" t="str">
        <f t="shared" si="127"/>
        <v>0</v>
      </c>
      <c r="R256">
        <f t="shared" si="136"/>
        <v>14</v>
      </c>
      <c r="S256">
        <f ca="1">IFERROR(VLOOKUP(M256,Racks!$H$4:$M$30,Racks!$I$2),"")</f>
        <v>0</v>
      </c>
      <c r="T256">
        <f ca="1">IFERROR(VLOOKUP(M256,Racks!$H$4:$M$30,Racks!$K$2),"")</f>
        <v>0</v>
      </c>
      <c r="U256" t="str">
        <f t="shared" si="128"/>
        <v>014</v>
      </c>
      <c r="V256" t="str">
        <f>CONCATENATE(Names!$C$17,Names!$N$3,U256)</f>
        <v>PRLTCB-014</v>
      </c>
      <c r="W256" t="str">
        <f>Dev!$GL$93</f>
        <v>l</v>
      </c>
      <c r="X256" s="793">
        <v>11</v>
      </c>
      <c r="Y256" t="str">
        <f>IF(OR(W256=Dev!$GJ$82, W256=Dev!$GJ$83, W256=Dev!$GJ$84, W256=Dev!$GJ$85, W256=Dev!$GJ$86, W256=Dev!$GJ$87, W256=Dev!$GJ$88, W256=Dev!$GJ$89, W256=Dev!$GG$82, W256=Dev!$GG$83, W256=Dev!$GG$84, W256=Dev!$GG$85, W256=Dev!$GG$86),Names!$C$10,                   IF(OR(W256=Dev!$GJ$90, W256=Dev!$GJ$91, W256=Dev!$GJ$92, W256=Dev!$GJ$93, W256=Dev!$GJ$94, W256=Dev!$GJ$95, W256=Dev!$GJ$96, W256=Dev!$GJ$97, W256=Dev!$GH$82), Names!$C$11,""))</f>
        <v>PRLTE</v>
      </c>
      <c r="Z256" s="31" t="str">
        <f ca="1">IFERROR(VLOOKUP(M256,Racks!$H$4:$M$30,6),"")</f>
        <v/>
      </c>
      <c r="AA256" t="str">
        <f ca="1">IF(R256="","",CONCATENATE(S256,Names!$H$3,T256,Names!$J$3,Names!$K$3,Names!$L$3,V256))</f>
        <v>0-0:RFS-PRLTCB-014</v>
      </c>
      <c r="AB256" t="str">
        <f>IF(R256="","",CONCATENATE(V256,Names!$P$3,W256))</f>
        <v>PRLTCB-014_l</v>
      </c>
      <c r="AD256" t="str">
        <f t="shared" si="106"/>
        <v>CREATE</v>
      </c>
      <c r="AF256" t="str">
        <f t="shared" si="114"/>
        <v>4PR24OSTCHF</v>
      </c>
      <c r="AH256" t="str">
        <f t="shared" ca="1" si="115"/>
        <v>HEBT-050PRL:RFS-PRLJB-048</v>
      </c>
      <c r="AI256" t="str">
        <f t="shared" si="107"/>
        <v>AT</v>
      </c>
      <c r="AK256" t="str">
        <f t="shared" si="116"/>
        <v>WEIPU ST1210/S9</v>
      </c>
      <c r="AM256" t="str">
        <f t="shared" ca="1" si="117"/>
        <v>PRLJB-048_h</v>
      </c>
      <c r="AN256" t="str">
        <f t="shared" ca="1" si="118"/>
        <v>0-0:RFS-PRLTCB-014</v>
      </c>
      <c r="AO256" t="str">
        <f t="shared" si="108"/>
        <v>KG</v>
      </c>
      <c r="AP256" t="str">
        <f t="shared" ca="1" si="119"/>
        <v/>
      </c>
      <c r="AQ256" t="str">
        <f t="shared" si="120"/>
        <v>WEIPU ST1210/P9</v>
      </c>
      <c r="AS256" t="str">
        <f t="shared" si="121"/>
        <v>PRLTCB-014_l</v>
      </c>
      <c r="AT256">
        <f t="shared" ca="1" si="122"/>
        <v>4</v>
      </c>
      <c r="AU256">
        <f t="shared" si="109"/>
        <v>5</v>
      </c>
      <c r="AV256" t="str">
        <f t="shared" si="123"/>
        <v>A</v>
      </c>
      <c r="AX256" t="str">
        <f t="shared" si="110"/>
        <v>staffanekstrom</v>
      </c>
      <c r="AY256" t="str">
        <f t="shared" si="111"/>
        <v>INSERTED</v>
      </c>
      <c r="AZ256" t="str">
        <f t="shared" si="112"/>
        <v/>
      </c>
      <c r="BD256" t="str">
        <f t="shared" si="113"/>
        <v>YES</v>
      </c>
      <c r="BF256">
        <f t="shared" ca="1" si="124"/>
        <v>320</v>
      </c>
    </row>
    <row r="257" spans="1:58">
      <c r="A257">
        <v>251</v>
      </c>
      <c r="C257">
        <f>ROW(Table!$A$188)</f>
        <v>188</v>
      </c>
      <c r="D257" s="1" t="str">
        <f ca="1">INDIRECT(ADDRESS($C257,D$5,,,Table!$A$1))</f>
        <v/>
      </c>
      <c r="E257" s="738" t="str">
        <f ca="1">INDIRECT(ADDRESS($C257,E$5,,,Table!$A$1))</f>
        <v>PRLJB-048</v>
      </c>
      <c r="F257">
        <f ca="1">INDIRECT(ADDRESS($C257,F$5,,,Table!$A$1))</f>
        <v>401.17999999999955</v>
      </c>
      <c r="G257" t="str">
        <f ca="1">INDIRECT(ADDRESS($C257,G$5,,,Table!$A$1))</f>
        <v>HEBT</v>
      </c>
      <c r="H257" t="str">
        <f ca="1">INDIRECT(ADDRESS($C257,H$5,,,Table!$A$1))</f>
        <v>HEBT-050PRL:RFS-PRLJB-048</v>
      </c>
      <c r="I257" s="738" t="str">
        <f>Dev!$CW$50</f>
        <v>m</v>
      </c>
      <c r="J257" t="str">
        <f>IF(OR(I257=Dev!$CU$46, I257=Dev!$CU$47, I257=Dev!$CU$48, I257=Dev!$CU$49, I257=Dev!$CU$50, I257=Dev!$CU$51, I257=Dev!$CU$52, I257=Dev!$CU$53, I257=Dev!$CR$48, I257=Dev!$CR$49),$C$3,                                                                  IF(OR(I257=Dev!$CU$54, I257=Dev!$CU$55, I257=Dev!$CU$56, I257=Dev!$CU$57, I257=Dev!$CU$58, I257=Dev!$CU$59, I257=Dev!$CS$48), $D$3,""))</f>
        <v>PRLEH</v>
      </c>
      <c r="K257" t="str">
        <f ca="1">CONCATENATE(E257,Names!$P$3,I257)</f>
        <v>PRLJB-048_m</v>
      </c>
      <c r="M257" s="31">
        <f ca="1">INDIRECT(ADDRESS($C257,M$5,,,Table!$A$1))</f>
        <v>320</v>
      </c>
      <c r="O257" t="str">
        <f t="shared" si="126"/>
        <v/>
      </c>
      <c r="Q257" t="str">
        <f t="shared" si="127"/>
        <v>0</v>
      </c>
      <c r="R257">
        <f t="shared" si="136"/>
        <v>14</v>
      </c>
      <c r="S257">
        <f ca="1">IFERROR(VLOOKUP(M257,Racks!$H$4:$M$30,Racks!$I$2),"")</f>
        <v>0</v>
      </c>
      <c r="T257">
        <f ca="1">IFERROR(VLOOKUP(M257,Racks!$H$4:$M$30,Racks!$K$2),"")</f>
        <v>0</v>
      </c>
      <c r="U257" t="str">
        <f t="shared" si="128"/>
        <v>014</v>
      </c>
      <c r="V257" t="str">
        <f>CONCATENATE(Names!$C$17,Names!$N$3,U257)</f>
        <v>PRLTCB-014</v>
      </c>
      <c r="W257" t="str">
        <f>Dev!$GL$94</f>
        <v>m</v>
      </c>
      <c r="X257" s="793">
        <v>12</v>
      </c>
      <c r="Y257" t="str">
        <f>IF(OR(W257=Dev!$GJ$82, W257=Dev!$GJ$83, W257=Dev!$GJ$84, W257=Dev!$GJ$85, W257=Dev!$GJ$86, W257=Dev!$GJ$87, W257=Dev!$GJ$88, W257=Dev!$GJ$89, W257=Dev!$GG$82, W257=Dev!$GG$83, W257=Dev!$GG$84, W257=Dev!$GG$85, W257=Dev!$GG$86),Names!$C$10,                   IF(OR(W257=Dev!$GJ$90, W257=Dev!$GJ$91, W257=Dev!$GJ$92, W257=Dev!$GJ$93, W257=Dev!$GJ$94, W257=Dev!$GJ$95, W257=Dev!$GJ$96, W257=Dev!$GJ$97, W257=Dev!$GH$82), Names!$C$11,""))</f>
        <v>PRLEH</v>
      </c>
      <c r="Z257" s="31" t="str">
        <f ca="1">IFERROR(VLOOKUP(M257,Racks!$H$4:$M$30,6),"")</f>
        <v/>
      </c>
      <c r="AA257" t="str">
        <f ca="1">IF(R257="","",CONCATENATE(S257,Names!$H$3,T257,Names!$J$3,Names!$K$3,Names!$L$3,V257))</f>
        <v>0-0:RFS-PRLTCB-014</v>
      </c>
      <c r="AB257" t="str">
        <f>IF(R257="","",CONCATENATE(V257,Names!$P$3,W257))</f>
        <v>PRLTCB-014_m</v>
      </c>
      <c r="AD257" t="str">
        <f t="shared" si="106"/>
        <v>CREATE</v>
      </c>
      <c r="AF257" t="str">
        <f t="shared" si="114"/>
        <v>3C16NS_3G1.5</v>
      </c>
      <c r="AH257" t="str">
        <f t="shared" ca="1" si="115"/>
        <v>HEBT-050PRL:RFS-PRLJB-048</v>
      </c>
      <c r="AI257" t="str">
        <f t="shared" si="107"/>
        <v>AT</v>
      </c>
      <c r="AK257" t="str">
        <f t="shared" si="116"/>
        <v>WEIPU ST1210/S3</v>
      </c>
      <c r="AM257" t="str">
        <f t="shared" ca="1" si="117"/>
        <v>PRLJB-048_m</v>
      </c>
      <c r="AN257" t="str">
        <f t="shared" ca="1" si="118"/>
        <v>0-0:RFS-PRLTCB-014</v>
      </c>
      <c r="AO257" t="str">
        <f t="shared" si="108"/>
        <v>KG</v>
      </c>
      <c r="AP257" t="str">
        <f t="shared" ca="1" si="119"/>
        <v/>
      </c>
      <c r="AQ257" t="str">
        <f t="shared" si="120"/>
        <v>WEIPU ST1210/P3</v>
      </c>
      <c r="AS257" t="str">
        <f t="shared" si="121"/>
        <v>PRLTCB-014_m</v>
      </c>
      <c r="AT257">
        <f t="shared" ca="1" si="122"/>
        <v>4</v>
      </c>
      <c r="AU257">
        <f t="shared" si="109"/>
        <v>5</v>
      </c>
      <c r="AV257" t="str">
        <f t="shared" si="123"/>
        <v>D</v>
      </c>
      <c r="AX257" t="str">
        <f t="shared" si="110"/>
        <v>staffanekstrom</v>
      </c>
      <c r="AY257" t="str">
        <f t="shared" si="111"/>
        <v>INSERTED</v>
      </c>
      <c r="AZ257" t="str">
        <f t="shared" si="112"/>
        <v/>
      </c>
      <c r="BD257" t="str">
        <f t="shared" si="113"/>
        <v>YES</v>
      </c>
      <c r="BF257">
        <f t="shared" ca="1" si="124"/>
        <v>320</v>
      </c>
    </row>
    <row r="258" spans="1:58" s="758" customFormat="1" ht="13.5" thickBot="1">
      <c r="A258" s="758">
        <v>252</v>
      </c>
      <c r="C258" s="758">
        <f>ROW(Table!$A$188)</f>
        <v>188</v>
      </c>
      <c r="D258" s="1022" t="str">
        <f ca="1">INDIRECT(ADDRESS($C258,D$5,,,Table!$A$1))</f>
        <v/>
      </c>
      <c r="E258" s="1024" t="str">
        <f ca="1">INDIRECT(ADDRESS($C258,E$5,,,Table!$A$1))</f>
        <v>PRLJB-048</v>
      </c>
      <c r="F258" s="758">
        <f ca="1">INDIRECT(ADDRESS($C258,F$5,,,Table!$A$1))</f>
        <v>401.17999999999955</v>
      </c>
      <c r="G258" s="758" t="str">
        <f ca="1">INDIRECT(ADDRESS($C258,G$5,,,Table!$A$1))</f>
        <v>HEBT</v>
      </c>
      <c r="H258" s="758" t="str">
        <f ca="1">INDIRECT(ADDRESS($C258,H$5,,,Table!$A$1))</f>
        <v>HEBT-050PRL:RFS-PRLJB-048</v>
      </c>
      <c r="I258" s="1024" t="str">
        <f>Dev!$CW$52</f>
        <v>s</v>
      </c>
      <c r="J258" s="758" t="str">
        <f>IF(OR(I258=Dev!$CU$46, I258=Dev!$CU$47, I258=Dev!$CU$48, I258=Dev!$CU$49, I258=Dev!$CU$50, I258=Dev!$CU$51, I258=Dev!$CU$52, I258=Dev!$CU$53, I258=Dev!$CR$48, I258=Dev!$CR$49),$C$3,                                                                  IF(OR(I258=Dev!$CU$54, I258=Dev!$CU$55, I258=Dev!$CU$56, I258=Dev!$CU$57, I258=Dev!$CU$58, I258=Dev!$CU$59, I258=Dev!$CS$48), $D$3,""))</f>
        <v>PRLTE</v>
      </c>
      <c r="K258" s="758" t="str">
        <f ca="1">CONCATENATE(E258,Names!$P$3,I258)</f>
        <v>PRLJB-048_s</v>
      </c>
      <c r="M258" s="761">
        <f ca="1">INDIRECT(ADDRESS($C258,M$5,,,Table!$A$1))</f>
        <v>320</v>
      </c>
      <c r="O258" s="758" t="str">
        <f t="shared" si="126"/>
        <v/>
      </c>
      <c r="Q258" s="758" t="str">
        <f t="shared" si="127"/>
        <v>0</v>
      </c>
      <c r="R258" s="758">
        <f t="shared" si="136"/>
        <v>14</v>
      </c>
      <c r="S258" s="758">
        <f ca="1">IFERROR(VLOOKUP(M258,Racks!$H$4:$M$30,Racks!$I$2),"")</f>
        <v>0</v>
      </c>
      <c r="T258" s="758">
        <f ca="1">IFERROR(VLOOKUP(M258,Racks!$H$4:$M$30,Racks!$K$2),"")</f>
        <v>0</v>
      </c>
      <c r="U258" s="758" t="str">
        <f t="shared" si="128"/>
        <v>014</v>
      </c>
      <c r="V258" s="758" t="str">
        <f>CONCATENATE(Names!$C$17,Names!$N$3,U258)</f>
        <v>PRLTCB-014</v>
      </c>
      <c r="W258" s="758" t="str">
        <f>Dev!$GL$96</f>
        <v>o</v>
      </c>
      <c r="X258" s="1027">
        <v>13</v>
      </c>
      <c r="Y258" s="758" t="str">
        <f>IF(OR(W258=Dev!$GJ$82, W258=Dev!$GJ$83, W258=Dev!$GJ$84, W258=Dev!$GJ$85, W258=Dev!$GJ$86, W258=Dev!$GJ$87, W258=Dev!$GJ$88, W258=Dev!$GJ$89, W258=Dev!$GG$82, W258=Dev!$GG$83, W258=Dev!$GG$84, W258=Dev!$GG$85, W258=Dev!$GG$86),Names!$C$10,                   IF(OR(W258=Dev!$GJ$90, W258=Dev!$GJ$91, W258=Dev!$GJ$92, W258=Dev!$GJ$93, W258=Dev!$GJ$94, W258=Dev!$GJ$95, W258=Dev!$GJ$96, W258=Dev!$GJ$97, W258=Dev!$GH$82), Names!$C$11,""))</f>
        <v>PRLTE</v>
      </c>
      <c r="Z258" s="761" t="str">
        <f ca="1">IFERROR(VLOOKUP(M258,Racks!$H$4:$M$30,6),"")</f>
        <v/>
      </c>
      <c r="AA258" s="758" t="str">
        <f ca="1">IF(R258="","",CONCATENATE(S258,Names!$H$3,T258,Names!$J$3,Names!$K$3,Names!$L$3,V258))</f>
        <v>0-0:RFS-PRLTCB-014</v>
      </c>
      <c r="AB258" s="758" t="str">
        <f>IF(R258="","",CONCATENATE(V258,Names!$P$3,W258))</f>
        <v>PRLTCB-014_o</v>
      </c>
      <c r="AC258" s="997"/>
      <c r="AD258" s="758" t="str">
        <f t="shared" si="106"/>
        <v>CREATE</v>
      </c>
      <c r="AF258" s="758" t="str">
        <f t="shared" si="114"/>
        <v>4PR24OSTCHF</v>
      </c>
      <c r="AH258" s="758" t="str">
        <f t="shared" ca="1" si="115"/>
        <v>HEBT-050PRL:RFS-PRLJB-048</v>
      </c>
      <c r="AI258" s="758" t="str">
        <f t="shared" si="107"/>
        <v>AT</v>
      </c>
      <c r="AK258" s="758" t="str">
        <f t="shared" si="116"/>
        <v>WEIPU ST1210/S9</v>
      </c>
      <c r="AM258" s="758" t="str">
        <f t="shared" ca="1" si="117"/>
        <v>PRLJB-048_s</v>
      </c>
      <c r="AN258" s="758" t="str">
        <f t="shared" ca="1" si="118"/>
        <v>0-0:RFS-PRLTCB-014</v>
      </c>
      <c r="AO258" s="758" t="str">
        <f t="shared" si="108"/>
        <v>KG</v>
      </c>
      <c r="AP258" s="758" t="str">
        <f t="shared" ca="1" si="119"/>
        <v/>
      </c>
      <c r="AQ258" s="758" t="str">
        <f t="shared" si="120"/>
        <v>WEIPU ST1210/P9</v>
      </c>
      <c r="AS258" s="758" t="str">
        <f t="shared" si="121"/>
        <v>PRLTCB-014_o</v>
      </c>
      <c r="AT258" s="758">
        <f t="shared" ca="1" si="122"/>
        <v>4</v>
      </c>
      <c r="AU258" s="758">
        <f t="shared" si="109"/>
        <v>5</v>
      </c>
      <c r="AV258" s="758" t="str">
        <f t="shared" si="123"/>
        <v>A</v>
      </c>
      <c r="AX258" s="758" t="str">
        <f t="shared" si="110"/>
        <v>staffanekstrom</v>
      </c>
      <c r="AY258" s="758" t="str">
        <f t="shared" si="111"/>
        <v>INSERTED</v>
      </c>
      <c r="AZ258" s="758" t="str">
        <f t="shared" si="112"/>
        <v/>
      </c>
      <c r="BD258" s="758" t="str">
        <f t="shared" si="113"/>
        <v>YES</v>
      </c>
      <c r="BE258" s="997"/>
      <c r="BF258" s="758">
        <f t="shared" ca="1" si="124"/>
        <v>320</v>
      </c>
    </row>
    <row r="259" spans="1:58">
      <c r="A259">
        <v>253</v>
      </c>
      <c r="C259">
        <f>ROW(Table!$A$193)</f>
        <v>193</v>
      </c>
      <c r="D259" s="1" t="str">
        <f ca="1">INDIRECT(ADDRESS($C259,D$5,,,Table!$A$1))</f>
        <v/>
      </c>
      <c r="E259" s="752" t="str">
        <f ca="1">INDIRECT(ADDRESS($C259,E$5,,,Table!$A$1))</f>
        <v>PRLJB-049</v>
      </c>
      <c r="F259">
        <f ca="1">INDIRECT(ADDRESS($C259,F$5,,,Table!$A$1))</f>
        <v>417.96999999999952</v>
      </c>
      <c r="G259" t="str">
        <f ca="1">INDIRECT(ADDRESS($C259,G$5,,,Table!$A$1))</f>
        <v>HEBT</v>
      </c>
      <c r="H259" t="str">
        <f ca="1">INDIRECT(ADDRESS($C259,H$5,,,Table!$A$1))</f>
        <v>HEBT-070PRL:RFS-PRLJB-049</v>
      </c>
      <c r="I259" s="769" t="str">
        <f>Dev!$CR$48</f>
        <v>++EH</v>
      </c>
      <c r="J259" t="str">
        <f>IF(OR(I259=Dev!$CU$46, I259=Dev!$CU$47, I259=Dev!$CU$48, I259=Dev!$CU$49, I259=Dev!$CU$50, I259=Dev!$CU$51, I259=Dev!$CU$52, I259=Dev!$CU$53, I259=Dev!$CR$48, I259=Dev!$CR$49),$C$3,                                                                  IF(OR(I259=Dev!$CU$54, I259=Dev!$CU$55, I259=Dev!$CU$56, I259=Dev!$CU$57, I259=Dev!$CU$58, I259=Dev!$CU$59, I259=Dev!$CS$48), $D$3,""))</f>
        <v>PRLEH</v>
      </c>
      <c r="K259" t="str">
        <f ca="1">CONCATENATE(E259,Names!$P$3,I259)</f>
        <v>PRLJB-049_++EH</v>
      </c>
      <c r="M259" s="31">
        <f ca="1">INDIRECT(ADDRESS($C259,M$5,,,Table!$A$1))</f>
        <v>330</v>
      </c>
      <c r="O259" t="str">
        <f t="shared" si="126"/>
        <v/>
      </c>
      <c r="Q259" t="str">
        <f t="shared" si="127"/>
        <v>0</v>
      </c>
      <c r="R259">
        <f>$R$261</f>
        <v>15</v>
      </c>
      <c r="S259">
        <f ca="1">IFERROR(VLOOKUP(M259,Racks!$H$4:$M$30,Racks!$I$2),"")</f>
        <v>0</v>
      </c>
      <c r="T259">
        <f ca="1">IFERROR(VLOOKUP(M259,Racks!$H$4:$M$30,Racks!$K$2),"")</f>
        <v>0</v>
      </c>
      <c r="U259" t="str">
        <f t="shared" si="128"/>
        <v>015</v>
      </c>
      <c r="V259" t="str">
        <f>CONCATENATE(Names!$C$17,Names!$N$3,U259)</f>
        <v>PRLTCB-015</v>
      </c>
      <c r="W259" s="769" t="str">
        <f>Dev!$GG$82</f>
        <v>y</v>
      </c>
      <c r="X259">
        <v>0</v>
      </c>
      <c r="Y259" t="str">
        <f>IF(OR(W259=Dev!$GJ$82, W259=Dev!$GJ$83, W259=Dev!$GJ$84, W259=Dev!$GJ$85, W259=Dev!$GJ$86, W259=Dev!$GJ$87, W259=Dev!$GJ$88, W259=Dev!$GJ$89, W259=Dev!$GG$82, W259=Dev!$GG$83, W259=Dev!$GG$84, W259=Dev!$GG$85, W259=Dev!$GG$86),Names!$C$10,                   IF(OR(W259=Dev!$GJ$90, W259=Dev!$GJ$91, W259=Dev!$GJ$92, W259=Dev!$GJ$93, W259=Dev!$GJ$94, W259=Dev!$GJ$95, W259=Dev!$GJ$96, W259=Dev!$GJ$97, W259=Dev!$GH$82), Names!$C$11,""))</f>
        <v>PRLEH</v>
      </c>
      <c r="Z259" s="31" t="str">
        <f ca="1">IFERROR(VLOOKUP(M259,Racks!$H$4:$M$30,6),"")</f>
        <v/>
      </c>
      <c r="AA259" t="str">
        <f ca="1">IF(R259="","",CONCATENATE(S259,Names!$H$3,T259,Names!$J$3,Names!$K$3,Names!$L$3,V259))</f>
        <v>0-0:RFS-PRLTCB-015</v>
      </c>
      <c r="AB259" t="str">
        <f>IF(R259="","",CONCATENATE(V259,Names!$P$3,W259))</f>
        <v>PRLTCB-015_y</v>
      </c>
      <c r="AD259" t="str">
        <f t="shared" si="106"/>
        <v>CREATE</v>
      </c>
      <c r="AF259" t="str">
        <f t="shared" si="114"/>
        <v>3C16NS_3G1.5</v>
      </c>
      <c r="AH259" t="str">
        <f t="shared" ca="1" si="115"/>
        <v>HEBT-070PRL:RFS-PRLJB-049</v>
      </c>
      <c r="AI259" t="str">
        <f t="shared" si="107"/>
        <v>AT</v>
      </c>
      <c r="AK259" t="str">
        <f t="shared" si="116"/>
        <v>WEIPU ST1210/S3</v>
      </c>
      <c r="AM259" t="str">
        <f t="shared" ca="1" si="117"/>
        <v>PRLJB-049_++EH</v>
      </c>
      <c r="AN259" t="str">
        <f t="shared" ca="1" si="118"/>
        <v>0-0:RFS-PRLTCB-015</v>
      </c>
      <c r="AO259" t="str">
        <f t="shared" si="108"/>
        <v>KG</v>
      </c>
      <c r="AP259" t="str">
        <f t="shared" ca="1" si="119"/>
        <v/>
      </c>
      <c r="AQ259" t="str">
        <f t="shared" si="120"/>
        <v>WEIPU ST1210/P3</v>
      </c>
      <c r="AS259" t="str">
        <f t="shared" si="121"/>
        <v>PRLTCB-015_y</v>
      </c>
      <c r="AT259">
        <f t="shared" ca="1" si="122"/>
        <v>4</v>
      </c>
      <c r="AU259">
        <f t="shared" si="109"/>
        <v>5</v>
      </c>
      <c r="AV259" t="str">
        <f t="shared" si="123"/>
        <v>D</v>
      </c>
      <c r="AX259" t="str">
        <f t="shared" si="110"/>
        <v>staffanekstrom</v>
      </c>
      <c r="AY259" t="str">
        <f t="shared" si="111"/>
        <v>INSERTED</v>
      </c>
      <c r="AZ259" t="str">
        <f t="shared" si="112"/>
        <v/>
      </c>
      <c r="BD259" t="str">
        <f t="shared" si="113"/>
        <v>YES</v>
      </c>
      <c r="BF259">
        <f t="shared" ca="1" si="124"/>
        <v>330</v>
      </c>
    </row>
    <row r="260" spans="1:58">
      <c r="A260">
        <v>254</v>
      </c>
      <c r="C260">
        <f>ROW(Table!$A$193)</f>
        <v>193</v>
      </c>
      <c r="D260" s="1" t="str">
        <f ca="1">INDIRECT(ADDRESS($C260,D$5,,,Table!$A$1))</f>
        <v/>
      </c>
      <c r="E260" s="752" t="str">
        <f ca="1">INDIRECT(ADDRESS($C260,E$5,,,Table!$A$1))</f>
        <v>PRLJB-049</v>
      </c>
      <c r="F260">
        <f ca="1">INDIRECT(ADDRESS($C260,F$5,,,Table!$A$1))</f>
        <v>417.96999999999952</v>
      </c>
      <c r="G260" t="str">
        <f ca="1">INDIRECT(ADDRESS($C260,G$5,,,Table!$A$1))</f>
        <v>HEBT</v>
      </c>
      <c r="H260" t="str">
        <f ca="1">INDIRECT(ADDRESS($C260,H$5,,,Table!$A$1))</f>
        <v>HEBT-070PRL:RFS-PRLJB-049</v>
      </c>
      <c r="I260" s="769" t="str">
        <f>Dev!$CS$48</f>
        <v>++TE</v>
      </c>
      <c r="J260" t="str">
        <f>IF(OR(I260=Dev!$CU$46, I260=Dev!$CU$47, I260=Dev!$CU$48, I260=Dev!$CU$49, I260=Dev!$CU$50, I260=Dev!$CU$51, I260=Dev!$CU$52, I260=Dev!$CU$53, I260=Dev!$CR$48, I260=Dev!$CR$49),$C$3,                                                                  IF(OR(I260=Dev!$CU$54, I260=Dev!$CU$55, I260=Dev!$CU$56, I260=Dev!$CU$57, I260=Dev!$CU$58, I260=Dev!$CU$59, I260=Dev!$CS$48), $D$3,""))</f>
        <v>PRLTE</v>
      </c>
      <c r="K260" t="str">
        <f ca="1">CONCATENATE(E260,Names!$P$3,I260)</f>
        <v>PRLJB-049_++TE</v>
      </c>
      <c r="M260" s="31">
        <f ca="1">INDIRECT(ADDRESS($C260,M$5,,,Table!$A$1))</f>
        <v>330</v>
      </c>
      <c r="O260" t="str">
        <f t="shared" si="126"/>
        <v/>
      </c>
      <c r="Q260" t="str">
        <f t="shared" si="127"/>
        <v>0</v>
      </c>
      <c r="R260">
        <f>$R$261</f>
        <v>15</v>
      </c>
      <c r="S260">
        <f ca="1">IFERROR(VLOOKUP(M260,Racks!$H$4:$M$30,Racks!$I$2),"")</f>
        <v>0</v>
      </c>
      <c r="T260">
        <f ca="1">IFERROR(VLOOKUP(M260,Racks!$H$4:$M$30,Racks!$K$2),"")</f>
        <v>0</v>
      </c>
      <c r="U260" t="str">
        <f t="shared" si="128"/>
        <v>015</v>
      </c>
      <c r="V260" t="str">
        <f>CONCATENATE(Names!$C$17,Names!$N$3,U260)</f>
        <v>PRLTCB-015</v>
      </c>
      <c r="W260" s="769" t="str">
        <f>Dev!$GH$82</f>
        <v>z</v>
      </c>
      <c r="X260">
        <v>0</v>
      </c>
      <c r="Y260" t="str">
        <f>IF(OR(W260=Dev!$GJ$82, W260=Dev!$GJ$83, W260=Dev!$GJ$84, W260=Dev!$GJ$85, W260=Dev!$GJ$86, W260=Dev!$GJ$87, W260=Dev!$GJ$88, W260=Dev!$GJ$89, W260=Dev!$GG$82, W260=Dev!$GG$83, W260=Dev!$GG$84, W260=Dev!$GG$85, W260=Dev!$GG$86),Names!$C$10,                   IF(OR(W260=Dev!$GJ$90, W260=Dev!$GJ$91, W260=Dev!$GJ$92, W260=Dev!$GJ$93, W260=Dev!$GJ$94, W260=Dev!$GJ$95, W260=Dev!$GJ$96, W260=Dev!$GJ$97, W260=Dev!$GH$82), Names!$C$11,""))</f>
        <v>PRLTE</v>
      </c>
      <c r="Z260" s="31" t="str">
        <f ca="1">IFERROR(VLOOKUP(M260,Racks!$H$4:$M$30,6),"")</f>
        <v/>
      </c>
      <c r="AA260" t="str">
        <f ca="1">IF(R260="","",CONCATENATE(S260,Names!$H$3,T260,Names!$J$3,Names!$K$3,Names!$L$3,V260))</f>
        <v>0-0:RFS-PRLTCB-015</v>
      </c>
      <c r="AB260" t="str">
        <f>IF(R260="","",CONCATENATE(V260,Names!$P$3,W260))</f>
        <v>PRLTCB-015_z</v>
      </c>
      <c r="AD260" t="str">
        <f t="shared" si="106"/>
        <v>CREATE</v>
      </c>
      <c r="AF260" t="str">
        <f t="shared" si="114"/>
        <v>4PR24OSTCHF</v>
      </c>
      <c r="AH260" t="str">
        <f t="shared" ca="1" si="115"/>
        <v>HEBT-070PRL:RFS-PRLJB-049</v>
      </c>
      <c r="AI260" t="str">
        <f t="shared" si="107"/>
        <v>AT</v>
      </c>
      <c r="AK260" t="str">
        <f t="shared" si="116"/>
        <v>WEIPU ST1210/S9</v>
      </c>
      <c r="AM260" t="str">
        <f t="shared" ca="1" si="117"/>
        <v>PRLJB-049_++TE</v>
      </c>
      <c r="AN260" t="str">
        <f t="shared" ca="1" si="118"/>
        <v>0-0:RFS-PRLTCB-015</v>
      </c>
      <c r="AO260" t="str">
        <f t="shared" si="108"/>
        <v>KG</v>
      </c>
      <c r="AP260" t="str">
        <f t="shared" ca="1" si="119"/>
        <v/>
      </c>
      <c r="AQ260" t="str">
        <f t="shared" si="120"/>
        <v>WEIPU ST1210/P9</v>
      </c>
      <c r="AS260" t="str">
        <f t="shared" si="121"/>
        <v>PRLTCB-015_z</v>
      </c>
      <c r="AT260">
        <f t="shared" ca="1" si="122"/>
        <v>4</v>
      </c>
      <c r="AU260">
        <f t="shared" si="109"/>
        <v>5</v>
      </c>
      <c r="AV260" t="str">
        <f t="shared" si="123"/>
        <v>A</v>
      </c>
      <c r="AX260" t="str">
        <f t="shared" si="110"/>
        <v>staffanekstrom</v>
      </c>
      <c r="AY260" t="str">
        <f t="shared" si="111"/>
        <v>INSERTED</v>
      </c>
      <c r="AZ260" t="str">
        <f t="shared" si="112"/>
        <v/>
      </c>
      <c r="BD260" t="str">
        <f t="shared" si="113"/>
        <v>YES</v>
      </c>
      <c r="BF260">
        <f t="shared" ca="1" si="124"/>
        <v>330</v>
      </c>
    </row>
    <row r="261" spans="1:58">
      <c r="A261">
        <v>255</v>
      </c>
      <c r="C261">
        <f>ROW(Table!$A$193)</f>
        <v>193</v>
      </c>
      <c r="D261" s="1" t="str">
        <f ca="1">INDIRECT(ADDRESS($C261,D$5,,,Table!$A$1))</f>
        <v/>
      </c>
      <c r="E261" t="str">
        <f ca="1">INDIRECT(ADDRESS($C261,E$5,,,Table!$A$1))</f>
        <v>PRLJB-049</v>
      </c>
      <c r="F261">
        <f ca="1">INDIRECT(ADDRESS($C261,F$5,,,Table!$A$1))</f>
        <v>417.96999999999952</v>
      </c>
      <c r="G261" t="str">
        <f ca="1">INDIRECT(ADDRESS($C261,G$5,,,Table!$A$1))</f>
        <v>HEBT</v>
      </c>
      <c r="H261" t="str">
        <f ca="1">INDIRECT(ADDRESS($C261,H$5,,,Table!$A$1))</f>
        <v>HEBT-070PRL:RFS-PRLJB-049</v>
      </c>
      <c r="I261" t="str">
        <f>Dev!$CW$46</f>
        <v>a</v>
      </c>
      <c r="J261" t="str">
        <f>IF(OR(I261=Dev!$CU$46, I261=Dev!$CU$47, I261=Dev!$CU$48, I261=Dev!$CU$49, I261=Dev!$CU$50, I261=Dev!$CU$51, I261=Dev!$CU$52, I261=Dev!$CU$53, I261=Dev!$CR$48, I261=Dev!$CR$49),$C$3,                                                                  IF(OR(I261=Dev!$CU$54, I261=Dev!$CU$55, I261=Dev!$CU$56, I261=Dev!$CU$57, I261=Dev!$CU$58, I261=Dev!$CU$59, I261=Dev!$CS$48), $D$3,""))</f>
        <v>PRLEH</v>
      </c>
      <c r="K261" t="str">
        <f ca="1">CONCATENATE(E261,Names!$P$3,I261)</f>
        <v>PRLJB-049_a</v>
      </c>
      <c r="M261" s="31">
        <f ca="1">INDIRECT(ADDRESS($C261,M$5,,,Table!$A$1))</f>
        <v>330</v>
      </c>
      <c r="O261" t="str">
        <f t="shared" si="126"/>
        <v/>
      </c>
      <c r="Q261" t="str">
        <f t="shared" si="127"/>
        <v>0</v>
      </c>
      <c r="R261" s="7">
        <v>15</v>
      </c>
      <c r="S261">
        <f ca="1">IFERROR(VLOOKUP(M261,Racks!$H$4:$M$30,Racks!$I$2),"")</f>
        <v>0</v>
      </c>
      <c r="T261">
        <f ca="1">IFERROR(VLOOKUP(M261,Racks!$H$4:$M$30,Racks!$K$2),"")</f>
        <v>0</v>
      </c>
      <c r="U261" t="str">
        <f t="shared" si="128"/>
        <v>015</v>
      </c>
      <c r="V261" t="str">
        <f>CONCATENATE(Names!$C$17,Names!$N$3,U261)</f>
        <v>PRLTCB-015</v>
      </c>
      <c r="W261" t="str">
        <f>Dev!$GL$82</f>
        <v>a</v>
      </c>
      <c r="X261">
        <v>1</v>
      </c>
      <c r="Y261" t="str">
        <f>IF(OR(W261=Dev!$GJ$82, W261=Dev!$GJ$83, W261=Dev!$GJ$84, W261=Dev!$GJ$85, W261=Dev!$GJ$86, W261=Dev!$GJ$87, W261=Dev!$GJ$88, W261=Dev!$GJ$89, W261=Dev!$GG$82, W261=Dev!$GG$83, W261=Dev!$GG$84, W261=Dev!$GG$85, W261=Dev!$GG$86),Names!$C$10,                   IF(OR(W261=Dev!$GJ$90, W261=Dev!$GJ$91, W261=Dev!$GJ$92, W261=Dev!$GJ$93, W261=Dev!$GJ$94, W261=Dev!$GJ$95, W261=Dev!$GJ$96, W261=Dev!$GJ$97, W261=Dev!$GH$82), Names!$C$11,""))</f>
        <v>PRLEH</v>
      </c>
      <c r="Z261" s="31" t="str">
        <f ca="1">IFERROR(VLOOKUP(M261,Racks!$H$4:$M$30,6),"")</f>
        <v/>
      </c>
      <c r="AA261" t="str">
        <f ca="1">IF(R261="","",CONCATENATE(S261,Names!$H$3,T261,Names!$J$3,Names!$K$3,Names!$L$3,V261))</f>
        <v>0-0:RFS-PRLTCB-015</v>
      </c>
      <c r="AB261" t="str">
        <f>IF(R261="","",CONCATENATE(V261,Names!$P$3,W261))</f>
        <v>PRLTCB-015_a</v>
      </c>
      <c r="AD261" t="str">
        <f t="shared" si="106"/>
        <v>CREATE</v>
      </c>
      <c r="AF261" t="str">
        <f t="shared" si="114"/>
        <v>3C16NS_3G1.5</v>
      </c>
      <c r="AH261" t="str">
        <f t="shared" ca="1" si="115"/>
        <v>HEBT-070PRL:RFS-PRLJB-049</v>
      </c>
      <c r="AI261" t="str">
        <f t="shared" si="107"/>
        <v>AT</v>
      </c>
      <c r="AK261" t="str">
        <f t="shared" si="116"/>
        <v>WEIPU ST1210/S3</v>
      </c>
      <c r="AM261" t="str">
        <f t="shared" ca="1" si="117"/>
        <v>PRLJB-049_a</v>
      </c>
      <c r="AN261" t="str">
        <f t="shared" ca="1" si="118"/>
        <v>0-0:RFS-PRLTCB-015</v>
      </c>
      <c r="AO261" t="str">
        <f t="shared" si="108"/>
        <v>KG</v>
      </c>
      <c r="AP261" t="str">
        <f t="shared" ca="1" si="119"/>
        <v/>
      </c>
      <c r="AQ261" t="str">
        <f t="shared" si="120"/>
        <v>WEIPU ST1210/P3</v>
      </c>
      <c r="AS261" t="str">
        <f t="shared" si="121"/>
        <v>PRLTCB-015_a</v>
      </c>
      <c r="AT261">
        <f t="shared" ca="1" si="122"/>
        <v>4</v>
      </c>
      <c r="AU261">
        <f t="shared" si="109"/>
        <v>5</v>
      </c>
      <c r="AV261" t="str">
        <f t="shared" si="123"/>
        <v>D</v>
      </c>
      <c r="AX261" t="str">
        <f t="shared" si="110"/>
        <v>staffanekstrom</v>
      </c>
      <c r="AY261" t="str">
        <f t="shared" si="111"/>
        <v>INSERTED</v>
      </c>
      <c r="AZ261" t="str">
        <f t="shared" si="112"/>
        <v/>
      </c>
      <c r="BD261" t="str">
        <f t="shared" si="113"/>
        <v>YES</v>
      </c>
      <c r="BF261">
        <f t="shared" ca="1" si="124"/>
        <v>330</v>
      </c>
    </row>
    <row r="262" spans="1:58">
      <c r="A262">
        <v>256</v>
      </c>
      <c r="C262">
        <f>ROW(Table!$A$193)</f>
        <v>193</v>
      </c>
      <c r="D262" s="1" t="str">
        <f ca="1">INDIRECT(ADDRESS($C262,D$5,,,Table!$A$1))</f>
        <v/>
      </c>
      <c r="E262" t="str">
        <f ca="1">INDIRECT(ADDRESS($C262,E$5,,,Table!$A$1))</f>
        <v>PRLJB-049</v>
      </c>
      <c r="F262">
        <f ca="1">INDIRECT(ADDRESS($C262,F$5,,,Table!$A$1))</f>
        <v>417.96999999999952</v>
      </c>
      <c r="G262" t="str">
        <f ca="1">INDIRECT(ADDRESS($C262,G$5,,,Table!$A$1))</f>
        <v>HEBT</v>
      </c>
      <c r="H262" t="str">
        <f ca="1">INDIRECT(ADDRESS($C262,H$5,,,Table!$A$1))</f>
        <v>HEBT-070PRL:RFS-PRLJB-049</v>
      </c>
      <c r="I262" t="str">
        <f>Dev!$CW$47</f>
        <v>b</v>
      </c>
      <c r="J262" t="str">
        <f>IF(OR(I262=Dev!$CU$46, I262=Dev!$CU$47, I262=Dev!$CU$48, I262=Dev!$CU$49, I262=Dev!$CU$50, I262=Dev!$CU$51, I262=Dev!$CU$52, I262=Dev!$CU$53, I262=Dev!$CR$48, I262=Dev!$CR$49),$C$3,                                                                  IF(OR(I262=Dev!$CU$54, I262=Dev!$CU$55, I262=Dev!$CU$56, I262=Dev!$CU$57, I262=Dev!$CU$58, I262=Dev!$CU$59, I262=Dev!$CS$48), $D$3,""))</f>
        <v>PRLEH</v>
      </c>
      <c r="K262" t="str">
        <f ca="1">CONCATENATE(E262,Names!$P$3,I262)</f>
        <v>PRLJB-049_b</v>
      </c>
      <c r="M262" s="31">
        <f ca="1">INDIRECT(ADDRESS($C262,M$5,,,Table!$A$1))</f>
        <v>330</v>
      </c>
      <c r="O262" t="str">
        <f t="shared" si="126"/>
        <v/>
      </c>
      <c r="Q262" t="str">
        <f t="shared" si="127"/>
        <v>0</v>
      </c>
      <c r="R262">
        <f>R261</f>
        <v>15</v>
      </c>
      <c r="S262">
        <f ca="1">IFERROR(VLOOKUP(M262,Racks!$H$4:$M$30,Racks!$I$2),"")</f>
        <v>0</v>
      </c>
      <c r="T262">
        <f ca="1">IFERROR(VLOOKUP(M262,Racks!$H$4:$M$30,Racks!$K$2),"")</f>
        <v>0</v>
      </c>
      <c r="U262" t="str">
        <f t="shared" si="128"/>
        <v>015</v>
      </c>
      <c r="V262" t="str">
        <f>CONCATENATE(Names!$C$17,Names!$N$3,U262)</f>
        <v>PRLTCB-015</v>
      </c>
      <c r="W262" t="str">
        <f>Dev!$GL$83</f>
        <v>b</v>
      </c>
      <c r="X262">
        <v>2</v>
      </c>
      <c r="Y262" t="str">
        <f>IF(OR(W262=Dev!$GJ$82, W262=Dev!$GJ$83, W262=Dev!$GJ$84, W262=Dev!$GJ$85, W262=Dev!$GJ$86, W262=Dev!$GJ$87, W262=Dev!$GJ$88, W262=Dev!$GJ$89, W262=Dev!$GG$82, W262=Dev!$GG$83, W262=Dev!$GG$84, W262=Dev!$GG$85, W262=Dev!$GG$86),Names!$C$10,                   IF(OR(W262=Dev!$GJ$90, W262=Dev!$GJ$91, W262=Dev!$GJ$92, W262=Dev!$GJ$93, W262=Dev!$GJ$94, W262=Dev!$GJ$95, W262=Dev!$GJ$96, W262=Dev!$GJ$97, W262=Dev!$GH$82), Names!$C$11,""))</f>
        <v>PRLEH</v>
      </c>
      <c r="Z262" s="31" t="str">
        <f ca="1">IFERROR(VLOOKUP(M262,Racks!$H$4:$M$30,6),"")</f>
        <v/>
      </c>
      <c r="AA262" t="str">
        <f ca="1">IF(R262="","",CONCATENATE(S262,Names!$H$3,T262,Names!$J$3,Names!$K$3,Names!$L$3,V262))</f>
        <v>0-0:RFS-PRLTCB-015</v>
      </c>
      <c r="AB262" t="str">
        <f>IF(R262="","",CONCATENATE(V262,Names!$P$3,W262))</f>
        <v>PRLTCB-015_b</v>
      </c>
      <c r="AD262" t="str">
        <f t="shared" si="106"/>
        <v>CREATE</v>
      </c>
      <c r="AF262" t="str">
        <f t="shared" si="114"/>
        <v>3C16NS_3G1.5</v>
      </c>
      <c r="AH262" t="str">
        <f t="shared" ca="1" si="115"/>
        <v>HEBT-070PRL:RFS-PRLJB-049</v>
      </c>
      <c r="AI262" t="str">
        <f t="shared" si="107"/>
        <v>AT</v>
      </c>
      <c r="AK262" t="str">
        <f t="shared" si="116"/>
        <v>WEIPU ST1210/S3</v>
      </c>
      <c r="AM262" t="str">
        <f t="shared" ca="1" si="117"/>
        <v>PRLJB-049_b</v>
      </c>
      <c r="AN262" t="str">
        <f t="shared" ca="1" si="118"/>
        <v>0-0:RFS-PRLTCB-015</v>
      </c>
      <c r="AO262" t="str">
        <f t="shared" si="108"/>
        <v>KG</v>
      </c>
      <c r="AP262" t="str">
        <f t="shared" ca="1" si="119"/>
        <v/>
      </c>
      <c r="AQ262" t="str">
        <f t="shared" si="120"/>
        <v>WEIPU ST1210/P3</v>
      </c>
      <c r="AS262" t="str">
        <f t="shared" si="121"/>
        <v>PRLTCB-015_b</v>
      </c>
      <c r="AT262">
        <f t="shared" ca="1" si="122"/>
        <v>4</v>
      </c>
      <c r="AU262">
        <f t="shared" si="109"/>
        <v>5</v>
      </c>
      <c r="AV262" t="str">
        <f t="shared" si="123"/>
        <v>D</v>
      </c>
      <c r="AX262" t="str">
        <f t="shared" si="110"/>
        <v>staffanekstrom</v>
      </c>
      <c r="AY262" t="str">
        <f t="shared" si="111"/>
        <v>INSERTED</v>
      </c>
      <c r="AZ262" t="str">
        <f t="shared" si="112"/>
        <v/>
      </c>
      <c r="BD262" t="str">
        <f t="shared" si="113"/>
        <v>YES</v>
      </c>
      <c r="BF262">
        <f t="shared" ca="1" si="124"/>
        <v>330</v>
      </c>
    </row>
    <row r="263" spans="1:58">
      <c r="A263">
        <v>257</v>
      </c>
      <c r="C263">
        <f>ROW(Table!$A$193)</f>
        <v>193</v>
      </c>
      <c r="D263" s="1" t="str">
        <f ca="1">INDIRECT(ADDRESS($C263,D$5,,,Table!$A$1))</f>
        <v/>
      </c>
      <c r="E263" t="str">
        <f ca="1">INDIRECT(ADDRESS($C263,E$5,,,Table!$A$1))</f>
        <v>PRLJB-049</v>
      </c>
      <c r="F263">
        <f ca="1">INDIRECT(ADDRESS($C263,F$5,,,Table!$A$1))</f>
        <v>417.96999999999952</v>
      </c>
      <c r="G263" t="str">
        <f ca="1">INDIRECT(ADDRESS($C263,G$5,,,Table!$A$1))</f>
        <v>HEBT</v>
      </c>
      <c r="H263" t="str">
        <f ca="1">INDIRECT(ADDRESS($C263,H$5,,,Table!$A$1))</f>
        <v>HEBT-070PRL:RFS-PRLJB-049</v>
      </c>
      <c r="I263" t="str">
        <f>Dev!$CW$48</f>
        <v>g</v>
      </c>
      <c r="J263" t="str">
        <f>IF(OR(I263=Dev!$CU$46, I263=Dev!$CU$47, I263=Dev!$CU$48, I263=Dev!$CU$49, I263=Dev!$CU$50, I263=Dev!$CU$51, I263=Dev!$CU$52, I263=Dev!$CU$53, I263=Dev!$CR$48, I263=Dev!$CR$49),$C$3,                                                                  IF(OR(I263=Dev!$CU$54, I263=Dev!$CU$55, I263=Dev!$CU$56, I263=Dev!$CU$57, I263=Dev!$CU$58, I263=Dev!$CU$59, I263=Dev!$CS$48), $D$3,""))</f>
        <v>PRLTE</v>
      </c>
      <c r="K263" t="str">
        <f ca="1">CONCATENATE(E263,Names!$P$3,I263)</f>
        <v>PRLJB-049_g</v>
      </c>
      <c r="M263" s="31">
        <f ca="1">INDIRECT(ADDRESS($C263,M$5,,,Table!$A$1))</f>
        <v>330</v>
      </c>
      <c r="O263" t="str">
        <f t="shared" si="126"/>
        <v/>
      </c>
      <c r="Q263" t="str">
        <f t="shared" si="127"/>
        <v>0</v>
      </c>
      <c r="R263">
        <f t="shared" ref="R263:R264" si="137">R262</f>
        <v>15</v>
      </c>
      <c r="S263">
        <f ca="1">IFERROR(VLOOKUP(M263,Racks!$H$4:$M$30,Racks!$I$2),"")</f>
        <v>0</v>
      </c>
      <c r="T263">
        <f ca="1">IFERROR(VLOOKUP(M263,Racks!$H$4:$M$30,Racks!$K$2),"")</f>
        <v>0</v>
      </c>
      <c r="U263" t="str">
        <f t="shared" si="128"/>
        <v>015</v>
      </c>
      <c r="V263" t="str">
        <f>CONCATENATE(Names!$C$17,Names!$N$3,U263)</f>
        <v>PRLTCB-015</v>
      </c>
      <c r="W263" t="str">
        <f>Dev!$GL$84</f>
        <v>c</v>
      </c>
      <c r="X263">
        <v>3</v>
      </c>
      <c r="Y263" t="str">
        <f>IF(OR(W263=Dev!$GJ$82, W263=Dev!$GJ$83, W263=Dev!$GJ$84, W263=Dev!$GJ$85, W263=Dev!$GJ$86, W263=Dev!$GJ$87, W263=Dev!$GJ$88, W263=Dev!$GJ$89, W263=Dev!$GG$82, W263=Dev!$GG$83, W263=Dev!$GG$84, W263=Dev!$GG$85, W263=Dev!$GG$86),Names!$C$10,                   IF(OR(W263=Dev!$GJ$90, W263=Dev!$GJ$91, W263=Dev!$GJ$92, W263=Dev!$GJ$93, W263=Dev!$GJ$94, W263=Dev!$GJ$95, W263=Dev!$GJ$96, W263=Dev!$GJ$97, W263=Dev!$GH$82), Names!$C$11,""))</f>
        <v>PRLTE</v>
      </c>
      <c r="Z263" s="31" t="str">
        <f ca="1">IFERROR(VLOOKUP(M263,Racks!$H$4:$M$30,6),"")</f>
        <v/>
      </c>
      <c r="AA263" t="str">
        <f ca="1">IF(R263="","",CONCATENATE(S263,Names!$H$3,T263,Names!$J$3,Names!$K$3,Names!$L$3,V263))</f>
        <v>0-0:RFS-PRLTCB-015</v>
      </c>
      <c r="AB263" t="str">
        <f>IF(R263="","",CONCATENATE(V263,Names!$P$3,W263))</f>
        <v>PRLTCB-015_c</v>
      </c>
      <c r="AD263" t="str">
        <f t="shared" ref="AD263:AD326" si="138">$AD$1</f>
        <v>CREATE</v>
      </c>
      <c r="AF263" t="str">
        <f t="shared" si="114"/>
        <v>4PR24OSTCHF</v>
      </c>
      <c r="AH263" t="str">
        <f t="shared" ca="1" si="115"/>
        <v>HEBT-070PRL:RFS-PRLJB-049</v>
      </c>
      <c r="AI263" t="str">
        <f t="shared" ref="AI263:AI326" si="139">$AI$1</f>
        <v>AT</v>
      </c>
      <c r="AK263" t="str">
        <f t="shared" si="116"/>
        <v>WEIPU ST1210/S9</v>
      </c>
      <c r="AM263" t="str">
        <f t="shared" ca="1" si="117"/>
        <v>PRLJB-049_g</v>
      </c>
      <c r="AN263" t="str">
        <f t="shared" ca="1" si="118"/>
        <v>0-0:RFS-PRLTCB-015</v>
      </c>
      <c r="AO263" t="str">
        <f t="shared" ref="AO263:AO326" si="140">$AO$1</f>
        <v>KG</v>
      </c>
      <c r="AP263" t="str">
        <f t="shared" ca="1" si="119"/>
        <v/>
      </c>
      <c r="AQ263" t="str">
        <f t="shared" si="120"/>
        <v>WEIPU ST1210/P9</v>
      </c>
      <c r="AS263" t="str">
        <f t="shared" si="121"/>
        <v>PRLTCB-015_c</v>
      </c>
      <c r="AT263">
        <f t="shared" ca="1" si="122"/>
        <v>4</v>
      </c>
      <c r="AU263">
        <f t="shared" ref="AU263:AU326" si="141">$AU$1</f>
        <v>5</v>
      </c>
      <c r="AV263" t="str">
        <f t="shared" si="123"/>
        <v>A</v>
      </c>
      <c r="AX263" t="str">
        <f t="shared" ref="AX263:AX326" si="142">$AX$1</f>
        <v>staffanekstrom</v>
      </c>
      <c r="AY263" t="str">
        <f t="shared" ref="AY263:AY326" si="143">$AY$1</f>
        <v>INSERTED</v>
      </c>
      <c r="AZ263" t="str">
        <f t="shared" ref="AZ263:AZ326" si="144">$AZ$1</f>
        <v/>
      </c>
      <c r="BD263" t="str">
        <f t="shared" ref="BD263:BD326" si="145">$BD$1</f>
        <v>YES</v>
      </c>
      <c r="BF263">
        <f t="shared" ca="1" si="124"/>
        <v>330</v>
      </c>
    </row>
    <row r="264" spans="1:58" s="758" customFormat="1" ht="13.5" thickBot="1">
      <c r="A264" s="758">
        <v>258</v>
      </c>
      <c r="C264" s="758">
        <f>ROW(Table!$A$193)</f>
        <v>193</v>
      </c>
      <c r="D264" s="1022" t="str">
        <f ca="1">INDIRECT(ADDRESS($C264,D$5,,,Table!$A$1))</f>
        <v/>
      </c>
      <c r="E264" s="758" t="str">
        <f ca="1">INDIRECT(ADDRESS($C264,E$5,,,Table!$A$1))</f>
        <v>PRLJB-049</v>
      </c>
      <c r="F264" s="758">
        <f ca="1">INDIRECT(ADDRESS($C264,F$5,,,Table!$A$1))</f>
        <v>417.96999999999952</v>
      </c>
      <c r="G264" s="758" t="str">
        <f ca="1">INDIRECT(ADDRESS($C264,G$5,,,Table!$A$1))</f>
        <v>HEBT</v>
      </c>
      <c r="H264" s="758" t="str">
        <f ca="1">INDIRECT(ADDRESS($C264,H$5,,,Table!$A$1))</f>
        <v>HEBT-070PRL:RFS-PRLJB-049</v>
      </c>
      <c r="I264" s="758" t="str">
        <f>Dev!$CW$49</f>
        <v>h</v>
      </c>
      <c r="J264" s="758" t="str">
        <f>IF(OR(I264=Dev!$CU$46, I264=Dev!$CU$47, I264=Dev!$CU$48, I264=Dev!$CU$49, I264=Dev!$CU$50, I264=Dev!$CU$51, I264=Dev!$CU$52, I264=Dev!$CU$53, I264=Dev!$CR$48, I264=Dev!$CR$49),$C$3,                                                                  IF(OR(I264=Dev!$CU$54, I264=Dev!$CU$55, I264=Dev!$CU$56, I264=Dev!$CU$57, I264=Dev!$CU$58, I264=Dev!$CU$59, I264=Dev!$CS$48), $D$3,""))</f>
        <v>PRLTE</v>
      </c>
      <c r="K264" s="758" t="str">
        <f ca="1">CONCATENATE(E264,Names!$P$3,I264)</f>
        <v>PRLJB-049_h</v>
      </c>
      <c r="M264" s="761">
        <f ca="1">INDIRECT(ADDRESS($C264,M$5,,,Table!$A$1))</f>
        <v>330</v>
      </c>
      <c r="O264" s="758" t="str">
        <f t="shared" si="126"/>
        <v/>
      </c>
      <c r="Q264" s="758" t="str">
        <f t="shared" si="127"/>
        <v>0</v>
      </c>
      <c r="R264" s="758">
        <f t="shared" si="137"/>
        <v>15</v>
      </c>
      <c r="S264" s="758">
        <f ca="1">IFERROR(VLOOKUP(M264,Racks!$H$4:$M$30,Racks!$I$2),"")</f>
        <v>0</v>
      </c>
      <c r="T264" s="758">
        <f ca="1">IFERROR(VLOOKUP(M264,Racks!$H$4:$M$30,Racks!$K$2),"")</f>
        <v>0</v>
      </c>
      <c r="U264" s="758" t="str">
        <f t="shared" si="128"/>
        <v>015</v>
      </c>
      <c r="V264" s="758" t="str">
        <f>CONCATENATE(Names!$C$17,Names!$N$3,U264)</f>
        <v>PRLTCB-015</v>
      </c>
      <c r="W264" s="758" t="str">
        <f>Dev!$GL$85</f>
        <v>d</v>
      </c>
      <c r="X264" s="758">
        <v>4</v>
      </c>
      <c r="Y264" s="758" t="str">
        <f>IF(OR(W264=Dev!$GJ$82, W264=Dev!$GJ$83, W264=Dev!$GJ$84, W264=Dev!$GJ$85, W264=Dev!$GJ$86, W264=Dev!$GJ$87, W264=Dev!$GJ$88, W264=Dev!$GJ$89, W264=Dev!$GG$82, W264=Dev!$GG$83, W264=Dev!$GG$84, W264=Dev!$GG$85, W264=Dev!$GG$86),Names!$C$10,                   IF(OR(W264=Dev!$GJ$90, W264=Dev!$GJ$91, W264=Dev!$GJ$92, W264=Dev!$GJ$93, W264=Dev!$GJ$94, W264=Dev!$GJ$95, W264=Dev!$GJ$96, W264=Dev!$GJ$97, W264=Dev!$GH$82), Names!$C$11,""))</f>
        <v>PRLTE</v>
      </c>
      <c r="Z264" s="761" t="str">
        <f ca="1">IFERROR(VLOOKUP(M264,Racks!$H$4:$M$30,6),"")</f>
        <v/>
      </c>
      <c r="AA264" s="758" t="str">
        <f ca="1">IF(R264="","",CONCATENATE(S264,Names!$H$3,T264,Names!$J$3,Names!$K$3,Names!$L$3,V264))</f>
        <v>0-0:RFS-PRLTCB-015</v>
      </c>
      <c r="AB264" s="758" t="str">
        <f>IF(R264="","",CONCATENATE(V264,Names!$P$3,W264))</f>
        <v>PRLTCB-015_d</v>
      </c>
      <c r="AC264" s="997"/>
      <c r="AD264" s="758" t="str">
        <f t="shared" si="138"/>
        <v>CREATE</v>
      </c>
      <c r="AF264" s="758" t="str">
        <f t="shared" ref="AF264:AF327" si="146">IF(J264=$C$3,$AF$1,IF(J264=$D$3,$AF$2,"??"))</f>
        <v>4PR24OSTCHF</v>
      </c>
      <c r="AH264" s="758" t="str">
        <f t="shared" ref="AH264:AH327" ca="1" si="147">H264</f>
        <v>HEBT-070PRL:RFS-PRLJB-049</v>
      </c>
      <c r="AI264" s="758" t="str">
        <f t="shared" si="139"/>
        <v>AT</v>
      </c>
      <c r="AK264" s="758" t="str">
        <f t="shared" ref="AK264:AK327" si="148">IF(J264=$C$3,$AK$1,IF(J264=$D$3,$AK$2,"??"))</f>
        <v>WEIPU ST1210/S9</v>
      </c>
      <c r="AM264" s="758" t="str">
        <f t="shared" ref="AM264:AM327" ca="1" si="149">K264</f>
        <v>PRLJB-049_h</v>
      </c>
      <c r="AN264" s="758" t="str">
        <f t="shared" ref="AN264:AN327" ca="1" si="150">AA264</f>
        <v>0-0:RFS-PRLTCB-015</v>
      </c>
      <c r="AO264" s="758" t="str">
        <f t="shared" si="140"/>
        <v>KG</v>
      </c>
      <c r="AP264" s="758" t="str">
        <f t="shared" ref="AP264:AP327" ca="1" si="151">Z264</f>
        <v/>
      </c>
      <c r="AQ264" s="758" t="str">
        <f t="shared" ref="AQ264:AQ327" si="152">IF(J264=$C$3,$AQ$3,IF(J264=$D$3,$AQ$4,"??"))</f>
        <v>WEIPU ST1210/P9</v>
      </c>
      <c r="AS264" s="758" t="str">
        <f t="shared" ref="AS264:AS327" si="153">AB264</f>
        <v>PRLTCB-015_d</v>
      </c>
      <c r="AT264" s="758">
        <f t="shared" ref="AT264:AT327" ca="1" si="154">IF(OR(G264=$AQ$1,G264=$AR$1,G264=$AS$1),$AT$1,  IF(OR(G264=$AQ$2,G264=$AR$2,G264=$AS$2),$AT$2,IF(OR(G264=$AR$3,G264=$AS$3),$AT$3,"??")))</f>
        <v>4</v>
      </c>
      <c r="AU264" s="758">
        <f t="shared" si="141"/>
        <v>5</v>
      </c>
      <c r="AV264" s="758" t="str">
        <f t="shared" ref="AV264:AV327" si="155">IF(J264=$C$3,$AV$2,IF(J264=$D$3,$AV$1,"??"))</f>
        <v>A</v>
      </c>
      <c r="AX264" s="758" t="str">
        <f t="shared" si="142"/>
        <v>staffanekstrom</v>
      </c>
      <c r="AY264" s="758" t="str">
        <f t="shared" si="143"/>
        <v>INSERTED</v>
      </c>
      <c r="AZ264" s="758" t="str">
        <f t="shared" si="144"/>
        <v/>
      </c>
      <c r="BD264" s="758" t="str">
        <f t="shared" si="145"/>
        <v>YES</v>
      </c>
      <c r="BE264" s="997"/>
      <c r="BF264" s="758">
        <f t="shared" ref="BF264:BF327" ca="1" si="156">M264</f>
        <v>330</v>
      </c>
    </row>
    <row r="265" spans="1:58">
      <c r="A265">
        <v>259</v>
      </c>
      <c r="C265">
        <f>ROW(Table!$A$193)</f>
        <v>193</v>
      </c>
      <c r="D265" s="1" t="str">
        <f ca="1">INDIRECT(ADDRESS($C265,D$5,,,Table!$A$1))</f>
        <v/>
      </c>
      <c r="E265" t="str">
        <f ca="1">INDIRECT(ADDRESS($C265,E$5,,,Table!$A$1))</f>
        <v>PRLJB-049</v>
      </c>
      <c r="F265">
        <f ca="1">INDIRECT(ADDRESS($C265,F$5,,,Table!$A$1))</f>
        <v>417.96999999999952</v>
      </c>
      <c r="G265" t="str">
        <f ca="1">INDIRECT(ADDRESS($C265,G$5,,,Table!$A$1))</f>
        <v>HEBT</v>
      </c>
      <c r="H265" t="str">
        <f ca="1">INDIRECT(ADDRESS($C265,H$5,,,Table!$A$1))</f>
        <v>HEBT-070PRL:RFS-PRLJB-049</v>
      </c>
      <c r="I265" t="str">
        <f>Dev!$CW$50</f>
        <v>m</v>
      </c>
      <c r="J265" t="str">
        <f>IF(OR(I265=Dev!$CU$46, I265=Dev!$CU$47, I265=Dev!$CU$48, I265=Dev!$CU$49, I265=Dev!$CU$50, I265=Dev!$CU$51, I265=Dev!$CU$52, I265=Dev!$CU$53, I265=Dev!$CR$48, I265=Dev!$CR$49),$C$3,                                                                  IF(OR(I265=Dev!$CU$54, I265=Dev!$CU$55, I265=Dev!$CU$56, I265=Dev!$CU$57, I265=Dev!$CU$58, I265=Dev!$CU$59, I265=Dev!$CS$48), $D$3,""))</f>
        <v>PRLEH</v>
      </c>
      <c r="K265" t="str">
        <f ca="1">CONCATENATE(E265,Names!$P$3,I265)</f>
        <v>PRLJB-049_m</v>
      </c>
      <c r="M265" s="31">
        <f ca="1">INDIRECT(ADDRESS($C265,M$5,,,Table!$A$1))</f>
        <v>330</v>
      </c>
      <c r="O265" t="str">
        <f t="shared" si="126"/>
        <v/>
      </c>
      <c r="Q265" t="str">
        <f t="shared" si="127"/>
        <v>0</v>
      </c>
      <c r="R265" s="794">
        <f>$R$244</f>
        <v>14</v>
      </c>
      <c r="S265" s="793">
        <f ca="1">IFERROR(VLOOKUP(M265,Racks!$H$4:$M$30,Racks!$I$2),"")</f>
        <v>0</v>
      </c>
      <c r="T265" s="793">
        <f ca="1">IFERROR(VLOOKUP(M265,Racks!$H$4:$M$30,Racks!$K$2),"")</f>
        <v>0</v>
      </c>
      <c r="U265" s="793" t="str">
        <f t="shared" si="128"/>
        <v>014</v>
      </c>
      <c r="V265" s="793" t="str">
        <f>CONCATENATE(Names!$C$17,Names!$N$3,U265)</f>
        <v>PRLTCB-014</v>
      </c>
      <c r="W265" s="794" t="str">
        <f>Dev!$GL$95</f>
        <v>n</v>
      </c>
      <c r="X265" s="793">
        <v>14</v>
      </c>
      <c r="Y265" t="str">
        <f>IF(OR(W265=Dev!$GJ$82, W265=Dev!$GJ$83, W265=Dev!$GJ$84, W265=Dev!$GJ$85, W265=Dev!$GJ$86, W265=Dev!$GJ$87, W265=Dev!$GJ$88, W265=Dev!$GJ$89, W265=Dev!$GG$82, W265=Dev!$GG$83, W265=Dev!$GG$84, W265=Dev!$GG$85, W265=Dev!$GG$86),Names!$C$10,                   IF(OR(W265=Dev!$GJ$90, W265=Dev!$GJ$91, W265=Dev!$GJ$92, W265=Dev!$GJ$93, W265=Dev!$GJ$94, W265=Dev!$GJ$95, W265=Dev!$GJ$96, W265=Dev!$GJ$97, W265=Dev!$GH$82), Names!$C$11,""))</f>
        <v>PRLEH</v>
      </c>
      <c r="Z265" s="31" t="str">
        <f ca="1">IFERROR(VLOOKUP(M265,Racks!$H$4:$M$30,6),"")</f>
        <v/>
      </c>
      <c r="AA265" t="str">
        <f ca="1">IF(R265="","",CONCATENATE(S265,Names!$H$3,T265,Names!$J$3,Names!$K$3,Names!$L$3,V265))</f>
        <v>0-0:RFS-PRLTCB-014</v>
      </c>
      <c r="AB265" t="str">
        <f>IF(R265="","",CONCATENATE(V265,Names!$P$3,W265))</f>
        <v>PRLTCB-014_n</v>
      </c>
      <c r="AD265" t="str">
        <f t="shared" si="138"/>
        <v>CREATE</v>
      </c>
      <c r="AF265" t="str">
        <f t="shared" si="146"/>
        <v>3C16NS_3G1.5</v>
      </c>
      <c r="AH265" t="str">
        <f t="shared" ca="1" si="147"/>
        <v>HEBT-070PRL:RFS-PRLJB-049</v>
      </c>
      <c r="AI265" t="str">
        <f t="shared" si="139"/>
        <v>AT</v>
      </c>
      <c r="AK265" t="str">
        <f t="shared" si="148"/>
        <v>WEIPU ST1210/S3</v>
      </c>
      <c r="AM265" t="str">
        <f t="shared" ca="1" si="149"/>
        <v>PRLJB-049_m</v>
      </c>
      <c r="AN265" t="str">
        <f t="shared" ca="1" si="150"/>
        <v>0-0:RFS-PRLTCB-014</v>
      </c>
      <c r="AO265" t="str">
        <f t="shared" si="140"/>
        <v>KG</v>
      </c>
      <c r="AP265" t="str">
        <f t="shared" ca="1" si="151"/>
        <v/>
      </c>
      <c r="AQ265" t="str">
        <f t="shared" si="152"/>
        <v>WEIPU ST1210/P3</v>
      </c>
      <c r="AS265" t="str">
        <f t="shared" si="153"/>
        <v>PRLTCB-014_n</v>
      </c>
      <c r="AT265">
        <f t="shared" ca="1" si="154"/>
        <v>4</v>
      </c>
      <c r="AU265">
        <f t="shared" si="141"/>
        <v>5</v>
      </c>
      <c r="AV265" t="str">
        <f t="shared" si="155"/>
        <v>D</v>
      </c>
      <c r="AX265" t="str">
        <f t="shared" si="142"/>
        <v>staffanekstrom</v>
      </c>
      <c r="AY265" t="str">
        <f t="shared" si="143"/>
        <v>INSERTED</v>
      </c>
      <c r="AZ265" t="str">
        <f t="shared" si="144"/>
        <v/>
      </c>
      <c r="BD265" t="str">
        <f t="shared" si="145"/>
        <v>YES</v>
      </c>
      <c r="BF265">
        <f t="shared" ca="1" si="156"/>
        <v>330</v>
      </c>
    </row>
    <row r="266" spans="1:58" s="758" customFormat="1" ht="13.5" thickBot="1">
      <c r="A266" s="758">
        <v>260</v>
      </c>
      <c r="C266" s="758">
        <f>ROW(Table!$A$193)</f>
        <v>193</v>
      </c>
      <c r="D266" s="1022" t="str">
        <f ca="1">INDIRECT(ADDRESS($C266,D$5,,,Table!$A$1))</f>
        <v/>
      </c>
      <c r="E266" s="758" t="str">
        <f ca="1">INDIRECT(ADDRESS($C266,E$5,,,Table!$A$1))</f>
        <v>PRLJB-049</v>
      </c>
      <c r="F266" s="758">
        <f ca="1">INDIRECT(ADDRESS($C266,F$5,,,Table!$A$1))</f>
        <v>417.96999999999952</v>
      </c>
      <c r="G266" s="758" t="str">
        <f ca="1">INDIRECT(ADDRESS($C266,G$5,,,Table!$A$1))</f>
        <v>HEBT</v>
      </c>
      <c r="H266" s="758" t="str">
        <f ca="1">INDIRECT(ADDRESS($C266,H$5,,,Table!$A$1))</f>
        <v>HEBT-070PRL:RFS-PRLJB-049</v>
      </c>
      <c r="I266" s="758" t="str">
        <f>Dev!$CW$52</f>
        <v>s</v>
      </c>
      <c r="J266" s="758" t="str">
        <f>IF(OR(I266=Dev!$CU$46, I266=Dev!$CU$47, I266=Dev!$CU$48, I266=Dev!$CU$49, I266=Dev!$CU$50, I266=Dev!$CU$51, I266=Dev!$CU$52, I266=Dev!$CU$53, I266=Dev!$CR$48, I266=Dev!$CR$49),$C$3,                                                                  IF(OR(I266=Dev!$CU$54, I266=Dev!$CU$55, I266=Dev!$CU$56, I266=Dev!$CU$57, I266=Dev!$CU$58, I266=Dev!$CU$59, I266=Dev!$CS$48), $D$3,""))</f>
        <v>PRLTE</v>
      </c>
      <c r="K266" s="758" t="str">
        <f ca="1">CONCATENATE(E266,Names!$P$3,I266)</f>
        <v>PRLJB-049_s</v>
      </c>
      <c r="M266" s="761">
        <f ca="1">INDIRECT(ADDRESS($C266,M$5,,,Table!$A$1))</f>
        <v>330</v>
      </c>
      <c r="O266" s="758" t="str">
        <f t="shared" si="126"/>
        <v/>
      </c>
      <c r="Q266" s="758" t="str">
        <f t="shared" si="127"/>
        <v>0</v>
      </c>
      <c r="R266" s="1028">
        <f>$R$244</f>
        <v>14</v>
      </c>
      <c r="S266" s="1027">
        <f ca="1">IFERROR(VLOOKUP(M266,Racks!$H$4:$M$30,Racks!$I$2),"")</f>
        <v>0</v>
      </c>
      <c r="T266" s="1027">
        <f ca="1">IFERROR(VLOOKUP(M266,Racks!$H$4:$M$30,Racks!$K$2),"")</f>
        <v>0</v>
      </c>
      <c r="U266" s="1027" t="str">
        <f t="shared" si="128"/>
        <v>014</v>
      </c>
      <c r="V266" s="1027" t="str">
        <f>CONCATENATE(Names!$C$17,Names!$N$3,U266)</f>
        <v>PRLTCB-014</v>
      </c>
      <c r="W266" s="1028" t="str">
        <f>Dev!$GL$97</f>
        <v>p</v>
      </c>
      <c r="X266" s="1027">
        <v>15</v>
      </c>
      <c r="Y266" s="758" t="str">
        <f>IF(OR(W266=Dev!$GJ$82, W266=Dev!$GJ$83, W266=Dev!$GJ$84, W266=Dev!$GJ$85, W266=Dev!$GJ$86, W266=Dev!$GJ$87, W266=Dev!$GJ$88, W266=Dev!$GJ$89, W266=Dev!$GG$82, W266=Dev!$GG$83, W266=Dev!$GG$84, W266=Dev!$GG$85, W266=Dev!$GG$86),Names!$C$10,                   IF(OR(W266=Dev!$GJ$90, W266=Dev!$GJ$91, W266=Dev!$GJ$92, W266=Dev!$GJ$93, W266=Dev!$GJ$94, W266=Dev!$GJ$95, W266=Dev!$GJ$96, W266=Dev!$GJ$97, W266=Dev!$GH$82), Names!$C$11,""))</f>
        <v>PRLTE</v>
      </c>
      <c r="Z266" s="761" t="str">
        <f ca="1">IFERROR(VLOOKUP(M266,Racks!$H$4:$M$30,6),"")</f>
        <v/>
      </c>
      <c r="AA266" s="758" t="str">
        <f ca="1">IF(R266="","",CONCATENATE(S266,Names!$H$3,T266,Names!$J$3,Names!$K$3,Names!$L$3,V266))</f>
        <v>0-0:RFS-PRLTCB-014</v>
      </c>
      <c r="AB266" s="758" t="str">
        <f>IF(R266="","",CONCATENATE(V266,Names!$P$3,W266))</f>
        <v>PRLTCB-014_p</v>
      </c>
      <c r="AC266" s="997"/>
      <c r="AD266" s="758" t="str">
        <f t="shared" si="138"/>
        <v>CREATE</v>
      </c>
      <c r="AF266" s="758" t="str">
        <f t="shared" si="146"/>
        <v>4PR24OSTCHF</v>
      </c>
      <c r="AH266" s="758" t="str">
        <f t="shared" ca="1" si="147"/>
        <v>HEBT-070PRL:RFS-PRLJB-049</v>
      </c>
      <c r="AI266" s="758" t="str">
        <f t="shared" si="139"/>
        <v>AT</v>
      </c>
      <c r="AK266" s="758" t="str">
        <f t="shared" si="148"/>
        <v>WEIPU ST1210/S9</v>
      </c>
      <c r="AM266" s="758" t="str">
        <f t="shared" ca="1" si="149"/>
        <v>PRLJB-049_s</v>
      </c>
      <c r="AN266" s="758" t="str">
        <f t="shared" ca="1" si="150"/>
        <v>0-0:RFS-PRLTCB-014</v>
      </c>
      <c r="AO266" s="758" t="str">
        <f t="shared" si="140"/>
        <v>KG</v>
      </c>
      <c r="AP266" s="758" t="str">
        <f t="shared" ca="1" si="151"/>
        <v/>
      </c>
      <c r="AQ266" s="758" t="str">
        <f t="shared" si="152"/>
        <v>WEIPU ST1210/P9</v>
      </c>
      <c r="AS266" s="758" t="str">
        <f t="shared" si="153"/>
        <v>PRLTCB-014_p</v>
      </c>
      <c r="AT266" s="758">
        <f t="shared" ca="1" si="154"/>
        <v>4</v>
      </c>
      <c r="AU266" s="758">
        <f t="shared" si="141"/>
        <v>5</v>
      </c>
      <c r="AV266" s="758" t="str">
        <f t="shared" si="155"/>
        <v>A</v>
      </c>
      <c r="AX266" s="758" t="str">
        <f t="shared" si="142"/>
        <v>staffanekstrom</v>
      </c>
      <c r="AY266" s="758" t="str">
        <f t="shared" si="143"/>
        <v>INSERTED</v>
      </c>
      <c r="AZ266" s="758" t="str">
        <f t="shared" si="144"/>
        <v/>
      </c>
      <c r="BD266" s="758" t="str">
        <f t="shared" si="145"/>
        <v>YES</v>
      </c>
      <c r="BE266" s="997"/>
      <c r="BF266" s="758">
        <f t="shared" ca="1" si="156"/>
        <v>330</v>
      </c>
    </row>
    <row r="267" spans="1:58">
      <c r="A267">
        <v>261</v>
      </c>
      <c r="C267">
        <f>ROW(Table!$A$198)</f>
        <v>198</v>
      </c>
      <c r="D267" s="1" t="str">
        <f ca="1">INDIRECT(ADDRESS($C267,D$5,,,Table!$A$1))</f>
        <v/>
      </c>
      <c r="E267" s="752" t="str">
        <f ca="1">INDIRECT(ADDRESS($C267,E$5,,,Table!$A$1))</f>
        <v>PRLJB-050</v>
      </c>
      <c r="F267">
        <f ca="1">INDIRECT(ADDRESS($C267,F$5,,,Table!$A$1))</f>
        <v>434.75999999999948</v>
      </c>
      <c r="G267" t="str">
        <f ca="1">INDIRECT(ADDRESS($C267,G$5,,,Table!$A$1))</f>
        <v>HEBT</v>
      </c>
      <c r="H267" t="str">
        <f ca="1">INDIRECT(ADDRESS($C267,H$5,,,Table!$A$1))</f>
        <v>HEBT-090PRL:RFS-PRLJB-050</v>
      </c>
      <c r="I267" s="769" t="str">
        <f>Dev!$CR$48</f>
        <v>++EH</v>
      </c>
      <c r="J267" t="str">
        <f>IF(OR(I267=Dev!$CU$46, I267=Dev!$CU$47, I267=Dev!$CU$48, I267=Dev!$CU$49, I267=Dev!$CU$50, I267=Dev!$CU$51, I267=Dev!$CU$52, I267=Dev!$CU$53, I267=Dev!$CR$48, I267=Dev!$CR$49),$C$3,                                                                  IF(OR(I267=Dev!$CU$54, I267=Dev!$CU$55, I267=Dev!$CU$56, I267=Dev!$CU$57, I267=Dev!$CU$58, I267=Dev!$CU$59, I267=Dev!$CS$48), $D$3,""))</f>
        <v>PRLEH</v>
      </c>
      <c r="K267" t="str">
        <f ca="1">CONCATENATE(E267,Names!$P$3,I267)</f>
        <v>PRLJB-050_++EH</v>
      </c>
      <c r="M267" s="31">
        <f ca="1">INDIRECT(ADDRESS($C267,M$5,,,Table!$A$1))</f>
        <v>340</v>
      </c>
      <c r="O267" t="str">
        <f t="shared" ref="O267:O330" si="157">IF(J267=Y267,"",-1)</f>
        <v/>
      </c>
      <c r="Q267" t="str">
        <f t="shared" si="127"/>
        <v>0</v>
      </c>
      <c r="R267">
        <f>$R$261</f>
        <v>15</v>
      </c>
      <c r="S267">
        <f ca="1">IFERROR(VLOOKUP(M267,Racks!$H$4:$M$30,Racks!$I$2),"")</f>
        <v>0</v>
      </c>
      <c r="T267">
        <f ca="1">IFERROR(VLOOKUP(M267,Racks!$H$4:$M$30,Racks!$K$2),"")</f>
        <v>0</v>
      </c>
      <c r="U267" t="str">
        <f t="shared" si="128"/>
        <v>015</v>
      </c>
      <c r="V267" t="str">
        <f>CONCATENATE(Names!$C$17,Names!$N$3,U267)</f>
        <v>PRLTCB-015</v>
      </c>
      <c r="W267" s="769" t="str">
        <f>Dev!$GG$82</f>
        <v>y</v>
      </c>
      <c r="X267">
        <v>0</v>
      </c>
      <c r="Y267" t="str">
        <f>IF(OR(W267=Dev!$GJ$82, W267=Dev!$GJ$83, W267=Dev!$GJ$84, W267=Dev!$GJ$85, W267=Dev!$GJ$86, W267=Dev!$GJ$87, W267=Dev!$GJ$88, W267=Dev!$GJ$89, W267=Dev!$GG$82, W267=Dev!$GG$83, W267=Dev!$GG$84, W267=Dev!$GG$85, W267=Dev!$GG$86),Names!$C$10,                   IF(OR(W267=Dev!$GJ$90, W267=Dev!$GJ$91, W267=Dev!$GJ$92, W267=Dev!$GJ$93, W267=Dev!$GJ$94, W267=Dev!$GJ$95, W267=Dev!$GJ$96, W267=Dev!$GJ$97, W267=Dev!$GH$82), Names!$C$11,""))</f>
        <v>PRLEH</v>
      </c>
      <c r="Z267" s="31" t="str">
        <f ca="1">IFERROR(VLOOKUP(M267,Racks!$H$4:$M$30,6),"")</f>
        <v/>
      </c>
      <c r="AA267" t="str">
        <f ca="1">IF(R267="","",CONCATENATE(S267,Names!$H$3,T267,Names!$J$3,Names!$K$3,Names!$L$3,V267))</f>
        <v>0-0:RFS-PRLTCB-015</v>
      </c>
      <c r="AB267" t="str">
        <f>IF(R267="","",CONCATENATE(V267,Names!$P$3,W267))</f>
        <v>PRLTCB-015_y</v>
      </c>
      <c r="AD267" t="str">
        <f t="shared" si="138"/>
        <v>CREATE</v>
      </c>
      <c r="AF267" t="str">
        <f t="shared" si="146"/>
        <v>3C16NS_3G1.5</v>
      </c>
      <c r="AH267" t="str">
        <f t="shared" ca="1" si="147"/>
        <v>HEBT-090PRL:RFS-PRLJB-050</v>
      </c>
      <c r="AI267" t="str">
        <f t="shared" si="139"/>
        <v>AT</v>
      </c>
      <c r="AK267" t="str">
        <f t="shared" si="148"/>
        <v>WEIPU ST1210/S3</v>
      </c>
      <c r="AM267" t="str">
        <f t="shared" ca="1" si="149"/>
        <v>PRLJB-050_++EH</v>
      </c>
      <c r="AN267" t="str">
        <f t="shared" ca="1" si="150"/>
        <v>0-0:RFS-PRLTCB-015</v>
      </c>
      <c r="AO267" t="str">
        <f t="shared" si="140"/>
        <v>KG</v>
      </c>
      <c r="AP267" t="str">
        <f t="shared" ca="1" si="151"/>
        <v/>
      </c>
      <c r="AQ267" t="str">
        <f t="shared" si="152"/>
        <v>WEIPU ST1210/P3</v>
      </c>
      <c r="AS267" t="str">
        <f t="shared" si="153"/>
        <v>PRLTCB-015_y</v>
      </c>
      <c r="AT267">
        <f t="shared" ca="1" si="154"/>
        <v>4</v>
      </c>
      <c r="AU267">
        <f t="shared" si="141"/>
        <v>5</v>
      </c>
      <c r="AV267" t="str">
        <f t="shared" si="155"/>
        <v>D</v>
      </c>
      <c r="AX267" t="str">
        <f t="shared" si="142"/>
        <v>staffanekstrom</v>
      </c>
      <c r="AY267" t="str">
        <f t="shared" si="143"/>
        <v>INSERTED</v>
      </c>
      <c r="AZ267" t="str">
        <f t="shared" si="144"/>
        <v/>
      </c>
      <c r="BD267" t="str">
        <f t="shared" si="145"/>
        <v>YES</v>
      </c>
      <c r="BF267">
        <f t="shared" ca="1" si="156"/>
        <v>340</v>
      </c>
    </row>
    <row r="268" spans="1:58">
      <c r="A268">
        <v>262</v>
      </c>
      <c r="C268">
        <f>ROW(Table!$A$198)</f>
        <v>198</v>
      </c>
      <c r="D268" s="1" t="str">
        <f ca="1">INDIRECT(ADDRESS($C268,D$5,,,Table!$A$1))</f>
        <v/>
      </c>
      <c r="E268" s="752" t="str">
        <f ca="1">INDIRECT(ADDRESS($C268,E$5,,,Table!$A$1))</f>
        <v>PRLJB-050</v>
      </c>
      <c r="F268">
        <f ca="1">INDIRECT(ADDRESS($C268,F$5,,,Table!$A$1))</f>
        <v>434.75999999999948</v>
      </c>
      <c r="G268" t="str">
        <f ca="1">INDIRECT(ADDRESS($C268,G$5,,,Table!$A$1))</f>
        <v>HEBT</v>
      </c>
      <c r="H268" t="str">
        <f ca="1">INDIRECT(ADDRESS($C268,H$5,,,Table!$A$1))</f>
        <v>HEBT-090PRL:RFS-PRLJB-050</v>
      </c>
      <c r="I268" s="769" t="str">
        <f>Dev!$CS$48</f>
        <v>++TE</v>
      </c>
      <c r="J268" t="str">
        <f>IF(OR(I268=Dev!$CU$46, I268=Dev!$CU$47, I268=Dev!$CU$48, I268=Dev!$CU$49, I268=Dev!$CU$50, I268=Dev!$CU$51, I268=Dev!$CU$52, I268=Dev!$CU$53, I268=Dev!$CR$48, I268=Dev!$CR$49),$C$3,                                                                  IF(OR(I268=Dev!$CU$54, I268=Dev!$CU$55, I268=Dev!$CU$56, I268=Dev!$CU$57, I268=Dev!$CU$58, I268=Dev!$CU$59, I268=Dev!$CS$48), $D$3,""))</f>
        <v>PRLTE</v>
      </c>
      <c r="K268" t="str">
        <f ca="1">CONCATENATE(E268,Names!$P$3,I268)</f>
        <v>PRLJB-050_++TE</v>
      </c>
      <c r="M268" s="31">
        <f ca="1">INDIRECT(ADDRESS($C268,M$5,,,Table!$A$1))</f>
        <v>340</v>
      </c>
      <c r="O268" t="str">
        <f t="shared" si="157"/>
        <v/>
      </c>
      <c r="Q268" t="str">
        <f t="shared" si="127"/>
        <v>0</v>
      </c>
      <c r="R268">
        <f t="shared" ref="R268:R282" si="158">$R$261</f>
        <v>15</v>
      </c>
      <c r="S268">
        <f ca="1">IFERROR(VLOOKUP(M268,Racks!$H$4:$M$30,Racks!$I$2),"")</f>
        <v>0</v>
      </c>
      <c r="T268">
        <f ca="1">IFERROR(VLOOKUP(M268,Racks!$H$4:$M$30,Racks!$K$2),"")</f>
        <v>0</v>
      </c>
      <c r="U268" t="str">
        <f t="shared" si="128"/>
        <v>015</v>
      </c>
      <c r="V268" t="str">
        <f>CONCATENATE(Names!$C$17,Names!$N$3,U268)</f>
        <v>PRLTCB-015</v>
      </c>
      <c r="W268" s="769" t="str">
        <f>Dev!$GH$82</f>
        <v>z</v>
      </c>
      <c r="X268">
        <v>0</v>
      </c>
      <c r="Y268" t="str">
        <f>IF(OR(W268=Dev!$GJ$82, W268=Dev!$GJ$83, W268=Dev!$GJ$84, W268=Dev!$GJ$85, W268=Dev!$GJ$86, W268=Dev!$GJ$87, W268=Dev!$GJ$88, W268=Dev!$GJ$89, W268=Dev!$GG$82, W268=Dev!$GG$83, W268=Dev!$GG$84, W268=Dev!$GG$85, W268=Dev!$GG$86),Names!$C$10,                   IF(OR(W268=Dev!$GJ$90, W268=Dev!$GJ$91, W268=Dev!$GJ$92, W268=Dev!$GJ$93, W268=Dev!$GJ$94, W268=Dev!$GJ$95, W268=Dev!$GJ$96, W268=Dev!$GJ$97, W268=Dev!$GH$82), Names!$C$11,""))</f>
        <v>PRLTE</v>
      </c>
      <c r="Z268" s="31" t="str">
        <f ca="1">IFERROR(VLOOKUP(M268,Racks!$H$4:$M$30,6),"")</f>
        <v/>
      </c>
      <c r="AA268" t="str">
        <f ca="1">IF(R268="","",CONCATENATE(S268,Names!$H$3,T268,Names!$J$3,Names!$K$3,Names!$L$3,V268))</f>
        <v>0-0:RFS-PRLTCB-015</v>
      </c>
      <c r="AB268" t="str">
        <f>IF(R268="","",CONCATENATE(V268,Names!$P$3,W268))</f>
        <v>PRLTCB-015_z</v>
      </c>
      <c r="AD268" t="str">
        <f t="shared" si="138"/>
        <v>CREATE</v>
      </c>
      <c r="AF268" t="str">
        <f t="shared" si="146"/>
        <v>4PR24OSTCHF</v>
      </c>
      <c r="AH268" t="str">
        <f t="shared" ca="1" si="147"/>
        <v>HEBT-090PRL:RFS-PRLJB-050</v>
      </c>
      <c r="AI268" t="str">
        <f t="shared" si="139"/>
        <v>AT</v>
      </c>
      <c r="AK268" t="str">
        <f t="shared" si="148"/>
        <v>WEIPU ST1210/S9</v>
      </c>
      <c r="AM268" t="str">
        <f t="shared" ca="1" si="149"/>
        <v>PRLJB-050_++TE</v>
      </c>
      <c r="AN268" t="str">
        <f t="shared" ca="1" si="150"/>
        <v>0-0:RFS-PRLTCB-015</v>
      </c>
      <c r="AO268" t="str">
        <f t="shared" si="140"/>
        <v>KG</v>
      </c>
      <c r="AP268" t="str">
        <f t="shared" ca="1" si="151"/>
        <v/>
      </c>
      <c r="AQ268" t="str">
        <f t="shared" si="152"/>
        <v>WEIPU ST1210/P9</v>
      </c>
      <c r="AS268" t="str">
        <f t="shared" si="153"/>
        <v>PRLTCB-015_z</v>
      </c>
      <c r="AT268">
        <f t="shared" ca="1" si="154"/>
        <v>4</v>
      </c>
      <c r="AU268">
        <f t="shared" si="141"/>
        <v>5</v>
      </c>
      <c r="AV268" t="str">
        <f t="shared" si="155"/>
        <v>A</v>
      </c>
      <c r="AX268" t="str">
        <f t="shared" si="142"/>
        <v>staffanekstrom</v>
      </c>
      <c r="AY268" t="str">
        <f t="shared" si="143"/>
        <v>INSERTED</v>
      </c>
      <c r="AZ268" t="str">
        <f t="shared" si="144"/>
        <v/>
      </c>
      <c r="BD268" t="str">
        <f t="shared" si="145"/>
        <v>YES</v>
      </c>
      <c r="BF268">
        <f t="shared" ca="1" si="156"/>
        <v>340</v>
      </c>
    </row>
    <row r="269" spans="1:58">
      <c r="A269">
        <v>263</v>
      </c>
      <c r="C269">
        <f>ROW(Table!$A$198)</f>
        <v>198</v>
      </c>
      <c r="D269" s="1" t="str">
        <f ca="1">INDIRECT(ADDRESS($C269,D$5,,,Table!$A$1))</f>
        <v/>
      </c>
      <c r="E269" s="738" t="str">
        <f ca="1">INDIRECT(ADDRESS($C269,E$5,,,Table!$A$1))</f>
        <v>PRLJB-050</v>
      </c>
      <c r="F269">
        <f ca="1">INDIRECT(ADDRESS($C269,F$5,,,Table!$A$1))</f>
        <v>434.75999999999948</v>
      </c>
      <c r="G269" t="str">
        <f ca="1">INDIRECT(ADDRESS($C269,G$5,,,Table!$A$1))</f>
        <v>HEBT</v>
      </c>
      <c r="H269" t="str">
        <f ca="1">INDIRECT(ADDRESS($C269,H$5,,,Table!$A$1))</f>
        <v>HEBT-090PRL:RFS-PRLJB-050</v>
      </c>
      <c r="I269" s="738" t="str">
        <f>Dev!$CW$46</f>
        <v>a</v>
      </c>
      <c r="J269" t="str">
        <f>IF(OR(I269=Dev!$CU$46, I269=Dev!$CU$47, I269=Dev!$CU$48, I269=Dev!$CU$49, I269=Dev!$CU$50, I269=Dev!$CU$51, I269=Dev!$CU$52, I269=Dev!$CU$53, I269=Dev!$CR$48, I269=Dev!$CR$49),$C$3,                                                                  IF(OR(I269=Dev!$CU$54, I269=Dev!$CU$55, I269=Dev!$CU$56, I269=Dev!$CU$57, I269=Dev!$CU$58, I269=Dev!$CU$59, I269=Dev!$CS$48), $D$3,""))</f>
        <v>PRLEH</v>
      </c>
      <c r="K269" t="str">
        <f ca="1">CONCATENATE(E269,Names!$P$3,I269)</f>
        <v>PRLJB-050_a</v>
      </c>
      <c r="M269" s="31">
        <f ca="1">INDIRECT(ADDRESS($C269,M$5,,,Table!$A$1))</f>
        <v>340</v>
      </c>
      <c r="O269" t="str">
        <f t="shared" si="157"/>
        <v/>
      </c>
      <c r="Q269" t="str">
        <f t="shared" si="127"/>
        <v>0</v>
      </c>
      <c r="R269">
        <f t="shared" si="158"/>
        <v>15</v>
      </c>
      <c r="S269">
        <f ca="1">IFERROR(VLOOKUP(M269,Racks!$H$4:$M$30,Racks!$I$2),"")</f>
        <v>0</v>
      </c>
      <c r="T269">
        <f ca="1">IFERROR(VLOOKUP(M269,Racks!$H$4:$M$30,Racks!$K$2),"")</f>
        <v>0</v>
      </c>
      <c r="U269" t="str">
        <f t="shared" si="128"/>
        <v>015</v>
      </c>
      <c r="V269" t="str">
        <f>CONCATENATE(Names!$C$17,Names!$N$3,U269)</f>
        <v>PRLTCB-015</v>
      </c>
      <c r="W269" t="str">
        <f>Dev!$GL$86</f>
        <v>e</v>
      </c>
      <c r="X269">
        <v>5</v>
      </c>
      <c r="Y269" t="str">
        <f>IF(OR(W269=Dev!$GJ$82, W269=Dev!$GJ$83, W269=Dev!$GJ$84, W269=Dev!$GJ$85, W269=Dev!$GJ$86, W269=Dev!$GJ$87, W269=Dev!$GJ$88, W269=Dev!$GJ$89, W269=Dev!$GG$82, W269=Dev!$GG$83, W269=Dev!$GG$84, W269=Dev!$GG$85, W269=Dev!$GG$86),Names!$C$10,                   IF(OR(W269=Dev!$GJ$90, W269=Dev!$GJ$91, W269=Dev!$GJ$92, W269=Dev!$GJ$93, W269=Dev!$GJ$94, W269=Dev!$GJ$95, W269=Dev!$GJ$96, W269=Dev!$GJ$97, W269=Dev!$GH$82), Names!$C$11,""))</f>
        <v>PRLEH</v>
      </c>
      <c r="Z269" s="31" t="str">
        <f ca="1">IFERROR(VLOOKUP(M269,Racks!$H$4:$M$30,6),"")</f>
        <v/>
      </c>
      <c r="AA269" t="str">
        <f ca="1">IF(R269="","",CONCATENATE(S269,Names!$H$3,T269,Names!$J$3,Names!$K$3,Names!$L$3,V269))</f>
        <v>0-0:RFS-PRLTCB-015</v>
      </c>
      <c r="AB269" t="str">
        <f>IF(R269="","",CONCATENATE(V269,Names!$P$3,W269))</f>
        <v>PRLTCB-015_e</v>
      </c>
      <c r="AD269" t="str">
        <f t="shared" si="138"/>
        <v>CREATE</v>
      </c>
      <c r="AF269" t="str">
        <f t="shared" si="146"/>
        <v>3C16NS_3G1.5</v>
      </c>
      <c r="AH269" t="str">
        <f t="shared" ca="1" si="147"/>
        <v>HEBT-090PRL:RFS-PRLJB-050</v>
      </c>
      <c r="AI269" t="str">
        <f t="shared" si="139"/>
        <v>AT</v>
      </c>
      <c r="AK269" t="str">
        <f t="shared" si="148"/>
        <v>WEIPU ST1210/S3</v>
      </c>
      <c r="AM269" t="str">
        <f t="shared" ca="1" si="149"/>
        <v>PRLJB-050_a</v>
      </c>
      <c r="AN269" t="str">
        <f t="shared" ca="1" si="150"/>
        <v>0-0:RFS-PRLTCB-015</v>
      </c>
      <c r="AO269" t="str">
        <f t="shared" si="140"/>
        <v>KG</v>
      </c>
      <c r="AP269" t="str">
        <f t="shared" ca="1" si="151"/>
        <v/>
      </c>
      <c r="AQ269" t="str">
        <f t="shared" si="152"/>
        <v>WEIPU ST1210/P3</v>
      </c>
      <c r="AS269" t="str">
        <f t="shared" si="153"/>
        <v>PRLTCB-015_e</v>
      </c>
      <c r="AT269">
        <f t="shared" ca="1" si="154"/>
        <v>4</v>
      </c>
      <c r="AU269">
        <f t="shared" si="141"/>
        <v>5</v>
      </c>
      <c r="AV269" t="str">
        <f t="shared" si="155"/>
        <v>D</v>
      </c>
      <c r="AX269" t="str">
        <f t="shared" si="142"/>
        <v>staffanekstrom</v>
      </c>
      <c r="AY269" t="str">
        <f t="shared" si="143"/>
        <v>INSERTED</v>
      </c>
      <c r="AZ269" t="str">
        <f t="shared" si="144"/>
        <v/>
      </c>
      <c r="BD269" t="str">
        <f t="shared" si="145"/>
        <v>YES</v>
      </c>
      <c r="BF269">
        <f t="shared" ca="1" si="156"/>
        <v>340</v>
      </c>
    </row>
    <row r="270" spans="1:58">
      <c r="A270">
        <v>264</v>
      </c>
      <c r="C270">
        <f>ROW(Table!$A$198)</f>
        <v>198</v>
      </c>
      <c r="D270" s="1" t="str">
        <f ca="1">INDIRECT(ADDRESS($C270,D$5,,,Table!$A$1))</f>
        <v/>
      </c>
      <c r="E270" s="738" t="str">
        <f ca="1">INDIRECT(ADDRESS($C270,E$5,,,Table!$A$1))</f>
        <v>PRLJB-050</v>
      </c>
      <c r="F270">
        <f ca="1">INDIRECT(ADDRESS($C270,F$5,,,Table!$A$1))</f>
        <v>434.75999999999948</v>
      </c>
      <c r="G270" t="str">
        <f ca="1">INDIRECT(ADDRESS($C270,G$5,,,Table!$A$1))</f>
        <v>HEBT</v>
      </c>
      <c r="H270" t="str">
        <f ca="1">INDIRECT(ADDRESS($C270,H$5,,,Table!$A$1))</f>
        <v>HEBT-090PRL:RFS-PRLJB-050</v>
      </c>
      <c r="I270" s="738" t="str">
        <f>Dev!$CW$47</f>
        <v>b</v>
      </c>
      <c r="J270" t="str">
        <f>IF(OR(I270=Dev!$CU$46, I270=Dev!$CU$47, I270=Dev!$CU$48, I270=Dev!$CU$49, I270=Dev!$CU$50, I270=Dev!$CU$51, I270=Dev!$CU$52, I270=Dev!$CU$53, I270=Dev!$CR$48, I270=Dev!$CR$49),$C$3,                                                                  IF(OR(I270=Dev!$CU$54, I270=Dev!$CU$55, I270=Dev!$CU$56, I270=Dev!$CU$57, I270=Dev!$CU$58, I270=Dev!$CU$59, I270=Dev!$CS$48), $D$3,""))</f>
        <v>PRLEH</v>
      </c>
      <c r="K270" t="str">
        <f ca="1">CONCATENATE(E270,Names!$P$3,I270)</f>
        <v>PRLJB-050_b</v>
      </c>
      <c r="M270" s="31">
        <f ca="1">INDIRECT(ADDRESS($C270,M$5,,,Table!$A$1))</f>
        <v>340</v>
      </c>
      <c r="O270" t="str">
        <f t="shared" si="157"/>
        <v/>
      </c>
      <c r="Q270" t="str">
        <f t="shared" si="127"/>
        <v>0</v>
      </c>
      <c r="R270">
        <f t="shared" si="158"/>
        <v>15</v>
      </c>
      <c r="S270">
        <f ca="1">IFERROR(VLOOKUP(M270,Racks!$H$4:$M$30,Racks!$I$2),"")</f>
        <v>0</v>
      </c>
      <c r="T270">
        <f ca="1">IFERROR(VLOOKUP(M270,Racks!$H$4:$M$30,Racks!$K$2),"")</f>
        <v>0</v>
      </c>
      <c r="U270" t="str">
        <f t="shared" si="128"/>
        <v>015</v>
      </c>
      <c r="V270" t="str">
        <f>CONCATENATE(Names!$C$17,Names!$N$3,U270)</f>
        <v>PRLTCB-015</v>
      </c>
      <c r="W270" t="str">
        <f>Dev!$GL$87</f>
        <v>f</v>
      </c>
      <c r="X270">
        <v>6</v>
      </c>
      <c r="Y270" t="str">
        <f>IF(OR(W270=Dev!$GJ$82, W270=Dev!$GJ$83, W270=Dev!$GJ$84, W270=Dev!$GJ$85, W270=Dev!$GJ$86, W270=Dev!$GJ$87, W270=Dev!$GJ$88, W270=Dev!$GJ$89, W270=Dev!$GG$82, W270=Dev!$GG$83, W270=Dev!$GG$84, W270=Dev!$GG$85, W270=Dev!$GG$86),Names!$C$10,                   IF(OR(W270=Dev!$GJ$90, W270=Dev!$GJ$91, W270=Dev!$GJ$92, W270=Dev!$GJ$93, W270=Dev!$GJ$94, W270=Dev!$GJ$95, W270=Dev!$GJ$96, W270=Dev!$GJ$97, W270=Dev!$GH$82), Names!$C$11,""))</f>
        <v>PRLEH</v>
      </c>
      <c r="Z270" s="31" t="str">
        <f ca="1">IFERROR(VLOOKUP(M270,Racks!$H$4:$M$30,6),"")</f>
        <v/>
      </c>
      <c r="AA270" t="str">
        <f ca="1">IF(R270="","",CONCATENATE(S270,Names!$H$3,T270,Names!$J$3,Names!$K$3,Names!$L$3,V270))</f>
        <v>0-0:RFS-PRLTCB-015</v>
      </c>
      <c r="AB270" t="str">
        <f>IF(R270="","",CONCATENATE(V270,Names!$P$3,W270))</f>
        <v>PRLTCB-015_f</v>
      </c>
      <c r="AD270" t="str">
        <f t="shared" si="138"/>
        <v>CREATE</v>
      </c>
      <c r="AF270" t="str">
        <f t="shared" si="146"/>
        <v>3C16NS_3G1.5</v>
      </c>
      <c r="AH270" t="str">
        <f t="shared" ca="1" si="147"/>
        <v>HEBT-090PRL:RFS-PRLJB-050</v>
      </c>
      <c r="AI270" t="str">
        <f t="shared" si="139"/>
        <v>AT</v>
      </c>
      <c r="AK270" t="str">
        <f t="shared" si="148"/>
        <v>WEIPU ST1210/S3</v>
      </c>
      <c r="AM270" t="str">
        <f t="shared" ca="1" si="149"/>
        <v>PRLJB-050_b</v>
      </c>
      <c r="AN270" t="str">
        <f t="shared" ca="1" si="150"/>
        <v>0-0:RFS-PRLTCB-015</v>
      </c>
      <c r="AO270" t="str">
        <f t="shared" si="140"/>
        <v>KG</v>
      </c>
      <c r="AP270" t="str">
        <f t="shared" ca="1" si="151"/>
        <v/>
      </c>
      <c r="AQ270" t="str">
        <f t="shared" si="152"/>
        <v>WEIPU ST1210/P3</v>
      </c>
      <c r="AS270" t="str">
        <f t="shared" si="153"/>
        <v>PRLTCB-015_f</v>
      </c>
      <c r="AT270">
        <f t="shared" ca="1" si="154"/>
        <v>4</v>
      </c>
      <c r="AU270">
        <f t="shared" si="141"/>
        <v>5</v>
      </c>
      <c r="AV270" t="str">
        <f t="shared" si="155"/>
        <v>D</v>
      </c>
      <c r="AX270" t="str">
        <f t="shared" si="142"/>
        <v>staffanekstrom</v>
      </c>
      <c r="AY270" t="str">
        <f t="shared" si="143"/>
        <v>INSERTED</v>
      </c>
      <c r="AZ270" t="str">
        <f t="shared" si="144"/>
        <v/>
      </c>
      <c r="BD270" t="str">
        <f t="shared" si="145"/>
        <v>YES</v>
      </c>
      <c r="BF270">
        <f t="shared" ca="1" si="156"/>
        <v>340</v>
      </c>
    </row>
    <row r="271" spans="1:58">
      <c r="A271">
        <v>265</v>
      </c>
      <c r="C271">
        <f>ROW(Table!$A$198)</f>
        <v>198</v>
      </c>
      <c r="D271" s="1" t="str">
        <f ca="1">INDIRECT(ADDRESS($C271,D$5,,,Table!$A$1))</f>
        <v/>
      </c>
      <c r="E271" s="738" t="str">
        <f ca="1">INDIRECT(ADDRESS($C271,E$5,,,Table!$A$1))</f>
        <v>PRLJB-050</v>
      </c>
      <c r="F271">
        <f ca="1">INDIRECT(ADDRESS($C271,F$5,,,Table!$A$1))</f>
        <v>434.75999999999948</v>
      </c>
      <c r="G271" t="str">
        <f ca="1">INDIRECT(ADDRESS($C271,G$5,,,Table!$A$1))</f>
        <v>HEBT</v>
      </c>
      <c r="H271" t="str">
        <f ca="1">INDIRECT(ADDRESS($C271,H$5,,,Table!$A$1))</f>
        <v>HEBT-090PRL:RFS-PRLJB-050</v>
      </c>
      <c r="I271" s="738" t="str">
        <f>Dev!$CW$48</f>
        <v>g</v>
      </c>
      <c r="J271" t="str">
        <f>IF(OR(I271=Dev!$CU$46, I271=Dev!$CU$47, I271=Dev!$CU$48, I271=Dev!$CU$49, I271=Dev!$CU$50, I271=Dev!$CU$51, I271=Dev!$CU$52, I271=Dev!$CU$53, I271=Dev!$CR$48, I271=Dev!$CR$49),$C$3,                                                                  IF(OR(I271=Dev!$CU$54, I271=Dev!$CU$55, I271=Dev!$CU$56, I271=Dev!$CU$57, I271=Dev!$CU$58, I271=Dev!$CU$59, I271=Dev!$CS$48), $D$3,""))</f>
        <v>PRLTE</v>
      </c>
      <c r="K271" t="str">
        <f ca="1">CONCATENATE(E271,Names!$P$3,I271)</f>
        <v>PRLJB-050_g</v>
      </c>
      <c r="M271" s="31">
        <f ca="1">INDIRECT(ADDRESS($C271,M$5,,,Table!$A$1))</f>
        <v>340</v>
      </c>
      <c r="O271" t="str">
        <f t="shared" si="157"/>
        <v/>
      </c>
      <c r="Q271" t="str">
        <f t="shared" si="127"/>
        <v>0</v>
      </c>
      <c r="R271">
        <f t="shared" si="158"/>
        <v>15</v>
      </c>
      <c r="S271">
        <f ca="1">IFERROR(VLOOKUP(M271,Racks!$H$4:$M$30,Racks!$I$2),"")</f>
        <v>0</v>
      </c>
      <c r="T271">
        <f ca="1">IFERROR(VLOOKUP(M271,Racks!$H$4:$M$30,Racks!$K$2),"")</f>
        <v>0</v>
      </c>
      <c r="U271" t="str">
        <f t="shared" si="128"/>
        <v>015</v>
      </c>
      <c r="V271" t="str">
        <f>CONCATENATE(Names!$C$17,Names!$N$3,U271)</f>
        <v>PRLTCB-015</v>
      </c>
      <c r="W271" t="str">
        <f>Dev!$GL$88</f>
        <v>g</v>
      </c>
      <c r="X271">
        <v>7</v>
      </c>
      <c r="Y271" t="str">
        <f>IF(OR(W271=Dev!$GJ$82, W271=Dev!$GJ$83, W271=Dev!$GJ$84, W271=Dev!$GJ$85, W271=Dev!$GJ$86, W271=Dev!$GJ$87, W271=Dev!$GJ$88, W271=Dev!$GJ$89, W271=Dev!$GG$82, W271=Dev!$GG$83, W271=Dev!$GG$84, W271=Dev!$GG$85, W271=Dev!$GG$86),Names!$C$10,                   IF(OR(W271=Dev!$GJ$90, W271=Dev!$GJ$91, W271=Dev!$GJ$92, W271=Dev!$GJ$93, W271=Dev!$GJ$94, W271=Dev!$GJ$95, W271=Dev!$GJ$96, W271=Dev!$GJ$97, W271=Dev!$GH$82), Names!$C$11,""))</f>
        <v>PRLTE</v>
      </c>
      <c r="Z271" s="31" t="str">
        <f ca="1">IFERROR(VLOOKUP(M271,Racks!$H$4:$M$30,6),"")</f>
        <v/>
      </c>
      <c r="AA271" t="str">
        <f ca="1">IF(R271="","",CONCATENATE(S271,Names!$H$3,T271,Names!$J$3,Names!$K$3,Names!$L$3,V271))</f>
        <v>0-0:RFS-PRLTCB-015</v>
      </c>
      <c r="AB271" t="str">
        <f>IF(R271="","",CONCATENATE(V271,Names!$P$3,W271))</f>
        <v>PRLTCB-015_g</v>
      </c>
      <c r="AD271" t="str">
        <f t="shared" si="138"/>
        <v>CREATE</v>
      </c>
      <c r="AF271" t="str">
        <f t="shared" si="146"/>
        <v>4PR24OSTCHF</v>
      </c>
      <c r="AH271" t="str">
        <f t="shared" ca="1" si="147"/>
        <v>HEBT-090PRL:RFS-PRLJB-050</v>
      </c>
      <c r="AI271" t="str">
        <f t="shared" si="139"/>
        <v>AT</v>
      </c>
      <c r="AK271" t="str">
        <f t="shared" si="148"/>
        <v>WEIPU ST1210/S9</v>
      </c>
      <c r="AM271" t="str">
        <f t="shared" ca="1" si="149"/>
        <v>PRLJB-050_g</v>
      </c>
      <c r="AN271" t="str">
        <f t="shared" ca="1" si="150"/>
        <v>0-0:RFS-PRLTCB-015</v>
      </c>
      <c r="AO271" t="str">
        <f t="shared" si="140"/>
        <v>KG</v>
      </c>
      <c r="AP271" t="str">
        <f t="shared" ca="1" si="151"/>
        <v/>
      </c>
      <c r="AQ271" t="str">
        <f t="shared" si="152"/>
        <v>WEIPU ST1210/P9</v>
      </c>
      <c r="AS271" t="str">
        <f t="shared" si="153"/>
        <v>PRLTCB-015_g</v>
      </c>
      <c r="AT271">
        <f t="shared" ca="1" si="154"/>
        <v>4</v>
      </c>
      <c r="AU271">
        <f t="shared" si="141"/>
        <v>5</v>
      </c>
      <c r="AV271" t="str">
        <f t="shared" si="155"/>
        <v>A</v>
      </c>
      <c r="AX271" t="str">
        <f t="shared" si="142"/>
        <v>staffanekstrom</v>
      </c>
      <c r="AY271" t="str">
        <f t="shared" si="143"/>
        <v>INSERTED</v>
      </c>
      <c r="AZ271" t="str">
        <f t="shared" si="144"/>
        <v/>
      </c>
      <c r="BD271" t="str">
        <f t="shared" si="145"/>
        <v>YES</v>
      </c>
      <c r="BF271">
        <f t="shared" ca="1" si="156"/>
        <v>340</v>
      </c>
    </row>
    <row r="272" spans="1:58">
      <c r="A272">
        <v>266</v>
      </c>
      <c r="C272">
        <f>ROW(Table!$A$198)</f>
        <v>198</v>
      </c>
      <c r="D272" s="1" t="str">
        <f ca="1">INDIRECT(ADDRESS($C272,D$5,,,Table!$A$1))</f>
        <v/>
      </c>
      <c r="E272" s="738" t="str">
        <f ca="1">INDIRECT(ADDRESS($C272,E$5,,,Table!$A$1))</f>
        <v>PRLJB-050</v>
      </c>
      <c r="F272">
        <f ca="1">INDIRECT(ADDRESS($C272,F$5,,,Table!$A$1))</f>
        <v>434.75999999999948</v>
      </c>
      <c r="G272" t="str">
        <f ca="1">INDIRECT(ADDRESS($C272,G$5,,,Table!$A$1))</f>
        <v>HEBT</v>
      </c>
      <c r="H272" t="str">
        <f ca="1">INDIRECT(ADDRESS($C272,H$5,,,Table!$A$1))</f>
        <v>HEBT-090PRL:RFS-PRLJB-050</v>
      </c>
      <c r="I272" s="738" t="str">
        <f>Dev!$CW$49</f>
        <v>h</v>
      </c>
      <c r="J272" t="str">
        <f>IF(OR(I272=Dev!$CU$46, I272=Dev!$CU$47, I272=Dev!$CU$48, I272=Dev!$CU$49, I272=Dev!$CU$50, I272=Dev!$CU$51, I272=Dev!$CU$52, I272=Dev!$CU$53, I272=Dev!$CR$48, I272=Dev!$CR$49),$C$3,                                                                  IF(OR(I272=Dev!$CU$54, I272=Dev!$CU$55, I272=Dev!$CU$56, I272=Dev!$CU$57, I272=Dev!$CU$58, I272=Dev!$CU$59, I272=Dev!$CS$48), $D$3,""))</f>
        <v>PRLTE</v>
      </c>
      <c r="K272" t="str">
        <f ca="1">CONCATENATE(E272,Names!$P$3,I272)</f>
        <v>PRLJB-050_h</v>
      </c>
      <c r="M272" s="31">
        <f ca="1">INDIRECT(ADDRESS($C272,M$5,,,Table!$A$1))</f>
        <v>340</v>
      </c>
      <c r="O272" t="str">
        <f t="shared" si="157"/>
        <v/>
      </c>
      <c r="Q272" t="str">
        <f t="shared" si="127"/>
        <v>0</v>
      </c>
      <c r="R272">
        <f t="shared" si="158"/>
        <v>15</v>
      </c>
      <c r="S272">
        <f ca="1">IFERROR(VLOOKUP(M272,Racks!$H$4:$M$30,Racks!$I$2),"")</f>
        <v>0</v>
      </c>
      <c r="T272">
        <f ca="1">IFERROR(VLOOKUP(M272,Racks!$H$4:$M$30,Racks!$K$2),"")</f>
        <v>0</v>
      </c>
      <c r="U272" t="str">
        <f t="shared" si="128"/>
        <v>015</v>
      </c>
      <c r="V272" t="str">
        <f>CONCATENATE(Names!$C$17,Names!$N$3,U272)</f>
        <v>PRLTCB-015</v>
      </c>
      <c r="W272" t="str">
        <f>Dev!$GL$89</f>
        <v>h</v>
      </c>
      <c r="X272">
        <v>8</v>
      </c>
      <c r="Y272" t="str">
        <f>IF(OR(W272=Dev!$GJ$82, W272=Dev!$GJ$83, W272=Dev!$GJ$84, W272=Dev!$GJ$85, W272=Dev!$GJ$86, W272=Dev!$GJ$87, W272=Dev!$GJ$88, W272=Dev!$GJ$89, W272=Dev!$GG$82, W272=Dev!$GG$83, W272=Dev!$GG$84, W272=Dev!$GG$85, W272=Dev!$GG$86),Names!$C$10,                   IF(OR(W272=Dev!$GJ$90, W272=Dev!$GJ$91, W272=Dev!$GJ$92, W272=Dev!$GJ$93, W272=Dev!$GJ$94, W272=Dev!$GJ$95, W272=Dev!$GJ$96, W272=Dev!$GJ$97, W272=Dev!$GH$82), Names!$C$11,""))</f>
        <v>PRLTE</v>
      </c>
      <c r="Z272" s="31" t="str">
        <f ca="1">IFERROR(VLOOKUP(M272,Racks!$H$4:$M$30,6),"")</f>
        <v/>
      </c>
      <c r="AA272" t="str">
        <f ca="1">IF(R272="","",CONCATENATE(S272,Names!$H$3,T272,Names!$J$3,Names!$K$3,Names!$L$3,V272))</f>
        <v>0-0:RFS-PRLTCB-015</v>
      </c>
      <c r="AB272" t="str">
        <f>IF(R272="","",CONCATENATE(V272,Names!$P$3,W272))</f>
        <v>PRLTCB-015_h</v>
      </c>
      <c r="AD272" t="str">
        <f t="shared" si="138"/>
        <v>CREATE</v>
      </c>
      <c r="AF272" t="str">
        <f t="shared" si="146"/>
        <v>4PR24OSTCHF</v>
      </c>
      <c r="AH272" t="str">
        <f t="shared" ca="1" si="147"/>
        <v>HEBT-090PRL:RFS-PRLJB-050</v>
      </c>
      <c r="AI272" t="str">
        <f t="shared" si="139"/>
        <v>AT</v>
      </c>
      <c r="AK272" t="str">
        <f t="shared" si="148"/>
        <v>WEIPU ST1210/S9</v>
      </c>
      <c r="AM272" t="str">
        <f t="shared" ca="1" si="149"/>
        <v>PRLJB-050_h</v>
      </c>
      <c r="AN272" t="str">
        <f t="shared" ca="1" si="150"/>
        <v>0-0:RFS-PRLTCB-015</v>
      </c>
      <c r="AO272" t="str">
        <f t="shared" si="140"/>
        <v>KG</v>
      </c>
      <c r="AP272" t="str">
        <f t="shared" ca="1" si="151"/>
        <v/>
      </c>
      <c r="AQ272" t="str">
        <f t="shared" si="152"/>
        <v>WEIPU ST1210/P9</v>
      </c>
      <c r="AS272" t="str">
        <f t="shared" si="153"/>
        <v>PRLTCB-015_h</v>
      </c>
      <c r="AT272">
        <f t="shared" ca="1" si="154"/>
        <v>4</v>
      </c>
      <c r="AU272">
        <f t="shared" si="141"/>
        <v>5</v>
      </c>
      <c r="AV272" t="str">
        <f t="shared" si="155"/>
        <v>A</v>
      </c>
      <c r="AX272" t="str">
        <f t="shared" si="142"/>
        <v>staffanekstrom</v>
      </c>
      <c r="AY272" t="str">
        <f t="shared" si="143"/>
        <v>INSERTED</v>
      </c>
      <c r="AZ272" t="str">
        <f t="shared" si="144"/>
        <v/>
      </c>
      <c r="BD272" t="str">
        <f t="shared" si="145"/>
        <v>YES</v>
      </c>
      <c r="BF272">
        <f t="shared" ca="1" si="156"/>
        <v>340</v>
      </c>
    </row>
    <row r="273" spans="1:58">
      <c r="A273">
        <v>267</v>
      </c>
      <c r="C273">
        <f>ROW(Table!$A$198)</f>
        <v>198</v>
      </c>
      <c r="D273" s="1" t="str">
        <f ca="1">INDIRECT(ADDRESS($C273,D$5,,,Table!$A$1))</f>
        <v/>
      </c>
      <c r="E273" s="738" t="str">
        <f ca="1">INDIRECT(ADDRESS($C273,E$5,,,Table!$A$1))</f>
        <v>PRLJB-050</v>
      </c>
      <c r="F273">
        <f ca="1">INDIRECT(ADDRESS($C273,F$5,,,Table!$A$1))</f>
        <v>434.75999999999948</v>
      </c>
      <c r="G273" t="str">
        <f ca="1">INDIRECT(ADDRESS($C273,G$5,,,Table!$A$1))</f>
        <v>HEBT</v>
      </c>
      <c r="H273" t="str">
        <f ca="1">INDIRECT(ADDRESS($C273,H$5,,,Table!$A$1))</f>
        <v>HEBT-090PRL:RFS-PRLJB-050</v>
      </c>
      <c r="I273" s="738" t="str">
        <f>Dev!$CW$50</f>
        <v>m</v>
      </c>
      <c r="J273" t="str">
        <f>IF(OR(I273=Dev!$CU$46, I273=Dev!$CU$47, I273=Dev!$CU$48, I273=Dev!$CU$49, I273=Dev!$CU$50, I273=Dev!$CU$51, I273=Dev!$CU$52, I273=Dev!$CU$53, I273=Dev!$CR$48, I273=Dev!$CR$49),$C$3,                                                                  IF(OR(I273=Dev!$CU$54, I273=Dev!$CU$55, I273=Dev!$CU$56, I273=Dev!$CU$57, I273=Dev!$CU$58, I273=Dev!$CU$59, I273=Dev!$CS$48), $D$3,""))</f>
        <v>PRLEH</v>
      </c>
      <c r="K273" t="str">
        <f ca="1">CONCATENATE(E273,Names!$P$3,I273)</f>
        <v>PRLJB-050_m</v>
      </c>
      <c r="M273" s="31">
        <f ca="1">INDIRECT(ADDRESS($C273,M$5,,,Table!$A$1))</f>
        <v>340</v>
      </c>
      <c r="O273" t="str">
        <f t="shared" si="157"/>
        <v/>
      </c>
      <c r="Q273" t="str">
        <f t="shared" si="127"/>
        <v>0</v>
      </c>
      <c r="R273">
        <f t="shared" si="158"/>
        <v>15</v>
      </c>
      <c r="S273">
        <f ca="1">IFERROR(VLOOKUP(M273,Racks!$H$4:$M$30,Racks!$I$2),"")</f>
        <v>0</v>
      </c>
      <c r="T273">
        <f ca="1">IFERROR(VLOOKUP(M273,Racks!$H$4:$M$30,Racks!$K$2),"")</f>
        <v>0</v>
      </c>
      <c r="U273" t="str">
        <f t="shared" si="128"/>
        <v>015</v>
      </c>
      <c r="V273" t="str">
        <f>CONCATENATE(Names!$C$17,Names!$N$3,U273)</f>
        <v>PRLTCB-015</v>
      </c>
      <c r="W273" s="42" t="str">
        <f>Dev!$GL$90</f>
        <v>i</v>
      </c>
      <c r="X273">
        <f t="shared" ca="1" si="135"/>
        <v>9</v>
      </c>
      <c r="Y273" t="str">
        <f>IF(OR(W273=Dev!$GJ$82, W273=Dev!$GJ$83, W273=Dev!$GJ$84, W273=Dev!$GJ$85, W273=Dev!$GJ$86, W273=Dev!$GJ$87, W273=Dev!$GJ$88, W273=Dev!$GJ$89, W273=Dev!$GG$82, W273=Dev!$GG$83, W273=Dev!$GG$84, W273=Dev!$GG$85, W273=Dev!$GG$86),Names!$C$10,                   IF(OR(W273=Dev!$GJ$90, W273=Dev!$GJ$91, W273=Dev!$GJ$92, W273=Dev!$GJ$93, W273=Dev!$GJ$94, W273=Dev!$GJ$95, W273=Dev!$GJ$96, W273=Dev!$GJ$97, W273=Dev!$GH$82), Names!$C$11,""))</f>
        <v>PRLEH</v>
      </c>
      <c r="Z273" s="31" t="str">
        <f ca="1">IFERROR(VLOOKUP(M273,Racks!$H$4:$M$30,6),"")</f>
        <v/>
      </c>
      <c r="AA273" t="str">
        <f ca="1">IF(R273="","",CONCATENATE(S273,Names!$H$3,T273,Names!$J$3,Names!$K$3,Names!$L$3,V273))</f>
        <v>0-0:RFS-PRLTCB-015</v>
      </c>
      <c r="AB273" t="str">
        <f>IF(R273="","",CONCATENATE(V273,Names!$P$3,W273))</f>
        <v>PRLTCB-015_i</v>
      </c>
      <c r="AD273" t="str">
        <f t="shared" si="138"/>
        <v>CREATE</v>
      </c>
      <c r="AF273" t="str">
        <f t="shared" si="146"/>
        <v>3C16NS_3G1.5</v>
      </c>
      <c r="AH273" t="str">
        <f t="shared" ca="1" si="147"/>
        <v>HEBT-090PRL:RFS-PRLJB-050</v>
      </c>
      <c r="AI273" t="str">
        <f t="shared" si="139"/>
        <v>AT</v>
      </c>
      <c r="AK273" t="str">
        <f t="shared" si="148"/>
        <v>WEIPU ST1210/S3</v>
      </c>
      <c r="AM273" t="str">
        <f t="shared" ca="1" si="149"/>
        <v>PRLJB-050_m</v>
      </c>
      <c r="AN273" t="str">
        <f t="shared" ca="1" si="150"/>
        <v>0-0:RFS-PRLTCB-015</v>
      </c>
      <c r="AO273" t="str">
        <f t="shared" si="140"/>
        <v>KG</v>
      </c>
      <c r="AP273" t="str">
        <f t="shared" ca="1" si="151"/>
        <v/>
      </c>
      <c r="AQ273" t="str">
        <f t="shared" si="152"/>
        <v>WEIPU ST1210/P3</v>
      </c>
      <c r="AS273" t="str">
        <f t="shared" si="153"/>
        <v>PRLTCB-015_i</v>
      </c>
      <c r="AT273">
        <f t="shared" ca="1" si="154"/>
        <v>4</v>
      </c>
      <c r="AU273">
        <f t="shared" si="141"/>
        <v>5</v>
      </c>
      <c r="AV273" t="str">
        <f t="shared" si="155"/>
        <v>D</v>
      </c>
      <c r="AX273" t="str">
        <f t="shared" si="142"/>
        <v>staffanekstrom</v>
      </c>
      <c r="AY273" t="str">
        <f t="shared" si="143"/>
        <v>INSERTED</v>
      </c>
      <c r="AZ273" t="str">
        <f t="shared" si="144"/>
        <v/>
      </c>
      <c r="BD273" t="str">
        <f t="shared" si="145"/>
        <v>YES</v>
      </c>
      <c r="BF273">
        <f t="shared" ca="1" si="156"/>
        <v>340</v>
      </c>
    </row>
    <row r="274" spans="1:58" s="196" customFormat="1">
      <c r="A274" s="196">
        <v>268</v>
      </c>
      <c r="C274" s="196">
        <f>ROW(Table!$A$198)</f>
        <v>198</v>
      </c>
      <c r="D274" s="1021" t="str">
        <f ca="1">INDIRECT(ADDRESS($C274,D$5,,,Table!$A$1))</f>
        <v/>
      </c>
      <c r="E274" s="764" t="str">
        <f ca="1">INDIRECT(ADDRESS($C274,E$5,,,Table!$A$1))</f>
        <v>PRLJB-050</v>
      </c>
      <c r="F274" s="196">
        <f ca="1">INDIRECT(ADDRESS($C274,F$5,,,Table!$A$1))</f>
        <v>434.75999999999948</v>
      </c>
      <c r="G274" s="196" t="str">
        <f ca="1">INDIRECT(ADDRESS($C274,G$5,,,Table!$A$1))</f>
        <v>HEBT</v>
      </c>
      <c r="H274" s="196" t="str">
        <f ca="1">INDIRECT(ADDRESS($C274,H$5,,,Table!$A$1))</f>
        <v>HEBT-090PRL:RFS-PRLJB-050</v>
      </c>
      <c r="I274" s="764" t="str">
        <f>Dev!$CW$52</f>
        <v>s</v>
      </c>
      <c r="J274" s="196" t="str">
        <f>IF(OR(I274=Dev!$CU$46, I274=Dev!$CU$47, I274=Dev!$CU$48, I274=Dev!$CU$49, I274=Dev!$CU$50, I274=Dev!$CU$51, I274=Dev!$CU$52, I274=Dev!$CU$53, I274=Dev!$CR$48, I274=Dev!$CR$49),$C$3,                                                                  IF(OR(I274=Dev!$CU$54, I274=Dev!$CU$55, I274=Dev!$CU$56, I274=Dev!$CU$57, I274=Dev!$CU$58, I274=Dev!$CU$59, I274=Dev!$CS$48), $D$3,""))</f>
        <v>PRLTE</v>
      </c>
      <c r="K274" s="196" t="str">
        <f ca="1">CONCATENATE(E274,Names!$P$3,I274)</f>
        <v>PRLJB-050_s</v>
      </c>
      <c r="M274" s="760">
        <f ca="1">INDIRECT(ADDRESS($C274,M$5,,,Table!$A$1))</f>
        <v>340</v>
      </c>
      <c r="O274" s="196" t="str">
        <f t="shared" si="157"/>
        <v/>
      </c>
      <c r="Q274" s="196" t="str">
        <f t="shared" si="127"/>
        <v>0</v>
      </c>
      <c r="R274" s="196">
        <f t="shared" si="158"/>
        <v>15</v>
      </c>
      <c r="S274" s="196">
        <f ca="1">IFERROR(VLOOKUP(M274,Racks!$H$4:$M$30,Racks!$I$2),"")</f>
        <v>0</v>
      </c>
      <c r="T274" s="196">
        <f ca="1">IFERROR(VLOOKUP(M274,Racks!$H$4:$M$30,Racks!$K$2),"")</f>
        <v>0</v>
      </c>
      <c r="U274" s="196" t="str">
        <f t="shared" si="128"/>
        <v>015</v>
      </c>
      <c r="V274" s="196" t="str">
        <f>CONCATENATE(Names!$C$17,Names!$N$3,U274)</f>
        <v>PRLTCB-015</v>
      </c>
      <c r="W274" s="762" t="str">
        <f>Dev!$GL$92</f>
        <v>k</v>
      </c>
      <c r="X274" s="196">
        <f t="shared" ca="1" si="135"/>
        <v>10</v>
      </c>
      <c r="Y274" s="196" t="str">
        <f>IF(OR(W274=Dev!$GJ$82, W274=Dev!$GJ$83, W274=Dev!$GJ$84, W274=Dev!$GJ$85, W274=Dev!$GJ$86, W274=Dev!$GJ$87, W274=Dev!$GJ$88, W274=Dev!$GJ$89, W274=Dev!$GG$82, W274=Dev!$GG$83, W274=Dev!$GG$84, W274=Dev!$GG$85, W274=Dev!$GG$86),Names!$C$10,                   IF(OR(W274=Dev!$GJ$90, W274=Dev!$GJ$91, W274=Dev!$GJ$92, W274=Dev!$GJ$93, W274=Dev!$GJ$94, W274=Dev!$GJ$95, W274=Dev!$GJ$96, W274=Dev!$GJ$97, W274=Dev!$GH$82), Names!$C$11,""))</f>
        <v>PRLTE</v>
      </c>
      <c r="Z274" s="760" t="str">
        <f ca="1">IFERROR(VLOOKUP(M274,Racks!$H$4:$M$30,6),"")</f>
        <v/>
      </c>
      <c r="AA274" s="196" t="str">
        <f ca="1">IF(R274="","",CONCATENATE(S274,Names!$H$3,T274,Names!$J$3,Names!$K$3,Names!$L$3,V274))</f>
        <v>0-0:RFS-PRLTCB-015</v>
      </c>
      <c r="AB274" s="196" t="str">
        <f>IF(R274="","",CONCATENATE(V274,Names!$P$3,W274))</f>
        <v>PRLTCB-015_k</v>
      </c>
      <c r="AC274" s="996"/>
      <c r="AD274" s="196" t="str">
        <f t="shared" si="138"/>
        <v>CREATE</v>
      </c>
      <c r="AF274" s="196" t="str">
        <f t="shared" si="146"/>
        <v>4PR24OSTCHF</v>
      </c>
      <c r="AH274" s="196" t="str">
        <f t="shared" ca="1" si="147"/>
        <v>HEBT-090PRL:RFS-PRLJB-050</v>
      </c>
      <c r="AI274" s="196" t="str">
        <f t="shared" si="139"/>
        <v>AT</v>
      </c>
      <c r="AK274" s="196" t="str">
        <f t="shared" si="148"/>
        <v>WEIPU ST1210/S9</v>
      </c>
      <c r="AM274" s="196" t="str">
        <f t="shared" ca="1" si="149"/>
        <v>PRLJB-050_s</v>
      </c>
      <c r="AN274" s="196" t="str">
        <f t="shared" ca="1" si="150"/>
        <v>0-0:RFS-PRLTCB-015</v>
      </c>
      <c r="AO274" s="196" t="str">
        <f t="shared" si="140"/>
        <v>KG</v>
      </c>
      <c r="AP274" s="196" t="str">
        <f t="shared" ca="1" si="151"/>
        <v/>
      </c>
      <c r="AQ274" s="196" t="str">
        <f t="shared" si="152"/>
        <v>WEIPU ST1210/P9</v>
      </c>
      <c r="AS274" s="196" t="str">
        <f t="shared" si="153"/>
        <v>PRLTCB-015_k</v>
      </c>
      <c r="AT274" s="196">
        <f t="shared" ca="1" si="154"/>
        <v>4</v>
      </c>
      <c r="AU274" s="196">
        <f t="shared" si="141"/>
        <v>5</v>
      </c>
      <c r="AV274" s="196" t="str">
        <f t="shared" si="155"/>
        <v>A</v>
      </c>
      <c r="AX274" s="196" t="str">
        <f t="shared" si="142"/>
        <v>staffanekstrom</v>
      </c>
      <c r="AY274" s="196" t="str">
        <f t="shared" si="143"/>
        <v>INSERTED</v>
      </c>
      <c r="AZ274" s="196" t="str">
        <f t="shared" si="144"/>
        <v/>
      </c>
      <c r="BD274" s="196" t="str">
        <f t="shared" si="145"/>
        <v>YES</v>
      </c>
      <c r="BE274" s="996"/>
      <c r="BF274" s="196">
        <f t="shared" ca="1" si="156"/>
        <v>340</v>
      </c>
    </row>
    <row r="275" spans="1:58">
      <c r="A275">
        <v>269</v>
      </c>
      <c r="C275">
        <f>ROW(Table!$A$203)</f>
        <v>203</v>
      </c>
      <c r="D275" s="1" t="str">
        <f ca="1">INDIRECT(ADDRESS($C275,D$5,,,Table!$A$1))</f>
        <v/>
      </c>
      <c r="E275" s="752" t="str">
        <f ca="1">INDIRECT(ADDRESS($C275,E$5,,,Table!$A$1))</f>
        <v>PRLJB-051</v>
      </c>
      <c r="F275">
        <f ca="1">INDIRECT(ADDRESS($C275,F$5,,,Table!$A$1))</f>
        <v>451.54999999999944</v>
      </c>
      <c r="G275" t="str">
        <f ca="1">INDIRECT(ADDRESS($C275,G$5,,,Table!$A$1))</f>
        <v>HEBT</v>
      </c>
      <c r="H275" t="str">
        <f ca="1">INDIRECT(ADDRESS($C275,H$5,,,Table!$A$1))</f>
        <v>HEBT-110PRL:RFS-PRLJB-051</v>
      </c>
      <c r="I275" s="769" t="str">
        <f>Dev!$CR$48</f>
        <v>++EH</v>
      </c>
      <c r="J275" t="str">
        <f>IF(OR(I275=Dev!$CU$46, I275=Dev!$CU$47, I275=Dev!$CU$48, I275=Dev!$CU$49, I275=Dev!$CU$50, I275=Dev!$CU$51, I275=Dev!$CU$52, I275=Dev!$CU$53, I275=Dev!$CR$48, I275=Dev!$CR$49),$C$3,                                                                  IF(OR(I275=Dev!$CU$54, I275=Dev!$CU$55, I275=Dev!$CU$56, I275=Dev!$CU$57, I275=Dev!$CU$58, I275=Dev!$CU$59, I275=Dev!$CS$48), $D$3,""))</f>
        <v>PRLEH</v>
      </c>
      <c r="K275" t="str">
        <f ca="1">CONCATENATE(E275,Names!$P$3,I275)</f>
        <v>PRLJB-051_++EH</v>
      </c>
      <c r="M275" s="31">
        <f ca="1">INDIRECT(ADDRESS($C275,M$5,,,Table!$A$1))</f>
        <v>350</v>
      </c>
      <c r="O275" t="str">
        <f t="shared" si="157"/>
        <v/>
      </c>
      <c r="Q275" t="str">
        <f t="shared" si="127"/>
        <v>0</v>
      </c>
      <c r="R275">
        <f t="shared" si="158"/>
        <v>15</v>
      </c>
      <c r="S275" t="str">
        <f ca="1">IFERROR(VLOOKUP(M275,Racks!$H$4:$M$30,Racks!$I$2),"")</f>
        <v>HEBT</v>
      </c>
      <c r="T275" t="str">
        <f ca="1">IFERROR(VLOOKUP(M275,Racks!$H$4:$M$30,Racks!$K$2),"")</f>
        <v>021Row</v>
      </c>
      <c r="U275" t="str">
        <f t="shared" si="128"/>
        <v>015</v>
      </c>
      <c r="V275" t="str">
        <f>CONCATENATE(Names!$C$17,Names!$N$3,U275)</f>
        <v>PRLTCB-015</v>
      </c>
      <c r="W275" s="769" t="str">
        <f>Dev!$GG$82</f>
        <v>y</v>
      </c>
      <c r="X275">
        <v>0</v>
      </c>
      <c r="Y275" t="str">
        <f>IF(OR(W275=Dev!$GJ$82, W275=Dev!$GJ$83, W275=Dev!$GJ$84, W275=Dev!$GJ$85, W275=Dev!$GJ$86, W275=Dev!$GJ$87, W275=Dev!$GJ$88, W275=Dev!$GJ$89, W275=Dev!$GG$82, W275=Dev!$GG$83, W275=Dev!$GG$84, W275=Dev!$GG$85, W275=Dev!$GG$86),Names!$C$10,                   IF(OR(W275=Dev!$GJ$90, W275=Dev!$GJ$91, W275=Dev!$GJ$92, W275=Dev!$GJ$93, W275=Dev!$GJ$94, W275=Dev!$GJ$95, W275=Dev!$GJ$96, W275=Dev!$GJ$97, W275=Dev!$GH$82), Names!$C$11,""))</f>
        <v>PRLEH</v>
      </c>
      <c r="Z275" s="31" t="str">
        <f ca="1">IFERROR(VLOOKUP(M275,Racks!$H$4:$M$30,6),"")</f>
        <v>HEBT-021Row:CnPw-U-006</v>
      </c>
      <c r="AA275" t="str">
        <f ca="1">IF(R275="","",CONCATENATE(S275,Names!$H$3,T275,Names!$J$3,Names!$K$3,Names!$L$3,V275))</f>
        <v>HEBT-021Row:RFS-PRLTCB-015</v>
      </c>
      <c r="AB275" t="str">
        <f>IF(R275="","",CONCATENATE(V275,Names!$P$3,W275))</f>
        <v>PRLTCB-015_y</v>
      </c>
      <c r="AD275" t="str">
        <f t="shared" si="138"/>
        <v>CREATE</v>
      </c>
      <c r="AF275" t="str">
        <f t="shared" si="146"/>
        <v>3C16NS_3G1.5</v>
      </c>
      <c r="AH275" t="str">
        <f t="shared" ca="1" si="147"/>
        <v>HEBT-110PRL:RFS-PRLJB-051</v>
      </c>
      <c r="AI275" t="str">
        <f t="shared" si="139"/>
        <v>AT</v>
      </c>
      <c r="AK275" t="str">
        <f t="shared" si="148"/>
        <v>WEIPU ST1210/S3</v>
      </c>
      <c r="AM275" t="str">
        <f t="shared" ca="1" si="149"/>
        <v>PRLJB-051_++EH</v>
      </c>
      <c r="AN275" t="str">
        <f t="shared" ca="1" si="150"/>
        <v>HEBT-021Row:RFS-PRLTCB-015</v>
      </c>
      <c r="AO275" t="str">
        <f t="shared" si="140"/>
        <v>KG</v>
      </c>
      <c r="AP275" t="str">
        <f t="shared" ca="1" si="151"/>
        <v>HEBT-021Row:CnPw-U-006</v>
      </c>
      <c r="AQ275" t="str">
        <f t="shared" si="152"/>
        <v>WEIPU ST1210/P3</v>
      </c>
      <c r="AS275" t="str">
        <f t="shared" si="153"/>
        <v>PRLTCB-015_y</v>
      </c>
      <c r="AT275">
        <f t="shared" ca="1" si="154"/>
        <v>4</v>
      </c>
      <c r="AU275">
        <f t="shared" si="141"/>
        <v>5</v>
      </c>
      <c r="AV275" t="str">
        <f t="shared" si="155"/>
        <v>D</v>
      </c>
      <c r="AX275" t="str">
        <f t="shared" si="142"/>
        <v>staffanekstrom</v>
      </c>
      <c r="AY275" t="str">
        <f t="shared" si="143"/>
        <v>INSERTED</v>
      </c>
      <c r="AZ275" t="str">
        <f t="shared" si="144"/>
        <v/>
      </c>
      <c r="BD275" t="str">
        <f t="shared" si="145"/>
        <v>YES</v>
      </c>
      <c r="BF275">
        <f t="shared" ca="1" si="156"/>
        <v>350</v>
      </c>
    </row>
    <row r="276" spans="1:58">
      <c r="A276">
        <v>270</v>
      </c>
      <c r="C276">
        <f>ROW(Table!$A$203)</f>
        <v>203</v>
      </c>
      <c r="D276" s="1" t="str">
        <f ca="1">INDIRECT(ADDRESS($C276,D$5,,,Table!$A$1))</f>
        <v/>
      </c>
      <c r="E276" s="752" t="str">
        <f ca="1">INDIRECT(ADDRESS($C276,E$5,,,Table!$A$1))</f>
        <v>PRLJB-051</v>
      </c>
      <c r="F276">
        <f ca="1">INDIRECT(ADDRESS($C276,F$5,,,Table!$A$1))</f>
        <v>451.54999999999944</v>
      </c>
      <c r="G276" t="str">
        <f ca="1">INDIRECT(ADDRESS($C276,G$5,,,Table!$A$1))</f>
        <v>HEBT</v>
      </c>
      <c r="H276" t="str">
        <f ca="1">INDIRECT(ADDRESS($C276,H$5,,,Table!$A$1))</f>
        <v>HEBT-110PRL:RFS-PRLJB-051</v>
      </c>
      <c r="I276" s="769" t="str">
        <f>Dev!$CS$48</f>
        <v>++TE</v>
      </c>
      <c r="J276" t="str">
        <f>IF(OR(I276=Dev!$CU$46, I276=Dev!$CU$47, I276=Dev!$CU$48, I276=Dev!$CU$49, I276=Dev!$CU$50, I276=Dev!$CU$51, I276=Dev!$CU$52, I276=Dev!$CU$53, I276=Dev!$CR$48, I276=Dev!$CR$49),$C$3,                                                                  IF(OR(I276=Dev!$CU$54, I276=Dev!$CU$55, I276=Dev!$CU$56, I276=Dev!$CU$57, I276=Dev!$CU$58, I276=Dev!$CU$59, I276=Dev!$CS$48), $D$3,""))</f>
        <v>PRLTE</v>
      </c>
      <c r="K276" t="str">
        <f ca="1">CONCATENATE(E276,Names!$P$3,I276)</f>
        <v>PRLJB-051_++TE</v>
      </c>
      <c r="M276" s="31">
        <f ca="1">INDIRECT(ADDRESS($C276,M$5,,,Table!$A$1))</f>
        <v>350</v>
      </c>
      <c r="O276" t="str">
        <f t="shared" si="157"/>
        <v/>
      </c>
      <c r="Q276" t="str">
        <f t="shared" si="127"/>
        <v>0</v>
      </c>
      <c r="R276">
        <f t="shared" si="158"/>
        <v>15</v>
      </c>
      <c r="S276" t="str">
        <f ca="1">IFERROR(VLOOKUP(M276,Racks!$H$4:$M$30,Racks!$I$2),"")</f>
        <v>HEBT</v>
      </c>
      <c r="T276" t="str">
        <f ca="1">IFERROR(VLOOKUP(M276,Racks!$H$4:$M$30,Racks!$K$2),"")</f>
        <v>021Row</v>
      </c>
      <c r="U276" t="str">
        <f t="shared" si="128"/>
        <v>015</v>
      </c>
      <c r="V276" t="str">
        <f>CONCATENATE(Names!$C$17,Names!$N$3,U276)</f>
        <v>PRLTCB-015</v>
      </c>
      <c r="W276" s="769" t="str">
        <f>Dev!$GH$82</f>
        <v>z</v>
      </c>
      <c r="X276">
        <v>0</v>
      </c>
      <c r="Y276" t="str">
        <f>IF(OR(W276=Dev!$GJ$82, W276=Dev!$GJ$83, W276=Dev!$GJ$84, W276=Dev!$GJ$85, W276=Dev!$GJ$86, W276=Dev!$GJ$87, W276=Dev!$GJ$88, W276=Dev!$GJ$89, W276=Dev!$GG$82, W276=Dev!$GG$83, W276=Dev!$GG$84, W276=Dev!$GG$85, W276=Dev!$GG$86),Names!$C$10,                   IF(OR(W276=Dev!$GJ$90, W276=Dev!$GJ$91, W276=Dev!$GJ$92, W276=Dev!$GJ$93, W276=Dev!$GJ$94, W276=Dev!$GJ$95, W276=Dev!$GJ$96, W276=Dev!$GJ$97, W276=Dev!$GH$82), Names!$C$11,""))</f>
        <v>PRLTE</v>
      </c>
      <c r="Z276" s="31" t="str">
        <f ca="1">IFERROR(VLOOKUP(M276,Racks!$H$4:$M$30,6),"")</f>
        <v>HEBT-021Row:CnPw-U-006</v>
      </c>
      <c r="AA276" t="str">
        <f ca="1">IF(R276="","",CONCATENATE(S276,Names!$H$3,T276,Names!$J$3,Names!$K$3,Names!$L$3,V276))</f>
        <v>HEBT-021Row:RFS-PRLTCB-015</v>
      </c>
      <c r="AB276" t="str">
        <f>IF(R276="","",CONCATENATE(V276,Names!$P$3,W276))</f>
        <v>PRLTCB-015_z</v>
      </c>
      <c r="AD276" t="str">
        <f t="shared" si="138"/>
        <v>CREATE</v>
      </c>
      <c r="AF276" t="str">
        <f t="shared" si="146"/>
        <v>4PR24OSTCHF</v>
      </c>
      <c r="AH276" t="str">
        <f t="shared" ca="1" si="147"/>
        <v>HEBT-110PRL:RFS-PRLJB-051</v>
      </c>
      <c r="AI276" t="str">
        <f t="shared" si="139"/>
        <v>AT</v>
      </c>
      <c r="AK276" t="str">
        <f t="shared" si="148"/>
        <v>WEIPU ST1210/S9</v>
      </c>
      <c r="AM276" t="str">
        <f t="shared" ca="1" si="149"/>
        <v>PRLJB-051_++TE</v>
      </c>
      <c r="AN276" t="str">
        <f t="shared" ca="1" si="150"/>
        <v>HEBT-021Row:RFS-PRLTCB-015</v>
      </c>
      <c r="AO276" t="str">
        <f t="shared" si="140"/>
        <v>KG</v>
      </c>
      <c r="AP276" t="str">
        <f t="shared" ca="1" si="151"/>
        <v>HEBT-021Row:CnPw-U-006</v>
      </c>
      <c r="AQ276" t="str">
        <f t="shared" si="152"/>
        <v>WEIPU ST1210/P9</v>
      </c>
      <c r="AS276" t="str">
        <f t="shared" si="153"/>
        <v>PRLTCB-015_z</v>
      </c>
      <c r="AT276">
        <f t="shared" ca="1" si="154"/>
        <v>4</v>
      </c>
      <c r="AU276">
        <f t="shared" si="141"/>
        <v>5</v>
      </c>
      <c r="AV276" t="str">
        <f t="shared" si="155"/>
        <v>A</v>
      </c>
      <c r="AX276" t="str">
        <f t="shared" si="142"/>
        <v>staffanekstrom</v>
      </c>
      <c r="AY276" t="str">
        <f t="shared" si="143"/>
        <v>INSERTED</v>
      </c>
      <c r="AZ276" t="str">
        <f t="shared" si="144"/>
        <v/>
      </c>
      <c r="BD276" t="str">
        <f t="shared" si="145"/>
        <v>YES</v>
      </c>
      <c r="BF276">
        <f t="shared" ca="1" si="156"/>
        <v>350</v>
      </c>
    </row>
    <row r="277" spans="1:58">
      <c r="A277">
        <v>271</v>
      </c>
      <c r="C277">
        <f>ROW(Table!$A$203)</f>
        <v>203</v>
      </c>
      <c r="D277" s="1" t="str">
        <f ca="1">INDIRECT(ADDRESS($C277,D$5,,,Table!$A$1))</f>
        <v/>
      </c>
      <c r="E277" t="str">
        <f ca="1">INDIRECT(ADDRESS($C277,E$5,,,Table!$A$1))</f>
        <v>PRLJB-051</v>
      </c>
      <c r="F277">
        <f ca="1">INDIRECT(ADDRESS($C277,F$5,,,Table!$A$1))</f>
        <v>451.54999999999944</v>
      </c>
      <c r="G277" t="str">
        <f ca="1">INDIRECT(ADDRESS($C277,G$5,,,Table!$A$1))</f>
        <v>HEBT</v>
      </c>
      <c r="H277" t="str">
        <f ca="1">INDIRECT(ADDRESS($C277,H$5,,,Table!$A$1))</f>
        <v>HEBT-110PRL:RFS-PRLJB-051</v>
      </c>
      <c r="I277" t="str">
        <f>Dev!$CW$46</f>
        <v>a</v>
      </c>
      <c r="J277" t="str">
        <f>IF(OR(I277=Dev!$CU$46, I277=Dev!$CU$47, I277=Dev!$CU$48, I277=Dev!$CU$49, I277=Dev!$CU$50, I277=Dev!$CU$51, I277=Dev!$CU$52, I277=Dev!$CU$53, I277=Dev!$CR$48, I277=Dev!$CR$49),$C$3,                                                                  IF(OR(I277=Dev!$CU$54, I277=Dev!$CU$55, I277=Dev!$CU$56, I277=Dev!$CU$57, I277=Dev!$CU$58, I277=Dev!$CU$59, I277=Dev!$CS$48), $D$3,""))</f>
        <v>PRLEH</v>
      </c>
      <c r="K277" t="str">
        <f ca="1">CONCATENATE(E277,Names!$P$3,I277)</f>
        <v>PRLJB-051_a</v>
      </c>
      <c r="M277" s="31">
        <f ca="1">INDIRECT(ADDRESS($C277,M$5,,,Table!$A$1))</f>
        <v>350</v>
      </c>
      <c r="O277" t="str">
        <f t="shared" si="157"/>
        <v/>
      </c>
      <c r="Q277" t="str">
        <f t="shared" ref="Q277:Q340" si="159">IF(ISNUMBER(R277), IF(R277&lt;10,"00", IF(R277&lt;100,"0", "")), "")</f>
        <v>0</v>
      </c>
      <c r="R277">
        <f t="shared" si="158"/>
        <v>15</v>
      </c>
      <c r="S277" t="str">
        <f ca="1">IFERROR(VLOOKUP(M277,Racks!$H$4:$M$30,Racks!$I$2),"")</f>
        <v>HEBT</v>
      </c>
      <c r="T277" t="str">
        <f ca="1">IFERROR(VLOOKUP(M277,Racks!$H$4:$M$30,Racks!$K$2),"")</f>
        <v>021Row</v>
      </c>
      <c r="U277" t="str">
        <f t="shared" ref="U277:U340" si="160">IF(ISNUMBER(R277),CONCATENATE(Q277,R277),"")</f>
        <v>015</v>
      </c>
      <c r="V277" t="str">
        <f>CONCATENATE(Names!$C$17,Names!$N$3,U277)</f>
        <v>PRLTCB-015</v>
      </c>
      <c r="W277" t="str">
        <f>Dev!$GL$94</f>
        <v>m</v>
      </c>
      <c r="X277">
        <v>11</v>
      </c>
      <c r="Y277" t="str">
        <f>IF(OR(W277=Dev!$GJ$82, W277=Dev!$GJ$83, W277=Dev!$GJ$84, W277=Dev!$GJ$85, W277=Dev!$GJ$86, W277=Dev!$GJ$87, W277=Dev!$GJ$88, W277=Dev!$GJ$89, W277=Dev!$GG$82, W277=Dev!$GG$83, W277=Dev!$GG$84, W277=Dev!$GG$85, W277=Dev!$GG$86),Names!$C$10,                   IF(OR(W277=Dev!$GJ$90, W277=Dev!$GJ$91, W277=Dev!$GJ$92, W277=Dev!$GJ$93, W277=Dev!$GJ$94, W277=Dev!$GJ$95, W277=Dev!$GJ$96, W277=Dev!$GJ$97, W277=Dev!$GH$82), Names!$C$11,""))</f>
        <v>PRLEH</v>
      </c>
      <c r="Z277" s="31" t="str">
        <f ca="1">IFERROR(VLOOKUP(M277,Racks!$H$4:$M$30,6),"")</f>
        <v>HEBT-021Row:CnPw-U-006</v>
      </c>
      <c r="AA277" t="str">
        <f ca="1">IF(R277="","",CONCATENATE(S277,Names!$H$3,T277,Names!$J$3,Names!$K$3,Names!$L$3,V277))</f>
        <v>HEBT-021Row:RFS-PRLTCB-015</v>
      </c>
      <c r="AB277" t="str">
        <f>IF(R277="","",CONCATENATE(V277,Names!$P$3,W277))</f>
        <v>PRLTCB-015_m</v>
      </c>
      <c r="AD277" t="str">
        <f t="shared" si="138"/>
        <v>CREATE</v>
      </c>
      <c r="AF277" t="str">
        <f t="shared" si="146"/>
        <v>3C16NS_3G1.5</v>
      </c>
      <c r="AH277" t="str">
        <f t="shared" ca="1" si="147"/>
        <v>HEBT-110PRL:RFS-PRLJB-051</v>
      </c>
      <c r="AI277" t="str">
        <f t="shared" si="139"/>
        <v>AT</v>
      </c>
      <c r="AK277" t="str">
        <f t="shared" si="148"/>
        <v>WEIPU ST1210/S3</v>
      </c>
      <c r="AM277" t="str">
        <f t="shared" ca="1" si="149"/>
        <v>PRLJB-051_a</v>
      </c>
      <c r="AN277" t="str">
        <f t="shared" ca="1" si="150"/>
        <v>HEBT-021Row:RFS-PRLTCB-015</v>
      </c>
      <c r="AO277" t="str">
        <f t="shared" si="140"/>
        <v>KG</v>
      </c>
      <c r="AP277" t="str">
        <f t="shared" ca="1" si="151"/>
        <v>HEBT-021Row:CnPw-U-006</v>
      </c>
      <c r="AQ277" t="str">
        <f t="shared" si="152"/>
        <v>WEIPU ST1210/P3</v>
      </c>
      <c r="AS277" t="str">
        <f t="shared" si="153"/>
        <v>PRLTCB-015_m</v>
      </c>
      <c r="AT277">
        <f t="shared" ca="1" si="154"/>
        <v>4</v>
      </c>
      <c r="AU277">
        <f t="shared" si="141"/>
        <v>5</v>
      </c>
      <c r="AV277" t="str">
        <f t="shared" si="155"/>
        <v>D</v>
      </c>
      <c r="AX277" t="str">
        <f t="shared" si="142"/>
        <v>staffanekstrom</v>
      </c>
      <c r="AY277" t="str">
        <f t="shared" si="143"/>
        <v>INSERTED</v>
      </c>
      <c r="AZ277" t="str">
        <f t="shared" si="144"/>
        <v/>
      </c>
      <c r="BD277" t="str">
        <f t="shared" si="145"/>
        <v>YES</v>
      </c>
      <c r="BF277">
        <f t="shared" ca="1" si="156"/>
        <v>350</v>
      </c>
    </row>
    <row r="278" spans="1:58">
      <c r="A278">
        <v>272</v>
      </c>
      <c r="C278">
        <f>ROW(Table!$A$203)</f>
        <v>203</v>
      </c>
      <c r="D278" s="1" t="str">
        <f ca="1">INDIRECT(ADDRESS($C278,D$5,,,Table!$A$1))</f>
        <v/>
      </c>
      <c r="E278" t="str">
        <f ca="1">INDIRECT(ADDRESS($C278,E$5,,,Table!$A$1))</f>
        <v>PRLJB-051</v>
      </c>
      <c r="F278">
        <f ca="1">INDIRECT(ADDRESS($C278,F$5,,,Table!$A$1))</f>
        <v>451.54999999999944</v>
      </c>
      <c r="G278" t="str">
        <f ca="1">INDIRECT(ADDRESS($C278,G$5,,,Table!$A$1))</f>
        <v>HEBT</v>
      </c>
      <c r="H278" t="str">
        <f ca="1">INDIRECT(ADDRESS($C278,H$5,,,Table!$A$1))</f>
        <v>HEBT-110PRL:RFS-PRLJB-051</v>
      </c>
      <c r="I278" t="str">
        <f>Dev!$CW$47</f>
        <v>b</v>
      </c>
      <c r="J278" t="str">
        <f>IF(OR(I278=Dev!$CU$46, I278=Dev!$CU$47, I278=Dev!$CU$48, I278=Dev!$CU$49, I278=Dev!$CU$50, I278=Dev!$CU$51, I278=Dev!$CU$52, I278=Dev!$CU$53, I278=Dev!$CR$48, I278=Dev!$CR$49),$C$3,                                                                  IF(OR(I278=Dev!$CU$54, I278=Dev!$CU$55, I278=Dev!$CU$56, I278=Dev!$CU$57, I278=Dev!$CU$58, I278=Dev!$CU$59, I278=Dev!$CS$48), $D$3,""))</f>
        <v>PRLEH</v>
      </c>
      <c r="K278" t="str">
        <f ca="1">CONCATENATE(E278,Names!$P$3,I278)</f>
        <v>PRLJB-051_b</v>
      </c>
      <c r="M278" s="31">
        <f ca="1">INDIRECT(ADDRESS($C278,M$5,,,Table!$A$1))</f>
        <v>350</v>
      </c>
      <c r="O278" t="str">
        <f t="shared" si="157"/>
        <v/>
      </c>
      <c r="Q278" t="str">
        <f t="shared" si="159"/>
        <v>0</v>
      </c>
      <c r="R278">
        <f t="shared" si="158"/>
        <v>15</v>
      </c>
      <c r="S278" t="str">
        <f ca="1">IFERROR(VLOOKUP(M278,Racks!$H$4:$M$30,Racks!$I$2),"")</f>
        <v>HEBT</v>
      </c>
      <c r="T278" t="str">
        <f ca="1">IFERROR(VLOOKUP(M278,Racks!$H$4:$M$30,Racks!$K$2),"")</f>
        <v>021Row</v>
      </c>
      <c r="U278" t="str">
        <f t="shared" si="160"/>
        <v>015</v>
      </c>
      <c r="V278" t="str">
        <f>CONCATENATE(Names!$C$17,Names!$N$3,U278)</f>
        <v>PRLTCB-015</v>
      </c>
      <c r="W278" t="str">
        <f>Dev!$GL$95</f>
        <v>n</v>
      </c>
      <c r="X278">
        <v>12</v>
      </c>
      <c r="Y278" t="str">
        <f>IF(OR(W278=Dev!$GJ$82, W278=Dev!$GJ$83, W278=Dev!$GJ$84, W278=Dev!$GJ$85, W278=Dev!$GJ$86, W278=Dev!$GJ$87, W278=Dev!$GJ$88, W278=Dev!$GJ$89, W278=Dev!$GG$82, W278=Dev!$GG$83, W278=Dev!$GG$84, W278=Dev!$GG$85, W278=Dev!$GG$86),Names!$C$10,                   IF(OR(W278=Dev!$GJ$90, W278=Dev!$GJ$91, W278=Dev!$GJ$92, W278=Dev!$GJ$93, W278=Dev!$GJ$94, W278=Dev!$GJ$95, W278=Dev!$GJ$96, W278=Dev!$GJ$97, W278=Dev!$GH$82), Names!$C$11,""))</f>
        <v>PRLEH</v>
      </c>
      <c r="Z278" s="31" t="str">
        <f ca="1">IFERROR(VLOOKUP(M278,Racks!$H$4:$M$30,6),"")</f>
        <v>HEBT-021Row:CnPw-U-006</v>
      </c>
      <c r="AA278" t="str">
        <f ca="1">IF(R278="","",CONCATENATE(S278,Names!$H$3,T278,Names!$J$3,Names!$K$3,Names!$L$3,V278))</f>
        <v>HEBT-021Row:RFS-PRLTCB-015</v>
      </c>
      <c r="AB278" t="str">
        <f>IF(R278="","",CONCATENATE(V278,Names!$P$3,W278))</f>
        <v>PRLTCB-015_n</v>
      </c>
      <c r="AD278" t="str">
        <f t="shared" si="138"/>
        <v>CREATE</v>
      </c>
      <c r="AF278" t="str">
        <f t="shared" si="146"/>
        <v>3C16NS_3G1.5</v>
      </c>
      <c r="AH278" t="str">
        <f t="shared" ca="1" si="147"/>
        <v>HEBT-110PRL:RFS-PRLJB-051</v>
      </c>
      <c r="AI278" t="str">
        <f t="shared" si="139"/>
        <v>AT</v>
      </c>
      <c r="AK278" t="str">
        <f t="shared" si="148"/>
        <v>WEIPU ST1210/S3</v>
      </c>
      <c r="AM278" t="str">
        <f t="shared" ca="1" si="149"/>
        <v>PRLJB-051_b</v>
      </c>
      <c r="AN278" t="str">
        <f t="shared" ca="1" si="150"/>
        <v>HEBT-021Row:RFS-PRLTCB-015</v>
      </c>
      <c r="AO278" t="str">
        <f t="shared" si="140"/>
        <v>KG</v>
      </c>
      <c r="AP278" t="str">
        <f t="shared" ca="1" si="151"/>
        <v>HEBT-021Row:CnPw-U-006</v>
      </c>
      <c r="AQ278" t="str">
        <f t="shared" si="152"/>
        <v>WEIPU ST1210/P3</v>
      </c>
      <c r="AS278" t="str">
        <f t="shared" si="153"/>
        <v>PRLTCB-015_n</v>
      </c>
      <c r="AT278">
        <f t="shared" ca="1" si="154"/>
        <v>4</v>
      </c>
      <c r="AU278">
        <f t="shared" si="141"/>
        <v>5</v>
      </c>
      <c r="AV278" t="str">
        <f t="shared" si="155"/>
        <v>D</v>
      </c>
      <c r="AX278" t="str">
        <f t="shared" si="142"/>
        <v>staffanekstrom</v>
      </c>
      <c r="AY278" t="str">
        <f t="shared" si="143"/>
        <v>INSERTED</v>
      </c>
      <c r="AZ278" t="str">
        <f t="shared" si="144"/>
        <v/>
      </c>
      <c r="BD278" t="str">
        <f t="shared" si="145"/>
        <v>YES</v>
      </c>
      <c r="BF278">
        <f t="shared" ca="1" si="156"/>
        <v>350</v>
      </c>
    </row>
    <row r="279" spans="1:58">
      <c r="A279">
        <v>273</v>
      </c>
      <c r="C279">
        <f>ROW(Table!$A$203)</f>
        <v>203</v>
      </c>
      <c r="D279" s="1" t="str">
        <f ca="1">INDIRECT(ADDRESS($C279,D$5,,,Table!$A$1))</f>
        <v/>
      </c>
      <c r="E279" t="str">
        <f ca="1">INDIRECT(ADDRESS($C279,E$5,,,Table!$A$1))</f>
        <v>PRLJB-051</v>
      </c>
      <c r="F279">
        <f ca="1">INDIRECT(ADDRESS($C279,F$5,,,Table!$A$1))</f>
        <v>451.54999999999944</v>
      </c>
      <c r="G279" t="str">
        <f ca="1">INDIRECT(ADDRESS($C279,G$5,,,Table!$A$1))</f>
        <v>HEBT</v>
      </c>
      <c r="H279" t="str">
        <f ca="1">INDIRECT(ADDRESS($C279,H$5,,,Table!$A$1))</f>
        <v>HEBT-110PRL:RFS-PRLJB-051</v>
      </c>
      <c r="I279" t="str">
        <f>Dev!$CW$48</f>
        <v>g</v>
      </c>
      <c r="J279" t="str">
        <f>IF(OR(I279=Dev!$CU$46, I279=Dev!$CU$47, I279=Dev!$CU$48, I279=Dev!$CU$49, I279=Dev!$CU$50, I279=Dev!$CU$51, I279=Dev!$CU$52, I279=Dev!$CU$53, I279=Dev!$CR$48, I279=Dev!$CR$49),$C$3,                                                                  IF(OR(I279=Dev!$CU$54, I279=Dev!$CU$55, I279=Dev!$CU$56, I279=Dev!$CU$57, I279=Dev!$CU$58, I279=Dev!$CU$59, I279=Dev!$CS$48), $D$3,""))</f>
        <v>PRLTE</v>
      </c>
      <c r="K279" t="str">
        <f ca="1">CONCATENATE(E279,Names!$P$3,I279)</f>
        <v>PRLJB-051_g</v>
      </c>
      <c r="M279" s="31">
        <f ca="1">INDIRECT(ADDRESS($C279,M$5,,,Table!$A$1))</f>
        <v>350</v>
      </c>
      <c r="O279" t="str">
        <f t="shared" si="157"/>
        <v/>
      </c>
      <c r="Q279" t="str">
        <f t="shared" si="159"/>
        <v>0</v>
      </c>
      <c r="R279">
        <f t="shared" si="158"/>
        <v>15</v>
      </c>
      <c r="S279" t="str">
        <f ca="1">IFERROR(VLOOKUP(M279,Racks!$H$4:$M$30,Racks!$I$2),"")</f>
        <v>HEBT</v>
      </c>
      <c r="T279" t="str">
        <f ca="1">IFERROR(VLOOKUP(M279,Racks!$H$4:$M$30,Racks!$K$2),"")</f>
        <v>021Row</v>
      </c>
      <c r="U279" t="str">
        <f t="shared" si="160"/>
        <v>015</v>
      </c>
      <c r="V279" t="str">
        <f>CONCATENATE(Names!$C$17,Names!$N$3,U279)</f>
        <v>PRLTCB-015</v>
      </c>
      <c r="W279" t="str">
        <f>Dev!$GL$96</f>
        <v>o</v>
      </c>
      <c r="X279">
        <v>13</v>
      </c>
      <c r="Y279" t="str">
        <f>IF(OR(W279=Dev!$GJ$82, W279=Dev!$GJ$83, W279=Dev!$GJ$84, W279=Dev!$GJ$85, W279=Dev!$GJ$86, W279=Dev!$GJ$87, W279=Dev!$GJ$88, W279=Dev!$GJ$89, W279=Dev!$GG$82, W279=Dev!$GG$83, W279=Dev!$GG$84, W279=Dev!$GG$85, W279=Dev!$GG$86),Names!$C$10,                   IF(OR(W279=Dev!$GJ$90, W279=Dev!$GJ$91, W279=Dev!$GJ$92, W279=Dev!$GJ$93, W279=Dev!$GJ$94, W279=Dev!$GJ$95, W279=Dev!$GJ$96, W279=Dev!$GJ$97, W279=Dev!$GH$82), Names!$C$11,""))</f>
        <v>PRLTE</v>
      </c>
      <c r="Z279" s="31" t="str">
        <f ca="1">IFERROR(VLOOKUP(M279,Racks!$H$4:$M$30,6),"")</f>
        <v>HEBT-021Row:CnPw-U-006</v>
      </c>
      <c r="AA279" t="str">
        <f ca="1">IF(R279="","",CONCATENATE(S279,Names!$H$3,T279,Names!$J$3,Names!$K$3,Names!$L$3,V279))</f>
        <v>HEBT-021Row:RFS-PRLTCB-015</v>
      </c>
      <c r="AB279" t="str">
        <f>IF(R279="","",CONCATENATE(V279,Names!$P$3,W279))</f>
        <v>PRLTCB-015_o</v>
      </c>
      <c r="AD279" t="str">
        <f t="shared" si="138"/>
        <v>CREATE</v>
      </c>
      <c r="AF279" t="str">
        <f t="shared" si="146"/>
        <v>4PR24OSTCHF</v>
      </c>
      <c r="AH279" t="str">
        <f t="shared" ca="1" si="147"/>
        <v>HEBT-110PRL:RFS-PRLJB-051</v>
      </c>
      <c r="AI279" t="str">
        <f t="shared" si="139"/>
        <v>AT</v>
      </c>
      <c r="AK279" t="str">
        <f t="shared" si="148"/>
        <v>WEIPU ST1210/S9</v>
      </c>
      <c r="AM279" t="str">
        <f t="shared" ca="1" si="149"/>
        <v>PRLJB-051_g</v>
      </c>
      <c r="AN279" t="str">
        <f t="shared" ca="1" si="150"/>
        <v>HEBT-021Row:RFS-PRLTCB-015</v>
      </c>
      <c r="AO279" t="str">
        <f t="shared" si="140"/>
        <v>KG</v>
      </c>
      <c r="AP279" t="str">
        <f t="shared" ca="1" si="151"/>
        <v>HEBT-021Row:CnPw-U-006</v>
      </c>
      <c r="AQ279" t="str">
        <f t="shared" si="152"/>
        <v>WEIPU ST1210/P9</v>
      </c>
      <c r="AS279" t="str">
        <f t="shared" si="153"/>
        <v>PRLTCB-015_o</v>
      </c>
      <c r="AT279">
        <f t="shared" ca="1" si="154"/>
        <v>4</v>
      </c>
      <c r="AU279">
        <f t="shared" si="141"/>
        <v>5</v>
      </c>
      <c r="AV279" t="str">
        <f t="shared" si="155"/>
        <v>A</v>
      </c>
      <c r="AX279" t="str">
        <f t="shared" si="142"/>
        <v>staffanekstrom</v>
      </c>
      <c r="AY279" t="str">
        <f t="shared" si="143"/>
        <v>INSERTED</v>
      </c>
      <c r="AZ279" t="str">
        <f t="shared" si="144"/>
        <v/>
      </c>
      <c r="BD279" t="str">
        <f t="shared" si="145"/>
        <v>YES</v>
      </c>
      <c r="BF279">
        <f t="shared" ca="1" si="156"/>
        <v>350</v>
      </c>
    </row>
    <row r="280" spans="1:58">
      <c r="A280">
        <v>274</v>
      </c>
      <c r="C280">
        <f>ROW(Table!$A$203)</f>
        <v>203</v>
      </c>
      <c r="D280" s="1" t="str">
        <f ca="1">INDIRECT(ADDRESS($C280,D$5,,,Table!$A$1))</f>
        <v/>
      </c>
      <c r="E280" t="str">
        <f ca="1">INDIRECT(ADDRESS($C280,E$5,,,Table!$A$1))</f>
        <v>PRLJB-051</v>
      </c>
      <c r="F280">
        <f ca="1">INDIRECT(ADDRESS($C280,F$5,,,Table!$A$1))</f>
        <v>451.54999999999944</v>
      </c>
      <c r="G280" t="str">
        <f ca="1">INDIRECT(ADDRESS($C280,G$5,,,Table!$A$1))</f>
        <v>HEBT</v>
      </c>
      <c r="H280" t="str">
        <f ca="1">INDIRECT(ADDRESS($C280,H$5,,,Table!$A$1))</f>
        <v>HEBT-110PRL:RFS-PRLJB-051</v>
      </c>
      <c r="I280" t="str">
        <f>Dev!$CW$49</f>
        <v>h</v>
      </c>
      <c r="J280" t="str">
        <f>IF(OR(I280=Dev!$CU$46, I280=Dev!$CU$47, I280=Dev!$CU$48, I280=Dev!$CU$49, I280=Dev!$CU$50, I280=Dev!$CU$51, I280=Dev!$CU$52, I280=Dev!$CU$53, I280=Dev!$CR$48, I280=Dev!$CR$49),$C$3,                                                                  IF(OR(I280=Dev!$CU$54, I280=Dev!$CU$55, I280=Dev!$CU$56, I280=Dev!$CU$57, I280=Dev!$CU$58, I280=Dev!$CU$59, I280=Dev!$CS$48), $D$3,""))</f>
        <v>PRLTE</v>
      </c>
      <c r="K280" t="str">
        <f ca="1">CONCATENATE(E280,Names!$P$3,I280)</f>
        <v>PRLJB-051_h</v>
      </c>
      <c r="M280" s="31">
        <f ca="1">INDIRECT(ADDRESS($C280,M$5,,,Table!$A$1))</f>
        <v>350</v>
      </c>
      <c r="O280" t="str">
        <f t="shared" si="157"/>
        <v/>
      </c>
      <c r="Q280" t="str">
        <f t="shared" si="159"/>
        <v>0</v>
      </c>
      <c r="R280">
        <f t="shared" si="158"/>
        <v>15</v>
      </c>
      <c r="S280" t="str">
        <f ca="1">IFERROR(VLOOKUP(M280,Racks!$H$4:$M$30,Racks!$I$2),"")</f>
        <v>HEBT</v>
      </c>
      <c r="T280" t="str">
        <f ca="1">IFERROR(VLOOKUP(M280,Racks!$H$4:$M$30,Racks!$K$2),"")</f>
        <v>021Row</v>
      </c>
      <c r="U280" t="str">
        <f t="shared" si="160"/>
        <v>015</v>
      </c>
      <c r="V280" t="str">
        <f>CONCATENATE(Names!$C$17,Names!$N$3,U280)</f>
        <v>PRLTCB-015</v>
      </c>
      <c r="W280" t="str">
        <f>Dev!$GL$97</f>
        <v>p</v>
      </c>
      <c r="X280">
        <v>14</v>
      </c>
      <c r="Y280" t="str">
        <f>IF(OR(W280=Dev!$GJ$82, W280=Dev!$GJ$83, W280=Dev!$GJ$84, W280=Dev!$GJ$85, W280=Dev!$GJ$86, W280=Dev!$GJ$87, W280=Dev!$GJ$88, W280=Dev!$GJ$89, W280=Dev!$GG$82, W280=Dev!$GG$83, W280=Dev!$GG$84, W280=Dev!$GG$85, W280=Dev!$GG$86),Names!$C$10,                   IF(OR(W280=Dev!$GJ$90, W280=Dev!$GJ$91, W280=Dev!$GJ$92, W280=Dev!$GJ$93, W280=Dev!$GJ$94, W280=Dev!$GJ$95, W280=Dev!$GJ$96, W280=Dev!$GJ$97, W280=Dev!$GH$82), Names!$C$11,""))</f>
        <v>PRLTE</v>
      </c>
      <c r="Z280" s="31" t="str">
        <f ca="1">IFERROR(VLOOKUP(M280,Racks!$H$4:$M$30,6),"")</f>
        <v>HEBT-021Row:CnPw-U-006</v>
      </c>
      <c r="AA280" t="str">
        <f ca="1">IF(R280="","",CONCATENATE(S280,Names!$H$3,T280,Names!$J$3,Names!$K$3,Names!$L$3,V280))</f>
        <v>HEBT-021Row:RFS-PRLTCB-015</v>
      </c>
      <c r="AB280" t="str">
        <f>IF(R280="","",CONCATENATE(V280,Names!$P$3,W280))</f>
        <v>PRLTCB-015_p</v>
      </c>
      <c r="AD280" t="str">
        <f t="shared" si="138"/>
        <v>CREATE</v>
      </c>
      <c r="AF280" t="str">
        <f t="shared" si="146"/>
        <v>4PR24OSTCHF</v>
      </c>
      <c r="AH280" t="str">
        <f t="shared" ca="1" si="147"/>
        <v>HEBT-110PRL:RFS-PRLJB-051</v>
      </c>
      <c r="AI280" t="str">
        <f t="shared" si="139"/>
        <v>AT</v>
      </c>
      <c r="AK280" t="str">
        <f t="shared" si="148"/>
        <v>WEIPU ST1210/S9</v>
      </c>
      <c r="AM280" t="str">
        <f t="shared" ca="1" si="149"/>
        <v>PRLJB-051_h</v>
      </c>
      <c r="AN280" t="str">
        <f t="shared" ca="1" si="150"/>
        <v>HEBT-021Row:RFS-PRLTCB-015</v>
      </c>
      <c r="AO280" t="str">
        <f t="shared" si="140"/>
        <v>KG</v>
      </c>
      <c r="AP280" t="str">
        <f t="shared" ca="1" si="151"/>
        <v>HEBT-021Row:CnPw-U-006</v>
      </c>
      <c r="AQ280" t="str">
        <f t="shared" si="152"/>
        <v>WEIPU ST1210/P9</v>
      </c>
      <c r="AS280" t="str">
        <f t="shared" si="153"/>
        <v>PRLTCB-015_p</v>
      </c>
      <c r="AT280">
        <f t="shared" ca="1" si="154"/>
        <v>4</v>
      </c>
      <c r="AU280">
        <f t="shared" si="141"/>
        <v>5</v>
      </c>
      <c r="AV280" t="str">
        <f t="shared" si="155"/>
        <v>A</v>
      </c>
      <c r="AX280" t="str">
        <f t="shared" si="142"/>
        <v>staffanekstrom</v>
      </c>
      <c r="AY280" t="str">
        <f t="shared" si="143"/>
        <v>INSERTED</v>
      </c>
      <c r="AZ280" t="str">
        <f t="shared" si="144"/>
        <v/>
      </c>
      <c r="BD280" t="str">
        <f t="shared" si="145"/>
        <v>YES</v>
      </c>
      <c r="BF280">
        <f t="shared" ca="1" si="156"/>
        <v>350</v>
      </c>
    </row>
    <row r="281" spans="1:58">
      <c r="A281">
        <v>275</v>
      </c>
      <c r="C281">
        <f>ROW(Table!$A$203)</f>
        <v>203</v>
      </c>
      <c r="D281" s="1" t="str">
        <f ca="1">INDIRECT(ADDRESS($C281,D$5,,,Table!$A$1))</f>
        <v/>
      </c>
      <c r="E281" t="str">
        <f ca="1">INDIRECT(ADDRESS($C281,E$5,,,Table!$A$1))</f>
        <v>PRLJB-051</v>
      </c>
      <c r="F281">
        <f ca="1">INDIRECT(ADDRESS($C281,F$5,,,Table!$A$1))</f>
        <v>451.54999999999944</v>
      </c>
      <c r="G281" t="str">
        <f ca="1">INDIRECT(ADDRESS($C281,G$5,,,Table!$A$1))</f>
        <v>HEBT</v>
      </c>
      <c r="H281" t="str">
        <f ca="1">INDIRECT(ADDRESS($C281,H$5,,,Table!$A$1))</f>
        <v>HEBT-110PRL:RFS-PRLJB-051</v>
      </c>
      <c r="I281" t="str">
        <f>Dev!$CW$50</f>
        <v>m</v>
      </c>
      <c r="J281" t="str">
        <f>IF(OR(I281=Dev!$CU$46, I281=Dev!$CU$47, I281=Dev!$CU$48, I281=Dev!$CU$49, I281=Dev!$CU$50, I281=Dev!$CU$51, I281=Dev!$CU$52, I281=Dev!$CU$53, I281=Dev!$CR$48, I281=Dev!$CR$49),$C$3,                                                                  IF(OR(I281=Dev!$CU$54, I281=Dev!$CU$55, I281=Dev!$CU$56, I281=Dev!$CU$57, I281=Dev!$CU$58, I281=Dev!$CU$59, I281=Dev!$CS$48), $D$3,""))</f>
        <v>PRLEH</v>
      </c>
      <c r="K281" t="str">
        <f ca="1">CONCATENATE(E281,Names!$P$3,I281)</f>
        <v>PRLJB-051_m</v>
      </c>
      <c r="M281" s="31">
        <f ca="1">INDIRECT(ADDRESS($C281,M$5,,,Table!$A$1))</f>
        <v>350</v>
      </c>
      <c r="O281" t="str">
        <f t="shared" si="157"/>
        <v/>
      </c>
      <c r="Q281" t="str">
        <f t="shared" si="159"/>
        <v>0</v>
      </c>
      <c r="R281">
        <f t="shared" si="158"/>
        <v>15</v>
      </c>
      <c r="S281" t="str">
        <f ca="1">IFERROR(VLOOKUP(M281,Racks!$H$4:$M$30,Racks!$I$2),"")</f>
        <v>HEBT</v>
      </c>
      <c r="T281" t="str">
        <f ca="1">IFERROR(VLOOKUP(M281,Racks!$H$4:$M$30,Racks!$K$2),"")</f>
        <v>021Row</v>
      </c>
      <c r="U281" t="str">
        <f t="shared" si="160"/>
        <v>015</v>
      </c>
      <c r="V281" t="str">
        <f>CONCATENATE(Names!$C$17,Names!$N$3,U281)</f>
        <v>PRLTCB-015</v>
      </c>
      <c r="W281" s="42" t="str">
        <f>Dev!$GL$91</f>
        <v>j</v>
      </c>
      <c r="X281">
        <v>15</v>
      </c>
      <c r="Y281" t="str">
        <f>IF(OR(W281=Dev!$GJ$82, W281=Dev!$GJ$83, W281=Dev!$GJ$84, W281=Dev!$GJ$85, W281=Dev!$GJ$86, W281=Dev!$GJ$87, W281=Dev!$GJ$88, W281=Dev!$GJ$89, W281=Dev!$GG$82, W281=Dev!$GG$83, W281=Dev!$GG$84, W281=Dev!$GG$85, W281=Dev!$GG$86),Names!$C$10,                   IF(OR(W281=Dev!$GJ$90, W281=Dev!$GJ$91, W281=Dev!$GJ$92, W281=Dev!$GJ$93, W281=Dev!$GJ$94, W281=Dev!$GJ$95, W281=Dev!$GJ$96, W281=Dev!$GJ$97, W281=Dev!$GH$82), Names!$C$11,""))</f>
        <v>PRLEH</v>
      </c>
      <c r="Z281" s="31" t="str">
        <f ca="1">IFERROR(VLOOKUP(M281,Racks!$H$4:$M$30,6),"")</f>
        <v>HEBT-021Row:CnPw-U-006</v>
      </c>
      <c r="AA281" t="str">
        <f ca="1">IF(R281="","",CONCATENATE(S281,Names!$H$3,T281,Names!$J$3,Names!$K$3,Names!$L$3,V281))</f>
        <v>HEBT-021Row:RFS-PRLTCB-015</v>
      </c>
      <c r="AB281" t="str">
        <f>IF(R281="","",CONCATENATE(V281,Names!$P$3,W281))</f>
        <v>PRLTCB-015_j</v>
      </c>
      <c r="AD281" t="str">
        <f t="shared" si="138"/>
        <v>CREATE</v>
      </c>
      <c r="AF281" t="str">
        <f t="shared" si="146"/>
        <v>3C16NS_3G1.5</v>
      </c>
      <c r="AH281" t="str">
        <f t="shared" ca="1" si="147"/>
        <v>HEBT-110PRL:RFS-PRLJB-051</v>
      </c>
      <c r="AI281" t="str">
        <f t="shared" si="139"/>
        <v>AT</v>
      </c>
      <c r="AK281" t="str">
        <f t="shared" si="148"/>
        <v>WEIPU ST1210/S3</v>
      </c>
      <c r="AM281" t="str">
        <f t="shared" ca="1" si="149"/>
        <v>PRLJB-051_m</v>
      </c>
      <c r="AN281" t="str">
        <f t="shared" ca="1" si="150"/>
        <v>HEBT-021Row:RFS-PRLTCB-015</v>
      </c>
      <c r="AO281" t="str">
        <f t="shared" si="140"/>
        <v>KG</v>
      </c>
      <c r="AP281" t="str">
        <f t="shared" ca="1" si="151"/>
        <v>HEBT-021Row:CnPw-U-006</v>
      </c>
      <c r="AQ281" t="str">
        <f t="shared" si="152"/>
        <v>WEIPU ST1210/P3</v>
      </c>
      <c r="AS281" t="str">
        <f t="shared" si="153"/>
        <v>PRLTCB-015_j</v>
      </c>
      <c r="AT281">
        <f t="shared" ca="1" si="154"/>
        <v>4</v>
      </c>
      <c r="AU281">
        <f t="shared" si="141"/>
        <v>5</v>
      </c>
      <c r="AV281" t="str">
        <f t="shared" si="155"/>
        <v>D</v>
      </c>
      <c r="AX281" t="str">
        <f t="shared" si="142"/>
        <v>staffanekstrom</v>
      </c>
      <c r="AY281" t="str">
        <f t="shared" si="143"/>
        <v>INSERTED</v>
      </c>
      <c r="AZ281" t="str">
        <f t="shared" si="144"/>
        <v/>
      </c>
      <c r="BD281" t="str">
        <f t="shared" si="145"/>
        <v>YES</v>
      </c>
      <c r="BF281">
        <f t="shared" ca="1" si="156"/>
        <v>350</v>
      </c>
    </row>
    <row r="282" spans="1:58" s="758" customFormat="1" ht="13.5" thickBot="1">
      <c r="A282" s="758">
        <v>276</v>
      </c>
      <c r="C282" s="758">
        <f>ROW(Table!$A$203)</f>
        <v>203</v>
      </c>
      <c r="D282" s="1022" t="str">
        <f ca="1">INDIRECT(ADDRESS($C282,D$5,,,Table!$A$1))</f>
        <v/>
      </c>
      <c r="E282" s="758" t="str">
        <f ca="1">INDIRECT(ADDRESS($C282,E$5,,,Table!$A$1))</f>
        <v>PRLJB-051</v>
      </c>
      <c r="F282" s="758">
        <f ca="1">INDIRECT(ADDRESS($C282,F$5,,,Table!$A$1))</f>
        <v>451.54999999999944</v>
      </c>
      <c r="G282" s="758" t="str">
        <f ca="1">INDIRECT(ADDRESS($C282,G$5,,,Table!$A$1))</f>
        <v>HEBT</v>
      </c>
      <c r="H282" s="758" t="str">
        <f ca="1">INDIRECT(ADDRESS($C282,H$5,,,Table!$A$1))</f>
        <v>HEBT-110PRL:RFS-PRLJB-051</v>
      </c>
      <c r="I282" s="758" t="str">
        <f>Dev!$CW$52</f>
        <v>s</v>
      </c>
      <c r="J282" s="758" t="str">
        <f>IF(OR(I282=Dev!$CU$46, I282=Dev!$CU$47, I282=Dev!$CU$48, I282=Dev!$CU$49, I282=Dev!$CU$50, I282=Dev!$CU$51, I282=Dev!$CU$52, I282=Dev!$CU$53, I282=Dev!$CR$48, I282=Dev!$CR$49),$C$3,                                                                  IF(OR(I282=Dev!$CU$54, I282=Dev!$CU$55, I282=Dev!$CU$56, I282=Dev!$CU$57, I282=Dev!$CU$58, I282=Dev!$CU$59, I282=Dev!$CS$48), $D$3,""))</f>
        <v>PRLTE</v>
      </c>
      <c r="K282" s="758" t="str">
        <f ca="1">CONCATENATE(E282,Names!$P$3,I282)</f>
        <v>PRLJB-051_s</v>
      </c>
      <c r="M282" s="761">
        <f ca="1">INDIRECT(ADDRESS($C282,M$5,,,Table!$A$1))</f>
        <v>350</v>
      </c>
      <c r="O282" s="758" t="str">
        <f t="shared" si="157"/>
        <v/>
      </c>
      <c r="Q282" s="758" t="str">
        <f t="shared" si="159"/>
        <v>0</v>
      </c>
      <c r="R282" s="758">
        <f t="shared" si="158"/>
        <v>15</v>
      </c>
      <c r="S282" s="758" t="str">
        <f ca="1">IFERROR(VLOOKUP(M282,Racks!$H$4:$M$30,Racks!$I$2),"")</f>
        <v>HEBT</v>
      </c>
      <c r="T282" s="758" t="str">
        <f ca="1">IFERROR(VLOOKUP(M282,Racks!$H$4:$M$30,Racks!$K$2),"")</f>
        <v>021Row</v>
      </c>
      <c r="U282" s="758" t="str">
        <f t="shared" si="160"/>
        <v>015</v>
      </c>
      <c r="V282" s="758" t="str">
        <f>CONCATENATE(Names!$C$17,Names!$N$3,U282)</f>
        <v>PRLTCB-015</v>
      </c>
      <c r="W282" s="763" t="str">
        <f>Dev!$GL$93</f>
        <v>l</v>
      </c>
      <c r="X282" s="758">
        <v>16</v>
      </c>
      <c r="Y282" s="758" t="str">
        <f>IF(OR(W282=Dev!$GJ$82, W282=Dev!$GJ$83, W282=Dev!$GJ$84, W282=Dev!$GJ$85, W282=Dev!$GJ$86, W282=Dev!$GJ$87, W282=Dev!$GJ$88, W282=Dev!$GJ$89, W282=Dev!$GG$82, W282=Dev!$GG$83, W282=Dev!$GG$84, W282=Dev!$GG$85, W282=Dev!$GG$86),Names!$C$10,                   IF(OR(W282=Dev!$GJ$90, W282=Dev!$GJ$91, W282=Dev!$GJ$92, W282=Dev!$GJ$93, W282=Dev!$GJ$94, W282=Dev!$GJ$95, W282=Dev!$GJ$96, W282=Dev!$GJ$97, W282=Dev!$GH$82), Names!$C$11,""))</f>
        <v>PRLTE</v>
      </c>
      <c r="Z282" s="761" t="str">
        <f ca="1">IFERROR(VLOOKUP(M282,Racks!$H$4:$M$30,6),"")</f>
        <v>HEBT-021Row:CnPw-U-006</v>
      </c>
      <c r="AA282" s="758" t="str">
        <f ca="1">IF(R282="","",CONCATENATE(S282,Names!$H$3,T282,Names!$J$3,Names!$K$3,Names!$L$3,V282))</f>
        <v>HEBT-021Row:RFS-PRLTCB-015</v>
      </c>
      <c r="AB282" s="758" t="str">
        <f>IF(R282="","",CONCATENATE(V282,Names!$P$3,W282))</f>
        <v>PRLTCB-015_l</v>
      </c>
      <c r="AC282" s="997"/>
      <c r="AD282" s="758" t="str">
        <f t="shared" si="138"/>
        <v>CREATE</v>
      </c>
      <c r="AF282" s="758" t="str">
        <f t="shared" si="146"/>
        <v>4PR24OSTCHF</v>
      </c>
      <c r="AH282" s="758" t="str">
        <f t="shared" ca="1" si="147"/>
        <v>HEBT-110PRL:RFS-PRLJB-051</v>
      </c>
      <c r="AI282" s="758" t="str">
        <f t="shared" si="139"/>
        <v>AT</v>
      </c>
      <c r="AK282" s="758" t="str">
        <f t="shared" si="148"/>
        <v>WEIPU ST1210/S9</v>
      </c>
      <c r="AM282" s="758" t="str">
        <f t="shared" ca="1" si="149"/>
        <v>PRLJB-051_s</v>
      </c>
      <c r="AN282" s="758" t="str">
        <f t="shared" ca="1" si="150"/>
        <v>HEBT-021Row:RFS-PRLTCB-015</v>
      </c>
      <c r="AO282" s="758" t="str">
        <f t="shared" si="140"/>
        <v>KG</v>
      </c>
      <c r="AP282" s="758" t="str">
        <f t="shared" ca="1" si="151"/>
        <v>HEBT-021Row:CnPw-U-006</v>
      </c>
      <c r="AQ282" s="758" t="str">
        <f t="shared" si="152"/>
        <v>WEIPU ST1210/P9</v>
      </c>
      <c r="AS282" s="758" t="str">
        <f t="shared" si="153"/>
        <v>PRLTCB-015_l</v>
      </c>
      <c r="AT282" s="758">
        <f t="shared" ca="1" si="154"/>
        <v>4</v>
      </c>
      <c r="AU282" s="758">
        <f t="shared" si="141"/>
        <v>5</v>
      </c>
      <c r="AV282" s="758" t="str">
        <f t="shared" si="155"/>
        <v>A</v>
      </c>
      <c r="AX282" s="758" t="str">
        <f t="shared" si="142"/>
        <v>staffanekstrom</v>
      </c>
      <c r="AY282" s="758" t="str">
        <f t="shared" si="143"/>
        <v>INSERTED</v>
      </c>
      <c r="AZ282" s="758" t="str">
        <f t="shared" si="144"/>
        <v/>
      </c>
      <c r="BD282" s="758" t="str">
        <f t="shared" si="145"/>
        <v>YES</v>
      </c>
      <c r="BE282" s="997"/>
      <c r="BF282" s="758">
        <f t="shared" ca="1" si="156"/>
        <v>350</v>
      </c>
    </row>
    <row r="283" spans="1:58">
      <c r="A283">
        <v>277</v>
      </c>
      <c r="B283" t="s">
        <v>851</v>
      </c>
      <c r="C283">
        <f>ROW(Table!$A$208)</f>
        <v>208</v>
      </c>
      <c r="D283" s="1" t="str">
        <f ca="1">INDIRECT(ADDRESS($C283,D$5,,,Table!$A$1))</f>
        <v/>
      </c>
      <c r="E283" s="752" t="str">
        <f ca="1">INDIRECT(ADDRESS($C283,E$5,,,Table!$A$1))</f>
        <v>PRLJB-052</v>
      </c>
      <c r="F283">
        <f ca="1">INDIRECT(ADDRESS($C283,F$5,,,Table!$A$1))</f>
        <v>468.33999999999941</v>
      </c>
      <c r="G283" t="str">
        <f ca="1">INDIRECT(ADDRESS($C283,G$5,,,Table!$A$1))</f>
        <v>HEBT</v>
      </c>
      <c r="H283" t="str">
        <f ca="1">INDIRECT(ADDRESS($C283,H$5,,,Table!$A$1))</f>
        <v>HEBT-130PRL:RFS-PRLJB-052</v>
      </c>
      <c r="I283" s="769" t="str">
        <f>Dev!$CR$48</f>
        <v>++EH</v>
      </c>
      <c r="J283" t="str">
        <f>IF(OR(I283=Dev!$CU$46, I283=Dev!$CU$47, I283=Dev!$CU$48, I283=Dev!$CU$49, I283=Dev!$CU$50, I283=Dev!$CU$51, I283=Dev!$CU$52, I283=Dev!$CU$53, I283=Dev!$CR$48, I283=Dev!$CR$49),$C$3,                                                                  IF(OR(I283=Dev!$CU$54, I283=Dev!$CU$55, I283=Dev!$CU$56, I283=Dev!$CU$57, I283=Dev!$CU$58, I283=Dev!$CU$59, I283=Dev!$CS$48), $D$3,""))</f>
        <v>PRLEH</v>
      </c>
      <c r="K283" t="str">
        <f ca="1">CONCATENATE(E283,Names!$P$3,I283)</f>
        <v>PRLJB-052_++EH</v>
      </c>
      <c r="M283" s="31">
        <f ca="1">INDIRECT(ADDRESS($C283,M$5,,,Table!$A$1))</f>
        <v>360</v>
      </c>
      <c r="O283" t="str">
        <f t="shared" si="157"/>
        <v/>
      </c>
      <c r="Q283" t="str">
        <f t="shared" si="159"/>
        <v>0</v>
      </c>
      <c r="R283">
        <f>$R$285</f>
        <v>16</v>
      </c>
      <c r="S283" t="str">
        <f ca="1">IFERROR(VLOOKUP(M283,Racks!$H$4:$M$30,Racks!$I$2),"")</f>
        <v>HEBT</v>
      </c>
      <c r="T283" t="str">
        <f ca="1">IFERROR(VLOOKUP(M283,Racks!$H$4:$M$30,Racks!$K$2),"")</f>
        <v>021Row</v>
      </c>
      <c r="U283" t="str">
        <f t="shared" si="160"/>
        <v>016</v>
      </c>
      <c r="V283" t="str">
        <f>CONCATENATE(Names!$C$17,Names!$N$3,U283)</f>
        <v>PRLTCB-016</v>
      </c>
      <c r="W283" s="769" t="str">
        <f>Dev!$GG$82</f>
        <v>y</v>
      </c>
      <c r="X283">
        <v>0</v>
      </c>
      <c r="Y283" t="str">
        <f>IF(OR(W283=Dev!$GJ$82, W283=Dev!$GJ$83, W283=Dev!$GJ$84, W283=Dev!$GJ$85, W283=Dev!$GJ$86, W283=Dev!$GJ$87, W283=Dev!$GJ$88, W283=Dev!$GJ$89, W283=Dev!$GG$82, W283=Dev!$GG$83, W283=Dev!$GG$84, W283=Dev!$GG$85, W283=Dev!$GG$86),Names!$C$10,                   IF(OR(W283=Dev!$GJ$90, W283=Dev!$GJ$91, W283=Dev!$GJ$92, W283=Dev!$GJ$93, W283=Dev!$GJ$94, W283=Dev!$GJ$95, W283=Dev!$GJ$96, W283=Dev!$GJ$97, W283=Dev!$GH$82), Names!$C$11,""))</f>
        <v>PRLEH</v>
      </c>
      <c r="Z283" s="31" t="str">
        <f ca="1">IFERROR(VLOOKUP(M283,Racks!$H$4:$M$30,6),"")</f>
        <v>HEBT-021Row:CnPw-U-006</v>
      </c>
      <c r="AA283" t="str">
        <f ca="1">IF(R283="","",CONCATENATE(S283,Names!$H$3,T283,Names!$J$3,Names!$K$3,Names!$L$3,V283))</f>
        <v>HEBT-021Row:RFS-PRLTCB-016</v>
      </c>
      <c r="AB283" t="str">
        <f>IF(R283="","",CONCATENATE(V283,Names!$P$3,W283))</f>
        <v>PRLTCB-016_y</v>
      </c>
      <c r="AD283" t="str">
        <f t="shared" si="138"/>
        <v>CREATE</v>
      </c>
      <c r="AF283" t="str">
        <f t="shared" si="146"/>
        <v>3C16NS_3G1.5</v>
      </c>
      <c r="AH283" t="str">
        <f t="shared" ca="1" si="147"/>
        <v>HEBT-130PRL:RFS-PRLJB-052</v>
      </c>
      <c r="AI283" t="str">
        <f t="shared" si="139"/>
        <v>AT</v>
      </c>
      <c r="AK283" t="str">
        <f t="shared" si="148"/>
        <v>WEIPU ST1210/S3</v>
      </c>
      <c r="AM283" t="str">
        <f t="shared" ca="1" si="149"/>
        <v>PRLJB-052_++EH</v>
      </c>
      <c r="AN283" t="str">
        <f t="shared" ca="1" si="150"/>
        <v>HEBT-021Row:RFS-PRLTCB-016</v>
      </c>
      <c r="AO283" t="str">
        <f t="shared" si="140"/>
        <v>KG</v>
      </c>
      <c r="AP283" t="str">
        <f t="shared" ca="1" si="151"/>
        <v>HEBT-021Row:CnPw-U-006</v>
      </c>
      <c r="AQ283" t="str">
        <f t="shared" si="152"/>
        <v>WEIPU ST1210/P3</v>
      </c>
      <c r="AS283" t="str">
        <f t="shared" si="153"/>
        <v>PRLTCB-016_y</v>
      </c>
      <c r="AT283">
        <f t="shared" ca="1" si="154"/>
        <v>4</v>
      </c>
      <c r="AU283">
        <f t="shared" si="141"/>
        <v>5</v>
      </c>
      <c r="AV283" t="str">
        <f t="shared" si="155"/>
        <v>D</v>
      </c>
      <c r="AX283" t="str">
        <f t="shared" si="142"/>
        <v>staffanekstrom</v>
      </c>
      <c r="AY283" t="str">
        <f t="shared" si="143"/>
        <v>INSERTED</v>
      </c>
      <c r="AZ283" t="str">
        <f t="shared" si="144"/>
        <v/>
      </c>
      <c r="BD283" t="str">
        <f t="shared" si="145"/>
        <v>YES</v>
      </c>
      <c r="BF283">
        <f t="shared" ca="1" si="156"/>
        <v>360</v>
      </c>
    </row>
    <row r="284" spans="1:58">
      <c r="A284">
        <v>278</v>
      </c>
      <c r="C284">
        <f>ROW(Table!$A$208)</f>
        <v>208</v>
      </c>
      <c r="D284" s="1" t="str">
        <f ca="1">INDIRECT(ADDRESS($C284,D$5,,,Table!$A$1))</f>
        <v/>
      </c>
      <c r="E284" s="752" t="str">
        <f ca="1">INDIRECT(ADDRESS($C284,E$5,,,Table!$A$1))</f>
        <v>PRLJB-052</v>
      </c>
      <c r="F284">
        <f ca="1">INDIRECT(ADDRESS($C284,F$5,,,Table!$A$1))</f>
        <v>468.33999999999941</v>
      </c>
      <c r="G284" t="str">
        <f ca="1">INDIRECT(ADDRESS($C284,G$5,,,Table!$A$1))</f>
        <v>HEBT</v>
      </c>
      <c r="H284" t="str">
        <f ca="1">INDIRECT(ADDRESS($C284,H$5,,,Table!$A$1))</f>
        <v>HEBT-130PRL:RFS-PRLJB-052</v>
      </c>
      <c r="I284" s="769" t="str">
        <f>Dev!$CS$48</f>
        <v>++TE</v>
      </c>
      <c r="J284" t="str">
        <f>IF(OR(I284=Dev!$CU$46, I284=Dev!$CU$47, I284=Dev!$CU$48, I284=Dev!$CU$49, I284=Dev!$CU$50, I284=Dev!$CU$51, I284=Dev!$CU$52, I284=Dev!$CU$53, I284=Dev!$CR$48, I284=Dev!$CR$49),$C$3,                                                                  IF(OR(I284=Dev!$CU$54, I284=Dev!$CU$55, I284=Dev!$CU$56, I284=Dev!$CU$57, I284=Dev!$CU$58, I284=Dev!$CU$59, I284=Dev!$CS$48), $D$3,""))</f>
        <v>PRLTE</v>
      </c>
      <c r="K284" t="str">
        <f ca="1">CONCATENATE(E284,Names!$P$3,I284)</f>
        <v>PRLJB-052_++TE</v>
      </c>
      <c r="M284" s="31">
        <f ca="1">INDIRECT(ADDRESS($C284,M$5,,,Table!$A$1))</f>
        <v>360</v>
      </c>
      <c r="O284" t="str">
        <f t="shared" si="157"/>
        <v/>
      </c>
      <c r="Q284" t="str">
        <f t="shared" si="159"/>
        <v>0</v>
      </c>
      <c r="R284">
        <f>$R$285</f>
        <v>16</v>
      </c>
      <c r="S284" t="str">
        <f ca="1">IFERROR(VLOOKUP(M284,Racks!$H$4:$M$30,Racks!$I$2),"")</f>
        <v>HEBT</v>
      </c>
      <c r="T284" t="str">
        <f ca="1">IFERROR(VLOOKUP(M284,Racks!$H$4:$M$30,Racks!$K$2),"")</f>
        <v>021Row</v>
      </c>
      <c r="U284" t="str">
        <f t="shared" si="160"/>
        <v>016</v>
      </c>
      <c r="V284" t="str">
        <f>CONCATENATE(Names!$C$17,Names!$N$3,U284)</f>
        <v>PRLTCB-016</v>
      </c>
      <c r="W284" s="769" t="str">
        <f>Dev!$GH$82</f>
        <v>z</v>
      </c>
      <c r="X284">
        <v>0</v>
      </c>
      <c r="Y284" t="str">
        <f>IF(OR(W284=Dev!$GJ$82, W284=Dev!$GJ$83, W284=Dev!$GJ$84, W284=Dev!$GJ$85, W284=Dev!$GJ$86, W284=Dev!$GJ$87, W284=Dev!$GJ$88, W284=Dev!$GJ$89, W284=Dev!$GG$82, W284=Dev!$GG$83, W284=Dev!$GG$84, W284=Dev!$GG$85, W284=Dev!$GG$86),Names!$C$10,                   IF(OR(W284=Dev!$GJ$90, W284=Dev!$GJ$91, W284=Dev!$GJ$92, W284=Dev!$GJ$93, W284=Dev!$GJ$94, W284=Dev!$GJ$95, W284=Dev!$GJ$96, W284=Dev!$GJ$97, W284=Dev!$GH$82), Names!$C$11,""))</f>
        <v>PRLTE</v>
      </c>
      <c r="Z284" s="31" t="str">
        <f ca="1">IFERROR(VLOOKUP(M284,Racks!$H$4:$M$30,6),"")</f>
        <v>HEBT-021Row:CnPw-U-006</v>
      </c>
      <c r="AA284" t="str">
        <f ca="1">IF(R284="","",CONCATENATE(S284,Names!$H$3,T284,Names!$J$3,Names!$K$3,Names!$L$3,V284))</f>
        <v>HEBT-021Row:RFS-PRLTCB-016</v>
      </c>
      <c r="AB284" t="str">
        <f>IF(R284="","",CONCATENATE(V284,Names!$P$3,W284))</f>
        <v>PRLTCB-016_z</v>
      </c>
      <c r="AD284" t="str">
        <f t="shared" si="138"/>
        <v>CREATE</v>
      </c>
      <c r="AF284" t="str">
        <f t="shared" si="146"/>
        <v>4PR24OSTCHF</v>
      </c>
      <c r="AH284" t="str">
        <f t="shared" ca="1" si="147"/>
        <v>HEBT-130PRL:RFS-PRLJB-052</v>
      </c>
      <c r="AI284" t="str">
        <f t="shared" si="139"/>
        <v>AT</v>
      </c>
      <c r="AK284" t="str">
        <f t="shared" si="148"/>
        <v>WEIPU ST1210/S9</v>
      </c>
      <c r="AM284" t="str">
        <f t="shared" ca="1" si="149"/>
        <v>PRLJB-052_++TE</v>
      </c>
      <c r="AN284" t="str">
        <f t="shared" ca="1" si="150"/>
        <v>HEBT-021Row:RFS-PRLTCB-016</v>
      </c>
      <c r="AO284" t="str">
        <f t="shared" si="140"/>
        <v>KG</v>
      </c>
      <c r="AP284" t="str">
        <f t="shared" ca="1" si="151"/>
        <v>HEBT-021Row:CnPw-U-006</v>
      </c>
      <c r="AQ284" t="str">
        <f t="shared" si="152"/>
        <v>WEIPU ST1210/P9</v>
      </c>
      <c r="AS284" t="str">
        <f t="shared" si="153"/>
        <v>PRLTCB-016_z</v>
      </c>
      <c r="AT284">
        <f t="shared" ca="1" si="154"/>
        <v>4</v>
      </c>
      <c r="AU284">
        <f t="shared" si="141"/>
        <v>5</v>
      </c>
      <c r="AV284" t="str">
        <f t="shared" si="155"/>
        <v>A</v>
      </c>
      <c r="AX284" t="str">
        <f t="shared" si="142"/>
        <v>staffanekstrom</v>
      </c>
      <c r="AY284" t="str">
        <f t="shared" si="143"/>
        <v>INSERTED</v>
      </c>
      <c r="AZ284" t="str">
        <f t="shared" si="144"/>
        <v/>
      </c>
      <c r="BD284" t="str">
        <f t="shared" si="145"/>
        <v>YES</v>
      </c>
      <c r="BF284">
        <f t="shared" ca="1" si="156"/>
        <v>360</v>
      </c>
    </row>
    <row r="285" spans="1:58">
      <c r="A285">
        <v>279</v>
      </c>
      <c r="C285">
        <f>ROW(Table!$A$208)</f>
        <v>208</v>
      </c>
      <c r="D285" s="1" t="str">
        <f ca="1">INDIRECT(ADDRESS($C285,D$5,,,Table!$A$1))</f>
        <v/>
      </c>
      <c r="E285" s="738" t="str">
        <f ca="1">INDIRECT(ADDRESS($C285,E$5,,,Table!$A$1))</f>
        <v>PRLJB-052</v>
      </c>
      <c r="F285">
        <f ca="1">INDIRECT(ADDRESS($C285,F$5,,,Table!$A$1))</f>
        <v>468.33999999999941</v>
      </c>
      <c r="G285" t="str">
        <f ca="1">INDIRECT(ADDRESS($C285,G$5,,,Table!$A$1))</f>
        <v>HEBT</v>
      </c>
      <c r="H285" t="str">
        <f ca="1">INDIRECT(ADDRESS($C285,H$5,,,Table!$A$1))</f>
        <v>HEBT-130PRL:RFS-PRLJB-052</v>
      </c>
      <c r="I285" s="738" t="str">
        <f>Dev!$CW$46</f>
        <v>a</v>
      </c>
      <c r="J285" t="str">
        <f>IF(OR(I285=Dev!$CU$46, I285=Dev!$CU$47, I285=Dev!$CU$48, I285=Dev!$CU$49, I285=Dev!$CU$50, I285=Dev!$CU$51, I285=Dev!$CU$52, I285=Dev!$CU$53, I285=Dev!$CR$48, I285=Dev!$CR$49),$C$3,                                                                  IF(OR(I285=Dev!$CU$54, I285=Dev!$CU$55, I285=Dev!$CU$56, I285=Dev!$CU$57, I285=Dev!$CU$58, I285=Dev!$CU$59, I285=Dev!$CS$48), $D$3,""))</f>
        <v>PRLEH</v>
      </c>
      <c r="K285" t="str">
        <f ca="1">CONCATENATE(E285,Names!$P$3,I285)</f>
        <v>PRLJB-052_a</v>
      </c>
      <c r="M285" s="31">
        <f ca="1">INDIRECT(ADDRESS($C285,M$5,,,Table!$A$1))</f>
        <v>360</v>
      </c>
      <c r="O285" t="str">
        <f t="shared" si="157"/>
        <v/>
      </c>
      <c r="Q285" t="str">
        <f t="shared" si="159"/>
        <v>0</v>
      </c>
      <c r="R285" s="7">
        <v>16</v>
      </c>
      <c r="S285" t="str">
        <f ca="1">IFERROR(VLOOKUP(M285,Racks!$H$4:$M$30,Racks!$I$2),"")</f>
        <v>HEBT</v>
      </c>
      <c r="T285" t="str">
        <f ca="1">IFERROR(VLOOKUP(M285,Racks!$H$4:$M$30,Racks!$K$2),"")</f>
        <v>021Row</v>
      </c>
      <c r="U285" t="str">
        <f t="shared" si="160"/>
        <v>016</v>
      </c>
      <c r="V285" t="str">
        <f>CONCATENATE(Names!$C$17,Names!$N$3,U285)</f>
        <v>PRLTCB-016</v>
      </c>
      <c r="W285" t="str">
        <f>Dev!$GL$82</f>
        <v>a</v>
      </c>
      <c r="X285">
        <v>1</v>
      </c>
      <c r="Y285" t="str">
        <f>IF(OR(W285=Dev!$GJ$82, W285=Dev!$GJ$83, W285=Dev!$GJ$84, W285=Dev!$GJ$85, W285=Dev!$GJ$86, W285=Dev!$GJ$87, W285=Dev!$GJ$88, W285=Dev!$GJ$89, W285=Dev!$GG$82, W285=Dev!$GG$83, W285=Dev!$GG$84, W285=Dev!$GG$85, W285=Dev!$GG$86),Names!$C$10,                   IF(OR(W285=Dev!$GJ$90, W285=Dev!$GJ$91, W285=Dev!$GJ$92, W285=Dev!$GJ$93, W285=Dev!$GJ$94, W285=Dev!$GJ$95, W285=Dev!$GJ$96, W285=Dev!$GJ$97, W285=Dev!$GH$82), Names!$C$11,""))</f>
        <v>PRLEH</v>
      </c>
      <c r="Z285" s="31" t="str">
        <f ca="1">IFERROR(VLOOKUP(M285,Racks!$H$4:$M$30,6),"")</f>
        <v>HEBT-021Row:CnPw-U-006</v>
      </c>
      <c r="AA285" t="str">
        <f ca="1">IF(R285="","",CONCATENATE(S285,Names!$H$3,T285,Names!$J$3,Names!$K$3,Names!$L$3,V285))</f>
        <v>HEBT-021Row:RFS-PRLTCB-016</v>
      </c>
      <c r="AB285" t="str">
        <f>IF(R285="","",CONCATENATE(V285,Names!$P$3,W285))</f>
        <v>PRLTCB-016_a</v>
      </c>
      <c r="AD285" t="str">
        <f t="shared" si="138"/>
        <v>CREATE</v>
      </c>
      <c r="AF285" t="str">
        <f t="shared" si="146"/>
        <v>3C16NS_3G1.5</v>
      </c>
      <c r="AH285" t="str">
        <f t="shared" ca="1" si="147"/>
        <v>HEBT-130PRL:RFS-PRLJB-052</v>
      </c>
      <c r="AI285" t="str">
        <f t="shared" si="139"/>
        <v>AT</v>
      </c>
      <c r="AK285" t="str">
        <f t="shared" si="148"/>
        <v>WEIPU ST1210/S3</v>
      </c>
      <c r="AM285" t="str">
        <f t="shared" ca="1" si="149"/>
        <v>PRLJB-052_a</v>
      </c>
      <c r="AN285" t="str">
        <f t="shared" ca="1" si="150"/>
        <v>HEBT-021Row:RFS-PRLTCB-016</v>
      </c>
      <c r="AO285" t="str">
        <f t="shared" si="140"/>
        <v>KG</v>
      </c>
      <c r="AP285" t="str">
        <f t="shared" ca="1" si="151"/>
        <v>HEBT-021Row:CnPw-U-006</v>
      </c>
      <c r="AQ285" t="str">
        <f t="shared" si="152"/>
        <v>WEIPU ST1210/P3</v>
      </c>
      <c r="AS285" t="str">
        <f t="shared" si="153"/>
        <v>PRLTCB-016_a</v>
      </c>
      <c r="AT285">
        <f t="shared" ca="1" si="154"/>
        <v>4</v>
      </c>
      <c r="AU285">
        <f t="shared" si="141"/>
        <v>5</v>
      </c>
      <c r="AV285" t="str">
        <f t="shared" si="155"/>
        <v>D</v>
      </c>
      <c r="AX285" t="str">
        <f t="shared" si="142"/>
        <v>staffanekstrom</v>
      </c>
      <c r="AY285" t="str">
        <f t="shared" si="143"/>
        <v>INSERTED</v>
      </c>
      <c r="AZ285" t="str">
        <f t="shared" si="144"/>
        <v/>
      </c>
      <c r="BD285" t="str">
        <f t="shared" si="145"/>
        <v>YES</v>
      </c>
      <c r="BF285">
        <f t="shared" ca="1" si="156"/>
        <v>360</v>
      </c>
    </row>
    <row r="286" spans="1:58">
      <c r="A286">
        <v>280</v>
      </c>
      <c r="C286">
        <f>ROW(Table!$A$208)</f>
        <v>208</v>
      </c>
      <c r="D286" s="1" t="str">
        <f ca="1">INDIRECT(ADDRESS($C286,D$5,,,Table!$A$1))</f>
        <v/>
      </c>
      <c r="E286" s="738" t="str">
        <f ca="1">INDIRECT(ADDRESS($C286,E$5,,,Table!$A$1))</f>
        <v>PRLJB-052</v>
      </c>
      <c r="F286">
        <f ca="1">INDIRECT(ADDRESS($C286,F$5,,,Table!$A$1))</f>
        <v>468.33999999999941</v>
      </c>
      <c r="G286" t="str">
        <f ca="1">INDIRECT(ADDRESS($C286,G$5,,,Table!$A$1))</f>
        <v>HEBT</v>
      </c>
      <c r="H286" t="str">
        <f ca="1">INDIRECT(ADDRESS($C286,H$5,,,Table!$A$1))</f>
        <v>HEBT-130PRL:RFS-PRLJB-052</v>
      </c>
      <c r="I286" s="738" t="str">
        <f>Dev!$CW$47</f>
        <v>b</v>
      </c>
      <c r="J286" t="str">
        <f>IF(OR(I286=Dev!$CU$46, I286=Dev!$CU$47, I286=Dev!$CU$48, I286=Dev!$CU$49, I286=Dev!$CU$50, I286=Dev!$CU$51, I286=Dev!$CU$52, I286=Dev!$CU$53, I286=Dev!$CR$48, I286=Dev!$CR$49),$C$3,                                                                  IF(OR(I286=Dev!$CU$54, I286=Dev!$CU$55, I286=Dev!$CU$56, I286=Dev!$CU$57, I286=Dev!$CU$58, I286=Dev!$CU$59, I286=Dev!$CS$48), $D$3,""))</f>
        <v>PRLEH</v>
      </c>
      <c r="K286" t="str">
        <f ca="1">CONCATENATE(E286,Names!$P$3,I286)</f>
        <v>PRLJB-052_b</v>
      </c>
      <c r="M286" s="31">
        <f ca="1">INDIRECT(ADDRESS($C286,M$5,,,Table!$A$1))</f>
        <v>360</v>
      </c>
      <c r="O286" t="str">
        <f t="shared" si="157"/>
        <v/>
      </c>
      <c r="Q286" t="str">
        <f t="shared" si="159"/>
        <v>0</v>
      </c>
      <c r="R286">
        <f>$R$285</f>
        <v>16</v>
      </c>
      <c r="S286" t="str">
        <f ca="1">IFERROR(VLOOKUP(M286,Racks!$H$4:$M$30,Racks!$I$2),"")</f>
        <v>HEBT</v>
      </c>
      <c r="T286" t="str">
        <f ca="1">IFERROR(VLOOKUP(M286,Racks!$H$4:$M$30,Racks!$K$2),"")</f>
        <v>021Row</v>
      </c>
      <c r="U286" t="str">
        <f t="shared" si="160"/>
        <v>016</v>
      </c>
      <c r="V286" t="str">
        <f>CONCATENATE(Names!$C$17,Names!$N$3,U286)</f>
        <v>PRLTCB-016</v>
      </c>
      <c r="W286" t="str">
        <f>Dev!$GL$83</f>
        <v>b</v>
      </c>
      <c r="X286">
        <v>2</v>
      </c>
      <c r="Y286" t="str">
        <f>IF(OR(W286=Dev!$GJ$82, W286=Dev!$GJ$83, W286=Dev!$GJ$84, W286=Dev!$GJ$85, W286=Dev!$GJ$86, W286=Dev!$GJ$87, W286=Dev!$GJ$88, W286=Dev!$GJ$89, W286=Dev!$GG$82, W286=Dev!$GG$83, W286=Dev!$GG$84, W286=Dev!$GG$85, W286=Dev!$GG$86),Names!$C$10,                   IF(OR(W286=Dev!$GJ$90, W286=Dev!$GJ$91, W286=Dev!$GJ$92, W286=Dev!$GJ$93, W286=Dev!$GJ$94, W286=Dev!$GJ$95, W286=Dev!$GJ$96, W286=Dev!$GJ$97, W286=Dev!$GH$82), Names!$C$11,""))</f>
        <v>PRLEH</v>
      </c>
      <c r="Z286" s="31" t="str">
        <f ca="1">IFERROR(VLOOKUP(M286,Racks!$H$4:$M$30,6),"")</f>
        <v>HEBT-021Row:CnPw-U-006</v>
      </c>
      <c r="AA286" t="str">
        <f ca="1">IF(R286="","",CONCATENATE(S286,Names!$H$3,T286,Names!$J$3,Names!$K$3,Names!$L$3,V286))</f>
        <v>HEBT-021Row:RFS-PRLTCB-016</v>
      </c>
      <c r="AB286" t="str">
        <f>IF(R286="","",CONCATENATE(V286,Names!$P$3,W286))</f>
        <v>PRLTCB-016_b</v>
      </c>
      <c r="AD286" t="str">
        <f t="shared" si="138"/>
        <v>CREATE</v>
      </c>
      <c r="AF286" t="str">
        <f t="shared" si="146"/>
        <v>3C16NS_3G1.5</v>
      </c>
      <c r="AH286" t="str">
        <f t="shared" ca="1" si="147"/>
        <v>HEBT-130PRL:RFS-PRLJB-052</v>
      </c>
      <c r="AI286" t="str">
        <f t="shared" si="139"/>
        <v>AT</v>
      </c>
      <c r="AK286" t="str">
        <f t="shared" si="148"/>
        <v>WEIPU ST1210/S3</v>
      </c>
      <c r="AM286" t="str">
        <f t="shared" ca="1" si="149"/>
        <v>PRLJB-052_b</v>
      </c>
      <c r="AN286" t="str">
        <f t="shared" ca="1" si="150"/>
        <v>HEBT-021Row:RFS-PRLTCB-016</v>
      </c>
      <c r="AO286" t="str">
        <f t="shared" si="140"/>
        <v>KG</v>
      </c>
      <c r="AP286" t="str">
        <f t="shared" ca="1" si="151"/>
        <v>HEBT-021Row:CnPw-U-006</v>
      </c>
      <c r="AQ286" t="str">
        <f t="shared" si="152"/>
        <v>WEIPU ST1210/P3</v>
      </c>
      <c r="AS286" t="str">
        <f t="shared" si="153"/>
        <v>PRLTCB-016_b</v>
      </c>
      <c r="AT286">
        <f t="shared" ca="1" si="154"/>
        <v>4</v>
      </c>
      <c r="AU286">
        <f t="shared" si="141"/>
        <v>5</v>
      </c>
      <c r="AV286" t="str">
        <f t="shared" si="155"/>
        <v>D</v>
      </c>
      <c r="AX286" t="str">
        <f t="shared" si="142"/>
        <v>staffanekstrom</v>
      </c>
      <c r="AY286" t="str">
        <f t="shared" si="143"/>
        <v>INSERTED</v>
      </c>
      <c r="AZ286" t="str">
        <f t="shared" si="144"/>
        <v/>
      </c>
      <c r="BD286" t="str">
        <f t="shared" si="145"/>
        <v>YES</v>
      </c>
      <c r="BF286">
        <f t="shared" ca="1" si="156"/>
        <v>360</v>
      </c>
    </row>
    <row r="287" spans="1:58">
      <c r="A287">
        <v>281</v>
      </c>
      <c r="C287">
        <f>ROW(Table!$A$208)</f>
        <v>208</v>
      </c>
      <c r="D287" s="1" t="str">
        <f ca="1">INDIRECT(ADDRESS($C287,D$5,,,Table!$A$1))</f>
        <v/>
      </c>
      <c r="E287" s="738" t="str">
        <f ca="1">INDIRECT(ADDRESS($C287,E$5,,,Table!$A$1))</f>
        <v>PRLJB-052</v>
      </c>
      <c r="F287">
        <f ca="1">INDIRECT(ADDRESS($C287,F$5,,,Table!$A$1))</f>
        <v>468.33999999999941</v>
      </c>
      <c r="G287" t="str">
        <f ca="1">INDIRECT(ADDRESS($C287,G$5,,,Table!$A$1))</f>
        <v>HEBT</v>
      </c>
      <c r="H287" t="str">
        <f ca="1">INDIRECT(ADDRESS($C287,H$5,,,Table!$A$1))</f>
        <v>HEBT-130PRL:RFS-PRLJB-052</v>
      </c>
      <c r="I287" s="738" t="str">
        <f>Dev!$CW$48</f>
        <v>g</v>
      </c>
      <c r="J287" t="str">
        <f>IF(OR(I287=Dev!$CU$46, I287=Dev!$CU$47, I287=Dev!$CU$48, I287=Dev!$CU$49, I287=Dev!$CU$50, I287=Dev!$CU$51, I287=Dev!$CU$52, I287=Dev!$CU$53, I287=Dev!$CR$48, I287=Dev!$CR$49),$C$3,                                                                  IF(OR(I287=Dev!$CU$54, I287=Dev!$CU$55, I287=Dev!$CU$56, I287=Dev!$CU$57, I287=Dev!$CU$58, I287=Dev!$CU$59, I287=Dev!$CS$48), $D$3,""))</f>
        <v>PRLTE</v>
      </c>
      <c r="K287" t="str">
        <f ca="1">CONCATENATE(E287,Names!$P$3,I287)</f>
        <v>PRLJB-052_g</v>
      </c>
      <c r="M287" s="31">
        <f ca="1">INDIRECT(ADDRESS($C287,M$5,,,Table!$A$1))</f>
        <v>360</v>
      </c>
      <c r="O287" t="str">
        <f t="shared" si="157"/>
        <v/>
      </c>
      <c r="Q287" t="str">
        <f t="shared" si="159"/>
        <v>0</v>
      </c>
      <c r="R287">
        <f t="shared" ref="R287:R302" si="161">$R$285</f>
        <v>16</v>
      </c>
      <c r="S287" t="str">
        <f ca="1">IFERROR(VLOOKUP(M287,Racks!$H$4:$M$30,Racks!$I$2),"")</f>
        <v>HEBT</v>
      </c>
      <c r="T287" t="str">
        <f ca="1">IFERROR(VLOOKUP(M287,Racks!$H$4:$M$30,Racks!$K$2),"")</f>
        <v>021Row</v>
      </c>
      <c r="U287" t="str">
        <f t="shared" si="160"/>
        <v>016</v>
      </c>
      <c r="V287" t="str">
        <f>CONCATENATE(Names!$C$17,Names!$N$3,U287)</f>
        <v>PRLTCB-016</v>
      </c>
      <c r="W287" t="str">
        <f>Dev!$GL$84</f>
        <v>c</v>
      </c>
      <c r="X287">
        <v>3</v>
      </c>
      <c r="Y287" t="str">
        <f>IF(OR(W287=Dev!$GJ$82, W287=Dev!$GJ$83, W287=Dev!$GJ$84, W287=Dev!$GJ$85, W287=Dev!$GJ$86, W287=Dev!$GJ$87, W287=Dev!$GJ$88, W287=Dev!$GJ$89, W287=Dev!$GG$82, W287=Dev!$GG$83, W287=Dev!$GG$84, W287=Dev!$GG$85, W287=Dev!$GG$86),Names!$C$10,                   IF(OR(W287=Dev!$GJ$90, W287=Dev!$GJ$91, W287=Dev!$GJ$92, W287=Dev!$GJ$93, W287=Dev!$GJ$94, W287=Dev!$GJ$95, W287=Dev!$GJ$96, W287=Dev!$GJ$97, W287=Dev!$GH$82), Names!$C$11,""))</f>
        <v>PRLTE</v>
      </c>
      <c r="Z287" s="31" t="str">
        <f ca="1">IFERROR(VLOOKUP(M287,Racks!$H$4:$M$30,6),"")</f>
        <v>HEBT-021Row:CnPw-U-006</v>
      </c>
      <c r="AA287" t="str">
        <f ca="1">IF(R287="","",CONCATENATE(S287,Names!$H$3,T287,Names!$J$3,Names!$K$3,Names!$L$3,V287))</f>
        <v>HEBT-021Row:RFS-PRLTCB-016</v>
      </c>
      <c r="AB287" t="str">
        <f>IF(R287="","",CONCATENATE(V287,Names!$P$3,W287))</f>
        <v>PRLTCB-016_c</v>
      </c>
      <c r="AD287" t="str">
        <f t="shared" si="138"/>
        <v>CREATE</v>
      </c>
      <c r="AF287" t="str">
        <f t="shared" si="146"/>
        <v>4PR24OSTCHF</v>
      </c>
      <c r="AH287" t="str">
        <f t="shared" ca="1" si="147"/>
        <v>HEBT-130PRL:RFS-PRLJB-052</v>
      </c>
      <c r="AI287" t="str">
        <f t="shared" si="139"/>
        <v>AT</v>
      </c>
      <c r="AK287" t="str">
        <f t="shared" si="148"/>
        <v>WEIPU ST1210/S9</v>
      </c>
      <c r="AM287" t="str">
        <f t="shared" ca="1" si="149"/>
        <v>PRLJB-052_g</v>
      </c>
      <c r="AN287" t="str">
        <f t="shared" ca="1" si="150"/>
        <v>HEBT-021Row:RFS-PRLTCB-016</v>
      </c>
      <c r="AO287" t="str">
        <f t="shared" si="140"/>
        <v>KG</v>
      </c>
      <c r="AP287" t="str">
        <f t="shared" ca="1" si="151"/>
        <v>HEBT-021Row:CnPw-U-006</v>
      </c>
      <c r="AQ287" t="str">
        <f t="shared" si="152"/>
        <v>WEIPU ST1210/P9</v>
      </c>
      <c r="AS287" t="str">
        <f t="shared" si="153"/>
        <v>PRLTCB-016_c</v>
      </c>
      <c r="AT287">
        <f t="shared" ca="1" si="154"/>
        <v>4</v>
      </c>
      <c r="AU287">
        <f t="shared" si="141"/>
        <v>5</v>
      </c>
      <c r="AV287" t="str">
        <f t="shared" si="155"/>
        <v>A</v>
      </c>
      <c r="AX287" t="str">
        <f t="shared" si="142"/>
        <v>staffanekstrom</v>
      </c>
      <c r="AY287" t="str">
        <f t="shared" si="143"/>
        <v>INSERTED</v>
      </c>
      <c r="AZ287" t="str">
        <f t="shared" si="144"/>
        <v/>
      </c>
      <c r="BD287" t="str">
        <f t="shared" si="145"/>
        <v>YES</v>
      </c>
      <c r="BF287">
        <f t="shared" ca="1" si="156"/>
        <v>360</v>
      </c>
    </row>
    <row r="288" spans="1:58">
      <c r="A288">
        <v>282</v>
      </c>
      <c r="C288">
        <f>ROW(Table!$A$208)</f>
        <v>208</v>
      </c>
      <c r="D288" s="1" t="str">
        <f ca="1">INDIRECT(ADDRESS($C288,D$5,,,Table!$A$1))</f>
        <v/>
      </c>
      <c r="E288" s="738" t="str">
        <f ca="1">INDIRECT(ADDRESS($C288,E$5,,,Table!$A$1))</f>
        <v>PRLJB-052</v>
      </c>
      <c r="F288">
        <f ca="1">INDIRECT(ADDRESS($C288,F$5,,,Table!$A$1))</f>
        <v>468.33999999999941</v>
      </c>
      <c r="G288" t="str">
        <f ca="1">INDIRECT(ADDRESS($C288,G$5,,,Table!$A$1))</f>
        <v>HEBT</v>
      </c>
      <c r="H288" t="str">
        <f ca="1">INDIRECT(ADDRESS($C288,H$5,,,Table!$A$1))</f>
        <v>HEBT-130PRL:RFS-PRLJB-052</v>
      </c>
      <c r="I288" s="738" t="str">
        <f>Dev!$CW$49</f>
        <v>h</v>
      </c>
      <c r="J288" t="str">
        <f>IF(OR(I288=Dev!$CU$46, I288=Dev!$CU$47, I288=Dev!$CU$48, I288=Dev!$CU$49, I288=Dev!$CU$50, I288=Dev!$CU$51, I288=Dev!$CU$52, I288=Dev!$CU$53, I288=Dev!$CR$48, I288=Dev!$CR$49),$C$3,                                                                  IF(OR(I288=Dev!$CU$54, I288=Dev!$CU$55, I288=Dev!$CU$56, I288=Dev!$CU$57, I288=Dev!$CU$58, I288=Dev!$CU$59, I288=Dev!$CS$48), $D$3,""))</f>
        <v>PRLTE</v>
      </c>
      <c r="K288" t="str">
        <f ca="1">CONCATENATE(E288,Names!$P$3,I288)</f>
        <v>PRLJB-052_h</v>
      </c>
      <c r="M288" s="31">
        <f ca="1">INDIRECT(ADDRESS($C288,M$5,,,Table!$A$1))</f>
        <v>360</v>
      </c>
      <c r="O288" t="str">
        <f t="shared" si="157"/>
        <v/>
      </c>
      <c r="Q288" t="str">
        <f t="shared" si="159"/>
        <v>0</v>
      </c>
      <c r="R288">
        <f t="shared" si="161"/>
        <v>16</v>
      </c>
      <c r="S288" t="str">
        <f ca="1">IFERROR(VLOOKUP(M288,Racks!$H$4:$M$30,Racks!$I$2),"")</f>
        <v>HEBT</v>
      </c>
      <c r="T288" t="str">
        <f ca="1">IFERROR(VLOOKUP(M288,Racks!$H$4:$M$30,Racks!$K$2),"")</f>
        <v>021Row</v>
      </c>
      <c r="U288" t="str">
        <f t="shared" si="160"/>
        <v>016</v>
      </c>
      <c r="V288" t="str">
        <f>CONCATENATE(Names!$C$17,Names!$N$3,U288)</f>
        <v>PRLTCB-016</v>
      </c>
      <c r="W288" t="str">
        <f>Dev!$GL$85</f>
        <v>d</v>
      </c>
      <c r="X288">
        <v>4</v>
      </c>
      <c r="Y288" t="str">
        <f>IF(OR(W288=Dev!$GJ$82, W288=Dev!$GJ$83, W288=Dev!$GJ$84, W288=Dev!$GJ$85, W288=Dev!$GJ$86, W288=Dev!$GJ$87, W288=Dev!$GJ$88, W288=Dev!$GJ$89, W288=Dev!$GG$82, W288=Dev!$GG$83, W288=Dev!$GG$84, W288=Dev!$GG$85, W288=Dev!$GG$86),Names!$C$10,                   IF(OR(W288=Dev!$GJ$90, W288=Dev!$GJ$91, W288=Dev!$GJ$92, W288=Dev!$GJ$93, W288=Dev!$GJ$94, W288=Dev!$GJ$95, W288=Dev!$GJ$96, W288=Dev!$GJ$97, W288=Dev!$GH$82), Names!$C$11,""))</f>
        <v>PRLTE</v>
      </c>
      <c r="Z288" s="31" t="str">
        <f ca="1">IFERROR(VLOOKUP(M288,Racks!$H$4:$M$30,6),"")</f>
        <v>HEBT-021Row:CnPw-U-006</v>
      </c>
      <c r="AA288" t="str">
        <f ca="1">IF(R288="","",CONCATENATE(S288,Names!$H$3,T288,Names!$J$3,Names!$K$3,Names!$L$3,V288))</f>
        <v>HEBT-021Row:RFS-PRLTCB-016</v>
      </c>
      <c r="AB288" t="str">
        <f>IF(R288="","",CONCATENATE(V288,Names!$P$3,W288))</f>
        <v>PRLTCB-016_d</v>
      </c>
      <c r="AD288" t="str">
        <f t="shared" si="138"/>
        <v>CREATE</v>
      </c>
      <c r="AF288" t="str">
        <f t="shared" si="146"/>
        <v>4PR24OSTCHF</v>
      </c>
      <c r="AH288" t="str">
        <f t="shared" ca="1" si="147"/>
        <v>HEBT-130PRL:RFS-PRLJB-052</v>
      </c>
      <c r="AI288" t="str">
        <f t="shared" si="139"/>
        <v>AT</v>
      </c>
      <c r="AK288" t="str">
        <f t="shared" si="148"/>
        <v>WEIPU ST1210/S9</v>
      </c>
      <c r="AM288" t="str">
        <f t="shared" ca="1" si="149"/>
        <v>PRLJB-052_h</v>
      </c>
      <c r="AN288" t="str">
        <f t="shared" ca="1" si="150"/>
        <v>HEBT-021Row:RFS-PRLTCB-016</v>
      </c>
      <c r="AO288" t="str">
        <f t="shared" si="140"/>
        <v>KG</v>
      </c>
      <c r="AP288" t="str">
        <f t="shared" ca="1" si="151"/>
        <v>HEBT-021Row:CnPw-U-006</v>
      </c>
      <c r="AQ288" t="str">
        <f t="shared" si="152"/>
        <v>WEIPU ST1210/P9</v>
      </c>
      <c r="AS288" t="str">
        <f t="shared" si="153"/>
        <v>PRLTCB-016_d</v>
      </c>
      <c r="AT288">
        <f t="shared" ca="1" si="154"/>
        <v>4</v>
      </c>
      <c r="AU288">
        <f t="shared" si="141"/>
        <v>5</v>
      </c>
      <c r="AV288" t="str">
        <f t="shared" si="155"/>
        <v>A</v>
      </c>
      <c r="AX288" t="str">
        <f t="shared" si="142"/>
        <v>staffanekstrom</v>
      </c>
      <c r="AY288" t="str">
        <f t="shared" si="143"/>
        <v>INSERTED</v>
      </c>
      <c r="AZ288" t="str">
        <f t="shared" si="144"/>
        <v/>
      </c>
      <c r="BD288" t="str">
        <f t="shared" si="145"/>
        <v>YES</v>
      </c>
      <c r="BF288">
        <f t="shared" ca="1" si="156"/>
        <v>360</v>
      </c>
    </row>
    <row r="289" spans="1:58">
      <c r="A289">
        <v>283</v>
      </c>
      <c r="C289">
        <f>ROW(Table!$A$208)</f>
        <v>208</v>
      </c>
      <c r="D289" s="1" t="str">
        <f ca="1">INDIRECT(ADDRESS($C289,D$5,,,Table!$A$1))</f>
        <v/>
      </c>
      <c r="E289" s="738" t="str">
        <f ca="1">INDIRECT(ADDRESS($C289,E$5,,,Table!$A$1))</f>
        <v>PRLJB-052</v>
      </c>
      <c r="F289">
        <f ca="1">INDIRECT(ADDRESS($C289,F$5,,,Table!$A$1))</f>
        <v>468.33999999999941</v>
      </c>
      <c r="G289" t="str">
        <f ca="1">INDIRECT(ADDRESS($C289,G$5,,,Table!$A$1))</f>
        <v>HEBT</v>
      </c>
      <c r="H289" t="str">
        <f ca="1">INDIRECT(ADDRESS($C289,H$5,,,Table!$A$1))</f>
        <v>HEBT-130PRL:RFS-PRLJB-052</v>
      </c>
      <c r="I289" s="738" t="str">
        <f>Dev!$CW$50</f>
        <v>m</v>
      </c>
      <c r="J289" t="str">
        <f>IF(OR(I289=Dev!$CU$46, I289=Dev!$CU$47, I289=Dev!$CU$48, I289=Dev!$CU$49, I289=Dev!$CU$50, I289=Dev!$CU$51, I289=Dev!$CU$52, I289=Dev!$CU$53, I289=Dev!$CR$48, I289=Dev!$CR$49),$C$3,                                                                  IF(OR(I289=Dev!$CU$54, I289=Dev!$CU$55, I289=Dev!$CU$56, I289=Dev!$CU$57, I289=Dev!$CU$58, I289=Dev!$CU$59, I289=Dev!$CS$48), $D$3,""))</f>
        <v>PRLEH</v>
      </c>
      <c r="K289" t="str">
        <f ca="1">CONCATENATE(E289,Names!$P$3,I289)</f>
        <v>PRLJB-052_m</v>
      </c>
      <c r="M289" s="31">
        <f ca="1">INDIRECT(ADDRESS($C289,M$5,,,Table!$A$1))</f>
        <v>360</v>
      </c>
      <c r="O289" t="str">
        <f t="shared" si="157"/>
        <v/>
      </c>
      <c r="Q289" t="str">
        <f t="shared" si="159"/>
        <v>0</v>
      </c>
      <c r="R289">
        <f t="shared" si="161"/>
        <v>16</v>
      </c>
      <c r="S289" t="str">
        <f ca="1">IFERROR(VLOOKUP(M289,Racks!$H$4:$M$30,Racks!$I$2),"")</f>
        <v>HEBT</v>
      </c>
      <c r="T289" t="str">
        <f ca="1">IFERROR(VLOOKUP(M289,Racks!$H$4:$M$30,Racks!$K$2),"")</f>
        <v>021Row</v>
      </c>
      <c r="U289" t="str">
        <f t="shared" si="160"/>
        <v>016</v>
      </c>
      <c r="V289" t="str">
        <f>CONCATENATE(Names!$C$17,Names!$N$3,U289)</f>
        <v>PRLTCB-016</v>
      </c>
      <c r="W289" t="str">
        <f>Dev!$GL$86</f>
        <v>e</v>
      </c>
      <c r="X289">
        <v>5</v>
      </c>
      <c r="Y289" t="str">
        <f>IF(OR(W289=Dev!$GJ$82, W289=Dev!$GJ$83, W289=Dev!$GJ$84, W289=Dev!$GJ$85, W289=Dev!$GJ$86, W289=Dev!$GJ$87, W289=Dev!$GJ$88, W289=Dev!$GJ$89, W289=Dev!$GG$82, W289=Dev!$GG$83, W289=Dev!$GG$84, W289=Dev!$GG$85, W289=Dev!$GG$86),Names!$C$10,                   IF(OR(W289=Dev!$GJ$90, W289=Dev!$GJ$91, W289=Dev!$GJ$92, W289=Dev!$GJ$93, W289=Dev!$GJ$94, W289=Dev!$GJ$95, W289=Dev!$GJ$96, W289=Dev!$GJ$97, W289=Dev!$GH$82), Names!$C$11,""))</f>
        <v>PRLEH</v>
      </c>
      <c r="Z289" s="31" t="str">
        <f ca="1">IFERROR(VLOOKUP(M289,Racks!$H$4:$M$30,6),"")</f>
        <v>HEBT-021Row:CnPw-U-006</v>
      </c>
      <c r="AA289" t="str">
        <f ca="1">IF(R289="","",CONCATENATE(S289,Names!$H$3,T289,Names!$J$3,Names!$K$3,Names!$L$3,V289))</f>
        <v>HEBT-021Row:RFS-PRLTCB-016</v>
      </c>
      <c r="AB289" t="str">
        <f>IF(R289="","",CONCATENATE(V289,Names!$P$3,W289))</f>
        <v>PRLTCB-016_e</v>
      </c>
      <c r="AD289" t="str">
        <f t="shared" si="138"/>
        <v>CREATE</v>
      </c>
      <c r="AF289" t="str">
        <f t="shared" si="146"/>
        <v>3C16NS_3G1.5</v>
      </c>
      <c r="AH289" t="str">
        <f t="shared" ca="1" si="147"/>
        <v>HEBT-130PRL:RFS-PRLJB-052</v>
      </c>
      <c r="AI289" t="str">
        <f t="shared" si="139"/>
        <v>AT</v>
      </c>
      <c r="AK289" t="str">
        <f t="shared" si="148"/>
        <v>WEIPU ST1210/S3</v>
      </c>
      <c r="AM289" t="str">
        <f t="shared" ca="1" si="149"/>
        <v>PRLJB-052_m</v>
      </c>
      <c r="AN289" t="str">
        <f t="shared" ca="1" si="150"/>
        <v>HEBT-021Row:RFS-PRLTCB-016</v>
      </c>
      <c r="AO289" t="str">
        <f t="shared" si="140"/>
        <v>KG</v>
      </c>
      <c r="AP289" t="str">
        <f t="shared" ca="1" si="151"/>
        <v>HEBT-021Row:CnPw-U-006</v>
      </c>
      <c r="AQ289" t="str">
        <f t="shared" si="152"/>
        <v>WEIPU ST1210/P3</v>
      </c>
      <c r="AS289" t="str">
        <f t="shared" si="153"/>
        <v>PRLTCB-016_e</v>
      </c>
      <c r="AT289">
        <f t="shared" ca="1" si="154"/>
        <v>4</v>
      </c>
      <c r="AU289">
        <f t="shared" si="141"/>
        <v>5</v>
      </c>
      <c r="AV289" t="str">
        <f t="shared" si="155"/>
        <v>D</v>
      </c>
      <c r="AX289" t="str">
        <f t="shared" si="142"/>
        <v>staffanekstrom</v>
      </c>
      <c r="AY289" t="str">
        <f t="shared" si="143"/>
        <v>INSERTED</v>
      </c>
      <c r="AZ289" t="str">
        <f t="shared" si="144"/>
        <v/>
      </c>
      <c r="BD289" t="str">
        <f t="shared" si="145"/>
        <v>YES</v>
      </c>
      <c r="BF289">
        <f t="shared" ca="1" si="156"/>
        <v>360</v>
      </c>
    </row>
    <row r="290" spans="1:58">
      <c r="A290">
        <v>284</v>
      </c>
      <c r="C290">
        <f>ROW(Table!$A$208)</f>
        <v>208</v>
      </c>
      <c r="D290" s="1" t="str">
        <f ca="1">INDIRECT(ADDRESS($C290,D$5,,,Table!$A$1))</f>
        <v/>
      </c>
      <c r="E290" s="738" t="str">
        <f ca="1">INDIRECT(ADDRESS($C290,E$5,,,Table!$A$1))</f>
        <v>PRLJB-052</v>
      </c>
      <c r="F290">
        <f ca="1">INDIRECT(ADDRESS($C290,F$5,,,Table!$A$1))</f>
        <v>468.33999999999941</v>
      </c>
      <c r="G290" t="str">
        <f ca="1">INDIRECT(ADDRESS($C290,G$5,,,Table!$A$1))</f>
        <v>HEBT</v>
      </c>
      <c r="H290" t="str">
        <f ca="1">INDIRECT(ADDRESS($C290,H$5,,,Table!$A$1))</f>
        <v>HEBT-130PRL:RFS-PRLJB-052</v>
      </c>
      <c r="I290" s="738" t="str">
        <f>Dev!$CW$51</f>
        <v>n</v>
      </c>
      <c r="J290" t="str">
        <f>IF(OR(I290=Dev!$CU$46, I290=Dev!$CU$47, I290=Dev!$CU$48, I290=Dev!$CU$49, I290=Dev!$CU$50, I290=Dev!$CU$51, I290=Dev!$CU$52, I290=Dev!$CU$53, I290=Dev!$CR$48, I290=Dev!$CR$49),$C$3,                                                                  IF(OR(I290=Dev!$CU$54, I290=Dev!$CU$55, I290=Dev!$CU$56, I290=Dev!$CU$57, I290=Dev!$CU$58, I290=Dev!$CU$59, I290=Dev!$CS$48), $D$3,""))</f>
        <v>PRLEH</v>
      </c>
      <c r="K290" t="str">
        <f ca="1">CONCATENATE(E290,Names!$P$3,I290)</f>
        <v>PRLJB-052_n</v>
      </c>
      <c r="M290" s="31">
        <f ca="1">INDIRECT(ADDRESS($C290,M$5,,,Table!$A$1))</f>
        <v>360</v>
      </c>
      <c r="O290" t="str">
        <f t="shared" si="157"/>
        <v/>
      </c>
      <c r="Q290" t="str">
        <f t="shared" si="159"/>
        <v>0</v>
      </c>
      <c r="R290">
        <f t="shared" si="161"/>
        <v>16</v>
      </c>
      <c r="S290" t="str">
        <f ca="1">IFERROR(VLOOKUP(M290,Racks!$H$4:$M$30,Racks!$I$2),"")</f>
        <v>HEBT</v>
      </c>
      <c r="T290" t="str">
        <f ca="1">IFERROR(VLOOKUP(M290,Racks!$H$4:$M$30,Racks!$K$2),"")</f>
        <v>021Row</v>
      </c>
      <c r="U290" t="str">
        <f t="shared" si="160"/>
        <v>016</v>
      </c>
      <c r="V290" t="str">
        <f>CONCATENATE(Names!$C$17,Names!$N$3,U290)</f>
        <v>PRLTCB-016</v>
      </c>
      <c r="W290" t="str">
        <f>Dev!$GL$87</f>
        <v>f</v>
      </c>
      <c r="X290">
        <v>6</v>
      </c>
      <c r="Y290" t="str">
        <f>IF(OR(W290=Dev!$GJ$82, W290=Dev!$GJ$83, W290=Dev!$GJ$84, W290=Dev!$GJ$85, W290=Dev!$GJ$86, W290=Dev!$GJ$87, W290=Dev!$GJ$88, W290=Dev!$GJ$89, W290=Dev!$GG$82, W290=Dev!$GG$83, W290=Dev!$GG$84, W290=Dev!$GG$85, W290=Dev!$GG$86),Names!$C$10,                   IF(OR(W290=Dev!$GJ$90, W290=Dev!$GJ$91, W290=Dev!$GJ$92, W290=Dev!$GJ$93, W290=Dev!$GJ$94, W290=Dev!$GJ$95, W290=Dev!$GJ$96, W290=Dev!$GJ$97, W290=Dev!$GH$82), Names!$C$11,""))</f>
        <v>PRLEH</v>
      </c>
      <c r="Z290" s="31" t="str">
        <f ca="1">IFERROR(VLOOKUP(M290,Racks!$H$4:$M$30,6),"")</f>
        <v>HEBT-021Row:CnPw-U-006</v>
      </c>
      <c r="AA290" t="str">
        <f ca="1">IF(R290="","",CONCATENATE(S290,Names!$H$3,T290,Names!$J$3,Names!$K$3,Names!$L$3,V290))</f>
        <v>HEBT-021Row:RFS-PRLTCB-016</v>
      </c>
      <c r="AB290" t="str">
        <f>IF(R290="","",CONCATENATE(V290,Names!$P$3,W290))</f>
        <v>PRLTCB-016_f</v>
      </c>
      <c r="AD290" t="str">
        <f t="shared" si="138"/>
        <v>CREATE</v>
      </c>
      <c r="AF290" t="str">
        <f t="shared" si="146"/>
        <v>3C16NS_3G1.5</v>
      </c>
      <c r="AH290" t="str">
        <f t="shared" ca="1" si="147"/>
        <v>HEBT-130PRL:RFS-PRLJB-052</v>
      </c>
      <c r="AI290" t="str">
        <f t="shared" si="139"/>
        <v>AT</v>
      </c>
      <c r="AK290" t="str">
        <f t="shared" si="148"/>
        <v>WEIPU ST1210/S3</v>
      </c>
      <c r="AM290" t="str">
        <f t="shared" ca="1" si="149"/>
        <v>PRLJB-052_n</v>
      </c>
      <c r="AN290" t="str">
        <f t="shared" ca="1" si="150"/>
        <v>HEBT-021Row:RFS-PRLTCB-016</v>
      </c>
      <c r="AO290" t="str">
        <f t="shared" si="140"/>
        <v>KG</v>
      </c>
      <c r="AP290" t="str">
        <f t="shared" ca="1" si="151"/>
        <v>HEBT-021Row:CnPw-U-006</v>
      </c>
      <c r="AQ290" t="str">
        <f t="shared" si="152"/>
        <v>WEIPU ST1210/P3</v>
      </c>
      <c r="AS290" t="str">
        <f t="shared" si="153"/>
        <v>PRLTCB-016_f</v>
      </c>
      <c r="AT290">
        <f t="shared" ca="1" si="154"/>
        <v>4</v>
      </c>
      <c r="AU290">
        <f t="shared" si="141"/>
        <v>5</v>
      </c>
      <c r="AV290" t="str">
        <f t="shared" si="155"/>
        <v>D</v>
      </c>
      <c r="AX290" t="str">
        <f t="shared" si="142"/>
        <v>staffanekstrom</v>
      </c>
      <c r="AY290" t="str">
        <f t="shared" si="143"/>
        <v>INSERTED</v>
      </c>
      <c r="AZ290" t="str">
        <f t="shared" si="144"/>
        <v/>
      </c>
      <c r="BD290" t="str">
        <f t="shared" si="145"/>
        <v>YES</v>
      </c>
      <c r="BF290">
        <f t="shared" ca="1" si="156"/>
        <v>360</v>
      </c>
    </row>
    <row r="291" spans="1:58">
      <c r="A291">
        <v>285</v>
      </c>
      <c r="C291">
        <f>ROW(Table!$A$208)</f>
        <v>208</v>
      </c>
      <c r="D291" s="1" t="str">
        <f ca="1">INDIRECT(ADDRESS($C291,D$5,,,Table!$A$1))</f>
        <v/>
      </c>
      <c r="E291" s="738" t="str">
        <f ca="1">INDIRECT(ADDRESS($C291,E$5,,,Table!$A$1))</f>
        <v>PRLJB-052</v>
      </c>
      <c r="F291">
        <f ca="1">INDIRECT(ADDRESS($C291,F$5,,,Table!$A$1))</f>
        <v>468.33999999999941</v>
      </c>
      <c r="G291" t="str">
        <f ca="1">INDIRECT(ADDRESS($C291,G$5,,,Table!$A$1))</f>
        <v>HEBT</v>
      </c>
      <c r="H291" t="str">
        <f ca="1">INDIRECT(ADDRESS($C291,H$5,,,Table!$A$1))</f>
        <v>HEBT-130PRL:RFS-PRLJB-052</v>
      </c>
      <c r="I291" s="738" t="str">
        <f>Dev!$CW$52</f>
        <v>s</v>
      </c>
      <c r="J291" t="str">
        <f>IF(OR(I291=Dev!$CU$46, I291=Dev!$CU$47, I291=Dev!$CU$48, I291=Dev!$CU$49, I291=Dev!$CU$50, I291=Dev!$CU$51, I291=Dev!$CU$52, I291=Dev!$CU$53, I291=Dev!$CR$48, I291=Dev!$CR$49),$C$3,                                                                  IF(OR(I291=Dev!$CU$54, I291=Dev!$CU$55, I291=Dev!$CU$56, I291=Dev!$CU$57, I291=Dev!$CU$58, I291=Dev!$CU$59, I291=Dev!$CS$48), $D$3,""))</f>
        <v>PRLTE</v>
      </c>
      <c r="K291" t="str">
        <f ca="1">CONCATENATE(E291,Names!$P$3,I291)</f>
        <v>PRLJB-052_s</v>
      </c>
      <c r="M291" s="31">
        <f ca="1">INDIRECT(ADDRESS($C291,M$5,,,Table!$A$1))</f>
        <v>360</v>
      </c>
      <c r="O291" t="str">
        <f t="shared" si="157"/>
        <v/>
      </c>
      <c r="Q291" t="str">
        <f t="shared" si="159"/>
        <v>0</v>
      </c>
      <c r="R291">
        <f t="shared" si="161"/>
        <v>16</v>
      </c>
      <c r="S291" t="str">
        <f ca="1">IFERROR(VLOOKUP(M291,Racks!$H$4:$M$30,Racks!$I$2),"")</f>
        <v>HEBT</v>
      </c>
      <c r="T291" t="str">
        <f ca="1">IFERROR(VLOOKUP(M291,Racks!$H$4:$M$30,Racks!$K$2),"")</f>
        <v>021Row</v>
      </c>
      <c r="U291" t="str">
        <f t="shared" si="160"/>
        <v>016</v>
      </c>
      <c r="V291" t="str">
        <f>CONCATENATE(Names!$C$17,Names!$N$3,U291)</f>
        <v>PRLTCB-016</v>
      </c>
      <c r="W291" t="str">
        <f>Dev!$GL$88</f>
        <v>g</v>
      </c>
      <c r="X291">
        <v>7</v>
      </c>
      <c r="Y291" t="str">
        <f>IF(OR(W291=Dev!$GJ$82, W291=Dev!$GJ$83, W291=Dev!$GJ$84, W291=Dev!$GJ$85, W291=Dev!$GJ$86, W291=Dev!$GJ$87, W291=Dev!$GJ$88, W291=Dev!$GJ$89, W291=Dev!$GG$82, W291=Dev!$GG$83, W291=Dev!$GG$84, W291=Dev!$GG$85, W291=Dev!$GG$86),Names!$C$10,                   IF(OR(W291=Dev!$GJ$90, W291=Dev!$GJ$91, W291=Dev!$GJ$92, W291=Dev!$GJ$93, W291=Dev!$GJ$94, W291=Dev!$GJ$95, W291=Dev!$GJ$96, W291=Dev!$GJ$97, W291=Dev!$GH$82), Names!$C$11,""))</f>
        <v>PRLTE</v>
      </c>
      <c r="Z291" s="31" t="str">
        <f ca="1">IFERROR(VLOOKUP(M291,Racks!$H$4:$M$30,6),"")</f>
        <v>HEBT-021Row:CnPw-U-006</v>
      </c>
      <c r="AA291" t="str">
        <f ca="1">IF(R291="","",CONCATENATE(S291,Names!$H$3,T291,Names!$J$3,Names!$K$3,Names!$L$3,V291))</f>
        <v>HEBT-021Row:RFS-PRLTCB-016</v>
      </c>
      <c r="AB291" t="str">
        <f>IF(R291="","",CONCATENATE(V291,Names!$P$3,W291))</f>
        <v>PRLTCB-016_g</v>
      </c>
      <c r="AD291" t="str">
        <f t="shared" si="138"/>
        <v>CREATE</v>
      </c>
      <c r="AF291" t="str">
        <f t="shared" si="146"/>
        <v>4PR24OSTCHF</v>
      </c>
      <c r="AH291" t="str">
        <f t="shared" ca="1" si="147"/>
        <v>HEBT-130PRL:RFS-PRLJB-052</v>
      </c>
      <c r="AI291" t="str">
        <f t="shared" si="139"/>
        <v>AT</v>
      </c>
      <c r="AK291" t="str">
        <f t="shared" si="148"/>
        <v>WEIPU ST1210/S9</v>
      </c>
      <c r="AM291" t="str">
        <f t="shared" ca="1" si="149"/>
        <v>PRLJB-052_s</v>
      </c>
      <c r="AN291" t="str">
        <f t="shared" ca="1" si="150"/>
        <v>HEBT-021Row:RFS-PRLTCB-016</v>
      </c>
      <c r="AO291" t="str">
        <f t="shared" si="140"/>
        <v>KG</v>
      </c>
      <c r="AP291" t="str">
        <f t="shared" ca="1" si="151"/>
        <v>HEBT-021Row:CnPw-U-006</v>
      </c>
      <c r="AQ291" t="str">
        <f t="shared" si="152"/>
        <v>WEIPU ST1210/P9</v>
      </c>
      <c r="AS291" t="str">
        <f t="shared" si="153"/>
        <v>PRLTCB-016_g</v>
      </c>
      <c r="AT291">
        <f t="shared" ca="1" si="154"/>
        <v>4</v>
      </c>
      <c r="AU291">
        <f t="shared" si="141"/>
        <v>5</v>
      </c>
      <c r="AV291" t="str">
        <f t="shared" si="155"/>
        <v>A</v>
      </c>
      <c r="AX291" t="str">
        <f t="shared" si="142"/>
        <v>staffanekstrom</v>
      </c>
      <c r="AY291" t="str">
        <f t="shared" si="143"/>
        <v>INSERTED</v>
      </c>
      <c r="AZ291" t="str">
        <f t="shared" si="144"/>
        <v/>
      </c>
      <c r="BD291" t="str">
        <f t="shared" si="145"/>
        <v>YES</v>
      </c>
      <c r="BF291">
        <f t="shared" ca="1" si="156"/>
        <v>360</v>
      </c>
    </row>
    <row r="292" spans="1:58" s="196" customFormat="1">
      <c r="A292" s="196">
        <v>286</v>
      </c>
      <c r="C292" s="196">
        <f>ROW(Table!$A$208)</f>
        <v>208</v>
      </c>
      <c r="D292" s="1021" t="str">
        <f ca="1">INDIRECT(ADDRESS($C292,D$5,,,Table!$A$1))</f>
        <v/>
      </c>
      <c r="E292" s="764" t="str">
        <f ca="1">INDIRECT(ADDRESS($C292,E$5,,,Table!$A$1))</f>
        <v>PRLJB-052</v>
      </c>
      <c r="F292" s="196">
        <f ca="1">INDIRECT(ADDRESS($C292,F$5,,,Table!$A$1))</f>
        <v>468.33999999999941</v>
      </c>
      <c r="G292" s="196" t="str">
        <f ca="1">INDIRECT(ADDRESS($C292,G$5,,,Table!$A$1))</f>
        <v>HEBT</v>
      </c>
      <c r="H292" s="196" t="str">
        <f ca="1">INDIRECT(ADDRESS($C292,H$5,,,Table!$A$1))</f>
        <v>HEBT-130PRL:RFS-PRLJB-052</v>
      </c>
      <c r="I292" s="764" t="str">
        <f>Dev!$CW$53</f>
        <v>t</v>
      </c>
      <c r="J292" s="196" t="str">
        <f>IF(OR(I292=Dev!$CU$46, I292=Dev!$CU$47, I292=Dev!$CU$48, I292=Dev!$CU$49, I292=Dev!$CU$50, I292=Dev!$CU$51, I292=Dev!$CU$52, I292=Dev!$CU$53, I292=Dev!$CR$48, I292=Dev!$CR$49),$C$3,                                                                  IF(OR(I292=Dev!$CU$54, I292=Dev!$CU$55, I292=Dev!$CU$56, I292=Dev!$CU$57, I292=Dev!$CU$58, I292=Dev!$CU$59, I292=Dev!$CS$48), $D$3,""))</f>
        <v>PRLTE</v>
      </c>
      <c r="K292" s="196" t="str">
        <f ca="1">CONCATENATE(E292,Names!$P$3,I292)</f>
        <v>PRLJB-052_t</v>
      </c>
      <c r="M292" s="760">
        <f ca="1">INDIRECT(ADDRESS($C292,M$5,,,Table!$A$1))</f>
        <v>360</v>
      </c>
      <c r="O292" s="196" t="str">
        <f t="shared" si="157"/>
        <v/>
      </c>
      <c r="Q292" s="196" t="str">
        <f t="shared" si="159"/>
        <v>0</v>
      </c>
      <c r="R292" s="196">
        <f t="shared" si="161"/>
        <v>16</v>
      </c>
      <c r="S292" s="196" t="str">
        <f ca="1">IFERROR(VLOOKUP(M292,Racks!$H$4:$M$30,Racks!$I$2),"")</f>
        <v>HEBT</v>
      </c>
      <c r="T292" s="196" t="str">
        <f ca="1">IFERROR(VLOOKUP(M292,Racks!$H$4:$M$30,Racks!$K$2),"")</f>
        <v>021Row</v>
      </c>
      <c r="U292" s="196" t="str">
        <f t="shared" si="160"/>
        <v>016</v>
      </c>
      <c r="V292" s="196" t="str">
        <f>CONCATENATE(Names!$C$17,Names!$N$3,U292)</f>
        <v>PRLTCB-016</v>
      </c>
      <c r="W292" s="196" t="str">
        <f>Dev!$GL$89</f>
        <v>h</v>
      </c>
      <c r="X292" s="196">
        <v>8</v>
      </c>
      <c r="Y292" s="196" t="str">
        <f>IF(OR(W292=Dev!$GJ$82, W292=Dev!$GJ$83, W292=Dev!$GJ$84, W292=Dev!$GJ$85, W292=Dev!$GJ$86, W292=Dev!$GJ$87, W292=Dev!$GJ$88, W292=Dev!$GJ$89, W292=Dev!$GG$82, W292=Dev!$GG$83, W292=Dev!$GG$84, W292=Dev!$GG$85, W292=Dev!$GG$86),Names!$C$10,                   IF(OR(W292=Dev!$GJ$90, W292=Dev!$GJ$91, W292=Dev!$GJ$92, W292=Dev!$GJ$93, W292=Dev!$GJ$94, W292=Dev!$GJ$95, W292=Dev!$GJ$96, W292=Dev!$GJ$97, W292=Dev!$GH$82), Names!$C$11,""))</f>
        <v>PRLTE</v>
      </c>
      <c r="Z292" s="760" t="str">
        <f ca="1">IFERROR(VLOOKUP(M292,Racks!$H$4:$M$30,6),"")</f>
        <v>HEBT-021Row:CnPw-U-006</v>
      </c>
      <c r="AA292" s="196" t="str">
        <f ca="1">IF(R292="","",CONCATENATE(S292,Names!$H$3,T292,Names!$J$3,Names!$K$3,Names!$L$3,V292))</f>
        <v>HEBT-021Row:RFS-PRLTCB-016</v>
      </c>
      <c r="AB292" s="196" t="str">
        <f>IF(R292="","",CONCATENATE(V292,Names!$P$3,W292))</f>
        <v>PRLTCB-016_h</v>
      </c>
      <c r="AC292" s="996"/>
      <c r="AD292" s="196" t="str">
        <f t="shared" si="138"/>
        <v>CREATE</v>
      </c>
      <c r="AF292" s="196" t="str">
        <f t="shared" si="146"/>
        <v>4PR24OSTCHF</v>
      </c>
      <c r="AH292" s="196" t="str">
        <f t="shared" ca="1" si="147"/>
        <v>HEBT-130PRL:RFS-PRLJB-052</v>
      </c>
      <c r="AI292" s="196" t="str">
        <f t="shared" si="139"/>
        <v>AT</v>
      </c>
      <c r="AK292" s="196" t="str">
        <f t="shared" si="148"/>
        <v>WEIPU ST1210/S9</v>
      </c>
      <c r="AM292" s="196" t="str">
        <f t="shared" ca="1" si="149"/>
        <v>PRLJB-052_t</v>
      </c>
      <c r="AN292" s="196" t="str">
        <f t="shared" ca="1" si="150"/>
        <v>HEBT-021Row:RFS-PRLTCB-016</v>
      </c>
      <c r="AO292" s="196" t="str">
        <f t="shared" si="140"/>
        <v>KG</v>
      </c>
      <c r="AP292" s="196" t="str">
        <f t="shared" ca="1" si="151"/>
        <v>HEBT-021Row:CnPw-U-006</v>
      </c>
      <c r="AQ292" s="196" t="str">
        <f t="shared" si="152"/>
        <v>WEIPU ST1210/P9</v>
      </c>
      <c r="AS292" s="196" t="str">
        <f t="shared" si="153"/>
        <v>PRLTCB-016_h</v>
      </c>
      <c r="AT292" s="196">
        <f t="shared" ca="1" si="154"/>
        <v>4</v>
      </c>
      <c r="AU292" s="196">
        <f t="shared" si="141"/>
        <v>5</v>
      </c>
      <c r="AV292" s="196" t="str">
        <f t="shared" si="155"/>
        <v>A</v>
      </c>
      <c r="AX292" s="196" t="str">
        <f t="shared" si="142"/>
        <v>staffanekstrom</v>
      </c>
      <c r="AY292" s="196" t="str">
        <f t="shared" si="143"/>
        <v>INSERTED</v>
      </c>
      <c r="AZ292" s="196" t="str">
        <f t="shared" si="144"/>
        <v/>
      </c>
      <c r="BD292" s="196" t="str">
        <f t="shared" si="145"/>
        <v>YES</v>
      </c>
      <c r="BE292" s="996"/>
      <c r="BF292" s="196">
        <f t="shared" ca="1" si="156"/>
        <v>360</v>
      </c>
    </row>
    <row r="293" spans="1:58">
      <c r="A293">
        <v>287</v>
      </c>
      <c r="C293">
        <f>ROW(Table!$A$214)</f>
        <v>214</v>
      </c>
      <c r="D293" s="1" t="str">
        <f ca="1">INDIRECT(ADDRESS($C293,D$5,,,Table!$A$1))</f>
        <v/>
      </c>
      <c r="E293" s="752" t="str">
        <f ca="1">INDIRECT(ADDRESS($C293,E$5,,,Table!$A$1))</f>
        <v>PRLJB-053</v>
      </c>
      <c r="F293">
        <f ca="1">INDIRECT(ADDRESS($C293,F$5,,,Table!$A$1))</f>
        <v>486.12999999999937</v>
      </c>
      <c r="G293" t="str">
        <f ca="1">INDIRECT(ADDRESS($C293,G$5,,,Table!$A$1))</f>
        <v>HEBT</v>
      </c>
      <c r="H293" t="str">
        <f ca="1">INDIRECT(ADDRESS($C293,H$5,,,Table!$A$1))</f>
        <v>HEBT-150PRL:RFS-PRLJB-053</v>
      </c>
      <c r="I293" s="769" t="str">
        <f>Dev!$CR$48</f>
        <v>++EH</v>
      </c>
      <c r="J293" t="str">
        <f>IF(OR(I293=Dev!$CU$46, I293=Dev!$CU$47, I293=Dev!$CU$48, I293=Dev!$CU$49, I293=Dev!$CU$50, I293=Dev!$CU$51, I293=Dev!$CU$52, I293=Dev!$CU$53, I293=Dev!$CR$48, I293=Dev!$CR$49),$C$3,                                                                  IF(OR(I293=Dev!$CU$54, I293=Dev!$CU$55, I293=Dev!$CU$56, I293=Dev!$CU$57, I293=Dev!$CU$58, I293=Dev!$CU$59, I293=Dev!$CS$48), $D$3,""))</f>
        <v>PRLEH</v>
      </c>
      <c r="K293" t="str">
        <f ca="1">CONCATENATE(E293,Names!$P$3,I293)</f>
        <v>PRLJB-053_++EH</v>
      </c>
      <c r="M293" s="31">
        <f ca="1">INDIRECT(ADDRESS($C293,M$5,,,Table!$A$1))</f>
        <v>360</v>
      </c>
      <c r="O293" t="str">
        <f t="shared" si="157"/>
        <v/>
      </c>
      <c r="Q293" t="str">
        <f t="shared" si="159"/>
        <v>0</v>
      </c>
      <c r="R293">
        <f t="shared" si="161"/>
        <v>16</v>
      </c>
      <c r="S293" t="str">
        <f ca="1">IFERROR(VLOOKUP(M293,Racks!$H$4:$M$30,Racks!$I$2),"")</f>
        <v>HEBT</v>
      </c>
      <c r="T293" t="str">
        <f ca="1">IFERROR(VLOOKUP(M293,Racks!$H$4:$M$30,Racks!$K$2),"")</f>
        <v>021Row</v>
      </c>
      <c r="U293" t="str">
        <f t="shared" si="160"/>
        <v>016</v>
      </c>
      <c r="V293" t="str">
        <f>CONCATENATE(Names!$C$17,Names!$N$3,U293)</f>
        <v>PRLTCB-016</v>
      </c>
      <c r="W293" s="769" t="str">
        <f>Dev!$GG$82</f>
        <v>y</v>
      </c>
      <c r="X293">
        <v>0</v>
      </c>
      <c r="Y293" t="str">
        <f>IF(OR(W293=Dev!$GJ$82, W293=Dev!$GJ$83, W293=Dev!$GJ$84, W293=Dev!$GJ$85, W293=Dev!$GJ$86, W293=Dev!$GJ$87, W293=Dev!$GJ$88, W293=Dev!$GJ$89, W293=Dev!$GG$82, W293=Dev!$GG$83, W293=Dev!$GG$84, W293=Dev!$GG$85, W293=Dev!$GG$86),Names!$C$10,                   IF(OR(W293=Dev!$GJ$90, W293=Dev!$GJ$91, W293=Dev!$GJ$92, W293=Dev!$GJ$93, W293=Dev!$GJ$94, W293=Dev!$GJ$95, W293=Dev!$GJ$96, W293=Dev!$GJ$97, W293=Dev!$GH$82), Names!$C$11,""))</f>
        <v>PRLEH</v>
      </c>
      <c r="Z293" s="31" t="str">
        <f ca="1">IFERROR(VLOOKUP(M293,Racks!$H$4:$M$30,6),"")</f>
        <v>HEBT-021Row:CnPw-U-006</v>
      </c>
      <c r="AA293" t="str">
        <f ca="1">IF(R293="","",CONCATENATE(S293,Names!$H$3,T293,Names!$J$3,Names!$K$3,Names!$L$3,V293))</f>
        <v>HEBT-021Row:RFS-PRLTCB-016</v>
      </c>
      <c r="AB293" t="str">
        <f>IF(R293="","",CONCATENATE(V293,Names!$P$3,W293))</f>
        <v>PRLTCB-016_y</v>
      </c>
      <c r="AD293" t="str">
        <f t="shared" si="138"/>
        <v>CREATE</v>
      </c>
      <c r="AF293" t="str">
        <f t="shared" si="146"/>
        <v>3C16NS_3G1.5</v>
      </c>
      <c r="AH293" t="str">
        <f t="shared" ca="1" si="147"/>
        <v>HEBT-150PRL:RFS-PRLJB-053</v>
      </c>
      <c r="AI293" t="str">
        <f t="shared" si="139"/>
        <v>AT</v>
      </c>
      <c r="AK293" t="str">
        <f t="shared" si="148"/>
        <v>WEIPU ST1210/S3</v>
      </c>
      <c r="AM293" t="str">
        <f t="shared" ca="1" si="149"/>
        <v>PRLJB-053_++EH</v>
      </c>
      <c r="AN293" t="str">
        <f t="shared" ca="1" si="150"/>
        <v>HEBT-021Row:RFS-PRLTCB-016</v>
      </c>
      <c r="AO293" t="str">
        <f t="shared" si="140"/>
        <v>KG</v>
      </c>
      <c r="AP293" t="str">
        <f t="shared" ca="1" si="151"/>
        <v>HEBT-021Row:CnPw-U-006</v>
      </c>
      <c r="AQ293" t="str">
        <f t="shared" si="152"/>
        <v>WEIPU ST1210/P3</v>
      </c>
      <c r="AS293" t="str">
        <f t="shared" si="153"/>
        <v>PRLTCB-016_y</v>
      </c>
      <c r="AT293">
        <f t="shared" ca="1" si="154"/>
        <v>4</v>
      </c>
      <c r="AU293">
        <f t="shared" si="141"/>
        <v>5</v>
      </c>
      <c r="AV293" t="str">
        <f t="shared" si="155"/>
        <v>D</v>
      </c>
      <c r="AX293" t="str">
        <f t="shared" si="142"/>
        <v>staffanekstrom</v>
      </c>
      <c r="AY293" t="str">
        <f t="shared" si="143"/>
        <v>INSERTED</v>
      </c>
      <c r="AZ293" t="str">
        <f t="shared" si="144"/>
        <v/>
      </c>
      <c r="BD293" t="str">
        <f t="shared" si="145"/>
        <v>YES</v>
      </c>
      <c r="BF293">
        <f t="shared" ca="1" si="156"/>
        <v>360</v>
      </c>
    </row>
    <row r="294" spans="1:58">
      <c r="A294">
        <v>288</v>
      </c>
      <c r="C294">
        <f>ROW(Table!$A$214)</f>
        <v>214</v>
      </c>
      <c r="D294" s="1" t="str">
        <f ca="1">INDIRECT(ADDRESS($C294,D$5,,,Table!$A$1))</f>
        <v/>
      </c>
      <c r="E294" s="752" t="str">
        <f ca="1">INDIRECT(ADDRESS($C294,E$5,,,Table!$A$1))</f>
        <v>PRLJB-053</v>
      </c>
      <c r="F294">
        <f ca="1">INDIRECT(ADDRESS($C294,F$5,,,Table!$A$1))</f>
        <v>486.12999999999937</v>
      </c>
      <c r="G294" t="str">
        <f ca="1">INDIRECT(ADDRESS($C294,G$5,,,Table!$A$1))</f>
        <v>HEBT</v>
      </c>
      <c r="H294" t="str">
        <f ca="1">INDIRECT(ADDRESS($C294,H$5,,,Table!$A$1))</f>
        <v>HEBT-150PRL:RFS-PRLJB-053</v>
      </c>
      <c r="I294" s="769" t="str">
        <f>Dev!$CS$48</f>
        <v>++TE</v>
      </c>
      <c r="J294" t="str">
        <f>IF(OR(I294=Dev!$CU$46, I294=Dev!$CU$47, I294=Dev!$CU$48, I294=Dev!$CU$49, I294=Dev!$CU$50, I294=Dev!$CU$51, I294=Dev!$CU$52, I294=Dev!$CU$53, I294=Dev!$CR$48, I294=Dev!$CR$49),$C$3,                                                                  IF(OR(I294=Dev!$CU$54, I294=Dev!$CU$55, I294=Dev!$CU$56, I294=Dev!$CU$57, I294=Dev!$CU$58, I294=Dev!$CU$59, I294=Dev!$CS$48), $D$3,""))</f>
        <v>PRLTE</v>
      </c>
      <c r="K294" t="str">
        <f ca="1">CONCATENATE(E294,Names!$P$3,I294)</f>
        <v>PRLJB-053_++TE</v>
      </c>
      <c r="M294" s="31">
        <f ca="1">INDIRECT(ADDRESS($C294,M$5,,,Table!$A$1))</f>
        <v>360</v>
      </c>
      <c r="O294" t="str">
        <f t="shared" si="157"/>
        <v/>
      </c>
      <c r="Q294" t="str">
        <f t="shared" si="159"/>
        <v>0</v>
      </c>
      <c r="R294">
        <f t="shared" si="161"/>
        <v>16</v>
      </c>
      <c r="S294" t="str">
        <f ca="1">IFERROR(VLOOKUP(M294,Racks!$H$4:$M$30,Racks!$I$2),"")</f>
        <v>HEBT</v>
      </c>
      <c r="T294" t="str">
        <f ca="1">IFERROR(VLOOKUP(M294,Racks!$H$4:$M$30,Racks!$K$2),"")</f>
        <v>021Row</v>
      </c>
      <c r="U294" t="str">
        <f t="shared" si="160"/>
        <v>016</v>
      </c>
      <c r="V294" t="str">
        <f>CONCATENATE(Names!$C$17,Names!$N$3,U294)</f>
        <v>PRLTCB-016</v>
      </c>
      <c r="W294" s="769" t="str">
        <f>Dev!$GH$82</f>
        <v>z</v>
      </c>
      <c r="X294">
        <v>0</v>
      </c>
      <c r="Y294" t="str">
        <f>IF(OR(W294=Dev!$GJ$82, W294=Dev!$GJ$83, W294=Dev!$GJ$84, W294=Dev!$GJ$85, W294=Dev!$GJ$86, W294=Dev!$GJ$87, W294=Dev!$GJ$88, W294=Dev!$GJ$89, W294=Dev!$GG$82, W294=Dev!$GG$83, W294=Dev!$GG$84, W294=Dev!$GG$85, W294=Dev!$GG$86),Names!$C$10,                   IF(OR(W294=Dev!$GJ$90, W294=Dev!$GJ$91, W294=Dev!$GJ$92, W294=Dev!$GJ$93, W294=Dev!$GJ$94, W294=Dev!$GJ$95, W294=Dev!$GJ$96, W294=Dev!$GJ$97, W294=Dev!$GH$82), Names!$C$11,""))</f>
        <v>PRLTE</v>
      </c>
      <c r="Z294" s="31" t="str">
        <f ca="1">IFERROR(VLOOKUP(M294,Racks!$H$4:$M$30,6),"")</f>
        <v>HEBT-021Row:CnPw-U-006</v>
      </c>
      <c r="AA294" t="str">
        <f ca="1">IF(R294="","",CONCATENATE(S294,Names!$H$3,T294,Names!$J$3,Names!$K$3,Names!$L$3,V294))</f>
        <v>HEBT-021Row:RFS-PRLTCB-016</v>
      </c>
      <c r="AB294" t="str">
        <f>IF(R294="","",CONCATENATE(V294,Names!$P$3,W294))</f>
        <v>PRLTCB-016_z</v>
      </c>
      <c r="AD294" t="str">
        <f t="shared" si="138"/>
        <v>CREATE</v>
      </c>
      <c r="AF294" t="str">
        <f t="shared" si="146"/>
        <v>4PR24OSTCHF</v>
      </c>
      <c r="AH294" t="str">
        <f t="shared" ca="1" si="147"/>
        <v>HEBT-150PRL:RFS-PRLJB-053</v>
      </c>
      <c r="AI294" t="str">
        <f t="shared" si="139"/>
        <v>AT</v>
      </c>
      <c r="AK294" t="str">
        <f t="shared" si="148"/>
        <v>WEIPU ST1210/S9</v>
      </c>
      <c r="AM294" t="str">
        <f t="shared" ca="1" si="149"/>
        <v>PRLJB-053_++TE</v>
      </c>
      <c r="AN294" t="str">
        <f t="shared" ca="1" si="150"/>
        <v>HEBT-021Row:RFS-PRLTCB-016</v>
      </c>
      <c r="AO294" t="str">
        <f t="shared" si="140"/>
        <v>KG</v>
      </c>
      <c r="AP294" t="str">
        <f t="shared" ca="1" si="151"/>
        <v>HEBT-021Row:CnPw-U-006</v>
      </c>
      <c r="AQ294" t="str">
        <f t="shared" si="152"/>
        <v>WEIPU ST1210/P9</v>
      </c>
      <c r="AS294" t="str">
        <f t="shared" si="153"/>
        <v>PRLTCB-016_z</v>
      </c>
      <c r="AT294">
        <f t="shared" ca="1" si="154"/>
        <v>4</v>
      </c>
      <c r="AU294">
        <f t="shared" si="141"/>
        <v>5</v>
      </c>
      <c r="AV294" t="str">
        <f t="shared" si="155"/>
        <v>A</v>
      </c>
      <c r="AX294" t="str">
        <f t="shared" si="142"/>
        <v>staffanekstrom</v>
      </c>
      <c r="AY294" t="str">
        <f t="shared" si="143"/>
        <v>INSERTED</v>
      </c>
      <c r="AZ294" t="str">
        <f t="shared" si="144"/>
        <v/>
      </c>
      <c r="BD294" t="str">
        <f t="shared" si="145"/>
        <v>YES</v>
      </c>
      <c r="BF294">
        <f t="shared" ca="1" si="156"/>
        <v>360</v>
      </c>
    </row>
    <row r="295" spans="1:58">
      <c r="A295">
        <v>289</v>
      </c>
      <c r="C295">
        <f>ROW(Table!$A$214)</f>
        <v>214</v>
      </c>
      <c r="D295" s="1" t="str">
        <f ca="1">INDIRECT(ADDRESS($C295,D$5,,,Table!$A$1))</f>
        <v/>
      </c>
      <c r="E295" t="str">
        <f ca="1">INDIRECT(ADDRESS($C295,E$5,,,Table!$A$1))</f>
        <v>PRLJB-053</v>
      </c>
      <c r="F295">
        <f ca="1">INDIRECT(ADDRESS($C295,F$5,,,Table!$A$1))</f>
        <v>486.12999999999937</v>
      </c>
      <c r="G295" t="str">
        <f ca="1">INDIRECT(ADDRESS($C295,G$5,,,Table!$A$1))</f>
        <v>HEBT</v>
      </c>
      <c r="H295" t="str">
        <f ca="1">INDIRECT(ADDRESS($C295,H$5,,,Table!$A$1))</f>
        <v>HEBT-150PRL:RFS-PRLJB-053</v>
      </c>
      <c r="I295" t="str">
        <f>Dev!$CW$46</f>
        <v>a</v>
      </c>
      <c r="J295" t="str">
        <f>IF(OR(I295=Dev!$CU$46, I295=Dev!$CU$47, I295=Dev!$CU$48, I295=Dev!$CU$49, I295=Dev!$CU$50, I295=Dev!$CU$51, I295=Dev!$CU$52, I295=Dev!$CU$53, I295=Dev!$CR$48, I295=Dev!$CR$49),$C$3,                                                                  IF(OR(I295=Dev!$CU$54, I295=Dev!$CU$55, I295=Dev!$CU$56, I295=Dev!$CU$57, I295=Dev!$CU$58, I295=Dev!$CU$59, I295=Dev!$CS$48), $D$3,""))</f>
        <v>PRLEH</v>
      </c>
      <c r="K295" t="str">
        <f ca="1">CONCATENATE(E295,Names!$P$3,I295)</f>
        <v>PRLJB-053_a</v>
      </c>
      <c r="M295" s="31">
        <f ca="1">INDIRECT(ADDRESS($C295,M$5,,,Table!$A$1))</f>
        <v>360</v>
      </c>
      <c r="O295" t="str">
        <f t="shared" si="157"/>
        <v/>
      </c>
      <c r="Q295" t="str">
        <f t="shared" si="159"/>
        <v>0</v>
      </c>
      <c r="R295">
        <f t="shared" si="161"/>
        <v>16</v>
      </c>
      <c r="S295" t="str">
        <f ca="1">IFERROR(VLOOKUP(M295,Racks!$H$4:$M$30,Racks!$I$2),"")</f>
        <v>HEBT</v>
      </c>
      <c r="T295" t="str">
        <f ca="1">IFERROR(VLOOKUP(M295,Racks!$H$4:$M$30,Racks!$K$2),"")</f>
        <v>021Row</v>
      </c>
      <c r="U295" t="str">
        <f t="shared" si="160"/>
        <v>016</v>
      </c>
      <c r="V295" t="str">
        <f>CONCATENATE(Names!$C$17,Names!$N$3,U295)</f>
        <v>PRLTCB-016</v>
      </c>
      <c r="W295" t="str">
        <f>Dev!$GL$90</f>
        <v>i</v>
      </c>
      <c r="X295">
        <v>9</v>
      </c>
      <c r="Y295" t="str">
        <f>IF(OR(W295=Dev!$GJ$82, W295=Dev!$GJ$83, W295=Dev!$GJ$84, W295=Dev!$GJ$85, W295=Dev!$GJ$86, W295=Dev!$GJ$87, W295=Dev!$GJ$88, W295=Dev!$GJ$89, W295=Dev!$GG$82, W295=Dev!$GG$83, W295=Dev!$GG$84, W295=Dev!$GG$85, W295=Dev!$GG$86),Names!$C$10,                   IF(OR(W295=Dev!$GJ$90, W295=Dev!$GJ$91, W295=Dev!$GJ$92, W295=Dev!$GJ$93, W295=Dev!$GJ$94, W295=Dev!$GJ$95, W295=Dev!$GJ$96, W295=Dev!$GJ$97, W295=Dev!$GH$82), Names!$C$11,""))</f>
        <v>PRLEH</v>
      </c>
      <c r="Z295" s="31" t="str">
        <f ca="1">IFERROR(VLOOKUP(M295,Racks!$H$4:$M$30,6),"")</f>
        <v>HEBT-021Row:CnPw-U-006</v>
      </c>
      <c r="AA295" t="str">
        <f ca="1">IF(R295="","",CONCATENATE(S295,Names!$H$3,T295,Names!$J$3,Names!$K$3,Names!$L$3,V295))</f>
        <v>HEBT-021Row:RFS-PRLTCB-016</v>
      </c>
      <c r="AB295" t="str">
        <f>IF(R295="","",CONCATENATE(V295,Names!$P$3,W295))</f>
        <v>PRLTCB-016_i</v>
      </c>
      <c r="AD295" t="str">
        <f t="shared" si="138"/>
        <v>CREATE</v>
      </c>
      <c r="AF295" t="str">
        <f t="shared" si="146"/>
        <v>3C16NS_3G1.5</v>
      </c>
      <c r="AH295" t="str">
        <f t="shared" ca="1" si="147"/>
        <v>HEBT-150PRL:RFS-PRLJB-053</v>
      </c>
      <c r="AI295" t="str">
        <f t="shared" si="139"/>
        <v>AT</v>
      </c>
      <c r="AK295" t="str">
        <f t="shared" si="148"/>
        <v>WEIPU ST1210/S3</v>
      </c>
      <c r="AM295" t="str">
        <f t="shared" ca="1" si="149"/>
        <v>PRLJB-053_a</v>
      </c>
      <c r="AN295" t="str">
        <f t="shared" ca="1" si="150"/>
        <v>HEBT-021Row:RFS-PRLTCB-016</v>
      </c>
      <c r="AO295" t="str">
        <f t="shared" si="140"/>
        <v>KG</v>
      </c>
      <c r="AP295" t="str">
        <f t="shared" ca="1" si="151"/>
        <v>HEBT-021Row:CnPw-U-006</v>
      </c>
      <c r="AQ295" t="str">
        <f t="shared" si="152"/>
        <v>WEIPU ST1210/P3</v>
      </c>
      <c r="AS295" t="str">
        <f t="shared" si="153"/>
        <v>PRLTCB-016_i</v>
      </c>
      <c r="AT295">
        <f t="shared" ca="1" si="154"/>
        <v>4</v>
      </c>
      <c r="AU295">
        <f t="shared" si="141"/>
        <v>5</v>
      </c>
      <c r="AV295" t="str">
        <f t="shared" si="155"/>
        <v>D</v>
      </c>
      <c r="AX295" t="str">
        <f t="shared" si="142"/>
        <v>staffanekstrom</v>
      </c>
      <c r="AY295" t="str">
        <f t="shared" si="143"/>
        <v>INSERTED</v>
      </c>
      <c r="AZ295" t="str">
        <f t="shared" si="144"/>
        <v/>
      </c>
      <c r="BD295" t="str">
        <f t="shared" si="145"/>
        <v>YES</v>
      </c>
      <c r="BF295">
        <f t="shared" ca="1" si="156"/>
        <v>360</v>
      </c>
    </row>
    <row r="296" spans="1:58">
      <c r="A296">
        <v>290</v>
      </c>
      <c r="C296">
        <f>ROW(Table!$A$214)</f>
        <v>214</v>
      </c>
      <c r="D296" s="1" t="str">
        <f ca="1">INDIRECT(ADDRESS($C296,D$5,,,Table!$A$1))</f>
        <v/>
      </c>
      <c r="E296" t="str">
        <f ca="1">INDIRECT(ADDRESS($C296,E$5,,,Table!$A$1))</f>
        <v>PRLJB-053</v>
      </c>
      <c r="F296">
        <f ca="1">INDIRECT(ADDRESS($C296,F$5,,,Table!$A$1))</f>
        <v>486.12999999999937</v>
      </c>
      <c r="G296" t="str">
        <f ca="1">INDIRECT(ADDRESS($C296,G$5,,,Table!$A$1))</f>
        <v>HEBT</v>
      </c>
      <c r="H296" t="str">
        <f ca="1">INDIRECT(ADDRESS($C296,H$5,,,Table!$A$1))</f>
        <v>HEBT-150PRL:RFS-PRLJB-053</v>
      </c>
      <c r="I296" t="str">
        <f>Dev!$CW$47</f>
        <v>b</v>
      </c>
      <c r="J296" t="str">
        <f>IF(OR(I296=Dev!$CU$46, I296=Dev!$CU$47, I296=Dev!$CU$48, I296=Dev!$CU$49, I296=Dev!$CU$50, I296=Dev!$CU$51, I296=Dev!$CU$52, I296=Dev!$CU$53, I296=Dev!$CR$48, I296=Dev!$CR$49),$C$3,                                                                  IF(OR(I296=Dev!$CU$54, I296=Dev!$CU$55, I296=Dev!$CU$56, I296=Dev!$CU$57, I296=Dev!$CU$58, I296=Dev!$CU$59, I296=Dev!$CS$48), $D$3,""))</f>
        <v>PRLEH</v>
      </c>
      <c r="K296" t="str">
        <f ca="1">CONCATENATE(E296,Names!$P$3,I296)</f>
        <v>PRLJB-053_b</v>
      </c>
      <c r="M296" s="31">
        <f ca="1">INDIRECT(ADDRESS($C296,M$5,,,Table!$A$1))</f>
        <v>360</v>
      </c>
      <c r="O296" t="str">
        <f t="shared" si="157"/>
        <v/>
      </c>
      <c r="Q296" t="str">
        <f t="shared" si="159"/>
        <v>0</v>
      </c>
      <c r="R296">
        <f t="shared" si="161"/>
        <v>16</v>
      </c>
      <c r="S296" t="str">
        <f ca="1">IFERROR(VLOOKUP(M296,Racks!$H$4:$M$30,Racks!$I$2),"")</f>
        <v>HEBT</v>
      </c>
      <c r="T296" t="str">
        <f ca="1">IFERROR(VLOOKUP(M296,Racks!$H$4:$M$30,Racks!$K$2),"")</f>
        <v>021Row</v>
      </c>
      <c r="U296" t="str">
        <f t="shared" si="160"/>
        <v>016</v>
      </c>
      <c r="V296" t="str">
        <f>CONCATENATE(Names!$C$17,Names!$N$3,U296)</f>
        <v>PRLTCB-016</v>
      </c>
      <c r="W296" t="str">
        <f>Dev!$GL$91</f>
        <v>j</v>
      </c>
      <c r="X296">
        <v>10</v>
      </c>
      <c r="Y296" t="str">
        <f>IF(OR(W296=Dev!$GJ$82, W296=Dev!$GJ$83, W296=Dev!$GJ$84, W296=Dev!$GJ$85, W296=Dev!$GJ$86, W296=Dev!$GJ$87, W296=Dev!$GJ$88, W296=Dev!$GJ$89, W296=Dev!$GG$82, W296=Dev!$GG$83, W296=Dev!$GG$84, W296=Dev!$GG$85, W296=Dev!$GG$86),Names!$C$10,                   IF(OR(W296=Dev!$GJ$90, W296=Dev!$GJ$91, W296=Dev!$GJ$92, W296=Dev!$GJ$93, W296=Dev!$GJ$94, W296=Dev!$GJ$95, W296=Dev!$GJ$96, W296=Dev!$GJ$97, W296=Dev!$GH$82), Names!$C$11,""))</f>
        <v>PRLEH</v>
      </c>
      <c r="Z296" s="31" t="str">
        <f ca="1">IFERROR(VLOOKUP(M296,Racks!$H$4:$M$30,6),"")</f>
        <v>HEBT-021Row:CnPw-U-006</v>
      </c>
      <c r="AA296" t="str">
        <f ca="1">IF(R296="","",CONCATENATE(S296,Names!$H$3,T296,Names!$J$3,Names!$K$3,Names!$L$3,V296))</f>
        <v>HEBT-021Row:RFS-PRLTCB-016</v>
      </c>
      <c r="AB296" t="str">
        <f>IF(R296="","",CONCATENATE(V296,Names!$P$3,W296))</f>
        <v>PRLTCB-016_j</v>
      </c>
      <c r="AD296" t="str">
        <f t="shared" si="138"/>
        <v>CREATE</v>
      </c>
      <c r="AF296" t="str">
        <f t="shared" si="146"/>
        <v>3C16NS_3G1.5</v>
      </c>
      <c r="AH296" t="str">
        <f t="shared" ca="1" si="147"/>
        <v>HEBT-150PRL:RFS-PRLJB-053</v>
      </c>
      <c r="AI296" t="str">
        <f t="shared" si="139"/>
        <v>AT</v>
      </c>
      <c r="AK296" t="str">
        <f t="shared" si="148"/>
        <v>WEIPU ST1210/S3</v>
      </c>
      <c r="AM296" t="str">
        <f t="shared" ca="1" si="149"/>
        <v>PRLJB-053_b</v>
      </c>
      <c r="AN296" t="str">
        <f t="shared" ca="1" si="150"/>
        <v>HEBT-021Row:RFS-PRLTCB-016</v>
      </c>
      <c r="AO296" t="str">
        <f t="shared" si="140"/>
        <v>KG</v>
      </c>
      <c r="AP296" t="str">
        <f t="shared" ca="1" si="151"/>
        <v>HEBT-021Row:CnPw-U-006</v>
      </c>
      <c r="AQ296" t="str">
        <f t="shared" si="152"/>
        <v>WEIPU ST1210/P3</v>
      </c>
      <c r="AS296" t="str">
        <f t="shared" si="153"/>
        <v>PRLTCB-016_j</v>
      </c>
      <c r="AT296">
        <f t="shared" ca="1" si="154"/>
        <v>4</v>
      </c>
      <c r="AU296">
        <f t="shared" si="141"/>
        <v>5</v>
      </c>
      <c r="AV296" t="str">
        <f t="shared" si="155"/>
        <v>D</v>
      </c>
      <c r="AX296" t="str">
        <f t="shared" si="142"/>
        <v>staffanekstrom</v>
      </c>
      <c r="AY296" t="str">
        <f t="shared" si="143"/>
        <v>INSERTED</v>
      </c>
      <c r="AZ296" t="str">
        <f t="shared" si="144"/>
        <v/>
      </c>
      <c r="BD296" t="str">
        <f t="shared" si="145"/>
        <v>YES</v>
      </c>
      <c r="BF296">
        <f t="shared" ca="1" si="156"/>
        <v>360</v>
      </c>
    </row>
    <row r="297" spans="1:58">
      <c r="A297">
        <v>291</v>
      </c>
      <c r="C297">
        <f>ROW(Table!$A$214)</f>
        <v>214</v>
      </c>
      <c r="D297" s="1" t="str">
        <f ca="1">INDIRECT(ADDRESS($C297,D$5,,,Table!$A$1))</f>
        <v/>
      </c>
      <c r="E297" t="str">
        <f ca="1">INDIRECT(ADDRESS($C297,E$5,,,Table!$A$1))</f>
        <v>PRLJB-053</v>
      </c>
      <c r="F297">
        <f ca="1">INDIRECT(ADDRESS($C297,F$5,,,Table!$A$1))</f>
        <v>486.12999999999937</v>
      </c>
      <c r="G297" t="str">
        <f ca="1">INDIRECT(ADDRESS($C297,G$5,,,Table!$A$1))</f>
        <v>HEBT</v>
      </c>
      <c r="H297" t="str">
        <f ca="1">INDIRECT(ADDRESS($C297,H$5,,,Table!$A$1))</f>
        <v>HEBT-150PRL:RFS-PRLJB-053</v>
      </c>
      <c r="I297" t="str">
        <f>Dev!$CW$48</f>
        <v>g</v>
      </c>
      <c r="J297" t="str">
        <f>IF(OR(I297=Dev!$CU$46, I297=Dev!$CU$47, I297=Dev!$CU$48, I297=Dev!$CU$49, I297=Dev!$CU$50, I297=Dev!$CU$51, I297=Dev!$CU$52, I297=Dev!$CU$53, I297=Dev!$CR$48, I297=Dev!$CR$49),$C$3,                                                                  IF(OR(I297=Dev!$CU$54, I297=Dev!$CU$55, I297=Dev!$CU$56, I297=Dev!$CU$57, I297=Dev!$CU$58, I297=Dev!$CU$59, I297=Dev!$CS$48), $D$3,""))</f>
        <v>PRLTE</v>
      </c>
      <c r="K297" t="str">
        <f ca="1">CONCATENATE(E297,Names!$P$3,I297)</f>
        <v>PRLJB-053_g</v>
      </c>
      <c r="M297" s="31">
        <f ca="1">INDIRECT(ADDRESS($C297,M$5,,,Table!$A$1))</f>
        <v>360</v>
      </c>
      <c r="O297" t="str">
        <f t="shared" si="157"/>
        <v/>
      </c>
      <c r="Q297" t="str">
        <f t="shared" si="159"/>
        <v>0</v>
      </c>
      <c r="R297">
        <f t="shared" si="161"/>
        <v>16</v>
      </c>
      <c r="S297" t="str">
        <f ca="1">IFERROR(VLOOKUP(M297,Racks!$H$4:$M$30,Racks!$I$2),"")</f>
        <v>HEBT</v>
      </c>
      <c r="T297" t="str">
        <f ca="1">IFERROR(VLOOKUP(M297,Racks!$H$4:$M$30,Racks!$K$2),"")</f>
        <v>021Row</v>
      </c>
      <c r="U297" t="str">
        <f t="shared" si="160"/>
        <v>016</v>
      </c>
      <c r="V297" t="str">
        <f>CONCATENATE(Names!$C$17,Names!$N$3,U297)</f>
        <v>PRLTCB-016</v>
      </c>
      <c r="W297" t="str">
        <f>Dev!$GL$92</f>
        <v>k</v>
      </c>
      <c r="X297">
        <v>11</v>
      </c>
      <c r="Y297" t="str">
        <f>IF(OR(W297=Dev!$GJ$82, W297=Dev!$GJ$83, W297=Dev!$GJ$84, W297=Dev!$GJ$85, W297=Dev!$GJ$86, W297=Dev!$GJ$87, W297=Dev!$GJ$88, W297=Dev!$GJ$89, W297=Dev!$GG$82, W297=Dev!$GG$83, W297=Dev!$GG$84, W297=Dev!$GG$85, W297=Dev!$GG$86),Names!$C$10,                   IF(OR(W297=Dev!$GJ$90, W297=Dev!$GJ$91, W297=Dev!$GJ$92, W297=Dev!$GJ$93, W297=Dev!$GJ$94, W297=Dev!$GJ$95, W297=Dev!$GJ$96, W297=Dev!$GJ$97, W297=Dev!$GH$82), Names!$C$11,""))</f>
        <v>PRLTE</v>
      </c>
      <c r="Z297" s="31" t="str">
        <f ca="1">IFERROR(VLOOKUP(M297,Racks!$H$4:$M$30,6),"")</f>
        <v>HEBT-021Row:CnPw-U-006</v>
      </c>
      <c r="AA297" t="str">
        <f ca="1">IF(R297="","",CONCATENATE(S297,Names!$H$3,T297,Names!$J$3,Names!$K$3,Names!$L$3,V297))</f>
        <v>HEBT-021Row:RFS-PRLTCB-016</v>
      </c>
      <c r="AB297" t="str">
        <f>IF(R297="","",CONCATENATE(V297,Names!$P$3,W297))</f>
        <v>PRLTCB-016_k</v>
      </c>
      <c r="AD297" t="str">
        <f t="shared" si="138"/>
        <v>CREATE</v>
      </c>
      <c r="AF297" t="str">
        <f t="shared" si="146"/>
        <v>4PR24OSTCHF</v>
      </c>
      <c r="AH297" t="str">
        <f t="shared" ca="1" si="147"/>
        <v>HEBT-150PRL:RFS-PRLJB-053</v>
      </c>
      <c r="AI297" t="str">
        <f t="shared" si="139"/>
        <v>AT</v>
      </c>
      <c r="AK297" t="str">
        <f t="shared" si="148"/>
        <v>WEIPU ST1210/S9</v>
      </c>
      <c r="AM297" t="str">
        <f t="shared" ca="1" si="149"/>
        <v>PRLJB-053_g</v>
      </c>
      <c r="AN297" t="str">
        <f t="shared" ca="1" si="150"/>
        <v>HEBT-021Row:RFS-PRLTCB-016</v>
      </c>
      <c r="AO297" t="str">
        <f t="shared" si="140"/>
        <v>KG</v>
      </c>
      <c r="AP297" t="str">
        <f t="shared" ca="1" si="151"/>
        <v>HEBT-021Row:CnPw-U-006</v>
      </c>
      <c r="AQ297" t="str">
        <f t="shared" si="152"/>
        <v>WEIPU ST1210/P9</v>
      </c>
      <c r="AS297" t="str">
        <f t="shared" si="153"/>
        <v>PRLTCB-016_k</v>
      </c>
      <c r="AT297">
        <f t="shared" ca="1" si="154"/>
        <v>4</v>
      </c>
      <c r="AU297">
        <f t="shared" si="141"/>
        <v>5</v>
      </c>
      <c r="AV297" t="str">
        <f t="shared" si="155"/>
        <v>A</v>
      </c>
      <c r="AX297" t="str">
        <f t="shared" si="142"/>
        <v>staffanekstrom</v>
      </c>
      <c r="AY297" t="str">
        <f t="shared" si="143"/>
        <v>INSERTED</v>
      </c>
      <c r="AZ297" t="str">
        <f t="shared" si="144"/>
        <v/>
      </c>
      <c r="BD297" t="str">
        <f t="shared" si="145"/>
        <v>YES</v>
      </c>
      <c r="BF297">
        <f t="shared" ca="1" si="156"/>
        <v>360</v>
      </c>
    </row>
    <row r="298" spans="1:58">
      <c r="A298">
        <v>292</v>
      </c>
      <c r="C298">
        <f>ROW(Table!$A$214)</f>
        <v>214</v>
      </c>
      <c r="D298" s="1" t="str">
        <f ca="1">INDIRECT(ADDRESS($C298,D$5,,,Table!$A$1))</f>
        <v/>
      </c>
      <c r="E298" t="str">
        <f ca="1">INDIRECT(ADDRESS($C298,E$5,,,Table!$A$1))</f>
        <v>PRLJB-053</v>
      </c>
      <c r="F298">
        <f ca="1">INDIRECT(ADDRESS($C298,F$5,,,Table!$A$1))</f>
        <v>486.12999999999937</v>
      </c>
      <c r="G298" t="str">
        <f ca="1">INDIRECT(ADDRESS($C298,G$5,,,Table!$A$1))</f>
        <v>HEBT</v>
      </c>
      <c r="H298" t="str">
        <f ca="1">INDIRECT(ADDRESS($C298,H$5,,,Table!$A$1))</f>
        <v>HEBT-150PRL:RFS-PRLJB-053</v>
      </c>
      <c r="I298" t="str">
        <f>Dev!$CW$49</f>
        <v>h</v>
      </c>
      <c r="J298" t="str">
        <f>IF(OR(I298=Dev!$CU$46, I298=Dev!$CU$47, I298=Dev!$CU$48, I298=Dev!$CU$49, I298=Dev!$CU$50, I298=Dev!$CU$51, I298=Dev!$CU$52, I298=Dev!$CU$53, I298=Dev!$CR$48, I298=Dev!$CR$49),$C$3,                                                                  IF(OR(I298=Dev!$CU$54, I298=Dev!$CU$55, I298=Dev!$CU$56, I298=Dev!$CU$57, I298=Dev!$CU$58, I298=Dev!$CU$59, I298=Dev!$CS$48), $D$3,""))</f>
        <v>PRLTE</v>
      </c>
      <c r="K298" t="str">
        <f ca="1">CONCATENATE(E298,Names!$P$3,I298)</f>
        <v>PRLJB-053_h</v>
      </c>
      <c r="M298" s="31">
        <f ca="1">INDIRECT(ADDRESS($C298,M$5,,,Table!$A$1))</f>
        <v>360</v>
      </c>
      <c r="O298" t="str">
        <f t="shared" si="157"/>
        <v/>
      </c>
      <c r="Q298" t="str">
        <f t="shared" si="159"/>
        <v>0</v>
      </c>
      <c r="R298">
        <f t="shared" si="161"/>
        <v>16</v>
      </c>
      <c r="S298" t="str">
        <f ca="1">IFERROR(VLOOKUP(M298,Racks!$H$4:$M$30,Racks!$I$2),"")</f>
        <v>HEBT</v>
      </c>
      <c r="T298" t="str">
        <f ca="1">IFERROR(VLOOKUP(M298,Racks!$H$4:$M$30,Racks!$K$2),"")</f>
        <v>021Row</v>
      </c>
      <c r="U298" t="str">
        <f t="shared" si="160"/>
        <v>016</v>
      </c>
      <c r="V298" t="str">
        <f>CONCATENATE(Names!$C$17,Names!$N$3,U298)</f>
        <v>PRLTCB-016</v>
      </c>
      <c r="W298" t="str">
        <f>Dev!$GL$93</f>
        <v>l</v>
      </c>
      <c r="X298">
        <v>12</v>
      </c>
      <c r="Y298" t="str">
        <f>IF(OR(W298=Dev!$GJ$82, W298=Dev!$GJ$83, W298=Dev!$GJ$84, W298=Dev!$GJ$85, W298=Dev!$GJ$86, W298=Dev!$GJ$87, W298=Dev!$GJ$88, W298=Dev!$GJ$89, W298=Dev!$GG$82, W298=Dev!$GG$83, W298=Dev!$GG$84, W298=Dev!$GG$85, W298=Dev!$GG$86),Names!$C$10,                   IF(OR(W298=Dev!$GJ$90, W298=Dev!$GJ$91, W298=Dev!$GJ$92, W298=Dev!$GJ$93, W298=Dev!$GJ$94, W298=Dev!$GJ$95, W298=Dev!$GJ$96, W298=Dev!$GJ$97, W298=Dev!$GH$82), Names!$C$11,""))</f>
        <v>PRLTE</v>
      </c>
      <c r="Z298" s="31" t="str">
        <f ca="1">IFERROR(VLOOKUP(M298,Racks!$H$4:$M$30,6),"")</f>
        <v>HEBT-021Row:CnPw-U-006</v>
      </c>
      <c r="AA298" t="str">
        <f ca="1">IF(R298="","",CONCATENATE(S298,Names!$H$3,T298,Names!$J$3,Names!$K$3,Names!$L$3,V298))</f>
        <v>HEBT-021Row:RFS-PRLTCB-016</v>
      </c>
      <c r="AB298" t="str">
        <f>IF(R298="","",CONCATENATE(V298,Names!$P$3,W298))</f>
        <v>PRLTCB-016_l</v>
      </c>
      <c r="AD298" t="str">
        <f t="shared" si="138"/>
        <v>CREATE</v>
      </c>
      <c r="AF298" t="str">
        <f t="shared" si="146"/>
        <v>4PR24OSTCHF</v>
      </c>
      <c r="AH298" t="str">
        <f t="shared" ca="1" si="147"/>
        <v>HEBT-150PRL:RFS-PRLJB-053</v>
      </c>
      <c r="AI298" t="str">
        <f t="shared" si="139"/>
        <v>AT</v>
      </c>
      <c r="AK298" t="str">
        <f t="shared" si="148"/>
        <v>WEIPU ST1210/S9</v>
      </c>
      <c r="AM298" t="str">
        <f t="shared" ca="1" si="149"/>
        <v>PRLJB-053_h</v>
      </c>
      <c r="AN298" t="str">
        <f t="shared" ca="1" si="150"/>
        <v>HEBT-021Row:RFS-PRLTCB-016</v>
      </c>
      <c r="AO298" t="str">
        <f t="shared" si="140"/>
        <v>KG</v>
      </c>
      <c r="AP298" t="str">
        <f t="shared" ca="1" si="151"/>
        <v>HEBT-021Row:CnPw-U-006</v>
      </c>
      <c r="AQ298" t="str">
        <f t="shared" si="152"/>
        <v>WEIPU ST1210/P9</v>
      </c>
      <c r="AS298" t="str">
        <f t="shared" si="153"/>
        <v>PRLTCB-016_l</v>
      </c>
      <c r="AT298">
        <f t="shared" ca="1" si="154"/>
        <v>4</v>
      </c>
      <c r="AU298">
        <f t="shared" si="141"/>
        <v>5</v>
      </c>
      <c r="AV298" t="str">
        <f t="shared" si="155"/>
        <v>A</v>
      </c>
      <c r="AX298" t="str">
        <f t="shared" si="142"/>
        <v>staffanekstrom</v>
      </c>
      <c r="AY298" t="str">
        <f t="shared" si="143"/>
        <v>INSERTED</v>
      </c>
      <c r="AZ298" t="str">
        <f t="shared" si="144"/>
        <v/>
      </c>
      <c r="BD298" t="str">
        <f t="shared" si="145"/>
        <v>YES</v>
      </c>
      <c r="BF298">
        <f t="shared" ca="1" si="156"/>
        <v>360</v>
      </c>
    </row>
    <row r="299" spans="1:58">
      <c r="A299">
        <v>293</v>
      </c>
      <c r="C299">
        <f>ROW(Table!$A$214)</f>
        <v>214</v>
      </c>
      <c r="D299" s="1" t="str">
        <f ca="1">INDIRECT(ADDRESS($C299,D$5,,,Table!$A$1))</f>
        <v/>
      </c>
      <c r="E299" t="str">
        <f ca="1">INDIRECT(ADDRESS($C299,E$5,,,Table!$A$1))</f>
        <v>PRLJB-053</v>
      </c>
      <c r="F299">
        <f ca="1">INDIRECT(ADDRESS($C299,F$5,,,Table!$A$1))</f>
        <v>486.12999999999937</v>
      </c>
      <c r="G299" t="str">
        <f ca="1">INDIRECT(ADDRESS($C299,G$5,,,Table!$A$1))</f>
        <v>HEBT</v>
      </c>
      <c r="H299" t="str">
        <f ca="1">INDIRECT(ADDRESS($C299,H$5,,,Table!$A$1))</f>
        <v>HEBT-150PRL:RFS-PRLJB-053</v>
      </c>
      <c r="I299" t="str">
        <f>Dev!$CW$50</f>
        <v>m</v>
      </c>
      <c r="J299" t="str">
        <f>IF(OR(I299=Dev!$CU$46, I299=Dev!$CU$47, I299=Dev!$CU$48, I299=Dev!$CU$49, I299=Dev!$CU$50, I299=Dev!$CU$51, I299=Dev!$CU$52, I299=Dev!$CU$53, I299=Dev!$CR$48, I299=Dev!$CR$49),$C$3,                                                                  IF(OR(I299=Dev!$CU$54, I299=Dev!$CU$55, I299=Dev!$CU$56, I299=Dev!$CU$57, I299=Dev!$CU$58, I299=Dev!$CU$59, I299=Dev!$CS$48), $D$3,""))</f>
        <v>PRLEH</v>
      </c>
      <c r="K299" t="str">
        <f ca="1">CONCATENATE(E299,Names!$P$3,I299)</f>
        <v>PRLJB-053_m</v>
      </c>
      <c r="M299" s="31">
        <f ca="1">INDIRECT(ADDRESS($C299,M$5,,,Table!$A$1))</f>
        <v>360</v>
      </c>
      <c r="O299" t="str">
        <f t="shared" si="157"/>
        <v/>
      </c>
      <c r="Q299" t="str">
        <f t="shared" si="159"/>
        <v>0</v>
      </c>
      <c r="R299">
        <f t="shared" si="161"/>
        <v>16</v>
      </c>
      <c r="S299" t="str">
        <f ca="1">IFERROR(VLOOKUP(M299,Racks!$H$4:$M$30,Racks!$I$2),"")</f>
        <v>HEBT</v>
      </c>
      <c r="T299" t="str">
        <f ca="1">IFERROR(VLOOKUP(M299,Racks!$H$4:$M$30,Racks!$K$2),"")</f>
        <v>021Row</v>
      </c>
      <c r="U299" t="str">
        <f t="shared" si="160"/>
        <v>016</v>
      </c>
      <c r="V299" t="str">
        <f>CONCATENATE(Names!$C$17,Names!$N$3,U299)</f>
        <v>PRLTCB-016</v>
      </c>
      <c r="W299" t="str">
        <f>Dev!$GL$94</f>
        <v>m</v>
      </c>
      <c r="X299">
        <v>13</v>
      </c>
      <c r="Y299" t="str">
        <f>IF(OR(W299=Dev!$GJ$82, W299=Dev!$GJ$83, W299=Dev!$GJ$84, W299=Dev!$GJ$85, W299=Dev!$GJ$86, W299=Dev!$GJ$87, W299=Dev!$GJ$88, W299=Dev!$GJ$89, W299=Dev!$GG$82, W299=Dev!$GG$83, W299=Dev!$GG$84, W299=Dev!$GG$85, W299=Dev!$GG$86),Names!$C$10,                   IF(OR(W299=Dev!$GJ$90, W299=Dev!$GJ$91, W299=Dev!$GJ$92, W299=Dev!$GJ$93, W299=Dev!$GJ$94, W299=Dev!$GJ$95, W299=Dev!$GJ$96, W299=Dev!$GJ$97, W299=Dev!$GH$82), Names!$C$11,""))</f>
        <v>PRLEH</v>
      </c>
      <c r="Z299" s="31" t="str">
        <f ca="1">IFERROR(VLOOKUP(M299,Racks!$H$4:$M$30,6),"")</f>
        <v>HEBT-021Row:CnPw-U-006</v>
      </c>
      <c r="AA299" t="str">
        <f ca="1">IF(R299="","",CONCATENATE(S299,Names!$H$3,T299,Names!$J$3,Names!$K$3,Names!$L$3,V299))</f>
        <v>HEBT-021Row:RFS-PRLTCB-016</v>
      </c>
      <c r="AB299" t="str">
        <f>IF(R299="","",CONCATENATE(V299,Names!$P$3,W299))</f>
        <v>PRLTCB-016_m</v>
      </c>
      <c r="AD299" t="str">
        <f t="shared" si="138"/>
        <v>CREATE</v>
      </c>
      <c r="AF299" t="str">
        <f t="shared" si="146"/>
        <v>3C16NS_3G1.5</v>
      </c>
      <c r="AH299" t="str">
        <f t="shared" ca="1" si="147"/>
        <v>HEBT-150PRL:RFS-PRLJB-053</v>
      </c>
      <c r="AI299" t="str">
        <f t="shared" si="139"/>
        <v>AT</v>
      </c>
      <c r="AK299" t="str">
        <f t="shared" si="148"/>
        <v>WEIPU ST1210/S3</v>
      </c>
      <c r="AM299" t="str">
        <f t="shared" ca="1" si="149"/>
        <v>PRLJB-053_m</v>
      </c>
      <c r="AN299" t="str">
        <f t="shared" ca="1" si="150"/>
        <v>HEBT-021Row:RFS-PRLTCB-016</v>
      </c>
      <c r="AO299" t="str">
        <f t="shared" si="140"/>
        <v>KG</v>
      </c>
      <c r="AP299" t="str">
        <f t="shared" ca="1" si="151"/>
        <v>HEBT-021Row:CnPw-U-006</v>
      </c>
      <c r="AQ299" t="str">
        <f t="shared" si="152"/>
        <v>WEIPU ST1210/P3</v>
      </c>
      <c r="AS299" t="str">
        <f t="shared" si="153"/>
        <v>PRLTCB-016_m</v>
      </c>
      <c r="AT299">
        <f t="shared" ca="1" si="154"/>
        <v>4</v>
      </c>
      <c r="AU299">
        <f t="shared" si="141"/>
        <v>5</v>
      </c>
      <c r="AV299" t="str">
        <f t="shared" si="155"/>
        <v>D</v>
      </c>
      <c r="AX299" t="str">
        <f t="shared" si="142"/>
        <v>staffanekstrom</v>
      </c>
      <c r="AY299" t="str">
        <f t="shared" si="143"/>
        <v>INSERTED</v>
      </c>
      <c r="AZ299" t="str">
        <f t="shared" si="144"/>
        <v/>
      </c>
      <c r="BD299" t="str">
        <f t="shared" si="145"/>
        <v>YES</v>
      </c>
      <c r="BF299">
        <f t="shared" ca="1" si="156"/>
        <v>360</v>
      </c>
    </row>
    <row r="300" spans="1:58">
      <c r="A300">
        <v>294</v>
      </c>
      <c r="C300">
        <f>ROW(Table!$A$214)</f>
        <v>214</v>
      </c>
      <c r="D300" s="1" t="str">
        <f ca="1">INDIRECT(ADDRESS($C300,D$5,,,Table!$A$1))</f>
        <v/>
      </c>
      <c r="E300" t="str">
        <f ca="1">INDIRECT(ADDRESS($C300,E$5,,,Table!$A$1))</f>
        <v>PRLJB-053</v>
      </c>
      <c r="F300">
        <f ca="1">INDIRECT(ADDRESS($C300,F$5,,,Table!$A$1))</f>
        <v>486.12999999999937</v>
      </c>
      <c r="G300" t="str">
        <f ca="1">INDIRECT(ADDRESS($C300,G$5,,,Table!$A$1))</f>
        <v>HEBT</v>
      </c>
      <c r="H300" t="str">
        <f ca="1">INDIRECT(ADDRESS($C300,H$5,,,Table!$A$1))</f>
        <v>HEBT-150PRL:RFS-PRLJB-053</v>
      </c>
      <c r="I300" t="str">
        <f>Dev!$CW$51</f>
        <v>n</v>
      </c>
      <c r="J300" t="str">
        <f>IF(OR(I300=Dev!$CU$46, I300=Dev!$CU$47, I300=Dev!$CU$48, I300=Dev!$CU$49, I300=Dev!$CU$50, I300=Dev!$CU$51, I300=Dev!$CU$52, I300=Dev!$CU$53, I300=Dev!$CR$48, I300=Dev!$CR$49),$C$3,                                                                  IF(OR(I300=Dev!$CU$54, I300=Dev!$CU$55, I300=Dev!$CU$56, I300=Dev!$CU$57, I300=Dev!$CU$58, I300=Dev!$CU$59, I300=Dev!$CS$48), $D$3,""))</f>
        <v>PRLEH</v>
      </c>
      <c r="K300" t="str">
        <f ca="1">CONCATENATE(E300,Names!$P$3,I300)</f>
        <v>PRLJB-053_n</v>
      </c>
      <c r="M300" s="31">
        <f ca="1">INDIRECT(ADDRESS($C300,M$5,,,Table!$A$1))</f>
        <v>360</v>
      </c>
      <c r="O300" t="str">
        <f t="shared" si="157"/>
        <v/>
      </c>
      <c r="Q300" t="str">
        <f t="shared" si="159"/>
        <v>0</v>
      </c>
      <c r="R300">
        <f t="shared" si="161"/>
        <v>16</v>
      </c>
      <c r="S300" t="str">
        <f ca="1">IFERROR(VLOOKUP(M300,Racks!$H$4:$M$30,Racks!$I$2),"")</f>
        <v>HEBT</v>
      </c>
      <c r="T300" t="str">
        <f ca="1">IFERROR(VLOOKUP(M300,Racks!$H$4:$M$30,Racks!$K$2),"")</f>
        <v>021Row</v>
      </c>
      <c r="U300" t="str">
        <f t="shared" si="160"/>
        <v>016</v>
      </c>
      <c r="V300" t="str">
        <f>CONCATENATE(Names!$C$17,Names!$N$3,U300)</f>
        <v>PRLTCB-016</v>
      </c>
      <c r="W300" t="str">
        <f>Dev!$GL$95</f>
        <v>n</v>
      </c>
      <c r="X300">
        <v>14</v>
      </c>
      <c r="Y300" t="str">
        <f>IF(OR(W300=Dev!$GJ$82, W300=Dev!$GJ$83, W300=Dev!$GJ$84, W300=Dev!$GJ$85, W300=Dev!$GJ$86, W300=Dev!$GJ$87, W300=Dev!$GJ$88, W300=Dev!$GJ$89, W300=Dev!$GG$82, W300=Dev!$GG$83, W300=Dev!$GG$84, W300=Dev!$GG$85, W300=Dev!$GG$86),Names!$C$10,                   IF(OR(W300=Dev!$GJ$90, W300=Dev!$GJ$91, W300=Dev!$GJ$92, W300=Dev!$GJ$93, W300=Dev!$GJ$94, W300=Dev!$GJ$95, W300=Dev!$GJ$96, W300=Dev!$GJ$97, W300=Dev!$GH$82), Names!$C$11,""))</f>
        <v>PRLEH</v>
      </c>
      <c r="Z300" s="31" t="str">
        <f ca="1">IFERROR(VLOOKUP(M300,Racks!$H$4:$M$30,6),"")</f>
        <v>HEBT-021Row:CnPw-U-006</v>
      </c>
      <c r="AA300" t="str">
        <f ca="1">IF(R300="","",CONCATENATE(S300,Names!$H$3,T300,Names!$J$3,Names!$K$3,Names!$L$3,V300))</f>
        <v>HEBT-021Row:RFS-PRLTCB-016</v>
      </c>
      <c r="AB300" t="str">
        <f>IF(R300="","",CONCATENATE(V300,Names!$P$3,W300))</f>
        <v>PRLTCB-016_n</v>
      </c>
      <c r="AD300" t="str">
        <f t="shared" si="138"/>
        <v>CREATE</v>
      </c>
      <c r="AF300" t="str">
        <f t="shared" si="146"/>
        <v>3C16NS_3G1.5</v>
      </c>
      <c r="AH300" t="str">
        <f t="shared" ca="1" si="147"/>
        <v>HEBT-150PRL:RFS-PRLJB-053</v>
      </c>
      <c r="AI300" t="str">
        <f t="shared" si="139"/>
        <v>AT</v>
      </c>
      <c r="AK300" t="str">
        <f t="shared" si="148"/>
        <v>WEIPU ST1210/S3</v>
      </c>
      <c r="AM300" t="str">
        <f t="shared" ca="1" si="149"/>
        <v>PRLJB-053_n</v>
      </c>
      <c r="AN300" t="str">
        <f t="shared" ca="1" si="150"/>
        <v>HEBT-021Row:RFS-PRLTCB-016</v>
      </c>
      <c r="AO300" t="str">
        <f t="shared" si="140"/>
        <v>KG</v>
      </c>
      <c r="AP300" t="str">
        <f t="shared" ca="1" si="151"/>
        <v>HEBT-021Row:CnPw-U-006</v>
      </c>
      <c r="AQ300" t="str">
        <f t="shared" si="152"/>
        <v>WEIPU ST1210/P3</v>
      </c>
      <c r="AS300" t="str">
        <f t="shared" si="153"/>
        <v>PRLTCB-016_n</v>
      </c>
      <c r="AT300">
        <f t="shared" ca="1" si="154"/>
        <v>4</v>
      </c>
      <c r="AU300">
        <f t="shared" si="141"/>
        <v>5</v>
      </c>
      <c r="AV300" t="str">
        <f t="shared" si="155"/>
        <v>D</v>
      </c>
      <c r="AX300" t="str">
        <f t="shared" si="142"/>
        <v>staffanekstrom</v>
      </c>
      <c r="AY300" t="str">
        <f t="shared" si="143"/>
        <v>INSERTED</v>
      </c>
      <c r="AZ300" t="str">
        <f t="shared" si="144"/>
        <v/>
      </c>
      <c r="BD300" t="str">
        <f t="shared" si="145"/>
        <v>YES</v>
      </c>
      <c r="BF300">
        <f t="shared" ca="1" si="156"/>
        <v>360</v>
      </c>
    </row>
    <row r="301" spans="1:58">
      <c r="A301">
        <v>295</v>
      </c>
      <c r="C301">
        <f>ROW(Table!$A$214)</f>
        <v>214</v>
      </c>
      <c r="D301" s="1" t="str">
        <f ca="1">INDIRECT(ADDRESS($C301,D$5,,,Table!$A$1))</f>
        <v/>
      </c>
      <c r="E301" t="str">
        <f ca="1">INDIRECT(ADDRESS($C301,E$5,,,Table!$A$1))</f>
        <v>PRLJB-053</v>
      </c>
      <c r="F301">
        <f ca="1">INDIRECT(ADDRESS($C301,F$5,,,Table!$A$1))</f>
        <v>486.12999999999937</v>
      </c>
      <c r="G301" t="str">
        <f ca="1">INDIRECT(ADDRESS($C301,G$5,,,Table!$A$1))</f>
        <v>HEBT</v>
      </c>
      <c r="H301" t="str">
        <f ca="1">INDIRECT(ADDRESS($C301,H$5,,,Table!$A$1))</f>
        <v>HEBT-150PRL:RFS-PRLJB-053</v>
      </c>
      <c r="I301" t="str">
        <f>Dev!$CW$52</f>
        <v>s</v>
      </c>
      <c r="J301" t="str">
        <f>IF(OR(I301=Dev!$CU$46, I301=Dev!$CU$47, I301=Dev!$CU$48, I301=Dev!$CU$49, I301=Dev!$CU$50, I301=Dev!$CU$51, I301=Dev!$CU$52, I301=Dev!$CU$53, I301=Dev!$CR$48, I301=Dev!$CR$49),$C$3,                                                                  IF(OR(I301=Dev!$CU$54, I301=Dev!$CU$55, I301=Dev!$CU$56, I301=Dev!$CU$57, I301=Dev!$CU$58, I301=Dev!$CU$59, I301=Dev!$CS$48), $D$3,""))</f>
        <v>PRLTE</v>
      </c>
      <c r="K301" t="str">
        <f ca="1">CONCATENATE(E301,Names!$P$3,I301)</f>
        <v>PRLJB-053_s</v>
      </c>
      <c r="M301" s="31">
        <f ca="1">INDIRECT(ADDRESS($C301,M$5,,,Table!$A$1))</f>
        <v>360</v>
      </c>
      <c r="O301" t="str">
        <f t="shared" si="157"/>
        <v/>
      </c>
      <c r="Q301" t="str">
        <f t="shared" si="159"/>
        <v>0</v>
      </c>
      <c r="R301">
        <f t="shared" si="161"/>
        <v>16</v>
      </c>
      <c r="S301" t="str">
        <f ca="1">IFERROR(VLOOKUP(M301,Racks!$H$4:$M$30,Racks!$I$2),"")</f>
        <v>HEBT</v>
      </c>
      <c r="T301" t="str">
        <f ca="1">IFERROR(VLOOKUP(M301,Racks!$H$4:$M$30,Racks!$K$2),"")</f>
        <v>021Row</v>
      </c>
      <c r="U301" t="str">
        <f t="shared" si="160"/>
        <v>016</v>
      </c>
      <c r="V301" t="str">
        <f>CONCATENATE(Names!$C$17,Names!$N$3,U301)</f>
        <v>PRLTCB-016</v>
      </c>
      <c r="W301" t="str">
        <f>Dev!$GL$96</f>
        <v>o</v>
      </c>
      <c r="X301">
        <v>15</v>
      </c>
      <c r="Y301" t="str">
        <f>IF(OR(W301=Dev!$GJ$82, W301=Dev!$GJ$83, W301=Dev!$GJ$84, W301=Dev!$GJ$85, W301=Dev!$GJ$86, W301=Dev!$GJ$87, W301=Dev!$GJ$88, W301=Dev!$GJ$89, W301=Dev!$GG$82, W301=Dev!$GG$83, W301=Dev!$GG$84, W301=Dev!$GG$85, W301=Dev!$GG$86),Names!$C$10,                   IF(OR(W301=Dev!$GJ$90, W301=Dev!$GJ$91, W301=Dev!$GJ$92, W301=Dev!$GJ$93, W301=Dev!$GJ$94, W301=Dev!$GJ$95, W301=Dev!$GJ$96, W301=Dev!$GJ$97, W301=Dev!$GH$82), Names!$C$11,""))</f>
        <v>PRLTE</v>
      </c>
      <c r="Z301" s="31" t="str">
        <f ca="1">IFERROR(VLOOKUP(M301,Racks!$H$4:$M$30,6),"")</f>
        <v>HEBT-021Row:CnPw-U-006</v>
      </c>
      <c r="AA301" t="str">
        <f ca="1">IF(R301="","",CONCATENATE(S301,Names!$H$3,T301,Names!$J$3,Names!$K$3,Names!$L$3,V301))</f>
        <v>HEBT-021Row:RFS-PRLTCB-016</v>
      </c>
      <c r="AB301" t="str">
        <f>IF(R301="","",CONCATENATE(V301,Names!$P$3,W301))</f>
        <v>PRLTCB-016_o</v>
      </c>
      <c r="AD301" t="str">
        <f t="shared" si="138"/>
        <v>CREATE</v>
      </c>
      <c r="AF301" t="str">
        <f t="shared" si="146"/>
        <v>4PR24OSTCHF</v>
      </c>
      <c r="AH301" t="str">
        <f t="shared" ca="1" si="147"/>
        <v>HEBT-150PRL:RFS-PRLJB-053</v>
      </c>
      <c r="AI301" t="str">
        <f t="shared" si="139"/>
        <v>AT</v>
      </c>
      <c r="AK301" t="str">
        <f t="shared" si="148"/>
        <v>WEIPU ST1210/S9</v>
      </c>
      <c r="AM301" t="str">
        <f t="shared" ca="1" si="149"/>
        <v>PRLJB-053_s</v>
      </c>
      <c r="AN301" t="str">
        <f t="shared" ca="1" si="150"/>
        <v>HEBT-021Row:RFS-PRLTCB-016</v>
      </c>
      <c r="AO301" t="str">
        <f t="shared" si="140"/>
        <v>KG</v>
      </c>
      <c r="AP301" t="str">
        <f t="shared" ca="1" si="151"/>
        <v>HEBT-021Row:CnPw-U-006</v>
      </c>
      <c r="AQ301" t="str">
        <f t="shared" si="152"/>
        <v>WEIPU ST1210/P9</v>
      </c>
      <c r="AS301" t="str">
        <f t="shared" si="153"/>
        <v>PRLTCB-016_o</v>
      </c>
      <c r="AT301">
        <f t="shared" ca="1" si="154"/>
        <v>4</v>
      </c>
      <c r="AU301">
        <f t="shared" si="141"/>
        <v>5</v>
      </c>
      <c r="AV301" t="str">
        <f t="shared" si="155"/>
        <v>A</v>
      </c>
      <c r="AX301" t="str">
        <f t="shared" si="142"/>
        <v>staffanekstrom</v>
      </c>
      <c r="AY301" t="str">
        <f t="shared" si="143"/>
        <v>INSERTED</v>
      </c>
      <c r="AZ301" t="str">
        <f t="shared" si="144"/>
        <v/>
      </c>
      <c r="BD301" t="str">
        <f t="shared" si="145"/>
        <v>YES</v>
      </c>
      <c r="BF301">
        <f t="shared" ca="1" si="156"/>
        <v>360</v>
      </c>
    </row>
    <row r="302" spans="1:58" s="758" customFormat="1" ht="13.5" thickBot="1">
      <c r="A302" s="758">
        <v>296</v>
      </c>
      <c r="C302" s="758">
        <f>ROW(Table!$A$214)</f>
        <v>214</v>
      </c>
      <c r="D302" s="1022" t="str">
        <f ca="1">INDIRECT(ADDRESS($C302,D$5,,,Table!$A$1))</f>
        <v/>
      </c>
      <c r="E302" s="758" t="str">
        <f ca="1">INDIRECT(ADDRESS($C302,E$5,,,Table!$A$1))</f>
        <v>PRLJB-053</v>
      </c>
      <c r="F302" s="758">
        <f ca="1">INDIRECT(ADDRESS($C302,F$5,,,Table!$A$1))</f>
        <v>486.12999999999937</v>
      </c>
      <c r="G302" s="758" t="str">
        <f ca="1">INDIRECT(ADDRESS($C302,G$5,,,Table!$A$1))</f>
        <v>HEBT</v>
      </c>
      <c r="H302" s="758" t="str">
        <f ca="1">INDIRECT(ADDRESS($C302,H$5,,,Table!$A$1))</f>
        <v>HEBT-150PRL:RFS-PRLJB-053</v>
      </c>
      <c r="I302" s="758" t="str">
        <f>Dev!$CW$53</f>
        <v>t</v>
      </c>
      <c r="J302" s="758" t="str">
        <f>IF(OR(I302=Dev!$CU$46, I302=Dev!$CU$47, I302=Dev!$CU$48, I302=Dev!$CU$49, I302=Dev!$CU$50, I302=Dev!$CU$51, I302=Dev!$CU$52, I302=Dev!$CU$53, I302=Dev!$CR$48, I302=Dev!$CR$49),$C$3,                                                                  IF(OR(I302=Dev!$CU$54, I302=Dev!$CU$55, I302=Dev!$CU$56, I302=Dev!$CU$57, I302=Dev!$CU$58, I302=Dev!$CU$59, I302=Dev!$CS$48), $D$3,""))</f>
        <v>PRLTE</v>
      </c>
      <c r="K302" s="758" t="str">
        <f ca="1">CONCATENATE(E302,Names!$P$3,I302)</f>
        <v>PRLJB-053_t</v>
      </c>
      <c r="M302" s="761">
        <f ca="1">INDIRECT(ADDRESS($C302,M$5,,,Table!$A$1))</f>
        <v>360</v>
      </c>
      <c r="O302" s="758" t="str">
        <f t="shared" si="157"/>
        <v/>
      </c>
      <c r="Q302" s="758" t="str">
        <f t="shared" si="159"/>
        <v>0</v>
      </c>
      <c r="R302" s="758">
        <f t="shared" si="161"/>
        <v>16</v>
      </c>
      <c r="S302" s="758" t="str">
        <f ca="1">IFERROR(VLOOKUP(M302,Racks!$H$4:$M$30,Racks!$I$2),"")</f>
        <v>HEBT</v>
      </c>
      <c r="T302" s="758" t="str">
        <f ca="1">IFERROR(VLOOKUP(M302,Racks!$H$4:$M$30,Racks!$K$2),"")</f>
        <v>021Row</v>
      </c>
      <c r="U302" s="758" t="str">
        <f t="shared" si="160"/>
        <v>016</v>
      </c>
      <c r="V302" s="758" t="str">
        <f>CONCATENATE(Names!$C$17,Names!$N$3,U302)</f>
        <v>PRLTCB-016</v>
      </c>
      <c r="W302" s="758" t="str">
        <f>Dev!$GL$97</f>
        <v>p</v>
      </c>
      <c r="X302" s="758">
        <v>16</v>
      </c>
      <c r="Y302" s="758" t="str">
        <f>IF(OR(W302=Dev!$GJ$82, W302=Dev!$GJ$83, W302=Dev!$GJ$84, W302=Dev!$GJ$85, W302=Dev!$GJ$86, W302=Dev!$GJ$87, W302=Dev!$GJ$88, W302=Dev!$GJ$89, W302=Dev!$GG$82, W302=Dev!$GG$83, W302=Dev!$GG$84, W302=Dev!$GG$85, W302=Dev!$GG$86),Names!$C$10,                   IF(OR(W302=Dev!$GJ$90, W302=Dev!$GJ$91, W302=Dev!$GJ$92, W302=Dev!$GJ$93, W302=Dev!$GJ$94, W302=Dev!$GJ$95, W302=Dev!$GJ$96, W302=Dev!$GJ$97, W302=Dev!$GH$82), Names!$C$11,""))</f>
        <v>PRLTE</v>
      </c>
      <c r="Z302" s="761" t="str">
        <f ca="1">IFERROR(VLOOKUP(M302,Racks!$H$4:$M$30,6),"")</f>
        <v>HEBT-021Row:CnPw-U-006</v>
      </c>
      <c r="AA302" s="758" t="str">
        <f ca="1">IF(R302="","",CONCATENATE(S302,Names!$H$3,T302,Names!$J$3,Names!$K$3,Names!$L$3,V302))</f>
        <v>HEBT-021Row:RFS-PRLTCB-016</v>
      </c>
      <c r="AB302" s="758" t="str">
        <f>IF(R302="","",CONCATENATE(V302,Names!$P$3,W302))</f>
        <v>PRLTCB-016_p</v>
      </c>
      <c r="AC302" s="997"/>
      <c r="AD302" s="758" t="str">
        <f t="shared" si="138"/>
        <v>CREATE</v>
      </c>
      <c r="AF302" s="758" t="str">
        <f t="shared" si="146"/>
        <v>4PR24OSTCHF</v>
      </c>
      <c r="AH302" s="758" t="str">
        <f t="shared" ca="1" si="147"/>
        <v>HEBT-150PRL:RFS-PRLJB-053</v>
      </c>
      <c r="AI302" s="758" t="str">
        <f t="shared" si="139"/>
        <v>AT</v>
      </c>
      <c r="AK302" s="758" t="str">
        <f t="shared" si="148"/>
        <v>WEIPU ST1210/S9</v>
      </c>
      <c r="AM302" s="758" t="str">
        <f t="shared" ca="1" si="149"/>
        <v>PRLJB-053_t</v>
      </c>
      <c r="AN302" s="758" t="str">
        <f t="shared" ca="1" si="150"/>
        <v>HEBT-021Row:RFS-PRLTCB-016</v>
      </c>
      <c r="AO302" s="758" t="str">
        <f t="shared" si="140"/>
        <v>KG</v>
      </c>
      <c r="AP302" s="758" t="str">
        <f t="shared" ca="1" si="151"/>
        <v>HEBT-021Row:CnPw-U-006</v>
      </c>
      <c r="AQ302" s="758" t="str">
        <f t="shared" si="152"/>
        <v>WEIPU ST1210/P9</v>
      </c>
      <c r="AS302" s="758" t="str">
        <f t="shared" si="153"/>
        <v>PRLTCB-016_p</v>
      </c>
      <c r="AT302" s="758">
        <f t="shared" ca="1" si="154"/>
        <v>4</v>
      </c>
      <c r="AU302" s="758">
        <f t="shared" si="141"/>
        <v>5</v>
      </c>
      <c r="AV302" s="758" t="str">
        <f t="shared" si="155"/>
        <v>A</v>
      </c>
      <c r="AX302" s="758" t="str">
        <f t="shared" si="142"/>
        <v>staffanekstrom</v>
      </c>
      <c r="AY302" s="758" t="str">
        <f t="shared" si="143"/>
        <v>INSERTED</v>
      </c>
      <c r="AZ302" s="758" t="str">
        <f t="shared" si="144"/>
        <v/>
      </c>
      <c r="BD302" s="758" t="str">
        <f t="shared" si="145"/>
        <v>YES</v>
      </c>
      <c r="BE302" s="997"/>
      <c r="BF302" s="758">
        <f t="shared" ca="1" si="156"/>
        <v>360</v>
      </c>
    </row>
    <row r="303" spans="1:58">
      <c r="A303">
        <v>297</v>
      </c>
      <c r="C303">
        <f>ROW(Table!$A$214)</f>
        <v>214</v>
      </c>
      <c r="D303" s="1" t="str">
        <f ca="1">INDIRECT(ADDRESS($C303,D$5,,,Table!$A$1))</f>
        <v/>
      </c>
      <c r="E303" t="str">
        <f ca="1">INDIRECT(ADDRESS($C303,E$5,,,Table!$A$1))</f>
        <v>PRLJB-053</v>
      </c>
      <c r="F303">
        <f ca="1">INDIRECT(ADDRESS($C303,F$5,,,Table!$A$1))</f>
        <v>486.12999999999937</v>
      </c>
      <c r="G303" t="str">
        <f ca="1">INDIRECT(ADDRESS($C303,G$5,,,Table!$A$1))</f>
        <v>HEBT</v>
      </c>
      <c r="H303" t="str">
        <f ca="1">INDIRECT(ADDRESS($C303,H$5,,,Table!$A$1))</f>
        <v>HEBT-150PRL:RFS-PRLJB-053</v>
      </c>
      <c r="I303" s="730" t="str">
        <f>Dev!$CW$54</f>
        <v>aa</v>
      </c>
      <c r="J303" t="str">
        <f>IF(OR(I303=Dev!$CU$46, I303=Dev!$CU$47, I303=Dev!$CU$48, I303=Dev!$CU$49, I303=Dev!$CU$50, I303=Dev!$CU$51, I303=Dev!$CU$52, I303=Dev!$CU$53, I303=Dev!$CR$48, I303=Dev!$CR$49),$C$3,                                                                  IF(OR(I303=Dev!$CU$54, I303=Dev!$CU$55, I303=Dev!$CU$56, I303=Dev!$CU$57, I303=Dev!$CU$58, I303=Dev!$CU$59, I303=Dev!$CS$48), $D$3,""))</f>
        <v>PRLEH</v>
      </c>
      <c r="K303" t="str">
        <f ca="1">CONCATENATE(E303,Names!$P$3,I303)</f>
        <v>PRLJB-053_aa</v>
      </c>
      <c r="M303" s="31">
        <f ca="1">INDIRECT(ADDRESS($C303,M$5,,,Table!$A$1))</f>
        <v>360</v>
      </c>
      <c r="O303" t="str">
        <f t="shared" si="157"/>
        <v/>
      </c>
      <c r="Q303" t="str">
        <f t="shared" si="159"/>
        <v>0</v>
      </c>
      <c r="R303" s="7">
        <v>17</v>
      </c>
      <c r="S303" t="str">
        <f ca="1">IFERROR(VLOOKUP(M303,Racks!$H$4:$M$30,Racks!$I$2),"")</f>
        <v>HEBT</v>
      </c>
      <c r="T303" t="str">
        <f ca="1">IFERROR(VLOOKUP(M303,Racks!$H$4:$M$30,Racks!$K$2),"")</f>
        <v>021Row</v>
      </c>
      <c r="U303" t="str">
        <f t="shared" si="160"/>
        <v>017</v>
      </c>
      <c r="V303" t="str">
        <f>CONCATENATE(Names!$C$17,Names!$N$3,U303)</f>
        <v>PRLTCB-017</v>
      </c>
      <c r="W303" s="730" t="str">
        <f>Dev!$GL$82</f>
        <v>a</v>
      </c>
      <c r="X303" s="819">
        <v>1</v>
      </c>
      <c r="Y303" t="str">
        <f>IF(OR(W303=Dev!$GJ$82, W303=Dev!$GJ$83, W303=Dev!$GJ$84, W303=Dev!$GJ$85, W303=Dev!$GJ$86, W303=Dev!$GJ$87, W303=Dev!$GJ$88, W303=Dev!$GJ$89, W303=Dev!$GG$82, W303=Dev!$GG$83, W303=Dev!$GG$84, W303=Dev!$GG$85, W303=Dev!$GG$86),Names!$C$10,                   IF(OR(W303=Dev!$GJ$90, W303=Dev!$GJ$91, W303=Dev!$GJ$92, W303=Dev!$GJ$93, W303=Dev!$GJ$94, W303=Dev!$GJ$95, W303=Dev!$GJ$96, W303=Dev!$GJ$97, W303=Dev!$GH$82), Names!$C$11,""))</f>
        <v>PRLEH</v>
      </c>
      <c r="Z303" s="31" t="str">
        <f ca="1">IFERROR(VLOOKUP(M303,Racks!$H$4:$M$30,6),"")</f>
        <v>HEBT-021Row:CnPw-U-006</v>
      </c>
      <c r="AA303" t="str">
        <f ca="1">IF(R303="","",CONCATENATE(S303,Names!$H$3,T303,Names!$J$3,Names!$K$3,Names!$L$3,V303))</f>
        <v>HEBT-021Row:RFS-PRLTCB-017</v>
      </c>
      <c r="AB303" t="str">
        <f>IF(R303="","",CONCATENATE(V303,Names!$P$3,W303))</f>
        <v>PRLTCB-017_a</v>
      </c>
      <c r="AD303" t="str">
        <f t="shared" si="138"/>
        <v>CREATE</v>
      </c>
      <c r="AF303" t="str">
        <f t="shared" si="146"/>
        <v>3C16NS_3G1.5</v>
      </c>
      <c r="AH303" t="str">
        <f t="shared" ca="1" si="147"/>
        <v>HEBT-150PRL:RFS-PRLJB-053</v>
      </c>
      <c r="AI303" t="str">
        <f t="shared" si="139"/>
        <v>AT</v>
      </c>
      <c r="AK303" t="str">
        <f t="shared" si="148"/>
        <v>WEIPU ST1210/S3</v>
      </c>
      <c r="AM303" t="str">
        <f t="shared" ca="1" si="149"/>
        <v>PRLJB-053_aa</v>
      </c>
      <c r="AN303" t="str">
        <f t="shared" ca="1" si="150"/>
        <v>HEBT-021Row:RFS-PRLTCB-017</v>
      </c>
      <c r="AO303" t="str">
        <f t="shared" si="140"/>
        <v>KG</v>
      </c>
      <c r="AP303" t="str">
        <f t="shared" ca="1" si="151"/>
        <v>HEBT-021Row:CnPw-U-006</v>
      </c>
      <c r="AQ303" t="str">
        <f t="shared" si="152"/>
        <v>WEIPU ST1210/P3</v>
      </c>
      <c r="AS303" t="str">
        <f t="shared" si="153"/>
        <v>PRLTCB-017_a</v>
      </c>
      <c r="AT303">
        <f t="shared" ca="1" si="154"/>
        <v>4</v>
      </c>
      <c r="AU303">
        <f t="shared" si="141"/>
        <v>5</v>
      </c>
      <c r="AV303" t="str">
        <f t="shared" si="155"/>
        <v>D</v>
      </c>
      <c r="AX303" t="str">
        <f t="shared" si="142"/>
        <v>staffanekstrom</v>
      </c>
      <c r="AY303" t="str">
        <f t="shared" si="143"/>
        <v>INSERTED</v>
      </c>
      <c r="AZ303" t="str">
        <f t="shared" si="144"/>
        <v/>
      </c>
      <c r="BD303" t="str">
        <f t="shared" si="145"/>
        <v>YES</v>
      </c>
      <c r="BF303">
        <f t="shared" ca="1" si="156"/>
        <v>360</v>
      </c>
    </row>
    <row r="304" spans="1:58" s="196" customFormat="1">
      <c r="A304" s="196">
        <v>298</v>
      </c>
      <c r="C304" s="196">
        <f>ROW(Table!$A$214)</f>
        <v>214</v>
      </c>
      <c r="D304" s="1021" t="str">
        <f ca="1">INDIRECT(ADDRESS($C304,D$5,,,Table!$A$1))</f>
        <v/>
      </c>
      <c r="E304" s="196" t="str">
        <f ca="1">INDIRECT(ADDRESS($C304,E$5,,,Table!$A$1))</f>
        <v>PRLJB-053</v>
      </c>
      <c r="F304" s="196">
        <f ca="1">INDIRECT(ADDRESS($C304,F$5,,,Table!$A$1))</f>
        <v>486.12999999999937</v>
      </c>
      <c r="G304" s="196" t="str">
        <f ca="1">INDIRECT(ADDRESS($C304,G$5,,,Table!$A$1))</f>
        <v>HEBT</v>
      </c>
      <c r="H304" s="196" t="str">
        <f ca="1">INDIRECT(ADDRESS($C304,H$5,,,Table!$A$1))</f>
        <v>HEBT-150PRL:RFS-PRLJB-053</v>
      </c>
      <c r="I304" s="759" t="str">
        <f>Dev!$CW$55</f>
        <v>ab</v>
      </c>
      <c r="J304" s="196" t="str">
        <f>IF(OR(I304=Dev!$CU$46, I304=Dev!$CU$47, I304=Dev!$CU$48, I304=Dev!$CU$49, I304=Dev!$CU$50, I304=Dev!$CU$51, I304=Dev!$CU$52, I304=Dev!$CU$53, I304=Dev!$CR$48, I304=Dev!$CR$49),$C$3,                                                                  IF(OR(I304=Dev!$CU$54, I304=Dev!$CU$55, I304=Dev!$CU$56, I304=Dev!$CU$57, I304=Dev!$CU$58, I304=Dev!$CU$59, I304=Dev!$CS$48), $D$3,""))</f>
        <v>PRLEH</v>
      </c>
      <c r="K304" s="196" t="str">
        <f ca="1">CONCATENATE(E304,Names!$P$3,I304)</f>
        <v>PRLJB-053_ab</v>
      </c>
      <c r="M304" s="760">
        <f ca="1">INDIRECT(ADDRESS($C304,M$5,,,Table!$A$1))</f>
        <v>360</v>
      </c>
      <c r="O304" s="196" t="str">
        <f t="shared" si="157"/>
        <v/>
      </c>
      <c r="Q304" s="196" t="str">
        <f t="shared" si="159"/>
        <v>0</v>
      </c>
      <c r="R304" s="196">
        <f>$R$303</f>
        <v>17</v>
      </c>
      <c r="S304" s="196" t="str">
        <f ca="1">IFERROR(VLOOKUP(M304,Racks!$H$4:$M$30,Racks!$I$2),"")</f>
        <v>HEBT</v>
      </c>
      <c r="T304" s="196" t="str">
        <f ca="1">IFERROR(VLOOKUP(M304,Racks!$H$4:$M$30,Racks!$K$2),"")</f>
        <v>021Row</v>
      </c>
      <c r="U304" s="196" t="str">
        <f t="shared" si="160"/>
        <v>017</v>
      </c>
      <c r="V304" s="196" t="str">
        <f>CONCATENATE(Names!$C$17,Names!$N$3,U304)</f>
        <v>PRLTCB-017</v>
      </c>
      <c r="W304" s="759" t="str">
        <f>Dev!$GL$83</f>
        <v>b</v>
      </c>
      <c r="X304" s="1032">
        <v>2</v>
      </c>
      <c r="Y304" s="196" t="str">
        <f>IF(OR(W304=Dev!$GJ$82, W304=Dev!$GJ$83, W304=Dev!$GJ$84, W304=Dev!$GJ$85, W304=Dev!$GJ$86, W304=Dev!$GJ$87, W304=Dev!$GJ$88, W304=Dev!$GJ$89, W304=Dev!$GG$82, W304=Dev!$GG$83, W304=Dev!$GG$84, W304=Dev!$GG$85, W304=Dev!$GG$86),Names!$C$10,                   IF(OR(W304=Dev!$GJ$90, W304=Dev!$GJ$91, W304=Dev!$GJ$92, W304=Dev!$GJ$93, W304=Dev!$GJ$94, W304=Dev!$GJ$95, W304=Dev!$GJ$96, W304=Dev!$GJ$97, W304=Dev!$GH$82), Names!$C$11,""))</f>
        <v>PRLEH</v>
      </c>
      <c r="Z304" s="760" t="str">
        <f ca="1">IFERROR(VLOOKUP(M304,Racks!$H$4:$M$30,6),"")</f>
        <v>HEBT-021Row:CnPw-U-006</v>
      </c>
      <c r="AA304" s="196" t="str">
        <f ca="1">IF(R304="","",CONCATENATE(S304,Names!$H$3,T304,Names!$J$3,Names!$K$3,Names!$L$3,V304))</f>
        <v>HEBT-021Row:RFS-PRLTCB-017</v>
      </c>
      <c r="AB304" s="196" t="str">
        <f>IF(R304="","",CONCATENATE(V304,Names!$P$3,W304))</f>
        <v>PRLTCB-017_b</v>
      </c>
      <c r="AC304" s="996"/>
      <c r="AD304" s="196" t="str">
        <f t="shared" si="138"/>
        <v>CREATE</v>
      </c>
      <c r="AF304" s="196" t="str">
        <f t="shared" si="146"/>
        <v>3C16NS_3G1.5</v>
      </c>
      <c r="AH304" s="196" t="str">
        <f t="shared" ca="1" si="147"/>
        <v>HEBT-150PRL:RFS-PRLJB-053</v>
      </c>
      <c r="AI304" s="196" t="str">
        <f t="shared" si="139"/>
        <v>AT</v>
      </c>
      <c r="AK304" s="196" t="str">
        <f t="shared" si="148"/>
        <v>WEIPU ST1210/S3</v>
      </c>
      <c r="AM304" s="196" t="str">
        <f t="shared" ca="1" si="149"/>
        <v>PRLJB-053_ab</v>
      </c>
      <c r="AN304" s="196" t="str">
        <f t="shared" ca="1" si="150"/>
        <v>HEBT-021Row:RFS-PRLTCB-017</v>
      </c>
      <c r="AO304" s="196" t="str">
        <f t="shared" si="140"/>
        <v>KG</v>
      </c>
      <c r="AP304" s="196" t="str">
        <f t="shared" ca="1" si="151"/>
        <v>HEBT-021Row:CnPw-U-006</v>
      </c>
      <c r="AQ304" s="196" t="str">
        <f t="shared" si="152"/>
        <v>WEIPU ST1210/P3</v>
      </c>
      <c r="AS304" s="196" t="str">
        <f t="shared" si="153"/>
        <v>PRLTCB-017_b</v>
      </c>
      <c r="AT304" s="196">
        <f t="shared" ca="1" si="154"/>
        <v>4</v>
      </c>
      <c r="AU304" s="196">
        <f t="shared" si="141"/>
        <v>5</v>
      </c>
      <c r="AV304" s="196" t="str">
        <f t="shared" si="155"/>
        <v>D</v>
      </c>
      <c r="AX304" s="196" t="str">
        <f t="shared" si="142"/>
        <v>staffanekstrom</v>
      </c>
      <c r="AY304" s="196" t="str">
        <f t="shared" si="143"/>
        <v>INSERTED</v>
      </c>
      <c r="AZ304" s="196" t="str">
        <f t="shared" si="144"/>
        <v/>
      </c>
      <c r="BD304" s="196" t="str">
        <f t="shared" si="145"/>
        <v>YES</v>
      </c>
      <c r="BE304" s="996"/>
      <c r="BF304" s="196">
        <f t="shared" ca="1" si="156"/>
        <v>360</v>
      </c>
    </row>
    <row r="305" spans="1:58">
      <c r="A305">
        <v>299</v>
      </c>
      <c r="C305">
        <f>ROW(Table!$A$235)</f>
        <v>235</v>
      </c>
      <c r="D305" s="1" t="str">
        <f ca="1">INDIRECT(ADDRESS($C305,D$5,,,Table!$A$1))</f>
        <v/>
      </c>
      <c r="E305" s="752" t="str">
        <f ca="1">INDIRECT(ADDRESS($C305,E$5,,,Table!$A$1))</f>
        <v>PRLJB-054</v>
      </c>
      <c r="F305">
        <f ca="1">INDIRECT(ADDRESS($C305,F$5,,,Table!$A$1))</f>
        <v>508.78254752971856</v>
      </c>
      <c r="G305" t="str">
        <f ca="1">INDIRECT(ADDRESS($C305,G$5,,,Table!$A$1))</f>
        <v>A2T</v>
      </c>
      <c r="H305" t="str">
        <f ca="1">INDIRECT(ADDRESS($C305,H$5,,,Table!$A$1))</f>
        <v>A2T-020PRL:RFS-PRLJB-054</v>
      </c>
      <c r="I305" s="769" t="str">
        <f>Dev!$CR$48</f>
        <v>++EH</v>
      </c>
      <c r="J305" t="str">
        <f>IF(OR(I305=Dev!$CU$46, I305=Dev!$CU$47, I305=Dev!$CU$48, I305=Dev!$CU$49, I305=Dev!$CU$50, I305=Dev!$CU$51, I305=Dev!$CU$52, I305=Dev!$CU$53, I305=Dev!$CR$48, I305=Dev!$CR$49),$C$3,                                                                  IF(OR(I305=Dev!$CU$54, I305=Dev!$CU$55, I305=Dev!$CU$56, I305=Dev!$CU$57, I305=Dev!$CU$58, I305=Dev!$CU$59, I305=Dev!$CS$48), $D$3,""))</f>
        <v>PRLEH</v>
      </c>
      <c r="K305" t="str">
        <f ca="1">CONCATENATE(E305,Names!$P$3,I305)</f>
        <v>PRLJB-054_++EH</v>
      </c>
      <c r="M305" s="31">
        <f ca="1">INDIRECT(ADDRESS($C305,M$5,,,Table!$A$1))</f>
        <v>360</v>
      </c>
      <c r="O305" t="str">
        <f t="shared" si="157"/>
        <v/>
      </c>
      <c r="Q305" t="str">
        <f t="shared" si="159"/>
        <v>0</v>
      </c>
      <c r="R305">
        <f t="shared" ref="R305:R316" si="162">$R$303</f>
        <v>17</v>
      </c>
      <c r="S305" t="str">
        <f ca="1">IFERROR(VLOOKUP(M305,Racks!$H$4:$M$30,Racks!$I$2),"")</f>
        <v>HEBT</v>
      </c>
      <c r="T305" t="str">
        <f ca="1">IFERROR(VLOOKUP(M305,Racks!$H$4:$M$30,Racks!$K$2),"")</f>
        <v>021Row</v>
      </c>
      <c r="U305" t="str">
        <f t="shared" si="160"/>
        <v>017</v>
      </c>
      <c r="V305" t="str">
        <f>CONCATENATE(Names!$C$17,Names!$N$3,U305)</f>
        <v>PRLTCB-017</v>
      </c>
      <c r="W305" s="769" t="str">
        <f>Dev!$GG$82</f>
        <v>y</v>
      </c>
      <c r="X305">
        <v>0</v>
      </c>
      <c r="Y305" t="str">
        <f>IF(OR(W305=Dev!$GJ$82, W305=Dev!$GJ$83, W305=Dev!$GJ$84, W305=Dev!$GJ$85, W305=Dev!$GJ$86, W305=Dev!$GJ$87, W305=Dev!$GJ$88, W305=Dev!$GJ$89, W305=Dev!$GG$82, W305=Dev!$GG$83, W305=Dev!$GG$84, W305=Dev!$GG$85, W305=Dev!$GG$86),Names!$C$10,                   IF(OR(W305=Dev!$GJ$90, W305=Dev!$GJ$91, W305=Dev!$GJ$92, W305=Dev!$GJ$93, W305=Dev!$GJ$94, W305=Dev!$GJ$95, W305=Dev!$GJ$96, W305=Dev!$GJ$97, W305=Dev!$GH$82), Names!$C$11,""))</f>
        <v>PRLEH</v>
      </c>
      <c r="Z305" s="31" t="str">
        <f ca="1">IFERROR(VLOOKUP(M305,Racks!$H$4:$M$30,6),"")</f>
        <v>HEBT-021Row:CnPw-U-006</v>
      </c>
      <c r="AA305" t="str">
        <f ca="1">IF(R305="","",CONCATENATE(S305,Names!$H$3,T305,Names!$J$3,Names!$K$3,Names!$L$3,V305))</f>
        <v>HEBT-021Row:RFS-PRLTCB-017</v>
      </c>
      <c r="AB305" t="str">
        <f>IF(R305="","",CONCATENATE(V305,Names!$P$3,W305))</f>
        <v>PRLTCB-017_y</v>
      </c>
      <c r="AD305" t="str">
        <f t="shared" si="138"/>
        <v>CREATE</v>
      </c>
      <c r="AF305" t="str">
        <f t="shared" si="146"/>
        <v>3C16NS_3G1.5</v>
      </c>
      <c r="AH305" t="str">
        <f t="shared" ca="1" si="147"/>
        <v>A2T-020PRL:RFS-PRLJB-054</v>
      </c>
      <c r="AI305" t="str">
        <f t="shared" si="139"/>
        <v>AT</v>
      </c>
      <c r="AK305" t="str">
        <f t="shared" si="148"/>
        <v>WEIPU ST1210/S3</v>
      </c>
      <c r="AM305" t="str">
        <f t="shared" ca="1" si="149"/>
        <v>PRLJB-054_++EH</v>
      </c>
      <c r="AN305" t="str">
        <f t="shared" ca="1" si="150"/>
        <v>HEBT-021Row:RFS-PRLTCB-017</v>
      </c>
      <c r="AO305" t="str">
        <f t="shared" si="140"/>
        <v>KG</v>
      </c>
      <c r="AP305" t="str">
        <f t="shared" ca="1" si="151"/>
        <v>HEBT-021Row:CnPw-U-006</v>
      </c>
      <c r="AQ305" t="str">
        <f t="shared" si="152"/>
        <v>WEIPU ST1210/P3</v>
      </c>
      <c r="AS305" t="str">
        <f t="shared" si="153"/>
        <v>PRLTCB-017_y</v>
      </c>
      <c r="AT305">
        <f t="shared" ca="1" si="154"/>
        <v>4</v>
      </c>
      <c r="AU305">
        <f t="shared" si="141"/>
        <v>5</v>
      </c>
      <c r="AV305" t="str">
        <f t="shared" si="155"/>
        <v>D</v>
      </c>
      <c r="AX305" t="str">
        <f t="shared" si="142"/>
        <v>staffanekstrom</v>
      </c>
      <c r="AY305" t="str">
        <f t="shared" si="143"/>
        <v>INSERTED</v>
      </c>
      <c r="AZ305" t="str">
        <f t="shared" si="144"/>
        <v/>
      </c>
      <c r="BD305" t="str">
        <f t="shared" si="145"/>
        <v>YES</v>
      </c>
      <c r="BF305">
        <f t="shared" ca="1" si="156"/>
        <v>360</v>
      </c>
    </row>
    <row r="306" spans="1:58">
      <c r="A306">
        <v>300</v>
      </c>
      <c r="C306">
        <f>ROW(Table!$A$235)</f>
        <v>235</v>
      </c>
      <c r="D306" s="1" t="str">
        <f ca="1">INDIRECT(ADDRESS($C306,D$5,,,Table!$A$1))</f>
        <v/>
      </c>
      <c r="E306" s="752" t="str">
        <f ca="1">INDIRECT(ADDRESS($C306,E$5,,,Table!$A$1))</f>
        <v>PRLJB-054</v>
      </c>
      <c r="F306">
        <f ca="1">INDIRECT(ADDRESS($C306,F$5,,,Table!$A$1))</f>
        <v>508.78254752971856</v>
      </c>
      <c r="G306" t="str">
        <f ca="1">INDIRECT(ADDRESS($C306,G$5,,,Table!$A$1))</f>
        <v>A2T</v>
      </c>
      <c r="H306" t="str">
        <f ca="1">INDIRECT(ADDRESS($C306,H$5,,,Table!$A$1))</f>
        <v>A2T-020PRL:RFS-PRLJB-054</v>
      </c>
      <c r="I306" s="769" t="str">
        <f>Dev!$CS$48</f>
        <v>++TE</v>
      </c>
      <c r="J306" t="str">
        <f>IF(OR(I306=Dev!$CU$46, I306=Dev!$CU$47, I306=Dev!$CU$48, I306=Dev!$CU$49, I306=Dev!$CU$50, I306=Dev!$CU$51, I306=Dev!$CU$52, I306=Dev!$CU$53, I306=Dev!$CR$48, I306=Dev!$CR$49),$C$3,                                                                  IF(OR(I306=Dev!$CU$54, I306=Dev!$CU$55, I306=Dev!$CU$56, I306=Dev!$CU$57, I306=Dev!$CU$58, I306=Dev!$CU$59, I306=Dev!$CS$48), $D$3,""))</f>
        <v>PRLTE</v>
      </c>
      <c r="K306" t="str">
        <f ca="1">CONCATENATE(E306,Names!$P$3,I306)</f>
        <v>PRLJB-054_++TE</v>
      </c>
      <c r="M306" s="31">
        <f ca="1">INDIRECT(ADDRESS($C306,M$5,,,Table!$A$1))</f>
        <v>360</v>
      </c>
      <c r="O306" t="str">
        <f t="shared" si="157"/>
        <v/>
      </c>
      <c r="Q306" t="str">
        <f t="shared" si="159"/>
        <v>0</v>
      </c>
      <c r="R306">
        <f t="shared" si="162"/>
        <v>17</v>
      </c>
      <c r="S306" t="str">
        <f ca="1">IFERROR(VLOOKUP(M306,Racks!$H$4:$M$30,Racks!$I$2),"")</f>
        <v>HEBT</v>
      </c>
      <c r="T306" t="str">
        <f ca="1">IFERROR(VLOOKUP(M306,Racks!$H$4:$M$30,Racks!$K$2),"")</f>
        <v>021Row</v>
      </c>
      <c r="U306" t="str">
        <f t="shared" si="160"/>
        <v>017</v>
      </c>
      <c r="V306" t="str">
        <f>CONCATENATE(Names!$C$17,Names!$N$3,U306)</f>
        <v>PRLTCB-017</v>
      </c>
      <c r="W306" s="769" t="str">
        <f>Dev!$GH$82</f>
        <v>z</v>
      </c>
      <c r="X306">
        <v>0</v>
      </c>
      <c r="Y306" t="str">
        <f>IF(OR(W306=Dev!$GJ$82, W306=Dev!$GJ$83, W306=Dev!$GJ$84, W306=Dev!$GJ$85, W306=Dev!$GJ$86, W306=Dev!$GJ$87, W306=Dev!$GJ$88, W306=Dev!$GJ$89, W306=Dev!$GG$82, W306=Dev!$GG$83, W306=Dev!$GG$84, W306=Dev!$GG$85, W306=Dev!$GG$86),Names!$C$10,                   IF(OR(W306=Dev!$GJ$90, W306=Dev!$GJ$91, W306=Dev!$GJ$92, W306=Dev!$GJ$93, W306=Dev!$GJ$94, W306=Dev!$GJ$95, W306=Dev!$GJ$96, W306=Dev!$GJ$97, W306=Dev!$GH$82), Names!$C$11,""))</f>
        <v>PRLTE</v>
      </c>
      <c r="Z306" s="31" t="str">
        <f ca="1">IFERROR(VLOOKUP(M306,Racks!$H$4:$M$30,6),"")</f>
        <v>HEBT-021Row:CnPw-U-006</v>
      </c>
      <c r="AA306" t="str">
        <f ca="1">IF(R306="","",CONCATENATE(S306,Names!$H$3,T306,Names!$J$3,Names!$K$3,Names!$L$3,V306))</f>
        <v>HEBT-021Row:RFS-PRLTCB-017</v>
      </c>
      <c r="AB306" t="str">
        <f>IF(R306="","",CONCATENATE(V306,Names!$P$3,W306))</f>
        <v>PRLTCB-017_z</v>
      </c>
      <c r="AD306" t="str">
        <f t="shared" si="138"/>
        <v>CREATE</v>
      </c>
      <c r="AF306" t="str">
        <f t="shared" si="146"/>
        <v>4PR24OSTCHF</v>
      </c>
      <c r="AH306" t="str">
        <f t="shared" ca="1" si="147"/>
        <v>A2T-020PRL:RFS-PRLJB-054</v>
      </c>
      <c r="AI306" t="str">
        <f t="shared" si="139"/>
        <v>AT</v>
      </c>
      <c r="AK306" t="str">
        <f t="shared" si="148"/>
        <v>WEIPU ST1210/S9</v>
      </c>
      <c r="AM306" t="str">
        <f t="shared" ca="1" si="149"/>
        <v>PRLJB-054_++TE</v>
      </c>
      <c r="AN306" t="str">
        <f t="shared" ca="1" si="150"/>
        <v>HEBT-021Row:RFS-PRLTCB-017</v>
      </c>
      <c r="AO306" t="str">
        <f t="shared" si="140"/>
        <v>KG</v>
      </c>
      <c r="AP306" t="str">
        <f t="shared" ca="1" si="151"/>
        <v>HEBT-021Row:CnPw-U-006</v>
      </c>
      <c r="AQ306" t="str">
        <f t="shared" si="152"/>
        <v>WEIPU ST1210/P9</v>
      </c>
      <c r="AS306" t="str">
        <f t="shared" si="153"/>
        <v>PRLTCB-017_z</v>
      </c>
      <c r="AT306">
        <f t="shared" ca="1" si="154"/>
        <v>4</v>
      </c>
      <c r="AU306">
        <f t="shared" si="141"/>
        <v>5</v>
      </c>
      <c r="AV306" t="str">
        <f t="shared" si="155"/>
        <v>A</v>
      </c>
      <c r="AX306" t="str">
        <f t="shared" si="142"/>
        <v>staffanekstrom</v>
      </c>
      <c r="AY306" t="str">
        <f t="shared" si="143"/>
        <v>INSERTED</v>
      </c>
      <c r="AZ306" t="str">
        <f t="shared" si="144"/>
        <v/>
      </c>
      <c r="BD306" t="str">
        <f t="shared" si="145"/>
        <v>YES</v>
      </c>
      <c r="BF306">
        <f t="shared" ca="1" si="156"/>
        <v>360</v>
      </c>
    </row>
    <row r="307" spans="1:58">
      <c r="A307">
        <v>301</v>
      </c>
      <c r="C307">
        <f>ROW(Table!$A$235)</f>
        <v>235</v>
      </c>
      <c r="D307" s="1" t="str">
        <f ca="1">INDIRECT(ADDRESS($C307,D$5,,,Table!$A$1))</f>
        <v/>
      </c>
      <c r="E307" s="738" t="str">
        <f ca="1">INDIRECT(ADDRESS($C307,E$5,,,Table!$A$1))</f>
        <v>PRLJB-054</v>
      </c>
      <c r="F307">
        <f ca="1">INDIRECT(ADDRESS($C307,F$5,,,Table!$A$1))</f>
        <v>508.78254752971856</v>
      </c>
      <c r="G307" t="str">
        <f ca="1">INDIRECT(ADDRESS($C307,G$5,,,Table!$A$1))</f>
        <v>A2T</v>
      </c>
      <c r="H307" t="str">
        <f ca="1">INDIRECT(ADDRESS($C307,H$5,,,Table!$A$1))</f>
        <v>A2T-020PRL:RFS-PRLJB-054</v>
      </c>
      <c r="I307" s="1033" t="str">
        <f>Dev!$CW$46</f>
        <v>a</v>
      </c>
      <c r="J307" t="str">
        <f>IF(OR(I307=Dev!$CU$46, I307=Dev!$CU$47, I307=Dev!$CU$48, I307=Dev!$CU$49, I307=Dev!$CU$50, I307=Dev!$CU$51, I307=Dev!$CU$52, I307=Dev!$CU$53, I307=Dev!$CR$48, I307=Dev!$CR$49),$C$3,                                                                  IF(OR(I307=Dev!$CU$54, I307=Dev!$CU$55, I307=Dev!$CU$56, I307=Dev!$CU$57, I307=Dev!$CU$58, I307=Dev!$CU$59, I307=Dev!$CS$48), $D$3,""))</f>
        <v>PRLEH</v>
      </c>
      <c r="K307" t="str">
        <f ca="1">CONCATENATE(E307,Names!$P$3,I307)</f>
        <v>PRLJB-054_a</v>
      </c>
      <c r="M307" s="31">
        <f ca="1">INDIRECT(ADDRESS($C307,M$5,,,Table!$A$1))</f>
        <v>360</v>
      </c>
      <c r="O307" t="str">
        <f t="shared" si="157"/>
        <v/>
      </c>
      <c r="Q307" t="str">
        <f t="shared" si="159"/>
        <v>0</v>
      </c>
      <c r="R307">
        <f t="shared" si="162"/>
        <v>17</v>
      </c>
      <c r="S307" t="str">
        <f ca="1">IFERROR(VLOOKUP(M307,Racks!$H$4:$M$30,Racks!$I$2),"")</f>
        <v>HEBT</v>
      </c>
      <c r="T307" t="str">
        <f ca="1">IFERROR(VLOOKUP(M307,Racks!$H$4:$M$30,Racks!$K$2),"")</f>
        <v>021Row</v>
      </c>
      <c r="U307" t="str">
        <f t="shared" si="160"/>
        <v>017</v>
      </c>
      <c r="V307" t="str">
        <f>CONCATENATE(Names!$C$17,Names!$N$3,U307)</f>
        <v>PRLTCB-017</v>
      </c>
      <c r="W307" s="730" t="str">
        <f>Dev!$GL$86</f>
        <v>e</v>
      </c>
      <c r="X307" s="819">
        <v>3</v>
      </c>
      <c r="Y307" t="str">
        <f>IF(OR(W307=Dev!$GJ$82, W307=Dev!$GJ$83, W307=Dev!$GJ$84, W307=Dev!$GJ$85, W307=Dev!$GJ$86, W307=Dev!$GJ$87, W307=Dev!$GJ$88, W307=Dev!$GJ$89, W307=Dev!$GG$82, W307=Dev!$GG$83, W307=Dev!$GG$84, W307=Dev!$GG$85, W307=Dev!$GG$86),Names!$C$10,                   IF(OR(W307=Dev!$GJ$90, W307=Dev!$GJ$91, W307=Dev!$GJ$92, W307=Dev!$GJ$93, W307=Dev!$GJ$94, W307=Dev!$GJ$95, W307=Dev!$GJ$96, W307=Dev!$GJ$97, W307=Dev!$GH$82), Names!$C$11,""))</f>
        <v>PRLEH</v>
      </c>
      <c r="Z307" s="31" t="str">
        <f ca="1">IFERROR(VLOOKUP(M307,Racks!$H$4:$M$30,6),"")</f>
        <v>HEBT-021Row:CnPw-U-006</v>
      </c>
      <c r="AA307" t="str">
        <f ca="1">IF(R307="","",CONCATENATE(S307,Names!$H$3,T307,Names!$J$3,Names!$K$3,Names!$L$3,V307))</f>
        <v>HEBT-021Row:RFS-PRLTCB-017</v>
      </c>
      <c r="AB307" t="str">
        <f>IF(R307="","",CONCATENATE(V307,Names!$P$3,W307))</f>
        <v>PRLTCB-017_e</v>
      </c>
      <c r="AD307" t="str">
        <f t="shared" si="138"/>
        <v>CREATE</v>
      </c>
      <c r="AF307" t="str">
        <f t="shared" si="146"/>
        <v>3C16NS_3G1.5</v>
      </c>
      <c r="AH307" t="str">
        <f t="shared" ca="1" si="147"/>
        <v>A2T-020PRL:RFS-PRLJB-054</v>
      </c>
      <c r="AI307" t="str">
        <f t="shared" si="139"/>
        <v>AT</v>
      </c>
      <c r="AK307" t="str">
        <f t="shared" si="148"/>
        <v>WEIPU ST1210/S3</v>
      </c>
      <c r="AM307" t="str">
        <f t="shared" ca="1" si="149"/>
        <v>PRLJB-054_a</v>
      </c>
      <c r="AN307" t="str">
        <f t="shared" ca="1" si="150"/>
        <v>HEBT-021Row:RFS-PRLTCB-017</v>
      </c>
      <c r="AO307" t="str">
        <f t="shared" si="140"/>
        <v>KG</v>
      </c>
      <c r="AP307" t="str">
        <f t="shared" ca="1" si="151"/>
        <v>HEBT-021Row:CnPw-U-006</v>
      </c>
      <c r="AQ307" t="str">
        <f t="shared" si="152"/>
        <v>WEIPU ST1210/P3</v>
      </c>
      <c r="AS307" t="str">
        <f t="shared" si="153"/>
        <v>PRLTCB-017_e</v>
      </c>
      <c r="AT307">
        <f t="shared" ca="1" si="154"/>
        <v>4</v>
      </c>
      <c r="AU307">
        <f t="shared" si="141"/>
        <v>5</v>
      </c>
      <c r="AV307" t="str">
        <f t="shared" si="155"/>
        <v>D</v>
      </c>
      <c r="AX307" t="str">
        <f t="shared" si="142"/>
        <v>staffanekstrom</v>
      </c>
      <c r="AY307" t="str">
        <f t="shared" si="143"/>
        <v>INSERTED</v>
      </c>
      <c r="AZ307" t="str">
        <f t="shared" si="144"/>
        <v/>
      </c>
      <c r="BD307" t="str">
        <f t="shared" si="145"/>
        <v>YES</v>
      </c>
      <c r="BF307">
        <f t="shared" ca="1" si="156"/>
        <v>360</v>
      </c>
    </row>
    <row r="308" spans="1:58">
      <c r="A308">
        <v>302</v>
      </c>
      <c r="C308">
        <f>ROW(Table!$A$235)</f>
        <v>235</v>
      </c>
      <c r="D308" s="1" t="str">
        <f ca="1">INDIRECT(ADDRESS($C308,D$5,,,Table!$A$1))</f>
        <v/>
      </c>
      <c r="E308" s="738" t="str">
        <f ca="1">INDIRECT(ADDRESS($C308,E$5,,,Table!$A$1))</f>
        <v>PRLJB-054</v>
      </c>
      <c r="F308">
        <f ca="1">INDIRECT(ADDRESS($C308,F$5,,,Table!$A$1))</f>
        <v>508.78254752971856</v>
      </c>
      <c r="G308" t="str">
        <f ca="1">INDIRECT(ADDRESS($C308,G$5,,,Table!$A$1))</f>
        <v>A2T</v>
      </c>
      <c r="H308" t="str">
        <f ca="1">INDIRECT(ADDRESS($C308,H$5,,,Table!$A$1))</f>
        <v>A2T-020PRL:RFS-PRLJB-054</v>
      </c>
      <c r="I308" s="1033" t="str">
        <f>Dev!$CW$47</f>
        <v>b</v>
      </c>
      <c r="J308" t="str">
        <f>IF(OR(I308=Dev!$CU$46, I308=Dev!$CU$47, I308=Dev!$CU$48, I308=Dev!$CU$49, I308=Dev!$CU$50, I308=Dev!$CU$51, I308=Dev!$CU$52, I308=Dev!$CU$53, I308=Dev!$CR$48, I308=Dev!$CR$49),$C$3,                                                                  IF(OR(I308=Dev!$CU$54, I308=Dev!$CU$55, I308=Dev!$CU$56, I308=Dev!$CU$57, I308=Dev!$CU$58, I308=Dev!$CU$59, I308=Dev!$CS$48), $D$3,""))</f>
        <v>PRLEH</v>
      </c>
      <c r="K308" t="str">
        <f ca="1">CONCATENATE(E308,Names!$P$3,I308)</f>
        <v>PRLJB-054_b</v>
      </c>
      <c r="M308" s="31">
        <f ca="1">INDIRECT(ADDRESS($C308,M$5,,,Table!$A$1))</f>
        <v>360</v>
      </c>
      <c r="O308" t="str">
        <f t="shared" si="157"/>
        <v/>
      </c>
      <c r="Q308" t="str">
        <f t="shared" si="159"/>
        <v>0</v>
      </c>
      <c r="R308">
        <f t="shared" si="162"/>
        <v>17</v>
      </c>
      <c r="S308" t="str">
        <f ca="1">IFERROR(VLOOKUP(M308,Racks!$H$4:$M$30,Racks!$I$2),"")</f>
        <v>HEBT</v>
      </c>
      <c r="T308" t="str">
        <f ca="1">IFERROR(VLOOKUP(M308,Racks!$H$4:$M$30,Racks!$K$2),"")</f>
        <v>021Row</v>
      </c>
      <c r="U308" t="str">
        <f t="shared" si="160"/>
        <v>017</v>
      </c>
      <c r="V308" t="str">
        <f>CONCATENATE(Names!$C$17,Names!$N$3,U308)</f>
        <v>PRLTCB-017</v>
      </c>
      <c r="W308" s="730" t="str">
        <f>Dev!$GL$87</f>
        <v>f</v>
      </c>
      <c r="X308" s="819">
        <v>4</v>
      </c>
      <c r="Y308" t="str">
        <f>IF(OR(W308=Dev!$GJ$82, W308=Dev!$GJ$83, W308=Dev!$GJ$84, W308=Dev!$GJ$85, W308=Dev!$GJ$86, W308=Dev!$GJ$87, W308=Dev!$GJ$88, W308=Dev!$GJ$89, W308=Dev!$GG$82, W308=Dev!$GG$83, W308=Dev!$GG$84, W308=Dev!$GG$85, W308=Dev!$GG$86),Names!$C$10,                   IF(OR(W308=Dev!$GJ$90, W308=Dev!$GJ$91, W308=Dev!$GJ$92, W308=Dev!$GJ$93, W308=Dev!$GJ$94, W308=Dev!$GJ$95, W308=Dev!$GJ$96, W308=Dev!$GJ$97, W308=Dev!$GH$82), Names!$C$11,""))</f>
        <v>PRLEH</v>
      </c>
      <c r="Z308" s="31" t="str">
        <f ca="1">IFERROR(VLOOKUP(M308,Racks!$H$4:$M$30,6),"")</f>
        <v>HEBT-021Row:CnPw-U-006</v>
      </c>
      <c r="AA308" t="str">
        <f ca="1">IF(R308="","",CONCATENATE(S308,Names!$H$3,T308,Names!$J$3,Names!$K$3,Names!$L$3,V308))</f>
        <v>HEBT-021Row:RFS-PRLTCB-017</v>
      </c>
      <c r="AB308" t="str">
        <f>IF(R308="","",CONCATENATE(V308,Names!$P$3,W308))</f>
        <v>PRLTCB-017_f</v>
      </c>
      <c r="AD308" t="str">
        <f t="shared" si="138"/>
        <v>CREATE</v>
      </c>
      <c r="AF308" t="str">
        <f t="shared" si="146"/>
        <v>3C16NS_3G1.5</v>
      </c>
      <c r="AH308" t="str">
        <f t="shared" ca="1" si="147"/>
        <v>A2T-020PRL:RFS-PRLJB-054</v>
      </c>
      <c r="AI308" t="str">
        <f t="shared" si="139"/>
        <v>AT</v>
      </c>
      <c r="AK308" t="str">
        <f t="shared" si="148"/>
        <v>WEIPU ST1210/S3</v>
      </c>
      <c r="AM308" t="str">
        <f t="shared" ca="1" si="149"/>
        <v>PRLJB-054_b</v>
      </c>
      <c r="AN308" t="str">
        <f t="shared" ca="1" si="150"/>
        <v>HEBT-021Row:RFS-PRLTCB-017</v>
      </c>
      <c r="AO308" t="str">
        <f t="shared" si="140"/>
        <v>KG</v>
      </c>
      <c r="AP308" t="str">
        <f t="shared" ca="1" si="151"/>
        <v>HEBT-021Row:CnPw-U-006</v>
      </c>
      <c r="AQ308" t="str">
        <f t="shared" si="152"/>
        <v>WEIPU ST1210/P3</v>
      </c>
      <c r="AS308" t="str">
        <f t="shared" si="153"/>
        <v>PRLTCB-017_f</v>
      </c>
      <c r="AT308">
        <f t="shared" ca="1" si="154"/>
        <v>4</v>
      </c>
      <c r="AU308">
        <f t="shared" si="141"/>
        <v>5</v>
      </c>
      <c r="AV308" t="str">
        <f t="shared" si="155"/>
        <v>D</v>
      </c>
      <c r="AX308" t="str">
        <f t="shared" si="142"/>
        <v>staffanekstrom</v>
      </c>
      <c r="AY308" t="str">
        <f t="shared" si="143"/>
        <v>INSERTED</v>
      </c>
      <c r="AZ308" t="str">
        <f t="shared" si="144"/>
        <v/>
      </c>
      <c r="BD308" t="str">
        <f t="shared" si="145"/>
        <v>YES</v>
      </c>
      <c r="BF308">
        <f t="shared" ca="1" si="156"/>
        <v>360</v>
      </c>
    </row>
    <row r="309" spans="1:58">
      <c r="A309">
        <v>303</v>
      </c>
      <c r="C309">
        <f>ROW(Table!$A$235)</f>
        <v>235</v>
      </c>
      <c r="D309" s="1" t="str">
        <f ca="1">INDIRECT(ADDRESS($C309,D$5,,,Table!$A$1))</f>
        <v/>
      </c>
      <c r="E309" s="738" t="str">
        <f ca="1">INDIRECT(ADDRESS($C309,E$5,,,Table!$A$1))</f>
        <v>PRLJB-054</v>
      </c>
      <c r="F309">
        <f ca="1">INDIRECT(ADDRESS($C309,F$5,,,Table!$A$1))</f>
        <v>508.78254752971856</v>
      </c>
      <c r="G309" t="str">
        <f ca="1">INDIRECT(ADDRESS($C309,G$5,,,Table!$A$1))</f>
        <v>A2T</v>
      </c>
      <c r="H309" t="str">
        <f ca="1">INDIRECT(ADDRESS($C309,H$5,,,Table!$A$1))</f>
        <v>A2T-020PRL:RFS-PRLJB-054</v>
      </c>
      <c r="I309" s="738" t="str">
        <f>Dev!$CW$48</f>
        <v>g</v>
      </c>
      <c r="J309" t="str">
        <f>IF(OR(I309=Dev!$CU$46, I309=Dev!$CU$47, I309=Dev!$CU$48, I309=Dev!$CU$49, I309=Dev!$CU$50, I309=Dev!$CU$51, I309=Dev!$CU$52, I309=Dev!$CU$53, I309=Dev!$CR$48, I309=Dev!$CR$49),$C$3,                                                                  IF(OR(I309=Dev!$CU$54, I309=Dev!$CU$55, I309=Dev!$CU$56, I309=Dev!$CU$57, I309=Dev!$CU$58, I309=Dev!$CU$59, I309=Dev!$CS$48), $D$3,""))</f>
        <v>PRLTE</v>
      </c>
      <c r="K309" t="str">
        <f ca="1">CONCATENATE(E309,Names!$P$3,I309)</f>
        <v>PRLJB-054_g</v>
      </c>
      <c r="M309" s="31">
        <f ca="1">INDIRECT(ADDRESS($C309,M$5,,,Table!$A$1))</f>
        <v>360</v>
      </c>
      <c r="O309" t="str">
        <f t="shared" si="157"/>
        <v/>
      </c>
      <c r="Q309" t="str">
        <f t="shared" si="159"/>
        <v>0</v>
      </c>
      <c r="R309">
        <f t="shared" si="162"/>
        <v>17</v>
      </c>
      <c r="S309" t="str">
        <f ca="1">IFERROR(VLOOKUP(M309,Racks!$H$4:$M$30,Racks!$I$2),"")</f>
        <v>HEBT</v>
      </c>
      <c r="T309" t="str">
        <f ca="1">IFERROR(VLOOKUP(M309,Racks!$H$4:$M$30,Racks!$K$2),"")</f>
        <v>021Row</v>
      </c>
      <c r="U309" t="str">
        <f t="shared" si="160"/>
        <v>017</v>
      </c>
      <c r="V309" t="str">
        <f>CONCATENATE(Names!$C$17,Names!$N$3,U309)</f>
        <v>PRLTCB-017</v>
      </c>
      <c r="W309" t="str">
        <f>Dev!$GL$88</f>
        <v>g</v>
      </c>
      <c r="X309" s="819">
        <v>5</v>
      </c>
      <c r="Y309" t="str">
        <f>IF(OR(W309=Dev!$GJ$82, W309=Dev!$GJ$83, W309=Dev!$GJ$84, W309=Dev!$GJ$85, W309=Dev!$GJ$86, W309=Dev!$GJ$87, W309=Dev!$GJ$88, W309=Dev!$GJ$89, W309=Dev!$GG$82, W309=Dev!$GG$83, W309=Dev!$GG$84, W309=Dev!$GG$85, W309=Dev!$GG$86),Names!$C$10,                   IF(OR(W309=Dev!$GJ$90, W309=Dev!$GJ$91, W309=Dev!$GJ$92, W309=Dev!$GJ$93, W309=Dev!$GJ$94, W309=Dev!$GJ$95, W309=Dev!$GJ$96, W309=Dev!$GJ$97, W309=Dev!$GH$82), Names!$C$11,""))</f>
        <v>PRLTE</v>
      </c>
      <c r="Z309" s="31" t="str">
        <f ca="1">IFERROR(VLOOKUP(M309,Racks!$H$4:$M$30,6),"")</f>
        <v>HEBT-021Row:CnPw-U-006</v>
      </c>
      <c r="AA309" t="str">
        <f ca="1">IF(R309="","",CONCATENATE(S309,Names!$H$3,T309,Names!$J$3,Names!$K$3,Names!$L$3,V309))</f>
        <v>HEBT-021Row:RFS-PRLTCB-017</v>
      </c>
      <c r="AB309" t="str">
        <f>IF(R309="","",CONCATENATE(V309,Names!$P$3,W309))</f>
        <v>PRLTCB-017_g</v>
      </c>
      <c r="AD309" t="str">
        <f t="shared" si="138"/>
        <v>CREATE</v>
      </c>
      <c r="AF309" t="str">
        <f t="shared" si="146"/>
        <v>4PR24OSTCHF</v>
      </c>
      <c r="AH309" t="str">
        <f t="shared" ca="1" si="147"/>
        <v>A2T-020PRL:RFS-PRLJB-054</v>
      </c>
      <c r="AI309" t="str">
        <f t="shared" si="139"/>
        <v>AT</v>
      </c>
      <c r="AK309" t="str">
        <f t="shared" si="148"/>
        <v>WEIPU ST1210/S9</v>
      </c>
      <c r="AM309" t="str">
        <f t="shared" ca="1" si="149"/>
        <v>PRLJB-054_g</v>
      </c>
      <c r="AN309" t="str">
        <f t="shared" ca="1" si="150"/>
        <v>HEBT-021Row:RFS-PRLTCB-017</v>
      </c>
      <c r="AO309" t="str">
        <f t="shared" si="140"/>
        <v>KG</v>
      </c>
      <c r="AP309" t="str">
        <f t="shared" ca="1" si="151"/>
        <v>HEBT-021Row:CnPw-U-006</v>
      </c>
      <c r="AQ309" t="str">
        <f t="shared" si="152"/>
        <v>WEIPU ST1210/P9</v>
      </c>
      <c r="AS309" t="str">
        <f t="shared" si="153"/>
        <v>PRLTCB-017_g</v>
      </c>
      <c r="AT309">
        <f t="shared" ca="1" si="154"/>
        <v>4</v>
      </c>
      <c r="AU309">
        <f t="shared" si="141"/>
        <v>5</v>
      </c>
      <c r="AV309" t="str">
        <f t="shared" si="155"/>
        <v>A</v>
      </c>
      <c r="AX309" t="str">
        <f t="shared" si="142"/>
        <v>staffanekstrom</v>
      </c>
      <c r="AY309" t="str">
        <f t="shared" si="143"/>
        <v>INSERTED</v>
      </c>
      <c r="AZ309" t="str">
        <f t="shared" si="144"/>
        <v/>
      </c>
      <c r="BD309" t="str">
        <f t="shared" si="145"/>
        <v>YES</v>
      </c>
      <c r="BF309">
        <f t="shared" ca="1" si="156"/>
        <v>360</v>
      </c>
    </row>
    <row r="310" spans="1:58">
      <c r="A310">
        <v>304</v>
      </c>
      <c r="C310">
        <f>ROW(Table!$A$235)</f>
        <v>235</v>
      </c>
      <c r="D310" s="1" t="str">
        <f ca="1">INDIRECT(ADDRESS($C310,D$5,,,Table!$A$1))</f>
        <v/>
      </c>
      <c r="E310" s="738" t="str">
        <f ca="1">INDIRECT(ADDRESS($C310,E$5,,,Table!$A$1))</f>
        <v>PRLJB-054</v>
      </c>
      <c r="F310">
        <f ca="1">INDIRECT(ADDRESS($C310,F$5,,,Table!$A$1))</f>
        <v>508.78254752971856</v>
      </c>
      <c r="G310" t="str">
        <f ca="1">INDIRECT(ADDRESS($C310,G$5,,,Table!$A$1))</f>
        <v>A2T</v>
      </c>
      <c r="H310" t="str">
        <f ca="1">INDIRECT(ADDRESS($C310,H$5,,,Table!$A$1))</f>
        <v>A2T-020PRL:RFS-PRLJB-054</v>
      </c>
      <c r="I310" s="738" t="str">
        <f>Dev!$CW$49</f>
        <v>h</v>
      </c>
      <c r="J310" t="str">
        <f>IF(OR(I310=Dev!$CU$46, I310=Dev!$CU$47, I310=Dev!$CU$48, I310=Dev!$CU$49, I310=Dev!$CU$50, I310=Dev!$CU$51, I310=Dev!$CU$52, I310=Dev!$CU$53, I310=Dev!$CR$48, I310=Dev!$CR$49),$C$3,                                                                  IF(OR(I310=Dev!$CU$54, I310=Dev!$CU$55, I310=Dev!$CU$56, I310=Dev!$CU$57, I310=Dev!$CU$58, I310=Dev!$CU$59, I310=Dev!$CS$48), $D$3,""))</f>
        <v>PRLTE</v>
      </c>
      <c r="K310" t="str">
        <f ca="1">CONCATENATE(E310,Names!$P$3,I310)</f>
        <v>PRLJB-054_h</v>
      </c>
      <c r="M310" s="31">
        <f ca="1">INDIRECT(ADDRESS($C310,M$5,,,Table!$A$1))</f>
        <v>360</v>
      </c>
      <c r="O310" t="str">
        <f t="shared" si="157"/>
        <v/>
      </c>
      <c r="Q310" t="str">
        <f t="shared" si="159"/>
        <v>0</v>
      </c>
      <c r="R310">
        <f t="shared" si="162"/>
        <v>17</v>
      </c>
      <c r="S310" t="str">
        <f ca="1">IFERROR(VLOOKUP(M310,Racks!$H$4:$M$30,Racks!$I$2),"")</f>
        <v>HEBT</v>
      </c>
      <c r="T310" t="str">
        <f ca="1">IFERROR(VLOOKUP(M310,Racks!$H$4:$M$30,Racks!$K$2),"")</f>
        <v>021Row</v>
      </c>
      <c r="U310" t="str">
        <f t="shared" si="160"/>
        <v>017</v>
      </c>
      <c r="V310" t="str">
        <f>CONCATENATE(Names!$C$17,Names!$N$3,U310)</f>
        <v>PRLTCB-017</v>
      </c>
      <c r="W310" t="str">
        <f>Dev!$GL$89</f>
        <v>h</v>
      </c>
      <c r="X310" s="819">
        <v>6</v>
      </c>
      <c r="Y310" t="str">
        <f>IF(OR(W310=Dev!$GJ$82, W310=Dev!$GJ$83, W310=Dev!$GJ$84, W310=Dev!$GJ$85, W310=Dev!$GJ$86, W310=Dev!$GJ$87, W310=Dev!$GJ$88, W310=Dev!$GJ$89, W310=Dev!$GG$82, W310=Dev!$GG$83, W310=Dev!$GG$84, W310=Dev!$GG$85, W310=Dev!$GG$86),Names!$C$10,                   IF(OR(W310=Dev!$GJ$90, W310=Dev!$GJ$91, W310=Dev!$GJ$92, W310=Dev!$GJ$93, W310=Dev!$GJ$94, W310=Dev!$GJ$95, W310=Dev!$GJ$96, W310=Dev!$GJ$97, W310=Dev!$GH$82), Names!$C$11,""))</f>
        <v>PRLTE</v>
      </c>
      <c r="Z310" s="31" t="str">
        <f ca="1">IFERROR(VLOOKUP(M310,Racks!$H$4:$M$30,6),"")</f>
        <v>HEBT-021Row:CnPw-U-006</v>
      </c>
      <c r="AA310" t="str">
        <f ca="1">IF(R310="","",CONCATENATE(S310,Names!$H$3,T310,Names!$J$3,Names!$K$3,Names!$L$3,V310))</f>
        <v>HEBT-021Row:RFS-PRLTCB-017</v>
      </c>
      <c r="AB310" t="str">
        <f>IF(R310="","",CONCATENATE(V310,Names!$P$3,W310))</f>
        <v>PRLTCB-017_h</v>
      </c>
      <c r="AD310" t="str">
        <f t="shared" si="138"/>
        <v>CREATE</v>
      </c>
      <c r="AF310" t="str">
        <f t="shared" si="146"/>
        <v>4PR24OSTCHF</v>
      </c>
      <c r="AH310" t="str">
        <f t="shared" ca="1" si="147"/>
        <v>A2T-020PRL:RFS-PRLJB-054</v>
      </c>
      <c r="AI310" t="str">
        <f t="shared" si="139"/>
        <v>AT</v>
      </c>
      <c r="AK310" t="str">
        <f t="shared" si="148"/>
        <v>WEIPU ST1210/S9</v>
      </c>
      <c r="AM310" t="str">
        <f t="shared" ca="1" si="149"/>
        <v>PRLJB-054_h</v>
      </c>
      <c r="AN310" t="str">
        <f t="shared" ca="1" si="150"/>
        <v>HEBT-021Row:RFS-PRLTCB-017</v>
      </c>
      <c r="AO310" t="str">
        <f t="shared" si="140"/>
        <v>KG</v>
      </c>
      <c r="AP310" t="str">
        <f t="shared" ca="1" si="151"/>
        <v>HEBT-021Row:CnPw-U-006</v>
      </c>
      <c r="AQ310" t="str">
        <f t="shared" si="152"/>
        <v>WEIPU ST1210/P9</v>
      </c>
      <c r="AS310" t="str">
        <f t="shared" si="153"/>
        <v>PRLTCB-017_h</v>
      </c>
      <c r="AT310">
        <f t="shared" ca="1" si="154"/>
        <v>4</v>
      </c>
      <c r="AU310">
        <f t="shared" si="141"/>
        <v>5</v>
      </c>
      <c r="AV310" t="str">
        <f t="shared" si="155"/>
        <v>A</v>
      </c>
      <c r="AX310" t="str">
        <f t="shared" si="142"/>
        <v>staffanekstrom</v>
      </c>
      <c r="AY310" t="str">
        <f t="shared" si="143"/>
        <v>INSERTED</v>
      </c>
      <c r="AZ310" t="str">
        <f t="shared" si="144"/>
        <v/>
      </c>
      <c r="BD310" t="str">
        <f t="shared" si="145"/>
        <v>YES</v>
      </c>
      <c r="BF310">
        <f t="shared" ca="1" si="156"/>
        <v>360</v>
      </c>
    </row>
    <row r="311" spans="1:58">
      <c r="A311">
        <v>305</v>
      </c>
      <c r="C311">
        <f>ROW(Table!$A$235)</f>
        <v>235</v>
      </c>
      <c r="D311" s="1" t="str">
        <f ca="1">INDIRECT(ADDRESS($C311,D$5,,,Table!$A$1))</f>
        <v/>
      </c>
      <c r="E311" s="738" t="str">
        <f ca="1">INDIRECT(ADDRESS($C311,E$5,,,Table!$A$1))</f>
        <v>PRLJB-054</v>
      </c>
      <c r="F311">
        <f ca="1">INDIRECT(ADDRESS($C311,F$5,,,Table!$A$1))</f>
        <v>508.78254752971856</v>
      </c>
      <c r="G311" t="str">
        <f ca="1">INDIRECT(ADDRESS($C311,G$5,,,Table!$A$1))</f>
        <v>A2T</v>
      </c>
      <c r="H311" t="str">
        <f ca="1">INDIRECT(ADDRESS($C311,H$5,,,Table!$A$1))</f>
        <v>A2T-020PRL:RFS-PRLJB-054</v>
      </c>
      <c r="I311" s="738" t="str">
        <f>Dev!$CW$50</f>
        <v>m</v>
      </c>
      <c r="J311" t="str">
        <f>IF(OR(I311=Dev!$CU$46, I311=Dev!$CU$47, I311=Dev!$CU$48, I311=Dev!$CU$49, I311=Dev!$CU$50, I311=Dev!$CU$51, I311=Dev!$CU$52, I311=Dev!$CU$53, I311=Dev!$CR$48, I311=Dev!$CR$49),$C$3,                                                                  IF(OR(I311=Dev!$CU$54, I311=Dev!$CU$55, I311=Dev!$CU$56, I311=Dev!$CU$57, I311=Dev!$CU$58, I311=Dev!$CU$59, I311=Dev!$CS$48), $D$3,""))</f>
        <v>PRLEH</v>
      </c>
      <c r="K311" t="str">
        <f ca="1">CONCATENATE(E311,Names!$P$3,I311)</f>
        <v>PRLJB-054_m</v>
      </c>
      <c r="M311" s="31">
        <f ca="1">INDIRECT(ADDRESS($C311,M$5,,,Table!$A$1))</f>
        <v>360</v>
      </c>
      <c r="O311" t="str">
        <f t="shared" si="157"/>
        <v/>
      </c>
      <c r="Q311" t="str">
        <f t="shared" si="159"/>
        <v>0</v>
      </c>
      <c r="R311">
        <f t="shared" si="162"/>
        <v>17</v>
      </c>
      <c r="S311" t="str">
        <f ca="1">IFERROR(VLOOKUP(M311,Racks!$H$4:$M$30,Racks!$I$2),"")</f>
        <v>HEBT</v>
      </c>
      <c r="T311" t="str">
        <f ca="1">IFERROR(VLOOKUP(M311,Racks!$H$4:$M$30,Racks!$K$2),"")</f>
        <v>021Row</v>
      </c>
      <c r="U311" t="str">
        <f t="shared" si="160"/>
        <v>017</v>
      </c>
      <c r="V311" t="str">
        <f>CONCATENATE(Names!$C$17,Names!$N$3,U311)</f>
        <v>PRLTCB-017</v>
      </c>
      <c r="W311" t="str">
        <f>Dev!$GL$90</f>
        <v>i</v>
      </c>
      <c r="X311" s="819">
        <v>7</v>
      </c>
      <c r="Y311" t="str">
        <f>IF(OR(W311=Dev!$GJ$82, W311=Dev!$GJ$83, W311=Dev!$GJ$84, W311=Dev!$GJ$85, W311=Dev!$GJ$86, W311=Dev!$GJ$87, W311=Dev!$GJ$88, W311=Dev!$GJ$89, W311=Dev!$GG$82, W311=Dev!$GG$83, W311=Dev!$GG$84, W311=Dev!$GG$85, W311=Dev!$GG$86),Names!$C$10,                   IF(OR(W311=Dev!$GJ$90, W311=Dev!$GJ$91, W311=Dev!$GJ$92, W311=Dev!$GJ$93, W311=Dev!$GJ$94, W311=Dev!$GJ$95, W311=Dev!$GJ$96, W311=Dev!$GJ$97, W311=Dev!$GH$82), Names!$C$11,""))</f>
        <v>PRLEH</v>
      </c>
      <c r="Z311" s="31" t="str">
        <f ca="1">IFERROR(VLOOKUP(M311,Racks!$H$4:$M$30,6),"")</f>
        <v>HEBT-021Row:CnPw-U-006</v>
      </c>
      <c r="AA311" t="str">
        <f ca="1">IF(R311="","",CONCATENATE(S311,Names!$H$3,T311,Names!$J$3,Names!$K$3,Names!$L$3,V311))</f>
        <v>HEBT-021Row:RFS-PRLTCB-017</v>
      </c>
      <c r="AB311" t="str">
        <f>IF(R311="","",CONCATENATE(V311,Names!$P$3,W311))</f>
        <v>PRLTCB-017_i</v>
      </c>
      <c r="AD311" t="str">
        <f t="shared" si="138"/>
        <v>CREATE</v>
      </c>
      <c r="AF311" t="str">
        <f t="shared" si="146"/>
        <v>3C16NS_3G1.5</v>
      </c>
      <c r="AH311" t="str">
        <f t="shared" ca="1" si="147"/>
        <v>A2T-020PRL:RFS-PRLJB-054</v>
      </c>
      <c r="AI311" t="str">
        <f t="shared" si="139"/>
        <v>AT</v>
      </c>
      <c r="AK311" t="str">
        <f t="shared" si="148"/>
        <v>WEIPU ST1210/S3</v>
      </c>
      <c r="AM311" t="str">
        <f t="shared" ca="1" si="149"/>
        <v>PRLJB-054_m</v>
      </c>
      <c r="AN311" t="str">
        <f t="shared" ca="1" si="150"/>
        <v>HEBT-021Row:RFS-PRLTCB-017</v>
      </c>
      <c r="AO311" t="str">
        <f t="shared" si="140"/>
        <v>KG</v>
      </c>
      <c r="AP311" t="str">
        <f t="shared" ca="1" si="151"/>
        <v>HEBT-021Row:CnPw-U-006</v>
      </c>
      <c r="AQ311" t="str">
        <f t="shared" si="152"/>
        <v>WEIPU ST1210/P3</v>
      </c>
      <c r="AS311" t="str">
        <f t="shared" si="153"/>
        <v>PRLTCB-017_i</v>
      </c>
      <c r="AT311">
        <f t="shared" ca="1" si="154"/>
        <v>4</v>
      </c>
      <c r="AU311">
        <f t="shared" si="141"/>
        <v>5</v>
      </c>
      <c r="AV311" t="str">
        <f t="shared" si="155"/>
        <v>D</v>
      </c>
      <c r="AX311" t="str">
        <f t="shared" si="142"/>
        <v>staffanekstrom</v>
      </c>
      <c r="AY311" t="str">
        <f t="shared" si="143"/>
        <v>INSERTED</v>
      </c>
      <c r="AZ311" t="str">
        <f t="shared" si="144"/>
        <v/>
      </c>
      <c r="BD311" t="str">
        <f t="shared" si="145"/>
        <v>YES</v>
      </c>
      <c r="BF311">
        <f t="shared" ca="1" si="156"/>
        <v>360</v>
      </c>
    </row>
    <row r="312" spans="1:58">
      <c r="A312">
        <v>306</v>
      </c>
      <c r="C312">
        <f>ROW(Table!$A$235)</f>
        <v>235</v>
      </c>
      <c r="D312" s="1" t="str">
        <f ca="1">INDIRECT(ADDRESS($C312,D$5,,,Table!$A$1))</f>
        <v/>
      </c>
      <c r="E312" s="738" t="str">
        <f ca="1">INDIRECT(ADDRESS($C312,E$5,,,Table!$A$1))</f>
        <v>PRLJB-054</v>
      </c>
      <c r="F312">
        <f ca="1">INDIRECT(ADDRESS($C312,F$5,,,Table!$A$1))</f>
        <v>508.78254752971856</v>
      </c>
      <c r="G312" t="str">
        <f ca="1">INDIRECT(ADDRESS($C312,G$5,,,Table!$A$1))</f>
        <v>A2T</v>
      </c>
      <c r="H312" t="str">
        <f ca="1">INDIRECT(ADDRESS($C312,H$5,,,Table!$A$1))</f>
        <v>A2T-020PRL:RFS-PRLJB-054</v>
      </c>
      <c r="I312" s="738" t="str">
        <f>Dev!$CW$51</f>
        <v>n</v>
      </c>
      <c r="J312" t="str">
        <f>IF(OR(I312=Dev!$CU$46, I312=Dev!$CU$47, I312=Dev!$CU$48, I312=Dev!$CU$49, I312=Dev!$CU$50, I312=Dev!$CU$51, I312=Dev!$CU$52, I312=Dev!$CU$53, I312=Dev!$CR$48, I312=Dev!$CR$49),$C$3,                                                                  IF(OR(I312=Dev!$CU$54, I312=Dev!$CU$55, I312=Dev!$CU$56, I312=Dev!$CU$57, I312=Dev!$CU$58, I312=Dev!$CU$59, I312=Dev!$CS$48), $D$3,""))</f>
        <v>PRLEH</v>
      </c>
      <c r="K312" t="str">
        <f ca="1">CONCATENATE(E312,Names!$P$3,I312)</f>
        <v>PRLJB-054_n</v>
      </c>
      <c r="M312" s="31">
        <f ca="1">INDIRECT(ADDRESS($C312,M$5,,,Table!$A$1))</f>
        <v>360</v>
      </c>
      <c r="O312" t="str">
        <f t="shared" si="157"/>
        <v/>
      </c>
      <c r="Q312" t="str">
        <f t="shared" si="159"/>
        <v>0</v>
      </c>
      <c r="R312">
        <f t="shared" si="162"/>
        <v>17</v>
      </c>
      <c r="S312" t="str">
        <f ca="1">IFERROR(VLOOKUP(M312,Racks!$H$4:$M$30,Racks!$I$2),"")</f>
        <v>HEBT</v>
      </c>
      <c r="T312" t="str">
        <f ca="1">IFERROR(VLOOKUP(M312,Racks!$H$4:$M$30,Racks!$K$2),"")</f>
        <v>021Row</v>
      </c>
      <c r="U312" t="str">
        <f t="shared" si="160"/>
        <v>017</v>
      </c>
      <c r="V312" t="str">
        <f>CONCATENATE(Names!$C$17,Names!$N$3,U312)</f>
        <v>PRLTCB-017</v>
      </c>
      <c r="W312" t="str">
        <f>Dev!$GL$91</f>
        <v>j</v>
      </c>
      <c r="X312" s="819">
        <v>8</v>
      </c>
      <c r="Y312" t="str">
        <f>IF(OR(W312=Dev!$GJ$82, W312=Dev!$GJ$83, W312=Dev!$GJ$84, W312=Dev!$GJ$85, W312=Dev!$GJ$86, W312=Dev!$GJ$87, W312=Dev!$GJ$88, W312=Dev!$GJ$89, W312=Dev!$GG$82, W312=Dev!$GG$83, W312=Dev!$GG$84, W312=Dev!$GG$85, W312=Dev!$GG$86),Names!$C$10,                   IF(OR(W312=Dev!$GJ$90, W312=Dev!$GJ$91, W312=Dev!$GJ$92, W312=Dev!$GJ$93, W312=Dev!$GJ$94, W312=Dev!$GJ$95, W312=Dev!$GJ$96, W312=Dev!$GJ$97, W312=Dev!$GH$82), Names!$C$11,""))</f>
        <v>PRLEH</v>
      </c>
      <c r="Z312" s="31" t="str">
        <f ca="1">IFERROR(VLOOKUP(M312,Racks!$H$4:$M$30,6),"")</f>
        <v>HEBT-021Row:CnPw-U-006</v>
      </c>
      <c r="AA312" t="str">
        <f ca="1">IF(R312="","",CONCATENATE(S312,Names!$H$3,T312,Names!$J$3,Names!$K$3,Names!$L$3,V312))</f>
        <v>HEBT-021Row:RFS-PRLTCB-017</v>
      </c>
      <c r="AB312" t="str">
        <f>IF(R312="","",CONCATENATE(V312,Names!$P$3,W312))</f>
        <v>PRLTCB-017_j</v>
      </c>
      <c r="AD312" t="str">
        <f t="shared" si="138"/>
        <v>CREATE</v>
      </c>
      <c r="AF312" t="str">
        <f t="shared" si="146"/>
        <v>3C16NS_3G1.5</v>
      </c>
      <c r="AH312" t="str">
        <f t="shared" ca="1" si="147"/>
        <v>A2T-020PRL:RFS-PRLJB-054</v>
      </c>
      <c r="AI312" t="str">
        <f t="shared" si="139"/>
        <v>AT</v>
      </c>
      <c r="AK312" t="str">
        <f t="shared" si="148"/>
        <v>WEIPU ST1210/S3</v>
      </c>
      <c r="AM312" t="str">
        <f t="shared" ca="1" si="149"/>
        <v>PRLJB-054_n</v>
      </c>
      <c r="AN312" t="str">
        <f t="shared" ca="1" si="150"/>
        <v>HEBT-021Row:RFS-PRLTCB-017</v>
      </c>
      <c r="AO312" t="str">
        <f t="shared" si="140"/>
        <v>KG</v>
      </c>
      <c r="AP312" t="str">
        <f t="shared" ca="1" si="151"/>
        <v>HEBT-021Row:CnPw-U-006</v>
      </c>
      <c r="AQ312" t="str">
        <f t="shared" si="152"/>
        <v>WEIPU ST1210/P3</v>
      </c>
      <c r="AS312" t="str">
        <f t="shared" si="153"/>
        <v>PRLTCB-017_j</v>
      </c>
      <c r="AT312">
        <f t="shared" ca="1" si="154"/>
        <v>4</v>
      </c>
      <c r="AU312">
        <f t="shared" si="141"/>
        <v>5</v>
      </c>
      <c r="AV312" t="str">
        <f t="shared" si="155"/>
        <v>D</v>
      </c>
      <c r="AX312" t="str">
        <f t="shared" si="142"/>
        <v>staffanekstrom</v>
      </c>
      <c r="AY312" t="str">
        <f t="shared" si="143"/>
        <v>INSERTED</v>
      </c>
      <c r="AZ312" t="str">
        <f t="shared" si="144"/>
        <v/>
      </c>
      <c r="BD312" t="str">
        <f t="shared" si="145"/>
        <v>YES</v>
      </c>
      <c r="BF312">
        <f t="shared" ca="1" si="156"/>
        <v>360</v>
      </c>
    </row>
    <row r="313" spans="1:58">
      <c r="A313">
        <v>307</v>
      </c>
      <c r="C313">
        <f>ROW(Table!$A$235)</f>
        <v>235</v>
      </c>
      <c r="D313" s="1" t="str">
        <f ca="1">INDIRECT(ADDRESS($C313,D$5,,,Table!$A$1))</f>
        <v/>
      </c>
      <c r="E313" s="738" t="str">
        <f ca="1">INDIRECT(ADDRESS($C313,E$5,,,Table!$A$1))</f>
        <v>PRLJB-054</v>
      </c>
      <c r="F313">
        <f ca="1">INDIRECT(ADDRESS($C313,F$5,,,Table!$A$1))</f>
        <v>508.78254752971856</v>
      </c>
      <c r="G313" t="str">
        <f ca="1">INDIRECT(ADDRESS($C313,G$5,,,Table!$A$1))</f>
        <v>A2T</v>
      </c>
      <c r="H313" t="str">
        <f ca="1">INDIRECT(ADDRESS($C313,H$5,,,Table!$A$1))</f>
        <v>A2T-020PRL:RFS-PRLJB-054</v>
      </c>
      <c r="I313" s="738" t="str">
        <f>Dev!$CW$52</f>
        <v>s</v>
      </c>
      <c r="J313" t="str">
        <f>IF(OR(I313=Dev!$CU$46, I313=Dev!$CU$47, I313=Dev!$CU$48, I313=Dev!$CU$49, I313=Dev!$CU$50, I313=Dev!$CU$51, I313=Dev!$CU$52, I313=Dev!$CU$53, I313=Dev!$CR$48, I313=Dev!$CR$49),$C$3,                                                                  IF(OR(I313=Dev!$CU$54, I313=Dev!$CU$55, I313=Dev!$CU$56, I313=Dev!$CU$57, I313=Dev!$CU$58, I313=Dev!$CU$59, I313=Dev!$CS$48), $D$3,""))</f>
        <v>PRLTE</v>
      </c>
      <c r="K313" t="str">
        <f ca="1">CONCATENATE(E313,Names!$P$3,I313)</f>
        <v>PRLJB-054_s</v>
      </c>
      <c r="M313" s="31">
        <f ca="1">INDIRECT(ADDRESS($C313,M$5,,,Table!$A$1))</f>
        <v>360</v>
      </c>
      <c r="O313" t="str">
        <f t="shared" si="157"/>
        <v/>
      </c>
      <c r="Q313" t="str">
        <f t="shared" si="159"/>
        <v>0</v>
      </c>
      <c r="R313">
        <f t="shared" si="162"/>
        <v>17</v>
      </c>
      <c r="S313" t="str">
        <f ca="1">IFERROR(VLOOKUP(M313,Racks!$H$4:$M$30,Racks!$I$2),"")</f>
        <v>HEBT</v>
      </c>
      <c r="T313" t="str">
        <f ca="1">IFERROR(VLOOKUP(M313,Racks!$H$4:$M$30,Racks!$K$2),"")</f>
        <v>021Row</v>
      </c>
      <c r="U313" t="str">
        <f t="shared" si="160"/>
        <v>017</v>
      </c>
      <c r="V313" t="str">
        <f>CONCATENATE(Names!$C$17,Names!$N$3,U313)</f>
        <v>PRLTCB-017</v>
      </c>
      <c r="W313" t="str">
        <f>Dev!$GL$92</f>
        <v>k</v>
      </c>
      <c r="X313" s="819">
        <v>9</v>
      </c>
      <c r="Y313" t="str">
        <f>IF(OR(W313=Dev!$GJ$82, W313=Dev!$GJ$83, W313=Dev!$GJ$84, W313=Dev!$GJ$85, W313=Dev!$GJ$86, W313=Dev!$GJ$87, W313=Dev!$GJ$88, W313=Dev!$GJ$89, W313=Dev!$GG$82, W313=Dev!$GG$83, W313=Dev!$GG$84, W313=Dev!$GG$85, W313=Dev!$GG$86),Names!$C$10,                   IF(OR(W313=Dev!$GJ$90, W313=Dev!$GJ$91, W313=Dev!$GJ$92, W313=Dev!$GJ$93, W313=Dev!$GJ$94, W313=Dev!$GJ$95, W313=Dev!$GJ$96, W313=Dev!$GJ$97, W313=Dev!$GH$82), Names!$C$11,""))</f>
        <v>PRLTE</v>
      </c>
      <c r="Z313" s="31" t="str">
        <f ca="1">IFERROR(VLOOKUP(M313,Racks!$H$4:$M$30,6),"")</f>
        <v>HEBT-021Row:CnPw-U-006</v>
      </c>
      <c r="AA313" t="str">
        <f ca="1">IF(R313="","",CONCATENATE(S313,Names!$H$3,T313,Names!$J$3,Names!$K$3,Names!$L$3,V313))</f>
        <v>HEBT-021Row:RFS-PRLTCB-017</v>
      </c>
      <c r="AB313" t="str">
        <f>IF(R313="","",CONCATENATE(V313,Names!$P$3,W313))</f>
        <v>PRLTCB-017_k</v>
      </c>
      <c r="AD313" t="str">
        <f t="shared" si="138"/>
        <v>CREATE</v>
      </c>
      <c r="AF313" t="str">
        <f t="shared" si="146"/>
        <v>4PR24OSTCHF</v>
      </c>
      <c r="AH313" t="str">
        <f t="shared" ca="1" si="147"/>
        <v>A2T-020PRL:RFS-PRLJB-054</v>
      </c>
      <c r="AI313" t="str">
        <f t="shared" si="139"/>
        <v>AT</v>
      </c>
      <c r="AK313" t="str">
        <f t="shared" si="148"/>
        <v>WEIPU ST1210/S9</v>
      </c>
      <c r="AM313" t="str">
        <f t="shared" ca="1" si="149"/>
        <v>PRLJB-054_s</v>
      </c>
      <c r="AN313" t="str">
        <f t="shared" ca="1" si="150"/>
        <v>HEBT-021Row:RFS-PRLTCB-017</v>
      </c>
      <c r="AO313" t="str">
        <f t="shared" si="140"/>
        <v>KG</v>
      </c>
      <c r="AP313" t="str">
        <f t="shared" ca="1" si="151"/>
        <v>HEBT-021Row:CnPw-U-006</v>
      </c>
      <c r="AQ313" t="str">
        <f t="shared" si="152"/>
        <v>WEIPU ST1210/P9</v>
      </c>
      <c r="AS313" t="str">
        <f t="shared" si="153"/>
        <v>PRLTCB-017_k</v>
      </c>
      <c r="AT313">
        <f t="shared" ca="1" si="154"/>
        <v>4</v>
      </c>
      <c r="AU313">
        <f t="shared" si="141"/>
        <v>5</v>
      </c>
      <c r="AV313" t="str">
        <f t="shared" si="155"/>
        <v>A</v>
      </c>
      <c r="AX313" t="str">
        <f t="shared" si="142"/>
        <v>staffanekstrom</v>
      </c>
      <c r="AY313" t="str">
        <f t="shared" si="143"/>
        <v>INSERTED</v>
      </c>
      <c r="AZ313" t="str">
        <f t="shared" si="144"/>
        <v/>
      </c>
      <c r="BD313" t="str">
        <f t="shared" si="145"/>
        <v>YES</v>
      </c>
      <c r="BF313">
        <f t="shared" ca="1" si="156"/>
        <v>360</v>
      </c>
    </row>
    <row r="314" spans="1:58">
      <c r="A314">
        <v>308</v>
      </c>
      <c r="C314">
        <f>ROW(Table!$A$235)</f>
        <v>235</v>
      </c>
      <c r="D314" s="1" t="str">
        <f ca="1">INDIRECT(ADDRESS($C314,D$5,,,Table!$A$1))</f>
        <v/>
      </c>
      <c r="E314" s="738" t="str">
        <f ca="1">INDIRECT(ADDRESS($C314,E$5,,,Table!$A$1))</f>
        <v>PRLJB-054</v>
      </c>
      <c r="F314">
        <f ca="1">INDIRECT(ADDRESS($C314,F$5,,,Table!$A$1))</f>
        <v>508.78254752971856</v>
      </c>
      <c r="G314" t="str">
        <f ca="1">INDIRECT(ADDRESS($C314,G$5,,,Table!$A$1))</f>
        <v>A2T</v>
      </c>
      <c r="H314" t="str">
        <f ca="1">INDIRECT(ADDRESS($C314,H$5,,,Table!$A$1))</f>
        <v>A2T-020PRL:RFS-PRLJB-054</v>
      </c>
      <c r="I314" s="738" t="str">
        <f>Dev!$CW$53</f>
        <v>t</v>
      </c>
      <c r="J314" t="str">
        <f>IF(OR(I314=Dev!$CU$46, I314=Dev!$CU$47, I314=Dev!$CU$48, I314=Dev!$CU$49, I314=Dev!$CU$50, I314=Dev!$CU$51, I314=Dev!$CU$52, I314=Dev!$CU$53, I314=Dev!$CR$48, I314=Dev!$CR$49),$C$3,                                                                  IF(OR(I314=Dev!$CU$54, I314=Dev!$CU$55, I314=Dev!$CU$56, I314=Dev!$CU$57, I314=Dev!$CU$58, I314=Dev!$CU$59, I314=Dev!$CS$48), $D$3,""))</f>
        <v>PRLTE</v>
      </c>
      <c r="K314" t="str">
        <f ca="1">CONCATENATE(E314,Names!$P$3,I314)</f>
        <v>PRLJB-054_t</v>
      </c>
      <c r="M314" s="31">
        <f ca="1">INDIRECT(ADDRESS($C314,M$5,,,Table!$A$1))</f>
        <v>360</v>
      </c>
      <c r="O314" t="str">
        <f t="shared" si="157"/>
        <v/>
      </c>
      <c r="Q314" t="str">
        <f t="shared" si="159"/>
        <v>0</v>
      </c>
      <c r="R314">
        <f t="shared" si="162"/>
        <v>17</v>
      </c>
      <c r="S314" t="str">
        <f ca="1">IFERROR(VLOOKUP(M314,Racks!$H$4:$M$30,Racks!$I$2),"")</f>
        <v>HEBT</v>
      </c>
      <c r="T314" t="str">
        <f ca="1">IFERROR(VLOOKUP(M314,Racks!$H$4:$M$30,Racks!$K$2),"")</f>
        <v>021Row</v>
      </c>
      <c r="U314" t="str">
        <f t="shared" si="160"/>
        <v>017</v>
      </c>
      <c r="V314" t="str">
        <f>CONCATENATE(Names!$C$17,Names!$N$3,U314)</f>
        <v>PRLTCB-017</v>
      </c>
      <c r="W314" t="str">
        <f>Dev!$GL$93</f>
        <v>l</v>
      </c>
      <c r="X314" s="819">
        <v>10</v>
      </c>
      <c r="Y314" t="str">
        <f>IF(OR(W314=Dev!$GJ$82, W314=Dev!$GJ$83, W314=Dev!$GJ$84, W314=Dev!$GJ$85, W314=Dev!$GJ$86, W314=Dev!$GJ$87, W314=Dev!$GJ$88, W314=Dev!$GJ$89, W314=Dev!$GG$82, W314=Dev!$GG$83, W314=Dev!$GG$84, W314=Dev!$GG$85, W314=Dev!$GG$86),Names!$C$10,                   IF(OR(W314=Dev!$GJ$90, W314=Dev!$GJ$91, W314=Dev!$GJ$92, W314=Dev!$GJ$93, W314=Dev!$GJ$94, W314=Dev!$GJ$95, W314=Dev!$GJ$96, W314=Dev!$GJ$97, W314=Dev!$GH$82), Names!$C$11,""))</f>
        <v>PRLTE</v>
      </c>
      <c r="Z314" s="31" t="str">
        <f ca="1">IFERROR(VLOOKUP(M314,Racks!$H$4:$M$30,6),"")</f>
        <v>HEBT-021Row:CnPw-U-006</v>
      </c>
      <c r="AA314" t="str">
        <f ca="1">IF(R314="","",CONCATENATE(S314,Names!$H$3,T314,Names!$J$3,Names!$K$3,Names!$L$3,V314))</f>
        <v>HEBT-021Row:RFS-PRLTCB-017</v>
      </c>
      <c r="AB314" t="str">
        <f>IF(R314="","",CONCATENATE(V314,Names!$P$3,W314))</f>
        <v>PRLTCB-017_l</v>
      </c>
      <c r="AD314" t="str">
        <f t="shared" si="138"/>
        <v>CREATE</v>
      </c>
      <c r="AF314" t="str">
        <f t="shared" si="146"/>
        <v>4PR24OSTCHF</v>
      </c>
      <c r="AH314" t="str">
        <f t="shared" ca="1" si="147"/>
        <v>A2T-020PRL:RFS-PRLJB-054</v>
      </c>
      <c r="AI314" t="str">
        <f t="shared" si="139"/>
        <v>AT</v>
      </c>
      <c r="AK314" t="str">
        <f t="shared" si="148"/>
        <v>WEIPU ST1210/S9</v>
      </c>
      <c r="AM314" t="str">
        <f t="shared" ca="1" si="149"/>
        <v>PRLJB-054_t</v>
      </c>
      <c r="AN314" t="str">
        <f t="shared" ca="1" si="150"/>
        <v>HEBT-021Row:RFS-PRLTCB-017</v>
      </c>
      <c r="AO314" t="str">
        <f t="shared" si="140"/>
        <v>KG</v>
      </c>
      <c r="AP314" t="str">
        <f t="shared" ca="1" si="151"/>
        <v>HEBT-021Row:CnPw-U-006</v>
      </c>
      <c r="AQ314" t="str">
        <f t="shared" si="152"/>
        <v>WEIPU ST1210/P9</v>
      </c>
      <c r="AS314" t="str">
        <f t="shared" si="153"/>
        <v>PRLTCB-017_l</v>
      </c>
      <c r="AT314">
        <f t="shared" ca="1" si="154"/>
        <v>4</v>
      </c>
      <c r="AU314">
        <f t="shared" si="141"/>
        <v>5</v>
      </c>
      <c r="AV314" t="str">
        <f t="shared" si="155"/>
        <v>A</v>
      </c>
      <c r="AX314" t="str">
        <f t="shared" si="142"/>
        <v>staffanekstrom</v>
      </c>
      <c r="AY314" t="str">
        <f t="shared" si="143"/>
        <v>INSERTED</v>
      </c>
      <c r="AZ314" t="str">
        <f t="shared" si="144"/>
        <v/>
      </c>
      <c r="BD314" t="str">
        <f t="shared" si="145"/>
        <v>YES</v>
      </c>
      <c r="BF314">
        <f t="shared" ca="1" si="156"/>
        <v>360</v>
      </c>
    </row>
    <row r="315" spans="1:58">
      <c r="A315">
        <v>309</v>
      </c>
      <c r="C315">
        <f>ROW(Table!$A$235)</f>
        <v>235</v>
      </c>
      <c r="D315" s="1" t="str">
        <f ca="1">INDIRECT(ADDRESS($C315,D$5,,,Table!$A$1))</f>
        <v/>
      </c>
      <c r="E315" s="738" t="str">
        <f ca="1">INDIRECT(ADDRESS($C315,E$5,,,Table!$A$1))</f>
        <v>PRLJB-054</v>
      </c>
      <c r="F315">
        <f ca="1">INDIRECT(ADDRESS($C315,F$5,,,Table!$A$1))</f>
        <v>508.78254752971856</v>
      </c>
      <c r="G315" t="str">
        <f ca="1">INDIRECT(ADDRESS($C315,G$5,,,Table!$A$1))</f>
        <v>A2T</v>
      </c>
      <c r="H315" t="str">
        <f ca="1">INDIRECT(ADDRESS($C315,H$5,,,Table!$A$1))</f>
        <v>A2T-020PRL:RFS-PRLJB-054</v>
      </c>
      <c r="I315" s="738" t="str">
        <f>Dev!$CW$54</f>
        <v>aa</v>
      </c>
      <c r="J315" t="str">
        <f>IF(OR(I315=Dev!$CU$46, I315=Dev!$CU$47, I315=Dev!$CU$48, I315=Dev!$CU$49, I315=Dev!$CU$50, I315=Dev!$CU$51, I315=Dev!$CU$52, I315=Dev!$CU$53, I315=Dev!$CR$48, I315=Dev!$CR$49),$C$3,                                                                  IF(OR(I315=Dev!$CU$54, I315=Dev!$CU$55, I315=Dev!$CU$56, I315=Dev!$CU$57, I315=Dev!$CU$58, I315=Dev!$CU$59, I315=Dev!$CS$48), $D$3,""))</f>
        <v>PRLEH</v>
      </c>
      <c r="K315" t="str">
        <f ca="1">CONCATENATE(E315,Names!$P$3,I315)</f>
        <v>PRLJB-054_aa</v>
      </c>
      <c r="M315" s="31">
        <f ca="1">INDIRECT(ADDRESS($C315,M$5,,,Table!$A$1))</f>
        <v>360</v>
      </c>
      <c r="O315" t="str">
        <f t="shared" si="157"/>
        <v/>
      </c>
      <c r="Q315" t="str">
        <f t="shared" si="159"/>
        <v>0</v>
      </c>
      <c r="R315">
        <f t="shared" si="162"/>
        <v>17</v>
      </c>
      <c r="S315" t="str">
        <f ca="1">IFERROR(VLOOKUP(M315,Racks!$H$4:$M$30,Racks!$I$2),"")</f>
        <v>HEBT</v>
      </c>
      <c r="T315" t="str">
        <f ca="1">IFERROR(VLOOKUP(M315,Racks!$H$4:$M$30,Racks!$K$2),"")</f>
        <v>021Row</v>
      </c>
      <c r="U315" t="str">
        <f t="shared" si="160"/>
        <v>017</v>
      </c>
      <c r="V315" t="str">
        <f>CONCATENATE(Names!$C$17,Names!$N$3,U315)</f>
        <v>PRLTCB-017</v>
      </c>
      <c r="W315" t="str">
        <f>Dev!$GL$94</f>
        <v>m</v>
      </c>
      <c r="X315" s="819">
        <v>11</v>
      </c>
      <c r="Y315" t="str">
        <f>IF(OR(W315=Dev!$GJ$82, W315=Dev!$GJ$83, W315=Dev!$GJ$84, W315=Dev!$GJ$85, W315=Dev!$GJ$86, W315=Dev!$GJ$87, W315=Dev!$GJ$88, W315=Dev!$GJ$89, W315=Dev!$GG$82, W315=Dev!$GG$83, W315=Dev!$GG$84, W315=Dev!$GG$85, W315=Dev!$GG$86),Names!$C$10,                   IF(OR(W315=Dev!$GJ$90, W315=Dev!$GJ$91, W315=Dev!$GJ$92, W315=Dev!$GJ$93, W315=Dev!$GJ$94, W315=Dev!$GJ$95, W315=Dev!$GJ$96, W315=Dev!$GJ$97, W315=Dev!$GH$82), Names!$C$11,""))</f>
        <v>PRLEH</v>
      </c>
      <c r="Z315" s="31" t="str">
        <f ca="1">IFERROR(VLOOKUP(M315,Racks!$H$4:$M$30,6),"")</f>
        <v>HEBT-021Row:CnPw-U-006</v>
      </c>
      <c r="AA315" t="str">
        <f ca="1">IF(R315="","",CONCATENATE(S315,Names!$H$3,T315,Names!$J$3,Names!$K$3,Names!$L$3,V315))</f>
        <v>HEBT-021Row:RFS-PRLTCB-017</v>
      </c>
      <c r="AB315" t="str">
        <f>IF(R315="","",CONCATENATE(V315,Names!$P$3,W315))</f>
        <v>PRLTCB-017_m</v>
      </c>
      <c r="AD315" t="str">
        <f t="shared" si="138"/>
        <v>CREATE</v>
      </c>
      <c r="AF315" t="str">
        <f t="shared" si="146"/>
        <v>3C16NS_3G1.5</v>
      </c>
      <c r="AH315" t="str">
        <f t="shared" ca="1" si="147"/>
        <v>A2T-020PRL:RFS-PRLJB-054</v>
      </c>
      <c r="AI315" t="str">
        <f t="shared" si="139"/>
        <v>AT</v>
      </c>
      <c r="AK315" t="str">
        <f t="shared" si="148"/>
        <v>WEIPU ST1210/S3</v>
      </c>
      <c r="AM315" t="str">
        <f t="shared" ca="1" si="149"/>
        <v>PRLJB-054_aa</v>
      </c>
      <c r="AN315" t="str">
        <f t="shared" ca="1" si="150"/>
        <v>HEBT-021Row:RFS-PRLTCB-017</v>
      </c>
      <c r="AO315" t="str">
        <f t="shared" si="140"/>
        <v>KG</v>
      </c>
      <c r="AP315" t="str">
        <f t="shared" ca="1" si="151"/>
        <v>HEBT-021Row:CnPw-U-006</v>
      </c>
      <c r="AQ315" t="str">
        <f t="shared" si="152"/>
        <v>WEIPU ST1210/P3</v>
      </c>
      <c r="AS315" t="str">
        <f t="shared" si="153"/>
        <v>PRLTCB-017_m</v>
      </c>
      <c r="AT315">
        <f t="shared" ca="1" si="154"/>
        <v>4</v>
      </c>
      <c r="AU315">
        <f t="shared" si="141"/>
        <v>5</v>
      </c>
      <c r="AV315" t="str">
        <f t="shared" si="155"/>
        <v>D</v>
      </c>
      <c r="AX315" t="str">
        <f t="shared" si="142"/>
        <v>staffanekstrom</v>
      </c>
      <c r="AY315" t="str">
        <f t="shared" si="143"/>
        <v>INSERTED</v>
      </c>
      <c r="AZ315" t="str">
        <f t="shared" si="144"/>
        <v/>
      </c>
      <c r="BD315" t="str">
        <f t="shared" si="145"/>
        <v>YES</v>
      </c>
      <c r="BF315">
        <f t="shared" ca="1" si="156"/>
        <v>360</v>
      </c>
    </row>
    <row r="316" spans="1:58" s="758" customFormat="1" ht="13.5" thickBot="1">
      <c r="A316" s="758">
        <v>310</v>
      </c>
      <c r="C316" s="758">
        <f>ROW(Table!$A$235)</f>
        <v>235</v>
      </c>
      <c r="D316" s="1022" t="str">
        <f ca="1">INDIRECT(ADDRESS($C316,D$5,,,Table!$A$1))</f>
        <v/>
      </c>
      <c r="E316" s="1024" t="str">
        <f ca="1">INDIRECT(ADDRESS($C316,E$5,,,Table!$A$1))</f>
        <v>PRLJB-054</v>
      </c>
      <c r="F316" s="758">
        <f ca="1">INDIRECT(ADDRESS($C316,F$5,,,Table!$A$1))</f>
        <v>508.78254752971856</v>
      </c>
      <c r="G316" s="758" t="str">
        <f ca="1">INDIRECT(ADDRESS($C316,G$5,,,Table!$A$1))</f>
        <v>A2T</v>
      </c>
      <c r="H316" s="758" t="str">
        <f ca="1">INDIRECT(ADDRESS($C316,H$5,,,Table!$A$1))</f>
        <v>A2T-020PRL:RFS-PRLJB-054</v>
      </c>
      <c r="I316" s="1024" t="str">
        <f>Dev!$CW$56</f>
        <v>ag</v>
      </c>
      <c r="J316" s="758" t="str">
        <f>IF(OR(I316=Dev!$CU$46, I316=Dev!$CU$47, I316=Dev!$CU$48, I316=Dev!$CU$49, I316=Dev!$CU$50, I316=Dev!$CU$51, I316=Dev!$CU$52, I316=Dev!$CU$53, I316=Dev!$CR$48, I316=Dev!$CR$49),$C$3,                                                                  IF(OR(I316=Dev!$CU$54, I316=Dev!$CU$55, I316=Dev!$CU$56, I316=Dev!$CU$57, I316=Dev!$CU$58, I316=Dev!$CU$59, I316=Dev!$CS$48), $D$3,""))</f>
        <v>PRLTE</v>
      </c>
      <c r="K316" s="758" t="str">
        <f ca="1">CONCATENATE(E316,Names!$P$3,I316)</f>
        <v>PRLJB-054_ag</v>
      </c>
      <c r="M316" s="761">
        <f ca="1">INDIRECT(ADDRESS($C316,M$5,,,Table!$A$1))</f>
        <v>360</v>
      </c>
      <c r="O316" s="758" t="str">
        <f t="shared" si="157"/>
        <v/>
      </c>
      <c r="Q316" s="758" t="str">
        <f t="shared" si="159"/>
        <v>0</v>
      </c>
      <c r="R316" s="758">
        <f t="shared" si="162"/>
        <v>17</v>
      </c>
      <c r="S316" s="758" t="str">
        <f ca="1">IFERROR(VLOOKUP(M316,Racks!$H$4:$M$30,Racks!$I$2),"")</f>
        <v>HEBT</v>
      </c>
      <c r="T316" s="758" t="str">
        <f ca="1">IFERROR(VLOOKUP(M316,Racks!$H$4:$M$30,Racks!$K$2),"")</f>
        <v>021Row</v>
      </c>
      <c r="U316" s="758" t="str">
        <f t="shared" si="160"/>
        <v>017</v>
      </c>
      <c r="V316" s="758" t="str">
        <f>CONCATENATE(Names!$C$17,Names!$N$3,U316)</f>
        <v>PRLTCB-017</v>
      </c>
      <c r="W316" s="758" t="str">
        <f>Dev!$GL$96</f>
        <v>o</v>
      </c>
      <c r="X316" s="1029">
        <v>12</v>
      </c>
      <c r="Y316" s="758" t="str">
        <f>IF(OR(W316=Dev!$GJ$82, W316=Dev!$GJ$83, W316=Dev!$GJ$84, W316=Dev!$GJ$85, W316=Dev!$GJ$86, W316=Dev!$GJ$87, W316=Dev!$GJ$88, W316=Dev!$GJ$89, W316=Dev!$GG$82, W316=Dev!$GG$83, W316=Dev!$GG$84, W316=Dev!$GG$85, W316=Dev!$GG$86),Names!$C$10,                   IF(OR(W316=Dev!$GJ$90, W316=Dev!$GJ$91, W316=Dev!$GJ$92, W316=Dev!$GJ$93, W316=Dev!$GJ$94, W316=Dev!$GJ$95, W316=Dev!$GJ$96, W316=Dev!$GJ$97, W316=Dev!$GH$82), Names!$C$11,""))</f>
        <v>PRLTE</v>
      </c>
      <c r="Z316" s="761" t="str">
        <f ca="1">IFERROR(VLOOKUP(M316,Racks!$H$4:$M$30,6),"")</f>
        <v>HEBT-021Row:CnPw-U-006</v>
      </c>
      <c r="AA316" s="758" t="str">
        <f ca="1">IF(R316="","",CONCATENATE(S316,Names!$H$3,T316,Names!$J$3,Names!$K$3,Names!$L$3,V316))</f>
        <v>HEBT-021Row:RFS-PRLTCB-017</v>
      </c>
      <c r="AB316" s="758" t="str">
        <f>IF(R316="","",CONCATENATE(V316,Names!$P$3,W316))</f>
        <v>PRLTCB-017_o</v>
      </c>
      <c r="AC316" s="997"/>
      <c r="AD316" s="758" t="str">
        <f t="shared" si="138"/>
        <v>CREATE</v>
      </c>
      <c r="AF316" s="758" t="str">
        <f t="shared" si="146"/>
        <v>4PR24OSTCHF</v>
      </c>
      <c r="AH316" s="758" t="str">
        <f t="shared" ca="1" si="147"/>
        <v>A2T-020PRL:RFS-PRLJB-054</v>
      </c>
      <c r="AI316" s="758" t="str">
        <f t="shared" si="139"/>
        <v>AT</v>
      </c>
      <c r="AK316" s="758" t="str">
        <f t="shared" si="148"/>
        <v>WEIPU ST1210/S9</v>
      </c>
      <c r="AM316" s="758" t="str">
        <f t="shared" ca="1" si="149"/>
        <v>PRLJB-054_ag</v>
      </c>
      <c r="AN316" s="758" t="str">
        <f t="shared" ca="1" si="150"/>
        <v>HEBT-021Row:RFS-PRLTCB-017</v>
      </c>
      <c r="AO316" s="758" t="str">
        <f t="shared" si="140"/>
        <v>KG</v>
      </c>
      <c r="AP316" s="758" t="str">
        <f t="shared" ca="1" si="151"/>
        <v>HEBT-021Row:CnPw-U-006</v>
      </c>
      <c r="AQ316" s="758" t="str">
        <f t="shared" si="152"/>
        <v>WEIPU ST1210/P9</v>
      </c>
      <c r="AS316" s="758" t="str">
        <f t="shared" si="153"/>
        <v>PRLTCB-017_o</v>
      </c>
      <c r="AT316" s="758">
        <f t="shared" ca="1" si="154"/>
        <v>4</v>
      </c>
      <c r="AU316" s="758">
        <f t="shared" si="141"/>
        <v>5</v>
      </c>
      <c r="AV316" s="758" t="str">
        <f t="shared" si="155"/>
        <v>A</v>
      </c>
      <c r="AX316" s="758" t="str">
        <f t="shared" si="142"/>
        <v>staffanekstrom</v>
      </c>
      <c r="AY316" s="758" t="str">
        <f t="shared" si="143"/>
        <v>INSERTED</v>
      </c>
      <c r="AZ316" s="758" t="str">
        <f t="shared" si="144"/>
        <v/>
      </c>
      <c r="BD316" s="758" t="str">
        <f t="shared" si="145"/>
        <v>YES</v>
      </c>
      <c r="BE316" s="997"/>
      <c r="BF316" s="758">
        <f t="shared" ca="1" si="156"/>
        <v>360</v>
      </c>
    </row>
    <row r="317" spans="1:58">
      <c r="A317">
        <v>311</v>
      </c>
      <c r="C317">
        <f>ROW(Table!$A$241)</f>
        <v>241</v>
      </c>
      <c r="D317" s="1" t="str">
        <f ca="1">INDIRECT(ADDRESS($C317,D$5,,,Table!$A$1))</f>
        <v/>
      </c>
      <c r="E317" s="752" t="str">
        <f ca="1">INDIRECT(ADDRESS($C317,E$5,,,Table!$A$1))</f>
        <v>PRLJB-055</v>
      </c>
      <c r="F317">
        <f ca="1">INDIRECT(ADDRESS($C317,F$5,,,Table!$A$1))</f>
        <v>529.65657528279473</v>
      </c>
      <c r="G317" t="str">
        <f ca="1">INDIRECT(ADDRESS($C317,G$5,,,Table!$A$1))</f>
        <v>A2T</v>
      </c>
      <c r="H317" t="str">
        <f ca="1">INDIRECT(ADDRESS($C317,H$5,,,Table!$A$1))</f>
        <v>A2T-040PRL:RFS-PRLJB-055</v>
      </c>
      <c r="I317" s="769" t="str">
        <f>Dev!$CR$48</f>
        <v>++EH</v>
      </c>
      <c r="J317" t="str">
        <f>IF(OR(I317=Dev!$CU$46, I317=Dev!$CU$47, I317=Dev!$CU$48, I317=Dev!$CU$49, I317=Dev!$CU$50, I317=Dev!$CU$51, I317=Dev!$CU$52, I317=Dev!$CU$53, I317=Dev!$CR$48, I317=Dev!$CR$49),$C$3,                                                                  IF(OR(I317=Dev!$CU$54, I317=Dev!$CU$55, I317=Dev!$CU$56, I317=Dev!$CU$57, I317=Dev!$CU$58, I317=Dev!$CU$59, I317=Dev!$CS$48), $D$3,""))</f>
        <v>PRLEH</v>
      </c>
      <c r="K317" t="str">
        <f ca="1">CONCATENATE(E317,Names!$P$3,I317)</f>
        <v>PRLJB-055_++EH</v>
      </c>
      <c r="M317" s="31">
        <f ca="1">INDIRECT(ADDRESS($C317,M$5,,,Table!$A$1))</f>
        <v>360</v>
      </c>
      <c r="O317" t="str">
        <f t="shared" si="157"/>
        <v/>
      </c>
      <c r="Q317" t="str">
        <f t="shared" si="159"/>
        <v>0</v>
      </c>
      <c r="R317">
        <f>$R$319</f>
        <v>18</v>
      </c>
      <c r="S317" t="str">
        <f ca="1">IFERROR(VLOOKUP(M317,Racks!$H$4:$M$30,Racks!$I$2),"")</f>
        <v>HEBT</v>
      </c>
      <c r="T317" t="str">
        <f ca="1">IFERROR(VLOOKUP(M317,Racks!$H$4:$M$30,Racks!$K$2),"")</f>
        <v>021Row</v>
      </c>
      <c r="U317" t="str">
        <f t="shared" si="160"/>
        <v>018</v>
      </c>
      <c r="V317" t="str">
        <f>CONCATENATE(Names!$C$17,Names!$N$3,U317)</f>
        <v>PRLTCB-018</v>
      </c>
      <c r="W317" s="769" t="str">
        <f>Dev!$GG$82</f>
        <v>y</v>
      </c>
      <c r="X317">
        <v>0</v>
      </c>
      <c r="Y317" t="str">
        <f>IF(OR(W317=Dev!$GJ$82, W317=Dev!$GJ$83, W317=Dev!$GJ$84, W317=Dev!$GJ$85, W317=Dev!$GJ$86, W317=Dev!$GJ$87, W317=Dev!$GJ$88, W317=Dev!$GJ$89, W317=Dev!$GG$82, W317=Dev!$GG$83, W317=Dev!$GG$84, W317=Dev!$GG$85, W317=Dev!$GG$86),Names!$C$10,                   IF(OR(W317=Dev!$GJ$90, W317=Dev!$GJ$91, W317=Dev!$GJ$92, W317=Dev!$GJ$93, W317=Dev!$GJ$94, W317=Dev!$GJ$95, W317=Dev!$GJ$96, W317=Dev!$GJ$97, W317=Dev!$GH$82), Names!$C$11,""))</f>
        <v>PRLEH</v>
      </c>
      <c r="Z317" s="31" t="str">
        <f ca="1">IFERROR(VLOOKUP(M317,Racks!$H$4:$M$30,6),"")</f>
        <v>HEBT-021Row:CnPw-U-006</v>
      </c>
      <c r="AA317" t="str">
        <f ca="1">IF(R317="","",CONCATENATE(S317,Names!$H$3,T317,Names!$J$3,Names!$K$3,Names!$L$3,V317))</f>
        <v>HEBT-021Row:RFS-PRLTCB-018</v>
      </c>
      <c r="AB317" t="str">
        <f>IF(R317="","",CONCATENATE(V317,Names!$P$3,W317))</f>
        <v>PRLTCB-018_y</v>
      </c>
      <c r="AD317" t="str">
        <f t="shared" si="138"/>
        <v>CREATE</v>
      </c>
      <c r="AF317" t="str">
        <f t="shared" si="146"/>
        <v>3C16NS_3G1.5</v>
      </c>
      <c r="AH317" t="str">
        <f t="shared" ca="1" si="147"/>
        <v>A2T-040PRL:RFS-PRLJB-055</v>
      </c>
      <c r="AI317" t="str">
        <f t="shared" si="139"/>
        <v>AT</v>
      </c>
      <c r="AK317" t="str">
        <f t="shared" si="148"/>
        <v>WEIPU ST1210/S3</v>
      </c>
      <c r="AM317" t="str">
        <f t="shared" ca="1" si="149"/>
        <v>PRLJB-055_++EH</v>
      </c>
      <c r="AN317" t="str">
        <f t="shared" ca="1" si="150"/>
        <v>HEBT-021Row:RFS-PRLTCB-018</v>
      </c>
      <c r="AO317" t="str">
        <f t="shared" si="140"/>
        <v>KG</v>
      </c>
      <c r="AP317" t="str">
        <f t="shared" ca="1" si="151"/>
        <v>HEBT-021Row:CnPw-U-006</v>
      </c>
      <c r="AQ317" t="str">
        <f t="shared" si="152"/>
        <v>WEIPU ST1210/P3</v>
      </c>
      <c r="AS317" t="str">
        <f t="shared" si="153"/>
        <v>PRLTCB-018_y</v>
      </c>
      <c r="AT317">
        <f t="shared" ca="1" si="154"/>
        <v>4</v>
      </c>
      <c r="AU317">
        <f t="shared" si="141"/>
        <v>5</v>
      </c>
      <c r="AV317" t="str">
        <f t="shared" si="155"/>
        <v>D</v>
      </c>
      <c r="AX317" t="str">
        <f t="shared" si="142"/>
        <v>staffanekstrom</v>
      </c>
      <c r="AY317" t="str">
        <f t="shared" si="143"/>
        <v>INSERTED</v>
      </c>
      <c r="AZ317" t="str">
        <f t="shared" si="144"/>
        <v/>
      </c>
      <c r="BD317" t="str">
        <f t="shared" si="145"/>
        <v>YES</v>
      </c>
      <c r="BF317">
        <f t="shared" ca="1" si="156"/>
        <v>360</v>
      </c>
    </row>
    <row r="318" spans="1:58">
      <c r="A318">
        <v>312</v>
      </c>
      <c r="C318">
        <f>ROW(Table!$A$241)</f>
        <v>241</v>
      </c>
      <c r="D318" s="1" t="str">
        <f ca="1">INDIRECT(ADDRESS($C318,D$5,,,Table!$A$1))</f>
        <v/>
      </c>
      <c r="E318" s="752" t="str">
        <f ca="1">INDIRECT(ADDRESS($C318,E$5,,,Table!$A$1))</f>
        <v>PRLJB-055</v>
      </c>
      <c r="F318">
        <f ca="1">INDIRECT(ADDRESS($C318,F$5,,,Table!$A$1))</f>
        <v>529.65657528279473</v>
      </c>
      <c r="G318" t="str">
        <f ca="1">INDIRECT(ADDRESS($C318,G$5,,,Table!$A$1))</f>
        <v>A2T</v>
      </c>
      <c r="H318" t="str">
        <f ca="1">INDIRECT(ADDRESS($C318,H$5,,,Table!$A$1))</f>
        <v>A2T-040PRL:RFS-PRLJB-055</v>
      </c>
      <c r="I318" s="769" t="str">
        <f>Dev!$CS$48</f>
        <v>++TE</v>
      </c>
      <c r="J318" t="str">
        <f>IF(OR(I318=Dev!$CU$46, I318=Dev!$CU$47, I318=Dev!$CU$48, I318=Dev!$CU$49, I318=Dev!$CU$50, I318=Dev!$CU$51, I318=Dev!$CU$52, I318=Dev!$CU$53, I318=Dev!$CR$48, I318=Dev!$CR$49),$C$3,                                                                  IF(OR(I318=Dev!$CU$54, I318=Dev!$CU$55, I318=Dev!$CU$56, I318=Dev!$CU$57, I318=Dev!$CU$58, I318=Dev!$CU$59, I318=Dev!$CS$48), $D$3,""))</f>
        <v>PRLTE</v>
      </c>
      <c r="K318" t="str">
        <f ca="1">CONCATENATE(E318,Names!$P$3,I318)</f>
        <v>PRLJB-055_++TE</v>
      </c>
      <c r="M318" s="31">
        <f ca="1">INDIRECT(ADDRESS($C318,M$5,,,Table!$A$1))</f>
        <v>360</v>
      </c>
      <c r="O318" t="str">
        <f t="shared" si="157"/>
        <v/>
      </c>
      <c r="Q318" t="str">
        <f t="shared" si="159"/>
        <v>0</v>
      </c>
      <c r="R318">
        <f>$R$319</f>
        <v>18</v>
      </c>
      <c r="S318" t="str">
        <f ca="1">IFERROR(VLOOKUP(M318,Racks!$H$4:$M$30,Racks!$I$2),"")</f>
        <v>HEBT</v>
      </c>
      <c r="T318" t="str">
        <f ca="1">IFERROR(VLOOKUP(M318,Racks!$H$4:$M$30,Racks!$K$2),"")</f>
        <v>021Row</v>
      </c>
      <c r="U318" t="str">
        <f t="shared" si="160"/>
        <v>018</v>
      </c>
      <c r="V318" t="str">
        <f>CONCATENATE(Names!$C$17,Names!$N$3,U318)</f>
        <v>PRLTCB-018</v>
      </c>
      <c r="W318" s="769" t="str">
        <f>Dev!$GH$82</f>
        <v>z</v>
      </c>
      <c r="X318">
        <v>0</v>
      </c>
      <c r="Y318" t="str">
        <f>IF(OR(W318=Dev!$GJ$82, W318=Dev!$GJ$83, W318=Dev!$GJ$84, W318=Dev!$GJ$85, W318=Dev!$GJ$86, W318=Dev!$GJ$87, W318=Dev!$GJ$88, W318=Dev!$GJ$89, W318=Dev!$GG$82, W318=Dev!$GG$83, W318=Dev!$GG$84, W318=Dev!$GG$85, W318=Dev!$GG$86),Names!$C$10,                   IF(OR(W318=Dev!$GJ$90, W318=Dev!$GJ$91, W318=Dev!$GJ$92, W318=Dev!$GJ$93, W318=Dev!$GJ$94, W318=Dev!$GJ$95, W318=Dev!$GJ$96, W318=Dev!$GJ$97, W318=Dev!$GH$82), Names!$C$11,""))</f>
        <v>PRLTE</v>
      </c>
      <c r="Z318" s="31" t="str">
        <f ca="1">IFERROR(VLOOKUP(M318,Racks!$H$4:$M$30,6),"")</f>
        <v>HEBT-021Row:CnPw-U-006</v>
      </c>
      <c r="AA318" t="str">
        <f ca="1">IF(R318="","",CONCATENATE(S318,Names!$H$3,T318,Names!$J$3,Names!$K$3,Names!$L$3,V318))</f>
        <v>HEBT-021Row:RFS-PRLTCB-018</v>
      </c>
      <c r="AB318" t="str">
        <f>IF(R318="","",CONCATENATE(V318,Names!$P$3,W318))</f>
        <v>PRLTCB-018_z</v>
      </c>
      <c r="AD318" t="str">
        <f t="shared" si="138"/>
        <v>CREATE</v>
      </c>
      <c r="AF318" t="str">
        <f t="shared" si="146"/>
        <v>4PR24OSTCHF</v>
      </c>
      <c r="AH318" t="str">
        <f t="shared" ca="1" si="147"/>
        <v>A2T-040PRL:RFS-PRLJB-055</v>
      </c>
      <c r="AI318" t="str">
        <f t="shared" si="139"/>
        <v>AT</v>
      </c>
      <c r="AK318" t="str">
        <f t="shared" si="148"/>
        <v>WEIPU ST1210/S9</v>
      </c>
      <c r="AM318" t="str">
        <f t="shared" ca="1" si="149"/>
        <v>PRLJB-055_++TE</v>
      </c>
      <c r="AN318" t="str">
        <f t="shared" ca="1" si="150"/>
        <v>HEBT-021Row:RFS-PRLTCB-018</v>
      </c>
      <c r="AO318" t="str">
        <f t="shared" si="140"/>
        <v>KG</v>
      </c>
      <c r="AP318" t="str">
        <f t="shared" ca="1" si="151"/>
        <v>HEBT-021Row:CnPw-U-006</v>
      </c>
      <c r="AQ318" t="str">
        <f t="shared" si="152"/>
        <v>WEIPU ST1210/P9</v>
      </c>
      <c r="AS318" t="str">
        <f t="shared" si="153"/>
        <v>PRLTCB-018_z</v>
      </c>
      <c r="AT318">
        <f t="shared" ca="1" si="154"/>
        <v>4</v>
      </c>
      <c r="AU318">
        <f t="shared" si="141"/>
        <v>5</v>
      </c>
      <c r="AV318" t="str">
        <f t="shared" si="155"/>
        <v>A</v>
      </c>
      <c r="AX318" t="str">
        <f t="shared" si="142"/>
        <v>staffanekstrom</v>
      </c>
      <c r="AY318" t="str">
        <f t="shared" si="143"/>
        <v>INSERTED</v>
      </c>
      <c r="AZ318" t="str">
        <f t="shared" si="144"/>
        <v/>
      </c>
      <c r="BD318" t="str">
        <f t="shared" si="145"/>
        <v>YES</v>
      </c>
      <c r="BF318">
        <f t="shared" ca="1" si="156"/>
        <v>360</v>
      </c>
    </row>
    <row r="319" spans="1:58">
      <c r="A319">
        <v>313</v>
      </c>
      <c r="C319">
        <f>ROW(Table!$A$241)</f>
        <v>241</v>
      </c>
      <c r="D319" s="1" t="str">
        <f ca="1">INDIRECT(ADDRESS($C319,D$5,,,Table!$A$1))</f>
        <v/>
      </c>
      <c r="E319" t="str">
        <f ca="1">INDIRECT(ADDRESS($C319,E$5,,,Table!$A$1))</f>
        <v>PRLJB-055</v>
      </c>
      <c r="F319">
        <f ca="1">INDIRECT(ADDRESS($C319,F$5,,,Table!$A$1))</f>
        <v>529.65657528279473</v>
      </c>
      <c r="G319" t="str">
        <f ca="1">INDIRECT(ADDRESS($C319,G$5,,,Table!$A$1))</f>
        <v>A2T</v>
      </c>
      <c r="H319" t="str">
        <f ca="1">INDIRECT(ADDRESS($C319,H$5,,,Table!$A$1))</f>
        <v>A2T-040PRL:RFS-PRLJB-055</v>
      </c>
      <c r="I319" t="str">
        <f>Dev!$CW$46</f>
        <v>a</v>
      </c>
      <c r="J319" t="str">
        <f>IF(OR(I319=Dev!$CU$46, I319=Dev!$CU$47, I319=Dev!$CU$48, I319=Dev!$CU$49, I319=Dev!$CU$50, I319=Dev!$CU$51, I319=Dev!$CU$52, I319=Dev!$CU$53, I319=Dev!$CR$48, I319=Dev!$CR$49),$C$3,                                                                  IF(OR(I319=Dev!$CU$54, I319=Dev!$CU$55, I319=Dev!$CU$56, I319=Dev!$CU$57, I319=Dev!$CU$58, I319=Dev!$CU$59, I319=Dev!$CS$48), $D$3,""))</f>
        <v>PRLEH</v>
      </c>
      <c r="K319" t="str">
        <f ca="1">CONCATENATE(E319,Names!$P$3,I319)</f>
        <v>PRLJB-055_a</v>
      </c>
      <c r="M319" s="31">
        <f ca="1">INDIRECT(ADDRESS($C319,M$5,,,Table!$A$1))</f>
        <v>360</v>
      </c>
      <c r="O319" t="str">
        <f t="shared" si="157"/>
        <v/>
      </c>
      <c r="Q319" t="str">
        <f t="shared" si="159"/>
        <v>0</v>
      </c>
      <c r="R319" s="7">
        <v>18</v>
      </c>
      <c r="S319" t="str">
        <f ca="1">IFERROR(VLOOKUP(M319,Racks!$H$4:$M$30,Racks!$I$2),"")</f>
        <v>HEBT</v>
      </c>
      <c r="T319" t="str">
        <f ca="1">IFERROR(VLOOKUP(M319,Racks!$H$4:$M$30,Racks!$K$2),"")</f>
        <v>021Row</v>
      </c>
      <c r="U319" t="str">
        <f t="shared" si="160"/>
        <v>018</v>
      </c>
      <c r="V319" t="str">
        <f>CONCATENATE(Names!$C$17,Names!$N$3,U319)</f>
        <v>PRLTCB-018</v>
      </c>
      <c r="W319" t="str">
        <f>Dev!$GL$82</f>
        <v>a</v>
      </c>
      <c r="X319">
        <v>1</v>
      </c>
      <c r="Y319" t="str">
        <f>IF(OR(W319=Dev!$GJ$82, W319=Dev!$GJ$83, W319=Dev!$GJ$84, W319=Dev!$GJ$85, W319=Dev!$GJ$86, W319=Dev!$GJ$87, W319=Dev!$GJ$88, W319=Dev!$GJ$89, W319=Dev!$GG$82, W319=Dev!$GG$83, W319=Dev!$GG$84, W319=Dev!$GG$85, W319=Dev!$GG$86),Names!$C$10,                   IF(OR(W319=Dev!$GJ$90, W319=Dev!$GJ$91, W319=Dev!$GJ$92, W319=Dev!$GJ$93, W319=Dev!$GJ$94, W319=Dev!$GJ$95, W319=Dev!$GJ$96, W319=Dev!$GJ$97, W319=Dev!$GH$82), Names!$C$11,""))</f>
        <v>PRLEH</v>
      </c>
      <c r="Z319" s="31" t="str">
        <f ca="1">IFERROR(VLOOKUP(M319,Racks!$H$4:$M$30,6),"")</f>
        <v>HEBT-021Row:CnPw-U-006</v>
      </c>
      <c r="AA319" t="str">
        <f ca="1">IF(R319="","",CONCATENATE(S319,Names!$H$3,T319,Names!$J$3,Names!$K$3,Names!$L$3,V319))</f>
        <v>HEBT-021Row:RFS-PRLTCB-018</v>
      </c>
      <c r="AB319" t="str">
        <f>IF(R319="","",CONCATENATE(V319,Names!$P$3,W319))</f>
        <v>PRLTCB-018_a</v>
      </c>
      <c r="AD319" t="str">
        <f t="shared" si="138"/>
        <v>CREATE</v>
      </c>
      <c r="AF319" t="str">
        <f t="shared" si="146"/>
        <v>3C16NS_3G1.5</v>
      </c>
      <c r="AH319" t="str">
        <f t="shared" ca="1" si="147"/>
        <v>A2T-040PRL:RFS-PRLJB-055</v>
      </c>
      <c r="AI319" t="str">
        <f t="shared" si="139"/>
        <v>AT</v>
      </c>
      <c r="AK319" t="str">
        <f t="shared" si="148"/>
        <v>WEIPU ST1210/S3</v>
      </c>
      <c r="AM319" t="str">
        <f t="shared" ca="1" si="149"/>
        <v>PRLJB-055_a</v>
      </c>
      <c r="AN319" t="str">
        <f t="shared" ca="1" si="150"/>
        <v>HEBT-021Row:RFS-PRLTCB-018</v>
      </c>
      <c r="AO319" t="str">
        <f t="shared" si="140"/>
        <v>KG</v>
      </c>
      <c r="AP319" t="str">
        <f t="shared" ca="1" si="151"/>
        <v>HEBT-021Row:CnPw-U-006</v>
      </c>
      <c r="AQ319" t="str">
        <f t="shared" si="152"/>
        <v>WEIPU ST1210/P3</v>
      </c>
      <c r="AS319" t="str">
        <f t="shared" si="153"/>
        <v>PRLTCB-018_a</v>
      </c>
      <c r="AT319">
        <f t="shared" ca="1" si="154"/>
        <v>4</v>
      </c>
      <c r="AU319">
        <f t="shared" si="141"/>
        <v>5</v>
      </c>
      <c r="AV319" t="str">
        <f t="shared" si="155"/>
        <v>D</v>
      </c>
      <c r="AX319" t="str">
        <f t="shared" si="142"/>
        <v>staffanekstrom</v>
      </c>
      <c r="AY319" t="str">
        <f t="shared" si="143"/>
        <v>INSERTED</v>
      </c>
      <c r="AZ319" t="str">
        <f t="shared" si="144"/>
        <v/>
      </c>
      <c r="BD319" t="str">
        <f t="shared" si="145"/>
        <v>YES</v>
      </c>
      <c r="BF319">
        <f t="shared" ca="1" si="156"/>
        <v>360</v>
      </c>
    </row>
    <row r="320" spans="1:58">
      <c r="A320">
        <v>314</v>
      </c>
      <c r="C320">
        <f>ROW(Table!$A$241)</f>
        <v>241</v>
      </c>
      <c r="D320" s="1" t="str">
        <f ca="1">INDIRECT(ADDRESS($C320,D$5,,,Table!$A$1))</f>
        <v/>
      </c>
      <c r="E320" t="str">
        <f ca="1">INDIRECT(ADDRESS($C320,E$5,,,Table!$A$1))</f>
        <v>PRLJB-055</v>
      </c>
      <c r="F320">
        <f ca="1">INDIRECT(ADDRESS($C320,F$5,,,Table!$A$1))</f>
        <v>529.65657528279473</v>
      </c>
      <c r="G320" t="str">
        <f ca="1">INDIRECT(ADDRESS($C320,G$5,,,Table!$A$1))</f>
        <v>A2T</v>
      </c>
      <c r="H320" t="str">
        <f ca="1">INDIRECT(ADDRESS($C320,H$5,,,Table!$A$1))</f>
        <v>A2T-040PRL:RFS-PRLJB-055</v>
      </c>
      <c r="I320" t="str">
        <f>Dev!$CW$47</f>
        <v>b</v>
      </c>
      <c r="J320" t="str">
        <f>IF(OR(I320=Dev!$CU$46, I320=Dev!$CU$47, I320=Dev!$CU$48, I320=Dev!$CU$49, I320=Dev!$CU$50, I320=Dev!$CU$51, I320=Dev!$CU$52, I320=Dev!$CU$53, I320=Dev!$CR$48, I320=Dev!$CR$49),$C$3,                                                                  IF(OR(I320=Dev!$CU$54, I320=Dev!$CU$55, I320=Dev!$CU$56, I320=Dev!$CU$57, I320=Dev!$CU$58, I320=Dev!$CU$59, I320=Dev!$CS$48), $D$3,""))</f>
        <v>PRLEH</v>
      </c>
      <c r="K320" t="str">
        <f ca="1">CONCATENATE(E320,Names!$P$3,I320)</f>
        <v>PRLJB-055_b</v>
      </c>
      <c r="M320" s="31">
        <f ca="1">INDIRECT(ADDRESS($C320,M$5,,,Table!$A$1))</f>
        <v>360</v>
      </c>
      <c r="O320" t="str">
        <f t="shared" si="157"/>
        <v/>
      </c>
      <c r="Q320" t="str">
        <f t="shared" si="159"/>
        <v>0</v>
      </c>
      <c r="R320">
        <f>$R$319</f>
        <v>18</v>
      </c>
      <c r="S320" t="str">
        <f ca="1">IFERROR(VLOOKUP(M320,Racks!$H$4:$M$30,Racks!$I$2),"")</f>
        <v>HEBT</v>
      </c>
      <c r="T320" t="str">
        <f ca="1">IFERROR(VLOOKUP(M320,Racks!$H$4:$M$30,Racks!$K$2),"")</f>
        <v>021Row</v>
      </c>
      <c r="U320" t="str">
        <f t="shared" si="160"/>
        <v>018</v>
      </c>
      <c r="V320" t="str">
        <f>CONCATENATE(Names!$C$17,Names!$N$3,U320)</f>
        <v>PRLTCB-018</v>
      </c>
      <c r="W320" t="str">
        <f>Dev!$GL$83</f>
        <v>b</v>
      </c>
      <c r="X320">
        <v>2</v>
      </c>
      <c r="Y320" t="str">
        <f>IF(OR(W320=Dev!$GJ$82, W320=Dev!$GJ$83, W320=Dev!$GJ$84, W320=Dev!$GJ$85, W320=Dev!$GJ$86, W320=Dev!$GJ$87, W320=Dev!$GJ$88, W320=Dev!$GJ$89, W320=Dev!$GG$82, W320=Dev!$GG$83, W320=Dev!$GG$84, W320=Dev!$GG$85, W320=Dev!$GG$86),Names!$C$10,                   IF(OR(W320=Dev!$GJ$90, W320=Dev!$GJ$91, W320=Dev!$GJ$92, W320=Dev!$GJ$93, W320=Dev!$GJ$94, W320=Dev!$GJ$95, W320=Dev!$GJ$96, W320=Dev!$GJ$97, W320=Dev!$GH$82), Names!$C$11,""))</f>
        <v>PRLEH</v>
      </c>
      <c r="Z320" s="31" t="str">
        <f ca="1">IFERROR(VLOOKUP(M320,Racks!$H$4:$M$30,6),"")</f>
        <v>HEBT-021Row:CnPw-U-006</v>
      </c>
      <c r="AA320" t="str">
        <f ca="1">IF(R320="","",CONCATENATE(S320,Names!$H$3,T320,Names!$J$3,Names!$K$3,Names!$L$3,V320))</f>
        <v>HEBT-021Row:RFS-PRLTCB-018</v>
      </c>
      <c r="AB320" t="str">
        <f>IF(R320="","",CONCATENATE(V320,Names!$P$3,W320))</f>
        <v>PRLTCB-018_b</v>
      </c>
      <c r="AD320" t="str">
        <f t="shared" si="138"/>
        <v>CREATE</v>
      </c>
      <c r="AF320" t="str">
        <f t="shared" si="146"/>
        <v>3C16NS_3G1.5</v>
      </c>
      <c r="AH320" t="str">
        <f t="shared" ca="1" si="147"/>
        <v>A2T-040PRL:RFS-PRLJB-055</v>
      </c>
      <c r="AI320" t="str">
        <f t="shared" si="139"/>
        <v>AT</v>
      </c>
      <c r="AK320" t="str">
        <f t="shared" si="148"/>
        <v>WEIPU ST1210/S3</v>
      </c>
      <c r="AM320" t="str">
        <f t="shared" ca="1" si="149"/>
        <v>PRLJB-055_b</v>
      </c>
      <c r="AN320" t="str">
        <f t="shared" ca="1" si="150"/>
        <v>HEBT-021Row:RFS-PRLTCB-018</v>
      </c>
      <c r="AO320" t="str">
        <f t="shared" si="140"/>
        <v>KG</v>
      </c>
      <c r="AP320" t="str">
        <f t="shared" ca="1" si="151"/>
        <v>HEBT-021Row:CnPw-U-006</v>
      </c>
      <c r="AQ320" t="str">
        <f t="shared" si="152"/>
        <v>WEIPU ST1210/P3</v>
      </c>
      <c r="AS320" t="str">
        <f t="shared" si="153"/>
        <v>PRLTCB-018_b</v>
      </c>
      <c r="AT320">
        <f t="shared" ca="1" si="154"/>
        <v>4</v>
      </c>
      <c r="AU320">
        <f t="shared" si="141"/>
        <v>5</v>
      </c>
      <c r="AV320" t="str">
        <f t="shared" si="155"/>
        <v>D</v>
      </c>
      <c r="AX320" t="str">
        <f t="shared" si="142"/>
        <v>staffanekstrom</v>
      </c>
      <c r="AY320" t="str">
        <f t="shared" si="143"/>
        <v>INSERTED</v>
      </c>
      <c r="AZ320" t="str">
        <f t="shared" si="144"/>
        <v/>
      </c>
      <c r="BD320" t="str">
        <f t="shared" si="145"/>
        <v>YES</v>
      </c>
      <c r="BF320">
        <f t="shared" ca="1" si="156"/>
        <v>360</v>
      </c>
    </row>
    <row r="321" spans="1:58">
      <c r="A321">
        <v>315</v>
      </c>
      <c r="C321">
        <f>ROW(Table!$A$241)</f>
        <v>241</v>
      </c>
      <c r="D321" s="1" t="str">
        <f ca="1">INDIRECT(ADDRESS($C321,D$5,,,Table!$A$1))</f>
        <v/>
      </c>
      <c r="E321" t="str">
        <f ca="1">INDIRECT(ADDRESS($C321,E$5,,,Table!$A$1))</f>
        <v>PRLJB-055</v>
      </c>
      <c r="F321">
        <f ca="1">INDIRECT(ADDRESS($C321,F$5,,,Table!$A$1))</f>
        <v>529.65657528279473</v>
      </c>
      <c r="G321" t="str">
        <f ca="1">INDIRECT(ADDRESS($C321,G$5,,,Table!$A$1))</f>
        <v>A2T</v>
      </c>
      <c r="H321" t="str">
        <f ca="1">INDIRECT(ADDRESS($C321,H$5,,,Table!$A$1))</f>
        <v>A2T-040PRL:RFS-PRLJB-055</v>
      </c>
      <c r="I321" t="str">
        <f>Dev!$CW$48</f>
        <v>g</v>
      </c>
      <c r="J321" t="str">
        <f>IF(OR(I321=Dev!$CU$46, I321=Dev!$CU$47, I321=Dev!$CU$48, I321=Dev!$CU$49, I321=Dev!$CU$50, I321=Dev!$CU$51, I321=Dev!$CU$52, I321=Dev!$CU$53, I321=Dev!$CR$48, I321=Dev!$CR$49),$C$3,                                                                  IF(OR(I321=Dev!$CU$54, I321=Dev!$CU$55, I321=Dev!$CU$56, I321=Dev!$CU$57, I321=Dev!$CU$58, I321=Dev!$CU$59, I321=Dev!$CS$48), $D$3,""))</f>
        <v>PRLTE</v>
      </c>
      <c r="K321" t="str">
        <f ca="1">CONCATENATE(E321,Names!$P$3,I321)</f>
        <v>PRLJB-055_g</v>
      </c>
      <c r="M321" s="31">
        <f ca="1">INDIRECT(ADDRESS($C321,M$5,,,Table!$A$1))</f>
        <v>360</v>
      </c>
      <c r="O321" t="str">
        <f t="shared" si="157"/>
        <v/>
      </c>
      <c r="Q321" t="str">
        <f t="shared" si="159"/>
        <v>0</v>
      </c>
      <c r="R321">
        <f t="shared" ref="R321:R326" si="163">$R$319</f>
        <v>18</v>
      </c>
      <c r="S321" t="str">
        <f ca="1">IFERROR(VLOOKUP(M321,Racks!$H$4:$M$30,Racks!$I$2),"")</f>
        <v>HEBT</v>
      </c>
      <c r="T321" t="str">
        <f ca="1">IFERROR(VLOOKUP(M321,Racks!$H$4:$M$30,Racks!$K$2),"")</f>
        <v>021Row</v>
      </c>
      <c r="U321" t="str">
        <f t="shared" si="160"/>
        <v>018</v>
      </c>
      <c r="V321" t="str">
        <f>CONCATENATE(Names!$C$17,Names!$N$3,U321)</f>
        <v>PRLTCB-018</v>
      </c>
      <c r="W321" t="str">
        <f>Dev!$GL$84</f>
        <v>c</v>
      </c>
      <c r="X321">
        <v>3</v>
      </c>
      <c r="Y321" t="str">
        <f>IF(OR(W321=Dev!$GJ$82, W321=Dev!$GJ$83, W321=Dev!$GJ$84, W321=Dev!$GJ$85, W321=Dev!$GJ$86, W321=Dev!$GJ$87, W321=Dev!$GJ$88, W321=Dev!$GJ$89, W321=Dev!$GG$82, W321=Dev!$GG$83, W321=Dev!$GG$84, W321=Dev!$GG$85, W321=Dev!$GG$86),Names!$C$10,                   IF(OR(W321=Dev!$GJ$90, W321=Dev!$GJ$91, W321=Dev!$GJ$92, W321=Dev!$GJ$93, W321=Dev!$GJ$94, W321=Dev!$GJ$95, W321=Dev!$GJ$96, W321=Dev!$GJ$97, W321=Dev!$GH$82), Names!$C$11,""))</f>
        <v>PRLTE</v>
      </c>
      <c r="Z321" s="31" t="str">
        <f ca="1">IFERROR(VLOOKUP(M321,Racks!$H$4:$M$30,6),"")</f>
        <v>HEBT-021Row:CnPw-U-006</v>
      </c>
      <c r="AA321" t="str">
        <f ca="1">IF(R321="","",CONCATENATE(S321,Names!$H$3,T321,Names!$J$3,Names!$K$3,Names!$L$3,V321))</f>
        <v>HEBT-021Row:RFS-PRLTCB-018</v>
      </c>
      <c r="AB321" t="str">
        <f>IF(R321="","",CONCATENATE(V321,Names!$P$3,W321))</f>
        <v>PRLTCB-018_c</v>
      </c>
      <c r="AD321" t="str">
        <f t="shared" si="138"/>
        <v>CREATE</v>
      </c>
      <c r="AF321" t="str">
        <f t="shared" si="146"/>
        <v>4PR24OSTCHF</v>
      </c>
      <c r="AH321" t="str">
        <f t="shared" ca="1" si="147"/>
        <v>A2T-040PRL:RFS-PRLJB-055</v>
      </c>
      <c r="AI321" t="str">
        <f t="shared" si="139"/>
        <v>AT</v>
      </c>
      <c r="AK321" t="str">
        <f t="shared" si="148"/>
        <v>WEIPU ST1210/S9</v>
      </c>
      <c r="AM321" t="str">
        <f t="shared" ca="1" si="149"/>
        <v>PRLJB-055_g</v>
      </c>
      <c r="AN321" t="str">
        <f t="shared" ca="1" si="150"/>
        <v>HEBT-021Row:RFS-PRLTCB-018</v>
      </c>
      <c r="AO321" t="str">
        <f t="shared" si="140"/>
        <v>KG</v>
      </c>
      <c r="AP321" t="str">
        <f t="shared" ca="1" si="151"/>
        <v>HEBT-021Row:CnPw-U-006</v>
      </c>
      <c r="AQ321" t="str">
        <f t="shared" si="152"/>
        <v>WEIPU ST1210/P9</v>
      </c>
      <c r="AS321" t="str">
        <f t="shared" si="153"/>
        <v>PRLTCB-018_c</v>
      </c>
      <c r="AT321">
        <f t="shared" ca="1" si="154"/>
        <v>4</v>
      </c>
      <c r="AU321">
        <f t="shared" si="141"/>
        <v>5</v>
      </c>
      <c r="AV321" t="str">
        <f t="shared" si="155"/>
        <v>A</v>
      </c>
      <c r="AX321" t="str">
        <f t="shared" si="142"/>
        <v>staffanekstrom</v>
      </c>
      <c r="AY321" t="str">
        <f t="shared" si="143"/>
        <v>INSERTED</v>
      </c>
      <c r="AZ321" t="str">
        <f t="shared" si="144"/>
        <v/>
      </c>
      <c r="BD321" t="str">
        <f t="shared" si="145"/>
        <v>YES</v>
      </c>
      <c r="BF321">
        <f t="shared" ca="1" si="156"/>
        <v>360</v>
      </c>
    </row>
    <row r="322" spans="1:58">
      <c r="A322">
        <v>316</v>
      </c>
      <c r="C322">
        <f>ROW(Table!$A$241)</f>
        <v>241</v>
      </c>
      <c r="D322" s="1" t="str">
        <f ca="1">INDIRECT(ADDRESS($C322,D$5,,,Table!$A$1))</f>
        <v/>
      </c>
      <c r="E322" t="str">
        <f ca="1">INDIRECT(ADDRESS($C322,E$5,,,Table!$A$1))</f>
        <v>PRLJB-055</v>
      </c>
      <c r="F322">
        <f ca="1">INDIRECT(ADDRESS($C322,F$5,,,Table!$A$1))</f>
        <v>529.65657528279473</v>
      </c>
      <c r="G322" t="str">
        <f ca="1">INDIRECT(ADDRESS($C322,G$5,,,Table!$A$1))</f>
        <v>A2T</v>
      </c>
      <c r="H322" t="str">
        <f ca="1">INDIRECT(ADDRESS($C322,H$5,,,Table!$A$1))</f>
        <v>A2T-040PRL:RFS-PRLJB-055</v>
      </c>
      <c r="I322" t="str">
        <f>Dev!$CW$49</f>
        <v>h</v>
      </c>
      <c r="J322" t="str">
        <f>IF(OR(I322=Dev!$CU$46, I322=Dev!$CU$47, I322=Dev!$CU$48, I322=Dev!$CU$49, I322=Dev!$CU$50, I322=Dev!$CU$51, I322=Dev!$CU$52, I322=Dev!$CU$53, I322=Dev!$CR$48, I322=Dev!$CR$49),$C$3,                                                                  IF(OR(I322=Dev!$CU$54, I322=Dev!$CU$55, I322=Dev!$CU$56, I322=Dev!$CU$57, I322=Dev!$CU$58, I322=Dev!$CU$59, I322=Dev!$CS$48), $D$3,""))</f>
        <v>PRLTE</v>
      </c>
      <c r="K322" t="str">
        <f ca="1">CONCATENATE(E322,Names!$P$3,I322)</f>
        <v>PRLJB-055_h</v>
      </c>
      <c r="M322" s="31">
        <f ca="1">INDIRECT(ADDRESS($C322,M$5,,,Table!$A$1))</f>
        <v>360</v>
      </c>
      <c r="O322" t="str">
        <f t="shared" si="157"/>
        <v/>
      </c>
      <c r="Q322" t="str">
        <f t="shared" si="159"/>
        <v>0</v>
      </c>
      <c r="R322">
        <f t="shared" si="163"/>
        <v>18</v>
      </c>
      <c r="S322" t="str">
        <f ca="1">IFERROR(VLOOKUP(M322,Racks!$H$4:$M$30,Racks!$I$2),"")</f>
        <v>HEBT</v>
      </c>
      <c r="T322" t="str">
        <f ca="1">IFERROR(VLOOKUP(M322,Racks!$H$4:$M$30,Racks!$K$2),"")</f>
        <v>021Row</v>
      </c>
      <c r="U322" t="str">
        <f t="shared" si="160"/>
        <v>018</v>
      </c>
      <c r="V322" t="str">
        <f>CONCATENATE(Names!$C$17,Names!$N$3,U322)</f>
        <v>PRLTCB-018</v>
      </c>
      <c r="W322" t="str">
        <f>Dev!$GL$85</f>
        <v>d</v>
      </c>
      <c r="X322">
        <v>4</v>
      </c>
      <c r="Y322" t="str">
        <f>IF(OR(W322=Dev!$GJ$82, W322=Dev!$GJ$83, W322=Dev!$GJ$84, W322=Dev!$GJ$85, W322=Dev!$GJ$86, W322=Dev!$GJ$87, W322=Dev!$GJ$88, W322=Dev!$GJ$89, W322=Dev!$GG$82, W322=Dev!$GG$83, W322=Dev!$GG$84, W322=Dev!$GG$85, W322=Dev!$GG$86),Names!$C$10,                   IF(OR(W322=Dev!$GJ$90, W322=Dev!$GJ$91, W322=Dev!$GJ$92, W322=Dev!$GJ$93, W322=Dev!$GJ$94, W322=Dev!$GJ$95, W322=Dev!$GJ$96, W322=Dev!$GJ$97, W322=Dev!$GH$82), Names!$C$11,""))</f>
        <v>PRLTE</v>
      </c>
      <c r="Z322" s="31" t="str">
        <f ca="1">IFERROR(VLOOKUP(M322,Racks!$H$4:$M$30,6),"")</f>
        <v>HEBT-021Row:CnPw-U-006</v>
      </c>
      <c r="AA322" t="str">
        <f ca="1">IF(R322="","",CONCATENATE(S322,Names!$H$3,T322,Names!$J$3,Names!$K$3,Names!$L$3,V322))</f>
        <v>HEBT-021Row:RFS-PRLTCB-018</v>
      </c>
      <c r="AB322" t="str">
        <f>IF(R322="","",CONCATENATE(V322,Names!$P$3,W322))</f>
        <v>PRLTCB-018_d</v>
      </c>
      <c r="AD322" t="str">
        <f t="shared" si="138"/>
        <v>CREATE</v>
      </c>
      <c r="AF322" t="str">
        <f t="shared" si="146"/>
        <v>4PR24OSTCHF</v>
      </c>
      <c r="AH322" t="str">
        <f t="shared" ca="1" si="147"/>
        <v>A2T-040PRL:RFS-PRLJB-055</v>
      </c>
      <c r="AI322" t="str">
        <f t="shared" si="139"/>
        <v>AT</v>
      </c>
      <c r="AK322" t="str">
        <f t="shared" si="148"/>
        <v>WEIPU ST1210/S9</v>
      </c>
      <c r="AM322" t="str">
        <f t="shared" ca="1" si="149"/>
        <v>PRLJB-055_h</v>
      </c>
      <c r="AN322" t="str">
        <f t="shared" ca="1" si="150"/>
        <v>HEBT-021Row:RFS-PRLTCB-018</v>
      </c>
      <c r="AO322" t="str">
        <f t="shared" si="140"/>
        <v>KG</v>
      </c>
      <c r="AP322" t="str">
        <f t="shared" ca="1" si="151"/>
        <v>HEBT-021Row:CnPw-U-006</v>
      </c>
      <c r="AQ322" t="str">
        <f t="shared" si="152"/>
        <v>WEIPU ST1210/P9</v>
      </c>
      <c r="AS322" t="str">
        <f t="shared" si="153"/>
        <v>PRLTCB-018_d</v>
      </c>
      <c r="AT322">
        <f t="shared" ca="1" si="154"/>
        <v>4</v>
      </c>
      <c r="AU322">
        <f t="shared" si="141"/>
        <v>5</v>
      </c>
      <c r="AV322" t="str">
        <f t="shared" si="155"/>
        <v>A</v>
      </c>
      <c r="AX322" t="str">
        <f t="shared" si="142"/>
        <v>staffanekstrom</v>
      </c>
      <c r="AY322" t="str">
        <f t="shared" si="143"/>
        <v>INSERTED</v>
      </c>
      <c r="AZ322" t="str">
        <f t="shared" si="144"/>
        <v/>
      </c>
      <c r="BD322" t="str">
        <f t="shared" si="145"/>
        <v>YES</v>
      </c>
      <c r="BF322">
        <f t="shared" ca="1" si="156"/>
        <v>360</v>
      </c>
    </row>
    <row r="323" spans="1:58">
      <c r="A323">
        <v>317</v>
      </c>
      <c r="C323">
        <f>ROW(Table!$A$241)</f>
        <v>241</v>
      </c>
      <c r="D323" s="1" t="str">
        <f ca="1">INDIRECT(ADDRESS($C323,D$5,,,Table!$A$1))</f>
        <v/>
      </c>
      <c r="E323" t="str">
        <f ca="1">INDIRECT(ADDRESS($C323,E$5,,,Table!$A$1))</f>
        <v>PRLJB-055</v>
      </c>
      <c r="F323">
        <f ca="1">INDIRECT(ADDRESS($C323,F$5,,,Table!$A$1))</f>
        <v>529.65657528279473</v>
      </c>
      <c r="G323" t="str">
        <f ca="1">INDIRECT(ADDRESS($C323,G$5,,,Table!$A$1))</f>
        <v>A2T</v>
      </c>
      <c r="H323" t="str">
        <f ca="1">INDIRECT(ADDRESS($C323,H$5,,,Table!$A$1))</f>
        <v>A2T-040PRL:RFS-PRLJB-055</v>
      </c>
      <c r="I323" t="str">
        <f>Dev!$CW$50</f>
        <v>m</v>
      </c>
      <c r="J323" t="str">
        <f>IF(OR(I323=Dev!$CU$46, I323=Dev!$CU$47, I323=Dev!$CU$48, I323=Dev!$CU$49, I323=Dev!$CU$50, I323=Dev!$CU$51, I323=Dev!$CU$52, I323=Dev!$CU$53, I323=Dev!$CR$48, I323=Dev!$CR$49),$C$3,                                                                  IF(OR(I323=Dev!$CU$54, I323=Dev!$CU$55, I323=Dev!$CU$56, I323=Dev!$CU$57, I323=Dev!$CU$58, I323=Dev!$CU$59, I323=Dev!$CS$48), $D$3,""))</f>
        <v>PRLEH</v>
      </c>
      <c r="K323" t="str">
        <f ca="1">CONCATENATE(E323,Names!$P$3,I323)</f>
        <v>PRLJB-055_m</v>
      </c>
      <c r="M323" s="31">
        <f ca="1">INDIRECT(ADDRESS($C323,M$5,,,Table!$A$1))</f>
        <v>360</v>
      </c>
      <c r="O323" t="str">
        <f t="shared" si="157"/>
        <v/>
      </c>
      <c r="Q323" t="str">
        <f t="shared" si="159"/>
        <v>0</v>
      </c>
      <c r="R323">
        <f t="shared" si="163"/>
        <v>18</v>
      </c>
      <c r="S323" t="str">
        <f ca="1">IFERROR(VLOOKUP(M323,Racks!$H$4:$M$30,Racks!$I$2),"")</f>
        <v>HEBT</v>
      </c>
      <c r="T323" t="str">
        <f ca="1">IFERROR(VLOOKUP(M323,Racks!$H$4:$M$30,Racks!$K$2),"")</f>
        <v>021Row</v>
      </c>
      <c r="U323" t="str">
        <f t="shared" si="160"/>
        <v>018</v>
      </c>
      <c r="V323" t="str">
        <f>CONCATENATE(Names!$C$17,Names!$N$3,U323)</f>
        <v>PRLTCB-018</v>
      </c>
      <c r="W323" t="str">
        <f>Dev!$GL$86</f>
        <v>e</v>
      </c>
      <c r="X323">
        <v>5</v>
      </c>
      <c r="Y323" t="str">
        <f>IF(OR(W323=Dev!$GJ$82, W323=Dev!$GJ$83, W323=Dev!$GJ$84, W323=Dev!$GJ$85, W323=Dev!$GJ$86, W323=Dev!$GJ$87, W323=Dev!$GJ$88, W323=Dev!$GJ$89, W323=Dev!$GG$82, W323=Dev!$GG$83, W323=Dev!$GG$84, W323=Dev!$GG$85, W323=Dev!$GG$86),Names!$C$10,                   IF(OR(W323=Dev!$GJ$90, W323=Dev!$GJ$91, W323=Dev!$GJ$92, W323=Dev!$GJ$93, W323=Dev!$GJ$94, W323=Dev!$GJ$95, W323=Dev!$GJ$96, W323=Dev!$GJ$97, W323=Dev!$GH$82), Names!$C$11,""))</f>
        <v>PRLEH</v>
      </c>
      <c r="Z323" s="31" t="str">
        <f ca="1">IFERROR(VLOOKUP(M323,Racks!$H$4:$M$30,6),"")</f>
        <v>HEBT-021Row:CnPw-U-006</v>
      </c>
      <c r="AA323" t="str">
        <f ca="1">IF(R323="","",CONCATENATE(S323,Names!$H$3,T323,Names!$J$3,Names!$K$3,Names!$L$3,V323))</f>
        <v>HEBT-021Row:RFS-PRLTCB-018</v>
      </c>
      <c r="AB323" t="str">
        <f>IF(R323="","",CONCATENATE(V323,Names!$P$3,W323))</f>
        <v>PRLTCB-018_e</v>
      </c>
      <c r="AD323" t="str">
        <f t="shared" si="138"/>
        <v>CREATE</v>
      </c>
      <c r="AF323" t="str">
        <f t="shared" si="146"/>
        <v>3C16NS_3G1.5</v>
      </c>
      <c r="AH323" t="str">
        <f t="shared" ca="1" si="147"/>
        <v>A2T-040PRL:RFS-PRLJB-055</v>
      </c>
      <c r="AI323" t="str">
        <f t="shared" si="139"/>
        <v>AT</v>
      </c>
      <c r="AK323" t="str">
        <f t="shared" si="148"/>
        <v>WEIPU ST1210/S3</v>
      </c>
      <c r="AM323" t="str">
        <f t="shared" ca="1" si="149"/>
        <v>PRLJB-055_m</v>
      </c>
      <c r="AN323" t="str">
        <f t="shared" ca="1" si="150"/>
        <v>HEBT-021Row:RFS-PRLTCB-018</v>
      </c>
      <c r="AO323" t="str">
        <f t="shared" si="140"/>
        <v>KG</v>
      </c>
      <c r="AP323" t="str">
        <f t="shared" ca="1" si="151"/>
        <v>HEBT-021Row:CnPw-U-006</v>
      </c>
      <c r="AQ323" t="str">
        <f t="shared" si="152"/>
        <v>WEIPU ST1210/P3</v>
      </c>
      <c r="AS323" t="str">
        <f t="shared" si="153"/>
        <v>PRLTCB-018_e</v>
      </c>
      <c r="AT323">
        <f t="shared" ca="1" si="154"/>
        <v>4</v>
      </c>
      <c r="AU323">
        <f t="shared" si="141"/>
        <v>5</v>
      </c>
      <c r="AV323" t="str">
        <f t="shared" si="155"/>
        <v>D</v>
      </c>
      <c r="AX323" t="str">
        <f t="shared" si="142"/>
        <v>staffanekstrom</v>
      </c>
      <c r="AY323" t="str">
        <f t="shared" si="143"/>
        <v>INSERTED</v>
      </c>
      <c r="AZ323" t="str">
        <f t="shared" si="144"/>
        <v/>
      </c>
      <c r="BD323" t="str">
        <f t="shared" si="145"/>
        <v>YES</v>
      </c>
      <c r="BF323">
        <f t="shared" ca="1" si="156"/>
        <v>360</v>
      </c>
    </row>
    <row r="324" spans="1:58">
      <c r="A324">
        <v>318</v>
      </c>
      <c r="C324">
        <f>ROW(Table!$A$241)</f>
        <v>241</v>
      </c>
      <c r="D324" s="1" t="str">
        <f ca="1">INDIRECT(ADDRESS($C324,D$5,,,Table!$A$1))</f>
        <v/>
      </c>
      <c r="E324" t="str">
        <f ca="1">INDIRECT(ADDRESS($C324,E$5,,,Table!$A$1))</f>
        <v>PRLJB-055</v>
      </c>
      <c r="F324">
        <f ca="1">INDIRECT(ADDRESS($C324,F$5,,,Table!$A$1))</f>
        <v>529.65657528279473</v>
      </c>
      <c r="G324" t="str">
        <f ca="1">INDIRECT(ADDRESS($C324,G$5,,,Table!$A$1))</f>
        <v>A2T</v>
      </c>
      <c r="H324" t="str">
        <f ca="1">INDIRECT(ADDRESS($C324,H$5,,,Table!$A$1))</f>
        <v>A2T-040PRL:RFS-PRLJB-055</v>
      </c>
      <c r="I324" t="str">
        <f>Dev!$CW$51</f>
        <v>n</v>
      </c>
      <c r="J324" t="str">
        <f>IF(OR(I324=Dev!$CU$46, I324=Dev!$CU$47, I324=Dev!$CU$48, I324=Dev!$CU$49, I324=Dev!$CU$50, I324=Dev!$CU$51, I324=Dev!$CU$52, I324=Dev!$CU$53, I324=Dev!$CR$48, I324=Dev!$CR$49),$C$3,                                                                  IF(OR(I324=Dev!$CU$54, I324=Dev!$CU$55, I324=Dev!$CU$56, I324=Dev!$CU$57, I324=Dev!$CU$58, I324=Dev!$CU$59, I324=Dev!$CS$48), $D$3,""))</f>
        <v>PRLEH</v>
      </c>
      <c r="K324" t="str">
        <f ca="1">CONCATENATE(E324,Names!$P$3,I324)</f>
        <v>PRLJB-055_n</v>
      </c>
      <c r="M324" s="31">
        <f ca="1">INDIRECT(ADDRESS($C324,M$5,,,Table!$A$1))</f>
        <v>360</v>
      </c>
      <c r="O324" t="str">
        <f t="shared" si="157"/>
        <v/>
      </c>
      <c r="Q324" t="str">
        <f t="shared" si="159"/>
        <v>0</v>
      </c>
      <c r="R324">
        <f t="shared" si="163"/>
        <v>18</v>
      </c>
      <c r="S324" t="str">
        <f ca="1">IFERROR(VLOOKUP(M324,Racks!$H$4:$M$30,Racks!$I$2),"")</f>
        <v>HEBT</v>
      </c>
      <c r="T324" t="str">
        <f ca="1">IFERROR(VLOOKUP(M324,Racks!$H$4:$M$30,Racks!$K$2),"")</f>
        <v>021Row</v>
      </c>
      <c r="U324" t="str">
        <f t="shared" si="160"/>
        <v>018</v>
      </c>
      <c r="V324" t="str">
        <f>CONCATENATE(Names!$C$17,Names!$N$3,U324)</f>
        <v>PRLTCB-018</v>
      </c>
      <c r="W324" t="str">
        <f>Dev!$GL$87</f>
        <v>f</v>
      </c>
      <c r="X324">
        <v>6</v>
      </c>
      <c r="Y324" t="str">
        <f>IF(OR(W324=Dev!$GJ$82, W324=Dev!$GJ$83, W324=Dev!$GJ$84, W324=Dev!$GJ$85, W324=Dev!$GJ$86, W324=Dev!$GJ$87, W324=Dev!$GJ$88, W324=Dev!$GJ$89, W324=Dev!$GG$82, W324=Dev!$GG$83, W324=Dev!$GG$84, W324=Dev!$GG$85, W324=Dev!$GG$86),Names!$C$10,                   IF(OR(W324=Dev!$GJ$90, W324=Dev!$GJ$91, W324=Dev!$GJ$92, W324=Dev!$GJ$93, W324=Dev!$GJ$94, W324=Dev!$GJ$95, W324=Dev!$GJ$96, W324=Dev!$GJ$97, W324=Dev!$GH$82), Names!$C$11,""))</f>
        <v>PRLEH</v>
      </c>
      <c r="Z324" s="31" t="str">
        <f ca="1">IFERROR(VLOOKUP(M324,Racks!$H$4:$M$30,6),"")</f>
        <v>HEBT-021Row:CnPw-U-006</v>
      </c>
      <c r="AA324" t="str">
        <f ca="1">IF(R324="","",CONCATENATE(S324,Names!$H$3,T324,Names!$J$3,Names!$K$3,Names!$L$3,V324))</f>
        <v>HEBT-021Row:RFS-PRLTCB-018</v>
      </c>
      <c r="AB324" t="str">
        <f>IF(R324="","",CONCATENATE(V324,Names!$P$3,W324))</f>
        <v>PRLTCB-018_f</v>
      </c>
      <c r="AD324" t="str">
        <f t="shared" si="138"/>
        <v>CREATE</v>
      </c>
      <c r="AF324" t="str">
        <f t="shared" si="146"/>
        <v>3C16NS_3G1.5</v>
      </c>
      <c r="AH324" t="str">
        <f t="shared" ca="1" si="147"/>
        <v>A2T-040PRL:RFS-PRLJB-055</v>
      </c>
      <c r="AI324" t="str">
        <f t="shared" si="139"/>
        <v>AT</v>
      </c>
      <c r="AK324" t="str">
        <f t="shared" si="148"/>
        <v>WEIPU ST1210/S3</v>
      </c>
      <c r="AM324" t="str">
        <f t="shared" ca="1" si="149"/>
        <v>PRLJB-055_n</v>
      </c>
      <c r="AN324" t="str">
        <f t="shared" ca="1" si="150"/>
        <v>HEBT-021Row:RFS-PRLTCB-018</v>
      </c>
      <c r="AO324" t="str">
        <f t="shared" si="140"/>
        <v>KG</v>
      </c>
      <c r="AP324" t="str">
        <f t="shared" ca="1" si="151"/>
        <v>HEBT-021Row:CnPw-U-006</v>
      </c>
      <c r="AQ324" t="str">
        <f t="shared" si="152"/>
        <v>WEIPU ST1210/P3</v>
      </c>
      <c r="AS324" t="str">
        <f t="shared" si="153"/>
        <v>PRLTCB-018_f</v>
      </c>
      <c r="AT324">
        <f t="shared" ca="1" si="154"/>
        <v>4</v>
      </c>
      <c r="AU324">
        <f t="shared" si="141"/>
        <v>5</v>
      </c>
      <c r="AV324" t="str">
        <f t="shared" si="155"/>
        <v>D</v>
      </c>
      <c r="AX324" t="str">
        <f t="shared" si="142"/>
        <v>staffanekstrom</v>
      </c>
      <c r="AY324" t="str">
        <f t="shared" si="143"/>
        <v>INSERTED</v>
      </c>
      <c r="AZ324" t="str">
        <f t="shared" si="144"/>
        <v/>
      </c>
      <c r="BD324" t="str">
        <f t="shared" si="145"/>
        <v>YES</v>
      </c>
      <c r="BF324">
        <f t="shared" ca="1" si="156"/>
        <v>360</v>
      </c>
    </row>
    <row r="325" spans="1:58">
      <c r="A325">
        <v>319</v>
      </c>
      <c r="C325">
        <f>ROW(Table!$A$241)</f>
        <v>241</v>
      </c>
      <c r="D325" s="1" t="str">
        <f ca="1">INDIRECT(ADDRESS($C325,D$5,,,Table!$A$1))</f>
        <v/>
      </c>
      <c r="E325" t="str">
        <f ca="1">INDIRECT(ADDRESS($C325,E$5,,,Table!$A$1))</f>
        <v>PRLJB-055</v>
      </c>
      <c r="F325">
        <f ca="1">INDIRECT(ADDRESS($C325,F$5,,,Table!$A$1))</f>
        <v>529.65657528279473</v>
      </c>
      <c r="G325" t="str">
        <f ca="1">INDIRECT(ADDRESS($C325,G$5,,,Table!$A$1))</f>
        <v>A2T</v>
      </c>
      <c r="H325" t="str">
        <f ca="1">INDIRECT(ADDRESS($C325,H$5,,,Table!$A$1))</f>
        <v>A2T-040PRL:RFS-PRLJB-055</v>
      </c>
      <c r="I325" t="str">
        <f>Dev!$CW$52</f>
        <v>s</v>
      </c>
      <c r="J325" t="str">
        <f>IF(OR(I325=Dev!$CU$46, I325=Dev!$CU$47, I325=Dev!$CU$48, I325=Dev!$CU$49, I325=Dev!$CU$50, I325=Dev!$CU$51, I325=Dev!$CU$52, I325=Dev!$CU$53, I325=Dev!$CR$48, I325=Dev!$CR$49),$C$3,                                                                  IF(OR(I325=Dev!$CU$54, I325=Dev!$CU$55, I325=Dev!$CU$56, I325=Dev!$CU$57, I325=Dev!$CU$58, I325=Dev!$CU$59, I325=Dev!$CS$48), $D$3,""))</f>
        <v>PRLTE</v>
      </c>
      <c r="K325" t="str">
        <f ca="1">CONCATENATE(E325,Names!$P$3,I325)</f>
        <v>PRLJB-055_s</v>
      </c>
      <c r="M325" s="31">
        <f ca="1">INDIRECT(ADDRESS($C325,M$5,,,Table!$A$1))</f>
        <v>360</v>
      </c>
      <c r="O325" t="str">
        <f t="shared" si="157"/>
        <v/>
      </c>
      <c r="Q325" t="str">
        <f t="shared" si="159"/>
        <v>0</v>
      </c>
      <c r="R325">
        <f t="shared" si="163"/>
        <v>18</v>
      </c>
      <c r="S325" t="str">
        <f ca="1">IFERROR(VLOOKUP(M325,Racks!$H$4:$M$30,Racks!$I$2),"")</f>
        <v>HEBT</v>
      </c>
      <c r="T325" t="str">
        <f ca="1">IFERROR(VLOOKUP(M325,Racks!$H$4:$M$30,Racks!$K$2),"")</f>
        <v>021Row</v>
      </c>
      <c r="U325" t="str">
        <f t="shared" si="160"/>
        <v>018</v>
      </c>
      <c r="V325" t="str">
        <f>CONCATENATE(Names!$C$17,Names!$N$3,U325)</f>
        <v>PRLTCB-018</v>
      </c>
      <c r="W325" t="str">
        <f>Dev!$GL$88</f>
        <v>g</v>
      </c>
      <c r="X325">
        <v>7</v>
      </c>
      <c r="Y325" t="str">
        <f>IF(OR(W325=Dev!$GJ$82, W325=Dev!$GJ$83, W325=Dev!$GJ$84, W325=Dev!$GJ$85, W325=Dev!$GJ$86, W325=Dev!$GJ$87, W325=Dev!$GJ$88, W325=Dev!$GJ$89, W325=Dev!$GG$82, W325=Dev!$GG$83, W325=Dev!$GG$84, W325=Dev!$GG$85, W325=Dev!$GG$86),Names!$C$10,                   IF(OR(W325=Dev!$GJ$90, W325=Dev!$GJ$91, W325=Dev!$GJ$92, W325=Dev!$GJ$93, W325=Dev!$GJ$94, W325=Dev!$GJ$95, W325=Dev!$GJ$96, W325=Dev!$GJ$97, W325=Dev!$GH$82), Names!$C$11,""))</f>
        <v>PRLTE</v>
      </c>
      <c r="Z325" s="31" t="str">
        <f ca="1">IFERROR(VLOOKUP(M325,Racks!$H$4:$M$30,6),"")</f>
        <v>HEBT-021Row:CnPw-U-006</v>
      </c>
      <c r="AA325" t="str">
        <f ca="1">IF(R325="","",CONCATENATE(S325,Names!$H$3,T325,Names!$J$3,Names!$K$3,Names!$L$3,V325))</f>
        <v>HEBT-021Row:RFS-PRLTCB-018</v>
      </c>
      <c r="AB325" t="str">
        <f>IF(R325="","",CONCATENATE(V325,Names!$P$3,W325))</f>
        <v>PRLTCB-018_g</v>
      </c>
      <c r="AD325" t="str">
        <f t="shared" si="138"/>
        <v>CREATE</v>
      </c>
      <c r="AF325" t="str">
        <f t="shared" si="146"/>
        <v>4PR24OSTCHF</v>
      </c>
      <c r="AH325" t="str">
        <f t="shared" ca="1" si="147"/>
        <v>A2T-040PRL:RFS-PRLJB-055</v>
      </c>
      <c r="AI325" t="str">
        <f t="shared" si="139"/>
        <v>AT</v>
      </c>
      <c r="AK325" t="str">
        <f t="shared" si="148"/>
        <v>WEIPU ST1210/S9</v>
      </c>
      <c r="AM325" t="str">
        <f t="shared" ca="1" si="149"/>
        <v>PRLJB-055_s</v>
      </c>
      <c r="AN325" t="str">
        <f t="shared" ca="1" si="150"/>
        <v>HEBT-021Row:RFS-PRLTCB-018</v>
      </c>
      <c r="AO325" t="str">
        <f t="shared" si="140"/>
        <v>KG</v>
      </c>
      <c r="AP325" t="str">
        <f t="shared" ca="1" si="151"/>
        <v>HEBT-021Row:CnPw-U-006</v>
      </c>
      <c r="AQ325" t="str">
        <f t="shared" si="152"/>
        <v>WEIPU ST1210/P9</v>
      </c>
      <c r="AS325" t="str">
        <f t="shared" si="153"/>
        <v>PRLTCB-018_g</v>
      </c>
      <c r="AT325">
        <f t="shared" ca="1" si="154"/>
        <v>4</v>
      </c>
      <c r="AU325">
        <f t="shared" si="141"/>
        <v>5</v>
      </c>
      <c r="AV325" t="str">
        <f t="shared" si="155"/>
        <v>A</v>
      </c>
      <c r="AX325" t="str">
        <f t="shared" si="142"/>
        <v>staffanekstrom</v>
      </c>
      <c r="AY325" t="str">
        <f t="shared" si="143"/>
        <v>INSERTED</v>
      </c>
      <c r="AZ325" t="str">
        <f t="shared" si="144"/>
        <v/>
      </c>
      <c r="BD325" t="str">
        <f t="shared" si="145"/>
        <v>YES</v>
      </c>
      <c r="BF325">
        <f t="shared" ca="1" si="156"/>
        <v>360</v>
      </c>
    </row>
    <row r="326" spans="1:58" s="758" customFormat="1" ht="13.5" thickBot="1">
      <c r="A326" s="758">
        <v>320</v>
      </c>
      <c r="C326" s="758">
        <f>ROW(Table!$A$241)</f>
        <v>241</v>
      </c>
      <c r="D326" s="1022" t="str">
        <f ca="1">INDIRECT(ADDRESS($C326,D$5,,,Table!$A$1))</f>
        <v/>
      </c>
      <c r="E326" s="758" t="str">
        <f ca="1">INDIRECT(ADDRESS($C326,E$5,,,Table!$A$1))</f>
        <v>PRLJB-055</v>
      </c>
      <c r="F326" s="758">
        <f ca="1">INDIRECT(ADDRESS($C326,F$5,,,Table!$A$1))</f>
        <v>529.65657528279473</v>
      </c>
      <c r="G326" s="758" t="str">
        <f ca="1">INDIRECT(ADDRESS($C326,G$5,,,Table!$A$1))</f>
        <v>A2T</v>
      </c>
      <c r="H326" s="758" t="str">
        <f ca="1">INDIRECT(ADDRESS($C326,H$5,,,Table!$A$1))</f>
        <v>A2T-040PRL:RFS-PRLJB-055</v>
      </c>
      <c r="I326" s="758" t="str">
        <f>Dev!$CW$53</f>
        <v>t</v>
      </c>
      <c r="J326" s="758" t="str">
        <f>IF(OR(I326=Dev!$CU$46, I326=Dev!$CU$47, I326=Dev!$CU$48, I326=Dev!$CU$49, I326=Dev!$CU$50, I326=Dev!$CU$51, I326=Dev!$CU$52, I326=Dev!$CU$53, I326=Dev!$CR$48, I326=Dev!$CR$49),$C$3,                                                                  IF(OR(I326=Dev!$CU$54, I326=Dev!$CU$55, I326=Dev!$CU$56, I326=Dev!$CU$57, I326=Dev!$CU$58, I326=Dev!$CU$59, I326=Dev!$CS$48), $D$3,""))</f>
        <v>PRLTE</v>
      </c>
      <c r="K326" s="758" t="str">
        <f ca="1">CONCATENATE(E326,Names!$P$3,I326)</f>
        <v>PRLJB-055_t</v>
      </c>
      <c r="M326" s="761">
        <f ca="1">INDIRECT(ADDRESS($C326,M$5,,,Table!$A$1))</f>
        <v>360</v>
      </c>
      <c r="O326" s="758" t="str">
        <f t="shared" si="157"/>
        <v/>
      </c>
      <c r="Q326" s="758" t="str">
        <f t="shared" si="159"/>
        <v>0</v>
      </c>
      <c r="R326" s="758">
        <f t="shared" si="163"/>
        <v>18</v>
      </c>
      <c r="S326" s="758" t="str">
        <f ca="1">IFERROR(VLOOKUP(M326,Racks!$H$4:$M$30,Racks!$I$2),"")</f>
        <v>HEBT</v>
      </c>
      <c r="T326" s="758" t="str">
        <f ca="1">IFERROR(VLOOKUP(M326,Racks!$H$4:$M$30,Racks!$K$2),"")</f>
        <v>021Row</v>
      </c>
      <c r="U326" s="758" t="str">
        <f t="shared" si="160"/>
        <v>018</v>
      </c>
      <c r="V326" s="758" t="str">
        <f>CONCATENATE(Names!$C$17,Names!$N$3,U326)</f>
        <v>PRLTCB-018</v>
      </c>
      <c r="W326" s="758" t="str">
        <f>Dev!$GL$89</f>
        <v>h</v>
      </c>
      <c r="X326" s="758">
        <v>8</v>
      </c>
      <c r="Y326" s="758" t="str">
        <f>IF(OR(W326=Dev!$GJ$82, W326=Dev!$GJ$83, W326=Dev!$GJ$84, W326=Dev!$GJ$85, W326=Dev!$GJ$86, W326=Dev!$GJ$87, W326=Dev!$GJ$88, W326=Dev!$GJ$89, W326=Dev!$GG$82, W326=Dev!$GG$83, W326=Dev!$GG$84, W326=Dev!$GG$85, W326=Dev!$GG$86),Names!$C$10,                   IF(OR(W326=Dev!$GJ$90, W326=Dev!$GJ$91, W326=Dev!$GJ$92, W326=Dev!$GJ$93, W326=Dev!$GJ$94, W326=Dev!$GJ$95, W326=Dev!$GJ$96, W326=Dev!$GJ$97, W326=Dev!$GH$82), Names!$C$11,""))</f>
        <v>PRLTE</v>
      </c>
      <c r="Z326" s="761" t="str">
        <f ca="1">IFERROR(VLOOKUP(M326,Racks!$H$4:$M$30,6),"")</f>
        <v>HEBT-021Row:CnPw-U-006</v>
      </c>
      <c r="AA326" s="758" t="str">
        <f ca="1">IF(R326="","",CONCATENATE(S326,Names!$H$3,T326,Names!$J$3,Names!$K$3,Names!$L$3,V326))</f>
        <v>HEBT-021Row:RFS-PRLTCB-018</v>
      </c>
      <c r="AB326" s="758" t="str">
        <f>IF(R326="","",CONCATENATE(V326,Names!$P$3,W326))</f>
        <v>PRLTCB-018_h</v>
      </c>
      <c r="AC326" s="997"/>
      <c r="AD326" s="758" t="str">
        <f t="shared" si="138"/>
        <v>CREATE</v>
      </c>
      <c r="AF326" s="758" t="str">
        <f t="shared" si="146"/>
        <v>4PR24OSTCHF</v>
      </c>
      <c r="AH326" s="758" t="str">
        <f t="shared" ca="1" si="147"/>
        <v>A2T-040PRL:RFS-PRLJB-055</v>
      </c>
      <c r="AI326" s="758" t="str">
        <f t="shared" si="139"/>
        <v>AT</v>
      </c>
      <c r="AK326" s="758" t="str">
        <f t="shared" si="148"/>
        <v>WEIPU ST1210/S9</v>
      </c>
      <c r="AM326" s="758" t="str">
        <f t="shared" ca="1" si="149"/>
        <v>PRLJB-055_t</v>
      </c>
      <c r="AN326" s="758" t="str">
        <f t="shared" ca="1" si="150"/>
        <v>HEBT-021Row:RFS-PRLTCB-018</v>
      </c>
      <c r="AO326" s="758" t="str">
        <f t="shared" si="140"/>
        <v>KG</v>
      </c>
      <c r="AP326" s="758" t="str">
        <f t="shared" ca="1" si="151"/>
        <v>HEBT-021Row:CnPw-U-006</v>
      </c>
      <c r="AQ326" s="758" t="str">
        <f t="shared" si="152"/>
        <v>WEIPU ST1210/P9</v>
      </c>
      <c r="AS326" s="758" t="str">
        <f t="shared" si="153"/>
        <v>PRLTCB-018_h</v>
      </c>
      <c r="AT326" s="758">
        <f t="shared" ca="1" si="154"/>
        <v>4</v>
      </c>
      <c r="AU326" s="758">
        <f t="shared" si="141"/>
        <v>5</v>
      </c>
      <c r="AV326" s="758" t="str">
        <f t="shared" si="155"/>
        <v>A</v>
      </c>
      <c r="AX326" s="758" t="str">
        <f t="shared" si="142"/>
        <v>staffanekstrom</v>
      </c>
      <c r="AY326" s="758" t="str">
        <f t="shared" si="143"/>
        <v>INSERTED</v>
      </c>
      <c r="AZ326" s="758" t="str">
        <f t="shared" si="144"/>
        <v/>
      </c>
      <c r="BD326" s="758" t="str">
        <f t="shared" si="145"/>
        <v>YES</v>
      </c>
      <c r="BE326" s="997"/>
      <c r="BF326" s="758">
        <f t="shared" ca="1" si="156"/>
        <v>360</v>
      </c>
    </row>
    <row r="327" spans="1:58">
      <c r="A327">
        <v>321</v>
      </c>
      <c r="C327">
        <f>ROW(Table!$A$241)</f>
        <v>241</v>
      </c>
      <c r="D327" s="1" t="str">
        <f ca="1">INDIRECT(ADDRESS($C327,D$5,,,Table!$A$1))</f>
        <v/>
      </c>
      <c r="E327" t="str">
        <f ca="1">INDIRECT(ADDRESS($C327,E$5,,,Table!$A$1))</f>
        <v>PRLJB-055</v>
      </c>
      <c r="F327">
        <f ca="1">INDIRECT(ADDRESS($C327,F$5,,,Table!$A$1))</f>
        <v>529.65657528279473</v>
      </c>
      <c r="G327" t="str">
        <f ca="1">INDIRECT(ADDRESS($C327,G$5,,,Table!$A$1))</f>
        <v>A2T</v>
      </c>
      <c r="H327" t="str">
        <f ca="1">INDIRECT(ADDRESS($C327,H$5,,,Table!$A$1))</f>
        <v>A2T-040PRL:RFS-PRLJB-055</v>
      </c>
      <c r="I327" t="str">
        <f>Dev!$CW$54</f>
        <v>aa</v>
      </c>
      <c r="J327" t="str">
        <f>IF(OR(I327=Dev!$CU$46, I327=Dev!$CU$47, I327=Dev!$CU$48, I327=Dev!$CU$49, I327=Dev!$CU$50, I327=Dev!$CU$51, I327=Dev!$CU$52, I327=Dev!$CU$53, I327=Dev!$CR$48, I327=Dev!$CR$49),$C$3,                                                                  IF(OR(I327=Dev!$CU$54, I327=Dev!$CU$55, I327=Dev!$CU$56, I327=Dev!$CU$57, I327=Dev!$CU$58, I327=Dev!$CU$59, I327=Dev!$CS$48), $D$3,""))</f>
        <v>PRLEH</v>
      </c>
      <c r="K327" t="str">
        <f ca="1">CONCATENATE(E327,Names!$P$3,I327)</f>
        <v>PRLJB-055_aa</v>
      </c>
      <c r="M327" s="31">
        <f ca="1">INDIRECT(ADDRESS($C327,M$5,,,Table!$A$1))</f>
        <v>360</v>
      </c>
      <c r="O327" t="str">
        <f t="shared" si="157"/>
        <v/>
      </c>
      <c r="Q327" t="str">
        <f t="shared" si="159"/>
        <v>0</v>
      </c>
      <c r="R327" s="819">
        <f>$R$303</f>
        <v>17</v>
      </c>
      <c r="S327" s="819" t="str">
        <f ca="1">IFERROR(VLOOKUP(M327,Racks!$H$4:$M$30,Racks!$I$2),"")</f>
        <v>HEBT</v>
      </c>
      <c r="T327" s="819" t="str">
        <f ca="1">IFERROR(VLOOKUP(M327,Racks!$H$4:$M$30,Racks!$K$2),"")</f>
        <v>021Row</v>
      </c>
      <c r="U327" s="819" t="str">
        <f t="shared" si="160"/>
        <v>017</v>
      </c>
      <c r="V327" s="819" t="str">
        <f>CONCATENATE(Names!$C$17,Names!$N$3,U327)</f>
        <v>PRLTCB-017</v>
      </c>
      <c r="W327" s="819" t="str">
        <f>Dev!$GL$95</f>
        <v>n</v>
      </c>
      <c r="X327" s="819">
        <v>13</v>
      </c>
      <c r="Y327" t="str">
        <f>IF(OR(W327=Dev!$GJ$82, W327=Dev!$GJ$83, W327=Dev!$GJ$84, W327=Dev!$GJ$85, W327=Dev!$GJ$86, W327=Dev!$GJ$87, W327=Dev!$GJ$88, W327=Dev!$GJ$89, W327=Dev!$GG$82, W327=Dev!$GG$83, W327=Dev!$GG$84, W327=Dev!$GG$85, W327=Dev!$GG$86),Names!$C$10,                   IF(OR(W327=Dev!$GJ$90, W327=Dev!$GJ$91, W327=Dev!$GJ$92, W327=Dev!$GJ$93, W327=Dev!$GJ$94, W327=Dev!$GJ$95, W327=Dev!$GJ$96, W327=Dev!$GJ$97, W327=Dev!$GH$82), Names!$C$11,""))</f>
        <v>PRLEH</v>
      </c>
      <c r="Z327" s="31" t="str">
        <f ca="1">IFERROR(VLOOKUP(M327,Racks!$H$4:$M$30,6),"")</f>
        <v>HEBT-021Row:CnPw-U-006</v>
      </c>
      <c r="AA327" t="str">
        <f ca="1">IF(R327="","",CONCATENATE(S327,Names!$H$3,T327,Names!$J$3,Names!$K$3,Names!$L$3,V327))</f>
        <v>HEBT-021Row:RFS-PRLTCB-017</v>
      </c>
      <c r="AB327" t="str">
        <f>IF(R327="","",CONCATENATE(V327,Names!$P$3,W327))</f>
        <v>PRLTCB-017_n</v>
      </c>
      <c r="AD327" t="str">
        <f t="shared" ref="AD327:AD390" si="164">$AD$1</f>
        <v>CREATE</v>
      </c>
      <c r="AF327" t="str">
        <f t="shared" si="146"/>
        <v>3C16NS_3G1.5</v>
      </c>
      <c r="AH327" t="str">
        <f t="shared" ca="1" si="147"/>
        <v>A2T-040PRL:RFS-PRLJB-055</v>
      </c>
      <c r="AI327" t="str">
        <f t="shared" ref="AI327:AI390" si="165">$AI$1</f>
        <v>AT</v>
      </c>
      <c r="AK327" t="str">
        <f t="shared" si="148"/>
        <v>WEIPU ST1210/S3</v>
      </c>
      <c r="AM327" t="str">
        <f t="shared" ca="1" si="149"/>
        <v>PRLJB-055_aa</v>
      </c>
      <c r="AN327" t="str">
        <f t="shared" ca="1" si="150"/>
        <v>HEBT-021Row:RFS-PRLTCB-017</v>
      </c>
      <c r="AO327" t="str">
        <f t="shared" ref="AO327:AO390" si="166">$AO$1</f>
        <v>KG</v>
      </c>
      <c r="AP327" t="str">
        <f t="shared" ca="1" si="151"/>
        <v>HEBT-021Row:CnPw-U-006</v>
      </c>
      <c r="AQ327" t="str">
        <f t="shared" si="152"/>
        <v>WEIPU ST1210/P3</v>
      </c>
      <c r="AS327" t="str">
        <f t="shared" si="153"/>
        <v>PRLTCB-017_n</v>
      </c>
      <c r="AT327">
        <f t="shared" ca="1" si="154"/>
        <v>4</v>
      </c>
      <c r="AU327">
        <f t="shared" ref="AU327:AU390" si="167">$AU$1</f>
        <v>5</v>
      </c>
      <c r="AV327" t="str">
        <f t="shared" si="155"/>
        <v>D</v>
      </c>
      <c r="AX327" t="str">
        <f t="shared" ref="AX327:AX390" si="168">$AX$1</f>
        <v>staffanekstrom</v>
      </c>
      <c r="AY327" t="str">
        <f t="shared" ref="AY327:AY390" si="169">$AY$1</f>
        <v>INSERTED</v>
      </c>
      <c r="AZ327" t="str">
        <f t="shared" ref="AZ327:AZ356" si="170">$AZ$1</f>
        <v/>
      </c>
      <c r="BD327" t="str">
        <f t="shared" ref="BD327:BD390" si="171">$BD$1</f>
        <v>YES</v>
      </c>
      <c r="BF327">
        <f t="shared" ca="1" si="156"/>
        <v>360</v>
      </c>
    </row>
    <row r="328" spans="1:58" s="758" customFormat="1" ht="13.5" thickBot="1">
      <c r="A328" s="758">
        <v>322</v>
      </c>
      <c r="C328" s="758">
        <f>ROW(Table!$A$241)</f>
        <v>241</v>
      </c>
      <c r="D328" s="1022" t="str">
        <f ca="1">INDIRECT(ADDRESS($C328,D$5,,,Table!$A$1))</f>
        <v/>
      </c>
      <c r="E328" s="758" t="str">
        <f ca="1">INDIRECT(ADDRESS($C328,E$5,,,Table!$A$1))</f>
        <v>PRLJB-055</v>
      </c>
      <c r="F328" s="758">
        <f ca="1">INDIRECT(ADDRESS($C328,F$5,,,Table!$A$1))</f>
        <v>529.65657528279473</v>
      </c>
      <c r="G328" s="758" t="str">
        <f ca="1">INDIRECT(ADDRESS($C328,G$5,,,Table!$A$1))</f>
        <v>A2T</v>
      </c>
      <c r="H328" s="758" t="str">
        <f ca="1">INDIRECT(ADDRESS($C328,H$5,,,Table!$A$1))</f>
        <v>A2T-040PRL:RFS-PRLJB-055</v>
      </c>
      <c r="I328" s="758" t="str">
        <f>Dev!$CW$56</f>
        <v>ag</v>
      </c>
      <c r="J328" s="758" t="str">
        <f>IF(OR(I328=Dev!$CU$46, I328=Dev!$CU$47, I328=Dev!$CU$48, I328=Dev!$CU$49, I328=Dev!$CU$50, I328=Dev!$CU$51, I328=Dev!$CU$52, I328=Dev!$CU$53, I328=Dev!$CR$48, I328=Dev!$CR$49),$C$3,                                                                  IF(OR(I328=Dev!$CU$54, I328=Dev!$CU$55, I328=Dev!$CU$56, I328=Dev!$CU$57, I328=Dev!$CU$58, I328=Dev!$CU$59, I328=Dev!$CS$48), $D$3,""))</f>
        <v>PRLTE</v>
      </c>
      <c r="K328" s="758" t="str">
        <f ca="1">CONCATENATE(E328,Names!$P$3,I328)</f>
        <v>PRLJB-055_ag</v>
      </c>
      <c r="M328" s="761">
        <f ca="1">INDIRECT(ADDRESS($C328,M$5,,,Table!$A$1))</f>
        <v>360</v>
      </c>
      <c r="O328" s="758" t="str">
        <f t="shared" si="157"/>
        <v/>
      </c>
      <c r="Q328" s="758" t="str">
        <f t="shared" si="159"/>
        <v>0</v>
      </c>
      <c r="R328" s="1029">
        <f>$R$303</f>
        <v>17</v>
      </c>
      <c r="S328" s="1029" t="str">
        <f ca="1">IFERROR(VLOOKUP(M328,Racks!$H$4:$M$30,Racks!$I$2),"")</f>
        <v>HEBT</v>
      </c>
      <c r="T328" s="1029" t="str">
        <f ca="1">IFERROR(VLOOKUP(M328,Racks!$H$4:$M$30,Racks!$K$2),"")</f>
        <v>021Row</v>
      </c>
      <c r="U328" s="1029" t="str">
        <f t="shared" si="160"/>
        <v>017</v>
      </c>
      <c r="V328" s="1029" t="str">
        <f>CONCATENATE(Names!$C$17,Names!$N$3,U328)</f>
        <v>PRLTCB-017</v>
      </c>
      <c r="W328" s="1029" t="str">
        <f>Dev!$GL$97</f>
        <v>p</v>
      </c>
      <c r="X328" s="1029">
        <v>14</v>
      </c>
      <c r="Y328" s="758" t="str">
        <f>IF(OR(W328=Dev!$GJ$82, W328=Dev!$GJ$83, W328=Dev!$GJ$84, W328=Dev!$GJ$85, W328=Dev!$GJ$86, W328=Dev!$GJ$87, W328=Dev!$GJ$88, W328=Dev!$GJ$89, W328=Dev!$GG$82, W328=Dev!$GG$83, W328=Dev!$GG$84, W328=Dev!$GG$85, W328=Dev!$GG$86),Names!$C$10,                   IF(OR(W328=Dev!$GJ$90, W328=Dev!$GJ$91, W328=Dev!$GJ$92, W328=Dev!$GJ$93, W328=Dev!$GJ$94, W328=Dev!$GJ$95, W328=Dev!$GJ$96, W328=Dev!$GJ$97, W328=Dev!$GH$82), Names!$C$11,""))</f>
        <v>PRLTE</v>
      </c>
      <c r="Z328" s="761" t="str">
        <f ca="1">IFERROR(VLOOKUP(M328,Racks!$H$4:$M$30,6),"")</f>
        <v>HEBT-021Row:CnPw-U-006</v>
      </c>
      <c r="AA328" s="758" t="str">
        <f ca="1">IF(R328="","",CONCATENATE(S328,Names!$H$3,T328,Names!$J$3,Names!$K$3,Names!$L$3,V328))</f>
        <v>HEBT-021Row:RFS-PRLTCB-017</v>
      </c>
      <c r="AB328" s="758" t="str">
        <f>IF(R328="","",CONCATENATE(V328,Names!$P$3,W328))</f>
        <v>PRLTCB-017_p</v>
      </c>
      <c r="AC328" s="997"/>
      <c r="AD328" s="758" t="str">
        <f t="shared" si="164"/>
        <v>CREATE</v>
      </c>
      <c r="AF328" s="758" t="str">
        <f t="shared" ref="AF328:AF391" si="172">IF(J328=$C$3,$AF$1,IF(J328=$D$3,$AF$2,"??"))</f>
        <v>4PR24OSTCHF</v>
      </c>
      <c r="AH328" s="758" t="str">
        <f t="shared" ref="AH328:AH391" ca="1" si="173">H328</f>
        <v>A2T-040PRL:RFS-PRLJB-055</v>
      </c>
      <c r="AI328" s="758" t="str">
        <f t="shared" si="165"/>
        <v>AT</v>
      </c>
      <c r="AK328" s="758" t="str">
        <f t="shared" ref="AK328:AK391" si="174">IF(J328=$C$3,$AK$1,IF(J328=$D$3,$AK$2,"??"))</f>
        <v>WEIPU ST1210/S9</v>
      </c>
      <c r="AM328" s="758" t="str">
        <f t="shared" ref="AM328:AM391" ca="1" si="175">K328</f>
        <v>PRLJB-055_ag</v>
      </c>
      <c r="AN328" s="758" t="str">
        <f t="shared" ref="AN328:AN391" ca="1" si="176">AA328</f>
        <v>HEBT-021Row:RFS-PRLTCB-017</v>
      </c>
      <c r="AO328" s="758" t="str">
        <f t="shared" si="166"/>
        <v>KG</v>
      </c>
      <c r="AP328" s="758" t="str">
        <f t="shared" ref="AP328:AP391" ca="1" si="177">Z328</f>
        <v>HEBT-021Row:CnPw-U-006</v>
      </c>
      <c r="AQ328" s="758" t="str">
        <f t="shared" ref="AQ328:AQ391" si="178">IF(J328=$C$3,$AQ$3,IF(J328=$D$3,$AQ$4,"??"))</f>
        <v>WEIPU ST1210/P9</v>
      </c>
      <c r="AS328" s="758" t="str">
        <f t="shared" ref="AS328:AS391" si="179">AB328</f>
        <v>PRLTCB-017_p</v>
      </c>
      <c r="AT328" s="758">
        <f t="shared" ref="AT328:AT391" ca="1" si="180">IF(OR(G328=$AQ$1,G328=$AR$1,G328=$AS$1),$AT$1,  IF(OR(G328=$AQ$2,G328=$AR$2,G328=$AS$2),$AT$2,IF(OR(G328=$AR$3,G328=$AS$3),$AT$3,"??")))</f>
        <v>4</v>
      </c>
      <c r="AU328" s="758">
        <f t="shared" si="167"/>
        <v>5</v>
      </c>
      <c r="AV328" s="758" t="str">
        <f t="shared" ref="AV328:AV391" si="181">IF(J328=$C$3,$AV$2,IF(J328=$D$3,$AV$1,"??"))</f>
        <v>A</v>
      </c>
      <c r="AX328" s="758" t="str">
        <f t="shared" si="168"/>
        <v>staffanekstrom</v>
      </c>
      <c r="AY328" s="758" t="str">
        <f t="shared" si="169"/>
        <v>INSERTED</v>
      </c>
      <c r="AZ328" s="758" t="str">
        <f t="shared" si="170"/>
        <v/>
      </c>
      <c r="BD328" s="758" t="str">
        <f t="shared" si="171"/>
        <v>YES</v>
      </c>
      <c r="BE328" s="997"/>
      <c r="BF328" s="758">
        <f t="shared" ref="BF328:BF391" ca="1" si="182">M328</f>
        <v>360</v>
      </c>
    </row>
    <row r="329" spans="1:58">
      <c r="A329">
        <v>323</v>
      </c>
      <c r="C329">
        <f>ROW(Table!$A$257)</f>
        <v>257</v>
      </c>
      <c r="D329" s="1" t="str">
        <f ca="1">INDIRECT(ADDRESS($C329,D$5,,,Table!$A$1))</f>
        <v/>
      </c>
      <c r="E329" s="752" t="str">
        <f ca="1">INDIRECT(ADDRESS($C329,E$5,,,Table!$A$1))</f>
        <v>PRLJB-056</v>
      </c>
      <c r="F329">
        <f ca="1">INDIRECT(ADDRESS($C329,F$5,,,Table!$A$1))</f>
        <v>547.19170406598982</v>
      </c>
      <c r="G329" t="str">
        <f ca="1">INDIRECT(ADDRESS($C329,G$5,,,Table!$A$1))</f>
        <v>A2T</v>
      </c>
      <c r="H329" t="str">
        <f ca="1">INDIRECT(ADDRESS($C329,H$5,,,Table!$A$1))</f>
        <v>A2T-060PRL:RFS-PRLJB-056</v>
      </c>
      <c r="I329" s="769" t="str">
        <f>Dev!$CR$48</f>
        <v>++EH</v>
      </c>
      <c r="J329" t="str">
        <f>IF(OR(I329=Dev!$CU$46, I329=Dev!$CU$47, I329=Dev!$CU$48, I329=Dev!$CU$49, I329=Dev!$CU$50, I329=Dev!$CU$51, I329=Dev!$CU$52, I329=Dev!$CU$53, I329=Dev!$CR$48, I329=Dev!$CR$49),$C$3,                                                                  IF(OR(I329=Dev!$CU$54, I329=Dev!$CU$55, I329=Dev!$CU$56, I329=Dev!$CU$57, I329=Dev!$CU$58, I329=Dev!$CU$59, I329=Dev!$CS$48), $D$3,""))</f>
        <v>PRLEH</v>
      </c>
      <c r="K329" t="str">
        <f ca="1">CONCATENATE(E329,Names!$P$3,I329)</f>
        <v>PRLJB-056_++EH</v>
      </c>
      <c r="M329" s="31">
        <f ca="1">INDIRECT(ADDRESS($C329,M$5,,,Table!$A$1))</f>
        <v>360</v>
      </c>
      <c r="O329" t="str">
        <f t="shared" si="157"/>
        <v/>
      </c>
      <c r="Q329" t="str">
        <f t="shared" si="159"/>
        <v>0</v>
      </c>
      <c r="R329">
        <f>$R$319</f>
        <v>18</v>
      </c>
      <c r="S329" t="str">
        <f ca="1">IFERROR(VLOOKUP(M329,Racks!$H$4:$M$30,Racks!$I$2),"")</f>
        <v>HEBT</v>
      </c>
      <c r="T329" t="str">
        <f ca="1">IFERROR(VLOOKUP(M329,Racks!$H$4:$M$30,Racks!$K$2),"")</f>
        <v>021Row</v>
      </c>
      <c r="U329" t="str">
        <f t="shared" si="160"/>
        <v>018</v>
      </c>
      <c r="V329" t="str">
        <f>CONCATENATE(Names!$C$17,Names!$N$3,U329)</f>
        <v>PRLTCB-018</v>
      </c>
      <c r="W329" s="769" t="str">
        <f>Dev!$GG$82</f>
        <v>y</v>
      </c>
      <c r="X329">
        <v>0</v>
      </c>
      <c r="Y329" t="str">
        <f>IF(OR(W329=Dev!$GJ$82, W329=Dev!$GJ$83, W329=Dev!$GJ$84, W329=Dev!$GJ$85, W329=Dev!$GJ$86, W329=Dev!$GJ$87, W329=Dev!$GJ$88, W329=Dev!$GJ$89, W329=Dev!$GG$82, W329=Dev!$GG$83, W329=Dev!$GG$84, W329=Dev!$GG$85, W329=Dev!$GG$86),Names!$C$10,                   IF(OR(W329=Dev!$GJ$90, W329=Dev!$GJ$91, W329=Dev!$GJ$92, W329=Dev!$GJ$93, W329=Dev!$GJ$94, W329=Dev!$GJ$95, W329=Dev!$GJ$96, W329=Dev!$GJ$97, W329=Dev!$GH$82), Names!$C$11,""))</f>
        <v>PRLEH</v>
      </c>
      <c r="Z329" s="31" t="str">
        <f ca="1">IFERROR(VLOOKUP(M329,Racks!$H$4:$M$30,6),"")</f>
        <v>HEBT-021Row:CnPw-U-006</v>
      </c>
      <c r="AA329" t="str">
        <f ca="1">IF(R329="","",CONCATENATE(S329,Names!$H$3,T329,Names!$J$3,Names!$K$3,Names!$L$3,V329))</f>
        <v>HEBT-021Row:RFS-PRLTCB-018</v>
      </c>
      <c r="AB329" t="str">
        <f>IF(R329="","",CONCATENATE(V329,Names!$P$3,W329))</f>
        <v>PRLTCB-018_y</v>
      </c>
      <c r="AD329" t="str">
        <f t="shared" si="164"/>
        <v>CREATE</v>
      </c>
      <c r="AF329" t="str">
        <f t="shared" si="172"/>
        <v>3C16NS_3G1.5</v>
      </c>
      <c r="AH329" t="str">
        <f t="shared" ca="1" si="173"/>
        <v>A2T-060PRL:RFS-PRLJB-056</v>
      </c>
      <c r="AI329" t="str">
        <f t="shared" si="165"/>
        <v>AT</v>
      </c>
      <c r="AK329" t="str">
        <f t="shared" si="174"/>
        <v>WEIPU ST1210/S3</v>
      </c>
      <c r="AM329" t="str">
        <f t="shared" ca="1" si="175"/>
        <v>PRLJB-056_++EH</v>
      </c>
      <c r="AN329" t="str">
        <f t="shared" ca="1" si="176"/>
        <v>HEBT-021Row:RFS-PRLTCB-018</v>
      </c>
      <c r="AO329" t="str">
        <f t="shared" si="166"/>
        <v>KG</v>
      </c>
      <c r="AP329" t="str">
        <f t="shared" ca="1" si="177"/>
        <v>HEBT-021Row:CnPw-U-006</v>
      </c>
      <c r="AQ329" t="str">
        <f t="shared" si="178"/>
        <v>WEIPU ST1210/P3</v>
      </c>
      <c r="AS329" t="str">
        <f t="shared" si="179"/>
        <v>PRLTCB-018_y</v>
      </c>
      <c r="AT329">
        <f t="shared" ca="1" si="180"/>
        <v>4</v>
      </c>
      <c r="AU329">
        <f t="shared" si="167"/>
        <v>5</v>
      </c>
      <c r="AV329" t="str">
        <f t="shared" si="181"/>
        <v>D</v>
      </c>
      <c r="AX329" t="str">
        <f t="shared" si="168"/>
        <v>staffanekstrom</v>
      </c>
      <c r="AY329" t="str">
        <f t="shared" si="169"/>
        <v>INSERTED</v>
      </c>
      <c r="AZ329" t="str">
        <f t="shared" si="170"/>
        <v/>
      </c>
      <c r="BD329" t="str">
        <f t="shared" si="171"/>
        <v>YES</v>
      </c>
      <c r="BF329">
        <f t="shared" ca="1" si="182"/>
        <v>360</v>
      </c>
    </row>
    <row r="330" spans="1:58">
      <c r="A330">
        <v>324</v>
      </c>
      <c r="C330">
        <f>ROW(Table!$A$257)</f>
        <v>257</v>
      </c>
      <c r="D330" s="1" t="str">
        <f ca="1">INDIRECT(ADDRESS($C330,D$5,,,Table!$A$1))</f>
        <v/>
      </c>
      <c r="E330" s="752" t="str">
        <f ca="1">INDIRECT(ADDRESS($C330,E$5,,,Table!$A$1))</f>
        <v>PRLJB-056</v>
      </c>
      <c r="F330">
        <f ca="1">INDIRECT(ADDRESS($C330,F$5,,,Table!$A$1))</f>
        <v>547.19170406598982</v>
      </c>
      <c r="G330" t="str">
        <f ca="1">INDIRECT(ADDRESS($C330,G$5,,,Table!$A$1))</f>
        <v>A2T</v>
      </c>
      <c r="H330" t="str">
        <f ca="1">INDIRECT(ADDRESS($C330,H$5,,,Table!$A$1))</f>
        <v>A2T-060PRL:RFS-PRLJB-056</v>
      </c>
      <c r="I330" s="769" t="str">
        <f>Dev!$CS$48</f>
        <v>++TE</v>
      </c>
      <c r="J330" t="str">
        <f>IF(OR(I330=Dev!$CU$46, I330=Dev!$CU$47, I330=Dev!$CU$48, I330=Dev!$CU$49, I330=Dev!$CU$50, I330=Dev!$CU$51, I330=Dev!$CU$52, I330=Dev!$CU$53, I330=Dev!$CR$48, I330=Dev!$CR$49),$C$3,                                                                  IF(OR(I330=Dev!$CU$54, I330=Dev!$CU$55, I330=Dev!$CU$56, I330=Dev!$CU$57, I330=Dev!$CU$58, I330=Dev!$CU$59, I330=Dev!$CS$48), $D$3,""))</f>
        <v>PRLTE</v>
      </c>
      <c r="K330" t="str">
        <f ca="1">CONCATENATE(E330,Names!$P$3,I330)</f>
        <v>PRLJB-056_++TE</v>
      </c>
      <c r="M330" s="31">
        <f ca="1">INDIRECT(ADDRESS($C330,M$5,,,Table!$A$1))</f>
        <v>360</v>
      </c>
      <c r="O330" t="str">
        <f t="shared" si="157"/>
        <v/>
      </c>
      <c r="Q330" t="str">
        <f t="shared" si="159"/>
        <v>0</v>
      </c>
      <c r="R330">
        <f t="shared" ref="R330:R338" si="183">$R$319</f>
        <v>18</v>
      </c>
      <c r="S330" t="str">
        <f ca="1">IFERROR(VLOOKUP(M330,Racks!$H$4:$M$30,Racks!$I$2),"")</f>
        <v>HEBT</v>
      </c>
      <c r="T330" t="str">
        <f ca="1">IFERROR(VLOOKUP(M330,Racks!$H$4:$M$30,Racks!$K$2),"")</f>
        <v>021Row</v>
      </c>
      <c r="U330" t="str">
        <f t="shared" si="160"/>
        <v>018</v>
      </c>
      <c r="V330" t="str">
        <f>CONCATENATE(Names!$C$17,Names!$N$3,U330)</f>
        <v>PRLTCB-018</v>
      </c>
      <c r="W330" s="769" t="str">
        <f>Dev!$GH$82</f>
        <v>z</v>
      </c>
      <c r="X330">
        <v>0</v>
      </c>
      <c r="Y330" t="str">
        <f>IF(OR(W330=Dev!$GJ$82, W330=Dev!$GJ$83, W330=Dev!$GJ$84, W330=Dev!$GJ$85, W330=Dev!$GJ$86, W330=Dev!$GJ$87, W330=Dev!$GJ$88, W330=Dev!$GJ$89, W330=Dev!$GG$82, W330=Dev!$GG$83, W330=Dev!$GG$84, W330=Dev!$GG$85, W330=Dev!$GG$86),Names!$C$10,                   IF(OR(W330=Dev!$GJ$90, W330=Dev!$GJ$91, W330=Dev!$GJ$92, W330=Dev!$GJ$93, W330=Dev!$GJ$94, W330=Dev!$GJ$95, W330=Dev!$GJ$96, W330=Dev!$GJ$97, W330=Dev!$GH$82), Names!$C$11,""))</f>
        <v>PRLTE</v>
      </c>
      <c r="Z330" s="31" t="str">
        <f ca="1">IFERROR(VLOOKUP(M330,Racks!$H$4:$M$30,6),"")</f>
        <v>HEBT-021Row:CnPw-U-006</v>
      </c>
      <c r="AA330" t="str">
        <f ca="1">IF(R330="","",CONCATENATE(S330,Names!$H$3,T330,Names!$J$3,Names!$K$3,Names!$L$3,V330))</f>
        <v>HEBT-021Row:RFS-PRLTCB-018</v>
      </c>
      <c r="AB330" t="str">
        <f>IF(R330="","",CONCATENATE(V330,Names!$P$3,W330))</f>
        <v>PRLTCB-018_z</v>
      </c>
      <c r="AD330" t="str">
        <f t="shared" si="164"/>
        <v>CREATE</v>
      </c>
      <c r="AF330" t="str">
        <f t="shared" si="172"/>
        <v>4PR24OSTCHF</v>
      </c>
      <c r="AH330" t="str">
        <f t="shared" ca="1" si="173"/>
        <v>A2T-060PRL:RFS-PRLJB-056</v>
      </c>
      <c r="AI330" t="str">
        <f t="shared" si="165"/>
        <v>AT</v>
      </c>
      <c r="AK330" t="str">
        <f t="shared" si="174"/>
        <v>WEIPU ST1210/S9</v>
      </c>
      <c r="AM330" t="str">
        <f t="shared" ca="1" si="175"/>
        <v>PRLJB-056_++TE</v>
      </c>
      <c r="AN330" t="str">
        <f t="shared" ca="1" si="176"/>
        <v>HEBT-021Row:RFS-PRLTCB-018</v>
      </c>
      <c r="AO330" t="str">
        <f t="shared" si="166"/>
        <v>KG</v>
      </c>
      <c r="AP330" t="str">
        <f t="shared" ca="1" si="177"/>
        <v>HEBT-021Row:CnPw-U-006</v>
      </c>
      <c r="AQ330" t="str">
        <f t="shared" si="178"/>
        <v>WEIPU ST1210/P9</v>
      </c>
      <c r="AS330" t="str">
        <f t="shared" si="179"/>
        <v>PRLTCB-018_z</v>
      </c>
      <c r="AT330">
        <f t="shared" ca="1" si="180"/>
        <v>4</v>
      </c>
      <c r="AU330">
        <f t="shared" si="167"/>
        <v>5</v>
      </c>
      <c r="AV330" t="str">
        <f t="shared" si="181"/>
        <v>A</v>
      </c>
      <c r="AX330" t="str">
        <f t="shared" si="168"/>
        <v>staffanekstrom</v>
      </c>
      <c r="AY330" t="str">
        <f t="shared" si="169"/>
        <v>INSERTED</v>
      </c>
      <c r="AZ330" t="str">
        <f t="shared" si="170"/>
        <v/>
      </c>
      <c r="BD330" t="str">
        <f t="shared" si="171"/>
        <v>YES</v>
      </c>
      <c r="BF330">
        <f t="shared" ca="1" si="182"/>
        <v>360</v>
      </c>
    </row>
    <row r="331" spans="1:58">
      <c r="A331">
        <v>325</v>
      </c>
      <c r="C331">
        <f>ROW(Table!$A$257)</f>
        <v>257</v>
      </c>
      <c r="D331" s="1" t="str">
        <f ca="1">INDIRECT(ADDRESS($C331,D$5,,,Table!$A$1))</f>
        <v/>
      </c>
      <c r="E331" s="738" t="str">
        <f ca="1">INDIRECT(ADDRESS($C331,E$5,,,Table!$A$1))</f>
        <v>PRLJB-056</v>
      </c>
      <c r="F331">
        <f ca="1">INDIRECT(ADDRESS($C331,F$5,,,Table!$A$1))</f>
        <v>547.19170406598982</v>
      </c>
      <c r="G331" t="str">
        <f ca="1">INDIRECT(ADDRESS($C331,G$5,,,Table!$A$1))</f>
        <v>A2T</v>
      </c>
      <c r="H331" t="str">
        <f ca="1">INDIRECT(ADDRESS($C331,H$5,,,Table!$A$1))</f>
        <v>A2T-060PRL:RFS-PRLJB-056</v>
      </c>
      <c r="I331" s="738" t="str">
        <f>Dev!$CW$46</f>
        <v>a</v>
      </c>
      <c r="J331" t="str">
        <f>IF(OR(I331=Dev!$CU$46, I331=Dev!$CU$47, I331=Dev!$CU$48, I331=Dev!$CU$49, I331=Dev!$CU$50, I331=Dev!$CU$51, I331=Dev!$CU$52, I331=Dev!$CU$53, I331=Dev!$CR$48, I331=Dev!$CR$49),$C$3,                                                                  IF(OR(I331=Dev!$CU$54, I331=Dev!$CU$55, I331=Dev!$CU$56, I331=Dev!$CU$57, I331=Dev!$CU$58, I331=Dev!$CU$59, I331=Dev!$CS$48), $D$3,""))</f>
        <v>PRLEH</v>
      </c>
      <c r="K331" t="str">
        <f ca="1">CONCATENATE(E331,Names!$P$3,I331)</f>
        <v>PRLJB-056_a</v>
      </c>
      <c r="M331" s="31">
        <f ca="1">INDIRECT(ADDRESS($C331,M$5,,,Table!$A$1))</f>
        <v>360</v>
      </c>
      <c r="O331" t="str">
        <f t="shared" ref="O331:O394" si="184">IF(J331=Y331,"",-1)</f>
        <v/>
      </c>
      <c r="Q331" t="str">
        <f t="shared" si="159"/>
        <v>0</v>
      </c>
      <c r="R331">
        <f t="shared" si="183"/>
        <v>18</v>
      </c>
      <c r="S331" t="str">
        <f ca="1">IFERROR(VLOOKUP(M331,Racks!$H$4:$M$30,Racks!$I$2),"")</f>
        <v>HEBT</v>
      </c>
      <c r="T331" t="str">
        <f ca="1">IFERROR(VLOOKUP(M331,Racks!$H$4:$M$30,Racks!$K$2),"")</f>
        <v>021Row</v>
      </c>
      <c r="U331" t="str">
        <f t="shared" si="160"/>
        <v>018</v>
      </c>
      <c r="V331" t="str">
        <f>CONCATENATE(Names!$C$17,Names!$N$3,U331)</f>
        <v>PRLTCB-018</v>
      </c>
      <c r="W331" t="str">
        <f>Dev!$GL$90</f>
        <v>i</v>
      </c>
      <c r="X331">
        <v>9</v>
      </c>
      <c r="Y331" t="str">
        <f>IF(OR(W331=Dev!$GJ$82, W331=Dev!$GJ$83, W331=Dev!$GJ$84, W331=Dev!$GJ$85, W331=Dev!$GJ$86, W331=Dev!$GJ$87, W331=Dev!$GJ$88, W331=Dev!$GJ$89, W331=Dev!$GG$82, W331=Dev!$GG$83, W331=Dev!$GG$84, W331=Dev!$GG$85, W331=Dev!$GG$86),Names!$C$10,                   IF(OR(W331=Dev!$GJ$90, W331=Dev!$GJ$91, W331=Dev!$GJ$92, W331=Dev!$GJ$93, W331=Dev!$GJ$94, W331=Dev!$GJ$95, W331=Dev!$GJ$96, W331=Dev!$GJ$97, W331=Dev!$GH$82), Names!$C$11,""))</f>
        <v>PRLEH</v>
      </c>
      <c r="Z331" s="31" t="str">
        <f ca="1">IFERROR(VLOOKUP(M331,Racks!$H$4:$M$30,6),"")</f>
        <v>HEBT-021Row:CnPw-U-006</v>
      </c>
      <c r="AA331" t="str">
        <f ca="1">IF(R331="","",CONCATENATE(S331,Names!$H$3,T331,Names!$J$3,Names!$K$3,Names!$L$3,V331))</f>
        <v>HEBT-021Row:RFS-PRLTCB-018</v>
      </c>
      <c r="AB331" t="str">
        <f>IF(R331="","",CONCATENATE(V331,Names!$P$3,W331))</f>
        <v>PRLTCB-018_i</v>
      </c>
      <c r="AD331" t="str">
        <f t="shared" si="164"/>
        <v>CREATE</v>
      </c>
      <c r="AF331" t="str">
        <f t="shared" si="172"/>
        <v>3C16NS_3G1.5</v>
      </c>
      <c r="AH331" t="str">
        <f t="shared" ca="1" si="173"/>
        <v>A2T-060PRL:RFS-PRLJB-056</v>
      </c>
      <c r="AI331" t="str">
        <f t="shared" si="165"/>
        <v>AT</v>
      </c>
      <c r="AK331" t="str">
        <f t="shared" si="174"/>
        <v>WEIPU ST1210/S3</v>
      </c>
      <c r="AM331" t="str">
        <f t="shared" ca="1" si="175"/>
        <v>PRLJB-056_a</v>
      </c>
      <c r="AN331" t="str">
        <f t="shared" ca="1" si="176"/>
        <v>HEBT-021Row:RFS-PRLTCB-018</v>
      </c>
      <c r="AO331" t="str">
        <f t="shared" si="166"/>
        <v>KG</v>
      </c>
      <c r="AP331" t="str">
        <f t="shared" ca="1" si="177"/>
        <v>HEBT-021Row:CnPw-U-006</v>
      </c>
      <c r="AQ331" t="str">
        <f t="shared" si="178"/>
        <v>WEIPU ST1210/P3</v>
      </c>
      <c r="AS331" t="str">
        <f t="shared" si="179"/>
        <v>PRLTCB-018_i</v>
      </c>
      <c r="AT331">
        <f t="shared" ca="1" si="180"/>
        <v>4</v>
      </c>
      <c r="AU331">
        <f t="shared" si="167"/>
        <v>5</v>
      </c>
      <c r="AV331" t="str">
        <f t="shared" si="181"/>
        <v>D</v>
      </c>
      <c r="AX331" t="str">
        <f t="shared" si="168"/>
        <v>staffanekstrom</v>
      </c>
      <c r="AY331" t="str">
        <f t="shared" si="169"/>
        <v>INSERTED</v>
      </c>
      <c r="AZ331" t="str">
        <f t="shared" si="170"/>
        <v/>
      </c>
      <c r="BD331" t="str">
        <f t="shared" si="171"/>
        <v>YES</v>
      </c>
      <c r="BF331">
        <f t="shared" ca="1" si="182"/>
        <v>360</v>
      </c>
    </row>
    <row r="332" spans="1:58">
      <c r="A332">
        <v>326</v>
      </c>
      <c r="C332">
        <f>ROW(Table!$A$257)</f>
        <v>257</v>
      </c>
      <c r="D332" s="1" t="str">
        <f ca="1">INDIRECT(ADDRESS($C332,D$5,,,Table!$A$1))</f>
        <v/>
      </c>
      <c r="E332" s="738" t="str">
        <f ca="1">INDIRECT(ADDRESS($C332,E$5,,,Table!$A$1))</f>
        <v>PRLJB-056</v>
      </c>
      <c r="F332">
        <f ca="1">INDIRECT(ADDRESS($C332,F$5,,,Table!$A$1))</f>
        <v>547.19170406598982</v>
      </c>
      <c r="G332" t="str">
        <f ca="1">INDIRECT(ADDRESS($C332,G$5,,,Table!$A$1))</f>
        <v>A2T</v>
      </c>
      <c r="H332" t="str">
        <f ca="1">INDIRECT(ADDRESS($C332,H$5,,,Table!$A$1))</f>
        <v>A2T-060PRL:RFS-PRLJB-056</v>
      </c>
      <c r="I332" s="738" t="str">
        <f>Dev!$CW$47</f>
        <v>b</v>
      </c>
      <c r="J332" t="str">
        <f>IF(OR(I332=Dev!$CU$46, I332=Dev!$CU$47, I332=Dev!$CU$48, I332=Dev!$CU$49, I332=Dev!$CU$50, I332=Dev!$CU$51, I332=Dev!$CU$52, I332=Dev!$CU$53, I332=Dev!$CR$48, I332=Dev!$CR$49),$C$3,                                                                  IF(OR(I332=Dev!$CU$54, I332=Dev!$CU$55, I332=Dev!$CU$56, I332=Dev!$CU$57, I332=Dev!$CU$58, I332=Dev!$CU$59, I332=Dev!$CS$48), $D$3,""))</f>
        <v>PRLEH</v>
      </c>
      <c r="K332" t="str">
        <f ca="1">CONCATENATE(E332,Names!$P$3,I332)</f>
        <v>PRLJB-056_b</v>
      </c>
      <c r="M332" s="31">
        <f ca="1">INDIRECT(ADDRESS($C332,M$5,,,Table!$A$1))</f>
        <v>360</v>
      </c>
      <c r="O332" t="str">
        <f t="shared" si="184"/>
        <v/>
      </c>
      <c r="Q332" t="str">
        <f t="shared" si="159"/>
        <v>0</v>
      </c>
      <c r="R332">
        <f t="shared" si="183"/>
        <v>18</v>
      </c>
      <c r="S332" t="str">
        <f ca="1">IFERROR(VLOOKUP(M332,Racks!$H$4:$M$30,Racks!$I$2),"")</f>
        <v>HEBT</v>
      </c>
      <c r="T332" t="str">
        <f ca="1">IFERROR(VLOOKUP(M332,Racks!$H$4:$M$30,Racks!$K$2),"")</f>
        <v>021Row</v>
      </c>
      <c r="U332" t="str">
        <f t="shared" si="160"/>
        <v>018</v>
      </c>
      <c r="V332" t="str">
        <f>CONCATENATE(Names!$C$17,Names!$N$3,U332)</f>
        <v>PRLTCB-018</v>
      </c>
      <c r="W332" t="str">
        <f>Dev!$GL$91</f>
        <v>j</v>
      </c>
      <c r="X332">
        <v>10</v>
      </c>
      <c r="Y332" t="str">
        <f>IF(OR(W332=Dev!$GJ$82, W332=Dev!$GJ$83, W332=Dev!$GJ$84, W332=Dev!$GJ$85, W332=Dev!$GJ$86, W332=Dev!$GJ$87, W332=Dev!$GJ$88, W332=Dev!$GJ$89, W332=Dev!$GG$82, W332=Dev!$GG$83, W332=Dev!$GG$84, W332=Dev!$GG$85, W332=Dev!$GG$86),Names!$C$10,                   IF(OR(W332=Dev!$GJ$90, W332=Dev!$GJ$91, W332=Dev!$GJ$92, W332=Dev!$GJ$93, W332=Dev!$GJ$94, W332=Dev!$GJ$95, W332=Dev!$GJ$96, W332=Dev!$GJ$97, W332=Dev!$GH$82), Names!$C$11,""))</f>
        <v>PRLEH</v>
      </c>
      <c r="Z332" s="31" t="str">
        <f ca="1">IFERROR(VLOOKUP(M332,Racks!$H$4:$M$30,6),"")</f>
        <v>HEBT-021Row:CnPw-U-006</v>
      </c>
      <c r="AA332" t="str">
        <f ca="1">IF(R332="","",CONCATENATE(S332,Names!$H$3,T332,Names!$J$3,Names!$K$3,Names!$L$3,V332))</f>
        <v>HEBT-021Row:RFS-PRLTCB-018</v>
      </c>
      <c r="AB332" t="str">
        <f>IF(R332="","",CONCATENATE(V332,Names!$P$3,W332))</f>
        <v>PRLTCB-018_j</v>
      </c>
      <c r="AD332" t="str">
        <f t="shared" si="164"/>
        <v>CREATE</v>
      </c>
      <c r="AF332" t="str">
        <f t="shared" si="172"/>
        <v>3C16NS_3G1.5</v>
      </c>
      <c r="AH332" t="str">
        <f t="shared" ca="1" si="173"/>
        <v>A2T-060PRL:RFS-PRLJB-056</v>
      </c>
      <c r="AI332" t="str">
        <f t="shared" si="165"/>
        <v>AT</v>
      </c>
      <c r="AK332" t="str">
        <f t="shared" si="174"/>
        <v>WEIPU ST1210/S3</v>
      </c>
      <c r="AM332" t="str">
        <f t="shared" ca="1" si="175"/>
        <v>PRLJB-056_b</v>
      </c>
      <c r="AN332" t="str">
        <f t="shared" ca="1" si="176"/>
        <v>HEBT-021Row:RFS-PRLTCB-018</v>
      </c>
      <c r="AO332" t="str">
        <f t="shared" si="166"/>
        <v>KG</v>
      </c>
      <c r="AP332" t="str">
        <f t="shared" ca="1" si="177"/>
        <v>HEBT-021Row:CnPw-U-006</v>
      </c>
      <c r="AQ332" t="str">
        <f t="shared" si="178"/>
        <v>WEIPU ST1210/P3</v>
      </c>
      <c r="AS332" t="str">
        <f t="shared" si="179"/>
        <v>PRLTCB-018_j</v>
      </c>
      <c r="AT332">
        <f t="shared" ca="1" si="180"/>
        <v>4</v>
      </c>
      <c r="AU332">
        <f t="shared" si="167"/>
        <v>5</v>
      </c>
      <c r="AV332" t="str">
        <f t="shared" si="181"/>
        <v>D</v>
      </c>
      <c r="AX332" t="str">
        <f t="shared" si="168"/>
        <v>staffanekstrom</v>
      </c>
      <c r="AY332" t="str">
        <f t="shared" si="169"/>
        <v>INSERTED</v>
      </c>
      <c r="AZ332" t="str">
        <f t="shared" si="170"/>
        <v/>
      </c>
      <c r="BD332" t="str">
        <f t="shared" si="171"/>
        <v>YES</v>
      </c>
      <c r="BF332">
        <f t="shared" ca="1" si="182"/>
        <v>360</v>
      </c>
    </row>
    <row r="333" spans="1:58">
      <c r="A333">
        <v>327</v>
      </c>
      <c r="C333">
        <f>ROW(Table!$A$257)</f>
        <v>257</v>
      </c>
      <c r="D333" s="1" t="str">
        <f ca="1">INDIRECT(ADDRESS($C333,D$5,,,Table!$A$1))</f>
        <v/>
      </c>
      <c r="E333" s="738" t="str">
        <f ca="1">INDIRECT(ADDRESS($C333,E$5,,,Table!$A$1))</f>
        <v>PRLJB-056</v>
      </c>
      <c r="F333">
        <f ca="1">INDIRECT(ADDRESS($C333,F$5,,,Table!$A$1))</f>
        <v>547.19170406598982</v>
      </c>
      <c r="G333" t="str">
        <f ca="1">INDIRECT(ADDRESS($C333,G$5,,,Table!$A$1))</f>
        <v>A2T</v>
      </c>
      <c r="H333" t="str">
        <f ca="1">INDIRECT(ADDRESS($C333,H$5,,,Table!$A$1))</f>
        <v>A2T-060PRL:RFS-PRLJB-056</v>
      </c>
      <c r="I333" s="738" t="str">
        <f>Dev!$CW$48</f>
        <v>g</v>
      </c>
      <c r="J333" t="str">
        <f>IF(OR(I333=Dev!$CU$46, I333=Dev!$CU$47, I333=Dev!$CU$48, I333=Dev!$CU$49, I333=Dev!$CU$50, I333=Dev!$CU$51, I333=Dev!$CU$52, I333=Dev!$CU$53, I333=Dev!$CR$48, I333=Dev!$CR$49),$C$3,                                                                  IF(OR(I333=Dev!$CU$54, I333=Dev!$CU$55, I333=Dev!$CU$56, I333=Dev!$CU$57, I333=Dev!$CU$58, I333=Dev!$CU$59, I333=Dev!$CS$48), $D$3,""))</f>
        <v>PRLTE</v>
      </c>
      <c r="K333" t="str">
        <f ca="1">CONCATENATE(E333,Names!$P$3,I333)</f>
        <v>PRLJB-056_g</v>
      </c>
      <c r="M333" s="31">
        <f ca="1">INDIRECT(ADDRESS($C333,M$5,,,Table!$A$1))</f>
        <v>360</v>
      </c>
      <c r="O333" t="str">
        <f t="shared" si="184"/>
        <v/>
      </c>
      <c r="Q333" t="str">
        <f t="shared" si="159"/>
        <v>0</v>
      </c>
      <c r="R333">
        <f t="shared" si="183"/>
        <v>18</v>
      </c>
      <c r="S333" t="str">
        <f ca="1">IFERROR(VLOOKUP(M333,Racks!$H$4:$M$30,Racks!$I$2),"")</f>
        <v>HEBT</v>
      </c>
      <c r="T333" t="str">
        <f ca="1">IFERROR(VLOOKUP(M333,Racks!$H$4:$M$30,Racks!$K$2),"")</f>
        <v>021Row</v>
      </c>
      <c r="U333" t="str">
        <f t="shared" si="160"/>
        <v>018</v>
      </c>
      <c r="V333" t="str">
        <f>CONCATENATE(Names!$C$17,Names!$N$3,U333)</f>
        <v>PRLTCB-018</v>
      </c>
      <c r="W333" t="str">
        <f>Dev!$GL$92</f>
        <v>k</v>
      </c>
      <c r="X333">
        <v>11</v>
      </c>
      <c r="Y333" t="str">
        <f>IF(OR(W333=Dev!$GJ$82, W333=Dev!$GJ$83, W333=Dev!$GJ$84, W333=Dev!$GJ$85, W333=Dev!$GJ$86, W333=Dev!$GJ$87, W333=Dev!$GJ$88, W333=Dev!$GJ$89, W333=Dev!$GG$82, W333=Dev!$GG$83, W333=Dev!$GG$84, W333=Dev!$GG$85, W333=Dev!$GG$86),Names!$C$10,                   IF(OR(W333=Dev!$GJ$90, W333=Dev!$GJ$91, W333=Dev!$GJ$92, W333=Dev!$GJ$93, W333=Dev!$GJ$94, W333=Dev!$GJ$95, W333=Dev!$GJ$96, W333=Dev!$GJ$97, W333=Dev!$GH$82), Names!$C$11,""))</f>
        <v>PRLTE</v>
      </c>
      <c r="Z333" s="31" t="str">
        <f ca="1">IFERROR(VLOOKUP(M333,Racks!$H$4:$M$30,6),"")</f>
        <v>HEBT-021Row:CnPw-U-006</v>
      </c>
      <c r="AA333" t="str">
        <f ca="1">IF(R333="","",CONCATENATE(S333,Names!$H$3,T333,Names!$J$3,Names!$K$3,Names!$L$3,V333))</f>
        <v>HEBT-021Row:RFS-PRLTCB-018</v>
      </c>
      <c r="AB333" t="str">
        <f>IF(R333="","",CONCATENATE(V333,Names!$P$3,W333))</f>
        <v>PRLTCB-018_k</v>
      </c>
      <c r="AD333" t="str">
        <f t="shared" si="164"/>
        <v>CREATE</v>
      </c>
      <c r="AF333" t="str">
        <f t="shared" si="172"/>
        <v>4PR24OSTCHF</v>
      </c>
      <c r="AH333" t="str">
        <f t="shared" ca="1" si="173"/>
        <v>A2T-060PRL:RFS-PRLJB-056</v>
      </c>
      <c r="AI333" t="str">
        <f t="shared" si="165"/>
        <v>AT</v>
      </c>
      <c r="AK333" t="str">
        <f t="shared" si="174"/>
        <v>WEIPU ST1210/S9</v>
      </c>
      <c r="AM333" t="str">
        <f t="shared" ca="1" si="175"/>
        <v>PRLJB-056_g</v>
      </c>
      <c r="AN333" t="str">
        <f t="shared" ca="1" si="176"/>
        <v>HEBT-021Row:RFS-PRLTCB-018</v>
      </c>
      <c r="AO333" t="str">
        <f t="shared" si="166"/>
        <v>KG</v>
      </c>
      <c r="AP333" t="str">
        <f t="shared" ca="1" si="177"/>
        <v>HEBT-021Row:CnPw-U-006</v>
      </c>
      <c r="AQ333" t="str">
        <f t="shared" si="178"/>
        <v>WEIPU ST1210/P9</v>
      </c>
      <c r="AS333" t="str">
        <f t="shared" si="179"/>
        <v>PRLTCB-018_k</v>
      </c>
      <c r="AT333">
        <f t="shared" ca="1" si="180"/>
        <v>4</v>
      </c>
      <c r="AU333">
        <f t="shared" si="167"/>
        <v>5</v>
      </c>
      <c r="AV333" t="str">
        <f t="shared" si="181"/>
        <v>A</v>
      </c>
      <c r="AX333" t="str">
        <f t="shared" si="168"/>
        <v>staffanekstrom</v>
      </c>
      <c r="AY333" t="str">
        <f t="shared" si="169"/>
        <v>INSERTED</v>
      </c>
      <c r="AZ333" t="str">
        <f t="shared" si="170"/>
        <v/>
      </c>
      <c r="BD333" t="str">
        <f t="shared" si="171"/>
        <v>YES</v>
      </c>
      <c r="BF333">
        <f t="shared" ca="1" si="182"/>
        <v>360</v>
      </c>
    </row>
    <row r="334" spans="1:58">
      <c r="A334">
        <v>328</v>
      </c>
      <c r="C334">
        <f>ROW(Table!$A$257)</f>
        <v>257</v>
      </c>
      <c r="D334" s="1" t="str">
        <f ca="1">INDIRECT(ADDRESS($C334,D$5,,,Table!$A$1))</f>
        <v/>
      </c>
      <c r="E334" s="738" t="str">
        <f ca="1">INDIRECT(ADDRESS($C334,E$5,,,Table!$A$1))</f>
        <v>PRLJB-056</v>
      </c>
      <c r="F334">
        <f ca="1">INDIRECT(ADDRESS($C334,F$5,,,Table!$A$1))</f>
        <v>547.19170406598982</v>
      </c>
      <c r="G334" t="str">
        <f ca="1">INDIRECT(ADDRESS($C334,G$5,,,Table!$A$1))</f>
        <v>A2T</v>
      </c>
      <c r="H334" t="str">
        <f ca="1">INDIRECT(ADDRESS($C334,H$5,,,Table!$A$1))</f>
        <v>A2T-060PRL:RFS-PRLJB-056</v>
      </c>
      <c r="I334" s="738" t="str">
        <f>Dev!$CW$49</f>
        <v>h</v>
      </c>
      <c r="J334" t="str">
        <f>IF(OR(I334=Dev!$CU$46, I334=Dev!$CU$47, I334=Dev!$CU$48, I334=Dev!$CU$49, I334=Dev!$CU$50, I334=Dev!$CU$51, I334=Dev!$CU$52, I334=Dev!$CU$53, I334=Dev!$CR$48, I334=Dev!$CR$49),$C$3,                                                                  IF(OR(I334=Dev!$CU$54, I334=Dev!$CU$55, I334=Dev!$CU$56, I334=Dev!$CU$57, I334=Dev!$CU$58, I334=Dev!$CU$59, I334=Dev!$CS$48), $D$3,""))</f>
        <v>PRLTE</v>
      </c>
      <c r="K334" t="str">
        <f ca="1">CONCATENATE(E334,Names!$P$3,I334)</f>
        <v>PRLJB-056_h</v>
      </c>
      <c r="M334" s="31">
        <f ca="1">INDIRECT(ADDRESS($C334,M$5,,,Table!$A$1))</f>
        <v>360</v>
      </c>
      <c r="O334" t="str">
        <f t="shared" si="184"/>
        <v/>
      </c>
      <c r="Q334" t="str">
        <f t="shared" si="159"/>
        <v>0</v>
      </c>
      <c r="R334">
        <f t="shared" si="183"/>
        <v>18</v>
      </c>
      <c r="S334" t="str">
        <f ca="1">IFERROR(VLOOKUP(M334,Racks!$H$4:$M$30,Racks!$I$2),"")</f>
        <v>HEBT</v>
      </c>
      <c r="T334" t="str">
        <f ca="1">IFERROR(VLOOKUP(M334,Racks!$H$4:$M$30,Racks!$K$2),"")</f>
        <v>021Row</v>
      </c>
      <c r="U334" t="str">
        <f t="shared" si="160"/>
        <v>018</v>
      </c>
      <c r="V334" t="str">
        <f>CONCATENATE(Names!$C$17,Names!$N$3,U334)</f>
        <v>PRLTCB-018</v>
      </c>
      <c r="W334" t="str">
        <f>Dev!$GL$93</f>
        <v>l</v>
      </c>
      <c r="X334">
        <v>12</v>
      </c>
      <c r="Y334" t="str">
        <f>IF(OR(W334=Dev!$GJ$82, W334=Dev!$GJ$83, W334=Dev!$GJ$84, W334=Dev!$GJ$85, W334=Dev!$GJ$86, W334=Dev!$GJ$87, W334=Dev!$GJ$88, W334=Dev!$GJ$89, W334=Dev!$GG$82, W334=Dev!$GG$83, W334=Dev!$GG$84, W334=Dev!$GG$85, W334=Dev!$GG$86),Names!$C$10,                   IF(OR(W334=Dev!$GJ$90, W334=Dev!$GJ$91, W334=Dev!$GJ$92, W334=Dev!$GJ$93, W334=Dev!$GJ$94, W334=Dev!$GJ$95, W334=Dev!$GJ$96, W334=Dev!$GJ$97, W334=Dev!$GH$82), Names!$C$11,""))</f>
        <v>PRLTE</v>
      </c>
      <c r="Z334" s="31" t="str">
        <f ca="1">IFERROR(VLOOKUP(M334,Racks!$H$4:$M$30,6),"")</f>
        <v>HEBT-021Row:CnPw-U-006</v>
      </c>
      <c r="AA334" t="str">
        <f ca="1">IF(R334="","",CONCATENATE(S334,Names!$H$3,T334,Names!$J$3,Names!$K$3,Names!$L$3,V334))</f>
        <v>HEBT-021Row:RFS-PRLTCB-018</v>
      </c>
      <c r="AB334" t="str">
        <f>IF(R334="","",CONCATENATE(V334,Names!$P$3,W334))</f>
        <v>PRLTCB-018_l</v>
      </c>
      <c r="AD334" t="str">
        <f t="shared" si="164"/>
        <v>CREATE</v>
      </c>
      <c r="AF334" t="str">
        <f t="shared" si="172"/>
        <v>4PR24OSTCHF</v>
      </c>
      <c r="AH334" t="str">
        <f t="shared" ca="1" si="173"/>
        <v>A2T-060PRL:RFS-PRLJB-056</v>
      </c>
      <c r="AI334" t="str">
        <f t="shared" si="165"/>
        <v>AT</v>
      </c>
      <c r="AK334" t="str">
        <f t="shared" si="174"/>
        <v>WEIPU ST1210/S9</v>
      </c>
      <c r="AM334" t="str">
        <f t="shared" ca="1" si="175"/>
        <v>PRLJB-056_h</v>
      </c>
      <c r="AN334" t="str">
        <f t="shared" ca="1" si="176"/>
        <v>HEBT-021Row:RFS-PRLTCB-018</v>
      </c>
      <c r="AO334" t="str">
        <f t="shared" si="166"/>
        <v>KG</v>
      </c>
      <c r="AP334" t="str">
        <f t="shared" ca="1" si="177"/>
        <v>HEBT-021Row:CnPw-U-006</v>
      </c>
      <c r="AQ334" t="str">
        <f t="shared" si="178"/>
        <v>WEIPU ST1210/P9</v>
      </c>
      <c r="AS334" t="str">
        <f t="shared" si="179"/>
        <v>PRLTCB-018_l</v>
      </c>
      <c r="AT334">
        <f t="shared" ca="1" si="180"/>
        <v>4</v>
      </c>
      <c r="AU334">
        <f t="shared" si="167"/>
        <v>5</v>
      </c>
      <c r="AV334" t="str">
        <f t="shared" si="181"/>
        <v>A</v>
      </c>
      <c r="AX334" t="str">
        <f t="shared" si="168"/>
        <v>staffanekstrom</v>
      </c>
      <c r="AY334" t="str">
        <f t="shared" si="169"/>
        <v>INSERTED</v>
      </c>
      <c r="AZ334" t="str">
        <f t="shared" si="170"/>
        <v/>
      </c>
      <c r="BD334" t="str">
        <f t="shared" si="171"/>
        <v>YES</v>
      </c>
      <c r="BF334">
        <f t="shared" ca="1" si="182"/>
        <v>360</v>
      </c>
    </row>
    <row r="335" spans="1:58">
      <c r="A335">
        <v>329</v>
      </c>
      <c r="C335">
        <f>ROW(Table!$A$257)</f>
        <v>257</v>
      </c>
      <c r="D335" s="1" t="str">
        <f ca="1">INDIRECT(ADDRESS($C335,D$5,,,Table!$A$1))</f>
        <v/>
      </c>
      <c r="E335" s="738" t="str">
        <f ca="1">INDIRECT(ADDRESS($C335,E$5,,,Table!$A$1))</f>
        <v>PRLJB-056</v>
      </c>
      <c r="F335">
        <f ca="1">INDIRECT(ADDRESS($C335,F$5,,,Table!$A$1))</f>
        <v>547.19170406598982</v>
      </c>
      <c r="G335" t="str">
        <f ca="1">INDIRECT(ADDRESS($C335,G$5,,,Table!$A$1))</f>
        <v>A2T</v>
      </c>
      <c r="H335" t="str">
        <f ca="1">INDIRECT(ADDRESS($C335,H$5,,,Table!$A$1))</f>
        <v>A2T-060PRL:RFS-PRLJB-056</v>
      </c>
      <c r="I335" s="738" t="str">
        <f>Dev!$CW$50</f>
        <v>m</v>
      </c>
      <c r="J335" t="str">
        <f>IF(OR(I335=Dev!$CU$46, I335=Dev!$CU$47, I335=Dev!$CU$48, I335=Dev!$CU$49, I335=Dev!$CU$50, I335=Dev!$CU$51, I335=Dev!$CU$52, I335=Dev!$CU$53, I335=Dev!$CR$48, I335=Dev!$CR$49),$C$3,                                                                  IF(OR(I335=Dev!$CU$54, I335=Dev!$CU$55, I335=Dev!$CU$56, I335=Dev!$CU$57, I335=Dev!$CU$58, I335=Dev!$CU$59, I335=Dev!$CS$48), $D$3,""))</f>
        <v>PRLEH</v>
      </c>
      <c r="K335" t="str">
        <f ca="1">CONCATENATE(E335,Names!$P$3,I335)</f>
        <v>PRLJB-056_m</v>
      </c>
      <c r="M335" s="31">
        <f ca="1">INDIRECT(ADDRESS($C335,M$5,,,Table!$A$1))</f>
        <v>360</v>
      </c>
      <c r="O335" t="str">
        <f t="shared" si="184"/>
        <v/>
      </c>
      <c r="Q335" t="str">
        <f t="shared" si="159"/>
        <v>0</v>
      </c>
      <c r="R335">
        <f t="shared" si="183"/>
        <v>18</v>
      </c>
      <c r="S335" t="str">
        <f ca="1">IFERROR(VLOOKUP(M335,Racks!$H$4:$M$30,Racks!$I$2),"")</f>
        <v>HEBT</v>
      </c>
      <c r="T335" t="str">
        <f ca="1">IFERROR(VLOOKUP(M335,Racks!$H$4:$M$30,Racks!$K$2),"")</f>
        <v>021Row</v>
      </c>
      <c r="U335" t="str">
        <f t="shared" si="160"/>
        <v>018</v>
      </c>
      <c r="V335" t="str">
        <f>CONCATENATE(Names!$C$17,Names!$N$3,U335)</f>
        <v>PRLTCB-018</v>
      </c>
      <c r="W335" t="str">
        <f>Dev!$GL$94</f>
        <v>m</v>
      </c>
      <c r="X335">
        <v>13</v>
      </c>
      <c r="Y335" t="str">
        <f>IF(OR(W335=Dev!$GJ$82, W335=Dev!$GJ$83, W335=Dev!$GJ$84, W335=Dev!$GJ$85, W335=Dev!$GJ$86, W335=Dev!$GJ$87, W335=Dev!$GJ$88, W335=Dev!$GJ$89, W335=Dev!$GG$82, W335=Dev!$GG$83, W335=Dev!$GG$84, W335=Dev!$GG$85, W335=Dev!$GG$86),Names!$C$10,                   IF(OR(W335=Dev!$GJ$90, W335=Dev!$GJ$91, W335=Dev!$GJ$92, W335=Dev!$GJ$93, W335=Dev!$GJ$94, W335=Dev!$GJ$95, W335=Dev!$GJ$96, W335=Dev!$GJ$97, W335=Dev!$GH$82), Names!$C$11,""))</f>
        <v>PRLEH</v>
      </c>
      <c r="Z335" s="31" t="str">
        <f ca="1">IFERROR(VLOOKUP(M335,Racks!$H$4:$M$30,6),"")</f>
        <v>HEBT-021Row:CnPw-U-006</v>
      </c>
      <c r="AA335" t="str">
        <f ca="1">IF(R335="","",CONCATENATE(S335,Names!$H$3,T335,Names!$J$3,Names!$K$3,Names!$L$3,V335))</f>
        <v>HEBT-021Row:RFS-PRLTCB-018</v>
      </c>
      <c r="AB335" t="str">
        <f>IF(R335="","",CONCATENATE(V335,Names!$P$3,W335))</f>
        <v>PRLTCB-018_m</v>
      </c>
      <c r="AD335" t="str">
        <f t="shared" si="164"/>
        <v>CREATE</v>
      </c>
      <c r="AF335" t="str">
        <f t="shared" si="172"/>
        <v>3C16NS_3G1.5</v>
      </c>
      <c r="AH335" t="str">
        <f t="shared" ca="1" si="173"/>
        <v>A2T-060PRL:RFS-PRLJB-056</v>
      </c>
      <c r="AI335" t="str">
        <f t="shared" si="165"/>
        <v>AT</v>
      </c>
      <c r="AK335" t="str">
        <f t="shared" si="174"/>
        <v>WEIPU ST1210/S3</v>
      </c>
      <c r="AM335" t="str">
        <f t="shared" ca="1" si="175"/>
        <v>PRLJB-056_m</v>
      </c>
      <c r="AN335" t="str">
        <f t="shared" ca="1" si="176"/>
        <v>HEBT-021Row:RFS-PRLTCB-018</v>
      </c>
      <c r="AO335" t="str">
        <f t="shared" si="166"/>
        <v>KG</v>
      </c>
      <c r="AP335" t="str">
        <f t="shared" ca="1" si="177"/>
        <v>HEBT-021Row:CnPw-U-006</v>
      </c>
      <c r="AQ335" t="str">
        <f t="shared" si="178"/>
        <v>WEIPU ST1210/P3</v>
      </c>
      <c r="AS335" t="str">
        <f t="shared" si="179"/>
        <v>PRLTCB-018_m</v>
      </c>
      <c r="AT335">
        <f t="shared" ca="1" si="180"/>
        <v>4</v>
      </c>
      <c r="AU335">
        <f t="shared" si="167"/>
        <v>5</v>
      </c>
      <c r="AV335" t="str">
        <f t="shared" si="181"/>
        <v>D</v>
      </c>
      <c r="AX335" t="str">
        <f t="shared" si="168"/>
        <v>staffanekstrom</v>
      </c>
      <c r="AY335" t="str">
        <f t="shared" si="169"/>
        <v>INSERTED</v>
      </c>
      <c r="AZ335" t="str">
        <f t="shared" si="170"/>
        <v/>
      </c>
      <c r="BD335" t="str">
        <f t="shared" si="171"/>
        <v>YES</v>
      </c>
      <c r="BF335">
        <f t="shared" ca="1" si="182"/>
        <v>360</v>
      </c>
    </row>
    <row r="336" spans="1:58">
      <c r="A336">
        <v>330</v>
      </c>
      <c r="C336">
        <f>ROW(Table!$A$257)</f>
        <v>257</v>
      </c>
      <c r="D336" s="1" t="str">
        <f ca="1">INDIRECT(ADDRESS($C336,D$5,,,Table!$A$1))</f>
        <v/>
      </c>
      <c r="E336" s="738" t="str">
        <f ca="1">INDIRECT(ADDRESS($C336,E$5,,,Table!$A$1))</f>
        <v>PRLJB-056</v>
      </c>
      <c r="F336">
        <f ca="1">INDIRECT(ADDRESS($C336,F$5,,,Table!$A$1))</f>
        <v>547.19170406598982</v>
      </c>
      <c r="G336" t="str">
        <f ca="1">INDIRECT(ADDRESS($C336,G$5,,,Table!$A$1))</f>
        <v>A2T</v>
      </c>
      <c r="H336" t="str">
        <f ca="1">INDIRECT(ADDRESS($C336,H$5,,,Table!$A$1))</f>
        <v>A2T-060PRL:RFS-PRLJB-056</v>
      </c>
      <c r="I336" s="738" t="str">
        <f>Dev!$CW$51</f>
        <v>n</v>
      </c>
      <c r="J336" t="str">
        <f>IF(OR(I336=Dev!$CU$46, I336=Dev!$CU$47, I336=Dev!$CU$48, I336=Dev!$CU$49, I336=Dev!$CU$50, I336=Dev!$CU$51, I336=Dev!$CU$52, I336=Dev!$CU$53, I336=Dev!$CR$48, I336=Dev!$CR$49),$C$3,                                                                  IF(OR(I336=Dev!$CU$54, I336=Dev!$CU$55, I336=Dev!$CU$56, I336=Dev!$CU$57, I336=Dev!$CU$58, I336=Dev!$CU$59, I336=Dev!$CS$48), $D$3,""))</f>
        <v>PRLEH</v>
      </c>
      <c r="K336" t="str">
        <f ca="1">CONCATENATE(E336,Names!$P$3,I336)</f>
        <v>PRLJB-056_n</v>
      </c>
      <c r="M336" s="31">
        <f ca="1">INDIRECT(ADDRESS($C336,M$5,,,Table!$A$1))</f>
        <v>360</v>
      </c>
      <c r="O336" t="str">
        <f t="shared" si="184"/>
        <v/>
      </c>
      <c r="Q336" t="str">
        <f t="shared" si="159"/>
        <v>0</v>
      </c>
      <c r="R336">
        <f t="shared" si="183"/>
        <v>18</v>
      </c>
      <c r="S336" t="str">
        <f ca="1">IFERROR(VLOOKUP(M336,Racks!$H$4:$M$30,Racks!$I$2),"")</f>
        <v>HEBT</v>
      </c>
      <c r="T336" t="str">
        <f ca="1">IFERROR(VLOOKUP(M336,Racks!$H$4:$M$30,Racks!$K$2),"")</f>
        <v>021Row</v>
      </c>
      <c r="U336" t="str">
        <f t="shared" si="160"/>
        <v>018</v>
      </c>
      <c r="V336" t="str">
        <f>CONCATENATE(Names!$C$17,Names!$N$3,U336)</f>
        <v>PRLTCB-018</v>
      </c>
      <c r="W336" t="str">
        <f>Dev!$GL$95</f>
        <v>n</v>
      </c>
      <c r="X336">
        <v>14</v>
      </c>
      <c r="Y336" t="str">
        <f>IF(OR(W336=Dev!$GJ$82, W336=Dev!$GJ$83, W336=Dev!$GJ$84, W336=Dev!$GJ$85, W336=Dev!$GJ$86, W336=Dev!$GJ$87, W336=Dev!$GJ$88, W336=Dev!$GJ$89, W336=Dev!$GG$82, W336=Dev!$GG$83, W336=Dev!$GG$84, W336=Dev!$GG$85, W336=Dev!$GG$86),Names!$C$10,                   IF(OR(W336=Dev!$GJ$90, W336=Dev!$GJ$91, W336=Dev!$GJ$92, W336=Dev!$GJ$93, W336=Dev!$GJ$94, W336=Dev!$GJ$95, W336=Dev!$GJ$96, W336=Dev!$GJ$97, W336=Dev!$GH$82), Names!$C$11,""))</f>
        <v>PRLEH</v>
      </c>
      <c r="Z336" s="31" t="str">
        <f ca="1">IFERROR(VLOOKUP(M336,Racks!$H$4:$M$30,6),"")</f>
        <v>HEBT-021Row:CnPw-U-006</v>
      </c>
      <c r="AA336" t="str">
        <f ca="1">IF(R336="","",CONCATENATE(S336,Names!$H$3,T336,Names!$J$3,Names!$K$3,Names!$L$3,V336))</f>
        <v>HEBT-021Row:RFS-PRLTCB-018</v>
      </c>
      <c r="AB336" t="str">
        <f>IF(R336="","",CONCATENATE(V336,Names!$P$3,W336))</f>
        <v>PRLTCB-018_n</v>
      </c>
      <c r="AD336" t="str">
        <f t="shared" si="164"/>
        <v>CREATE</v>
      </c>
      <c r="AF336" t="str">
        <f t="shared" si="172"/>
        <v>3C16NS_3G1.5</v>
      </c>
      <c r="AH336" t="str">
        <f t="shared" ca="1" si="173"/>
        <v>A2T-060PRL:RFS-PRLJB-056</v>
      </c>
      <c r="AI336" t="str">
        <f t="shared" si="165"/>
        <v>AT</v>
      </c>
      <c r="AK336" t="str">
        <f t="shared" si="174"/>
        <v>WEIPU ST1210/S3</v>
      </c>
      <c r="AM336" t="str">
        <f t="shared" ca="1" si="175"/>
        <v>PRLJB-056_n</v>
      </c>
      <c r="AN336" t="str">
        <f t="shared" ca="1" si="176"/>
        <v>HEBT-021Row:RFS-PRLTCB-018</v>
      </c>
      <c r="AO336" t="str">
        <f t="shared" si="166"/>
        <v>KG</v>
      </c>
      <c r="AP336" t="str">
        <f t="shared" ca="1" si="177"/>
        <v>HEBT-021Row:CnPw-U-006</v>
      </c>
      <c r="AQ336" t="str">
        <f t="shared" si="178"/>
        <v>WEIPU ST1210/P3</v>
      </c>
      <c r="AS336" t="str">
        <f t="shared" si="179"/>
        <v>PRLTCB-018_n</v>
      </c>
      <c r="AT336">
        <f t="shared" ca="1" si="180"/>
        <v>4</v>
      </c>
      <c r="AU336">
        <f t="shared" si="167"/>
        <v>5</v>
      </c>
      <c r="AV336" t="str">
        <f t="shared" si="181"/>
        <v>D</v>
      </c>
      <c r="AX336" t="str">
        <f t="shared" si="168"/>
        <v>staffanekstrom</v>
      </c>
      <c r="AY336" t="str">
        <f t="shared" si="169"/>
        <v>INSERTED</v>
      </c>
      <c r="AZ336" t="str">
        <f t="shared" si="170"/>
        <v/>
      </c>
      <c r="BD336" t="str">
        <f t="shared" si="171"/>
        <v>YES</v>
      </c>
      <c r="BF336">
        <f t="shared" ca="1" si="182"/>
        <v>360</v>
      </c>
    </row>
    <row r="337" spans="1:58">
      <c r="A337">
        <v>331</v>
      </c>
      <c r="C337">
        <f>ROW(Table!$A$257)</f>
        <v>257</v>
      </c>
      <c r="D337" s="1" t="str">
        <f ca="1">INDIRECT(ADDRESS($C337,D$5,,,Table!$A$1))</f>
        <v/>
      </c>
      <c r="E337" s="738" t="str">
        <f ca="1">INDIRECT(ADDRESS($C337,E$5,,,Table!$A$1))</f>
        <v>PRLJB-056</v>
      </c>
      <c r="F337">
        <f ca="1">INDIRECT(ADDRESS($C337,F$5,,,Table!$A$1))</f>
        <v>547.19170406598982</v>
      </c>
      <c r="G337" t="str">
        <f ca="1">INDIRECT(ADDRESS($C337,G$5,,,Table!$A$1))</f>
        <v>A2T</v>
      </c>
      <c r="H337" t="str">
        <f ca="1">INDIRECT(ADDRESS($C337,H$5,,,Table!$A$1))</f>
        <v>A2T-060PRL:RFS-PRLJB-056</v>
      </c>
      <c r="I337" s="738" t="str">
        <f>Dev!$CW$52</f>
        <v>s</v>
      </c>
      <c r="J337" t="str">
        <f>IF(OR(I337=Dev!$CU$46, I337=Dev!$CU$47, I337=Dev!$CU$48, I337=Dev!$CU$49, I337=Dev!$CU$50, I337=Dev!$CU$51, I337=Dev!$CU$52, I337=Dev!$CU$53, I337=Dev!$CR$48, I337=Dev!$CR$49),$C$3,                                                                  IF(OR(I337=Dev!$CU$54, I337=Dev!$CU$55, I337=Dev!$CU$56, I337=Dev!$CU$57, I337=Dev!$CU$58, I337=Dev!$CU$59, I337=Dev!$CS$48), $D$3,""))</f>
        <v>PRLTE</v>
      </c>
      <c r="K337" t="str">
        <f ca="1">CONCATENATE(E337,Names!$P$3,I337)</f>
        <v>PRLJB-056_s</v>
      </c>
      <c r="M337" s="31">
        <f ca="1">INDIRECT(ADDRESS($C337,M$5,,,Table!$A$1))</f>
        <v>360</v>
      </c>
      <c r="O337" t="str">
        <f t="shared" si="184"/>
        <v/>
      </c>
      <c r="Q337" t="str">
        <f t="shared" si="159"/>
        <v>0</v>
      </c>
      <c r="R337">
        <f t="shared" si="183"/>
        <v>18</v>
      </c>
      <c r="S337" t="str">
        <f ca="1">IFERROR(VLOOKUP(M337,Racks!$H$4:$M$30,Racks!$I$2),"")</f>
        <v>HEBT</v>
      </c>
      <c r="T337" t="str">
        <f ca="1">IFERROR(VLOOKUP(M337,Racks!$H$4:$M$30,Racks!$K$2),"")</f>
        <v>021Row</v>
      </c>
      <c r="U337" t="str">
        <f t="shared" si="160"/>
        <v>018</v>
      </c>
      <c r="V337" t="str">
        <f>CONCATENATE(Names!$C$17,Names!$N$3,U337)</f>
        <v>PRLTCB-018</v>
      </c>
      <c r="W337" t="str">
        <f>Dev!$GL$96</f>
        <v>o</v>
      </c>
      <c r="X337">
        <v>15</v>
      </c>
      <c r="Y337" t="str">
        <f>IF(OR(W337=Dev!$GJ$82, W337=Dev!$GJ$83, W337=Dev!$GJ$84, W337=Dev!$GJ$85, W337=Dev!$GJ$86, W337=Dev!$GJ$87, W337=Dev!$GJ$88, W337=Dev!$GJ$89, W337=Dev!$GG$82, W337=Dev!$GG$83, W337=Dev!$GG$84, W337=Dev!$GG$85, W337=Dev!$GG$86),Names!$C$10,                   IF(OR(W337=Dev!$GJ$90, W337=Dev!$GJ$91, W337=Dev!$GJ$92, W337=Dev!$GJ$93, W337=Dev!$GJ$94, W337=Dev!$GJ$95, W337=Dev!$GJ$96, W337=Dev!$GJ$97, W337=Dev!$GH$82), Names!$C$11,""))</f>
        <v>PRLTE</v>
      </c>
      <c r="Z337" s="31" t="str">
        <f ca="1">IFERROR(VLOOKUP(M337,Racks!$H$4:$M$30,6),"")</f>
        <v>HEBT-021Row:CnPw-U-006</v>
      </c>
      <c r="AA337" t="str">
        <f ca="1">IF(R337="","",CONCATENATE(S337,Names!$H$3,T337,Names!$J$3,Names!$K$3,Names!$L$3,V337))</f>
        <v>HEBT-021Row:RFS-PRLTCB-018</v>
      </c>
      <c r="AB337" t="str">
        <f>IF(R337="","",CONCATENATE(V337,Names!$P$3,W337))</f>
        <v>PRLTCB-018_o</v>
      </c>
      <c r="AD337" t="str">
        <f t="shared" si="164"/>
        <v>CREATE</v>
      </c>
      <c r="AF337" t="str">
        <f t="shared" si="172"/>
        <v>4PR24OSTCHF</v>
      </c>
      <c r="AH337" t="str">
        <f t="shared" ca="1" si="173"/>
        <v>A2T-060PRL:RFS-PRLJB-056</v>
      </c>
      <c r="AI337" t="str">
        <f t="shared" si="165"/>
        <v>AT</v>
      </c>
      <c r="AK337" t="str">
        <f t="shared" si="174"/>
        <v>WEIPU ST1210/S9</v>
      </c>
      <c r="AM337" t="str">
        <f t="shared" ca="1" si="175"/>
        <v>PRLJB-056_s</v>
      </c>
      <c r="AN337" t="str">
        <f t="shared" ca="1" si="176"/>
        <v>HEBT-021Row:RFS-PRLTCB-018</v>
      </c>
      <c r="AO337" t="str">
        <f t="shared" si="166"/>
        <v>KG</v>
      </c>
      <c r="AP337" t="str">
        <f t="shared" ca="1" si="177"/>
        <v>HEBT-021Row:CnPw-U-006</v>
      </c>
      <c r="AQ337" t="str">
        <f t="shared" si="178"/>
        <v>WEIPU ST1210/P9</v>
      </c>
      <c r="AS337" t="str">
        <f t="shared" si="179"/>
        <v>PRLTCB-018_o</v>
      </c>
      <c r="AT337">
        <f t="shared" ca="1" si="180"/>
        <v>4</v>
      </c>
      <c r="AU337">
        <f t="shared" si="167"/>
        <v>5</v>
      </c>
      <c r="AV337" t="str">
        <f t="shared" si="181"/>
        <v>A</v>
      </c>
      <c r="AX337" t="str">
        <f t="shared" si="168"/>
        <v>staffanekstrom</v>
      </c>
      <c r="AY337" t="str">
        <f t="shared" si="169"/>
        <v>INSERTED</v>
      </c>
      <c r="AZ337" t="str">
        <f t="shared" si="170"/>
        <v/>
      </c>
      <c r="BD337" t="str">
        <f t="shared" si="171"/>
        <v>YES</v>
      </c>
      <c r="BF337">
        <f t="shared" ca="1" si="182"/>
        <v>360</v>
      </c>
    </row>
    <row r="338" spans="1:58" s="758" customFormat="1" ht="13.5" thickBot="1">
      <c r="A338" s="758">
        <v>332</v>
      </c>
      <c r="C338" s="758">
        <f>ROW(Table!$A$257)</f>
        <v>257</v>
      </c>
      <c r="D338" s="1022" t="str">
        <f ca="1">INDIRECT(ADDRESS($C338,D$5,,,Table!$A$1))</f>
        <v/>
      </c>
      <c r="E338" s="1024" t="str">
        <f ca="1">INDIRECT(ADDRESS($C338,E$5,,,Table!$A$1))</f>
        <v>PRLJB-056</v>
      </c>
      <c r="F338" s="758">
        <f ca="1">INDIRECT(ADDRESS($C338,F$5,,,Table!$A$1))</f>
        <v>547.19170406598982</v>
      </c>
      <c r="G338" s="758" t="str">
        <f ca="1">INDIRECT(ADDRESS($C338,G$5,,,Table!$A$1))</f>
        <v>A2T</v>
      </c>
      <c r="H338" s="758" t="str">
        <f ca="1">INDIRECT(ADDRESS($C338,H$5,,,Table!$A$1))</f>
        <v>A2T-060PRL:RFS-PRLJB-056</v>
      </c>
      <c r="I338" s="1024" t="str">
        <f>Dev!$CW$53</f>
        <v>t</v>
      </c>
      <c r="J338" s="758" t="str">
        <f>IF(OR(I338=Dev!$CU$46, I338=Dev!$CU$47, I338=Dev!$CU$48, I338=Dev!$CU$49, I338=Dev!$CU$50, I338=Dev!$CU$51, I338=Dev!$CU$52, I338=Dev!$CU$53, I338=Dev!$CR$48, I338=Dev!$CR$49),$C$3,                                                                  IF(OR(I338=Dev!$CU$54, I338=Dev!$CU$55, I338=Dev!$CU$56, I338=Dev!$CU$57, I338=Dev!$CU$58, I338=Dev!$CU$59, I338=Dev!$CS$48), $D$3,""))</f>
        <v>PRLTE</v>
      </c>
      <c r="K338" s="758" t="str">
        <f ca="1">CONCATENATE(E338,Names!$P$3,I338)</f>
        <v>PRLJB-056_t</v>
      </c>
      <c r="M338" s="761">
        <f ca="1">INDIRECT(ADDRESS($C338,M$5,,,Table!$A$1))</f>
        <v>360</v>
      </c>
      <c r="O338" s="758" t="str">
        <f t="shared" si="184"/>
        <v/>
      </c>
      <c r="Q338" s="758" t="str">
        <f t="shared" si="159"/>
        <v>0</v>
      </c>
      <c r="R338" s="758">
        <f t="shared" si="183"/>
        <v>18</v>
      </c>
      <c r="S338" s="758" t="str">
        <f ca="1">IFERROR(VLOOKUP(M338,Racks!$H$4:$M$30,Racks!$I$2),"")</f>
        <v>HEBT</v>
      </c>
      <c r="T338" s="758" t="str">
        <f ca="1">IFERROR(VLOOKUP(M338,Racks!$H$4:$M$30,Racks!$K$2),"")</f>
        <v>021Row</v>
      </c>
      <c r="U338" s="758" t="str">
        <f t="shared" si="160"/>
        <v>018</v>
      </c>
      <c r="V338" s="758" t="str">
        <f>CONCATENATE(Names!$C$17,Names!$N$3,U338)</f>
        <v>PRLTCB-018</v>
      </c>
      <c r="W338" s="758" t="str">
        <f>Dev!$GL$97</f>
        <v>p</v>
      </c>
      <c r="X338" s="758">
        <v>16</v>
      </c>
      <c r="Y338" s="758" t="str">
        <f>IF(OR(W338=Dev!$GJ$82, W338=Dev!$GJ$83, W338=Dev!$GJ$84, W338=Dev!$GJ$85, W338=Dev!$GJ$86, W338=Dev!$GJ$87, W338=Dev!$GJ$88, W338=Dev!$GJ$89, W338=Dev!$GG$82, W338=Dev!$GG$83, W338=Dev!$GG$84, W338=Dev!$GG$85, W338=Dev!$GG$86),Names!$C$10,                   IF(OR(W338=Dev!$GJ$90, W338=Dev!$GJ$91, W338=Dev!$GJ$92, W338=Dev!$GJ$93, W338=Dev!$GJ$94, W338=Dev!$GJ$95, W338=Dev!$GJ$96, W338=Dev!$GJ$97, W338=Dev!$GH$82), Names!$C$11,""))</f>
        <v>PRLTE</v>
      </c>
      <c r="Z338" s="761" t="str">
        <f ca="1">IFERROR(VLOOKUP(M338,Racks!$H$4:$M$30,6),"")</f>
        <v>HEBT-021Row:CnPw-U-006</v>
      </c>
      <c r="AA338" s="758" t="str">
        <f ca="1">IF(R338="","",CONCATENATE(S338,Names!$H$3,T338,Names!$J$3,Names!$K$3,Names!$L$3,V338))</f>
        <v>HEBT-021Row:RFS-PRLTCB-018</v>
      </c>
      <c r="AB338" s="758" t="str">
        <f>IF(R338="","",CONCATENATE(V338,Names!$P$3,W338))</f>
        <v>PRLTCB-018_p</v>
      </c>
      <c r="AC338" s="997"/>
      <c r="AD338" s="758" t="str">
        <f t="shared" si="164"/>
        <v>CREATE</v>
      </c>
      <c r="AF338" s="758" t="str">
        <f t="shared" si="172"/>
        <v>4PR24OSTCHF</v>
      </c>
      <c r="AH338" s="758" t="str">
        <f t="shared" ca="1" si="173"/>
        <v>A2T-060PRL:RFS-PRLJB-056</v>
      </c>
      <c r="AI338" s="758" t="str">
        <f t="shared" si="165"/>
        <v>AT</v>
      </c>
      <c r="AK338" s="758" t="str">
        <f t="shared" si="174"/>
        <v>WEIPU ST1210/S9</v>
      </c>
      <c r="AM338" s="758" t="str">
        <f t="shared" ca="1" si="175"/>
        <v>PRLJB-056_t</v>
      </c>
      <c r="AN338" s="758" t="str">
        <f t="shared" ca="1" si="176"/>
        <v>HEBT-021Row:RFS-PRLTCB-018</v>
      </c>
      <c r="AO338" s="758" t="str">
        <f t="shared" si="166"/>
        <v>KG</v>
      </c>
      <c r="AP338" s="758" t="str">
        <f t="shared" ca="1" si="177"/>
        <v>HEBT-021Row:CnPw-U-006</v>
      </c>
      <c r="AQ338" s="758" t="str">
        <f t="shared" si="178"/>
        <v>WEIPU ST1210/P9</v>
      </c>
      <c r="AS338" s="758" t="str">
        <f t="shared" si="179"/>
        <v>PRLTCB-018_p</v>
      </c>
      <c r="AT338" s="758">
        <f t="shared" ca="1" si="180"/>
        <v>4</v>
      </c>
      <c r="AU338" s="758">
        <f t="shared" si="167"/>
        <v>5</v>
      </c>
      <c r="AV338" s="758" t="str">
        <f t="shared" si="181"/>
        <v>A</v>
      </c>
      <c r="AX338" s="758" t="str">
        <f t="shared" si="168"/>
        <v>staffanekstrom</v>
      </c>
      <c r="AY338" s="758" t="str">
        <f t="shared" si="169"/>
        <v>INSERTED</v>
      </c>
      <c r="AZ338" s="758" t="str">
        <f t="shared" si="170"/>
        <v/>
      </c>
      <c r="BD338" s="758" t="str">
        <f t="shared" si="171"/>
        <v>YES</v>
      </c>
      <c r="BE338" s="997"/>
      <c r="BF338" s="758">
        <f t="shared" ca="1" si="182"/>
        <v>360</v>
      </c>
    </row>
    <row r="339" spans="1:58">
      <c r="A339">
        <v>333</v>
      </c>
      <c r="C339">
        <f>ROW(Table!$A$257)</f>
        <v>257</v>
      </c>
      <c r="D339" s="1" t="str">
        <f ca="1">INDIRECT(ADDRESS($C339,D$5,,,Table!$A$1))</f>
        <v/>
      </c>
      <c r="E339" s="738" t="str">
        <f ca="1">INDIRECT(ADDRESS($C339,E$5,,,Table!$A$1))</f>
        <v>PRLJB-056</v>
      </c>
      <c r="F339">
        <f ca="1">INDIRECT(ADDRESS($C339,F$5,,,Table!$A$1))</f>
        <v>547.19170406598982</v>
      </c>
      <c r="G339" t="str">
        <f ca="1">INDIRECT(ADDRESS($C339,G$5,,,Table!$A$1))</f>
        <v>A2T</v>
      </c>
      <c r="H339" t="str">
        <f ca="1">INDIRECT(ADDRESS($C339,H$5,,,Table!$A$1))</f>
        <v>A2T-060PRL:RFS-PRLJB-056</v>
      </c>
      <c r="I339" s="1033" t="str">
        <f>Dev!$CW$54</f>
        <v>aa</v>
      </c>
      <c r="J339" t="str">
        <f>IF(OR(I339=Dev!$CU$46, I339=Dev!$CU$47, I339=Dev!$CU$48, I339=Dev!$CU$49, I339=Dev!$CU$50, I339=Dev!$CU$51, I339=Dev!$CU$52, I339=Dev!$CU$53, I339=Dev!$CR$48, I339=Dev!$CR$49),$C$3,                                                                  IF(OR(I339=Dev!$CU$54, I339=Dev!$CU$55, I339=Dev!$CU$56, I339=Dev!$CU$57, I339=Dev!$CU$58, I339=Dev!$CU$59, I339=Dev!$CS$48), $D$3,""))</f>
        <v>PRLEH</v>
      </c>
      <c r="K339" t="str">
        <f ca="1">CONCATENATE(E339,Names!$P$3,I339)</f>
        <v>PRLJB-056_aa</v>
      </c>
      <c r="M339" s="31">
        <f ca="1">INDIRECT(ADDRESS($C339,M$5,,,Table!$A$1))</f>
        <v>360</v>
      </c>
      <c r="O339" t="str">
        <f t="shared" si="184"/>
        <v/>
      </c>
      <c r="Q339" t="str">
        <f t="shared" si="159"/>
        <v>0</v>
      </c>
      <c r="R339" s="7">
        <v>19</v>
      </c>
      <c r="S339" t="str">
        <f ca="1">IFERROR(VLOOKUP(M339,Racks!$H$4:$M$30,Racks!$I$2),"")</f>
        <v>HEBT</v>
      </c>
      <c r="T339" t="str">
        <f ca="1">IFERROR(VLOOKUP(M339,Racks!$H$4:$M$30,Racks!$K$2),"")</f>
        <v>021Row</v>
      </c>
      <c r="U339" t="str">
        <f t="shared" si="160"/>
        <v>019</v>
      </c>
      <c r="V339" t="str">
        <f>CONCATENATE(Names!$C$17,Names!$N$3,U339)</f>
        <v>PRLTCB-019</v>
      </c>
      <c r="W339" s="730" t="str">
        <f>Dev!$GL$82</f>
        <v>a</v>
      </c>
      <c r="X339">
        <v>1</v>
      </c>
      <c r="Y339" t="str">
        <f>IF(OR(W339=Dev!$GJ$82, W339=Dev!$GJ$83, W339=Dev!$GJ$84, W339=Dev!$GJ$85, W339=Dev!$GJ$86, W339=Dev!$GJ$87, W339=Dev!$GJ$88, W339=Dev!$GJ$89, W339=Dev!$GG$82, W339=Dev!$GG$83, W339=Dev!$GG$84, W339=Dev!$GG$85, W339=Dev!$GG$86),Names!$C$10,                   IF(OR(W339=Dev!$GJ$90, W339=Dev!$GJ$91, W339=Dev!$GJ$92, W339=Dev!$GJ$93, W339=Dev!$GJ$94, W339=Dev!$GJ$95, W339=Dev!$GJ$96, W339=Dev!$GJ$97, W339=Dev!$GH$82), Names!$C$11,""))</f>
        <v>PRLEH</v>
      </c>
      <c r="Z339" s="31" t="str">
        <f ca="1">IFERROR(VLOOKUP(M339,Racks!$H$4:$M$30,6),"")</f>
        <v>HEBT-021Row:CnPw-U-006</v>
      </c>
      <c r="AA339" t="str">
        <f ca="1">IF(R339="","",CONCATENATE(S339,Names!$H$3,T339,Names!$J$3,Names!$K$3,Names!$L$3,V339))</f>
        <v>HEBT-021Row:RFS-PRLTCB-019</v>
      </c>
      <c r="AB339" t="str">
        <f>IF(R339="","",CONCATENATE(V339,Names!$P$3,W339))</f>
        <v>PRLTCB-019_a</v>
      </c>
      <c r="AD339" t="str">
        <f t="shared" si="164"/>
        <v>CREATE</v>
      </c>
      <c r="AF339" t="str">
        <f t="shared" si="172"/>
        <v>3C16NS_3G1.5</v>
      </c>
      <c r="AH339" t="str">
        <f t="shared" ca="1" si="173"/>
        <v>A2T-060PRL:RFS-PRLJB-056</v>
      </c>
      <c r="AI339" t="str">
        <f t="shared" si="165"/>
        <v>AT</v>
      </c>
      <c r="AK339" t="str">
        <f t="shared" si="174"/>
        <v>WEIPU ST1210/S3</v>
      </c>
      <c r="AM339" t="str">
        <f t="shared" ca="1" si="175"/>
        <v>PRLJB-056_aa</v>
      </c>
      <c r="AN339" t="str">
        <f t="shared" ca="1" si="176"/>
        <v>HEBT-021Row:RFS-PRLTCB-019</v>
      </c>
      <c r="AO339" t="str">
        <f t="shared" si="166"/>
        <v>KG</v>
      </c>
      <c r="AP339" t="str">
        <f t="shared" ca="1" si="177"/>
        <v>HEBT-021Row:CnPw-U-006</v>
      </c>
      <c r="AQ339" t="str">
        <f t="shared" si="178"/>
        <v>WEIPU ST1210/P3</v>
      </c>
      <c r="AS339" t="str">
        <f t="shared" si="179"/>
        <v>PRLTCB-019_a</v>
      </c>
      <c r="AT339">
        <f t="shared" ca="1" si="180"/>
        <v>4</v>
      </c>
      <c r="AU339">
        <f t="shared" si="167"/>
        <v>5</v>
      </c>
      <c r="AV339" t="str">
        <f t="shared" si="181"/>
        <v>D</v>
      </c>
      <c r="AX339" t="str">
        <f t="shared" si="168"/>
        <v>staffanekstrom</v>
      </c>
      <c r="AY339" t="str">
        <f t="shared" si="169"/>
        <v>INSERTED</v>
      </c>
      <c r="AZ339" t="str">
        <f t="shared" si="170"/>
        <v/>
      </c>
      <c r="BD339" t="str">
        <f t="shared" si="171"/>
        <v>YES</v>
      </c>
      <c r="BF339">
        <f t="shared" ca="1" si="182"/>
        <v>360</v>
      </c>
    </row>
    <row r="340" spans="1:58" s="196" customFormat="1">
      <c r="A340" s="196">
        <v>334</v>
      </c>
      <c r="C340" s="196">
        <f>ROW(Table!$A$257)</f>
        <v>257</v>
      </c>
      <c r="D340" s="1021" t="str">
        <f ca="1">INDIRECT(ADDRESS($C340,D$5,,,Table!$A$1))</f>
        <v/>
      </c>
      <c r="E340" s="764" t="str">
        <f ca="1">INDIRECT(ADDRESS($C340,E$5,,,Table!$A$1))</f>
        <v>PRLJB-056</v>
      </c>
      <c r="F340" s="196">
        <f ca="1">INDIRECT(ADDRESS($C340,F$5,,,Table!$A$1))</f>
        <v>547.19170406598982</v>
      </c>
      <c r="G340" s="196" t="str">
        <f ca="1">INDIRECT(ADDRESS($C340,G$5,,,Table!$A$1))</f>
        <v>A2T</v>
      </c>
      <c r="H340" s="196" t="str">
        <f ca="1">INDIRECT(ADDRESS($C340,H$5,,,Table!$A$1))</f>
        <v>A2T-060PRL:RFS-PRLJB-056</v>
      </c>
      <c r="I340" s="1034" t="str">
        <f>Dev!$CW$55</f>
        <v>ab</v>
      </c>
      <c r="J340" s="196" t="str">
        <f>IF(OR(I340=Dev!$CU$46, I340=Dev!$CU$47, I340=Dev!$CU$48, I340=Dev!$CU$49, I340=Dev!$CU$50, I340=Dev!$CU$51, I340=Dev!$CU$52, I340=Dev!$CU$53, I340=Dev!$CR$48, I340=Dev!$CR$49),$C$3,                                                                  IF(OR(I340=Dev!$CU$54, I340=Dev!$CU$55, I340=Dev!$CU$56, I340=Dev!$CU$57, I340=Dev!$CU$58, I340=Dev!$CU$59, I340=Dev!$CS$48), $D$3,""))</f>
        <v>PRLEH</v>
      </c>
      <c r="K340" s="196" t="str">
        <f ca="1">CONCATENATE(E340,Names!$P$3,I340)</f>
        <v>PRLJB-056_ab</v>
      </c>
      <c r="M340" s="760">
        <f ca="1">INDIRECT(ADDRESS($C340,M$5,,,Table!$A$1))</f>
        <v>360</v>
      </c>
      <c r="O340" s="196" t="str">
        <f t="shared" si="184"/>
        <v/>
      </c>
      <c r="Q340" s="196" t="str">
        <f t="shared" si="159"/>
        <v>0</v>
      </c>
      <c r="R340" s="196">
        <f>$R$339</f>
        <v>19</v>
      </c>
      <c r="S340" s="196" t="str">
        <f ca="1">IFERROR(VLOOKUP(M340,Racks!$H$4:$M$30,Racks!$I$2),"")</f>
        <v>HEBT</v>
      </c>
      <c r="T340" s="196" t="str">
        <f ca="1">IFERROR(VLOOKUP(M340,Racks!$H$4:$M$30,Racks!$K$2),"")</f>
        <v>021Row</v>
      </c>
      <c r="U340" s="196" t="str">
        <f t="shared" si="160"/>
        <v>019</v>
      </c>
      <c r="V340" s="196" t="str">
        <f>CONCATENATE(Names!$C$17,Names!$N$3,U340)</f>
        <v>PRLTCB-019</v>
      </c>
      <c r="W340" s="759" t="str">
        <f>Dev!$GL$83</f>
        <v>b</v>
      </c>
      <c r="X340" s="196">
        <v>2</v>
      </c>
      <c r="Y340" s="196" t="str">
        <f>IF(OR(W340=Dev!$GJ$82, W340=Dev!$GJ$83, W340=Dev!$GJ$84, W340=Dev!$GJ$85, W340=Dev!$GJ$86, W340=Dev!$GJ$87, W340=Dev!$GJ$88, W340=Dev!$GJ$89, W340=Dev!$GG$82, W340=Dev!$GG$83, W340=Dev!$GG$84, W340=Dev!$GG$85, W340=Dev!$GG$86),Names!$C$10,                   IF(OR(W340=Dev!$GJ$90, W340=Dev!$GJ$91, W340=Dev!$GJ$92, W340=Dev!$GJ$93, W340=Dev!$GJ$94, W340=Dev!$GJ$95, W340=Dev!$GJ$96, W340=Dev!$GJ$97, W340=Dev!$GH$82), Names!$C$11,""))</f>
        <v>PRLEH</v>
      </c>
      <c r="Z340" s="760" t="str">
        <f ca="1">IFERROR(VLOOKUP(M340,Racks!$H$4:$M$30,6),"")</f>
        <v>HEBT-021Row:CnPw-U-006</v>
      </c>
      <c r="AA340" s="196" t="str">
        <f ca="1">IF(R340="","",CONCATENATE(S340,Names!$H$3,T340,Names!$J$3,Names!$K$3,Names!$L$3,V340))</f>
        <v>HEBT-021Row:RFS-PRLTCB-019</v>
      </c>
      <c r="AB340" s="196" t="str">
        <f>IF(R340="","",CONCATENATE(V340,Names!$P$3,W340))</f>
        <v>PRLTCB-019_b</v>
      </c>
      <c r="AC340" s="996"/>
      <c r="AD340" s="196" t="str">
        <f t="shared" si="164"/>
        <v>CREATE</v>
      </c>
      <c r="AF340" s="196" t="str">
        <f t="shared" si="172"/>
        <v>3C16NS_3G1.5</v>
      </c>
      <c r="AH340" s="196" t="str">
        <f t="shared" ca="1" si="173"/>
        <v>A2T-060PRL:RFS-PRLJB-056</v>
      </c>
      <c r="AI340" s="196" t="str">
        <f t="shared" si="165"/>
        <v>AT</v>
      </c>
      <c r="AK340" s="196" t="str">
        <f t="shared" si="174"/>
        <v>WEIPU ST1210/S3</v>
      </c>
      <c r="AM340" s="196" t="str">
        <f t="shared" ca="1" si="175"/>
        <v>PRLJB-056_ab</v>
      </c>
      <c r="AN340" s="196" t="str">
        <f t="shared" ca="1" si="176"/>
        <v>HEBT-021Row:RFS-PRLTCB-019</v>
      </c>
      <c r="AO340" s="196" t="str">
        <f t="shared" si="166"/>
        <v>KG</v>
      </c>
      <c r="AP340" s="196" t="str">
        <f t="shared" ca="1" si="177"/>
        <v>HEBT-021Row:CnPw-U-006</v>
      </c>
      <c r="AQ340" s="196" t="str">
        <f t="shared" si="178"/>
        <v>WEIPU ST1210/P3</v>
      </c>
      <c r="AS340" s="196" t="str">
        <f t="shared" si="179"/>
        <v>PRLTCB-019_b</v>
      </c>
      <c r="AT340" s="196">
        <f t="shared" ca="1" si="180"/>
        <v>4</v>
      </c>
      <c r="AU340" s="196">
        <f t="shared" si="167"/>
        <v>5</v>
      </c>
      <c r="AV340" s="196" t="str">
        <f t="shared" si="181"/>
        <v>D</v>
      </c>
      <c r="AX340" s="196" t="str">
        <f t="shared" si="168"/>
        <v>staffanekstrom</v>
      </c>
      <c r="AY340" s="196" t="str">
        <f t="shared" si="169"/>
        <v>INSERTED</v>
      </c>
      <c r="AZ340" s="196" t="str">
        <f t="shared" si="170"/>
        <v/>
      </c>
      <c r="BD340" s="196" t="str">
        <f t="shared" si="171"/>
        <v>YES</v>
      </c>
      <c r="BE340" s="996"/>
      <c r="BF340" s="196">
        <f t="shared" ca="1" si="182"/>
        <v>360</v>
      </c>
    </row>
    <row r="341" spans="1:58">
      <c r="A341">
        <v>335</v>
      </c>
      <c r="C341">
        <f>ROW(Table!$A$275)</f>
        <v>275</v>
      </c>
      <c r="D341" s="1" t="str">
        <f ca="1">INDIRECT(ADDRESS($C341,D$5,,,Table!$A$1))</f>
        <v/>
      </c>
      <c r="E341" s="752" t="str">
        <f ca="1">INDIRECT(ADDRESS($C341,E$5,,,Table!$A$1))</f>
        <v>PRLJB-057</v>
      </c>
      <c r="F341">
        <f ca="1">INDIRECT(ADDRESS($C341,F$5,,,Table!$A$1))</f>
        <v>562.98270406598976</v>
      </c>
      <c r="G341" t="str">
        <f ca="1">INDIRECT(ADDRESS($C341,G$5,,,Table!$A$1))</f>
        <v>A2T</v>
      </c>
      <c r="H341" t="str">
        <f ca="1">INDIRECT(ADDRESS($C341,H$5,,,Table!$A$1))</f>
        <v>A2T-090PRL:RFS-PRLJB-057</v>
      </c>
      <c r="I341" s="769" t="str">
        <f>Dev!$CR$48</f>
        <v>++EH</v>
      </c>
      <c r="J341" t="str">
        <f>IF(OR(I341=Dev!$CU$46, I341=Dev!$CU$47, I341=Dev!$CU$48, I341=Dev!$CU$49, I341=Dev!$CU$50, I341=Dev!$CU$51, I341=Dev!$CU$52, I341=Dev!$CU$53, I341=Dev!$CR$48, I341=Dev!$CR$49),$C$3,                                                                  IF(OR(I341=Dev!$CU$54, I341=Dev!$CU$55, I341=Dev!$CU$56, I341=Dev!$CU$57, I341=Dev!$CU$58, I341=Dev!$CU$59, I341=Dev!$CS$48), $D$3,""))</f>
        <v>PRLEH</v>
      </c>
      <c r="K341" t="str">
        <f ca="1">CONCATENATE(E341,Names!$P$3,I341)</f>
        <v>PRLJB-057_++EH</v>
      </c>
      <c r="M341" s="31">
        <f ca="1">INDIRECT(ADDRESS($C341,M$5,,,Table!$A$1))</f>
        <v>360</v>
      </c>
      <c r="O341" t="str">
        <f t="shared" si="184"/>
        <v/>
      </c>
      <c r="Q341" t="str">
        <f t="shared" ref="Q341:Q404" si="185">IF(ISNUMBER(R341), IF(R341&lt;10,"00", IF(R341&lt;100,"0", "")), "")</f>
        <v>0</v>
      </c>
      <c r="R341">
        <f t="shared" ref="R341:R356" si="186">$R$339</f>
        <v>19</v>
      </c>
      <c r="S341" t="str">
        <f ca="1">IFERROR(VLOOKUP(M341,Racks!$H$4:$M$30,Racks!$I$2),"")</f>
        <v>HEBT</v>
      </c>
      <c r="T341" t="str">
        <f ca="1">IFERROR(VLOOKUP(M341,Racks!$H$4:$M$30,Racks!$K$2),"")</f>
        <v>021Row</v>
      </c>
      <c r="U341" t="str">
        <f t="shared" ref="U341:U404" si="187">IF(ISNUMBER(R341),CONCATENATE(Q341,R341),"")</f>
        <v>019</v>
      </c>
      <c r="V341" t="str">
        <f>CONCATENATE(Names!$C$17,Names!$N$3,U341)</f>
        <v>PRLTCB-019</v>
      </c>
      <c r="W341" s="769" t="str">
        <f>Dev!$GG$82</f>
        <v>y</v>
      </c>
      <c r="X341">
        <v>0</v>
      </c>
      <c r="Y341" t="str">
        <f>IF(OR(W341=Dev!$GJ$82, W341=Dev!$GJ$83, W341=Dev!$GJ$84, W341=Dev!$GJ$85, W341=Dev!$GJ$86, W341=Dev!$GJ$87, W341=Dev!$GJ$88, W341=Dev!$GJ$89, W341=Dev!$GG$82, W341=Dev!$GG$83, W341=Dev!$GG$84, W341=Dev!$GG$85, W341=Dev!$GG$86),Names!$C$10,                   IF(OR(W341=Dev!$GJ$90, W341=Dev!$GJ$91, W341=Dev!$GJ$92, W341=Dev!$GJ$93, W341=Dev!$GJ$94, W341=Dev!$GJ$95, W341=Dev!$GJ$96, W341=Dev!$GJ$97, W341=Dev!$GH$82), Names!$C$11,""))</f>
        <v>PRLEH</v>
      </c>
      <c r="Z341" s="31" t="str">
        <f ca="1">IFERROR(VLOOKUP(M341,Racks!$H$4:$M$30,6),"")</f>
        <v>HEBT-021Row:CnPw-U-006</v>
      </c>
      <c r="AA341" t="str">
        <f ca="1">IF(R341="","",CONCATENATE(S341,Names!$H$3,T341,Names!$J$3,Names!$K$3,Names!$L$3,V341))</f>
        <v>HEBT-021Row:RFS-PRLTCB-019</v>
      </c>
      <c r="AB341" t="str">
        <f>IF(R341="","",CONCATENATE(V341,Names!$P$3,W341))</f>
        <v>PRLTCB-019_y</v>
      </c>
      <c r="AD341" t="str">
        <f t="shared" si="164"/>
        <v>CREATE</v>
      </c>
      <c r="AF341" t="str">
        <f t="shared" si="172"/>
        <v>3C16NS_3G1.5</v>
      </c>
      <c r="AH341" t="str">
        <f t="shared" ca="1" si="173"/>
        <v>A2T-090PRL:RFS-PRLJB-057</v>
      </c>
      <c r="AI341" t="str">
        <f t="shared" si="165"/>
        <v>AT</v>
      </c>
      <c r="AK341" t="str">
        <f t="shared" si="174"/>
        <v>WEIPU ST1210/S3</v>
      </c>
      <c r="AM341" t="str">
        <f t="shared" ca="1" si="175"/>
        <v>PRLJB-057_++EH</v>
      </c>
      <c r="AN341" t="str">
        <f t="shared" ca="1" si="176"/>
        <v>HEBT-021Row:RFS-PRLTCB-019</v>
      </c>
      <c r="AO341" t="str">
        <f t="shared" si="166"/>
        <v>KG</v>
      </c>
      <c r="AP341" t="str">
        <f t="shared" ca="1" si="177"/>
        <v>HEBT-021Row:CnPw-U-006</v>
      </c>
      <c r="AQ341" t="str">
        <f t="shared" si="178"/>
        <v>WEIPU ST1210/P3</v>
      </c>
      <c r="AS341" t="str">
        <f t="shared" si="179"/>
        <v>PRLTCB-019_y</v>
      </c>
      <c r="AT341">
        <f t="shared" ca="1" si="180"/>
        <v>4</v>
      </c>
      <c r="AU341">
        <f t="shared" si="167"/>
        <v>5</v>
      </c>
      <c r="AV341" t="str">
        <f t="shared" si="181"/>
        <v>D</v>
      </c>
      <c r="AX341" t="str">
        <f t="shared" si="168"/>
        <v>staffanekstrom</v>
      </c>
      <c r="AY341" t="str">
        <f t="shared" si="169"/>
        <v>INSERTED</v>
      </c>
      <c r="AZ341" t="str">
        <f t="shared" si="170"/>
        <v/>
      </c>
      <c r="BD341" t="str">
        <f t="shared" si="171"/>
        <v>YES</v>
      </c>
      <c r="BF341">
        <f t="shared" ca="1" si="182"/>
        <v>360</v>
      </c>
    </row>
    <row r="342" spans="1:58">
      <c r="A342">
        <v>336</v>
      </c>
      <c r="C342">
        <f>ROW(Table!$A$275)</f>
        <v>275</v>
      </c>
      <c r="D342" s="1" t="str">
        <f ca="1">INDIRECT(ADDRESS($C342,D$5,,,Table!$A$1))</f>
        <v/>
      </c>
      <c r="E342" s="752" t="str">
        <f ca="1">INDIRECT(ADDRESS($C342,E$5,,,Table!$A$1))</f>
        <v>PRLJB-057</v>
      </c>
      <c r="F342">
        <f ca="1">INDIRECT(ADDRESS($C342,F$5,,,Table!$A$1))</f>
        <v>562.98270406598976</v>
      </c>
      <c r="G342" t="str">
        <f ca="1">INDIRECT(ADDRESS($C342,G$5,,,Table!$A$1))</f>
        <v>A2T</v>
      </c>
      <c r="H342" t="str">
        <f ca="1">INDIRECT(ADDRESS($C342,H$5,,,Table!$A$1))</f>
        <v>A2T-090PRL:RFS-PRLJB-057</v>
      </c>
      <c r="I342" s="769" t="str">
        <f>Dev!$CS$48</f>
        <v>++TE</v>
      </c>
      <c r="J342" t="str">
        <f>IF(OR(I342=Dev!$CU$46, I342=Dev!$CU$47, I342=Dev!$CU$48, I342=Dev!$CU$49, I342=Dev!$CU$50, I342=Dev!$CU$51, I342=Dev!$CU$52, I342=Dev!$CU$53, I342=Dev!$CR$48, I342=Dev!$CR$49),$C$3,                                                                  IF(OR(I342=Dev!$CU$54, I342=Dev!$CU$55, I342=Dev!$CU$56, I342=Dev!$CU$57, I342=Dev!$CU$58, I342=Dev!$CU$59, I342=Dev!$CS$48), $D$3,""))</f>
        <v>PRLTE</v>
      </c>
      <c r="K342" t="str">
        <f ca="1">CONCATENATE(E342,Names!$P$3,I342)</f>
        <v>PRLJB-057_++TE</v>
      </c>
      <c r="M342" s="31">
        <f ca="1">INDIRECT(ADDRESS($C342,M$5,,,Table!$A$1))</f>
        <v>360</v>
      </c>
      <c r="O342" t="str">
        <f t="shared" si="184"/>
        <v/>
      </c>
      <c r="Q342" t="str">
        <f t="shared" si="185"/>
        <v>0</v>
      </c>
      <c r="R342">
        <f t="shared" si="186"/>
        <v>19</v>
      </c>
      <c r="S342" t="str">
        <f ca="1">IFERROR(VLOOKUP(M342,Racks!$H$4:$M$30,Racks!$I$2),"")</f>
        <v>HEBT</v>
      </c>
      <c r="T342" t="str">
        <f ca="1">IFERROR(VLOOKUP(M342,Racks!$H$4:$M$30,Racks!$K$2),"")</f>
        <v>021Row</v>
      </c>
      <c r="U342" t="str">
        <f t="shared" si="187"/>
        <v>019</v>
      </c>
      <c r="V342" t="str">
        <f>CONCATENATE(Names!$C$17,Names!$N$3,U342)</f>
        <v>PRLTCB-019</v>
      </c>
      <c r="W342" s="769" t="str">
        <f>Dev!$GH$82</f>
        <v>z</v>
      </c>
      <c r="X342">
        <v>0</v>
      </c>
      <c r="Y342" t="str">
        <f>IF(OR(W342=Dev!$GJ$82, W342=Dev!$GJ$83, W342=Dev!$GJ$84, W342=Dev!$GJ$85, W342=Dev!$GJ$86, W342=Dev!$GJ$87, W342=Dev!$GJ$88, W342=Dev!$GJ$89, W342=Dev!$GG$82, W342=Dev!$GG$83, W342=Dev!$GG$84, W342=Dev!$GG$85, W342=Dev!$GG$86),Names!$C$10,                   IF(OR(W342=Dev!$GJ$90, W342=Dev!$GJ$91, W342=Dev!$GJ$92, W342=Dev!$GJ$93, W342=Dev!$GJ$94, W342=Dev!$GJ$95, W342=Dev!$GJ$96, W342=Dev!$GJ$97, W342=Dev!$GH$82), Names!$C$11,""))</f>
        <v>PRLTE</v>
      </c>
      <c r="Z342" s="31" t="str">
        <f ca="1">IFERROR(VLOOKUP(M342,Racks!$H$4:$M$30,6),"")</f>
        <v>HEBT-021Row:CnPw-U-006</v>
      </c>
      <c r="AA342" t="str">
        <f ca="1">IF(R342="","",CONCATENATE(S342,Names!$H$3,T342,Names!$J$3,Names!$K$3,Names!$L$3,V342))</f>
        <v>HEBT-021Row:RFS-PRLTCB-019</v>
      </c>
      <c r="AB342" t="str">
        <f>IF(R342="","",CONCATENATE(V342,Names!$P$3,W342))</f>
        <v>PRLTCB-019_z</v>
      </c>
      <c r="AD342" t="str">
        <f t="shared" si="164"/>
        <v>CREATE</v>
      </c>
      <c r="AF342" t="str">
        <f t="shared" si="172"/>
        <v>4PR24OSTCHF</v>
      </c>
      <c r="AH342" t="str">
        <f t="shared" ca="1" si="173"/>
        <v>A2T-090PRL:RFS-PRLJB-057</v>
      </c>
      <c r="AI342" t="str">
        <f t="shared" si="165"/>
        <v>AT</v>
      </c>
      <c r="AK342" t="str">
        <f t="shared" si="174"/>
        <v>WEIPU ST1210/S9</v>
      </c>
      <c r="AM342" t="str">
        <f t="shared" ca="1" si="175"/>
        <v>PRLJB-057_++TE</v>
      </c>
      <c r="AN342" t="str">
        <f t="shared" ca="1" si="176"/>
        <v>HEBT-021Row:RFS-PRLTCB-019</v>
      </c>
      <c r="AO342" t="str">
        <f t="shared" si="166"/>
        <v>KG</v>
      </c>
      <c r="AP342" t="str">
        <f t="shared" ca="1" si="177"/>
        <v>HEBT-021Row:CnPw-U-006</v>
      </c>
      <c r="AQ342" t="str">
        <f t="shared" si="178"/>
        <v>WEIPU ST1210/P9</v>
      </c>
      <c r="AS342" t="str">
        <f t="shared" si="179"/>
        <v>PRLTCB-019_z</v>
      </c>
      <c r="AT342">
        <f t="shared" ca="1" si="180"/>
        <v>4</v>
      </c>
      <c r="AU342">
        <f t="shared" si="167"/>
        <v>5</v>
      </c>
      <c r="AV342" t="str">
        <f t="shared" si="181"/>
        <v>A</v>
      </c>
      <c r="AX342" t="str">
        <f t="shared" si="168"/>
        <v>staffanekstrom</v>
      </c>
      <c r="AY342" t="str">
        <f t="shared" si="169"/>
        <v>INSERTED</v>
      </c>
      <c r="AZ342" t="str">
        <f t="shared" si="170"/>
        <v/>
      </c>
      <c r="BD342" t="str">
        <f t="shared" si="171"/>
        <v>YES</v>
      </c>
      <c r="BF342">
        <f t="shared" ca="1" si="182"/>
        <v>360</v>
      </c>
    </row>
    <row r="343" spans="1:58">
      <c r="A343">
        <v>337</v>
      </c>
      <c r="C343">
        <f>ROW(Table!$A$275)</f>
        <v>275</v>
      </c>
      <c r="D343" s="1" t="str">
        <f ca="1">INDIRECT(ADDRESS($C343,D$5,,,Table!$A$1))</f>
        <v/>
      </c>
      <c r="E343" t="str">
        <f ca="1">INDIRECT(ADDRESS($C343,E$5,,,Table!$A$1))</f>
        <v>PRLJB-057</v>
      </c>
      <c r="F343">
        <f ca="1">INDIRECT(ADDRESS($C343,F$5,,,Table!$A$1))</f>
        <v>562.98270406598976</v>
      </c>
      <c r="G343" t="str">
        <f ca="1">INDIRECT(ADDRESS($C343,G$5,,,Table!$A$1))</f>
        <v>A2T</v>
      </c>
      <c r="H343" t="str">
        <f ca="1">INDIRECT(ADDRESS($C343,H$5,,,Table!$A$1))</f>
        <v>A2T-090PRL:RFS-PRLJB-057</v>
      </c>
      <c r="I343" t="str">
        <f>Dev!$CW$46</f>
        <v>a</v>
      </c>
      <c r="J343" t="str">
        <f>IF(OR(I343=Dev!$CU$46, I343=Dev!$CU$47, I343=Dev!$CU$48, I343=Dev!$CU$49, I343=Dev!$CU$50, I343=Dev!$CU$51, I343=Dev!$CU$52, I343=Dev!$CU$53, I343=Dev!$CR$48, I343=Dev!$CR$49),$C$3,                                                                  IF(OR(I343=Dev!$CU$54, I343=Dev!$CU$55, I343=Dev!$CU$56, I343=Dev!$CU$57, I343=Dev!$CU$58, I343=Dev!$CU$59, I343=Dev!$CS$48), $D$3,""))</f>
        <v>PRLEH</v>
      </c>
      <c r="K343" t="str">
        <f ca="1">CONCATENATE(E343,Names!$P$3,I343)</f>
        <v>PRLJB-057_a</v>
      </c>
      <c r="M343" s="31">
        <f ca="1">INDIRECT(ADDRESS($C343,M$5,,,Table!$A$1))</f>
        <v>360</v>
      </c>
      <c r="O343" t="str">
        <f t="shared" si="184"/>
        <v/>
      </c>
      <c r="Q343" t="str">
        <f t="shared" si="185"/>
        <v>0</v>
      </c>
      <c r="R343">
        <f t="shared" si="186"/>
        <v>19</v>
      </c>
      <c r="S343" t="str">
        <f ca="1">IFERROR(VLOOKUP(M343,Racks!$H$4:$M$30,Racks!$I$2),"")</f>
        <v>HEBT</v>
      </c>
      <c r="T343" t="str">
        <f ca="1">IFERROR(VLOOKUP(M343,Racks!$H$4:$M$30,Racks!$K$2),"")</f>
        <v>021Row</v>
      </c>
      <c r="U343" t="str">
        <f t="shared" si="187"/>
        <v>019</v>
      </c>
      <c r="V343" t="str">
        <f>CONCATENATE(Names!$C$17,Names!$N$3,U343)</f>
        <v>PRLTCB-019</v>
      </c>
      <c r="W343" s="730" t="str">
        <f>Dev!$GL$86</f>
        <v>e</v>
      </c>
      <c r="X343">
        <v>3</v>
      </c>
      <c r="Y343" t="str">
        <f>IF(OR(W343=Dev!$GJ$82, W343=Dev!$GJ$83, W343=Dev!$GJ$84, W343=Dev!$GJ$85, W343=Dev!$GJ$86, W343=Dev!$GJ$87, W343=Dev!$GJ$88, W343=Dev!$GJ$89, W343=Dev!$GG$82, W343=Dev!$GG$83, W343=Dev!$GG$84, W343=Dev!$GG$85, W343=Dev!$GG$86),Names!$C$10,                   IF(OR(W343=Dev!$GJ$90, W343=Dev!$GJ$91, W343=Dev!$GJ$92, W343=Dev!$GJ$93, W343=Dev!$GJ$94, W343=Dev!$GJ$95, W343=Dev!$GJ$96, W343=Dev!$GJ$97, W343=Dev!$GH$82), Names!$C$11,""))</f>
        <v>PRLEH</v>
      </c>
      <c r="Z343" s="31" t="str">
        <f ca="1">IFERROR(VLOOKUP(M343,Racks!$H$4:$M$30,6),"")</f>
        <v>HEBT-021Row:CnPw-U-006</v>
      </c>
      <c r="AA343" t="str">
        <f ca="1">IF(R343="","",CONCATENATE(S343,Names!$H$3,T343,Names!$J$3,Names!$K$3,Names!$L$3,V343))</f>
        <v>HEBT-021Row:RFS-PRLTCB-019</v>
      </c>
      <c r="AB343" t="str">
        <f>IF(R343="","",CONCATENATE(V343,Names!$P$3,W343))</f>
        <v>PRLTCB-019_e</v>
      </c>
      <c r="AD343" t="str">
        <f t="shared" si="164"/>
        <v>CREATE</v>
      </c>
      <c r="AF343" t="str">
        <f t="shared" si="172"/>
        <v>3C16NS_3G1.5</v>
      </c>
      <c r="AH343" t="str">
        <f t="shared" ca="1" si="173"/>
        <v>A2T-090PRL:RFS-PRLJB-057</v>
      </c>
      <c r="AI343" t="str">
        <f t="shared" si="165"/>
        <v>AT</v>
      </c>
      <c r="AK343" t="str">
        <f t="shared" si="174"/>
        <v>WEIPU ST1210/S3</v>
      </c>
      <c r="AM343" t="str">
        <f t="shared" ca="1" si="175"/>
        <v>PRLJB-057_a</v>
      </c>
      <c r="AN343" t="str">
        <f t="shared" ca="1" si="176"/>
        <v>HEBT-021Row:RFS-PRLTCB-019</v>
      </c>
      <c r="AO343" t="str">
        <f t="shared" si="166"/>
        <v>KG</v>
      </c>
      <c r="AP343" t="str">
        <f t="shared" ca="1" si="177"/>
        <v>HEBT-021Row:CnPw-U-006</v>
      </c>
      <c r="AQ343" t="str">
        <f t="shared" si="178"/>
        <v>WEIPU ST1210/P3</v>
      </c>
      <c r="AS343" t="str">
        <f t="shared" si="179"/>
        <v>PRLTCB-019_e</v>
      </c>
      <c r="AT343">
        <f t="shared" ca="1" si="180"/>
        <v>4</v>
      </c>
      <c r="AU343">
        <f t="shared" si="167"/>
        <v>5</v>
      </c>
      <c r="AV343" t="str">
        <f t="shared" si="181"/>
        <v>D</v>
      </c>
      <c r="AX343" t="str">
        <f t="shared" si="168"/>
        <v>staffanekstrom</v>
      </c>
      <c r="AY343" t="str">
        <f t="shared" si="169"/>
        <v>INSERTED</v>
      </c>
      <c r="AZ343" t="str">
        <f t="shared" si="170"/>
        <v/>
      </c>
      <c r="BD343" t="str">
        <f t="shared" si="171"/>
        <v>YES</v>
      </c>
      <c r="BF343">
        <f t="shared" ca="1" si="182"/>
        <v>360</v>
      </c>
    </row>
    <row r="344" spans="1:58">
      <c r="A344">
        <v>338</v>
      </c>
      <c r="C344">
        <f>ROW(Table!$A$275)</f>
        <v>275</v>
      </c>
      <c r="D344" s="1" t="str">
        <f ca="1">INDIRECT(ADDRESS($C344,D$5,,,Table!$A$1))</f>
        <v/>
      </c>
      <c r="E344" t="str">
        <f ca="1">INDIRECT(ADDRESS($C344,E$5,,,Table!$A$1))</f>
        <v>PRLJB-057</v>
      </c>
      <c r="F344">
        <f ca="1">INDIRECT(ADDRESS($C344,F$5,,,Table!$A$1))</f>
        <v>562.98270406598976</v>
      </c>
      <c r="G344" t="str">
        <f ca="1">INDIRECT(ADDRESS($C344,G$5,,,Table!$A$1))</f>
        <v>A2T</v>
      </c>
      <c r="H344" t="str">
        <f ca="1">INDIRECT(ADDRESS($C344,H$5,,,Table!$A$1))</f>
        <v>A2T-090PRL:RFS-PRLJB-057</v>
      </c>
      <c r="I344" t="str">
        <f>Dev!$CW$47</f>
        <v>b</v>
      </c>
      <c r="J344" t="str">
        <f>IF(OR(I344=Dev!$CU$46, I344=Dev!$CU$47, I344=Dev!$CU$48, I344=Dev!$CU$49, I344=Dev!$CU$50, I344=Dev!$CU$51, I344=Dev!$CU$52, I344=Dev!$CU$53, I344=Dev!$CR$48, I344=Dev!$CR$49),$C$3,                                                                  IF(OR(I344=Dev!$CU$54, I344=Dev!$CU$55, I344=Dev!$CU$56, I344=Dev!$CU$57, I344=Dev!$CU$58, I344=Dev!$CU$59, I344=Dev!$CS$48), $D$3,""))</f>
        <v>PRLEH</v>
      </c>
      <c r="K344" t="str">
        <f ca="1">CONCATENATE(E344,Names!$P$3,I344)</f>
        <v>PRLJB-057_b</v>
      </c>
      <c r="M344" s="31">
        <f ca="1">INDIRECT(ADDRESS($C344,M$5,,,Table!$A$1))</f>
        <v>360</v>
      </c>
      <c r="O344" t="str">
        <f t="shared" si="184"/>
        <v/>
      </c>
      <c r="Q344" t="str">
        <f t="shared" si="185"/>
        <v>0</v>
      </c>
      <c r="R344">
        <f t="shared" si="186"/>
        <v>19</v>
      </c>
      <c r="S344" t="str">
        <f ca="1">IFERROR(VLOOKUP(M344,Racks!$H$4:$M$30,Racks!$I$2),"")</f>
        <v>HEBT</v>
      </c>
      <c r="T344" t="str">
        <f ca="1">IFERROR(VLOOKUP(M344,Racks!$H$4:$M$30,Racks!$K$2),"")</f>
        <v>021Row</v>
      </c>
      <c r="U344" t="str">
        <f t="shared" si="187"/>
        <v>019</v>
      </c>
      <c r="V344" t="str">
        <f>CONCATENATE(Names!$C$17,Names!$N$3,U344)</f>
        <v>PRLTCB-019</v>
      </c>
      <c r="W344" s="730" t="str">
        <f>Dev!$GL$87</f>
        <v>f</v>
      </c>
      <c r="X344">
        <v>4</v>
      </c>
      <c r="Y344" t="str">
        <f>IF(OR(W344=Dev!$GJ$82, W344=Dev!$GJ$83, W344=Dev!$GJ$84, W344=Dev!$GJ$85, W344=Dev!$GJ$86, W344=Dev!$GJ$87, W344=Dev!$GJ$88, W344=Dev!$GJ$89, W344=Dev!$GG$82, W344=Dev!$GG$83, W344=Dev!$GG$84, W344=Dev!$GG$85, W344=Dev!$GG$86),Names!$C$10,                   IF(OR(W344=Dev!$GJ$90, W344=Dev!$GJ$91, W344=Dev!$GJ$92, W344=Dev!$GJ$93, W344=Dev!$GJ$94, W344=Dev!$GJ$95, W344=Dev!$GJ$96, W344=Dev!$GJ$97, W344=Dev!$GH$82), Names!$C$11,""))</f>
        <v>PRLEH</v>
      </c>
      <c r="Z344" s="31" t="str">
        <f ca="1">IFERROR(VLOOKUP(M344,Racks!$H$4:$M$30,6),"")</f>
        <v>HEBT-021Row:CnPw-U-006</v>
      </c>
      <c r="AA344" t="str">
        <f ca="1">IF(R344="","",CONCATENATE(S344,Names!$H$3,T344,Names!$J$3,Names!$K$3,Names!$L$3,V344))</f>
        <v>HEBT-021Row:RFS-PRLTCB-019</v>
      </c>
      <c r="AB344" t="str">
        <f>IF(R344="","",CONCATENATE(V344,Names!$P$3,W344))</f>
        <v>PRLTCB-019_f</v>
      </c>
      <c r="AD344" t="str">
        <f t="shared" si="164"/>
        <v>CREATE</v>
      </c>
      <c r="AF344" t="str">
        <f t="shared" si="172"/>
        <v>3C16NS_3G1.5</v>
      </c>
      <c r="AH344" t="str">
        <f t="shared" ca="1" si="173"/>
        <v>A2T-090PRL:RFS-PRLJB-057</v>
      </c>
      <c r="AI344" t="str">
        <f t="shared" si="165"/>
        <v>AT</v>
      </c>
      <c r="AK344" t="str">
        <f t="shared" si="174"/>
        <v>WEIPU ST1210/S3</v>
      </c>
      <c r="AM344" t="str">
        <f t="shared" ca="1" si="175"/>
        <v>PRLJB-057_b</v>
      </c>
      <c r="AN344" t="str">
        <f t="shared" ca="1" si="176"/>
        <v>HEBT-021Row:RFS-PRLTCB-019</v>
      </c>
      <c r="AO344" t="str">
        <f t="shared" si="166"/>
        <v>KG</v>
      </c>
      <c r="AP344" t="str">
        <f t="shared" ca="1" si="177"/>
        <v>HEBT-021Row:CnPw-U-006</v>
      </c>
      <c r="AQ344" t="str">
        <f t="shared" si="178"/>
        <v>WEIPU ST1210/P3</v>
      </c>
      <c r="AS344" t="str">
        <f t="shared" si="179"/>
        <v>PRLTCB-019_f</v>
      </c>
      <c r="AT344">
        <f t="shared" ca="1" si="180"/>
        <v>4</v>
      </c>
      <c r="AU344">
        <f t="shared" si="167"/>
        <v>5</v>
      </c>
      <c r="AV344" t="str">
        <f t="shared" si="181"/>
        <v>D</v>
      </c>
      <c r="AX344" t="str">
        <f t="shared" si="168"/>
        <v>staffanekstrom</v>
      </c>
      <c r="AY344" t="str">
        <f t="shared" si="169"/>
        <v>INSERTED</v>
      </c>
      <c r="AZ344" t="str">
        <f t="shared" si="170"/>
        <v/>
      </c>
      <c r="BD344" t="str">
        <f t="shared" si="171"/>
        <v>YES</v>
      </c>
      <c r="BF344">
        <f t="shared" ca="1" si="182"/>
        <v>360</v>
      </c>
    </row>
    <row r="345" spans="1:58">
      <c r="A345">
        <v>339</v>
      </c>
      <c r="C345">
        <f>ROW(Table!$A$275)</f>
        <v>275</v>
      </c>
      <c r="D345" s="1" t="str">
        <f ca="1">INDIRECT(ADDRESS($C345,D$5,,,Table!$A$1))</f>
        <v/>
      </c>
      <c r="E345" t="str">
        <f ca="1">INDIRECT(ADDRESS($C345,E$5,,,Table!$A$1))</f>
        <v>PRLJB-057</v>
      </c>
      <c r="F345">
        <f ca="1">INDIRECT(ADDRESS($C345,F$5,,,Table!$A$1))</f>
        <v>562.98270406598976</v>
      </c>
      <c r="G345" t="str">
        <f ca="1">INDIRECT(ADDRESS($C345,G$5,,,Table!$A$1))</f>
        <v>A2T</v>
      </c>
      <c r="H345" t="str">
        <f ca="1">INDIRECT(ADDRESS($C345,H$5,,,Table!$A$1))</f>
        <v>A2T-090PRL:RFS-PRLJB-057</v>
      </c>
      <c r="I345" t="str">
        <f>Dev!$CW$48</f>
        <v>g</v>
      </c>
      <c r="J345" t="str">
        <f>IF(OR(I345=Dev!$CU$46, I345=Dev!$CU$47, I345=Dev!$CU$48, I345=Dev!$CU$49, I345=Dev!$CU$50, I345=Dev!$CU$51, I345=Dev!$CU$52, I345=Dev!$CU$53, I345=Dev!$CR$48, I345=Dev!$CR$49),$C$3,                                                                  IF(OR(I345=Dev!$CU$54, I345=Dev!$CU$55, I345=Dev!$CU$56, I345=Dev!$CU$57, I345=Dev!$CU$58, I345=Dev!$CU$59, I345=Dev!$CS$48), $D$3,""))</f>
        <v>PRLTE</v>
      </c>
      <c r="K345" t="str">
        <f ca="1">CONCATENATE(E345,Names!$P$3,I345)</f>
        <v>PRLJB-057_g</v>
      </c>
      <c r="M345" s="31">
        <f ca="1">INDIRECT(ADDRESS($C345,M$5,,,Table!$A$1))</f>
        <v>360</v>
      </c>
      <c r="O345" t="str">
        <f t="shared" si="184"/>
        <v/>
      </c>
      <c r="Q345" t="str">
        <f t="shared" si="185"/>
        <v>0</v>
      </c>
      <c r="R345">
        <f t="shared" si="186"/>
        <v>19</v>
      </c>
      <c r="S345" t="str">
        <f ca="1">IFERROR(VLOOKUP(M345,Racks!$H$4:$M$30,Racks!$I$2),"")</f>
        <v>HEBT</v>
      </c>
      <c r="T345" t="str">
        <f ca="1">IFERROR(VLOOKUP(M345,Racks!$H$4:$M$30,Racks!$K$2),"")</f>
        <v>021Row</v>
      </c>
      <c r="U345" t="str">
        <f t="shared" si="187"/>
        <v>019</v>
      </c>
      <c r="V345" t="str">
        <f>CONCATENATE(Names!$C$17,Names!$N$3,U345)</f>
        <v>PRLTCB-019</v>
      </c>
      <c r="W345" t="str">
        <f>Dev!$GL$88</f>
        <v>g</v>
      </c>
      <c r="X345">
        <v>5</v>
      </c>
      <c r="Y345" t="str">
        <f>IF(OR(W345=Dev!$GJ$82, W345=Dev!$GJ$83, W345=Dev!$GJ$84, W345=Dev!$GJ$85, W345=Dev!$GJ$86, W345=Dev!$GJ$87, W345=Dev!$GJ$88, W345=Dev!$GJ$89, W345=Dev!$GG$82, W345=Dev!$GG$83, W345=Dev!$GG$84, W345=Dev!$GG$85, W345=Dev!$GG$86),Names!$C$10,                   IF(OR(W345=Dev!$GJ$90, W345=Dev!$GJ$91, W345=Dev!$GJ$92, W345=Dev!$GJ$93, W345=Dev!$GJ$94, W345=Dev!$GJ$95, W345=Dev!$GJ$96, W345=Dev!$GJ$97, W345=Dev!$GH$82), Names!$C$11,""))</f>
        <v>PRLTE</v>
      </c>
      <c r="Z345" s="31" t="str">
        <f ca="1">IFERROR(VLOOKUP(M345,Racks!$H$4:$M$30,6),"")</f>
        <v>HEBT-021Row:CnPw-U-006</v>
      </c>
      <c r="AA345" t="str">
        <f ca="1">IF(R345="","",CONCATENATE(S345,Names!$H$3,T345,Names!$J$3,Names!$K$3,Names!$L$3,V345))</f>
        <v>HEBT-021Row:RFS-PRLTCB-019</v>
      </c>
      <c r="AB345" t="str">
        <f>IF(R345="","",CONCATENATE(V345,Names!$P$3,W345))</f>
        <v>PRLTCB-019_g</v>
      </c>
      <c r="AD345" t="str">
        <f t="shared" si="164"/>
        <v>CREATE</v>
      </c>
      <c r="AF345" t="str">
        <f t="shared" si="172"/>
        <v>4PR24OSTCHF</v>
      </c>
      <c r="AH345" t="str">
        <f t="shared" ca="1" si="173"/>
        <v>A2T-090PRL:RFS-PRLJB-057</v>
      </c>
      <c r="AI345" t="str">
        <f t="shared" si="165"/>
        <v>AT</v>
      </c>
      <c r="AK345" t="str">
        <f t="shared" si="174"/>
        <v>WEIPU ST1210/S9</v>
      </c>
      <c r="AM345" t="str">
        <f t="shared" ca="1" si="175"/>
        <v>PRLJB-057_g</v>
      </c>
      <c r="AN345" t="str">
        <f t="shared" ca="1" si="176"/>
        <v>HEBT-021Row:RFS-PRLTCB-019</v>
      </c>
      <c r="AO345" t="str">
        <f t="shared" si="166"/>
        <v>KG</v>
      </c>
      <c r="AP345" t="str">
        <f t="shared" ca="1" si="177"/>
        <v>HEBT-021Row:CnPw-U-006</v>
      </c>
      <c r="AQ345" t="str">
        <f t="shared" si="178"/>
        <v>WEIPU ST1210/P9</v>
      </c>
      <c r="AS345" t="str">
        <f t="shared" si="179"/>
        <v>PRLTCB-019_g</v>
      </c>
      <c r="AT345">
        <f t="shared" ca="1" si="180"/>
        <v>4</v>
      </c>
      <c r="AU345">
        <f t="shared" si="167"/>
        <v>5</v>
      </c>
      <c r="AV345" t="str">
        <f t="shared" si="181"/>
        <v>A</v>
      </c>
      <c r="AX345" t="str">
        <f t="shared" si="168"/>
        <v>staffanekstrom</v>
      </c>
      <c r="AY345" t="str">
        <f t="shared" si="169"/>
        <v>INSERTED</v>
      </c>
      <c r="AZ345" t="str">
        <f t="shared" si="170"/>
        <v/>
      </c>
      <c r="BD345" t="str">
        <f t="shared" si="171"/>
        <v>YES</v>
      </c>
      <c r="BF345">
        <f t="shared" ca="1" si="182"/>
        <v>360</v>
      </c>
    </row>
    <row r="346" spans="1:58">
      <c r="A346">
        <v>340</v>
      </c>
      <c r="C346">
        <f>ROW(Table!$A$275)</f>
        <v>275</v>
      </c>
      <c r="D346" s="1" t="str">
        <f ca="1">INDIRECT(ADDRESS($C346,D$5,,,Table!$A$1))</f>
        <v/>
      </c>
      <c r="E346" t="str">
        <f ca="1">INDIRECT(ADDRESS($C346,E$5,,,Table!$A$1))</f>
        <v>PRLJB-057</v>
      </c>
      <c r="F346">
        <f ca="1">INDIRECT(ADDRESS($C346,F$5,,,Table!$A$1))</f>
        <v>562.98270406598976</v>
      </c>
      <c r="G346" t="str">
        <f ca="1">INDIRECT(ADDRESS($C346,G$5,,,Table!$A$1))</f>
        <v>A2T</v>
      </c>
      <c r="H346" t="str">
        <f ca="1">INDIRECT(ADDRESS($C346,H$5,,,Table!$A$1))</f>
        <v>A2T-090PRL:RFS-PRLJB-057</v>
      </c>
      <c r="I346" t="str">
        <f>Dev!$CW$49</f>
        <v>h</v>
      </c>
      <c r="J346" t="str">
        <f>IF(OR(I346=Dev!$CU$46, I346=Dev!$CU$47, I346=Dev!$CU$48, I346=Dev!$CU$49, I346=Dev!$CU$50, I346=Dev!$CU$51, I346=Dev!$CU$52, I346=Dev!$CU$53, I346=Dev!$CR$48, I346=Dev!$CR$49),$C$3,                                                                  IF(OR(I346=Dev!$CU$54, I346=Dev!$CU$55, I346=Dev!$CU$56, I346=Dev!$CU$57, I346=Dev!$CU$58, I346=Dev!$CU$59, I346=Dev!$CS$48), $D$3,""))</f>
        <v>PRLTE</v>
      </c>
      <c r="K346" t="str">
        <f ca="1">CONCATENATE(E346,Names!$P$3,I346)</f>
        <v>PRLJB-057_h</v>
      </c>
      <c r="M346" s="31">
        <f ca="1">INDIRECT(ADDRESS($C346,M$5,,,Table!$A$1))</f>
        <v>360</v>
      </c>
      <c r="O346" t="str">
        <f t="shared" si="184"/>
        <v/>
      </c>
      <c r="Q346" t="str">
        <f t="shared" si="185"/>
        <v>0</v>
      </c>
      <c r="R346">
        <f t="shared" si="186"/>
        <v>19</v>
      </c>
      <c r="S346" t="str">
        <f ca="1">IFERROR(VLOOKUP(M346,Racks!$H$4:$M$30,Racks!$I$2),"")</f>
        <v>HEBT</v>
      </c>
      <c r="T346" t="str">
        <f ca="1">IFERROR(VLOOKUP(M346,Racks!$H$4:$M$30,Racks!$K$2),"")</f>
        <v>021Row</v>
      </c>
      <c r="U346" t="str">
        <f t="shared" si="187"/>
        <v>019</v>
      </c>
      <c r="V346" t="str">
        <f>CONCATENATE(Names!$C$17,Names!$N$3,U346)</f>
        <v>PRLTCB-019</v>
      </c>
      <c r="W346" t="str">
        <f>Dev!$GL$89</f>
        <v>h</v>
      </c>
      <c r="X346">
        <v>6</v>
      </c>
      <c r="Y346" t="str">
        <f>IF(OR(W346=Dev!$GJ$82, W346=Dev!$GJ$83, W346=Dev!$GJ$84, W346=Dev!$GJ$85, W346=Dev!$GJ$86, W346=Dev!$GJ$87, W346=Dev!$GJ$88, W346=Dev!$GJ$89, W346=Dev!$GG$82, W346=Dev!$GG$83, W346=Dev!$GG$84, W346=Dev!$GG$85, W346=Dev!$GG$86),Names!$C$10,                   IF(OR(W346=Dev!$GJ$90, W346=Dev!$GJ$91, W346=Dev!$GJ$92, W346=Dev!$GJ$93, W346=Dev!$GJ$94, W346=Dev!$GJ$95, W346=Dev!$GJ$96, W346=Dev!$GJ$97, W346=Dev!$GH$82), Names!$C$11,""))</f>
        <v>PRLTE</v>
      </c>
      <c r="Z346" s="31" t="str">
        <f ca="1">IFERROR(VLOOKUP(M346,Racks!$H$4:$M$30,6),"")</f>
        <v>HEBT-021Row:CnPw-U-006</v>
      </c>
      <c r="AA346" t="str">
        <f ca="1">IF(R346="","",CONCATENATE(S346,Names!$H$3,T346,Names!$J$3,Names!$K$3,Names!$L$3,V346))</f>
        <v>HEBT-021Row:RFS-PRLTCB-019</v>
      </c>
      <c r="AB346" t="str">
        <f>IF(R346="","",CONCATENATE(V346,Names!$P$3,W346))</f>
        <v>PRLTCB-019_h</v>
      </c>
      <c r="AD346" t="str">
        <f t="shared" si="164"/>
        <v>CREATE</v>
      </c>
      <c r="AF346" t="str">
        <f t="shared" si="172"/>
        <v>4PR24OSTCHF</v>
      </c>
      <c r="AH346" t="str">
        <f t="shared" ca="1" si="173"/>
        <v>A2T-090PRL:RFS-PRLJB-057</v>
      </c>
      <c r="AI346" t="str">
        <f t="shared" si="165"/>
        <v>AT</v>
      </c>
      <c r="AK346" t="str">
        <f t="shared" si="174"/>
        <v>WEIPU ST1210/S9</v>
      </c>
      <c r="AM346" t="str">
        <f t="shared" ca="1" si="175"/>
        <v>PRLJB-057_h</v>
      </c>
      <c r="AN346" t="str">
        <f t="shared" ca="1" si="176"/>
        <v>HEBT-021Row:RFS-PRLTCB-019</v>
      </c>
      <c r="AO346" t="str">
        <f t="shared" si="166"/>
        <v>KG</v>
      </c>
      <c r="AP346" t="str">
        <f t="shared" ca="1" si="177"/>
        <v>HEBT-021Row:CnPw-U-006</v>
      </c>
      <c r="AQ346" t="str">
        <f t="shared" si="178"/>
        <v>WEIPU ST1210/P9</v>
      </c>
      <c r="AS346" t="str">
        <f t="shared" si="179"/>
        <v>PRLTCB-019_h</v>
      </c>
      <c r="AT346">
        <f t="shared" ca="1" si="180"/>
        <v>4</v>
      </c>
      <c r="AU346">
        <f t="shared" si="167"/>
        <v>5</v>
      </c>
      <c r="AV346" t="str">
        <f t="shared" si="181"/>
        <v>A</v>
      </c>
      <c r="AX346" t="str">
        <f t="shared" si="168"/>
        <v>staffanekstrom</v>
      </c>
      <c r="AY346" t="str">
        <f t="shared" si="169"/>
        <v>INSERTED</v>
      </c>
      <c r="AZ346" t="str">
        <f t="shared" si="170"/>
        <v/>
      </c>
      <c r="BD346" t="str">
        <f t="shared" si="171"/>
        <v>YES</v>
      </c>
      <c r="BF346">
        <f t="shared" ca="1" si="182"/>
        <v>360</v>
      </c>
    </row>
    <row r="347" spans="1:58">
      <c r="A347">
        <v>341</v>
      </c>
      <c r="C347">
        <f>ROW(Table!$A$275)</f>
        <v>275</v>
      </c>
      <c r="D347" s="1" t="str">
        <f ca="1">INDIRECT(ADDRESS($C347,D$5,,,Table!$A$1))</f>
        <v/>
      </c>
      <c r="E347" t="str">
        <f ca="1">INDIRECT(ADDRESS($C347,E$5,,,Table!$A$1))</f>
        <v>PRLJB-057</v>
      </c>
      <c r="F347">
        <f ca="1">INDIRECT(ADDRESS($C347,F$5,,,Table!$A$1))</f>
        <v>562.98270406598976</v>
      </c>
      <c r="G347" t="str">
        <f ca="1">INDIRECT(ADDRESS($C347,G$5,,,Table!$A$1))</f>
        <v>A2T</v>
      </c>
      <c r="H347" t="str">
        <f ca="1">INDIRECT(ADDRESS($C347,H$5,,,Table!$A$1))</f>
        <v>A2T-090PRL:RFS-PRLJB-057</v>
      </c>
      <c r="I347" t="str">
        <f>Dev!$CW$50</f>
        <v>m</v>
      </c>
      <c r="J347" t="str">
        <f>IF(OR(I347=Dev!$CU$46, I347=Dev!$CU$47, I347=Dev!$CU$48, I347=Dev!$CU$49, I347=Dev!$CU$50, I347=Dev!$CU$51, I347=Dev!$CU$52, I347=Dev!$CU$53, I347=Dev!$CR$48, I347=Dev!$CR$49),$C$3,                                                                  IF(OR(I347=Dev!$CU$54, I347=Dev!$CU$55, I347=Dev!$CU$56, I347=Dev!$CU$57, I347=Dev!$CU$58, I347=Dev!$CU$59, I347=Dev!$CS$48), $D$3,""))</f>
        <v>PRLEH</v>
      </c>
      <c r="K347" t="str">
        <f ca="1">CONCATENATE(E347,Names!$P$3,I347)</f>
        <v>PRLJB-057_m</v>
      </c>
      <c r="M347" s="31">
        <f ca="1">INDIRECT(ADDRESS($C347,M$5,,,Table!$A$1))</f>
        <v>360</v>
      </c>
      <c r="O347" t="str">
        <f t="shared" si="184"/>
        <v/>
      </c>
      <c r="Q347" t="str">
        <f t="shared" si="185"/>
        <v>0</v>
      </c>
      <c r="R347">
        <f t="shared" si="186"/>
        <v>19</v>
      </c>
      <c r="S347" t="str">
        <f ca="1">IFERROR(VLOOKUP(M347,Racks!$H$4:$M$30,Racks!$I$2),"")</f>
        <v>HEBT</v>
      </c>
      <c r="T347" t="str">
        <f ca="1">IFERROR(VLOOKUP(M347,Racks!$H$4:$M$30,Racks!$K$2),"")</f>
        <v>021Row</v>
      </c>
      <c r="U347" t="str">
        <f t="shared" si="187"/>
        <v>019</v>
      </c>
      <c r="V347" t="str">
        <f>CONCATENATE(Names!$C$17,Names!$N$3,U347)</f>
        <v>PRLTCB-019</v>
      </c>
      <c r="W347" t="str">
        <f>Dev!$GL$90</f>
        <v>i</v>
      </c>
      <c r="X347">
        <v>7</v>
      </c>
      <c r="Y347" t="str">
        <f>IF(OR(W347=Dev!$GJ$82, W347=Dev!$GJ$83, W347=Dev!$GJ$84, W347=Dev!$GJ$85, W347=Dev!$GJ$86, W347=Dev!$GJ$87, W347=Dev!$GJ$88, W347=Dev!$GJ$89, W347=Dev!$GG$82, W347=Dev!$GG$83, W347=Dev!$GG$84, W347=Dev!$GG$85, W347=Dev!$GG$86),Names!$C$10,                   IF(OR(W347=Dev!$GJ$90, W347=Dev!$GJ$91, W347=Dev!$GJ$92, W347=Dev!$GJ$93, W347=Dev!$GJ$94, W347=Dev!$GJ$95, W347=Dev!$GJ$96, W347=Dev!$GJ$97, W347=Dev!$GH$82), Names!$C$11,""))</f>
        <v>PRLEH</v>
      </c>
      <c r="Z347" s="31" t="str">
        <f ca="1">IFERROR(VLOOKUP(M347,Racks!$H$4:$M$30,6),"")</f>
        <v>HEBT-021Row:CnPw-U-006</v>
      </c>
      <c r="AA347" t="str">
        <f ca="1">IF(R347="","",CONCATENATE(S347,Names!$H$3,T347,Names!$J$3,Names!$K$3,Names!$L$3,V347))</f>
        <v>HEBT-021Row:RFS-PRLTCB-019</v>
      </c>
      <c r="AB347" t="str">
        <f>IF(R347="","",CONCATENATE(V347,Names!$P$3,W347))</f>
        <v>PRLTCB-019_i</v>
      </c>
      <c r="AD347" t="str">
        <f t="shared" si="164"/>
        <v>CREATE</v>
      </c>
      <c r="AF347" t="str">
        <f t="shared" si="172"/>
        <v>3C16NS_3G1.5</v>
      </c>
      <c r="AH347" t="str">
        <f t="shared" ca="1" si="173"/>
        <v>A2T-090PRL:RFS-PRLJB-057</v>
      </c>
      <c r="AI347" t="str">
        <f t="shared" si="165"/>
        <v>AT</v>
      </c>
      <c r="AK347" t="str">
        <f t="shared" si="174"/>
        <v>WEIPU ST1210/S3</v>
      </c>
      <c r="AM347" t="str">
        <f t="shared" ca="1" si="175"/>
        <v>PRLJB-057_m</v>
      </c>
      <c r="AN347" t="str">
        <f t="shared" ca="1" si="176"/>
        <v>HEBT-021Row:RFS-PRLTCB-019</v>
      </c>
      <c r="AO347" t="str">
        <f t="shared" si="166"/>
        <v>KG</v>
      </c>
      <c r="AP347" t="str">
        <f t="shared" ca="1" si="177"/>
        <v>HEBT-021Row:CnPw-U-006</v>
      </c>
      <c r="AQ347" t="str">
        <f t="shared" si="178"/>
        <v>WEIPU ST1210/P3</v>
      </c>
      <c r="AS347" t="str">
        <f t="shared" si="179"/>
        <v>PRLTCB-019_i</v>
      </c>
      <c r="AT347">
        <f t="shared" ca="1" si="180"/>
        <v>4</v>
      </c>
      <c r="AU347">
        <f t="shared" si="167"/>
        <v>5</v>
      </c>
      <c r="AV347" t="str">
        <f t="shared" si="181"/>
        <v>D</v>
      </c>
      <c r="AX347" t="str">
        <f t="shared" si="168"/>
        <v>staffanekstrom</v>
      </c>
      <c r="AY347" t="str">
        <f t="shared" si="169"/>
        <v>INSERTED</v>
      </c>
      <c r="AZ347" t="str">
        <f t="shared" si="170"/>
        <v/>
      </c>
      <c r="BD347" t="str">
        <f t="shared" si="171"/>
        <v>YES</v>
      </c>
      <c r="BF347">
        <f t="shared" ca="1" si="182"/>
        <v>360</v>
      </c>
    </row>
    <row r="348" spans="1:58">
      <c r="A348">
        <v>342</v>
      </c>
      <c r="C348">
        <f>ROW(Table!$A$275)</f>
        <v>275</v>
      </c>
      <c r="D348" s="1" t="str">
        <f ca="1">INDIRECT(ADDRESS($C348,D$5,,,Table!$A$1))</f>
        <v/>
      </c>
      <c r="E348" t="str">
        <f ca="1">INDIRECT(ADDRESS($C348,E$5,,,Table!$A$1))</f>
        <v>PRLJB-057</v>
      </c>
      <c r="F348">
        <f ca="1">INDIRECT(ADDRESS($C348,F$5,,,Table!$A$1))</f>
        <v>562.98270406598976</v>
      </c>
      <c r="G348" t="str">
        <f ca="1">INDIRECT(ADDRESS($C348,G$5,,,Table!$A$1))</f>
        <v>A2T</v>
      </c>
      <c r="H348" t="str">
        <f ca="1">INDIRECT(ADDRESS($C348,H$5,,,Table!$A$1))</f>
        <v>A2T-090PRL:RFS-PRLJB-057</v>
      </c>
      <c r="I348" t="str">
        <f>Dev!$CW$51</f>
        <v>n</v>
      </c>
      <c r="J348" t="str">
        <f>IF(OR(I348=Dev!$CU$46, I348=Dev!$CU$47, I348=Dev!$CU$48, I348=Dev!$CU$49, I348=Dev!$CU$50, I348=Dev!$CU$51, I348=Dev!$CU$52, I348=Dev!$CU$53, I348=Dev!$CR$48, I348=Dev!$CR$49),$C$3,                                                                  IF(OR(I348=Dev!$CU$54, I348=Dev!$CU$55, I348=Dev!$CU$56, I348=Dev!$CU$57, I348=Dev!$CU$58, I348=Dev!$CU$59, I348=Dev!$CS$48), $D$3,""))</f>
        <v>PRLEH</v>
      </c>
      <c r="K348" t="str">
        <f ca="1">CONCATENATE(E348,Names!$P$3,I348)</f>
        <v>PRLJB-057_n</v>
      </c>
      <c r="M348" s="31">
        <f ca="1">INDIRECT(ADDRESS($C348,M$5,,,Table!$A$1))</f>
        <v>360</v>
      </c>
      <c r="O348" t="str">
        <f t="shared" si="184"/>
        <v/>
      </c>
      <c r="Q348" t="str">
        <f t="shared" si="185"/>
        <v>0</v>
      </c>
      <c r="R348">
        <f t="shared" si="186"/>
        <v>19</v>
      </c>
      <c r="S348" t="str">
        <f ca="1">IFERROR(VLOOKUP(M348,Racks!$H$4:$M$30,Racks!$I$2),"")</f>
        <v>HEBT</v>
      </c>
      <c r="T348" t="str">
        <f ca="1">IFERROR(VLOOKUP(M348,Racks!$H$4:$M$30,Racks!$K$2),"")</f>
        <v>021Row</v>
      </c>
      <c r="U348" t="str">
        <f t="shared" si="187"/>
        <v>019</v>
      </c>
      <c r="V348" t="str">
        <f>CONCATENATE(Names!$C$17,Names!$N$3,U348)</f>
        <v>PRLTCB-019</v>
      </c>
      <c r="W348" t="str">
        <f>Dev!$GL$91</f>
        <v>j</v>
      </c>
      <c r="X348">
        <v>8</v>
      </c>
      <c r="Y348" t="str">
        <f>IF(OR(W348=Dev!$GJ$82, W348=Dev!$GJ$83, W348=Dev!$GJ$84, W348=Dev!$GJ$85, W348=Dev!$GJ$86, W348=Dev!$GJ$87, W348=Dev!$GJ$88, W348=Dev!$GJ$89, W348=Dev!$GG$82, W348=Dev!$GG$83, W348=Dev!$GG$84, W348=Dev!$GG$85, W348=Dev!$GG$86),Names!$C$10,                   IF(OR(W348=Dev!$GJ$90, W348=Dev!$GJ$91, W348=Dev!$GJ$92, W348=Dev!$GJ$93, W348=Dev!$GJ$94, W348=Dev!$GJ$95, W348=Dev!$GJ$96, W348=Dev!$GJ$97, W348=Dev!$GH$82), Names!$C$11,""))</f>
        <v>PRLEH</v>
      </c>
      <c r="Z348" s="31" t="str">
        <f ca="1">IFERROR(VLOOKUP(M348,Racks!$H$4:$M$30,6),"")</f>
        <v>HEBT-021Row:CnPw-U-006</v>
      </c>
      <c r="AA348" t="str">
        <f ca="1">IF(R348="","",CONCATENATE(S348,Names!$H$3,T348,Names!$J$3,Names!$K$3,Names!$L$3,V348))</f>
        <v>HEBT-021Row:RFS-PRLTCB-019</v>
      </c>
      <c r="AB348" t="str">
        <f>IF(R348="","",CONCATENATE(V348,Names!$P$3,W348))</f>
        <v>PRLTCB-019_j</v>
      </c>
      <c r="AD348" t="str">
        <f t="shared" si="164"/>
        <v>CREATE</v>
      </c>
      <c r="AF348" t="str">
        <f t="shared" si="172"/>
        <v>3C16NS_3G1.5</v>
      </c>
      <c r="AH348" t="str">
        <f t="shared" ca="1" si="173"/>
        <v>A2T-090PRL:RFS-PRLJB-057</v>
      </c>
      <c r="AI348" t="str">
        <f t="shared" si="165"/>
        <v>AT</v>
      </c>
      <c r="AK348" t="str">
        <f t="shared" si="174"/>
        <v>WEIPU ST1210/S3</v>
      </c>
      <c r="AM348" t="str">
        <f t="shared" ca="1" si="175"/>
        <v>PRLJB-057_n</v>
      </c>
      <c r="AN348" t="str">
        <f t="shared" ca="1" si="176"/>
        <v>HEBT-021Row:RFS-PRLTCB-019</v>
      </c>
      <c r="AO348" t="str">
        <f t="shared" si="166"/>
        <v>KG</v>
      </c>
      <c r="AP348" t="str">
        <f t="shared" ca="1" si="177"/>
        <v>HEBT-021Row:CnPw-U-006</v>
      </c>
      <c r="AQ348" t="str">
        <f t="shared" si="178"/>
        <v>WEIPU ST1210/P3</v>
      </c>
      <c r="AS348" t="str">
        <f t="shared" si="179"/>
        <v>PRLTCB-019_j</v>
      </c>
      <c r="AT348">
        <f t="shared" ca="1" si="180"/>
        <v>4</v>
      </c>
      <c r="AU348">
        <f t="shared" si="167"/>
        <v>5</v>
      </c>
      <c r="AV348" t="str">
        <f t="shared" si="181"/>
        <v>D</v>
      </c>
      <c r="AX348" t="str">
        <f t="shared" si="168"/>
        <v>staffanekstrom</v>
      </c>
      <c r="AY348" t="str">
        <f t="shared" si="169"/>
        <v>INSERTED</v>
      </c>
      <c r="AZ348" t="str">
        <f t="shared" si="170"/>
        <v/>
      </c>
      <c r="BD348" t="str">
        <f t="shared" si="171"/>
        <v>YES</v>
      </c>
      <c r="BF348">
        <f t="shared" ca="1" si="182"/>
        <v>360</v>
      </c>
    </row>
    <row r="349" spans="1:58">
      <c r="A349">
        <v>343</v>
      </c>
      <c r="C349">
        <f>ROW(Table!$A$275)</f>
        <v>275</v>
      </c>
      <c r="D349" s="1" t="str">
        <f ca="1">INDIRECT(ADDRESS($C349,D$5,,,Table!$A$1))</f>
        <v/>
      </c>
      <c r="E349" t="str">
        <f ca="1">INDIRECT(ADDRESS($C349,E$5,,,Table!$A$1))</f>
        <v>PRLJB-057</v>
      </c>
      <c r="F349">
        <f ca="1">INDIRECT(ADDRESS($C349,F$5,,,Table!$A$1))</f>
        <v>562.98270406598976</v>
      </c>
      <c r="G349" t="str">
        <f ca="1">INDIRECT(ADDRESS($C349,G$5,,,Table!$A$1))</f>
        <v>A2T</v>
      </c>
      <c r="H349" t="str">
        <f ca="1">INDIRECT(ADDRESS($C349,H$5,,,Table!$A$1))</f>
        <v>A2T-090PRL:RFS-PRLJB-057</v>
      </c>
      <c r="I349" t="str">
        <f>Dev!$CW$52</f>
        <v>s</v>
      </c>
      <c r="J349" t="str">
        <f>IF(OR(I349=Dev!$CU$46, I349=Dev!$CU$47, I349=Dev!$CU$48, I349=Dev!$CU$49, I349=Dev!$CU$50, I349=Dev!$CU$51, I349=Dev!$CU$52, I349=Dev!$CU$53, I349=Dev!$CR$48, I349=Dev!$CR$49),$C$3,                                                                  IF(OR(I349=Dev!$CU$54, I349=Dev!$CU$55, I349=Dev!$CU$56, I349=Dev!$CU$57, I349=Dev!$CU$58, I349=Dev!$CU$59, I349=Dev!$CS$48), $D$3,""))</f>
        <v>PRLTE</v>
      </c>
      <c r="K349" t="str">
        <f ca="1">CONCATENATE(E349,Names!$P$3,I349)</f>
        <v>PRLJB-057_s</v>
      </c>
      <c r="M349" s="31">
        <f ca="1">INDIRECT(ADDRESS($C349,M$5,,,Table!$A$1))</f>
        <v>360</v>
      </c>
      <c r="O349" t="str">
        <f t="shared" si="184"/>
        <v/>
      </c>
      <c r="Q349" t="str">
        <f t="shared" si="185"/>
        <v>0</v>
      </c>
      <c r="R349">
        <f t="shared" si="186"/>
        <v>19</v>
      </c>
      <c r="S349" t="str">
        <f ca="1">IFERROR(VLOOKUP(M349,Racks!$H$4:$M$30,Racks!$I$2),"")</f>
        <v>HEBT</v>
      </c>
      <c r="T349" t="str">
        <f ca="1">IFERROR(VLOOKUP(M349,Racks!$H$4:$M$30,Racks!$K$2),"")</f>
        <v>021Row</v>
      </c>
      <c r="U349" t="str">
        <f t="shared" si="187"/>
        <v>019</v>
      </c>
      <c r="V349" t="str">
        <f>CONCATENATE(Names!$C$17,Names!$N$3,U349)</f>
        <v>PRLTCB-019</v>
      </c>
      <c r="W349" t="str">
        <f>Dev!$GL$92</f>
        <v>k</v>
      </c>
      <c r="X349">
        <v>9</v>
      </c>
      <c r="Y349" t="str">
        <f>IF(OR(W349=Dev!$GJ$82, W349=Dev!$GJ$83, W349=Dev!$GJ$84, W349=Dev!$GJ$85, W349=Dev!$GJ$86, W349=Dev!$GJ$87, W349=Dev!$GJ$88, W349=Dev!$GJ$89, W349=Dev!$GG$82, W349=Dev!$GG$83, W349=Dev!$GG$84, W349=Dev!$GG$85, W349=Dev!$GG$86),Names!$C$10,                   IF(OR(W349=Dev!$GJ$90, W349=Dev!$GJ$91, W349=Dev!$GJ$92, W349=Dev!$GJ$93, W349=Dev!$GJ$94, W349=Dev!$GJ$95, W349=Dev!$GJ$96, W349=Dev!$GJ$97, W349=Dev!$GH$82), Names!$C$11,""))</f>
        <v>PRLTE</v>
      </c>
      <c r="Z349" s="31" t="str">
        <f ca="1">IFERROR(VLOOKUP(M349,Racks!$H$4:$M$30,6),"")</f>
        <v>HEBT-021Row:CnPw-U-006</v>
      </c>
      <c r="AA349" t="str">
        <f ca="1">IF(R349="","",CONCATENATE(S349,Names!$H$3,T349,Names!$J$3,Names!$K$3,Names!$L$3,V349))</f>
        <v>HEBT-021Row:RFS-PRLTCB-019</v>
      </c>
      <c r="AB349" t="str">
        <f>IF(R349="","",CONCATENATE(V349,Names!$P$3,W349))</f>
        <v>PRLTCB-019_k</v>
      </c>
      <c r="AD349" t="str">
        <f t="shared" si="164"/>
        <v>CREATE</v>
      </c>
      <c r="AF349" t="str">
        <f t="shared" si="172"/>
        <v>4PR24OSTCHF</v>
      </c>
      <c r="AH349" t="str">
        <f t="shared" ca="1" si="173"/>
        <v>A2T-090PRL:RFS-PRLJB-057</v>
      </c>
      <c r="AI349" t="str">
        <f t="shared" si="165"/>
        <v>AT</v>
      </c>
      <c r="AK349" t="str">
        <f t="shared" si="174"/>
        <v>WEIPU ST1210/S9</v>
      </c>
      <c r="AM349" t="str">
        <f t="shared" ca="1" si="175"/>
        <v>PRLJB-057_s</v>
      </c>
      <c r="AN349" t="str">
        <f t="shared" ca="1" si="176"/>
        <v>HEBT-021Row:RFS-PRLTCB-019</v>
      </c>
      <c r="AO349" t="str">
        <f t="shared" si="166"/>
        <v>KG</v>
      </c>
      <c r="AP349" t="str">
        <f t="shared" ca="1" si="177"/>
        <v>HEBT-021Row:CnPw-U-006</v>
      </c>
      <c r="AQ349" t="str">
        <f t="shared" si="178"/>
        <v>WEIPU ST1210/P9</v>
      </c>
      <c r="AS349" t="str">
        <f t="shared" si="179"/>
        <v>PRLTCB-019_k</v>
      </c>
      <c r="AT349">
        <f t="shared" ca="1" si="180"/>
        <v>4</v>
      </c>
      <c r="AU349">
        <f t="shared" si="167"/>
        <v>5</v>
      </c>
      <c r="AV349" t="str">
        <f t="shared" si="181"/>
        <v>A</v>
      </c>
      <c r="AX349" t="str">
        <f t="shared" si="168"/>
        <v>staffanekstrom</v>
      </c>
      <c r="AY349" t="str">
        <f t="shared" si="169"/>
        <v>INSERTED</v>
      </c>
      <c r="AZ349" t="str">
        <f t="shared" si="170"/>
        <v/>
      </c>
      <c r="BD349" t="str">
        <f t="shared" si="171"/>
        <v>YES</v>
      </c>
      <c r="BF349">
        <f t="shared" ca="1" si="182"/>
        <v>360</v>
      </c>
    </row>
    <row r="350" spans="1:58" s="196" customFormat="1">
      <c r="A350" s="196">
        <v>344</v>
      </c>
      <c r="C350" s="196">
        <f>ROW(Table!$A$275)</f>
        <v>275</v>
      </c>
      <c r="D350" s="1021" t="str">
        <f ca="1">INDIRECT(ADDRESS($C350,D$5,,,Table!$A$1))</f>
        <v/>
      </c>
      <c r="E350" s="196" t="str">
        <f ca="1">INDIRECT(ADDRESS($C350,E$5,,,Table!$A$1))</f>
        <v>PRLJB-057</v>
      </c>
      <c r="F350" s="196">
        <f ca="1">INDIRECT(ADDRESS($C350,F$5,,,Table!$A$1))</f>
        <v>562.98270406598976</v>
      </c>
      <c r="G350" s="196" t="str">
        <f ca="1">INDIRECT(ADDRESS($C350,G$5,,,Table!$A$1))</f>
        <v>A2T</v>
      </c>
      <c r="H350" s="196" t="str">
        <f ca="1">INDIRECT(ADDRESS($C350,H$5,,,Table!$A$1))</f>
        <v>A2T-090PRL:RFS-PRLJB-057</v>
      </c>
      <c r="I350" s="196" t="str">
        <f>Dev!$CW$53</f>
        <v>t</v>
      </c>
      <c r="J350" s="196" t="str">
        <f>IF(OR(I350=Dev!$CU$46, I350=Dev!$CU$47, I350=Dev!$CU$48, I350=Dev!$CU$49, I350=Dev!$CU$50, I350=Dev!$CU$51, I350=Dev!$CU$52, I350=Dev!$CU$53, I350=Dev!$CR$48, I350=Dev!$CR$49),$C$3,                                                                  IF(OR(I350=Dev!$CU$54, I350=Dev!$CU$55, I350=Dev!$CU$56, I350=Dev!$CU$57, I350=Dev!$CU$58, I350=Dev!$CU$59, I350=Dev!$CS$48), $D$3,""))</f>
        <v>PRLTE</v>
      </c>
      <c r="K350" s="196" t="str">
        <f ca="1">CONCATENATE(E350,Names!$P$3,I350)</f>
        <v>PRLJB-057_t</v>
      </c>
      <c r="M350" s="760">
        <f ca="1">INDIRECT(ADDRESS($C350,M$5,,,Table!$A$1))</f>
        <v>360</v>
      </c>
      <c r="O350" s="196" t="str">
        <f t="shared" si="184"/>
        <v/>
      </c>
      <c r="Q350" s="196" t="str">
        <f t="shared" si="185"/>
        <v>0</v>
      </c>
      <c r="R350" s="196">
        <f t="shared" si="186"/>
        <v>19</v>
      </c>
      <c r="S350" s="196" t="str">
        <f ca="1">IFERROR(VLOOKUP(M350,Racks!$H$4:$M$30,Racks!$I$2),"")</f>
        <v>HEBT</v>
      </c>
      <c r="T350" s="196" t="str">
        <f ca="1">IFERROR(VLOOKUP(M350,Racks!$H$4:$M$30,Racks!$K$2),"")</f>
        <v>021Row</v>
      </c>
      <c r="U350" s="196" t="str">
        <f t="shared" si="187"/>
        <v>019</v>
      </c>
      <c r="V350" s="196" t="str">
        <f>CONCATENATE(Names!$C$17,Names!$N$3,U350)</f>
        <v>PRLTCB-019</v>
      </c>
      <c r="W350" s="196" t="str">
        <f>Dev!$GL$93</f>
        <v>l</v>
      </c>
      <c r="X350" s="196">
        <v>10</v>
      </c>
      <c r="Y350" s="196" t="str">
        <f>IF(OR(W350=Dev!$GJ$82, W350=Dev!$GJ$83, W350=Dev!$GJ$84, W350=Dev!$GJ$85, W350=Dev!$GJ$86, W350=Dev!$GJ$87, W350=Dev!$GJ$88, W350=Dev!$GJ$89, W350=Dev!$GG$82, W350=Dev!$GG$83, W350=Dev!$GG$84, W350=Dev!$GG$85, W350=Dev!$GG$86),Names!$C$10,                   IF(OR(W350=Dev!$GJ$90, W350=Dev!$GJ$91, W350=Dev!$GJ$92, W350=Dev!$GJ$93, W350=Dev!$GJ$94, W350=Dev!$GJ$95, W350=Dev!$GJ$96, W350=Dev!$GJ$97, W350=Dev!$GH$82), Names!$C$11,""))</f>
        <v>PRLTE</v>
      </c>
      <c r="Z350" s="760" t="str">
        <f ca="1">IFERROR(VLOOKUP(M350,Racks!$H$4:$M$30,6),"")</f>
        <v>HEBT-021Row:CnPw-U-006</v>
      </c>
      <c r="AA350" s="196" t="str">
        <f ca="1">IF(R350="","",CONCATENATE(S350,Names!$H$3,T350,Names!$J$3,Names!$K$3,Names!$L$3,V350))</f>
        <v>HEBT-021Row:RFS-PRLTCB-019</v>
      </c>
      <c r="AB350" s="196" t="str">
        <f>IF(R350="","",CONCATENATE(V350,Names!$P$3,W350))</f>
        <v>PRLTCB-019_l</v>
      </c>
      <c r="AC350" s="996"/>
      <c r="AD350" s="196" t="str">
        <f t="shared" si="164"/>
        <v>CREATE</v>
      </c>
      <c r="AF350" s="196" t="str">
        <f t="shared" si="172"/>
        <v>4PR24OSTCHF</v>
      </c>
      <c r="AH350" s="196" t="str">
        <f t="shared" ca="1" si="173"/>
        <v>A2T-090PRL:RFS-PRLJB-057</v>
      </c>
      <c r="AI350" s="196" t="str">
        <f t="shared" si="165"/>
        <v>AT</v>
      </c>
      <c r="AK350" s="196" t="str">
        <f t="shared" si="174"/>
        <v>WEIPU ST1210/S9</v>
      </c>
      <c r="AM350" s="196" t="str">
        <f t="shared" ca="1" si="175"/>
        <v>PRLJB-057_t</v>
      </c>
      <c r="AN350" s="196" t="str">
        <f t="shared" ca="1" si="176"/>
        <v>HEBT-021Row:RFS-PRLTCB-019</v>
      </c>
      <c r="AO350" s="196" t="str">
        <f t="shared" si="166"/>
        <v>KG</v>
      </c>
      <c r="AP350" s="196" t="str">
        <f t="shared" ca="1" si="177"/>
        <v>HEBT-021Row:CnPw-U-006</v>
      </c>
      <c r="AQ350" s="196" t="str">
        <f t="shared" si="178"/>
        <v>WEIPU ST1210/P9</v>
      </c>
      <c r="AS350" s="196" t="str">
        <f t="shared" si="179"/>
        <v>PRLTCB-019_l</v>
      </c>
      <c r="AT350" s="196">
        <f t="shared" ca="1" si="180"/>
        <v>4</v>
      </c>
      <c r="AU350" s="196">
        <f t="shared" si="167"/>
        <v>5</v>
      </c>
      <c r="AV350" s="196" t="str">
        <f t="shared" si="181"/>
        <v>A</v>
      </c>
      <c r="AX350" s="196" t="str">
        <f t="shared" si="168"/>
        <v>staffanekstrom</v>
      </c>
      <c r="AY350" s="196" t="str">
        <f t="shared" si="169"/>
        <v>INSERTED</v>
      </c>
      <c r="AZ350" s="196" t="str">
        <f t="shared" si="170"/>
        <v/>
      </c>
      <c r="BD350" s="196" t="str">
        <f t="shared" si="171"/>
        <v>YES</v>
      </c>
      <c r="BE350" s="996"/>
      <c r="BF350" s="196">
        <f t="shared" ca="1" si="182"/>
        <v>360</v>
      </c>
    </row>
    <row r="351" spans="1:58">
      <c r="A351">
        <v>345</v>
      </c>
      <c r="C351">
        <f>ROW(Table!$A$279)</f>
        <v>279</v>
      </c>
      <c r="D351" s="1" t="str">
        <f ca="1">INDIRECT(ADDRESS($C351,D$5,,,Table!$A$1))</f>
        <v/>
      </c>
      <c r="E351" s="752" t="str">
        <f ca="1">INDIRECT(ADDRESS($C351,E$5,,,Table!$A$1))</f>
        <v>PRLJB-058</v>
      </c>
      <c r="F351">
        <f ca="1">INDIRECT(ADDRESS($C351,F$5,,,Table!$A$1))</f>
        <v>575.63770406598974</v>
      </c>
      <c r="G351" t="str">
        <f ca="1">INDIRECT(ADDRESS($C351,G$5,,,Table!$A$1))</f>
        <v>A2T</v>
      </c>
      <c r="H351" t="str">
        <f ca="1">INDIRECT(ADDRESS($C351,H$5,,,Table!$A$1))</f>
        <v>A2T-120PRL:RFS-PRLJB-058</v>
      </c>
      <c r="I351" s="769" t="str">
        <f>Dev!$CR$48</f>
        <v>++EH</v>
      </c>
      <c r="J351" t="str">
        <f>IF(OR(I351=Dev!$CU$46, I351=Dev!$CU$47, I351=Dev!$CU$48, I351=Dev!$CU$49, I351=Dev!$CU$50, I351=Dev!$CU$51, I351=Dev!$CU$52, I351=Dev!$CU$53, I351=Dev!$CR$48, I351=Dev!$CR$49),$C$3,                                                                  IF(OR(I351=Dev!$CU$54, I351=Dev!$CU$55, I351=Dev!$CU$56, I351=Dev!$CU$57, I351=Dev!$CU$58, I351=Dev!$CU$59, I351=Dev!$CS$48), $D$3,""))</f>
        <v>PRLEH</v>
      </c>
      <c r="K351" t="str">
        <f ca="1">CONCATENATE(E351,Names!$P$3,I351)</f>
        <v>PRLJB-058_++EH</v>
      </c>
      <c r="M351" s="31">
        <f ca="1">INDIRECT(ADDRESS($C351,M$5,,,Table!$A$1))</f>
        <v>360</v>
      </c>
      <c r="O351" t="str">
        <f t="shared" si="184"/>
        <v/>
      </c>
      <c r="Q351" t="str">
        <f t="shared" si="185"/>
        <v>0</v>
      </c>
      <c r="R351">
        <f t="shared" si="186"/>
        <v>19</v>
      </c>
      <c r="S351" t="str">
        <f ca="1">IFERROR(VLOOKUP(M351,Racks!$H$4:$M$30,Racks!$I$2),"")</f>
        <v>HEBT</v>
      </c>
      <c r="T351" t="str">
        <f ca="1">IFERROR(VLOOKUP(M351,Racks!$H$4:$M$30,Racks!$K$2),"")</f>
        <v>021Row</v>
      </c>
      <c r="U351" t="str">
        <f t="shared" si="187"/>
        <v>019</v>
      </c>
      <c r="V351" t="str">
        <f>CONCATENATE(Names!$C$17,Names!$N$3,U351)</f>
        <v>PRLTCB-019</v>
      </c>
      <c r="W351" s="769" t="str">
        <f>Dev!$GG$82</f>
        <v>y</v>
      </c>
      <c r="X351">
        <v>0</v>
      </c>
      <c r="Y351" t="str">
        <f>IF(OR(W351=Dev!$GJ$82, W351=Dev!$GJ$83, W351=Dev!$GJ$84, W351=Dev!$GJ$85, W351=Dev!$GJ$86, W351=Dev!$GJ$87, W351=Dev!$GJ$88, W351=Dev!$GJ$89, W351=Dev!$GG$82, W351=Dev!$GG$83, W351=Dev!$GG$84, W351=Dev!$GG$85, W351=Dev!$GG$86),Names!$C$10,                   IF(OR(W351=Dev!$GJ$90, W351=Dev!$GJ$91, W351=Dev!$GJ$92, W351=Dev!$GJ$93, W351=Dev!$GJ$94, W351=Dev!$GJ$95, W351=Dev!$GJ$96, W351=Dev!$GJ$97, W351=Dev!$GH$82), Names!$C$11,""))</f>
        <v>PRLEH</v>
      </c>
      <c r="Z351" s="31" t="str">
        <f ca="1">IFERROR(VLOOKUP(M351,Racks!$H$4:$M$30,6),"")</f>
        <v>HEBT-021Row:CnPw-U-006</v>
      </c>
      <c r="AA351" t="str">
        <f ca="1">IF(R351="","",CONCATENATE(S351,Names!$H$3,T351,Names!$J$3,Names!$K$3,Names!$L$3,V351))</f>
        <v>HEBT-021Row:RFS-PRLTCB-019</v>
      </c>
      <c r="AB351" t="str">
        <f>IF(R351="","",CONCATENATE(V351,Names!$P$3,W351))</f>
        <v>PRLTCB-019_y</v>
      </c>
      <c r="AD351" t="str">
        <f t="shared" si="164"/>
        <v>CREATE</v>
      </c>
      <c r="AF351" t="str">
        <f t="shared" si="172"/>
        <v>3C16NS_3G1.5</v>
      </c>
      <c r="AH351" t="str">
        <f t="shared" ca="1" si="173"/>
        <v>A2T-120PRL:RFS-PRLJB-058</v>
      </c>
      <c r="AI351" t="str">
        <f t="shared" si="165"/>
        <v>AT</v>
      </c>
      <c r="AK351" t="str">
        <f t="shared" si="174"/>
        <v>WEIPU ST1210/S3</v>
      </c>
      <c r="AM351" t="str">
        <f t="shared" ca="1" si="175"/>
        <v>PRLJB-058_++EH</v>
      </c>
      <c r="AN351" t="str">
        <f t="shared" ca="1" si="176"/>
        <v>HEBT-021Row:RFS-PRLTCB-019</v>
      </c>
      <c r="AO351" t="str">
        <f t="shared" si="166"/>
        <v>KG</v>
      </c>
      <c r="AP351" t="str">
        <f t="shared" ca="1" si="177"/>
        <v>HEBT-021Row:CnPw-U-006</v>
      </c>
      <c r="AQ351" t="str">
        <f t="shared" si="178"/>
        <v>WEIPU ST1210/P3</v>
      </c>
      <c r="AS351" t="str">
        <f t="shared" si="179"/>
        <v>PRLTCB-019_y</v>
      </c>
      <c r="AT351">
        <f t="shared" ca="1" si="180"/>
        <v>4</v>
      </c>
      <c r="AU351">
        <f t="shared" si="167"/>
        <v>5</v>
      </c>
      <c r="AV351" t="str">
        <f t="shared" si="181"/>
        <v>D</v>
      </c>
      <c r="AX351" t="str">
        <f t="shared" si="168"/>
        <v>staffanekstrom</v>
      </c>
      <c r="AY351" t="str">
        <f t="shared" si="169"/>
        <v>INSERTED</v>
      </c>
      <c r="AZ351" t="str">
        <f t="shared" si="170"/>
        <v/>
      </c>
      <c r="BD351" t="str">
        <f t="shared" si="171"/>
        <v>YES</v>
      </c>
      <c r="BF351">
        <f t="shared" ca="1" si="182"/>
        <v>360</v>
      </c>
    </row>
    <row r="352" spans="1:58">
      <c r="A352">
        <v>346</v>
      </c>
      <c r="C352">
        <f>ROW(Table!$A$279)</f>
        <v>279</v>
      </c>
      <c r="D352" s="1" t="str">
        <f ca="1">INDIRECT(ADDRESS($C352,D$5,,,Table!$A$1))</f>
        <v/>
      </c>
      <c r="E352" s="752" t="str">
        <f ca="1">INDIRECT(ADDRESS($C352,E$5,,,Table!$A$1))</f>
        <v>PRLJB-058</v>
      </c>
      <c r="F352">
        <f ca="1">INDIRECT(ADDRESS($C352,F$5,,,Table!$A$1))</f>
        <v>575.63770406598974</v>
      </c>
      <c r="G352" t="str">
        <f ca="1">INDIRECT(ADDRESS($C352,G$5,,,Table!$A$1))</f>
        <v>A2T</v>
      </c>
      <c r="H352" t="str">
        <f ca="1">INDIRECT(ADDRESS($C352,H$5,,,Table!$A$1))</f>
        <v>A2T-120PRL:RFS-PRLJB-058</v>
      </c>
      <c r="I352" s="769" t="str">
        <f>Dev!$CS$48</f>
        <v>++TE</v>
      </c>
      <c r="J352" t="str">
        <f>IF(OR(I352=Dev!$CU$46, I352=Dev!$CU$47, I352=Dev!$CU$48, I352=Dev!$CU$49, I352=Dev!$CU$50, I352=Dev!$CU$51, I352=Dev!$CU$52, I352=Dev!$CU$53, I352=Dev!$CR$48, I352=Dev!$CR$49),$C$3,                                                                  IF(OR(I352=Dev!$CU$54, I352=Dev!$CU$55, I352=Dev!$CU$56, I352=Dev!$CU$57, I352=Dev!$CU$58, I352=Dev!$CU$59, I352=Dev!$CS$48), $D$3,""))</f>
        <v>PRLTE</v>
      </c>
      <c r="K352" t="str">
        <f ca="1">CONCATENATE(E352,Names!$P$3,I352)</f>
        <v>PRLJB-058_++TE</v>
      </c>
      <c r="M352" s="31">
        <f ca="1">INDIRECT(ADDRESS($C352,M$5,,,Table!$A$1))</f>
        <v>360</v>
      </c>
      <c r="O352" t="str">
        <f t="shared" si="184"/>
        <v/>
      </c>
      <c r="Q352" t="str">
        <f t="shared" si="185"/>
        <v>0</v>
      </c>
      <c r="R352">
        <f t="shared" si="186"/>
        <v>19</v>
      </c>
      <c r="S352" t="str">
        <f ca="1">IFERROR(VLOOKUP(M352,Racks!$H$4:$M$30,Racks!$I$2),"")</f>
        <v>HEBT</v>
      </c>
      <c r="T352" t="str">
        <f ca="1">IFERROR(VLOOKUP(M352,Racks!$H$4:$M$30,Racks!$K$2),"")</f>
        <v>021Row</v>
      </c>
      <c r="U352" t="str">
        <f t="shared" si="187"/>
        <v>019</v>
      </c>
      <c r="V352" t="str">
        <f>CONCATENATE(Names!$C$17,Names!$N$3,U352)</f>
        <v>PRLTCB-019</v>
      </c>
      <c r="W352" s="769" t="str">
        <f>Dev!$GH$82</f>
        <v>z</v>
      </c>
      <c r="X352">
        <v>0</v>
      </c>
      <c r="Y352" t="str">
        <f>IF(OR(W352=Dev!$GJ$82, W352=Dev!$GJ$83, W352=Dev!$GJ$84, W352=Dev!$GJ$85, W352=Dev!$GJ$86, W352=Dev!$GJ$87, W352=Dev!$GJ$88, W352=Dev!$GJ$89, W352=Dev!$GG$82, W352=Dev!$GG$83, W352=Dev!$GG$84, W352=Dev!$GG$85, W352=Dev!$GG$86),Names!$C$10,                   IF(OR(W352=Dev!$GJ$90, W352=Dev!$GJ$91, W352=Dev!$GJ$92, W352=Dev!$GJ$93, W352=Dev!$GJ$94, W352=Dev!$GJ$95, W352=Dev!$GJ$96, W352=Dev!$GJ$97, W352=Dev!$GH$82), Names!$C$11,""))</f>
        <v>PRLTE</v>
      </c>
      <c r="Z352" s="31" t="str">
        <f ca="1">IFERROR(VLOOKUP(M352,Racks!$H$4:$M$30,6),"")</f>
        <v>HEBT-021Row:CnPw-U-006</v>
      </c>
      <c r="AA352" t="str">
        <f ca="1">IF(R352="","",CONCATENATE(S352,Names!$H$3,T352,Names!$J$3,Names!$K$3,Names!$L$3,V352))</f>
        <v>HEBT-021Row:RFS-PRLTCB-019</v>
      </c>
      <c r="AB352" t="str">
        <f>IF(R352="","",CONCATENATE(V352,Names!$P$3,W352))</f>
        <v>PRLTCB-019_z</v>
      </c>
      <c r="AD352" t="str">
        <f t="shared" si="164"/>
        <v>CREATE</v>
      </c>
      <c r="AF352" t="str">
        <f t="shared" si="172"/>
        <v>4PR24OSTCHF</v>
      </c>
      <c r="AH352" t="str">
        <f t="shared" ca="1" si="173"/>
        <v>A2T-120PRL:RFS-PRLJB-058</v>
      </c>
      <c r="AI352" t="str">
        <f t="shared" si="165"/>
        <v>AT</v>
      </c>
      <c r="AK352" t="str">
        <f t="shared" si="174"/>
        <v>WEIPU ST1210/S9</v>
      </c>
      <c r="AM352" t="str">
        <f t="shared" ca="1" si="175"/>
        <v>PRLJB-058_++TE</v>
      </c>
      <c r="AN352" t="str">
        <f t="shared" ca="1" si="176"/>
        <v>HEBT-021Row:RFS-PRLTCB-019</v>
      </c>
      <c r="AO352" t="str">
        <f t="shared" si="166"/>
        <v>KG</v>
      </c>
      <c r="AP352" t="str">
        <f t="shared" ca="1" si="177"/>
        <v>HEBT-021Row:CnPw-U-006</v>
      </c>
      <c r="AQ352" t="str">
        <f t="shared" si="178"/>
        <v>WEIPU ST1210/P9</v>
      </c>
      <c r="AS352" t="str">
        <f t="shared" si="179"/>
        <v>PRLTCB-019_z</v>
      </c>
      <c r="AT352">
        <f t="shared" ca="1" si="180"/>
        <v>4</v>
      </c>
      <c r="AU352">
        <f t="shared" si="167"/>
        <v>5</v>
      </c>
      <c r="AV352" t="str">
        <f t="shared" si="181"/>
        <v>A</v>
      </c>
      <c r="AX352" t="str">
        <f t="shared" si="168"/>
        <v>staffanekstrom</v>
      </c>
      <c r="AY352" t="str">
        <f t="shared" si="169"/>
        <v>INSERTED</v>
      </c>
      <c r="AZ352" t="str">
        <f t="shared" si="170"/>
        <v/>
      </c>
      <c r="BD352" t="str">
        <f t="shared" si="171"/>
        <v>YES</v>
      </c>
      <c r="BF352">
        <f t="shared" ca="1" si="182"/>
        <v>360</v>
      </c>
    </row>
    <row r="353" spans="1:58">
      <c r="A353">
        <v>347</v>
      </c>
      <c r="C353">
        <f>ROW(Table!$A$279)</f>
        <v>279</v>
      </c>
      <c r="D353" s="1" t="str">
        <f ca="1">INDIRECT(ADDRESS($C353,D$5,,,Table!$A$1))</f>
        <v/>
      </c>
      <c r="E353" s="738" t="str">
        <f ca="1">INDIRECT(ADDRESS($C353,E$5,,,Table!$A$1))</f>
        <v>PRLJB-058</v>
      </c>
      <c r="F353">
        <f ca="1">INDIRECT(ADDRESS($C353,F$5,,,Table!$A$1))</f>
        <v>575.63770406598974</v>
      </c>
      <c r="G353" t="str">
        <f ca="1">INDIRECT(ADDRESS($C353,G$5,,,Table!$A$1))</f>
        <v>A2T</v>
      </c>
      <c r="H353" t="str">
        <f ca="1">INDIRECT(ADDRESS($C353,H$5,,,Table!$A$1))</f>
        <v>A2T-120PRL:RFS-PRLJB-058</v>
      </c>
      <c r="I353" s="738" t="str">
        <f>Dev!$CW$46</f>
        <v>a</v>
      </c>
      <c r="J353" t="str">
        <f>IF(OR(I353=Dev!$CU$46, I353=Dev!$CU$47, I353=Dev!$CU$48, I353=Dev!$CU$49, I353=Dev!$CU$50, I353=Dev!$CU$51, I353=Dev!$CU$52, I353=Dev!$CU$53, I353=Dev!$CR$48, I353=Dev!$CR$49),$C$3,                                                                  IF(OR(I353=Dev!$CU$54, I353=Dev!$CU$55, I353=Dev!$CU$56, I353=Dev!$CU$57, I353=Dev!$CU$58, I353=Dev!$CU$59, I353=Dev!$CS$48), $D$3,""))</f>
        <v>PRLEH</v>
      </c>
      <c r="K353" t="str">
        <f ca="1">CONCATENATE(E353,Names!$P$3,I353)</f>
        <v>PRLJB-058_a</v>
      </c>
      <c r="M353" s="31">
        <f ca="1">INDIRECT(ADDRESS($C353,M$5,,,Table!$A$1))</f>
        <v>360</v>
      </c>
      <c r="O353" t="str">
        <f t="shared" si="184"/>
        <v/>
      </c>
      <c r="Q353" t="str">
        <f t="shared" si="185"/>
        <v>0</v>
      </c>
      <c r="R353">
        <f t="shared" si="186"/>
        <v>19</v>
      </c>
      <c r="S353" t="str">
        <f ca="1">IFERROR(VLOOKUP(M353,Racks!$H$4:$M$30,Racks!$I$2),"")</f>
        <v>HEBT</v>
      </c>
      <c r="T353" t="str">
        <f ca="1">IFERROR(VLOOKUP(M353,Racks!$H$4:$M$30,Racks!$K$2),"")</f>
        <v>021Row</v>
      </c>
      <c r="U353" t="str">
        <f t="shared" si="187"/>
        <v>019</v>
      </c>
      <c r="V353" t="str">
        <f>CONCATENATE(Names!$C$17,Names!$N$3,U353)</f>
        <v>PRLTCB-019</v>
      </c>
      <c r="W353" t="str">
        <f>Dev!$GL$94</f>
        <v>m</v>
      </c>
      <c r="X353">
        <v>11</v>
      </c>
      <c r="Y353" t="str">
        <f>IF(OR(W353=Dev!$GJ$82, W353=Dev!$GJ$83, W353=Dev!$GJ$84, W353=Dev!$GJ$85, W353=Dev!$GJ$86, W353=Dev!$GJ$87, W353=Dev!$GJ$88, W353=Dev!$GJ$89, W353=Dev!$GG$82, W353=Dev!$GG$83, W353=Dev!$GG$84, W353=Dev!$GG$85, W353=Dev!$GG$86),Names!$C$10,                   IF(OR(W353=Dev!$GJ$90, W353=Dev!$GJ$91, W353=Dev!$GJ$92, W353=Dev!$GJ$93, W353=Dev!$GJ$94, W353=Dev!$GJ$95, W353=Dev!$GJ$96, W353=Dev!$GJ$97, W353=Dev!$GH$82), Names!$C$11,""))</f>
        <v>PRLEH</v>
      </c>
      <c r="Z353" s="31" t="str">
        <f ca="1">IFERROR(VLOOKUP(M353,Racks!$H$4:$M$30,6),"")</f>
        <v>HEBT-021Row:CnPw-U-006</v>
      </c>
      <c r="AA353" t="str">
        <f ca="1">IF(R353="","",CONCATENATE(S353,Names!$H$3,T353,Names!$J$3,Names!$K$3,Names!$L$3,V353))</f>
        <v>HEBT-021Row:RFS-PRLTCB-019</v>
      </c>
      <c r="AB353" t="str">
        <f>IF(R353="","",CONCATENATE(V353,Names!$P$3,W353))</f>
        <v>PRLTCB-019_m</v>
      </c>
      <c r="AD353" t="str">
        <f t="shared" si="164"/>
        <v>CREATE</v>
      </c>
      <c r="AF353" t="str">
        <f t="shared" si="172"/>
        <v>3C16NS_3G1.5</v>
      </c>
      <c r="AH353" t="str">
        <f t="shared" ca="1" si="173"/>
        <v>A2T-120PRL:RFS-PRLJB-058</v>
      </c>
      <c r="AI353" t="str">
        <f t="shared" si="165"/>
        <v>AT</v>
      </c>
      <c r="AK353" t="str">
        <f t="shared" si="174"/>
        <v>WEIPU ST1210/S3</v>
      </c>
      <c r="AM353" t="str">
        <f t="shared" ca="1" si="175"/>
        <v>PRLJB-058_a</v>
      </c>
      <c r="AN353" t="str">
        <f t="shared" ca="1" si="176"/>
        <v>HEBT-021Row:RFS-PRLTCB-019</v>
      </c>
      <c r="AO353" t="str">
        <f t="shared" si="166"/>
        <v>KG</v>
      </c>
      <c r="AP353" t="str">
        <f t="shared" ca="1" si="177"/>
        <v>HEBT-021Row:CnPw-U-006</v>
      </c>
      <c r="AQ353" t="str">
        <f t="shared" si="178"/>
        <v>WEIPU ST1210/P3</v>
      </c>
      <c r="AS353" t="str">
        <f t="shared" si="179"/>
        <v>PRLTCB-019_m</v>
      </c>
      <c r="AT353">
        <f t="shared" ca="1" si="180"/>
        <v>4</v>
      </c>
      <c r="AU353">
        <f t="shared" si="167"/>
        <v>5</v>
      </c>
      <c r="AV353" t="str">
        <f t="shared" si="181"/>
        <v>D</v>
      </c>
      <c r="AX353" t="str">
        <f t="shared" si="168"/>
        <v>staffanekstrom</v>
      </c>
      <c r="AY353" t="str">
        <f t="shared" si="169"/>
        <v>INSERTED</v>
      </c>
      <c r="AZ353" t="str">
        <f t="shared" si="170"/>
        <v/>
      </c>
      <c r="BD353" t="str">
        <f t="shared" si="171"/>
        <v>YES</v>
      </c>
      <c r="BF353">
        <f t="shared" ca="1" si="182"/>
        <v>360</v>
      </c>
    </row>
    <row r="354" spans="1:58">
      <c r="A354">
        <v>348</v>
      </c>
      <c r="C354">
        <f>ROW(Table!$A$279)</f>
        <v>279</v>
      </c>
      <c r="D354" s="1" t="str">
        <f ca="1">INDIRECT(ADDRESS($C354,D$5,,,Table!$A$1))</f>
        <v/>
      </c>
      <c r="E354" s="738" t="str">
        <f ca="1">INDIRECT(ADDRESS($C354,E$5,,,Table!$A$1))</f>
        <v>PRLJB-058</v>
      </c>
      <c r="F354">
        <f ca="1">INDIRECT(ADDRESS($C354,F$5,,,Table!$A$1))</f>
        <v>575.63770406598974</v>
      </c>
      <c r="G354" t="str">
        <f ca="1">INDIRECT(ADDRESS($C354,G$5,,,Table!$A$1))</f>
        <v>A2T</v>
      </c>
      <c r="H354" t="str">
        <f ca="1">INDIRECT(ADDRESS($C354,H$5,,,Table!$A$1))</f>
        <v>A2T-120PRL:RFS-PRLJB-058</v>
      </c>
      <c r="I354" s="738" t="str">
        <f>Dev!$CW$47</f>
        <v>b</v>
      </c>
      <c r="J354" t="str">
        <f>IF(OR(I354=Dev!$CU$46, I354=Dev!$CU$47, I354=Dev!$CU$48, I354=Dev!$CU$49, I354=Dev!$CU$50, I354=Dev!$CU$51, I354=Dev!$CU$52, I354=Dev!$CU$53, I354=Dev!$CR$48, I354=Dev!$CR$49),$C$3,                                                                  IF(OR(I354=Dev!$CU$54, I354=Dev!$CU$55, I354=Dev!$CU$56, I354=Dev!$CU$57, I354=Dev!$CU$58, I354=Dev!$CU$59, I354=Dev!$CS$48), $D$3,""))</f>
        <v>PRLEH</v>
      </c>
      <c r="K354" t="str">
        <f ca="1">CONCATENATE(E354,Names!$P$3,I354)</f>
        <v>PRLJB-058_b</v>
      </c>
      <c r="M354" s="31">
        <f ca="1">INDIRECT(ADDRESS($C354,M$5,,,Table!$A$1))</f>
        <v>360</v>
      </c>
      <c r="O354" t="str">
        <f t="shared" si="184"/>
        <v/>
      </c>
      <c r="Q354" t="str">
        <f t="shared" si="185"/>
        <v>0</v>
      </c>
      <c r="R354">
        <f t="shared" si="186"/>
        <v>19</v>
      </c>
      <c r="S354" t="str">
        <f ca="1">IFERROR(VLOOKUP(M354,Racks!$H$4:$M$30,Racks!$I$2),"")</f>
        <v>HEBT</v>
      </c>
      <c r="T354" t="str">
        <f ca="1">IFERROR(VLOOKUP(M354,Racks!$H$4:$M$30,Racks!$K$2),"")</f>
        <v>021Row</v>
      </c>
      <c r="U354" t="str">
        <f t="shared" si="187"/>
        <v>019</v>
      </c>
      <c r="V354" t="str">
        <f>CONCATENATE(Names!$C$17,Names!$N$3,U354)</f>
        <v>PRLTCB-019</v>
      </c>
      <c r="W354" t="str">
        <f>Dev!$GL$95</f>
        <v>n</v>
      </c>
      <c r="X354">
        <v>12</v>
      </c>
      <c r="Y354" t="str">
        <f>IF(OR(W354=Dev!$GJ$82, W354=Dev!$GJ$83, W354=Dev!$GJ$84, W354=Dev!$GJ$85, W354=Dev!$GJ$86, W354=Dev!$GJ$87, W354=Dev!$GJ$88, W354=Dev!$GJ$89, W354=Dev!$GG$82, W354=Dev!$GG$83, W354=Dev!$GG$84, W354=Dev!$GG$85, W354=Dev!$GG$86),Names!$C$10,                   IF(OR(W354=Dev!$GJ$90, W354=Dev!$GJ$91, W354=Dev!$GJ$92, W354=Dev!$GJ$93, W354=Dev!$GJ$94, W354=Dev!$GJ$95, W354=Dev!$GJ$96, W354=Dev!$GJ$97, W354=Dev!$GH$82), Names!$C$11,""))</f>
        <v>PRLEH</v>
      </c>
      <c r="Z354" s="31" t="str">
        <f ca="1">IFERROR(VLOOKUP(M354,Racks!$H$4:$M$30,6),"")</f>
        <v>HEBT-021Row:CnPw-U-006</v>
      </c>
      <c r="AA354" t="str">
        <f ca="1">IF(R354="","",CONCATENATE(S354,Names!$H$3,T354,Names!$J$3,Names!$K$3,Names!$L$3,V354))</f>
        <v>HEBT-021Row:RFS-PRLTCB-019</v>
      </c>
      <c r="AB354" t="str">
        <f>IF(R354="","",CONCATENATE(V354,Names!$P$3,W354))</f>
        <v>PRLTCB-019_n</v>
      </c>
      <c r="AD354" t="str">
        <f t="shared" si="164"/>
        <v>CREATE</v>
      </c>
      <c r="AF354" t="str">
        <f t="shared" si="172"/>
        <v>3C16NS_3G1.5</v>
      </c>
      <c r="AH354" t="str">
        <f t="shared" ca="1" si="173"/>
        <v>A2T-120PRL:RFS-PRLJB-058</v>
      </c>
      <c r="AI354" t="str">
        <f t="shared" si="165"/>
        <v>AT</v>
      </c>
      <c r="AK354" t="str">
        <f t="shared" si="174"/>
        <v>WEIPU ST1210/S3</v>
      </c>
      <c r="AM354" t="str">
        <f t="shared" ca="1" si="175"/>
        <v>PRLJB-058_b</v>
      </c>
      <c r="AN354" t="str">
        <f t="shared" ca="1" si="176"/>
        <v>HEBT-021Row:RFS-PRLTCB-019</v>
      </c>
      <c r="AO354" t="str">
        <f t="shared" si="166"/>
        <v>KG</v>
      </c>
      <c r="AP354" t="str">
        <f t="shared" ca="1" si="177"/>
        <v>HEBT-021Row:CnPw-U-006</v>
      </c>
      <c r="AQ354" t="str">
        <f t="shared" si="178"/>
        <v>WEIPU ST1210/P3</v>
      </c>
      <c r="AS354" t="str">
        <f t="shared" si="179"/>
        <v>PRLTCB-019_n</v>
      </c>
      <c r="AT354">
        <f t="shared" ca="1" si="180"/>
        <v>4</v>
      </c>
      <c r="AU354">
        <f t="shared" si="167"/>
        <v>5</v>
      </c>
      <c r="AV354" t="str">
        <f t="shared" si="181"/>
        <v>D</v>
      </c>
      <c r="AX354" t="str">
        <f t="shared" si="168"/>
        <v>staffanekstrom</v>
      </c>
      <c r="AY354" t="str">
        <f t="shared" si="169"/>
        <v>INSERTED</v>
      </c>
      <c r="AZ354" t="str">
        <f t="shared" si="170"/>
        <v/>
      </c>
      <c r="BD354" t="str">
        <f t="shared" si="171"/>
        <v>YES</v>
      </c>
      <c r="BF354">
        <f t="shared" ca="1" si="182"/>
        <v>360</v>
      </c>
    </row>
    <row r="355" spans="1:58">
      <c r="A355">
        <v>349</v>
      </c>
      <c r="C355">
        <f>ROW(Table!$A$279)</f>
        <v>279</v>
      </c>
      <c r="D355" s="1" t="str">
        <f ca="1">INDIRECT(ADDRESS($C355,D$5,,,Table!$A$1))</f>
        <v/>
      </c>
      <c r="E355" s="738" t="str">
        <f ca="1">INDIRECT(ADDRESS($C355,E$5,,,Table!$A$1))</f>
        <v>PRLJB-058</v>
      </c>
      <c r="F355">
        <f ca="1">INDIRECT(ADDRESS($C355,F$5,,,Table!$A$1))</f>
        <v>575.63770406598974</v>
      </c>
      <c r="G355" t="str">
        <f ca="1">INDIRECT(ADDRESS($C355,G$5,,,Table!$A$1))</f>
        <v>A2T</v>
      </c>
      <c r="H355" t="str">
        <f ca="1">INDIRECT(ADDRESS($C355,H$5,,,Table!$A$1))</f>
        <v>A2T-120PRL:RFS-PRLJB-058</v>
      </c>
      <c r="I355" s="738" t="str">
        <f>Dev!$CW$48</f>
        <v>g</v>
      </c>
      <c r="J355" t="str">
        <f>IF(OR(I355=Dev!$CU$46, I355=Dev!$CU$47, I355=Dev!$CU$48, I355=Dev!$CU$49, I355=Dev!$CU$50, I355=Dev!$CU$51, I355=Dev!$CU$52, I355=Dev!$CU$53, I355=Dev!$CR$48, I355=Dev!$CR$49),$C$3,                                                                  IF(OR(I355=Dev!$CU$54, I355=Dev!$CU$55, I355=Dev!$CU$56, I355=Dev!$CU$57, I355=Dev!$CU$58, I355=Dev!$CU$59, I355=Dev!$CS$48), $D$3,""))</f>
        <v>PRLTE</v>
      </c>
      <c r="K355" t="str">
        <f ca="1">CONCATENATE(E355,Names!$P$3,I355)</f>
        <v>PRLJB-058_g</v>
      </c>
      <c r="M355" s="31">
        <f ca="1">INDIRECT(ADDRESS($C355,M$5,,,Table!$A$1))</f>
        <v>360</v>
      </c>
      <c r="O355" t="str">
        <f t="shared" si="184"/>
        <v/>
      </c>
      <c r="Q355" t="str">
        <f t="shared" si="185"/>
        <v>0</v>
      </c>
      <c r="R355">
        <f t="shared" si="186"/>
        <v>19</v>
      </c>
      <c r="S355" t="str">
        <f ca="1">IFERROR(VLOOKUP(M355,Racks!$H$4:$M$30,Racks!$I$2),"")</f>
        <v>HEBT</v>
      </c>
      <c r="T355" t="str">
        <f ca="1">IFERROR(VLOOKUP(M355,Racks!$H$4:$M$30,Racks!$K$2),"")</f>
        <v>021Row</v>
      </c>
      <c r="U355" t="str">
        <f t="shared" si="187"/>
        <v>019</v>
      </c>
      <c r="V355" t="str">
        <f>CONCATENATE(Names!$C$17,Names!$N$3,U355)</f>
        <v>PRLTCB-019</v>
      </c>
      <c r="W355" t="str">
        <f>Dev!$GL$96</f>
        <v>o</v>
      </c>
      <c r="X355">
        <v>13</v>
      </c>
      <c r="Y355" t="str">
        <f>IF(OR(W355=Dev!$GJ$82, W355=Dev!$GJ$83, W355=Dev!$GJ$84, W355=Dev!$GJ$85, W355=Dev!$GJ$86, W355=Dev!$GJ$87, W355=Dev!$GJ$88, W355=Dev!$GJ$89, W355=Dev!$GG$82, W355=Dev!$GG$83, W355=Dev!$GG$84, W355=Dev!$GG$85, W355=Dev!$GG$86),Names!$C$10,                   IF(OR(W355=Dev!$GJ$90, W355=Dev!$GJ$91, W355=Dev!$GJ$92, W355=Dev!$GJ$93, W355=Dev!$GJ$94, W355=Dev!$GJ$95, W355=Dev!$GJ$96, W355=Dev!$GJ$97, W355=Dev!$GH$82), Names!$C$11,""))</f>
        <v>PRLTE</v>
      </c>
      <c r="Z355" s="31" t="str">
        <f ca="1">IFERROR(VLOOKUP(M355,Racks!$H$4:$M$30,6),"")</f>
        <v>HEBT-021Row:CnPw-U-006</v>
      </c>
      <c r="AA355" t="str">
        <f ca="1">IF(R355="","",CONCATENATE(S355,Names!$H$3,T355,Names!$J$3,Names!$K$3,Names!$L$3,V355))</f>
        <v>HEBT-021Row:RFS-PRLTCB-019</v>
      </c>
      <c r="AB355" t="str">
        <f>IF(R355="","",CONCATENATE(V355,Names!$P$3,W355))</f>
        <v>PRLTCB-019_o</v>
      </c>
      <c r="AD355" t="str">
        <f t="shared" si="164"/>
        <v>CREATE</v>
      </c>
      <c r="AF355" t="str">
        <f t="shared" si="172"/>
        <v>4PR24OSTCHF</v>
      </c>
      <c r="AH355" t="str">
        <f t="shared" ca="1" si="173"/>
        <v>A2T-120PRL:RFS-PRLJB-058</v>
      </c>
      <c r="AI355" t="str">
        <f t="shared" si="165"/>
        <v>AT</v>
      </c>
      <c r="AK355" t="str">
        <f t="shared" si="174"/>
        <v>WEIPU ST1210/S9</v>
      </c>
      <c r="AM355" t="str">
        <f t="shared" ca="1" si="175"/>
        <v>PRLJB-058_g</v>
      </c>
      <c r="AN355" t="str">
        <f t="shared" ca="1" si="176"/>
        <v>HEBT-021Row:RFS-PRLTCB-019</v>
      </c>
      <c r="AO355" t="str">
        <f t="shared" si="166"/>
        <v>KG</v>
      </c>
      <c r="AP355" t="str">
        <f t="shared" ca="1" si="177"/>
        <v>HEBT-021Row:CnPw-U-006</v>
      </c>
      <c r="AQ355" t="str">
        <f t="shared" si="178"/>
        <v>WEIPU ST1210/P9</v>
      </c>
      <c r="AS355" t="str">
        <f t="shared" si="179"/>
        <v>PRLTCB-019_o</v>
      </c>
      <c r="AT355">
        <f t="shared" ca="1" si="180"/>
        <v>4</v>
      </c>
      <c r="AU355">
        <f t="shared" si="167"/>
        <v>5</v>
      </c>
      <c r="AV355" t="str">
        <f t="shared" si="181"/>
        <v>A</v>
      </c>
      <c r="AX355" t="str">
        <f t="shared" si="168"/>
        <v>staffanekstrom</v>
      </c>
      <c r="AY355" t="str">
        <f t="shared" si="169"/>
        <v>INSERTED</v>
      </c>
      <c r="AZ355" t="str">
        <f t="shared" si="170"/>
        <v/>
      </c>
      <c r="BD355" t="str">
        <f t="shared" si="171"/>
        <v>YES</v>
      </c>
      <c r="BF355">
        <f t="shared" ca="1" si="182"/>
        <v>360</v>
      </c>
    </row>
    <row r="356" spans="1:58" s="991" customFormat="1" ht="13.5" thickBot="1">
      <c r="A356" s="991">
        <v>350</v>
      </c>
      <c r="C356" s="991">
        <f>ROW(Table!$A$279)</f>
        <v>279</v>
      </c>
      <c r="D356" s="992" t="str">
        <f ca="1">INDIRECT(ADDRESS($C356,D$5,,,Table!$A$1))</f>
        <v/>
      </c>
      <c r="E356" s="1035" t="str">
        <f ca="1">INDIRECT(ADDRESS($C356,E$5,,,Table!$A$1))</f>
        <v>PRLJB-058</v>
      </c>
      <c r="F356" s="991">
        <f ca="1">INDIRECT(ADDRESS($C356,F$5,,,Table!$A$1))</f>
        <v>575.63770406598974</v>
      </c>
      <c r="G356" s="991" t="str">
        <f ca="1">INDIRECT(ADDRESS($C356,G$5,,,Table!$A$1))</f>
        <v>A2T</v>
      </c>
      <c r="H356" s="991" t="str">
        <f ca="1">INDIRECT(ADDRESS($C356,H$5,,,Table!$A$1))</f>
        <v>A2T-120PRL:RFS-PRLJB-058</v>
      </c>
      <c r="I356" s="1035" t="str">
        <f>Dev!$CW$49</f>
        <v>h</v>
      </c>
      <c r="J356" s="991" t="str">
        <f>IF(OR(I356=Dev!$CU$46, I356=Dev!$CU$47, I356=Dev!$CU$48, I356=Dev!$CU$49, I356=Dev!$CU$50, I356=Dev!$CU$51, I356=Dev!$CU$52, I356=Dev!$CU$53, I356=Dev!$CR$48, I356=Dev!$CR$49),$C$3,                                                                  IF(OR(I356=Dev!$CU$54, I356=Dev!$CU$55, I356=Dev!$CU$56, I356=Dev!$CU$57, I356=Dev!$CU$58, I356=Dev!$CU$59, I356=Dev!$CS$48), $D$3,""))</f>
        <v>PRLTE</v>
      </c>
      <c r="K356" s="991" t="str">
        <f ca="1">CONCATENATE(E356,Names!$P$3,I356)</f>
        <v>PRLJB-058_h</v>
      </c>
      <c r="M356" s="993">
        <f ca="1">INDIRECT(ADDRESS($C356,M$5,,,Table!$A$1))</f>
        <v>360</v>
      </c>
      <c r="O356" s="991" t="str">
        <f t="shared" si="184"/>
        <v/>
      </c>
      <c r="Q356" s="991" t="str">
        <f t="shared" si="185"/>
        <v>0</v>
      </c>
      <c r="R356" s="991">
        <f t="shared" si="186"/>
        <v>19</v>
      </c>
      <c r="S356" s="991" t="str">
        <f ca="1">IFERROR(VLOOKUP(M356,Racks!$H$4:$M$30,Racks!$I$2),"")</f>
        <v>HEBT</v>
      </c>
      <c r="T356" s="991" t="str">
        <f ca="1">IFERROR(VLOOKUP(M356,Racks!$H$4:$M$30,Racks!$K$2),"")</f>
        <v>021Row</v>
      </c>
      <c r="U356" s="991" t="str">
        <f t="shared" si="187"/>
        <v>019</v>
      </c>
      <c r="V356" s="991" t="str">
        <f>CONCATENATE(Names!$C$17,Names!$N$3,U356)</f>
        <v>PRLTCB-019</v>
      </c>
      <c r="W356" s="991" t="str">
        <f>Dev!$GL$97</f>
        <v>p</v>
      </c>
      <c r="X356" s="991">
        <v>14</v>
      </c>
      <c r="Y356" s="991" t="str">
        <f>IF(OR(W356=Dev!$GJ$82, W356=Dev!$GJ$83, W356=Dev!$GJ$84, W356=Dev!$GJ$85, W356=Dev!$GJ$86, W356=Dev!$GJ$87, W356=Dev!$GJ$88, W356=Dev!$GJ$89, W356=Dev!$GG$82, W356=Dev!$GG$83, W356=Dev!$GG$84, W356=Dev!$GG$85, W356=Dev!$GG$86),Names!$C$10,                   IF(OR(W356=Dev!$GJ$90, W356=Dev!$GJ$91, W356=Dev!$GJ$92, W356=Dev!$GJ$93, W356=Dev!$GJ$94, W356=Dev!$GJ$95, W356=Dev!$GJ$96, W356=Dev!$GJ$97, W356=Dev!$GH$82), Names!$C$11,""))</f>
        <v>PRLTE</v>
      </c>
      <c r="Z356" s="993" t="str">
        <f ca="1">IFERROR(VLOOKUP(M356,Racks!$H$4:$M$30,6),"")</f>
        <v>HEBT-021Row:CnPw-U-006</v>
      </c>
      <c r="AA356" s="991" t="str">
        <f ca="1">IF(R356="","",CONCATENATE(S356,Names!$H$3,T356,Names!$J$3,Names!$K$3,Names!$L$3,V356))</f>
        <v>HEBT-021Row:RFS-PRLTCB-019</v>
      </c>
      <c r="AB356" s="991" t="str">
        <f>IF(R356="","",CONCATENATE(V356,Names!$P$3,W356))</f>
        <v>PRLTCB-019_p</v>
      </c>
      <c r="AC356" s="998"/>
      <c r="AD356" s="991" t="str">
        <f t="shared" si="164"/>
        <v>CREATE</v>
      </c>
      <c r="AF356" s="991" t="str">
        <f t="shared" si="172"/>
        <v>4PR24OSTCHF</v>
      </c>
      <c r="AH356" s="991" t="str">
        <f t="shared" ca="1" si="173"/>
        <v>A2T-120PRL:RFS-PRLJB-058</v>
      </c>
      <c r="AI356" s="991" t="str">
        <f t="shared" si="165"/>
        <v>AT</v>
      </c>
      <c r="AK356" s="991" t="str">
        <f t="shared" si="174"/>
        <v>WEIPU ST1210/S9</v>
      </c>
      <c r="AM356" s="991" t="str">
        <f t="shared" ca="1" si="175"/>
        <v>PRLJB-058_h</v>
      </c>
      <c r="AN356" s="991" t="str">
        <f t="shared" ca="1" si="176"/>
        <v>HEBT-021Row:RFS-PRLTCB-019</v>
      </c>
      <c r="AO356" s="991" t="str">
        <f t="shared" si="166"/>
        <v>KG</v>
      </c>
      <c r="AP356" s="991" t="str">
        <f t="shared" ca="1" si="177"/>
        <v>HEBT-021Row:CnPw-U-006</v>
      </c>
      <c r="AQ356" s="991" t="str">
        <f t="shared" si="178"/>
        <v>WEIPU ST1210/P9</v>
      </c>
      <c r="AS356" s="991" t="str">
        <f t="shared" si="179"/>
        <v>PRLTCB-019_p</v>
      </c>
      <c r="AT356" s="991">
        <f t="shared" ca="1" si="180"/>
        <v>4</v>
      </c>
      <c r="AU356" s="991">
        <f t="shared" si="167"/>
        <v>5</v>
      </c>
      <c r="AV356" s="991" t="str">
        <f t="shared" si="181"/>
        <v>A</v>
      </c>
      <c r="AX356" s="991" t="str">
        <f t="shared" si="168"/>
        <v>staffanekstrom</v>
      </c>
      <c r="AY356" s="991" t="str">
        <f t="shared" si="169"/>
        <v>INSERTED</v>
      </c>
      <c r="AZ356" s="991" t="str">
        <f t="shared" si="170"/>
        <v/>
      </c>
      <c r="BD356" s="991" t="str">
        <f t="shared" si="171"/>
        <v>YES</v>
      </c>
      <c r="BE356" s="998"/>
      <c r="BF356" s="991">
        <f t="shared" ca="1" si="182"/>
        <v>360</v>
      </c>
    </row>
    <row r="357" spans="1:58">
      <c r="A357">
        <v>351</v>
      </c>
      <c r="B357" s="69" t="s">
        <v>1062</v>
      </c>
      <c r="C357">
        <f>ROW(Table!$A$241)</f>
        <v>241</v>
      </c>
      <c r="D357" s="1" t="str">
        <f ca="1">INDIRECT(ADDRESS($C357,D$5,,,Table!$A$1))</f>
        <v/>
      </c>
      <c r="E357" t="str">
        <f ca="1">INDIRECT(ADDRESS($C357,E$5,,,Table!$A$1))</f>
        <v>PRLJB-055</v>
      </c>
      <c r="F357">
        <f ca="1">INDIRECT(ADDRESS($C357,F$5,,,Table!$A$1))</f>
        <v>529.65657528279473</v>
      </c>
      <c r="G357" t="str">
        <f ca="1">INDIRECT(ADDRESS($C357,G$5,,,Table!$A$1))</f>
        <v>A2T</v>
      </c>
      <c r="H357" t="str">
        <f ca="1">INDIRECT(ADDRESS($C357,H$5,,,Table!$A$1))</f>
        <v>A2T-040PRL:RFS-PRLJB-055</v>
      </c>
      <c r="I357" t="str">
        <f>Dev!$FV$48</f>
        <v>ah</v>
      </c>
      <c r="J357" t="str">
        <f>IF(OR(I357=Dev!$CU$46, I357=Dev!$CU$47, I357=Dev!$CU$48, I357=Dev!$CU$49, I357=Dev!$CU$50, I357=Dev!$CU$51, I357=Dev!$CU$52, I357=Dev!$CU$53, I357=Dev!$CR$48, I357=Dev!$CR$49),$C$3,                                                                  IF(OR(I357=Dev!$CU$54, I357=Dev!$CU$55, I357=Dev!$CU$56, I357=Dev!$CU$57, I357=Dev!$CU$58, I357=Dev!$CU$59, I357=Dev!$CS$48), $D$3,""))</f>
        <v>PRLTE</v>
      </c>
      <c r="K357" t="str">
        <f ca="1">CONCATENATE(E357,Names!$P$3,I357)</f>
        <v>PRLJB-055_ah</v>
      </c>
      <c r="M357" s="31">
        <f ca="1">INDIRECT(ADDRESS($C357,M$5,,,Table!$A$1))</f>
        <v>360</v>
      </c>
      <c r="O357" t="str">
        <f t="shared" si="184"/>
        <v/>
      </c>
      <c r="Q357" t="str">
        <f t="shared" si="185"/>
        <v>0</v>
      </c>
      <c r="R357" s="819">
        <f>$R$303</f>
        <v>17</v>
      </c>
      <c r="S357" s="819" t="str">
        <f ca="1">IFERROR(VLOOKUP(M357,Racks!$H$4:$M$30,Racks!$I$2),"")</f>
        <v>HEBT</v>
      </c>
      <c r="T357" s="819" t="str">
        <f ca="1">IFERROR(VLOOKUP(M357,Racks!$H$4:$M$30,Racks!$K$2),"")</f>
        <v>021Row</v>
      </c>
      <c r="U357" s="819" t="str">
        <f t="shared" si="187"/>
        <v>017</v>
      </c>
      <c r="V357" s="819" t="str">
        <f>CONCATENATE(Names!$C$17,Names!$N$3,U357)</f>
        <v>PRLTCB-017</v>
      </c>
      <c r="W357" s="819" t="str">
        <f>Dev!$GL$84</f>
        <v>c</v>
      </c>
      <c r="X357" s="819">
        <v>15</v>
      </c>
      <c r="Y357" t="str">
        <f>IF(OR(W357=Dev!$GJ$82, W357=Dev!$GJ$83, W357=Dev!$GJ$84, W357=Dev!$GJ$85, W357=Dev!$GJ$86, W357=Dev!$GJ$87, W357=Dev!$GJ$88, W357=Dev!$GJ$89, W357=Dev!$GG$82, W357=Dev!$GG$83, W357=Dev!$GG$84, W357=Dev!$GG$85, W357=Dev!$GG$86),Names!$C$10,                   IF(OR(W357=Dev!$GJ$90, W357=Dev!$GJ$91, W357=Dev!$GJ$92, W357=Dev!$GJ$93, W357=Dev!$GJ$94, W357=Dev!$GJ$95, W357=Dev!$GJ$96, W357=Dev!$GJ$97, W357=Dev!$GH$82), Names!$C$11,""))</f>
        <v>PRLTE</v>
      </c>
      <c r="Z357" s="31" t="str">
        <f ca="1">IFERROR(VLOOKUP(M357,Racks!$H$4:$M$30,6),"")</f>
        <v>HEBT-021Row:CnPw-U-006</v>
      </c>
      <c r="AA357" t="str">
        <f ca="1">IF(R357="","",CONCATENATE(S357,Names!$H$3,T357,Names!$J$3,Names!$K$3,Names!$L$3,V357))</f>
        <v>HEBT-021Row:RFS-PRLTCB-017</v>
      </c>
      <c r="AB357" t="str">
        <f>IF(R357="","",CONCATENATE(V357,Names!$P$3,W357))</f>
        <v>PRLTCB-017_c</v>
      </c>
      <c r="AD357" t="str">
        <f t="shared" si="164"/>
        <v>CREATE</v>
      </c>
      <c r="AF357" t="str">
        <f t="shared" si="172"/>
        <v>4PR24OSTCHF</v>
      </c>
      <c r="AH357" t="str">
        <f t="shared" ca="1" si="173"/>
        <v>A2T-040PRL:RFS-PRLJB-055</v>
      </c>
      <c r="AI357" t="str">
        <f t="shared" si="165"/>
        <v>AT</v>
      </c>
      <c r="AK357" t="str">
        <f t="shared" si="174"/>
        <v>WEIPU ST1210/S9</v>
      </c>
      <c r="AM357" t="str">
        <f t="shared" ca="1" si="175"/>
        <v>PRLJB-055_ah</v>
      </c>
      <c r="AN357" t="str">
        <f t="shared" ca="1" si="176"/>
        <v>HEBT-021Row:RFS-PRLTCB-017</v>
      </c>
      <c r="AO357" t="str">
        <f t="shared" si="166"/>
        <v>KG</v>
      </c>
      <c r="AP357" t="str">
        <f t="shared" ca="1" si="177"/>
        <v>HEBT-021Row:CnPw-U-006</v>
      </c>
      <c r="AQ357" t="str">
        <f t="shared" si="178"/>
        <v>WEIPU ST1210/P9</v>
      </c>
      <c r="AS357" t="str">
        <f t="shared" si="179"/>
        <v>PRLTCB-017_c</v>
      </c>
      <c r="AT357">
        <f t="shared" ca="1" si="180"/>
        <v>4</v>
      </c>
      <c r="AU357">
        <f t="shared" si="167"/>
        <v>5</v>
      </c>
      <c r="AV357" t="str">
        <f t="shared" si="181"/>
        <v>A</v>
      </c>
      <c r="AX357" t="str">
        <f t="shared" si="168"/>
        <v>staffanekstrom</v>
      </c>
      <c r="AY357" t="str">
        <f t="shared" si="169"/>
        <v>INSERTED</v>
      </c>
      <c r="BD357" t="str">
        <f t="shared" si="171"/>
        <v>YES</v>
      </c>
      <c r="BF357">
        <f t="shared" ca="1" si="182"/>
        <v>360</v>
      </c>
    </row>
    <row r="358" spans="1:58">
      <c r="A358">
        <v>352</v>
      </c>
      <c r="B358" s="1764" t="s">
        <v>1069</v>
      </c>
      <c r="C358">
        <f>ROW(Table!$A$241)</f>
        <v>241</v>
      </c>
      <c r="D358" s="1" t="str">
        <f ca="1">INDIRECT(ADDRESS($C358,D$5,,,Table!$A$1))</f>
        <v/>
      </c>
      <c r="E358" t="str">
        <f ca="1">INDIRECT(ADDRESS($C358,E$5,,,Table!$A$1))</f>
        <v>PRLJB-055</v>
      </c>
      <c r="F358">
        <f ca="1">INDIRECT(ADDRESS($C358,F$5,,,Table!$A$1))</f>
        <v>529.65657528279473</v>
      </c>
      <c r="G358" t="str">
        <f ca="1">INDIRECT(ADDRESS($C358,G$5,,,Table!$A$1))</f>
        <v>A2T</v>
      </c>
      <c r="H358" t="str">
        <f ca="1">INDIRECT(ADDRESS($C358,H$5,,,Table!$A$1))</f>
        <v>A2T-040PRL:RFS-PRLJB-055</v>
      </c>
      <c r="I358" t="str">
        <f>Dev!$EI$48</f>
        <v>ab</v>
      </c>
      <c r="J358" t="str">
        <f>IF(OR(I358=Dev!$CU$46, I358=Dev!$CU$47, I358=Dev!$CU$48, I358=Dev!$CU$49, I358=Dev!$CU$50, I358=Dev!$CU$51, I358=Dev!$CU$52, I358=Dev!$CU$53, I358=Dev!$CR$48, I358=Dev!$CR$49),$C$3,                                                                  IF(OR(I358=Dev!$CU$54, I358=Dev!$CU$55, I358=Dev!$CU$56, I358=Dev!$CU$57, I358=Dev!$CU$58, I358=Dev!$CU$59, I358=Dev!$CS$48), $D$3,""))</f>
        <v>PRLEH</v>
      </c>
      <c r="K358" t="str">
        <f ca="1">CONCATENATE(E358,Names!$P$3,I358)</f>
        <v>PRLJB-055_ab</v>
      </c>
      <c r="M358" s="31">
        <f ca="1">INDIRECT(ADDRESS($C358,M$5,,,Table!$A$1))</f>
        <v>360</v>
      </c>
      <c r="O358" t="str">
        <f t="shared" si="184"/>
        <v/>
      </c>
      <c r="Q358" t="str">
        <f t="shared" si="185"/>
        <v>0</v>
      </c>
      <c r="R358" s="895">
        <v>20</v>
      </c>
      <c r="S358" t="str">
        <f ca="1">IFERROR(VLOOKUP(M358,Racks!$H$4:$M$30,Racks!$I$2),"")</f>
        <v>HEBT</v>
      </c>
      <c r="T358" t="str">
        <f ca="1">IFERROR(VLOOKUP(M358,Racks!$H$4:$M$30,Racks!$K$2),"")</f>
        <v>021Row</v>
      </c>
      <c r="U358" t="str">
        <f t="shared" si="187"/>
        <v>020</v>
      </c>
      <c r="V358" s="69" t="str">
        <f>CONCATENATE(Names!$C$17,Names!$N$3,U358)</f>
        <v>PRLTCB-020</v>
      </c>
      <c r="W358" t="str">
        <f>Dev!$GL$82</f>
        <v>a</v>
      </c>
      <c r="X358" s="69">
        <v>1</v>
      </c>
      <c r="Y358" t="str">
        <f>IF(OR(W358=Dev!$GJ$82, W358=Dev!$GJ$83, W358=Dev!$GJ$84, W358=Dev!$GJ$85, W358=Dev!$GJ$86, W358=Dev!$GJ$87, W358=Dev!$GJ$88, W358=Dev!$GJ$89, W358=Dev!$GG$82, W358=Dev!$GG$83, W358=Dev!$GG$84, W358=Dev!$GG$85, W358=Dev!$GG$86),Names!$C$10,                   IF(OR(W358=Dev!$GJ$90, W358=Dev!$GJ$91, W358=Dev!$GJ$92, W358=Dev!$GJ$93, W358=Dev!$GJ$94, W358=Dev!$GJ$95, W358=Dev!$GJ$96, W358=Dev!$GJ$97, W358=Dev!$GH$82), Names!$C$11,""))</f>
        <v>PRLEH</v>
      </c>
      <c r="Z358" s="31" t="str">
        <f ca="1">IFERROR(VLOOKUP(M358,Racks!$H$4:$M$30,6),"")</f>
        <v>HEBT-021Row:CnPw-U-006</v>
      </c>
      <c r="AA358" t="str">
        <f ca="1">IF(R358="","",CONCATENATE(S358,Names!$H$3,T358,Names!$J$3,Names!$K$3,Names!$L$3,V358))</f>
        <v>HEBT-021Row:RFS-PRLTCB-020</v>
      </c>
      <c r="AB358" t="str">
        <f>IF(R358="","",CONCATENATE(V358,Names!$P$3,W358))</f>
        <v>PRLTCB-020_a</v>
      </c>
      <c r="AD358" t="str">
        <f t="shared" si="164"/>
        <v>CREATE</v>
      </c>
      <c r="AF358" t="str">
        <f t="shared" si="172"/>
        <v>3C16NS_3G1.5</v>
      </c>
      <c r="AH358" t="str">
        <f t="shared" ca="1" si="173"/>
        <v>A2T-040PRL:RFS-PRLJB-055</v>
      </c>
      <c r="AI358" t="str">
        <f t="shared" si="165"/>
        <v>AT</v>
      </c>
      <c r="AK358" t="str">
        <f t="shared" si="174"/>
        <v>WEIPU ST1210/S3</v>
      </c>
      <c r="AM358" t="str">
        <f t="shared" ca="1" si="175"/>
        <v>PRLJB-055_ab</v>
      </c>
      <c r="AN358" t="str">
        <f t="shared" ca="1" si="176"/>
        <v>HEBT-021Row:RFS-PRLTCB-020</v>
      </c>
      <c r="AO358" t="str">
        <f t="shared" si="166"/>
        <v>KG</v>
      </c>
      <c r="AP358" t="str">
        <f t="shared" ca="1" si="177"/>
        <v>HEBT-021Row:CnPw-U-006</v>
      </c>
      <c r="AQ358" t="str">
        <f t="shared" si="178"/>
        <v>WEIPU ST1210/P3</v>
      </c>
      <c r="AS358" t="str">
        <f t="shared" si="179"/>
        <v>PRLTCB-020_a</v>
      </c>
      <c r="AT358">
        <f t="shared" ca="1" si="180"/>
        <v>4</v>
      </c>
      <c r="AU358">
        <f t="shared" si="167"/>
        <v>5</v>
      </c>
      <c r="AV358" t="str">
        <f t="shared" si="181"/>
        <v>D</v>
      </c>
      <c r="AX358" t="str">
        <f t="shared" si="168"/>
        <v>staffanekstrom</v>
      </c>
      <c r="AY358" t="str">
        <f t="shared" si="169"/>
        <v>INSERTED</v>
      </c>
      <c r="BD358" t="str">
        <f t="shared" si="171"/>
        <v>YES</v>
      </c>
      <c r="BF358">
        <f t="shared" ca="1" si="182"/>
        <v>360</v>
      </c>
    </row>
    <row r="359" spans="1:58">
      <c r="A359">
        <v>353</v>
      </c>
      <c r="B359" s="1764"/>
      <c r="C359">
        <f>ROW(Table!$A$241)</f>
        <v>241</v>
      </c>
      <c r="D359" s="1" t="str">
        <f ca="1">INDIRECT(ADDRESS($C359,D$5,,,Table!$A$1))</f>
        <v/>
      </c>
      <c r="E359" t="str">
        <f ca="1">INDIRECT(ADDRESS($C359,E$5,,,Table!$A$1))</f>
        <v>PRLJB-055</v>
      </c>
      <c r="F359">
        <f ca="1">INDIRECT(ADDRESS($C359,F$5,,,Table!$A$1))</f>
        <v>529.65657528279473</v>
      </c>
      <c r="G359" t="str">
        <f ca="1">INDIRECT(ADDRESS($C359,G$5,,,Table!$A$1))</f>
        <v>A2T</v>
      </c>
      <c r="H359" t="str">
        <f ca="1">INDIRECT(ADDRESS($C359,H$5,,,Table!$A$1))</f>
        <v>A2T-040PRL:RFS-PRLJB-055</v>
      </c>
      <c r="I359" t="str">
        <f>Dev!$FZ$48</f>
        <v>am</v>
      </c>
      <c r="J359" t="str">
        <f>IF(OR(I359=Dev!$CU$46, I359=Dev!$CU$47, I359=Dev!$CU$48, I359=Dev!$CU$49, I359=Dev!$CU$50, I359=Dev!$CU$51, I359=Dev!$CU$52, I359=Dev!$CU$53, I359=Dev!$CR$48, I359=Dev!$CR$49),$C$3,                                                                  IF(OR(I359=Dev!$CU$54, I359=Dev!$CU$55, I359=Dev!$CU$56, I359=Dev!$CU$57, I359=Dev!$CU$58, I359=Dev!$CU$59, I359=Dev!$CS$48), $D$3,""))</f>
        <v>PRLEH</v>
      </c>
      <c r="K359" t="str">
        <f ca="1">CONCATENATE(E359,Names!$P$3,I359)</f>
        <v>PRLJB-055_am</v>
      </c>
      <c r="M359" s="31">
        <f ca="1">INDIRECT(ADDRESS($C359,M$5,,,Table!$A$1))</f>
        <v>360</v>
      </c>
      <c r="O359" t="str">
        <f t="shared" si="184"/>
        <v/>
      </c>
      <c r="Q359" t="str">
        <f t="shared" si="185"/>
        <v>0</v>
      </c>
      <c r="R359" s="69">
        <f>$R$358</f>
        <v>20</v>
      </c>
      <c r="S359" t="str">
        <f ca="1">IFERROR(VLOOKUP(M359,Racks!$H$4:$M$30,Racks!$I$2),"")</f>
        <v>HEBT</v>
      </c>
      <c r="T359" t="str">
        <f ca="1">IFERROR(VLOOKUP(M359,Racks!$H$4:$M$30,Racks!$K$2),"")</f>
        <v>021Row</v>
      </c>
      <c r="U359" t="str">
        <f t="shared" si="187"/>
        <v>020</v>
      </c>
      <c r="V359" s="69" t="str">
        <f>CONCATENATE(Names!$C$17,Names!$N$3,U359)</f>
        <v>PRLTCB-020</v>
      </c>
      <c r="W359" t="str">
        <f>Dev!$GL$83</f>
        <v>b</v>
      </c>
      <c r="X359" s="69">
        <v>2</v>
      </c>
      <c r="Y359" t="str">
        <f>IF(OR(W359=Dev!$GJ$82, W359=Dev!$GJ$83, W359=Dev!$GJ$84, W359=Dev!$GJ$85, W359=Dev!$GJ$86, W359=Dev!$GJ$87, W359=Dev!$GJ$88, W359=Dev!$GJ$89, W359=Dev!$GG$82, W359=Dev!$GG$83, W359=Dev!$GG$84, W359=Dev!$GG$85, W359=Dev!$GG$86),Names!$C$10,                   IF(OR(W359=Dev!$GJ$90, W359=Dev!$GJ$91, W359=Dev!$GJ$92, W359=Dev!$GJ$93, W359=Dev!$GJ$94, W359=Dev!$GJ$95, W359=Dev!$GJ$96, W359=Dev!$GJ$97, W359=Dev!$GH$82), Names!$C$11,""))</f>
        <v>PRLEH</v>
      </c>
      <c r="Z359" s="31" t="str">
        <f ca="1">IFERROR(VLOOKUP(M359,Racks!$H$4:$M$30,6),"")</f>
        <v>HEBT-021Row:CnPw-U-006</v>
      </c>
      <c r="AA359" t="str">
        <f ca="1">IF(R359="","",CONCATENATE(S359,Names!$H$3,T359,Names!$J$3,Names!$K$3,Names!$L$3,V359))</f>
        <v>HEBT-021Row:RFS-PRLTCB-020</v>
      </c>
      <c r="AB359" t="str">
        <f>IF(R359="","",CONCATENATE(V359,Names!$P$3,W359))</f>
        <v>PRLTCB-020_b</v>
      </c>
      <c r="AD359" t="str">
        <f t="shared" si="164"/>
        <v>CREATE</v>
      </c>
      <c r="AF359" t="str">
        <f t="shared" si="172"/>
        <v>3C16NS_3G1.5</v>
      </c>
      <c r="AH359" t="str">
        <f t="shared" ca="1" si="173"/>
        <v>A2T-040PRL:RFS-PRLJB-055</v>
      </c>
      <c r="AI359" t="str">
        <f t="shared" si="165"/>
        <v>AT</v>
      </c>
      <c r="AK359" t="str">
        <f t="shared" si="174"/>
        <v>WEIPU ST1210/S3</v>
      </c>
      <c r="AM359" t="str">
        <f t="shared" ca="1" si="175"/>
        <v>PRLJB-055_am</v>
      </c>
      <c r="AN359" t="str">
        <f t="shared" ca="1" si="176"/>
        <v>HEBT-021Row:RFS-PRLTCB-020</v>
      </c>
      <c r="AO359" t="str">
        <f t="shared" si="166"/>
        <v>KG</v>
      </c>
      <c r="AP359" t="str">
        <f t="shared" ca="1" si="177"/>
        <v>HEBT-021Row:CnPw-U-006</v>
      </c>
      <c r="AQ359" t="str">
        <f t="shared" si="178"/>
        <v>WEIPU ST1210/P3</v>
      </c>
      <c r="AS359" t="str">
        <f t="shared" si="179"/>
        <v>PRLTCB-020_b</v>
      </c>
      <c r="AT359">
        <f t="shared" ca="1" si="180"/>
        <v>4</v>
      </c>
      <c r="AU359">
        <f t="shared" si="167"/>
        <v>5</v>
      </c>
      <c r="AV359" t="str">
        <f t="shared" si="181"/>
        <v>D</v>
      </c>
      <c r="AX359" t="str">
        <f t="shared" si="168"/>
        <v>staffanekstrom</v>
      </c>
      <c r="AY359" t="str">
        <f t="shared" si="169"/>
        <v>INSERTED</v>
      </c>
      <c r="BD359" t="str">
        <f t="shared" si="171"/>
        <v>YES</v>
      </c>
      <c r="BF359">
        <f t="shared" ca="1" si="182"/>
        <v>360</v>
      </c>
    </row>
    <row r="360" spans="1:58" s="991" customFormat="1" ht="13.5" thickBot="1">
      <c r="A360" s="991">
        <v>354</v>
      </c>
      <c r="B360" s="1826"/>
      <c r="C360" s="991">
        <f>ROW(Table!$A$241)</f>
        <v>241</v>
      </c>
      <c r="D360" s="992" t="str">
        <f ca="1">INDIRECT(ADDRESS($C360,D$5,,,Table!$A$1))</f>
        <v/>
      </c>
      <c r="E360" s="991" t="str">
        <f ca="1">INDIRECT(ADDRESS($C360,E$5,,,Table!$A$1))</f>
        <v>PRLJB-055</v>
      </c>
      <c r="F360" s="991">
        <f ca="1">INDIRECT(ADDRESS($C360,F$5,,,Table!$A$1))</f>
        <v>529.65657528279473</v>
      </c>
      <c r="G360" s="991" t="str">
        <f ca="1">INDIRECT(ADDRESS($C360,G$5,,,Table!$A$1))</f>
        <v>A2T</v>
      </c>
      <c r="H360" s="991" t="str">
        <f ca="1">INDIRECT(ADDRESS($C360,H$5,,,Table!$A$1))</f>
        <v>A2T-040PRL:RFS-PRLJB-055</v>
      </c>
      <c r="I360" s="991" t="str">
        <f>Dev!$GI$48</f>
        <v>an</v>
      </c>
      <c r="J360" s="991" t="str">
        <f>IF(OR(I360=Dev!$CU$46, I360=Dev!$CU$47, I360=Dev!$CU$48, I360=Dev!$CU$49, I360=Dev!$CU$50, I360=Dev!$CU$51, I360=Dev!$CU$52, I360=Dev!$CU$53, I360=Dev!$CR$48, I360=Dev!$CR$49),$C$3,                                                                  IF(OR(I360=Dev!$CU$54, I360=Dev!$CU$55, I360=Dev!$CU$56, I360=Dev!$CU$57, I360=Dev!$CU$58, I360=Dev!$CU$59, I360=Dev!$CS$48), $D$3,""))</f>
        <v>PRLEH</v>
      </c>
      <c r="K360" s="991" t="str">
        <f ca="1">CONCATENATE(E360,Names!$P$3,I360)</f>
        <v>PRLJB-055_an</v>
      </c>
      <c r="M360" s="993">
        <f ca="1">INDIRECT(ADDRESS($C360,M$5,,,Table!$A$1))</f>
        <v>360</v>
      </c>
      <c r="O360" s="991" t="str">
        <f t="shared" si="184"/>
        <v/>
      </c>
      <c r="Q360" s="991" t="str">
        <f t="shared" si="185"/>
        <v>0</v>
      </c>
      <c r="R360" s="994">
        <f>$R$358</f>
        <v>20</v>
      </c>
      <c r="S360" s="991" t="str">
        <f ca="1">IFERROR(VLOOKUP(M360,Racks!$H$4:$M$30,Racks!$I$2),"")</f>
        <v>HEBT</v>
      </c>
      <c r="T360" s="991" t="str">
        <f ca="1">IFERROR(VLOOKUP(M360,Racks!$H$4:$M$30,Racks!$K$2),"")</f>
        <v>021Row</v>
      </c>
      <c r="U360" s="991" t="str">
        <f t="shared" si="187"/>
        <v>020</v>
      </c>
      <c r="V360" s="994" t="str">
        <f>CONCATENATE(Names!$C$17,Names!$N$3,U360)</f>
        <v>PRLTCB-020</v>
      </c>
      <c r="W360" s="69" t="str">
        <f>Dev!$GL$84</f>
        <v>c</v>
      </c>
      <c r="X360" s="994">
        <v>3</v>
      </c>
      <c r="Y360" s="69" t="s">
        <v>56</v>
      </c>
      <c r="Z360" s="993" t="str">
        <f ca="1">IFERROR(VLOOKUP(M360,Racks!$H$4:$M$30,6),"")</f>
        <v>HEBT-021Row:CnPw-U-006</v>
      </c>
      <c r="AA360" s="991" t="str">
        <f ca="1">IF(R360="","",CONCATENATE(S360,Names!$H$3,T360,Names!$J$3,Names!$K$3,Names!$L$3,V360))</f>
        <v>HEBT-021Row:RFS-PRLTCB-020</v>
      </c>
      <c r="AB360" s="991" t="str">
        <f>IF(R360="","",CONCATENATE(V360,Names!$P$3,W360))</f>
        <v>PRLTCB-020_c</v>
      </c>
      <c r="AC360" s="998"/>
      <c r="AD360" s="991" t="str">
        <f t="shared" si="164"/>
        <v>CREATE</v>
      </c>
      <c r="AF360" s="991" t="str">
        <f t="shared" si="172"/>
        <v>3C16NS_3G1.5</v>
      </c>
      <c r="AH360" s="991" t="str">
        <f t="shared" ca="1" si="173"/>
        <v>A2T-040PRL:RFS-PRLJB-055</v>
      </c>
      <c r="AI360" s="991" t="str">
        <f t="shared" si="165"/>
        <v>AT</v>
      </c>
      <c r="AK360" s="991" t="str">
        <f t="shared" si="174"/>
        <v>WEIPU ST1210/S3</v>
      </c>
      <c r="AM360" s="991" t="str">
        <f t="shared" ca="1" si="175"/>
        <v>PRLJB-055_an</v>
      </c>
      <c r="AN360" s="991" t="str">
        <f t="shared" ca="1" si="176"/>
        <v>HEBT-021Row:RFS-PRLTCB-020</v>
      </c>
      <c r="AO360" s="991" t="str">
        <f t="shared" si="166"/>
        <v>KG</v>
      </c>
      <c r="AP360" s="991" t="str">
        <f t="shared" ca="1" si="177"/>
        <v>HEBT-021Row:CnPw-U-006</v>
      </c>
      <c r="AQ360" s="991" t="str">
        <f t="shared" si="178"/>
        <v>WEIPU ST1210/P3</v>
      </c>
      <c r="AS360" s="991" t="str">
        <f t="shared" si="179"/>
        <v>PRLTCB-020_c</v>
      </c>
      <c r="AT360" s="991">
        <f t="shared" ca="1" si="180"/>
        <v>4</v>
      </c>
      <c r="AU360" s="991">
        <f t="shared" si="167"/>
        <v>5</v>
      </c>
      <c r="AV360" s="991" t="str">
        <f t="shared" si="181"/>
        <v>D</v>
      </c>
      <c r="AX360" s="991" t="str">
        <f t="shared" si="168"/>
        <v>staffanekstrom</v>
      </c>
      <c r="AY360" s="991" t="str">
        <f t="shared" si="169"/>
        <v>INSERTED</v>
      </c>
      <c r="BD360" s="991" t="str">
        <f t="shared" si="171"/>
        <v>YES</v>
      </c>
      <c r="BE360" s="998"/>
      <c r="BF360" s="991">
        <f t="shared" ca="1" si="182"/>
        <v>360</v>
      </c>
    </row>
    <row r="361" spans="1:58">
      <c r="A361">
        <v>355</v>
      </c>
      <c r="B361" s="69" t="s">
        <v>1063</v>
      </c>
      <c r="C361">
        <f>ROW(Table!$A$9)</f>
        <v>9</v>
      </c>
      <c r="D361" s="1" t="str">
        <f ca="1">INDIRECT(ADDRESS($C361,D$5,,,Table!$A$1))</f>
        <v/>
      </c>
      <c r="E361" t="str">
        <f ca="1">INDIRECT(ADDRESS($C361,E$5,,,Table!$A$1))</f>
        <v>PRLJB-001</v>
      </c>
      <c r="F361">
        <f ca="1">INDIRECT(ADDRESS($C361,F$5,,,Table!$A$1))</f>
        <v>7.36</v>
      </c>
      <c r="G361" t="str">
        <f ca="1">INDIRECT(ADDRESS($C361,G$5,,,Table!$A$1))</f>
        <v>MEBT</v>
      </c>
      <c r="H361" t="str">
        <f ca="1">INDIRECT(ADDRESS($C361,H$5,,,Table!$A$1))</f>
        <v>MEBT-010PRL:RFS-PRLJB-001</v>
      </c>
      <c r="I361" t="str">
        <f>Dev!$CR$49</f>
        <v>cp</v>
      </c>
      <c r="J361" t="str">
        <f>IF(OR(I361=Dev!$CU$46, I361=Dev!$CU$47, I361=Dev!$CU$48, I361=Dev!$CU$49, I361=Dev!$CU$50, I361=Dev!$CU$51, I361=Dev!$CU$52, I361=Dev!$CU$53, I361=Dev!$CR$48, I361=Dev!$CR$49),$C$3,                                                                  IF(OR(I361=Dev!$CU$54, I361=Dev!$CU$55, I361=Dev!$CU$56, I361=Dev!$CU$57, I361=Dev!$CU$58, I361=Dev!$CU$59, I361=Dev!$CS$48), $D$3,""))</f>
        <v>PRLEH</v>
      </c>
      <c r="K361" t="str">
        <f ca="1">CONCATENATE(E361,Names!$P$3,I361)</f>
        <v>PRLJB-001_cp</v>
      </c>
      <c r="M361" s="42">
        <f ca="1">INDIRECT(ADDRESS($C361,M$5,,,Table!$A$1))</f>
        <v>100</v>
      </c>
      <c r="O361" t="str">
        <f t="shared" si="184"/>
        <v/>
      </c>
      <c r="Q361" t="str">
        <f t="shared" si="185"/>
        <v>00</v>
      </c>
      <c r="R361">
        <f>$R$9</f>
        <v>1</v>
      </c>
      <c r="S361" t="str">
        <f ca="1">IFERROR(VLOOKUP(M361,Racks!$H$4:$M$30,Racks!$I$2),"")</f>
        <v>DTL</v>
      </c>
      <c r="T361" t="str">
        <f ca="1">IFERROR(VLOOKUP(M361,Racks!$H$4:$M$30,Racks!$K$2),"")</f>
        <v>022Row</v>
      </c>
      <c r="U361" t="str">
        <f t="shared" si="187"/>
        <v>001</v>
      </c>
      <c r="V361" t="str">
        <f>CONCATENATE(Names!$C$17,Names!$N$3,U361)</f>
        <v>PRLTCB-001</v>
      </c>
      <c r="W361" t="str">
        <f>Dev!$GG$83</f>
        <v>q</v>
      </c>
      <c r="X361">
        <v>17</v>
      </c>
      <c r="Y361" t="str">
        <f>IF(OR(W361=Dev!$GJ$82, W361=Dev!$GJ$83, W361=Dev!$GJ$84, W361=Dev!$GJ$85, W361=Dev!$GJ$86, W361=Dev!$GJ$87, W361=Dev!$GJ$88, W361=Dev!$GJ$89, W361=Dev!$GG$82, W361=Dev!$GG$83, W361=Dev!$GG$84, W361=Dev!$GG$85, W361=Dev!$GG$86),Names!$C$10,                   IF(OR(W361=Dev!$GJ$90, W361=Dev!$GJ$91, W361=Dev!$GJ$92, W361=Dev!$GJ$93, W361=Dev!$GJ$94, W361=Dev!$GJ$95, W361=Dev!$GJ$96, W361=Dev!$GJ$97, W361=Dev!$GH$82), Names!$C$11,""))</f>
        <v>PRLEH</v>
      </c>
      <c r="Z361" s="42" t="str">
        <f ca="1">IFERROR(VLOOKUP(M361,Racks!$H$4:$M$30,6),"")</f>
        <v>DTL-022Row:CnPw-U-002</v>
      </c>
      <c r="AA361" t="str">
        <f ca="1">IF(R361="","",CONCATENATE(S361,Names!$H$3,T361,Names!$J$3,Names!$K$3,Names!$L$3,V361))</f>
        <v>DTL-022Row:RFS-PRLTCB-001</v>
      </c>
      <c r="AB361" t="str">
        <f>IF(R361="","",CONCATENATE(V361,Names!$P$3,W361))</f>
        <v>PRLTCB-001_q</v>
      </c>
      <c r="AD361" t="str">
        <f t="shared" si="164"/>
        <v>CREATE</v>
      </c>
      <c r="AF361" t="str">
        <f t="shared" si="172"/>
        <v>3C16NS_3G1.5</v>
      </c>
      <c r="AH361" t="str">
        <f t="shared" ca="1" si="173"/>
        <v>MEBT-010PRL:RFS-PRLJB-001</v>
      </c>
      <c r="AI361" t="str">
        <f t="shared" si="165"/>
        <v>AT</v>
      </c>
      <c r="AK361" t="str">
        <f t="shared" si="174"/>
        <v>WEIPU ST1210/S3</v>
      </c>
      <c r="AM361" t="str">
        <f t="shared" ca="1" si="175"/>
        <v>PRLJB-001_cp</v>
      </c>
      <c r="AN361" t="str">
        <f t="shared" ca="1" si="176"/>
        <v>DTL-022Row:RFS-PRLTCB-001</v>
      </c>
      <c r="AO361" t="str">
        <f t="shared" si="166"/>
        <v>KG</v>
      </c>
      <c r="AP361" s="730" t="s">
        <v>1070</v>
      </c>
      <c r="AQ361" t="str">
        <f t="shared" si="178"/>
        <v>WEIPU ST1210/P3</v>
      </c>
      <c r="AS361" t="str">
        <f t="shared" si="179"/>
        <v>PRLTCB-001_q</v>
      </c>
      <c r="AT361">
        <f t="shared" ca="1" si="180"/>
        <v>2</v>
      </c>
      <c r="AU361">
        <f t="shared" si="167"/>
        <v>5</v>
      </c>
      <c r="AV361" t="str">
        <f t="shared" si="181"/>
        <v>D</v>
      </c>
      <c r="AX361" t="str">
        <f t="shared" si="168"/>
        <v>staffanekstrom</v>
      </c>
      <c r="AY361" t="str">
        <f t="shared" si="169"/>
        <v>INSERTED</v>
      </c>
      <c r="BD361" t="str">
        <f t="shared" si="171"/>
        <v>YES</v>
      </c>
      <c r="BF361">
        <f t="shared" ca="1" si="182"/>
        <v>100</v>
      </c>
    </row>
    <row r="362" spans="1:58">
      <c r="A362">
        <v>356</v>
      </c>
      <c r="C362">
        <f>ROW(Table!$A$11)</f>
        <v>11</v>
      </c>
      <c r="D362" s="1" t="str">
        <f ca="1">INDIRECT(ADDRESS($C362,D$5,,,Table!$A$1))</f>
        <v/>
      </c>
      <c r="E362" t="str">
        <f ca="1">INDIRECT(ADDRESS($C362,E$5,,,Table!$A$1))</f>
        <v>PRLJB-002</v>
      </c>
      <c r="F362">
        <f ca="1">INDIRECT(ADDRESS($C362,F$5,,,Table!$A$1))</f>
        <v>10.61</v>
      </c>
      <c r="G362" t="str">
        <f ca="1">INDIRECT(ADDRESS($C362,G$5,,,Table!$A$1))</f>
        <v>MEBT</v>
      </c>
      <c r="H362" t="str">
        <f ca="1">INDIRECT(ADDRESS($C362,H$5,,,Table!$A$1))</f>
        <v>MEBT-010PRL:RFS-PRLJB-002</v>
      </c>
      <c r="I362" t="str">
        <f>Dev!$CR$49</f>
        <v>cp</v>
      </c>
      <c r="J362" t="str">
        <f>IF(OR(I362=Dev!$CU$46, I362=Dev!$CU$47, I362=Dev!$CU$48, I362=Dev!$CU$49, I362=Dev!$CU$50, I362=Dev!$CU$51, I362=Dev!$CU$52, I362=Dev!$CU$53, I362=Dev!$CR$48, I362=Dev!$CR$49),$C$3,                                                                  IF(OR(I362=Dev!$CU$54, I362=Dev!$CU$55, I362=Dev!$CU$56, I362=Dev!$CU$57, I362=Dev!$CU$58, I362=Dev!$CU$59, I362=Dev!$CS$48), $D$3,""))</f>
        <v>PRLEH</v>
      </c>
      <c r="K362" t="str">
        <f ca="1">CONCATENATE(E362,Names!$P$3,I362)</f>
        <v>PRLJB-002_cp</v>
      </c>
      <c r="M362" s="42">
        <f ca="1">INDIRECT(ADDRESS($C362,M$5,,,Table!$A$1))</f>
        <v>100</v>
      </c>
      <c r="O362" t="str">
        <f t="shared" si="184"/>
        <v/>
      </c>
      <c r="Q362" t="str">
        <f t="shared" si="185"/>
        <v>00</v>
      </c>
      <c r="R362">
        <f t="shared" ref="R362:R364" si="188">$R$9</f>
        <v>1</v>
      </c>
      <c r="S362" t="str">
        <f ca="1">IFERROR(VLOOKUP(M362,Racks!$H$4:$M$30,Racks!$I$2),"")</f>
        <v>DTL</v>
      </c>
      <c r="T362" t="str">
        <f ca="1">IFERROR(VLOOKUP(M362,Racks!$H$4:$M$30,Racks!$K$2),"")</f>
        <v>022Row</v>
      </c>
      <c r="U362" t="str">
        <f t="shared" si="187"/>
        <v>001</v>
      </c>
      <c r="V362" t="str">
        <f>CONCATENATE(Names!$C$17,Names!$N$3,U362)</f>
        <v>PRLTCB-001</v>
      </c>
      <c r="W362" t="str">
        <f>Dev!$GG$84</f>
        <v>r</v>
      </c>
      <c r="X362">
        <v>18</v>
      </c>
      <c r="Y362" t="str">
        <f>IF(OR(W362=Dev!$GJ$82, W362=Dev!$GJ$83, W362=Dev!$GJ$84, W362=Dev!$GJ$85, W362=Dev!$GJ$86, W362=Dev!$GJ$87, W362=Dev!$GJ$88, W362=Dev!$GJ$89, W362=Dev!$GG$82, W362=Dev!$GG$83, W362=Dev!$GG$84, W362=Dev!$GG$85, W362=Dev!$GG$86),Names!$C$10,                   IF(OR(W362=Dev!$GJ$90, W362=Dev!$GJ$91, W362=Dev!$GJ$92, W362=Dev!$GJ$93, W362=Dev!$GJ$94, W362=Dev!$GJ$95, W362=Dev!$GJ$96, W362=Dev!$GJ$97, W362=Dev!$GH$82), Names!$C$11,""))</f>
        <v>PRLEH</v>
      </c>
      <c r="Z362" s="42" t="str">
        <f ca="1">IFERROR(VLOOKUP(M362,Racks!$H$4:$M$30,6),"")</f>
        <v>DTL-022Row:CnPw-U-002</v>
      </c>
      <c r="AA362" t="str">
        <f ca="1">IF(R362="","",CONCATENATE(S362,Names!$H$3,T362,Names!$J$3,Names!$K$3,Names!$L$3,V362))</f>
        <v>DTL-022Row:RFS-PRLTCB-001</v>
      </c>
      <c r="AB362" t="str">
        <f>IF(R362="","",CONCATENATE(V362,Names!$P$3,W362))</f>
        <v>PRLTCB-001_r</v>
      </c>
      <c r="AD362" t="str">
        <f t="shared" si="164"/>
        <v>CREATE</v>
      </c>
      <c r="AF362" t="str">
        <f t="shared" si="172"/>
        <v>3C16NS_3G1.5</v>
      </c>
      <c r="AH362" t="str">
        <f t="shared" ca="1" si="173"/>
        <v>MEBT-010PRL:RFS-PRLJB-002</v>
      </c>
      <c r="AI362" t="str">
        <f t="shared" si="165"/>
        <v>AT</v>
      </c>
      <c r="AK362" t="str">
        <f t="shared" si="174"/>
        <v>WEIPU ST1210/S3</v>
      </c>
      <c r="AM362" t="str">
        <f t="shared" ca="1" si="175"/>
        <v>PRLJB-002_cp</v>
      </c>
      <c r="AN362" t="str">
        <f t="shared" ca="1" si="176"/>
        <v>DTL-022Row:RFS-PRLTCB-001</v>
      </c>
      <c r="AO362" t="str">
        <f t="shared" si="166"/>
        <v>KG</v>
      </c>
      <c r="AP362" s="730" t="s">
        <v>1070</v>
      </c>
      <c r="AQ362" t="str">
        <f t="shared" si="178"/>
        <v>WEIPU ST1210/P3</v>
      </c>
      <c r="AS362" t="str">
        <f t="shared" si="179"/>
        <v>PRLTCB-001_r</v>
      </c>
      <c r="AT362">
        <f t="shared" ca="1" si="180"/>
        <v>2</v>
      </c>
      <c r="AU362">
        <f t="shared" si="167"/>
        <v>5</v>
      </c>
      <c r="AV362" t="str">
        <f t="shared" si="181"/>
        <v>D</v>
      </c>
      <c r="AX362" t="str">
        <f t="shared" si="168"/>
        <v>staffanekstrom</v>
      </c>
      <c r="AY362" t="str">
        <f t="shared" si="169"/>
        <v>INSERTED</v>
      </c>
      <c r="BD362" t="str">
        <f t="shared" si="171"/>
        <v>YES</v>
      </c>
      <c r="BF362">
        <f t="shared" ca="1" si="182"/>
        <v>100</v>
      </c>
    </row>
    <row r="363" spans="1:58">
      <c r="A363">
        <v>357</v>
      </c>
      <c r="C363">
        <f>ROW(Table!$A$14)</f>
        <v>14</v>
      </c>
      <c r="D363" s="1" t="str">
        <f ca="1">INDIRECT(ADDRESS($C363,D$5,,,Table!$A$1))</f>
        <v/>
      </c>
      <c r="E363" t="str">
        <f ca="1">INDIRECT(ADDRESS($C363,E$5,,,Table!$A$1))</f>
        <v>PRLJB-003</v>
      </c>
      <c r="F363">
        <f ca="1">INDIRECT(ADDRESS($C363,F$5,,,Table!$A$1))</f>
        <v>15.994999999999999</v>
      </c>
      <c r="G363" t="str">
        <f ca="1">INDIRECT(ADDRESS($C363,G$5,,,Table!$A$1))</f>
        <v>DTL</v>
      </c>
      <c r="H363" t="str">
        <f ca="1">INDIRECT(ADDRESS($C363,H$5,,,Table!$A$1))</f>
        <v>DTL-010PRL:RFS-PRLJB-003</v>
      </c>
      <c r="I363" t="str">
        <f>Dev!$CR$49</f>
        <v>cp</v>
      </c>
      <c r="J363" t="str">
        <f>IF(OR(I363=Dev!$CU$46, I363=Dev!$CU$47, I363=Dev!$CU$48, I363=Dev!$CU$49, I363=Dev!$CU$50, I363=Dev!$CU$51, I363=Dev!$CU$52, I363=Dev!$CU$53, I363=Dev!$CR$48, I363=Dev!$CR$49),$C$3,                                                                  IF(OR(I363=Dev!$CU$54, I363=Dev!$CU$55, I363=Dev!$CU$56, I363=Dev!$CU$57, I363=Dev!$CU$58, I363=Dev!$CU$59, I363=Dev!$CS$48), $D$3,""))</f>
        <v>PRLEH</v>
      </c>
      <c r="K363" t="str">
        <f ca="1">CONCATENATE(E363,Names!$P$3,I363)</f>
        <v>PRLJB-003_cp</v>
      </c>
      <c r="M363" s="42">
        <f ca="1">INDIRECT(ADDRESS($C363,M$5,,,Table!$A$1))</f>
        <v>100</v>
      </c>
      <c r="O363" t="str">
        <f t="shared" si="184"/>
        <v/>
      </c>
      <c r="Q363" t="str">
        <f t="shared" si="185"/>
        <v>00</v>
      </c>
      <c r="R363">
        <f t="shared" si="188"/>
        <v>1</v>
      </c>
      <c r="S363" t="str">
        <f ca="1">IFERROR(VLOOKUP(M363,Racks!$H$4:$M$30,Racks!$I$2),"")</f>
        <v>DTL</v>
      </c>
      <c r="T363" t="str">
        <f ca="1">IFERROR(VLOOKUP(M363,Racks!$H$4:$M$30,Racks!$K$2),"")</f>
        <v>022Row</v>
      </c>
      <c r="U363" t="str">
        <f t="shared" si="187"/>
        <v>001</v>
      </c>
      <c r="V363" t="str">
        <f>CONCATENATE(Names!$C$17,Names!$N$3,U363)</f>
        <v>PRLTCB-001</v>
      </c>
      <c r="W363" t="str">
        <f>Dev!$GG$85</f>
        <v>s</v>
      </c>
      <c r="X363">
        <v>19</v>
      </c>
      <c r="Y363" t="str">
        <f>IF(OR(W363=Dev!$GJ$82, W363=Dev!$GJ$83, W363=Dev!$GJ$84, W363=Dev!$GJ$85, W363=Dev!$GJ$86, W363=Dev!$GJ$87, W363=Dev!$GJ$88, W363=Dev!$GJ$89, W363=Dev!$GG$82, W363=Dev!$GG$83, W363=Dev!$GG$84, W363=Dev!$GG$85, W363=Dev!$GG$86),Names!$C$10,                   IF(OR(W363=Dev!$GJ$90, W363=Dev!$GJ$91, W363=Dev!$GJ$92, W363=Dev!$GJ$93, W363=Dev!$GJ$94, W363=Dev!$GJ$95, W363=Dev!$GJ$96, W363=Dev!$GJ$97, W363=Dev!$GH$82), Names!$C$11,""))</f>
        <v>PRLEH</v>
      </c>
      <c r="Z363" s="42" t="str">
        <f ca="1">IFERROR(VLOOKUP(M363,Racks!$H$4:$M$30,6),"")</f>
        <v>DTL-022Row:CnPw-U-002</v>
      </c>
      <c r="AA363" t="str">
        <f ca="1">IF(R363="","",CONCATENATE(S363,Names!$H$3,T363,Names!$J$3,Names!$K$3,Names!$L$3,V363))</f>
        <v>DTL-022Row:RFS-PRLTCB-001</v>
      </c>
      <c r="AB363" t="str">
        <f>IF(R363="","",CONCATENATE(V363,Names!$P$3,W363))</f>
        <v>PRLTCB-001_s</v>
      </c>
      <c r="AD363" t="str">
        <f t="shared" si="164"/>
        <v>CREATE</v>
      </c>
      <c r="AF363" t="str">
        <f t="shared" si="172"/>
        <v>3C16NS_3G1.5</v>
      </c>
      <c r="AH363" t="str">
        <f t="shared" ca="1" si="173"/>
        <v>DTL-010PRL:RFS-PRLJB-003</v>
      </c>
      <c r="AI363" t="str">
        <f t="shared" si="165"/>
        <v>AT</v>
      </c>
      <c r="AK363" t="str">
        <f t="shared" si="174"/>
        <v>WEIPU ST1210/S3</v>
      </c>
      <c r="AM363" t="str">
        <f t="shared" ca="1" si="175"/>
        <v>PRLJB-003_cp</v>
      </c>
      <c r="AN363" t="str">
        <f t="shared" ca="1" si="176"/>
        <v>DTL-022Row:RFS-PRLTCB-001</v>
      </c>
      <c r="AO363" t="str">
        <f t="shared" si="166"/>
        <v>KG</v>
      </c>
      <c r="AP363" s="730" t="s">
        <v>1070</v>
      </c>
      <c r="AQ363" t="str">
        <f t="shared" si="178"/>
        <v>WEIPU ST1210/P3</v>
      </c>
      <c r="AS363" t="str">
        <f t="shared" si="179"/>
        <v>PRLTCB-001_s</v>
      </c>
      <c r="AT363">
        <f t="shared" ca="1" si="180"/>
        <v>2</v>
      </c>
      <c r="AU363">
        <f t="shared" si="167"/>
        <v>5</v>
      </c>
      <c r="AV363" t="str">
        <f t="shared" si="181"/>
        <v>D</v>
      </c>
      <c r="AX363" t="str">
        <f t="shared" si="168"/>
        <v>staffanekstrom</v>
      </c>
      <c r="AY363" t="str">
        <f t="shared" si="169"/>
        <v>INSERTED</v>
      </c>
      <c r="BD363" t="str">
        <f t="shared" si="171"/>
        <v>YES</v>
      </c>
      <c r="BF363">
        <f t="shared" ca="1" si="182"/>
        <v>100</v>
      </c>
    </row>
    <row r="364" spans="1:58">
      <c r="A364">
        <v>358</v>
      </c>
      <c r="C364">
        <f>ROW(Table!$A$17)</f>
        <v>17</v>
      </c>
      <c r="D364" s="1" t="str">
        <f ca="1">INDIRECT(ADDRESS($C364,D$5,,,Table!$A$1))</f>
        <v/>
      </c>
      <c r="E364" t="str">
        <f ca="1">INDIRECT(ADDRESS($C364,E$5,,,Table!$A$1))</f>
        <v>PRLJB-004</v>
      </c>
      <c r="F364">
        <f ca="1">INDIRECT(ADDRESS($C364,F$5,,,Table!$A$1))</f>
        <v>23.244999999999997</v>
      </c>
      <c r="G364" t="str">
        <f ca="1">INDIRECT(ADDRESS($C364,G$5,,,Table!$A$1))</f>
        <v>DTL</v>
      </c>
      <c r="H364" t="str">
        <f ca="1">INDIRECT(ADDRESS($C364,H$5,,,Table!$A$1))</f>
        <v>DTL-020PRL:RFS-PRLJB-004</v>
      </c>
      <c r="I364" t="str">
        <f>Dev!$CR$49</f>
        <v>cp</v>
      </c>
      <c r="J364" t="str">
        <f>IF(OR(I364=Dev!$CU$46, I364=Dev!$CU$47, I364=Dev!$CU$48, I364=Dev!$CU$49, I364=Dev!$CU$50, I364=Dev!$CU$51, I364=Dev!$CU$52, I364=Dev!$CU$53, I364=Dev!$CR$48, I364=Dev!$CR$49),$C$3,                                                                  IF(OR(I364=Dev!$CU$54, I364=Dev!$CU$55, I364=Dev!$CU$56, I364=Dev!$CU$57, I364=Dev!$CU$58, I364=Dev!$CU$59, I364=Dev!$CS$48), $D$3,""))</f>
        <v>PRLEH</v>
      </c>
      <c r="K364" t="str">
        <f ca="1">CONCATENATE(E364,Names!$P$3,I364)</f>
        <v>PRLJB-004_cp</v>
      </c>
      <c r="M364" s="42">
        <f ca="1">INDIRECT(ADDRESS($C364,M$5,,,Table!$A$1))</f>
        <v>100</v>
      </c>
      <c r="O364" t="str">
        <f t="shared" si="184"/>
        <v/>
      </c>
      <c r="Q364" t="str">
        <f t="shared" si="185"/>
        <v>00</v>
      </c>
      <c r="R364">
        <f t="shared" si="188"/>
        <v>1</v>
      </c>
      <c r="S364" t="str">
        <f ca="1">IFERROR(VLOOKUP(M364,Racks!$H$4:$M$30,Racks!$I$2),"")</f>
        <v>DTL</v>
      </c>
      <c r="T364" t="str">
        <f ca="1">IFERROR(VLOOKUP(M364,Racks!$H$4:$M$30,Racks!$K$2),"")</f>
        <v>022Row</v>
      </c>
      <c r="U364" t="str">
        <f t="shared" si="187"/>
        <v>001</v>
      </c>
      <c r="V364" t="str">
        <f>CONCATENATE(Names!$C$17,Names!$N$3,U364)</f>
        <v>PRLTCB-001</v>
      </c>
      <c r="W364" t="str">
        <f>Dev!$GG$86</f>
        <v>t</v>
      </c>
      <c r="X364">
        <v>20</v>
      </c>
      <c r="Y364" t="str">
        <f>IF(OR(W364=Dev!$GJ$82, W364=Dev!$GJ$83, W364=Dev!$GJ$84, W364=Dev!$GJ$85, W364=Dev!$GJ$86, W364=Dev!$GJ$87, W364=Dev!$GJ$88, W364=Dev!$GJ$89, W364=Dev!$GG$82, W364=Dev!$GG$83, W364=Dev!$GG$84, W364=Dev!$GG$85, W364=Dev!$GG$86),Names!$C$10,                   IF(OR(W364=Dev!$GJ$90, W364=Dev!$GJ$91, W364=Dev!$GJ$92, W364=Dev!$GJ$93, W364=Dev!$GJ$94, W364=Dev!$GJ$95, W364=Dev!$GJ$96, W364=Dev!$GJ$97, W364=Dev!$GH$82), Names!$C$11,""))</f>
        <v>PRLEH</v>
      </c>
      <c r="Z364" s="42" t="str">
        <f ca="1">IFERROR(VLOOKUP(M364,Racks!$H$4:$M$30,6),"")</f>
        <v>DTL-022Row:CnPw-U-002</v>
      </c>
      <c r="AA364" t="str">
        <f ca="1">IF(R364="","",CONCATENATE(S364,Names!$H$3,T364,Names!$J$3,Names!$K$3,Names!$L$3,V364))</f>
        <v>DTL-022Row:RFS-PRLTCB-001</v>
      </c>
      <c r="AB364" t="str">
        <f>IF(R364="","",CONCATENATE(V364,Names!$P$3,W364))</f>
        <v>PRLTCB-001_t</v>
      </c>
      <c r="AD364" t="str">
        <f t="shared" si="164"/>
        <v>CREATE</v>
      </c>
      <c r="AF364" t="str">
        <f t="shared" si="172"/>
        <v>3C16NS_3G1.5</v>
      </c>
      <c r="AH364" t="str">
        <f t="shared" ca="1" si="173"/>
        <v>DTL-020PRL:RFS-PRLJB-004</v>
      </c>
      <c r="AI364" t="str">
        <f t="shared" si="165"/>
        <v>AT</v>
      </c>
      <c r="AK364" t="str">
        <f t="shared" si="174"/>
        <v>WEIPU ST1210/S3</v>
      </c>
      <c r="AM364" t="str">
        <f t="shared" ca="1" si="175"/>
        <v>PRLJB-004_cp</v>
      </c>
      <c r="AN364" t="str">
        <f t="shared" ca="1" si="176"/>
        <v>DTL-022Row:RFS-PRLTCB-001</v>
      </c>
      <c r="AO364" t="str">
        <f t="shared" si="166"/>
        <v>KG</v>
      </c>
      <c r="AP364" s="730" t="s">
        <v>1070</v>
      </c>
      <c r="AQ364" t="str">
        <f t="shared" si="178"/>
        <v>WEIPU ST1210/P3</v>
      </c>
      <c r="AS364" t="str">
        <f t="shared" si="179"/>
        <v>PRLTCB-001_t</v>
      </c>
      <c r="AT364">
        <f t="shared" ca="1" si="180"/>
        <v>2</v>
      </c>
      <c r="AU364">
        <f t="shared" si="167"/>
        <v>5</v>
      </c>
      <c r="AV364" t="str">
        <f t="shared" si="181"/>
        <v>D</v>
      </c>
      <c r="AX364" t="str">
        <f t="shared" si="168"/>
        <v>staffanekstrom</v>
      </c>
      <c r="AY364" t="str">
        <f t="shared" si="169"/>
        <v>INSERTED</v>
      </c>
      <c r="BD364" t="str">
        <f t="shared" si="171"/>
        <v>YES</v>
      </c>
      <c r="BF364">
        <f t="shared" ca="1" si="182"/>
        <v>100</v>
      </c>
    </row>
    <row r="365" spans="1:58">
      <c r="A365">
        <v>359</v>
      </c>
      <c r="C365">
        <f>ROW(Table!$A$20)</f>
        <v>20</v>
      </c>
      <c r="D365" s="1" t="str">
        <f ca="1">INDIRECT(ADDRESS($C365,D$5,,,Table!$A$1))</f>
        <v/>
      </c>
      <c r="E365" t="str">
        <f ca="1">INDIRECT(ADDRESS($C365,E$5,,,Table!$A$1))</f>
        <v>PRLJB-005</v>
      </c>
      <c r="F365">
        <f ca="1">INDIRECT(ADDRESS($C365,F$5,,,Table!$A$1))</f>
        <v>31.494999999999997</v>
      </c>
      <c r="G365" t="str">
        <f ca="1">INDIRECT(ADDRESS($C365,G$5,,,Table!$A$1))</f>
        <v>DTL</v>
      </c>
      <c r="H365" t="str">
        <f ca="1">INDIRECT(ADDRESS($C365,H$5,,,Table!$A$1))</f>
        <v>DTL-030PRL:RFS-PRLJB-005</v>
      </c>
      <c r="I365" t="str">
        <f>Dev!$CR$49</f>
        <v>cp</v>
      </c>
      <c r="J365" t="str">
        <f>IF(OR(I365=Dev!$CU$46, I365=Dev!$CU$47, I365=Dev!$CU$48, I365=Dev!$CU$49, I365=Dev!$CU$50, I365=Dev!$CU$51, I365=Dev!$CU$52, I365=Dev!$CU$53, I365=Dev!$CR$48, I365=Dev!$CR$49),$C$3,                                                                  IF(OR(I365=Dev!$CU$54, I365=Dev!$CU$55, I365=Dev!$CU$56, I365=Dev!$CU$57, I365=Dev!$CU$58, I365=Dev!$CU$59, I365=Dev!$CS$48), $D$3,""))</f>
        <v>PRLEH</v>
      </c>
      <c r="K365" t="str">
        <f ca="1">CONCATENATE(E365,Names!$P$3,I365)</f>
        <v>PRLJB-005_cp</v>
      </c>
      <c r="M365" s="31">
        <f ca="1">INDIRECT(ADDRESS($C365,M$5,,,Table!$A$1))</f>
        <v>110</v>
      </c>
      <c r="O365" t="str">
        <f t="shared" si="184"/>
        <v/>
      </c>
      <c r="Q365" t="str">
        <f t="shared" si="185"/>
        <v>00</v>
      </c>
      <c r="R365">
        <f>$R$25</f>
        <v>2</v>
      </c>
      <c r="S365" t="str">
        <f ca="1">IFERROR(VLOOKUP(M365,Racks!$H$4:$M$30,Racks!$I$2),"")</f>
        <v>DTL</v>
      </c>
      <c r="T365" t="str">
        <f ca="1">IFERROR(VLOOKUP(M365,Racks!$H$4:$M$30,Racks!$K$2),"")</f>
        <v>030Row</v>
      </c>
      <c r="U365" t="str">
        <f t="shared" si="187"/>
        <v>002</v>
      </c>
      <c r="V365" t="str">
        <f>CONCATENATE(Names!$C$17,Names!$N$3,U365)</f>
        <v>PRLTCB-002</v>
      </c>
      <c r="W365" t="str">
        <f>Dev!$GL$94</f>
        <v>m</v>
      </c>
      <c r="X365">
        <v>13</v>
      </c>
      <c r="Y365" t="str">
        <f>IF(OR(W365=Dev!$GJ$82, W365=Dev!$GJ$83, W365=Dev!$GJ$84, W365=Dev!$GJ$85, W365=Dev!$GJ$86, W365=Dev!$GJ$87, W365=Dev!$GJ$88, W365=Dev!$GJ$89, W365=Dev!$GG$82, W365=Dev!$GG$83, W365=Dev!$GG$84, W365=Dev!$GG$85, W365=Dev!$GG$86),Names!$C$10,                   IF(OR(W365=Dev!$GJ$90, W365=Dev!$GJ$91, W365=Dev!$GJ$92, W365=Dev!$GJ$93, W365=Dev!$GJ$94, W365=Dev!$GJ$95, W365=Dev!$GJ$96, W365=Dev!$GJ$97, W365=Dev!$GH$82), Names!$C$11,""))</f>
        <v>PRLEH</v>
      </c>
      <c r="Z365" s="31" t="str">
        <f ca="1">IFERROR(VLOOKUP(M365,Racks!$H$4:$M$30,6),"")</f>
        <v>DTL-030Row:CnPw-U-015</v>
      </c>
      <c r="AA365" t="str">
        <f ca="1">IF(R365="","",CONCATENATE(S365,Names!$H$3,T365,Names!$J$3,Names!$K$3,Names!$L$3,V365))</f>
        <v>DTL-030Row:RFS-PRLTCB-002</v>
      </c>
      <c r="AB365" t="str">
        <f>IF(R365="","",CONCATENATE(V365,Names!$P$3,W365))</f>
        <v>PRLTCB-002_m</v>
      </c>
      <c r="AD365" t="str">
        <f t="shared" si="164"/>
        <v>CREATE</v>
      </c>
      <c r="AF365" t="str">
        <f t="shared" si="172"/>
        <v>3C16NS_3G1.5</v>
      </c>
      <c r="AH365" t="str">
        <f t="shared" ca="1" si="173"/>
        <v>DTL-030PRL:RFS-PRLJB-005</v>
      </c>
      <c r="AI365" t="str">
        <f t="shared" si="165"/>
        <v>AT</v>
      </c>
      <c r="AK365" t="str">
        <f t="shared" si="174"/>
        <v>WEIPU ST1210/S3</v>
      </c>
      <c r="AM365" t="str">
        <f t="shared" ca="1" si="175"/>
        <v>PRLJB-005_cp</v>
      </c>
      <c r="AN365" t="str">
        <f t="shared" ca="1" si="176"/>
        <v>DTL-030Row:RFS-PRLTCB-002</v>
      </c>
      <c r="AO365" t="str">
        <f t="shared" si="166"/>
        <v>KG</v>
      </c>
      <c r="AP365" t="str">
        <f t="shared" ca="1" si="177"/>
        <v>DTL-030Row:CnPw-U-015</v>
      </c>
      <c r="AQ365" t="str">
        <f t="shared" si="178"/>
        <v>WEIPU ST1210/P3</v>
      </c>
      <c r="AS365" t="str">
        <f t="shared" si="179"/>
        <v>PRLTCB-002_m</v>
      </c>
      <c r="AT365">
        <f t="shared" ca="1" si="180"/>
        <v>2</v>
      </c>
      <c r="AU365">
        <f t="shared" si="167"/>
        <v>5</v>
      </c>
      <c r="AV365" t="str">
        <f t="shared" si="181"/>
        <v>D</v>
      </c>
      <c r="AX365" t="str">
        <f t="shared" si="168"/>
        <v>staffanekstrom</v>
      </c>
      <c r="AY365" t="str">
        <f t="shared" si="169"/>
        <v>INSERTED</v>
      </c>
      <c r="BD365" t="str">
        <f t="shared" si="171"/>
        <v>YES</v>
      </c>
      <c r="BF365">
        <f t="shared" ca="1" si="182"/>
        <v>110</v>
      </c>
    </row>
    <row r="366" spans="1:58">
      <c r="A366">
        <v>360</v>
      </c>
      <c r="C366">
        <f>ROW(Table!$A$23)</f>
        <v>23</v>
      </c>
      <c r="D366" s="1" t="str">
        <f ca="1">INDIRECT(ADDRESS($C366,D$5,,,Table!$A$1))</f>
        <v/>
      </c>
      <c r="E366" t="str">
        <f ca="1">INDIRECT(ADDRESS($C366,E$5,,,Table!$A$1))</f>
        <v>PRLJB-006</v>
      </c>
      <c r="F366">
        <f ca="1">INDIRECT(ADDRESS($C366,F$5,,,Table!$A$1))</f>
        <v>38.744999999999997</v>
      </c>
      <c r="G366" t="str">
        <f ca="1">INDIRECT(ADDRESS($C366,G$5,,,Table!$A$1))</f>
        <v>DTL</v>
      </c>
      <c r="H366" t="str">
        <f ca="1">INDIRECT(ADDRESS($C366,H$5,,,Table!$A$1))</f>
        <v>DTL-040PRL:RFS-PRLJB-006</v>
      </c>
      <c r="I366" t="str">
        <f>Dev!$CR$49</f>
        <v>cp</v>
      </c>
      <c r="J366" t="str">
        <f>IF(OR(I366=Dev!$CU$46, I366=Dev!$CU$47, I366=Dev!$CU$48, I366=Dev!$CU$49, I366=Dev!$CU$50, I366=Dev!$CU$51, I366=Dev!$CU$52, I366=Dev!$CU$53, I366=Dev!$CR$48, I366=Dev!$CR$49),$C$3,                                                                  IF(OR(I366=Dev!$CU$54, I366=Dev!$CU$55, I366=Dev!$CU$56, I366=Dev!$CU$57, I366=Dev!$CU$58, I366=Dev!$CU$59, I366=Dev!$CS$48), $D$3,""))</f>
        <v>PRLEH</v>
      </c>
      <c r="K366" t="str">
        <f ca="1">CONCATENATE(E366,Names!$P$3,I366)</f>
        <v>PRLJB-006_cp</v>
      </c>
      <c r="M366" s="31">
        <f ca="1">INDIRECT(ADDRESS($C366,M$5,,,Table!$A$1))</f>
        <v>110</v>
      </c>
      <c r="O366" t="str">
        <f t="shared" si="184"/>
        <v/>
      </c>
      <c r="Q366" t="str">
        <f t="shared" si="185"/>
        <v>00</v>
      </c>
      <c r="R366">
        <f t="shared" ref="R366:R367" si="189">$R$25</f>
        <v>2</v>
      </c>
      <c r="S366" t="str">
        <f ca="1">IFERROR(VLOOKUP(M366,Racks!$H$4:$M$30,Racks!$I$2),"")</f>
        <v>DTL</v>
      </c>
      <c r="T366" t="str">
        <f ca="1">IFERROR(VLOOKUP(M366,Racks!$H$4:$M$30,Racks!$K$2),"")</f>
        <v>030Row</v>
      </c>
      <c r="U366" t="str">
        <f t="shared" si="187"/>
        <v>002</v>
      </c>
      <c r="V366" t="str">
        <f>CONCATENATE(Names!$C$17,Names!$N$3,U366)</f>
        <v>PRLTCB-002</v>
      </c>
      <c r="W366" t="str">
        <f>Dev!$GL$95</f>
        <v>n</v>
      </c>
      <c r="X366">
        <v>14</v>
      </c>
      <c r="Y366" t="str">
        <f>IF(OR(W366=Dev!$GJ$82, W366=Dev!$GJ$83, W366=Dev!$GJ$84, W366=Dev!$GJ$85, W366=Dev!$GJ$86, W366=Dev!$GJ$87, W366=Dev!$GJ$88, W366=Dev!$GJ$89, W366=Dev!$GG$82, W366=Dev!$GG$83, W366=Dev!$GG$84, W366=Dev!$GG$85, W366=Dev!$GG$86),Names!$C$10,                   IF(OR(W366=Dev!$GJ$90, W366=Dev!$GJ$91, W366=Dev!$GJ$92, W366=Dev!$GJ$93, W366=Dev!$GJ$94, W366=Dev!$GJ$95, W366=Dev!$GJ$96, W366=Dev!$GJ$97, W366=Dev!$GH$82), Names!$C$11,""))</f>
        <v>PRLEH</v>
      </c>
      <c r="Z366" s="31" t="str">
        <f ca="1">IFERROR(VLOOKUP(M366,Racks!$H$4:$M$30,6),"")</f>
        <v>DTL-030Row:CnPw-U-015</v>
      </c>
      <c r="AA366" t="str">
        <f ca="1">IF(R366="","",CONCATENATE(S366,Names!$H$3,T366,Names!$J$3,Names!$K$3,Names!$L$3,V366))</f>
        <v>DTL-030Row:RFS-PRLTCB-002</v>
      </c>
      <c r="AB366" t="str">
        <f>IF(R366="","",CONCATENATE(V366,Names!$P$3,W366))</f>
        <v>PRLTCB-002_n</v>
      </c>
      <c r="AD366" t="str">
        <f t="shared" si="164"/>
        <v>CREATE</v>
      </c>
      <c r="AF366" t="str">
        <f t="shared" si="172"/>
        <v>3C16NS_3G1.5</v>
      </c>
      <c r="AH366" t="str">
        <f t="shared" ca="1" si="173"/>
        <v>DTL-040PRL:RFS-PRLJB-006</v>
      </c>
      <c r="AI366" t="str">
        <f t="shared" si="165"/>
        <v>AT</v>
      </c>
      <c r="AK366" t="str">
        <f t="shared" si="174"/>
        <v>WEIPU ST1210/S3</v>
      </c>
      <c r="AM366" t="str">
        <f t="shared" ca="1" si="175"/>
        <v>PRLJB-006_cp</v>
      </c>
      <c r="AN366" t="str">
        <f t="shared" ca="1" si="176"/>
        <v>DTL-030Row:RFS-PRLTCB-002</v>
      </c>
      <c r="AO366" t="str">
        <f t="shared" si="166"/>
        <v>KG</v>
      </c>
      <c r="AP366" t="str">
        <f t="shared" ca="1" si="177"/>
        <v>DTL-030Row:CnPw-U-015</v>
      </c>
      <c r="AQ366" t="str">
        <f t="shared" si="178"/>
        <v>WEIPU ST1210/P3</v>
      </c>
      <c r="AS366" t="str">
        <f t="shared" si="179"/>
        <v>PRLTCB-002_n</v>
      </c>
      <c r="AT366">
        <f t="shared" ca="1" si="180"/>
        <v>2</v>
      </c>
      <c r="AU366">
        <f t="shared" si="167"/>
        <v>5</v>
      </c>
      <c r="AV366" t="str">
        <f t="shared" si="181"/>
        <v>D</v>
      </c>
      <c r="AX366" t="str">
        <f t="shared" si="168"/>
        <v>staffanekstrom</v>
      </c>
      <c r="AY366" t="str">
        <f t="shared" si="169"/>
        <v>INSERTED</v>
      </c>
      <c r="BD366" t="str">
        <f t="shared" si="171"/>
        <v>YES</v>
      </c>
      <c r="BF366">
        <f t="shared" ca="1" si="182"/>
        <v>110</v>
      </c>
    </row>
    <row r="367" spans="1:58">
      <c r="A367">
        <v>361</v>
      </c>
      <c r="C367">
        <f>ROW(Table!$A$26)</f>
        <v>26</v>
      </c>
      <c r="D367" s="1" t="str">
        <f ca="1">INDIRECT(ADDRESS($C367,D$5,,,Table!$A$1))</f>
        <v/>
      </c>
      <c r="E367" t="str">
        <f ca="1">INDIRECT(ADDRESS($C367,E$5,,,Table!$A$1))</f>
        <v>PRLJB-007</v>
      </c>
      <c r="F367">
        <f ca="1">INDIRECT(ADDRESS($C367,F$5,,,Table!$A$1))</f>
        <v>46.994999999999997</v>
      </c>
      <c r="G367" t="str">
        <f ca="1">INDIRECT(ADDRESS($C367,G$5,,,Table!$A$1))</f>
        <v>DTL</v>
      </c>
      <c r="H367" t="str">
        <f ca="1">INDIRECT(ADDRESS($C367,H$5,,,Table!$A$1))</f>
        <v>DTL-050PRL:RFS-PRLJB-007</v>
      </c>
      <c r="I367" t="str">
        <f>Dev!$CR$49</f>
        <v>cp</v>
      </c>
      <c r="J367" t="str">
        <f>IF(OR(I367=Dev!$CU$46, I367=Dev!$CU$47, I367=Dev!$CU$48, I367=Dev!$CU$49, I367=Dev!$CU$50, I367=Dev!$CU$51, I367=Dev!$CU$52, I367=Dev!$CU$53, I367=Dev!$CR$48, I367=Dev!$CR$49),$C$3,                                                                  IF(OR(I367=Dev!$CU$54, I367=Dev!$CU$55, I367=Dev!$CU$56, I367=Dev!$CU$57, I367=Dev!$CU$58, I367=Dev!$CU$59, I367=Dev!$CS$48), $D$3,""))</f>
        <v>PRLEH</v>
      </c>
      <c r="K367" t="str">
        <f ca="1">CONCATENATE(E367,Names!$P$3,I367)</f>
        <v>PRLJB-007_cp</v>
      </c>
      <c r="M367" s="31">
        <f ca="1">INDIRECT(ADDRESS($C367,M$5,,,Table!$A$1))</f>
        <v>110</v>
      </c>
      <c r="O367" t="str">
        <f t="shared" si="184"/>
        <v/>
      </c>
      <c r="Q367" t="str">
        <f t="shared" si="185"/>
        <v>00</v>
      </c>
      <c r="R367">
        <f t="shared" si="189"/>
        <v>2</v>
      </c>
      <c r="S367" t="str">
        <f ca="1">IFERROR(VLOOKUP(M367,Racks!$H$4:$M$30,Racks!$I$2),"")</f>
        <v>DTL</v>
      </c>
      <c r="T367" t="str">
        <f ca="1">IFERROR(VLOOKUP(M367,Racks!$H$4:$M$30,Racks!$K$2),"")</f>
        <v>030Row</v>
      </c>
      <c r="U367" t="str">
        <f t="shared" si="187"/>
        <v>002</v>
      </c>
      <c r="V367" t="str">
        <f>CONCATENATE(Names!$C$17,Names!$N$3,U367)</f>
        <v>PRLTCB-002</v>
      </c>
      <c r="W367" t="str">
        <f>Dev!$GG$83</f>
        <v>q</v>
      </c>
      <c r="X367">
        <v>15</v>
      </c>
      <c r="Y367" t="str">
        <f>IF(OR(W367=Dev!$GJ$82, W367=Dev!$GJ$83, W367=Dev!$GJ$84, W367=Dev!$GJ$85, W367=Dev!$GJ$86, W367=Dev!$GJ$87, W367=Dev!$GJ$88, W367=Dev!$GJ$89, W367=Dev!$GG$82, W367=Dev!$GG$83, W367=Dev!$GG$84, W367=Dev!$GG$85, W367=Dev!$GG$86),Names!$C$10,                   IF(OR(W367=Dev!$GJ$90, W367=Dev!$GJ$91, W367=Dev!$GJ$92, W367=Dev!$GJ$93, W367=Dev!$GJ$94, W367=Dev!$GJ$95, W367=Dev!$GJ$96, W367=Dev!$GJ$97, W367=Dev!$GH$82), Names!$C$11,""))</f>
        <v>PRLEH</v>
      </c>
      <c r="Z367" s="31" t="str">
        <f ca="1">IFERROR(VLOOKUP(M367,Racks!$H$4:$M$30,6),"")</f>
        <v>DTL-030Row:CnPw-U-015</v>
      </c>
      <c r="AA367" t="str">
        <f ca="1">IF(R367="","",CONCATENATE(S367,Names!$H$3,T367,Names!$J$3,Names!$K$3,Names!$L$3,V367))</f>
        <v>DTL-030Row:RFS-PRLTCB-002</v>
      </c>
      <c r="AB367" t="str">
        <f>IF(R367="","",CONCATENATE(V367,Names!$P$3,W367))</f>
        <v>PRLTCB-002_q</v>
      </c>
      <c r="AD367" t="str">
        <f t="shared" si="164"/>
        <v>CREATE</v>
      </c>
      <c r="AF367" t="str">
        <f t="shared" si="172"/>
        <v>3C16NS_3G1.5</v>
      </c>
      <c r="AH367" t="str">
        <f t="shared" ca="1" si="173"/>
        <v>DTL-050PRL:RFS-PRLJB-007</v>
      </c>
      <c r="AI367" t="str">
        <f t="shared" si="165"/>
        <v>AT</v>
      </c>
      <c r="AK367" t="str">
        <f t="shared" si="174"/>
        <v>WEIPU ST1210/S3</v>
      </c>
      <c r="AM367" t="str">
        <f t="shared" ca="1" si="175"/>
        <v>PRLJB-007_cp</v>
      </c>
      <c r="AN367" t="str">
        <f t="shared" ca="1" si="176"/>
        <v>DTL-030Row:RFS-PRLTCB-002</v>
      </c>
      <c r="AO367" t="str">
        <f t="shared" si="166"/>
        <v>KG</v>
      </c>
      <c r="AP367" t="str">
        <f t="shared" ca="1" si="177"/>
        <v>DTL-030Row:CnPw-U-015</v>
      </c>
      <c r="AQ367" t="str">
        <f t="shared" si="178"/>
        <v>WEIPU ST1210/P3</v>
      </c>
      <c r="AS367" t="str">
        <f t="shared" si="179"/>
        <v>PRLTCB-002_q</v>
      </c>
      <c r="AT367">
        <f t="shared" ca="1" si="180"/>
        <v>2</v>
      </c>
      <c r="AU367">
        <f t="shared" si="167"/>
        <v>5</v>
      </c>
      <c r="AV367" t="str">
        <f t="shared" si="181"/>
        <v>D</v>
      </c>
      <c r="AX367" t="str">
        <f t="shared" si="168"/>
        <v>staffanekstrom</v>
      </c>
      <c r="AY367" t="str">
        <f t="shared" si="169"/>
        <v>INSERTED</v>
      </c>
      <c r="BD367" t="str">
        <f t="shared" si="171"/>
        <v>YES</v>
      </c>
      <c r="BF367">
        <f t="shared" ca="1" si="182"/>
        <v>110</v>
      </c>
    </row>
    <row r="368" spans="1:58">
      <c r="A368">
        <v>362</v>
      </c>
      <c r="C368">
        <f>ROW(Table!$A$28)</f>
        <v>28</v>
      </c>
      <c r="D368" s="1" t="str">
        <f ca="1">INDIRECT(ADDRESS($C368,D$5,,,Table!$A$1))</f>
        <v/>
      </c>
      <c r="E368" t="str">
        <f ca="1">INDIRECT(ADDRESS($C368,E$5,,,Table!$A$1))</f>
        <v>PRLJB-008</v>
      </c>
      <c r="F368">
        <f ca="1">INDIRECT(ADDRESS($C368,F$5,,,Table!$A$1))</f>
        <v>51.244999999999997</v>
      </c>
      <c r="G368" t="str">
        <f ca="1">INDIRECT(ADDRESS($C368,G$5,,,Table!$A$1))</f>
        <v>Spk</v>
      </c>
      <c r="H368" t="str">
        <f ca="1">INDIRECT(ADDRESS($C368,H$5,,,Table!$A$1))</f>
        <v>Spk-010PRL:RFS-PRLJB-008</v>
      </c>
      <c r="I368" t="str">
        <f>Dev!$CR$49</f>
        <v>cp</v>
      </c>
      <c r="J368" t="str">
        <f>IF(OR(I368=Dev!$CU$46, I368=Dev!$CU$47, I368=Dev!$CU$48, I368=Dev!$CU$49, I368=Dev!$CU$50, I368=Dev!$CU$51, I368=Dev!$CU$52, I368=Dev!$CU$53, I368=Dev!$CR$48, I368=Dev!$CR$49),$C$3,                                                                  IF(OR(I368=Dev!$CU$54, I368=Dev!$CU$55, I368=Dev!$CU$56, I368=Dev!$CU$57, I368=Dev!$CU$58, I368=Dev!$CU$59, I368=Dev!$CS$48), $D$3,""))</f>
        <v>PRLEH</v>
      </c>
      <c r="K368" t="str">
        <f ca="1">CONCATENATE(E368,Names!$P$3,I368)</f>
        <v>PRLJB-008_cp</v>
      </c>
      <c r="M368" s="42">
        <f ca="1">INDIRECT(ADDRESS($C368,M$5,,,Table!$A$1))</f>
        <v>120</v>
      </c>
      <c r="O368" t="str">
        <f t="shared" si="184"/>
        <v/>
      </c>
      <c r="Q368" t="str">
        <f t="shared" si="185"/>
        <v>00</v>
      </c>
      <c r="R368">
        <f>$R$41</f>
        <v>3</v>
      </c>
      <c r="S368" t="str">
        <f ca="1">IFERROR(VLOOKUP(M368,Racks!$H$4:$M$30,Racks!$I$2),"")</f>
        <v>Spk</v>
      </c>
      <c r="T368" t="str">
        <f ca="1">IFERROR(VLOOKUP(M368,Racks!$H$4:$M$30,Racks!$K$2),"")</f>
        <v>020Row</v>
      </c>
      <c r="U368" t="str">
        <f t="shared" si="187"/>
        <v>003</v>
      </c>
      <c r="V368" t="str">
        <f>CONCATENATE(Names!$C$17,Names!$N$3,U368)</f>
        <v>PRLTCB-003</v>
      </c>
      <c r="W368" t="str">
        <f>Dev!$GL$94</f>
        <v>m</v>
      </c>
      <c r="X368">
        <v>12</v>
      </c>
      <c r="Y368" t="str">
        <f>IF(OR(W368=Dev!$GJ$82, W368=Dev!$GJ$83, W368=Dev!$GJ$84, W368=Dev!$GJ$85, W368=Dev!$GJ$86, W368=Dev!$GJ$87, W368=Dev!$GJ$88, W368=Dev!$GJ$89, W368=Dev!$GG$82, W368=Dev!$GG$83, W368=Dev!$GG$84, W368=Dev!$GG$85, W368=Dev!$GG$86),Names!$C$10,                   IF(OR(W368=Dev!$GJ$90, W368=Dev!$GJ$91, W368=Dev!$GJ$92, W368=Dev!$GJ$93, W368=Dev!$GJ$94, W368=Dev!$GJ$95, W368=Dev!$GJ$96, W368=Dev!$GJ$97, W368=Dev!$GH$82), Names!$C$11,""))</f>
        <v>PRLEH</v>
      </c>
      <c r="Z368" s="42" t="str">
        <f ca="1">IFERROR(VLOOKUP(M368,Racks!$H$4:$M$30,6),"")</f>
        <v>Spk-020Row:CnPw-U-016</v>
      </c>
      <c r="AA368" t="str">
        <f ca="1">IF(R368="","",CONCATENATE(S368,Names!$H$3,T368,Names!$J$3,Names!$K$3,Names!$L$3,V368))</f>
        <v>Spk-020Row:RFS-PRLTCB-003</v>
      </c>
      <c r="AB368" t="str">
        <f>IF(R368="","",CONCATENATE(V368,Names!$P$3,W368))</f>
        <v>PRLTCB-003_m</v>
      </c>
      <c r="AD368" t="str">
        <f t="shared" si="164"/>
        <v>CREATE</v>
      </c>
      <c r="AF368" t="str">
        <f t="shared" si="172"/>
        <v>3C16NS_3G1.5</v>
      </c>
      <c r="AH368" t="str">
        <f t="shared" ca="1" si="173"/>
        <v>Spk-010PRL:RFS-PRLJB-008</v>
      </c>
      <c r="AI368" t="str">
        <f t="shared" si="165"/>
        <v>AT</v>
      </c>
      <c r="AK368" t="str">
        <f t="shared" si="174"/>
        <v>WEIPU ST1210/S3</v>
      </c>
      <c r="AM368" t="str">
        <f t="shared" ca="1" si="175"/>
        <v>PRLJB-008_cp</v>
      </c>
      <c r="AN368" t="str">
        <f t="shared" ca="1" si="176"/>
        <v>Spk-020Row:RFS-PRLTCB-003</v>
      </c>
      <c r="AO368" t="str">
        <f t="shared" si="166"/>
        <v>KG</v>
      </c>
      <c r="AP368" t="str">
        <f t="shared" ca="1" si="177"/>
        <v>Spk-020Row:CnPw-U-016</v>
      </c>
      <c r="AQ368" t="str">
        <f t="shared" si="178"/>
        <v>WEIPU ST1210/P3</v>
      </c>
      <c r="AS368" t="str">
        <f t="shared" si="179"/>
        <v>PRLTCB-003_m</v>
      </c>
      <c r="AT368">
        <f t="shared" ca="1" si="180"/>
        <v>3</v>
      </c>
      <c r="AU368">
        <f t="shared" si="167"/>
        <v>5</v>
      </c>
      <c r="AV368" t="str">
        <f t="shared" si="181"/>
        <v>D</v>
      </c>
      <c r="AX368" t="str">
        <f t="shared" si="168"/>
        <v>staffanekstrom</v>
      </c>
      <c r="AY368" t="str">
        <f t="shared" si="169"/>
        <v>INSERTED</v>
      </c>
      <c r="BD368" t="str">
        <f t="shared" si="171"/>
        <v>YES</v>
      </c>
      <c r="BF368">
        <f t="shared" ca="1" si="182"/>
        <v>120</v>
      </c>
    </row>
    <row r="369" spans="1:58">
      <c r="A369">
        <v>363</v>
      </c>
      <c r="C369">
        <f>ROW(Table!$A$30)</f>
        <v>30</v>
      </c>
      <c r="D369" s="1" t="str">
        <f ca="1">INDIRECT(ADDRESS($C369,D$5,,,Table!$A$1))</f>
        <v/>
      </c>
      <c r="E369" t="str">
        <f ca="1">INDIRECT(ADDRESS($C369,E$5,,,Table!$A$1))</f>
        <v>PRLJB-009</v>
      </c>
      <c r="F369">
        <f ca="1">INDIRECT(ADDRESS($C369,F$5,,,Table!$A$1))</f>
        <v>55.629999999999995</v>
      </c>
      <c r="G369" t="str">
        <f ca="1">INDIRECT(ADDRESS($C369,G$5,,,Table!$A$1))</f>
        <v>Spk</v>
      </c>
      <c r="H369" t="str">
        <f ca="1">INDIRECT(ADDRESS($C369,H$5,,,Table!$A$1))</f>
        <v>Spk-020PRL:RFS-PRLJB-009</v>
      </c>
      <c r="I369" t="str">
        <f>Dev!$CR$49</f>
        <v>cp</v>
      </c>
      <c r="J369" t="str">
        <f>IF(OR(I369=Dev!$CU$46, I369=Dev!$CU$47, I369=Dev!$CU$48, I369=Dev!$CU$49, I369=Dev!$CU$50, I369=Dev!$CU$51, I369=Dev!$CU$52, I369=Dev!$CU$53, I369=Dev!$CR$48, I369=Dev!$CR$49),$C$3,                                                                  IF(OR(I369=Dev!$CU$54, I369=Dev!$CU$55, I369=Dev!$CU$56, I369=Dev!$CU$57, I369=Dev!$CU$58, I369=Dev!$CU$59, I369=Dev!$CS$48), $D$3,""))</f>
        <v>PRLEH</v>
      </c>
      <c r="K369" t="str">
        <f ca="1">CONCATENATE(E369,Names!$P$3,I369)</f>
        <v>PRLJB-009_cp</v>
      </c>
      <c r="M369" s="42">
        <f ca="1">INDIRECT(ADDRESS($C369,M$5,,,Table!$A$1))</f>
        <v>120</v>
      </c>
      <c r="O369" t="str">
        <f t="shared" si="184"/>
        <v/>
      </c>
      <c r="Q369" t="str">
        <f t="shared" si="185"/>
        <v>00</v>
      </c>
      <c r="R369">
        <f t="shared" ref="R369:R370" si="190">$R$41</f>
        <v>3</v>
      </c>
      <c r="S369" t="str">
        <f ca="1">IFERROR(VLOOKUP(M369,Racks!$H$4:$M$30,Racks!$I$2),"")</f>
        <v>Spk</v>
      </c>
      <c r="T369" t="str">
        <f ca="1">IFERROR(VLOOKUP(M369,Racks!$H$4:$M$30,Racks!$K$2),"")</f>
        <v>020Row</v>
      </c>
      <c r="U369" t="str">
        <f t="shared" si="187"/>
        <v>003</v>
      </c>
      <c r="V369" t="str">
        <f>CONCATENATE(Names!$C$17,Names!$N$3,U369)</f>
        <v>PRLTCB-003</v>
      </c>
      <c r="W369" t="str">
        <f>Dev!$GL$95</f>
        <v>n</v>
      </c>
      <c r="X369">
        <v>13</v>
      </c>
      <c r="Y369" t="str">
        <f>IF(OR(W369=Dev!$GJ$82, W369=Dev!$GJ$83, W369=Dev!$GJ$84, W369=Dev!$GJ$85, W369=Dev!$GJ$86, W369=Dev!$GJ$87, W369=Dev!$GJ$88, W369=Dev!$GJ$89, W369=Dev!$GG$82, W369=Dev!$GG$83, W369=Dev!$GG$84, W369=Dev!$GG$85, W369=Dev!$GG$86),Names!$C$10,                   IF(OR(W369=Dev!$GJ$90, W369=Dev!$GJ$91, W369=Dev!$GJ$92, W369=Dev!$GJ$93, W369=Dev!$GJ$94, W369=Dev!$GJ$95, W369=Dev!$GJ$96, W369=Dev!$GJ$97, W369=Dev!$GH$82), Names!$C$11,""))</f>
        <v>PRLEH</v>
      </c>
      <c r="Z369" s="42" t="str">
        <f ca="1">IFERROR(VLOOKUP(M369,Racks!$H$4:$M$30,6),"")</f>
        <v>Spk-020Row:CnPw-U-016</v>
      </c>
      <c r="AA369" t="str">
        <f ca="1">IF(R369="","",CONCATENATE(S369,Names!$H$3,T369,Names!$J$3,Names!$K$3,Names!$L$3,V369))</f>
        <v>Spk-020Row:RFS-PRLTCB-003</v>
      </c>
      <c r="AB369" t="str">
        <f>IF(R369="","",CONCATENATE(V369,Names!$P$3,W369))</f>
        <v>PRLTCB-003_n</v>
      </c>
      <c r="AD369" t="str">
        <f t="shared" si="164"/>
        <v>CREATE</v>
      </c>
      <c r="AF369" t="str">
        <f t="shared" si="172"/>
        <v>3C16NS_3G1.5</v>
      </c>
      <c r="AH369" t="str">
        <f t="shared" ca="1" si="173"/>
        <v>Spk-020PRL:RFS-PRLJB-009</v>
      </c>
      <c r="AI369" t="str">
        <f t="shared" si="165"/>
        <v>AT</v>
      </c>
      <c r="AK369" t="str">
        <f t="shared" si="174"/>
        <v>WEIPU ST1210/S3</v>
      </c>
      <c r="AM369" t="str">
        <f t="shared" ca="1" si="175"/>
        <v>PRLJB-009_cp</v>
      </c>
      <c r="AN369" t="str">
        <f t="shared" ca="1" si="176"/>
        <v>Spk-020Row:RFS-PRLTCB-003</v>
      </c>
      <c r="AO369" t="str">
        <f t="shared" si="166"/>
        <v>KG</v>
      </c>
      <c r="AP369" t="str">
        <f t="shared" ca="1" si="177"/>
        <v>Spk-020Row:CnPw-U-016</v>
      </c>
      <c r="AQ369" t="str">
        <f t="shared" si="178"/>
        <v>WEIPU ST1210/P3</v>
      </c>
      <c r="AS369" t="str">
        <f t="shared" si="179"/>
        <v>PRLTCB-003_n</v>
      </c>
      <c r="AT369">
        <f t="shared" ca="1" si="180"/>
        <v>3</v>
      </c>
      <c r="AU369">
        <f t="shared" si="167"/>
        <v>5</v>
      </c>
      <c r="AV369" t="str">
        <f t="shared" si="181"/>
        <v>D</v>
      </c>
      <c r="AX369" t="str">
        <f t="shared" si="168"/>
        <v>staffanekstrom</v>
      </c>
      <c r="AY369" t="str">
        <f t="shared" si="169"/>
        <v>INSERTED</v>
      </c>
      <c r="BD369" t="str">
        <f t="shared" si="171"/>
        <v>YES</v>
      </c>
      <c r="BF369">
        <f t="shared" ca="1" si="182"/>
        <v>120</v>
      </c>
    </row>
    <row r="370" spans="1:58">
      <c r="A370">
        <v>364</v>
      </c>
      <c r="C370">
        <f>ROW(Table!$A$33)</f>
        <v>33</v>
      </c>
      <c r="D370" s="1" t="str">
        <f ca="1">INDIRECT(ADDRESS($C370,D$5,,,Table!$A$1))</f>
        <v/>
      </c>
      <c r="E370" t="str">
        <f ca="1">INDIRECT(ADDRESS($C370,E$5,,,Table!$A$1))</f>
        <v>PRLJB-010</v>
      </c>
      <c r="F370">
        <f ca="1">INDIRECT(ADDRESS($C370,F$5,,,Table!$A$1))</f>
        <v>64.149999999999991</v>
      </c>
      <c r="G370" t="str">
        <f ca="1">INDIRECT(ADDRESS($C370,G$5,,,Table!$A$1))</f>
        <v>Spk</v>
      </c>
      <c r="H370" t="str">
        <f ca="1">INDIRECT(ADDRESS($C370,H$5,,,Table!$A$1))</f>
        <v>Spk-040PRL:RFS-PRLJB-010</v>
      </c>
      <c r="I370" t="str">
        <f>Dev!$CR$49</f>
        <v>cp</v>
      </c>
      <c r="J370" t="str">
        <f>IF(OR(I370=Dev!$CU$46, I370=Dev!$CU$47, I370=Dev!$CU$48, I370=Dev!$CU$49, I370=Dev!$CU$50, I370=Dev!$CU$51, I370=Dev!$CU$52, I370=Dev!$CU$53, I370=Dev!$CR$48, I370=Dev!$CR$49),$C$3,                                                                  IF(OR(I370=Dev!$CU$54, I370=Dev!$CU$55, I370=Dev!$CU$56, I370=Dev!$CU$57, I370=Dev!$CU$58, I370=Dev!$CU$59, I370=Dev!$CS$48), $D$3,""))</f>
        <v>PRLEH</v>
      </c>
      <c r="K370" t="str">
        <f ca="1">CONCATENATE(E370,Names!$P$3,I370)</f>
        <v>PRLJB-010_cp</v>
      </c>
      <c r="M370" s="42">
        <f ca="1">INDIRECT(ADDRESS($C370,M$5,,,Table!$A$1))</f>
        <v>120</v>
      </c>
      <c r="O370" t="str">
        <f t="shared" si="184"/>
        <v/>
      </c>
      <c r="Q370" t="str">
        <f t="shared" si="185"/>
        <v>00</v>
      </c>
      <c r="R370">
        <f t="shared" si="190"/>
        <v>3</v>
      </c>
      <c r="S370" t="str">
        <f ca="1">IFERROR(VLOOKUP(M370,Racks!$H$4:$M$30,Racks!$I$2),"")</f>
        <v>Spk</v>
      </c>
      <c r="T370" t="str">
        <f ca="1">IFERROR(VLOOKUP(M370,Racks!$H$4:$M$30,Racks!$K$2),"")</f>
        <v>020Row</v>
      </c>
      <c r="U370" t="str">
        <f t="shared" si="187"/>
        <v>003</v>
      </c>
      <c r="V370" t="str">
        <f>CONCATENATE(Names!$C$17,Names!$N$3,U370)</f>
        <v>PRLTCB-003</v>
      </c>
      <c r="W370" t="str">
        <f>Dev!$GG$83</f>
        <v>q</v>
      </c>
      <c r="X370">
        <v>14</v>
      </c>
      <c r="Y370" t="str">
        <f>IF(OR(W370=Dev!$GJ$82, W370=Dev!$GJ$83, W370=Dev!$GJ$84, W370=Dev!$GJ$85, W370=Dev!$GJ$86, W370=Dev!$GJ$87, W370=Dev!$GJ$88, W370=Dev!$GJ$89, W370=Dev!$GG$82, W370=Dev!$GG$83, W370=Dev!$GG$84, W370=Dev!$GG$85, W370=Dev!$GG$86),Names!$C$10,                   IF(OR(W370=Dev!$GJ$90, W370=Dev!$GJ$91, W370=Dev!$GJ$92, W370=Dev!$GJ$93, W370=Dev!$GJ$94, W370=Dev!$GJ$95, W370=Dev!$GJ$96, W370=Dev!$GJ$97, W370=Dev!$GH$82), Names!$C$11,""))</f>
        <v>PRLEH</v>
      </c>
      <c r="Z370" s="42" t="str">
        <f ca="1">IFERROR(VLOOKUP(M370,Racks!$H$4:$M$30,6),"")</f>
        <v>Spk-020Row:CnPw-U-016</v>
      </c>
      <c r="AA370" t="str">
        <f ca="1">IF(R370="","",CONCATENATE(S370,Names!$H$3,T370,Names!$J$3,Names!$K$3,Names!$L$3,V370))</f>
        <v>Spk-020Row:RFS-PRLTCB-003</v>
      </c>
      <c r="AB370" t="str">
        <f>IF(R370="","",CONCATENATE(V370,Names!$P$3,W370))</f>
        <v>PRLTCB-003_q</v>
      </c>
      <c r="AD370" t="str">
        <f t="shared" si="164"/>
        <v>CREATE</v>
      </c>
      <c r="AF370" t="str">
        <f t="shared" si="172"/>
        <v>3C16NS_3G1.5</v>
      </c>
      <c r="AH370" t="str">
        <f t="shared" ca="1" si="173"/>
        <v>Spk-040PRL:RFS-PRLJB-010</v>
      </c>
      <c r="AI370" t="str">
        <f t="shared" si="165"/>
        <v>AT</v>
      </c>
      <c r="AK370" t="str">
        <f t="shared" si="174"/>
        <v>WEIPU ST1210/S3</v>
      </c>
      <c r="AM370" t="str">
        <f t="shared" ca="1" si="175"/>
        <v>PRLJB-010_cp</v>
      </c>
      <c r="AN370" t="str">
        <f t="shared" ca="1" si="176"/>
        <v>Spk-020Row:RFS-PRLTCB-003</v>
      </c>
      <c r="AO370" t="str">
        <f t="shared" si="166"/>
        <v>KG</v>
      </c>
      <c r="AP370" t="str">
        <f t="shared" ca="1" si="177"/>
        <v>Spk-020Row:CnPw-U-016</v>
      </c>
      <c r="AQ370" t="str">
        <f t="shared" si="178"/>
        <v>WEIPU ST1210/P3</v>
      </c>
      <c r="AS370" t="str">
        <f t="shared" si="179"/>
        <v>PRLTCB-003_q</v>
      </c>
      <c r="AT370">
        <f t="shared" ca="1" si="180"/>
        <v>3</v>
      </c>
      <c r="AU370">
        <f t="shared" si="167"/>
        <v>5</v>
      </c>
      <c r="AV370" t="str">
        <f t="shared" si="181"/>
        <v>D</v>
      </c>
      <c r="AX370" t="str">
        <f t="shared" si="168"/>
        <v>staffanekstrom</v>
      </c>
      <c r="AY370" t="str">
        <f t="shared" si="169"/>
        <v>INSERTED</v>
      </c>
      <c r="BD370" t="str">
        <f t="shared" si="171"/>
        <v>YES</v>
      </c>
      <c r="BF370">
        <f t="shared" ca="1" si="182"/>
        <v>120</v>
      </c>
    </row>
    <row r="371" spans="1:58">
      <c r="A371">
        <v>365</v>
      </c>
      <c r="C371">
        <f>ROW(Table!$A$36)</f>
        <v>36</v>
      </c>
      <c r="D371" s="1" t="str">
        <f ca="1">INDIRECT(ADDRESS($C371,D$5,,,Table!$A$1))</f>
        <v/>
      </c>
      <c r="E371" t="str">
        <f ca="1">INDIRECT(ADDRESS($C371,E$5,,,Table!$A$1))</f>
        <v>PRLJB-011</v>
      </c>
      <c r="F371">
        <f ca="1">INDIRECT(ADDRESS($C371,F$5,,,Table!$A$1))</f>
        <v>72.67</v>
      </c>
      <c r="G371" t="str">
        <f ca="1">INDIRECT(ADDRESS($C371,G$5,,,Table!$A$1))</f>
        <v>Spk</v>
      </c>
      <c r="H371" t="str">
        <f ca="1">INDIRECT(ADDRESS($C371,H$5,,,Table!$A$1))</f>
        <v>Spk-060PRL:RFS-PRLJB-011</v>
      </c>
      <c r="I371" t="str">
        <f>Dev!$CR$49</f>
        <v>cp</v>
      </c>
      <c r="J371" t="str">
        <f>IF(OR(I371=Dev!$CU$46, I371=Dev!$CU$47, I371=Dev!$CU$48, I371=Dev!$CU$49, I371=Dev!$CU$50, I371=Dev!$CU$51, I371=Dev!$CU$52, I371=Dev!$CU$53, I371=Dev!$CR$48, I371=Dev!$CR$49),$C$3,                                                                  IF(OR(I371=Dev!$CU$54, I371=Dev!$CU$55, I371=Dev!$CU$56, I371=Dev!$CU$57, I371=Dev!$CU$58, I371=Dev!$CU$59, I371=Dev!$CS$48), $D$3,""))</f>
        <v>PRLEH</v>
      </c>
      <c r="K371" t="str">
        <f ca="1">CONCATENATE(E371,Names!$P$3,I371)</f>
        <v>PRLJB-011_cp</v>
      </c>
      <c r="M371" s="31">
        <f ca="1">INDIRECT(ADDRESS($C371,M$5,,,Table!$A$1))</f>
        <v>130</v>
      </c>
      <c r="O371" t="str">
        <f t="shared" si="184"/>
        <v/>
      </c>
      <c r="Q371" t="str">
        <f t="shared" si="185"/>
        <v>00</v>
      </c>
      <c r="R371">
        <f>$R$52</f>
        <v>4</v>
      </c>
      <c r="S371" t="str">
        <f ca="1">IFERROR(VLOOKUP(M371,Racks!$H$4:$M$30,Racks!$I$2),"")</f>
        <v>Spk</v>
      </c>
      <c r="T371" t="str">
        <f ca="1">IFERROR(VLOOKUP(M371,Racks!$H$4:$M$30,Racks!$K$2),"")</f>
        <v>040Row</v>
      </c>
      <c r="U371" t="str">
        <f t="shared" si="187"/>
        <v>004</v>
      </c>
      <c r="V371" t="str">
        <f>CONCATENATE(Names!$C$17,Names!$N$3,U371)</f>
        <v>PRLTCB-004</v>
      </c>
      <c r="W371" t="str">
        <f>Dev!$GG$83</f>
        <v>q</v>
      </c>
      <c r="X371">
        <v>17</v>
      </c>
      <c r="Y371" t="str">
        <f>IF(OR(W371=Dev!$GJ$82, W371=Dev!$GJ$83, W371=Dev!$GJ$84, W371=Dev!$GJ$85, W371=Dev!$GJ$86, W371=Dev!$GJ$87, W371=Dev!$GJ$88, W371=Dev!$GJ$89, W371=Dev!$GG$82, W371=Dev!$GG$83, W371=Dev!$GG$84, W371=Dev!$GG$85, W371=Dev!$GG$86),Names!$C$10,                   IF(OR(W371=Dev!$GJ$90, W371=Dev!$GJ$91, W371=Dev!$GJ$92, W371=Dev!$GJ$93, W371=Dev!$GJ$94, W371=Dev!$GJ$95, W371=Dev!$GJ$96, W371=Dev!$GJ$97, W371=Dev!$GH$82), Names!$C$11,""))</f>
        <v>PRLEH</v>
      </c>
      <c r="Z371" s="31" t="str">
        <f ca="1">IFERROR(VLOOKUP(M371,Racks!$H$4:$M$30,6),"")</f>
        <v>Spk-040Row:CnPw-U-016</v>
      </c>
      <c r="AA371" t="str">
        <f ca="1">IF(R371="","",CONCATENATE(S371,Names!$H$3,T371,Names!$J$3,Names!$K$3,Names!$L$3,V371))</f>
        <v>Spk-040Row:RFS-PRLTCB-004</v>
      </c>
      <c r="AB371" t="str">
        <f>IF(R371="","",CONCATENATE(V371,Names!$P$3,W371))</f>
        <v>PRLTCB-004_q</v>
      </c>
      <c r="AD371" t="str">
        <f t="shared" si="164"/>
        <v>CREATE</v>
      </c>
      <c r="AF371" t="str">
        <f t="shared" si="172"/>
        <v>3C16NS_3G1.5</v>
      </c>
      <c r="AH371" t="str">
        <f t="shared" ca="1" si="173"/>
        <v>Spk-060PRL:RFS-PRLJB-011</v>
      </c>
      <c r="AI371" t="str">
        <f t="shared" si="165"/>
        <v>AT</v>
      </c>
      <c r="AK371" t="str">
        <f t="shared" si="174"/>
        <v>WEIPU ST1210/S3</v>
      </c>
      <c r="AM371" t="str">
        <f t="shared" ca="1" si="175"/>
        <v>PRLJB-011_cp</v>
      </c>
      <c r="AN371" t="str">
        <f t="shared" ca="1" si="176"/>
        <v>Spk-040Row:RFS-PRLTCB-004</v>
      </c>
      <c r="AO371" t="str">
        <f t="shared" si="166"/>
        <v>KG</v>
      </c>
      <c r="AP371" t="str">
        <f t="shared" ca="1" si="177"/>
        <v>Spk-040Row:CnPw-U-016</v>
      </c>
      <c r="AQ371" t="str">
        <f t="shared" si="178"/>
        <v>WEIPU ST1210/P3</v>
      </c>
      <c r="AS371" t="str">
        <f t="shared" si="179"/>
        <v>PRLTCB-004_q</v>
      </c>
      <c r="AT371">
        <f t="shared" ca="1" si="180"/>
        <v>3</v>
      </c>
      <c r="AU371">
        <f t="shared" si="167"/>
        <v>5</v>
      </c>
      <c r="AV371" t="str">
        <f t="shared" si="181"/>
        <v>D</v>
      </c>
      <c r="AX371" t="str">
        <f t="shared" si="168"/>
        <v>staffanekstrom</v>
      </c>
      <c r="AY371" t="str">
        <f t="shared" si="169"/>
        <v>INSERTED</v>
      </c>
      <c r="BD371" t="str">
        <f t="shared" si="171"/>
        <v>YES</v>
      </c>
      <c r="BF371">
        <f t="shared" ca="1" si="182"/>
        <v>130</v>
      </c>
    </row>
    <row r="372" spans="1:58">
      <c r="A372">
        <v>366</v>
      </c>
      <c r="C372">
        <f>ROW(Table!$A$39)</f>
        <v>39</v>
      </c>
      <c r="D372" s="1" t="str">
        <f ca="1">INDIRECT(ADDRESS($C372,D$5,,,Table!$A$1))</f>
        <v/>
      </c>
      <c r="E372" t="str">
        <f ca="1">INDIRECT(ADDRESS($C372,E$5,,,Table!$A$1))</f>
        <v>PRLJB-012</v>
      </c>
      <c r="F372">
        <f ca="1">INDIRECT(ADDRESS($C372,F$5,,,Table!$A$1))</f>
        <v>81.190000000000012</v>
      </c>
      <c r="G372" t="str">
        <f ca="1">INDIRECT(ADDRESS($C372,G$5,,,Table!$A$1))</f>
        <v>Spk</v>
      </c>
      <c r="H372" t="str">
        <f ca="1">INDIRECT(ADDRESS($C372,H$5,,,Table!$A$1))</f>
        <v>Spk-080PRL:RFS-PRLJB-012</v>
      </c>
      <c r="I372" t="str">
        <f>Dev!$CR$49</f>
        <v>cp</v>
      </c>
      <c r="J372" t="str">
        <f>IF(OR(I372=Dev!$CU$46, I372=Dev!$CU$47, I372=Dev!$CU$48, I372=Dev!$CU$49, I372=Dev!$CU$50, I372=Dev!$CU$51, I372=Dev!$CU$52, I372=Dev!$CU$53, I372=Dev!$CR$48, I372=Dev!$CR$49),$C$3,                                                                  IF(OR(I372=Dev!$CU$54, I372=Dev!$CU$55, I372=Dev!$CU$56, I372=Dev!$CU$57, I372=Dev!$CU$58, I372=Dev!$CU$59, I372=Dev!$CS$48), $D$3,""))</f>
        <v>PRLEH</v>
      </c>
      <c r="K372" t="str">
        <f ca="1">CONCATENATE(E372,Names!$P$3,I372)</f>
        <v>PRLJB-012_cp</v>
      </c>
      <c r="M372" s="31">
        <f ca="1">INDIRECT(ADDRESS($C372,M$5,,,Table!$A$1))</f>
        <v>130</v>
      </c>
      <c r="O372" t="str">
        <f t="shared" si="184"/>
        <v/>
      </c>
      <c r="Q372" t="str">
        <f t="shared" si="185"/>
        <v>00</v>
      </c>
      <c r="R372">
        <f t="shared" ref="R372:R374" si="191">$R$52</f>
        <v>4</v>
      </c>
      <c r="S372" t="str">
        <f ca="1">IFERROR(VLOOKUP(M372,Racks!$H$4:$M$30,Racks!$I$2),"")</f>
        <v>Spk</v>
      </c>
      <c r="T372" t="str">
        <f ca="1">IFERROR(VLOOKUP(M372,Racks!$H$4:$M$30,Racks!$K$2),"")</f>
        <v>040Row</v>
      </c>
      <c r="U372" t="str">
        <f t="shared" si="187"/>
        <v>004</v>
      </c>
      <c r="V372" t="str">
        <f>CONCATENATE(Names!$C$17,Names!$N$3,U372)</f>
        <v>PRLTCB-004</v>
      </c>
      <c r="W372" t="str">
        <f>Dev!$GG$84</f>
        <v>r</v>
      </c>
      <c r="X372">
        <v>18</v>
      </c>
      <c r="Y372" t="str">
        <f>IF(OR(W372=Dev!$GJ$82, W372=Dev!$GJ$83, W372=Dev!$GJ$84, W372=Dev!$GJ$85, W372=Dev!$GJ$86, W372=Dev!$GJ$87, W372=Dev!$GJ$88, W372=Dev!$GJ$89, W372=Dev!$GG$82, W372=Dev!$GG$83, W372=Dev!$GG$84, W372=Dev!$GG$85, W372=Dev!$GG$86),Names!$C$10,                   IF(OR(W372=Dev!$GJ$90, W372=Dev!$GJ$91, W372=Dev!$GJ$92, W372=Dev!$GJ$93, W372=Dev!$GJ$94, W372=Dev!$GJ$95, W372=Dev!$GJ$96, W372=Dev!$GJ$97, W372=Dev!$GH$82), Names!$C$11,""))</f>
        <v>PRLEH</v>
      </c>
      <c r="Z372" s="31" t="str">
        <f ca="1">IFERROR(VLOOKUP(M372,Racks!$H$4:$M$30,6),"")</f>
        <v>Spk-040Row:CnPw-U-016</v>
      </c>
      <c r="AA372" t="str">
        <f ca="1">IF(R372="","",CONCATENATE(S372,Names!$H$3,T372,Names!$J$3,Names!$K$3,Names!$L$3,V372))</f>
        <v>Spk-040Row:RFS-PRLTCB-004</v>
      </c>
      <c r="AB372" t="str">
        <f>IF(R372="","",CONCATENATE(V372,Names!$P$3,W372))</f>
        <v>PRLTCB-004_r</v>
      </c>
      <c r="AD372" t="str">
        <f t="shared" si="164"/>
        <v>CREATE</v>
      </c>
      <c r="AF372" t="str">
        <f t="shared" si="172"/>
        <v>3C16NS_3G1.5</v>
      </c>
      <c r="AH372" t="str">
        <f t="shared" ca="1" si="173"/>
        <v>Spk-080PRL:RFS-PRLJB-012</v>
      </c>
      <c r="AI372" t="str">
        <f t="shared" si="165"/>
        <v>AT</v>
      </c>
      <c r="AK372" t="str">
        <f t="shared" si="174"/>
        <v>WEIPU ST1210/S3</v>
      </c>
      <c r="AM372" t="str">
        <f t="shared" ca="1" si="175"/>
        <v>PRLJB-012_cp</v>
      </c>
      <c r="AN372" t="str">
        <f t="shared" ca="1" si="176"/>
        <v>Spk-040Row:RFS-PRLTCB-004</v>
      </c>
      <c r="AO372" t="str">
        <f t="shared" si="166"/>
        <v>KG</v>
      </c>
      <c r="AP372" t="str">
        <f t="shared" ca="1" si="177"/>
        <v>Spk-040Row:CnPw-U-016</v>
      </c>
      <c r="AQ372" t="str">
        <f t="shared" si="178"/>
        <v>WEIPU ST1210/P3</v>
      </c>
      <c r="AS372" t="str">
        <f t="shared" si="179"/>
        <v>PRLTCB-004_r</v>
      </c>
      <c r="AT372">
        <f t="shared" ca="1" si="180"/>
        <v>3</v>
      </c>
      <c r="AU372">
        <f t="shared" si="167"/>
        <v>5</v>
      </c>
      <c r="AV372" t="str">
        <f t="shared" si="181"/>
        <v>D</v>
      </c>
      <c r="AX372" t="str">
        <f t="shared" si="168"/>
        <v>staffanekstrom</v>
      </c>
      <c r="AY372" t="str">
        <f t="shared" si="169"/>
        <v>INSERTED</v>
      </c>
      <c r="BD372" t="str">
        <f t="shared" si="171"/>
        <v>YES</v>
      </c>
      <c r="BF372">
        <f t="shared" ca="1" si="182"/>
        <v>130</v>
      </c>
    </row>
    <row r="373" spans="1:58">
      <c r="A373">
        <v>367</v>
      </c>
      <c r="C373">
        <f>ROW(Table!$A$42)</f>
        <v>42</v>
      </c>
      <c r="D373" s="1" t="str">
        <f ca="1">INDIRECT(ADDRESS($C373,D$5,,,Table!$A$1))</f>
        <v/>
      </c>
      <c r="E373" t="str">
        <f ca="1">INDIRECT(ADDRESS($C373,E$5,,,Table!$A$1))</f>
        <v>PRLJB-013</v>
      </c>
      <c r="F373">
        <f ca="1">INDIRECT(ADDRESS($C373,F$5,,,Table!$A$1))</f>
        <v>89.710000000000022</v>
      </c>
      <c r="G373" t="str">
        <f ca="1">INDIRECT(ADDRESS($C373,G$5,,,Table!$A$1))</f>
        <v>Spk</v>
      </c>
      <c r="H373" t="str">
        <f ca="1">INDIRECT(ADDRESS($C373,H$5,,,Table!$A$1))</f>
        <v>Spk-100PRL:RFS-PRLJB-013</v>
      </c>
      <c r="I373" t="str">
        <f>Dev!$CR$49</f>
        <v>cp</v>
      </c>
      <c r="J373" t="str">
        <f>IF(OR(I373=Dev!$CU$46, I373=Dev!$CU$47, I373=Dev!$CU$48, I373=Dev!$CU$49, I373=Dev!$CU$50, I373=Dev!$CU$51, I373=Dev!$CU$52, I373=Dev!$CU$53, I373=Dev!$CR$48, I373=Dev!$CR$49),$C$3,                                                                  IF(OR(I373=Dev!$CU$54, I373=Dev!$CU$55, I373=Dev!$CU$56, I373=Dev!$CU$57, I373=Dev!$CU$58, I373=Dev!$CU$59, I373=Dev!$CS$48), $D$3,""))</f>
        <v>PRLEH</v>
      </c>
      <c r="K373" t="str">
        <f ca="1">CONCATENATE(E373,Names!$P$3,I373)</f>
        <v>PRLJB-013_cp</v>
      </c>
      <c r="M373" s="31">
        <f ca="1">INDIRECT(ADDRESS($C373,M$5,,,Table!$A$1))</f>
        <v>140</v>
      </c>
      <c r="O373" t="str">
        <f t="shared" si="184"/>
        <v/>
      </c>
      <c r="Q373" t="str">
        <f t="shared" si="185"/>
        <v>00</v>
      </c>
      <c r="R373">
        <f t="shared" si="191"/>
        <v>4</v>
      </c>
      <c r="S373" t="str">
        <f ca="1">IFERROR(VLOOKUP(M373,Racks!$H$4:$M$30,Racks!$I$2),"")</f>
        <v>Spk</v>
      </c>
      <c r="T373" t="str">
        <f ca="1">IFERROR(VLOOKUP(M373,Racks!$H$4:$M$30,Racks!$K$2),"")</f>
        <v>040Row</v>
      </c>
      <c r="U373" t="str">
        <f t="shared" si="187"/>
        <v>004</v>
      </c>
      <c r="V373" t="str">
        <f>CONCATENATE(Names!$C$17,Names!$N$3,U373)</f>
        <v>PRLTCB-004</v>
      </c>
      <c r="W373" t="str">
        <f>Dev!$GG$85</f>
        <v>s</v>
      </c>
      <c r="X373">
        <v>19</v>
      </c>
      <c r="Y373" t="str">
        <f>IF(OR(W373=Dev!$GJ$82, W373=Dev!$GJ$83, W373=Dev!$GJ$84, W373=Dev!$GJ$85, W373=Dev!$GJ$86, W373=Dev!$GJ$87, W373=Dev!$GJ$88, W373=Dev!$GJ$89, W373=Dev!$GG$82, W373=Dev!$GG$83, W373=Dev!$GG$84, W373=Dev!$GG$85, W373=Dev!$GG$86),Names!$C$10,                   IF(OR(W373=Dev!$GJ$90, W373=Dev!$GJ$91, W373=Dev!$GJ$92, W373=Dev!$GJ$93, W373=Dev!$GJ$94, W373=Dev!$GJ$95, W373=Dev!$GJ$96, W373=Dev!$GJ$97, W373=Dev!$GH$82), Names!$C$11,""))</f>
        <v>PRLEH</v>
      </c>
      <c r="Z373" s="31" t="str">
        <f ca="1">IFERROR(VLOOKUP(M373,Racks!$H$4:$M$30,6),"")</f>
        <v>Spk-040Row:CnPw-U-016</v>
      </c>
      <c r="AA373" t="str">
        <f ca="1">IF(R373="","",CONCATENATE(S373,Names!$H$3,T373,Names!$J$3,Names!$K$3,Names!$L$3,V373))</f>
        <v>Spk-040Row:RFS-PRLTCB-004</v>
      </c>
      <c r="AB373" t="str">
        <f>IF(R373="","",CONCATENATE(V373,Names!$P$3,W373))</f>
        <v>PRLTCB-004_s</v>
      </c>
      <c r="AD373" t="str">
        <f t="shared" si="164"/>
        <v>CREATE</v>
      </c>
      <c r="AF373" t="str">
        <f t="shared" si="172"/>
        <v>3C16NS_3G1.5</v>
      </c>
      <c r="AH373" t="str">
        <f t="shared" ca="1" si="173"/>
        <v>Spk-100PRL:RFS-PRLJB-013</v>
      </c>
      <c r="AI373" t="str">
        <f t="shared" si="165"/>
        <v>AT</v>
      </c>
      <c r="AK373" t="str">
        <f t="shared" si="174"/>
        <v>WEIPU ST1210/S3</v>
      </c>
      <c r="AM373" t="str">
        <f t="shared" ca="1" si="175"/>
        <v>PRLJB-013_cp</v>
      </c>
      <c r="AN373" t="str">
        <f t="shared" ca="1" si="176"/>
        <v>Spk-040Row:RFS-PRLTCB-004</v>
      </c>
      <c r="AO373" t="str">
        <f t="shared" si="166"/>
        <v>KG</v>
      </c>
      <c r="AP373" t="str">
        <f t="shared" ca="1" si="177"/>
        <v>Spk-040Row:CnPw-U-016</v>
      </c>
      <c r="AQ373" t="str">
        <f t="shared" si="178"/>
        <v>WEIPU ST1210/P3</v>
      </c>
      <c r="AS373" t="str">
        <f t="shared" si="179"/>
        <v>PRLTCB-004_s</v>
      </c>
      <c r="AT373">
        <f t="shared" ca="1" si="180"/>
        <v>3</v>
      </c>
      <c r="AU373">
        <f t="shared" si="167"/>
        <v>5</v>
      </c>
      <c r="AV373" t="str">
        <f t="shared" si="181"/>
        <v>D</v>
      </c>
      <c r="AX373" t="str">
        <f t="shared" si="168"/>
        <v>staffanekstrom</v>
      </c>
      <c r="AY373" t="str">
        <f t="shared" si="169"/>
        <v>INSERTED</v>
      </c>
      <c r="BD373" t="str">
        <f t="shared" si="171"/>
        <v>YES</v>
      </c>
      <c r="BF373">
        <f t="shared" ca="1" si="182"/>
        <v>140</v>
      </c>
    </row>
    <row r="374" spans="1:58">
      <c r="A374">
        <v>368</v>
      </c>
      <c r="C374">
        <f>ROW(Table!$A$45)</f>
        <v>45</v>
      </c>
      <c r="D374" s="1" t="str">
        <f ca="1">INDIRECT(ADDRESS($C374,D$5,,,Table!$A$1))</f>
        <v/>
      </c>
      <c r="E374" t="str">
        <f ca="1">INDIRECT(ADDRESS($C374,E$5,,,Table!$A$1))</f>
        <v>PRLJB-014</v>
      </c>
      <c r="F374">
        <f ca="1">INDIRECT(ADDRESS($C374,F$5,,,Table!$A$1))</f>
        <v>98.230000000000032</v>
      </c>
      <c r="G374" t="str">
        <f ca="1">INDIRECT(ADDRESS($C374,G$5,,,Table!$A$1))</f>
        <v>Spk</v>
      </c>
      <c r="H374" t="str">
        <f ca="1">INDIRECT(ADDRESS($C374,H$5,,,Table!$A$1))</f>
        <v>Spk-120PRL:RFS-PRLJB-014</v>
      </c>
      <c r="I374" t="str">
        <f>Dev!$CR$49</f>
        <v>cp</v>
      </c>
      <c r="J374" t="str">
        <f>IF(OR(I374=Dev!$CU$46, I374=Dev!$CU$47, I374=Dev!$CU$48, I374=Dev!$CU$49, I374=Dev!$CU$50, I374=Dev!$CU$51, I374=Dev!$CU$52, I374=Dev!$CU$53, I374=Dev!$CR$48, I374=Dev!$CR$49),$C$3,                                                                  IF(OR(I374=Dev!$CU$54, I374=Dev!$CU$55, I374=Dev!$CU$56, I374=Dev!$CU$57, I374=Dev!$CU$58, I374=Dev!$CU$59, I374=Dev!$CS$48), $D$3,""))</f>
        <v>PRLEH</v>
      </c>
      <c r="K374" t="str">
        <f ca="1">CONCATENATE(E374,Names!$P$3,I374)</f>
        <v>PRLJB-014_cp</v>
      </c>
      <c r="M374" s="31">
        <f ca="1">INDIRECT(ADDRESS($C374,M$5,,,Table!$A$1))</f>
        <v>140</v>
      </c>
      <c r="O374" t="str">
        <f t="shared" si="184"/>
        <v/>
      </c>
      <c r="Q374" t="str">
        <f t="shared" si="185"/>
        <v>00</v>
      </c>
      <c r="R374">
        <f t="shared" si="191"/>
        <v>4</v>
      </c>
      <c r="S374" t="str">
        <f ca="1">IFERROR(VLOOKUP(M374,Racks!$H$4:$M$30,Racks!$I$2),"")</f>
        <v>Spk</v>
      </c>
      <c r="T374" t="str">
        <f ca="1">IFERROR(VLOOKUP(M374,Racks!$H$4:$M$30,Racks!$K$2),"")</f>
        <v>040Row</v>
      </c>
      <c r="U374" t="str">
        <f t="shared" si="187"/>
        <v>004</v>
      </c>
      <c r="V374" t="str">
        <f>CONCATENATE(Names!$C$17,Names!$N$3,U374)</f>
        <v>PRLTCB-004</v>
      </c>
      <c r="W374" t="str">
        <f>Dev!$GG$86</f>
        <v>t</v>
      </c>
      <c r="X374">
        <v>20</v>
      </c>
      <c r="Y374" t="str">
        <f>IF(OR(W374=Dev!$GJ$82, W374=Dev!$GJ$83, W374=Dev!$GJ$84, W374=Dev!$GJ$85, W374=Dev!$GJ$86, W374=Dev!$GJ$87, W374=Dev!$GJ$88, W374=Dev!$GJ$89, W374=Dev!$GG$82, W374=Dev!$GG$83, W374=Dev!$GG$84, W374=Dev!$GG$85, W374=Dev!$GG$86),Names!$C$10,                   IF(OR(W374=Dev!$GJ$90, W374=Dev!$GJ$91, W374=Dev!$GJ$92, W374=Dev!$GJ$93, W374=Dev!$GJ$94, W374=Dev!$GJ$95, W374=Dev!$GJ$96, W374=Dev!$GJ$97, W374=Dev!$GH$82), Names!$C$11,""))</f>
        <v>PRLEH</v>
      </c>
      <c r="Z374" s="31" t="str">
        <f ca="1">IFERROR(VLOOKUP(M374,Racks!$H$4:$M$30,6),"")</f>
        <v>Spk-040Row:CnPw-U-016</v>
      </c>
      <c r="AA374" t="str">
        <f ca="1">IF(R374="","",CONCATENATE(S374,Names!$H$3,T374,Names!$J$3,Names!$K$3,Names!$L$3,V374))</f>
        <v>Spk-040Row:RFS-PRLTCB-004</v>
      </c>
      <c r="AB374" t="str">
        <f>IF(R374="","",CONCATENATE(V374,Names!$P$3,W374))</f>
        <v>PRLTCB-004_t</v>
      </c>
      <c r="AD374" t="str">
        <f t="shared" si="164"/>
        <v>CREATE</v>
      </c>
      <c r="AF374" t="str">
        <f t="shared" si="172"/>
        <v>3C16NS_3G1.5</v>
      </c>
      <c r="AH374" t="str">
        <f t="shared" ca="1" si="173"/>
        <v>Spk-120PRL:RFS-PRLJB-014</v>
      </c>
      <c r="AI374" t="str">
        <f t="shared" si="165"/>
        <v>AT</v>
      </c>
      <c r="AK374" t="str">
        <f t="shared" si="174"/>
        <v>WEIPU ST1210/S3</v>
      </c>
      <c r="AM374" t="str">
        <f t="shared" ca="1" si="175"/>
        <v>PRLJB-014_cp</v>
      </c>
      <c r="AN374" t="str">
        <f t="shared" ca="1" si="176"/>
        <v>Spk-040Row:RFS-PRLTCB-004</v>
      </c>
      <c r="AO374" t="str">
        <f t="shared" si="166"/>
        <v>KG</v>
      </c>
      <c r="AP374" t="str">
        <f t="shared" ca="1" si="177"/>
        <v>Spk-040Row:CnPw-U-016</v>
      </c>
      <c r="AQ374" t="str">
        <f t="shared" si="178"/>
        <v>WEIPU ST1210/P3</v>
      </c>
      <c r="AS374" t="str">
        <f t="shared" si="179"/>
        <v>PRLTCB-004_t</v>
      </c>
      <c r="AT374">
        <f t="shared" ca="1" si="180"/>
        <v>3</v>
      </c>
      <c r="AU374">
        <f t="shared" si="167"/>
        <v>5</v>
      </c>
      <c r="AV374" t="str">
        <f t="shared" si="181"/>
        <v>D</v>
      </c>
      <c r="AX374" t="str">
        <f t="shared" si="168"/>
        <v>staffanekstrom</v>
      </c>
      <c r="AY374" t="str">
        <f t="shared" si="169"/>
        <v>INSERTED</v>
      </c>
      <c r="BD374" t="str">
        <f t="shared" si="171"/>
        <v>YES</v>
      </c>
      <c r="BF374">
        <f t="shared" ca="1" si="182"/>
        <v>140</v>
      </c>
    </row>
    <row r="375" spans="1:58">
      <c r="A375">
        <v>369</v>
      </c>
      <c r="C375">
        <f>ROW(Table!$A$48)</f>
        <v>48</v>
      </c>
      <c r="D375" s="1" t="str">
        <f ca="1">INDIRECT(ADDRESS($C375,D$5,,,Table!$A$1))</f>
        <v/>
      </c>
      <c r="E375" t="str">
        <f ca="1">INDIRECT(ADDRESS($C375,E$5,,,Table!$A$1))</f>
        <v>PRLJB-015</v>
      </c>
      <c r="F375">
        <f ca="1">INDIRECT(ADDRESS($C375,F$5,,,Table!$A$1))</f>
        <v>104.61500000000004</v>
      </c>
      <c r="G375" t="str">
        <f ca="1">INDIRECT(ADDRESS($C375,G$5,,,Table!$A$1))</f>
        <v>Spk</v>
      </c>
      <c r="H375" t="str">
        <f ca="1">INDIRECT(ADDRESS($C375,H$5,,,Table!$A$1))</f>
        <v>Spk-130PRL:RFS-PRLJB-015</v>
      </c>
      <c r="I375" t="str">
        <f>Dev!$CR$49</f>
        <v>cp</v>
      </c>
      <c r="J375" t="str">
        <f>IF(OR(I375=Dev!$CU$46, I375=Dev!$CU$47, I375=Dev!$CU$48, I375=Dev!$CU$49, I375=Dev!$CU$50, I375=Dev!$CU$51, I375=Dev!$CU$52, I375=Dev!$CU$53, I375=Dev!$CR$48, I375=Dev!$CR$49),$C$3,                                                                  IF(OR(I375=Dev!$CU$54, I375=Dev!$CU$55, I375=Dev!$CU$56, I375=Dev!$CU$57, I375=Dev!$CU$58, I375=Dev!$CU$59, I375=Dev!$CS$48), $D$3,""))</f>
        <v>PRLEH</v>
      </c>
      <c r="K375" t="str">
        <f ca="1">CONCATENATE(E375,Names!$P$3,I375)</f>
        <v>PRLJB-015_cp</v>
      </c>
      <c r="M375" s="42">
        <f ca="1">INDIRECT(ADDRESS($C375,M$5,,,Table!$A$1))</f>
        <v>150</v>
      </c>
      <c r="O375" t="str">
        <f t="shared" si="184"/>
        <v/>
      </c>
      <c r="Q375" t="str">
        <f t="shared" si="185"/>
        <v>00</v>
      </c>
      <c r="R375">
        <f>$R$72</f>
        <v>5</v>
      </c>
      <c r="S375" t="str">
        <f ca="1">IFERROR(VLOOKUP(M375,Racks!$H$4:$M$30,Racks!$I$2),"")</f>
        <v>MBL</v>
      </c>
      <c r="T375" t="str">
        <f ca="1">IFERROR(VLOOKUP(M375,Racks!$H$4:$M$30,Racks!$K$2),"")</f>
        <v>010Row</v>
      </c>
      <c r="U375" t="str">
        <f t="shared" si="187"/>
        <v>005</v>
      </c>
      <c r="V375" t="str">
        <f>CONCATENATE(Names!$C$17,Names!$N$3,U375)</f>
        <v>PRLTCB-005</v>
      </c>
      <c r="W375" t="str">
        <f>Dev!$GG$83</f>
        <v>q</v>
      </c>
      <c r="X375">
        <v>17</v>
      </c>
      <c r="Y375" t="str">
        <f>IF(OR(W375=Dev!$GJ$82, W375=Dev!$GJ$83, W375=Dev!$GJ$84, W375=Dev!$GJ$85, W375=Dev!$GJ$86, W375=Dev!$GJ$87, W375=Dev!$GJ$88, W375=Dev!$GJ$89, W375=Dev!$GG$82, W375=Dev!$GG$83, W375=Dev!$GG$84, W375=Dev!$GG$85, W375=Dev!$GG$86),Names!$C$10,                   IF(OR(W375=Dev!$GJ$90, W375=Dev!$GJ$91, W375=Dev!$GJ$92, W375=Dev!$GJ$93, W375=Dev!$GJ$94, W375=Dev!$GJ$95, W375=Dev!$GJ$96, W375=Dev!$GJ$97, W375=Dev!$GH$82), Names!$C$11,""))</f>
        <v>PRLEH</v>
      </c>
      <c r="Z375" s="42" t="str">
        <f ca="1">IFERROR(VLOOKUP(M375,Racks!$H$4:$M$30,6),"")</f>
        <v>MBL-010Row:CnPw-U-016</v>
      </c>
      <c r="AA375" t="str">
        <f ca="1">IF(R375="","",CONCATENATE(S375,Names!$H$3,T375,Names!$J$3,Names!$K$3,Names!$L$3,V375))</f>
        <v>MBL-010Row:RFS-PRLTCB-005</v>
      </c>
      <c r="AB375" t="str">
        <f>IF(R375="","",CONCATENATE(V375,Names!$P$3,W375))</f>
        <v>PRLTCB-005_q</v>
      </c>
      <c r="AD375" t="str">
        <f t="shared" si="164"/>
        <v>CREATE</v>
      </c>
      <c r="AF375" t="str">
        <f t="shared" si="172"/>
        <v>3C16NS_3G1.5</v>
      </c>
      <c r="AH375" t="str">
        <f t="shared" ca="1" si="173"/>
        <v>Spk-130PRL:RFS-PRLJB-015</v>
      </c>
      <c r="AI375" t="str">
        <f t="shared" si="165"/>
        <v>AT</v>
      </c>
      <c r="AK375" t="str">
        <f t="shared" si="174"/>
        <v>WEIPU ST1210/S3</v>
      </c>
      <c r="AM375" t="str">
        <f t="shared" ca="1" si="175"/>
        <v>PRLJB-015_cp</v>
      </c>
      <c r="AN375" t="str">
        <f t="shared" ca="1" si="176"/>
        <v>MBL-010Row:RFS-PRLTCB-005</v>
      </c>
      <c r="AO375" t="str">
        <f t="shared" si="166"/>
        <v>KG</v>
      </c>
      <c r="AP375" t="str">
        <f t="shared" ca="1" si="177"/>
        <v>MBL-010Row:CnPw-U-016</v>
      </c>
      <c r="AQ375" t="str">
        <f t="shared" si="178"/>
        <v>WEIPU ST1210/P3</v>
      </c>
      <c r="AS375" t="str">
        <f t="shared" si="179"/>
        <v>PRLTCB-005_q</v>
      </c>
      <c r="AT375">
        <f t="shared" ca="1" si="180"/>
        <v>3</v>
      </c>
      <c r="AU375">
        <f t="shared" si="167"/>
        <v>5</v>
      </c>
      <c r="AV375" t="str">
        <f t="shared" si="181"/>
        <v>D</v>
      </c>
      <c r="AX375" t="str">
        <f t="shared" si="168"/>
        <v>staffanekstrom</v>
      </c>
      <c r="AY375" t="str">
        <f t="shared" si="169"/>
        <v>INSERTED</v>
      </c>
      <c r="BD375" t="str">
        <f t="shared" si="171"/>
        <v>YES</v>
      </c>
      <c r="BF375">
        <f t="shared" ca="1" si="182"/>
        <v>150</v>
      </c>
    </row>
    <row r="376" spans="1:58">
      <c r="A376">
        <v>370</v>
      </c>
      <c r="C376">
        <f>ROW(Table!$A$51)</f>
        <v>51</v>
      </c>
      <c r="D376" s="1" t="str">
        <f ca="1">INDIRECT(ADDRESS($C376,D$5,,,Table!$A$1))</f>
        <v/>
      </c>
      <c r="E376" t="str">
        <f ca="1">INDIRECT(ADDRESS($C376,E$5,,,Table!$A$1))</f>
        <v>PRLJB-016</v>
      </c>
      <c r="F376">
        <f ca="1">INDIRECT(ADDRESS($C376,F$5,,,Table!$A$1))</f>
        <v>111.00000000000004</v>
      </c>
      <c r="G376" t="str">
        <f ca="1">INDIRECT(ADDRESS($C376,G$5,,,Table!$A$1))</f>
        <v>MBL</v>
      </c>
      <c r="H376" t="str">
        <f ca="1">INDIRECT(ADDRESS($C376,H$5,,,Table!$A$1))</f>
        <v>MBL-010PRL:RFS-PRLJB-016</v>
      </c>
      <c r="I376" t="str">
        <f>Dev!$CR$49</f>
        <v>cp</v>
      </c>
      <c r="J376" t="str">
        <f>IF(OR(I376=Dev!$CU$46, I376=Dev!$CU$47, I376=Dev!$CU$48, I376=Dev!$CU$49, I376=Dev!$CU$50, I376=Dev!$CU$51, I376=Dev!$CU$52, I376=Dev!$CU$53, I376=Dev!$CR$48, I376=Dev!$CR$49),$C$3,                                                                  IF(OR(I376=Dev!$CU$54, I376=Dev!$CU$55, I376=Dev!$CU$56, I376=Dev!$CU$57, I376=Dev!$CU$58, I376=Dev!$CU$59, I376=Dev!$CS$48), $D$3,""))</f>
        <v>PRLEH</v>
      </c>
      <c r="K376" t="str">
        <f ca="1">CONCATENATE(E376,Names!$P$3,I376)</f>
        <v>PRLJB-016_cp</v>
      </c>
      <c r="M376" s="42">
        <f ca="1">INDIRECT(ADDRESS($C376,M$5,,,Table!$A$1))</f>
        <v>150</v>
      </c>
      <c r="O376" t="str">
        <f t="shared" si="184"/>
        <v/>
      </c>
      <c r="Q376" t="str">
        <f t="shared" si="185"/>
        <v>00</v>
      </c>
      <c r="R376">
        <f t="shared" ref="R376:R378" si="192">$R$72</f>
        <v>5</v>
      </c>
      <c r="S376" t="str">
        <f ca="1">IFERROR(VLOOKUP(M376,Racks!$H$4:$M$30,Racks!$I$2),"")</f>
        <v>MBL</v>
      </c>
      <c r="T376" t="str">
        <f ca="1">IFERROR(VLOOKUP(M376,Racks!$H$4:$M$30,Racks!$K$2),"")</f>
        <v>010Row</v>
      </c>
      <c r="U376" t="str">
        <f t="shared" si="187"/>
        <v>005</v>
      </c>
      <c r="V376" t="str">
        <f>CONCATENATE(Names!$C$17,Names!$N$3,U376)</f>
        <v>PRLTCB-005</v>
      </c>
      <c r="W376" t="str">
        <f>Dev!$GG$84</f>
        <v>r</v>
      </c>
      <c r="X376">
        <v>18</v>
      </c>
      <c r="Y376" t="str">
        <f>IF(OR(W376=Dev!$GJ$82, W376=Dev!$GJ$83, W376=Dev!$GJ$84, W376=Dev!$GJ$85, W376=Dev!$GJ$86, W376=Dev!$GJ$87, W376=Dev!$GJ$88, W376=Dev!$GJ$89, W376=Dev!$GG$82, W376=Dev!$GG$83, W376=Dev!$GG$84, W376=Dev!$GG$85, W376=Dev!$GG$86),Names!$C$10,                   IF(OR(W376=Dev!$GJ$90, W376=Dev!$GJ$91, W376=Dev!$GJ$92, W376=Dev!$GJ$93, W376=Dev!$GJ$94, W376=Dev!$GJ$95, W376=Dev!$GJ$96, W376=Dev!$GJ$97, W376=Dev!$GH$82), Names!$C$11,""))</f>
        <v>PRLEH</v>
      </c>
      <c r="Z376" s="42" t="str">
        <f ca="1">IFERROR(VLOOKUP(M376,Racks!$H$4:$M$30,6),"")</f>
        <v>MBL-010Row:CnPw-U-016</v>
      </c>
      <c r="AA376" t="str">
        <f ca="1">IF(R376="","",CONCATENATE(S376,Names!$H$3,T376,Names!$J$3,Names!$K$3,Names!$L$3,V376))</f>
        <v>MBL-010Row:RFS-PRLTCB-005</v>
      </c>
      <c r="AB376" t="str">
        <f>IF(R376="","",CONCATENATE(V376,Names!$P$3,W376))</f>
        <v>PRLTCB-005_r</v>
      </c>
      <c r="AD376" t="str">
        <f t="shared" si="164"/>
        <v>CREATE</v>
      </c>
      <c r="AF376" t="str">
        <f t="shared" si="172"/>
        <v>3C16NS_3G1.5</v>
      </c>
      <c r="AH376" t="str">
        <f t="shared" ca="1" si="173"/>
        <v>MBL-010PRL:RFS-PRLJB-016</v>
      </c>
      <c r="AI376" t="str">
        <f t="shared" si="165"/>
        <v>AT</v>
      </c>
      <c r="AK376" t="str">
        <f t="shared" si="174"/>
        <v>WEIPU ST1210/S3</v>
      </c>
      <c r="AM376" t="str">
        <f t="shared" ca="1" si="175"/>
        <v>PRLJB-016_cp</v>
      </c>
      <c r="AN376" t="str">
        <f t="shared" ca="1" si="176"/>
        <v>MBL-010Row:RFS-PRLTCB-005</v>
      </c>
      <c r="AO376" t="str">
        <f t="shared" si="166"/>
        <v>KG</v>
      </c>
      <c r="AP376" t="str">
        <f t="shared" ca="1" si="177"/>
        <v>MBL-010Row:CnPw-U-016</v>
      </c>
      <c r="AQ376" t="str">
        <f t="shared" si="178"/>
        <v>WEIPU ST1210/P3</v>
      </c>
      <c r="AS376" t="str">
        <f t="shared" si="179"/>
        <v>PRLTCB-005_r</v>
      </c>
      <c r="AT376">
        <f t="shared" ca="1" si="180"/>
        <v>3</v>
      </c>
      <c r="AU376">
        <f t="shared" si="167"/>
        <v>5</v>
      </c>
      <c r="AV376" t="str">
        <f t="shared" si="181"/>
        <v>D</v>
      </c>
      <c r="AX376" t="str">
        <f t="shared" si="168"/>
        <v>staffanekstrom</v>
      </c>
      <c r="AY376" t="str">
        <f t="shared" si="169"/>
        <v>INSERTED</v>
      </c>
      <c r="BD376" t="str">
        <f t="shared" si="171"/>
        <v>YES</v>
      </c>
      <c r="BF376">
        <f t="shared" ca="1" si="182"/>
        <v>150</v>
      </c>
    </row>
    <row r="377" spans="1:58">
      <c r="A377">
        <v>371</v>
      </c>
      <c r="C377">
        <f>ROW(Table!$A$54)</f>
        <v>54</v>
      </c>
      <c r="D377" s="1" t="str">
        <f ca="1">INDIRECT(ADDRESS($C377,D$5,,,Table!$A$1))</f>
        <v/>
      </c>
      <c r="E377" t="str">
        <f ca="1">INDIRECT(ADDRESS($C377,E$5,,,Table!$A$1))</f>
        <v>PRLJB-017</v>
      </c>
      <c r="F377">
        <f ca="1">INDIRECT(ADDRESS($C377,F$5,,,Table!$A$1))</f>
        <v>119.52000000000005</v>
      </c>
      <c r="G377" t="str">
        <f ca="1">INDIRECT(ADDRESS($C377,G$5,,,Table!$A$1))</f>
        <v>MBL</v>
      </c>
      <c r="H377" t="str">
        <f ca="1">INDIRECT(ADDRESS($C377,H$5,,,Table!$A$1))</f>
        <v>MBL-020PRL:RFS-PRLJB-017</v>
      </c>
      <c r="I377" t="str">
        <f>Dev!$CR$49</f>
        <v>cp</v>
      </c>
      <c r="J377" t="str">
        <f>IF(OR(I377=Dev!$CU$46, I377=Dev!$CU$47, I377=Dev!$CU$48, I377=Dev!$CU$49, I377=Dev!$CU$50, I377=Dev!$CU$51, I377=Dev!$CU$52, I377=Dev!$CU$53, I377=Dev!$CR$48, I377=Dev!$CR$49),$C$3,                                                                  IF(OR(I377=Dev!$CU$54, I377=Dev!$CU$55, I377=Dev!$CU$56, I377=Dev!$CU$57, I377=Dev!$CU$58, I377=Dev!$CU$59, I377=Dev!$CS$48), $D$3,""))</f>
        <v>PRLEH</v>
      </c>
      <c r="K377" t="str">
        <f ca="1">CONCATENATE(E377,Names!$P$3,I377)</f>
        <v>PRLJB-017_cp</v>
      </c>
      <c r="M377" s="42">
        <f ca="1">INDIRECT(ADDRESS($C377,M$5,,,Table!$A$1))</f>
        <v>160</v>
      </c>
      <c r="O377" t="str">
        <f t="shared" si="184"/>
        <v/>
      </c>
      <c r="Q377" t="str">
        <f t="shared" si="185"/>
        <v>00</v>
      </c>
      <c r="R377">
        <f t="shared" si="192"/>
        <v>5</v>
      </c>
      <c r="S377" t="str">
        <f ca="1">IFERROR(VLOOKUP(M377,Racks!$H$4:$M$30,Racks!$I$2),"")</f>
        <v>MBL</v>
      </c>
      <c r="T377" t="str">
        <f ca="1">IFERROR(VLOOKUP(M377,Racks!$H$4:$M$30,Racks!$K$2),"")</f>
        <v>010Row</v>
      </c>
      <c r="U377" t="str">
        <f t="shared" si="187"/>
        <v>005</v>
      </c>
      <c r="V377" t="str">
        <f>CONCATENATE(Names!$C$17,Names!$N$3,U377)</f>
        <v>PRLTCB-005</v>
      </c>
      <c r="W377" t="str">
        <f>Dev!$GG$85</f>
        <v>s</v>
      </c>
      <c r="X377">
        <v>19</v>
      </c>
      <c r="Y377" t="str">
        <f>IF(OR(W377=Dev!$GJ$82, W377=Dev!$GJ$83, W377=Dev!$GJ$84, W377=Dev!$GJ$85, W377=Dev!$GJ$86, W377=Dev!$GJ$87, W377=Dev!$GJ$88, W377=Dev!$GJ$89, W377=Dev!$GG$82, W377=Dev!$GG$83, W377=Dev!$GG$84, W377=Dev!$GG$85, W377=Dev!$GG$86),Names!$C$10,                   IF(OR(W377=Dev!$GJ$90, W377=Dev!$GJ$91, W377=Dev!$GJ$92, W377=Dev!$GJ$93, W377=Dev!$GJ$94, W377=Dev!$GJ$95, W377=Dev!$GJ$96, W377=Dev!$GJ$97, W377=Dev!$GH$82), Names!$C$11,""))</f>
        <v>PRLEH</v>
      </c>
      <c r="Z377" s="42" t="str">
        <f ca="1">IFERROR(VLOOKUP(M377,Racks!$H$4:$M$30,6),"")</f>
        <v>MBL-010Row:CnPw-U-016</v>
      </c>
      <c r="AA377" t="str">
        <f ca="1">IF(R377="","",CONCATENATE(S377,Names!$H$3,T377,Names!$J$3,Names!$K$3,Names!$L$3,V377))</f>
        <v>MBL-010Row:RFS-PRLTCB-005</v>
      </c>
      <c r="AB377" t="str">
        <f>IF(R377="","",CONCATENATE(V377,Names!$P$3,W377))</f>
        <v>PRLTCB-005_s</v>
      </c>
      <c r="AD377" t="str">
        <f t="shared" si="164"/>
        <v>CREATE</v>
      </c>
      <c r="AF377" t="str">
        <f t="shared" si="172"/>
        <v>3C16NS_3G1.5</v>
      </c>
      <c r="AH377" t="str">
        <f t="shared" ca="1" si="173"/>
        <v>MBL-020PRL:RFS-PRLJB-017</v>
      </c>
      <c r="AI377" t="str">
        <f t="shared" si="165"/>
        <v>AT</v>
      </c>
      <c r="AK377" t="str">
        <f t="shared" si="174"/>
        <v>WEIPU ST1210/S3</v>
      </c>
      <c r="AM377" t="str">
        <f t="shared" ca="1" si="175"/>
        <v>PRLJB-017_cp</v>
      </c>
      <c r="AN377" t="str">
        <f t="shared" ca="1" si="176"/>
        <v>MBL-010Row:RFS-PRLTCB-005</v>
      </c>
      <c r="AO377" t="str">
        <f t="shared" si="166"/>
        <v>KG</v>
      </c>
      <c r="AP377" t="str">
        <f t="shared" ca="1" si="177"/>
        <v>MBL-010Row:CnPw-U-016</v>
      </c>
      <c r="AQ377" t="str">
        <f t="shared" si="178"/>
        <v>WEIPU ST1210/P3</v>
      </c>
      <c r="AS377" t="str">
        <f t="shared" si="179"/>
        <v>PRLTCB-005_s</v>
      </c>
      <c r="AT377">
        <f t="shared" ca="1" si="180"/>
        <v>3</v>
      </c>
      <c r="AU377">
        <f t="shared" si="167"/>
        <v>5</v>
      </c>
      <c r="AV377" t="str">
        <f t="shared" si="181"/>
        <v>D</v>
      </c>
      <c r="AX377" t="str">
        <f t="shared" si="168"/>
        <v>staffanekstrom</v>
      </c>
      <c r="AY377" t="str">
        <f t="shared" si="169"/>
        <v>INSERTED</v>
      </c>
      <c r="BD377" t="str">
        <f t="shared" si="171"/>
        <v>YES</v>
      </c>
      <c r="BF377">
        <f t="shared" ca="1" si="182"/>
        <v>160</v>
      </c>
    </row>
    <row r="378" spans="1:58">
      <c r="A378">
        <v>372</v>
      </c>
      <c r="C378">
        <f>ROW(Table!$A$57)</f>
        <v>57</v>
      </c>
      <c r="D378" s="1" t="str">
        <f ca="1">INDIRECT(ADDRESS($C378,D$5,,,Table!$A$1))</f>
        <v/>
      </c>
      <c r="E378" t="str">
        <f ca="1">INDIRECT(ADDRESS($C378,E$5,,,Table!$A$1))</f>
        <v>PRLJB-018</v>
      </c>
      <c r="F378">
        <f ca="1">INDIRECT(ADDRESS($C378,F$5,,,Table!$A$1))</f>
        <v>128.04000000000008</v>
      </c>
      <c r="G378" t="str">
        <f ca="1">INDIRECT(ADDRESS($C378,G$5,,,Table!$A$1))</f>
        <v>MBL</v>
      </c>
      <c r="H378" t="str">
        <f ca="1">INDIRECT(ADDRESS($C378,H$5,,,Table!$A$1))</f>
        <v>MBL-030PRL:RFS-PRLJB-018</v>
      </c>
      <c r="I378" t="str">
        <f>Dev!$CR$49</f>
        <v>cp</v>
      </c>
      <c r="J378" t="str">
        <f>IF(OR(I378=Dev!$CU$46, I378=Dev!$CU$47, I378=Dev!$CU$48, I378=Dev!$CU$49, I378=Dev!$CU$50, I378=Dev!$CU$51, I378=Dev!$CU$52, I378=Dev!$CU$53, I378=Dev!$CR$48, I378=Dev!$CR$49),$C$3,                                                                  IF(OR(I378=Dev!$CU$54, I378=Dev!$CU$55, I378=Dev!$CU$56, I378=Dev!$CU$57, I378=Dev!$CU$58, I378=Dev!$CU$59, I378=Dev!$CS$48), $D$3,""))</f>
        <v>PRLEH</v>
      </c>
      <c r="K378" t="str">
        <f ca="1">CONCATENATE(E378,Names!$P$3,I378)</f>
        <v>PRLJB-018_cp</v>
      </c>
      <c r="M378" s="42">
        <f ca="1">INDIRECT(ADDRESS($C378,M$5,,,Table!$A$1))</f>
        <v>160</v>
      </c>
      <c r="O378" t="str">
        <f t="shared" si="184"/>
        <v/>
      </c>
      <c r="Q378" t="str">
        <f t="shared" si="185"/>
        <v>00</v>
      </c>
      <c r="R378">
        <f t="shared" si="192"/>
        <v>5</v>
      </c>
      <c r="S378" t="str">
        <f ca="1">IFERROR(VLOOKUP(M378,Racks!$H$4:$M$30,Racks!$I$2),"")</f>
        <v>MBL</v>
      </c>
      <c r="T378" t="str">
        <f ca="1">IFERROR(VLOOKUP(M378,Racks!$H$4:$M$30,Racks!$K$2),"")</f>
        <v>010Row</v>
      </c>
      <c r="U378" t="str">
        <f t="shared" si="187"/>
        <v>005</v>
      </c>
      <c r="V378" t="str">
        <f>CONCATENATE(Names!$C$17,Names!$N$3,U378)</f>
        <v>PRLTCB-005</v>
      </c>
      <c r="W378" t="str">
        <f>Dev!$GG$86</f>
        <v>t</v>
      </c>
      <c r="X378">
        <v>20</v>
      </c>
      <c r="Y378" t="str">
        <f>IF(OR(W378=Dev!$GJ$82, W378=Dev!$GJ$83, W378=Dev!$GJ$84, W378=Dev!$GJ$85, W378=Dev!$GJ$86, W378=Dev!$GJ$87, W378=Dev!$GJ$88, W378=Dev!$GJ$89, W378=Dev!$GG$82, W378=Dev!$GG$83, W378=Dev!$GG$84, W378=Dev!$GG$85, W378=Dev!$GG$86),Names!$C$10,                   IF(OR(W378=Dev!$GJ$90, W378=Dev!$GJ$91, W378=Dev!$GJ$92, W378=Dev!$GJ$93, W378=Dev!$GJ$94, W378=Dev!$GJ$95, W378=Dev!$GJ$96, W378=Dev!$GJ$97, W378=Dev!$GH$82), Names!$C$11,""))</f>
        <v>PRLEH</v>
      </c>
      <c r="Z378" s="42" t="str">
        <f ca="1">IFERROR(VLOOKUP(M378,Racks!$H$4:$M$30,6),"")</f>
        <v>MBL-010Row:CnPw-U-016</v>
      </c>
      <c r="AA378" t="str">
        <f ca="1">IF(R378="","",CONCATENATE(S378,Names!$H$3,T378,Names!$J$3,Names!$K$3,Names!$L$3,V378))</f>
        <v>MBL-010Row:RFS-PRLTCB-005</v>
      </c>
      <c r="AB378" t="str">
        <f>IF(R378="","",CONCATENATE(V378,Names!$P$3,W378))</f>
        <v>PRLTCB-005_t</v>
      </c>
      <c r="AD378" t="str">
        <f t="shared" si="164"/>
        <v>CREATE</v>
      </c>
      <c r="AF378" t="str">
        <f t="shared" si="172"/>
        <v>3C16NS_3G1.5</v>
      </c>
      <c r="AH378" t="str">
        <f t="shared" ca="1" si="173"/>
        <v>MBL-030PRL:RFS-PRLJB-018</v>
      </c>
      <c r="AI378" t="str">
        <f t="shared" si="165"/>
        <v>AT</v>
      </c>
      <c r="AK378" t="str">
        <f t="shared" si="174"/>
        <v>WEIPU ST1210/S3</v>
      </c>
      <c r="AM378" t="str">
        <f t="shared" ca="1" si="175"/>
        <v>PRLJB-018_cp</v>
      </c>
      <c r="AN378" t="str">
        <f t="shared" ca="1" si="176"/>
        <v>MBL-010Row:RFS-PRLTCB-005</v>
      </c>
      <c r="AO378" t="str">
        <f t="shared" si="166"/>
        <v>KG</v>
      </c>
      <c r="AP378" t="str">
        <f t="shared" ca="1" si="177"/>
        <v>MBL-010Row:CnPw-U-016</v>
      </c>
      <c r="AQ378" t="str">
        <f t="shared" si="178"/>
        <v>WEIPU ST1210/P3</v>
      </c>
      <c r="AS378" t="str">
        <f t="shared" si="179"/>
        <v>PRLTCB-005_t</v>
      </c>
      <c r="AT378">
        <f t="shared" ca="1" si="180"/>
        <v>3</v>
      </c>
      <c r="AU378">
        <f t="shared" si="167"/>
        <v>5</v>
      </c>
      <c r="AV378" t="str">
        <f t="shared" si="181"/>
        <v>D</v>
      </c>
      <c r="AX378" t="str">
        <f t="shared" si="168"/>
        <v>staffanekstrom</v>
      </c>
      <c r="AY378" t="str">
        <f t="shared" si="169"/>
        <v>INSERTED</v>
      </c>
      <c r="BD378" t="str">
        <f t="shared" si="171"/>
        <v>YES</v>
      </c>
      <c r="BF378">
        <f t="shared" ca="1" si="182"/>
        <v>160</v>
      </c>
    </row>
    <row r="379" spans="1:58">
      <c r="A379">
        <v>373</v>
      </c>
      <c r="C379">
        <f>ROW(Table!$A$60)</f>
        <v>60</v>
      </c>
      <c r="D379" s="1" t="str">
        <f ca="1">INDIRECT(ADDRESS($C379,D$5,,,Table!$A$1))</f>
        <v/>
      </c>
      <c r="E379" t="str">
        <f ca="1">INDIRECT(ADDRESS($C379,E$5,,,Table!$A$1))</f>
        <v>PRLJB-019</v>
      </c>
      <c r="F379">
        <f ca="1">INDIRECT(ADDRESS($C379,F$5,,,Table!$A$1))</f>
        <v>136.56000000000006</v>
      </c>
      <c r="G379" t="str">
        <f ca="1">INDIRECT(ADDRESS($C379,G$5,,,Table!$A$1))</f>
        <v>MBL</v>
      </c>
      <c r="H379" t="str">
        <f ca="1">INDIRECT(ADDRESS($C379,H$5,,,Table!$A$1))</f>
        <v>MBL-040PRL:RFS-PRLJB-019</v>
      </c>
      <c r="I379" t="str">
        <f>Dev!$CR$49</f>
        <v>cp</v>
      </c>
      <c r="J379" t="str">
        <f>IF(OR(I379=Dev!$CU$46, I379=Dev!$CU$47, I379=Dev!$CU$48, I379=Dev!$CU$49, I379=Dev!$CU$50, I379=Dev!$CU$51, I379=Dev!$CU$52, I379=Dev!$CU$53, I379=Dev!$CR$48, I379=Dev!$CR$49),$C$3,                                                                  IF(OR(I379=Dev!$CU$54, I379=Dev!$CU$55, I379=Dev!$CU$56, I379=Dev!$CU$57, I379=Dev!$CU$58, I379=Dev!$CU$59, I379=Dev!$CS$48), $D$3,""))</f>
        <v>PRLEH</v>
      </c>
      <c r="K379" t="str">
        <f ca="1">CONCATENATE(E379,Names!$P$3,I379)</f>
        <v>PRLJB-019_cp</v>
      </c>
      <c r="M379" s="31">
        <f ca="1">INDIRECT(ADDRESS($C379,M$5,,,Table!$A$1))</f>
        <v>170</v>
      </c>
      <c r="O379" t="str">
        <f t="shared" si="184"/>
        <v/>
      </c>
      <c r="Q379" t="str">
        <f t="shared" si="185"/>
        <v>00</v>
      </c>
      <c r="R379">
        <f>$R$94</f>
        <v>6</v>
      </c>
      <c r="S379" t="str">
        <f ca="1">IFERROR(VLOOKUP(M379,Racks!$H$4:$M$30,Racks!$I$2),"")</f>
        <v>MBL</v>
      </c>
      <c r="T379" t="str">
        <f ca="1">IFERROR(VLOOKUP(M379,Racks!$H$4:$M$30,Racks!$K$2),"")</f>
        <v>050Row</v>
      </c>
      <c r="U379" t="str">
        <f t="shared" si="187"/>
        <v>006</v>
      </c>
      <c r="V379" t="str">
        <f>CONCATENATE(Names!$C$17,Names!$N$3,U379)</f>
        <v>PRLTCB-006</v>
      </c>
      <c r="W379" t="str">
        <f>Dev!$GG$83</f>
        <v>q</v>
      </c>
      <c r="X379">
        <v>17</v>
      </c>
      <c r="Y379" t="str">
        <f>IF(OR(W379=Dev!$GJ$82, W379=Dev!$GJ$83, W379=Dev!$GJ$84, W379=Dev!$GJ$85, W379=Dev!$GJ$86, W379=Dev!$GJ$87, W379=Dev!$GJ$88, W379=Dev!$GJ$89, W379=Dev!$GG$82, W379=Dev!$GG$83, W379=Dev!$GG$84, W379=Dev!$GG$85, W379=Dev!$GG$86),Names!$C$10,                   IF(OR(W379=Dev!$GJ$90, W379=Dev!$GJ$91, W379=Dev!$GJ$92, W379=Dev!$GJ$93, W379=Dev!$GJ$94, W379=Dev!$GJ$95, W379=Dev!$GJ$96, W379=Dev!$GJ$97, W379=Dev!$GH$82), Names!$C$11,""))</f>
        <v>PRLEH</v>
      </c>
      <c r="Z379" s="31" t="str">
        <f ca="1">IFERROR(VLOOKUP(M379,Racks!$H$4:$M$30,6),"")</f>
        <v>MBL-050Row:CnPw-U-016</v>
      </c>
      <c r="AA379" t="str">
        <f ca="1">IF(R379="","",CONCATENATE(S379,Names!$H$3,T379,Names!$J$3,Names!$K$3,Names!$L$3,V379))</f>
        <v>MBL-050Row:RFS-PRLTCB-006</v>
      </c>
      <c r="AB379" t="str">
        <f>IF(R379="","",CONCATENATE(V379,Names!$P$3,W379))</f>
        <v>PRLTCB-006_q</v>
      </c>
      <c r="AD379" t="str">
        <f t="shared" si="164"/>
        <v>CREATE</v>
      </c>
      <c r="AF379" t="str">
        <f t="shared" si="172"/>
        <v>3C16NS_3G1.5</v>
      </c>
      <c r="AH379" t="str">
        <f t="shared" ca="1" si="173"/>
        <v>MBL-040PRL:RFS-PRLJB-019</v>
      </c>
      <c r="AI379" t="str">
        <f t="shared" si="165"/>
        <v>AT</v>
      </c>
      <c r="AK379" t="str">
        <f t="shared" si="174"/>
        <v>WEIPU ST1210/S3</v>
      </c>
      <c r="AM379" t="str">
        <f t="shared" ca="1" si="175"/>
        <v>PRLJB-019_cp</v>
      </c>
      <c r="AN379" t="str">
        <f t="shared" ca="1" si="176"/>
        <v>MBL-050Row:RFS-PRLTCB-006</v>
      </c>
      <c r="AO379" t="str">
        <f t="shared" si="166"/>
        <v>KG</v>
      </c>
      <c r="AP379" t="str">
        <f t="shared" ca="1" si="177"/>
        <v>MBL-050Row:CnPw-U-016</v>
      </c>
      <c r="AQ379" t="str">
        <f t="shared" si="178"/>
        <v>WEIPU ST1210/P3</v>
      </c>
      <c r="AS379" t="str">
        <f t="shared" si="179"/>
        <v>PRLTCB-006_q</v>
      </c>
      <c r="AT379">
        <f t="shared" ca="1" si="180"/>
        <v>3</v>
      </c>
      <c r="AU379">
        <f t="shared" si="167"/>
        <v>5</v>
      </c>
      <c r="AV379" t="str">
        <f t="shared" si="181"/>
        <v>D</v>
      </c>
      <c r="AX379" t="str">
        <f t="shared" si="168"/>
        <v>staffanekstrom</v>
      </c>
      <c r="AY379" t="str">
        <f t="shared" si="169"/>
        <v>INSERTED</v>
      </c>
      <c r="BD379" t="str">
        <f t="shared" si="171"/>
        <v>YES</v>
      </c>
      <c r="BF379">
        <f t="shared" ca="1" si="182"/>
        <v>170</v>
      </c>
    </row>
    <row r="380" spans="1:58">
      <c r="A380">
        <v>374</v>
      </c>
      <c r="C380">
        <f>ROW(Table!$A$63)</f>
        <v>63</v>
      </c>
      <c r="D380" s="1" t="str">
        <f ca="1">INDIRECT(ADDRESS($C380,D$5,,,Table!$A$1))</f>
        <v/>
      </c>
      <c r="E380" t="str">
        <f ca="1">INDIRECT(ADDRESS($C380,E$5,,,Table!$A$1))</f>
        <v>PRLJB-020</v>
      </c>
      <c r="F380">
        <f ca="1">INDIRECT(ADDRESS($C380,F$5,,,Table!$A$1))</f>
        <v>145.08000000000004</v>
      </c>
      <c r="G380" t="str">
        <f ca="1">INDIRECT(ADDRESS($C380,G$5,,,Table!$A$1))</f>
        <v>MBL</v>
      </c>
      <c r="H380" t="str">
        <f ca="1">INDIRECT(ADDRESS($C380,H$5,,,Table!$A$1))</f>
        <v>MBL-050PRL:RFS-PRLJB-020</v>
      </c>
      <c r="I380" t="str">
        <f>Dev!$CR$49</f>
        <v>cp</v>
      </c>
      <c r="J380" t="str">
        <f>IF(OR(I380=Dev!$CU$46, I380=Dev!$CU$47, I380=Dev!$CU$48, I380=Dev!$CU$49, I380=Dev!$CU$50, I380=Dev!$CU$51, I380=Dev!$CU$52, I380=Dev!$CU$53, I380=Dev!$CR$48, I380=Dev!$CR$49),$C$3,                                                                  IF(OR(I380=Dev!$CU$54, I380=Dev!$CU$55, I380=Dev!$CU$56, I380=Dev!$CU$57, I380=Dev!$CU$58, I380=Dev!$CU$59, I380=Dev!$CS$48), $D$3,""))</f>
        <v>PRLEH</v>
      </c>
      <c r="K380" t="str">
        <f ca="1">CONCATENATE(E380,Names!$P$3,I380)</f>
        <v>PRLJB-020_cp</v>
      </c>
      <c r="M380" s="31">
        <f ca="1">INDIRECT(ADDRESS($C380,M$5,,,Table!$A$1))</f>
        <v>170</v>
      </c>
      <c r="O380" t="str">
        <f t="shared" si="184"/>
        <v/>
      </c>
      <c r="Q380" t="str">
        <f t="shared" si="185"/>
        <v>00</v>
      </c>
      <c r="R380">
        <f t="shared" ref="R380:R382" si="193">$R$94</f>
        <v>6</v>
      </c>
      <c r="S380" t="str">
        <f ca="1">IFERROR(VLOOKUP(M380,Racks!$H$4:$M$30,Racks!$I$2),"")</f>
        <v>MBL</v>
      </c>
      <c r="T380" t="str">
        <f ca="1">IFERROR(VLOOKUP(M380,Racks!$H$4:$M$30,Racks!$K$2),"")</f>
        <v>050Row</v>
      </c>
      <c r="U380" t="str">
        <f t="shared" si="187"/>
        <v>006</v>
      </c>
      <c r="V380" t="str">
        <f>CONCATENATE(Names!$C$17,Names!$N$3,U380)</f>
        <v>PRLTCB-006</v>
      </c>
      <c r="W380" t="str">
        <f>Dev!$GG$84</f>
        <v>r</v>
      </c>
      <c r="X380">
        <v>18</v>
      </c>
      <c r="Y380" t="str">
        <f>IF(OR(W380=Dev!$GJ$82, W380=Dev!$GJ$83, W380=Dev!$GJ$84, W380=Dev!$GJ$85, W380=Dev!$GJ$86, W380=Dev!$GJ$87, W380=Dev!$GJ$88, W380=Dev!$GJ$89, W380=Dev!$GG$82, W380=Dev!$GG$83, W380=Dev!$GG$84, W380=Dev!$GG$85, W380=Dev!$GG$86),Names!$C$10,                   IF(OR(W380=Dev!$GJ$90, W380=Dev!$GJ$91, W380=Dev!$GJ$92, W380=Dev!$GJ$93, W380=Dev!$GJ$94, W380=Dev!$GJ$95, W380=Dev!$GJ$96, W380=Dev!$GJ$97, W380=Dev!$GH$82), Names!$C$11,""))</f>
        <v>PRLEH</v>
      </c>
      <c r="Z380" s="31" t="str">
        <f ca="1">IFERROR(VLOOKUP(M380,Racks!$H$4:$M$30,6),"")</f>
        <v>MBL-050Row:CnPw-U-016</v>
      </c>
      <c r="AA380" t="str">
        <f ca="1">IF(R380="","",CONCATENATE(S380,Names!$H$3,T380,Names!$J$3,Names!$K$3,Names!$L$3,V380))</f>
        <v>MBL-050Row:RFS-PRLTCB-006</v>
      </c>
      <c r="AB380" t="str">
        <f>IF(R380="","",CONCATENATE(V380,Names!$P$3,W380))</f>
        <v>PRLTCB-006_r</v>
      </c>
      <c r="AD380" t="str">
        <f t="shared" si="164"/>
        <v>CREATE</v>
      </c>
      <c r="AF380" t="str">
        <f t="shared" si="172"/>
        <v>3C16NS_3G1.5</v>
      </c>
      <c r="AH380" t="str">
        <f t="shared" ca="1" si="173"/>
        <v>MBL-050PRL:RFS-PRLJB-020</v>
      </c>
      <c r="AI380" t="str">
        <f t="shared" si="165"/>
        <v>AT</v>
      </c>
      <c r="AK380" t="str">
        <f t="shared" si="174"/>
        <v>WEIPU ST1210/S3</v>
      </c>
      <c r="AM380" t="str">
        <f t="shared" ca="1" si="175"/>
        <v>PRLJB-020_cp</v>
      </c>
      <c r="AN380" t="str">
        <f t="shared" ca="1" si="176"/>
        <v>MBL-050Row:RFS-PRLTCB-006</v>
      </c>
      <c r="AO380" t="str">
        <f t="shared" si="166"/>
        <v>KG</v>
      </c>
      <c r="AP380" t="str">
        <f t="shared" ca="1" si="177"/>
        <v>MBL-050Row:CnPw-U-016</v>
      </c>
      <c r="AQ380" t="str">
        <f t="shared" si="178"/>
        <v>WEIPU ST1210/P3</v>
      </c>
      <c r="AS380" t="str">
        <f t="shared" si="179"/>
        <v>PRLTCB-006_r</v>
      </c>
      <c r="AT380">
        <f t="shared" ca="1" si="180"/>
        <v>3</v>
      </c>
      <c r="AU380">
        <f t="shared" si="167"/>
        <v>5</v>
      </c>
      <c r="AV380" t="str">
        <f t="shared" si="181"/>
        <v>D</v>
      </c>
      <c r="AX380" t="str">
        <f t="shared" si="168"/>
        <v>staffanekstrom</v>
      </c>
      <c r="AY380" t="str">
        <f t="shared" si="169"/>
        <v>INSERTED</v>
      </c>
      <c r="BD380" t="str">
        <f t="shared" si="171"/>
        <v>YES</v>
      </c>
      <c r="BF380">
        <f t="shared" ca="1" si="182"/>
        <v>170</v>
      </c>
    </row>
    <row r="381" spans="1:58">
      <c r="A381">
        <v>375</v>
      </c>
      <c r="C381">
        <f>ROW(Table!$A$66)</f>
        <v>66</v>
      </c>
      <c r="D381" s="1" t="str">
        <f ca="1">INDIRECT(ADDRESS($C381,D$5,,,Table!$A$1))</f>
        <v/>
      </c>
      <c r="E381" t="str">
        <f ca="1">INDIRECT(ADDRESS($C381,E$5,,,Table!$A$1))</f>
        <v>PRLJB-021</v>
      </c>
      <c r="F381">
        <f ca="1">INDIRECT(ADDRESS($C381,F$5,,,Table!$A$1))</f>
        <v>153.60000000000002</v>
      </c>
      <c r="G381" t="str">
        <f ca="1">INDIRECT(ADDRESS($C381,G$5,,,Table!$A$1))</f>
        <v>MBL</v>
      </c>
      <c r="H381" t="str">
        <f ca="1">INDIRECT(ADDRESS($C381,H$5,,,Table!$A$1))</f>
        <v>MBL-060PRL:RFS-PRLJB-021</v>
      </c>
      <c r="I381" t="str">
        <f>Dev!$CR$49</f>
        <v>cp</v>
      </c>
      <c r="J381" t="str">
        <f>IF(OR(I381=Dev!$CU$46, I381=Dev!$CU$47, I381=Dev!$CU$48, I381=Dev!$CU$49, I381=Dev!$CU$50, I381=Dev!$CU$51, I381=Dev!$CU$52, I381=Dev!$CU$53, I381=Dev!$CR$48, I381=Dev!$CR$49),$C$3,                                                                  IF(OR(I381=Dev!$CU$54, I381=Dev!$CU$55, I381=Dev!$CU$56, I381=Dev!$CU$57, I381=Dev!$CU$58, I381=Dev!$CU$59, I381=Dev!$CS$48), $D$3,""))</f>
        <v>PRLEH</v>
      </c>
      <c r="K381" t="str">
        <f ca="1">CONCATENATE(E381,Names!$P$3,I381)</f>
        <v>PRLJB-021_cp</v>
      </c>
      <c r="M381" s="31">
        <f ca="1">INDIRECT(ADDRESS($C381,M$5,,,Table!$A$1))</f>
        <v>180</v>
      </c>
      <c r="O381" t="str">
        <f t="shared" si="184"/>
        <v/>
      </c>
      <c r="Q381" t="str">
        <f t="shared" si="185"/>
        <v>00</v>
      </c>
      <c r="R381">
        <f t="shared" si="193"/>
        <v>6</v>
      </c>
      <c r="S381" t="str">
        <f ca="1">IFERROR(VLOOKUP(M381,Racks!$H$4:$M$30,Racks!$I$2),"")</f>
        <v>MBL</v>
      </c>
      <c r="T381" t="str">
        <f ca="1">IFERROR(VLOOKUP(M381,Racks!$H$4:$M$30,Racks!$K$2),"")</f>
        <v>050Row</v>
      </c>
      <c r="U381" t="str">
        <f t="shared" si="187"/>
        <v>006</v>
      </c>
      <c r="V381" t="str">
        <f>CONCATENATE(Names!$C$17,Names!$N$3,U381)</f>
        <v>PRLTCB-006</v>
      </c>
      <c r="W381" t="str">
        <f>Dev!$GG$85</f>
        <v>s</v>
      </c>
      <c r="X381">
        <v>19</v>
      </c>
      <c r="Y381" t="str">
        <f>IF(OR(W381=Dev!$GJ$82, W381=Dev!$GJ$83, W381=Dev!$GJ$84, W381=Dev!$GJ$85, W381=Dev!$GJ$86, W381=Dev!$GJ$87, W381=Dev!$GJ$88, W381=Dev!$GJ$89, W381=Dev!$GG$82, W381=Dev!$GG$83, W381=Dev!$GG$84, W381=Dev!$GG$85, W381=Dev!$GG$86),Names!$C$10,                   IF(OR(W381=Dev!$GJ$90, W381=Dev!$GJ$91, W381=Dev!$GJ$92, W381=Dev!$GJ$93, W381=Dev!$GJ$94, W381=Dev!$GJ$95, W381=Dev!$GJ$96, W381=Dev!$GJ$97, W381=Dev!$GH$82), Names!$C$11,""))</f>
        <v>PRLEH</v>
      </c>
      <c r="Z381" s="31" t="str">
        <f ca="1">IFERROR(VLOOKUP(M381,Racks!$H$4:$M$30,6),"")</f>
        <v>MBL-050Row:CnPw-U-016</v>
      </c>
      <c r="AA381" t="str">
        <f ca="1">IF(R381="","",CONCATENATE(S381,Names!$H$3,T381,Names!$J$3,Names!$K$3,Names!$L$3,V381))</f>
        <v>MBL-050Row:RFS-PRLTCB-006</v>
      </c>
      <c r="AB381" t="str">
        <f>IF(R381="","",CONCATENATE(V381,Names!$P$3,W381))</f>
        <v>PRLTCB-006_s</v>
      </c>
      <c r="AD381" t="str">
        <f t="shared" si="164"/>
        <v>CREATE</v>
      </c>
      <c r="AF381" t="str">
        <f t="shared" si="172"/>
        <v>3C16NS_3G1.5</v>
      </c>
      <c r="AH381" t="str">
        <f t="shared" ca="1" si="173"/>
        <v>MBL-060PRL:RFS-PRLJB-021</v>
      </c>
      <c r="AI381" t="str">
        <f t="shared" si="165"/>
        <v>AT</v>
      </c>
      <c r="AK381" t="str">
        <f t="shared" si="174"/>
        <v>WEIPU ST1210/S3</v>
      </c>
      <c r="AM381" t="str">
        <f t="shared" ca="1" si="175"/>
        <v>PRLJB-021_cp</v>
      </c>
      <c r="AN381" t="str">
        <f t="shared" ca="1" si="176"/>
        <v>MBL-050Row:RFS-PRLTCB-006</v>
      </c>
      <c r="AO381" t="str">
        <f t="shared" si="166"/>
        <v>KG</v>
      </c>
      <c r="AP381" t="str">
        <f t="shared" ca="1" si="177"/>
        <v>MBL-050Row:CnPw-U-016</v>
      </c>
      <c r="AQ381" t="str">
        <f t="shared" si="178"/>
        <v>WEIPU ST1210/P3</v>
      </c>
      <c r="AS381" t="str">
        <f t="shared" si="179"/>
        <v>PRLTCB-006_s</v>
      </c>
      <c r="AT381">
        <f t="shared" ca="1" si="180"/>
        <v>3</v>
      </c>
      <c r="AU381">
        <f t="shared" si="167"/>
        <v>5</v>
      </c>
      <c r="AV381" t="str">
        <f t="shared" si="181"/>
        <v>D</v>
      </c>
      <c r="AX381" t="str">
        <f t="shared" si="168"/>
        <v>staffanekstrom</v>
      </c>
      <c r="AY381" t="str">
        <f t="shared" si="169"/>
        <v>INSERTED</v>
      </c>
      <c r="BD381" t="str">
        <f t="shared" si="171"/>
        <v>YES</v>
      </c>
      <c r="BF381">
        <f t="shared" ca="1" si="182"/>
        <v>180</v>
      </c>
    </row>
    <row r="382" spans="1:58">
      <c r="A382">
        <v>376</v>
      </c>
      <c r="C382">
        <f>ROW(Table!$A$69)</f>
        <v>69</v>
      </c>
      <c r="D382" s="1" t="str">
        <f ca="1">INDIRECT(ADDRESS($C382,D$5,,,Table!$A$1))</f>
        <v/>
      </c>
      <c r="E382" t="str">
        <f ca="1">INDIRECT(ADDRESS($C382,E$5,,,Table!$A$1))</f>
        <v>PRLJB-022</v>
      </c>
      <c r="F382">
        <f ca="1">INDIRECT(ADDRESS($C382,F$5,,,Table!$A$1))</f>
        <v>162.12</v>
      </c>
      <c r="G382" t="str">
        <f ca="1">INDIRECT(ADDRESS($C382,G$5,,,Table!$A$1))</f>
        <v>MBL</v>
      </c>
      <c r="H382" t="str">
        <f ca="1">INDIRECT(ADDRESS($C382,H$5,,,Table!$A$1))</f>
        <v>MBL-070PRL:RFS-PRLJB-022</v>
      </c>
      <c r="I382" t="str">
        <f>Dev!$CR$49</f>
        <v>cp</v>
      </c>
      <c r="J382" t="str">
        <f>IF(OR(I382=Dev!$CU$46, I382=Dev!$CU$47, I382=Dev!$CU$48, I382=Dev!$CU$49, I382=Dev!$CU$50, I382=Dev!$CU$51, I382=Dev!$CU$52, I382=Dev!$CU$53, I382=Dev!$CR$48, I382=Dev!$CR$49),$C$3,                                                                  IF(OR(I382=Dev!$CU$54, I382=Dev!$CU$55, I382=Dev!$CU$56, I382=Dev!$CU$57, I382=Dev!$CU$58, I382=Dev!$CU$59, I382=Dev!$CS$48), $D$3,""))</f>
        <v>PRLEH</v>
      </c>
      <c r="K382" t="str">
        <f ca="1">CONCATENATE(E382,Names!$P$3,I382)</f>
        <v>PRLJB-022_cp</v>
      </c>
      <c r="M382" s="31">
        <f ca="1">INDIRECT(ADDRESS($C382,M$5,,,Table!$A$1))</f>
        <v>180</v>
      </c>
      <c r="O382" t="str">
        <f t="shared" si="184"/>
        <v/>
      </c>
      <c r="Q382" t="str">
        <f t="shared" si="185"/>
        <v>00</v>
      </c>
      <c r="R382">
        <f t="shared" si="193"/>
        <v>6</v>
      </c>
      <c r="S382" t="str">
        <f ca="1">IFERROR(VLOOKUP(M382,Racks!$H$4:$M$30,Racks!$I$2),"")</f>
        <v>MBL</v>
      </c>
      <c r="T382" t="str">
        <f ca="1">IFERROR(VLOOKUP(M382,Racks!$H$4:$M$30,Racks!$K$2),"")</f>
        <v>050Row</v>
      </c>
      <c r="U382" t="str">
        <f t="shared" si="187"/>
        <v>006</v>
      </c>
      <c r="V382" t="str">
        <f>CONCATENATE(Names!$C$17,Names!$N$3,U382)</f>
        <v>PRLTCB-006</v>
      </c>
      <c r="W382" t="str">
        <f>Dev!$GG$86</f>
        <v>t</v>
      </c>
      <c r="X382">
        <v>20</v>
      </c>
      <c r="Y382" t="str">
        <f>IF(OR(W382=Dev!$GJ$82, W382=Dev!$GJ$83, W382=Dev!$GJ$84, W382=Dev!$GJ$85, W382=Dev!$GJ$86, W382=Dev!$GJ$87, W382=Dev!$GJ$88, W382=Dev!$GJ$89, W382=Dev!$GG$82, W382=Dev!$GG$83, W382=Dev!$GG$84, W382=Dev!$GG$85, W382=Dev!$GG$86),Names!$C$10,                   IF(OR(W382=Dev!$GJ$90, W382=Dev!$GJ$91, W382=Dev!$GJ$92, W382=Dev!$GJ$93, W382=Dev!$GJ$94, W382=Dev!$GJ$95, W382=Dev!$GJ$96, W382=Dev!$GJ$97, W382=Dev!$GH$82), Names!$C$11,""))</f>
        <v>PRLEH</v>
      </c>
      <c r="Z382" s="31" t="str">
        <f ca="1">IFERROR(VLOOKUP(M382,Racks!$H$4:$M$30,6),"")</f>
        <v>MBL-050Row:CnPw-U-016</v>
      </c>
      <c r="AA382" t="str">
        <f ca="1">IF(R382="","",CONCATENATE(S382,Names!$H$3,T382,Names!$J$3,Names!$K$3,Names!$L$3,V382))</f>
        <v>MBL-050Row:RFS-PRLTCB-006</v>
      </c>
      <c r="AB382" t="str">
        <f>IF(R382="","",CONCATENATE(V382,Names!$P$3,W382))</f>
        <v>PRLTCB-006_t</v>
      </c>
      <c r="AD382" t="str">
        <f t="shared" si="164"/>
        <v>CREATE</v>
      </c>
      <c r="AF382" t="str">
        <f t="shared" si="172"/>
        <v>3C16NS_3G1.5</v>
      </c>
      <c r="AH382" t="str">
        <f t="shared" ca="1" si="173"/>
        <v>MBL-070PRL:RFS-PRLJB-022</v>
      </c>
      <c r="AI382" t="str">
        <f t="shared" si="165"/>
        <v>AT</v>
      </c>
      <c r="AK382" t="str">
        <f t="shared" si="174"/>
        <v>WEIPU ST1210/S3</v>
      </c>
      <c r="AM382" t="str">
        <f t="shared" ca="1" si="175"/>
        <v>PRLJB-022_cp</v>
      </c>
      <c r="AN382" t="str">
        <f t="shared" ca="1" si="176"/>
        <v>MBL-050Row:RFS-PRLTCB-006</v>
      </c>
      <c r="AO382" t="str">
        <f t="shared" si="166"/>
        <v>KG</v>
      </c>
      <c r="AP382" t="str">
        <f t="shared" ca="1" si="177"/>
        <v>MBL-050Row:CnPw-U-016</v>
      </c>
      <c r="AQ382" t="str">
        <f t="shared" si="178"/>
        <v>WEIPU ST1210/P3</v>
      </c>
      <c r="AS382" t="str">
        <f t="shared" si="179"/>
        <v>PRLTCB-006_t</v>
      </c>
      <c r="AT382">
        <f t="shared" ca="1" si="180"/>
        <v>3</v>
      </c>
      <c r="AU382">
        <f t="shared" si="167"/>
        <v>5</v>
      </c>
      <c r="AV382" t="str">
        <f t="shared" si="181"/>
        <v>D</v>
      </c>
      <c r="AX382" t="str">
        <f t="shared" si="168"/>
        <v>staffanekstrom</v>
      </c>
      <c r="AY382" t="str">
        <f t="shared" si="169"/>
        <v>INSERTED</v>
      </c>
      <c r="BD382" t="str">
        <f t="shared" si="171"/>
        <v>YES</v>
      </c>
      <c r="BF382">
        <f t="shared" ca="1" si="182"/>
        <v>180</v>
      </c>
    </row>
    <row r="383" spans="1:58">
      <c r="A383">
        <v>377</v>
      </c>
      <c r="C383">
        <f>ROW(Table!$A$72)</f>
        <v>72</v>
      </c>
      <c r="D383" s="1" t="str">
        <f ca="1">INDIRECT(ADDRESS($C383,D$5,,,Table!$A$1))</f>
        <v/>
      </c>
      <c r="E383" t="str">
        <f ca="1">INDIRECT(ADDRESS($C383,E$5,,,Table!$A$1))</f>
        <v>PRLJB-023</v>
      </c>
      <c r="F383">
        <f ca="1">INDIRECT(ADDRESS($C383,F$5,,,Table!$A$1))</f>
        <v>170.64</v>
      </c>
      <c r="G383" t="str">
        <f ca="1">INDIRECT(ADDRESS($C383,G$5,,,Table!$A$1))</f>
        <v>MBL</v>
      </c>
      <c r="H383" t="str">
        <f ca="1">INDIRECT(ADDRESS($C383,H$5,,,Table!$A$1))</f>
        <v>MBL-080PRL:RFS-PRLJB-023</v>
      </c>
      <c r="I383" t="str">
        <f>Dev!$CR$49</f>
        <v>cp</v>
      </c>
      <c r="J383" t="str">
        <f>IF(OR(I383=Dev!$CU$46, I383=Dev!$CU$47, I383=Dev!$CU$48, I383=Dev!$CU$49, I383=Dev!$CU$50, I383=Dev!$CU$51, I383=Dev!$CU$52, I383=Dev!$CU$53, I383=Dev!$CR$48, I383=Dev!$CR$49),$C$3,                                                                  IF(OR(I383=Dev!$CU$54, I383=Dev!$CU$55, I383=Dev!$CU$56, I383=Dev!$CU$57, I383=Dev!$CU$58, I383=Dev!$CU$59, I383=Dev!$CS$48), $D$3,""))</f>
        <v>PRLEH</v>
      </c>
      <c r="K383" t="str">
        <f ca="1">CONCATENATE(E383,Names!$P$3,I383)</f>
        <v>PRLJB-023_cp</v>
      </c>
      <c r="M383" s="42">
        <f ca="1">INDIRECT(ADDRESS($C383,M$5,,,Table!$A$1))</f>
        <v>190</v>
      </c>
      <c r="O383" t="str">
        <f t="shared" si="184"/>
        <v/>
      </c>
      <c r="Q383" t="str">
        <f t="shared" si="185"/>
        <v>00</v>
      </c>
      <c r="R383">
        <f>$R$114</f>
        <v>7</v>
      </c>
      <c r="S383" t="str">
        <f ca="1">IFERROR(VLOOKUP(M383,Racks!$H$4:$M$30,Racks!$I$2),"")</f>
        <v>MBL</v>
      </c>
      <c r="T383" t="str">
        <f ca="1">IFERROR(VLOOKUP(M383,Racks!$H$4:$M$30,Racks!$K$2),"")</f>
        <v>090Row</v>
      </c>
      <c r="U383" t="str">
        <f t="shared" si="187"/>
        <v>007</v>
      </c>
      <c r="V383" t="str">
        <f>CONCATENATE(Names!$C$17,Names!$N$3,U383)</f>
        <v>PRLTCB-007</v>
      </c>
      <c r="W383" t="str">
        <f>Dev!$GG$83</f>
        <v>q</v>
      </c>
      <c r="X383">
        <v>17</v>
      </c>
      <c r="Y383" t="str">
        <f>IF(OR(W383=Dev!$GJ$82, W383=Dev!$GJ$83, W383=Dev!$GJ$84, W383=Dev!$GJ$85, W383=Dev!$GJ$86, W383=Dev!$GJ$87, W383=Dev!$GJ$88, W383=Dev!$GJ$89, W383=Dev!$GG$82, W383=Dev!$GG$83, W383=Dev!$GG$84, W383=Dev!$GG$85, W383=Dev!$GG$86),Names!$C$10,                   IF(OR(W383=Dev!$GJ$90, W383=Dev!$GJ$91, W383=Dev!$GJ$92, W383=Dev!$GJ$93, W383=Dev!$GJ$94, W383=Dev!$GJ$95, W383=Dev!$GJ$96, W383=Dev!$GJ$97, W383=Dev!$GH$82), Names!$C$11,""))</f>
        <v>PRLEH</v>
      </c>
      <c r="Z383" s="42" t="str">
        <f ca="1">IFERROR(VLOOKUP(M383,Racks!$H$4:$M$30,6),"")</f>
        <v>MBL-090Row:CnPw-U-016</v>
      </c>
      <c r="AA383" t="str">
        <f ca="1">IF(R383="","",CONCATENATE(S383,Names!$H$3,T383,Names!$J$3,Names!$K$3,Names!$L$3,V383))</f>
        <v>MBL-090Row:RFS-PRLTCB-007</v>
      </c>
      <c r="AB383" t="str">
        <f>IF(R383="","",CONCATENATE(V383,Names!$P$3,W383))</f>
        <v>PRLTCB-007_q</v>
      </c>
      <c r="AD383" t="str">
        <f t="shared" si="164"/>
        <v>CREATE</v>
      </c>
      <c r="AF383" t="str">
        <f t="shared" si="172"/>
        <v>3C16NS_3G1.5</v>
      </c>
      <c r="AH383" t="str">
        <f t="shared" ca="1" si="173"/>
        <v>MBL-080PRL:RFS-PRLJB-023</v>
      </c>
      <c r="AI383" t="str">
        <f t="shared" si="165"/>
        <v>AT</v>
      </c>
      <c r="AK383" t="str">
        <f t="shared" si="174"/>
        <v>WEIPU ST1210/S3</v>
      </c>
      <c r="AM383" t="str">
        <f t="shared" ca="1" si="175"/>
        <v>PRLJB-023_cp</v>
      </c>
      <c r="AN383" t="str">
        <f t="shared" ca="1" si="176"/>
        <v>MBL-090Row:RFS-PRLTCB-007</v>
      </c>
      <c r="AO383" t="str">
        <f t="shared" si="166"/>
        <v>KG</v>
      </c>
      <c r="AP383" t="str">
        <f t="shared" ca="1" si="177"/>
        <v>MBL-090Row:CnPw-U-016</v>
      </c>
      <c r="AQ383" t="str">
        <f t="shared" si="178"/>
        <v>WEIPU ST1210/P3</v>
      </c>
      <c r="AS383" t="str">
        <f t="shared" si="179"/>
        <v>PRLTCB-007_q</v>
      </c>
      <c r="AT383">
        <f t="shared" ca="1" si="180"/>
        <v>3</v>
      </c>
      <c r="AU383">
        <f t="shared" si="167"/>
        <v>5</v>
      </c>
      <c r="AV383" t="str">
        <f t="shared" si="181"/>
        <v>D</v>
      </c>
      <c r="AX383" t="str">
        <f t="shared" si="168"/>
        <v>staffanekstrom</v>
      </c>
      <c r="AY383" t="str">
        <f t="shared" si="169"/>
        <v>INSERTED</v>
      </c>
      <c r="BD383" t="str">
        <f t="shared" si="171"/>
        <v>YES</v>
      </c>
      <c r="BF383">
        <f t="shared" ca="1" si="182"/>
        <v>190</v>
      </c>
    </row>
    <row r="384" spans="1:58">
      <c r="A384">
        <v>378</v>
      </c>
      <c r="C384">
        <f>ROW(Table!$A$75)</f>
        <v>75</v>
      </c>
      <c r="D384" s="1" t="str">
        <f ca="1">INDIRECT(ADDRESS($C384,D$5,,,Table!$A$1))</f>
        <v/>
      </c>
      <c r="E384" s="69" t="str">
        <f>Table!$BY$75</f>
        <v>PRLJB-Ph001</v>
      </c>
      <c r="F384">
        <f ca="1">INDIRECT(ADDRESS($C384,F$5,,,Table!$A$1))</f>
        <v>174.03099999999998</v>
      </c>
      <c r="G384" t="str">
        <f ca="1">INDIRECT(ADDRESS($C384,G$5,,,Table!$A$1))</f>
        <v>MBL</v>
      </c>
      <c r="H384" s="69" t="str">
        <f>Table!$CC$75</f>
        <v>MBL-090PRL:RFS-PRLJB-Ph001</v>
      </c>
      <c r="I384" t="str">
        <f>Dev!$CR$49</f>
        <v>cp</v>
      </c>
      <c r="J384" t="str">
        <f>IF(OR(I384=Dev!$CU$46, I384=Dev!$CU$47, I384=Dev!$CU$48, I384=Dev!$CU$49, I384=Dev!$CU$50, I384=Dev!$CU$51, I384=Dev!$CU$52, I384=Dev!$CU$53, I384=Dev!$CR$48, I384=Dev!$CR$49),$C$3,                                                                  IF(OR(I384=Dev!$CU$54, I384=Dev!$CU$55, I384=Dev!$CU$56, I384=Dev!$CU$57, I384=Dev!$CU$58, I384=Dev!$CU$59, I384=Dev!$CS$48), $D$3,""))</f>
        <v>PRLEH</v>
      </c>
      <c r="K384" t="str">
        <f>CONCATENATE(E384,Names!$P$3,I384)</f>
        <v>PRLJB-Ph001_cp</v>
      </c>
      <c r="M384" s="42">
        <f ca="1">INDIRECT(ADDRESS($C384,M$5,,,Table!$A$1))</f>
        <v>190</v>
      </c>
      <c r="O384" t="str">
        <f t="shared" si="184"/>
        <v/>
      </c>
      <c r="Q384" t="str">
        <f t="shared" si="185"/>
        <v>00</v>
      </c>
      <c r="R384">
        <f t="shared" ref="R384:R385" si="194">$R$114</f>
        <v>7</v>
      </c>
      <c r="S384" t="str">
        <f ca="1">IFERROR(VLOOKUP(M384,Racks!$H$4:$M$30,Racks!$I$2),"")</f>
        <v>MBL</v>
      </c>
      <c r="T384" t="str">
        <f ca="1">IFERROR(VLOOKUP(M384,Racks!$H$4:$M$30,Racks!$K$2),"")</f>
        <v>090Row</v>
      </c>
      <c r="U384" t="str">
        <f t="shared" si="187"/>
        <v>007</v>
      </c>
      <c r="V384" t="str">
        <f>CONCATENATE(Names!$C$17,Names!$N$3,U384)</f>
        <v>PRLTCB-007</v>
      </c>
      <c r="W384" t="str">
        <f>Dev!$GG$84</f>
        <v>r</v>
      </c>
      <c r="X384">
        <v>18</v>
      </c>
      <c r="Y384" t="str">
        <f>IF(OR(W384=Dev!$GJ$82, W384=Dev!$GJ$83, W384=Dev!$GJ$84, W384=Dev!$GJ$85, W384=Dev!$GJ$86, W384=Dev!$GJ$87, W384=Dev!$GJ$88, W384=Dev!$GJ$89, W384=Dev!$GG$82, W384=Dev!$GG$83, W384=Dev!$GG$84, W384=Dev!$GG$85, W384=Dev!$GG$86),Names!$C$10,                   IF(OR(W384=Dev!$GJ$90, W384=Dev!$GJ$91, W384=Dev!$GJ$92, W384=Dev!$GJ$93, W384=Dev!$GJ$94, W384=Dev!$GJ$95, W384=Dev!$GJ$96, W384=Dev!$GJ$97, W384=Dev!$GH$82), Names!$C$11,""))</f>
        <v>PRLEH</v>
      </c>
      <c r="Z384" s="42" t="str">
        <f ca="1">IFERROR(VLOOKUP(M384,Racks!$H$4:$M$30,6),"")</f>
        <v>MBL-090Row:CnPw-U-016</v>
      </c>
      <c r="AA384" t="str">
        <f ca="1">IF(R384="","",CONCATENATE(S384,Names!$H$3,T384,Names!$J$3,Names!$K$3,Names!$L$3,V384))</f>
        <v>MBL-090Row:RFS-PRLTCB-007</v>
      </c>
      <c r="AB384" t="str">
        <f>IF(R384="","",CONCATENATE(V384,Names!$P$3,W384))</f>
        <v>PRLTCB-007_r</v>
      </c>
      <c r="AD384" t="str">
        <f t="shared" si="164"/>
        <v>CREATE</v>
      </c>
      <c r="AF384" t="str">
        <f t="shared" si="172"/>
        <v>3C16NS_3G1.5</v>
      </c>
      <c r="AH384" t="str">
        <f t="shared" si="173"/>
        <v>MBL-090PRL:RFS-PRLJB-Ph001</v>
      </c>
      <c r="AI384" t="str">
        <f t="shared" si="165"/>
        <v>AT</v>
      </c>
      <c r="AK384" t="str">
        <f t="shared" si="174"/>
        <v>WEIPU ST1210/S3</v>
      </c>
      <c r="AM384" t="str">
        <f t="shared" si="175"/>
        <v>PRLJB-Ph001_cp</v>
      </c>
      <c r="AN384" t="str">
        <f t="shared" ca="1" si="176"/>
        <v>MBL-090Row:RFS-PRLTCB-007</v>
      </c>
      <c r="AO384" t="str">
        <f t="shared" si="166"/>
        <v>KG</v>
      </c>
      <c r="AP384" t="str">
        <f t="shared" ca="1" si="177"/>
        <v>MBL-090Row:CnPw-U-016</v>
      </c>
      <c r="AQ384" t="str">
        <f t="shared" si="178"/>
        <v>WEIPU ST1210/P3</v>
      </c>
      <c r="AS384" t="str">
        <f t="shared" si="179"/>
        <v>PRLTCB-007_r</v>
      </c>
      <c r="AT384">
        <f t="shared" ca="1" si="180"/>
        <v>3</v>
      </c>
      <c r="AU384">
        <f t="shared" si="167"/>
        <v>5</v>
      </c>
      <c r="AV384" t="str">
        <f t="shared" si="181"/>
        <v>D</v>
      </c>
      <c r="AX384" t="str">
        <f t="shared" si="168"/>
        <v>staffanekstrom</v>
      </c>
      <c r="AY384" t="str">
        <f t="shared" si="169"/>
        <v>INSERTED</v>
      </c>
      <c r="BD384" t="str">
        <f t="shared" si="171"/>
        <v>YES</v>
      </c>
      <c r="BF384">
        <f t="shared" ca="1" si="182"/>
        <v>190</v>
      </c>
    </row>
    <row r="385" spans="1:58">
      <c r="A385">
        <v>379</v>
      </c>
      <c r="C385">
        <f>ROW(Table!$A$111)</f>
        <v>111</v>
      </c>
      <c r="D385" s="1" t="str">
        <f ca="1">INDIRECT(ADDRESS($C385,D$5,,,Table!$A$1))</f>
        <v/>
      </c>
      <c r="E385" t="str">
        <f ca="1">INDIRECT(ADDRESS($C385,E$5,,,Table!$A$1))</f>
        <v>PRLJB-024</v>
      </c>
      <c r="F385">
        <f ca="1">INDIRECT(ADDRESS($C385,F$5,,,Table!$A$1))</f>
        <v>179.16</v>
      </c>
      <c r="G385" t="str">
        <f ca="1">INDIRECT(ADDRESS($C385,G$5,,,Table!$A$1))</f>
        <v>MBL</v>
      </c>
      <c r="H385" t="str">
        <f ca="1">INDIRECT(ADDRESS($C385,H$5,,,Table!$A$1))</f>
        <v>MBL-090PRL:RFS-PRLJB-024</v>
      </c>
      <c r="I385" t="str">
        <f>Dev!$CR$49</f>
        <v>cp</v>
      </c>
      <c r="J385" t="str">
        <f>IF(OR(I385=Dev!$CU$46, I385=Dev!$CU$47, I385=Dev!$CU$48, I385=Dev!$CU$49, I385=Dev!$CU$50, I385=Dev!$CU$51, I385=Dev!$CU$52, I385=Dev!$CU$53, I385=Dev!$CR$48, I385=Dev!$CR$49),$C$3,                                                                  IF(OR(I385=Dev!$CU$54, I385=Dev!$CU$55, I385=Dev!$CU$56, I385=Dev!$CU$57, I385=Dev!$CU$58, I385=Dev!$CU$59, I385=Dev!$CS$48), $D$3,""))</f>
        <v>PRLEH</v>
      </c>
      <c r="K385" t="str">
        <f ca="1">CONCATENATE(E385,Names!$P$3,I385)</f>
        <v>PRLJB-024_cp</v>
      </c>
      <c r="M385" s="42">
        <f ca="1">INDIRECT(ADDRESS($C385,M$5,,,Table!$A$1))</f>
        <v>190</v>
      </c>
      <c r="O385" t="str">
        <f t="shared" si="184"/>
        <v/>
      </c>
      <c r="Q385" t="str">
        <f t="shared" si="185"/>
        <v>00</v>
      </c>
      <c r="R385">
        <f t="shared" si="194"/>
        <v>7</v>
      </c>
      <c r="S385" t="str">
        <f ca="1">IFERROR(VLOOKUP(M385,Racks!$H$4:$M$30,Racks!$I$2),"")</f>
        <v>MBL</v>
      </c>
      <c r="T385" t="str">
        <f ca="1">IFERROR(VLOOKUP(M385,Racks!$H$4:$M$30,Racks!$K$2),"")</f>
        <v>090Row</v>
      </c>
      <c r="U385" t="str">
        <f t="shared" si="187"/>
        <v>007</v>
      </c>
      <c r="V385" t="str">
        <f>CONCATENATE(Names!$C$17,Names!$N$3,U385)</f>
        <v>PRLTCB-007</v>
      </c>
      <c r="W385" t="str">
        <f>Dev!$GG$85</f>
        <v>s</v>
      </c>
      <c r="X385">
        <v>19</v>
      </c>
      <c r="Y385" t="str">
        <f>IF(OR(W385=Dev!$GJ$82, W385=Dev!$GJ$83, W385=Dev!$GJ$84, W385=Dev!$GJ$85, W385=Dev!$GJ$86, W385=Dev!$GJ$87, W385=Dev!$GJ$88, W385=Dev!$GJ$89, W385=Dev!$GG$82, W385=Dev!$GG$83, W385=Dev!$GG$84, W385=Dev!$GG$85, W385=Dev!$GG$86),Names!$C$10,                   IF(OR(W385=Dev!$GJ$90, W385=Dev!$GJ$91, W385=Dev!$GJ$92, W385=Dev!$GJ$93, W385=Dev!$GJ$94, W385=Dev!$GJ$95, W385=Dev!$GJ$96, W385=Dev!$GJ$97, W385=Dev!$GH$82), Names!$C$11,""))</f>
        <v>PRLEH</v>
      </c>
      <c r="Z385" s="42" t="str">
        <f ca="1">IFERROR(VLOOKUP(M385,Racks!$H$4:$M$30,6),"")</f>
        <v>MBL-090Row:CnPw-U-016</v>
      </c>
      <c r="AA385" t="str">
        <f ca="1">IF(R385="","",CONCATENATE(S385,Names!$H$3,T385,Names!$J$3,Names!$K$3,Names!$L$3,V385))</f>
        <v>MBL-090Row:RFS-PRLTCB-007</v>
      </c>
      <c r="AB385" t="str">
        <f>IF(R385="","",CONCATENATE(V385,Names!$P$3,W385))</f>
        <v>PRLTCB-007_s</v>
      </c>
      <c r="AD385" t="str">
        <f t="shared" si="164"/>
        <v>CREATE</v>
      </c>
      <c r="AF385" t="str">
        <f t="shared" si="172"/>
        <v>3C16NS_3G1.5</v>
      </c>
      <c r="AH385" t="str">
        <f t="shared" ca="1" si="173"/>
        <v>MBL-090PRL:RFS-PRLJB-024</v>
      </c>
      <c r="AI385" t="str">
        <f t="shared" si="165"/>
        <v>AT</v>
      </c>
      <c r="AK385" t="str">
        <f t="shared" si="174"/>
        <v>WEIPU ST1210/S3</v>
      </c>
      <c r="AM385" t="str">
        <f t="shared" ca="1" si="175"/>
        <v>PRLJB-024_cp</v>
      </c>
      <c r="AN385" t="str">
        <f t="shared" ca="1" si="176"/>
        <v>MBL-090Row:RFS-PRLTCB-007</v>
      </c>
      <c r="AO385" t="str">
        <f t="shared" si="166"/>
        <v>KG</v>
      </c>
      <c r="AP385" t="str">
        <f t="shared" ca="1" si="177"/>
        <v>MBL-090Row:CnPw-U-016</v>
      </c>
      <c r="AQ385" t="str">
        <f t="shared" si="178"/>
        <v>WEIPU ST1210/P3</v>
      </c>
      <c r="AS385" t="str">
        <f t="shared" si="179"/>
        <v>PRLTCB-007_s</v>
      </c>
      <c r="AT385">
        <f t="shared" ca="1" si="180"/>
        <v>3</v>
      </c>
      <c r="AU385">
        <f t="shared" si="167"/>
        <v>5</v>
      </c>
      <c r="AV385" t="str">
        <f t="shared" si="181"/>
        <v>D</v>
      </c>
      <c r="AX385" t="str">
        <f t="shared" si="168"/>
        <v>staffanekstrom</v>
      </c>
      <c r="AY385" t="str">
        <f t="shared" si="169"/>
        <v>INSERTED</v>
      </c>
      <c r="BD385" t="str">
        <f t="shared" si="171"/>
        <v>YES</v>
      </c>
      <c r="BF385">
        <f t="shared" ca="1" si="182"/>
        <v>190</v>
      </c>
    </row>
    <row r="386" spans="1:58">
      <c r="A386">
        <v>380</v>
      </c>
      <c r="C386">
        <f>ROW(Table!$A$114)</f>
        <v>114</v>
      </c>
      <c r="D386" s="1" t="str">
        <f ca="1">INDIRECT(ADDRESS($C386,D$5,,,Table!$A$1))</f>
        <v/>
      </c>
      <c r="E386" t="str">
        <f ca="1">INDIRECT(ADDRESS($C386,E$5,,,Table!$A$1))</f>
        <v>PRLJB-025</v>
      </c>
      <c r="F386">
        <f ca="1">INDIRECT(ADDRESS($C386,F$5,,,Table!$A$1))</f>
        <v>187.67999999999998</v>
      </c>
      <c r="G386" t="str">
        <f ca="1">INDIRECT(ADDRESS($C386,G$5,,,Table!$A$1))</f>
        <v>HBL</v>
      </c>
      <c r="H386" t="str">
        <f ca="1">INDIRECT(ADDRESS($C386,H$5,,,Table!$A$1))</f>
        <v>HBL-010PRL:RFS-PRLJB-025</v>
      </c>
      <c r="I386" t="str">
        <f>Dev!$CR$49</f>
        <v>cp</v>
      </c>
      <c r="J386" t="str">
        <f>IF(OR(I386=Dev!$CU$46, I386=Dev!$CU$47, I386=Dev!$CU$48, I386=Dev!$CU$49, I386=Dev!$CU$50, I386=Dev!$CU$51, I386=Dev!$CU$52, I386=Dev!$CU$53, I386=Dev!$CR$48, I386=Dev!$CR$49),$C$3,                                                                  IF(OR(I386=Dev!$CU$54, I386=Dev!$CU$55, I386=Dev!$CU$56, I386=Dev!$CU$57, I386=Dev!$CU$58, I386=Dev!$CU$59, I386=Dev!$CS$48), $D$3,""))</f>
        <v>PRLEH</v>
      </c>
      <c r="K386" t="str">
        <f ca="1">CONCATENATE(E386,Names!$P$3,I386)</f>
        <v>PRLJB-025_cp</v>
      </c>
      <c r="M386" s="31">
        <f ca="1">INDIRECT(ADDRESS($C386,M$5,,,Table!$A$1))</f>
        <v>200</v>
      </c>
      <c r="O386" t="str">
        <f t="shared" si="184"/>
        <v/>
      </c>
      <c r="Q386" t="str">
        <f t="shared" si="185"/>
        <v>00</v>
      </c>
      <c r="R386">
        <f>$R$134</f>
        <v>8</v>
      </c>
      <c r="S386" t="str">
        <f ca="1">IFERROR(VLOOKUP(M386,Racks!$H$4:$M$30,Racks!$I$2),"")</f>
        <v>HBL</v>
      </c>
      <c r="T386" t="str">
        <f ca="1">IFERROR(VLOOKUP(M386,Racks!$H$4:$M$30,Racks!$K$2),"")</f>
        <v>020Row</v>
      </c>
      <c r="U386" t="str">
        <f t="shared" si="187"/>
        <v>008</v>
      </c>
      <c r="V386" t="str">
        <f>CONCATENATE(Names!$C$17,Names!$N$3,U386)</f>
        <v>PRLTCB-008</v>
      </c>
      <c r="W386" t="str">
        <f>Dev!$GG$83</f>
        <v>q</v>
      </c>
      <c r="X386">
        <v>17</v>
      </c>
      <c r="Y386" t="str">
        <f>IF(OR(W386=Dev!$GJ$82, W386=Dev!$GJ$83, W386=Dev!$GJ$84, W386=Dev!$GJ$85, W386=Dev!$GJ$86, W386=Dev!$GJ$87, W386=Dev!$GJ$88, W386=Dev!$GJ$89, W386=Dev!$GG$82, W386=Dev!$GG$83, W386=Dev!$GG$84, W386=Dev!$GG$85, W386=Dev!$GG$86),Names!$C$10,                   IF(OR(W386=Dev!$GJ$90, W386=Dev!$GJ$91, W386=Dev!$GJ$92, W386=Dev!$GJ$93, W386=Dev!$GJ$94, W386=Dev!$GJ$95, W386=Dev!$GJ$96, W386=Dev!$GJ$97, W386=Dev!$GH$82), Names!$C$11,""))</f>
        <v>PRLEH</v>
      </c>
      <c r="Z386" s="31" t="str">
        <f ca="1">IFERROR(VLOOKUP(M386,Racks!$H$4:$M$30,6),"")</f>
        <v>HBL-020Row:CnPw-U-016</v>
      </c>
      <c r="AA386" t="str">
        <f ca="1">IF(R386="","",CONCATENATE(S386,Names!$H$3,T386,Names!$J$3,Names!$K$3,Names!$L$3,V386))</f>
        <v>HBL-020Row:RFS-PRLTCB-008</v>
      </c>
      <c r="AB386" t="str">
        <f>IF(R386="","",CONCATENATE(V386,Names!$P$3,W386))</f>
        <v>PRLTCB-008_q</v>
      </c>
      <c r="AD386" t="str">
        <f t="shared" si="164"/>
        <v>CREATE</v>
      </c>
      <c r="AF386" t="str">
        <f t="shared" si="172"/>
        <v>3C16NS_3G1.5</v>
      </c>
      <c r="AH386" t="str">
        <f t="shared" ca="1" si="173"/>
        <v>HBL-010PRL:RFS-PRLJB-025</v>
      </c>
      <c r="AI386" t="str">
        <f t="shared" si="165"/>
        <v>AT</v>
      </c>
      <c r="AK386" t="str">
        <f t="shared" si="174"/>
        <v>WEIPU ST1210/S3</v>
      </c>
      <c r="AM386" t="str">
        <f t="shared" ca="1" si="175"/>
        <v>PRLJB-025_cp</v>
      </c>
      <c r="AN386" t="str">
        <f t="shared" ca="1" si="176"/>
        <v>HBL-020Row:RFS-PRLTCB-008</v>
      </c>
      <c r="AO386" t="str">
        <f t="shared" si="166"/>
        <v>KG</v>
      </c>
      <c r="AP386" t="str">
        <f t="shared" ca="1" si="177"/>
        <v>HBL-020Row:CnPw-U-016</v>
      </c>
      <c r="AQ386" t="str">
        <f t="shared" si="178"/>
        <v>WEIPU ST1210/P3</v>
      </c>
      <c r="AS386" t="str">
        <f t="shared" si="179"/>
        <v>PRLTCB-008_q</v>
      </c>
      <c r="AT386">
        <f t="shared" ca="1" si="180"/>
        <v>3</v>
      </c>
      <c r="AU386">
        <f t="shared" si="167"/>
        <v>5</v>
      </c>
      <c r="AV386" t="str">
        <f t="shared" si="181"/>
        <v>D</v>
      </c>
      <c r="AX386" t="str">
        <f t="shared" si="168"/>
        <v>staffanekstrom</v>
      </c>
      <c r="AY386" t="str">
        <f t="shared" si="169"/>
        <v>INSERTED</v>
      </c>
      <c r="BD386" t="str">
        <f t="shared" si="171"/>
        <v>YES</v>
      </c>
      <c r="BF386">
        <f t="shared" ca="1" si="182"/>
        <v>200</v>
      </c>
    </row>
    <row r="387" spans="1:58">
      <c r="A387">
        <v>381</v>
      </c>
      <c r="C387">
        <f>ROW(Table!$A$117)</f>
        <v>117</v>
      </c>
      <c r="D387" s="1" t="str">
        <f ca="1">INDIRECT(ADDRESS($C387,D$5,,,Table!$A$1))</f>
        <v/>
      </c>
      <c r="E387" t="str">
        <f ca="1">INDIRECT(ADDRESS($C387,E$5,,,Table!$A$1))</f>
        <v>PRLJB-026</v>
      </c>
      <c r="F387">
        <f ca="1">INDIRECT(ADDRESS($C387,F$5,,,Table!$A$1))</f>
        <v>196.19999999999996</v>
      </c>
      <c r="G387" t="str">
        <f ca="1">INDIRECT(ADDRESS($C387,G$5,,,Table!$A$1))</f>
        <v>HBL</v>
      </c>
      <c r="H387" t="str">
        <f ca="1">INDIRECT(ADDRESS($C387,H$5,,,Table!$A$1))</f>
        <v>HBL-020PRL:RFS-PRLJB-026</v>
      </c>
      <c r="I387" t="str">
        <f>Dev!$CR$49</f>
        <v>cp</v>
      </c>
      <c r="J387" t="str">
        <f>IF(OR(I387=Dev!$CU$46, I387=Dev!$CU$47, I387=Dev!$CU$48, I387=Dev!$CU$49, I387=Dev!$CU$50, I387=Dev!$CU$51, I387=Dev!$CU$52, I387=Dev!$CU$53, I387=Dev!$CR$48, I387=Dev!$CR$49),$C$3,                                                                  IF(OR(I387=Dev!$CU$54, I387=Dev!$CU$55, I387=Dev!$CU$56, I387=Dev!$CU$57, I387=Dev!$CU$58, I387=Dev!$CU$59, I387=Dev!$CS$48), $D$3,""))</f>
        <v>PRLEH</v>
      </c>
      <c r="K387" t="str">
        <f ca="1">CONCATENATE(E387,Names!$P$3,I387)</f>
        <v>PRLJB-026_cp</v>
      </c>
      <c r="M387" s="31">
        <f ca="1">INDIRECT(ADDRESS($C387,M$5,,,Table!$A$1))</f>
        <v>200</v>
      </c>
      <c r="O387" t="str">
        <f t="shared" si="184"/>
        <v/>
      </c>
      <c r="Q387" t="str">
        <f t="shared" si="185"/>
        <v>00</v>
      </c>
      <c r="R387">
        <f t="shared" ref="R387:R389" si="195">$R$134</f>
        <v>8</v>
      </c>
      <c r="S387" t="str">
        <f ca="1">IFERROR(VLOOKUP(M387,Racks!$H$4:$M$30,Racks!$I$2),"")</f>
        <v>HBL</v>
      </c>
      <c r="T387" t="str">
        <f ca="1">IFERROR(VLOOKUP(M387,Racks!$H$4:$M$30,Racks!$K$2),"")</f>
        <v>020Row</v>
      </c>
      <c r="U387" t="str">
        <f t="shared" si="187"/>
        <v>008</v>
      </c>
      <c r="V387" t="str">
        <f>CONCATENATE(Names!$C$17,Names!$N$3,U387)</f>
        <v>PRLTCB-008</v>
      </c>
      <c r="W387" t="str">
        <f>Dev!$GG$84</f>
        <v>r</v>
      </c>
      <c r="X387">
        <v>18</v>
      </c>
      <c r="Y387" t="str">
        <f>IF(OR(W387=Dev!$GJ$82, W387=Dev!$GJ$83, W387=Dev!$GJ$84, W387=Dev!$GJ$85, W387=Dev!$GJ$86, W387=Dev!$GJ$87, W387=Dev!$GJ$88, W387=Dev!$GJ$89, W387=Dev!$GG$82, W387=Dev!$GG$83, W387=Dev!$GG$84, W387=Dev!$GG$85, W387=Dev!$GG$86),Names!$C$10,                   IF(OR(W387=Dev!$GJ$90, W387=Dev!$GJ$91, W387=Dev!$GJ$92, W387=Dev!$GJ$93, W387=Dev!$GJ$94, W387=Dev!$GJ$95, W387=Dev!$GJ$96, W387=Dev!$GJ$97, W387=Dev!$GH$82), Names!$C$11,""))</f>
        <v>PRLEH</v>
      </c>
      <c r="Z387" s="31" t="str">
        <f ca="1">IFERROR(VLOOKUP(M387,Racks!$H$4:$M$30,6),"")</f>
        <v>HBL-020Row:CnPw-U-016</v>
      </c>
      <c r="AA387" t="str">
        <f ca="1">IF(R387="","",CONCATENATE(S387,Names!$H$3,T387,Names!$J$3,Names!$K$3,Names!$L$3,V387))</f>
        <v>HBL-020Row:RFS-PRLTCB-008</v>
      </c>
      <c r="AB387" t="str">
        <f>IF(R387="","",CONCATENATE(V387,Names!$P$3,W387))</f>
        <v>PRLTCB-008_r</v>
      </c>
      <c r="AD387" t="str">
        <f t="shared" si="164"/>
        <v>CREATE</v>
      </c>
      <c r="AF387" t="str">
        <f t="shared" si="172"/>
        <v>3C16NS_3G1.5</v>
      </c>
      <c r="AH387" t="str">
        <f t="shared" ca="1" si="173"/>
        <v>HBL-020PRL:RFS-PRLJB-026</v>
      </c>
      <c r="AI387" t="str">
        <f t="shared" si="165"/>
        <v>AT</v>
      </c>
      <c r="AK387" t="str">
        <f t="shared" si="174"/>
        <v>WEIPU ST1210/S3</v>
      </c>
      <c r="AM387" t="str">
        <f t="shared" ca="1" si="175"/>
        <v>PRLJB-026_cp</v>
      </c>
      <c r="AN387" t="str">
        <f t="shared" ca="1" si="176"/>
        <v>HBL-020Row:RFS-PRLTCB-008</v>
      </c>
      <c r="AO387" t="str">
        <f t="shared" si="166"/>
        <v>KG</v>
      </c>
      <c r="AP387" t="str">
        <f t="shared" ca="1" si="177"/>
        <v>HBL-020Row:CnPw-U-016</v>
      </c>
      <c r="AQ387" t="str">
        <f t="shared" si="178"/>
        <v>WEIPU ST1210/P3</v>
      </c>
      <c r="AS387" t="str">
        <f t="shared" si="179"/>
        <v>PRLTCB-008_r</v>
      </c>
      <c r="AT387">
        <f t="shared" ca="1" si="180"/>
        <v>3</v>
      </c>
      <c r="AU387">
        <f t="shared" si="167"/>
        <v>5</v>
      </c>
      <c r="AV387" t="str">
        <f t="shared" si="181"/>
        <v>D</v>
      </c>
      <c r="AX387" t="str">
        <f t="shared" si="168"/>
        <v>staffanekstrom</v>
      </c>
      <c r="AY387" t="str">
        <f t="shared" si="169"/>
        <v>INSERTED</v>
      </c>
      <c r="BD387" t="str">
        <f t="shared" si="171"/>
        <v>YES</v>
      </c>
      <c r="BF387">
        <f t="shared" ca="1" si="182"/>
        <v>200</v>
      </c>
    </row>
    <row r="388" spans="1:58">
      <c r="A388">
        <v>382</v>
      </c>
      <c r="C388">
        <f>ROW(Table!$A$120)</f>
        <v>120</v>
      </c>
      <c r="D388" s="1" t="str">
        <f ca="1">INDIRECT(ADDRESS($C388,D$5,,,Table!$A$1))</f>
        <v/>
      </c>
      <c r="E388" t="str">
        <f ca="1">INDIRECT(ADDRESS($C388,E$5,,,Table!$A$1))</f>
        <v>PRLJB-027</v>
      </c>
      <c r="F388">
        <f ca="1">INDIRECT(ADDRESS($C388,F$5,,,Table!$A$1))</f>
        <v>204.71999999999994</v>
      </c>
      <c r="G388" t="str">
        <f ca="1">INDIRECT(ADDRESS($C388,G$5,,,Table!$A$1))</f>
        <v>HBL</v>
      </c>
      <c r="H388" t="str">
        <f ca="1">INDIRECT(ADDRESS($C388,H$5,,,Table!$A$1))</f>
        <v>HBL-030PRL:RFS-PRLJB-027</v>
      </c>
      <c r="I388" t="str">
        <f>Dev!$CR$49</f>
        <v>cp</v>
      </c>
      <c r="J388" t="str">
        <f>IF(OR(I388=Dev!$CU$46, I388=Dev!$CU$47, I388=Dev!$CU$48, I388=Dev!$CU$49, I388=Dev!$CU$50, I388=Dev!$CU$51, I388=Dev!$CU$52, I388=Dev!$CU$53, I388=Dev!$CR$48, I388=Dev!$CR$49),$C$3,                                                                  IF(OR(I388=Dev!$CU$54, I388=Dev!$CU$55, I388=Dev!$CU$56, I388=Dev!$CU$57, I388=Dev!$CU$58, I388=Dev!$CU$59, I388=Dev!$CS$48), $D$3,""))</f>
        <v>PRLEH</v>
      </c>
      <c r="K388" t="str">
        <f ca="1">CONCATENATE(E388,Names!$P$3,I388)</f>
        <v>PRLJB-027_cp</v>
      </c>
      <c r="M388" s="31">
        <f ca="1">INDIRECT(ADDRESS($C388,M$5,,,Table!$A$1))</f>
        <v>210</v>
      </c>
      <c r="O388" t="str">
        <f t="shared" si="184"/>
        <v/>
      </c>
      <c r="Q388" t="str">
        <f t="shared" si="185"/>
        <v>00</v>
      </c>
      <c r="R388">
        <f t="shared" si="195"/>
        <v>8</v>
      </c>
      <c r="S388" t="str">
        <f ca="1">IFERROR(VLOOKUP(M388,Racks!$H$4:$M$30,Racks!$I$2),"")</f>
        <v>HBL</v>
      </c>
      <c r="T388" t="str">
        <f ca="1">IFERROR(VLOOKUP(M388,Racks!$H$4:$M$30,Racks!$K$2),"")</f>
        <v>020Row</v>
      </c>
      <c r="U388" t="str">
        <f t="shared" si="187"/>
        <v>008</v>
      </c>
      <c r="V388" t="str">
        <f>CONCATENATE(Names!$C$17,Names!$N$3,U388)</f>
        <v>PRLTCB-008</v>
      </c>
      <c r="W388" t="str">
        <f>Dev!$GG$85</f>
        <v>s</v>
      </c>
      <c r="X388">
        <v>19</v>
      </c>
      <c r="Y388" t="str">
        <f>IF(OR(W388=Dev!$GJ$82, W388=Dev!$GJ$83, W388=Dev!$GJ$84, W388=Dev!$GJ$85, W388=Dev!$GJ$86, W388=Dev!$GJ$87, W388=Dev!$GJ$88, W388=Dev!$GJ$89, W388=Dev!$GG$82, W388=Dev!$GG$83, W388=Dev!$GG$84, W388=Dev!$GG$85, W388=Dev!$GG$86),Names!$C$10,                   IF(OR(W388=Dev!$GJ$90, W388=Dev!$GJ$91, W388=Dev!$GJ$92, W388=Dev!$GJ$93, W388=Dev!$GJ$94, W388=Dev!$GJ$95, W388=Dev!$GJ$96, W388=Dev!$GJ$97, W388=Dev!$GH$82), Names!$C$11,""))</f>
        <v>PRLEH</v>
      </c>
      <c r="Z388" s="31" t="str">
        <f ca="1">IFERROR(VLOOKUP(M388,Racks!$H$4:$M$30,6),"")</f>
        <v>HBL-020Row:CnPw-U-016</v>
      </c>
      <c r="AA388" t="str">
        <f ca="1">IF(R388="","",CONCATENATE(S388,Names!$H$3,T388,Names!$J$3,Names!$K$3,Names!$L$3,V388))</f>
        <v>HBL-020Row:RFS-PRLTCB-008</v>
      </c>
      <c r="AB388" t="str">
        <f>IF(R388="","",CONCATENATE(V388,Names!$P$3,W388))</f>
        <v>PRLTCB-008_s</v>
      </c>
      <c r="AD388" t="str">
        <f t="shared" si="164"/>
        <v>CREATE</v>
      </c>
      <c r="AF388" t="str">
        <f t="shared" si="172"/>
        <v>3C16NS_3G1.5</v>
      </c>
      <c r="AH388" t="str">
        <f t="shared" ca="1" si="173"/>
        <v>HBL-030PRL:RFS-PRLJB-027</v>
      </c>
      <c r="AI388" t="str">
        <f t="shared" si="165"/>
        <v>AT</v>
      </c>
      <c r="AK388" t="str">
        <f t="shared" si="174"/>
        <v>WEIPU ST1210/S3</v>
      </c>
      <c r="AM388" t="str">
        <f t="shared" ca="1" si="175"/>
        <v>PRLJB-027_cp</v>
      </c>
      <c r="AN388" t="str">
        <f t="shared" ca="1" si="176"/>
        <v>HBL-020Row:RFS-PRLTCB-008</v>
      </c>
      <c r="AO388" t="str">
        <f t="shared" si="166"/>
        <v>KG</v>
      </c>
      <c r="AP388" t="str">
        <f t="shared" ca="1" si="177"/>
        <v>HBL-020Row:CnPw-U-016</v>
      </c>
      <c r="AQ388" t="str">
        <f t="shared" si="178"/>
        <v>WEIPU ST1210/P3</v>
      </c>
      <c r="AS388" t="str">
        <f t="shared" si="179"/>
        <v>PRLTCB-008_s</v>
      </c>
      <c r="AT388">
        <f t="shared" ca="1" si="180"/>
        <v>3</v>
      </c>
      <c r="AU388">
        <f t="shared" si="167"/>
        <v>5</v>
      </c>
      <c r="AV388" t="str">
        <f t="shared" si="181"/>
        <v>D</v>
      </c>
      <c r="AX388" t="str">
        <f t="shared" si="168"/>
        <v>staffanekstrom</v>
      </c>
      <c r="AY388" t="str">
        <f t="shared" si="169"/>
        <v>INSERTED</v>
      </c>
      <c r="BD388" t="str">
        <f t="shared" si="171"/>
        <v>YES</v>
      </c>
      <c r="BF388">
        <f t="shared" ca="1" si="182"/>
        <v>210</v>
      </c>
    </row>
    <row r="389" spans="1:58">
      <c r="A389">
        <v>383</v>
      </c>
      <c r="C389">
        <f>ROW(Table!$A$123)</f>
        <v>123</v>
      </c>
      <c r="D389" s="1" t="str">
        <f ca="1">INDIRECT(ADDRESS($C389,D$5,,,Table!$A$1))</f>
        <v/>
      </c>
      <c r="E389" t="str">
        <f ca="1">INDIRECT(ADDRESS($C389,E$5,,,Table!$A$1))</f>
        <v>PRLJB-028</v>
      </c>
      <c r="F389">
        <f ca="1">INDIRECT(ADDRESS($C389,F$5,,,Table!$A$1))</f>
        <v>213.23999999999992</v>
      </c>
      <c r="G389" t="str">
        <f ca="1">INDIRECT(ADDRESS($C389,G$5,,,Table!$A$1))</f>
        <v>HBL</v>
      </c>
      <c r="H389" t="str">
        <f ca="1">INDIRECT(ADDRESS($C389,H$5,,,Table!$A$1))</f>
        <v>HBL-040PRL:RFS-PRLJB-028</v>
      </c>
      <c r="I389" t="str">
        <f>Dev!$CR$49</f>
        <v>cp</v>
      </c>
      <c r="J389" t="str">
        <f>IF(OR(I389=Dev!$CU$46, I389=Dev!$CU$47, I389=Dev!$CU$48, I389=Dev!$CU$49, I389=Dev!$CU$50, I389=Dev!$CU$51, I389=Dev!$CU$52, I389=Dev!$CU$53, I389=Dev!$CR$48, I389=Dev!$CR$49),$C$3,                                                                  IF(OR(I389=Dev!$CU$54, I389=Dev!$CU$55, I389=Dev!$CU$56, I389=Dev!$CU$57, I389=Dev!$CU$58, I389=Dev!$CU$59, I389=Dev!$CS$48), $D$3,""))</f>
        <v>PRLEH</v>
      </c>
      <c r="K389" t="str">
        <f ca="1">CONCATENATE(E389,Names!$P$3,I389)</f>
        <v>PRLJB-028_cp</v>
      </c>
      <c r="M389" s="31">
        <f ca="1">INDIRECT(ADDRESS($C389,M$5,,,Table!$A$1))</f>
        <v>210</v>
      </c>
      <c r="O389" t="str">
        <f t="shared" si="184"/>
        <v/>
      </c>
      <c r="Q389" t="str">
        <f t="shared" si="185"/>
        <v>00</v>
      </c>
      <c r="R389">
        <f t="shared" si="195"/>
        <v>8</v>
      </c>
      <c r="S389" t="str">
        <f ca="1">IFERROR(VLOOKUP(M389,Racks!$H$4:$M$30,Racks!$I$2),"")</f>
        <v>HBL</v>
      </c>
      <c r="T389" t="str">
        <f ca="1">IFERROR(VLOOKUP(M389,Racks!$H$4:$M$30,Racks!$K$2),"")</f>
        <v>020Row</v>
      </c>
      <c r="U389" t="str">
        <f t="shared" si="187"/>
        <v>008</v>
      </c>
      <c r="V389" t="str">
        <f>CONCATENATE(Names!$C$17,Names!$N$3,U389)</f>
        <v>PRLTCB-008</v>
      </c>
      <c r="W389" t="str">
        <f>Dev!$GG$86</f>
        <v>t</v>
      </c>
      <c r="X389">
        <v>20</v>
      </c>
      <c r="Y389" t="str">
        <f>IF(OR(W389=Dev!$GJ$82, W389=Dev!$GJ$83, W389=Dev!$GJ$84, W389=Dev!$GJ$85, W389=Dev!$GJ$86, W389=Dev!$GJ$87, W389=Dev!$GJ$88, W389=Dev!$GJ$89, W389=Dev!$GG$82, W389=Dev!$GG$83, W389=Dev!$GG$84, W389=Dev!$GG$85, W389=Dev!$GG$86),Names!$C$10,                   IF(OR(W389=Dev!$GJ$90, W389=Dev!$GJ$91, W389=Dev!$GJ$92, W389=Dev!$GJ$93, W389=Dev!$GJ$94, W389=Dev!$GJ$95, W389=Dev!$GJ$96, W389=Dev!$GJ$97, W389=Dev!$GH$82), Names!$C$11,""))</f>
        <v>PRLEH</v>
      </c>
      <c r="Z389" s="31" t="str">
        <f ca="1">IFERROR(VLOOKUP(M389,Racks!$H$4:$M$30,6),"")</f>
        <v>HBL-020Row:CnPw-U-016</v>
      </c>
      <c r="AA389" t="str">
        <f ca="1">IF(R389="","",CONCATENATE(S389,Names!$H$3,T389,Names!$J$3,Names!$K$3,Names!$L$3,V389))</f>
        <v>HBL-020Row:RFS-PRLTCB-008</v>
      </c>
      <c r="AB389" t="str">
        <f>IF(R389="","",CONCATENATE(V389,Names!$P$3,W389))</f>
        <v>PRLTCB-008_t</v>
      </c>
      <c r="AD389" t="str">
        <f t="shared" si="164"/>
        <v>CREATE</v>
      </c>
      <c r="AF389" t="str">
        <f t="shared" si="172"/>
        <v>3C16NS_3G1.5</v>
      </c>
      <c r="AH389" t="str">
        <f t="shared" ca="1" si="173"/>
        <v>HBL-040PRL:RFS-PRLJB-028</v>
      </c>
      <c r="AI389" t="str">
        <f t="shared" si="165"/>
        <v>AT</v>
      </c>
      <c r="AK389" t="str">
        <f t="shared" si="174"/>
        <v>WEIPU ST1210/S3</v>
      </c>
      <c r="AM389" t="str">
        <f t="shared" ca="1" si="175"/>
        <v>PRLJB-028_cp</v>
      </c>
      <c r="AN389" t="str">
        <f t="shared" ca="1" si="176"/>
        <v>HBL-020Row:RFS-PRLTCB-008</v>
      </c>
      <c r="AO389" t="str">
        <f t="shared" si="166"/>
        <v>KG</v>
      </c>
      <c r="AP389" t="str">
        <f t="shared" ca="1" si="177"/>
        <v>HBL-020Row:CnPw-U-016</v>
      </c>
      <c r="AQ389" t="str">
        <f t="shared" si="178"/>
        <v>WEIPU ST1210/P3</v>
      </c>
      <c r="AS389" t="str">
        <f t="shared" si="179"/>
        <v>PRLTCB-008_t</v>
      </c>
      <c r="AT389">
        <f t="shared" ca="1" si="180"/>
        <v>3</v>
      </c>
      <c r="AU389">
        <f t="shared" si="167"/>
        <v>5</v>
      </c>
      <c r="AV389" t="str">
        <f t="shared" si="181"/>
        <v>D</v>
      </c>
      <c r="AX389" t="str">
        <f t="shared" si="168"/>
        <v>staffanekstrom</v>
      </c>
      <c r="AY389" t="str">
        <f t="shared" si="169"/>
        <v>INSERTED</v>
      </c>
      <c r="BD389" t="str">
        <f t="shared" si="171"/>
        <v>YES</v>
      </c>
      <c r="BF389">
        <f t="shared" ca="1" si="182"/>
        <v>210</v>
      </c>
    </row>
    <row r="390" spans="1:58">
      <c r="A390">
        <v>384</v>
      </c>
      <c r="C390">
        <f>ROW(Table!$A$126)</f>
        <v>126</v>
      </c>
      <c r="D390" s="1" t="str">
        <f ca="1">INDIRECT(ADDRESS($C390,D$5,,,Table!$A$1))</f>
        <v/>
      </c>
      <c r="E390" t="str">
        <f ca="1">INDIRECT(ADDRESS($C390,E$5,,,Table!$A$1))</f>
        <v>PRLJB-029</v>
      </c>
      <c r="F390">
        <f ca="1">INDIRECT(ADDRESS($C390,F$5,,,Table!$A$1))</f>
        <v>221.75999999999991</v>
      </c>
      <c r="G390" t="str">
        <f ca="1">INDIRECT(ADDRESS($C390,G$5,,,Table!$A$1))</f>
        <v>HBL</v>
      </c>
      <c r="H390" t="str">
        <f ca="1">INDIRECT(ADDRESS($C390,H$5,,,Table!$A$1))</f>
        <v>HBL-050PRL:RFS-PRLJB-029</v>
      </c>
      <c r="I390" t="str">
        <f>Dev!$CR$49</f>
        <v>cp</v>
      </c>
      <c r="J390" t="str">
        <f>IF(OR(I390=Dev!$CU$46, I390=Dev!$CU$47, I390=Dev!$CU$48, I390=Dev!$CU$49, I390=Dev!$CU$50, I390=Dev!$CU$51, I390=Dev!$CU$52, I390=Dev!$CU$53, I390=Dev!$CR$48, I390=Dev!$CR$49),$C$3,                                                                  IF(OR(I390=Dev!$CU$54, I390=Dev!$CU$55, I390=Dev!$CU$56, I390=Dev!$CU$57, I390=Dev!$CU$58, I390=Dev!$CU$59, I390=Dev!$CS$48), $D$3,""))</f>
        <v>PRLEH</v>
      </c>
      <c r="K390" t="str">
        <f ca="1">CONCATENATE(E390,Names!$P$3,I390)</f>
        <v>PRLJB-029_cp</v>
      </c>
      <c r="M390" s="42">
        <f ca="1">INDIRECT(ADDRESS($C390,M$5,,,Table!$A$1))</f>
        <v>220</v>
      </c>
      <c r="O390" t="str">
        <f t="shared" si="184"/>
        <v/>
      </c>
      <c r="Q390" t="str">
        <f t="shared" si="185"/>
        <v>00</v>
      </c>
      <c r="R390">
        <f>$R$154</f>
        <v>9</v>
      </c>
      <c r="S390" t="str">
        <f ca="1">IFERROR(VLOOKUP(M390,Racks!$H$4:$M$30,Racks!$I$2),"")</f>
        <v>HBL</v>
      </c>
      <c r="T390" t="str">
        <f ca="1">IFERROR(VLOOKUP(M390,Racks!$H$4:$M$30,Racks!$K$2),"")</f>
        <v>060Row</v>
      </c>
      <c r="U390" t="str">
        <f t="shared" si="187"/>
        <v>009</v>
      </c>
      <c r="V390" t="str">
        <f>CONCATENATE(Names!$C$17,Names!$N$3,U390)</f>
        <v>PRLTCB-009</v>
      </c>
      <c r="W390" t="str">
        <f>Dev!$GG$83</f>
        <v>q</v>
      </c>
      <c r="X390">
        <v>17</v>
      </c>
      <c r="Y390" t="str">
        <f>IF(OR(W390=Dev!$GJ$82, W390=Dev!$GJ$83, W390=Dev!$GJ$84, W390=Dev!$GJ$85, W390=Dev!$GJ$86, W390=Dev!$GJ$87, W390=Dev!$GJ$88, W390=Dev!$GJ$89, W390=Dev!$GG$82, W390=Dev!$GG$83, W390=Dev!$GG$84, W390=Dev!$GG$85, W390=Dev!$GG$86),Names!$C$10,                   IF(OR(W390=Dev!$GJ$90, W390=Dev!$GJ$91, W390=Dev!$GJ$92, W390=Dev!$GJ$93, W390=Dev!$GJ$94, W390=Dev!$GJ$95, W390=Dev!$GJ$96, W390=Dev!$GJ$97, W390=Dev!$GH$82), Names!$C$11,""))</f>
        <v>PRLEH</v>
      </c>
      <c r="Z390" s="42" t="str">
        <f ca="1">IFERROR(VLOOKUP(M390,Racks!$H$4:$M$30,6),"")</f>
        <v>HBL-060Row:CnPw-U-016</v>
      </c>
      <c r="AA390" t="str">
        <f ca="1">IF(R390="","",CONCATENATE(S390,Names!$H$3,T390,Names!$J$3,Names!$K$3,Names!$L$3,V390))</f>
        <v>HBL-060Row:RFS-PRLTCB-009</v>
      </c>
      <c r="AB390" t="str">
        <f>IF(R390="","",CONCATENATE(V390,Names!$P$3,W390))</f>
        <v>PRLTCB-009_q</v>
      </c>
      <c r="AD390" t="str">
        <f t="shared" si="164"/>
        <v>CREATE</v>
      </c>
      <c r="AF390" t="str">
        <f t="shared" si="172"/>
        <v>3C16NS_3G1.5</v>
      </c>
      <c r="AH390" t="str">
        <f t="shared" ca="1" si="173"/>
        <v>HBL-050PRL:RFS-PRLJB-029</v>
      </c>
      <c r="AI390" t="str">
        <f t="shared" si="165"/>
        <v>AT</v>
      </c>
      <c r="AK390" t="str">
        <f t="shared" si="174"/>
        <v>WEIPU ST1210/S3</v>
      </c>
      <c r="AM390" t="str">
        <f t="shared" ca="1" si="175"/>
        <v>PRLJB-029_cp</v>
      </c>
      <c r="AN390" t="str">
        <f t="shared" ca="1" si="176"/>
        <v>HBL-060Row:RFS-PRLTCB-009</v>
      </c>
      <c r="AO390" t="str">
        <f t="shared" si="166"/>
        <v>KG</v>
      </c>
      <c r="AP390" t="str">
        <f t="shared" ca="1" si="177"/>
        <v>HBL-060Row:CnPw-U-016</v>
      </c>
      <c r="AQ390" t="str">
        <f t="shared" si="178"/>
        <v>WEIPU ST1210/P3</v>
      </c>
      <c r="AS390" t="str">
        <f t="shared" si="179"/>
        <v>PRLTCB-009_q</v>
      </c>
      <c r="AT390">
        <f t="shared" ca="1" si="180"/>
        <v>3</v>
      </c>
      <c r="AU390">
        <f t="shared" si="167"/>
        <v>5</v>
      </c>
      <c r="AV390" t="str">
        <f t="shared" si="181"/>
        <v>D</v>
      </c>
      <c r="AX390" t="str">
        <f t="shared" si="168"/>
        <v>staffanekstrom</v>
      </c>
      <c r="AY390" t="str">
        <f t="shared" si="169"/>
        <v>INSERTED</v>
      </c>
      <c r="BD390" t="str">
        <f t="shared" si="171"/>
        <v>YES</v>
      </c>
      <c r="BF390">
        <f t="shared" ca="1" si="182"/>
        <v>220</v>
      </c>
    </row>
    <row r="391" spans="1:58">
      <c r="A391">
        <v>385</v>
      </c>
      <c r="C391">
        <f>ROW(Table!$A$129)</f>
        <v>129</v>
      </c>
      <c r="D391" s="1" t="str">
        <f ca="1">INDIRECT(ADDRESS($C391,D$5,,,Table!$A$1))</f>
        <v/>
      </c>
      <c r="E391" t="str">
        <f ca="1">INDIRECT(ADDRESS($C391,E$5,,,Table!$A$1))</f>
        <v>PRLJB-030</v>
      </c>
      <c r="F391">
        <f ca="1">INDIRECT(ADDRESS($C391,F$5,,,Table!$A$1))</f>
        <v>230.27999999999989</v>
      </c>
      <c r="G391" t="str">
        <f ca="1">INDIRECT(ADDRESS($C391,G$5,,,Table!$A$1))</f>
        <v>HBL</v>
      </c>
      <c r="H391" t="str">
        <f ca="1">INDIRECT(ADDRESS($C391,H$5,,,Table!$A$1))</f>
        <v>HBL-060PRL:RFS-PRLJB-030</v>
      </c>
      <c r="I391" t="str">
        <f>Dev!$CR$49</f>
        <v>cp</v>
      </c>
      <c r="J391" t="str">
        <f>IF(OR(I391=Dev!$CU$46, I391=Dev!$CU$47, I391=Dev!$CU$48, I391=Dev!$CU$49, I391=Dev!$CU$50, I391=Dev!$CU$51, I391=Dev!$CU$52, I391=Dev!$CU$53, I391=Dev!$CR$48, I391=Dev!$CR$49),$C$3,                                                                  IF(OR(I391=Dev!$CU$54, I391=Dev!$CU$55, I391=Dev!$CU$56, I391=Dev!$CU$57, I391=Dev!$CU$58, I391=Dev!$CU$59, I391=Dev!$CS$48), $D$3,""))</f>
        <v>PRLEH</v>
      </c>
      <c r="K391" t="str">
        <f ca="1">CONCATENATE(E391,Names!$P$3,I391)</f>
        <v>PRLJB-030_cp</v>
      </c>
      <c r="M391" s="42">
        <f ca="1">INDIRECT(ADDRESS($C391,M$5,,,Table!$A$1))</f>
        <v>220</v>
      </c>
      <c r="O391" t="str">
        <f t="shared" si="184"/>
        <v/>
      </c>
      <c r="Q391" t="str">
        <f t="shared" si="185"/>
        <v>00</v>
      </c>
      <c r="R391">
        <f t="shared" ref="R391:R393" si="196">$R$154</f>
        <v>9</v>
      </c>
      <c r="S391" t="str">
        <f ca="1">IFERROR(VLOOKUP(M391,Racks!$H$4:$M$30,Racks!$I$2),"")</f>
        <v>HBL</v>
      </c>
      <c r="T391" t="str">
        <f ca="1">IFERROR(VLOOKUP(M391,Racks!$H$4:$M$30,Racks!$K$2),"")</f>
        <v>060Row</v>
      </c>
      <c r="U391" t="str">
        <f t="shared" si="187"/>
        <v>009</v>
      </c>
      <c r="V391" t="str">
        <f>CONCATENATE(Names!$C$17,Names!$N$3,U391)</f>
        <v>PRLTCB-009</v>
      </c>
      <c r="W391" t="str">
        <f>Dev!$GG$84</f>
        <v>r</v>
      </c>
      <c r="X391">
        <v>18</v>
      </c>
      <c r="Y391" t="str">
        <f>IF(OR(W391=Dev!$GJ$82, W391=Dev!$GJ$83, W391=Dev!$GJ$84, W391=Dev!$GJ$85, W391=Dev!$GJ$86, W391=Dev!$GJ$87, W391=Dev!$GJ$88, W391=Dev!$GJ$89, W391=Dev!$GG$82, W391=Dev!$GG$83, W391=Dev!$GG$84, W391=Dev!$GG$85, W391=Dev!$GG$86),Names!$C$10,                   IF(OR(W391=Dev!$GJ$90, W391=Dev!$GJ$91, W391=Dev!$GJ$92, W391=Dev!$GJ$93, W391=Dev!$GJ$94, W391=Dev!$GJ$95, W391=Dev!$GJ$96, W391=Dev!$GJ$97, W391=Dev!$GH$82), Names!$C$11,""))</f>
        <v>PRLEH</v>
      </c>
      <c r="Z391" s="42" t="str">
        <f ca="1">IFERROR(VLOOKUP(M391,Racks!$H$4:$M$30,6),"")</f>
        <v>HBL-060Row:CnPw-U-016</v>
      </c>
      <c r="AA391" t="str">
        <f ca="1">IF(R391="","",CONCATENATE(S391,Names!$H$3,T391,Names!$J$3,Names!$K$3,Names!$L$3,V391))</f>
        <v>HBL-060Row:RFS-PRLTCB-009</v>
      </c>
      <c r="AB391" t="str">
        <f>IF(R391="","",CONCATENATE(V391,Names!$P$3,W391))</f>
        <v>PRLTCB-009_r</v>
      </c>
      <c r="AD391" t="str">
        <f t="shared" ref="AD391:AD454" si="197">$AD$1</f>
        <v>CREATE</v>
      </c>
      <c r="AF391" t="str">
        <f t="shared" si="172"/>
        <v>3C16NS_3G1.5</v>
      </c>
      <c r="AH391" t="str">
        <f t="shared" ca="1" si="173"/>
        <v>HBL-060PRL:RFS-PRLJB-030</v>
      </c>
      <c r="AI391" t="str">
        <f t="shared" ref="AI391:AI454" si="198">$AI$1</f>
        <v>AT</v>
      </c>
      <c r="AK391" t="str">
        <f t="shared" si="174"/>
        <v>WEIPU ST1210/S3</v>
      </c>
      <c r="AM391" t="str">
        <f t="shared" ca="1" si="175"/>
        <v>PRLJB-030_cp</v>
      </c>
      <c r="AN391" t="str">
        <f t="shared" ca="1" si="176"/>
        <v>HBL-060Row:RFS-PRLTCB-009</v>
      </c>
      <c r="AO391" t="str">
        <f t="shared" ref="AO391:AO454" si="199">$AO$1</f>
        <v>KG</v>
      </c>
      <c r="AP391" t="str">
        <f t="shared" ca="1" si="177"/>
        <v>HBL-060Row:CnPw-U-016</v>
      </c>
      <c r="AQ391" t="str">
        <f t="shared" si="178"/>
        <v>WEIPU ST1210/P3</v>
      </c>
      <c r="AS391" t="str">
        <f t="shared" si="179"/>
        <v>PRLTCB-009_r</v>
      </c>
      <c r="AT391">
        <f t="shared" ca="1" si="180"/>
        <v>3</v>
      </c>
      <c r="AU391">
        <f t="shared" ref="AU391:AU454" si="200">$AU$1</f>
        <v>5</v>
      </c>
      <c r="AV391" t="str">
        <f t="shared" si="181"/>
        <v>D</v>
      </c>
      <c r="AX391" t="str">
        <f t="shared" ref="AX391:AX454" si="201">$AX$1</f>
        <v>staffanekstrom</v>
      </c>
      <c r="AY391" t="str">
        <f t="shared" ref="AY391:AY454" si="202">$AY$1</f>
        <v>INSERTED</v>
      </c>
      <c r="BD391" t="str">
        <f t="shared" ref="BD391:BD454" si="203">$BD$1</f>
        <v>YES</v>
      </c>
      <c r="BF391">
        <f t="shared" ca="1" si="182"/>
        <v>220</v>
      </c>
    </row>
    <row r="392" spans="1:58">
      <c r="A392">
        <v>386</v>
      </c>
      <c r="C392">
        <f>ROW(Table!$A$132)</f>
        <v>132</v>
      </c>
      <c r="D392" s="1" t="str">
        <f ca="1">INDIRECT(ADDRESS($C392,D$5,,,Table!$A$1))</f>
        <v/>
      </c>
      <c r="E392" t="str">
        <f ca="1">INDIRECT(ADDRESS($C392,E$5,,,Table!$A$1))</f>
        <v>PRLJB-031</v>
      </c>
      <c r="F392">
        <f ca="1">INDIRECT(ADDRESS($C392,F$5,,,Table!$A$1))</f>
        <v>238.79999999999987</v>
      </c>
      <c r="G392" t="str">
        <f ca="1">INDIRECT(ADDRESS($C392,G$5,,,Table!$A$1))</f>
        <v>HBL</v>
      </c>
      <c r="H392" t="str">
        <f ca="1">INDIRECT(ADDRESS($C392,H$5,,,Table!$A$1))</f>
        <v>HBL-070PRL:RFS-PRLJB-031</v>
      </c>
      <c r="I392" t="str">
        <f>Dev!$CR$49</f>
        <v>cp</v>
      </c>
      <c r="J392" t="str">
        <f>IF(OR(I392=Dev!$CU$46, I392=Dev!$CU$47, I392=Dev!$CU$48, I392=Dev!$CU$49, I392=Dev!$CU$50, I392=Dev!$CU$51, I392=Dev!$CU$52, I392=Dev!$CU$53, I392=Dev!$CR$48, I392=Dev!$CR$49),$C$3,                                                                  IF(OR(I392=Dev!$CU$54, I392=Dev!$CU$55, I392=Dev!$CU$56, I392=Dev!$CU$57, I392=Dev!$CU$58, I392=Dev!$CU$59, I392=Dev!$CS$48), $D$3,""))</f>
        <v>PRLEH</v>
      </c>
      <c r="K392" t="str">
        <f ca="1">CONCATENATE(E392,Names!$P$3,I392)</f>
        <v>PRLJB-031_cp</v>
      </c>
      <c r="M392" s="42">
        <f ca="1">INDIRECT(ADDRESS($C392,M$5,,,Table!$A$1))</f>
        <v>230</v>
      </c>
      <c r="O392" t="str">
        <f t="shared" si="184"/>
        <v/>
      </c>
      <c r="Q392" t="str">
        <f t="shared" si="185"/>
        <v>00</v>
      </c>
      <c r="R392">
        <f t="shared" si="196"/>
        <v>9</v>
      </c>
      <c r="S392" t="str">
        <f ca="1">IFERROR(VLOOKUP(M392,Racks!$H$4:$M$30,Racks!$I$2),"")</f>
        <v>HBL</v>
      </c>
      <c r="T392" t="str">
        <f ca="1">IFERROR(VLOOKUP(M392,Racks!$H$4:$M$30,Racks!$K$2),"")</f>
        <v>060Row</v>
      </c>
      <c r="U392" t="str">
        <f t="shared" si="187"/>
        <v>009</v>
      </c>
      <c r="V392" t="str">
        <f>CONCATENATE(Names!$C$17,Names!$N$3,U392)</f>
        <v>PRLTCB-009</v>
      </c>
      <c r="W392" t="str">
        <f>Dev!$GG$85</f>
        <v>s</v>
      </c>
      <c r="X392">
        <v>19</v>
      </c>
      <c r="Y392" t="str">
        <f>IF(OR(W392=Dev!$GJ$82, W392=Dev!$GJ$83, W392=Dev!$GJ$84, W392=Dev!$GJ$85, W392=Dev!$GJ$86, W392=Dev!$GJ$87, W392=Dev!$GJ$88, W392=Dev!$GJ$89, W392=Dev!$GG$82, W392=Dev!$GG$83, W392=Dev!$GG$84, W392=Dev!$GG$85, W392=Dev!$GG$86),Names!$C$10,                   IF(OR(W392=Dev!$GJ$90, W392=Dev!$GJ$91, W392=Dev!$GJ$92, W392=Dev!$GJ$93, W392=Dev!$GJ$94, W392=Dev!$GJ$95, W392=Dev!$GJ$96, W392=Dev!$GJ$97, W392=Dev!$GH$82), Names!$C$11,""))</f>
        <v>PRLEH</v>
      </c>
      <c r="Z392" s="42" t="str">
        <f ca="1">IFERROR(VLOOKUP(M392,Racks!$H$4:$M$30,6),"")</f>
        <v>HBL-060Row:CnPw-U-016</v>
      </c>
      <c r="AA392" t="str">
        <f ca="1">IF(R392="","",CONCATENATE(S392,Names!$H$3,T392,Names!$J$3,Names!$K$3,Names!$L$3,V392))</f>
        <v>HBL-060Row:RFS-PRLTCB-009</v>
      </c>
      <c r="AB392" t="str">
        <f>IF(R392="","",CONCATENATE(V392,Names!$P$3,W392))</f>
        <v>PRLTCB-009_s</v>
      </c>
      <c r="AD392" t="str">
        <f t="shared" si="197"/>
        <v>CREATE</v>
      </c>
      <c r="AF392" t="str">
        <f t="shared" ref="AF392:AF455" si="204">IF(J392=$C$3,$AF$1,IF(J392=$D$3,$AF$2,"??"))</f>
        <v>3C16NS_3G1.5</v>
      </c>
      <c r="AH392" t="str">
        <f t="shared" ref="AH392:AH455" ca="1" si="205">H392</f>
        <v>HBL-070PRL:RFS-PRLJB-031</v>
      </c>
      <c r="AI392" t="str">
        <f t="shared" si="198"/>
        <v>AT</v>
      </c>
      <c r="AK392" t="str">
        <f t="shared" ref="AK392:AK455" si="206">IF(J392=$C$3,$AK$1,IF(J392=$D$3,$AK$2,"??"))</f>
        <v>WEIPU ST1210/S3</v>
      </c>
      <c r="AM392" t="str">
        <f t="shared" ref="AM392:AM455" ca="1" si="207">K392</f>
        <v>PRLJB-031_cp</v>
      </c>
      <c r="AN392" t="str">
        <f t="shared" ref="AN392:AN455" ca="1" si="208">AA392</f>
        <v>HBL-060Row:RFS-PRLTCB-009</v>
      </c>
      <c r="AO392" t="str">
        <f t="shared" si="199"/>
        <v>KG</v>
      </c>
      <c r="AP392" t="str">
        <f t="shared" ref="AP392:AP455" ca="1" si="209">Z392</f>
        <v>HBL-060Row:CnPw-U-016</v>
      </c>
      <c r="AQ392" t="str">
        <f t="shared" ref="AQ392:AQ455" si="210">IF(J392=$C$3,$AQ$3,IF(J392=$D$3,$AQ$4,"??"))</f>
        <v>WEIPU ST1210/P3</v>
      </c>
      <c r="AS392" t="str">
        <f t="shared" ref="AS392:AS455" si="211">AB392</f>
        <v>PRLTCB-009_s</v>
      </c>
      <c r="AT392">
        <f t="shared" ref="AT392:AT455" ca="1" si="212">IF(OR(G392=$AQ$1,G392=$AR$1,G392=$AS$1),$AT$1,  IF(OR(G392=$AQ$2,G392=$AR$2,G392=$AS$2),$AT$2,IF(OR(G392=$AR$3,G392=$AS$3),$AT$3,"??")))</f>
        <v>3</v>
      </c>
      <c r="AU392">
        <f t="shared" si="200"/>
        <v>5</v>
      </c>
      <c r="AV392" t="str">
        <f t="shared" ref="AV392:AV455" si="213">IF(J392=$C$3,$AV$2,IF(J392=$D$3,$AV$1,"??"))</f>
        <v>D</v>
      </c>
      <c r="AX392" t="str">
        <f t="shared" si="201"/>
        <v>staffanekstrom</v>
      </c>
      <c r="AY392" t="str">
        <f t="shared" si="202"/>
        <v>INSERTED</v>
      </c>
      <c r="BD392" t="str">
        <f t="shared" si="203"/>
        <v>YES</v>
      </c>
      <c r="BF392">
        <f t="shared" ref="BF392:BF455" ca="1" si="214">M392</f>
        <v>230</v>
      </c>
    </row>
    <row r="393" spans="1:58">
      <c r="A393">
        <v>387</v>
      </c>
      <c r="C393">
        <f>ROW(Table!$A$135)</f>
        <v>135</v>
      </c>
      <c r="D393" s="1" t="str">
        <f ca="1">INDIRECT(ADDRESS($C393,D$5,,,Table!$A$1))</f>
        <v/>
      </c>
      <c r="E393" t="str">
        <f ca="1">INDIRECT(ADDRESS($C393,E$5,,,Table!$A$1))</f>
        <v>PRLJB-032</v>
      </c>
      <c r="F393">
        <f ca="1">INDIRECT(ADDRESS($C393,F$5,,,Table!$A$1))</f>
        <v>247.31999999999985</v>
      </c>
      <c r="G393" t="str">
        <f ca="1">INDIRECT(ADDRESS($C393,G$5,,,Table!$A$1))</f>
        <v>HBL</v>
      </c>
      <c r="H393" t="str">
        <f ca="1">INDIRECT(ADDRESS($C393,H$5,,,Table!$A$1))</f>
        <v>HBL-080PRL:RFS-PRLJB-032</v>
      </c>
      <c r="I393" t="str">
        <f>Dev!$CR$49</f>
        <v>cp</v>
      </c>
      <c r="J393" t="str">
        <f>IF(OR(I393=Dev!$CU$46, I393=Dev!$CU$47, I393=Dev!$CU$48, I393=Dev!$CU$49, I393=Dev!$CU$50, I393=Dev!$CU$51, I393=Dev!$CU$52, I393=Dev!$CU$53, I393=Dev!$CR$48, I393=Dev!$CR$49),$C$3,                                                                  IF(OR(I393=Dev!$CU$54, I393=Dev!$CU$55, I393=Dev!$CU$56, I393=Dev!$CU$57, I393=Dev!$CU$58, I393=Dev!$CU$59, I393=Dev!$CS$48), $D$3,""))</f>
        <v>PRLEH</v>
      </c>
      <c r="K393" t="str">
        <f ca="1">CONCATENATE(E393,Names!$P$3,I393)</f>
        <v>PRLJB-032_cp</v>
      </c>
      <c r="M393" s="42">
        <f ca="1">INDIRECT(ADDRESS($C393,M$5,,,Table!$A$1))</f>
        <v>230</v>
      </c>
      <c r="O393" t="str">
        <f t="shared" si="184"/>
        <v/>
      </c>
      <c r="Q393" t="str">
        <f t="shared" si="185"/>
        <v>00</v>
      </c>
      <c r="R393">
        <f t="shared" si="196"/>
        <v>9</v>
      </c>
      <c r="S393" t="str">
        <f ca="1">IFERROR(VLOOKUP(M393,Racks!$H$4:$M$30,Racks!$I$2),"")</f>
        <v>HBL</v>
      </c>
      <c r="T393" t="str">
        <f ca="1">IFERROR(VLOOKUP(M393,Racks!$H$4:$M$30,Racks!$K$2),"")</f>
        <v>060Row</v>
      </c>
      <c r="U393" t="str">
        <f t="shared" si="187"/>
        <v>009</v>
      </c>
      <c r="V393" t="str">
        <f>CONCATENATE(Names!$C$17,Names!$N$3,U393)</f>
        <v>PRLTCB-009</v>
      </c>
      <c r="W393" t="str">
        <f>Dev!$GG$86</f>
        <v>t</v>
      </c>
      <c r="X393">
        <v>20</v>
      </c>
      <c r="Y393" t="str">
        <f>IF(OR(W393=Dev!$GJ$82, W393=Dev!$GJ$83, W393=Dev!$GJ$84, W393=Dev!$GJ$85, W393=Dev!$GJ$86, W393=Dev!$GJ$87, W393=Dev!$GJ$88, W393=Dev!$GJ$89, W393=Dev!$GG$82, W393=Dev!$GG$83, W393=Dev!$GG$84, W393=Dev!$GG$85, W393=Dev!$GG$86),Names!$C$10,                   IF(OR(W393=Dev!$GJ$90, W393=Dev!$GJ$91, W393=Dev!$GJ$92, W393=Dev!$GJ$93, W393=Dev!$GJ$94, W393=Dev!$GJ$95, W393=Dev!$GJ$96, W393=Dev!$GJ$97, W393=Dev!$GH$82), Names!$C$11,""))</f>
        <v>PRLEH</v>
      </c>
      <c r="Z393" s="42" t="str">
        <f ca="1">IFERROR(VLOOKUP(M393,Racks!$H$4:$M$30,6),"")</f>
        <v>HBL-060Row:CnPw-U-016</v>
      </c>
      <c r="AA393" t="str">
        <f ca="1">IF(R393="","",CONCATENATE(S393,Names!$H$3,T393,Names!$J$3,Names!$K$3,Names!$L$3,V393))</f>
        <v>HBL-060Row:RFS-PRLTCB-009</v>
      </c>
      <c r="AB393" t="str">
        <f>IF(R393="","",CONCATENATE(V393,Names!$P$3,W393))</f>
        <v>PRLTCB-009_t</v>
      </c>
      <c r="AD393" t="str">
        <f t="shared" si="197"/>
        <v>CREATE</v>
      </c>
      <c r="AF393" t="str">
        <f t="shared" si="204"/>
        <v>3C16NS_3G1.5</v>
      </c>
      <c r="AH393" t="str">
        <f t="shared" ca="1" si="205"/>
        <v>HBL-080PRL:RFS-PRLJB-032</v>
      </c>
      <c r="AI393" t="str">
        <f t="shared" si="198"/>
        <v>AT</v>
      </c>
      <c r="AK393" t="str">
        <f t="shared" si="206"/>
        <v>WEIPU ST1210/S3</v>
      </c>
      <c r="AM393" t="str">
        <f t="shared" ca="1" si="207"/>
        <v>PRLJB-032_cp</v>
      </c>
      <c r="AN393" t="str">
        <f t="shared" ca="1" si="208"/>
        <v>HBL-060Row:RFS-PRLTCB-009</v>
      </c>
      <c r="AO393" t="str">
        <f t="shared" si="199"/>
        <v>KG</v>
      </c>
      <c r="AP393" t="str">
        <f t="shared" ca="1" si="209"/>
        <v>HBL-060Row:CnPw-U-016</v>
      </c>
      <c r="AQ393" t="str">
        <f t="shared" si="210"/>
        <v>WEIPU ST1210/P3</v>
      </c>
      <c r="AS393" t="str">
        <f t="shared" si="211"/>
        <v>PRLTCB-009_t</v>
      </c>
      <c r="AT393">
        <f t="shared" ca="1" si="212"/>
        <v>3</v>
      </c>
      <c r="AU393">
        <f t="shared" si="200"/>
        <v>5</v>
      </c>
      <c r="AV393" t="str">
        <f t="shared" si="213"/>
        <v>D</v>
      </c>
      <c r="AX393" t="str">
        <f t="shared" si="201"/>
        <v>staffanekstrom</v>
      </c>
      <c r="AY393" t="str">
        <f t="shared" si="202"/>
        <v>INSERTED</v>
      </c>
      <c r="BD393" t="str">
        <f t="shared" si="203"/>
        <v>YES</v>
      </c>
      <c r="BF393">
        <f t="shared" ca="1" si="214"/>
        <v>230</v>
      </c>
    </row>
    <row r="394" spans="1:58">
      <c r="A394">
        <v>388</v>
      </c>
      <c r="C394">
        <f>ROW(Table!$A$138)</f>
        <v>138</v>
      </c>
      <c r="D394" s="1" t="str">
        <f ca="1">INDIRECT(ADDRESS($C394,D$5,,,Table!$A$1))</f>
        <v/>
      </c>
      <c r="E394" t="str">
        <f ca="1">INDIRECT(ADDRESS($C394,E$5,,,Table!$A$1))</f>
        <v>PRLJB-033</v>
      </c>
      <c r="F394">
        <f ca="1">INDIRECT(ADDRESS($C394,F$5,,,Table!$A$1))</f>
        <v>255.83999999999983</v>
      </c>
      <c r="G394" t="str">
        <f ca="1">INDIRECT(ADDRESS($C394,G$5,,,Table!$A$1))</f>
        <v>HBL</v>
      </c>
      <c r="H394" t="str">
        <f ca="1">INDIRECT(ADDRESS($C394,H$5,,,Table!$A$1))</f>
        <v>HBL-090PRL:RFS-PRLJB-033</v>
      </c>
      <c r="I394" t="str">
        <f>Dev!$CR$49</f>
        <v>cp</v>
      </c>
      <c r="J394" t="str">
        <f>IF(OR(I394=Dev!$CU$46, I394=Dev!$CU$47, I394=Dev!$CU$48, I394=Dev!$CU$49, I394=Dev!$CU$50, I394=Dev!$CU$51, I394=Dev!$CU$52, I394=Dev!$CU$53, I394=Dev!$CR$48, I394=Dev!$CR$49),$C$3,                                                                  IF(OR(I394=Dev!$CU$54, I394=Dev!$CU$55, I394=Dev!$CU$56, I394=Dev!$CU$57, I394=Dev!$CU$58, I394=Dev!$CU$59, I394=Dev!$CS$48), $D$3,""))</f>
        <v>PRLEH</v>
      </c>
      <c r="K394" t="str">
        <f ca="1">CONCATENATE(E394,Names!$P$3,I394)</f>
        <v>PRLJB-033_cp</v>
      </c>
      <c r="M394" s="31">
        <f ca="1">INDIRECT(ADDRESS($C394,M$5,,,Table!$A$1))</f>
        <v>240</v>
      </c>
      <c r="O394" t="str">
        <f t="shared" si="184"/>
        <v/>
      </c>
      <c r="Q394" t="str">
        <f t="shared" si="185"/>
        <v>0</v>
      </c>
      <c r="R394">
        <f>$R$174</f>
        <v>10</v>
      </c>
      <c r="S394" t="str">
        <f ca="1">IFERROR(VLOOKUP(M394,Racks!$H$4:$M$30,Racks!$I$2),"")</f>
        <v>HBL</v>
      </c>
      <c r="T394" t="str">
        <f ca="1">IFERROR(VLOOKUP(M394,Racks!$H$4:$M$30,Racks!$K$2),"")</f>
        <v>100Row</v>
      </c>
      <c r="U394" t="str">
        <f t="shared" si="187"/>
        <v>010</v>
      </c>
      <c r="V394" t="str">
        <f>CONCATENATE(Names!$C$17,Names!$N$3,U394)</f>
        <v>PRLTCB-010</v>
      </c>
      <c r="W394" t="str">
        <f>Dev!$GG$83</f>
        <v>q</v>
      </c>
      <c r="X394">
        <v>17</v>
      </c>
      <c r="Y394" t="str">
        <f>IF(OR(W394=Dev!$GJ$82, W394=Dev!$GJ$83, W394=Dev!$GJ$84, W394=Dev!$GJ$85, W394=Dev!$GJ$86, W394=Dev!$GJ$87, W394=Dev!$GJ$88, W394=Dev!$GJ$89, W394=Dev!$GG$82, W394=Dev!$GG$83, W394=Dev!$GG$84, W394=Dev!$GG$85, W394=Dev!$GG$86),Names!$C$10,                   IF(OR(W394=Dev!$GJ$90, W394=Dev!$GJ$91, W394=Dev!$GJ$92, W394=Dev!$GJ$93, W394=Dev!$GJ$94, W394=Dev!$GJ$95, W394=Dev!$GJ$96, W394=Dev!$GJ$97, W394=Dev!$GH$82), Names!$C$11,""))</f>
        <v>PRLEH</v>
      </c>
      <c r="Z394" s="31" t="str">
        <f ca="1">IFERROR(VLOOKUP(M394,Racks!$H$4:$M$30,6),"")</f>
        <v>HBL-100Row:CnPw-U-016</v>
      </c>
      <c r="AA394" t="str">
        <f ca="1">IF(R394="","",CONCATENATE(S394,Names!$H$3,T394,Names!$J$3,Names!$K$3,Names!$L$3,V394))</f>
        <v>HBL-100Row:RFS-PRLTCB-010</v>
      </c>
      <c r="AB394" t="str">
        <f>IF(R394="","",CONCATENATE(V394,Names!$P$3,W394))</f>
        <v>PRLTCB-010_q</v>
      </c>
      <c r="AD394" t="str">
        <f t="shared" si="197"/>
        <v>CREATE</v>
      </c>
      <c r="AF394" t="str">
        <f t="shared" si="204"/>
        <v>3C16NS_3G1.5</v>
      </c>
      <c r="AH394" t="str">
        <f t="shared" ca="1" si="205"/>
        <v>HBL-090PRL:RFS-PRLJB-033</v>
      </c>
      <c r="AI394" t="str">
        <f t="shared" si="198"/>
        <v>AT</v>
      </c>
      <c r="AK394" t="str">
        <f t="shared" si="206"/>
        <v>WEIPU ST1210/S3</v>
      </c>
      <c r="AM394" t="str">
        <f t="shared" ca="1" si="207"/>
        <v>PRLJB-033_cp</v>
      </c>
      <c r="AN394" t="str">
        <f t="shared" ca="1" si="208"/>
        <v>HBL-100Row:RFS-PRLTCB-010</v>
      </c>
      <c r="AO394" t="str">
        <f t="shared" si="199"/>
        <v>KG</v>
      </c>
      <c r="AP394" t="str">
        <f t="shared" ca="1" si="209"/>
        <v>HBL-100Row:CnPw-U-016</v>
      </c>
      <c r="AQ394" t="str">
        <f t="shared" si="210"/>
        <v>WEIPU ST1210/P3</v>
      </c>
      <c r="AS394" t="str">
        <f t="shared" si="211"/>
        <v>PRLTCB-010_q</v>
      </c>
      <c r="AT394">
        <f t="shared" ca="1" si="212"/>
        <v>3</v>
      </c>
      <c r="AU394">
        <f t="shared" si="200"/>
        <v>5</v>
      </c>
      <c r="AV394" t="str">
        <f t="shared" si="213"/>
        <v>D</v>
      </c>
      <c r="AX394" t="str">
        <f t="shared" si="201"/>
        <v>staffanekstrom</v>
      </c>
      <c r="AY394" t="str">
        <f t="shared" si="202"/>
        <v>INSERTED</v>
      </c>
      <c r="BD394" t="str">
        <f t="shared" si="203"/>
        <v>YES</v>
      </c>
      <c r="BF394">
        <f t="shared" ca="1" si="214"/>
        <v>240</v>
      </c>
    </row>
    <row r="395" spans="1:58">
      <c r="A395">
        <v>389</v>
      </c>
      <c r="C395">
        <f>ROW(Table!$A$141)</f>
        <v>141</v>
      </c>
      <c r="D395" s="1" t="str">
        <f ca="1">INDIRECT(ADDRESS($C395,D$5,,,Table!$A$1))</f>
        <v/>
      </c>
      <c r="E395" t="str">
        <f ca="1">INDIRECT(ADDRESS($C395,E$5,,,Table!$A$1))</f>
        <v>PRLJB-034</v>
      </c>
      <c r="F395">
        <f ca="1">INDIRECT(ADDRESS($C395,F$5,,,Table!$A$1))</f>
        <v>264.35999999999984</v>
      </c>
      <c r="G395" t="str">
        <f ca="1">INDIRECT(ADDRESS($C395,G$5,,,Table!$A$1))</f>
        <v>HBL</v>
      </c>
      <c r="H395" t="str">
        <f ca="1">INDIRECT(ADDRESS($C395,H$5,,,Table!$A$1))</f>
        <v>HBL-100PRL:RFS-PRLJB-034</v>
      </c>
      <c r="I395" t="str">
        <f>Dev!$CR$49</f>
        <v>cp</v>
      </c>
      <c r="J395" t="str">
        <f>IF(OR(I395=Dev!$CU$46, I395=Dev!$CU$47, I395=Dev!$CU$48, I395=Dev!$CU$49, I395=Dev!$CU$50, I395=Dev!$CU$51, I395=Dev!$CU$52, I395=Dev!$CU$53, I395=Dev!$CR$48, I395=Dev!$CR$49),$C$3,                                                                  IF(OR(I395=Dev!$CU$54, I395=Dev!$CU$55, I395=Dev!$CU$56, I395=Dev!$CU$57, I395=Dev!$CU$58, I395=Dev!$CU$59, I395=Dev!$CS$48), $D$3,""))</f>
        <v>PRLEH</v>
      </c>
      <c r="K395" t="str">
        <f ca="1">CONCATENATE(E395,Names!$P$3,I395)</f>
        <v>PRLJB-034_cp</v>
      </c>
      <c r="M395" s="31">
        <f ca="1">INDIRECT(ADDRESS($C395,M$5,,,Table!$A$1))</f>
        <v>240</v>
      </c>
      <c r="O395" t="str">
        <f t="shared" ref="O395:O458" si="215">IF(J395=Y395,"",-1)</f>
        <v/>
      </c>
      <c r="Q395" t="str">
        <f t="shared" si="185"/>
        <v>0</v>
      </c>
      <c r="R395">
        <f t="shared" ref="R395:R397" si="216">$R$174</f>
        <v>10</v>
      </c>
      <c r="S395" t="str">
        <f ca="1">IFERROR(VLOOKUP(M395,Racks!$H$4:$M$30,Racks!$I$2),"")</f>
        <v>HBL</v>
      </c>
      <c r="T395" t="str">
        <f ca="1">IFERROR(VLOOKUP(M395,Racks!$H$4:$M$30,Racks!$K$2),"")</f>
        <v>100Row</v>
      </c>
      <c r="U395" t="str">
        <f t="shared" si="187"/>
        <v>010</v>
      </c>
      <c r="V395" t="str">
        <f>CONCATENATE(Names!$C$17,Names!$N$3,U395)</f>
        <v>PRLTCB-010</v>
      </c>
      <c r="W395" t="str">
        <f>Dev!$GG$84</f>
        <v>r</v>
      </c>
      <c r="X395">
        <v>18</v>
      </c>
      <c r="Y395" t="str">
        <f>IF(OR(W395=Dev!$GJ$82, W395=Dev!$GJ$83, W395=Dev!$GJ$84, W395=Dev!$GJ$85, W395=Dev!$GJ$86, W395=Dev!$GJ$87, W395=Dev!$GJ$88, W395=Dev!$GJ$89, W395=Dev!$GG$82, W395=Dev!$GG$83, W395=Dev!$GG$84, W395=Dev!$GG$85, W395=Dev!$GG$86),Names!$C$10,                   IF(OR(W395=Dev!$GJ$90, W395=Dev!$GJ$91, W395=Dev!$GJ$92, W395=Dev!$GJ$93, W395=Dev!$GJ$94, W395=Dev!$GJ$95, W395=Dev!$GJ$96, W395=Dev!$GJ$97, W395=Dev!$GH$82), Names!$C$11,""))</f>
        <v>PRLEH</v>
      </c>
      <c r="Z395" s="31" t="str">
        <f ca="1">IFERROR(VLOOKUP(M395,Racks!$H$4:$M$30,6),"")</f>
        <v>HBL-100Row:CnPw-U-016</v>
      </c>
      <c r="AA395" t="str">
        <f ca="1">IF(R395="","",CONCATENATE(S395,Names!$H$3,T395,Names!$J$3,Names!$K$3,Names!$L$3,V395))</f>
        <v>HBL-100Row:RFS-PRLTCB-010</v>
      </c>
      <c r="AB395" t="str">
        <f>IF(R395="","",CONCATENATE(V395,Names!$P$3,W395))</f>
        <v>PRLTCB-010_r</v>
      </c>
      <c r="AD395" t="str">
        <f t="shared" si="197"/>
        <v>CREATE</v>
      </c>
      <c r="AF395" t="str">
        <f t="shared" si="204"/>
        <v>3C16NS_3G1.5</v>
      </c>
      <c r="AH395" t="str">
        <f t="shared" ca="1" si="205"/>
        <v>HBL-100PRL:RFS-PRLJB-034</v>
      </c>
      <c r="AI395" t="str">
        <f t="shared" si="198"/>
        <v>AT</v>
      </c>
      <c r="AK395" t="str">
        <f t="shared" si="206"/>
        <v>WEIPU ST1210/S3</v>
      </c>
      <c r="AM395" t="str">
        <f t="shared" ca="1" si="207"/>
        <v>PRLJB-034_cp</v>
      </c>
      <c r="AN395" t="str">
        <f t="shared" ca="1" si="208"/>
        <v>HBL-100Row:RFS-PRLTCB-010</v>
      </c>
      <c r="AO395" t="str">
        <f t="shared" si="199"/>
        <v>KG</v>
      </c>
      <c r="AP395" t="str">
        <f t="shared" ca="1" si="209"/>
        <v>HBL-100Row:CnPw-U-016</v>
      </c>
      <c r="AQ395" t="str">
        <f t="shared" si="210"/>
        <v>WEIPU ST1210/P3</v>
      </c>
      <c r="AS395" t="str">
        <f t="shared" si="211"/>
        <v>PRLTCB-010_r</v>
      </c>
      <c r="AT395">
        <f t="shared" ca="1" si="212"/>
        <v>3</v>
      </c>
      <c r="AU395">
        <f t="shared" si="200"/>
        <v>5</v>
      </c>
      <c r="AV395" t="str">
        <f t="shared" si="213"/>
        <v>D</v>
      </c>
      <c r="AX395" t="str">
        <f t="shared" si="201"/>
        <v>staffanekstrom</v>
      </c>
      <c r="AY395" t="str">
        <f t="shared" si="202"/>
        <v>INSERTED</v>
      </c>
      <c r="BD395" t="str">
        <f t="shared" si="203"/>
        <v>YES</v>
      </c>
      <c r="BF395">
        <f t="shared" ca="1" si="214"/>
        <v>240</v>
      </c>
    </row>
    <row r="396" spans="1:58">
      <c r="A396">
        <v>390</v>
      </c>
      <c r="C396">
        <f>ROW(Table!$A$144)</f>
        <v>144</v>
      </c>
      <c r="D396" s="1" t="str">
        <f ca="1">INDIRECT(ADDRESS($C396,D$5,,,Table!$A$1))</f>
        <v/>
      </c>
      <c r="E396" t="str">
        <f ca="1">INDIRECT(ADDRESS($C396,E$5,,,Table!$A$1))</f>
        <v>PRLJB-035</v>
      </c>
      <c r="F396">
        <f ca="1">INDIRECT(ADDRESS($C396,F$5,,,Table!$A$1))</f>
        <v>272.87999999999982</v>
      </c>
      <c r="G396" t="str">
        <f ca="1">INDIRECT(ADDRESS($C396,G$5,,,Table!$A$1))</f>
        <v>HBL</v>
      </c>
      <c r="H396" t="str">
        <f ca="1">INDIRECT(ADDRESS($C396,H$5,,,Table!$A$1))</f>
        <v>HBL-110PRL:RFS-PRLJB-035</v>
      </c>
      <c r="I396" t="str">
        <f>Dev!$CR$49</f>
        <v>cp</v>
      </c>
      <c r="J396" t="str">
        <f>IF(OR(I396=Dev!$CU$46, I396=Dev!$CU$47, I396=Dev!$CU$48, I396=Dev!$CU$49, I396=Dev!$CU$50, I396=Dev!$CU$51, I396=Dev!$CU$52, I396=Dev!$CU$53, I396=Dev!$CR$48, I396=Dev!$CR$49),$C$3,                                                                  IF(OR(I396=Dev!$CU$54, I396=Dev!$CU$55, I396=Dev!$CU$56, I396=Dev!$CU$57, I396=Dev!$CU$58, I396=Dev!$CU$59, I396=Dev!$CS$48), $D$3,""))</f>
        <v>PRLEH</v>
      </c>
      <c r="K396" t="str">
        <f ca="1">CONCATENATE(E396,Names!$P$3,I396)</f>
        <v>PRLJB-035_cp</v>
      </c>
      <c r="M396" s="31">
        <f ca="1">INDIRECT(ADDRESS($C396,M$5,,,Table!$A$1))</f>
        <v>250</v>
      </c>
      <c r="O396" t="str">
        <f t="shared" si="215"/>
        <v/>
      </c>
      <c r="Q396" t="str">
        <f t="shared" si="185"/>
        <v>0</v>
      </c>
      <c r="R396">
        <f t="shared" si="216"/>
        <v>10</v>
      </c>
      <c r="S396" t="str">
        <f ca="1">IFERROR(VLOOKUP(M396,Racks!$H$4:$M$30,Racks!$I$2),"")</f>
        <v>HBL</v>
      </c>
      <c r="T396" t="str">
        <f ca="1">IFERROR(VLOOKUP(M396,Racks!$H$4:$M$30,Racks!$K$2),"")</f>
        <v>100Row</v>
      </c>
      <c r="U396" t="str">
        <f t="shared" si="187"/>
        <v>010</v>
      </c>
      <c r="V396" t="str">
        <f>CONCATENATE(Names!$C$17,Names!$N$3,U396)</f>
        <v>PRLTCB-010</v>
      </c>
      <c r="W396" t="str">
        <f>Dev!$GG$85</f>
        <v>s</v>
      </c>
      <c r="X396">
        <v>19</v>
      </c>
      <c r="Y396" t="str">
        <f>IF(OR(W396=Dev!$GJ$82, W396=Dev!$GJ$83, W396=Dev!$GJ$84, W396=Dev!$GJ$85, W396=Dev!$GJ$86, W396=Dev!$GJ$87, W396=Dev!$GJ$88, W396=Dev!$GJ$89, W396=Dev!$GG$82, W396=Dev!$GG$83, W396=Dev!$GG$84, W396=Dev!$GG$85, W396=Dev!$GG$86),Names!$C$10,                   IF(OR(W396=Dev!$GJ$90, W396=Dev!$GJ$91, W396=Dev!$GJ$92, W396=Dev!$GJ$93, W396=Dev!$GJ$94, W396=Dev!$GJ$95, W396=Dev!$GJ$96, W396=Dev!$GJ$97, W396=Dev!$GH$82), Names!$C$11,""))</f>
        <v>PRLEH</v>
      </c>
      <c r="Z396" s="31" t="str">
        <f ca="1">IFERROR(VLOOKUP(M396,Racks!$H$4:$M$30,6),"")</f>
        <v>HBL-100Row:CnPw-U-016</v>
      </c>
      <c r="AA396" t="str">
        <f ca="1">IF(R396="","",CONCATENATE(S396,Names!$H$3,T396,Names!$J$3,Names!$K$3,Names!$L$3,V396))</f>
        <v>HBL-100Row:RFS-PRLTCB-010</v>
      </c>
      <c r="AB396" t="str">
        <f>IF(R396="","",CONCATENATE(V396,Names!$P$3,W396))</f>
        <v>PRLTCB-010_s</v>
      </c>
      <c r="AD396" t="str">
        <f t="shared" si="197"/>
        <v>CREATE</v>
      </c>
      <c r="AF396" t="str">
        <f t="shared" si="204"/>
        <v>3C16NS_3G1.5</v>
      </c>
      <c r="AH396" t="str">
        <f t="shared" ca="1" si="205"/>
        <v>HBL-110PRL:RFS-PRLJB-035</v>
      </c>
      <c r="AI396" t="str">
        <f t="shared" si="198"/>
        <v>AT</v>
      </c>
      <c r="AK396" t="str">
        <f t="shared" si="206"/>
        <v>WEIPU ST1210/S3</v>
      </c>
      <c r="AM396" t="str">
        <f t="shared" ca="1" si="207"/>
        <v>PRLJB-035_cp</v>
      </c>
      <c r="AN396" t="str">
        <f t="shared" ca="1" si="208"/>
        <v>HBL-100Row:RFS-PRLTCB-010</v>
      </c>
      <c r="AO396" t="str">
        <f t="shared" si="199"/>
        <v>KG</v>
      </c>
      <c r="AP396" t="str">
        <f t="shared" ca="1" si="209"/>
        <v>HBL-100Row:CnPw-U-016</v>
      </c>
      <c r="AQ396" t="str">
        <f t="shared" si="210"/>
        <v>WEIPU ST1210/P3</v>
      </c>
      <c r="AS396" t="str">
        <f t="shared" si="211"/>
        <v>PRLTCB-010_s</v>
      </c>
      <c r="AT396">
        <f t="shared" ca="1" si="212"/>
        <v>3</v>
      </c>
      <c r="AU396">
        <f t="shared" si="200"/>
        <v>5</v>
      </c>
      <c r="AV396" t="str">
        <f t="shared" si="213"/>
        <v>D</v>
      </c>
      <c r="AX396" t="str">
        <f t="shared" si="201"/>
        <v>staffanekstrom</v>
      </c>
      <c r="AY396" t="str">
        <f t="shared" si="202"/>
        <v>INSERTED</v>
      </c>
      <c r="BD396" t="str">
        <f t="shared" si="203"/>
        <v>YES</v>
      </c>
      <c r="BF396">
        <f t="shared" ca="1" si="214"/>
        <v>250</v>
      </c>
    </row>
    <row r="397" spans="1:58">
      <c r="A397">
        <v>391</v>
      </c>
      <c r="C397">
        <f>ROW(Table!$A$147)</f>
        <v>147</v>
      </c>
      <c r="D397" s="1" t="str">
        <f ca="1">INDIRECT(ADDRESS($C397,D$5,,,Table!$A$1))</f>
        <v/>
      </c>
      <c r="E397" t="str">
        <f ca="1">INDIRECT(ADDRESS($C397,E$5,,,Table!$A$1))</f>
        <v>PRLJB-036</v>
      </c>
      <c r="F397">
        <f ca="1">INDIRECT(ADDRESS($C397,F$5,,,Table!$A$1))</f>
        <v>281.39999999999981</v>
      </c>
      <c r="G397" t="str">
        <f ca="1">INDIRECT(ADDRESS($C397,G$5,,,Table!$A$1))</f>
        <v>HBL</v>
      </c>
      <c r="H397" t="str">
        <f ca="1">INDIRECT(ADDRESS($C397,H$5,,,Table!$A$1))</f>
        <v>HBL-120PRL:RFS-PRLJB-036</v>
      </c>
      <c r="I397" t="str">
        <f>Dev!$CR$49</f>
        <v>cp</v>
      </c>
      <c r="J397" t="str">
        <f>IF(OR(I397=Dev!$CU$46, I397=Dev!$CU$47, I397=Dev!$CU$48, I397=Dev!$CU$49, I397=Dev!$CU$50, I397=Dev!$CU$51, I397=Dev!$CU$52, I397=Dev!$CU$53, I397=Dev!$CR$48, I397=Dev!$CR$49),$C$3,                                                                  IF(OR(I397=Dev!$CU$54, I397=Dev!$CU$55, I397=Dev!$CU$56, I397=Dev!$CU$57, I397=Dev!$CU$58, I397=Dev!$CU$59, I397=Dev!$CS$48), $D$3,""))</f>
        <v>PRLEH</v>
      </c>
      <c r="K397" t="str">
        <f ca="1">CONCATENATE(E397,Names!$P$3,I397)</f>
        <v>PRLJB-036_cp</v>
      </c>
      <c r="M397" s="31">
        <f ca="1">INDIRECT(ADDRESS($C397,M$5,,,Table!$A$1))</f>
        <v>250</v>
      </c>
      <c r="O397" t="str">
        <f t="shared" si="215"/>
        <v/>
      </c>
      <c r="Q397" t="str">
        <f t="shared" si="185"/>
        <v>0</v>
      </c>
      <c r="R397">
        <f t="shared" si="216"/>
        <v>10</v>
      </c>
      <c r="S397" t="str">
        <f ca="1">IFERROR(VLOOKUP(M397,Racks!$H$4:$M$30,Racks!$I$2),"")</f>
        <v>HBL</v>
      </c>
      <c r="T397" t="str">
        <f ca="1">IFERROR(VLOOKUP(M397,Racks!$H$4:$M$30,Racks!$K$2),"")</f>
        <v>100Row</v>
      </c>
      <c r="U397" t="str">
        <f t="shared" si="187"/>
        <v>010</v>
      </c>
      <c r="V397" t="str">
        <f>CONCATENATE(Names!$C$17,Names!$N$3,U397)</f>
        <v>PRLTCB-010</v>
      </c>
      <c r="W397" t="str">
        <f>Dev!$GG$86</f>
        <v>t</v>
      </c>
      <c r="X397">
        <v>20</v>
      </c>
      <c r="Y397" t="str">
        <f>IF(OR(W397=Dev!$GJ$82, W397=Dev!$GJ$83, W397=Dev!$GJ$84, W397=Dev!$GJ$85, W397=Dev!$GJ$86, W397=Dev!$GJ$87, W397=Dev!$GJ$88, W397=Dev!$GJ$89, W397=Dev!$GG$82, W397=Dev!$GG$83, W397=Dev!$GG$84, W397=Dev!$GG$85, W397=Dev!$GG$86),Names!$C$10,                   IF(OR(W397=Dev!$GJ$90, W397=Dev!$GJ$91, W397=Dev!$GJ$92, W397=Dev!$GJ$93, W397=Dev!$GJ$94, W397=Dev!$GJ$95, W397=Dev!$GJ$96, W397=Dev!$GJ$97, W397=Dev!$GH$82), Names!$C$11,""))</f>
        <v>PRLEH</v>
      </c>
      <c r="Z397" s="31" t="str">
        <f ca="1">IFERROR(VLOOKUP(M397,Racks!$H$4:$M$30,6),"")</f>
        <v>HBL-100Row:CnPw-U-016</v>
      </c>
      <c r="AA397" t="str">
        <f ca="1">IF(R397="","",CONCATENATE(S397,Names!$H$3,T397,Names!$J$3,Names!$K$3,Names!$L$3,V397))</f>
        <v>HBL-100Row:RFS-PRLTCB-010</v>
      </c>
      <c r="AB397" t="str">
        <f>IF(R397="","",CONCATENATE(V397,Names!$P$3,W397))</f>
        <v>PRLTCB-010_t</v>
      </c>
      <c r="AD397" t="str">
        <f t="shared" si="197"/>
        <v>CREATE</v>
      </c>
      <c r="AF397" t="str">
        <f t="shared" si="204"/>
        <v>3C16NS_3G1.5</v>
      </c>
      <c r="AH397" t="str">
        <f t="shared" ca="1" si="205"/>
        <v>HBL-120PRL:RFS-PRLJB-036</v>
      </c>
      <c r="AI397" t="str">
        <f t="shared" si="198"/>
        <v>AT</v>
      </c>
      <c r="AK397" t="str">
        <f t="shared" si="206"/>
        <v>WEIPU ST1210/S3</v>
      </c>
      <c r="AM397" t="str">
        <f t="shared" ca="1" si="207"/>
        <v>PRLJB-036_cp</v>
      </c>
      <c r="AN397" t="str">
        <f t="shared" ca="1" si="208"/>
        <v>HBL-100Row:RFS-PRLTCB-010</v>
      </c>
      <c r="AO397" t="str">
        <f t="shared" si="199"/>
        <v>KG</v>
      </c>
      <c r="AP397" t="str">
        <f t="shared" ca="1" si="209"/>
        <v>HBL-100Row:CnPw-U-016</v>
      </c>
      <c r="AQ397" t="str">
        <f t="shared" si="210"/>
        <v>WEIPU ST1210/P3</v>
      </c>
      <c r="AS397" t="str">
        <f t="shared" si="211"/>
        <v>PRLTCB-010_t</v>
      </c>
      <c r="AT397">
        <f t="shared" ca="1" si="212"/>
        <v>3</v>
      </c>
      <c r="AU397">
        <f t="shared" si="200"/>
        <v>5</v>
      </c>
      <c r="AV397" t="str">
        <f t="shared" si="213"/>
        <v>D</v>
      </c>
      <c r="AX397" t="str">
        <f t="shared" si="201"/>
        <v>staffanekstrom</v>
      </c>
      <c r="AY397" t="str">
        <f t="shared" si="202"/>
        <v>INSERTED</v>
      </c>
      <c r="BD397" t="str">
        <f t="shared" si="203"/>
        <v>YES</v>
      </c>
      <c r="BF397">
        <f t="shared" ca="1" si="214"/>
        <v>250</v>
      </c>
    </row>
    <row r="398" spans="1:58">
      <c r="A398">
        <v>392</v>
      </c>
      <c r="C398">
        <f>ROW(Table!$A$150)</f>
        <v>150</v>
      </c>
      <c r="D398" s="1" t="str">
        <f ca="1">INDIRECT(ADDRESS($C398,D$5,,,Table!$A$1))</f>
        <v/>
      </c>
      <c r="E398" t="str">
        <f ca="1">INDIRECT(ADDRESS($C398,E$5,,,Table!$A$1))</f>
        <v>PRLJB-037</v>
      </c>
      <c r="F398">
        <f ca="1">INDIRECT(ADDRESS($C398,F$5,,,Table!$A$1))</f>
        <v>289.91999999999979</v>
      </c>
      <c r="G398" t="str">
        <f ca="1">INDIRECT(ADDRESS($C398,G$5,,,Table!$A$1))</f>
        <v>HBL</v>
      </c>
      <c r="H398" t="str">
        <f ca="1">INDIRECT(ADDRESS($C398,H$5,,,Table!$A$1))</f>
        <v>HBL-130PRL:RFS-PRLJB-037</v>
      </c>
      <c r="I398" t="str">
        <f>Dev!$CR$49</f>
        <v>cp</v>
      </c>
      <c r="J398" t="str">
        <f>IF(OR(I398=Dev!$CU$46, I398=Dev!$CU$47, I398=Dev!$CU$48, I398=Dev!$CU$49, I398=Dev!$CU$50, I398=Dev!$CU$51, I398=Dev!$CU$52, I398=Dev!$CU$53, I398=Dev!$CR$48, I398=Dev!$CR$49),$C$3,                                                                  IF(OR(I398=Dev!$CU$54, I398=Dev!$CU$55, I398=Dev!$CU$56, I398=Dev!$CU$57, I398=Dev!$CU$58, I398=Dev!$CU$59, I398=Dev!$CS$48), $D$3,""))</f>
        <v>PRLEH</v>
      </c>
      <c r="K398" t="str">
        <f ca="1">CONCATENATE(E398,Names!$P$3,I398)</f>
        <v>PRLJB-037_cp</v>
      </c>
      <c r="M398" s="42">
        <f ca="1">INDIRECT(ADDRESS($C398,M$5,,,Table!$A$1))</f>
        <v>260</v>
      </c>
      <c r="O398" t="str">
        <f t="shared" si="215"/>
        <v/>
      </c>
      <c r="Q398" t="str">
        <f t="shared" si="185"/>
        <v>0</v>
      </c>
      <c r="R398">
        <f>$R$194</f>
        <v>11</v>
      </c>
      <c r="S398" t="str">
        <f ca="1">IFERROR(VLOOKUP(M398,Racks!$H$4:$M$30,Racks!$I$2),"")</f>
        <v>HBL</v>
      </c>
      <c r="T398" t="str">
        <f ca="1">IFERROR(VLOOKUP(M398,Racks!$H$4:$M$30,Racks!$K$2),"")</f>
        <v>140Row</v>
      </c>
      <c r="U398" t="str">
        <f t="shared" si="187"/>
        <v>011</v>
      </c>
      <c r="V398" t="str">
        <f>CONCATENATE(Names!$C$17,Names!$N$3,U398)</f>
        <v>PRLTCB-011</v>
      </c>
      <c r="W398" t="str">
        <f>Dev!$GG$83</f>
        <v>q</v>
      </c>
      <c r="X398">
        <v>17</v>
      </c>
      <c r="Y398" t="str">
        <f>IF(OR(W398=Dev!$GJ$82, W398=Dev!$GJ$83, W398=Dev!$GJ$84, W398=Dev!$GJ$85, W398=Dev!$GJ$86, W398=Dev!$GJ$87, W398=Dev!$GJ$88, W398=Dev!$GJ$89, W398=Dev!$GG$82, W398=Dev!$GG$83, W398=Dev!$GG$84, W398=Dev!$GG$85, W398=Dev!$GG$86),Names!$C$10,                   IF(OR(W398=Dev!$GJ$90, W398=Dev!$GJ$91, W398=Dev!$GJ$92, W398=Dev!$GJ$93, W398=Dev!$GJ$94, W398=Dev!$GJ$95, W398=Dev!$GJ$96, W398=Dev!$GJ$97, W398=Dev!$GH$82), Names!$C$11,""))</f>
        <v>PRLEH</v>
      </c>
      <c r="Z398" s="42" t="str">
        <f ca="1">IFERROR(VLOOKUP(M398,Racks!$H$4:$M$30,6),"")</f>
        <v>HBL-140Row:CnPw-U-015</v>
      </c>
      <c r="AA398" t="str">
        <f ca="1">IF(R398="","",CONCATENATE(S398,Names!$H$3,T398,Names!$J$3,Names!$K$3,Names!$L$3,V398))</f>
        <v>HBL-140Row:RFS-PRLTCB-011</v>
      </c>
      <c r="AB398" t="str">
        <f>IF(R398="","",CONCATENATE(V398,Names!$P$3,W398))</f>
        <v>PRLTCB-011_q</v>
      </c>
      <c r="AD398" t="str">
        <f t="shared" si="197"/>
        <v>CREATE</v>
      </c>
      <c r="AF398" t="str">
        <f t="shared" si="204"/>
        <v>3C16NS_3G1.5</v>
      </c>
      <c r="AH398" t="str">
        <f t="shared" ca="1" si="205"/>
        <v>HBL-130PRL:RFS-PRLJB-037</v>
      </c>
      <c r="AI398" t="str">
        <f t="shared" si="198"/>
        <v>AT</v>
      </c>
      <c r="AK398" t="str">
        <f t="shared" si="206"/>
        <v>WEIPU ST1210/S3</v>
      </c>
      <c r="AM398" t="str">
        <f t="shared" ca="1" si="207"/>
        <v>PRLJB-037_cp</v>
      </c>
      <c r="AN398" t="str">
        <f t="shared" ca="1" si="208"/>
        <v>HBL-140Row:RFS-PRLTCB-011</v>
      </c>
      <c r="AO398" t="str">
        <f t="shared" si="199"/>
        <v>KG</v>
      </c>
      <c r="AP398" t="str">
        <f t="shared" ca="1" si="209"/>
        <v>HBL-140Row:CnPw-U-015</v>
      </c>
      <c r="AQ398" t="str">
        <f t="shared" si="210"/>
        <v>WEIPU ST1210/P3</v>
      </c>
      <c r="AS398" t="str">
        <f t="shared" si="211"/>
        <v>PRLTCB-011_q</v>
      </c>
      <c r="AT398">
        <f t="shared" ca="1" si="212"/>
        <v>3</v>
      </c>
      <c r="AU398">
        <f t="shared" si="200"/>
        <v>5</v>
      </c>
      <c r="AV398" t="str">
        <f t="shared" si="213"/>
        <v>D</v>
      </c>
      <c r="AX398" t="str">
        <f t="shared" si="201"/>
        <v>staffanekstrom</v>
      </c>
      <c r="AY398" t="str">
        <f t="shared" si="202"/>
        <v>INSERTED</v>
      </c>
      <c r="BD398" t="str">
        <f t="shared" si="203"/>
        <v>YES</v>
      </c>
      <c r="BF398">
        <f t="shared" ca="1" si="214"/>
        <v>260</v>
      </c>
    </row>
    <row r="399" spans="1:58">
      <c r="A399">
        <v>393</v>
      </c>
      <c r="C399">
        <f>ROW(Table!$A$153)</f>
        <v>153</v>
      </c>
      <c r="D399" s="1" t="str">
        <f ca="1">INDIRECT(ADDRESS($C399,D$5,,,Table!$A$1))</f>
        <v/>
      </c>
      <c r="E399" t="str">
        <f ca="1">INDIRECT(ADDRESS($C399,E$5,,,Table!$A$1))</f>
        <v>PRLJB-038</v>
      </c>
      <c r="F399">
        <f ca="1">INDIRECT(ADDRESS($C399,F$5,,,Table!$A$1))</f>
        <v>298.43999999999977</v>
      </c>
      <c r="G399" t="str">
        <f ca="1">INDIRECT(ADDRESS($C399,G$5,,,Table!$A$1))</f>
        <v>HBL</v>
      </c>
      <c r="H399" t="str">
        <f ca="1">INDIRECT(ADDRESS($C399,H$5,,,Table!$A$1))</f>
        <v>HBL-140PRL:RFS-PRLJB-038</v>
      </c>
      <c r="I399" t="str">
        <f>Dev!$CR$49</f>
        <v>cp</v>
      </c>
      <c r="J399" t="str">
        <f>IF(OR(I399=Dev!$CU$46, I399=Dev!$CU$47, I399=Dev!$CU$48, I399=Dev!$CU$49, I399=Dev!$CU$50, I399=Dev!$CU$51, I399=Dev!$CU$52, I399=Dev!$CU$53, I399=Dev!$CR$48, I399=Dev!$CR$49),$C$3,                                                                  IF(OR(I399=Dev!$CU$54, I399=Dev!$CU$55, I399=Dev!$CU$56, I399=Dev!$CU$57, I399=Dev!$CU$58, I399=Dev!$CU$59, I399=Dev!$CS$48), $D$3,""))</f>
        <v>PRLEH</v>
      </c>
      <c r="K399" t="str">
        <f ca="1">CONCATENATE(E399,Names!$P$3,I399)</f>
        <v>PRLJB-038_cp</v>
      </c>
      <c r="M399" s="42">
        <f ca="1">INDIRECT(ADDRESS($C399,M$5,,,Table!$A$1))</f>
        <v>260</v>
      </c>
      <c r="O399" t="str">
        <f t="shared" si="215"/>
        <v/>
      </c>
      <c r="Q399" t="str">
        <f t="shared" si="185"/>
        <v>0</v>
      </c>
      <c r="R399">
        <f t="shared" ref="R399:R401" si="217">$R$194</f>
        <v>11</v>
      </c>
      <c r="S399" t="str">
        <f ca="1">IFERROR(VLOOKUP(M399,Racks!$H$4:$M$30,Racks!$I$2),"")</f>
        <v>HBL</v>
      </c>
      <c r="T399" t="str">
        <f ca="1">IFERROR(VLOOKUP(M399,Racks!$H$4:$M$30,Racks!$K$2),"")</f>
        <v>140Row</v>
      </c>
      <c r="U399" t="str">
        <f t="shared" si="187"/>
        <v>011</v>
      </c>
      <c r="V399" t="str">
        <f>CONCATENATE(Names!$C$17,Names!$N$3,U399)</f>
        <v>PRLTCB-011</v>
      </c>
      <c r="W399" t="str">
        <f>Dev!$GG$84</f>
        <v>r</v>
      </c>
      <c r="X399">
        <v>18</v>
      </c>
      <c r="Y399" t="str">
        <f>IF(OR(W399=Dev!$GJ$82, W399=Dev!$GJ$83, W399=Dev!$GJ$84, W399=Dev!$GJ$85, W399=Dev!$GJ$86, W399=Dev!$GJ$87, W399=Dev!$GJ$88, W399=Dev!$GJ$89, W399=Dev!$GG$82, W399=Dev!$GG$83, W399=Dev!$GG$84, W399=Dev!$GG$85, W399=Dev!$GG$86),Names!$C$10,                   IF(OR(W399=Dev!$GJ$90, W399=Dev!$GJ$91, W399=Dev!$GJ$92, W399=Dev!$GJ$93, W399=Dev!$GJ$94, W399=Dev!$GJ$95, W399=Dev!$GJ$96, W399=Dev!$GJ$97, W399=Dev!$GH$82), Names!$C$11,""))</f>
        <v>PRLEH</v>
      </c>
      <c r="Z399" s="42" t="str">
        <f ca="1">IFERROR(VLOOKUP(M399,Racks!$H$4:$M$30,6),"")</f>
        <v>HBL-140Row:CnPw-U-015</v>
      </c>
      <c r="AA399" t="str">
        <f ca="1">IF(R399="","",CONCATENATE(S399,Names!$H$3,T399,Names!$J$3,Names!$K$3,Names!$L$3,V399))</f>
        <v>HBL-140Row:RFS-PRLTCB-011</v>
      </c>
      <c r="AB399" t="str">
        <f>IF(R399="","",CONCATENATE(V399,Names!$P$3,W399))</f>
        <v>PRLTCB-011_r</v>
      </c>
      <c r="AD399" t="str">
        <f t="shared" si="197"/>
        <v>CREATE</v>
      </c>
      <c r="AF399" t="str">
        <f t="shared" si="204"/>
        <v>3C16NS_3G1.5</v>
      </c>
      <c r="AH399" t="str">
        <f t="shared" ca="1" si="205"/>
        <v>HBL-140PRL:RFS-PRLJB-038</v>
      </c>
      <c r="AI399" t="str">
        <f t="shared" si="198"/>
        <v>AT</v>
      </c>
      <c r="AK399" t="str">
        <f t="shared" si="206"/>
        <v>WEIPU ST1210/S3</v>
      </c>
      <c r="AM399" t="str">
        <f t="shared" ca="1" si="207"/>
        <v>PRLJB-038_cp</v>
      </c>
      <c r="AN399" t="str">
        <f t="shared" ca="1" si="208"/>
        <v>HBL-140Row:RFS-PRLTCB-011</v>
      </c>
      <c r="AO399" t="str">
        <f t="shared" si="199"/>
        <v>KG</v>
      </c>
      <c r="AP399" t="str">
        <f t="shared" ca="1" si="209"/>
        <v>HBL-140Row:CnPw-U-015</v>
      </c>
      <c r="AQ399" t="str">
        <f t="shared" si="210"/>
        <v>WEIPU ST1210/P3</v>
      </c>
      <c r="AS399" t="str">
        <f t="shared" si="211"/>
        <v>PRLTCB-011_r</v>
      </c>
      <c r="AT399">
        <f t="shared" ca="1" si="212"/>
        <v>3</v>
      </c>
      <c r="AU399">
        <f t="shared" si="200"/>
        <v>5</v>
      </c>
      <c r="AV399" t="str">
        <f t="shared" si="213"/>
        <v>D</v>
      </c>
      <c r="AX399" t="str">
        <f t="shared" si="201"/>
        <v>staffanekstrom</v>
      </c>
      <c r="AY399" t="str">
        <f t="shared" si="202"/>
        <v>INSERTED</v>
      </c>
      <c r="BD399" t="str">
        <f t="shared" si="203"/>
        <v>YES</v>
      </c>
      <c r="BF399">
        <f t="shared" ca="1" si="214"/>
        <v>260</v>
      </c>
    </row>
    <row r="400" spans="1:58">
      <c r="A400">
        <v>394</v>
      </c>
      <c r="C400">
        <f>ROW(Table!$A$156)</f>
        <v>156</v>
      </c>
      <c r="D400" s="1" t="str">
        <f ca="1">INDIRECT(ADDRESS($C400,D$5,,,Table!$A$1))</f>
        <v/>
      </c>
      <c r="E400" t="str">
        <f ca="1">INDIRECT(ADDRESS($C400,E$5,,,Table!$A$1))</f>
        <v>PRLJB-039</v>
      </c>
      <c r="F400">
        <f ca="1">INDIRECT(ADDRESS($C400,F$5,,,Table!$A$1))</f>
        <v>306.95999999999975</v>
      </c>
      <c r="G400" t="str">
        <f ca="1">INDIRECT(ADDRESS($C400,G$5,,,Table!$A$1))</f>
        <v>HBL</v>
      </c>
      <c r="H400" t="str">
        <f ca="1">INDIRECT(ADDRESS($C400,H$5,,,Table!$A$1))</f>
        <v>HBL-150PRL:RFS-PRLJB-039</v>
      </c>
      <c r="I400" t="str">
        <f>Dev!$CR$49</f>
        <v>cp</v>
      </c>
      <c r="J400" t="str">
        <f>IF(OR(I400=Dev!$CU$46, I400=Dev!$CU$47, I400=Dev!$CU$48, I400=Dev!$CU$49, I400=Dev!$CU$50, I400=Dev!$CU$51, I400=Dev!$CU$52, I400=Dev!$CU$53, I400=Dev!$CR$48, I400=Dev!$CR$49),$C$3,                                                                  IF(OR(I400=Dev!$CU$54, I400=Dev!$CU$55, I400=Dev!$CU$56, I400=Dev!$CU$57, I400=Dev!$CU$58, I400=Dev!$CU$59, I400=Dev!$CS$48), $D$3,""))</f>
        <v>PRLEH</v>
      </c>
      <c r="K400" t="str">
        <f ca="1">CONCATENATE(E400,Names!$P$3,I400)</f>
        <v>PRLJB-039_cp</v>
      </c>
      <c r="M400" s="42">
        <f ca="1">INDIRECT(ADDRESS($C400,M$5,,,Table!$A$1))</f>
        <v>270</v>
      </c>
      <c r="O400" t="str">
        <f t="shared" si="215"/>
        <v/>
      </c>
      <c r="Q400" t="str">
        <f t="shared" si="185"/>
        <v>0</v>
      </c>
      <c r="R400">
        <f t="shared" si="217"/>
        <v>11</v>
      </c>
      <c r="S400" t="str">
        <f ca="1">IFERROR(VLOOKUP(M400,Racks!$H$4:$M$30,Racks!$I$2),"")</f>
        <v>HBL</v>
      </c>
      <c r="T400" t="str">
        <f ca="1">IFERROR(VLOOKUP(M400,Racks!$H$4:$M$30,Racks!$K$2),"")</f>
        <v>140Row</v>
      </c>
      <c r="U400" t="str">
        <f t="shared" si="187"/>
        <v>011</v>
      </c>
      <c r="V400" t="str">
        <f>CONCATENATE(Names!$C$17,Names!$N$3,U400)</f>
        <v>PRLTCB-011</v>
      </c>
      <c r="W400" t="str">
        <f>Dev!$GG$85</f>
        <v>s</v>
      </c>
      <c r="X400">
        <v>19</v>
      </c>
      <c r="Y400" t="str">
        <f>IF(OR(W400=Dev!$GJ$82, W400=Dev!$GJ$83, W400=Dev!$GJ$84, W400=Dev!$GJ$85, W400=Dev!$GJ$86, W400=Dev!$GJ$87, W400=Dev!$GJ$88, W400=Dev!$GJ$89, W400=Dev!$GG$82, W400=Dev!$GG$83, W400=Dev!$GG$84, W400=Dev!$GG$85, W400=Dev!$GG$86),Names!$C$10,                   IF(OR(W400=Dev!$GJ$90, W400=Dev!$GJ$91, W400=Dev!$GJ$92, W400=Dev!$GJ$93, W400=Dev!$GJ$94, W400=Dev!$GJ$95, W400=Dev!$GJ$96, W400=Dev!$GJ$97, W400=Dev!$GH$82), Names!$C$11,""))</f>
        <v>PRLEH</v>
      </c>
      <c r="Z400" s="42" t="str">
        <f ca="1">IFERROR(VLOOKUP(M400,Racks!$H$4:$M$30,6),"")</f>
        <v>HBL-140Row:CnPw-U-015</v>
      </c>
      <c r="AA400" t="str">
        <f ca="1">IF(R400="","",CONCATENATE(S400,Names!$H$3,T400,Names!$J$3,Names!$K$3,Names!$L$3,V400))</f>
        <v>HBL-140Row:RFS-PRLTCB-011</v>
      </c>
      <c r="AB400" t="str">
        <f>IF(R400="","",CONCATENATE(V400,Names!$P$3,W400))</f>
        <v>PRLTCB-011_s</v>
      </c>
      <c r="AD400" t="str">
        <f t="shared" si="197"/>
        <v>CREATE</v>
      </c>
      <c r="AF400" t="str">
        <f t="shared" si="204"/>
        <v>3C16NS_3G1.5</v>
      </c>
      <c r="AH400" t="str">
        <f t="shared" ca="1" si="205"/>
        <v>HBL-150PRL:RFS-PRLJB-039</v>
      </c>
      <c r="AI400" t="str">
        <f t="shared" si="198"/>
        <v>AT</v>
      </c>
      <c r="AK400" t="str">
        <f t="shared" si="206"/>
        <v>WEIPU ST1210/S3</v>
      </c>
      <c r="AM400" t="str">
        <f t="shared" ca="1" si="207"/>
        <v>PRLJB-039_cp</v>
      </c>
      <c r="AN400" t="str">
        <f t="shared" ca="1" si="208"/>
        <v>HBL-140Row:RFS-PRLTCB-011</v>
      </c>
      <c r="AO400" t="str">
        <f t="shared" si="199"/>
        <v>KG</v>
      </c>
      <c r="AP400" t="str">
        <f t="shared" ca="1" si="209"/>
        <v>HBL-140Row:CnPw-U-015</v>
      </c>
      <c r="AQ400" t="str">
        <f t="shared" si="210"/>
        <v>WEIPU ST1210/P3</v>
      </c>
      <c r="AS400" t="str">
        <f t="shared" si="211"/>
        <v>PRLTCB-011_s</v>
      </c>
      <c r="AT400">
        <f t="shared" ca="1" si="212"/>
        <v>3</v>
      </c>
      <c r="AU400">
        <f t="shared" si="200"/>
        <v>5</v>
      </c>
      <c r="AV400" t="str">
        <f t="shared" si="213"/>
        <v>D</v>
      </c>
      <c r="AX400" t="str">
        <f t="shared" si="201"/>
        <v>staffanekstrom</v>
      </c>
      <c r="AY400" t="str">
        <f t="shared" si="202"/>
        <v>INSERTED</v>
      </c>
      <c r="BD400" t="str">
        <f t="shared" si="203"/>
        <v>YES</v>
      </c>
      <c r="BF400">
        <f t="shared" ca="1" si="214"/>
        <v>270</v>
      </c>
    </row>
    <row r="401" spans="1:58">
      <c r="A401">
        <v>395</v>
      </c>
      <c r="C401">
        <f>ROW(Table!$A$159)</f>
        <v>159</v>
      </c>
      <c r="D401" s="1" t="str">
        <f ca="1">INDIRECT(ADDRESS($C401,D$5,,,Table!$A$1))</f>
        <v/>
      </c>
      <c r="E401" t="str">
        <f ca="1">INDIRECT(ADDRESS($C401,E$5,,,Table!$A$1))</f>
        <v>PRLJB-040</v>
      </c>
      <c r="F401">
        <f ca="1">INDIRECT(ADDRESS($C401,F$5,,,Table!$A$1))</f>
        <v>315.47999999999973</v>
      </c>
      <c r="G401" t="str">
        <f ca="1">INDIRECT(ADDRESS($C401,G$5,,,Table!$A$1))</f>
        <v>HBL</v>
      </c>
      <c r="H401" t="str">
        <f ca="1">INDIRECT(ADDRESS($C401,H$5,,,Table!$A$1))</f>
        <v>HBL-160PRL:RFS-PRLJB-040</v>
      </c>
      <c r="I401" t="str">
        <f>Dev!$CR$49</f>
        <v>cp</v>
      </c>
      <c r="J401" t="str">
        <f>IF(OR(I401=Dev!$CU$46, I401=Dev!$CU$47, I401=Dev!$CU$48, I401=Dev!$CU$49, I401=Dev!$CU$50, I401=Dev!$CU$51, I401=Dev!$CU$52, I401=Dev!$CU$53, I401=Dev!$CR$48, I401=Dev!$CR$49),$C$3,                                                                  IF(OR(I401=Dev!$CU$54, I401=Dev!$CU$55, I401=Dev!$CU$56, I401=Dev!$CU$57, I401=Dev!$CU$58, I401=Dev!$CU$59, I401=Dev!$CS$48), $D$3,""))</f>
        <v>PRLEH</v>
      </c>
      <c r="K401" t="str">
        <f ca="1">CONCATENATE(E401,Names!$P$3,I401)</f>
        <v>PRLJB-040_cp</v>
      </c>
      <c r="M401" s="42">
        <f ca="1">INDIRECT(ADDRESS($C401,M$5,,,Table!$A$1))</f>
        <v>270</v>
      </c>
      <c r="O401" t="str">
        <f t="shared" si="215"/>
        <v/>
      </c>
      <c r="Q401" t="str">
        <f t="shared" si="185"/>
        <v>0</v>
      </c>
      <c r="R401">
        <f t="shared" si="217"/>
        <v>11</v>
      </c>
      <c r="S401" t="str">
        <f ca="1">IFERROR(VLOOKUP(M401,Racks!$H$4:$M$30,Racks!$I$2),"")</f>
        <v>HBL</v>
      </c>
      <c r="T401" t="str">
        <f ca="1">IFERROR(VLOOKUP(M401,Racks!$H$4:$M$30,Racks!$K$2),"")</f>
        <v>140Row</v>
      </c>
      <c r="U401" t="str">
        <f t="shared" si="187"/>
        <v>011</v>
      </c>
      <c r="V401" t="str">
        <f>CONCATENATE(Names!$C$17,Names!$N$3,U401)</f>
        <v>PRLTCB-011</v>
      </c>
      <c r="W401" t="str">
        <f>Dev!$GG$86</f>
        <v>t</v>
      </c>
      <c r="X401">
        <v>20</v>
      </c>
      <c r="Y401" t="str">
        <f>IF(OR(W401=Dev!$GJ$82, W401=Dev!$GJ$83, W401=Dev!$GJ$84, W401=Dev!$GJ$85, W401=Dev!$GJ$86, W401=Dev!$GJ$87, W401=Dev!$GJ$88, W401=Dev!$GJ$89, W401=Dev!$GG$82, W401=Dev!$GG$83, W401=Dev!$GG$84, W401=Dev!$GG$85, W401=Dev!$GG$86),Names!$C$10,                   IF(OR(W401=Dev!$GJ$90, W401=Dev!$GJ$91, W401=Dev!$GJ$92, W401=Dev!$GJ$93, W401=Dev!$GJ$94, W401=Dev!$GJ$95, W401=Dev!$GJ$96, W401=Dev!$GJ$97, W401=Dev!$GH$82), Names!$C$11,""))</f>
        <v>PRLEH</v>
      </c>
      <c r="Z401" s="42" t="str">
        <f ca="1">IFERROR(VLOOKUP(M401,Racks!$H$4:$M$30,6),"")</f>
        <v>HBL-140Row:CnPw-U-015</v>
      </c>
      <c r="AA401" t="str">
        <f ca="1">IF(R401="","",CONCATENATE(S401,Names!$H$3,T401,Names!$J$3,Names!$K$3,Names!$L$3,V401))</f>
        <v>HBL-140Row:RFS-PRLTCB-011</v>
      </c>
      <c r="AB401" t="str">
        <f>IF(R401="","",CONCATENATE(V401,Names!$P$3,W401))</f>
        <v>PRLTCB-011_t</v>
      </c>
      <c r="AD401" t="str">
        <f t="shared" si="197"/>
        <v>CREATE</v>
      </c>
      <c r="AF401" t="str">
        <f t="shared" si="204"/>
        <v>3C16NS_3G1.5</v>
      </c>
      <c r="AH401" t="str">
        <f t="shared" ca="1" si="205"/>
        <v>HBL-160PRL:RFS-PRLJB-040</v>
      </c>
      <c r="AI401" t="str">
        <f t="shared" si="198"/>
        <v>AT</v>
      </c>
      <c r="AK401" t="str">
        <f t="shared" si="206"/>
        <v>WEIPU ST1210/S3</v>
      </c>
      <c r="AM401" t="str">
        <f t="shared" ca="1" si="207"/>
        <v>PRLJB-040_cp</v>
      </c>
      <c r="AN401" t="str">
        <f t="shared" ca="1" si="208"/>
        <v>HBL-140Row:RFS-PRLTCB-011</v>
      </c>
      <c r="AO401" t="str">
        <f t="shared" si="199"/>
        <v>KG</v>
      </c>
      <c r="AP401" t="str">
        <f t="shared" ca="1" si="209"/>
        <v>HBL-140Row:CnPw-U-015</v>
      </c>
      <c r="AQ401" t="str">
        <f t="shared" si="210"/>
        <v>WEIPU ST1210/P3</v>
      </c>
      <c r="AS401" t="str">
        <f t="shared" si="211"/>
        <v>PRLTCB-011_t</v>
      </c>
      <c r="AT401">
        <f t="shared" ca="1" si="212"/>
        <v>3</v>
      </c>
      <c r="AU401">
        <f t="shared" si="200"/>
        <v>5</v>
      </c>
      <c r="AV401" t="str">
        <f t="shared" si="213"/>
        <v>D</v>
      </c>
      <c r="AX401" t="str">
        <f t="shared" si="201"/>
        <v>staffanekstrom</v>
      </c>
      <c r="AY401" t="str">
        <f t="shared" si="202"/>
        <v>INSERTED</v>
      </c>
      <c r="BD401" t="str">
        <f t="shared" si="203"/>
        <v>YES</v>
      </c>
      <c r="BF401">
        <f t="shared" ca="1" si="214"/>
        <v>270</v>
      </c>
    </row>
    <row r="402" spans="1:58">
      <c r="A402">
        <v>396</v>
      </c>
      <c r="C402">
        <f>ROW(Table!$A$162)</f>
        <v>162</v>
      </c>
      <c r="D402" s="1" t="str">
        <f ca="1">INDIRECT(ADDRESS($C402,D$5,,,Table!$A$1))</f>
        <v/>
      </c>
      <c r="E402" t="str">
        <f ca="1">INDIRECT(ADDRESS($C402,E$5,,,Table!$A$1))</f>
        <v>PRLJB-041</v>
      </c>
      <c r="F402">
        <f ca="1">INDIRECT(ADDRESS($C402,F$5,,,Table!$A$1))</f>
        <v>323.99999999999972</v>
      </c>
      <c r="G402" t="str">
        <f ca="1">INDIRECT(ADDRESS($C402,G$5,,,Table!$A$1))</f>
        <v>HBL</v>
      </c>
      <c r="H402" t="str">
        <f ca="1">INDIRECT(ADDRESS($C402,H$5,,,Table!$A$1))</f>
        <v>HBL-170PRL:RFS-PRLJB-041</v>
      </c>
      <c r="I402" t="str">
        <f>Dev!$CR$49</f>
        <v>cp</v>
      </c>
      <c r="J402" t="str">
        <f>IF(OR(I402=Dev!$CU$46, I402=Dev!$CU$47, I402=Dev!$CU$48, I402=Dev!$CU$49, I402=Dev!$CU$50, I402=Dev!$CU$51, I402=Dev!$CU$52, I402=Dev!$CU$53, I402=Dev!$CR$48, I402=Dev!$CR$49),$C$3,                                                                  IF(OR(I402=Dev!$CU$54, I402=Dev!$CU$55, I402=Dev!$CU$56, I402=Dev!$CU$57, I402=Dev!$CU$58, I402=Dev!$CU$59, I402=Dev!$CS$48), $D$3,""))</f>
        <v>PRLEH</v>
      </c>
      <c r="K402" t="str">
        <f ca="1">CONCATENATE(E402,Names!$P$3,I402)</f>
        <v>PRLJB-041_cp</v>
      </c>
      <c r="M402" s="31">
        <f ca="1">INDIRECT(ADDRESS($C402,M$5,,,Table!$A$1))</f>
        <v>280</v>
      </c>
      <c r="O402" t="str">
        <f t="shared" si="215"/>
        <v/>
      </c>
      <c r="Q402" t="str">
        <f t="shared" si="185"/>
        <v>0</v>
      </c>
      <c r="R402">
        <f>$R$214</f>
        <v>12</v>
      </c>
      <c r="S402" t="str">
        <f ca="1">IFERROR(VLOOKUP(M402,Racks!$H$4:$M$30,Racks!$I$2),"")</f>
        <v>HBL</v>
      </c>
      <c r="T402" t="str">
        <f ca="1">IFERROR(VLOOKUP(M402,Racks!$H$4:$M$30,Racks!$K$2),"")</f>
        <v>180Row</v>
      </c>
      <c r="U402" t="str">
        <f t="shared" si="187"/>
        <v>012</v>
      </c>
      <c r="V402" t="str">
        <f>CONCATENATE(Names!$C$17,Names!$N$3,U402)</f>
        <v>PRLTCB-012</v>
      </c>
      <c r="W402" t="str">
        <f>Dev!$GG$83</f>
        <v>q</v>
      </c>
      <c r="X402">
        <v>17</v>
      </c>
      <c r="Y402" t="str">
        <f>IF(OR(W402=Dev!$GJ$82, W402=Dev!$GJ$83, W402=Dev!$GJ$84, W402=Dev!$GJ$85, W402=Dev!$GJ$86, W402=Dev!$GJ$87, W402=Dev!$GJ$88, W402=Dev!$GJ$89, W402=Dev!$GG$82, W402=Dev!$GG$83, W402=Dev!$GG$84, W402=Dev!$GG$85, W402=Dev!$GG$86),Names!$C$10,                   IF(OR(W402=Dev!$GJ$90, W402=Dev!$GJ$91, W402=Dev!$GJ$92, W402=Dev!$GJ$93, W402=Dev!$GJ$94, W402=Dev!$GJ$95, W402=Dev!$GJ$96, W402=Dev!$GJ$97, W402=Dev!$GH$82), Names!$C$11,""))</f>
        <v>PRLEH</v>
      </c>
      <c r="Z402" s="31" t="str">
        <f ca="1">IFERROR(VLOOKUP(M402,Racks!$H$4:$M$30,6),"")</f>
        <v>HBL-180Row:CnPw-U-016</v>
      </c>
      <c r="AA402" t="str">
        <f ca="1">IF(R402="","",CONCATENATE(S402,Names!$H$3,T402,Names!$J$3,Names!$K$3,Names!$L$3,V402))</f>
        <v>HBL-180Row:RFS-PRLTCB-012</v>
      </c>
      <c r="AB402" t="str">
        <f>IF(R402="","",CONCATENATE(V402,Names!$P$3,W402))</f>
        <v>PRLTCB-012_q</v>
      </c>
      <c r="AD402" t="str">
        <f t="shared" si="197"/>
        <v>CREATE</v>
      </c>
      <c r="AF402" t="str">
        <f t="shared" si="204"/>
        <v>3C16NS_3G1.5</v>
      </c>
      <c r="AH402" t="str">
        <f t="shared" ca="1" si="205"/>
        <v>HBL-170PRL:RFS-PRLJB-041</v>
      </c>
      <c r="AI402" t="str">
        <f t="shared" si="198"/>
        <v>AT</v>
      </c>
      <c r="AK402" t="str">
        <f t="shared" si="206"/>
        <v>WEIPU ST1210/S3</v>
      </c>
      <c r="AM402" t="str">
        <f t="shared" ca="1" si="207"/>
        <v>PRLJB-041_cp</v>
      </c>
      <c r="AN402" t="str">
        <f t="shared" ca="1" si="208"/>
        <v>HBL-180Row:RFS-PRLTCB-012</v>
      </c>
      <c r="AO402" t="str">
        <f t="shared" si="199"/>
        <v>KG</v>
      </c>
      <c r="AP402" t="str">
        <f t="shared" ca="1" si="209"/>
        <v>HBL-180Row:CnPw-U-016</v>
      </c>
      <c r="AQ402" t="str">
        <f t="shared" si="210"/>
        <v>WEIPU ST1210/P3</v>
      </c>
      <c r="AS402" t="str">
        <f t="shared" si="211"/>
        <v>PRLTCB-012_q</v>
      </c>
      <c r="AT402">
        <f t="shared" ca="1" si="212"/>
        <v>3</v>
      </c>
      <c r="AU402">
        <f t="shared" si="200"/>
        <v>5</v>
      </c>
      <c r="AV402" t="str">
        <f t="shared" si="213"/>
        <v>D</v>
      </c>
      <c r="AX402" t="str">
        <f t="shared" si="201"/>
        <v>staffanekstrom</v>
      </c>
      <c r="AY402" t="str">
        <f t="shared" si="202"/>
        <v>INSERTED</v>
      </c>
      <c r="BD402" t="str">
        <f t="shared" si="203"/>
        <v>YES</v>
      </c>
      <c r="BF402">
        <f t="shared" ca="1" si="214"/>
        <v>280</v>
      </c>
    </row>
    <row r="403" spans="1:58">
      <c r="A403">
        <v>397</v>
      </c>
      <c r="C403">
        <f>ROW(Table!$A$165)</f>
        <v>165</v>
      </c>
      <c r="D403" s="1" t="str">
        <f ca="1">INDIRECT(ADDRESS($C403,D$5,,,Table!$A$1))</f>
        <v/>
      </c>
      <c r="E403" t="str">
        <f ca="1">INDIRECT(ADDRESS($C403,E$5,,,Table!$A$1))</f>
        <v>PRLJB-042</v>
      </c>
      <c r="F403">
        <f ca="1">INDIRECT(ADDRESS($C403,F$5,,,Table!$A$1))</f>
        <v>332.5199999999997</v>
      </c>
      <c r="G403" t="str">
        <f ca="1">INDIRECT(ADDRESS($C403,G$5,,,Table!$A$1))</f>
        <v>HBL</v>
      </c>
      <c r="H403" t="str">
        <f ca="1">INDIRECT(ADDRESS($C403,H$5,,,Table!$A$1))</f>
        <v>HBL-180PRL:RFS-PRLJB-042</v>
      </c>
      <c r="I403" t="str">
        <f>Dev!$CR$49</f>
        <v>cp</v>
      </c>
      <c r="J403" t="str">
        <f>IF(OR(I403=Dev!$CU$46, I403=Dev!$CU$47, I403=Dev!$CU$48, I403=Dev!$CU$49, I403=Dev!$CU$50, I403=Dev!$CU$51, I403=Dev!$CU$52, I403=Dev!$CU$53, I403=Dev!$CR$48, I403=Dev!$CR$49),$C$3,                                                                  IF(OR(I403=Dev!$CU$54, I403=Dev!$CU$55, I403=Dev!$CU$56, I403=Dev!$CU$57, I403=Dev!$CU$58, I403=Dev!$CU$59, I403=Dev!$CS$48), $D$3,""))</f>
        <v>PRLEH</v>
      </c>
      <c r="K403" t="str">
        <f ca="1">CONCATENATE(E403,Names!$P$3,I403)</f>
        <v>PRLJB-042_cp</v>
      </c>
      <c r="M403" s="31">
        <f ca="1">INDIRECT(ADDRESS($C403,M$5,,,Table!$A$1))</f>
        <v>280</v>
      </c>
      <c r="O403" t="str">
        <f t="shared" si="215"/>
        <v/>
      </c>
      <c r="Q403" t="str">
        <f t="shared" si="185"/>
        <v>0</v>
      </c>
      <c r="R403">
        <f t="shared" ref="R403:R405" si="218">$R$214</f>
        <v>12</v>
      </c>
      <c r="S403" t="str">
        <f ca="1">IFERROR(VLOOKUP(M403,Racks!$H$4:$M$30,Racks!$I$2),"")</f>
        <v>HBL</v>
      </c>
      <c r="T403" t="str">
        <f ca="1">IFERROR(VLOOKUP(M403,Racks!$H$4:$M$30,Racks!$K$2),"")</f>
        <v>180Row</v>
      </c>
      <c r="U403" t="str">
        <f t="shared" si="187"/>
        <v>012</v>
      </c>
      <c r="V403" t="str">
        <f>CONCATENATE(Names!$C$17,Names!$N$3,U403)</f>
        <v>PRLTCB-012</v>
      </c>
      <c r="W403" t="str">
        <f>Dev!$GG$84</f>
        <v>r</v>
      </c>
      <c r="X403">
        <v>18</v>
      </c>
      <c r="Y403" t="str">
        <f>IF(OR(W403=Dev!$GJ$82, W403=Dev!$GJ$83, W403=Dev!$GJ$84, W403=Dev!$GJ$85, W403=Dev!$GJ$86, W403=Dev!$GJ$87, W403=Dev!$GJ$88, W403=Dev!$GJ$89, W403=Dev!$GG$82, W403=Dev!$GG$83, W403=Dev!$GG$84, W403=Dev!$GG$85, W403=Dev!$GG$86),Names!$C$10,                   IF(OR(W403=Dev!$GJ$90, W403=Dev!$GJ$91, W403=Dev!$GJ$92, W403=Dev!$GJ$93, W403=Dev!$GJ$94, W403=Dev!$GJ$95, W403=Dev!$GJ$96, W403=Dev!$GJ$97, W403=Dev!$GH$82), Names!$C$11,""))</f>
        <v>PRLEH</v>
      </c>
      <c r="Z403" s="31" t="str">
        <f ca="1">IFERROR(VLOOKUP(M403,Racks!$H$4:$M$30,6),"")</f>
        <v>HBL-180Row:CnPw-U-016</v>
      </c>
      <c r="AA403" t="str">
        <f ca="1">IF(R403="","",CONCATENATE(S403,Names!$H$3,T403,Names!$J$3,Names!$K$3,Names!$L$3,V403))</f>
        <v>HBL-180Row:RFS-PRLTCB-012</v>
      </c>
      <c r="AB403" t="str">
        <f>IF(R403="","",CONCATENATE(V403,Names!$P$3,W403))</f>
        <v>PRLTCB-012_r</v>
      </c>
      <c r="AD403" t="str">
        <f t="shared" si="197"/>
        <v>CREATE</v>
      </c>
      <c r="AF403" t="str">
        <f t="shared" si="204"/>
        <v>3C16NS_3G1.5</v>
      </c>
      <c r="AH403" t="str">
        <f t="shared" ca="1" si="205"/>
        <v>HBL-180PRL:RFS-PRLJB-042</v>
      </c>
      <c r="AI403" t="str">
        <f t="shared" si="198"/>
        <v>AT</v>
      </c>
      <c r="AK403" t="str">
        <f t="shared" si="206"/>
        <v>WEIPU ST1210/S3</v>
      </c>
      <c r="AM403" t="str">
        <f t="shared" ca="1" si="207"/>
        <v>PRLJB-042_cp</v>
      </c>
      <c r="AN403" t="str">
        <f t="shared" ca="1" si="208"/>
        <v>HBL-180Row:RFS-PRLTCB-012</v>
      </c>
      <c r="AO403" t="str">
        <f t="shared" si="199"/>
        <v>KG</v>
      </c>
      <c r="AP403" t="str">
        <f t="shared" ca="1" si="209"/>
        <v>HBL-180Row:CnPw-U-016</v>
      </c>
      <c r="AQ403" t="str">
        <f t="shared" si="210"/>
        <v>WEIPU ST1210/P3</v>
      </c>
      <c r="AS403" t="str">
        <f t="shared" si="211"/>
        <v>PRLTCB-012_r</v>
      </c>
      <c r="AT403">
        <f t="shared" ca="1" si="212"/>
        <v>3</v>
      </c>
      <c r="AU403">
        <f t="shared" si="200"/>
        <v>5</v>
      </c>
      <c r="AV403" t="str">
        <f t="shared" si="213"/>
        <v>D</v>
      </c>
      <c r="AX403" t="str">
        <f t="shared" si="201"/>
        <v>staffanekstrom</v>
      </c>
      <c r="AY403" t="str">
        <f t="shared" si="202"/>
        <v>INSERTED</v>
      </c>
      <c r="BD403" t="str">
        <f t="shared" si="203"/>
        <v>YES</v>
      </c>
      <c r="BF403">
        <f t="shared" ca="1" si="214"/>
        <v>280</v>
      </c>
    </row>
    <row r="404" spans="1:58">
      <c r="A404">
        <v>398</v>
      </c>
      <c r="C404">
        <f>ROW(Table!$A$168)</f>
        <v>168</v>
      </c>
      <c r="D404" s="1" t="str">
        <f ca="1">INDIRECT(ADDRESS($C404,D$5,,,Table!$A$1))</f>
        <v/>
      </c>
      <c r="E404" t="str">
        <f ca="1">INDIRECT(ADDRESS($C404,E$5,,,Table!$A$1))</f>
        <v>PRLJB-043</v>
      </c>
      <c r="F404">
        <f ca="1">INDIRECT(ADDRESS($C404,F$5,,,Table!$A$1))</f>
        <v>341.03999999999968</v>
      </c>
      <c r="G404" t="str">
        <f ca="1">INDIRECT(ADDRESS($C404,G$5,,,Table!$A$1))</f>
        <v>HBL</v>
      </c>
      <c r="H404" t="str">
        <f ca="1">INDIRECT(ADDRESS($C404,H$5,,,Table!$A$1))</f>
        <v>HBL-190PRL:RFS-PRLJB-043</v>
      </c>
      <c r="I404" t="str">
        <f>Dev!$CR$49</f>
        <v>cp</v>
      </c>
      <c r="J404" t="str">
        <f>IF(OR(I404=Dev!$CU$46, I404=Dev!$CU$47, I404=Dev!$CU$48, I404=Dev!$CU$49, I404=Dev!$CU$50, I404=Dev!$CU$51, I404=Dev!$CU$52, I404=Dev!$CU$53, I404=Dev!$CR$48, I404=Dev!$CR$49),$C$3,                                                                  IF(OR(I404=Dev!$CU$54, I404=Dev!$CU$55, I404=Dev!$CU$56, I404=Dev!$CU$57, I404=Dev!$CU$58, I404=Dev!$CU$59, I404=Dev!$CS$48), $D$3,""))</f>
        <v>PRLEH</v>
      </c>
      <c r="K404" t="str">
        <f ca="1">CONCATENATE(E404,Names!$P$3,I404)</f>
        <v>PRLJB-043_cp</v>
      </c>
      <c r="M404" s="31">
        <f ca="1">INDIRECT(ADDRESS($C404,M$5,,,Table!$A$1))</f>
        <v>290</v>
      </c>
      <c r="O404" t="str">
        <f t="shared" si="215"/>
        <v/>
      </c>
      <c r="Q404" t="str">
        <f t="shared" si="185"/>
        <v>0</v>
      </c>
      <c r="R404">
        <f t="shared" si="218"/>
        <v>12</v>
      </c>
      <c r="S404" t="str">
        <f ca="1">IFERROR(VLOOKUP(M404,Racks!$H$4:$M$30,Racks!$I$2),"")</f>
        <v>HBL</v>
      </c>
      <c r="T404" t="str">
        <f ca="1">IFERROR(VLOOKUP(M404,Racks!$H$4:$M$30,Racks!$K$2),"")</f>
        <v>180Row</v>
      </c>
      <c r="U404" t="str">
        <f t="shared" si="187"/>
        <v>012</v>
      </c>
      <c r="V404" t="str">
        <f>CONCATENATE(Names!$C$17,Names!$N$3,U404)</f>
        <v>PRLTCB-012</v>
      </c>
      <c r="W404" t="str">
        <f>Dev!$GG$85</f>
        <v>s</v>
      </c>
      <c r="X404">
        <v>19</v>
      </c>
      <c r="Y404" t="str">
        <f>IF(OR(W404=Dev!$GJ$82, W404=Dev!$GJ$83, W404=Dev!$GJ$84, W404=Dev!$GJ$85, W404=Dev!$GJ$86, W404=Dev!$GJ$87, W404=Dev!$GJ$88, W404=Dev!$GJ$89, W404=Dev!$GG$82, W404=Dev!$GG$83, W404=Dev!$GG$84, W404=Dev!$GG$85, W404=Dev!$GG$86),Names!$C$10,                   IF(OR(W404=Dev!$GJ$90, W404=Dev!$GJ$91, W404=Dev!$GJ$92, W404=Dev!$GJ$93, W404=Dev!$GJ$94, W404=Dev!$GJ$95, W404=Dev!$GJ$96, W404=Dev!$GJ$97, W404=Dev!$GH$82), Names!$C$11,""))</f>
        <v>PRLEH</v>
      </c>
      <c r="Z404" s="31" t="str">
        <f ca="1">IFERROR(VLOOKUP(M404,Racks!$H$4:$M$30,6),"")</f>
        <v>HBL-180Row:CnPw-U-016</v>
      </c>
      <c r="AA404" t="str">
        <f ca="1">IF(R404="","",CONCATENATE(S404,Names!$H$3,T404,Names!$J$3,Names!$K$3,Names!$L$3,V404))</f>
        <v>HBL-180Row:RFS-PRLTCB-012</v>
      </c>
      <c r="AB404" t="str">
        <f>IF(R404="","",CONCATENATE(V404,Names!$P$3,W404))</f>
        <v>PRLTCB-012_s</v>
      </c>
      <c r="AD404" t="str">
        <f t="shared" si="197"/>
        <v>CREATE</v>
      </c>
      <c r="AF404" t="str">
        <f t="shared" si="204"/>
        <v>3C16NS_3G1.5</v>
      </c>
      <c r="AH404" t="str">
        <f t="shared" ca="1" si="205"/>
        <v>HBL-190PRL:RFS-PRLJB-043</v>
      </c>
      <c r="AI404" t="str">
        <f t="shared" si="198"/>
        <v>AT</v>
      </c>
      <c r="AK404" t="str">
        <f t="shared" si="206"/>
        <v>WEIPU ST1210/S3</v>
      </c>
      <c r="AM404" t="str">
        <f t="shared" ca="1" si="207"/>
        <v>PRLJB-043_cp</v>
      </c>
      <c r="AN404" t="str">
        <f t="shared" ca="1" si="208"/>
        <v>HBL-180Row:RFS-PRLTCB-012</v>
      </c>
      <c r="AO404" t="str">
        <f t="shared" si="199"/>
        <v>KG</v>
      </c>
      <c r="AP404" t="str">
        <f t="shared" ca="1" si="209"/>
        <v>HBL-180Row:CnPw-U-016</v>
      </c>
      <c r="AQ404" t="str">
        <f t="shared" si="210"/>
        <v>WEIPU ST1210/P3</v>
      </c>
      <c r="AS404" t="str">
        <f t="shared" si="211"/>
        <v>PRLTCB-012_s</v>
      </c>
      <c r="AT404">
        <f t="shared" ca="1" si="212"/>
        <v>3</v>
      </c>
      <c r="AU404">
        <f t="shared" si="200"/>
        <v>5</v>
      </c>
      <c r="AV404" t="str">
        <f t="shared" si="213"/>
        <v>D</v>
      </c>
      <c r="AX404" t="str">
        <f t="shared" si="201"/>
        <v>staffanekstrom</v>
      </c>
      <c r="AY404" t="str">
        <f t="shared" si="202"/>
        <v>INSERTED</v>
      </c>
      <c r="BD404" t="str">
        <f t="shared" si="203"/>
        <v>YES</v>
      </c>
      <c r="BF404">
        <f t="shared" ca="1" si="214"/>
        <v>290</v>
      </c>
    </row>
    <row r="405" spans="1:58">
      <c r="A405">
        <v>399</v>
      </c>
      <c r="C405">
        <f>ROW(Table!$A$171)</f>
        <v>171</v>
      </c>
      <c r="D405" s="1" t="str">
        <f ca="1">INDIRECT(ADDRESS($C405,D$5,,,Table!$A$1))</f>
        <v/>
      </c>
      <c r="E405" t="str">
        <f ca="1">INDIRECT(ADDRESS($C405,E$5,,,Table!$A$1))</f>
        <v>PRLJB-044</v>
      </c>
      <c r="F405">
        <f ca="1">INDIRECT(ADDRESS($C405,F$5,,,Table!$A$1))</f>
        <v>349.55999999999966</v>
      </c>
      <c r="G405" t="str">
        <f ca="1">INDIRECT(ADDRESS($C405,G$5,,,Table!$A$1))</f>
        <v>HBL</v>
      </c>
      <c r="H405" t="str">
        <f ca="1">INDIRECT(ADDRESS($C405,H$5,,,Table!$A$1))</f>
        <v>HBL-200PRL:RFS-PRLJB-044</v>
      </c>
      <c r="I405" t="str">
        <f>Dev!$CR$49</f>
        <v>cp</v>
      </c>
      <c r="J405" t="str">
        <f>IF(OR(I405=Dev!$CU$46, I405=Dev!$CU$47, I405=Dev!$CU$48, I405=Dev!$CU$49, I405=Dev!$CU$50, I405=Dev!$CU$51, I405=Dev!$CU$52, I405=Dev!$CU$53, I405=Dev!$CR$48, I405=Dev!$CR$49),$C$3,                                                                  IF(OR(I405=Dev!$CU$54, I405=Dev!$CU$55, I405=Dev!$CU$56, I405=Dev!$CU$57, I405=Dev!$CU$58, I405=Dev!$CU$59, I405=Dev!$CS$48), $D$3,""))</f>
        <v>PRLEH</v>
      </c>
      <c r="K405" t="str">
        <f ca="1">CONCATENATE(E405,Names!$P$3,I405)</f>
        <v>PRLJB-044_cp</v>
      </c>
      <c r="M405" s="31">
        <f ca="1">INDIRECT(ADDRESS($C405,M$5,,,Table!$A$1))</f>
        <v>290</v>
      </c>
      <c r="O405" t="str">
        <f t="shared" si="215"/>
        <v/>
      </c>
      <c r="Q405" t="str">
        <f t="shared" ref="Q405:Q468" si="219">IF(ISNUMBER(R405), IF(R405&lt;10,"00", IF(R405&lt;100,"0", "")), "")</f>
        <v>0</v>
      </c>
      <c r="R405">
        <f t="shared" si="218"/>
        <v>12</v>
      </c>
      <c r="S405" t="str">
        <f ca="1">IFERROR(VLOOKUP(M405,Racks!$H$4:$M$30,Racks!$I$2),"")</f>
        <v>HBL</v>
      </c>
      <c r="T405" t="str">
        <f ca="1">IFERROR(VLOOKUP(M405,Racks!$H$4:$M$30,Racks!$K$2),"")</f>
        <v>180Row</v>
      </c>
      <c r="U405" t="str">
        <f t="shared" ref="U405:U468" si="220">IF(ISNUMBER(R405),CONCATENATE(Q405,R405),"")</f>
        <v>012</v>
      </c>
      <c r="V405" t="str">
        <f>CONCATENATE(Names!$C$17,Names!$N$3,U405)</f>
        <v>PRLTCB-012</v>
      </c>
      <c r="W405" t="str">
        <f>Dev!$GG$86</f>
        <v>t</v>
      </c>
      <c r="X405">
        <v>20</v>
      </c>
      <c r="Y405" t="str">
        <f>IF(OR(W405=Dev!$GJ$82, W405=Dev!$GJ$83, W405=Dev!$GJ$84, W405=Dev!$GJ$85, W405=Dev!$GJ$86, W405=Dev!$GJ$87, W405=Dev!$GJ$88, W405=Dev!$GJ$89, W405=Dev!$GG$82, W405=Dev!$GG$83, W405=Dev!$GG$84, W405=Dev!$GG$85, W405=Dev!$GG$86),Names!$C$10,                   IF(OR(W405=Dev!$GJ$90, W405=Dev!$GJ$91, W405=Dev!$GJ$92, W405=Dev!$GJ$93, W405=Dev!$GJ$94, W405=Dev!$GJ$95, W405=Dev!$GJ$96, W405=Dev!$GJ$97, W405=Dev!$GH$82), Names!$C$11,""))</f>
        <v>PRLEH</v>
      </c>
      <c r="Z405" s="31" t="str">
        <f ca="1">IFERROR(VLOOKUP(M405,Racks!$H$4:$M$30,6),"")</f>
        <v>HBL-180Row:CnPw-U-016</v>
      </c>
      <c r="AA405" t="str">
        <f ca="1">IF(R405="","",CONCATENATE(S405,Names!$H$3,T405,Names!$J$3,Names!$K$3,Names!$L$3,V405))</f>
        <v>HBL-180Row:RFS-PRLTCB-012</v>
      </c>
      <c r="AB405" t="str">
        <f>IF(R405="","",CONCATENATE(V405,Names!$P$3,W405))</f>
        <v>PRLTCB-012_t</v>
      </c>
      <c r="AD405" t="str">
        <f t="shared" si="197"/>
        <v>CREATE</v>
      </c>
      <c r="AF405" t="str">
        <f t="shared" si="204"/>
        <v>3C16NS_3G1.5</v>
      </c>
      <c r="AH405" t="str">
        <f t="shared" ca="1" si="205"/>
        <v>HBL-200PRL:RFS-PRLJB-044</v>
      </c>
      <c r="AI405" t="str">
        <f t="shared" si="198"/>
        <v>AT</v>
      </c>
      <c r="AK405" t="str">
        <f t="shared" si="206"/>
        <v>WEIPU ST1210/S3</v>
      </c>
      <c r="AM405" t="str">
        <f t="shared" ca="1" si="207"/>
        <v>PRLJB-044_cp</v>
      </c>
      <c r="AN405" t="str">
        <f t="shared" ca="1" si="208"/>
        <v>HBL-180Row:RFS-PRLTCB-012</v>
      </c>
      <c r="AO405" t="str">
        <f t="shared" si="199"/>
        <v>KG</v>
      </c>
      <c r="AP405" t="str">
        <f t="shared" ca="1" si="209"/>
        <v>HBL-180Row:CnPw-U-016</v>
      </c>
      <c r="AQ405" t="str">
        <f t="shared" si="210"/>
        <v>WEIPU ST1210/P3</v>
      </c>
      <c r="AS405" t="str">
        <f t="shared" si="211"/>
        <v>PRLTCB-012_t</v>
      </c>
      <c r="AT405">
        <f t="shared" ca="1" si="212"/>
        <v>3</v>
      </c>
      <c r="AU405">
        <f t="shared" si="200"/>
        <v>5</v>
      </c>
      <c r="AV405" t="str">
        <f t="shared" si="213"/>
        <v>D</v>
      </c>
      <c r="AX405" t="str">
        <f t="shared" si="201"/>
        <v>staffanekstrom</v>
      </c>
      <c r="AY405" t="str">
        <f t="shared" si="202"/>
        <v>INSERTED</v>
      </c>
      <c r="BD405" t="str">
        <f t="shared" si="203"/>
        <v>YES</v>
      </c>
      <c r="BF405">
        <f t="shared" ca="1" si="214"/>
        <v>290</v>
      </c>
    </row>
    <row r="406" spans="1:58">
      <c r="A406">
        <v>400</v>
      </c>
      <c r="C406">
        <f>ROW(Table!$A$174)</f>
        <v>174</v>
      </c>
      <c r="D406" s="1" t="str">
        <f ca="1">INDIRECT(ADDRESS($C406,D$5,,,Table!$A$1))</f>
        <v/>
      </c>
      <c r="E406" t="str">
        <f ca="1">INDIRECT(ADDRESS($C406,E$5,,,Table!$A$1))</f>
        <v>PRLJB-045</v>
      </c>
      <c r="F406">
        <f ca="1">INDIRECT(ADDRESS($C406,F$5,,,Table!$A$1))</f>
        <v>358.07999999999964</v>
      </c>
      <c r="G406" t="str">
        <f ca="1">INDIRECT(ADDRESS($C406,G$5,,,Table!$A$1))</f>
        <v>HBL</v>
      </c>
      <c r="H406" t="str">
        <f ca="1">INDIRECT(ADDRESS($C406,H$5,,,Table!$A$1))</f>
        <v>HBL-210PRL:RFS-PRLJB-045</v>
      </c>
      <c r="I406" t="str">
        <f>Dev!$CR$49</f>
        <v>cp</v>
      </c>
      <c r="J406" t="str">
        <f>IF(OR(I406=Dev!$CU$46, I406=Dev!$CU$47, I406=Dev!$CU$48, I406=Dev!$CU$49, I406=Dev!$CU$50, I406=Dev!$CU$51, I406=Dev!$CU$52, I406=Dev!$CU$53, I406=Dev!$CR$48, I406=Dev!$CR$49),$C$3,                                                                  IF(OR(I406=Dev!$CU$54, I406=Dev!$CU$55, I406=Dev!$CU$56, I406=Dev!$CU$57, I406=Dev!$CU$58, I406=Dev!$CU$59, I406=Dev!$CS$48), $D$3,""))</f>
        <v>PRLEH</v>
      </c>
      <c r="K406" t="str">
        <f ca="1">CONCATENATE(E406,Names!$P$3,I406)</f>
        <v>PRLJB-045_cp</v>
      </c>
      <c r="M406" s="42">
        <f ca="1">INDIRECT(ADDRESS($C406,M$5,,,Table!$A$1))</f>
        <v>300</v>
      </c>
      <c r="O406" t="str">
        <f t="shared" si="215"/>
        <v/>
      </c>
      <c r="Q406" t="str">
        <f t="shared" si="219"/>
        <v>0</v>
      </c>
      <c r="R406" s="995">
        <f>$R$234</f>
        <v>13</v>
      </c>
      <c r="S406" s="995" t="str">
        <f ca="1">IFERROR(VLOOKUP(M406,Racks!$H$4:$M$30,Racks!$I$2),"")</f>
        <v>HBL</v>
      </c>
      <c r="T406" s="995" t="str">
        <f ca="1">IFERROR(VLOOKUP(M406,Racks!$H$4:$M$30,Racks!$K$2),"")</f>
        <v>210Row</v>
      </c>
      <c r="U406" s="995" t="str">
        <f t="shared" si="220"/>
        <v>013</v>
      </c>
      <c r="V406" s="995" t="str">
        <f>CONCATENATE(Names!$C$17,Names!$N$3,U406)</f>
        <v>PRLTCB-013</v>
      </c>
      <c r="W406" s="995" t="str">
        <f>Dev!$GL$90</f>
        <v>i</v>
      </c>
      <c r="X406" s="995">
        <v>9</v>
      </c>
      <c r="Y406" t="str">
        <f>IF(OR(W406=Dev!$GJ$82, W406=Dev!$GJ$83, W406=Dev!$GJ$84, W406=Dev!$GJ$85, W406=Dev!$GJ$86, W406=Dev!$GJ$87, W406=Dev!$GJ$88, W406=Dev!$GJ$89, W406=Dev!$GG$82, W406=Dev!$GG$83, W406=Dev!$GG$84, W406=Dev!$GG$85, W406=Dev!$GG$86),Names!$C$10,                   IF(OR(W406=Dev!$GJ$90, W406=Dev!$GJ$91, W406=Dev!$GJ$92, W406=Dev!$GJ$93, W406=Dev!$GJ$94, W406=Dev!$GJ$95, W406=Dev!$GJ$96, W406=Dev!$GJ$97, W406=Dev!$GH$82), Names!$C$11,""))</f>
        <v>PRLEH</v>
      </c>
      <c r="Z406" s="42" t="str">
        <f ca="1">IFERROR(VLOOKUP(M406,Racks!$H$4:$M$30,6),"")</f>
        <v>HBL-210Row:CnPw-U-016</v>
      </c>
      <c r="AA406" t="str">
        <f ca="1">IF(R406="","",CONCATENATE(S406,Names!$H$3,T406,Names!$J$3,Names!$K$3,Names!$L$3,V406))</f>
        <v>HBL-210Row:RFS-PRLTCB-013</v>
      </c>
      <c r="AB406" t="str">
        <f>IF(R406="","",CONCATENATE(V406,Names!$P$3,W406))</f>
        <v>PRLTCB-013_i</v>
      </c>
      <c r="AD406" t="str">
        <f t="shared" si="197"/>
        <v>CREATE</v>
      </c>
      <c r="AF406" t="str">
        <f t="shared" si="204"/>
        <v>3C16NS_3G1.5</v>
      </c>
      <c r="AH406" t="str">
        <f t="shared" ca="1" si="205"/>
        <v>HBL-210PRL:RFS-PRLJB-045</v>
      </c>
      <c r="AI406" t="str">
        <f t="shared" si="198"/>
        <v>AT</v>
      </c>
      <c r="AK406" t="str">
        <f t="shared" si="206"/>
        <v>WEIPU ST1210/S3</v>
      </c>
      <c r="AM406" t="str">
        <f t="shared" ca="1" si="207"/>
        <v>PRLJB-045_cp</v>
      </c>
      <c r="AN406" t="str">
        <f t="shared" ca="1" si="208"/>
        <v>HBL-210Row:RFS-PRLTCB-013</v>
      </c>
      <c r="AO406" t="str">
        <f t="shared" si="199"/>
        <v>KG</v>
      </c>
      <c r="AP406" t="str">
        <f t="shared" ca="1" si="209"/>
        <v>HBL-210Row:CnPw-U-016</v>
      </c>
      <c r="AQ406" t="str">
        <f t="shared" si="210"/>
        <v>WEIPU ST1210/P3</v>
      </c>
      <c r="AS406" t="str">
        <f t="shared" si="211"/>
        <v>PRLTCB-013_i</v>
      </c>
      <c r="AT406">
        <f t="shared" ca="1" si="212"/>
        <v>3</v>
      </c>
      <c r="AU406">
        <f t="shared" si="200"/>
        <v>5</v>
      </c>
      <c r="AV406" t="str">
        <f t="shared" si="213"/>
        <v>D</v>
      </c>
      <c r="AX406" t="str">
        <f t="shared" si="201"/>
        <v>staffanekstrom</v>
      </c>
      <c r="AY406" t="str">
        <f t="shared" si="202"/>
        <v>INSERTED</v>
      </c>
      <c r="BD406" t="str">
        <f t="shared" si="203"/>
        <v>YES</v>
      </c>
      <c r="BF406">
        <f t="shared" ca="1" si="214"/>
        <v>300</v>
      </c>
    </row>
    <row r="407" spans="1:58">
      <c r="A407">
        <v>401</v>
      </c>
      <c r="C407">
        <f>ROW(Table!$A$177)</f>
        <v>177</v>
      </c>
      <c r="D407" s="1" t="str">
        <f ca="1">INDIRECT(ADDRESS($C407,D$5,,,Table!$A$1))</f>
        <v/>
      </c>
      <c r="E407" t="str">
        <f ca="1">INDIRECT(ADDRESS($C407,E$5,,,Table!$A$1))</f>
        <v>PRLJB-046</v>
      </c>
      <c r="F407">
        <f ca="1">INDIRECT(ADDRESS($C407,F$5,,,Table!$A$1))</f>
        <v>366.59999999999962</v>
      </c>
      <c r="G407" t="str">
        <f ca="1">INDIRECT(ADDRESS($C407,G$5,,,Table!$A$1))</f>
        <v>HEBT</v>
      </c>
      <c r="H407" t="str">
        <f ca="1">INDIRECT(ADDRESS($C407,H$5,,,Table!$A$1))</f>
        <v>HEBT-010PRL:RFS-PRLJB-046</v>
      </c>
      <c r="I407" t="str">
        <f>Dev!$CR$49</f>
        <v>cp</v>
      </c>
      <c r="J407" t="str">
        <f>IF(OR(I407=Dev!$CU$46, I407=Dev!$CU$47, I407=Dev!$CU$48, I407=Dev!$CU$49, I407=Dev!$CU$50, I407=Dev!$CU$51, I407=Dev!$CU$52, I407=Dev!$CU$53, I407=Dev!$CR$48, I407=Dev!$CR$49),$C$3,                                                                  IF(OR(I407=Dev!$CU$54, I407=Dev!$CU$55, I407=Dev!$CU$56, I407=Dev!$CU$57, I407=Dev!$CU$58, I407=Dev!$CU$59, I407=Dev!$CS$48), $D$3,""))</f>
        <v>PRLEH</v>
      </c>
      <c r="K407" t="str">
        <f ca="1">CONCATENATE(E407,Names!$P$3,I407)</f>
        <v>PRLJB-046_cp</v>
      </c>
      <c r="M407" s="42">
        <f ca="1">INDIRECT(ADDRESS($C407,M$5,,,Table!$A$1))</f>
        <v>300</v>
      </c>
      <c r="O407" t="str">
        <f t="shared" si="215"/>
        <v/>
      </c>
      <c r="Q407" t="str">
        <f t="shared" si="219"/>
        <v>0</v>
      </c>
      <c r="R407" s="995">
        <f>$R$234</f>
        <v>13</v>
      </c>
      <c r="S407" s="995" t="str">
        <f ca="1">IFERROR(VLOOKUP(M407,Racks!$H$4:$M$30,Racks!$I$2),"")</f>
        <v>HBL</v>
      </c>
      <c r="T407" s="995" t="str">
        <f ca="1">IFERROR(VLOOKUP(M407,Racks!$H$4:$M$30,Racks!$K$2),"")</f>
        <v>210Row</v>
      </c>
      <c r="U407" s="995" t="str">
        <f t="shared" si="220"/>
        <v>013</v>
      </c>
      <c r="V407" s="995" t="str">
        <f>CONCATENATE(Names!$C$17,Names!$N$3,U407)</f>
        <v>PRLTCB-013</v>
      </c>
      <c r="W407" s="995" t="str">
        <f>Dev!$GL$91</f>
        <v>j</v>
      </c>
      <c r="X407" s="995">
        <v>10</v>
      </c>
      <c r="Y407" t="str">
        <f>IF(OR(W407=Dev!$GJ$82, W407=Dev!$GJ$83, W407=Dev!$GJ$84, W407=Dev!$GJ$85, W407=Dev!$GJ$86, W407=Dev!$GJ$87, W407=Dev!$GJ$88, W407=Dev!$GJ$89, W407=Dev!$GG$82, W407=Dev!$GG$83, W407=Dev!$GG$84, W407=Dev!$GG$85, W407=Dev!$GG$86),Names!$C$10,                   IF(OR(W407=Dev!$GJ$90, W407=Dev!$GJ$91, W407=Dev!$GJ$92, W407=Dev!$GJ$93, W407=Dev!$GJ$94, W407=Dev!$GJ$95, W407=Dev!$GJ$96, W407=Dev!$GJ$97, W407=Dev!$GH$82), Names!$C$11,""))</f>
        <v>PRLEH</v>
      </c>
      <c r="Z407" s="42" t="str">
        <f ca="1">IFERROR(VLOOKUP(M407,Racks!$H$4:$M$30,6),"")</f>
        <v>HBL-210Row:CnPw-U-016</v>
      </c>
      <c r="AA407" t="str">
        <f ca="1">IF(R407="","",CONCATENATE(S407,Names!$H$3,T407,Names!$J$3,Names!$K$3,Names!$L$3,V407))</f>
        <v>HBL-210Row:RFS-PRLTCB-013</v>
      </c>
      <c r="AB407" t="str">
        <f>IF(R407="","",CONCATENATE(V407,Names!$P$3,W407))</f>
        <v>PRLTCB-013_j</v>
      </c>
      <c r="AD407" t="str">
        <f t="shared" si="197"/>
        <v>CREATE</v>
      </c>
      <c r="AF407" t="str">
        <f t="shared" si="204"/>
        <v>3C16NS_3G1.5</v>
      </c>
      <c r="AH407" t="str">
        <f t="shared" ca="1" si="205"/>
        <v>HEBT-010PRL:RFS-PRLJB-046</v>
      </c>
      <c r="AI407" t="str">
        <f t="shared" si="198"/>
        <v>AT</v>
      </c>
      <c r="AK407" t="str">
        <f t="shared" si="206"/>
        <v>WEIPU ST1210/S3</v>
      </c>
      <c r="AM407" t="str">
        <f t="shared" ca="1" si="207"/>
        <v>PRLJB-046_cp</v>
      </c>
      <c r="AN407" t="str">
        <f t="shared" ca="1" si="208"/>
        <v>HBL-210Row:RFS-PRLTCB-013</v>
      </c>
      <c r="AO407" t="str">
        <f t="shared" si="199"/>
        <v>KG</v>
      </c>
      <c r="AP407" t="str">
        <f t="shared" ca="1" si="209"/>
        <v>HBL-210Row:CnPw-U-016</v>
      </c>
      <c r="AQ407" t="str">
        <f t="shared" si="210"/>
        <v>WEIPU ST1210/P3</v>
      </c>
      <c r="AS407" t="str">
        <f t="shared" si="211"/>
        <v>PRLTCB-013_j</v>
      </c>
      <c r="AT407">
        <f t="shared" ca="1" si="212"/>
        <v>4</v>
      </c>
      <c r="AU407">
        <f t="shared" si="200"/>
        <v>5</v>
      </c>
      <c r="AV407" t="str">
        <f t="shared" si="213"/>
        <v>D</v>
      </c>
      <c r="AX407" t="str">
        <f t="shared" si="201"/>
        <v>staffanekstrom</v>
      </c>
      <c r="AY407" t="str">
        <f t="shared" si="202"/>
        <v>INSERTED</v>
      </c>
      <c r="BD407" t="str">
        <f t="shared" si="203"/>
        <v>YES</v>
      </c>
      <c r="BF407">
        <f t="shared" ca="1" si="214"/>
        <v>300</v>
      </c>
    </row>
    <row r="408" spans="1:58" ht="12.75" customHeight="1">
      <c r="A408">
        <v>402</v>
      </c>
      <c r="B408" s="1764" t="s">
        <v>1069</v>
      </c>
      <c r="C408">
        <f>ROW(Table!$A$182)</f>
        <v>182</v>
      </c>
      <c r="D408" s="1" t="str">
        <f ca="1">INDIRECT(ADDRESS($C408,D$5,,,Table!$A$1))</f>
        <v/>
      </c>
      <c r="E408" t="str">
        <f ca="1">INDIRECT(ADDRESS($C408,E$5,,,Table!$A$1))</f>
        <v>PRLJB-047</v>
      </c>
      <c r="F408">
        <f ca="1">INDIRECT(ADDRESS($C408,F$5,,,Table!$A$1))</f>
        <v>383.38999999999959</v>
      </c>
      <c r="G408" t="str">
        <f ca="1">INDIRECT(ADDRESS($C408,G$5,,,Table!$A$1))</f>
        <v>HEBT</v>
      </c>
      <c r="H408" t="str">
        <f ca="1">INDIRECT(ADDRESS($C408,H$5,,,Table!$A$1))</f>
        <v>HEBT-030PRL:RFS-PRLJB-047</v>
      </c>
      <c r="I408" t="str">
        <f>Dev!$CR$49</f>
        <v>cp</v>
      </c>
      <c r="J408" t="str">
        <f>IF(OR(I408=Dev!$CU$46, I408=Dev!$CU$47, I408=Dev!$CU$48, I408=Dev!$CU$49, I408=Dev!$CU$50, I408=Dev!$CU$51, I408=Dev!$CU$52, I408=Dev!$CU$53, I408=Dev!$CR$48, I408=Dev!$CR$49),$C$3,                                                                  IF(OR(I408=Dev!$CU$54, I408=Dev!$CU$55, I408=Dev!$CU$56, I408=Dev!$CU$57, I408=Dev!$CU$58, I408=Dev!$CU$59, I408=Dev!$CS$48), $D$3,""))</f>
        <v>PRLEH</v>
      </c>
      <c r="K408" t="str">
        <f ca="1">CONCATENATE(E408,Names!$P$3,I408)</f>
        <v>PRLJB-047_cp</v>
      </c>
      <c r="M408" s="31">
        <f ca="1">INDIRECT(ADDRESS($C408,M$5,,,Table!$A$1))</f>
        <v>310</v>
      </c>
      <c r="O408" t="str">
        <f t="shared" si="215"/>
        <v/>
      </c>
      <c r="Q408" t="str">
        <f t="shared" si="219"/>
        <v>0</v>
      </c>
      <c r="R408" s="69">
        <f>$R$358</f>
        <v>20</v>
      </c>
      <c r="S408">
        <f ca="1">IFERROR(VLOOKUP(M408,Racks!$H$4:$M$30,Racks!$I$2),"")</f>
        <v>0</v>
      </c>
      <c r="T408">
        <f ca="1">IFERROR(VLOOKUP(M408,Racks!$H$4:$M$30,Racks!$K$2),"")</f>
        <v>0</v>
      </c>
      <c r="U408" t="str">
        <f t="shared" si="220"/>
        <v>020</v>
      </c>
      <c r="V408" s="69" t="str">
        <f>CONCATENATE(Names!$C$17,Names!$N$3,U408)</f>
        <v>PRLTCB-020</v>
      </c>
      <c r="W408" s="69" t="str">
        <f>Dev!$GL$85</f>
        <v>d</v>
      </c>
      <c r="X408" s="69">
        <v>4</v>
      </c>
      <c r="Y408" t="s">
        <v>56</v>
      </c>
      <c r="Z408" s="31" t="str">
        <f ca="1">IFERROR(VLOOKUP(M408,Racks!$H$4:$M$30,6),"")</f>
        <v/>
      </c>
      <c r="AA408" t="str">
        <f ca="1">IF(R408="","",CONCATENATE(S408,Names!$H$3,T408,Names!$J$3,Names!$K$3,Names!$L$3,V408))</f>
        <v>0-0:RFS-PRLTCB-020</v>
      </c>
      <c r="AB408" t="str">
        <f>IF(R408="","",CONCATENATE(V408,Names!$P$3,W408))</f>
        <v>PRLTCB-020_d</v>
      </c>
      <c r="AD408" t="str">
        <f t="shared" si="197"/>
        <v>CREATE</v>
      </c>
      <c r="AF408" t="str">
        <f t="shared" si="204"/>
        <v>3C16NS_3G1.5</v>
      </c>
      <c r="AH408" t="str">
        <f t="shared" ca="1" si="205"/>
        <v>HEBT-030PRL:RFS-PRLJB-047</v>
      </c>
      <c r="AI408" t="str">
        <f t="shared" si="198"/>
        <v>AT</v>
      </c>
      <c r="AK408" t="str">
        <f t="shared" si="206"/>
        <v>WEIPU ST1210/S3</v>
      </c>
      <c r="AM408" t="str">
        <f t="shared" ca="1" si="207"/>
        <v>PRLJB-047_cp</v>
      </c>
      <c r="AN408" t="str">
        <f t="shared" ca="1" si="208"/>
        <v>0-0:RFS-PRLTCB-020</v>
      </c>
      <c r="AO408" t="str">
        <f t="shared" si="199"/>
        <v>KG</v>
      </c>
      <c r="AP408" t="str">
        <f t="shared" ca="1" si="209"/>
        <v/>
      </c>
      <c r="AQ408" t="str">
        <f t="shared" si="210"/>
        <v>WEIPU ST1210/P3</v>
      </c>
      <c r="AS408" t="str">
        <f t="shared" si="211"/>
        <v>PRLTCB-020_d</v>
      </c>
      <c r="AT408">
        <f t="shared" ca="1" si="212"/>
        <v>4</v>
      </c>
      <c r="AU408">
        <f t="shared" si="200"/>
        <v>5</v>
      </c>
      <c r="AV408" t="str">
        <f t="shared" si="213"/>
        <v>D</v>
      </c>
      <c r="AX408" t="str">
        <f t="shared" si="201"/>
        <v>staffanekstrom</v>
      </c>
      <c r="AY408" t="str">
        <f t="shared" si="202"/>
        <v>INSERTED</v>
      </c>
      <c r="BD408" t="str">
        <f t="shared" si="203"/>
        <v>YES</v>
      </c>
      <c r="BF408">
        <f t="shared" ca="1" si="214"/>
        <v>310</v>
      </c>
    </row>
    <row r="409" spans="1:58">
      <c r="A409">
        <v>403</v>
      </c>
      <c r="B409" s="1764"/>
      <c r="C409">
        <f>ROW(Table!$A$188)</f>
        <v>188</v>
      </c>
      <c r="D409" s="1" t="str">
        <f ca="1">INDIRECT(ADDRESS($C409,D$5,,,Table!$A$1))</f>
        <v/>
      </c>
      <c r="E409" t="str">
        <f ca="1">INDIRECT(ADDRESS($C409,E$5,,,Table!$A$1))</f>
        <v>PRLJB-048</v>
      </c>
      <c r="F409">
        <f ca="1">INDIRECT(ADDRESS($C409,F$5,,,Table!$A$1))</f>
        <v>401.17999999999955</v>
      </c>
      <c r="G409" t="str">
        <f ca="1">INDIRECT(ADDRESS($C409,G$5,,,Table!$A$1))</f>
        <v>HEBT</v>
      </c>
      <c r="H409" t="str">
        <f ca="1">INDIRECT(ADDRESS($C409,H$5,,,Table!$A$1))</f>
        <v>HEBT-050PRL:RFS-PRLJB-048</v>
      </c>
      <c r="I409" t="str">
        <f>Dev!$CR$49</f>
        <v>cp</v>
      </c>
      <c r="J409" t="str">
        <f>IF(OR(I409=Dev!$CU$46, I409=Dev!$CU$47, I409=Dev!$CU$48, I409=Dev!$CU$49, I409=Dev!$CU$50, I409=Dev!$CU$51, I409=Dev!$CU$52, I409=Dev!$CU$53, I409=Dev!$CR$48, I409=Dev!$CR$49),$C$3,                                                                  IF(OR(I409=Dev!$CU$54, I409=Dev!$CU$55, I409=Dev!$CU$56, I409=Dev!$CU$57, I409=Dev!$CU$58, I409=Dev!$CU$59, I409=Dev!$CS$48), $D$3,""))</f>
        <v>PRLEH</v>
      </c>
      <c r="K409" t="str">
        <f ca="1">CONCATENATE(E409,Names!$P$3,I409)</f>
        <v>PRLJB-048_cp</v>
      </c>
      <c r="M409" s="31">
        <f ca="1">INDIRECT(ADDRESS($C409,M$5,,,Table!$A$1))</f>
        <v>320</v>
      </c>
      <c r="O409" t="str">
        <f t="shared" si="215"/>
        <v/>
      </c>
      <c r="Q409" t="str">
        <f t="shared" si="219"/>
        <v>0</v>
      </c>
      <c r="R409" s="69">
        <f t="shared" ref="R409:R419" si="221">$R$358</f>
        <v>20</v>
      </c>
      <c r="S409">
        <f ca="1">IFERROR(VLOOKUP(M409,Racks!$H$4:$M$30,Racks!$I$2),"")</f>
        <v>0</v>
      </c>
      <c r="T409">
        <f ca="1">IFERROR(VLOOKUP(M409,Racks!$H$4:$M$30,Racks!$K$2),"")</f>
        <v>0</v>
      </c>
      <c r="U409" t="str">
        <f t="shared" si="220"/>
        <v>020</v>
      </c>
      <c r="V409" s="69" t="str">
        <f>CONCATENATE(Names!$C$17,Names!$N$3,U409)</f>
        <v>PRLTCB-020</v>
      </c>
      <c r="W409" t="str">
        <f>Dev!$GL$86</f>
        <v>e</v>
      </c>
      <c r="X409" s="69">
        <v>5</v>
      </c>
      <c r="Y409" t="str">
        <f>IF(OR(W409=Dev!$GJ$82, W409=Dev!$GJ$83, W409=Dev!$GJ$84, W409=Dev!$GJ$85, W409=Dev!$GJ$86, W409=Dev!$GJ$87, W409=Dev!$GJ$88, W409=Dev!$GJ$89, W409=Dev!$GG$82, W409=Dev!$GG$83, W409=Dev!$GG$84, W409=Dev!$GG$85, W409=Dev!$GG$86),Names!$C$10,                   IF(OR(W409=Dev!$GJ$90, W409=Dev!$GJ$91, W409=Dev!$GJ$92, W409=Dev!$GJ$93, W409=Dev!$GJ$94, W409=Dev!$GJ$95, W409=Dev!$GJ$96, W409=Dev!$GJ$97, W409=Dev!$GH$82), Names!$C$11,""))</f>
        <v>PRLEH</v>
      </c>
      <c r="Z409" s="31" t="str">
        <f ca="1">IFERROR(VLOOKUP(M409,Racks!$H$4:$M$30,6),"")</f>
        <v/>
      </c>
      <c r="AA409" t="str">
        <f ca="1">IF(R409="","",CONCATENATE(S409,Names!$H$3,T409,Names!$J$3,Names!$K$3,Names!$L$3,V409))</f>
        <v>0-0:RFS-PRLTCB-020</v>
      </c>
      <c r="AB409" t="str">
        <f>IF(R409="","",CONCATENATE(V409,Names!$P$3,W409))</f>
        <v>PRLTCB-020_e</v>
      </c>
      <c r="AD409" t="str">
        <f t="shared" si="197"/>
        <v>CREATE</v>
      </c>
      <c r="AF409" t="str">
        <f t="shared" si="204"/>
        <v>3C16NS_3G1.5</v>
      </c>
      <c r="AH409" t="str">
        <f t="shared" ca="1" si="205"/>
        <v>HEBT-050PRL:RFS-PRLJB-048</v>
      </c>
      <c r="AI409" t="str">
        <f t="shared" si="198"/>
        <v>AT</v>
      </c>
      <c r="AK409" t="str">
        <f t="shared" si="206"/>
        <v>WEIPU ST1210/S3</v>
      </c>
      <c r="AM409" t="str">
        <f t="shared" ca="1" si="207"/>
        <v>PRLJB-048_cp</v>
      </c>
      <c r="AN409" t="str">
        <f t="shared" ca="1" si="208"/>
        <v>0-0:RFS-PRLTCB-020</v>
      </c>
      <c r="AO409" t="str">
        <f t="shared" si="199"/>
        <v>KG</v>
      </c>
      <c r="AP409" t="str">
        <f t="shared" ca="1" si="209"/>
        <v/>
      </c>
      <c r="AQ409" t="str">
        <f t="shared" si="210"/>
        <v>WEIPU ST1210/P3</v>
      </c>
      <c r="AS409" t="str">
        <f t="shared" si="211"/>
        <v>PRLTCB-020_e</v>
      </c>
      <c r="AT409">
        <f t="shared" ca="1" si="212"/>
        <v>4</v>
      </c>
      <c r="AU409">
        <f t="shared" si="200"/>
        <v>5</v>
      </c>
      <c r="AV409" t="str">
        <f t="shared" si="213"/>
        <v>D</v>
      </c>
      <c r="AX409" t="str">
        <f t="shared" si="201"/>
        <v>staffanekstrom</v>
      </c>
      <c r="AY409" t="str">
        <f t="shared" si="202"/>
        <v>INSERTED</v>
      </c>
      <c r="BD409" t="str">
        <f t="shared" si="203"/>
        <v>YES</v>
      </c>
      <c r="BF409">
        <f t="shared" ca="1" si="214"/>
        <v>320</v>
      </c>
    </row>
    <row r="410" spans="1:58">
      <c r="A410">
        <v>404</v>
      </c>
      <c r="B410" s="1764"/>
      <c r="C410">
        <f>ROW(Table!$A$193)</f>
        <v>193</v>
      </c>
      <c r="D410" s="1" t="str">
        <f ca="1">INDIRECT(ADDRESS($C410,D$5,,,Table!$A$1))</f>
        <v/>
      </c>
      <c r="E410" t="str">
        <f ca="1">INDIRECT(ADDRESS($C410,E$5,,,Table!$A$1))</f>
        <v>PRLJB-049</v>
      </c>
      <c r="F410">
        <f ca="1">INDIRECT(ADDRESS($C410,F$5,,,Table!$A$1))</f>
        <v>417.96999999999952</v>
      </c>
      <c r="G410" t="str">
        <f ca="1">INDIRECT(ADDRESS($C410,G$5,,,Table!$A$1))</f>
        <v>HEBT</v>
      </c>
      <c r="H410" t="str">
        <f ca="1">INDIRECT(ADDRESS($C410,H$5,,,Table!$A$1))</f>
        <v>HEBT-070PRL:RFS-PRLJB-049</v>
      </c>
      <c r="I410" t="str">
        <f>Dev!$CR$49</f>
        <v>cp</v>
      </c>
      <c r="J410" t="str">
        <f>IF(OR(I410=Dev!$CU$46, I410=Dev!$CU$47, I410=Dev!$CU$48, I410=Dev!$CU$49, I410=Dev!$CU$50, I410=Dev!$CU$51, I410=Dev!$CU$52, I410=Dev!$CU$53, I410=Dev!$CR$48, I410=Dev!$CR$49),$C$3,                                                                  IF(OR(I410=Dev!$CU$54, I410=Dev!$CU$55, I410=Dev!$CU$56, I410=Dev!$CU$57, I410=Dev!$CU$58, I410=Dev!$CU$59, I410=Dev!$CS$48), $D$3,""))</f>
        <v>PRLEH</v>
      </c>
      <c r="K410" t="str">
        <f ca="1">CONCATENATE(E410,Names!$P$3,I410)</f>
        <v>PRLJB-049_cp</v>
      </c>
      <c r="M410" s="31">
        <f ca="1">INDIRECT(ADDRESS($C410,M$5,,,Table!$A$1))</f>
        <v>330</v>
      </c>
      <c r="O410" t="str">
        <f t="shared" si="215"/>
        <v/>
      </c>
      <c r="Q410" t="str">
        <f t="shared" si="219"/>
        <v>0</v>
      </c>
      <c r="R410" s="69">
        <f t="shared" si="221"/>
        <v>20</v>
      </c>
      <c r="S410">
        <f ca="1">IFERROR(VLOOKUP(M410,Racks!$H$4:$M$30,Racks!$I$2),"")</f>
        <v>0</v>
      </c>
      <c r="T410">
        <f ca="1">IFERROR(VLOOKUP(M410,Racks!$H$4:$M$30,Racks!$K$2),"")</f>
        <v>0</v>
      </c>
      <c r="U410" t="str">
        <f t="shared" si="220"/>
        <v>020</v>
      </c>
      <c r="V410" s="69" t="str">
        <f>CONCATENATE(Names!$C$17,Names!$N$3,U410)</f>
        <v>PRLTCB-020</v>
      </c>
      <c r="W410" t="str">
        <f>Dev!$GL$87</f>
        <v>f</v>
      </c>
      <c r="X410" s="69">
        <v>6</v>
      </c>
      <c r="Y410" t="str">
        <f>IF(OR(W410=Dev!$GJ$82, W410=Dev!$GJ$83, W410=Dev!$GJ$84, W410=Dev!$GJ$85, W410=Dev!$GJ$86, W410=Dev!$GJ$87, W410=Dev!$GJ$88, W410=Dev!$GJ$89, W410=Dev!$GG$82, W410=Dev!$GG$83, W410=Dev!$GG$84, W410=Dev!$GG$85, W410=Dev!$GG$86),Names!$C$10,                   IF(OR(W410=Dev!$GJ$90, W410=Dev!$GJ$91, W410=Dev!$GJ$92, W410=Dev!$GJ$93, W410=Dev!$GJ$94, W410=Dev!$GJ$95, W410=Dev!$GJ$96, W410=Dev!$GJ$97, W410=Dev!$GH$82), Names!$C$11,""))</f>
        <v>PRLEH</v>
      </c>
      <c r="Z410" s="31" t="str">
        <f ca="1">IFERROR(VLOOKUP(M410,Racks!$H$4:$M$30,6),"")</f>
        <v/>
      </c>
      <c r="AA410" t="str">
        <f ca="1">IF(R410="","",CONCATENATE(S410,Names!$H$3,T410,Names!$J$3,Names!$K$3,Names!$L$3,V410))</f>
        <v>0-0:RFS-PRLTCB-020</v>
      </c>
      <c r="AB410" t="str">
        <f>IF(R410="","",CONCATENATE(V410,Names!$P$3,W410))</f>
        <v>PRLTCB-020_f</v>
      </c>
      <c r="AD410" t="str">
        <f t="shared" si="197"/>
        <v>CREATE</v>
      </c>
      <c r="AF410" t="str">
        <f t="shared" si="204"/>
        <v>3C16NS_3G1.5</v>
      </c>
      <c r="AH410" t="str">
        <f t="shared" ca="1" si="205"/>
        <v>HEBT-070PRL:RFS-PRLJB-049</v>
      </c>
      <c r="AI410" t="str">
        <f t="shared" si="198"/>
        <v>AT</v>
      </c>
      <c r="AK410" t="str">
        <f t="shared" si="206"/>
        <v>WEIPU ST1210/S3</v>
      </c>
      <c r="AM410" t="str">
        <f t="shared" ca="1" si="207"/>
        <v>PRLJB-049_cp</v>
      </c>
      <c r="AN410" t="str">
        <f t="shared" ca="1" si="208"/>
        <v>0-0:RFS-PRLTCB-020</v>
      </c>
      <c r="AO410" t="str">
        <f t="shared" si="199"/>
        <v>KG</v>
      </c>
      <c r="AP410" t="str">
        <f t="shared" ca="1" si="209"/>
        <v/>
      </c>
      <c r="AQ410" t="str">
        <f t="shared" si="210"/>
        <v>WEIPU ST1210/P3</v>
      </c>
      <c r="AS410" t="str">
        <f t="shared" si="211"/>
        <v>PRLTCB-020_f</v>
      </c>
      <c r="AT410">
        <f t="shared" ca="1" si="212"/>
        <v>4</v>
      </c>
      <c r="AU410">
        <f t="shared" si="200"/>
        <v>5</v>
      </c>
      <c r="AV410" t="str">
        <f t="shared" si="213"/>
        <v>D</v>
      </c>
      <c r="AX410" t="str">
        <f t="shared" si="201"/>
        <v>staffanekstrom</v>
      </c>
      <c r="AY410" t="str">
        <f t="shared" si="202"/>
        <v>INSERTED</v>
      </c>
      <c r="BD410" t="str">
        <f t="shared" si="203"/>
        <v>YES</v>
      </c>
      <c r="BF410">
        <f t="shared" ca="1" si="214"/>
        <v>330</v>
      </c>
    </row>
    <row r="411" spans="1:58">
      <c r="A411">
        <v>405</v>
      </c>
      <c r="B411" s="1764"/>
      <c r="C411">
        <f>ROW(Table!$A$198)</f>
        <v>198</v>
      </c>
      <c r="D411" s="1" t="str">
        <f ca="1">INDIRECT(ADDRESS($C411,D$5,,,Table!$A$1))</f>
        <v/>
      </c>
      <c r="E411" t="str">
        <f ca="1">INDIRECT(ADDRESS($C411,E$5,,,Table!$A$1))</f>
        <v>PRLJB-050</v>
      </c>
      <c r="F411">
        <f ca="1">INDIRECT(ADDRESS($C411,F$5,,,Table!$A$1))</f>
        <v>434.75999999999948</v>
      </c>
      <c r="G411" t="str">
        <f ca="1">INDIRECT(ADDRESS($C411,G$5,,,Table!$A$1))</f>
        <v>HEBT</v>
      </c>
      <c r="H411" t="str">
        <f ca="1">INDIRECT(ADDRESS($C411,H$5,,,Table!$A$1))</f>
        <v>HEBT-090PRL:RFS-PRLJB-050</v>
      </c>
      <c r="I411" t="str">
        <f>Dev!$CR$49</f>
        <v>cp</v>
      </c>
      <c r="J411" t="str">
        <f>IF(OR(I411=Dev!$CU$46, I411=Dev!$CU$47, I411=Dev!$CU$48, I411=Dev!$CU$49, I411=Dev!$CU$50, I411=Dev!$CU$51, I411=Dev!$CU$52, I411=Dev!$CU$53, I411=Dev!$CR$48, I411=Dev!$CR$49),$C$3,                                                                  IF(OR(I411=Dev!$CU$54, I411=Dev!$CU$55, I411=Dev!$CU$56, I411=Dev!$CU$57, I411=Dev!$CU$58, I411=Dev!$CU$59, I411=Dev!$CS$48), $D$3,""))</f>
        <v>PRLEH</v>
      </c>
      <c r="K411" t="str">
        <f ca="1">CONCATENATE(E411,Names!$P$3,I411)</f>
        <v>PRLJB-050_cp</v>
      </c>
      <c r="M411" s="31">
        <f ca="1">INDIRECT(ADDRESS($C411,M$5,,,Table!$A$1))</f>
        <v>340</v>
      </c>
      <c r="O411" t="str">
        <f t="shared" si="215"/>
        <v/>
      </c>
      <c r="Q411" t="str">
        <f t="shared" si="219"/>
        <v>0</v>
      </c>
      <c r="R411" s="69">
        <f t="shared" si="221"/>
        <v>20</v>
      </c>
      <c r="S411">
        <f ca="1">IFERROR(VLOOKUP(M411,Racks!$H$4:$M$30,Racks!$I$2),"")</f>
        <v>0</v>
      </c>
      <c r="T411">
        <f ca="1">IFERROR(VLOOKUP(M411,Racks!$H$4:$M$30,Racks!$K$2),"")</f>
        <v>0</v>
      </c>
      <c r="U411" t="str">
        <f t="shared" si="220"/>
        <v>020</v>
      </c>
      <c r="V411" s="69" t="str">
        <f>CONCATENATE(Names!$C$17,Names!$N$3,U411)</f>
        <v>PRLTCB-020</v>
      </c>
      <c r="W411" s="69" t="str">
        <f>Dev!$GL$88</f>
        <v>g</v>
      </c>
      <c r="X411" s="69">
        <v>7</v>
      </c>
      <c r="Y411" t="s">
        <v>56</v>
      </c>
      <c r="Z411" s="31" t="str">
        <f ca="1">IFERROR(VLOOKUP(M411,Racks!$H$4:$M$30,6),"")</f>
        <v/>
      </c>
      <c r="AA411" t="str">
        <f ca="1">IF(R411="","",CONCATENATE(S411,Names!$H$3,T411,Names!$J$3,Names!$K$3,Names!$L$3,V411))</f>
        <v>0-0:RFS-PRLTCB-020</v>
      </c>
      <c r="AB411" t="str">
        <f>IF(R411="","",CONCATENATE(V411,Names!$P$3,W411))</f>
        <v>PRLTCB-020_g</v>
      </c>
      <c r="AD411" t="str">
        <f t="shared" si="197"/>
        <v>CREATE</v>
      </c>
      <c r="AF411" t="str">
        <f t="shared" si="204"/>
        <v>3C16NS_3G1.5</v>
      </c>
      <c r="AH411" t="str">
        <f t="shared" ca="1" si="205"/>
        <v>HEBT-090PRL:RFS-PRLJB-050</v>
      </c>
      <c r="AI411" t="str">
        <f t="shared" si="198"/>
        <v>AT</v>
      </c>
      <c r="AK411" t="str">
        <f t="shared" si="206"/>
        <v>WEIPU ST1210/S3</v>
      </c>
      <c r="AM411" t="str">
        <f t="shared" ca="1" si="207"/>
        <v>PRLJB-050_cp</v>
      </c>
      <c r="AN411" t="str">
        <f t="shared" ca="1" si="208"/>
        <v>0-0:RFS-PRLTCB-020</v>
      </c>
      <c r="AO411" t="str">
        <f t="shared" si="199"/>
        <v>KG</v>
      </c>
      <c r="AP411" t="str">
        <f t="shared" ca="1" si="209"/>
        <v/>
      </c>
      <c r="AQ411" t="str">
        <f t="shared" si="210"/>
        <v>WEIPU ST1210/P3</v>
      </c>
      <c r="AS411" t="str">
        <f t="shared" si="211"/>
        <v>PRLTCB-020_g</v>
      </c>
      <c r="AT411">
        <f t="shared" ca="1" si="212"/>
        <v>4</v>
      </c>
      <c r="AU411">
        <f t="shared" si="200"/>
        <v>5</v>
      </c>
      <c r="AV411" t="str">
        <f t="shared" si="213"/>
        <v>D</v>
      </c>
      <c r="AX411" t="str">
        <f t="shared" si="201"/>
        <v>staffanekstrom</v>
      </c>
      <c r="AY411" t="str">
        <f t="shared" si="202"/>
        <v>INSERTED</v>
      </c>
      <c r="BD411" t="str">
        <f t="shared" si="203"/>
        <v>YES</v>
      </c>
      <c r="BF411">
        <f t="shared" ca="1" si="214"/>
        <v>340</v>
      </c>
    </row>
    <row r="412" spans="1:58">
      <c r="A412">
        <v>406</v>
      </c>
      <c r="B412" s="1764"/>
      <c r="C412">
        <f>ROW(Table!$A$203)</f>
        <v>203</v>
      </c>
      <c r="D412" s="1" t="str">
        <f ca="1">INDIRECT(ADDRESS($C412,D$5,,,Table!$A$1))</f>
        <v/>
      </c>
      <c r="E412" t="str">
        <f ca="1">INDIRECT(ADDRESS($C412,E$5,,,Table!$A$1))</f>
        <v>PRLJB-051</v>
      </c>
      <c r="F412">
        <f ca="1">INDIRECT(ADDRESS($C412,F$5,,,Table!$A$1))</f>
        <v>451.54999999999944</v>
      </c>
      <c r="G412" t="str">
        <f ca="1">INDIRECT(ADDRESS($C412,G$5,,,Table!$A$1))</f>
        <v>HEBT</v>
      </c>
      <c r="H412" t="str">
        <f ca="1">INDIRECT(ADDRESS($C412,H$5,,,Table!$A$1))</f>
        <v>HEBT-110PRL:RFS-PRLJB-051</v>
      </c>
      <c r="I412" t="str">
        <f>Dev!$CR$49</f>
        <v>cp</v>
      </c>
      <c r="J412" t="str">
        <f>IF(OR(I412=Dev!$CU$46, I412=Dev!$CU$47, I412=Dev!$CU$48, I412=Dev!$CU$49, I412=Dev!$CU$50, I412=Dev!$CU$51, I412=Dev!$CU$52, I412=Dev!$CU$53, I412=Dev!$CR$48, I412=Dev!$CR$49),$C$3,                                                                  IF(OR(I412=Dev!$CU$54, I412=Dev!$CU$55, I412=Dev!$CU$56, I412=Dev!$CU$57, I412=Dev!$CU$58, I412=Dev!$CU$59, I412=Dev!$CS$48), $D$3,""))</f>
        <v>PRLEH</v>
      </c>
      <c r="K412" t="str">
        <f ca="1">CONCATENATE(E412,Names!$P$3,I412)</f>
        <v>PRLJB-051_cp</v>
      </c>
      <c r="M412" s="31">
        <f ca="1">INDIRECT(ADDRESS($C412,M$5,,,Table!$A$1))</f>
        <v>350</v>
      </c>
      <c r="O412" t="str">
        <f t="shared" si="215"/>
        <v/>
      </c>
      <c r="Q412" t="str">
        <f t="shared" si="219"/>
        <v>0</v>
      </c>
      <c r="R412" s="69">
        <f t="shared" si="221"/>
        <v>20</v>
      </c>
      <c r="S412" t="str">
        <f ca="1">IFERROR(VLOOKUP(M412,Racks!$H$4:$M$30,Racks!$I$2),"")</f>
        <v>HEBT</v>
      </c>
      <c r="T412" t="str">
        <f ca="1">IFERROR(VLOOKUP(M412,Racks!$H$4:$M$30,Racks!$K$2),"")</f>
        <v>021Row</v>
      </c>
      <c r="U412" t="str">
        <f t="shared" si="220"/>
        <v>020</v>
      </c>
      <c r="V412" s="69" t="str">
        <f>CONCATENATE(Names!$C$17,Names!$N$3,U412)</f>
        <v>PRLTCB-020</v>
      </c>
      <c r="W412" s="69" t="str">
        <f>Dev!$GL$89</f>
        <v>h</v>
      </c>
      <c r="X412" s="69">
        <v>8</v>
      </c>
      <c r="Y412" t="s">
        <v>56</v>
      </c>
      <c r="Z412" s="31" t="str">
        <f ca="1">IFERROR(VLOOKUP(M412,Racks!$H$4:$M$30,6),"")</f>
        <v>HEBT-021Row:CnPw-U-006</v>
      </c>
      <c r="AA412" t="str">
        <f ca="1">IF(R412="","",CONCATENATE(S412,Names!$H$3,T412,Names!$J$3,Names!$K$3,Names!$L$3,V412))</f>
        <v>HEBT-021Row:RFS-PRLTCB-020</v>
      </c>
      <c r="AB412" t="str">
        <f>IF(R412="","",CONCATENATE(V412,Names!$P$3,W412))</f>
        <v>PRLTCB-020_h</v>
      </c>
      <c r="AD412" t="str">
        <f t="shared" si="197"/>
        <v>CREATE</v>
      </c>
      <c r="AF412" t="str">
        <f t="shared" si="204"/>
        <v>3C16NS_3G1.5</v>
      </c>
      <c r="AH412" t="str">
        <f t="shared" ca="1" si="205"/>
        <v>HEBT-110PRL:RFS-PRLJB-051</v>
      </c>
      <c r="AI412" t="str">
        <f t="shared" si="198"/>
        <v>AT</v>
      </c>
      <c r="AK412" t="str">
        <f t="shared" si="206"/>
        <v>WEIPU ST1210/S3</v>
      </c>
      <c r="AM412" t="str">
        <f t="shared" ca="1" si="207"/>
        <v>PRLJB-051_cp</v>
      </c>
      <c r="AN412" t="str">
        <f t="shared" ca="1" si="208"/>
        <v>HEBT-021Row:RFS-PRLTCB-020</v>
      </c>
      <c r="AO412" t="str">
        <f t="shared" si="199"/>
        <v>KG</v>
      </c>
      <c r="AP412" t="str">
        <f t="shared" ca="1" si="209"/>
        <v>HEBT-021Row:CnPw-U-006</v>
      </c>
      <c r="AQ412" t="str">
        <f t="shared" si="210"/>
        <v>WEIPU ST1210/P3</v>
      </c>
      <c r="AS412" t="str">
        <f t="shared" si="211"/>
        <v>PRLTCB-020_h</v>
      </c>
      <c r="AT412">
        <f t="shared" ca="1" si="212"/>
        <v>4</v>
      </c>
      <c r="AU412">
        <f t="shared" si="200"/>
        <v>5</v>
      </c>
      <c r="AV412" t="str">
        <f t="shared" si="213"/>
        <v>D</v>
      </c>
      <c r="AX412" t="str">
        <f t="shared" si="201"/>
        <v>staffanekstrom</v>
      </c>
      <c r="AY412" t="str">
        <f t="shared" si="202"/>
        <v>INSERTED</v>
      </c>
      <c r="BD412" t="str">
        <f t="shared" si="203"/>
        <v>YES</v>
      </c>
      <c r="BF412">
        <f t="shared" ca="1" si="214"/>
        <v>350</v>
      </c>
    </row>
    <row r="413" spans="1:58">
      <c r="A413">
        <v>407</v>
      </c>
      <c r="B413" s="1764"/>
      <c r="C413">
        <f>ROW(Table!$A$208)</f>
        <v>208</v>
      </c>
      <c r="D413" s="1" t="str">
        <f ca="1">INDIRECT(ADDRESS($C413,D$5,,,Table!$A$1))</f>
        <v/>
      </c>
      <c r="E413" t="str">
        <f ca="1">INDIRECT(ADDRESS($C413,E$5,,,Table!$A$1))</f>
        <v>PRLJB-052</v>
      </c>
      <c r="F413">
        <f ca="1">INDIRECT(ADDRESS($C413,F$5,,,Table!$A$1))</f>
        <v>468.33999999999941</v>
      </c>
      <c r="G413" t="str">
        <f ca="1">INDIRECT(ADDRESS($C413,G$5,,,Table!$A$1))</f>
        <v>HEBT</v>
      </c>
      <c r="H413" t="str">
        <f ca="1">INDIRECT(ADDRESS($C413,H$5,,,Table!$A$1))</f>
        <v>HEBT-130PRL:RFS-PRLJB-052</v>
      </c>
      <c r="I413" t="str">
        <f>Dev!$CR$49</f>
        <v>cp</v>
      </c>
      <c r="J413" t="str">
        <f>IF(OR(I413=Dev!$CU$46, I413=Dev!$CU$47, I413=Dev!$CU$48, I413=Dev!$CU$49, I413=Dev!$CU$50, I413=Dev!$CU$51, I413=Dev!$CU$52, I413=Dev!$CU$53, I413=Dev!$CR$48, I413=Dev!$CR$49),$C$3,                                                                  IF(OR(I413=Dev!$CU$54, I413=Dev!$CU$55, I413=Dev!$CU$56, I413=Dev!$CU$57, I413=Dev!$CU$58, I413=Dev!$CU$59, I413=Dev!$CS$48), $D$3,""))</f>
        <v>PRLEH</v>
      </c>
      <c r="K413" t="str">
        <f ca="1">CONCATENATE(E413,Names!$P$3,I413)</f>
        <v>PRLJB-052_cp</v>
      </c>
      <c r="M413" s="31">
        <f ca="1">INDIRECT(ADDRESS($C413,M$5,,,Table!$A$1))</f>
        <v>360</v>
      </c>
      <c r="O413" t="str">
        <f t="shared" si="215"/>
        <v/>
      </c>
      <c r="Q413" t="str">
        <f t="shared" si="219"/>
        <v>0</v>
      </c>
      <c r="R413" s="69">
        <f t="shared" si="221"/>
        <v>20</v>
      </c>
      <c r="S413" t="str">
        <f ca="1">IFERROR(VLOOKUP(M413,Racks!$H$4:$M$30,Racks!$I$2),"")</f>
        <v>HEBT</v>
      </c>
      <c r="T413" t="str">
        <f ca="1">IFERROR(VLOOKUP(M413,Racks!$H$4:$M$30,Racks!$K$2),"")</f>
        <v>021Row</v>
      </c>
      <c r="U413" t="str">
        <f t="shared" si="220"/>
        <v>020</v>
      </c>
      <c r="V413" s="69" t="str">
        <f>CONCATENATE(Names!$C$17,Names!$N$3,U413)</f>
        <v>PRLTCB-020</v>
      </c>
      <c r="W413" t="str">
        <f>Dev!$GL$90</f>
        <v>i</v>
      </c>
      <c r="X413" s="69">
        <v>9</v>
      </c>
      <c r="Y413" t="str">
        <f>IF(OR(W413=Dev!$GJ$82, W413=Dev!$GJ$83, W413=Dev!$GJ$84, W413=Dev!$GJ$85, W413=Dev!$GJ$86, W413=Dev!$GJ$87, W413=Dev!$GJ$88, W413=Dev!$GJ$89, W413=Dev!$GG$82, W413=Dev!$GG$83, W413=Dev!$GG$84, W413=Dev!$GG$85, W413=Dev!$GG$86),Names!$C$10,                   IF(OR(W413=Dev!$GJ$90, W413=Dev!$GJ$91, W413=Dev!$GJ$92, W413=Dev!$GJ$93, W413=Dev!$GJ$94, W413=Dev!$GJ$95, W413=Dev!$GJ$96, W413=Dev!$GJ$97, W413=Dev!$GH$82), Names!$C$11,""))</f>
        <v>PRLEH</v>
      </c>
      <c r="Z413" s="31" t="str">
        <f ca="1">IFERROR(VLOOKUP(M413,Racks!$H$4:$M$30,6),"")</f>
        <v>HEBT-021Row:CnPw-U-006</v>
      </c>
      <c r="AA413" t="str">
        <f ca="1">IF(R413="","",CONCATENATE(S413,Names!$H$3,T413,Names!$J$3,Names!$K$3,Names!$L$3,V413))</f>
        <v>HEBT-021Row:RFS-PRLTCB-020</v>
      </c>
      <c r="AB413" t="str">
        <f>IF(R413="","",CONCATENATE(V413,Names!$P$3,W413))</f>
        <v>PRLTCB-020_i</v>
      </c>
      <c r="AD413" t="str">
        <f t="shared" si="197"/>
        <v>CREATE</v>
      </c>
      <c r="AF413" t="str">
        <f t="shared" si="204"/>
        <v>3C16NS_3G1.5</v>
      </c>
      <c r="AH413" t="str">
        <f t="shared" ca="1" si="205"/>
        <v>HEBT-130PRL:RFS-PRLJB-052</v>
      </c>
      <c r="AI413" t="str">
        <f t="shared" si="198"/>
        <v>AT</v>
      </c>
      <c r="AK413" t="str">
        <f t="shared" si="206"/>
        <v>WEIPU ST1210/S3</v>
      </c>
      <c r="AM413" t="str">
        <f t="shared" ca="1" si="207"/>
        <v>PRLJB-052_cp</v>
      </c>
      <c r="AN413" t="str">
        <f t="shared" ca="1" si="208"/>
        <v>HEBT-021Row:RFS-PRLTCB-020</v>
      </c>
      <c r="AO413" t="str">
        <f t="shared" si="199"/>
        <v>KG</v>
      </c>
      <c r="AP413" t="str">
        <f t="shared" ca="1" si="209"/>
        <v>HEBT-021Row:CnPw-U-006</v>
      </c>
      <c r="AQ413" t="str">
        <f t="shared" si="210"/>
        <v>WEIPU ST1210/P3</v>
      </c>
      <c r="AS413" t="str">
        <f t="shared" si="211"/>
        <v>PRLTCB-020_i</v>
      </c>
      <c r="AT413">
        <f t="shared" ca="1" si="212"/>
        <v>4</v>
      </c>
      <c r="AU413">
        <f t="shared" si="200"/>
        <v>5</v>
      </c>
      <c r="AV413" t="str">
        <f t="shared" si="213"/>
        <v>D</v>
      </c>
      <c r="AX413" t="str">
        <f t="shared" si="201"/>
        <v>staffanekstrom</v>
      </c>
      <c r="AY413" t="str">
        <f t="shared" si="202"/>
        <v>INSERTED</v>
      </c>
      <c r="BD413" t="str">
        <f t="shared" si="203"/>
        <v>YES</v>
      </c>
      <c r="BF413">
        <f t="shared" ca="1" si="214"/>
        <v>360</v>
      </c>
    </row>
    <row r="414" spans="1:58">
      <c r="A414">
        <v>408</v>
      </c>
      <c r="B414" s="1764"/>
      <c r="C414">
        <f>ROW(Table!$A$214)</f>
        <v>214</v>
      </c>
      <c r="D414" s="1" t="str">
        <f ca="1">INDIRECT(ADDRESS($C414,D$5,,,Table!$A$1))</f>
        <v/>
      </c>
      <c r="E414" t="str">
        <f ca="1">INDIRECT(ADDRESS($C414,E$5,,,Table!$A$1))</f>
        <v>PRLJB-053</v>
      </c>
      <c r="F414">
        <f ca="1">INDIRECT(ADDRESS($C414,F$5,,,Table!$A$1))</f>
        <v>486.12999999999937</v>
      </c>
      <c r="G414" t="str">
        <f ca="1">INDIRECT(ADDRESS($C414,G$5,,,Table!$A$1))</f>
        <v>HEBT</v>
      </c>
      <c r="H414" t="str">
        <f ca="1">INDIRECT(ADDRESS($C414,H$5,,,Table!$A$1))</f>
        <v>HEBT-150PRL:RFS-PRLJB-053</v>
      </c>
      <c r="I414" t="str">
        <f>Dev!$CR$49</f>
        <v>cp</v>
      </c>
      <c r="J414" t="str">
        <f>IF(OR(I414=Dev!$CU$46, I414=Dev!$CU$47, I414=Dev!$CU$48, I414=Dev!$CU$49, I414=Dev!$CU$50, I414=Dev!$CU$51, I414=Dev!$CU$52, I414=Dev!$CU$53, I414=Dev!$CR$48, I414=Dev!$CR$49),$C$3,                                                                  IF(OR(I414=Dev!$CU$54, I414=Dev!$CU$55, I414=Dev!$CU$56, I414=Dev!$CU$57, I414=Dev!$CU$58, I414=Dev!$CU$59, I414=Dev!$CS$48), $D$3,""))</f>
        <v>PRLEH</v>
      </c>
      <c r="K414" t="str">
        <f ca="1">CONCATENATE(E414,Names!$P$3,I414)</f>
        <v>PRLJB-053_cp</v>
      </c>
      <c r="M414" s="31">
        <f ca="1">INDIRECT(ADDRESS($C414,M$5,,,Table!$A$1))</f>
        <v>360</v>
      </c>
      <c r="O414" t="str">
        <f t="shared" si="215"/>
        <v/>
      </c>
      <c r="Q414" t="str">
        <f t="shared" si="219"/>
        <v>0</v>
      </c>
      <c r="R414" s="69">
        <f t="shared" si="221"/>
        <v>20</v>
      </c>
      <c r="S414" t="str">
        <f ca="1">IFERROR(VLOOKUP(M414,Racks!$H$4:$M$30,Racks!$I$2),"")</f>
        <v>HEBT</v>
      </c>
      <c r="T414" t="str">
        <f ca="1">IFERROR(VLOOKUP(M414,Racks!$H$4:$M$30,Racks!$K$2),"")</f>
        <v>021Row</v>
      </c>
      <c r="U414" t="str">
        <f t="shared" si="220"/>
        <v>020</v>
      </c>
      <c r="V414" s="69" t="str">
        <f>CONCATENATE(Names!$C$17,Names!$N$3,U414)</f>
        <v>PRLTCB-020</v>
      </c>
      <c r="W414" t="str">
        <f>Dev!$GL$91</f>
        <v>j</v>
      </c>
      <c r="X414" s="69">
        <v>10</v>
      </c>
      <c r="Y414" t="str">
        <f>IF(OR(W414=Dev!$GJ$82, W414=Dev!$GJ$83, W414=Dev!$GJ$84, W414=Dev!$GJ$85, W414=Dev!$GJ$86, W414=Dev!$GJ$87, W414=Dev!$GJ$88, W414=Dev!$GJ$89, W414=Dev!$GG$82, W414=Dev!$GG$83, W414=Dev!$GG$84, W414=Dev!$GG$85, W414=Dev!$GG$86),Names!$C$10,                   IF(OR(W414=Dev!$GJ$90, W414=Dev!$GJ$91, W414=Dev!$GJ$92, W414=Dev!$GJ$93, W414=Dev!$GJ$94, W414=Dev!$GJ$95, W414=Dev!$GJ$96, W414=Dev!$GJ$97, W414=Dev!$GH$82), Names!$C$11,""))</f>
        <v>PRLEH</v>
      </c>
      <c r="Z414" s="31" t="str">
        <f ca="1">IFERROR(VLOOKUP(M414,Racks!$H$4:$M$30,6),"")</f>
        <v>HEBT-021Row:CnPw-U-006</v>
      </c>
      <c r="AA414" t="str">
        <f ca="1">IF(R414="","",CONCATENATE(S414,Names!$H$3,T414,Names!$J$3,Names!$K$3,Names!$L$3,V414))</f>
        <v>HEBT-021Row:RFS-PRLTCB-020</v>
      </c>
      <c r="AB414" t="str">
        <f>IF(R414="","",CONCATENATE(V414,Names!$P$3,W414))</f>
        <v>PRLTCB-020_j</v>
      </c>
      <c r="AD414" t="str">
        <f t="shared" si="197"/>
        <v>CREATE</v>
      </c>
      <c r="AF414" t="str">
        <f t="shared" si="204"/>
        <v>3C16NS_3G1.5</v>
      </c>
      <c r="AH414" t="str">
        <f t="shared" ca="1" si="205"/>
        <v>HEBT-150PRL:RFS-PRLJB-053</v>
      </c>
      <c r="AI414" t="str">
        <f t="shared" si="198"/>
        <v>AT</v>
      </c>
      <c r="AK414" t="str">
        <f t="shared" si="206"/>
        <v>WEIPU ST1210/S3</v>
      </c>
      <c r="AM414" t="str">
        <f t="shared" ca="1" si="207"/>
        <v>PRLJB-053_cp</v>
      </c>
      <c r="AN414" t="str">
        <f t="shared" ca="1" si="208"/>
        <v>HEBT-021Row:RFS-PRLTCB-020</v>
      </c>
      <c r="AO414" t="str">
        <f t="shared" si="199"/>
        <v>KG</v>
      </c>
      <c r="AP414" t="str">
        <f t="shared" ca="1" si="209"/>
        <v>HEBT-021Row:CnPw-U-006</v>
      </c>
      <c r="AQ414" t="str">
        <f t="shared" si="210"/>
        <v>WEIPU ST1210/P3</v>
      </c>
      <c r="AS414" t="str">
        <f t="shared" si="211"/>
        <v>PRLTCB-020_j</v>
      </c>
      <c r="AT414">
        <f t="shared" ca="1" si="212"/>
        <v>4</v>
      </c>
      <c r="AU414">
        <f t="shared" si="200"/>
        <v>5</v>
      </c>
      <c r="AV414" t="str">
        <f t="shared" si="213"/>
        <v>D</v>
      </c>
      <c r="AX414" t="str">
        <f t="shared" si="201"/>
        <v>staffanekstrom</v>
      </c>
      <c r="AY414" t="str">
        <f t="shared" si="202"/>
        <v>INSERTED</v>
      </c>
      <c r="BD414" t="str">
        <f t="shared" si="203"/>
        <v>YES</v>
      </c>
      <c r="BF414">
        <f t="shared" ca="1" si="214"/>
        <v>360</v>
      </c>
    </row>
    <row r="415" spans="1:58">
      <c r="A415">
        <v>409</v>
      </c>
      <c r="B415" s="1764"/>
      <c r="C415">
        <f>ROW(Table!$A$235)</f>
        <v>235</v>
      </c>
      <c r="D415" s="1" t="str">
        <f ca="1">INDIRECT(ADDRESS($C415,D$5,,,Table!$A$1))</f>
        <v/>
      </c>
      <c r="E415" t="str">
        <f ca="1">INDIRECT(ADDRESS($C415,E$5,,,Table!$A$1))</f>
        <v>PRLJB-054</v>
      </c>
      <c r="F415">
        <f ca="1">INDIRECT(ADDRESS($C415,F$5,,,Table!$A$1))</f>
        <v>508.78254752971856</v>
      </c>
      <c r="G415" t="str">
        <f ca="1">INDIRECT(ADDRESS($C415,G$5,,,Table!$A$1))</f>
        <v>A2T</v>
      </c>
      <c r="H415" t="str">
        <f ca="1">INDIRECT(ADDRESS($C415,H$5,,,Table!$A$1))</f>
        <v>A2T-020PRL:RFS-PRLJB-054</v>
      </c>
      <c r="I415" t="str">
        <f>Dev!$CR$49</f>
        <v>cp</v>
      </c>
      <c r="J415" t="str">
        <f>IF(OR(I415=Dev!$CU$46, I415=Dev!$CU$47, I415=Dev!$CU$48, I415=Dev!$CU$49, I415=Dev!$CU$50, I415=Dev!$CU$51, I415=Dev!$CU$52, I415=Dev!$CU$53, I415=Dev!$CR$48, I415=Dev!$CR$49),$C$3,                                                                  IF(OR(I415=Dev!$CU$54, I415=Dev!$CU$55, I415=Dev!$CU$56, I415=Dev!$CU$57, I415=Dev!$CU$58, I415=Dev!$CU$59, I415=Dev!$CS$48), $D$3,""))</f>
        <v>PRLEH</v>
      </c>
      <c r="K415" t="str">
        <f ca="1">CONCATENATE(E415,Names!$P$3,I415)</f>
        <v>PRLJB-054_cp</v>
      </c>
      <c r="M415" s="31">
        <f ca="1">INDIRECT(ADDRESS($C415,M$5,,,Table!$A$1))</f>
        <v>360</v>
      </c>
      <c r="O415" t="str">
        <f t="shared" si="215"/>
        <v/>
      </c>
      <c r="Q415" t="str">
        <f t="shared" si="219"/>
        <v>0</v>
      </c>
      <c r="R415" s="69">
        <f t="shared" si="221"/>
        <v>20</v>
      </c>
      <c r="S415" t="str">
        <f ca="1">IFERROR(VLOOKUP(M415,Racks!$H$4:$M$30,Racks!$I$2),"")</f>
        <v>HEBT</v>
      </c>
      <c r="T415" t="str">
        <f ca="1">IFERROR(VLOOKUP(M415,Racks!$H$4:$M$30,Racks!$K$2),"")</f>
        <v>021Row</v>
      </c>
      <c r="U415" t="str">
        <f t="shared" si="220"/>
        <v>020</v>
      </c>
      <c r="V415" s="69" t="str">
        <f>CONCATENATE(Names!$C$17,Names!$N$3,U415)</f>
        <v>PRLTCB-020</v>
      </c>
      <c r="W415" s="69" t="str">
        <f>Dev!$GL$92</f>
        <v>k</v>
      </c>
      <c r="X415" s="69">
        <v>11</v>
      </c>
      <c r="Y415" t="s">
        <v>56</v>
      </c>
      <c r="Z415" s="31" t="str">
        <f ca="1">IFERROR(VLOOKUP(M415,Racks!$H$4:$M$30,6),"")</f>
        <v>HEBT-021Row:CnPw-U-006</v>
      </c>
      <c r="AA415" t="str">
        <f ca="1">IF(R415="","",CONCATENATE(S415,Names!$H$3,T415,Names!$J$3,Names!$K$3,Names!$L$3,V415))</f>
        <v>HEBT-021Row:RFS-PRLTCB-020</v>
      </c>
      <c r="AB415" t="str">
        <f>IF(R415="","",CONCATENATE(V415,Names!$P$3,W415))</f>
        <v>PRLTCB-020_k</v>
      </c>
      <c r="AD415" t="str">
        <f t="shared" si="197"/>
        <v>CREATE</v>
      </c>
      <c r="AF415" t="str">
        <f t="shared" si="204"/>
        <v>3C16NS_3G1.5</v>
      </c>
      <c r="AH415" t="str">
        <f t="shared" ca="1" si="205"/>
        <v>A2T-020PRL:RFS-PRLJB-054</v>
      </c>
      <c r="AI415" t="str">
        <f t="shared" si="198"/>
        <v>AT</v>
      </c>
      <c r="AK415" t="str">
        <f t="shared" si="206"/>
        <v>WEIPU ST1210/S3</v>
      </c>
      <c r="AM415" t="str">
        <f t="shared" ca="1" si="207"/>
        <v>PRLJB-054_cp</v>
      </c>
      <c r="AN415" t="str">
        <f t="shared" ca="1" si="208"/>
        <v>HEBT-021Row:RFS-PRLTCB-020</v>
      </c>
      <c r="AO415" t="str">
        <f t="shared" si="199"/>
        <v>KG</v>
      </c>
      <c r="AP415" t="str">
        <f t="shared" ca="1" si="209"/>
        <v>HEBT-021Row:CnPw-U-006</v>
      </c>
      <c r="AQ415" t="str">
        <f t="shared" si="210"/>
        <v>WEIPU ST1210/P3</v>
      </c>
      <c r="AS415" t="str">
        <f t="shared" si="211"/>
        <v>PRLTCB-020_k</v>
      </c>
      <c r="AT415">
        <f t="shared" ca="1" si="212"/>
        <v>4</v>
      </c>
      <c r="AU415">
        <f t="shared" si="200"/>
        <v>5</v>
      </c>
      <c r="AV415" t="str">
        <f t="shared" si="213"/>
        <v>D</v>
      </c>
      <c r="AX415" t="str">
        <f t="shared" si="201"/>
        <v>staffanekstrom</v>
      </c>
      <c r="AY415" t="str">
        <f t="shared" si="202"/>
        <v>INSERTED</v>
      </c>
      <c r="BD415" t="str">
        <f t="shared" si="203"/>
        <v>YES</v>
      </c>
      <c r="BF415">
        <f t="shared" ca="1" si="214"/>
        <v>360</v>
      </c>
    </row>
    <row r="416" spans="1:58">
      <c r="A416">
        <v>410</v>
      </c>
      <c r="B416" s="1764"/>
      <c r="C416">
        <f>ROW(Table!$A$241)</f>
        <v>241</v>
      </c>
      <c r="D416" s="1" t="str">
        <f ca="1">INDIRECT(ADDRESS($C416,D$5,,,Table!$A$1))</f>
        <v/>
      </c>
      <c r="E416" t="str">
        <f ca="1">INDIRECT(ADDRESS($C416,E$5,,,Table!$A$1))</f>
        <v>PRLJB-055</v>
      </c>
      <c r="F416">
        <f ca="1">INDIRECT(ADDRESS($C416,F$5,,,Table!$A$1))</f>
        <v>529.65657528279473</v>
      </c>
      <c r="G416" t="str">
        <f ca="1">INDIRECT(ADDRESS($C416,G$5,,,Table!$A$1))</f>
        <v>A2T</v>
      </c>
      <c r="H416" t="str">
        <f ca="1">INDIRECT(ADDRESS($C416,H$5,,,Table!$A$1))</f>
        <v>A2T-040PRL:RFS-PRLJB-055</v>
      </c>
      <c r="I416" t="str">
        <f>Dev!$CR$49</f>
        <v>cp</v>
      </c>
      <c r="J416" t="str">
        <f>IF(OR(I416=Dev!$CU$46, I416=Dev!$CU$47, I416=Dev!$CU$48, I416=Dev!$CU$49, I416=Dev!$CU$50, I416=Dev!$CU$51, I416=Dev!$CU$52, I416=Dev!$CU$53, I416=Dev!$CR$48, I416=Dev!$CR$49),$C$3,                                                                  IF(OR(I416=Dev!$CU$54, I416=Dev!$CU$55, I416=Dev!$CU$56, I416=Dev!$CU$57, I416=Dev!$CU$58, I416=Dev!$CU$59, I416=Dev!$CS$48), $D$3,""))</f>
        <v>PRLEH</v>
      </c>
      <c r="K416" t="str">
        <f ca="1">CONCATENATE(E416,Names!$P$3,I416)</f>
        <v>PRLJB-055_cp</v>
      </c>
      <c r="M416" s="31">
        <f ca="1">INDIRECT(ADDRESS($C416,M$5,,,Table!$A$1))</f>
        <v>360</v>
      </c>
      <c r="O416" t="str">
        <f t="shared" si="215"/>
        <v/>
      </c>
      <c r="Q416" t="str">
        <f t="shared" si="219"/>
        <v>0</v>
      </c>
      <c r="R416" s="69">
        <f t="shared" si="221"/>
        <v>20</v>
      </c>
      <c r="S416" t="str">
        <f ca="1">IFERROR(VLOOKUP(M416,Racks!$H$4:$M$30,Racks!$I$2),"")</f>
        <v>HEBT</v>
      </c>
      <c r="T416" t="str">
        <f ca="1">IFERROR(VLOOKUP(M416,Racks!$H$4:$M$30,Racks!$K$2),"")</f>
        <v>021Row</v>
      </c>
      <c r="U416" t="str">
        <f t="shared" si="220"/>
        <v>020</v>
      </c>
      <c r="V416" s="69" t="str">
        <f>CONCATENATE(Names!$C$17,Names!$N$3,U416)</f>
        <v>PRLTCB-020</v>
      </c>
      <c r="W416" s="69" t="str">
        <f>Dev!$GL$93</f>
        <v>l</v>
      </c>
      <c r="X416" s="69">
        <v>12</v>
      </c>
      <c r="Y416" t="s">
        <v>56</v>
      </c>
      <c r="Z416" s="31" t="str">
        <f ca="1">IFERROR(VLOOKUP(M416,Racks!$H$4:$M$30,6),"")</f>
        <v>HEBT-021Row:CnPw-U-006</v>
      </c>
      <c r="AA416" t="str">
        <f ca="1">IF(R416="","",CONCATENATE(S416,Names!$H$3,T416,Names!$J$3,Names!$K$3,Names!$L$3,V416))</f>
        <v>HEBT-021Row:RFS-PRLTCB-020</v>
      </c>
      <c r="AB416" t="str">
        <f>IF(R416="","",CONCATENATE(V416,Names!$P$3,W416))</f>
        <v>PRLTCB-020_l</v>
      </c>
      <c r="AD416" t="str">
        <f t="shared" si="197"/>
        <v>CREATE</v>
      </c>
      <c r="AF416" t="str">
        <f t="shared" si="204"/>
        <v>3C16NS_3G1.5</v>
      </c>
      <c r="AH416" t="str">
        <f t="shared" ca="1" si="205"/>
        <v>A2T-040PRL:RFS-PRLJB-055</v>
      </c>
      <c r="AI416" t="str">
        <f t="shared" si="198"/>
        <v>AT</v>
      </c>
      <c r="AK416" t="str">
        <f t="shared" si="206"/>
        <v>WEIPU ST1210/S3</v>
      </c>
      <c r="AM416" t="str">
        <f t="shared" ca="1" si="207"/>
        <v>PRLJB-055_cp</v>
      </c>
      <c r="AN416" t="str">
        <f t="shared" ca="1" si="208"/>
        <v>HEBT-021Row:RFS-PRLTCB-020</v>
      </c>
      <c r="AO416" t="str">
        <f t="shared" si="199"/>
        <v>KG</v>
      </c>
      <c r="AP416" t="str">
        <f t="shared" ca="1" si="209"/>
        <v>HEBT-021Row:CnPw-U-006</v>
      </c>
      <c r="AQ416" t="str">
        <f t="shared" si="210"/>
        <v>WEIPU ST1210/P3</v>
      </c>
      <c r="AS416" t="str">
        <f t="shared" si="211"/>
        <v>PRLTCB-020_l</v>
      </c>
      <c r="AT416">
        <f t="shared" ca="1" si="212"/>
        <v>4</v>
      </c>
      <c r="AU416">
        <f t="shared" si="200"/>
        <v>5</v>
      </c>
      <c r="AV416" t="str">
        <f t="shared" si="213"/>
        <v>D</v>
      </c>
      <c r="AX416" t="str">
        <f t="shared" si="201"/>
        <v>staffanekstrom</v>
      </c>
      <c r="AY416" t="str">
        <f t="shared" si="202"/>
        <v>INSERTED</v>
      </c>
      <c r="BD416" t="str">
        <f t="shared" si="203"/>
        <v>YES</v>
      </c>
      <c r="BF416">
        <f t="shared" ca="1" si="214"/>
        <v>360</v>
      </c>
    </row>
    <row r="417" spans="1:58">
      <c r="A417">
        <v>411</v>
      </c>
      <c r="B417" s="1764"/>
      <c r="C417">
        <f>ROW(Table!$A$257)</f>
        <v>257</v>
      </c>
      <c r="D417" s="1" t="str">
        <f ca="1">INDIRECT(ADDRESS($C417,D$5,,,Table!$A$1))</f>
        <v/>
      </c>
      <c r="E417" t="str">
        <f ca="1">INDIRECT(ADDRESS($C417,E$5,,,Table!$A$1))</f>
        <v>PRLJB-056</v>
      </c>
      <c r="F417">
        <f ca="1">INDIRECT(ADDRESS($C417,F$5,,,Table!$A$1))</f>
        <v>547.19170406598982</v>
      </c>
      <c r="G417" t="str">
        <f ca="1">INDIRECT(ADDRESS($C417,G$5,,,Table!$A$1))</f>
        <v>A2T</v>
      </c>
      <c r="H417" t="str">
        <f ca="1">INDIRECT(ADDRESS($C417,H$5,,,Table!$A$1))</f>
        <v>A2T-060PRL:RFS-PRLJB-056</v>
      </c>
      <c r="I417" t="str">
        <f>Dev!$CR$49</f>
        <v>cp</v>
      </c>
      <c r="J417" t="str">
        <f>IF(OR(I417=Dev!$CU$46, I417=Dev!$CU$47, I417=Dev!$CU$48, I417=Dev!$CU$49, I417=Dev!$CU$50, I417=Dev!$CU$51, I417=Dev!$CU$52, I417=Dev!$CU$53, I417=Dev!$CR$48, I417=Dev!$CR$49),$C$3,                                                                  IF(OR(I417=Dev!$CU$54, I417=Dev!$CU$55, I417=Dev!$CU$56, I417=Dev!$CU$57, I417=Dev!$CU$58, I417=Dev!$CU$59, I417=Dev!$CS$48), $D$3,""))</f>
        <v>PRLEH</v>
      </c>
      <c r="K417" t="str">
        <f ca="1">CONCATENATE(E417,Names!$P$3,I417)</f>
        <v>PRLJB-056_cp</v>
      </c>
      <c r="M417" s="31">
        <f ca="1">INDIRECT(ADDRESS($C417,M$5,,,Table!$A$1))</f>
        <v>360</v>
      </c>
      <c r="O417" t="str">
        <f t="shared" si="215"/>
        <v/>
      </c>
      <c r="Q417" t="str">
        <f t="shared" si="219"/>
        <v>0</v>
      </c>
      <c r="R417" s="69">
        <f t="shared" si="221"/>
        <v>20</v>
      </c>
      <c r="S417" t="str">
        <f ca="1">IFERROR(VLOOKUP(M417,Racks!$H$4:$M$30,Racks!$I$2),"")</f>
        <v>HEBT</v>
      </c>
      <c r="T417" t="str">
        <f ca="1">IFERROR(VLOOKUP(M417,Racks!$H$4:$M$30,Racks!$K$2),"")</f>
        <v>021Row</v>
      </c>
      <c r="U417" t="str">
        <f t="shared" si="220"/>
        <v>020</v>
      </c>
      <c r="V417" s="69" t="str">
        <f>CONCATENATE(Names!$C$17,Names!$N$3,U417)</f>
        <v>PRLTCB-020</v>
      </c>
      <c r="W417" t="str">
        <f>Dev!$GL$94</f>
        <v>m</v>
      </c>
      <c r="X417" s="69">
        <v>13</v>
      </c>
      <c r="Y417" t="str">
        <f>IF(OR(W417=Dev!$GJ$82, W417=Dev!$GJ$83, W417=Dev!$GJ$84, W417=Dev!$GJ$85, W417=Dev!$GJ$86, W417=Dev!$GJ$87, W417=Dev!$GJ$88, W417=Dev!$GJ$89, W417=Dev!$GG$82, W417=Dev!$GG$83, W417=Dev!$GG$84, W417=Dev!$GG$85, W417=Dev!$GG$86),Names!$C$10,                   IF(OR(W417=Dev!$GJ$90, W417=Dev!$GJ$91, W417=Dev!$GJ$92, W417=Dev!$GJ$93, W417=Dev!$GJ$94, W417=Dev!$GJ$95, W417=Dev!$GJ$96, W417=Dev!$GJ$97, W417=Dev!$GH$82), Names!$C$11,""))</f>
        <v>PRLEH</v>
      </c>
      <c r="Z417" s="31" t="str">
        <f ca="1">IFERROR(VLOOKUP(M417,Racks!$H$4:$M$30,6),"")</f>
        <v>HEBT-021Row:CnPw-U-006</v>
      </c>
      <c r="AA417" t="str">
        <f ca="1">IF(R417="","",CONCATENATE(S417,Names!$H$3,T417,Names!$J$3,Names!$K$3,Names!$L$3,V417))</f>
        <v>HEBT-021Row:RFS-PRLTCB-020</v>
      </c>
      <c r="AB417" t="str">
        <f>IF(R417="","",CONCATENATE(V417,Names!$P$3,W417))</f>
        <v>PRLTCB-020_m</v>
      </c>
      <c r="AD417" t="str">
        <f t="shared" si="197"/>
        <v>CREATE</v>
      </c>
      <c r="AF417" t="str">
        <f t="shared" si="204"/>
        <v>3C16NS_3G1.5</v>
      </c>
      <c r="AH417" t="str">
        <f t="shared" ca="1" si="205"/>
        <v>A2T-060PRL:RFS-PRLJB-056</v>
      </c>
      <c r="AI417" t="str">
        <f t="shared" si="198"/>
        <v>AT</v>
      </c>
      <c r="AK417" t="str">
        <f t="shared" si="206"/>
        <v>WEIPU ST1210/S3</v>
      </c>
      <c r="AM417" t="str">
        <f t="shared" ca="1" si="207"/>
        <v>PRLJB-056_cp</v>
      </c>
      <c r="AN417" t="str">
        <f t="shared" ca="1" si="208"/>
        <v>HEBT-021Row:RFS-PRLTCB-020</v>
      </c>
      <c r="AO417" t="str">
        <f t="shared" si="199"/>
        <v>KG</v>
      </c>
      <c r="AP417" t="str">
        <f t="shared" ca="1" si="209"/>
        <v>HEBT-021Row:CnPw-U-006</v>
      </c>
      <c r="AQ417" t="str">
        <f t="shared" si="210"/>
        <v>WEIPU ST1210/P3</v>
      </c>
      <c r="AS417" t="str">
        <f t="shared" si="211"/>
        <v>PRLTCB-020_m</v>
      </c>
      <c r="AT417">
        <f t="shared" ca="1" si="212"/>
        <v>4</v>
      </c>
      <c r="AU417">
        <f t="shared" si="200"/>
        <v>5</v>
      </c>
      <c r="AV417" t="str">
        <f t="shared" si="213"/>
        <v>D</v>
      </c>
      <c r="AX417" t="str">
        <f t="shared" si="201"/>
        <v>staffanekstrom</v>
      </c>
      <c r="AY417" t="str">
        <f t="shared" si="202"/>
        <v>INSERTED</v>
      </c>
      <c r="BD417" t="str">
        <f t="shared" si="203"/>
        <v>YES</v>
      </c>
      <c r="BF417">
        <f t="shared" ca="1" si="214"/>
        <v>360</v>
      </c>
    </row>
    <row r="418" spans="1:58">
      <c r="A418">
        <v>412</v>
      </c>
      <c r="B418" s="1764"/>
      <c r="C418">
        <f>ROW(Table!$A$275)</f>
        <v>275</v>
      </c>
      <c r="D418" s="1" t="str">
        <f ca="1">INDIRECT(ADDRESS($C418,D$5,,,Table!$A$1))</f>
        <v/>
      </c>
      <c r="E418" t="str">
        <f ca="1">INDIRECT(ADDRESS($C418,E$5,,,Table!$A$1))</f>
        <v>PRLJB-057</v>
      </c>
      <c r="F418">
        <f ca="1">INDIRECT(ADDRESS($C418,F$5,,,Table!$A$1))</f>
        <v>562.98270406598976</v>
      </c>
      <c r="G418" t="str">
        <f ca="1">INDIRECT(ADDRESS($C418,G$5,,,Table!$A$1))</f>
        <v>A2T</v>
      </c>
      <c r="H418" t="str">
        <f ca="1">INDIRECT(ADDRESS($C418,H$5,,,Table!$A$1))</f>
        <v>A2T-090PRL:RFS-PRLJB-057</v>
      </c>
      <c r="I418" t="str">
        <f>Dev!$CR$49</f>
        <v>cp</v>
      </c>
      <c r="J418" t="str">
        <f>IF(OR(I418=Dev!$CU$46, I418=Dev!$CU$47, I418=Dev!$CU$48, I418=Dev!$CU$49, I418=Dev!$CU$50, I418=Dev!$CU$51, I418=Dev!$CU$52, I418=Dev!$CU$53, I418=Dev!$CR$48, I418=Dev!$CR$49),$C$3,                                                                  IF(OR(I418=Dev!$CU$54, I418=Dev!$CU$55, I418=Dev!$CU$56, I418=Dev!$CU$57, I418=Dev!$CU$58, I418=Dev!$CU$59, I418=Dev!$CS$48), $D$3,""))</f>
        <v>PRLEH</v>
      </c>
      <c r="K418" t="str">
        <f ca="1">CONCATENATE(E418,Names!$P$3,I418)</f>
        <v>PRLJB-057_cp</v>
      </c>
      <c r="M418" s="31">
        <f ca="1">INDIRECT(ADDRESS($C418,M$5,,,Table!$A$1))</f>
        <v>360</v>
      </c>
      <c r="O418" t="str">
        <f t="shared" si="215"/>
        <v/>
      </c>
      <c r="Q418" t="str">
        <f t="shared" si="219"/>
        <v>0</v>
      </c>
      <c r="R418" s="69">
        <f t="shared" si="221"/>
        <v>20</v>
      </c>
      <c r="S418" t="str">
        <f ca="1">IFERROR(VLOOKUP(M418,Racks!$H$4:$M$30,Racks!$I$2),"")</f>
        <v>HEBT</v>
      </c>
      <c r="T418" t="str">
        <f ca="1">IFERROR(VLOOKUP(M418,Racks!$H$4:$M$30,Racks!$K$2),"")</f>
        <v>021Row</v>
      </c>
      <c r="U418" t="str">
        <f t="shared" si="220"/>
        <v>020</v>
      </c>
      <c r="V418" s="69" t="str">
        <f>CONCATENATE(Names!$C$17,Names!$N$3,U418)</f>
        <v>PRLTCB-020</v>
      </c>
      <c r="W418" t="str">
        <f>Dev!$GL$95</f>
        <v>n</v>
      </c>
      <c r="X418" s="69">
        <v>14</v>
      </c>
      <c r="Y418" t="str">
        <f>IF(OR(W418=Dev!$GJ$82, W418=Dev!$GJ$83, W418=Dev!$GJ$84, W418=Dev!$GJ$85, W418=Dev!$GJ$86, W418=Dev!$GJ$87, W418=Dev!$GJ$88, W418=Dev!$GJ$89, W418=Dev!$GG$82, W418=Dev!$GG$83, W418=Dev!$GG$84, W418=Dev!$GG$85, W418=Dev!$GG$86),Names!$C$10,                   IF(OR(W418=Dev!$GJ$90, W418=Dev!$GJ$91, W418=Dev!$GJ$92, W418=Dev!$GJ$93, W418=Dev!$GJ$94, W418=Dev!$GJ$95, W418=Dev!$GJ$96, W418=Dev!$GJ$97, W418=Dev!$GH$82), Names!$C$11,""))</f>
        <v>PRLEH</v>
      </c>
      <c r="Z418" s="31" t="str">
        <f ca="1">IFERROR(VLOOKUP(M418,Racks!$H$4:$M$30,6),"")</f>
        <v>HEBT-021Row:CnPw-U-006</v>
      </c>
      <c r="AA418" t="str">
        <f ca="1">IF(R418="","",CONCATENATE(S418,Names!$H$3,T418,Names!$J$3,Names!$K$3,Names!$L$3,V418))</f>
        <v>HEBT-021Row:RFS-PRLTCB-020</v>
      </c>
      <c r="AB418" t="str">
        <f>IF(R418="","",CONCATENATE(V418,Names!$P$3,W418))</f>
        <v>PRLTCB-020_n</v>
      </c>
      <c r="AD418" t="str">
        <f t="shared" si="197"/>
        <v>CREATE</v>
      </c>
      <c r="AF418" t="str">
        <f t="shared" si="204"/>
        <v>3C16NS_3G1.5</v>
      </c>
      <c r="AH418" t="str">
        <f t="shared" ca="1" si="205"/>
        <v>A2T-090PRL:RFS-PRLJB-057</v>
      </c>
      <c r="AI418" t="str">
        <f t="shared" si="198"/>
        <v>AT</v>
      </c>
      <c r="AK418" t="str">
        <f t="shared" si="206"/>
        <v>WEIPU ST1210/S3</v>
      </c>
      <c r="AM418" t="str">
        <f t="shared" ca="1" si="207"/>
        <v>PRLJB-057_cp</v>
      </c>
      <c r="AN418" t="str">
        <f t="shared" ca="1" si="208"/>
        <v>HEBT-021Row:RFS-PRLTCB-020</v>
      </c>
      <c r="AO418" t="str">
        <f t="shared" si="199"/>
        <v>KG</v>
      </c>
      <c r="AP418" t="str">
        <f t="shared" ca="1" si="209"/>
        <v>HEBT-021Row:CnPw-U-006</v>
      </c>
      <c r="AQ418" t="str">
        <f t="shared" si="210"/>
        <v>WEIPU ST1210/P3</v>
      </c>
      <c r="AS418" t="str">
        <f t="shared" si="211"/>
        <v>PRLTCB-020_n</v>
      </c>
      <c r="AT418">
        <f t="shared" ca="1" si="212"/>
        <v>4</v>
      </c>
      <c r="AU418">
        <f t="shared" si="200"/>
        <v>5</v>
      </c>
      <c r="AV418" t="str">
        <f t="shared" si="213"/>
        <v>D</v>
      </c>
      <c r="AX418" t="str">
        <f t="shared" si="201"/>
        <v>staffanekstrom</v>
      </c>
      <c r="AY418" t="str">
        <f t="shared" si="202"/>
        <v>INSERTED</v>
      </c>
      <c r="BD418" t="str">
        <f t="shared" si="203"/>
        <v>YES</v>
      </c>
      <c r="BF418">
        <f t="shared" ca="1" si="214"/>
        <v>360</v>
      </c>
    </row>
    <row r="419" spans="1:58" ht="13.5" thickBot="1">
      <c r="A419">
        <v>413</v>
      </c>
      <c r="B419" s="1764"/>
      <c r="C419">
        <f>ROW(Table!$A$279)</f>
        <v>279</v>
      </c>
      <c r="D419" s="1" t="str">
        <f ca="1">INDIRECT(ADDRESS($C419,D$5,,,Table!$A$1))</f>
        <v/>
      </c>
      <c r="E419" t="str">
        <f ca="1">INDIRECT(ADDRESS($C419,E$5,,,Table!$A$1))</f>
        <v>PRLJB-058</v>
      </c>
      <c r="F419">
        <f ca="1">INDIRECT(ADDRESS($C419,F$5,,,Table!$A$1))</f>
        <v>575.63770406598974</v>
      </c>
      <c r="G419" t="str">
        <f ca="1">INDIRECT(ADDRESS($C419,G$5,,,Table!$A$1))</f>
        <v>A2T</v>
      </c>
      <c r="H419" t="str">
        <f ca="1">INDIRECT(ADDRESS($C419,H$5,,,Table!$A$1))</f>
        <v>A2T-120PRL:RFS-PRLJB-058</v>
      </c>
      <c r="I419" t="str">
        <f>Dev!$CR$49</f>
        <v>cp</v>
      </c>
      <c r="J419" t="str">
        <f>IF(OR(I419=Dev!$CU$46, I419=Dev!$CU$47, I419=Dev!$CU$48, I419=Dev!$CU$49, I419=Dev!$CU$50, I419=Dev!$CU$51, I419=Dev!$CU$52, I419=Dev!$CU$53, I419=Dev!$CR$48, I419=Dev!$CR$49),$C$3,                                                                  IF(OR(I419=Dev!$CU$54, I419=Dev!$CU$55, I419=Dev!$CU$56, I419=Dev!$CU$57, I419=Dev!$CU$58, I419=Dev!$CU$59, I419=Dev!$CS$48), $D$3,""))</f>
        <v>PRLEH</v>
      </c>
      <c r="K419" t="str">
        <f ca="1">CONCATENATE(E419,Names!$P$3,I419)</f>
        <v>PRLJB-058_cp</v>
      </c>
      <c r="M419" s="31">
        <f ca="1">INDIRECT(ADDRESS($C419,M$5,,,Table!$A$1))</f>
        <v>360</v>
      </c>
      <c r="O419" t="str">
        <f t="shared" si="215"/>
        <v/>
      </c>
      <c r="Q419" t="str">
        <f t="shared" si="219"/>
        <v>0</v>
      </c>
      <c r="R419" s="69">
        <f t="shared" si="221"/>
        <v>20</v>
      </c>
      <c r="S419" t="str">
        <f ca="1">IFERROR(VLOOKUP(M419,Racks!$H$4:$M$30,Racks!$I$2),"")</f>
        <v>HEBT</v>
      </c>
      <c r="T419" t="str">
        <f ca="1">IFERROR(VLOOKUP(M419,Racks!$H$4:$M$30,Racks!$K$2),"")</f>
        <v>021Row</v>
      </c>
      <c r="U419" t="str">
        <f t="shared" si="220"/>
        <v>020</v>
      </c>
      <c r="V419" s="69" t="str">
        <f>CONCATENATE(Names!$C$17,Names!$N$3,U419)</f>
        <v>PRLTCB-020</v>
      </c>
      <c r="W419" s="69" t="str">
        <f>Dev!$GL$96</f>
        <v>o</v>
      </c>
      <c r="X419" s="69">
        <v>15</v>
      </c>
      <c r="Y419" t="s">
        <v>56</v>
      </c>
      <c r="Z419" s="31" t="str">
        <f ca="1">IFERROR(VLOOKUP(M419,Racks!$H$4:$M$30,6),"")</f>
        <v>HEBT-021Row:CnPw-U-006</v>
      </c>
      <c r="AA419" t="str">
        <f ca="1">IF(R419="","",CONCATENATE(S419,Names!$H$3,T419,Names!$J$3,Names!$K$3,Names!$L$3,V419))</f>
        <v>HEBT-021Row:RFS-PRLTCB-020</v>
      </c>
      <c r="AB419" t="str">
        <f>IF(R419="","",CONCATENATE(V419,Names!$P$3,W419))</f>
        <v>PRLTCB-020_o</v>
      </c>
      <c r="AD419" t="str">
        <f t="shared" si="197"/>
        <v>CREATE</v>
      </c>
      <c r="AF419" t="str">
        <f t="shared" si="204"/>
        <v>3C16NS_3G1.5</v>
      </c>
      <c r="AH419" t="str">
        <f t="shared" ca="1" si="205"/>
        <v>A2T-120PRL:RFS-PRLJB-058</v>
      </c>
      <c r="AI419" t="str">
        <f t="shared" si="198"/>
        <v>AT</v>
      </c>
      <c r="AK419" t="str">
        <f t="shared" si="206"/>
        <v>WEIPU ST1210/S3</v>
      </c>
      <c r="AM419" t="str">
        <f t="shared" ca="1" si="207"/>
        <v>PRLJB-058_cp</v>
      </c>
      <c r="AN419" t="str">
        <f t="shared" ca="1" si="208"/>
        <v>HEBT-021Row:RFS-PRLTCB-020</v>
      </c>
      <c r="AO419" t="str">
        <f t="shared" si="199"/>
        <v>KG</v>
      </c>
      <c r="AP419" t="str">
        <f t="shared" ca="1" si="209"/>
        <v>HEBT-021Row:CnPw-U-006</v>
      </c>
      <c r="AQ419" t="str">
        <f t="shared" si="210"/>
        <v>WEIPU ST1210/P3</v>
      </c>
      <c r="AS419" t="str">
        <f t="shared" si="211"/>
        <v>PRLTCB-020_o</v>
      </c>
      <c r="AT419">
        <f t="shared" ca="1" si="212"/>
        <v>4</v>
      </c>
      <c r="AU419">
        <f t="shared" si="200"/>
        <v>5</v>
      </c>
      <c r="AV419" t="str">
        <f t="shared" si="213"/>
        <v>D</v>
      </c>
      <c r="AX419" t="str">
        <f t="shared" si="201"/>
        <v>staffanekstrom</v>
      </c>
      <c r="AY419" t="str">
        <f t="shared" si="202"/>
        <v>INSERTED</v>
      </c>
      <c r="BD419" t="str">
        <f t="shared" si="203"/>
        <v>YES</v>
      </c>
      <c r="BF419">
        <f t="shared" ca="1" si="214"/>
        <v>360</v>
      </c>
    </row>
    <row r="420" spans="1:58" s="1001" customFormat="1" ht="13.5" thickBot="1">
      <c r="A420" s="1001">
        <v>414</v>
      </c>
      <c r="C420" s="1001">
        <f>ROW(Table!$A$182)</f>
        <v>182</v>
      </c>
      <c r="D420" s="1002" t="str">
        <f ca="1">INDIRECT(ADDRESS($C420,D$5,,,Table!$A$1))</f>
        <v/>
      </c>
      <c r="E420" s="1001" t="str">
        <f ca="1">INDIRECT(ADDRESS($C420,E$5,,,Table!$A$1))</f>
        <v>PRLJB-047</v>
      </c>
      <c r="F420" s="1001">
        <f ca="1">INDIRECT(ADDRESS($C420,F$5,,,Table!$A$1))</f>
        <v>383.38999999999959</v>
      </c>
      <c r="G420" s="1001" t="str">
        <f ca="1">INDIRECT(ADDRESS($C420,G$5,,,Table!$A$1))</f>
        <v>HEBT</v>
      </c>
      <c r="H420" s="1001" t="str">
        <f ca="1">INDIRECT(ADDRESS($C420,H$5,,,Table!$A$1))</f>
        <v>HEBT-030PRL:RFS-PRLJB-047</v>
      </c>
      <c r="I420" s="1001" t="str">
        <f>Dev!$CW$47</f>
        <v>b</v>
      </c>
      <c r="J420" s="1001" t="str">
        <f>IF(OR(I420=Dev!$CU$46, I420=Dev!$CU$47, I420=Dev!$CU$48, I420=Dev!$CU$49, I420=Dev!$CU$50, I420=Dev!$CU$51, I420=Dev!$CU$52, I420=Dev!$CU$53, I420=Dev!$CR$48, I420=Dev!$CR$49),$C$3,                                                                  IF(OR(I420=Dev!$CU$54, I420=Dev!$CU$55, I420=Dev!$CU$56, I420=Dev!$CU$57, I420=Dev!$CU$58, I420=Dev!$CU$59, I420=Dev!$CS$48), $D$3,""))</f>
        <v>PRLEH</v>
      </c>
      <c r="K420" s="1001" t="str">
        <f ca="1">CONCATENATE(E420,Names!$P$3,I420)</f>
        <v>PRLJB-047_b</v>
      </c>
      <c r="M420" s="1001">
        <f ca="1">INDIRECT(ADDRESS($C420,M$5,,,Table!$A$1))</f>
        <v>310</v>
      </c>
      <c r="O420" s="1001" t="str">
        <f t="shared" si="215"/>
        <v/>
      </c>
      <c r="Q420" s="1001" t="str">
        <f t="shared" si="219"/>
        <v>0</v>
      </c>
      <c r="R420" s="1003">
        <f>$R$244</f>
        <v>14</v>
      </c>
      <c r="S420" s="1003">
        <f ca="1">IFERROR(VLOOKUP(M420,Racks!$H$4:$M$30,Racks!$I$2),"")</f>
        <v>0</v>
      </c>
      <c r="T420" s="1003">
        <f ca="1">IFERROR(VLOOKUP(M420,Racks!$H$4:$M$30,Racks!$K$2),"")</f>
        <v>0</v>
      </c>
      <c r="U420" s="1003" t="str">
        <f t="shared" si="220"/>
        <v>014</v>
      </c>
      <c r="V420" s="1003" t="str">
        <f>CONCATENATE(Names!$C$17,Names!$N$3,U420)</f>
        <v>PRLTCB-014</v>
      </c>
      <c r="W420" s="1003" t="str">
        <f>Dev!$GL$83</f>
        <v>b</v>
      </c>
      <c r="X420" s="1003">
        <v>16</v>
      </c>
      <c r="Y420" s="1001" t="str">
        <f>IF(OR(W420=Dev!$GJ$82, W420=Dev!$GJ$83, W420=Dev!$GJ$84, W420=Dev!$GJ$85, W420=Dev!$GJ$86, W420=Dev!$GJ$87, W420=Dev!$GJ$88, W420=Dev!$GJ$89, W420=Dev!$GG$82, W420=Dev!$GG$83, W420=Dev!$GG$84, W420=Dev!$GG$85, W420=Dev!$GG$86),Names!$C$10,                   IF(OR(W420=Dev!$GJ$90, W420=Dev!$GJ$91, W420=Dev!$GJ$92, W420=Dev!$GJ$93, W420=Dev!$GJ$94, W420=Dev!$GJ$95, W420=Dev!$GJ$96, W420=Dev!$GJ$97, W420=Dev!$GH$82), Names!$C$11,""))</f>
        <v>PRLEH</v>
      </c>
      <c r="Z420" s="1005" t="str">
        <f ca="1">IFERROR(VLOOKUP(M420,Racks!$H$4:$M$30,6),"")</f>
        <v/>
      </c>
      <c r="AA420" s="1001" t="str">
        <f ca="1">IF(R420="","",CONCATENATE(S420,Names!$H$3,T420,Names!$J$3,Names!$K$3,Names!$L$3,V420))</f>
        <v>0-0:RFS-PRLTCB-014</v>
      </c>
      <c r="AB420" s="1001" t="str">
        <f>IF(R420="","",CONCATENATE(V420,Names!$P$3,W420))</f>
        <v>PRLTCB-014_b</v>
      </c>
      <c r="AC420" s="1004"/>
      <c r="AD420" s="1001" t="str">
        <f t="shared" si="197"/>
        <v>CREATE</v>
      </c>
      <c r="AF420" s="1001" t="str">
        <f t="shared" si="204"/>
        <v>3C16NS_3G1.5</v>
      </c>
      <c r="AH420" s="1001" t="str">
        <f t="shared" ca="1" si="205"/>
        <v>HEBT-030PRL:RFS-PRLJB-047</v>
      </c>
      <c r="AI420" s="1001" t="str">
        <f t="shared" si="198"/>
        <v>AT</v>
      </c>
      <c r="AK420" s="1001" t="str">
        <f t="shared" si="206"/>
        <v>WEIPU ST1210/S3</v>
      </c>
      <c r="AM420" s="1001" t="str">
        <f t="shared" ca="1" si="207"/>
        <v>PRLJB-047_b</v>
      </c>
      <c r="AN420" s="1001" t="str">
        <f t="shared" ca="1" si="208"/>
        <v>0-0:RFS-PRLTCB-014</v>
      </c>
      <c r="AO420" s="1001" t="str">
        <f t="shared" si="199"/>
        <v>KG</v>
      </c>
      <c r="AP420" s="1001" t="str">
        <f t="shared" ca="1" si="209"/>
        <v/>
      </c>
      <c r="AQ420" s="1001" t="str">
        <f t="shared" si="210"/>
        <v>WEIPU ST1210/P3</v>
      </c>
      <c r="AS420" s="1001" t="str">
        <f t="shared" si="211"/>
        <v>PRLTCB-014_b</v>
      </c>
      <c r="AT420" s="1001">
        <f t="shared" ca="1" si="212"/>
        <v>4</v>
      </c>
      <c r="AU420" s="1001">
        <f t="shared" si="200"/>
        <v>5</v>
      </c>
      <c r="AV420" s="1001" t="str">
        <f t="shared" si="213"/>
        <v>D</v>
      </c>
      <c r="AX420" s="1001" t="str">
        <f t="shared" si="201"/>
        <v>staffanekstrom</v>
      </c>
      <c r="AY420" s="1001" t="str">
        <f t="shared" si="202"/>
        <v>INSERTED</v>
      </c>
      <c r="BD420" s="1001" t="str">
        <f t="shared" si="203"/>
        <v>YES</v>
      </c>
      <c r="BE420" s="1004"/>
      <c r="BF420" s="1001">
        <f t="shared" ca="1" si="214"/>
        <v>310</v>
      </c>
    </row>
    <row r="421" spans="1:58">
      <c r="A421">
        <v>415</v>
      </c>
      <c r="D421" s="1" t="e">
        <f ca="1">INDIRECT(ADDRESS($C421,D$5,,,Table!$A$1))</f>
        <v>#VALUE!</v>
      </c>
      <c r="E421" t="e">
        <f ca="1">INDIRECT(ADDRESS($C421,E$5,,,Table!$A$1))</f>
        <v>#VALUE!</v>
      </c>
      <c r="F421" t="e">
        <f ca="1">INDIRECT(ADDRESS($C421,F$5,,,Table!$A$1))</f>
        <v>#VALUE!</v>
      </c>
      <c r="G421" t="e">
        <f ca="1">INDIRECT(ADDRESS($C421,G$5,,,Table!$A$1))</f>
        <v>#VALUE!</v>
      </c>
      <c r="H421" t="e">
        <f ca="1">INDIRECT(ADDRESS($C421,H$5,,,Table!$A$1))</f>
        <v>#VALUE!</v>
      </c>
      <c r="J421" t="str">
        <f>IF(OR(I421=Dev!$CU$46, I421=Dev!$CU$47, I421=Dev!$CU$48, I421=Dev!$CU$49, I421=Dev!$CU$50, I421=Dev!$CU$51, I421=Dev!$CU$52, I421=Dev!$CU$53, I421=Dev!$CR$48, I421=Dev!$CR$49),$C$3,                                                                  IF(OR(I421=Dev!$CU$54, I421=Dev!$CU$55, I421=Dev!$CU$56, I421=Dev!$CU$57, I421=Dev!$CU$58, I421=Dev!$CU$59, I421=Dev!$CS$48), $D$3,""))</f>
        <v/>
      </c>
      <c r="K421" t="e">
        <f ca="1">CONCATENATE(E421,Names!$P$3,I421)</f>
        <v>#VALUE!</v>
      </c>
      <c r="M421" t="e">
        <f ca="1">INDIRECT(ADDRESS($C421,M$5,,,Table!$A$1))</f>
        <v>#VALUE!</v>
      </c>
      <c r="O421" t="str">
        <f t="shared" si="215"/>
        <v/>
      </c>
      <c r="Q421" t="str">
        <f t="shared" si="219"/>
        <v/>
      </c>
      <c r="S421" t="str">
        <f ca="1">IFERROR(VLOOKUP(M421,Racks!$H$4:$M$30,Racks!$I$2),"")</f>
        <v/>
      </c>
      <c r="T421" t="str">
        <f ca="1">IFERROR(VLOOKUP(M421,Racks!$H$4:$M$30,Racks!$K$2),"")</f>
        <v/>
      </c>
      <c r="U421" t="str">
        <f t="shared" si="220"/>
        <v/>
      </c>
      <c r="V421" t="str">
        <f>CONCATENATE(Names!$C$17,Names!$N$3,U421)</f>
        <v>PRLTCB-</v>
      </c>
      <c r="Y421" t="str">
        <f>IF(OR(W421=Dev!$GJ$82, W421=Dev!$GJ$83, W421=Dev!$GJ$84, W421=Dev!$GJ$85, W421=Dev!$GJ$86, W421=Dev!$GJ$87, W421=Dev!$GJ$88, W421=Dev!$GJ$89, W421=Dev!$GG$82, W421=Dev!$GG$83, W421=Dev!$GG$84, W421=Dev!$GG$85, W421=Dev!$GG$86),Names!$C$10,                   IF(OR(W421=Dev!$GJ$90, W421=Dev!$GJ$91, W421=Dev!$GJ$92, W421=Dev!$GJ$93, W421=Dev!$GJ$94, W421=Dev!$GJ$95, W421=Dev!$GJ$96, W421=Dev!$GJ$97, W421=Dev!$GH$82), Names!$C$11,""))</f>
        <v/>
      </c>
      <c r="Z421" t="str">
        <f ca="1">IFERROR(VLOOKUP(M421,Racks!$H$4:$M$30,6),"")</f>
        <v/>
      </c>
      <c r="AA421" t="str">
        <f>IF(R421="","",CONCATENATE(S421,Names!$H$3,T421,Names!$J$3,Names!$K$3,Names!$L$3,V421))</f>
        <v/>
      </c>
      <c r="AB421" t="str">
        <f>IF(R421="","",CONCATENATE(V421,Names!$P$3,W421))</f>
        <v/>
      </c>
      <c r="AD421" t="str">
        <f t="shared" si="197"/>
        <v>CREATE</v>
      </c>
      <c r="AF421" t="str">
        <f t="shared" si="204"/>
        <v>??</v>
      </c>
      <c r="AH421" t="e">
        <f t="shared" ca="1" si="205"/>
        <v>#VALUE!</v>
      </c>
      <c r="AI421" t="str">
        <f t="shared" si="198"/>
        <v>AT</v>
      </c>
      <c r="AK421" t="str">
        <f t="shared" si="206"/>
        <v>??</v>
      </c>
      <c r="AM421" t="e">
        <f t="shared" ca="1" si="207"/>
        <v>#VALUE!</v>
      </c>
      <c r="AN421" t="str">
        <f t="shared" si="208"/>
        <v/>
      </c>
      <c r="AO421" t="str">
        <f t="shared" si="199"/>
        <v>KG</v>
      </c>
      <c r="AP421" t="str">
        <f t="shared" ca="1" si="209"/>
        <v/>
      </c>
      <c r="AQ421" t="str">
        <f t="shared" si="210"/>
        <v>??</v>
      </c>
      <c r="AS421" t="str">
        <f t="shared" si="211"/>
        <v/>
      </c>
      <c r="AT421" t="e">
        <f t="shared" ca="1" si="212"/>
        <v>#VALUE!</v>
      </c>
      <c r="AU421">
        <f t="shared" si="200"/>
        <v>5</v>
      </c>
      <c r="AV421" t="str">
        <f t="shared" si="213"/>
        <v>??</v>
      </c>
      <c r="AX421" t="str">
        <f t="shared" si="201"/>
        <v>staffanekstrom</v>
      </c>
      <c r="AY421" t="str">
        <f t="shared" si="202"/>
        <v>INSERTED</v>
      </c>
      <c r="AZ421" t="str">
        <f t="shared" ref="AZ421:AZ454" si="222">$AZ$1</f>
        <v/>
      </c>
      <c r="BD421" t="str">
        <f t="shared" si="203"/>
        <v>YES</v>
      </c>
      <c r="BF421" t="e">
        <f t="shared" ca="1" si="214"/>
        <v>#VALUE!</v>
      </c>
    </row>
    <row r="422" spans="1:58">
      <c r="A422">
        <v>416</v>
      </c>
      <c r="D422" s="1" t="e">
        <f ca="1">INDIRECT(ADDRESS($C422,D$5,,,Table!$A$1))</f>
        <v>#VALUE!</v>
      </c>
      <c r="E422" t="e">
        <f ca="1">INDIRECT(ADDRESS($C422,E$5,,,Table!$A$1))</f>
        <v>#VALUE!</v>
      </c>
      <c r="F422" t="e">
        <f ca="1">INDIRECT(ADDRESS($C422,F$5,,,Table!$A$1))</f>
        <v>#VALUE!</v>
      </c>
      <c r="G422" t="e">
        <f ca="1">INDIRECT(ADDRESS($C422,G$5,,,Table!$A$1))</f>
        <v>#VALUE!</v>
      </c>
      <c r="H422" t="e">
        <f ca="1">INDIRECT(ADDRESS($C422,H$5,,,Table!$A$1))</f>
        <v>#VALUE!</v>
      </c>
      <c r="J422" t="str">
        <f>IF(OR(I422=Dev!$CU$46, I422=Dev!$CU$47, I422=Dev!$CU$48, I422=Dev!$CU$49, I422=Dev!$CU$50, I422=Dev!$CU$51, I422=Dev!$CU$52, I422=Dev!$CU$53, I422=Dev!$CR$48, I422=Dev!$CR$49),$C$3,                                                                  IF(OR(I422=Dev!$CU$54, I422=Dev!$CU$55, I422=Dev!$CU$56, I422=Dev!$CU$57, I422=Dev!$CU$58, I422=Dev!$CU$59, I422=Dev!$CS$48), $D$3,""))</f>
        <v/>
      </c>
      <c r="K422" t="e">
        <f ca="1">CONCATENATE(E422,Names!$P$3,I422)</f>
        <v>#VALUE!</v>
      </c>
      <c r="M422" t="e">
        <f ca="1">INDIRECT(ADDRESS($C422,M$5,,,Table!$A$1))</f>
        <v>#VALUE!</v>
      </c>
      <c r="O422" t="str">
        <f t="shared" si="215"/>
        <v/>
      </c>
      <c r="Q422" t="str">
        <f t="shared" si="219"/>
        <v/>
      </c>
      <c r="S422" t="str">
        <f ca="1">IFERROR(VLOOKUP(M422,Racks!$H$4:$M$30,Racks!$I$2),"")</f>
        <v/>
      </c>
      <c r="T422" t="str">
        <f ca="1">IFERROR(VLOOKUP(M422,Racks!$H$4:$M$30,Racks!$K$2),"")</f>
        <v/>
      </c>
      <c r="U422" t="str">
        <f t="shared" si="220"/>
        <v/>
      </c>
      <c r="V422" t="str">
        <f>CONCATENATE(Names!$C$17,Names!$N$3,U422)</f>
        <v>PRLTCB-</v>
      </c>
      <c r="Y422" t="str">
        <f>IF(OR(W422=Dev!$GJ$82, W422=Dev!$GJ$83, W422=Dev!$GJ$84, W422=Dev!$GJ$85, W422=Dev!$GJ$86, W422=Dev!$GJ$87, W422=Dev!$GJ$88, W422=Dev!$GJ$89, W422=Dev!$GG$82, W422=Dev!$GG$83, W422=Dev!$GG$84, W422=Dev!$GG$85, W422=Dev!$GG$86),Names!$C$10,                   IF(OR(W422=Dev!$GJ$90, W422=Dev!$GJ$91, W422=Dev!$GJ$92, W422=Dev!$GJ$93, W422=Dev!$GJ$94, W422=Dev!$GJ$95, W422=Dev!$GJ$96, W422=Dev!$GJ$97, W422=Dev!$GH$82), Names!$C$11,""))</f>
        <v/>
      </c>
      <c r="Z422" t="str">
        <f ca="1">IFERROR(VLOOKUP(M422,Racks!$H$4:$M$30,6),"")</f>
        <v/>
      </c>
      <c r="AA422" t="str">
        <f>IF(R422="","",CONCATENATE(S422,Names!$H$3,T422,Names!$J$3,Names!$K$3,Names!$L$3,V422))</f>
        <v/>
      </c>
      <c r="AB422" t="str">
        <f>IF(R422="","",CONCATENATE(V422,Names!$P$3,W422))</f>
        <v/>
      </c>
      <c r="AD422" t="str">
        <f t="shared" si="197"/>
        <v>CREATE</v>
      </c>
      <c r="AF422" t="str">
        <f t="shared" si="204"/>
        <v>??</v>
      </c>
      <c r="AH422" t="e">
        <f t="shared" ca="1" si="205"/>
        <v>#VALUE!</v>
      </c>
      <c r="AI422" t="str">
        <f t="shared" si="198"/>
        <v>AT</v>
      </c>
      <c r="AK422" t="str">
        <f t="shared" si="206"/>
        <v>??</v>
      </c>
      <c r="AM422" t="e">
        <f t="shared" ca="1" si="207"/>
        <v>#VALUE!</v>
      </c>
      <c r="AN422" t="str">
        <f t="shared" si="208"/>
        <v/>
      </c>
      <c r="AO422" t="str">
        <f t="shared" si="199"/>
        <v>KG</v>
      </c>
      <c r="AP422" t="str">
        <f t="shared" ca="1" si="209"/>
        <v/>
      </c>
      <c r="AQ422" t="str">
        <f t="shared" si="210"/>
        <v>??</v>
      </c>
      <c r="AS422" t="str">
        <f t="shared" si="211"/>
        <v/>
      </c>
      <c r="AT422" t="e">
        <f t="shared" ca="1" si="212"/>
        <v>#VALUE!</v>
      </c>
      <c r="AU422">
        <f t="shared" si="200"/>
        <v>5</v>
      </c>
      <c r="AV422" t="str">
        <f t="shared" si="213"/>
        <v>??</v>
      </c>
      <c r="AX422" t="str">
        <f t="shared" si="201"/>
        <v>staffanekstrom</v>
      </c>
      <c r="AY422" t="str">
        <f t="shared" si="202"/>
        <v>INSERTED</v>
      </c>
      <c r="AZ422" t="str">
        <f t="shared" si="222"/>
        <v/>
      </c>
      <c r="BD422" t="str">
        <f t="shared" si="203"/>
        <v>YES</v>
      </c>
      <c r="BF422" t="e">
        <f t="shared" ca="1" si="214"/>
        <v>#VALUE!</v>
      </c>
    </row>
    <row r="423" spans="1:58">
      <c r="A423">
        <v>417</v>
      </c>
      <c r="D423" s="1" t="e">
        <f ca="1">INDIRECT(ADDRESS($C423,D$5,,,Table!$A$1))</f>
        <v>#VALUE!</v>
      </c>
      <c r="E423" t="e">
        <f ca="1">INDIRECT(ADDRESS($C423,E$5,,,Table!$A$1))</f>
        <v>#VALUE!</v>
      </c>
      <c r="F423" t="e">
        <f ca="1">INDIRECT(ADDRESS($C423,F$5,,,Table!$A$1))</f>
        <v>#VALUE!</v>
      </c>
      <c r="G423" t="e">
        <f ca="1">INDIRECT(ADDRESS($C423,G$5,,,Table!$A$1))</f>
        <v>#VALUE!</v>
      </c>
      <c r="H423" t="e">
        <f ca="1">INDIRECT(ADDRESS($C423,H$5,,,Table!$A$1))</f>
        <v>#VALUE!</v>
      </c>
      <c r="J423" t="str">
        <f>IF(OR(I423=Dev!$CU$46, I423=Dev!$CU$47, I423=Dev!$CU$48, I423=Dev!$CU$49, I423=Dev!$CU$50, I423=Dev!$CU$51, I423=Dev!$CU$52, I423=Dev!$CU$53, I423=Dev!$CR$48, I423=Dev!$CR$49),$C$3,                                                                  IF(OR(I423=Dev!$CU$54, I423=Dev!$CU$55, I423=Dev!$CU$56, I423=Dev!$CU$57, I423=Dev!$CU$58, I423=Dev!$CU$59, I423=Dev!$CS$48), $D$3,""))</f>
        <v/>
      </c>
      <c r="K423" t="e">
        <f ca="1">CONCATENATE(E423,Names!$P$3,I423)</f>
        <v>#VALUE!</v>
      </c>
      <c r="M423" t="e">
        <f ca="1">INDIRECT(ADDRESS($C423,M$5,,,Table!$A$1))</f>
        <v>#VALUE!</v>
      </c>
      <c r="O423" t="str">
        <f t="shared" si="215"/>
        <v/>
      </c>
      <c r="Q423" t="str">
        <f t="shared" si="219"/>
        <v/>
      </c>
      <c r="S423" t="str">
        <f ca="1">IFERROR(VLOOKUP(M423,Racks!$H$4:$M$30,Racks!$I$2),"")</f>
        <v/>
      </c>
      <c r="T423" t="str">
        <f ca="1">IFERROR(VLOOKUP(M423,Racks!$H$4:$M$30,Racks!$K$2),"")</f>
        <v/>
      </c>
      <c r="U423" t="str">
        <f t="shared" si="220"/>
        <v/>
      </c>
      <c r="V423" t="str">
        <f>CONCATENATE(Names!$C$17,Names!$N$3,U423)</f>
        <v>PRLTCB-</v>
      </c>
      <c r="Y423" t="str">
        <f>IF(OR(W423=Dev!$GJ$82, W423=Dev!$GJ$83, W423=Dev!$GJ$84, W423=Dev!$GJ$85, W423=Dev!$GJ$86, W423=Dev!$GJ$87, W423=Dev!$GJ$88, W423=Dev!$GJ$89, W423=Dev!$GG$82, W423=Dev!$GG$83, W423=Dev!$GG$84, W423=Dev!$GG$85, W423=Dev!$GG$86),Names!$C$10,                   IF(OR(W423=Dev!$GJ$90, W423=Dev!$GJ$91, W423=Dev!$GJ$92, W423=Dev!$GJ$93, W423=Dev!$GJ$94, W423=Dev!$GJ$95, W423=Dev!$GJ$96, W423=Dev!$GJ$97, W423=Dev!$GH$82), Names!$C$11,""))</f>
        <v/>
      </c>
      <c r="Z423" t="str">
        <f ca="1">IFERROR(VLOOKUP(M423,Racks!$H$4:$M$30,6),"")</f>
        <v/>
      </c>
      <c r="AA423" t="str">
        <f>IF(R423="","",CONCATENATE(S423,Names!$H$3,T423,Names!$J$3,Names!$K$3,Names!$L$3,V423))</f>
        <v/>
      </c>
      <c r="AB423" t="str">
        <f>IF(R423="","",CONCATENATE(V423,Names!$P$3,W423))</f>
        <v/>
      </c>
      <c r="AD423" t="str">
        <f t="shared" si="197"/>
        <v>CREATE</v>
      </c>
      <c r="AF423" t="str">
        <f t="shared" si="204"/>
        <v>??</v>
      </c>
      <c r="AH423" t="e">
        <f t="shared" ca="1" si="205"/>
        <v>#VALUE!</v>
      </c>
      <c r="AI423" t="str">
        <f t="shared" si="198"/>
        <v>AT</v>
      </c>
      <c r="AK423" t="str">
        <f t="shared" si="206"/>
        <v>??</v>
      </c>
      <c r="AM423" t="e">
        <f t="shared" ca="1" si="207"/>
        <v>#VALUE!</v>
      </c>
      <c r="AN423" t="str">
        <f t="shared" si="208"/>
        <v/>
      </c>
      <c r="AO423" t="str">
        <f t="shared" si="199"/>
        <v>KG</v>
      </c>
      <c r="AP423" t="str">
        <f t="shared" ca="1" si="209"/>
        <v/>
      </c>
      <c r="AQ423" t="str">
        <f t="shared" si="210"/>
        <v>??</v>
      </c>
      <c r="AS423" t="str">
        <f t="shared" si="211"/>
        <v/>
      </c>
      <c r="AT423" t="e">
        <f t="shared" ca="1" si="212"/>
        <v>#VALUE!</v>
      </c>
      <c r="AU423">
        <f t="shared" si="200"/>
        <v>5</v>
      </c>
      <c r="AV423" t="str">
        <f t="shared" si="213"/>
        <v>??</v>
      </c>
      <c r="AX423" t="str">
        <f t="shared" si="201"/>
        <v>staffanekstrom</v>
      </c>
      <c r="AY423" t="str">
        <f t="shared" si="202"/>
        <v>INSERTED</v>
      </c>
      <c r="AZ423" t="str">
        <f t="shared" si="222"/>
        <v/>
      </c>
      <c r="BD423" t="str">
        <f t="shared" si="203"/>
        <v>YES</v>
      </c>
      <c r="BF423" t="e">
        <f t="shared" ca="1" si="214"/>
        <v>#VALUE!</v>
      </c>
    </row>
    <row r="424" spans="1:58">
      <c r="A424">
        <v>418</v>
      </c>
      <c r="D424" s="1" t="e">
        <f ca="1">INDIRECT(ADDRESS($C424,D$5,,,Table!$A$1))</f>
        <v>#VALUE!</v>
      </c>
      <c r="E424" t="e">
        <f ca="1">INDIRECT(ADDRESS($C424,E$5,,,Table!$A$1))</f>
        <v>#VALUE!</v>
      </c>
      <c r="F424" t="e">
        <f ca="1">INDIRECT(ADDRESS($C424,F$5,,,Table!$A$1))</f>
        <v>#VALUE!</v>
      </c>
      <c r="G424" t="e">
        <f ca="1">INDIRECT(ADDRESS($C424,G$5,,,Table!$A$1))</f>
        <v>#VALUE!</v>
      </c>
      <c r="H424" t="e">
        <f ca="1">INDIRECT(ADDRESS($C424,H$5,,,Table!$A$1))</f>
        <v>#VALUE!</v>
      </c>
      <c r="J424" t="str">
        <f>IF(OR(I424=Dev!$CU$46, I424=Dev!$CU$47, I424=Dev!$CU$48, I424=Dev!$CU$49, I424=Dev!$CU$50, I424=Dev!$CU$51, I424=Dev!$CU$52, I424=Dev!$CU$53, I424=Dev!$CR$48, I424=Dev!$CR$49),$C$3,                                                                  IF(OR(I424=Dev!$CU$54, I424=Dev!$CU$55, I424=Dev!$CU$56, I424=Dev!$CU$57, I424=Dev!$CU$58, I424=Dev!$CU$59, I424=Dev!$CS$48), $D$3,""))</f>
        <v/>
      </c>
      <c r="K424" t="e">
        <f ca="1">CONCATENATE(E424,Names!$P$3,I424)</f>
        <v>#VALUE!</v>
      </c>
      <c r="M424" t="e">
        <f ca="1">INDIRECT(ADDRESS($C424,M$5,,,Table!$A$1))</f>
        <v>#VALUE!</v>
      </c>
      <c r="O424" t="str">
        <f t="shared" si="215"/>
        <v/>
      </c>
      <c r="Q424" t="str">
        <f t="shared" si="219"/>
        <v/>
      </c>
      <c r="S424" t="str">
        <f ca="1">IFERROR(VLOOKUP(M424,Racks!$H$4:$M$30,Racks!$I$2),"")</f>
        <v/>
      </c>
      <c r="T424" t="str">
        <f ca="1">IFERROR(VLOOKUP(M424,Racks!$H$4:$M$30,Racks!$K$2),"")</f>
        <v/>
      </c>
      <c r="U424" t="str">
        <f t="shared" si="220"/>
        <v/>
      </c>
      <c r="V424" t="str">
        <f>CONCATENATE(Names!$C$17,Names!$N$3,U424)</f>
        <v>PRLTCB-</v>
      </c>
      <c r="Y424" t="str">
        <f>IF(OR(W424=Dev!$GJ$82, W424=Dev!$GJ$83, W424=Dev!$GJ$84, W424=Dev!$GJ$85, W424=Dev!$GJ$86, W424=Dev!$GJ$87, W424=Dev!$GJ$88, W424=Dev!$GJ$89, W424=Dev!$GG$82, W424=Dev!$GG$83, W424=Dev!$GG$84, W424=Dev!$GG$85, W424=Dev!$GG$86),Names!$C$10,                   IF(OR(W424=Dev!$GJ$90, W424=Dev!$GJ$91, W424=Dev!$GJ$92, W424=Dev!$GJ$93, W424=Dev!$GJ$94, W424=Dev!$GJ$95, W424=Dev!$GJ$96, W424=Dev!$GJ$97, W424=Dev!$GH$82), Names!$C$11,""))</f>
        <v/>
      </c>
      <c r="Z424" t="str">
        <f ca="1">IFERROR(VLOOKUP(M424,Racks!$H$4:$M$30,6),"")</f>
        <v/>
      </c>
      <c r="AA424" t="str">
        <f>IF(R424="","",CONCATENATE(S424,Names!$H$3,T424,Names!$J$3,Names!$K$3,Names!$L$3,V424))</f>
        <v/>
      </c>
      <c r="AB424" t="str">
        <f>IF(R424="","",CONCATENATE(V424,Names!$P$3,W424))</f>
        <v/>
      </c>
      <c r="AD424" t="str">
        <f t="shared" si="197"/>
        <v>CREATE</v>
      </c>
      <c r="AF424" t="str">
        <f t="shared" si="204"/>
        <v>??</v>
      </c>
      <c r="AH424" t="e">
        <f t="shared" ca="1" si="205"/>
        <v>#VALUE!</v>
      </c>
      <c r="AI424" t="str">
        <f t="shared" si="198"/>
        <v>AT</v>
      </c>
      <c r="AK424" t="str">
        <f t="shared" si="206"/>
        <v>??</v>
      </c>
      <c r="AM424" t="e">
        <f t="shared" ca="1" si="207"/>
        <v>#VALUE!</v>
      </c>
      <c r="AN424" t="str">
        <f t="shared" si="208"/>
        <v/>
      </c>
      <c r="AO424" t="str">
        <f t="shared" si="199"/>
        <v>KG</v>
      </c>
      <c r="AP424" t="str">
        <f t="shared" ca="1" si="209"/>
        <v/>
      </c>
      <c r="AQ424" t="str">
        <f t="shared" si="210"/>
        <v>??</v>
      </c>
      <c r="AS424" t="str">
        <f t="shared" si="211"/>
        <v/>
      </c>
      <c r="AT424" t="e">
        <f t="shared" ca="1" si="212"/>
        <v>#VALUE!</v>
      </c>
      <c r="AU424">
        <f t="shared" si="200"/>
        <v>5</v>
      </c>
      <c r="AV424" t="str">
        <f t="shared" si="213"/>
        <v>??</v>
      </c>
      <c r="AX424" t="str">
        <f t="shared" si="201"/>
        <v>staffanekstrom</v>
      </c>
      <c r="AY424" t="str">
        <f t="shared" si="202"/>
        <v>INSERTED</v>
      </c>
      <c r="AZ424" t="str">
        <f t="shared" si="222"/>
        <v/>
      </c>
      <c r="BD424" t="str">
        <f t="shared" si="203"/>
        <v>YES</v>
      </c>
      <c r="BF424" t="e">
        <f t="shared" ca="1" si="214"/>
        <v>#VALUE!</v>
      </c>
    </row>
    <row r="425" spans="1:58">
      <c r="A425">
        <v>419</v>
      </c>
      <c r="D425" s="1" t="e">
        <f ca="1">INDIRECT(ADDRESS($C425,D$5,,,Table!$A$1))</f>
        <v>#VALUE!</v>
      </c>
      <c r="E425" t="e">
        <f ca="1">INDIRECT(ADDRESS($C425,E$5,,,Table!$A$1))</f>
        <v>#VALUE!</v>
      </c>
      <c r="F425" t="e">
        <f ca="1">INDIRECT(ADDRESS($C425,F$5,,,Table!$A$1))</f>
        <v>#VALUE!</v>
      </c>
      <c r="G425" t="e">
        <f ca="1">INDIRECT(ADDRESS($C425,G$5,,,Table!$A$1))</f>
        <v>#VALUE!</v>
      </c>
      <c r="H425" t="e">
        <f ca="1">INDIRECT(ADDRESS($C425,H$5,,,Table!$A$1))</f>
        <v>#VALUE!</v>
      </c>
      <c r="J425" t="str">
        <f>IF(OR(I425=Dev!$CU$46, I425=Dev!$CU$47, I425=Dev!$CU$48, I425=Dev!$CU$49, I425=Dev!$CU$50, I425=Dev!$CU$51, I425=Dev!$CU$52, I425=Dev!$CU$53, I425=Dev!$CR$48, I425=Dev!$CR$49),$C$3,                                                                  IF(OR(I425=Dev!$CU$54, I425=Dev!$CU$55, I425=Dev!$CU$56, I425=Dev!$CU$57, I425=Dev!$CU$58, I425=Dev!$CU$59, I425=Dev!$CS$48), $D$3,""))</f>
        <v/>
      </c>
      <c r="K425" t="e">
        <f ca="1">CONCATENATE(E425,Names!$P$3,I425)</f>
        <v>#VALUE!</v>
      </c>
      <c r="M425" t="e">
        <f ca="1">INDIRECT(ADDRESS($C425,M$5,,,Table!$A$1))</f>
        <v>#VALUE!</v>
      </c>
      <c r="O425" t="str">
        <f t="shared" si="215"/>
        <v/>
      </c>
      <c r="Q425" t="str">
        <f t="shared" si="219"/>
        <v/>
      </c>
      <c r="S425" t="str">
        <f ca="1">IFERROR(VLOOKUP(M425,Racks!$H$4:$M$30,Racks!$I$2),"")</f>
        <v/>
      </c>
      <c r="T425" t="str">
        <f ca="1">IFERROR(VLOOKUP(M425,Racks!$H$4:$M$30,Racks!$K$2),"")</f>
        <v/>
      </c>
      <c r="U425" t="str">
        <f t="shared" si="220"/>
        <v/>
      </c>
      <c r="V425" t="str">
        <f>CONCATENATE(Names!$C$17,Names!$N$3,U425)</f>
        <v>PRLTCB-</v>
      </c>
      <c r="Y425" t="str">
        <f>IF(OR(W425=Dev!$GJ$82, W425=Dev!$GJ$83, W425=Dev!$GJ$84, W425=Dev!$GJ$85, W425=Dev!$GJ$86, W425=Dev!$GJ$87, W425=Dev!$GJ$88, W425=Dev!$GJ$89, W425=Dev!$GG$82, W425=Dev!$GG$83, W425=Dev!$GG$84, W425=Dev!$GG$85, W425=Dev!$GG$86),Names!$C$10,                   IF(OR(W425=Dev!$GJ$90, W425=Dev!$GJ$91, W425=Dev!$GJ$92, W425=Dev!$GJ$93, W425=Dev!$GJ$94, W425=Dev!$GJ$95, W425=Dev!$GJ$96, W425=Dev!$GJ$97, W425=Dev!$GH$82), Names!$C$11,""))</f>
        <v/>
      </c>
      <c r="Z425" t="str">
        <f ca="1">IFERROR(VLOOKUP(M425,Racks!$H$4:$M$30,6),"")</f>
        <v/>
      </c>
      <c r="AA425" t="str">
        <f>IF(R425="","",CONCATENATE(S425,Names!$H$3,T425,Names!$J$3,Names!$K$3,Names!$L$3,V425))</f>
        <v/>
      </c>
      <c r="AB425" t="str">
        <f>IF(R425="","",CONCATENATE(V425,Names!$P$3,W425))</f>
        <v/>
      </c>
      <c r="AD425" t="str">
        <f t="shared" si="197"/>
        <v>CREATE</v>
      </c>
      <c r="AF425" t="str">
        <f t="shared" si="204"/>
        <v>??</v>
      </c>
      <c r="AH425" t="e">
        <f t="shared" ca="1" si="205"/>
        <v>#VALUE!</v>
      </c>
      <c r="AI425" t="str">
        <f t="shared" si="198"/>
        <v>AT</v>
      </c>
      <c r="AK425" t="str">
        <f t="shared" si="206"/>
        <v>??</v>
      </c>
      <c r="AM425" t="e">
        <f t="shared" ca="1" si="207"/>
        <v>#VALUE!</v>
      </c>
      <c r="AN425" t="str">
        <f t="shared" si="208"/>
        <v/>
      </c>
      <c r="AO425" t="str">
        <f t="shared" si="199"/>
        <v>KG</v>
      </c>
      <c r="AP425" t="str">
        <f t="shared" ca="1" si="209"/>
        <v/>
      </c>
      <c r="AQ425" t="str">
        <f t="shared" si="210"/>
        <v>??</v>
      </c>
      <c r="AS425" t="str">
        <f t="shared" si="211"/>
        <v/>
      </c>
      <c r="AT425" t="e">
        <f t="shared" ca="1" si="212"/>
        <v>#VALUE!</v>
      </c>
      <c r="AU425">
        <f t="shared" si="200"/>
        <v>5</v>
      </c>
      <c r="AV425" t="str">
        <f t="shared" si="213"/>
        <v>??</v>
      </c>
      <c r="AX425" t="str">
        <f t="shared" si="201"/>
        <v>staffanekstrom</v>
      </c>
      <c r="AY425" t="str">
        <f t="shared" si="202"/>
        <v>INSERTED</v>
      </c>
      <c r="AZ425" t="str">
        <f t="shared" si="222"/>
        <v/>
      </c>
      <c r="BD425" t="str">
        <f t="shared" si="203"/>
        <v>YES</v>
      </c>
      <c r="BF425" t="e">
        <f t="shared" ca="1" si="214"/>
        <v>#VALUE!</v>
      </c>
    </row>
    <row r="426" spans="1:58">
      <c r="A426">
        <v>420</v>
      </c>
      <c r="D426" s="1" t="e">
        <f ca="1">INDIRECT(ADDRESS($C426,D$5,,,Table!$A$1))</f>
        <v>#VALUE!</v>
      </c>
      <c r="E426" t="e">
        <f ca="1">INDIRECT(ADDRESS($C426,E$5,,,Table!$A$1))</f>
        <v>#VALUE!</v>
      </c>
      <c r="F426" t="e">
        <f ca="1">INDIRECT(ADDRESS($C426,F$5,,,Table!$A$1))</f>
        <v>#VALUE!</v>
      </c>
      <c r="G426" t="e">
        <f ca="1">INDIRECT(ADDRESS($C426,G$5,,,Table!$A$1))</f>
        <v>#VALUE!</v>
      </c>
      <c r="H426" t="e">
        <f ca="1">INDIRECT(ADDRESS($C426,H$5,,,Table!$A$1))</f>
        <v>#VALUE!</v>
      </c>
      <c r="J426" t="str">
        <f>IF(OR(I426=Dev!$CU$46, I426=Dev!$CU$47, I426=Dev!$CU$48, I426=Dev!$CU$49, I426=Dev!$CU$50, I426=Dev!$CU$51, I426=Dev!$CU$52, I426=Dev!$CU$53, I426=Dev!$CR$48, I426=Dev!$CR$49),$C$3,                                                                  IF(OR(I426=Dev!$CU$54, I426=Dev!$CU$55, I426=Dev!$CU$56, I426=Dev!$CU$57, I426=Dev!$CU$58, I426=Dev!$CU$59, I426=Dev!$CS$48), $D$3,""))</f>
        <v/>
      </c>
      <c r="K426" t="e">
        <f ca="1">CONCATENATE(E426,Names!$P$3,I426)</f>
        <v>#VALUE!</v>
      </c>
      <c r="M426" t="e">
        <f ca="1">INDIRECT(ADDRESS($C426,M$5,,,Table!$A$1))</f>
        <v>#VALUE!</v>
      </c>
      <c r="O426" t="str">
        <f t="shared" si="215"/>
        <v/>
      </c>
      <c r="Q426" t="str">
        <f t="shared" si="219"/>
        <v/>
      </c>
      <c r="S426" t="str">
        <f ca="1">IFERROR(VLOOKUP(M426,Racks!$H$4:$M$30,Racks!$I$2),"")</f>
        <v/>
      </c>
      <c r="T426" t="str">
        <f ca="1">IFERROR(VLOOKUP(M426,Racks!$H$4:$M$30,Racks!$K$2),"")</f>
        <v/>
      </c>
      <c r="U426" t="str">
        <f t="shared" si="220"/>
        <v/>
      </c>
      <c r="V426" t="str">
        <f>CONCATENATE(Names!$C$17,Names!$N$3,U426)</f>
        <v>PRLTCB-</v>
      </c>
      <c r="Y426" t="str">
        <f>IF(OR(W426=Dev!$GJ$82, W426=Dev!$GJ$83, W426=Dev!$GJ$84, W426=Dev!$GJ$85, W426=Dev!$GJ$86, W426=Dev!$GJ$87, W426=Dev!$GJ$88, W426=Dev!$GJ$89, W426=Dev!$GG$82, W426=Dev!$GG$83, W426=Dev!$GG$84, W426=Dev!$GG$85, W426=Dev!$GG$86),Names!$C$10,                   IF(OR(W426=Dev!$GJ$90, W426=Dev!$GJ$91, W426=Dev!$GJ$92, W426=Dev!$GJ$93, W426=Dev!$GJ$94, W426=Dev!$GJ$95, W426=Dev!$GJ$96, W426=Dev!$GJ$97, W426=Dev!$GH$82), Names!$C$11,""))</f>
        <v/>
      </c>
      <c r="Z426" t="str">
        <f ca="1">IFERROR(VLOOKUP(M426,Racks!$H$4:$M$30,6),"")</f>
        <v/>
      </c>
      <c r="AA426" t="str">
        <f>IF(R426="","",CONCATENATE(S426,Names!$H$3,T426,Names!$J$3,Names!$K$3,Names!$L$3,V426))</f>
        <v/>
      </c>
      <c r="AB426" t="str">
        <f>IF(R426="","",CONCATENATE(V426,Names!$P$3,W426))</f>
        <v/>
      </c>
      <c r="AD426" t="str">
        <f t="shared" si="197"/>
        <v>CREATE</v>
      </c>
      <c r="AF426" t="str">
        <f t="shared" si="204"/>
        <v>??</v>
      </c>
      <c r="AH426" t="e">
        <f t="shared" ca="1" si="205"/>
        <v>#VALUE!</v>
      </c>
      <c r="AI426" t="str">
        <f t="shared" si="198"/>
        <v>AT</v>
      </c>
      <c r="AK426" t="str">
        <f t="shared" si="206"/>
        <v>??</v>
      </c>
      <c r="AM426" t="e">
        <f t="shared" ca="1" si="207"/>
        <v>#VALUE!</v>
      </c>
      <c r="AN426" t="str">
        <f t="shared" si="208"/>
        <v/>
      </c>
      <c r="AO426" t="str">
        <f t="shared" si="199"/>
        <v>KG</v>
      </c>
      <c r="AP426" t="str">
        <f t="shared" ca="1" si="209"/>
        <v/>
      </c>
      <c r="AQ426" t="str">
        <f t="shared" si="210"/>
        <v>??</v>
      </c>
      <c r="AS426" t="str">
        <f t="shared" si="211"/>
        <v/>
      </c>
      <c r="AT426" t="e">
        <f t="shared" ca="1" si="212"/>
        <v>#VALUE!</v>
      </c>
      <c r="AU426">
        <f t="shared" si="200"/>
        <v>5</v>
      </c>
      <c r="AV426" t="str">
        <f t="shared" si="213"/>
        <v>??</v>
      </c>
      <c r="AX426" t="str">
        <f t="shared" si="201"/>
        <v>staffanekstrom</v>
      </c>
      <c r="AY426" t="str">
        <f t="shared" si="202"/>
        <v>INSERTED</v>
      </c>
      <c r="AZ426" t="str">
        <f t="shared" si="222"/>
        <v/>
      </c>
      <c r="BD426" t="str">
        <f t="shared" si="203"/>
        <v>YES</v>
      </c>
      <c r="BF426" t="e">
        <f t="shared" ca="1" si="214"/>
        <v>#VALUE!</v>
      </c>
    </row>
    <row r="427" spans="1:58">
      <c r="A427">
        <v>421</v>
      </c>
      <c r="D427" s="1" t="e">
        <f ca="1">INDIRECT(ADDRESS($C427,D$5,,,Table!$A$1))</f>
        <v>#VALUE!</v>
      </c>
      <c r="E427" t="e">
        <f ca="1">INDIRECT(ADDRESS($C427,E$5,,,Table!$A$1))</f>
        <v>#VALUE!</v>
      </c>
      <c r="F427" t="e">
        <f ca="1">INDIRECT(ADDRESS($C427,F$5,,,Table!$A$1))</f>
        <v>#VALUE!</v>
      </c>
      <c r="G427" t="e">
        <f ca="1">INDIRECT(ADDRESS($C427,G$5,,,Table!$A$1))</f>
        <v>#VALUE!</v>
      </c>
      <c r="H427" t="e">
        <f ca="1">INDIRECT(ADDRESS($C427,H$5,,,Table!$A$1))</f>
        <v>#VALUE!</v>
      </c>
      <c r="J427" t="str">
        <f>IF(OR(I427=Dev!$CU$46, I427=Dev!$CU$47, I427=Dev!$CU$48, I427=Dev!$CU$49, I427=Dev!$CU$50, I427=Dev!$CU$51, I427=Dev!$CU$52, I427=Dev!$CU$53, I427=Dev!$CR$48, I427=Dev!$CR$49),$C$3,                                                                  IF(OR(I427=Dev!$CU$54, I427=Dev!$CU$55, I427=Dev!$CU$56, I427=Dev!$CU$57, I427=Dev!$CU$58, I427=Dev!$CU$59, I427=Dev!$CS$48), $D$3,""))</f>
        <v/>
      </c>
      <c r="K427" t="e">
        <f ca="1">CONCATENATE(E427,Names!$P$3,I427)</f>
        <v>#VALUE!</v>
      </c>
      <c r="M427" t="e">
        <f ca="1">INDIRECT(ADDRESS($C427,M$5,,,Table!$A$1))</f>
        <v>#VALUE!</v>
      </c>
      <c r="O427" t="str">
        <f t="shared" si="215"/>
        <v/>
      </c>
      <c r="Q427" t="str">
        <f t="shared" si="219"/>
        <v/>
      </c>
      <c r="S427" t="str">
        <f ca="1">IFERROR(VLOOKUP(M427,Racks!$H$4:$M$30,Racks!$I$2),"")</f>
        <v/>
      </c>
      <c r="T427" t="str">
        <f ca="1">IFERROR(VLOOKUP(M427,Racks!$H$4:$M$30,Racks!$K$2),"")</f>
        <v/>
      </c>
      <c r="U427" t="str">
        <f t="shared" si="220"/>
        <v/>
      </c>
      <c r="V427" t="str">
        <f>CONCATENATE(Names!$C$17,Names!$N$3,U427)</f>
        <v>PRLTCB-</v>
      </c>
      <c r="Y427" t="str">
        <f>IF(OR(W427=Dev!$GJ$82, W427=Dev!$GJ$83, W427=Dev!$GJ$84, W427=Dev!$GJ$85, W427=Dev!$GJ$86, W427=Dev!$GJ$87, W427=Dev!$GJ$88, W427=Dev!$GJ$89, W427=Dev!$GG$82, W427=Dev!$GG$83, W427=Dev!$GG$84, W427=Dev!$GG$85, W427=Dev!$GG$86),Names!$C$10,                   IF(OR(W427=Dev!$GJ$90, W427=Dev!$GJ$91, W427=Dev!$GJ$92, W427=Dev!$GJ$93, W427=Dev!$GJ$94, W427=Dev!$GJ$95, W427=Dev!$GJ$96, W427=Dev!$GJ$97, W427=Dev!$GH$82), Names!$C$11,""))</f>
        <v/>
      </c>
      <c r="Z427" t="str">
        <f ca="1">IFERROR(VLOOKUP(M427,Racks!$H$4:$M$30,6),"")</f>
        <v/>
      </c>
      <c r="AA427" t="str">
        <f>IF(R427="","",CONCATENATE(S427,Names!$H$3,T427,Names!$J$3,Names!$K$3,Names!$L$3,V427))</f>
        <v/>
      </c>
      <c r="AB427" t="str">
        <f>IF(R427="","",CONCATENATE(V427,Names!$P$3,W427))</f>
        <v/>
      </c>
      <c r="AD427" t="str">
        <f t="shared" si="197"/>
        <v>CREATE</v>
      </c>
      <c r="AF427" t="str">
        <f t="shared" si="204"/>
        <v>??</v>
      </c>
      <c r="AH427" t="e">
        <f t="shared" ca="1" si="205"/>
        <v>#VALUE!</v>
      </c>
      <c r="AI427" t="str">
        <f t="shared" si="198"/>
        <v>AT</v>
      </c>
      <c r="AK427" t="str">
        <f t="shared" si="206"/>
        <v>??</v>
      </c>
      <c r="AM427" t="e">
        <f t="shared" ca="1" si="207"/>
        <v>#VALUE!</v>
      </c>
      <c r="AN427" t="str">
        <f t="shared" si="208"/>
        <v/>
      </c>
      <c r="AO427" t="str">
        <f t="shared" si="199"/>
        <v>KG</v>
      </c>
      <c r="AP427" t="str">
        <f t="shared" ca="1" si="209"/>
        <v/>
      </c>
      <c r="AQ427" t="str">
        <f t="shared" si="210"/>
        <v>??</v>
      </c>
      <c r="AS427" t="str">
        <f t="shared" si="211"/>
        <v/>
      </c>
      <c r="AT427" t="e">
        <f t="shared" ca="1" si="212"/>
        <v>#VALUE!</v>
      </c>
      <c r="AU427">
        <f t="shared" si="200"/>
        <v>5</v>
      </c>
      <c r="AV427" t="str">
        <f t="shared" si="213"/>
        <v>??</v>
      </c>
      <c r="AX427" t="str">
        <f t="shared" si="201"/>
        <v>staffanekstrom</v>
      </c>
      <c r="AY427" t="str">
        <f t="shared" si="202"/>
        <v>INSERTED</v>
      </c>
      <c r="AZ427" t="str">
        <f t="shared" si="222"/>
        <v/>
      </c>
      <c r="BD427" t="str">
        <f t="shared" si="203"/>
        <v>YES</v>
      </c>
      <c r="BF427" t="e">
        <f t="shared" ca="1" si="214"/>
        <v>#VALUE!</v>
      </c>
    </row>
    <row r="428" spans="1:58">
      <c r="A428">
        <v>422</v>
      </c>
      <c r="D428" s="1" t="e">
        <f ca="1">INDIRECT(ADDRESS($C428,D$5,,,Table!$A$1))</f>
        <v>#VALUE!</v>
      </c>
      <c r="E428" t="e">
        <f ca="1">INDIRECT(ADDRESS($C428,E$5,,,Table!$A$1))</f>
        <v>#VALUE!</v>
      </c>
      <c r="F428" t="e">
        <f ca="1">INDIRECT(ADDRESS($C428,F$5,,,Table!$A$1))</f>
        <v>#VALUE!</v>
      </c>
      <c r="G428" t="e">
        <f ca="1">INDIRECT(ADDRESS($C428,G$5,,,Table!$A$1))</f>
        <v>#VALUE!</v>
      </c>
      <c r="H428" t="e">
        <f ca="1">INDIRECT(ADDRESS($C428,H$5,,,Table!$A$1))</f>
        <v>#VALUE!</v>
      </c>
      <c r="J428" t="str">
        <f>IF(OR(I428=Dev!$CU$46, I428=Dev!$CU$47, I428=Dev!$CU$48, I428=Dev!$CU$49, I428=Dev!$CU$50, I428=Dev!$CU$51, I428=Dev!$CU$52, I428=Dev!$CU$53, I428=Dev!$CR$48, I428=Dev!$CR$49),$C$3,                                                                  IF(OR(I428=Dev!$CU$54, I428=Dev!$CU$55, I428=Dev!$CU$56, I428=Dev!$CU$57, I428=Dev!$CU$58, I428=Dev!$CU$59, I428=Dev!$CS$48), $D$3,""))</f>
        <v/>
      </c>
      <c r="K428" t="e">
        <f ca="1">CONCATENATE(E428,Names!$P$3,I428)</f>
        <v>#VALUE!</v>
      </c>
      <c r="M428" t="e">
        <f ca="1">INDIRECT(ADDRESS($C428,M$5,,,Table!$A$1))</f>
        <v>#VALUE!</v>
      </c>
      <c r="O428" t="str">
        <f t="shared" si="215"/>
        <v/>
      </c>
      <c r="Q428" t="str">
        <f t="shared" si="219"/>
        <v/>
      </c>
      <c r="S428" t="str">
        <f ca="1">IFERROR(VLOOKUP(M428,Racks!$H$4:$M$30,Racks!$I$2),"")</f>
        <v/>
      </c>
      <c r="T428" t="str">
        <f ca="1">IFERROR(VLOOKUP(M428,Racks!$H$4:$M$30,Racks!$K$2),"")</f>
        <v/>
      </c>
      <c r="U428" t="str">
        <f t="shared" si="220"/>
        <v/>
      </c>
      <c r="V428" t="str">
        <f>CONCATENATE(Names!$C$17,Names!$N$3,U428)</f>
        <v>PRLTCB-</v>
      </c>
      <c r="Y428" t="str">
        <f>IF(OR(W428=Dev!$GJ$82, W428=Dev!$GJ$83, W428=Dev!$GJ$84, W428=Dev!$GJ$85, W428=Dev!$GJ$86, W428=Dev!$GJ$87, W428=Dev!$GJ$88, W428=Dev!$GJ$89, W428=Dev!$GG$82, W428=Dev!$GG$83, W428=Dev!$GG$84, W428=Dev!$GG$85, W428=Dev!$GG$86),Names!$C$10,                   IF(OR(W428=Dev!$GJ$90, W428=Dev!$GJ$91, W428=Dev!$GJ$92, W428=Dev!$GJ$93, W428=Dev!$GJ$94, W428=Dev!$GJ$95, W428=Dev!$GJ$96, W428=Dev!$GJ$97, W428=Dev!$GH$82), Names!$C$11,""))</f>
        <v/>
      </c>
      <c r="Z428" t="str">
        <f ca="1">IFERROR(VLOOKUP(M428,Racks!$H$4:$M$30,6),"")</f>
        <v/>
      </c>
      <c r="AA428" t="str">
        <f>IF(R428="","",CONCATENATE(S428,Names!$H$3,T428,Names!$J$3,Names!$K$3,Names!$L$3,V428))</f>
        <v/>
      </c>
      <c r="AB428" t="str">
        <f>IF(R428="","",CONCATENATE(V428,Names!$P$3,W428))</f>
        <v/>
      </c>
      <c r="AD428" t="str">
        <f t="shared" si="197"/>
        <v>CREATE</v>
      </c>
      <c r="AF428" t="str">
        <f t="shared" si="204"/>
        <v>??</v>
      </c>
      <c r="AH428" t="e">
        <f t="shared" ca="1" si="205"/>
        <v>#VALUE!</v>
      </c>
      <c r="AI428" t="str">
        <f t="shared" si="198"/>
        <v>AT</v>
      </c>
      <c r="AK428" t="str">
        <f t="shared" si="206"/>
        <v>??</v>
      </c>
      <c r="AM428" t="e">
        <f t="shared" ca="1" si="207"/>
        <v>#VALUE!</v>
      </c>
      <c r="AN428" t="str">
        <f t="shared" si="208"/>
        <v/>
      </c>
      <c r="AO428" t="str">
        <f t="shared" si="199"/>
        <v>KG</v>
      </c>
      <c r="AP428" t="str">
        <f t="shared" ca="1" si="209"/>
        <v/>
      </c>
      <c r="AQ428" t="str">
        <f t="shared" si="210"/>
        <v>??</v>
      </c>
      <c r="AS428" t="str">
        <f t="shared" si="211"/>
        <v/>
      </c>
      <c r="AT428" t="e">
        <f t="shared" ca="1" si="212"/>
        <v>#VALUE!</v>
      </c>
      <c r="AU428">
        <f t="shared" si="200"/>
        <v>5</v>
      </c>
      <c r="AV428" t="str">
        <f t="shared" si="213"/>
        <v>??</v>
      </c>
      <c r="AX428" t="str">
        <f t="shared" si="201"/>
        <v>staffanekstrom</v>
      </c>
      <c r="AY428" t="str">
        <f t="shared" si="202"/>
        <v>INSERTED</v>
      </c>
      <c r="AZ428" t="str">
        <f t="shared" si="222"/>
        <v/>
      </c>
      <c r="BD428" t="str">
        <f t="shared" si="203"/>
        <v>YES</v>
      </c>
      <c r="BF428" t="e">
        <f t="shared" ca="1" si="214"/>
        <v>#VALUE!</v>
      </c>
    </row>
    <row r="429" spans="1:58">
      <c r="A429">
        <v>423</v>
      </c>
      <c r="D429" s="1" t="e">
        <f ca="1">INDIRECT(ADDRESS($C429,D$5,,,Table!$A$1))</f>
        <v>#VALUE!</v>
      </c>
      <c r="E429" t="e">
        <f ca="1">INDIRECT(ADDRESS($C429,E$5,,,Table!$A$1))</f>
        <v>#VALUE!</v>
      </c>
      <c r="F429" t="e">
        <f ca="1">INDIRECT(ADDRESS($C429,F$5,,,Table!$A$1))</f>
        <v>#VALUE!</v>
      </c>
      <c r="G429" t="e">
        <f ca="1">INDIRECT(ADDRESS($C429,G$5,,,Table!$A$1))</f>
        <v>#VALUE!</v>
      </c>
      <c r="H429" t="e">
        <f ca="1">INDIRECT(ADDRESS($C429,H$5,,,Table!$A$1))</f>
        <v>#VALUE!</v>
      </c>
      <c r="J429" t="str">
        <f>IF(OR(I429=Dev!$CU$46, I429=Dev!$CU$47, I429=Dev!$CU$48, I429=Dev!$CU$49, I429=Dev!$CU$50, I429=Dev!$CU$51, I429=Dev!$CU$52, I429=Dev!$CU$53, I429=Dev!$CR$48, I429=Dev!$CR$49),$C$3,                                                                  IF(OR(I429=Dev!$CU$54, I429=Dev!$CU$55, I429=Dev!$CU$56, I429=Dev!$CU$57, I429=Dev!$CU$58, I429=Dev!$CU$59, I429=Dev!$CS$48), $D$3,""))</f>
        <v/>
      </c>
      <c r="K429" t="e">
        <f ca="1">CONCATENATE(E429,Names!$P$3,I429)</f>
        <v>#VALUE!</v>
      </c>
      <c r="M429" t="e">
        <f ca="1">INDIRECT(ADDRESS($C429,M$5,,,Table!$A$1))</f>
        <v>#VALUE!</v>
      </c>
      <c r="O429" t="str">
        <f t="shared" si="215"/>
        <v/>
      </c>
      <c r="Q429" t="str">
        <f t="shared" si="219"/>
        <v/>
      </c>
      <c r="S429" t="str">
        <f ca="1">IFERROR(VLOOKUP(M429,Racks!$H$4:$M$30,Racks!$I$2),"")</f>
        <v/>
      </c>
      <c r="T429" t="str">
        <f ca="1">IFERROR(VLOOKUP(M429,Racks!$H$4:$M$30,Racks!$K$2),"")</f>
        <v/>
      </c>
      <c r="U429" t="str">
        <f t="shared" si="220"/>
        <v/>
      </c>
      <c r="V429" t="str">
        <f>CONCATENATE(Names!$C$17,Names!$N$3,U429)</f>
        <v>PRLTCB-</v>
      </c>
      <c r="Y429" t="str">
        <f>IF(OR(W429=Dev!$GJ$82, W429=Dev!$GJ$83, W429=Dev!$GJ$84, W429=Dev!$GJ$85, W429=Dev!$GJ$86, W429=Dev!$GJ$87, W429=Dev!$GJ$88, W429=Dev!$GJ$89, W429=Dev!$GG$82, W429=Dev!$GG$83, W429=Dev!$GG$84, W429=Dev!$GG$85, W429=Dev!$GG$86),Names!$C$10,                   IF(OR(W429=Dev!$GJ$90, W429=Dev!$GJ$91, W429=Dev!$GJ$92, W429=Dev!$GJ$93, W429=Dev!$GJ$94, W429=Dev!$GJ$95, W429=Dev!$GJ$96, W429=Dev!$GJ$97, W429=Dev!$GH$82), Names!$C$11,""))</f>
        <v/>
      </c>
      <c r="Z429" t="str">
        <f ca="1">IFERROR(VLOOKUP(M429,Racks!$H$4:$M$30,6),"")</f>
        <v/>
      </c>
      <c r="AA429" t="str">
        <f>IF(R429="","",CONCATENATE(S429,Names!$H$3,T429,Names!$J$3,Names!$K$3,Names!$L$3,V429))</f>
        <v/>
      </c>
      <c r="AB429" t="str">
        <f>IF(R429="","",CONCATENATE(V429,Names!$P$3,W429))</f>
        <v/>
      </c>
      <c r="AD429" t="str">
        <f t="shared" si="197"/>
        <v>CREATE</v>
      </c>
      <c r="AF429" t="str">
        <f t="shared" si="204"/>
        <v>??</v>
      </c>
      <c r="AH429" t="e">
        <f t="shared" ca="1" si="205"/>
        <v>#VALUE!</v>
      </c>
      <c r="AI429" t="str">
        <f t="shared" si="198"/>
        <v>AT</v>
      </c>
      <c r="AK429" t="str">
        <f t="shared" si="206"/>
        <v>??</v>
      </c>
      <c r="AM429" t="e">
        <f t="shared" ca="1" si="207"/>
        <v>#VALUE!</v>
      </c>
      <c r="AN429" t="str">
        <f t="shared" si="208"/>
        <v/>
      </c>
      <c r="AO429" t="str">
        <f t="shared" si="199"/>
        <v>KG</v>
      </c>
      <c r="AP429" t="str">
        <f t="shared" ca="1" si="209"/>
        <v/>
      </c>
      <c r="AQ429" t="str">
        <f t="shared" si="210"/>
        <v>??</v>
      </c>
      <c r="AS429" t="str">
        <f t="shared" si="211"/>
        <v/>
      </c>
      <c r="AT429" t="e">
        <f t="shared" ca="1" si="212"/>
        <v>#VALUE!</v>
      </c>
      <c r="AU429">
        <f t="shared" si="200"/>
        <v>5</v>
      </c>
      <c r="AV429" t="str">
        <f t="shared" si="213"/>
        <v>??</v>
      </c>
      <c r="AX429" t="str">
        <f t="shared" si="201"/>
        <v>staffanekstrom</v>
      </c>
      <c r="AY429" t="str">
        <f t="shared" si="202"/>
        <v>INSERTED</v>
      </c>
      <c r="AZ429" t="str">
        <f t="shared" si="222"/>
        <v/>
      </c>
      <c r="BD429" t="str">
        <f t="shared" si="203"/>
        <v>YES</v>
      </c>
      <c r="BF429" t="e">
        <f t="shared" ca="1" si="214"/>
        <v>#VALUE!</v>
      </c>
    </row>
    <row r="430" spans="1:58">
      <c r="A430">
        <v>424</v>
      </c>
      <c r="D430" s="1" t="e">
        <f ca="1">INDIRECT(ADDRESS($C430,D$5,,,Table!$A$1))</f>
        <v>#VALUE!</v>
      </c>
      <c r="E430" t="e">
        <f ca="1">INDIRECT(ADDRESS($C430,E$5,,,Table!$A$1))</f>
        <v>#VALUE!</v>
      </c>
      <c r="F430" t="e">
        <f ca="1">INDIRECT(ADDRESS($C430,F$5,,,Table!$A$1))</f>
        <v>#VALUE!</v>
      </c>
      <c r="G430" t="e">
        <f ca="1">INDIRECT(ADDRESS($C430,G$5,,,Table!$A$1))</f>
        <v>#VALUE!</v>
      </c>
      <c r="H430" t="e">
        <f ca="1">INDIRECT(ADDRESS($C430,H$5,,,Table!$A$1))</f>
        <v>#VALUE!</v>
      </c>
      <c r="J430" t="str">
        <f>IF(OR(I430=Dev!$CU$46, I430=Dev!$CU$47, I430=Dev!$CU$48, I430=Dev!$CU$49, I430=Dev!$CU$50, I430=Dev!$CU$51, I430=Dev!$CU$52, I430=Dev!$CU$53, I430=Dev!$CR$48, I430=Dev!$CR$49),$C$3,                                                                  IF(OR(I430=Dev!$CU$54, I430=Dev!$CU$55, I430=Dev!$CU$56, I430=Dev!$CU$57, I430=Dev!$CU$58, I430=Dev!$CU$59, I430=Dev!$CS$48), $D$3,""))</f>
        <v/>
      </c>
      <c r="K430" t="e">
        <f ca="1">CONCATENATE(E430,Names!$P$3,I430)</f>
        <v>#VALUE!</v>
      </c>
      <c r="M430" t="e">
        <f ca="1">INDIRECT(ADDRESS($C430,M$5,,,Table!$A$1))</f>
        <v>#VALUE!</v>
      </c>
      <c r="O430" t="str">
        <f t="shared" si="215"/>
        <v/>
      </c>
      <c r="Q430" t="str">
        <f t="shared" si="219"/>
        <v/>
      </c>
      <c r="S430" t="str">
        <f ca="1">IFERROR(VLOOKUP(M430,Racks!$H$4:$M$30,Racks!$I$2),"")</f>
        <v/>
      </c>
      <c r="T430" t="str">
        <f ca="1">IFERROR(VLOOKUP(M430,Racks!$H$4:$M$30,Racks!$K$2),"")</f>
        <v/>
      </c>
      <c r="U430" t="str">
        <f t="shared" si="220"/>
        <v/>
      </c>
      <c r="V430" t="str">
        <f>CONCATENATE(Names!$C$17,Names!$N$3,U430)</f>
        <v>PRLTCB-</v>
      </c>
      <c r="Y430" t="str">
        <f>IF(OR(W430=Dev!$GJ$82, W430=Dev!$GJ$83, W430=Dev!$GJ$84, W430=Dev!$GJ$85, W430=Dev!$GJ$86, W430=Dev!$GJ$87, W430=Dev!$GJ$88, W430=Dev!$GJ$89, W430=Dev!$GG$82, W430=Dev!$GG$83, W430=Dev!$GG$84, W430=Dev!$GG$85, W430=Dev!$GG$86),Names!$C$10,                   IF(OR(W430=Dev!$GJ$90, W430=Dev!$GJ$91, W430=Dev!$GJ$92, W430=Dev!$GJ$93, W430=Dev!$GJ$94, W430=Dev!$GJ$95, W430=Dev!$GJ$96, W430=Dev!$GJ$97, W430=Dev!$GH$82), Names!$C$11,""))</f>
        <v/>
      </c>
      <c r="Z430" t="str">
        <f ca="1">IFERROR(VLOOKUP(M430,Racks!$H$4:$M$30,6),"")</f>
        <v/>
      </c>
      <c r="AA430" t="str">
        <f>IF(R430="","",CONCATENATE(S430,Names!$H$3,T430,Names!$J$3,Names!$K$3,Names!$L$3,V430))</f>
        <v/>
      </c>
      <c r="AB430" t="str">
        <f>IF(R430="","",CONCATENATE(V430,Names!$P$3,W430))</f>
        <v/>
      </c>
      <c r="AD430" t="str">
        <f t="shared" si="197"/>
        <v>CREATE</v>
      </c>
      <c r="AF430" t="str">
        <f t="shared" si="204"/>
        <v>??</v>
      </c>
      <c r="AH430" t="e">
        <f t="shared" ca="1" si="205"/>
        <v>#VALUE!</v>
      </c>
      <c r="AI430" t="str">
        <f t="shared" si="198"/>
        <v>AT</v>
      </c>
      <c r="AK430" t="str">
        <f t="shared" si="206"/>
        <v>??</v>
      </c>
      <c r="AM430" t="e">
        <f t="shared" ca="1" si="207"/>
        <v>#VALUE!</v>
      </c>
      <c r="AN430" t="str">
        <f t="shared" si="208"/>
        <v/>
      </c>
      <c r="AO430" t="str">
        <f t="shared" si="199"/>
        <v>KG</v>
      </c>
      <c r="AP430" t="str">
        <f t="shared" ca="1" si="209"/>
        <v/>
      </c>
      <c r="AQ430" t="str">
        <f t="shared" si="210"/>
        <v>??</v>
      </c>
      <c r="AS430" t="str">
        <f t="shared" si="211"/>
        <v/>
      </c>
      <c r="AT430" t="e">
        <f t="shared" ca="1" si="212"/>
        <v>#VALUE!</v>
      </c>
      <c r="AU430">
        <f t="shared" si="200"/>
        <v>5</v>
      </c>
      <c r="AV430" t="str">
        <f t="shared" si="213"/>
        <v>??</v>
      </c>
      <c r="AX430" t="str">
        <f t="shared" si="201"/>
        <v>staffanekstrom</v>
      </c>
      <c r="AY430" t="str">
        <f t="shared" si="202"/>
        <v>INSERTED</v>
      </c>
      <c r="AZ430" t="str">
        <f t="shared" si="222"/>
        <v/>
      </c>
      <c r="BD430" t="str">
        <f t="shared" si="203"/>
        <v>YES</v>
      </c>
      <c r="BF430" t="e">
        <f t="shared" ca="1" si="214"/>
        <v>#VALUE!</v>
      </c>
    </row>
    <row r="431" spans="1:58">
      <c r="A431">
        <v>425</v>
      </c>
      <c r="D431" s="1" t="e">
        <f ca="1">INDIRECT(ADDRESS($C431,D$5,,,Table!$A$1))</f>
        <v>#VALUE!</v>
      </c>
      <c r="E431" t="e">
        <f ca="1">INDIRECT(ADDRESS($C431,E$5,,,Table!$A$1))</f>
        <v>#VALUE!</v>
      </c>
      <c r="F431" t="e">
        <f ca="1">INDIRECT(ADDRESS($C431,F$5,,,Table!$A$1))</f>
        <v>#VALUE!</v>
      </c>
      <c r="G431" t="e">
        <f ca="1">INDIRECT(ADDRESS($C431,G$5,,,Table!$A$1))</f>
        <v>#VALUE!</v>
      </c>
      <c r="H431" t="e">
        <f ca="1">INDIRECT(ADDRESS($C431,H$5,,,Table!$A$1))</f>
        <v>#VALUE!</v>
      </c>
      <c r="J431" t="str">
        <f>IF(OR(I431=Dev!$CU$46, I431=Dev!$CU$47, I431=Dev!$CU$48, I431=Dev!$CU$49, I431=Dev!$CU$50, I431=Dev!$CU$51, I431=Dev!$CU$52, I431=Dev!$CU$53, I431=Dev!$CR$48, I431=Dev!$CR$49),$C$3,                                                                  IF(OR(I431=Dev!$CU$54, I431=Dev!$CU$55, I431=Dev!$CU$56, I431=Dev!$CU$57, I431=Dev!$CU$58, I431=Dev!$CU$59, I431=Dev!$CS$48), $D$3,""))</f>
        <v/>
      </c>
      <c r="K431" t="e">
        <f ca="1">CONCATENATE(E431,Names!$P$3,I431)</f>
        <v>#VALUE!</v>
      </c>
      <c r="M431" t="e">
        <f ca="1">INDIRECT(ADDRESS($C431,M$5,,,Table!$A$1))</f>
        <v>#VALUE!</v>
      </c>
      <c r="O431" t="str">
        <f t="shared" si="215"/>
        <v/>
      </c>
      <c r="Q431" t="str">
        <f t="shared" si="219"/>
        <v/>
      </c>
      <c r="S431" t="str">
        <f ca="1">IFERROR(VLOOKUP(M431,Racks!$H$4:$M$30,Racks!$I$2),"")</f>
        <v/>
      </c>
      <c r="T431" t="str">
        <f ca="1">IFERROR(VLOOKUP(M431,Racks!$H$4:$M$30,Racks!$K$2),"")</f>
        <v/>
      </c>
      <c r="U431" t="str">
        <f t="shared" si="220"/>
        <v/>
      </c>
      <c r="V431" t="str">
        <f>CONCATENATE(Names!$C$17,Names!$N$3,U431)</f>
        <v>PRLTCB-</v>
      </c>
      <c r="Y431" t="str">
        <f>IF(OR(W431=Dev!$GJ$82, W431=Dev!$GJ$83, W431=Dev!$GJ$84, W431=Dev!$GJ$85, W431=Dev!$GJ$86, W431=Dev!$GJ$87, W431=Dev!$GJ$88, W431=Dev!$GJ$89, W431=Dev!$GG$82, W431=Dev!$GG$83, W431=Dev!$GG$84, W431=Dev!$GG$85, W431=Dev!$GG$86),Names!$C$10,                   IF(OR(W431=Dev!$GJ$90, W431=Dev!$GJ$91, W431=Dev!$GJ$92, W431=Dev!$GJ$93, W431=Dev!$GJ$94, W431=Dev!$GJ$95, W431=Dev!$GJ$96, W431=Dev!$GJ$97, W431=Dev!$GH$82), Names!$C$11,""))</f>
        <v/>
      </c>
      <c r="Z431" t="str">
        <f ca="1">IFERROR(VLOOKUP(M431,Racks!$H$4:$M$30,6),"")</f>
        <v/>
      </c>
      <c r="AA431" t="str">
        <f>IF(R431="","",CONCATENATE(S431,Names!$H$3,T431,Names!$J$3,Names!$K$3,Names!$L$3,V431))</f>
        <v/>
      </c>
      <c r="AB431" t="str">
        <f>IF(R431="","",CONCATENATE(V431,Names!$P$3,W431))</f>
        <v/>
      </c>
      <c r="AD431" t="str">
        <f t="shared" si="197"/>
        <v>CREATE</v>
      </c>
      <c r="AF431" t="str">
        <f t="shared" si="204"/>
        <v>??</v>
      </c>
      <c r="AH431" t="e">
        <f t="shared" ca="1" si="205"/>
        <v>#VALUE!</v>
      </c>
      <c r="AI431" t="str">
        <f t="shared" si="198"/>
        <v>AT</v>
      </c>
      <c r="AK431" t="str">
        <f t="shared" si="206"/>
        <v>??</v>
      </c>
      <c r="AM431" t="e">
        <f t="shared" ca="1" si="207"/>
        <v>#VALUE!</v>
      </c>
      <c r="AN431" t="str">
        <f t="shared" si="208"/>
        <v/>
      </c>
      <c r="AO431" t="str">
        <f t="shared" si="199"/>
        <v>KG</v>
      </c>
      <c r="AP431" t="str">
        <f t="shared" ca="1" si="209"/>
        <v/>
      </c>
      <c r="AQ431" t="str">
        <f t="shared" si="210"/>
        <v>??</v>
      </c>
      <c r="AS431" t="str">
        <f t="shared" si="211"/>
        <v/>
      </c>
      <c r="AT431" t="e">
        <f t="shared" ca="1" si="212"/>
        <v>#VALUE!</v>
      </c>
      <c r="AU431">
        <f t="shared" si="200"/>
        <v>5</v>
      </c>
      <c r="AV431" t="str">
        <f t="shared" si="213"/>
        <v>??</v>
      </c>
      <c r="AX431" t="str">
        <f t="shared" si="201"/>
        <v>staffanekstrom</v>
      </c>
      <c r="AY431" t="str">
        <f t="shared" si="202"/>
        <v>INSERTED</v>
      </c>
      <c r="AZ431" t="str">
        <f t="shared" si="222"/>
        <v/>
      </c>
      <c r="BD431" t="str">
        <f t="shared" si="203"/>
        <v>YES</v>
      </c>
      <c r="BF431" t="e">
        <f t="shared" ca="1" si="214"/>
        <v>#VALUE!</v>
      </c>
    </row>
    <row r="432" spans="1:58">
      <c r="A432">
        <v>426</v>
      </c>
      <c r="D432" s="1" t="e">
        <f ca="1">INDIRECT(ADDRESS($C432,D$5,,,Table!$A$1))</f>
        <v>#VALUE!</v>
      </c>
      <c r="E432" t="e">
        <f ca="1">INDIRECT(ADDRESS($C432,E$5,,,Table!$A$1))</f>
        <v>#VALUE!</v>
      </c>
      <c r="F432" t="e">
        <f ca="1">INDIRECT(ADDRESS($C432,F$5,,,Table!$A$1))</f>
        <v>#VALUE!</v>
      </c>
      <c r="G432" t="e">
        <f ca="1">INDIRECT(ADDRESS($C432,G$5,,,Table!$A$1))</f>
        <v>#VALUE!</v>
      </c>
      <c r="H432" t="e">
        <f ca="1">INDIRECT(ADDRESS($C432,H$5,,,Table!$A$1))</f>
        <v>#VALUE!</v>
      </c>
      <c r="J432" t="str">
        <f>IF(OR(I432=Dev!$CU$46, I432=Dev!$CU$47, I432=Dev!$CU$48, I432=Dev!$CU$49, I432=Dev!$CU$50, I432=Dev!$CU$51, I432=Dev!$CU$52, I432=Dev!$CU$53, I432=Dev!$CR$48, I432=Dev!$CR$49),$C$3,                                                                  IF(OR(I432=Dev!$CU$54, I432=Dev!$CU$55, I432=Dev!$CU$56, I432=Dev!$CU$57, I432=Dev!$CU$58, I432=Dev!$CU$59, I432=Dev!$CS$48), $D$3,""))</f>
        <v/>
      </c>
      <c r="K432" t="e">
        <f ca="1">CONCATENATE(E432,Names!$P$3,I432)</f>
        <v>#VALUE!</v>
      </c>
      <c r="M432" t="e">
        <f ca="1">INDIRECT(ADDRESS($C432,M$5,,,Table!$A$1))</f>
        <v>#VALUE!</v>
      </c>
      <c r="O432" t="str">
        <f t="shared" si="215"/>
        <v/>
      </c>
      <c r="Q432" t="str">
        <f t="shared" si="219"/>
        <v/>
      </c>
      <c r="S432" t="str">
        <f ca="1">IFERROR(VLOOKUP(M432,Racks!$H$4:$M$30,Racks!$I$2),"")</f>
        <v/>
      </c>
      <c r="T432" t="str">
        <f ca="1">IFERROR(VLOOKUP(M432,Racks!$H$4:$M$30,Racks!$K$2),"")</f>
        <v/>
      </c>
      <c r="U432" t="str">
        <f t="shared" si="220"/>
        <v/>
      </c>
      <c r="V432" t="str">
        <f>CONCATENATE(Names!$C$17,Names!$N$3,U432)</f>
        <v>PRLTCB-</v>
      </c>
      <c r="Y432" t="str">
        <f>IF(OR(W432=Dev!$GJ$82, W432=Dev!$GJ$83, W432=Dev!$GJ$84, W432=Dev!$GJ$85, W432=Dev!$GJ$86, W432=Dev!$GJ$87, W432=Dev!$GJ$88, W432=Dev!$GJ$89, W432=Dev!$GG$82, W432=Dev!$GG$83, W432=Dev!$GG$84, W432=Dev!$GG$85, W432=Dev!$GG$86),Names!$C$10,                   IF(OR(W432=Dev!$GJ$90, W432=Dev!$GJ$91, W432=Dev!$GJ$92, W432=Dev!$GJ$93, W432=Dev!$GJ$94, W432=Dev!$GJ$95, W432=Dev!$GJ$96, W432=Dev!$GJ$97, W432=Dev!$GH$82), Names!$C$11,""))</f>
        <v/>
      </c>
      <c r="Z432" t="str">
        <f ca="1">IFERROR(VLOOKUP(M432,Racks!$H$4:$M$30,6),"")</f>
        <v/>
      </c>
      <c r="AA432" t="str">
        <f>IF(R432="","",CONCATENATE(S432,Names!$H$3,T432,Names!$J$3,Names!$K$3,Names!$L$3,V432))</f>
        <v/>
      </c>
      <c r="AB432" t="str">
        <f>IF(R432="","",CONCATENATE(V432,Names!$P$3,W432))</f>
        <v/>
      </c>
      <c r="AD432" t="str">
        <f t="shared" si="197"/>
        <v>CREATE</v>
      </c>
      <c r="AF432" t="str">
        <f t="shared" si="204"/>
        <v>??</v>
      </c>
      <c r="AH432" t="e">
        <f t="shared" ca="1" si="205"/>
        <v>#VALUE!</v>
      </c>
      <c r="AI432" t="str">
        <f t="shared" si="198"/>
        <v>AT</v>
      </c>
      <c r="AK432" t="str">
        <f t="shared" si="206"/>
        <v>??</v>
      </c>
      <c r="AM432" t="e">
        <f t="shared" ca="1" si="207"/>
        <v>#VALUE!</v>
      </c>
      <c r="AN432" t="str">
        <f t="shared" si="208"/>
        <v/>
      </c>
      <c r="AO432" t="str">
        <f t="shared" si="199"/>
        <v>KG</v>
      </c>
      <c r="AP432" t="str">
        <f t="shared" ca="1" si="209"/>
        <v/>
      </c>
      <c r="AQ432" t="str">
        <f t="shared" si="210"/>
        <v>??</v>
      </c>
      <c r="AS432" t="str">
        <f t="shared" si="211"/>
        <v/>
      </c>
      <c r="AT432" t="e">
        <f t="shared" ca="1" si="212"/>
        <v>#VALUE!</v>
      </c>
      <c r="AU432">
        <f t="shared" si="200"/>
        <v>5</v>
      </c>
      <c r="AV432" t="str">
        <f t="shared" si="213"/>
        <v>??</v>
      </c>
      <c r="AX432" t="str">
        <f t="shared" si="201"/>
        <v>staffanekstrom</v>
      </c>
      <c r="AY432" t="str">
        <f t="shared" si="202"/>
        <v>INSERTED</v>
      </c>
      <c r="AZ432" t="str">
        <f t="shared" si="222"/>
        <v/>
      </c>
      <c r="BD432" t="str">
        <f t="shared" si="203"/>
        <v>YES</v>
      </c>
      <c r="BF432" t="e">
        <f t="shared" ca="1" si="214"/>
        <v>#VALUE!</v>
      </c>
    </row>
    <row r="433" spans="1:58">
      <c r="A433">
        <v>427</v>
      </c>
      <c r="D433" s="1" t="e">
        <f ca="1">INDIRECT(ADDRESS($C433,D$5,,,Table!$A$1))</f>
        <v>#VALUE!</v>
      </c>
      <c r="E433" t="e">
        <f ca="1">INDIRECT(ADDRESS($C433,E$5,,,Table!$A$1))</f>
        <v>#VALUE!</v>
      </c>
      <c r="F433" t="e">
        <f ca="1">INDIRECT(ADDRESS($C433,F$5,,,Table!$A$1))</f>
        <v>#VALUE!</v>
      </c>
      <c r="G433" t="e">
        <f ca="1">INDIRECT(ADDRESS($C433,G$5,,,Table!$A$1))</f>
        <v>#VALUE!</v>
      </c>
      <c r="H433" t="e">
        <f ca="1">INDIRECT(ADDRESS($C433,H$5,,,Table!$A$1))</f>
        <v>#VALUE!</v>
      </c>
      <c r="J433" t="str">
        <f>IF(OR(I433=Dev!$CU$46, I433=Dev!$CU$47, I433=Dev!$CU$48, I433=Dev!$CU$49, I433=Dev!$CU$50, I433=Dev!$CU$51, I433=Dev!$CU$52, I433=Dev!$CU$53, I433=Dev!$CR$48, I433=Dev!$CR$49),$C$3,                                                                  IF(OR(I433=Dev!$CU$54, I433=Dev!$CU$55, I433=Dev!$CU$56, I433=Dev!$CU$57, I433=Dev!$CU$58, I433=Dev!$CU$59, I433=Dev!$CS$48), $D$3,""))</f>
        <v/>
      </c>
      <c r="K433" t="e">
        <f ca="1">CONCATENATE(E433,Names!$P$3,I433)</f>
        <v>#VALUE!</v>
      </c>
      <c r="M433" t="e">
        <f ca="1">INDIRECT(ADDRESS($C433,M$5,,,Table!$A$1))</f>
        <v>#VALUE!</v>
      </c>
      <c r="O433" t="str">
        <f t="shared" si="215"/>
        <v/>
      </c>
      <c r="Q433" t="str">
        <f t="shared" si="219"/>
        <v/>
      </c>
      <c r="S433" t="str">
        <f ca="1">IFERROR(VLOOKUP(M433,Racks!$H$4:$M$30,Racks!$I$2),"")</f>
        <v/>
      </c>
      <c r="T433" t="str">
        <f ca="1">IFERROR(VLOOKUP(M433,Racks!$H$4:$M$30,Racks!$K$2),"")</f>
        <v/>
      </c>
      <c r="U433" t="str">
        <f t="shared" si="220"/>
        <v/>
      </c>
      <c r="V433" t="str">
        <f>CONCATENATE(Names!$C$17,Names!$N$3,U433)</f>
        <v>PRLTCB-</v>
      </c>
      <c r="Y433" t="str">
        <f>IF(OR(W433=Dev!$GJ$82, W433=Dev!$GJ$83, W433=Dev!$GJ$84, W433=Dev!$GJ$85, W433=Dev!$GJ$86, W433=Dev!$GJ$87, W433=Dev!$GJ$88, W433=Dev!$GJ$89, W433=Dev!$GG$82, W433=Dev!$GG$83, W433=Dev!$GG$84, W433=Dev!$GG$85, W433=Dev!$GG$86),Names!$C$10,                   IF(OR(W433=Dev!$GJ$90, W433=Dev!$GJ$91, W433=Dev!$GJ$92, W433=Dev!$GJ$93, W433=Dev!$GJ$94, W433=Dev!$GJ$95, W433=Dev!$GJ$96, W433=Dev!$GJ$97, W433=Dev!$GH$82), Names!$C$11,""))</f>
        <v/>
      </c>
      <c r="Z433" t="str">
        <f ca="1">IFERROR(VLOOKUP(M433,Racks!$H$4:$M$30,6),"")</f>
        <v/>
      </c>
      <c r="AA433" t="str">
        <f>IF(R433="","",CONCATENATE(S433,Names!$H$3,T433,Names!$J$3,Names!$K$3,Names!$L$3,V433))</f>
        <v/>
      </c>
      <c r="AB433" t="str">
        <f>IF(R433="","",CONCATENATE(V433,Names!$P$3,W433))</f>
        <v/>
      </c>
      <c r="AD433" t="str">
        <f t="shared" si="197"/>
        <v>CREATE</v>
      </c>
      <c r="AF433" t="str">
        <f t="shared" si="204"/>
        <v>??</v>
      </c>
      <c r="AH433" t="e">
        <f t="shared" ca="1" si="205"/>
        <v>#VALUE!</v>
      </c>
      <c r="AI433" t="str">
        <f t="shared" si="198"/>
        <v>AT</v>
      </c>
      <c r="AK433" t="str">
        <f t="shared" si="206"/>
        <v>??</v>
      </c>
      <c r="AM433" t="e">
        <f t="shared" ca="1" si="207"/>
        <v>#VALUE!</v>
      </c>
      <c r="AN433" t="str">
        <f t="shared" si="208"/>
        <v/>
      </c>
      <c r="AO433" t="str">
        <f t="shared" si="199"/>
        <v>KG</v>
      </c>
      <c r="AP433" t="str">
        <f t="shared" ca="1" si="209"/>
        <v/>
      </c>
      <c r="AQ433" t="str">
        <f t="shared" si="210"/>
        <v>??</v>
      </c>
      <c r="AS433" t="str">
        <f t="shared" si="211"/>
        <v/>
      </c>
      <c r="AT433" t="e">
        <f t="shared" ca="1" si="212"/>
        <v>#VALUE!</v>
      </c>
      <c r="AU433">
        <f t="shared" si="200"/>
        <v>5</v>
      </c>
      <c r="AV433" t="str">
        <f t="shared" si="213"/>
        <v>??</v>
      </c>
      <c r="AX433" t="str">
        <f t="shared" si="201"/>
        <v>staffanekstrom</v>
      </c>
      <c r="AY433" t="str">
        <f t="shared" si="202"/>
        <v>INSERTED</v>
      </c>
      <c r="AZ433" t="str">
        <f t="shared" si="222"/>
        <v/>
      </c>
      <c r="BD433" t="str">
        <f t="shared" si="203"/>
        <v>YES</v>
      </c>
      <c r="BF433" t="e">
        <f t="shared" ca="1" si="214"/>
        <v>#VALUE!</v>
      </c>
    </row>
    <row r="434" spans="1:58">
      <c r="A434">
        <v>428</v>
      </c>
      <c r="D434" s="1" t="e">
        <f ca="1">INDIRECT(ADDRESS($C434,D$5,,,Table!$A$1))</f>
        <v>#VALUE!</v>
      </c>
      <c r="E434" t="e">
        <f ca="1">INDIRECT(ADDRESS($C434,E$5,,,Table!$A$1))</f>
        <v>#VALUE!</v>
      </c>
      <c r="F434" t="e">
        <f ca="1">INDIRECT(ADDRESS($C434,F$5,,,Table!$A$1))</f>
        <v>#VALUE!</v>
      </c>
      <c r="G434" t="e">
        <f ca="1">INDIRECT(ADDRESS($C434,G$5,,,Table!$A$1))</f>
        <v>#VALUE!</v>
      </c>
      <c r="H434" t="e">
        <f ca="1">INDIRECT(ADDRESS($C434,H$5,,,Table!$A$1))</f>
        <v>#VALUE!</v>
      </c>
      <c r="J434" t="str">
        <f>IF(OR(I434=Dev!$CU$46, I434=Dev!$CU$47, I434=Dev!$CU$48, I434=Dev!$CU$49, I434=Dev!$CU$50, I434=Dev!$CU$51, I434=Dev!$CU$52, I434=Dev!$CU$53, I434=Dev!$CR$48, I434=Dev!$CR$49),$C$3,                                                                  IF(OR(I434=Dev!$CU$54, I434=Dev!$CU$55, I434=Dev!$CU$56, I434=Dev!$CU$57, I434=Dev!$CU$58, I434=Dev!$CU$59, I434=Dev!$CS$48), $D$3,""))</f>
        <v/>
      </c>
      <c r="K434" t="e">
        <f ca="1">CONCATENATE(E434,Names!$P$3,I434)</f>
        <v>#VALUE!</v>
      </c>
      <c r="M434" t="e">
        <f ca="1">INDIRECT(ADDRESS($C434,M$5,,,Table!$A$1))</f>
        <v>#VALUE!</v>
      </c>
      <c r="O434" t="str">
        <f t="shared" si="215"/>
        <v/>
      </c>
      <c r="Q434" t="str">
        <f t="shared" si="219"/>
        <v/>
      </c>
      <c r="S434" t="str">
        <f ca="1">IFERROR(VLOOKUP(M434,Racks!$H$4:$M$30,Racks!$I$2),"")</f>
        <v/>
      </c>
      <c r="T434" t="str">
        <f ca="1">IFERROR(VLOOKUP(M434,Racks!$H$4:$M$30,Racks!$K$2),"")</f>
        <v/>
      </c>
      <c r="U434" t="str">
        <f t="shared" si="220"/>
        <v/>
      </c>
      <c r="V434" t="str">
        <f>CONCATENATE(Names!$C$17,Names!$N$3,U434)</f>
        <v>PRLTCB-</v>
      </c>
      <c r="Y434" t="str">
        <f>IF(OR(W434=Dev!$GJ$82, W434=Dev!$GJ$83, W434=Dev!$GJ$84, W434=Dev!$GJ$85, W434=Dev!$GJ$86, W434=Dev!$GJ$87, W434=Dev!$GJ$88, W434=Dev!$GJ$89, W434=Dev!$GG$82, W434=Dev!$GG$83, W434=Dev!$GG$84, W434=Dev!$GG$85, W434=Dev!$GG$86),Names!$C$10,                   IF(OR(W434=Dev!$GJ$90, W434=Dev!$GJ$91, W434=Dev!$GJ$92, W434=Dev!$GJ$93, W434=Dev!$GJ$94, W434=Dev!$GJ$95, W434=Dev!$GJ$96, W434=Dev!$GJ$97, W434=Dev!$GH$82), Names!$C$11,""))</f>
        <v/>
      </c>
      <c r="Z434" t="str">
        <f ca="1">IFERROR(VLOOKUP(M434,Racks!$H$4:$M$30,6),"")</f>
        <v/>
      </c>
      <c r="AA434" t="str">
        <f>IF(R434="","",CONCATENATE(S434,Names!$H$3,T434,Names!$J$3,Names!$K$3,Names!$L$3,V434))</f>
        <v/>
      </c>
      <c r="AB434" t="str">
        <f>IF(R434="","",CONCATENATE(V434,Names!$P$3,W434))</f>
        <v/>
      </c>
      <c r="AD434" t="str">
        <f t="shared" si="197"/>
        <v>CREATE</v>
      </c>
      <c r="AF434" t="str">
        <f t="shared" si="204"/>
        <v>??</v>
      </c>
      <c r="AH434" t="e">
        <f t="shared" ca="1" si="205"/>
        <v>#VALUE!</v>
      </c>
      <c r="AI434" t="str">
        <f t="shared" si="198"/>
        <v>AT</v>
      </c>
      <c r="AK434" t="str">
        <f t="shared" si="206"/>
        <v>??</v>
      </c>
      <c r="AM434" t="e">
        <f t="shared" ca="1" si="207"/>
        <v>#VALUE!</v>
      </c>
      <c r="AN434" t="str">
        <f t="shared" si="208"/>
        <v/>
      </c>
      <c r="AO434" t="str">
        <f t="shared" si="199"/>
        <v>KG</v>
      </c>
      <c r="AP434" t="str">
        <f t="shared" ca="1" si="209"/>
        <v/>
      </c>
      <c r="AQ434" t="str">
        <f t="shared" si="210"/>
        <v>??</v>
      </c>
      <c r="AS434" t="str">
        <f t="shared" si="211"/>
        <v/>
      </c>
      <c r="AT434" t="e">
        <f t="shared" ca="1" si="212"/>
        <v>#VALUE!</v>
      </c>
      <c r="AU434">
        <f t="shared" si="200"/>
        <v>5</v>
      </c>
      <c r="AV434" t="str">
        <f t="shared" si="213"/>
        <v>??</v>
      </c>
      <c r="AX434" t="str">
        <f t="shared" si="201"/>
        <v>staffanekstrom</v>
      </c>
      <c r="AY434" t="str">
        <f t="shared" si="202"/>
        <v>INSERTED</v>
      </c>
      <c r="AZ434" t="str">
        <f t="shared" si="222"/>
        <v/>
      </c>
      <c r="BD434" t="str">
        <f t="shared" si="203"/>
        <v>YES</v>
      </c>
      <c r="BF434" t="e">
        <f t="shared" ca="1" si="214"/>
        <v>#VALUE!</v>
      </c>
    </row>
    <row r="435" spans="1:58">
      <c r="A435">
        <v>429</v>
      </c>
      <c r="D435" s="1" t="e">
        <f ca="1">INDIRECT(ADDRESS($C435,D$5,,,Table!$A$1))</f>
        <v>#VALUE!</v>
      </c>
      <c r="E435" t="e">
        <f ca="1">INDIRECT(ADDRESS($C435,E$5,,,Table!$A$1))</f>
        <v>#VALUE!</v>
      </c>
      <c r="F435" t="e">
        <f ca="1">INDIRECT(ADDRESS($C435,F$5,,,Table!$A$1))</f>
        <v>#VALUE!</v>
      </c>
      <c r="G435" t="e">
        <f ca="1">INDIRECT(ADDRESS($C435,G$5,,,Table!$A$1))</f>
        <v>#VALUE!</v>
      </c>
      <c r="H435" t="e">
        <f ca="1">INDIRECT(ADDRESS($C435,H$5,,,Table!$A$1))</f>
        <v>#VALUE!</v>
      </c>
      <c r="J435" t="str">
        <f>IF(OR(I435=Dev!$CU$46, I435=Dev!$CU$47, I435=Dev!$CU$48, I435=Dev!$CU$49, I435=Dev!$CU$50, I435=Dev!$CU$51, I435=Dev!$CU$52, I435=Dev!$CU$53, I435=Dev!$CR$48, I435=Dev!$CR$49),$C$3,                                                                  IF(OR(I435=Dev!$CU$54, I435=Dev!$CU$55, I435=Dev!$CU$56, I435=Dev!$CU$57, I435=Dev!$CU$58, I435=Dev!$CU$59, I435=Dev!$CS$48), $D$3,""))</f>
        <v/>
      </c>
      <c r="K435" t="e">
        <f ca="1">CONCATENATE(E435,Names!$P$3,I435)</f>
        <v>#VALUE!</v>
      </c>
      <c r="M435" t="e">
        <f ca="1">INDIRECT(ADDRESS($C435,M$5,,,Table!$A$1))</f>
        <v>#VALUE!</v>
      </c>
      <c r="O435" t="str">
        <f t="shared" si="215"/>
        <v/>
      </c>
      <c r="Q435" t="str">
        <f t="shared" si="219"/>
        <v/>
      </c>
      <c r="S435" t="str">
        <f ca="1">IFERROR(VLOOKUP(M435,Racks!$H$4:$M$30,Racks!$I$2),"")</f>
        <v/>
      </c>
      <c r="T435" t="str">
        <f ca="1">IFERROR(VLOOKUP(M435,Racks!$H$4:$M$30,Racks!$K$2),"")</f>
        <v/>
      </c>
      <c r="U435" t="str">
        <f t="shared" si="220"/>
        <v/>
      </c>
      <c r="V435" t="str">
        <f>CONCATENATE(Names!$C$17,Names!$N$3,U435)</f>
        <v>PRLTCB-</v>
      </c>
      <c r="Y435" t="str">
        <f>IF(OR(W435=Dev!$GJ$82, W435=Dev!$GJ$83, W435=Dev!$GJ$84, W435=Dev!$GJ$85, W435=Dev!$GJ$86, W435=Dev!$GJ$87, W435=Dev!$GJ$88, W435=Dev!$GJ$89, W435=Dev!$GG$82, W435=Dev!$GG$83, W435=Dev!$GG$84, W435=Dev!$GG$85, W435=Dev!$GG$86),Names!$C$10,                   IF(OR(W435=Dev!$GJ$90, W435=Dev!$GJ$91, W435=Dev!$GJ$92, W435=Dev!$GJ$93, W435=Dev!$GJ$94, W435=Dev!$GJ$95, W435=Dev!$GJ$96, W435=Dev!$GJ$97, W435=Dev!$GH$82), Names!$C$11,""))</f>
        <v/>
      </c>
      <c r="Z435" t="str">
        <f ca="1">IFERROR(VLOOKUP(M435,Racks!$H$4:$M$30,6),"")</f>
        <v/>
      </c>
      <c r="AA435" t="str">
        <f>IF(R435="","",CONCATENATE(S435,Names!$H$3,T435,Names!$J$3,Names!$K$3,Names!$L$3,V435))</f>
        <v/>
      </c>
      <c r="AB435" t="str">
        <f>IF(R435="","",CONCATENATE(V435,Names!$P$3,W435))</f>
        <v/>
      </c>
      <c r="AD435" t="str">
        <f t="shared" si="197"/>
        <v>CREATE</v>
      </c>
      <c r="AF435" t="str">
        <f t="shared" si="204"/>
        <v>??</v>
      </c>
      <c r="AH435" t="e">
        <f t="shared" ca="1" si="205"/>
        <v>#VALUE!</v>
      </c>
      <c r="AI435" t="str">
        <f t="shared" si="198"/>
        <v>AT</v>
      </c>
      <c r="AK435" t="str">
        <f t="shared" si="206"/>
        <v>??</v>
      </c>
      <c r="AM435" t="e">
        <f t="shared" ca="1" si="207"/>
        <v>#VALUE!</v>
      </c>
      <c r="AN435" t="str">
        <f t="shared" si="208"/>
        <v/>
      </c>
      <c r="AO435" t="str">
        <f t="shared" si="199"/>
        <v>KG</v>
      </c>
      <c r="AP435" t="str">
        <f t="shared" ca="1" si="209"/>
        <v/>
      </c>
      <c r="AQ435" t="str">
        <f t="shared" si="210"/>
        <v>??</v>
      </c>
      <c r="AS435" t="str">
        <f t="shared" si="211"/>
        <v/>
      </c>
      <c r="AT435" t="e">
        <f t="shared" ca="1" si="212"/>
        <v>#VALUE!</v>
      </c>
      <c r="AU435">
        <f t="shared" si="200"/>
        <v>5</v>
      </c>
      <c r="AV435" t="str">
        <f t="shared" si="213"/>
        <v>??</v>
      </c>
      <c r="AX435" t="str">
        <f t="shared" si="201"/>
        <v>staffanekstrom</v>
      </c>
      <c r="AY435" t="str">
        <f t="shared" si="202"/>
        <v>INSERTED</v>
      </c>
      <c r="AZ435" t="str">
        <f t="shared" si="222"/>
        <v/>
      </c>
      <c r="BD435" t="str">
        <f t="shared" si="203"/>
        <v>YES</v>
      </c>
      <c r="BF435" t="e">
        <f t="shared" ca="1" si="214"/>
        <v>#VALUE!</v>
      </c>
    </row>
    <row r="436" spans="1:58">
      <c r="A436">
        <v>430</v>
      </c>
      <c r="D436" s="1" t="e">
        <f ca="1">INDIRECT(ADDRESS($C436,D$5,,,Table!$A$1))</f>
        <v>#VALUE!</v>
      </c>
      <c r="E436" t="e">
        <f ca="1">INDIRECT(ADDRESS($C436,E$5,,,Table!$A$1))</f>
        <v>#VALUE!</v>
      </c>
      <c r="F436" t="e">
        <f ca="1">INDIRECT(ADDRESS($C436,F$5,,,Table!$A$1))</f>
        <v>#VALUE!</v>
      </c>
      <c r="G436" t="e">
        <f ca="1">INDIRECT(ADDRESS($C436,G$5,,,Table!$A$1))</f>
        <v>#VALUE!</v>
      </c>
      <c r="H436" t="e">
        <f ca="1">INDIRECT(ADDRESS($C436,H$5,,,Table!$A$1))</f>
        <v>#VALUE!</v>
      </c>
      <c r="J436" t="str">
        <f>IF(OR(I436=Dev!$CU$46, I436=Dev!$CU$47, I436=Dev!$CU$48, I436=Dev!$CU$49, I436=Dev!$CU$50, I436=Dev!$CU$51, I436=Dev!$CU$52, I436=Dev!$CU$53, I436=Dev!$CR$48, I436=Dev!$CR$49),$C$3,                                                                  IF(OR(I436=Dev!$CU$54, I436=Dev!$CU$55, I436=Dev!$CU$56, I436=Dev!$CU$57, I436=Dev!$CU$58, I436=Dev!$CU$59, I436=Dev!$CS$48), $D$3,""))</f>
        <v/>
      </c>
      <c r="K436" t="e">
        <f ca="1">CONCATENATE(E436,Names!$P$3,I436)</f>
        <v>#VALUE!</v>
      </c>
      <c r="M436" t="e">
        <f ca="1">INDIRECT(ADDRESS($C436,M$5,,,Table!$A$1))</f>
        <v>#VALUE!</v>
      </c>
      <c r="O436" t="str">
        <f t="shared" si="215"/>
        <v/>
      </c>
      <c r="Q436" t="str">
        <f t="shared" si="219"/>
        <v/>
      </c>
      <c r="S436" t="str">
        <f ca="1">IFERROR(VLOOKUP(M436,Racks!$H$4:$M$30,Racks!$I$2),"")</f>
        <v/>
      </c>
      <c r="T436" t="str">
        <f ca="1">IFERROR(VLOOKUP(M436,Racks!$H$4:$M$30,Racks!$K$2),"")</f>
        <v/>
      </c>
      <c r="U436" t="str">
        <f t="shared" si="220"/>
        <v/>
      </c>
      <c r="V436" t="str">
        <f>CONCATENATE(Names!$C$17,Names!$N$3,U436)</f>
        <v>PRLTCB-</v>
      </c>
      <c r="Y436" t="str">
        <f>IF(OR(W436=Dev!$GJ$82, W436=Dev!$GJ$83, W436=Dev!$GJ$84, W436=Dev!$GJ$85, W436=Dev!$GJ$86, W436=Dev!$GJ$87, W436=Dev!$GJ$88, W436=Dev!$GJ$89, W436=Dev!$GG$82, W436=Dev!$GG$83, W436=Dev!$GG$84, W436=Dev!$GG$85, W436=Dev!$GG$86),Names!$C$10,                   IF(OR(W436=Dev!$GJ$90, W436=Dev!$GJ$91, W436=Dev!$GJ$92, W436=Dev!$GJ$93, W436=Dev!$GJ$94, W436=Dev!$GJ$95, W436=Dev!$GJ$96, W436=Dev!$GJ$97, W436=Dev!$GH$82), Names!$C$11,""))</f>
        <v/>
      </c>
      <c r="Z436" t="str">
        <f ca="1">IFERROR(VLOOKUP(M436,Racks!$H$4:$M$30,6),"")</f>
        <v/>
      </c>
      <c r="AA436" t="str">
        <f>IF(R436="","",CONCATENATE(S436,Names!$H$3,T436,Names!$J$3,Names!$K$3,Names!$L$3,V436))</f>
        <v/>
      </c>
      <c r="AB436" t="str">
        <f>IF(R436="","",CONCATENATE(V436,Names!$P$3,W436))</f>
        <v/>
      </c>
      <c r="AD436" t="str">
        <f t="shared" si="197"/>
        <v>CREATE</v>
      </c>
      <c r="AF436" t="str">
        <f t="shared" si="204"/>
        <v>??</v>
      </c>
      <c r="AH436" t="e">
        <f t="shared" ca="1" si="205"/>
        <v>#VALUE!</v>
      </c>
      <c r="AI436" t="str">
        <f t="shared" si="198"/>
        <v>AT</v>
      </c>
      <c r="AK436" t="str">
        <f t="shared" si="206"/>
        <v>??</v>
      </c>
      <c r="AM436" t="e">
        <f t="shared" ca="1" si="207"/>
        <v>#VALUE!</v>
      </c>
      <c r="AN436" t="str">
        <f t="shared" si="208"/>
        <v/>
      </c>
      <c r="AO436" t="str">
        <f t="shared" si="199"/>
        <v>KG</v>
      </c>
      <c r="AP436" t="str">
        <f t="shared" ca="1" si="209"/>
        <v/>
      </c>
      <c r="AQ436" t="str">
        <f t="shared" si="210"/>
        <v>??</v>
      </c>
      <c r="AS436" t="str">
        <f t="shared" si="211"/>
        <v/>
      </c>
      <c r="AT436" t="e">
        <f t="shared" ca="1" si="212"/>
        <v>#VALUE!</v>
      </c>
      <c r="AU436">
        <f t="shared" si="200"/>
        <v>5</v>
      </c>
      <c r="AV436" t="str">
        <f t="shared" si="213"/>
        <v>??</v>
      </c>
      <c r="AX436" t="str">
        <f t="shared" si="201"/>
        <v>staffanekstrom</v>
      </c>
      <c r="AY436" t="str">
        <f t="shared" si="202"/>
        <v>INSERTED</v>
      </c>
      <c r="AZ436" t="str">
        <f t="shared" si="222"/>
        <v/>
      </c>
      <c r="BD436" t="str">
        <f t="shared" si="203"/>
        <v>YES</v>
      </c>
      <c r="BF436" t="e">
        <f t="shared" ca="1" si="214"/>
        <v>#VALUE!</v>
      </c>
    </row>
    <row r="437" spans="1:58">
      <c r="A437">
        <v>431</v>
      </c>
      <c r="D437" s="1" t="e">
        <f ca="1">INDIRECT(ADDRESS($C437,D$5,,,Table!$A$1))</f>
        <v>#VALUE!</v>
      </c>
      <c r="E437" t="e">
        <f ca="1">INDIRECT(ADDRESS($C437,E$5,,,Table!$A$1))</f>
        <v>#VALUE!</v>
      </c>
      <c r="F437" t="e">
        <f ca="1">INDIRECT(ADDRESS($C437,F$5,,,Table!$A$1))</f>
        <v>#VALUE!</v>
      </c>
      <c r="G437" t="e">
        <f ca="1">INDIRECT(ADDRESS($C437,G$5,,,Table!$A$1))</f>
        <v>#VALUE!</v>
      </c>
      <c r="H437" t="e">
        <f ca="1">INDIRECT(ADDRESS($C437,H$5,,,Table!$A$1))</f>
        <v>#VALUE!</v>
      </c>
      <c r="J437" t="str">
        <f>IF(OR(I437=Dev!$CU$46, I437=Dev!$CU$47, I437=Dev!$CU$48, I437=Dev!$CU$49, I437=Dev!$CU$50, I437=Dev!$CU$51, I437=Dev!$CU$52, I437=Dev!$CU$53, I437=Dev!$CR$48, I437=Dev!$CR$49),$C$3,                                                                  IF(OR(I437=Dev!$CU$54, I437=Dev!$CU$55, I437=Dev!$CU$56, I437=Dev!$CU$57, I437=Dev!$CU$58, I437=Dev!$CU$59, I437=Dev!$CS$48), $D$3,""))</f>
        <v/>
      </c>
      <c r="K437" t="e">
        <f ca="1">CONCATENATE(E437,Names!$P$3,I437)</f>
        <v>#VALUE!</v>
      </c>
      <c r="M437" t="e">
        <f ca="1">INDIRECT(ADDRESS($C437,M$5,,,Table!$A$1))</f>
        <v>#VALUE!</v>
      </c>
      <c r="O437" t="str">
        <f t="shared" si="215"/>
        <v/>
      </c>
      <c r="Q437" t="str">
        <f t="shared" si="219"/>
        <v/>
      </c>
      <c r="S437" t="str">
        <f ca="1">IFERROR(VLOOKUP(M437,Racks!$H$4:$M$30,Racks!$I$2),"")</f>
        <v/>
      </c>
      <c r="T437" t="str">
        <f ca="1">IFERROR(VLOOKUP(M437,Racks!$H$4:$M$30,Racks!$K$2),"")</f>
        <v/>
      </c>
      <c r="U437" t="str">
        <f t="shared" si="220"/>
        <v/>
      </c>
      <c r="V437" t="str">
        <f>CONCATENATE(Names!$C$17,Names!$N$3,U437)</f>
        <v>PRLTCB-</v>
      </c>
      <c r="Y437" t="str">
        <f>IF(OR(W437=Dev!$GJ$82, W437=Dev!$GJ$83, W437=Dev!$GJ$84, W437=Dev!$GJ$85, W437=Dev!$GJ$86, W437=Dev!$GJ$87, W437=Dev!$GJ$88, W437=Dev!$GJ$89, W437=Dev!$GG$82, W437=Dev!$GG$83, W437=Dev!$GG$84, W437=Dev!$GG$85, W437=Dev!$GG$86),Names!$C$10,                   IF(OR(W437=Dev!$GJ$90, W437=Dev!$GJ$91, W437=Dev!$GJ$92, W437=Dev!$GJ$93, W437=Dev!$GJ$94, W437=Dev!$GJ$95, W437=Dev!$GJ$96, W437=Dev!$GJ$97, W437=Dev!$GH$82), Names!$C$11,""))</f>
        <v/>
      </c>
      <c r="Z437" t="str">
        <f ca="1">IFERROR(VLOOKUP(M437,Racks!$H$4:$M$30,6),"")</f>
        <v/>
      </c>
      <c r="AA437" t="str">
        <f>IF(R437="","",CONCATENATE(S437,Names!$H$3,T437,Names!$J$3,Names!$K$3,Names!$L$3,V437))</f>
        <v/>
      </c>
      <c r="AB437" t="str">
        <f>IF(R437="","",CONCATENATE(V437,Names!$P$3,W437))</f>
        <v/>
      </c>
      <c r="AD437" t="str">
        <f t="shared" si="197"/>
        <v>CREATE</v>
      </c>
      <c r="AF437" t="str">
        <f t="shared" si="204"/>
        <v>??</v>
      </c>
      <c r="AH437" t="e">
        <f t="shared" ca="1" si="205"/>
        <v>#VALUE!</v>
      </c>
      <c r="AI437" t="str">
        <f t="shared" si="198"/>
        <v>AT</v>
      </c>
      <c r="AK437" t="str">
        <f t="shared" si="206"/>
        <v>??</v>
      </c>
      <c r="AM437" t="e">
        <f t="shared" ca="1" si="207"/>
        <v>#VALUE!</v>
      </c>
      <c r="AN437" t="str">
        <f t="shared" si="208"/>
        <v/>
      </c>
      <c r="AO437" t="str">
        <f t="shared" si="199"/>
        <v>KG</v>
      </c>
      <c r="AP437" t="str">
        <f t="shared" ca="1" si="209"/>
        <v/>
      </c>
      <c r="AQ437" t="str">
        <f t="shared" si="210"/>
        <v>??</v>
      </c>
      <c r="AS437" t="str">
        <f t="shared" si="211"/>
        <v/>
      </c>
      <c r="AT437" t="e">
        <f t="shared" ca="1" si="212"/>
        <v>#VALUE!</v>
      </c>
      <c r="AU437">
        <f t="shared" si="200"/>
        <v>5</v>
      </c>
      <c r="AV437" t="str">
        <f t="shared" si="213"/>
        <v>??</v>
      </c>
      <c r="AX437" t="str">
        <f t="shared" si="201"/>
        <v>staffanekstrom</v>
      </c>
      <c r="AY437" t="str">
        <f t="shared" si="202"/>
        <v>INSERTED</v>
      </c>
      <c r="AZ437" t="str">
        <f t="shared" si="222"/>
        <v/>
      </c>
      <c r="BD437" t="str">
        <f t="shared" si="203"/>
        <v>YES</v>
      </c>
      <c r="BF437" t="e">
        <f t="shared" ca="1" si="214"/>
        <v>#VALUE!</v>
      </c>
    </row>
    <row r="438" spans="1:58">
      <c r="A438">
        <v>432</v>
      </c>
      <c r="D438" s="1" t="e">
        <f ca="1">INDIRECT(ADDRESS($C438,D$5,,,Table!$A$1))</f>
        <v>#VALUE!</v>
      </c>
      <c r="E438" t="e">
        <f ca="1">INDIRECT(ADDRESS($C438,E$5,,,Table!$A$1))</f>
        <v>#VALUE!</v>
      </c>
      <c r="F438" t="e">
        <f ca="1">INDIRECT(ADDRESS($C438,F$5,,,Table!$A$1))</f>
        <v>#VALUE!</v>
      </c>
      <c r="G438" t="e">
        <f ca="1">INDIRECT(ADDRESS($C438,G$5,,,Table!$A$1))</f>
        <v>#VALUE!</v>
      </c>
      <c r="H438" t="e">
        <f ca="1">INDIRECT(ADDRESS($C438,H$5,,,Table!$A$1))</f>
        <v>#VALUE!</v>
      </c>
      <c r="J438" t="str">
        <f>IF(OR(I438=Dev!$CU$46, I438=Dev!$CU$47, I438=Dev!$CU$48, I438=Dev!$CU$49, I438=Dev!$CU$50, I438=Dev!$CU$51, I438=Dev!$CU$52, I438=Dev!$CU$53, I438=Dev!$CR$48, I438=Dev!$CR$49),$C$3,                                                                  IF(OR(I438=Dev!$CU$54, I438=Dev!$CU$55, I438=Dev!$CU$56, I438=Dev!$CU$57, I438=Dev!$CU$58, I438=Dev!$CU$59, I438=Dev!$CS$48), $D$3,""))</f>
        <v/>
      </c>
      <c r="K438" t="e">
        <f ca="1">CONCATENATE(E438,Names!$P$3,I438)</f>
        <v>#VALUE!</v>
      </c>
      <c r="M438" t="e">
        <f ca="1">INDIRECT(ADDRESS($C438,M$5,,,Table!$A$1))</f>
        <v>#VALUE!</v>
      </c>
      <c r="O438" t="str">
        <f t="shared" si="215"/>
        <v/>
      </c>
      <c r="Q438" t="str">
        <f t="shared" si="219"/>
        <v/>
      </c>
      <c r="S438" t="str">
        <f ca="1">IFERROR(VLOOKUP(M438,Racks!$H$4:$M$30,Racks!$I$2),"")</f>
        <v/>
      </c>
      <c r="T438" t="str">
        <f ca="1">IFERROR(VLOOKUP(M438,Racks!$H$4:$M$30,Racks!$K$2),"")</f>
        <v/>
      </c>
      <c r="U438" t="str">
        <f t="shared" si="220"/>
        <v/>
      </c>
      <c r="V438" t="str">
        <f>CONCATENATE(Names!$C$17,Names!$N$3,U438)</f>
        <v>PRLTCB-</v>
      </c>
      <c r="Y438" t="str">
        <f>IF(OR(W438=Dev!$GJ$82, W438=Dev!$GJ$83, W438=Dev!$GJ$84, W438=Dev!$GJ$85, W438=Dev!$GJ$86, W438=Dev!$GJ$87, W438=Dev!$GJ$88, W438=Dev!$GJ$89, W438=Dev!$GG$82, W438=Dev!$GG$83, W438=Dev!$GG$84, W438=Dev!$GG$85, W438=Dev!$GG$86),Names!$C$10,                   IF(OR(W438=Dev!$GJ$90, W438=Dev!$GJ$91, W438=Dev!$GJ$92, W438=Dev!$GJ$93, W438=Dev!$GJ$94, W438=Dev!$GJ$95, W438=Dev!$GJ$96, W438=Dev!$GJ$97, W438=Dev!$GH$82), Names!$C$11,""))</f>
        <v/>
      </c>
      <c r="Z438" t="str">
        <f ca="1">IFERROR(VLOOKUP(M438,Racks!$H$4:$M$30,6),"")</f>
        <v/>
      </c>
      <c r="AA438" t="str">
        <f>IF(R438="","",CONCATENATE(S438,Names!$H$3,T438,Names!$J$3,Names!$K$3,Names!$L$3,V438))</f>
        <v/>
      </c>
      <c r="AB438" t="str">
        <f>IF(R438="","",CONCATENATE(V438,Names!$P$3,W438))</f>
        <v/>
      </c>
      <c r="AD438" t="str">
        <f t="shared" si="197"/>
        <v>CREATE</v>
      </c>
      <c r="AF438" t="str">
        <f t="shared" si="204"/>
        <v>??</v>
      </c>
      <c r="AH438" t="e">
        <f t="shared" ca="1" si="205"/>
        <v>#VALUE!</v>
      </c>
      <c r="AI438" t="str">
        <f t="shared" si="198"/>
        <v>AT</v>
      </c>
      <c r="AK438" t="str">
        <f t="shared" si="206"/>
        <v>??</v>
      </c>
      <c r="AM438" t="e">
        <f t="shared" ca="1" si="207"/>
        <v>#VALUE!</v>
      </c>
      <c r="AN438" t="str">
        <f t="shared" si="208"/>
        <v/>
      </c>
      <c r="AO438" t="str">
        <f t="shared" si="199"/>
        <v>KG</v>
      </c>
      <c r="AP438" t="str">
        <f t="shared" ca="1" si="209"/>
        <v/>
      </c>
      <c r="AQ438" t="str">
        <f t="shared" si="210"/>
        <v>??</v>
      </c>
      <c r="AS438" t="str">
        <f t="shared" si="211"/>
        <v/>
      </c>
      <c r="AT438" t="e">
        <f t="shared" ca="1" si="212"/>
        <v>#VALUE!</v>
      </c>
      <c r="AU438">
        <f t="shared" si="200"/>
        <v>5</v>
      </c>
      <c r="AV438" t="str">
        <f t="shared" si="213"/>
        <v>??</v>
      </c>
      <c r="AX438" t="str">
        <f t="shared" si="201"/>
        <v>staffanekstrom</v>
      </c>
      <c r="AY438" t="str">
        <f t="shared" si="202"/>
        <v>INSERTED</v>
      </c>
      <c r="AZ438" t="str">
        <f t="shared" si="222"/>
        <v/>
      </c>
      <c r="BD438" t="str">
        <f t="shared" si="203"/>
        <v>YES</v>
      </c>
      <c r="BF438" t="e">
        <f t="shared" ca="1" si="214"/>
        <v>#VALUE!</v>
      </c>
    </row>
    <row r="439" spans="1:58">
      <c r="A439">
        <v>433</v>
      </c>
      <c r="D439" s="1" t="e">
        <f ca="1">INDIRECT(ADDRESS($C439,D$5,,,Table!$A$1))</f>
        <v>#VALUE!</v>
      </c>
      <c r="E439" t="e">
        <f ca="1">INDIRECT(ADDRESS($C439,E$5,,,Table!$A$1))</f>
        <v>#VALUE!</v>
      </c>
      <c r="F439" t="e">
        <f ca="1">INDIRECT(ADDRESS($C439,F$5,,,Table!$A$1))</f>
        <v>#VALUE!</v>
      </c>
      <c r="G439" t="e">
        <f ca="1">INDIRECT(ADDRESS($C439,G$5,,,Table!$A$1))</f>
        <v>#VALUE!</v>
      </c>
      <c r="H439" t="e">
        <f ca="1">INDIRECT(ADDRESS($C439,H$5,,,Table!$A$1))</f>
        <v>#VALUE!</v>
      </c>
      <c r="J439" t="str">
        <f>IF(OR(I439=Dev!$CU$46, I439=Dev!$CU$47, I439=Dev!$CU$48, I439=Dev!$CU$49, I439=Dev!$CU$50, I439=Dev!$CU$51, I439=Dev!$CU$52, I439=Dev!$CU$53, I439=Dev!$CR$48, I439=Dev!$CR$49),$C$3,                                                                  IF(OR(I439=Dev!$CU$54, I439=Dev!$CU$55, I439=Dev!$CU$56, I439=Dev!$CU$57, I439=Dev!$CU$58, I439=Dev!$CU$59, I439=Dev!$CS$48), $D$3,""))</f>
        <v/>
      </c>
      <c r="K439" t="e">
        <f ca="1">CONCATENATE(E439,Names!$P$3,I439)</f>
        <v>#VALUE!</v>
      </c>
      <c r="M439" t="e">
        <f ca="1">INDIRECT(ADDRESS($C439,M$5,,,Table!$A$1))</f>
        <v>#VALUE!</v>
      </c>
      <c r="O439" t="str">
        <f t="shared" si="215"/>
        <v/>
      </c>
      <c r="Q439" t="str">
        <f t="shared" si="219"/>
        <v/>
      </c>
      <c r="S439" t="str">
        <f ca="1">IFERROR(VLOOKUP(M439,Racks!$H$4:$M$30,Racks!$I$2),"")</f>
        <v/>
      </c>
      <c r="T439" t="str">
        <f ca="1">IFERROR(VLOOKUP(M439,Racks!$H$4:$M$30,Racks!$K$2),"")</f>
        <v/>
      </c>
      <c r="U439" t="str">
        <f t="shared" si="220"/>
        <v/>
      </c>
      <c r="V439" t="str">
        <f>CONCATENATE(Names!$C$17,Names!$N$3,U439)</f>
        <v>PRLTCB-</v>
      </c>
      <c r="Y439" t="str">
        <f>IF(OR(W439=Dev!$GJ$82, W439=Dev!$GJ$83, W439=Dev!$GJ$84, W439=Dev!$GJ$85, W439=Dev!$GJ$86, W439=Dev!$GJ$87, W439=Dev!$GJ$88, W439=Dev!$GJ$89, W439=Dev!$GG$82, W439=Dev!$GG$83, W439=Dev!$GG$84, W439=Dev!$GG$85, W439=Dev!$GG$86),Names!$C$10,                   IF(OR(W439=Dev!$GJ$90, W439=Dev!$GJ$91, W439=Dev!$GJ$92, W439=Dev!$GJ$93, W439=Dev!$GJ$94, W439=Dev!$GJ$95, W439=Dev!$GJ$96, W439=Dev!$GJ$97, W439=Dev!$GH$82), Names!$C$11,""))</f>
        <v/>
      </c>
      <c r="Z439" t="str">
        <f ca="1">IFERROR(VLOOKUP(M439,Racks!$H$4:$M$30,6),"")</f>
        <v/>
      </c>
      <c r="AA439" t="str">
        <f>IF(R439="","",CONCATENATE(S439,Names!$H$3,T439,Names!$J$3,Names!$K$3,Names!$L$3,V439))</f>
        <v/>
      </c>
      <c r="AB439" t="str">
        <f>IF(R439="","",CONCATENATE(V439,Names!$P$3,W439))</f>
        <v/>
      </c>
      <c r="AD439" t="str">
        <f t="shared" si="197"/>
        <v>CREATE</v>
      </c>
      <c r="AF439" t="str">
        <f t="shared" si="204"/>
        <v>??</v>
      </c>
      <c r="AH439" t="e">
        <f t="shared" ca="1" si="205"/>
        <v>#VALUE!</v>
      </c>
      <c r="AI439" t="str">
        <f t="shared" si="198"/>
        <v>AT</v>
      </c>
      <c r="AK439" t="str">
        <f t="shared" si="206"/>
        <v>??</v>
      </c>
      <c r="AM439" t="e">
        <f t="shared" ca="1" si="207"/>
        <v>#VALUE!</v>
      </c>
      <c r="AN439" t="str">
        <f t="shared" si="208"/>
        <v/>
      </c>
      <c r="AO439" t="str">
        <f t="shared" si="199"/>
        <v>KG</v>
      </c>
      <c r="AP439" t="str">
        <f t="shared" ca="1" si="209"/>
        <v/>
      </c>
      <c r="AQ439" t="str">
        <f t="shared" si="210"/>
        <v>??</v>
      </c>
      <c r="AS439" t="str">
        <f t="shared" si="211"/>
        <v/>
      </c>
      <c r="AT439" t="e">
        <f t="shared" ca="1" si="212"/>
        <v>#VALUE!</v>
      </c>
      <c r="AU439">
        <f t="shared" si="200"/>
        <v>5</v>
      </c>
      <c r="AV439" t="str">
        <f t="shared" si="213"/>
        <v>??</v>
      </c>
      <c r="AX439" t="str">
        <f t="shared" si="201"/>
        <v>staffanekstrom</v>
      </c>
      <c r="AY439" t="str">
        <f t="shared" si="202"/>
        <v>INSERTED</v>
      </c>
      <c r="AZ439" t="str">
        <f t="shared" si="222"/>
        <v/>
      </c>
      <c r="BD439" t="str">
        <f t="shared" si="203"/>
        <v>YES</v>
      </c>
      <c r="BF439" t="e">
        <f t="shared" ca="1" si="214"/>
        <v>#VALUE!</v>
      </c>
    </row>
    <row r="440" spans="1:58">
      <c r="A440">
        <v>434</v>
      </c>
      <c r="D440" s="1" t="e">
        <f ca="1">INDIRECT(ADDRESS($C440,D$5,,,Table!$A$1))</f>
        <v>#VALUE!</v>
      </c>
      <c r="E440" t="e">
        <f ca="1">INDIRECT(ADDRESS($C440,E$5,,,Table!$A$1))</f>
        <v>#VALUE!</v>
      </c>
      <c r="F440" t="e">
        <f ca="1">INDIRECT(ADDRESS($C440,F$5,,,Table!$A$1))</f>
        <v>#VALUE!</v>
      </c>
      <c r="G440" t="e">
        <f ca="1">INDIRECT(ADDRESS($C440,G$5,,,Table!$A$1))</f>
        <v>#VALUE!</v>
      </c>
      <c r="H440" t="e">
        <f ca="1">INDIRECT(ADDRESS($C440,H$5,,,Table!$A$1))</f>
        <v>#VALUE!</v>
      </c>
      <c r="J440" t="str">
        <f>IF(OR(I440=Dev!$CU$46, I440=Dev!$CU$47, I440=Dev!$CU$48, I440=Dev!$CU$49, I440=Dev!$CU$50, I440=Dev!$CU$51, I440=Dev!$CU$52, I440=Dev!$CU$53, I440=Dev!$CR$48, I440=Dev!$CR$49),$C$3,                                                                  IF(OR(I440=Dev!$CU$54, I440=Dev!$CU$55, I440=Dev!$CU$56, I440=Dev!$CU$57, I440=Dev!$CU$58, I440=Dev!$CU$59, I440=Dev!$CS$48), $D$3,""))</f>
        <v/>
      </c>
      <c r="K440" t="e">
        <f ca="1">CONCATENATE(E440,Names!$P$3,I440)</f>
        <v>#VALUE!</v>
      </c>
      <c r="M440" t="e">
        <f ca="1">INDIRECT(ADDRESS($C440,M$5,,,Table!$A$1))</f>
        <v>#VALUE!</v>
      </c>
      <c r="O440" t="str">
        <f t="shared" si="215"/>
        <v/>
      </c>
      <c r="Q440" t="str">
        <f t="shared" si="219"/>
        <v/>
      </c>
      <c r="S440" t="str">
        <f ca="1">IFERROR(VLOOKUP(M440,Racks!$H$4:$M$30,Racks!$I$2),"")</f>
        <v/>
      </c>
      <c r="T440" t="str">
        <f ca="1">IFERROR(VLOOKUP(M440,Racks!$H$4:$M$30,Racks!$K$2),"")</f>
        <v/>
      </c>
      <c r="U440" t="str">
        <f t="shared" si="220"/>
        <v/>
      </c>
      <c r="V440" t="str">
        <f>CONCATENATE(Names!$C$17,Names!$N$3,U440)</f>
        <v>PRLTCB-</v>
      </c>
      <c r="Y440" t="str">
        <f>IF(OR(W440=Dev!$GJ$82, W440=Dev!$GJ$83, W440=Dev!$GJ$84, W440=Dev!$GJ$85, W440=Dev!$GJ$86, W440=Dev!$GJ$87, W440=Dev!$GJ$88, W440=Dev!$GJ$89, W440=Dev!$GG$82, W440=Dev!$GG$83, W440=Dev!$GG$84, W440=Dev!$GG$85, W440=Dev!$GG$86),Names!$C$10,                   IF(OR(W440=Dev!$GJ$90, W440=Dev!$GJ$91, W440=Dev!$GJ$92, W440=Dev!$GJ$93, W440=Dev!$GJ$94, W440=Dev!$GJ$95, W440=Dev!$GJ$96, W440=Dev!$GJ$97, W440=Dev!$GH$82), Names!$C$11,""))</f>
        <v/>
      </c>
      <c r="Z440" t="str">
        <f ca="1">IFERROR(VLOOKUP(M440,Racks!$H$4:$M$30,6),"")</f>
        <v/>
      </c>
      <c r="AA440" t="str">
        <f>IF(R440="","",CONCATENATE(S440,Names!$H$3,T440,Names!$J$3,Names!$K$3,Names!$L$3,V440))</f>
        <v/>
      </c>
      <c r="AB440" t="str">
        <f>IF(R440="","",CONCATENATE(V440,Names!$P$3,W440))</f>
        <v/>
      </c>
      <c r="AD440" t="str">
        <f t="shared" si="197"/>
        <v>CREATE</v>
      </c>
      <c r="AF440" t="str">
        <f t="shared" si="204"/>
        <v>??</v>
      </c>
      <c r="AH440" t="e">
        <f t="shared" ca="1" si="205"/>
        <v>#VALUE!</v>
      </c>
      <c r="AI440" t="str">
        <f t="shared" si="198"/>
        <v>AT</v>
      </c>
      <c r="AK440" t="str">
        <f t="shared" si="206"/>
        <v>??</v>
      </c>
      <c r="AM440" t="e">
        <f t="shared" ca="1" si="207"/>
        <v>#VALUE!</v>
      </c>
      <c r="AN440" t="str">
        <f t="shared" si="208"/>
        <v/>
      </c>
      <c r="AO440" t="str">
        <f t="shared" si="199"/>
        <v>KG</v>
      </c>
      <c r="AP440" t="str">
        <f t="shared" ca="1" si="209"/>
        <v/>
      </c>
      <c r="AQ440" t="str">
        <f t="shared" si="210"/>
        <v>??</v>
      </c>
      <c r="AS440" t="str">
        <f t="shared" si="211"/>
        <v/>
      </c>
      <c r="AT440" t="e">
        <f t="shared" ca="1" si="212"/>
        <v>#VALUE!</v>
      </c>
      <c r="AU440">
        <f t="shared" si="200"/>
        <v>5</v>
      </c>
      <c r="AV440" t="str">
        <f t="shared" si="213"/>
        <v>??</v>
      </c>
      <c r="AX440" t="str">
        <f t="shared" si="201"/>
        <v>staffanekstrom</v>
      </c>
      <c r="AY440" t="str">
        <f t="shared" si="202"/>
        <v>INSERTED</v>
      </c>
      <c r="AZ440" t="str">
        <f t="shared" si="222"/>
        <v/>
      </c>
      <c r="BD440" t="str">
        <f t="shared" si="203"/>
        <v>YES</v>
      </c>
      <c r="BF440" t="e">
        <f t="shared" ca="1" si="214"/>
        <v>#VALUE!</v>
      </c>
    </row>
    <row r="441" spans="1:58">
      <c r="A441">
        <v>435</v>
      </c>
      <c r="D441" s="1" t="e">
        <f ca="1">INDIRECT(ADDRESS($C441,D$5,,,Table!$A$1))</f>
        <v>#VALUE!</v>
      </c>
      <c r="E441" t="e">
        <f ca="1">INDIRECT(ADDRESS($C441,E$5,,,Table!$A$1))</f>
        <v>#VALUE!</v>
      </c>
      <c r="F441" t="e">
        <f ca="1">INDIRECT(ADDRESS($C441,F$5,,,Table!$A$1))</f>
        <v>#VALUE!</v>
      </c>
      <c r="G441" t="e">
        <f ca="1">INDIRECT(ADDRESS($C441,G$5,,,Table!$A$1))</f>
        <v>#VALUE!</v>
      </c>
      <c r="H441" t="e">
        <f ca="1">INDIRECT(ADDRESS($C441,H$5,,,Table!$A$1))</f>
        <v>#VALUE!</v>
      </c>
      <c r="J441" t="str">
        <f>IF(OR(I441=Dev!$CU$46, I441=Dev!$CU$47, I441=Dev!$CU$48, I441=Dev!$CU$49, I441=Dev!$CU$50, I441=Dev!$CU$51, I441=Dev!$CU$52, I441=Dev!$CU$53, I441=Dev!$CR$48, I441=Dev!$CR$49),$C$3,                                                                  IF(OR(I441=Dev!$CU$54, I441=Dev!$CU$55, I441=Dev!$CU$56, I441=Dev!$CU$57, I441=Dev!$CU$58, I441=Dev!$CU$59, I441=Dev!$CS$48), $D$3,""))</f>
        <v/>
      </c>
      <c r="K441" t="e">
        <f ca="1">CONCATENATE(E441,Names!$P$3,I441)</f>
        <v>#VALUE!</v>
      </c>
      <c r="M441" t="e">
        <f ca="1">INDIRECT(ADDRESS($C441,M$5,,,Table!$A$1))</f>
        <v>#VALUE!</v>
      </c>
      <c r="O441" t="str">
        <f t="shared" si="215"/>
        <v/>
      </c>
      <c r="Q441" t="str">
        <f t="shared" si="219"/>
        <v/>
      </c>
      <c r="S441" t="str">
        <f ca="1">IFERROR(VLOOKUP(M441,Racks!$H$4:$M$30,Racks!$I$2),"")</f>
        <v/>
      </c>
      <c r="T441" t="str">
        <f ca="1">IFERROR(VLOOKUP(M441,Racks!$H$4:$M$30,Racks!$K$2),"")</f>
        <v/>
      </c>
      <c r="U441" t="str">
        <f t="shared" si="220"/>
        <v/>
      </c>
      <c r="V441" t="str">
        <f>CONCATENATE(Names!$C$17,Names!$N$3,U441)</f>
        <v>PRLTCB-</v>
      </c>
      <c r="Y441" t="str">
        <f>IF(OR(W441=Dev!$GJ$82, W441=Dev!$GJ$83, W441=Dev!$GJ$84, W441=Dev!$GJ$85, W441=Dev!$GJ$86, W441=Dev!$GJ$87, W441=Dev!$GJ$88, W441=Dev!$GJ$89, W441=Dev!$GG$82, W441=Dev!$GG$83, W441=Dev!$GG$84, W441=Dev!$GG$85, W441=Dev!$GG$86),Names!$C$10,                   IF(OR(W441=Dev!$GJ$90, W441=Dev!$GJ$91, W441=Dev!$GJ$92, W441=Dev!$GJ$93, W441=Dev!$GJ$94, W441=Dev!$GJ$95, W441=Dev!$GJ$96, W441=Dev!$GJ$97, W441=Dev!$GH$82), Names!$C$11,""))</f>
        <v/>
      </c>
      <c r="Z441" t="str">
        <f ca="1">IFERROR(VLOOKUP(M441,Racks!$H$4:$M$30,6),"")</f>
        <v/>
      </c>
      <c r="AA441" t="str">
        <f>IF(R441="","",CONCATENATE(S441,Names!$H$3,T441,Names!$J$3,Names!$K$3,Names!$L$3,V441))</f>
        <v/>
      </c>
      <c r="AB441" t="str">
        <f>IF(R441="","",CONCATENATE(V441,Names!$P$3,W441))</f>
        <v/>
      </c>
      <c r="AD441" t="str">
        <f t="shared" si="197"/>
        <v>CREATE</v>
      </c>
      <c r="AF441" t="str">
        <f t="shared" si="204"/>
        <v>??</v>
      </c>
      <c r="AH441" t="e">
        <f t="shared" ca="1" si="205"/>
        <v>#VALUE!</v>
      </c>
      <c r="AI441" t="str">
        <f t="shared" si="198"/>
        <v>AT</v>
      </c>
      <c r="AK441" t="str">
        <f t="shared" si="206"/>
        <v>??</v>
      </c>
      <c r="AM441" t="e">
        <f t="shared" ca="1" si="207"/>
        <v>#VALUE!</v>
      </c>
      <c r="AN441" t="str">
        <f t="shared" si="208"/>
        <v/>
      </c>
      <c r="AO441" t="str">
        <f t="shared" si="199"/>
        <v>KG</v>
      </c>
      <c r="AP441" t="str">
        <f t="shared" ca="1" si="209"/>
        <v/>
      </c>
      <c r="AQ441" t="str">
        <f t="shared" si="210"/>
        <v>??</v>
      </c>
      <c r="AS441" t="str">
        <f t="shared" si="211"/>
        <v/>
      </c>
      <c r="AT441" t="e">
        <f t="shared" ca="1" si="212"/>
        <v>#VALUE!</v>
      </c>
      <c r="AU441">
        <f t="shared" si="200"/>
        <v>5</v>
      </c>
      <c r="AV441" t="str">
        <f t="shared" si="213"/>
        <v>??</v>
      </c>
      <c r="AX441" t="str">
        <f t="shared" si="201"/>
        <v>staffanekstrom</v>
      </c>
      <c r="AY441" t="str">
        <f t="shared" si="202"/>
        <v>INSERTED</v>
      </c>
      <c r="AZ441" t="str">
        <f t="shared" si="222"/>
        <v/>
      </c>
      <c r="BD441" t="str">
        <f t="shared" si="203"/>
        <v>YES</v>
      </c>
      <c r="BF441" t="e">
        <f t="shared" ca="1" si="214"/>
        <v>#VALUE!</v>
      </c>
    </row>
    <row r="442" spans="1:58">
      <c r="A442">
        <v>436</v>
      </c>
      <c r="D442" s="1" t="e">
        <f ca="1">INDIRECT(ADDRESS($C442,D$5,,,Table!$A$1))</f>
        <v>#VALUE!</v>
      </c>
      <c r="E442" t="e">
        <f ca="1">INDIRECT(ADDRESS($C442,E$5,,,Table!$A$1))</f>
        <v>#VALUE!</v>
      </c>
      <c r="F442" t="e">
        <f ca="1">INDIRECT(ADDRESS($C442,F$5,,,Table!$A$1))</f>
        <v>#VALUE!</v>
      </c>
      <c r="G442" t="e">
        <f ca="1">INDIRECT(ADDRESS($C442,G$5,,,Table!$A$1))</f>
        <v>#VALUE!</v>
      </c>
      <c r="H442" t="e">
        <f ca="1">INDIRECT(ADDRESS($C442,H$5,,,Table!$A$1))</f>
        <v>#VALUE!</v>
      </c>
      <c r="J442" t="str">
        <f>IF(OR(I442=Dev!$CU$46, I442=Dev!$CU$47, I442=Dev!$CU$48, I442=Dev!$CU$49, I442=Dev!$CU$50, I442=Dev!$CU$51, I442=Dev!$CU$52, I442=Dev!$CU$53, I442=Dev!$CR$48, I442=Dev!$CR$49),$C$3,                                                                  IF(OR(I442=Dev!$CU$54, I442=Dev!$CU$55, I442=Dev!$CU$56, I442=Dev!$CU$57, I442=Dev!$CU$58, I442=Dev!$CU$59, I442=Dev!$CS$48), $D$3,""))</f>
        <v/>
      </c>
      <c r="K442" t="e">
        <f ca="1">CONCATENATE(E442,Names!$P$3,I442)</f>
        <v>#VALUE!</v>
      </c>
      <c r="M442" t="e">
        <f ca="1">INDIRECT(ADDRESS($C442,M$5,,,Table!$A$1))</f>
        <v>#VALUE!</v>
      </c>
      <c r="O442" t="str">
        <f t="shared" si="215"/>
        <v/>
      </c>
      <c r="Q442" t="str">
        <f t="shared" si="219"/>
        <v/>
      </c>
      <c r="S442" t="str">
        <f ca="1">IFERROR(VLOOKUP(M442,Racks!$H$4:$M$30,Racks!$I$2),"")</f>
        <v/>
      </c>
      <c r="T442" t="str">
        <f ca="1">IFERROR(VLOOKUP(M442,Racks!$H$4:$M$30,Racks!$K$2),"")</f>
        <v/>
      </c>
      <c r="U442" t="str">
        <f t="shared" si="220"/>
        <v/>
      </c>
      <c r="V442" t="str">
        <f>CONCATENATE(Names!$C$17,Names!$N$3,U442)</f>
        <v>PRLTCB-</v>
      </c>
      <c r="Y442" t="str">
        <f>IF(OR(W442=Dev!$GJ$82, W442=Dev!$GJ$83, W442=Dev!$GJ$84, W442=Dev!$GJ$85, W442=Dev!$GJ$86, W442=Dev!$GJ$87, W442=Dev!$GJ$88, W442=Dev!$GJ$89, W442=Dev!$GG$82, W442=Dev!$GG$83, W442=Dev!$GG$84, W442=Dev!$GG$85, W442=Dev!$GG$86),Names!$C$10,                   IF(OR(W442=Dev!$GJ$90, W442=Dev!$GJ$91, W442=Dev!$GJ$92, W442=Dev!$GJ$93, W442=Dev!$GJ$94, W442=Dev!$GJ$95, W442=Dev!$GJ$96, W442=Dev!$GJ$97, W442=Dev!$GH$82), Names!$C$11,""))</f>
        <v/>
      </c>
      <c r="Z442" t="str">
        <f ca="1">IFERROR(VLOOKUP(M442,Racks!$H$4:$M$30,6),"")</f>
        <v/>
      </c>
      <c r="AA442" t="str">
        <f>IF(R442="","",CONCATENATE(S442,Names!$H$3,T442,Names!$J$3,Names!$K$3,Names!$L$3,V442))</f>
        <v/>
      </c>
      <c r="AB442" t="str">
        <f>IF(R442="","",CONCATENATE(V442,Names!$P$3,W442))</f>
        <v/>
      </c>
      <c r="AD442" t="str">
        <f t="shared" si="197"/>
        <v>CREATE</v>
      </c>
      <c r="AF442" t="str">
        <f t="shared" si="204"/>
        <v>??</v>
      </c>
      <c r="AH442" t="e">
        <f t="shared" ca="1" si="205"/>
        <v>#VALUE!</v>
      </c>
      <c r="AI442" t="str">
        <f t="shared" si="198"/>
        <v>AT</v>
      </c>
      <c r="AK442" t="str">
        <f t="shared" si="206"/>
        <v>??</v>
      </c>
      <c r="AM442" t="e">
        <f t="shared" ca="1" si="207"/>
        <v>#VALUE!</v>
      </c>
      <c r="AN442" t="str">
        <f t="shared" si="208"/>
        <v/>
      </c>
      <c r="AO442" t="str">
        <f t="shared" si="199"/>
        <v>KG</v>
      </c>
      <c r="AP442" t="str">
        <f t="shared" ca="1" si="209"/>
        <v/>
      </c>
      <c r="AQ442" t="str">
        <f t="shared" si="210"/>
        <v>??</v>
      </c>
      <c r="AS442" t="str">
        <f t="shared" si="211"/>
        <v/>
      </c>
      <c r="AT442" t="e">
        <f t="shared" ca="1" si="212"/>
        <v>#VALUE!</v>
      </c>
      <c r="AU442">
        <f t="shared" si="200"/>
        <v>5</v>
      </c>
      <c r="AV442" t="str">
        <f t="shared" si="213"/>
        <v>??</v>
      </c>
      <c r="AX442" t="str">
        <f t="shared" si="201"/>
        <v>staffanekstrom</v>
      </c>
      <c r="AY442" t="str">
        <f t="shared" si="202"/>
        <v>INSERTED</v>
      </c>
      <c r="AZ442" t="str">
        <f t="shared" si="222"/>
        <v/>
      </c>
      <c r="BD442" t="str">
        <f t="shared" si="203"/>
        <v>YES</v>
      </c>
      <c r="BF442" t="e">
        <f t="shared" ca="1" si="214"/>
        <v>#VALUE!</v>
      </c>
    </row>
    <row r="443" spans="1:58">
      <c r="A443">
        <v>437</v>
      </c>
      <c r="D443" s="1" t="e">
        <f ca="1">INDIRECT(ADDRESS($C443,D$5,,,Table!$A$1))</f>
        <v>#VALUE!</v>
      </c>
      <c r="E443" t="e">
        <f ca="1">INDIRECT(ADDRESS($C443,E$5,,,Table!$A$1))</f>
        <v>#VALUE!</v>
      </c>
      <c r="F443" t="e">
        <f ca="1">INDIRECT(ADDRESS($C443,F$5,,,Table!$A$1))</f>
        <v>#VALUE!</v>
      </c>
      <c r="G443" t="e">
        <f ca="1">INDIRECT(ADDRESS($C443,G$5,,,Table!$A$1))</f>
        <v>#VALUE!</v>
      </c>
      <c r="H443" t="e">
        <f ca="1">INDIRECT(ADDRESS($C443,H$5,,,Table!$A$1))</f>
        <v>#VALUE!</v>
      </c>
      <c r="J443" t="str">
        <f>IF(OR(I443=Dev!$CU$46, I443=Dev!$CU$47, I443=Dev!$CU$48, I443=Dev!$CU$49, I443=Dev!$CU$50, I443=Dev!$CU$51, I443=Dev!$CU$52, I443=Dev!$CU$53, I443=Dev!$CR$48, I443=Dev!$CR$49),$C$3,                                                                  IF(OR(I443=Dev!$CU$54, I443=Dev!$CU$55, I443=Dev!$CU$56, I443=Dev!$CU$57, I443=Dev!$CU$58, I443=Dev!$CU$59, I443=Dev!$CS$48), $D$3,""))</f>
        <v/>
      </c>
      <c r="K443" t="e">
        <f ca="1">CONCATENATE(E443,Names!$P$3,I443)</f>
        <v>#VALUE!</v>
      </c>
      <c r="M443" t="e">
        <f ca="1">INDIRECT(ADDRESS($C443,M$5,,,Table!$A$1))</f>
        <v>#VALUE!</v>
      </c>
      <c r="O443" t="str">
        <f t="shared" si="215"/>
        <v/>
      </c>
      <c r="Q443" t="str">
        <f t="shared" si="219"/>
        <v/>
      </c>
      <c r="S443" t="str">
        <f ca="1">IFERROR(VLOOKUP(M443,Racks!$H$4:$M$30,Racks!$I$2),"")</f>
        <v/>
      </c>
      <c r="T443" t="str">
        <f ca="1">IFERROR(VLOOKUP(M443,Racks!$H$4:$M$30,Racks!$K$2),"")</f>
        <v/>
      </c>
      <c r="U443" t="str">
        <f t="shared" si="220"/>
        <v/>
      </c>
      <c r="V443" t="str">
        <f>CONCATENATE(Names!$C$17,Names!$N$3,U443)</f>
        <v>PRLTCB-</v>
      </c>
      <c r="Y443" t="str">
        <f>IF(OR(W443=Dev!$GJ$82, W443=Dev!$GJ$83, W443=Dev!$GJ$84, W443=Dev!$GJ$85, W443=Dev!$GJ$86, W443=Dev!$GJ$87, W443=Dev!$GJ$88, W443=Dev!$GJ$89, W443=Dev!$GG$82, W443=Dev!$GG$83, W443=Dev!$GG$84, W443=Dev!$GG$85, W443=Dev!$GG$86),Names!$C$10,                   IF(OR(W443=Dev!$GJ$90, W443=Dev!$GJ$91, W443=Dev!$GJ$92, W443=Dev!$GJ$93, W443=Dev!$GJ$94, W443=Dev!$GJ$95, W443=Dev!$GJ$96, W443=Dev!$GJ$97, W443=Dev!$GH$82), Names!$C$11,""))</f>
        <v/>
      </c>
      <c r="Z443" t="str">
        <f ca="1">IFERROR(VLOOKUP(M443,Racks!$H$4:$M$30,6),"")</f>
        <v/>
      </c>
      <c r="AA443" t="str">
        <f>IF(R443="","",CONCATENATE(S443,Names!$H$3,T443,Names!$J$3,Names!$K$3,Names!$L$3,V443))</f>
        <v/>
      </c>
      <c r="AB443" t="str">
        <f>IF(R443="","",CONCATENATE(V443,Names!$P$3,W443))</f>
        <v/>
      </c>
      <c r="AD443" t="str">
        <f t="shared" si="197"/>
        <v>CREATE</v>
      </c>
      <c r="AF443" t="str">
        <f t="shared" si="204"/>
        <v>??</v>
      </c>
      <c r="AH443" t="e">
        <f t="shared" ca="1" si="205"/>
        <v>#VALUE!</v>
      </c>
      <c r="AI443" t="str">
        <f t="shared" si="198"/>
        <v>AT</v>
      </c>
      <c r="AK443" t="str">
        <f t="shared" si="206"/>
        <v>??</v>
      </c>
      <c r="AM443" t="e">
        <f t="shared" ca="1" si="207"/>
        <v>#VALUE!</v>
      </c>
      <c r="AN443" t="str">
        <f t="shared" si="208"/>
        <v/>
      </c>
      <c r="AO443" t="str">
        <f t="shared" si="199"/>
        <v>KG</v>
      </c>
      <c r="AP443" t="str">
        <f t="shared" ca="1" si="209"/>
        <v/>
      </c>
      <c r="AQ443" t="str">
        <f t="shared" si="210"/>
        <v>??</v>
      </c>
      <c r="AS443" t="str">
        <f t="shared" si="211"/>
        <v/>
      </c>
      <c r="AT443" t="e">
        <f t="shared" ca="1" si="212"/>
        <v>#VALUE!</v>
      </c>
      <c r="AU443">
        <f t="shared" si="200"/>
        <v>5</v>
      </c>
      <c r="AV443" t="str">
        <f t="shared" si="213"/>
        <v>??</v>
      </c>
      <c r="AX443" t="str">
        <f t="shared" si="201"/>
        <v>staffanekstrom</v>
      </c>
      <c r="AY443" t="str">
        <f t="shared" si="202"/>
        <v>INSERTED</v>
      </c>
      <c r="AZ443" t="str">
        <f t="shared" si="222"/>
        <v/>
      </c>
      <c r="BD443" t="str">
        <f t="shared" si="203"/>
        <v>YES</v>
      </c>
      <c r="BF443" t="e">
        <f t="shared" ca="1" si="214"/>
        <v>#VALUE!</v>
      </c>
    </row>
    <row r="444" spans="1:58">
      <c r="A444">
        <v>438</v>
      </c>
      <c r="D444" s="1" t="e">
        <f ca="1">INDIRECT(ADDRESS($C444,D$5,,,Table!$A$1))</f>
        <v>#VALUE!</v>
      </c>
      <c r="E444" t="e">
        <f ca="1">INDIRECT(ADDRESS($C444,E$5,,,Table!$A$1))</f>
        <v>#VALUE!</v>
      </c>
      <c r="F444" t="e">
        <f ca="1">INDIRECT(ADDRESS($C444,F$5,,,Table!$A$1))</f>
        <v>#VALUE!</v>
      </c>
      <c r="G444" t="e">
        <f ca="1">INDIRECT(ADDRESS($C444,G$5,,,Table!$A$1))</f>
        <v>#VALUE!</v>
      </c>
      <c r="H444" t="e">
        <f ca="1">INDIRECT(ADDRESS($C444,H$5,,,Table!$A$1))</f>
        <v>#VALUE!</v>
      </c>
      <c r="J444" t="str">
        <f>IF(OR(I444=Dev!$CU$46, I444=Dev!$CU$47, I444=Dev!$CU$48, I444=Dev!$CU$49, I444=Dev!$CU$50, I444=Dev!$CU$51, I444=Dev!$CU$52, I444=Dev!$CU$53, I444=Dev!$CR$48, I444=Dev!$CR$49),$C$3,                                                                  IF(OR(I444=Dev!$CU$54, I444=Dev!$CU$55, I444=Dev!$CU$56, I444=Dev!$CU$57, I444=Dev!$CU$58, I444=Dev!$CU$59, I444=Dev!$CS$48), $D$3,""))</f>
        <v/>
      </c>
      <c r="K444" t="e">
        <f ca="1">CONCATENATE(E444,Names!$P$3,I444)</f>
        <v>#VALUE!</v>
      </c>
      <c r="M444" t="e">
        <f ca="1">INDIRECT(ADDRESS($C444,M$5,,,Table!$A$1))</f>
        <v>#VALUE!</v>
      </c>
      <c r="O444" t="str">
        <f t="shared" si="215"/>
        <v/>
      </c>
      <c r="Q444" t="str">
        <f t="shared" si="219"/>
        <v/>
      </c>
      <c r="S444" t="str">
        <f ca="1">IFERROR(VLOOKUP(M444,Racks!$H$4:$M$30,Racks!$I$2),"")</f>
        <v/>
      </c>
      <c r="T444" t="str">
        <f ca="1">IFERROR(VLOOKUP(M444,Racks!$H$4:$M$30,Racks!$K$2),"")</f>
        <v/>
      </c>
      <c r="U444" t="str">
        <f t="shared" si="220"/>
        <v/>
      </c>
      <c r="V444" t="str">
        <f>CONCATENATE(Names!$C$17,Names!$N$3,U444)</f>
        <v>PRLTCB-</v>
      </c>
      <c r="Y444" t="str">
        <f>IF(OR(W444=Dev!$GJ$82, W444=Dev!$GJ$83, W444=Dev!$GJ$84, W444=Dev!$GJ$85, W444=Dev!$GJ$86, W444=Dev!$GJ$87, W444=Dev!$GJ$88, W444=Dev!$GJ$89, W444=Dev!$GG$82, W444=Dev!$GG$83, W444=Dev!$GG$84, W444=Dev!$GG$85, W444=Dev!$GG$86),Names!$C$10,                   IF(OR(W444=Dev!$GJ$90, W444=Dev!$GJ$91, W444=Dev!$GJ$92, W444=Dev!$GJ$93, W444=Dev!$GJ$94, W444=Dev!$GJ$95, W444=Dev!$GJ$96, W444=Dev!$GJ$97, W444=Dev!$GH$82), Names!$C$11,""))</f>
        <v/>
      </c>
      <c r="Z444" t="str">
        <f ca="1">IFERROR(VLOOKUP(M444,Racks!$H$4:$M$30,6),"")</f>
        <v/>
      </c>
      <c r="AA444" t="str">
        <f>IF(R444="","",CONCATENATE(S444,Names!$H$3,T444,Names!$J$3,Names!$K$3,Names!$L$3,V444))</f>
        <v/>
      </c>
      <c r="AB444" t="str">
        <f>IF(R444="","",CONCATENATE(V444,Names!$P$3,W444))</f>
        <v/>
      </c>
      <c r="AD444" t="str">
        <f t="shared" si="197"/>
        <v>CREATE</v>
      </c>
      <c r="AF444" t="str">
        <f t="shared" si="204"/>
        <v>??</v>
      </c>
      <c r="AH444" t="e">
        <f t="shared" ca="1" si="205"/>
        <v>#VALUE!</v>
      </c>
      <c r="AI444" t="str">
        <f t="shared" si="198"/>
        <v>AT</v>
      </c>
      <c r="AK444" t="str">
        <f t="shared" si="206"/>
        <v>??</v>
      </c>
      <c r="AM444" t="e">
        <f t="shared" ca="1" si="207"/>
        <v>#VALUE!</v>
      </c>
      <c r="AN444" t="str">
        <f t="shared" si="208"/>
        <v/>
      </c>
      <c r="AO444" t="str">
        <f t="shared" si="199"/>
        <v>KG</v>
      </c>
      <c r="AP444" t="str">
        <f t="shared" ca="1" si="209"/>
        <v/>
      </c>
      <c r="AQ444" t="str">
        <f t="shared" si="210"/>
        <v>??</v>
      </c>
      <c r="AS444" t="str">
        <f t="shared" si="211"/>
        <v/>
      </c>
      <c r="AT444" t="e">
        <f t="shared" ca="1" si="212"/>
        <v>#VALUE!</v>
      </c>
      <c r="AU444">
        <f t="shared" si="200"/>
        <v>5</v>
      </c>
      <c r="AV444" t="str">
        <f t="shared" si="213"/>
        <v>??</v>
      </c>
      <c r="AX444" t="str">
        <f t="shared" si="201"/>
        <v>staffanekstrom</v>
      </c>
      <c r="AY444" t="str">
        <f t="shared" si="202"/>
        <v>INSERTED</v>
      </c>
      <c r="AZ444" t="str">
        <f t="shared" si="222"/>
        <v/>
      </c>
      <c r="BD444" t="str">
        <f t="shared" si="203"/>
        <v>YES</v>
      </c>
      <c r="BF444" t="e">
        <f t="shared" ca="1" si="214"/>
        <v>#VALUE!</v>
      </c>
    </row>
    <row r="445" spans="1:58">
      <c r="A445">
        <v>439</v>
      </c>
      <c r="D445" s="1" t="e">
        <f ca="1">INDIRECT(ADDRESS($C445,D$5,,,Table!$A$1))</f>
        <v>#VALUE!</v>
      </c>
      <c r="E445" t="e">
        <f ca="1">INDIRECT(ADDRESS($C445,E$5,,,Table!$A$1))</f>
        <v>#VALUE!</v>
      </c>
      <c r="F445" t="e">
        <f ca="1">INDIRECT(ADDRESS($C445,F$5,,,Table!$A$1))</f>
        <v>#VALUE!</v>
      </c>
      <c r="G445" t="e">
        <f ca="1">INDIRECT(ADDRESS($C445,G$5,,,Table!$A$1))</f>
        <v>#VALUE!</v>
      </c>
      <c r="H445" t="e">
        <f ca="1">INDIRECT(ADDRESS($C445,H$5,,,Table!$A$1))</f>
        <v>#VALUE!</v>
      </c>
      <c r="J445" t="str">
        <f>IF(OR(I445=Dev!$CU$46, I445=Dev!$CU$47, I445=Dev!$CU$48, I445=Dev!$CU$49, I445=Dev!$CU$50, I445=Dev!$CU$51, I445=Dev!$CU$52, I445=Dev!$CU$53, I445=Dev!$CR$48, I445=Dev!$CR$49),$C$3,                                                                  IF(OR(I445=Dev!$CU$54, I445=Dev!$CU$55, I445=Dev!$CU$56, I445=Dev!$CU$57, I445=Dev!$CU$58, I445=Dev!$CU$59, I445=Dev!$CS$48), $D$3,""))</f>
        <v/>
      </c>
      <c r="K445" t="e">
        <f ca="1">CONCATENATE(E445,Names!$P$3,I445)</f>
        <v>#VALUE!</v>
      </c>
      <c r="M445" t="e">
        <f ca="1">INDIRECT(ADDRESS($C445,M$5,,,Table!$A$1))</f>
        <v>#VALUE!</v>
      </c>
      <c r="O445" t="str">
        <f t="shared" si="215"/>
        <v/>
      </c>
      <c r="Q445" t="str">
        <f t="shared" si="219"/>
        <v/>
      </c>
      <c r="S445" t="str">
        <f ca="1">IFERROR(VLOOKUP(M445,Racks!$H$4:$M$30,Racks!$I$2),"")</f>
        <v/>
      </c>
      <c r="T445" t="str">
        <f ca="1">IFERROR(VLOOKUP(M445,Racks!$H$4:$M$30,Racks!$K$2),"")</f>
        <v/>
      </c>
      <c r="U445" t="str">
        <f t="shared" si="220"/>
        <v/>
      </c>
      <c r="V445" t="str">
        <f>CONCATENATE(Names!$C$17,Names!$N$3,U445)</f>
        <v>PRLTCB-</v>
      </c>
      <c r="Y445" t="str">
        <f>IF(OR(W445=Dev!$GJ$82, W445=Dev!$GJ$83, W445=Dev!$GJ$84, W445=Dev!$GJ$85, W445=Dev!$GJ$86, W445=Dev!$GJ$87, W445=Dev!$GJ$88, W445=Dev!$GJ$89, W445=Dev!$GG$82, W445=Dev!$GG$83, W445=Dev!$GG$84, W445=Dev!$GG$85, W445=Dev!$GG$86),Names!$C$10,                   IF(OR(W445=Dev!$GJ$90, W445=Dev!$GJ$91, W445=Dev!$GJ$92, W445=Dev!$GJ$93, W445=Dev!$GJ$94, W445=Dev!$GJ$95, W445=Dev!$GJ$96, W445=Dev!$GJ$97, W445=Dev!$GH$82), Names!$C$11,""))</f>
        <v/>
      </c>
      <c r="Z445" t="str">
        <f ca="1">IFERROR(VLOOKUP(M445,Racks!$H$4:$M$30,6),"")</f>
        <v/>
      </c>
      <c r="AA445" t="str">
        <f>IF(R445="","",CONCATENATE(S445,Names!$H$3,T445,Names!$J$3,Names!$K$3,Names!$L$3,V445))</f>
        <v/>
      </c>
      <c r="AB445" t="str">
        <f>IF(R445="","",CONCATENATE(V445,Names!$P$3,W445))</f>
        <v/>
      </c>
      <c r="AD445" t="str">
        <f t="shared" si="197"/>
        <v>CREATE</v>
      </c>
      <c r="AF445" t="str">
        <f t="shared" si="204"/>
        <v>??</v>
      </c>
      <c r="AH445" t="e">
        <f t="shared" ca="1" si="205"/>
        <v>#VALUE!</v>
      </c>
      <c r="AI445" t="str">
        <f t="shared" si="198"/>
        <v>AT</v>
      </c>
      <c r="AK445" t="str">
        <f t="shared" si="206"/>
        <v>??</v>
      </c>
      <c r="AM445" t="e">
        <f t="shared" ca="1" si="207"/>
        <v>#VALUE!</v>
      </c>
      <c r="AN445" t="str">
        <f t="shared" si="208"/>
        <v/>
      </c>
      <c r="AO445" t="str">
        <f t="shared" si="199"/>
        <v>KG</v>
      </c>
      <c r="AP445" t="str">
        <f t="shared" ca="1" si="209"/>
        <v/>
      </c>
      <c r="AQ445" t="str">
        <f t="shared" si="210"/>
        <v>??</v>
      </c>
      <c r="AS445" t="str">
        <f t="shared" si="211"/>
        <v/>
      </c>
      <c r="AT445" t="e">
        <f t="shared" ca="1" si="212"/>
        <v>#VALUE!</v>
      </c>
      <c r="AU445">
        <f t="shared" si="200"/>
        <v>5</v>
      </c>
      <c r="AV445" t="str">
        <f t="shared" si="213"/>
        <v>??</v>
      </c>
      <c r="AX445" t="str">
        <f t="shared" si="201"/>
        <v>staffanekstrom</v>
      </c>
      <c r="AY445" t="str">
        <f t="shared" si="202"/>
        <v>INSERTED</v>
      </c>
      <c r="AZ445" t="str">
        <f t="shared" si="222"/>
        <v/>
      </c>
      <c r="BD445" t="str">
        <f t="shared" si="203"/>
        <v>YES</v>
      </c>
      <c r="BF445" t="e">
        <f t="shared" ca="1" si="214"/>
        <v>#VALUE!</v>
      </c>
    </row>
    <row r="446" spans="1:58">
      <c r="A446">
        <v>440</v>
      </c>
      <c r="D446" s="1" t="e">
        <f ca="1">INDIRECT(ADDRESS($C446,D$5,,,Table!$A$1))</f>
        <v>#VALUE!</v>
      </c>
      <c r="E446" t="e">
        <f ca="1">INDIRECT(ADDRESS($C446,E$5,,,Table!$A$1))</f>
        <v>#VALUE!</v>
      </c>
      <c r="F446" t="e">
        <f ca="1">INDIRECT(ADDRESS($C446,F$5,,,Table!$A$1))</f>
        <v>#VALUE!</v>
      </c>
      <c r="G446" t="e">
        <f ca="1">INDIRECT(ADDRESS($C446,G$5,,,Table!$A$1))</f>
        <v>#VALUE!</v>
      </c>
      <c r="H446" t="e">
        <f ca="1">INDIRECT(ADDRESS($C446,H$5,,,Table!$A$1))</f>
        <v>#VALUE!</v>
      </c>
      <c r="J446" t="str">
        <f>IF(OR(I446=Dev!$CU$46, I446=Dev!$CU$47, I446=Dev!$CU$48, I446=Dev!$CU$49, I446=Dev!$CU$50, I446=Dev!$CU$51, I446=Dev!$CU$52, I446=Dev!$CU$53, I446=Dev!$CR$48, I446=Dev!$CR$49),$C$3,                                                                  IF(OR(I446=Dev!$CU$54, I446=Dev!$CU$55, I446=Dev!$CU$56, I446=Dev!$CU$57, I446=Dev!$CU$58, I446=Dev!$CU$59, I446=Dev!$CS$48), $D$3,""))</f>
        <v/>
      </c>
      <c r="K446" t="e">
        <f ca="1">CONCATENATE(E446,Names!$P$3,I446)</f>
        <v>#VALUE!</v>
      </c>
      <c r="M446" t="e">
        <f ca="1">INDIRECT(ADDRESS($C446,M$5,,,Table!$A$1))</f>
        <v>#VALUE!</v>
      </c>
      <c r="O446" t="str">
        <f t="shared" si="215"/>
        <v/>
      </c>
      <c r="Q446" t="str">
        <f t="shared" si="219"/>
        <v/>
      </c>
      <c r="S446" t="str">
        <f ca="1">IFERROR(VLOOKUP(M446,Racks!$H$4:$M$30,Racks!$I$2),"")</f>
        <v/>
      </c>
      <c r="T446" t="str">
        <f ca="1">IFERROR(VLOOKUP(M446,Racks!$H$4:$M$30,Racks!$K$2),"")</f>
        <v/>
      </c>
      <c r="U446" t="str">
        <f t="shared" si="220"/>
        <v/>
      </c>
      <c r="V446" t="str">
        <f>CONCATENATE(Names!$C$17,Names!$N$3,U446)</f>
        <v>PRLTCB-</v>
      </c>
      <c r="Y446" t="str">
        <f>IF(OR(W446=Dev!$GJ$82, W446=Dev!$GJ$83, W446=Dev!$GJ$84, W446=Dev!$GJ$85, W446=Dev!$GJ$86, W446=Dev!$GJ$87, W446=Dev!$GJ$88, W446=Dev!$GJ$89, W446=Dev!$GG$82, W446=Dev!$GG$83, W446=Dev!$GG$84, W446=Dev!$GG$85, W446=Dev!$GG$86),Names!$C$10,                   IF(OR(W446=Dev!$GJ$90, W446=Dev!$GJ$91, W446=Dev!$GJ$92, W446=Dev!$GJ$93, W446=Dev!$GJ$94, W446=Dev!$GJ$95, W446=Dev!$GJ$96, W446=Dev!$GJ$97, W446=Dev!$GH$82), Names!$C$11,""))</f>
        <v/>
      </c>
      <c r="Z446" t="str">
        <f ca="1">IFERROR(VLOOKUP(M446,Racks!$H$4:$M$30,6),"")</f>
        <v/>
      </c>
      <c r="AA446" t="str">
        <f>IF(R446="","",CONCATENATE(S446,Names!$H$3,T446,Names!$J$3,Names!$K$3,Names!$L$3,V446))</f>
        <v/>
      </c>
      <c r="AB446" t="str">
        <f>IF(R446="","",CONCATENATE(V446,Names!$P$3,W446))</f>
        <v/>
      </c>
      <c r="AD446" t="str">
        <f t="shared" si="197"/>
        <v>CREATE</v>
      </c>
      <c r="AF446" t="str">
        <f t="shared" si="204"/>
        <v>??</v>
      </c>
      <c r="AH446" t="e">
        <f t="shared" ca="1" si="205"/>
        <v>#VALUE!</v>
      </c>
      <c r="AI446" t="str">
        <f t="shared" si="198"/>
        <v>AT</v>
      </c>
      <c r="AK446" t="str">
        <f t="shared" si="206"/>
        <v>??</v>
      </c>
      <c r="AM446" t="e">
        <f t="shared" ca="1" si="207"/>
        <v>#VALUE!</v>
      </c>
      <c r="AN446" t="str">
        <f t="shared" si="208"/>
        <v/>
      </c>
      <c r="AO446" t="str">
        <f t="shared" si="199"/>
        <v>KG</v>
      </c>
      <c r="AP446" t="str">
        <f t="shared" ca="1" si="209"/>
        <v/>
      </c>
      <c r="AQ446" t="str">
        <f t="shared" si="210"/>
        <v>??</v>
      </c>
      <c r="AS446" t="str">
        <f t="shared" si="211"/>
        <v/>
      </c>
      <c r="AT446" t="e">
        <f t="shared" ca="1" si="212"/>
        <v>#VALUE!</v>
      </c>
      <c r="AU446">
        <f t="shared" si="200"/>
        <v>5</v>
      </c>
      <c r="AV446" t="str">
        <f t="shared" si="213"/>
        <v>??</v>
      </c>
      <c r="AX446" t="str">
        <f t="shared" si="201"/>
        <v>staffanekstrom</v>
      </c>
      <c r="AY446" t="str">
        <f t="shared" si="202"/>
        <v>INSERTED</v>
      </c>
      <c r="AZ446" t="str">
        <f t="shared" si="222"/>
        <v/>
      </c>
      <c r="BD446" t="str">
        <f t="shared" si="203"/>
        <v>YES</v>
      </c>
      <c r="BF446" t="e">
        <f t="shared" ca="1" si="214"/>
        <v>#VALUE!</v>
      </c>
    </row>
    <row r="447" spans="1:58">
      <c r="A447">
        <v>441</v>
      </c>
      <c r="D447" s="1" t="e">
        <f ca="1">INDIRECT(ADDRESS($C447,D$5,,,Table!$A$1))</f>
        <v>#VALUE!</v>
      </c>
      <c r="E447" t="e">
        <f ca="1">INDIRECT(ADDRESS($C447,E$5,,,Table!$A$1))</f>
        <v>#VALUE!</v>
      </c>
      <c r="F447" t="e">
        <f ca="1">INDIRECT(ADDRESS($C447,F$5,,,Table!$A$1))</f>
        <v>#VALUE!</v>
      </c>
      <c r="G447" t="e">
        <f ca="1">INDIRECT(ADDRESS($C447,G$5,,,Table!$A$1))</f>
        <v>#VALUE!</v>
      </c>
      <c r="H447" t="e">
        <f ca="1">INDIRECT(ADDRESS($C447,H$5,,,Table!$A$1))</f>
        <v>#VALUE!</v>
      </c>
      <c r="J447" t="str">
        <f>IF(OR(I447=Dev!$CU$46, I447=Dev!$CU$47, I447=Dev!$CU$48, I447=Dev!$CU$49, I447=Dev!$CU$50, I447=Dev!$CU$51, I447=Dev!$CU$52, I447=Dev!$CU$53, I447=Dev!$CR$48, I447=Dev!$CR$49),$C$3,                                                                  IF(OR(I447=Dev!$CU$54, I447=Dev!$CU$55, I447=Dev!$CU$56, I447=Dev!$CU$57, I447=Dev!$CU$58, I447=Dev!$CU$59, I447=Dev!$CS$48), $D$3,""))</f>
        <v/>
      </c>
      <c r="K447" t="e">
        <f ca="1">CONCATENATE(E447,Names!$P$3,I447)</f>
        <v>#VALUE!</v>
      </c>
      <c r="M447" t="e">
        <f ca="1">INDIRECT(ADDRESS($C447,M$5,,,Table!$A$1))</f>
        <v>#VALUE!</v>
      </c>
      <c r="O447" t="str">
        <f t="shared" si="215"/>
        <v/>
      </c>
      <c r="Q447" t="str">
        <f t="shared" si="219"/>
        <v/>
      </c>
      <c r="S447" t="str">
        <f ca="1">IFERROR(VLOOKUP(M447,Racks!$H$4:$M$30,Racks!$I$2),"")</f>
        <v/>
      </c>
      <c r="T447" t="str">
        <f ca="1">IFERROR(VLOOKUP(M447,Racks!$H$4:$M$30,Racks!$K$2),"")</f>
        <v/>
      </c>
      <c r="U447" t="str">
        <f t="shared" si="220"/>
        <v/>
      </c>
      <c r="V447" t="str">
        <f>CONCATENATE(Names!$C$17,Names!$N$3,U447)</f>
        <v>PRLTCB-</v>
      </c>
      <c r="Y447" t="str">
        <f>IF(OR(W447=Dev!$GJ$82, W447=Dev!$GJ$83, W447=Dev!$GJ$84, W447=Dev!$GJ$85, W447=Dev!$GJ$86, W447=Dev!$GJ$87, W447=Dev!$GJ$88, W447=Dev!$GJ$89, W447=Dev!$GG$82, W447=Dev!$GG$83, W447=Dev!$GG$84, W447=Dev!$GG$85, W447=Dev!$GG$86),Names!$C$10,                   IF(OR(W447=Dev!$GJ$90, W447=Dev!$GJ$91, W447=Dev!$GJ$92, W447=Dev!$GJ$93, W447=Dev!$GJ$94, W447=Dev!$GJ$95, W447=Dev!$GJ$96, W447=Dev!$GJ$97, W447=Dev!$GH$82), Names!$C$11,""))</f>
        <v/>
      </c>
      <c r="Z447" t="str">
        <f ca="1">IFERROR(VLOOKUP(M447,Racks!$H$4:$M$30,6),"")</f>
        <v/>
      </c>
      <c r="AA447" t="str">
        <f>IF(R447="","",CONCATENATE(S447,Names!$H$3,T447,Names!$J$3,Names!$K$3,Names!$L$3,V447))</f>
        <v/>
      </c>
      <c r="AB447" t="str">
        <f>IF(R447="","",CONCATENATE(V447,Names!$P$3,W447))</f>
        <v/>
      </c>
      <c r="AD447" t="str">
        <f t="shared" si="197"/>
        <v>CREATE</v>
      </c>
      <c r="AF447" t="str">
        <f t="shared" si="204"/>
        <v>??</v>
      </c>
      <c r="AH447" t="e">
        <f t="shared" ca="1" si="205"/>
        <v>#VALUE!</v>
      </c>
      <c r="AI447" t="str">
        <f t="shared" si="198"/>
        <v>AT</v>
      </c>
      <c r="AK447" t="str">
        <f t="shared" si="206"/>
        <v>??</v>
      </c>
      <c r="AM447" t="e">
        <f t="shared" ca="1" si="207"/>
        <v>#VALUE!</v>
      </c>
      <c r="AN447" t="str">
        <f t="shared" si="208"/>
        <v/>
      </c>
      <c r="AO447" t="str">
        <f t="shared" si="199"/>
        <v>KG</v>
      </c>
      <c r="AP447" t="str">
        <f t="shared" ca="1" si="209"/>
        <v/>
      </c>
      <c r="AQ447" t="str">
        <f t="shared" si="210"/>
        <v>??</v>
      </c>
      <c r="AS447" t="str">
        <f t="shared" si="211"/>
        <v/>
      </c>
      <c r="AT447" t="e">
        <f t="shared" ca="1" si="212"/>
        <v>#VALUE!</v>
      </c>
      <c r="AU447">
        <f t="shared" si="200"/>
        <v>5</v>
      </c>
      <c r="AV447" t="str">
        <f t="shared" si="213"/>
        <v>??</v>
      </c>
      <c r="AX447" t="str">
        <f t="shared" si="201"/>
        <v>staffanekstrom</v>
      </c>
      <c r="AY447" t="str">
        <f t="shared" si="202"/>
        <v>INSERTED</v>
      </c>
      <c r="AZ447" t="str">
        <f t="shared" si="222"/>
        <v/>
      </c>
      <c r="BD447" t="str">
        <f t="shared" si="203"/>
        <v>YES</v>
      </c>
      <c r="BF447" t="e">
        <f t="shared" ca="1" si="214"/>
        <v>#VALUE!</v>
      </c>
    </row>
    <row r="448" spans="1:58">
      <c r="A448">
        <v>442</v>
      </c>
      <c r="D448" s="1" t="e">
        <f ca="1">INDIRECT(ADDRESS($C448,D$5,,,Table!$A$1))</f>
        <v>#VALUE!</v>
      </c>
      <c r="E448" t="e">
        <f ca="1">INDIRECT(ADDRESS($C448,E$5,,,Table!$A$1))</f>
        <v>#VALUE!</v>
      </c>
      <c r="F448" t="e">
        <f ca="1">INDIRECT(ADDRESS($C448,F$5,,,Table!$A$1))</f>
        <v>#VALUE!</v>
      </c>
      <c r="G448" t="e">
        <f ca="1">INDIRECT(ADDRESS($C448,G$5,,,Table!$A$1))</f>
        <v>#VALUE!</v>
      </c>
      <c r="H448" t="e">
        <f ca="1">INDIRECT(ADDRESS($C448,H$5,,,Table!$A$1))</f>
        <v>#VALUE!</v>
      </c>
      <c r="J448" t="str">
        <f>IF(OR(I448=Dev!$CU$46, I448=Dev!$CU$47, I448=Dev!$CU$48, I448=Dev!$CU$49, I448=Dev!$CU$50, I448=Dev!$CU$51, I448=Dev!$CU$52, I448=Dev!$CU$53, I448=Dev!$CR$48, I448=Dev!$CR$49),$C$3,                                                                  IF(OR(I448=Dev!$CU$54, I448=Dev!$CU$55, I448=Dev!$CU$56, I448=Dev!$CU$57, I448=Dev!$CU$58, I448=Dev!$CU$59, I448=Dev!$CS$48), $D$3,""))</f>
        <v/>
      </c>
      <c r="K448" t="e">
        <f ca="1">CONCATENATE(E448,Names!$P$3,I448)</f>
        <v>#VALUE!</v>
      </c>
      <c r="M448" t="e">
        <f ca="1">INDIRECT(ADDRESS($C448,M$5,,,Table!$A$1))</f>
        <v>#VALUE!</v>
      </c>
      <c r="O448" t="str">
        <f t="shared" si="215"/>
        <v/>
      </c>
      <c r="Q448" t="str">
        <f t="shared" si="219"/>
        <v/>
      </c>
      <c r="S448" t="str">
        <f ca="1">IFERROR(VLOOKUP(M448,Racks!$H$4:$M$30,Racks!$I$2),"")</f>
        <v/>
      </c>
      <c r="T448" t="str">
        <f ca="1">IFERROR(VLOOKUP(M448,Racks!$H$4:$M$30,Racks!$K$2),"")</f>
        <v/>
      </c>
      <c r="U448" t="str">
        <f t="shared" si="220"/>
        <v/>
      </c>
      <c r="V448" t="str">
        <f>CONCATENATE(Names!$C$17,Names!$N$3,U448)</f>
        <v>PRLTCB-</v>
      </c>
      <c r="Y448" t="str">
        <f>IF(OR(W448=Dev!$GJ$82, W448=Dev!$GJ$83, W448=Dev!$GJ$84, W448=Dev!$GJ$85, W448=Dev!$GJ$86, W448=Dev!$GJ$87, W448=Dev!$GJ$88, W448=Dev!$GJ$89, W448=Dev!$GG$82, W448=Dev!$GG$83, W448=Dev!$GG$84, W448=Dev!$GG$85, W448=Dev!$GG$86),Names!$C$10,                   IF(OR(W448=Dev!$GJ$90, W448=Dev!$GJ$91, W448=Dev!$GJ$92, W448=Dev!$GJ$93, W448=Dev!$GJ$94, W448=Dev!$GJ$95, W448=Dev!$GJ$96, W448=Dev!$GJ$97, W448=Dev!$GH$82), Names!$C$11,""))</f>
        <v/>
      </c>
      <c r="Z448" t="str">
        <f ca="1">IFERROR(VLOOKUP(M448,Racks!$H$4:$M$30,6),"")</f>
        <v/>
      </c>
      <c r="AA448" t="str">
        <f>IF(R448="","",CONCATENATE(S448,Names!$H$3,T448,Names!$J$3,Names!$K$3,Names!$L$3,V448))</f>
        <v/>
      </c>
      <c r="AB448" t="str">
        <f>IF(R448="","",CONCATENATE(V448,Names!$P$3,W448))</f>
        <v/>
      </c>
      <c r="AD448" t="str">
        <f t="shared" si="197"/>
        <v>CREATE</v>
      </c>
      <c r="AF448" t="str">
        <f t="shared" si="204"/>
        <v>??</v>
      </c>
      <c r="AH448" t="e">
        <f t="shared" ca="1" si="205"/>
        <v>#VALUE!</v>
      </c>
      <c r="AI448" t="str">
        <f t="shared" si="198"/>
        <v>AT</v>
      </c>
      <c r="AK448" t="str">
        <f t="shared" si="206"/>
        <v>??</v>
      </c>
      <c r="AM448" t="e">
        <f t="shared" ca="1" si="207"/>
        <v>#VALUE!</v>
      </c>
      <c r="AN448" t="str">
        <f t="shared" si="208"/>
        <v/>
      </c>
      <c r="AO448" t="str">
        <f t="shared" si="199"/>
        <v>KG</v>
      </c>
      <c r="AP448" t="str">
        <f t="shared" ca="1" si="209"/>
        <v/>
      </c>
      <c r="AQ448" t="str">
        <f t="shared" si="210"/>
        <v>??</v>
      </c>
      <c r="AS448" t="str">
        <f t="shared" si="211"/>
        <v/>
      </c>
      <c r="AT448" t="e">
        <f t="shared" ca="1" si="212"/>
        <v>#VALUE!</v>
      </c>
      <c r="AU448">
        <f t="shared" si="200"/>
        <v>5</v>
      </c>
      <c r="AV448" t="str">
        <f t="shared" si="213"/>
        <v>??</v>
      </c>
      <c r="AX448" t="str">
        <f t="shared" si="201"/>
        <v>staffanekstrom</v>
      </c>
      <c r="AY448" t="str">
        <f t="shared" si="202"/>
        <v>INSERTED</v>
      </c>
      <c r="AZ448" t="str">
        <f t="shared" si="222"/>
        <v/>
      </c>
      <c r="BD448" t="str">
        <f t="shared" si="203"/>
        <v>YES</v>
      </c>
      <c r="BF448" t="e">
        <f t="shared" ca="1" si="214"/>
        <v>#VALUE!</v>
      </c>
    </row>
    <row r="449" spans="1:58">
      <c r="A449">
        <v>443</v>
      </c>
      <c r="D449" s="1" t="e">
        <f ca="1">INDIRECT(ADDRESS($C449,D$5,,,Table!$A$1))</f>
        <v>#VALUE!</v>
      </c>
      <c r="E449" t="e">
        <f ca="1">INDIRECT(ADDRESS($C449,E$5,,,Table!$A$1))</f>
        <v>#VALUE!</v>
      </c>
      <c r="F449" t="e">
        <f ca="1">INDIRECT(ADDRESS($C449,F$5,,,Table!$A$1))</f>
        <v>#VALUE!</v>
      </c>
      <c r="G449" t="e">
        <f ca="1">INDIRECT(ADDRESS($C449,G$5,,,Table!$A$1))</f>
        <v>#VALUE!</v>
      </c>
      <c r="H449" t="e">
        <f ca="1">INDIRECT(ADDRESS($C449,H$5,,,Table!$A$1))</f>
        <v>#VALUE!</v>
      </c>
      <c r="J449" t="str">
        <f>IF(OR(I449=Dev!$CU$46, I449=Dev!$CU$47, I449=Dev!$CU$48, I449=Dev!$CU$49, I449=Dev!$CU$50, I449=Dev!$CU$51, I449=Dev!$CU$52, I449=Dev!$CU$53, I449=Dev!$CR$48, I449=Dev!$CR$49),$C$3,                                                                  IF(OR(I449=Dev!$CU$54, I449=Dev!$CU$55, I449=Dev!$CU$56, I449=Dev!$CU$57, I449=Dev!$CU$58, I449=Dev!$CU$59, I449=Dev!$CS$48), $D$3,""))</f>
        <v/>
      </c>
      <c r="K449" t="e">
        <f ca="1">CONCATENATE(E449,Names!$P$3,I449)</f>
        <v>#VALUE!</v>
      </c>
      <c r="M449" t="e">
        <f ca="1">INDIRECT(ADDRESS($C449,M$5,,,Table!$A$1))</f>
        <v>#VALUE!</v>
      </c>
      <c r="O449" t="str">
        <f t="shared" si="215"/>
        <v/>
      </c>
      <c r="Q449" t="str">
        <f t="shared" si="219"/>
        <v/>
      </c>
      <c r="S449" t="str">
        <f ca="1">IFERROR(VLOOKUP(M449,Racks!$H$4:$M$30,Racks!$I$2),"")</f>
        <v/>
      </c>
      <c r="T449" t="str">
        <f ca="1">IFERROR(VLOOKUP(M449,Racks!$H$4:$M$30,Racks!$K$2),"")</f>
        <v/>
      </c>
      <c r="U449" t="str">
        <f t="shared" si="220"/>
        <v/>
      </c>
      <c r="V449" t="str">
        <f>CONCATENATE(Names!$C$17,Names!$N$3,U449)</f>
        <v>PRLTCB-</v>
      </c>
      <c r="Y449" t="str">
        <f>IF(OR(W449=Dev!$GJ$82, W449=Dev!$GJ$83, W449=Dev!$GJ$84, W449=Dev!$GJ$85, W449=Dev!$GJ$86, W449=Dev!$GJ$87, W449=Dev!$GJ$88, W449=Dev!$GJ$89, W449=Dev!$GG$82, W449=Dev!$GG$83, W449=Dev!$GG$84, W449=Dev!$GG$85, W449=Dev!$GG$86),Names!$C$10,                   IF(OR(W449=Dev!$GJ$90, W449=Dev!$GJ$91, W449=Dev!$GJ$92, W449=Dev!$GJ$93, W449=Dev!$GJ$94, W449=Dev!$GJ$95, W449=Dev!$GJ$96, W449=Dev!$GJ$97, W449=Dev!$GH$82), Names!$C$11,""))</f>
        <v/>
      </c>
      <c r="Z449" t="str">
        <f ca="1">IFERROR(VLOOKUP(M449,Racks!$H$4:$M$30,6),"")</f>
        <v/>
      </c>
      <c r="AA449" t="str">
        <f>IF(R449="","",CONCATENATE(S449,Names!$H$3,T449,Names!$J$3,Names!$K$3,Names!$L$3,V449))</f>
        <v/>
      </c>
      <c r="AB449" t="str">
        <f>IF(R449="","",CONCATENATE(V449,Names!$P$3,W449))</f>
        <v/>
      </c>
      <c r="AD449" t="str">
        <f t="shared" si="197"/>
        <v>CREATE</v>
      </c>
      <c r="AF449" t="str">
        <f t="shared" si="204"/>
        <v>??</v>
      </c>
      <c r="AH449" t="e">
        <f t="shared" ca="1" si="205"/>
        <v>#VALUE!</v>
      </c>
      <c r="AI449" t="str">
        <f t="shared" si="198"/>
        <v>AT</v>
      </c>
      <c r="AK449" t="str">
        <f t="shared" si="206"/>
        <v>??</v>
      </c>
      <c r="AM449" t="e">
        <f t="shared" ca="1" si="207"/>
        <v>#VALUE!</v>
      </c>
      <c r="AN449" t="str">
        <f t="shared" si="208"/>
        <v/>
      </c>
      <c r="AO449" t="str">
        <f t="shared" si="199"/>
        <v>KG</v>
      </c>
      <c r="AP449" t="str">
        <f t="shared" ca="1" si="209"/>
        <v/>
      </c>
      <c r="AQ449" t="str">
        <f t="shared" si="210"/>
        <v>??</v>
      </c>
      <c r="AS449" t="str">
        <f t="shared" si="211"/>
        <v/>
      </c>
      <c r="AT449" t="e">
        <f t="shared" ca="1" si="212"/>
        <v>#VALUE!</v>
      </c>
      <c r="AU449">
        <f t="shared" si="200"/>
        <v>5</v>
      </c>
      <c r="AV449" t="str">
        <f t="shared" si="213"/>
        <v>??</v>
      </c>
      <c r="AX449" t="str">
        <f t="shared" si="201"/>
        <v>staffanekstrom</v>
      </c>
      <c r="AY449" t="str">
        <f t="shared" si="202"/>
        <v>INSERTED</v>
      </c>
      <c r="AZ449" t="str">
        <f t="shared" si="222"/>
        <v/>
      </c>
      <c r="BD449" t="str">
        <f t="shared" si="203"/>
        <v>YES</v>
      </c>
      <c r="BF449" t="e">
        <f t="shared" ca="1" si="214"/>
        <v>#VALUE!</v>
      </c>
    </row>
    <row r="450" spans="1:58">
      <c r="A450">
        <v>444</v>
      </c>
      <c r="D450" s="1" t="e">
        <f ca="1">INDIRECT(ADDRESS($C450,D$5,,,Table!$A$1))</f>
        <v>#VALUE!</v>
      </c>
      <c r="E450" t="e">
        <f ca="1">INDIRECT(ADDRESS($C450,E$5,,,Table!$A$1))</f>
        <v>#VALUE!</v>
      </c>
      <c r="F450" t="e">
        <f ca="1">INDIRECT(ADDRESS($C450,F$5,,,Table!$A$1))</f>
        <v>#VALUE!</v>
      </c>
      <c r="G450" t="e">
        <f ca="1">INDIRECT(ADDRESS($C450,G$5,,,Table!$A$1))</f>
        <v>#VALUE!</v>
      </c>
      <c r="H450" t="e">
        <f ca="1">INDIRECT(ADDRESS($C450,H$5,,,Table!$A$1))</f>
        <v>#VALUE!</v>
      </c>
      <c r="J450" t="str">
        <f>IF(OR(I450=Dev!$CU$46, I450=Dev!$CU$47, I450=Dev!$CU$48, I450=Dev!$CU$49, I450=Dev!$CU$50, I450=Dev!$CU$51, I450=Dev!$CU$52, I450=Dev!$CU$53, I450=Dev!$CR$48, I450=Dev!$CR$49),$C$3,                                                                  IF(OR(I450=Dev!$CU$54, I450=Dev!$CU$55, I450=Dev!$CU$56, I450=Dev!$CU$57, I450=Dev!$CU$58, I450=Dev!$CU$59, I450=Dev!$CS$48), $D$3,""))</f>
        <v/>
      </c>
      <c r="K450" t="e">
        <f ca="1">CONCATENATE(E450,Names!$P$3,I450)</f>
        <v>#VALUE!</v>
      </c>
      <c r="M450" t="e">
        <f ca="1">INDIRECT(ADDRESS($C450,M$5,,,Table!$A$1))</f>
        <v>#VALUE!</v>
      </c>
      <c r="O450" t="str">
        <f t="shared" si="215"/>
        <v/>
      </c>
      <c r="Q450" t="str">
        <f t="shared" si="219"/>
        <v/>
      </c>
      <c r="S450" t="str">
        <f ca="1">IFERROR(VLOOKUP(M450,Racks!$H$4:$M$30,Racks!$I$2),"")</f>
        <v/>
      </c>
      <c r="T450" t="str">
        <f ca="1">IFERROR(VLOOKUP(M450,Racks!$H$4:$M$30,Racks!$K$2),"")</f>
        <v/>
      </c>
      <c r="U450" t="str">
        <f t="shared" si="220"/>
        <v/>
      </c>
      <c r="V450" t="str">
        <f>CONCATENATE(Names!$C$17,Names!$N$3,U450)</f>
        <v>PRLTCB-</v>
      </c>
      <c r="Y450" t="str">
        <f>IF(OR(W450=Dev!$GJ$82, W450=Dev!$GJ$83, W450=Dev!$GJ$84, W450=Dev!$GJ$85, W450=Dev!$GJ$86, W450=Dev!$GJ$87, W450=Dev!$GJ$88, W450=Dev!$GJ$89, W450=Dev!$GG$82, W450=Dev!$GG$83, W450=Dev!$GG$84, W450=Dev!$GG$85, W450=Dev!$GG$86),Names!$C$10,                   IF(OR(W450=Dev!$GJ$90, W450=Dev!$GJ$91, W450=Dev!$GJ$92, W450=Dev!$GJ$93, W450=Dev!$GJ$94, W450=Dev!$GJ$95, W450=Dev!$GJ$96, W450=Dev!$GJ$97, W450=Dev!$GH$82), Names!$C$11,""))</f>
        <v/>
      </c>
      <c r="Z450" t="str">
        <f ca="1">IFERROR(VLOOKUP(M450,Racks!$H$4:$M$30,6),"")</f>
        <v/>
      </c>
      <c r="AA450" t="str">
        <f>IF(R450="","",CONCATENATE(S450,Names!$H$3,T450,Names!$J$3,Names!$K$3,Names!$L$3,V450))</f>
        <v/>
      </c>
      <c r="AB450" t="str">
        <f>IF(R450="","",CONCATENATE(V450,Names!$P$3,W450))</f>
        <v/>
      </c>
      <c r="AD450" t="str">
        <f t="shared" si="197"/>
        <v>CREATE</v>
      </c>
      <c r="AF450" t="str">
        <f t="shared" si="204"/>
        <v>??</v>
      </c>
      <c r="AH450" t="e">
        <f t="shared" ca="1" si="205"/>
        <v>#VALUE!</v>
      </c>
      <c r="AI450" t="str">
        <f t="shared" si="198"/>
        <v>AT</v>
      </c>
      <c r="AK450" t="str">
        <f t="shared" si="206"/>
        <v>??</v>
      </c>
      <c r="AM450" t="e">
        <f t="shared" ca="1" si="207"/>
        <v>#VALUE!</v>
      </c>
      <c r="AN450" t="str">
        <f t="shared" si="208"/>
        <v/>
      </c>
      <c r="AO450" t="str">
        <f t="shared" si="199"/>
        <v>KG</v>
      </c>
      <c r="AP450" t="str">
        <f t="shared" ca="1" si="209"/>
        <v/>
      </c>
      <c r="AQ450" t="str">
        <f t="shared" si="210"/>
        <v>??</v>
      </c>
      <c r="AS450" t="str">
        <f t="shared" si="211"/>
        <v/>
      </c>
      <c r="AT450" t="e">
        <f t="shared" ca="1" si="212"/>
        <v>#VALUE!</v>
      </c>
      <c r="AU450">
        <f t="shared" si="200"/>
        <v>5</v>
      </c>
      <c r="AV450" t="str">
        <f t="shared" si="213"/>
        <v>??</v>
      </c>
      <c r="AX450" t="str">
        <f t="shared" si="201"/>
        <v>staffanekstrom</v>
      </c>
      <c r="AY450" t="str">
        <f t="shared" si="202"/>
        <v>INSERTED</v>
      </c>
      <c r="AZ450" t="str">
        <f t="shared" si="222"/>
        <v/>
      </c>
      <c r="BD450" t="str">
        <f t="shared" si="203"/>
        <v>YES</v>
      </c>
      <c r="BF450" t="e">
        <f t="shared" ca="1" si="214"/>
        <v>#VALUE!</v>
      </c>
    </row>
    <row r="451" spans="1:58">
      <c r="A451">
        <v>445</v>
      </c>
      <c r="D451" s="1" t="e">
        <f ca="1">INDIRECT(ADDRESS($C451,D$5,,,Table!$A$1))</f>
        <v>#VALUE!</v>
      </c>
      <c r="E451" t="e">
        <f ca="1">INDIRECT(ADDRESS($C451,E$5,,,Table!$A$1))</f>
        <v>#VALUE!</v>
      </c>
      <c r="F451" t="e">
        <f ca="1">INDIRECT(ADDRESS($C451,F$5,,,Table!$A$1))</f>
        <v>#VALUE!</v>
      </c>
      <c r="G451" t="e">
        <f ca="1">INDIRECT(ADDRESS($C451,G$5,,,Table!$A$1))</f>
        <v>#VALUE!</v>
      </c>
      <c r="H451" t="e">
        <f ca="1">INDIRECT(ADDRESS($C451,H$5,,,Table!$A$1))</f>
        <v>#VALUE!</v>
      </c>
      <c r="J451" t="str">
        <f>IF(OR(I451=Dev!$CU$46, I451=Dev!$CU$47, I451=Dev!$CU$48, I451=Dev!$CU$49, I451=Dev!$CU$50, I451=Dev!$CU$51, I451=Dev!$CU$52, I451=Dev!$CU$53, I451=Dev!$CR$48, I451=Dev!$CR$49),$C$3,                                                                  IF(OR(I451=Dev!$CU$54, I451=Dev!$CU$55, I451=Dev!$CU$56, I451=Dev!$CU$57, I451=Dev!$CU$58, I451=Dev!$CU$59, I451=Dev!$CS$48), $D$3,""))</f>
        <v/>
      </c>
      <c r="K451" t="e">
        <f ca="1">CONCATENATE(E451,Names!$P$3,I451)</f>
        <v>#VALUE!</v>
      </c>
      <c r="M451" t="e">
        <f ca="1">INDIRECT(ADDRESS($C451,M$5,,,Table!$A$1))</f>
        <v>#VALUE!</v>
      </c>
      <c r="O451" t="str">
        <f t="shared" si="215"/>
        <v/>
      </c>
      <c r="Q451" t="str">
        <f t="shared" si="219"/>
        <v/>
      </c>
      <c r="S451" t="str">
        <f ca="1">IFERROR(VLOOKUP(M451,Racks!$H$4:$M$30,Racks!$I$2),"")</f>
        <v/>
      </c>
      <c r="T451" t="str">
        <f ca="1">IFERROR(VLOOKUP(M451,Racks!$H$4:$M$30,Racks!$K$2),"")</f>
        <v/>
      </c>
      <c r="U451" t="str">
        <f t="shared" si="220"/>
        <v/>
      </c>
      <c r="V451" t="str">
        <f>CONCATENATE(Names!$C$17,Names!$N$3,U451)</f>
        <v>PRLTCB-</v>
      </c>
      <c r="Y451" t="str">
        <f>IF(OR(W451=Dev!$GJ$82, W451=Dev!$GJ$83, W451=Dev!$GJ$84, W451=Dev!$GJ$85, W451=Dev!$GJ$86, W451=Dev!$GJ$87, W451=Dev!$GJ$88, W451=Dev!$GJ$89, W451=Dev!$GG$82, W451=Dev!$GG$83, W451=Dev!$GG$84, W451=Dev!$GG$85, W451=Dev!$GG$86),Names!$C$10,                   IF(OR(W451=Dev!$GJ$90, W451=Dev!$GJ$91, W451=Dev!$GJ$92, W451=Dev!$GJ$93, W451=Dev!$GJ$94, W451=Dev!$GJ$95, W451=Dev!$GJ$96, W451=Dev!$GJ$97, W451=Dev!$GH$82), Names!$C$11,""))</f>
        <v/>
      </c>
      <c r="Z451" t="str">
        <f ca="1">IFERROR(VLOOKUP(M451,Racks!$H$4:$M$30,6),"")</f>
        <v/>
      </c>
      <c r="AA451" t="str">
        <f>IF(R451="","",CONCATENATE(S451,Names!$H$3,T451,Names!$J$3,Names!$K$3,Names!$L$3,V451))</f>
        <v/>
      </c>
      <c r="AB451" t="str">
        <f>IF(R451="","",CONCATENATE(V451,Names!$P$3,W451))</f>
        <v/>
      </c>
      <c r="AD451" t="str">
        <f t="shared" si="197"/>
        <v>CREATE</v>
      </c>
      <c r="AF451" t="str">
        <f t="shared" si="204"/>
        <v>??</v>
      </c>
      <c r="AH451" t="e">
        <f t="shared" ca="1" si="205"/>
        <v>#VALUE!</v>
      </c>
      <c r="AI451" t="str">
        <f t="shared" si="198"/>
        <v>AT</v>
      </c>
      <c r="AK451" t="str">
        <f t="shared" si="206"/>
        <v>??</v>
      </c>
      <c r="AM451" t="e">
        <f t="shared" ca="1" si="207"/>
        <v>#VALUE!</v>
      </c>
      <c r="AN451" t="str">
        <f t="shared" si="208"/>
        <v/>
      </c>
      <c r="AO451" t="str">
        <f t="shared" si="199"/>
        <v>KG</v>
      </c>
      <c r="AP451" t="str">
        <f t="shared" ca="1" si="209"/>
        <v/>
      </c>
      <c r="AQ451" t="str">
        <f t="shared" si="210"/>
        <v>??</v>
      </c>
      <c r="AS451" t="str">
        <f t="shared" si="211"/>
        <v/>
      </c>
      <c r="AT451" t="e">
        <f t="shared" ca="1" si="212"/>
        <v>#VALUE!</v>
      </c>
      <c r="AU451">
        <f t="shared" si="200"/>
        <v>5</v>
      </c>
      <c r="AV451" t="str">
        <f t="shared" si="213"/>
        <v>??</v>
      </c>
      <c r="AX451" t="str">
        <f t="shared" si="201"/>
        <v>staffanekstrom</v>
      </c>
      <c r="AY451" t="str">
        <f t="shared" si="202"/>
        <v>INSERTED</v>
      </c>
      <c r="AZ451" t="str">
        <f t="shared" si="222"/>
        <v/>
      </c>
      <c r="BD451" t="str">
        <f t="shared" si="203"/>
        <v>YES</v>
      </c>
      <c r="BF451" t="e">
        <f t="shared" ca="1" si="214"/>
        <v>#VALUE!</v>
      </c>
    </row>
    <row r="452" spans="1:58">
      <c r="A452">
        <v>446</v>
      </c>
      <c r="D452" s="1" t="e">
        <f ca="1">INDIRECT(ADDRESS($C452,D$5,,,Table!$A$1))</f>
        <v>#VALUE!</v>
      </c>
      <c r="E452" t="e">
        <f ca="1">INDIRECT(ADDRESS($C452,E$5,,,Table!$A$1))</f>
        <v>#VALUE!</v>
      </c>
      <c r="F452" t="e">
        <f ca="1">INDIRECT(ADDRESS($C452,F$5,,,Table!$A$1))</f>
        <v>#VALUE!</v>
      </c>
      <c r="G452" t="e">
        <f ca="1">INDIRECT(ADDRESS($C452,G$5,,,Table!$A$1))</f>
        <v>#VALUE!</v>
      </c>
      <c r="H452" t="e">
        <f ca="1">INDIRECT(ADDRESS($C452,H$5,,,Table!$A$1))</f>
        <v>#VALUE!</v>
      </c>
      <c r="J452" t="str">
        <f>IF(OR(I452=Dev!$CU$46, I452=Dev!$CU$47, I452=Dev!$CU$48, I452=Dev!$CU$49, I452=Dev!$CU$50, I452=Dev!$CU$51, I452=Dev!$CU$52, I452=Dev!$CU$53, I452=Dev!$CR$48, I452=Dev!$CR$49),$C$3,                                                                  IF(OR(I452=Dev!$CU$54, I452=Dev!$CU$55, I452=Dev!$CU$56, I452=Dev!$CU$57, I452=Dev!$CU$58, I452=Dev!$CU$59, I452=Dev!$CS$48), $D$3,""))</f>
        <v/>
      </c>
      <c r="K452" t="e">
        <f ca="1">CONCATENATE(E452,Names!$P$3,I452)</f>
        <v>#VALUE!</v>
      </c>
      <c r="M452" t="e">
        <f ca="1">INDIRECT(ADDRESS($C452,M$5,,,Table!$A$1))</f>
        <v>#VALUE!</v>
      </c>
      <c r="O452" t="str">
        <f t="shared" si="215"/>
        <v/>
      </c>
      <c r="Q452" t="str">
        <f t="shared" si="219"/>
        <v/>
      </c>
      <c r="S452" t="str">
        <f ca="1">IFERROR(VLOOKUP(M452,Racks!$H$4:$M$30,Racks!$I$2),"")</f>
        <v/>
      </c>
      <c r="T452" t="str">
        <f ca="1">IFERROR(VLOOKUP(M452,Racks!$H$4:$M$30,Racks!$K$2),"")</f>
        <v/>
      </c>
      <c r="U452" t="str">
        <f t="shared" si="220"/>
        <v/>
      </c>
      <c r="V452" t="str">
        <f>CONCATENATE(Names!$C$17,Names!$N$3,U452)</f>
        <v>PRLTCB-</v>
      </c>
      <c r="Y452" t="str">
        <f>IF(OR(W452=Dev!$GJ$82, W452=Dev!$GJ$83, W452=Dev!$GJ$84, W452=Dev!$GJ$85, W452=Dev!$GJ$86, W452=Dev!$GJ$87, W452=Dev!$GJ$88, W452=Dev!$GJ$89, W452=Dev!$GG$82, W452=Dev!$GG$83, W452=Dev!$GG$84, W452=Dev!$GG$85, W452=Dev!$GG$86),Names!$C$10,                   IF(OR(W452=Dev!$GJ$90, W452=Dev!$GJ$91, W452=Dev!$GJ$92, W452=Dev!$GJ$93, W452=Dev!$GJ$94, W452=Dev!$GJ$95, W452=Dev!$GJ$96, W452=Dev!$GJ$97, W452=Dev!$GH$82), Names!$C$11,""))</f>
        <v/>
      </c>
      <c r="Z452" t="str">
        <f ca="1">IFERROR(VLOOKUP(M452,Racks!$H$4:$M$30,6),"")</f>
        <v/>
      </c>
      <c r="AA452" t="str">
        <f>IF(R452="","",CONCATENATE(S452,Names!$H$3,T452,Names!$J$3,Names!$K$3,Names!$L$3,V452))</f>
        <v/>
      </c>
      <c r="AB452" t="str">
        <f>IF(R452="","",CONCATENATE(V452,Names!$P$3,W452))</f>
        <v/>
      </c>
      <c r="AD452" t="str">
        <f t="shared" si="197"/>
        <v>CREATE</v>
      </c>
      <c r="AF452" t="str">
        <f t="shared" si="204"/>
        <v>??</v>
      </c>
      <c r="AH452" t="e">
        <f t="shared" ca="1" si="205"/>
        <v>#VALUE!</v>
      </c>
      <c r="AI452" t="str">
        <f t="shared" si="198"/>
        <v>AT</v>
      </c>
      <c r="AK452" t="str">
        <f t="shared" si="206"/>
        <v>??</v>
      </c>
      <c r="AM452" t="e">
        <f t="shared" ca="1" si="207"/>
        <v>#VALUE!</v>
      </c>
      <c r="AN452" t="str">
        <f t="shared" si="208"/>
        <v/>
      </c>
      <c r="AO452" t="str">
        <f t="shared" si="199"/>
        <v>KG</v>
      </c>
      <c r="AP452" t="str">
        <f t="shared" ca="1" si="209"/>
        <v/>
      </c>
      <c r="AQ452" t="str">
        <f t="shared" si="210"/>
        <v>??</v>
      </c>
      <c r="AS452" t="str">
        <f t="shared" si="211"/>
        <v/>
      </c>
      <c r="AT452" t="e">
        <f t="shared" ca="1" si="212"/>
        <v>#VALUE!</v>
      </c>
      <c r="AU452">
        <f t="shared" si="200"/>
        <v>5</v>
      </c>
      <c r="AV452" t="str">
        <f t="shared" si="213"/>
        <v>??</v>
      </c>
      <c r="AX452" t="str">
        <f t="shared" si="201"/>
        <v>staffanekstrom</v>
      </c>
      <c r="AY452" t="str">
        <f t="shared" si="202"/>
        <v>INSERTED</v>
      </c>
      <c r="AZ452" t="str">
        <f t="shared" si="222"/>
        <v/>
      </c>
      <c r="BD452" t="str">
        <f t="shared" si="203"/>
        <v>YES</v>
      </c>
      <c r="BF452" t="e">
        <f t="shared" ca="1" si="214"/>
        <v>#VALUE!</v>
      </c>
    </row>
    <row r="453" spans="1:58">
      <c r="A453">
        <v>447</v>
      </c>
      <c r="D453" s="1" t="e">
        <f ca="1">INDIRECT(ADDRESS($C453,D$5,,,Table!$A$1))</f>
        <v>#VALUE!</v>
      </c>
      <c r="E453" t="e">
        <f ca="1">INDIRECT(ADDRESS($C453,E$5,,,Table!$A$1))</f>
        <v>#VALUE!</v>
      </c>
      <c r="F453" t="e">
        <f ca="1">INDIRECT(ADDRESS($C453,F$5,,,Table!$A$1))</f>
        <v>#VALUE!</v>
      </c>
      <c r="G453" t="e">
        <f ca="1">INDIRECT(ADDRESS($C453,G$5,,,Table!$A$1))</f>
        <v>#VALUE!</v>
      </c>
      <c r="H453" t="e">
        <f ca="1">INDIRECT(ADDRESS($C453,H$5,,,Table!$A$1))</f>
        <v>#VALUE!</v>
      </c>
      <c r="J453" t="str">
        <f>IF(OR(I453=Dev!$CU$46, I453=Dev!$CU$47, I453=Dev!$CU$48, I453=Dev!$CU$49, I453=Dev!$CU$50, I453=Dev!$CU$51, I453=Dev!$CU$52, I453=Dev!$CU$53, I453=Dev!$CR$48, I453=Dev!$CR$49),$C$3,                                                                  IF(OR(I453=Dev!$CU$54, I453=Dev!$CU$55, I453=Dev!$CU$56, I453=Dev!$CU$57, I453=Dev!$CU$58, I453=Dev!$CU$59, I453=Dev!$CS$48), $D$3,""))</f>
        <v/>
      </c>
      <c r="K453" t="e">
        <f ca="1">CONCATENATE(E453,Names!$P$3,I453)</f>
        <v>#VALUE!</v>
      </c>
      <c r="M453" t="e">
        <f ca="1">INDIRECT(ADDRESS($C453,M$5,,,Table!$A$1))</f>
        <v>#VALUE!</v>
      </c>
      <c r="O453" t="str">
        <f t="shared" si="215"/>
        <v/>
      </c>
      <c r="Q453" t="str">
        <f t="shared" si="219"/>
        <v/>
      </c>
      <c r="S453" t="str">
        <f ca="1">IFERROR(VLOOKUP(M453,Racks!$H$4:$M$30,Racks!$I$2),"")</f>
        <v/>
      </c>
      <c r="T453" t="str">
        <f ca="1">IFERROR(VLOOKUP(M453,Racks!$H$4:$M$30,Racks!$K$2),"")</f>
        <v/>
      </c>
      <c r="U453" t="str">
        <f t="shared" si="220"/>
        <v/>
      </c>
      <c r="V453" t="str">
        <f>CONCATENATE(Names!$C$17,Names!$N$3,U453)</f>
        <v>PRLTCB-</v>
      </c>
      <c r="Y453" t="str">
        <f>IF(OR(W453=Dev!$GJ$82, W453=Dev!$GJ$83, W453=Dev!$GJ$84, W453=Dev!$GJ$85, W453=Dev!$GJ$86, W453=Dev!$GJ$87, W453=Dev!$GJ$88, W453=Dev!$GJ$89, W453=Dev!$GG$82, W453=Dev!$GG$83, W453=Dev!$GG$84, W453=Dev!$GG$85, W453=Dev!$GG$86),Names!$C$10,                   IF(OR(W453=Dev!$GJ$90, W453=Dev!$GJ$91, W453=Dev!$GJ$92, W453=Dev!$GJ$93, W453=Dev!$GJ$94, W453=Dev!$GJ$95, W453=Dev!$GJ$96, W453=Dev!$GJ$97, W453=Dev!$GH$82), Names!$C$11,""))</f>
        <v/>
      </c>
      <c r="Z453" t="str">
        <f ca="1">IFERROR(VLOOKUP(M453,Racks!$H$4:$M$30,6),"")</f>
        <v/>
      </c>
      <c r="AA453" t="str">
        <f>IF(R453="","",CONCATENATE(S453,Names!$H$3,T453,Names!$J$3,Names!$K$3,Names!$L$3,V453))</f>
        <v/>
      </c>
      <c r="AB453" t="str">
        <f>IF(R453="","",CONCATENATE(V453,Names!$P$3,W453))</f>
        <v/>
      </c>
      <c r="AD453" t="str">
        <f t="shared" si="197"/>
        <v>CREATE</v>
      </c>
      <c r="AF453" t="str">
        <f t="shared" si="204"/>
        <v>??</v>
      </c>
      <c r="AH453" t="e">
        <f t="shared" ca="1" si="205"/>
        <v>#VALUE!</v>
      </c>
      <c r="AI453" t="str">
        <f t="shared" si="198"/>
        <v>AT</v>
      </c>
      <c r="AK453" t="str">
        <f t="shared" si="206"/>
        <v>??</v>
      </c>
      <c r="AM453" t="e">
        <f t="shared" ca="1" si="207"/>
        <v>#VALUE!</v>
      </c>
      <c r="AN453" t="str">
        <f t="shared" si="208"/>
        <v/>
      </c>
      <c r="AO453" t="str">
        <f t="shared" si="199"/>
        <v>KG</v>
      </c>
      <c r="AP453" t="str">
        <f t="shared" ca="1" si="209"/>
        <v/>
      </c>
      <c r="AQ453" t="str">
        <f t="shared" si="210"/>
        <v>??</v>
      </c>
      <c r="AS453" t="str">
        <f t="shared" si="211"/>
        <v/>
      </c>
      <c r="AT453" t="e">
        <f t="shared" ca="1" si="212"/>
        <v>#VALUE!</v>
      </c>
      <c r="AU453">
        <f t="shared" si="200"/>
        <v>5</v>
      </c>
      <c r="AV453" t="str">
        <f t="shared" si="213"/>
        <v>??</v>
      </c>
      <c r="AX453" t="str">
        <f t="shared" si="201"/>
        <v>staffanekstrom</v>
      </c>
      <c r="AY453" t="str">
        <f t="shared" si="202"/>
        <v>INSERTED</v>
      </c>
      <c r="AZ453" t="str">
        <f t="shared" si="222"/>
        <v/>
      </c>
      <c r="BD453" t="str">
        <f t="shared" si="203"/>
        <v>YES</v>
      </c>
      <c r="BF453" t="e">
        <f t="shared" ca="1" si="214"/>
        <v>#VALUE!</v>
      </c>
    </row>
    <row r="454" spans="1:58">
      <c r="A454">
        <v>448</v>
      </c>
      <c r="D454" s="1" t="e">
        <f ca="1">INDIRECT(ADDRESS($C454,D$5,,,Table!$A$1))</f>
        <v>#VALUE!</v>
      </c>
      <c r="E454" t="e">
        <f ca="1">INDIRECT(ADDRESS($C454,E$5,,,Table!$A$1))</f>
        <v>#VALUE!</v>
      </c>
      <c r="F454" t="e">
        <f ca="1">INDIRECT(ADDRESS($C454,F$5,,,Table!$A$1))</f>
        <v>#VALUE!</v>
      </c>
      <c r="G454" t="e">
        <f ca="1">INDIRECT(ADDRESS($C454,G$5,,,Table!$A$1))</f>
        <v>#VALUE!</v>
      </c>
      <c r="H454" t="e">
        <f ca="1">INDIRECT(ADDRESS($C454,H$5,,,Table!$A$1))</f>
        <v>#VALUE!</v>
      </c>
      <c r="J454" t="str">
        <f>IF(OR(I454=Dev!$CU$46, I454=Dev!$CU$47, I454=Dev!$CU$48, I454=Dev!$CU$49, I454=Dev!$CU$50, I454=Dev!$CU$51, I454=Dev!$CU$52, I454=Dev!$CU$53, I454=Dev!$CR$48, I454=Dev!$CR$49),$C$3,                                                                  IF(OR(I454=Dev!$CU$54, I454=Dev!$CU$55, I454=Dev!$CU$56, I454=Dev!$CU$57, I454=Dev!$CU$58, I454=Dev!$CU$59, I454=Dev!$CS$48), $D$3,""))</f>
        <v/>
      </c>
      <c r="K454" t="e">
        <f ca="1">CONCATENATE(E454,Names!$P$3,I454)</f>
        <v>#VALUE!</v>
      </c>
      <c r="M454" t="e">
        <f ca="1">INDIRECT(ADDRESS($C454,M$5,,,Table!$A$1))</f>
        <v>#VALUE!</v>
      </c>
      <c r="O454" t="str">
        <f t="shared" si="215"/>
        <v/>
      </c>
      <c r="Q454" t="str">
        <f t="shared" si="219"/>
        <v/>
      </c>
      <c r="S454" t="str">
        <f ca="1">IFERROR(VLOOKUP(M454,Racks!$H$4:$M$30,Racks!$I$2),"")</f>
        <v/>
      </c>
      <c r="T454" t="str">
        <f ca="1">IFERROR(VLOOKUP(M454,Racks!$H$4:$M$30,Racks!$K$2),"")</f>
        <v/>
      </c>
      <c r="U454" t="str">
        <f t="shared" si="220"/>
        <v/>
      </c>
      <c r="V454" t="str">
        <f>CONCATENATE(Names!$C$17,Names!$N$3,U454)</f>
        <v>PRLTCB-</v>
      </c>
      <c r="Y454" t="str">
        <f>IF(OR(W454=Dev!$GJ$82, W454=Dev!$GJ$83, W454=Dev!$GJ$84, W454=Dev!$GJ$85, W454=Dev!$GJ$86, W454=Dev!$GJ$87, W454=Dev!$GJ$88, W454=Dev!$GJ$89, W454=Dev!$GG$82, W454=Dev!$GG$83, W454=Dev!$GG$84, W454=Dev!$GG$85, W454=Dev!$GG$86),Names!$C$10,                   IF(OR(W454=Dev!$GJ$90, W454=Dev!$GJ$91, W454=Dev!$GJ$92, W454=Dev!$GJ$93, W454=Dev!$GJ$94, W454=Dev!$GJ$95, W454=Dev!$GJ$96, W454=Dev!$GJ$97, W454=Dev!$GH$82), Names!$C$11,""))</f>
        <v/>
      </c>
      <c r="Z454" t="str">
        <f ca="1">IFERROR(VLOOKUP(M454,Racks!$H$4:$M$30,6),"")</f>
        <v/>
      </c>
      <c r="AA454" t="str">
        <f>IF(R454="","",CONCATENATE(S454,Names!$H$3,T454,Names!$J$3,Names!$K$3,Names!$L$3,V454))</f>
        <v/>
      </c>
      <c r="AB454" t="str">
        <f>IF(R454="","",CONCATENATE(V454,Names!$P$3,W454))</f>
        <v/>
      </c>
      <c r="AD454" t="str">
        <f t="shared" si="197"/>
        <v>CREATE</v>
      </c>
      <c r="AF454" t="str">
        <f t="shared" si="204"/>
        <v>??</v>
      </c>
      <c r="AH454" t="e">
        <f t="shared" ca="1" si="205"/>
        <v>#VALUE!</v>
      </c>
      <c r="AI454" t="str">
        <f t="shared" si="198"/>
        <v>AT</v>
      </c>
      <c r="AK454" t="str">
        <f t="shared" si="206"/>
        <v>??</v>
      </c>
      <c r="AM454" t="e">
        <f t="shared" ca="1" si="207"/>
        <v>#VALUE!</v>
      </c>
      <c r="AN454" t="str">
        <f t="shared" si="208"/>
        <v/>
      </c>
      <c r="AO454" t="str">
        <f t="shared" si="199"/>
        <v>KG</v>
      </c>
      <c r="AP454" t="str">
        <f t="shared" ca="1" si="209"/>
        <v/>
      </c>
      <c r="AQ454" t="str">
        <f t="shared" si="210"/>
        <v>??</v>
      </c>
      <c r="AS454" t="str">
        <f t="shared" si="211"/>
        <v/>
      </c>
      <c r="AT454" t="e">
        <f t="shared" ca="1" si="212"/>
        <v>#VALUE!</v>
      </c>
      <c r="AU454">
        <f t="shared" si="200"/>
        <v>5</v>
      </c>
      <c r="AV454" t="str">
        <f t="shared" si="213"/>
        <v>??</v>
      </c>
      <c r="AX454" t="str">
        <f t="shared" si="201"/>
        <v>staffanekstrom</v>
      </c>
      <c r="AY454" t="str">
        <f t="shared" si="202"/>
        <v>INSERTED</v>
      </c>
      <c r="AZ454" t="str">
        <f t="shared" si="222"/>
        <v/>
      </c>
      <c r="BD454" t="str">
        <f t="shared" si="203"/>
        <v>YES</v>
      </c>
      <c r="BF454" t="e">
        <f t="shared" ca="1" si="214"/>
        <v>#VALUE!</v>
      </c>
    </row>
    <row r="455" spans="1:58">
      <c r="A455">
        <v>449</v>
      </c>
      <c r="D455" s="1" t="e">
        <f ca="1">INDIRECT(ADDRESS($C455,D$5,,,Table!$A$1))</f>
        <v>#VALUE!</v>
      </c>
      <c r="E455" t="e">
        <f ca="1">INDIRECT(ADDRESS($C455,E$5,,,Table!$A$1))</f>
        <v>#VALUE!</v>
      </c>
      <c r="F455" t="e">
        <f ca="1">INDIRECT(ADDRESS($C455,F$5,,,Table!$A$1))</f>
        <v>#VALUE!</v>
      </c>
      <c r="G455" t="e">
        <f ca="1">INDIRECT(ADDRESS($C455,G$5,,,Table!$A$1))</f>
        <v>#VALUE!</v>
      </c>
      <c r="H455" t="e">
        <f ca="1">INDIRECT(ADDRESS($C455,H$5,,,Table!$A$1))</f>
        <v>#VALUE!</v>
      </c>
      <c r="J455" t="str">
        <f>IF(OR(I455=Dev!$CU$46, I455=Dev!$CU$47, I455=Dev!$CU$48, I455=Dev!$CU$49, I455=Dev!$CU$50, I455=Dev!$CU$51, I455=Dev!$CU$52, I455=Dev!$CU$53, I455=Dev!$CR$48, I455=Dev!$CR$49),$C$3,                                                                  IF(OR(I455=Dev!$CU$54, I455=Dev!$CU$55, I455=Dev!$CU$56, I455=Dev!$CU$57, I455=Dev!$CU$58, I455=Dev!$CU$59, I455=Dev!$CS$48), $D$3,""))</f>
        <v/>
      </c>
      <c r="K455" t="e">
        <f ca="1">CONCATENATE(E455,Names!$P$3,I455)</f>
        <v>#VALUE!</v>
      </c>
      <c r="M455" t="e">
        <f ca="1">INDIRECT(ADDRESS($C455,M$5,,,Table!$A$1))</f>
        <v>#VALUE!</v>
      </c>
      <c r="O455" t="str">
        <f t="shared" si="215"/>
        <v/>
      </c>
      <c r="Q455" t="str">
        <f t="shared" si="219"/>
        <v/>
      </c>
      <c r="S455" t="str">
        <f ca="1">IFERROR(VLOOKUP(M455,Racks!$H$4:$M$30,Racks!$I$2),"")</f>
        <v/>
      </c>
      <c r="T455" t="str">
        <f ca="1">IFERROR(VLOOKUP(M455,Racks!$H$4:$M$30,Racks!$K$2),"")</f>
        <v/>
      </c>
      <c r="U455" t="str">
        <f t="shared" si="220"/>
        <v/>
      </c>
      <c r="V455" t="str">
        <f>CONCATENATE(Names!$C$17,Names!$N$3,U455)</f>
        <v>PRLTCB-</v>
      </c>
      <c r="Y455" t="str">
        <f>IF(OR(W455=Dev!$GJ$82, W455=Dev!$GJ$83, W455=Dev!$GJ$84, W455=Dev!$GJ$85, W455=Dev!$GJ$86, W455=Dev!$GJ$87, W455=Dev!$GJ$88, W455=Dev!$GJ$89, W455=Dev!$GG$82, W455=Dev!$GG$83, W455=Dev!$GG$84, W455=Dev!$GG$85, W455=Dev!$GG$86),Names!$C$10,                   IF(OR(W455=Dev!$GJ$90, W455=Dev!$GJ$91, W455=Dev!$GJ$92, W455=Dev!$GJ$93, W455=Dev!$GJ$94, W455=Dev!$GJ$95, W455=Dev!$GJ$96, W455=Dev!$GJ$97, W455=Dev!$GH$82), Names!$C$11,""))</f>
        <v/>
      </c>
      <c r="Z455" t="str">
        <f ca="1">IFERROR(VLOOKUP(M455,Racks!$H$4:$M$30,6),"")</f>
        <v/>
      </c>
      <c r="AA455" t="str">
        <f>IF(R455="","",CONCATENATE(S455,Names!$H$3,T455,Names!$J$3,Names!$K$3,Names!$L$3,V455))</f>
        <v/>
      </c>
      <c r="AB455" t="str">
        <f>IF(R455="","",CONCATENATE(V455,Names!$P$3,W455))</f>
        <v/>
      </c>
      <c r="AD455" t="str">
        <f t="shared" ref="AD455:AD518" si="223">$AD$1</f>
        <v>CREATE</v>
      </c>
      <c r="AF455" t="str">
        <f t="shared" si="204"/>
        <v>??</v>
      </c>
      <c r="AH455" t="e">
        <f t="shared" ca="1" si="205"/>
        <v>#VALUE!</v>
      </c>
      <c r="AI455" t="str">
        <f t="shared" ref="AI455:AI518" si="224">$AI$1</f>
        <v>AT</v>
      </c>
      <c r="AK455" t="str">
        <f t="shared" si="206"/>
        <v>??</v>
      </c>
      <c r="AM455" t="e">
        <f t="shared" ca="1" si="207"/>
        <v>#VALUE!</v>
      </c>
      <c r="AN455" t="str">
        <f t="shared" si="208"/>
        <v/>
      </c>
      <c r="AO455" t="str">
        <f t="shared" ref="AO455:AO518" si="225">$AO$1</f>
        <v>KG</v>
      </c>
      <c r="AP455" t="str">
        <f t="shared" ca="1" si="209"/>
        <v/>
      </c>
      <c r="AQ455" t="str">
        <f t="shared" si="210"/>
        <v>??</v>
      </c>
      <c r="AS455" t="str">
        <f t="shared" si="211"/>
        <v/>
      </c>
      <c r="AT455" t="e">
        <f t="shared" ca="1" si="212"/>
        <v>#VALUE!</v>
      </c>
      <c r="AU455">
        <f t="shared" ref="AU455:AU518" si="226">$AU$1</f>
        <v>5</v>
      </c>
      <c r="AV455" t="str">
        <f t="shared" si="213"/>
        <v>??</v>
      </c>
      <c r="AX455" t="str">
        <f t="shared" ref="AX455:AX518" si="227">$AX$1</f>
        <v>staffanekstrom</v>
      </c>
      <c r="AY455" t="str">
        <f t="shared" ref="AY455:AY518" si="228">$AY$1</f>
        <v>INSERTED</v>
      </c>
      <c r="AZ455" t="str">
        <f t="shared" ref="AZ455:AZ518" si="229">$AZ$1</f>
        <v/>
      </c>
      <c r="BD455" t="str">
        <f t="shared" ref="BD455:BD518" si="230">$BD$1</f>
        <v>YES</v>
      </c>
      <c r="BF455" t="e">
        <f t="shared" ca="1" si="214"/>
        <v>#VALUE!</v>
      </c>
    </row>
    <row r="456" spans="1:58">
      <c r="A456">
        <v>450</v>
      </c>
      <c r="D456" s="1" t="e">
        <f ca="1">INDIRECT(ADDRESS($C456,D$5,,,Table!$A$1))</f>
        <v>#VALUE!</v>
      </c>
      <c r="E456" t="e">
        <f ca="1">INDIRECT(ADDRESS($C456,E$5,,,Table!$A$1))</f>
        <v>#VALUE!</v>
      </c>
      <c r="F456" t="e">
        <f ca="1">INDIRECT(ADDRESS($C456,F$5,,,Table!$A$1))</f>
        <v>#VALUE!</v>
      </c>
      <c r="G456" t="e">
        <f ca="1">INDIRECT(ADDRESS($C456,G$5,,,Table!$A$1))</f>
        <v>#VALUE!</v>
      </c>
      <c r="H456" t="e">
        <f ca="1">INDIRECT(ADDRESS($C456,H$5,,,Table!$A$1))</f>
        <v>#VALUE!</v>
      </c>
      <c r="J456" t="str">
        <f>IF(OR(I456=Dev!$CU$46, I456=Dev!$CU$47, I456=Dev!$CU$48, I456=Dev!$CU$49, I456=Dev!$CU$50, I456=Dev!$CU$51, I456=Dev!$CU$52, I456=Dev!$CU$53, I456=Dev!$CR$48, I456=Dev!$CR$49),$C$3,                                                                  IF(OR(I456=Dev!$CU$54, I456=Dev!$CU$55, I456=Dev!$CU$56, I456=Dev!$CU$57, I456=Dev!$CU$58, I456=Dev!$CU$59, I456=Dev!$CS$48), $D$3,""))</f>
        <v/>
      </c>
      <c r="K456" t="e">
        <f ca="1">CONCATENATE(E456,Names!$P$3,I456)</f>
        <v>#VALUE!</v>
      </c>
      <c r="M456" t="e">
        <f ca="1">INDIRECT(ADDRESS($C456,M$5,,,Table!$A$1))</f>
        <v>#VALUE!</v>
      </c>
      <c r="O456" t="str">
        <f t="shared" si="215"/>
        <v/>
      </c>
      <c r="Q456" t="str">
        <f t="shared" si="219"/>
        <v/>
      </c>
      <c r="S456" t="str">
        <f ca="1">IFERROR(VLOOKUP(M456,Racks!$H$4:$M$30,Racks!$I$2),"")</f>
        <v/>
      </c>
      <c r="T456" t="str">
        <f ca="1">IFERROR(VLOOKUP(M456,Racks!$H$4:$M$30,Racks!$K$2),"")</f>
        <v/>
      </c>
      <c r="U456" t="str">
        <f t="shared" si="220"/>
        <v/>
      </c>
      <c r="V456" t="str">
        <f>CONCATENATE(Names!$C$17,Names!$N$3,U456)</f>
        <v>PRLTCB-</v>
      </c>
      <c r="Y456" t="str">
        <f>IF(OR(W456=Dev!$GJ$82, W456=Dev!$GJ$83, W456=Dev!$GJ$84, W456=Dev!$GJ$85, W456=Dev!$GJ$86, W456=Dev!$GJ$87, W456=Dev!$GJ$88, W456=Dev!$GJ$89, W456=Dev!$GG$82, W456=Dev!$GG$83, W456=Dev!$GG$84, W456=Dev!$GG$85, W456=Dev!$GG$86),Names!$C$10,                   IF(OR(W456=Dev!$GJ$90, W456=Dev!$GJ$91, W456=Dev!$GJ$92, W456=Dev!$GJ$93, W456=Dev!$GJ$94, W456=Dev!$GJ$95, W456=Dev!$GJ$96, W456=Dev!$GJ$97, W456=Dev!$GH$82), Names!$C$11,""))</f>
        <v/>
      </c>
      <c r="Z456" t="str">
        <f ca="1">IFERROR(VLOOKUP(M456,Racks!$H$4:$M$30,6),"")</f>
        <v/>
      </c>
      <c r="AA456" t="str">
        <f>IF(R456="","",CONCATENATE(S456,Names!$H$3,T456,Names!$J$3,Names!$K$3,Names!$L$3,V456))</f>
        <v/>
      </c>
      <c r="AB456" t="str">
        <f>IF(R456="","",CONCATENATE(V456,Names!$P$3,W456))</f>
        <v/>
      </c>
      <c r="AD456" t="str">
        <f t="shared" si="223"/>
        <v>CREATE</v>
      </c>
      <c r="AF456" t="str">
        <f t="shared" ref="AF456:AF519" si="231">IF(J456=$C$3,$AF$1,IF(J456=$D$3,$AF$2,"??"))</f>
        <v>??</v>
      </c>
      <c r="AH456" t="e">
        <f t="shared" ref="AH456:AH519" ca="1" si="232">H456</f>
        <v>#VALUE!</v>
      </c>
      <c r="AI456" t="str">
        <f t="shared" si="224"/>
        <v>AT</v>
      </c>
      <c r="AK456" t="str">
        <f t="shared" ref="AK456:AK519" si="233">IF(J456=$C$3,$AK$1,IF(J456=$D$3,$AK$2,"??"))</f>
        <v>??</v>
      </c>
      <c r="AM456" t="e">
        <f t="shared" ref="AM456:AM519" ca="1" si="234">K456</f>
        <v>#VALUE!</v>
      </c>
      <c r="AN456" t="str">
        <f t="shared" ref="AN456:AN519" si="235">AA456</f>
        <v/>
      </c>
      <c r="AO456" t="str">
        <f t="shared" si="225"/>
        <v>KG</v>
      </c>
      <c r="AP456" t="str">
        <f t="shared" ref="AP456:AP519" ca="1" si="236">Z456</f>
        <v/>
      </c>
      <c r="AQ456" t="str">
        <f t="shared" ref="AQ456:AQ519" si="237">IF(J456=$C$3,$AQ$3,IF(J456=$D$3,$AQ$4,"??"))</f>
        <v>??</v>
      </c>
      <c r="AS456" t="str">
        <f t="shared" ref="AS456:AS519" si="238">AB456</f>
        <v/>
      </c>
      <c r="AT456" t="e">
        <f t="shared" ref="AT456:AT519" ca="1" si="239">IF(OR(G456=$AQ$1,G456=$AR$1,G456=$AS$1),$AT$1,  IF(OR(G456=$AQ$2,G456=$AR$2,G456=$AS$2),$AT$2,IF(OR(G456=$AR$3,G456=$AS$3),$AT$3,"??")))</f>
        <v>#VALUE!</v>
      </c>
      <c r="AU456">
        <f t="shared" si="226"/>
        <v>5</v>
      </c>
      <c r="AV456" t="str">
        <f t="shared" ref="AV456:AV519" si="240">IF(J456=$C$3,$AV$2,IF(J456=$D$3,$AV$1,"??"))</f>
        <v>??</v>
      </c>
      <c r="AX456" t="str">
        <f t="shared" si="227"/>
        <v>staffanekstrom</v>
      </c>
      <c r="AY456" t="str">
        <f t="shared" si="228"/>
        <v>INSERTED</v>
      </c>
      <c r="AZ456" t="str">
        <f t="shared" si="229"/>
        <v/>
      </c>
      <c r="BD456" t="str">
        <f t="shared" si="230"/>
        <v>YES</v>
      </c>
      <c r="BF456" t="e">
        <f t="shared" ref="BF456:BF519" ca="1" si="241">M456</f>
        <v>#VALUE!</v>
      </c>
    </row>
    <row r="457" spans="1:58">
      <c r="A457">
        <v>451</v>
      </c>
      <c r="D457" s="1" t="e">
        <f ca="1">INDIRECT(ADDRESS($C457,D$5,,,Table!$A$1))</f>
        <v>#VALUE!</v>
      </c>
      <c r="E457" t="e">
        <f ca="1">INDIRECT(ADDRESS($C457,E$5,,,Table!$A$1))</f>
        <v>#VALUE!</v>
      </c>
      <c r="F457" t="e">
        <f ca="1">INDIRECT(ADDRESS($C457,F$5,,,Table!$A$1))</f>
        <v>#VALUE!</v>
      </c>
      <c r="G457" t="e">
        <f ca="1">INDIRECT(ADDRESS($C457,G$5,,,Table!$A$1))</f>
        <v>#VALUE!</v>
      </c>
      <c r="H457" t="e">
        <f ca="1">INDIRECT(ADDRESS($C457,H$5,,,Table!$A$1))</f>
        <v>#VALUE!</v>
      </c>
      <c r="J457" t="str">
        <f>IF(OR(I457=Dev!$CU$46, I457=Dev!$CU$47, I457=Dev!$CU$48, I457=Dev!$CU$49, I457=Dev!$CU$50, I457=Dev!$CU$51, I457=Dev!$CU$52, I457=Dev!$CU$53, I457=Dev!$CR$48, I457=Dev!$CR$49),$C$3,                                                                  IF(OR(I457=Dev!$CU$54, I457=Dev!$CU$55, I457=Dev!$CU$56, I457=Dev!$CU$57, I457=Dev!$CU$58, I457=Dev!$CU$59, I457=Dev!$CS$48), $D$3,""))</f>
        <v/>
      </c>
      <c r="K457" t="e">
        <f ca="1">CONCATENATE(E457,Names!$P$3,I457)</f>
        <v>#VALUE!</v>
      </c>
      <c r="M457" t="e">
        <f ca="1">INDIRECT(ADDRESS($C457,M$5,,,Table!$A$1))</f>
        <v>#VALUE!</v>
      </c>
      <c r="O457" t="str">
        <f t="shared" si="215"/>
        <v/>
      </c>
      <c r="Q457" t="str">
        <f t="shared" si="219"/>
        <v/>
      </c>
      <c r="S457" t="str">
        <f ca="1">IFERROR(VLOOKUP(M457,Racks!$H$4:$M$30,Racks!$I$2),"")</f>
        <v/>
      </c>
      <c r="T457" t="str">
        <f ca="1">IFERROR(VLOOKUP(M457,Racks!$H$4:$M$30,Racks!$K$2),"")</f>
        <v/>
      </c>
      <c r="U457" t="str">
        <f t="shared" si="220"/>
        <v/>
      </c>
      <c r="V457" t="str">
        <f>CONCATENATE(Names!$C$17,Names!$N$3,U457)</f>
        <v>PRLTCB-</v>
      </c>
      <c r="Y457" t="str">
        <f>IF(OR(W457=Dev!$GJ$82, W457=Dev!$GJ$83, W457=Dev!$GJ$84, W457=Dev!$GJ$85, W457=Dev!$GJ$86, W457=Dev!$GJ$87, W457=Dev!$GJ$88, W457=Dev!$GJ$89, W457=Dev!$GG$82, W457=Dev!$GG$83, W457=Dev!$GG$84, W457=Dev!$GG$85, W457=Dev!$GG$86),Names!$C$10,                   IF(OR(W457=Dev!$GJ$90, W457=Dev!$GJ$91, W457=Dev!$GJ$92, W457=Dev!$GJ$93, W457=Dev!$GJ$94, W457=Dev!$GJ$95, W457=Dev!$GJ$96, W457=Dev!$GJ$97, W457=Dev!$GH$82), Names!$C$11,""))</f>
        <v/>
      </c>
      <c r="Z457" t="str">
        <f ca="1">IFERROR(VLOOKUP(M457,Racks!$H$4:$M$30,6),"")</f>
        <v/>
      </c>
      <c r="AA457" t="str">
        <f>IF(R457="","",CONCATENATE(S457,Names!$H$3,T457,Names!$J$3,Names!$K$3,Names!$L$3,V457))</f>
        <v/>
      </c>
      <c r="AB457" t="str">
        <f>IF(R457="","",CONCATENATE(V457,Names!$P$3,W457))</f>
        <v/>
      </c>
      <c r="AD457" t="str">
        <f t="shared" si="223"/>
        <v>CREATE</v>
      </c>
      <c r="AF457" t="str">
        <f t="shared" si="231"/>
        <v>??</v>
      </c>
      <c r="AH457" t="e">
        <f t="shared" ca="1" si="232"/>
        <v>#VALUE!</v>
      </c>
      <c r="AI457" t="str">
        <f t="shared" si="224"/>
        <v>AT</v>
      </c>
      <c r="AK457" t="str">
        <f t="shared" si="233"/>
        <v>??</v>
      </c>
      <c r="AM457" t="e">
        <f t="shared" ca="1" si="234"/>
        <v>#VALUE!</v>
      </c>
      <c r="AN457" t="str">
        <f t="shared" si="235"/>
        <v/>
      </c>
      <c r="AO457" t="str">
        <f t="shared" si="225"/>
        <v>KG</v>
      </c>
      <c r="AP457" t="str">
        <f t="shared" ca="1" si="236"/>
        <v/>
      </c>
      <c r="AQ457" t="str">
        <f t="shared" si="237"/>
        <v>??</v>
      </c>
      <c r="AS457" t="str">
        <f t="shared" si="238"/>
        <v/>
      </c>
      <c r="AT457" t="e">
        <f t="shared" ca="1" si="239"/>
        <v>#VALUE!</v>
      </c>
      <c r="AU457">
        <f t="shared" si="226"/>
        <v>5</v>
      </c>
      <c r="AV457" t="str">
        <f t="shared" si="240"/>
        <v>??</v>
      </c>
      <c r="AX457" t="str">
        <f t="shared" si="227"/>
        <v>staffanekstrom</v>
      </c>
      <c r="AY457" t="str">
        <f t="shared" si="228"/>
        <v>INSERTED</v>
      </c>
      <c r="AZ457" t="str">
        <f t="shared" si="229"/>
        <v/>
      </c>
      <c r="BD457" t="str">
        <f t="shared" si="230"/>
        <v>YES</v>
      </c>
      <c r="BF457" t="e">
        <f t="shared" ca="1" si="241"/>
        <v>#VALUE!</v>
      </c>
    </row>
    <row r="458" spans="1:58">
      <c r="A458">
        <v>452</v>
      </c>
      <c r="D458" s="1" t="e">
        <f ca="1">INDIRECT(ADDRESS($C458,D$5,,,Table!$A$1))</f>
        <v>#VALUE!</v>
      </c>
      <c r="E458" t="e">
        <f ca="1">INDIRECT(ADDRESS($C458,E$5,,,Table!$A$1))</f>
        <v>#VALUE!</v>
      </c>
      <c r="F458" t="e">
        <f ca="1">INDIRECT(ADDRESS($C458,F$5,,,Table!$A$1))</f>
        <v>#VALUE!</v>
      </c>
      <c r="G458" t="e">
        <f ca="1">INDIRECT(ADDRESS($C458,G$5,,,Table!$A$1))</f>
        <v>#VALUE!</v>
      </c>
      <c r="H458" t="e">
        <f ca="1">INDIRECT(ADDRESS($C458,H$5,,,Table!$A$1))</f>
        <v>#VALUE!</v>
      </c>
      <c r="J458" t="str">
        <f>IF(OR(I458=Dev!$CU$46, I458=Dev!$CU$47, I458=Dev!$CU$48, I458=Dev!$CU$49, I458=Dev!$CU$50, I458=Dev!$CU$51, I458=Dev!$CU$52, I458=Dev!$CU$53, I458=Dev!$CR$48, I458=Dev!$CR$49),$C$3,                                                                  IF(OR(I458=Dev!$CU$54, I458=Dev!$CU$55, I458=Dev!$CU$56, I458=Dev!$CU$57, I458=Dev!$CU$58, I458=Dev!$CU$59, I458=Dev!$CS$48), $D$3,""))</f>
        <v/>
      </c>
      <c r="K458" t="e">
        <f ca="1">CONCATENATE(E458,Names!$P$3,I458)</f>
        <v>#VALUE!</v>
      </c>
      <c r="M458" t="e">
        <f ca="1">INDIRECT(ADDRESS($C458,M$5,,,Table!$A$1))</f>
        <v>#VALUE!</v>
      </c>
      <c r="O458" t="str">
        <f t="shared" si="215"/>
        <v/>
      </c>
      <c r="Q458" t="str">
        <f t="shared" si="219"/>
        <v/>
      </c>
      <c r="S458" t="str">
        <f ca="1">IFERROR(VLOOKUP(M458,Racks!$H$4:$M$30,Racks!$I$2),"")</f>
        <v/>
      </c>
      <c r="T458" t="str">
        <f ca="1">IFERROR(VLOOKUP(M458,Racks!$H$4:$M$30,Racks!$K$2),"")</f>
        <v/>
      </c>
      <c r="U458" t="str">
        <f t="shared" si="220"/>
        <v/>
      </c>
      <c r="V458" t="str">
        <f>CONCATENATE(Names!$C$17,Names!$N$3,U458)</f>
        <v>PRLTCB-</v>
      </c>
      <c r="Y458" t="str">
        <f>IF(OR(W458=Dev!$GJ$82, W458=Dev!$GJ$83, W458=Dev!$GJ$84, W458=Dev!$GJ$85, W458=Dev!$GJ$86, W458=Dev!$GJ$87, W458=Dev!$GJ$88, W458=Dev!$GJ$89, W458=Dev!$GG$82, W458=Dev!$GG$83, W458=Dev!$GG$84, W458=Dev!$GG$85, W458=Dev!$GG$86),Names!$C$10,                   IF(OR(W458=Dev!$GJ$90, W458=Dev!$GJ$91, W458=Dev!$GJ$92, W458=Dev!$GJ$93, W458=Dev!$GJ$94, W458=Dev!$GJ$95, W458=Dev!$GJ$96, W458=Dev!$GJ$97, W458=Dev!$GH$82), Names!$C$11,""))</f>
        <v/>
      </c>
      <c r="Z458" t="str">
        <f ca="1">IFERROR(VLOOKUP(M458,Racks!$H$4:$M$30,6),"")</f>
        <v/>
      </c>
      <c r="AA458" t="str">
        <f>IF(R458="","",CONCATENATE(S458,Names!$H$3,T458,Names!$J$3,Names!$K$3,Names!$L$3,V458))</f>
        <v/>
      </c>
      <c r="AB458" t="str">
        <f>IF(R458="","",CONCATENATE(V458,Names!$P$3,W458))</f>
        <v/>
      </c>
      <c r="AD458" t="str">
        <f t="shared" si="223"/>
        <v>CREATE</v>
      </c>
      <c r="AF458" t="str">
        <f t="shared" si="231"/>
        <v>??</v>
      </c>
      <c r="AH458" t="e">
        <f t="shared" ca="1" si="232"/>
        <v>#VALUE!</v>
      </c>
      <c r="AI458" t="str">
        <f t="shared" si="224"/>
        <v>AT</v>
      </c>
      <c r="AK458" t="str">
        <f t="shared" si="233"/>
        <v>??</v>
      </c>
      <c r="AM458" t="e">
        <f t="shared" ca="1" si="234"/>
        <v>#VALUE!</v>
      </c>
      <c r="AN458" t="str">
        <f t="shared" si="235"/>
        <v/>
      </c>
      <c r="AO458" t="str">
        <f t="shared" si="225"/>
        <v>KG</v>
      </c>
      <c r="AP458" t="str">
        <f t="shared" ca="1" si="236"/>
        <v/>
      </c>
      <c r="AQ458" t="str">
        <f t="shared" si="237"/>
        <v>??</v>
      </c>
      <c r="AS458" t="str">
        <f t="shared" si="238"/>
        <v/>
      </c>
      <c r="AT458" t="e">
        <f t="shared" ca="1" si="239"/>
        <v>#VALUE!</v>
      </c>
      <c r="AU458">
        <f t="shared" si="226"/>
        <v>5</v>
      </c>
      <c r="AV458" t="str">
        <f t="shared" si="240"/>
        <v>??</v>
      </c>
      <c r="AX458" t="str">
        <f t="shared" si="227"/>
        <v>staffanekstrom</v>
      </c>
      <c r="AY458" t="str">
        <f t="shared" si="228"/>
        <v>INSERTED</v>
      </c>
      <c r="AZ458" t="str">
        <f t="shared" si="229"/>
        <v/>
      </c>
      <c r="BD458" t="str">
        <f t="shared" si="230"/>
        <v>YES</v>
      </c>
      <c r="BF458" t="e">
        <f t="shared" ca="1" si="241"/>
        <v>#VALUE!</v>
      </c>
    </row>
    <row r="459" spans="1:58">
      <c r="A459">
        <v>453</v>
      </c>
      <c r="D459" s="1" t="e">
        <f ca="1">INDIRECT(ADDRESS($C459,D$5,,,Table!$A$1))</f>
        <v>#VALUE!</v>
      </c>
      <c r="E459" t="e">
        <f ca="1">INDIRECT(ADDRESS($C459,E$5,,,Table!$A$1))</f>
        <v>#VALUE!</v>
      </c>
      <c r="F459" t="e">
        <f ca="1">INDIRECT(ADDRESS($C459,F$5,,,Table!$A$1))</f>
        <v>#VALUE!</v>
      </c>
      <c r="G459" t="e">
        <f ca="1">INDIRECT(ADDRESS($C459,G$5,,,Table!$A$1))</f>
        <v>#VALUE!</v>
      </c>
      <c r="H459" t="e">
        <f ca="1">INDIRECT(ADDRESS($C459,H$5,,,Table!$A$1))</f>
        <v>#VALUE!</v>
      </c>
      <c r="J459" t="str">
        <f>IF(OR(I459=Dev!$CU$46, I459=Dev!$CU$47, I459=Dev!$CU$48, I459=Dev!$CU$49, I459=Dev!$CU$50, I459=Dev!$CU$51, I459=Dev!$CU$52, I459=Dev!$CU$53, I459=Dev!$CR$48, I459=Dev!$CR$49),$C$3,                                                                  IF(OR(I459=Dev!$CU$54, I459=Dev!$CU$55, I459=Dev!$CU$56, I459=Dev!$CU$57, I459=Dev!$CU$58, I459=Dev!$CU$59, I459=Dev!$CS$48), $D$3,""))</f>
        <v/>
      </c>
      <c r="K459" t="e">
        <f ca="1">CONCATENATE(E459,Names!$P$3,I459)</f>
        <v>#VALUE!</v>
      </c>
      <c r="M459" t="e">
        <f ca="1">INDIRECT(ADDRESS($C459,M$5,,,Table!$A$1))</f>
        <v>#VALUE!</v>
      </c>
      <c r="O459" t="str">
        <f t="shared" ref="O459:O522" si="242">IF(J459=Y459,"",-1)</f>
        <v/>
      </c>
      <c r="Q459" t="str">
        <f t="shared" si="219"/>
        <v/>
      </c>
      <c r="S459" t="str">
        <f ca="1">IFERROR(VLOOKUP(M459,Racks!$H$4:$M$30,Racks!$I$2),"")</f>
        <v/>
      </c>
      <c r="T459" t="str">
        <f ca="1">IFERROR(VLOOKUP(M459,Racks!$H$4:$M$30,Racks!$K$2),"")</f>
        <v/>
      </c>
      <c r="U459" t="str">
        <f t="shared" si="220"/>
        <v/>
      </c>
      <c r="V459" t="str">
        <f>CONCATENATE(Names!$C$17,Names!$N$3,U459)</f>
        <v>PRLTCB-</v>
      </c>
      <c r="Y459" t="str">
        <f>IF(OR(W459=Dev!$GJ$82, W459=Dev!$GJ$83, W459=Dev!$GJ$84, W459=Dev!$GJ$85, W459=Dev!$GJ$86, W459=Dev!$GJ$87, W459=Dev!$GJ$88, W459=Dev!$GJ$89, W459=Dev!$GG$82, W459=Dev!$GG$83, W459=Dev!$GG$84, W459=Dev!$GG$85, W459=Dev!$GG$86),Names!$C$10,                   IF(OR(W459=Dev!$GJ$90, W459=Dev!$GJ$91, W459=Dev!$GJ$92, W459=Dev!$GJ$93, W459=Dev!$GJ$94, W459=Dev!$GJ$95, W459=Dev!$GJ$96, W459=Dev!$GJ$97, W459=Dev!$GH$82), Names!$C$11,""))</f>
        <v/>
      </c>
      <c r="Z459" t="str">
        <f ca="1">IFERROR(VLOOKUP(M459,Racks!$H$4:$M$30,6),"")</f>
        <v/>
      </c>
      <c r="AA459" t="str">
        <f>IF(R459="","",CONCATENATE(S459,Names!$H$3,T459,Names!$J$3,Names!$K$3,Names!$L$3,V459))</f>
        <v/>
      </c>
      <c r="AB459" t="str">
        <f>IF(R459="","",CONCATENATE(V459,Names!$P$3,W459))</f>
        <v/>
      </c>
      <c r="AD459" t="str">
        <f t="shared" si="223"/>
        <v>CREATE</v>
      </c>
      <c r="AF459" t="str">
        <f t="shared" si="231"/>
        <v>??</v>
      </c>
      <c r="AH459" t="e">
        <f t="shared" ca="1" si="232"/>
        <v>#VALUE!</v>
      </c>
      <c r="AI459" t="str">
        <f t="shared" si="224"/>
        <v>AT</v>
      </c>
      <c r="AK459" t="str">
        <f t="shared" si="233"/>
        <v>??</v>
      </c>
      <c r="AM459" t="e">
        <f t="shared" ca="1" si="234"/>
        <v>#VALUE!</v>
      </c>
      <c r="AN459" t="str">
        <f t="shared" si="235"/>
        <v/>
      </c>
      <c r="AO459" t="str">
        <f t="shared" si="225"/>
        <v>KG</v>
      </c>
      <c r="AP459" t="str">
        <f t="shared" ca="1" si="236"/>
        <v/>
      </c>
      <c r="AQ459" t="str">
        <f t="shared" si="237"/>
        <v>??</v>
      </c>
      <c r="AS459" t="str">
        <f t="shared" si="238"/>
        <v/>
      </c>
      <c r="AT459" t="e">
        <f t="shared" ca="1" si="239"/>
        <v>#VALUE!</v>
      </c>
      <c r="AU459">
        <f t="shared" si="226"/>
        <v>5</v>
      </c>
      <c r="AV459" t="str">
        <f t="shared" si="240"/>
        <v>??</v>
      </c>
      <c r="AX459" t="str">
        <f t="shared" si="227"/>
        <v>staffanekstrom</v>
      </c>
      <c r="AY459" t="str">
        <f t="shared" si="228"/>
        <v>INSERTED</v>
      </c>
      <c r="AZ459" t="str">
        <f t="shared" si="229"/>
        <v/>
      </c>
      <c r="BD459" t="str">
        <f t="shared" si="230"/>
        <v>YES</v>
      </c>
      <c r="BF459" t="e">
        <f t="shared" ca="1" si="241"/>
        <v>#VALUE!</v>
      </c>
    </row>
    <row r="460" spans="1:58">
      <c r="A460">
        <v>454</v>
      </c>
      <c r="D460" s="1" t="e">
        <f ca="1">INDIRECT(ADDRESS($C460,D$5,,,Table!$A$1))</f>
        <v>#VALUE!</v>
      </c>
      <c r="E460" t="e">
        <f ca="1">INDIRECT(ADDRESS($C460,E$5,,,Table!$A$1))</f>
        <v>#VALUE!</v>
      </c>
      <c r="F460" t="e">
        <f ca="1">INDIRECT(ADDRESS($C460,F$5,,,Table!$A$1))</f>
        <v>#VALUE!</v>
      </c>
      <c r="G460" t="e">
        <f ca="1">INDIRECT(ADDRESS($C460,G$5,,,Table!$A$1))</f>
        <v>#VALUE!</v>
      </c>
      <c r="H460" t="e">
        <f ca="1">INDIRECT(ADDRESS($C460,H$5,,,Table!$A$1))</f>
        <v>#VALUE!</v>
      </c>
      <c r="J460" t="str">
        <f>IF(OR(I460=Dev!$CU$46, I460=Dev!$CU$47, I460=Dev!$CU$48, I460=Dev!$CU$49, I460=Dev!$CU$50, I460=Dev!$CU$51, I460=Dev!$CU$52, I460=Dev!$CU$53, I460=Dev!$CR$48, I460=Dev!$CR$49),$C$3,                                                                  IF(OR(I460=Dev!$CU$54, I460=Dev!$CU$55, I460=Dev!$CU$56, I460=Dev!$CU$57, I460=Dev!$CU$58, I460=Dev!$CU$59, I460=Dev!$CS$48), $D$3,""))</f>
        <v/>
      </c>
      <c r="K460" t="e">
        <f ca="1">CONCATENATE(E460,Names!$P$3,I460)</f>
        <v>#VALUE!</v>
      </c>
      <c r="M460" t="e">
        <f ca="1">INDIRECT(ADDRESS($C460,M$5,,,Table!$A$1))</f>
        <v>#VALUE!</v>
      </c>
      <c r="O460" t="str">
        <f t="shared" si="242"/>
        <v/>
      </c>
      <c r="Q460" t="str">
        <f t="shared" si="219"/>
        <v/>
      </c>
      <c r="S460" t="str">
        <f ca="1">IFERROR(VLOOKUP(M460,Racks!$H$4:$M$30,Racks!$I$2),"")</f>
        <v/>
      </c>
      <c r="T460" t="str">
        <f ca="1">IFERROR(VLOOKUP(M460,Racks!$H$4:$M$30,Racks!$K$2),"")</f>
        <v/>
      </c>
      <c r="U460" t="str">
        <f t="shared" si="220"/>
        <v/>
      </c>
      <c r="V460" t="str">
        <f>CONCATENATE(Names!$C$17,Names!$N$3,U460)</f>
        <v>PRLTCB-</v>
      </c>
      <c r="Y460" t="str">
        <f>IF(OR(W460=Dev!$GJ$82, W460=Dev!$GJ$83, W460=Dev!$GJ$84, W460=Dev!$GJ$85, W460=Dev!$GJ$86, W460=Dev!$GJ$87, W460=Dev!$GJ$88, W460=Dev!$GJ$89, W460=Dev!$GG$82, W460=Dev!$GG$83, W460=Dev!$GG$84, W460=Dev!$GG$85, W460=Dev!$GG$86),Names!$C$10,                   IF(OR(W460=Dev!$GJ$90, W460=Dev!$GJ$91, W460=Dev!$GJ$92, W460=Dev!$GJ$93, W460=Dev!$GJ$94, W460=Dev!$GJ$95, W460=Dev!$GJ$96, W460=Dev!$GJ$97, W460=Dev!$GH$82), Names!$C$11,""))</f>
        <v/>
      </c>
      <c r="Z460" t="str">
        <f ca="1">IFERROR(VLOOKUP(M460,Racks!$H$4:$M$30,6),"")</f>
        <v/>
      </c>
      <c r="AA460" t="str">
        <f>IF(R460="","",CONCATENATE(S460,Names!$H$3,T460,Names!$J$3,Names!$K$3,Names!$L$3,V460))</f>
        <v/>
      </c>
      <c r="AB460" t="str">
        <f>IF(R460="","",CONCATENATE(V460,Names!$P$3,W460))</f>
        <v/>
      </c>
      <c r="AD460" t="str">
        <f t="shared" si="223"/>
        <v>CREATE</v>
      </c>
      <c r="AF460" t="str">
        <f t="shared" si="231"/>
        <v>??</v>
      </c>
      <c r="AH460" t="e">
        <f t="shared" ca="1" si="232"/>
        <v>#VALUE!</v>
      </c>
      <c r="AI460" t="str">
        <f t="shared" si="224"/>
        <v>AT</v>
      </c>
      <c r="AK460" t="str">
        <f t="shared" si="233"/>
        <v>??</v>
      </c>
      <c r="AM460" t="e">
        <f t="shared" ca="1" si="234"/>
        <v>#VALUE!</v>
      </c>
      <c r="AN460" t="str">
        <f t="shared" si="235"/>
        <v/>
      </c>
      <c r="AO460" t="str">
        <f t="shared" si="225"/>
        <v>KG</v>
      </c>
      <c r="AP460" t="str">
        <f t="shared" ca="1" si="236"/>
        <v/>
      </c>
      <c r="AQ460" t="str">
        <f t="shared" si="237"/>
        <v>??</v>
      </c>
      <c r="AS460" t="str">
        <f t="shared" si="238"/>
        <v/>
      </c>
      <c r="AT460" t="e">
        <f t="shared" ca="1" si="239"/>
        <v>#VALUE!</v>
      </c>
      <c r="AU460">
        <f t="shared" si="226"/>
        <v>5</v>
      </c>
      <c r="AV460" t="str">
        <f t="shared" si="240"/>
        <v>??</v>
      </c>
      <c r="AX460" t="str">
        <f t="shared" si="227"/>
        <v>staffanekstrom</v>
      </c>
      <c r="AY460" t="str">
        <f t="shared" si="228"/>
        <v>INSERTED</v>
      </c>
      <c r="AZ460" t="str">
        <f t="shared" si="229"/>
        <v/>
      </c>
      <c r="BD460" t="str">
        <f t="shared" si="230"/>
        <v>YES</v>
      </c>
      <c r="BF460" t="e">
        <f t="shared" ca="1" si="241"/>
        <v>#VALUE!</v>
      </c>
    </row>
    <row r="461" spans="1:58">
      <c r="A461">
        <v>455</v>
      </c>
      <c r="D461" s="1" t="e">
        <f ca="1">INDIRECT(ADDRESS($C461,D$5,,,Table!$A$1))</f>
        <v>#VALUE!</v>
      </c>
      <c r="E461" t="e">
        <f ca="1">INDIRECT(ADDRESS($C461,E$5,,,Table!$A$1))</f>
        <v>#VALUE!</v>
      </c>
      <c r="F461" t="e">
        <f ca="1">INDIRECT(ADDRESS($C461,F$5,,,Table!$A$1))</f>
        <v>#VALUE!</v>
      </c>
      <c r="G461" t="e">
        <f ca="1">INDIRECT(ADDRESS($C461,G$5,,,Table!$A$1))</f>
        <v>#VALUE!</v>
      </c>
      <c r="H461" t="e">
        <f ca="1">INDIRECT(ADDRESS($C461,H$5,,,Table!$A$1))</f>
        <v>#VALUE!</v>
      </c>
      <c r="J461" t="str">
        <f>IF(OR(I461=Dev!$CU$46, I461=Dev!$CU$47, I461=Dev!$CU$48, I461=Dev!$CU$49, I461=Dev!$CU$50, I461=Dev!$CU$51, I461=Dev!$CU$52, I461=Dev!$CU$53, I461=Dev!$CR$48, I461=Dev!$CR$49),$C$3,                                                                  IF(OR(I461=Dev!$CU$54, I461=Dev!$CU$55, I461=Dev!$CU$56, I461=Dev!$CU$57, I461=Dev!$CU$58, I461=Dev!$CU$59, I461=Dev!$CS$48), $D$3,""))</f>
        <v/>
      </c>
      <c r="K461" t="e">
        <f ca="1">CONCATENATE(E461,Names!$P$3,I461)</f>
        <v>#VALUE!</v>
      </c>
      <c r="M461" t="e">
        <f ca="1">INDIRECT(ADDRESS($C461,M$5,,,Table!$A$1))</f>
        <v>#VALUE!</v>
      </c>
      <c r="O461" t="str">
        <f t="shared" si="242"/>
        <v/>
      </c>
      <c r="Q461" t="str">
        <f t="shared" si="219"/>
        <v/>
      </c>
      <c r="S461" t="str">
        <f ca="1">IFERROR(VLOOKUP(M461,Racks!$H$4:$M$30,Racks!$I$2),"")</f>
        <v/>
      </c>
      <c r="T461" t="str">
        <f ca="1">IFERROR(VLOOKUP(M461,Racks!$H$4:$M$30,Racks!$K$2),"")</f>
        <v/>
      </c>
      <c r="U461" t="str">
        <f t="shared" si="220"/>
        <v/>
      </c>
      <c r="V461" t="str">
        <f>CONCATENATE(Names!$C$17,Names!$N$3,U461)</f>
        <v>PRLTCB-</v>
      </c>
      <c r="Y461" t="str">
        <f>IF(OR(W461=Dev!$GJ$82, W461=Dev!$GJ$83, W461=Dev!$GJ$84, W461=Dev!$GJ$85, W461=Dev!$GJ$86, W461=Dev!$GJ$87, W461=Dev!$GJ$88, W461=Dev!$GJ$89, W461=Dev!$GG$82, W461=Dev!$GG$83, W461=Dev!$GG$84, W461=Dev!$GG$85, W461=Dev!$GG$86),Names!$C$10,                   IF(OR(W461=Dev!$GJ$90, W461=Dev!$GJ$91, W461=Dev!$GJ$92, W461=Dev!$GJ$93, W461=Dev!$GJ$94, W461=Dev!$GJ$95, W461=Dev!$GJ$96, W461=Dev!$GJ$97, W461=Dev!$GH$82), Names!$C$11,""))</f>
        <v/>
      </c>
      <c r="Z461" t="str">
        <f ca="1">IFERROR(VLOOKUP(M461,Racks!$H$4:$M$30,6),"")</f>
        <v/>
      </c>
      <c r="AA461" t="str">
        <f>IF(R461="","",CONCATENATE(S461,Names!$H$3,T461,Names!$J$3,Names!$K$3,Names!$L$3,V461))</f>
        <v/>
      </c>
      <c r="AB461" t="str">
        <f>IF(R461="","",CONCATENATE(V461,Names!$P$3,W461))</f>
        <v/>
      </c>
      <c r="AD461" t="str">
        <f t="shared" si="223"/>
        <v>CREATE</v>
      </c>
      <c r="AF461" t="str">
        <f t="shared" si="231"/>
        <v>??</v>
      </c>
      <c r="AH461" t="e">
        <f t="shared" ca="1" si="232"/>
        <v>#VALUE!</v>
      </c>
      <c r="AI461" t="str">
        <f t="shared" si="224"/>
        <v>AT</v>
      </c>
      <c r="AK461" t="str">
        <f t="shared" si="233"/>
        <v>??</v>
      </c>
      <c r="AM461" t="e">
        <f t="shared" ca="1" si="234"/>
        <v>#VALUE!</v>
      </c>
      <c r="AN461" t="str">
        <f t="shared" si="235"/>
        <v/>
      </c>
      <c r="AO461" t="str">
        <f t="shared" si="225"/>
        <v>KG</v>
      </c>
      <c r="AP461" t="str">
        <f t="shared" ca="1" si="236"/>
        <v/>
      </c>
      <c r="AQ461" t="str">
        <f t="shared" si="237"/>
        <v>??</v>
      </c>
      <c r="AS461" t="str">
        <f t="shared" si="238"/>
        <v/>
      </c>
      <c r="AT461" t="e">
        <f t="shared" ca="1" si="239"/>
        <v>#VALUE!</v>
      </c>
      <c r="AU461">
        <f t="shared" si="226"/>
        <v>5</v>
      </c>
      <c r="AV461" t="str">
        <f t="shared" si="240"/>
        <v>??</v>
      </c>
      <c r="AX461" t="str">
        <f t="shared" si="227"/>
        <v>staffanekstrom</v>
      </c>
      <c r="AY461" t="str">
        <f t="shared" si="228"/>
        <v>INSERTED</v>
      </c>
      <c r="AZ461" t="str">
        <f t="shared" si="229"/>
        <v/>
      </c>
      <c r="BD461" t="str">
        <f t="shared" si="230"/>
        <v>YES</v>
      </c>
      <c r="BF461" t="e">
        <f t="shared" ca="1" si="241"/>
        <v>#VALUE!</v>
      </c>
    </row>
    <row r="462" spans="1:58">
      <c r="A462">
        <v>456</v>
      </c>
      <c r="D462" s="1" t="e">
        <f ca="1">INDIRECT(ADDRESS($C462,D$5,,,Table!$A$1))</f>
        <v>#VALUE!</v>
      </c>
      <c r="E462" t="e">
        <f ca="1">INDIRECT(ADDRESS($C462,E$5,,,Table!$A$1))</f>
        <v>#VALUE!</v>
      </c>
      <c r="F462" t="e">
        <f ca="1">INDIRECT(ADDRESS($C462,F$5,,,Table!$A$1))</f>
        <v>#VALUE!</v>
      </c>
      <c r="G462" t="e">
        <f ca="1">INDIRECT(ADDRESS($C462,G$5,,,Table!$A$1))</f>
        <v>#VALUE!</v>
      </c>
      <c r="H462" t="e">
        <f ca="1">INDIRECT(ADDRESS($C462,H$5,,,Table!$A$1))</f>
        <v>#VALUE!</v>
      </c>
      <c r="J462" t="str">
        <f>IF(OR(I462=Dev!$CU$46, I462=Dev!$CU$47, I462=Dev!$CU$48, I462=Dev!$CU$49, I462=Dev!$CU$50, I462=Dev!$CU$51, I462=Dev!$CU$52, I462=Dev!$CU$53, I462=Dev!$CR$48, I462=Dev!$CR$49),$C$3,                                                                  IF(OR(I462=Dev!$CU$54, I462=Dev!$CU$55, I462=Dev!$CU$56, I462=Dev!$CU$57, I462=Dev!$CU$58, I462=Dev!$CU$59, I462=Dev!$CS$48), $D$3,""))</f>
        <v/>
      </c>
      <c r="K462" t="e">
        <f ca="1">CONCATENATE(E462,Names!$P$3,I462)</f>
        <v>#VALUE!</v>
      </c>
      <c r="M462" t="e">
        <f ca="1">INDIRECT(ADDRESS($C462,M$5,,,Table!$A$1))</f>
        <v>#VALUE!</v>
      </c>
      <c r="O462" t="str">
        <f t="shared" si="242"/>
        <v/>
      </c>
      <c r="Q462" t="str">
        <f t="shared" si="219"/>
        <v/>
      </c>
      <c r="S462" t="str">
        <f ca="1">IFERROR(VLOOKUP(M462,Racks!$H$4:$M$30,Racks!$I$2),"")</f>
        <v/>
      </c>
      <c r="T462" t="str">
        <f ca="1">IFERROR(VLOOKUP(M462,Racks!$H$4:$M$30,Racks!$K$2),"")</f>
        <v/>
      </c>
      <c r="U462" t="str">
        <f t="shared" si="220"/>
        <v/>
      </c>
      <c r="V462" t="str">
        <f>CONCATENATE(Names!$C$17,Names!$N$3,U462)</f>
        <v>PRLTCB-</v>
      </c>
      <c r="Y462" t="str">
        <f>IF(OR(W462=Dev!$GJ$82, W462=Dev!$GJ$83, W462=Dev!$GJ$84, W462=Dev!$GJ$85, W462=Dev!$GJ$86, W462=Dev!$GJ$87, W462=Dev!$GJ$88, W462=Dev!$GJ$89, W462=Dev!$GG$82, W462=Dev!$GG$83, W462=Dev!$GG$84, W462=Dev!$GG$85, W462=Dev!$GG$86),Names!$C$10,                   IF(OR(W462=Dev!$GJ$90, W462=Dev!$GJ$91, W462=Dev!$GJ$92, W462=Dev!$GJ$93, W462=Dev!$GJ$94, W462=Dev!$GJ$95, W462=Dev!$GJ$96, W462=Dev!$GJ$97, W462=Dev!$GH$82), Names!$C$11,""))</f>
        <v/>
      </c>
      <c r="Z462" t="str">
        <f ca="1">IFERROR(VLOOKUP(M462,Racks!$H$4:$M$30,6),"")</f>
        <v/>
      </c>
      <c r="AA462" t="str">
        <f>IF(R462="","",CONCATENATE(S462,Names!$H$3,T462,Names!$J$3,Names!$K$3,Names!$L$3,V462))</f>
        <v/>
      </c>
      <c r="AB462" t="str">
        <f>IF(R462="","",CONCATENATE(V462,Names!$P$3,W462))</f>
        <v/>
      </c>
      <c r="AD462" t="str">
        <f t="shared" si="223"/>
        <v>CREATE</v>
      </c>
      <c r="AF462" t="str">
        <f t="shared" si="231"/>
        <v>??</v>
      </c>
      <c r="AH462" t="e">
        <f t="shared" ca="1" si="232"/>
        <v>#VALUE!</v>
      </c>
      <c r="AI462" t="str">
        <f t="shared" si="224"/>
        <v>AT</v>
      </c>
      <c r="AK462" t="str">
        <f t="shared" si="233"/>
        <v>??</v>
      </c>
      <c r="AM462" t="e">
        <f t="shared" ca="1" si="234"/>
        <v>#VALUE!</v>
      </c>
      <c r="AN462" t="str">
        <f t="shared" si="235"/>
        <v/>
      </c>
      <c r="AO462" t="str">
        <f t="shared" si="225"/>
        <v>KG</v>
      </c>
      <c r="AP462" t="str">
        <f t="shared" ca="1" si="236"/>
        <v/>
      </c>
      <c r="AQ462" t="str">
        <f t="shared" si="237"/>
        <v>??</v>
      </c>
      <c r="AS462" t="str">
        <f t="shared" si="238"/>
        <v/>
      </c>
      <c r="AT462" t="e">
        <f t="shared" ca="1" si="239"/>
        <v>#VALUE!</v>
      </c>
      <c r="AU462">
        <f t="shared" si="226"/>
        <v>5</v>
      </c>
      <c r="AV462" t="str">
        <f t="shared" si="240"/>
        <v>??</v>
      </c>
      <c r="AX462" t="str">
        <f t="shared" si="227"/>
        <v>staffanekstrom</v>
      </c>
      <c r="AY462" t="str">
        <f t="shared" si="228"/>
        <v>INSERTED</v>
      </c>
      <c r="AZ462" t="str">
        <f t="shared" si="229"/>
        <v/>
      </c>
      <c r="BD462" t="str">
        <f t="shared" si="230"/>
        <v>YES</v>
      </c>
      <c r="BF462" t="e">
        <f t="shared" ca="1" si="241"/>
        <v>#VALUE!</v>
      </c>
    </row>
    <row r="463" spans="1:58">
      <c r="A463">
        <v>457</v>
      </c>
      <c r="D463" s="1" t="e">
        <f ca="1">INDIRECT(ADDRESS($C463,D$5,,,Table!$A$1))</f>
        <v>#VALUE!</v>
      </c>
      <c r="E463" t="e">
        <f ca="1">INDIRECT(ADDRESS($C463,E$5,,,Table!$A$1))</f>
        <v>#VALUE!</v>
      </c>
      <c r="F463" t="e">
        <f ca="1">INDIRECT(ADDRESS($C463,F$5,,,Table!$A$1))</f>
        <v>#VALUE!</v>
      </c>
      <c r="G463" t="e">
        <f ca="1">INDIRECT(ADDRESS($C463,G$5,,,Table!$A$1))</f>
        <v>#VALUE!</v>
      </c>
      <c r="H463" t="e">
        <f ca="1">INDIRECT(ADDRESS($C463,H$5,,,Table!$A$1))</f>
        <v>#VALUE!</v>
      </c>
      <c r="J463" t="str">
        <f>IF(OR(I463=Dev!$CU$46, I463=Dev!$CU$47, I463=Dev!$CU$48, I463=Dev!$CU$49, I463=Dev!$CU$50, I463=Dev!$CU$51, I463=Dev!$CU$52, I463=Dev!$CU$53, I463=Dev!$CR$48, I463=Dev!$CR$49),$C$3,                                                                  IF(OR(I463=Dev!$CU$54, I463=Dev!$CU$55, I463=Dev!$CU$56, I463=Dev!$CU$57, I463=Dev!$CU$58, I463=Dev!$CU$59, I463=Dev!$CS$48), $D$3,""))</f>
        <v/>
      </c>
      <c r="K463" t="e">
        <f ca="1">CONCATENATE(E463,Names!$P$3,I463)</f>
        <v>#VALUE!</v>
      </c>
      <c r="M463" t="e">
        <f ca="1">INDIRECT(ADDRESS($C463,M$5,,,Table!$A$1))</f>
        <v>#VALUE!</v>
      </c>
      <c r="O463" t="str">
        <f t="shared" si="242"/>
        <v/>
      </c>
      <c r="Q463" t="str">
        <f t="shared" si="219"/>
        <v/>
      </c>
      <c r="S463" t="str">
        <f ca="1">IFERROR(VLOOKUP(M463,Racks!$H$4:$M$30,Racks!$I$2),"")</f>
        <v/>
      </c>
      <c r="T463" t="str">
        <f ca="1">IFERROR(VLOOKUP(M463,Racks!$H$4:$M$30,Racks!$K$2),"")</f>
        <v/>
      </c>
      <c r="U463" t="str">
        <f t="shared" si="220"/>
        <v/>
      </c>
      <c r="V463" t="str">
        <f>CONCATENATE(Names!$C$17,Names!$N$3,U463)</f>
        <v>PRLTCB-</v>
      </c>
      <c r="Y463" t="str">
        <f>IF(OR(W463=Dev!$GJ$82, W463=Dev!$GJ$83, W463=Dev!$GJ$84, W463=Dev!$GJ$85, W463=Dev!$GJ$86, W463=Dev!$GJ$87, W463=Dev!$GJ$88, W463=Dev!$GJ$89, W463=Dev!$GG$82, W463=Dev!$GG$83, W463=Dev!$GG$84, W463=Dev!$GG$85, W463=Dev!$GG$86),Names!$C$10,                   IF(OR(W463=Dev!$GJ$90, W463=Dev!$GJ$91, W463=Dev!$GJ$92, W463=Dev!$GJ$93, W463=Dev!$GJ$94, W463=Dev!$GJ$95, W463=Dev!$GJ$96, W463=Dev!$GJ$97, W463=Dev!$GH$82), Names!$C$11,""))</f>
        <v/>
      </c>
      <c r="Z463" t="str">
        <f ca="1">IFERROR(VLOOKUP(M463,Racks!$H$4:$M$30,6),"")</f>
        <v/>
      </c>
      <c r="AA463" t="str">
        <f>IF(R463="","",CONCATENATE(S463,Names!$H$3,T463,Names!$J$3,Names!$K$3,Names!$L$3,V463))</f>
        <v/>
      </c>
      <c r="AB463" t="str">
        <f>IF(R463="","",CONCATENATE(V463,Names!$P$3,W463))</f>
        <v/>
      </c>
      <c r="AD463" t="str">
        <f t="shared" si="223"/>
        <v>CREATE</v>
      </c>
      <c r="AF463" t="str">
        <f t="shared" si="231"/>
        <v>??</v>
      </c>
      <c r="AH463" t="e">
        <f t="shared" ca="1" si="232"/>
        <v>#VALUE!</v>
      </c>
      <c r="AI463" t="str">
        <f t="shared" si="224"/>
        <v>AT</v>
      </c>
      <c r="AK463" t="str">
        <f t="shared" si="233"/>
        <v>??</v>
      </c>
      <c r="AM463" t="e">
        <f t="shared" ca="1" si="234"/>
        <v>#VALUE!</v>
      </c>
      <c r="AN463" t="str">
        <f t="shared" si="235"/>
        <v/>
      </c>
      <c r="AO463" t="str">
        <f t="shared" si="225"/>
        <v>KG</v>
      </c>
      <c r="AP463" t="str">
        <f t="shared" ca="1" si="236"/>
        <v/>
      </c>
      <c r="AQ463" t="str">
        <f t="shared" si="237"/>
        <v>??</v>
      </c>
      <c r="AS463" t="str">
        <f t="shared" si="238"/>
        <v/>
      </c>
      <c r="AT463" t="e">
        <f t="shared" ca="1" si="239"/>
        <v>#VALUE!</v>
      </c>
      <c r="AU463">
        <f t="shared" si="226"/>
        <v>5</v>
      </c>
      <c r="AV463" t="str">
        <f t="shared" si="240"/>
        <v>??</v>
      </c>
      <c r="AX463" t="str">
        <f t="shared" si="227"/>
        <v>staffanekstrom</v>
      </c>
      <c r="AY463" t="str">
        <f t="shared" si="228"/>
        <v>INSERTED</v>
      </c>
      <c r="AZ463" t="str">
        <f t="shared" si="229"/>
        <v/>
      </c>
      <c r="BD463" t="str">
        <f t="shared" si="230"/>
        <v>YES</v>
      </c>
      <c r="BF463" t="e">
        <f t="shared" ca="1" si="241"/>
        <v>#VALUE!</v>
      </c>
    </row>
    <row r="464" spans="1:58">
      <c r="A464">
        <v>458</v>
      </c>
      <c r="D464" s="1" t="e">
        <f ca="1">INDIRECT(ADDRESS($C464,D$5,,,Table!$A$1))</f>
        <v>#VALUE!</v>
      </c>
      <c r="E464" t="e">
        <f ca="1">INDIRECT(ADDRESS($C464,E$5,,,Table!$A$1))</f>
        <v>#VALUE!</v>
      </c>
      <c r="F464" t="e">
        <f ca="1">INDIRECT(ADDRESS($C464,F$5,,,Table!$A$1))</f>
        <v>#VALUE!</v>
      </c>
      <c r="G464" t="e">
        <f ca="1">INDIRECT(ADDRESS($C464,G$5,,,Table!$A$1))</f>
        <v>#VALUE!</v>
      </c>
      <c r="H464" t="e">
        <f ca="1">INDIRECT(ADDRESS($C464,H$5,,,Table!$A$1))</f>
        <v>#VALUE!</v>
      </c>
      <c r="J464" t="str">
        <f>IF(OR(I464=Dev!$CU$46, I464=Dev!$CU$47, I464=Dev!$CU$48, I464=Dev!$CU$49, I464=Dev!$CU$50, I464=Dev!$CU$51, I464=Dev!$CU$52, I464=Dev!$CU$53, I464=Dev!$CR$48, I464=Dev!$CR$49),$C$3,                                                                  IF(OR(I464=Dev!$CU$54, I464=Dev!$CU$55, I464=Dev!$CU$56, I464=Dev!$CU$57, I464=Dev!$CU$58, I464=Dev!$CU$59, I464=Dev!$CS$48), $D$3,""))</f>
        <v/>
      </c>
      <c r="K464" t="e">
        <f ca="1">CONCATENATE(E464,Names!$P$3,I464)</f>
        <v>#VALUE!</v>
      </c>
      <c r="M464" t="e">
        <f ca="1">INDIRECT(ADDRESS($C464,M$5,,,Table!$A$1))</f>
        <v>#VALUE!</v>
      </c>
      <c r="O464" t="str">
        <f t="shared" si="242"/>
        <v/>
      </c>
      <c r="Q464" t="str">
        <f t="shared" si="219"/>
        <v/>
      </c>
      <c r="S464" t="str">
        <f ca="1">IFERROR(VLOOKUP(M464,Racks!$H$4:$M$30,Racks!$I$2),"")</f>
        <v/>
      </c>
      <c r="T464" t="str">
        <f ca="1">IFERROR(VLOOKUP(M464,Racks!$H$4:$M$30,Racks!$K$2),"")</f>
        <v/>
      </c>
      <c r="U464" t="str">
        <f t="shared" si="220"/>
        <v/>
      </c>
      <c r="V464" t="str">
        <f>CONCATENATE(Names!$C$17,Names!$N$3,U464)</f>
        <v>PRLTCB-</v>
      </c>
      <c r="Y464" t="str">
        <f>IF(OR(W464=Dev!$GJ$82, W464=Dev!$GJ$83, W464=Dev!$GJ$84, W464=Dev!$GJ$85, W464=Dev!$GJ$86, W464=Dev!$GJ$87, W464=Dev!$GJ$88, W464=Dev!$GJ$89, W464=Dev!$GG$82, W464=Dev!$GG$83, W464=Dev!$GG$84, W464=Dev!$GG$85, W464=Dev!$GG$86),Names!$C$10,                   IF(OR(W464=Dev!$GJ$90, W464=Dev!$GJ$91, W464=Dev!$GJ$92, W464=Dev!$GJ$93, W464=Dev!$GJ$94, W464=Dev!$GJ$95, W464=Dev!$GJ$96, W464=Dev!$GJ$97, W464=Dev!$GH$82), Names!$C$11,""))</f>
        <v/>
      </c>
      <c r="Z464" t="str">
        <f ca="1">IFERROR(VLOOKUP(M464,Racks!$H$4:$M$30,6),"")</f>
        <v/>
      </c>
      <c r="AA464" t="str">
        <f>IF(R464="","",CONCATENATE(S464,Names!$H$3,T464,Names!$J$3,Names!$K$3,Names!$L$3,V464))</f>
        <v/>
      </c>
      <c r="AB464" t="str">
        <f>IF(R464="","",CONCATENATE(V464,Names!$P$3,W464))</f>
        <v/>
      </c>
      <c r="AD464" t="str">
        <f t="shared" si="223"/>
        <v>CREATE</v>
      </c>
      <c r="AF464" t="str">
        <f t="shared" si="231"/>
        <v>??</v>
      </c>
      <c r="AH464" t="e">
        <f t="shared" ca="1" si="232"/>
        <v>#VALUE!</v>
      </c>
      <c r="AI464" t="str">
        <f t="shared" si="224"/>
        <v>AT</v>
      </c>
      <c r="AK464" t="str">
        <f t="shared" si="233"/>
        <v>??</v>
      </c>
      <c r="AM464" t="e">
        <f t="shared" ca="1" si="234"/>
        <v>#VALUE!</v>
      </c>
      <c r="AN464" t="str">
        <f t="shared" si="235"/>
        <v/>
      </c>
      <c r="AO464" t="str">
        <f t="shared" si="225"/>
        <v>KG</v>
      </c>
      <c r="AP464" t="str">
        <f t="shared" ca="1" si="236"/>
        <v/>
      </c>
      <c r="AQ464" t="str">
        <f t="shared" si="237"/>
        <v>??</v>
      </c>
      <c r="AS464" t="str">
        <f t="shared" si="238"/>
        <v/>
      </c>
      <c r="AT464" t="e">
        <f t="shared" ca="1" si="239"/>
        <v>#VALUE!</v>
      </c>
      <c r="AU464">
        <f t="shared" si="226"/>
        <v>5</v>
      </c>
      <c r="AV464" t="str">
        <f t="shared" si="240"/>
        <v>??</v>
      </c>
      <c r="AX464" t="str">
        <f t="shared" si="227"/>
        <v>staffanekstrom</v>
      </c>
      <c r="AY464" t="str">
        <f t="shared" si="228"/>
        <v>INSERTED</v>
      </c>
      <c r="AZ464" t="str">
        <f t="shared" si="229"/>
        <v/>
      </c>
      <c r="BD464" t="str">
        <f t="shared" si="230"/>
        <v>YES</v>
      </c>
      <c r="BF464" t="e">
        <f t="shared" ca="1" si="241"/>
        <v>#VALUE!</v>
      </c>
    </row>
    <row r="465" spans="1:58">
      <c r="A465">
        <v>459</v>
      </c>
      <c r="D465" s="1" t="e">
        <f ca="1">INDIRECT(ADDRESS($C465,D$5,,,Table!$A$1))</f>
        <v>#VALUE!</v>
      </c>
      <c r="E465" t="e">
        <f ca="1">INDIRECT(ADDRESS($C465,E$5,,,Table!$A$1))</f>
        <v>#VALUE!</v>
      </c>
      <c r="F465" t="e">
        <f ca="1">INDIRECT(ADDRESS($C465,F$5,,,Table!$A$1))</f>
        <v>#VALUE!</v>
      </c>
      <c r="G465" t="e">
        <f ca="1">INDIRECT(ADDRESS($C465,G$5,,,Table!$A$1))</f>
        <v>#VALUE!</v>
      </c>
      <c r="H465" t="e">
        <f ca="1">INDIRECT(ADDRESS($C465,H$5,,,Table!$A$1))</f>
        <v>#VALUE!</v>
      </c>
      <c r="J465" t="str">
        <f>IF(OR(I465=Dev!$CU$46, I465=Dev!$CU$47, I465=Dev!$CU$48, I465=Dev!$CU$49, I465=Dev!$CU$50, I465=Dev!$CU$51, I465=Dev!$CU$52, I465=Dev!$CU$53, I465=Dev!$CR$48, I465=Dev!$CR$49),$C$3,                                                                  IF(OR(I465=Dev!$CU$54, I465=Dev!$CU$55, I465=Dev!$CU$56, I465=Dev!$CU$57, I465=Dev!$CU$58, I465=Dev!$CU$59, I465=Dev!$CS$48), $D$3,""))</f>
        <v/>
      </c>
      <c r="K465" t="e">
        <f ca="1">CONCATENATE(E465,Names!$P$3,I465)</f>
        <v>#VALUE!</v>
      </c>
      <c r="M465" t="e">
        <f ca="1">INDIRECT(ADDRESS($C465,M$5,,,Table!$A$1))</f>
        <v>#VALUE!</v>
      </c>
      <c r="O465" t="str">
        <f t="shared" si="242"/>
        <v/>
      </c>
      <c r="Q465" t="str">
        <f t="shared" si="219"/>
        <v/>
      </c>
      <c r="S465" t="str">
        <f ca="1">IFERROR(VLOOKUP(M465,Racks!$H$4:$M$30,Racks!$I$2),"")</f>
        <v/>
      </c>
      <c r="T465" t="str">
        <f ca="1">IFERROR(VLOOKUP(M465,Racks!$H$4:$M$30,Racks!$K$2),"")</f>
        <v/>
      </c>
      <c r="U465" t="str">
        <f t="shared" si="220"/>
        <v/>
      </c>
      <c r="V465" t="str">
        <f>CONCATENATE(Names!$C$17,Names!$N$3,U465)</f>
        <v>PRLTCB-</v>
      </c>
      <c r="Y465" t="str">
        <f>IF(OR(W465=Dev!$GJ$82, W465=Dev!$GJ$83, W465=Dev!$GJ$84, W465=Dev!$GJ$85, W465=Dev!$GJ$86, W465=Dev!$GJ$87, W465=Dev!$GJ$88, W465=Dev!$GJ$89, W465=Dev!$GG$82, W465=Dev!$GG$83, W465=Dev!$GG$84, W465=Dev!$GG$85, W465=Dev!$GG$86),Names!$C$10,                   IF(OR(W465=Dev!$GJ$90, W465=Dev!$GJ$91, W465=Dev!$GJ$92, W465=Dev!$GJ$93, W465=Dev!$GJ$94, W465=Dev!$GJ$95, W465=Dev!$GJ$96, W465=Dev!$GJ$97, W465=Dev!$GH$82), Names!$C$11,""))</f>
        <v/>
      </c>
      <c r="Z465" t="str">
        <f ca="1">IFERROR(VLOOKUP(M465,Racks!$H$4:$M$30,6),"")</f>
        <v/>
      </c>
      <c r="AA465" t="str">
        <f>IF(R465="","",CONCATENATE(S465,Names!$H$3,T465,Names!$J$3,Names!$K$3,Names!$L$3,V465))</f>
        <v/>
      </c>
      <c r="AB465" t="str">
        <f>IF(R465="","",CONCATENATE(V465,Names!$P$3,W465))</f>
        <v/>
      </c>
      <c r="AD465" t="str">
        <f t="shared" si="223"/>
        <v>CREATE</v>
      </c>
      <c r="AF465" t="str">
        <f t="shared" si="231"/>
        <v>??</v>
      </c>
      <c r="AH465" t="e">
        <f t="shared" ca="1" si="232"/>
        <v>#VALUE!</v>
      </c>
      <c r="AI465" t="str">
        <f t="shared" si="224"/>
        <v>AT</v>
      </c>
      <c r="AK465" t="str">
        <f t="shared" si="233"/>
        <v>??</v>
      </c>
      <c r="AM465" t="e">
        <f t="shared" ca="1" si="234"/>
        <v>#VALUE!</v>
      </c>
      <c r="AN465" t="str">
        <f t="shared" si="235"/>
        <v/>
      </c>
      <c r="AO465" t="str">
        <f t="shared" si="225"/>
        <v>KG</v>
      </c>
      <c r="AP465" t="str">
        <f t="shared" ca="1" si="236"/>
        <v/>
      </c>
      <c r="AQ465" t="str">
        <f t="shared" si="237"/>
        <v>??</v>
      </c>
      <c r="AS465" t="str">
        <f t="shared" si="238"/>
        <v/>
      </c>
      <c r="AT465" t="e">
        <f t="shared" ca="1" si="239"/>
        <v>#VALUE!</v>
      </c>
      <c r="AU465">
        <f t="shared" si="226"/>
        <v>5</v>
      </c>
      <c r="AV465" t="str">
        <f t="shared" si="240"/>
        <v>??</v>
      </c>
      <c r="AX465" t="str">
        <f t="shared" si="227"/>
        <v>staffanekstrom</v>
      </c>
      <c r="AY465" t="str">
        <f t="shared" si="228"/>
        <v>INSERTED</v>
      </c>
      <c r="AZ465" t="str">
        <f t="shared" si="229"/>
        <v/>
      </c>
      <c r="BD465" t="str">
        <f t="shared" si="230"/>
        <v>YES</v>
      </c>
      <c r="BF465" t="e">
        <f t="shared" ca="1" si="241"/>
        <v>#VALUE!</v>
      </c>
    </row>
    <row r="466" spans="1:58">
      <c r="A466">
        <v>460</v>
      </c>
      <c r="D466" s="1" t="e">
        <f ca="1">INDIRECT(ADDRESS($C466,D$5,,,Table!$A$1))</f>
        <v>#VALUE!</v>
      </c>
      <c r="E466" t="e">
        <f ca="1">INDIRECT(ADDRESS($C466,E$5,,,Table!$A$1))</f>
        <v>#VALUE!</v>
      </c>
      <c r="F466" t="e">
        <f ca="1">INDIRECT(ADDRESS($C466,F$5,,,Table!$A$1))</f>
        <v>#VALUE!</v>
      </c>
      <c r="G466" t="e">
        <f ca="1">INDIRECT(ADDRESS($C466,G$5,,,Table!$A$1))</f>
        <v>#VALUE!</v>
      </c>
      <c r="H466" t="e">
        <f ca="1">INDIRECT(ADDRESS($C466,H$5,,,Table!$A$1))</f>
        <v>#VALUE!</v>
      </c>
      <c r="J466" t="str">
        <f>IF(OR(I466=Dev!$CU$46, I466=Dev!$CU$47, I466=Dev!$CU$48, I466=Dev!$CU$49, I466=Dev!$CU$50, I466=Dev!$CU$51, I466=Dev!$CU$52, I466=Dev!$CU$53, I466=Dev!$CR$48, I466=Dev!$CR$49),$C$3,                                                                  IF(OR(I466=Dev!$CU$54, I466=Dev!$CU$55, I466=Dev!$CU$56, I466=Dev!$CU$57, I466=Dev!$CU$58, I466=Dev!$CU$59, I466=Dev!$CS$48), $D$3,""))</f>
        <v/>
      </c>
      <c r="K466" t="e">
        <f ca="1">CONCATENATE(E466,Names!$P$3,I466)</f>
        <v>#VALUE!</v>
      </c>
      <c r="M466" t="e">
        <f ca="1">INDIRECT(ADDRESS($C466,M$5,,,Table!$A$1))</f>
        <v>#VALUE!</v>
      </c>
      <c r="O466" t="str">
        <f t="shared" si="242"/>
        <v/>
      </c>
      <c r="Q466" t="str">
        <f t="shared" si="219"/>
        <v/>
      </c>
      <c r="S466" t="str">
        <f ca="1">IFERROR(VLOOKUP(M466,Racks!$H$4:$M$30,Racks!$I$2),"")</f>
        <v/>
      </c>
      <c r="T466" t="str">
        <f ca="1">IFERROR(VLOOKUP(M466,Racks!$H$4:$M$30,Racks!$K$2),"")</f>
        <v/>
      </c>
      <c r="U466" t="str">
        <f t="shared" si="220"/>
        <v/>
      </c>
      <c r="V466" t="str">
        <f>CONCATENATE(Names!$C$17,Names!$N$3,U466)</f>
        <v>PRLTCB-</v>
      </c>
      <c r="Y466" t="str">
        <f>IF(OR(W466=Dev!$GJ$82, W466=Dev!$GJ$83, W466=Dev!$GJ$84, W466=Dev!$GJ$85, W466=Dev!$GJ$86, W466=Dev!$GJ$87, W466=Dev!$GJ$88, W466=Dev!$GJ$89, W466=Dev!$GG$82, W466=Dev!$GG$83, W466=Dev!$GG$84, W466=Dev!$GG$85, W466=Dev!$GG$86),Names!$C$10,                   IF(OR(W466=Dev!$GJ$90, W466=Dev!$GJ$91, W466=Dev!$GJ$92, W466=Dev!$GJ$93, W466=Dev!$GJ$94, W466=Dev!$GJ$95, W466=Dev!$GJ$96, W466=Dev!$GJ$97, W466=Dev!$GH$82), Names!$C$11,""))</f>
        <v/>
      </c>
      <c r="Z466" t="str">
        <f ca="1">IFERROR(VLOOKUP(M466,Racks!$H$4:$M$30,6),"")</f>
        <v/>
      </c>
      <c r="AA466" t="str">
        <f>IF(R466="","",CONCATENATE(S466,Names!$H$3,T466,Names!$J$3,Names!$K$3,Names!$L$3,V466))</f>
        <v/>
      </c>
      <c r="AB466" t="str">
        <f>IF(R466="","",CONCATENATE(V466,Names!$P$3,W466))</f>
        <v/>
      </c>
      <c r="AD466" t="str">
        <f t="shared" si="223"/>
        <v>CREATE</v>
      </c>
      <c r="AF466" t="str">
        <f t="shared" si="231"/>
        <v>??</v>
      </c>
      <c r="AH466" t="e">
        <f t="shared" ca="1" si="232"/>
        <v>#VALUE!</v>
      </c>
      <c r="AI466" t="str">
        <f t="shared" si="224"/>
        <v>AT</v>
      </c>
      <c r="AK466" t="str">
        <f t="shared" si="233"/>
        <v>??</v>
      </c>
      <c r="AM466" t="e">
        <f t="shared" ca="1" si="234"/>
        <v>#VALUE!</v>
      </c>
      <c r="AN466" t="str">
        <f t="shared" si="235"/>
        <v/>
      </c>
      <c r="AO466" t="str">
        <f t="shared" si="225"/>
        <v>KG</v>
      </c>
      <c r="AP466" t="str">
        <f t="shared" ca="1" si="236"/>
        <v/>
      </c>
      <c r="AQ466" t="str">
        <f t="shared" si="237"/>
        <v>??</v>
      </c>
      <c r="AS466" t="str">
        <f t="shared" si="238"/>
        <v/>
      </c>
      <c r="AT466" t="e">
        <f t="shared" ca="1" si="239"/>
        <v>#VALUE!</v>
      </c>
      <c r="AU466">
        <f t="shared" si="226"/>
        <v>5</v>
      </c>
      <c r="AV466" t="str">
        <f t="shared" si="240"/>
        <v>??</v>
      </c>
      <c r="AX466" t="str">
        <f t="shared" si="227"/>
        <v>staffanekstrom</v>
      </c>
      <c r="AY466" t="str">
        <f t="shared" si="228"/>
        <v>INSERTED</v>
      </c>
      <c r="AZ466" t="str">
        <f t="shared" si="229"/>
        <v/>
      </c>
      <c r="BD466" t="str">
        <f t="shared" si="230"/>
        <v>YES</v>
      </c>
      <c r="BF466" t="e">
        <f t="shared" ca="1" si="241"/>
        <v>#VALUE!</v>
      </c>
    </row>
    <row r="467" spans="1:58">
      <c r="A467">
        <v>461</v>
      </c>
      <c r="D467" s="1" t="e">
        <f ca="1">INDIRECT(ADDRESS($C467,D$5,,,Table!$A$1))</f>
        <v>#VALUE!</v>
      </c>
      <c r="E467" t="e">
        <f ca="1">INDIRECT(ADDRESS($C467,E$5,,,Table!$A$1))</f>
        <v>#VALUE!</v>
      </c>
      <c r="F467" t="e">
        <f ca="1">INDIRECT(ADDRESS($C467,F$5,,,Table!$A$1))</f>
        <v>#VALUE!</v>
      </c>
      <c r="G467" t="e">
        <f ca="1">INDIRECT(ADDRESS($C467,G$5,,,Table!$A$1))</f>
        <v>#VALUE!</v>
      </c>
      <c r="H467" t="e">
        <f ca="1">INDIRECT(ADDRESS($C467,H$5,,,Table!$A$1))</f>
        <v>#VALUE!</v>
      </c>
      <c r="J467" t="str">
        <f>IF(OR(I467=Dev!$CU$46, I467=Dev!$CU$47, I467=Dev!$CU$48, I467=Dev!$CU$49, I467=Dev!$CU$50, I467=Dev!$CU$51, I467=Dev!$CU$52, I467=Dev!$CU$53, I467=Dev!$CR$48, I467=Dev!$CR$49),$C$3,                                                                  IF(OR(I467=Dev!$CU$54, I467=Dev!$CU$55, I467=Dev!$CU$56, I467=Dev!$CU$57, I467=Dev!$CU$58, I467=Dev!$CU$59, I467=Dev!$CS$48), $D$3,""))</f>
        <v/>
      </c>
      <c r="K467" t="e">
        <f ca="1">CONCATENATE(E467,Names!$P$3,I467)</f>
        <v>#VALUE!</v>
      </c>
      <c r="M467" t="e">
        <f ca="1">INDIRECT(ADDRESS($C467,M$5,,,Table!$A$1))</f>
        <v>#VALUE!</v>
      </c>
      <c r="O467" t="str">
        <f t="shared" si="242"/>
        <v/>
      </c>
      <c r="Q467" t="str">
        <f t="shared" si="219"/>
        <v/>
      </c>
      <c r="S467" t="str">
        <f ca="1">IFERROR(VLOOKUP(M467,Racks!$H$4:$M$30,Racks!$I$2),"")</f>
        <v/>
      </c>
      <c r="T467" t="str">
        <f ca="1">IFERROR(VLOOKUP(M467,Racks!$H$4:$M$30,Racks!$K$2),"")</f>
        <v/>
      </c>
      <c r="U467" t="str">
        <f t="shared" si="220"/>
        <v/>
      </c>
      <c r="V467" t="str">
        <f>CONCATENATE(Names!$C$17,Names!$N$3,U467)</f>
        <v>PRLTCB-</v>
      </c>
      <c r="Y467" t="str">
        <f>IF(OR(W467=Dev!$GJ$82, W467=Dev!$GJ$83, W467=Dev!$GJ$84, W467=Dev!$GJ$85, W467=Dev!$GJ$86, W467=Dev!$GJ$87, W467=Dev!$GJ$88, W467=Dev!$GJ$89, W467=Dev!$GG$82, W467=Dev!$GG$83, W467=Dev!$GG$84, W467=Dev!$GG$85, W467=Dev!$GG$86),Names!$C$10,                   IF(OR(W467=Dev!$GJ$90, W467=Dev!$GJ$91, W467=Dev!$GJ$92, W467=Dev!$GJ$93, W467=Dev!$GJ$94, W467=Dev!$GJ$95, W467=Dev!$GJ$96, W467=Dev!$GJ$97, W467=Dev!$GH$82), Names!$C$11,""))</f>
        <v/>
      </c>
      <c r="Z467" t="str">
        <f ca="1">IFERROR(VLOOKUP(M467,Racks!$H$4:$M$30,6),"")</f>
        <v/>
      </c>
      <c r="AA467" t="str">
        <f>IF(R467="","",CONCATENATE(S467,Names!$H$3,T467,Names!$J$3,Names!$K$3,Names!$L$3,V467))</f>
        <v/>
      </c>
      <c r="AB467" t="str">
        <f>IF(R467="","",CONCATENATE(V467,Names!$P$3,W467))</f>
        <v/>
      </c>
      <c r="AD467" t="str">
        <f t="shared" si="223"/>
        <v>CREATE</v>
      </c>
      <c r="AF467" t="str">
        <f t="shared" si="231"/>
        <v>??</v>
      </c>
      <c r="AH467" t="e">
        <f t="shared" ca="1" si="232"/>
        <v>#VALUE!</v>
      </c>
      <c r="AI467" t="str">
        <f t="shared" si="224"/>
        <v>AT</v>
      </c>
      <c r="AK467" t="str">
        <f t="shared" si="233"/>
        <v>??</v>
      </c>
      <c r="AM467" t="e">
        <f t="shared" ca="1" si="234"/>
        <v>#VALUE!</v>
      </c>
      <c r="AN467" t="str">
        <f t="shared" si="235"/>
        <v/>
      </c>
      <c r="AO467" t="str">
        <f t="shared" si="225"/>
        <v>KG</v>
      </c>
      <c r="AP467" t="str">
        <f t="shared" ca="1" si="236"/>
        <v/>
      </c>
      <c r="AQ467" t="str">
        <f t="shared" si="237"/>
        <v>??</v>
      </c>
      <c r="AS467" t="str">
        <f t="shared" si="238"/>
        <v/>
      </c>
      <c r="AT467" t="e">
        <f t="shared" ca="1" si="239"/>
        <v>#VALUE!</v>
      </c>
      <c r="AU467">
        <f t="shared" si="226"/>
        <v>5</v>
      </c>
      <c r="AV467" t="str">
        <f t="shared" si="240"/>
        <v>??</v>
      </c>
      <c r="AX467" t="str">
        <f t="shared" si="227"/>
        <v>staffanekstrom</v>
      </c>
      <c r="AY467" t="str">
        <f t="shared" si="228"/>
        <v>INSERTED</v>
      </c>
      <c r="AZ467" t="str">
        <f t="shared" si="229"/>
        <v/>
      </c>
      <c r="BD467" t="str">
        <f t="shared" si="230"/>
        <v>YES</v>
      </c>
      <c r="BF467" t="e">
        <f t="shared" ca="1" si="241"/>
        <v>#VALUE!</v>
      </c>
    </row>
    <row r="468" spans="1:58">
      <c r="A468">
        <v>462</v>
      </c>
      <c r="D468" s="1" t="e">
        <f ca="1">INDIRECT(ADDRESS($C468,D$5,,,Table!$A$1))</f>
        <v>#VALUE!</v>
      </c>
      <c r="E468" t="e">
        <f ca="1">INDIRECT(ADDRESS($C468,E$5,,,Table!$A$1))</f>
        <v>#VALUE!</v>
      </c>
      <c r="F468" t="e">
        <f ca="1">INDIRECT(ADDRESS($C468,F$5,,,Table!$A$1))</f>
        <v>#VALUE!</v>
      </c>
      <c r="G468" t="e">
        <f ca="1">INDIRECT(ADDRESS($C468,G$5,,,Table!$A$1))</f>
        <v>#VALUE!</v>
      </c>
      <c r="H468" t="e">
        <f ca="1">INDIRECT(ADDRESS($C468,H$5,,,Table!$A$1))</f>
        <v>#VALUE!</v>
      </c>
      <c r="J468" t="str">
        <f>IF(OR(I468=Dev!$CU$46, I468=Dev!$CU$47, I468=Dev!$CU$48, I468=Dev!$CU$49, I468=Dev!$CU$50, I468=Dev!$CU$51, I468=Dev!$CU$52, I468=Dev!$CU$53, I468=Dev!$CR$48, I468=Dev!$CR$49),$C$3,                                                                  IF(OR(I468=Dev!$CU$54, I468=Dev!$CU$55, I468=Dev!$CU$56, I468=Dev!$CU$57, I468=Dev!$CU$58, I468=Dev!$CU$59, I468=Dev!$CS$48), $D$3,""))</f>
        <v/>
      </c>
      <c r="K468" t="e">
        <f ca="1">CONCATENATE(E468,Names!$P$3,I468)</f>
        <v>#VALUE!</v>
      </c>
      <c r="M468" t="e">
        <f ca="1">INDIRECT(ADDRESS($C468,M$5,,,Table!$A$1))</f>
        <v>#VALUE!</v>
      </c>
      <c r="O468" t="str">
        <f t="shared" si="242"/>
        <v/>
      </c>
      <c r="Q468" t="str">
        <f t="shared" si="219"/>
        <v/>
      </c>
      <c r="S468" t="str">
        <f ca="1">IFERROR(VLOOKUP(M468,Racks!$H$4:$M$30,Racks!$I$2),"")</f>
        <v/>
      </c>
      <c r="T468" t="str">
        <f ca="1">IFERROR(VLOOKUP(M468,Racks!$H$4:$M$30,Racks!$K$2),"")</f>
        <v/>
      </c>
      <c r="U468" t="str">
        <f t="shared" si="220"/>
        <v/>
      </c>
      <c r="V468" t="str">
        <f>CONCATENATE(Names!$C$17,Names!$N$3,U468)</f>
        <v>PRLTCB-</v>
      </c>
      <c r="Y468" t="str">
        <f>IF(OR(W468=Dev!$GJ$82, W468=Dev!$GJ$83, W468=Dev!$GJ$84, W468=Dev!$GJ$85, W468=Dev!$GJ$86, W468=Dev!$GJ$87, W468=Dev!$GJ$88, W468=Dev!$GJ$89, W468=Dev!$GG$82, W468=Dev!$GG$83, W468=Dev!$GG$84, W468=Dev!$GG$85, W468=Dev!$GG$86),Names!$C$10,                   IF(OR(W468=Dev!$GJ$90, W468=Dev!$GJ$91, W468=Dev!$GJ$92, W468=Dev!$GJ$93, W468=Dev!$GJ$94, W468=Dev!$GJ$95, W468=Dev!$GJ$96, W468=Dev!$GJ$97, W468=Dev!$GH$82), Names!$C$11,""))</f>
        <v/>
      </c>
      <c r="Z468" t="str">
        <f ca="1">IFERROR(VLOOKUP(M468,Racks!$H$4:$M$30,6),"")</f>
        <v/>
      </c>
      <c r="AA468" t="str">
        <f>IF(R468="","",CONCATENATE(S468,Names!$H$3,T468,Names!$J$3,Names!$K$3,Names!$L$3,V468))</f>
        <v/>
      </c>
      <c r="AB468" t="str">
        <f>IF(R468="","",CONCATENATE(V468,Names!$P$3,W468))</f>
        <v/>
      </c>
      <c r="AD468" t="str">
        <f t="shared" si="223"/>
        <v>CREATE</v>
      </c>
      <c r="AF468" t="str">
        <f t="shared" si="231"/>
        <v>??</v>
      </c>
      <c r="AH468" t="e">
        <f t="shared" ca="1" si="232"/>
        <v>#VALUE!</v>
      </c>
      <c r="AI468" t="str">
        <f t="shared" si="224"/>
        <v>AT</v>
      </c>
      <c r="AK468" t="str">
        <f t="shared" si="233"/>
        <v>??</v>
      </c>
      <c r="AM468" t="e">
        <f t="shared" ca="1" si="234"/>
        <v>#VALUE!</v>
      </c>
      <c r="AN468" t="str">
        <f t="shared" si="235"/>
        <v/>
      </c>
      <c r="AO468" t="str">
        <f t="shared" si="225"/>
        <v>KG</v>
      </c>
      <c r="AP468" t="str">
        <f t="shared" ca="1" si="236"/>
        <v/>
      </c>
      <c r="AQ468" t="str">
        <f t="shared" si="237"/>
        <v>??</v>
      </c>
      <c r="AS468" t="str">
        <f t="shared" si="238"/>
        <v/>
      </c>
      <c r="AT468" t="e">
        <f t="shared" ca="1" si="239"/>
        <v>#VALUE!</v>
      </c>
      <c r="AU468">
        <f t="shared" si="226"/>
        <v>5</v>
      </c>
      <c r="AV468" t="str">
        <f t="shared" si="240"/>
        <v>??</v>
      </c>
      <c r="AX468" t="str">
        <f t="shared" si="227"/>
        <v>staffanekstrom</v>
      </c>
      <c r="AY468" t="str">
        <f t="shared" si="228"/>
        <v>INSERTED</v>
      </c>
      <c r="AZ468" t="str">
        <f t="shared" si="229"/>
        <v/>
      </c>
      <c r="BD468" t="str">
        <f t="shared" si="230"/>
        <v>YES</v>
      </c>
      <c r="BF468" t="e">
        <f t="shared" ca="1" si="241"/>
        <v>#VALUE!</v>
      </c>
    </row>
    <row r="469" spans="1:58">
      <c r="A469">
        <v>463</v>
      </c>
      <c r="D469" s="1" t="e">
        <f ca="1">INDIRECT(ADDRESS($C469,D$5,,,Table!$A$1))</f>
        <v>#VALUE!</v>
      </c>
      <c r="E469" t="e">
        <f ca="1">INDIRECT(ADDRESS($C469,E$5,,,Table!$A$1))</f>
        <v>#VALUE!</v>
      </c>
      <c r="F469" t="e">
        <f ca="1">INDIRECT(ADDRESS($C469,F$5,,,Table!$A$1))</f>
        <v>#VALUE!</v>
      </c>
      <c r="G469" t="e">
        <f ca="1">INDIRECT(ADDRESS($C469,G$5,,,Table!$A$1))</f>
        <v>#VALUE!</v>
      </c>
      <c r="H469" t="e">
        <f ca="1">INDIRECT(ADDRESS($C469,H$5,,,Table!$A$1))</f>
        <v>#VALUE!</v>
      </c>
      <c r="J469" t="str">
        <f>IF(OR(I469=Dev!$CU$46, I469=Dev!$CU$47, I469=Dev!$CU$48, I469=Dev!$CU$49, I469=Dev!$CU$50, I469=Dev!$CU$51, I469=Dev!$CU$52, I469=Dev!$CU$53, I469=Dev!$CR$48, I469=Dev!$CR$49),$C$3,                                                                  IF(OR(I469=Dev!$CU$54, I469=Dev!$CU$55, I469=Dev!$CU$56, I469=Dev!$CU$57, I469=Dev!$CU$58, I469=Dev!$CU$59, I469=Dev!$CS$48), $D$3,""))</f>
        <v/>
      </c>
      <c r="K469" t="e">
        <f ca="1">CONCATENATE(E469,Names!$P$3,I469)</f>
        <v>#VALUE!</v>
      </c>
      <c r="M469" t="e">
        <f ca="1">INDIRECT(ADDRESS($C469,M$5,,,Table!$A$1))</f>
        <v>#VALUE!</v>
      </c>
      <c r="O469" t="str">
        <f t="shared" si="242"/>
        <v/>
      </c>
      <c r="Q469" t="str">
        <f t="shared" ref="Q469:Q532" si="243">IF(ISNUMBER(R469), IF(R469&lt;10,"00", IF(R469&lt;100,"0", "")), "")</f>
        <v/>
      </c>
      <c r="S469" t="str">
        <f ca="1">IFERROR(VLOOKUP(M469,Racks!$H$4:$M$30,Racks!$I$2),"")</f>
        <v/>
      </c>
      <c r="T469" t="str">
        <f ca="1">IFERROR(VLOOKUP(M469,Racks!$H$4:$M$30,Racks!$K$2),"")</f>
        <v/>
      </c>
      <c r="U469" t="str">
        <f t="shared" ref="U469:U532" si="244">IF(ISNUMBER(R469),CONCATENATE(Q469,R469),"")</f>
        <v/>
      </c>
      <c r="V469" t="str">
        <f>CONCATENATE(Names!$C$17,Names!$N$3,U469)</f>
        <v>PRLTCB-</v>
      </c>
      <c r="Y469" t="str">
        <f>IF(OR(W469=Dev!$GJ$82, W469=Dev!$GJ$83, W469=Dev!$GJ$84, W469=Dev!$GJ$85, W469=Dev!$GJ$86, W469=Dev!$GJ$87, W469=Dev!$GJ$88, W469=Dev!$GJ$89, W469=Dev!$GG$82, W469=Dev!$GG$83, W469=Dev!$GG$84, W469=Dev!$GG$85, W469=Dev!$GG$86),Names!$C$10,                   IF(OR(W469=Dev!$GJ$90, W469=Dev!$GJ$91, W469=Dev!$GJ$92, W469=Dev!$GJ$93, W469=Dev!$GJ$94, W469=Dev!$GJ$95, W469=Dev!$GJ$96, W469=Dev!$GJ$97, W469=Dev!$GH$82), Names!$C$11,""))</f>
        <v/>
      </c>
      <c r="Z469" t="str">
        <f ca="1">IFERROR(VLOOKUP(M469,Racks!$H$4:$M$30,6),"")</f>
        <v/>
      </c>
      <c r="AA469" t="str">
        <f>IF(R469="","",CONCATENATE(S469,Names!$H$3,T469,Names!$J$3,Names!$K$3,Names!$L$3,V469))</f>
        <v/>
      </c>
      <c r="AB469" t="str">
        <f>IF(R469="","",CONCATENATE(V469,Names!$P$3,W469))</f>
        <v/>
      </c>
      <c r="AD469" t="str">
        <f t="shared" si="223"/>
        <v>CREATE</v>
      </c>
      <c r="AF469" t="str">
        <f t="shared" si="231"/>
        <v>??</v>
      </c>
      <c r="AH469" t="e">
        <f t="shared" ca="1" si="232"/>
        <v>#VALUE!</v>
      </c>
      <c r="AI469" t="str">
        <f t="shared" si="224"/>
        <v>AT</v>
      </c>
      <c r="AK469" t="str">
        <f t="shared" si="233"/>
        <v>??</v>
      </c>
      <c r="AM469" t="e">
        <f t="shared" ca="1" si="234"/>
        <v>#VALUE!</v>
      </c>
      <c r="AN469" t="str">
        <f t="shared" si="235"/>
        <v/>
      </c>
      <c r="AO469" t="str">
        <f t="shared" si="225"/>
        <v>KG</v>
      </c>
      <c r="AP469" t="str">
        <f t="shared" ca="1" si="236"/>
        <v/>
      </c>
      <c r="AQ469" t="str">
        <f t="shared" si="237"/>
        <v>??</v>
      </c>
      <c r="AS469" t="str">
        <f t="shared" si="238"/>
        <v/>
      </c>
      <c r="AT469" t="e">
        <f t="shared" ca="1" si="239"/>
        <v>#VALUE!</v>
      </c>
      <c r="AU469">
        <f t="shared" si="226"/>
        <v>5</v>
      </c>
      <c r="AV469" t="str">
        <f t="shared" si="240"/>
        <v>??</v>
      </c>
      <c r="AX469" t="str">
        <f t="shared" si="227"/>
        <v>staffanekstrom</v>
      </c>
      <c r="AY469" t="str">
        <f t="shared" si="228"/>
        <v>INSERTED</v>
      </c>
      <c r="AZ469" t="str">
        <f t="shared" si="229"/>
        <v/>
      </c>
      <c r="BD469" t="str">
        <f t="shared" si="230"/>
        <v>YES</v>
      </c>
      <c r="BF469" t="e">
        <f t="shared" ca="1" si="241"/>
        <v>#VALUE!</v>
      </c>
    </row>
    <row r="470" spans="1:58">
      <c r="A470">
        <v>464</v>
      </c>
      <c r="D470" s="1" t="e">
        <f ca="1">INDIRECT(ADDRESS($C470,D$5,,,Table!$A$1))</f>
        <v>#VALUE!</v>
      </c>
      <c r="E470" t="e">
        <f ca="1">INDIRECT(ADDRESS($C470,E$5,,,Table!$A$1))</f>
        <v>#VALUE!</v>
      </c>
      <c r="F470" t="e">
        <f ca="1">INDIRECT(ADDRESS($C470,F$5,,,Table!$A$1))</f>
        <v>#VALUE!</v>
      </c>
      <c r="G470" t="e">
        <f ca="1">INDIRECT(ADDRESS($C470,G$5,,,Table!$A$1))</f>
        <v>#VALUE!</v>
      </c>
      <c r="H470" t="e">
        <f ca="1">INDIRECT(ADDRESS($C470,H$5,,,Table!$A$1))</f>
        <v>#VALUE!</v>
      </c>
      <c r="J470" t="str">
        <f>IF(OR(I470=Dev!$CU$46, I470=Dev!$CU$47, I470=Dev!$CU$48, I470=Dev!$CU$49, I470=Dev!$CU$50, I470=Dev!$CU$51, I470=Dev!$CU$52, I470=Dev!$CU$53, I470=Dev!$CR$48, I470=Dev!$CR$49),$C$3,                                                                  IF(OR(I470=Dev!$CU$54, I470=Dev!$CU$55, I470=Dev!$CU$56, I470=Dev!$CU$57, I470=Dev!$CU$58, I470=Dev!$CU$59, I470=Dev!$CS$48), $D$3,""))</f>
        <v/>
      </c>
      <c r="K470" t="e">
        <f ca="1">CONCATENATE(E470,Names!$P$3,I470)</f>
        <v>#VALUE!</v>
      </c>
      <c r="M470" t="e">
        <f ca="1">INDIRECT(ADDRESS($C470,M$5,,,Table!$A$1))</f>
        <v>#VALUE!</v>
      </c>
      <c r="O470" t="str">
        <f t="shared" si="242"/>
        <v/>
      </c>
      <c r="Q470" t="str">
        <f t="shared" si="243"/>
        <v/>
      </c>
      <c r="S470" t="str">
        <f ca="1">IFERROR(VLOOKUP(M470,Racks!$H$4:$M$30,Racks!$I$2),"")</f>
        <v/>
      </c>
      <c r="T470" t="str">
        <f ca="1">IFERROR(VLOOKUP(M470,Racks!$H$4:$M$30,Racks!$K$2),"")</f>
        <v/>
      </c>
      <c r="U470" t="str">
        <f t="shared" si="244"/>
        <v/>
      </c>
      <c r="V470" t="str">
        <f>CONCATENATE(Names!$C$17,Names!$N$3,U470)</f>
        <v>PRLTCB-</v>
      </c>
      <c r="Y470" t="str">
        <f>IF(OR(W470=Dev!$GJ$82, W470=Dev!$GJ$83, W470=Dev!$GJ$84, W470=Dev!$GJ$85, W470=Dev!$GJ$86, W470=Dev!$GJ$87, W470=Dev!$GJ$88, W470=Dev!$GJ$89, W470=Dev!$GG$82, W470=Dev!$GG$83, W470=Dev!$GG$84, W470=Dev!$GG$85, W470=Dev!$GG$86),Names!$C$10,                   IF(OR(W470=Dev!$GJ$90, W470=Dev!$GJ$91, W470=Dev!$GJ$92, W470=Dev!$GJ$93, W470=Dev!$GJ$94, W470=Dev!$GJ$95, W470=Dev!$GJ$96, W470=Dev!$GJ$97, W470=Dev!$GH$82), Names!$C$11,""))</f>
        <v/>
      </c>
      <c r="Z470" t="str">
        <f ca="1">IFERROR(VLOOKUP(M470,Racks!$H$4:$M$30,6),"")</f>
        <v/>
      </c>
      <c r="AA470" t="str">
        <f>IF(R470="","",CONCATENATE(S470,Names!$H$3,T470,Names!$J$3,Names!$K$3,Names!$L$3,V470))</f>
        <v/>
      </c>
      <c r="AB470" t="str">
        <f>IF(R470="","",CONCATENATE(V470,Names!$P$3,W470))</f>
        <v/>
      </c>
      <c r="AD470" t="str">
        <f t="shared" si="223"/>
        <v>CREATE</v>
      </c>
      <c r="AF470" t="str">
        <f t="shared" si="231"/>
        <v>??</v>
      </c>
      <c r="AH470" t="e">
        <f t="shared" ca="1" si="232"/>
        <v>#VALUE!</v>
      </c>
      <c r="AI470" t="str">
        <f t="shared" si="224"/>
        <v>AT</v>
      </c>
      <c r="AK470" t="str">
        <f t="shared" si="233"/>
        <v>??</v>
      </c>
      <c r="AM470" t="e">
        <f t="shared" ca="1" si="234"/>
        <v>#VALUE!</v>
      </c>
      <c r="AN470" t="str">
        <f t="shared" si="235"/>
        <v/>
      </c>
      <c r="AO470" t="str">
        <f t="shared" si="225"/>
        <v>KG</v>
      </c>
      <c r="AP470" t="str">
        <f t="shared" ca="1" si="236"/>
        <v/>
      </c>
      <c r="AQ470" t="str">
        <f t="shared" si="237"/>
        <v>??</v>
      </c>
      <c r="AS470" t="str">
        <f t="shared" si="238"/>
        <v/>
      </c>
      <c r="AT470" t="e">
        <f t="shared" ca="1" si="239"/>
        <v>#VALUE!</v>
      </c>
      <c r="AU470">
        <f t="shared" si="226"/>
        <v>5</v>
      </c>
      <c r="AV470" t="str">
        <f t="shared" si="240"/>
        <v>??</v>
      </c>
      <c r="AX470" t="str">
        <f t="shared" si="227"/>
        <v>staffanekstrom</v>
      </c>
      <c r="AY470" t="str">
        <f t="shared" si="228"/>
        <v>INSERTED</v>
      </c>
      <c r="AZ470" t="str">
        <f t="shared" si="229"/>
        <v/>
      </c>
      <c r="BD470" t="str">
        <f t="shared" si="230"/>
        <v>YES</v>
      </c>
      <c r="BF470" t="e">
        <f t="shared" ca="1" si="241"/>
        <v>#VALUE!</v>
      </c>
    </row>
    <row r="471" spans="1:58">
      <c r="A471">
        <v>465</v>
      </c>
      <c r="D471" s="1" t="e">
        <f ca="1">INDIRECT(ADDRESS($C471,D$5,,,Table!$A$1))</f>
        <v>#VALUE!</v>
      </c>
      <c r="E471" t="e">
        <f ca="1">INDIRECT(ADDRESS($C471,E$5,,,Table!$A$1))</f>
        <v>#VALUE!</v>
      </c>
      <c r="F471" t="e">
        <f ca="1">INDIRECT(ADDRESS($C471,F$5,,,Table!$A$1))</f>
        <v>#VALUE!</v>
      </c>
      <c r="G471" t="e">
        <f ca="1">INDIRECT(ADDRESS($C471,G$5,,,Table!$A$1))</f>
        <v>#VALUE!</v>
      </c>
      <c r="H471" t="e">
        <f ca="1">INDIRECT(ADDRESS($C471,H$5,,,Table!$A$1))</f>
        <v>#VALUE!</v>
      </c>
      <c r="J471" t="str">
        <f>IF(OR(I471=Dev!$CU$46, I471=Dev!$CU$47, I471=Dev!$CU$48, I471=Dev!$CU$49, I471=Dev!$CU$50, I471=Dev!$CU$51, I471=Dev!$CU$52, I471=Dev!$CU$53, I471=Dev!$CR$48, I471=Dev!$CR$49),$C$3,                                                                  IF(OR(I471=Dev!$CU$54, I471=Dev!$CU$55, I471=Dev!$CU$56, I471=Dev!$CU$57, I471=Dev!$CU$58, I471=Dev!$CU$59, I471=Dev!$CS$48), $D$3,""))</f>
        <v/>
      </c>
      <c r="K471" t="e">
        <f ca="1">CONCATENATE(E471,Names!$P$3,I471)</f>
        <v>#VALUE!</v>
      </c>
      <c r="M471" t="e">
        <f ca="1">INDIRECT(ADDRESS($C471,M$5,,,Table!$A$1))</f>
        <v>#VALUE!</v>
      </c>
      <c r="O471" t="str">
        <f t="shared" si="242"/>
        <v/>
      </c>
      <c r="Q471" t="str">
        <f t="shared" si="243"/>
        <v/>
      </c>
      <c r="S471" t="str">
        <f ca="1">IFERROR(VLOOKUP(M471,Racks!$H$4:$M$30,Racks!$I$2),"")</f>
        <v/>
      </c>
      <c r="T471" t="str">
        <f ca="1">IFERROR(VLOOKUP(M471,Racks!$H$4:$M$30,Racks!$K$2),"")</f>
        <v/>
      </c>
      <c r="U471" t="str">
        <f t="shared" si="244"/>
        <v/>
      </c>
      <c r="V471" t="str">
        <f>CONCATENATE(Names!$C$17,Names!$N$3,U471)</f>
        <v>PRLTCB-</v>
      </c>
      <c r="Y471" t="str">
        <f>IF(OR(W471=Dev!$GJ$82, W471=Dev!$GJ$83, W471=Dev!$GJ$84, W471=Dev!$GJ$85, W471=Dev!$GJ$86, W471=Dev!$GJ$87, W471=Dev!$GJ$88, W471=Dev!$GJ$89, W471=Dev!$GG$82, W471=Dev!$GG$83, W471=Dev!$GG$84, W471=Dev!$GG$85, W471=Dev!$GG$86),Names!$C$10,                   IF(OR(W471=Dev!$GJ$90, W471=Dev!$GJ$91, W471=Dev!$GJ$92, W471=Dev!$GJ$93, W471=Dev!$GJ$94, W471=Dev!$GJ$95, W471=Dev!$GJ$96, W471=Dev!$GJ$97, W471=Dev!$GH$82), Names!$C$11,""))</f>
        <v/>
      </c>
      <c r="Z471" t="str">
        <f ca="1">IFERROR(VLOOKUP(M471,Racks!$H$4:$M$30,6),"")</f>
        <v/>
      </c>
      <c r="AA471" t="str">
        <f>IF(R471="","",CONCATENATE(S471,Names!$H$3,T471,Names!$J$3,Names!$K$3,Names!$L$3,V471))</f>
        <v/>
      </c>
      <c r="AB471" t="str">
        <f>IF(R471="","",CONCATENATE(V471,Names!$P$3,W471))</f>
        <v/>
      </c>
      <c r="AD471" t="str">
        <f t="shared" si="223"/>
        <v>CREATE</v>
      </c>
      <c r="AF471" t="str">
        <f t="shared" si="231"/>
        <v>??</v>
      </c>
      <c r="AH471" t="e">
        <f t="shared" ca="1" si="232"/>
        <v>#VALUE!</v>
      </c>
      <c r="AI471" t="str">
        <f t="shared" si="224"/>
        <v>AT</v>
      </c>
      <c r="AK471" t="str">
        <f t="shared" si="233"/>
        <v>??</v>
      </c>
      <c r="AM471" t="e">
        <f t="shared" ca="1" si="234"/>
        <v>#VALUE!</v>
      </c>
      <c r="AN471" t="str">
        <f t="shared" si="235"/>
        <v/>
      </c>
      <c r="AO471" t="str">
        <f t="shared" si="225"/>
        <v>KG</v>
      </c>
      <c r="AP471" t="str">
        <f t="shared" ca="1" si="236"/>
        <v/>
      </c>
      <c r="AQ471" t="str">
        <f t="shared" si="237"/>
        <v>??</v>
      </c>
      <c r="AS471" t="str">
        <f t="shared" si="238"/>
        <v/>
      </c>
      <c r="AT471" t="e">
        <f t="shared" ca="1" si="239"/>
        <v>#VALUE!</v>
      </c>
      <c r="AU471">
        <f t="shared" si="226"/>
        <v>5</v>
      </c>
      <c r="AV471" t="str">
        <f t="shared" si="240"/>
        <v>??</v>
      </c>
      <c r="AX471" t="str">
        <f t="shared" si="227"/>
        <v>staffanekstrom</v>
      </c>
      <c r="AY471" t="str">
        <f t="shared" si="228"/>
        <v>INSERTED</v>
      </c>
      <c r="AZ471" t="str">
        <f t="shared" si="229"/>
        <v/>
      </c>
      <c r="BD471" t="str">
        <f t="shared" si="230"/>
        <v>YES</v>
      </c>
      <c r="BF471" t="e">
        <f t="shared" ca="1" si="241"/>
        <v>#VALUE!</v>
      </c>
    </row>
    <row r="472" spans="1:58">
      <c r="A472">
        <v>466</v>
      </c>
      <c r="D472" s="1" t="e">
        <f ca="1">INDIRECT(ADDRESS($C472,D$5,,,Table!$A$1))</f>
        <v>#VALUE!</v>
      </c>
      <c r="E472" t="e">
        <f ca="1">INDIRECT(ADDRESS($C472,E$5,,,Table!$A$1))</f>
        <v>#VALUE!</v>
      </c>
      <c r="F472" t="e">
        <f ca="1">INDIRECT(ADDRESS($C472,F$5,,,Table!$A$1))</f>
        <v>#VALUE!</v>
      </c>
      <c r="G472" t="e">
        <f ca="1">INDIRECT(ADDRESS($C472,G$5,,,Table!$A$1))</f>
        <v>#VALUE!</v>
      </c>
      <c r="H472" t="e">
        <f ca="1">INDIRECT(ADDRESS($C472,H$5,,,Table!$A$1))</f>
        <v>#VALUE!</v>
      </c>
      <c r="J472" t="str">
        <f>IF(OR(I472=Dev!$CU$46, I472=Dev!$CU$47, I472=Dev!$CU$48, I472=Dev!$CU$49, I472=Dev!$CU$50, I472=Dev!$CU$51, I472=Dev!$CU$52, I472=Dev!$CU$53, I472=Dev!$CR$48, I472=Dev!$CR$49),$C$3,                                                                  IF(OR(I472=Dev!$CU$54, I472=Dev!$CU$55, I472=Dev!$CU$56, I472=Dev!$CU$57, I472=Dev!$CU$58, I472=Dev!$CU$59, I472=Dev!$CS$48), $D$3,""))</f>
        <v/>
      </c>
      <c r="K472" t="e">
        <f ca="1">CONCATENATE(E472,Names!$P$3,I472)</f>
        <v>#VALUE!</v>
      </c>
      <c r="M472" t="e">
        <f ca="1">INDIRECT(ADDRESS($C472,M$5,,,Table!$A$1))</f>
        <v>#VALUE!</v>
      </c>
      <c r="O472" t="str">
        <f t="shared" si="242"/>
        <v/>
      </c>
      <c r="Q472" t="str">
        <f t="shared" si="243"/>
        <v/>
      </c>
      <c r="S472" t="str">
        <f ca="1">IFERROR(VLOOKUP(M472,Racks!$H$4:$M$30,Racks!$I$2),"")</f>
        <v/>
      </c>
      <c r="T472" t="str">
        <f ca="1">IFERROR(VLOOKUP(M472,Racks!$H$4:$M$30,Racks!$K$2),"")</f>
        <v/>
      </c>
      <c r="U472" t="str">
        <f t="shared" si="244"/>
        <v/>
      </c>
      <c r="V472" t="str">
        <f>CONCATENATE(Names!$C$17,Names!$N$3,U472)</f>
        <v>PRLTCB-</v>
      </c>
      <c r="Y472" t="str">
        <f>IF(OR(W472=Dev!$GJ$82, W472=Dev!$GJ$83, W472=Dev!$GJ$84, W472=Dev!$GJ$85, W472=Dev!$GJ$86, W472=Dev!$GJ$87, W472=Dev!$GJ$88, W472=Dev!$GJ$89, W472=Dev!$GG$82, W472=Dev!$GG$83, W472=Dev!$GG$84, W472=Dev!$GG$85, W472=Dev!$GG$86),Names!$C$10,                   IF(OR(W472=Dev!$GJ$90, W472=Dev!$GJ$91, W472=Dev!$GJ$92, W472=Dev!$GJ$93, W472=Dev!$GJ$94, W472=Dev!$GJ$95, W472=Dev!$GJ$96, W472=Dev!$GJ$97, W472=Dev!$GH$82), Names!$C$11,""))</f>
        <v/>
      </c>
      <c r="Z472" t="str">
        <f ca="1">IFERROR(VLOOKUP(M472,Racks!$H$4:$M$30,6),"")</f>
        <v/>
      </c>
      <c r="AA472" t="str">
        <f>IF(R472="","",CONCATENATE(S472,Names!$H$3,T472,Names!$J$3,Names!$K$3,Names!$L$3,V472))</f>
        <v/>
      </c>
      <c r="AB472" t="str">
        <f>IF(R472="","",CONCATENATE(V472,Names!$P$3,W472))</f>
        <v/>
      </c>
      <c r="AD472" t="str">
        <f t="shared" si="223"/>
        <v>CREATE</v>
      </c>
      <c r="AF472" t="str">
        <f t="shared" si="231"/>
        <v>??</v>
      </c>
      <c r="AH472" t="e">
        <f t="shared" ca="1" si="232"/>
        <v>#VALUE!</v>
      </c>
      <c r="AI472" t="str">
        <f t="shared" si="224"/>
        <v>AT</v>
      </c>
      <c r="AK472" t="str">
        <f t="shared" si="233"/>
        <v>??</v>
      </c>
      <c r="AM472" t="e">
        <f t="shared" ca="1" si="234"/>
        <v>#VALUE!</v>
      </c>
      <c r="AN472" t="str">
        <f t="shared" si="235"/>
        <v/>
      </c>
      <c r="AO472" t="str">
        <f t="shared" si="225"/>
        <v>KG</v>
      </c>
      <c r="AP472" t="str">
        <f t="shared" ca="1" si="236"/>
        <v/>
      </c>
      <c r="AQ472" t="str">
        <f t="shared" si="237"/>
        <v>??</v>
      </c>
      <c r="AS472" t="str">
        <f t="shared" si="238"/>
        <v/>
      </c>
      <c r="AT472" t="e">
        <f t="shared" ca="1" si="239"/>
        <v>#VALUE!</v>
      </c>
      <c r="AU472">
        <f t="shared" si="226"/>
        <v>5</v>
      </c>
      <c r="AV472" t="str">
        <f t="shared" si="240"/>
        <v>??</v>
      </c>
      <c r="AX472" t="str">
        <f t="shared" si="227"/>
        <v>staffanekstrom</v>
      </c>
      <c r="AY472" t="str">
        <f t="shared" si="228"/>
        <v>INSERTED</v>
      </c>
      <c r="AZ472" t="str">
        <f t="shared" si="229"/>
        <v/>
      </c>
      <c r="BD472" t="str">
        <f t="shared" si="230"/>
        <v>YES</v>
      </c>
      <c r="BF472" t="e">
        <f t="shared" ca="1" si="241"/>
        <v>#VALUE!</v>
      </c>
    </row>
    <row r="473" spans="1:58">
      <c r="A473">
        <v>467</v>
      </c>
      <c r="D473" s="1" t="e">
        <f ca="1">INDIRECT(ADDRESS($C473,D$5,,,Table!$A$1))</f>
        <v>#VALUE!</v>
      </c>
      <c r="E473" t="e">
        <f ca="1">INDIRECT(ADDRESS($C473,E$5,,,Table!$A$1))</f>
        <v>#VALUE!</v>
      </c>
      <c r="F473" t="e">
        <f ca="1">INDIRECT(ADDRESS($C473,F$5,,,Table!$A$1))</f>
        <v>#VALUE!</v>
      </c>
      <c r="G473" t="e">
        <f ca="1">INDIRECT(ADDRESS($C473,G$5,,,Table!$A$1))</f>
        <v>#VALUE!</v>
      </c>
      <c r="H473" t="e">
        <f ca="1">INDIRECT(ADDRESS($C473,H$5,,,Table!$A$1))</f>
        <v>#VALUE!</v>
      </c>
      <c r="J473" t="str">
        <f>IF(OR(I473=Dev!$CU$46, I473=Dev!$CU$47, I473=Dev!$CU$48, I473=Dev!$CU$49, I473=Dev!$CU$50, I473=Dev!$CU$51, I473=Dev!$CU$52, I473=Dev!$CU$53, I473=Dev!$CR$48, I473=Dev!$CR$49),$C$3,                                                                  IF(OR(I473=Dev!$CU$54, I473=Dev!$CU$55, I473=Dev!$CU$56, I473=Dev!$CU$57, I473=Dev!$CU$58, I473=Dev!$CU$59, I473=Dev!$CS$48), $D$3,""))</f>
        <v/>
      </c>
      <c r="K473" t="e">
        <f ca="1">CONCATENATE(E473,Names!$P$3,I473)</f>
        <v>#VALUE!</v>
      </c>
      <c r="M473" t="e">
        <f ca="1">INDIRECT(ADDRESS($C473,M$5,,,Table!$A$1))</f>
        <v>#VALUE!</v>
      </c>
      <c r="O473" t="str">
        <f t="shared" si="242"/>
        <v/>
      </c>
      <c r="Q473" t="str">
        <f t="shared" si="243"/>
        <v/>
      </c>
      <c r="S473" t="str">
        <f ca="1">IFERROR(VLOOKUP(M473,Racks!$H$4:$M$30,Racks!$I$2),"")</f>
        <v/>
      </c>
      <c r="T473" t="str">
        <f ca="1">IFERROR(VLOOKUP(M473,Racks!$H$4:$M$30,Racks!$K$2),"")</f>
        <v/>
      </c>
      <c r="U473" t="str">
        <f t="shared" si="244"/>
        <v/>
      </c>
      <c r="V473" t="str">
        <f>CONCATENATE(Names!$C$17,Names!$N$3,U473)</f>
        <v>PRLTCB-</v>
      </c>
      <c r="Y473" t="str">
        <f>IF(OR(W473=Dev!$GJ$82, W473=Dev!$GJ$83, W473=Dev!$GJ$84, W473=Dev!$GJ$85, W473=Dev!$GJ$86, W473=Dev!$GJ$87, W473=Dev!$GJ$88, W473=Dev!$GJ$89, W473=Dev!$GG$82, W473=Dev!$GG$83, W473=Dev!$GG$84, W473=Dev!$GG$85, W473=Dev!$GG$86),Names!$C$10,                   IF(OR(W473=Dev!$GJ$90, W473=Dev!$GJ$91, W473=Dev!$GJ$92, W473=Dev!$GJ$93, W473=Dev!$GJ$94, W473=Dev!$GJ$95, W473=Dev!$GJ$96, W473=Dev!$GJ$97, W473=Dev!$GH$82), Names!$C$11,""))</f>
        <v/>
      </c>
      <c r="Z473" t="str">
        <f ca="1">IFERROR(VLOOKUP(M473,Racks!$H$4:$M$30,6),"")</f>
        <v/>
      </c>
      <c r="AA473" t="str">
        <f>IF(R473="","",CONCATENATE(S473,Names!$H$3,T473,Names!$J$3,Names!$K$3,Names!$L$3,V473))</f>
        <v/>
      </c>
      <c r="AB473" t="str">
        <f>IF(R473="","",CONCATENATE(V473,Names!$P$3,W473))</f>
        <v/>
      </c>
      <c r="AD473" t="str">
        <f t="shared" si="223"/>
        <v>CREATE</v>
      </c>
      <c r="AF473" t="str">
        <f t="shared" si="231"/>
        <v>??</v>
      </c>
      <c r="AH473" t="e">
        <f t="shared" ca="1" si="232"/>
        <v>#VALUE!</v>
      </c>
      <c r="AI473" t="str">
        <f t="shared" si="224"/>
        <v>AT</v>
      </c>
      <c r="AK473" t="str">
        <f t="shared" si="233"/>
        <v>??</v>
      </c>
      <c r="AM473" t="e">
        <f t="shared" ca="1" si="234"/>
        <v>#VALUE!</v>
      </c>
      <c r="AN473" t="str">
        <f t="shared" si="235"/>
        <v/>
      </c>
      <c r="AO473" t="str">
        <f t="shared" si="225"/>
        <v>KG</v>
      </c>
      <c r="AP473" t="str">
        <f t="shared" ca="1" si="236"/>
        <v/>
      </c>
      <c r="AQ473" t="str">
        <f t="shared" si="237"/>
        <v>??</v>
      </c>
      <c r="AS473" t="str">
        <f t="shared" si="238"/>
        <v/>
      </c>
      <c r="AT473" t="e">
        <f t="shared" ca="1" si="239"/>
        <v>#VALUE!</v>
      </c>
      <c r="AU473">
        <f t="shared" si="226"/>
        <v>5</v>
      </c>
      <c r="AV473" t="str">
        <f t="shared" si="240"/>
        <v>??</v>
      </c>
      <c r="AX473" t="str">
        <f t="shared" si="227"/>
        <v>staffanekstrom</v>
      </c>
      <c r="AY473" t="str">
        <f t="shared" si="228"/>
        <v>INSERTED</v>
      </c>
      <c r="AZ473" t="str">
        <f t="shared" si="229"/>
        <v/>
      </c>
      <c r="BD473" t="str">
        <f t="shared" si="230"/>
        <v>YES</v>
      </c>
      <c r="BF473" t="e">
        <f t="shared" ca="1" si="241"/>
        <v>#VALUE!</v>
      </c>
    </row>
    <row r="474" spans="1:58">
      <c r="A474">
        <v>468</v>
      </c>
      <c r="D474" s="1" t="e">
        <f ca="1">INDIRECT(ADDRESS($C474,D$5,,,Table!$A$1))</f>
        <v>#VALUE!</v>
      </c>
      <c r="E474" t="e">
        <f ca="1">INDIRECT(ADDRESS($C474,E$5,,,Table!$A$1))</f>
        <v>#VALUE!</v>
      </c>
      <c r="F474" t="e">
        <f ca="1">INDIRECT(ADDRESS($C474,F$5,,,Table!$A$1))</f>
        <v>#VALUE!</v>
      </c>
      <c r="G474" t="e">
        <f ca="1">INDIRECT(ADDRESS($C474,G$5,,,Table!$A$1))</f>
        <v>#VALUE!</v>
      </c>
      <c r="H474" t="e">
        <f ca="1">INDIRECT(ADDRESS($C474,H$5,,,Table!$A$1))</f>
        <v>#VALUE!</v>
      </c>
      <c r="J474" t="str">
        <f>IF(OR(I474=Dev!$CU$46, I474=Dev!$CU$47, I474=Dev!$CU$48, I474=Dev!$CU$49, I474=Dev!$CU$50, I474=Dev!$CU$51, I474=Dev!$CU$52, I474=Dev!$CU$53, I474=Dev!$CR$48, I474=Dev!$CR$49),$C$3,                                                                  IF(OR(I474=Dev!$CU$54, I474=Dev!$CU$55, I474=Dev!$CU$56, I474=Dev!$CU$57, I474=Dev!$CU$58, I474=Dev!$CU$59, I474=Dev!$CS$48), $D$3,""))</f>
        <v/>
      </c>
      <c r="K474" t="e">
        <f ca="1">CONCATENATE(E474,Names!$P$3,I474)</f>
        <v>#VALUE!</v>
      </c>
      <c r="M474" t="e">
        <f ca="1">INDIRECT(ADDRESS($C474,M$5,,,Table!$A$1))</f>
        <v>#VALUE!</v>
      </c>
      <c r="O474" t="str">
        <f t="shared" si="242"/>
        <v/>
      </c>
      <c r="Q474" t="str">
        <f t="shared" si="243"/>
        <v/>
      </c>
      <c r="S474" t="str">
        <f ca="1">IFERROR(VLOOKUP(M474,Racks!$H$4:$M$30,Racks!$I$2),"")</f>
        <v/>
      </c>
      <c r="T474" t="str">
        <f ca="1">IFERROR(VLOOKUP(M474,Racks!$H$4:$M$30,Racks!$K$2),"")</f>
        <v/>
      </c>
      <c r="U474" t="str">
        <f t="shared" si="244"/>
        <v/>
      </c>
      <c r="V474" t="str">
        <f>CONCATENATE(Names!$C$17,Names!$N$3,U474)</f>
        <v>PRLTCB-</v>
      </c>
      <c r="Y474" t="str">
        <f>IF(OR(W474=Dev!$GJ$82, W474=Dev!$GJ$83, W474=Dev!$GJ$84, W474=Dev!$GJ$85, W474=Dev!$GJ$86, W474=Dev!$GJ$87, W474=Dev!$GJ$88, W474=Dev!$GJ$89, W474=Dev!$GG$82, W474=Dev!$GG$83, W474=Dev!$GG$84, W474=Dev!$GG$85, W474=Dev!$GG$86),Names!$C$10,                   IF(OR(W474=Dev!$GJ$90, W474=Dev!$GJ$91, W474=Dev!$GJ$92, W474=Dev!$GJ$93, W474=Dev!$GJ$94, W474=Dev!$GJ$95, W474=Dev!$GJ$96, W474=Dev!$GJ$97, W474=Dev!$GH$82), Names!$C$11,""))</f>
        <v/>
      </c>
      <c r="Z474" t="str">
        <f ca="1">IFERROR(VLOOKUP(M474,Racks!$H$4:$M$30,6),"")</f>
        <v/>
      </c>
      <c r="AA474" t="str">
        <f>IF(R474="","",CONCATENATE(S474,Names!$H$3,T474,Names!$J$3,Names!$K$3,Names!$L$3,V474))</f>
        <v/>
      </c>
      <c r="AB474" t="str">
        <f>IF(R474="","",CONCATENATE(V474,Names!$P$3,W474))</f>
        <v/>
      </c>
      <c r="AD474" t="str">
        <f t="shared" si="223"/>
        <v>CREATE</v>
      </c>
      <c r="AF474" t="str">
        <f t="shared" si="231"/>
        <v>??</v>
      </c>
      <c r="AH474" t="e">
        <f t="shared" ca="1" si="232"/>
        <v>#VALUE!</v>
      </c>
      <c r="AI474" t="str">
        <f t="shared" si="224"/>
        <v>AT</v>
      </c>
      <c r="AK474" t="str">
        <f t="shared" si="233"/>
        <v>??</v>
      </c>
      <c r="AM474" t="e">
        <f t="shared" ca="1" si="234"/>
        <v>#VALUE!</v>
      </c>
      <c r="AN474" t="str">
        <f t="shared" si="235"/>
        <v/>
      </c>
      <c r="AO474" t="str">
        <f t="shared" si="225"/>
        <v>KG</v>
      </c>
      <c r="AP474" t="str">
        <f t="shared" ca="1" si="236"/>
        <v/>
      </c>
      <c r="AQ474" t="str">
        <f t="shared" si="237"/>
        <v>??</v>
      </c>
      <c r="AS474" t="str">
        <f t="shared" si="238"/>
        <v/>
      </c>
      <c r="AT474" t="e">
        <f t="shared" ca="1" si="239"/>
        <v>#VALUE!</v>
      </c>
      <c r="AU474">
        <f t="shared" si="226"/>
        <v>5</v>
      </c>
      <c r="AV474" t="str">
        <f t="shared" si="240"/>
        <v>??</v>
      </c>
      <c r="AX474" t="str">
        <f t="shared" si="227"/>
        <v>staffanekstrom</v>
      </c>
      <c r="AY474" t="str">
        <f t="shared" si="228"/>
        <v>INSERTED</v>
      </c>
      <c r="AZ474" t="str">
        <f t="shared" si="229"/>
        <v/>
      </c>
      <c r="BD474" t="str">
        <f t="shared" si="230"/>
        <v>YES</v>
      </c>
      <c r="BF474" t="e">
        <f t="shared" ca="1" si="241"/>
        <v>#VALUE!</v>
      </c>
    </row>
    <row r="475" spans="1:58">
      <c r="A475">
        <v>469</v>
      </c>
      <c r="D475" s="1" t="e">
        <f ca="1">INDIRECT(ADDRESS($C475,D$5,,,Table!$A$1))</f>
        <v>#VALUE!</v>
      </c>
      <c r="E475" t="e">
        <f ca="1">INDIRECT(ADDRESS($C475,E$5,,,Table!$A$1))</f>
        <v>#VALUE!</v>
      </c>
      <c r="F475" t="e">
        <f ca="1">INDIRECT(ADDRESS($C475,F$5,,,Table!$A$1))</f>
        <v>#VALUE!</v>
      </c>
      <c r="G475" t="e">
        <f ca="1">INDIRECT(ADDRESS($C475,G$5,,,Table!$A$1))</f>
        <v>#VALUE!</v>
      </c>
      <c r="H475" t="e">
        <f ca="1">INDIRECT(ADDRESS($C475,H$5,,,Table!$A$1))</f>
        <v>#VALUE!</v>
      </c>
      <c r="J475" t="str">
        <f>IF(OR(I475=Dev!$CU$46, I475=Dev!$CU$47, I475=Dev!$CU$48, I475=Dev!$CU$49, I475=Dev!$CU$50, I475=Dev!$CU$51, I475=Dev!$CU$52, I475=Dev!$CU$53, I475=Dev!$CR$48, I475=Dev!$CR$49),$C$3,                                                                  IF(OR(I475=Dev!$CU$54, I475=Dev!$CU$55, I475=Dev!$CU$56, I475=Dev!$CU$57, I475=Dev!$CU$58, I475=Dev!$CU$59, I475=Dev!$CS$48), $D$3,""))</f>
        <v/>
      </c>
      <c r="K475" t="e">
        <f ca="1">CONCATENATE(E475,Names!$P$3,I475)</f>
        <v>#VALUE!</v>
      </c>
      <c r="M475" t="e">
        <f ca="1">INDIRECT(ADDRESS($C475,M$5,,,Table!$A$1))</f>
        <v>#VALUE!</v>
      </c>
      <c r="O475" t="str">
        <f t="shared" si="242"/>
        <v/>
      </c>
      <c r="Q475" t="str">
        <f t="shared" si="243"/>
        <v/>
      </c>
      <c r="S475" t="str">
        <f ca="1">IFERROR(VLOOKUP(M475,Racks!$H$4:$M$30,Racks!$I$2),"")</f>
        <v/>
      </c>
      <c r="T475" t="str">
        <f ca="1">IFERROR(VLOOKUP(M475,Racks!$H$4:$M$30,Racks!$K$2),"")</f>
        <v/>
      </c>
      <c r="U475" t="str">
        <f t="shared" si="244"/>
        <v/>
      </c>
      <c r="V475" t="str">
        <f>CONCATENATE(Names!$C$17,Names!$N$3,U475)</f>
        <v>PRLTCB-</v>
      </c>
      <c r="Y475" t="str">
        <f>IF(OR(W475=Dev!$GJ$82, W475=Dev!$GJ$83, W475=Dev!$GJ$84, W475=Dev!$GJ$85, W475=Dev!$GJ$86, W475=Dev!$GJ$87, W475=Dev!$GJ$88, W475=Dev!$GJ$89, W475=Dev!$GG$82, W475=Dev!$GG$83, W475=Dev!$GG$84, W475=Dev!$GG$85, W475=Dev!$GG$86),Names!$C$10,                   IF(OR(W475=Dev!$GJ$90, W475=Dev!$GJ$91, W475=Dev!$GJ$92, W475=Dev!$GJ$93, W475=Dev!$GJ$94, W475=Dev!$GJ$95, W475=Dev!$GJ$96, W475=Dev!$GJ$97, W475=Dev!$GH$82), Names!$C$11,""))</f>
        <v/>
      </c>
      <c r="Z475" t="str">
        <f ca="1">IFERROR(VLOOKUP(M475,Racks!$H$4:$M$30,6),"")</f>
        <v/>
      </c>
      <c r="AA475" t="str">
        <f>IF(R475="","",CONCATENATE(S475,Names!$H$3,T475,Names!$J$3,Names!$K$3,Names!$L$3,V475))</f>
        <v/>
      </c>
      <c r="AB475" t="str">
        <f>IF(R475="","",CONCATENATE(V475,Names!$P$3,W475))</f>
        <v/>
      </c>
      <c r="AD475" t="str">
        <f t="shared" si="223"/>
        <v>CREATE</v>
      </c>
      <c r="AF475" t="str">
        <f t="shared" si="231"/>
        <v>??</v>
      </c>
      <c r="AH475" t="e">
        <f t="shared" ca="1" si="232"/>
        <v>#VALUE!</v>
      </c>
      <c r="AI475" t="str">
        <f t="shared" si="224"/>
        <v>AT</v>
      </c>
      <c r="AK475" t="str">
        <f t="shared" si="233"/>
        <v>??</v>
      </c>
      <c r="AM475" t="e">
        <f t="shared" ca="1" si="234"/>
        <v>#VALUE!</v>
      </c>
      <c r="AN475" t="str">
        <f t="shared" si="235"/>
        <v/>
      </c>
      <c r="AO475" t="str">
        <f t="shared" si="225"/>
        <v>KG</v>
      </c>
      <c r="AP475" t="str">
        <f t="shared" ca="1" si="236"/>
        <v/>
      </c>
      <c r="AQ475" t="str">
        <f t="shared" si="237"/>
        <v>??</v>
      </c>
      <c r="AS475" t="str">
        <f t="shared" si="238"/>
        <v/>
      </c>
      <c r="AT475" t="e">
        <f t="shared" ca="1" si="239"/>
        <v>#VALUE!</v>
      </c>
      <c r="AU475">
        <f t="shared" si="226"/>
        <v>5</v>
      </c>
      <c r="AV475" t="str">
        <f t="shared" si="240"/>
        <v>??</v>
      </c>
      <c r="AX475" t="str">
        <f t="shared" si="227"/>
        <v>staffanekstrom</v>
      </c>
      <c r="AY475" t="str">
        <f t="shared" si="228"/>
        <v>INSERTED</v>
      </c>
      <c r="AZ475" t="str">
        <f t="shared" si="229"/>
        <v/>
      </c>
      <c r="BD475" t="str">
        <f t="shared" si="230"/>
        <v>YES</v>
      </c>
      <c r="BF475" t="e">
        <f t="shared" ca="1" si="241"/>
        <v>#VALUE!</v>
      </c>
    </row>
    <row r="476" spans="1:58">
      <c r="A476">
        <v>470</v>
      </c>
      <c r="D476" s="1" t="e">
        <f ca="1">INDIRECT(ADDRESS($C476,D$5,,,Table!$A$1))</f>
        <v>#VALUE!</v>
      </c>
      <c r="E476" t="e">
        <f ca="1">INDIRECT(ADDRESS($C476,E$5,,,Table!$A$1))</f>
        <v>#VALUE!</v>
      </c>
      <c r="F476" t="e">
        <f ca="1">INDIRECT(ADDRESS($C476,F$5,,,Table!$A$1))</f>
        <v>#VALUE!</v>
      </c>
      <c r="G476" t="e">
        <f ca="1">INDIRECT(ADDRESS($C476,G$5,,,Table!$A$1))</f>
        <v>#VALUE!</v>
      </c>
      <c r="H476" t="e">
        <f ca="1">INDIRECT(ADDRESS($C476,H$5,,,Table!$A$1))</f>
        <v>#VALUE!</v>
      </c>
      <c r="J476" t="str">
        <f>IF(OR(I476=Dev!$CU$46, I476=Dev!$CU$47, I476=Dev!$CU$48, I476=Dev!$CU$49, I476=Dev!$CU$50, I476=Dev!$CU$51, I476=Dev!$CU$52, I476=Dev!$CU$53, I476=Dev!$CR$48, I476=Dev!$CR$49),$C$3,                                                                  IF(OR(I476=Dev!$CU$54, I476=Dev!$CU$55, I476=Dev!$CU$56, I476=Dev!$CU$57, I476=Dev!$CU$58, I476=Dev!$CU$59, I476=Dev!$CS$48), $D$3,""))</f>
        <v/>
      </c>
      <c r="K476" t="e">
        <f ca="1">CONCATENATE(E476,Names!$P$3,I476)</f>
        <v>#VALUE!</v>
      </c>
      <c r="M476" t="e">
        <f ca="1">INDIRECT(ADDRESS($C476,M$5,,,Table!$A$1))</f>
        <v>#VALUE!</v>
      </c>
      <c r="O476" t="str">
        <f t="shared" si="242"/>
        <v/>
      </c>
      <c r="Q476" t="str">
        <f t="shared" si="243"/>
        <v/>
      </c>
      <c r="S476" t="str">
        <f ca="1">IFERROR(VLOOKUP(M476,Racks!$H$4:$M$30,Racks!$I$2),"")</f>
        <v/>
      </c>
      <c r="T476" t="str">
        <f ca="1">IFERROR(VLOOKUP(M476,Racks!$H$4:$M$30,Racks!$K$2),"")</f>
        <v/>
      </c>
      <c r="U476" t="str">
        <f t="shared" si="244"/>
        <v/>
      </c>
      <c r="V476" t="str">
        <f>CONCATENATE(Names!$C$17,Names!$N$3,U476)</f>
        <v>PRLTCB-</v>
      </c>
      <c r="Y476" t="str">
        <f>IF(OR(W476=Dev!$GJ$82, W476=Dev!$GJ$83, W476=Dev!$GJ$84, W476=Dev!$GJ$85, W476=Dev!$GJ$86, W476=Dev!$GJ$87, W476=Dev!$GJ$88, W476=Dev!$GJ$89, W476=Dev!$GG$82, W476=Dev!$GG$83, W476=Dev!$GG$84, W476=Dev!$GG$85, W476=Dev!$GG$86),Names!$C$10,                   IF(OR(W476=Dev!$GJ$90, W476=Dev!$GJ$91, W476=Dev!$GJ$92, W476=Dev!$GJ$93, W476=Dev!$GJ$94, W476=Dev!$GJ$95, W476=Dev!$GJ$96, W476=Dev!$GJ$97, W476=Dev!$GH$82), Names!$C$11,""))</f>
        <v/>
      </c>
      <c r="Z476" t="str">
        <f ca="1">IFERROR(VLOOKUP(M476,Racks!$H$4:$M$30,6),"")</f>
        <v/>
      </c>
      <c r="AA476" t="str">
        <f>IF(R476="","",CONCATENATE(S476,Names!$H$3,T476,Names!$J$3,Names!$K$3,Names!$L$3,V476))</f>
        <v/>
      </c>
      <c r="AB476" t="str">
        <f>IF(R476="","",CONCATENATE(V476,Names!$P$3,W476))</f>
        <v/>
      </c>
      <c r="AD476" t="str">
        <f t="shared" si="223"/>
        <v>CREATE</v>
      </c>
      <c r="AF476" t="str">
        <f t="shared" si="231"/>
        <v>??</v>
      </c>
      <c r="AH476" t="e">
        <f t="shared" ca="1" si="232"/>
        <v>#VALUE!</v>
      </c>
      <c r="AI476" t="str">
        <f t="shared" si="224"/>
        <v>AT</v>
      </c>
      <c r="AK476" t="str">
        <f t="shared" si="233"/>
        <v>??</v>
      </c>
      <c r="AM476" t="e">
        <f t="shared" ca="1" si="234"/>
        <v>#VALUE!</v>
      </c>
      <c r="AN476" t="str">
        <f t="shared" si="235"/>
        <v/>
      </c>
      <c r="AO476" t="str">
        <f t="shared" si="225"/>
        <v>KG</v>
      </c>
      <c r="AP476" t="str">
        <f t="shared" ca="1" si="236"/>
        <v/>
      </c>
      <c r="AQ476" t="str">
        <f t="shared" si="237"/>
        <v>??</v>
      </c>
      <c r="AS476" t="str">
        <f t="shared" si="238"/>
        <v/>
      </c>
      <c r="AT476" t="e">
        <f t="shared" ca="1" si="239"/>
        <v>#VALUE!</v>
      </c>
      <c r="AU476">
        <f t="shared" si="226"/>
        <v>5</v>
      </c>
      <c r="AV476" t="str">
        <f t="shared" si="240"/>
        <v>??</v>
      </c>
      <c r="AX476" t="str">
        <f t="shared" si="227"/>
        <v>staffanekstrom</v>
      </c>
      <c r="AY476" t="str">
        <f t="shared" si="228"/>
        <v>INSERTED</v>
      </c>
      <c r="AZ476" t="str">
        <f t="shared" si="229"/>
        <v/>
      </c>
      <c r="BD476" t="str">
        <f t="shared" si="230"/>
        <v>YES</v>
      </c>
      <c r="BF476" t="e">
        <f t="shared" ca="1" si="241"/>
        <v>#VALUE!</v>
      </c>
    </row>
    <row r="477" spans="1:58">
      <c r="A477">
        <v>471</v>
      </c>
      <c r="D477" s="1" t="e">
        <f ca="1">INDIRECT(ADDRESS($C477,D$5,,,Table!$A$1))</f>
        <v>#VALUE!</v>
      </c>
      <c r="E477" t="e">
        <f ca="1">INDIRECT(ADDRESS($C477,E$5,,,Table!$A$1))</f>
        <v>#VALUE!</v>
      </c>
      <c r="F477" t="e">
        <f ca="1">INDIRECT(ADDRESS($C477,F$5,,,Table!$A$1))</f>
        <v>#VALUE!</v>
      </c>
      <c r="G477" t="e">
        <f ca="1">INDIRECT(ADDRESS($C477,G$5,,,Table!$A$1))</f>
        <v>#VALUE!</v>
      </c>
      <c r="H477" t="e">
        <f ca="1">INDIRECT(ADDRESS($C477,H$5,,,Table!$A$1))</f>
        <v>#VALUE!</v>
      </c>
      <c r="J477" t="str">
        <f>IF(OR(I477=Dev!$CU$46, I477=Dev!$CU$47, I477=Dev!$CU$48, I477=Dev!$CU$49, I477=Dev!$CU$50, I477=Dev!$CU$51, I477=Dev!$CU$52, I477=Dev!$CU$53, I477=Dev!$CR$48, I477=Dev!$CR$49),$C$3,                                                                  IF(OR(I477=Dev!$CU$54, I477=Dev!$CU$55, I477=Dev!$CU$56, I477=Dev!$CU$57, I477=Dev!$CU$58, I477=Dev!$CU$59, I477=Dev!$CS$48), $D$3,""))</f>
        <v/>
      </c>
      <c r="K477" t="e">
        <f ca="1">CONCATENATE(E477,Names!$P$3,I477)</f>
        <v>#VALUE!</v>
      </c>
      <c r="M477" t="e">
        <f ca="1">INDIRECT(ADDRESS($C477,M$5,,,Table!$A$1))</f>
        <v>#VALUE!</v>
      </c>
      <c r="O477" t="str">
        <f t="shared" si="242"/>
        <v/>
      </c>
      <c r="Q477" t="str">
        <f t="shared" si="243"/>
        <v/>
      </c>
      <c r="S477" t="str">
        <f ca="1">IFERROR(VLOOKUP(M477,Racks!$H$4:$M$30,Racks!$I$2),"")</f>
        <v/>
      </c>
      <c r="T477" t="str">
        <f ca="1">IFERROR(VLOOKUP(M477,Racks!$H$4:$M$30,Racks!$K$2),"")</f>
        <v/>
      </c>
      <c r="U477" t="str">
        <f t="shared" si="244"/>
        <v/>
      </c>
      <c r="V477" t="str">
        <f>CONCATENATE(Names!$C$17,Names!$N$3,U477)</f>
        <v>PRLTCB-</v>
      </c>
      <c r="Y477" t="str">
        <f>IF(OR(W477=Dev!$GJ$82, W477=Dev!$GJ$83, W477=Dev!$GJ$84, W477=Dev!$GJ$85, W477=Dev!$GJ$86, W477=Dev!$GJ$87, W477=Dev!$GJ$88, W477=Dev!$GJ$89, W477=Dev!$GG$82, W477=Dev!$GG$83, W477=Dev!$GG$84, W477=Dev!$GG$85, W477=Dev!$GG$86),Names!$C$10,                   IF(OR(W477=Dev!$GJ$90, W477=Dev!$GJ$91, W477=Dev!$GJ$92, W477=Dev!$GJ$93, W477=Dev!$GJ$94, W477=Dev!$GJ$95, W477=Dev!$GJ$96, W477=Dev!$GJ$97, W477=Dev!$GH$82), Names!$C$11,""))</f>
        <v/>
      </c>
      <c r="Z477" t="str">
        <f ca="1">IFERROR(VLOOKUP(M477,Racks!$H$4:$M$30,6),"")</f>
        <v/>
      </c>
      <c r="AA477" t="str">
        <f>IF(R477="","",CONCATENATE(S477,Names!$H$3,T477,Names!$J$3,Names!$K$3,Names!$L$3,V477))</f>
        <v/>
      </c>
      <c r="AB477" t="str">
        <f>IF(R477="","",CONCATENATE(V477,Names!$P$3,W477))</f>
        <v/>
      </c>
      <c r="AD477" t="str">
        <f t="shared" si="223"/>
        <v>CREATE</v>
      </c>
      <c r="AF477" t="str">
        <f t="shared" si="231"/>
        <v>??</v>
      </c>
      <c r="AH477" t="e">
        <f t="shared" ca="1" si="232"/>
        <v>#VALUE!</v>
      </c>
      <c r="AI477" t="str">
        <f t="shared" si="224"/>
        <v>AT</v>
      </c>
      <c r="AK477" t="str">
        <f t="shared" si="233"/>
        <v>??</v>
      </c>
      <c r="AM477" t="e">
        <f t="shared" ca="1" si="234"/>
        <v>#VALUE!</v>
      </c>
      <c r="AN477" t="str">
        <f t="shared" si="235"/>
        <v/>
      </c>
      <c r="AO477" t="str">
        <f t="shared" si="225"/>
        <v>KG</v>
      </c>
      <c r="AP477" t="str">
        <f t="shared" ca="1" si="236"/>
        <v/>
      </c>
      <c r="AQ477" t="str">
        <f t="shared" si="237"/>
        <v>??</v>
      </c>
      <c r="AS477" t="str">
        <f t="shared" si="238"/>
        <v/>
      </c>
      <c r="AT477" t="e">
        <f t="shared" ca="1" si="239"/>
        <v>#VALUE!</v>
      </c>
      <c r="AU477">
        <f t="shared" si="226"/>
        <v>5</v>
      </c>
      <c r="AV477" t="str">
        <f t="shared" si="240"/>
        <v>??</v>
      </c>
      <c r="AX477" t="str">
        <f t="shared" si="227"/>
        <v>staffanekstrom</v>
      </c>
      <c r="AY477" t="str">
        <f t="shared" si="228"/>
        <v>INSERTED</v>
      </c>
      <c r="AZ477" t="str">
        <f t="shared" si="229"/>
        <v/>
      </c>
      <c r="BD477" t="str">
        <f t="shared" si="230"/>
        <v>YES</v>
      </c>
      <c r="BF477" t="e">
        <f t="shared" ca="1" si="241"/>
        <v>#VALUE!</v>
      </c>
    </row>
    <row r="478" spans="1:58">
      <c r="A478">
        <v>472</v>
      </c>
      <c r="D478" s="1" t="e">
        <f ca="1">INDIRECT(ADDRESS($C478,D$5,,,Table!$A$1))</f>
        <v>#VALUE!</v>
      </c>
      <c r="E478" t="e">
        <f ca="1">INDIRECT(ADDRESS($C478,E$5,,,Table!$A$1))</f>
        <v>#VALUE!</v>
      </c>
      <c r="F478" t="e">
        <f ca="1">INDIRECT(ADDRESS($C478,F$5,,,Table!$A$1))</f>
        <v>#VALUE!</v>
      </c>
      <c r="G478" t="e">
        <f ca="1">INDIRECT(ADDRESS($C478,G$5,,,Table!$A$1))</f>
        <v>#VALUE!</v>
      </c>
      <c r="H478" t="e">
        <f ca="1">INDIRECT(ADDRESS($C478,H$5,,,Table!$A$1))</f>
        <v>#VALUE!</v>
      </c>
      <c r="J478" t="str">
        <f>IF(OR(I478=Dev!$CU$46, I478=Dev!$CU$47, I478=Dev!$CU$48, I478=Dev!$CU$49, I478=Dev!$CU$50, I478=Dev!$CU$51, I478=Dev!$CU$52, I478=Dev!$CU$53, I478=Dev!$CR$48, I478=Dev!$CR$49),$C$3,                                                                  IF(OR(I478=Dev!$CU$54, I478=Dev!$CU$55, I478=Dev!$CU$56, I478=Dev!$CU$57, I478=Dev!$CU$58, I478=Dev!$CU$59, I478=Dev!$CS$48), $D$3,""))</f>
        <v/>
      </c>
      <c r="K478" t="e">
        <f ca="1">CONCATENATE(E478,Names!$P$3,I478)</f>
        <v>#VALUE!</v>
      </c>
      <c r="M478" t="e">
        <f ca="1">INDIRECT(ADDRESS($C478,M$5,,,Table!$A$1))</f>
        <v>#VALUE!</v>
      </c>
      <c r="O478" t="str">
        <f t="shared" si="242"/>
        <v/>
      </c>
      <c r="Q478" t="str">
        <f t="shared" si="243"/>
        <v/>
      </c>
      <c r="S478" t="str">
        <f ca="1">IFERROR(VLOOKUP(M478,Racks!$H$4:$M$30,Racks!$I$2),"")</f>
        <v/>
      </c>
      <c r="T478" t="str">
        <f ca="1">IFERROR(VLOOKUP(M478,Racks!$H$4:$M$30,Racks!$K$2),"")</f>
        <v/>
      </c>
      <c r="U478" t="str">
        <f t="shared" si="244"/>
        <v/>
      </c>
      <c r="V478" t="str">
        <f>CONCATENATE(Names!$C$17,Names!$N$3,U478)</f>
        <v>PRLTCB-</v>
      </c>
      <c r="Y478" t="str">
        <f>IF(OR(W478=Dev!$GJ$82, W478=Dev!$GJ$83, W478=Dev!$GJ$84, W478=Dev!$GJ$85, W478=Dev!$GJ$86, W478=Dev!$GJ$87, W478=Dev!$GJ$88, W478=Dev!$GJ$89, W478=Dev!$GG$82, W478=Dev!$GG$83, W478=Dev!$GG$84, W478=Dev!$GG$85, W478=Dev!$GG$86),Names!$C$10,                   IF(OR(W478=Dev!$GJ$90, W478=Dev!$GJ$91, W478=Dev!$GJ$92, W478=Dev!$GJ$93, W478=Dev!$GJ$94, W478=Dev!$GJ$95, W478=Dev!$GJ$96, W478=Dev!$GJ$97, W478=Dev!$GH$82), Names!$C$11,""))</f>
        <v/>
      </c>
      <c r="Z478" t="str">
        <f ca="1">IFERROR(VLOOKUP(M478,Racks!$H$4:$M$30,6),"")</f>
        <v/>
      </c>
      <c r="AA478" t="str">
        <f>IF(R478="","",CONCATENATE(S478,Names!$H$3,T478,Names!$J$3,Names!$K$3,Names!$L$3,V478))</f>
        <v/>
      </c>
      <c r="AB478" t="str">
        <f>IF(R478="","",CONCATENATE(V478,Names!$P$3,W478))</f>
        <v/>
      </c>
      <c r="AD478" t="str">
        <f t="shared" si="223"/>
        <v>CREATE</v>
      </c>
      <c r="AF478" t="str">
        <f t="shared" si="231"/>
        <v>??</v>
      </c>
      <c r="AH478" t="e">
        <f t="shared" ca="1" si="232"/>
        <v>#VALUE!</v>
      </c>
      <c r="AI478" t="str">
        <f t="shared" si="224"/>
        <v>AT</v>
      </c>
      <c r="AK478" t="str">
        <f t="shared" si="233"/>
        <v>??</v>
      </c>
      <c r="AM478" t="e">
        <f t="shared" ca="1" si="234"/>
        <v>#VALUE!</v>
      </c>
      <c r="AN478" t="str">
        <f t="shared" si="235"/>
        <v/>
      </c>
      <c r="AO478" t="str">
        <f t="shared" si="225"/>
        <v>KG</v>
      </c>
      <c r="AP478" t="str">
        <f t="shared" ca="1" si="236"/>
        <v/>
      </c>
      <c r="AQ478" t="str">
        <f t="shared" si="237"/>
        <v>??</v>
      </c>
      <c r="AS478" t="str">
        <f t="shared" si="238"/>
        <v/>
      </c>
      <c r="AT478" t="e">
        <f t="shared" ca="1" si="239"/>
        <v>#VALUE!</v>
      </c>
      <c r="AU478">
        <f t="shared" si="226"/>
        <v>5</v>
      </c>
      <c r="AV478" t="str">
        <f t="shared" si="240"/>
        <v>??</v>
      </c>
      <c r="AX478" t="str">
        <f t="shared" si="227"/>
        <v>staffanekstrom</v>
      </c>
      <c r="AY478" t="str">
        <f t="shared" si="228"/>
        <v>INSERTED</v>
      </c>
      <c r="AZ478" t="str">
        <f t="shared" si="229"/>
        <v/>
      </c>
      <c r="BD478" t="str">
        <f t="shared" si="230"/>
        <v>YES</v>
      </c>
      <c r="BF478" t="e">
        <f t="shared" ca="1" si="241"/>
        <v>#VALUE!</v>
      </c>
    </row>
    <row r="479" spans="1:58">
      <c r="A479">
        <v>473</v>
      </c>
      <c r="D479" s="1" t="e">
        <f ca="1">INDIRECT(ADDRESS($C479,D$5,,,Table!$A$1))</f>
        <v>#VALUE!</v>
      </c>
      <c r="E479" t="e">
        <f ca="1">INDIRECT(ADDRESS($C479,E$5,,,Table!$A$1))</f>
        <v>#VALUE!</v>
      </c>
      <c r="F479" t="e">
        <f ca="1">INDIRECT(ADDRESS($C479,F$5,,,Table!$A$1))</f>
        <v>#VALUE!</v>
      </c>
      <c r="G479" t="e">
        <f ca="1">INDIRECT(ADDRESS($C479,G$5,,,Table!$A$1))</f>
        <v>#VALUE!</v>
      </c>
      <c r="H479" t="e">
        <f ca="1">INDIRECT(ADDRESS($C479,H$5,,,Table!$A$1))</f>
        <v>#VALUE!</v>
      </c>
      <c r="J479" t="str">
        <f>IF(OR(I479=Dev!$CU$46, I479=Dev!$CU$47, I479=Dev!$CU$48, I479=Dev!$CU$49, I479=Dev!$CU$50, I479=Dev!$CU$51, I479=Dev!$CU$52, I479=Dev!$CU$53, I479=Dev!$CR$48, I479=Dev!$CR$49),$C$3,                                                                  IF(OR(I479=Dev!$CU$54, I479=Dev!$CU$55, I479=Dev!$CU$56, I479=Dev!$CU$57, I479=Dev!$CU$58, I479=Dev!$CU$59, I479=Dev!$CS$48), $D$3,""))</f>
        <v/>
      </c>
      <c r="K479" t="e">
        <f ca="1">CONCATENATE(E479,Names!$P$3,I479)</f>
        <v>#VALUE!</v>
      </c>
      <c r="M479" t="e">
        <f ca="1">INDIRECT(ADDRESS($C479,M$5,,,Table!$A$1))</f>
        <v>#VALUE!</v>
      </c>
      <c r="O479" t="str">
        <f t="shared" si="242"/>
        <v/>
      </c>
      <c r="Q479" t="str">
        <f t="shared" si="243"/>
        <v/>
      </c>
      <c r="S479" t="str">
        <f ca="1">IFERROR(VLOOKUP(M479,Racks!$H$4:$M$30,Racks!$I$2),"")</f>
        <v/>
      </c>
      <c r="T479" t="str">
        <f ca="1">IFERROR(VLOOKUP(M479,Racks!$H$4:$M$30,Racks!$K$2),"")</f>
        <v/>
      </c>
      <c r="U479" t="str">
        <f t="shared" si="244"/>
        <v/>
      </c>
      <c r="V479" t="str">
        <f>CONCATENATE(Names!$C$17,Names!$N$3,U479)</f>
        <v>PRLTCB-</v>
      </c>
      <c r="Y479" t="str">
        <f>IF(OR(W479=Dev!$GJ$82, W479=Dev!$GJ$83, W479=Dev!$GJ$84, W479=Dev!$GJ$85, W479=Dev!$GJ$86, W479=Dev!$GJ$87, W479=Dev!$GJ$88, W479=Dev!$GJ$89, W479=Dev!$GG$82, W479=Dev!$GG$83, W479=Dev!$GG$84, W479=Dev!$GG$85, W479=Dev!$GG$86),Names!$C$10,                   IF(OR(W479=Dev!$GJ$90, W479=Dev!$GJ$91, W479=Dev!$GJ$92, W479=Dev!$GJ$93, W479=Dev!$GJ$94, W479=Dev!$GJ$95, W479=Dev!$GJ$96, W479=Dev!$GJ$97, W479=Dev!$GH$82), Names!$C$11,""))</f>
        <v/>
      </c>
      <c r="Z479" t="str">
        <f ca="1">IFERROR(VLOOKUP(M479,Racks!$H$4:$M$30,6),"")</f>
        <v/>
      </c>
      <c r="AA479" t="str">
        <f>IF(R479="","",CONCATENATE(S479,Names!$H$3,T479,Names!$J$3,Names!$K$3,Names!$L$3,V479))</f>
        <v/>
      </c>
      <c r="AB479" t="str">
        <f>IF(R479="","",CONCATENATE(V479,Names!$P$3,W479))</f>
        <v/>
      </c>
      <c r="AD479" t="str">
        <f t="shared" si="223"/>
        <v>CREATE</v>
      </c>
      <c r="AF479" t="str">
        <f t="shared" si="231"/>
        <v>??</v>
      </c>
      <c r="AH479" t="e">
        <f t="shared" ca="1" si="232"/>
        <v>#VALUE!</v>
      </c>
      <c r="AI479" t="str">
        <f t="shared" si="224"/>
        <v>AT</v>
      </c>
      <c r="AK479" t="str">
        <f t="shared" si="233"/>
        <v>??</v>
      </c>
      <c r="AM479" t="e">
        <f t="shared" ca="1" si="234"/>
        <v>#VALUE!</v>
      </c>
      <c r="AN479" t="str">
        <f t="shared" si="235"/>
        <v/>
      </c>
      <c r="AO479" t="str">
        <f t="shared" si="225"/>
        <v>KG</v>
      </c>
      <c r="AP479" t="str">
        <f t="shared" ca="1" si="236"/>
        <v/>
      </c>
      <c r="AQ479" t="str">
        <f t="shared" si="237"/>
        <v>??</v>
      </c>
      <c r="AS479" t="str">
        <f t="shared" si="238"/>
        <v/>
      </c>
      <c r="AT479" t="e">
        <f t="shared" ca="1" si="239"/>
        <v>#VALUE!</v>
      </c>
      <c r="AU479">
        <f t="shared" si="226"/>
        <v>5</v>
      </c>
      <c r="AV479" t="str">
        <f t="shared" si="240"/>
        <v>??</v>
      </c>
      <c r="AX479" t="str">
        <f t="shared" si="227"/>
        <v>staffanekstrom</v>
      </c>
      <c r="AY479" t="str">
        <f t="shared" si="228"/>
        <v>INSERTED</v>
      </c>
      <c r="AZ479" t="str">
        <f t="shared" si="229"/>
        <v/>
      </c>
      <c r="BD479" t="str">
        <f t="shared" si="230"/>
        <v>YES</v>
      </c>
      <c r="BF479" t="e">
        <f t="shared" ca="1" si="241"/>
        <v>#VALUE!</v>
      </c>
    </row>
    <row r="480" spans="1:58">
      <c r="A480">
        <v>474</v>
      </c>
      <c r="D480" s="1" t="e">
        <f ca="1">INDIRECT(ADDRESS($C480,D$5,,,Table!$A$1))</f>
        <v>#VALUE!</v>
      </c>
      <c r="E480" t="e">
        <f ca="1">INDIRECT(ADDRESS($C480,E$5,,,Table!$A$1))</f>
        <v>#VALUE!</v>
      </c>
      <c r="F480" t="e">
        <f ca="1">INDIRECT(ADDRESS($C480,F$5,,,Table!$A$1))</f>
        <v>#VALUE!</v>
      </c>
      <c r="G480" t="e">
        <f ca="1">INDIRECT(ADDRESS($C480,G$5,,,Table!$A$1))</f>
        <v>#VALUE!</v>
      </c>
      <c r="H480" t="e">
        <f ca="1">INDIRECT(ADDRESS($C480,H$5,,,Table!$A$1))</f>
        <v>#VALUE!</v>
      </c>
      <c r="J480" t="str">
        <f>IF(OR(I480=Dev!$CU$46, I480=Dev!$CU$47, I480=Dev!$CU$48, I480=Dev!$CU$49, I480=Dev!$CU$50, I480=Dev!$CU$51, I480=Dev!$CU$52, I480=Dev!$CU$53, I480=Dev!$CR$48, I480=Dev!$CR$49),$C$3,                                                                  IF(OR(I480=Dev!$CU$54, I480=Dev!$CU$55, I480=Dev!$CU$56, I480=Dev!$CU$57, I480=Dev!$CU$58, I480=Dev!$CU$59, I480=Dev!$CS$48), $D$3,""))</f>
        <v/>
      </c>
      <c r="K480" t="e">
        <f ca="1">CONCATENATE(E480,Names!$P$3,I480)</f>
        <v>#VALUE!</v>
      </c>
      <c r="M480" t="e">
        <f ca="1">INDIRECT(ADDRESS($C480,M$5,,,Table!$A$1))</f>
        <v>#VALUE!</v>
      </c>
      <c r="O480" t="str">
        <f t="shared" si="242"/>
        <v/>
      </c>
      <c r="Q480" t="str">
        <f t="shared" si="243"/>
        <v/>
      </c>
      <c r="S480" t="str">
        <f ca="1">IFERROR(VLOOKUP(M480,Racks!$H$4:$M$30,Racks!$I$2),"")</f>
        <v/>
      </c>
      <c r="T480" t="str">
        <f ca="1">IFERROR(VLOOKUP(M480,Racks!$H$4:$M$30,Racks!$K$2),"")</f>
        <v/>
      </c>
      <c r="U480" t="str">
        <f t="shared" si="244"/>
        <v/>
      </c>
      <c r="V480" t="str">
        <f>CONCATENATE(Names!$C$17,Names!$N$3,U480)</f>
        <v>PRLTCB-</v>
      </c>
      <c r="Y480" t="str">
        <f>IF(OR(W480=Dev!$GJ$82, W480=Dev!$GJ$83, W480=Dev!$GJ$84, W480=Dev!$GJ$85, W480=Dev!$GJ$86, W480=Dev!$GJ$87, W480=Dev!$GJ$88, W480=Dev!$GJ$89, W480=Dev!$GG$82, W480=Dev!$GG$83, W480=Dev!$GG$84, W480=Dev!$GG$85, W480=Dev!$GG$86),Names!$C$10,                   IF(OR(W480=Dev!$GJ$90, W480=Dev!$GJ$91, W480=Dev!$GJ$92, W480=Dev!$GJ$93, W480=Dev!$GJ$94, W480=Dev!$GJ$95, W480=Dev!$GJ$96, W480=Dev!$GJ$97, W480=Dev!$GH$82), Names!$C$11,""))</f>
        <v/>
      </c>
      <c r="Z480" t="str">
        <f ca="1">IFERROR(VLOOKUP(M480,Racks!$H$4:$M$30,6),"")</f>
        <v/>
      </c>
      <c r="AA480" t="str">
        <f>IF(R480="","",CONCATENATE(S480,Names!$H$3,T480,Names!$J$3,Names!$K$3,Names!$L$3,V480))</f>
        <v/>
      </c>
      <c r="AB480" t="str">
        <f>IF(R480="","",CONCATENATE(V480,Names!$P$3,W480))</f>
        <v/>
      </c>
      <c r="AD480" t="str">
        <f t="shared" si="223"/>
        <v>CREATE</v>
      </c>
      <c r="AF480" t="str">
        <f t="shared" si="231"/>
        <v>??</v>
      </c>
      <c r="AH480" t="e">
        <f t="shared" ca="1" si="232"/>
        <v>#VALUE!</v>
      </c>
      <c r="AI480" t="str">
        <f t="shared" si="224"/>
        <v>AT</v>
      </c>
      <c r="AK480" t="str">
        <f t="shared" si="233"/>
        <v>??</v>
      </c>
      <c r="AM480" t="e">
        <f t="shared" ca="1" si="234"/>
        <v>#VALUE!</v>
      </c>
      <c r="AN480" t="str">
        <f t="shared" si="235"/>
        <v/>
      </c>
      <c r="AO480" t="str">
        <f t="shared" si="225"/>
        <v>KG</v>
      </c>
      <c r="AP480" t="str">
        <f t="shared" ca="1" si="236"/>
        <v/>
      </c>
      <c r="AQ480" t="str">
        <f t="shared" si="237"/>
        <v>??</v>
      </c>
      <c r="AS480" t="str">
        <f t="shared" si="238"/>
        <v/>
      </c>
      <c r="AT480" t="e">
        <f t="shared" ca="1" si="239"/>
        <v>#VALUE!</v>
      </c>
      <c r="AU480">
        <f t="shared" si="226"/>
        <v>5</v>
      </c>
      <c r="AV480" t="str">
        <f t="shared" si="240"/>
        <v>??</v>
      </c>
      <c r="AX480" t="str">
        <f t="shared" si="227"/>
        <v>staffanekstrom</v>
      </c>
      <c r="AY480" t="str">
        <f t="shared" si="228"/>
        <v>INSERTED</v>
      </c>
      <c r="AZ480" t="str">
        <f t="shared" si="229"/>
        <v/>
      </c>
      <c r="BD480" t="str">
        <f t="shared" si="230"/>
        <v>YES</v>
      </c>
      <c r="BF480" t="e">
        <f t="shared" ca="1" si="241"/>
        <v>#VALUE!</v>
      </c>
    </row>
    <row r="481" spans="1:58">
      <c r="A481">
        <v>475</v>
      </c>
      <c r="D481" s="1" t="e">
        <f ca="1">INDIRECT(ADDRESS($C481,D$5,,,Table!$A$1))</f>
        <v>#VALUE!</v>
      </c>
      <c r="E481" t="e">
        <f ca="1">INDIRECT(ADDRESS($C481,E$5,,,Table!$A$1))</f>
        <v>#VALUE!</v>
      </c>
      <c r="F481" t="e">
        <f ca="1">INDIRECT(ADDRESS($C481,F$5,,,Table!$A$1))</f>
        <v>#VALUE!</v>
      </c>
      <c r="G481" t="e">
        <f ca="1">INDIRECT(ADDRESS($C481,G$5,,,Table!$A$1))</f>
        <v>#VALUE!</v>
      </c>
      <c r="H481" t="e">
        <f ca="1">INDIRECT(ADDRESS($C481,H$5,,,Table!$A$1))</f>
        <v>#VALUE!</v>
      </c>
      <c r="J481" t="str">
        <f>IF(OR(I481=Dev!$CU$46, I481=Dev!$CU$47, I481=Dev!$CU$48, I481=Dev!$CU$49, I481=Dev!$CU$50, I481=Dev!$CU$51, I481=Dev!$CU$52, I481=Dev!$CU$53, I481=Dev!$CR$48, I481=Dev!$CR$49),$C$3,                                                                  IF(OR(I481=Dev!$CU$54, I481=Dev!$CU$55, I481=Dev!$CU$56, I481=Dev!$CU$57, I481=Dev!$CU$58, I481=Dev!$CU$59, I481=Dev!$CS$48), $D$3,""))</f>
        <v/>
      </c>
      <c r="K481" t="e">
        <f ca="1">CONCATENATE(E481,Names!$P$3,I481)</f>
        <v>#VALUE!</v>
      </c>
      <c r="M481" t="e">
        <f ca="1">INDIRECT(ADDRESS($C481,M$5,,,Table!$A$1))</f>
        <v>#VALUE!</v>
      </c>
      <c r="O481" t="str">
        <f t="shared" si="242"/>
        <v/>
      </c>
      <c r="Q481" t="str">
        <f t="shared" si="243"/>
        <v/>
      </c>
      <c r="S481" t="str">
        <f ca="1">IFERROR(VLOOKUP(M481,Racks!$H$4:$M$30,Racks!$I$2),"")</f>
        <v/>
      </c>
      <c r="T481" t="str">
        <f ca="1">IFERROR(VLOOKUP(M481,Racks!$H$4:$M$30,Racks!$K$2),"")</f>
        <v/>
      </c>
      <c r="U481" t="str">
        <f t="shared" si="244"/>
        <v/>
      </c>
      <c r="V481" t="str">
        <f>CONCATENATE(Names!$C$17,Names!$N$3,U481)</f>
        <v>PRLTCB-</v>
      </c>
      <c r="Y481" t="str">
        <f>IF(OR(W481=Dev!$GJ$82, W481=Dev!$GJ$83, W481=Dev!$GJ$84, W481=Dev!$GJ$85, W481=Dev!$GJ$86, W481=Dev!$GJ$87, W481=Dev!$GJ$88, W481=Dev!$GJ$89, W481=Dev!$GG$82, W481=Dev!$GG$83, W481=Dev!$GG$84, W481=Dev!$GG$85, W481=Dev!$GG$86),Names!$C$10,                   IF(OR(W481=Dev!$GJ$90, W481=Dev!$GJ$91, W481=Dev!$GJ$92, W481=Dev!$GJ$93, W481=Dev!$GJ$94, W481=Dev!$GJ$95, W481=Dev!$GJ$96, W481=Dev!$GJ$97, W481=Dev!$GH$82), Names!$C$11,""))</f>
        <v/>
      </c>
      <c r="Z481" t="str">
        <f ca="1">IFERROR(VLOOKUP(M481,Racks!$H$4:$M$30,6),"")</f>
        <v/>
      </c>
      <c r="AA481" t="str">
        <f>IF(R481="","",CONCATENATE(S481,Names!$H$3,T481,Names!$J$3,Names!$K$3,Names!$L$3,V481))</f>
        <v/>
      </c>
      <c r="AB481" t="str">
        <f>IF(R481="","",CONCATENATE(V481,Names!$P$3,W481))</f>
        <v/>
      </c>
      <c r="AD481" t="str">
        <f t="shared" si="223"/>
        <v>CREATE</v>
      </c>
      <c r="AF481" t="str">
        <f t="shared" si="231"/>
        <v>??</v>
      </c>
      <c r="AH481" t="e">
        <f t="shared" ca="1" si="232"/>
        <v>#VALUE!</v>
      </c>
      <c r="AI481" t="str">
        <f t="shared" si="224"/>
        <v>AT</v>
      </c>
      <c r="AK481" t="str">
        <f t="shared" si="233"/>
        <v>??</v>
      </c>
      <c r="AM481" t="e">
        <f t="shared" ca="1" si="234"/>
        <v>#VALUE!</v>
      </c>
      <c r="AN481" t="str">
        <f t="shared" si="235"/>
        <v/>
      </c>
      <c r="AO481" t="str">
        <f t="shared" si="225"/>
        <v>KG</v>
      </c>
      <c r="AP481" t="str">
        <f t="shared" ca="1" si="236"/>
        <v/>
      </c>
      <c r="AQ481" t="str">
        <f t="shared" si="237"/>
        <v>??</v>
      </c>
      <c r="AS481" t="str">
        <f t="shared" si="238"/>
        <v/>
      </c>
      <c r="AT481" t="e">
        <f t="shared" ca="1" si="239"/>
        <v>#VALUE!</v>
      </c>
      <c r="AU481">
        <f t="shared" si="226"/>
        <v>5</v>
      </c>
      <c r="AV481" t="str">
        <f t="shared" si="240"/>
        <v>??</v>
      </c>
      <c r="AX481" t="str">
        <f t="shared" si="227"/>
        <v>staffanekstrom</v>
      </c>
      <c r="AY481" t="str">
        <f t="shared" si="228"/>
        <v>INSERTED</v>
      </c>
      <c r="AZ481" t="str">
        <f t="shared" si="229"/>
        <v/>
      </c>
      <c r="BD481" t="str">
        <f t="shared" si="230"/>
        <v>YES</v>
      </c>
      <c r="BF481" t="e">
        <f t="shared" ca="1" si="241"/>
        <v>#VALUE!</v>
      </c>
    </row>
    <row r="482" spans="1:58">
      <c r="A482">
        <v>476</v>
      </c>
      <c r="D482" s="1" t="e">
        <f ca="1">INDIRECT(ADDRESS($C482,D$5,,,Table!$A$1))</f>
        <v>#VALUE!</v>
      </c>
      <c r="E482" t="e">
        <f ca="1">INDIRECT(ADDRESS($C482,E$5,,,Table!$A$1))</f>
        <v>#VALUE!</v>
      </c>
      <c r="F482" t="e">
        <f ca="1">INDIRECT(ADDRESS($C482,F$5,,,Table!$A$1))</f>
        <v>#VALUE!</v>
      </c>
      <c r="G482" t="e">
        <f ca="1">INDIRECT(ADDRESS($C482,G$5,,,Table!$A$1))</f>
        <v>#VALUE!</v>
      </c>
      <c r="H482" t="e">
        <f ca="1">INDIRECT(ADDRESS($C482,H$5,,,Table!$A$1))</f>
        <v>#VALUE!</v>
      </c>
      <c r="J482" t="str">
        <f>IF(OR(I482=Dev!$CU$46, I482=Dev!$CU$47, I482=Dev!$CU$48, I482=Dev!$CU$49, I482=Dev!$CU$50, I482=Dev!$CU$51, I482=Dev!$CU$52, I482=Dev!$CU$53, I482=Dev!$CR$48, I482=Dev!$CR$49),$C$3,                                                                  IF(OR(I482=Dev!$CU$54, I482=Dev!$CU$55, I482=Dev!$CU$56, I482=Dev!$CU$57, I482=Dev!$CU$58, I482=Dev!$CU$59, I482=Dev!$CS$48), $D$3,""))</f>
        <v/>
      </c>
      <c r="K482" t="e">
        <f ca="1">CONCATENATE(E482,Names!$P$3,I482)</f>
        <v>#VALUE!</v>
      </c>
      <c r="M482" t="e">
        <f ca="1">INDIRECT(ADDRESS($C482,M$5,,,Table!$A$1))</f>
        <v>#VALUE!</v>
      </c>
      <c r="O482" t="str">
        <f t="shared" si="242"/>
        <v/>
      </c>
      <c r="Q482" t="str">
        <f t="shared" si="243"/>
        <v/>
      </c>
      <c r="S482" t="str">
        <f ca="1">IFERROR(VLOOKUP(M482,Racks!$H$4:$M$30,Racks!$I$2),"")</f>
        <v/>
      </c>
      <c r="T482" t="str">
        <f ca="1">IFERROR(VLOOKUP(M482,Racks!$H$4:$M$30,Racks!$K$2),"")</f>
        <v/>
      </c>
      <c r="U482" t="str">
        <f t="shared" si="244"/>
        <v/>
      </c>
      <c r="V482" t="str">
        <f>CONCATENATE(Names!$C$17,Names!$N$3,U482)</f>
        <v>PRLTCB-</v>
      </c>
      <c r="Y482" t="str">
        <f>IF(OR(W482=Dev!$GJ$82, W482=Dev!$GJ$83, W482=Dev!$GJ$84, W482=Dev!$GJ$85, W482=Dev!$GJ$86, W482=Dev!$GJ$87, W482=Dev!$GJ$88, W482=Dev!$GJ$89, W482=Dev!$GG$82, W482=Dev!$GG$83, W482=Dev!$GG$84, W482=Dev!$GG$85, W482=Dev!$GG$86),Names!$C$10,                   IF(OR(W482=Dev!$GJ$90, W482=Dev!$GJ$91, W482=Dev!$GJ$92, W482=Dev!$GJ$93, W482=Dev!$GJ$94, W482=Dev!$GJ$95, W482=Dev!$GJ$96, W482=Dev!$GJ$97, W482=Dev!$GH$82), Names!$C$11,""))</f>
        <v/>
      </c>
      <c r="Z482" t="str">
        <f ca="1">IFERROR(VLOOKUP(M482,Racks!$H$4:$M$30,6),"")</f>
        <v/>
      </c>
      <c r="AA482" t="str">
        <f>IF(R482="","",CONCATENATE(S482,Names!$H$3,T482,Names!$J$3,Names!$K$3,Names!$L$3,V482))</f>
        <v/>
      </c>
      <c r="AB482" t="str">
        <f>IF(R482="","",CONCATENATE(V482,Names!$P$3,W482))</f>
        <v/>
      </c>
      <c r="AD482" t="str">
        <f t="shared" si="223"/>
        <v>CREATE</v>
      </c>
      <c r="AF482" t="str">
        <f t="shared" si="231"/>
        <v>??</v>
      </c>
      <c r="AH482" t="e">
        <f t="shared" ca="1" si="232"/>
        <v>#VALUE!</v>
      </c>
      <c r="AI482" t="str">
        <f t="shared" si="224"/>
        <v>AT</v>
      </c>
      <c r="AK482" t="str">
        <f t="shared" si="233"/>
        <v>??</v>
      </c>
      <c r="AM482" t="e">
        <f t="shared" ca="1" si="234"/>
        <v>#VALUE!</v>
      </c>
      <c r="AN482" t="str">
        <f t="shared" si="235"/>
        <v/>
      </c>
      <c r="AO482" t="str">
        <f t="shared" si="225"/>
        <v>KG</v>
      </c>
      <c r="AP482" t="str">
        <f t="shared" ca="1" si="236"/>
        <v/>
      </c>
      <c r="AQ482" t="str">
        <f t="shared" si="237"/>
        <v>??</v>
      </c>
      <c r="AS482" t="str">
        <f t="shared" si="238"/>
        <v/>
      </c>
      <c r="AT482" t="e">
        <f t="shared" ca="1" si="239"/>
        <v>#VALUE!</v>
      </c>
      <c r="AU482">
        <f t="shared" si="226"/>
        <v>5</v>
      </c>
      <c r="AV482" t="str">
        <f t="shared" si="240"/>
        <v>??</v>
      </c>
      <c r="AX482" t="str">
        <f t="shared" si="227"/>
        <v>staffanekstrom</v>
      </c>
      <c r="AY482" t="str">
        <f t="shared" si="228"/>
        <v>INSERTED</v>
      </c>
      <c r="AZ482" t="str">
        <f t="shared" si="229"/>
        <v/>
      </c>
      <c r="BD482" t="str">
        <f t="shared" si="230"/>
        <v>YES</v>
      </c>
      <c r="BF482" t="e">
        <f t="shared" ca="1" si="241"/>
        <v>#VALUE!</v>
      </c>
    </row>
    <row r="483" spans="1:58">
      <c r="A483">
        <v>477</v>
      </c>
      <c r="D483" s="1" t="e">
        <f ca="1">INDIRECT(ADDRESS($C483,D$5,,,Table!$A$1))</f>
        <v>#VALUE!</v>
      </c>
      <c r="E483" t="e">
        <f ca="1">INDIRECT(ADDRESS($C483,E$5,,,Table!$A$1))</f>
        <v>#VALUE!</v>
      </c>
      <c r="F483" t="e">
        <f ca="1">INDIRECT(ADDRESS($C483,F$5,,,Table!$A$1))</f>
        <v>#VALUE!</v>
      </c>
      <c r="G483" t="e">
        <f ca="1">INDIRECT(ADDRESS($C483,G$5,,,Table!$A$1))</f>
        <v>#VALUE!</v>
      </c>
      <c r="H483" t="e">
        <f ca="1">INDIRECT(ADDRESS($C483,H$5,,,Table!$A$1))</f>
        <v>#VALUE!</v>
      </c>
      <c r="J483" t="str">
        <f>IF(OR(I483=Dev!$CU$46, I483=Dev!$CU$47, I483=Dev!$CU$48, I483=Dev!$CU$49, I483=Dev!$CU$50, I483=Dev!$CU$51, I483=Dev!$CU$52, I483=Dev!$CU$53, I483=Dev!$CR$48, I483=Dev!$CR$49),$C$3,                                                                  IF(OR(I483=Dev!$CU$54, I483=Dev!$CU$55, I483=Dev!$CU$56, I483=Dev!$CU$57, I483=Dev!$CU$58, I483=Dev!$CU$59, I483=Dev!$CS$48), $D$3,""))</f>
        <v/>
      </c>
      <c r="K483" t="e">
        <f ca="1">CONCATENATE(E483,Names!$P$3,I483)</f>
        <v>#VALUE!</v>
      </c>
      <c r="M483" t="e">
        <f ca="1">INDIRECT(ADDRESS($C483,M$5,,,Table!$A$1))</f>
        <v>#VALUE!</v>
      </c>
      <c r="O483" t="str">
        <f t="shared" si="242"/>
        <v/>
      </c>
      <c r="Q483" t="str">
        <f t="shared" si="243"/>
        <v/>
      </c>
      <c r="S483" t="str">
        <f ca="1">IFERROR(VLOOKUP(M483,Racks!$H$4:$M$30,Racks!$I$2),"")</f>
        <v/>
      </c>
      <c r="T483" t="str">
        <f ca="1">IFERROR(VLOOKUP(M483,Racks!$H$4:$M$30,Racks!$K$2),"")</f>
        <v/>
      </c>
      <c r="U483" t="str">
        <f t="shared" si="244"/>
        <v/>
      </c>
      <c r="V483" t="str">
        <f>CONCATENATE(Names!$C$17,Names!$N$3,U483)</f>
        <v>PRLTCB-</v>
      </c>
      <c r="Y483" t="str">
        <f>IF(OR(W483=Dev!$GJ$82, W483=Dev!$GJ$83, W483=Dev!$GJ$84, W483=Dev!$GJ$85, W483=Dev!$GJ$86, W483=Dev!$GJ$87, W483=Dev!$GJ$88, W483=Dev!$GJ$89, W483=Dev!$GG$82, W483=Dev!$GG$83, W483=Dev!$GG$84, W483=Dev!$GG$85, W483=Dev!$GG$86),Names!$C$10,                   IF(OR(W483=Dev!$GJ$90, W483=Dev!$GJ$91, W483=Dev!$GJ$92, W483=Dev!$GJ$93, W483=Dev!$GJ$94, W483=Dev!$GJ$95, W483=Dev!$GJ$96, W483=Dev!$GJ$97, W483=Dev!$GH$82), Names!$C$11,""))</f>
        <v/>
      </c>
      <c r="Z483" t="str">
        <f ca="1">IFERROR(VLOOKUP(M483,Racks!$H$4:$M$30,6),"")</f>
        <v/>
      </c>
      <c r="AA483" t="str">
        <f>IF(R483="","",CONCATENATE(S483,Names!$H$3,T483,Names!$J$3,Names!$K$3,Names!$L$3,V483))</f>
        <v/>
      </c>
      <c r="AB483" t="str">
        <f>IF(R483="","",CONCATENATE(V483,Names!$P$3,W483))</f>
        <v/>
      </c>
      <c r="AD483" t="str">
        <f t="shared" si="223"/>
        <v>CREATE</v>
      </c>
      <c r="AF483" t="str">
        <f t="shared" si="231"/>
        <v>??</v>
      </c>
      <c r="AH483" t="e">
        <f t="shared" ca="1" si="232"/>
        <v>#VALUE!</v>
      </c>
      <c r="AI483" t="str">
        <f t="shared" si="224"/>
        <v>AT</v>
      </c>
      <c r="AK483" t="str">
        <f t="shared" si="233"/>
        <v>??</v>
      </c>
      <c r="AM483" t="e">
        <f t="shared" ca="1" si="234"/>
        <v>#VALUE!</v>
      </c>
      <c r="AN483" t="str">
        <f t="shared" si="235"/>
        <v/>
      </c>
      <c r="AO483" t="str">
        <f t="shared" si="225"/>
        <v>KG</v>
      </c>
      <c r="AP483" t="str">
        <f t="shared" ca="1" si="236"/>
        <v/>
      </c>
      <c r="AQ483" t="str">
        <f t="shared" si="237"/>
        <v>??</v>
      </c>
      <c r="AS483" t="str">
        <f t="shared" si="238"/>
        <v/>
      </c>
      <c r="AT483" t="e">
        <f t="shared" ca="1" si="239"/>
        <v>#VALUE!</v>
      </c>
      <c r="AU483">
        <f t="shared" si="226"/>
        <v>5</v>
      </c>
      <c r="AV483" t="str">
        <f t="shared" si="240"/>
        <v>??</v>
      </c>
      <c r="AX483" t="str">
        <f t="shared" si="227"/>
        <v>staffanekstrom</v>
      </c>
      <c r="AY483" t="str">
        <f t="shared" si="228"/>
        <v>INSERTED</v>
      </c>
      <c r="AZ483" t="str">
        <f t="shared" si="229"/>
        <v/>
      </c>
      <c r="BD483" t="str">
        <f t="shared" si="230"/>
        <v>YES</v>
      </c>
      <c r="BF483" t="e">
        <f t="shared" ca="1" si="241"/>
        <v>#VALUE!</v>
      </c>
    </row>
    <row r="484" spans="1:58">
      <c r="A484">
        <v>478</v>
      </c>
      <c r="D484" s="1" t="e">
        <f ca="1">INDIRECT(ADDRESS($C484,D$5,,,Table!$A$1))</f>
        <v>#VALUE!</v>
      </c>
      <c r="E484" t="e">
        <f ca="1">INDIRECT(ADDRESS($C484,E$5,,,Table!$A$1))</f>
        <v>#VALUE!</v>
      </c>
      <c r="F484" t="e">
        <f ca="1">INDIRECT(ADDRESS($C484,F$5,,,Table!$A$1))</f>
        <v>#VALUE!</v>
      </c>
      <c r="G484" t="e">
        <f ca="1">INDIRECT(ADDRESS($C484,G$5,,,Table!$A$1))</f>
        <v>#VALUE!</v>
      </c>
      <c r="H484" t="e">
        <f ca="1">INDIRECT(ADDRESS($C484,H$5,,,Table!$A$1))</f>
        <v>#VALUE!</v>
      </c>
      <c r="J484" t="str">
        <f>IF(OR(I484=Dev!$CU$46, I484=Dev!$CU$47, I484=Dev!$CU$48, I484=Dev!$CU$49, I484=Dev!$CU$50, I484=Dev!$CU$51, I484=Dev!$CU$52, I484=Dev!$CU$53, I484=Dev!$CR$48, I484=Dev!$CR$49),$C$3,                                                                  IF(OR(I484=Dev!$CU$54, I484=Dev!$CU$55, I484=Dev!$CU$56, I484=Dev!$CU$57, I484=Dev!$CU$58, I484=Dev!$CU$59, I484=Dev!$CS$48), $D$3,""))</f>
        <v/>
      </c>
      <c r="K484" t="e">
        <f ca="1">CONCATENATE(E484,Names!$P$3,I484)</f>
        <v>#VALUE!</v>
      </c>
      <c r="M484" t="e">
        <f ca="1">INDIRECT(ADDRESS($C484,M$5,,,Table!$A$1))</f>
        <v>#VALUE!</v>
      </c>
      <c r="O484" t="str">
        <f t="shared" si="242"/>
        <v/>
      </c>
      <c r="Q484" t="str">
        <f t="shared" si="243"/>
        <v/>
      </c>
      <c r="S484" t="str">
        <f ca="1">IFERROR(VLOOKUP(M484,Racks!$H$4:$M$30,Racks!$I$2),"")</f>
        <v/>
      </c>
      <c r="T484" t="str">
        <f ca="1">IFERROR(VLOOKUP(M484,Racks!$H$4:$M$30,Racks!$K$2),"")</f>
        <v/>
      </c>
      <c r="U484" t="str">
        <f t="shared" si="244"/>
        <v/>
      </c>
      <c r="V484" t="str">
        <f>CONCATENATE(Names!$C$17,Names!$N$3,U484)</f>
        <v>PRLTCB-</v>
      </c>
      <c r="Y484" t="str">
        <f>IF(OR(W484=Dev!$GJ$82, W484=Dev!$GJ$83, W484=Dev!$GJ$84, W484=Dev!$GJ$85, W484=Dev!$GJ$86, W484=Dev!$GJ$87, W484=Dev!$GJ$88, W484=Dev!$GJ$89, W484=Dev!$GG$82, W484=Dev!$GG$83, W484=Dev!$GG$84, W484=Dev!$GG$85, W484=Dev!$GG$86),Names!$C$10,                   IF(OR(W484=Dev!$GJ$90, W484=Dev!$GJ$91, W484=Dev!$GJ$92, W484=Dev!$GJ$93, W484=Dev!$GJ$94, W484=Dev!$GJ$95, W484=Dev!$GJ$96, W484=Dev!$GJ$97, W484=Dev!$GH$82), Names!$C$11,""))</f>
        <v/>
      </c>
      <c r="Z484" t="str">
        <f ca="1">IFERROR(VLOOKUP(M484,Racks!$H$4:$M$30,6),"")</f>
        <v/>
      </c>
      <c r="AA484" t="str">
        <f>IF(R484="","",CONCATENATE(S484,Names!$H$3,T484,Names!$J$3,Names!$K$3,Names!$L$3,V484))</f>
        <v/>
      </c>
      <c r="AB484" t="str">
        <f>IF(R484="","",CONCATENATE(V484,Names!$P$3,W484))</f>
        <v/>
      </c>
      <c r="AD484" t="str">
        <f t="shared" si="223"/>
        <v>CREATE</v>
      </c>
      <c r="AF484" t="str">
        <f t="shared" si="231"/>
        <v>??</v>
      </c>
      <c r="AH484" t="e">
        <f t="shared" ca="1" si="232"/>
        <v>#VALUE!</v>
      </c>
      <c r="AI484" t="str">
        <f t="shared" si="224"/>
        <v>AT</v>
      </c>
      <c r="AK484" t="str">
        <f t="shared" si="233"/>
        <v>??</v>
      </c>
      <c r="AM484" t="e">
        <f t="shared" ca="1" si="234"/>
        <v>#VALUE!</v>
      </c>
      <c r="AN484" t="str">
        <f t="shared" si="235"/>
        <v/>
      </c>
      <c r="AO484" t="str">
        <f t="shared" si="225"/>
        <v>KG</v>
      </c>
      <c r="AP484" t="str">
        <f t="shared" ca="1" si="236"/>
        <v/>
      </c>
      <c r="AQ484" t="str">
        <f t="shared" si="237"/>
        <v>??</v>
      </c>
      <c r="AS484" t="str">
        <f t="shared" si="238"/>
        <v/>
      </c>
      <c r="AT484" t="e">
        <f t="shared" ca="1" si="239"/>
        <v>#VALUE!</v>
      </c>
      <c r="AU484">
        <f t="shared" si="226"/>
        <v>5</v>
      </c>
      <c r="AV484" t="str">
        <f t="shared" si="240"/>
        <v>??</v>
      </c>
      <c r="AX484" t="str">
        <f t="shared" si="227"/>
        <v>staffanekstrom</v>
      </c>
      <c r="AY484" t="str">
        <f t="shared" si="228"/>
        <v>INSERTED</v>
      </c>
      <c r="AZ484" t="str">
        <f t="shared" si="229"/>
        <v/>
      </c>
      <c r="BD484" t="str">
        <f t="shared" si="230"/>
        <v>YES</v>
      </c>
      <c r="BF484" t="e">
        <f t="shared" ca="1" si="241"/>
        <v>#VALUE!</v>
      </c>
    </row>
    <row r="485" spans="1:58">
      <c r="A485">
        <v>479</v>
      </c>
      <c r="D485" s="1" t="e">
        <f ca="1">INDIRECT(ADDRESS($C485,D$5,,,Table!$A$1))</f>
        <v>#VALUE!</v>
      </c>
      <c r="E485" t="e">
        <f ca="1">INDIRECT(ADDRESS($C485,E$5,,,Table!$A$1))</f>
        <v>#VALUE!</v>
      </c>
      <c r="F485" t="e">
        <f ca="1">INDIRECT(ADDRESS($C485,F$5,,,Table!$A$1))</f>
        <v>#VALUE!</v>
      </c>
      <c r="G485" t="e">
        <f ca="1">INDIRECT(ADDRESS($C485,G$5,,,Table!$A$1))</f>
        <v>#VALUE!</v>
      </c>
      <c r="H485" t="e">
        <f ca="1">INDIRECT(ADDRESS($C485,H$5,,,Table!$A$1))</f>
        <v>#VALUE!</v>
      </c>
      <c r="J485" t="str">
        <f>IF(OR(I485=Dev!$CU$46, I485=Dev!$CU$47, I485=Dev!$CU$48, I485=Dev!$CU$49, I485=Dev!$CU$50, I485=Dev!$CU$51, I485=Dev!$CU$52, I485=Dev!$CU$53, I485=Dev!$CR$48, I485=Dev!$CR$49),$C$3,                                                                  IF(OR(I485=Dev!$CU$54, I485=Dev!$CU$55, I485=Dev!$CU$56, I485=Dev!$CU$57, I485=Dev!$CU$58, I485=Dev!$CU$59, I485=Dev!$CS$48), $D$3,""))</f>
        <v/>
      </c>
      <c r="K485" t="e">
        <f ca="1">CONCATENATE(E485,Names!$P$3,I485)</f>
        <v>#VALUE!</v>
      </c>
      <c r="M485" t="e">
        <f ca="1">INDIRECT(ADDRESS($C485,M$5,,,Table!$A$1))</f>
        <v>#VALUE!</v>
      </c>
      <c r="O485" t="str">
        <f t="shared" si="242"/>
        <v/>
      </c>
      <c r="Q485" t="str">
        <f t="shared" si="243"/>
        <v/>
      </c>
      <c r="S485" t="str">
        <f ca="1">IFERROR(VLOOKUP(M485,Racks!$H$4:$M$30,Racks!$I$2),"")</f>
        <v/>
      </c>
      <c r="T485" t="str">
        <f ca="1">IFERROR(VLOOKUP(M485,Racks!$H$4:$M$30,Racks!$K$2),"")</f>
        <v/>
      </c>
      <c r="U485" t="str">
        <f t="shared" si="244"/>
        <v/>
      </c>
      <c r="V485" t="str">
        <f>CONCATENATE(Names!$C$17,Names!$N$3,U485)</f>
        <v>PRLTCB-</v>
      </c>
      <c r="Y485" t="str">
        <f>IF(OR(W485=Dev!$GJ$82, W485=Dev!$GJ$83, W485=Dev!$GJ$84, W485=Dev!$GJ$85, W485=Dev!$GJ$86, W485=Dev!$GJ$87, W485=Dev!$GJ$88, W485=Dev!$GJ$89, W485=Dev!$GG$82, W485=Dev!$GG$83, W485=Dev!$GG$84, W485=Dev!$GG$85, W485=Dev!$GG$86),Names!$C$10,                   IF(OR(W485=Dev!$GJ$90, W485=Dev!$GJ$91, W485=Dev!$GJ$92, W485=Dev!$GJ$93, W485=Dev!$GJ$94, W485=Dev!$GJ$95, W485=Dev!$GJ$96, W485=Dev!$GJ$97, W485=Dev!$GH$82), Names!$C$11,""))</f>
        <v/>
      </c>
      <c r="Z485" t="str">
        <f ca="1">IFERROR(VLOOKUP(M485,Racks!$H$4:$M$30,6),"")</f>
        <v/>
      </c>
      <c r="AA485" t="str">
        <f>IF(R485="","",CONCATENATE(S485,Names!$H$3,T485,Names!$J$3,Names!$K$3,Names!$L$3,V485))</f>
        <v/>
      </c>
      <c r="AB485" t="str">
        <f>IF(R485="","",CONCATENATE(V485,Names!$P$3,W485))</f>
        <v/>
      </c>
      <c r="AD485" t="str">
        <f t="shared" si="223"/>
        <v>CREATE</v>
      </c>
      <c r="AF485" t="str">
        <f t="shared" si="231"/>
        <v>??</v>
      </c>
      <c r="AH485" t="e">
        <f t="shared" ca="1" si="232"/>
        <v>#VALUE!</v>
      </c>
      <c r="AI485" t="str">
        <f t="shared" si="224"/>
        <v>AT</v>
      </c>
      <c r="AK485" t="str">
        <f t="shared" si="233"/>
        <v>??</v>
      </c>
      <c r="AM485" t="e">
        <f t="shared" ca="1" si="234"/>
        <v>#VALUE!</v>
      </c>
      <c r="AN485" t="str">
        <f t="shared" si="235"/>
        <v/>
      </c>
      <c r="AO485" t="str">
        <f t="shared" si="225"/>
        <v>KG</v>
      </c>
      <c r="AP485" t="str">
        <f t="shared" ca="1" si="236"/>
        <v/>
      </c>
      <c r="AQ485" t="str">
        <f t="shared" si="237"/>
        <v>??</v>
      </c>
      <c r="AS485" t="str">
        <f t="shared" si="238"/>
        <v/>
      </c>
      <c r="AT485" t="e">
        <f t="shared" ca="1" si="239"/>
        <v>#VALUE!</v>
      </c>
      <c r="AU485">
        <f t="shared" si="226"/>
        <v>5</v>
      </c>
      <c r="AV485" t="str">
        <f t="shared" si="240"/>
        <v>??</v>
      </c>
      <c r="AX485" t="str">
        <f t="shared" si="227"/>
        <v>staffanekstrom</v>
      </c>
      <c r="AY485" t="str">
        <f t="shared" si="228"/>
        <v>INSERTED</v>
      </c>
      <c r="AZ485" t="str">
        <f t="shared" si="229"/>
        <v/>
      </c>
      <c r="BD485" t="str">
        <f t="shared" si="230"/>
        <v>YES</v>
      </c>
      <c r="BF485" t="e">
        <f t="shared" ca="1" si="241"/>
        <v>#VALUE!</v>
      </c>
    </row>
    <row r="486" spans="1:58">
      <c r="A486">
        <v>480</v>
      </c>
      <c r="D486" s="1" t="e">
        <f ca="1">INDIRECT(ADDRESS($C486,D$5,,,Table!$A$1))</f>
        <v>#VALUE!</v>
      </c>
      <c r="E486" t="e">
        <f ca="1">INDIRECT(ADDRESS($C486,E$5,,,Table!$A$1))</f>
        <v>#VALUE!</v>
      </c>
      <c r="F486" t="e">
        <f ca="1">INDIRECT(ADDRESS($C486,F$5,,,Table!$A$1))</f>
        <v>#VALUE!</v>
      </c>
      <c r="G486" t="e">
        <f ca="1">INDIRECT(ADDRESS($C486,G$5,,,Table!$A$1))</f>
        <v>#VALUE!</v>
      </c>
      <c r="H486" t="e">
        <f ca="1">INDIRECT(ADDRESS($C486,H$5,,,Table!$A$1))</f>
        <v>#VALUE!</v>
      </c>
      <c r="J486" t="str">
        <f>IF(OR(I486=Dev!$CU$46, I486=Dev!$CU$47, I486=Dev!$CU$48, I486=Dev!$CU$49, I486=Dev!$CU$50, I486=Dev!$CU$51, I486=Dev!$CU$52, I486=Dev!$CU$53, I486=Dev!$CR$48, I486=Dev!$CR$49),$C$3,                                                                  IF(OR(I486=Dev!$CU$54, I486=Dev!$CU$55, I486=Dev!$CU$56, I486=Dev!$CU$57, I486=Dev!$CU$58, I486=Dev!$CU$59, I486=Dev!$CS$48), $D$3,""))</f>
        <v/>
      </c>
      <c r="K486" t="e">
        <f ca="1">CONCATENATE(E486,Names!$P$3,I486)</f>
        <v>#VALUE!</v>
      </c>
      <c r="M486" t="e">
        <f ca="1">INDIRECT(ADDRESS($C486,M$5,,,Table!$A$1))</f>
        <v>#VALUE!</v>
      </c>
      <c r="O486" t="str">
        <f t="shared" si="242"/>
        <v/>
      </c>
      <c r="Q486" t="str">
        <f t="shared" si="243"/>
        <v/>
      </c>
      <c r="S486" t="str">
        <f ca="1">IFERROR(VLOOKUP(M486,Racks!$H$4:$M$30,Racks!$I$2),"")</f>
        <v/>
      </c>
      <c r="T486" t="str">
        <f ca="1">IFERROR(VLOOKUP(M486,Racks!$H$4:$M$30,Racks!$K$2),"")</f>
        <v/>
      </c>
      <c r="U486" t="str">
        <f t="shared" si="244"/>
        <v/>
      </c>
      <c r="V486" t="str">
        <f>CONCATENATE(Names!$C$17,Names!$N$3,U486)</f>
        <v>PRLTCB-</v>
      </c>
      <c r="Y486" t="str">
        <f>IF(OR(W486=Dev!$GJ$82, W486=Dev!$GJ$83, W486=Dev!$GJ$84, W486=Dev!$GJ$85, W486=Dev!$GJ$86, W486=Dev!$GJ$87, W486=Dev!$GJ$88, W486=Dev!$GJ$89, W486=Dev!$GG$82, W486=Dev!$GG$83, W486=Dev!$GG$84, W486=Dev!$GG$85, W486=Dev!$GG$86),Names!$C$10,                   IF(OR(W486=Dev!$GJ$90, W486=Dev!$GJ$91, W486=Dev!$GJ$92, W486=Dev!$GJ$93, W486=Dev!$GJ$94, W486=Dev!$GJ$95, W486=Dev!$GJ$96, W486=Dev!$GJ$97, W486=Dev!$GH$82), Names!$C$11,""))</f>
        <v/>
      </c>
      <c r="Z486" t="str">
        <f ca="1">IFERROR(VLOOKUP(M486,Racks!$H$4:$M$30,6),"")</f>
        <v/>
      </c>
      <c r="AA486" t="str">
        <f>IF(R486="","",CONCATENATE(S486,Names!$H$3,T486,Names!$J$3,Names!$K$3,Names!$L$3,V486))</f>
        <v/>
      </c>
      <c r="AB486" t="str">
        <f>IF(R486="","",CONCATENATE(V486,Names!$P$3,W486))</f>
        <v/>
      </c>
      <c r="AD486" t="str">
        <f t="shared" si="223"/>
        <v>CREATE</v>
      </c>
      <c r="AF486" t="str">
        <f t="shared" si="231"/>
        <v>??</v>
      </c>
      <c r="AH486" t="e">
        <f t="shared" ca="1" si="232"/>
        <v>#VALUE!</v>
      </c>
      <c r="AI486" t="str">
        <f t="shared" si="224"/>
        <v>AT</v>
      </c>
      <c r="AK486" t="str">
        <f t="shared" si="233"/>
        <v>??</v>
      </c>
      <c r="AM486" t="e">
        <f t="shared" ca="1" si="234"/>
        <v>#VALUE!</v>
      </c>
      <c r="AN486" t="str">
        <f t="shared" si="235"/>
        <v/>
      </c>
      <c r="AO486" t="str">
        <f t="shared" si="225"/>
        <v>KG</v>
      </c>
      <c r="AP486" t="str">
        <f t="shared" ca="1" si="236"/>
        <v/>
      </c>
      <c r="AQ486" t="str">
        <f t="shared" si="237"/>
        <v>??</v>
      </c>
      <c r="AS486" t="str">
        <f t="shared" si="238"/>
        <v/>
      </c>
      <c r="AT486" t="e">
        <f t="shared" ca="1" si="239"/>
        <v>#VALUE!</v>
      </c>
      <c r="AU486">
        <f t="shared" si="226"/>
        <v>5</v>
      </c>
      <c r="AV486" t="str">
        <f t="shared" si="240"/>
        <v>??</v>
      </c>
      <c r="AX486" t="str">
        <f t="shared" si="227"/>
        <v>staffanekstrom</v>
      </c>
      <c r="AY486" t="str">
        <f t="shared" si="228"/>
        <v>INSERTED</v>
      </c>
      <c r="AZ486" t="str">
        <f t="shared" si="229"/>
        <v/>
      </c>
      <c r="BD486" t="str">
        <f t="shared" si="230"/>
        <v>YES</v>
      </c>
      <c r="BF486" t="e">
        <f t="shared" ca="1" si="241"/>
        <v>#VALUE!</v>
      </c>
    </row>
    <row r="487" spans="1:58">
      <c r="A487">
        <v>481</v>
      </c>
      <c r="D487" s="1" t="e">
        <f ca="1">INDIRECT(ADDRESS($C487,D$5,,,Table!$A$1))</f>
        <v>#VALUE!</v>
      </c>
      <c r="E487" t="e">
        <f ca="1">INDIRECT(ADDRESS($C487,E$5,,,Table!$A$1))</f>
        <v>#VALUE!</v>
      </c>
      <c r="F487" t="e">
        <f ca="1">INDIRECT(ADDRESS($C487,F$5,,,Table!$A$1))</f>
        <v>#VALUE!</v>
      </c>
      <c r="G487" t="e">
        <f ca="1">INDIRECT(ADDRESS($C487,G$5,,,Table!$A$1))</f>
        <v>#VALUE!</v>
      </c>
      <c r="H487" t="e">
        <f ca="1">INDIRECT(ADDRESS($C487,H$5,,,Table!$A$1))</f>
        <v>#VALUE!</v>
      </c>
      <c r="J487" t="str">
        <f>IF(OR(I487=Dev!$CU$46, I487=Dev!$CU$47, I487=Dev!$CU$48, I487=Dev!$CU$49, I487=Dev!$CU$50, I487=Dev!$CU$51, I487=Dev!$CU$52, I487=Dev!$CU$53, I487=Dev!$CR$48, I487=Dev!$CR$49),$C$3,                                                                  IF(OR(I487=Dev!$CU$54, I487=Dev!$CU$55, I487=Dev!$CU$56, I487=Dev!$CU$57, I487=Dev!$CU$58, I487=Dev!$CU$59, I487=Dev!$CS$48), $D$3,""))</f>
        <v/>
      </c>
      <c r="K487" t="e">
        <f ca="1">CONCATENATE(E487,Names!$P$3,I487)</f>
        <v>#VALUE!</v>
      </c>
      <c r="M487" t="e">
        <f ca="1">INDIRECT(ADDRESS($C487,M$5,,,Table!$A$1))</f>
        <v>#VALUE!</v>
      </c>
      <c r="O487" t="str">
        <f t="shared" si="242"/>
        <v/>
      </c>
      <c r="Q487" t="str">
        <f t="shared" si="243"/>
        <v/>
      </c>
      <c r="S487" t="str">
        <f ca="1">IFERROR(VLOOKUP(M487,Racks!$H$4:$M$30,Racks!$I$2),"")</f>
        <v/>
      </c>
      <c r="T487" t="str">
        <f ca="1">IFERROR(VLOOKUP(M487,Racks!$H$4:$M$30,Racks!$K$2),"")</f>
        <v/>
      </c>
      <c r="U487" t="str">
        <f t="shared" si="244"/>
        <v/>
      </c>
      <c r="V487" t="str">
        <f>CONCATENATE(Names!$C$17,Names!$N$3,U487)</f>
        <v>PRLTCB-</v>
      </c>
      <c r="Y487" t="str">
        <f>IF(OR(W487=Dev!$GJ$82, W487=Dev!$GJ$83, W487=Dev!$GJ$84, W487=Dev!$GJ$85, W487=Dev!$GJ$86, W487=Dev!$GJ$87, W487=Dev!$GJ$88, W487=Dev!$GJ$89, W487=Dev!$GG$82, W487=Dev!$GG$83, W487=Dev!$GG$84, W487=Dev!$GG$85, W487=Dev!$GG$86),Names!$C$10,                   IF(OR(W487=Dev!$GJ$90, W487=Dev!$GJ$91, W487=Dev!$GJ$92, W487=Dev!$GJ$93, W487=Dev!$GJ$94, W487=Dev!$GJ$95, W487=Dev!$GJ$96, W487=Dev!$GJ$97, W487=Dev!$GH$82), Names!$C$11,""))</f>
        <v/>
      </c>
      <c r="Z487" t="str">
        <f ca="1">IFERROR(VLOOKUP(M487,Racks!$H$4:$M$30,6),"")</f>
        <v/>
      </c>
      <c r="AA487" t="str">
        <f>IF(R487="","",CONCATENATE(S487,Names!$H$3,T487,Names!$J$3,Names!$K$3,Names!$L$3,V487))</f>
        <v/>
      </c>
      <c r="AB487" t="str">
        <f>IF(R487="","",CONCATENATE(V487,Names!$P$3,W487))</f>
        <v/>
      </c>
      <c r="AD487" t="str">
        <f t="shared" si="223"/>
        <v>CREATE</v>
      </c>
      <c r="AF487" t="str">
        <f t="shared" si="231"/>
        <v>??</v>
      </c>
      <c r="AH487" t="e">
        <f t="shared" ca="1" si="232"/>
        <v>#VALUE!</v>
      </c>
      <c r="AI487" t="str">
        <f t="shared" si="224"/>
        <v>AT</v>
      </c>
      <c r="AK487" t="str">
        <f t="shared" si="233"/>
        <v>??</v>
      </c>
      <c r="AM487" t="e">
        <f t="shared" ca="1" si="234"/>
        <v>#VALUE!</v>
      </c>
      <c r="AN487" t="str">
        <f t="shared" si="235"/>
        <v/>
      </c>
      <c r="AO487" t="str">
        <f t="shared" si="225"/>
        <v>KG</v>
      </c>
      <c r="AP487" t="str">
        <f t="shared" ca="1" si="236"/>
        <v/>
      </c>
      <c r="AQ487" t="str">
        <f t="shared" si="237"/>
        <v>??</v>
      </c>
      <c r="AS487" t="str">
        <f t="shared" si="238"/>
        <v/>
      </c>
      <c r="AT487" t="e">
        <f t="shared" ca="1" si="239"/>
        <v>#VALUE!</v>
      </c>
      <c r="AU487">
        <f t="shared" si="226"/>
        <v>5</v>
      </c>
      <c r="AV487" t="str">
        <f t="shared" si="240"/>
        <v>??</v>
      </c>
      <c r="AX487" t="str">
        <f t="shared" si="227"/>
        <v>staffanekstrom</v>
      </c>
      <c r="AY487" t="str">
        <f t="shared" si="228"/>
        <v>INSERTED</v>
      </c>
      <c r="AZ487" t="str">
        <f t="shared" si="229"/>
        <v/>
      </c>
      <c r="BD487" t="str">
        <f t="shared" si="230"/>
        <v>YES</v>
      </c>
      <c r="BF487" t="e">
        <f t="shared" ca="1" si="241"/>
        <v>#VALUE!</v>
      </c>
    </row>
    <row r="488" spans="1:58">
      <c r="A488">
        <v>482</v>
      </c>
      <c r="D488" s="1" t="e">
        <f ca="1">INDIRECT(ADDRESS($C488,D$5,,,Table!$A$1))</f>
        <v>#VALUE!</v>
      </c>
      <c r="E488" t="e">
        <f ca="1">INDIRECT(ADDRESS($C488,E$5,,,Table!$A$1))</f>
        <v>#VALUE!</v>
      </c>
      <c r="F488" t="e">
        <f ca="1">INDIRECT(ADDRESS($C488,F$5,,,Table!$A$1))</f>
        <v>#VALUE!</v>
      </c>
      <c r="G488" t="e">
        <f ca="1">INDIRECT(ADDRESS($C488,G$5,,,Table!$A$1))</f>
        <v>#VALUE!</v>
      </c>
      <c r="H488" t="e">
        <f ca="1">INDIRECT(ADDRESS($C488,H$5,,,Table!$A$1))</f>
        <v>#VALUE!</v>
      </c>
      <c r="J488" t="str">
        <f>IF(OR(I488=Dev!$CU$46, I488=Dev!$CU$47, I488=Dev!$CU$48, I488=Dev!$CU$49, I488=Dev!$CU$50, I488=Dev!$CU$51, I488=Dev!$CU$52, I488=Dev!$CU$53, I488=Dev!$CR$48, I488=Dev!$CR$49),$C$3,                                                                  IF(OR(I488=Dev!$CU$54, I488=Dev!$CU$55, I488=Dev!$CU$56, I488=Dev!$CU$57, I488=Dev!$CU$58, I488=Dev!$CU$59, I488=Dev!$CS$48), $D$3,""))</f>
        <v/>
      </c>
      <c r="K488" t="e">
        <f ca="1">CONCATENATE(E488,Names!$P$3,I488)</f>
        <v>#VALUE!</v>
      </c>
      <c r="M488" t="e">
        <f ca="1">INDIRECT(ADDRESS($C488,M$5,,,Table!$A$1))</f>
        <v>#VALUE!</v>
      </c>
      <c r="O488" t="str">
        <f t="shared" si="242"/>
        <v/>
      </c>
      <c r="Q488" t="str">
        <f t="shared" si="243"/>
        <v/>
      </c>
      <c r="S488" t="str">
        <f ca="1">IFERROR(VLOOKUP(M488,Racks!$H$4:$M$30,Racks!$I$2),"")</f>
        <v/>
      </c>
      <c r="T488" t="str">
        <f ca="1">IFERROR(VLOOKUP(M488,Racks!$H$4:$M$30,Racks!$K$2),"")</f>
        <v/>
      </c>
      <c r="U488" t="str">
        <f t="shared" si="244"/>
        <v/>
      </c>
      <c r="V488" t="str">
        <f>CONCATENATE(Names!$C$17,Names!$N$3,U488)</f>
        <v>PRLTCB-</v>
      </c>
      <c r="Y488" t="str">
        <f>IF(OR(W488=Dev!$GJ$82, W488=Dev!$GJ$83, W488=Dev!$GJ$84, W488=Dev!$GJ$85, W488=Dev!$GJ$86, W488=Dev!$GJ$87, W488=Dev!$GJ$88, W488=Dev!$GJ$89, W488=Dev!$GG$82, W488=Dev!$GG$83, W488=Dev!$GG$84, W488=Dev!$GG$85, W488=Dev!$GG$86),Names!$C$10,                   IF(OR(W488=Dev!$GJ$90, W488=Dev!$GJ$91, W488=Dev!$GJ$92, W488=Dev!$GJ$93, W488=Dev!$GJ$94, W488=Dev!$GJ$95, W488=Dev!$GJ$96, W488=Dev!$GJ$97, W488=Dev!$GH$82), Names!$C$11,""))</f>
        <v/>
      </c>
      <c r="Z488" t="str">
        <f ca="1">IFERROR(VLOOKUP(M488,Racks!$H$4:$M$30,6),"")</f>
        <v/>
      </c>
      <c r="AA488" t="str">
        <f>IF(R488="","",CONCATENATE(S488,Names!$H$3,T488,Names!$J$3,Names!$K$3,Names!$L$3,V488))</f>
        <v/>
      </c>
      <c r="AB488" t="str">
        <f>IF(R488="","",CONCATENATE(V488,Names!$P$3,W488))</f>
        <v/>
      </c>
      <c r="AD488" t="str">
        <f t="shared" si="223"/>
        <v>CREATE</v>
      </c>
      <c r="AF488" t="str">
        <f t="shared" si="231"/>
        <v>??</v>
      </c>
      <c r="AH488" t="e">
        <f t="shared" ca="1" si="232"/>
        <v>#VALUE!</v>
      </c>
      <c r="AI488" t="str">
        <f t="shared" si="224"/>
        <v>AT</v>
      </c>
      <c r="AK488" t="str">
        <f t="shared" si="233"/>
        <v>??</v>
      </c>
      <c r="AM488" t="e">
        <f t="shared" ca="1" si="234"/>
        <v>#VALUE!</v>
      </c>
      <c r="AN488" t="str">
        <f t="shared" si="235"/>
        <v/>
      </c>
      <c r="AO488" t="str">
        <f t="shared" si="225"/>
        <v>KG</v>
      </c>
      <c r="AP488" t="str">
        <f t="shared" ca="1" si="236"/>
        <v/>
      </c>
      <c r="AQ488" t="str">
        <f t="shared" si="237"/>
        <v>??</v>
      </c>
      <c r="AS488" t="str">
        <f t="shared" si="238"/>
        <v/>
      </c>
      <c r="AT488" t="e">
        <f t="shared" ca="1" si="239"/>
        <v>#VALUE!</v>
      </c>
      <c r="AU488">
        <f t="shared" si="226"/>
        <v>5</v>
      </c>
      <c r="AV488" t="str">
        <f t="shared" si="240"/>
        <v>??</v>
      </c>
      <c r="AX488" t="str">
        <f t="shared" si="227"/>
        <v>staffanekstrom</v>
      </c>
      <c r="AY488" t="str">
        <f t="shared" si="228"/>
        <v>INSERTED</v>
      </c>
      <c r="AZ488" t="str">
        <f t="shared" si="229"/>
        <v/>
      </c>
      <c r="BD488" t="str">
        <f t="shared" si="230"/>
        <v>YES</v>
      </c>
      <c r="BF488" t="e">
        <f t="shared" ca="1" si="241"/>
        <v>#VALUE!</v>
      </c>
    </row>
    <row r="489" spans="1:58">
      <c r="A489">
        <v>483</v>
      </c>
      <c r="D489" s="1" t="e">
        <f ca="1">INDIRECT(ADDRESS($C489,D$5,,,Table!$A$1))</f>
        <v>#VALUE!</v>
      </c>
      <c r="E489" t="e">
        <f ca="1">INDIRECT(ADDRESS($C489,E$5,,,Table!$A$1))</f>
        <v>#VALUE!</v>
      </c>
      <c r="F489" t="e">
        <f ca="1">INDIRECT(ADDRESS($C489,F$5,,,Table!$A$1))</f>
        <v>#VALUE!</v>
      </c>
      <c r="G489" t="e">
        <f ca="1">INDIRECT(ADDRESS($C489,G$5,,,Table!$A$1))</f>
        <v>#VALUE!</v>
      </c>
      <c r="H489" t="e">
        <f ca="1">INDIRECT(ADDRESS($C489,H$5,,,Table!$A$1))</f>
        <v>#VALUE!</v>
      </c>
      <c r="J489" t="str">
        <f>IF(OR(I489=Dev!$CU$46, I489=Dev!$CU$47, I489=Dev!$CU$48, I489=Dev!$CU$49, I489=Dev!$CU$50, I489=Dev!$CU$51, I489=Dev!$CU$52, I489=Dev!$CU$53, I489=Dev!$CR$48, I489=Dev!$CR$49),$C$3,                                                                  IF(OR(I489=Dev!$CU$54, I489=Dev!$CU$55, I489=Dev!$CU$56, I489=Dev!$CU$57, I489=Dev!$CU$58, I489=Dev!$CU$59, I489=Dev!$CS$48), $D$3,""))</f>
        <v/>
      </c>
      <c r="K489" t="e">
        <f ca="1">CONCATENATE(E489,Names!$P$3,I489)</f>
        <v>#VALUE!</v>
      </c>
      <c r="M489" t="e">
        <f ca="1">INDIRECT(ADDRESS($C489,M$5,,,Table!$A$1))</f>
        <v>#VALUE!</v>
      </c>
      <c r="O489" t="str">
        <f t="shared" si="242"/>
        <v/>
      </c>
      <c r="Q489" t="str">
        <f t="shared" si="243"/>
        <v/>
      </c>
      <c r="S489" t="str">
        <f ca="1">IFERROR(VLOOKUP(M489,Racks!$H$4:$M$30,Racks!$I$2),"")</f>
        <v/>
      </c>
      <c r="T489" t="str">
        <f ca="1">IFERROR(VLOOKUP(M489,Racks!$H$4:$M$30,Racks!$K$2),"")</f>
        <v/>
      </c>
      <c r="U489" t="str">
        <f t="shared" si="244"/>
        <v/>
      </c>
      <c r="V489" t="str">
        <f>CONCATENATE(Names!$C$17,Names!$N$3,U489)</f>
        <v>PRLTCB-</v>
      </c>
      <c r="Y489" t="str">
        <f>IF(OR(W489=Dev!$GJ$82, W489=Dev!$GJ$83, W489=Dev!$GJ$84, W489=Dev!$GJ$85, W489=Dev!$GJ$86, W489=Dev!$GJ$87, W489=Dev!$GJ$88, W489=Dev!$GJ$89, W489=Dev!$GG$82, W489=Dev!$GG$83, W489=Dev!$GG$84, W489=Dev!$GG$85, W489=Dev!$GG$86),Names!$C$10,                   IF(OR(W489=Dev!$GJ$90, W489=Dev!$GJ$91, W489=Dev!$GJ$92, W489=Dev!$GJ$93, W489=Dev!$GJ$94, W489=Dev!$GJ$95, W489=Dev!$GJ$96, W489=Dev!$GJ$97, W489=Dev!$GH$82), Names!$C$11,""))</f>
        <v/>
      </c>
      <c r="Z489" t="str">
        <f ca="1">IFERROR(VLOOKUP(M489,Racks!$H$4:$M$30,6),"")</f>
        <v/>
      </c>
      <c r="AA489" t="str">
        <f>IF(R489="","",CONCATENATE(S489,Names!$H$3,T489,Names!$J$3,Names!$K$3,Names!$L$3,V489))</f>
        <v/>
      </c>
      <c r="AB489" t="str">
        <f>IF(R489="","",CONCATENATE(V489,Names!$P$3,W489))</f>
        <v/>
      </c>
      <c r="AD489" t="str">
        <f t="shared" si="223"/>
        <v>CREATE</v>
      </c>
      <c r="AF489" t="str">
        <f t="shared" si="231"/>
        <v>??</v>
      </c>
      <c r="AH489" t="e">
        <f t="shared" ca="1" si="232"/>
        <v>#VALUE!</v>
      </c>
      <c r="AI489" t="str">
        <f t="shared" si="224"/>
        <v>AT</v>
      </c>
      <c r="AK489" t="str">
        <f t="shared" si="233"/>
        <v>??</v>
      </c>
      <c r="AM489" t="e">
        <f t="shared" ca="1" si="234"/>
        <v>#VALUE!</v>
      </c>
      <c r="AN489" t="str">
        <f t="shared" si="235"/>
        <v/>
      </c>
      <c r="AO489" t="str">
        <f t="shared" si="225"/>
        <v>KG</v>
      </c>
      <c r="AP489" t="str">
        <f t="shared" ca="1" si="236"/>
        <v/>
      </c>
      <c r="AQ489" t="str">
        <f t="shared" si="237"/>
        <v>??</v>
      </c>
      <c r="AS489" t="str">
        <f t="shared" si="238"/>
        <v/>
      </c>
      <c r="AT489" t="e">
        <f t="shared" ca="1" si="239"/>
        <v>#VALUE!</v>
      </c>
      <c r="AU489">
        <f t="shared" si="226"/>
        <v>5</v>
      </c>
      <c r="AV489" t="str">
        <f t="shared" si="240"/>
        <v>??</v>
      </c>
      <c r="AX489" t="str">
        <f t="shared" si="227"/>
        <v>staffanekstrom</v>
      </c>
      <c r="AY489" t="str">
        <f t="shared" si="228"/>
        <v>INSERTED</v>
      </c>
      <c r="AZ489" t="str">
        <f t="shared" si="229"/>
        <v/>
      </c>
      <c r="BD489" t="str">
        <f t="shared" si="230"/>
        <v>YES</v>
      </c>
      <c r="BF489" t="e">
        <f t="shared" ca="1" si="241"/>
        <v>#VALUE!</v>
      </c>
    </row>
    <row r="490" spans="1:58">
      <c r="A490">
        <v>484</v>
      </c>
      <c r="D490" s="1" t="e">
        <f ca="1">INDIRECT(ADDRESS($C490,D$5,,,Table!$A$1))</f>
        <v>#VALUE!</v>
      </c>
      <c r="E490" t="e">
        <f ca="1">INDIRECT(ADDRESS($C490,E$5,,,Table!$A$1))</f>
        <v>#VALUE!</v>
      </c>
      <c r="F490" t="e">
        <f ca="1">INDIRECT(ADDRESS($C490,F$5,,,Table!$A$1))</f>
        <v>#VALUE!</v>
      </c>
      <c r="G490" t="e">
        <f ca="1">INDIRECT(ADDRESS($C490,G$5,,,Table!$A$1))</f>
        <v>#VALUE!</v>
      </c>
      <c r="H490" t="e">
        <f ca="1">INDIRECT(ADDRESS($C490,H$5,,,Table!$A$1))</f>
        <v>#VALUE!</v>
      </c>
      <c r="J490" t="str">
        <f>IF(OR(I490=Dev!$CU$46, I490=Dev!$CU$47, I490=Dev!$CU$48, I490=Dev!$CU$49, I490=Dev!$CU$50, I490=Dev!$CU$51, I490=Dev!$CU$52, I490=Dev!$CU$53, I490=Dev!$CR$48, I490=Dev!$CR$49),$C$3,                                                                  IF(OR(I490=Dev!$CU$54, I490=Dev!$CU$55, I490=Dev!$CU$56, I490=Dev!$CU$57, I490=Dev!$CU$58, I490=Dev!$CU$59, I490=Dev!$CS$48), $D$3,""))</f>
        <v/>
      </c>
      <c r="K490" t="e">
        <f ca="1">CONCATENATE(E490,Names!$P$3,I490)</f>
        <v>#VALUE!</v>
      </c>
      <c r="M490" t="e">
        <f ca="1">INDIRECT(ADDRESS($C490,M$5,,,Table!$A$1))</f>
        <v>#VALUE!</v>
      </c>
      <c r="O490" t="str">
        <f t="shared" si="242"/>
        <v/>
      </c>
      <c r="Q490" t="str">
        <f t="shared" si="243"/>
        <v/>
      </c>
      <c r="S490" t="str">
        <f ca="1">IFERROR(VLOOKUP(M490,Racks!$H$4:$M$30,Racks!$I$2),"")</f>
        <v/>
      </c>
      <c r="T490" t="str">
        <f ca="1">IFERROR(VLOOKUP(M490,Racks!$H$4:$M$30,Racks!$K$2),"")</f>
        <v/>
      </c>
      <c r="U490" t="str">
        <f t="shared" si="244"/>
        <v/>
      </c>
      <c r="V490" t="str">
        <f>CONCATENATE(Names!$C$17,Names!$N$3,U490)</f>
        <v>PRLTCB-</v>
      </c>
      <c r="Y490" t="str">
        <f>IF(OR(W490=Dev!$GJ$82, W490=Dev!$GJ$83, W490=Dev!$GJ$84, W490=Dev!$GJ$85, W490=Dev!$GJ$86, W490=Dev!$GJ$87, W490=Dev!$GJ$88, W490=Dev!$GJ$89, W490=Dev!$GG$82, W490=Dev!$GG$83, W490=Dev!$GG$84, W490=Dev!$GG$85, W490=Dev!$GG$86),Names!$C$10,                   IF(OR(W490=Dev!$GJ$90, W490=Dev!$GJ$91, W490=Dev!$GJ$92, W490=Dev!$GJ$93, W490=Dev!$GJ$94, W490=Dev!$GJ$95, W490=Dev!$GJ$96, W490=Dev!$GJ$97, W490=Dev!$GH$82), Names!$C$11,""))</f>
        <v/>
      </c>
      <c r="Z490" t="str">
        <f ca="1">IFERROR(VLOOKUP(M490,Racks!$H$4:$M$30,6),"")</f>
        <v/>
      </c>
      <c r="AA490" t="str">
        <f>IF(R490="","",CONCATENATE(S490,Names!$H$3,T490,Names!$J$3,Names!$K$3,Names!$L$3,V490))</f>
        <v/>
      </c>
      <c r="AB490" t="str">
        <f>IF(R490="","",CONCATENATE(V490,Names!$P$3,W490))</f>
        <v/>
      </c>
      <c r="AD490" t="str">
        <f t="shared" si="223"/>
        <v>CREATE</v>
      </c>
      <c r="AF490" t="str">
        <f t="shared" si="231"/>
        <v>??</v>
      </c>
      <c r="AH490" t="e">
        <f t="shared" ca="1" si="232"/>
        <v>#VALUE!</v>
      </c>
      <c r="AI490" t="str">
        <f t="shared" si="224"/>
        <v>AT</v>
      </c>
      <c r="AK490" t="str">
        <f t="shared" si="233"/>
        <v>??</v>
      </c>
      <c r="AM490" t="e">
        <f t="shared" ca="1" si="234"/>
        <v>#VALUE!</v>
      </c>
      <c r="AN490" t="str">
        <f t="shared" si="235"/>
        <v/>
      </c>
      <c r="AO490" t="str">
        <f t="shared" si="225"/>
        <v>KG</v>
      </c>
      <c r="AP490" t="str">
        <f t="shared" ca="1" si="236"/>
        <v/>
      </c>
      <c r="AQ490" t="str">
        <f t="shared" si="237"/>
        <v>??</v>
      </c>
      <c r="AS490" t="str">
        <f t="shared" si="238"/>
        <v/>
      </c>
      <c r="AT490" t="e">
        <f t="shared" ca="1" si="239"/>
        <v>#VALUE!</v>
      </c>
      <c r="AU490">
        <f t="shared" si="226"/>
        <v>5</v>
      </c>
      <c r="AV490" t="str">
        <f t="shared" si="240"/>
        <v>??</v>
      </c>
      <c r="AX490" t="str">
        <f t="shared" si="227"/>
        <v>staffanekstrom</v>
      </c>
      <c r="AY490" t="str">
        <f t="shared" si="228"/>
        <v>INSERTED</v>
      </c>
      <c r="AZ490" t="str">
        <f t="shared" si="229"/>
        <v/>
      </c>
      <c r="BD490" t="str">
        <f t="shared" si="230"/>
        <v>YES</v>
      </c>
      <c r="BF490" t="e">
        <f t="shared" ca="1" si="241"/>
        <v>#VALUE!</v>
      </c>
    </row>
    <row r="491" spans="1:58">
      <c r="A491">
        <v>485</v>
      </c>
      <c r="D491" s="1" t="e">
        <f ca="1">INDIRECT(ADDRESS($C491,D$5,,,Table!$A$1))</f>
        <v>#VALUE!</v>
      </c>
      <c r="E491" t="e">
        <f ca="1">INDIRECT(ADDRESS($C491,E$5,,,Table!$A$1))</f>
        <v>#VALUE!</v>
      </c>
      <c r="F491" t="e">
        <f ca="1">INDIRECT(ADDRESS($C491,F$5,,,Table!$A$1))</f>
        <v>#VALUE!</v>
      </c>
      <c r="G491" t="e">
        <f ca="1">INDIRECT(ADDRESS($C491,G$5,,,Table!$A$1))</f>
        <v>#VALUE!</v>
      </c>
      <c r="H491" t="e">
        <f ca="1">INDIRECT(ADDRESS($C491,H$5,,,Table!$A$1))</f>
        <v>#VALUE!</v>
      </c>
      <c r="J491" t="str">
        <f>IF(OR(I491=Dev!$CU$46, I491=Dev!$CU$47, I491=Dev!$CU$48, I491=Dev!$CU$49, I491=Dev!$CU$50, I491=Dev!$CU$51, I491=Dev!$CU$52, I491=Dev!$CU$53, I491=Dev!$CR$48, I491=Dev!$CR$49),$C$3,                                                                  IF(OR(I491=Dev!$CU$54, I491=Dev!$CU$55, I491=Dev!$CU$56, I491=Dev!$CU$57, I491=Dev!$CU$58, I491=Dev!$CU$59, I491=Dev!$CS$48), $D$3,""))</f>
        <v/>
      </c>
      <c r="K491" t="e">
        <f ca="1">CONCATENATE(E491,Names!$P$3,I491)</f>
        <v>#VALUE!</v>
      </c>
      <c r="M491" t="e">
        <f ca="1">INDIRECT(ADDRESS($C491,M$5,,,Table!$A$1))</f>
        <v>#VALUE!</v>
      </c>
      <c r="O491" t="str">
        <f t="shared" si="242"/>
        <v/>
      </c>
      <c r="Q491" t="str">
        <f t="shared" si="243"/>
        <v/>
      </c>
      <c r="S491" t="str">
        <f ca="1">IFERROR(VLOOKUP(M491,Racks!$H$4:$M$30,Racks!$I$2),"")</f>
        <v/>
      </c>
      <c r="T491" t="str">
        <f ca="1">IFERROR(VLOOKUP(M491,Racks!$H$4:$M$30,Racks!$K$2),"")</f>
        <v/>
      </c>
      <c r="U491" t="str">
        <f t="shared" si="244"/>
        <v/>
      </c>
      <c r="V491" t="str">
        <f>CONCATENATE(Names!$C$17,Names!$N$3,U491)</f>
        <v>PRLTCB-</v>
      </c>
      <c r="Y491" t="str">
        <f>IF(OR(W491=Dev!$GJ$82, W491=Dev!$GJ$83, W491=Dev!$GJ$84, W491=Dev!$GJ$85, W491=Dev!$GJ$86, W491=Dev!$GJ$87, W491=Dev!$GJ$88, W491=Dev!$GJ$89, W491=Dev!$GG$82, W491=Dev!$GG$83, W491=Dev!$GG$84, W491=Dev!$GG$85, W491=Dev!$GG$86),Names!$C$10,                   IF(OR(W491=Dev!$GJ$90, W491=Dev!$GJ$91, W491=Dev!$GJ$92, W491=Dev!$GJ$93, W491=Dev!$GJ$94, W491=Dev!$GJ$95, W491=Dev!$GJ$96, W491=Dev!$GJ$97, W491=Dev!$GH$82), Names!$C$11,""))</f>
        <v/>
      </c>
      <c r="Z491" t="str">
        <f ca="1">IFERROR(VLOOKUP(M491,Racks!$H$4:$M$30,6),"")</f>
        <v/>
      </c>
      <c r="AA491" t="str">
        <f>IF(R491="","",CONCATENATE(S491,Names!$H$3,T491,Names!$J$3,Names!$K$3,Names!$L$3,V491))</f>
        <v/>
      </c>
      <c r="AB491" t="str">
        <f>IF(R491="","",CONCATENATE(V491,Names!$P$3,W491))</f>
        <v/>
      </c>
      <c r="AD491" t="str">
        <f t="shared" si="223"/>
        <v>CREATE</v>
      </c>
      <c r="AF491" t="str">
        <f t="shared" si="231"/>
        <v>??</v>
      </c>
      <c r="AH491" t="e">
        <f t="shared" ca="1" si="232"/>
        <v>#VALUE!</v>
      </c>
      <c r="AI491" t="str">
        <f t="shared" si="224"/>
        <v>AT</v>
      </c>
      <c r="AK491" t="str">
        <f t="shared" si="233"/>
        <v>??</v>
      </c>
      <c r="AM491" t="e">
        <f t="shared" ca="1" si="234"/>
        <v>#VALUE!</v>
      </c>
      <c r="AN491" t="str">
        <f t="shared" si="235"/>
        <v/>
      </c>
      <c r="AO491" t="str">
        <f t="shared" si="225"/>
        <v>KG</v>
      </c>
      <c r="AP491" t="str">
        <f t="shared" ca="1" si="236"/>
        <v/>
      </c>
      <c r="AQ491" t="str">
        <f t="shared" si="237"/>
        <v>??</v>
      </c>
      <c r="AS491" t="str">
        <f t="shared" si="238"/>
        <v/>
      </c>
      <c r="AT491" t="e">
        <f t="shared" ca="1" si="239"/>
        <v>#VALUE!</v>
      </c>
      <c r="AU491">
        <f t="shared" si="226"/>
        <v>5</v>
      </c>
      <c r="AV491" t="str">
        <f t="shared" si="240"/>
        <v>??</v>
      </c>
      <c r="AX491" t="str">
        <f t="shared" si="227"/>
        <v>staffanekstrom</v>
      </c>
      <c r="AY491" t="str">
        <f t="shared" si="228"/>
        <v>INSERTED</v>
      </c>
      <c r="AZ491" t="str">
        <f t="shared" si="229"/>
        <v/>
      </c>
      <c r="BD491" t="str">
        <f t="shared" si="230"/>
        <v>YES</v>
      </c>
      <c r="BF491" t="e">
        <f t="shared" ca="1" si="241"/>
        <v>#VALUE!</v>
      </c>
    </row>
    <row r="492" spans="1:58">
      <c r="A492">
        <v>486</v>
      </c>
      <c r="D492" s="1" t="e">
        <f ca="1">INDIRECT(ADDRESS($C492,D$5,,,Table!$A$1))</f>
        <v>#VALUE!</v>
      </c>
      <c r="E492" t="e">
        <f ca="1">INDIRECT(ADDRESS($C492,E$5,,,Table!$A$1))</f>
        <v>#VALUE!</v>
      </c>
      <c r="F492" t="e">
        <f ca="1">INDIRECT(ADDRESS($C492,F$5,,,Table!$A$1))</f>
        <v>#VALUE!</v>
      </c>
      <c r="G492" t="e">
        <f ca="1">INDIRECT(ADDRESS($C492,G$5,,,Table!$A$1))</f>
        <v>#VALUE!</v>
      </c>
      <c r="H492" t="e">
        <f ca="1">INDIRECT(ADDRESS($C492,H$5,,,Table!$A$1))</f>
        <v>#VALUE!</v>
      </c>
      <c r="J492" t="str">
        <f>IF(OR(I492=Dev!$CU$46, I492=Dev!$CU$47, I492=Dev!$CU$48, I492=Dev!$CU$49, I492=Dev!$CU$50, I492=Dev!$CU$51, I492=Dev!$CU$52, I492=Dev!$CU$53, I492=Dev!$CR$48, I492=Dev!$CR$49),$C$3,                                                                  IF(OR(I492=Dev!$CU$54, I492=Dev!$CU$55, I492=Dev!$CU$56, I492=Dev!$CU$57, I492=Dev!$CU$58, I492=Dev!$CU$59, I492=Dev!$CS$48), $D$3,""))</f>
        <v/>
      </c>
      <c r="K492" t="e">
        <f ca="1">CONCATENATE(E492,Names!$P$3,I492)</f>
        <v>#VALUE!</v>
      </c>
      <c r="M492" t="e">
        <f ca="1">INDIRECT(ADDRESS($C492,M$5,,,Table!$A$1))</f>
        <v>#VALUE!</v>
      </c>
      <c r="O492" t="str">
        <f t="shared" si="242"/>
        <v/>
      </c>
      <c r="Q492" t="str">
        <f t="shared" si="243"/>
        <v/>
      </c>
      <c r="S492" t="str">
        <f ca="1">IFERROR(VLOOKUP(M492,Racks!$H$4:$M$30,Racks!$I$2),"")</f>
        <v/>
      </c>
      <c r="T492" t="str">
        <f ca="1">IFERROR(VLOOKUP(M492,Racks!$H$4:$M$30,Racks!$K$2),"")</f>
        <v/>
      </c>
      <c r="U492" t="str">
        <f t="shared" si="244"/>
        <v/>
      </c>
      <c r="V492" t="str">
        <f>CONCATENATE(Names!$C$17,Names!$N$3,U492)</f>
        <v>PRLTCB-</v>
      </c>
      <c r="Y492" t="str">
        <f>IF(OR(W492=Dev!$GJ$82, W492=Dev!$GJ$83, W492=Dev!$GJ$84, W492=Dev!$GJ$85, W492=Dev!$GJ$86, W492=Dev!$GJ$87, W492=Dev!$GJ$88, W492=Dev!$GJ$89, W492=Dev!$GG$82, W492=Dev!$GG$83, W492=Dev!$GG$84, W492=Dev!$GG$85, W492=Dev!$GG$86),Names!$C$10,                   IF(OR(W492=Dev!$GJ$90, W492=Dev!$GJ$91, W492=Dev!$GJ$92, W492=Dev!$GJ$93, W492=Dev!$GJ$94, W492=Dev!$GJ$95, W492=Dev!$GJ$96, W492=Dev!$GJ$97, W492=Dev!$GH$82), Names!$C$11,""))</f>
        <v/>
      </c>
      <c r="Z492" t="str">
        <f ca="1">IFERROR(VLOOKUP(M492,Racks!$H$4:$M$30,6),"")</f>
        <v/>
      </c>
      <c r="AA492" t="str">
        <f>IF(R492="","",CONCATENATE(S492,Names!$H$3,T492,Names!$J$3,Names!$K$3,Names!$L$3,V492))</f>
        <v/>
      </c>
      <c r="AB492" t="str">
        <f>IF(R492="","",CONCATENATE(V492,Names!$P$3,W492))</f>
        <v/>
      </c>
      <c r="AD492" t="str">
        <f t="shared" si="223"/>
        <v>CREATE</v>
      </c>
      <c r="AF492" t="str">
        <f t="shared" si="231"/>
        <v>??</v>
      </c>
      <c r="AH492" t="e">
        <f t="shared" ca="1" si="232"/>
        <v>#VALUE!</v>
      </c>
      <c r="AI492" t="str">
        <f t="shared" si="224"/>
        <v>AT</v>
      </c>
      <c r="AK492" t="str">
        <f t="shared" si="233"/>
        <v>??</v>
      </c>
      <c r="AM492" t="e">
        <f t="shared" ca="1" si="234"/>
        <v>#VALUE!</v>
      </c>
      <c r="AN492" t="str">
        <f t="shared" si="235"/>
        <v/>
      </c>
      <c r="AO492" t="str">
        <f t="shared" si="225"/>
        <v>KG</v>
      </c>
      <c r="AP492" t="str">
        <f t="shared" ca="1" si="236"/>
        <v/>
      </c>
      <c r="AQ492" t="str">
        <f t="shared" si="237"/>
        <v>??</v>
      </c>
      <c r="AS492" t="str">
        <f t="shared" si="238"/>
        <v/>
      </c>
      <c r="AT492" t="e">
        <f t="shared" ca="1" si="239"/>
        <v>#VALUE!</v>
      </c>
      <c r="AU492">
        <f t="shared" si="226"/>
        <v>5</v>
      </c>
      <c r="AV492" t="str">
        <f t="shared" si="240"/>
        <v>??</v>
      </c>
      <c r="AX492" t="str">
        <f t="shared" si="227"/>
        <v>staffanekstrom</v>
      </c>
      <c r="AY492" t="str">
        <f t="shared" si="228"/>
        <v>INSERTED</v>
      </c>
      <c r="AZ492" t="str">
        <f t="shared" si="229"/>
        <v/>
      </c>
      <c r="BD492" t="str">
        <f t="shared" si="230"/>
        <v>YES</v>
      </c>
      <c r="BF492" t="e">
        <f t="shared" ca="1" si="241"/>
        <v>#VALUE!</v>
      </c>
    </row>
    <row r="493" spans="1:58">
      <c r="A493">
        <v>487</v>
      </c>
      <c r="D493" s="1" t="e">
        <f ca="1">INDIRECT(ADDRESS($C493,D$5,,,Table!$A$1))</f>
        <v>#VALUE!</v>
      </c>
      <c r="E493" t="e">
        <f ca="1">INDIRECT(ADDRESS($C493,E$5,,,Table!$A$1))</f>
        <v>#VALUE!</v>
      </c>
      <c r="F493" t="e">
        <f ca="1">INDIRECT(ADDRESS($C493,F$5,,,Table!$A$1))</f>
        <v>#VALUE!</v>
      </c>
      <c r="G493" t="e">
        <f ca="1">INDIRECT(ADDRESS($C493,G$5,,,Table!$A$1))</f>
        <v>#VALUE!</v>
      </c>
      <c r="H493" t="e">
        <f ca="1">INDIRECT(ADDRESS($C493,H$5,,,Table!$A$1))</f>
        <v>#VALUE!</v>
      </c>
      <c r="J493" t="str">
        <f>IF(OR(I493=Dev!$CU$46, I493=Dev!$CU$47, I493=Dev!$CU$48, I493=Dev!$CU$49, I493=Dev!$CU$50, I493=Dev!$CU$51, I493=Dev!$CU$52, I493=Dev!$CU$53, I493=Dev!$CR$48, I493=Dev!$CR$49),$C$3,                                                                  IF(OR(I493=Dev!$CU$54, I493=Dev!$CU$55, I493=Dev!$CU$56, I493=Dev!$CU$57, I493=Dev!$CU$58, I493=Dev!$CU$59, I493=Dev!$CS$48), $D$3,""))</f>
        <v/>
      </c>
      <c r="K493" t="e">
        <f ca="1">CONCATENATE(E493,Names!$P$3,I493)</f>
        <v>#VALUE!</v>
      </c>
      <c r="M493" t="e">
        <f ca="1">INDIRECT(ADDRESS($C493,M$5,,,Table!$A$1))</f>
        <v>#VALUE!</v>
      </c>
      <c r="O493" t="str">
        <f t="shared" si="242"/>
        <v/>
      </c>
      <c r="Q493" t="str">
        <f t="shared" si="243"/>
        <v/>
      </c>
      <c r="S493" t="str">
        <f ca="1">IFERROR(VLOOKUP(M493,Racks!$H$4:$M$30,Racks!$I$2),"")</f>
        <v/>
      </c>
      <c r="T493" t="str">
        <f ca="1">IFERROR(VLOOKUP(M493,Racks!$H$4:$M$30,Racks!$K$2),"")</f>
        <v/>
      </c>
      <c r="U493" t="str">
        <f t="shared" si="244"/>
        <v/>
      </c>
      <c r="V493" t="str">
        <f>CONCATENATE(Names!$C$17,Names!$N$3,U493)</f>
        <v>PRLTCB-</v>
      </c>
      <c r="Y493" t="str">
        <f>IF(OR(W493=Dev!$GJ$82, W493=Dev!$GJ$83, W493=Dev!$GJ$84, W493=Dev!$GJ$85, W493=Dev!$GJ$86, W493=Dev!$GJ$87, W493=Dev!$GJ$88, W493=Dev!$GJ$89, W493=Dev!$GG$82, W493=Dev!$GG$83, W493=Dev!$GG$84, W493=Dev!$GG$85, W493=Dev!$GG$86),Names!$C$10,                   IF(OR(W493=Dev!$GJ$90, W493=Dev!$GJ$91, W493=Dev!$GJ$92, W493=Dev!$GJ$93, W493=Dev!$GJ$94, W493=Dev!$GJ$95, W493=Dev!$GJ$96, W493=Dev!$GJ$97, W493=Dev!$GH$82), Names!$C$11,""))</f>
        <v/>
      </c>
      <c r="Z493" t="str">
        <f ca="1">IFERROR(VLOOKUP(M493,Racks!$H$4:$M$30,6),"")</f>
        <v/>
      </c>
      <c r="AA493" t="str">
        <f>IF(R493="","",CONCATENATE(S493,Names!$H$3,T493,Names!$J$3,Names!$K$3,Names!$L$3,V493))</f>
        <v/>
      </c>
      <c r="AB493" t="str">
        <f>IF(R493="","",CONCATENATE(V493,Names!$P$3,W493))</f>
        <v/>
      </c>
      <c r="AD493" t="str">
        <f t="shared" si="223"/>
        <v>CREATE</v>
      </c>
      <c r="AF493" t="str">
        <f t="shared" si="231"/>
        <v>??</v>
      </c>
      <c r="AH493" t="e">
        <f t="shared" ca="1" si="232"/>
        <v>#VALUE!</v>
      </c>
      <c r="AI493" t="str">
        <f t="shared" si="224"/>
        <v>AT</v>
      </c>
      <c r="AK493" t="str">
        <f t="shared" si="233"/>
        <v>??</v>
      </c>
      <c r="AM493" t="e">
        <f t="shared" ca="1" si="234"/>
        <v>#VALUE!</v>
      </c>
      <c r="AN493" t="str">
        <f t="shared" si="235"/>
        <v/>
      </c>
      <c r="AO493" t="str">
        <f t="shared" si="225"/>
        <v>KG</v>
      </c>
      <c r="AP493" t="str">
        <f t="shared" ca="1" si="236"/>
        <v/>
      </c>
      <c r="AQ493" t="str">
        <f t="shared" si="237"/>
        <v>??</v>
      </c>
      <c r="AS493" t="str">
        <f t="shared" si="238"/>
        <v/>
      </c>
      <c r="AT493" t="e">
        <f t="shared" ca="1" si="239"/>
        <v>#VALUE!</v>
      </c>
      <c r="AU493">
        <f t="shared" si="226"/>
        <v>5</v>
      </c>
      <c r="AV493" t="str">
        <f t="shared" si="240"/>
        <v>??</v>
      </c>
      <c r="AX493" t="str">
        <f t="shared" si="227"/>
        <v>staffanekstrom</v>
      </c>
      <c r="AY493" t="str">
        <f t="shared" si="228"/>
        <v>INSERTED</v>
      </c>
      <c r="AZ493" t="str">
        <f t="shared" si="229"/>
        <v/>
      </c>
      <c r="BD493" t="str">
        <f t="shared" si="230"/>
        <v>YES</v>
      </c>
      <c r="BF493" t="e">
        <f t="shared" ca="1" si="241"/>
        <v>#VALUE!</v>
      </c>
    </row>
    <row r="494" spans="1:58">
      <c r="A494">
        <v>488</v>
      </c>
      <c r="D494" s="1" t="e">
        <f ca="1">INDIRECT(ADDRESS($C494,D$5,,,Table!$A$1))</f>
        <v>#VALUE!</v>
      </c>
      <c r="E494" t="e">
        <f ca="1">INDIRECT(ADDRESS($C494,E$5,,,Table!$A$1))</f>
        <v>#VALUE!</v>
      </c>
      <c r="F494" t="e">
        <f ca="1">INDIRECT(ADDRESS($C494,F$5,,,Table!$A$1))</f>
        <v>#VALUE!</v>
      </c>
      <c r="G494" t="e">
        <f ca="1">INDIRECT(ADDRESS($C494,G$5,,,Table!$A$1))</f>
        <v>#VALUE!</v>
      </c>
      <c r="H494" t="e">
        <f ca="1">INDIRECT(ADDRESS($C494,H$5,,,Table!$A$1))</f>
        <v>#VALUE!</v>
      </c>
      <c r="J494" t="str">
        <f>IF(OR(I494=Dev!$CU$46, I494=Dev!$CU$47, I494=Dev!$CU$48, I494=Dev!$CU$49, I494=Dev!$CU$50, I494=Dev!$CU$51, I494=Dev!$CU$52, I494=Dev!$CU$53, I494=Dev!$CR$48, I494=Dev!$CR$49),$C$3,                                                                  IF(OR(I494=Dev!$CU$54, I494=Dev!$CU$55, I494=Dev!$CU$56, I494=Dev!$CU$57, I494=Dev!$CU$58, I494=Dev!$CU$59, I494=Dev!$CS$48), $D$3,""))</f>
        <v/>
      </c>
      <c r="K494" t="e">
        <f ca="1">CONCATENATE(E494,Names!$P$3,I494)</f>
        <v>#VALUE!</v>
      </c>
      <c r="M494" t="e">
        <f ca="1">INDIRECT(ADDRESS($C494,M$5,,,Table!$A$1))</f>
        <v>#VALUE!</v>
      </c>
      <c r="O494" t="str">
        <f t="shared" si="242"/>
        <v/>
      </c>
      <c r="Q494" t="str">
        <f t="shared" si="243"/>
        <v/>
      </c>
      <c r="S494" t="str">
        <f ca="1">IFERROR(VLOOKUP(M494,Racks!$H$4:$M$30,Racks!$I$2),"")</f>
        <v/>
      </c>
      <c r="T494" t="str">
        <f ca="1">IFERROR(VLOOKUP(M494,Racks!$H$4:$M$30,Racks!$K$2),"")</f>
        <v/>
      </c>
      <c r="U494" t="str">
        <f t="shared" si="244"/>
        <v/>
      </c>
      <c r="V494" t="str">
        <f>CONCATENATE(Names!$C$17,Names!$N$3,U494)</f>
        <v>PRLTCB-</v>
      </c>
      <c r="Y494" t="str">
        <f>IF(OR(W494=Dev!$GJ$82, W494=Dev!$GJ$83, W494=Dev!$GJ$84, W494=Dev!$GJ$85, W494=Dev!$GJ$86, W494=Dev!$GJ$87, W494=Dev!$GJ$88, W494=Dev!$GJ$89, W494=Dev!$GG$82, W494=Dev!$GG$83, W494=Dev!$GG$84, W494=Dev!$GG$85, W494=Dev!$GG$86),Names!$C$10,                   IF(OR(W494=Dev!$GJ$90, W494=Dev!$GJ$91, W494=Dev!$GJ$92, W494=Dev!$GJ$93, W494=Dev!$GJ$94, W494=Dev!$GJ$95, W494=Dev!$GJ$96, W494=Dev!$GJ$97, W494=Dev!$GH$82), Names!$C$11,""))</f>
        <v/>
      </c>
      <c r="Z494" t="str">
        <f ca="1">IFERROR(VLOOKUP(M494,Racks!$H$4:$M$30,6),"")</f>
        <v/>
      </c>
      <c r="AA494" t="str">
        <f>IF(R494="","",CONCATENATE(S494,Names!$H$3,T494,Names!$J$3,Names!$K$3,Names!$L$3,V494))</f>
        <v/>
      </c>
      <c r="AB494" t="str">
        <f>IF(R494="","",CONCATENATE(V494,Names!$P$3,W494))</f>
        <v/>
      </c>
      <c r="AD494" t="str">
        <f t="shared" si="223"/>
        <v>CREATE</v>
      </c>
      <c r="AF494" t="str">
        <f t="shared" si="231"/>
        <v>??</v>
      </c>
      <c r="AH494" t="e">
        <f t="shared" ca="1" si="232"/>
        <v>#VALUE!</v>
      </c>
      <c r="AI494" t="str">
        <f t="shared" si="224"/>
        <v>AT</v>
      </c>
      <c r="AK494" t="str">
        <f t="shared" si="233"/>
        <v>??</v>
      </c>
      <c r="AM494" t="e">
        <f t="shared" ca="1" si="234"/>
        <v>#VALUE!</v>
      </c>
      <c r="AN494" t="str">
        <f t="shared" si="235"/>
        <v/>
      </c>
      <c r="AO494" t="str">
        <f t="shared" si="225"/>
        <v>KG</v>
      </c>
      <c r="AP494" t="str">
        <f t="shared" ca="1" si="236"/>
        <v/>
      </c>
      <c r="AQ494" t="str">
        <f t="shared" si="237"/>
        <v>??</v>
      </c>
      <c r="AS494" t="str">
        <f t="shared" si="238"/>
        <v/>
      </c>
      <c r="AT494" t="e">
        <f t="shared" ca="1" si="239"/>
        <v>#VALUE!</v>
      </c>
      <c r="AU494">
        <f t="shared" si="226"/>
        <v>5</v>
      </c>
      <c r="AV494" t="str">
        <f t="shared" si="240"/>
        <v>??</v>
      </c>
      <c r="AX494" t="str">
        <f t="shared" si="227"/>
        <v>staffanekstrom</v>
      </c>
      <c r="AY494" t="str">
        <f t="shared" si="228"/>
        <v>INSERTED</v>
      </c>
      <c r="AZ494" t="str">
        <f t="shared" si="229"/>
        <v/>
      </c>
      <c r="BD494" t="str">
        <f t="shared" si="230"/>
        <v>YES</v>
      </c>
      <c r="BF494" t="e">
        <f t="shared" ca="1" si="241"/>
        <v>#VALUE!</v>
      </c>
    </row>
    <row r="495" spans="1:58">
      <c r="A495">
        <v>489</v>
      </c>
      <c r="D495" s="1" t="e">
        <f ca="1">INDIRECT(ADDRESS($C495,D$5,,,Table!$A$1))</f>
        <v>#VALUE!</v>
      </c>
      <c r="E495" t="e">
        <f ca="1">INDIRECT(ADDRESS($C495,E$5,,,Table!$A$1))</f>
        <v>#VALUE!</v>
      </c>
      <c r="F495" t="e">
        <f ca="1">INDIRECT(ADDRESS($C495,F$5,,,Table!$A$1))</f>
        <v>#VALUE!</v>
      </c>
      <c r="G495" t="e">
        <f ca="1">INDIRECT(ADDRESS($C495,G$5,,,Table!$A$1))</f>
        <v>#VALUE!</v>
      </c>
      <c r="H495" t="e">
        <f ca="1">INDIRECT(ADDRESS($C495,H$5,,,Table!$A$1))</f>
        <v>#VALUE!</v>
      </c>
      <c r="J495" t="str">
        <f>IF(OR(I495=Dev!$CU$46, I495=Dev!$CU$47, I495=Dev!$CU$48, I495=Dev!$CU$49, I495=Dev!$CU$50, I495=Dev!$CU$51, I495=Dev!$CU$52, I495=Dev!$CU$53, I495=Dev!$CR$48, I495=Dev!$CR$49),$C$3,                                                                  IF(OR(I495=Dev!$CU$54, I495=Dev!$CU$55, I495=Dev!$CU$56, I495=Dev!$CU$57, I495=Dev!$CU$58, I495=Dev!$CU$59, I495=Dev!$CS$48), $D$3,""))</f>
        <v/>
      </c>
      <c r="K495" t="e">
        <f ca="1">CONCATENATE(E495,Names!$P$3,I495)</f>
        <v>#VALUE!</v>
      </c>
      <c r="M495" t="e">
        <f ca="1">INDIRECT(ADDRESS($C495,M$5,,,Table!$A$1))</f>
        <v>#VALUE!</v>
      </c>
      <c r="O495" t="str">
        <f t="shared" si="242"/>
        <v/>
      </c>
      <c r="Q495" t="str">
        <f t="shared" si="243"/>
        <v/>
      </c>
      <c r="S495" t="str">
        <f ca="1">IFERROR(VLOOKUP(M495,Racks!$H$4:$M$30,Racks!$I$2),"")</f>
        <v/>
      </c>
      <c r="T495" t="str">
        <f ca="1">IFERROR(VLOOKUP(M495,Racks!$H$4:$M$30,Racks!$K$2),"")</f>
        <v/>
      </c>
      <c r="U495" t="str">
        <f t="shared" si="244"/>
        <v/>
      </c>
      <c r="V495" t="str">
        <f>CONCATENATE(Names!$C$17,Names!$N$3,U495)</f>
        <v>PRLTCB-</v>
      </c>
      <c r="Y495" t="str">
        <f>IF(OR(W495=Dev!$GJ$82, W495=Dev!$GJ$83, W495=Dev!$GJ$84, W495=Dev!$GJ$85, W495=Dev!$GJ$86, W495=Dev!$GJ$87, W495=Dev!$GJ$88, W495=Dev!$GJ$89, W495=Dev!$GG$82, W495=Dev!$GG$83, W495=Dev!$GG$84, W495=Dev!$GG$85, W495=Dev!$GG$86),Names!$C$10,                   IF(OR(W495=Dev!$GJ$90, W495=Dev!$GJ$91, W495=Dev!$GJ$92, W495=Dev!$GJ$93, W495=Dev!$GJ$94, W495=Dev!$GJ$95, W495=Dev!$GJ$96, W495=Dev!$GJ$97, W495=Dev!$GH$82), Names!$C$11,""))</f>
        <v/>
      </c>
      <c r="Z495" t="str">
        <f ca="1">IFERROR(VLOOKUP(M495,Racks!$H$4:$M$30,6),"")</f>
        <v/>
      </c>
      <c r="AA495" t="str">
        <f>IF(R495="","",CONCATENATE(S495,Names!$H$3,T495,Names!$J$3,Names!$K$3,Names!$L$3,V495))</f>
        <v/>
      </c>
      <c r="AB495" t="str">
        <f>IF(R495="","",CONCATENATE(V495,Names!$P$3,W495))</f>
        <v/>
      </c>
      <c r="AD495" t="str">
        <f t="shared" si="223"/>
        <v>CREATE</v>
      </c>
      <c r="AF495" t="str">
        <f t="shared" si="231"/>
        <v>??</v>
      </c>
      <c r="AH495" t="e">
        <f t="shared" ca="1" si="232"/>
        <v>#VALUE!</v>
      </c>
      <c r="AI495" t="str">
        <f t="shared" si="224"/>
        <v>AT</v>
      </c>
      <c r="AK495" t="str">
        <f t="shared" si="233"/>
        <v>??</v>
      </c>
      <c r="AM495" t="e">
        <f t="shared" ca="1" si="234"/>
        <v>#VALUE!</v>
      </c>
      <c r="AN495" t="str">
        <f t="shared" si="235"/>
        <v/>
      </c>
      <c r="AO495" t="str">
        <f t="shared" si="225"/>
        <v>KG</v>
      </c>
      <c r="AP495" t="str">
        <f t="shared" ca="1" si="236"/>
        <v/>
      </c>
      <c r="AQ495" t="str">
        <f t="shared" si="237"/>
        <v>??</v>
      </c>
      <c r="AS495" t="str">
        <f t="shared" si="238"/>
        <v/>
      </c>
      <c r="AT495" t="e">
        <f t="shared" ca="1" si="239"/>
        <v>#VALUE!</v>
      </c>
      <c r="AU495">
        <f t="shared" si="226"/>
        <v>5</v>
      </c>
      <c r="AV495" t="str">
        <f t="shared" si="240"/>
        <v>??</v>
      </c>
      <c r="AX495" t="str">
        <f t="shared" si="227"/>
        <v>staffanekstrom</v>
      </c>
      <c r="AY495" t="str">
        <f t="shared" si="228"/>
        <v>INSERTED</v>
      </c>
      <c r="AZ495" t="str">
        <f t="shared" si="229"/>
        <v/>
      </c>
      <c r="BD495" t="str">
        <f t="shared" si="230"/>
        <v>YES</v>
      </c>
      <c r="BF495" t="e">
        <f t="shared" ca="1" si="241"/>
        <v>#VALUE!</v>
      </c>
    </row>
    <row r="496" spans="1:58">
      <c r="A496">
        <v>490</v>
      </c>
      <c r="D496" s="1" t="e">
        <f ca="1">INDIRECT(ADDRESS($C496,D$5,,,Table!$A$1))</f>
        <v>#VALUE!</v>
      </c>
      <c r="E496" t="e">
        <f ca="1">INDIRECT(ADDRESS($C496,E$5,,,Table!$A$1))</f>
        <v>#VALUE!</v>
      </c>
      <c r="F496" t="e">
        <f ca="1">INDIRECT(ADDRESS($C496,F$5,,,Table!$A$1))</f>
        <v>#VALUE!</v>
      </c>
      <c r="G496" t="e">
        <f ca="1">INDIRECT(ADDRESS($C496,G$5,,,Table!$A$1))</f>
        <v>#VALUE!</v>
      </c>
      <c r="H496" t="e">
        <f ca="1">INDIRECT(ADDRESS($C496,H$5,,,Table!$A$1))</f>
        <v>#VALUE!</v>
      </c>
      <c r="J496" t="str">
        <f>IF(OR(I496=Dev!$CU$46, I496=Dev!$CU$47, I496=Dev!$CU$48, I496=Dev!$CU$49, I496=Dev!$CU$50, I496=Dev!$CU$51, I496=Dev!$CU$52, I496=Dev!$CU$53, I496=Dev!$CR$48, I496=Dev!$CR$49),$C$3,                                                                  IF(OR(I496=Dev!$CU$54, I496=Dev!$CU$55, I496=Dev!$CU$56, I496=Dev!$CU$57, I496=Dev!$CU$58, I496=Dev!$CU$59, I496=Dev!$CS$48), $D$3,""))</f>
        <v/>
      </c>
      <c r="K496" t="e">
        <f ca="1">CONCATENATE(E496,Names!$P$3,I496)</f>
        <v>#VALUE!</v>
      </c>
      <c r="M496" t="e">
        <f ca="1">INDIRECT(ADDRESS($C496,M$5,,,Table!$A$1))</f>
        <v>#VALUE!</v>
      </c>
      <c r="O496" t="str">
        <f t="shared" si="242"/>
        <v/>
      </c>
      <c r="Q496" t="str">
        <f t="shared" si="243"/>
        <v/>
      </c>
      <c r="S496" t="str">
        <f ca="1">IFERROR(VLOOKUP(M496,Racks!$H$4:$M$30,Racks!$I$2),"")</f>
        <v/>
      </c>
      <c r="T496" t="str">
        <f ca="1">IFERROR(VLOOKUP(M496,Racks!$H$4:$M$30,Racks!$K$2),"")</f>
        <v/>
      </c>
      <c r="U496" t="str">
        <f t="shared" si="244"/>
        <v/>
      </c>
      <c r="V496" t="str">
        <f>CONCATENATE(Names!$C$17,Names!$N$3,U496)</f>
        <v>PRLTCB-</v>
      </c>
      <c r="Y496" t="str">
        <f>IF(OR(W496=Dev!$GJ$82, W496=Dev!$GJ$83, W496=Dev!$GJ$84, W496=Dev!$GJ$85, W496=Dev!$GJ$86, W496=Dev!$GJ$87, W496=Dev!$GJ$88, W496=Dev!$GJ$89, W496=Dev!$GG$82, W496=Dev!$GG$83, W496=Dev!$GG$84, W496=Dev!$GG$85, W496=Dev!$GG$86),Names!$C$10,                   IF(OR(W496=Dev!$GJ$90, W496=Dev!$GJ$91, W496=Dev!$GJ$92, W496=Dev!$GJ$93, W496=Dev!$GJ$94, W496=Dev!$GJ$95, W496=Dev!$GJ$96, W496=Dev!$GJ$97, W496=Dev!$GH$82), Names!$C$11,""))</f>
        <v/>
      </c>
      <c r="Z496" t="str">
        <f ca="1">IFERROR(VLOOKUP(M496,Racks!$H$4:$M$30,6),"")</f>
        <v/>
      </c>
      <c r="AA496" t="str">
        <f>IF(R496="","",CONCATENATE(S496,Names!$H$3,T496,Names!$J$3,Names!$K$3,Names!$L$3,V496))</f>
        <v/>
      </c>
      <c r="AB496" t="str">
        <f>IF(R496="","",CONCATENATE(V496,Names!$P$3,W496))</f>
        <v/>
      </c>
      <c r="AD496" t="str">
        <f t="shared" si="223"/>
        <v>CREATE</v>
      </c>
      <c r="AF496" t="str">
        <f t="shared" si="231"/>
        <v>??</v>
      </c>
      <c r="AH496" t="e">
        <f t="shared" ca="1" si="232"/>
        <v>#VALUE!</v>
      </c>
      <c r="AI496" t="str">
        <f t="shared" si="224"/>
        <v>AT</v>
      </c>
      <c r="AK496" t="str">
        <f t="shared" si="233"/>
        <v>??</v>
      </c>
      <c r="AM496" t="e">
        <f t="shared" ca="1" si="234"/>
        <v>#VALUE!</v>
      </c>
      <c r="AN496" t="str">
        <f t="shared" si="235"/>
        <v/>
      </c>
      <c r="AO496" t="str">
        <f t="shared" si="225"/>
        <v>KG</v>
      </c>
      <c r="AP496" t="str">
        <f t="shared" ca="1" si="236"/>
        <v/>
      </c>
      <c r="AQ496" t="str">
        <f t="shared" si="237"/>
        <v>??</v>
      </c>
      <c r="AS496" t="str">
        <f t="shared" si="238"/>
        <v/>
      </c>
      <c r="AT496" t="e">
        <f t="shared" ca="1" si="239"/>
        <v>#VALUE!</v>
      </c>
      <c r="AU496">
        <f t="shared" si="226"/>
        <v>5</v>
      </c>
      <c r="AV496" t="str">
        <f t="shared" si="240"/>
        <v>??</v>
      </c>
      <c r="AX496" t="str">
        <f t="shared" si="227"/>
        <v>staffanekstrom</v>
      </c>
      <c r="AY496" t="str">
        <f t="shared" si="228"/>
        <v>INSERTED</v>
      </c>
      <c r="AZ496" t="str">
        <f t="shared" si="229"/>
        <v/>
      </c>
      <c r="BD496" t="str">
        <f t="shared" si="230"/>
        <v>YES</v>
      </c>
      <c r="BF496" t="e">
        <f t="shared" ca="1" si="241"/>
        <v>#VALUE!</v>
      </c>
    </row>
    <row r="497" spans="1:58">
      <c r="A497">
        <v>491</v>
      </c>
      <c r="D497" s="1" t="e">
        <f ca="1">INDIRECT(ADDRESS($C497,D$5,,,Table!$A$1))</f>
        <v>#VALUE!</v>
      </c>
      <c r="E497" t="e">
        <f ca="1">INDIRECT(ADDRESS($C497,E$5,,,Table!$A$1))</f>
        <v>#VALUE!</v>
      </c>
      <c r="F497" t="e">
        <f ca="1">INDIRECT(ADDRESS($C497,F$5,,,Table!$A$1))</f>
        <v>#VALUE!</v>
      </c>
      <c r="G497" t="e">
        <f ca="1">INDIRECT(ADDRESS($C497,G$5,,,Table!$A$1))</f>
        <v>#VALUE!</v>
      </c>
      <c r="H497" t="e">
        <f ca="1">INDIRECT(ADDRESS($C497,H$5,,,Table!$A$1))</f>
        <v>#VALUE!</v>
      </c>
      <c r="J497" t="str">
        <f>IF(OR(I497=Dev!$CU$46, I497=Dev!$CU$47, I497=Dev!$CU$48, I497=Dev!$CU$49, I497=Dev!$CU$50, I497=Dev!$CU$51, I497=Dev!$CU$52, I497=Dev!$CU$53, I497=Dev!$CR$48, I497=Dev!$CR$49),$C$3,                                                                  IF(OR(I497=Dev!$CU$54, I497=Dev!$CU$55, I497=Dev!$CU$56, I497=Dev!$CU$57, I497=Dev!$CU$58, I497=Dev!$CU$59, I497=Dev!$CS$48), $D$3,""))</f>
        <v/>
      </c>
      <c r="K497" t="e">
        <f ca="1">CONCATENATE(E497,Names!$P$3,I497)</f>
        <v>#VALUE!</v>
      </c>
      <c r="M497" t="e">
        <f ca="1">INDIRECT(ADDRESS($C497,M$5,,,Table!$A$1))</f>
        <v>#VALUE!</v>
      </c>
      <c r="O497" t="str">
        <f t="shared" si="242"/>
        <v/>
      </c>
      <c r="Q497" t="str">
        <f t="shared" si="243"/>
        <v/>
      </c>
      <c r="S497" t="str">
        <f ca="1">IFERROR(VLOOKUP(M497,Racks!$H$4:$M$30,Racks!$I$2),"")</f>
        <v/>
      </c>
      <c r="T497" t="str">
        <f ca="1">IFERROR(VLOOKUP(M497,Racks!$H$4:$M$30,Racks!$K$2),"")</f>
        <v/>
      </c>
      <c r="U497" t="str">
        <f t="shared" si="244"/>
        <v/>
      </c>
      <c r="V497" t="str">
        <f>CONCATENATE(Names!$C$17,Names!$N$3,U497)</f>
        <v>PRLTCB-</v>
      </c>
      <c r="Y497" t="str">
        <f>IF(OR(W497=Dev!$GJ$82, W497=Dev!$GJ$83, W497=Dev!$GJ$84, W497=Dev!$GJ$85, W497=Dev!$GJ$86, W497=Dev!$GJ$87, W497=Dev!$GJ$88, W497=Dev!$GJ$89, W497=Dev!$GG$82, W497=Dev!$GG$83, W497=Dev!$GG$84, W497=Dev!$GG$85, W497=Dev!$GG$86),Names!$C$10,                   IF(OR(W497=Dev!$GJ$90, W497=Dev!$GJ$91, W497=Dev!$GJ$92, W497=Dev!$GJ$93, W497=Dev!$GJ$94, W497=Dev!$GJ$95, W497=Dev!$GJ$96, W497=Dev!$GJ$97, W497=Dev!$GH$82), Names!$C$11,""))</f>
        <v/>
      </c>
      <c r="Z497" t="str">
        <f ca="1">IFERROR(VLOOKUP(M497,Racks!$H$4:$M$30,6),"")</f>
        <v/>
      </c>
      <c r="AA497" t="str">
        <f>IF(R497="","",CONCATENATE(S497,Names!$H$3,T497,Names!$J$3,Names!$K$3,Names!$L$3,V497))</f>
        <v/>
      </c>
      <c r="AB497" t="str">
        <f>IF(R497="","",CONCATENATE(V497,Names!$P$3,W497))</f>
        <v/>
      </c>
      <c r="AD497" t="str">
        <f t="shared" si="223"/>
        <v>CREATE</v>
      </c>
      <c r="AF497" t="str">
        <f t="shared" si="231"/>
        <v>??</v>
      </c>
      <c r="AH497" t="e">
        <f t="shared" ca="1" si="232"/>
        <v>#VALUE!</v>
      </c>
      <c r="AI497" t="str">
        <f t="shared" si="224"/>
        <v>AT</v>
      </c>
      <c r="AK497" t="str">
        <f t="shared" si="233"/>
        <v>??</v>
      </c>
      <c r="AM497" t="e">
        <f t="shared" ca="1" si="234"/>
        <v>#VALUE!</v>
      </c>
      <c r="AN497" t="str">
        <f t="shared" si="235"/>
        <v/>
      </c>
      <c r="AO497" t="str">
        <f t="shared" si="225"/>
        <v>KG</v>
      </c>
      <c r="AP497" t="str">
        <f t="shared" ca="1" si="236"/>
        <v/>
      </c>
      <c r="AQ497" t="str">
        <f t="shared" si="237"/>
        <v>??</v>
      </c>
      <c r="AS497" t="str">
        <f t="shared" si="238"/>
        <v/>
      </c>
      <c r="AT497" t="e">
        <f t="shared" ca="1" si="239"/>
        <v>#VALUE!</v>
      </c>
      <c r="AU497">
        <f t="shared" si="226"/>
        <v>5</v>
      </c>
      <c r="AV497" t="str">
        <f t="shared" si="240"/>
        <v>??</v>
      </c>
      <c r="AX497" t="str">
        <f t="shared" si="227"/>
        <v>staffanekstrom</v>
      </c>
      <c r="AY497" t="str">
        <f t="shared" si="228"/>
        <v>INSERTED</v>
      </c>
      <c r="AZ497" t="str">
        <f t="shared" si="229"/>
        <v/>
      </c>
      <c r="BD497" t="str">
        <f t="shared" si="230"/>
        <v>YES</v>
      </c>
      <c r="BF497" t="e">
        <f t="shared" ca="1" si="241"/>
        <v>#VALUE!</v>
      </c>
    </row>
    <row r="498" spans="1:58">
      <c r="A498">
        <v>492</v>
      </c>
      <c r="D498" s="1" t="e">
        <f ca="1">INDIRECT(ADDRESS($C498,D$5,,,Table!$A$1))</f>
        <v>#VALUE!</v>
      </c>
      <c r="E498" t="e">
        <f ca="1">INDIRECT(ADDRESS($C498,E$5,,,Table!$A$1))</f>
        <v>#VALUE!</v>
      </c>
      <c r="F498" t="e">
        <f ca="1">INDIRECT(ADDRESS($C498,F$5,,,Table!$A$1))</f>
        <v>#VALUE!</v>
      </c>
      <c r="G498" t="e">
        <f ca="1">INDIRECT(ADDRESS($C498,G$5,,,Table!$A$1))</f>
        <v>#VALUE!</v>
      </c>
      <c r="H498" t="e">
        <f ca="1">INDIRECT(ADDRESS($C498,H$5,,,Table!$A$1))</f>
        <v>#VALUE!</v>
      </c>
      <c r="J498" t="str">
        <f>IF(OR(I498=Dev!$CU$46, I498=Dev!$CU$47, I498=Dev!$CU$48, I498=Dev!$CU$49, I498=Dev!$CU$50, I498=Dev!$CU$51, I498=Dev!$CU$52, I498=Dev!$CU$53, I498=Dev!$CR$48, I498=Dev!$CR$49),$C$3,                                                                  IF(OR(I498=Dev!$CU$54, I498=Dev!$CU$55, I498=Dev!$CU$56, I498=Dev!$CU$57, I498=Dev!$CU$58, I498=Dev!$CU$59, I498=Dev!$CS$48), $D$3,""))</f>
        <v/>
      </c>
      <c r="K498" t="e">
        <f ca="1">CONCATENATE(E498,Names!$P$3,I498)</f>
        <v>#VALUE!</v>
      </c>
      <c r="M498" t="e">
        <f ca="1">INDIRECT(ADDRESS($C498,M$5,,,Table!$A$1))</f>
        <v>#VALUE!</v>
      </c>
      <c r="O498" t="str">
        <f t="shared" si="242"/>
        <v/>
      </c>
      <c r="Q498" t="str">
        <f t="shared" si="243"/>
        <v/>
      </c>
      <c r="S498" t="str">
        <f ca="1">IFERROR(VLOOKUP(M498,Racks!$H$4:$M$30,Racks!$I$2),"")</f>
        <v/>
      </c>
      <c r="T498" t="str">
        <f ca="1">IFERROR(VLOOKUP(M498,Racks!$H$4:$M$30,Racks!$K$2),"")</f>
        <v/>
      </c>
      <c r="U498" t="str">
        <f t="shared" si="244"/>
        <v/>
      </c>
      <c r="V498" t="str">
        <f>CONCATENATE(Names!$C$17,Names!$N$3,U498)</f>
        <v>PRLTCB-</v>
      </c>
      <c r="Y498" t="str">
        <f>IF(OR(W498=Dev!$GJ$82, W498=Dev!$GJ$83, W498=Dev!$GJ$84, W498=Dev!$GJ$85, W498=Dev!$GJ$86, W498=Dev!$GJ$87, W498=Dev!$GJ$88, W498=Dev!$GJ$89, W498=Dev!$GG$82, W498=Dev!$GG$83, W498=Dev!$GG$84, W498=Dev!$GG$85, W498=Dev!$GG$86),Names!$C$10,                   IF(OR(W498=Dev!$GJ$90, W498=Dev!$GJ$91, W498=Dev!$GJ$92, W498=Dev!$GJ$93, W498=Dev!$GJ$94, W498=Dev!$GJ$95, W498=Dev!$GJ$96, W498=Dev!$GJ$97, W498=Dev!$GH$82), Names!$C$11,""))</f>
        <v/>
      </c>
      <c r="Z498" t="str">
        <f ca="1">IFERROR(VLOOKUP(M498,Racks!$H$4:$M$30,6),"")</f>
        <v/>
      </c>
      <c r="AA498" t="str">
        <f>IF(R498="","",CONCATENATE(S498,Names!$H$3,T498,Names!$J$3,Names!$K$3,Names!$L$3,V498))</f>
        <v/>
      </c>
      <c r="AB498" t="str">
        <f>IF(R498="","",CONCATENATE(V498,Names!$P$3,W498))</f>
        <v/>
      </c>
      <c r="AD498" t="str">
        <f t="shared" si="223"/>
        <v>CREATE</v>
      </c>
      <c r="AF498" t="str">
        <f t="shared" si="231"/>
        <v>??</v>
      </c>
      <c r="AH498" t="e">
        <f t="shared" ca="1" si="232"/>
        <v>#VALUE!</v>
      </c>
      <c r="AI498" t="str">
        <f t="shared" si="224"/>
        <v>AT</v>
      </c>
      <c r="AK498" t="str">
        <f t="shared" si="233"/>
        <v>??</v>
      </c>
      <c r="AM498" t="e">
        <f t="shared" ca="1" si="234"/>
        <v>#VALUE!</v>
      </c>
      <c r="AN498" t="str">
        <f t="shared" si="235"/>
        <v/>
      </c>
      <c r="AO498" t="str">
        <f t="shared" si="225"/>
        <v>KG</v>
      </c>
      <c r="AP498" t="str">
        <f t="shared" ca="1" si="236"/>
        <v/>
      </c>
      <c r="AQ498" t="str">
        <f t="shared" si="237"/>
        <v>??</v>
      </c>
      <c r="AS498" t="str">
        <f t="shared" si="238"/>
        <v/>
      </c>
      <c r="AT498" t="e">
        <f t="shared" ca="1" si="239"/>
        <v>#VALUE!</v>
      </c>
      <c r="AU498">
        <f t="shared" si="226"/>
        <v>5</v>
      </c>
      <c r="AV498" t="str">
        <f t="shared" si="240"/>
        <v>??</v>
      </c>
      <c r="AX498" t="str">
        <f t="shared" si="227"/>
        <v>staffanekstrom</v>
      </c>
      <c r="AY498" t="str">
        <f t="shared" si="228"/>
        <v>INSERTED</v>
      </c>
      <c r="AZ498" t="str">
        <f t="shared" si="229"/>
        <v/>
      </c>
      <c r="BD498" t="str">
        <f t="shared" si="230"/>
        <v>YES</v>
      </c>
      <c r="BF498" t="e">
        <f t="shared" ca="1" si="241"/>
        <v>#VALUE!</v>
      </c>
    </row>
    <row r="499" spans="1:58">
      <c r="A499">
        <v>493</v>
      </c>
      <c r="D499" s="1" t="e">
        <f ca="1">INDIRECT(ADDRESS($C499,D$5,,,Table!$A$1))</f>
        <v>#VALUE!</v>
      </c>
      <c r="E499" t="e">
        <f ca="1">INDIRECT(ADDRESS($C499,E$5,,,Table!$A$1))</f>
        <v>#VALUE!</v>
      </c>
      <c r="F499" t="e">
        <f ca="1">INDIRECT(ADDRESS($C499,F$5,,,Table!$A$1))</f>
        <v>#VALUE!</v>
      </c>
      <c r="G499" t="e">
        <f ca="1">INDIRECT(ADDRESS($C499,G$5,,,Table!$A$1))</f>
        <v>#VALUE!</v>
      </c>
      <c r="H499" t="e">
        <f ca="1">INDIRECT(ADDRESS($C499,H$5,,,Table!$A$1))</f>
        <v>#VALUE!</v>
      </c>
      <c r="J499" t="str">
        <f>IF(OR(I499=Dev!$CU$46, I499=Dev!$CU$47, I499=Dev!$CU$48, I499=Dev!$CU$49, I499=Dev!$CU$50, I499=Dev!$CU$51, I499=Dev!$CU$52, I499=Dev!$CU$53, I499=Dev!$CR$48, I499=Dev!$CR$49),$C$3,                                                                  IF(OR(I499=Dev!$CU$54, I499=Dev!$CU$55, I499=Dev!$CU$56, I499=Dev!$CU$57, I499=Dev!$CU$58, I499=Dev!$CU$59, I499=Dev!$CS$48), $D$3,""))</f>
        <v/>
      </c>
      <c r="K499" t="e">
        <f ca="1">CONCATENATE(E499,Names!$P$3,I499)</f>
        <v>#VALUE!</v>
      </c>
      <c r="M499" t="e">
        <f ca="1">INDIRECT(ADDRESS($C499,M$5,,,Table!$A$1))</f>
        <v>#VALUE!</v>
      </c>
      <c r="O499" t="str">
        <f t="shared" si="242"/>
        <v/>
      </c>
      <c r="Q499" t="str">
        <f t="shared" si="243"/>
        <v/>
      </c>
      <c r="S499" t="str">
        <f ca="1">IFERROR(VLOOKUP(M499,Racks!$H$4:$M$30,Racks!$I$2),"")</f>
        <v/>
      </c>
      <c r="T499" t="str">
        <f ca="1">IFERROR(VLOOKUP(M499,Racks!$H$4:$M$30,Racks!$K$2),"")</f>
        <v/>
      </c>
      <c r="U499" t="str">
        <f t="shared" si="244"/>
        <v/>
      </c>
      <c r="V499" t="str">
        <f>CONCATENATE(Names!$C$17,Names!$N$3,U499)</f>
        <v>PRLTCB-</v>
      </c>
      <c r="Y499" t="str">
        <f>IF(OR(W499=Dev!$GJ$82, W499=Dev!$GJ$83, W499=Dev!$GJ$84, W499=Dev!$GJ$85, W499=Dev!$GJ$86, W499=Dev!$GJ$87, W499=Dev!$GJ$88, W499=Dev!$GJ$89, W499=Dev!$GG$82, W499=Dev!$GG$83, W499=Dev!$GG$84, W499=Dev!$GG$85, W499=Dev!$GG$86),Names!$C$10,                   IF(OR(W499=Dev!$GJ$90, W499=Dev!$GJ$91, W499=Dev!$GJ$92, W499=Dev!$GJ$93, W499=Dev!$GJ$94, W499=Dev!$GJ$95, W499=Dev!$GJ$96, W499=Dev!$GJ$97, W499=Dev!$GH$82), Names!$C$11,""))</f>
        <v/>
      </c>
      <c r="Z499" t="str">
        <f ca="1">IFERROR(VLOOKUP(M499,Racks!$H$4:$M$30,6),"")</f>
        <v/>
      </c>
      <c r="AA499" t="str">
        <f>IF(R499="","",CONCATENATE(S499,Names!$H$3,T499,Names!$J$3,Names!$K$3,Names!$L$3,V499))</f>
        <v/>
      </c>
      <c r="AB499" t="str">
        <f>IF(R499="","",CONCATENATE(V499,Names!$P$3,W499))</f>
        <v/>
      </c>
      <c r="AD499" t="str">
        <f t="shared" si="223"/>
        <v>CREATE</v>
      </c>
      <c r="AF499" t="str">
        <f t="shared" si="231"/>
        <v>??</v>
      </c>
      <c r="AH499" t="e">
        <f t="shared" ca="1" si="232"/>
        <v>#VALUE!</v>
      </c>
      <c r="AI499" t="str">
        <f t="shared" si="224"/>
        <v>AT</v>
      </c>
      <c r="AK499" t="str">
        <f t="shared" si="233"/>
        <v>??</v>
      </c>
      <c r="AM499" t="e">
        <f t="shared" ca="1" si="234"/>
        <v>#VALUE!</v>
      </c>
      <c r="AN499" t="str">
        <f t="shared" si="235"/>
        <v/>
      </c>
      <c r="AO499" t="str">
        <f t="shared" si="225"/>
        <v>KG</v>
      </c>
      <c r="AP499" t="str">
        <f t="shared" ca="1" si="236"/>
        <v/>
      </c>
      <c r="AQ499" t="str">
        <f t="shared" si="237"/>
        <v>??</v>
      </c>
      <c r="AS499" t="str">
        <f t="shared" si="238"/>
        <v/>
      </c>
      <c r="AT499" t="e">
        <f t="shared" ca="1" si="239"/>
        <v>#VALUE!</v>
      </c>
      <c r="AU499">
        <f t="shared" si="226"/>
        <v>5</v>
      </c>
      <c r="AV499" t="str">
        <f t="shared" si="240"/>
        <v>??</v>
      </c>
      <c r="AX499" t="str">
        <f t="shared" si="227"/>
        <v>staffanekstrom</v>
      </c>
      <c r="AY499" t="str">
        <f t="shared" si="228"/>
        <v>INSERTED</v>
      </c>
      <c r="AZ499" t="str">
        <f t="shared" si="229"/>
        <v/>
      </c>
      <c r="BD499" t="str">
        <f t="shared" si="230"/>
        <v>YES</v>
      </c>
      <c r="BF499" t="e">
        <f t="shared" ca="1" si="241"/>
        <v>#VALUE!</v>
      </c>
    </row>
    <row r="500" spans="1:58">
      <c r="A500">
        <v>494</v>
      </c>
      <c r="D500" s="1" t="e">
        <f ca="1">INDIRECT(ADDRESS($C500,D$5,,,Table!$A$1))</f>
        <v>#VALUE!</v>
      </c>
      <c r="E500" t="e">
        <f ca="1">INDIRECT(ADDRESS($C500,E$5,,,Table!$A$1))</f>
        <v>#VALUE!</v>
      </c>
      <c r="F500" t="e">
        <f ca="1">INDIRECT(ADDRESS($C500,F$5,,,Table!$A$1))</f>
        <v>#VALUE!</v>
      </c>
      <c r="G500" t="e">
        <f ca="1">INDIRECT(ADDRESS($C500,G$5,,,Table!$A$1))</f>
        <v>#VALUE!</v>
      </c>
      <c r="H500" t="e">
        <f ca="1">INDIRECT(ADDRESS($C500,H$5,,,Table!$A$1))</f>
        <v>#VALUE!</v>
      </c>
      <c r="J500" t="str">
        <f>IF(OR(I500=Dev!$CU$46, I500=Dev!$CU$47, I500=Dev!$CU$48, I500=Dev!$CU$49, I500=Dev!$CU$50, I500=Dev!$CU$51, I500=Dev!$CU$52, I500=Dev!$CU$53, I500=Dev!$CR$48, I500=Dev!$CR$49),$C$3,                                                                  IF(OR(I500=Dev!$CU$54, I500=Dev!$CU$55, I500=Dev!$CU$56, I500=Dev!$CU$57, I500=Dev!$CU$58, I500=Dev!$CU$59, I500=Dev!$CS$48), $D$3,""))</f>
        <v/>
      </c>
      <c r="K500" t="e">
        <f ca="1">CONCATENATE(E500,Names!$P$3,I500)</f>
        <v>#VALUE!</v>
      </c>
      <c r="M500" t="e">
        <f ca="1">INDIRECT(ADDRESS($C500,M$5,,,Table!$A$1))</f>
        <v>#VALUE!</v>
      </c>
      <c r="O500" t="str">
        <f t="shared" si="242"/>
        <v/>
      </c>
      <c r="Q500" t="str">
        <f t="shared" si="243"/>
        <v/>
      </c>
      <c r="S500" t="str">
        <f ca="1">IFERROR(VLOOKUP(M500,Racks!$H$4:$M$30,Racks!$I$2),"")</f>
        <v/>
      </c>
      <c r="T500" t="str">
        <f ca="1">IFERROR(VLOOKUP(M500,Racks!$H$4:$M$30,Racks!$K$2),"")</f>
        <v/>
      </c>
      <c r="U500" t="str">
        <f t="shared" si="244"/>
        <v/>
      </c>
      <c r="V500" t="str">
        <f>CONCATENATE(Names!$C$17,Names!$N$3,U500)</f>
        <v>PRLTCB-</v>
      </c>
      <c r="Y500" t="str">
        <f>IF(OR(W500=Dev!$GJ$82, W500=Dev!$GJ$83, W500=Dev!$GJ$84, W500=Dev!$GJ$85, W500=Dev!$GJ$86, W500=Dev!$GJ$87, W500=Dev!$GJ$88, W500=Dev!$GJ$89, W500=Dev!$GG$82, W500=Dev!$GG$83, W500=Dev!$GG$84, W500=Dev!$GG$85, W500=Dev!$GG$86),Names!$C$10,                   IF(OR(W500=Dev!$GJ$90, W500=Dev!$GJ$91, W500=Dev!$GJ$92, W500=Dev!$GJ$93, W500=Dev!$GJ$94, W500=Dev!$GJ$95, W500=Dev!$GJ$96, W500=Dev!$GJ$97, W500=Dev!$GH$82), Names!$C$11,""))</f>
        <v/>
      </c>
      <c r="Z500" t="str">
        <f ca="1">IFERROR(VLOOKUP(M500,Racks!$H$4:$M$30,6),"")</f>
        <v/>
      </c>
      <c r="AA500" t="str">
        <f>IF(R500="","",CONCATENATE(S500,Names!$H$3,T500,Names!$J$3,Names!$K$3,Names!$L$3,V500))</f>
        <v/>
      </c>
      <c r="AB500" t="str">
        <f>IF(R500="","",CONCATENATE(V500,Names!$P$3,W500))</f>
        <v/>
      </c>
      <c r="AD500" t="str">
        <f t="shared" si="223"/>
        <v>CREATE</v>
      </c>
      <c r="AF500" t="str">
        <f t="shared" si="231"/>
        <v>??</v>
      </c>
      <c r="AH500" t="e">
        <f t="shared" ca="1" si="232"/>
        <v>#VALUE!</v>
      </c>
      <c r="AI500" t="str">
        <f t="shared" si="224"/>
        <v>AT</v>
      </c>
      <c r="AK500" t="str">
        <f t="shared" si="233"/>
        <v>??</v>
      </c>
      <c r="AM500" t="e">
        <f t="shared" ca="1" si="234"/>
        <v>#VALUE!</v>
      </c>
      <c r="AN500" t="str">
        <f t="shared" si="235"/>
        <v/>
      </c>
      <c r="AO500" t="str">
        <f t="shared" si="225"/>
        <v>KG</v>
      </c>
      <c r="AP500" t="str">
        <f t="shared" ca="1" si="236"/>
        <v/>
      </c>
      <c r="AQ500" t="str">
        <f t="shared" si="237"/>
        <v>??</v>
      </c>
      <c r="AS500" t="str">
        <f t="shared" si="238"/>
        <v/>
      </c>
      <c r="AT500" t="e">
        <f t="shared" ca="1" si="239"/>
        <v>#VALUE!</v>
      </c>
      <c r="AU500">
        <f t="shared" si="226"/>
        <v>5</v>
      </c>
      <c r="AV500" t="str">
        <f t="shared" si="240"/>
        <v>??</v>
      </c>
      <c r="AX500" t="str">
        <f t="shared" si="227"/>
        <v>staffanekstrom</v>
      </c>
      <c r="AY500" t="str">
        <f t="shared" si="228"/>
        <v>INSERTED</v>
      </c>
      <c r="AZ500" t="str">
        <f t="shared" si="229"/>
        <v/>
      </c>
      <c r="BD500" t="str">
        <f t="shared" si="230"/>
        <v>YES</v>
      </c>
      <c r="BF500" t="e">
        <f t="shared" ca="1" si="241"/>
        <v>#VALUE!</v>
      </c>
    </row>
    <row r="501" spans="1:58">
      <c r="A501">
        <v>495</v>
      </c>
      <c r="D501" s="1" t="e">
        <f ca="1">INDIRECT(ADDRESS($C501,D$5,,,Table!$A$1))</f>
        <v>#VALUE!</v>
      </c>
      <c r="E501" t="e">
        <f ca="1">INDIRECT(ADDRESS($C501,E$5,,,Table!$A$1))</f>
        <v>#VALUE!</v>
      </c>
      <c r="F501" t="e">
        <f ca="1">INDIRECT(ADDRESS($C501,F$5,,,Table!$A$1))</f>
        <v>#VALUE!</v>
      </c>
      <c r="G501" t="e">
        <f ca="1">INDIRECT(ADDRESS($C501,G$5,,,Table!$A$1))</f>
        <v>#VALUE!</v>
      </c>
      <c r="H501" t="e">
        <f ca="1">INDIRECT(ADDRESS($C501,H$5,,,Table!$A$1))</f>
        <v>#VALUE!</v>
      </c>
      <c r="J501" t="str">
        <f>IF(OR(I501=Dev!$CU$46, I501=Dev!$CU$47, I501=Dev!$CU$48, I501=Dev!$CU$49, I501=Dev!$CU$50, I501=Dev!$CU$51, I501=Dev!$CU$52, I501=Dev!$CU$53, I501=Dev!$CR$48, I501=Dev!$CR$49),$C$3,                                                                  IF(OR(I501=Dev!$CU$54, I501=Dev!$CU$55, I501=Dev!$CU$56, I501=Dev!$CU$57, I501=Dev!$CU$58, I501=Dev!$CU$59, I501=Dev!$CS$48), $D$3,""))</f>
        <v/>
      </c>
      <c r="K501" t="e">
        <f ca="1">CONCATENATE(E501,Names!$P$3,I501)</f>
        <v>#VALUE!</v>
      </c>
      <c r="M501" t="e">
        <f ca="1">INDIRECT(ADDRESS($C501,M$5,,,Table!$A$1))</f>
        <v>#VALUE!</v>
      </c>
      <c r="O501" t="str">
        <f t="shared" si="242"/>
        <v/>
      </c>
      <c r="Q501" t="str">
        <f t="shared" si="243"/>
        <v/>
      </c>
      <c r="S501" t="str">
        <f ca="1">IFERROR(VLOOKUP(M501,Racks!$H$4:$M$30,Racks!$I$2),"")</f>
        <v/>
      </c>
      <c r="T501" t="str">
        <f ca="1">IFERROR(VLOOKUP(M501,Racks!$H$4:$M$30,Racks!$K$2),"")</f>
        <v/>
      </c>
      <c r="U501" t="str">
        <f t="shared" si="244"/>
        <v/>
      </c>
      <c r="V501" t="str">
        <f>CONCATENATE(Names!$C$17,Names!$N$3,U501)</f>
        <v>PRLTCB-</v>
      </c>
      <c r="Y501" t="str">
        <f>IF(OR(W501=Dev!$GJ$82, W501=Dev!$GJ$83, W501=Dev!$GJ$84, W501=Dev!$GJ$85, W501=Dev!$GJ$86, W501=Dev!$GJ$87, W501=Dev!$GJ$88, W501=Dev!$GJ$89, W501=Dev!$GG$82, W501=Dev!$GG$83, W501=Dev!$GG$84, W501=Dev!$GG$85, W501=Dev!$GG$86),Names!$C$10,                   IF(OR(W501=Dev!$GJ$90, W501=Dev!$GJ$91, W501=Dev!$GJ$92, W501=Dev!$GJ$93, W501=Dev!$GJ$94, W501=Dev!$GJ$95, W501=Dev!$GJ$96, W501=Dev!$GJ$97, W501=Dev!$GH$82), Names!$C$11,""))</f>
        <v/>
      </c>
      <c r="Z501" t="str">
        <f ca="1">IFERROR(VLOOKUP(M501,Racks!$H$4:$M$30,6),"")</f>
        <v/>
      </c>
      <c r="AA501" t="str">
        <f>IF(R501="","",CONCATENATE(S501,Names!$H$3,T501,Names!$J$3,Names!$K$3,Names!$L$3,V501))</f>
        <v/>
      </c>
      <c r="AB501" t="str">
        <f>IF(R501="","",CONCATENATE(V501,Names!$P$3,W501))</f>
        <v/>
      </c>
      <c r="AD501" t="str">
        <f t="shared" si="223"/>
        <v>CREATE</v>
      </c>
      <c r="AF501" t="str">
        <f t="shared" si="231"/>
        <v>??</v>
      </c>
      <c r="AH501" t="e">
        <f t="shared" ca="1" si="232"/>
        <v>#VALUE!</v>
      </c>
      <c r="AI501" t="str">
        <f t="shared" si="224"/>
        <v>AT</v>
      </c>
      <c r="AK501" t="str">
        <f t="shared" si="233"/>
        <v>??</v>
      </c>
      <c r="AM501" t="e">
        <f t="shared" ca="1" si="234"/>
        <v>#VALUE!</v>
      </c>
      <c r="AN501" t="str">
        <f t="shared" si="235"/>
        <v/>
      </c>
      <c r="AO501" t="str">
        <f t="shared" si="225"/>
        <v>KG</v>
      </c>
      <c r="AP501" t="str">
        <f t="shared" ca="1" si="236"/>
        <v/>
      </c>
      <c r="AQ501" t="str">
        <f t="shared" si="237"/>
        <v>??</v>
      </c>
      <c r="AS501" t="str">
        <f t="shared" si="238"/>
        <v/>
      </c>
      <c r="AT501" t="e">
        <f t="shared" ca="1" si="239"/>
        <v>#VALUE!</v>
      </c>
      <c r="AU501">
        <f t="shared" si="226"/>
        <v>5</v>
      </c>
      <c r="AV501" t="str">
        <f t="shared" si="240"/>
        <v>??</v>
      </c>
      <c r="AX501" t="str">
        <f t="shared" si="227"/>
        <v>staffanekstrom</v>
      </c>
      <c r="AY501" t="str">
        <f t="shared" si="228"/>
        <v>INSERTED</v>
      </c>
      <c r="AZ501" t="str">
        <f t="shared" si="229"/>
        <v/>
      </c>
      <c r="BD501" t="str">
        <f t="shared" si="230"/>
        <v>YES</v>
      </c>
      <c r="BF501" t="e">
        <f t="shared" ca="1" si="241"/>
        <v>#VALUE!</v>
      </c>
    </row>
    <row r="502" spans="1:58">
      <c r="A502">
        <v>496</v>
      </c>
      <c r="D502" s="1" t="e">
        <f ca="1">INDIRECT(ADDRESS($C502,D$5,,,Table!$A$1))</f>
        <v>#VALUE!</v>
      </c>
      <c r="E502" t="e">
        <f ca="1">INDIRECT(ADDRESS($C502,E$5,,,Table!$A$1))</f>
        <v>#VALUE!</v>
      </c>
      <c r="F502" t="e">
        <f ca="1">INDIRECT(ADDRESS($C502,F$5,,,Table!$A$1))</f>
        <v>#VALUE!</v>
      </c>
      <c r="G502" t="e">
        <f ca="1">INDIRECT(ADDRESS($C502,G$5,,,Table!$A$1))</f>
        <v>#VALUE!</v>
      </c>
      <c r="H502" t="e">
        <f ca="1">INDIRECT(ADDRESS($C502,H$5,,,Table!$A$1))</f>
        <v>#VALUE!</v>
      </c>
      <c r="J502" t="str">
        <f>IF(OR(I502=Dev!$CU$46, I502=Dev!$CU$47, I502=Dev!$CU$48, I502=Dev!$CU$49, I502=Dev!$CU$50, I502=Dev!$CU$51, I502=Dev!$CU$52, I502=Dev!$CU$53, I502=Dev!$CR$48, I502=Dev!$CR$49),$C$3,                                                                  IF(OR(I502=Dev!$CU$54, I502=Dev!$CU$55, I502=Dev!$CU$56, I502=Dev!$CU$57, I502=Dev!$CU$58, I502=Dev!$CU$59, I502=Dev!$CS$48), $D$3,""))</f>
        <v/>
      </c>
      <c r="K502" t="e">
        <f ca="1">CONCATENATE(E502,Names!$P$3,I502)</f>
        <v>#VALUE!</v>
      </c>
      <c r="M502" t="e">
        <f ca="1">INDIRECT(ADDRESS($C502,M$5,,,Table!$A$1))</f>
        <v>#VALUE!</v>
      </c>
      <c r="O502" t="str">
        <f t="shared" si="242"/>
        <v/>
      </c>
      <c r="Q502" t="str">
        <f t="shared" si="243"/>
        <v/>
      </c>
      <c r="S502" t="str">
        <f ca="1">IFERROR(VLOOKUP(M502,Racks!$H$4:$M$30,Racks!$I$2),"")</f>
        <v/>
      </c>
      <c r="T502" t="str">
        <f ca="1">IFERROR(VLOOKUP(M502,Racks!$H$4:$M$30,Racks!$K$2),"")</f>
        <v/>
      </c>
      <c r="U502" t="str">
        <f t="shared" si="244"/>
        <v/>
      </c>
      <c r="V502" t="str">
        <f>CONCATENATE(Names!$C$17,Names!$N$3,U502)</f>
        <v>PRLTCB-</v>
      </c>
      <c r="Y502" t="str">
        <f>IF(OR(W502=Dev!$GJ$82, W502=Dev!$GJ$83, W502=Dev!$GJ$84, W502=Dev!$GJ$85, W502=Dev!$GJ$86, W502=Dev!$GJ$87, W502=Dev!$GJ$88, W502=Dev!$GJ$89, W502=Dev!$GG$82, W502=Dev!$GG$83, W502=Dev!$GG$84, W502=Dev!$GG$85, W502=Dev!$GG$86),Names!$C$10,                   IF(OR(W502=Dev!$GJ$90, W502=Dev!$GJ$91, W502=Dev!$GJ$92, W502=Dev!$GJ$93, W502=Dev!$GJ$94, W502=Dev!$GJ$95, W502=Dev!$GJ$96, W502=Dev!$GJ$97, W502=Dev!$GH$82), Names!$C$11,""))</f>
        <v/>
      </c>
      <c r="Z502" t="str">
        <f ca="1">IFERROR(VLOOKUP(M502,Racks!$H$4:$M$30,6),"")</f>
        <v/>
      </c>
      <c r="AA502" t="str">
        <f>IF(R502="","",CONCATENATE(S502,Names!$H$3,T502,Names!$J$3,Names!$K$3,Names!$L$3,V502))</f>
        <v/>
      </c>
      <c r="AB502" t="str">
        <f>IF(R502="","",CONCATENATE(V502,Names!$P$3,W502))</f>
        <v/>
      </c>
      <c r="AD502" t="str">
        <f t="shared" si="223"/>
        <v>CREATE</v>
      </c>
      <c r="AF502" t="str">
        <f t="shared" si="231"/>
        <v>??</v>
      </c>
      <c r="AH502" t="e">
        <f t="shared" ca="1" si="232"/>
        <v>#VALUE!</v>
      </c>
      <c r="AI502" t="str">
        <f t="shared" si="224"/>
        <v>AT</v>
      </c>
      <c r="AK502" t="str">
        <f t="shared" si="233"/>
        <v>??</v>
      </c>
      <c r="AM502" t="e">
        <f t="shared" ca="1" si="234"/>
        <v>#VALUE!</v>
      </c>
      <c r="AN502" t="str">
        <f t="shared" si="235"/>
        <v/>
      </c>
      <c r="AO502" t="str">
        <f t="shared" si="225"/>
        <v>KG</v>
      </c>
      <c r="AP502" t="str">
        <f t="shared" ca="1" si="236"/>
        <v/>
      </c>
      <c r="AQ502" t="str">
        <f t="shared" si="237"/>
        <v>??</v>
      </c>
      <c r="AS502" t="str">
        <f t="shared" si="238"/>
        <v/>
      </c>
      <c r="AT502" t="e">
        <f t="shared" ca="1" si="239"/>
        <v>#VALUE!</v>
      </c>
      <c r="AU502">
        <f t="shared" si="226"/>
        <v>5</v>
      </c>
      <c r="AV502" t="str">
        <f t="shared" si="240"/>
        <v>??</v>
      </c>
      <c r="AX502" t="str">
        <f t="shared" si="227"/>
        <v>staffanekstrom</v>
      </c>
      <c r="AY502" t="str">
        <f t="shared" si="228"/>
        <v>INSERTED</v>
      </c>
      <c r="AZ502" t="str">
        <f t="shared" si="229"/>
        <v/>
      </c>
      <c r="BD502" t="str">
        <f t="shared" si="230"/>
        <v>YES</v>
      </c>
      <c r="BF502" t="e">
        <f t="shared" ca="1" si="241"/>
        <v>#VALUE!</v>
      </c>
    </row>
    <row r="503" spans="1:58">
      <c r="A503">
        <v>497</v>
      </c>
      <c r="D503" s="1" t="e">
        <f ca="1">INDIRECT(ADDRESS($C503,D$5,,,Table!$A$1))</f>
        <v>#VALUE!</v>
      </c>
      <c r="E503" t="e">
        <f ca="1">INDIRECT(ADDRESS($C503,E$5,,,Table!$A$1))</f>
        <v>#VALUE!</v>
      </c>
      <c r="F503" t="e">
        <f ca="1">INDIRECT(ADDRESS($C503,F$5,,,Table!$A$1))</f>
        <v>#VALUE!</v>
      </c>
      <c r="G503" t="e">
        <f ca="1">INDIRECT(ADDRESS($C503,G$5,,,Table!$A$1))</f>
        <v>#VALUE!</v>
      </c>
      <c r="H503" t="e">
        <f ca="1">INDIRECT(ADDRESS($C503,H$5,,,Table!$A$1))</f>
        <v>#VALUE!</v>
      </c>
      <c r="J503" t="str">
        <f>IF(OR(I503=Dev!$CU$46, I503=Dev!$CU$47, I503=Dev!$CU$48, I503=Dev!$CU$49, I503=Dev!$CU$50, I503=Dev!$CU$51, I503=Dev!$CU$52, I503=Dev!$CU$53, I503=Dev!$CR$48, I503=Dev!$CR$49),$C$3,                                                                  IF(OR(I503=Dev!$CU$54, I503=Dev!$CU$55, I503=Dev!$CU$56, I503=Dev!$CU$57, I503=Dev!$CU$58, I503=Dev!$CU$59, I503=Dev!$CS$48), $D$3,""))</f>
        <v/>
      </c>
      <c r="K503" t="e">
        <f ca="1">CONCATENATE(E503,Names!$P$3,I503)</f>
        <v>#VALUE!</v>
      </c>
      <c r="M503" t="e">
        <f ca="1">INDIRECT(ADDRESS($C503,M$5,,,Table!$A$1))</f>
        <v>#VALUE!</v>
      </c>
      <c r="O503" t="str">
        <f t="shared" si="242"/>
        <v/>
      </c>
      <c r="Q503" t="str">
        <f t="shared" si="243"/>
        <v/>
      </c>
      <c r="S503" t="str">
        <f ca="1">IFERROR(VLOOKUP(M503,Racks!$H$4:$M$30,Racks!$I$2),"")</f>
        <v/>
      </c>
      <c r="T503" t="str">
        <f ca="1">IFERROR(VLOOKUP(M503,Racks!$H$4:$M$30,Racks!$K$2),"")</f>
        <v/>
      </c>
      <c r="U503" t="str">
        <f t="shared" si="244"/>
        <v/>
      </c>
      <c r="V503" t="str">
        <f>CONCATENATE(Names!$C$17,Names!$N$3,U503)</f>
        <v>PRLTCB-</v>
      </c>
      <c r="Y503" t="str">
        <f>IF(OR(W503=Dev!$GJ$82, W503=Dev!$GJ$83, W503=Dev!$GJ$84, W503=Dev!$GJ$85, W503=Dev!$GJ$86, W503=Dev!$GJ$87, W503=Dev!$GJ$88, W503=Dev!$GJ$89, W503=Dev!$GG$82, W503=Dev!$GG$83, W503=Dev!$GG$84, W503=Dev!$GG$85, W503=Dev!$GG$86),Names!$C$10,                   IF(OR(W503=Dev!$GJ$90, W503=Dev!$GJ$91, W503=Dev!$GJ$92, W503=Dev!$GJ$93, W503=Dev!$GJ$94, W503=Dev!$GJ$95, W503=Dev!$GJ$96, W503=Dev!$GJ$97, W503=Dev!$GH$82), Names!$C$11,""))</f>
        <v/>
      </c>
      <c r="Z503" t="str">
        <f ca="1">IFERROR(VLOOKUP(M503,Racks!$H$4:$M$30,6),"")</f>
        <v/>
      </c>
      <c r="AA503" t="str">
        <f>IF(R503="","",CONCATENATE(S503,Names!$H$3,T503,Names!$J$3,Names!$K$3,Names!$L$3,V503))</f>
        <v/>
      </c>
      <c r="AB503" t="str">
        <f>IF(R503="","",CONCATENATE(V503,Names!$P$3,W503))</f>
        <v/>
      </c>
      <c r="AD503" t="str">
        <f t="shared" si="223"/>
        <v>CREATE</v>
      </c>
      <c r="AF503" t="str">
        <f t="shared" si="231"/>
        <v>??</v>
      </c>
      <c r="AH503" t="e">
        <f t="shared" ca="1" si="232"/>
        <v>#VALUE!</v>
      </c>
      <c r="AI503" t="str">
        <f t="shared" si="224"/>
        <v>AT</v>
      </c>
      <c r="AK503" t="str">
        <f t="shared" si="233"/>
        <v>??</v>
      </c>
      <c r="AM503" t="e">
        <f t="shared" ca="1" si="234"/>
        <v>#VALUE!</v>
      </c>
      <c r="AN503" t="str">
        <f t="shared" si="235"/>
        <v/>
      </c>
      <c r="AO503" t="str">
        <f t="shared" si="225"/>
        <v>KG</v>
      </c>
      <c r="AP503" t="str">
        <f t="shared" ca="1" si="236"/>
        <v/>
      </c>
      <c r="AQ503" t="str">
        <f t="shared" si="237"/>
        <v>??</v>
      </c>
      <c r="AS503" t="str">
        <f t="shared" si="238"/>
        <v/>
      </c>
      <c r="AT503" t="e">
        <f t="shared" ca="1" si="239"/>
        <v>#VALUE!</v>
      </c>
      <c r="AU503">
        <f t="shared" si="226"/>
        <v>5</v>
      </c>
      <c r="AV503" t="str">
        <f t="shared" si="240"/>
        <v>??</v>
      </c>
      <c r="AX503" t="str">
        <f t="shared" si="227"/>
        <v>staffanekstrom</v>
      </c>
      <c r="AY503" t="str">
        <f t="shared" si="228"/>
        <v>INSERTED</v>
      </c>
      <c r="AZ503" t="str">
        <f t="shared" si="229"/>
        <v/>
      </c>
      <c r="BD503" t="str">
        <f t="shared" si="230"/>
        <v>YES</v>
      </c>
      <c r="BF503" t="e">
        <f t="shared" ca="1" si="241"/>
        <v>#VALUE!</v>
      </c>
    </row>
    <row r="504" spans="1:58">
      <c r="A504">
        <v>498</v>
      </c>
      <c r="D504" s="1" t="e">
        <f ca="1">INDIRECT(ADDRESS($C504,D$5,,,Table!$A$1))</f>
        <v>#VALUE!</v>
      </c>
      <c r="E504" t="e">
        <f ca="1">INDIRECT(ADDRESS($C504,E$5,,,Table!$A$1))</f>
        <v>#VALUE!</v>
      </c>
      <c r="F504" t="e">
        <f ca="1">INDIRECT(ADDRESS($C504,F$5,,,Table!$A$1))</f>
        <v>#VALUE!</v>
      </c>
      <c r="G504" t="e">
        <f ca="1">INDIRECT(ADDRESS($C504,G$5,,,Table!$A$1))</f>
        <v>#VALUE!</v>
      </c>
      <c r="H504" t="e">
        <f ca="1">INDIRECT(ADDRESS($C504,H$5,,,Table!$A$1))</f>
        <v>#VALUE!</v>
      </c>
      <c r="J504" t="str">
        <f>IF(OR(I504=Dev!$CU$46, I504=Dev!$CU$47, I504=Dev!$CU$48, I504=Dev!$CU$49, I504=Dev!$CU$50, I504=Dev!$CU$51, I504=Dev!$CU$52, I504=Dev!$CU$53, I504=Dev!$CR$48, I504=Dev!$CR$49),$C$3,                                                                  IF(OR(I504=Dev!$CU$54, I504=Dev!$CU$55, I504=Dev!$CU$56, I504=Dev!$CU$57, I504=Dev!$CU$58, I504=Dev!$CU$59, I504=Dev!$CS$48), $D$3,""))</f>
        <v/>
      </c>
      <c r="K504" t="e">
        <f ca="1">CONCATENATE(E504,Names!$P$3,I504)</f>
        <v>#VALUE!</v>
      </c>
      <c r="M504" t="e">
        <f ca="1">INDIRECT(ADDRESS($C504,M$5,,,Table!$A$1))</f>
        <v>#VALUE!</v>
      </c>
      <c r="O504" t="str">
        <f t="shared" si="242"/>
        <v/>
      </c>
      <c r="Q504" t="str">
        <f t="shared" si="243"/>
        <v/>
      </c>
      <c r="S504" t="str">
        <f ca="1">IFERROR(VLOOKUP(M504,Racks!$H$4:$M$30,Racks!$I$2),"")</f>
        <v/>
      </c>
      <c r="T504" t="str">
        <f ca="1">IFERROR(VLOOKUP(M504,Racks!$H$4:$M$30,Racks!$K$2),"")</f>
        <v/>
      </c>
      <c r="U504" t="str">
        <f t="shared" si="244"/>
        <v/>
      </c>
      <c r="V504" t="str">
        <f>CONCATENATE(Names!$C$17,Names!$N$3,U504)</f>
        <v>PRLTCB-</v>
      </c>
      <c r="Y504" t="str">
        <f>IF(OR(W504=Dev!$GJ$82, W504=Dev!$GJ$83, W504=Dev!$GJ$84, W504=Dev!$GJ$85, W504=Dev!$GJ$86, W504=Dev!$GJ$87, W504=Dev!$GJ$88, W504=Dev!$GJ$89, W504=Dev!$GG$82, W504=Dev!$GG$83, W504=Dev!$GG$84, W504=Dev!$GG$85, W504=Dev!$GG$86),Names!$C$10,                   IF(OR(W504=Dev!$GJ$90, W504=Dev!$GJ$91, W504=Dev!$GJ$92, W504=Dev!$GJ$93, W504=Dev!$GJ$94, W504=Dev!$GJ$95, W504=Dev!$GJ$96, W504=Dev!$GJ$97, W504=Dev!$GH$82), Names!$C$11,""))</f>
        <v/>
      </c>
      <c r="Z504" t="str">
        <f ca="1">IFERROR(VLOOKUP(M504,Racks!$H$4:$M$30,6),"")</f>
        <v/>
      </c>
      <c r="AA504" t="str">
        <f>IF(R504="","",CONCATENATE(S504,Names!$H$3,T504,Names!$J$3,Names!$K$3,Names!$L$3,V504))</f>
        <v/>
      </c>
      <c r="AB504" t="str">
        <f>IF(R504="","",CONCATENATE(V504,Names!$P$3,W504))</f>
        <v/>
      </c>
      <c r="AD504" t="str">
        <f t="shared" si="223"/>
        <v>CREATE</v>
      </c>
      <c r="AF504" t="str">
        <f t="shared" si="231"/>
        <v>??</v>
      </c>
      <c r="AH504" t="e">
        <f t="shared" ca="1" si="232"/>
        <v>#VALUE!</v>
      </c>
      <c r="AI504" t="str">
        <f t="shared" si="224"/>
        <v>AT</v>
      </c>
      <c r="AK504" t="str">
        <f t="shared" si="233"/>
        <v>??</v>
      </c>
      <c r="AM504" t="e">
        <f t="shared" ca="1" si="234"/>
        <v>#VALUE!</v>
      </c>
      <c r="AN504" t="str">
        <f t="shared" si="235"/>
        <v/>
      </c>
      <c r="AO504" t="str">
        <f t="shared" si="225"/>
        <v>KG</v>
      </c>
      <c r="AP504" t="str">
        <f t="shared" ca="1" si="236"/>
        <v/>
      </c>
      <c r="AQ504" t="str">
        <f t="shared" si="237"/>
        <v>??</v>
      </c>
      <c r="AS504" t="str">
        <f t="shared" si="238"/>
        <v/>
      </c>
      <c r="AT504" t="e">
        <f t="shared" ca="1" si="239"/>
        <v>#VALUE!</v>
      </c>
      <c r="AU504">
        <f t="shared" si="226"/>
        <v>5</v>
      </c>
      <c r="AV504" t="str">
        <f t="shared" si="240"/>
        <v>??</v>
      </c>
      <c r="AX504" t="str">
        <f t="shared" si="227"/>
        <v>staffanekstrom</v>
      </c>
      <c r="AY504" t="str">
        <f t="shared" si="228"/>
        <v>INSERTED</v>
      </c>
      <c r="AZ504" t="str">
        <f t="shared" si="229"/>
        <v/>
      </c>
      <c r="BD504" t="str">
        <f t="shared" si="230"/>
        <v>YES</v>
      </c>
      <c r="BF504" t="e">
        <f t="shared" ca="1" si="241"/>
        <v>#VALUE!</v>
      </c>
    </row>
    <row r="505" spans="1:58">
      <c r="A505">
        <v>499</v>
      </c>
      <c r="D505" s="1" t="e">
        <f ca="1">INDIRECT(ADDRESS($C505,D$5,,,Table!$A$1))</f>
        <v>#VALUE!</v>
      </c>
      <c r="E505" t="e">
        <f ca="1">INDIRECT(ADDRESS($C505,E$5,,,Table!$A$1))</f>
        <v>#VALUE!</v>
      </c>
      <c r="F505" t="e">
        <f ca="1">INDIRECT(ADDRESS($C505,F$5,,,Table!$A$1))</f>
        <v>#VALUE!</v>
      </c>
      <c r="G505" t="e">
        <f ca="1">INDIRECT(ADDRESS($C505,G$5,,,Table!$A$1))</f>
        <v>#VALUE!</v>
      </c>
      <c r="H505" t="e">
        <f ca="1">INDIRECT(ADDRESS($C505,H$5,,,Table!$A$1))</f>
        <v>#VALUE!</v>
      </c>
      <c r="J505" t="str">
        <f>IF(OR(I505=Dev!$CU$46, I505=Dev!$CU$47, I505=Dev!$CU$48, I505=Dev!$CU$49, I505=Dev!$CU$50, I505=Dev!$CU$51, I505=Dev!$CU$52, I505=Dev!$CU$53, I505=Dev!$CR$48, I505=Dev!$CR$49),$C$3,                                                                  IF(OR(I505=Dev!$CU$54, I505=Dev!$CU$55, I505=Dev!$CU$56, I505=Dev!$CU$57, I505=Dev!$CU$58, I505=Dev!$CU$59, I505=Dev!$CS$48), $D$3,""))</f>
        <v/>
      </c>
      <c r="K505" t="e">
        <f ca="1">CONCATENATE(E505,Names!$P$3,I505)</f>
        <v>#VALUE!</v>
      </c>
      <c r="M505" t="e">
        <f ca="1">INDIRECT(ADDRESS($C505,M$5,,,Table!$A$1))</f>
        <v>#VALUE!</v>
      </c>
      <c r="O505" t="str">
        <f t="shared" si="242"/>
        <v/>
      </c>
      <c r="Q505" t="str">
        <f t="shared" si="243"/>
        <v/>
      </c>
      <c r="S505" t="str">
        <f ca="1">IFERROR(VLOOKUP(M505,Racks!$H$4:$M$30,Racks!$I$2),"")</f>
        <v/>
      </c>
      <c r="T505" t="str">
        <f ca="1">IFERROR(VLOOKUP(M505,Racks!$H$4:$M$30,Racks!$K$2),"")</f>
        <v/>
      </c>
      <c r="U505" t="str">
        <f t="shared" si="244"/>
        <v/>
      </c>
      <c r="V505" t="str">
        <f>CONCATENATE(Names!$C$17,Names!$N$3,U505)</f>
        <v>PRLTCB-</v>
      </c>
      <c r="Y505" t="str">
        <f>IF(OR(W505=Dev!$GJ$82, W505=Dev!$GJ$83, W505=Dev!$GJ$84, W505=Dev!$GJ$85, W505=Dev!$GJ$86, W505=Dev!$GJ$87, W505=Dev!$GJ$88, W505=Dev!$GJ$89, W505=Dev!$GG$82, W505=Dev!$GG$83, W505=Dev!$GG$84, W505=Dev!$GG$85, W505=Dev!$GG$86),Names!$C$10,                   IF(OR(W505=Dev!$GJ$90, W505=Dev!$GJ$91, W505=Dev!$GJ$92, W505=Dev!$GJ$93, W505=Dev!$GJ$94, W505=Dev!$GJ$95, W505=Dev!$GJ$96, W505=Dev!$GJ$97, W505=Dev!$GH$82), Names!$C$11,""))</f>
        <v/>
      </c>
      <c r="Z505" t="str">
        <f ca="1">IFERROR(VLOOKUP(M505,Racks!$H$4:$M$30,6),"")</f>
        <v/>
      </c>
      <c r="AA505" t="str">
        <f>IF(R505="","",CONCATENATE(S505,Names!$H$3,T505,Names!$J$3,Names!$K$3,Names!$L$3,V505))</f>
        <v/>
      </c>
      <c r="AB505" t="str">
        <f>IF(R505="","",CONCATENATE(V505,Names!$P$3,W505))</f>
        <v/>
      </c>
      <c r="AD505" t="str">
        <f t="shared" si="223"/>
        <v>CREATE</v>
      </c>
      <c r="AF505" t="str">
        <f t="shared" si="231"/>
        <v>??</v>
      </c>
      <c r="AH505" t="e">
        <f t="shared" ca="1" si="232"/>
        <v>#VALUE!</v>
      </c>
      <c r="AI505" t="str">
        <f t="shared" si="224"/>
        <v>AT</v>
      </c>
      <c r="AK505" t="str">
        <f t="shared" si="233"/>
        <v>??</v>
      </c>
      <c r="AM505" t="e">
        <f t="shared" ca="1" si="234"/>
        <v>#VALUE!</v>
      </c>
      <c r="AN505" t="str">
        <f t="shared" si="235"/>
        <v/>
      </c>
      <c r="AO505" t="str">
        <f t="shared" si="225"/>
        <v>KG</v>
      </c>
      <c r="AP505" t="str">
        <f t="shared" ca="1" si="236"/>
        <v/>
      </c>
      <c r="AQ505" t="str">
        <f t="shared" si="237"/>
        <v>??</v>
      </c>
      <c r="AS505" t="str">
        <f t="shared" si="238"/>
        <v/>
      </c>
      <c r="AT505" t="e">
        <f t="shared" ca="1" si="239"/>
        <v>#VALUE!</v>
      </c>
      <c r="AU505">
        <f t="shared" si="226"/>
        <v>5</v>
      </c>
      <c r="AV505" t="str">
        <f t="shared" si="240"/>
        <v>??</v>
      </c>
      <c r="AX505" t="str">
        <f t="shared" si="227"/>
        <v>staffanekstrom</v>
      </c>
      <c r="AY505" t="str">
        <f t="shared" si="228"/>
        <v>INSERTED</v>
      </c>
      <c r="AZ505" t="str">
        <f t="shared" si="229"/>
        <v/>
      </c>
      <c r="BD505" t="str">
        <f t="shared" si="230"/>
        <v>YES</v>
      </c>
      <c r="BF505" t="e">
        <f t="shared" ca="1" si="241"/>
        <v>#VALUE!</v>
      </c>
    </row>
    <row r="506" spans="1:58">
      <c r="A506">
        <v>500</v>
      </c>
      <c r="D506" s="1" t="e">
        <f ca="1">INDIRECT(ADDRESS($C506,D$5,,,Table!$A$1))</f>
        <v>#VALUE!</v>
      </c>
      <c r="E506" t="e">
        <f ca="1">INDIRECT(ADDRESS($C506,E$5,,,Table!$A$1))</f>
        <v>#VALUE!</v>
      </c>
      <c r="F506" t="e">
        <f ca="1">INDIRECT(ADDRESS($C506,F$5,,,Table!$A$1))</f>
        <v>#VALUE!</v>
      </c>
      <c r="G506" t="e">
        <f ca="1">INDIRECT(ADDRESS($C506,G$5,,,Table!$A$1))</f>
        <v>#VALUE!</v>
      </c>
      <c r="H506" t="e">
        <f ca="1">INDIRECT(ADDRESS($C506,H$5,,,Table!$A$1))</f>
        <v>#VALUE!</v>
      </c>
      <c r="J506" t="str">
        <f>IF(OR(I506=Dev!$CU$46, I506=Dev!$CU$47, I506=Dev!$CU$48, I506=Dev!$CU$49, I506=Dev!$CU$50, I506=Dev!$CU$51, I506=Dev!$CU$52, I506=Dev!$CU$53, I506=Dev!$CR$48, I506=Dev!$CR$49),$C$3,                                                                  IF(OR(I506=Dev!$CU$54, I506=Dev!$CU$55, I506=Dev!$CU$56, I506=Dev!$CU$57, I506=Dev!$CU$58, I506=Dev!$CU$59, I506=Dev!$CS$48), $D$3,""))</f>
        <v/>
      </c>
      <c r="K506" t="e">
        <f ca="1">CONCATENATE(E506,Names!$P$3,I506)</f>
        <v>#VALUE!</v>
      </c>
      <c r="M506" t="e">
        <f ca="1">INDIRECT(ADDRESS($C506,M$5,,,Table!$A$1))</f>
        <v>#VALUE!</v>
      </c>
      <c r="O506" t="str">
        <f t="shared" si="242"/>
        <v/>
      </c>
      <c r="Q506" t="str">
        <f t="shared" si="243"/>
        <v/>
      </c>
      <c r="S506" t="str">
        <f ca="1">IFERROR(VLOOKUP(M506,Racks!$H$4:$M$30,Racks!$I$2),"")</f>
        <v/>
      </c>
      <c r="T506" t="str">
        <f ca="1">IFERROR(VLOOKUP(M506,Racks!$H$4:$M$30,Racks!$K$2),"")</f>
        <v/>
      </c>
      <c r="U506" t="str">
        <f t="shared" si="244"/>
        <v/>
      </c>
      <c r="V506" t="str">
        <f>CONCATENATE(Names!$C$17,Names!$N$3,U506)</f>
        <v>PRLTCB-</v>
      </c>
      <c r="Y506" t="str">
        <f>IF(OR(W506=Dev!$GJ$82, W506=Dev!$GJ$83, W506=Dev!$GJ$84, W506=Dev!$GJ$85, W506=Dev!$GJ$86, W506=Dev!$GJ$87, W506=Dev!$GJ$88, W506=Dev!$GJ$89, W506=Dev!$GG$82, W506=Dev!$GG$83, W506=Dev!$GG$84, W506=Dev!$GG$85, W506=Dev!$GG$86),Names!$C$10,                   IF(OR(W506=Dev!$GJ$90, W506=Dev!$GJ$91, W506=Dev!$GJ$92, W506=Dev!$GJ$93, W506=Dev!$GJ$94, W506=Dev!$GJ$95, W506=Dev!$GJ$96, W506=Dev!$GJ$97, W506=Dev!$GH$82), Names!$C$11,""))</f>
        <v/>
      </c>
      <c r="Z506" t="str">
        <f ca="1">IFERROR(VLOOKUP(M506,Racks!$H$4:$M$30,6),"")</f>
        <v/>
      </c>
      <c r="AA506" t="str">
        <f>IF(R506="","",CONCATENATE(S506,Names!$H$3,T506,Names!$J$3,Names!$K$3,Names!$L$3,V506))</f>
        <v/>
      </c>
      <c r="AB506" t="str">
        <f>IF(R506="","",CONCATENATE(V506,Names!$P$3,W506))</f>
        <v/>
      </c>
      <c r="AD506" t="str">
        <f t="shared" si="223"/>
        <v>CREATE</v>
      </c>
      <c r="AF506" t="str">
        <f t="shared" si="231"/>
        <v>??</v>
      </c>
      <c r="AH506" t="e">
        <f t="shared" ca="1" si="232"/>
        <v>#VALUE!</v>
      </c>
      <c r="AI506" t="str">
        <f t="shared" si="224"/>
        <v>AT</v>
      </c>
      <c r="AK506" t="str">
        <f t="shared" si="233"/>
        <v>??</v>
      </c>
      <c r="AM506" t="e">
        <f t="shared" ca="1" si="234"/>
        <v>#VALUE!</v>
      </c>
      <c r="AN506" t="str">
        <f t="shared" si="235"/>
        <v/>
      </c>
      <c r="AO506" t="str">
        <f t="shared" si="225"/>
        <v>KG</v>
      </c>
      <c r="AP506" t="str">
        <f t="shared" ca="1" si="236"/>
        <v/>
      </c>
      <c r="AQ506" t="str">
        <f t="shared" si="237"/>
        <v>??</v>
      </c>
      <c r="AS506" t="str">
        <f t="shared" si="238"/>
        <v/>
      </c>
      <c r="AT506" t="e">
        <f t="shared" ca="1" si="239"/>
        <v>#VALUE!</v>
      </c>
      <c r="AU506">
        <f t="shared" si="226"/>
        <v>5</v>
      </c>
      <c r="AV506" t="str">
        <f t="shared" si="240"/>
        <v>??</v>
      </c>
      <c r="AX506" t="str">
        <f t="shared" si="227"/>
        <v>staffanekstrom</v>
      </c>
      <c r="AY506" t="str">
        <f t="shared" si="228"/>
        <v>INSERTED</v>
      </c>
      <c r="AZ506" t="str">
        <f t="shared" si="229"/>
        <v/>
      </c>
      <c r="BD506" t="str">
        <f t="shared" si="230"/>
        <v>YES</v>
      </c>
      <c r="BF506" t="e">
        <f t="shared" ca="1" si="241"/>
        <v>#VALUE!</v>
      </c>
    </row>
    <row r="507" spans="1:58">
      <c r="A507">
        <v>501</v>
      </c>
      <c r="D507" s="1" t="e">
        <f ca="1">INDIRECT(ADDRESS($C507,D$5,,,Table!$A$1))</f>
        <v>#VALUE!</v>
      </c>
      <c r="E507" t="e">
        <f ca="1">INDIRECT(ADDRESS($C507,E$5,,,Table!$A$1))</f>
        <v>#VALUE!</v>
      </c>
      <c r="F507" t="e">
        <f ca="1">INDIRECT(ADDRESS($C507,F$5,,,Table!$A$1))</f>
        <v>#VALUE!</v>
      </c>
      <c r="G507" t="e">
        <f ca="1">INDIRECT(ADDRESS($C507,G$5,,,Table!$A$1))</f>
        <v>#VALUE!</v>
      </c>
      <c r="H507" t="e">
        <f ca="1">INDIRECT(ADDRESS($C507,H$5,,,Table!$A$1))</f>
        <v>#VALUE!</v>
      </c>
      <c r="J507" t="str">
        <f>IF(OR(I507=Dev!$CU$46, I507=Dev!$CU$47, I507=Dev!$CU$48, I507=Dev!$CU$49, I507=Dev!$CU$50, I507=Dev!$CU$51, I507=Dev!$CU$52, I507=Dev!$CU$53, I507=Dev!$CR$48, I507=Dev!$CR$49),$C$3,                                                                  IF(OR(I507=Dev!$CU$54, I507=Dev!$CU$55, I507=Dev!$CU$56, I507=Dev!$CU$57, I507=Dev!$CU$58, I507=Dev!$CU$59, I507=Dev!$CS$48), $D$3,""))</f>
        <v/>
      </c>
      <c r="K507" t="e">
        <f ca="1">CONCATENATE(E507,Names!$P$3,I507)</f>
        <v>#VALUE!</v>
      </c>
      <c r="M507" t="e">
        <f ca="1">INDIRECT(ADDRESS($C507,M$5,,,Table!$A$1))</f>
        <v>#VALUE!</v>
      </c>
      <c r="O507" t="str">
        <f t="shared" si="242"/>
        <v/>
      </c>
      <c r="Q507" t="str">
        <f t="shared" si="243"/>
        <v/>
      </c>
      <c r="S507" t="str">
        <f ca="1">IFERROR(VLOOKUP(M507,Racks!$H$4:$M$30,Racks!$I$2),"")</f>
        <v/>
      </c>
      <c r="T507" t="str">
        <f ca="1">IFERROR(VLOOKUP(M507,Racks!$H$4:$M$30,Racks!$K$2),"")</f>
        <v/>
      </c>
      <c r="U507" t="str">
        <f t="shared" si="244"/>
        <v/>
      </c>
      <c r="V507" t="str">
        <f>CONCATENATE(Names!$C$17,Names!$N$3,U507)</f>
        <v>PRLTCB-</v>
      </c>
      <c r="Y507" t="str">
        <f>IF(OR(W507=Dev!$GJ$82, W507=Dev!$GJ$83, W507=Dev!$GJ$84, W507=Dev!$GJ$85, W507=Dev!$GJ$86, W507=Dev!$GJ$87, W507=Dev!$GJ$88, W507=Dev!$GJ$89, W507=Dev!$GG$82, W507=Dev!$GG$83, W507=Dev!$GG$84, W507=Dev!$GG$85, W507=Dev!$GG$86),Names!$C$10,                   IF(OR(W507=Dev!$GJ$90, W507=Dev!$GJ$91, W507=Dev!$GJ$92, W507=Dev!$GJ$93, W507=Dev!$GJ$94, W507=Dev!$GJ$95, W507=Dev!$GJ$96, W507=Dev!$GJ$97, W507=Dev!$GH$82), Names!$C$11,""))</f>
        <v/>
      </c>
      <c r="Z507" t="str">
        <f ca="1">IFERROR(VLOOKUP(M507,Racks!$H$4:$M$30,6),"")</f>
        <v/>
      </c>
      <c r="AA507" t="str">
        <f>IF(R507="","",CONCATENATE(S507,Names!$H$3,T507,Names!$J$3,Names!$K$3,Names!$L$3,V507))</f>
        <v/>
      </c>
      <c r="AB507" t="str">
        <f>IF(R507="","",CONCATENATE(V507,Names!$P$3,W507))</f>
        <v/>
      </c>
      <c r="AD507" t="str">
        <f t="shared" si="223"/>
        <v>CREATE</v>
      </c>
      <c r="AF507" t="str">
        <f t="shared" si="231"/>
        <v>??</v>
      </c>
      <c r="AH507" t="e">
        <f t="shared" ca="1" si="232"/>
        <v>#VALUE!</v>
      </c>
      <c r="AI507" t="str">
        <f t="shared" si="224"/>
        <v>AT</v>
      </c>
      <c r="AK507" t="str">
        <f t="shared" si="233"/>
        <v>??</v>
      </c>
      <c r="AM507" t="e">
        <f t="shared" ca="1" si="234"/>
        <v>#VALUE!</v>
      </c>
      <c r="AN507" t="str">
        <f t="shared" si="235"/>
        <v/>
      </c>
      <c r="AO507" t="str">
        <f t="shared" si="225"/>
        <v>KG</v>
      </c>
      <c r="AP507" t="str">
        <f t="shared" ca="1" si="236"/>
        <v/>
      </c>
      <c r="AQ507" t="str">
        <f t="shared" si="237"/>
        <v>??</v>
      </c>
      <c r="AS507" t="str">
        <f t="shared" si="238"/>
        <v/>
      </c>
      <c r="AT507" t="e">
        <f t="shared" ca="1" si="239"/>
        <v>#VALUE!</v>
      </c>
      <c r="AU507">
        <f t="shared" si="226"/>
        <v>5</v>
      </c>
      <c r="AV507" t="str">
        <f t="shared" si="240"/>
        <v>??</v>
      </c>
      <c r="AX507" t="str">
        <f t="shared" si="227"/>
        <v>staffanekstrom</v>
      </c>
      <c r="AY507" t="str">
        <f t="shared" si="228"/>
        <v>INSERTED</v>
      </c>
      <c r="AZ507" t="str">
        <f t="shared" si="229"/>
        <v/>
      </c>
      <c r="BD507" t="str">
        <f t="shared" si="230"/>
        <v>YES</v>
      </c>
      <c r="BF507" t="e">
        <f t="shared" ca="1" si="241"/>
        <v>#VALUE!</v>
      </c>
    </row>
    <row r="508" spans="1:58">
      <c r="A508">
        <v>502</v>
      </c>
      <c r="D508" s="1" t="e">
        <f ca="1">INDIRECT(ADDRESS($C508,D$5,,,Table!$A$1))</f>
        <v>#VALUE!</v>
      </c>
      <c r="E508" t="e">
        <f ca="1">INDIRECT(ADDRESS($C508,E$5,,,Table!$A$1))</f>
        <v>#VALUE!</v>
      </c>
      <c r="F508" t="e">
        <f ca="1">INDIRECT(ADDRESS($C508,F$5,,,Table!$A$1))</f>
        <v>#VALUE!</v>
      </c>
      <c r="G508" t="e">
        <f ca="1">INDIRECT(ADDRESS($C508,G$5,,,Table!$A$1))</f>
        <v>#VALUE!</v>
      </c>
      <c r="H508" t="e">
        <f ca="1">INDIRECT(ADDRESS($C508,H$5,,,Table!$A$1))</f>
        <v>#VALUE!</v>
      </c>
      <c r="J508" t="str">
        <f>IF(OR(I508=Dev!$CU$46, I508=Dev!$CU$47, I508=Dev!$CU$48, I508=Dev!$CU$49, I508=Dev!$CU$50, I508=Dev!$CU$51, I508=Dev!$CU$52, I508=Dev!$CU$53, I508=Dev!$CR$48, I508=Dev!$CR$49),$C$3,                                                                  IF(OR(I508=Dev!$CU$54, I508=Dev!$CU$55, I508=Dev!$CU$56, I508=Dev!$CU$57, I508=Dev!$CU$58, I508=Dev!$CU$59, I508=Dev!$CS$48), $D$3,""))</f>
        <v/>
      </c>
      <c r="K508" t="e">
        <f ca="1">CONCATENATE(E508,Names!$P$3,I508)</f>
        <v>#VALUE!</v>
      </c>
      <c r="M508" t="e">
        <f ca="1">INDIRECT(ADDRESS($C508,M$5,,,Table!$A$1))</f>
        <v>#VALUE!</v>
      </c>
      <c r="O508" t="str">
        <f t="shared" si="242"/>
        <v/>
      </c>
      <c r="Q508" t="str">
        <f t="shared" si="243"/>
        <v/>
      </c>
      <c r="S508" t="str">
        <f ca="1">IFERROR(VLOOKUP(M508,Racks!$H$4:$M$30,Racks!$I$2),"")</f>
        <v/>
      </c>
      <c r="T508" t="str">
        <f ca="1">IFERROR(VLOOKUP(M508,Racks!$H$4:$M$30,Racks!$K$2),"")</f>
        <v/>
      </c>
      <c r="U508" t="str">
        <f t="shared" si="244"/>
        <v/>
      </c>
      <c r="V508" t="str">
        <f>CONCATENATE(Names!$C$17,Names!$N$3,U508)</f>
        <v>PRLTCB-</v>
      </c>
      <c r="Y508" t="str">
        <f>IF(OR(W508=Dev!$GJ$82, W508=Dev!$GJ$83, W508=Dev!$GJ$84, W508=Dev!$GJ$85, W508=Dev!$GJ$86, W508=Dev!$GJ$87, W508=Dev!$GJ$88, W508=Dev!$GJ$89, W508=Dev!$GG$82, W508=Dev!$GG$83, W508=Dev!$GG$84, W508=Dev!$GG$85, W508=Dev!$GG$86),Names!$C$10,                   IF(OR(W508=Dev!$GJ$90, W508=Dev!$GJ$91, W508=Dev!$GJ$92, W508=Dev!$GJ$93, W508=Dev!$GJ$94, W508=Dev!$GJ$95, W508=Dev!$GJ$96, W508=Dev!$GJ$97, W508=Dev!$GH$82), Names!$C$11,""))</f>
        <v/>
      </c>
      <c r="Z508" t="str">
        <f ca="1">IFERROR(VLOOKUP(M508,Racks!$H$4:$M$30,6),"")</f>
        <v/>
      </c>
      <c r="AA508" t="str">
        <f>IF(R508="","",CONCATENATE(S508,Names!$H$3,T508,Names!$J$3,Names!$K$3,Names!$L$3,V508))</f>
        <v/>
      </c>
      <c r="AB508" t="str">
        <f>IF(R508="","",CONCATENATE(V508,Names!$P$3,W508))</f>
        <v/>
      </c>
      <c r="AD508" t="str">
        <f t="shared" si="223"/>
        <v>CREATE</v>
      </c>
      <c r="AF508" t="str">
        <f t="shared" si="231"/>
        <v>??</v>
      </c>
      <c r="AH508" t="e">
        <f t="shared" ca="1" si="232"/>
        <v>#VALUE!</v>
      </c>
      <c r="AI508" t="str">
        <f t="shared" si="224"/>
        <v>AT</v>
      </c>
      <c r="AK508" t="str">
        <f t="shared" si="233"/>
        <v>??</v>
      </c>
      <c r="AM508" t="e">
        <f t="shared" ca="1" si="234"/>
        <v>#VALUE!</v>
      </c>
      <c r="AN508" t="str">
        <f t="shared" si="235"/>
        <v/>
      </c>
      <c r="AO508" t="str">
        <f t="shared" si="225"/>
        <v>KG</v>
      </c>
      <c r="AP508" t="str">
        <f t="shared" ca="1" si="236"/>
        <v/>
      </c>
      <c r="AQ508" t="str">
        <f t="shared" si="237"/>
        <v>??</v>
      </c>
      <c r="AS508" t="str">
        <f t="shared" si="238"/>
        <v/>
      </c>
      <c r="AT508" t="e">
        <f t="shared" ca="1" si="239"/>
        <v>#VALUE!</v>
      </c>
      <c r="AU508">
        <f t="shared" si="226"/>
        <v>5</v>
      </c>
      <c r="AV508" t="str">
        <f t="shared" si="240"/>
        <v>??</v>
      </c>
      <c r="AX508" t="str">
        <f t="shared" si="227"/>
        <v>staffanekstrom</v>
      </c>
      <c r="AY508" t="str">
        <f t="shared" si="228"/>
        <v>INSERTED</v>
      </c>
      <c r="AZ508" t="str">
        <f t="shared" si="229"/>
        <v/>
      </c>
      <c r="BD508" t="str">
        <f t="shared" si="230"/>
        <v>YES</v>
      </c>
      <c r="BF508" t="e">
        <f t="shared" ca="1" si="241"/>
        <v>#VALUE!</v>
      </c>
    </row>
    <row r="509" spans="1:58">
      <c r="A509">
        <v>503</v>
      </c>
      <c r="D509" s="1" t="e">
        <f ca="1">INDIRECT(ADDRESS($C509,D$5,,,Table!$A$1))</f>
        <v>#VALUE!</v>
      </c>
      <c r="E509" t="e">
        <f ca="1">INDIRECT(ADDRESS($C509,E$5,,,Table!$A$1))</f>
        <v>#VALUE!</v>
      </c>
      <c r="F509" t="e">
        <f ca="1">INDIRECT(ADDRESS($C509,F$5,,,Table!$A$1))</f>
        <v>#VALUE!</v>
      </c>
      <c r="G509" t="e">
        <f ca="1">INDIRECT(ADDRESS($C509,G$5,,,Table!$A$1))</f>
        <v>#VALUE!</v>
      </c>
      <c r="H509" t="e">
        <f ca="1">INDIRECT(ADDRESS($C509,H$5,,,Table!$A$1))</f>
        <v>#VALUE!</v>
      </c>
      <c r="J509" t="str">
        <f>IF(OR(I509=Dev!$CU$46, I509=Dev!$CU$47, I509=Dev!$CU$48, I509=Dev!$CU$49, I509=Dev!$CU$50, I509=Dev!$CU$51, I509=Dev!$CU$52, I509=Dev!$CU$53, I509=Dev!$CR$48, I509=Dev!$CR$49),$C$3,                                                                  IF(OR(I509=Dev!$CU$54, I509=Dev!$CU$55, I509=Dev!$CU$56, I509=Dev!$CU$57, I509=Dev!$CU$58, I509=Dev!$CU$59, I509=Dev!$CS$48), $D$3,""))</f>
        <v/>
      </c>
      <c r="K509" t="e">
        <f ca="1">CONCATENATE(E509,Names!$P$3,I509)</f>
        <v>#VALUE!</v>
      </c>
      <c r="M509" t="e">
        <f ca="1">INDIRECT(ADDRESS($C509,M$5,,,Table!$A$1))</f>
        <v>#VALUE!</v>
      </c>
      <c r="O509" t="str">
        <f t="shared" si="242"/>
        <v/>
      </c>
      <c r="Q509" t="str">
        <f t="shared" si="243"/>
        <v/>
      </c>
      <c r="S509" t="str">
        <f ca="1">IFERROR(VLOOKUP(M509,Racks!$H$4:$M$30,Racks!$I$2),"")</f>
        <v/>
      </c>
      <c r="T509" t="str">
        <f ca="1">IFERROR(VLOOKUP(M509,Racks!$H$4:$M$30,Racks!$K$2),"")</f>
        <v/>
      </c>
      <c r="U509" t="str">
        <f t="shared" si="244"/>
        <v/>
      </c>
      <c r="V509" t="str">
        <f>CONCATENATE(Names!$C$17,Names!$N$3,U509)</f>
        <v>PRLTCB-</v>
      </c>
      <c r="Y509" t="str">
        <f>IF(OR(W509=Dev!$GJ$82, W509=Dev!$GJ$83, W509=Dev!$GJ$84, W509=Dev!$GJ$85, W509=Dev!$GJ$86, W509=Dev!$GJ$87, W509=Dev!$GJ$88, W509=Dev!$GJ$89, W509=Dev!$GG$82, W509=Dev!$GG$83, W509=Dev!$GG$84, W509=Dev!$GG$85, W509=Dev!$GG$86),Names!$C$10,                   IF(OR(W509=Dev!$GJ$90, W509=Dev!$GJ$91, W509=Dev!$GJ$92, W509=Dev!$GJ$93, W509=Dev!$GJ$94, W509=Dev!$GJ$95, W509=Dev!$GJ$96, W509=Dev!$GJ$97, W509=Dev!$GH$82), Names!$C$11,""))</f>
        <v/>
      </c>
      <c r="Z509" t="str">
        <f ca="1">IFERROR(VLOOKUP(M509,Racks!$H$4:$M$30,6),"")</f>
        <v/>
      </c>
      <c r="AA509" t="str">
        <f>IF(R509="","",CONCATENATE(S509,Names!$H$3,T509,Names!$J$3,Names!$K$3,Names!$L$3,V509))</f>
        <v/>
      </c>
      <c r="AB509" t="str">
        <f>IF(R509="","",CONCATENATE(V509,Names!$P$3,W509))</f>
        <v/>
      </c>
      <c r="AD509" t="str">
        <f t="shared" si="223"/>
        <v>CREATE</v>
      </c>
      <c r="AF509" t="str">
        <f t="shared" si="231"/>
        <v>??</v>
      </c>
      <c r="AH509" t="e">
        <f t="shared" ca="1" si="232"/>
        <v>#VALUE!</v>
      </c>
      <c r="AI509" t="str">
        <f t="shared" si="224"/>
        <v>AT</v>
      </c>
      <c r="AK509" t="str">
        <f t="shared" si="233"/>
        <v>??</v>
      </c>
      <c r="AM509" t="e">
        <f t="shared" ca="1" si="234"/>
        <v>#VALUE!</v>
      </c>
      <c r="AN509" t="str">
        <f t="shared" si="235"/>
        <v/>
      </c>
      <c r="AO509" t="str">
        <f t="shared" si="225"/>
        <v>KG</v>
      </c>
      <c r="AP509" t="str">
        <f t="shared" ca="1" si="236"/>
        <v/>
      </c>
      <c r="AQ509" t="str">
        <f t="shared" si="237"/>
        <v>??</v>
      </c>
      <c r="AS509" t="str">
        <f t="shared" si="238"/>
        <v/>
      </c>
      <c r="AT509" t="e">
        <f t="shared" ca="1" si="239"/>
        <v>#VALUE!</v>
      </c>
      <c r="AU509">
        <f t="shared" si="226"/>
        <v>5</v>
      </c>
      <c r="AV509" t="str">
        <f t="shared" si="240"/>
        <v>??</v>
      </c>
      <c r="AX509" t="str">
        <f t="shared" si="227"/>
        <v>staffanekstrom</v>
      </c>
      <c r="AY509" t="str">
        <f t="shared" si="228"/>
        <v>INSERTED</v>
      </c>
      <c r="AZ509" t="str">
        <f t="shared" si="229"/>
        <v/>
      </c>
      <c r="BD509" t="str">
        <f t="shared" si="230"/>
        <v>YES</v>
      </c>
      <c r="BF509" t="e">
        <f t="shared" ca="1" si="241"/>
        <v>#VALUE!</v>
      </c>
    </row>
    <row r="510" spans="1:58">
      <c r="A510">
        <v>504</v>
      </c>
      <c r="D510" s="1" t="e">
        <f ca="1">INDIRECT(ADDRESS($C510,D$5,,,Table!$A$1))</f>
        <v>#VALUE!</v>
      </c>
      <c r="E510" t="e">
        <f ca="1">INDIRECT(ADDRESS($C510,E$5,,,Table!$A$1))</f>
        <v>#VALUE!</v>
      </c>
      <c r="F510" t="e">
        <f ca="1">INDIRECT(ADDRESS($C510,F$5,,,Table!$A$1))</f>
        <v>#VALUE!</v>
      </c>
      <c r="G510" t="e">
        <f ca="1">INDIRECT(ADDRESS($C510,G$5,,,Table!$A$1))</f>
        <v>#VALUE!</v>
      </c>
      <c r="H510" t="e">
        <f ca="1">INDIRECT(ADDRESS($C510,H$5,,,Table!$A$1))</f>
        <v>#VALUE!</v>
      </c>
      <c r="J510" t="str">
        <f>IF(OR(I510=Dev!$CU$46, I510=Dev!$CU$47, I510=Dev!$CU$48, I510=Dev!$CU$49, I510=Dev!$CU$50, I510=Dev!$CU$51, I510=Dev!$CU$52, I510=Dev!$CU$53, I510=Dev!$CR$48, I510=Dev!$CR$49),$C$3,                                                                  IF(OR(I510=Dev!$CU$54, I510=Dev!$CU$55, I510=Dev!$CU$56, I510=Dev!$CU$57, I510=Dev!$CU$58, I510=Dev!$CU$59, I510=Dev!$CS$48), $D$3,""))</f>
        <v/>
      </c>
      <c r="K510" t="e">
        <f ca="1">CONCATENATE(E510,Names!$P$3,I510)</f>
        <v>#VALUE!</v>
      </c>
      <c r="M510" t="e">
        <f ca="1">INDIRECT(ADDRESS($C510,M$5,,,Table!$A$1))</f>
        <v>#VALUE!</v>
      </c>
      <c r="O510" t="str">
        <f t="shared" si="242"/>
        <v/>
      </c>
      <c r="Q510" t="str">
        <f t="shared" si="243"/>
        <v/>
      </c>
      <c r="S510" t="str">
        <f ca="1">IFERROR(VLOOKUP(M510,Racks!$H$4:$M$30,Racks!$I$2),"")</f>
        <v/>
      </c>
      <c r="T510" t="str">
        <f ca="1">IFERROR(VLOOKUP(M510,Racks!$H$4:$M$30,Racks!$K$2),"")</f>
        <v/>
      </c>
      <c r="U510" t="str">
        <f t="shared" si="244"/>
        <v/>
      </c>
      <c r="V510" t="str">
        <f>CONCATENATE(Names!$C$17,Names!$N$3,U510)</f>
        <v>PRLTCB-</v>
      </c>
      <c r="Y510" t="str">
        <f>IF(OR(W510=Dev!$GJ$82, W510=Dev!$GJ$83, W510=Dev!$GJ$84, W510=Dev!$GJ$85, W510=Dev!$GJ$86, W510=Dev!$GJ$87, W510=Dev!$GJ$88, W510=Dev!$GJ$89, W510=Dev!$GG$82, W510=Dev!$GG$83, W510=Dev!$GG$84, W510=Dev!$GG$85, W510=Dev!$GG$86),Names!$C$10,                   IF(OR(W510=Dev!$GJ$90, W510=Dev!$GJ$91, W510=Dev!$GJ$92, W510=Dev!$GJ$93, W510=Dev!$GJ$94, W510=Dev!$GJ$95, W510=Dev!$GJ$96, W510=Dev!$GJ$97, W510=Dev!$GH$82), Names!$C$11,""))</f>
        <v/>
      </c>
      <c r="Z510" t="str">
        <f ca="1">IFERROR(VLOOKUP(M510,Racks!$H$4:$M$30,6),"")</f>
        <v/>
      </c>
      <c r="AA510" t="str">
        <f>IF(R510="","",CONCATENATE(S510,Names!$H$3,T510,Names!$J$3,Names!$K$3,Names!$L$3,V510))</f>
        <v/>
      </c>
      <c r="AB510" t="str">
        <f>IF(R510="","",CONCATENATE(V510,Names!$P$3,W510))</f>
        <v/>
      </c>
      <c r="AD510" t="str">
        <f t="shared" si="223"/>
        <v>CREATE</v>
      </c>
      <c r="AF510" t="str">
        <f t="shared" si="231"/>
        <v>??</v>
      </c>
      <c r="AH510" t="e">
        <f t="shared" ca="1" si="232"/>
        <v>#VALUE!</v>
      </c>
      <c r="AI510" t="str">
        <f t="shared" si="224"/>
        <v>AT</v>
      </c>
      <c r="AK510" t="str">
        <f t="shared" si="233"/>
        <v>??</v>
      </c>
      <c r="AM510" t="e">
        <f t="shared" ca="1" si="234"/>
        <v>#VALUE!</v>
      </c>
      <c r="AN510" t="str">
        <f t="shared" si="235"/>
        <v/>
      </c>
      <c r="AO510" t="str">
        <f t="shared" si="225"/>
        <v>KG</v>
      </c>
      <c r="AP510" t="str">
        <f t="shared" ca="1" si="236"/>
        <v/>
      </c>
      <c r="AQ510" t="str">
        <f t="shared" si="237"/>
        <v>??</v>
      </c>
      <c r="AS510" t="str">
        <f t="shared" si="238"/>
        <v/>
      </c>
      <c r="AT510" t="e">
        <f t="shared" ca="1" si="239"/>
        <v>#VALUE!</v>
      </c>
      <c r="AU510">
        <f t="shared" si="226"/>
        <v>5</v>
      </c>
      <c r="AV510" t="str">
        <f t="shared" si="240"/>
        <v>??</v>
      </c>
      <c r="AX510" t="str">
        <f t="shared" si="227"/>
        <v>staffanekstrom</v>
      </c>
      <c r="AY510" t="str">
        <f t="shared" si="228"/>
        <v>INSERTED</v>
      </c>
      <c r="AZ510" t="str">
        <f t="shared" si="229"/>
        <v/>
      </c>
      <c r="BD510" t="str">
        <f t="shared" si="230"/>
        <v>YES</v>
      </c>
      <c r="BF510" t="e">
        <f t="shared" ca="1" si="241"/>
        <v>#VALUE!</v>
      </c>
    </row>
    <row r="511" spans="1:58">
      <c r="A511">
        <v>505</v>
      </c>
      <c r="D511" s="1" t="e">
        <f ca="1">INDIRECT(ADDRESS($C511,D$5,,,Table!$A$1))</f>
        <v>#VALUE!</v>
      </c>
      <c r="E511" t="e">
        <f ca="1">INDIRECT(ADDRESS($C511,E$5,,,Table!$A$1))</f>
        <v>#VALUE!</v>
      </c>
      <c r="F511" t="e">
        <f ca="1">INDIRECT(ADDRESS($C511,F$5,,,Table!$A$1))</f>
        <v>#VALUE!</v>
      </c>
      <c r="G511" t="e">
        <f ca="1">INDIRECT(ADDRESS($C511,G$5,,,Table!$A$1))</f>
        <v>#VALUE!</v>
      </c>
      <c r="H511" t="e">
        <f ca="1">INDIRECT(ADDRESS($C511,H$5,,,Table!$A$1))</f>
        <v>#VALUE!</v>
      </c>
      <c r="J511" t="str">
        <f>IF(OR(I511=Dev!$CU$46, I511=Dev!$CU$47, I511=Dev!$CU$48, I511=Dev!$CU$49, I511=Dev!$CU$50, I511=Dev!$CU$51, I511=Dev!$CU$52, I511=Dev!$CU$53, I511=Dev!$CR$48, I511=Dev!$CR$49),$C$3,                                                                  IF(OR(I511=Dev!$CU$54, I511=Dev!$CU$55, I511=Dev!$CU$56, I511=Dev!$CU$57, I511=Dev!$CU$58, I511=Dev!$CU$59, I511=Dev!$CS$48), $D$3,""))</f>
        <v/>
      </c>
      <c r="K511" t="e">
        <f ca="1">CONCATENATE(E511,Names!$P$3,I511)</f>
        <v>#VALUE!</v>
      </c>
      <c r="M511" t="e">
        <f ca="1">INDIRECT(ADDRESS($C511,M$5,,,Table!$A$1))</f>
        <v>#VALUE!</v>
      </c>
      <c r="O511" t="str">
        <f t="shared" si="242"/>
        <v/>
      </c>
      <c r="Q511" t="str">
        <f t="shared" si="243"/>
        <v/>
      </c>
      <c r="S511" t="str">
        <f ca="1">IFERROR(VLOOKUP(M511,Racks!$H$4:$M$30,Racks!$I$2),"")</f>
        <v/>
      </c>
      <c r="T511" t="str">
        <f ca="1">IFERROR(VLOOKUP(M511,Racks!$H$4:$M$30,Racks!$K$2),"")</f>
        <v/>
      </c>
      <c r="U511" t="str">
        <f t="shared" si="244"/>
        <v/>
      </c>
      <c r="V511" t="str">
        <f>CONCATENATE(Names!$C$17,Names!$N$3,U511)</f>
        <v>PRLTCB-</v>
      </c>
      <c r="Y511" t="str">
        <f>IF(OR(W511=Dev!$GJ$82, W511=Dev!$GJ$83, W511=Dev!$GJ$84, W511=Dev!$GJ$85, W511=Dev!$GJ$86, W511=Dev!$GJ$87, W511=Dev!$GJ$88, W511=Dev!$GJ$89, W511=Dev!$GG$82, W511=Dev!$GG$83, W511=Dev!$GG$84, W511=Dev!$GG$85, W511=Dev!$GG$86),Names!$C$10,                   IF(OR(W511=Dev!$GJ$90, W511=Dev!$GJ$91, W511=Dev!$GJ$92, W511=Dev!$GJ$93, W511=Dev!$GJ$94, W511=Dev!$GJ$95, W511=Dev!$GJ$96, W511=Dev!$GJ$97, W511=Dev!$GH$82), Names!$C$11,""))</f>
        <v/>
      </c>
      <c r="Z511" t="str">
        <f ca="1">IFERROR(VLOOKUP(M511,Racks!$H$4:$M$30,6),"")</f>
        <v/>
      </c>
      <c r="AA511" t="str">
        <f>IF(R511="","",CONCATENATE(S511,Names!$H$3,T511,Names!$J$3,Names!$K$3,Names!$L$3,V511))</f>
        <v/>
      </c>
      <c r="AB511" t="str">
        <f>IF(R511="","",CONCATENATE(V511,Names!$P$3,W511))</f>
        <v/>
      </c>
      <c r="AD511" t="str">
        <f t="shared" si="223"/>
        <v>CREATE</v>
      </c>
      <c r="AF511" t="str">
        <f t="shared" si="231"/>
        <v>??</v>
      </c>
      <c r="AH511" t="e">
        <f t="shared" ca="1" si="232"/>
        <v>#VALUE!</v>
      </c>
      <c r="AI511" t="str">
        <f t="shared" si="224"/>
        <v>AT</v>
      </c>
      <c r="AK511" t="str">
        <f t="shared" si="233"/>
        <v>??</v>
      </c>
      <c r="AM511" t="e">
        <f t="shared" ca="1" si="234"/>
        <v>#VALUE!</v>
      </c>
      <c r="AN511" t="str">
        <f t="shared" si="235"/>
        <v/>
      </c>
      <c r="AO511" t="str">
        <f t="shared" si="225"/>
        <v>KG</v>
      </c>
      <c r="AP511" t="str">
        <f t="shared" ca="1" si="236"/>
        <v/>
      </c>
      <c r="AQ511" t="str">
        <f t="shared" si="237"/>
        <v>??</v>
      </c>
      <c r="AS511" t="str">
        <f t="shared" si="238"/>
        <v/>
      </c>
      <c r="AT511" t="e">
        <f t="shared" ca="1" si="239"/>
        <v>#VALUE!</v>
      </c>
      <c r="AU511">
        <f t="shared" si="226"/>
        <v>5</v>
      </c>
      <c r="AV511" t="str">
        <f t="shared" si="240"/>
        <v>??</v>
      </c>
      <c r="AX511" t="str">
        <f t="shared" si="227"/>
        <v>staffanekstrom</v>
      </c>
      <c r="AY511" t="str">
        <f t="shared" si="228"/>
        <v>INSERTED</v>
      </c>
      <c r="AZ511" t="str">
        <f t="shared" si="229"/>
        <v/>
      </c>
      <c r="BD511" t="str">
        <f t="shared" si="230"/>
        <v>YES</v>
      </c>
      <c r="BF511" t="e">
        <f t="shared" ca="1" si="241"/>
        <v>#VALUE!</v>
      </c>
    </row>
    <row r="512" spans="1:58">
      <c r="A512">
        <v>506</v>
      </c>
      <c r="D512" s="1" t="e">
        <f ca="1">INDIRECT(ADDRESS($C512,D$5,,,Table!$A$1))</f>
        <v>#VALUE!</v>
      </c>
      <c r="E512" t="e">
        <f ca="1">INDIRECT(ADDRESS($C512,E$5,,,Table!$A$1))</f>
        <v>#VALUE!</v>
      </c>
      <c r="F512" t="e">
        <f ca="1">INDIRECT(ADDRESS($C512,F$5,,,Table!$A$1))</f>
        <v>#VALUE!</v>
      </c>
      <c r="G512" t="e">
        <f ca="1">INDIRECT(ADDRESS($C512,G$5,,,Table!$A$1))</f>
        <v>#VALUE!</v>
      </c>
      <c r="H512" t="e">
        <f ca="1">INDIRECT(ADDRESS($C512,H$5,,,Table!$A$1))</f>
        <v>#VALUE!</v>
      </c>
      <c r="J512" t="str">
        <f>IF(OR(I512=Dev!$CU$46, I512=Dev!$CU$47, I512=Dev!$CU$48, I512=Dev!$CU$49, I512=Dev!$CU$50, I512=Dev!$CU$51, I512=Dev!$CU$52, I512=Dev!$CU$53, I512=Dev!$CR$48, I512=Dev!$CR$49),$C$3,                                                                  IF(OR(I512=Dev!$CU$54, I512=Dev!$CU$55, I512=Dev!$CU$56, I512=Dev!$CU$57, I512=Dev!$CU$58, I512=Dev!$CU$59, I512=Dev!$CS$48), $D$3,""))</f>
        <v/>
      </c>
      <c r="K512" t="e">
        <f ca="1">CONCATENATE(E512,Names!$P$3,I512)</f>
        <v>#VALUE!</v>
      </c>
      <c r="M512" t="e">
        <f ca="1">INDIRECT(ADDRESS($C512,M$5,,,Table!$A$1))</f>
        <v>#VALUE!</v>
      </c>
      <c r="O512" t="str">
        <f t="shared" si="242"/>
        <v/>
      </c>
      <c r="Q512" t="str">
        <f t="shared" si="243"/>
        <v/>
      </c>
      <c r="S512" t="str">
        <f ca="1">IFERROR(VLOOKUP(M512,Racks!$H$4:$M$30,Racks!$I$2),"")</f>
        <v/>
      </c>
      <c r="T512" t="str">
        <f ca="1">IFERROR(VLOOKUP(M512,Racks!$H$4:$M$30,Racks!$K$2),"")</f>
        <v/>
      </c>
      <c r="U512" t="str">
        <f t="shared" si="244"/>
        <v/>
      </c>
      <c r="V512" t="str">
        <f>CONCATENATE(Names!$C$17,Names!$N$3,U512)</f>
        <v>PRLTCB-</v>
      </c>
      <c r="Y512" t="str">
        <f>IF(OR(W512=Dev!$GJ$82, W512=Dev!$GJ$83, W512=Dev!$GJ$84, W512=Dev!$GJ$85, W512=Dev!$GJ$86, W512=Dev!$GJ$87, W512=Dev!$GJ$88, W512=Dev!$GJ$89, W512=Dev!$GG$82, W512=Dev!$GG$83, W512=Dev!$GG$84, W512=Dev!$GG$85, W512=Dev!$GG$86),Names!$C$10,                   IF(OR(W512=Dev!$GJ$90, W512=Dev!$GJ$91, W512=Dev!$GJ$92, W512=Dev!$GJ$93, W512=Dev!$GJ$94, W512=Dev!$GJ$95, W512=Dev!$GJ$96, W512=Dev!$GJ$97, W512=Dev!$GH$82), Names!$C$11,""))</f>
        <v/>
      </c>
      <c r="Z512" t="str">
        <f ca="1">IFERROR(VLOOKUP(M512,Racks!$H$4:$M$30,6),"")</f>
        <v/>
      </c>
      <c r="AA512" t="str">
        <f>IF(R512="","",CONCATENATE(S512,Names!$H$3,T512,Names!$J$3,Names!$K$3,Names!$L$3,V512))</f>
        <v/>
      </c>
      <c r="AB512" t="str">
        <f>IF(R512="","",CONCATENATE(V512,Names!$P$3,W512))</f>
        <v/>
      </c>
      <c r="AD512" t="str">
        <f t="shared" si="223"/>
        <v>CREATE</v>
      </c>
      <c r="AF512" t="str">
        <f t="shared" si="231"/>
        <v>??</v>
      </c>
      <c r="AH512" t="e">
        <f t="shared" ca="1" si="232"/>
        <v>#VALUE!</v>
      </c>
      <c r="AI512" t="str">
        <f t="shared" si="224"/>
        <v>AT</v>
      </c>
      <c r="AK512" t="str">
        <f t="shared" si="233"/>
        <v>??</v>
      </c>
      <c r="AM512" t="e">
        <f t="shared" ca="1" si="234"/>
        <v>#VALUE!</v>
      </c>
      <c r="AN512" t="str">
        <f t="shared" si="235"/>
        <v/>
      </c>
      <c r="AO512" t="str">
        <f t="shared" si="225"/>
        <v>KG</v>
      </c>
      <c r="AP512" t="str">
        <f t="shared" ca="1" si="236"/>
        <v/>
      </c>
      <c r="AQ512" t="str">
        <f t="shared" si="237"/>
        <v>??</v>
      </c>
      <c r="AS512" t="str">
        <f t="shared" si="238"/>
        <v/>
      </c>
      <c r="AT512" t="e">
        <f t="shared" ca="1" si="239"/>
        <v>#VALUE!</v>
      </c>
      <c r="AU512">
        <f t="shared" si="226"/>
        <v>5</v>
      </c>
      <c r="AV512" t="str">
        <f t="shared" si="240"/>
        <v>??</v>
      </c>
      <c r="AX512" t="str">
        <f t="shared" si="227"/>
        <v>staffanekstrom</v>
      </c>
      <c r="AY512" t="str">
        <f t="shared" si="228"/>
        <v>INSERTED</v>
      </c>
      <c r="AZ512" t="str">
        <f t="shared" si="229"/>
        <v/>
      </c>
      <c r="BD512" t="str">
        <f t="shared" si="230"/>
        <v>YES</v>
      </c>
      <c r="BF512" t="e">
        <f t="shared" ca="1" si="241"/>
        <v>#VALUE!</v>
      </c>
    </row>
    <row r="513" spans="1:58">
      <c r="A513">
        <v>507</v>
      </c>
      <c r="D513" s="1" t="e">
        <f ca="1">INDIRECT(ADDRESS($C513,D$5,,,Table!$A$1))</f>
        <v>#VALUE!</v>
      </c>
      <c r="E513" t="e">
        <f ca="1">INDIRECT(ADDRESS($C513,E$5,,,Table!$A$1))</f>
        <v>#VALUE!</v>
      </c>
      <c r="F513" t="e">
        <f ca="1">INDIRECT(ADDRESS($C513,F$5,,,Table!$A$1))</f>
        <v>#VALUE!</v>
      </c>
      <c r="G513" t="e">
        <f ca="1">INDIRECT(ADDRESS($C513,G$5,,,Table!$A$1))</f>
        <v>#VALUE!</v>
      </c>
      <c r="H513" t="e">
        <f ca="1">INDIRECT(ADDRESS($C513,H$5,,,Table!$A$1))</f>
        <v>#VALUE!</v>
      </c>
      <c r="J513" t="str">
        <f>IF(OR(I513=Dev!$CU$46, I513=Dev!$CU$47, I513=Dev!$CU$48, I513=Dev!$CU$49, I513=Dev!$CU$50, I513=Dev!$CU$51, I513=Dev!$CU$52, I513=Dev!$CU$53, I513=Dev!$CR$48, I513=Dev!$CR$49),$C$3,                                                                  IF(OR(I513=Dev!$CU$54, I513=Dev!$CU$55, I513=Dev!$CU$56, I513=Dev!$CU$57, I513=Dev!$CU$58, I513=Dev!$CU$59, I513=Dev!$CS$48), $D$3,""))</f>
        <v/>
      </c>
      <c r="K513" t="e">
        <f ca="1">CONCATENATE(E513,Names!$P$3,I513)</f>
        <v>#VALUE!</v>
      </c>
      <c r="M513" t="e">
        <f ca="1">INDIRECT(ADDRESS($C513,M$5,,,Table!$A$1))</f>
        <v>#VALUE!</v>
      </c>
      <c r="O513" t="str">
        <f t="shared" si="242"/>
        <v/>
      </c>
      <c r="Q513" t="str">
        <f t="shared" si="243"/>
        <v/>
      </c>
      <c r="S513" t="str">
        <f ca="1">IFERROR(VLOOKUP(M513,Racks!$H$4:$M$30,Racks!$I$2),"")</f>
        <v/>
      </c>
      <c r="T513" t="str">
        <f ca="1">IFERROR(VLOOKUP(M513,Racks!$H$4:$M$30,Racks!$K$2),"")</f>
        <v/>
      </c>
      <c r="U513" t="str">
        <f t="shared" si="244"/>
        <v/>
      </c>
      <c r="V513" t="str">
        <f>CONCATENATE(Names!$C$17,Names!$N$3,U513)</f>
        <v>PRLTCB-</v>
      </c>
      <c r="Y513" t="str">
        <f>IF(OR(W513=Dev!$GJ$82, W513=Dev!$GJ$83, W513=Dev!$GJ$84, W513=Dev!$GJ$85, W513=Dev!$GJ$86, W513=Dev!$GJ$87, W513=Dev!$GJ$88, W513=Dev!$GJ$89, W513=Dev!$GG$82, W513=Dev!$GG$83, W513=Dev!$GG$84, W513=Dev!$GG$85, W513=Dev!$GG$86),Names!$C$10,                   IF(OR(W513=Dev!$GJ$90, W513=Dev!$GJ$91, W513=Dev!$GJ$92, W513=Dev!$GJ$93, W513=Dev!$GJ$94, W513=Dev!$GJ$95, W513=Dev!$GJ$96, W513=Dev!$GJ$97, W513=Dev!$GH$82), Names!$C$11,""))</f>
        <v/>
      </c>
      <c r="Z513" t="str">
        <f ca="1">IFERROR(VLOOKUP(M513,Racks!$H$4:$M$30,6),"")</f>
        <v/>
      </c>
      <c r="AA513" t="str">
        <f>IF(R513="","",CONCATENATE(S513,Names!$H$3,T513,Names!$J$3,Names!$K$3,Names!$L$3,V513))</f>
        <v/>
      </c>
      <c r="AB513" t="str">
        <f>IF(R513="","",CONCATENATE(V513,Names!$P$3,W513))</f>
        <v/>
      </c>
      <c r="AD513" t="str">
        <f t="shared" si="223"/>
        <v>CREATE</v>
      </c>
      <c r="AF513" t="str">
        <f t="shared" si="231"/>
        <v>??</v>
      </c>
      <c r="AH513" t="e">
        <f t="shared" ca="1" si="232"/>
        <v>#VALUE!</v>
      </c>
      <c r="AI513" t="str">
        <f t="shared" si="224"/>
        <v>AT</v>
      </c>
      <c r="AK513" t="str">
        <f t="shared" si="233"/>
        <v>??</v>
      </c>
      <c r="AM513" t="e">
        <f t="shared" ca="1" si="234"/>
        <v>#VALUE!</v>
      </c>
      <c r="AN513" t="str">
        <f t="shared" si="235"/>
        <v/>
      </c>
      <c r="AO513" t="str">
        <f t="shared" si="225"/>
        <v>KG</v>
      </c>
      <c r="AP513" t="str">
        <f t="shared" ca="1" si="236"/>
        <v/>
      </c>
      <c r="AQ513" t="str">
        <f t="shared" si="237"/>
        <v>??</v>
      </c>
      <c r="AS513" t="str">
        <f t="shared" si="238"/>
        <v/>
      </c>
      <c r="AT513" t="e">
        <f t="shared" ca="1" si="239"/>
        <v>#VALUE!</v>
      </c>
      <c r="AU513">
        <f t="shared" si="226"/>
        <v>5</v>
      </c>
      <c r="AV513" t="str">
        <f t="shared" si="240"/>
        <v>??</v>
      </c>
      <c r="AX513" t="str">
        <f t="shared" si="227"/>
        <v>staffanekstrom</v>
      </c>
      <c r="AY513" t="str">
        <f t="shared" si="228"/>
        <v>INSERTED</v>
      </c>
      <c r="AZ513" t="str">
        <f t="shared" si="229"/>
        <v/>
      </c>
      <c r="BD513" t="str">
        <f t="shared" si="230"/>
        <v>YES</v>
      </c>
      <c r="BF513" t="e">
        <f t="shared" ca="1" si="241"/>
        <v>#VALUE!</v>
      </c>
    </row>
    <row r="514" spans="1:58">
      <c r="A514">
        <v>508</v>
      </c>
      <c r="D514" s="1" t="e">
        <f ca="1">INDIRECT(ADDRESS($C514,D$5,,,Table!$A$1))</f>
        <v>#VALUE!</v>
      </c>
      <c r="E514" t="e">
        <f ca="1">INDIRECT(ADDRESS($C514,E$5,,,Table!$A$1))</f>
        <v>#VALUE!</v>
      </c>
      <c r="F514" t="e">
        <f ca="1">INDIRECT(ADDRESS($C514,F$5,,,Table!$A$1))</f>
        <v>#VALUE!</v>
      </c>
      <c r="G514" t="e">
        <f ca="1">INDIRECT(ADDRESS($C514,G$5,,,Table!$A$1))</f>
        <v>#VALUE!</v>
      </c>
      <c r="H514" t="e">
        <f ca="1">INDIRECT(ADDRESS($C514,H$5,,,Table!$A$1))</f>
        <v>#VALUE!</v>
      </c>
      <c r="J514" t="str">
        <f>IF(OR(I514=Dev!$CU$46, I514=Dev!$CU$47, I514=Dev!$CU$48, I514=Dev!$CU$49, I514=Dev!$CU$50, I514=Dev!$CU$51, I514=Dev!$CU$52, I514=Dev!$CU$53, I514=Dev!$CR$48, I514=Dev!$CR$49),$C$3,                                                                  IF(OR(I514=Dev!$CU$54, I514=Dev!$CU$55, I514=Dev!$CU$56, I514=Dev!$CU$57, I514=Dev!$CU$58, I514=Dev!$CU$59, I514=Dev!$CS$48), $D$3,""))</f>
        <v/>
      </c>
      <c r="K514" t="e">
        <f ca="1">CONCATENATE(E514,Names!$P$3,I514)</f>
        <v>#VALUE!</v>
      </c>
      <c r="M514" t="e">
        <f ca="1">INDIRECT(ADDRESS($C514,M$5,,,Table!$A$1))</f>
        <v>#VALUE!</v>
      </c>
      <c r="O514" t="str">
        <f t="shared" si="242"/>
        <v/>
      </c>
      <c r="Q514" t="str">
        <f t="shared" si="243"/>
        <v/>
      </c>
      <c r="S514" t="str">
        <f ca="1">IFERROR(VLOOKUP(M514,Racks!$H$4:$M$30,Racks!$I$2),"")</f>
        <v/>
      </c>
      <c r="T514" t="str">
        <f ca="1">IFERROR(VLOOKUP(M514,Racks!$H$4:$M$30,Racks!$K$2),"")</f>
        <v/>
      </c>
      <c r="U514" t="str">
        <f t="shared" si="244"/>
        <v/>
      </c>
      <c r="V514" t="str">
        <f>CONCATENATE(Names!$C$17,Names!$N$3,U514)</f>
        <v>PRLTCB-</v>
      </c>
      <c r="Y514" t="str">
        <f>IF(OR(W514=Dev!$GJ$82, W514=Dev!$GJ$83, W514=Dev!$GJ$84, W514=Dev!$GJ$85, W514=Dev!$GJ$86, W514=Dev!$GJ$87, W514=Dev!$GJ$88, W514=Dev!$GJ$89, W514=Dev!$GG$82, W514=Dev!$GG$83, W514=Dev!$GG$84, W514=Dev!$GG$85, W514=Dev!$GG$86),Names!$C$10,                   IF(OR(W514=Dev!$GJ$90, W514=Dev!$GJ$91, W514=Dev!$GJ$92, W514=Dev!$GJ$93, W514=Dev!$GJ$94, W514=Dev!$GJ$95, W514=Dev!$GJ$96, W514=Dev!$GJ$97, W514=Dev!$GH$82), Names!$C$11,""))</f>
        <v/>
      </c>
      <c r="Z514" t="str">
        <f ca="1">IFERROR(VLOOKUP(M514,Racks!$H$4:$M$30,6),"")</f>
        <v/>
      </c>
      <c r="AA514" t="str">
        <f>IF(R514="","",CONCATENATE(S514,Names!$H$3,T514,Names!$J$3,Names!$K$3,Names!$L$3,V514))</f>
        <v/>
      </c>
      <c r="AB514" t="str">
        <f>IF(R514="","",CONCATENATE(V514,Names!$P$3,W514))</f>
        <v/>
      </c>
      <c r="AD514" t="str">
        <f t="shared" si="223"/>
        <v>CREATE</v>
      </c>
      <c r="AF514" t="str">
        <f t="shared" si="231"/>
        <v>??</v>
      </c>
      <c r="AH514" t="e">
        <f t="shared" ca="1" si="232"/>
        <v>#VALUE!</v>
      </c>
      <c r="AI514" t="str">
        <f t="shared" si="224"/>
        <v>AT</v>
      </c>
      <c r="AK514" t="str">
        <f t="shared" si="233"/>
        <v>??</v>
      </c>
      <c r="AM514" t="e">
        <f t="shared" ca="1" si="234"/>
        <v>#VALUE!</v>
      </c>
      <c r="AN514" t="str">
        <f t="shared" si="235"/>
        <v/>
      </c>
      <c r="AO514" t="str">
        <f t="shared" si="225"/>
        <v>KG</v>
      </c>
      <c r="AP514" t="str">
        <f t="shared" ca="1" si="236"/>
        <v/>
      </c>
      <c r="AQ514" t="str">
        <f t="shared" si="237"/>
        <v>??</v>
      </c>
      <c r="AS514" t="str">
        <f t="shared" si="238"/>
        <v/>
      </c>
      <c r="AT514" t="e">
        <f t="shared" ca="1" si="239"/>
        <v>#VALUE!</v>
      </c>
      <c r="AU514">
        <f t="shared" si="226"/>
        <v>5</v>
      </c>
      <c r="AV514" t="str">
        <f t="shared" si="240"/>
        <v>??</v>
      </c>
      <c r="AX514" t="str">
        <f t="shared" si="227"/>
        <v>staffanekstrom</v>
      </c>
      <c r="AY514" t="str">
        <f t="shared" si="228"/>
        <v>INSERTED</v>
      </c>
      <c r="AZ514" t="str">
        <f t="shared" si="229"/>
        <v/>
      </c>
      <c r="BD514" t="str">
        <f t="shared" si="230"/>
        <v>YES</v>
      </c>
      <c r="BF514" t="e">
        <f t="shared" ca="1" si="241"/>
        <v>#VALUE!</v>
      </c>
    </row>
    <row r="515" spans="1:58">
      <c r="A515">
        <v>509</v>
      </c>
      <c r="D515" s="1" t="e">
        <f ca="1">INDIRECT(ADDRESS($C515,D$5,,,Table!$A$1))</f>
        <v>#VALUE!</v>
      </c>
      <c r="E515" t="e">
        <f ca="1">INDIRECT(ADDRESS($C515,E$5,,,Table!$A$1))</f>
        <v>#VALUE!</v>
      </c>
      <c r="F515" t="e">
        <f ca="1">INDIRECT(ADDRESS($C515,F$5,,,Table!$A$1))</f>
        <v>#VALUE!</v>
      </c>
      <c r="G515" t="e">
        <f ca="1">INDIRECT(ADDRESS($C515,G$5,,,Table!$A$1))</f>
        <v>#VALUE!</v>
      </c>
      <c r="H515" t="e">
        <f ca="1">INDIRECT(ADDRESS($C515,H$5,,,Table!$A$1))</f>
        <v>#VALUE!</v>
      </c>
      <c r="J515" t="str">
        <f>IF(OR(I515=Dev!$CU$46, I515=Dev!$CU$47, I515=Dev!$CU$48, I515=Dev!$CU$49, I515=Dev!$CU$50, I515=Dev!$CU$51, I515=Dev!$CU$52, I515=Dev!$CU$53, I515=Dev!$CR$48, I515=Dev!$CR$49),$C$3,                                                                  IF(OR(I515=Dev!$CU$54, I515=Dev!$CU$55, I515=Dev!$CU$56, I515=Dev!$CU$57, I515=Dev!$CU$58, I515=Dev!$CU$59, I515=Dev!$CS$48), $D$3,""))</f>
        <v/>
      </c>
      <c r="K515" t="e">
        <f ca="1">CONCATENATE(E515,Names!$P$3,I515)</f>
        <v>#VALUE!</v>
      </c>
      <c r="M515" t="e">
        <f ca="1">INDIRECT(ADDRESS($C515,M$5,,,Table!$A$1))</f>
        <v>#VALUE!</v>
      </c>
      <c r="O515" t="str">
        <f t="shared" si="242"/>
        <v/>
      </c>
      <c r="Q515" t="str">
        <f t="shared" si="243"/>
        <v/>
      </c>
      <c r="S515" t="str">
        <f ca="1">IFERROR(VLOOKUP(M515,Racks!$H$4:$M$30,Racks!$I$2),"")</f>
        <v/>
      </c>
      <c r="T515" t="str">
        <f ca="1">IFERROR(VLOOKUP(M515,Racks!$H$4:$M$30,Racks!$K$2),"")</f>
        <v/>
      </c>
      <c r="U515" t="str">
        <f t="shared" si="244"/>
        <v/>
      </c>
      <c r="V515" t="str">
        <f>CONCATENATE(Names!$C$17,Names!$N$3,U515)</f>
        <v>PRLTCB-</v>
      </c>
      <c r="Y515" t="str">
        <f>IF(OR(W515=Dev!$GJ$82, W515=Dev!$GJ$83, W515=Dev!$GJ$84, W515=Dev!$GJ$85, W515=Dev!$GJ$86, W515=Dev!$GJ$87, W515=Dev!$GJ$88, W515=Dev!$GJ$89, W515=Dev!$GG$82, W515=Dev!$GG$83, W515=Dev!$GG$84, W515=Dev!$GG$85, W515=Dev!$GG$86),Names!$C$10,                   IF(OR(W515=Dev!$GJ$90, W515=Dev!$GJ$91, W515=Dev!$GJ$92, W515=Dev!$GJ$93, W515=Dev!$GJ$94, W515=Dev!$GJ$95, W515=Dev!$GJ$96, W515=Dev!$GJ$97, W515=Dev!$GH$82), Names!$C$11,""))</f>
        <v/>
      </c>
      <c r="Z515" t="str">
        <f ca="1">IFERROR(VLOOKUP(M515,Racks!$H$4:$M$30,6),"")</f>
        <v/>
      </c>
      <c r="AA515" t="str">
        <f>IF(R515="","",CONCATENATE(S515,Names!$H$3,T515,Names!$J$3,Names!$K$3,Names!$L$3,V515))</f>
        <v/>
      </c>
      <c r="AB515" t="str">
        <f>IF(R515="","",CONCATENATE(V515,Names!$P$3,W515))</f>
        <v/>
      </c>
      <c r="AD515" t="str">
        <f t="shared" si="223"/>
        <v>CREATE</v>
      </c>
      <c r="AF515" t="str">
        <f t="shared" si="231"/>
        <v>??</v>
      </c>
      <c r="AH515" t="e">
        <f t="shared" ca="1" si="232"/>
        <v>#VALUE!</v>
      </c>
      <c r="AI515" t="str">
        <f t="shared" si="224"/>
        <v>AT</v>
      </c>
      <c r="AK515" t="str">
        <f t="shared" si="233"/>
        <v>??</v>
      </c>
      <c r="AM515" t="e">
        <f t="shared" ca="1" si="234"/>
        <v>#VALUE!</v>
      </c>
      <c r="AN515" t="str">
        <f t="shared" si="235"/>
        <v/>
      </c>
      <c r="AO515" t="str">
        <f t="shared" si="225"/>
        <v>KG</v>
      </c>
      <c r="AP515" t="str">
        <f t="shared" ca="1" si="236"/>
        <v/>
      </c>
      <c r="AQ515" t="str">
        <f t="shared" si="237"/>
        <v>??</v>
      </c>
      <c r="AS515" t="str">
        <f t="shared" si="238"/>
        <v/>
      </c>
      <c r="AT515" t="e">
        <f t="shared" ca="1" si="239"/>
        <v>#VALUE!</v>
      </c>
      <c r="AU515">
        <f t="shared" si="226"/>
        <v>5</v>
      </c>
      <c r="AV515" t="str">
        <f t="shared" si="240"/>
        <v>??</v>
      </c>
      <c r="AX515" t="str">
        <f t="shared" si="227"/>
        <v>staffanekstrom</v>
      </c>
      <c r="AY515" t="str">
        <f t="shared" si="228"/>
        <v>INSERTED</v>
      </c>
      <c r="AZ515" t="str">
        <f t="shared" si="229"/>
        <v/>
      </c>
      <c r="BD515" t="str">
        <f t="shared" si="230"/>
        <v>YES</v>
      </c>
      <c r="BF515" t="e">
        <f t="shared" ca="1" si="241"/>
        <v>#VALUE!</v>
      </c>
    </row>
    <row r="516" spans="1:58">
      <c r="A516">
        <v>510</v>
      </c>
      <c r="D516" s="1" t="e">
        <f ca="1">INDIRECT(ADDRESS($C516,D$5,,,Table!$A$1))</f>
        <v>#VALUE!</v>
      </c>
      <c r="E516" t="e">
        <f ca="1">INDIRECT(ADDRESS($C516,E$5,,,Table!$A$1))</f>
        <v>#VALUE!</v>
      </c>
      <c r="F516" t="e">
        <f ca="1">INDIRECT(ADDRESS($C516,F$5,,,Table!$A$1))</f>
        <v>#VALUE!</v>
      </c>
      <c r="G516" t="e">
        <f ca="1">INDIRECT(ADDRESS($C516,G$5,,,Table!$A$1))</f>
        <v>#VALUE!</v>
      </c>
      <c r="H516" t="e">
        <f ca="1">INDIRECT(ADDRESS($C516,H$5,,,Table!$A$1))</f>
        <v>#VALUE!</v>
      </c>
      <c r="J516" t="str">
        <f>IF(OR(I516=Dev!$CU$46, I516=Dev!$CU$47, I516=Dev!$CU$48, I516=Dev!$CU$49, I516=Dev!$CU$50, I516=Dev!$CU$51, I516=Dev!$CU$52, I516=Dev!$CU$53, I516=Dev!$CR$48, I516=Dev!$CR$49),$C$3,                                                                  IF(OR(I516=Dev!$CU$54, I516=Dev!$CU$55, I516=Dev!$CU$56, I516=Dev!$CU$57, I516=Dev!$CU$58, I516=Dev!$CU$59, I516=Dev!$CS$48), $D$3,""))</f>
        <v/>
      </c>
      <c r="K516" t="e">
        <f ca="1">CONCATENATE(E516,Names!$P$3,I516)</f>
        <v>#VALUE!</v>
      </c>
      <c r="M516" t="e">
        <f ca="1">INDIRECT(ADDRESS($C516,M$5,,,Table!$A$1))</f>
        <v>#VALUE!</v>
      </c>
      <c r="O516" t="str">
        <f t="shared" si="242"/>
        <v/>
      </c>
      <c r="Q516" t="str">
        <f t="shared" si="243"/>
        <v/>
      </c>
      <c r="S516" t="str">
        <f ca="1">IFERROR(VLOOKUP(M516,Racks!$H$4:$M$30,Racks!$I$2),"")</f>
        <v/>
      </c>
      <c r="T516" t="str">
        <f ca="1">IFERROR(VLOOKUP(M516,Racks!$H$4:$M$30,Racks!$K$2),"")</f>
        <v/>
      </c>
      <c r="U516" t="str">
        <f t="shared" si="244"/>
        <v/>
      </c>
      <c r="V516" t="str">
        <f>CONCATENATE(Names!$C$17,Names!$N$3,U516)</f>
        <v>PRLTCB-</v>
      </c>
      <c r="Y516" t="str">
        <f>IF(OR(W516=Dev!$GJ$82, W516=Dev!$GJ$83, W516=Dev!$GJ$84, W516=Dev!$GJ$85, W516=Dev!$GJ$86, W516=Dev!$GJ$87, W516=Dev!$GJ$88, W516=Dev!$GJ$89, W516=Dev!$GG$82, W516=Dev!$GG$83, W516=Dev!$GG$84, W516=Dev!$GG$85, W516=Dev!$GG$86),Names!$C$10,                   IF(OR(W516=Dev!$GJ$90, W516=Dev!$GJ$91, W516=Dev!$GJ$92, W516=Dev!$GJ$93, W516=Dev!$GJ$94, W516=Dev!$GJ$95, W516=Dev!$GJ$96, W516=Dev!$GJ$97, W516=Dev!$GH$82), Names!$C$11,""))</f>
        <v/>
      </c>
      <c r="Z516" t="str">
        <f ca="1">IFERROR(VLOOKUP(M516,Racks!$H$4:$M$30,6),"")</f>
        <v/>
      </c>
      <c r="AA516" t="str">
        <f>IF(R516="","",CONCATENATE(S516,Names!$H$3,T516,Names!$J$3,Names!$K$3,Names!$L$3,V516))</f>
        <v/>
      </c>
      <c r="AB516" t="str">
        <f>IF(R516="","",CONCATENATE(V516,Names!$P$3,W516))</f>
        <v/>
      </c>
      <c r="AD516" t="str">
        <f t="shared" si="223"/>
        <v>CREATE</v>
      </c>
      <c r="AF516" t="str">
        <f t="shared" si="231"/>
        <v>??</v>
      </c>
      <c r="AH516" t="e">
        <f t="shared" ca="1" si="232"/>
        <v>#VALUE!</v>
      </c>
      <c r="AI516" t="str">
        <f t="shared" si="224"/>
        <v>AT</v>
      </c>
      <c r="AK516" t="str">
        <f t="shared" si="233"/>
        <v>??</v>
      </c>
      <c r="AM516" t="e">
        <f t="shared" ca="1" si="234"/>
        <v>#VALUE!</v>
      </c>
      <c r="AN516" t="str">
        <f t="shared" si="235"/>
        <v/>
      </c>
      <c r="AO516" t="str">
        <f t="shared" si="225"/>
        <v>KG</v>
      </c>
      <c r="AP516" t="str">
        <f t="shared" ca="1" si="236"/>
        <v/>
      </c>
      <c r="AQ516" t="str">
        <f t="shared" si="237"/>
        <v>??</v>
      </c>
      <c r="AS516" t="str">
        <f t="shared" si="238"/>
        <v/>
      </c>
      <c r="AT516" t="e">
        <f t="shared" ca="1" si="239"/>
        <v>#VALUE!</v>
      </c>
      <c r="AU516">
        <f t="shared" si="226"/>
        <v>5</v>
      </c>
      <c r="AV516" t="str">
        <f t="shared" si="240"/>
        <v>??</v>
      </c>
      <c r="AX516" t="str">
        <f t="shared" si="227"/>
        <v>staffanekstrom</v>
      </c>
      <c r="AY516" t="str">
        <f t="shared" si="228"/>
        <v>INSERTED</v>
      </c>
      <c r="AZ516" t="str">
        <f t="shared" si="229"/>
        <v/>
      </c>
      <c r="BD516" t="str">
        <f t="shared" si="230"/>
        <v>YES</v>
      </c>
      <c r="BF516" t="e">
        <f t="shared" ca="1" si="241"/>
        <v>#VALUE!</v>
      </c>
    </row>
    <row r="517" spans="1:58">
      <c r="A517">
        <v>511</v>
      </c>
      <c r="D517" s="1" t="e">
        <f ca="1">INDIRECT(ADDRESS($C517,D$5,,,Table!$A$1))</f>
        <v>#VALUE!</v>
      </c>
      <c r="E517" t="e">
        <f ca="1">INDIRECT(ADDRESS($C517,E$5,,,Table!$A$1))</f>
        <v>#VALUE!</v>
      </c>
      <c r="F517" t="e">
        <f ca="1">INDIRECT(ADDRESS($C517,F$5,,,Table!$A$1))</f>
        <v>#VALUE!</v>
      </c>
      <c r="G517" t="e">
        <f ca="1">INDIRECT(ADDRESS($C517,G$5,,,Table!$A$1))</f>
        <v>#VALUE!</v>
      </c>
      <c r="H517" t="e">
        <f ca="1">INDIRECT(ADDRESS($C517,H$5,,,Table!$A$1))</f>
        <v>#VALUE!</v>
      </c>
      <c r="J517" t="str">
        <f>IF(OR(I517=Dev!$CU$46, I517=Dev!$CU$47, I517=Dev!$CU$48, I517=Dev!$CU$49, I517=Dev!$CU$50, I517=Dev!$CU$51, I517=Dev!$CU$52, I517=Dev!$CU$53, I517=Dev!$CR$48, I517=Dev!$CR$49),$C$3,                                                                  IF(OR(I517=Dev!$CU$54, I517=Dev!$CU$55, I517=Dev!$CU$56, I517=Dev!$CU$57, I517=Dev!$CU$58, I517=Dev!$CU$59, I517=Dev!$CS$48), $D$3,""))</f>
        <v/>
      </c>
      <c r="K517" t="e">
        <f ca="1">CONCATENATE(E517,Names!$P$3,I517)</f>
        <v>#VALUE!</v>
      </c>
      <c r="M517" t="e">
        <f ca="1">INDIRECT(ADDRESS($C517,M$5,,,Table!$A$1))</f>
        <v>#VALUE!</v>
      </c>
      <c r="O517" t="str">
        <f t="shared" si="242"/>
        <v/>
      </c>
      <c r="Q517" t="str">
        <f t="shared" si="243"/>
        <v/>
      </c>
      <c r="S517" t="str">
        <f ca="1">IFERROR(VLOOKUP(M517,Racks!$H$4:$M$30,Racks!$I$2),"")</f>
        <v/>
      </c>
      <c r="T517" t="str">
        <f ca="1">IFERROR(VLOOKUP(M517,Racks!$H$4:$M$30,Racks!$K$2),"")</f>
        <v/>
      </c>
      <c r="U517" t="str">
        <f t="shared" si="244"/>
        <v/>
      </c>
      <c r="V517" t="str">
        <f>CONCATENATE(Names!$C$17,Names!$N$3,U517)</f>
        <v>PRLTCB-</v>
      </c>
      <c r="Y517" t="str">
        <f>IF(OR(W517=Dev!$GJ$82, W517=Dev!$GJ$83, W517=Dev!$GJ$84, W517=Dev!$GJ$85, W517=Dev!$GJ$86, W517=Dev!$GJ$87, W517=Dev!$GJ$88, W517=Dev!$GJ$89, W517=Dev!$GG$82, W517=Dev!$GG$83, W517=Dev!$GG$84, W517=Dev!$GG$85, W517=Dev!$GG$86),Names!$C$10,                   IF(OR(W517=Dev!$GJ$90, W517=Dev!$GJ$91, W517=Dev!$GJ$92, W517=Dev!$GJ$93, W517=Dev!$GJ$94, W517=Dev!$GJ$95, W517=Dev!$GJ$96, W517=Dev!$GJ$97, W517=Dev!$GH$82), Names!$C$11,""))</f>
        <v/>
      </c>
      <c r="Z517" t="str">
        <f ca="1">IFERROR(VLOOKUP(M517,Racks!$H$4:$M$30,6),"")</f>
        <v/>
      </c>
      <c r="AA517" t="str">
        <f>IF(R517="","",CONCATENATE(S517,Names!$H$3,T517,Names!$J$3,Names!$K$3,Names!$L$3,V517))</f>
        <v/>
      </c>
      <c r="AB517" t="str">
        <f>IF(R517="","",CONCATENATE(V517,Names!$P$3,W517))</f>
        <v/>
      </c>
      <c r="AD517" t="str">
        <f t="shared" si="223"/>
        <v>CREATE</v>
      </c>
      <c r="AF517" t="str">
        <f t="shared" si="231"/>
        <v>??</v>
      </c>
      <c r="AH517" t="e">
        <f t="shared" ca="1" si="232"/>
        <v>#VALUE!</v>
      </c>
      <c r="AI517" t="str">
        <f t="shared" si="224"/>
        <v>AT</v>
      </c>
      <c r="AK517" t="str">
        <f t="shared" si="233"/>
        <v>??</v>
      </c>
      <c r="AM517" t="e">
        <f t="shared" ca="1" si="234"/>
        <v>#VALUE!</v>
      </c>
      <c r="AN517" t="str">
        <f t="shared" si="235"/>
        <v/>
      </c>
      <c r="AO517" t="str">
        <f t="shared" si="225"/>
        <v>KG</v>
      </c>
      <c r="AP517" t="str">
        <f t="shared" ca="1" si="236"/>
        <v/>
      </c>
      <c r="AQ517" t="str">
        <f t="shared" si="237"/>
        <v>??</v>
      </c>
      <c r="AS517" t="str">
        <f t="shared" si="238"/>
        <v/>
      </c>
      <c r="AT517" t="e">
        <f t="shared" ca="1" si="239"/>
        <v>#VALUE!</v>
      </c>
      <c r="AU517">
        <f t="shared" si="226"/>
        <v>5</v>
      </c>
      <c r="AV517" t="str">
        <f t="shared" si="240"/>
        <v>??</v>
      </c>
      <c r="AX517" t="str">
        <f t="shared" si="227"/>
        <v>staffanekstrom</v>
      </c>
      <c r="AY517" t="str">
        <f t="shared" si="228"/>
        <v>INSERTED</v>
      </c>
      <c r="AZ517" t="str">
        <f t="shared" si="229"/>
        <v/>
      </c>
      <c r="BD517" t="str">
        <f t="shared" si="230"/>
        <v>YES</v>
      </c>
      <c r="BF517" t="e">
        <f t="shared" ca="1" si="241"/>
        <v>#VALUE!</v>
      </c>
    </row>
    <row r="518" spans="1:58">
      <c r="A518">
        <v>512</v>
      </c>
      <c r="D518" s="1" t="e">
        <f ca="1">INDIRECT(ADDRESS($C518,D$5,,,Table!$A$1))</f>
        <v>#VALUE!</v>
      </c>
      <c r="E518" t="e">
        <f ca="1">INDIRECT(ADDRESS($C518,E$5,,,Table!$A$1))</f>
        <v>#VALUE!</v>
      </c>
      <c r="F518" t="e">
        <f ca="1">INDIRECT(ADDRESS($C518,F$5,,,Table!$A$1))</f>
        <v>#VALUE!</v>
      </c>
      <c r="G518" t="e">
        <f ca="1">INDIRECT(ADDRESS($C518,G$5,,,Table!$A$1))</f>
        <v>#VALUE!</v>
      </c>
      <c r="H518" t="e">
        <f ca="1">INDIRECT(ADDRESS($C518,H$5,,,Table!$A$1))</f>
        <v>#VALUE!</v>
      </c>
      <c r="J518" t="str">
        <f>IF(OR(I518=Dev!$CU$46, I518=Dev!$CU$47, I518=Dev!$CU$48, I518=Dev!$CU$49, I518=Dev!$CU$50, I518=Dev!$CU$51, I518=Dev!$CU$52, I518=Dev!$CU$53, I518=Dev!$CR$48, I518=Dev!$CR$49),$C$3,                                                                  IF(OR(I518=Dev!$CU$54, I518=Dev!$CU$55, I518=Dev!$CU$56, I518=Dev!$CU$57, I518=Dev!$CU$58, I518=Dev!$CU$59, I518=Dev!$CS$48), $D$3,""))</f>
        <v/>
      </c>
      <c r="K518" t="e">
        <f ca="1">CONCATENATE(E518,Names!$P$3,I518)</f>
        <v>#VALUE!</v>
      </c>
      <c r="M518" t="e">
        <f ca="1">INDIRECT(ADDRESS($C518,M$5,,,Table!$A$1))</f>
        <v>#VALUE!</v>
      </c>
      <c r="O518" t="str">
        <f t="shared" si="242"/>
        <v/>
      </c>
      <c r="Q518" t="str">
        <f t="shared" si="243"/>
        <v/>
      </c>
      <c r="S518" t="str">
        <f ca="1">IFERROR(VLOOKUP(M518,Racks!$H$4:$M$30,Racks!$I$2),"")</f>
        <v/>
      </c>
      <c r="T518" t="str">
        <f ca="1">IFERROR(VLOOKUP(M518,Racks!$H$4:$M$30,Racks!$K$2),"")</f>
        <v/>
      </c>
      <c r="U518" t="str">
        <f t="shared" si="244"/>
        <v/>
      </c>
      <c r="V518" t="str">
        <f>CONCATENATE(Names!$C$17,Names!$N$3,U518)</f>
        <v>PRLTCB-</v>
      </c>
      <c r="Y518" t="str">
        <f>IF(OR(W518=Dev!$GJ$82, W518=Dev!$GJ$83, W518=Dev!$GJ$84, W518=Dev!$GJ$85, W518=Dev!$GJ$86, W518=Dev!$GJ$87, W518=Dev!$GJ$88, W518=Dev!$GJ$89, W518=Dev!$GG$82, W518=Dev!$GG$83, W518=Dev!$GG$84, W518=Dev!$GG$85, W518=Dev!$GG$86),Names!$C$10,                   IF(OR(W518=Dev!$GJ$90, W518=Dev!$GJ$91, W518=Dev!$GJ$92, W518=Dev!$GJ$93, W518=Dev!$GJ$94, W518=Dev!$GJ$95, W518=Dev!$GJ$96, W518=Dev!$GJ$97, W518=Dev!$GH$82), Names!$C$11,""))</f>
        <v/>
      </c>
      <c r="Z518" t="str">
        <f ca="1">IFERROR(VLOOKUP(M518,Racks!$H$4:$M$30,6),"")</f>
        <v/>
      </c>
      <c r="AA518" t="str">
        <f>IF(R518="","",CONCATENATE(S518,Names!$H$3,T518,Names!$J$3,Names!$K$3,Names!$L$3,V518))</f>
        <v/>
      </c>
      <c r="AB518" t="str">
        <f>IF(R518="","",CONCATENATE(V518,Names!$P$3,W518))</f>
        <v/>
      </c>
      <c r="AD518" t="str">
        <f t="shared" si="223"/>
        <v>CREATE</v>
      </c>
      <c r="AF518" t="str">
        <f t="shared" si="231"/>
        <v>??</v>
      </c>
      <c r="AH518" t="e">
        <f t="shared" ca="1" si="232"/>
        <v>#VALUE!</v>
      </c>
      <c r="AI518" t="str">
        <f t="shared" si="224"/>
        <v>AT</v>
      </c>
      <c r="AK518" t="str">
        <f t="shared" si="233"/>
        <v>??</v>
      </c>
      <c r="AM518" t="e">
        <f t="shared" ca="1" si="234"/>
        <v>#VALUE!</v>
      </c>
      <c r="AN518" t="str">
        <f t="shared" si="235"/>
        <v/>
      </c>
      <c r="AO518" t="str">
        <f t="shared" si="225"/>
        <v>KG</v>
      </c>
      <c r="AP518" t="str">
        <f t="shared" ca="1" si="236"/>
        <v/>
      </c>
      <c r="AQ518" t="str">
        <f t="shared" si="237"/>
        <v>??</v>
      </c>
      <c r="AS518" t="str">
        <f t="shared" si="238"/>
        <v/>
      </c>
      <c r="AT518" t="e">
        <f t="shared" ca="1" si="239"/>
        <v>#VALUE!</v>
      </c>
      <c r="AU518">
        <f t="shared" si="226"/>
        <v>5</v>
      </c>
      <c r="AV518" t="str">
        <f t="shared" si="240"/>
        <v>??</v>
      </c>
      <c r="AX518" t="str">
        <f t="shared" si="227"/>
        <v>staffanekstrom</v>
      </c>
      <c r="AY518" t="str">
        <f t="shared" si="228"/>
        <v>INSERTED</v>
      </c>
      <c r="AZ518" t="str">
        <f t="shared" si="229"/>
        <v/>
      </c>
      <c r="BD518" t="str">
        <f t="shared" si="230"/>
        <v>YES</v>
      </c>
      <c r="BF518" t="e">
        <f t="shared" ca="1" si="241"/>
        <v>#VALUE!</v>
      </c>
    </row>
    <row r="519" spans="1:58">
      <c r="A519">
        <v>513</v>
      </c>
      <c r="D519" s="1" t="e">
        <f ca="1">INDIRECT(ADDRESS($C519,D$5,,,Table!$A$1))</f>
        <v>#VALUE!</v>
      </c>
      <c r="E519" t="e">
        <f ca="1">INDIRECT(ADDRESS($C519,E$5,,,Table!$A$1))</f>
        <v>#VALUE!</v>
      </c>
      <c r="F519" t="e">
        <f ca="1">INDIRECT(ADDRESS($C519,F$5,,,Table!$A$1))</f>
        <v>#VALUE!</v>
      </c>
      <c r="G519" t="e">
        <f ca="1">INDIRECT(ADDRESS($C519,G$5,,,Table!$A$1))</f>
        <v>#VALUE!</v>
      </c>
      <c r="H519" t="e">
        <f ca="1">INDIRECT(ADDRESS($C519,H$5,,,Table!$A$1))</f>
        <v>#VALUE!</v>
      </c>
      <c r="J519" t="str">
        <f>IF(OR(I519=Dev!$CU$46, I519=Dev!$CU$47, I519=Dev!$CU$48, I519=Dev!$CU$49, I519=Dev!$CU$50, I519=Dev!$CU$51, I519=Dev!$CU$52, I519=Dev!$CU$53, I519=Dev!$CR$48, I519=Dev!$CR$49),$C$3,                                                                  IF(OR(I519=Dev!$CU$54, I519=Dev!$CU$55, I519=Dev!$CU$56, I519=Dev!$CU$57, I519=Dev!$CU$58, I519=Dev!$CU$59, I519=Dev!$CS$48), $D$3,""))</f>
        <v/>
      </c>
      <c r="K519" t="e">
        <f ca="1">CONCATENATE(E519,Names!$P$3,I519)</f>
        <v>#VALUE!</v>
      </c>
      <c r="M519" t="e">
        <f ca="1">INDIRECT(ADDRESS($C519,M$5,,,Table!$A$1))</f>
        <v>#VALUE!</v>
      </c>
      <c r="O519" t="str">
        <f t="shared" si="242"/>
        <v/>
      </c>
      <c r="Q519" t="str">
        <f t="shared" si="243"/>
        <v/>
      </c>
      <c r="S519" t="str">
        <f ca="1">IFERROR(VLOOKUP(M519,Racks!$H$4:$M$30,Racks!$I$2),"")</f>
        <v/>
      </c>
      <c r="T519" t="str">
        <f ca="1">IFERROR(VLOOKUP(M519,Racks!$H$4:$M$30,Racks!$K$2),"")</f>
        <v/>
      </c>
      <c r="U519" t="str">
        <f t="shared" si="244"/>
        <v/>
      </c>
      <c r="V519" t="str">
        <f>CONCATENATE(Names!$C$17,Names!$N$3,U519)</f>
        <v>PRLTCB-</v>
      </c>
      <c r="Y519" t="str">
        <f>IF(OR(W519=Dev!$GJ$82, W519=Dev!$GJ$83, W519=Dev!$GJ$84, W519=Dev!$GJ$85, W519=Dev!$GJ$86, W519=Dev!$GJ$87, W519=Dev!$GJ$88, W519=Dev!$GJ$89, W519=Dev!$GG$82, W519=Dev!$GG$83, W519=Dev!$GG$84, W519=Dev!$GG$85, W519=Dev!$GG$86),Names!$C$10,                   IF(OR(W519=Dev!$GJ$90, W519=Dev!$GJ$91, W519=Dev!$GJ$92, W519=Dev!$GJ$93, W519=Dev!$GJ$94, W519=Dev!$GJ$95, W519=Dev!$GJ$96, W519=Dev!$GJ$97, W519=Dev!$GH$82), Names!$C$11,""))</f>
        <v/>
      </c>
      <c r="Z519" t="str">
        <f ca="1">IFERROR(VLOOKUP(M519,Racks!$H$4:$M$30,6),"")</f>
        <v/>
      </c>
      <c r="AA519" t="str">
        <f>IF(R519="","",CONCATENATE(S519,Names!$H$3,T519,Names!$J$3,Names!$K$3,Names!$L$3,V519))</f>
        <v/>
      </c>
      <c r="AB519" t="str">
        <f>IF(R519="","",CONCATENATE(V519,Names!$P$3,W519))</f>
        <v/>
      </c>
      <c r="AD519" t="str">
        <f t="shared" ref="AD519:AD582" si="245">$AD$1</f>
        <v>CREATE</v>
      </c>
      <c r="AF519" t="str">
        <f t="shared" si="231"/>
        <v>??</v>
      </c>
      <c r="AH519" t="e">
        <f t="shared" ca="1" si="232"/>
        <v>#VALUE!</v>
      </c>
      <c r="AI519" t="str">
        <f t="shared" ref="AI519:AI582" si="246">$AI$1</f>
        <v>AT</v>
      </c>
      <c r="AK519" t="str">
        <f t="shared" si="233"/>
        <v>??</v>
      </c>
      <c r="AM519" t="e">
        <f t="shared" ca="1" si="234"/>
        <v>#VALUE!</v>
      </c>
      <c r="AN519" t="str">
        <f t="shared" si="235"/>
        <v/>
      </c>
      <c r="AO519" t="str">
        <f t="shared" ref="AO519:AO582" si="247">$AO$1</f>
        <v>KG</v>
      </c>
      <c r="AP519" t="str">
        <f t="shared" ca="1" si="236"/>
        <v/>
      </c>
      <c r="AQ519" t="str">
        <f t="shared" si="237"/>
        <v>??</v>
      </c>
      <c r="AS519" t="str">
        <f t="shared" si="238"/>
        <v/>
      </c>
      <c r="AT519" t="e">
        <f t="shared" ca="1" si="239"/>
        <v>#VALUE!</v>
      </c>
      <c r="AU519">
        <f t="shared" ref="AU519:AU582" si="248">$AU$1</f>
        <v>5</v>
      </c>
      <c r="AV519" t="str">
        <f t="shared" si="240"/>
        <v>??</v>
      </c>
      <c r="AX519" t="str">
        <f t="shared" ref="AX519:AX582" si="249">$AX$1</f>
        <v>staffanekstrom</v>
      </c>
      <c r="AY519" t="str">
        <f t="shared" ref="AY519:AY582" si="250">$AY$1</f>
        <v>INSERTED</v>
      </c>
      <c r="AZ519" t="str">
        <f t="shared" ref="AZ519:AZ582" si="251">$AZ$1</f>
        <v/>
      </c>
      <c r="BD519" t="str">
        <f t="shared" ref="BD519:BD582" si="252">$BD$1</f>
        <v>YES</v>
      </c>
      <c r="BF519" t="e">
        <f t="shared" ca="1" si="241"/>
        <v>#VALUE!</v>
      </c>
    </row>
    <row r="520" spans="1:58">
      <c r="A520">
        <v>514</v>
      </c>
      <c r="D520" s="1" t="e">
        <f ca="1">INDIRECT(ADDRESS($C520,D$5,,,Table!$A$1))</f>
        <v>#VALUE!</v>
      </c>
      <c r="E520" t="e">
        <f ca="1">INDIRECT(ADDRESS($C520,E$5,,,Table!$A$1))</f>
        <v>#VALUE!</v>
      </c>
      <c r="F520" t="e">
        <f ca="1">INDIRECT(ADDRESS($C520,F$5,,,Table!$A$1))</f>
        <v>#VALUE!</v>
      </c>
      <c r="G520" t="e">
        <f ca="1">INDIRECT(ADDRESS($C520,G$5,,,Table!$A$1))</f>
        <v>#VALUE!</v>
      </c>
      <c r="H520" t="e">
        <f ca="1">INDIRECT(ADDRESS($C520,H$5,,,Table!$A$1))</f>
        <v>#VALUE!</v>
      </c>
      <c r="J520" t="str">
        <f>IF(OR(I520=Dev!$CU$46, I520=Dev!$CU$47, I520=Dev!$CU$48, I520=Dev!$CU$49, I520=Dev!$CU$50, I520=Dev!$CU$51, I520=Dev!$CU$52, I520=Dev!$CU$53, I520=Dev!$CR$48, I520=Dev!$CR$49),$C$3,                                                                  IF(OR(I520=Dev!$CU$54, I520=Dev!$CU$55, I520=Dev!$CU$56, I520=Dev!$CU$57, I520=Dev!$CU$58, I520=Dev!$CU$59, I520=Dev!$CS$48), $D$3,""))</f>
        <v/>
      </c>
      <c r="K520" t="e">
        <f ca="1">CONCATENATE(E520,Names!$P$3,I520)</f>
        <v>#VALUE!</v>
      </c>
      <c r="M520" t="e">
        <f ca="1">INDIRECT(ADDRESS($C520,M$5,,,Table!$A$1))</f>
        <v>#VALUE!</v>
      </c>
      <c r="O520" t="str">
        <f t="shared" si="242"/>
        <v/>
      </c>
      <c r="Q520" t="str">
        <f t="shared" si="243"/>
        <v/>
      </c>
      <c r="S520" t="str">
        <f ca="1">IFERROR(VLOOKUP(M520,Racks!$H$4:$M$30,Racks!$I$2),"")</f>
        <v/>
      </c>
      <c r="T520" t="str">
        <f ca="1">IFERROR(VLOOKUP(M520,Racks!$H$4:$M$30,Racks!$K$2),"")</f>
        <v/>
      </c>
      <c r="U520" t="str">
        <f t="shared" si="244"/>
        <v/>
      </c>
      <c r="V520" t="str">
        <f>CONCATENATE(Names!$C$17,Names!$N$3,U520)</f>
        <v>PRLTCB-</v>
      </c>
      <c r="Y520" t="str">
        <f>IF(OR(W520=Dev!$GJ$82, W520=Dev!$GJ$83, W520=Dev!$GJ$84, W520=Dev!$GJ$85, W520=Dev!$GJ$86, W520=Dev!$GJ$87, W520=Dev!$GJ$88, W520=Dev!$GJ$89, W520=Dev!$GG$82, W520=Dev!$GG$83, W520=Dev!$GG$84, W520=Dev!$GG$85, W520=Dev!$GG$86),Names!$C$10,                   IF(OR(W520=Dev!$GJ$90, W520=Dev!$GJ$91, W520=Dev!$GJ$92, W520=Dev!$GJ$93, W520=Dev!$GJ$94, W520=Dev!$GJ$95, W520=Dev!$GJ$96, W520=Dev!$GJ$97, W520=Dev!$GH$82), Names!$C$11,""))</f>
        <v/>
      </c>
      <c r="Z520" t="str">
        <f ca="1">IFERROR(VLOOKUP(M520,Racks!$H$4:$M$30,6),"")</f>
        <v/>
      </c>
      <c r="AA520" t="str">
        <f>IF(R520="","",CONCATENATE(S520,Names!$H$3,T520,Names!$J$3,Names!$K$3,Names!$L$3,V520))</f>
        <v/>
      </c>
      <c r="AB520" t="str">
        <f>IF(R520="","",CONCATENATE(V520,Names!$P$3,W520))</f>
        <v/>
      </c>
      <c r="AD520" t="str">
        <f t="shared" si="245"/>
        <v>CREATE</v>
      </c>
      <c r="AF520" t="str">
        <f t="shared" ref="AF520:AF583" si="253">IF(J520=$C$3,$AF$1,IF(J520=$D$3,$AF$2,"??"))</f>
        <v>??</v>
      </c>
      <c r="AH520" t="e">
        <f t="shared" ref="AH520:AH583" ca="1" si="254">H520</f>
        <v>#VALUE!</v>
      </c>
      <c r="AI520" t="str">
        <f t="shared" si="246"/>
        <v>AT</v>
      </c>
      <c r="AK520" t="str">
        <f t="shared" ref="AK520:AK583" si="255">IF(J520=$C$3,$AK$1,IF(J520=$D$3,$AK$2,"??"))</f>
        <v>??</v>
      </c>
      <c r="AM520" t="e">
        <f t="shared" ref="AM520:AM583" ca="1" si="256">K520</f>
        <v>#VALUE!</v>
      </c>
      <c r="AN520" t="str">
        <f t="shared" ref="AN520:AN583" si="257">AA520</f>
        <v/>
      </c>
      <c r="AO520" t="str">
        <f t="shared" si="247"/>
        <v>KG</v>
      </c>
      <c r="AP520" t="str">
        <f t="shared" ref="AP520:AP583" ca="1" si="258">Z520</f>
        <v/>
      </c>
      <c r="AQ520" t="str">
        <f t="shared" ref="AQ520:AQ583" si="259">IF(J520=$C$3,$AQ$3,IF(J520=$D$3,$AQ$4,"??"))</f>
        <v>??</v>
      </c>
      <c r="AS520" t="str">
        <f t="shared" ref="AS520:AS583" si="260">AB520</f>
        <v/>
      </c>
      <c r="AT520" t="e">
        <f t="shared" ref="AT520:AT583" ca="1" si="261">IF(OR(G520=$AQ$1,G520=$AR$1,G520=$AS$1),$AT$1,  IF(OR(G520=$AQ$2,G520=$AR$2,G520=$AS$2),$AT$2,IF(OR(G520=$AR$3,G520=$AS$3),$AT$3,"??")))</f>
        <v>#VALUE!</v>
      </c>
      <c r="AU520">
        <f t="shared" si="248"/>
        <v>5</v>
      </c>
      <c r="AV520" t="str">
        <f t="shared" ref="AV520:AV583" si="262">IF(J520=$C$3,$AV$2,IF(J520=$D$3,$AV$1,"??"))</f>
        <v>??</v>
      </c>
      <c r="AX520" t="str">
        <f t="shared" si="249"/>
        <v>staffanekstrom</v>
      </c>
      <c r="AY520" t="str">
        <f t="shared" si="250"/>
        <v>INSERTED</v>
      </c>
      <c r="AZ520" t="str">
        <f t="shared" si="251"/>
        <v/>
      </c>
      <c r="BD520" t="str">
        <f t="shared" si="252"/>
        <v>YES</v>
      </c>
      <c r="BF520" t="e">
        <f t="shared" ref="BF520:BF583" ca="1" si="263">M520</f>
        <v>#VALUE!</v>
      </c>
    </row>
    <row r="521" spans="1:58">
      <c r="A521">
        <v>515</v>
      </c>
      <c r="D521" s="1" t="e">
        <f ca="1">INDIRECT(ADDRESS($C521,D$5,,,Table!$A$1))</f>
        <v>#VALUE!</v>
      </c>
      <c r="E521" t="e">
        <f ca="1">INDIRECT(ADDRESS($C521,E$5,,,Table!$A$1))</f>
        <v>#VALUE!</v>
      </c>
      <c r="F521" t="e">
        <f ca="1">INDIRECT(ADDRESS($C521,F$5,,,Table!$A$1))</f>
        <v>#VALUE!</v>
      </c>
      <c r="G521" t="e">
        <f ca="1">INDIRECT(ADDRESS($C521,G$5,,,Table!$A$1))</f>
        <v>#VALUE!</v>
      </c>
      <c r="H521" t="e">
        <f ca="1">INDIRECT(ADDRESS($C521,H$5,,,Table!$A$1))</f>
        <v>#VALUE!</v>
      </c>
      <c r="J521" t="str">
        <f>IF(OR(I521=Dev!$CU$46, I521=Dev!$CU$47, I521=Dev!$CU$48, I521=Dev!$CU$49, I521=Dev!$CU$50, I521=Dev!$CU$51, I521=Dev!$CU$52, I521=Dev!$CU$53, I521=Dev!$CR$48, I521=Dev!$CR$49),$C$3,                                                                  IF(OR(I521=Dev!$CU$54, I521=Dev!$CU$55, I521=Dev!$CU$56, I521=Dev!$CU$57, I521=Dev!$CU$58, I521=Dev!$CU$59, I521=Dev!$CS$48), $D$3,""))</f>
        <v/>
      </c>
      <c r="K521" t="e">
        <f ca="1">CONCATENATE(E521,Names!$P$3,I521)</f>
        <v>#VALUE!</v>
      </c>
      <c r="M521" t="e">
        <f ca="1">INDIRECT(ADDRESS($C521,M$5,,,Table!$A$1))</f>
        <v>#VALUE!</v>
      </c>
      <c r="O521" t="str">
        <f t="shared" si="242"/>
        <v/>
      </c>
      <c r="Q521" t="str">
        <f t="shared" si="243"/>
        <v/>
      </c>
      <c r="S521" t="str">
        <f ca="1">IFERROR(VLOOKUP(M521,Racks!$H$4:$M$30,Racks!$I$2),"")</f>
        <v/>
      </c>
      <c r="T521" t="str">
        <f ca="1">IFERROR(VLOOKUP(M521,Racks!$H$4:$M$30,Racks!$K$2),"")</f>
        <v/>
      </c>
      <c r="U521" t="str">
        <f t="shared" si="244"/>
        <v/>
      </c>
      <c r="V521" t="str">
        <f>CONCATENATE(Names!$C$17,Names!$N$3,U521)</f>
        <v>PRLTCB-</v>
      </c>
      <c r="Y521" t="str">
        <f>IF(OR(W521=Dev!$GJ$82, W521=Dev!$GJ$83, W521=Dev!$GJ$84, W521=Dev!$GJ$85, W521=Dev!$GJ$86, W521=Dev!$GJ$87, W521=Dev!$GJ$88, W521=Dev!$GJ$89, W521=Dev!$GG$82, W521=Dev!$GG$83, W521=Dev!$GG$84, W521=Dev!$GG$85, W521=Dev!$GG$86),Names!$C$10,                   IF(OR(W521=Dev!$GJ$90, W521=Dev!$GJ$91, W521=Dev!$GJ$92, W521=Dev!$GJ$93, W521=Dev!$GJ$94, W521=Dev!$GJ$95, W521=Dev!$GJ$96, W521=Dev!$GJ$97, W521=Dev!$GH$82), Names!$C$11,""))</f>
        <v/>
      </c>
      <c r="Z521" t="str">
        <f ca="1">IFERROR(VLOOKUP(M521,Racks!$H$4:$M$30,6),"")</f>
        <v/>
      </c>
      <c r="AA521" t="str">
        <f>IF(R521="","",CONCATENATE(S521,Names!$H$3,T521,Names!$J$3,Names!$K$3,Names!$L$3,V521))</f>
        <v/>
      </c>
      <c r="AB521" t="str">
        <f>IF(R521="","",CONCATENATE(V521,Names!$P$3,W521))</f>
        <v/>
      </c>
      <c r="AD521" t="str">
        <f t="shared" si="245"/>
        <v>CREATE</v>
      </c>
      <c r="AF521" t="str">
        <f t="shared" si="253"/>
        <v>??</v>
      </c>
      <c r="AH521" t="e">
        <f t="shared" ca="1" si="254"/>
        <v>#VALUE!</v>
      </c>
      <c r="AI521" t="str">
        <f t="shared" si="246"/>
        <v>AT</v>
      </c>
      <c r="AK521" t="str">
        <f t="shared" si="255"/>
        <v>??</v>
      </c>
      <c r="AM521" t="e">
        <f t="shared" ca="1" si="256"/>
        <v>#VALUE!</v>
      </c>
      <c r="AN521" t="str">
        <f t="shared" si="257"/>
        <v/>
      </c>
      <c r="AO521" t="str">
        <f t="shared" si="247"/>
        <v>KG</v>
      </c>
      <c r="AP521" t="str">
        <f t="shared" ca="1" si="258"/>
        <v/>
      </c>
      <c r="AQ521" t="str">
        <f t="shared" si="259"/>
        <v>??</v>
      </c>
      <c r="AS521" t="str">
        <f t="shared" si="260"/>
        <v/>
      </c>
      <c r="AT521" t="e">
        <f t="shared" ca="1" si="261"/>
        <v>#VALUE!</v>
      </c>
      <c r="AU521">
        <f t="shared" si="248"/>
        <v>5</v>
      </c>
      <c r="AV521" t="str">
        <f t="shared" si="262"/>
        <v>??</v>
      </c>
      <c r="AX521" t="str">
        <f t="shared" si="249"/>
        <v>staffanekstrom</v>
      </c>
      <c r="AY521" t="str">
        <f t="shared" si="250"/>
        <v>INSERTED</v>
      </c>
      <c r="AZ521" t="str">
        <f t="shared" si="251"/>
        <v/>
      </c>
      <c r="BD521" t="str">
        <f t="shared" si="252"/>
        <v>YES</v>
      </c>
      <c r="BF521" t="e">
        <f t="shared" ca="1" si="263"/>
        <v>#VALUE!</v>
      </c>
    </row>
    <row r="522" spans="1:58">
      <c r="A522">
        <v>516</v>
      </c>
      <c r="D522" s="1" t="e">
        <f ca="1">INDIRECT(ADDRESS($C522,D$5,,,Table!$A$1))</f>
        <v>#VALUE!</v>
      </c>
      <c r="E522" t="e">
        <f ca="1">INDIRECT(ADDRESS($C522,E$5,,,Table!$A$1))</f>
        <v>#VALUE!</v>
      </c>
      <c r="F522" t="e">
        <f ca="1">INDIRECT(ADDRESS($C522,F$5,,,Table!$A$1))</f>
        <v>#VALUE!</v>
      </c>
      <c r="G522" t="e">
        <f ca="1">INDIRECT(ADDRESS($C522,G$5,,,Table!$A$1))</f>
        <v>#VALUE!</v>
      </c>
      <c r="H522" t="e">
        <f ca="1">INDIRECT(ADDRESS($C522,H$5,,,Table!$A$1))</f>
        <v>#VALUE!</v>
      </c>
      <c r="J522" t="str">
        <f>IF(OR(I522=Dev!$CU$46, I522=Dev!$CU$47, I522=Dev!$CU$48, I522=Dev!$CU$49, I522=Dev!$CU$50, I522=Dev!$CU$51, I522=Dev!$CU$52, I522=Dev!$CU$53, I522=Dev!$CR$48, I522=Dev!$CR$49),$C$3,                                                                  IF(OR(I522=Dev!$CU$54, I522=Dev!$CU$55, I522=Dev!$CU$56, I522=Dev!$CU$57, I522=Dev!$CU$58, I522=Dev!$CU$59, I522=Dev!$CS$48), $D$3,""))</f>
        <v/>
      </c>
      <c r="K522" t="e">
        <f ca="1">CONCATENATE(E522,Names!$P$3,I522)</f>
        <v>#VALUE!</v>
      </c>
      <c r="M522" t="e">
        <f ca="1">INDIRECT(ADDRESS($C522,M$5,,,Table!$A$1))</f>
        <v>#VALUE!</v>
      </c>
      <c r="O522" t="str">
        <f t="shared" si="242"/>
        <v/>
      </c>
      <c r="Q522" t="str">
        <f t="shared" si="243"/>
        <v/>
      </c>
      <c r="S522" t="str">
        <f ca="1">IFERROR(VLOOKUP(M522,Racks!$H$4:$M$30,Racks!$I$2),"")</f>
        <v/>
      </c>
      <c r="T522" t="str">
        <f ca="1">IFERROR(VLOOKUP(M522,Racks!$H$4:$M$30,Racks!$K$2),"")</f>
        <v/>
      </c>
      <c r="U522" t="str">
        <f t="shared" si="244"/>
        <v/>
      </c>
      <c r="V522" t="str">
        <f>CONCATENATE(Names!$C$17,Names!$N$3,U522)</f>
        <v>PRLTCB-</v>
      </c>
      <c r="Y522" t="str">
        <f>IF(OR(W522=Dev!$GJ$82, W522=Dev!$GJ$83, W522=Dev!$GJ$84, W522=Dev!$GJ$85, W522=Dev!$GJ$86, W522=Dev!$GJ$87, W522=Dev!$GJ$88, W522=Dev!$GJ$89, W522=Dev!$GG$82, W522=Dev!$GG$83, W522=Dev!$GG$84, W522=Dev!$GG$85, W522=Dev!$GG$86),Names!$C$10,                   IF(OR(W522=Dev!$GJ$90, W522=Dev!$GJ$91, W522=Dev!$GJ$92, W522=Dev!$GJ$93, W522=Dev!$GJ$94, W522=Dev!$GJ$95, W522=Dev!$GJ$96, W522=Dev!$GJ$97, W522=Dev!$GH$82), Names!$C$11,""))</f>
        <v/>
      </c>
      <c r="Z522" t="str">
        <f ca="1">IFERROR(VLOOKUP(M522,Racks!$H$4:$M$30,6),"")</f>
        <v/>
      </c>
      <c r="AA522" t="str">
        <f>IF(R522="","",CONCATENATE(S522,Names!$H$3,T522,Names!$J$3,Names!$K$3,Names!$L$3,V522))</f>
        <v/>
      </c>
      <c r="AB522" t="str">
        <f>IF(R522="","",CONCATENATE(V522,Names!$P$3,W522))</f>
        <v/>
      </c>
      <c r="AD522" t="str">
        <f t="shared" si="245"/>
        <v>CREATE</v>
      </c>
      <c r="AF522" t="str">
        <f t="shared" si="253"/>
        <v>??</v>
      </c>
      <c r="AH522" t="e">
        <f t="shared" ca="1" si="254"/>
        <v>#VALUE!</v>
      </c>
      <c r="AI522" t="str">
        <f t="shared" si="246"/>
        <v>AT</v>
      </c>
      <c r="AK522" t="str">
        <f t="shared" si="255"/>
        <v>??</v>
      </c>
      <c r="AM522" t="e">
        <f t="shared" ca="1" si="256"/>
        <v>#VALUE!</v>
      </c>
      <c r="AN522" t="str">
        <f t="shared" si="257"/>
        <v/>
      </c>
      <c r="AO522" t="str">
        <f t="shared" si="247"/>
        <v>KG</v>
      </c>
      <c r="AP522" t="str">
        <f t="shared" ca="1" si="258"/>
        <v/>
      </c>
      <c r="AQ522" t="str">
        <f t="shared" si="259"/>
        <v>??</v>
      </c>
      <c r="AS522" t="str">
        <f t="shared" si="260"/>
        <v/>
      </c>
      <c r="AT522" t="e">
        <f t="shared" ca="1" si="261"/>
        <v>#VALUE!</v>
      </c>
      <c r="AU522">
        <f t="shared" si="248"/>
        <v>5</v>
      </c>
      <c r="AV522" t="str">
        <f t="shared" si="262"/>
        <v>??</v>
      </c>
      <c r="AX522" t="str">
        <f t="shared" si="249"/>
        <v>staffanekstrom</v>
      </c>
      <c r="AY522" t="str">
        <f t="shared" si="250"/>
        <v>INSERTED</v>
      </c>
      <c r="AZ522" t="str">
        <f t="shared" si="251"/>
        <v/>
      </c>
      <c r="BD522" t="str">
        <f t="shared" si="252"/>
        <v>YES</v>
      </c>
      <c r="BF522" t="e">
        <f t="shared" ca="1" si="263"/>
        <v>#VALUE!</v>
      </c>
    </row>
    <row r="523" spans="1:58">
      <c r="A523">
        <v>517</v>
      </c>
      <c r="D523" s="1" t="e">
        <f ca="1">INDIRECT(ADDRESS($C523,D$5,,,Table!$A$1))</f>
        <v>#VALUE!</v>
      </c>
      <c r="E523" t="e">
        <f ca="1">INDIRECT(ADDRESS($C523,E$5,,,Table!$A$1))</f>
        <v>#VALUE!</v>
      </c>
      <c r="F523" t="e">
        <f ca="1">INDIRECT(ADDRESS($C523,F$5,,,Table!$A$1))</f>
        <v>#VALUE!</v>
      </c>
      <c r="G523" t="e">
        <f ca="1">INDIRECT(ADDRESS($C523,G$5,,,Table!$A$1))</f>
        <v>#VALUE!</v>
      </c>
      <c r="H523" t="e">
        <f ca="1">INDIRECT(ADDRESS($C523,H$5,,,Table!$A$1))</f>
        <v>#VALUE!</v>
      </c>
      <c r="J523" t="str">
        <f>IF(OR(I523=Dev!$CU$46, I523=Dev!$CU$47, I523=Dev!$CU$48, I523=Dev!$CU$49, I523=Dev!$CU$50, I523=Dev!$CU$51, I523=Dev!$CU$52, I523=Dev!$CU$53, I523=Dev!$CR$48, I523=Dev!$CR$49),$C$3,                                                                  IF(OR(I523=Dev!$CU$54, I523=Dev!$CU$55, I523=Dev!$CU$56, I523=Dev!$CU$57, I523=Dev!$CU$58, I523=Dev!$CU$59, I523=Dev!$CS$48), $D$3,""))</f>
        <v/>
      </c>
      <c r="K523" t="e">
        <f ca="1">CONCATENATE(E523,Names!$P$3,I523)</f>
        <v>#VALUE!</v>
      </c>
      <c r="M523" t="e">
        <f ca="1">INDIRECT(ADDRESS($C523,M$5,,,Table!$A$1))</f>
        <v>#VALUE!</v>
      </c>
      <c r="O523" t="str">
        <f t="shared" ref="O523:O586" si="264">IF(J523=Y523,"",-1)</f>
        <v/>
      </c>
      <c r="Q523" t="str">
        <f t="shared" si="243"/>
        <v/>
      </c>
      <c r="S523" t="str">
        <f ca="1">IFERROR(VLOOKUP(M523,Racks!$H$4:$M$30,Racks!$I$2),"")</f>
        <v/>
      </c>
      <c r="T523" t="str">
        <f ca="1">IFERROR(VLOOKUP(M523,Racks!$H$4:$M$30,Racks!$K$2),"")</f>
        <v/>
      </c>
      <c r="U523" t="str">
        <f t="shared" si="244"/>
        <v/>
      </c>
      <c r="V523" t="str">
        <f>CONCATENATE(Names!$C$17,Names!$N$3,U523)</f>
        <v>PRLTCB-</v>
      </c>
      <c r="Y523" t="str">
        <f>IF(OR(W523=Dev!$GJ$82, W523=Dev!$GJ$83, W523=Dev!$GJ$84, W523=Dev!$GJ$85, W523=Dev!$GJ$86, W523=Dev!$GJ$87, W523=Dev!$GJ$88, W523=Dev!$GJ$89, W523=Dev!$GG$82, W523=Dev!$GG$83, W523=Dev!$GG$84, W523=Dev!$GG$85, W523=Dev!$GG$86),Names!$C$10,                   IF(OR(W523=Dev!$GJ$90, W523=Dev!$GJ$91, W523=Dev!$GJ$92, W523=Dev!$GJ$93, W523=Dev!$GJ$94, W523=Dev!$GJ$95, W523=Dev!$GJ$96, W523=Dev!$GJ$97, W523=Dev!$GH$82), Names!$C$11,""))</f>
        <v/>
      </c>
      <c r="Z523" t="str">
        <f ca="1">IFERROR(VLOOKUP(M523,Racks!$H$4:$M$30,6),"")</f>
        <v/>
      </c>
      <c r="AA523" t="str">
        <f>IF(R523="","",CONCATENATE(S523,Names!$H$3,T523,Names!$J$3,Names!$K$3,Names!$L$3,V523))</f>
        <v/>
      </c>
      <c r="AB523" t="str">
        <f>IF(R523="","",CONCATENATE(V523,Names!$P$3,W523))</f>
        <v/>
      </c>
      <c r="AD523" t="str">
        <f t="shared" si="245"/>
        <v>CREATE</v>
      </c>
      <c r="AF523" t="str">
        <f t="shared" si="253"/>
        <v>??</v>
      </c>
      <c r="AH523" t="e">
        <f t="shared" ca="1" si="254"/>
        <v>#VALUE!</v>
      </c>
      <c r="AI523" t="str">
        <f t="shared" si="246"/>
        <v>AT</v>
      </c>
      <c r="AK523" t="str">
        <f t="shared" si="255"/>
        <v>??</v>
      </c>
      <c r="AM523" t="e">
        <f t="shared" ca="1" si="256"/>
        <v>#VALUE!</v>
      </c>
      <c r="AN523" t="str">
        <f t="shared" si="257"/>
        <v/>
      </c>
      <c r="AO523" t="str">
        <f t="shared" si="247"/>
        <v>KG</v>
      </c>
      <c r="AP523" t="str">
        <f t="shared" ca="1" si="258"/>
        <v/>
      </c>
      <c r="AQ523" t="str">
        <f t="shared" si="259"/>
        <v>??</v>
      </c>
      <c r="AS523" t="str">
        <f t="shared" si="260"/>
        <v/>
      </c>
      <c r="AT523" t="e">
        <f t="shared" ca="1" si="261"/>
        <v>#VALUE!</v>
      </c>
      <c r="AU523">
        <f t="shared" si="248"/>
        <v>5</v>
      </c>
      <c r="AV523" t="str">
        <f t="shared" si="262"/>
        <v>??</v>
      </c>
      <c r="AX523" t="str">
        <f t="shared" si="249"/>
        <v>staffanekstrom</v>
      </c>
      <c r="AY523" t="str">
        <f t="shared" si="250"/>
        <v>INSERTED</v>
      </c>
      <c r="AZ523" t="str">
        <f t="shared" si="251"/>
        <v/>
      </c>
      <c r="BD523" t="str">
        <f t="shared" si="252"/>
        <v>YES</v>
      </c>
      <c r="BF523" t="e">
        <f t="shared" ca="1" si="263"/>
        <v>#VALUE!</v>
      </c>
    </row>
    <row r="524" spans="1:58">
      <c r="A524">
        <v>518</v>
      </c>
      <c r="D524" s="1" t="e">
        <f ca="1">INDIRECT(ADDRESS($C524,D$5,,,Table!$A$1))</f>
        <v>#VALUE!</v>
      </c>
      <c r="E524" t="e">
        <f ca="1">INDIRECT(ADDRESS($C524,E$5,,,Table!$A$1))</f>
        <v>#VALUE!</v>
      </c>
      <c r="F524" t="e">
        <f ca="1">INDIRECT(ADDRESS($C524,F$5,,,Table!$A$1))</f>
        <v>#VALUE!</v>
      </c>
      <c r="G524" t="e">
        <f ca="1">INDIRECT(ADDRESS($C524,G$5,,,Table!$A$1))</f>
        <v>#VALUE!</v>
      </c>
      <c r="H524" t="e">
        <f ca="1">INDIRECT(ADDRESS($C524,H$5,,,Table!$A$1))</f>
        <v>#VALUE!</v>
      </c>
      <c r="J524" t="str">
        <f>IF(OR(I524=Dev!$CU$46, I524=Dev!$CU$47, I524=Dev!$CU$48, I524=Dev!$CU$49, I524=Dev!$CU$50, I524=Dev!$CU$51, I524=Dev!$CU$52, I524=Dev!$CU$53, I524=Dev!$CR$48, I524=Dev!$CR$49),$C$3,                                                                  IF(OR(I524=Dev!$CU$54, I524=Dev!$CU$55, I524=Dev!$CU$56, I524=Dev!$CU$57, I524=Dev!$CU$58, I524=Dev!$CU$59, I524=Dev!$CS$48), $D$3,""))</f>
        <v/>
      </c>
      <c r="K524" t="e">
        <f ca="1">CONCATENATE(E524,Names!$P$3,I524)</f>
        <v>#VALUE!</v>
      </c>
      <c r="M524" t="e">
        <f ca="1">INDIRECT(ADDRESS($C524,M$5,,,Table!$A$1))</f>
        <v>#VALUE!</v>
      </c>
      <c r="O524" t="str">
        <f t="shared" si="264"/>
        <v/>
      </c>
      <c r="Q524" t="str">
        <f t="shared" si="243"/>
        <v/>
      </c>
      <c r="S524" t="str">
        <f ca="1">IFERROR(VLOOKUP(M524,Racks!$H$4:$M$30,Racks!$I$2),"")</f>
        <v/>
      </c>
      <c r="T524" t="str">
        <f ca="1">IFERROR(VLOOKUP(M524,Racks!$H$4:$M$30,Racks!$K$2),"")</f>
        <v/>
      </c>
      <c r="U524" t="str">
        <f t="shared" si="244"/>
        <v/>
      </c>
      <c r="V524" t="str">
        <f>CONCATENATE(Names!$C$17,Names!$N$3,U524)</f>
        <v>PRLTCB-</v>
      </c>
      <c r="Y524" t="str">
        <f>IF(OR(W524=Dev!$GJ$82, W524=Dev!$GJ$83, W524=Dev!$GJ$84, W524=Dev!$GJ$85, W524=Dev!$GJ$86, W524=Dev!$GJ$87, W524=Dev!$GJ$88, W524=Dev!$GJ$89, W524=Dev!$GG$82, W524=Dev!$GG$83, W524=Dev!$GG$84, W524=Dev!$GG$85, W524=Dev!$GG$86),Names!$C$10,                   IF(OR(W524=Dev!$GJ$90, W524=Dev!$GJ$91, W524=Dev!$GJ$92, W524=Dev!$GJ$93, W524=Dev!$GJ$94, W524=Dev!$GJ$95, W524=Dev!$GJ$96, W524=Dev!$GJ$97, W524=Dev!$GH$82), Names!$C$11,""))</f>
        <v/>
      </c>
      <c r="Z524" t="str">
        <f ca="1">IFERROR(VLOOKUP(M524,Racks!$H$4:$M$30,6),"")</f>
        <v/>
      </c>
      <c r="AA524" t="str">
        <f>IF(R524="","",CONCATENATE(S524,Names!$H$3,T524,Names!$J$3,Names!$K$3,Names!$L$3,V524))</f>
        <v/>
      </c>
      <c r="AB524" t="str">
        <f>IF(R524="","",CONCATENATE(V524,Names!$P$3,W524))</f>
        <v/>
      </c>
      <c r="AD524" t="str">
        <f t="shared" si="245"/>
        <v>CREATE</v>
      </c>
      <c r="AF524" t="str">
        <f t="shared" si="253"/>
        <v>??</v>
      </c>
      <c r="AH524" t="e">
        <f t="shared" ca="1" si="254"/>
        <v>#VALUE!</v>
      </c>
      <c r="AI524" t="str">
        <f t="shared" si="246"/>
        <v>AT</v>
      </c>
      <c r="AK524" t="str">
        <f t="shared" si="255"/>
        <v>??</v>
      </c>
      <c r="AM524" t="e">
        <f t="shared" ca="1" si="256"/>
        <v>#VALUE!</v>
      </c>
      <c r="AN524" t="str">
        <f t="shared" si="257"/>
        <v/>
      </c>
      <c r="AO524" t="str">
        <f t="shared" si="247"/>
        <v>KG</v>
      </c>
      <c r="AP524" t="str">
        <f t="shared" ca="1" si="258"/>
        <v/>
      </c>
      <c r="AQ524" t="str">
        <f t="shared" si="259"/>
        <v>??</v>
      </c>
      <c r="AS524" t="str">
        <f t="shared" si="260"/>
        <v/>
      </c>
      <c r="AT524" t="e">
        <f t="shared" ca="1" si="261"/>
        <v>#VALUE!</v>
      </c>
      <c r="AU524">
        <f t="shared" si="248"/>
        <v>5</v>
      </c>
      <c r="AV524" t="str">
        <f t="shared" si="262"/>
        <v>??</v>
      </c>
      <c r="AX524" t="str">
        <f t="shared" si="249"/>
        <v>staffanekstrom</v>
      </c>
      <c r="AY524" t="str">
        <f t="shared" si="250"/>
        <v>INSERTED</v>
      </c>
      <c r="AZ524" t="str">
        <f t="shared" si="251"/>
        <v/>
      </c>
      <c r="BD524" t="str">
        <f t="shared" si="252"/>
        <v>YES</v>
      </c>
      <c r="BF524" t="e">
        <f t="shared" ca="1" si="263"/>
        <v>#VALUE!</v>
      </c>
    </row>
    <row r="525" spans="1:58">
      <c r="A525">
        <v>519</v>
      </c>
      <c r="D525" s="1" t="e">
        <f ca="1">INDIRECT(ADDRESS($C525,D$5,,,Table!$A$1))</f>
        <v>#VALUE!</v>
      </c>
      <c r="E525" t="e">
        <f ca="1">INDIRECT(ADDRESS($C525,E$5,,,Table!$A$1))</f>
        <v>#VALUE!</v>
      </c>
      <c r="F525" t="e">
        <f ca="1">INDIRECT(ADDRESS($C525,F$5,,,Table!$A$1))</f>
        <v>#VALUE!</v>
      </c>
      <c r="G525" t="e">
        <f ca="1">INDIRECT(ADDRESS($C525,G$5,,,Table!$A$1))</f>
        <v>#VALUE!</v>
      </c>
      <c r="H525" t="e">
        <f ca="1">INDIRECT(ADDRESS($C525,H$5,,,Table!$A$1))</f>
        <v>#VALUE!</v>
      </c>
      <c r="J525" t="str">
        <f>IF(OR(I525=Dev!$CU$46, I525=Dev!$CU$47, I525=Dev!$CU$48, I525=Dev!$CU$49, I525=Dev!$CU$50, I525=Dev!$CU$51, I525=Dev!$CU$52, I525=Dev!$CU$53, I525=Dev!$CR$48, I525=Dev!$CR$49),$C$3,                                                                  IF(OR(I525=Dev!$CU$54, I525=Dev!$CU$55, I525=Dev!$CU$56, I525=Dev!$CU$57, I525=Dev!$CU$58, I525=Dev!$CU$59, I525=Dev!$CS$48), $D$3,""))</f>
        <v/>
      </c>
      <c r="K525" t="e">
        <f ca="1">CONCATENATE(E525,Names!$P$3,I525)</f>
        <v>#VALUE!</v>
      </c>
      <c r="M525" t="e">
        <f ca="1">INDIRECT(ADDRESS($C525,M$5,,,Table!$A$1))</f>
        <v>#VALUE!</v>
      </c>
      <c r="O525" t="str">
        <f t="shared" si="264"/>
        <v/>
      </c>
      <c r="Q525" t="str">
        <f t="shared" si="243"/>
        <v/>
      </c>
      <c r="S525" t="str">
        <f ca="1">IFERROR(VLOOKUP(M525,Racks!$H$4:$M$30,Racks!$I$2),"")</f>
        <v/>
      </c>
      <c r="T525" t="str">
        <f ca="1">IFERROR(VLOOKUP(M525,Racks!$H$4:$M$30,Racks!$K$2),"")</f>
        <v/>
      </c>
      <c r="U525" t="str">
        <f t="shared" si="244"/>
        <v/>
      </c>
      <c r="V525" t="str">
        <f>CONCATENATE(Names!$C$17,Names!$N$3,U525)</f>
        <v>PRLTCB-</v>
      </c>
      <c r="Y525" t="str">
        <f>IF(OR(W525=Dev!$GJ$82, W525=Dev!$GJ$83, W525=Dev!$GJ$84, W525=Dev!$GJ$85, W525=Dev!$GJ$86, W525=Dev!$GJ$87, W525=Dev!$GJ$88, W525=Dev!$GJ$89, W525=Dev!$GG$82, W525=Dev!$GG$83, W525=Dev!$GG$84, W525=Dev!$GG$85, W525=Dev!$GG$86),Names!$C$10,                   IF(OR(W525=Dev!$GJ$90, W525=Dev!$GJ$91, W525=Dev!$GJ$92, W525=Dev!$GJ$93, W525=Dev!$GJ$94, W525=Dev!$GJ$95, W525=Dev!$GJ$96, W525=Dev!$GJ$97, W525=Dev!$GH$82), Names!$C$11,""))</f>
        <v/>
      </c>
      <c r="Z525" t="str">
        <f ca="1">IFERROR(VLOOKUP(M525,Racks!$H$4:$M$30,6),"")</f>
        <v/>
      </c>
      <c r="AA525" t="str">
        <f>IF(R525="","",CONCATENATE(S525,Names!$H$3,T525,Names!$J$3,Names!$K$3,Names!$L$3,V525))</f>
        <v/>
      </c>
      <c r="AB525" t="str">
        <f>IF(R525="","",CONCATENATE(V525,Names!$P$3,W525))</f>
        <v/>
      </c>
      <c r="AD525" t="str">
        <f t="shared" si="245"/>
        <v>CREATE</v>
      </c>
      <c r="AF525" t="str">
        <f t="shared" si="253"/>
        <v>??</v>
      </c>
      <c r="AH525" t="e">
        <f t="shared" ca="1" si="254"/>
        <v>#VALUE!</v>
      </c>
      <c r="AI525" t="str">
        <f t="shared" si="246"/>
        <v>AT</v>
      </c>
      <c r="AK525" t="str">
        <f t="shared" si="255"/>
        <v>??</v>
      </c>
      <c r="AM525" t="e">
        <f t="shared" ca="1" si="256"/>
        <v>#VALUE!</v>
      </c>
      <c r="AN525" t="str">
        <f t="shared" si="257"/>
        <v/>
      </c>
      <c r="AO525" t="str">
        <f t="shared" si="247"/>
        <v>KG</v>
      </c>
      <c r="AP525" t="str">
        <f t="shared" ca="1" si="258"/>
        <v/>
      </c>
      <c r="AQ525" t="str">
        <f t="shared" si="259"/>
        <v>??</v>
      </c>
      <c r="AS525" t="str">
        <f t="shared" si="260"/>
        <v/>
      </c>
      <c r="AT525" t="e">
        <f t="shared" ca="1" si="261"/>
        <v>#VALUE!</v>
      </c>
      <c r="AU525">
        <f t="shared" si="248"/>
        <v>5</v>
      </c>
      <c r="AV525" t="str">
        <f t="shared" si="262"/>
        <v>??</v>
      </c>
      <c r="AX525" t="str">
        <f t="shared" si="249"/>
        <v>staffanekstrom</v>
      </c>
      <c r="AY525" t="str">
        <f t="shared" si="250"/>
        <v>INSERTED</v>
      </c>
      <c r="AZ525" t="str">
        <f t="shared" si="251"/>
        <v/>
      </c>
      <c r="BD525" t="str">
        <f t="shared" si="252"/>
        <v>YES</v>
      </c>
      <c r="BF525" t="e">
        <f t="shared" ca="1" si="263"/>
        <v>#VALUE!</v>
      </c>
    </row>
    <row r="526" spans="1:58">
      <c r="A526">
        <v>520</v>
      </c>
      <c r="D526" s="1" t="e">
        <f ca="1">INDIRECT(ADDRESS($C526,D$5,,,Table!$A$1))</f>
        <v>#VALUE!</v>
      </c>
      <c r="E526" t="e">
        <f ca="1">INDIRECT(ADDRESS($C526,E$5,,,Table!$A$1))</f>
        <v>#VALUE!</v>
      </c>
      <c r="F526" t="e">
        <f ca="1">INDIRECT(ADDRESS($C526,F$5,,,Table!$A$1))</f>
        <v>#VALUE!</v>
      </c>
      <c r="G526" t="e">
        <f ca="1">INDIRECT(ADDRESS($C526,G$5,,,Table!$A$1))</f>
        <v>#VALUE!</v>
      </c>
      <c r="H526" t="e">
        <f ca="1">INDIRECT(ADDRESS($C526,H$5,,,Table!$A$1))</f>
        <v>#VALUE!</v>
      </c>
      <c r="J526" t="str">
        <f>IF(OR(I526=Dev!$CU$46, I526=Dev!$CU$47, I526=Dev!$CU$48, I526=Dev!$CU$49, I526=Dev!$CU$50, I526=Dev!$CU$51, I526=Dev!$CU$52, I526=Dev!$CU$53, I526=Dev!$CR$48, I526=Dev!$CR$49),$C$3,                                                                  IF(OR(I526=Dev!$CU$54, I526=Dev!$CU$55, I526=Dev!$CU$56, I526=Dev!$CU$57, I526=Dev!$CU$58, I526=Dev!$CU$59, I526=Dev!$CS$48), $D$3,""))</f>
        <v/>
      </c>
      <c r="K526" t="e">
        <f ca="1">CONCATENATE(E526,Names!$P$3,I526)</f>
        <v>#VALUE!</v>
      </c>
      <c r="M526" t="e">
        <f ca="1">INDIRECT(ADDRESS($C526,M$5,,,Table!$A$1))</f>
        <v>#VALUE!</v>
      </c>
      <c r="O526" t="str">
        <f t="shared" si="264"/>
        <v/>
      </c>
      <c r="Q526" t="str">
        <f t="shared" si="243"/>
        <v/>
      </c>
      <c r="S526" t="str">
        <f ca="1">IFERROR(VLOOKUP(M526,Racks!$H$4:$M$30,Racks!$I$2),"")</f>
        <v/>
      </c>
      <c r="T526" t="str">
        <f ca="1">IFERROR(VLOOKUP(M526,Racks!$H$4:$M$30,Racks!$K$2),"")</f>
        <v/>
      </c>
      <c r="U526" t="str">
        <f t="shared" si="244"/>
        <v/>
      </c>
      <c r="V526" t="str">
        <f>CONCATENATE(Names!$C$17,Names!$N$3,U526)</f>
        <v>PRLTCB-</v>
      </c>
      <c r="Y526" t="str">
        <f>IF(OR(W526=Dev!$GJ$82, W526=Dev!$GJ$83, W526=Dev!$GJ$84, W526=Dev!$GJ$85, W526=Dev!$GJ$86, W526=Dev!$GJ$87, W526=Dev!$GJ$88, W526=Dev!$GJ$89, W526=Dev!$GG$82, W526=Dev!$GG$83, W526=Dev!$GG$84, W526=Dev!$GG$85, W526=Dev!$GG$86),Names!$C$10,                   IF(OR(W526=Dev!$GJ$90, W526=Dev!$GJ$91, W526=Dev!$GJ$92, W526=Dev!$GJ$93, W526=Dev!$GJ$94, W526=Dev!$GJ$95, W526=Dev!$GJ$96, W526=Dev!$GJ$97, W526=Dev!$GH$82), Names!$C$11,""))</f>
        <v/>
      </c>
      <c r="Z526" t="str">
        <f ca="1">IFERROR(VLOOKUP(M526,Racks!$H$4:$M$30,6),"")</f>
        <v/>
      </c>
      <c r="AA526" t="str">
        <f>IF(R526="","",CONCATENATE(S526,Names!$H$3,T526,Names!$J$3,Names!$K$3,Names!$L$3,V526))</f>
        <v/>
      </c>
      <c r="AB526" t="str">
        <f>IF(R526="","",CONCATENATE(V526,Names!$P$3,W526))</f>
        <v/>
      </c>
      <c r="AD526" t="str">
        <f t="shared" si="245"/>
        <v>CREATE</v>
      </c>
      <c r="AF526" t="str">
        <f t="shared" si="253"/>
        <v>??</v>
      </c>
      <c r="AH526" t="e">
        <f t="shared" ca="1" si="254"/>
        <v>#VALUE!</v>
      </c>
      <c r="AI526" t="str">
        <f t="shared" si="246"/>
        <v>AT</v>
      </c>
      <c r="AK526" t="str">
        <f t="shared" si="255"/>
        <v>??</v>
      </c>
      <c r="AM526" t="e">
        <f t="shared" ca="1" si="256"/>
        <v>#VALUE!</v>
      </c>
      <c r="AN526" t="str">
        <f t="shared" si="257"/>
        <v/>
      </c>
      <c r="AO526" t="str">
        <f t="shared" si="247"/>
        <v>KG</v>
      </c>
      <c r="AP526" t="str">
        <f t="shared" ca="1" si="258"/>
        <v/>
      </c>
      <c r="AQ526" t="str">
        <f t="shared" si="259"/>
        <v>??</v>
      </c>
      <c r="AS526" t="str">
        <f t="shared" si="260"/>
        <v/>
      </c>
      <c r="AT526" t="e">
        <f t="shared" ca="1" si="261"/>
        <v>#VALUE!</v>
      </c>
      <c r="AU526">
        <f t="shared" si="248"/>
        <v>5</v>
      </c>
      <c r="AV526" t="str">
        <f t="shared" si="262"/>
        <v>??</v>
      </c>
      <c r="AX526" t="str">
        <f t="shared" si="249"/>
        <v>staffanekstrom</v>
      </c>
      <c r="AY526" t="str">
        <f t="shared" si="250"/>
        <v>INSERTED</v>
      </c>
      <c r="AZ526" t="str">
        <f t="shared" si="251"/>
        <v/>
      </c>
      <c r="BD526" t="str">
        <f t="shared" si="252"/>
        <v>YES</v>
      </c>
      <c r="BF526" t="e">
        <f t="shared" ca="1" si="263"/>
        <v>#VALUE!</v>
      </c>
    </row>
    <row r="527" spans="1:58">
      <c r="A527">
        <v>521</v>
      </c>
      <c r="D527" s="1" t="e">
        <f ca="1">INDIRECT(ADDRESS($C527,D$5,,,Table!$A$1))</f>
        <v>#VALUE!</v>
      </c>
      <c r="E527" t="e">
        <f ca="1">INDIRECT(ADDRESS($C527,E$5,,,Table!$A$1))</f>
        <v>#VALUE!</v>
      </c>
      <c r="F527" t="e">
        <f ca="1">INDIRECT(ADDRESS($C527,F$5,,,Table!$A$1))</f>
        <v>#VALUE!</v>
      </c>
      <c r="G527" t="e">
        <f ca="1">INDIRECT(ADDRESS($C527,G$5,,,Table!$A$1))</f>
        <v>#VALUE!</v>
      </c>
      <c r="H527" t="e">
        <f ca="1">INDIRECT(ADDRESS($C527,H$5,,,Table!$A$1))</f>
        <v>#VALUE!</v>
      </c>
      <c r="J527" t="str">
        <f>IF(OR(I527=Dev!$CU$46, I527=Dev!$CU$47, I527=Dev!$CU$48, I527=Dev!$CU$49, I527=Dev!$CU$50, I527=Dev!$CU$51, I527=Dev!$CU$52, I527=Dev!$CU$53, I527=Dev!$CR$48, I527=Dev!$CR$49),$C$3,                                                                  IF(OR(I527=Dev!$CU$54, I527=Dev!$CU$55, I527=Dev!$CU$56, I527=Dev!$CU$57, I527=Dev!$CU$58, I527=Dev!$CU$59, I527=Dev!$CS$48), $D$3,""))</f>
        <v/>
      </c>
      <c r="K527" t="e">
        <f ca="1">CONCATENATE(E527,Names!$P$3,I527)</f>
        <v>#VALUE!</v>
      </c>
      <c r="M527" t="e">
        <f ca="1">INDIRECT(ADDRESS($C527,M$5,,,Table!$A$1))</f>
        <v>#VALUE!</v>
      </c>
      <c r="O527" t="str">
        <f t="shared" si="264"/>
        <v/>
      </c>
      <c r="Q527" t="str">
        <f t="shared" si="243"/>
        <v/>
      </c>
      <c r="S527" t="str">
        <f ca="1">IFERROR(VLOOKUP(M527,Racks!$H$4:$M$30,Racks!$I$2),"")</f>
        <v/>
      </c>
      <c r="T527" t="str">
        <f ca="1">IFERROR(VLOOKUP(M527,Racks!$H$4:$M$30,Racks!$K$2),"")</f>
        <v/>
      </c>
      <c r="U527" t="str">
        <f t="shared" si="244"/>
        <v/>
      </c>
      <c r="V527" t="str">
        <f>CONCATENATE(Names!$C$17,Names!$N$3,U527)</f>
        <v>PRLTCB-</v>
      </c>
      <c r="Y527" t="str">
        <f>IF(OR(W527=Dev!$GJ$82, W527=Dev!$GJ$83, W527=Dev!$GJ$84, W527=Dev!$GJ$85, W527=Dev!$GJ$86, W527=Dev!$GJ$87, W527=Dev!$GJ$88, W527=Dev!$GJ$89, W527=Dev!$GG$82, W527=Dev!$GG$83, W527=Dev!$GG$84, W527=Dev!$GG$85, W527=Dev!$GG$86),Names!$C$10,                   IF(OR(W527=Dev!$GJ$90, W527=Dev!$GJ$91, W527=Dev!$GJ$92, W527=Dev!$GJ$93, W527=Dev!$GJ$94, W527=Dev!$GJ$95, W527=Dev!$GJ$96, W527=Dev!$GJ$97, W527=Dev!$GH$82), Names!$C$11,""))</f>
        <v/>
      </c>
      <c r="Z527" t="str">
        <f ca="1">IFERROR(VLOOKUP(M527,Racks!$H$4:$M$30,6),"")</f>
        <v/>
      </c>
      <c r="AA527" t="str">
        <f>IF(R527="","",CONCATENATE(S527,Names!$H$3,T527,Names!$J$3,Names!$K$3,Names!$L$3,V527))</f>
        <v/>
      </c>
      <c r="AB527" t="str">
        <f>IF(R527="","",CONCATENATE(V527,Names!$P$3,W527))</f>
        <v/>
      </c>
      <c r="AD527" t="str">
        <f t="shared" si="245"/>
        <v>CREATE</v>
      </c>
      <c r="AF527" t="str">
        <f t="shared" si="253"/>
        <v>??</v>
      </c>
      <c r="AH527" t="e">
        <f t="shared" ca="1" si="254"/>
        <v>#VALUE!</v>
      </c>
      <c r="AI527" t="str">
        <f t="shared" si="246"/>
        <v>AT</v>
      </c>
      <c r="AK527" t="str">
        <f t="shared" si="255"/>
        <v>??</v>
      </c>
      <c r="AM527" t="e">
        <f t="shared" ca="1" si="256"/>
        <v>#VALUE!</v>
      </c>
      <c r="AN527" t="str">
        <f t="shared" si="257"/>
        <v/>
      </c>
      <c r="AO527" t="str">
        <f t="shared" si="247"/>
        <v>KG</v>
      </c>
      <c r="AP527" t="str">
        <f t="shared" ca="1" si="258"/>
        <v/>
      </c>
      <c r="AQ527" t="str">
        <f t="shared" si="259"/>
        <v>??</v>
      </c>
      <c r="AS527" t="str">
        <f t="shared" si="260"/>
        <v/>
      </c>
      <c r="AT527" t="e">
        <f t="shared" ca="1" si="261"/>
        <v>#VALUE!</v>
      </c>
      <c r="AU527">
        <f t="shared" si="248"/>
        <v>5</v>
      </c>
      <c r="AV527" t="str">
        <f t="shared" si="262"/>
        <v>??</v>
      </c>
      <c r="AX527" t="str">
        <f t="shared" si="249"/>
        <v>staffanekstrom</v>
      </c>
      <c r="AY527" t="str">
        <f t="shared" si="250"/>
        <v>INSERTED</v>
      </c>
      <c r="AZ527" t="str">
        <f t="shared" si="251"/>
        <v/>
      </c>
      <c r="BD527" t="str">
        <f t="shared" si="252"/>
        <v>YES</v>
      </c>
      <c r="BF527" t="e">
        <f t="shared" ca="1" si="263"/>
        <v>#VALUE!</v>
      </c>
    </row>
    <row r="528" spans="1:58">
      <c r="A528">
        <v>522</v>
      </c>
      <c r="D528" s="1" t="e">
        <f ca="1">INDIRECT(ADDRESS($C528,D$5,,,Table!$A$1))</f>
        <v>#VALUE!</v>
      </c>
      <c r="E528" t="e">
        <f ca="1">INDIRECT(ADDRESS($C528,E$5,,,Table!$A$1))</f>
        <v>#VALUE!</v>
      </c>
      <c r="F528" t="e">
        <f ca="1">INDIRECT(ADDRESS($C528,F$5,,,Table!$A$1))</f>
        <v>#VALUE!</v>
      </c>
      <c r="G528" t="e">
        <f ca="1">INDIRECT(ADDRESS($C528,G$5,,,Table!$A$1))</f>
        <v>#VALUE!</v>
      </c>
      <c r="H528" t="e">
        <f ca="1">INDIRECT(ADDRESS($C528,H$5,,,Table!$A$1))</f>
        <v>#VALUE!</v>
      </c>
      <c r="J528" t="str">
        <f>IF(OR(I528=Dev!$CU$46, I528=Dev!$CU$47, I528=Dev!$CU$48, I528=Dev!$CU$49, I528=Dev!$CU$50, I528=Dev!$CU$51, I528=Dev!$CU$52, I528=Dev!$CU$53, I528=Dev!$CR$48, I528=Dev!$CR$49),$C$3,                                                                  IF(OR(I528=Dev!$CU$54, I528=Dev!$CU$55, I528=Dev!$CU$56, I528=Dev!$CU$57, I528=Dev!$CU$58, I528=Dev!$CU$59, I528=Dev!$CS$48), $D$3,""))</f>
        <v/>
      </c>
      <c r="K528" t="e">
        <f ca="1">CONCATENATE(E528,Names!$P$3,I528)</f>
        <v>#VALUE!</v>
      </c>
      <c r="M528" t="e">
        <f ca="1">INDIRECT(ADDRESS($C528,M$5,,,Table!$A$1))</f>
        <v>#VALUE!</v>
      </c>
      <c r="O528" t="str">
        <f t="shared" si="264"/>
        <v/>
      </c>
      <c r="Q528" t="str">
        <f t="shared" si="243"/>
        <v/>
      </c>
      <c r="S528" t="str">
        <f ca="1">IFERROR(VLOOKUP(M528,Racks!$H$4:$M$30,Racks!$I$2),"")</f>
        <v/>
      </c>
      <c r="T528" t="str">
        <f ca="1">IFERROR(VLOOKUP(M528,Racks!$H$4:$M$30,Racks!$K$2),"")</f>
        <v/>
      </c>
      <c r="U528" t="str">
        <f t="shared" si="244"/>
        <v/>
      </c>
      <c r="V528" t="str">
        <f>CONCATENATE(Names!$C$17,Names!$N$3,U528)</f>
        <v>PRLTCB-</v>
      </c>
      <c r="Y528" t="str">
        <f>IF(OR(W528=Dev!$GJ$82, W528=Dev!$GJ$83, W528=Dev!$GJ$84, W528=Dev!$GJ$85, W528=Dev!$GJ$86, W528=Dev!$GJ$87, W528=Dev!$GJ$88, W528=Dev!$GJ$89, W528=Dev!$GG$82, W528=Dev!$GG$83, W528=Dev!$GG$84, W528=Dev!$GG$85, W528=Dev!$GG$86),Names!$C$10,                   IF(OR(W528=Dev!$GJ$90, W528=Dev!$GJ$91, W528=Dev!$GJ$92, W528=Dev!$GJ$93, W528=Dev!$GJ$94, W528=Dev!$GJ$95, W528=Dev!$GJ$96, W528=Dev!$GJ$97, W528=Dev!$GH$82), Names!$C$11,""))</f>
        <v/>
      </c>
      <c r="Z528" t="str">
        <f ca="1">IFERROR(VLOOKUP(M528,Racks!$H$4:$M$30,6),"")</f>
        <v/>
      </c>
      <c r="AA528" t="str">
        <f>IF(R528="","",CONCATENATE(S528,Names!$H$3,T528,Names!$J$3,Names!$K$3,Names!$L$3,V528))</f>
        <v/>
      </c>
      <c r="AB528" t="str">
        <f>IF(R528="","",CONCATENATE(V528,Names!$P$3,W528))</f>
        <v/>
      </c>
      <c r="AD528" t="str">
        <f t="shared" si="245"/>
        <v>CREATE</v>
      </c>
      <c r="AF528" t="str">
        <f t="shared" si="253"/>
        <v>??</v>
      </c>
      <c r="AH528" t="e">
        <f t="shared" ca="1" si="254"/>
        <v>#VALUE!</v>
      </c>
      <c r="AI528" t="str">
        <f t="shared" si="246"/>
        <v>AT</v>
      </c>
      <c r="AK528" t="str">
        <f t="shared" si="255"/>
        <v>??</v>
      </c>
      <c r="AM528" t="e">
        <f t="shared" ca="1" si="256"/>
        <v>#VALUE!</v>
      </c>
      <c r="AN528" t="str">
        <f t="shared" si="257"/>
        <v/>
      </c>
      <c r="AO528" t="str">
        <f t="shared" si="247"/>
        <v>KG</v>
      </c>
      <c r="AP528" t="str">
        <f t="shared" ca="1" si="258"/>
        <v/>
      </c>
      <c r="AQ528" t="str">
        <f t="shared" si="259"/>
        <v>??</v>
      </c>
      <c r="AS528" t="str">
        <f t="shared" si="260"/>
        <v/>
      </c>
      <c r="AT528" t="e">
        <f t="shared" ca="1" si="261"/>
        <v>#VALUE!</v>
      </c>
      <c r="AU528">
        <f t="shared" si="248"/>
        <v>5</v>
      </c>
      <c r="AV528" t="str">
        <f t="shared" si="262"/>
        <v>??</v>
      </c>
      <c r="AX528" t="str">
        <f t="shared" si="249"/>
        <v>staffanekstrom</v>
      </c>
      <c r="AY528" t="str">
        <f t="shared" si="250"/>
        <v>INSERTED</v>
      </c>
      <c r="AZ528" t="str">
        <f t="shared" si="251"/>
        <v/>
      </c>
      <c r="BD528" t="str">
        <f t="shared" si="252"/>
        <v>YES</v>
      </c>
      <c r="BF528" t="e">
        <f t="shared" ca="1" si="263"/>
        <v>#VALUE!</v>
      </c>
    </row>
    <row r="529" spans="1:58">
      <c r="A529">
        <v>523</v>
      </c>
      <c r="D529" s="1" t="e">
        <f ca="1">INDIRECT(ADDRESS($C529,D$5,,,Table!$A$1))</f>
        <v>#VALUE!</v>
      </c>
      <c r="E529" t="e">
        <f ca="1">INDIRECT(ADDRESS($C529,E$5,,,Table!$A$1))</f>
        <v>#VALUE!</v>
      </c>
      <c r="F529" t="e">
        <f ca="1">INDIRECT(ADDRESS($C529,F$5,,,Table!$A$1))</f>
        <v>#VALUE!</v>
      </c>
      <c r="G529" t="e">
        <f ca="1">INDIRECT(ADDRESS($C529,G$5,,,Table!$A$1))</f>
        <v>#VALUE!</v>
      </c>
      <c r="H529" t="e">
        <f ca="1">INDIRECT(ADDRESS($C529,H$5,,,Table!$A$1))</f>
        <v>#VALUE!</v>
      </c>
      <c r="J529" t="str">
        <f>IF(OR(I529=Dev!$CU$46, I529=Dev!$CU$47, I529=Dev!$CU$48, I529=Dev!$CU$49, I529=Dev!$CU$50, I529=Dev!$CU$51, I529=Dev!$CU$52, I529=Dev!$CU$53, I529=Dev!$CR$48, I529=Dev!$CR$49),$C$3,                                                                  IF(OR(I529=Dev!$CU$54, I529=Dev!$CU$55, I529=Dev!$CU$56, I529=Dev!$CU$57, I529=Dev!$CU$58, I529=Dev!$CU$59, I529=Dev!$CS$48), $D$3,""))</f>
        <v/>
      </c>
      <c r="K529" t="e">
        <f ca="1">CONCATENATE(E529,Names!$P$3,I529)</f>
        <v>#VALUE!</v>
      </c>
      <c r="M529" t="e">
        <f ca="1">INDIRECT(ADDRESS($C529,M$5,,,Table!$A$1))</f>
        <v>#VALUE!</v>
      </c>
      <c r="O529" t="str">
        <f t="shared" si="264"/>
        <v/>
      </c>
      <c r="Q529" t="str">
        <f t="shared" si="243"/>
        <v/>
      </c>
      <c r="S529" t="str">
        <f ca="1">IFERROR(VLOOKUP(M529,Racks!$H$4:$M$30,Racks!$I$2),"")</f>
        <v/>
      </c>
      <c r="T529" t="str">
        <f ca="1">IFERROR(VLOOKUP(M529,Racks!$H$4:$M$30,Racks!$K$2),"")</f>
        <v/>
      </c>
      <c r="U529" t="str">
        <f t="shared" si="244"/>
        <v/>
      </c>
      <c r="V529" t="str">
        <f>CONCATENATE(Names!$C$17,Names!$N$3,U529)</f>
        <v>PRLTCB-</v>
      </c>
      <c r="Y529" t="str">
        <f>IF(OR(W529=Dev!$GJ$82, W529=Dev!$GJ$83, W529=Dev!$GJ$84, W529=Dev!$GJ$85, W529=Dev!$GJ$86, W529=Dev!$GJ$87, W529=Dev!$GJ$88, W529=Dev!$GJ$89, W529=Dev!$GG$82, W529=Dev!$GG$83, W529=Dev!$GG$84, W529=Dev!$GG$85, W529=Dev!$GG$86),Names!$C$10,                   IF(OR(W529=Dev!$GJ$90, W529=Dev!$GJ$91, W529=Dev!$GJ$92, W529=Dev!$GJ$93, W529=Dev!$GJ$94, W529=Dev!$GJ$95, W529=Dev!$GJ$96, W529=Dev!$GJ$97, W529=Dev!$GH$82), Names!$C$11,""))</f>
        <v/>
      </c>
      <c r="Z529" t="str">
        <f ca="1">IFERROR(VLOOKUP(M529,Racks!$H$4:$M$30,6),"")</f>
        <v/>
      </c>
      <c r="AA529" t="str">
        <f>IF(R529="","",CONCATENATE(S529,Names!$H$3,T529,Names!$J$3,Names!$K$3,Names!$L$3,V529))</f>
        <v/>
      </c>
      <c r="AB529" t="str">
        <f>IF(R529="","",CONCATENATE(V529,Names!$P$3,W529))</f>
        <v/>
      </c>
      <c r="AD529" t="str">
        <f t="shared" si="245"/>
        <v>CREATE</v>
      </c>
      <c r="AF529" t="str">
        <f t="shared" si="253"/>
        <v>??</v>
      </c>
      <c r="AH529" t="e">
        <f t="shared" ca="1" si="254"/>
        <v>#VALUE!</v>
      </c>
      <c r="AI529" t="str">
        <f t="shared" si="246"/>
        <v>AT</v>
      </c>
      <c r="AK529" t="str">
        <f t="shared" si="255"/>
        <v>??</v>
      </c>
      <c r="AM529" t="e">
        <f t="shared" ca="1" si="256"/>
        <v>#VALUE!</v>
      </c>
      <c r="AN529" t="str">
        <f t="shared" si="257"/>
        <v/>
      </c>
      <c r="AO529" t="str">
        <f t="shared" si="247"/>
        <v>KG</v>
      </c>
      <c r="AP529" t="str">
        <f t="shared" ca="1" si="258"/>
        <v/>
      </c>
      <c r="AQ529" t="str">
        <f t="shared" si="259"/>
        <v>??</v>
      </c>
      <c r="AS529" t="str">
        <f t="shared" si="260"/>
        <v/>
      </c>
      <c r="AT529" t="e">
        <f t="shared" ca="1" si="261"/>
        <v>#VALUE!</v>
      </c>
      <c r="AU529">
        <f t="shared" si="248"/>
        <v>5</v>
      </c>
      <c r="AV529" t="str">
        <f t="shared" si="262"/>
        <v>??</v>
      </c>
      <c r="AX529" t="str">
        <f t="shared" si="249"/>
        <v>staffanekstrom</v>
      </c>
      <c r="AY529" t="str">
        <f t="shared" si="250"/>
        <v>INSERTED</v>
      </c>
      <c r="AZ529" t="str">
        <f t="shared" si="251"/>
        <v/>
      </c>
      <c r="BD529" t="str">
        <f t="shared" si="252"/>
        <v>YES</v>
      </c>
      <c r="BF529" t="e">
        <f t="shared" ca="1" si="263"/>
        <v>#VALUE!</v>
      </c>
    </row>
    <row r="530" spans="1:58">
      <c r="A530">
        <v>524</v>
      </c>
      <c r="D530" s="1" t="e">
        <f ca="1">INDIRECT(ADDRESS($C530,D$5,,,Table!$A$1))</f>
        <v>#VALUE!</v>
      </c>
      <c r="E530" t="e">
        <f ca="1">INDIRECT(ADDRESS($C530,E$5,,,Table!$A$1))</f>
        <v>#VALUE!</v>
      </c>
      <c r="F530" t="e">
        <f ca="1">INDIRECT(ADDRESS($C530,F$5,,,Table!$A$1))</f>
        <v>#VALUE!</v>
      </c>
      <c r="G530" t="e">
        <f ca="1">INDIRECT(ADDRESS($C530,G$5,,,Table!$A$1))</f>
        <v>#VALUE!</v>
      </c>
      <c r="H530" t="e">
        <f ca="1">INDIRECT(ADDRESS($C530,H$5,,,Table!$A$1))</f>
        <v>#VALUE!</v>
      </c>
      <c r="J530" t="str">
        <f>IF(OR(I530=Dev!$CU$46, I530=Dev!$CU$47, I530=Dev!$CU$48, I530=Dev!$CU$49, I530=Dev!$CU$50, I530=Dev!$CU$51, I530=Dev!$CU$52, I530=Dev!$CU$53, I530=Dev!$CR$48, I530=Dev!$CR$49),$C$3,                                                                  IF(OR(I530=Dev!$CU$54, I530=Dev!$CU$55, I530=Dev!$CU$56, I530=Dev!$CU$57, I530=Dev!$CU$58, I530=Dev!$CU$59, I530=Dev!$CS$48), $D$3,""))</f>
        <v/>
      </c>
      <c r="K530" t="e">
        <f ca="1">CONCATENATE(E530,Names!$P$3,I530)</f>
        <v>#VALUE!</v>
      </c>
      <c r="M530" t="e">
        <f ca="1">INDIRECT(ADDRESS($C530,M$5,,,Table!$A$1))</f>
        <v>#VALUE!</v>
      </c>
      <c r="O530" t="str">
        <f t="shared" si="264"/>
        <v/>
      </c>
      <c r="Q530" t="str">
        <f t="shared" si="243"/>
        <v/>
      </c>
      <c r="S530" t="str">
        <f ca="1">IFERROR(VLOOKUP(M530,Racks!$H$4:$M$30,Racks!$I$2),"")</f>
        <v/>
      </c>
      <c r="T530" t="str">
        <f ca="1">IFERROR(VLOOKUP(M530,Racks!$H$4:$M$30,Racks!$K$2),"")</f>
        <v/>
      </c>
      <c r="U530" t="str">
        <f t="shared" si="244"/>
        <v/>
      </c>
      <c r="V530" t="str">
        <f>CONCATENATE(Names!$C$17,Names!$N$3,U530)</f>
        <v>PRLTCB-</v>
      </c>
      <c r="Y530" t="str">
        <f>IF(OR(W530=Dev!$GJ$82, W530=Dev!$GJ$83, W530=Dev!$GJ$84, W530=Dev!$GJ$85, W530=Dev!$GJ$86, W530=Dev!$GJ$87, W530=Dev!$GJ$88, W530=Dev!$GJ$89, W530=Dev!$GG$82, W530=Dev!$GG$83, W530=Dev!$GG$84, W530=Dev!$GG$85, W530=Dev!$GG$86),Names!$C$10,                   IF(OR(W530=Dev!$GJ$90, W530=Dev!$GJ$91, W530=Dev!$GJ$92, W530=Dev!$GJ$93, W530=Dev!$GJ$94, W530=Dev!$GJ$95, W530=Dev!$GJ$96, W530=Dev!$GJ$97, W530=Dev!$GH$82), Names!$C$11,""))</f>
        <v/>
      </c>
      <c r="Z530" t="str">
        <f ca="1">IFERROR(VLOOKUP(M530,Racks!$H$4:$M$30,6),"")</f>
        <v/>
      </c>
      <c r="AA530" t="str">
        <f>IF(R530="","",CONCATENATE(S530,Names!$H$3,T530,Names!$J$3,Names!$K$3,Names!$L$3,V530))</f>
        <v/>
      </c>
      <c r="AB530" t="str">
        <f>IF(R530="","",CONCATENATE(V530,Names!$P$3,W530))</f>
        <v/>
      </c>
      <c r="AD530" t="str">
        <f t="shared" si="245"/>
        <v>CREATE</v>
      </c>
      <c r="AF530" t="str">
        <f t="shared" si="253"/>
        <v>??</v>
      </c>
      <c r="AH530" t="e">
        <f t="shared" ca="1" si="254"/>
        <v>#VALUE!</v>
      </c>
      <c r="AI530" t="str">
        <f t="shared" si="246"/>
        <v>AT</v>
      </c>
      <c r="AK530" t="str">
        <f t="shared" si="255"/>
        <v>??</v>
      </c>
      <c r="AM530" t="e">
        <f t="shared" ca="1" si="256"/>
        <v>#VALUE!</v>
      </c>
      <c r="AN530" t="str">
        <f t="shared" si="257"/>
        <v/>
      </c>
      <c r="AO530" t="str">
        <f t="shared" si="247"/>
        <v>KG</v>
      </c>
      <c r="AP530" t="str">
        <f t="shared" ca="1" si="258"/>
        <v/>
      </c>
      <c r="AQ530" t="str">
        <f t="shared" si="259"/>
        <v>??</v>
      </c>
      <c r="AS530" t="str">
        <f t="shared" si="260"/>
        <v/>
      </c>
      <c r="AT530" t="e">
        <f t="shared" ca="1" si="261"/>
        <v>#VALUE!</v>
      </c>
      <c r="AU530">
        <f t="shared" si="248"/>
        <v>5</v>
      </c>
      <c r="AV530" t="str">
        <f t="shared" si="262"/>
        <v>??</v>
      </c>
      <c r="AX530" t="str">
        <f t="shared" si="249"/>
        <v>staffanekstrom</v>
      </c>
      <c r="AY530" t="str">
        <f t="shared" si="250"/>
        <v>INSERTED</v>
      </c>
      <c r="AZ530" t="str">
        <f t="shared" si="251"/>
        <v/>
      </c>
      <c r="BD530" t="str">
        <f t="shared" si="252"/>
        <v>YES</v>
      </c>
      <c r="BF530" t="e">
        <f t="shared" ca="1" si="263"/>
        <v>#VALUE!</v>
      </c>
    </row>
    <row r="531" spans="1:58">
      <c r="A531">
        <v>525</v>
      </c>
      <c r="D531" s="1" t="e">
        <f ca="1">INDIRECT(ADDRESS($C531,D$5,,,Table!$A$1))</f>
        <v>#VALUE!</v>
      </c>
      <c r="E531" t="e">
        <f ca="1">INDIRECT(ADDRESS($C531,E$5,,,Table!$A$1))</f>
        <v>#VALUE!</v>
      </c>
      <c r="F531" t="e">
        <f ca="1">INDIRECT(ADDRESS($C531,F$5,,,Table!$A$1))</f>
        <v>#VALUE!</v>
      </c>
      <c r="G531" t="e">
        <f ca="1">INDIRECT(ADDRESS($C531,G$5,,,Table!$A$1))</f>
        <v>#VALUE!</v>
      </c>
      <c r="H531" t="e">
        <f ca="1">INDIRECT(ADDRESS($C531,H$5,,,Table!$A$1))</f>
        <v>#VALUE!</v>
      </c>
      <c r="J531" t="str">
        <f>IF(OR(I531=Dev!$CU$46, I531=Dev!$CU$47, I531=Dev!$CU$48, I531=Dev!$CU$49, I531=Dev!$CU$50, I531=Dev!$CU$51, I531=Dev!$CU$52, I531=Dev!$CU$53, I531=Dev!$CR$48, I531=Dev!$CR$49),$C$3,                                                                  IF(OR(I531=Dev!$CU$54, I531=Dev!$CU$55, I531=Dev!$CU$56, I531=Dev!$CU$57, I531=Dev!$CU$58, I531=Dev!$CU$59, I531=Dev!$CS$48), $D$3,""))</f>
        <v/>
      </c>
      <c r="K531" t="e">
        <f ca="1">CONCATENATE(E531,Names!$P$3,I531)</f>
        <v>#VALUE!</v>
      </c>
      <c r="M531" t="e">
        <f ca="1">INDIRECT(ADDRESS($C531,M$5,,,Table!$A$1))</f>
        <v>#VALUE!</v>
      </c>
      <c r="O531" t="str">
        <f t="shared" si="264"/>
        <v/>
      </c>
      <c r="Q531" t="str">
        <f t="shared" si="243"/>
        <v/>
      </c>
      <c r="S531" t="str">
        <f ca="1">IFERROR(VLOOKUP(M531,Racks!$H$4:$M$30,Racks!$I$2),"")</f>
        <v/>
      </c>
      <c r="T531" t="str">
        <f ca="1">IFERROR(VLOOKUP(M531,Racks!$H$4:$M$30,Racks!$K$2),"")</f>
        <v/>
      </c>
      <c r="U531" t="str">
        <f t="shared" si="244"/>
        <v/>
      </c>
      <c r="V531" t="str">
        <f>CONCATENATE(Names!$C$17,Names!$N$3,U531)</f>
        <v>PRLTCB-</v>
      </c>
      <c r="Y531" t="str">
        <f>IF(OR(W531=Dev!$GJ$82, W531=Dev!$GJ$83, W531=Dev!$GJ$84, W531=Dev!$GJ$85, W531=Dev!$GJ$86, W531=Dev!$GJ$87, W531=Dev!$GJ$88, W531=Dev!$GJ$89, W531=Dev!$GG$82, W531=Dev!$GG$83, W531=Dev!$GG$84, W531=Dev!$GG$85, W531=Dev!$GG$86),Names!$C$10,                   IF(OR(W531=Dev!$GJ$90, W531=Dev!$GJ$91, W531=Dev!$GJ$92, W531=Dev!$GJ$93, W531=Dev!$GJ$94, W531=Dev!$GJ$95, W531=Dev!$GJ$96, W531=Dev!$GJ$97, W531=Dev!$GH$82), Names!$C$11,""))</f>
        <v/>
      </c>
      <c r="Z531" t="str">
        <f ca="1">IFERROR(VLOOKUP(M531,Racks!$H$4:$M$30,6),"")</f>
        <v/>
      </c>
      <c r="AA531" t="str">
        <f>IF(R531="","",CONCATENATE(S531,Names!$H$3,T531,Names!$J$3,Names!$K$3,Names!$L$3,V531))</f>
        <v/>
      </c>
      <c r="AB531" t="str">
        <f>IF(R531="","",CONCATENATE(V531,Names!$P$3,W531))</f>
        <v/>
      </c>
      <c r="AD531" t="str">
        <f t="shared" si="245"/>
        <v>CREATE</v>
      </c>
      <c r="AF531" t="str">
        <f t="shared" si="253"/>
        <v>??</v>
      </c>
      <c r="AH531" t="e">
        <f t="shared" ca="1" si="254"/>
        <v>#VALUE!</v>
      </c>
      <c r="AI531" t="str">
        <f t="shared" si="246"/>
        <v>AT</v>
      </c>
      <c r="AK531" t="str">
        <f t="shared" si="255"/>
        <v>??</v>
      </c>
      <c r="AM531" t="e">
        <f t="shared" ca="1" si="256"/>
        <v>#VALUE!</v>
      </c>
      <c r="AN531" t="str">
        <f t="shared" si="257"/>
        <v/>
      </c>
      <c r="AO531" t="str">
        <f t="shared" si="247"/>
        <v>KG</v>
      </c>
      <c r="AP531" t="str">
        <f t="shared" ca="1" si="258"/>
        <v/>
      </c>
      <c r="AQ531" t="str">
        <f t="shared" si="259"/>
        <v>??</v>
      </c>
      <c r="AS531" t="str">
        <f t="shared" si="260"/>
        <v/>
      </c>
      <c r="AT531" t="e">
        <f t="shared" ca="1" si="261"/>
        <v>#VALUE!</v>
      </c>
      <c r="AU531">
        <f t="shared" si="248"/>
        <v>5</v>
      </c>
      <c r="AV531" t="str">
        <f t="shared" si="262"/>
        <v>??</v>
      </c>
      <c r="AX531" t="str">
        <f t="shared" si="249"/>
        <v>staffanekstrom</v>
      </c>
      <c r="AY531" t="str">
        <f t="shared" si="250"/>
        <v>INSERTED</v>
      </c>
      <c r="AZ531" t="str">
        <f t="shared" si="251"/>
        <v/>
      </c>
      <c r="BD531" t="str">
        <f t="shared" si="252"/>
        <v>YES</v>
      </c>
      <c r="BF531" t="e">
        <f t="shared" ca="1" si="263"/>
        <v>#VALUE!</v>
      </c>
    </row>
    <row r="532" spans="1:58">
      <c r="A532">
        <v>526</v>
      </c>
      <c r="D532" s="1" t="e">
        <f ca="1">INDIRECT(ADDRESS($C532,D$5,,,Table!$A$1))</f>
        <v>#VALUE!</v>
      </c>
      <c r="E532" t="e">
        <f ca="1">INDIRECT(ADDRESS($C532,E$5,,,Table!$A$1))</f>
        <v>#VALUE!</v>
      </c>
      <c r="F532" t="e">
        <f ca="1">INDIRECT(ADDRESS($C532,F$5,,,Table!$A$1))</f>
        <v>#VALUE!</v>
      </c>
      <c r="G532" t="e">
        <f ca="1">INDIRECT(ADDRESS($C532,G$5,,,Table!$A$1))</f>
        <v>#VALUE!</v>
      </c>
      <c r="H532" t="e">
        <f ca="1">INDIRECT(ADDRESS($C532,H$5,,,Table!$A$1))</f>
        <v>#VALUE!</v>
      </c>
      <c r="J532" t="str">
        <f>IF(OR(I532=Dev!$CU$46, I532=Dev!$CU$47, I532=Dev!$CU$48, I532=Dev!$CU$49, I532=Dev!$CU$50, I532=Dev!$CU$51, I532=Dev!$CU$52, I532=Dev!$CU$53, I532=Dev!$CR$48, I532=Dev!$CR$49),$C$3,                                                                  IF(OR(I532=Dev!$CU$54, I532=Dev!$CU$55, I532=Dev!$CU$56, I532=Dev!$CU$57, I532=Dev!$CU$58, I532=Dev!$CU$59, I532=Dev!$CS$48), $D$3,""))</f>
        <v/>
      </c>
      <c r="K532" t="e">
        <f ca="1">CONCATENATE(E532,Names!$P$3,I532)</f>
        <v>#VALUE!</v>
      </c>
      <c r="M532" t="e">
        <f ca="1">INDIRECT(ADDRESS($C532,M$5,,,Table!$A$1))</f>
        <v>#VALUE!</v>
      </c>
      <c r="O532" t="str">
        <f t="shared" si="264"/>
        <v/>
      </c>
      <c r="Q532" t="str">
        <f t="shared" si="243"/>
        <v/>
      </c>
      <c r="S532" t="str">
        <f ca="1">IFERROR(VLOOKUP(M532,Racks!$H$4:$M$30,Racks!$I$2),"")</f>
        <v/>
      </c>
      <c r="T532" t="str">
        <f ca="1">IFERROR(VLOOKUP(M532,Racks!$H$4:$M$30,Racks!$K$2),"")</f>
        <v/>
      </c>
      <c r="U532" t="str">
        <f t="shared" si="244"/>
        <v/>
      </c>
      <c r="V532" t="str">
        <f>CONCATENATE(Names!$C$17,Names!$N$3,U532)</f>
        <v>PRLTCB-</v>
      </c>
      <c r="Y532" t="str">
        <f>IF(OR(W532=Dev!$GJ$82, W532=Dev!$GJ$83, W532=Dev!$GJ$84, W532=Dev!$GJ$85, W532=Dev!$GJ$86, W532=Dev!$GJ$87, W532=Dev!$GJ$88, W532=Dev!$GJ$89, W532=Dev!$GG$82, W532=Dev!$GG$83, W532=Dev!$GG$84, W532=Dev!$GG$85, W532=Dev!$GG$86),Names!$C$10,                   IF(OR(W532=Dev!$GJ$90, W532=Dev!$GJ$91, W532=Dev!$GJ$92, W532=Dev!$GJ$93, W532=Dev!$GJ$94, W532=Dev!$GJ$95, W532=Dev!$GJ$96, W532=Dev!$GJ$97, W532=Dev!$GH$82), Names!$C$11,""))</f>
        <v/>
      </c>
      <c r="Z532" t="str">
        <f ca="1">IFERROR(VLOOKUP(M532,Racks!$H$4:$M$30,6),"")</f>
        <v/>
      </c>
      <c r="AA532" t="str">
        <f>IF(R532="","",CONCATENATE(S532,Names!$H$3,T532,Names!$J$3,Names!$K$3,Names!$L$3,V532))</f>
        <v/>
      </c>
      <c r="AB532" t="str">
        <f>IF(R532="","",CONCATENATE(V532,Names!$P$3,W532))</f>
        <v/>
      </c>
      <c r="AD532" t="str">
        <f t="shared" si="245"/>
        <v>CREATE</v>
      </c>
      <c r="AF532" t="str">
        <f t="shared" si="253"/>
        <v>??</v>
      </c>
      <c r="AH532" t="e">
        <f t="shared" ca="1" si="254"/>
        <v>#VALUE!</v>
      </c>
      <c r="AI532" t="str">
        <f t="shared" si="246"/>
        <v>AT</v>
      </c>
      <c r="AK532" t="str">
        <f t="shared" si="255"/>
        <v>??</v>
      </c>
      <c r="AM532" t="e">
        <f t="shared" ca="1" si="256"/>
        <v>#VALUE!</v>
      </c>
      <c r="AN532" t="str">
        <f t="shared" si="257"/>
        <v/>
      </c>
      <c r="AO532" t="str">
        <f t="shared" si="247"/>
        <v>KG</v>
      </c>
      <c r="AP532" t="str">
        <f t="shared" ca="1" si="258"/>
        <v/>
      </c>
      <c r="AQ532" t="str">
        <f t="shared" si="259"/>
        <v>??</v>
      </c>
      <c r="AS532" t="str">
        <f t="shared" si="260"/>
        <v/>
      </c>
      <c r="AT532" t="e">
        <f t="shared" ca="1" si="261"/>
        <v>#VALUE!</v>
      </c>
      <c r="AU532">
        <f t="shared" si="248"/>
        <v>5</v>
      </c>
      <c r="AV532" t="str">
        <f t="shared" si="262"/>
        <v>??</v>
      </c>
      <c r="AX532" t="str">
        <f t="shared" si="249"/>
        <v>staffanekstrom</v>
      </c>
      <c r="AY532" t="str">
        <f t="shared" si="250"/>
        <v>INSERTED</v>
      </c>
      <c r="AZ532" t="str">
        <f t="shared" si="251"/>
        <v/>
      </c>
      <c r="BD532" t="str">
        <f t="shared" si="252"/>
        <v>YES</v>
      </c>
      <c r="BF532" t="e">
        <f t="shared" ca="1" si="263"/>
        <v>#VALUE!</v>
      </c>
    </row>
    <row r="533" spans="1:58">
      <c r="A533">
        <v>527</v>
      </c>
      <c r="D533" s="1" t="e">
        <f ca="1">INDIRECT(ADDRESS($C533,D$5,,,Table!$A$1))</f>
        <v>#VALUE!</v>
      </c>
      <c r="E533" t="e">
        <f ca="1">INDIRECT(ADDRESS($C533,E$5,,,Table!$A$1))</f>
        <v>#VALUE!</v>
      </c>
      <c r="F533" t="e">
        <f ca="1">INDIRECT(ADDRESS($C533,F$5,,,Table!$A$1))</f>
        <v>#VALUE!</v>
      </c>
      <c r="G533" t="e">
        <f ca="1">INDIRECT(ADDRESS($C533,G$5,,,Table!$A$1))</f>
        <v>#VALUE!</v>
      </c>
      <c r="H533" t="e">
        <f ca="1">INDIRECT(ADDRESS($C533,H$5,,,Table!$A$1))</f>
        <v>#VALUE!</v>
      </c>
      <c r="J533" t="str">
        <f>IF(OR(I533=Dev!$CU$46, I533=Dev!$CU$47, I533=Dev!$CU$48, I533=Dev!$CU$49, I533=Dev!$CU$50, I533=Dev!$CU$51, I533=Dev!$CU$52, I533=Dev!$CU$53, I533=Dev!$CR$48, I533=Dev!$CR$49),$C$3,                                                                  IF(OR(I533=Dev!$CU$54, I533=Dev!$CU$55, I533=Dev!$CU$56, I533=Dev!$CU$57, I533=Dev!$CU$58, I533=Dev!$CU$59, I533=Dev!$CS$48), $D$3,""))</f>
        <v/>
      </c>
      <c r="K533" t="e">
        <f ca="1">CONCATENATE(E533,Names!$P$3,I533)</f>
        <v>#VALUE!</v>
      </c>
      <c r="M533" t="e">
        <f ca="1">INDIRECT(ADDRESS($C533,M$5,,,Table!$A$1))</f>
        <v>#VALUE!</v>
      </c>
      <c r="O533" t="str">
        <f t="shared" si="264"/>
        <v/>
      </c>
      <c r="Q533" t="str">
        <f t="shared" ref="Q533:Q596" si="265">IF(ISNUMBER(R533), IF(R533&lt;10,"00", IF(R533&lt;100,"0", "")), "")</f>
        <v/>
      </c>
      <c r="S533" t="str">
        <f ca="1">IFERROR(VLOOKUP(M533,Racks!$H$4:$M$30,Racks!$I$2),"")</f>
        <v/>
      </c>
      <c r="T533" t="str">
        <f ca="1">IFERROR(VLOOKUP(M533,Racks!$H$4:$M$30,Racks!$K$2),"")</f>
        <v/>
      </c>
      <c r="U533" t="str">
        <f t="shared" ref="U533:U596" si="266">IF(ISNUMBER(R533),CONCATENATE(Q533,R533),"")</f>
        <v/>
      </c>
      <c r="V533" t="str">
        <f>CONCATENATE(Names!$C$17,Names!$N$3,U533)</f>
        <v>PRLTCB-</v>
      </c>
      <c r="Y533" t="str">
        <f>IF(OR(W533=Dev!$GJ$82, W533=Dev!$GJ$83, W533=Dev!$GJ$84, W533=Dev!$GJ$85, W533=Dev!$GJ$86, W533=Dev!$GJ$87, W533=Dev!$GJ$88, W533=Dev!$GJ$89, W533=Dev!$GG$82, W533=Dev!$GG$83, W533=Dev!$GG$84, W533=Dev!$GG$85, W533=Dev!$GG$86),Names!$C$10,                   IF(OR(W533=Dev!$GJ$90, W533=Dev!$GJ$91, W533=Dev!$GJ$92, W533=Dev!$GJ$93, W533=Dev!$GJ$94, W533=Dev!$GJ$95, W533=Dev!$GJ$96, W533=Dev!$GJ$97, W533=Dev!$GH$82), Names!$C$11,""))</f>
        <v/>
      </c>
      <c r="Z533" t="str">
        <f ca="1">IFERROR(VLOOKUP(M533,Racks!$H$4:$M$30,6),"")</f>
        <v/>
      </c>
      <c r="AA533" t="str">
        <f>IF(R533="","",CONCATENATE(S533,Names!$H$3,T533,Names!$J$3,Names!$K$3,Names!$L$3,V533))</f>
        <v/>
      </c>
      <c r="AB533" t="str">
        <f>IF(R533="","",CONCATENATE(V533,Names!$P$3,W533))</f>
        <v/>
      </c>
      <c r="AD533" t="str">
        <f t="shared" si="245"/>
        <v>CREATE</v>
      </c>
      <c r="AF533" t="str">
        <f t="shared" si="253"/>
        <v>??</v>
      </c>
      <c r="AH533" t="e">
        <f t="shared" ca="1" si="254"/>
        <v>#VALUE!</v>
      </c>
      <c r="AI533" t="str">
        <f t="shared" si="246"/>
        <v>AT</v>
      </c>
      <c r="AK533" t="str">
        <f t="shared" si="255"/>
        <v>??</v>
      </c>
      <c r="AM533" t="e">
        <f t="shared" ca="1" si="256"/>
        <v>#VALUE!</v>
      </c>
      <c r="AN533" t="str">
        <f t="shared" si="257"/>
        <v/>
      </c>
      <c r="AO533" t="str">
        <f t="shared" si="247"/>
        <v>KG</v>
      </c>
      <c r="AP533" t="str">
        <f t="shared" ca="1" si="258"/>
        <v/>
      </c>
      <c r="AQ533" t="str">
        <f t="shared" si="259"/>
        <v>??</v>
      </c>
      <c r="AS533" t="str">
        <f t="shared" si="260"/>
        <v/>
      </c>
      <c r="AT533" t="e">
        <f t="shared" ca="1" si="261"/>
        <v>#VALUE!</v>
      </c>
      <c r="AU533">
        <f t="shared" si="248"/>
        <v>5</v>
      </c>
      <c r="AV533" t="str">
        <f t="shared" si="262"/>
        <v>??</v>
      </c>
      <c r="AX533" t="str">
        <f t="shared" si="249"/>
        <v>staffanekstrom</v>
      </c>
      <c r="AY533" t="str">
        <f t="shared" si="250"/>
        <v>INSERTED</v>
      </c>
      <c r="AZ533" t="str">
        <f t="shared" si="251"/>
        <v/>
      </c>
      <c r="BD533" t="str">
        <f t="shared" si="252"/>
        <v>YES</v>
      </c>
      <c r="BF533" t="e">
        <f t="shared" ca="1" si="263"/>
        <v>#VALUE!</v>
      </c>
    </row>
    <row r="534" spans="1:58">
      <c r="A534">
        <v>528</v>
      </c>
      <c r="D534" s="1" t="e">
        <f ca="1">INDIRECT(ADDRESS($C534,D$5,,,Table!$A$1))</f>
        <v>#VALUE!</v>
      </c>
      <c r="E534" t="e">
        <f ca="1">INDIRECT(ADDRESS($C534,E$5,,,Table!$A$1))</f>
        <v>#VALUE!</v>
      </c>
      <c r="F534" t="e">
        <f ca="1">INDIRECT(ADDRESS($C534,F$5,,,Table!$A$1))</f>
        <v>#VALUE!</v>
      </c>
      <c r="G534" t="e">
        <f ca="1">INDIRECT(ADDRESS($C534,G$5,,,Table!$A$1))</f>
        <v>#VALUE!</v>
      </c>
      <c r="H534" t="e">
        <f ca="1">INDIRECT(ADDRESS($C534,H$5,,,Table!$A$1))</f>
        <v>#VALUE!</v>
      </c>
      <c r="J534" t="str">
        <f>IF(OR(I534=Dev!$CU$46, I534=Dev!$CU$47, I534=Dev!$CU$48, I534=Dev!$CU$49, I534=Dev!$CU$50, I534=Dev!$CU$51, I534=Dev!$CU$52, I534=Dev!$CU$53, I534=Dev!$CR$48, I534=Dev!$CR$49),$C$3,                                                                  IF(OR(I534=Dev!$CU$54, I534=Dev!$CU$55, I534=Dev!$CU$56, I534=Dev!$CU$57, I534=Dev!$CU$58, I534=Dev!$CU$59, I534=Dev!$CS$48), $D$3,""))</f>
        <v/>
      </c>
      <c r="K534" t="e">
        <f ca="1">CONCATENATE(E534,Names!$P$3,I534)</f>
        <v>#VALUE!</v>
      </c>
      <c r="M534" t="e">
        <f ca="1">INDIRECT(ADDRESS($C534,M$5,,,Table!$A$1))</f>
        <v>#VALUE!</v>
      </c>
      <c r="O534" t="str">
        <f t="shared" si="264"/>
        <v/>
      </c>
      <c r="Q534" t="str">
        <f t="shared" si="265"/>
        <v/>
      </c>
      <c r="S534" t="str">
        <f ca="1">IFERROR(VLOOKUP(M534,Racks!$H$4:$M$30,Racks!$I$2),"")</f>
        <v/>
      </c>
      <c r="T534" t="str">
        <f ca="1">IFERROR(VLOOKUP(M534,Racks!$H$4:$M$30,Racks!$K$2),"")</f>
        <v/>
      </c>
      <c r="U534" t="str">
        <f t="shared" si="266"/>
        <v/>
      </c>
      <c r="V534" t="str">
        <f>CONCATENATE(Names!$C$17,Names!$N$3,U534)</f>
        <v>PRLTCB-</v>
      </c>
      <c r="Y534" t="str">
        <f>IF(OR(W534=Dev!$GJ$82, W534=Dev!$GJ$83, W534=Dev!$GJ$84, W534=Dev!$GJ$85, W534=Dev!$GJ$86, W534=Dev!$GJ$87, W534=Dev!$GJ$88, W534=Dev!$GJ$89, W534=Dev!$GG$82, W534=Dev!$GG$83, W534=Dev!$GG$84, W534=Dev!$GG$85, W534=Dev!$GG$86),Names!$C$10,                   IF(OR(W534=Dev!$GJ$90, W534=Dev!$GJ$91, W534=Dev!$GJ$92, W534=Dev!$GJ$93, W534=Dev!$GJ$94, W534=Dev!$GJ$95, W534=Dev!$GJ$96, W534=Dev!$GJ$97, W534=Dev!$GH$82), Names!$C$11,""))</f>
        <v/>
      </c>
      <c r="Z534" t="str">
        <f ca="1">IFERROR(VLOOKUP(M534,Racks!$H$4:$M$30,6),"")</f>
        <v/>
      </c>
      <c r="AA534" t="str">
        <f>IF(R534="","",CONCATENATE(S534,Names!$H$3,T534,Names!$J$3,Names!$K$3,Names!$L$3,V534))</f>
        <v/>
      </c>
      <c r="AB534" t="str">
        <f>IF(R534="","",CONCATENATE(V534,Names!$P$3,W534))</f>
        <v/>
      </c>
      <c r="AD534" t="str">
        <f t="shared" si="245"/>
        <v>CREATE</v>
      </c>
      <c r="AF534" t="str">
        <f t="shared" si="253"/>
        <v>??</v>
      </c>
      <c r="AH534" t="e">
        <f t="shared" ca="1" si="254"/>
        <v>#VALUE!</v>
      </c>
      <c r="AI534" t="str">
        <f t="shared" si="246"/>
        <v>AT</v>
      </c>
      <c r="AK534" t="str">
        <f t="shared" si="255"/>
        <v>??</v>
      </c>
      <c r="AM534" t="e">
        <f t="shared" ca="1" si="256"/>
        <v>#VALUE!</v>
      </c>
      <c r="AN534" t="str">
        <f t="shared" si="257"/>
        <v/>
      </c>
      <c r="AO534" t="str">
        <f t="shared" si="247"/>
        <v>KG</v>
      </c>
      <c r="AP534" t="str">
        <f t="shared" ca="1" si="258"/>
        <v/>
      </c>
      <c r="AQ534" t="str">
        <f t="shared" si="259"/>
        <v>??</v>
      </c>
      <c r="AS534" t="str">
        <f t="shared" si="260"/>
        <v/>
      </c>
      <c r="AT534" t="e">
        <f t="shared" ca="1" si="261"/>
        <v>#VALUE!</v>
      </c>
      <c r="AU534">
        <f t="shared" si="248"/>
        <v>5</v>
      </c>
      <c r="AV534" t="str">
        <f t="shared" si="262"/>
        <v>??</v>
      </c>
      <c r="AX534" t="str">
        <f t="shared" si="249"/>
        <v>staffanekstrom</v>
      </c>
      <c r="AY534" t="str">
        <f t="shared" si="250"/>
        <v>INSERTED</v>
      </c>
      <c r="AZ534" t="str">
        <f t="shared" si="251"/>
        <v/>
      </c>
      <c r="BD534" t="str">
        <f t="shared" si="252"/>
        <v>YES</v>
      </c>
      <c r="BF534" t="e">
        <f t="shared" ca="1" si="263"/>
        <v>#VALUE!</v>
      </c>
    </row>
    <row r="535" spans="1:58">
      <c r="A535">
        <v>529</v>
      </c>
      <c r="D535" s="1" t="e">
        <f ca="1">INDIRECT(ADDRESS($C535,D$5,,,Table!$A$1))</f>
        <v>#VALUE!</v>
      </c>
      <c r="E535" t="e">
        <f ca="1">INDIRECT(ADDRESS($C535,E$5,,,Table!$A$1))</f>
        <v>#VALUE!</v>
      </c>
      <c r="F535" t="e">
        <f ca="1">INDIRECT(ADDRESS($C535,F$5,,,Table!$A$1))</f>
        <v>#VALUE!</v>
      </c>
      <c r="G535" t="e">
        <f ca="1">INDIRECT(ADDRESS($C535,G$5,,,Table!$A$1))</f>
        <v>#VALUE!</v>
      </c>
      <c r="H535" t="e">
        <f ca="1">INDIRECT(ADDRESS($C535,H$5,,,Table!$A$1))</f>
        <v>#VALUE!</v>
      </c>
      <c r="J535" t="str">
        <f>IF(OR(I535=Dev!$CU$46, I535=Dev!$CU$47, I535=Dev!$CU$48, I535=Dev!$CU$49, I535=Dev!$CU$50, I535=Dev!$CU$51, I535=Dev!$CU$52, I535=Dev!$CU$53, I535=Dev!$CR$48, I535=Dev!$CR$49),$C$3,                                                                  IF(OR(I535=Dev!$CU$54, I535=Dev!$CU$55, I535=Dev!$CU$56, I535=Dev!$CU$57, I535=Dev!$CU$58, I535=Dev!$CU$59, I535=Dev!$CS$48), $D$3,""))</f>
        <v/>
      </c>
      <c r="K535" t="e">
        <f ca="1">CONCATENATE(E535,Names!$P$3,I535)</f>
        <v>#VALUE!</v>
      </c>
      <c r="M535" t="e">
        <f ca="1">INDIRECT(ADDRESS($C535,M$5,,,Table!$A$1))</f>
        <v>#VALUE!</v>
      </c>
      <c r="O535" t="str">
        <f t="shared" si="264"/>
        <v/>
      </c>
      <c r="Q535" t="str">
        <f t="shared" si="265"/>
        <v/>
      </c>
      <c r="S535" t="str">
        <f ca="1">IFERROR(VLOOKUP(M535,Racks!$H$4:$M$30,Racks!$I$2),"")</f>
        <v/>
      </c>
      <c r="T535" t="str">
        <f ca="1">IFERROR(VLOOKUP(M535,Racks!$H$4:$M$30,Racks!$K$2),"")</f>
        <v/>
      </c>
      <c r="U535" t="str">
        <f t="shared" si="266"/>
        <v/>
      </c>
      <c r="V535" t="str">
        <f>CONCATENATE(Names!$C$17,Names!$N$3,U535)</f>
        <v>PRLTCB-</v>
      </c>
      <c r="Y535" t="str">
        <f>IF(OR(W535=Dev!$GJ$82, W535=Dev!$GJ$83, W535=Dev!$GJ$84, W535=Dev!$GJ$85, W535=Dev!$GJ$86, W535=Dev!$GJ$87, W535=Dev!$GJ$88, W535=Dev!$GJ$89, W535=Dev!$GG$82, W535=Dev!$GG$83, W535=Dev!$GG$84, W535=Dev!$GG$85, W535=Dev!$GG$86),Names!$C$10,                   IF(OR(W535=Dev!$GJ$90, W535=Dev!$GJ$91, W535=Dev!$GJ$92, W535=Dev!$GJ$93, W535=Dev!$GJ$94, W535=Dev!$GJ$95, W535=Dev!$GJ$96, W535=Dev!$GJ$97, W535=Dev!$GH$82), Names!$C$11,""))</f>
        <v/>
      </c>
      <c r="Z535" t="str">
        <f ca="1">IFERROR(VLOOKUP(M535,Racks!$H$4:$M$30,6),"")</f>
        <v/>
      </c>
      <c r="AA535" t="str">
        <f>IF(R535="","",CONCATENATE(S535,Names!$H$3,T535,Names!$J$3,Names!$K$3,Names!$L$3,V535))</f>
        <v/>
      </c>
      <c r="AB535" t="str">
        <f>IF(R535="","",CONCATENATE(V535,Names!$P$3,W535))</f>
        <v/>
      </c>
      <c r="AD535" t="str">
        <f t="shared" si="245"/>
        <v>CREATE</v>
      </c>
      <c r="AF535" t="str">
        <f t="shared" si="253"/>
        <v>??</v>
      </c>
      <c r="AH535" t="e">
        <f t="shared" ca="1" si="254"/>
        <v>#VALUE!</v>
      </c>
      <c r="AI535" t="str">
        <f t="shared" si="246"/>
        <v>AT</v>
      </c>
      <c r="AK535" t="str">
        <f t="shared" si="255"/>
        <v>??</v>
      </c>
      <c r="AM535" t="e">
        <f t="shared" ca="1" si="256"/>
        <v>#VALUE!</v>
      </c>
      <c r="AN535" t="str">
        <f t="shared" si="257"/>
        <v/>
      </c>
      <c r="AO535" t="str">
        <f t="shared" si="247"/>
        <v>KG</v>
      </c>
      <c r="AP535" t="str">
        <f t="shared" ca="1" si="258"/>
        <v/>
      </c>
      <c r="AQ535" t="str">
        <f t="shared" si="259"/>
        <v>??</v>
      </c>
      <c r="AS535" t="str">
        <f t="shared" si="260"/>
        <v/>
      </c>
      <c r="AT535" t="e">
        <f t="shared" ca="1" si="261"/>
        <v>#VALUE!</v>
      </c>
      <c r="AU535">
        <f t="shared" si="248"/>
        <v>5</v>
      </c>
      <c r="AV535" t="str">
        <f t="shared" si="262"/>
        <v>??</v>
      </c>
      <c r="AX535" t="str">
        <f t="shared" si="249"/>
        <v>staffanekstrom</v>
      </c>
      <c r="AY535" t="str">
        <f t="shared" si="250"/>
        <v>INSERTED</v>
      </c>
      <c r="AZ535" t="str">
        <f t="shared" si="251"/>
        <v/>
      </c>
      <c r="BD535" t="str">
        <f t="shared" si="252"/>
        <v>YES</v>
      </c>
      <c r="BF535" t="e">
        <f t="shared" ca="1" si="263"/>
        <v>#VALUE!</v>
      </c>
    </row>
    <row r="536" spans="1:58">
      <c r="A536">
        <v>530</v>
      </c>
      <c r="D536" s="1" t="e">
        <f ca="1">INDIRECT(ADDRESS($C536,D$5,,,Table!$A$1))</f>
        <v>#VALUE!</v>
      </c>
      <c r="E536" t="e">
        <f ca="1">INDIRECT(ADDRESS($C536,E$5,,,Table!$A$1))</f>
        <v>#VALUE!</v>
      </c>
      <c r="F536" t="e">
        <f ca="1">INDIRECT(ADDRESS($C536,F$5,,,Table!$A$1))</f>
        <v>#VALUE!</v>
      </c>
      <c r="G536" t="e">
        <f ca="1">INDIRECT(ADDRESS($C536,G$5,,,Table!$A$1))</f>
        <v>#VALUE!</v>
      </c>
      <c r="H536" t="e">
        <f ca="1">INDIRECT(ADDRESS($C536,H$5,,,Table!$A$1))</f>
        <v>#VALUE!</v>
      </c>
      <c r="J536" t="str">
        <f>IF(OR(I536=Dev!$CU$46, I536=Dev!$CU$47, I536=Dev!$CU$48, I536=Dev!$CU$49, I536=Dev!$CU$50, I536=Dev!$CU$51, I536=Dev!$CU$52, I536=Dev!$CU$53, I536=Dev!$CR$48, I536=Dev!$CR$49),$C$3,                                                                  IF(OR(I536=Dev!$CU$54, I536=Dev!$CU$55, I536=Dev!$CU$56, I536=Dev!$CU$57, I536=Dev!$CU$58, I536=Dev!$CU$59, I536=Dev!$CS$48), $D$3,""))</f>
        <v/>
      </c>
      <c r="K536" t="e">
        <f ca="1">CONCATENATE(E536,Names!$P$3,I536)</f>
        <v>#VALUE!</v>
      </c>
      <c r="M536" t="e">
        <f ca="1">INDIRECT(ADDRESS($C536,M$5,,,Table!$A$1))</f>
        <v>#VALUE!</v>
      </c>
      <c r="O536" t="str">
        <f t="shared" si="264"/>
        <v/>
      </c>
      <c r="Q536" t="str">
        <f t="shared" si="265"/>
        <v/>
      </c>
      <c r="S536" t="str">
        <f ca="1">IFERROR(VLOOKUP(M536,Racks!$H$4:$M$30,Racks!$I$2),"")</f>
        <v/>
      </c>
      <c r="T536" t="str">
        <f ca="1">IFERROR(VLOOKUP(M536,Racks!$H$4:$M$30,Racks!$K$2),"")</f>
        <v/>
      </c>
      <c r="U536" t="str">
        <f t="shared" si="266"/>
        <v/>
      </c>
      <c r="V536" t="str">
        <f>CONCATENATE(Names!$C$17,Names!$N$3,U536)</f>
        <v>PRLTCB-</v>
      </c>
      <c r="Y536" t="str">
        <f>IF(OR(W536=Dev!$GJ$82, W536=Dev!$GJ$83, W536=Dev!$GJ$84, W536=Dev!$GJ$85, W536=Dev!$GJ$86, W536=Dev!$GJ$87, W536=Dev!$GJ$88, W536=Dev!$GJ$89, W536=Dev!$GG$82, W536=Dev!$GG$83, W536=Dev!$GG$84, W536=Dev!$GG$85, W536=Dev!$GG$86),Names!$C$10,                   IF(OR(W536=Dev!$GJ$90, W536=Dev!$GJ$91, W536=Dev!$GJ$92, W536=Dev!$GJ$93, W536=Dev!$GJ$94, W536=Dev!$GJ$95, W536=Dev!$GJ$96, W536=Dev!$GJ$97, W536=Dev!$GH$82), Names!$C$11,""))</f>
        <v/>
      </c>
      <c r="Z536" t="str">
        <f ca="1">IFERROR(VLOOKUP(M536,Racks!$H$4:$M$30,6),"")</f>
        <v/>
      </c>
      <c r="AA536" t="str">
        <f>IF(R536="","",CONCATENATE(S536,Names!$H$3,T536,Names!$J$3,Names!$K$3,Names!$L$3,V536))</f>
        <v/>
      </c>
      <c r="AB536" t="str">
        <f>IF(R536="","",CONCATENATE(V536,Names!$P$3,W536))</f>
        <v/>
      </c>
      <c r="AD536" t="str">
        <f t="shared" si="245"/>
        <v>CREATE</v>
      </c>
      <c r="AF536" t="str">
        <f t="shared" si="253"/>
        <v>??</v>
      </c>
      <c r="AH536" t="e">
        <f t="shared" ca="1" si="254"/>
        <v>#VALUE!</v>
      </c>
      <c r="AI536" t="str">
        <f t="shared" si="246"/>
        <v>AT</v>
      </c>
      <c r="AK536" t="str">
        <f t="shared" si="255"/>
        <v>??</v>
      </c>
      <c r="AM536" t="e">
        <f t="shared" ca="1" si="256"/>
        <v>#VALUE!</v>
      </c>
      <c r="AN536" t="str">
        <f t="shared" si="257"/>
        <v/>
      </c>
      <c r="AO536" t="str">
        <f t="shared" si="247"/>
        <v>KG</v>
      </c>
      <c r="AP536" t="str">
        <f t="shared" ca="1" si="258"/>
        <v/>
      </c>
      <c r="AQ536" t="str">
        <f t="shared" si="259"/>
        <v>??</v>
      </c>
      <c r="AS536" t="str">
        <f t="shared" si="260"/>
        <v/>
      </c>
      <c r="AT536" t="e">
        <f t="shared" ca="1" si="261"/>
        <v>#VALUE!</v>
      </c>
      <c r="AU536">
        <f t="shared" si="248"/>
        <v>5</v>
      </c>
      <c r="AV536" t="str">
        <f t="shared" si="262"/>
        <v>??</v>
      </c>
      <c r="AX536" t="str">
        <f t="shared" si="249"/>
        <v>staffanekstrom</v>
      </c>
      <c r="AY536" t="str">
        <f t="shared" si="250"/>
        <v>INSERTED</v>
      </c>
      <c r="AZ536" t="str">
        <f t="shared" si="251"/>
        <v/>
      </c>
      <c r="BD536" t="str">
        <f t="shared" si="252"/>
        <v>YES</v>
      </c>
      <c r="BF536" t="e">
        <f t="shared" ca="1" si="263"/>
        <v>#VALUE!</v>
      </c>
    </row>
    <row r="537" spans="1:58">
      <c r="A537">
        <v>531</v>
      </c>
      <c r="D537" s="1" t="e">
        <f ca="1">INDIRECT(ADDRESS($C537,D$5,,,Table!$A$1))</f>
        <v>#VALUE!</v>
      </c>
      <c r="E537" t="e">
        <f ca="1">INDIRECT(ADDRESS($C537,E$5,,,Table!$A$1))</f>
        <v>#VALUE!</v>
      </c>
      <c r="F537" t="e">
        <f ca="1">INDIRECT(ADDRESS($C537,F$5,,,Table!$A$1))</f>
        <v>#VALUE!</v>
      </c>
      <c r="G537" t="e">
        <f ca="1">INDIRECT(ADDRESS($C537,G$5,,,Table!$A$1))</f>
        <v>#VALUE!</v>
      </c>
      <c r="H537" t="e">
        <f ca="1">INDIRECT(ADDRESS($C537,H$5,,,Table!$A$1))</f>
        <v>#VALUE!</v>
      </c>
      <c r="J537" t="str">
        <f>IF(OR(I537=Dev!$CU$46, I537=Dev!$CU$47, I537=Dev!$CU$48, I537=Dev!$CU$49, I537=Dev!$CU$50, I537=Dev!$CU$51, I537=Dev!$CU$52, I537=Dev!$CU$53, I537=Dev!$CR$48, I537=Dev!$CR$49),$C$3,                                                                  IF(OR(I537=Dev!$CU$54, I537=Dev!$CU$55, I537=Dev!$CU$56, I537=Dev!$CU$57, I537=Dev!$CU$58, I537=Dev!$CU$59, I537=Dev!$CS$48), $D$3,""))</f>
        <v/>
      </c>
      <c r="K537" t="e">
        <f ca="1">CONCATENATE(E537,Names!$P$3,I537)</f>
        <v>#VALUE!</v>
      </c>
      <c r="M537" t="e">
        <f ca="1">INDIRECT(ADDRESS($C537,M$5,,,Table!$A$1))</f>
        <v>#VALUE!</v>
      </c>
      <c r="O537" t="str">
        <f t="shared" si="264"/>
        <v/>
      </c>
      <c r="Q537" t="str">
        <f t="shared" si="265"/>
        <v/>
      </c>
      <c r="S537" t="str">
        <f ca="1">IFERROR(VLOOKUP(M537,Racks!$H$4:$M$30,Racks!$I$2),"")</f>
        <v/>
      </c>
      <c r="T537" t="str">
        <f ca="1">IFERROR(VLOOKUP(M537,Racks!$H$4:$M$30,Racks!$K$2),"")</f>
        <v/>
      </c>
      <c r="U537" t="str">
        <f t="shared" si="266"/>
        <v/>
      </c>
      <c r="V537" t="str">
        <f>CONCATENATE(Names!$C$17,Names!$N$3,U537)</f>
        <v>PRLTCB-</v>
      </c>
      <c r="Y537" t="str">
        <f>IF(OR(W537=Dev!$GJ$82, W537=Dev!$GJ$83, W537=Dev!$GJ$84, W537=Dev!$GJ$85, W537=Dev!$GJ$86, W537=Dev!$GJ$87, W537=Dev!$GJ$88, W537=Dev!$GJ$89, W537=Dev!$GG$82, W537=Dev!$GG$83, W537=Dev!$GG$84, W537=Dev!$GG$85, W537=Dev!$GG$86),Names!$C$10,                   IF(OR(W537=Dev!$GJ$90, W537=Dev!$GJ$91, W537=Dev!$GJ$92, W537=Dev!$GJ$93, W537=Dev!$GJ$94, W537=Dev!$GJ$95, W537=Dev!$GJ$96, W537=Dev!$GJ$97, W537=Dev!$GH$82), Names!$C$11,""))</f>
        <v/>
      </c>
      <c r="Z537" t="str">
        <f ca="1">IFERROR(VLOOKUP(M537,Racks!$H$4:$M$30,6),"")</f>
        <v/>
      </c>
      <c r="AA537" t="str">
        <f>IF(R537="","",CONCATENATE(S537,Names!$H$3,T537,Names!$J$3,Names!$K$3,Names!$L$3,V537))</f>
        <v/>
      </c>
      <c r="AB537" t="str">
        <f>IF(R537="","",CONCATENATE(V537,Names!$P$3,W537))</f>
        <v/>
      </c>
      <c r="AD537" t="str">
        <f t="shared" si="245"/>
        <v>CREATE</v>
      </c>
      <c r="AF537" t="str">
        <f t="shared" si="253"/>
        <v>??</v>
      </c>
      <c r="AH537" t="e">
        <f t="shared" ca="1" si="254"/>
        <v>#VALUE!</v>
      </c>
      <c r="AI537" t="str">
        <f t="shared" si="246"/>
        <v>AT</v>
      </c>
      <c r="AK537" t="str">
        <f t="shared" si="255"/>
        <v>??</v>
      </c>
      <c r="AM537" t="e">
        <f t="shared" ca="1" si="256"/>
        <v>#VALUE!</v>
      </c>
      <c r="AN537" t="str">
        <f t="shared" si="257"/>
        <v/>
      </c>
      <c r="AO537" t="str">
        <f t="shared" si="247"/>
        <v>KG</v>
      </c>
      <c r="AP537" t="str">
        <f t="shared" ca="1" si="258"/>
        <v/>
      </c>
      <c r="AQ537" t="str">
        <f t="shared" si="259"/>
        <v>??</v>
      </c>
      <c r="AS537" t="str">
        <f t="shared" si="260"/>
        <v/>
      </c>
      <c r="AT537" t="e">
        <f t="shared" ca="1" si="261"/>
        <v>#VALUE!</v>
      </c>
      <c r="AU537">
        <f t="shared" si="248"/>
        <v>5</v>
      </c>
      <c r="AV537" t="str">
        <f t="shared" si="262"/>
        <v>??</v>
      </c>
      <c r="AX537" t="str">
        <f t="shared" si="249"/>
        <v>staffanekstrom</v>
      </c>
      <c r="AY537" t="str">
        <f t="shared" si="250"/>
        <v>INSERTED</v>
      </c>
      <c r="AZ537" t="str">
        <f t="shared" si="251"/>
        <v/>
      </c>
      <c r="BD537" t="str">
        <f t="shared" si="252"/>
        <v>YES</v>
      </c>
      <c r="BF537" t="e">
        <f t="shared" ca="1" si="263"/>
        <v>#VALUE!</v>
      </c>
    </row>
    <row r="538" spans="1:58">
      <c r="A538">
        <v>532</v>
      </c>
      <c r="D538" s="1" t="e">
        <f ca="1">INDIRECT(ADDRESS($C538,D$5,,,Table!$A$1))</f>
        <v>#VALUE!</v>
      </c>
      <c r="E538" t="e">
        <f ca="1">INDIRECT(ADDRESS($C538,E$5,,,Table!$A$1))</f>
        <v>#VALUE!</v>
      </c>
      <c r="F538" t="e">
        <f ca="1">INDIRECT(ADDRESS($C538,F$5,,,Table!$A$1))</f>
        <v>#VALUE!</v>
      </c>
      <c r="G538" t="e">
        <f ca="1">INDIRECT(ADDRESS($C538,G$5,,,Table!$A$1))</f>
        <v>#VALUE!</v>
      </c>
      <c r="H538" t="e">
        <f ca="1">INDIRECT(ADDRESS($C538,H$5,,,Table!$A$1))</f>
        <v>#VALUE!</v>
      </c>
      <c r="J538" t="str">
        <f>IF(OR(I538=Dev!$CU$46, I538=Dev!$CU$47, I538=Dev!$CU$48, I538=Dev!$CU$49, I538=Dev!$CU$50, I538=Dev!$CU$51, I538=Dev!$CU$52, I538=Dev!$CU$53, I538=Dev!$CR$48, I538=Dev!$CR$49),$C$3,                                                                  IF(OR(I538=Dev!$CU$54, I538=Dev!$CU$55, I538=Dev!$CU$56, I538=Dev!$CU$57, I538=Dev!$CU$58, I538=Dev!$CU$59, I538=Dev!$CS$48), $D$3,""))</f>
        <v/>
      </c>
      <c r="K538" t="e">
        <f ca="1">CONCATENATE(E538,Names!$P$3,I538)</f>
        <v>#VALUE!</v>
      </c>
      <c r="M538" t="e">
        <f ca="1">INDIRECT(ADDRESS($C538,M$5,,,Table!$A$1))</f>
        <v>#VALUE!</v>
      </c>
      <c r="O538" t="str">
        <f t="shared" si="264"/>
        <v/>
      </c>
      <c r="Q538" t="str">
        <f t="shared" si="265"/>
        <v/>
      </c>
      <c r="S538" t="str">
        <f ca="1">IFERROR(VLOOKUP(M538,Racks!$H$4:$M$30,Racks!$I$2),"")</f>
        <v/>
      </c>
      <c r="T538" t="str">
        <f ca="1">IFERROR(VLOOKUP(M538,Racks!$H$4:$M$30,Racks!$K$2),"")</f>
        <v/>
      </c>
      <c r="U538" t="str">
        <f t="shared" si="266"/>
        <v/>
      </c>
      <c r="V538" t="str">
        <f>CONCATENATE(Names!$C$17,Names!$N$3,U538)</f>
        <v>PRLTCB-</v>
      </c>
      <c r="Y538" t="str">
        <f>IF(OR(W538=Dev!$GJ$82, W538=Dev!$GJ$83, W538=Dev!$GJ$84, W538=Dev!$GJ$85, W538=Dev!$GJ$86, W538=Dev!$GJ$87, W538=Dev!$GJ$88, W538=Dev!$GJ$89, W538=Dev!$GG$82, W538=Dev!$GG$83, W538=Dev!$GG$84, W538=Dev!$GG$85, W538=Dev!$GG$86),Names!$C$10,                   IF(OR(W538=Dev!$GJ$90, W538=Dev!$GJ$91, W538=Dev!$GJ$92, W538=Dev!$GJ$93, W538=Dev!$GJ$94, W538=Dev!$GJ$95, W538=Dev!$GJ$96, W538=Dev!$GJ$97, W538=Dev!$GH$82), Names!$C$11,""))</f>
        <v/>
      </c>
      <c r="Z538" t="str">
        <f ca="1">IFERROR(VLOOKUP(M538,Racks!$H$4:$M$30,6),"")</f>
        <v/>
      </c>
      <c r="AA538" t="str">
        <f>IF(R538="","",CONCATENATE(S538,Names!$H$3,T538,Names!$J$3,Names!$K$3,Names!$L$3,V538))</f>
        <v/>
      </c>
      <c r="AB538" t="str">
        <f>IF(R538="","",CONCATENATE(V538,Names!$P$3,W538))</f>
        <v/>
      </c>
      <c r="AD538" t="str">
        <f t="shared" si="245"/>
        <v>CREATE</v>
      </c>
      <c r="AF538" t="str">
        <f t="shared" si="253"/>
        <v>??</v>
      </c>
      <c r="AH538" t="e">
        <f t="shared" ca="1" si="254"/>
        <v>#VALUE!</v>
      </c>
      <c r="AI538" t="str">
        <f t="shared" si="246"/>
        <v>AT</v>
      </c>
      <c r="AK538" t="str">
        <f t="shared" si="255"/>
        <v>??</v>
      </c>
      <c r="AM538" t="e">
        <f t="shared" ca="1" si="256"/>
        <v>#VALUE!</v>
      </c>
      <c r="AN538" t="str">
        <f t="shared" si="257"/>
        <v/>
      </c>
      <c r="AO538" t="str">
        <f t="shared" si="247"/>
        <v>KG</v>
      </c>
      <c r="AP538" t="str">
        <f t="shared" ca="1" si="258"/>
        <v/>
      </c>
      <c r="AQ538" t="str">
        <f t="shared" si="259"/>
        <v>??</v>
      </c>
      <c r="AS538" t="str">
        <f t="shared" si="260"/>
        <v/>
      </c>
      <c r="AT538" t="e">
        <f t="shared" ca="1" si="261"/>
        <v>#VALUE!</v>
      </c>
      <c r="AU538">
        <f t="shared" si="248"/>
        <v>5</v>
      </c>
      <c r="AV538" t="str">
        <f t="shared" si="262"/>
        <v>??</v>
      </c>
      <c r="AX538" t="str">
        <f t="shared" si="249"/>
        <v>staffanekstrom</v>
      </c>
      <c r="AY538" t="str">
        <f t="shared" si="250"/>
        <v>INSERTED</v>
      </c>
      <c r="AZ538" t="str">
        <f t="shared" si="251"/>
        <v/>
      </c>
      <c r="BD538" t="str">
        <f t="shared" si="252"/>
        <v>YES</v>
      </c>
      <c r="BF538" t="e">
        <f t="shared" ca="1" si="263"/>
        <v>#VALUE!</v>
      </c>
    </row>
    <row r="539" spans="1:58">
      <c r="A539">
        <v>533</v>
      </c>
      <c r="D539" s="1" t="e">
        <f ca="1">INDIRECT(ADDRESS($C539,D$5,,,Table!$A$1))</f>
        <v>#VALUE!</v>
      </c>
      <c r="E539" t="e">
        <f ca="1">INDIRECT(ADDRESS($C539,E$5,,,Table!$A$1))</f>
        <v>#VALUE!</v>
      </c>
      <c r="F539" t="e">
        <f ca="1">INDIRECT(ADDRESS($C539,F$5,,,Table!$A$1))</f>
        <v>#VALUE!</v>
      </c>
      <c r="G539" t="e">
        <f ca="1">INDIRECT(ADDRESS($C539,G$5,,,Table!$A$1))</f>
        <v>#VALUE!</v>
      </c>
      <c r="H539" t="e">
        <f ca="1">INDIRECT(ADDRESS($C539,H$5,,,Table!$A$1))</f>
        <v>#VALUE!</v>
      </c>
      <c r="J539" t="str">
        <f>IF(OR(I539=Dev!$CU$46, I539=Dev!$CU$47, I539=Dev!$CU$48, I539=Dev!$CU$49, I539=Dev!$CU$50, I539=Dev!$CU$51, I539=Dev!$CU$52, I539=Dev!$CU$53, I539=Dev!$CR$48, I539=Dev!$CR$49),$C$3,                                                                  IF(OR(I539=Dev!$CU$54, I539=Dev!$CU$55, I539=Dev!$CU$56, I539=Dev!$CU$57, I539=Dev!$CU$58, I539=Dev!$CU$59, I539=Dev!$CS$48), $D$3,""))</f>
        <v/>
      </c>
      <c r="K539" t="e">
        <f ca="1">CONCATENATE(E539,Names!$P$3,I539)</f>
        <v>#VALUE!</v>
      </c>
      <c r="M539" t="e">
        <f ca="1">INDIRECT(ADDRESS($C539,M$5,,,Table!$A$1))</f>
        <v>#VALUE!</v>
      </c>
      <c r="O539" t="str">
        <f t="shared" si="264"/>
        <v/>
      </c>
      <c r="Q539" t="str">
        <f t="shared" si="265"/>
        <v/>
      </c>
      <c r="S539" t="str">
        <f ca="1">IFERROR(VLOOKUP(M539,Racks!$H$4:$M$30,Racks!$I$2),"")</f>
        <v/>
      </c>
      <c r="T539" t="str">
        <f ca="1">IFERROR(VLOOKUP(M539,Racks!$H$4:$M$30,Racks!$K$2),"")</f>
        <v/>
      </c>
      <c r="U539" t="str">
        <f t="shared" si="266"/>
        <v/>
      </c>
      <c r="V539" t="str">
        <f>CONCATENATE(Names!$C$17,Names!$N$3,U539)</f>
        <v>PRLTCB-</v>
      </c>
      <c r="Y539" t="str">
        <f>IF(OR(W539=Dev!$GJ$82, W539=Dev!$GJ$83, W539=Dev!$GJ$84, W539=Dev!$GJ$85, W539=Dev!$GJ$86, W539=Dev!$GJ$87, W539=Dev!$GJ$88, W539=Dev!$GJ$89, W539=Dev!$GG$82, W539=Dev!$GG$83, W539=Dev!$GG$84, W539=Dev!$GG$85, W539=Dev!$GG$86),Names!$C$10,                   IF(OR(W539=Dev!$GJ$90, W539=Dev!$GJ$91, W539=Dev!$GJ$92, W539=Dev!$GJ$93, W539=Dev!$GJ$94, W539=Dev!$GJ$95, W539=Dev!$GJ$96, W539=Dev!$GJ$97, W539=Dev!$GH$82), Names!$C$11,""))</f>
        <v/>
      </c>
      <c r="Z539" t="str">
        <f ca="1">IFERROR(VLOOKUP(M539,Racks!$H$4:$M$30,6),"")</f>
        <v/>
      </c>
      <c r="AA539" t="str">
        <f>IF(R539="","",CONCATENATE(S539,Names!$H$3,T539,Names!$J$3,Names!$K$3,Names!$L$3,V539))</f>
        <v/>
      </c>
      <c r="AB539" t="str">
        <f>IF(R539="","",CONCATENATE(V539,Names!$P$3,W539))</f>
        <v/>
      </c>
      <c r="AD539" t="str">
        <f t="shared" si="245"/>
        <v>CREATE</v>
      </c>
      <c r="AF539" t="str">
        <f t="shared" si="253"/>
        <v>??</v>
      </c>
      <c r="AH539" t="e">
        <f t="shared" ca="1" si="254"/>
        <v>#VALUE!</v>
      </c>
      <c r="AI539" t="str">
        <f t="shared" si="246"/>
        <v>AT</v>
      </c>
      <c r="AK539" t="str">
        <f t="shared" si="255"/>
        <v>??</v>
      </c>
      <c r="AM539" t="e">
        <f t="shared" ca="1" si="256"/>
        <v>#VALUE!</v>
      </c>
      <c r="AN539" t="str">
        <f t="shared" si="257"/>
        <v/>
      </c>
      <c r="AO539" t="str">
        <f t="shared" si="247"/>
        <v>KG</v>
      </c>
      <c r="AP539" t="str">
        <f t="shared" ca="1" si="258"/>
        <v/>
      </c>
      <c r="AQ539" t="str">
        <f t="shared" si="259"/>
        <v>??</v>
      </c>
      <c r="AS539" t="str">
        <f t="shared" si="260"/>
        <v/>
      </c>
      <c r="AT539" t="e">
        <f t="shared" ca="1" si="261"/>
        <v>#VALUE!</v>
      </c>
      <c r="AU539">
        <f t="shared" si="248"/>
        <v>5</v>
      </c>
      <c r="AV539" t="str">
        <f t="shared" si="262"/>
        <v>??</v>
      </c>
      <c r="AX539" t="str">
        <f t="shared" si="249"/>
        <v>staffanekstrom</v>
      </c>
      <c r="AY539" t="str">
        <f t="shared" si="250"/>
        <v>INSERTED</v>
      </c>
      <c r="AZ539" t="str">
        <f t="shared" si="251"/>
        <v/>
      </c>
      <c r="BD539" t="str">
        <f t="shared" si="252"/>
        <v>YES</v>
      </c>
      <c r="BF539" t="e">
        <f t="shared" ca="1" si="263"/>
        <v>#VALUE!</v>
      </c>
    </row>
    <row r="540" spans="1:58">
      <c r="A540">
        <v>534</v>
      </c>
      <c r="D540" s="1" t="e">
        <f ca="1">INDIRECT(ADDRESS($C540,D$5,,,Table!$A$1))</f>
        <v>#VALUE!</v>
      </c>
      <c r="E540" t="e">
        <f ca="1">INDIRECT(ADDRESS($C540,E$5,,,Table!$A$1))</f>
        <v>#VALUE!</v>
      </c>
      <c r="F540" t="e">
        <f ca="1">INDIRECT(ADDRESS($C540,F$5,,,Table!$A$1))</f>
        <v>#VALUE!</v>
      </c>
      <c r="G540" t="e">
        <f ca="1">INDIRECT(ADDRESS($C540,G$5,,,Table!$A$1))</f>
        <v>#VALUE!</v>
      </c>
      <c r="H540" t="e">
        <f ca="1">INDIRECT(ADDRESS($C540,H$5,,,Table!$A$1))</f>
        <v>#VALUE!</v>
      </c>
      <c r="J540" t="str">
        <f>IF(OR(I540=Dev!$CU$46, I540=Dev!$CU$47, I540=Dev!$CU$48, I540=Dev!$CU$49, I540=Dev!$CU$50, I540=Dev!$CU$51, I540=Dev!$CU$52, I540=Dev!$CU$53, I540=Dev!$CR$48, I540=Dev!$CR$49),$C$3,                                                                  IF(OR(I540=Dev!$CU$54, I540=Dev!$CU$55, I540=Dev!$CU$56, I540=Dev!$CU$57, I540=Dev!$CU$58, I540=Dev!$CU$59, I540=Dev!$CS$48), $D$3,""))</f>
        <v/>
      </c>
      <c r="K540" t="e">
        <f ca="1">CONCATENATE(E540,Names!$P$3,I540)</f>
        <v>#VALUE!</v>
      </c>
      <c r="M540" t="e">
        <f ca="1">INDIRECT(ADDRESS($C540,M$5,,,Table!$A$1))</f>
        <v>#VALUE!</v>
      </c>
      <c r="O540" t="str">
        <f t="shared" si="264"/>
        <v/>
      </c>
      <c r="Q540" t="str">
        <f t="shared" si="265"/>
        <v/>
      </c>
      <c r="S540" t="str">
        <f ca="1">IFERROR(VLOOKUP(M540,Racks!$H$4:$M$30,Racks!$I$2),"")</f>
        <v/>
      </c>
      <c r="T540" t="str">
        <f ca="1">IFERROR(VLOOKUP(M540,Racks!$H$4:$M$30,Racks!$K$2),"")</f>
        <v/>
      </c>
      <c r="U540" t="str">
        <f t="shared" si="266"/>
        <v/>
      </c>
      <c r="V540" t="str">
        <f>CONCATENATE(Names!$C$17,Names!$N$3,U540)</f>
        <v>PRLTCB-</v>
      </c>
      <c r="Y540" t="str">
        <f>IF(OR(W540=Dev!$GJ$82, W540=Dev!$GJ$83, W540=Dev!$GJ$84, W540=Dev!$GJ$85, W540=Dev!$GJ$86, W540=Dev!$GJ$87, W540=Dev!$GJ$88, W540=Dev!$GJ$89, W540=Dev!$GG$82, W540=Dev!$GG$83, W540=Dev!$GG$84, W540=Dev!$GG$85, W540=Dev!$GG$86),Names!$C$10,                   IF(OR(W540=Dev!$GJ$90, W540=Dev!$GJ$91, W540=Dev!$GJ$92, W540=Dev!$GJ$93, W540=Dev!$GJ$94, W540=Dev!$GJ$95, W540=Dev!$GJ$96, W540=Dev!$GJ$97, W540=Dev!$GH$82), Names!$C$11,""))</f>
        <v/>
      </c>
      <c r="Z540" t="str">
        <f ca="1">IFERROR(VLOOKUP(M540,Racks!$H$4:$M$30,6),"")</f>
        <v/>
      </c>
      <c r="AA540" t="str">
        <f>IF(R540="","",CONCATENATE(S540,Names!$H$3,T540,Names!$J$3,Names!$K$3,Names!$L$3,V540))</f>
        <v/>
      </c>
      <c r="AB540" t="str">
        <f>IF(R540="","",CONCATENATE(V540,Names!$P$3,W540))</f>
        <v/>
      </c>
      <c r="AD540" t="str">
        <f t="shared" si="245"/>
        <v>CREATE</v>
      </c>
      <c r="AF540" t="str">
        <f t="shared" si="253"/>
        <v>??</v>
      </c>
      <c r="AH540" t="e">
        <f t="shared" ca="1" si="254"/>
        <v>#VALUE!</v>
      </c>
      <c r="AI540" t="str">
        <f t="shared" si="246"/>
        <v>AT</v>
      </c>
      <c r="AK540" t="str">
        <f t="shared" si="255"/>
        <v>??</v>
      </c>
      <c r="AM540" t="e">
        <f t="shared" ca="1" si="256"/>
        <v>#VALUE!</v>
      </c>
      <c r="AN540" t="str">
        <f t="shared" si="257"/>
        <v/>
      </c>
      <c r="AO540" t="str">
        <f t="shared" si="247"/>
        <v>KG</v>
      </c>
      <c r="AP540" t="str">
        <f t="shared" ca="1" si="258"/>
        <v/>
      </c>
      <c r="AQ540" t="str">
        <f t="shared" si="259"/>
        <v>??</v>
      </c>
      <c r="AS540" t="str">
        <f t="shared" si="260"/>
        <v/>
      </c>
      <c r="AT540" t="e">
        <f t="shared" ca="1" si="261"/>
        <v>#VALUE!</v>
      </c>
      <c r="AU540">
        <f t="shared" si="248"/>
        <v>5</v>
      </c>
      <c r="AV540" t="str">
        <f t="shared" si="262"/>
        <v>??</v>
      </c>
      <c r="AX540" t="str">
        <f t="shared" si="249"/>
        <v>staffanekstrom</v>
      </c>
      <c r="AY540" t="str">
        <f t="shared" si="250"/>
        <v>INSERTED</v>
      </c>
      <c r="AZ540" t="str">
        <f t="shared" si="251"/>
        <v/>
      </c>
      <c r="BD540" t="str">
        <f t="shared" si="252"/>
        <v>YES</v>
      </c>
      <c r="BF540" t="e">
        <f t="shared" ca="1" si="263"/>
        <v>#VALUE!</v>
      </c>
    </row>
    <row r="541" spans="1:58">
      <c r="A541">
        <v>535</v>
      </c>
      <c r="D541" s="1" t="e">
        <f ca="1">INDIRECT(ADDRESS($C541,D$5,,,Table!$A$1))</f>
        <v>#VALUE!</v>
      </c>
      <c r="E541" t="e">
        <f ca="1">INDIRECT(ADDRESS($C541,E$5,,,Table!$A$1))</f>
        <v>#VALUE!</v>
      </c>
      <c r="F541" t="e">
        <f ca="1">INDIRECT(ADDRESS($C541,F$5,,,Table!$A$1))</f>
        <v>#VALUE!</v>
      </c>
      <c r="G541" t="e">
        <f ca="1">INDIRECT(ADDRESS($C541,G$5,,,Table!$A$1))</f>
        <v>#VALUE!</v>
      </c>
      <c r="H541" t="e">
        <f ca="1">INDIRECT(ADDRESS($C541,H$5,,,Table!$A$1))</f>
        <v>#VALUE!</v>
      </c>
      <c r="J541" t="str">
        <f>IF(OR(I541=Dev!$CU$46, I541=Dev!$CU$47, I541=Dev!$CU$48, I541=Dev!$CU$49, I541=Dev!$CU$50, I541=Dev!$CU$51, I541=Dev!$CU$52, I541=Dev!$CU$53, I541=Dev!$CR$48, I541=Dev!$CR$49),$C$3,                                                                  IF(OR(I541=Dev!$CU$54, I541=Dev!$CU$55, I541=Dev!$CU$56, I541=Dev!$CU$57, I541=Dev!$CU$58, I541=Dev!$CU$59, I541=Dev!$CS$48), $D$3,""))</f>
        <v/>
      </c>
      <c r="K541" t="e">
        <f ca="1">CONCATENATE(E541,Names!$P$3,I541)</f>
        <v>#VALUE!</v>
      </c>
      <c r="M541" t="e">
        <f ca="1">INDIRECT(ADDRESS($C541,M$5,,,Table!$A$1))</f>
        <v>#VALUE!</v>
      </c>
      <c r="O541" t="str">
        <f t="shared" si="264"/>
        <v/>
      </c>
      <c r="Q541" t="str">
        <f t="shared" si="265"/>
        <v/>
      </c>
      <c r="S541" t="str">
        <f ca="1">IFERROR(VLOOKUP(M541,Racks!$H$4:$M$30,Racks!$I$2),"")</f>
        <v/>
      </c>
      <c r="T541" t="str">
        <f ca="1">IFERROR(VLOOKUP(M541,Racks!$H$4:$M$30,Racks!$K$2),"")</f>
        <v/>
      </c>
      <c r="U541" t="str">
        <f t="shared" si="266"/>
        <v/>
      </c>
      <c r="V541" t="str">
        <f>CONCATENATE(Names!$C$17,Names!$N$3,U541)</f>
        <v>PRLTCB-</v>
      </c>
      <c r="Y541" t="str">
        <f>IF(OR(W541=Dev!$GJ$82, W541=Dev!$GJ$83, W541=Dev!$GJ$84, W541=Dev!$GJ$85, W541=Dev!$GJ$86, W541=Dev!$GJ$87, W541=Dev!$GJ$88, W541=Dev!$GJ$89, W541=Dev!$GG$82, W541=Dev!$GG$83, W541=Dev!$GG$84, W541=Dev!$GG$85, W541=Dev!$GG$86),Names!$C$10,                   IF(OR(W541=Dev!$GJ$90, W541=Dev!$GJ$91, W541=Dev!$GJ$92, W541=Dev!$GJ$93, W541=Dev!$GJ$94, W541=Dev!$GJ$95, W541=Dev!$GJ$96, W541=Dev!$GJ$97, W541=Dev!$GH$82), Names!$C$11,""))</f>
        <v/>
      </c>
      <c r="Z541" t="str">
        <f ca="1">IFERROR(VLOOKUP(M541,Racks!$H$4:$M$30,6),"")</f>
        <v/>
      </c>
      <c r="AA541" t="str">
        <f>IF(R541="","",CONCATENATE(S541,Names!$H$3,T541,Names!$J$3,Names!$K$3,Names!$L$3,V541))</f>
        <v/>
      </c>
      <c r="AB541" t="str">
        <f>IF(R541="","",CONCATENATE(V541,Names!$P$3,W541))</f>
        <v/>
      </c>
      <c r="AD541" t="str">
        <f t="shared" si="245"/>
        <v>CREATE</v>
      </c>
      <c r="AF541" t="str">
        <f t="shared" si="253"/>
        <v>??</v>
      </c>
      <c r="AH541" t="e">
        <f t="shared" ca="1" si="254"/>
        <v>#VALUE!</v>
      </c>
      <c r="AI541" t="str">
        <f t="shared" si="246"/>
        <v>AT</v>
      </c>
      <c r="AK541" t="str">
        <f t="shared" si="255"/>
        <v>??</v>
      </c>
      <c r="AM541" t="e">
        <f t="shared" ca="1" si="256"/>
        <v>#VALUE!</v>
      </c>
      <c r="AN541" t="str">
        <f t="shared" si="257"/>
        <v/>
      </c>
      <c r="AO541" t="str">
        <f t="shared" si="247"/>
        <v>KG</v>
      </c>
      <c r="AP541" t="str">
        <f t="shared" ca="1" si="258"/>
        <v/>
      </c>
      <c r="AQ541" t="str">
        <f t="shared" si="259"/>
        <v>??</v>
      </c>
      <c r="AS541" t="str">
        <f t="shared" si="260"/>
        <v/>
      </c>
      <c r="AT541" t="e">
        <f t="shared" ca="1" si="261"/>
        <v>#VALUE!</v>
      </c>
      <c r="AU541">
        <f t="shared" si="248"/>
        <v>5</v>
      </c>
      <c r="AV541" t="str">
        <f t="shared" si="262"/>
        <v>??</v>
      </c>
      <c r="AX541" t="str">
        <f t="shared" si="249"/>
        <v>staffanekstrom</v>
      </c>
      <c r="AY541" t="str">
        <f t="shared" si="250"/>
        <v>INSERTED</v>
      </c>
      <c r="AZ541" t="str">
        <f t="shared" si="251"/>
        <v/>
      </c>
      <c r="BD541" t="str">
        <f t="shared" si="252"/>
        <v>YES</v>
      </c>
      <c r="BF541" t="e">
        <f t="shared" ca="1" si="263"/>
        <v>#VALUE!</v>
      </c>
    </row>
    <row r="542" spans="1:58">
      <c r="A542">
        <v>536</v>
      </c>
      <c r="D542" s="1" t="e">
        <f ca="1">INDIRECT(ADDRESS($C542,D$5,,,Table!$A$1))</f>
        <v>#VALUE!</v>
      </c>
      <c r="E542" t="e">
        <f ca="1">INDIRECT(ADDRESS($C542,E$5,,,Table!$A$1))</f>
        <v>#VALUE!</v>
      </c>
      <c r="F542" t="e">
        <f ca="1">INDIRECT(ADDRESS($C542,F$5,,,Table!$A$1))</f>
        <v>#VALUE!</v>
      </c>
      <c r="G542" t="e">
        <f ca="1">INDIRECT(ADDRESS($C542,G$5,,,Table!$A$1))</f>
        <v>#VALUE!</v>
      </c>
      <c r="H542" t="e">
        <f ca="1">INDIRECT(ADDRESS($C542,H$5,,,Table!$A$1))</f>
        <v>#VALUE!</v>
      </c>
      <c r="J542" t="str">
        <f>IF(OR(I542=Dev!$CU$46, I542=Dev!$CU$47, I542=Dev!$CU$48, I542=Dev!$CU$49, I542=Dev!$CU$50, I542=Dev!$CU$51, I542=Dev!$CU$52, I542=Dev!$CU$53, I542=Dev!$CR$48, I542=Dev!$CR$49),$C$3,                                                                  IF(OR(I542=Dev!$CU$54, I542=Dev!$CU$55, I542=Dev!$CU$56, I542=Dev!$CU$57, I542=Dev!$CU$58, I542=Dev!$CU$59, I542=Dev!$CS$48), $D$3,""))</f>
        <v/>
      </c>
      <c r="K542" t="e">
        <f ca="1">CONCATENATE(E542,Names!$P$3,I542)</f>
        <v>#VALUE!</v>
      </c>
      <c r="M542" t="e">
        <f ca="1">INDIRECT(ADDRESS($C542,M$5,,,Table!$A$1))</f>
        <v>#VALUE!</v>
      </c>
      <c r="O542" t="str">
        <f t="shared" si="264"/>
        <v/>
      </c>
      <c r="Q542" t="str">
        <f t="shared" si="265"/>
        <v/>
      </c>
      <c r="S542" t="str">
        <f ca="1">IFERROR(VLOOKUP(M542,Racks!$H$4:$M$30,Racks!$I$2),"")</f>
        <v/>
      </c>
      <c r="T542" t="str">
        <f ca="1">IFERROR(VLOOKUP(M542,Racks!$H$4:$M$30,Racks!$K$2),"")</f>
        <v/>
      </c>
      <c r="U542" t="str">
        <f t="shared" si="266"/>
        <v/>
      </c>
      <c r="V542" t="str">
        <f>CONCATENATE(Names!$C$17,Names!$N$3,U542)</f>
        <v>PRLTCB-</v>
      </c>
      <c r="Y542" t="str">
        <f>IF(OR(W542=Dev!$GJ$82, W542=Dev!$GJ$83, W542=Dev!$GJ$84, W542=Dev!$GJ$85, W542=Dev!$GJ$86, W542=Dev!$GJ$87, W542=Dev!$GJ$88, W542=Dev!$GJ$89, W542=Dev!$GG$82, W542=Dev!$GG$83, W542=Dev!$GG$84, W542=Dev!$GG$85, W542=Dev!$GG$86),Names!$C$10,                   IF(OR(W542=Dev!$GJ$90, W542=Dev!$GJ$91, W542=Dev!$GJ$92, W542=Dev!$GJ$93, W542=Dev!$GJ$94, W542=Dev!$GJ$95, W542=Dev!$GJ$96, W542=Dev!$GJ$97, W542=Dev!$GH$82), Names!$C$11,""))</f>
        <v/>
      </c>
      <c r="Z542" t="str">
        <f ca="1">IFERROR(VLOOKUP(M542,Racks!$H$4:$M$30,6),"")</f>
        <v/>
      </c>
      <c r="AA542" t="str">
        <f>IF(R542="","",CONCATENATE(S542,Names!$H$3,T542,Names!$J$3,Names!$K$3,Names!$L$3,V542))</f>
        <v/>
      </c>
      <c r="AB542" t="str">
        <f>IF(R542="","",CONCATENATE(V542,Names!$P$3,W542))</f>
        <v/>
      </c>
      <c r="AD542" t="str">
        <f t="shared" si="245"/>
        <v>CREATE</v>
      </c>
      <c r="AF542" t="str">
        <f t="shared" si="253"/>
        <v>??</v>
      </c>
      <c r="AH542" t="e">
        <f t="shared" ca="1" si="254"/>
        <v>#VALUE!</v>
      </c>
      <c r="AI542" t="str">
        <f t="shared" si="246"/>
        <v>AT</v>
      </c>
      <c r="AK542" t="str">
        <f t="shared" si="255"/>
        <v>??</v>
      </c>
      <c r="AM542" t="e">
        <f t="shared" ca="1" si="256"/>
        <v>#VALUE!</v>
      </c>
      <c r="AN542" t="str">
        <f t="shared" si="257"/>
        <v/>
      </c>
      <c r="AO542" t="str">
        <f t="shared" si="247"/>
        <v>KG</v>
      </c>
      <c r="AP542" t="str">
        <f t="shared" ca="1" si="258"/>
        <v/>
      </c>
      <c r="AQ542" t="str">
        <f t="shared" si="259"/>
        <v>??</v>
      </c>
      <c r="AS542" t="str">
        <f t="shared" si="260"/>
        <v/>
      </c>
      <c r="AT542" t="e">
        <f t="shared" ca="1" si="261"/>
        <v>#VALUE!</v>
      </c>
      <c r="AU542">
        <f t="shared" si="248"/>
        <v>5</v>
      </c>
      <c r="AV542" t="str">
        <f t="shared" si="262"/>
        <v>??</v>
      </c>
      <c r="AX542" t="str">
        <f t="shared" si="249"/>
        <v>staffanekstrom</v>
      </c>
      <c r="AY542" t="str">
        <f t="shared" si="250"/>
        <v>INSERTED</v>
      </c>
      <c r="AZ542" t="str">
        <f t="shared" si="251"/>
        <v/>
      </c>
      <c r="BD542" t="str">
        <f t="shared" si="252"/>
        <v>YES</v>
      </c>
      <c r="BF542" t="e">
        <f t="shared" ca="1" si="263"/>
        <v>#VALUE!</v>
      </c>
    </row>
    <row r="543" spans="1:58">
      <c r="A543">
        <v>537</v>
      </c>
      <c r="D543" s="1" t="e">
        <f ca="1">INDIRECT(ADDRESS($C543,D$5,,,Table!$A$1))</f>
        <v>#VALUE!</v>
      </c>
      <c r="E543" t="e">
        <f ca="1">INDIRECT(ADDRESS($C543,E$5,,,Table!$A$1))</f>
        <v>#VALUE!</v>
      </c>
      <c r="F543" t="e">
        <f ca="1">INDIRECT(ADDRESS($C543,F$5,,,Table!$A$1))</f>
        <v>#VALUE!</v>
      </c>
      <c r="G543" t="e">
        <f ca="1">INDIRECT(ADDRESS($C543,G$5,,,Table!$A$1))</f>
        <v>#VALUE!</v>
      </c>
      <c r="H543" t="e">
        <f ca="1">INDIRECT(ADDRESS($C543,H$5,,,Table!$A$1))</f>
        <v>#VALUE!</v>
      </c>
      <c r="J543" t="str">
        <f>IF(OR(I543=Dev!$CU$46, I543=Dev!$CU$47, I543=Dev!$CU$48, I543=Dev!$CU$49, I543=Dev!$CU$50, I543=Dev!$CU$51, I543=Dev!$CU$52, I543=Dev!$CU$53, I543=Dev!$CR$48, I543=Dev!$CR$49),$C$3,                                                                  IF(OR(I543=Dev!$CU$54, I543=Dev!$CU$55, I543=Dev!$CU$56, I543=Dev!$CU$57, I543=Dev!$CU$58, I543=Dev!$CU$59, I543=Dev!$CS$48), $D$3,""))</f>
        <v/>
      </c>
      <c r="K543" t="e">
        <f ca="1">CONCATENATE(E543,Names!$P$3,I543)</f>
        <v>#VALUE!</v>
      </c>
      <c r="M543" t="e">
        <f ca="1">INDIRECT(ADDRESS($C543,M$5,,,Table!$A$1))</f>
        <v>#VALUE!</v>
      </c>
      <c r="O543" t="str">
        <f t="shared" si="264"/>
        <v/>
      </c>
      <c r="Q543" t="str">
        <f t="shared" si="265"/>
        <v/>
      </c>
      <c r="S543" t="str">
        <f ca="1">IFERROR(VLOOKUP(M543,Racks!$H$4:$M$30,Racks!$I$2),"")</f>
        <v/>
      </c>
      <c r="T543" t="str">
        <f ca="1">IFERROR(VLOOKUP(M543,Racks!$H$4:$M$30,Racks!$K$2),"")</f>
        <v/>
      </c>
      <c r="U543" t="str">
        <f t="shared" si="266"/>
        <v/>
      </c>
      <c r="V543" t="str">
        <f>CONCATENATE(Names!$C$17,Names!$N$3,U543)</f>
        <v>PRLTCB-</v>
      </c>
      <c r="Y543" t="str">
        <f>IF(OR(W543=Dev!$GJ$82, W543=Dev!$GJ$83, W543=Dev!$GJ$84, W543=Dev!$GJ$85, W543=Dev!$GJ$86, W543=Dev!$GJ$87, W543=Dev!$GJ$88, W543=Dev!$GJ$89, W543=Dev!$GG$82, W543=Dev!$GG$83, W543=Dev!$GG$84, W543=Dev!$GG$85, W543=Dev!$GG$86),Names!$C$10,                   IF(OR(W543=Dev!$GJ$90, W543=Dev!$GJ$91, W543=Dev!$GJ$92, W543=Dev!$GJ$93, W543=Dev!$GJ$94, W543=Dev!$GJ$95, W543=Dev!$GJ$96, W543=Dev!$GJ$97, W543=Dev!$GH$82), Names!$C$11,""))</f>
        <v/>
      </c>
      <c r="Z543" t="str">
        <f ca="1">IFERROR(VLOOKUP(M543,Racks!$H$4:$M$30,6),"")</f>
        <v/>
      </c>
      <c r="AA543" t="str">
        <f>IF(R543="","",CONCATENATE(S543,Names!$H$3,T543,Names!$J$3,Names!$K$3,Names!$L$3,V543))</f>
        <v/>
      </c>
      <c r="AB543" t="str">
        <f>IF(R543="","",CONCATENATE(V543,Names!$P$3,W543))</f>
        <v/>
      </c>
      <c r="AD543" t="str">
        <f t="shared" si="245"/>
        <v>CREATE</v>
      </c>
      <c r="AF543" t="str">
        <f t="shared" si="253"/>
        <v>??</v>
      </c>
      <c r="AH543" t="e">
        <f t="shared" ca="1" si="254"/>
        <v>#VALUE!</v>
      </c>
      <c r="AI543" t="str">
        <f t="shared" si="246"/>
        <v>AT</v>
      </c>
      <c r="AK543" t="str">
        <f t="shared" si="255"/>
        <v>??</v>
      </c>
      <c r="AM543" t="e">
        <f t="shared" ca="1" si="256"/>
        <v>#VALUE!</v>
      </c>
      <c r="AN543" t="str">
        <f t="shared" si="257"/>
        <v/>
      </c>
      <c r="AO543" t="str">
        <f t="shared" si="247"/>
        <v>KG</v>
      </c>
      <c r="AP543" t="str">
        <f t="shared" ca="1" si="258"/>
        <v/>
      </c>
      <c r="AQ543" t="str">
        <f t="shared" si="259"/>
        <v>??</v>
      </c>
      <c r="AS543" t="str">
        <f t="shared" si="260"/>
        <v/>
      </c>
      <c r="AT543" t="e">
        <f t="shared" ca="1" si="261"/>
        <v>#VALUE!</v>
      </c>
      <c r="AU543">
        <f t="shared" si="248"/>
        <v>5</v>
      </c>
      <c r="AV543" t="str">
        <f t="shared" si="262"/>
        <v>??</v>
      </c>
      <c r="AX543" t="str">
        <f t="shared" si="249"/>
        <v>staffanekstrom</v>
      </c>
      <c r="AY543" t="str">
        <f t="shared" si="250"/>
        <v>INSERTED</v>
      </c>
      <c r="AZ543" t="str">
        <f t="shared" si="251"/>
        <v/>
      </c>
      <c r="BD543" t="str">
        <f t="shared" si="252"/>
        <v>YES</v>
      </c>
      <c r="BF543" t="e">
        <f t="shared" ca="1" si="263"/>
        <v>#VALUE!</v>
      </c>
    </row>
    <row r="544" spans="1:58">
      <c r="A544">
        <v>538</v>
      </c>
      <c r="D544" s="1" t="e">
        <f ca="1">INDIRECT(ADDRESS($C544,D$5,,,Table!$A$1))</f>
        <v>#VALUE!</v>
      </c>
      <c r="E544" t="e">
        <f ca="1">INDIRECT(ADDRESS($C544,E$5,,,Table!$A$1))</f>
        <v>#VALUE!</v>
      </c>
      <c r="F544" t="e">
        <f ca="1">INDIRECT(ADDRESS($C544,F$5,,,Table!$A$1))</f>
        <v>#VALUE!</v>
      </c>
      <c r="G544" t="e">
        <f ca="1">INDIRECT(ADDRESS($C544,G$5,,,Table!$A$1))</f>
        <v>#VALUE!</v>
      </c>
      <c r="H544" t="e">
        <f ca="1">INDIRECT(ADDRESS($C544,H$5,,,Table!$A$1))</f>
        <v>#VALUE!</v>
      </c>
      <c r="J544" t="str">
        <f>IF(OR(I544=Dev!$CU$46, I544=Dev!$CU$47, I544=Dev!$CU$48, I544=Dev!$CU$49, I544=Dev!$CU$50, I544=Dev!$CU$51, I544=Dev!$CU$52, I544=Dev!$CU$53, I544=Dev!$CR$48, I544=Dev!$CR$49),$C$3,                                                                  IF(OR(I544=Dev!$CU$54, I544=Dev!$CU$55, I544=Dev!$CU$56, I544=Dev!$CU$57, I544=Dev!$CU$58, I544=Dev!$CU$59, I544=Dev!$CS$48), $D$3,""))</f>
        <v/>
      </c>
      <c r="K544" t="e">
        <f ca="1">CONCATENATE(E544,Names!$P$3,I544)</f>
        <v>#VALUE!</v>
      </c>
      <c r="M544" t="e">
        <f ca="1">INDIRECT(ADDRESS($C544,M$5,,,Table!$A$1))</f>
        <v>#VALUE!</v>
      </c>
      <c r="O544" t="str">
        <f t="shared" si="264"/>
        <v/>
      </c>
      <c r="Q544" t="str">
        <f t="shared" si="265"/>
        <v/>
      </c>
      <c r="S544" t="str">
        <f ca="1">IFERROR(VLOOKUP(M544,Racks!$H$4:$M$30,Racks!$I$2),"")</f>
        <v/>
      </c>
      <c r="T544" t="str">
        <f ca="1">IFERROR(VLOOKUP(M544,Racks!$H$4:$M$30,Racks!$K$2),"")</f>
        <v/>
      </c>
      <c r="U544" t="str">
        <f t="shared" si="266"/>
        <v/>
      </c>
      <c r="V544" t="str">
        <f>CONCATENATE(Names!$C$17,Names!$N$3,U544)</f>
        <v>PRLTCB-</v>
      </c>
      <c r="Y544" t="str">
        <f>IF(OR(W544=Dev!$GJ$82, W544=Dev!$GJ$83, W544=Dev!$GJ$84, W544=Dev!$GJ$85, W544=Dev!$GJ$86, W544=Dev!$GJ$87, W544=Dev!$GJ$88, W544=Dev!$GJ$89, W544=Dev!$GG$82, W544=Dev!$GG$83, W544=Dev!$GG$84, W544=Dev!$GG$85, W544=Dev!$GG$86),Names!$C$10,                   IF(OR(W544=Dev!$GJ$90, W544=Dev!$GJ$91, W544=Dev!$GJ$92, W544=Dev!$GJ$93, W544=Dev!$GJ$94, W544=Dev!$GJ$95, W544=Dev!$GJ$96, W544=Dev!$GJ$97, W544=Dev!$GH$82), Names!$C$11,""))</f>
        <v/>
      </c>
      <c r="Z544" t="str">
        <f ca="1">IFERROR(VLOOKUP(M544,Racks!$H$4:$M$30,6),"")</f>
        <v/>
      </c>
      <c r="AA544" t="str">
        <f>IF(R544="","",CONCATENATE(S544,Names!$H$3,T544,Names!$J$3,Names!$K$3,Names!$L$3,V544))</f>
        <v/>
      </c>
      <c r="AB544" t="str">
        <f>IF(R544="","",CONCATENATE(V544,Names!$P$3,W544))</f>
        <v/>
      </c>
      <c r="AD544" t="str">
        <f t="shared" si="245"/>
        <v>CREATE</v>
      </c>
      <c r="AF544" t="str">
        <f t="shared" si="253"/>
        <v>??</v>
      </c>
      <c r="AH544" t="e">
        <f t="shared" ca="1" si="254"/>
        <v>#VALUE!</v>
      </c>
      <c r="AI544" t="str">
        <f t="shared" si="246"/>
        <v>AT</v>
      </c>
      <c r="AK544" t="str">
        <f t="shared" si="255"/>
        <v>??</v>
      </c>
      <c r="AM544" t="e">
        <f t="shared" ca="1" si="256"/>
        <v>#VALUE!</v>
      </c>
      <c r="AN544" t="str">
        <f t="shared" si="257"/>
        <v/>
      </c>
      <c r="AO544" t="str">
        <f t="shared" si="247"/>
        <v>KG</v>
      </c>
      <c r="AP544" t="str">
        <f t="shared" ca="1" si="258"/>
        <v/>
      </c>
      <c r="AQ544" t="str">
        <f t="shared" si="259"/>
        <v>??</v>
      </c>
      <c r="AS544" t="str">
        <f t="shared" si="260"/>
        <v/>
      </c>
      <c r="AT544" t="e">
        <f t="shared" ca="1" si="261"/>
        <v>#VALUE!</v>
      </c>
      <c r="AU544">
        <f t="shared" si="248"/>
        <v>5</v>
      </c>
      <c r="AV544" t="str">
        <f t="shared" si="262"/>
        <v>??</v>
      </c>
      <c r="AX544" t="str">
        <f t="shared" si="249"/>
        <v>staffanekstrom</v>
      </c>
      <c r="AY544" t="str">
        <f t="shared" si="250"/>
        <v>INSERTED</v>
      </c>
      <c r="AZ544" t="str">
        <f t="shared" si="251"/>
        <v/>
      </c>
      <c r="BD544" t="str">
        <f t="shared" si="252"/>
        <v>YES</v>
      </c>
      <c r="BF544" t="e">
        <f t="shared" ca="1" si="263"/>
        <v>#VALUE!</v>
      </c>
    </row>
    <row r="545" spans="1:58">
      <c r="A545">
        <v>539</v>
      </c>
      <c r="D545" s="1" t="e">
        <f ca="1">INDIRECT(ADDRESS($C545,D$5,,,Table!$A$1))</f>
        <v>#VALUE!</v>
      </c>
      <c r="E545" t="e">
        <f ca="1">INDIRECT(ADDRESS($C545,E$5,,,Table!$A$1))</f>
        <v>#VALUE!</v>
      </c>
      <c r="F545" t="e">
        <f ca="1">INDIRECT(ADDRESS($C545,F$5,,,Table!$A$1))</f>
        <v>#VALUE!</v>
      </c>
      <c r="G545" t="e">
        <f ca="1">INDIRECT(ADDRESS($C545,G$5,,,Table!$A$1))</f>
        <v>#VALUE!</v>
      </c>
      <c r="H545" t="e">
        <f ca="1">INDIRECT(ADDRESS($C545,H$5,,,Table!$A$1))</f>
        <v>#VALUE!</v>
      </c>
      <c r="J545" t="str">
        <f>IF(OR(I545=Dev!$CU$46, I545=Dev!$CU$47, I545=Dev!$CU$48, I545=Dev!$CU$49, I545=Dev!$CU$50, I545=Dev!$CU$51, I545=Dev!$CU$52, I545=Dev!$CU$53, I545=Dev!$CR$48, I545=Dev!$CR$49),$C$3,                                                                  IF(OR(I545=Dev!$CU$54, I545=Dev!$CU$55, I545=Dev!$CU$56, I545=Dev!$CU$57, I545=Dev!$CU$58, I545=Dev!$CU$59, I545=Dev!$CS$48), $D$3,""))</f>
        <v/>
      </c>
      <c r="K545" t="e">
        <f ca="1">CONCATENATE(E545,Names!$P$3,I545)</f>
        <v>#VALUE!</v>
      </c>
      <c r="M545" t="e">
        <f ca="1">INDIRECT(ADDRESS($C545,M$5,,,Table!$A$1))</f>
        <v>#VALUE!</v>
      </c>
      <c r="O545" t="str">
        <f t="shared" si="264"/>
        <v/>
      </c>
      <c r="Q545" t="str">
        <f t="shared" si="265"/>
        <v/>
      </c>
      <c r="S545" t="str">
        <f ca="1">IFERROR(VLOOKUP(M545,Racks!$H$4:$M$30,Racks!$I$2),"")</f>
        <v/>
      </c>
      <c r="T545" t="str">
        <f ca="1">IFERROR(VLOOKUP(M545,Racks!$H$4:$M$30,Racks!$K$2),"")</f>
        <v/>
      </c>
      <c r="U545" t="str">
        <f t="shared" si="266"/>
        <v/>
      </c>
      <c r="V545" t="str">
        <f>CONCATENATE(Names!$C$17,Names!$N$3,U545)</f>
        <v>PRLTCB-</v>
      </c>
      <c r="Y545" t="str">
        <f>IF(OR(W545=Dev!$GJ$82, W545=Dev!$GJ$83, W545=Dev!$GJ$84, W545=Dev!$GJ$85, W545=Dev!$GJ$86, W545=Dev!$GJ$87, W545=Dev!$GJ$88, W545=Dev!$GJ$89, W545=Dev!$GG$82, W545=Dev!$GG$83, W545=Dev!$GG$84, W545=Dev!$GG$85, W545=Dev!$GG$86),Names!$C$10,                   IF(OR(W545=Dev!$GJ$90, W545=Dev!$GJ$91, W545=Dev!$GJ$92, W545=Dev!$GJ$93, W545=Dev!$GJ$94, W545=Dev!$GJ$95, W545=Dev!$GJ$96, W545=Dev!$GJ$97, W545=Dev!$GH$82), Names!$C$11,""))</f>
        <v/>
      </c>
      <c r="Z545" t="str">
        <f ca="1">IFERROR(VLOOKUP(M545,Racks!$H$4:$M$30,6),"")</f>
        <v/>
      </c>
      <c r="AA545" t="str">
        <f>IF(R545="","",CONCATENATE(S545,Names!$H$3,T545,Names!$J$3,Names!$K$3,Names!$L$3,V545))</f>
        <v/>
      </c>
      <c r="AB545" t="str">
        <f>IF(R545="","",CONCATENATE(V545,Names!$P$3,W545))</f>
        <v/>
      </c>
      <c r="AD545" t="str">
        <f t="shared" si="245"/>
        <v>CREATE</v>
      </c>
      <c r="AF545" t="str">
        <f t="shared" si="253"/>
        <v>??</v>
      </c>
      <c r="AH545" t="e">
        <f t="shared" ca="1" si="254"/>
        <v>#VALUE!</v>
      </c>
      <c r="AI545" t="str">
        <f t="shared" si="246"/>
        <v>AT</v>
      </c>
      <c r="AK545" t="str">
        <f t="shared" si="255"/>
        <v>??</v>
      </c>
      <c r="AM545" t="e">
        <f t="shared" ca="1" si="256"/>
        <v>#VALUE!</v>
      </c>
      <c r="AN545" t="str">
        <f t="shared" si="257"/>
        <v/>
      </c>
      <c r="AO545" t="str">
        <f t="shared" si="247"/>
        <v>KG</v>
      </c>
      <c r="AP545" t="str">
        <f t="shared" ca="1" si="258"/>
        <v/>
      </c>
      <c r="AQ545" t="str">
        <f t="shared" si="259"/>
        <v>??</v>
      </c>
      <c r="AS545" t="str">
        <f t="shared" si="260"/>
        <v/>
      </c>
      <c r="AT545" t="e">
        <f t="shared" ca="1" si="261"/>
        <v>#VALUE!</v>
      </c>
      <c r="AU545">
        <f t="shared" si="248"/>
        <v>5</v>
      </c>
      <c r="AV545" t="str">
        <f t="shared" si="262"/>
        <v>??</v>
      </c>
      <c r="AX545" t="str">
        <f t="shared" si="249"/>
        <v>staffanekstrom</v>
      </c>
      <c r="AY545" t="str">
        <f t="shared" si="250"/>
        <v>INSERTED</v>
      </c>
      <c r="AZ545" t="str">
        <f t="shared" si="251"/>
        <v/>
      </c>
      <c r="BD545" t="str">
        <f t="shared" si="252"/>
        <v>YES</v>
      </c>
      <c r="BF545" t="e">
        <f t="shared" ca="1" si="263"/>
        <v>#VALUE!</v>
      </c>
    </row>
    <row r="546" spans="1:58">
      <c r="A546">
        <v>540</v>
      </c>
      <c r="D546" s="1" t="e">
        <f ca="1">INDIRECT(ADDRESS($C546,D$5,,,Table!$A$1))</f>
        <v>#VALUE!</v>
      </c>
      <c r="E546" t="e">
        <f ca="1">INDIRECT(ADDRESS($C546,E$5,,,Table!$A$1))</f>
        <v>#VALUE!</v>
      </c>
      <c r="F546" t="e">
        <f ca="1">INDIRECT(ADDRESS($C546,F$5,,,Table!$A$1))</f>
        <v>#VALUE!</v>
      </c>
      <c r="G546" t="e">
        <f ca="1">INDIRECT(ADDRESS($C546,G$5,,,Table!$A$1))</f>
        <v>#VALUE!</v>
      </c>
      <c r="H546" t="e">
        <f ca="1">INDIRECT(ADDRESS($C546,H$5,,,Table!$A$1))</f>
        <v>#VALUE!</v>
      </c>
      <c r="J546" t="str">
        <f>IF(OR(I546=Dev!$CU$46, I546=Dev!$CU$47, I546=Dev!$CU$48, I546=Dev!$CU$49, I546=Dev!$CU$50, I546=Dev!$CU$51, I546=Dev!$CU$52, I546=Dev!$CU$53, I546=Dev!$CR$48, I546=Dev!$CR$49),$C$3,                                                                  IF(OR(I546=Dev!$CU$54, I546=Dev!$CU$55, I546=Dev!$CU$56, I546=Dev!$CU$57, I546=Dev!$CU$58, I546=Dev!$CU$59, I546=Dev!$CS$48), $D$3,""))</f>
        <v/>
      </c>
      <c r="K546" t="e">
        <f ca="1">CONCATENATE(E546,Names!$P$3,I546)</f>
        <v>#VALUE!</v>
      </c>
      <c r="M546" t="e">
        <f ca="1">INDIRECT(ADDRESS($C546,M$5,,,Table!$A$1))</f>
        <v>#VALUE!</v>
      </c>
      <c r="O546" t="str">
        <f t="shared" si="264"/>
        <v/>
      </c>
      <c r="Q546" t="str">
        <f t="shared" si="265"/>
        <v/>
      </c>
      <c r="S546" t="str">
        <f ca="1">IFERROR(VLOOKUP(M546,Racks!$H$4:$M$30,Racks!$I$2),"")</f>
        <v/>
      </c>
      <c r="T546" t="str">
        <f ca="1">IFERROR(VLOOKUP(M546,Racks!$H$4:$M$30,Racks!$K$2),"")</f>
        <v/>
      </c>
      <c r="U546" t="str">
        <f t="shared" si="266"/>
        <v/>
      </c>
      <c r="V546" t="str">
        <f>CONCATENATE(Names!$C$17,Names!$N$3,U546)</f>
        <v>PRLTCB-</v>
      </c>
      <c r="Y546" t="str">
        <f>IF(OR(W546=Dev!$GJ$82, W546=Dev!$GJ$83, W546=Dev!$GJ$84, W546=Dev!$GJ$85, W546=Dev!$GJ$86, W546=Dev!$GJ$87, W546=Dev!$GJ$88, W546=Dev!$GJ$89, W546=Dev!$GG$82, W546=Dev!$GG$83, W546=Dev!$GG$84, W546=Dev!$GG$85, W546=Dev!$GG$86),Names!$C$10,                   IF(OR(W546=Dev!$GJ$90, W546=Dev!$GJ$91, W546=Dev!$GJ$92, W546=Dev!$GJ$93, W546=Dev!$GJ$94, W546=Dev!$GJ$95, W546=Dev!$GJ$96, W546=Dev!$GJ$97, W546=Dev!$GH$82), Names!$C$11,""))</f>
        <v/>
      </c>
      <c r="Z546" t="str">
        <f ca="1">IFERROR(VLOOKUP(M546,Racks!$H$4:$M$30,6),"")</f>
        <v/>
      </c>
      <c r="AA546" t="str">
        <f>IF(R546="","",CONCATENATE(S546,Names!$H$3,T546,Names!$J$3,Names!$K$3,Names!$L$3,V546))</f>
        <v/>
      </c>
      <c r="AB546" t="str">
        <f>IF(R546="","",CONCATENATE(V546,Names!$P$3,W546))</f>
        <v/>
      </c>
      <c r="AD546" t="str">
        <f t="shared" si="245"/>
        <v>CREATE</v>
      </c>
      <c r="AF546" t="str">
        <f t="shared" si="253"/>
        <v>??</v>
      </c>
      <c r="AH546" t="e">
        <f t="shared" ca="1" si="254"/>
        <v>#VALUE!</v>
      </c>
      <c r="AI546" t="str">
        <f t="shared" si="246"/>
        <v>AT</v>
      </c>
      <c r="AK546" t="str">
        <f t="shared" si="255"/>
        <v>??</v>
      </c>
      <c r="AM546" t="e">
        <f t="shared" ca="1" si="256"/>
        <v>#VALUE!</v>
      </c>
      <c r="AN546" t="str">
        <f t="shared" si="257"/>
        <v/>
      </c>
      <c r="AO546" t="str">
        <f t="shared" si="247"/>
        <v>KG</v>
      </c>
      <c r="AP546" t="str">
        <f t="shared" ca="1" si="258"/>
        <v/>
      </c>
      <c r="AQ546" t="str">
        <f t="shared" si="259"/>
        <v>??</v>
      </c>
      <c r="AS546" t="str">
        <f t="shared" si="260"/>
        <v/>
      </c>
      <c r="AT546" t="e">
        <f t="shared" ca="1" si="261"/>
        <v>#VALUE!</v>
      </c>
      <c r="AU546">
        <f t="shared" si="248"/>
        <v>5</v>
      </c>
      <c r="AV546" t="str">
        <f t="shared" si="262"/>
        <v>??</v>
      </c>
      <c r="AX546" t="str">
        <f t="shared" si="249"/>
        <v>staffanekstrom</v>
      </c>
      <c r="AY546" t="str">
        <f t="shared" si="250"/>
        <v>INSERTED</v>
      </c>
      <c r="AZ546" t="str">
        <f t="shared" si="251"/>
        <v/>
      </c>
      <c r="BD546" t="str">
        <f t="shared" si="252"/>
        <v>YES</v>
      </c>
      <c r="BF546" t="e">
        <f t="shared" ca="1" si="263"/>
        <v>#VALUE!</v>
      </c>
    </row>
    <row r="547" spans="1:58">
      <c r="A547">
        <v>541</v>
      </c>
      <c r="D547" s="1" t="e">
        <f ca="1">INDIRECT(ADDRESS($C547,D$5,,,Table!$A$1))</f>
        <v>#VALUE!</v>
      </c>
      <c r="E547" t="e">
        <f ca="1">INDIRECT(ADDRESS($C547,E$5,,,Table!$A$1))</f>
        <v>#VALUE!</v>
      </c>
      <c r="F547" t="e">
        <f ca="1">INDIRECT(ADDRESS($C547,F$5,,,Table!$A$1))</f>
        <v>#VALUE!</v>
      </c>
      <c r="G547" t="e">
        <f ca="1">INDIRECT(ADDRESS($C547,G$5,,,Table!$A$1))</f>
        <v>#VALUE!</v>
      </c>
      <c r="H547" t="e">
        <f ca="1">INDIRECT(ADDRESS($C547,H$5,,,Table!$A$1))</f>
        <v>#VALUE!</v>
      </c>
      <c r="J547" t="str">
        <f>IF(OR(I547=Dev!$CU$46, I547=Dev!$CU$47, I547=Dev!$CU$48, I547=Dev!$CU$49, I547=Dev!$CU$50, I547=Dev!$CU$51, I547=Dev!$CU$52, I547=Dev!$CU$53, I547=Dev!$CR$48, I547=Dev!$CR$49),$C$3,                                                                  IF(OR(I547=Dev!$CU$54, I547=Dev!$CU$55, I547=Dev!$CU$56, I547=Dev!$CU$57, I547=Dev!$CU$58, I547=Dev!$CU$59, I547=Dev!$CS$48), $D$3,""))</f>
        <v/>
      </c>
      <c r="K547" t="e">
        <f ca="1">CONCATENATE(E547,Names!$P$3,I547)</f>
        <v>#VALUE!</v>
      </c>
      <c r="M547" t="e">
        <f ca="1">INDIRECT(ADDRESS($C547,M$5,,,Table!$A$1))</f>
        <v>#VALUE!</v>
      </c>
      <c r="O547" t="str">
        <f t="shared" si="264"/>
        <v/>
      </c>
      <c r="Q547" t="str">
        <f t="shared" si="265"/>
        <v/>
      </c>
      <c r="S547" t="str">
        <f ca="1">IFERROR(VLOOKUP(M547,Racks!$H$4:$M$30,Racks!$I$2),"")</f>
        <v/>
      </c>
      <c r="T547" t="str">
        <f ca="1">IFERROR(VLOOKUP(M547,Racks!$H$4:$M$30,Racks!$K$2),"")</f>
        <v/>
      </c>
      <c r="U547" t="str">
        <f t="shared" si="266"/>
        <v/>
      </c>
      <c r="V547" t="str">
        <f>CONCATENATE(Names!$C$17,Names!$N$3,U547)</f>
        <v>PRLTCB-</v>
      </c>
      <c r="Y547" t="str">
        <f>IF(OR(W547=Dev!$GJ$82, W547=Dev!$GJ$83, W547=Dev!$GJ$84, W547=Dev!$GJ$85, W547=Dev!$GJ$86, W547=Dev!$GJ$87, W547=Dev!$GJ$88, W547=Dev!$GJ$89, W547=Dev!$GG$82, W547=Dev!$GG$83, W547=Dev!$GG$84, W547=Dev!$GG$85, W547=Dev!$GG$86),Names!$C$10,                   IF(OR(W547=Dev!$GJ$90, W547=Dev!$GJ$91, W547=Dev!$GJ$92, W547=Dev!$GJ$93, W547=Dev!$GJ$94, W547=Dev!$GJ$95, W547=Dev!$GJ$96, W547=Dev!$GJ$97, W547=Dev!$GH$82), Names!$C$11,""))</f>
        <v/>
      </c>
      <c r="Z547" t="str">
        <f ca="1">IFERROR(VLOOKUP(M547,Racks!$H$4:$M$30,6),"")</f>
        <v/>
      </c>
      <c r="AA547" t="str">
        <f>IF(R547="","",CONCATENATE(S547,Names!$H$3,T547,Names!$J$3,Names!$K$3,Names!$L$3,V547))</f>
        <v/>
      </c>
      <c r="AB547" t="str">
        <f>IF(R547="","",CONCATENATE(V547,Names!$P$3,W547))</f>
        <v/>
      </c>
      <c r="AD547" t="str">
        <f t="shared" si="245"/>
        <v>CREATE</v>
      </c>
      <c r="AF547" t="str">
        <f t="shared" si="253"/>
        <v>??</v>
      </c>
      <c r="AH547" t="e">
        <f t="shared" ca="1" si="254"/>
        <v>#VALUE!</v>
      </c>
      <c r="AI547" t="str">
        <f t="shared" si="246"/>
        <v>AT</v>
      </c>
      <c r="AK547" t="str">
        <f t="shared" si="255"/>
        <v>??</v>
      </c>
      <c r="AM547" t="e">
        <f t="shared" ca="1" si="256"/>
        <v>#VALUE!</v>
      </c>
      <c r="AN547" t="str">
        <f t="shared" si="257"/>
        <v/>
      </c>
      <c r="AO547" t="str">
        <f t="shared" si="247"/>
        <v>KG</v>
      </c>
      <c r="AP547" t="str">
        <f t="shared" ca="1" si="258"/>
        <v/>
      </c>
      <c r="AQ547" t="str">
        <f t="shared" si="259"/>
        <v>??</v>
      </c>
      <c r="AS547" t="str">
        <f t="shared" si="260"/>
        <v/>
      </c>
      <c r="AT547" t="e">
        <f t="shared" ca="1" si="261"/>
        <v>#VALUE!</v>
      </c>
      <c r="AU547">
        <f t="shared" si="248"/>
        <v>5</v>
      </c>
      <c r="AV547" t="str">
        <f t="shared" si="262"/>
        <v>??</v>
      </c>
      <c r="AX547" t="str">
        <f t="shared" si="249"/>
        <v>staffanekstrom</v>
      </c>
      <c r="AY547" t="str">
        <f t="shared" si="250"/>
        <v>INSERTED</v>
      </c>
      <c r="AZ547" t="str">
        <f t="shared" si="251"/>
        <v/>
      </c>
      <c r="BD547" t="str">
        <f t="shared" si="252"/>
        <v>YES</v>
      </c>
      <c r="BF547" t="e">
        <f t="shared" ca="1" si="263"/>
        <v>#VALUE!</v>
      </c>
    </row>
    <row r="548" spans="1:58">
      <c r="A548">
        <v>542</v>
      </c>
      <c r="D548" s="1" t="e">
        <f ca="1">INDIRECT(ADDRESS($C548,D$5,,,Table!$A$1))</f>
        <v>#VALUE!</v>
      </c>
      <c r="E548" t="e">
        <f ca="1">INDIRECT(ADDRESS($C548,E$5,,,Table!$A$1))</f>
        <v>#VALUE!</v>
      </c>
      <c r="F548" t="e">
        <f ca="1">INDIRECT(ADDRESS($C548,F$5,,,Table!$A$1))</f>
        <v>#VALUE!</v>
      </c>
      <c r="G548" t="e">
        <f ca="1">INDIRECT(ADDRESS($C548,G$5,,,Table!$A$1))</f>
        <v>#VALUE!</v>
      </c>
      <c r="H548" t="e">
        <f ca="1">INDIRECT(ADDRESS($C548,H$5,,,Table!$A$1))</f>
        <v>#VALUE!</v>
      </c>
      <c r="J548" t="str">
        <f>IF(OR(I548=Dev!$CU$46, I548=Dev!$CU$47, I548=Dev!$CU$48, I548=Dev!$CU$49, I548=Dev!$CU$50, I548=Dev!$CU$51, I548=Dev!$CU$52, I548=Dev!$CU$53, I548=Dev!$CR$48, I548=Dev!$CR$49),$C$3,                                                                  IF(OR(I548=Dev!$CU$54, I548=Dev!$CU$55, I548=Dev!$CU$56, I548=Dev!$CU$57, I548=Dev!$CU$58, I548=Dev!$CU$59, I548=Dev!$CS$48), $D$3,""))</f>
        <v/>
      </c>
      <c r="K548" t="e">
        <f ca="1">CONCATENATE(E548,Names!$P$3,I548)</f>
        <v>#VALUE!</v>
      </c>
      <c r="M548" t="e">
        <f ca="1">INDIRECT(ADDRESS($C548,M$5,,,Table!$A$1))</f>
        <v>#VALUE!</v>
      </c>
      <c r="O548" t="str">
        <f t="shared" si="264"/>
        <v/>
      </c>
      <c r="Q548" t="str">
        <f t="shared" si="265"/>
        <v/>
      </c>
      <c r="S548" t="str">
        <f ca="1">IFERROR(VLOOKUP(M548,Racks!$H$4:$M$30,Racks!$I$2),"")</f>
        <v/>
      </c>
      <c r="T548" t="str">
        <f ca="1">IFERROR(VLOOKUP(M548,Racks!$H$4:$M$30,Racks!$K$2),"")</f>
        <v/>
      </c>
      <c r="U548" t="str">
        <f t="shared" si="266"/>
        <v/>
      </c>
      <c r="V548" t="str">
        <f>CONCATENATE(Names!$C$17,Names!$N$3,U548)</f>
        <v>PRLTCB-</v>
      </c>
      <c r="Y548" t="str">
        <f>IF(OR(W548=Dev!$GJ$82, W548=Dev!$GJ$83, W548=Dev!$GJ$84, W548=Dev!$GJ$85, W548=Dev!$GJ$86, W548=Dev!$GJ$87, W548=Dev!$GJ$88, W548=Dev!$GJ$89, W548=Dev!$GG$82, W548=Dev!$GG$83, W548=Dev!$GG$84, W548=Dev!$GG$85, W548=Dev!$GG$86),Names!$C$10,                   IF(OR(W548=Dev!$GJ$90, W548=Dev!$GJ$91, W548=Dev!$GJ$92, W548=Dev!$GJ$93, W548=Dev!$GJ$94, W548=Dev!$GJ$95, W548=Dev!$GJ$96, W548=Dev!$GJ$97, W548=Dev!$GH$82), Names!$C$11,""))</f>
        <v/>
      </c>
      <c r="Z548" t="str">
        <f ca="1">IFERROR(VLOOKUP(M548,Racks!$H$4:$M$30,6),"")</f>
        <v/>
      </c>
      <c r="AA548" t="str">
        <f>IF(R548="","",CONCATENATE(S548,Names!$H$3,T548,Names!$J$3,Names!$K$3,Names!$L$3,V548))</f>
        <v/>
      </c>
      <c r="AB548" t="str">
        <f>IF(R548="","",CONCATENATE(V548,Names!$P$3,W548))</f>
        <v/>
      </c>
      <c r="AD548" t="str">
        <f t="shared" si="245"/>
        <v>CREATE</v>
      </c>
      <c r="AF548" t="str">
        <f t="shared" si="253"/>
        <v>??</v>
      </c>
      <c r="AH548" t="e">
        <f t="shared" ca="1" si="254"/>
        <v>#VALUE!</v>
      </c>
      <c r="AI548" t="str">
        <f t="shared" si="246"/>
        <v>AT</v>
      </c>
      <c r="AK548" t="str">
        <f t="shared" si="255"/>
        <v>??</v>
      </c>
      <c r="AM548" t="e">
        <f t="shared" ca="1" si="256"/>
        <v>#VALUE!</v>
      </c>
      <c r="AN548" t="str">
        <f t="shared" si="257"/>
        <v/>
      </c>
      <c r="AO548" t="str">
        <f t="shared" si="247"/>
        <v>KG</v>
      </c>
      <c r="AP548" t="str">
        <f t="shared" ca="1" si="258"/>
        <v/>
      </c>
      <c r="AQ548" t="str">
        <f t="shared" si="259"/>
        <v>??</v>
      </c>
      <c r="AS548" t="str">
        <f t="shared" si="260"/>
        <v/>
      </c>
      <c r="AT548" t="e">
        <f t="shared" ca="1" si="261"/>
        <v>#VALUE!</v>
      </c>
      <c r="AU548">
        <f t="shared" si="248"/>
        <v>5</v>
      </c>
      <c r="AV548" t="str">
        <f t="shared" si="262"/>
        <v>??</v>
      </c>
      <c r="AX548" t="str">
        <f t="shared" si="249"/>
        <v>staffanekstrom</v>
      </c>
      <c r="AY548" t="str">
        <f t="shared" si="250"/>
        <v>INSERTED</v>
      </c>
      <c r="AZ548" t="str">
        <f t="shared" si="251"/>
        <v/>
      </c>
      <c r="BD548" t="str">
        <f t="shared" si="252"/>
        <v>YES</v>
      </c>
      <c r="BF548" t="e">
        <f t="shared" ca="1" si="263"/>
        <v>#VALUE!</v>
      </c>
    </row>
    <row r="549" spans="1:58">
      <c r="A549">
        <v>543</v>
      </c>
      <c r="D549" s="1" t="e">
        <f ca="1">INDIRECT(ADDRESS($C549,D$5,,,Table!$A$1))</f>
        <v>#VALUE!</v>
      </c>
      <c r="E549" t="e">
        <f ca="1">INDIRECT(ADDRESS($C549,E$5,,,Table!$A$1))</f>
        <v>#VALUE!</v>
      </c>
      <c r="F549" t="e">
        <f ca="1">INDIRECT(ADDRESS($C549,F$5,,,Table!$A$1))</f>
        <v>#VALUE!</v>
      </c>
      <c r="G549" t="e">
        <f ca="1">INDIRECT(ADDRESS($C549,G$5,,,Table!$A$1))</f>
        <v>#VALUE!</v>
      </c>
      <c r="H549" t="e">
        <f ca="1">INDIRECT(ADDRESS($C549,H$5,,,Table!$A$1))</f>
        <v>#VALUE!</v>
      </c>
      <c r="J549" t="str">
        <f>IF(OR(I549=Dev!$CU$46, I549=Dev!$CU$47, I549=Dev!$CU$48, I549=Dev!$CU$49, I549=Dev!$CU$50, I549=Dev!$CU$51, I549=Dev!$CU$52, I549=Dev!$CU$53, I549=Dev!$CR$48, I549=Dev!$CR$49),$C$3,                                                                  IF(OR(I549=Dev!$CU$54, I549=Dev!$CU$55, I549=Dev!$CU$56, I549=Dev!$CU$57, I549=Dev!$CU$58, I549=Dev!$CU$59, I549=Dev!$CS$48), $D$3,""))</f>
        <v/>
      </c>
      <c r="K549" t="e">
        <f ca="1">CONCATENATE(E549,Names!$P$3,I549)</f>
        <v>#VALUE!</v>
      </c>
      <c r="M549" t="e">
        <f ca="1">INDIRECT(ADDRESS($C549,M$5,,,Table!$A$1))</f>
        <v>#VALUE!</v>
      </c>
      <c r="O549" t="str">
        <f t="shared" si="264"/>
        <v/>
      </c>
      <c r="Q549" t="str">
        <f t="shared" si="265"/>
        <v/>
      </c>
      <c r="S549" t="str">
        <f ca="1">IFERROR(VLOOKUP(M549,Racks!$H$4:$M$30,Racks!$I$2),"")</f>
        <v/>
      </c>
      <c r="T549" t="str">
        <f ca="1">IFERROR(VLOOKUP(M549,Racks!$H$4:$M$30,Racks!$K$2),"")</f>
        <v/>
      </c>
      <c r="U549" t="str">
        <f t="shared" si="266"/>
        <v/>
      </c>
      <c r="V549" t="str">
        <f>CONCATENATE(Names!$C$17,Names!$N$3,U549)</f>
        <v>PRLTCB-</v>
      </c>
      <c r="Y549" t="str">
        <f>IF(OR(W549=Dev!$GJ$82, W549=Dev!$GJ$83, W549=Dev!$GJ$84, W549=Dev!$GJ$85, W549=Dev!$GJ$86, W549=Dev!$GJ$87, W549=Dev!$GJ$88, W549=Dev!$GJ$89, W549=Dev!$GG$82, W549=Dev!$GG$83, W549=Dev!$GG$84, W549=Dev!$GG$85, W549=Dev!$GG$86),Names!$C$10,                   IF(OR(W549=Dev!$GJ$90, W549=Dev!$GJ$91, W549=Dev!$GJ$92, W549=Dev!$GJ$93, W549=Dev!$GJ$94, W549=Dev!$GJ$95, W549=Dev!$GJ$96, W549=Dev!$GJ$97, W549=Dev!$GH$82), Names!$C$11,""))</f>
        <v/>
      </c>
      <c r="Z549" t="str">
        <f ca="1">IFERROR(VLOOKUP(M549,Racks!$H$4:$M$30,6),"")</f>
        <v/>
      </c>
      <c r="AA549" t="str">
        <f>IF(R549="","",CONCATENATE(S549,Names!$H$3,T549,Names!$J$3,Names!$K$3,Names!$L$3,V549))</f>
        <v/>
      </c>
      <c r="AB549" t="str">
        <f>IF(R549="","",CONCATENATE(V549,Names!$P$3,W549))</f>
        <v/>
      </c>
      <c r="AD549" t="str">
        <f t="shared" si="245"/>
        <v>CREATE</v>
      </c>
      <c r="AF549" t="str">
        <f t="shared" si="253"/>
        <v>??</v>
      </c>
      <c r="AH549" t="e">
        <f t="shared" ca="1" si="254"/>
        <v>#VALUE!</v>
      </c>
      <c r="AI549" t="str">
        <f t="shared" si="246"/>
        <v>AT</v>
      </c>
      <c r="AK549" t="str">
        <f t="shared" si="255"/>
        <v>??</v>
      </c>
      <c r="AM549" t="e">
        <f t="shared" ca="1" si="256"/>
        <v>#VALUE!</v>
      </c>
      <c r="AN549" t="str">
        <f t="shared" si="257"/>
        <v/>
      </c>
      <c r="AO549" t="str">
        <f t="shared" si="247"/>
        <v>KG</v>
      </c>
      <c r="AP549" t="str">
        <f t="shared" ca="1" si="258"/>
        <v/>
      </c>
      <c r="AQ549" t="str">
        <f t="shared" si="259"/>
        <v>??</v>
      </c>
      <c r="AS549" t="str">
        <f t="shared" si="260"/>
        <v/>
      </c>
      <c r="AT549" t="e">
        <f t="shared" ca="1" si="261"/>
        <v>#VALUE!</v>
      </c>
      <c r="AU549">
        <f t="shared" si="248"/>
        <v>5</v>
      </c>
      <c r="AV549" t="str">
        <f t="shared" si="262"/>
        <v>??</v>
      </c>
      <c r="AX549" t="str">
        <f t="shared" si="249"/>
        <v>staffanekstrom</v>
      </c>
      <c r="AY549" t="str">
        <f t="shared" si="250"/>
        <v>INSERTED</v>
      </c>
      <c r="AZ549" t="str">
        <f t="shared" si="251"/>
        <v/>
      </c>
      <c r="BD549" t="str">
        <f t="shared" si="252"/>
        <v>YES</v>
      </c>
      <c r="BF549" t="e">
        <f t="shared" ca="1" si="263"/>
        <v>#VALUE!</v>
      </c>
    </row>
    <row r="550" spans="1:58">
      <c r="A550">
        <v>544</v>
      </c>
      <c r="D550" s="1" t="e">
        <f ca="1">INDIRECT(ADDRESS($C550,D$5,,,Table!$A$1))</f>
        <v>#VALUE!</v>
      </c>
      <c r="E550" t="e">
        <f ca="1">INDIRECT(ADDRESS($C550,E$5,,,Table!$A$1))</f>
        <v>#VALUE!</v>
      </c>
      <c r="F550" t="e">
        <f ca="1">INDIRECT(ADDRESS($C550,F$5,,,Table!$A$1))</f>
        <v>#VALUE!</v>
      </c>
      <c r="G550" t="e">
        <f ca="1">INDIRECT(ADDRESS($C550,G$5,,,Table!$A$1))</f>
        <v>#VALUE!</v>
      </c>
      <c r="H550" t="e">
        <f ca="1">INDIRECT(ADDRESS($C550,H$5,,,Table!$A$1))</f>
        <v>#VALUE!</v>
      </c>
      <c r="J550" t="str">
        <f>IF(OR(I550=Dev!$CU$46, I550=Dev!$CU$47, I550=Dev!$CU$48, I550=Dev!$CU$49, I550=Dev!$CU$50, I550=Dev!$CU$51, I550=Dev!$CU$52, I550=Dev!$CU$53, I550=Dev!$CR$48, I550=Dev!$CR$49),$C$3,                                                                  IF(OR(I550=Dev!$CU$54, I550=Dev!$CU$55, I550=Dev!$CU$56, I550=Dev!$CU$57, I550=Dev!$CU$58, I550=Dev!$CU$59, I550=Dev!$CS$48), $D$3,""))</f>
        <v/>
      </c>
      <c r="K550" t="e">
        <f ca="1">CONCATENATE(E550,Names!$P$3,I550)</f>
        <v>#VALUE!</v>
      </c>
      <c r="M550" t="e">
        <f ca="1">INDIRECT(ADDRESS($C550,M$5,,,Table!$A$1))</f>
        <v>#VALUE!</v>
      </c>
      <c r="O550" t="str">
        <f t="shared" si="264"/>
        <v/>
      </c>
      <c r="Q550" t="str">
        <f t="shared" si="265"/>
        <v/>
      </c>
      <c r="S550" t="str">
        <f ca="1">IFERROR(VLOOKUP(M550,Racks!$H$4:$M$30,Racks!$I$2),"")</f>
        <v/>
      </c>
      <c r="T550" t="str">
        <f ca="1">IFERROR(VLOOKUP(M550,Racks!$H$4:$M$30,Racks!$K$2),"")</f>
        <v/>
      </c>
      <c r="U550" t="str">
        <f t="shared" si="266"/>
        <v/>
      </c>
      <c r="V550" t="str">
        <f>CONCATENATE(Names!$C$17,Names!$N$3,U550)</f>
        <v>PRLTCB-</v>
      </c>
      <c r="Y550" t="str">
        <f>IF(OR(W550=Dev!$GJ$82, W550=Dev!$GJ$83, W550=Dev!$GJ$84, W550=Dev!$GJ$85, W550=Dev!$GJ$86, W550=Dev!$GJ$87, W550=Dev!$GJ$88, W550=Dev!$GJ$89, W550=Dev!$GG$82, W550=Dev!$GG$83, W550=Dev!$GG$84, W550=Dev!$GG$85, W550=Dev!$GG$86),Names!$C$10,                   IF(OR(W550=Dev!$GJ$90, W550=Dev!$GJ$91, W550=Dev!$GJ$92, W550=Dev!$GJ$93, W550=Dev!$GJ$94, W550=Dev!$GJ$95, W550=Dev!$GJ$96, W550=Dev!$GJ$97, W550=Dev!$GH$82), Names!$C$11,""))</f>
        <v/>
      </c>
      <c r="Z550" t="str">
        <f ca="1">IFERROR(VLOOKUP(M550,Racks!$H$4:$M$30,6),"")</f>
        <v/>
      </c>
      <c r="AA550" t="str">
        <f>IF(R550="","",CONCATENATE(S550,Names!$H$3,T550,Names!$J$3,Names!$K$3,Names!$L$3,V550))</f>
        <v/>
      </c>
      <c r="AB550" t="str">
        <f>IF(R550="","",CONCATENATE(V550,Names!$P$3,W550))</f>
        <v/>
      </c>
      <c r="AD550" t="str">
        <f t="shared" si="245"/>
        <v>CREATE</v>
      </c>
      <c r="AF550" t="str">
        <f t="shared" si="253"/>
        <v>??</v>
      </c>
      <c r="AH550" t="e">
        <f t="shared" ca="1" si="254"/>
        <v>#VALUE!</v>
      </c>
      <c r="AI550" t="str">
        <f t="shared" si="246"/>
        <v>AT</v>
      </c>
      <c r="AK550" t="str">
        <f t="shared" si="255"/>
        <v>??</v>
      </c>
      <c r="AM550" t="e">
        <f t="shared" ca="1" si="256"/>
        <v>#VALUE!</v>
      </c>
      <c r="AN550" t="str">
        <f t="shared" si="257"/>
        <v/>
      </c>
      <c r="AO550" t="str">
        <f t="shared" si="247"/>
        <v>KG</v>
      </c>
      <c r="AP550" t="str">
        <f t="shared" ca="1" si="258"/>
        <v/>
      </c>
      <c r="AQ550" t="str">
        <f t="shared" si="259"/>
        <v>??</v>
      </c>
      <c r="AS550" t="str">
        <f t="shared" si="260"/>
        <v/>
      </c>
      <c r="AT550" t="e">
        <f t="shared" ca="1" si="261"/>
        <v>#VALUE!</v>
      </c>
      <c r="AU550">
        <f t="shared" si="248"/>
        <v>5</v>
      </c>
      <c r="AV550" t="str">
        <f t="shared" si="262"/>
        <v>??</v>
      </c>
      <c r="AX550" t="str">
        <f t="shared" si="249"/>
        <v>staffanekstrom</v>
      </c>
      <c r="AY550" t="str">
        <f t="shared" si="250"/>
        <v>INSERTED</v>
      </c>
      <c r="AZ550" t="str">
        <f t="shared" si="251"/>
        <v/>
      </c>
      <c r="BD550" t="str">
        <f t="shared" si="252"/>
        <v>YES</v>
      </c>
      <c r="BF550" t="e">
        <f t="shared" ca="1" si="263"/>
        <v>#VALUE!</v>
      </c>
    </row>
    <row r="551" spans="1:58">
      <c r="A551">
        <v>545</v>
      </c>
      <c r="D551" s="1" t="e">
        <f ca="1">INDIRECT(ADDRESS($C551,D$5,,,Table!$A$1))</f>
        <v>#VALUE!</v>
      </c>
      <c r="E551" t="e">
        <f ca="1">INDIRECT(ADDRESS($C551,E$5,,,Table!$A$1))</f>
        <v>#VALUE!</v>
      </c>
      <c r="F551" t="e">
        <f ca="1">INDIRECT(ADDRESS($C551,F$5,,,Table!$A$1))</f>
        <v>#VALUE!</v>
      </c>
      <c r="G551" t="e">
        <f ca="1">INDIRECT(ADDRESS($C551,G$5,,,Table!$A$1))</f>
        <v>#VALUE!</v>
      </c>
      <c r="H551" t="e">
        <f ca="1">INDIRECT(ADDRESS($C551,H$5,,,Table!$A$1))</f>
        <v>#VALUE!</v>
      </c>
      <c r="J551" t="str">
        <f>IF(OR(I551=Dev!$CU$46, I551=Dev!$CU$47, I551=Dev!$CU$48, I551=Dev!$CU$49, I551=Dev!$CU$50, I551=Dev!$CU$51, I551=Dev!$CU$52, I551=Dev!$CU$53, I551=Dev!$CR$48, I551=Dev!$CR$49),$C$3,                                                                  IF(OR(I551=Dev!$CU$54, I551=Dev!$CU$55, I551=Dev!$CU$56, I551=Dev!$CU$57, I551=Dev!$CU$58, I551=Dev!$CU$59, I551=Dev!$CS$48), $D$3,""))</f>
        <v/>
      </c>
      <c r="K551" t="e">
        <f ca="1">CONCATENATE(E551,Names!$P$3,I551)</f>
        <v>#VALUE!</v>
      </c>
      <c r="M551" t="e">
        <f ca="1">INDIRECT(ADDRESS($C551,M$5,,,Table!$A$1))</f>
        <v>#VALUE!</v>
      </c>
      <c r="O551" t="str">
        <f t="shared" si="264"/>
        <v/>
      </c>
      <c r="Q551" t="str">
        <f t="shared" si="265"/>
        <v/>
      </c>
      <c r="S551" t="str">
        <f ca="1">IFERROR(VLOOKUP(M551,Racks!$H$4:$M$30,Racks!$I$2),"")</f>
        <v/>
      </c>
      <c r="T551" t="str">
        <f ca="1">IFERROR(VLOOKUP(M551,Racks!$H$4:$M$30,Racks!$K$2),"")</f>
        <v/>
      </c>
      <c r="U551" t="str">
        <f t="shared" si="266"/>
        <v/>
      </c>
      <c r="V551" t="str">
        <f>CONCATENATE(Names!$C$17,Names!$N$3,U551)</f>
        <v>PRLTCB-</v>
      </c>
      <c r="Y551" t="str">
        <f>IF(OR(W551=Dev!$GJ$82, W551=Dev!$GJ$83, W551=Dev!$GJ$84, W551=Dev!$GJ$85, W551=Dev!$GJ$86, W551=Dev!$GJ$87, W551=Dev!$GJ$88, W551=Dev!$GJ$89, W551=Dev!$GG$82, W551=Dev!$GG$83, W551=Dev!$GG$84, W551=Dev!$GG$85, W551=Dev!$GG$86),Names!$C$10,                   IF(OR(W551=Dev!$GJ$90, W551=Dev!$GJ$91, W551=Dev!$GJ$92, W551=Dev!$GJ$93, W551=Dev!$GJ$94, W551=Dev!$GJ$95, W551=Dev!$GJ$96, W551=Dev!$GJ$97, W551=Dev!$GH$82), Names!$C$11,""))</f>
        <v/>
      </c>
      <c r="Z551" t="str">
        <f ca="1">IFERROR(VLOOKUP(M551,Racks!$H$4:$M$30,6),"")</f>
        <v/>
      </c>
      <c r="AA551" t="str">
        <f>IF(R551="","",CONCATENATE(S551,Names!$H$3,T551,Names!$J$3,Names!$K$3,Names!$L$3,V551))</f>
        <v/>
      </c>
      <c r="AB551" t="str">
        <f>IF(R551="","",CONCATENATE(V551,Names!$P$3,W551))</f>
        <v/>
      </c>
      <c r="AD551" t="str">
        <f t="shared" si="245"/>
        <v>CREATE</v>
      </c>
      <c r="AF551" t="str">
        <f t="shared" si="253"/>
        <v>??</v>
      </c>
      <c r="AH551" t="e">
        <f t="shared" ca="1" si="254"/>
        <v>#VALUE!</v>
      </c>
      <c r="AI551" t="str">
        <f t="shared" si="246"/>
        <v>AT</v>
      </c>
      <c r="AK551" t="str">
        <f t="shared" si="255"/>
        <v>??</v>
      </c>
      <c r="AM551" t="e">
        <f t="shared" ca="1" si="256"/>
        <v>#VALUE!</v>
      </c>
      <c r="AN551" t="str">
        <f t="shared" si="257"/>
        <v/>
      </c>
      <c r="AO551" t="str">
        <f t="shared" si="247"/>
        <v>KG</v>
      </c>
      <c r="AP551" t="str">
        <f t="shared" ca="1" si="258"/>
        <v/>
      </c>
      <c r="AQ551" t="str">
        <f t="shared" si="259"/>
        <v>??</v>
      </c>
      <c r="AS551" t="str">
        <f t="shared" si="260"/>
        <v/>
      </c>
      <c r="AT551" t="e">
        <f t="shared" ca="1" si="261"/>
        <v>#VALUE!</v>
      </c>
      <c r="AU551">
        <f t="shared" si="248"/>
        <v>5</v>
      </c>
      <c r="AV551" t="str">
        <f t="shared" si="262"/>
        <v>??</v>
      </c>
      <c r="AX551" t="str">
        <f t="shared" si="249"/>
        <v>staffanekstrom</v>
      </c>
      <c r="AY551" t="str">
        <f t="shared" si="250"/>
        <v>INSERTED</v>
      </c>
      <c r="AZ551" t="str">
        <f t="shared" si="251"/>
        <v/>
      </c>
      <c r="BD551" t="str">
        <f t="shared" si="252"/>
        <v>YES</v>
      </c>
      <c r="BF551" t="e">
        <f t="shared" ca="1" si="263"/>
        <v>#VALUE!</v>
      </c>
    </row>
    <row r="552" spans="1:58">
      <c r="A552">
        <v>546</v>
      </c>
      <c r="D552" s="1" t="e">
        <f ca="1">INDIRECT(ADDRESS($C552,D$5,,,Table!$A$1))</f>
        <v>#VALUE!</v>
      </c>
      <c r="E552" t="e">
        <f ca="1">INDIRECT(ADDRESS($C552,E$5,,,Table!$A$1))</f>
        <v>#VALUE!</v>
      </c>
      <c r="F552" t="e">
        <f ca="1">INDIRECT(ADDRESS($C552,F$5,,,Table!$A$1))</f>
        <v>#VALUE!</v>
      </c>
      <c r="G552" t="e">
        <f ca="1">INDIRECT(ADDRESS($C552,G$5,,,Table!$A$1))</f>
        <v>#VALUE!</v>
      </c>
      <c r="H552" t="e">
        <f ca="1">INDIRECT(ADDRESS($C552,H$5,,,Table!$A$1))</f>
        <v>#VALUE!</v>
      </c>
      <c r="J552" t="str">
        <f>IF(OR(I552=Dev!$CU$46, I552=Dev!$CU$47, I552=Dev!$CU$48, I552=Dev!$CU$49, I552=Dev!$CU$50, I552=Dev!$CU$51, I552=Dev!$CU$52, I552=Dev!$CU$53, I552=Dev!$CR$48, I552=Dev!$CR$49),$C$3,                                                                  IF(OR(I552=Dev!$CU$54, I552=Dev!$CU$55, I552=Dev!$CU$56, I552=Dev!$CU$57, I552=Dev!$CU$58, I552=Dev!$CU$59, I552=Dev!$CS$48), $D$3,""))</f>
        <v/>
      </c>
      <c r="K552" t="e">
        <f ca="1">CONCATENATE(E552,Names!$P$3,I552)</f>
        <v>#VALUE!</v>
      </c>
      <c r="M552" t="e">
        <f ca="1">INDIRECT(ADDRESS($C552,M$5,,,Table!$A$1))</f>
        <v>#VALUE!</v>
      </c>
      <c r="O552" t="str">
        <f t="shared" si="264"/>
        <v/>
      </c>
      <c r="Q552" t="str">
        <f t="shared" si="265"/>
        <v/>
      </c>
      <c r="S552" t="str">
        <f ca="1">IFERROR(VLOOKUP(M552,Racks!$H$4:$M$30,Racks!$I$2),"")</f>
        <v/>
      </c>
      <c r="T552" t="str">
        <f ca="1">IFERROR(VLOOKUP(M552,Racks!$H$4:$M$30,Racks!$K$2),"")</f>
        <v/>
      </c>
      <c r="U552" t="str">
        <f t="shared" si="266"/>
        <v/>
      </c>
      <c r="V552" t="str">
        <f>CONCATENATE(Names!$C$17,Names!$N$3,U552)</f>
        <v>PRLTCB-</v>
      </c>
      <c r="Y552" t="str">
        <f>IF(OR(W552=Dev!$GJ$82, W552=Dev!$GJ$83, W552=Dev!$GJ$84, W552=Dev!$GJ$85, W552=Dev!$GJ$86, W552=Dev!$GJ$87, W552=Dev!$GJ$88, W552=Dev!$GJ$89, W552=Dev!$GG$82, W552=Dev!$GG$83, W552=Dev!$GG$84, W552=Dev!$GG$85, W552=Dev!$GG$86),Names!$C$10,                   IF(OR(W552=Dev!$GJ$90, W552=Dev!$GJ$91, W552=Dev!$GJ$92, W552=Dev!$GJ$93, W552=Dev!$GJ$94, W552=Dev!$GJ$95, W552=Dev!$GJ$96, W552=Dev!$GJ$97, W552=Dev!$GH$82), Names!$C$11,""))</f>
        <v/>
      </c>
      <c r="Z552" t="str">
        <f ca="1">IFERROR(VLOOKUP(M552,Racks!$H$4:$M$30,6),"")</f>
        <v/>
      </c>
      <c r="AA552" t="str">
        <f>IF(R552="","",CONCATENATE(S552,Names!$H$3,T552,Names!$J$3,Names!$K$3,Names!$L$3,V552))</f>
        <v/>
      </c>
      <c r="AB552" t="str">
        <f>IF(R552="","",CONCATENATE(V552,Names!$P$3,W552))</f>
        <v/>
      </c>
      <c r="AD552" t="str">
        <f t="shared" si="245"/>
        <v>CREATE</v>
      </c>
      <c r="AF552" t="str">
        <f t="shared" si="253"/>
        <v>??</v>
      </c>
      <c r="AH552" t="e">
        <f t="shared" ca="1" si="254"/>
        <v>#VALUE!</v>
      </c>
      <c r="AI552" t="str">
        <f t="shared" si="246"/>
        <v>AT</v>
      </c>
      <c r="AK552" t="str">
        <f t="shared" si="255"/>
        <v>??</v>
      </c>
      <c r="AM552" t="e">
        <f t="shared" ca="1" si="256"/>
        <v>#VALUE!</v>
      </c>
      <c r="AN552" t="str">
        <f t="shared" si="257"/>
        <v/>
      </c>
      <c r="AO552" t="str">
        <f t="shared" si="247"/>
        <v>KG</v>
      </c>
      <c r="AP552" t="str">
        <f t="shared" ca="1" si="258"/>
        <v/>
      </c>
      <c r="AQ552" t="str">
        <f t="shared" si="259"/>
        <v>??</v>
      </c>
      <c r="AS552" t="str">
        <f t="shared" si="260"/>
        <v/>
      </c>
      <c r="AT552" t="e">
        <f t="shared" ca="1" si="261"/>
        <v>#VALUE!</v>
      </c>
      <c r="AU552">
        <f t="shared" si="248"/>
        <v>5</v>
      </c>
      <c r="AV552" t="str">
        <f t="shared" si="262"/>
        <v>??</v>
      </c>
      <c r="AX552" t="str">
        <f t="shared" si="249"/>
        <v>staffanekstrom</v>
      </c>
      <c r="AY552" t="str">
        <f t="shared" si="250"/>
        <v>INSERTED</v>
      </c>
      <c r="AZ552" t="str">
        <f t="shared" si="251"/>
        <v/>
      </c>
      <c r="BD552" t="str">
        <f t="shared" si="252"/>
        <v>YES</v>
      </c>
      <c r="BF552" t="e">
        <f t="shared" ca="1" si="263"/>
        <v>#VALUE!</v>
      </c>
    </row>
    <row r="553" spans="1:58">
      <c r="A553">
        <v>547</v>
      </c>
      <c r="D553" s="1" t="e">
        <f ca="1">INDIRECT(ADDRESS($C553,D$5,,,Table!$A$1))</f>
        <v>#VALUE!</v>
      </c>
      <c r="E553" t="e">
        <f ca="1">INDIRECT(ADDRESS($C553,E$5,,,Table!$A$1))</f>
        <v>#VALUE!</v>
      </c>
      <c r="F553" t="e">
        <f ca="1">INDIRECT(ADDRESS($C553,F$5,,,Table!$A$1))</f>
        <v>#VALUE!</v>
      </c>
      <c r="G553" t="e">
        <f ca="1">INDIRECT(ADDRESS($C553,G$5,,,Table!$A$1))</f>
        <v>#VALUE!</v>
      </c>
      <c r="H553" t="e">
        <f ca="1">INDIRECT(ADDRESS($C553,H$5,,,Table!$A$1))</f>
        <v>#VALUE!</v>
      </c>
      <c r="J553" t="str">
        <f>IF(OR(I553=Dev!$CU$46, I553=Dev!$CU$47, I553=Dev!$CU$48, I553=Dev!$CU$49, I553=Dev!$CU$50, I553=Dev!$CU$51, I553=Dev!$CU$52, I553=Dev!$CU$53, I553=Dev!$CR$48, I553=Dev!$CR$49),$C$3,                                                                  IF(OR(I553=Dev!$CU$54, I553=Dev!$CU$55, I553=Dev!$CU$56, I553=Dev!$CU$57, I553=Dev!$CU$58, I553=Dev!$CU$59, I553=Dev!$CS$48), $D$3,""))</f>
        <v/>
      </c>
      <c r="K553" t="e">
        <f ca="1">CONCATENATE(E553,Names!$P$3,I553)</f>
        <v>#VALUE!</v>
      </c>
      <c r="M553" t="e">
        <f ca="1">INDIRECT(ADDRESS($C553,M$5,,,Table!$A$1))</f>
        <v>#VALUE!</v>
      </c>
      <c r="O553" t="str">
        <f t="shared" si="264"/>
        <v/>
      </c>
      <c r="Q553" t="str">
        <f t="shared" si="265"/>
        <v/>
      </c>
      <c r="S553" t="str">
        <f ca="1">IFERROR(VLOOKUP(M553,Racks!$H$4:$M$30,Racks!$I$2),"")</f>
        <v/>
      </c>
      <c r="T553" t="str">
        <f ca="1">IFERROR(VLOOKUP(M553,Racks!$H$4:$M$30,Racks!$K$2),"")</f>
        <v/>
      </c>
      <c r="U553" t="str">
        <f t="shared" si="266"/>
        <v/>
      </c>
      <c r="V553" t="str">
        <f>CONCATENATE(Names!$C$17,Names!$N$3,U553)</f>
        <v>PRLTCB-</v>
      </c>
      <c r="Y553" t="str">
        <f>IF(OR(W553=Dev!$GJ$82, W553=Dev!$GJ$83, W553=Dev!$GJ$84, W553=Dev!$GJ$85, W553=Dev!$GJ$86, W553=Dev!$GJ$87, W553=Dev!$GJ$88, W553=Dev!$GJ$89, W553=Dev!$GG$82, W553=Dev!$GG$83, W553=Dev!$GG$84, W553=Dev!$GG$85, W553=Dev!$GG$86),Names!$C$10,                   IF(OR(W553=Dev!$GJ$90, W553=Dev!$GJ$91, W553=Dev!$GJ$92, W553=Dev!$GJ$93, W553=Dev!$GJ$94, W553=Dev!$GJ$95, W553=Dev!$GJ$96, W553=Dev!$GJ$97, W553=Dev!$GH$82), Names!$C$11,""))</f>
        <v/>
      </c>
      <c r="Z553" t="str">
        <f ca="1">IFERROR(VLOOKUP(M553,Racks!$H$4:$M$30,6),"")</f>
        <v/>
      </c>
      <c r="AA553" t="str">
        <f>IF(R553="","",CONCATENATE(S553,Names!$H$3,T553,Names!$J$3,Names!$K$3,Names!$L$3,V553))</f>
        <v/>
      </c>
      <c r="AB553" t="str">
        <f>IF(R553="","",CONCATENATE(V553,Names!$P$3,W553))</f>
        <v/>
      </c>
      <c r="AD553" t="str">
        <f t="shared" si="245"/>
        <v>CREATE</v>
      </c>
      <c r="AF553" t="str">
        <f t="shared" si="253"/>
        <v>??</v>
      </c>
      <c r="AH553" t="e">
        <f t="shared" ca="1" si="254"/>
        <v>#VALUE!</v>
      </c>
      <c r="AI553" t="str">
        <f t="shared" si="246"/>
        <v>AT</v>
      </c>
      <c r="AK553" t="str">
        <f t="shared" si="255"/>
        <v>??</v>
      </c>
      <c r="AM553" t="e">
        <f t="shared" ca="1" si="256"/>
        <v>#VALUE!</v>
      </c>
      <c r="AN553" t="str">
        <f t="shared" si="257"/>
        <v/>
      </c>
      <c r="AO553" t="str">
        <f t="shared" si="247"/>
        <v>KG</v>
      </c>
      <c r="AP553" t="str">
        <f t="shared" ca="1" si="258"/>
        <v/>
      </c>
      <c r="AQ553" t="str">
        <f t="shared" si="259"/>
        <v>??</v>
      </c>
      <c r="AS553" t="str">
        <f t="shared" si="260"/>
        <v/>
      </c>
      <c r="AT553" t="e">
        <f t="shared" ca="1" si="261"/>
        <v>#VALUE!</v>
      </c>
      <c r="AU553">
        <f t="shared" si="248"/>
        <v>5</v>
      </c>
      <c r="AV553" t="str">
        <f t="shared" si="262"/>
        <v>??</v>
      </c>
      <c r="AX553" t="str">
        <f t="shared" si="249"/>
        <v>staffanekstrom</v>
      </c>
      <c r="AY553" t="str">
        <f t="shared" si="250"/>
        <v>INSERTED</v>
      </c>
      <c r="AZ553" t="str">
        <f t="shared" si="251"/>
        <v/>
      </c>
      <c r="BD553" t="str">
        <f t="shared" si="252"/>
        <v>YES</v>
      </c>
      <c r="BF553" t="e">
        <f t="shared" ca="1" si="263"/>
        <v>#VALUE!</v>
      </c>
    </row>
    <row r="554" spans="1:58">
      <c r="A554">
        <v>548</v>
      </c>
      <c r="D554" s="1" t="e">
        <f ca="1">INDIRECT(ADDRESS($C554,D$5,,,Table!$A$1))</f>
        <v>#VALUE!</v>
      </c>
      <c r="E554" t="e">
        <f ca="1">INDIRECT(ADDRESS($C554,E$5,,,Table!$A$1))</f>
        <v>#VALUE!</v>
      </c>
      <c r="F554" t="e">
        <f ca="1">INDIRECT(ADDRESS($C554,F$5,,,Table!$A$1))</f>
        <v>#VALUE!</v>
      </c>
      <c r="G554" t="e">
        <f ca="1">INDIRECT(ADDRESS($C554,G$5,,,Table!$A$1))</f>
        <v>#VALUE!</v>
      </c>
      <c r="H554" t="e">
        <f ca="1">INDIRECT(ADDRESS($C554,H$5,,,Table!$A$1))</f>
        <v>#VALUE!</v>
      </c>
      <c r="J554" t="str">
        <f>IF(OR(I554=Dev!$CU$46, I554=Dev!$CU$47, I554=Dev!$CU$48, I554=Dev!$CU$49, I554=Dev!$CU$50, I554=Dev!$CU$51, I554=Dev!$CU$52, I554=Dev!$CU$53, I554=Dev!$CR$48, I554=Dev!$CR$49),$C$3,                                                                  IF(OR(I554=Dev!$CU$54, I554=Dev!$CU$55, I554=Dev!$CU$56, I554=Dev!$CU$57, I554=Dev!$CU$58, I554=Dev!$CU$59, I554=Dev!$CS$48), $D$3,""))</f>
        <v/>
      </c>
      <c r="K554" t="e">
        <f ca="1">CONCATENATE(E554,Names!$P$3,I554)</f>
        <v>#VALUE!</v>
      </c>
      <c r="M554" t="e">
        <f ca="1">INDIRECT(ADDRESS($C554,M$5,,,Table!$A$1))</f>
        <v>#VALUE!</v>
      </c>
      <c r="O554" t="str">
        <f t="shared" si="264"/>
        <v/>
      </c>
      <c r="Q554" t="str">
        <f t="shared" si="265"/>
        <v/>
      </c>
      <c r="S554" t="str">
        <f ca="1">IFERROR(VLOOKUP(M554,Racks!$H$4:$M$30,Racks!$I$2),"")</f>
        <v/>
      </c>
      <c r="T554" t="str">
        <f ca="1">IFERROR(VLOOKUP(M554,Racks!$H$4:$M$30,Racks!$K$2),"")</f>
        <v/>
      </c>
      <c r="U554" t="str">
        <f t="shared" si="266"/>
        <v/>
      </c>
      <c r="V554" t="str">
        <f>CONCATENATE(Names!$C$17,Names!$N$3,U554)</f>
        <v>PRLTCB-</v>
      </c>
      <c r="Y554" t="str">
        <f>IF(OR(W554=Dev!$GJ$82, W554=Dev!$GJ$83, W554=Dev!$GJ$84, W554=Dev!$GJ$85, W554=Dev!$GJ$86, W554=Dev!$GJ$87, W554=Dev!$GJ$88, W554=Dev!$GJ$89, W554=Dev!$GG$82, W554=Dev!$GG$83, W554=Dev!$GG$84, W554=Dev!$GG$85, W554=Dev!$GG$86),Names!$C$10,                   IF(OR(W554=Dev!$GJ$90, W554=Dev!$GJ$91, W554=Dev!$GJ$92, W554=Dev!$GJ$93, W554=Dev!$GJ$94, W554=Dev!$GJ$95, W554=Dev!$GJ$96, W554=Dev!$GJ$97, W554=Dev!$GH$82), Names!$C$11,""))</f>
        <v/>
      </c>
      <c r="Z554" t="str">
        <f ca="1">IFERROR(VLOOKUP(M554,Racks!$H$4:$M$30,6),"")</f>
        <v/>
      </c>
      <c r="AA554" t="str">
        <f>IF(R554="","",CONCATENATE(S554,Names!$H$3,T554,Names!$J$3,Names!$K$3,Names!$L$3,V554))</f>
        <v/>
      </c>
      <c r="AB554" t="str">
        <f>IF(R554="","",CONCATENATE(V554,Names!$P$3,W554))</f>
        <v/>
      </c>
      <c r="AD554" t="str">
        <f t="shared" si="245"/>
        <v>CREATE</v>
      </c>
      <c r="AF554" t="str">
        <f t="shared" si="253"/>
        <v>??</v>
      </c>
      <c r="AH554" t="e">
        <f t="shared" ca="1" si="254"/>
        <v>#VALUE!</v>
      </c>
      <c r="AI554" t="str">
        <f t="shared" si="246"/>
        <v>AT</v>
      </c>
      <c r="AK554" t="str">
        <f t="shared" si="255"/>
        <v>??</v>
      </c>
      <c r="AM554" t="e">
        <f t="shared" ca="1" si="256"/>
        <v>#VALUE!</v>
      </c>
      <c r="AN554" t="str">
        <f t="shared" si="257"/>
        <v/>
      </c>
      <c r="AO554" t="str">
        <f t="shared" si="247"/>
        <v>KG</v>
      </c>
      <c r="AP554" t="str">
        <f t="shared" ca="1" si="258"/>
        <v/>
      </c>
      <c r="AQ554" t="str">
        <f t="shared" si="259"/>
        <v>??</v>
      </c>
      <c r="AS554" t="str">
        <f t="shared" si="260"/>
        <v/>
      </c>
      <c r="AT554" t="e">
        <f t="shared" ca="1" si="261"/>
        <v>#VALUE!</v>
      </c>
      <c r="AU554">
        <f t="shared" si="248"/>
        <v>5</v>
      </c>
      <c r="AV554" t="str">
        <f t="shared" si="262"/>
        <v>??</v>
      </c>
      <c r="AX554" t="str">
        <f t="shared" si="249"/>
        <v>staffanekstrom</v>
      </c>
      <c r="AY554" t="str">
        <f t="shared" si="250"/>
        <v>INSERTED</v>
      </c>
      <c r="AZ554" t="str">
        <f t="shared" si="251"/>
        <v/>
      </c>
      <c r="BD554" t="str">
        <f t="shared" si="252"/>
        <v>YES</v>
      </c>
      <c r="BF554" t="e">
        <f t="shared" ca="1" si="263"/>
        <v>#VALUE!</v>
      </c>
    </row>
    <row r="555" spans="1:58">
      <c r="A555">
        <v>549</v>
      </c>
      <c r="D555" s="1" t="e">
        <f ca="1">INDIRECT(ADDRESS($C555,D$5,,,Table!$A$1))</f>
        <v>#VALUE!</v>
      </c>
      <c r="E555" t="e">
        <f ca="1">INDIRECT(ADDRESS($C555,E$5,,,Table!$A$1))</f>
        <v>#VALUE!</v>
      </c>
      <c r="F555" t="e">
        <f ca="1">INDIRECT(ADDRESS($C555,F$5,,,Table!$A$1))</f>
        <v>#VALUE!</v>
      </c>
      <c r="G555" t="e">
        <f ca="1">INDIRECT(ADDRESS($C555,G$5,,,Table!$A$1))</f>
        <v>#VALUE!</v>
      </c>
      <c r="H555" t="e">
        <f ca="1">INDIRECT(ADDRESS($C555,H$5,,,Table!$A$1))</f>
        <v>#VALUE!</v>
      </c>
      <c r="J555" t="str">
        <f>IF(OR(I555=Dev!$CU$46, I555=Dev!$CU$47, I555=Dev!$CU$48, I555=Dev!$CU$49, I555=Dev!$CU$50, I555=Dev!$CU$51, I555=Dev!$CU$52, I555=Dev!$CU$53, I555=Dev!$CR$48, I555=Dev!$CR$49),$C$3,                                                                  IF(OR(I555=Dev!$CU$54, I555=Dev!$CU$55, I555=Dev!$CU$56, I555=Dev!$CU$57, I555=Dev!$CU$58, I555=Dev!$CU$59, I555=Dev!$CS$48), $D$3,""))</f>
        <v/>
      </c>
      <c r="K555" t="e">
        <f ca="1">CONCATENATE(E555,Names!$P$3,I555)</f>
        <v>#VALUE!</v>
      </c>
      <c r="M555" t="e">
        <f ca="1">INDIRECT(ADDRESS($C555,M$5,,,Table!$A$1))</f>
        <v>#VALUE!</v>
      </c>
      <c r="O555" t="str">
        <f t="shared" si="264"/>
        <v/>
      </c>
      <c r="Q555" t="str">
        <f t="shared" si="265"/>
        <v/>
      </c>
      <c r="S555" t="str">
        <f ca="1">IFERROR(VLOOKUP(M555,Racks!$H$4:$M$30,Racks!$I$2),"")</f>
        <v/>
      </c>
      <c r="T555" t="str">
        <f ca="1">IFERROR(VLOOKUP(M555,Racks!$H$4:$M$30,Racks!$K$2),"")</f>
        <v/>
      </c>
      <c r="U555" t="str">
        <f t="shared" si="266"/>
        <v/>
      </c>
      <c r="V555" t="str">
        <f>CONCATENATE(Names!$C$17,Names!$N$3,U555)</f>
        <v>PRLTCB-</v>
      </c>
      <c r="Y555" t="str">
        <f>IF(OR(W555=Dev!$GJ$82, W555=Dev!$GJ$83, W555=Dev!$GJ$84, W555=Dev!$GJ$85, W555=Dev!$GJ$86, W555=Dev!$GJ$87, W555=Dev!$GJ$88, W555=Dev!$GJ$89, W555=Dev!$GG$82, W555=Dev!$GG$83, W555=Dev!$GG$84, W555=Dev!$GG$85, W555=Dev!$GG$86),Names!$C$10,                   IF(OR(W555=Dev!$GJ$90, W555=Dev!$GJ$91, W555=Dev!$GJ$92, W555=Dev!$GJ$93, W555=Dev!$GJ$94, W555=Dev!$GJ$95, W555=Dev!$GJ$96, W555=Dev!$GJ$97, W555=Dev!$GH$82), Names!$C$11,""))</f>
        <v/>
      </c>
      <c r="Z555" t="str">
        <f ca="1">IFERROR(VLOOKUP(M555,Racks!$H$4:$M$30,6),"")</f>
        <v/>
      </c>
      <c r="AA555" t="str">
        <f>IF(R555="","",CONCATENATE(S555,Names!$H$3,T555,Names!$J$3,Names!$K$3,Names!$L$3,V555))</f>
        <v/>
      </c>
      <c r="AB555" t="str">
        <f>IF(R555="","",CONCATENATE(V555,Names!$P$3,W555))</f>
        <v/>
      </c>
      <c r="AD555" t="str">
        <f t="shared" si="245"/>
        <v>CREATE</v>
      </c>
      <c r="AF555" t="str">
        <f t="shared" si="253"/>
        <v>??</v>
      </c>
      <c r="AH555" t="e">
        <f t="shared" ca="1" si="254"/>
        <v>#VALUE!</v>
      </c>
      <c r="AI555" t="str">
        <f t="shared" si="246"/>
        <v>AT</v>
      </c>
      <c r="AK555" t="str">
        <f t="shared" si="255"/>
        <v>??</v>
      </c>
      <c r="AM555" t="e">
        <f t="shared" ca="1" si="256"/>
        <v>#VALUE!</v>
      </c>
      <c r="AN555" t="str">
        <f t="shared" si="257"/>
        <v/>
      </c>
      <c r="AO555" t="str">
        <f t="shared" si="247"/>
        <v>KG</v>
      </c>
      <c r="AP555" t="str">
        <f t="shared" ca="1" si="258"/>
        <v/>
      </c>
      <c r="AQ555" t="str">
        <f t="shared" si="259"/>
        <v>??</v>
      </c>
      <c r="AS555" t="str">
        <f t="shared" si="260"/>
        <v/>
      </c>
      <c r="AT555" t="e">
        <f t="shared" ca="1" si="261"/>
        <v>#VALUE!</v>
      </c>
      <c r="AU555">
        <f t="shared" si="248"/>
        <v>5</v>
      </c>
      <c r="AV555" t="str">
        <f t="shared" si="262"/>
        <v>??</v>
      </c>
      <c r="AX555" t="str">
        <f t="shared" si="249"/>
        <v>staffanekstrom</v>
      </c>
      <c r="AY555" t="str">
        <f t="shared" si="250"/>
        <v>INSERTED</v>
      </c>
      <c r="AZ555" t="str">
        <f t="shared" si="251"/>
        <v/>
      </c>
      <c r="BD555" t="str">
        <f t="shared" si="252"/>
        <v>YES</v>
      </c>
      <c r="BF555" t="e">
        <f t="shared" ca="1" si="263"/>
        <v>#VALUE!</v>
      </c>
    </row>
    <row r="556" spans="1:58">
      <c r="A556">
        <v>550</v>
      </c>
      <c r="D556" s="1" t="e">
        <f ca="1">INDIRECT(ADDRESS($C556,D$5,,,Table!$A$1))</f>
        <v>#VALUE!</v>
      </c>
      <c r="E556" t="e">
        <f ca="1">INDIRECT(ADDRESS($C556,E$5,,,Table!$A$1))</f>
        <v>#VALUE!</v>
      </c>
      <c r="F556" t="e">
        <f ca="1">INDIRECT(ADDRESS($C556,F$5,,,Table!$A$1))</f>
        <v>#VALUE!</v>
      </c>
      <c r="G556" t="e">
        <f ca="1">INDIRECT(ADDRESS($C556,G$5,,,Table!$A$1))</f>
        <v>#VALUE!</v>
      </c>
      <c r="H556" t="e">
        <f ca="1">INDIRECT(ADDRESS($C556,H$5,,,Table!$A$1))</f>
        <v>#VALUE!</v>
      </c>
      <c r="J556" t="str">
        <f>IF(OR(I556=Dev!$CU$46, I556=Dev!$CU$47, I556=Dev!$CU$48, I556=Dev!$CU$49, I556=Dev!$CU$50, I556=Dev!$CU$51, I556=Dev!$CU$52, I556=Dev!$CU$53, I556=Dev!$CR$48, I556=Dev!$CR$49),$C$3,                                                                  IF(OR(I556=Dev!$CU$54, I556=Dev!$CU$55, I556=Dev!$CU$56, I556=Dev!$CU$57, I556=Dev!$CU$58, I556=Dev!$CU$59, I556=Dev!$CS$48), $D$3,""))</f>
        <v/>
      </c>
      <c r="K556" t="e">
        <f ca="1">CONCATENATE(E556,Names!$P$3,I556)</f>
        <v>#VALUE!</v>
      </c>
      <c r="M556" t="e">
        <f ca="1">INDIRECT(ADDRESS($C556,M$5,,,Table!$A$1))</f>
        <v>#VALUE!</v>
      </c>
      <c r="O556" t="str">
        <f t="shared" si="264"/>
        <v/>
      </c>
      <c r="Q556" t="str">
        <f t="shared" si="265"/>
        <v/>
      </c>
      <c r="S556" t="str">
        <f ca="1">IFERROR(VLOOKUP(M556,Racks!$H$4:$M$30,Racks!$I$2),"")</f>
        <v/>
      </c>
      <c r="T556" t="str">
        <f ca="1">IFERROR(VLOOKUP(M556,Racks!$H$4:$M$30,Racks!$K$2),"")</f>
        <v/>
      </c>
      <c r="U556" t="str">
        <f t="shared" si="266"/>
        <v/>
      </c>
      <c r="V556" t="str">
        <f>CONCATENATE(Names!$C$17,Names!$N$3,U556)</f>
        <v>PRLTCB-</v>
      </c>
      <c r="Y556" t="str">
        <f>IF(OR(W556=Dev!$GJ$82, W556=Dev!$GJ$83, W556=Dev!$GJ$84, W556=Dev!$GJ$85, W556=Dev!$GJ$86, W556=Dev!$GJ$87, W556=Dev!$GJ$88, W556=Dev!$GJ$89, W556=Dev!$GG$82, W556=Dev!$GG$83, W556=Dev!$GG$84, W556=Dev!$GG$85, W556=Dev!$GG$86),Names!$C$10,                   IF(OR(W556=Dev!$GJ$90, W556=Dev!$GJ$91, W556=Dev!$GJ$92, W556=Dev!$GJ$93, W556=Dev!$GJ$94, W556=Dev!$GJ$95, W556=Dev!$GJ$96, W556=Dev!$GJ$97, W556=Dev!$GH$82), Names!$C$11,""))</f>
        <v/>
      </c>
      <c r="Z556" t="str">
        <f ca="1">IFERROR(VLOOKUP(M556,Racks!$H$4:$M$30,6),"")</f>
        <v/>
      </c>
      <c r="AA556" t="str">
        <f>IF(R556="","",CONCATENATE(S556,Names!$H$3,T556,Names!$J$3,Names!$K$3,Names!$L$3,V556))</f>
        <v/>
      </c>
      <c r="AB556" t="str">
        <f>IF(R556="","",CONCATENATE(V556,Names!$P$3,W556))</f>
        <v/>
      </c>
      <c r="AD556" t="str">
        <f t="shared" si="245"/>
        <v>CREATE</v>
      </c>
      <c r="AF556" t="str">
        <f t="shared" si="253"/>
        <v>??</v>
      </c>
      <c r="AH556" t="e">
        <f t="shared" ca="1" si="254"/>
        <v>#VALUE!</v>
      </c>
      <c r="AI556" t="str">
        <f t="shared" si="246"/>
        <v>AT</v>
      </c>
      <c r="AK556" t="str">
        <f t="shared" si="255"/>
        <v>??</v>
      </c>
      <c r="AM556" t="e">
        <f t="shared" ca="1" si="256"/>
        <v>#VALUE!</v>
      </c>
      <c r="AN556" t="str">
        <f t="shared" si="257"/>
        <v/>
      </c>
      <c r="AO556" t="str">
        <f t="shared" si="247"/>
        <v>KG</v>
      </c>
      <c r="AP556" t="str">
        <f t="shared" ca="1" si="258"/>
        <v/>
      </c>
      <c r="AQ556" t="str">
        <f t="shared" si="259"/>
        <v>??</v>
      </c>
      <c r="AS556" t="str">
        <f t="shared" si="260"/>
        <v/>
      </c>
      <c r="AT556" t="e">
        <f t="shared" ca="1" si="261"/>
        <v>#VALUE!</v>
      </c>
      <c r="AU556">
        <f t="shared" si="248"/>
        <v>5</v>
      </c>
      <c r="AV556" t="str">
        <f t="shared" si="262"/>
        <v>??</v>
      </c>
      <c r="AX556" t="str">
        <f t="shared" si="249"/>
        <v>staffanekstrom</v>
      </c>
      <c r="AY556" t="str">
        <f t="shared" si="250"/>
        <v>INSERTED</v>
      </c>
      <c r="AZ556" t="str">
        <f t="shared" si="251"/>
        <v/>
      </c>
      <c r="BD556" t="str">
        <f t="shared" si="252"/>
        <v>YES</v>
      </c>
      <c r="BF556" t="e">
        <f t="shared" ca="1" si="263"/>
        <v>#VALUE!</v>
      </c>
    </row>
    <row r="557" spans="1:58">
      <c r="A557">
        <v>551</v>
      </c>
      <c r="D557" s="1" t="e">
        <f ca="1">INDIRECT(ADDRESS($C557,D$5,,,Table!$A$1))</f>
        <v>#VALUE!</v>
      </c>
      <c r="E557" t="e">
        <f ca="1">INDIRECT(ADDRESS($C557,E$5,,,Table!$A$1))</f>
        <v>#VALUE!</v>
      </c>
      <c r="F557" t="e">
        <f ca="1">INDIRECT(ADDRESS($C557,F$5,,,Table!$A$1))</f>
        <v>#VALUE!</v>
      </c>
      <c r="G557" t="e">
        <f ca="1">INDIRECT(ADDRESS($C557,G$5,,,Table!$A$1))</f>
        <v>#VALUE!</v>
      </c>
      <c r="H557" t="e">
        <f ca="1">INDIRECT(ADDRESS($C557,H$5,,,Table!$A$1))</f>
        <v>#VALUE!</v>
      </c>
      <c r="J557" t="str">
        <f>IF(OR(I557=Dev!$CU$46, I557=Dev!$CU$47, I557=Dev!$CU$48, I557=Dev!$CU$49, I557=Dev!$CU$50, I557=Dev!$CU$51, I557=Dev!$CU$52, I557=Dev!$CU$53, I557=Dev!$CR$48, I557=Dev!$CR$49),$C$3,                                                                  IF(OR(I557=Dev!$CU$54, I557=Dev!$CU$55, I557=Dev!$CU$56, I557=Dev!$CU$57, I557=Dev!$CU$58, I557=Dev!$CU$59, I557=Dev!$CS$48), $D$3,""))</f>
        <v/>
      </c>
      <c r="K557" t="e">
        <f ca="1">CONCATENATE(E557,Names!$P$3,I557)</f>
        <v>#VALUE!</v>
      </c>
      <c r="M557" t="e">
        <f ca="1">INDIRECT(ADDRESS($C557,M$5,,,Table!$A$1))</f>
        <v>#VALUE!</v>
      </c>
      <c r="O557" t="str">
        <f t="shared" si="264"/>
        <v/>
      </c>
      <c r="Q557" t="str">
        <f t="shared" si="265"/>
        <v/>
      </c>
      <c r="S557" t="str">
        <f ca="1">IFERROR(VLOOKUP(M557,Racks!$H$4:$M$30,Racks!$I$2),"")</f>
        <v/>
      </c>
      <c r="T557" t="str">
        <f ca="1">IFERROR(VLOOKUP(M557,Racks!$H$4:$M$30,Racks!$K$2),"")</f>
        <v/>
      </c>
      <c r="U557" t="str">
        <f t="shared" si="266"/>
        <v/>
      </c>
      <c r="V557" t="str">
        <f>CONCATENATE(Names!$C$17,Names!$N$3,U557)</f>
        <v>PRLTCB-</v>
      </c>
      <c r="Y557" t="str">
        <f>IF(OR(W557=Dev!$GJ$82, W557=Dev!$GJ$83, W557=Dev!$GJ$84, W557=Dev!$GJ$85, W557=Dev!$GJ$86, W557=Dev!$GJ$87, W557=Dev!$GJ$88, W557=Dev!$GJ$89, W557=Dev!$GG$82, W557=Dev!$GG$83, W557=Dev!$GG$84, W557=Dev!$GG$85, W557=Dev!$GG$86),Names!$C$10,                   IF(OR(W557=Dev!$GJ$90, W557=Dev!$GJ$91, W557=Dev!$GJ$92, W557=Dev!$GJ$93, W557=Dev!$GJ$94, W557=Dev!$GJ$95, W557=Dev!$GJ$96, W557=Dev!$GJ$97, W557=Dev!$GH$82), Names!$C$11,""))</f>
        <v/>
      </c>
      <c r="Z557" t="str">
        <f ca="1">IFERROR(VLOOKUP(M557,Racks!$H$4:$M$30,6),"")</f>
        <v/>
      </c>
      <c r="AA557" t="str">
        <f>IF(R557="","",CONCATENATE(S557,Names!$H$3,T557,Names!$J$3,Names!$K$3,Names!$L$3,V557))</f>
        <v/>
      </c>
      <c r="AB557" t="str">
        <f>IF(R557="","",CONCATENATE(V557,Names!$P$3,W557))</f>
        <v/>
      </c>
      <c r="AD557" t="str">
        <f t="shared" si="245"/>
        <v>CREATE</v>
      </c>
      <c r="AF557" t="str">
        <f t="shared" si="253"/>
        <v>??</v>
      </c>
      <c r="AH557" t="e">
        <f t="shared" ca="1" si="254"/>
        <v>#VALUE!</v>
      </c>
      <c r="AI557" t="str">
        <f t="shared" si="246"/>
        <v>AT</v>
      </c>
      <c r="AK557" t="str">
        <f t="shared" si="255"/>
        <v>??</v>
      </c>
      <c r="AM557" t="e">
        <f t="shared" ca="1" si="256"/>
        <v>#VALUE!</v>
      </c>
      <c r="AN557" t="str">
        <f t="shared" si="257"/>
        <v/>
      </c>
      <c r="AO557" t="str">
        <f t="shared" si="247"/>
        <v>KG</v>
      </c>
      <c r="AP557" t="str">
        <f t="shared" ca="1" si="258"/>
        <v/>
      </c>
      <c r="AQ557" t="str">
        <f t="shared" si="259"/>
        <v>??</v>
      </c>
      <c r="AS557" t="str">
        <f t="shared" si="260"/>
        <v/>
      </c>
      <c r="AT557" t="e">
        <f t="shared" ca="1" si="261"/>
        <v>#VALUE!</v>
      </c>
      <c r="AU557">
        <f t="shared" si="248"/>
        <v>5</v>
      </c>
      <c r="AV557" t="str">
        <f t="shared" si="262"/>
        <v>??</v>
      </c>
      <c r="AX557" t="str">
        <f t="shared" si="249"/>
        <v>staffanekstrom</v>
      </c>
      <c r="AY557" t="str">
        <f t="shared" si="250"/>
        <v>INSERTED</v>
      </c>
      <c r="AZ557" t="str">
        <f t="shared" si="251"/>
        <v/>
      </c>
      <c r="BD557" t="str">
        <f t="shared" si="252"/>
        <v>YES</v>
      </c>
      <c r="BF557" t="e">
        <f t="shared" ca="1" si="263"/>
        <v>#VALUE!</v>
      </c>
    </row>
    <row r="558" spans="1:58">
      <c r="A558">
        <v>552</v>
      </c>
      <c r="D558" s="1" t="e">
        <f ca="1">INDIRECT(ADDRESS($C558,D$5,,,Table!$A$1))</f>
        <v>#VALUE!</v>
      </c>
      <c r="E558" t="e">
        <f ca="1">INDIRECT(ADDRESS($C558,E$5,,,Table!$A$1))</f>
        <v>#VALUE!</v>
      </c>
      <c r="F558" t="e">
        <f ca="1">INDIRECT(ADDRESS($C558,F$5,,,Table!$A$1))</f>
        <v>#VALUE!</v>
      </c>
      <c r="G558" t="e">
        <f ca="1">INDIRECT(ADDRESS($C558,G$5,,,Table!$A$1))</f>
        <v>#VALUE!</v>
      </c>
      <c r="H558" t="e">
        <f ca="1">INDIRECT(ADDRESS($C558,H$5,,,Table!$A$1))</f>
        <v>#VALUE!</v>
      </c>
      <c r="J558" t="str">
        <f>IF(OR(I558=Dev!$CU$46, I558=Dev!$CU$47, I558=Dev!$CU$48, I558=Dev!$CU$49, I558=Dev!$CU$50, I558=Dev!$CU$51, I558=Dev!$CU$52, I558=Dev!$CU$53, I558=Dev!$CR$48, I558=Dev!$CR$49),$C$3,                                                                  IF(OR(I558=Dev!$CU$54, I558=Dev!$CU$55, I558=Dev!$CU$56, I558=Dev!$CU$57, I558=Dev!$CU$58, I558=Dev!$CU$59, I558=Dev!$CS$48), $D$3,""))</f>
        <v/>
      </c>
      <c r="K558" t="e">
        <f ca="1">CONCATENATE(E558,Names!$P$3,I558)</f>
        <v>#VALUE!</v>
      </c>
      <c r="M558" t="e">
        <f ca="1">INDIRECT(ADDRESS($C558,M$5,,,Table!$A$1))</f>
        <v>#VALUE!</v>
      </c>
      <c r="O558" t="str">
        <f t="shared" si="264"/>
        <v/>
      </c>
      <c r="Q558" t="str">
        <f t="shared" si="265"/>
        <v/>
      </c>
      <c r="S558" t="str">
        <f ca="1">IFERROR(VLOOKUP(M558,Racks!$H$4:$M$30,Racks!$I$2),"")</f>
        <v/>
      </c>
      <c r="T558" t="str">
        <f ca="1">IFERROR(VLOOKUP(M558,Racks!$H$4:$M$30,Racks!$K$2),"")</f>
        <v/>
      </c>
      <c r="U558" t="str">
        <f t="shared" si="266"/>
        <v/>
      </c>
      <c r="V558" t="str">
        <f>CONCATENATE(Names!$C$17,Names!$N$3,U558)</f>
        <v>PRLTCB-</v>
      </c>
      <c r="Y558" t="str">
        <f>IF(OR(W558=Dev!$GJ$82, W558=Dev!$GJ$83, W558=Dev!$GJ$84, W558=Dev!$GJ$85, W558=Dev!$GJ$86, W558=Dev!$GJ$87, W558=Dev!$GJ$88, W558=Dev!$GJ$89, W558=Dev!$GG$82, W558=Dev!$GG$83, W558=Dev!$GG$84, W558=Dev!$GG$85, W558=Dev!$GG$86),Names!$C$10,                   IF(OR(W558=Dev!$GJ$90, W558=Dev!$GJ$91, W558=Dev!$GJ$92, W558=Dev!$GJ$93, W558=Dev!$GJ$94, W558=Dev!$GJ$95, W558=Dev!$GJ$96, W558=Dev!$GJ$97, W558=Dev!$GH$82), Names!$C$11,""))</f>
        <v/>
      </c>
      <c r="Z558" t="str">
        <f ca="1">IFERROR(VLOOKUP(M558,Racks!$H$4:$M$30,6),"")</f>
        <v/>
      </c>
      <c r="AA558" t="str">
        <f>IF(R558="","",CONCATENATE(S558,Names!$H$3,T558,Names!$J$3,Names!$K$3,Names!$L$3,V558))</f>
        <v/>
      </c>
      <c r="AB558" t="str">
        <f>IF(R558="","",CONCATENATE(V558,Names!$P$3,W558))</f>
        <v/>
      </c>
      <c r="AD558" t="str">
        <f t="shared" si="245"/>
        <v>CREATE</v>
      </c>
      <c r="AF558" t="str">
        <f t="shared" si="253"/>
        <v>??</v>
      </c>
      <c r="AH558" t="e">
        <f t="shared" ca="1" si="254"/>
        <v>#VALUE!</v>
      </c>
      <c r="AI558" t="str">
        <f t="shared" si="246"/>
        <v>AT</v>
      </c>
      <c r="AK558" t="str">
        <f t="shared" si="255"/>
        <v>??</v>
      </c>
      <c r="AM558" t="e">
        <f t="shared" ca="1" si="256"/>
        <v>#VALUE!</v>
      </c>
      <c r="AN558" t="str">
        <f t="shared" si="257"/>
        <v/>
      </c>
      <c r="AO558" t="str">
        <f t="shared" si="247"/>
        <v>KG</v>
      </c>
      <c r="AP558" t="str">
        <f t="shared" ca="1" si="258"/>
        <v/>
      </c>
      <c r="AQ558" t="str">
        <f t="shared" si="259"/>
        <v>??</v>
      </c>
      <c r="AS558" t="str">
        <f t="shared" si="260"/>
        <v/>
      </c>
      <c r="AT558" t="e">
        <f t="shared" ca="1" si="261"/>
        <v>#VALUE!</v>
      </c>
      <c r="AU558">
        <f t="shared" si="248"/>
        <v>5</v>
      </c>
      <c r="AV558" t="str">
        <f t="shared" si="262"/>
        <v>??</v>
      </c>
      <c r="AX558" t="str">
        <f t="shared" si="249"/>
        <v>staffanekstrom</v>
      </c>
      <c r="AY558" t="str">
        <f t="shared" si="250"/>
        <v>INSERTED</v>
      </c>
      <c r="AZ558" t="str">
        <f t="shared" si="251"/>
        <v/>
      </c>
      <c r="BD558" t="str">
        <f t="shared" si="252"/>
        <v>YES</v>
      </c>
      <c r="BF558" t="e">
        <f t="shared" ca="1" si="263"/>
        <v>#VALUE!</v>
      </c>
    </row>
    <row r="559" spans="1:58">
      <c r="A559">
        <v>553</v>
      </c>
      <c r="D559" s="1" t="e">
        <f ca="1">INDIRECT(ADDRESS($C559,D$5,,,Table!$A$1))</f>
        <v>#VALUE!</v>
      </c>
      <c r="E559" t="e">
        <f ca="1">INDIRECT(ADDRESS($C559,E$5,,,Table!$A$1))</f>
        <v>#VALUE!</v>
      </c>
      <c r="F559" t="e">
        <f ca="1">INDIRECT(ADDRESS($C559,F$5,,,Table!$A$1))</f>
        <v>#VALUE!</v>
      </c>
      <c r="G559" t="e">
        <f ca="1">INDIRECT(ADDRESS($C559,G$5,,,Table!$A$1))</f>
        <v>#VALUE!</v>
      </c>
      <c r="H559" t="e">
        <f ca="1">INDIRECT(ADDRESS($C559,H$5,,,Table!$A$1))</f>
        <v>#VALUE!</v>
      </c>
      <c r="J559" t="str">
        <f>IF(OR(I559=Dev!$CU$46, I559=Dev!$CU$47, I559=Dev!$CU$48, I559=Dev!$CU$49, I559=Dev!$CU$50, I559=Dev!$CU$51, I559=Dev!$CU$52, I559=Dev!$CU$53, I559=Dev!$CR$48, I559=Dev!$CR$49),$C$3,                                                                  IF(OR(I559=Dev!$CU$54, I559=Dev!$CU$55, I559=Dev!$CU$56, I559=Dev!$CU$57, I559=Dev!$CU$58, I559=Dev!$CU$59, I559=Dev!$CS$48), $D$3,""))</f>
        <v/>
      </c>
      <c r="K559" t="e">
        <f ca="1">CONCATENATE(E559,Names!$P$3,I559)</f>
        <v>#VALUE!</v>
      </c>
      <c r="M559" t="e">
        <f ca="1">INDIRECT(ADDRESS($C559,M$5,,,Table!$A$1))</f>
        <v>#VALUE!</v>
      </c>
      <c r="O559" t="str">
        <f t="shared" si="264"/>
        <v/>
      </c>
      <c r="Q559" t="str">
        <f t="shared" si="265"/>
        <v/>
      </c>
      <c r="S559" t="str">
        <f ca="1">IFERROR(VLOOKUP(M559,Racks!$H$4:$M$30,Racks!$I$2),"")</f>
        <v/>
      </c>
      <c r="T559" t="str">
        <f ca="1">IFERROR(VLOOKUP(M559,Racks!$H$4:$M$30,Racks!$K$2),"")</f>
        <v/>
      </c>
      <c r="U559" t="str">
        <f t="shared" si="266"/>
        <v/>
      </c>
      <c r="V559" t="str">
        <f>CONCATENATE(Names!$C$17,Names!$N$3,U559)</f>
        <v>PRLTCB-</v>
      </c>
      <c r="Y559" t="str">
        <f>IF(OR(W559=Dev!$GJ$82, W559=Dev!$GJ$83, W559=Dev!$GJ$84, W559=Dev!$GJ$85, W559=Dev!$GJ$86, W559=Dev!$GJ$87, W559=Dev!$GJ$88, W559=Dev!$GJ$89, W559=Dev!$GG$82, W559=Dev!$GG$83, W559=Dev!$GG$84, W559=Dev!$GG$85, W559=Dev!$GG$86),Names!$C$10,                   IF(OR(W559=Dev!$GJ$90, W559=Dev!$GJ$91, W559=Dev!$GJ$92, W559=Dev!$GJ$93, W559=Dev!$GJ$94, W559=Dev!$GJ$95, W559=Dev!$GJ$96, W559=Dev!$GJ$97, W559=Dev!$GH$82), Names!$C$11,""))</f>
        <v/>
      </c>
      <c r="Z559" t="str">
        <f ca="1">IFERROR(VLOOKUP(M559,Racks!$H$4:$M$30,6),"")</f>
        <v/>
      </c>
      <c r="AA559" t="str">
        <f>IF(R559="","",CONCATENATE(S559,Names!$H$3,T559,Names!$J$3,Names!$K$3,Names!$L$3,V559))</f>
        <v/>
      </c>
      <c r="AB559" t="str">
        <f>IF(R559="","",CONCATENATE(V559,Names!$P$3,W559))</f>
        <v/>
      </c>
      <c r="AD559" t="str">
        <f t="shared" si="245"/>
        <v>CREATE</v>
      </c>
      <c r="AF559" t="str">
        <f t="shared" si="253"/>
        <v>??</v>
      </c>
      <c r="AH559" t="e">
        <f t="shared" ca="1" si="254"/>
        <v>#VALUE!</v>
      </c>
      <c r="AI559" t="str">
        <f t="shared" si="246"/>
        <v>AT</v>
      </c>
      <c r="AK559" t="str">
        <f t="shared" si="255"/>
        <v>??</v>
      </c>
      <c r="AM559" t="e">
        <f t="shared" ca="1" si="256"/>
        <v>#VALUE!</v>
      </c>
      <c r="AN559" t="str">
        <f t="shared" si="257"/>
        <v/>
      </c>
      <c r="AO559" t="str">
        <f t="shared" si="247"/>
        <v>KG</v>
      </c>
      <c r="AP559" t="str">
        <f t="shared" ca="1" si="258"/>
        <v/>
      </c>
      <c r="AQ559" t="str">
        <f t="shared" si="259"/>
        <v>??</v>
      </c>
      <c r="AS559" t="str">
        <f t="shared" si="260"/>
        <v/>
      </c>
      <c r="AT559" t="e">
        <f t="shared" ca="1" si="261"/>
        <v>#VALUE!</v>
      </c>
      <c r="AU559">
        <f t="shared" si="248"/>
        <v>5</v>
      </c>
      <c r="AV559" t="str">
        <f t="shared" si="262"/>
        <v>??</v>
      </c>
      <c r="AX559" t="str">
        <f t="shared" si="249"/>
        <v>staffanekstrom</v>
      </c>
      <c r="AY559" t="str">
        <f t="shared" si="250"/>
        <v>INSERTED</v>
      </c>
      <c r="AZ559" t="str">
        <f t="shared" si="251"/>
        <v/>
      </c>
      <c r="BD559" t="str">
        <f t="shared" si="252"/>
        <v>YES</v>
      </c>
      <c r="BF559" t="e">
        <f t="shared" ca="1" si="263"/>
        <v>#VALUE!</v>
      </c>
    </row>
    <row r="560" spans="1:58">
      <c r="A560">
        <v>554</v>
      </c>
      <c r="D560" s="1" t="e">
        <f ca="1">INDIRECT(ADDRESS($C560,D$5,,,Table!$A$1))</f>
        <v>#VALUE!</v>
      </c>
      <c r="E560" t="e">
        <f ca="1">INDIRECT(ADDRESS($C560,E$5,,,Table!$A$1))</f>
        <v>#VALUE!</v>
      </c>
      <c r="F560" t="e">
        <f ca="1">INDIRECT(ADDRESS($C560,F$5,,,Table!$A$1))</f>
        <v>#VALUE!</v>
      </c>
      <c r="G560" t="e">
        <f ca="1">INDIRECT(ADDRESS($C560,G$5,,,Table!$A$1))</f>
        <v>#VALUE!</v>
      </c>
      <c r="H560" t="e">
        <f ca="1">INDIRECT(ADDRESS($C560,H$5,,,Table!$A$1))</f>
        <v>#VALUE!</v>
      </c>
      <c r="J560" t="str">
        <f>IF(OR(I560=Dev!$CU$46, I560=Dev!$CU$47, I560=Dev!$CU$48, I560=Dev!$CU$49, I560=Dev!$CU$50, I560=Dev!$CU$51, I560=Dev!$CU$52, I560=Dev!$CU$53, I560=Dev!$CR$48, I560=Dev!$CR$49),$C$3,                                                                  IF(OR(I560=Dev!$CU$54, I560=Dev!$CU$55, I560=Dev!$CU$56, I560=Dev!$CU$57, I560=Dev!$CU$58, I560=Dev!$CU$59, I560=Dev!$CS$48), $D$3,""))</f>
        <v/>
      </c>
      <c r="K560" t="e">
        <f ca="1">CONCATENATE(E560,Names!$P$3,I560)</f>
        <v>#VALUE!</v>
      </c>
      <c r="M560" t="e">
        <f ca="1">INDIRECT(ADDRESS($C560,M$5,,,Table!$A$1))</f>
        <v>#VALUE!</v>
      </c>
      <c r="O560" t="str">
        <f t="shared" si="264"/>
        <v/>
      </c>
      <c r="Q560" t="str">
        <f t="shared" si="265"/>
        <v/>
      </c>
      <c r="S560" t="str">
        <f ca="1">IFERROR(VLOOKUP(M560,Racks!$H$4:$M$30,Racks!$I$2),"")</f>
        <v/>
      </c>
      <c r="T560" t="str">
        <f ca="1">IFERROR(VLOOKUP(M560,Racks!$H$4:$M$30,Racks!$K$2),"")</f>
        <v/>
      </c>
      <c r="U560" t="str">
        <f t="shared" si="266"/>
        <v/>
      </c>
      <c r="V560" t="str">
        <f>CONCATENATE(Names!$C$17,Names!$N$3,U560)</f>
        <v>PRLTCB-</v>
      </c>
      <c r="Y560" t="str">
        <f>IF(OR(W560=Dev!$GJ$82, W560=Dev!$GJ$83, W560=Dev!$GJ$84, W560=Dev!$GJ$85, W560=Dev!$GJ$86, W560=Dev!$GJ$87, W560=Dev!$GJ$88, W560=Dev!$GJ$89, W560=Dev!$GG$82, W560=Dev!$GG$83, W560=Dev!$GG$84, W560=Dev!$GG$85, W560=Dev!$GG$86),Names!$C$10,                   IF(OR(W560=Dev!$GJ$90, W560=Dev!$GJ$91, W560=Dev!$GJ$92, W560=Dev!$GJ$93, W560=Dev!$GJ$94, W560=Dev!$GJ$95, W560=Dev!$GJ$96, W560=Dev!$GJ$97, W560=Dev!$GH$82), Names!$C$11,""))</f>
        <v/>
      </c>
      <c r="Z560" t="str">
        <f ca="1">IFERROR(VLOOKUP(M560,Racks!$H$4:$M$30,6),"")</f>
        <v/>
      </c>
      <c r="AA560" t="str">
        <f>IF(R560="","",CONCATENATE(S560,Names!$H$3,T560,Names!$J$3,Names!$K$3,Names!$L$3,V560))</f>
        <v/>
      </c>
      <c r="AB560" t="str">
        <f>IF(R560="","",CONCATENATE(V560,Names!$P$3,W560))</f>
        <v/>
      </c>
      <c r="AD560" t="str">
        <f t="shared" si="245"/>
        <v>CREATE</v>
      </c>
      <c r="AF560" t="str">
        <f t="shared" si="253"/>
        <v>??</v>
      </c>
      <c r="AH560" t="e">
        <f t="shared" ca="1" si="254"/>
        <v>#VALUE!</v>
      </c>
      <c r="AI560" t="str">
        <f t="shared" si="246"/>
        <v>AT</v>
      </c>
      <c r="AK560" t="str">
        <f t="shared" si="255"/>
        <v>??</v>
      </c>
      <c r="AM560" t="e">
        <f t="shared" ca="1" si="256"/>
        <v>#VALUE!</v>
      </c>
      <c r="AN560" t="str">
        <f t="shared" si="257"/>
        <v/>
      </c>
      <c r="AO560" t="str">
        <f t="shared" si="247"/>
        <v>KG</v>
      </c>
      <c r="AP560" t="str">
        <f t="shared" ca="1" si="258"/>
        <v/>
      </c>
      <c r="AQ560" t="str">
        <f t="shared" si="259"/>
        <v>??</v>
      </c>
      <c r="AS560" t="str">
        <f t="shared" si="260"/>
        <v/>
      </c>
      <c r="AT560" t="e">
        <f t="shared" ca="1" si="261"/>
        <v>#VALUE!</v>
      </c>
      <c r="AU560">
        <f t="shared" si="248"/>
        <v>5</v>
      </c>
      <c r="AV560" t="str">
        <f t="shared" si="262"/>
        <v>??</v>
      </c>
      <c r="AX560" t="str">
        <f t="shared" si="249"/>
        <v>staffanekstrom</v>
      </c>
      <c r="AY560" t="str">
        <f t="shared" si="250"/>
        <v>INSERTED</v>
      </c>
      <c r="AZ560" t="str">
        <f t="shared" si="251"/>
        <v/>
      </c>
      <c r="BD560" t="str">
        <f t="shared" si="252"/>
        <v>YES</v>
      </c>
      <c r="BF560" t="e">
        <f t="shared" ca="1" si="263"/>
        <v>#VALUE!</v>
      </c>
    </row>
    <row r="561" spans="1:58">
      <c r="A561">
        <v>555</v>
      </c>
      <c r="D561" s="1" t="e">
        <f ca="1">INDIRECT(ADDRESS($C561,D$5,,,Table!$A$1))</f>
        <v>#VALUE!</v>
      </c>
      <c r="E561" t="e">
        <f ca="1">INDIRECT(ADDRESS($C561,E$5,,,Table!$A$1))</f>
        <v>#VALUE!</v>
      </c>
      <c r="F561" t="e">
        <f ca="1">INDIRECT(ADDRESS($C561,F$5,,,Table!$A$1))</f>
        <v>#VALUE!</v>
      </c>
      <c r="G561" t="e">
        <f ca="1">INDIRECT(ADDRESS($C561,G$5,,,Table!$A$1))</f>
        <v>#VALUE!</v>
      </c>
      <c r="H561" t="e">
        <f ca="1">INDIRECT(ADDRESS($C561,H$5,,,Table!$A$1))</f>
        <v>#VALUE!</v>
      </c>
      <c r="J561" t="str">
        <f>IF(OR(I561=Dev!$CU$46, I561=Dev!$CU$47, I561=Dev!$CU$48, I561=Dev!$CU$49, I561=Dev!$CU$50, I561=Dev!$CU$51, I561=Dev!$CU$52, I561=Dev!$CU$53, I561=Dev!$CR$48, I561=Dev!$CR$49),$C$3,                                                                  IF(OR(I561=Dev!$CU$54, I561=Dev!$CU$55, I561=Dev!$CU$56, I561=Dev!$CU$57, I561=Dev!$CU$58, I561=Dev!$CU$59, I561=Dev!$CS$48), $D$3,""))</f>
        <v/>
      </c>
      <c r="K561" t="e">
        <f ca="1">CONCATENATE(E561,Names!$P$3,I561)</f>
        <v>#VALUE!</v>
      </c>
      <c r="M561" t="e">
        <f ca="1">INDIRECT(ADDRESS($C561,M$5,,,Table!$A$1))</f>
        <v>#VALUE!</v>
      </c>
      <c r="O561" t="str">
        <f t="shared" si="264"/>
        <v/>
      </c>
      <c r="Q561" t="str">
        <f t="shared" si="265"/>
        <v/>
      </c>
      <c r="S561" t="str">
        <f ca="1">IFERROR(VLOOKUP(M561,Racks!$H$4:$M$30,Racks!$I$2),"")</f>
        <v/>
      </c>
      <c r="T561" t="str">
        <f ca="1">IFERROR(VLOOKUP(M561,Racks!$H$4:$M$30,Racks!$K$2),"")</f>
        <v/>
      </c>
      <c r="U561" t="str">
        <f t="shared" si="266"/>
        <v/>
      </c>
      <c r="V561" t="str">
        <f>CONCATENATE(Names!$C$17,Names!$N$3,U561)</f>
        <v>PRLTCB-</v>
      </c>
      <c r="Y561" t="str">
        <f>IF(OR(W561=Dev!$GJ$82, W561=Dev!$GJ$83, W561=Dev!$GJ$84, W561=Dev!$GJ$85, W561=Dev!$GJ$86, W561=Dev!$GJ$87, W561=Dev!$GJ$88, W561=Dev!$GJ$89, W561=Dev!$GG$82, W561=Dev!$GG$83, W561=Dev!$GG$84, W561=Dev!$GG$85, W561=Dev!$GG$86),Names!$C$10,                   IF(OR(W561=Dev!$GJ$90, W561=Dev!$GJ$91, W561=Dev!$GJ$92, W561=Dev!$GJ$93, W561=Dev!$GJ$94, W561=Dev!$GJ$95, W561=Dev!$GJ$96, W561=Dev!$GJ$97, W561=Dev!$GH$82), Names!$C$11,""))</f>
        <v/>
      </c>
      <c r="Z561" t="str">
        <f ca="1">IFERROR(VLOOKUP(M561,Racks!$H$4:$M$30,6),"")</f>
        <v/>
      </c>
      <c r="AA561" t="str">
        <f>IF(R561="","",CONCATENATE(S561,Names!$H$3,T561,Names!$J$3,Names!$K$3,Names!$L$3,V561))</f>
        <v/>
      </c>
      <c r="AB561" t="str">
        <f>IF(R561="","",CONCATENATE(V561,Names!$P$3,W561))</f>
        <v/>
      </c>
      <c r="AD561" t="str">
        <f t="shared" si="245"/>
        <v>CREATE</v>
      </c>
      <c r="AF561" t="str">
        <f t="shared" si="253"/>
        <v>??</v>
      </c>
      <c r="AH561" t="e">
        <f t="shared" ca="1" si="254"/>
        <v>#VALUE!</v>
      </c>
      <c r="AI561" t="str">
        <f t="shared" si="246"/>
        <v>AT</v>
      </c>
      <c r="AK561" t="str">
        <f t="shared" si="255"/>
        <v>??</v>
      </c>
      <c r="AM561" t="e">
        <f t="shared" ca="1" si="256"/>
        <v>#VALUE!</v>
      </c>
      <c r="AN561" t="str">
        <f t="shared" si="257"/>
        <v/>
      </c>
      <c r="AO561" t="str">
        <f t="shared" si="247"/>
        <v>KG</v>
      </c>
      <c r="AP561" t="str">
        <f t="shared" ca="1" si="258"/>
        <v/>
      </c>
      <c r="AQ561" t="str">
        <f t="shared" si="259"/>
        <v>??</v>
      </c>
      <c r="AS561" t="str">
        <f t="shared" si="260"/>
        <v/>
      </c>
      <c r="AT561" t="e">
        <f t="shared" ca="1" si="261"/>
        <v>#VALUE!</v>
      </c>
      <c r="AU561">
        <f t="shared" si="248"/>
        <v>5</v>
      </c>
      <c r="AV561" t="str">
        <f t="shared" si="262"/>
        <v>??</v>
      </c>
      <c r="AX561" t="str">
        <f t="shared" si="249"/>
        <v>staffanekstrom</v>
      </c>
      <c r="AY561" t="str">
        <f t="shared" si="250"/>
        <v>INSERTED</v>
      </c>
      <c r="AZ561" t="str">
        <f t="shared" si="251"/>
        <v/>
      </c>
      <c r="BD561" t="str">
        <f t="shared" si="252"/>
        <v>YES</v>
      </c>
      <c r="BF561" t="e">
        <f t="shared" ca="1" si="263"/>
        <v>#VALUE!</v>
      </c>
    </row>
    <row r="562" spans="1:58">
      <c r="A562">
        <v>556</v>
      </c>
      <c r="D562" s="1" t="e">
        <f ca="1">INDIRECT(ADDRESS($C562,D$5,,,Table!$A$1))</f>
        <v>#VALUE!</v>
      </c>
      <c r="E562" t="e">
        <f ca="1">INDIRECT(ADDRESS($C562,E$5,,,Table!$A$1))</f>
        <v>#VALUE!</v>
      </c>
      <c r="F562" t="e">
        <f ca="1">INDIRECT(ADDRESS($C562,F$5,,,Table!$A$1))</f>
        <v>#VALUE!</v>
      </c>
      <c r="G562" t="e">
        <f ca="1">INDIRECT(ADDRESS($C562,G$5,,,Table!$A$1))</f>
        <v>#VALUE!</v>
      </c>
      <c r="H562" t="e">
        <f ca="1">INDIRECT(ADDRESS($C562,H$5,,,Table!$A$1))</f>
        <v>#VALUE!</v>
      </c>
      <c r="J562" t="str">
        <f>IF(OR(I562=Dev!$CU$46, I562=Dev!$CU$47, I562=Dev!$CU$48, I562=Dev!$CU$49, I562=Dev!$CU$50, I562=Dev!$CU$51, I562=Dev!$CU$52, I562=Dev!$CU$53, I562=Dev!$CR$48, I562=Dev!$CR$49),$C$3,                                                                  IF(OR(I562=Dev!$CU$54, I562=Dev!$CU$55, I562=Dev!$CU$56, I562=Dev!$CU$57, I562=Dev!$CU$58, I562=Dev!$CU$59, I562=Dev!$CS$48), $D$3,""))</f>
        <v/>
      </c>
      <c r="K562" t="e">
        <f ca="1">CONCATENATE(E562,Names!$P$3,I562)</f>
        <v>#VALUE!</v>
      </c>
      <c r="M562" t="e">
        <f ca="1">INDIRECT(ADDRESS($C562,M$5,,,Table!$A$1))</f>
        <v>#VALUE!</v>
      </c>
      <c r="O562" t="str">
        <f t="shared" si="264"/>
        <v/>
      </c>
      <c r="Q562" t="str">
        <f t="shared" si="265"/>
        <v/>
      </c>
      <c r="S562" t="str">
        <f ca="1">IFERROR(VLOOKUP(M562,Racks!$H$4:$M$30,Racks!$I$2),"")</f>
        <v/>
      </c>
      <c r="T562" t="str">
        <f ca="1">IFERROR(VLOOKUP(M562,Racks!$H$4:$M$30,Racks!$K$2),"")</f>
        <v/>
      </c>
      <c r="U562" t="str">
        <f t="shared" si="266"/>
        <v/>
      </c>
      <c r="V562" t="str">
        <f>CONCATENATE(Names!$C$17,Names!$N$3,U562)</f>
        <v>PRLTCB-</v>
      </c>
      <c r="Y562" t="str">
        <f>IF(OR(W562=Dev!$GJ$82, W562=Dev!$GJ$83, W562=Dev!$GJ$84, W562=Dev!$GJ$85, W562=Dev!$GJ$86, W562=Dev!$GJ$87, W562=Dev!$GJ$88, W562=Dev!$GJ$89, W562=Dev!$GG$82, W562=Dev!$GG$83, W562=Dev!$GG$84, W562=Dev!$GG$85, W562=Dev!$GG$86),Names!$C$10,                   IF(OR(W562=Dev!$GJ$90, W562=Dev!$GJ$91, W562=Dev!$GJ$92, W562=Dev!$GJ$93, W562=Dev!$GJ$94, W562=Dev!$GJ$95, W562=Dev!$GJ$96, W562=Dev!$GJ$97, W562=Dev!$GH$82), Names!$C$11,""))</f>
        <v/>
      </c>
      <c r="Z562" t="str">
        <f ca="1">IFERROR(VLOOKUP(M562,Racks!$H$4:$M$30,6),"")</f>
        <v/>
      </c>
      <c r="AA562" t="str">
        <f>IF(R562="","",CONCATENATE(S562,Names!$H$3,T562,Names!$J$3,Names!$K$3,Names!$L$3,V562))</f>
        <v/>
      </c>
      <c r="AB562" t="str">
        <f>IF(R562="","",CONCATENATE(V562,Names!$P$3,W562))</f>
        <v/>
      </c>
      <c r="AD562" t="str">
        <f t="shared" si="245"/>
        <v>CREATE</v>
      </c>
      <c r="AF562" t="str">
        <f t="shared" si="253"/>
        <v>??</v>
      </c>
      <c r="AH562" t="e">
        <f t="shared" ca="1" si="254"/>
        <v>#VALUE!</v>
      </c>
      <c r="AI562" t="str">
        <f t="shared" si="246"/>
        <v>AT</v>
      </c>
      <c r="AK562" t="str">
        <f t="shared" si="255"/>
        <v>??</v>
      </c>
      <c r="AM562" t="e">
        <f t="shared" ca="1" si="256"/>
        <v>#VALUE!</v>
      </c>
      <c r="AN562" t="str">
        <f t="shared" si="257"/>
        <v/>
      </c>
      <c r="AO562" t="str">
        <f t="shared" si="247"/>
        <v>KG</v>
      </c>
      <c r="AP562" t="str">
        <f t="shared" ca="1" si="258"/>
        <v/>
      </c>
      <c r="AQ562" t="str">
        <f t="shared" si="259"/>
        <v>??</v>
      </c>
      <c r="AS562" t="str">
        <f t="shared" si="260"/>
        <v/>
      </c>
      <c r="AT562" t="e">
        <f t="shared" ca="1" si="261"/>
        <v>#VALUE!</v>
      </c>
      <c r="AU562">
        <f t="shared" si="248"/>
        <v>5</v>
      </c>
      <c r="AV562" t="str">
        <f t="shared" si="262"/>
        <v>??</v>
      </c>
      <c r="AX562" t="str">
        <f t="shared" si="249"/>
        <v>staffanekstrom</v>
      </c>
      <c r="AY562" t="str">
        <f t="shared" si="250"/>
        <v>INSERTED</v>
      </c>
      <c r="AZ562" t="str">
        <f t="shared" si="251"/>
        <v/>
      </c>
      <c r="BD562" t="str">
        <f t="shared" si="252"/>
        <v>YES</v>
      </c>
      <c r="BF562" t="e">
        <f t="shared" ca="1" si="263"/>
        <v>#VALUE!</v>
      </c>
    </row>
    <row r="563" spans="1:58">
      <c r="A563">
        <v>557</v>
      </c>
      <c r="D563" s="1" t="e">
        <f ca="1">INDIRECT(ADDRESS($C563,D$5,,,Table!$A$1))</f>
        <v>#VALUE!</v>
      </c>
      <c r="E563" t="e">
        <f ca="1">INDIRECT(ADDRESS($C563,E$5,,,Table!$A$1))</f>
        <v>#VALUE!</v>
      </c>
      <c r="F563" t="e">
        <f ca="1">INDIRECT(ADDRESS($C563,F$5,,,Table!$A$1))</f>
        <v>#VALUE!</v>
      </c>
      <c r="G563" t="e">
        <f ca="1">INDIRECT(ADDRESS($C563,G$5,,,Table!$A$1))</f>
        <v>#VALUE!</v>
      </c>
      <c r="H563" t="e">
        <f ca="1">INDIRECT(ADDRESS($C563,H$5,,,Table!$A$1))</f>
        <v>#VALUE!</v>
      </c>
      <c r="J563" t="str">
        <f>IF(OR(I563=Dev!$CU$46, I563=Dev!$CU$47, I563=Dev!$CU$48, I563=Dev!$CU$49, I563=Dev!$CU$50, I563=Dev!$CU$51, I563=Dev!$CU$52, I563=Dev!$CU$53, I563=Dev!$CR$48, I563=Dev!$CR$49),$C$3,                                                                  IF(OR(I563=Dev!$CU$54, I563=Dev!$CU$55, I563=Dev!$CU$56, I563=Dev!$CU$57, I563=Dev!$CU$58, I563=Dev!$CU$59, I563=Dev!$CS$48), $D$3,""))</f>
        <v/>
      </c>
      <c r="K563" t="e">
        <f ca="1">CONCATENATE(E563,Names!$P$3,I563)</f>
        <v>#VALUE!</v>
      </c>
      <c r="M563" t="e">
        <f ca="1">INDIRECT(ADDRESS($C563,M$5,,,Table!$A$1))</f>
        <v>#VALUE!</v>
      </c>
      <c r="O563" t="str">
        <f t="shared" si="264"/>
        <v/>
      </c>
      <c r="Q563" t="str">
        <f t="shared" si="265"/>
        <v/>
      </c>
      <c r="S563" t="str">
        <f ca="1">IFERROR(VLOOKUP(M563,Racks!$H$4:$M$30,Racks!$I$2),"")</f>
        <v/>
      </c>
      <c r="T563" t="str">
        <f ca="1">IFERROR(VLOOKUP(M563,Racks!$H$4:$M$30,Racks!$K$2),"")</f>
        <v/>
      </c>
      <c r="U563" t="str">
        <f t="shared" si="266"/>
        <v/>
      </c>
      <c r="V563" t="str">
        <f>CONCATENATE(Names!$C$17,Names!$N$3,U563)</f>
        <v>PRLTCB-</v>
      </c>
      <c r="Y563" t="str">
        <f>IF(OR(W563=Dev!$GJ$82, W563=Dev!$GJ$83, W563=Dev!$GJ$84, W563=Dev!$GJ$85, W563=Dev!$GJ$86, W563=Dev!$GJ$87, W563=Dev!$GJ$88, W563=Dev!$GJ$89, W563=Dev!$GG$82, W563=Dev!$GG$83, W563=Dev!$GG$84, W563=Dev!$GG$85, W563=Dev!$GG$86),Names!$C$10,                   IF(OR(W563=Dev!$GJ$90, W563=Dev!$GJ$91, W563=Dev!$GJ$92, W563=Dev!$GJ$93, W563=Dev!$GJ$94, W563=Dev!$GJ$95, W563=Dev!$GJ$96, W563=Dev!$GJ$97, W563=Dev!$GH$82), Names!$C$11,""))</f>
        <v/>
      </c>
      <c r="Z563" t="str">
        <f ca="1">IFERROR(VLOOKUP(M563,Racks!$H$4:$M$30,6),"")</f>
        <v/>
      </c>
      <c r="AA563" t="str">
        <f>IF(R563="","",CONCATENATE(S563,Names!$H$3,T563,Names!$J$3,Names!$K$3,Names!$L$3,V563))</f>
        <v/>
      </c>
      <c r="AB563" t="str">
        <f>IF(R563="","",CONCATENATE(V563,Names!$P$3,W563))</f>
        <v/>
      </c>
      <c r="AD563" t="str">
        <f t="shared" si="245"/>
        <v>CREATE</v>
      </c>
      <c r="AF563" t="str">
        <f t="shared" si="253"/>
        <v>??</v>
      </c>
      <c r="AH563" t="e">
        <f t="shared" ca="1" si="254"/>
        <v>#VALUE!</v>
      </c>
      <c r="AI563" t="str">
        <f t="shared" si="246"/>
        <v>AT</v>
      </c>
      <c r="AK563" t="str">
        <f t="shared" si="255"/>
        <v>??</v>
      </c>
      <c r="AM563" t="e">
        <f t="shared" ca="1" si="256"/>
        <v>#VALUE!</v>
      </c>
      <c r="AN563" t="str">
        <f t="shared" si="257"/>
        <v/>
      </c>
      <c r="AO563" t="str">
        <f t="shared" si="247"/>
        <v>KG</v>
      </c>
      <c r="AP563" t="str">
        <f t="shared" ca="1" si="258"/>
        <v/>
      </c>
      <c r="AQ563" t="str">
        <f t="shared" si="259"/>
        <v>??</v>
      </c>
      <c r="AS563" t="str">
        <f t="shared" si="260"/>
        <v/>
      </c>
      <c r="AT563" t="e">
        <f t="shared" ca="1" si="261"/>
        <v>#VALUE!</v>
      </c>
      <c r="AU563">
        <f t="shared" si="248"/>
        <v>5</v>
      </c>
      <c r="AV563" t="str">
        <f t="shared" si="262"/>
        <v>??</v>
      </c>
      <c r="AX563" t="str">
        <f t="shared" si="249"/>
        <v>staffanekstrom</v>
      </c>
      <c r="AY563" t="str">
        <f t="shared" si="250"/>
        <v>INSERTED</v>
      </c>
      <c r="AZ563" t="str">
        <f t="shared" si="251"/>
        <v/>
      </c>
      <c r="BD563" t="str">
        <f t="shared" si="252"/>
        <v>YES</v>
      </c>
      <c r="BF563" t="e">
        <f t="shared" ca="1" si="263"/>
        <v>#VALUE!</v>
      </c>
    </row>
    <row r="564" spans="1:58">
      <c r="A564">
        <v>558</v>
      </c>
      <c r="D564" s="1" t="e">
        <f ca="1">INDIRECT(ADDRESS($C564,D$5,,,Table!$A$1))</f>
        <v>#VALUE!</v>
      </c>
      <c r="E564" t="e">
        <f ca="1">INDIRECT(ADDRESS($C564,E$5,,,Table!$A$1))</f>
        <v>#VALUE!</v>
      </c>
      <c r="F564" t="e">
        <f ca="1">INDIRECT(ADDRESS($C564,F$5,,,Table!$A$1))</f>
        <v>#VALUE!</v>
      </c>
      <c r="G564" t="e">
        <f ca="1">INDIRECT(ADDRESS($C564,G$5,,,Table!$A$1))</f>
        <v>#VALUE!</v>
      </c>
      <c r="H564" t="e">
        <f ca="1">INDIRECT(ADDRESS($C564,H$5,,,Table!$A$1))</f>
        <v>#VALUE!</v>
      </c>
      <c r="J564" t="str">
        <f>IF(OR(I564=Dev!$CU$46, I564=Dev!$CU$47, I564=Dev!$CU$48, I564=Dev!$CU$49, I564=Dev!$CU$50, I564=Dev!$CU$51, I564=Dev!$CU$52, I564=Dev!$CU$53, I564=Dev!$CR$48, I564=Dev!$CR$49),$C$3,                                                                  IF(OR(I564=Dev!$CU$54, I564=Dev!$CU$55, I564=Dev!$CU$56, I564=Dev!$CU$57, I564=Dev!$CU$58, I564=Dev!$CU$59, I564=Dev!$CS$48), $D$3,""))</f>
        <v/>
      </c>
      <c r="K564" t="e">
        <f ca="1">CONCATENATE(E564,Names!$P$3,I564)</f>
        <v>#VALUE!</v>
      </c>
      <c r="M564" t="e">
        <f ca="1">INDIRECT(ADDRESS($C564,M$5,,,Table!$A$1))</f>
        <v>#VALUE!</v>
      </c>
      <c r="O564" t="str">
        <f t="shared" si="264"/>
        <v/>
      </c>
      <c r="Q564" t="str">
        <f t="shared" si="265"/>
        <v/>
      </c>
      <c r="S564" t="str">
        <f ca="1">IFERROR(VLOOKUP(M564,Racks!$H$4:$M$30,Racks!$I$2),"")</f>
        <v/>
      </c>
      <c r="T564" t="str">
        <f ca="1">IFERROR(VLOOKUP(M564,Racks!$H$4:$M$30,Racks!$K$2),"")</f>
        <v/>
      </c>
      <c r="U564" t="str">
        <f t="shared" si="266"/>
        <v/>
      </c>
      <c r="V564" t="str">
        <f>CONCATENATE(Names!$C$17,Names!$N$3,U564)</f>
        <v>PRLTCB-</v>
      </c>
      <c r="Y564" t="str">
        <f>IF(OR(W564=Dev!$GJ$82, W564=Dev!$GJ$83, W564=Dev!$GJ$84, W564=Dev!$GJ$85, W564=Dev!$GJ$86, W564=Dev!$GJ$87, W564=Dev!$GJ$88, W564=Dev!$GJ$89, W564=Dev!$GG$82, W564=Dev!$GG$83, W564=Dev!$GG$84, W564=Dev!$GG$85, W564=Dev!$GG$86),Names!$C$10,                   IF(OR(W564=Dev!$GJ$90, W564=Dev!$GJ$91, W564=Dev!$GJ$92, W564=Dev!$GJ$93, W564=Dev!$GJ$94, W564=Dev!$GJ$95, W564=Dev!$GJ$96, W564=Dev!$GJ$97, W564=Dev!$GH$82), Names!$C$11,""))</f>
        <v/>
      </c>
      <c r="Z564" t="str">
        <f ca="1">IFERROR(VLOOKUP(M564,Racks!$H$4:$M$30,6),"")</f>
        <v/>
      </c>
      <c r="AA564" t="str">
        <f>IF(R564="","",CONCATENATE(S564,Names!$H$3,T564,Names!$J$3,Names!$K$3,Names!$L$3,V564))</f>
        <v/>
      </c>
      <c r="AB564" t="str">
        <f>IF(R564="","",CONCATENATE(V564,Names!$P$3,W564))</f>
        <v/>
      </c>
      <c r="AD564" t="str">
        <f t="shared" si="245"/>
        <v>CREATE</v>
      </c>
      <c r="AF564" t="str">
        <f t="shared" si="253"/>
        <v>??</v>
      </c>
      <c r="AH564" t="e">
        <f t="shared" ca="1" si="254"/>
        <v>#VALUE!</v>
      </c>
      <c r="AI564" t="str">
        <f t="shared" si="246"/>
        <v>AT</v>
      </c>
      <c r="AK564" t="str">
        <f t="shared" si="255"/>
        <v>??</v>
      </c>
      <c r="AM564" t="e">
        <f t="shared" ca="1" si="256"/>
        <v>#VALUE!</v>
      </c>
      <c r="AN564" t="str">
        <f t="shared" si="257"/>
        <v/>
      </c>
      <c r="AO564" t="str">
        <f t="shared" si="247"/>
        <v>KG</v>
      </c>
      <c r="AP564" t="str">
        <f t="shared" ca="1" si="258"/>
        <v/>
      </c>
      <c r="AQ564" t="str">
        <f t="shared" si="259"/>
        <v>??</v>
      </c>
      <c r="AS564" t="str">
        <f t="shared" si="260"/>
        <v/>
      </c>
      <c r="AT564" t="e">
        <f t="shared" ca="1" si="261"/>
        <v>#VALUE!</v>
      </c>
      <c r="AU564">
        <f t="shared" si="248"/>
        <v>5</v>
      </c>
      <c r="AV564" t="str">
        <f t="shared" si="262"/>
        <v>??</v>
      </c>
      <c r="AX564" t="str">
        <f t="shared" si="249"/>
        <v>staffanekstrom</v>
      </c>
      <c r="AY564" t="str">
        <f t="shared" si="250"/>
        <v>INSERTED</v>
      </c>
      <c r="AZ564" t="str">
        <f t="shared" si="251"/>
        <v/>
      </c>
      <c r="BD564" t="str">
        <f t="shared" si="252"/>
        <v>YES</v>
      </c>
      <c r="BF564" t="e">
        <f t="shared" ca="1" si="263"/>
        <v>#VALUE!</v>
      </c>
    </row>
    <row r="565" spans="1:58">
      <c r="A565">
        <v>559</v>
      </c>
      <c r="D565" s="1" t="e">
        <f ca="1">INDIRECT(ADDRESS($C565,D$5,,,Table!$A$1))</f>
        <v>#VALUE!</v>
      </c>
      <c r="E565" t="e">
        <f ca="1">INDIRECT(ADDRESS($C565,E$5,,,Table!$A$1))</f>
        <v>#VALUE!</v>
      </c>
      <c r="F565" t="e">
        <f ca="1">INDIRECT(ADDRESS($C565,F$5,,,Table!$A$1))</f>
        <v>#VALUE!</v>
      </c>
      <c r="G565" t="e">
        <f ca="1">INDIRECT(ADDRESS($C565,G$5,,,Table!$A$1))</f>
        <v>#VALUE!</v>
      </c>
      <c r="H565" t="e">
        <f ca="1">INDIRECT(ADDRESS($C565,H$5,,,Table!$A$1))</f>
        <v>#VALUE!</v>
      </c>
      <c r="J565" t="str">
        <f>IF(OR(I565=Dev!$CU$46, I565=Dev!$CU$47, I565=Dev!$CU$48, I565=Dev!$CU$49, I565=Dev!$CU$50, I565=Dev!$CU$51, I565=Dev!$CU$52, I565=Dev!$CU$53, I565=Dev!$CR$48, I565=Dev!$CR$49),$C$3,                                                                  IF(OR(I565=Dev!$CU$54, I565=Dev!$CU$55, I565=Dev!$CU$56, I565=Dev!$CU$57, I565=Dev!$CU$58, I565=Dev!$CU$59, I565=Dev!$CS$48), $D$3,""))</f>
        <v/>
      </c>
      <c r="K565" t="e">
        <f ca="1">CONCATENATE(E565,Names!$P$3,I565)</f>
        <v>#VALUE!</v>
      </c>
      <c r="M565" t="e">
        <f ca="1">INDIRECT(ADDRESS($C565,M$5,,,Table!$A$1))</f>
        <v>#VALUE!</v>
      </c>
      <c r="O565" t="str">
        <f t="shared" si="264"/>
        <v/>
      </c>
      <c r="Q565" t="str">
        <f t="shared" si="265"/>
        <v/>
      </c>
      <c r="S565" t="str">
        <f ca="1">IFERROR(VLOOKUP(M565,Racks!$H$4:$M$30,Racks!$I$2),"")</f>
        <v/>
      </c>
      <c r="T565" t="str">
        <f ca="1">IFERROR(VLOOKUP(M565,Racks!$H$4:$M$30,Racks!$K$2),"")</f>
        <v/>
      </c>
      <c r="U565" t="str">
        <f t="shared" si="266"/>
        <v/>
      </c>
      <c r="V565" t="str">
        <f>CONCATENATE(Names!$C$17,Names!$N$3,U565)</f>
        <v>PRLTCB-</v>
      </c>
      <c r="Y565" t="str">
        <f>IF(OR(W565=Dev!$GJ$82, W565=Dev!$GJ$83, W565=Dev!$GJ$84, W565=Dev!$GJ$85, W565=Dev!$GJ$86, W565=Dev!$GJ$87, W565=Dev!$GJ$88, W565=Dev!$GJ$89, W565=Dev!$GG$82, W565=Dev!$GG$83, W565=Dev!$GG$84, W565=Dev!$GG$85, W565=Dev!$GG$86),Names!$C$10,                   IF(OR(W565=Dev!$GJ$90, W565=Dev!$GJ$91, W565=Dev!$GJ$92, W565=Dev!$GJ$93, W565=Dev!$GJ$94, W565=Dev!$GJ$95, W565=Dev!$GJ$96, W565=Dev!$GJ$97, W565=Dev!$GH$82), Names!$C$11,""))</f>
        <v/>
      </c>
      <c r="Z565" t="str">
        <f ca="1">IFERROR(VLOOKUP(M565,Racks!$H$4:$M$30,6),"")</f>
        <v/>
      </c>
      <c r="AA565" t="str">
        <f>IF(R565="","",CONCATENATE(S565,Names!$H$3,T565,Names!$J$3,Names!$K$3,Names!$L$3,V565))</f>
        <v/>
      </c>
      <c r="AB565" t="str">
        <f>IF(R565="","",CONCATENATE(V565,Names!$P$3,W565))</f>
        <v/>
      </c>
      <c r="AD565" t="str">
        <f t="shared" si="245"/>
        <v>CREATE</v>
      </c>
      <c r="AF565" t="str">
        <f t="shared" si="253"/>
        <v>??</v>
      </c>
      <c r="AH565" t="e">
        <f t="shared" ca="1" si="254"/>
        <v>#VALUE!</v>
      </c>
      <c r="AI565" t="str">
        <f t="shared" si="246"/>
        <v>AT</v>
      </c>
      <c r="AK565" t="str">
        <f t="shared" si="255"/>
        <v>??</v>
      </c>
      <c r="AM565" t="e">
        <f t="shared" ca="1" si="256"/>
        <v>#VALUE!</v>
      </c>
      <c r="AN565" t="str">
        <f t="shared" si="257"/>
        <v/>
      </c>
      <c r="AO565" t="str">
        <f t="shared" si="247"/>
        <v>KG</v>
      </c>
      <c r="AP565" t="str">
        <f t="shared" ca="1" si="258"/>
        <v/>
      </c>
      <c r="AQ565" t="str">
        <f t="shared" si="259"/>
        <v>??</v>
      </c>
      <c r="AS565" t="str">
        <f t="shared" si="260"/>
        <v/>
      </c>
      <c r="AT565" t="e">
        <f t="shared" ca="1" si="261"/>
        <v>#VALUE!</v>
      </c>
      <c r="AU565">
        <f t="shared" si="248"/>
        <v>5</v>
      </c>
      <c r="AV565" t="str">
        <f t="shared" si="262"/>
        <v>??</v>
      </c>
      <c r="AX565" t="str">
        <f t="shared" si="249"/>
        <v>staffanekstrom</v>
      </c>
      <c r="AY565" t="str">
        <f t="shared" si="250"/>
        <v>INSERTED</v>
      </c>
      <c r="AZ565" t="str">
        <f t="shared" si="251"/>
        <v/>
      </c>
      <c r="BD565" t="str">
        <f t="shared" si="252"/>
        <v>YES</v>
      </c>
      <c r="BF565" t="e">
        <f t="shared" ca="1" si="263"/>
        <v>#VALUE!</v>
      </c>
    </row>
    <row r="566" spans="1:58">
      <c r="A566">
        <v>560</v>
      </c>
      <c r="D566" s="1" t="e">
        <f ca="1">INDIRECT(ADDRESS($C566,D$5,,,Table!$A$1))</f>
        <v>#VALUE!</v>
      </c>
      <c r="E566" t="e">
        <f ca="1">INDIRECT(ADDRESS($C566,E$5,,,Table!$A$1))</f>
        <v>#VALUE!</v>
      </c>
      <c r="F566" t="e">
        <f ca="1">INDIRECT(ADDRESS($C566,F$5,,,Table!$A$1))</f>
        <v>#VALUE!</v>
      </c>
      <c r="G566" t="e">
        <f ca="1">INDIRECT(ADDRESS($C566,G$5,,,Table!$A$1))</f>
        <v>#VALUE!</v>
      </c>
      <c r="H566" t="e">
        <f ca="1">INDIRECT(ADDRESS($C566,H$5,,,Table!$A$1))</f>
        <v>#VALUE!</v>
      </c>
      <c r="J566" t="str">
        <f>IF(OR(I566=Dev!$CU$46, I566=Dev!$CU$47, I566=Dev!$CU$48, I566=Dev!$CU$49, I566=Dev!$CU$50, I566=Dev!$CU$51, I566=Dev!$CU$52, I566=Dev!$CU$53, I566=Dev!$CR$48, I566=Dev!$CR$49),$C$3,                                                                  IF(OR(I566=Dev!$CU$54, I566=Dev!$CU$55, I566=Dev!$CU$56, I566=Dev!$CU$57, I566=Dev!$CU$58, I566=Dev!$CU$59, I566=Dev!$CS$48), $D$3,""))</f>
        <v/>
      </c>
      <c r="K566" t="e">
        <f ca="1">CONCATENATE(E566,Names!$P$3,I566)</f>
        <v>#VALUE!</v>
      </c>
      <c r="M566" t="e">
        <f ca="1">INDIRECT(ADDRESS($C566,M$5,,,Table!$A$1))</f>
        <v>#VALUE!</v>
      </c>
      <c r="O566" t="str">
        <f t="shared" si="264"/>
        <v/>
      </c>
      <c r="Q566" t="str">
        <f t="shared" si="265"/>
        <v/>
      </c>
      <c r="S566" t="str">
        <f ca="1">IFERROR(VLOOKUP(M566,Racks!$H$4:$M$30,Racks!$I$2),"")</f>
        <v/>
      </c>
      <c r="T566" t="str">
        <f ca="1">IFERROR(VLOOKUP(M566,Racks!$H$4:$M$30,Racks!$K$2),"")</f>
        <v/>
      </c>
      <c r="U566" t="str">
        <f t="shared" si="266"/>
        <v/>
      </c>
      <c r="V566" t="str">
        <f>CONCATENATE(Names!$C$17,Names!$N$3,U566)</f>
        <v>PRLTCB-</v>
      </c>
      <c r="Y566" t="str">
        <f>IF(OR(W566=Dev!$GJ$82, W566=Dev!$GJ$83, W566=Dev!$GJ$84, W566=Dev!$GJ$85, W566=Dev!$GJ$86, W566=Dev!$GJ$87, W566=Dev!$GJ$88, W566=Dev!$GJ$89, W566=Dev!$GG$82, W566=Dev!$GG$83, W566=Dev!$GG$84, W566=Dev!$GG$85, W566=Dev!$GG$86),Names!$C$10,                   IF(OR(W566=Dev!$GJ$90, W566=Dev!$GJ$91, W566=Dev!$GJ$92, W566=Dev!$GJ$93, W566=Dev!$GJ$94, W566=Dev!$GJ$95, W566=Dev!$GJ$96, W566=Dev!$GJ$97, W566=Dev!$GH$82), Names!$C$11,""))</f>
        <v/>
      </c>
      <c r="Z566" t="str">
        <f ca="1">IFERROR(VLOOKUP(M566,Racks!$H$4:$M$30,6),"")</f>
        <v/>
      </c>
      <c r="AA566" t="str">
        <f>IF(R566="","",CONCATENATE(S566,Names!$H$3,T566,Names!$J$3,Names!$K$3,Names!$L$3,V566))</f>
        <v/>
      </c>
      <c r="AB566" t="str">
        <f>IF(R566="","",CONCATENATE(V566,Names!$P$3,W566))</f>
        <v/>
      </c>
      <c r="AD566" t="str">
        <f t="shared" si="245"/>
        <v>CREATE</v>
      </c>
      <c r="AF566" t="str">
        <f t="shared" si="253"/>
        <v>??</v>
      </c>
      <c r="AH566" t="e">
        <f t="shared" ca="1" si="254"/>
        <v>#VALUE!</v>
      </c>
      <c r="AI566" t="str">
        <f t="shared" si="246"/>
        <v>AT</v>
      </c>
      <c r="AK566" t="str">
        <f t="shared" si="255"/>
        <v>??</v>
      </c>
      <c r="AM566" t="e">
        <f t="shared" ca="1" si="256"/>
        <v>#VALUE!</v>
      </c>
      <c r="AN566" t="str">
        <f t="shared" si="257"/>
        <v/>
      </c>
      <c r="AO566" t="str">
        <f t="shared" si="247"/>
        <v>KG</v>
      </c>
      <c r="AP566" t="str">
        <f t="shared" ca="1" si="258"/>
        <v/>
      </c>
      <c r="AQ566" t="str">
        <f t="shared" si="259"/>
        <v>??</v>
      </c>
      <c r="AS566" t="str">
        <f t="shared" si="260"/>
        <v/>
      </c>
      <c r="AT566" t="e">
        <f t="shared" ca="1" si="261"/>
        <v>#VALUE!</v>
      </c>
      <c r="AU566">
        <f t="shared" si="248"/>
        <v>5</v>
      </c>
      <c r="AV566" t="str">
        <f t="shared" si="262"/>
        <v>??</v>
      </c>
      <c r="AX566" t="str">
        <f t="shared" si="249"/>
        <v>staffanekstrom</v>
      </c>
      <c r="AY566" t="str">
        <f t="shared" si="250"/>
        <v>INSERTED</v>
      </c>
      <c r="AZ566" t="str">
        <f t="shared" si="251"/>
        <v/>
      </c>
      <c r="BD566" t="str">
        <f t="shared" si="252"/>
        <v>YES</v>
      </c>
      <c r="BF566" t="e">
        <f t="shared" ca="1" si="263"/>
        <v>#VALUE!</v>
      </c>
    </row>
    <row r="567" spans="1:58">
      <c r="A567">
        <v>561</v>
      </c>
      <c r="D567" s="1" t="e">
        <f ca="1">INDIRECT(ADDRESS($C567,D$5,,,Table!$A$1))</f>
        <v>#VALUE!</v>
      </c>
      <c r="E567" t="e">
        <f ca="1">INDIRECT(ADDRESS($C567,E$5,,,Table!$A$1))</f>
        <v>#VALUE!</v>
      </c>
      <c r="F567" t="e">
        <f ca="1">INDIRECT(ADDRESS($C567,F$5,,,Table!$A$1))</f>
        <v>#VALUE!</v>
      </c>
      <c r="G567" t="e">
        <f ca="1">INDIRECT(ADDRESS($C567,G$5,,,Table!$A$1))</f>
        <v>#VALUE!</v>
      </c>
      <c r="H567" t="e">
        <f ca="1">INDIRECT(ADDRESS($C567,H$5,,,Table!$A$1))</f>
        <v>#VALUE!</v>
      </c>
      <c r="J567" t="str">
        <f>IF(OR(I567=Dev!$CU$46, I567=Dev!$CU$47, I567=Dev!$CU$48, I567=Dev!$CU$49, I567=Dev!$CU$50, I567=Dev!$CU$51, I567=Dev!$CU$52, I567=Dev!$CU$53, I567=Dev!$CR$48, I567=Dev!$CR$49),$C$3,                                                                  IF(OR(I567=Dev!$CU$54, I567=Dev!$CU$55, I567=Dev!$CU$56, I567=Dev!$CU$57, I567=Dev!$CU$58, I567=Dev!$CU$59, I567=Dev!$CS$48), $D$3,""))</f>
        <v/>
      </c>
      <c r="K567" t="e">
        <f ca="1">CONCATENATE(E567,Names!$P$3,I567)</f>
        <v>#VALUE!</v>
      </c>
      <c r="M567" t="e">
        <f ca="1">INDIRECT(ADDRESS($C567,M$5,,,Table!$A$1))</f>
        <v>#VALUE!</v>
      </c>
      <c r="O567" t="str">
        <f t="shared" si="264"/>
        <v/>
      </c>
      <c r="Q567" t="str">
        <f t="shared" si="265"/>
        <v/>
      </c>
      <c r="S567" t="str">
        <f ca="1">IFERROR(VLOOKUP(M567,Racks!$H$4:$M$30,Racks!$I$2),"")</f>
        <v/>
      </c>
      <c r="T567" t="str">
        <f ca="1">IFERROR(VLOOKUP(M567,Racks!$H$4:$M$30,Racks!$K$2),"")</f>
        <v/>
      </c>
      <c r="U567" t="str">
        <f t="shared" si="266"/>
        <v/>
      </c>
      <c r="V567" t="str">
        <f>CONCATENATE(Names!$C$17,Names!$N$3,U567)</f>
        <v>PRLTCB-</v>
      </c>
      <c r="Y567" t="str">
        <f>IF(OR(W567=Dev!$GJ$82, W567=Dev!$GJ$83, W567=Dev!$GJ$84, W567=Dev!$GJ$85, W567=Dev!$GJ$86, W567=Dev!$GJ$87, W567=Dev!$GJ$88, W567=Dev!$GJ$89, W567=Dev!$GG$82, W567=Dev!$GG$83, W567=Dev!$GG$84, W567=Dev!$GG$85, W567=Dev!$GG$86),Names!$C$10,                   IF(OR(W567=Dev!$GJ$90, W567=Dev!$GJ$91, W567=Dev!$GJ$92, W567=Dev!$GJ$93, W567=Dev!$GJ$94, W567=Dev!$GJ$95, W567=Dev!$GJ$96, W567=Dev!$GJ$97, W567=Dev!$GH$82), Names!$C$11,""))</f>
        <v/>
      </c>
      <c r="Z567" t="str">
        <f ca="1">IFERROR(VLOOKUP(M567,Racks!$H$4:$M$30,6),"")</f>
        <v/>
      </c>
      <c r="AA567" t="str">
        <f>IF(R567="","",CONCATENATE(S567,Names!$H$3,T567,Names!$J$3,Names!$K$3,Names!$L$3,V567))</f>
        <v/>
      </c>
      <c r="AB567" t="str">
        <f>IF(R567="","",CONCATENATE(V567,Names!$P$3,W567))</f>
        <v/>
      </c>
      <c r="AD567" t="str">
        <f t="shared" si="245"/>
        <v>CREATE</v>
      </c>
      <c r="AF567" t="str">
        <f t="shared" si="253"/>
        <v>??</v>
      </c>
      <c r="AH567" t="e">
        <f t="shared" ca="1" si="254"/>
        <v>#VALUE!</v>
      </c>
      <c r="AI567" t="str">
        <f t="shared" si="246"/>
        <v>AT</v>
      </c>
      <c r="AK567" t="str">
        <f t="shared" si="255"/>
        <v>??</v>
      </c>
      <c r="AM567" t="e">
        <f t="shared" ca="1" si="256"/>
        <v>#VALUE!</v>
      </c>
      <c r="AN567" t="str">
        <f t="shared" si="257"/>
        <v/>
      </c>
      <c r="AO567" t="str">
        <f t="shared" si="247"/>
        <v>KG</v>
      </c>
      <c r="AP567" t="str">
        <f t="shared" ca="1" si="258"/>
        <v/>
      </c>
      <c r="AQ567" t="str">
        <f t="shared" si="259"/>
        <v>??</v>
      </c>
      <c r="AS567" t="str">
        <f t="shared" si="260"/>
        <v/>
      </c>
      <c r="AT567" t="e">
        <f t="shared" ca="1" si="261"/>
        <v>#VALUE!</v>
      </c>
      <c r="AU567">
        <f t="shared" si="248"/>
        <v>5</v>
      </c>
      <c r="AV567" t="str">
        <f t="shared" si="262"/>
        <v>??</v>
      </c>
      <c r="AX567" t="str">
        <f t="shared" si="249"/>
        <v>staffanekstrom</v>
      </c>
      <c r="AY567" t="str">
        <f t="shared" si="250"/>
        <v>INSERTED</v>
      </c>
      <c r="AZ567" t="str">
        <f t="shared" si="251"/>
        <v/>
      </c>
      <c r="BD567" t="str">
        <f t="shared" si="252"/>
        <v>YES</v>
      </c>
      <c r="BF567" t="e">
        <f t="shared" ca="1" si="263"/>
        <v>#VALUE!</v>
      </c>
    </row>
    <row r="568" spans="1:58">
      <c r="A568">
        <v>562</v>
      </c>
      <c r="D568" s="1" t="e">
        <f ca="1">INDIRECT(ADDRESS($C568,D$5,,,Table!$A$1))</f>
        <v>#VALUE!</v>
      </c>
      <c r="E568" t="e">
        <f ca="1">INDIRECT(ADDRESS($C568,E$5,,,Table!$A$1))</f>
        <v>#VALUE!</v>
      </c>
      <c r="F568" t="e">
        <f ca="1">INDIRECT(ADDRESS($C568,F$5,,,Table!$A$1))</f>
        <v>#VALUE!</v>
      </c>
      <c r="G568" t="e">
        <f ca="1">INDIRECT(ADDRESS($C568,G$5,,,Table!$A$1))</f>
        <v>#VALUE!</v>
      </c>
      <c r="H568" t="e">
        <f ca="1">INDIRECT(ADDRESS($C568,H$5,,,Table!$A$1))</f>
        <v>#VALUE!</v>
      </c>
      <c r="J568" t="str">
        <f>IF(OR(I568=Dev!$CU$46, I568=Dev!$CU$47, I568=Dev!$CU$48, I568=Dev!$CU$49, I568=Dev!$CU$50, I568=Dev!$CU$51, I568=Dev!$CU$52, I568=Dev!$CU$53, I568=Dev!$CR$48, I568=Dev!$CR$49),$C$3,                                                                  IF(OR(I568=Dev!$CU$54, I568=Dev!$CU$55, I568=Dev!$CU$56, I568=Dev!$CU$57, I568=Dev!$CU$58, I568=Dev!$CU$59, I568=Dev!$CS$48), $D$3,""))</f>
        <v/>
      </c>
      <c r="K568" t="e">
        <f ca="1">CONCATENATE(E568,Names!$P$3,I568)</f>
        <v>#VALUE!</v>
      </c>
      <c r="M568" t="e">
        <f ca="1">INDIRECT(ADDRESS($C568,M$5,,,Table!$A$1))</f>
        <v>#VALUE!</v>
      </c>
      <c r="O568" t="str">
        <f t="shared" si="264"/>
        <v/>
      </c>
      <c r="Q568" t="str">
        <f t="shared" si="265"/>
        <v/>
      </c>
      <c r="S568" t="str">
        <f ca="1">IFERROR(VLOOKUP(M568,Racks!$H$4:$M$30,Racks!$I$2),"")</f>
        <v/>
      </c>
      <c r="T568" t="str">
        <f ca="1">IFERROR(VLOOKUP(M568,Racks!$H$4:$M$30,Racks!$K$2),"")</f>
        <v/>
      </c>
      <c r="U568" t="str">
        <f t="shared" si="266"/>
        <v/>
      </c>
      <c r="V568" t="str">
        <f>CONCATENATE(Names!$C$17,Names!$N$3,U568)</f>
        <v>PRLTCB-</v>
      </c>
      <c r="Y568" t="str">
        <f>IF(OR(W568=Dev!$GJ$82, W568=Dev!$GJ$83, W568=Dev!$GJ$84, W568=Dev!$GJ$85, W568=Dev!$GJ$86, W568=Dev!$GJ$87, W568=Dev!$GJ$88, W568=Dev!$GJ$89, W568=Dev!$GG$82, W568=Dev!$GG$83, W568=Dev!$GG$84, W568=Dev!$GG$85, W568=Dev!$GG$86),Names!$C$10,                   IF(OR(W568=Dev!$GJ$90, W568=Dev!$GJ$91, W568=Dev!$GJ$92, W568=Dev!$GJ$93, W568=Dev!$GJ$94, W568=Dev!$GJ$95, W568=Dev!$GJ$96, W568=Dev!$GJ$97, W568=Dev!$GH$82), Names!$C$11,""))</f>
        <v/>
      </c>
      <c r="Z568" t="str">
        <f ca="1">IFERROR(VLOOKUP(M568,Racks!$H$4:$M$30,6),"")</f>
        <v/>
      </c>
      <c r="AA568" t="str">
        <f>IF(R568="","",CONCATENATE(S568,Names!$H$3,T568,Names!$J$3,Names!$K$3,Names!$L$3,V568))</f>
        <v/>
      </c>
      <c r="AB568" t="str">
        <f>IF(R568="","",CONCATENATE(V568,Names!$P$3,W568))</f>
        <v/>
      </c>
      <c r="AD568" t="str">
        <f t="shared" si="245"/>
        <v>CREATE</v>
      </c>
      <c r="AF568" t="str">
        <f t="shared" si="253"/>
        <v>??</v>
      </c>
      <c r="AH568" t="e">
        <f t="shared" ca="1" si="254"/>
        <v>#VALUE!</v>
      </c>
      <c r="AI568" t="str">
        <f t="shared" si="246"/>
        <v>AT</v>
      </c>
      <c r="AK568" t="str">
        <f t="shared" si="255"/>
        <v>??</v>
      </c>
      <c r="AM568" t="e">
        <f t="shared" ca="1" si="256"/>
        <v>#VALUE!</v>
      </c>
      <c r="AN568" t="str">
        <f t="shared" si="257"/>
        <v/>
      </c>
      <c r="AO568" t="str">
        <f t="shared" si="247"/>
        <v>KG</v>
      </c>
      <c r="AP568" t="str">
        <f t="shared" ca="1" si="258"/>
        <v/>
      </c>
      <c r="AQ568" t="str">
        <f t="shared" si="259"/>
        <v>??</v>
      </c>
      <c r="AS568" t="str">
        <f t="shared" si="260"/>
        <v/>
      </c>
      <c r="AT568" t="e">
        <f t="shared" ca="1" si="261"/>
        <v>#VALUE!</v>
      </c>
      <c r="AU568">
        <f t="shared" si="248"/>
        <v>5</v>
      </c>
      <c r="AV568" t="str">
        <f t="shared" si="262"/>
        <v>??</v>
      </c>
      <c r="AX568" t="str">
        <f t="shared" si="249"/>
        <v>staffanekstrom</v>
      </c>
      <c r="AY568" t="str">
        <f t="shared" si="250"/>
        <v>INSERTED</v>
      </c>
      <c r="AZ568" t="str">
        <f t="shared" si="251"/>
        <v/>
      </c>
      <c r="BD568" t="str">
        <f t="shared" si="252"/>
        <v>YES</v>
      </c>
      <c r="BF568" t="e">
        <f t="shared" ca="1" si="263"/>
        <v>#VALUE!</v>
      </c>
    </row>
    <row r="569" spans="1:58">
      <c r="A569">
        <v>563</v>
      </c>
      <c r="D569" s="1" t="e">
        <f ca="1">INDIRECT(ADDRESS($C569,D$5,,,Table!$A$1))</f>
        <v>#VALUE!</v>
      </c>
      <c r="E569" t="e">
        <f ca="1">INDIRECT(ADDRESS($C569,E$5,,,Table!$A$1))</f>
        <v>#VALUE!</v>
      </c>
      <c r="F569" t="e">
        <f ca="1">INDIRECT(ADDRESS($C569,F$5,,,Table!$A$1))</f>
        <v>#VALUE!</v>
      </c>
      <c r="G569" t="e">
        <f ca="1">INDIRECT(ADDRESS($C569,G$5,,,Table!$A$1))</f>
        <v>#VALUE!</v>
      </c>
      <c r="H569" t="e">
        <f ca="1">INDIRECT(ADDRESS($C569,H$5,,,Table!$A$1))</f>
        <v>#VALUE!</v>
      </c>
      <c r="J569" t="str">
        <f>IF(OR(I569=Dev!$CU$46, I569=Dev!$CU$47, I569=Dev!$CU$48, I569=Dev!$CU$49, I569=Dev!$CU$50, I569=Dev!$CU$51, I569=Dev!$CU$52, I569=Dev!$CU$53, I569=Dev!$CR$48, I569=Dev!$CR$49),$C$3,                                                                  IF(OR(I569=Dev!$CU$54, I569=Dev!$CU$55, I569=Dev!$CU$56, I569=Dev!$CU$57, I569=Dev!$CU$58, I569=Dev!$CU$59, I569=Dev!$CS$48), $D$3,""))</f>
        <v/>
      </c>
      <c r="K569" t="e">
        <f ca="1">CONCATENATE(E569,Names!$P$3,I569)</f>
        <v>#VALUE!</v>
      </c>
      <c r="M569" t="e">
        <f ca="1">INDIRECT(ADDRESS($C569,M$5,,,Table!$A$1))</f>
        <v>#VALUE!</v>
      </c>
      <c r="O569" t="str">
        <f t="shared" si="264"/>
        <v/>
      </c>
      <c r="Q569" t="str">
        <f t="shared" si="265"/>
        <v/>
      </c>
      <c r="S569" t="str">
        <f ca="1">IFERROR(VLOOKUP(M569,Racks!$H$4:$M$30,Racks!$I$2),"")</f>
        <v/>
      </c>
      <c r="T569" t="str">
        <f ca="1">IFERROR(VLOOKUP(M569,Racks!$H$4:$M$30,Racks!$K$2),"")</f>
        <v/>
      </c>
      <c r="U569" t="str">
        <f t="shared" si="266"/>
        <v/>
      </c>
      <c r="V569" t="str">
        <f>CONCATENATE(Names!$C$17,Names!$N$3,U569)</f>
        <v>PRLTCB-</v>
      </c>
      <c r="Y569" t="str">
        <f>IF(OR(W569=Dev!$GJ$82, W569=Dev!$GJ$83, W569=Dev!$GJ$84, W569=Dev!$GJ$85, W569=Dev!$GJ$86, W569=Dev!$GJ$87, W569=Dev!$GJ$88, W569=Dev!$GJ$89, W569=Dev!$GG$82, W569=Dev!$GG$83, W569=Dev!$GG$84, W569=Dev!$GG$85, W569=Dev!$GG$86),Names!$C$10,                   IF(OR(W569=Dev!$GJ$90, W569=Dev!$GJ$91, W569=Dev!$GJ$92, W569=Dev!$GJ$93, W569=Dev!$GJ$94, W569=Dev!$GJ$95, W569=Dev!$GJ$96, W569=Dev!$GJ$97, W569=Dev!$GH$82), Names!$C$11,""))</f>
        <v/>
      </c>
      <c r="Z569" t="str">
        <f ca="1">IFERROR(VLOOKUP(M569,Racks!$H$4:$M$30,6),"")</f>
        <v/>
      </c>
      <c r="AA569" t="str">
        <f>IF(R569="","",CONCATENATE(S569,Names!$H$3,T569,Names!$J$3,Names!$K$3,Names!$L$3,V569))</f>
        <v/>
      </c>
      <c r="AB569" t="str">
        <f>IF(R569="","",CONCATENATE(V569,Names!$P$3,W569))</f>
        <v/>
      </c>
      <c r="AD569" t="str">
        <f t="shared" si="245"/>
        <v>CREATE</v>
      </c>
      <c r="AF569" t="str">
        <f t="shared" si="253"/>
        <v>??</v>
      </c>
      <c r="AH569" t="e">
        <f t="shared" ca="1" si="254"/>
        <v>#VALUE!</v>
      </c>
      <c r="AI569" t="str">
        <f t="shared" si="246"/>
        <v>AT</v>
      </c>
      <c r="AK569" t="str">
        <f t="shared" si="255"/>
        <v>??</v>
      </c>
      <c r="AM569" t="e">
        <f t="shared" ca="1" si="256"/>
        <v>#VALUE!</v>
      </c>
      <c r="AN569" t="str">
        <f t="shared" si="257"/>
        <v/>
      </c>
      <c r="AO569" t="str">
        <f t="shared" si="247"/>
        <v>KG</v>
      </c>
      <c r="AP569" t="str">
        <f t="shared" ca="1" si="258"/>
        <v/>
      </c>
      <c r="AQ569" t="str">
        <f t="shared" si="259"/>
        <v>??</v>
      </c>
      <c r="AS569" t="str">
        <f t="shared" si="260"/>
        <v/>
      </c>
      <c r="AT569" t="e">
        <f t="shared" ca="1" si="261"/>
        <v>#VALUE!</v>
      </c>
      <c r="AU569">
        <f t="shared" si="248"/>
        <v>5</v>
      </c>
      <c r="AV569" t="str">
        <f t="shared" si="262"/>
        <v>??</v>
      </c>
      <c r="AX569" t="str">
        <f t="shared" si="249"/>
        <v>staffanekstrom</v>
      </c>
      <c r="AY569" t="str">
        <f t="shared" si="250"/>
        <v>INSERTED</v>
      </c>
      <c r="AZ569" t="str">
        <f t="shared" si="251"/>
        <v/>
      </c>
      <c r="BD569" t="str">
        <f t="shared" si="252"/>
        <v>YES</v>
      </c>
      <c r="BF569" t="e">
        <f t="shared" ca="1" si="263"/>
        <v>#VALUE!</v>
      </c>
    </row>
    <row r="570" spans="1:58">
      <c r="A570">
        <v>564</v>
      </c>
      <c r="D570" s="1" t="e">
        <f ca="1">INDIRECT(ADDRESS($C570,D$5,,,Table!$A$1))</f>
        <v>#VALUE!</v>
      </c>
      <c r="E570" t="e">
        <f ca="1">INDIRECT(ADDRESS($C570,E$5,,,Table!$A$1))</f>
        <v>#VALUE!</v>
      </c>
      <c r="F570" t="e">
        <f ca="1">INDIRECT(ADDRESS($C570,F$5,,,Table!$A$1))</f>
        <v>#VALUE!</v>
      </c>
      <c r="G570" t="e">
        <f ca="1">INDIRECT(ADDRESS($C570,G$5,,,Table!$A$1))</f>
        <v>#VALUE!</v>
      </c>
      <c r="H570" t="e">
        <f ca="1">INDIRECT(ADDRESS($C570,H$5,,,Table!$A$1))</f>
        <v>#VALUE!</v>
      </c>
      <c r="J570" t="str">
        <f>IF(OR(I570=Dev!$CU$46, I570=Dev!$CU$47, I570=Dev!$CU$48, I570=Dev!$CU$49, I570=Dev!$CU$50, I570=Dev!$CU$51, I570=Dev!$CU$52, I570=Dev!$CU$53, I570=Dev!$CR$48, I570=Dev!$CR$49),$C$3,                                                                  IF(OR(I570=Dev!$CU$54, I570=Dev!$CU$55, I570=Dev!$CU$56, I570=Dev!$CU$57, I570=Dev!$CU$58, I570=Dev!$CU$59, I570=Dev!$CS$48), $D$3,""))</f>
        <v/>
      </c>
      <c r="K570" t="e">
        <f ca="1">CONCATENATE(E570,Names!$P$3,I570)</f>
        <v>#VALUE!</v>
      </c>
      <c r="M570" t="e">
        <f ca="1">INDIRECT(ADDRESS($C570,M$5,,,Table!$A$1))</f>
        <v>#VALUE!</v>
      </c>
      <c r="O570" t="str">
        <f t="shared" si="264"/>
        <v/>
      </c>
      <c r="Q570" t="str">
        <f t="shared" si="265"/>
        <v/>
      </c>
      <c r="S570" t="str">
        <f ca="1">IFERROR(VLOOKUP(M570,Racks!$H$4:$M$30,Racks!$I$2),"")</f>
        <v/>
      </c>
      <c r="T570" t="str">
        <f ca="1">IFERROR(VLOOKUP(M570,Racks!$H$4:$M$30,Racks!$K$2),"")</f>
        <v/>
      </c>
      <c r="U570" t="str">
        <f t="shared" si="266"/>
        <v/>
      </c>
      <c r="V570" t="str">
        <f>CONCATENATE(Names!$C$17,Names!$N$3,U570)</f>
        <v>PRLTCB-</v>
      </c>
      <c r="Y570" t="str">
        <f>IF(OR(W570=Dev!$GJ$82, W570=Dev!$GJ$83, W570=Dev!$GJ$84, W570=Dev!$GJ$85, W570=Dev!$GJ$86, W570=Dev!$GJ$87, W570=Dev!$GJ$88, W570=Dev!$GJ$89, W570=Dev!$GG$82, W570=Dev!$GG$83, W570=Dev!$GG$84, W570=Dev!$GG$85, W570=Dev!$GG$86),Names!$C$10,                   IF(OR(W570=Dev!$GJ$90, W570=Dev!$GJ$91, W570=Dev!$GJ$92, W570=Dev!$GJ$93, W570=Dev!$GJ$94, W570=Dev!$GJ$95, W570=Dev!$GJ$96, W570=Dev!$GJ$97, W570=Dev!$GH$82), Names!$C$11,""))</f>
        <v/>
      </c>
      <c r="Z570" t="str">
        <f ca="1">IFERROR(VLOOKUP(M570,Racks!$H$4:$M$30,6),"")</f>
        <v/>
      </c>
      <c r="AA570" t="str">
        <f>IF(R570="","",CONCATENATE(S570,Names!$H$3,T570,Names!$J$3,Names!$K$3,Names!$L$3,V570))</f>
        <v/>
      </c>
      <c r="AB570" t="str">
        <f>IF(R570="","",CONCATENATE(V570,Names!$P$3,W570))</f>
        <v/>
      </c>
      <c r="AD570" t="str">
        <f t="shared" si="245"/>
        <v>CREATE</v>
      </c>
      <c r="AF570" t="str">
        <f t="shared" si="253"/>
        <v>??</v>
      </c>
      <c r="AH570" t="e">
        <f t="shared" ca="1" si="254"/>
        <v>#VALUE!</v>
      </c>
      <c r="AI570" t="str">
        <f t="shared" si="246"/>
        <v>AT</v>
      </c>
      <c r="AK570" t="str">
        <f t="shared" si="255"/>
        <v>??</v>
      </c>
      <c r="AM570" t="e">
        <f t="shared" ca="1" si="256"/>
        <v>#VALUE!</v>
      </c>
      <c r="AN570" t="str">
        <f t="shared" si="257"/>
        <v/>
      </c>
      <c r="AO570" t="str">
        <f t="shared" si="247"/>
        <v>KG</v>
      </c>
      <c r="AP570" t="str">
        <f t="shared" ca="1" si="258"/>
        <v/>
      </c>
      <c r="AQ570" t="str">
        <f t="shared" si="259"/>
        <v>??</v>
      </c>
      <c r="AS570" t="str">
        <f t="shared" si="260"/>
        <v/>
      </c>
      <c r="AT570" t="e">
        <f t="shared" ca="1" si="261"/>
        <v>#VALUE!</v>
      </c>
      <c r="AU570">
        <f t="shared" si="248"/>
        <v>5</v>
      </c>
      <c r="AV570" t="str">
        <f t="shared" si="262"/>
        <v>??</v>
      </c>
      <c r="AX570" t="str">
        <f t="shared" si="249"/>
        <v>staffanekstrom</v>
      </c>
      <c r="AY570" t="str">
        <f t="shared" si="250"/>
        <v>INSERTED</v>
      </c>
      <c r="AZ570" t="str">
        <f t="shared" si="251"/>
        <v/>
      </c>
      <c r="BD570" t="str">
        <f t="shared" si="252"/>
        <v>YES</v>
      </c>
      <c r="BF570" t="e">
        <f t="shared" ca="1" si="263"/>
        <v>#VALUE!</v>
      </c>
    </row>
    <row r="571" spans="1:58">
      <c r="A571">
        <v>565</v>
      </c>
      <c r="D571" s="1" t="e">
        <f ca="1">INDIRECT(ADDRESS($C571,D$5,,,Table!$A$1))</f>
        <v>#VALUE!</v>
      </c>
      <c r="E571" t="e">
        <f ca="1">INDIRECT(ADDRESS($C571,E$5,,,Table!$A$1))</f>
        <v>#VALUE!</v>
      </c>
      <c r="F571" t="e">
        <f ca="1">INDIRECT(ADDRESS($C571,F$5,,,Table!$A$1))</f>
        <v>#VALUE!</v>
      </c>
      <c r="G571" t="e">
        <f ca="1">INDIRECT(ADDRESS($C571,G$5,,,Table!$A$1))</f>
        <v>#VALUE!</v>
      </c>
      <c r="H571" t="e">
        <f ca="1">INDIRECT(ADDRESS($C571,H$5,,,Table!$A$1))</f>
        <v>#VALUE!</v>
      </c>
      <c r="J571" t="str">
        <f>IF(OR(I571=Dev!$CU$46, I571=Dev!$CU$47, I571=Dev!$CU$48, I571=Dev!$CU$49, I571=Dev!$CU$50, I571=Dev!$CU$51, I571=Dev!$CU$52, I571=Dev!$CU$53, I571=Dev!$CR$48, I571=Dev!$CR$49),$C$3,                                                                  IF(OR(I571=Dev!$CU$54, I571=Dev!$CU$55, I571=Dev!$CU$56, I571=Dev!$CU$57, I571=Dev!$CU$58, I571=Dev!$CU$59, I571=Dev!$CS$48), $D$3,""))</f>
        <v/>
      </c>
      <c r="K571" t="e">
        <f ca="1">CONCATENATE(E571,Names!$P$3,I571)</f>
        <v>#VALUE!</v>
      </c>
      <c r="M571" t="e">
        <f ca="1">INDIRECT(ADDRESS($C571,M$5,,,Table!$A$1))</f>
        <v>#VALUE!</v>
      </c>
      <c r="O571" t="str">
        <f t="shared" si="264"/>
        <v/>
      </c>
      <c r="Q571" t="str">
        <f t="shared" si="265"/>
        <v/>
      </c>
      <c r="S571" t="str">
        <f ca="1">IFERROR(VLOOKUP(M571,Racks!$H$4:$M$30,Racks!$I$2),"")</f>
        <v/>
      </c>
      <c r="T571" t="str">
        <f ca="1">IFERROR(VLOOKUP(M571,Racks!$H$4:$M$30,Racks!$K$2),"")</f>
        <v/>
      </c>
      <c r="U571" t="str">
        <f t="shared" si="266"/>
        <v/>
      </c>
      <c r="V571" t="str">
        <f>CONCATENATE(Names!$C$17,Names!$N$3,U571)</f>
        <v>PRLTCB-</v>
      </c>
      <c r="Y571" t="str">
        <f>IF(OR(W571=Dev!$GJ$82, W571=Dev!$GJ$83, W571=Dev!$GJ$84, W571=Dev!$GJ$85, W571=Dev!$GJ$86, W571=Dev!$GJ$87, W571=Dev!$GJ$88, W571=Dev!$GJ$89, W571=Dev!$GG$82, W571=Dev!$GG$83, W571=Dev!$GG$84, W571=Dev!$GG$85, W571=Dev!$GG$86),Names!$C$10,                   IF(OR(W571=Dev!$GJ$90, W571=Dev!$GJ$91, W571=Dev!$GJ$92, W571=Dev!$GJ$93, W571=Dev!$GJ$94, W571=Dev!$GJ$95, W571=Dev!$GJ$96, W571=Dev!$GJ$97, W571=Dev!$GH$82), Names!$C$11,""))</f>
        <v/>
      </c>
      <c r="Z571" t="str">
        <f ca="1">IFERROR(VLOOKUP(M571,Racks!$H$4:$M$30,6),"")</f>
        <v/>
      </c>
      <c r="AA571" t="str">
        <f>IF(R571="","",CONCATENATE(S571,Names!$H$3,T571,Names!$J$3,Names!$K$3,Names!$L$3,V571))</f>
        <v/>
      </c>
      <c r="AB571" t="str">
        <f>IF(R571="","",CONCATENATE(V571,Names!$P$3,W571))</f>
        <v/>
      </c>
      <c r="AD571" t="str">
        <f t="shared" si="245"/>
        <v>CREATE</v>
      </c>
      <c r="AF571" t="str">
        <f t="shared" si="253"/>
        <v>??</v>
      </c>
      <c r="AH571" t="e">
        <f t="shared" ca="1" si="254"/>
        <v>#VALUE!</v>
      </c>
      <c r="AI571" t="str">
        <f t="shared" si="246"/>
        <v>AT</v>
      </c>
      <c r="AK571" t="str">
        <f t="shared" si="255"/>
        <v>??</v>
      </c>
      <c r="AM571" t="e">
        <f t="shared" ca="1" si="256"/>
        <v>#VALUE!</v>
      </c>
      <c r="AN571" t="str">
        <f t="shared" si="257"/>
        <v/>
      </c>
      <c r="AO571" t="str">
        <f t="shared" si="247"/>
        <v>KG</v>
      </c>
      <c r="AP571" t="str">
        <f t="shared" ca="1" si="258"/>
        <v/>
      </c>
      <c r="AQ571" t="str">
        <f t="shared" si="259"/>
        <v>??</v>
      </c>
      <c r="AS571" t="str">
        <f t="shared" si="260"/>
        <v/>
      </c>
      <c r="AT571" t="e">
        <f t="shared" ca="1" si="261"/>
        <v>#VALUE!</v>
      </c>
      <c r="AU571">
        <f t="shared" si="248"/>
        <v>5</v>
      </c>
      <c r="AV571" t="str">
        <f t="shared" si="262"/>
        <v>??</v>
      </c>
      <c r="AX571" t="str">
        <f t="shared" si="249"/>
        <v>staffanekstrom</v>
      </c>
      <c r="AY571" t="str">
        <f t="shared" si="250"/>
        <v>INSERTED</v>
      </c>
      <c r="AZ571" t="str">
        <f t="shared" si="251"/>
        <v/>
      </c>
      <c r="BD571" t="str">
        <f t="shared" si="252"/>
        <v>YES</v>
      </c>
      <c r="BF571" t="e">
        <f t="shared" ca="1" si="263"/>
        <v>#VALUE!</v>
      </c>
    </row>
    <row r="572" spans="1:58">
      <c r="A572">
        <v>566</v>
      </c>
      <c r="D572" s="1" t="e">
        <f ca="1">INDIRECT(ADDRESS($C572,D$5,,,Table!$A$1))</f>
        <v>#VALUE!</v>
      </c>
      <c r="E572" t="e">
        <f ca="1">INDIRECT(ADDRESS($C572,E$5,,,Table!$A$1))</f>
        <v>#VALUE!</v>
      </c>
      <c r="F572" t="e">
        <f ca="1">INDIRECT(ADDRESS($C572,F$5,,,Table!$A$1))</f>
        <v>#VALUE!</v>
      </c>
      <c r="G572" t="e">
        <f ca="1">INDIRECT(ADDRESS($C572,G$5,,,Table!$A$1))</f>
        <v>#VALUE!</v>
      </c>
      <c r="H572" t="e">
        <f ca="1">INDIRECT(ADDRESS($C572,H$5,,,Table!$A$1))</f>
        <v>#VALUE!</v>
      </c>
      <c r="J572" t="str">
        <f>IF(OR(I572=Dev!$CU$46, I572=Dev!$CU$47, I572=Dev!$CU$48, I572=Dev!$CU$49, I572=Dev!$CU$50, I572=Dev!$CU$51, I572=Dev!$CU$52, I572=Dev!$CU$53, I572=Dev!$CR$48, I572=Dev!$CR$49),$C$3,                                                                  IF(OR(I572=Dev!$CU$54, I572=Dev!$CU$55, I572=Dev!$CU$56, I572=Dev!$CU$57, I572=Dev!$CU$58, I572=Dev!$CU$59, I572=Dev!$CS$48), $D$3,""))</f>
        <v/>
      </c>
      <c r="K572" t="e">
        <f ca="1">CONCATENATE(E572,Names!$P$3,I572)</f>
        <v>#VALUE!</v>
      </c>
      <c r="M572" t="e">
        <f ca="1">INDIRECT(ADDRESS($C572,M$5,,,Table!$A$1))</f>
        <v>#VALUE!</v>
      </c>
      <c r="O572" t="str">
        <f t="shared" si="264"/>
        <v/>
      </c>
      <c r="Q572" t="str">
        <f t="shared" si="265"/>
        <v/>
      </c>
      <c r="S572" t="str">
        <f ca="1">IFERROR(VLOOKUP(M572,Racks!$H$4:$M$30,Racks!$I$2),"")</f>
        <v/>
      </c>
      <c r="T572" t="str">
        <f ca="1">IFERROR(VLOOKUP(M572,Racks!$H$4:$M$30,Racks!$K$2),"")</f>
        <v/>
      </c>
      <c r="U572" t="str">
        <f t="shared" si="266"/>
        <v/>
      </c>
      <c r="V572" t="str">
        <f>CONCATENATE(Names!$C$17,Names!$N$3,U572)</f>
        <v>PRLTCB-</v>
      </c>
      <c r="Y572" t="str">
        <f>IF(OR(W572=Dev!$GJ$82, W572=Dev!$GJ$83, W572=Dev!$GJ$84, W572=Dev!$GJ$85, W572=Dev!$GJ$86, W572=Dev!$GJ$87, W572=Dev!$GJ$88, W572=Dev!$GJ$89, W572=Dev!$GG$82, W572=Dev!$GG$83, W572=Dev!$GG$84, W572=Dev!$GG$85, W572=Dev!$GG$86),Names!$C$10,                   IF(OR(W572=Dev!$GJ$90, W572=Dev!$GJ$91, W572=Dev!$GJ$92, W572=Dev!$GJ$93, W572=Dev!$GJ$94, W572=Dev!$GJ$95, W572=Dev!$GJ$96, W572=Dev!$GJ$97, W572=Dev!$GH$82), Names!$C$11,""))</f>
        <v/>
      </c>
      <c r="Z572" t="str">
        <f ca="1">IFERROR(VLOOKUP(M572,Racks!$H$4:$M$30,6),"")</f>
        <v/>
      </c>
      <c r="AA572" t="str">
        <f>IF(R572="","",CONCATENATE(S572,Names!$H$3,T572,Names!$J$3,Names!$K$3,Names!$L$3,V572))</f>
        <v/>
      </c>
      <c r="AB572" t="str">
        <f>IF(R572="","",CONCATENATE(V572,Names!$P$3,W572))</f>
        <v/>
      </c>
      <c r="AD572" t="str">
        <f t="shared" si="245"/>
        <v>CREATE</v>
      </c>
      <c r="AF572" t="str">
        <f t="shared" si="253"/>
        <v>??</v>
      </c>
      <c r="AH572" t="e">
        <f t="shared" ca="1" si="254"/>
        <v>#VALUE!</v>
      </c>
      <c r="AI572" t="str">
        <f t="shared" si="246"/>
        <v>AT</v>
      </c>
      <c r="AK572" t="str">
        <f t="shared" si="255"/>
        <v>??</v>
      </c>
      <c r="AM572" t="e">
        <f t="shared" ca="1" si="256"/>
        <v>#VALUE!</v>
      </c>
      <c r="AN572" t="str">
        <f t="shared" si="257"/>
        <v/>
      </c>
      <c r="AO572" t="str">
        <f t="shared" si="247"/>
        <v>KG</v>
      </c>
      <c r="AP572" t="str">
        <f t="shared" ca="1" si="258"/>
        <v/>
      </c>
      <c r="AQ572" t="str">
        <f t="shared" si="259"/>
        <v>??</v>
      </c>
      <c r="AS572" t="str">
        <f t="shared" si="260"/>
        <v/>
      </c>
      <c r="AT572" t="e">
        <f t="shared" ca="1" si="261"/>
        <v>#VALUE!</v>
      </c>
      <c r="AU572">
        <f t="shared" si="248"/>
        <v>5</v>
      </c>
      <c r="AV572" t="str">
        <f t="shared" si="262"/>
        <v>??</v>
      </c>
      <c r="AX572" t="str">
        <f t="shared" si="249"/>
        <v>staffanekstrom</v>
      </c>
      <c r="AY572" t="str">
        <f t="shared" si="250"/>
        <v>INSERTED</v>
      </c>
      <c r="AZ572" t="str">
        <f t="shared" si="251"/>
        <v/>
      </c>
      <c r="BD572" t="str">
        <f t="shared" si="252"/>
        <v>YES</v>
      </c>
      <c r="BF572" t="e">
        <f t="shared" ca="1" si="263"/>
        <v>#VALUE!</v>
      </c>
    </row>
    <row r="573" spans="1:58">
      <c r="A573">
        <v>567</v>
      </c>
      <c r="D573" s="1" t="e">
        <f ca="1">INDIRECT(ADDRESS($C573,D$5,,,Table!$A$1))</f>
        <v>#VALUE!</v>
      </c>
      <c r="E573" t="e">
        <f ca="1">INDIRECT(ADDRESS($C573,E$5,,,Table!$A$1))</f>
        <v>#VALUE!</v>
      </c>
      <c r="F573" t="e">
        <f ca="1">INDIRECT(ADDRESS($C573,F$5,,,Table!$A$1))</f>
        <v>#VALUE!</v>
      </c>
      <c r="G573" t="e">
        <f ca="1">INDIRECT(ADDRESS($C573,G$5,,,Table!$A$1))</f>
        <v>#VALUE!</v>
      </c>
      <c r="H573" t="e">
        <f ca="1">INDIRECT(ADDRESS($C573,H$5,,,Table!$A$1))</f>
        <v>#VALUE!</v>
      </c>
      <c r="J573" t="str">
        <f>IF(OR(I573=Dev!$CU$46, I573=Dev!$CU$47, I573=Dev!$CU$48, I573=Dev!$CU$49, I573=Dev!$CU$50, I573=Dev!$CU$51, I573=Dev!$CU$52, I573=Dev!$CU$53, I573=Dev!$CR$48, I573=Dev!$CR$49),$C$3,                                                                  IF(OR(I573=Dev!$CU$54, I573=Dev!$CU$55, I573=Dev!$CU$56, I573=Dev!$CU$57, I573=Dev!$CU$58, I573=Dev!$CU$59, I573=Dev!$CS$48), $D$3,""))</f>
        <v/>
      </c>
      <c r="K573" t="e">
        <f ca="1">CONCATENATE(E573,Names!$P$3,I573)</f>
        <v>#VALUE!</v>
      </c>
      <c r="M573" t="e">
        <f ca="1">INDIRECT(ADDRESS($C573,M$5,,,Table!$A$1))</f>
        <v>#VALUE!</v>
      </c>
      <c r="O573" t="str">
        <f t="shared" si="264"/>
        <v/>
      </c>
      <c r="Q573" t="str">
        <f t="shared" si="265"/>
        <v/>
      </c>
      <c r="S573" t="str">
        <f ca="1">IFERROR(VLOOKUP(M573,Racks!$H$4:$M$30,Racks!$I$2),"")</f>
        <v/>
      </c>
      <c r="T573" t="str">
        <f ca="1">IFERROR(VLOOKUP(M573,Racks!$H$4:$M$30,Racks!$K$2),"")</f>
        <v/>
      </c>
      <c r="U573" t="str">
        <f t="shared" si="266"/>
        <v/>
      </c>
      <c r="V573" t="str">
        <f>CONCATENATE(Names!$C$17,Names!$N$3,U573)</f>
        <v>PRLTCB-</v>
      </c>
      <c r="Y573" t="str">
        <f>IF(OR(W573=Dev!$GJ$82, W573=Dev!$GJ$83, W573=Dev!$GJ$84, W573=Dev!$GJ$85, W573=Dev!$GJ$86, W573=Dev!$GJ$87, W573=Dev!$GJ$88, W573=Dev!$GJ$89, W573=Dev!$GG$82, W573=Dev!$GG$83, W573=Dev!$GG$84, W573=Dev!$GG$85, W573=Dev!$GG$86),Names!$C$10,                   IF(OR(W573=Dev!$GJ$90, W573=Dev!$GJ$91, W573=Dev!$GJ$92, W573=Dev!$GJ$93, W573=Dev!$GJ$94, W573=Dev!$GJ$95, W573=Dev!$GJ$96, W573=Dev!$GJ$97, W573=Dev!$GH$82), Names!$C$11,""))</f>
        <v/>
      </c>
      <c r="Z573" t="str">
        <f ca="1">IFERROR(VLOOKUP(M573,Racks!$H$4:$M$30,6),"")</f>
        <v/>
      </c>
      <c r="AA573" t="str">
        <f>IF(R573="","",CONCATENATE(S573,Names!$H$3,T573,Names!$J$3,Names!$K$3,Names!$L$3,V573))</f>
        <v/>
      </c>
      <c r="AB573" t="str">
        <f>IF(R573="","",CONCATENATE(V573,Names!$P$3,W573))</f>
        <v/>
      </c>
      <c r="AD573" t="str">
        <f t="shared" si="245"/>
        <v>CREATE</v>
      </c>
      <c r="AF573" t="str">
        <f t="shared" si="253"/>
        <v>??</v>
      </c>
      <c r="AH573" t="e">
        <f t="shared" ca="1" si="254"/>
        <v>#VALUE!</v>
      </c>
      <c r="AI573" t="str">
        <f t="shared" si="246"/>
        <v>AT</v>
      </c>
      <c r="AK573" t="str">
        <f t="shared" si="255"/>
        <v>??</v>
      </c>
      <c r="AM573" t="e">
        <f t="shared" ca="1" si="256"/>
        <v>#VALUE!</v>
      </c>
      <c r="AN573" t="str">
        <f t="shared" si="257"/>
        <v/>
      </c>
      <c r="AO573" t="str">
        <f t="shared" si="247"/>
        <v>KG</v>
      </c>
      <c r="AP573" t="str">
        <f t="shared" ca="1" si="258"/>
        <v/>
      </c>
      <c r="AQ573" t="str">
        <f t="shared" si="259"/>
        <v>??</v>
      </c>
      <c r="AS573" t="str">
        <f t="shared" si="260"/>
        <v/>
      </c>
      <c r="AT573" t="e">
        <f t="shared" ca="1" si="261"/>
        <v>#VALUE!</v>
      </c>
      <c r="AU573">
        <f t="shared" si="248"/>
        <v>5</v>
      </c>
      <c r="AV573" t="str">
        <f t="shared" si="262"/>
        <v>??</v>
      </c>
      <c r="AX573" t="str">
        <f t="shared" si="249"/>
        <v>staffanekstrom</v>
      </c>
      <c r="AY573" t="str">
        <f t="shared" si="250"/>
        <v>INSERTED</v>
      </c>
      <c r="AZ573" t="str">
        <f t="shared" si="251"/>
        <v/>
      </c>
      <c r="BD573" t="str">
        <f t="shared" si="252"/>
        <v>YES</v>
      </c>
      <c r="BF573" t="e">
        <f t="shared" ca="1" si="263"/>
        <v>#VALUE!</v>
      </c>
    </row>
    <row r="574" spans="1:58">
      <c r="A574">
        <v>568</v>
      </c>
      <c r="D574" s="1" t="e">
        <f ca="1">INDIRECT(ADDRESS($C574,D$5,,,Table!$A$1))</f>
        <v>#VALUE!</v>
      </c>
      <c r="E574" t="e">
        <f ca="1">INDIRECT(ADDRESS($C574,E$5,,,Table!$A$1))</f>
        <v>#VALUE!</v>
      </c>
      <c r="F574" t="e">
        <f ca="1">INDIRECT(ADDRESS($C574,F$5,,,Table!$A$1))</f>
        <v>#VALUE!</v>
      </c>
      <c r="G574" t="e">
        <f ca="1">INDIRECT(ADDRESS($C574,G$5,,,Table!$A$1))</f>
        <v>#VALUE!</v>
      </c>
      <c r="H574" t="e">
        <f ca="1">INDIRECT(ADDRESS($C574,H$5,,,Table!$A$1))</f>
        <v>#VALUE!</v>
      </c>
      <c r="J574" t="str">
        <f>IF(OR(I574=Dev!$CU$46, I574=Dev!$CU$47, I574=Dev!$CU$48, I574=Dev!$CU$49, I574=Dev!$CU$50, I574=Dev!$CU$51, I574=Dev!$CU$52, I574=Dev!$CU$53, I574=Dev!$CR$48, I574=Dev!$CR$49),$C$3,                                                                  IF(OR(I574=Dev!$CU$54, I574=Dev!$CU$55, I574=Dev!$CU$56, I574=Dev!$CU$57, I574=Dev!$CU$58, I574=Dev!$CU$59, I574=Dev!$CS$48), $D$3,""))</f>
        <v/>
      </c>
      <c r="K574" t="e">
        <f ca="1">CONCATENATE(E574,Names!$P$3,I574)</f>
        <v>#VALUE!</v>
      </c>
      <c r="M574" t="e">
        <f ca="1">INDIRECT(ADDRESS($C574,M$5,,,Table!$A$1))</f>
        <v>#VALUE!</v>
      </c>
      <c r="O574" t="str">
        <f t="shared" si="264"/>
        <v/>
      </c>
      <c r="Q574" t="str">
        <f t="shared" si="265"/>
        <v/>
      </c>
      <c r="S574" t="str">
        <f ca="1">IFERROR(VLOOKUP(M574,Racks!$H$4:$M$30,Racks!$I$2),"")</f>
        <v/>
      </c>
      <c r="T574" t="str">
        <f ca="1">IFERROR(VLOOKUP(M574,Racks!$H$4:$M$30,Racks!$K$2),"")</f>
        <v/>
      </c>
      <c r="U574" t="str">
        <f t="shared" si="266"/>
        <v/>
      </c>
      <c r="V574" t="str">
        <f>CONCATENATE(Names!$C$17,Names!$N$3,U574)</f>
        <v>PRLTCB-</v>
      </c>
      <c r="Y574" t="str">
        <f>IF(OR(W574=Dev!$GJ$82, W574=Dev!$GJ$83, W574=Dev!$GJ$84, W574=Dev!$GJ$85, W574=Dev!$GJ$86, W574=Dev!$GJ$87, W574=Dev!$GJ$88, W574=Dev!$GJ$89, W574=Dev!$GG$82, W574=Dev!$GG$83, W574=Dev!$GG$84, W574=Dev!$GG$85, W574=Dev!$GG$86),Names!$C$10,                   IF(OR(W574=Dev!$GJ$90, W574=Dev!$GJ$91, W574=Dev!$GJ$92, W574=Dev!$GJ$93, W574=Dev!$GJ$94, W574=Dev!$GJ$95, W574=Dev!$GJ$96, W574=Dev!$GJ$97, W574=Dev!$GH$82), Names!$C$11,""))</f>
        <v/>
      </c>
      <c r="Z574" t="str">
        <f ca="1">IFERROR(VLOOKUP(M574,Racks!$H$4:$M$30,6),"")</f>
        <v/>
      </c>
      <c r="AA574" t="str">
        <f>IF(R574="","",CONCATENATE(S574,Names!$H$3,T574,Names!$J$3,Names!$K$3,Names!$L$3,V574))</f>
        <v/>
      </c>
      <c r="AB574" t="str">
        <f>IF(R574="","",CONCATENATE(V574,Names!$P$3,W574))</f>
        <v/>
      </c>
      <c r="AD574" t="str">
        <f t="shared" si="245"/>
        <v>CREATE</v>
      </c>
      <c r="AF574" t="str">
        <f t="shared" si="253"/>
        <v>??</v>
      </c>
      <c r="AH574" t="e">
        <f t="shared" ca="1" si="254"/>
        <v>#VALUE!</v>
      </c>
      <c r="AI574" t="str">
        <f t="shared" si="246"/>
        <v>AT</v>
      </c>
      <c r="AK574" t="str">
        <f t="shared" si="255"/>
        <v>??</v>
      </c>
      <c r="AM574" t="e">
        <f t="shared" ca="1" si="256"/>
        <v>#VALUE!</v>
      </c>
      <c r="AN574" t="str">
        <f t="shared" si="257"/>
        <v/>
      </c>
      <c r="AO574" t="str">
        <f t="shared" si="247"/>
        <v>KG</v>
      </c>
      <c r="AP574" t="str">
        <f t="shared" ca="1" si="258"/>
        <v/>
      </c>
      <c r="AQ574" t="str">
        <f t="shared" si="259"/>
        <v>??</v>
      </c>
      <c r="AS574" t="str">
        <f t="shared" si="260"/>
        <v/>
      </c>
      <c r="AT574" t="e">
        <f t="shared" ca="1" si="261"/>
        <v>#VALUE!</v>
      </c>
      <c r="AU574">
        <f t="shared" si="248"/>
        <v>5</v>
      </c>
      <c r="AV574" t="str">
        <f t="shared" si="262"/>
        <v>??</v>
      </c>
      <c r="AX574" t="str">
        <f t="shared" si="249"/>
        <v>staffanekstrom</v>
      </c>
      <c r="AY574" t="str">
        <f t="shared" si="250"/>
        <v>INSERTED</v>
      </c>
      <c r="AZ574" t="str">
        <f t="shared" si="251"/>
        <v/>
      </c>
      <c r="BD574" t="str">
        <f t="shared" si="252"/>
        <v>YES</v>
      </c>
      <c r="BF574" t="e">
        <f t="shared" ca="1" si="263"/>
        <v>#VALUE!</v>
      </c>
    </row>
    <row r="575" spans="1:58">
      <c r="A575">
        <v>569</v>
      </c>
      <c r="D575" s="1" t="e">
        <f ca="1">INDIRECT(ADDRESS($C575,D$5,,,Table!$A$1))</f>
        <v>#VALUE!</v>
      </c>
      <c r="E575" t="e">
        <f ca="1">INDIRECT(ADDRESS($C575,E$5,,,Table!$A$1))</f>
        <v>#VALUE!</v>
      </c>
      <c r="F575" t="e">
        <f ca="1">INDIRECT(ADDRESS($C575,F$5,,,Table!$A$1))</f>
        <v>#VALUE!</v>
      </c>
      <c r="G575" t="e">
        <f ca="1">INDIRECT(ADDRESS($C575,G$5,,,Table!$A$1))</f>
        <v>#VALUE!</v>
      </c>
      <c r="H575" t="e">
        <f ca="1">INDIRECT(ADDRESS($C575,H$5,,,Table!$A$1))</f>
        <v>#VALUE!</v>
      </c>
      <c r="J575" t="str">
        <f>IF(OR(I575=Dev!$CU$46, I575=Dev!$CU$47, I575=Dev!$CU$48, I575=Dev!$CU$49, I575=Dev!$CU$50, I575=Dev!$CU$51, I575=Dev!$CU$52, I575=Dev!$CU$53, I575=Dev!$CR$48, I575=Dev!$CR$49),$C$3,                                                                  IF(OR(I575=Dev!$CU$54, I575=Dev!$CU$55, I575=Dev!$CU$56, I575=Dev!$CU$57, I575=Dev!$CU$58, I575=Dev!$CU$59, I575=Dev!$CS$48), $D$3,""))</f>
        <v/>
      </c>
      <c r="K575" t="e">
        <f ca="1">CONCATENATE(E575,Names!$P$3,I575)</f>
        <v>#VALUE!</v>
      </c>
      <c r="M575" t="e">
        <f ca="1">INDIRECT(ADDRESS($C575,M$5,,,Table!$A$1))</f>
        <v>#VALUE!</v>
      </c>
      <c r="O575" t="str">
        <f t="shared" si="264"/>
        <v/>
      </c>
      <c r="Q575" t="str">
        <f t="shared" si="265"/>
        <v/>
      </c>
      <c r="S575" t="str">
        <f ca="1">IFERROR(VLOOKUP(M575,Racks!$H$4:$M$30,Racks!$I$2),"")</f>
        <v/>
      </c>
      <c r="T575" t="str">
        <f ca="1">IFERROR(VLOOKUP(M575,Racks!$H$4:$M$30,Racks!$K$2),"")</f>
        <v/>
      </c>
      <c r="U575" t="str">
        <f t="shared" si="266"/>
        <v/>
      </c>
      <c r="V575" t="str">
        <f>CONCATENATE(Names!$C$17,Names!$N$3,U575)</f>
        <v>PRLTCB-</v>
      </c>
      <c r="Y575" t="str">
        <f>IF(OR(W575=Dev!$GJ$82, W575=Dev!$GJ$83, W575=Dev!$GJ$84, W575=Dev!$GJ$85, W575=Dev!$GJ$86, W575=Dev!$GJ$87, W575=Dev!$GJ$88, W575=Dev!$GJ$89, W575=Dev!$GG$82, W575=Dev!$GG$83, W575=Dev!$GG$84, W575=Dev!$GG$85, W575=Dev!$GG$86),Names!$C$10,                   IF(OR(W575=Dev!$GJ$90, W575=Dev!$GJ$91, W575=Dev!$GJ$92, W575=Dev!$GJ$93, W575=Dev!$GJ$94, W575=Dev!$GJ$95, W575=Dev!$GJ$96, W575=Dev!$GJ$97, W575=Dev!$GH$82), Names!$C$11,""))</f>
        <v/>
      </c>
      <c r="Z575" t="str">
        <f ca="1">IFERROR(VLOOKUP(M575,Racks!$H$4:$M$30,6),"")</f>
        <v/>
      </c>
      <c r="AA575" t="str">
        <f>IF(R575="","",CONCATENATE(S575,Names!$H$3,T575,Names!$J$3,Names!$K$3,Names!$L$3,V575))</f>
        <v/>
      </c>
      <c r="AB575" t="str">
        <f>IF(R575="","",CONCATENATE(V575,Names!$P$3,W575))</f>
        <v/>
      </c>
      <c r="AD575" t="str">
        <f t="shared" si="245"/>
        <v>CREATE</v>
      </c>
      <c r="AF575" t="str">
        <f t="shared" si="253"/>
        <v>??</v>
      </c>
      <c r="AH575" t="e">
        <f t="shared" ca="1" si="254"/>
        <v>#VALUE!</v>
      </c>
      <c r="AI575" t="str">
        <f t="shared" si="246"/>
        <v>AT</v>
      </c>
      <c r="AK575" t="str">
        <f t="shared" si="255"/>
        <v>??</v>
      </c>
      <c r="AM575" t="e">
        <f t="shared" ca="1" si="256"/>
        <v>#VALUE!</v>
      </c>
      <c r="AN575" t="str">
        <f t="shared" si="257"/>
        <v/>
      </c>
      <c r="AO575" t="str">
        <f t="shared" si="247"/>
        <v>KG</v>
      </c>
      <c r="AP575" t="str">
        <f t="shared" ca="1" si="258"/>
        <v/>
      </c>
      <c r="AQ575" t="str">
        <f t="shared" si="259"/>
        <v>??</v>
      </c>
      <c r="AS575" t="str">
        <f t="shared" si="260"/>
        <v/>
      </c>
      <c r="AT575" t="e">
        <f t="shared" ca="1" si="261"/>
        <v>#VALUE!</v>
      </c>
      <c r="AU575">
        <f t="shared" si="248"/>
        <v>5</v>
      </c>
      <c r="AV575" t="str">
        <f t="shared" si="262"/>
        <v>??</v>
      </c>
      <c r="AX575" t="str">
        <f t="shared" si="249"/>
        <v>staffanekstrom</v>
      </c>
      <c r="AY575" t="str">
        <f t="shared" si="250"/>
        <v>INSERTED</v>
      </c>
      <c r="AZ575" t="str">
        <f t="shared" si="251"/>
        <v/>
      </c>
      <c r="BD575" t="str">
        <f t="shared" si="252"/>
        <v>YES</v>
      </c>
      <c r="BF575" t="e">
        <f t="shared" ca="1" si="263"/>
        <v>#VALUE!</v>
      </c>
    </row>
    <row r="576" spans="1:58">
      <c r="A576">
        <v>570</v>
      </c>
      <c r="D576" s="1" t="e">
        <f ca="1">INDIRECT(ADDRESS($C576,D$5,,,Table!$A$1))</f>
        <v>#VALUE!</v>
      </c>
      <c r="E576" t="e">
        <f ca="1">INDIRECT(ADDRESS($C576,E$5,,,Table!$A$1))</f>
        <v>#VALUE!</v>
      </c>
      <c r="F576" t="e">
        <f ca="1">INDIRECT(ADDRESS($C576,F$5,,,Table!$A$1))</f>
        <v>#VALUE!</v>
      </c>
      <c r="G576" t="e">
        <f ca="1">INDIRECT(ADDRESS($C576,G$5,,,Table!$A$1))</f>
        <v>#VALUE!</v>
      </c>
      <c r="H576" t="e">
        <f ca="1">INDIRECT(ADDRESS($C576,H$5,,,Table!$A$1))</f>
        <v>#VALUE!</v>
      </c>
      <c r="J576" t="str">
        <f>IF(OR(I576=Dev!$CU$46, I576=Dev!$CU$47, I576=Dev!$CU$48, I576=Dev!$CU$49, I576=Dev!$CU$50, I576=Dev!$CU$51, I576=Dev!$CU$52, I576=Dev!$CU$53, I576=Dev!$CR$48, I576=Dev!$CR$49),$C$3,                                                                  IF(OR(I576=Dev!$CU$54, I576=Dev!$CU$55, I576=Dev!$CU$56, I576=Dev!$CU$57, I576=Dev!$CU$58, I576=Dev!$CU$59, I576=Dev!$CS$48), $D$3,""))</f>
        <v/>
      </c>
      <c r="K576" t="e">
        <f ca="1">CONCATENATE(E576,Names!$P$3,I576)</f>
        <v>#VALUE!</v>
      </c>
      <c r="M576" t="e">
        <f ca="1">INDIRECT(ADDRESS($C576,M$5,,,Table!$A$1))</f>
        <v>#VALUE!</v>
      </c>
      <c r="O576" t="str">
        <f t="shared" si="264"/>
        <v/>
      </c>
      <c r="Q576" t="str">
        <f t="shared" si="265"/>
        <v/>
      </c>
      <c r="S576" t="str">
        <f ca="1">IFERROR(VLOOKUP(M576,Racks!$H$4:$M$30,Racks!$I$2),"")</f>
        <v/>
      </c>
      <c r="T576" t="str">
        <f ca="1">IFERROR(VLOOKUP(M576,Racks!$H$4:$M$30,Racks!$K$2),"")</f>
        <v/>
      </c>
      <c r="U576" t="str">
        <f t="shared" si="266"/>
        <v/>
      </c>
      <c r="V576" t="str">
        <f>CONCATENATE(Names!$C$17,Names!$N$3,U576)</f>
        <v>PRLTCB-</v>
      </c>
      <c r="Y576" t="str">
        <f>IF(OR(W576=Dev!$GJ$82, W576=Dev!$GJ$83, W576=Dev!$GJ$84, W576=Dev!$GJ$85, W576=Dev!$GJ$86, W576=Dev!$GJ$87, W576=Dev!$GJ$88, W576=Dev!$GJ$89, W576=Dev!$GG$82, W576=Dev!$GG$83, W576=Dev!$GG$84, W576=Dev!$GG$85, W576=Dev!$GG$86),Names!$C$10,                   IF(OR(W576=Dev!$GJ$90, W576=Dev!$GJ$91, W576=Dev!$GJ$92, W576=Dev!$GJ$93, W576=Dev!$GJ$94, W576=Dev!$GJ$95, W576=Dev!$GJ$96, W576=Dev!$GJ$97, W576=Dev!$GH$82), Names!$C$11,""))</f>
        <v/>
      </c>
      <c r="Z576" t="str">
        <f ca="1">IFERROR(VLOOKUP(M576,Racks!$H$4:$M$30,6),"")</f>
        <v/>
      </c>
      <c r="AA576" t="str">
        <f>IF(R576="","",CONCATENATE(S576,Names!$H$3,T576,Names!$J$3,Names!$K$3,Names!$L$3,V576))</f>
        <v/>
      </c>
      <c r="AB576" t="str">
        <f>IF(R576="","",CONCATENATE(V576,Names!$P$3,W576))</f>
        <v/>
      </c>
      <c r="AD576" t="str">
        <f t="shared" si="245"/>
        <v>CREATE</v>
      </c>
      <c r="AF576" t="str">
        <f t="shared" si="253"/>
        <v>??</v>
      </c>
      <c r="AH576" t="e">
        <f t="shared" ca="1" si="254"/>
        <v>#VALUE!</v>
      </c>
      <c r="AI576" t="str">
        <f t="shared" si="246"/>
        <v>AT</v>
      </c>
      <c r="AK576" t="str">
        <f t="shared" si="255"/>
        <v>??</v>
      </c>
      <c r="AM576" t="e">
        <f t="shared" ca="1" si="256"/>
        <v>#VALUE!</v>
      </c>
      <c r="AN576" t="str">
        <f t="shared" si="257"/>
        <v/>
      </c>
      <c r="AO576" t="str">
        <f t="shared" si="247"/>
        <v>KG</v>
      </c>
      <c r="AP576" t="str">
        <f t="shared" ca="1" si="258"/>
        <v/>
      </c>
      <c r="AQ576" t="str">
        <f t="shared" si="259"/>
        <v>??</v>
      </c>
      <c r="AS576" t="str">
        <f t="shared" si="260"/>
        <v/>
      </c>
      <c r="AT576" t="e">
        <f t="shared" ca="1" si="261"/>
        <v>#VALUE!</v>
      </c>
      <c r="AU576">
        <f t="shared" si="248"/>
        <v>5</v>
      </c>
      <c r="AV576" t="str">
        <f t="shared" si="262"/>
        <v>??</v>
      </c>
      <c r="AX576" t="str">
        <f t="shared" si="249"/>
        <v>staffanekstrom</v>
      </c>
      <c r="AY576" t="str">
        <f t="shared" si="250"/>
        <v>INSERTED</v>
      </c>
      <c r="AZ576" t="str">
        <f t="shared" si="251"/>
        <v/>
      </c>
      <c r="BD576" t="str">
        <f t="shared" si="252"/>
        <v>YES</v>
      </c>
      <c r="BF576" t="e">
        <f t="shared" ca="1" si="263"/>
        <v>#VALUE!</v>
      </c>
    </row>
    <row r="577" spans="1:58">
      <c r="A577">
        <v>571</v>
      </c>
      <c r="D577" s="1" t="e">
        <f ca="1">INDIRECT(ADDRESS($C577,D$5,,,Table!$A$1))</f>
        <v>#VALUE!</v>
      </c>
      <c r="E577" t="e">
        <f ca="1">INDIRECT(ADDRESS($C577,E$5,,,Table!$A$1))</f>
        <v>#VALUE!</v>
      </c>
      <c r="F577" t="e">
        <f ca="1">INDIRECT(ADDRESS($C577,F$5,,,Table!$A$1))</f>
        <v>#VALUE!</v>
      </c>
      <c r="G577" t="e">
        <f ca="1">INDIRECT(ADDRESS($C577,G$5,,,Table!$A$1))</f>
        <v>#VALUE!</v>
      </c>
      <c r="H577" t="e">
        <f ca="1">INDIRECT(ADDRESS($C577,H$5,,,Table!$A$1))</f>
        <v>#VALUE!</v>
      </c>
      <c r="J577" t="str">
        <f>IF(OR(I577=Dev!$CU$46, I577=Dev!$CU$47, I577=Dev!$CU$48, I577=Dev!$CU$49, I577=Dev!$CU$50, I577=Dev!$CU$51, I577=Dev!$CU$52, I577=Dev!$CU$53, I577=Dev!$CR$48, I577=Dev!$CR$49),$C$3,                                                                  IF(OR(I577=Dev!$CU$54, I577=Dev!$CU$55, I577=Dev!$CU$56, I577=Dev!$CU$57, I577=Dev!$CU$58, I577=Dev!$CU$59, I577=Dev!$CS$48), $D$3,""))</f>
        <v/>
      </c>
      <c r="K577" t="e">
        <f ca="1">CONCATENATE(E577,Names!$P$3,I577)</f>
        <v>#VALUE!</v>
      </c>
      <c r="M577" t="e">
        <f ca="1">INDIRECT(ADDRESS($C577,M$5,,,Table!$A$1))</f>
        <v>#VALUE!</v>
      </c>
      <c r="O577" t="str">
        <f t="shared" si="264"/>
        <v/>
      </c>
      <c r="Q577" t="str">
        <f t="shared" si="265"/>
        <v/>
      </c>
      <c r="S577" t="str">
        <f ca="1">IFERROR(VLOOKUP(M577,Racks!$H$4:$M$30,Racks!$I$2),"")</f>
        <v/>
      </c>
      <c r="T577" t="str">
        <f ca="1">IFERROR(VLOOKUP(M577,Racks!$H$4:$M$30,Racks!$K$2),"")</f>
        <v/>
      </c>
      <c r="U577" t="str">
        <f t="shared" si="266"/>
        <v/>
      </c>
      <c r="V577" t="str">
        <f>CONCATENATE(Names!$C$17,Names!$N$3,U577)</f>
        <v>PRLTCB-</v>
      </c>
      <c r="Y577" t="str">
        <f>IF(OR(W577=Dev!$GJ$82, W577=Dev!$GJ$83, W577=Dev!$GJ$84, W577=Dev!$GJ$85, W577=Dev!$GJ$86, W577=Dev!$GJ$87, W577=Dev!$GJ$88, W577=Dev!$GJ$89, W577=Dev!$GG$82, W577=Dev!$GG$83, W577=Dev!$GG$84, W577=Dev!$GG$85, W577=Dev!$GG$86),Names!$C$10,                   IF(OR(W577=Dev!$GJ$90, W577=Dev!$GJ$91, W577=Dev!$GJ$92, W577=Dev!$GJ$93, W577=Dev!$GJ$94, W577=Dev!$GJ$95, W577=Dev!$GJ$96, W577=Dev!$GJ$97, W577=Dev!$GH$82), Names!$C$11,""))</f>
        <v/>
      </c>
      <c r="Z577" t="str">
        <f ca="1">IFERROR(VLOOKUP(M577,Racks!$H$4:$M$30,6),"")</f>
        <v/>
      </c>
      <c r="AA577" t="str">
        <f>IF(R577="","",CONCATENATE(S577,Names!$H$3,T577,Names!$J$3,Names!$K$3,Names!$L$3,V577))</f>
        <v/>
      </c>
      <c r="AB577" t="str">
        <f>IF(R577="","",CONCATENATE(V577,Names!$P$3,W577))</f>
        <v/>
      </c>
      <c r="AD577" t="str">
        <f t="shared" si="245"/>
        <v>CREATE</v>
      </c>
      <c r="AF577" t="str">
        <f t="shared" si="253"/>
        <v>??</v>
      </c>
      <c r="AH577" t="e">
        <f t="shared" ca="1" si="254"/>
        <v>#VALUE!</v>
      </c>
      <c r="AI577" t="str">
        <f t="shared" si="246"/>
        <v>AT</v>
      </c>
      <c r="AK577" t="str">
        <f t="shared" si="255"/>
        <v>??</v>
      </c>
      <c r="AM577" t="e">
        <f t="shared" ca="1" si="256"/>
        <v>#VALUE!</v>
      </c>
      <c r="AN577" t="str">
        <f t="shared" si="257"/>
        <v/>
      </c>
      <c r="AO577" t="str">
        <f t="shared" si="247"/>
        <v>KG</v>
      </c>
      <c r="AP577" t="str">
        <f t="shared" ca="1" si="258"/>
        <v/>
      </c>
      <c r="AQ577" t="str">
        <f t="shared" si="259"/>
        <v>??</v>
      </c>
      <c r="AS577" t="str">
        <f t="shared" si="260"/>
        <v/>
      </c>
      <c r="AT577" t="e">
        <f t="shared" ca="1" si="261"/>
        <v>#VALUE!</v>
      </c>
      <c r="AU577">
        <f t="shared" si="248"/>
        <v>5</v>
      </c>
      <c r="AV577" t="str">
        <f t="shared" si="262"/>
        <v>??</v>
      </c>
      <c r="AX577" t="str">
        <f t="shared" si="249"/>
        <v>staffanekstrom</v>
      </c>
      <c r="AY577" t="str">
        <f t="shared" si="250"/>
        <v>INSERTED</v>
      </c>
      <c r="AZ577" t="str">
        <f t="shared" si="251"/>
        <v/>
      </c>
      <c r="BD577" t="str">
        <f t="shared" si="252"/>
        <v>YES</v>
      </c>
      <c r="BF577" t="e">
        <f t="shared" ca="1" si="263"/>
        <v>#VALUE!</v>
      </c>
    </row>
    <row r="578" spans="1:58">
      <c r="A578">
        <v>572</v>
      </c>
      <c r="D578" s="1" t="e">
        <f ca="1">INDIRECT(ADDRESS($C578,D$5,,,Table!$A$1))</f>
        <v>#VALUE!</v>
      </c>
      <c r="E578" t="e">
        <f ca="1">INDIRECT(ADDRESS($C578,E$5,,,Table!$A$1))</f>
        <v>#VALUE!</v>
      </c>
      <c r="F578" t="e">
        <f ca="1">INDIRECT(ADDRESS($C578,F$5,,,Table!$A$1))</f>
        <v>#VALUE!</v>
      </c>
      <c r="G578" t="e">
        <f ca="1">INDIRECT(ADDRESS($C578,G$5,,,Table!$A$1))</f>
        <v>#VALUE!</v>
      </c>
      <c r="H578" t="e">
        <f ca="1">INDIRECT(ADDRESS($C578,H$5,,,Table!$A$1))</f>
        <v>#VALUE!</v>
      </c>
      <c r="J578" t="str">
        <f>IF(OR(I578=Dev!$CU$46, I578=Dev!$CU$47, I578=Dev!$CU$48, I578=Dev!$CU$49, I578=Dev!$CU$50, I578=Dev!$CU$51, I578=Dev!$CU$52, I578=Dev!$CU$53, I578=Dev!$CR$48, I578=Dev!$CR$49),$C$3,                                                                  IF(OR(I578=Dev!$CU$54, I578=Dev!$CU$55, I578=Dev!$CU$56, I578=Dev!$CU$57, I578=Dev!$CU$58, I578=Dev!$CU$59, I578=Dev!$CS$48), $D$3,""))</f>
        <v/>
      </c>
      <c r="K578" t="e">
        <f ca="1">CONCATENATE(E578,Names!$P$3,I578)</f>
        <v>#VALUE!</v>
      </c>
      <c r="M578" t="e">
        <f ca="1">INDIRECT(ADDRESS($C578,M$5,,,Table!$A$1))</f>
        <v>#VALUE!</v>
      </c>
      <c r="O578" t="str">
        <f t="shared" si="264"/>
        <v/>
      </c>
      <c r="Q578" t="str">
        <f t="shared" si="265"/>
        <v/>
      </c>
      <c r="S578" t="str">
        <f ca="1">IFERROR(VLOOKUP(M578,Racks!$H$4:$M$30,Racks!$I$2),"")</f>
        <v/>
      </c>
      <c r="T578" t="str">
        <f ca="1">IFERROR(VLOOKUP(M578,Racks!$H$4:$M$30,Racks!$K$2),"")</f>
        <v/>
      </c>
      <c r="U578" t="str">
        <f t="shared" si="266"/>
        <v/>
      </c>
      <c r="V578" t="str">
        <f>CONCATENATE(Names!$C$17,Names!$N$3,U578)</f>
        <v>PRLTCB-</v>
      </c>
      <c r="Y578" t="str">
        <f>IF(OR(W578=Dev!$GJ$82, W578=Dev!$GJ$83, W578=Dev!$GJ$84, W578=Dev!$GJ$85, W578=Dev!$GJ$86, W578=Dev!$GJ$87, W578=Dev!$GJ$88, W578=Dev!$GJ$89, W578=Dev!$GG$82, W578=Dev!$GG$83, W578=Dev!$GG$84, W578=Dev!$GG$85, W578=Dev!$GG$86),Names!$C$10,                   IF(OR(W578=Dev!$GJ$90, W578=Dev!$GJ$91, W578=Dev!$GJ$92, W578=Dev!$GJ$93, W578=Dev!$GJ$94, W578=Dev!$GJ$95, W578=Dev!$GJ$96, W578=Dev!$GJ$97, W578=Dev!$GH$82), Names!$C$11,""))</f>
        <v/>
      </c>
      <c r="Z578" t="str">
        <f ca="1">IFERROR(VLOOKUP(M578,Racks!$H$4:$M$30,6),"")</f>
        <v/>
      </c>
      <c r="AA578" t="str">
        <f>IF(R578="","",CONCATENATE(S578,Names!$H$3,T578,Names!$J$3,Names!$K$3,Names!$L$3,V578))</f>
        <v/>
      </c>
      <c r="AB578" t="str">
        <f>IF(R578="","",CONCATENATE(V578,Names!$P$3,W578))</f>
        <v/>
      </c>
      <c r="AD578" t="str">
        <f t="shared" si="245"/>
        <v>CREATE</v>
      </c>
      <c r="AF578" t="str">
        <f t="shared" si="253"/>
        <v>??</v>
      </c>
      <c r="AH578" t="e">
        <f t="shared" ca="1" si="254"/>
        <v>#VALUE!</v>
      </c>
      <c r="AI578" t="str">
        <f t="shared" si="246"/>
        <v>AT</v>
      </c>
      <c r="AK578" t="str">
        <f t="shared" si="255"/>
        <v>??</v>
      </c>
      <c r="AM578" t="e">
        <f t="shared" ca="1" si="256"/>
        <v>#VALUE!</v>
      </c>
      <c r="AN578" t="str">
        <f t="shared" si="257"/>
        <v/>
      </c>
      <c r="AO578" t="str">
        <f t="shared" si="247"/>
        <v>KG</v>
      </c>
      <c r="AP578" t="str">
        <f t="shared" ca="1" si="258"/>
        <v/>
      </c>
      <c r="AQ578" t="str">
        <f t="shared" si="259"/>
        <v>??</v>
      </c>
      <c r="AS578" t="str">
        <f t="shared" si="260"/>
        <v/>
      </c>
      <c r="AT578" t="e">
        <f t="shared" ca="1" si="261"/>
        <v>#VALUE!</v>
      </c>
      <c r="AU578">
        <f t="shared" si="248"/>
        <v>5</v>
      </c>
      <c r="AV578" t="str">
        <f t="shared" si="262"/>
        <v>??</v>
      </c>
      <c r="AX578" t="str">
        <f t="shared" si="249"/>
        <v>staffanekstrom</v>
      </c>
      <c r="AY578" t="str">
        <f t="shared" si="250"/>
        <v>INSERTED</v>
      </c>
      <c r="AZ578" t="str">
        <f t="shared" si="251"/>
        <v/>
      </c>
      <c r="BD578" t="str">
        <f t="shared" si="252"/>
        <v>YES</v>
      </c>
      <c r="BF578" t="e">
        <f t="shared" ca="1" si="263"/>
        <v>#VALUE!</v>
      </c>
    </row>
    <row r="579" spans="1:58">
      <c r="A579">
        <v>573</v>
      </c>
      <c r="D579" s="1" t="e">
        <f ca="1">INDIRECT(ADDRESS($C579,D$5,,,Table!$A$1))</f>
        <v>#VALUE!</v>
      </c>
      <c r="E579" t="e">
        <f ca="1">INDIRECT(ADDRESS($C579,E$5,,,Table!$A$1))</f>
        <v>#VALUE!</v>
      </c>
      <c r="F579" t="e">
        <f ca="1">INDIRECT(ADDRESS($C579,F$5,,,Table!$A$1))</f>
        <v>#VALUE!</v>
      </c>
      <c r="G579" t="e">
        <f ca="1">INDIRECT(ADDRESS($C579,G$5,,,Table!$A$1))</f>
        <v>#VALUE!</v>
      </c>
      <c r="H579" t="e">
        <f ca="1">INDIRECT(ADDRESS($C579,H$5,,,Table!$A$1))</f>
        <v>#VALUE!</v>
      </c>
      <c r="J579" t="str">
        <f>IF(OR(I579=Dev!$CU$46, I579=Dev!$CU$47, I579=Dev!$CU$48, I579=Dev!$CU$49, I579=Dev!$CU$50, I579=Dev!$CU$51, I579=Dev!$CU$52, I579=Dev!$CU$53, I579=Dev!$CR$48, I579=Dev!$CR$49),$C$3,                                                                  IF(OR(I579=Dev!$CU$54, I579=Dev!$CU$55, I579=Dev!$CU$56, I579=Dev!$CU$57, I579=Dev!$CU$58, I579=Dev!$CU$59, I579=Dev!$CS$48), $D$3,""))</f>
        <v/>
      </c>
      <c r="K579" t="e">
        <f ca="1">CONCATENATE(E579,Names!$P$3,I579)</f>
        <v>#VALUE!</v>
      </c>
      <c r="M579" t="e">
        <f ca="1">INDIRECT(ADDRESS($C579,M$5,,,Table!$A$1))</f>
        <v>#VALUE!</v>
      </c>
      <c r="O579" t="str">
        <f t="shared" si="264"/>
        <v/>
      </c>
      <c r="Q579" t="str">
        <f t="shared" si="265"/>
        <v/>
      </c>
      <c r="S579" t="str">
        <f ca="1">IFERROR(VLOOKUP(M579,Racks!$H$4:$M$30,Racks!$I$2),"")</f>
        <v/>
      </c>
      <c r="T579" t="str">
        <f ca="1">IFERROR(VLOOKUP(M579,Racks!$H$4:$M$30,Racks!$K$2),"")</f>
        <v/>
      </c>
      <c r="U579" t="str">
        <f t="shared" si="266"/>
        <v/>
      </c>
      <c r="V579" t="str">
        <f>CONCATENATE(Names!$C$17,Names!$N$3,U579)</f>
        <v>PRLTCB-</v>
      </c>
      <c r="Y579" t="str">
        <f>IF(OR(W579=Dev!$GJ$82, W579=Dev!$GJ$83, W579=Dev!$GJ$84, W579=Dev!$GJ$85, W579=Dev!$GJ$86, W579=Dev!$GJ$87, W579=Dev!$GJ$88, W579=Dev!$GJ$89, W579=Dev!$GG$82, W579=Dev!$GG$83, W579=Dev!$GG$84, W579=Dev!$GG$85, W579=Dev!$GG$86),Names!$C$10,                   IF(OR(W579=Dev!$GJ$90, W579=Dev!$GJ$91, W579=Dev!$GJ$92, W579=Dev!$GJ$93, W579=Dev!$GJ$94, W579=Dev!$GJ$95, W579=Dev!$GJ$96, W579=Dev!$GJ$97, W579=Dev!$GH$82), Names!$C$11,""))</f>
        <v/>
      </c>
      <c r="Z579" t="str">
        <f ca="1">IFERROR(VLOOKUP(M579,Racks!$H$4:$M$30,6),"")</f>
        <v/>
      </c>
      <c r="AA579" t="str">
        <f>IF(R579="","",CONCATENATE(S579,Names!$H$3,T579,Names!$J$3,Names!$K$3,Names!$L$3,V579))</f>
        <v/>
      </c>
      <c r="AB579" t="str">
        <f>IF(R579="","",CONCATENATE(V579,Names!$P$3,W579))</f>
        <v/>
      </c>
      <c r="AD579" t="str">
        <f t="shared" si="245"/>
        <v>CREATE</v>
      </c>
      <c r="AF579" t="str">
        <f t="shared" si="253"/>
        <v>??</v>
      </c>
      <c r="AH579" t="e">
        <f t="shared" ca="1" si="254"/>
        <v>#VALUE!</v>
      </c>
      <c r="AI579" t="str">
        <f t="shared" si="246"/>
        <v>AT</v>
      </c>
      <c r="AK579" t="str">
        <f t="shared" si="255"/>
        <v>??</v>
      </c>
      <c r="AM579" t="e">
        <f t="shared" ca="1" si="256"/>
        <v>#VALUE!</v>
      </c>
      <c r="AN579" t="str">
        <f t="shared" si="257"/>
        <v/>
      </c>
      <c r="AO579" t="str">
        <f t="shared" si="247"/>
        <v>KG</v>
      </c>
      <c r="AP579" t="str">
        <f t="shared" ca="1" si="258"/>
        <v/>
      </c>
      <c r="AQ579" t="str">
        <f t="shared" si="259"/>
        <v>??</v>
      </c>
      <c r="AS579" t="str">
        <f t="shared" si="260"/>
        <v/>
      </c>
      <c r="AT579" t="e">
        <f t="shared" ca="1" si="261"/>
        <v>#VALUE!</v>
      </c>
      <c r="AU579">
        <f t="shared" si="248"/>
        <v>5</v>
      </c>
      <c r="AV579" t="str">
        <f t="shared" si="262"/>
        <v>??</v>
      </c>
      <c r="AX579" t="str">
        <f t="shared" si="249"/>
        <v>staffanekstrom</v>
      </c>
      <c r="AY579" t="str">
        <f t="shared" si="250"/>
        <v>INSERTED</v>
      </c>
      <c r="AZ579" t="str">
        <f t="shared" si="251"/>
        <v/>
      </c>
      <c r="BD579" t="str">
        <f t="shared" si="252"/>
        <v>YES</v>
      </c>
      <c r="BF579" t="e">
        <f t="shared" ca="1" si="263"/>
        <v>#VALUE!</v>
      </c>
    </row>
    <row r="580" spans="1:58">
      <c r="A580">
        <v>574</v>
      </c>
      <c r="D580" s="1" t="e">
        <f ca="1">INDIRECT(ADDRESS($C580,D$5,,,Table!$A$1))</f>
        <v>#VALUE!</v>
      </c>
      <c r="E580" t="e">
        <f ca="1">INDIRECT(ADDRESS($C580,E$5,,,Table!$A$1))</f>
        <v>#VALUE!</v>
      </c>
      <c r="F580" t="e">
        <f ca="1">INDIRECT(ADDRESS($C580,F$5,,,Table!$A$1))</f>
        <v>#VALUE!</v>
      </c>
      <c r="G580" t="e">
        <f ca="1">INDIRECT(ADDRESS($C580,G$5,,,Table!$A$1))</f>
        <v>#VALUE!</v>
      </c>
      <c r="H580" t="e">
        <f ca="1">INDIRECT(ADDRESS($C580,H$5,,,Table!$A$1))</f>
        <v>#VALUE!</v>
      </c>
      <c r="J580" t="str">
        <f>IF(OR(I580=Dev!$CU$46, I580=Dev!$CU$47, I580=Dev!$CU$48, I580=Dev!$CU$49, I580=Dev!$CU$50, I580=Dev!$CU$51, I580=Dev!$CU$52, I580=Dev!$CU$53, I580=Dev!$CR$48, I580=Dev!$CR$49),$C$3,                                                                  IF(OR(I580=Dev!$CU$54, I580=Dev!$CU$55, I580=Dev!$CU$56, I580=Dev!$CU$57, I580=Dev!$CU$58, I580=Dev!$CU$59, I580=Dev!$CS$48), $D$3,""))</f>
        <v/>
      </c>
      <c r="K580" t="e">
        <f ca="1">CONCATENATE(E580,Names!$P$3,I580)</f>
        <v>#VALUE!</v>
      </c>
      <c r="M580" t="e">
        <f ca="1">INDIRECT(ADDRESS($C580,M$5,,,Table!$A$1))</f>
        <v>#VALUE!</v>
      </c>
      <c r="O580" t="str">
        <f t="shared" si="264"/>
        <v/>
      </c>
      <c r="Q580" t="str">
        <f t="shared" si="265"/>
        <v/>
      </c>
      <c r="S580" t="str">
        <f ca="1">IFERROR(VLOOKUP(M580,Racks!$H$4:$M$30,Racks!$I$2),"")</f>
        <v/>
      </c>
      <c r="T580" t="str">
        <f ca="1">IFERROR(VLOOKUP(M580,Racks!$H$4:$M$30,Racks!$K$2),"")</f>
        <v/>
      </c>
      <c r="U580" t="str">
        <f t="shared" si="266"/>
        <v/>
      </c>
      <c r="V580" t="str">
        <f>CONCATENATE(Names!$C$17,Names!$N$3,U580)</f>
        <v>PRLTCB-</v>
      </c>
      <c r="Y580" t="str">
        <f>IF(OR(W580=Dev!$GJ$82, W580=Dev!$GJ$83, W580=Dev!$GJ$84, W580=Dev!$GJ$85, W580=Dev!$GJ$86, W580=Dev!$GJ$87, W580=Dev!$GJ$88, W580=Dev!$GJ$89, W580=Dev!$GG$82, W580=Dev!$GG$83, W580=Dev!$GG$84, W580=Dev!$GG$85, W580=Dev!$GG$86),Names!$C$10,                   IF(OR(W580=Dev!$GJ$90, W580=Dev!$GJ$91, W580=Dev!$GJ$92, W580=Dev!$GJ$93, W580=Dev!$GJ$94, W580=Dev!$GJ$95, W580=Dev!$GJ$96, W580=Dev!$GJ$97, W580=Dev!$GH$82), Names!$C$11,""))</f>
        <v/>
      </c>
      <c r="Z580" t="str">
        <f ca="1">IFERROR(VLOOKUP(M580,Racks!$H$4:$M$30,6),"")</f>
        <v/>
      </c>
      <c r="AA580" t="str">
        <f>IF(R580="","",CONCATENATE(S580,Names!$H$3,T580,Names!$J$3,Names!$K$3,Names!$L$3,V580))</f>
        <v/>
      </c>
      <c r="AB580" t="str">
        <f>IF(R580="","",CONCATENATE(V580,Names!$P$3,W580))</f>
        <v/>
      </c>
      <c r="AD580" t="str">
        <f t="shared" si="245"/>
        <v>CREATE</v>
      </c>
      <c r="AF580" t="str">
        <f t="shared" si="253"/>
        <v>??</v>
      </c>
      <c r="AH580" t="e">
        <f t="shared" ca="1" si="254"/>
        <v>#VALUE!</v>
      </c>
      <c r="AI580" t="str">
        <f t="shared" si="246"/>
        <v>AT</v>
      </c>
      <c r="AK580" t="str">
        <f t="shared" si="255"/>
        <v>??</v>
      </c>
      <c r="AM580" t="e">
        <f t="shared" ca="1" si="256"/>
        <v>#VALUE!</v>
      </c>
      <c r="AN580" t="str">
        <f t="shared" si="257"/>
        <v/>
      </c>
      <c r="AO580" t="str">
        <f t="shared" si="247"/>
        <v>KG</v>
      </c>
      <c r="AP580" t="str">
        <f t="shared" ca="1" si="258"/>
        <v/>
      </c>
      <c r="AQ580" t="str">
        <f t="shared" si="259"/>
        <v>??</v>
      </c>
      <c r="AS580" t="str">
        <f t="shared" si="260"/>
        <v/>
      </c>
      <c r="AT580" t="e">
        <f t="shared" ca="1" si="261"/>
        <v>#VALUE!</v>
      </c>
      <c r="AU580">
        <f t="shared" si="248"/>
        <v>5</v>
      </c>
      <c r="AV580" t="str">
        <f t="shared" si="262"/>
        <v>??</v>
      </c>
      <c r="AX580" t="str">
        <f t="shared" si="249"/>
        <v>staffanekstrom</v>
      </c>
      <c r="AY580" t="str">
        <f t="shared" si="250"/>
        <v>INSERTED</v>
      </c>
      <c r="AZ580" t="str">
        <f t="shared" si="251"/>
        <v/>
      </c>
      <c r="BD580" t="str">
        <f t="shared" si="252"/>
        <v>YES</v>
      </c>
      <c r="BF580" t="e">
        <f t="shared" ca="1" si="263"/>
        <v>#VALUE!</v>
      </c>
    </row>
    <row r="581" spans="1:58">
      <c r="A581">
        <v>575</v>
      </c>
      <c r="D581" s="1" t="e">
        <f ca="1">INDIRECT(ADDRESS($C581,D$5,,,Table!$A$1))</f>
        <v>#VALUE!</v>
      </c>
      <c r="E581" t="e">
        <f ca="1">INDIRECT(ADDRESS($C581,E$5,,,Table!$A$1))</f>
        <v>#VALUE!</v>
      </c>
      <c r="F581" t="e">
        <f ca="1">INDIRECT(ADDRESS($C581,F$5,,,Table!$A$1))</f>
        <v>#VALUE!</v>
      </c>
      <c r="G581" t="e">
        <f ca="1">INDIRECT(ADDRESS($C581,G$5,,,Table!$A$1))</f>
        <v>#VALUE!</v>
      </c>
      <c r="H581" t="e">
        <f ca="1">INDIRECT(ADDRESS($C581,H$5,,,Table!$A$1))</f>
        <v>#VALUE!</v>
      </c>
      <c r="J581" t="str">
        <f>IF(OR(I581=Dev!$CU$46, I581=Dev!$CU$47, I581=Dev!$CU$48, I581=Dev!$CU$49, I581=Dev!$CU$50, I581=Dev!$CU$51, I581=Dev!$CU$52, I581=Dev!$CU$53, I581=Dev!$CR$48, I581=Dev!$CR$49),$C$3,                                                                  IF(OR(I581=Dev!$CU$54, I581=Dev!$CU$55, I581=Dev!$CU$56, I581=Dev!$CU$57, I581=Dev!$CU$58, I581=Dev!$CU$59, I581=Dev!$CS$48), $D$3,""))</f>
        <v/>
      </c>
      <c r="K581" t="e">
        <f ca="1">CONCATENATE(E581,Names!$P$3,I581)</f>
        <v>#VALUE!</v>
      </c>
      <c r="M581" t="e">
        <f ca="1">INDIRECT(ADDRESS($C581,M$5,,,Table!$A$1))</f>
        <v>#VALUE!</v>
      </c>
      <c r="O581" t="str">
        <f t="shared" si="264"/>
        <v/>
      </c>
      <c r="Q581" t="str">
        <f t="shared" si="265"/>
        <v/>
      </c>
      <c r="S581" t="str">
        <f ca="1">IFERROR(VLOOKUP(M581,Racks!$H$4:$M$30,Racks!$I$2),"")</f>
        <v/>
      </c>
      <c r="T581" t="str">
        <f ca="1">IFERROR(VLOOKUP(M581,Racks!$H$4:$M$30,Racks!$K$2),"")</f>
        <v/>
      </c>
      <c r="U581" t="str">
        <f t="shared" si="266"/>
        <v/>
      </c>
      <c r="V581" t="str">
        <f>CONCATENATE(Names!$C$17,Names!$N$3,U581)</f>
        <v>PRLTCB-</v>
      </c>
      <c r="Y581" t="str">
        <f>IF(OR(W581=Dev!$GJ$82, W581=Dev!$GJ$83, W581=Dev!$GJ$84, W581=Dev!$GJ$85, W581=Dev!$GJ$86, W581=Dev!$GJ$87, W581=Dev!$GJ$88, W581=Dev!$GJ$89, W581=Dev!$GG$82, W581=Dev!$GG$83, W581=Dev!$GG$84, W581=Dev!$GG$85, W581=Dev!$GG$86),Names!$C$10,                   IF(OR(W581=Dev!$GJ$90, W581=Dev!$GJ$91, W581=Dev!$GJ$92, W581=Dev!$GJ$93, W581=Dev!$GJ$94, W581=Dev!$GJ$95, W581=Dev!$GJ$96, W581=Dev!$GJ$97, W581=Dev!$GH$82), Names!$C$11,""))</f>
        <v/>
      </c>
      <c r="Z581" t="str">
        <f ca="1">IFERROR(VLOOKUP(M581,Racks!$H$4:$M$30,6),"")</f>
        <v/>
      </c>
      <c r="AA581" t="str">
        <f>IF(R581="","",CONCATENATE(S581,Names!$H$3,T581,Names!$J$3,Names!$K$3,Names!$L$3,V581))</f>
        <v/>
      </c>
      <c r="AB581" t="str">
        <f>IF(R581="","",CONCATENATE(V581,Names!$P$3,W581))</f>
        <v/>
      </c>
      <c r="AD581" t="str">
        <f t="shared" si="245"/>
        <v>CREATE</v>
      </c>
      <c r="AF581" t="str">
        <f t="shared" si="253"/>
        <v>??</v>
      </c>
      <c r="AH581" t="e">
        <f t="shared" ca="1" si="254"/>
        <v>#VALUE!</v>
      </c>
      <c r="AI581" t="str">
        <f t="shared" si="246"/>
        <v>AT</v>
      </c>
      <c r="AK581" t="str">
        <f t="shared" si="255"/>
        <v>??</v>
      </c>
      <c r="AM581" t="e">
        <f t="shared" ca="1" si="256"/>
        <v>#VALUE!</v>
      </c>
      <c r="AN581" t="str">
        <f t="shared" si="257"/>
        <v/>
      </c>
      <c r="AO581" t="str">
        <f t="shared" si="247"/>
        <v>KG</v>
      </c>
      <c r="AP581" t="str">
        <f t="shared" ca="1" si="258"/>
        <v/>
      </c>
      <c r="AQ581" t="str">
        <f t="shared" si="259"/>
        <v>??</v>
      </c>
      <c r="AS581" t="str">
        <f t="shared" si="260"/>
        <v/>
      </c>
      <c r="AT581" t="e">
        <f t="shared" ca="1" si="261"/>
        <v>#VALUE!</v>
      </c>
      <c r="AU581">
        <f t="shared" si="248"/>
        <v>5</v>
      </c>
      <c r="AV581" t="str">
        <f t="shared" si="262"/>
        <v>??</v>
      </c>
      <c r="AX581" t="str">
        <f t="shared" si="249"/>
        <v>staffanekstrom</v>
      </c>
      <c r="AY581" t="str">
        <f t="shared" si="250"/>
        <v>INSERTED</v>
      </c>
      <c r="AZ581" t="str">
        <f t="shared" si="251"/>
        <v/>
      </c>
      <c r="BD581" t="str">
        <f t="shared" si="252"/>
        <v>YES</v>
      </c>
      <c r="BF581" t="e">
        <f t="shared" ca="1" si="263"/>
        <v>#VALUE!</v>
      </c>
    </row>
    <row r="582" spans="1:58">
      <c r="A582">
        <v>576</v>
      </c>
      <c r="D582" s="1" t="e">
        <f ca="1">INDIRECT(ADDRESS($C582,D$5,,,Table!$A$1))</f>
        <v>#VALUE!</v>
      </c>
      <c r="E582" t="e">
        <f ca="1">INDIRECT(ADDRESS($C582,E$5,,,Table!$A$1))</f>
        <v>#VALUE!</v>
      </c>
      <c r="F582" t="e">
        <f ca="1">INDIRECT(ADDRESS($C582,F$5,,,Table!$A$1))</f>
        <v>#VALUE!</v>
      </c>
      <c r="G582" t="e">
        <f ca="1">INDIRECT(ADDRESS($C582,G$5,,,Table!$A$1))</f>
        <v>#VALUE!</v>
      </c>
      <c r="H582" t="e">
        <f ca="1">INDIRECT(ADDRESS($C582,H$5,,,Table!$A$1))</f>
        <v>#VALUE!</v>
      </c>
      <c r="J582" t="str">
        <f>IF(OR(I582=Dev!$CU$46, I582=Dev!$CU$47, I582=Dev!$CU$48, I582=Dev!$CU$49, I582=Dev!$CU$50, I582=Dev!$CU$51, I582=Dev!$CU$52, I582=Dev!$CU$53, I582=Dev!$CR$48, I582=Dev!$CR$49),$C$3,                                                                  IF(OR(I582=Dev!$CU$54, I582=Dev!$CU$55, I582=Dev!$CU$56, I582=Dev!$CU$57, I582=Dev!$CU$58, I582=Dev!$CU$59, I582=Dev!$CS$48), $D$3,""))</f>
        <v/>
      </c>
      <c r="K582" t="e">
        <f ca="1">CONCATENATE(E582,Names!$P$3,I582)</f>
        <v>#VALUE!</v>
      </c>
      <c r="M582" t="e">
        <f ca="1">INDIRECT(ADDRESS($C582,M$5,,,Table!$A$1))</f>
        <v>#VALUE!</v>
      </c>
      <c r="O582" t="str">
        <f t="shared" si="264"/>
        <v/>
      </c>
      <c r="Q582" t="str">
        <f t="shared" si="265"/>
        <v/>
      </c>
      <c r="S582" t="str">
        <f ca="1">IFERROR(VLOOKUP(M582,Racks!$H$4:$M$30,Racks!$I$2),"")</f>
        <v/>
      </c>
      <c r="T582" t="str">
        <f ca="1">IFERROR(VLOOKUP(M582,Racks!$H$4:$M$30,Racks!$K$2),"")</f>
        <v/>
      </c>
      <c r="U582" t="str">
        <f t="shared" si="266"/>
        <v/>
      </c>
      <c r="V582" t="str">
        <f>CONCATENATE(Names!$C$17,Names!$N$3,U582)</f>
        <v>PRLTCB-</v>
      </c>
      <c r="Y582" t="str">
        <f>IF(OR(W582=Dev!$GJ$82, W582=Dev!$GJ$83, W582=Dev!$GJ$84, W582=Dev!$GJ$85, W582=Dev!$GJ$86, W582=Dev!$GJ$87, W582=Dev!$GJ$88, W582=Dev!$GJ$89, W582=Dev!$GG$82, W582=Dev!$GG$83, W582=Dev!$GG$84, W582=Dev!$GG$85, W582=Dev!$GG$86),Names!$C$10,                   IF(OR(W582=Dev!$GJ$90, W582=Dev!$GJ$91, W582=Dev!$GJ$92, W582=Dev!$GJ$93, W582=Dev!$GJ$94, W582=Dev!$GJ$95, W582=Dev!$GJ$96, W582=Dev!$GJ$97, W582=Dev!$GH$82), Names!$C$11,""))</f>
        <v/>
      </c>
      <c r="Z582" t="str">
        <f ca="1">IFERROR(VLOOKUP(M582,Racks!$H$4:$M$30,6),"")</f>
        <v/>
      </c>
      <c r="AA582" t="str">
        <f>IF(R582="","",CONCATENATE(S582,Names!$H$3,T582,Names!$J$3,Names!$K$3,Names!$L$3,V582))</f>
        <v/>
      </c>
      <c r="AB582" t="str">
        <f>IF(R582="","",CONCATENATE(V582,Names!$P$3,W582))</f>
        <v/>
      </c>
      <c r="AD582" t="str">
        <f t="shared" si="245"/>
        <v>CREATE</v>
      </c>
      <c r="AF582" t="str">
        <f t="shared" si="253"/>
        <v>??</v>
      </c>
      <c r="AH582" t="e">
        <f t="shared" ca="1" si="254"/>
        <v>#VALUE!</v>
      </c>
      <c r="AI582" t="str">
        <f t="shared" si="246"/>
        <v>AT</v>
      </c>
      <c r="AK582" t="str">
        <f t="shared" si="255"/>
        <v>??</v>
      </c>
      <c r="AM582" t="e">
        <f t="shared" ca="1" si="256"/>
        <v>#VALUE!</v>
      </c>
      <c r="AN582" t="str">
        <f t="shared" si="257"/>
        <v/>
      </c>
      <c r="AO582" t="str">
        <f t="shared" si="247"/>
        <v>KG</v>
      </c>
      <c r="AP582" t="str">
        <f t="shared" ca="1" si="258"/>
        <v/>
      </c>
      <c r="AQ582" t="str">
        <f t="shared" si="259"/>
        <v>??</v>
      </c>
      <c r="AS582" t="str">
        <f t="shared" si="260"/>
        <v/>
      </c>
      <c r="AT582" t="e">
        <f t="shared" ca="1" si="261"/>
        <v>#VALUE!</v>
      </c>
      <c r="AU582">
        <f t="shared" si="248"/>
        <v>5</v>
      </c>
      <c r="AV582" t="str">
        <f t="shared" si="262"/>
        <v>??</v>
      </c>
      <c r="AX582" t="str">
        <f t="shared" si="249"/>
        <v>staffanekstrom</v>
      </c>
      <c r="AY582" t="str">
        <f t="shared" si="250"/>
        <v>INSERTED</v>
      </c>
      <c r="AZ582" t="str">
        <f t="shared" si="251"/>
        <v/>
      </c>
      <c r="BD582" t="str">
        <f t="shared" si="252"/>
        <v>YES</v>
      </c>
      <c r="BF582" t="e">
        <f t="shared" ca="1" si="263"/>
        <v>#VALUE!</v>
      </c>
    </row>
    <row r="583" spans="1:58">
      <c r="A583">
        <v>577</v>
      </c>
      <c r="D583" s="1" t="e">
        <f ca="1">INDIRECT(ADDRESS($C583,D$5,,,Table!$A$1))</f>
        <v>#VALUE!</v>
      </c>
      <c r="E583" t="e">
        <f ca="1">INDIRECT(ADDRESS($C583,E$5,,,Table!$A$1))</f>
        <v>#VALUE!</v>
      </c>
      <c r="F583" t="e">
        <f ca="1">INDIRECT(ADDRESS($C583,F$5,,,Table!$A$1))</f>
        <v>#VALUE!</v>
      </c>
      <c r="G583" t="e">
        <f ca="1">INDIRECT(ADDRESS($C583,G$5,,,Table!$A$1))</f>
        <v>#VALUE!</v>
      </c>
      <c r="H583" t="e">
        <f ca="1">INDIRECT(ADDRESS($C583,H$5,,,Table!$A$1))</f>
        <v>#VALUE!</v>
      </c>
      <c r="J583" t="str">
        <f>IF(OR(I583=Dev!$CU$46, I583=Dev!$CU$47, I583=Dev!$CU$48, I583=Dev!$CU$49, I583=Dev!$CU$50, I583=Dev!$CU$51, I583=Dev!$CU$52, I583=Dev!$CU$53, I583=Dev!$CR$48, I583=Dev!$CR$49),$C$3,                                                                  IF(OR(I583=Dev!$CU$54, I583=Dev!$CU$55, I583=Dev!$CU$56, I583=Dev!$CU$57, I583=Dev!$CU$58, I583=Dev!$CU$59, I583=Dev!$CS$48), $D$3,""))</f>
        <v/>
      </c>
      <c r="K583" t="e">
        <f ca="1">CONCATENATE(E583,Names!$P$3,I583)</f>
        <v>#VALUE!</v>
      </c>
      <c r="M583" t="e">
        <f ca="1">INDIRECT(ADDRESS($C583,M$5,,,Table!$A$1))</f>
        <v>#VALUE!</v>
      </c>
      <c r="O583" t="str">
        <f t="shared" si="264"/>
        <v/>
      </c>
      <c r="Q583" t="str">
        <f t="shared" si="265"/>
        <v/>
      </c>
      <c r="S583" t="str">
        <f ca="1">IFERROR(VLOOKUP(M583,Racks!$H$4:$M$30,Racks!$I$2),"")</f>
        <v/>
      </c>
      <c r="T583" t="str">
        <f ca="1">IFERROR(VLOOKUP(M583,Racks!$H$4:$M$30,Racks!$K$2),"")</f>
        <v/>
      </c>
      <c r="U583" t="str">
        <f t="shared" si="266"/>
        <v/>
      </c>
      <c r="V583" t="str">
        <f>CONCATENATE(Names!$C$17,Names!$N$3,U583)</f>
        <v>PRLTCB-</v>
      </c>
      <c r="Y583" t="str">
        <f>IF(OR(W583=Dev!$GJ$82, W583=Dev!$GJ$83, W583=Dev!$GJ$84, W583=Dev!$GJ$85, W583=Dev!$GJ$86, W583=Dev!$GJ$87, W583=Dev!$GJ$88, W583=Dev!$GJ$89, W583=Dev!$GG$82, W583=Dev!$GG$83, W583=Dev!$GG$84, W583=Dev!$GG$85, W583=Dev!$GG$86),Names!$C$10,                   IF(OR(W583=Dev!$GJ$90, W583=Dev!$GJ$91, W583=Dev!$GJ$92, W583=Dev!$GJ$93, W583=Dev!$GJ$94, W583=Dev!$GJ$95, W583=Dev!$GJ$96, W583=Dev!$GJ$97, W583=Dev!$GH$82), Names!$C$11,""))</f>
        <v/>
      </c>
      <c r="Z583" t="str">
        <f ca="1">IFERROR(VLOOKUP(M583,Racks!$H$4:$M$30,6),"")</f>
        <v/>
      </c>
      <c r="AA583" t="str">
        <f>IF(R583="","",CONCATENATE(S583,Names!$H$3,T583,Names!$J$3,Names!$K$3,Names!$L$3,V583))</f>
        <v/>
      </c>
      <c r="AB583" t="str">
        <f>IF(R583="","",CONCATENATE(V583,Names!$P$3,W583))</f>
        <v/>
      </c>
      <c r="AD583" t="str">
        <f t="shared" ref="AD583:AD646" si="267">$AD$1</f>
        <v>CREATE</v>
      </c>
      <c r="AF583" t="str">
        <f t="shared" si="253"/>
        <v>??</v>
      </c>
      <c r="AH583" t="e">
        <f t="shared" ca="1" si="254"/>
        <v>#VALUE!</v>
      </c>
      <c r="AI583" t="str">
        <f t="shared" ref="AI583:AI646" si="268">$AI$1</f>
        <v>AT</v>
      </c>
      <c r="AK583" t="str">
        <f t="shared" si="255"/>
        <v>??</v>
      </c>
      <c r="AM583" t="e">
        <f t="shared" ca="1" si="256"/>
        <v>#VALUE!</v>
      </c>
      <c r="AN583" t="str">
        <f t="shared" si="257"/>
        <v/>
      </c>
      <c r="AO583" t="str">
        <f t="shared" ref="AO583:AO646" si="269">$AO$1</f>
        <v>KG</v>
      </c>
      <c r="AP583" t="str">
        <f t="shared" ca="1" si="258"/>
        <v/>
      </c>
      <c r="AQ583" t="str">
        <f t="shared" si="259"/>
        <v>??</v>
      </c>
      <c r="AS583" t="str">
        <f t="shared" si="260"/>
        <v/>
      </c>
      <c r="AT583" t="e">
        <f t="shared" ca="1" si="261"/>
        <v>#VALUE!</v>
      </c>
      <c r="AU583">
        <f t="shared" ref="AU583:AU646" si="270">$AU$1</f>
        <v>5</v>
      </c>
      <c r="AV583" t="str">
        <f t="shared" si="262"/>
        <v>??</v>
      </c>
      <c r="AX583" t="str">
        <f t="shared" ref="AX583:AX646" si="271">$AX$1</f>
        <v>staffanekstrom</v>
      </c>
      <c r="AY583" t="str">
        <f t="shared" ref="AY583:AY646" si="272">$AY$1</f>
        <v>INSERTED</v>
      </c>
      <c r="AZ583" t="str">
        <f t="shared" ref="AZ583:AZ646" si="273">$AZ$1</f>
        <v/>
      </c>
      <c r="BD583" t="str">
        <f t="shared" ref="BD583:BD646" si="274">$BD$1</f>
        <v>YES</v>
      </c>
      <c r="BF583" t="e">
        <f t="shared" ca="1" si="263"/>
        <v>#VALUE!</v>
      </c>
    </row>
    <row r="584" spans="1:58">
      <c r="A584">
        <v>578</v>
      </c>
      <c r="D584" s="1" t="e">
        <f ca="1">INDIRECT(ADDRESS($C584,D$5,,,Table!$A$1))</f>
        <v>#VALUE!</v>
      </c>
      <c r="E584" t="e">
        <f ca="1">INDIRECT(ADDRESS($C584,E$5,,,Table!$A$1))</f>
        <v>#VALUE!</v>
      </c>
      <c r="F584" t="e">
        <f ca="1">INDIRECT(ADDRESS($C584,F$5,,,Table!$A$1))</f>
        <v>#VALUE!</v>
      </c>
      <c r="G584" t="e">
        <f ca="1">INDIRECT(ADDRESS($C584,G$5,,,Table!$A$1))</f>
        <v>#VALUE!</v>
      </c>
      <c r="H584" t="e">
        <f ca="1">INDIRECT(ADDRESS($C584,H$5,,,Table!$A$1))</f>
        <v>#VALUE!</v>
      </c>
      <c r="J584" t="str">
        <f>IF(OR(I584=Dev!$CU$46, I584=Dev!$CU$47, I584=Dev!$CU$48, I584=Dev!$CU$49, I584=Dev!$CU$50, I584=Dev!$CU$51, I584=Dev!$CU$52, I584=Dev!$CU$53, I584=Dev!$CR$48, I584=Dev!$CR$49),$C$3,                                                                  IF(OR(I584=Dev!$CU$54, I584=Dev!$CU$55, I584=Dev!$CU$56, I584=Dev!$CU$57, I584=Dev!$CU$58, I584=Dev!$CU$59, I584=Dev!$CS$48), $D$3,""))</f>
        <v/>
      </c>
      <c r="K584" t="e">
        <f ca="1">CONCATENATE(E584,Names!$P$3,I584)</f>
        <v>#VALUE!</v>
      </c>
      <c r="M584" t="e">
        <f ca="1">INDIRECT(ADDRESS($C584,M$5,,,Table!$A$1))</f>
        <v>#VALUE!</v>
      </c>
      <c r="O584" t="str">
        <f t="shared" si="264"/>
        <v/>
      </c>
      <c r="Q584" t="str">
        <f t="shared" si="265"/>
        <v/>
      </c>
      <c r="S584" t="str">
        <f ca="1">IFERROR(VLOOKUP(M584,Racks!$H$4:$M$30,Racks!$I$2),"")</f>
        <v/>
      </c>
      <c r="T584" t="str">
        <f ca="1">IFERROR(VLOOKUP(M584,Racks!$H$4:$M$30,Racks!$K$2),"")</f>
        <v/>
      </c>
      <c r="U584" t="str">
        <f t="shared" si="266"/>
        <v/>
      </c>
      <c r="V584" t="str">
        <f>CONCATENATE(Names!$C$17,Names!$N$3,U584)</f>
        <v>PRLTCB-</v>
      </c>
      <c r="Y584" t="str">
        <f>IF(OR(W584=Dev!$GJ$82, W584=Dev!$GJ$83, W584=Dev!$GJ$84, W584=Dev!$GJ$85, W584=Dev!$GJ$86, W584=Dev!$GJ$87, W584=Dev!$GJ$88, W584=Dev!$GJ$89, W584=Dev!$GG$82, W584=Dev!$GG$83, W584=Dev!$GG$84, W584=Dev!$GG$85, W584=Dev!$GG$86),Names!$C$10,                   IF(OR(W584=Dev!$GJ$90, W584=Dev!$GJ$91, W584=Dev!$GJ$92, W584=Dev!$GJ$93, W584=Dev!$GJ$94, W584=Dev!$GJ$95, W584=Dev!$GJ$96, W584=Dev!$GJ$97, W584=Dev!$GH$82), Names!$C$11,""))</f>
        <v/>
      </c>
      <c r="Z584" t="str">
        <f ca="1">IFERROR(VLOOKUP(M584,Racks!$H$4:$M$30,6),"")</f>
        <v/>
      </c>
      <c r="AA584" t="str">
        <f>IF(R584="","",CONCATENATE(S584,Names!$H$3,T584,Names!$J$3,Names!$K$3,Names!$L$3,V584))</f>
        <v/>
      </c>
      <c r="AB584" t="str">
        <f>IF(R584="","",CONCATENATE(V584,Names!$P$3,W584))</f>
        <v/>
      </c>
      <c r="AD584" t="str">
        <f t="shared" si="267"/>
        <v>CREATE</v>
      </c>
      <c r="AF584" t="str">
        <f t="shared" ref="AF584:AF647" si="275">IF(J584=$C$3,$AF$1,IF(J584=$D$3,$AF$2,"??"))</f>
        <v>??</v>
      </c>
      <c r="AH584" t="e">
        <f t="shared" ref="AH584:AH647" ca="1" si="276">H584</f>
        <v>#VALUE!</v>
      </c>
      <c r="AI584" t="str">
        <f t="shared" si="268"/>
        <v>AT</v>
      </c>
      <c r="AK584" t="str">
        <f t="shared" ref="AK584:AK647" si="277">IF(J584=$C$3,$AK$1,IF(J584=$D$3,$AK$2,"??"))</f>
        <v>??</v>
      </c>
      <c r="AM584" t="e">
        <f t="shared" ref="AM584:AM647" ca="1" si="278">K584</f>
        <v>#VALUE!</v>
      </c>
      <c r="AN584" t="str">
        <f t="shared" ref="AN584:AN647" si="279">AA584</f>
        <v/>
      </c>
      <c r="AO584" t="str">
        <f t="shared" si="269"/>
        <v>KG</v>
      </c>
      <c r="AP584" t="str">
        <f t="shared" ref="AP584:AP647" ca="1" si="280">Z584</f>
        <v/>
      </c>
      <c r="AQ584" t="str">
        <f t="shared" ref="AQ584:AQ647" si="281">IF(J584=$C$3,$AQ$3,IF(J584=$D$3,$AQ$4,"??"))</f>
        <v>??</v>
      </c>
      <c r="AS584" t="str">
        <f t="shared" ref="AS584:AS647" si="282">AB584</f>
        <v/>
      </c>
      <c r="AT584" t="e">
        <f t="shared" ref="AT584:AT647" ca="1" si="283">IF(OR(G584=$AQ$1,G584=$AR$1,G584=$AS$1),$AT$1,  IF(OR(G584=$AQ$2,G584=$AR$2,G584=$AS$2),$AT$2,IF(OR(G584=$AR$3,G584=$AS$3),$AT$3,"??")))</f>
        <v>#VALUE!</v>
      </c>
      <c r="AU584">
        <f t="shared" si="270"/>
        <v>5</v>
      </c>
      <c r="AV584" t="str">
        <f t="shared" ref="AV584:AV647" si="284">IF(J584=$C$3,$AV$2,IF(J584=$D$3,$AV$1,"??"))</f>
        <v>??</v>
      </c>
      <c r="AX584" t="str">
        <f t="shared" si="271"/>
        <v>staffanekstrom</v>
      </c>
      <c r="AY584" t="str">
        <f t="shared" si="272"/>
        <v>INSERTED</v>
      </c>
      <c r="AZ584" t="str">
        <f t="shared" si="273"/>
        <v/>
      </c>
      <c r="BD584" t="str">
        <f t="shared" si="274"/>
        <v>YES</v>
      </c>
      <c r="BF584" t="e">
        <f t="shared" ref="BF584:BF647" ca="1" si="285">M584</f>
        <v>#VALUE!</v>
      </c>
    </row>
    <row r="585" spans="1:58">
      <c r="A585">
        <v>579</v>
      </c>
      <c r="D585" s="1" t="e">
        <f ca="1">INDIRECT(ADDRESS($C585,D$5,,,Table!$A$1))</f>
        <v>#VALUE!</v>
      </c>
      <c r="E585" t="e">
        <f ca="1">INDIRECT(ADDRESS($C585,E$5,,,Table!$A$1))</f>
        <v>#VALUE!</v>
      </c>
      <c r="F585" t="e">
        <f ca="1">INDIRECT(ADDRESS($C585,F$5,,,Table!$A$1))</f>
        <v>#VALUE!</v>
      </c>
      <c r="G585" t="e">
        <f ca="1">INDIRECT(ADDRESS($C585,G$5,,,Table!$A$1))</f>
        <v>#VALUE!</v>
      </c>
      <c r="H585" t="e">
        <f ca="1">INDIRECT(ADDRESS($C585,H$5,,,Table!$A$1))</f>
        <v>#VALUE!</v>
      </c>
      <c r="J585" t="str">
        <f>IF(OR(I585=Dev!$CU$46, I585=Dev!$CU$47, I585=Dev!$CU$48, I585=Dev!$CU$49, I585=Dev!$CU$50, I585=Dev!$CU$51, I585=Dev!$CU$52, I585=Dev!$CU$53, I585=Dev!$CR$48, I585=Dev!$CR$49),$C$3,                                                                  IF(OR(I585=Dev!$CU$54, I585=Dev!$CU$55, I585=Dev!$CU$56, I585=Dev!$CU$57, I585=Dev!$CU$58, I585=Dev!$CU$59, I585=Dev!$CS$48), $D$3,""))</f>
        <v/>
      </c>
      <c r="K585" t="e">
        <f ca="1">CONCATENATE(E585,Names!$P$3,I585)</f>
        <v>#VALUE!</v>
      </c>
      <c r="M585" t="e">
        <f ca="1">INDIRECT(ADDRESS($C585,M$5,,,Table!$A$1))</f>
        <v>#VALUE!</v>
      </c>
      <c r="O585" t="str">
        <f t="shared" si="264"/>
        <v/>
      </c>
      <c r="Q585" t="str">
        <f t="shared" si="265"/>
        <v/>
      </c>
      <c r="S585" t="str">
        <f ca="1">IFERROR(VLOOKUP(M585,Racks!$H$4:$M$30,Racks!$I$2),"")</f>
        <v/>
      </c>
      <c r="T585" t="str">
        <f ca="1">IFERROR(VLOOKUP(M585,Racks!$H$4:$M$30,Racks!$K$2),"")</f>
        <v/>
      </c>
      <c r="U585" t="str">
        <f t="shared" si="266"/>
        <v/>
      </c>
      <c r="V585" t="str">
        <f>CONCATENATE(Names!$C$17,Names!$N$3,U585)</f>
        <v>PRLTCB-</v>
      </c>
      <c r="Y585" t="str">
        <f>IF(OR(W585=Dev!$GJ$82, W585=Dev!$GJ$83, W585=Dev!$GJ$84, W585=Dev!$GJ$85, W585=Dev!$GJ$86, W585=Dev!$GJ$87, W585=Dev!$GJ$88, W585=Dev!$GJ$89, W585=Dev!$GG$82, W585=Dev!$GG$83, W585=Dev!$GG$84, W585=Dev!$GG$85, W585=Dev!$GG$86),Names!$C$10,                   IF(OR(W585=Dev!$GJ$90, W585=Dev!$GJ$91, W585=Dev!$GJ$92, W585=Dev!$GJ$93, W585=Dev!$GJ$94, W585=Dev!$GJ$95, W585=Dev!$GJ$96, W585=Dev!$GJ$97, W585=Dev!$GH$82), Names!$C$11,""))</f>
        <v/>
      </c>
      <c r="Z585" t="str">
        <f ca="1">IFERROR(VLOOKUP(M585,Racks!$H$4:$M$30,6),"")</f>
        <v/>
      </c>
      <c r="AA585" t="str">
        <f>IF(R585="","",CONCATENATE(S585,Names!$H$3,T585,Names!$J$3,Names!$K$3,Names!$L$3,V585))</f>
        <v/>
      </c>
      <c r="AB585" t="str">
        <f>IF(R585="","",CONCATENATE(V585,Names!$P$3,W585))</f>
        <v/>
      </c>
      <c r="AD585" t="str">
        <f t="shared" si="267"/>
        <v>CREATE</v>
      </c>
      <c r="AF585" t="str">
        <f t="shared" si="275"/>
        <v>??</v>
      </c>
      <c r="AH585" t="e">
        <f t="shared" ca="1" si="276"/>
        <v>#VALUE!</v>
      </c>
      <c r="AI585" t="str">
        <f t="shared" si="268"/>
        <v>AT</v>
      </c>
      <c r="AK585" t="str">
        <f t="shared" si="277"/>
        <v>??</v>
      </c>
      <c r="AM585" t="e">
        <f t="shared" ca="1" si="278"/>
        <v>#VALUE!</v>
      </c>
      <c r="AN585" t="str">
        <f t="shared" si="279"/>
        <v/>
      </c>
      <c r="AO585" t="str">
        <f t="shared" si="269"/>
        <v>KG</v>
      </c>
      <c r="AP585" t="str">
        <f t="shared" ca="1" si="280"/>
        <v/>
      </c>
      <c r="AQ585" t="str">
        <f t="shared" si="281"/>
        <v>??</v>
      </c>
      <c r="AS585" t="str">
        <f t="shared" si="282"/>
        <v/>
      </c>
      <c r="AT585" t="e">
        <f t="shared" ca="1" si="283"/>
        <v>#VALUE!</v>
      </c>
      <c r="AU585">
        <f t="shared" si="270"/>
        <v>5</v>
      </c>
      <c r="AV585" t="str">
        <f t="shared" si="284"/>
        <v>??</v>
      </c>
      <c r="AX585" t="str">
        <f t="shared" si="271"/>
        <v>staffanekstrom</v>
      </c>
      <c r="AY585" t="str">
        <f t="shared" si="272"/>
        <v>INSERTED</v>
      </c>
      <c r="AZ585" t="str">
        <f t="shared" si="273"/>
        <v/>
      </c>
      <c r="BD585" t="str">
        <f t="shared" si="274"/>
        <v>YES</v>
      </c>
      <c r="BF585" t="e">
        <f t="shared" ca="1" si="285"/>
        <v>#VALUE!</v>
      </c>
    </row>
    <row r="586" spans="1:58">
      <c r="A586">
        <v>580</v>
      </c>
      <c r="D586" s="1" t="e">
        <f ca="1">INDIRECT(ADDRESS($C586,D$5,,,Table!$A$1))</f>
        <v>#VALUE!</v>
      </c>
      <c r="E586" t="e">
        <f ca="1">INDIRECT(ADDRESS($C586,E$5,,,Table!$A$1))</f>
        <v>#VALUE!</v>
      </c>
      <c r="F586" t="e">
        <f ca="1">INDIRECT(ADDRESS($C586,F$5,,,Table!$A$1))</f>
        <v>#VALUE!</v>
      </c>
      <c r="G586" t="e">
        <f ca="1">INDIRECT(ADDRESS($C586,G$5,,,Table!$A$1))</f>
        <v>#VALUE!</v>
      </c>
      <c r="H586" t="e">
        <f ca="1">INDIRECT(ADDRESS($C586,H$5,,,Table!$A$1))</f>
        <v>#VALUE!</v>
      </c>
      <c r="J586" t="str">
        <f>IF(OR(I586=Dev!$CU$46, I586=Dev!$CU$47, I586=Dev!$CU$48, I586=Dev!$CU$49, I586=Dev!$CU$50, I586=Dev!$CU$51, I586=Dev!$CU$52, I586=Dev!$CU$53, I586=Dev!$CR$48, I586=Dev!$CR$49),$C$3,                                                                  IF(OR(I586=Dev!$CU$54, I586=Dev!$CU$55, I586=Dev!$CU$56, I586=Dev!$CU$57, I586=Dev!$CU$58, I586=Dev!$CU$59, I586=Dev!$CS$48), $D$3,""))</f>
        <v/>
      </c>
      <c r="K586" t="e">
        <f ca="1">CONCATENATE(E586,Names!$P$3,I586)</f>
        <v>#VALUE!</v>
      </c>
      <c r="M586" t="e">
        <f ca="1">INDIRECT(ADDRESS($C586,M$5,,,Table!$A$1))</f>
        <v>#VALUE!</v>
      </c>
      <c r="O586" t="str">
        <f t="shared" si="264"/>
        <v/>
      </c>
      <c r="Q586" t="str">
        <f t="shared" si="265"/>
        <v/>
      </c>
      <c r="S586" t="str">
        <f ca="1">IFERROR(VLOOKUP(M586,Racks!$H$4:$M$30,Racks!$I$2),"")</f>
        <v/>
      </c>
      <c r="T586" t="str">
        <f ca="1">IFERROR(VLOOKUP(M586,Racks!$H$4:$M$30,Racks!$K$2),"")</f>
        <v/>
      </c>
      <c r="U586" t="str">
        <f t="shared" si="266"/>
        <v/>
      </c>
      <c r="V586" t="str">
        <f>CONCATENATE(Names!$C$17,Names!$N$3,U586)</f>
        <v>PRLTCB-</v>
      </c>
      <c r="Y586" t="str">
        <f>IF(OR(W586=Dev!$GJ$82, W586=Dev!$GJ$83, W586=Dev!$GJ$84, W586=Dev!$GJ$85, W586=Dev!$GJ$86, W586=Dev!$GJ$87, W586=Dev!$GJ$88, W586=Dev!$GJ$89, W586=Dev!$GG$82, W586=Dev!$GG$83, W586=Dev!$GG$84, W586=Dev!$GG$85, W586=Dev!$GG$86),Names!$C$10,                   IF(OR(W586=Dev!$GJ$90, W586=Dev!$GJ$91, W586=Dev!$GJ$92, W586=Dev!$GJ$93, W586=Dev!$GJ$94, W586=Dev!$GJ$95, W586=Dev!$GJ$96, W586=Dev!$GJ$97, W586=Dev!$GH$82), Names!$C$11,""))</f>
        <v/>
      </c>
      <c r="Z586" t="str">
        <f ca="1">IFERROR(VLOOKUP(M586,Racks!$H$4:$M$30,6),"")</f>
        <v/>
      </c>
      <c r="AA586" t="str">
        <f>IF(R586="","",CONCATENATE(S586,Names!$H$3,T586,Names!$J$3,Names!$K$3,Names!$L$3,V586))</f>
        <v/>
      </c>
      <c r="AB586" t="str">
        <f>IF(R586="","",CONCATENATE(V586,Names!$P$3,W586))</f>
        <v/>
      </c>
      <c r="AD586" t="str">
        <f t="shared" si="267"/>
        <v>CREATE</v>
      </c>
      <c r="AF586" t="str">
        <f t="shared" si="275"/>
        <v>??</v>
      </c>
      <c r="AH586" t="e">
        <f t="shared" ca="1" si="276"/>
        <v>#VALUE!</v>
      </c>
      <c r="AI586" t="str">
        <f t="shared" si="268"/>
        <v>AT</v>
      </c>
      <c r="AK586" t="str">
        <f t="shared" si="277"/>
        <v>??</v>
      </c>
      <c r="AM586" t="e">
        <f t="shared" ca="1" si="278"/>
        <v>#VALUE!</v>
      </c>
      <c r="AN586" t="str">
        <f t="shared" si="279"/>
        <v/>
      </c>
      <c r="AO586" t="str">
        <f t="shared" si="269"/>
        <v>KG</v>
      </c>
      <c r="AP586" t="str">
        <f t="shared" ca="1" si="280"/>
        <v/>
      </c>
      <c r="AQ586" t="str">
        <f t="shared" si="281"/>
        <v>??</v>
      </c>
      <c r="AS586" t="str">
        <f t="shared" si="282"/>
        <v/>
      </c>
      <c r="AT586" t="e">
        <f t="shared" ca="1" si="283"/>
        <v>#VALUE!</v>
      </c>
      <c r="AU586">
        <f t="shared" si="270"/>
        <v>5</v>
      </c>
      <c r="AV586" t="str">
        <f t="shared" si="284"/>
        <v>??</v>
      </c>
      <c r="AX586" t="str">
        <f t="shared" si="271"/>
        <v>staffanekstrom</v>
      </c>
      <c r="AY586" t="str">
        <f t="shared" si="272"/>
        <v>INSERTED</v>
      </c>
      <c r="AZ586" t="str">
        <f t="shared" si="273"/>
        <v/>
      </c>
      <c r="BD586" t="str">
        <f t="shared" si="274"/>
        <v>YES</v>
      </c>
      <c r="BF586" t="e">
        <f t="shared" ca="1" si="285"/>
        <v>#VALUE!</v>
      </c>
    </row>
    <row r="587" spans="1:58">
      <c r="A587">
        <v>581</v>
      </c>
      <c r="D587" s="1" t="e">
        <f ca="1">INDIRECT(ADDRESS($C587,D$5,,,Table!$A$1))</f>
        <v>#VALUE!</v>
      </c>
      <c r="E587" t="e">
        <f ca="1">INDIRECT(ADDRESS($C587,E$5,,,Table!$A$1))</f>
        <v>#VALUE!</v>
      </c>
      <c r="F587" t="e">
        <f ca="1">INDIRECT(ADDRESS($C587,F$5,,,Table!$A$1))</f>
        <v>#VALUE!</v>
      </c>
      <c r="G587" t="e">
        <f ca="1">INDIRECT(ADDRESS($C587,G$5,,,Table!$A$1))</f>
        <v>#VALUE!</v>
      </c>
      <c r="H587" t="e">
        <f ca="1">INDIRECT(ADDRESS($C587,H$5,,,Table!$A$1))</f>
        <v>#VALUE!</v>
      </c>
      <c r="J587" t="str">
        <f>IF(OR(I587=Dev!$CU$46, I587=Dev!$CU$47, I587=Dev!$CU$48, I587=Dev!$CU$49, I587=Dev!$CU$50, I587=Dev!$CU$51, I587=Dev!$CU$52, I587=Dev!$CU$53, I587=Dev!$CR$48, I587=Dev!$CR$49),$C$3,                                                                  IF(OR(I587=Dev!$CU$54, I587=Dev!$CU$55, I587=Dev!$CU$56, I587=Dev!$CU$57, I587=Dev!$CU$58, I587=Dev!$CU$59, I587=Dev!$CS$48), $D$3,""))</f>
        <v/>
      </c>
      <c r="K587" t="e">
        <f ca="1">CONCATENATE(E587,Names!$P$3,I587)</f>
        <v>#VALUE!</v>
      </c>
      <c r="M587" t="e">
        <f ca="1">INDIRECT(ADDRESS($C587,M$5,,,Table!$A$1))</f>
        <v>#VALUE!</v>
      </c>
      <c r="O587" t="str">
        <f t="shared" ref="O587:O650" si="286">IF(J587=Y587,"",-1)</f>
        <v/>
      </c>
      <c r="Q587" t="str">
        <f t="shared" si="265"/>
        <v/>
      </c>
      <c r="S587" t="str">
        <f ca="1">IFERROR(VLOOKUP(M587,Racks!$H$4:$M$30,Racks!$I$2),"")</f>
        <v/>
      </c>
      <c r="T587" t="str">
        <f ca="1">IFERROR(VLOOKUP(M587,Racks!$H$4:$M$30,Racks!$K$2),"")</f>
        <v/>
      </c>
      <c r="U587" t="str">
        <f t="shared" si="266"/>
        <v/>
      </c>
      <c r="V587" t="str">
        <f>CONCATENATE(Names!$C$17,Names!$N$3,U587)</f>
        <v>PRLTCB-</v>
      </c>
      <c r="Y587" t="str">
        <f>IF(OR(W587=Dev!$GJ$82, W587=Dev!$GJ$83, W587=Dev!$GJ$84, W587=Dev!$GJ$85, W587=Dev!$GJ$86, W587=Dev!$GJ$87, W587=Dev!$GJ$88, W587=Dev!$GJ$89, W587=Dev!$GG$82, W587=Dev!$GG$83, W587=Dev!$GG$84, W587=Dev!$GG$85, W587=Dev!$GG$86),Names!$C$10,                   IF(OR(W587=Dev!$GJ$90, W587=Dev!$GJ$91, W587=Dev!$GJ$92, W587=Dev!$GJ$93, W587=Dev!$GJ$94, W587=Dev!$GJ$95, W587=Dev!$GJ$96, W587=Dev!$GJ$97, W587=Dev!$GH$82), Names!$C$11,""))</f>
        <v/>
      </c>
      <c r="Z587" t="str">
        <f ca="1">IFERROR(VLOOKUP(M587,Racks!$H$4:$M$30,6),"")</f>
        <v/>
      </c>
      <c r="AA587" t="str">
        <f>IF(R587="","",CONCATENATE(S587,Names!$H$3,T587,Names!$J$3,Names!$K$3,Names!$L$3,V587))</f>
        <v/>
      </c>
      <c r="AB587" t="str">
        <f>IF(R587="","",CONCATENATE(V587,Names!$P$3,W587))</f>
        <v/>
      </c>
      <c r="AD587" t="str">
        <f t="shared" si="267"/>
        <v>CREATE</v>
      </c>
      <c r="AF587" t="str">
        <f t="shared" si="275"/>
        <v>??</v>
      </c>
      <c r="AH587" t="e">
        <f t="shared" ca="1" si="276"/>
        <v>#VALUE!</v>
      </c>
      <c r="AI587" t="str">
        <f t="shared" si="268"/>
        <v>AT</v>
      </c>
      <c r="AK587" t="str">
        <f t="shared" si="277"/>
        <v>??</v>
      </c>
      <c r="AM587" t="e">
        <f t="shared" ca="1" si="278"/>
        <v>#VALUE!</v>
      </c>
      <c r="AN587" t="str">
        <f t="shared" si="279"/>
        <v/>
      </c>
      <c r="AO587" t="str">
        <f t="shared" si="269"/>
        <v>KG</v>
      </c>
      <c r="AP587" t="str">
        <f t="shared" ca="1" si="280"/>
        <v/>
      </c>
      <c r="AQ587" t="str">
        <f t="shared" si="281"/>
        <v>??</v>
      </c>
      <c r="AS587" t="str">
        <f t="shared" si="282"/>
        <v/>
      </c>
      <c r="AT587" t="e">
        <f t="shared" ca="1" si="283"/>
        <v>#VALUE!</v>
      </c>
      <c r="AU587">
        <f t="shared" si="270"/>
        <v>5</v>
      </c>
      <c r="AV587" t="str">
        <f t="shared" si="284"/>
        <v>??</v>
      </c>
      <c r="AX587" t="str">
        <f t="shared" si="271"/>
        <v>staffanekstrom</v>
      </c>
      <c r="AY587" t="str">
        <f t="shared" si="272"/>
        <v>INSERTED</v>
      </c>
      <c r="AZ587" t="str">
        <f t="shared" si="273"/>
        <v/>
      </c>
      <c r="BD587" t="str">
        <f t="shared" si="274"/>
        <v>YES</v>
      </c>
      <c r="BF587" t="e">
        <f t="shared" ca="1" si="285"/>
        <v>#VALUE!</v>
      </c>
    </row>
    <row r="588" spans="1:58">
      <c r="A588">
        <v>582</v>
      </c>
      <c r="D588" s="1" t="e">
        <f ca="1">INDIRECT(ADDRESS($C588,D$5,,,Table!$A$1))</f>
        <v>#VALUE!</v>
      </c>
      <c r="E588" t="e">
        <f ca="1">INDIRECT(ADDRESS($C588,E$5,,,Table!$A$1))</f>
        <v>#VALUE!</v>
      </c>
      <c r="F588" t="e">
        <f ca="1">INDIRECT(ADDRESS($C588,F$5,,,Table!$A$1))</f>
        <v>#VALUE!</v>
      </c>
      <c r="G588" t="e">
        <f ca="1">INDIRECT(ADDRESS($C588,G$5,,,Table!$A$1))</f>
        <v>#VALUE!</v>
      </c>
      <c r="H588" t="e">
        <f ca="1">INDIRECT(ADDRESS($C588,H$5,,,Table!$A$1))</f>
        <v>#VALUE!</v>
      </c>
      <c r="J588" t="str">
        <f>IF(OR(I588=Dev!$CU$46, I588=Dev!$CU$47, I588=Dev!$CU$48, I588=Dev!$CU$49, I588=Dev!$CU$50, I588=Dev!$CU$51, I588=Dev!$CU$52, I588=Dev!$CU$53, I588=Dev!$CR$48, I588=Dev!$CR$49),$C$3,                                                                  IF(OR(I588=Dev!$CU$54, I588=Dev!$CU$55, I588=Dev!$CU$56, I588=Dev!$CU$57, I588=Dev!$CU$58, I588=Dev!$CU$59, I588=Dev!$CS$48), $D$3,""))</f>
        <v/>
      </c>
      <c r="K588" t="e">
        <f ca="1">CONCATENATE(E588,Names!$P$3,I588)</f>
        <v>#VALUE!</v>
      </c>
      <c r="M588" t="e">
        <f ca="1">INDIRECT(ADDRESS($C588,M$5,,,Table!$A$1))</f>
        <v>#VALUE!</v>
      </c>
      <c r="O588" t="str">
        <f t="shared" si="286"/>
        <v/>
      </c>
      <c r="Q588" t="str">
        <f t="shared" si="265"/>
        <v/>
      </c>
      <c r="S588" t="str">
        <f ca="1">IFERROR(VLOOKUP(M588,Racks!$H$4:$M$30,Racks!$I$2),"")</f>
        <v/>
      </c>
      <c r="T588" t="str">
        <f ca="1">IFERROR(VLOOKUP(M588,Racks!$H$4:$M$30,Racks!$K$2),"")</f>
        <v/>
      </c>
      <c r="U588" t="str">
        <f t="shared" si="266"/>
        <v/>
      </c>
      <c r="V588" t="str">
        <f>CONCATENATE(Names!$C$17,Names!$N$3,U588)</f>
        <v>PRLTCB-</v>
      </c>
      <c r="Y588" t="str">
        <f>IF(OR(W588=Dev!$GJ$82, W588=Dev!$GJ$83, W588=Dev!$GJ$84, W588=Dev!$GJ$85, W588=Dev!$GJ$86, W588=Dev!$GJ$87, W588=Dev!$GJ$88, W588=Dev!$GJ$89, W588=Dev!$GG$82, W588=Dev!$GG$83, W588=Dev!$GG$84, W588=Dev!$GG$85, W588=Dev!$GG$86),Names!$C$10,                   IF(OR(W588=Dev!$GJ$90, W588=Dev!$GJ$91, W588=Dev!$GJ$92, W588=Dev!$GJ$93, W588=Dev!$GJ$94, W588=Dev!$GJ$95, W588=Dev!$GJ$96, W588=Dev!$GJ$97, W588=Dev!$GH$82), Names!$C$11,""))</f>
        <v/>
      </c>
      <c r="Z588" t="str">
        <f ca="1">IFERROR(VLOOKUP(M588,Racks!$H$4:$M$30,6),"")</f>
        <v/>
      </c>
      <c r="AA588" t="str">
        <f>IF(R588="","",CONCATENATE(S588,Names!$H$3,T588,Names!$J$3,Names!$K$3,Names!$L$3,V588))</f>
        <v/>
      </c>
      <c r="AB588" t="str">
        <f>IF(R588="","",CONCATENATE(V588,Names!$P$3,W588))</f>
        <v/>
      </c>
      <c r="AD588" t="str">
        <f t="shared" si="267"/>
        <v>CREATE</v>
      </c>
      <c r="AF588" t="str">
        <f t="shared" si="275"/>
        <v>??</v>
      </c>
      <c r="AH588" t="e">
        <f t="shared" ca="1" si="276"/>
        <v>#VALUE!</v>
      </c>
      <c r="AI588" t="str">
        <f t="shared" si="268"/>
        <v>AT</v>
      </c>
      <c r="AK588" t="str">
        <f t="shared" si="277"/>
        <v>??</v>
      </c>
      <c r="AM588" t="e">
        <f t="shared" ca="1" si="278"/>
        <v>#VALUE!</v>
      </c>
      <c r="AN588" t="str">
        <f t="shared" si="279"/>
        <v/>
      </c>
      <c r="AO588" t="str">
        <f t="shared" si="269"/>
        <v>KG</v>
      </c>
      <c r="AP588" t="str">
        <f t="shared" ca="1" si="280"/>
        <v/>
      </c>
      <c r="AQ588" t="str">
        <f t="shared" si="281"/>
        <v>??</v>
      </c>
      <c r="AS588" t="str">
        <f t="shared" si="282"/>
        <v/>
      </c>
      <c r="AT588" t="e">
        <f t="shared" ca="1" si="283"/>
        <v>#VALUE!</v>
      </c>
      <c r="AU588">
        <f t="shared" si="270"/>
        <v>5</v>
      </c>
      <c r="AV588" t="str">
        <f t="shared" si="284"/>
        <v>??</v>
      </c>
      <c r="AX588" t="str">
        <f t="shared" si="271"/>
        <v>staffanekstrom</v>
      </c>
      <c r="AY588" t="str">
        <f t="shared" si="272"/>
        <v>INSERTED</v>
      </c>
      <c r="AZ588" t="str">
        <f t="shared" si="273"/>
        <v/>
      </c>
      <c r="BD588" t="str">
        <f t="shared" si="274"/>
        <v>YES</v>
      </c>
      <c r="BF588" t="e">
        <f t="shared" ca="1" si="285"/>
        <v>#VALUE!</v>
      </c>
    </row>
    <row r="589" spans="1:58">
      <c r="A589">
        <v>583</v>
      </c>
      <c r="D589" s="1" t="e">
        <f ca="1">INDIRECT(ADDRESS($C589,D$5,,,Table!$A$1))</f>
        <v>#VALUE!</v>
      </c>
      <c r="E589" t="e">
        <f ca="1">INDIRECT(ADDRESS($C589,E$5,,,Table!$A$1))</f>
        <v>#VALUE!</v>
      </c>
      <c r="F589" t="e">
        <f ca="1">INDIRECT(ADDRESS($C589,F$5,,,Table!$A$1))</f>
        <v>#VALUE!</v>
      </c>
      <c r="G589" t="e">
        <f ca="1">INDIRECT(ADDRESS($C589,G$5,,,Table!$A$1))</f>
        <v>#VALUE!</v>
      </c>
      <c r="H589" t="e">
        <f ca="1">INDIRECT(ADDRESS($C589,H$5,,,Table!$A$1))</f>
        <v>#VALUE!</v>
      </c>
      <c r="J589" t="str">
        <f>IF(OR(I589=Dev!$CU$46, I589=Dev!$CU$47, I589=Dev!$CU$48, I589=Dev!$CU$49, I589=Dev!$CU$50, I589=Dev!$CU$51, I589=Dev!$CU$52, I589=Dev!$CU$53, I589=Dev!$CR$48, I589=Dev!$CR$49),$C$3,                                                                  IF(OR(I589=Dev!$CU$54, I589=Dev!$CU$55, I589=Dev!$CU$56, I589=Dev!$CU$57, I589=Dev!$CU$58, I589=Dev!$CU$59, I589=Dev!$CS$48), $D$3,""))</f>
        <v/>
      </c>
      <c r="K589" t="e">
        <f ca="1">CONCATENATE(E589,Names!$P$3,I589)</f>
        <v>#VALUE!</v>
      </c>
      <c r="M589" t="e">
        <f ca="1">INDIRECT(ADDRESS($C589,M$5,,,Table!$A$1))</f>
        <v>#VALUE!</v>
      </c>
      <c r="O589" t="str">
        <f t="shared" si="286"/>
        <v/>
      </c>
      <c r="Q589" t="str">
        <f t="shared" si="265"/>
        <v/>
      </c>
      <c r="S589" t="str">
        <f ca="1">IFERROR(VLOOKUP(M589,Racks!$H$4:$M$30,Racks!$I$2),"")</f>
        <v/>
      </c>
      <c r="T589" t="str">
        <f ca="1">IFERROR(VLOOKUP(M589,Racks!$H$4:$M$30,Racks!$K$2),"")</f>
        <v/>
      </c>
      <c r="U589" t="str">
        <f t="shared" si="266"/>
        <v/>
      </c>
      <c r="V589" t="str">
        <f>CONCATENATE(Names!$C$17,Names!$N$3,U589)</f>
        <v>PRLTCB-</v>
      </c>
      <c r="Y589" t="str">
        <f>IF(OR(W589=Dev!$GJ$82, W589=Dev!$GJ$83, W589=Dev!$GJ$84, W589=Dev!$GJ$85, W589=Dev!$GJ$86, W589=Dev!$GJ$87, W589=Dev!$GJ$88, W589=Dev!$GJ$89, W589=Dev!$GG$82, W589=Dev!$GG$83, W589=Dev!$GG$84, W589=Dev!$GG$85, W589=Dev!$GG$86),Names!$C$10,                   IF(OR(W589=Dev!$GJ$90, W589=Dev!$GJ$91, W589=Dev!$GJ$92, W589=Dev!$GJ$93, W589=Dev!$GJ$94, W589=Dev!$GJ$95, W589=Dev!$GJ$96, W589=Dev!$GJ$97, W589=Dev!$GH$82), Names!$C$11,""))</f>
        <v/>
      </c>
      <c r="Z589" t="str">
        <f ca="1">IFERROR(VLOOKUP(M589,Racks!$H$4:$M$30,6),"")</f>
        <v/>
      </c>
      <c r="AA589" t="str">
        <f>IF(R589="","",CONCATENATE(S589,Names!$H$3,T589,Names!$J$3,Names!$K$3,Names!$L$3,V589))</f>
        <v/>
      </c>
      <c r="AB589" t="str">
        <f>IF(R589="","",CONCATENATE(V589,Names!$P$3,W589))</f>
        <v/>
      </c>
      <c r="AD589" t="str">
        <f t="shared" si="267"/>
        <v>CREATE</v>
      </c>
      <c r="AF589" t="str">
        <f t="shared" si="275"/>
        <v>??</v>
      </c>
      <c r="AH589" t="e">
        <f t="shared" ca="1" si="276"/>
        <v>#VALUE!</v>
      </c>
      <c r="AI589" t="str">
        <f t="shared" si="268"/>
        <v>AT</v>
      </c>
      <c r="AK589" t="str">
        <f t="shared" si="277"/>
        <v>??</v>
      </c>
      <c r="AM589" t="e">
        <f t="shared" ca="1" si="278"/>
        <v>#VALUE!</v>
      </c>
      <c r="AN589" t="str">
        <f t="shared" si="279"/>
        <v/>
      </c>
      <c r="AO589" t="str">
        <f t="shared" si="269"/>
        <v>KG</v>
      </c>
      <c r="AP589" t="str">
        <f t="shared" ca="1" si="280"/>
        <v/>
      </c>
      <c r="AQ589" t="str">
        <f t="shared" si="281"/>
        <v>??</v>
      </c>
      <c r="AS589" t="str">
        <f t="shared" si="282"/>
        <v/>
      </c>
      <c r="AT589" t="e">
        <f t="shared" ca="1" si="283"/>
        <v>#VALUE!</v>
      </c>
      <c r="AU589">
        <f t="shared" si="270"/>
        <v>5</v>
      </c>
      <c r="AV589" t="str">
        <f t="shared" si="284"/>
        <v>??</v>
      </c>
      <c r="AX589" t="str">
        <f t="shared" si="271"/>
        <v>staffanekstrom</v>
      </c>
      <c r="AY589" t="str">
        <f t="shared" si="272"/>
        <v>INSERTED</v>
      </c>
      <c r="AZ589" t="str">
        <f t="shared" si="273"/>
        <v/>
      </c>
      <c r="BD589" t="str">
        <f t="shared" si="274"/>
        <v>YES</v>
      </c>
      <c r="BF589" t="e">
        <f t="shared" ca="1" si="285"/>
        <v>#VALUE!</v>
      </c>
    </row>
    <row r="590" spans="1:58">
      <c r="A590">
        <v>584</v>
      </c>
      <c r="D590" s="1" t="e">
        <f ca="1">INDIRECT(ADDRESS($C590,D$5,,,Table!$A$1))</f>
        <v>#VALUE!</v>
      </c>
      <c r="E590" t="e">
        <f ca="1">INDIRECT(ADDRESS($C590,E$5,,,Table!$A$1))</f>
        <v>#VALUE!</v>
      </c>
      <c r="F590" t="e">
        <f ca="1">INDIRECT(ADDRESS($C590,F$5,,,Table!$A$1))</f>
        <v>#VALUE!</v>
      </c>
      <c r="G590" t="e">
        <f ca="1">INDIRECT(ADDRESS($C590,G$5,,,Table!$A$1))</f>
        <v>#VALUE!</v>
      </c>
      <c r="H590" t="e">
        <f ca="1">INDIRECT(ADDRESS($C590,H$5,,,Table!$A$1))</f>
        <v>#VALUE!</v>
      </c>
      <c r="J590" t="str">
        <f>IF(OR(I590=Dev!$CU$46, I590=Dev!$CU$47, I590=Dev!$CU$48, I590=Dev!$CU$49, I590=Dev!$CU$50, I590=Dev!$CU$51, I590=Dev!$CU$52, I590=Dev!$CU$53, I590=Dev!$CR$48, I590=Dev!$CR$49),$C$3,                                                                  IF(OR(I590=Dev!$CU$54, I590=Dev!$CU$55, I590=Dev!$CU$56, I590=Dev!$CU$57, I590=Dev!$CU$58, I590=Dev!$CU$59, I590=Dev!$CS$48), $D$3,""))</f>
        <v/>
      </c>
      <c r="K590" t="e">
        <f ca="1">CONCATENATE(E590,Names!$P$3,I590)</f>
        <v>#VALUE!</v>
      </c>
      <c r="M590" t="e">
        <f ca="1">INDIRECT(ADDRESS($C590,M$5,,,Table!$A$1))</f>
        <v>#VALUE!</v>
      </c>
      <c r="O590" t="str">
        <f t="shared" si="286"/>
        <v/>
      </c>
      <c r="Q590" t="str">
        <f t="shared" si="265"/>
        <v/>
      </c>
      <c r="S590" t="str">
        <f ca="1">IFERROR(VLOOKUP(M590,Racks!$H$4:$M$30,Racks!$I$2),"")</f>
        <v/>
      </c>
      <c r="T590" t="str">
        <f ca="1">IFERROR(VLOOKUP(M590,Racks!$H$4:$M$30,Racks!$K$2),"")</f>
        <v/>
      </c>
      <c r="U590" t="str">
        <f t="shared" si="266"/>
        <v/>
      </c>
      <c r="V590" t="str">
        <f>CONCATENATE(Names!$C$17,Names!$N$3,U590)</f>
        <v>PRLTCB-</v>
      </c>
      <c r="Y590" t="str">
        <f>IF(OR(W590=Dev!$GJ$82, W590=Dev!$GJ$83, W590=Dev!$GJ$84, W590=Dev!$GJ$85, W590=Dev!$GJ$86, W590=Dev!$GJ$87, W590=Dev!$GJ$88, W590=Dev!$GJ$89, W590=Dev!$GG$82, W590=Dev!$GG$83, W590=Dev!$GG$84, W590=Dev!$GG$85, W590=Dev!$GG$86),Names!$C$10,                   IF(OR(W590=Dev!$GJ$90, W590=Dev!$GJ$91, W590=Dev!$GJ$92, W590=Dev!$GJ$93, W590=Dev!$GJ$94, W590=Dev!$GJ$95, W590=Dev!$GJ$96, W590=Dev!$GJ$97, W590=Dev!$GH$82), Names!$C$11,""))</f>
        <v/>
      </c>
      <c r="Z590" t="str">
        <f ca="1">IFERROR(VLOOKUP(M590,Racks!$H$4:$M$30,6),"")</f>
        <v/>
      </c>
      <c r="AA590" t="str">
        <f>IF(R590="","",CONCATENATE(S590,Names!$H$3,T590,Names!$J$3,Names!$K$3,Names!$L$3,V590))</f>
        <v/>
      </c>
      <c r="AB590" t="str">
        <f>IF(R590="","",CONCATENATE(V590,Names!$P$3,W590))</f>
        <v/>
      </c>
      <c r="AD590" t="str">
        <f t="shared" si="267"/>
        <v>CREATE</v>
      </c>
      <c r="AF590" t="str">
        <f t="shared" si="275"/>
        <v>??</v>
      </c>
      <c r="AH590" t="e">
        <f t="shared" ca="1" si="276"/>
        <v>#VALUE!</v>
      </c>
      <c r="AI590" t="str">
        <f t="shared" si="268"/>
        <v>AT</v>
      </c>
      <c r="AK590" t="str">
        <f t="shared" si="277"/>
        <v>??</v>
      </c>
      <c r="AM590" t="e">
        <f t="shared" ca="1" si="278"/>
        <v>#VALUE!</v>
      </c>
      <c r="AN590" t="str">
        <f t="shared" si="279"/>
        <v/>
      </c>
      <c r="AO590" t="str">
        <f t="shared" si="269"/>
        <v>KG</v>
      </c>
      <c r="AP590" t="str">
        <f t="shared" ca="1" si="280"/>
        <v/>
      </c>
      <c r="AQ590" t="str">
        <f t="shared" si="281"/>
        <v>??</v>
      </c>
      <c r="AS590" t="str">
        <f t="shared" si="282"/>
        <v/>
      </c>
      <c r="AT590" t="e">
        <f t="shared" ca="1" si="283"/>
        <v>#VALUE!</v>
      </c>
      <c r="AU590">
        <f t="shared" si="270"/>
        <v>5</v>
      </c>
      <c r="AV590" t="str">
        <f t="shared" si="284"/>
        <v>??</v>
      </c>
      <c r="AX590" t="str">
        <f t="shared" si="271"/>
        <v>staffanekstrom</v>
      </c>
      <c r="AY590" t="str">
        <f t="shared" si="272"/>
        <v>INSERTED</v>
      </c>
      <c r="AZ590" t="str">
        <f t="shared" si="273"/>
        <v/>
      </c>
      <c r="BD590" t="str">
        <f t="shared" si="274"/>
        <v>YES</v>
      </c>
      <c r="BF590" t="e">
        <f t="shared" ca="1" si="285"/>
        <v>#VALUE!</v>
      </c>
    </row>
    <row r="591" spans="1:58">
      <c r="A591">
        <v>585</v>
      </c>
      <c r="D591" s="1" t="e">
        <f ca="1">INDIRECT(ADDRESS($C591,D$5,,,Table!$A$1))</f>
        <v>#VALUE!</v>
      </c>
      <c r="E591" t="e">
        <f ca="1">INDIRECT(ADDRESS($C591,E$5,,,Table!$A$1))</f>
        <v>#VALUE!</v>
      </c>
      <c r="F591" t="e">
        <f ca="1">INDIRECT(ADDRESS($C591,F$5,,,Table!$A$1))</f>
        <v>#VALUE!</v>
      </c>
      <c r="G591" t="e">
        <f ca="1">INDIRECT(ADDRESS($C591,G$5,,,Table!$A$1))</f>
        <v>#VALUE!</v>
      </c>
      <c r="H591" t="e">
        <f ca="1">INDIRECT(ADDRESS($C591,H$5,,,Table!$A$1))</f>
        <v>#VALUE!</v>
      </c>
      <c r="J591" t="str">
        <f>IF(OR(I591=Dev!$CU$46, I591=Dev!$CU$47, I591=Dev!$CU$48, I591=Dev!$CU$49, I591=Dev!$CU$50, I591=Dev!$CU$51, I591=Dev!$CU$52, I591=Dev!$CU$53, I591=Dev!$CR$48, I591=Dev!$CR$49),$C$3,                                                                  IF(OR(I591=Dev!$CU$54, I591=Dev!$CU$55, I591=Dev!$CU$56, I591=Dev!$CU$57, I591=Dev!$CU$58, I591=Dev!$CU$59, I591=Dev!$CS$48), $D$3,""))</f>
        <v/>
      </c>
      <c r="K591" t="e">
        <f ca="1">CONCATENATE(E591,Names!$P$3,I591)</f>
        <v>#VALUE!</v>
      </c>
      <c r="M591" t="e">
        <f ca="1">INDIRECT(ADDRESS($C591,M$5,,,Table!$A$1))</f>
        <v>#VALUE!</v>
      </c>
      <c r="O591" t="str">
        <f t="shared" si="286"/>
        <v/>
      </c>
      <c r="Q591" t="str">
        <f t="shared" si="265"/>
        <v/>
      </c>
      <c r="S591" t="str">
        <f ca="1">IFERROR(VLOOKUP(M591,Racks!$H$4:$M$30,Racks!$I$2),"")</f>
        <v/>
      </c>
      <c r="T591" t="str">
        <f ca="1">IFERROR(VLOOKUP(M591,Racks!$H$4:$M$30,Racks!$K$2),"")</f>
        <v/>
      </c>
      <c r="U591" t="str">
        <f t="shared" si="266"/>
        <v/>
      </c>
      <c r="V591" t="str">
        <f>CONCATENATE(Names!$C$17,Names!$N$3,U591)</f>
        <v>PRLTCB-</v>
      </c>
      <c r="Y591" t="str">
        <f>IF(OR(W591=Dev!$GJ$82, W591=Dev!$GJ$83, W591=Dev!$GJ$84, W591=Dev!$GJ$85, W591=Dev!$GJ$86, W591=Dev!$GJ$87, W591=Dev!$GJ$88, W591=Dev!$GJ$89, W591=Dev!$GG$82, W591=Dev!$GG$83, W591=Dev!$GG$84, W591=Dev!$GG$85, W591=Dev!$GG$86),Names!$C$10,                   IF(OR(W591=Dev!$GJ$90, W591=Dev!$GJ$91, W591=Dev!$GJ$92, W591=Dev!$GJ$93, W591=Dev!$GJ$94, W591=Dev!$GJ$95, W591=Dev!$GJ$96, W591=Dev!$GJ$97, W591=Dev!$GH$82), Names!$C$11,""))</f>
        <v/>
      </c>
      <c r="Z591" t="str">
        <f ca="1">IFERROR(VLOOKUP(M591,Racks!$H$4:$M$30,6),"")</f>
        <v/>
      </c>
      <c r="AA591" t="str">
        <f>IF(R591="","",CONCATENATE(S591,Names!$H$3,T591,Names!$J$3,Names!$K$3,Names!$L$3,V591))</f>
        <v/>
      </c>
      <c r="AB591" t="str">
        <f>IF(R591="","",CONCATENATE(V591,Names!$P$3,W591))</f>
        <v/>
      </c>
      <c r="AD591" t="str">
        <f t="shared" si="267"/>
        <v>CREATE</v>
      </c>
      <c r="AF591" t="str">
        <f t="shared" si="275"/>
        <v>??</v>
      </c>
      <c r="AH591" t="e">
        <f t="shared" ca="1" si="276"/>
        <v>#VALUE!</v>
      </c>
      <c r="AI591" t="str">
        <f t="shared" si="268"/>
        <v>AT</v>
      </c>
      <c r="AK591" t="str">
        <f t="shared" si="277"/>
        <v>??</v>
      </c>
      <c r="AM591" t="e">
        <f t="shared" ca="1" si="278"/>
        <v>#VALUE!</v>
      </c>
      <c r="AN591" t="str">
        <f t="shared" si="279"/>
        <v/>
      </c>
      <c r="AO591" t="str">
        <f t="shared" si="269"/>
        <v>KG</v>
      </c>
      <c r="AP591" t="str">
        <f t="shared" ca="1" si="280"/>
        <v/>
      </c>
      <c r="AQ591" t="str">
        <f t="shared" si="281"/>
        <v>??</v>
      </c>
      <c r="AS591" t="str">
        <f t="shared" si="282"/>
        <v/>
      </c>
      <c r="AT591" t="e">
        <f t="shared" ca="1" si="283"/>
        <v>#VALUE!</v>
      </c>
      <c r="AU591">
        <f t="shared" si="270"/>
        <v>5</v>
      </c>
      <c r="AV591" t="str">
        <f t="shared" si="284"/>
        <v>??</v>
      </c>
      <c r="AX591" t="str">
        <f t="shared" si="271"/>
        <v>staffanekstrom</v>
      </c>
      <c r="AY591" t="str">
        <f t="shared" si="272"/>
        <v>INSERTED</v>
      </c>
      <c r="AZ591" t="str">
        <f t="shared" si="273"/>
        <v/>
      </c>
      <c r="BD591" t="str">
        <f t="shared" si="274"/>
        <v>YES</v>
      </c>
      <c r="BF591" t="e">
        <f t="shared" ca="1" si="285"/>
        <v>#VALUE!</v>
      </c>
    </row>
    <row r="592" spans="1:58">
      <c r="A592">
        <v>586</v>
      </c>
      <c r="D592" s="1" t="e">
        <f ca="1">INDIRECT(ADDRESS($C592,D$5,,,Table!$A$1))</f>
        <v>#VALUE!</v>
      </c>
      <c r="E592" t="e">
        <f ca="1">INDIRECT(ADDRESS($C592,E$5,,,Table!$A$1))</f>
        <v>#VALUE!</v>
      </c>
      <c r="F592" t="e">
        <f ca="1">INDIRECT(ADDRESS($C592,F$5,,,Table!$A$1))</f>
        <v>#VALUE!</v>
      </c>
      <c r="G592" t="e">
        <f ca="1">INDIRECT(ADDRESS($C592,G$5,,,Table!$A$1))</f>
        <v>#VALUE!</v>
      </c>
      <c r="H592" t="e">
        <f ca="1">INDIRECT(ADDRESS($C592,H$5,,,Table!$A$1))</f>
        <v>#VALUE!</v>
      </c>
      <c r="J592" t="str">
        <f>IF(OR(I592=Dev!$CU$46, I592=Dev!$CU$47, I592=Dev!$CU$48, I592=Dev!$CU$49, I592=Dev!$CU$50, I592=Dev!$CU$51, I592=Dev!$CU$52, I592=Dev!$CU$53, I592=Dev!$CR$48, I592=Dev!$CR$49),$C$3,                                                                  IF(OR(I592=Dev!$CU$54, I592=Dev!$CU$55, I592=Dev!$CU$56, I592=Dev!$CU$57, I592=Dev!$CU$58, I592=Dev!$CU$59, I592=Dev!$CS$48), $D$3,""))</f>
        <v/>
      </c>
      <c r="K592" t="e">
        <f ca="1">CONCATENATE(E592,Names!$P$3,I592)</f>
        <v>#VALUE!</v>
      </c>
      <c r="M592" t="e">
        <f ca="1">INDIRECT(ADDRESS($C592,M$5,,,Table!$A$1))</f>
        <v>#VALUE!</v>
      </c>
      <c r="O592" t="str">
        <f t="shared" si="286"/>
        <v/>
      </c>
      <c r="Q592" t="str">
        <f t="shared" si="265"/>
        <v/>
      </c>
      <c r="S592" t="str">
        <f ca="1">IFERROR(VLOOKUP(M592,Racks!$H$4:$M$30,Racks!$I$2),"")</f>
        <v/>
      </c>
      <c r="T592" t="str">
        <f ca="1">IFERROR(VLOOKUP(M592,Racks!$H$4:$M$30,Racks!$K$2),"")</f>
        <v/>
      </c>
      <c r="U592" t="str">
        <f t="shared" si="266"/>
        <v/>
      </c>
      <c r="V592" t="str">
        <f>CONCATENATE(Names!$C$17,Names!$N$3,U592)</f>
        <v>PRLTCB-</v>
      </c>
      <c r="Y592" t="str">
        <f>IF(OR(W592=Dev!$GJ$82, W592=Dev!$GJ$83, W592=Dev!$GJ$84, W592=Dev!$GJ$85, W592=Dev!$GJ$86, W592=Dev!$GJ$87, W592=Dev!$GJ$88, W592=Dev!$GJ$89, W592=Dev!$GG$82, W592=Dev!$GG$83, W592=Dev!$GG$84, W592=Dev!$GG$85, W592=Dev!$GG$86),Names!$C$10,                   IF(OR(W592=Dev!$GJ$90, W592=Dev!$GJ$91, W592=Dev!$GJ$92, W592=Dev!$GJ$93, W592=Dev!$GJ$94, W592=Dev!$GJ$95, W592=Dev!$GJ$96, W592=Dev!$GJ$97, W592=Dev!$GH$82), Names!$C$11,""))</f>
        <v/>
      </c>
      <c r="Z592" t="str">
        <f ca="1">IFERROR(VLOOKUP(M592,Racks!$H$4:$M$30,6),"")</f>
        <v/>
      </c>
      <c r="AA592" t="str">
        <f>IF(R592="","",CONCATENATE(S592,Names!$H$3,T592,Names!$J$3,Names!$K$3,Names!$L$3,V592))</f>
        <v/>
      </c>
      <c r="AB592" t="str">
        <f>IF(R592="","",CONCATENATE(V592,Names!$P$3,W592))</f>
        <v/>
      </c>
      <c r="AD592" t="str">
        <f t="shared" si="267"/>
        <v>CREATE</v>
      </c>
      <c r="AF592" t="str">
        <f t="shared" si="275"/>
        <v>??</v>
      </c>
      <c r="AH592" t="e">
        <f t="shared" ca="1" si="276"/>
        <v>#VALUE!</v>
      </c>
      <c r="AI592" t="str">
        <f t="shared" si="268"/>
        <v>AT</v>
      </c>
      <c r="AK592" t="str">
        <f t="shared" si="277"/>
        <v>??</v>
      </c>
      <c r="AM592" t="e">
        <f t="shared" ca="1" si="278"/>
        <v>#VALUE!</v>
      </c>
      <c r="AN592" t="str">
        <f t="shared" si="279"/>
        <v/>
      </c>
      <c r="AO592" t="str">
        <f t="shared" si="269"/>
        <v>KG</v>
      </c>
      <c r="AP592" t="str">
        <f t="shared" ca="1" si="280"/>
        <v/>
      </c>
      <c r="AQ592" t="str">
        <f t="shared" si="281"/>
        <v>??</v>
      </c>
      <c r="AS592" t="str">
        <f t="shared" si="282"/>
        <v/>
      </c>
      <c r="AT592" t="e">
        <f t="shared" ca="1" si="283"/>
        <v>#VALUE!</v>
      </c>
      <c r="AU592">
        <f t="shared" si="270"/>
        <v>5</v>
      </c>
      <c r="AV592" t="str">
        <f t="shared" si="284"/>
        <v>??</v>
      </c>
      <c r="AX592" t="str">
        <f t="shared" si="271"/>
        <v>staffanekstrom</v>
      </c>
      <c r="AY592" t="str">
        <f t="shared" si="272"/>
        <v>INSERTED</v>
      </c>
      <c r="AZ592" t="str">
        <f t="shared" si="273"/>
        <v/>
      </c>
      <c r="BD592" t="str">
        <f t="shared" si="274"/>
        <v>YES</v>
      </c>
      <c r="BF592" t="e">
        <f t="shared" ca="1" si="285"/>
        <v>#VALUE!</v>
      </c>
    </row>
    <row r="593" spans="1:58">
      <c r="A593">
        <v>587</v>
      </c>
      <c r="D593" s="1" t="e">
        <f ca="1">INDIRECT(ADDRESS($C593,D$5,,,Table!$A$1))</f>
        <v>#VALUE!</v>
      </c>
      <c r="E593" t="e">
        <f ca="1">INDIRECT(ADDRESS($C593,E$5,,,Table!$A$1))</f>
        <v>#VALUE!</v>
      </c>
      <c r="F593" t="e">
        <f ca="1">INDIRECT(ADDRESS($C593,F$5,,,Table!$A$1))</f>
        <v>#VALUE!</v>
      </c>
      <c r="G593" t="e">
        <f ca="1">INDIRECT(ADDRESS($C593,G$5,,,Table!$A$1))</f>
        <v>#VALUE!</v>
      </c>
      <c r="H593" t="e">
        <f ca="1">INDIRECT(ADDRESS($C593,H$5,,,Table!$A$1))</f>
        <v>#VALUE!</v>
      </c>
      <c r="J593" t="str">
        <f>IF(OR(I593=Dev!$CU$46, I593=Dev!$CU$47, I593=Dev!$CU$48, I593=Dev!$CU$49, I593=Dev!$CU$50, I593=Dev!$CU$51, I593=Dev!$CU$52, I593=Dev!$CU$53, I593=Dev!$CR$48, I593=Dev!$CR$49),$C$3,                                                                  IF(OR(I593=Dev!$CU$54, I593=Dev!$CU$55, I593=Dev!$CU$56, I593=Dev!$CU$57, I593=Dev!$CU$58, I593=Dev!$CU$59, I593=Dev!$CS$48), $D$3,""))</f>
        <v/>
      </c>
      <c r="K593" t="e">
        <f ca="1">CONCATENATE(E593,Names!$P$3,I593)</f>
        <v>#VALUE!</v>
      </c>
      <c r="M593" t="e">
        <f ca="1">INDIRECT(ADDRESS($C593,M$5,,,Table!$A$1))</f>
        <v>#VALUE!</v>
      </c>
      <c r="O593" t="str">
        <f t="shared" si="286"/>
        <v/>
      </c>
      <c r="Q593" t="str">
        <f t="shared" si="265"/>
        <v/>
      </c>
      <c r="S593" t="str">
        <f ca="1">IFERROR(VLOOKUP(M593,Racks!$H$4:$M$30,Racks!$I$2),"")</f>
        <v/>
      </c>
      <c r="T593" t="str">
        <f ca="1">IFERROR(VLOOKUP(M593,Racks!$H$4:$M$30,Racks!$K$2),"")</f>
        <v/>
      </c>
      <c r="U593" t="str">
        <f t="shared" si="266"/>
        <v/>
      </c>
      <c r="V593" t="str">
        <f>CONCATENATE(Names!$C$17,Names!$N$3,U593)</f>
        <v>PRLTCB-</v>
      </c>
      <c r="Y593" t="str">
        <f>IF(OR(W593=Dev!$GJ$82, W593=Dev!$GJ$83, W593=Dev!$GJ$84, W593=Dev!$GJ$85, W593=Dev!$GJ$86, W593=Dev!$GJ$87, W593=Dev!$GJ$88, W593=Dev!$GJ$89, W593=Dev!$GG$82, W593=Dev!$GG$83, W593=Dev!$GG$84, W593=Dev!$GG$85, W593=Dev!$GG$86),Names!$C$10,                   IF(OR(W593=Dev!$GJ$90, W593=Dev!$GJ$91, W593=Dev!$GJ$92, W593=Dev!$GJ$93, W593=Dev!$GJ$94, W593=Dev!$GJ$95, W593=Dev!$GJ$96, W593=Dev!$GJ$97, W593=Dev!$GH$82), Names!$C$11,""))</f>
        <v/>
      </c>
      <c r="Z593" t="str">
        <f ca="1">IFERROR(VLOOKUP(M593,Racks!$H$4:$M$30,6),"")</f>
        <v/>
      </c>
      <c r="AA593" t="str">
        <f>IF(R593="","",CONCATENATE(S593,Names!$H$3,T593,Names!$J$3,Names!$K$3,Names!$L$3,V593))</f>
        <v/>
      </c>
      <c r="AB593" t="str">
        <f>IF(R593="","",CONCATENATE(V593,Names!$P$3,W593))</f>
        <v/>
      </c>
      <c r="AD593" t="str">
        <f t="shared" si="267"/>
        <v>CREATE</v>
      </c>
      <c r="AF593" t="str">
        <f t="shared" si="275"/>
        <v>??</v>
      </c>
      <c r="AH593" t="e">
        <f t="shared" ca="1" si="276"/>
        <v>#VALUE!</v>
      </c>
      <c r="AI593" t="str">
        <f t="shared" si="268"/>
        <v>AT</v>
      </c>
      <c r="AK593" t="str">
        <f t="shared" si="277"/>
        <v>??</v>
      </c>
      <c r="AM593" t="e">
        <f t="shared" ca="1" si="278"/>
        <v>#VALUE!</v>
      </c>
      <c r="AN593" t="str">
        <f t="shared" si="279"/>
        <v/>
      </c>
      <c r="AO593" t="str">
        <f t="shared" si="269"/>
        <v>KG</v>
      </c>
      <c r="AP593" t="str">
        <f t="shared" ca="1" si="280"/>
        <v/>
      </c>
      <c r="AQ593" t="str">
        <f t="shared" si="281"/>
        <v>??</v>
      </c>
      <c r="AS593" t="str">
        <f t="shared" si="282"/>
        <v/>
      </c>
      <c r="AT593" t="e">
        <f t="shared" ca="1" si="283"/>
        <v>#VALUE!</v>
      </c>
      <c r="AU593">
        <f t="shared" si="270"/>
        <v>5</v>
      </c>
      <c r="AV593" t="str">
        <f t="shared" si="284"/>
        <v>??</v>
      </c>
      <c r="AX593" t="str">
        <f t="shared" si="271"/>
        <v>staffanekstrom</v>
      </c>
      <c r="AY593" t="str">
        <f t="shared" si="272"/>
        <v>INSERTED</v>
      </c>
      <c r="AZ593" t="str">
        <f t="shared" si="273"/>
        <v/>
      </c>
      <c r="BD593" t="str">
        <f t="shared" si="274"/>
        <v>YES</v>
      </c>
      <c r="BF593" t="e">
        <f t="shared" ca="1" si="285"/>
        <v>#VALUE!</v>
      </c>
    </row>
    <row r="594" spans="1:58">
      <c r="A594">
        <v>588</v>
      </c>
      <c r="D594" s="1" t="e">
        <f ca="1">INDIRECT(ADDRESS($C594,D$5,,,Table!$A$1))</f>
        <v>#VALUE!</v>
      </c>
      <c r="E594" t="e">
        <f ca="1">INDIRECT(ADDRESS($C594,E$5,,,Table!$A$1))</f>
        <v>#VALUE!</v>
      </c>
      <c r="F594" t="e">
        <f ca="1">INDIRECT(ADDRESS($C594,F$5,,,Table!$A$1))</f>
        <v>#VALUE!</v>
      </c>
      <c r="G594" t="e">
        <f ca="1">INDIRECT(ADDRESS($C594,G$5,,,Table!$A$1))</f>
        <v>#VALUE!</v>
      </c>
      <c r="H594" t="e">
        <f ca="1">INDIRECT(ADDRESS($C594,H$5,,,Table!$A$1))</f>
        <v>#VALUE!</v>
      </c>
      <c r="J594" t="str">
        <f>IF(OR(I594=Dev!$CU$46, I594=Dev!$CU$47, I594=Dev!$CU$48, I594=Dev!$CU$49, I594=Dev!$CU$50, I594=Dev!$CU$51, I594=Dev!$CU$52, I594=Dev!$CU$53, I594=Dev!$CR$48, I594=Dev!$CR$49),$C$3,                                                                  IF(OR(I594=Dev!$CU$54, I594=Dev!$CU$55, I594=Dev!$CU$56, I594=Dev!$CU$57, I594=Dev!$CU$58, I594=Dev!$CU$59, I594=Dev!$CS$48), $D$3,""))</f>
        <v/>
      </c>
      <c r="K594" t="e">
        <f ca="1">CONCATENATE(E594,Names!$P$3,I594)</f>
        <v>#VALUE!</v>
      </c>
      <c r="M594" t="e">
        <f ca="1">INDIRECT(ADDRESS($C594,M$5,,,Table!$A$1))</f>
        <v>#VALUE!</v>
      </c>
      <c r="O594" t="str">
        <f t="shared" si="286"/>
        <v/>
      </c>
      <c r="Q594" t="str">
        <f t="shared" si="265"/>
        <v/>
      </c>
      <c r="S594" t="str">
        <f ca="1">IFERROR(VLOOKUP(M594,Racks!$H$4:$M$30,Racks!$I$2),"")</f>
        <v/>
      </c>
      <c r="T594" t="str">
        <f ca="1">IFERROR(VLOOKUP(M594,Racks!$H$4:$M$30,Racks!$K$2),"")</f>
        <v/>
      </c>
      <c r="U594" t="str">
        <f t="shared" si="266"/>
        <v/>
      </c>
      <c r="V594" t="str">
        <f>CONCATENATE(Names!$C$17,Names!$N$3,U594)</f>
        <v>PRLTCB-</v>
      </c>
      <c r="Y594" t="str">
        <f>IF(OR(W594=Dev!$GJ$82, W594=Dev!$GJ$83, W594=Dev!$GJ$84, W594=Dev!$GJ$85, W594=Dev!$GJ$86, W594=Dev!$GJ$87, W594=Dev!$GJ$88, W594=Dev!$GJ$89, W594=Dev!$GG$82, W594=Dev!$GG$83, W594=Dev!$GG$84, W594=Dev!$GG$85, W594=Dev!$GG$86),Names!$C$10,                   IF(OR(W594=Dev!$GJ$90, W594=Dev!$GJ$91, W594=Dev!$GJ$92, W594=Dev!$GJ$93, W594=Dev!$GJ$94, W594=Dev!$GJ$95, W594=Dev!$GJ$96, W594=Dev!$GJ$97, W594=Dev!$GH$82), Names!$C$11,""))</f>
        <v/>
      </c>
      <c r="Z594" t="str">
        <f ca="1">IFERROR(VLOOKUP(M594,Racks!$H$4:$M$30,6),"")</f>
        <v/>
      </c>
      <c r="AA594" t="str">
        <f>IF(R594="","",CONCATENATE(S594,Names!$H$3,T594,Names!$J$3,Names!$K$3,Names!$L$3,V594))</f>
        <v/>
      </c>
      <c r="AB594" t="str">
        <f>IF(R594="","",CONCATENATE(V594,Names!$P$3,W594))</f>
        <v/>
      </c>
      <c r="AD594" t="str">
        <f t="shared" si="267"/>
        <v>CREATE</v>
      </c>
      <c r="AF594" t="str">
        <f t="shared" si="275"/>
        <v>??</v>
      </c>
      <c r="AH594" t="e">
        <f t="shared" ca="1" si="276"/>
        <v>#VALUE!</v>
      </c>
      <c r="AI594" t="str">
        <f t="shared" si="268"/>
        <v>AT</v>
      </c>
      <c r="AK594" t="str">
        <f t="shared" si="277"/>
        <v>??</v>
      </c>
      <c r="AM594" t="e">
        <f t="shared" ca="1" si="278"/>
        <v>#VALUE!</v>
      </c>
      <c r="AN594" t="str">
        <f t="shared" si="279"/>
        <v/>
      </c>
      <c r="AO594" t="str">
        <f t="shared" si="269"/>
        <v>KG</v>
      </c>
      <c r="AP594" t="str">
        <f t="shared" ca="1" si="280"/>
        <v/>
      </c>
      <c r="AQ594" t="str">
        <f t="shared" si="281"/>
        <v>??</v>
      </c>
      <c r="AS594" t="str">
        <f t="shared" si="282"/>
        <v/>
      </c>
      <c r="AT594" t="e">
        <f t="shared" ca="1" si="283"/>
        <v>#VALUE!</v>
      </c>
      <c r="AU594">
        <f t="shared" si="270"/>
        <v>5</v>
      </c>
      <c r="AV594" t="str">
        <f t="shared" si="284"/>
        <v>??</v>
      </c>
      <c r="AX594" t="str">
        <f t="shared" si="271"/>
        <v>staffanekstrom</v>
      </c>
      <c r="AY594" t="str">
        <f t="shared" si="272"/>
        <v>INSERTED</v>
      </c>
      <c r="AZ594" t="str">
        <f t="shared" si="273"/>
        <v/>
      </c>
      <c r="BD594" t="str">
        <f t="shared" si="274"/>
        <v>YES</v>
      </c>
      <c r="BF594" t="e">
        <f t="shared" ca="1" si="285"/>
        <v>#VALUE!</v>
      </c>
    </row>
    <row r="595" spans="1:58">
      <c r="A595">
        <v>589</v>
      </c>
      <c r="D595" s="1" t="e">
        <f ca="1">INDIRECT(ADDRESS($C595,D$5,,,Table!$A$1))</f>
        <v>#VALUE!</v>
      </c>
      <c r="E595" t="e">
        <f ca="1">INDIRECT(ADDRESS($C595,E$5,,,Table!$A$1))</f>
        <v>#VALUE!</v>
      </c>
      <c r="F595" t="e">
        <f ca="1">INDIRECT(ADDRESS($C595,F$5,,,Table!$A$1))</f>
        <v>#VALUE!</v>
      </c>
      <c r="G595" t="e">
        <f ca="1">INDIRECT(ADDRESS($C595,G$5,,,Table!$A$1))</f>
        <v>#VALUE!</v>
      </c>
      <c r="H595" t="e">
        <f ca="1">INDIRECT(ADDRESS($C595,H$5,,,Table!$A$1))</f>
        <v>#VALUE!</v>
      </c>
      <c r="J595" t="str">
        <f>IF(OR(I595=Dev!$CU$46, I595=Dev!$CU$47, I595=Dev!$CU$48, I595=Dev!$CU$49, I595=Dev!$CU$50, I595=Dev!$CU$51, I595=Dev!$CU$52, I595=Dev!$CU$53, I595=Dev!$CR$48, I595=Dev!$CR$49),$C$3,                                                                  IF(OR(I595=Dev!$CU$54, I595=Dev!$CU$55, I595=Dev!$CU$56, I595=Dev!$CU$57, I595=Dev!$CU$58, I595=Dev!$CU$59, I595=Dev!$CS$48), $D$3,""))</f>
        <v/>
      </c>
      <c r="K595" t="e">
        <f ca="1">CONCATENATE(E595,Names!$P$3,I595)</f>
        <v>#VALUE!</v>
      </c>
      <c r="M595" t="e">
        <f ca="1">INDIRECT(ADDRESS($C595,M$5,,,Table!$A$1))</f>
        <v>#VALUE!</v>
      </c>
      <c r="O595" t="str">
        <f t="shared" si="286"/>
        <v/>
      </c>
      <c r="Q595" t="str">
        <f t="shared" si="265"/>
        <v/>
      </c>
      <c r="S595" t="str">
        <f ca="1">IFERROR(VLOOKUP(M595,Racks!$H$4:$M$30,Racks!$I$2),"")</f>
        <v/>
      </c>
      <c r="T595" t="str">
        <f ca="1">IFERROR(VLOOKUP(M595,Racks!$H$4:$M$30,Racks!$K$2),"")</f>
        <v/>
      </c>
      <c r="U595" t="str">
        <f t="shared" si="266"/>
        <v/>
      </c>
      <c r="V595" t="str">
        <f>CONCATENATE(Names!$C$17,Names!$N$3,U595)</f>
        <v>PRLTCB-</v>
      </c>
      <c r="Y595" t="str">
        <f>IF(OR(W595=Dev!$GJ$82, W595=Dev!$GJ$83, W595=Dev!$GJ$84, W595=Dev!$GJ$85, W595=Dev!$GJ$86, W595=Dev!$GJ$87, W595=Dev!$GJ$88, W595=Dev!$GJ$89, W595=Dev!$GG$82, W595=Dev!$GG$83, W595=Dev!$GG$84, W595=Dev!$GG$85, W595=Dev!$GG$86),Names!$C$10,                   IF(OR(W595=Dev!$GJ$90, W595=Dev!$GJ$91, W595=Dev!$GJ$92, W595=Dev!$GJ$93, W595=Dev!$GJ$94, W595=Dev!$GJ$95, W595=Dev!$GJ$96, W595=Dev!$GJ$97, W595=Dev!$GH$82), Names!$C$11,""))</f>
        <v/>
      </c>
      <c r="Z595" t="str">
        <f ca="1">IFERROR(VLOOKUP(M595,Racks!$H$4:$M$30,6),"")</f>
        <v/>
      </c>
      <c r="AA595" t="str">
        <f>IF(R595="","",CONCATENATE(S595,Names!$H$3,T595,Names!$J$3,Names!$K$3,Names!$L$3,V595))</f>
        <v/>
      </c>
      <c r="AB595" t="str">
        <f>IF(R595="","",CONCATENATE(V595,Names!$P$3,W595))</f>
        <v/>
      </c>
      <c r="AD595" t="str">
        <f t="shared" si="267"/>
        <v>CREATE</v>
      </c>
      <c r="AF595" t="str">
        <f t="shared" si="275"/>
        <v>??</v>
      </c>
      <c r="AH595" t="e">
        <f t="shared" ca="1" si="276"/>
        <v>#VALUE!</v>
      </c>
      <c r="AI595" t="str">
        <f t="shared" si="268"/>
        <v>AT</v>
      </c>
      <c r="AK595" t="str">
        <f t="shared" si="277"/>
        <v>??</v>
      </c>
      <c r="AM595" t="e">
        <f t="shared" ca="1" si="278"/>
        <v>#VALUE!</v>
      </c>
      <c r="AN595" t="str">
        <f t="shared" si="279"/>
        <v/>
      </c>
      <c r="AO595" t="str">
        <f t="shared" si="269"/>
        <v>KG</v>
      </c>
      <c r="AP595" t="str">
        <f t="shared" ca="1" si="280"/>
        <v/>
      </c>
      <c r="AQ595" t="str">
        <f t="shared" si="281"/>
        <v>??</v>
      </c>
      <c r="AS595" t="str">
        <f t="shared" si="282"/>
        <v/>
      </c>
      <c r="AT595" t="e">
        <f t="shared" ca="1" si="283"/>
        <v>#VALUE!</v>
      </c>
      <c r="AU595">
        <f t="shared" si="270"/>
        <v>5</v>
      </c>
      <c r="AV595" t="str">
        <f t="shared" si="284"/>
        <v>??</v>
      </c>
      <c r="AX595" t="str">
        <f t="shared" si="271"/>
        <v>staffanekstrom</v>
      </c>
      <c r="AY595" t="str">
        <f t="shared" si="272"/>
        <v>INSERTED</v>
      </c>
      <c r="AZ595" t="str">
        <f t="shared" si="273"/>
        <v/>
      </c>
      <c r="BD595" t="str">
        <f t="shared" si="274"/>
        <v>YES</v>
      </c>
      <c r="BF595" t="e">
        <f t="shared" ca="1" si="285"/>
        <v>#VALUE!</v>
      </c>
    </row>
    <row r="596" spans="1:58">
      <c r="A596">
        <v>590</v>
      </c>
      <c r="D596" s="1" t="e">
        <f ca="1">INDIRECT(ADDRESS($C596,D$5,,,Table!$A$1))</f>
        <v>#VALUE!</v>
      </c>
      <c r="E596" t="e">
        <f ca="1">INDIRECT(ADDRESS($C596,E$5,,,Table!$A$1))</f>
        <v>#VALUE!</v>
      </c>
      <c r="F596" t="e">
        <f ca="1">INDIRECT(ADDRESS($C596,F$5,,,Table!$A$1))</f>
        <v>#VALUE!</v>
      </c>
      <c r="G596" t="e">
        <f ca="1">INDIRECT(ADDRESS($C596,G$5,,,Table!$A$1))</f>
        <v>#VALUE!</v>
      </c>
      <c r="H596" t="e">
        <f ca="1">INDIRECT(ADDRESS($C596,H$5,,,Table!$A$1))</f>
        <v>#VALUE!</v>
      </c>
      <c r="J596" t="str">
        <f>IF(OR(I596=Dev!$CU$46, I596=Dev!$CU$47, I596=Dev!$CU$48, I596=Dev!$CU$49, I596=Dev!$CU$50, I596=Dev!$CU$51, I596=Dev!$CU$52, I596=Dev!$CU$53, I596=Dev!$CR$48, I596=Dev!$CR$49),$C$3,                                                                  IF(OR(I596=Dev!$CU$54, I596=Dev!$CU$55, I596=Dev!$CU$56, I596=Dev!$CU$57, I596=Dev!$CU$58, I596=Dev!$CU$59, I596=Dev!$CS$48), $D$3,""))</f>
        <v/>
      </c>
      <c r="K596" t="e">
        <f ca="1">CONCATENATE(E596,Names!$P$3,I596)</f>
        <v>#VALUE!</v>
      </c>
      <c r="M596" t="e">
        <f ca="1">INDIRECT(ADDRESS($C596,M$5,,,Table!$A$1))</f>
        <v>#VALUE!</v>
      </c>
      <c r="O596" t="str">
        <f t="shared" si="286"/>
        <v/>
      </c>
      <c r="Q596" t="str">
        <f t="shared" si="265"/>
        <v/>
      </c>
      <c r="S596" t="str">
        <f ca="1">IFERROR(VLOOKUP(M596,Racks!$H$4:$M$30,Racks!$I$2),"")</f>
        <v/>
      </c>
      <c r="T596" t="str">
        <f ca="1">IFERROR(VLOOKUP(M596,Racks!$H$4:$M$30,Racks!$K$2),"")</f>
        <v/>
      </c>
      <c r="U596" t="str">
        <f t="shared" si="266"/>
        <v/>
      </c>
      <c r="V596" t="str">
        <f>CONCATENATE(Names!$C$17,Names!$N$3,U596)</f>
        <v>PRLTCB-</v>
      </c>
      <c r="Y596" t="str">
        <f>IF(OR(W596=Dev!$GJ$82, W596=Dev!$GJ$83, W596=Dev!$GJ$84, W596=Dev!$GJ$85, W596=Dev!$GJ$86, W596=Dev!$GJ$87, W596=Dev!$GJ$88, W596=Dev!$GJ$89, W596=Dev!$GG$82, W596=Dev!$GG$83, W596=Dev!$GG$84, W596=Dev!$GG$85, W596=Dev!$GG$86),Names!$C$10,                   IF(OR(W596=Dev!$GJ$90, W596=Dev!$GJ$91, W596=Dev!$GJ$92, W596=Dev!$GJ$93, W596=Dev!$GJ$94, W596=Dev!$GJ$95, W596=Dev!$GJ$96, W596=Dev!$GJ$97, W596=Dev!$GH$82), Names!$C$11,""))</f>
        <v/>
      </c>
      <c r="Z596" t="str">
        <f ca="1">IFERROR(VLOOKUP(M596,Racks!$H$4:$M$30,6),"")</f>
        <v/>
      </c>
      <c r="AA596" t="str">
        <f>IF(R596="","",CONCATENATE(S596,Names!$H$3,T596,Names!$J$3,Names!$K$3,Names!$L$3,V596))</f>
        <v/>
      </c>
      <c r="AB596" t="str">
        <f>IF(R596="","",CONCATENATE(V596,Names!$P$3,W596))</f>
        <v/>
      </c>
      <c r="AD596" t="str">
        <f t="shared" si="267"/>
        <v>CREATE</v>
      </c>
      <c r="AF596" t="str">
        <f t="shared" si="275"/>
        <v>??</v>
      </c>
      <c r="AH596" t="e">
        <f t="shared" ca="1" si="276"/>
        <v>#VALUE!</v>
      </c>
      <c r="AI596" t="str">
        <f t="shared" si="268"/>
        <v>AT</v>
      </c>
      <c r="AK596" t="str">
        <f t="shared" si="277"/>
        <v>??</v>
      </c>
      <c r="AM596" t="e">
        <f t="shared" ca="1" si="278"/>
        <v>#VALUE!</v>
      </c>
      <c r="AN596" t="str">
        <f t="shared" si="279"/>
        <v/>
      </c>
      <c r="AO596" t="str">
        <f t="shared" si="269"/>
        <v>KG</v>
      </c>
      <c r="AP596" t="str">
        <f t="shared" ca="1" si="280"/>
        <v/>
      </c>
      <c r="AQ596" t="str">
        <f t="shared" si="281"/>
        <v>??</v>
      </c>
      <c r="AS596" t="str">
        <f t="shared" si="282"/>
        <v/>
      </c>
      <c r="AT596" t="e">
        <f t="shared" ca="1" si="283"/>
        <v>#VALUE!</v>
      </c>
      <c r="AU596">
        <f t="shared" si="270"/>
        <v>5</v>
      </c>
      <c r="AV596" t="str">
        <f t="shared" si="284"/>
        <v>??</v>
      </c>
      <c r="AX596" t="str">
        <f t="shared" si="271"/>
        <v>staffanekstrom</v>
      </c>
      <c r="AY596" t="str">
        <f t="shared" si="272"/>
        <v>INSERTED</v>
      </c>
      <c r="AZ596" t="str">
        <f t="shared" si="273"/>
        <v/>
      </c>
      <c r="BD596" t="str">
        <f t="shared" si="274"/>
        <v>YES</v>
      </c>
      <c r="BF596" t="e">
        <f t="shared" ca="1" si="285"/>
        <v>#VALUE!</v>
      </c>
    </row>
    <row r="597" spans="1:58">
      <c r="A597">
        <v>591</v>
      </c>
      <c r="D597" s="1" t="e">
        <f ca="1">INDIRECT(ADDRESS($C597,D$5,,,Table!$A$1))</f>
        <v>#VALUE!</v>
      </c>
      <c r="E597" t="e">
        <f ca="1">INDIRECT(ADDRESS($C597,E$5,,,Table!$A$1))</f>
        <v>#VALUE!</v>
      </c>
      <c r="F597" t="e">
        <f ca="1">INDIRECT(ADDRESS($C597,F$5,,,Table!$A$1))</f>
        <v>#VALUE!</v>
      </c>
      <c r="G597" t="e">
        <f ca="1">INDIRECT(ADDRESS($C597,G$5,,,Table!$A$1))</f>
        <v>#VALUE!</v>
      </c>
      <c r="H597" t="e">
        <f ca="1">INDIRECT(ADDRESS($C597,H$5,,,Table!$A$1))</f>
        <v>#VALUE!</v>
      </c>
      <c r="J597" t="str">
        <f>IF(OR(I597=Dev!$CU$46, I597=Dev!$CU$47, I597=Dev!$CU$48, I597=Dev!$CU$49, I597=Dev!$CU$50, I597=Dev!$CU$51, I597=Dev!$CU$52, I597=Dev!$CU$53, I597=Dev!$CR$48, I597=Dev!$CR$49),$C$3,                                                                  IF(OR(I597=Dev!$CU$54, I597=Dev!$CU$55, I597=Dev!$CU$56, I597=Dev!$CU$57, I597=Dev!$CU$58, I597=Dev!$CU$59, I597=Dev!$CS$48), $D$3,""))</f>
        <v/>
      </c>
      <c r="K597" t="e">
        <f ca="1">CONCATENATE(E597,Names!$P$3,I597)</f>
        <v>#VALUE!</v>
      </c>
      <c r="M597" t="e">
        <f ca="1">INDIRECT(ADDRESS($C597,M$5,,,Table!$A$1))</f>
        <v>#VALUE!</v>
      </c>
      <c r="O597" t="str">
        <f t="shared" si="286"/>
        <v/>
      </c>
      <c r="Q597" t="str">
        <f t="shared" ref="Q597:Q660" si="287">IF(ISNUMBER(R597), IF(R597&lt;10,"00", IF(R597&lt;100,"0", "")), "")</f>
        <v/>
      </c>
      <c r="S597" t="str">
        <f ca="1">IFERROR(VLOOKUP(M597,Racks!$H$4:$M$30,Racks!$I$2),"")</f>
        <v/>
      </c>
      <c r="T597" t="str">
        <f ca="1">IFERROR(VLOOKUP(M597,Racks!$H$4:$M$30,Racks!$K$2),"")</f>
        <v/>
      </c>
      <c r="U597" t="str">
        <f t="shared" ref="U597:U660" si="288">IF(ISNUMBER(R597),CONCATENATE(Q597,R597),"")</f>
        <v/>
      </c>
      <c r="V597" t="str">
        <f>CONCATENATE(Names!$C$17,Names!$N$3,U597)</f>
        <v>PRLTCB-</v>
      </c>
      <c r="Y597" t="str">
        <f>IF(OR(W597=Dev!$GJ$82, W597=Dev!$GJ$83, W597=Dev!$GJ$84, W597=Dev!$GJ$85, W597=Dev!$GJ$86, W597=Dev!$GJ$87, W597=Dev!$GJ$88, W597=Dev!$GJ$89, W597=Dev!$GG$82, W597=Dev!$GG$83, W597=Dev!$GG$84, W597=Dev!$GG$85, W597=Dev!$GG$86),Names!$C$10,                   IF(OR(W597=Dev!$GJ$90, W597=Dev!$GJ$91, W597=Dev!$GJ$92, W597=Dev!$GJ$93, W597=Dev!$GJ$94, W597=Dev!$GJ$95, W597=Dev!$GJ$96, W597=Dev!$GJ$97, W597=Dev!$GH$82), Names!$C$11,""))</f>
        <v/>
      </c>
      <c r="Z597" t="str">
        <f ca="1">IFERROR(VLOOKUP(M597,Racks!$H$4:$M$30,6),"")</f>
        <v/>
      </c>
      <c r="AA597" t="str">
        <f>IF(R597="","",CONCATENATE(S597,Names!$H$3,T597,Names!$J$3,Names!$K$3,Names!$L$3,V597))</f>
        <v/>
      </c>
      <c r="AB597" t="str">
        <f>IF(R597="","",CONCATENATE(V597,Names!$P$3,W597))</f>
        <v/>
      </c>
      <c r="AD597" t="str">
        <f t="shared" si="267"/>
        <v>CREATE</v>
      </c>
      <c r="AF597" t="str">
        <f t="shared" si="275"/>
        <v>??</v>
      </c>
      <c r="AH597" t="e">
        <f t="shared" ca="1" si="276"/>
        <v>#VALUE!</v>
      </c>
      <c r="AI597" t="str">
        <f t="shared" si="268"/>
        <v>AT</v>
      </c>
      <c r="AK597" t="str">
        <f t="shared" si="277"/>
        <v>??</v>
      </c>
      <c r="AM597" t="e">
        <f t="shared" ca="1" si="278"/>
        <v>#VALUE!</v>
      </c>
      <c r="AN597" t="str">
        <f t="shared" si="279"/>
        <v/>
      </c>
      <c r="AO597" t="str">
        <f t="shared" si="269"/>
        <v>KG</v>
      </c>
      <c r="AP597" t="str">
        <f t="shared" ca="1" si="280"/>
        <v/>
      </c>
      <c r="AQ597" t="str">
        <f t="shared" si="281"/>
        <v>??</v>
      </c>
      <c r="AS597" t="str">
        <f t="shared" si="282"/>
        <v/>
      </c>
      <c r="AT597" t="e">
        <f t="shared" ca="1" si="283"/>
        <v>#VALUE!</v>
      </c>
      <c r="AU597">
        <f t="shared" si="270"/>
        <v>5</v>
      </c>
      <c r="AV597" t="str">
        <f t="shared" si="284"/>
        <v>??</v>
      </c>
      <c r="AX597" t="str">
        <f t="shared" si="271"/>
        <v>staffanekstrom</v>
      </c>
      <c r="AY597" t="str">
        <f t="shared" si="272"/>
        <v>INSERTED</v>
      </c>
      <c r="AZ597" t="str">
        <f t="shared" si="273"/>
        <v/>
      </c>
      <c r="BD597" t="str">
        <f t="shared" si="274"/>
        <v>YES</v>
      </c>
      <c r="BF597" t="e">
        <f t="shared" ca="1" si="285"/>
        <v>#VALUE!</v>
      </c>
    </row>
    <row r="598" spans="1:58">
      <c r="A598">
        <v>592</v>
      </c>
      <c r="D598" s="1" t="e">
        <f ca="1">INDIRECT(ADDRESS($C598,D$5,,,Table!$A$1))</f>
        <v>#VALUE!</v>
      </c>
      <c r="E598" t="e">
        <f ca="1">INDIRECT(ADDRESS($C598,E$5,,,Table!$A$1))</f>
        <v>#VALUE!</v>
      </c>
      <c r="F598" t="e">
        <f ca="1">INDIRECT(ADDRESS($C598,F$5,,,Table!$A$1))</f>
        <v>#VALUE!</v>
      </c>
      <c r="G598" t="e">
        <f ca="1">INDIRECT(ADDRESS($C598,G$5,,,Table!$A$1))</f>
        <v>#VALUE!</v>
      </c>
      <c r="H598" t="e">
        <f ca="1">INDIRECT(ADDRESS($C598,H$5,,,Table!$A$1))</f>
        <v>#VALUE!</v>
      </c>
      <c r="J598" t="str">
        <f>IF(OR(I598=Dev!$CU$46, I598=Dev!$CU$47, I598=Dev!$CU$48, I598=Dev!$CU$49, I598=Dev!$CU$50, I598=Dev!$CU$51, I598=Dev!$CU$52, I598=Dev!$CU$53, I598=Dev!$CR$48, I598=Dev!$CR$49),$C$3,                                                                  IF(OR(I598=Dev!$CU$54, I598=Dev!$CU$55, I598=Dev!$CU$56, I598=Dev!$CU$57, I598=Dev!$CU$58, I598=Dev!$CU$59, I598=Dev!$CS$48), $D$3,""))</f>
        <v/>
      </c>
      <c r="K598" t="e">
        <f ca="1">CONCATENATE(E598,Names!$P$3,I598)</f>
        <v>#VALUE!</v>
      </c>
      <c r="M598" t="e">
        <f ca="1">INDIRECT(ADDRESS($C598,M$5,,,Table!$A$1))</f>
        <v>#VALUE!</v>
      </c>
      <c r="O598" t="str">
        <f t="shared" si="286"/>
        <v/>
      </c>
      <c r="Q598" t="str">
        <f t="shared" si="287"/>
        <v/>
      </c>
      <c r="S598" t="str">
        <f ca="1">IFERROR(VLOOKUP(M598,Racks!$H$4:$M$30,Racks!$I$2),"")</f>
        <v/>
      </c>
      <c r="T598" t="str">
        <f ca="1">IFERROR(VLOOKUP(M598,Racks!$H$4:$M$30,Racks!$K$2),"")</f>
        <v/>
      </c>
      <c r="U598" t="str">
        <f t="shared" si="288"/>
        <v/>
      </c>
      <c r="V598" t="str">
        <f>CONCATENATE(Names!$C$17,Names!$N$3,U598)</f>
        <v>PRLTCB-</v>
      </c>
      <c r="Y598" t="str">
        <f>IF(OR(W598=Dev!$GJ$82, W598=Dev!$GJ$83, W598=Dev!$GJ$84, W598=Dev!$GJ$85, W598=Dev!$GJ$86, W598=Dev!$GJ$87, W598=Dev!$GJ$88, W598=Dev!$GJ$89, W598=Dev!$GG$82, W598=Dev!$GG$83, W598=Dev!$GG$84, W598=Dev!$GG$85, W598=Dev!$GG$86),Names!$C$10,                   IF(OR(W598=Dev!$GJ$90, W598=Dev!$GJ$91, W598=Dev!$GJ$92, W598=Dev!$GJ$93, W598=Dev!$GJ$94, W598=Dev!$GJ$95, W598=Dev!$GJ$96, W598=Dev!$GJ$97, W598=Dev!$GH$82), Names!$C$11,""))</f>
        <v/>
      </c>
      <c r="Z598" t="str">
        <f ca="1">IFERROR(VLOOKUP(M598,Racks!$H$4:$M$30,6),"")</f>
        <v/>
      </c>
      <c r="AA598" t="str">
        <f>IF(R598="","",CONCATENATE(S598,Names!$H$3,T598,Names!$J$3,Names!$K$3,Names!$L$3,V598))</f>
        <v/>
      </c>
      <c r="AB598" t="str">
        <f>IF(R598="","",CONCATENATE(V598,Names!$P$3,W598))</f>
        <v/>
      </c>
      <c r="AD598" t="str">
        <f t="shared" si="267"/>
        <v>CREATE</v>
      </c>
      <c r="AF598" t="str">
        <f t="shared" si="275"/>
        <v>??</v>
      </c>
      <c r="AH598" t="e">
        <f t="shared" ca="1" si="276"/>
        <v>#VALUE!</v>
      </c>
      <c r="AI598" t="str">
        <f t="shared" si="268"/>
        <v>AT</v>
      </c>
      <c r="AK598" t="str">
        <f t="shared" si="277"/>
        <v>??</v>
      </c>
      <c r="AM598" t="e">
        <f t="shared" ca="1" si="278"/>
        <v>#VALUE!</v>
      </c>
      <c r="AN598" t="str">
        <f t="shared" si="279"/>
        <v/>
      </c>
      <c r="AO598" t="str">
        <f t="shared" si="269"/>
        <v>KG</v>
      </c>
      <c r="AP598" t="str">
        <f t="shared" ca="1" si="280"/>
        <v/>
      </c>
      <c r="AQ598" t="str">
        <f t="shared" si="281"/>
        <v>??</v>
      </c>
      <c r="AS598" t="str">
        <f t="shared" si="282"/>
        <v/>
      </c>
      <c r="AT598" t="e">
        <f t="shared" ca="1" si="283"/>
        <v>#VALUE!</v>
      </c>
      <c r="AU598">
        <f t="shared" si="270"/>
        <v>5</v>
      </c>
      <c r="AV598" t="str">
        <f t="shared" si="284"/>
        <v>??</v>
      </c>
      <c r="AX598" t="str">
        <f t="shared" si="271"/>
        <v>staffanekstrom</v>
      </c>
      <c r="AY598" t="str">
        <f t="shared" si="272"/>
        <v>INSERTED</v>
      </c>
      <c r="AZ598" t="str">
        <f t="shared" si="273"/>
        <v/>
      </c>
      <c r="BD598" t="str">
        <f t="shared" si="274"/>
        <v>YES</v>
      </c>
      <c r="BF598" t="e">
        <f t="shared" ca="1" si="285"/>
        <v>#VALUE!</v>
      </c>
    </row>
    <row r="599" spans="1:58">
      <c r="A599">
        <v>593</v>
      </c>
      <c r="D599" s="1" t="e">
        <f ca="1">INDIRECT(ADDRESS($C599,D$5,,,Table!$A$1))</f>
        <v>#VALUE!</v>
      </c>
      <c r="E599" t="e">
        <f ca="1">INDIRECT(ADDRESS($C599,E$5,,,Table!$A$1))</f>
        <v>#VALUE!</v>
      </c>
      <c r="F599" t="e">
        <f ca="1">INDIRECT(ADDRESS($C599,F$5,,,Table!$A$1))</f>
        <v>#VALUE!</v>
      </c>
      <c r="G599" t="e">
        <f ca="1">INDIRECT(ADDRESS($C599,G$5,,,Table!$A$1))</f>
        <v>#VALUE!</v>
      </c>
      <c r="H599" t="e">
        <f ca="1">INDIRECT(ADDRESS($C599,H$5,,,Table!$A$1))</f>
        <v>#VALUE!</v>
      </c>
      <c r="J599" t="str">
        <f>IF(OR(I599=Dev!$CU$46, I599=Dev!$CU$47, I599=Dev!$CU$48, I599=Dev!$CU$49, I599=Dev!$CU$50, I599=Dev!$CU$51, I599=Dev!$CU$52, I599=Dev!$CU$53, I599=Dev!$CR$48, I599=Dev!$CR$49),$C$3,                                                                  IF(OR(I599=Dev!$CU$54, I599=Dev!$CU$55, I599=Dev!$CU$56, I599=Dev!$CU$57, I599=Dev!$CU$58, I599=Dev!$CU$59, I599=Dev!$CS$48), $D$3,""))</f>
        <v/>
      </c>
      <c r="K599" t="e">
        <f ca="1">CONCATENATE(E599,Names!$P$3,I599)</f>
        <v>#VALUE!</v>
      </c>
      <c r="M599" t="e">
        <f ca="1">INDIRECT(ADDRESS($C599,M$5,,,Table!$A$1))</f>
        <v>#VALUE!</v>
      </c>
      <c r="O599" t="str">
        <f t="shared" si="286"/>
        <v/>
      </c>
      <c r="Q599" t="str">
        <f t="shared" si="287"/>
        <v/>
      </c>
      <c r="S599" t="str">
        <f ca="1">IFERROR(VLOOKUP(M599,Racks!$H$4:$M$30,Racks!$I$2),"")</f>
        <v/>
      </c>
      <c r="T599" t="str">
        <f ca="1">IFERROR(VLOOKUP(M599,Racks!$H$4:$M$30,Racks!$K$2),"")</f>
        <v/>
      </c>
      <c r="U599" t="str">
        <f t="shared" si="288"/>
        <v/>
      </c>
      <c r="V599" t="str">
        <f>CONCATENATE(Names!$C$17,Names!$N$3,U599)</f>
        <v>PRLTCB-</v>
      </c>
      <c r="Y599" t="str">
        <f>IF(OR(W599=Dev!$GJ$82, W599=Dev!$GJ$83, W599=Dev!$GJ$84, W599=Dev!$GJ$85, W599=Dev!$GJ$86, W599=Dev!$GJ$87, W599=Dev!$GJ$88, W599=Dev!$GJ$89, W599=Dev!$GG$82, W599=Dev!$GG$83, W599=Dev!$GG$84, W599=Dev!$GG$85, W599=Dev!$GG$86),Names!$C$10,                   IF(OR(W599=Dev!$GJ$90, W599=Dev!$GJ$91, W599=Dev!$GJ$92, W599=Dev!$GJ$93, W599=Dev!$GJ$94, W599=Dev!$GJ$95, W599=Dev!$GJ$96, W599=Dev!$GJ$97, W599=Dev!$GH$82), Names!$C$11,""))</f>
        <v/>
      </c>
      <c r="Z599" t="str">
        <f ca="1">IFERROR(VLOOKUP(M599,Racks!$H$4:$M$30,6),"")</f>
        <v/>
      </c>
      <c r="AA599" t="str">
        <f>IF(R599="","",CONCATENATE(S599,Names!$H$3,T599,Names!$J$3,Names!$K$3,Names!$L$3,V599))</f>
        <v/>
      </c>
      <c r="AB599" t="str">
        <f>IF(R599="","",CONCATENATE(V599,Names!$P$3,W599))</f>
        <v/>
      </c>
      <c r="AD599" t="str">
        <f t="shared" si="267"/>
        <v>CREATE</v>
      </c>
      <c r="AF599" t="str">
        <f t="shared" si="275"/>
        <v>??</v>
      </c>
      <c r="AH599" t="e">
        <f t="shared" ca="1" si="276"/>
        <v>#VALUE!</v>
      </c>
      <c r="AI599" t="str">
        <f t="shared" si="268"/>
        <v>AT</v>
      </c>
      <c r="AK599" t="str">
        <f t="shared" si="277"/>
        <v>??</v>
      </c>
      <c r="AM599" t="e">
        <f t="shared" ca="1" si="278"/>
        <v>#VALUE!</v>
      </c>
      <c r="AN599" t="str">
        <f t="shared" si="279"/>
        <v/>
      </c>
      <c r="AO599" t="str">
        <f t="shared" si="269"/>
        <v>KG</v>
      </c>
      <c r="AP599" t="str">
        <f t="shared" ca="1" si="280"/>
        <v/>
      </c>
      <c r="AQ599" t="str">
        <f t="shared" si="281"/>
        <v>??</v>
      </c>
      <c r="AS599" t="str">
        <f t="shared" si="282"/>
        <v/>
      </c>
      <c r="AT599" t="e">
        <f t="shared" ca="1" si="283"/>
        <v>#VALUE!</v>
      </c>
      <c r="AU599">
        <f t="shared" si="270"/>
        <v>5</v>
      </c>
      <c r="AV599" t="str">
        <f t="shared" si="284"/>
        <v>??</v>
      </c>
      <c r="AX599" t="str">
        <f t="shared" si="271"/>
        <v>staffanekstrom</v>
      </c>
      <c r="AY599" t="str">
        <f t="shared" si="272"/>
        <v>INSERTED</v>
      </c>
      <c r="AZ599" t="str">
        <f t="shared" si="273"/>
        <v/>
      </c>
      <c r="BD599" t="str">
        <f t="shared" si="274"/>
        <v>YES</v>
      </c>
      <c r="BF599" t="e">
        <f t="shared" ca="1" si="285"/>
        <v>#VALUE!</v>
      </c>
    </row>
    <row r="600" spans="1:58">
      <c r="A600">
        <v>594</v>
      </c>
      <c r="D600" s="1" t="e">
        <f ca="1">INDIRECT(ADDRESS($C600,D$5,,,Table!$A$1))</f>
        <v>#VALUE!</v>
      </c>
      <c r="E600" t="e">
        <f ca="1">INDIRECT(ADDRESS($C600,E$5,,,Table!$A$1))</f>
        <v>#VALUE!</v>
      </c>
      <c r="F600" t="e">
        <f ca="1">INDIRECT(ADDRESS($C600,F$5,,,Table!$A$1))</f>
        <v>#VALUE!</v>
      </c>
      <c r="G600" t="e">
        <f ca="1">INDIRECT(ADDRESS($C600,G$5,,,Table!$A$1))</f>
        <v>#VALUE!</v>
      </c>
      <c r="H600" t="e">
        <f ca="1">INDIRECT(ADDRESS($C600,H$5,,,Table!$A$1))</f>
        <v>#VALUE!</v>
      </c>
      <c r="J600" t="str">
        <f>IF(OR(I600=Dev!$CU$46, I600=Dev!$CU$47, I600=Dev!$CU$48, I600=Dev!$CU$49, I600=Dev!$CU$50, I600=Dev!$CU$51, I600=Dev!$CU$52, I600=Dev!$CU$53, I600=Dev!$CR$48, I600=Dev!$CR$49),$C$3,                                                                  IF(OR(I600=Dev!$CU$54, I600=Dev!$CU$55, I600=Dev!$CU$56, I600=Dev!$CU$57, I600=Dev!$CU$58, I600=Dev!$CU$59, I600=Dev!$CS$48), $D$3,""))</f>
        <v/>
      </c>
      <c r="K600" t="e">
        <f ca="1">CONCATENATE(E600,Names!$P$3,I600)</f>
        <v>#VALUE!</v>
      </c>
      <c r="M600" t="e">
        <f ca="1">INDIRECT(ADDRESS($C600,M$5,,,Table!$A$1))</f>
        <v>#VALUE!</v>
      </c>
      <c r="O600" t="str">
        <f t="shared" si="286"/>
        <v/>
      </c>
      <c r="Q600" t="str">
        <f t="shared" si="287"/>
        <v/>
      </c>
      <c r="S600" t="str">
        <f ca="1">IFERROR(VLOOKUP(M600,Racks!$H$4:$M$30,Racks!$I$2),"")</f>
        <v/>
      </c>
      <c r="T600" t="str">
        <f ca="1">IFERROR(VLOOKUP(M600,Racks!$H$4:$M$30,Racks!$K$2),"")</f>
        <v/>
      </c>
      <c r="U600" t="str">
        <f t="shared" si="288"/>
        <v/>
      </c>
      <c r="V600" t="str">
        <f>CONCATENATE(Names!$C$17,Names!$N$3,U600)</f>
        <v>PRLTCB-</v>
      </c>
      <c r="Y600" t="str">
        <f>IF(OR(W600=Dev!$GJ$82, W600=Dev!$GJ$83, W600=Dev!$GJ$84, W600=Dev!$GJ$85, W600=Dev!$GJ$86, W600=Dev!$GJ$87, W600=Dev!$GJ$88, W600=Dev!$GJ$89, W600=Dev!$GG$82, W600=Dev!$GG$83, W600=Dev!$GG$84, W600=Dev!$GG$85, W600=Dev!$GG$86),Names!$C$10,                   IF(OR(W600=Dev!$GJ$90, W600=Dev!$GJ$91, W600=Dev!$GJ$92, W600=Dev!$GJ$93, W600=Dev!$GJ$94, W600=Dev!$GJ$95, W600=Dev!$GJ$96, W600=Dev!$GJ$97, W600=Dev!$GH$82), Names!$C$11,""))</f>
        <v/>
      </c>
      <c r="Z600" t="str">
        <f ca="1">IFERROR(VLOOKUP(M600,Racks!$H$4:$M$30,6),"")</f>
        <v/>
      </c>
      <c r="AA600" t="str">
        <f>IF(R600="","",CONCATENATE(S600,Names!$H$3,T600,Names!$J$3,Names!$K$3,Names!$L$3,V600))</f>
        <v/>
      </c>
      <c r="AB600" t="str">
        <f>IF(R600="","",CONCATENATE(V600,Names!$P$3,W600))</f>
        <v/>
      </c>
      <c r="AD600" t="str">
        <f t="shared" si="267"/>
        <v>CREATE</v>
      </c>
      <c r="AF600" t="str">
        <f t="shared" si="275"/>
        <v>??</v>
      </c>
      <c r="AH600" t="e">
        <f t="shared" ca="1" si="276"/>
        <v>#VALUE!</v>
      </c>
      <c r="AI600" t="str">
        <f t="shared" si="268"/>
        <v>AT</v>
      </c>
      <c r="AK600" t="str">
        <f t="shared" si="277"/>
        <v>??</v>
      </c>
      <c r="AM600" t="e">
        <f t="shared" ca="1" si="278"/>
        <v>#VALUE!</v>
      </c>
      <c r="AN600" t="str">
        <f t="shared" si="279"/>
        <v/>
      </c>
      <c r="AO600" t="str">
        <f t="shared" si="269"/>
        <v>KG</v>
      </c>
      <c r="AP600" t="str">
        <f t="shared" ca="1" si="280"/>
        <v/>
      </c>
      <c r="AQ600" t="str">
        <f t="shared" si="281"/>
        <v>??</v>
      </c>
      <c r="AS600" t="str">
        <f t="shared" si="282"/>
        <v/>
      </c>
      <c r="AT600" t="e">
        <f t="shared" ca="1" si="283"/>
        <v>#VALUE!</v>
      </c>
      <c r="AU600">
        <f t="shared" si="270"/>
        <v>5</v>
      </c>
      <c r="AV600" t="str">
        <f t="shared" si="284"/>
        <v>??</v>
      </c>
      <c r="AX600" t="str">
        <f t="shared" si="271"/>
        <v>staffanekstrom</v>
      </c>
      <c r="AY600" t="str">
        <f t="shared" si="272"/>
        <v>INSERTED</v>
      </c>
      <c r="AZ600" t="str">
        <f t="shared" si="273"/>
        <v/>
      </c>
      <c r="BD600" t="str">
        <f t="shared" si="274"/>
        <v>YES</v>
      </c>
      <c r="BF600" t="e">
        <f t="shared" ca="1" si="285"/>
        <v>#VALUE!</v>
      </c>
    </row>
    <row r="601" spans="1:58">
      <c r="A601">
        <v>595</v>
      </c>
      <c r="D601" s="1" t="e">
        <f ca="1">INDIRECT(ADDRESS($C601,D$5,,,Table!$A$1))</f>
        <v>#VALUE!</v>
      </c>
      <c r="E601" t="e">
        <f ca="1">INDIRECT(ADDRESS($C601,E$5,,,Table!$A$1))</f>
        <v>#VALUE!</v>
      </c>
      <c r="F601" t="e">
        <f ca="1">INDIRECT(ADDRESS($C601,F$5,,,Table!$A$1))</f>
        <v>#VALUE!</v>
      </c>
      <c r="G601" t="e">
        <f ca="1">INDIRECT(ADDRESS($C601,G$5,,,Table!$A$1))</f>
        <v>#VALUE!</v>
      </c>
      <c r="H601" t="e">
        <f ca="1">INDIRECT(ADDRESS($C601,H$5,,,Table!$A$1))</f>
        <v>#VALUE!</v>
      </c>
      <c r="J601" t="str">
        <f>IF(OR(I601=Dev!$CU$46, I601=Dev!$CU$47, I601=Dev!$CU$48, I601=Dev!$CU$49, I601=Dev!$CU$50, I601=Dev!$CU$51, I601=Dev!$CU$52, I601=Dev!$CU$53, I601=Dev!$CR$48, I601=Dev!$CR$49),$C$3,                                                                  IF(OR(I601=Dev!$CU$54, I601=Dev!$CU$55, I601=Dev!$CU$56, I601=Dev!$CU$57, I601=Dev!$CU$58, I601=Dev!$CU$59, I601=Dev!$CS$48), $D$3,""))</f>
        <v/>
      </c>
      <c r="K601" t="e">
        <f ca="1">CONCATENATE(E601,Names!$P$3,I601)</f>
        <v>#VALUE!</v>
      </c>
      <c r="M601" t="e">
        <f ca="1">INDIRECT(ADDRESS($C601,M$5,,,Table!$A$1))</f>
        <v>#VALUE!</v>
      </c>
      <c r="O601" t="str">
        <f t="shared" si="286"/>
        <v/>
      </c>
      <c r="Q601" t="str">
        <f t="shared" si="287"/>
        <v/>
      </c>
      <c r="S601" t="str">
        <f ca="1">IFERROR(VLOOKUP(M601,Racks!$H$4:$M$30,Racks!$I$2),"")</f>
        <v/>
      </c>
      <c r="T601" t="str">
        <f ca="1">IFERROR(VLOOKUP(M601,Racks!$H$4:$M$30,Racks!$K$2),"")</f>
        <v/>
      </c>
      <c r="U601" t="str">
        <f t="shared" si="288"/>
        <v/>
      </c>
      <c r="V601" t="str">
        <f>CONCATENATE(Names!$C$17,Names!$N$3,U601)</f>
        <v>PRLTCB-</v>
      </c>
      <c r="Y601" t="str">
        <f>IF(OR(W601=Dev!$GJ$82, W601=Dev!$GJ$83, W601=Dev!$GJ$84, W601=Dev!$GJ$85, W601=Dev!$GJ$86, W601=Dev!$GJ$87, W601=Dev!$GJ$88, W601=Dev!$GJ$89, W601=Dev!$GG$82, W601=Dev!$GG$83, W601=Dev!$GG$84, W601=Dev!$GG$85, W601=Dev!$GG$86),Names!$C$10,                   IF(OR(W601=Dev!$GJ$90, W601=Dev!$GJ$91, W601=Dev!$GJ$92, W601=Dev!$GJ$93, W601=Dev!$GJ$94, W601=Dev!$GJ$95, W601=Dev!$GJ$96, W601=Dev!$GJ$97, W601=Dev!$GH$82), Names!$C$11,""))</f>
        <v/>
      </c>
      <c r="Z601" t="str">
        <f ca="1">IFERROR(VLOOKUP(M601,Racks!$H$4:$M$30,6),"")</f>
        <v/>
      </c>
      <c r="AA601" t="str">
        <f>IF(R601="","",CONCATENATE(S601,Names!$H$3,T601,Names!$J$3,Names!$K$3,Names!$L$3,V601))</f>
        <v/>
      </c>
      <c r="AB601" t="str">
        <f>IF(R601="","",CONCATENATE(V601,Names!$P$3,W601))</f>
        <v/>
      </c>
      <c r="AD601" t="str">
        <f t="shared" si="267"/>
        <v>CREATE</v>
      </c>
      <c r="AF601" t="str">
        <f t="shared" si="275"/>
        <v>??</v>
      </c>
      <c r="AH601" t="e">
        <f t="shared" ca="1" si="276"/>
        <v>#VALUE!</v>
      </c>
      <c r="AI601" t="str">
        <f t="shared" si="268"/>
        <v>AT</v>
      </c>
      <c r="AK601" t="str">
        <f t="shared" si="277"/>
        <v>??</v>
      </c>
      <c r="AM601" t="e">
        <f t="shared" ca="1" si="278"/>
        <v>#VALUE!</v>
      </c>
      <c r="AN601" t="str">
        <f t="shared" si="279"/>
        <v/>
      </c>
      <c r="AO601" t="str">
        <f t="shared" si="269"/>
        <v>KG</v>
      </c>
      <c r="AP601" t="str">
        <f t="shared" ca="1" si="280"/>
        <v/>
      </c>
      <c r="AQ601" t="str">
        <f t="shared" si="281"/>
        <v>??</v>
      </c>
      <c r="AS601" t="str">
        <f t="shared" si="282"/>
        <v/>
      </c>
      <c r="AT601" t="e">
        <f t="shared" ca="1" si="283"/>
        <v>#VALUE!</v>
      </c>
      <c r="AU601">
        <f t="shared" si="270"/>
        <v>5</v>
      </c>
      <c r="AV601" t="str">
        <f t="shared" si="284"/>
        <v>??</v>
      </c>
      <c r="AX601" t="str">
        <f t="shared" si="271"/>
        <v>staffanekstrom</v>
      </c>
      <c r="AY601" t="str">
        <f t="shared" si="272"/>
        <v>INSERTED</v>
      </c>
      <c r="AZ601" t="str">
        <f t="shared" si="273"/>
        <v/>
      </c>
      <c r="BD601" t="str">
        <f t="shared" si="274"/>
        <v>YES</v>
      </c>
      <c r="BF601" t="e">
        <f t="shared" ca="1" si="285"/>
        <v>#VALUE!</v>
      </c>
    </row>
    <row r="602" spans="1:58">
      <c r="A602">
        <v>596</v>
      </c>
      <c r="D602" s="1" t="e">
        <f ca="1">INDIRECT(ADDRESS($C602,D$5,,,Table!$A$1))</f>
        <v>#VALUE!</v>
      </c>
      <c r="E602" t="e">
        <f ca="1">INDIRECT(ADDRESS($C602,E$5,,,Table!$A$1))</f>
        <v>#VALUE!</v>
      </c>
      <c r="F602" t="e">
        <f ca="1">INDIRECT(ADDRESS($C602,F$5,,,Table!$A$1))</f>
        <v>#VALUE!</v>
      </c>
      <c r="G602" t="e">
        <f ca="1">INDIRECT(ADDRESS($C602,G$5,,,Table!$A$1))</f>
        <v>#VALUE!</v>
      </c>
      <c r="H602" t="e">
        <f ca="1">INDIRECT(ADDRESS($C602,H$5,,,Table!$A$1))</f>
        <v>#VALUE!</v>
      </c>
      <c r="J602" t="str">
        <f>IF(OR(I602=Dev!$CU$46, I602=Dev!$CU$47, I602=Dev!$CU$48, I602=Dev!$CU$49, I602=Dev!$CU$50, I602=Dev!$CU$51, I602=Dev!$CU$52, I602=Dev!$CU$53, I602=Dev!$CR$48, I602=Dev!$CR$49),$C$3,                                                                  IF(OR(I602=Dev!$CU$54, I602=Dev!$CU$55, I602=Dev!$CU$56, I602=Dev!$CU$57, I602=Dev!$CU$58, I602=Dev!$CU$59, I602=Dev!$CS$48), $D$3,""))</f>
        <v/>
      </c>
      <c r="K602" t="e">
        <f ca="1">CONCATENATE(E602,Names!$P$3,I602)</f>
        <v>#VALUE!</v>
      </c>
      <c r="M602" t="e">
        <f ca="1">INDIRECT(ADDRESS($C602,M$5,,,Table!$A$1))</f>
        <v>#VALUE!</v>
      </c>
      <c r="O602" t="str">
        <f t="shared" si="286"/>
        <v/>
      </c>
      <c r="Q602" t="str">
        <f t="shared" si="287"/>
        <v/>
      </c>
      <c r="S602" t="str">
        <f ca="1">IFERROR(VLOOKUP(M602,Racks!$H$4:$M$30,Racks!$I$2),"")</f>
        <v/>
      </c>
      <c r="T602" t="str">
        <f ca="1">IFERROR(VLOOKUP(M602,Racks!$H$4:$M$30,Racks!$K$2),"")</f>
        <v/>
      </c>
      <c r="U602" t="str">
        <f t="shared" si="288"/>
        <v/>
      </c>
      <c r="V602" t="str">
        <f>CONCATENATE(Names!$C$17,Names!$N$3,U602)</f>
        <v>PRLTCB-</v>
      </c>
      <c r="Y602" t="str">
        <f>IF(OR(W602=Dev!$GJ$82, W602=Dev!$GJ$83, W602=Dev!$GJ$84, W602=Dev!$GJ$85, W602=Dev!$GJ$86, W602=Dev!$GJ$87, W602=Dev!$GJ$88, W602=Dev!$GJ$89, W602=Dev!$GG$82, W602=Dev!$GG$83, W602=Dev!$GG$84, W602=Dev!$GG$85, W602=Dev!$GG$86),Names!$C$10,                   IF(OR(W602=Dev!$GJ$90, W602=Dev!$GJ$91, W602=Dev!$GJ$92, W602=Dev!$GJ$93, W602=Dev!$GJ$94, W602=Dev!$GJ$95, W602=Dev!$GJ$96, W602=Dev!$GJ$97, W602=Dev!$GH$82), Names!$C$11,""))</f>
        <v/>
      </c>
      <c r="Z602" t="str">
        <f ca="1">IFERROR(VLOOKUP(M602,Racks!$H$4:$M$30,6),"")</f>
        <v/>
      </c>
      <c r="AA602" t="str">
        <f>IF(R602="","",CONCATENATE(S602,Names!$H$3,T602,Names!$J$3,Names!$K$3,Names!$L$3,V602))</f>
        <v/>
      </c>
      <c r="AB602" t="str">
        <f>IF(R602="","",CONCATENATE(V602,Names!$P$3,W602))</f>
        <v/>
      </c>
      <c r="AD602" t="str">
        <f t="shared" si="267"/>
        <v>CREATE</v>
      </c>
      <c r="AF602" t="str">
        <f t="shared" si="275"/>
        <v>??</v>
      </c>
      <c r="AH602" t="e">
        <f t="shared" ca="1" si="276"/>
        <v>#VALUE!</v>
      </c>
      <c r="AI602" t="str">
        <f t="shared" si="268"/>
        <v>AT</v>
      </c>
      <c r="AK602" t="str">
        <f t="shared" si="277"/>
        <v>??</v>
      </c>
      <c r="AM602" t="e">
        <f t="shared" ca="1" si="278"/>
        <v>#VALUE!</v>
      </c>
      <c r="AN602" t="str">
        <f t="shared" si="279"/>
        <v/>
      </c>
      <c r="AO602" t="str">
        <f t="shared" si="269"/>
        <v>KG</v>
      </c>
      <c r="AP602" t="str">
        <f t="shared" ca="1" si="280"/>
        <v/>
      </c>
      <c r="AQ602" t="str">
        <f t="shared" si="281"/>
        <v>??</v>
      </c>
      <c r="AS602" t="str">
        <f t="shared" si="282"/>
        <v/>
      </c>
      <c r="AT602" t="e">
        <f t="shared" ca="1" si="283"/>
        <v>#VALUE!</v>
      </c>
      <c r="AU602">
        <f t="shared" si="270"/>
        <v>5</v>
      </c>
      <c r="AV602" t="str">
        <f t="shared" si="284"/>
        <v>??</v>
      </c>
      <c r="AX602" t="str">
        <f t="shared" si="271"/>
        <v>staffanekstrom</v>
      </c>
      <c r="AY602" t="str">
        <f t="shared" si="272"/>
        <v>INSERTED</v>
      </c>
      <c r="AZ602" t="str">
        <f t="shared" si="273"/>
        <v/>
      </c>
      <c r="BD602" t="str">
        <f t="shared" si="274"/>
        <v>YES</v>
      </c>
      <c r="BF602" t="e">
        <f t="shared" ca="1" si="285"/>
        <v>#VALUE!</v>
      </c>
    </row>
    <row r="603" spans="1:58">
      <c r="A603">
        <v>597</v>
      </c>
      <c r="D603" s="1" t="e">
        <f ca="1">INDIRECT(ADDRESS($C603,D$5,,,Table!$A$1))</f>
        <v>#VALUE!</v>
      </c>
      <c r="E603" t="e">
        <f ca="1">INDIRECT(ADDRESS($C603,E$5,,,Table!$A$1))</f>
        <v>#VALUE!</v>
      </c>
      <c r="F603" t="e">
        <f ca="1">INDIRECT(ADDRESS($C603,F$5,,,Table!$A$1))</f>
        <v>#VALUE!</v>
      </c>
      <c r="G603" t="e">
        <f ca="1">INDIRECT(ADDRESS($C603,G$5,,,Table!$A$1))</f>
        <v>#VALUE!</v>
      </c>
      <c r="H603" t="e">
        <f ca="1">INDIRECT(ADDRESS($C603,H$5,,,Table!$A$1))</f>
        <v>#VALUE!</v>
      </c>
      <c r="J603" t="str">
        <f>IF(OR(I603=Dev!$CU$46, I603=Dev!$CU$47, I603=Dev!$CU$48, I603=Dev!$CU$49, I603=Dev!$CU$50, I603=Dev!$CU$51, I603=Dev!$CU$52, I603=Dev!$CU$53, I603=Dev!$CR$48, I603=Dev!$CR$49),$C$3,                                                                  IF(OR(I603=Dev!$CU$54, I603=Dev!$CU$55, I603=Dev!$CU$56, I603=Dev!$CU$57, I603=Dev!$CU$58, I603=Dev!$CU$59, I603=Dev!$CS$48), $D$3,""))</f>
        <v/>
      </c>
      <c r="K603" t="e">
        <f ca="1">CONCATENATE(E603,Names!$P$3,I603)</f>
        <v>#VALUE!</v>
      </c>
      <c r="M603" t="e">
        <f ca="1">INDIRECT(ADDRESS($C603,M$5,,,Table!$A$1))</f>
        <v>#VALUE!</v>
      </c>
      <c r="O603" t="str">
        <f t="shared" si="286"/>
        <v/>
      </c>
      <c r="Q603" t="str">
        <f t="shared" si="287"/>
        <v/>
      </c>
      <c r="S603" t="str">
        <f ca="1">IFERROR(VLOOKUP(M603,Racks!$H$4:$M$30,Racks!$I$2),"")</f>
        <v/>
      </c>
      <c r="T603" t="str">
        <f ca="1">IFERROR(VLOOKUP(M603,Racks!$H$4:$M$30,Racks!$K$2),"")</f>
        <v/>
      </c>
      <c r="U603" t="str">
        <f t="shared" si="288"/>
        <v/>
      </c>
      <c r="V603" t="str">
        <f>CONCATENATE(Names!$C$17,Names!$N$3,U603)</f>
        <v>PRLTCB-</v>
      </c>
      <c r="Y603" t="str">
        <f>IF(OR(W603=Dev!$GJ$82, W603=Dev!$GJ$83, W603=Dev!$GJ$84, W603=Dev!$GJ$85, W603=Dev!$GJ$86, W603=Dev!$GJ$87, W603=Dev!$GJ$88, W603=Dev!$GJ$89, W603=Dev!$GG$82, W603=Dev!$GG$83, W603=Dev!$GG$84, W603=Dev!$GG$85, W603=Dev!$GG$86),Names!$C$10,                   IF(OR(W603=Dev!$GJ$90, W603=Dev!$GJ$91, W603=Dev!$GJ$92, W603=Dev!$GJ$93, W603=Dev!$GJ$94, W603=Dev!$GJ$95, W603=Dev!$GJ$96, W603=Dev!$GJ$97, W603=Dev!$GH$82), Names!$C$11,""))</f>
        <v/>
      </c>
      <c r="Z603" t="str">
        <f ca="1">IFERROR(VLOOKUP(M603,Racks!$H$4:$M$30,6),"")</f>
        <v/>
      </c>
      <c r="AA603" t="str">
        <f>IF(R603="","",CONCATENATE(S603,Names!$H$3,T603,Names!$J$3,Names!$K$3,Names!$L$3,V603))</f>
        <v/>
      </c>
      <c r="AB603" t="str">
        <f>IF(R603="","",CONCATENATE(V603,Names!$P$3,W603))</f>
        <v/>
      </c>
      <c r="AD603" t="str">
        <f t="shared" si="267"/>
        <v>CREATE</v>
      </c>
      <c r="AF603" t="str">
        <f t="shared" si="275"/>
        <v>??</v>
      </c>
      <c r="AH603" t="e">
        <f t="shared" ca="1" si="276"/>
        <v>#VALUE!</v>
      </c>
      <c r="AI603" t="str">
        <f t="shared" si="268"/>
        <v>AT</v>
      </c>
      <c r="AK603" t="str">
        <f t="shared" si="277"/>
        <v>??</v>
      </c>
      <c r="AM603" t="e">
        <f t="shared" ca="1" si="278"/>
        <v>#VALUE!</v>
      </c>
      <c r="AN603" t="str">
        <f t="shared" si="279"/>
        <v/>
      </c>
      <c r="AO603" t="str">
        <f t="shared" si="269"/>
        <v>KG</v>
      </c>
      <c r="AP603" t="str">
        <f t="shared" ca="1" si="280"/>
        <v/>
      </c>
      <c r="AQ603" t="str">
        <f t="shared" si="281"/>
        <v>??</v>
      </c>
      <c r="AS603" t="str">
        <f t="shared" si="282"/>
        <v/>
      </c>
      <c r="AT603" t="e">
        <f t="shared" ca="1" si="283"/>
        <v>#VALUE!</v>
      </c>
      <c r="AU603">
        <f t="shared" si="270"/>
        <v>5</v>
      </c>
      <c r="AV603" t="str">
        <f t="shared" si="284"/>
        <v>??</v>
      </c>
      <c r="AX603" t="str">
        <f t="shared" si="271"/>
        <v>staffanekstrom</v>
      </c>
      <c r="AY603" t="str">
        <f t="shared" si="272"/>
        <v>INSERTED</v>
      </c>
      <c r="AZ603" t="str">
        <f t="shared" si="273"/>
        <v/>
      </c>
      <c r="BD603" t="str">
        <f t="shared" si="274"/>
        <v>YES</v>
      </c>
      <c r="BF603" t="e">
        <f t="shared" ca="1" si="285"/>
        <v>#VALUE!</v>
      </c>
    </row>
    <row r="604" spans="1:58">
      <c r="A604">
        <v>598</v>
      </c>
      <c r="D604" s="1" t="e">
        <f ca="1">INDIRECT(ADDRESS($C604,D$5,,,Table!$A$1))</f>
        <v>#VALUE!</v>
      </c>
      <c r="E604" t="e">
        <f ca="1">INDIRECT(ADDRESS($C604,E$5,,,Table!$A$1))</f>
        <v>#VALUE!</v>
      </c>
      <c r="F604" t="e">
        <f ca="1">INDIRECT(ADDRESS($C604,F$5,,,Table!$A$1))</f>
        <v>#VALUE!</v>
      </c>
      <c r="G604" t="e">
        <f ca="1">INDIRECT(ADDRESS($C604,G$5,,,Table!$A$1))</f>
        <v>#VALUE!</v>
      </c>
      <c r="H604" t="e">
        <f ca="1">INDIRECT(ADDRESS($C604,H$5,,,Table!$A$1))</f>
        <v>#VALUE!</v>
      </c>
      <c r="J604" t="str">
        <f>IF(OR(I604=Dev!$CU$46, I604=Dev!$CU$47, I604=Dev!$CU$48, I604=Dev!$CU$49, I604=Dev!$CU$50, I604=Dev!$CU$51, I604=Dev!$CU$52, I604=Dev!$CU$53, I604=Dev!$CR$48, I604=Dev!$CR$49),$C$3,                                                                  IF(OR(I604=Dev!$CU$54, I604=Dev!$CU$55, I604=Dev!$CU$56, I604=Dev!$CU$57, I604=Dev!$CU$58, I604=Dev!$CU$59, I604=Dev!$CS$48), $D$3,""))</f>
        <v/>
      </c>
      <c r="K604" t="e">
        <f ca="1">CONCATENATE(E604,Names!$P$3,I604)</f>
        <v>#VALUE!</v>
      </c>
      <c r="M604" t="e">
        <f ca="1">INDIRECT(ADDRESS($C604,M$5,,,Table!$A$1))</f>
        <v>#VALUE!</v>
      </c>
      <c r="O604" t="str">
        <f t="shared" si="286"/>
        <v/>
      </c>
      <c r="Q604" t="str">
        <f t="shared" si="287"/>
        <v/>
      </c>
      <c r="S604" t="str">
        <f ca="1">IFERROR(VLOOKUP(M604,Racks!$H$4:$M$30,Racks!$I$2),"")</f>
        <v/>
      </c>
      <c r="T604" t="str">
        <f ca="1">IFERROR(VLOOKUP(M604,Racks!$H$4:$M$30,Racks!$K$2),"")</f>
        <v/>
      </c>
      <c r="U604" t="str">
        <f t="shared" si="288"/>
        <v/>
      </c>
      <c r="V604" t="str">
        <f>CONCATENATE(Names!$C$17,Names!$N$3,U604)</f>
        <v>PRLTCB-</v>
      </c>
      <c r="Y604" t="str">
        <f>IF(OR(W604=Dev!$GJ$82, W604=Dev!$GJ$83, W604=Dev!$GJ$84, W604=Dev!$GJ$85, W604=Dev!$GJ$86, W604=Dev!$GJ$87, W604=Dev!$GJ$88, W604=Dev!$GJ$89, W604=Dev!$GG$82, W604=Dev!$GG$83, W604=Dev!$GG$84, W604=Dev!$GG$85, W604=Dev!$GG$86),Names!$C$10,                   IF(OR(W604=Dev!$GJ$90, W604=Dev!$GJ$91, W604=Dev!$GJ$92, W604=Dev!$GJ$93, W604=Dev!$GJ$94, W604=Dev!$GJ$95, W604=Dev!$GJ$96, W604=Dev!$GJ$97, W604=Dev!$GH$82), Names!$C$11,""))</f>
        <v/>
      </c>
      <c r="Z604" t="str">
        <f ca="1">IFERROR(VLOOKUP(M604,Racks!$H$4:$M$30,6),"")</f>
        <v/>
      </c>
      <c r="AA604" t="str">
        <f>IF(R604="","",CONCATENATE(S604,Names!$H$3,T604,Names!$J$3,Names!$K$3,Names!$L$3,V604))</f>
        <v/>
      </c>
      <c r="AB604" t="str">
        <f>IF(R604="","",CONCATENATE(V604,Names!$P$3,W604))</f>
        <v/>
      </c>
      <c r="AD604" t="str">
        <f t="shared" si="267"/>
        <v>CREATE</v>
      </c>
      <c r="AF604" t="str">
        <f t="shared" si="275"/>
        <v>??</v>
      </c>
      <c r="AH604" t="e">
        <f t="shared" ca="1" si="276"/>
        <v>#VALUE!</v>
      </c>
      <c r="AI604" t="str">
        <f t="shared" si="268"/>
        <v>AT</v>
      </c>
      <c r="AK604" t="str">
        <f t="shared" si="277"/>
        <v>??</v>
      </c>
      <c r="AM604" t="e">
        <f t="shared" ca="1" si="278"/>
        <v>#VALUE!</v>
      </c>
      <c r="AN604" t="str">
        <f t="shared" si="279"/>
        <v/>
      </c>
      <c r="AO604" t="str">
        <f t="shared" si="269"/>
        <v>KG</v>
      </c>
      <c r="AP604" t="str">
        <f t="shared" ca="1" si="280"/>
        <v/>
      </c>
      <c r="AQ604" t="str">
        <f t="shared" si="281"/>
        <v>??</v>
      </c>
      <c r="AS604" t="str">
        <f t="shared" si="282"/>
        <v/>
      </c>
      <c r="AT604" t="e">
        <f t="shared" ca="1" si="283"/>
        <v>#VALUE!</v>
      </c>
      <c r="AU604">
        <f t="shared" si="270"/>
        <v>5</v>
      </c>
      <c r="AV604" t="str">
        <f t="shared" si="284"/>
        <v>??</v>
      </c>
      <c r="AX604" t="str">
        <f t="shared" si="271"/>
        <v>staffanekstrom</v>
      </c>
      <c r="AY604" t="str">
        <f t="shared" si="272"/>
        <v>INSERTED</v>
      </c>
      <c r="AZ604" t="str">
        <f t="shared" si="273"/>
        <v/>
      </c>
      <c r="BD604" t="str">
        <f t="shared" si="274"/>
        <v>YES</v>
      </c>
      <c r="BF604" t="e">
        <f t="shared" ca="1" si="285"/>
        <v>#VALUE!</v>
      </c>
    </row>
    <row r="605" spans="1:58">
      <c r="A605">
        <v>599</v>
      </c>
      <c r="D605" s="1" t="e">
        <f ca="1">INDIRECT(ADDRESS($C605,D$5,,,Table!$A$1))</f>
        <v>#VALUE!</v>
      </c>
      <c r="E605" t="e">
        <f ca="1">INDIRECT(ADDRESS($C605,E$5,,,Table!$A$1))</f>
        <v>#VALUE!</v>
      </c>
      <c r="F605" t="e">
        <f ca="1">INDIRECT(ADDRESS($C605,F$5,,,Table!$A$1))</f>
        <v>#VALUE!</v>
      </c>
      <c r="G605" t="e">
        <f ca="1">INDIRECT(ADDRESS($C605,G$5,,,Table!$A$1))</f>
        <v>#VALUE!</v>
      </c>
      <c r="H605" t="e">
        <f ca="1">INDIRECT(ADDRESS($C605,H$5,,,Table!$A$1))</f>
        <v>#VALUE!</v>
      </c>
      <c r="J605" t="str">
        <f>IF(OR(I605=Dev!$CU$46, I605=Dev!$CU$47, I605=Dev!$CU$48, I605=Dev!$CU$49, I605=Dev!$CU$50, I605=Dev!$CU$51, I605=Dev!$CU$52, I605=Dev!$CU$53, I605=Dev!$CR$48, I605=Dev!$CR$49),$C$3,                                                                  IF(OR(I605=Dev!$CU$54, I605=Dev!$CU$55, I605=Dev!$CU$56, I605=Dev!$CU$57, I605=Dev!$CU$58, I605=Dev!$CU$59, I605=Dev!$CS$48), $D$3,""))</f>
        <v/>
      </c>
      <c r="K605" t="e">
        <f ca="1">CONCATENATE(E605,Names!$P$3,I605)</f>
        <v>#VALUE!</v>
      </c>
      <c r="M605" t="e">
        <f ca="1">INDIRECT(ADDRESS($C605,M$5,,,Table!$A$1))</f>
        <v>#VALUE!</v>
      </c>
      <c r="O605" t="str">
        <f t="shared" si="286"/>
        <v/>
      </c>
      <c r="Q605" t="str">
        <f t="shared" si="287"/>
        <v/>
      </c>
      <c r="S605" t="str">
        <f ca="1">IFERROR(VLOOKUP(M605,Racks!$H$4:$M$30,Racks!$I$2),"")</f>
        <v/>
      </c>
      <c r="T605" t="str">
        <f ca="1">IFERROR(VLOOKUP(M605,Racks!$H$4:$M$30,Racks!$K$2),"")</f>
        <v/>
      </c>
      <c r="U605" t="str">
        <f t="shared" si="288"/>
        <v/>
      </c>
      <c r="V605" t="str">
        <f>CONCATENATE(Names!$C$17,Names!$N$3,U605)</f>
        <v>PRLTCB-</v>
      </c>
      <c r="Y605" t="str">
        <f>IF(OR(W605=Dev!$GJ$82, W605=Dev!$GJ$83, W605=Dev!$GJ$84, W605=Dev!$GJ$85, W605=Dev!$GJ$86, W605=Dev!$GJ$87, W605=Dev!$GJ$88, W605=Dev!$GJ$89, W605=Dev!$GG$82, W605=Dev!$GG$83, W605=Dev!$GG$84, W605=Dev!$GG$85, W605=Dev!$GG$86),Names!$C$10,                   IF(OR(W605=Dev!$GJ$90, W605=Dev!$GJ$91, W605=Dev!$GJ$92, W605=Dev!$GJ$93, W605=Dev!$GJ$94, W605=Dev!$GJ$95, W605=Dev!$GJ$96, W605=Dev!$GJ$97, W605=Dev!$GH$82), Names!$C$11,""))</f>
        <v/>
      </c>
      <c r="Z605" t="str">
        <f ca="1">IFERROR(VLOOKUP(M605,Racks!$H$4:$M$30,6),"")</f>
        <v/>
      </c>
      <c r="AA605" t="str">
        <f>IF(R605="","",CONCATENATE(S605,Names!$H$3,T605,Names!$J$3,Names!$K$3,Names!$L$3,V605))</f>
        <v/>
      </c>
      <c r="AB605" t="str">
        <f>IF(R605="","",CONCATENATE(V605,Names!$P$3,W605))</f>
        <v/>
      </c>
      <c r="AD605" t="str">
        <f t="shared" si="267"/>
        <v>CREATE</v>
      </c>
      <c r="AF605" t="str">
        <f t="shared" si="275"/>
        <v>??</v>
      </c>
      <c r="AH605" t="e">
        <f t="shared" ca="1" si="276"/>
        <v>#VALUE!</v>
      </c>
      <c r="AI605" t="str">
        <f t="shared" si="268"/>
        <v>AT</v>
      </c>
      <c r="AK605" t="str">
        <f t="shared" si="277"/>
        <v>??</v>
      </c>
      <c r="AM605" t="e">
        <f t="shared" ca="1" si="278"/>
        <v>#VALUE!</v>
      </c>
      <c r="AN605" t="str">
        <f t="shared" si="279"/>
        <v/>
      </c>
      <c r="AO605" t="str">
        <f t="shared" si="269"/>
        <v>KG</v>
      </c>
      <c r="AP605" t="str">
        <f t="shared" ca="1" si="280"/>
        <v/>
      </c>
      <c r="AQ605" t="str">
        <f t="shared" si="281"/>
        <v>??</v>
      </c>
      <c r="AS605" t="str">
        <f t="shared" si="282"/>
        <v/>
      </c>
      <c r="AT605" t="e">
        <f t="shared" ca="1" si="283"/>
        <v>#VALUE!</v>
      </c>
      <c r="AU605">
        <f t="shared" si="270"/>
        <v>5</v>
      </c>
      <c r="AV605" t="str">
        <f t="shared" si="284"/>
        <v>??</v>
      </c>
      <c r="AX605" t="str">
        <f t="shared" si="271"/>
        <v>staffanekstrom</v>
      </c>
      <c r="AY605" t="str">
        <f t="shared" si="272"/>
        <v>INSERTED</v>
      </c>
      <c r="AZ605" t="str">
        <f t="shared" si="273"/>
        <v/>
      </c>
      <c r="BD605" t="str">
        <f t="shared" si="274"/>
        <v>YES</v>
      </c>
      <c r="BF605" t="e">
        <f t="shared" ca="1" si="285"/>
        <v>#VALUE!</v>
      </c>
    </row>
    <row r="606" spans="1:58">
      <c r="A606">
        <v>600</v>
      </c>
      <c r="D606" s="1" t="e">
        <f ca="1">INDIRECT(ADDRESS($C606,D$5,,,Table!$A$1))</f>
        <v>#VALUE!</v>
      </c>
      <c r="E606" t="e">
        <f ca="1">INDIRECT(ADDRESS($C606,E$5,,,Table!$A$1))</f>
        <v>#VALUE!</v>
      </c>
      <c r="F606" t="e">
        <f ca="1">INDIRECT(ADDRESS($C606,F$5,,,Table!$A$1))</f>
        <v>#VALUE!</v>
      </c>
      <c r="G606" t="e">
        <f ca="1">INDIRECT(ADDRESS($C606,G$5,,,Table!$A$1))</f>
        <v>#VALUE!</v>
      </c>
      <c r="H606" t="e">
        <f ca="1">INDIRECT(ADDRESS($C606,H$5,,,Table!$A$1))</f>
        <v>#VALUE!</v>
      </c>
      <c r="J606" t="str">
        <f>IF(OR(I606=Dev!$CU$46, I606=Dev!$CU$47, I606=Dev!$CU$48, I606=Dev!$CU$49, I606=Dev!$CU$50, I606=Dev!$CU$51, I606=Dev!$CU$52, I606=Dev!$CU$53, I606=Dev!$CR$48, I606=Dev!$CR$49),$C$3,                                                                  IF(OR(I606=Dev!$CU$54, I606=Dev!$CU$55, I606=Dev!$CU$56, I606=Dev!$CU$57, I606=Dev!$CU$58, I606=Dev!$CU$59, I606=Dev!$CS$48), $D$3,""))</f>
        <v/>
      </c>
      <c r="K606" t="e">
        <f ca="1">CONCATENATE(E606,Names!$P$3,I606)</f>
        <v>#VALUE!</v>
      </c>
      <c r="M606" t="e">
        <f ca="1">INDIRECT(ADDRESS($C606,M$5,,,Table!$A$1))</f>
        <v>#VALUE!</v>
      </c>
      <c r="O606" t="str">
        <f t="shared" si="286"/>
        <v/>
      </c>
      <c r="Q606" t="str">
        <f t="shared" si="287"/>
        <v/>
      </c>
      <c r="S606" t="str">
        <f ca="1">IFERROR(VLOOKUP(M606,Racks!$H$4:$M$30,Racks!$I$2),"")</f>
        <v/>
      </c>
      <c r="T606" t="str">
        <f ca="1">IFERROR(VLOOKUP(M606,Racks!$H$4:$M$30,Racks!$K$2),"")</f>
        <v/>
      </c>
      <c r="U606" t="str">
        <f t="shared" si="288"/>
        <v/>
      </c>
      <c r="V606" t="str">
        <f>CONCATENATE(Names!$C$17,Names!$N$3,U606)</f>
        <v>PRLTCB-</v>
      </c>
      <c r="Y606" t="str">
        <f>IF(OR(W606=Dev!$GJ$82, W606=Dev!$GJ$83, W606=Dev!$GJ$84, W606=Dev!$GJ$85, W606=Dev!$GJ$86, W606=Dev!$GJ$87, W606=Dev!$GJ$88, W606=Dev!$GJ$89, W606=Dev!$GG$82, W606=Dev!$GG$83, W606=Dev!$GG$84, W606=Dev!$GG$85, W606=Dev!$GG$86),Names!$C$10,                   IF(OR(W606=Dev!$GJ$90, W606=Dev!$GJ$91, W606=Dev!$GJ$92, W606=Dev!$GJ$93, W606=Dev!$GJ$94, W606=Dev!$GJ$95, W606=Dev!$GJ$96, W606=Dev!$GJ$97, W606=Dev!$GH$82), Names!$C$11,""))</f>
        <v/>
      </c>
      <c r="Z606" t="str">
        <f ca="1">IFERROR(VLOOKUP(M606,Racks!$H$4:$M$30,6),"")</f>
        <v/>
      </c>
      <c r="AA606" t="str">
        <f>IF(R606="","",CONCATENATE(S606,Names!$H$3,T606,Names!$J$3,Names!$K$3,Names!$L$3,V606))</f>
        <v/>
      </c>
      <c r="AB606" t="str">
        <f>IF(R606="","",CONCATENATE(V606,Names!$P$3,W606))</f>
        <v/>
      </c>
      <c r="AD606" t="str">
        <f t="shared" si="267"/>
        <v>CREATE</v>
      </c>
      <c r="AF606" t="str">
        <f t="shared" si="275"/>
        <v>??</v>
      </c>
      <c r="AH606" t="e">
        <f t="shared" ca="1" si="276"/>
        <v>#VALUE!</v>
      </c>
      <c r="AI606" t="str">
        <f t="shared" si="268"/>
        <v>AT</v>
      </c>
      <c r="AK606" t="str">
        <f t="shared" si="277"/>
        <v>??</v>
      </c>
      <c r="AM606" t="e">
        <f t="shared" ca="1" si="278"/>
        <v>#VALUE!</v>
      </c>
      <c r="AN606" t="str">
        <f t="shared" si="279"/>
        <v/>
      </c>
      <c r="AO606" t="str">
        <f t="shared" si="269"/>
        <v>KG</v>
      </c>
      <c r="AP606" t="str">
        <f t="shared" ca="1" si="280"/>
        <v/>
      </c>
      <c r="AQ606" t="str">
        <f t="shared" si="281"/>
        <v>??</v>
      </c>
      <c r="AS606" t="str">
        <f t="shared" si="282"/>
        <v/>
      </c>
      <c r="AT606" t="e">
        <f t="shared" ca="1" si="283"/>
        <v>#VALUE!</v>
      </c>
      <c r="AU606">
        <f t="shared" si="270"/>
        <v>5</v>
      </c>
      <c r="AV606" t="str">
        <f t="shared" si="284"/>
        <v>??</v>
      </c>
      <c r="AX606" t="str">
        <f t="shared" si="271"/>
        <v>staffanekstrom</v>
      </c>
      <c r="AY606" t="str">
        <f t="shared" si="272"/>
        <v>INSERTED</v>
      </c>
      <c r="AZ606" t="str">
        <f t="shared" si="273"/>
        <v/>
      </c>
      <c r="BD606" t="str">
        <f t="shared" si="274"/>
        <v>YES</v>
      </c>
      <c r="BF606" t="e">
        <f t="shared" ca="1" si="285"/>
        <v>#VALUE!</v>
      </c>
    </row>
    <row r="607" spans="1:58">
      <c r="A607">
        <v>601</v>
      </c>
      <c r="D607" s="1" t="e">
        <f ca="1">INDIRECT(ADDRESS($C607,D$5,,,Table!$A$1))</f>
        <v>#VALUE!</v>
      </c>
      <c r="E607" t="e">
        <f ca="1">INDIRECT(ADDRESS($C607,E$5,,,Table!$A$1))</f>
        <v>#VALUE!</v>
      </c>
      <c r="F607" t="e">
        <f ca="1">INDIRECT(ADDRESS($C607,F$5,,,Table!$A$1))</f>
        <v>#VALUE!</v>
      </c>
      <c r="G607" t="e">
        <f ca="1">INDIRECT(ADDRESS($C607,G$5,,,Table!$A$1))</f>
        <v>#VALUE!</v>
      </c>
      <c r="H607" t="e">
        <f ca="1">INDIRECT(ADDRESS($C607,H$5,,,Table!$A$1))</f>
        <v>#VALUE!</v>
      </c>
      <c r="J607" t="str">
        <f>IF(OR(I607=Dev!$CU$46, I607=Dev!$CU$47, I607=Dev!$CU$48, I607=Dev!$CU$49, I607=Dev!$CU$50, I607=Dev!$CU$51, I607=Dev!$CU$52, I607=Dev!$CU$53, I607=Dev!$CR$48, I607=Dev!$CR$49),$C$3,                                                                  IF(OR(I607=Dev!$CU$54, I607=Dev!$CU$55, I607=Dev!$CU$56, I607=Dev!$CU$57, I607=Dev!$CU$58, I607=Dev!$CU$59, I607=Dev!$CS$48), $D$3,""))</f>
        <v/>
      </c>
      <c r="K607" t="e">
        <f ca="1">CONCATENATE(E607,Names!$P$3,I607)</f>
        <v>#VALUE!</v>
      </c>
      <c r="M607" t="e">
        <f ca="1">INDIRECT(ADDRESS($C607,M$5,,,Table!$A$1))</f>
        <v>#VALUE!</v>
      </c>
      <c r="O607" t="str">
        <f t="shared" si="286"/>
        <v/>
      </c>
      <c r="Q607" t="str">
        <f t="shared" si="287"/>
        <v/>
      </c>
      <c r="S607" t="str">
        <f ca="1">IFERROR(VLOOKUP(M607,Racks!$H$4:$M$30,Racks!$I$2),"")</f>
        <v/>
      </c>
      <c r="T607" t="str">
        <f ca="1">IFERROR(VLOOKUP(M607,Racks!$H$4:$M$30,Racks!$K$2),"")</f>
        <v/>
      </c>
      <c r="U607" t="str">
        <f t="shared" si="288"/>
        <v/>
      </c>
      <c r="V607" t="str">
        <f>CONCATENATE(Names!$C$17,Names!$N$3,U607)</f>
        <v>PRLTCB-</v>
      </c>
      <c r="Y607" t="str">
        <f>IF(OR(W607=Dev!$GJ$82, W607=Dev!$GJ$83, W607=Dev!$GJ$84, W607=Dev!$GJ$85, W607=Dev!$GJ$86, W607=Dev!$GJ$87, W607=Dev!$GJ$88, W607=Dev!$GJ$89, W607=Dev!$GG$82, W607=Dev!$GG$83, W607=Dev!$GG$84, W607=Dev!$GG$85, W607=Dev!$GG$86),Names!$C$10,                   IF(OR(W607=Dev!$GJ$90, W607=Dev!$GJ$91, W607=Dev!$GJ$92, W607=Dev!$GJ$93, W607=Dev!$GJ$94, W607=Dev!$GJ$95, W607=Dev!$GJ$96, W607=Dev!$GJ$97, W607=Dev!$GH$82), Names!$C$11,""))</f>
        <v/>
      </c>
      <c r="Z607" t="str">
        <f ca="1">IFERROR(VLOOKUP(M607,Racks!$H$4:$M$30,6),"")</f>
        <v/>
      </c>
      <c r="AA607" t="str">
        <f>IF(R607="","",CONCATENATE(S607,Names!$H$3,T607,Names!$J$3,Names!$K$3,Names!$L$3,V607))</f>
        <v/>
      </c>
      <c r="AB607" t="str">
        <f>IF(R607="","",CONCATENATE(V607,Names!$P$3,W607))</f>
        <v/>
      </c>
      <c r="AD607" t="str">
        <f t="shared" si="267"/>
        <v>CREATE</v>
      </c>
      <c r="AF607" t="str">
        <f t="shared" si="275"/>
        <v>??</v>
      </c>
      <c r="AH607" t="e">
        <f t="shared" ca="1" si="276"/>
        <v>#VALUE!</v>
      </c>
      <c r="AI607" t="str">
        <f t="shared" si="268"/>
        <v>AT</v>
      </c>
      <c r="AK607" t="str">
        <f t="shared" si="277"/>
        <v>??</v>
      </c>
      <c r="AM607" t="e">
        <f t="shared" ca="1" si="278"/>
        <v>#VALUE!</v>
      </c>
      <c r="AN607" t="str">
        <f t="shared" si="279"/>
        <v/>
      </c>
      <c r="AO607" t="str">
        <f t="shared" si="269"/>
        <v>KG</v>
      </c>
      <c r="AP607" t="str">
        <f t="shared" ca="1" si="280"/>
        <v/>
      </c>
      <c r="AQ607" t="str">
        <f t="shared" si="281"/>
        <v>??</v>
      </c>
      <c r="AS607" t="str">
        <f t="shared" si="282"/>
        <v/>
      </c>
      <c r="AT607" t="e">
        <f t="shared" ca="1" si="283"/>
        <v>#VALUE!</v>
      </c>
      <c r="AU607">
        <f t="shared" si="270"/>
        <v>5</v>
      </c>
      <c r="AV607" t="str">
        <f t="shared" si="284"/>
        <v>??</v>
      </c>
      <c r="AX607" t="str">
        <f t="shared" si="271"/>
        <v>staffanekstrom</v>
      </c>
      <c r="AY607" t="str">
        <f t="shared" si="272"/>
        <v>INSERTED</v>
      </c>
      <c r="AZ607" t="str">
        <f t="shared" si="273"/>
        <v/>
      </c>
      <c r="BD607" t="str">
        <f t="shared" si="274"/>
        <v>YES</v>
      </c>
      <c r="BF607" t="e">
        <f t="shared" ca="1" si="285"/>
        <v>#VALUE!</v>
      </c>
    </row>
    <row r="608" spans="1:58">
      <c r="A608">
        <v>602</v>
      </c>
      <c r="D608" s="1" t="e">
        <f ca="1">INDIRECT(ADDRESS($C608,D$5,,,Table!$A$1))</f>
        <v>#VALUE!</v>
      </c>
      <c r="E608" t="e">
        <f ca="1">INDIRECT(ADDRESS($C608,E$5,,,Table!$A$1))</f>
        <v>#VALUE!</v>
      </c>
      <c r="F608" t="e">
        <f ca="1">INDIRECT(ADDRESS($C608,F$5,,,Table!$A$1))</f>
        <v>#VALUE!</v>
      </c>
      <c r="G608" t="e">
        <f ca="1">INDIRECT(ADDRESS($C608,G$5,,,Table!$A$1))</f>
        <v>#VALUE!</v>
      </c>
      <c r="H608" t="e">
        <f ca="1">INDIRECT(ADDRESS($C608,H$5,,,Table!$A$1))</f>
        <v>#VALUE!</v>
      </c>
      <c r="J608" t="str">
        <f>IF(OR(I608=Dev!$CU$46, I608=Dev!$CU$47, I608=Dev!$CU$48, I608=Dev!$CU$49, I608=Dev!$CU$50, I608=Dev!$CU$51, I608=Dev!$CU$52, I608=Dev!$CU$53, I608=Dev!$CR$48, I608=Dev!$CR$49),$C$3,                                                                  IF(OR(I608=Dev!$CU$54, I608=Dev!$CU$55, I608=Dev!$CU$56, I608=Dev!$CU$57, I608=Dev!$CU$58, I608=Dev!$CU$59, I608=Dev!$CS$48), $D$3,""))</f>
        <v/>
      </c>
      <c r="K608" t="e">
        <f ca="1">CONCATENATE(E608,Names!$P$3,I608)</f>
        <v>#VALUE!</v>
      </c>
      <c r="M608" t="e">
        <f ca="1">INDIRECT(ADDRESS($C608,M$5,,,Table!$A$1))</f>
        <v>#VALUE!</v>
      </c>
      <c r="O608" t="str">
        <f t="shared" si="286"/>
        <v/>
      </c>
      <c r="Q608" t="str">
        <f t="shared" si="287"/>
        <v/>
      </c>
      <c r="S608" t="str">
        <f ca="1">IFERROR(VLOOKUP(M608,Racks!$H$4:$M$30,Racks!$I$2),"")</f>
        <v/>
      </c>
      <c r="T608" t="str">
        <f ca="1">IFERROR(VLOOKUP(M608,Racks!$H$4:$M$30,Racks!$K$2),"")</f>
        <v/>
      </c>
      <c r="U608" t="str">
        <f t="shared" si="288"/>
        <v/>
      </c>
      <c r="V608" t="str">
        <f>CONCATENATE(Names!$C$17,Names!$N$3,U608)</f>
        <v>PRLTCB-</v>
      </c>
      <c r="Y608" t="str">
        <f>IF(OR(W608=Dev!$GJ$82, W608=Dev!$GJ$83, W608=Dev!$GJ$84, W608=Dev!$GJ$85, W608=Dev!$GJ$86, W608=Dev!$GJ$87, W608=Dev!$GJ$88, W608=Dev!$GJ$89, W608=Dev!$GG$82, W608=Dev!$GG$83, W608=Dev!$GG$84, W608=Dev!$GG$85, W608=Dev!$GG$86),Names!$C$10,                   IF(OR(W608=Dev!$GJ$90, W608=Dev!$GJ$91, W608=Dev!$GJ$92, W608=Dev!$GJ$93, W608=Dev!$GJ$94, W608=Dev!$GJ$95, W608=Dev!$GJ$96, W608=Dev!$GJ$97, W608=Dev!$GH$82), Names!$C$11,""))</f>
        <v/>
      </c>
      <c r="Z608" t="str">
        <f ca="1">IFERROR(VLOOKUP(M608,Racks!$H$4:$M$30,6),"")</f>
        <v/>
      </c>
      <c r="AA608" t="str">
        <f>IF(R608="","",CONCATENATE(S608,Names!$H$3,T608,Names!$J$3,Names!$K$3,Names!$L$3,V608))</f>
        <v/>
      </c>
      <c r="AB608" t="str">
        <f>IF(R608="","",CONCATENATE(V608,Names!$P$3,W608))</f>
        <v/>
      </c>
      <c r="AD608" t="str">
        <f t="shared" si="267"/>
        <v>CREATE</v>
      </c>
      <c r="AF608" t="str">
        <f t="shared" si="275"/>
        <v>??</v>
      </c>
      <c r="AH608" t="e">
        <f t="shared" ca="1" si="276"/>
        <v>#VALUE!</v>
      </c>
      <c r="AI608" t="str">
        <f t="shared" si="268"/>
        <v>AT</v>
      </c>
      <c r="AK608" t="str">
        <f t="shared" si="277"/>
        <v>??</v>
      </c>
      <c r="AM608" t="e">
        <f t="shared" ca="1" si="278"/>
        <v>#VALUE!</v>
      </c>
      <c r="AN608" t="str">
        <f t="shared" si="279"/>
        <v/>
      </c>
      <c r="AO608" t="str">
        <f t="shared" si="269"/>
        <v>KG</v>
      </c>
      <c r="AP608" t="str">
        <f t="shared" ca="1" si="280"/>
        <v/>
      </c>
      <c r="AQ608" t="str">
        <f t="shared" si="281"/>
        <v>??</v>
      </c>
      <c r="AS608" t="str">
        <f t="shared" si="282"/>
        <v/>
      </c>
      <c r="AT608" t="e">
        <f t="shared" ca="1" si="283"/>
        <v>#VALUE!</v>
      </c>
      <c r="AU608">
        <f t="shared" si="270"/>
        <v>5</v>
      </c>
      <c r="AV608" t="str">
        <f t="shared" si="284"/>
        <v>??</v>
      </c>
      <c r="AX608" t="str">
        <f t="shared" si="271"/>
        <v>staffanekstrom</v>
      </c>
      <c r="AY608" t="str">
        <f t="shared" si="272"/>
        <v>INSERTED</v>
      </c>
      <c r="AZ608" t="str">
        <f t="shared" si="273"/>
        <v/>
      </c>
      <c r="BD608" t="str">
        <f t="shared" si="274"/>
        <v>YES</v>
      </c>
      <c r="BF608" t="e">
        <f t="shared" ca="1" si="285"/>
        <v>#VALUE!</v>
      </c>
    </row>
    <row r="609" spans="1:58">
      <c r="A609">
        <v>603</v>
      </c>
      <c r="D609" s="1" t="e">
        <f ca="1">INDIRECT(ADDRESS($C609,D$5,,,Table!$A$1))</f>
        <v>#VALUE!</v>
      </c>
      <c r="E609" t="e">
        <f ca="1">INDIRECT(ADDRESS($C609,E$5,,,Table!$A$1))</f>
        <v>#VALUE!</v>
      </c>
      <c r="F609" t="e">
        <f ca="1">INDIRECT(ADDRESS($C609,F$5,,,Table!$A$1))</f>
        <v>#VALUE!</v>
      </c>
      <c r="G609" t="e">
        <f ca="1">INDIRECT(ADDRESS($C609,G$5,,,Table!$A$1))</f>
        <v>#VALUE!</v>
      </c>
      <c r="H609" t="e">
        <f ca="1">INDIRECT(ADDRESS($C609,H$5,,,Table!$A$1))</f>
        <v>#VALUE!</v>
      </c>
      <c r="J609" t="str">
        <f>IF(OR(I609=Dev!$CU$46, I609=Dev!$CU$47, I609=Dev!$CU$48, I609=Dev!$CU$49, I609=Dev!$CU$50, I609=Dev!$CU$51, I609=Dev!$CU$52, I609=Dev!$CU$53, I609=Dev!$CR$48, I609=Dev!$CR$49),$C$3,                                                                  IF(OR(I609=Dev!$CU$54, I609=Dev!$CU$55, I609=Dev!$CU$56, I609=Dev!$CU$57, I609=Dev!$CU$58, I609=Dev!$CU$59, I609=Dev!$CS$48), $D$3,""))</f>
        <v/>
      </c>
      <c r="K609" t="e">
        <f ca="1">CONCATENATE(E609,Names!$P$3,I609)</f>
        <v>#VALUE!</v>
      </c>
      <c r="M609" t="e">
        <f ca="1">INDIRECT(ADDRESS($C609,M$5,,,Table!$A$1))</f>
        <v>#VALUE!</v>
      </c>
      <c r="O609" t="str">
        <f t="shared" si="286"/>
        <v/>
      </c>
      <c r="Q609" t="str">
        <f t="shared" si="287"/>
        <v/>
      </c>
      <c r="S609" t="str">
        <f ca="1">IFERROR(VLOOKUP(M609,Racks!$H$4:$M$30,Racks!$I$2),"")</f>
        <v/>
      </c>
      <c r="T609" t="str">
        <f ca="1">IFERROR(VLOOKUP(M609,Racks!$H$4:$M$30,Racks!$K$2),"")</f>
        <v/>
      </c>
      <c r="U609" t="str">
        <f t="shared" si="288"/>
        <v/>
      </c>
      <c r="V609" t="str">
        <f>CONCATENATE(Names!$C$17,Names!$N$3,U609)</f>
        <v>PRLTCB-</v>
      </c>
      <c r="Y609" t="str">
        <f>IF(OR(W609=Dev!$GJ$82, W609=Dev!$GJ$83, W609=Dev!$GJ$84, W609=Dev!$GJ$85, W609=Dev!$GJ$86, W609=Dev!$GJ$87, W609=Dev!$GJ$88, W609=Dev!$GJ$89, W609=Dev!$GG$82, W609=Dev!$GG$83, W609=Dev!$GG$84, W609=Dev!$GG$85, W609=Dev!$GG$86),Names!$C$10,                   IF(OR(W609=Dev!$GJ$90, W609=Dev!$GJ$91, W609=Dev!$GJ$92, W609=Dev!$GJ$93, W609=Dev!$GJ$94, W609=Dev!$GJ$95, W609=Dev!$GJ$96, W609=Dev!$GJ$97, W609=Dev!$GH$82), Names!$C$11,""))</f>
        <v/>
      </c>
      <c r="Z609" t="str">
        <f ca="1">IFERROR(VLOOKUP(M609,Racks!$H$4:$M$30,6),"")</f>
        <v/>
      </c>
      <c r="AA609" t="str">
        <f>IF(R609="","",CONCATENATE(S609,Names!$H$3,T609,Names!$J$3,Names!$K$3,Names!$L$3,V609))</f>
        <v/>
      </c>
      <c r="AB609" t="str">
        <f>IF(R609="","",CONCATENATE(V609,Names!$P$3,W609))</f>
        <v/>
      </c>
      <c r="AD609" t="str">
        <f t="shared" si="267"/>
        <v>CREATE</v>
      </c>
      <c r="AF609" t="str">
        <f t="shared" si="275"/>
        <v>??</v>
      </c>
      <c r="AH609" t="e">
        <f t="shared" ca="1" si="276"/>
        <v>#VALUE!</v>
      </c>
      <c r="AI609" t="str">
        <f t="shared" si="268"/>
        <v>AT</v>
      </c>
      <c r="AK609" t="str">
        <f t="shared" si="277"/>
        <v>??</v>
      </c>
      <c r="AM609" t="e">
        <f t="shared" ca="1" si="278"/>
        <v>#VALUE!</v>
      </c>
      <c r="AN609" t="str">
        <f t="shared" si="279"/>
        <v/>
      </c>
      <c r="AO609" t="str">
        <f t="shared" si="269"/>
        <v>KG</v>
      </c>
      <c r="AP609" t="str">
        <f t="shared" ca="1" si="280"/>
        <v/>
      </c>
      <c r="AQ609" t="str">
        <f t="shared" si="281"/>
        <v>??</v>
      </c>
      <c r="AS609" t="str">
        <f t="shared" si="282"/>
        <v/>
      </c>
      <c r="AT609" t="e">
        <f t="shared" ca="1" si="283"/>
        <v>#VALUE!</v>
      </c>
      <c r="AU609">
        <f t="shared" si="270"/>
        <v>5</v>
      </c>
      <c r="AV609" t="str">
        <f t="shared" si="284"/>
        <v>??</v>
      </c>
      <c r="AX609" t="str">
        <f t="shared" si="271"/>
        <v>staffanekstrom</v>
      </c>
      <c r="AY609" t="str">
        <f t="shared" si="272"/>
        <v>INSERTED</v>
      </c>
      <c r="AZ609" t="str">
        <f t="shared" si="273"/>
        <v/>
      </c>
      <c r="BD609" t="str">
        <f t="shared" si="274"/>
        <v>YES</v>
      </c>
      <c r="BF609" t="e">
        <f t="shared" ca="1" si="285"/>
        <v>#VALUE!</v>
      </c>
    </row>
    <row r="610" spans="1:58">
      <c r="A610">
        <v>604</v>
      </c>
      <c r="D610" s="1" t="e">
        <f ca="1">INDIRECT(ADDRESS($C610,D$5,,,Table!$A$1))</f>
        <v>#VALUE!</v>
      </c>
      <c r="E610" t="e">
        <f ca="1">INDIRECT(ADDRESS($C610,E$5,,,Table!$A$1))</f>
        <v>#VALUE!</v>
      </c>
      <c r="F610" t="e">
        <f ca="1">INDIRECT(ADDRESS($C610,F$5,,,Table!$A$1))</f>
        <v>#VALUE!</v>
      </c>
      <c r="G610" t="e">
        <f ca="1">INDIRECT(ADDRESS($C610,G$5,,,Table!$A$1))</f>
        <v>#VALUE!</v>
      </c>
      <c r="H610" t="e">
        <f ca="1">INDIRECT(ADDRESS($C610,H$5,,,Table!$A$1))</f>
        <v>#VALUE!</v>
      </c>
      <c r="J610" t="str">
        <f>IF(OR(I610=Dev!$CU$46, I610=Dev!$CU$47, I610=Dev!$CU$48, I610=Dev!$CU$49, I610=Dev!$CU$50, I610=Dev!$CU$51, I610=Dev!$CU$52, I610=Dev!$CU$53, I610=Dev!$CR$48, I610=Dev!$CR$49),$C$3,                                                                  IF(OR(I610=Dev!$CU$54, I610=Dev!$CU$55, I610=Dev!$CU$56, I610=Dev!$CU$57, I610=Dev!$CU$58, I610=Dev!$CU$59, I610=Dev!$CS$48), $D$3,""))</f>
        <v/>
      </c>
      <c r="K610" t="e">
        <f ca="1">CONCATENATE(E610,Names!$P$3,I610)</f>
        <v>#VALUE!</v>
      </c>
      <c r="M610" t="e">
        <f ca="1">INDIRECT(ADDRESS($C610,M$5,,,Table!$A$1))</f>
        <v>#VALUE!</v>
      </c>
      <c r="O610" t="str">
        <f t="shared" si="286"/>
        <v/>
      </c>
      <c r="Q610" t="str">
        <f t="shared" si="287"/>
        <v/>
      </c>
      <c r="S610" t="str">
        <f ca="1">IFERROR(VLOOKUP(M610,Racks!$H$4:$M$30,Racks!$I$2),"")</f>
        <v/>
      </c>
      <c r="T610" t="str">
        <f ca="1">IFERROR(VLOOKUP(M610,Racks!$H$4:$M$30,Racks!$K$2),"")</f>
        <v/>
      </c>
      <c r="U610" t="str">
        <f t="shared" si="288"/>
        <v/>
      </c>
      <c r="V610" t="str">
        <f>CONCATENATE(Names!$C$17,Names!$N$3,U610)</f>
        <v>PRLTCB-</v>
      </c>
      <c r="Y610" t="str">
        <f>IF(OR(W610=Dev!$GJ$82, W610=Dev!$GJ$83, W610=Dev!$GJ$84, W610=Dev!$GJ$85, W610=Dev!$GJ$86, W610=Dev!$GJ$87, W610=Dev!$GJ$88, W610=Dev!$GJ$89, W610=Dev!$GG$82, W610=Dev!$GG$83, W610=Dev!$GG$84, W610=Dev!$GG$85, W610=Dev!$GG$86),Names!$C$10,                   IF(OR(W610=Dev!$GJ$90, W610=Dev!$GJ$91, W610=Dev!$GJ$92, W610=Dev!$GJ$93, W610=Dev!$GJ$94, W610=Dev!$GJ$95, W610=Dev!$GJ$96, W610=Dev!$GJ$97, W610=Dev!$GH$82), Names!$C$11,""))</f>
        <v/>
      </c>
      <c r="Z610" t="str">
        <f ca="1">IFERROR(VLOOKUP(M610,Racks!$H$4:$M$30,6),"")</f>
        <v/>
      </c>
      <c r="AA610" t="str">
        <f>IF(R610="","",CONCATENATE(S610,Names!$H$3,T610,Names!$J$3,Names!$K$3,Names!$L$3,V610))</f>
        <v/>
      </c>
      <c r="AB610" t="str">
        <f>IF(R610="","",CONCATENATE(V610,Names!$P$3,W610))</f>
        <v/>
      </c>
      <c r="AD610" t="str">
        <f t="shared" si="267"/>
        <v>CREATE</v>
      </c>
      <c r="AF610" t="str">
        <f t="shared" si="275"/>
        <v>??</v>
      </c>
      <c r="AH610" t="e">
        <f t="shared" ca="1" si="276"/>
        <v>#VALUE!</v>
      </c>
      <c r="AI610" t="str">
        <f t="shared" si="268"/>
        <v>AT</v>
      </c>
      <c r="AK610" t="str">
        <f t="shared" si="277"/>
        <v>??</v>
      </c>
      <c r="AM610" t="e">
        <f t="shared" ca="1" si="278"/>
        <v>#VALUE!</v>
      </c>
      <c r="AN610" t="str">
        <f t="shared" si="279"/>
        <v/>
      </c>
      <c r="AO610" t="str">
        <f t="shared" si="269"/>
        <v>KG</v>
      </c>
      <c r="AP610" t="str">
        <f t="shared" ca="1" si="280"/>
        <v/>
      </c>
      <c r="AQ610" t="str">
        <f t="shared" si="281"/>
        <v>??</v>
      </c>
      <c r="AS610" t="str">
        <f t="shared" si="282"/>
        <v/>
      </c>
      <c r="AT610" t="e">
        <f t="shared" ca="1" si="283"/>
        <v>#VALUE!</v>
      </c>
      <c r="AU610">
        <f t="shared" si="270"/>
        <v>5</v>
      </c>
      <c r="AV610" t="str">
        <f t="shared" si="284"/>
        <v>??</v>
      </c>
      <c r="AX610" t="str">
        <f t="shared" si="271"/>
        <v>staffanekstrom</v>
      </c>
      <c r="AY610" t="str">
        <f t="shared" si="272"/>
        <v>INSERTED</v>
      </c>
      <c r="AZ610" t="str">
        <f t="shared" si="273"/>
        <v/>
      </c>
      <c r="BD610" t="str">
        <f t="shared" si="274"/>
        <v>YES</v>
      </c>
      <c r="BF610" t="e">
        <f t="shared" ca="1" si="285"/>
        <v>#VALUE!</v>
      </c>
    </row>
    <row r="611" spans="1:58">
      <c r="A611">
        <v>605</v>
      </c>
      <c r="D611" s="1" t="e">
        <f ca="1">INDIRECT(ADDRESS($C611,D$5,,,Table!$A$1))</f>
        <v>#VALUE!</v>
      </c>
      <c r="E611" t="e">
        <f ca="1">INDIRECT(ADDRESS($C611,E$5,,,Table!$A$1))</f>
        <v>#VALUE!</v>
      </c>
      <c r="F611" t="e">
        <f ca="1">INDIRECT(ADDRESS($C611,F$5,,,Table!$A$1))</f>
        <v>#VALUE!</v>
      </c>
      <c r="G611" t="e">
        <f ca="1">INDIRECT(ADDRESS($C611,G$5,,,Table!$A$1))</f>
        <v>#VALUE!</v>
      </c>
      <c r="H611" t="e">
        <f ca="1">INDIRECT(ADDRESS($C611,H$5,,,Table!$A$1))</f>
        <v>#VALUE!</v>
      </c>
      <c r="J611" t="str">
        <f>IF(OR(I611=Dev!$CU$46, I611=Dev!$CU$47, I611=Dev!$CU$48, I611=Dev!$CU$49, I611=Dev!$CU$50, I611=Dev!$CU$51, I611=Dev!$CU$52, I611=Dev!$CU$53, I611=Dev!$CR$48, I611=Dev!$CR$49),$C$3,                                                                  IF(OR(I611=Dev!$CU$54, I611=Dev!$CU$55, I611=Dev!$CU$56, I611=Dev!$CU$57, I611=Dev!$CU$58, I611=Dev!$CU$59, I611=Dev!$CS$48), $D$3,""))</f>
        <v/>
      </c>
      <c r="K611" t="e">
        <f ca="1">CONCATENATE(E611,Names!$P$3,I611)</f>
        <v>#VALUE!</v>
      </c>
      <c r="M611" t="e">
        <f ca="1">INDIRECT(ADDRESS($C611,M$5,,,Table!$A$1))</f>
        <v>#VALUE!</v>
      </c>
      <c r="O611" t="str">
        <f t="shared" si="286"/>
        <v/>
      </c>
      <c r="Q611" t="str">
        <f t="shared" si="287"/>
        <v/>
      </c>
      <c r="S611" t="str">
        <f ca="1">IFERROR(VLOOKUP(M611,Racks!$H$4:$M$30,Racks!$I$2),"")</f>
        <v/>
      </c>
      <c r="T611" t="str">
        <f ca="1">IFERROR(VLOOKUP(M611,Racks!$H$4:$M$30,Racks!$K$2),"")</f>
        <v/>
      </c>
      <c r="U611" t="str">
        <f t="shared" si="288"/>
        <v/>
      </c>
      <c r="V611" t="str">
        <f>CONCATENATE(Names!$C$17,Names!$N$3,U611)</f>
        <v>PRLTCB-</v>
      </c>
      <c r="Y611" t="str">
        <f>IF(OR(W611=Dev!$GJ$82, W611=Dev!$GJ$83, W611=Dev!$GJ$84, W611=Dev!$GJ$85, W611=Dev!$GJ$86, W611=Dev!$GJ$87, W611=Dev!$GJ$88, W611=Dev!$GJ$89, W611=Dev!$GG$82, W611=Dev!$GG$83, W611=Dev!$GG$84, W611=Dev!$GG$85, W611=Dev!$GG$86),Names!$C$10,                   IF(OR(W611=Dev!$GJ$90, W611=Dev!$GJ$91, W611=Dev!$GJ$92, W611=Dev!$GJ$93, W611=Dev!$GJ$94, W611=Dev!$GJ$95, W611=Dev!$GJ$96, W611=Dev!$GJ$97, W611=Dev!$GH$82), Names!$C$11,""))</f>
        <v/>
      </c>
      <c r="Z611" t="str">
        <f ca="1">IFERROR(VLOOKUP(M611,Racks!$H$4:$M$30,6),"")</f>
        <v/>
      </c>
      <c r="AA611" t="str">
        <f>IF(R611="","",CONCATENATE(S611,Names!$H$3,T611,Names!$J$3,Names!$K$3,Names!$L$3,V611))</f>
        <v/>
      </c>
      <c r="AB611" t="str">
        <f>IF(R611="","",CONCATENATE(V611,Names!$P$3,W611))</f>
        <v/>
      </c>
      <c r="AD611" t="str">
        <f t="shared" si="267"/>
        <v>CREATE</v>
      </c>
      <c r="AF611" t="str">
        <f t="shared" si="275"/>
        <v>??</v>
      </c>
      <c r="AH611" t="e">
        <f t="shared" ca="1" si="276"/>
        <v>#VALUE!</v>
      </c>
      <c r="AI611" t="str">
        <f t="shared" si="268"/>
        <v>AT</v>
      </c>
      <c r="AK611" t="str">
        <f t="shared" si="277"/>
        <v>??</v>
      </c>
      <c r="AM611" t="e">
        <f t="shared" ca="1" si="278"/>
        <v>#VALUE!</v>
      </c>
      <c r="AN611" t="str">
        <f t="shared" si="279"/>
        <v/>
      </c>
      <c r="AO611" t="str">
        <f t="shared" si="269"/>
        <v>KG</v>
      </c>
      <c r="AP611" t="str">
        <f t="shared" ca="1" si="280"/>
        <v/>
      </c>
      <c r="AQ611" t="str">
        <f t="shared" si="281"/>
        <v>??</v>
      </c>
      <c r="AS611" t="str">
        <f t="shared" si="282"/>
        <v/>
      </c>
      <c r="AT611" t="e">
        <f t="shared" ca="1" si="283"/>
        <v>#VALUE!</v>
      </c>
      <c r="AU611">
        <f t="shared" si="270"/>
        <v>5</v>
      </c>
      <c r="AV611" t="str">
        <f t="shared" si="284"/>
        <v>??</v>
      </c>
      <c r="AX611" t="str">
        <f t="shared" si="271"/>
        <v>staffanekstrom</v>
      </c>
      <c r="AY611" t="str">
        <f t="shared" si="272"/>
        <v>INSERTED</v>
      </c>
      <c r="AZ611" t="str">
        <f t="shared" si="273"/>
        <v/>
      </c>
      <c r="BD611" t="str">
        <f t="shared" si="274"/>
        <v>YES</v>
      </c>
      <c r="BF611" t="e">
        <f t="shared" ca="1" si="285"/>
        <v>#VALUE!</v>
      </c>
    </row>
    <row r="612" spans="1:58">
      <c r="A612">
        <v>606</v>
      </c>
      <c r="D612" s="1" t="e">
        <f ca="1">INDIRECT(ADDRESS($C612,D$5,,,Table!$A$1))</f>
        <v>#VALUE!</v>
      </c>
      <c r="E612" t="e">
        <f ca="1">INDIRECT(ADDRESS($C612,E$5,,,Table!$A$1))</f>
        <v>#VALUE!</v>
      </c>
      <c r="F612" t="e">
        <f ca="1">INDIRECT(ADDRESS($C612,F$5,,,Table!$A$1))</f>
        <v>#VALUE!</v>
      </c>
      <c r="G612" t="e">
        <f ca="1">INDIRECT(ADDRESS($C612,G$5,,,Table!$A$1))</f>
        <v>#VALUE!</v>
      </c>
      <c r="H612" t="e">
        <f ca="1">INDIRECT(ADDRESS($C612,H$5,,,Table!$A$1))</f>
        <v>#VALUE!</v>
      </c>
      <c r="J612" t="str">
        <f>IF(OR(I612=Dev!$CU$46, I612=Dev!$CU$47, I612=Dev!$CU$48, I612=Dev!$CU$49, I612=Dev!$CU$50, I612=Dev!$CU$51, I612=Dev!$CU$52, I612=Dev!$CU$53, I612=Dev!$CR$48, I612=Dev!$CR$49),$C$3,                                                                  IF(OR(I612=Dev!$CU$54, I612=Dev!$CU$55, I612=Dev!$CU$56, I612=Dev!$CU$57, I612=Dev!$CU$58, I612=Dev!$CU$59, I612=Dev!$CS$48), $D$3,""))</f>
        <v/>
      </c>
      <c r="K612" t="e">
        <f ca="1">CONCATENATE(E612,Names!$P$3,I612)</f>
        <v>#VALUE!</v>
      </c>
      <c r="M612" t="e">
        <f ca="1">INDIRECT(ADDRESS($C612,M$5,,,Table!$A$1))</f>
        <v>#VALUE!</v>
      </c>
      <c r="O612" t="str">
        <f t="shared" si="286"/>
        <v/>
      </c>
      <c r="Q612" t="str">
        <f t="shared" si="287"/>
        <v/>
      </c>
      <c r="S612" t="str">
        <f ca="1">IFERROR(VLOOKUP(M612,Racks!$H$4:$M$30,Racks!$I$2),"")</f>
        <v/>
      </c>
      <c r="T612" t="str">
        <f ca="1">IFERROR(VLOOKUP(M612,Racks!$H$4:$M$30,Racks!$K$2),"")</f>
        <v/>
      </c>
      <c r="U612" t="str">
        <f t="shared" si="288"/>
        <v/>
      </c>
      <c r="V612" t="str">
        <f>CONCATENATE(Names!$C$17,Names!$N$3,U612)</f>
        <v>PRLTCB-</v>
      </c>
      <c r="Y612" t="str">
        <f>IF(OR(W612=Dev!$GJ$82, W612=Dev!$GJ$83, W612=Dev!$GJ$84, W612=Dev!$GJ$85, W612=Dev!$GJ$86, W612=Dev!$GJ$87, W612=Dev!$GJ$88, W612=Dev!$GJ$89, W612=Dev!$GG$82, W612=Dev!$GG$83, W612=Dev!$GG$84, W612=Dev!$GG$85, W612=Dev!$GG$86),Names!$C$10,                   IF(OR(W612=Dev!$GJ$90, W612=Dev!$GJ$91, W612=Dev!$GJ$92, W612=Dev!$GJ$93, W612=Dev!$GJ$94, W612=Dev!$GJ$95, W612=Dev!$GJ$96, W612=Dev!$GJ$97, W612=Dev!$GH$82), Names!$C$11,""))</f>
        <v/>
      </c>
      <c r="Z612" t="str">
        <f ca="1">IFERROR(VLOOKUP(M612,Racks!$H$4:$M$30,6),"")</f>
        <v/>
      </c>
      <c r="AA612" t="str">
        <f>IF(R612="","",CONCATENATE(S612,Names!$H$3,T612,Names!$J$3,Names!$K$3,Names!$L$3,V612))</f>
        <v/>
      </c>
      <c r="AB612" t="str">
        <f>IF(R612="","",CONCATENATE(V612,Names!$P$3,W612))</f>
        <v/>
      </c>
      <c r="AD612" t="str">
        <f t="shared" si="267"/>
        <v>CREATE</v>
      </c>
      <c r="AF612" t="str">
        <f t="shared" si="275"/>
        <v>??</v>
      </c>
      <c r="AH612" t="e">
        <f t="shared" ca="1" si="276"/>
        <v>#VALUE!</v>
      </c>
      <c r="AI612" t="str">
        <f t="shared" si="268"/>
        <v>AT</v>
      </c>
      <c r="AK612" t="str">
        <f t="shared" si="277"/>
        <v>??</v>
      </c>
      <c r="AM612" t="e">
        <f t="shared" ca="1" si="278"/>
        <v>#VALUE!</v>
      </c>
      <c r="AN612" t="str">
        <f t="shared" si="279"/>
        <v/>
      </c>
      <c r="AO612" t="str">
        <f t="shared" si="269"/>
        <v>KG</v>
      </c>
      <c r="AP612" t="str">
        <f t="shared" ca="1" si="280"/>
        <v/>
      </c>
      <c r="AQ612" t="str">
        <f t="shared" si="281"/>
        <v>??</v>
      </c>
      <c r="AS612" t="str">
        <f t="shared" si="282"/>
        <v/>
      </c>
      <c r="AT612" t="e">
        <f t="shared" ca="1" si="283"/>
        <v>#VALUE!</v>
      </c>
      <c r="AU612">
        <f t="shared" si="270"/>
        <v>5</v>
      </c>
      <c r="AV612" t="str">
        <f t="shared" si="284"/>
        <v>??</v>
      </c>
      <c r="AX612" t="str">
        <f t="shared" si="271"/>
        <v>staffanekstrom</v>
      </c>
      <c r="AY612" t="str">
        <f t="shared" si="272"/>
        <v>INSERTED</v>
      </c>
      <c r="AZ612" t="str">
        <f t="shared" si="273"/>
        <v/>
      </c>
      <c r="BD612" t="str">
        <f t="shared" si="274"/>
        <v>YES</v>
      </c>
      <c r="BF612" t="e">
        <f t="shared" ca="1" si="285"/>
        <v>#VALUE!</v>
      </c>
    </row>
    <row r="613" spans="1:58">
      <c r="A613">
        <v>607</v>
      </c>
      <c r="D613" s="1" t="e">
        <f ca="1">INDIRECT(ADDRESS($C613,D$5,,,Table!$A$1))</f>
        <v>#VALUE!</v>
      </c>
      <c r="E613" t="e">
        <f ca="1">INDIRECT(ADDRESS($C613,E$5,,,Table!$A$1))</f>
        <v>#VALUE!</v>
      </c>
      <c r="F613" t="e">
        <f ca="1">INDIRECT(ADDRESS($C613,F$5,,,Table!$A$1))</f>
        <v>#VALUE!</v>
      </c>
      <c r="G613" t="e">
        <f ca="1">INDIRECT(ADDRESS($C613,G$5,,,Table!$A$1))</f>
        <v>#VALUE!</v>
      </c>
      <c r="H613" t="e">
        <f ca="1">INDIRECT(ADDRESS($C613,H$5,,,Table!$A$1))</f>
        <v>#VALUE!</v>
      </c>
      <c r="J613" t="str">
        <f>IF(OR(I613=Dev!$CU$46, I613=Dev!$CU$47, I613=Dev!$CU$48, I613=Dev!$CU$49, I613=Dev!$CU$50, I613=Dev!$CU$51, I613=Dev!$CU$52, I613=Dev!$CU$53, I613=Dev!$CR$48, I613=Dev!$CR$49),$C$3,                                                                  IF(OR(I613=Dev!$CU$54, I613=Dev!$CU$55, I613=Dev!$CU$56, I613=Dev!$CU$57, I613=Dev!$CU$58, I613=Dev!$CU$59, I613=Dev!$CS$48), $D$3,""))</f>
        <v/>
      </c>
      <c r="K613" t="e">
        <f ca="1">CONCATENATE(E613,Names!$P$3,I613)</f>
        <v>#VALUE!</v>
      </c>
      <c r="M613" t="e">
        <f ca="1">INDIRECT(ADDRESS($C613,M$5,,,Table!$A$1))</f>
        <v>#VALUE!</v>
      </c>
      <c r="O613" t="str">
        <f t="shared" si="286"/>
        <v/>
      </c>
      <c r="Q613" t="str">
        <f t="shared" si="287"/>
        <v/>
      </c>
      <c r="S613" t="str">
        <f ca="1">IFERROR(VLOOKUP(M613,Racks!$H$4:$M$30,Racks!$I$2),"")</f>
        <v/>
      </c>
      <c r="T613" t="str">
        <f ca="1">IFERROR(VLOOKUP(M613,Racks!$H$4:$M$30,Racks!$K$2),"")</f>
        <v/>
      </c>
      <c r="U613" t="str">
        <f t="shared" si="288"/>
        <v/>
      </c>
      <c r="V613" t="str">
        <f>CONCATENATE(Names!$C$17,Names!$N$3,U613)</f>
        <v>PRLTCB-</v>
      </c>
      <c r="Y613" t="str">
        <f>IF(OR(W613=Dev!$GJ$82, W613=Dev!$GJ$83, W613=Dev!$GJ$84, W613=Dev!$GJ$85, W613=Dev!$GJ$86, W613=Dev!$GJ$87, W613=Dev!$GJ$88, W613=Dev!$GJ$89, W613=Dev!$GG$82, W613=Dev!$GG$83, W613=Dev!$GG$84, W613=Dev!$GG$85, W613=Dev!$GG$86),Names!$C$10,                   IF(OR(W613=Dev!$GJ$90, W613=Dev!$GJ$91, W613=Dev!$GJ$92, W613=Dev!$GJ$93, W613=Dev!$GJ$94, W613=Dev!$GJ$95, W613=Dev!$GJ$96, W613=Dev!$GJ$97, W613=Dev!$GH$82), Names!$C$11,""))</f>
        <v/>
      </c>
      <c r="Z613" t="str">
        <f ca="1">IFERROR(VLOOKUP(M613,Racks!$H$4:$M$30,6),"")</f>
        <v/>
      </c>
      <c r="AA613" t="str">
        <f>IF(R613="","",CONCATENATE(S613,Names!$H$3,T613,Names!$J$3,Names!$K$3,Names!$L$3,V613))</f>
        <v/>
      </c>
      <c r="AB613" t="str">
        <f>IF(R613="","",CONCATENATE(V613,Names!$P$3,W613))</f>
        <v/>
      </c>
      <c r="AD613" t="str">
        <f t="shared" si="267"/>
        <v>CREATE</v>
      </c>
      <c r="AF613" t="str">
        <f t="shared" si="275"/>
        <v>??</v>
      </c>
      <c r="AH613" t="e">
        <f t="shared" ca="1" si="276"/>
        <v>#VALUE!</v>
      </c>
      <c r="AI613" t="str">
        <f t="shared" si="268"/>
        <v>AT</v>
      </c>
      <c r="AK613" t="str">
        <f t="shared" si="277"/>
        <v>??</v>
      </c>
      <c r="AM613" t="e">
        <f t="shared" ca="1" si="278"/>
        <v>#VALUE!</v>
      </c>
      <c r="AN613" t="str">
        <f t="shared" si="279"/>
        <v/>
      </c>
      <c r="AO613" t="str">
        <f t="shared" si="269"/>
        <v>KG</v>
      </c>
      <c r="AP613" t="str">
        <f t="shared" ca="1" si="280"/>
        <v/>
      </c>
      <c r="AQ613" t="str">
        <f t="shared" si="281"/>
        <v>??</v>
      </c>
      <c r="AS613" t="str">
        <f t="shared" si="282"/>
        <v/>
      </c>
      <c r="AT613" t="e">
        <f t="shared" ca="1" si="283"/>
        <v>#VALUE!</v>
      </c>
      <c r="AU613">
        <f t="shared" si="270"/>
        <v>5</v>
      </c>
      <c r="AV613" t="str">
        <f t="shared" si="284"/>
        <v>??</v>
      </c>
      <c r="AX613" t="str">
        <f t="shared" si="271"/>
        <v>staffanekstrom</v>
      </c>
      <c r="AY613" t="str">
        <f t="shared" si="272"/>
        <v>INSERTED</v>
      </c>
      <c r="AZ613" t="str">
        <f t="shared" si="273"/>
        <v/>
      </c>
      <c r="BD613" t="str">
        <f t="shared" si="274"/>
        <v>YES</v>
      </c>
      <c r="BF613" t="e">
        <f t="shared" ca="1" si="285"/>
        <v>#VALUE!</v>
      </c>
    </row>
    <row r="614" spans="1:58">
      <c r="A614">
        <v>608</v>
      </c>
      <c r="D614" s="1" t="e">
        <f ca="1">INDIRECT(ADDRESS($C614,D$5,,,Table!$A$1))</f>
        <v>#VALUE!</v>
      </c>
      <c r="E614" t="e">
        <f ca="1">INDIRECT(ADDRESS($C614,E$5,,,Table!$A$1))</f>
        <v>#VALUE!</v>
      </c>
      <c r="F614" t="e">
        <f ca="1">INDIRECT(ADDRESS($C614,F$5,,,Table!$A$1))</f>
        <v>#VALUE!</v>
      </c>
      <c r="G614" t="e">
        <f ca="1">INDIRECT(ADDRESS($C614,G$5,,,Table!$A$1))</f>
        <v>#VALUE!</v>
      </c>
      <c r="H614" t="e">
        <f ca="1">INDIRECT(ADDRESS($C614,H$5,,,Table!$A$1))</f>
        <v>#VALUE!</v>
      </c>
      <c r="J614" t="str">
        <f>IF(OR(I614=Dev!$CU$46, I614=Dev!$CU$47, I614=Dev!$CU$48, I614=Dev!$CU$49, I614=Dev!$CU$50, I614=Dev!$CU$51, I614=Dev!$CU$52, I614=Dev!$CU$53, I614=Dev!$CR$48, I614=Dev!$CR$49),$C$3,                                                                  IF(OR(I614=Dev!$CU$54, I614=Dev!$CU$55, I614=Dev!$CU$56, I614=Dev!$CU$57, I614=Dev!$CU$58, I614=Dev!$CU$59, I614=Dev!$CS$48), $D$3,""))</f>
        <v/>
      </c>
      <c r="K614" t="e">
        <f ca="1">CONCATENATE(E614,Names!$P$3,I614)</f>
        <v>#VALUE!</v>
      </c>
      <c r="M614" t="e">
        <f ca="1">INDIRECT(ADDRESS($C614,M$5,,,Table!$A$1))</f>
        <v>#VALUE!</v>
      </c>
      <c r="O614" t="str">
        <f t="shared" si="286"/>
        <v/>
      </c>
      <c r="Q614" t="str">
        <f t="shared" si="287"/>
        <v/>
      </c>
      <c r="S614" t="str">
        <f ca="1">IFERROR(VLOOKUP(M614,Racks!$H$4:$M$30,Racks!$I$2),"")</f>
        <v/>
      </c>
      <c r="T614" t="str">
        <f ca="1">IFERROR(VLOOKUP(M614,Racks!$H$4:$M$30,Racks!$K$2),"")</f>
        <v/>
      </c>
      <c r="U614" t="str">
        <f t="shared" si="288"/>
        <v/>
      </c>
      <c r="V614" t="str">
        <f>CONCATENATE(Names!$C$17,Names!$N$3,U614)</f>
        <v>PRLTCB-</v>
      </c>
      <c r="Y614" t="str">
        <f>IF(OR(W614=Dev!$GJ$82, W614=Dev!$GJ$83, W614=Dev!$GJ$84, W614=Dev!$GJ$85, W614=Dev!$GJ$86, W614=Dev!$GJ$87, W614=Dev!$GJ$88, W614=Dev!$GJ$89, W614=Dev!$GG$82, W614=Dev!$GG$83, W614=Dev!$GG$84, W614=Dev!$GG$85, W614=Dev!$GG$86),Names!$C$10,                   IF(OR(W614=Dev!$GJ$90, W614=Dev!$GJ$91, W614=Dev!$GJ$92, W614=Dev!$GJ$93, W614=Dev!$GJ$94, W614=Dev!$GJ$95, W614=Dev!$GJ$96, W614=Dev!$GJ$97, W614=Dev!$GH$82), Names!$C$11,""))</f>
        <v/>
      </c>
      <c r="Z614" t="str">
        <f ca="1">IFERROR(VLOOKUP(M614,Racks!$H$4:$M$30,6),"")</f>
        <v/>
      </c>
      <c r="AA614" t="str">
        <f>IF(R614="","",CONCATENATE(S614,Names!$H$3,T614,Names!$J$3,Names!$K$3,Names!$L$3,V614))</f>
        <v/>
      </c>
      <c r="AB614" t="str">
        <f>IF(R614="","",CONCATENATE(V614,Names!$P$3,W614))</f>
        <v/>
      </c>
      <c r="AD614" t="str">
        <f t="shared" si="267"/>
        <v>CREATE</v>
      </c>
      <c r="AF614" t="str">
        <f t="shared" si="275"/>
        <v>??</v>
      </c>
      <c r="AH614" t="e">
        <f t="shared" ca="1" si="276"/>
        <v>#VALUE!</v>
      </c>
      <c r="AI614" t="str">
        <f t="shared" si="268"/>
        <v>AT</v>
      </c>
      <c r="AK614" t="str">
        <f t="shared" si="277"/>
        <v>??</v>
      </c>
      <c r="AM614" t="e">
        <f t="shared" ca="1" si="278"/>
        <v>#VALUE!</v>
      </c>
      <c r="AN614" t="str">
        <f t="shared" si="279"/>
        <v/>
      </c>
      <c r="AO614" t="str">
        <f t="shared" si="269"/>
        <v>KG</v>
      </c>
      <c r="AP614" t="str">
        <f t="shared" ca="1" si="280"/>
        <v/>
      </c>
      <c r="AQ614" t="str">
        <f t="shared" si="281"/>
        <v>??</v>
      </c>
      <c r="AS614" t="str">
        <f t="shared" si="282"/>
        <v/>
      </c>
      <c r="AT614" t="e">
        <f t="shared" ca="1" si="283"/>
        <v>#VALUE!</v>
      </c>
      <c r="AU614">
        <f t="shared" si="270"/>
        <v>5</v>
      </c>
      <c r="AV614" t="str">
        <f t="shared" si="284"/>
        <v>??</v>
      </c>
      <c r="AX614" t="str">
        <f t="shared" si="271"/>
        <v>staffanekstrom</v>
      </c>
      <c r="AY614" t="str">
        <f t="shared" si="272"/>
        <v>INSERTED</v>
      </c>
      <c r="AZ614" t="str">
        <f t="shared" si="273"/>
        <v/>
      </c>
      <c r="BD614" t="str">
        <f t="shared" si="274"/>
        <v>YES</v>
      </c>
      <c r="BF614" t="e">
        <f t="shared" ca="1" si="285"/>
        <v>#VALUE!</v>
      </c>
    </row>
    <row r="615" spans="1:58">
      <c r="A615">
        <v>609</v>
      </c>
      <c r="D615" s="1" t="e">
        <f ca="1">INDIRECT(ADDRESS($C615,D$5,,,Table!$A$1))</f>
        <v>#VALUE!</v>
      </c>
      <c r="E615" t="e">
        <f ca="1">INDIRECT(ADDRESS($C615,E$5,,,Table!$A$1))</f>
        <v>#VALUE!</v>
      </c>
      <c r="F615" t="e">
        <f ca="1">INDIRECT(ADDRESS($C615,F$5,,,Table!$A$1))</f>
        <v>#VALUE!</v>
      </c>
      <c r="G615" t="e">
        <f ca="1">INDIRECT(ADDRESS($C615,G$5,,,Table!$A$1))</f>
        <v>#VALUE!</v>
      </c>
      <c r="H615" t="e">
        <f ca="1">INDIRECT(ADDRESS($C615,H$5,,,Table!$A$1))</f>
        <v>#VALUE!</v>
      </c>
      <c r="J615" t="str">
        <f>IF(OR(I615=Dev!$CU$46, I615=Dev!$CU$47, I615=Dev!$CU$48, I615=Dev!$CU$49, I615=Dev!$CU$50, I615=Dev!$CU$51, I615=Dev!$CU$52, I615=Dev!$CU$53, I615=Dev!$CR$48, I615=Dev!$CR$49),$C$3,                                                                  IF(OR(I615=Dev!$CU$54, I615=Dev!$CU$55, I615=Dev!$CU$56, I615=Dev!$CU$57, I615=Dev!$CU$58, I615=Dev!$CU$59, I615=Dev!$CS$48), $D$3,""))</f>
        <v/>
      </c>
      <c r="K615" t="e">
        <f ca="1">CONCATENATE(E615,Names!$P$3,I615)</f>
        <v>#VALUE!</v>
      </c>
      <c r="M615" t="e">
        <f ca="1">INDIRECT(ADDRESS($C615,M$5,,,Table!$A$1))</f>
        <v>#VALUE!</v>
      </c>
      <c r="O615" t="str">
        <f t="shared" si="286"/>
        <v/>
      </c>
      <c r="Q615" t="str">
        <f t="shared" si="287"/>
        <v/>
      </c>
      <c r="S615" t="str">
        <f ca="1">IFERROR(VLOOKUP(M615,Racks!$H$4:$M$30,Racks!$I$2),"")</f>
        <v/>
      </c>
      <c r="T615" t="str">
        <f ca="1">IFERROR(VLOOKUP(M615,Racks!$H$4:$M$30,Racks!$K$2),"")</f>
        <v/>
      </c>
      <c r="U615" t="str">
        <f t="shared" si="288"/>
        <v/>
      </c>
      <c r="V615" t="str">
        <f>CONCATENATE(Names!$C$17,Names!$N$3,U615)</f>
        <v>PRLTCB-</v>
      </c>
      <c r="Y615" t="str">
        <f>IF(OR(W615=Dev!$GJ$82, W615=Dev!$GJ$83, W615=Dev!$GJ$84, W615=Dev!$GJ$85, W615=Dev!$GJ$86, W615=Dev!$GJ$87, W615=Dev!$GJ$88, W615=Dev!$GJ$89, W615=Dev!$GG$82, W615=Dev!$GG$83, W615=Dev!$GG$84, W615=Dev!$GG$85, W615=Dev!$GG$86),Names!$C$10,                   IF(OR(W615=Dev!$GJ$90, W615=Dev!$GJ$91, W615=Dev!$GJ$92, W615=Dev!$GJ$93, W615=Dev!$GJ$94, W615=Dev!$GJ$95, W615=Dev!$GJ$96, W615=Dev!$GJ$97, W615=Dev!$GH$82), Names!$C$11,""))</f>
        <v/>
      </c>
      <c r="Z615" t="str">
        <f ca="1">IFERROR(VLOOKUP(M615,Racks!$H$4:$M$30,6),"")</f>
        <v/>
      </c>
      <c r="AA615" t="str">
        <f>IF(R615="","",CONCATENATE(S615,Names!$H$3,T615,Names!$J$3,Names!$K$3,Names!$L$3,V615))</f>
        <v/>
      </c>
      <c r="AB615" t="str">
        <f>IF(R615="","",CONCATENATE(V615,Names!$P$3,W615))</f>
        <v/>
      </c>
      <c r="AD615" t="str">
        <f t="shared" si="267"/>
        <v>CREATE</v>
      </c>
      <c r="AF615" t="str">
        <f t="shared" si="275"/>
        <v>??</v>
      </c>
      <c r="AH615" t="e">
        <f t="shared" ca="1" si="276"/>
        <v>#VALUE!</v>
      </c>
      <c r="AI615" t="str">
        <f t="shared" si="268"/>
        <v>AT</v>
      </c>
      <c r="AK615" t="str">
        <f t="shared" si="277"/>
        <v>??</v>
      </c>
      <c r="AM615" t="e">
        <f t="shared" ca="1" si="278"/>
        <v>#VALUE!</v>
      </c>
      <c r="AN615" t="str">
        <f t="shared" si="279"/>
        <v/>
      </c>
      <c r="AO615" t="str">
        <f t="shared" si="269"/>
        <v>KG</v>
      </c>
      <c r="AP615" t="str">
        <f t="shared" ca="1" si="280"/>
        <v/>
      </c>
      <c r="AQ615" t="str">
        <f t="shared" si="281"/>
        <v>??</v>
      </c>
      <c r="AS615" t="str">
        <f t="shared" si="282"/>
        <v/>
      </c>
      <c r="AT615" t="e">
        <f t="shared" ca="1" si="283"/>
        <v>#VALUE!</v>
      </c>
      <c r="AU615">
        <f t="shared" si="270"/>
        <v>5</v>
      </c>
      <c r="AV615" t="str">
        <f t="shared" si="284"/>
        <v>??</v>
      </c>
      <c r="AX615" t="str">
        <f t="shared" si="271"/>
        <v>staffanekstrom</v>
      </c>
      <c r="AY615" t="str">
        <f t="shared" si="272"/>
        <v>INSERTED</v>
      </c>
      <c r="AZ615" t="str">
        <f t="shared" si="273"/>
        <v/>
      </c>
      <c r="BD615" t="str">
        <f t="shared" si="274"/>
        <v>YES</v>
      </c>
      <c r="BF615" t="e">
        <f t="shared" ca="1" si="285"/>
        <v>#VALUE!</v>
      </c>
    </row>
    <row r="616" spans="1:58">
      <c r="A616">
        <v>610</v>
      </c>
      <c r="D616" s="1" t="e">
        <f ca="1">INDIRECT(ADDRESS($C616,D$5,,,Table!$A$1))</f>
        <v>#VALUE!</v>
      </c>
      <c r="E616" t="e">
        <f ca="1">INDIRECT(ADDRESS($C616,E$5,,,Table!$A$1))</f>
        <v>#VALUE!</v>
      </c>
      <c r="F616" t="e">
        <f ca="1">INDIRECT(ADDRESS($C616,F$5,,,Table!$A$1))</f>
        <v>#VALUE!</v>
      </c>
      <c r="G616" t="e">
        <f ca="1">INDIRECT(ADDRESS($C616,G$5,,,Table!$A$1))</f>
        <v>#VALUE!</v>
      </c>
      <c r="H616" t="e">
        <f ca="1">INDIRECT(ADDRESS($C616,H$5,,,Table!$A$1))</f>
        <v>#VALUE!</v>
      </c>
      <c r="J616" t="str">
        <f>IF(OR(I616=Dev!$CU$46, I616=Dev!$CU$47, I616=Dev!$CU$48, I616=Dev!$CU$49, I616=Dev!$CU$50, I616=Dev!$CU$51, I616=Dev!$CU$52, I616=Dev!$CU$53, I616=Dev!$CR$48, I616=Dev!$CR$49),$C$3,                                                                  IF(OR(I616=Dev!$CU$54, I616=Dev!$CU$55, I616=Dev!$CU$56, I616=Dev!$CU$57, I616=Dev!$CU$58, I616=Dev!$CU$59, I616=Dev!$CS$48), $D$3,""))</f>
        <v/>
      </c>
      <c r="K616" t="e">
        <f ca="1">CONCATENATE(E616,Names!$P$3,I616)</f>
        <v>#VALUE!</v>
      </c>
      <c r="M616" t="e">
        <f ca="1">INDIRECT(ADDRESS($C616,M$5,,,Table!$A$1))</f>
        <v>#VALUE!</v>
      </c>
      <c r="O616" t="str">
        <f t="shared" si="286"/>
        <v/>
      </c>
      <c r="Q616" t="str">
        <f t="shared" si="287"/>
        <v/>
      </c>
      <c r="S616" t="str">
        <f ca="1">IFERROR(VLOOKUP(M616,Racks!$H$4:$M$30,Racks!$I$2),"")</f>
        <v/>
      </c>
      <c r="T616" t="str">
        <f ca="1">IFERROR(VLOOKUP(M616,Racks!$H$4:$M$30,Racks!$K$2),"")</f>
        <v/>
      </c>
      <c r="U616" t="str">
        <f t="shared" si="288"/>
        <v/>
      </c>
      <c r="V616" t="str">
        <f>CONCATENATE(Names!$C$17,Names!$N$3,U616)</f>
        <v>PRLTCB-</v>
      </c>
      <c r="Y616" t="str">
        <f>IF(OR(W616=Dev!$GJ$82, W616=Dev!$GJ$83, W616=Dev!$GJ$84, W616=Dev!$GJ$85, W616=Dev!$GJ$86, W616=Dev!$GJ$87, W616=Dev!$GJ$88, W616=Dev!$GJ$89, W616=Dev!$GG$82, W616=Dev!$GG$83, W616=Dev!$GG$84, W616=Dev!$GG$85, W616=Dev!$GG$86),Names!$C$10,                   IF(OR(W616=Dev!$GJ$90, W616=Dev!$GJ$91, W616=Dev!$GJ$92, W616=Dev!$GJ$93, W616=Dev!$GJ$94, W616=Dev!$GJ$95, W616=Dev!$GJ$96, W616=Dev!$GJ$97, W616=Dev!$GH$82), Names!$C$11,""))</f>
        <v/>
      </c>
      <c r="Z616" t="str">
        <f ca="1">IFERROR(VLOOKUP(M616,Racks!$H$4:$M$30,6),"")</f>
        <v/>
      </c>
      <c r="AA616" t="str">
        <f>IF(R616="","",CONCATENATE(S616,Names!$H$3,T616,Names!$J$3,Names!$K$3,Names!$L$3,V616))</f>
        <v/>
      </c>
      <c r="AB616" t="str">
        <f>IF(R616="","",CONCATENATE(V616,Names!$P$3,W616))</f>
        <v/>
      </c>
      <c r="AD616" t="str">
        <f t="shared" si="267"/>
        <v>CREATE</v>
      </c>
      <c r="AF616" t="str">
        <f t="shared" si="275"/>
        <v>??</v>
      </c>
      <c r="AH616" t="e">
        <f t="shared" ca="1" si="276"/>
        <v>#VALUE!</v>
      </c>
      <c r="AI616" t="str">
        <f t="shared" si="268"/>
        <v>AT</v>
      </c>
      <c r="AK616" t="str">
        <f t="shared" si="277"/>
        <v>??</v>
      </c>
      <c r="AM616" t="e">
        <f t="shared" ca="1" si="278"/>
        <v>#VALUE!</v>
      </c>
      <c r="AN616" t="str">
        <f t="shared" si="279"/>
        <v/>
      </c>
      <c r="AO616" t="str">
        <f t="shared" si="269"/>
        <v>KG</v>
      </c>
      <c r="AP616" t="str">
        <f t="shared" ca="1" si="280"/>
        <v/>
      </c>
      <c r="AQ616" t="str">
        <f t="shared" si="281"/>
        <v>??</v>
      </c>
      <c r="AS616" t="str">
        <f t="shared" si="282"/>
        <v/>
      </c>
      <c r="AT616" t="e">
        <f t="shared" ca="1" si="283"/>
        <v>#VALUE!</v>
      </c>
      <c r="AU616">
        <f t="shared" si="270"/>
        <v>5</v>
      </c>
      <c r="AV616" t="str">
        <f t="shared" si="284"/>
        <v>??</v>
      </c>
      <c r="AX616" t="str">
        <f t="shared" si="271"/>
        <v>staffanekstrom</v>
      </c>
      <c r="AY616" t="str">
        <f t="shared" si="272"/>
        <v>INSERTED</v>
      </c>
      <c r="AZ616" t="str">
        <f t="shared" si="273"/>
        <v/>
      </c>
      <c r="BD616" t="str">
        <f t="shared" si="274"/>
        <v>YES</v>
      </c>
      <c r="BF616" t="e">
        <f t="shared" ca="1" si="285"/>
        <v>#VALUE!</v>
      </c>
    </row>
    <row r="617" spans="1:58">
      <c r="A617">
        <v>611</v>
      </c>
      <c r="D617" s="1" t="e">
        <f ca="1">INDIRECT(ADDRESS($C617,D$5,,,Table!$A$1))</f>
        <v>#VALUE!</v>
      </c>
      <c r="E617" t="e">
        <f ca="1">INDIRECT(ADDRESS($C617,E$5,,,Table!$A$1))</f>
        <v>#VALUE!</v>
      </c>
      <c r="F617" t="e">
        <f ca="1">INDIRECT(ADDRESS($C617,F$5,,,Table!$A$1))</f>
        <v>#VALUE!</v>
      </c>
      <c r="G617" t="e">
        <f ca="1">INDIRECT(ADDRESS($C617,G$5,,,Table!$A$1))</f>
        <v>#VALUE!</v>
      </c>
      <c r="H617" t="e">
        <f ca="1">INDIRECT(ADDRESS($C617,H$5,,,Table!$A$1))</f>
        <v>#VALUE!</v>
      </c>
      <c r="J617" t="str">
        <f>IF(OR(I617=Dev!$CU$46, I617=Dev!$CU$47, I617=Dev!$CU$48, I617=Dev!$CU$49, I617=Dev!$CU$50, I617=Dev!$CU$51, I617=Dev!$CU$52, I617=Dev!$CU$53, I617=Dev!$CR$48, I617=Dev!$CR$49),$C$3,                                                                  IF(OR(I617=Dev!$CU$54, I617=Dev!$CU$55, I617=Dev!$CU$56, I617=Dev!$CU$57, I617=Dev!$CU$58, I617=Dev!$CU$59, I617=Dev!$CS$48), $D$3,""))</f>
        <v/>
      </c>
      <c r="K617" t="e">
        <f ca="1">CONCATENATE(E617,Names!$P$3,I617)</f>
        <v>#VALUE!</v>
      </c>
      <c r="M617" t="e">
        <f ca="1">INDIRECT(ADDRESS($C617,M$5,,,Table!$A$1))</f>
        <v>#VALUE!</v>
      </c>
      <c r="O617" t="str">
        <f t="shared" si="286"/>
        <v/>
      </c>
      <c r="Q617" t="str">
        <f t="shared" si="287"/>
        <v/>
      </c>
      <c r="S617" t="str">
        <f ca="1">IFERROR(VLOOKUP(M617,Racks!$H$4:$M$30,Racks!$I$2),"")</f>
        <v/>
      </c>
      <c r="T617" t="str">
        <f ca="1">IFERROR(VLOOKUP(M617,Racks!$H$4:$M$30,Racks!$K$2),"")</f>
        <v/>
      </c>
      <c r="U617" t="str">
        <f t="shared" si="288"/>
        <v/>
      </c>
      <c r="V617" t="str">
        <f>CONCATENATE(Names!$C$17,Names!$N$3,U617)</f>
        <v>PRLTCB-</v>
      </c>
      <c r="Y617" t="str">
        <f>IF(OR(W617=Dev!$GJ$82, W617=Dev!$GJ$83, W617=Dev!$GJ$84, W617=Dev!$GJ$85, W617=Dev!$GJ$86, W617=Dev!$GJ$87, W617=Dev!$GJ$88, W617=Dev!$GJ$89, W617=Dev!$GG$82, W617=Dev!$GG$83, W617=Dev!$GG$84, W617=Dev!$GG$85, W617=Dev!$GG$86),Names!$C$10,                   IF(OR(W617=Dev!$GJ$90, W617=Dev!$GJ$91, W617=Dev!$GJ$92, W617=Dev!$GJ$93, W617=Dev!$GJ$94, W617=Dev!$GJ$95, W617=Dev!$GJ$96, W617=Dev!$GJ$97, W617=Dev!$GH$82), Names!$C$11,""))</f>
        <v/>
      </c>
      <c r="Z617" t="str">
        <f ca="1">IFERROR(VLOOKUP(M617,Racks!$H$4:$M$30,6),"")</f>
        <v/>
      </c>
      <c r="AA617" t="str">
        <f>IF(R617="","",CONCATENATE(S617,Names!$H$3,T617,Names!$J$3,Names!$K$3,Names!$L$3,V617))</f>
        <v/>
      </c>
      <c r="AB617" t="str">
        <f>IF(R617="","",CONCATENATE(V617,Names!$P$3,W617))</f>
        <v/>
      </c>
      <c r="AD617" t="str">
        <f t="shared" si="267"/>
        <v>CREATE</v>
      </c>
      <c r="AF617" t="str">
        <f t="shared" si="275"/>
        <v>??</v>
      </c>
      <c r="AH617" t="e">
        <f t="shared" ca="1" si="276"/>
        <v>#VALUE!</v>
      </c>
      <c r="AI617" t="str">
        <f t="shared" si="268"/>
        <v>AT</v>
      </c>
      <c r="AK617" t="str">
        <f t="shared" si="277"/>
        <v>??</v>
      </c>
      <c r="AM617" t="e">
        <f t="shared" ca="1" si="278"/>
        <v>#VALUE!</v>
      </c>
      <c r="AN617" t="str">
        <f t="shared" si="279"/>
        <v/>
      </c>
      <c r="AO617" t="str">
        <f t="shared" si="269"/>
        <v>KG</v>
      </c>
      <c r="AP617" t="str">
        <f t="shared" ca="1" si="280"/>
        <v/>
      </c>
      <c r="AQ617" t="str">
        <f t="shared" si="281"/>
        <v>??</v>
      </c>
      <c r="AS617" t="str">
        <f t="shared" si="282"/>
        <v/>
      </c>
      <c r="AT617" t="e">
        <f t="shared" ca="1" si="283"/>
        <v>#VALUE!</v>
      </c>
      <c r="AU617">
        <f t="shared" si="270"/>
        <v>5</v>
      </c>
      <c r="AV617" t="str">
        <f t="shared" si="284"/>
        <v>??</v>
      </c>
      <c r="AX617" t="str">
        <f t="shared" si="271"/>
        <v>staffanekstrom</v>
      </c>
      <c r="AY617" t="str">
        <f t="shared" si="272"/>
        <v>INSERTED</v>
      </c>
      <c r="AZ617" t="str">
        <f t="shared" si="273"/>
        <v/>
      </c>
      <c r="BD617" t="str">
        <f t="shared" si="274"/>
        <v>YES</v>
      </c>
      <c r="BF617" t="e">
        <f t="shared" ca="1" si="285"/>
        <v>#VALUE!</v>
      </c>
    </row>
    <row r="618" spans="1:58">
      <c r="A618">
        <v>612</v>
      </c>
      <c r="D618" s="1" t="e">
        <f ca="1">INDIRECT(ADDRESS($C618,D$5,,,Table!$A$1))</f>
        <v>#VALUE!</v>
      </c>
      <c r="E618" t="e">
        <f ca="1">INDIRECT(ADDRESS($C618,E$5,,,Table!$A$1))</f>
        <v>#VALUE!</v>
      </c>
      <c r="F618" t="e">
        <f ca="1">INDIRECT(ADDRESS($C618,F$5,,,Table!$A$1))</f>
        <v>#VALUE!</v>
      </c>
      <c r="G618" t="e">
        <f ca="1">INDIRECT(ADDRESS($C618,G$5,,,Table!$A$1))</f>
        <v>#VALUE!</v>
      </c>
      <c r="H618" t="e">
        <f ca="1">INDIRECT(ADDRESS($C618,H$5,,,Table!$A$1))</f>
        <v>#VALUE!</v>
      </c>
      <c r="J618" t="str">
        <f>IF(OR(I618=Dev!$CU$46, I618=Dev!$CU$47, I618=Dev!$CU$48, I618=Dev!$CU$49, I618=Dev!$CU$50, I618=Dev!$CU$51, I618=Dev!$CU$52, I618=Dev!$CU$53, I618=Dev!$CR$48, I618=Dev!$CR$49),$C$3,                                                                  IF(OR(I618=Dev!$CU$54, I618=Dev!$CU$55, I618=Dev!$CU$56, I618=Dev!$CU$57, I618=Dev!$CU$58, I618=Dev!$CU$59, I618=Dev!$CS$48), $D$3,""))</f>
        <v/>
      </c>
      <c r="K618" t="e">
        <f ca="1">CONCATENATE(E618,Names!$P$3,I618)</f>
        <v>#VALUE!</v>
      </c>
      <c r="M618" t="e">
        <f ca="1">INDIRECT(ADDRESS($C618,M$5,,,Table!$A$1))</f>
        <v>#VALUE!</v>
      </c>
      <c r="O618" t="str">
        <f t="shared" si="286"/>
        <v/>
      </c>
      <c r="Q618" t="str">
        <f t="shared" si="287"/>
        <v/>
      </c>
      <c r="S618" t="str">
        <f ca="1">IFERROR(VLOOKUP(M618,Racks!$H$4:$M$30,Racks!$I$2),"")</f>
        <v/>
      </c>
      <c r="T618" t="str">
        <f ca="1">IFERROR(VLOOKUP(M618,Racks!$H$4:$M$30,Racks!$K$2),"")</f>
        <v/>
      </c>
      <c r="U618" t="str">
        <f t="shared" si="288"/>
        <v/>
      </c>
      <c r="V618" t="str">
        <f>CONCATENATE(Names!$C$17,Names!$N$3,U618)</f>
        <v>PRLTCB-</v>
      </c>
      <c r="Y618" t="str">
        <f>IF(OR(W618=Dev!$GJ$82, W618=Dev!$GJ$83, W618=Dev!$GJ$84, W618=Dev!$GJ$85, W618=Dev!$GJ$86, W618=Dev!$GJ$87, W618=Dev!$GJ$88, W618=Dev!$GJ$89, W618=Dev!$GG$82, W618=Dev!$GG$83, W618=Dev!$GG$84, W618=Dev!$GG$85, W618=Dev!$GG$86),Names!$C$10,                   IF(OR(W618=Dev!$GJ$90, W618=Dev!$GJ$91, W618=Dev!$GJ$92, W618=Dev!$GJ$93, W618=Dev!$GJ$94, W618=Dev!$GJ$95, W618=Dev!$GJ$96, W618=Dev!$GJ$97, W618=Dev!$GH$82), Names!$C$11,""))</f>
        <v/>
      </c>
      <c r="Z618" t="str">
        <f ca="1">IFERROR(VLOOKUP(M618,Racks!$H$4:$M$30,6),"")</f>
        <v/>
      </c>
      <c r="AA618" t="str">
        <f>IF(R618="","",CONCATENATE(S618,Names!$H$3,T618,Names!$J$3,Names!$K$3,Names!$L$3,V618))</f>
        <v/>
      </c>
      <c r="AB618" t="str">
        <f>IF(R618="","",CONCATENATE(V618,Names!$P$3,W618))</f>
        <v/>
      </c>
      <c r="AD618" t="str">
        <f t="shared" si="267"/>
        <v>CREATE</v>
      </c>
      <c r="AF618" t="str">
        <f t="shared" si="275"/>
        <v>??</v>
      </c>
      <c r="AH618" t="e">
        <f t="shared" ca="1" si="276"/>
        <v>#VALUE!</v>
      </c>
      <c r="AI618" t="str">
        <f t="shared" si="268"/>
        <v>AT</v>
      </c>
      <c r="AK618" t="str">
        <f t="shared" si="277"/>
        <v>??</v>
      </c>
      <c r="AM618" t="e">
        <f t="shared" ca="1" si="278"/>
        <v>#VALUE!</v>
      </c>
      <c r="AN618" t="str">
        <f t="shared" si="279"/>
        <v/>
      </c>
      <c r="AO618" t="str">
        <f t="shared" si="269"/>
        <v>KG</v>
      </c>
      <c r="AP618" t="str">
        <f t="shared" ca="1" si="280"/>
        <v/>
      </c>
      <c r="AQ618" t="str">
        <f t="shared" si="281"/>
        <v>??</v>
      </c>
      <c r="AS618" t="str">
        <f t="shared" si="282"/>
        <v/>
      </c>
      <c r="AT618" t="e">
        <f t="shared" ca="1" si="283"/>
        <v>#VALUE!</v>
      </c>
      <c r="AU618">
        <f t="shared" si="270"/>
        <v>5</v>
      </c>
      <c r="AV618" t="str">
        <f t="shared" si="284"/>
        <v>??</v>
      </c>
      <c r="AX618" t="str">
        <f t="shared" si="271"/>
        <v>staffanekstrom</v>
      </c>
      <c r="AY618" t="str">
        <f t="shared" si="272"/>
        <v>INSERTED</v>
      </c>
      <c r="AZ618" t="str">
        <f t="shared" si="273"/>
        <v/>
      </c>
      <c r="BD618" t="str">
        <f t="shared" si="274"/>
        <v>YES</v>
      </c>
      <c r="BF618" t="e">
        <f t="shared" ca="1" si="285"/>
        <v>#VALUE!</v>
      </c>
    </row>
    <row r="619" spans="1:58">
      <c r="A619">
        <v>613</v>
      </c>
      <c r="D619" s="1" t="e">
        <f ca="1">INDIRECT(ADDRESS($C619,D$5,,,Table!$A$1))</f>
        <v>#VALUE!</v>
      </c>
      <c r="E619" t="e">
        <f ca="1">INDIRECT(ADDRESS($C619,E$5,,,Table!$A$1))</f>
        <v>#VALUE!</v>
      </c>
      <c r="F619" t="e">
        <f ca="1">INDIRECT(ADDRESS($C619,F$5,,,Table!$A$1))</f>
        <v>#VALUE!</v>
      </c>
      <c r="G619" t="e">
        <f ca="1">INDIRECT(ADDRESS($C619,G$5,,,Table!$A$1))</f>
        <v>#VALUE!</v>
      </c>
      <c r="H619" t="e">
        <f ca="1">INDIRECT(ADDRESS($C619,H$5,,,Table!$A$1))</f>
        <v>#VALUE!</v>
      </c>
      <c r="J619" t="str">
        <f>IF(OR(I619=Dev!$CU$46, I619=Dev!$CU$47, I619=Dev!$CU$48, I619=Dev!$CU$49, I619=Dev!$CU$50, I619=Dev!$CU$51, I619=Dev!$CU$52, I619=Dev!$CU$53, I619=Dev!$CR$48, I619=Dev!$CR$49),$C$3,                                                                  IF(OR(I619=Dev!$CU$54, I619=Dev!$CU$55, I619=Dev!$CU$56, I619=Dev!$CU$57, I619=Dev!$CU$58, I619=Dev!$CU$59, I619=Dev!$CS$48), $D$3,""))</f>
        <v/>
      </c>
      <c r="K619" t="e">
        <f ca="1">CONCATENATE(E619,Names!$P$3,I619)</f>
        <v>#VALUE!</v>
      </c>
      <c r="M619" t="e">
        <f ca="1">INDIRECT(ADDRESS($C619,M$5,,,Table!$A$1))</f>
        <v>#VALUE!</v>
      </c>
      <c r="O619" t="str">
        <f t="shared" si="286"/>
        <v/>
      </c>
      <c r="Q619" t="str">
        <f t="shared" si="287"/>
        <v/>
      </c>
      <c r="S619" t="str">
        <f ca="1">IFERROR(VLOOKUP(M619,Racks!$H$4:$M$30,Racks!$I$2),"")</f>
        <v/>
      </c>
      <c r="T619" t="str">
        <f ca="1">IFERROR(VLOOKUP(M619,Racks!$H$4:$M$30,Racks!$K$2),"")</f>
        <v/>
      </c>
      <c r="U619" t="str">
        <f t="shared" si="288"/>
        <v/>
      </c>
      <c r="V619" t="str">
        <f>CONCATENATE(Names!$C$17,Names!$N$3,U619)</f>
        <v>PRLTCB-</v>
      </c>
      <c r="Y619" t="str">
        <f>IF(OR(W619=Dev!$GJ$82, W619=Dev!$GJ$83, W619=Dev!$GJ$84, W619=Dev!$GJ$85, W619=Dev!$GJ$86, W619=Dev!$GJ$87, W619=Dev!$GJ$88, W619=Dev!$GJ$89, W619=Dev!$GG$82, W619=Dev!$GG$83, W619=Dev!$GG$84, W619=Dev!$GG$85, W619=Dev!$GG$86),Names!$C$10,                   IF(OR(W619=Dev!$GJ$90, W619=Dev!$GJ$91, W619=Dev!$GJ$92, W619=Dev!$GJ$93, W619=Dev!$GJ$94, W619=Dev!$GJ$95, W619=Dev!$GJ$96, W619=Dev!$GJ$97, W619=Dev!$GH$82), Names!$C$11,""))</f>
        <v/>
      </c>
      <c r="Z619" t="str">
        <f ca="1">IFERROR(VLOOKUP(M619,Racks!$H$4:$M$30,6),"")</f>
        <v/>
      </c>
      <c r="AA619" t="str">
        <f>IF(R619="","",CONCATENATE(S619,Names!$H$3,T619,Names!$J$3,Names!$K$3,Names!$L$3,V619))</f>
        <v/>
      </c>
      <c r="AB619" t="str">
        <f>IF(R619="","",CONCATENATE(V619,Names!$P$3,W619))</f>
        <v/>
      </c>
      <c r="AD619" t="str">
        <f t="shared" si="267"/>
        <v>CREATE</v>
      </c>
      <c r="AF619" t="str">
        <f t="shared" si="275"/>
        <v>??</v>
      </c>
      <c r="AH619" t="e">
        <f t="shared" ca="1" si="276"/>
        <v>#VALUE!</v>
      </c>
      <c r="AI619" t="str">
        <f t="shared" si="268"/>
        <v>AT</v>
      </c>
      <c r="AK619" t="str">
        <f t="shared" si="277"/>
        <v>??</v>
      </c>
      <c r="AM619" t="e">
        <f t="shared" ca="1" si="278"/>
        <v>#VALUE!</v>
      </c>
      <c r="AN619" t="str">
        <f t="shared" si="279"/>
        <v/>
      </c>
      <c r="AO619" t="str">
        <f t="shared" si="269"/>
        <v>KG</v>
      </c>
      <c r="AP619" t="str">
        <f t="shared" ca="1" si="280"/>
        <v/>
      </c>
      <c r="AQ619" t="str">
        <f t="shared" si="281"/>
        <v>??</v>
      </c>
      <c r="AS619" t="str">
        <f t="shared" si="282"/>
        <v/>
      </c>
      <c r="AT619" t="e">
        <f t="shared" ca="1" si="283"/>
        <v>#VALUE!</v>
      </c>
      <c r="AU619">
        <f t="shared" si="270"/>
        <v>5</v>
      </c>
      <c r="AV619" t="str">
        <f t="shared" si="284"/>
        <v>??</v>
      </c>
      <c r="AX619" t="str">
        <f t="shared" si="271"/>
        <v>staffanekstrom</v>
      </c>
      <c r="AY619" t="str">
        <f t="shared" si="272"/>
        <v>INSERTED</v>
      </c>
      <c r="AZ619" t="str">
        <f t="shared" si="273"/>
        <v/>
      </c>
      <c r="BD619" t="str">
        <f t="shared" si="274"/>
        <v>YES</v>
      </c>
      <c r="BF619" t="e">
        <f t="shared" ca="1" si="285"/>
        <v>#VALUE!</v>
      </c>
    </row>
    <row r="620" spans="1:58">
      <c r="A620">
        <v>614</v>
      </c>
      <c r="D620" s="1" t="e">
        <f ca="1">INDIRECT(ADDRESS($C620,D$5,,,Table!$A$1))</f>
        <v>#VALUE!</v>
      </c>
      <c r="E620" t="e">
        <f ca="1">INDIRECT(ADDRESS($C620,E$5,,,Table!$A$1))</f>
        <v>#VALUE!</v>
      </c>
      <c r="F620" t="e">
        <f ca="1">INDIRECT(ADDRESS($C620,F$5,,,Table!$A$1))</f>
        <v>#VALUE!</v>
      </c>
      <c r="G620" t="e">
        <f ca="1">INDIRECT(ADDRESS($C620,G$5,,,Table!$A$1))</f>
        <v>#VALUE!</v>
      </c>
      <c r="H620" t="e">
        <f ca="1">INDIRECT(ADDRESS($C620,H$5,,,Table!$A$1))</f>
        <v>#VALUE!</v>
      </c>
      <c r="J620" t="str">
        <f>IF(OR(I620=Dev!$CU$46, I620=Dev!$CU$47, I620=Dev!$CU$48, I620=Dev!$CU$49, I620=Dev!$CU$50, I620=Dev!$CU$51, I620=Dev!$CU$52, I620=Dev!$CU$53, I620=Dev!$CR$48, I620=Dev!$CR$49),$C$3,                                                                  IF(OR(I620=Dev!$CU$54, I620=Dev!$CU$55, I620=Dev!$CU$56, I620=Dev!$CU$57, I620=Dev!$CU$58, I620=Dev!$CU$59, I620=Dev!$CS$48), $D$3,""))</f>
        <v/>
      </c>
      <c r="K620" t="e">
        <f ca="1">CONCATENATE(E620,Names!$P$3,I620)</f>
        <v>#VALUE!</v>
      </c>
      <c r="M620" t="e">
        <f ca="1">INDIRECT(ADDRESS($C620,M$5,,,Table!$A$1))</f>
        <v>#VALUE!</v>
      </c>
      <c r="O620" t="str">
        <f t="shared" si="286"/>
        <v/>
      </c>
      <c r="Q620" t="str">
        <f t="shared" si="287"/>
        <v/>
      </c>
      <c r="S620" t="str">
        <f ca="1">IFERROR(VLOOKUP(M620,Racks!$H$4:$M$30,Racks!$I$2),"")</f>
        <v/>
      </c>
      <c r="T620" t="str">
        <f ca="1">IFERROR(VLOOKUP(M620,Racks!$H$4:$M$30,Racks!$K$2),"")</f>
        <v/>
      </c>
      <c r="U620" t="str">
        <f t="shared" si="288"/>
        <v/>
      </c>
      <c r="V620" t="str">
        <f>CONCATENATE(Names!$C$17,Names!$N$3,U620)</f>
        <v>PRLTCB-</v>
      </c>
      <c r="Y620" t="str">
        <f>IF(OR(W620=Dev!$GJ$82, W620=Dev!$GJ$83, W620=Dev!$GJ$84, W620=Dev!$GJ$85, W620=Dev!$GJ$86, W620=Dev!$GJ$87, W620=Dev!$GJ$88, W620=Dev!$GJ$89, W620=Dev!$GG$82, W620=Dev!$GG$83, W620=Dev!$GG$84, W620=Dev!$GG$85, W620=Dev!$GG$86),Names!$C$10,                   IF(OR(W620=Dev!$GJ$90, W620=Dev!$GJ$91, W620=Dev!$GJ$92, W620=Dev!$GJ$93, W620=Dev!$GJ$94, W620=Dev!$GJ$95, W620=Dev!$GJ$96, W620=Dev!$GJ$97, W620=Dev!$GH$82), Names!$C$11,""))</f>
        <v/>
      </c>
      <c r="Z620" t="str">
        <f ca="1">IFERROR(VLOOKUP(M620,Racks!$H$4:$M$30,6),"")</f>
        <v/>
      </c>
      <c r="AA620" t="str">
        <f>IF(R620="","",CONCATENATE(S620,Names!$H$3,T620,Names!$J$3,Names!$K$3,Names!$L$3,V620))</f>
        <v/>
      </c>
      <c r="AB620" t="str">
        <f>IF(R620="","",CONCATENATE(V620,Names!$P$3,W620))</f>
        <v/>
      </c>
      <c r="AD620" t="str">
        <f t="shared" si="267"/>
        <v>CREATE</v>
      </c>
      <c r="AF620" t="str">
        <f t="shared" si="275"/>
        <v>??</v>
      </c>
      <c r="AH620" t="e">
        <f t="shared" ca="1" si="276"/>
        <v>#VALUE!</v>
      </c>
      <c r="AI620" t="str">
        <f t="shared" si="268"/>
        <v>AT</v>
      </c>
      <c r="AK620" t="str">
        <f t="shared" si="277"/>
        <v>??</v>
      </c>
      <c r="AM620" t="e">
        <f t="shared" ca="1" si="278"/>
        <v>#VALUE!</v>
      </c>
      <c r="AN620" t="str">
        <f t="shared" si="279"/>
        <v/>
      </c>
      <c r="AO620" t="str">
        <f t="shared" si="269"/>
        <v>KG</v>
      </c>
      <c r="AP620" t="str">
        <f t="shared" ca="1" si="280"/>
        <v/>
      </c>
      <c r="AQ620" t="str">
        <f t="shared" si="281"/>
        <v>??</v>
      </c>
      <c r="AS620" t="str">
        <f t="shared" si="282"/>
        <v/>
      </c>
      <c r="AT620" t="e">
        <f t="shared" ca="1" si="283"/>
        <v>#VALUE!</v>
      </c>
      <c r="AU620">
        <f t="shared" si="270"/>
        <v>5</v>
      </c>
      <c r="AV620" t="str">
        <f t="shared" si="284"/>
        <v>??</v>
      </c>
      <c r="AX620" t="str">
        <f t="shared" si="271"/>
        <v>staffanekstrom</v>
      </c>
      <c r="AY620" t="str">
        <f t="shared" si="272"/>
        <v>INSERTED</v>
      </c>
      <c r="AZ620" t="str">
        <f t="shared" si="273"/>
        <v/>
      </c>
      <c r="BD620" t="str">
        <f t="shared" si="274"/>
        <v>YES</v>
      </c>
      <c r="BF620" t="e">
        <f t="shared" ca="1" si="285"/>
        <v>#VALUE!</v>
      </c>
    </row>
    <row r="621" spans="1:58">
      <c r="A621">
        <v>615</v>
      </c>
      <c r="D621" s="1" t="e">
        <f ca="1">INDIRECT(ADDRESS($C621,D$5,,,Table!$A$1))</f>
        <v>#VALUE!</v>
      </c>
      <c r="E621" t="e">
        <f ca="1">INDIRECT(ADDRESS($C621,E$5,,,Table!$A$1))</f>
        <v>#VALUE!</v>
      </c>
      <c r="F621" t="e">
        <f ca="1">INDIRECT(ADDRESS($C621,F$5,,,Table!$A$1))</f>
        <v>#VALUE!</v>
      </c>
      <c r="G621" t="e">
        <f ca="1">INDIRECT(ADDRESS($C621,G$5,,,Table!$A$1))</f>
        <v>#VALUE!</v>
      </c>
      <c r="H621" t="e">
        <f ca="1">INDIRECT(ADDRESS($C621,H$5,,,Table!$A$1))</f>
        <v>#VALUE!</v>
      </c>
      <c r="J621" t="str">
        <f>IF(OR(I621=Dev!$CU$46, I621=Dev!$CU$47, I621=Dev!$CU$48, I621=Dev!$CU$49, I621=Dev!$CU$50, I621=Dev!$CU$51, I621=Dev!$CU$52, I621=Dev!$CU$53, I621=Dev!$CR$48, I621=Dev!$CR$49),$C$3,                                                                  IF(OR(I621=Dev!$CU$54, I621=Dev!$CU$55, I621=Dev!$CU$56, I621=Dev!$CU$57, I621=Dev!$CU$58, I621=Dev!$CU$59, I621=Dev!$CS$48), $D$3,""))</f>
        <v/>
      </c>
      <c r="K621" t="e">
        <f ca="1">CONCATENATE(E621,Names!$P$3,I621)</f>
        <v>#VALUE!</v>
      </c>
      <c r="M621" t="e">
        <f ca="1">INDIRECT(ADDRESS($C621,M$5,,,Table!$A$1))</f>
        <v>#VALUE!</v>
      </c>
      <c r="O621" t="str">
        <f t="shared" si="286"/>
        <v/>
      </c>
      <c r="Q621" t="str">
        <f t="shared" si="287"/>
        <v/>
      </c>
      <c r="S621" t="str">
        <f ca="1">IFERROR(VLOOKUP(M621,Racks!$H$4:$M$30,Racks!$I$2),"")</f>
        <v/>
      </c>
      <c r="T621" t="str">
        <f ca="1">IFERROR(VLOOKUP(M621,Racks!$H$4:$M$30,Racks!$K$2),"")</f>
        <v/>
      </c>
      <c r="U621" t="str">
        <f t="shared" si="288"/>
        <v/>
      </c>
      <c r="V621" t="str">
        <f>CONCATENATE(Names!$C$17,Names!$N$3,U621)</f>
        <v>PRLTCB-</v>
      </c>
      <c r="Y621" t="str">
        <f>IF(OR(W621=Dev!$GJ$82, W621=Dev!$GJ$83, W621=Dev!$GJ$84, W621=Dev!$GJ$85, W621=Dev!$GJ$86, W621=Dev!$GJ$87, W621=Dev!$GJ$88, W621=Dev!$GJ$89, W621=Dev!$GG$82, W621=Dev!$GG$83, W621=Dev!$GG$84, W621=Dev!$GG$85, W621=Dev!$GG$86),Names!$C$10,                   IF(OR(W621=Dev!$GJ$90, W621=Dev!$GJ$91, W621=Dev!$GJ$92, W621=Dev!$GJ$93, W621=Dev!$GJ$94, W621=Dev!$GJ$95, W621=Dev!$GJ$96, W621=Dev!$GJ$97, W621=Dev!$GH$82), Names!$C$11,""))</f>
        <v/>
      </c>
      <c r="Z621" t="str">
        <f ca="1">IFERROR(VLOOKUP(M621,Racks!$H$4:$M$30,6),"")</f>
        <v/>
      </c>
      <c r="AA621" t="str">
        <f>IF(R621="","",CONCATENATE(S621,Names!$H$3,T621,Names!$J$3,Names!$K$3,Names!$L$3,V621))</f>
        <v/>
      </c>
      <c r="AB621" t="str">
        <f>IF(R621="","",CONCATENATE(V621,Names!$P$3,W621))</f>
        <v/>
      </c>
      <c r="AD621" t="str">
        <f t="shared" si="267"/>
        <v>CREATE</v>
      </c>
      <c r="AF621" t="str">
        <f t="shared" si="275"/>
        <v>??</v>
      </c>
      <c r="AH621" t="e">
        <f t="shared" ca="1" si="276"/>
        <v>#VALUE!</v>
      </c>
      <c r="AI621" t="str">
        <f t="shared" si="268"/>
        <v>AT</v>
      </c>
      <c r="AK621" t="str">
        <f t="shared" si="277"/>
        <v>??</v>
      </c>
      <c r="AM621" t="e">
        <f t="shared" ca="1" si="278"/>
        <v>#VALUE!</v>
      </c>
      <c r="AN621" t="str">
        <f t="shared" si="279"/>
        <v/>
      </c>
      <c r="AO621" t="str">
        <f t="shared" si="269"/>
        <v>KG</v>
      </c>
      <c r="AP621" t="str">
        <f t="shared" ca="1" si="280"/>
        <v/>
      </c>
      <c r="AQ621" t="str">
        <f t="shared" si="281"/>
        <v>??</v>
      </c>
      <c r="AS621" t="str">
        <f t="shared" si="282"/>
        <v/>
      </c>
      <c r="AT621" t="e">
        <f t="shared" ca="1" si="283"/>
        <v>#VALUE!</v>
      </c>
      <c r="AU621">
        <f t="shared" si="270"/>
        <v>5</v>
      </c>
      <c r="AV621" t="str">
        <f t="shared" si="284"/>
        <v>??</v>
      </c>
      <c r="AX621" t="str">
        <f t="shared" si="271"/>
        <v>staffanekstrom</v>
      </c>
      <c r="AY621" t="str">
        <f t="shared" si="272"/>
        <v>INSERTED</v>
      </c>
      <c r="AZ621" t="str">
        <f t="shared" si="273"/>
        <v/>
      </c>
      <c r="BD621" t="str">
        <f t="shared" si="274"/>
        <v>YES</v>
      </c>
      <c r="BF621" t="e">
        <f t="shared" ca="1" si="285"/>
        <v>#VALUE!</v>
      </c>
    </row>
    <row r="622" spans="1:58">
      <c r="A622">
        <v>616</v>
      </c>
      <c r="D622" s="1" t="e">
        <f ca="1">INDIRECT(ADDRESS($C622,D$5,,,Table!$A$1))</f>
        <v>#VALUE!</v>
      </c>
      <c r="E622" t="e">
        <f ca="1">INDIRECT(ADDRESS($C622,E$5,,,Table!$A$1))</f>
        <v>#VALUE!</v>
      </c>
      <c r="F622" t="e">
        <f ca="1">INDIRECT(ADDRESS($C622,F$5,,,Table!$A$1))</f>
        <v>#VALUE!</v>
      </c>
      <c r="G622" t="e">
        <f ca="1">INDIRECT(ADDRESS($C622,G$5,,,Table!$A$1))</f>
        <v>#VALUE!</v>
      </c>
      <c r="H622" t="e">
        <f ca="1">INDIRECT(ADDRESS($C622,H$5,,,Table!$A$1))</f>
        <v>#VALUE!</v>
      </c>
      <c r="J622" t="str">
        <f>IF(OR(I622=Dev!$CU$46, I622=Dev!$CU$47, I622=Dev!$CU$48, I622=Dev!$CU$49, I622=Dev!$CU$50, I622=Dev!$CU$51, I622=Dev!$CU$52, I622=Dev!$CU$53, I622=Dev!$CR$48, I622=Dev!$CR$49),$C$3,                                                                  IF(OR(I622=Dev!$CU$54, I622=Dev!$CU$55, I622=Dev!$CU$56, I622=Dev!$CU$57, I622=Dev!$CU$58, I622=Dev!$CU$59, I622=Dev!$CS$48), $D$3,""))</f>
        <v/>
      </c>
      <c r="K622" t="e">
        <f ca="1">CONCATENATE(E622,Names!$P$3,I622)</f>
        <v>#VALUE!</v>
      </c>
      <c r="M622" t="e">
        <f ca="1">INDIRECT(ADDRESS($C622,M$5,,,Table!$A$1))</f>
        <v>#VALUE!</v>
      </c>
      <c r="O622" t="str">
        <f t="shared" si="286"/>
        <v/>
      </c>
      <c r="Q622" t="str">
        <f t="shared" si="287"/>
        <v/>
      </c>
      <c r="S622" t="str">
        <f ca="1">IFERROR(VLOOKUP(M622,Racks!$H$4:$M$30,Racks!$I$2),"")</f>
        <v/>
      </c>
      <c r="T622" t="str">
        <f ca="1">IFERROR(VLOOKUP(M622,Racks!$H$4:$M$30,Racks!$K$2),"")</f>
        <v/>
      </c>
      <c r="U622" t="str">
        <f t="shared" si="288"/>
        <v/>
      </c>
      <c r="V622" t="str">
        <f>CONCATENATE(Names!$C$17,Names!$N$3,U622)</f>
        <v>PRLTCB-</v>
      </c>
      <c r="Y622" t="str">
        <f>IF(OR(W622=Dev!$GJ$82, W622=Dev!$GJ$83, W622=Dev!$GJ$84, W622=Dev!$GJ$85, W622=Dev!$GJ$86, W622=Dev!$GJ$87, W622=Dev!$GJ$88, W622=Dev!$GJ$89, W622=Dev!$GG$82, W622=Dev!$GG$83, W622=Dev!$GG$84, W622=Dev!$GG$85, W622=Dev!$GG$86),Names!$C$10,                   IF(OR(W622=Dev!$GJ$90, W622=Dev!$GJ$91, W622=Dev!$GJ$92, W622=Dev!$GJ$93, W622=Dev!$GJ$94, W622=Dev!$GJ$95, W622=Dev!$GJ$96, W622=Dev!$GJ$97, W622=Dev!$GH$82), Names!$C$11,""))</f>
        <v/>
      </c>
      <c r="Z622" t="str">
        <f ca="1">IFERROR(VLOOKUP(M622,Racks!$H$4:$M$30,6),"")</f>
        <v/>
      </c>
      <c r="AA622" t="str">
        <f>IF(R622="","",CONCATENATE(S622,Names!$H$3,T622,Names!$J$3,Names!$K$3,Names!$L$3,V622))</f>
        <v/>
      </c>
      <c r="AB622" t="str">
        <f>IF(R622="","",CONCATENATE(V622,Names!$P$3,W622))</f>
        <v/>
      </c>
      <c r="AD622" t="str">
        <f t="shared" si="267"/>
        <v>CREATE</v>
      </c>
      <c r="AF622" t="str">
        <f t="shared" si="275"/>
        <v>??</v>
      </c>
      <c r="AH622" t="e">
        <f t="shared" ca="1" si="276"/>
        <v>#VALUE!</v>
      </c>
      <c r="AI622" t="str">
        <f t="shared" si="268"/>
        <v>AT</v>
      </c>
      <c r="AK622" t="str">
        <f t="shared" si="277"/>
        <v>??</v>
      </c>
      <c r="AM622" t="e">
        <f t="shared" ca="1" si="278"/>
        <v>#VALUE!</v>
      </c>
      <c r="AN622" t="str">
        <f t="shared" si="279"/>
        <v/>
      </c>
      <c r="AO622" t="str">
        <f t="shared" si="269"/>
        <v>KG</v>
      </c>
      <c r="AP622" t="str">
        <f t="shared" ca="1" si="280"/>
        <v/>
      </c>
      <c r="AQ622" t="str">
        <f t="shared" si="281"/>
        <v>??</v>
      </c>
      <c r="AS622" t="str">
        <f t="shared" si="282"/>
        <v/>
      </c>
      <c r="AT622" t="e">
        <f t="shared" ca="1" si="283"/>
        <v>#VALUE!</v>
      </c>
      <c r="AU622">
        <f t="shared" si="270"/>
        <v>5</v>
      </c>
      <c r="AV622" t="str">
        <f t="shared" si="284"/>
        <v>??</v>
      </c>
      <c r="AX622" t="str">
        <f t="shared" si="271"/>
        <v>staffanekstrom</v>
      </c>
      <c r="AY622" t="str">
        <f t="shared" si="272"/>
        <v>INSERTED</v>
      </c>
      <c r="AZ622" t="str">
        <f t="shared" si="273"/>
        <v/>
      </c>
      <c r="BD622" t="str">
        <f t="shared" si="274"/>
        <v>YES</v>
      </c>
      <c r="BF622" t="e">
        <f t="shared" ca="1" si="285"/>
        <v>#VALUE!</v>
      </c>
    </row>
    <row r="623" spans="1:58">
      <c r="A623">
        <v>617</v>
      </c>
      <c r="D623" s="1" t="e">
        <f ca="1">INDIRECT(ADDRESS($C623,D$5,,,Table!$A$1))</f>
        <v>#VALUE!</v>
      </c>
      <c r="E623" t="e">
        <f ca="1">INDIRECT(ADDRESS($C623,E$5,,,Table!$A$1))</f>
        <v>#VALUE!</v>
      </c>
      <c r="F623" t="e">
        <f ca="1">INDIRECT(ADDRESS($C623,F$5,,,Table!$A$1))</f>
        <v>#VALUE!</v>
      </c>
      <c r="G623" t="e">
        <f ca="1">INDIRECT(ADDRESS($C623,G$5,,,Table!$A$1))</f>
        <v>#VALUE!</v>
      </c>
      <c r="H623" t="e">
        <f ca="1">INDIRECT(ADDRESS($C623,H$5,,,Table!$A$1))</f>
        <v>#VALUE!</v>
      </c>
      <c r="J623" t="str">
        <f>IF(OR(I623=Dev!$CU$46, I623=Dev!$CU$47, I623=Dev!$CU$48, I623=Dev!$CU$49, I623=Dev!$CU$50, I623=Dev!$CU$51, I623=Dev!$CU$52, I623=Dev!$CU$53, I623=Dev!$CR$48, I623=Dev!$CR$49),$C$3,                                                                  IF(OR(I623=Dev!$CU$54, I623=Dev!$CU$55, I623=Dev!$CU$56, I623=Dev!$CU$57, I623=Dev!$CU$58, I623=Dev!$CU$59, I623=Dev!$CS$48), $D$3,""))</f>
        <v/>
      </c>
      <c r="K623" t="e">
        <f ca="1">CONCATENATE(E623,Names!$P$3,I623)</f>
        <v>#VALUE!</v>
      </c>
      <c r="M623" t="e">
        <f ca="1">INDIRECT(ADDRESS($C623,M$5,,,Table!$A$1))</f>
        <v>#VALUE!</v>
      </c>
      <c r="O623" t="str">
        <f t="shared" si="286"/>
        <v/>
      </c>
      <c r="Q623" t="str">
        <f t="shared" si="287"/>
        <v/>
      </c>
      <c r="S623" t="str">
        <f ca="1">IFERROR(VLOOKUP(M623,Racks!$H$4:$M$30,Racks!$I$2),"")</f>
        <v/>
      </c>
      <c r="T623" t="str">
        <f ca="1">IFERROR(VLOOKUP(M623,Racks!$H$4:$M$30,Racks!$K$2),"")</f>
        <v/>
      </c>
      <c r="U623" t="str">
        <f t="shared" si="288"/>
        <v/>
      </c>
      <c r="V623" t="str">
        <f>CONCATENATE(Names!$C$17,Names!$N$3,U623)</f>
        <v>PRLTCB-</v>
      </c>
      <c r="Y623" t="str">
        <f>IF(OR(W623=Dev!$GJ$82, W623=Dev!$GJ$83, W623=Dev!$GJ$84, W623=Dev!$GJ$85, W623=Dev!$GJ$86, W623=Dev!$GJ$87, W623=Dev!$GJ$88, W623=Dev!$GJ$89, W623=Dev!$GG$82, W623=Dev!$GG$83, W623=Dev!$GG$84, W623=Dev!$GG$85, W623=Dev!$GG$86),Names!$C$10,                   IF(OR(W623=Dev!$GJ$90, W623=Dev!$GJ$91, W623=Dev!$GJ$92, W623=Dev!$GJ$93, W623=Dev!$GJ$94, W623=Dev!$GJ$95, W623=Dev!$GJ$96, W623=Dev!$GJ$97, W623=Dev!$GH$82), Names!$C$11,""))</f>
        <v/>
      </c>
      <c r="Z623" t="str">
        <f ca="1">IFERROR(VLOOKUP(M623,Racks!$H$4:$M$30,6),"")</f>
        <v/>
      </c>
      <c r="AA623" t="str">
        <f>IF(R623="","",CONCATENATE(S623,Names!$H$3,T623,Names!$J$3,Names!$K$3,Names!$L$3,V623))</f>
        <v/>
      </c>
      <c r="AB623" t="str">
        <f>IF(R623="","",CONCATENATE(V623,Names!$P$3,W623))</f>
        <v/>
      </c>
      <c r="AD623" t="str">
        <f t="shared" si="267"/>
        <v>CREATE</v>
      </c>
      <c r="AF623" t="str">
        <f t="shared" si="275"/>
        <v>??</v>
      </c>
      <c r="AH623" t="e">
        <f t="shared" ca="1" si="276"/>
        <v>#VALUE!</v>
      </c>
      <c r="AI623" t="str">
        <f t="shared" si="268"/>
        <v>AT</v>
      </c>
      <c r="AK623" t="str">
        <f t="shared" si="277"/>
        <v>??</v>
      </c>
      <c r="AM623" t="e">
        <f t="shared" ca="1" si="278"/>
        <v>#VALUE!</v>
      </c>
      <c r="AN623" t="str">
        <f t="shared" si="279"/>
        <v/>
      </c>
      <c r="AO623" t="str">
        <f t="shared" si="269"/>
        <v>KG</v>
      </c>
      <c r="AP623" t="str">
        <f t="shared" ca="1" si="280"/>
        <v/>
      </c>
      <c r="AQ623" t="str">
        <f t="shared" si="281"/>
        <v>??</v>
      </c>
      <c r="AS623" t="str">
        <f t="shared" si="282"/>
        <v/>
      </c>
      <c r="AT623" t="e">
        <f t="shared" ca="1" si="283"/>
        <v>#VALUE!</v>
      </c>
      <c r="AU623">
        <f t="shared" si="270"/>
        <v>5</v>
      </c>
      <c r="AV623" t="str">
        <f t="shared" si="284"/>
        <v>??</v>
      </c>
      <c r="AX623" t="str">
        <f t="shared" si="271"/>
        <v>staffanekstrom</v>
      </c>
      <c r="AY623" t="str">
        <f t="shared" si="272"/>
        <v>INSERTED</v>
      </c>
      <c r="AZ623" t="str">
        <f t="shared" si="273"/>
        <v/>
      </c>
      <c r="BD623" t="str">
        <f t="shared" si="274"/>
        <v>YES</v>
      </c>
      <c r="BF623" t="e">
        <f t="shared" ca="1" si="285"/>
        <v>#VALUE!</v>
      </c>
    </row>
    <row r="624" spans="1:58">
      <c r="A624">
        <v>618</v>
      </c>
      <c r="D624" s="1" t="e">
        <f ca="1">INDIRECT(ADDRESS($C624,D$5,,,Table!$A$1))</f>
        <v>#VALUE!</v>
      </c>
      <c r="E624" t="e">
        <f ca="1">INDIRECT(ADDRESS($C624,E$5,,,Table!$A$1))</f>
        <v>#VALUE!</v>
      </c>
      <c r="F624" t="e">
        <f ca="1">INDIRECT(ADDRESS($C624,F$5,,,Table!$A$1))</f>
        <v>#VALUE!</v>
      </c>
      <c r="G624" t="e">
        <f ca="1">INDIRECT(ADDRESS($C624,G$5,,,Table!$A$1))</f>
        <v>#VALUE!</v>
      </c>
      <c r="H624" t="e">
        <f ca="1">INDIRECT(ADDRESS($C624,H$5,,,Table!$A$1))</f>
        <v>#VALUE!</v>
      </c>
      <c r="J624" t="str">
        <f>IF(OR(I624=Dev!$CU$46, I624=Dev!$CU$47, I624=Dev!$CU$48, I624=Dev!$CU$49, I624=Dev!$CU$50, I624=Dev!$CU$51, I624=Dev!$CU$52, I624=Dev!$CU$53, I624=Dev!$CR$48, I624=Dev!$CR$49),$C$3,                                                                  IF(OR(I624=Dev!$CU$54, I624=Dev!$CU$55, I624=Dev!$CU$56, I624=Dev!$CU$57, I624=Dev!$CU$58, I624=Dev!$CU$59, I624=Dev!$CS$48), $D$3,""))</f>
        <v/>
      </c>
      <c r="K624" t="e">
        <f ca="1">CONCATENATE(E624,Names!$P$3,I624)</f>
        <v>#VALUE!</v>
      </c>
      <c r="M624" t="e">
        <f ca="1">INDIRECT(ADDRESS($C624,M$5,,,Table!$A$1))</f>
        <v>#VALUE!</v>
      </c>
      <c r="O624" t="str">
        <f t="shared" si="286"/>
        <v/>
      </c>
      <c r="Q624" t="str">
        <f t="shared" si="287"/>
        <v/>
      </c>
      <c r="S624" t="str">
        <f ca="1">IFERROR(VLOOKUP(M624,Racks!$H$4:$M$30,Racks!$I$2),"")</f>
        <v/>
      </c>
      <c r="T624" t="str">
        <f ca="1">IFERROR(VLOOKUP(M624,Racks!$H$4:$M$30,Racks!$K$2),"")</f>
        <v/>
      </c>
      <c r="U624" t="str">
        <f t="shared" si="288"/>
        <v/>
      </c>
      <c r="V624" t="str">
        <f>CONCATENATE(Names!$C$17,Names!$N$3,U624)</f>
        <v>PRLTCB-</v>
      </c>
      <c r="Y624" t="str">
        <f>IF(OR(W624=Dev!$GJ$82, W624=Dev!$GJ$83, W624=Dev!$GJ$84, W624=Dev!$GJ$85, W624=Dev!$GJ$86, W624=Dev!$GJ$87, W624=Dev!$GJ$88, W624=Dev!$GJ$89, W624=Dev!$GG$82, W624=Dev!$GG$83, W624=Dev!$GG$84, W624=Dev!$GG$85, W624=Dev!$GG$86),Names!$C$10,                   IF(OR(W624=Dev!$GJ$90, W624=Dev!$GJ$91, W624=Dev!$GJ$92, W624=Dev!$GJ$93, W624=Dev!$GJ$94, W624=Dev!$GJ$95, W624=Dev!$GJ$96, W624=Dev!$GJ$97, W624=Dev!$GH$82), Names!$C$11,""))</f>
        <v/>
      </c>
      <c r="Z624" t="str">
        <f ca="1">IFERROR(VLOOKUP(M624,Racks!$H$4:$M$30,6),"")</f>
        <v/>
      </c>
      <c r="AA624" t="str">
        <f>IF(R624="","",CONCATENATE(S624,Names!$H$3,T624,Names!$J$3,Names!$K$3,Names!$L$3,V624))</f>
        <v/>
      </c>
      <c r="AB624" t="str">
        <f>IF(R624="","",CONCATENATE(V624,Names!$P$3,W624))</f>
        <v/>
      </c>
      <c r="AD624" t="str">
        <f t="shared" si="267"/>
        <v>CREATE</v>
      </c>
      <c r="AF624" t="str">
        <f t="shared" si="275"/>
        <v>??</v>
      </c>
      <c r="AH624" t="e">
        <f t="shared" ca="1" si="276"/>
        <v>#VALUE!</v>
      </c>
      <c r="AI624" t="str">
        <f t="shared" si="268"/>
        <v>AT</v>
      </c>
      <c r="AK624" t="str">
        <f t="shared" si="277"/>
        <v>??</v>
      </c>
      <c r="AM624" t="e">
        <f t="shared" ca="1" si="278"/>
        <v>#VALUE!</v>
      </c>
      <c r="AN624" t="str">
        <f t="shared" si="279"/>
        <v/>
      </c>
      <c r="AO624" t="str">
        <f t="shared" si="269"/>
        <v>KG</v>
      </c>
      <c r="AP624" t="str">
        <f t="shared" ca="1" si="280"/>
        <v/>
      </c>
      <c r="AQ624" t="str">
        <f t="shared" si="281"/>
        <v>??</v>
      </c>
      <c r="AS624" t="str">
        <f t="shared" si="282"/>
        <v/>
      </c>
      <c r="AT624" t="e">
        <f t="shared" ca="1" si="283"/>
        <v>#VALUE!</v>
      </c>
      <c r="AU624">
        <f t="shared" si="270"/>
        <v>5</v>
      </c>
      <c r="AV624" t="str">
        <f t="shared" si="284"/>
        <v>??</v>
      </c>
      <c r="AX624" t="str">
        <f t="shared" si="271"/>
        <v>staffanekstrom</v>
      </c>
      <c r="AY624" t="str">
        <f t="shared" si="272"/>
        <v>INSERTED</v>
      </c>
      <c r="AZ624" t="str">
        <f t="shared" si="273"/>
        <v/>
      </c>
      <c r="BD624" t="str">
        <f t="shared" si="274"/>
        <v>YES</v>
      </c>
      <c r="BF624" t="e">
        <f t="shared" ca="1" si="285"/>
        <v>#VALUE!</v>
      </c>
    </row>
    <row r="625" spans="1:58">
      <c r="A625">
        <v>619</v>
      </c>
      <c r="D625" s="1" t="e">
        <f ca="1">INDIRECT(ADDRESS($C625,D$5,,,Table!$A$1))</f>
        <v>#VALUE!</v>
      </c>
      <c r="E625" t="e">
        <f ca="1">INDIRECT(ADDRESS($C625,E$5,,,Table!$A$1))</f>
        <v>#VALUE!</v>
      </c>
      <c r="F625" t="e">
        <f ca="1">INDIRECT(ADDRESS($C625,F$5,,,Table!$A$1))</f>
        <v>#VALUE!</v>
      </c>
      <c r="G625" t="e">
        <f ca="1">INDIRECT(ADDRESS($C625,G$5,,,Table!$A$1))</f>
        <v>#VALUE!</v>
      </c>
      <c r="H625" t="e">
        <f ca="1">INDIRECT(ADDRESS($C625,H$5,,,Table!$A$1))</f>
        <v>#VALUE!</v>
      </c>
      <c r="J625" t="str">
        <f>IF(OR(I625=Dev!$CU$46, I625=Dev!$CU$47, I625=Dev!$CU$48, I625=Dev!$CU$49, I625=Dev!$CU$50, I625=Dev!$CU$51, I625=Dev!$CU$52, I625=Dev!$CU$53, I625=Dev!$CR$48, I625=Dev!$CR$49),$C$3,                                                                  IF(OR(I625=Dev!$CU$54, I625=Dev!$CU$55, I625=Dev!$CU$56, I625=Dev!$CU$57, I625=Dev!$CU$58, I625=Dev!$CU$59, I625=Dev!$CS$48), $D$3,""))</f>
        <v/>
      </c>
      <c r="K625" t="e">
        <f ca="1">CONCATENATE(E625,Names!$P$3,I625)</f>
        <v>#VALUE!</v>
      </c>
      <c r="M625" t="e">
        <f ca="1">INDIRECT(ADDRESS($C625,M$5,,,Table!$A$1))</f>
        <v>#VALUE!</v>
      </c>
      <c r="O625" t="str">
        <f t="shared" si="286"/>
        <v/>
      </c>
      <c r="Q625" t="str">
        <f t="shared" si="287"/>
        <v/>
      </c>
      <c r="S625" t="str">
        <f ca="1">IFERROR(VLOOKUP(M625,Racks!$H$4:$M$30,Racks!$I$2),"")</f>
        <v/>
      </c>
      <c r="T625" t="str">
        <f ca="1">IFERROR(VLOOKUP(M625,Racks!$H$4:$M$30,Racks!$K$2),"")</f>
        <v/>
      </c>
      <c r="U625" t="str">
        <f t="shared" si="288"/>
        <v/>
      </c>
      <c r="V625" t="str">
        <f>CONCATENATE(Names!$C$17,Names!$N$3,U625)</f>
        <v>PRLTCB-</v>
      </c>
      <c r="Y625" t="str">
        <f>IF(OR(W625=Dev!$GJ$82, W625=Dev!$GJ$83, W625=Dev!$GJ$84, W625=Dev!$GJ$85, W625=Dev!$GJ$86, W625=Dev!$GJ$87, W625=Dev!$GJ$88, W625=Dev!$GJ$89, W625=Dev!$GG$82, W625=Dev!$GG$83, W625=Dev!$GG$84, W625=Dev!$GG$85, W625=Dev!$GG$86),Names!$C$10,                   IF(OR(W625=Dev!$GJ$90, W625=Dev!$GJ$91, W625=Dev!$GJ$92, W625=Dev!$GJ$93, W625=Dev!$GJ$94, W625=Dev!$GJ$95, W625=Dev!$GJ$96, W625=Dev!$GJ$97, W625=Dev!$GH$82), Names!$C$11,""))</f>
        <v/>
      </c>
      <c r="Z625" t="str">
        <f ca="1">IFERROR(VLOOKUP(M625,Racks!$H$4:$M$30,6),"")</f>
        <v/>
      </c>
      <c r="AA625" t="str">
        <f>IF(R625="","",CONCATENATE(S625,Names!$H$3,T625,Names!$J$3,Names!$K$3,Names!$L$3,V625))</f>
        <v/>
      </c>
      <c r="AB625" t="str">
        <f>IF(R625="","",CONCATENATE(V625,Names!$P$3,W625))</f>
        <v/>
      </c>
      <c r="AD625" t="str">
        <f t="shared" si="267"/>
        <v>CREATE</v>
      </c>
      <c r="AF625" t="str">
        <f t="shared" si="275"/>
        <v>??</v>
      </c>
      <c r="AH625" t="e">
        <f t="shared" ca="1" si="276"/>
        <v>#VALUE!</v>
      </c>
      <c r="AI625" t="str">
        <f t="shared" si="268"/>
        <v>AT</v>
      </c>
      <c r="AK625" t="str">
        <f t="shared" si="277"/>
        <v>??</v>
      </c>
      <c r="AM625" t="e">
        <f t="shared" ca="1" si="278"/>
        <v>#VALUE!</v>
      </c>
      <c r="AN625" t="str">
        <f t="shared" si="279"/>
        <v/>
      </c>
      <c r="AO625" t="str">
        <f t="shared" si="269"/>
        <v>KG</v>
      </c>
      <c r="AP625" t="str">
        <f t="shared" ca="1" si="280"/>
        <v/>
      </c>
      <c r="AQ625" t="str">
        <f t="shared" si="281"/>
        <v>??</v>
      </c>
      <c r="AS625" t="str">
        <f t="shared" si="282"/>
        <v/>
      </c>
      <c r="AT625" t="e">
        <f t="shared" ca="1" si="283"/>
        <v>#VALUE!</v>
      </c>
      <c r="AU625">
        <f t="shared" si="270"/>
        <v>5</v>
      </c>
      <c r="AV625" t="str">
        <f t="shared" si="284"/>
        <v>??</v>
      </c>
      <c r="AX625" t="str">
        <f t="shared" si="271"/>
        <v>staffanekstrom</v>
      </c>
      <c r="AY625" t="str">
        <f t="shared" si="272"/>
        <v>INSERTED</v>
      </c>
      <c r="AZ625" t="str">
        <f t="shared" si="273"/>
        <v/>
      </c>
      <c r="BD625" t="str">
        <f t="shared" si="274"/>
        <v>YES</v>
      </c>
      <c r="BF625" t="e">
        <f t="shared" ca="1" si="285"/>
        <v>#VALUE!</v>
      </c>
    </row>
    <row r="626" spans="1:58">
      <c r="A626">
        <v>620</v>
      </c>
      <c r="D626" s="1" t="e">
        <f ca="1">INDIRECT(ADDRESS($C626,D$5,,,Table!$A$1))</f>
        <v>#VALUE!</v>
      </c>
      <c r="E626" t="e">
        <f ca="1">INDIRECT(ADDRESS($C626,E$5,,,Table!$A$1))</f>
        <v>#VALUE!</v>
      </c>
      <c r="F626" t="e">
        <f ca="1">INDIRECT(ADDRESS($C626,F$5,,,Table!$A$1))</f>
        <v>#VALUE!</v>
      </c>
      <c r="G626" t="e">
        <f ca="1">INDIRECT(ADDRESS($C626,G$5,,,Table!$A$1))</f>
        <v>#VALUE!</v>
      </c>
      <c r="H626" t="e">
        <f ca="1">INDIRECT(ADDRESS($C626,H$5,,,Table!$A$1))</f>
        <v>#VALUE!</v>
      </c>
      <c r="J626" t="str">
        <f>IF(OR(I626=Dev!$CU$46, I626=Dev!$CU$47, I626=Dev!$CU$48, I626=Dev!$CU$49, I626=Dev!$CU$50, I626=Dev!$CU$51, I626=Dev!$CU$52, I626=Dev!$CU$53, I626=Dev!$CR$48, I626=Dev!$CR$49),$C$3,                                                                  IF(OR(I626=Dev!$CU$54, I626=Dev!$CU$55, I626=Dev!$CU$56, I626=Dev!$CU$57, I626=Dev!$CU$58, I626=Dev!$CU$59, I626=Dev!$CS$48), $D$3,""))</f>
        <v/>
      </c>
      <c r="K626" t="e">
        <f ca="1">CONCATENATE(E626,Names!$P$3,I626)</f>
        <v>#VALUE!</v>
      </c>
      <c r="M626" t="e">
        <f ca="1">INDIRECT(ADDRESS($C626,M$5,,,Table!$A$1))</f>
        <v>#VALUE!</v>
      </c>
      <c r="O626" t="str">
        <f t="shared" si="286"/>
        <v/>
      </c>
      <c r="Q626" t="str">
        <f t="shared" si="287"/>
        <v/>
      </c>
      <c r="S626" t="str">
        <f ca="1">IFERROR(VLOOKUP(M626,Racks!$H$4:$M$30,Racks!$I$2),"")</f>
        <v/>
      </c>
      <c r="T626" t="str">
        <f ca="1">IFERROR(VLOOKUP(M626,Racks!$H$4:$M$30,Racks!$K$2),"")</f>
        <v/>
      </c>
      <c r="U626" t="str">
        <f t="shared" si="288"/>
        <v/>
      </c>
      <c r="V626" t="str">
        <f>CONCATENATE(Names!$C$17,Names!$N$3,U626)</f>
        <v>PRLTCB-</v>
      </c>
      <c r="Y626" t="str">
        <f>IF(OR(W626=Dev!$GJ$82, W626=Dev!$GJ$83, W626=Dev!$GJ$84, W626=Dev!$GJ$85, W626=Dev!$GJ$86, W626=Dev!$GJ$87, W626=Dev!$GJ$88, W626=Dev!$GJ$89, W626=Dev!$GG$82, W626=Dev!$GG$83, W626=Dev!$GG$84, W626=Dev!$GG$85, W626=Dev!$GG$86),Names!$C$10,                   IF(OR(W626=Dev!$GJ$90, W626=Dev!$GJ$91, W626=Dev!$GJ$92, W626=Dev!$GJ$93, W626=Dev!$GJ$94, W626=Dev!$GJ$95, W626=Dev!$GJ$96, W626=Dev!$GJ$97, W626=Dev!$GH$82), Names!$C$11,""))</f>
        <v/>
      </c>
      <c r="Z626" t="str">
        <f ca="1">IFERROR(VLOOKUP(M626,Racks!$H$4:$M$30,6),"")</f>
        <v/>
      </c>
      <c r="AA626" t="str">
        <f>IF(R626="","",CONCATENATE(S626,Names!$H$3,T626,Names!$J$3,Names!$K$3,Names!$L$3,V626))</f>
        <v/>
      </c>
      <c r="AB626" t="str">
        <f>IF(R626="","",CONCATENATE(V626,Names!$P$3,W626))</f>
        <v/>
      </c>
      <c r="AD626" t="str">
        <f t="shared" si="267"/>
        <v>CREATE</v>
      </c>
      <c r="AF626" t="str">
        <f t="shared" si="275"/>
        <v>??</v>
      </c>
      <c r="AH626" t="e">
        <f t="shared" ca="1" si="276"/>
        <v>#VALUE!</v>
      </c>
      <c r="AI626" t="str">
        <f t="shared" si="268"/>
        <v>AT</v>
      </c>
      <c r="AK626" t="str">
        <f t="shared" si="277"/>
        <v>??</v>
      </c>
      <c r="AM626" t="e">
        <f t="shared" ca="1" si="278"/>
        <v>#VALUE!</v>
      </c>
      <c r="AN626" t="str">
        <f t="shared" si="279"/>
        <v/>
      </c>
      <c r="AO626" t="str">
        <f t="shared" si="269"/>
        <v>KG</v>
      </c>
      <c r="AP626" t="str">
        <f t="shared" ca="1" si="280"/>
        <v/>
      </c>
      <c r="AQ626" t="str">
        <f t="shared" si="281"/>
        <v>??</v>
      </c>
      <c r="AS626" t="str">
        <f t="shared" si="282"/>
        <v/>
      </c>
      <c r="AT626" t="e">
        <f t="shared" ca="1" si="283"/>
        <v>#VALUE!</v>
      </c>
      <c r="AU626">
        <f t="shared" si="270"/>
        <v>5</v>
      </c>
      <c r="AV626" t="str">
        <f t="shared" si="284"/>
        <v>??</v>
      </c>
      <c r="AX626" t="str">
        <f t="shared" si="271"/>
        <v>staffanekstrom</v>
      </c>
      <c r="AY626" t="str">
        <f t="shared" si="272"/>
        <v>INSERTED</v>
      </c>
      <c r="AZ626" t="str">
        <f t="shared" si="273"/>
        <v/>
      </c>
      <c r="BD626" t="str">
        <f t="shared" si="274"/>
        <v>YES</v>
      </c>
      <c r="BF626" t="e">
        <f t="shared" ca="1" si="285"/>
        <v>#VALUE!</v>
      </c>
    </row>
    <row r="627" spans="1:58">
      <c r="A627">
        <v>621</v>
      </c>
      <c r="D627" s="1" t="e">
        <f ca="1">INDIRECT(ADDRESS($C627,D$5,,,Table!$A$1))</f>
        <v>#VALUE!</v>
      </c>
      <c r="E627" t="e">
        <f ca="1">INDIRECT(ADDRESS($C627,E$5,,,Table!$A$1))</f>
        <v>#VALUE!</v>
      </c>
      <c r="F627" t="e">
        <f ca="1">INDIRECT(ADDRESS($C627,F$5,,,Table!$A$1))</f>
        <v>#VALUE!</v>
      </c>
      <c r="G627" t="e">
        <f ca="1">INDIRECT(ADDRESS($C627,G$5,,,Table!$A$1))</f>
        <v>#VALUE!</v>
      </c>
      <c r="H627" t="e">
        <f ca="1">INDIRECT(ADDRESS($C627,H$5,,,Table!$A$1))</f>
        <v>#VALUE!</v>
      </c>
      <c r="J627" t="str">
        <f>IF(OR(I627=Dev!$CU$46, I627=Dev!$CU$47, I627=Dev!$CU$48, I627=Dev!$CU$49, I627=Dev!$CU$50, I627=Dev!$CU$51, I627=Dev!$CU$52, I627=Dev!$CU$53, I627=Dev!$CR$48, I627=Dev!$CR$49),$C$3,                                                                  IF(OR(I627=Dev!$CU$54, I627=Dev!$CU$55, I627=Dev!$CU$56, I627=Dev!$CU$57, I627=Dev!$CU$58, I627=Dev!$CU$59, I627=Dev!$CS$48), $D$3,""))</f>
        <v/>
      </c>
      <c r="K627" t="e">
        <f ca="1">CONCATENATE(E627,Names!$P$3,I627)</f>
        <v>#VALUE!</v>
      </c>
      <c r="M627" t="e">
        <f ca="1">INDIRECT(ADDRESS($C627,M$5,,,Table!$A$1))</f>
        <v>#VALUE!</v>
      </c>
      <c r="O627" t="str">
        <f t="shared" si="286"/>
        <v/>
      </c>
      <c r="Q627" t="str">
        <f t="shared" si="287"/>
        <v/>
      </c>
      <c r="S627" t="str">
        <f ca="1">IFERROR(VLOOKUP(M627,Racks!$H$4:$M$30,Racks!$I$2),"")</f>
        <v/>
      </c>
      <c r="T627" t="str">
        <f ca="1">IFERROR(VLOOKUP(M627,Racks!$H$4:$M$30,Racks!$K$2),"")</f>
        <v/>
      </c>
      <c r="U627" t="str">
        <f t="shared" si="288"/>
        <v/>
      </c>
      <c r="V627" t="str">
        <f>CONCATENATE(Names!$C$17,Names!$N$3,U627)</f>
        <v>PRLTCB-</v>
      </c>
      <c r="Y627" t="str">
        <f>IF(OR(W627=Dev!$GJ$82, W627=Dev!$GJ$83, W627=Dev!$GJ$84, W627=Dev!$GJ$85, W627=Dev!$GJ$86, W627=Dev!$GJ$87, W627=Dev!$GJ$88, W627=Dev!$GJ$89, W627=Dev!$GG$82, W627=Dev!$GG$83, W627=Dev!$GG$84, W627=Dev!$GG$85, W627=Dev!$GG$86),Names!$C$10,                   IF(OR(W627=Dev!$GJ$90, W627=Dev!$GJ$91, W627=Dev!$GJ$92, W627=Dev!$GJ$93, W627=Dev!$GJ$94, W627=Dev!$GJ$95, W627=Dev!$GJ$96, W627=Dev!$GJ$97, W627=Dev!$GH$82), Names!$C$11,""))</f>
        <v/>
      </c>
      <c r="Z627" t="str">
        <f ca="1">IFERROR(VLOOKUP(M627,Racks!$H$4:$M$30,6),"")</f>
        <v/>
      </c>
      <c r="AA627" t="str">
        <f>IF(R627="","",CONCATENATE(S627,Names!$H$3,T627,Names!$J$3,Names!$K$3,Names!$L$3,V627))</f>
        <v/>
      </c>
      <c r="AB627" t="str">
        <f>IF(R627="","",CONCATENATE(V627,Names!$P$3,W627))</f>
        <v/>
      </c>
      <c r="AD627" t="str">
        <f t="shared" si="267"/>
        <v>CREATE</v>
      </c>
      <c r="AF627" t="str">
        <f t="shared" si="275"/>
        <v>??</v>
      </c>
      <c r="AH627" t="e">
        <f t="shared" ca="1" si="276"/>
        <v>#VALUE!</v>
      </c>
      <c r="AI627" t="str">
        <f t="shared" si="268"/>
        <v>AT</v>
      </c>
      <c r="AK627" t="str">
        <f t="shared" si="277"/>
        <v>??</v>
      </c>
      <c r="AM627" t="e">
        <f t="shared" ca="1" si="278"/>
        <v>#VALUE!</v>
      </c>
      <c r="AN627" t="str">
        <f t="shared" si="279"/>
        <v/>
      </c>
      <c r="AO627" t="str">
        <f t="shared" si="269"/>
        <v>KG</v>
      </c>
      <c r="AP627" t="str">
        <f t="shared" ca="1" si="280"/>
        <v/>
      </c>
      <c r="AQ627" t="str">
        <f t="shared" si="281"/>
        <v>??</v>
      </c>
      <c r="AS627" t="str">
        <f t="shared" si="282"/>
        <v/>
      </c>
      <c r="AT627" t="e">
        <f t="shared" ca="1" si="283"/>
        <v>#VALUE!</v>
      </c>
      <c r="AU627">
        <f t="shared" si="270"/>
        <v>5</v>
      </c>
      <c r="AV627" t="str">
        <f t="shared" si="284"/>
        <v>??</v>
      </c>
      <c r="AX627" t="str">
        <f t="shared" si="271"/>
        <v>staffanekstrom</v>
      </c>
      <c r="AY627" t="str">
        <f t="shared" si="272"/>
        <v>INSERTED</v>
      </c>
      <c r="AZ627" t="str">
        <f t="shared" si="273"/>
        <v/>
      </c>
      <c r="BD627" t="str">
        <f t="shared" si="274"/>
        <v>YES</v>
      </c>
      <c r="BF627" t="e">
        <f t="shared" ca="1" si="285"/>
        <v>#VALUE!</v>
      </c>
    </row>
    <row r="628" spans="1:58">
      <c r="A628">
        <v>622</v>
      </c>
      <c r="D628" s="1" t="e">
        <f ca="1">INDIRECT(ADDRESS($C628,D$5,,,Table!$A$1))</f>
        <v>#VALUE!</v>
      </c>
      <c r="E628" t="e">
        <f ca="1">INDIRECT(ADDRESS($C628,E$5,,,Table!$A$1))</f>
        <v>#VALUE!</v>
      </c>
      <c r="F628" t="e">
        <f ca="1">INDIRECT(ADDRESS($C628,F$5,,,Table!$A$1))</f>
        <v>#VALUE!</v>
      </c>
      <c r="G628" t="e">
        <f ca="1">INDIRECT(ADDRESS($C628,G$5,,,Table!$A$1))</f>
        <v>#VALUE!</v>
      </c>
      <c r="H628" t="e">
        <f ca="1">INDIRECT(ADDRESS($C628,H$5,,,Table!$A$1))</f>
        <v>#VALUE!</v>
      </c>
      <c r="J628" t="str">
        <f>IF(OR(I628=Dev!$CU$46, I628=Dev!$CU$47, I628=Dev!$CU$48, I628=Dev!$CU$49, I628=Dev!$CU$50, I628=Dev!$CU$51, I628=Dev!$CU$52, I628=Dev!$CU$53, I628=Dev!$CR$48, I628=Dev!$CR$49),$C$3,                                                                  IF(OR(I628=Dev!$CU$54, I628=Dev!$CU$55, I628=Dev!$CU$56, I628=Dev!$CU$57, I628=Dev!$CU$58, I628=Dev!$CU$59, I628=Dev!$CS$48), $D$3,""))</f>
        <v/>
      </c>
      <c r="K628" t="e">
        <f ca="1">CONCATENATE(E628,Names!$P$3,I628)</f>
        <v>#VALUE!</v>
      </c>
      <c r="M628" t="e">
        <f ca="1">INDIRECT(ADDRESS($C628,M$5,,,Table!$A$1))</f>
        <v>#VALUE!</v>
      </c>
      <c r="O628" t="str">
        <f t="shared" si="286"/>
        <v/>
      </c>
      <c r="Q628" t="str">
        <f t="shared" si="287"/>
        <v/>
      </c>
      <c r="S628" t="str">
        <f ca="1">IFERROR(VLOOKUP(M628,Racks!$H$4:$M$30,Racks!$I$2),"")</f>
        <v/>
      </c>
      <c r="T628" t="str">
        <f ca="1">IFERROR(VLOOKUP(M628,Racks!$H$4:$M$30,Racks!$K$2),"")</f>
        <v/>
      </c>
      <c r="U628" t="str">
        <f t="shared" si="288"/>
        <v/>
      </c>
      <c r="V628" t="str">
        <f>CONCATENATE(Names!$C$17,Names!$N$3,U628)</f>
        <v>PRLTCB-</v>
      </c>
      <c r="Y628" t="str">
        <f>IF(OR(W628=Dev!$GJ$82, W628=Dev!$GJ$83, W628=Dev!$GJ$84, W628=Dev!$GJ$85, W628=Dev!$GJ$86, W628=Dev!$GJ$87, W628=Dev!$GJ$88, W628=Dev!$GJ$89, W628=Dev!$GG$82, W628=Dev!$GG$83, W628=Dev!$GG$84, W628=Dev!$GG$85, W628=Dev!$GG$86),Names!$C$10,                   IF(OR(W628=Dev!$GJ$90, W628=Dev!$GJ$91, W628=Dev!$GJ$92, W628=Dev!$GJ$93, W628=Dev!$GJ$94, W628=Dev!$GJ$95, W628=Dev!$GJ$96, W628=Dev!$GJ$97, W628=Dev!$GH$82), Names!$C$11,""))</f>
        <v/>
      </c>
      <c r="Z628" t="str">
        <f ca="1">IFERROR(VLOOKUP(M628,Racks!$H$4:$M$30,6),"")</f>
        <v/>
      </c>
      <c r="AA628" t="str">
        <f>IF(R628="","",CONCATENATE(S628,Names!$H$3,T628,Names!$J$3,Names!$K$3,Names!$L$3,V628))</f>
        <v/>
      </c>
      <c r="AB628" t="str">
        <f>IF(R628="","",CONCATENATE(V628,Names!$P$3,W628))</f>
        <v/>
      </c>
      <c r="AD628" t="str">
        <f t="shared" si="267"/>
        <v>CREATE</v>
      </c>
      <c r="AF628" t="str">
        <f t="shared" si="275"/>
        <v>??</v>
      </c>
      <c r="AH628" t="e">
        <f t="shared" ca="1" si="276"/>
        <v>#VALUE!</v>
      </c>
      <c r="AI628" t="str">
        <f t="shared" si="268"/>
        <v>AT</v>
      </c>
      <c r="AK628" t="str">
        <f t="shared" si="277"/>
        <v>??</v>
      </c>
      <c r="AM628" t="e">
        <f t="shared" ca="1" si="278"/>
        <v>#VALUE!</v>
      </c>
      <c r="AN628" t="str">
        <f t="shared" si="279"/>
        <v/>
      </c>
      <c r="AO628" t="str">
        <f t="shared" si="269"/>
        <v>KG</v>
      </c>
      <c r="AP628" t="str">
        <f t="shared" ca="1" si="280"/>
        <v/>
      </c>
      <c r="AQ628" t="str">
        <f t="shared" si="281"/>
        <v>??</v>
      </c>
      <c r="AS628" t="str">
        <f t="shared" si="282"/>
        <v/>
      </c>
      <c r="AT628" t="e">
        <f t="shared" ca="1" si="283"/>
        <v>#VALUE!</v>
      </c>
      <c r="AU628">
        <f t="shared" si="270"/>
        <v>5</v>
      </c>
      <c r="AV628" t="str">
        <f t="shared" si="284"/>
        <v>??</v>
      </c>
      <c r="AX628" t="str">
        <f t="shared" si="271"/>
        <v>staffanekstrom</v>
      </c>
      <c r="AY628" t="str">
        <f t="shared" si="272"/>
        <v>INSERTED</v>
      </c>
      <c r="AZ628" t="str">
        <f t="shared" si="273"/>
        <v/>
      </c>
      <c r="BD628" t="str">
        <f t="shared" si="274"/>
        <v>YES</v>
      </c>
      <c r="BF628" t="e">
        <f t="shared" ca="1" si="285"/>
        <v>#VALUE!</v>
      </c>
    </row>
    <row r="629" spans="1:58">
      <c r="A629">
        <v>623</v>
      </c>
      <c r="D629" s="1" t="e">
        <f ca="1">INDIRECT(ADDRESS($C629,D$5,,,Table!$A$1))</f>
        <v>#VALUE!</v>
      </c>
      <c r="E629" t="e">
        <f ca="1">INDIRECT(ADDRESS($C629,E$5,,,Table!$A$1))</f>
        <v>#VALUE!</v>
      </c>
      <c r="F629" t="e">
        <f ca="1">INDIRECT(ADDRESS($C629,F$5,,,Table!$A$1))</f>
        <v>#VALUE!</v>
      </c>
      <c r="G629" t="e">
        <f ca="1">INDIRECT(ADDRESS($C629,G$5,,,Table!$A$1))</f>
        <v>#VALUE!</v>
      </c>
      <c r="H629" t="e">
        <f ca="1">INDIRECT(ADDRESS($C629,H$5,,,Table!$A$1))</f>
        <v>#VALUE!</v>
      </c>
      <c r="J629" t="str">
        <f>IF(OR(I629=Dev!$CU$46, I629=Dev!$CU$47, I629=Dev!$CU$48, I629=Dev!$CU$49, I629=Dev!$CU$50, I629=Dev!$CU$51, I629=Dev!$CU$52, I629=Dev!$CU$53, I629=Dev!$CR$48, I629=Dev!$CR$49),$C$3,                                                                  IF(OR(I629=Dev!$CU$54, I629=Dev!$CU$55, I629=Dev!$CU$56, I629=Dev!$CU$57, I629=Dev!$CU$58, I629=Dev!$CU$59, I629=Dev!$CS$48), $D$3,""))</f>
        <v/>
      </c>
      <c r="K629" t="e">
        <f ca="1">CONCATENATE(E629,Names!$P$3,I629)</f>
        <v>#VALUE!</v>
      </c>
      <c r="M629" t="e">
        <f ca="1">INDIRECT(ADDRESS($C629,M$5,,,Table!$A$1))</f>
        <v>#VALUE!</v>
      </c>
      <c r="O629" t="str">
        <f t="shared" si="286"/>
        <v/>
      </c>
      <c r="Q629" t="str">
        <f t="shared" si="287"/>
        <v/>
      </c>
      <c r="S629" t="str">
        <f ca="1">IFERROR(VLOOKUP(M629,Racks!$H$4:$M$30,Racks!$I$2),"")</f>
        <v/>
      </c>
      <c r="T629" t="str">
        <f ca="1">IFERROR(VLOOKUP(M629,Racks!$H$4:$M$30,Racks!$K$2),"")</f>
        <v/>
      </c>
      <c r="U629" t="str">
        <f t="shared" si="288"/>
        <v/>
      </c>
      <c r="V629" t="str">
        <f>CONCATENATE(Names!$C$17,Names!$N$3,U629)</f>
        <v>PRLTCB-</v>
      </c>
      <c r="Y629" t="str">
        <f>IF(OR(W629=Dev!$GJ$82, W629=Dev!$GJ$83, W629=Dev!$GJ$84, W629=Dev!$GJ$85, W629=Dev!$GJ$86, W629=Dev!$GJ$87, W629=Dev!$GJ$88, W629=Dev!$GJ$89, W629=Dev!$GG$82, W629=Dev!$GG$83, W629=Dev!$GG$84, W629=Dev!$GG$85, W629=Dev!$GG$86),Names!$C$10,                   IF(OR(W629=Dev!$GJ$90, W629=Dev!$GJ$91, W629=Dev!$GJ$92, W629=Dev!$GJ$93, W629=Dev!$GJ$94, W629=Dev!$GJ$95, W629=Dev!$GJ$96, W629=Dev!$GJ$97, W629=Dev!$GH$82), Names!$C$11,""))</f>
        <v/>
      </c>
      <c r="Z629" t="str">
        <f ca="1">IFERROR(VLOOKUP(M629,Racks!$H$4:$M$30,6),"")</f>
        <v/>
      </c>
      <c r="AA629" t="str">
        <f>IF(R629="","",CONCATENATE(S629,Names!$H$3,T629,Names!$J$3,Names!$K$3,Names!$L$3,V629))</f>
        <v/>
      </c>
      <c r="AB629" t="str">
        <f>IF(R629="","",CONCATENATE(V629,Names!$P$3,W629))</f>
        <v/>
      </c>
      <c r="AD629" t="str">
        <f t="shared" si="267"/>
        <v>CREATE</v>
      </c>
      <c r="AF629" t="str">
        <f t="shared" si="275"/>
        <v>??</v>
      </c>
      <c r="AH629" t="e">
        <f t="shared" ca="1" si="276"/>
        <v>#VALUE!</v>
      </c>
      <c r="AI629" t="str">
        <f t="shared" si="268"/>
        <v>AT</v>
      </c>
      <c r="AK629" t="str">
        <f t="shared" si="277"/>
        <v>??</v>
      </c>
      <c r="AM629" t="e">
        <f t="shared" ca="1" si="278"/>
        <v>#VALUE!</v>
      </c>
      <c r="AN629" t="str">
        <f t="shared" si="279"/>
        <v/>
      </c>
      <c r="AO629" t="str">
        <f t="shared" si="269"/>
        <v>KG</v>
      </c>
      <c r="AP629" t="str">
        <f t="shared" ca="1" si="280"/>
        <v/>
      </c>
      <c r="AQ629" t="str">
        <f t="shared" si="281"/>
        <v>??</v>
      </c>
      <c r="AS629" t="str">
        <f t="shared" si="282"/>
        <v/>
      </c>
      <c r="AT629" t="e">
        <f t="shared" ca="1" si="283"/>
        <v>#VALUE!</v>
      </c>
      <c r="AU629">
        <f t="shared" si="270"/>
        <v>5</v>
      </c>
      <c r="AV629" t="str">
        <f t="shared" si="284"/>
        <v>??</v>
      </c>
      <c r="AX629" t="str">
        <f t="shared" si="271"/>
        <v>staffanekstrom</v>
      </c>
      <c r="AY629" t="str">
        <f t="shared" si="272"/>
        <v>INSERTED</v>
      </c>
      <c r="AZ629" t="str">
        <f t="shared" si="273"/>
        <v/>
      </c>
      <c r="BD629" t="str">
        <f t="shared" si="274"/>
        <v>YES</v>
      </c>
      <c r="BF629" t="e">
        <f t="shared" ca="1" si="285"/>
        <v>#VALUE!</v>
      </c>
    </row>
    <row r="630" spans="1:58">
      <c r="A630">
        <v>624</v>
      </c>
      <c r="D630" s="1" t="e">
        <f ca="1">INDIRECT(ADDRESS($C630,D$5,,,Table!$A$1))</f>
        <v>#VALUE!</v>
      </c>
      <c r="E630" t="e">
        <f ca="1">INDIRECT(ADDRESS($C630,E$5,,,Table!$A$1))</f>
        <v>#VALUE!</v>
      </c>
      <c r="F630" t="e">
        <f ca="1">INDIRECT(ADDRESS($C630,F$5,,,Table!$A$1))</f>
        <v>#VALUE!</v>
      </c>
      <c r="G630" t="e">
        <f ca="1">INDIRECT(ADDRESS($C630,G$5,,,Table!$A$1))</f>
        <v>#VALUE!</v>
      </c>
      <c r="H630" t="e">
        <f ca="1">INDIRECT(ADDRESS($C630,H$5,,,Table!$A$1))</f>
        <v>#VALUE!</v>
      </c>
      <c r="J630" t="str">
        <f>IF(OR(I630=Dev!$CU$46, I630=Dev!$CU$47, I630=Dev!$CU$48, I630=Dev!$CU$49, I630=Dev!$CU$50, I630=Dev!$CU$51, I630=Dev!$CU$52, I630=Dev!$CU$53, I630=Dev!$CR$48, I630=Dev!$CR$49),$C$3,                                                                  IF(OR(I630=Dev!$CU$54, I630=Dev!$CU$55, I630=Dev!$CU$56, I630=Dev!$CU$57, I630=Dev!$CU$58, I630=Dev!$CU$59, I630=Dev!$CS$48), $D$3,""))</f>
        <v/>
      </c>
      <c r="K630" t="e">
        <f ca="1">CONCATENATE(E630,Names!$P$3,I630)</f>
        <v>#VALUE!</v>
      </c>
      <c r="M630" t="e">
        <f ca="1">INDIRECT(ADDRESS($C630,M$5,,,Table!$A$1))</f>
        <v>#VALUE!</v>
      </c>
      <c r="O630" t="str">
        <f t="shared" si="286"/>
        <v/>
      </c>
      <c r="Q630" t="str">
        <f t="shared" si="287"/>
        <v/>
      </c>
      <c r="S630" t="str">
        <f ca="1">IFERROR(VLOOKUP(M630,Racks!$H$4:$M$30,Racks!$I$2),"")</f>
        <v/>
      </c>
      <c r="T630" t="str">
        <f ca="1">IFERROR(VLOOKUP(M630,Racks!$H$4:$M$30,Racks!$K$2),"")</f>
        <v/>
      </c>
      <c r="U630" t="str">
        <f t="shared" si="288"/>
        <v/>
      </c>
      <c r="V630" t="str">
        <f>CONCATENATE(Names!$C$17,Names!$N$3,U630)</f>
        <v>PRLTCB-</v>
      </c>
      <c r="Y630" t="str">
        <f>IF(OR(W630=Dev!$GJ$82, W630=Dev!$GJ$83, W630=Dev!$GJ$84, W630=Dev!$GJ$85, W630=Dev!$GJ$86, W630=Dev!$GJ$87, W630=Dev!$GJ$88, W630=Dev!$GJ$89, W630=Dev!$GG$82, W630=Dev!$GG$83, W630=Dev!$GG$84, W630=Dev!$GG$85, W630=Dev!$GG$86),Names!$C$10,                   IF(OR(W630=Dev!$GJ$90, W630=Dev!$GJ$91, W630=Dev!$GJ$92, W630=Dev!$GJ$93, W630=Dev!$GJ$94, W630=Dev!$GJ$95, W630=Dev!$GJ$96, W630=Dev!$GJ$97, W630=Dev!$GH$82), Names!$C$11,""))</f>
        <v/>
      </c>
      <c r="Z630" t="str">
        <f ca="1">IFERROR(VLOOKUP(M630,Racks!$H$4:$M$30,6),"")</f>
        <v/>
      </c>
      <c r="AA630" t="str">
        <f>IF(R630="","",CONCATENATE(S630,Names!$H$3,T630,Names!$J$3,Names!$K$3,Names!$L$3,V630))</f>
        <v/>
      </c>
      <c r="AB630" t="str">
        <f>IF(R630="","",CONCATENATE(V630,Names!$P$3,W630))</f>
        <v/>
      </c>
      <c r="AD630" t="str">
        <f t="shared" si="267"/>
        <v>CREATE</v>
      </c>
      <c r="AF630" t="str">
        <f t="shared" si="275"/>
        <v>??</v>
      </c>
      <c r="AH630" t="e">
        <f t="shared" ca="1" si="276"/>
        <v>#VALUE!</v>
      </c>
      <c r="AI630" t="str">
        <f t="shared" si="268"/>
        <v>AT</v>
      </c>
      <c r="AK630" t="str">
        <f t="shared" si="277"/>
        <v>??</v>
      </c>
      <c r="AM630" t="e">
        <f t="shared" ca="1" si="278"/>
        <v>#VALUE!</v>
      </c>
      <c r="AN630" t="str">
        <f t="shared" si="279"/>
        <v/>
      </c>
      <c r="AO630" t="str">
        <f t="shared" si="269"/>
        <v>KG</v>
      </c>
      <c r="AP630" t="str">
        <f t="shared" ca="1" si="280"/>
        <v/>
      </c>
      <c r="AQ630" t="str">
        <f t="shared" si="281"/>
        <v>??</v>
      </c>
      <c r="AS630" t="str">
        <f t="shared" si="282"/>
        <v/>
      </c>
      <c r="AT630" t="e">
        <f t="shared" ca="1" si="283"/>
        <v>#VALUE!</v>
      </c>
      <c r="AU630">
        <f t="shared" si="270"/>
        <v>5</v>
      </c>
      <c r="AV630" t="str">
        <f t="shared" si="284"/>
        <v>??</v>
      </c>
      <c r="AX630" t="str">
        <f t="shared" si="271"/>
        <v>staffanekstrom</v>
      </c>
      <c r="AY630" t="str">
        <f t="shared" si="272"/>
        <v>INSERTED</v>
      </c>
      <c r="AZ630" t="str">
        <f t="shared" si="273"/>
        <v/>
      </c>
      <c r="BD630" t="str">
        <f t="shared" si="274"/>
        <v>YES</v>
      </c>
      <c r="BF630" t="e">
        <f t="shared" ca="1" si="285"/>
        <v>#VALUE!</v>
      </c>
    </row>
    <row r="631" spans="1:58">
      <c r="A631">
        <v>625</v>
      </c>
      <c r="D631" s="1" t="e">
        <f ca="1">INDIRECT(ADDRESS($C631,D$5,,,Table!$A$1))</f>
        <v>#VALUE!</v>
      </c>
      <c r="E631" t="e">
        <f ca="1">INDIRECT(ADDRESS($C631,E$5,,,Table!$A$1))</f>
        <v>#VALUE!</v>
      </c>
      <c r="F631" t="e">
        <f ca="1">INDIRECT(ADDRESS($C631,F$5,,,Table!$A$1))</f>
        <v>#VALUE!</v>
      </c>
      <c r="G631" t="e">
        <f ca="1">INDIRECT(ADDRESS($C631,G$5,,,Table!$A$1))</f>
        <v>#VALUE!</v>
      </c>
      <c r="H631" t="e">
        <f ca="1">INDIRECT(ADDRESS($C631,H$5,,,Table!$A$1))</f>
        <v>#VALUE!</v>
      </c>
      <c r="J631" t="str">
        <f>IF(OR(I631=Dev!$CU$46, I631=Dev!$CU$47, I631=Dev!$CU$48, I631=Dev!$CU$49, I631=Dev!$CU$50, I631=Dev!$CU$51, I631=Dev!$CU$52, I631=Dev!$CU$53, I631=Dev!$CR$48, I631=Dev!$CR$49),$C$3,                                                                  IF(OR(I631=Dev!$CU$54, I631=Dev!$CU$55, I631=Dev!$CU$56, I631=Dev!$CU$57, I631=Dev!$CU$58, I631=Dev!$CU$59, I631=Dev!$CS$48), $D$3,""))</f>
        <v/>
      </c>
      <c r="K631" t="e">
        <f ca="1">CONCATENATE(E631,Names!$P$3,I631)</f>
        <v>#VALUE!</v>
      </c>
      <c r="M631" t="e">
        <f ca="1">INDIRECT(ADDRESS($C631,M$5,,,Table!$A$1))</f>
        <v>#VALUE!</v>
      </c>
      <c r="O631" t="str">
        <f t="shared" si="286"/>
        <v/>
      </c>
      <c r="Q631" t="str">
        <f t="shared" si="287"/>
        <v/>
      </c>
      <c r="S631" t="str">
        <f ca="1">IFERROR(VLOOKUP(M631,Racks!$H$4:$M$30,Racks!$I$2),"")</f>
        <v/>
      </c>
      <c r="T631" t="str">
        <f ca="1">IFERROR(VLOOKUP(M631,Racks!$H$4:$M$30,Racks!$K$2),"")</f>
        <v/>
      </c>
      <c r="U631" t="str">
        <f t="shared" si="288"/>
        <v/>
      </c>
      <c r="V631" t="str">
        <f>CONCATENATE(Names!$C$17,Names!$N$3,U631)</f>
        <v>PRLTCB-</v>
      </c>
      <c r="Y631" t="str">
        <f>IF(OR(W631=Dev!$GJ$82, W631=Dev!$GJ$83, W631=Dev!$GJ$84, W631=Dev!$GJ$85, W631=Dev!$GJ$86, W631=Dev!$GJ$87, W631=Dev!$GJ$88, W631=Dev!$GJ$89, W631=Dev!$GG$82, W631=Dev!$GG$83, W631=Dev!$GG$84, W631=Dev!$GG$85, W631=Dev!$GG$86),Names!$C$10,                   IF(OR(W631=Dev!$GJ$90, W631=Dev!$GJ$91, W631=Dev!$GJ$92, W631=Dev!$GJ$93, W631=Dev!$GJ$94, W631=Dev!$GJ$95, W631=Dev!$GJ$96, W631=Dev!$GJ$97, W631=Dev!$GH$82), Names!$C$11,""))</f>
        <v/>
      </c>
      <c r="Z631" t="str">
        <f ca="1">IFERROR(VLOOKUP(M631,Racks!$H$4:$M$30,6),"")</f>
        <v/>
      </c>
      <c r="AA631" t="str">
        <f>IF(R631="","",CONCATENATE(S631,Names!$H$3,T631,Names!$J$3,Names!$K$3,Names!$L$3,V631))</f>
        <v/>
      </c>
      <c r="AB631" t="str">
        <f>IF(R631="","",CONCATENATE(V631,Names!$P$3,W631))</f>
        <v/>
      </c>
      <c r="AD631" t="str">
        <f t="shared" si="267"/>
        <v>CREATE</v>
      </c>
      <c r="AF631" t="str">
        <f t="shared" si="275"/>
        <v>??</v>
      </c>
      <c r="AH631" t="e">
        <f t="shared" ca="1" si="276"/>
        <v>#VALUE!</v>
      </c>
      <c r="AI631" t="str">
        <f t="shared" si="268"/>
        <v>AT</v>
      </c>
      <c r="AK631" t="str">
        <f t="shared" si="277"/>
        <v>??</v>
      </c>
      <c r="AM631" t="e">
        <f t="shared" ca="1" si="278"/>
        <v>#VALUE!</v>
      </c>
      <c r="AN631" t="str">
        <f t="shared" si="279"/>
        <v/>
      </c>
      <c r="AO631" t="str">
        <f t="shared" si="269"/>
        <v>KG</v>
      </c>
      <c r="AP631" t="str">
        <f t="shared" ca="1" si="280"/>
        <v/>
      </c>
      <c r="AQ631" t="str">
        <f t="shared" si="281"/>
        <v>??</v>
      </c>
      <c r="AS631" t="str">
        <f t="shared" si="282"/>
        <v/>
      </c>
      <c r="AT631" t="e">
        <f t="shared" ca="1" si="283"/>
        <v>#VALUE!</v>
      </c>
      <c r="AU631">
        <f t="shared" si="270"/>
        <v>5</v>
      </c>
      <c r="AV631" t="str">
        <f t="shared" si="284"/>
        <v>??</v>
      </c>
      <c r="AX631" t="str">
        <f t="shared" si="271"/>
        <v>staffanekstrom</v>
      </c>
      <c r="AY631" t="str">
        <f t="shared" si="272"/>
        <v>INSERTED</v>
      </c>
      <c r="AZ631" t="str">
        <f t="shared" si="273"/>
        <v/>
      </c>
      <c r="BD631" t="str">
        <f t="shared" si="274"/>
        <v>YES</v>
      </c>
      <c r="BF631" t="e">
        <f t="shared" ca="1" si="285"/>
        <v>#VALUE!</v>
      </c>
    </row>
    <row r="632" spans="1:58">
      <c r="A632">
        <v>626</v>
      </c>
      <c r="D632" s="1" t="e">
        <f ca="1">INDIRECT(ADDRESS($C632,D$5,,,Table!$A$1))</f>
        <v>#VALUE!</v>
      </c>
      <c r="E632" t="e">
        <f ca="1">INDIRECT(ADDRESS($C632,E$5,,,Table!$A$1))</f>
        <v>#VALUE!</v>
      </c>
      <c r="F632" t="e">
        <f ca="1">INDIRECT(ADDRESS($C632,F$5,,,Table!$A$1))</f>
        <v>#VALUE!</v>
      </c>
      <c r="G632" t="e">
        <f ca="1">INDIRECT(ADDRESS($C632,G$5,,,Table!$A$1))</f>
        <v>#VALUE!</v>
      </c>
      <c r="H632" t="e">
        <f ca="1">INDIRECT(ADDRESS($C632,H$5,,,Table!$A$1))</f>
        <v>#VALUE!</v>
      </c>
      <c r="J632" t="str">
        <f>IF(OR(I632=Dev!$CU$46, I632=Dev!$CU$47, I632=Dev!$CU$48, I632=Dev!$CU$49, I632=Dev!$CU$50, I632=Dev!$CU$51, I632=Dev!$CU$52, I632=Dev!$CU$53, I632=Dev!$CR$48, I632=Dev!$CR$49),$C$3,                                                                  IF(OR(I632=Dev!$CU$54, I632=Dev!$CU$55, I632=Dev!$CU$56, I632=Dev!$CU$57, I632=Dev!$CU$58, I632=Dev!$CU$59, I632=Dev!$CS$48), $D$3,""))</f>
        <v/>
      </c>
      <c r="K632" t="e">
        <f ca="1">CONCATENATE(E632,Names!$P$3,I632)</f>
        <v>#VALUE!</v>
      </c>
      <c r="M632" t="e">
        <f ca="1">INDIRECT(ADDRESS($C632,M$5,,,Table!$A$1))</f>
        <v>#VALUE!</v>
      </c>
      <c r="O632" t="str">
        <f t="shared" si="286"/>
        <v/>
      </c>
      <c r="Q632" t="str">
        <f t="shared" si="287"/>
        <v/>
      </c>
      <c r="S632" t="str">
        <f ca="1">IFERROR(VLOOKUP(M632,Racks!$H$4:$M$30,Racks!$I$2),"")</f>
        <v/>
      </c>
      <c r="T632" t="str">
        <f ca="1">IFERROR(VLOOKUP(M632,Racks!$H$4:$M$30,Racks!$K$2),"")</f>
        <v/>
      </c>
      <c r="U632" t="str">
        <f t="shared" si="288"/>
        <v/>
      </c>
      <c r="V632" t="str">
        <f>CONCATENATE(Names!$C$17,Names!$N$3,U632)</f>
        <v>PRLTCB-</v>
      </c>
      <c r="Y632" t="str">
        <f>IF(OR(W632=Dev!$GJ$82, W632=Dev!$GJ$83, W632=Dev!$GJ$84, W632=Dev!$GJ$85, W632=Dev!$GJ$86, W632=Dev!$GJ$87, W632=Dev!$GJ$88, W632=Dev!$GJ$89, W632=Dev!$GG$82, W632=Dev!$GG$83, W632=Dev!$GG$84, W632=Dev!$GG$85, W632=Dev!$GG$86),Names!$C$10,                   IF(OR(W632=Dev!$GJ$90, W632=Dev!$GJ$91, W632=Dev!$GJ$92, W632=Dev!$GJ$93, W632=Dev!$GJ$94, W632=Dev!$GJ$95, W632=Dev!$GJ$96, W632=Dev!$GJ$97, W632=Dev!$GH$82), Names!$C$11,""))</f>
        <v/>
      </c>
      <c r="Z632" t="str">
        <f ca="1">IFERROR(VLOOKUP(M632,Racks!$H$4:$M$30,6),"")</f>
        <v/>
      </c>
      <c r="AA632" t="str">
        <f>IF(R632="","",CONCATENATE(S632,Names!$H$3,T632,Names!$J$3,Names!$K$3,Names!$L$3,V632))</f>
        <v/>
      </c>
      <c r="AB632" t="str">
        <f>IF(R632="","",CONCATENATE(V632,Names!$P$3,W632))</f>
        <v/>
      </c>
      <c r="AD632" t="str">
        <f t="shared" si="267"/>
        <v>CREATE</v>
      </c>
      <c r="AF632" t="str">
        <f t="shared" si="275"/>
        <v>??</v>
      </c>
      <c r="AH632" t="e">
        <f t="shared" ca="1" si="276"/>
        <v>#VALUE!</v>
      </c>
      <c r="AI632" t="str">
        <f t="shared" si="268"/>
        <v>AT</v>
      </c>
      <c r="AK632" t="str">
        <f t="shared" si="277"/>
        <v>??</v>
      </c>
      <c r="AM632" t="e">
        <f t="shared" ca="1" si="278"/>
        <v>#VALUE!</v>
      </c>
      <c r="AN632" t="str">
        <f t="shared" si="279"/>
        <v/>
      </c>
      <c r="AO632" t="str">
        <f t="shared" si="269"/>
        <v>KG</v>
      </c>
      <c r="AP632" t="str">
        <f t="shared" ca="1" si="280"/>
        <v/>
      </c>
      <c r="AQ632" t="str">
        <f t="shared" si="281"/>
        <v>??</v>
      </c>
      <c r="AS632" t="str">
        <f t="shared" si="282"/>
        <v/>
      </c>
      <c r="AT632" t="e">
        <f t="shared" ca="1" si="283"/>
        <v>#VALUE!</v>
      </c>
      <c r="AU632">
        <f t="shared" si="270"/>
        <v>5</v>
      </c>
      <c r="AV632" t="str">
        <f t="shared" si="284"/>
        <v>??</v>
      </c>
      <c r="AX632" t="str">
        <f t="shared" si="271"/>
        <v>staffanekstrom</v>
      </c>
      <c r="AY632" t="str">
        <f t="shared" si="272"/>
        <v>INSERTED</v>
      </c>
      <c r="AZ632" t="str">
        <f t="shared" si="273"/>
        <v/>
      </c>
      <c r="BD632" t="str">
        <f t="shared" si="274"/>
        <v>YES</v>
      </c>
      <c r="BF632" t="e">
        <f t="shared" ca="1" si="285"/>
        <v>#VALUE!</v>
      </c>
    </row>
    <row r="633" spans="1:58">
      <c r="A633">
        <v>627</v>
      </c>
      <c r="D633" s="1" t="e">
        <f ca="1">INDIRECT(ADDRESS($C633,D$5,,,Table!$A$1))</f>
        <v>#VALUE!</v>
      </c>
      <c r="E633" t="e">
        <f ca="1">INDIRECT(ADDRESS($C633,E$5,,,Table!$A$1))</f>
        <v>#VALUE!</v>
      </c>
      <c r="F633" t="e">
        <f ca="1">INDIRECT(ADDRESS($C633,F$5,,,Table!$A$1))</f>
        <v>#VALUE!</v>
      </c>
      <c r="G633" t="e">
        <f ca="1">INDIRECT(ADDRESS($C633,G$5,,,Table!$A$1))</f>
        <v>#VALUE!</v>
      </c>
      <c r="H633" t="e">
        <f ca="1">INDIRECT(ADDRESS($C633,H$5,,,Table!$A$1))</f>
        <v>#VALUE!</v>
      </c>
      <c r="J633" t="str">
        <f>IF(OR(I633=Dev!$CU$46, I633=Dev!$CU$47, I633=Dev!$CU$48, I633=Dev!$CU$49, I633=Dev!$CU$50, I633=Dev!$CU$51, I633=Dev!$CU$52, I633=Dev!$CU$53, I633=Dev!$CR$48, I633=Dev!$CR$49),$C$3,                                                                  IF(OR(I633=Dev!$CU$54, I633=Dev!$CU$55, I633=Dev!$CU$56, I633=Dev!$CU$57, I633=Dev!$CU$58, I633=Dev!$CU$59, I633=Dev!$CS$48), $D$3,""))</f>
        <v/>
      </c>
      <c r="K633" t="e">
        <f ca="1">CONCATENATE(E633,Names!$P$3,I633)</f>
        <v>#VALUE!</v>
      </c>
      <c r="M633" t="e">
        <f ca="1">INDIRECT(ADDRESS($C633,M$5,,,Table!$A$1))</f>
        <v>#VALUE!</v>
      </c>
      <c r="O633" t="str">
        <f t="shared" si="286"/>
        <v/>
      </c>
      <c r="Q633" t="str">
        <f t="shared" si="287"/>
        <v/>
      </c>
      <c r="S633" t="str">
        <f ca="1">IFERROR(VLOOKUP(M633,Racks!$H$4:$M$30,Racks!$I$2),"")</f>
        <v/>
      </c>
      <c r="T633" t="str">
        <f ca="1">IFERROR(VLOOKUP(M633,Racks!$H$4:$M$30,Racks!$K$2),"")</f>
        <v/>
      </c>
      <c r="U633" t="str">
        <f t="shared" si="288"/>
        <v/>
      </c>
      <c r="V633" t="str">
        <f>CONCATENATE(Names!$C$17,Names!$N$3,U633)</f>
        <v>PRLTCB-</v>
      </c>
      <c r="Y633" t="str">
        <f>IF(OR(W633=Dev!$GJ$82, W633=Dev!$GJ$83, W633=Dev!$GJ$84, W633=Dev!$GJ$85, W633=Dev!$GJ$86, W633=Dev!$GJ$87, W633=Dev!$GJ$88, W633=Dev!$GJ$89, W633=Dev!$GG$82, W633=Dev!$GG$83, W633=Dev!$GG$84, W633=Dev!$GG$85, W633=Dev!$GG$86),Names!$C$10,                   IF(OR(W633=Dev!$GJ$90, W633=Dev!$GJ$91, W633=Dev!$GJ$92, W633=Dev!$GJ$93, W633=Dev!$GJ$94, W633=Dev!$GJ$95, W633=Dev!$GJ$96, W633=Dev!$GJ$97, W633=Dev!$GH$82), Names!$C$11,""))</f>
        <v/>
      </c>
      <c r="Z633" t="str">
        <f ca="1">IFERROR(VLOOKUP(M633,Racks!$H$4:$M$30,6),"")</f>
        <v/>
      </c>
      <c r="AA633" t="str">
        <f>IF(R633="","",CONCATENATE(S633,Names!$H$3,T633,Names!$J$3,Names!$K$3,Names!$L$3,V633))</f>
        <v/>
      </c>
      <c r="AB633" t="str">
        <f>IF(R633="","",CONCATENATE(V633,Names!$P$3,W633))</f>
        <v/>
      </c>
      <c r="AD633" t="str">
        <f t="shared" si="267"/>
        <v>CREATE</v>
      </c>
      <c r="AF633" t="str">
        <f t="shared" si="275"/>
        <v>??</v>
      </c>
      <c r="AH633" t="e">
        <f t="shared" ca="1" si="276"/>
        <v>#VALUE!</v>
      </c>
      <c r="AI633" t="str">
        <f t="shared" si="268"/>
        <v>AT</v>
      </c>
      <c r="AK633" t="str">
        <f t="shared" si="277"/>
        <v>??</v>
      </c>
      <c r="AM633" t="e">
        <f t="shared" ca="1" si="278"/>
        <v>#VALUE!</v>
      </c>
      <c r="AN633" t="str">
        <f t="shared" si="279"/>
        <v/>
      </c>
      <c r="AO633" t="str">
        <f t="shared" si="269"/>
        <v>KG</v>
      </c>
      <c r="AP633" t="str">
        <f t="shared" ca="1" si="280"/>
        <v/>
      </c>
      <c r="AQ633" t="str">
        <f t="shared" si="281"/>
        <v>??</v>
      </c>
      <c r="AS633" t="str">
        <f t="shared" si="282"/>
        <v/>
      </c>
      <c r="AT633" t="e">
        <f t="shared" ca="1" si="283"/>
        <v>#VALUE!</v>
      </c>
      <c r="AU633">
        <f t="shared" si="270"/>
        <v>5</v>
      </c>
      <c r="AV633" t="str">
        <f t="shared" si="284"/>
        <v>??</v>
      </c>
      <c r="AX633" t="str">
        <f t="shared" si="271"/>
        <v>staffanekstrom</v>
      </c>
      <c r="AY633" t="str">
        <f t="shared" si="272"/>
        <v>INSERTED</v>
      </c>
      <c r="AZ633" t="str">
        <f t="shared" si="273"/>
        <v/>
      </c>
      <c r="BD633" t="str">
        <f t="shared" si="274"/>
        <v>YES</v>
      </c>
      <c r="BF633" t="e">
        <f t="shared" ca="1" si="285"/>
        <v>#VALUE!</v>
      </c>
    </row>
    <row r="634" spans="1:58">
      <c r="A634">
        <v>628</v>
      </c>
      <c r="D634" s="1" t="e">
        <f ca="1">INDIRECT(ADDRESS($C634,D$5,,,Table!$A$1))</f>
        <v>#VALUE!</v>
      </c>
      <c r="E634" t="e">
        <f ca="1">INDIRECT(ADDRESS($C634,E$5,,,Table!$A$1))</f>
        <v>#VALUE!</v>
      </c>
      <c r="F634" t="e">
        <f ca="1">INDIRECT(ADDRESS($C634,F$5,,,Table!$A$1))</f>
        <v>#VALUE!</v>
      </c>
      <c r="G634" t="e">
        <f ca="1">INDIRECT(ADDRESS($C634,G$5,,,Table!$A$1))</f>
        <v>#VALUE!</v>
      </c>
      <c r="H634" t="e">
        <f ca="1">INDIRECT(ADDRESS($C634,H$5,,,Table!$A$1))</f>
        <v>#VALUE!</v>
      </c>
      <c r="J634" t="str">
        <f>IF(OR(I634=Dev!$CU$46, I634=Dev!$CU$47, I634=Dev!$CU$48, I634=Dev!$CU$49, I634=Dev!$CU$50, I634=Dev!$CU$51, I634=Dev!$CU$52, I634=Dev!$CU$53, I634=Dev!$CR$48, I634=Dev!$CR$49),$C$3,                                                                  IF(OR(I634=Dev!$CU$54, I634=Dev!$CU$55, I634=Dev!$CU$56, I634=Dev!$CU$57, I634=Dev!$CU$58, I634=Dev!$CU$59, I634=Dev!$CS$48), $D$3,""))</f>
        <v/>
      </c>
      <c r="K634" t="e">
        <f ca="1">CONCATENATE(E634,Names!$P$3,I634)</f>
        <v>#VALUE!</v>
      </c>
      <c r="M634" t="e">
        <f ca="1">INDIRECT(ADDRESS($C634,M$5,,,Table!$A$1))</f>
        <v>#VALUE!</v>
      </c>
      <c r="O634" t="str">
        <f t="shared" si="286"/>
        <v/>
      </c>
      <c r="Q634" t="str">
        <f t="shared" si="287"/>
        <v/>
      </c>
      <c r="S634" t="str">
        <f ca="1">IFERROR(VLOOKUP(M634,Racks!$H$4:$M$30,Racks!$I$2),"")</f>
        <v/>
      </c>
      <c r="T634" t="str">
        <f ca="1">IFERROR(VLOOKUP(M634,Racks!$H$4:$M$30,Racks!$K$2),"")</f>
        <v/>
      </c>
      <c r="U634" t="str">
        <f t="shared" si="288"/>
        <v/>
      </c>
      <c r="V634" t="str">
        <f>CONCATENATE(Names!$C$17,Names!$N$3,U634)</f>
        <v>PRLTCB-</v>
      </c>
      <c r="Y634" t="str">
        <f>IF(OR(W634=Dev!$GJ$82, W634=Dev!$GJ$83, W634=Dev!$GJ$84, W634=Dev!$GJ$85, W634=Dev!$GJ$86, W634=Dev!$GJ$87, W634=Dev!$GJ$88, W634=Dev!$GJ$89, W634=Dev!$GG$82, W634=Dev!$GG$83, W634=Dev!$GG$84, W634=Dev!$GG$85, W634=Dev!$GG$86),Names!$C$10,                   IF(OR(W634=Dev!$GJ$90, W634=Dev!$GJ$91, W634=Dev!$GJ$92, W634=Dev!$GJ$93, W634=Dev!$GJ$94, W634=Dev!$GJ$95, W634=Dev!$GJ$96, W634=Dev!$GJ$97, W634=Dev!$GH$82), Names!$C$11,""))</f>
        <v/>
      </c>
      <c r="Z634" t="str">
        <f ca="1">IFERROR(VLOOKUP(M634,Racks!$H$4:$M$30,6),"")</f>
        <v/>
      </c>
      <c r="AA634" t="str">
        <f>IF(R634="","",CONCATENATE(S634,Names!$H$3,T634,Names!$J$3,Names!$K$3,Names!$L$3,V634))</f>
        <v/>
      </c>
      <c r="AB634" t="str">
        <f>IF(R634="","",CONCATENATE(V634,Names!$P$3,W634))</f>
        <v/>
      </c>
      <c r="AD634" t="str">
        <f t="shared" si="267"/>
        <v>CREATE</v>
      </c>
      <c r="AF634" t="str">
        <f t="shared" si="275"/>
        <v>??</v>
      </c>
      <c r="AH634" t="e">
        <f t="shared" ca="1" si="276"/>
        <v>#VALUE!</v>
      </c>
      <c r="AI634" t="str">
        <f t="shared" si="268"/>
        <v>AT</v>
      </c>
      <c r="AK634" t="str">
        <f t="shared" si="277"/>
        <v>??</v>
      </c>
      <c r="AM634" t="e">
        <f t="shared" ca="1" si="278"/>
        <v>#VALUE!</v>
      </c>
      <c r="AN634" t="str">
        <f t="shared" si="279"/>
        <v/>
      </c>
      <c r="AO634" t="str">
        <f t="shared" si="269"/>
        <v>KG</v>
      </c>
      <c r="AP634" t="str">
        <f t="shared" ca="1" si="280"/>
        <v/>
      </c>
      <c r="AQ634" t="str">
        <f t="shared" si="281"/>
        <v>??</v>
      </c>
      <c r="AS634" t="str">
        <f t="shared" si="282"/>
        <v/>
      </c>
      <c r="AT634" t="e">
        <f t="shared" ca="1" si="283"/>
        <v>#VALUE!</v>
      </c>
      <c r="AU634">
        <f t="shared" si="270"/>
        <v>5</v>
      </c>
      <c r="AV634" t="str">
        <f t="shared" si="284"/>
        <v>??</v>
      </c>
      <c r="AX634" t="str">
        <f t="shared" si="271"/>
        <v>staffanekstrom</v>
      </c>
      <c r="AY634" t="str">
        <f t="shared" si="272"/>
        <v>INSERTED</v>
      </c>
      <c r="AZ634" t="str">
        <f t="shared" si="273"/>
        <v/>
      </c>
      <c r="BD634" t="str">
        <f t="shared" si="274"/>
        <v>YES</v>
      </c>
      <c r="BF634" t="e">
        <f t="shared" ca="1" si="285"/>
        <v>#VALUE!</v>
      </c>
    </row>
    <row r="635" spans="1:58">
      <c r="A635">
        <v>629</v>
      </c>
      <c r="D635" s="1" t="e">
        <f ca="1">INDIRECT(ADDRESS($C635,D$5,,,Table!$A$1))</f>
        <v>#VALUE!</v>
      </c>
      <c r="E635" t="e">
        <f ca="1">INDIRECT(ADDRESS($C635,E$5,,,Table!$A$1))</f>
        <v>#VALUE!</v>
      </c>
      <c r="F635" t="e">
        <f ca="1">INDIRECT(ADDRESS($C635,F$5,,,Table!$A$1))</f>
        <v>#VALUE!</v>
      </c>
      <c r="G635" t="e">
        <f ca="1">INDIRECT(ADDRESS($C635,G$5,,,Table!$A$1))</f>
        <v>#VALUE!</v>
      </c>
      <c r="H635" t="e">
        <f ca="1">INDIRECT(ADDRESS($C635,H$5,,,Table!$A$1))</f>
        <v>#VALUE!</v>
      </c>
      <c r="J635" t="str">
        <f>IF(OR(I635=Dev!$CU$46, I635=Dev!$CU$47, I635=Dev!$CU$48, I635=Dev!$CU$49, I635=Dev!$CU$50, I635=Dev!$CU$51, I635=Dev!$CU$52, I635=Dev!$CU$53, I635=Dev!$CR$48, I635=Dev!$CR$49),$C$3,                                                                  IF(OR(I635=Dev!$CU$54, I635=Dev!$CU$55, I635=Dev!$CU$56, I635=Dev!$CU$57, I635=Dev!$CU$58, I635=Dev!$CU$59, I635=Dev!$CS$48), $D$3,""))</f>
        <v/>
      </c>
      <c r="K635" t="e">
        <f ca="1">CONCATENATE(E635,Names!$P$3,I635)</f>
        <v>#VALUE!</v>
      </c>
      <c r="M635" t="e">
        <f ca="1">INDIRECT(ADDRESS($C635,M$5,,,Table!$A$1))</f>
        <v>#VALUE!</v>
      </c>
      <c r="O635" t="str">
        <f t="shared" si="286"/>
        <v/>
      </c>
      <c r="Q635" t="str">
        <f t="shared" si="287"/>
        <v/>
      </c>
      <c r="S635" t="str">
        <f ca="1">IFERROR(VLOOKUP(M635,Racks!$H$4:$M$30,Racks!$I$2),"")</f>
        <v/>
      </c>
      <c r="T635" t="str">
        <f ca="1">IFERROR(VLOOKUP(M635,Racks!$H$4:$M$30,Racks!$K$2),"")</f>
        <v/>
      </c>
      <c r="U635" t="str">
        <f t="shared" si="288"/>
        <v/>
      </c>
      <c r="V635" t="str">
        <f>CONCATENATE(Names!$C$17,Names!$N$3,U635)</f>
        <v>PRLTCB-</v>
      </c>
      <c r="Y635" t="str">
        <f>IF(OR(W635=Dev!$GJ$82, W635=Dev!$GJ$83, W635=Dev!$GJ$84, W635=Dev!$GJ$85, W635=Dev!$GJ$86, W635=Dev!$GJ$87, W635=Dev!$GJ$88, W635=Dev!$GJ$89, W635=Dev!$GG$82, W635=Dev!$GG$83, W635=Dev!$GG$84, W635=Dev!$GG$85, W635=Dev!$GG$86),Names!$C$10,                   IF(OR(W635=Dev!$GJ$90, W635=Dev!$GJ$91, W635=Dev!$GJ$92, W635=Dev!$GJ$93, W635=Dev!$GJ$94, W635=Dev!$GJ$95, W635=Dev!$GJ$96, W635=Dev!$GJ$97, W635=Dev!$GH$82), Names!$C$11,""))</f>
        <v/>
      </c>
      <c r="Z635" t="str">
        <f ca="1">IFERROR(VLOOKUP(M635,Racks!$H$4:$M$30,6),"")</f>
        <v/>
      </c>
      <c r="AA635" t="str">
        <f>IF(R635="","",CONCATENATE(S635,Names!$H$3,T635,Names!$J$3,Names!$K$3,Names!$L$3,V635))</f>
        <v/>
      </c>
      <c r="AB635" t="str">
        <f>IF(R635="","",CONCATENATE(V635,Names!$P$3,W635))</f>
        <v/>
      </c>
      <c r="AD635" t="str">
        <f t="shared" si="267"/>
        <v>CREATE</v>
      </c>
      <c r="AF635" t="str">
        <f t="shared" si="275"/>
        <v>??</v>
      </c>
      <c r="AH635" t="e">
        <f t="shared" ca="1" si="276"/>
        <v>#VALUE!</v>
      </c>
      <c r="AI635" t="str">
        <f t="shared" si="268"/>
        <v>AT</v>
      </c>
      <c r="AK635" t="str">
        <f t="shared" si="277"/>
        <v>??</v>
      </c>
      <c r="AM635" t="e">
        <f t="shared" ca="1" si="278"/>
        <v>#VALUE!</v>
      </c>
      <c r="AN635" t="str">
        <f t="shared" si="279"/>
        <v/>
      </c>
      <c r="AO635" t="str">
        <f t="shared" si="269"/>
        <v>KG</v>
      </c>
      <c r="AP635" t="str">
        <f t="shared" ca="1" si="280"/>
        <v/>
      </c>
      <c r="AQ635" t="str">
        <f t="shared" si="281"/>
        <v>??</v>
      </c>
      <c r="AS635" t="str">
        <f t="shared" si="282"/>
        <v/>
      </c>
      <c r="AT635" t="e">
        <f t="shared" ca="1" si="283"/>
        <v>#VALUE!</v>
      </c>
      <c r="AU635">
        <f t="shared" si="270"/>
        <v>5</v>
      </c>
      <c r="AV635" t="str">
        <f t="shared" si="284"/>
        <v>??</v>
      </c>
      <c r="AX635" t="str">
        <f t="shared" si="271"/>
        <v>staffanekstrom</v>
      </c>
      <c r="AY635" t="str">
        <f t="shared" si="272"/>
        <v>INSERTED</v>
      </c>
      <c r="AZ635" t="str">
        <f t="shared" si="273"/>
        <v/>
      </c>
      <c r="BD635" t="str">
        <f t="shared" si="274"/>
        <v>YES</v>
      </c>
      <c r="BF635" t="e">
        <f t="shared" ca="1" si="285"/>
        <v>#VALUE!</v>
      </c>
    </row>
    <row r="636" spans="1:58">
      <c r="A636">
        <v>630</v>
      </c>
      <c r="D636" s="1" t="e">
        <f ca="1">INDIRECT(ADDRESS($C636,D$5,,,Table!$A$1))</f>
        <v>#VALUE!</v>
      </c>
      <c r="E636" t="e">
        <f ca="1">INDIRECT(ADDRESS($C636,E$5,,,Table!$A$1))</f>
        <v>#VALUE!</v>
      </c>
      <c r="F636" t="e">
        <f ca="1">INDIRECT(ADDRESS($C636,F$5,,,Table!$A$1))</f>
        <v>#VALUE!</v>
      </c>
      <c r="G636" t="e">
        <f ca="1">INDIRECT(ADDRESS($C636,G$5,,,Table!$A$1))</f>
        <v>#VALUE!</v>
      </c>
      <c r="H636" t="e">
        <f ca="1">INDIRECT(ADDRESS($C636,H$5,,,Table!$A$1))</f>
        <v>#VALUE!</v>
      </c>
      <c r="J636" t="str">
        <f>IF(OR(I636=Dev!$CU$46, I636=Dev!$CU$47, I636=Dev!$CU$48, I636=Dev!$CU$49, I636=Dev!$CU$50, I636=Dev!$CU$51, I636=Dev!$CU$52, I636=Dev!$CU$53, I636=Dev!$CR$48, I636=Dev!$CR$49),$C$3,                                                                  IF(OR(I636=Dev!$CU$54, I636=Dev!$CU$55, I636=Dev!$CU$56, I636=Dev!$CU$57, I636=Dev!$CU$58, I636=Dev!$CU$59, I636=Dev!$CS$48), $D$3,""))</f>
        <v/>
      </c>
      <c r="K636" t="e">
        <f ca="1">CONCATENATE(E636,Names!$P$3,I636)</f>
        <v>#VALUE!</v>
      </c>
      <c r="M636" t="e">
        <f ca="1">INDIRECT(ADDRESS($C636,M$5,,,Table!$A$1))</f>
        <v>#VALUE!</v>
      </c>
      <c r="O636" t="str">
        <f t="shared" si="286"/>
        <v/>
      </c>
      <c r="Q636" t="str">
        <f t="shared" si="287"/>
        <v/>
      </c>
      <c r="S636" t="str">
        <f ca="1">IFERROR(VLOOKUP(M636,Racks!$H$4:$M$30,Racks!$I$2),"")</f>
        <v/>
      </c>
      <c r="T636" t="str">
        <f ca="1">IFERROR(VLOOKUP(M636,Racks!$H$4:$M$30,Racks!$K$2),"")</f>
        <v/>
      </c>
      <c r="U636" t="str">
        <f t="shared" si="288"/>
        <v/>
      </c>
      <c r="V636" t="str">
        <f>CONCATENATE(Names!$C$17,Names!$N$3,U636)</f>
        <v>PRLTCB-</v>
      </c>
      <c r="Y636" t="str">
        <f>IF(OR(W636=Dev!$GJ$82, W636=Dev!$GJ$83, W636=Dev!$GJ$84, W636=Dev!$GJ$85, W636=Dev!$GJ$86, W636=Dev!$GJ$87, W636=Dev!$GJ$88, W636=Dev!$GJ$89, W636=Dev!$GG$82, W636=Dev!$GG$83, W636=Dev!$GG$84, W636=Dev!$GG$85, W636=Dev!$GG$86),Names!$C$10,                   IF(OR(W636=Dev!$GJ$90, W636=Dev!$GJ$91, W636=Dev!$GJ$92, W636=Dev!$GJ$93, W636=Dev!$GJ$94, W636=Dev!$GJ$95, W636=Dev!$GJ$96, W636=Dev!$GJ$97, W636=Dev!$GH$82), Names!$C$11,""))</f>
        <v/>
      </c>
      <c r="Z636" t="str">
        <f ca="1">IFERROR(VLOOKUP(M636,Racks!$H$4:$M$30,6),"")</f>
        <v/>
      </c>
      <c r="AA636" t="str">
        <f>IF(R636="","",CONCATENATE(S636,Names!$H$3,T636,Names!$J$3,Names!$K$3,Names!$L$3,V636))</f>
        <v/>
      </c>
      <c r="AB636" t="str">
        <f>IF(R636="","",CONCATENATE(V636,Names!$P$3,W636))</f>
        <v/>
      </c>
      <c r="AD636" t="str">
        <f t="shared" si="267"/>
        <v>CREATE</v>
      </c>
      <c r="AF636" t="str">
        <f t="shared" si="275"/>
        <v>??</v>
      </c>
      <c r="AH636" t="e">
        <f t="shared" ca="1" si="276"/>
        <v>#VALUE!</v>
      </c>
      <c r="AI636" t="str">
        <f t="shared" si="268"/>
        <v>AT</v>
      </c>
      <c r="AK636" t="str">
        <f t="shared" si="277"/>
        <v>??</v>
      </c>
      <c r="AM636" t="e">
        <f t="shared" ca="1" si="278"/>
        <v>#VALUE!</v>
      </c>
      <c r="AN636" t="str">
        <f t="shared" si="279"/>
        <v/>
      </c>
      <c r="AO636" t="str">
        <f t="shared" si="269"/>
        <v>KG</v>
      </c>
      <c r="AP636" t="str">
        <f t="shared" ca="1" si="280"/>
        <v/>
      </c>
      <c r="AQ636" t="str">
        <f t="shared" si="281"/>
        <v>??</v>
      </c>
      <c r="AS636" t="str">
        <f t="shared" si="282"/>
        <v/>
      </c>
      <c r="AT636" t="e">
        <f t="shared" ca="1" si="283"/>
        <v>#VALUE!</v>
      </c>
      <c r="AU636">
        <f t="shared" si="270"/>
        <v>5</v>
      </c>
      <c r="AV636" t="str">
        <f t="shared" si="284"/>
        <v>??</v>
      </c>
      <c r="AX636" t="str">
        <f t="shared" si="271"/>
        <v>staffanekstrom</v>
      </c>
      <c r="AY636" t="str">
        <f t="shared" si="272"/>
        <v>INSERTED</v>
      </c>
      <c r="AZ636" t="str">
        <f t="shared" si="273"/>
        <v/>
      </c>
      <c r="BD636" t="str">
        <f t="shared" si="274"/>
        <v>YES</v>
      </c>
      <c r="BF636" t="e">
        <f t="shared" ca="1" si="285"/>
        <v>#VALUE!</v>
      </c>
    </row>
    <row r="637" spans="1:58">
      <c r="A637">
        <v>631</v>
      </c>
      <c r="D637" s="1" t="e">
        <f ca="1">INDIRECT(ADDRESS($C637,D$5,,,Table!$A$1))</f>
        <v>#VALUE!</v>
      </c>
      <c r="E637" t="e">
        <f ca="1">INDIRECT(ADDRESS($C637,E$5,,,Table!$A$1))</f>
        <v>#VALUE!</v>
      </c>
      <c r="F637" t="e">
        <f ca="1">INDIRECT(ADDRESS($C637,F$5,,,Table!$A$1))</f>
        <v>#VALUE!</v>
      </c>
      <c r="G637" t="e">
        <f ca="1">INDIRECT(ADDRESS($C637,G$5,,,Table!$A$1))</f>
        <v>#VALUE!</v>
      </c>
      <c r="H637" t="e">
        <f ca="1">INDIRECT(ADDRESS($C637,H$5,,,Table!$A$1))</f>
        <v>#VALUE!</v>
      </c>
      <c r="J637" t="str">
        <f>IF(OR(I637=Dev!$CU$46, I637=Dev!$CU$47, I637=Dev!$CU$48, I637=Dev!$CU$49, I637=Dev!$CU$50, I637=Dev!$CU$51, I637=Dev!$CU$52, I637=Dev!$CU$53, I637=Dev!$CR$48, I637=Dev!$CR$49),$C$3,                                                                  IF(OR(I637=Dev!$CU$54, I637=Dev!$CU$55, I637=Dev!$CU$56, I637=Dev!$CU$57, I637=Dev!$CU$58, I637=Dev!$CU$59, I637=Dev!$CS$48), $D$3,""))</f>
        <v/>
      </c>
      <c r="K637" t="e">
        <f ca="1">CONCATENATE(E637,Names!$P$3,I637)</f>
        <v>#VALUE!</v>
      </c>
      <c r="M637" t="e">
        <f ca="1">INDIRECT(ADDRESS($C637,M$5,,,Table!$A$1))</f>
        <v>#VALUE!</v>
      </c>
      <c r="O637" t="str">
        <f t="shared" si="286"/>
        <v/>
      </c>
      <c r="Q637" t="str">
        <f t="shared" si="287"/>
        <v/>
      </c>
      <c r="S637" t="str">
        <f ca="1">IFERROR(VLOOKUP(M637,Racks!$H$4:$M$30,Racks!$I$2),"")</f>
        <v/>
      </c>
      <c r="T637" t="str">
        <f ca="1">IFERROR(VLOOKUP(M637,Racks!$H$4:$M$30,Racks!$K$2),"")</f>
        <v/>
      </c>
      <c r="U637" t="str">
        <f t="shared" si="288"/>
        <v/>
      </c>
      <c r="V637" t="str">
        <f>CONCATENATE(Names!$C$17,Names!$N$3,U637)</f>
        <v>PRLTCB-</v>
      </c>
      <c r="Y637" t="str">
        <f>IF(OR(W637=Dev!$GJ$82, W637=Dev!$GJ$83, W637=Dev!$GJ$84, W637=Dev!$GJ$85, W637=Dev!$GJ$86, W637=Dev!$GJ$87, W637=Dev!$GJ$88, W637=Dev!$GJ$89, W637=Dev!$GG$82, W637=Dev!$GG$83, W637=Dev!$GG$84, W637=Dev!$GG$85, W637=Dev!$GG$86),Names!$C$10,                   IF(OR(W637=Dev!$GJ$90, W637=Dev!$GJ$91, W637=Dev!$GJ$92, W637=Dev!$GJ$93, W637=Dev!$GJ$94, W637=Dev!$GJ$95, W637=Dev!$GJ$96, W637=Dev!$GJ$97, W637=Dev!$GH$82), Names!$C$11,""))</f>
        <v/>
      </c>
      <c r="Z637" t="str">
        <f ca="1">IFERROR(VLOOKUP(M637,Racks!$H$4:$M$30,6),"")</f>
        <v/>
      </c>
      <c r="AA637" t="str">
        <f>IF(R637="","",CONCATENATE(S637,Names!$H$3,T637,Names!$J$3,Names!$K$3,Names!$L$3,V637))</f>
        <v/>
      </c>
      <c r="AB637" t="str">
        <f>IF(R637="","",CONCATENATE(V637,Names!$P$3,W637))</f>
        <v/>
      </c>
      <c r="AD637" t="str">
        <f t="shared" si="267"/>
        <v>CREATE</v>
      </c>
      <c r="AF637" t="str">
        <f t="shared" si="275"/>
        <v>??</v>
      </c>
      <c r="AH637" t="e">
        <f t="shared" ca="1" si="276"/>
        <v>#VALUE!</v>
      </c>
      <c r="AI637" t="str">
        <f t="shared" si="268"/>
        <v>AT</v>
      </c>
      <c r="AK637" t="str">
        <f t="shared" si="277"/>
        <v>??</v>
      </c>
      <c r="AM637" t="e">
        <f t="shared" ca="1" si="278"/>
        <v>#VALUE!</v>
      </c>
      <c r="AN637" t="str">
        <f t="shared" si="279"/>
        <v/>
      </c>
      <c r="AO637" t="str">
        <f t="shared" si="269"/>
        <v>KG</v>
      </c>
      <c r="AP637" t="str">
        <f t="shared" ca="1" si="280"/>
        <v/>
      </c>
      <c r="AQ637" t="str">
        <f t="shared" si="281"/>
        <v>??</v>
      </c>
      <c r="AS637" t="str">
        <f t="shared" si="282"/>
        <v/>
      </c>
      <c r="AT637" t="e">
        <f t="shared" ca="1" si="283"/>
        <v>#VALUE!</v>
      </c>
      <c r="AU637">
        <f t="shared" si="270"/>
        <v>5</v>
      </c>
      <c r="AV637" t="str">
        <f t="shared" si="284"/>
        <v>??</v>
      </c>
      <c r="AX637" t="str">
        <f t="shared" si="271"/>
        <v>staffanekstrom</v>
      </c>
      <c r="AY637" t="str">
        <f t="shared" si="272"/>
        <v>INSERTED</v>
      </c>
      <c r="AZ637" t="str">
        <f t="shared" si="273"/>
        <v/>
      </c>
      <c r="BD637" t="str">
        <f t="shared" si="274"/>
        <v>YES</v>
      </c>
      <c r="BF637" t="e">
        <f t="shared" ca="1" si="285"/>
        <v>#VALUE!</v>
      </c>
    </row>
    <row r="638" spans="1:58">
      <c r="A638">
        <v>632</v>
      </c>
      <c r="D638" s="1" t="e">
        <f ca="1">INDIRECT(ADDRESS($C638,D$5,,,Table!$A$1))</f>
        <v>#VALUE!</v>
      </c>
      <c r="E638" t="e">
        <f ca="1">INDIRECT(ADDRESS($C638,E$5,,,Table!$A$1))</f>
        <v>#VALUE!</v>
      </c>
      <c r="F638" t="e">
        <f ca="1">INDIRECT(ADDRESS($C638,F$5,,,Table!$A$1))</f>
        <v>#VALUE!</v>
      </c>
      <c r="G638" t="e">
        <f ca="1">INDIRECT(ADDRESS($C638,G$5,,,Table!$A$1))</f>
        <v>#VALUE!</v>
      </c>
      <c r="H638" t="e">
        <f ca="1">INDIRECT(ADDRESS($C638,H$5,,,Table!$A$1))</f>
        <v>#VALUE!</v>
      </c>
      <c r="J638" t="str">
        <f>IF(OR(I638=Dev!$CU$46, I638=Dev!$CU$47, I638=Dev!$CU$48, I638=Dev!$CU$49, I638=Dev!$CU$50, I638=Dev!$CU$51, I638=Dev!$CU$52, I638=Dev!$CU$53, I638=Dev!$CR$48, I638=Dev!$CR$49),$C$3,                                                                  IF(OR(I638=Dev!$CU$54, I638=Dev!$CU$55, I638=Dev!$CU$56, I638=Dev!$CU$57, I638=Dev!$CU$58, I638=Dev!$CU$59, I638=Dev!$CS$48), $D$3,""))</f>
        <v/>
      </c>
      <c r="K638" t="e">
        <f ca="1">CONCATENATE(E638,Names!$P$3,I638)</f>
        <v>#VALUE!</v>
      </c>
      <c r="M638" t="e">
        <f ca="1">INDIRECT(ADDRESS($C638,M$5,,,Table!$A$1))</f>
        <v>#VALUE!</v>
      </c>
      <c r="O638" t="str">
        <f t="shared" si="286"/>
        <v/>
      </c>
      <c r="Q638" t="str">
        <f t="shared" si="287"/>
        <v/>
      </c>
      <c r="S638" t="str">
        <f ca="1">IFERROR(VLOOKUP(M638,Racks!$H$4:$M$30,Racks!$I$2),"")</f>
        <v/>
      </c>
      <c r="T638" t="str">
        <f ca="1">IFERROR(VLOOKUP(M638,Racks!$H$4:$M$30,Racks!$K$2),"")</f>
        <v/>
      </c>
      <c r="U638" t="str">
        <f t="shared" si="288"/>
        <v/>
      </c>
      <c r="V638" t="str">
        <f>CONCATENATE(Names!$C$17,Names!$N$3,U638)</f>
        <v>PRLTCB-</v>
      </c>
      <c r="Y638" t="str">
        <f>IF(OR(W638=Dev!$GJ$82, W638=Dev!$GJ$83, W638=Dev!$GJ$84, W638=Dev!$GJ$85, W638=Dev!$GJ$86, W638=Dev!$GJ$87, W638=Dev!$GJ$88, W638=Dev!$GJ$89, W638=Dev!$GG$82, W638=Dev!$GG$83, W638=Dev!$GG$84, W638=Dev!$GG$85, W638=Dev!$GG$86),Names!$C$10,                   IF(OR(W638=Dev!$GJ$90, W638=Dev!$GJ$91, W638=Dev!$GJ$92, W638=Dev!$GJ$93, W638=Dev!$GJ$94, W638=Dev!$GJ$95, W638=Dev!$GJ$96, W638=Dev!$GJ$97, W638=Dev!$GH$82), Names!$C$11,""))</f>
        <v/>
      </c>
      <c r="Z638" t="str">
        <f ca="1">IFERROR(VLOOKUP(M638,Racks!$H$4:$M$30,6),"")</f>
        <v/>
      </c>
      <c r="AA638" t="str">
        <f>IF(R638="","",CONCATENATE(S638,Names!$H$3,T638,Names!$J$3,Names!$K$3,Names!$L$3,V638))</f>
        <v/>
      </c>
      <c r="AB638" t="str">
        <f>IF(R638="","",CONCATENATE(V638,Names!$P$3,W638))</f>
        <v/>
      </c>
      <c r="AD638" t="str">
        <f t="shared" si="267"/>
        <v>CREATE</v>
      </c>
      <c r="AF638" t="str">
        <f t="shared" si="275"/>
        <v>??</v>
      </c>
      <c r="AH638" t="e">
        <f t="shared" ca="1" si="276"/>
        <v>#VALUE!</v>
      </c>
      <c r="AI638" t="str">
        <f t="shared" si="268"/>
        <v>AT</v>
      </c>
      <c r="AK638" t="str">
        <f t="shared" si="277"/>
        <v>??</v>
      </c>
      <c r="AM638" t="e">
        <f t="shared" ca="1" si="278"/>
        <v>#VALUE!</v>
      </c>
      <c r="AN638" t="str">
        <f t="shared" si="279"/>
        <v/>
      </c>
      <c r="AO638" t="str">
        <f t="shared" si="269"/>
        <v>KG</v>
      </c>
      <c r="AP638" t="str">
        <f t="shared" ca="1" si="280"/>
        <v/>
      </c>
      <c r="AQ638" t="str">
        <f t="shared" si="281"/>
        <v>??</v>
      </c>
      <c r="AS638" t="str">
        <f t="shared" si="282"/>
        <v/>
      </c>
      <c r="AT638" t="e">
        <f t="shared" ca="1" si="283"/>
        <v>#VALUE!</v>
      </c>
      <c r="AU638">
        <f t="shared" si="270"/>
        <v>5</v>
      </c>
      <c r="AV638" t="str">
        <f t="shared" si="284"/>
        <v>??</v>
      </c>
      <c r="AX638" t="str">
        <f t="shared" si="271"/>
        <v>staffanekstrom</v>
      </c>
      <c r="AY638" t="str">
        <f t="shared" si="272"/>
        <v>INSERTED</v>
      </c>
      <c r="AZ638" t="str">
        <f t="shared" si="273"/>
        <v/>
      </c>
      <c r="BD638" t="str">
        <f t="shared" si="274"/>
        <v>YES</v>
      </c>
      <c r="BF638" t="e">
        <f t="shared" ca="1" si="285"/>
        <v>#VALUE!</v>
      </c>
    </row>
    <row r="639" spans="1:58">
      <c r="A639">
        <v>633</v>
      </c>
      <c r="D639" s="1" t="e">
        <f ca="1">INDIRECT(ADDRESS($C639,D$5,,,Table!$A$1))</f>
        <v>#VALUE!</v>
      </c>
      <c r="E639" t="e">
        <f ca="1">INDIRECT(ADDRESS($C639,E$5,,,Table!$A$1))</f>
        <v>#VALUE!</v>
      </c>
      <c r="F639" t="e">
        <f ca="1">INDIRECT(ADDRESS($C639,F$5,,,Table!$A$1))</f>
        <v>#VALUE!</v>
      </c>
      <c r="G639" t="e">
        <f ca="1">INDIRECT(ADDRESS($C639,G$5,,,Table!$A$1))</f>
        <v>#VALUE!</v>
      </c>
      <c r="H639" t="e">
        <f ca="1">INDIRECT(ADDRESS($C639,H$5,,,Table!$A$1))</f>
        <v>#VALUE!</v>
      </c>
      <c r="J639" t="str">
        <f>IF(OR(I639=Dev!$CU$46, I639=Dev!$CU$47, I639=Dev!$CU$48, I639=Dev!$CU$49, I639=Dev!$CU$50, I639=Dev!$CU$51, I639=Dev!$CU$52, I639=Dev!$CU$53, I639=Dev!$CR$48, I639=Dev!$CR$49),$C$3,                                                                  IF(OR(I639=Dev!$CU$54, I639=Dev!$CU$55, I639=Dev!$CU$56, I639=Dev!$CU$57, I639=Dev!$CU$58, I639=Dev!$CU$59, I639=Dev!$CS$48), $D$3,""))</f>
        <v/>
      </c>
      <c r="K639" t="e">
        <f ca="1">CONCATENATE(E639,Names!$P$3,I639)</f>
        <v>#VALUE!</v>
      </c>
      <c r="M639" t="e">
        <f ca="1">INDIRECT(ADDRESS($C639,M$5,,,Table!$A$1))</f>
        <v>#VALUE!</v>
      </c>
      <c r="O639" t="str">
        <f t="shared" si="286"/>
        <v/>
      </c>
      <c r="Q639" t="str">
        <f t="shared" si="287"/>
        <v/>
      </c>
      <c r="S639" t="str">
        <f ca="1">IFERROR(VLOOKUP(M639,Racks!$H$4:$M$30,Racks!$I$2),"")</f>
        <v/>
      </c>
      <c r="T639" t="str">
        <f ca="1">IFERROR(VLOOKUP(M639,Racks!$H$4:$M$30,Racks!$K$2),"")</f>
        <v/>
      </c>
      <c r="U639" t="str">
        <f t="shared" si="288"/>
        <v/>
      </c>
      <c r="V639" t="str">
        <f>CONCATENATE(Names!$C$17,Names!$N$3,U639)</f>
        <v>PRLTCB-</v>
      </c>
      <c r="Y639" t="str">
        <f>IF(OR(W639=Dev!$GJ$82, W639=Dev!$GJ$83, W639=Dev!$GJ$84, W639=Dev!$GJ$85, W639=Dev!$GJ$86, W639=Dev!$GJ$87, W639=Dev!$GJ$88, W639=Dev!$GJ$89, W639=Dev!$GG$82, W639=Dev!$GG$83, W639=Dev!$GG$84, W639=Dev!$GG$85, W639=Dev!$GG$86),Names!$C$10,                   IF(OR(W639=Dev!$GJ$90, W639=Dev!$GJ$91, W639=Dev!$GJ$92, W639=Dev!$GJ$93, W639=Dev!$GJ$94, W639=Dev!$GJ$95, W639=Dev!$GJ$96, W639=Dev!$GJ$97, W639=Dev!$GH$82), Names!$C$11,""))</f>
        <v/>
      </c>
      <c r="Z639" t="str">
        <f ca="1">IFERROR(VLOOKUP(M639,Racks!$H$4:$M$30,6),"")</f>
        <v/>
      </c>
      <c r="AA639" t="str">
        <f>IF(R639="","",CONCATENATE(S639,Names!$H$3,T639,Names!$J$3,Names!$K$3,Names!$L$3,V639))</f>
        <v/>
      </c>
      <c r="AB639" t="str">
        <f>IF(R639="","",CONCATENATE(V639,Names!$P$3,W639))</f>
        <v/>
      </c>
      <c r="AD639" t="str">
        <f t="shared" si="267"/>
        <v>CREATE</v>
      </c>
      <c r="AF639" t="str">
        <f t="shared" si="275"/>
        <v>??</v>
      </c>
      <c r="AH639" t="e">
        <f t="shared" ca="1" si="276"/>
        <v>#VALUE!</v>
      </c>
      <c r="AI639" t="str">
        <f t="shared" si="268"/>
        <v>AT</v>
      </c>
      <c r="AK639" t="str">
        <f t="shared" si="277"/>
        <v>??</v>
      </c>
      <c r="AM639" t="e">
        <f t="shared" ca="1" si="278"/>
        <v>#VALUE!</v>
      </c>
      <c r="AN639" t="str">
        <f t="shared" si="279"/>
        <v/>
      </c>
      <c r="AO639" t="str">
        <f t="shared" si="269"/>
        <v>KG</v>
      </c>
      <c r="AP639" t="str">
        <f t="shared" ca="1" si="280"/>
        <v/>
      </c>
      <c r="AQ639" t="str">
        <f t="shared" si="281"/>
        <v>??</v>
      </c>
      <c r="AS639" t="str">
        <f t="shared" si="282"/>
        <v/>
      </c>
      <c r="AT639" t="e">
        <f t="shared" ca="1" si="283"/>
        <v>#VALUE!</v>
      </c>
      <c r="AU639">
        <f t="shared" si="270"/>
        <v>5</v>
      </c>
      <c r="AV639" t="str">
        <f t="shared" si="284"/>
        <v>??</v>
      </c>
      <c r="AX639" t="str">
        <f t="shared" si="271"/>
        <v>staffanekstrom</v>
      </c>
      <c r="AY639" t="str">
        <f t="shared" si="272"/>
        <v>INSERTED</v>
      </c>
      <c r="AZ639" t="str">
        <f t="shared" si="273"/>
        <v/>
      </c>
      <c r="BD639" t="str">
        <f t="shared" si="274"/>
        <v>YES</v>
      </c>
      <c r="BF639" t="e">
        <f t="shared" ca="1" si="285"/>
        <v>#VALUE!</v>
      </c>
    </row>
    <row r="640" spans="1:58">
      <c r="A640">
        <v>634</v>
      </c>
      <c r="D640" s="1" t="e">
        <f ca="1">INDIRECT(ADDRESS($C640,D$5,,,Table!$A$1))</f>
        <v>#VALUE!</v>
      </c>
      <c r="E640" t="e">
        <f ca="1">INDIRECT(ADDRESS($C640,E$5,,,Table!$A$1))</f>
        <v>#VALUE!</v>
      </c>
      <c r="F640" t="e">
        <f ca="1">INDIRECT(ADDRESS($C640,F$5,,,Table!$A$1))</f>
        <v>#VALUE!</v>
      </c>
      <c r="G640" t="e">
        <f ca="1">INDIRECT(ADDRESS($C640,G$5,,,Table!$A$1))</f>
        <v>#VALUE!</v>
      </c>
      <c r="H640" t="e">
        <f ca="1">INDIRECT(ADDRESS($C640,H$5,,,Table!$A$1))</f>
        <v>#VALUE!</v>
      </c>
      <c r="J640" t="str">
        <f>IF(OR(I640=Dev!$CU$46, I640=Dev!$CU$47, I640=Dev!$CU$48, I640=Dev!$CU$49, I640=Dev!$CU$50, I640=Dev!$CU$51, I640=Dev!$CU$52, I640=Dev!$CU$53, I640=Dev!$CR$48, I640=Dev!$CR$49),$C$3,                                                                  IF(OR(I640=Dev!$CU$54, I640=Dev!$CU$55, I640=Dev!$CU$56, I640=Dev!$CU$57, I640=Dev!$CU$58, I640=Dev!$CU$59, I640=Dev!$CS$48), $D$3,""))</f>
        <v/>
      </c>
      <c r="K640" t="e">
        <f ca="1">CONCATENATE(E640,Names!$P$3,I640)</f>
        <v>#VALUE!</v>
      </c>
      <c r="M640" t="e">
        <f ca="1">INDIRECT(ADDRESS($C640,M$5,,,Table!$A$1))</f>
        <v>#VALUE!</v>
      </c>
      <c r="O640" t="str">
        <f t="shared" si="286"/>
        <v/>
      </c>
      <c r="Q640" t="str">
        <f t="shared" si="287"/>
        <v/>
      </c>
      <c r="S640" t="str">
        <f ca="1">IFERROR(VLOOKUP(M640,Racks!$H$4:$M$30,Racks!$I$2),"")</f>
        <v/>
      </c>
      <c r="T640" t="str">
        <f ca="1">IFERROR(VLOOKUP(M640,Racks!$H$4:$M$30,Racks!$K$2),"")</f>
        <v/>
      </c>
      <c r="U640" t="str">
        <f t="shared" si="288"/>
        <v/>
      </c>
      <c r="V640" t="str">
        <f>CONCATENATE(Names!$C$17,Names!$N$3,U640)</f>
        <v>PRLTCB-</v>
      </c>
      <c r="Y640" t="str">
        <f>IF(OR(W640=Dev!$GJ$82, W640=Dev!$GJ$83, W640=Dev!$GJ$84, W640=Dev!$GJ$85, W640=Dev!$GJ$86, W640=Dev!$GJ$87, W640=Dev!$GJ$88, W640=Dev!$GJ$89, W640=Dev!$GG$82, W640=Dev!$GG$83, W640=Dev!$GG$84, W640=Dev!$GG$85, W640=Dev!$GG$86),Names!$C$10,                   IF(OR(W640=Dev!$GJ$90, W640=Dev!$GJ$91, W640=Dev!$GJ$92, W640=Dev!$GJ$93, W640=Dev!$GJ$94, W640=Dev!$GJ$95, W640=Dev!$GJ$96, W640=Dev!$GJ$97, W640=Dev!$GH$82), Names!$C$11,""))</f>
        <v/>
      </c>
      <c r="Z640" t="str">
        <f ca="1">IFERROR(VLOOKUP(M640,Racks!$H$4:$M$30,6),"")</f>
        <v/>
      </c>
      <c r="AA640" t="str">
        <f>IF(R640="","",CONCATENATE(S640,Names!$H$3,T640,Names!$J$3,Names!$K$3,Names!$L$3,V640))</f>
        <v/>
      </c>
      <c r="AB640" t="str">
        <f>IF(R640="","",CONCATENATE(V640,Names!$P$3,W640))</f>
        <v/>
      </c>
      <c r="AD640" t="str">
        <f t="shared" si="267"/>
        <v>CREATE</v>
      </c>
      <c r="AF640" t="str">
        <f t="shared" si="275"/>
        <v>??</v>
      </c>
      <c r="AH640" t="e">
        <f t="shared" ca="1" si="276"/>
        <v>#VALUE!</v>
      </c>
      <c r="AI640" t="str">
        <f t="shared" si="268"/>
        <v>AT</v>
      </c>
      <c r="AK640" t="str">
        <f t="shared" si="277"/>
        <v>??</v>
      </c>
      <c r="AM640" t="e">
        <f t="shared" ca="1" si="278"/>
        <v>#VALUE!</v>
      </c>
      <c r="AN640" t="str">
        <f t="shared" si="279"/>
        <v/>
      </c>
      <c r="AO640" t="str">
        <f t="shared" si="269"/>
        <v>KG</v>
      </c>
      <c r="AP640" t="str">
        <f t="shared" ca="1" si="280"/>
        <v/>
      </c>
      <c r="AQ640" t="str">
        <f t="shared" si="281"/>
        <v>??</v>
      </c>
      <c r="AS640" t="str">
        <f t="shared" si="282"/>
        <v/>
      </c>
      <c r="AT640" t="e">
        <f t="shared" ca="1" si="283"/>
        <v>#VALUE!</v>
      </c>
      <c r="AU640">
        <f t="shared" si="270"/>
        <v>5</v>
      </c>
      <c r="AV640" t="str">
        <f t="shared" si="284"/>
        <v>??</v>
      </c>
      <c r="AX640" t="str">
        <f t="shared" si="271"/>
        <v>staffanekstrom</v>
      </c>
      <c r="AY640" t="str">
        <f t="shared" si="272"/>
        <v>INSERTED</v>
      </c>
      <c r="AZ640" t="str">
        <f t="shared" si="273"/>
        <v/>
      </c>
      <c r="BD640" t="str">
        <f t="shared" si="274"/>
        <v>YES</v>
      </c>
      <c r="BF640" t="e">
        <f t="shared" ca="1" si="285"/>
        <v>#VALUE!</v>
      </c>
    </row>
    <row r="641" spans="1:58">
      <c r="A641">
        <v>635</v>
      </c>
      <c r="D641" s="1" t="e">
        <f ca="1">INDIRECT(ADDRESS($C641,D$5,,,Table!$A$1))</f>
        <v>#VALUE!</v>
      </c>
      <c r="E641" t="e">
        <f ca="1">INDIRECT(ADDRESS($C641,E$5,,,Table!$A$1))</f>
        <v>#VALUE!</v>
      </c>
      <c r="F641" t="e">
        <f ca="1">INDIRECT(ADDRESS($C641,F$5,,,Table!$A$1))</f>
        <v>#VALUE!</v>
      </c>
      <c r="G641" t="e">
        <f ca="1">INDIRECT(ADDRESS($C641,G$5,,,Table!$A$1))</f>
        <v>#VALUE!</v>
      </c>
      <c r="H641" t="e">
        <f ca="1">INDIRECT(ADDRESS($C641,H$5,,,Table!$A$1))</f>
        <v>#VALUE!</v>
      </c>
      <c r="J641" t="str">
        <f>IF(OR(I641=Dev!$CU$46, I641=Dev!$CU$47, I641=Dev!$CU$48, I641=Dev!$CU$49, I641=Dev!$CU$50, I641=Dev!$CU$51, I641=Dev!$CU$52, I641=Dev!$CU$53, I641=Dev!$CR$48, I641=Dev!$CR$49),$C$3,                                                                  IF(OR(I641=Dev!$CU$54, I641=Dev!$CU$55, I641=Dev!$CU$56, I641=Dev!$CU$57, I641=Dev!$CU$58, I641=Dev!$CU$59, I641=Dev!$CS$48), $D$3,""))</f>
        <v/>
      </c>
      <c r="K641" t="e">
        <f ca="1">CONCATENATE(E641,Names!$P$3,I641)</f>
        <v>#VALUE!</v>
      </c>
      <c r="M641" t="e">
        <f ca="1">INDIRECT(ADDRESS($C641,M$5,,,Table!$A$1))</f>
        <v>#VALUE!</v>
      </c>
      <c r="O641" t="str">
        <f t="shared" si="286"/>
        <v/>
      </c>
      <c r="Q641" t="str">
        <f t="shared" si="287"/>
        <v/>
      </c>
      <c r="S641" t="str">
        <f ca="1">IFERROR(VLOOKUP(M641,Racks!$H$4:$M$30,Racks!$I$2),"")</f>
        <v/>
      </c>
      <c r="T641" t="str">
        <f ca="1">IFERROR(VLOOKUP(M641,Racks!$H$4:$M$30,Racks!$K$2),"")</f>
        <v/>
      </c>
      <c r="U641" t="str">
        <f t="shared" si="288"/>
        <v/>
      </c>
      <c r="V641" t="str">
        <f>CONCATENATE(Names!$C$17,Names!$N$3,U641)</f>
        <v>PRLTCB-</v>
      </c>
      <c r="Y641" t="str">
        <f>IF(OR(W641=Dev!$GJ$82, W641=Dev!$GJ$83, W641=Dev!$GJ$84, W641=Dev!$GJ$85, W641=Dev!$GJ$86, W641=Dev!$GJ$87, W641=Dev!$GJ$88, W641=Dev!$GJ$89, W641=Dev!$GG$82, W641=Dev!$GG$83, W641=Dev!$GG$84, W641=Dev!$GG$85, W641=Dev!$GG$86),Names!$C$10,                   IF(OR(W641=Dev!$GJ$90, W641=Dev!$GJ$91, W641=Dev!$GJ$92, W641=Dev!$GJ$93, W641=Dev!$GJ$94, W641=Dev!$GJ$95, W641=Dev!$GJ$96, W641=Dev!$GJ$97, W641=Dev!$GH$82), Names!$C$11,""))</f>
        <v/>
      </c>
      <c r="Z641" t="str">
        <f ca="1">IFERROR(VLOOKUP(M641,Racks!$H$4:$M$30,6),"")</f>
        <v/>
      </c>
      <c r="AA641" t="str">
        <f>IF(R641="","",CONCATENATE(S641,Names!$H$3,T641,Names!$J$3,Names!$K$3,Names!$L$3,V641))</f>
        <v/>
      </c>
      <c r="AB641" t="str">
        <f>IF(R641="","",CONCATENATE(V641,Names!$P$3,W641))</f>
        <v/>
      </c>
      <c r="AD641" t="str">
        <f t="shared" si="267"/>
        <v>CREATE</v>
      </c>
      <c r="AF641" t="str">
        <f t="shared" si="275"/>
        <v>??</v>
      </c>
      <c r="AH641" t="e">
        <f t="shared" ca="1" si="276"/>
        <v>#VALUE!</v>
      </c>
      <c r="AI641" t="str">
        <f t="shared" si="268"/>
        <v>AT</v>
      </c>
      <c r="AK641" t="str">
        <f t="shared" si="277"/>
        <v>??</v>
      </c>
      <c r="AM641" t="e">
        <f t="shared" ca="1" si="278"/>
        <v>#VALUE!</v>
      </c>
      <c r="AN641" t="str">
        <f t="shared" si="279"/>
        <v/>
      </c>
      <c r="AO641" t="str">
        <f t="shared" si="269"/>
        <v>KG</v>
      </c>
      <c r="AP641" t="str">
        <f t="shared" ca="1" si="280"/>
        <v/>
      </c>
      <c r="AQ641" t="str">
        <f t="shared" si="281"/>
        <v>??</v>
      </c>
      <c r="AS641" t="str">
        <f t="shared" si="282"/>
        <v/>
      </c>
      <c r="AT641" t="e">
        <f t="shared" ca="1" si="283"/>
        <v>#VALUE!</v>
      </c>
      <c r="AU641">
        <f t="shared" si="270"/>
        <v>5</v>
      </c>
      <c r="AV641" t="str">
        <f t="shared" si="284"/>
        <v>??</v>
      </c>
      <c r="AX641" t="str">
        <f t="shared" si="271"/>
        <v>staffanekstrom</v>
      </c>
      <c r="AY641" t="str">
        <f t="shared" si="272"/>
        <v>INSERTED</v>
      </c>
      <c r="AZ641" t="str">
        <f t="shared" si="273"/>
        <v/>
      </c>
      <c r="BD641" t="str">
        <f t="shared" si="274"/>
        <v>YES</v>
      </c>
      <c r="BF641" t="e">
        <f t="shared" ca="1" si="285"/>
        <v>#VALUE!</v>
      </c>
    </row>
    <row r="642" spans="1:58">
      <c r="A642">
        <v>636</v>
      </c>
      <c r="D642" s="1" t="e">
        <f ca="1">INDIRECT(ADDRESS($C642,D$5,,,Table!$A$1))</f>
        <v>#VALUE!</v>
      </c>
      <c r="E642" t="e">
        <f ca="1">INDIRECT(ADDRESS($C642,E$5,,,Table!$A$1))</f>
        <v>#VALUE!</v>
      </c>
      <c r="F642" t="e">
        <f ca="1">INDIRECT(ADDRESS($C642,F$5,,,Table!$A$1))</f>
        <v>#VALUE!</v>
      </c>
      <c r="G642" t="e">
        <f ca="1">INDIRECT(ADDRESS($C642,G$5,,,Table!$A$1))</f>
        <v>#VALUE!</v>
      </c>
      <c r="H642" t="e">
        <f ca="1">INDIRECT(ADDRESS($C642,H$5,,,Table!$A$1))</f>
        <v>#VALUE!</v>
      </c>
      <c r="J642" t="str">
        <f>IF(OR(I642=Dev!$CU$46, I642=Dev!$CU$47, I642=Dev!$CU$48, I642=Dev!$CU$49, I642=Dev!$CU$50, I642=Dev!$CU$51, I642=Dev!$CU$52, I642=Dev!$CU$53, I642=Dev!$CR$48, I642=Dev!$CR$49),$C$3,                                                                  IF(OR(I642=Dev!$CU$54, I642=Dev!$CU$55, I642=Dev!$CU$56, I642=Dev!$CU$57, I642=Dev!$CU$58, I642=Dev!$CU$59, I642=Dev!$CS$48), $D$3,""))</f>
        <v/>
      </c>
      <c r="K642" t="e">
        <f ca="1">CONCATENATE(E642,Names!$P$3,I642)</f>
        <v>#VALUE!</v>
      </c>
      <c r="M642" t="e">
        <f ca="1">INDIRECT(ADDRESS($C642,M$5,,,Table!$A$1))</f>
        <v>#VALUE!</v>
      </c>
      <c r="O642" t="str">
        <f t="shared" si="286"/>
        <v/>
      </c>
      <c r="Q642" t="str">
        <f t="shared" si="287"/>
        <v/>
      </c>
      <c r="S642" t="str">
        <f ca="1">IFERROR(VLOOKUP(M642,Racks!$H$4:$M$30,Racks!$I$2),"")</f>
        <v/>
      </c>
      <c r="T642" t="str">
        <f ca="1">IFERROR(VLOOKUP(M642,Racks!$H$4:$M$30,Racks!$K$2),"")</f>
        <v/>
      </c>
      <c r="U642" t="str">
        <f t="shared" si="288"/>
        <v/>
      </c>
      <c r="V642" t="str">
        <f>CONCATENATE(Names!$C$17,Names!$N$3,U642)</f>
        <v>PRLTCB-</v>
      </c>
      <c r="Y642" t="str">
        <f>IF(OR(W642=Dev!$GJ$82, W642=Dev!$GJ$83, W642=Dev!$GJ$84, W642=Dev!$GJ$85, W642=Dev!$GJ$86, W642=Dev!$GJ$87, W642=Dev!$GJ$88, W642=Dev!$GJ$89, W642=Dev!$GG$82, W642=Dev!$GG$83, W642=Dev!$GG$84, W642=Dev!$GG$85, W642=Dev!$GG$86),Names!$C$10,                   IF(OR(W642=Dev!$GJ$90, W642=Dev!$GJ$91, W642=Dev!$GJ$92, W642=Dev!$GJ$93, W642=Dev!$GJ$94, W642=Dev!$GJ$95, W642=Dev!$GJ$96, W642=Dev!$GJ$97, W642=Dev!$GH$82), Names!$C$11,""))</f>
        <v/>
      </c>
      <c r="Z642" t="str">
        <f ca="1">IFERROR(VLOOKUP(M642,Racks!$H$4:$M$30,6),"")</f>
        <v/>
      </c>
      <c r="AA642" t="str">
        <f>IF(R642="","",CONCATENATE(S642,Names!$H$3,T642,Names!$J$3,Names!$K$3,Names!$L$3,V642))</f>
        <v/>
      </c>
      <c r="AB642" t="str">
        <f>IF(R642="","",CONCATENATE(V642,Names!$P$3,W642))</f>
        <v/>
      </c>
      <c r="AD642" t="str">
        <f t="shared" si="267"/>
        <v>CREATE</v>
      </c>
      <c r="AF642" t="str">
        <f t="shared" si="275"/>
        <v>??</v>
      </c>
      <c r="AH642" t="e">
        <f t="shared" ca="1" si="276"/>
        <v>#VALUE!</v>
      </c>
      <c r="AI642" t="str">
        <f t="shared" si="268"/>
        <v>AT</v>
      </c>
      <c r="AK642" t="str">
        <f t="shared" si="277"/>
        <v>??</v>
      </c>
      <c r="AM642" t="e">
        <f t="shared" ca="1" si="278"/>
        <v>#VALUE!</v>
      </c>
      <c r="AN642" t="str">
        <f t="shared" si="279"/>
        <v/>
      </c>
      <c r="AO642" t="str">
        <f t="shared" si="269"/>
        <v>KG</v>
      </c>
      <c r="AP642" t="str">
        <f t="shared" ca="1" si="280"/>
        <v/>
      </c>
      <c r="AQ642" t="str">
        <f t="shared" si="281"/>
        <v>??</v>
      </c>
      <c r="AS642" t="str">
        <f t="shared" si="282"/>
        <v/>
      </c>
      <c r="AT642" t="e">
        <f t="shared" ca="1" si="283"/>
        <v>#VALUE!</v>
      </c>
      <c r="AU642">
        <f t="shared" si="270"/>
        <v>5</v>
      </c>
      <c r="AV642" t="str">
        <f t="shared" si="284"/>
        <v>??</v>
      </c>
      <c r="AX642" t="str">
        <f t="shared" si="271"/>
        <v>staffanekstrom</v>
      </c>
      <c r="AY642" t="str">
        <f t="shared" si="272"/>
        <v>INSERTED</v>
      </c>
      <c r="AZ642" t="str">
        <f t="shared" si="273"/>
        <v/>
      </c>
      <c r="BD642" t="str">
        <f t="shared" si="274"/>
        <v>YES</v>
      </c>
      <c r="BF642" t="e">
        <f t="shared" ca="1" si="285"/>
        <v>#VALUE!</v>
      </c>
    </row>
    <row r="643" spans="1:58">
      <c r="A643">
        <v>637</v>
      </c>
      <c r="D643" s="1" t="e">
        <f ca="1">INDIRECT(ADDRESS($C643,D$5,,,Table!$A$1))</f>
        <v>#VALUE!</v>
      </c>
      <c r="E643" t="e">
        <f ca="1">INDIRECT(ADDRESS($C643,E$5,,,Table!$A$1))</f>
        <v>#VALUE!</v>
      </c>
      <c r="F643" t="e">
        <f ca="1">INDIRECT(ADDRESS($C643,F$5,,,Table!$A$1))</f>
        <v>#VALUE!</v>
      </c>
      <c r="G643" t="e">
        <f ca="1">INDIRECT(ADDRESS($C643,G$5,,,Table!$A$1))</f>
        <v>#VALUE!</v>
      </c>
      <c r="H643" t="e">
        <f ca="1">INDIRECT(ADDRESS($C643,H$5,,,Table!$A$1))</f>
        <v>#VALUE!</v>
      </c>
      <c r="J643" t="str">
        <f>IF(OR(I643=Dev!$CU$46, I643=Dev!$CU$47, I643=Dev!$CU$48, I643=Dev!$CU$49, I643=Dev!$CU$50, I643=Dev!$CU$51, I643=Dev!$CU$52, I643=Dev!$CU$53, I643=Dev!$CR$48, I643=Dev!$CR$49),$C$3,                                                                  IF(OR(I643=Dev!$CU$54, I643=Dev!$CU$55, I643=Dev!$CU$56, I643=Dev!$CU$57, I643=Dev!$CU$58, I643=Dev!$CU$59, I643=Dev!$CS$48), $D$3,""))</f>
        <v/>
      </c>
      <c r="K643" t="e">
        <f ca="1">CONCATENATE(E643,Names!$P$3,I643)</f>
        <v>#VALUE!</v>
      </c>
      <c r="M643" t="e">
        <f ca="1">INDIRECT(ADDRESS($C643,M$5,,,Table!$A$1))</f>
        <v>#VALUE!</v>
      </c>
      <c r="O643" t="str">
        <f t="shared" si="286"/>
        <v/>
      </c>
      <c r="Q643" t="str">
        <f t="shared" si="287"/>
        <v/>
      </c>
      <c r="S643" t="str">
        <f ca="1">IFERROR(VLOOKUP(M643,Racks!$H$4:$M$30,Racks!$I$2),"")</f>
        <v/>
      </c>
      <c r="T643" t="str">
        <f ca="1">IFERROR(VLOOKUP(M643,Racks!$H$4:$M$30,Racks!$K$2),"")</f>
        <v/>
      </c>
      <c r="U643" t="str">
        <f t="shared" si="288"/>
        <v/>
      </c>
      <c r="V643" t="str">
        <f>CONCATENATE(Names!$C$17,Names!$N$3,U643)</f>
        <v>PRLTCB-</v>
      </c>
      <c r="Y643" t="str">
        <f>IF(OR(W643=Dev!$GJ$82, W643=Dev!$GJ$83, W643=Dev!$GJ$84, W643=Dev!$GJ$85, W643=Dev!$GJ$86, W643=Dev!$GJ$87, W643=Dev!$GJ$88, W643=Dev!$GJ$89, W643=Dev!$GG$82, W643=Dev!$GG$83, W643=Dev!$GG$84, W643=Dev!$GG$85, W643=Dev!$GG$86),Names!$C$10,                   IF(OR(W643=Dev!$GJ$90, W643=Dev!$GJ$91, W643=Dev!$GJ$92, W643=Dev!$GJ$93, W643=Dev!$GJ$94, W643=Dev!$GJ$95, W643=Dev!$GJ$96, W643=Dev!$GJ$97, W643=Dev!$GH$82), Names!$C$11,""))</f>
        <v/>
      </c>
      <c r="Z643" t="str">
        <f ca="1">IFERROR(VLOOKUP(M643,Racks!$H$4:$M$30,6),"")</f>
        <v/>
      </c>
      <c r="AA643" t="str">
        <f>IF(R643="","",CONCATENATE(S643,Names!$H$3,T643,Names!$J$3,Names!$K$3,Names!$L$3,V643))</f>
        <v/>
      </c>
      <c r="AB643" t="str">
        <f>IF(R643="","",CONCATENATE(V643,Names!$P$3,W643))</f>
        <v/>
      </c>
      <c r="AD643" t="str">
        <f t="shared" si="267"/>
        <v>CREATE</v>
      </c>
      <c r="AF643" t="str">
        <f t="shared" si="275"/>
        <v>??</v>
      </c>
      <c r="AH643" t="e">
        <f t="shared" ca="1" si="276"/>
        <v>#VALUE!</v>
      </c>
      <c r="AI643" t="str">
        <f t="shared" si="268"/>
        <v>AT</v>
      </c>
      <c r="AK643" t="str">
        <f t="shared" si="277"/>
        <v>??</v>
      </c>
      <c r="AM643" t="e">
        <f t="shared" ca="1" si="278"/>
        <v>#VALUE!</v>
      </c>
      <c r="AN643" t="str">
        <f t="shared" si="279"/>
        <v/>
      </c>
      <c r="AO643" t="str">
        <f t="shared" si="269"/>
        <v>KG</v>
      </c>
      <c r="AP643" t="str">
        <f t="shared" ca="1" si="280"/>
        <v/>
      </c>
      <c r="AQ643" t="str">
        <f t="shared" si="281"/>
        <v>??</v>
      </c>
      <c r="AS643" t="str">
        <f t="shared" si="282"/>
        <v/>
      </c>
      <c r="AT643" t="e">
        <f t="shared" ca="1" si="283"/>
        <v>#VALUE!</v>
      </c>
      <c r="AU643">
        <f t="shared" si="270"/>
        <v>5</v>
      </c>
      <c r="AV643" t="str">
        <f t="shared" si="284"/>
        <v>??</v>
      </c>
      <c r="AX643" t="str">
        <f t="shared" si="271"/>
        <v>staffanekstrom</v>
      </c>
      <c r="AY643" t="str">
        <f t="shared" si="272"/>
        <v>INSERTED</v>
      </c>
      <c r="AZ643" t="str">
        <f t="shared" si="273"/>
        <v/>
      </c>
      <c r="BD643" t="str">
        <f t="shared" si="274"/>
        <v>YES</v>
      </c>
      <c r="BF643" t="e">
        <f t="shared" ca="1" si="285"/>
        <v>#VALUE!</v>
      </c>
    </row>
    <row r="644" spans="1:58">
      <c r="A644">
        <v>638</v>
      </c>
      <c r="D644" s="1" t="e">
        <f ca="1">INDIRECT(ADDRESS($C644,D$5,,,Table!$A$1))</f>
        <v>#VALUE!</v>
      </c>
      <c r="E644" t="e">
        <f ca="1">INDIRECT(ADDRESS($C644,E$5,,,Table!$A$1))</f>
        <v>#VALUE!</v>
      </c>
      <c r="F644" t="e">
        <f ca="1">INDIRECT(ADDRESS($C644,F$5,,,Table!$A$1))</f>
        <v>#VALUE!</v>
      </c>
      <c r="G644" t="e">
        <f ca="1">INDIRECT(ADDRESS($C644,G$5,,,Table!$A$1))</f>
        <v>#VALUE!</v>
      </c>
      <c r="H644" t="e">
        <f ca="1">INDIRECT(ADDRESS($C644,H$5,,,Table!$A$1))</f>
        <v>#VALUE!</v>
      </c>
      <c r="J644" t="str">
        <f>IF(OR(I644=Dev!$CU$46, I644=Dev!$CU$47, I644=Dev!$CU$48, I644=Dev!$CU$49, I644=Dev!$CU$50, I644=Dev!$CU$51, I644=Dev!$CU$52, I644=Dev!$CU$53, I644=Dev!$CR$48, I644=Dev!$CR$49),$C$3,                                                                  IF(OR(I644=Dev!$CU$54, I644=Dev!$CU$55, I644=Dev!$CU$56, I644=Dev!$CU$57, I644=Dev!$CU$58, I644=Dev!$CU$59, I644=Dev!$CS$48), $D$3,""))</f>
        <v/>
      </c>
      <c r="K644" t="e">
        <f ca="1">CONCATENATE(E644,Names!$P$3,I644)</f>
        <v>#VALUE!</v>
      </c>
      <c r="M644" t="e">
        <f ca="1">INDIRECT(ADDRESS($C644,M$5,,,Table!$A$1))</f>
        <v>#VALUE!</v>
      </c>
      <c r="O644" t="str">
        <f t="shared" si="286"/>
        <v/>
      </c>
      <c r="Q644" t="str">
        <f t="shared" si="287"/>
        <v/>
      </c>
      <c r="S644" t="str">
        <f ca="1">IFERROR(VLOOKUP(M644,Racks!$H$4:$M$30,Racks!$I$2),"")</f>
        <v/>
      </c>
      <c r="T644" t="str">
        <f ca="1">IFERROR(VLOOKUP(M644,Racks!$H$4:$M$30,Racks!$K$2),"")</f>
        <v/>
      </c>
      <c r="U644" t="str">
        <f t="shared" si="288"/>
        <v/>
      </c>
      <c r="V644" t="str">
        <f>CONCATENATE(Names!$C$17,Names!$N$3,U644)</f>
        <v>PRLTCB-</v>
      </c>
      <c r="Y644" t="str">
        <f>IF(OR(W644=Dev!$GJ$82, W644=Dev!$GJ$83, W644=Dev!$GJ$84, W644=Dev!$GJ$85, W644=Dev!$GJ$86, W644=Dev!$GJ$87, W644=Dev!$GJ$88, W644=Dev!$GJ$89, W644=Dev!$GG$82, W644=Dev!$GG$83, W644=Dev!$GG$84, W644=Dev!$GG$85, W644=Dev!$GG$86),Names!$C$10,                   IF(OR(W644=Dev!$GJ$90, W644=Dev!$GJ$91, W644=Dev!$GJ$92, W644=Dev!$GJ$93, W644=Dev!$GJ$94, W644=Dev!$GJ$95, W644=Dev!$GJ$96, W644=Dev!$GJ$97, W644=Dev!$GH$82), Names!$C$11,""))</f>
        <v/>
      </c>
      <c r="Z644" t="str">
        <f ca="1">IFERROR(VLOOKUP(M644,Racks!$H$4:$M$30,6),"")</f>
        <v/>
      </c>
      <c r="AA644" t="str">
        <f>IF(R644="","",CONCATENATE(S644,Names!$H$3,T644,Names!$J$3,Names!$K$3,Names!$L$3,V644))</f>
        <v/>
      </c>
      <c r="AB644" t="str">
        <f>IF(R644="","",CONCATENATE(V644,Names!$P$3,W644))</f>
        <v/>
      </c>
      <c r="AD644" t="str">
        <f t="shared" si="267"/>
        <v>CREATE</v>
      </c>
      <c r="AF644" t="str">
        <f t="shared" si="275"/>
        <v>??</v>
      </c>
      <c r="AH644" t="e">
        <f t="shared" ca="1" si="276"/>
        <v>#VALUE!</v>
      </c>
      <c r="AI644" t="str">
        <f t="shared" si="268"/>
        <v>AT</v>
      </c>
      <c r="AK644" t="str">
        <f t="shared" si="277"/>
        <v>??</v>
      </c>
      <c r="AM644" t="e">
        <f t="shared" ca="1" si="278"/>
        <v>#VALUE!</v>
      </c>
      <c r="AN644" t="str">
        <f t="shared" si="279"/>
        <v/>
      </c>
      <c r="AO644" t="str">
        <f t="shared" si="269"/>
        <v>KG</v>
      </c>
      <c r="AP644" t="str">
        <f t="shared" ca="1" si="280"/>
        <v/>
      </c>
      <c r="AQ644" t="str">
        <f t="shared" si="281"/>
        <v>??</v>
      </c>
      <c r="AS644" t="str">
        <f t="shared" si="282"/>
        <v/>
      </c>
      <c r="AT644" t="e">
        <f t="shared" ca="1" si="283"/>
        <v>#VALUE!</v>
      </c>
      <c r="AU644">
        <f t="shared" si="270"/>
        <v>5</v>
      </c>
      <c r="AV644" t="str">
        <f t="shared" si="284"/>
        <v>??</v>
      </c>
      <c r="AX644" t="str">
        <f t="shared" si="271"/>
        <v>staffanekstrom</v>
      </c>
      <c r="AY644" t="str">
        <f t="shared" si="272"/>
        <v>INSERTED</v>
      </c>
      <c r="AZ644" t="str">
        <f t="shared" si="273"/>
        <v/>
      </c>
      <c r="BD644" t="str">
        <f t="shared" si="274"/>
        <v>YES</v>
      </c>
      <c r="BF644" t="e">
        <f t="shared" ca="1" si="285"/>
        <v>#VALUE!</v>
      </c>
    </row>
    <row r="645" spans="1:58">
      <c r="A645">
        <v>639</v>
      </c>
      <c r="D645" s="1" t="e">
        <f ca="1">INDIRECT(ADDRESS($C645,D$5,,,Table!$A$1))</f>
        <v>#VALUE!</v>
      </c>
      <c r="E645" t="e">
        <f ca="1">INDIRECT(ADDRESS($C645,E$5,,,Table!$A$1))</f>
        <v>#VALUE!</v>
      </c>
      <c r="F645" t="e">
        <f ca="1">INDIRECT(ADDRESS($C645,F$5,,,Table!$A$1))</f>
        <v>#VALUE!</v>
      </c>
      <c r="G645" t="e">
        <f ca="1">INDIRECT(ADDRESS($C645,G$5,,,Table!$A$1))</f>
        <v>#VALUE!</v>
      </c>
      <c r="H645" t="e">
        <f ca="1">INDIRECT(ADDRESS($C645,H$5,,,Table!$A$1))</f>
        <v>#VALUE!</v>
      </c>
      <c r="J645" t="str">
        <f>IF(OR(I645=Dev!$CU$46, I645=Dev!$CU$47, I645=Dev!$CU$48, I645=Dev!$CU$49, I645=Dev!$CU$50, I645=Dev!$CU$51, I645=Dev!$CU$52, I645=Dev!$CU$53, I645=Dev!$CR$48, I645=Dev!$CR$49),$C$3,                                                                  IF(OR(I645=Dev!$CU$54, I645=Dev!$CU$55, I645=Dev!$CU$56, I645=Dev!$CU$57, I645=Dev!$CU$58, I645=Dev!$CU$59, I645=Dev!$CS$48), $D$3,""))</f>
        <v/>
      </c>
      <c r="K645" t="e">
        <f ca="1">CONCATENATE(E645,Names!$P$3,I645)</f>
        <v>#VALUE!</v>
      </c>
      <c r="M645" t="e">
        <f ca="1">INDIRECT(ADDRESS($C645,M$5,,,Table!$A$1))</f>
        <v>#VALUE!</v>
      </c>
      <c r="O645" t="str">
        <f t="shared" si="286"/>
        <v/>
      </c>
      <c r="Q645" t="str">
        <f t="shared" si="287"/>
        <v/>
      </c>
      <c r="S645" t="str">
        <f ca="1">IFERROR(VLOOKUP(M645,Racks!$H$4:$M$30,Racks!$I$2),"")</f>
        <v/>
      </c>
      <c r="T645" t="str">
        <f ca="1">IFERROR(VLOOKUP(M645,Racks!$H$4:$M$30,Racks!$K$2),"")</f>
        <v/>
      </c>
      <c r="U645" t="str">
        <f t="shared" si="288"/>
        <v/>
      </c>
      <c r="V645" t="str">
        <f>CONCATENATE(Names!$C$17,Names!$N$3,U645)</f>
        <v>PRLTCB-</v>
      </c>
      <c r="Y645" t="str">
        <f>IF(OR(W645=Dev!$GJ$82, W645=Dev!$GJ$83, W645=Dev!$GJ$84, W645=Dev!$GJ$85, W645=Dev!$GJ$86, W645=Dev!$GJ$87, W645=Dev!$GJ$88, W645=Dev!$GJ$89, W645=Dev!$GG$82, W645=Dev!$GG$83, W645=Dev!$GG$84, W645=Dev!$GG$85, W645=Dev!$GG$86),Names!$C$10,                   IF(OR(W645=Dev!$GJ$90, W645=Dev!$GJ$91, W645=Dev!$GJ$92, W645=Dev!$GJ$93, W645=Dev!$GJ$94, W645=Dev!$GJ$95, W645=Dev!$GJ$96, W645=Dev!$GJ$97, W645=Dev!$GH$82), Names!$C$11,""))</f>
        <v/>
      </c>
      <c r="Z645" t="str">
        <f ca="1">IFERROR(VLOOKUP(M645,Racks!$H$4:$M$30,6),"")</f>
        <v/>
      </c>
      <c r="AA645" t="str">
        <f>IF(R645="","",CONCATENATE(S645,Names!$H$3,T645,Names!$J$3,Names!$K$3,Names!$L$3,V645))</f>
        <v/>
      </c>
      <c r="AB645" t="str">
        <f>IF(R645="","",CONCATENATE(V645,Names!$P$3,W645))</f>
        <v/>
      </c>
      <c r="AD645" t="str">
        <f t="shared" si="267"/>
        <v>CREATE</v>
      </c>
      <c r="AF645" t="str">
        <f t="shared" si="275"/>
        <v>??</v>
      </c>
      <c r="AH645" t="e">
        <f t="shared" ca="1" si="276"/>
        <v>#VALUE!</v>
      </c>
      <c r="AI645" t="str">
        <f t="shared" si="268"/>
        <v>AT</v>
      </c>
      <c r="AK645" t="str">
        <f t="shared" si="277"/>
        <v>??</v>
      </c>
      <c r="AM645" t="e">
        <f t="shared" ca="1" si="278"/>
        <v>#VALUE!</v>
      </c>
      <c r="AN645" t="str">
        <f t="shared" si="279"/>
        <v/>
      </c>
      <c r="AO645" t="str">
        <f t="shared" si="269"/>
        <v>KG</v>
      </c>
      <c r="AP645" t="str">
        <f t="shared" ca="1" si="280"/>
        <v/>
      </c>
      <c r="AQ645" t="str">
        <f t="shared" si="281"/>
        <v>??</v>
      </c>
      <c r="AS645" t="str">
        <f t="shared" si="282"/>
        <v/>
      </c>
      <c r="AT645" t="e">
        <f t="shared" ca="1" si="283"/>
        <v>#VALUE!</v>
      </c>
      <c r="AU645">
        <f t="shared" si="270"/>
        <v>5</v>
      </c>
      <c r="AV645" t="str">
        <f t="shared" si="284"/>
        <v>??</v>
      </c>
      <c r="AX645" t="str">
        <f t="shared" si="271"/>
        <v>staffanekstrom</v>
      </c>
      <c r="AY645" t="str">
        <f t="shared" si="272"/>
        <v>INSERTED</v>
      </c>
      <c r="AZ645" t="str">
        <f t="shared" si="273"/>
        <v/>
      </c>
      <c r="BD645" t="str">
        <f t="shared" si="274"/>
        <v>YES</v>
      </c>
      <c r="BF645" t="e">
        <f t="shared" ca="1" si="285"/>
        <v>#VALUE!</v>
      </c>
    </row>
    <row r="646" spans="1:58">
      <c r="A646">
        <v>640</v>
      </c>
      <c r="D646" s="1" t="e">
        <f ca="1">INDIRECT(ADDRESS($C646,D$5,,,Table!$A$1))</f>
        <v>#VALUE!</v>
      </c>
      <c r="E646" t="e">
        <f ca="1">INDIRECT(ADDRESS($C646,E$5,,,Table!$A$1))</f>
        <v>#VALUE!</v>
      </c>
      <c r="F646" t="e">
        <f ca="1">INDIRECT(ADDRESS($C646,F$5,,,Table!$A$1))</f>
        <v>#VALUE!</v>
      </c>
      <c r="G646" t="e">
        <f ca="1">INDIRECT(ADDRESS($C646,G$5,,,Table!$A$1))</f>
        <v>#VALUE!</v>
      </c>
      <c r="H646" t="e">
        <f ca="1">INDIRECT(ADDRESS($C646,H$5,,,Table!$A$1))</f>
        <v>#VALUE!</v>
      </c>
      <c r="J646" t="str">
        <f>IF(OR(I646=Dev!$CU$46, I646=Dev!$CU$47, I646=Dev!$CU$48, I646=Dev!$CU$49, I646=Dev!$CU$50, I646=Dev!$CU$51, I646=Dev!$CU$52, I646=Dev!$CU$53, I646=Dev!$CR$48, I646=Dev!$CR$49),$C$3,                                                                  IF(OR(I646=Dev!$CU$54, I646=Dev!$CU$55, I646=Dev!$CU$56, I646=Dev!$CU$57, I646=Dev!$CU$58, I646=Dev!$CU$59, I646=Dev!$CS$48), $D$3,""))</f>
        <v/>
      </c>
      <c r="K646" t="e">
        <f ca="1">CONCATENATE(E646,Names!$P$3,I646)</f>
        <v>#VALUE!</v>
      </c>
      <c r="M646" t="e">
        <f ca="1">INDIRECT(ADDRESS($C646,M$5,,,Table!$A$1))</f>
        <v>#VALUE!</v>
      </c>
      <c r="O646" t="str">
        <f t="shared" si="286"/>
        <v/>
      </c>
      <c r="Q646" t="str">
        <f t="shared" si="287"/>
        <v/>
      </c>
      <c r="S646" t="str">
        <f ca="1">IFERROR(VLOOKUP(M646,Racks!$H$4:$M$30,Racks!$I$2),"")</f>
        <v/>
      </c>
      <c r="T646" t="str">
        <f ca="1">IFERROR(VLOOKUP(M646,Racks!$H$4:$M$30,Racks!$K$2),"")</f>
        <v/>
      </c>
      <c r="U646" t="str">
        <f t="shared" si="288"/>
        <v/>
      </c>
      <c r="V646" t="str">
        <f>CONCATENATE(Names!$C$17,Names!$N$3,U646)</f>
        <v>PRLTCB-</v>
      </c>
      <c r="Y646" t="str">
        <f>IF(OR(W646=Dev!$GJ$82, W646=Dev!$GJ$83, W646=Dev!$GJ$84, W646=Dev!$GJ$85, W646=Dev!$GJ$86, W646=Dev!$GJ$87, W646=Dev!$GJ$88, W646=Dev!$GJ$89, W646=Dev!$GG$82, W646=Dev!$GG$83, W646=Dev!$GG$84, W646=Dev!$GG$85, W646=Dev!$GG$86),Names!$C$10,                   IF(OR(W646=Dev!$GJ$90, W646=Dev!$GJ$91, W646=Dev!$GJ$92, W646=Dev!$GJ$93, W646=Dev!$GJ$94, W646=Dev!$GJ$95, W646=Dev!$GJ$96, W646=Dev!$GJ$97, W646=Dev!$GH$82), Names!$C$11,""))</f>
        <v/>
      </c>
      <c r="Z646" t="str">
        <f ca="1">IFERROR(VLOOKUP(M646,Racks!$H$4:$M$30,6),"")</f>
        <v/>
      </c>
      <c r="AA646" t="str">
        <f>IF(R646="","",CONCATENATE(S646,Names!$H$3,T646,Names!$J$3,Names!$K$3,Names!$L$3,V646))</f>
        <v/>
      </c>
      <c r="AB646" t="str">
        <f>IF(R646="","",CONCATENATE(V646,Names!$P$3,W646))</f>
        <v/>
      </c>
      <c r="AD646" t="str">
        <f t="shared" si="267"/>
        <v>CREATE</v>
      </c>
      <c r="AF646" t="str">
        <f t="shared" si="275"/>
        <v>??</v>
      </c>
      <c r="AH646" t="e">
        <f t="shared" ca="1" si="276"/>
        <v>#VALUE!</v>
      </c>
      <c r="AI646" t="str">
        <f t="shared" si="268"/>
        <v>AT</v>
      </c>
      <c r="AK646" t="str">
        <f t="shared" si="277"/>
        <v>??</v>
      </c>
      <c r="AM646" t="e">
        <f t="shared" ca="1" si="278"/>
        <v>#VALUE!</v>
      </c>
      <c r="AN646" t="str">
        <f t="shared" si="279"/>
        <v/>
      </c>
      <c r="AO646" t="str">
        <f t="shared" si="269"/>
        <v>KG</v>
      </c>
      <c r="AP646" t="str">
        <f t="shared" ca="1" si="280"/>
        <v/>
      </c>
      <c r="AQ646" t="str">
        <f t="shared" si="281"/>
        <v>??</v>
      </c>
      <c r="AS646" t="str">
        <f t="shared" si="282"/>
        <v/>
      </c>
      <c r="AT646" t="e">
        <f t="shared" ca="1" si="283"/>
        <v>#VALUE!</v>
      </c>
      <c r="AU646">
        <f t="shared" si="270"/>
        <v>5</v>
      </c>
      <c r="AV646" t="str">
        <f t="shared" si="284"/>
        <v>??</v>
      </c>
      <c r="AX646" t="str">
        <f t="shared" si="271"/>
        <v>staffanekstrom</v>
      </c>
      <c r="AY646" t="str">
        <f t="shared" si="272"/>
        <v>INSERTED</v>
      </c>
      <c r="AZ646" t="str">
        <f t="shared" si="273"/>
        <v/>
      </c>
      <c r="BD646" t="str">
        <f t="shared" si="274"/>
        <v>YES</v>
      </c>
      <c r="BF646" t="e">
        <f t="shared" ca="1" si="285"/>
        <v>#VALUE!</v>
      </c>
    </row>
    <row r="647" spans="1:58">
      <c r="A647">
        <v>641</v>
      </c>
      <c r="D647" s="1" t="e">
        <f ca="1">INDIRECT(ADDRESS($C647,D$5,,,Table!$A$1))</f>
        <v>#VALUE!</v>
      </c>
      <c r="E647" t="e">
        <f ca="1">INDIRECT(ADDRESS($C647,E$5,,,Table!$A$1))</f>
        <v>#VALUE!</v>
      </c>
      <c r="F647" t="e">
        <f ca="1">INDIRECT(ADDRESS($C647,F$5,,,Table!$A$1))</f>
        <v>#VALUE!</v>
      </c>
      <c r="G647" t="e">
        <f ca="1">INDIRECT(ADDRESS($C647,G$5,,,Table!$A$1))</f>
        <v>#VALUE!</v>
      </c>
      <c r="H647" t="e">
        <f ca="1">INDIRECT(ADDRESS($C647,H$5,,,Table!$A$1))</f>
        <v>#VALUE!</v>
      </c>
      <c r="J647" t="str">
        <f>IF(OR(I647=Dev!$CU$46, I647=Dev!$CU$47, I647=Dev!$CU$48, I647=Dev!$CU$49, I647=Dev!$CU$50, I647=Dev!$CU$51, I647=Dev!$CU$52, I647=Dev!$CU$53, I647=Dev!$CR$48, I647=Dev!$CR$49),$C$3,                                                                  IF(OR(I647=Dev!$CU$54, I647=Dev!$CU$55, I647=Dev!$CU$56, I647=Dev!$CU$57, I647=Dev!$CU$58, I647=Dev!$CU$59, I647=Dev!$CS$48), $D$3,""))</f>
        <v/>
      </c>
      <c r="K647" t="e">
        <f ca="1">CONCATENATE(E647,Names!$P$3,I647)</f>
        <v>#VALUE!</v>
      </c>
      <c r="M647" t="e">
        <f ca="1">INDIRECT(ADDRESS($C647,M$5,,,Table!$A$1))</f>
        <v>#VALUE!</v>
      </c>
      <c r="O647" t="str">
        <f t="shared" si="286"/>
        <v/>
      </c>
      <c r="Q647" t="str">
        <f t="shared" si="287"/>
        <v/>
      </c>
      <c r="S647" t="str">
        <f ca="1">IFERROR(VLOOKUP(M647,Racks!$H$4:$M$30,Racks!$I$2),"")</f>
        <v/>
      </c>
      <c r="T647" t="str">
        <f ca="1">IFERROR(VLOOKUP(M647,Racks!$H$4:$M$30,Racks!$K$2),"")</f>
        <v/>
      </c>
      <c r="U647" t="str">
        <f t="shared" si="288"/>
        <v/>
      </c>
      <c r="V647" t="str">
        <f>CONCATENATE(Names!$C$17,Names!$N$3,U647)</f>
        <v>PRLTCB-</v>
      </c>
      <c r="Y647" t="str">
        <f>IF(OR(W647=Dev!$GJ$82, W647=Dev!$GJ$83, W647=Dev!$GJ$84, W647=Dev!$GJ$85, W647=Dev!$GJ$86, W647=Dev!$GJ$87, W647=Dev!$GJ$88, W647=Dev!$GJ$89, W647=Dev!$GG$82, W647=Dev!$GG$83, W647=Dev!$GG$84, W647=Dev!$GG$85, W647=Dev!$GG$86),Names!$C$10,                   IF(OR(W647=Dev!$GJ$90, W647=Dev!$GJ$91, W647=Dev!$GJ$92, W647=Dev!$GJ$93, W647=Dev!$GJ$94, W647=Dev!$GJ$95, W647=Dev!$GJ$96, W647=Dev!$GJ$97, W647=Dev!$GH$82), Names!$C$11,""))</f>
        <v/>
      </c>
      <c r="Z647" t="str">
        <f ca="1">IFERROR(VLOOKUP(M647,Racks!$H$4:$M$30,6),"")</f>
        <v/>
      </c>
      <c r="AA647" t="str">
        <f>IF(R647="","",CONCATENATE(S647,Names!$H$3,T647,Names!$J$3,Names!$K$3,Names!$L$3,V647))</f>
        <v/>
      </c>
      <c r="AB647" t="str">
        <f>IF(R647="","",CONCATENATE(V647,Names!$P$3,W647))</f>
        <v/>
      </c>
      <c r="AD647" t="str">
        <f t="shared" ref="AD647:AD710" si="289">$AD$1</f>
        <v>CREATE</v>
      </c>
      <c r="AF647" t="str">
        <f t="shared" si="275"/>
        <v>??</v>
      </c>
      <c r="AH647" t="e">
        <f t="shared" ca="1" si="276"/>
        <v>#VALUE!</v>
      </c>
      <c r="AI647" t="str">
        <f t="shared" ref="AI647:AI710" si="290">$AI$1</f>
        <v>AT</v>
      </c>
      <c r="AK647" t="str">
        <f t="shared" si="277"/>
        <v>??</v>
      </c>
      <c r="AM647" t="e">
        <f t="shared" ca="1" si="278"/>
        <v>#VALUE!</v>
      </c>
      <c r="AN647" t="str">
        <f t="shared" si="279"/>
        <v/>
      </c>
      <c r="AO647" t="str">
        <f t="shared" ref="AO647:AO710" si="291">$AO$1</f>
        <v>KG</v>
      </c>
      <c r="AP647" t="str">
        <f t="shared" ca="1" si="280"/>
        <v/>
      </c>
      <c r="AQ647" t="str">
        <f t="shared" si="281"/>
        <v>??</v>
      </c>
      <c r="AS647" t="str">
        <f t="shared" si="282"/>
        <v/>
      </c>
      <c r="AT647" t="e">
        <f t="shared" ca="1" si="283"/>
        <v>#VALUE!</v>
      </c>
      <c r="AU647">
        <f t="shared" ref="AU647:AU710" si="292">$AU$1</f>
        <v>5</v>
      </c>
      <c r="AV647" t="str">
        <f t="shared" si="284"/>
        <v>??</v>
      </c>
      <c r="AX647" t="str">
        <f t="shared" ref="AX647:AX710" si="293">$AX$1</f>
        <v>staffanekstrom</v>
      </c>
      <c r="AY647" t="str">
        <f t="shared" ref="AY647:AY710" si="294">$AY$1</f>
        <v>INSERTED</v>
      </c>
      <c r="AZ647" t="str">
        <f t="shared" ref="AZ647:AZ710" si="295">$AZ$1</f>
        <v/>
      </c>
      <c r="BD647" t="str">
        <f t="shared" ref="BD647:BD710" si="296">$BD$1</f>
        <v>YES</v>
      </c>
      <c r="BF647" t="e">
        <f t="shared" ca="1" si="285"/>
        <v>#VALUE!</v>
      </c>
    </row>
    <row r="648" spans="1:58">
      <c r="A648">
        <v>642</v>
      </c>
      <c r="D648" s="1" t="e">
        <f ca="1">INDIRECT(ADDRESS($C648,D$5,,,Table!$A$1))</f>
        <v>#VALUE!</v>
      </c>
      <c r="E648" t="e">
        <f ca="1">INDIRECT(ADDRESS($C648,E$5,,,Table!$A$1))</f>
        <v>#VALUE!</v>
      </c>
      <c r="F648" t="e">
        <f ca="1">INDIRECT(ADDRESS($C648,F$5,,,Table!$A$1))</f>
        <v>#VALUE!</v>
      </c>
      <c r="G648" t="e">
        <f ca="1">INDIRECT(ADDRESS($C648,G$5,,,Table!$A$1))</f>
        <v>#VALUE!</v>
      </c>
      <c r="H648" t="e">
        <f ca="1">INDIRECT(ADDRESS($C648,H$5,,,Table!$A$1))</f>
        <v>#VALUE!</v>
      </c>
      <c r="J648" t="str">
        <f>IF(OR(I648=Dev!$CU$46, I648=Dev!$CU$47, I648=Dev!$CU$48, I648=Dev!$CU$49, I648=Dev!$CU$50, I648=Dev!$CU$51, I648=Dev!$CU$52, I648=Dev!$CU$53, I648=Dev!$CR$48, I648=Dev!$CR$49),$C$3,                                                                  IF(OR(I648=Dev!$CU$54, I648=Dev!$CU$55, I648=Dev!$CU$56, I648=Dev!$CU$57, I648=Dev!$CU$58, I648=Dev!$CU$59, I648=Dev!$CS$48), $D$3,""))</f>
        <v/>
      </c>
      <c r="K648" t="e">
        <f ca="1">CONCATENATE(E648,Names!$P$3,I648)</f>
        <v>#VALUE!</v>
      </c>
      <c r="M648" t="e">
        <f ca="1">INDIRECT(ADDRESS($C648,M$5,,,Table!$A$1))</f>
        <v>#VALUE!</v>
      </c>
      <c r="O648" t="str">
        <f t="shared" si="286"/>
        <v/>
      </c>
      <c r="Q648" t="str">
        <f t="shared" si="287"/>
        <v/>
      </c>
      <c r="S648" t="str">
        <f ca="1">IFERROR(VLOOKUP(M648,Racks!$H$4:$M$30,Racks!$I$2),"")</f>
        <v/>
      </c>
      <c r="T648" t="str">
        <f ca="1">IFERROR(VLOOKUP(M648,Racks!$H$4:$M$30,Racks!$K$2),"")</f>
        <v/>
      </c>
      <c r="U648" t="str">
        <f t="shared" si="288"/>
        <v/>
      </c>
      <c r="V648" t="str">
        <f>CONCATENATE(Names!$C$17,Names!$N$3,U648)</f>
        <v>PRLTCB-</v>
      </c>
      <c r="Y648" t="str">
        <f>IF(OR(W648=Dev!$GJ$82, W648=Dev!$GJ$83, W648=Dev!$GJ$84, W648=Dev!$GJ$85, W648=Dev!$GJ$86, W648=Dev!$GJ$87, W648=Dev!$GJ$88, W648=Dev!$GJ$89, W648=Dev!$GG$82, W648=Dev!$GG$83, W648=Dev!$GG$84, W648=Dev!$GG$85, W648=Dev!$GG$86),Names!$C$10,                   IF(OR(W648=Dev!$GJ$90, W648=Dev!$GJ$91, W648=Dev!$GJ$92, W648=Dev!$GJ$93, W648=Dev!$GJ$94, W648=Dev!$GJ$95, W648=Dev!$GJ$96, W648=Dev!$GJ$97, W648=Dev!$GH$82), Names!$C$11,""))</f>
        <v/>
      </c>
      <c r="Z648" t="str">
        <f ca="1">IFERROR(VLOOKUP(M648,Racks!$H$4:$M$30,6),"")</f>
        <v/>
      </c>
      <c r="AA648" t="str">
        <f>IF(R648="","",CONCATENATE(S648,Names!$H$3,T648,Names!$J$3,Names!$K$3,Names!$L$3,V648))</f>
        <v/>
      </c>
      <c r="AB648" t="str">
        <f>IF(R648="","",CONCATENATE(V648,Names!$P$3,W648))</f>
        <v/>
      </c>
      <c r="AD648" t="str">
        <f t="shared" si="289"/>
        <v>CREATE</v>
      </c>
      <c r="AF648" t="str">
        <f t="shared" ref="AF648:AF711" si="297">IF(J648=$C$3,$AF$1,IF(J648=$D$3,$AF$2,"??"))</f>
        <v>??</v>
      </c>
      <c r="AH648" t="e">
        <f t="shared" ref="AH648:AH711" ca="1" si="298">H648</f>
        <v>#VALUE!</v>
      </c>
      <c r="AI648" t="str">
        <f t="shared" si="290"/>
        <v>AT</v>
      </c>
      <c r="AK648" t="str">
        <f t="shared" ref="AK648:AK711" si="299">IF(J648=$C$3,$AK$1,IF(J648=$D$3,$AK$2,"??"))</f>
        <v>??</v>
      </c>
      <c r="AM648" t="e">
        <f t="shared" ref="AM648:AM711" ca="1" si="300">K648</f>
        <v>#VALUE!</v>
      </c>
      <c r="AN648" t="str">
        <f t="shared" ref="AN648:AN711" si="301">AA648</f>
        <v/>
      </c>
      <c r="AO648" t="str">
        <f t="shared" si="291"/>
        <v>KG</v>
      </c>
      <c r="AP648" t="str">
        <f t="shared" ref="AP648:AP711" ca="1" si="302">Z648</f>
        <v/>
      </c>
      <c r="AQ648" t="str">
        <f t="shared" ref="AQ648:AQ711" si="303">IF(J648=$C$3,$AQ$3,IF(J648=$D$3,$AQ$4,"??"))</f>
        <v>??</v>
      </c>
      <c r="AS648" t="str">
        <f t="shared" ref="AS648:AS711" si="304">AB648</f>
        <v/>
      </c>
      <c r="AT648" t="e">
        <f t="shared" ref="AT648:AT711" ca="1" si="305">IF(OR(G648=$AQ$1,G648=$AR$1,G648=$AS$1),$AT$1,  IF(OR(G648=$AQ$2,G648=$AR$2,G648=$AS$2),$AT$2,IF(OR(G648=$AR$3,G648=$AS$3),$AT$3,"??")))</f>
        <v>#VALUE!</v>
      </c>
      <c r="AU648">
        <f t="shared" si="292"/>
        <v>5</v>
      </c>
      <c r="AV648" t="str">
        <f t="shared" ref="AV648:AV711" si="306">IF(J648=$C$3,$AV$2,IF(J648=$D$3,$AV$1,"??"))</f>
        <v>??</v>
      </c>
      <c r="AX648" t="str">
        <f t="shared" si="293"/>
        <v>staffanekstrom</v>
      </c>
      <c r="AY648" t="str">
        <f t="shared" si="294"/>
        <v>INSERTED</v>
      </c>
      <c r="AZ648" t="str">
        <f t="shared" si="295"/>
        <v/>
      </c>
      <c r="BD648" t="str">
        <f t="shared" si="296"/>
        <v>YES</v>
      </c>
      <c r="BF648" t="e">
        <f t="shared" ref="BF648:BF711" ca="1" si="307">M648</f>
        <v>#VALUE!</v>
      </c>
    </row>
    <row r="649" spans="1:58">
      <c r="A649">
        <v>643</v>
      </c>
      <c r="D649" s="1" t="e">
        <f ca="1">INDIRECT(ADDRESS($C649,D$5,,,Table!$A$1))</f>
        <v>#VALUE!</v>
      </c>
      <c r="E649" t="e">
        <f ca="1">INDIRECT(ADDRESS($C649,E$5,,,Table!$A$1))</f>
        <v>#VALUE!</v>
      </c>
      <c r="F649" t="e">
        <f ca="1">INDIRECT(ADDRESS($C649,F$5,,,Table!$A$1))</f>
        <v>#VALUE!</v>
      </c>
      <c r="G649" t="e">
        <f ca="1">INDIRECT(ADDRESS($C649,G$5,,,Table!$A$1))</f>
        <v>#VALUE!</v>
      </c>
      <c r="H649" t="e">
        <f ca="1">INDIRECT(ADDRESS($C649,H$5,,,Table!$A$1))</f>
        <v>#VALUE!</v>
      </c>
      <c r="J649" t="str">
        <f>IF(OR(I649=Dev!$CU$46, I649=Dev!$CU$47, I649=Dev!$CU$48, I649=Dev!$CU$49, I649=Dev!$CU$50, I649=Dev!$CU$51, I649=Dev!$CU$52, I649=Dev!$CU$53, I649=Dev!$CR$48, I649=Dev!$CR$49),$C$3,                                                                  IF(OR(I649=Dev!$CU$54, I649=Dev!$CU$55, I649=Dev!$CU$56, I649=Dev!$CU$57, I649=Dev!$CU$58, I649=Dev!$CU$59, I649=Dev!$CS$48), $D$3,""))</f>
        <v/>
      </c>
      <c r="K649" t="e">
        <f ca="1">CONCATENATE(E649,Names!$P$3,I649)</f>
        <v>#VALUE!</v>
      </c>
      <c r="M649" t="e">
        <f ca="1">INDIRECT(ADDRESS($C649,M$5,,,Table!$A$1))</f>
        <v>#VALUE!</v>
      </c>
      <c r="O649" t="str">
        <f t="shared" si="286"/>
        <v/>
      </c>
      <c r="Q649" t="str">
        <f t="shared" si="287"/>
        <v/>
      </c>
      <c r="S649" t="str">
        <f ca="1">IFERROR(VLOOKUP(M649,Racks!$H$4:$M$30,Racks!$I$2),"")</f>
        <v/>
      </c>
      <c r="T649" t="str">
        <f ca="1">IFERROR(VLOOKUP(M649,Racks!$H$4:$M$30,Racks!$K$2),"")</f>
        <v/>
      </c>
      <c r="U649" t="str">
        <f t="shared" si="288"/>
        <v/>
      </c>
      <c r="V649" t="str">
        <f>CONCATENATE(Names!$C$17,Names!$N$3,U649)</f>
        <v>PRLTCB-</v>
      </c>
      <c r="Y649" t="str">
        <f>IF(OR(W649=Dev!$GJ$82, W649=Dev!$GJ$83, W649=Dev!$GJ$84, W649=Dev!$GJ$85, W649=Dev!$GJ$86, W649=Dev!$GJ$87, W649=Dev!$GJ$88, W649=Dev!$GJ$89, W649=Dev!$GG$82, W649=Dev!$GG$83, W649=Dev!$GG$84, W649=Dev!$GG$85, W649=Dev!$GG$86),Names!$C$10,                   IF(OR(W649=Dev!$GJ$90, W649=Dev!$GJ$91, W649=Dev!$GJ$92, W649=Dev!$GJ$93, W649=Dev!$GJ$94, W649=Dev!$GJ$95, W649=Dev!$GJ$96, W649=Dev!$GJ$97, W649=Dev!$GH$82), Names!$C$11,""))</f>
        <v/>
      </c>
      <c r="Z649" t="str">
        <f ca="1">IFERROR(VLOOKUP(M649,Racks!$H$4:$M$30,6),"")</f>
        <v/>
      </c>
      <c r="AA649" t="str">
        <f>IF(R649="","",CONCATENATE(S649,Names!$H$3,T649,Names!$J$3,Names!$K$3,Names!$L$3,V649))</f>
        <v/>
      </c>
      <c r="AB649" t="str">
        <f>IF(R649="","",CONCATENATE(V649,Names!$P$3,W649))</f>
        <v/>
      </c>
      <c r="AD649" t="str">
        <f t="shared" si="289"/>
        <v>CREATE</v>
      </c>
      <c r="AF649" t="str">
        <f t="shared" si="297"/>
        <v>??</v>
      </c>
      <c r="AH649" t="e">
        <f t="shared" ca="1" si="298"/>
        <v>#VALUE!</v>
      </c>
      <c r="AI649" t="str">
        <f t="shared" si="290"/>
        <v>AT</v>
      </c>
      <c r="AK649" t="str">
        <f t="shared" si="299"/>
        <v>??</v>
      </c>
      <c r="AM649" t="e">
        <f t="shared" ca="1" si="300"/>
        <v>#VALUE!</v>
      </c>
      <c r="AN649" t="str">
        <f t="shared" si="301"/>
        <v/>
      </c>
      <c r="AO649" t="str">
        <f t="shared" si="291"/>
        <v>KG</v>
      </c>
      <c r="AP649" t="str">
        <f t="shared" ca="1" si="302"/>
        <v/>
      </c>
      <c r="AQ649" t="str">
        <f t="shared" si="303"/>
        <v>??</v>
      </c>
      <c r="AS649" t="str">
        <f t="shared" si="304"/>
        <v/>
      </c>
      <c r="AT649" t="e">
        <f t="shared" ca="1" si="305"/>
        <v>#VALUE!</v>
      </c>
      <c r="AU649">
        <f t="shared" si="292"/>
        <v>5</v>
      </c>
      <c r="AV649" t="str">
        <f t="shared" si="306"/>
        <v>??</v>
      </c>
      <c r="AX649" t="str">
        <f t="shared" si="293"/>
        <v>staffanekstrom</v>
      </c>
      <c r="AY649" t="str">
        <f t="shared" si="294"/>
        <v>INSERTED</v>
      </c>
      <c r="AZ649" t="str">
        <f t="shared" si="295"/>
        <v/>
      </c>
      <c r="BD649" t="str">
        <f t="shared" si="296"/>
        <v>YES</v>
      </c>
      <c r="BF649" t="e">
        <f t="shared" ca="1" si="307"/>
        <v>#VALUE!</v>
      </c>
    </row>
    <row r="650" spans="1:58">
      <c r="A650">
        <v>644</v>
      </c>
      <c r="D650" s="1" t="e">
        <f ca="1">INDIRECT(ADDRESS($C650,D$5,,,Table!$A$1))</f>
        <v>#VALUE!</v>
      </c>
      <c r="E650" t="e">
        <f ca="1">INDIRECT(ADDRESS($C650,E$5,,,Table!$A$1))</f>
        <v>#VALUE!</v>
      </c>
      <c r="F650" t="e">
        <f ca="1">INDIRECT(ADDRESS($C650,F$5,,,Table!$A$1))</f>
        <v>#VALUE!</v>
      </c>
      <c r="G650" t="e">
        <f ca="1">INDIRECT(ADDRESS($C650,G$5,,,Table!$A$1))</f>
        <v>#VALUE!</v>
      </c>
      <c r="H650" t="e">
        <f ca="1">INDIRECT(ADDRESS($C650,H$5,,,Table!$A$1))</f>
        <v>#VALUE!</v>
      </c>
      <c r="J650" t="str">
        <f>IF(OR(I650=Dev!$CU$46, I650=Dev!$CU$47, I650=Dev!$CU$48, I650=Dev!$CU$49, I650=Dev!$CU$50, I650=Dev!$CU$51, I650=Dev!$CU$52, I650=Dev!$CU$53, I650=Dev!$CR$48, I650=Dev!$CR$49),$C$3,                                                                  IF(OR(I650=Dev!$CU$54, I650=Dev!$CU$55, I650=Dev!$CU$56, I650=Dev!$CU$57, I650=Dev!$CU$58, I650=Dev!$CU$59, I650=Dev!$CS$48), $D$3,""))</f>
        <v/>
      </c>
      <c r="K650" t="e">
        <f ca="1">CONCATENATE(E650,Names!$P$3,I650)</f>
        <v>#VALUE!</v>
      </c>
      <c r="M650" t="e">
        <f ca="1">INDIRECT(ADDRESS($C650,M$5,,,Table!$A$1))</f>
        <v>#VALUE!</v>
      </c>
      <c r="O650" t="str">
        <f t="shared" si="286"/>
        <v/>
      </c>
      <c r="Q650" t="str">
        <f t="shared" si="287"/>
        <v/>
      </c>
      <c r="S650" t="str">
        <f ca="1">IFERROR(VLOOKUP(M650,Racks!$H$4:$M$30,Racks!$I$2),"")</f>
        <v/>
      </c>
      <c r="T650" t="str">
        <f ca="1">IFERROR(VLOOKUP(M650,Racks!$H$4:$M$30,Racks!$K$2),"")</f>
        <v/>
      </c>
      <c r="U650" t="str">
        <f t="shared" si="288"/>
        <v/>
      </c>
      <c r="V650" t="str">
        <f>CONCATENATE(Names!$C$17,Names!$N$3,U650)</f>
        <v>PRLTCB-</v>
      </c>
      <c r="Y650" t="str">
        <f>IF(OR(W650=Dev!$GJ$82, W650=Dev!$GJ$83, W650=Dev!$GJ$84, W650=Dev!$GJ$85, W650=Dev!$GJ$86, W650=Dev!$GJ$87, W650=Dev!$GJ$88, W650=Dev!$GJ$89, W650=Dev!$GG$82, W650=Dev!$GG$83, W650=Dev!$GG$84, W650=Dev!$GG$85, W650=Dev!$GG$86),Names!$C$10,                   IF(OR(W650=Dev!$GJ$90, W650=Dev!$GJ$91, W650=Dev!$GJ$92, W650=Dev!$GJ$93, W650=Dev!$GJ$94, W650=Dev!$GJ$95, W650=Dev!$GJ$96, W650=Dev!$GJ$97, W650=Dev!$GH$82), Names!$C$11,""))</f>
        <v/>
      </c>
      <c r="Z650" t="str">
        <f ca="1">IFERROR(VLOOKUP(M650,Racks!$H$4:$M$30,6),"")</f>
        <v/>
      </c>
      <c r="AA650" t="str">
        <f>IF(R650="","",CONCATENATE(S650,Names!$H$3,T650,Names!$J$3,Names!$K$3,Names!$L$3,V650))</f>
        <v/>
      </c>
      <c r="AB650" t="str">
        <f>IF(R650="","",CONCATENATE(V650,Names!$P$3,W650))</f>
        <v/>
      </c>
      <c r="AD650" t="str">
        <f t="shared" si="289"/>
        <v>CREATE</v>
      </c>
      <c r="AF650" t="str">
        <f t="shared" si="297"/>
        <v>??</v>
      </c>
      <c r="AH650" t="e">
        <f t="shared" ca="1" si="298"/>
        <v>#VALUE!</v>
      </c>
      <c r="AI650" t="str">
        <f t="shared" si="290"/>
        <v>AT</v>
      </c>
      <c r="AK650" t="str">
        <f t="shared" si="299"/>
        <v>??</v>
      </c>
      <c r="AM650" t="e">
        <f t="shared" ca="1" si="300"/>
        <v>#VALUE!</v>
      </c>
      <c r="AN650" t="str">
        <f t="shared" si="301"/>
        <v/>
      </c>
      <c r="AO650" t="str">
        <f t="shared" si="291"/>
        <v>KG</v>
      </c>
      <c r="AP650" t="str">
        <f t="shared" ca="1" si="302"/>
        <v/>
      </c>
      <c r="AQ650" t="str">
        <f t="shared" si="303"/>
        <v>??</v>
      </c>
      <c r="AS650" t="str">
        <f t="shared" si="304"/>
        <v/>
      </c>
      <c r="AT650" t="e">
        <f t="shared" ca="1" si="305"/>
        <v>#VALUE!</v>
      </c>
      <c r="AU650">
        <f t="shared" si="292"/>
        <v>5</v>
      </c>
      <c r="AV650" t="str">
        <f t="shared" si="306"/>
        <v>??</v>
      </c>
      <c r="AX650" t="str">
        <f t="shared" si="293"/>
        <v>staffanekstrom</v>
      </c>
      <c r="AY650" t="str">
        <f t="shared" si="294"/>
        <v>INSERTED</v>
      </c>
      <c r="AZ650" t="str">
        <f t="shared" si="295"/>
        <v/>
      </c>
      <c r="BD650" t="str">
        <f t="shared" si="296"/>
        <v>YES</v>
      </c>
      <c r="BF650" t="e">
        <f t="shared" ca="1" si="307"/>
        <v>#VALUE!</v>
      </c>
    </row>
    <row r="651" spans="1:58">
      <c r="A651">
        <v>645</v>
      </c>
      <c r="D651" s="1" t="e">
        <f ca="1">INDIRECT(ADDRESS($C651,D$5,,,Table!$A$1))</f>
        <v>#VALUE!</v>
      </c>
      <c r="E651" t="e">
        <f ca="1">INDIRECT(ADDRESS($C651,E$5,,,Table!$A$1))</f>
        <v>#VALUE!</v>
      </c>
      <c r="F651" t="e">
        <f ca="1">INDIRECT(ADDRESS($C651,F$5,,,Table!$A$1))</f>
        <v>#VALUE!</v>
      </c>
      <c r="G651" t="e">
        <f ca="1">INDIRECT(ADDRESS($C651,G$5,,,Table!$A$1))</f>
        <v>#VALUE!</v>
      </c>
      <c r="H651" t="e">
        <f ca="1">INDIRECT(ADDRESS($C651,H$5,,,Table!$A$1))</f>
        <v>#VALUE!</v>
      </c>
      <c r="J651" t="str">
        <f>IF(OR(I651=Dev!$CU$46, I651=Dev!$CU$47, I651=Dev!$CU$48, I651=Dev!$CU$49, I651=Dev!$CU$50, I651=Dev!$CU$51, I651=Dev!$CU$52, I651=Dev!$CU$53, I651=Dev!$CR$48, I651=Dev!$CR$49),$C$3,                                                                  IF(OR(I651=Dev!$CU$54, I651=Dev!$CU$55, I651=Dev!$CU$56, I651=Dev!$CU$57, I651=Dev!$CU$58, I651=Dev!$CU$59, I651=Dev!$CS$48), $D$3,""))</f>
        <v/>
      </c>
      <c r="K651" t="e">
        <f ca="1">CONCATENATE(E651,Names!$P$3,I651)</f>
        <v>#VALUE!</v>
      </c>
      <c r="M651" t="e">
        <f ca="1">INDIRECT(ADDRESS($C651,M$5,,,Table!$A$1))</f>
        <v>#VALUE!</v>
      </c>
      <c r="O651" t="str">
        <f t="shared" ref="O651:O714" si="308">IF(J651=Y651,"",-1)</f>
        <v/>
      </c>
      <c r="Q651" t="str">
        <f t="shared" si="287"/>
        <v/>
      </c>
      <c r="S651" t="str">
        <f ca="1">IFERROR(VLOOKUP(M651,Racks!$H$4:$M$30,Racks!$I$2),"")</f>
        <v/>
      </c>
      <c r="T651" t="str">
        <f ca="1">IFERROR(VLOOKUP(M651,Racks!$H$4:$M$30,Racks!$K$2),"")</f>
        <v/>
      </c>
      <c r="U651" t="str">
        <f t="shared" si="288"/>
        <v/>
      </c>
      <c r="V651" t="str">
        <f>CONCATENATE(Names!$C$17,Names!$N$3,U651)</f>
        <v>PRLTCB-</v>
      </c>
      <c r="Y651" t="str">
        <f>IF(OR(W651=Dev!$GJ$82, W651=Dev!$GJ$83, W651=Dev!$GJ$84, W651=Dev!$GJ$85, W651=Dev!$GJ$86, W651=Dev!$GJ$87, W651=Dev!$GJ$88, W651=Dev!$GJ$89, W651=Dev!$GG$82, W651=Dev!$GG$83, W651=Dev!$GG$84, W651=Dev!$GG$85, W651=Dev!$GG$86),Names!$C$10,                   IF(OR(W651=Dev!$GJ$90, W651=Dev!$GJ$91, W651=Dev!$GJ$92, W651=Dev!$GJ$93, W651=Dev!$GJ$94, W651=Dev!$GJ$95, W651=Dev!$GJ$96, W651=Dev!$GJ$97, W651=Dev!$GH$82), Names!$C$11,""))</f>
        <v/>
      </c>
      <c r="Z651" t="str">
        <f ca="1">IFERROR(VLOOKUP(M651,Racks!$H$4:$M$30,6),"")</f>
        <v/>
      </c>
      <c r="AA651" t="str">
        <f>IF(R651="","",CONCATENATE(S651,Names!$H$3,T651,Names!$J$3,Names!$K$3,Names!$L$3,V651))</f>
        <v/>
      </c>
      <c r="AB651" t="str">
        <f>IF(R651="","",CONCATENATE(V651,Names!$P$3,W651))</f>
        <v/>
      </c>
      <c r="AD651" t="str">
        <f t="shared" si="289"/>
        <v>CREATE</v>
      </c>
      <c r="AF651" t="str">
        <f t="shared" si="297"/>
        <v>??</v>
      </c>
      <c r="AH651" t="e">
        <f t="shared" ca="1" si="298"/>
        <v>#VALUE!</v>
      </c>
      <c r="AI651" t="str">
        <f t="shared" si="290"/>
        <v>AT</v>
      </c>
      <c r="AK651" t="str">
        <f t="shared" si="299"/>
        <v>??</v>
      </c>
      <c r="AM651" t="e">
        <f t="shared" ca="1" si="300"/>
        <v>#VALUE!</v>
      </c>
      <c r="AN651" t="str">
        <f t="shared" si="301"/>
        <v/>
      </c>
      <c r="AO651" t="str">
        <f t="shared" si="291"/>
        <v>KG</v>
      </c>
      <c r="AP651" t="str">
        <f t="shared" ca="1" si="302"/>
        <v/>
      </c>
      <c r="AQ651" t="str">
        <f t="shared" si="303"/>
        <v>??</v>
      </c>
      <c r="AS651" t="str">
        <f t="shared" si="304"/>
        <v/>
      </c>
      <c r="AT651" t="e">
        <f t="shared" ca="1" si="305"/>
        <v>#VALUE!</v>
      </c>
      <c r="AU651">
        <f t="shared" si="292"/>
        <v>5</v>
      </c>
      <c r="AV651" t="str">
        <f t="shared" si="306"/>
        <v>??</v>
      </c>
      <c r="AX651" t="str">
        <f t="shared" si="293"/>
        <v>staffanekstrom</v>
      </c>
      <c r="AY651" t="str">
        <f t="shared" si="294"/>
        <v>INSERTED</v>
      </c>
      <c r="AZ651" t="str">
        <f t="shared" si="295"/>
        <v/>
      </c>
      <c r="BD651" t="str">
        <f t="shared" si="296"/>
        <v>YES</v>
      </c>
      <c r="BF651" t="e">
        <f t="shared" ca="1" si="307"/>
        <v>#VALUE!</v>
      </c>
    </row>
    <row r="652" spans="1:58">
      <c r="A652">
        <v>646</v>
      </c>
      <c r="D652" s="1" t="e">
        <f ca="1">INDIRECT(ADDRESS($C652,D$5,,,Table!$A$1))</f>
        <v>#VALUE!</v>
      </c>
      <c r="E652" t="e">
        <f ca="1">INDIRECT(ADDRESS($C652,E$5,,,Table!$A$1))</f>
        <v>#VALUE!</v>
      </c>
      <c r="F652" t="e">
        <f ca="1">INDIRECT(ADDRESS($C652,F$5,,,Table!$A$1))</f>
        <v>#VALUE!</v>
      </c>
      <c r="G652" t="e">
        <f ca="1">INDIRECT(ADDRESS($C652,G$5,,,Table!$A$1))</f>
        <v>#VALUE!</v>
      </c>
      <c r="H652" t="e">
        <f ca="1">INDIRECT(ADDRESS($C652,H$5,,,Table!$A$1))</f>
        <v>#VALUE!</v>
      </c>
      <c r="J652" t="str">
        <f>IF(OR(I652=Dev!$CU$46, I652=Dev!$CU$47, I652=Dev!$CU$48, I652=Dev!$CU$49, I652=Dev!$CU$50, I652=Dev!$CU$51, I652=Dev!$CU$52, I652=Dev!$CU$53, I652=Dev!$CR$48, I652=Dev!$CR$49),$C$3,                                                                  IF(OR(I652=Dev!$CU$54, I652=Dev!$CU$55, I652=Dev!$CU$56, I652=Dev!$CU$57, I652=Dev!$CU$58, I652=Dev!$CU$59, I652=Dev!$CS$48), $D$3,""))</f>
        <v/>
      </c>
      <c r="K652" t="e">
        <f ca="1">CONCATENATE(E652,Names!$P$3,I652)</f>
        <v>#VALUE!</v>
      </c>
      <c r="M652" t="e">
        <f ca="1">INDIRECT(ADDRESS($C652,M$5,,,Table!$A$1))</f>
        <v>#VALUE!</v>
      </c>
      <c r="O652" t="str">
        <f t="shared" si="308"/>
        <v/>
      </c>
      <c r="Q652" t="str">
        <f t="shared" si="287"/>
        <v/>
      </c>
      <c r="S652" t="str">
        <f ca="1">IFERROR(VLOOKUP(M652,Racks!$H$4:$M$30,Racks!$I$2),"")</f>
        <v/>
      </c>
      <c r="T652" t="str">
        <f ca="1">IFERROR(VLOOKUP(M652,Racks!$H$4:$M$30,Racks!$K$2),"")</f>
        <v/>
      </c>
      <c r="U652" t="str">
        <f t="shared" si="288"/>
        <v/>
      </c>
      <c r="V652" t="str">
        <f>CONCATENATE(Names!$C$17,Names!$N$3,U652)</f>
        <v>PRLTCB-</v>
      </c>
      <c r="Y652" t="str">
        <f>IF(OR(W652=Dev!$GJ$82, W652=Dev!$GJ$83, W652=Dev!$GJ$84, W652=Dev!$GJ$85, W652=Dev!$GJ$86, W652=Dev!$GJ$87, W652=Dev!$GJ$88, W652=Dev!$GJ$89, W652=Dev!$GG$82, W652=Dev!$GG$83, W652=Dev!$GG$84, W652=Dev!$GG$85, W652=Dev!$GG$86),Names!$C$10,                   IF(OR(W652=Dev!$GJ$90, W652=Dev!$GJ$91, W652=Dev!$GJ$92, W652=Dev!$GJ$93, W652=Dev!$GJ$94, W652=Dev!$GJ$95, W652=Dev!$GJ$96, W652=Dev!$GJ$97, W652=Dev!$GH$82), Names!$C$11,""))</f>
        <v/>
      </c>
      <c r="Z652" t="str">
        <f ca="1">IFERROR(VLOOKUP(M652,Racks!$H$4:$M$30,6),"")</f>
        <v/>
      </c>
      <c r="AA652" t="str">
        <f>IF(R652="","",CONCATENATE(S652,Names!$H$3,T652,Names!$J$3,Names!$K$3,Names!$L$3,V652))</f>
        <v/>
      </c>
      <c r="AB652" t="str">
        <f>IF(R652="","",CONCATENATE(V652,Names!$P$3,W652))</f>
        <v/>
      </c>
      <c r="AD652" t="str">
        <f t="shared" si="289"/>
        <v>CREATE</v>
      </c>
      <c r="AF652" t="str">
        <f t="shared" si="297"/>
        <v>??</v>
      </c>
      <c r="AH652" t="e">
        <f t="shared" ca="1" si="298"/>
        <v>#VALUE!</v>
      </c>
      <c r="AI652" t="str">
        <f t="shared" si="290"/>
        <v>AT</v>
      </c>
      <c r="AK652" t="str">
        <f t="shared" si="299"/>
        <v>??</v>
      </c>
      <c r="AM652" t="e">
        <f t="shared" ca="1" si="300"/>
        <v>#VALUE!</v>
      </c>
      <c r="AN652" t="str">
        <f t="shared" si="301"/>
        <v/>
      </c>
      <c r="AO652" t="str">
        <f t="shared" si="291"/>
        <v>KG</v>
      </c>
      <c r="AP652" t="str">
        <f t="shared" ca="1" si="302"/>
        <v/>
      </c>
      <c r="AQ652" t="str">
        <f t="shared" si="303"/>
        <v>??</v>
      </c>
      <c r="AS652" t="str">
        <f t="shared" si="304"/>
        <v/>
      </c>
      <c r="AT652" t="e">
        <f t="shared" ca="1" si="305"/>
        <v>#VALUE!</v>
      </c>
      <c r="AU652">
        <f t="shared" si="292"/>
        <v>5</v>
      </c>
      <c r="AV652" t="str">
        <f t="shared" si="306"/>
        <v>??</v>
      </c>
      <c r="AX652" t="str">
        <f t="shared" si="293"/>
        <v>staffanekstrom</v>
      </c>
      <c r="AY652" t="str">
        <f t="shared" si="294"/>
        <v>INSERTED</v>
      </c>
      <c r="AZ652" t="str">
        <f t="shared" si="295"/>
        <v/>
      </c>
      <c r="BD652" t="str">
        <f t="shared" si="296"/>
        <v>YES</v>
      </c>
      <c r="BF652" t="e">
        <f t="shared" ca="1" si="307"/>
        <v>#VALUE!</v>
      </c>
    </row>
    <row r="653" spans="1:58">
      <c r="A653">
        <v>647</v>
      </c>
      <c r="D653" s="1" t="e">
        <f ca="1">INDIRECT(ADDRESS($C653,D$5,,,Table!$A$1))</f>
        <v>#VALUE!</v>
      </c>
      <c r="E653" t="e">
        <f ca="1">INDIRECT(ADDRESS($C653,E$5,,,Table!$A$1))</f>
        <v>#VALUE!</v>
      </c>
      <c r="F653" t="e">
        <f ca="1">INDIRECT(ADDRESS($C653,F$5,,,Table!$A$1))</f>
        <v>#VALUE!</v>
      </c>
      <c r="G653" t="e">
        <f ca="1">INDIRECT(ADDRESS($C653,G$5,,,Table!$A$1))</f>
        <v>#VALUE!</v>
      </c>
      <c r="H653" t="e">
        <f ca="1">INDIRECT(ADDRESS($C653,H$5,,,Table!$A$1))</f>
        <v>#VALUE!</v>
      </c>
      <c r="J653" t="str">
        <f>IF(OR(I653=Dev!$CU$46, I653=Dev!$CU$47, I653=Dev!$CU$48, I653=Dev!$CU$49, I653=Dev!$CU$50, I653=Dev!$CU$51, I653=Dev!$CU$52, I653=Dev!$CU$53, I653=Dev!$CR$48, I653=Dev!$CR$49),$C$3,                                                                  IF(OR(I653=Dev!$CU$54, I653=Dev!$CU$55, I653=Dev!$CU$56, I653=Dev!$CU$57, I653=Dev!$CU$58, I653=Dev!$CU$59, I653=Dev!$CS$48), $D$3,""))</f>
        <v/>
      </c>
      <c r="K653" t="e">
        <f ca="1">CONCATENATE(E653,Names!$P$3,I653)</f>
        <v>#VALUE!</v>
      </c>
      <c r="M653" t="e">
        <f ca="1">INDIRECT(ADDRESS($C653,M$5,,,Table!$A$1))</f>
        <v>#VALUE!</v>
      </c>
      <c r="O653" t="str">
        <f t="shared" si="308"/>
        <v/>
      </c>
      <c r="Q653" t="str">
        <f t="shared" si="287"/>
        <v/>
      </c>
      <c r="S653" t="str">
        <f ca="1">IFERROR(VLOOKUP(M653,Racks!$H$4:$M$30,Racks!$I$2),"")</f>
        <v/>
      </c>
      <c r="T653" t="str">
        <f ca="1">IFERROR(VLOOKUP(M653,Racks!$H$4:$M$30,Racks!$K$2),"")</f>
        <v/>
      </c>
      <c r="U653" t="str">
        <f t="shared" si="288"/>
        <v/>
      </c>
      <c r="V653" t="str">
        <f>CONCATENATE(Names!$C$17,Names!$N$3,U653)</f>
        <v>PRLTCB-</v>
      </c>
      <c r="Y653" t="str">
        <f>IF(OR(W653=Dev!$GJ$82, W653=Dev!$GJ$83, W653=Dev!$GJ$84, W653=Dev!$GJ$85, W653=Dev!$GJ$86, W653=Dev!$GJ$87, W653=Dev!$GJ$88, W653=Dev!$GJ$89, W653=Dev!$GG$82, W653=Dev!$GG$83, W653=Dev!$GG$84, W653=Dev!$GG$85, W653=Dev!$GG$86),Names!$C$10,                   IF(OR(W653=Dev!$GJ$90, W653=Dev!$GJ$91, W653=Dev!$GJ$92, W653=Dev!$GJ$93, W653=Dev!$GJ$94, W653=Dev!$GJ$95, W653=Dev!$GJ$96, W653=Dev!$GJ$97, W653=Dev!$GH$82), Names!$C$11,""))</f>
        <v/>
      </c>
      <c r="Z653" t="str">
        <f ca="1">IFERROR(VLOOKUP(M653,Racks!$H$4:$M$30,6),"")</f>
        <v/>
      </c>
      <c r="AA653" t="str">
        <f>IF(R653="","",CONCATENATE(S653,Names!$H$3,T653,Names!$J$3,Names!$K$3,Names!$L$3,V653))</f>
        <v/>
      </c>
      <c r="AB653" t="str">
        <f>IF(R653="","",CONCATENATE(V653,Names!$P$3,W653))</f>
        <v/>
      </c>
      <c r="AD653" t="str">
        <f t="shared" si="289"/>
        <v>CREATE</v>
      </c>
      <c r="AF653" t="str">
        <f t="shared" si="297"/>
        <v>??</v>
      </c>
      <c r="AH653" t="e">
        <f t="shared" ca="1" si="298"/>
        <v>#VALUE!</v>
      </c>
      <c r="AI653" t="str">
        <f t="shared" si="290"/>
        <v>AT</v>
      </c>
      <c r="AK653" t="str">
        <f t="shared" si="299"/>
        <v>??</v>
      </c>
      <c r="AM653" t="e">
        <f t="shared" ca="1" si="300"/>
        <v>#VALUE!</v>
      </c>
      <c r="AN653" t="str">
        <f t="shared" si="301"/>
        <v/>
      </c>
      <c r="AO653" t="str">
        <f t="shared" si="291"/>
        <v>KG</v>
      </c>
      <c r="AP653" t="str">
        <f t="shared" ca="1" si="302"/>
        <v/>
      </c>
      <c r="AQ653" t="str">
        <f t="shared" si="303"/>
        <v>??</v>
      </c>
      <c r="AS653" t="str">
        <f t="shared" si="304"/>
        <v/>
      </c>
      <c r="AT653" t="e">
        <f t="shared" ca="1" si="305"/>
        <v>#VALUE!</v>
      </c>
      <c r="AU653">
        <f t="shared" si="292"/>
        <v>5</v>
      </c>
      <c r="AV653" t="str">
        <f t="shared" si="306"/>
        <v>??</v>
      </c>
      <c r="AX653" t="str">
        <f t="shared" si="293"/>
        <v>staffanekstrom</v>
      </c>
      <c r="AY653" t="str">
        <f t="shared" si="294"/>
        <v>INSERTED</v>
      </c>
      <c r="AZ653" t="str">
        <f t="shared" si="295"/>
        <v/>
      </c>
      <c r="BD653" t="str">
        <f t="shared" si="296"/>
        <v>YES</v>
      </c>
      <c r="BF653" t="e">
        <f t="shared" ca="1" si="307"/>
        <v>#VALUE!</v>
      </c>
    </row>
    <row r="654" spans="1:58">
      <c r="A654">
        <v>648</v>
      </c>
      <c r="D654" s="1" t="e">
        <f ca="1">INDIRECT(ADDRESS($C654,D$5,,,Table!$A$1))</f>
        <v>#VALUE!</v>
      </c>
      <c r="E654" t="e">
        <f ca="1">INDIRECT(ADDRESS($C654,E$5,,,Table!$A$1))</f>
        <v>#VALUE!</v>
      </c>
      <c r="F654" t="e">
        <f ca="1">INDIRECT(ADDRESS($C654,F$5,,,Table!$A$1))</f>
        <v>#VALUE!</v>
      </c>
      <c r="G654" t="e">
        <f ca="1">INDIRECT(ADDRESS($C654,G$5,,,Table!$A$1))</f>
        <v>#VALUE!</v>
      </c>
      <c r="H654" t="e">
        <f ca="1">INDIRECT(ADDRESS($C654,H$5,,,Table!$A$1))</f>
        <v>#VALUE!</v>
      </c>
      <c r="J654" t="str">
        <f>IF(OR(I654=Dev!$CU$46, I654=Dev!$CU$47, I654=Dev!$CU$48, I654=Dev!$CU$49, I654=Dev!$CU$50, I654=Dev!$CU$51, I654=Dev!$CU$52, I654=Dev!$CU$53, I654=Dev!$CR$48, I654=Dev!$CR$49),$C$3,                                                                  IF(OR(I654=Dev!$CU$54, I654=Dev!$CU$55, I654=Dev!$CU$56, I654=Dev!$CU$57, I654=Dev!$CU$58, I654=Dev!$CU$59, I654=Dev!$CS$48), $D$3,""))</f>
        <v/>
      </c>
      <c r="K654" t="e">
        <f ca="1">CONCATENATE(E654,Names!$P$3,I654)</f>
        <v>#VALUE!</v>
      </c>
      <c r="M654" t="e">
        <f ca="1">INDIRECT(ADDRESS($C654,M$5,,,Table!$A$1))</f>
        <v>#VALUE!</v>
      </c>
      <c r="O654" t="str">
        <f t="shared" si="308"/>
        <v/>
      </c>
      <c r="Q654" t="str">
        <f t="shared" si="287"/>
        <v/>
      </c>
      <c r="S654" t="str">
        <f ca="1">IFERROR(VLOOKUP(M654,Racks!$H$4:$M$30,Racks!$I$2),"")</f>
        <v/>
      </c>
      <c r="T654" t="str">
        <f ca="1">IFERROR(VLOOKUP(M654,Racks!$H$4:$M$30,Racks!$K$2),"")</f>
        <v/>
      </c>
      <c r="U654" t="str">
        <f t="shared" si="288"/>
        <v/>
      </c>
      <c r="V654" t="str">
        <f>CONCATENATE(Names!$C$17,Names!$N$3,U654)</f>
        <v>PRLTCB-</v>
      </c>
      <c r="Y654" t="str">
        <f>IF(OR(W654=Dev!$GJ$82, W654=Dev!$GJ$83, W654=Dev!$GJ$84, W654=Dev!$GJ$85, W654=Dev!$GJ$86, W654=Dev!$GJ$87, W654=Dev!$GJ$88, W654=Dev!$GJ$89, W654=Dev!$GG$82, W654=Dev!$GG$83, W654=Dev!$GG$84, W654=Dev!$GG$85, W654=Dev!$GG$86),Names!$C$10,                   IF(OR(W654=Dev!$GJ$90, W654=Dev!$GJ$91, W654=Dev!$GJ$92, W654=Dev!$GJ$93, W654=Dev!$GJ$94, W654=Dev!$GJ$95, W654=Dev!$GJ$96, W654=Dev!$GJ$97, W654=Dev!$GH$82), Names!$C$11,""))</f>
        <v/>
      </c>
      <c r="Z654" t="str">
        <f ca="1">IFERROR(VLOOKUP(M654,Racks!$H$4:$M$30,6),"")</f>
        <v/>
      </c>
      <c r="AA654" t="str">
        <f>IF(R654="","",CONCATENATE(S654,Names!$H$3,T654,Names!$J$3,Names!$K$3,Names!$L$3,V654))</f>
        <v/>
      </c>
      <c r="AB654" t="str">
        <f>IF(R654="","",CONCATENATE(V654,Names!$P$3,W654))</f>
        <v/>
      </c>
      <c r="AD654" t="str">
        <f t="shared" si="289"/>
        <v>CREATE</v>
      </c>
      <c r="AF654" t="str">
        <f t="shared" si="297"/>
        <v>??</v>
      </c>
      <c r="AH654" t="e">
        <f t="shared" ca="1" si="298"/>
        <v>#VALUE!</v>
      </c>
      <c r="AI654" t="str">
        <f t="shared" si="290"/>
        <v>AT</v>
      </c>
      <c r="AK654" t="str">
        <f t="shared" si="299"/>
        <v>??</v>
      </c>
      <c r="AM654" t="e">
        <f t="shared" ca="1" si="300"/>
        <v>#VALUE!</v>
      </c>
      <c r="AN654" t="str">
        <f t="shared" si="301"/>
        <v/>
      </c>
      <c r="AO654" t="str">
        <f t="shared" si="291"/>
        <v>KG</v>
      </c>
      <c r="AP654" t="str">
        <f t="shared" ca="1" si="302"/>
        <v/>
      </c>
      <c r="AQ654" t="str">
        <f t="shared" si="303"/>
        <v>??</v>
      </c>
      <c r="AS654" t="str">
        <f t="shared" si="304"/>
        <v/>
      </c>
      <c r="AT654" t="e">
        <f t="shared" ca="1" si="305"/>
        <v>#VALUE!</v>
      </c>
      <c r="AU654">
        <f t="shared" si="292"/>
        <v>5</v>
      </c>
      <c r="AV654" t="str">
        <f t="shared" si="306"/>
        <v>??</v>
      </c>
      <c r="AX654" t="str">
        <f t="shared" si="293"/>
        <v>staffanekstrom</v>
      </c>
      <c r="AY654" t="str">
        <f t="shared" si="294"/>
        <v>INSERTED</v>
      </c>
      <c r="AZ654" t="str">
        <f t="shared" si="295"/>
        <v/>
      </c>
      <c r="BD654" t="str">
        <f t="shared" si="296"/>
        <v>YES</v>
      </c>
      <c r="BF654" t="e">
        <f t="shared" ca="1" si="307"/>
        <v>#VALUE!</v>
      </c>
    </row>
    <row r="655" spans="1:58">
      <c r="A655">
        <v>649</v>
      </c>
      <c r="D655" s="1" t="e">
        <f ca="1">INDIRECT(ADDRESS($C655,D$5,,,Table!$A$1))</f>
        <v>#VALUE!</v>
      </c>
      <c r="E655" t="e">
        <f ca="1">INDIRECT(ADDRESS($C655,E$5,,,Table!$A$1))</f>
        <v>#VALUE!</v>
      </c>
      <c r="F655" t="e">
        <f ca="1">INDIRECT(ADDRESS($C655,F$5,,,Table!$A$1))</f>
        <v>#VALUE!</v>
      </c>
      <c r="G655" t="e">
        <f ca="1">INDIRECT(ADDRESS($C655,G$5,,,Table!$A$1))</f>
        <v>#VALUE!</v>
      </c>
      <c r="H655" t="e">
        <f ca="1">INDIRECT(ADDRESS($C655,H$5,,,Table!$A$1))</f>
        <v>#VALUE!</v>
      </c>
      <c r="J655" t="str">
        <f>IF(OR(I655=Dev!$CU$46, I655=Dev!$CU$47, I655=Dev!$CU$48, I655=Dev!$CU$49, I655=Dev!$CU$50, I655=Dev!$CU$51, I655=Dev!$CU$52, I655=Dev!$CU$53, I655=Dev!$CR$48, I655=Dev!$CR$49),$C$3,                                                                  IF(OR(I655=Dev!$CU$54, I655=Dev!$CU$55, I655=Dev!$CU$56, I655=Dev!$CU$57, I655=Dev!$CU$58, I655=Dev!$CU$59, I655=Dev!$CS$48), $D$3,""))</f>
        <v/>
      </c>
      <c r="K655" t="e">
        <f ca="1">CONCATENATE(E655,Names!$P$3,I655)</f>
        <v>#VALUE!</v>
      </c>
      <c r="M655" t="e">
        <f ca="1">INDIRECT(ADDRESS($C655,M$5,,,Table!$A$1))</f>
        <v>#VALUE!</v>
      </c>
      <c r="O655" t="str">
        <f t="shared" si="308"/>
        <v/>
      </c>
      <c r="Q655" t="str">
        <f t="shared" si="287"/>
        <v/>
      </c>
      <c r="S655" t="str">
        <f ca="1">IFERROR(VLOOKUP(M655,Racks!$H$4:$M$30,Racks!$I$2),"")</f>
        <v/>
      </c>
      <c r="T655" t="str">
        <f ca="1">IFERROR(VLOOKUP(M655,Racks!$H$4:$M$30,Racks!$K$2),"")</f>
        <v/>
      </c>
      <c r="U655" t="str">
        <f t="shared" si="288"/>
        <v/>
      </c>
      <c r="V655" t="str">
        <f>CONCATENATE(Names!$C$17,Names!$N$3,U655)</f>
        <v>PRLTCB-</v>
      </c>
      <c r="Y655" t="str">
        <f>IF(OR(W655=Dev!$GJ$82, W655=Dev!$GJ$83, W655=Dev!$GJ$84, W655=Dev!$GJ$85, W655=Dev!$GJ$86, W655=Dev!$GJ$87, W655=Dev!$GJ$88, W655=Dev!$GJ$89, W655=Dev!$GG$82, W655=Dev!$GG$83, W655=Dev!$GG$84, W655=Dev!$GG$85, W655=Dev!$GG$86),Names!$C$10,                   IF(OR(W655=Dev!$GJ$90, W655=Dev!$GJ$91, W655=Dev!$GJ$92, W655=Dev!$GJ$93, W655=Dev!$GJ$94, W655=Dev!$GJ$95, W655=Dev!$GJ$96, W655=Dev!$GJ$97, W655=Dev!$GH$82), Names!$C$11,""))</f>
        <v/>
      </c>
      <c r="Z655" t="str">
        <f ca="1">IFERROR(VLOOKUP(M655,Racks!$H$4:$M$30,6),"")</f>
        <v/>
      </c>
      <c r="AA655" t="str">
        <f>IF(R655="","",CONCATENATE(S655,Names!$H$3,T655,Names!$J$3,Names!$K$3,Names!$L$3,V655))</f>
        <v/>
      </c>
      <c r="AB655" t="str">
        <f>IF(R655="","",CONCATENATE(V655,Names!$P$3,W655))</f>
        <v/>
      </c>
      <c r="AD655" t="str">
        <f t="shared" si="289"/>
        <v>CREATE</v>
      </c>
      <c r="AF655" t="str">
        <f t="shared" si="297"/>
        <v>??</v>
      </c>
      <c r="AH655" t="e">
        <f t="shared" ca="1" si="298"/>
        <v>#VALUE!</v>
      </c>
      <c r="AI655" t="str">
        <f t="shared" si="290"/>
        <v>AT</v>
      </c>
      <c r="AK655" t="str">
        <f t="shared" si="299"/>
        <v>??</v>
      </c>
      <c r="AM655" t="e">
        <f t="shared" ca="1" si="300"/>
        <v>#VALUE!</v>
      </c>
      <c r="AN655" t="str">
        <f t="shared" si="301"/>
        <v/>
      </c>
      <c r="AO655" t="str">
        <f t="shared" si="291"/>
        <v>KG</v>
      </c>
      <c r="AP655" t="str">
        <f t="shared" ca="1" si="302"/>
        <v/>
      </c>
      <c r="AQ655" t="str">
        <f t="shared" si="303"/>
        <v>??</v>
      </c>
      <c r="AS655" t="str">
        <f t="shared" si="304"/>
        <v/>
      </c>
      <c r="AT655" t="e">
        <f t="shared" ca="1" si="305"/>
        <v>#VALUE!</v>
      </c>
      <c r="AU655">
        <f t="shared" si="292"/>
        <v>5</v>
      </c>
      <c r="AV655" t="str">
        <f t="shared" si="306"/>
        <v>??</v>
      </c>
      <c r="AX655" t="str">
        <f t="shared" si="293"/>
        <v>staffanekstrom</v>
      </c>
      <c r="AY655" t="str">
        <f t="shared" si="294"/>
        <v>INSERTED</v>
      </c>
      <c r="AZ655" t="str">
        <f t="shared" si="295"/>
        <v/>
      </c>
      <c r="BD655" t="str">
        <f t="shared" si="296"/>
        <v>YES</v>
      </c>
      <c r="BF655" t="e">
        <f t="shared" ca="1" si="307"/>
        <v>#VALUE!</v>
      </c>
    </row>
    <row r="656" spans="1:58">
      <c r="A656">
        <v>650</v>
      </c>
      <c r="D656" s="1" t="e">
        <f ca="1">INDIRECT(ADDRESS($C656,D$5,,,Table!$A$1))</f>
        <v>#VALUE!</v>
      </c>
      <c r="E656" t="e">
        <f ca="1">INDIRECT(ADDRESS($C656,E$5,,,Table!$A$1))</f>
        <v>#VALUE!</v>
      </c>
      <c r="F656" t="e">
        <f ca="1">INDIRECT(ADDRESS($C656,F$5,,,Table!$A$1))</f>
        <v>#VALUE!</v>
      </c>
      <c r="G656" t="e">
        <f ca="1">INDIRECT(ADDRESS($C656,G$5,,,Table!$A$1))</f>
        <v>#VALUE!</v>
      </c>
      <c r="H656" t="e">
        <f ca="1">INDIRECT(ADDRESS($C656,H$5,,,Table!$A$1))</f>
        <v>#VALUE!</v>
      </c>
      <c r="J656" t="str">
        <f>IF(OR(I656=Dev!$CU$46, I656=Dev!$CU$47, I656=Dev!$CU$48, I656=Dev!$CU$49, I656=Dev!$CU$50, I656=Dev!$CU$51, I656=Dev!$CU$52, I656=Dev!$CU$53, I656=Dev!$CR$48, I656=Dev!$CR$49),$C$3,                                                                  IF(OR(I656=Dev!$CU$54, I656=Dev!$CU$55, I656=Dev!$CU$56, I656=Dev!$CU$57, I656=Dev!$CU$58, I656=Dev!$CU$59, I656=Dev!$CS$48), $D$3,""))</f>
        <v/>
      </c>
      <c r="K656" t="e">
        <f ca="1">CONCATENATE(E656,Names!$P$3,I656)</f>
        <v>#VALUE!</v>
      </c>
      <c r="M656" t="e">
        <f ca="1">INDIRECT(ADDRESS($C656,M$5,,,Table!$A$1))</f>
        <v>#VALUE!</v>
      </c>
      <c r="O656" t="str">
        <f t="shared" si="308"/>
        <v/>
      </c>
      <c r="Q656" t="str">
        <f t="shared" si="287"/>
        <v/>
      </c>
      <c r="S656" t="str">
        <f ca="1">IFERROR(VLOOKUP(M656,Racks!$H$4:$M$30,Racks!$I$2),"")</f>
        <v/>
      </c>
      <c r="T656" t="str">
        <f ca="1">IFERROR(VLOOKUP(M656,Racks!$H$4:$M$30,Racks!$K$2),"")</f>
        <v/>
      </c>
      <c r="U656" t="str">
        <f t="shared" si="288"/>
        <v/>
      </c>
      <c r="V656" t="str">
        <f>CONCATENATE(Names!$C$17,Names!$N$3,U656)</f>
        <v>PRLTCB-</v>
      </c>
      <c r="Y656" t="str">
        <f>IF(OR(W656=Dev!$GJ$82, W656=Dev!$GJ$83, W656=Dev!$GJ$84, W656=Dev!$GJ$85, W656=Dev!$GJ$86, W656=Dev!$GJ$87, W656=Dev!$GJ$88, W656=Dev!$GJ$89, W656=Dev!$GG$82, W656=Dev!$GG$83, W656=Dev!$GG$84, W656=Dev!$GG$85, W656=Dev!$GG$86),Names!$C$10,                   IF(OR(W656=Dev!$GJ$90, W656=Dev!$GJ$91, W656=Dev!$GJ$92, W656=Dev!$GJ$93, W656=Dev!$GJ$94, W656=Dev!$GJ$95, W656=Dev!$GJ$96, W656=Dev!$GJ$97, W656=Dev!$GH$82), Names!$C$11,""))</f>
        <v/>
      </c>
      <c r="Z656" t="str">
        <f ca="1">IFERROR(VLOOKUP(M656,Racks!$H$4:$M$30,6),"")</f>
        <v/>
      </c>
      <c r="AA656" t="str">
        <f>IF(R656="","",CONCATENATE(S656,Names!$H$3,T656,Names!$J$3,Names!$K$3,Names!$L$3,V656))</f>
        <v/>
      </c>
      <c r="AB656" t="str">
        <f>IF(R656="","",CONCATENATE(V656,Names!$P$3,W656))</f>
        <v/>
      </c>
      <c r="AD656" t="str">
        <f t="shared" si="289"/>
        <v>CREATE</v>
      </c>
      <c r="AF656" t="str">
        <f t="shared" si="297"/>
        <v>??</v>
      </c>
      <c r="AH656" t="e">
        <f t="shared" ca="1" si="298"/>
        <v>#VALUE!</v>
      </c>
      <c r="AI656" t="str">
        <f t="shared" si="290"/>
        <v>AT</v>
      </c>
      <c r="AK656" t="str">
        <f t="shared" si="299"/>
        <v>??</v>
      </c>
      <c r="AM656" t="e">
        <f t="shared" ca="1" si="300"/>
        <v>#VALUE!</v>
      </c>
      <c r="AN656" t="str">
        <f t="shared" si="301"/>
        <v/>
      </c>
      <c r="AO656" t="str">
        <f t="shared" si="291"/>
        <v>KG</v>
      </c>
      <c r="AP656" t="str">
        <f t="shared" ca="1" si="302"/>
        <v/>
      </c>
      <c r="AQ656" t="str">
        <f t="shared" si="303"/>
        <v>??</v>
      </c>
      <c r="AS656" t="str">
        <f t="shared" si="304"/>
        <v/>
      </c>
      <c r="AT656" t="e">
        <f t="shared" ca="1" si="305"/>
        <v>#VALUE!</v>
      </c>
      <c r="AU656">
        <f t="shared" si="292"/>
        <v>5</v>
      </c>
      <c r="AV656" t="str">
        <f t="shared" si="306"/>
        <v>??</v>
      </c>
      <c r="AX656" t="str">
        <f t="shared" si="293"/>
        <v>staffanekstrom</v>
      </c>
      <c r="AY656" t="str">
        <f t="shared" si="294"/>
        <v>INSERTED</v>
      </c>
      <c r="AZ656" t="str">
        <f t="shared" si="295"/>
        <v/>
      </c>
      <c r="BD656" t="str">
        <f t="shared" si="296"/>
        <v>YES</v>
      </c>
      <c r="BF656" t="e">
        <f t="shared" ca="1" si="307"/>
        <v>#VALUE!</v>
      </c>
    </row>
    <row r="657" spans="1:58">
      <c r="A657">
        <v>651</v>
      </c>
      <c r="D657" s="1" t="e">
        <f ca="1">INDIRECT(ADDRESS($C657,D$5,,,Table!$A$1))</f>
        <v>#VALUE!</v>
      </c>
      <c r="E657" t="e">
        <f ca="1">INDIRECT(ADDRESS($C657,E$5,,,Table!$A$1))</f>
        <v>#VALUE!</v>
      </c>
      <c r="F657" t="e">
        <f ca="1">INDIRECT(ADDRESS($C657,F$5,,,Table!$A$1))</f>
        <v>#VALUE!</v>
      </c>
      <c r="G657" t="e">
        <f ca="1">INDIRECT(ADDRESS($C657,G$5,,,Table!$A$1))</f>
        <v>#VALUE!</v>
      </c>
      <c r="H657" t="e">
        <f ca="1">INDIRECT(ADDRESS($C657,H$5,,,Table!$A$1))</f>
        <v>#VALUE!</v>
      </c>
      <c r="J657" t="str">
        <f>IF(OR(I657=Dev!$CU$46, I657=Dev!$CU$47, I657=Dev!$CU$48, I657=Dev!$CU$49, I657=Dev!$CU$50, I657=Dev!$CU$51, I657=Dev!$CU$52, I657=Dev!$CU$53, I657=Dev!$CR$48, I657=Dev!$CR$49),$C$3,                                                                  IF(OR(I657=Dev!$CU$54, I657=Dev!$CU$55, I657=Dev!$CU$56, I657=Dev!$CU$57, I657=Dev!$CU$58, I657=Dev!$CU$59, I657=Dev!$CS$48), $D$3,""))</f>
        <v/>
      </c>
      <c r="K657" t="e">
        <f ca="1">CONCATENATE(E657,Names!$P$3,I657)</f>
        <v>#VALUE!</v>
      </c>
      <c r="M657" t="e">
        <f ca="1">INDIRECT(ADDRESS($C657,M$5,,,Table!$A$1))</f>
        <v>#VALUE!</v>
      </c>
      <c r="O657" t="str">
        <f t="shared" si="308"/>
        <v/>
      </c>
      <c r="Q657" t="str">
        <f t="shared" si="287"/>
        <v/>
      </c>
      <c r="S657" t="str">
        <f ca="1">IFERROR(VLOOKUP(M657,Racks!$H$4:$M$30,Racks!$I$2),"")</f>
        <v/>
      </c>
      <c r="T657" t="str">
        <f ca="1">IFERROR(VLOOKUP(M657,Racks!$H$4:$M$30,Racks!$K$2),"")</f>
        <v/>
      </c>
      <c r="U657" t="str">
        <f t="shared" si="288"/>
        <v/>
      </c>
      <c r="V657" t="str">
        <f>CONCATENATE(Names!$C$17,Names!$N$3,U657)</f>
        <v>PRLTCB-</v>
      </c>
      <c r="Y657" t="str">
        <f>IF(OR(W657=Dev!$GJ$82, W657=Dev!$GJ$83, W657=Dev!$GJ$84, W657=Dev!$GJ$85, W657=Dev!$GJ$86, W657=Dev!$GJ$87, W657=Dev!$GJ$88, W657=Dev!$GJ$89, W657=Dev!$GG$82, W657=Dev!$GG$83, W657=Dev!$GG$84, W657=Dev!$GG$85, W657=Dev!$GG$86),Names!$C$10,                   IF(OR(W657=Dev!$GJ$90, W657=Dev!$GJ$91, W657=Dev!$GJ$92, W657=Dev!$GJ$93, W657=Dev!$GJ$94, W657=Dev!$GJ$95, W657=Dev!$GJ$96, W657=Dev!$GJ$97, W657=Dev!$GH$82), Names!$C$11,""))</f>
        <v/>
      </c>
      <c r="Z657" t="str">
        <f ca="1">IFERROR(VLOOKUP(M657,Racks!$H$4:$M$30,6),"")</f>
        <v/>
      </c>
      <c r="AA657" t="str">
        <f>IF(R657="","",CONCATENATE(S657,Names!$H$3,T657,Names!$J$3,Names!$K$3,Names!$L$3,V657))</f>
        <v/>
      </c>
      <c r="AB657" t="str">
        <f>IF(R657="","",CONCATENATE(V657,Names!$P$3,W657))</f>
        <v/>
      </c>
      <c r="AD657" t="str">
        <f t="shared" si="289"/>
        <v>CREATE</v>
      </c>
      <c r="AF657" t="str">
        <f t="shared" si="297"/>
        <v>??</v>
      </c>
      <c r="AH657" t="e">
        <f t="shared" ca="1" si="298"/>
        <v>#VALUE!</v>
      </c>
      <c r="AI657" t="str">
        <f t="shared" si="290"/>
        <v>AT</v>
      </c>
      <c r="AK657" t="str">
        <f t="shared" si="299"/>
        <v>??</v>
      </c>
      <c r="AM657" t="e">
        <f t="shared" ca="1" si="300"/>
        <v>#VALUE!</v>
      </c>
      <c r="AN657" t="str">
        <f t="shared" si="301"/>
        <v/>
      </c>
      <c r="AO657" t="str">
        <f t="shared" si="291"/>
        <v>KG</v>
      </c>
      <c r="AP657" t="str">
        <f t="shared" ca="1" si="302"/>
        <v/>
      </c>
      <c r="AQ657" t="str">
        <f t="shared" si="303"/>
        <v>??</v>
      </c>
      <c r="AS657" t="str">
        <f t="shared" si="304"/>
        <v/>
      </c>
      <c r="AT657" t="e">
        <f t="shared" ca="1" si="305"/>
        <v>#VALUE!</v>
      </c>
      <c r="AU657">
        <f t="shared" si="292"/>
        <v>5</v>
      </c>
      <c r="AV657" t="str">
        <f t="shared" si="306"/>
        <v>??</v>
      </c>
      <c r="AX657" t="str">
        <f t="shared" si="293"/>
        <v>staffanekstrom</v>
      </c>
      <c r="AY657" t="str">
        <f t="shared" si="294"/>
        <v>INSERTED</v>
      </c>
      <c r="AZ657" t="str">
        <f t="shared" si="295"/>
        <v/>
      </c>
      <c r="BD657" t="str">
        <f t="shared" si="296"/>
        <v>YES</v>
      </c>
      <c r="BF657" t="e">
        <f t="shared" ca="1" si="307"/>
        <v>#VALUE!</v>
      </c>
    </row>
    <row r="658" spans="1:58">
      <c r="A658">
        <v>652</v>
      </c>
      <c r="D658" s="1" t="e">
        <f ca="1">INDIRECT(ADDRESS($C658,D$5,,,Table!$A$1))</f>
        <v>#VALUE!</v>
      </c>
      <c r="E658" t="e">
        <f ca="1">INDIRECT(ADDRESS($C658,E$5,,,Table!$A$1))</f>
        <v>#VALUE!</v>
      </c>
      <c r="F658" t="e">
        <f ca="1">INDIRECT(ADDRESS($C658,F$5,,,Table!$A$1))</f>
        <v>#VALUE!</v>
      </c>
      <c r="G658" t="e">
        <f ca="1">INDIRECT(ADDRESS($C658,G$5,,,Table!$A$1))</f>
        <v>#VALUE!</v>
      </c>
      <c r="H658" t="e">
        <f ca="1">INDIRECT(ADDRESS($C658,H$5,,,Table!$A$1))</f>
        <v>#VALUE!</v>
      </c>
      <c r="J658" t="str">
        <f>IF(OR(I658=Dev!$CU$46, I658=Dev!$CU$47, I658=Dev!$CU$48, I658=Dev!$CU$49, I658=Dev!$CU$50, I658=Dev!$CU$51, I658=Dev!$CU$52, I658=Dev!$CU$53, I658=Dev!$CR$48, I658=Dev!$CR$49),$C$3,                                                                  IF(OR(I658=Dev!$CU$54, I658=Dev!$CU$55, I658=Dev!$CU$56, I658=Dev!$CU$57, I658=Dev!$CU$58, I658=Dev!$CU$59, I658=Dev!$CS$48), $D$3,""))</f>
        <v/>
      </c>
      <c r="K658" t="e">
        <f ca="1">CONCATENATE(E658,Names!$P$3,I658)</f>
        <v>#VALUE!</v>
      </c>
      <c r="M658" t="e">
        <f ca="1">INDIRECT(ADDRESS($C658,M$5,,,Table!$A$1))</f>
        <v>#VALUE!</v>
      </c>
      <c r="O658" t="str">
        <f t="shared" si="308"/>
        <v/>
      </c>
      <c r="Q658" t="str">
        <f t="shared" si="287"/>
        <v/>
      </c>
      <c r="S658" t="str">
        <f ca="1">IFERROR(VLOOKUP(M658,Racks!$H$4:$M$30,Racks!$I$2),"")</f>
        <v/>
      </c>
      <c r="T658" t="str">
        <f ca="1">IFERROR(VLOOKUP(M658,Racks!$H$4:$M$30,Racks!$K$2),"")</f>
        <v/>
      </c>
      <c r="U658" t="str">
        <f t="shared" si="288"/>
        <v/>
      </c>
      <c r="V658" t="str">
        <f>CONCATENATE(Names!$C$17,Names!$N$3,U658)</f>
        <v>PRLTCB-</v>
      </c>
      <c r="Y658" t="str">
        <f>IF(OR(W658=Dev!$GJ$82, W658=Dev!$GJ$83, W658=Dev!$GJ$84, W658=Dev!$GJ$85, W658=Dev!$GJ$86, W658=Dev!$GJ$87, W658=Dev!$GJ$88, W658=Dev!$GJ$89, W658=Dev!$GG$82, W658=Dev!$GG$83, W658=Dev!$GG$84, W658=Dev!$GG$85, W658=Dev!$GG$86),Names!$C$10,                   IF(OR(W658=Dev!$GJ$90, W658=Dev!$GJ$91, W658=Dev!$GJ$92, W658=Dev!$GJ$93, W658=Dev!$GJ$94, W658=Dev!$GJ$95, W658=Dev!$GJ$96, W658=Dev!$GJ$97, W658=Dev!$GH$82), Names!$C$11,""))</f>
        <v/>
      </c>
      <c r="Z658" t="str">
        <f ca="1">IFERROR(VLOOKUP(M658,Racks!$H$4:$M$30,6),"")</f>
        <v/>
      </c>
      <c r="AA658" t="str">
        <f>IF(R658="","",CONCATENATE(S658,Names!$H$3,T658,Names!$J$3,Names!$K$3,Names!$L$3,V658))</f>
        <v/>
      </c>
      <c r="AB658" t="str">
        <f>IF(R658="","",CONCATENATE(V658,Names!$P$3,W658))</f>
        <v/>
      </c>
      <c r="AD658" t="str">
        <f t="shared" si="289"/>
        <v>CREATE</v>
      </c>
      <c r="AF658" t="str">
        <f t="shared" si="297"/>
        <v>??</v>
      </c>
      <c r="AH658" t="e">
        <f t="shared" ca="1" si="298"/>
        <v>#VALUE!</v>
      </c>
      <c r="AI658" t="str">
        <f t="shared" si="290"/>
        <v>AT</v>
      </c>
      <c r="AK658" t="str">
        <f t="shared" si="299"/>
        <v>??</v>
      </c>
      <c r="AM658" t="e">
        <f t="shared" ca="1" si="300"/>
        <v>#VALUE!</v>
      </c>
      <c r="AN658" t="str">
        <f t="shared" si="301"/>
        <v/>
      </c>
      <c r="AO658" t="str">
        <f t="shared" si="291"/>
        <v>KG</v>
      </c>
      <c r="AP658" t="str">
        <f t="shared" ca="1" si="302"/>
        <v/>
      </c>
      <c r="AQ658" t="str">
        <f t="shared" si="303"/>
        <v>??</v>
      </c>
      <c r="AS658" t="str">
        <f t="shared" si="304"/>
        <v/>
      </c>
      <c r="AT658" t="e">
        <f t="shared" ca="1" si="305"/>
        <v>#VALUE!</v>
      </c>
      <c r="AU658">
        <f t="shared" si="292"/>
        <v>5</v>
      </c>
      <c r="AV658" t="str">
        <f t="shared" si="306"/>
        <v>??</v>
      </c>
      <c r="AX658" t="str">
        <f t="shared" si="293"/>
        <v>staffanekstrom</v>
      </c>
      <c r="AY658" t="str">
        <f t="shared" si="294"/>
        <v>INSERTED</v>
      </c>
      <c r="AZ658" t="str">
        <f t="shared" si="295"/>
        <v/>
      </c>
      <c r="BD658" t="str">
        <f t="shared" si="296"/>
        <v>YES</v>
      </c>
      <c r="BF658" t="e">
        <f t="shared" ca="1" si="307"/>
        <v>#VALUE!</v>
      </c>
    </row>
    <row r="659" spans="1:58">
      <c r="A659">
        <v>653</v>
      </c>
      <c r="D659" s="1" t="e">
        <f ca="1">INDIRECT(ADDRESS($C659,D$5,,,Table!$A$1))</f>
        <v>#VALUE!</v>
      </c>
      <c r="E659" t="e">
        <f ca="1">INDIRECT(ADDRESS($C659,E$5,,,Table!$A$1))</f>
        <v>#VALUE!</v>
      </c>
      <c r="F659" t="e">
        <f ca="1">INDIRECT(ADDRESS($C659,F$5,,,Table!$A$1))</f>
        <v>#VALUE!</v>
      </c>
      <c r="G659" t="e">
        <f ca="1">INDIRECT(ADDRESS($C659,G$5,,,Table!$A$1))</f>
        <v>#VALUE!</v>
      </c>
      <c r="H659" t="e">
        <f ca="1">INDIRECT(ADDRESS($C659,H$5,,,Table!$A$1))</f>
        <v>#VALUE!</v>
      </c>
      <c r="J659" t="str">
        <f>IF(OR(I659=Dev!$CU$46, I659=Dev!$CU$47, I659=Dev!$CU$48, I659=Dev!$CU$49, I659=Dev!$CU$50, I659=Dev!$CU$51, I659=Dev!$CU$52, I659=Dev!$CU$53, I659=Dev!$CR$48, I659=Dev!$CR$49),$C$3,                                                                  IF(OR(I659=Dev!$CU$54, I659=Dev!$CU$55, I659=Dev!$CU$56, I659=Dev!$CU$57, I659=Dev!$CU$58, I659=Dev!$CU$59, I659=Dev!$CS$48), $D$3,""))</f>
        <v/>
      </c>
      <c r="K659" t="e">
        <f ca="1">CONCATENATE(E659,Names!$P$3,I659)</f>
        <v>#VALUE!</v>
      </c>
      <c r="M659" t="e">
        <f ca="1">INDIRECT(ADDRESS($C659,M$5,,,Table!$A$1))</f>
        <v>#VALUE!</v>
      </c>
      <c r="O659" t="str">
        <f t="shared" si="308"/>
        <v/>
      </c>
      <c r="Q659" t="str">
        <f t="shared" si="287"/>
        <v/>
      </c>
      <c r="S659" t="str">
        <f ca="1">IFERROR(VLOOKUP(M659,Racks!$H$4:$M$30,Racks!$I$2),"")</f>
        <v/>
      </c>
      <c r="T659" t="str">
        <f ca="1">IFERROR(VLOOKUP(M659,Racks!$H$4:$M$30,Racks!$K$2),"")</f>
        <v/>
      </c>
      <c r="U659" t="str">
        <f t="shared" si="288"/>
        <v/>
      </c>
      <c r="V659" t="str">
        <f>CONCATENATE(Names!$C$17,Names!$N$3,U659)</f>
        <v>PRLTCB-</v>
      </c>
      <c r="Y659" t="str">
        <f>IF(OR(W659=Dev!$GJ$82, W659=Dev!$GJ$83, W659=Dev!$GJ$84, W659=Dev!$GJ$85, W659=Dev!$GJ$86, W659=Dev!$GJ$87, W659=Dev!$GJ$88, W659=Dev!$GJ$89, W659=Dev!$GG$82, W659=Dev!$GG$83, W659=Dev!$GG$84, W659=Dev!$GG$85, W659=Dev!$GG$86),Names!$C$10,                   IF(OR(W659=Dev!$GJ$90, W659=Dev!$GJ$91, W659=Dev!$GJ$92, W659=Dev!$GJ$93, W659=Dev!$GJ$94, W659=Dev!$GJ$95, W659=Dev!$GJ$96, W659=Dev!$GJ$97, W659=Dev!$GH$82), Names!$C$11,""))</f>
        <v/>
      </c>
      <c r="Z659" t="str">
        <f ca="1">IFERROR(VLOOKUP(M659,Racks!$H$4:$M$30,6),"")</f>
        <v/>
      </c>
      <c r="AA659" t="str">
        <f>IF(R659="","",CONCATENATE(S659,Names!$H$3,T659,Names!$J$3,Names!$K$3,Names!$L$3,V659))</f>
        <v/>
      </c>
      <c r="AB659" t="str">
        <f>IF(R659="","",CONCATENATE(V659,Names!$P$3,W659))</f>
        <v/>
      </c>
      <c r="AD659" t="str">
        <f t="shared" si="289"/>
        <v>CREATE</v>
      </c>
      <c r="AF659" t="str">
        <f t="shared" si="297"/>
        <v>??</v>
      </c>
      <c r="AH659" t="e">
        <f t="shared" ca="1" si="298"/>
        <v>#VALUE!</v>
      </c>
      <c r="AI659" t="str">
        <f t="shared" si="290"/>
        <v>AT</v>
      </c>
      <c r="AK659" t="str">
        <f t="shared" si="299"/>
        <v>??</v>
      </c>
      <c r="AM659" t="e">
        <f t="shared" ca="1" si="300"/>
        <v>#VALUE!</v>
      </c>
      <c r="AN659" t="str">
        <f t="shared" si="301"/>
        <v/>
      </c>
      <c r="AO659" t="str">
        <f t="shared" si="291"/>
        <v>KG</v>
      </c>
      <c r="AP659" t="str">
        <f t="shared" ca="1" si="302"/>
        <v/>
      </c>
      <c r="AQ659" t="str">
        <f t="shared" si="303"/>
        <v>??</v>
      </c>
      <c r="AS659" t="str">
        <f t="shared" si="304"/>
        <v/>
      </c>
      <c r="AT659" t="e">
        <f t="shared" ca="1" si="305"/>
        <v>#VALUE!</v>
      </c>
      <c r="AU659">
        <f t="shared" si="292"/>
        <v>5</v>
      </c>
      <c r="AV659" t="str">
        <f t="shared" si="306"/>
        <v>??</v>
      </c>
      <c r="AX659" t="str">
        <f t="shared" si="293"/>
        <v>staffanekstrom</v>
      </c>
      <c r="AY659" t="str">
        <f t="shared" si="294"/>
        <v>INSERTED</v>
      </c>
      <c r="AZ659" t="str">
        <f t="shared" si="295"/>
        <v/>
      </c>
      <c r="BD659" t="str">
        <f t="shared" si="296"/>
        <v>YES</v>
      </c>
      <c r="BF659" t="e">
        <f t="shared" ca="1" si="307"/>
        <v>#VALUE!</v>
      </c>
    </row>
    <row r="660" spans="1:58">
      <c r="A660">
        <v>654</v>
      </c>
      <c r="D660" s="1" t="e">
        <f ca="1">INDIRECT(ADDRESS($C660,D$5,,,Table!$A$1))</f>
        <v>#VALUE!</v>
      </c>
      <c r="E660" t="e">
        <f ca="1">INDIRECT(ADDRESS($C660,E$5,,,Table!$A$1))</f>
        <v>#VALUE!</v>
      </c>
      <c r="F660" t="e">
        <f ca="1">INDIRECT(ADDRESS($C660,F$5,,,Table!$A$1))</f>
        <v>#VALUE!</v>
      </c>
      <c r="G660" t="e">
        <f ca="1">INDIRECT(ADDRESS($C660,G$5,,,Table!$A$1))</f>
        <v>#VALUE!</v>
      </c>
      <c r="H660" t="e">
        <f ca="1">INDIRECT(ADDRESS($C660,H$5,,,Table!$A$1))</f>
        <v>#VALUE!</v>
      </c>
      <c r="J660" t="str">
        <f>IF(OR(I660=Dev!$CU$46, I660=Dev!$CU$47, I660=Dev!$CU$48, I660=Dev!$CU$49, I660=Dev!$CU$50, I660=Dev!$CU$51, I660=Dev!$CU$52, I660=Dev!$CU$53, I660=Dev!$CR$48, I660=Dev!$CR$49),$C$3,                                                                  IF(OR(I660=Dev!$CU$54, I660=Dev!$CU$55, I660=Dev!$CU$56, I660=Dev!$CU$57, I660=Dev!$CU$58, I660=Dev!$CU$59, I660=Dev!$CS$48), $D$3,""))</f>
        <v/>
      </c>
      <c r="K660" t="e">
        <f ca="1">CONCATENATE(E660,Names!$P$3,I660)</f>
        <v>#VALUE!</v>
      </c>
      <c r="M660" t="e">
        <f ca="1">INDIRECT(ADDRESS($C660,M$5,,,Table!$A$1))</f>
        <v>#VALUE!</v>
      </c>
      <c r="O660" t="str">
        <f t="shared" si="308"/>
        <v/>
      </c>
      <c r="Q660" t="str">
        <f t="shared" si="287"/>
        <v/>
      </c>
      <c r="S660" t="str">
        <f ca="1">IFERROR(VLOOKUP(M660,Racks!$H$4:$M$30,Racks!$I$2),"")</f>
        <v/>
      </c>
      <c r="T660" t="str">
        <f ca="1">IFERROR(VLOOKUP(M660,Racks!$H$4:$M$30,Racks!$K$2),"")</f>
        <v/>
      </c>
      <c r="U660" t="str">
        <f t="shared" si="288"/>
        <v/>
      </c>
      <c r="V660" t="str">
        <f>CONCATENATE(Names!$C$17,Names!$N$3,U660)</f>
        <v>PRLTCB-</v>
      </c>
      <c r="Y660" t="str">
        <f>IF(OR(W660=Dev!$GJ$82, W660=Dev!$GJ$83, W660=Dev!$GJ$84, W660=Dev!$GJ$85, W660=Dev!$GJ$86, W660=Dev!$GJ$87, W660=Dev!$GJ$88, W660=Dev!$GJ$89, W660=Dev!$GG$82, W660=Dev!$GG$83, W660=Dev!$GG$84, W660=Dev!$GG$85, W660=Dev!$GG$86),Names!$C$10,                   IF(OR(W660=Dev!$GJ$90, W660=Dev!$GJ$91, W660=Dev!$GJ$92, W660=Dev!$GJ$93, W660=Dev!$GJ$94, W660=Dev!$GJ$95, W660=Dev!$GJ$96, W660=Dev!$GJ$97, W660=Dev!$GH$82), Names!$C$11,""))</f>
        <v/>
      </c>
      <c r="Z660" t="str">
        <f ca="1">IFERROR(VLOOKUP(M660,Racks!$H$4:$M$30,6),"")</f>
        <v/>
      </c>
      <c r="AA660" t="str">
        <f>IF(R660="","",CONCATENATE(S660,Names!$H$3,T660,Names!$J$3,Names!$K$3,Names!$L$3,V660))</f>
        <v/>
      </c>
      <c r="AB660" t="str">
        <f>IF(R660="","",CONCATENATE(V660,Names!$P$3,W660))</f>
        <v/>
      </c>
      <c r="AD660" t="str">
        <f t="shared" si="289"/>
        <v>CREATE</v>
      </c>
      <c r="AF660" t="str">
        <f t="shared" si="297"/>
        <v>??</v>
      </c>
      <c r="AH660" t="e">
        <f t="shared" ca="1" si="298"/>
        <v>#VALUE!</v>
      </c>
      <c r="AI660" t="str">
        <f t="shared" si="290"/>
        <v>AT</v>
      </c>
      <c r="AK660" t="str">
        <f t="shared" si="299"/>
        <v>??</v>
      </c>
      <c r="AM660" t="e">
        <f t="shared" ca="1" si="300"/>
        <v>#VALUE!</v>
      </c>
      <c r="AN660" t="str">
        <f t="shared" si="301"/>
        <v/>
      </c>
      <c r="AO660" t="str">
        <f t="shared" si="291"/>
        <v>KG</v>
      </c>
      <c r="AP660" t="str">
        <f t="shared" ca="1" si="302"/>
        <v/>
      </c>
      <c r="AQ660" t="str">
        <f t="shared" si="303"/>
        <v>??</v>
      </c>
      <c r="AS660" t="str">
        <f t="shared" si="304"/>
        <v/>
      </c>
      <c r="AT660" t="e">
        <f t="shared" ca="1" si="305"/>
        <v>#VALUE!</v>
      </c>
      <c r="AU660">
        <f t="shared" si="292"/>
        <v>5</v>
      </c>
      <c r="AV660" t="str">
        <f t="shared" si="306"/>
        <v>??</v>
      </c>
      <c r="AX660" t="str">
        <f t="shared" si="293"/>
        <v>staffanekstrom</v>
      </c>
      <c r="AY660" t="str">
        <f t="shared" si="294"/>
        <v>INSERTED</v>
      </c>
      <c r="AZ660" t="str">
        <f t="shared" si="295"/>
        <v/>
      </c>
      <c r="BD660" t="str">
        <f t="shared" si="296"/>
        <v>YES</v>
      </c>
      <c r="BF660" t="e">
        <f t="shared" ca="1" si="307"/>
        <v>#VALUE!</v>
      </c>
    </row>
    <row r="661" spans="1:58">
      <c r="A661">
        <v>655</v>
      </c>
      <c r="D661" s="1" t="e">
        <f ca="1">INDIRECT(ADDRESS($C661,D$5,,,Table!$A$1))</f>
        <v>#VALUE!</v>
      </c>
      <c r="E661" t="e">
        <f ca="1">INDIRECT(ADDRESS($C661,E$5,,,Table!$A$1))</f>
        <v>#VALUE!</v>
      </c>
      <c r="F661" t="e">
        <f ca="1">INDIRECT(ADDRESS($C661,F$5,,,Table!$A$1))</f>
        <v>#VALUE!</v>
      </c>
      <c r="G661" t="e">
        <f ca="1">INDIRECT(ADDRESS($C661,G$5,,,Table!$A$1))</f>
        <v>#VALUE!</v>
      </c>
      <c r="H661" t="e">
        <f ca="1">INDIRECT(ADDRESS($C661,H$5,,,Table!$A$1))</f>
        <v>#VALUE!</v>
      </c>
      <c r="J661" t="str">
        <f>IF(OR(I661=Dev!$CU$46, I661=Dev!$CU$47, I661=Dev!$CU$48, I661=Dev!$CU$49, I661=Dev!$CU$50, I661=Dev!$CU$51, I661=Dev!$CU$52, I661=Dev!$CU$53, I661=Dev!$CR$48, I661=Dev!$CR$49),$C$3,                                                                  IF(OR(I661=Dev!$CU$54, I661=Dev!$CU$55, I661=Dev!$CU$56, I661=Dev!$CU$57, I661=Dev!$CU$58, I661=Dev!$CU$59, I661=Dev!$CS$48), $D$3,""))</f>
        <v/>
      </c>
      <c r="K661" t="e">
        <f ca="1">CONCATENATE(E661,Names!$P$3,I661)</f>
        <v>#VALUE!</v>
      </c>
      <c r="M661" t="e">
        <f ca="1">INDIRECT(ADDRESS($C661,M$5,,,Table!$A$1))</f>
        <v>#VALUE!</v>
      </c>
      <c r="O661" t="str">
        <f t="shared" si="308"/>
        <v/>
      </c>
      <c r="Q661" t="str">
        <f t="shared" ref="Q661:Q724" si="309">IF(ISNUMBER(R661), IF(R661&lt;10,"00", IF(R661&lt;100,"0", "")), "")</f>
        <v/>
      </c>
      <c r="S661" t="str">
        <f ca="1">IFERROR(VLOOKUP(M661,Racks!$H$4:$M$30,Racks!$I$2),"")</f>
        <v/>
      </c>
      <c r="T661" t="str">
        <f ca="1">IFERROR(VLOOKUP(M661,Racks!$H$4:$M$30,Racks!$K$2),"")</f>
        <v/>
      </c>
      <c r="U661" t="str">
        <f t="shared" ref="U661:U724" si="310">IF(ISNUMBER(R661),CONCATENATE(Q661,R661),"")</f>
        <v/>
      </c>
      <c r="V661" t="str">
        <f>CONCATENATE(Names!$C$17,Names!$N$3,U661)</f>
        <v>PRLTCB-</v>
      </c>
      <c r="Y661" t="str">
        <f>IF(OR(W661=Dev!$GJ$82, W661=Dev!$GJ$83, W661=Dev!$GJ$84, W661=Dev!$GJ$85, W661=Dev!$GJ$86, W661=Dev!$GJ$87, W661=Dev!$GJ$88, W661=Dev!$GJ$89, W661=Dev!$GG$82, W661=Dev!$GG$83, W661=Dev!$GG$84, W661=Dev!$GG$85, W661=Dev!$GG$86),Names!$C$10,                   IF(OR(W661=Dev!$GJ$90, W661=Dev!$GJ$91, W661=Dev!$GJ$92, W661=Dev!$GJ$93, W661=Dev!$GJ$94, W661=Dev!$GJ$95, W661=Dev!$GJ$96, W661=Dev!$GJ$97, W661=Dev!$GH$82), Names!$C$11,""))</f>
        <v/>
      </c>
      <c r="Z661" t="str">
        <f ca="1">IFERROR(VLOOKUP(M661,Racks!$H$4:$M$30,6),"")</f>
        <v/>
      </c>
      <c r="AA661" t="str">
        <f>IF(R661="","",CONCATENATE(S661,Names!$H$3,T661,Names!$J$3,Names!$K$3,Names!$L$3,V661))</f>
        <v/>
      </c>
      <c r="AB661" t="str">
        <f>IF(R661="","",CONCATENATE(V661,Names!$P$3,W661))</f>
        <v/>
      </c>
      <c r="AD661" t="str">
        <f t="shared" si="289"/>
        <v>CREATE</v>
      </c>
      <c r="AF661" t="str">
        <f t="shared" si="297"/>
        <v>??</v>
      </c>
      <c r="AH661" t="e">
        <f t="shared" ca="1" si="298"/>
        <v>#VALUE!</v>
      </c>
      <c r="AI661" t="str">
        <f t="shared" si="290"/>
        <v>AT</v>
      </c>
      <c r="AK661" t="str">
        <f t="shared" si="299"/>
        <v>??</v>
      </c>
      <c r="AM661" t="e">
        <f t="shared" ca="1" si="300"/>
        <v>#VALUE!</v>
      </c>
      <c r="AN661" t="str">
        <f t="shared" si="301"/>
        <v/>
      </c>
      <c r="AO661" t="str">
        <f t="shared" si="291"/>
        <v>KG</v>
      </c>
      <c r="AP661" t="str">
        <f t="shared" ca="1" si="302"/>
        <v/>
      </c>
      <c r="AQ661" t="str">
        <f t="shared" si="303"/>
        <v>??</v>
      </c>
      <c r="AS661" t="str">
        <f t="shared" si="304"/>
        <v/>
      </c>
      <c r="AT661" t="e">
        <f t="shared" ca="1" si="305"/>
        <v>#VALUE!</v>
      </c>
      <c r="AU661">
        <f t="shared" si="292"/>
        <v>5</v>
      </c>
      <c r="AV661" t="str">
        <f t="shared" si="306"/>
        <v>??</v>
      </c>
      <c r="AX661" t="str">
        <f t="shared" si="293"/>
        <v>staffanekstrom</v>
      </c>
      <c r="AY661" t="str">
        <f t="shared" si="294"/>
        <v>INSERTED</v>
      </c>
      <c r="AZ661" t="str">
        <f t="shared" si="295"/>
        <v/>
      </c>
      <c r="BD661" t="str">
        <f t="shared" si="296"/>
        <v>YES</v>
      </c>
      <c r="BF661" t="e">
        <f t="shared" ca="1" si="307"/>
        <v>#VALUE!</v>
      </c>
    </row>
    <row r="662" spans="1:58">
      <c r="A662">
        <v>656</v>
      </c>
      <c r="D662" s="1" t="e">
        <f ca="1">INDIRECT(ADDRESS($C662,D$5,,,Table!$A$1))</f>
        <v>#VALUE!</v>
      </c>
      <c r="E662" t="e">
        <f ca="1">INDIRECT(ADDRESS($C662,E$5,,,Table!$A$1))</f>
        <v>#VALUE!</v>
      </c>
      <c r="F662" t="e">
        <f ca="1">INDIRECT(ADDRESS($C662,F$5,,,Table!$A$1))</f>
        <v>#VALUE!</v>
      </c>
      <c r="G662" t="e">
        <f ca="1">INDIRECT(ADDRESS($C662,G$5,,,Table!$A$1))</f>
        <v>#VALUE!</v>
      </c>
      <c r="H662" t="e">
        <f ca="1">INDIRECT(ADDRESS($C662,H$5,,,Table!$A$1))</f>
        <v>#VALUE!</v>
      </c>
      <c r="J662" t="str">
        <f>IF(OR(I662=Dev!$CU$46, I662=Dev!$CU$47, I662=Dev!$CU$48, I662=Dev!$CU$49, I662=Dev!$CU$50, I662=Dev!$CU$51, I662=Dev!$CU$52, I662=Dev!$CU$53, I662=Dev!$CR$48, I662=Dev!$CR$49),$C$3,                                                                  IF(OR(I662=Dev!$CU$54, I662=Dev!$CU$55, I662=Dev!$CU$56, I662=Dev!$CU$57, I662=Dev!$CU$58, I662=Dev!$CU$59, I662=Dev!$CS$48), $D$3,""))</f>
        <v/>
      </c>
      <c r="K662" t="e">
        <f ca="1">CONCATENATE(E662,Names!$P$3,I662)</f>
        <v>#VALUE!</v>
      </c>
      <c r="M662" t="e">
        <f ca="1">INDIRECT(ADDRESS($C662,M$5,,,Table!$A$1))</f>
        <v>#VALUE!</v>
      </c>
      <c r="O662" t="str">
        <f t="shared" si="308"/>
        <v/>
      </c>
      <c r="Q662" t="str">
        <f t="shared" si="309"/>
        <v/>
      </c>
      <c r="S662" t="str">
        <f ca="1">IFERROR(VLOOKUP(M662,Racks!$H$4:$M$30,Racks!$I$2),"")</f>
        <v/>
      </c>
      <c r="T662" t="str">
        <f ca="1">IFERROR(VLOOKUP(M662,Racks!$H$4:$M$30,Racks!$K$2),"")</f>
        <v/>
      </c>
      <c r="U662" t="str">
        <f t="shared" si="310"/>
        <v/>
      </c>
      <c r="V662" t="str">
        <f>CONCATENATE(Names!$C$17,Names!$N$3,U662)</f>
        <v>PRLTCB-</v>
      </c>
      <c r="Y662" t="str">
        <f>IF(OR(W662=Dev!$GJ$82, W662=Dev!$GJ$83, W662=Dev!$GJ$84, W662=Dev!$GJ$85, W662=Dev!$GJ$86, W662=Dev!$GJ$87, W662=Dev!$GJ$88, W662=Dev!$GJ$89, W662=Dev!$GG$82, W662=Dev!$GG$83, W662=Dev!$GG$84, W662=Dev!$GG$85, W662=Dev!$GG$86),Names!$C$10,                   IF(OR(W662=Dev!$GJ$90, W662=Dev!$GJ$91, W662=Dev!$GJ$92, W662=Dev!$GJ$93, W662=Dev!$GJ$94, W662=Dev!$GJ$95, W662=Dev!$GJ$96, W662=Dev!$GJ$97, W662=Dev!$GH$82), Names!$C$11,""))</f>
        <v/>
      </c>
      <c r="Z662" t="str">
        <f ca="1">IFERROR(VLOOKUP(M662,Racks!$H$4:$M$30,6),"")</f>
        <v/>
      </c>
      <c r="AA662" t="str">
        <f>IF(R662="","",CONCATENATE(S662,Names!$H$3,T662,Names!$J$3,Names!$K$3,Names!$L$3,V662))</f>
        <v/>
      </c>
      <c r="AB662" t="str">
        <f>IF(R662="","",CONCATENATE(V662,Names!$P$3,W662))</f>
        <v/>
      </c>
      <c r="AD662" t="str">
        <f t="shared" si="289"/>
        <v>CREATE</v>
      </c>
      <c r="AF662" t="str">
        <f t="shared" si="297"/>
        <v>??</v>
      </c>
      <c r="AH662" t="e">
        <f t="shared" ca="1" si="298"/>
        <v>#VALUE!</v>
      </c>
      <c r="AI662" t="str">
        <f t="shared" si="290"/>
        <v>AT</v>
      </c>
      <c r="AK662" t="str">
        <f t="shared" si="299"/>
        <v>??</v>
      </c>
      <c r="AM662" t="e">
        <f t="shared" ca="1" si="300"/>
        <v>#VALUE!</v>
      </c>
      <c r="AN662" t="str">
        <f t="shared" si="301"/>
        <v/>
      </c>
      <c r="AO662" t="str">
        <f t="shared" si="291"/>
        <v>KG</v>
      </c>
      <c r="AP662" t="str">
        <f t="shared" ca="1" si="302"/>
        <v/>
      </c>
      <c r="AQ662" t="str">
        <f t="shared" si="303"/>
        <v>??</v>
      </c>
      <c r="AS662" t="str">
        <f t="shared" si="304"/>
        <v/>
      </c>
      <c r="AT662" t="e">
        <f t="shared" ca="1" si="305"/>
        <v>#VALUE!</v>
      </c>
      <c r="AU662">
        <f t="shared" si="292"/>
        <v>5</v>
      </c>
      <c r="AV662" t="str">
        <f t="shared" si="306"/>
        <v>??</v>
      </c>
      <c r="AX662" t="str">
        <f t="shared" si="293"/>
        <v>staffanekstrom</v>
      </c>
      <c r="AY662" t="str">
        <f t="shared" si="294"/>
        <v>INSERTED</v>
      </c>
      <c r="AZ662" t="str">
        <f t="shared" si="295"/>
        <v/>
      </c>
      <c r="BD662" t="str">
        <f t="shared" si="296"/>
        <v>YES</v>
      </c>
      <c r="BF662" t="e">
        <f t="shared" ca="1" si="307"/>
        <v>#VALUE!</v>
      </c>
    </row>
    <row r="663" spans="1:58">
      <c r="A663">
        <v>657</v>
      </c>
      <c r="D663" s="1" t="e">
        <f ca="1">INDIRECT(ADDRESS($C663,D$5,,,Table!$A$1))</f>
        <v>#VALUE!</v>
      </c>
      <c r="E663" t="e">
        <f ca="1">INDIRECT(ADDRESS($C663,E$5,,,Table!$A$1))</f>
        <v>#VALUE!</v>
      </c>
      <c r="F663" t="e">
        <f ca="1">INDIRECT(ADDRESS($C663,F$5,,,Table!$A$1))</f>
        <v>#VALUE!</v>
      </c>
      <c r="G663" t="e">
        <f ca="1">INDIRECT(ADDRESS($C663,G$5,,,Table!$A$1))</f>
        <v>#VALUE!</v>
      </c>
      <c r="H663" t="e">
        <f ca="1">INDIRECT(ADDRESS($C663,H$5,,,Table!$A$1))</f>
        <v>#VALUE!</v>
      </c>
      <c r="J663" t="str">
        <f>IF(OR(I663=Dev!$CU$46, I663=Dev!$CU$47, I663=Dev!$CU$48, I663=Dev!$CU$49, I663=Dev!$CU$50, I663=Dev!$CU$51, I663=Dev!$CU$52, I663=Dev!$CU$53, I663=Dev!$CR$48, I663=Dev!$CR$49),$C$3,                                                                  IF(OR(I663=Dev!$CU$54, I663=Dev!$CU$55, I663=Dev!$CU$56, I663=Dev!$CU$57, I663=Dev!$CU$58, I663=Dev!$CU$59, I663=Dev!$CS$48), $D$3,""))</f>
        <v/>
      </c>
      <c r="K663" t="e">
        <f ca="1">CONCATENATE(E663,Names!$P$3,I663)</f>
        <v>#VALUE!</v>
      </c>
      <c r="M663" t="e">
        <f ca="1">INDIRECT(ADDRESS($C663,M$5,,,Table!$A$1))</f>
        <v>#VALUE!</v>
      </c>
      <c r="O663" t="str">
        <f t="shared" si="308"/>
        <v/>
      </c>
      <c r="Q663" t="str">
        <f t="shared" si="309"/>
        <v/>
      </c>
      <c r="S663" t="str">
        <f ca="1">IFERROR(VLOOKUP(M663,Racks!$H$4:$M$30,Racks!$I$2),"")</f>
        <v/>
      </c>
      <c r="T663" t="str">
        <f ca="1">IFERROR(VLOOKUP(M663,Racks!$H$4:$M$30,Racks!$K$2),"")</f>
        <v/>
      </c>
      <c r="U663" t="str">
        <f t="shared" si="310"/>
        <v/>
      </c>
      <c r="V663" t="str">
        <f>CONCATENATE(Names!$C$17,Names!$N$3,U663)</f>
        <v>PRLTCB-</v>
      </c>
      <c r="Y663" t="str">
        <f>IF(OR(W663=Dev!$GJ$82, W663=Dev!$GJ$83, W663=Dev!$GJ$84, W663=Dev!$GJ$85, W663=Dev!$GJ$86, W663=Dev!$GJ$87, W663=Dev!$GJ$88, W663=Dev!$GJ$89, W663=Dev!$GG$82, W663=Dev!$GG$83, W663=Dev!$GG$84, W663=Dev!$GG$85, W663=Dev!$GG$86),Names!$C$10,                   IF(OR(W663=Dev!$GJ$90, W663=Dev!$GJ$91, W663=Dev!$GJ$92, W663=Dev!$GJ$93, W663=Dev!$GJ$94, W663=Dev!$GJ$95, W663=Dev!$GJ$96, W663=Dev!$GJ$97, W663=Dev!$GH$82), Names!$C$11,""))</f>
        <v/>
      </c>
      <c r="Z663" t="str">
        <f ca="1">IFERROR(VLOOKUP(M663,Racks!$H$4:$M$30,6),"")</f>
        <v/>
      </c>
      <c r="AA663" t="str">
        <f>IF(R663="","",CONCATENATE(S663,Names!$H$3,T663,Names!$J$3,Names!$K$3,Names!$L$3,V663))</f>
        <v/>
      </c>
      <c r="AB663" t="str">
        <f>IF(R663="","",CONCATENATE(V663,Names!$P$3,W663))</f>
        <v/>
      </c>
      <c r="AD663" t="str">
        <f t="shared" si="289"/>
        <v>CREATE</v>
      </c>
      <c r="AF663" t="str">
        <f t="shared" si="297"/>
        <v>??</v>
      </c>
      <c r="AH663" t="e">
        <f t="shared" ca="1" si="298"/>
        <v>#VALUE!</v>
      </c>
      <c r="AI663" t="str">
        <f t="shared" si="290"/>
        <v>AT</v>
      </c>
      <c r="AK663" t="str">
        <f t="shared" si="299"/>
        <v>??</v>
      </c>
      <c r="AM663" t="e">
        <f t="shared" ca="1" si="300"/>
        <v>#VALUE!</v>
      </c>
      <c r="AN663" t="str">
        <f t="shared" si="301"/>
        <v/>
      </c>
      <c r="AO663" t="str">
        <f t="shared" si="291"/>
        <v>KG</v>
      </c>
      <c r="AP663" t="str">
        <f t="shared" ca="1" si="302"/>
        <v/>
      </c>
      <c r="AQ663" t="str">
        <f t="shared" si="303"/>
        <v>??</v>
      </c>
      <c r="AS663" t="str">
        <f t="shared" si="304"/>
        <v/>
      </c>
      <c r="AT663" t="e">
        <f t="shared" ca="1" si="305"/>
        <v>#VALUE!</v>
      </c>
      <c r="AU663">
        <f t="shared" si="292"/>
        <v>5</v>
      </c>
      <c r="AV663" t="str">
        <f t="shared" si="306"/>
        <v>??</v>
      </c>
      <c r="AX663" t="str">
        <f t="shared" si="293"/>
        <v>staffanekstrom</v>
      </c>
      <c r="AY663" t="str">
        <f t="shared" si="294"/>
        <v>INSERTED</v>
      </c>
      <c r="AZ663" t="str">
        <f t="shared" si="295"/>
        <v/>
      </c>
      <c r="BD663" t="str">
        <f t="shared" si="296"/>
        <v>YES</v>
      </c>
      <c r="BF663" t="e">
        <f t="shared" ca="1" si="307"/>
        <v>#VALUE!</v>
      </c>
    </row>
    <row r="664" spans="1:58">
      <c r="A664">
        <v>658</v>
      </c>
      <c r="D664" s="1" t="e">
        <f ca="1">INDIRECT(ADDRESS($C664,D$5,,,Table!$A$1))</f>
        <v>#VALUE!</v>
      </c>
      <c r="E664" t="e">
        <f ca="1">INDIRECT(ADDRESS($C664,E$5,,,Table!$A$1))</f>
        <v>#VALUE!</v>
      </c>
      <c r="F664" t="e">
        <f ca="1">INDIRECT(ADDRESS($C664,F$5,,,Table!$A$1))</f>
        <v>#VALUE!</v>
      </c>
      <c r="G664" t="e">
        <f ca="1">INDIRECT(ADDRESS($C664,G$5,,,Table!$A$1))</f>
        <v>#VALUE!</v>
      </c>
      <c r="H664" t="e">
        <f ca="1">INDIRECT(ADDRESS($C664,H$5,,,Table!$A$1))</f>
        <v>#VALUE!</v>
      </c>
      <c r="J664" t="str">
        <f>IF(OR(I664=Dev!$CU$46, I664=Dev!$CU$47, I664=Dev!$CU$48, I664=Dev!$CU$49, I664=Dev!$CU$50, I664=Dev!$CU$51, I664=Dev!$CU$52, I664=Dev!$CU$53, I664=Dev!$CR$48, I664=Dev!$CR$49),$C$3,                                                                  IF(OR(I664=Dev!$CU$54, I664=Dev!$CU$55, I664=Dev!$CU$56, I664=Dev!$CU$57, I664=Dev!$CU$58, I664=Dev!$CU$59, I664=Dev!$CS$48), $D$3,""))</f>
        <v/>
      </c>
      <c r="K664" t="e">
        <f ca="1">CONCATENATE(E664,Names!$P$3,I664)</f>
        <v>#VALUE!</v>
      </c>
      <c r="M664" t="e">
        <f ca="1">INDIRECT(ADDRESS($C664,M$5,,,Table!$A$1))</f>
        <v>#VALUE!</v>
      </c>
      <c r="O664" t="str">
        <f t="shared" si="308"/>
        <v/>
      </c>
      <c r="Q664" t="str">
        <f t="shared" si="309"/>
        <v/>
      </c>
      <c r="S664" t="str">
        <f ca="1">IFERROR(VLOOKUP(M664,Racks!$H$4:$M$30,Racks!$I$2),"")</f>
        <v/>
      </c>
      <c r="T664" t="str">
        <f ca="1">IFERROR(VLOOKUP(M664,Racks!$H$4:$M$30,Racks!$K$2),"")</f>
        <v/>
      </c>
      <c r="U664" t="str">
        <f t="shared" si="310"/>
        <v/>
      </c>
      <c r="V664" t="str">
        <f>CONCATENATE(Names!$C$17,Names!$N$3,U664)</f>
        <v>PRLTCB-</v>
      </c>
      <c r="Y664" t="str">
        <f>IF(OR(W664=Dev!$GJ$82, W664=Dev!$GJ$83, W664=Dev!$GJ$84, W664=Dev!$GJ$85, W664=Dev!$GJ$86, W664=Dev!$GJ$87, W664=Dev!$GJ$88, W664=Dev!$GJ$89, W664=Dev!$GG$82, W664=Dev!$GG$83, W664=Dev!$GG$84, W664=Dev!$GG$85, W664=Dev!$GG$86),Names!$C$10,                   IF(OR(W664=Dev!$GJ$90, W664=Dev!$GJ$91, W664=Dev!$GJ$92, W664=Dev!$GJ$93, W664=Dev!$GJ$94, W664=Dev!$GJ$95, W664=Dev!$GJ$96, W664=Dev!$GJ$97, W664=Dev!$GH$82), Names!$C$11,""))</f>
        <v/>
      </c>
      <c r="Z664" t="str">
        <f ca="1">IFERROR(VLOOKUP(M664,Racks!$H$4:$M$30,6),"")</f>
        <v/>
      </c>
      <c r="AA664" t="str">
        <f>IF(R664="","",CONCATENATE(S664,Names!$H$3,T664,Names!$J$3,Names!$K$3,Names!$L$3,V664))</f>
        <v/>
      </c>
      <c r="AB664" t="str">
        <f>IF(R664="","",CONCATENATE(V664,Names!$P$3,W664))</f>
        <v/>
      </c>
      <c r="AD664" t="str">
        <f t="shared" si="289"/>
        <v>CREATE</v>
      </c>
      <c r="AF664" t="str">
        <f t="shared" si="297"/>
        <v>??</v>
      </c>
      <c r="AH664" t="e">
        <f t="shared" ca="1" si="298"/>
        <v>#VALUE!</v>
      </c>
      <c r="AI664" t="str">
        <f t="shared" si="290"/>
        <v>AT</v>
      </c>
      <c r="AK664" t="str">
        <f t="shared" si="299"/>
        <v>??</v>
      </c>
      <c r="AM664" t="e">
        <f t="shared" ca="1" si="300"/>
        <v>#VALUE!</v>
      </c>
      <c r="AN664" t="str">
        <f t="shared" si="301"/>
        <v/>
      </c>
      <c r="AO664" t="str">
        <f t="shared" si="291"/>
        <v>KG</v>
      </c>
      <c r="AP664" t="str">
        <f t="shared" ca="1" si="302"/>
        <v/>
      </c>
      <c r="AQ664" t="str">
        <f t="shared" si="303"/>
        <v>??</v>
      </c>
      <c r="AS664" t="str">
        <f t="shared" si="304"/>
        <v/>
      </c>
      <c r="AT664" t="e">
        <f t="shared" ca="1" si="305"/>
        <v>#VALUE!</v>
      </c>
      <c r="AU664">
        <f t="shared" si="292"/>
        <v>5</v>
      </c>
      <c r="AV664" t="str">
        <f t="shared" si="306"/>
        <v>??</v>
      </c>
      <c r="AX664" t="str">
        <f t="shared" si="293"/>
        <v>staffanekstrom</v>
      </c>
      <c r="AY664" t="str">
        <f t="shared" si="294"/>
        <v>INSERTED</v>
      </c>
      <c r="AZ664" t="str">
        <f t="shared" si="295"/>
        <v/>
      </c>
      <c r="BD664" t="str">
        <f t="shared" si="296"/>
        <v>YES</v>
      </c>
      <c r="BF664" t="e">
        <f t="shared" ca="1" si="307"/>
        <v>#VALUE!</v>
      </c>
    </row>
    <row r="665" spans="1:58">
      <c r="A665">
        <v>659</v>
      </c>
      <c r="D665" s="1" t="e">
        <f ca="1">INDIRECT(ADDRESS($C665,D$5,,,Table!$A$1))</f>
        <v>#VALUE!</v>
      </c>
      <c r="E665" t="e">
        <f ca="1">INDIRECT(ADDRESS($C665,E$5,,,Table!$A$1))</f>
        <v>#VALUE!</v>
      </c>
      <c r="F665" t="e">
        <f ca="1">INDIRECT(ADDRESS($C665,F$5,,,Table!$A$1))</f>
        <v>#VALUE!</v>
      </c>
      <c r="G665" t="e">
        <f ca="1">INDIRECT(ADDRESS($C665,G$5,,,Table!$A$1))</f>
        <v>#VALUE!</v>
      </c>
      <c r="H665" t="e">
        <f ca="1">INDIRECT(ADDRESS($C665,H$5,,,Table!$A$1))</f>
        <v>#VALUE!</v>
      </c>
      <c r="J665" t="str">
        <f>IF(OR(I665=Dev!$CU$46, I665=Dev!$CU$47, I665=Dev!$CU$48, I665=Dev!$CU$49, I665=Dev!$CU$50, I665=Dev!$CU$51, I665=Dev!$CU$52, I665=Dev!$CU$53, I665=Dev!$CR$48, I665=Dev!$CR$49),$C$3,                                                                  IF(OR(I665=Dev!$CU$54, I665=Dev!$CU$55, I665=Dev!$CU$56, I665=Dev!$CU$57, I665=Dev!$CU$58, I665=Dev!$CU$59, I665=Dev!$CS$48), $D$3,""))</f>
        <v/>
      </c>
      <c r="K665" t="e">
        <f ca="1">CONCATENATE(E665,Names!$P$3,I665)</f>
        <v>#VALUE!</v>
      </c>
      <c r="M665" t="e">
        <f ca="1">INDIRECT(ADDRESS($C665,M$5,,,Table!$A$1))</f>
        <v>#VALUE!</v>
      </c>
      <c r="O665" t="str">
        <f t="shared" si="308"/>
        <v/>
      </c>
      <c r="Q665" t="str">
        <f t="shared" si="309"/>
        <v/>
      </c>
      <c r="S665" t="str">
        <f ca="1">IFERROR(VLOOKUP(M665,Racks!$H$4:$M$30,Racks!$I$2),"")</f>
        <v/>
      </c>
      <c r="T665" t="str">
        <f ca="1">IFERROR(VLOOKUP(M665,Racks!$H$4:$M$30,Racks!$K$2),"")</f>
        <v/>
      </c>
      <c r="U665" t="str">
        <f t="shared" si="310"/>
        <v/>
      </c>
      <c r="V665" t="str">
        <f>CONCATENATE(Names!$C$17,Names!$N$3,U665)</f>
        <v>PRLTCB-</v>
      </c>
      <c r="Y665" t="str">
        <f>IF(OR(W665=Dev!$GJ$82, W665=Dev!$GJ$83, W665=Dev!$GJ$84, W665=Dev!$GJ$85, W665=Dev!$GJ$86, W665=Dev!$GJ$87, W665=Dev!$GJ$88, W665=Dev!$GJ$89, W665=Dev!$GG$82, W665=Dev!$GG$83, W665=Dev!$GG$84, W665=Dev!$GG$85, W665=Dev!$GG$86),Names!$C$10,                   IF(OR(W665=Dev!$GJ$90, W665=Dev!$GJ$91, W665=Dev!$GJ$92, W665=Dev!$GJ$93, W665=Dev!$GJ$94, W665=Dev!$GJ$95, W665=Dev!$GJ$96, W665=Dev!$GJ$97, W665=Dev!$GH$82), Names!$C$11,""))</f>
        <v/>
      </c>
      <c r="Z665" t="str">
        <f ca="1">IFERROR(VLOOKUP(M665,Racks!$H$4:$M$30,6),"")</f>
        <v/>
      </c>
      <c r="AA665" t="str">
        <f>IF(R665="","",CONCATENATE(S665,Names!$H$3,T665,Names!$J$3,Names!$K$3,Names!$L$3,V665))</f>
        <v/>
      </c>
      <c r="AB665" t="str">
        <f>IF(R665="","",CONCATENATE(V665,Names!$P$3,W665))</f>
        <v/>
      </c>
      <c r="AD665" t="str">
        <f t="shared" si="289"/>
        <v>CREATE</v>
      </c>
      <c r="AF665" t="str">
        <f t="shared" si="297"/>
        <v>??</v>
      </c>
      <c r="AH665" t="e">
        <f t="shared" ca="1" si="298"/>
        <v>#VALUE!</v>
      </c>
      <c r="AI665" t="str">
        <f t="shared" si="290"/>
        <v>AT</v>
      </c>
      <c r="AK665" t="str">
        <f t="shared" si="299"/>
        <v>??</v>
      </c>
      <c r="AM665" t="e">
        <f t="shared" ca="1" si="300"/>
        <v>#VALUE!</v>
      </c>
      <c r="AN665" t="str">
        <f t="shared" si="301"/>
        <v/>
      </c>
      <c r="AO665" t="str">
        <f t="shared" si="291"/>
        <v>KG</v>
      </c>
      <c r="AP665" t="str">
        <f t="shared" ca="1" si="302"/>
        <v/>
      </c>
      <c r="AQ665" t="str">
        <f t="shared" si="303"/>
        <v>??</v>
      </c>
      <c r="AS665" t="str">
        <f t="shared" si="304"/>
        <v/>
      </c>
      <c r="AT665" t="e">
        <f t="shared" ca="1" si="305"/>
        <v>#VALUE!</v>
      </c>
      <c r="AU665">
        <f t="shared" si="292"/>
        <v>5</v>
      </c>
      <c r="AV665" t="str">
        <f t="shared" si="306"/>
        <v>??</v>
      </c>
      <c r="AX665" t="str">
        <f t="shared" si="293"/>
        <v>staffanekstrom</v>
      </c>
      <c r="AY665" t="str">
        <f t="shared" si="294"/>
        <v>INSERTED</v>
      </c>
      <c r="AZ665" t="str">
        <f t="shared" si="295"/>
        <v/>
      </c>
      <c r="BD665" t="str">
        <f t="shared" si="296"/>
        <v>YES</v>
      </c>
      <c r="BF665" t="e">
        <f t="shared" ca="1" si="307"/>
        <v>#VALUE!</v>
      </c>
    </row>
    <row r="666" spans="1:58">
      <c r="A666">
        <v>660</v>
      </c>
      <c r="D666" s="1" t="e">
        <f ca="1">INDIRECT(ADDRESS($C666,D$5,,,Table!$A$1))</f>
        <v>#VALUE!</v>
      </c>
      <c r="E666" t="e">
        <f ca="1">INDIRECT(ADDRESS($C666,E$5,,,Table!$A$1))</f>
        <v>#VALUE!</v>
      </c>
      <c r="F666" t="e">
        <f ca="1">INDIRECT(ADDRESS($C666,F$5,,,Table!$A$1))</f>
        <v>#VALUE!</v>
      </c>
      <c r="G666" t="e">
        <f ca="1">INDIRECT(ADDRESS($C666,G$5,,,Table!$A$1))</f>
        <v>#VALUE!</v>
      </c>
      <c r="H666" t="e">
        <f ca="1">INDIRECT(ADDRESS($C666,H$5,,,Table!$A$1))</f>
        <v>#VALUE!</v>
      </c>
      <c r="J666" t="str">
        <f>IF(OR(I666=Dev!$CU$46, I666=Dev!$CU$47, I666=Dev!$CU$48, I666=Dev!$CU$49, I666=Dev!$CU$50, I666=Dev!$CU$51, I666=Dev!$CU$52, I666=Dev!$CU$53, I666=Dev!$CR$48, I666=Dev!$CR$49),$C$3,                                                                  IF(OR(I666=Dev!$CU$54, I666=Dev!$CU$55, I666=Dev!$CU$56, I666=Dev!$CU$57, I666=Dev!$CU$58, I666=Dev!$CU$59, I666=Dev!$CS$48), $D$3,""))</f>
        <v/>
      </c>
      <c r="K666" t="e">
        <f ca="1">CONCATENATE(E666,Names!$P$3,I666)</f>
        <v>#VALUE!</v>
      </c>
      <c r="M666" t="e">
        <f ca="1">INDIRECT(ADDRESS($C666,M$5,,,Table!$A$1))</f>
        <v>#VALUE!</v>
      </c>
      <c r="O666" t="str">
        <f t="shared" si="308"/>
        <v/>
      </c>
      <c r="Q666" t="str">
        <f t="shared" si="309"/>
        <v/>
      </c>
      <c r="S666" t="str">
        <f ca="1">IFERROR(VLOOKUP(M666,Racks!$H$4:$M$30,Racks!$I$2),"")</f>
        <v/>
      </c>
      <c r="T666" t="str">
        <f ca="1">IFERROR(VLOOKUP(M666,Racks!$H$4:$M$30,Racks!$K$2),"")</f>
        <v/>
      </c>
      <c r="U666" t="str">
        <f t="shared" si="310"/>
        <v/>
      </c>
      <c r="V666" t="str">
        <f>CONCATENATE(Names!$C$17,Names!$N$3,U666)</f>
        <v>PRLTCB-</v>
      </c>
      <c r="Y666" t="str">
        <f>IF(OR(W666=Dev!$GJ$82, W666=Dev!$GJ$83, W666=Dev!$GJ$84, W666=Dev!$GJ$85, W666=Dev!$GJ$86, W666=Dev!$GJ$87, W666=Dev!$GJ$88, W666=Dev!$GJ$89, W666=Dev!$GG$82, W666=Dev!$GG$83, W666=Dev!$GG$84, W666=Dev!$GG$85, W666=Dev!$GG$86),Names!$C$10,                   IF(OR(W666=Dev!$GJ$90, W666=Dev!$GJ$91, W666=Dev!$GJ$92, W666=Dev!$GJ$93, W666=Dev!$GJ$94, W666=Dev!$GJ$95, W666=Dev!$GJ$96, W666=Dev!$GJ$97, W666=Dev!$GH$82), Names!$C$11,""))</f>
        <v/>
      </c>
      <c r="Z666" t="str">
        <f ca="1">IFERROR(VLOOKUP(M666,Racks!$H$4:$M$30,6),"")</f>
        <v/>
      </c>
      <c r="AA666" t="str">
        <f>IF(R666="","",CONCATENATE(S666,Names!$H$3,T666,Names!$J$3,Names!$K$3,Names!$L$3,V666))</f>
        <v/>
      </c>
      <c r="AB666" t="str">
        <f>IF(R666="","",CONCATENATE(V666,Names!$P$3,W666))</f>
        <v/>
      </c>
      <c r="AD666" t="str">
        <f t="shared" si="289"/>
        <v>CREATE</v>
      </c>
      <c r="AF666" t="str">
        <f t="shared" si="297"/>
        <v>??</v>
      </c>
      <c r="AH666" t="e">
        <f t="shared" ca="1" si="298"/>
        <v>#VALUE!</v>
      </c>
      <c r="AI666" t="str">
        <f t="shared" si="290"/>
        <v>AT</v>
      </c>
      <c r="AK666" t="str">
        <f t="shared" si="299"/>
        <v>??</v>
      </c>
      <c r="AM666" t="e">
        <f t="shared" ca="1" si="300"/>
        <v>#VALUE!</v>
      </c>
      <c r="AN666" t="str">
        <f t="shared" si="301"/>
        <v/>
      </c>
      <c r="AO666" t="str">
        <f t="shared" si="291"/>
        <v>KG</v>
      </c>
      <c r="AP666" t="str">
        <f t="shared" ca="1" si="302"/>
        <v/>
      </c>
      <c r="AQ666" t="str">
        <f t="shared" si="303"/>
        <v>??</v>
      </c>
      <c r="AS666" t="str">
        <f t="shared" si="304"/>
        <v/>
      </c>
      <c r="AT666" t="e">
        <f t="shared" ca="1" si="305"/>
        <v>#VALUE!</v>
      </c>
      <c r="AU666">
        <f t="shared" si="292"/>
        <v>5</v>
      </c>
      <c r="AV666" t="str">
        <f t="shared" si="306"/>
        <v>??</v>
      </c>
      <c r="AX666" t="str">
        <f t="shared" si="293"/>
        <v>staffanekstrom</v>
      </c>
      <c r="AY666" t="str">
        <f t="shared" si="294"/>
        <v>INSERTED</v>
      </c>
      <c r="AZ666" t="str">
        <f t="shared" si="295"/>
        <v/>
      </c>
      <c r="BD666" t="str">
        <f t="shared" si="296"/>
        <v>YES</v>
      </c>
      <c r="BF666" t="e">
        <f t="shared" ca="1" si="307"/>
        <v>#VALUE!</v>
      </c>
    </row>
    <row r="667" spans="1:58">
      <c r="A667">
        <v>661</v>
      </c>
      <c r="D667" s="1" t="e">
        <f ca="1">INDIRECT(ADDRESS($C667,D$5,,,Table!$A$1))</f>
        <v>#VALUE!</v>
      </c>
      <c r="E667" t="e">
        <f ca="1">INDIRECT(ADDRESS($C667,E$5,,,Table!$A$1))</f>
        <v>#VALUE!</v>
      </c>
      <c r="F667" t="e">
        <f ca="1">INDIRECT(ADDRESS($C667,F$5,,,Table!$A$1))</f>
        <v>#VALUE!</v>
      </c>
      <c r="G667" t="e">
        <f ca="1">INDIRECT(ADDRESS($C667,G$5,,,Table!$A$1))</f>
        <v>#VALUE!</v>
      </c>
      <c r="H667" t="e">
        <f ca="1">INDIRECT(ADDRESS($C667,H$5,,,Table!$A$1))</f>
        <v>#VALUE!</v>
      </c>
      <c r="J667" t="str">
        <f>IF(OR(I667=Dev!$CU$46, I667=Dev!$CU$47, I667=Dev!$CU$48, I667=Dev!$CU$49, I667=Dev!$CU$50, I667=Dev!$CU$51, I667=Dev!$CU$52, I667=Dev!$CU$53, I667=Dev!$CR$48, I667=Dev!$CR$49),$C$3,                                                                  IF(OR(I667=Dev!$CU$54, I667=Dev!$CU$55, I667=Dev!$CU$56, I667=Dev!$CU$57, I667=Dev!$CU$58, I667=Dev!$CU$59, I667=Dev!$CS$48), $D$3,""))</f>
        <v/>
      </c>
      <c r="K667" t="e">
        <f ca="1">CONCATENATE(E667,Names!$P$3,I667)</f>
        <v>#VALUE!</v>
      </c>
      <c r="M667" t="e">
        <f ca="1">INDIRECT(ADDRESS($C667,M$5,,,Table!$A$1))</f>
        <v>#VALUE!</v>
      </c>
      <c r="O667" t="str">
        <f t="shared" si="308"/>
        <v/>
      </c>
      <c r="Q667" t="str">
        <f t="shared" si="309"/>
        <v/>
      </c>
      <c r="S667" t="str">
        <f ca="1">IFERROR(VLOOKUP(M667,Racks!$H$4:$M$30,Racks!$I$2),"")</f>
        <v/>
      </c>
      <c r="T667" t="str">
        <f ca="1">IFERROR(VLOOKUP(M667,Racks!$H$4:$M$30,Racks!$K$2),"")</f>
        <v/>
      </c>
      <c r="U667" t="str">
        <f t="shared" si="310"/>
        <v/>
      </c>
      <c r="V667" t="str">
        <f>CONCATENATE(Names!$C$17,Names!$N$3,U667)</f>
        <v>PRLTCB-</v>
      </c>
      <c r="Y667" t="str">
        <f>IF(OR(W667=Dev!$GJ$82, W667=Dev!$GJ$83, W667=Dev!$GJ$84, W667=Dev!$GJ$85, W667=Dev!$GJ$86, W667=Dev!$GJ$87, W667=Dev!$GJ$88, W667=Dev!$GJ$89, W667=Dev!$GG$82, W667=Dev!$GG$83, W667=Dev!$GG$84, W667=Dev!$GG$85, W667=Dev!$GG$86),Names!$C$10,                   IF(OR(W667=Dev!$GJ$90, W667=Dev!$GJ$91, W667=Dev!$GJ$92, W667=Dev!$GJ$93, W667=Dev!$GJ$94, W667=Dev!$GJ$95, W667=Dev!$GJ$96, W667=Dev!$GJ$97, W667=Dev!$GH$82), Names!$C$11,""))</f>
        <v/>
      </c>
      <c r="Z667" t="str">
        <f ca="1">IFERROR(VLOOKUP(M667,Racks!$H$4:$M$30,6),"")</f>
        <v/>
      </c>
      <c r="AA667" t="str">
        <f>IF(R667="","",CONCATENATE(S667,Names!$H$3,T667,Names!$J$3,Names!$K$3,Names!$L$3,V667))</f>
        <v/>
      </c>
      <c r="AB667" t="str">
        <f>IF(R667="","",CONCATENATE(V667,Names!$P$3,W667))</f>
        <v/>
      </c>
      <c r="AD667" t="str">
        <f t="shared" si="289"/>
        <v>CREATE</v>
      </c>
      <c r="AF667" t="str">
        <f t="shared" si="297"/>
        <v>??</v>
      </c>
      <c r="AH667" t="e">
        <f t="shared" ca="1" si="298"/>
        <v>#VALUE!</v>
      </c>
      <c r="AI667" t="str">
        <f t="shared" si="290"/>
        <v>AT</v>
      </c>
      <c r="AK667" t="str">
        <f t="shared" si="299"/>
        <v>??</v>
      </c>
      <c r="AM667" t="e">
        <f t="shared" ca="1" si="300"/>
        <v>#VALUE!</v>
      </c>
      <c r="AN667" t="str">
        <f t="shared" si="301"/>
        <v/>
      </c>
      <c r="AO667" t="str">
        <f t="shared" si="291"/>
        <v>KG</v>
      </c>
      <c r="AP667" t="str">
        <f t="shared" ca="1" si="302"/>
        <v/>
      </c>
      <c r="AQ667" t="str">
        <f t="shared" si="303"/>
        <v>??</v>
      </c>
      <c r="AS667" t="str">
        <f t="shared" si="304"/>
        <v/>
      </c>
      <c r="AT667" t="e">
        <f t="shared" ca="1" si="305"/>
        <v>#VALUE!</v>
      </c>
      <c r="AU667">
        <f t="shared" si="292"/>
        <v>5</v>
      </c>
      <c r="AV667" t="str">
        <f t="shared" si="306"/>
        <v>??</v>
      </c>
      <c r="AX667" t="str">
        <f t="shared" si="293"/>
        <v>staffanekstrom</v>
      </c>
      <c r="AY667" t="str">
        <f t="shared" si="294"/>
        <v>INSERTED</v>
      </c>
      <c r="AZ667" t="str">
        <f t="shared" si="295"/>
        <v/>
      </c>
      <c r="BD667" t="str">
        <f t="shared" si="296"/>
        <v>YES</v>
      </c>
      <c r="BF667" t="e">
        <f t="shared" ca="1" si="307"/>
        <v>#VALUE!</v>
      </c>
    </row>
    <row r="668" spans="1:58">
      <c r="A668">
        <v>662</v>
      </c>
      <c r="D668" s="1" t="e">
        <f ca="1">INDIRECT(ADDRESS($C668,D$5,,,Table!$A$1))</f>
        <v>#VALUE!</v>
      </c>
      <c r="E668" t="e">
        <f ca="1">INDIRECT(ADDRESS($C668,E$5,,,Table!$A$1))</f>
        <v>#VALUE!</v>
      </c>
      <c r="F668" t="e">
        <f ca="1">INDIRECT(ADDRESS($C668,F$5,,,Table!$A$1))</f>
        <v>#VALUE!</v>
      </c>
      <c r="G668" t="e">
        <f ca="1">INDIRECT(ADDRESS($C668,G$5,,,Table!$A$1))</f>
        <v>#VALUE!</v>
      </c>
      <c r="H668" t="e">
        <f ca="1">INDIRECT(ADDRESS($C668,H$5,,,Table!$A$1))</f>
        <v>#VALUE!</v>
      </c>
      <c r="J668" t="str">
        <f>IF(OR(I668=Dev!$CU$46, I668=Dev!$CU$47, I668=Dev!$CU$48, I668=Dev!$CU$49, I668=Dev!$CU$50, I668=Dev!$CU$51, I668=Dev!$CU$52, I668=Dev!$CU$53, I668=Dev!$CR$48, I668=Dev!$CR$49),$C$3,                                                                  IF(OR(I668=Dev!$CU$54, I668=Dev!$CU$55, I668=Dev!$CU$56, I668=Dev!$CU$57, I668=Dev!$CU$58, I668=Dev!$CU$59, I668=Dev!$CS$48), $D$3,""))</f>
        <v/>
      </c>
      <c r="K668" t="e">
        <f ca="1">CONCATENATE(E668,Names!$P$3,I668)</f>
        <v>#VALUE!</v>
      </c>
      <c r="M668" t="e">
        <f ca="1">INDIRECT(ADDRESS($C668,M$5,,,Table!$A$1))</f>
        <v>#VALUE!</v>
      </c>
      <c r="O668" t="str">
        <f t="shared" si="308"/>
        <v/>
      </c>
      <c r="Q668" t="str">
        <f t="shared" si="309"/>
        <v/>
      </c>
      <c r="S668" t="str">
        <f ca="1">IFERROR(VLOOKUP(M668,Racks!$H$4:$M$30,Racks!$I$2),"")</f>
        <v/>
      </c>
      <c r="T668" t="str">
        <f ca="1">IFERROR(VLOOKUP(M668,Racks!$H$4:$M$30,Racks!$K$2),"")</f>
        <v/>
      </c>
      <c r="U668" t="str">
        <f t="shared" si="310"/>
        <v/>
      </c>
      <c r="V668" t="str">
        <f>CONCATENATE(Names!$C$17,Names!$N$3,U668)</f>
        <v>PRLTCB-</v>
      </c>
      <c r="Y668" t="str">
        <f>IF(OR(W668=Dev!$GJ$82, W668=Dev!$GJ$83, W668=Dev!$GJ$84, W668=Dev!$GJ$85, W668=Dev!$GJ$86, W668=Dev!$GJ$87, W668=Dev!$GJ$88, W668=Dev!$GJ$89, W668=Dev!$GG$82, W668=Dev!$GG$83, W668=Dev!$GG$84, W668=Dev!$GG$85, W668=Dev!$GG$86),Names!$C$10,                   IF(OR(W668=Dev!$GJ$90, W668=Dev!$GJ$91, W668=Dev!$GJ$92, W668=Dev!$GJ$93, W668=Dev!$GJ$94, W668=Dev!$GJ$95, W668=Dev!$GJ$96, W668=Dev!$GJ$97, W668=Dev!$GH$82), Names!$C$11,""))</f>
        <v/>
      </c>
      <c r="Z668" t="str">
        <f ca="1">IFERROR(VLOOKUP(M668,Racks!$H$4:$M$30,6),"")</f>
        <v/>
      </c>
      <c r="AA668" t="str">
        <f>IF(R668="","",CONCATENATE(S668,Names!$H$3,T668,Names!$J$3,Names!$K$3,Names!$L$3,V668))</f>
        <v/>
      </c>
      <c r="AB668" t="str">
        <f>IF(R668="","",CONCATENATE(V668,Names!$P$3,W668))</f>
        <v/>
      </c>
      <c r="AD668" t="str">
        <f t="shared" si="289"/>
        <v>CREATE</v>
      </c>
      <c r="AF668" t="str">
        <f t="shared" si="297"/>
        <v>??</v>
      </c>
      <c r="AH668" t="e">
        <f t="shared" ca="1" si="298"/>
        <v>#VALUE!</v>
      </c>
      <c r="AI668" t="str">
        <f t="shared" si="290"/>
        <v>AT</v>
      </c>
      <c r="AK668" t="str">
        <f t="shared" si="299"/>
        <v>??</v>
      </c>
      <c r="AM668" t="e">
        <f t="shared" ca="1" si="300"/>
        <v>#VALUE!</v>
      </c>
      <c r="AN668" t="str">
        <f t="shared" si="301"/>
        <v/>
      </c>
      <c r="AO668" t="str">
        <f t="shared" si="291"/>
        <v>KG</v>
      </c>
      <c r="AP668" t="str">
        <f t="shared" ca="1" si="302"/>
        <v/>
      </c>
      <c r="AQ668" t="str">
        <f t="shared" si="303"/>
        <v>??</v>
      </c>
      <c r="AS668" t="str">
        <f t="shared" si="304"/>
        <v/>
      </c>
      <c r="AT668" t="e">
        <f t="shared" ca="1" si="305"/>
        <v>#VALUE!</v>
      </c>
      <c r="AU668">
        <f t="shared" si="292"/>
        <v>5</v>
      </c>
      <c r="AV668" t="str">
        <f t="shared" si="306"/>
        <v>??</v>
      </c>
      <c r="AX668" t="str">
        <f t="shared" si="293"/>
        <v>staffanekstrom</v>
      </c>
      <c r="AY668" t="str">
        <f t="shared" si="294"/>
        <v>INSERTED</v>
      </c>
      <c r="AZ668" t="str">
        <f t="shared" si="295"/>
        <v/>
      </c>
      <c r="BD668" t="str">
        <f t="shared" si="296"/>
        <v>YES</v>
      </c>
      <c r="BF668" t="e">
        <f t="shared" ca="1" si="307"/>
        <v>#VALUE!</v>
      </c>
    </row>
    <row r="669" spans="1:58">
      <c r="A669">
        <v>663</v>
      </c>
      <c r="D669" s="1" t="e">
        <f ca="1">INDIRECT(ADDRESS($C669,D$5,,,Table!$A$1))</f>
        <v>#VALUE!</v>
      </c>
      <c r="E669" t="e">
        <f ca="1">INDIRECT(ADDRESS($C669,E$5,,,Table!$A$1))</f>
        <v>#VALUE!</v>
      </c>
      <c r="F669" t="e">
        <f ca="1">INDIRECT(ADDRESS($C669,F$5,,,Table!$A$1))</f>
        <v>#VALUE!</v>
      </c>
      <c r="G669" t="e">
        <f ca="1">INDIRECT(ADDRESS($C669,G$5,,,Table!$A$1))</f>
        <v>#VALUE!</v>
      </c>
      <c r="H669" t="e">
        <f ca="1">INDIRECT(ADDRESS($C669,H$5,,,Table!$A$1))</f>
        <v>#VALUE!</v>
      </c>
      <c r="J669" t="str">
        <f>IF(OR(I669=Dev!$CU$46, I669=Dev!$CU$47, I669=Dev!$CU$48, I669=Dev!$CU$49, I669=Dev!$CU$50, I669=Dev!$CU$51, I669=Dev!$CU$52, I669=Dev!$CU$53, I669=Dev!$CR$48, I669=Dev!$CR$49),$C$3,                                                                  IF(OR(I669=Dev!$CU$54, I669=Dev!$CU$55, I669=Dev!$CU$56, I669=Dev!$CU$57, I669=Dev!$CU$58, I669=Dev!$CU$59, I669=Dev!$CS$48), $D$3,""))</f>
        <v/>
      </c>
      <c r="K669" t="e">
        <f ca="1">CONCATENATE(E669,Names!$P$3,I669)</f>
        <v>#VALUE!</v>
      </c>
      <c r="M669" t="e">
        <f ca="1">INDIRECT(ADDRESS($C669,M$5,,,Table!$A$1))</f>
        <v>#VALUE!</v>
      </c>
      <c r="O669" t="str">
        <f t="shared" si="308"/>
        <v/>
      </c>
      <c r="Q669" t="str">
        <f t="shared" si="309"/>
        <v/>
      </c>
      <c r="S669" t="str">
        <f ca="1">IFERROR(VLOOKUP(M669,Racks!$H$4:$M$30,Racks!$I$2),"")</f>
        <v/>
      </c>
      <c r="T669" t="str">
        <f ca="1">IFERROR(VLOOKUP(M669,Racks!$H$4:$M$30,Racks!$K$2),"")</f>
        <v/>
      </c>
      <c r="U669" t="str">
        <f t="shared" si="310"/>
        <v/>
      </c>
      <c r="V669" t="str">
        <f>CONCATENATE(Names!$C$17,Names!$N$3,U669)</f>
        <v>PRLTCB-</v>
      </c>
      <c r="Y669" t="str">
        <f>IF(OR(W669=Dev!$GJ$82, W669=Dev!$GJ$83, W669=Dev!$GJ$84, W669=Dev!$GJ$85, W669=Dev!$GJ$86, W669=Dev!$GJ$87, W669=Dev!$GJ$88, W669=Dev!$GJ$89, W669=Dev!$GG$82, W669=Dev!$GG$83, W669=Dev!$GG$84, W669=Dev!$GG$85, W669=Dev!$GG$86),Names!$C$10,                   IF(OR(W669=Dev!$GJ$90, W669=Dev!$GJ$91, W669=Dev!$GJ$92, W669=Dev!$GJ$93, W669=Dev!$GJ$94, W669=Dev!$GJ$95, W669=Dev!$GJ$96, W669=Dev!$GJ$97, W669=Dev!$GH$82), Names!$C$11,""))</f>
        <v/>
      </c>
      <c r="Z669" t="str">
        <f ca="1">IFERROR(VLOOKUP(M669,Racks!$H$4:$M$30,6),"")</f>
        <v/>
      </c>
      <c r="AA669" t="str">
        <f>IF(R669="","",CONCATENATE(S669,Names!$H$3,T669,Names!$J$3,Names!$K$3,Names!$L$3,V669))</f>
        <v/>
      </c>
      <c r="AB669" t="str">
        <f>IF(R669="","",CONCATENATE(V669,Names!$P$3,W669))</f>
        <v/>
      </c>
      <c r="AD669" t="str">
        <f t="shared" si="289"/>
        <v>CREATE</v>
      </c>
      <c r="AF669" t="str">
        <f t="shared" si="297"/>
        <v>??</v>
      </c>
      <c r="AH669" t="e">
        <f t="shared" ca="1" si="298"/>
        <v>#VALUE!</v>
      </c>
      <c r="AI669" t="str">
        <f t="shared" si="290"/>
        <v>AT</v>
      </c>
      <c r="AK669" t="str">
        <f t="shared" si="299"/>
        <v>??</v>
      </c>
      <c r="AM669" t="e">
        <f t="shared" ca="1" si="300"/>
        <v>#VALUE!</v>
      </c>
      <c r="AN669" t="str">
        <f t="shared" si="301"/>
        <v/>
      </c>
      <c r="AO669" t="str">
        <f t="shared" si="291"/>
        <v>KG</v>
      </c>
      <c r="AP669" t="str">
        <f t="shared" ca="1" si="302"/>
        <v/>
      </c>
      <c r="AQ669" t="str">
        <f t="shared" si="303"/>
        <v>??</v>
      </c>
      <c r="AS669" t="str">
        <f t="shared" si="304"/>
        <v/>
      </c>
      <c r="AT669" t="e">
        <f t="shared" ca="1" si="305"/>
        <v>#VALUE!</v>
      </c>
      <c r="AU669">
        <f t="shared" si="292"/>
        <v>5</v>
      </c>
      <c r="AV669" t="str">
        <f t="shared" si="306"/>
        <v>??</v>
      </c>
      <c r="AX669" t="str">
        <f t="shared" si="293"/>
        <v>staffanekstrom</v>
      </c>
      <c r="AY669" t="str">
        <f t="shared" si="294"/>
        <v>INSERTED</v>
      </c>
      <c r="AZ669" t="str">
        <f t="shared" si="295"/>
        <v/>
      </c>
      <c r="BD669" t="str">
        <f t="shared" si="296"/>
        <v>YES</v>
      </c>
      <c r="BF669" t="e">
        <f t="shared" ca="1" si="307"/>
        <v>#VALUE!</v>
      </c>
    </row>
    <row r="670" spans="1:58">
      <c r="A670">
        <v>664</v>
      </c>
      <c r="D670" s="1" t="e">
        <f ca="1">INDIRECT(ADDRESS($C670,D$5,,,Table!$A$1))</f>
        <v>#VALUE!</v>
      </c>
      <c r="E670" t="e">
        <f ca="1">INDIRECT(ADDRESS($C670,E$5,,,Table!$A$1))</f>
        <v>#VALUE!</v>
      </c>
      <c r="F670" t="e">
        <f ca="1">INDIRECT(ADDRESS($C670,F$5,,,Table!$A$1))</f>
        <v>#VALUE!</v>
      </c>
      <c r="G670" t="e">
        <f ca="1">INDIRECT(ADDRESS($C670,G$5,,,Table!$A$1))</f>
        <v>#VALUE!</v>
      </c>
      <c r="H670" t="e">
        <f ca="1">INDIRECT(ADDRESS($C670,H$5,,,Table!$A$1))</f>
        <v>#VALUE!</v>
      </c>
      <c r="J670" t="str">
        <f>IF(OR(I670=Dev!$CU$46, I670=Dev!$CU$47, I670=Dev!$CU$48, I670=Dev!$CU$49, I670=Dev!$CU$50, I670=Dev!$CU$51, I670=Dev!$CU$52, I670=Dev!$CU$53, I670=Dev!$CR$48, I670=Dev!$CR$49),$C$3,                                                                  IF(OR(I670=Dev!$CU$54, I670=Dev!$CU$55, I670=Dev!$CU$56, I670=Dev!$CU$57, I670=Dev!$CU$58, I670=Dev!$CU$59, I670=Dev!$CS$48), $D$3,""))</f>
        <v/>
      </c>
      <c r="K670" t="e">
        <f ca="1">CONCATENATE(E670,Names!$P$3,I670)</f>
        <v>#VALUE!</v>
      </c>
      <c r="M670" t="e">
        <f ca="1">INDIRECT(ADDRESS($C670,M$5,,,Table!$A$1))</f>
        <v>#VALUE!</v>
      </c>
      <c r="O670" t="str">
        <f t="shared" si="308"/>
        <v/>
      </c>
      <c r="Q670" t="str">
        <f t="shared" si="309"/>
        <v/>
      </c>
      <c r="S670" t="str">
        <f ca="1">IFERROR(VLOOKUP(M670,Racks!$H$4:$M$30,Racks!$I$2),"")</f>
        <v/>
      </c>
      <c r="T670" t="str">
        <f ca="1">IFERROR(VLOOKUP(M670,Racks!$H$4:$M$30,Racks!$K$2),"")</f>
        <v/>
      </c>
      <c r="U670" t="str">
        <f t="shared" si="310"/>
        <v/>
      </c>
      <c r="V670" t="str">
        <f>CONCATENATE(Names!$C$17,Names!$N$3,U670)</f>
        <v>PRLTCB-</v>
      </c>
      <c r="Y670" t="str">
        <f>IF(OR(W670=Dev!$GJ$82, W670=Dev!$GJ$83, W670=Dev!$GJ$84, W670=Dev!$GJ$85, W670=Dev!$GJ$86, W670=Dev!$GJ$87, W670=Dev!$GJ$88, W670=Dev!$GJ$89, W670=Dev!$GG$82, W670=Dev!$GG$83, W670=Dev!$GG$84, W670=Dev!$GG$85, W670=Dev!$GG$86),Names!$C$10,                   IF(OR(W670=Dev!$GJ$90, W670=Dev!$GJ$91, W670=Dev!$GJ$92, W670=Dev!$GJ$93, W670=Dev!$GJ$94, W670=Dev!$GJ$95, W670=Dev!$GJ$96, W670=Dev!$GJ$97, W670=Dev!$GH$82), Names!$C$11,""))</f>
        <v/>
      </c>
      <c r="Z670" t="str">
        <f ca="1">IFERROR(VLOOKUP(M670,Racks!$H$4:$M$30,6),"")</f>
        <v/>
      </c>
      <c r="AA670" t="str">
        <f>IF(R670="","",CONCATENATE(S670,Names!$H$3,T670,Names!$J$3,Names!$K$3,Names!$L$3,V670))</f>
        <v/>
      </c>
      <c r="AB670" t="str">
        <f>IF(R670="","",CONCATENATE(V670,Names!$P$3,W670))</f>
        <v/>
      </c>
      <c r="AD670" t="str">
        <f t="shared" si="289"/>
        <v>CREATE</v>
      </c>
      <c r="AF670" t="str">
        <f t="shared" si="297"/>
        <v>??</v>
      </c>
      <c r="AH670" t="e">
        <f t="shared" ca="1" si="298"/>
        <v>#VALUE!</v>
      </c>
      <c r="AI670" t="str">
        <f t="shared" si="290"/>
        <v>AT</v>
      </c>
      <c r="AK670" t="str">
        <f t="shared" si="299"/>
        <v>??</v>
      </c>
      <c r="AM670" t="e">
        <f t="shared" ca="1" si="300"/>
        <v>#VALUE!</v>
      </c>
      <c r="AN670" t="str">
        <f t="shared" si="301"/>
        <v/>
      </c>
      <c r="AO670" t="str">
        <f t="shared" si="291"/>
        <v>KG</v>
      </c>
      <c r="AP670" t="str">
        <f t="shared" ca="1" si="302"/>
        <v/>
      </c>
      <c r="AQ670" t="str">
        <f t="shared" si="303"/>
        <v>??</v>
      </c>
      <c r="AS670" t="str">
        <f t="shared" si="304"/>
        <v/>
      </c>
      <c r="AT670" t="e">
        <f t="shared" ca="1" si="305"/>
        <v>#VALUE!</v>
      </c>
      <c r="AU670">
        <f t="shared" si="292"/>
        <v>5</v>
      </c>
      <c r="AV670" t="str">
        <f t="shared" si="306"/>
        <v>??</v>
      </c>
      <c r="AX670" t="str">
        <f t="shared" si="293"/>
        <v>staffanekstrom</v>
      </c>
      <c r="AY670" t="str">
        <f t="shared" si="294"/>
        <v>INSERTED</v>
      </c>
      <c r="AZ670" t="str">
        <f t="shared" si="295"/>
        <v/>
      </c>
      <c r="BD670" t="str">
        <f t="shared" si="296"/>
        <v>YES</v>
      </c>
      <c r="BF670" t="e">
        <f t="shared" ca="1" si="307"/>
        <v>#VALUE!</v>
      </c>
    </row>
    <row r="671" spans="1:58">
      <c r="A671">
        <v>665</v>
      </c>
      <c r="D671" s="1" t="e">
        <f ca="1">INDIRECT(ADDRESS($C671,D$5,,,Table!$A$1))</f>
        <v>#VALUE!</v>
      </c>
      <c r="E671" t="e">
        <f ca="1">INDIRECT(ADDRESS($C671,E$5,,,Table!$A$1))</f>
        <v>#VALUE!</v>
      </c>
      <c r="F671" t="e">
        <f ca="1">INDIRECT(ADDRESS($C671,F$5,,,Table!$A$1))</f>
        <v>#VALUE!</v>
      </c>
      <c r="G671" t="e">
        <f ca="1">INDIRECT(ADDRESS($C671,G$5,,,Table!$A$1))</f>
        <v>#VALUE!</v>
      </c>
      <c r="H671" t="e">
        <f ca="1">INDIRECT(ADDRESS($C671,H$5,,,Table!$A$1))</f>
        <v>#VALUE!</v>
      </c>
      <c r="J671" t="str">
        <f>IF(OR(I671=Dev!$CU$46, I671=Dev!$CU$47, I671=Dev!$CU$48, I671=Dev!$CU$49, I671=Dev!$CU$50, I671=Dev!$CU$51, I671=Dev!$CU$52, I671=Dev!$CU$53, I671=Dev!$CR$48, I671=Dev!$CR$49),$C$3,                                                                  IF(OR(I671=Dev!$CU$54, I671=Dev!$CU$55, I671=Dev!$CU$56, I671=Dev!$CU$57, I671=Dev!$CU$58, I671=Dev!$CU$59, I671=Dev!$CS$48), $D$3,""))</f>
        <v/>
      </c>
      <c r="K671" t="e">
        <f ca="1">CONCATENATE(E671,Names!$P$3,I671)</f>
        <v>#VALUE!</v>
      </c>
      <c r="M671" t="e">
        <f ca="1">INDIRECT(ADDRESS($C671,M$5,,,Table!$A$1))</f>
        <v>#VALUE!</v>
      </c>
      <c r="O671" t="str">
        <f t="shared" si="308"/>
        <v/>
      </c>
      <c r="Q671" t="str">
        <f t="shared" si="309"/>
        <v/>
      </c>
      <c r="S671" t="str">
        <f ca="1">IFERROR(VLOOKUP(M671,Racks!$H$4:$M$30,Racks!$I$2),"")</f>
        <v/>
      </c>
      <c r="T671" t="str">
        <f ca="1">IFERROR(VLOOKUP(M671,Racks!$H$4:$M$30,Racks!$K$2),"")</f>
        <v/>
      </c>
      <c r="U671" t="str">
        <f t="shared" si="310"/>
        <v/>
      </c>
      <c r="V671" t="str">
        <f>CONCATENATE(Names!$C$17,Names!$N$3,U671)</f>
        <v>PRLTCB-</v>
      </c>
      <c r="Y671" t="str">
        <f>IF(OR(W671=Dev!$GJ$82, W671=Dev!$GJ$83, W671=Dev!$GJ$84, W671=Dev!$GJ$85, W671=Dev!$GJ$86, W671=Dev!$GJ$87, W671=Dev!$GJ$88, W671=Dev!$GJ$89, W671=Dev!$GG$82, W671=Dev!$GG$83, W671=Dev!$GG$84, W671=Dev!$GG$85, W671=Dev!$GG$86),Names!$C$10,                   IF(OR(W671=Dev!$GJ$90, W671=Dev!$GJ$91, W671=Dev!$GJ$92, W671=Dev!$GJ$93, W671=Dev!$GJ$94, W671=Dev!$GJ$95, W671=Dev!$GJ$96, W671=Dev!$GJ$97, W671=Dev!$GH$82), Names!$C$11,""))</f>
        <v/>
      </c>
      <c r="Z671" t="str">
        <f ca="1">IFERROR(VLOOKUP(M671,Racks!$H$4:$M$30,6),"")</f>
        <v/>
      </c>
      <c r="AA671" t="str">
        <f>IF(R671="","",CONCATENATE(S671,Names!$H$3,T671,Names!$J$3,Names!$K$3,Names!$L$3,V671))</f>
        <v/>
      </c>
      <c r="AB671" t="str">
        <f>IF(R671="","",CONCATENATE(V671,Names!$P$3,W671))</f>
        <v/>
      </c>
      <c r="AD671" t="str">
        <f t="shared" si="289"/>
        <v>CREATE</v>
      </c>
      <c r="AF671" t="str">
        <f t="shared" si="297"/>
        <v>??</v>
      </c>
      <c r="AH671" t="e">
        <f t="shared" ca="1" si="298"/>
        <v>#VALUE!</v>
      </c>
      <c r="AI671" t="str">
        <f t="shared" si="290"/>
        <v>AT</v>
      </c>
      <c r="AK671" t="str">
        <f t="shared" si="299"/>
        <v>??</v>
      </c>
      <c r="AM671" t="e">
        <f t="shared" ca="1" si="300"/>
        <v>#VALUE!</v>
      </c>
      <c r="AN671" t="str">
        <f t="shared" si="301"/>
        <v/>
      </c>
      <c r="AO671" t="str">
        <f t="shared" si="291"/>
        <v>KG</v>
      </c>
      <c r="AP671" t="str">
        <f t="shared" ca="1" si="302"/>
        <v/>
      </c>
      <c r="AQ671" t="str">
        <f t="shared" si="303"/>
        <v>??</v>
      </c>
      <c r="AS671" t="str">
        <f t="shared" si="304"/>
        <v/>
      </c>
      <c r="AT671" t="e">
        <f t="shared" ca="1" si="305"/>
        <v>#VALUE!</v>
      </c>
      <c r="AU671">
        <f t="shared" si="292"/>
        <v>5</v>
      </c>
      <c r="AV671" t="str">
        <f t="shared" si="306"/>
        <v>??</v>
      </c>
      <c r="AX671" t="str">
        <f t="shared" si="293"/>
        <v>staffanekstrom</v>
      </c>
      <c r="AY671" t="str">
        <f t="shared" si="294"/>
        <v>INSERTED</v>
      </c>
      <c r="AZ671" t="str">
        <f t="shared" si="295"/>
        <v/>
      </c>
      <c r="BD671" t="str">
        <f t="shared" si="296"/>
        <v>YES</v>
      </c>
      <c r="BF671" t="e">
        <f t="shared" ca="1" si="307"/>
        <v>#VALUE!</v>
      </c>
    </row>
    <row r="672" spans="1:58">
      <c r="A672">
        <v>666</v>
      </c>
      <c r="D672" s="1" t="e">
        <f ca="1">INDIRECT(ADDRESS($C672,D$5,,,Table!$A$1))</f>
        <v>#VALUE!</v>
      </c>
      <c r="E672" t="e">
        <f ca="1">INDIRECT(ADDRESS($C672,E$5,,,Table!$A$1))</f>
        <v>#VALUE!</v>
      </c>
      <c r="F672" t="e">
        <f ca="1">INDIRECT(ADDRESS($C672,F$5,,,Table!$A$1))</f>
        <v>#VALUE!</v>
      </c>
      <c r="G672" t="e">
        <f ca="1">INDIRECT(ADDRESS($C672,G$5,,,Table!$A$1))</f>
        <v>#VALUE!</v>
      </c>
      <c r="H672" t="e">
        <f ca="1">INDIRECT(ADDRESS($C672,H$5,,,Table!$A$1))</f>
        <v>#VALUE!</v>
      </c>
      <c r="J672" t="str">
        <f>IF(OR(I672=Dev!$CU$46, I672=Dev!$CU$47, I672=Dev!$CU$48, I672=Dev!$CU$49, I672=Dev!$CU$50, I672=Dev!$CU$51, I672=Dev!$CU$52, I672=Dev!$CU$53, I672=Dev!$CR$48, I672=Dev!$CR$49),$C$3,                                                                  IF(OR(I672=Dev!$CU$54, I672=Dev!$CU$55, I672=Dev!$CU$56, I672=Dev!$CU$57, I672=Dev!$CU$58, I672=Dev!$CU$59, I672=Dev!$CS$48), $D$3,""))</f>
        <v/>
      </c>
      <c r="K672" t="e">
        <f ca="1">CONCATENATE(E672,Names!$P$3,I672)</f>
        <v>#VALUE!</v>
      </c>
      <c r="M672" t="e">
        <f ca="1">INDIRECT(ADDRESS($C672,M$5,,,Table!$A$1))</f>
        <v>#VALUE!</v>
      </c>
      <c r="O672" t="str">
        <f t="shared" si="308"/>
        <v/>
      </c>
      <c r="Q672" t="str">
        <f t="shared" si="309"/>
        <v/>
      </c>
      <c r="S672" t="str">
        <f ca="1">IFERROR(VLOOKUP(M672,Racks!$H$4:$M$30,Racks!$I$2),"")</f>
        <v/>
      </c>
      <c r="T672" t="str">
        <f ca="1">IFERROR(VLOOKUP(M672,Racks!$H$4:$M$30,Racks!$K$2),"")</f>
        <v/>
      </c>
      <c r="U672" t="str">
        <f t="shared" si="310"/>
        <v/>
      </c>
      <c r="V672" t="str">
        <f>CONCATENATE(Names!$C$17,Names!$N$3,U672)</f>
        <v>PRLTCB-</v>
      </c>
      <c r="Y672" t="str">
        <f>IF(OR(W672=Dev!$GJ$82, W672=Dev!$GJ$83, W672=Dev!$GJ$84, W672=Dev!$GJ$85, W672=Dev!$GJ$86, W672=Dev!$GJ$87, W672=Dev!$GJ$88, W672=Dev!$GJ$89, W672=Dev!$GG$82, W672=Dev!$GG$83, W672=Dev!$GG$84, W672=Dev!$GG$85, W672=Dev!$GG$86),Names!$C$10,                   IF(OR(W672=Dev!$GJ$90, W672=Dev!$GJ$91, W672=Dev!$GJ$92, W672=Dev!$GJ$93, W672=Dev!$GJ$94, W672=Dev!$GJ$95, W672=Dev!$GJ$96, W672=Dev!$GJ$97, W672=Dev!$GH$82), Names!$C$11,""))</f>
        <v/>
      </c>
      <c r="Z672" t="str">
        <f ca="1">IFERROR(VLOOKUP(M672,Racks!$H$4:$M$30,6),"")</f>
        <v/>
      </c>
      <c r="AA672" t="str">
        <f>IF(R672="","",CONCATENATE(S672,Names!$H$3,T672,Names!$J$3,Names!$K$3,Names!$L$3,V672))</f>
        <v/>
      </c>
      <c r="AB672" t="str">
        <f>IF(R672="","",CONCATENATE(V672,Names!$P$3,W672))</f>
        <v/>
      </c>
      <c r="AD672" t="str">
        <f t="shared" si="289"/>
        <v>CREATE</v>
      </c>
      <c r="AF672" t="str">
        <f t="shared" si="297"/>
        <v>??</v>
      </c>
      <c r="AH672" t="e">
        <f t="shared" ca="1" si="298"/>
        <v>#VALUE!</v>
      </c>
      <c r="AI672" t="str">
        <f t="shared" si="290"/>
        <v>AT</v>
      </c>
      <c r="AK672" t="str">
        <f t="shared" si="299"/>
        <v>??</v>
      </c>
      <c r="AM672" t="e">
        <f t="shared" ca="1" si="300"/>
        <v>#VALUE!</v>
      </c>
      <c r="AN672" t="str">
        <f t="shared" si="301"/>
        <v/>
      </c>
      <c r="AO672" t="str">
        <f t="shared" si="291"/>
        <v>KG</v>
      </c>
      <c r="AP672" t="str">
        <f t="shared" ca="1" si="302"/>
        <v/>
      </c>
      <c r="AQ672" t="str">
        <f t="shared" si="303"/>
        <v>??</v>
      </c>
      <c r="AS672" t="str">
        <f t="shared" si="304"/>
        <v/>
      </c>
      <c r="AT672" t="e">
        <f t="shared" ca="1" si="305"/>
        <v>#VALUE!</v>
      </c>
      <c r="AU672">
        <f t="shared" si="292"/>
        <v>5</v>
      </c>
      <c r="AV672" t="str">
        <f t="shared" si="306"/>
        <v>??</v>
      </c>
      <c r="AX672" t="str">
        <f t="shared" si="293"/>
        <v>staffanekstrom</v>
      </c>
      <c r="AY672" t="str">
        <f t="shared" si="294"/>
        <v>INSERTED</v>
      </c>
      <c r="AZ672" t="str">
        <f t="shared" si="295"/>
        <v/>
      </c>
      <c r="BD672" t="str">
        <f t="shared" si="296"/>
        <v>YES</v>
      </c>
      <c r="BF672" t="e">
        <f t="shared" ca="1" si="307"/>
        <v>#VALUE!</v>
      </c>
    </row>
    <row r="673" spans="1:58">
      <c r="A673">
        <v>667</v>
      </c>
      <c r="D673" s="1" t="e">
        <f ca="1">INDIRECT(ADDRESS($C673,D$5,,,Table!$A$1))</f>
        <v>#VALUE!</v>
      </c>
      <c r="E673" t="e">
        <f ca="1">INDIRECT(ADDRESS($C673,E$5,,,Table!$A$1))</f>
        <v>#VALUE!</v>
      </c>
      <c r="F673" t="e">
        <f ca="1">INDIRECT(ADDRESS($C673,F$5,,,Table!$A$1))</f>
        <v>#VALUE!</v>
      </c>
      <c r="G673" t="e">
        <f ca="1">INDIRECT(ADDRESS($C673,G$5,,,Table!$A$1))</f>
        <v>#VALUE!</v>
      </c>
      <c r="H673" t="e">
        <f ca="1">INDIRECT(ADDRESS($C673,H$5,,,Table!$A$1))</f>
        <v>#VALUE!</v>
      </c>
      <c r="J673" t="str">
        <f>IF(OR(I673=Dev!$CU$46, I673=Dev!$CU$47, I673=Dev!$CU$48, I673=Dev!$CU$49, I673=Dev!$CU$50, I673=Dev!$CU$51, I673=Dev!$CU$52, I673=Dev!$CU$53, I673=Dev!$CR$48, I673=Dev!$CR$49),$C$3,                                                                  IF(OR(I673=Dev!$CU$54, I673=Dev!$CU$55, I673=Dev!$CU$56, I673=Dev!$CU$57, I673=Dev!$CU$58, I673=Dev!$CU$59, I673=Dev!$CS$48), $D$3,""))</f>
        <v/>
      </c>
      <c r="K673" t="e">
        <f ca="1">CONCATENATE(E673,Names!$P$3,I673)</f>
        <v>#VALUE!</v>
      </c>
      <c r="M673" t="e">
        <f ca="1">INDIRECT(ADDRESS($C673,M$5,,,Table!$A$1))</f>
        <v>#VALUE!</v>
      </c>
      <c r="O673" t="str">
        <f t="shared" si="308"/>
        <v/>
      </c>
      <c r="Q673" t="str">
        <f t="shared" si="309"/>
        <v/>
      </c>
      <c r="S673" t="str">
        <f ca="1">IFERROR(VLOOKUP(M673,Racks!$H$4:$M$30,Racks!$I$2),"")</f>
        <v/>
      </c>
      <c r="T673" t="str">
        <f ca="1">IFERROR(VLOOKUP(M673,Racks!$H$4:$M$30,Racks!$K$2),"")</f>
        <v/>
      </c>
      <c r="U673" t="str">
        <f t="shared" si="310"/>
        <v/>
      </c>
      <c r="V673" t="str">
        <f>CONCATENATE(Names!$C$17,Names!$N$3,U673)</f>
        <v>PRLTCB-</v>
      </c>
      <c r="Y673" t="str">
        <f>IF(OR(W673=Dev!$GJ$82, W673=Dev!$GJ$83, W673=Dev!$GJ$84, W673=Dev!$GJ$85, W673=Dev!$GJ$86, W673=Dev!$GJ$87, W673=Dev!$GJ$88, W673=Dev!$GJ$89, W673=Dev!$GG$82, W673=Dev!$GG$83, W673=Dev!$GG$84, W673=Dev!$GG$85, W673=Dev!$GG$86),Names!$C$10,                   IF(OR(W673=Dev!$GJ$90, W673=Dev!$GJ$91, W673=Dev!$GJ$92, W673=Dev!$GJ$93, W673=Dev!$GJ$94, W673=Dev!$GJ$95, W673=Dev!$GJ$96, W673=Dev!$GJ$97, W673=Dev!$GH$82), Names!$C$11,""))</f>
        <v/>
      </c>
      <c r="Z673" t="str">
        <f ca="1">IFERROR(VLOOKUP(M673,Racks!$H$4:$M$30,6),"")</f>
        <v/>
      </c>
      <c r="AA673" t="str">
        <f>IF(R673="","",CONCATENATE(S673,Names!$H$3,T673,Names!$J$3,Names!$K$3,Names!$L$3,V673))</f>
        <v/>
      </c>
      <c r="AB673" t="str">
        <f>IF(R673="","",CONCATENATE(V673,Names!$P$3,W673))</f>
        <v/>
      </c>
      <c r="AD673" t="str">
        <f t="shared" si="289"/>
        <v>CREATE</v>
      </c>
      <c r="AF673" t="str">
        <f t="shared" si="297"/>
        <v>??</v>
      </c>
      <c r="AH673" t="e">
        <f t="shared" ca="1" si="298"/>
        <v>#VALUE!</v>
      </c>
      <c r="AI673" t="str">
        <f t="shared" si="290"/>
        <v>AT</v>
      </c>
      <c r="AK673" t="str">
        <f t="shared" si="299"/>
        <v>??</v>
      </c>
      <c r="AM673" t="e">
        <f t="shared" ca="1" si="300"/>
        <v>#VALUE!</v>
      </c>
      <c r="AN673" t="str">
        <f t="shared" si="301"/>
        <v/>
      </c>
      <c r="AO673" t="str">
        <f t="shared" si="291"/>
        <v>KG</v>
      </c>
      <c r="AP673" t="str">
        <f t="shared" ca="1" si="302"/>
        <v/>
      </c>
      <c r="AQ673" t="str">
        <f t="shared" si="303"/>
        <v>??</v>
      </c>
      <c r="AS673" t="str">
        <f t="shared" si="304"/>
        <v/>
      </c>
      <c r="AT673" t="e">
        <f t="shared" ca="1" si="305"/>
        <v>#VALUE!</v>
      </c>
      <c r="AU673">
        <f t="shared" si="292"/>
        <v>5</v>
      </c>
      <c r="AV673" t="str">
        <f t="shared" si="306"/>
        <v>??</v>
      </c>
      <c r="AX673" t="str">
        <f t="shared" si="293"/>
        <v>staffanekstrom</v>
      </c>
      <c r="AY673" t="str">
        <f t="shared" si="294"/>
        <v>INSERTED</v>
      </c>
      <c r="AZ673" t="str">
        <f t="shared" si="295"/>
        <v/>
      </c>
      <c r="BD673" t="str">
        <f t="shared" si="296"/>
        <v>YES</v>
      </c>
      <c r="BF673" t="e">
        <f t="shared" ca="1" si="307"/>
        <v>#VALUE!</v>
      </c>
    </row>
    <row r="674" spans="1:58">
      <c r="A674">
        <v>668</v>
      </c>
      <c r="D674" s="1" t="e">
        <f ca="1">INDIRECT(ADDRESS($C674,D$5,,,Table!$A$1))</f>
        <v>#VALUE!</v>
      </c>
      <c r="E674" t="e">
        <f ca="1">INDIRECT(ADDRESS($C674,E$5,,,Table!$A$1))</f>
        <v>#VALUE!</v>
      </c>
      <c r="F674" t="e">
        <f ca="1">INDIRECT(ADDRESS($C674,F$5,,,Table!$A$1))</f>
        <v>#VALUE!</v>
      </c>
      <c r="G674" t="e">
        <f ca="1">INDIRECT(ADDRESS($C674,G$5,,,Table!$A$1))</f>
        <v>#VALUE!</v>
      </c>
      <c r="H674" t="e">
        <f ca="1">INDIRECT(ADDRESS($C674,H$5,,,Table!$A$1))</f>
        <v>#VALUE!</v>
      </c>
      <c r="J674" t="str">
        <f>IF(OR(I674=Dev!$CU$46, I674=Dev!$CU$47, I674=Dev!$CU$48, I674=Dev!$CU$49, I674=Dev!$CU$50, I674=Dev!$CU$51, I674=Dev!$CU$52, I674=Dev!$CU$53, I674=Dev!$CR$48, I674=Dev!$CR$49),$C$3,                                                                  IF(OR(I674=Dev!$CU$54, I674=Dev!$CU$55, I674=Dev!$CU$56, I674=Dev!$CU$57, I674=Dev!$CU$58, I674=Dev!$CU$59, I674=Dev!$CS$48), $D$3,""))</f>
        <v/>
      </c>
      <c r="K674" t="e">
        <f ca="1">CONCATENATE(E674,Names!$P$3,I674)</f>
        <v>#VALUE!</v>
      </c>
      <c r="M674" t="e">
        <f ca="1">INDIRECT(ADDRESS($C674,M$5,,,Table!$A$1))</f>
        <v>#VALUE!</v>
      </c>
      <c r="O674" t="str">
        <f t="shared" si="308"/>
        <v/>
      </c>
      <c r="Q674" t="str">
        <f t="shared" si="309"/>
        <v/>
      </c>
      <c r="S674" t="str">
        <f ca="1">IFERROR(VLOOKUP(M674,Racks!$H$4:$M$30,Racks!$I$2),"")</f>
        <v/>
      </c>
      <c r="T674" t="str">
        <f ca="1">IFERROR(VLOOKUP(M674,Racks!$H$4:$M$30,Racks!$K$2),"")</f>
        <v/>
      </c>
      <c r="U674" t="str">
        <f t="shared" si="310"/>
        <v/>
      </c>
      <c r="V674" t="str">
        <f>CONCATENATE(Names!$C$17,Names!$N$3,U674)</f>
        <v>PRLTCB-</v>
      </c>
      <c r="Y674" t="str">
        <f>IF(OR(W674=Dev!$GJ$82, W674=Dev!$GJ$83, W674=Dev!$GJ$84, W674=Dev!$GJ$85, W674=Dev!$GJ$86, W674=Dev!$GJ$87, W674=Dev!$GJ$88, W674=Dev!$GJ$89, W674=Dev!$GG$82, W674=Dev!$GG$83, W674=Dev!$GG$84, W674=Dev!$GG$85, W674=Dev!$GG$86),Names!$C$10,                   IF(OR(W674=Dev!$GJ$90, W674=Dev!$GJ$91, W674=Dev!$GJ$92, W674=Dev!$GJ$93, W674=Dev!$GJ$94, W674=Dev!$GJ$95, W674=Dev!$GJ$96, W674=Dev!$GJ$97, W674=Dev!$GH$82), Names!$C$11,""))</f>
        <v/>
      </c>
      <c r="Z674" t="str">
        <f ca="1">IFERROR(VLOOKUP(M674,Racks!$H$4:$M$30,6),"")</f>
        <v/>
      </c>
      <c r="AA674" t="str">
        <f>IF(R674="","",CONCATENATE(S674,Names!$H$3,T674,Names!$J$3,Names!$K$3,Names!$L$3,V674))</f>
        <v/>
      </c>
      <c r="AB674" t="str">
        <f>IF(R674="","",CONCATENATE(V674,Names!$P$3,W674))</f>
        <v/>
      </c>
      <c r="AD674" t="str">
        <f t="shared" si="289"/>
        <v>CREATE</v>
      </c>
      <c r="AF674" t="str">
        <f t="shared" si="297"/>
        <v>??</v>
      </c>
      <c r="AH674" t="e">
        <f t="shared" ca="1" si="298"/>
        <v>#VALUE!</v>
      </c>
      <c r="AI674" t="str">
        <f t="shared" si="290"/>
        <v>AT</v>
      </c>
      <c r="AK674" t="str">
        <f t="shared" si="299"/>
        <v>??</v>
      </c>
      <c r="AM674" t="e">
        <f t="shared" ca="1" si="300"/>
        <v>#VALUE!</v>
      </c>
      <c r="AN674" t="str">
        <f t="shared" si="301"/>
        <v/>
      </c>
      <c r="AO674" t="str">
        <f t="shared" si="291"/>
        <v>KG</v>
      </c>
      <c r="AP674" t="str">
        <f t="shared" ca="1" si="302"/>
        <v/>
      </c>
      <c r="AQ674" t="str">
        <f t="shared" si="303"/>
        <v>??</v>
      </c>
      <c r="AS674" t="str">
        <f t="shared" si="304"/>
        <v/>
      </c>
      <c r="AT674" t="e">
        <f t="shared" ca="1" si="305"/>
        <v>#VALUE!</v>
      </c>
      <c r="AU674">
        <f t="shared" si="292"/>
        <v>5</v>
      </c>
      <c r="AV674" t="str">
        <f t="shared" si="306"/>
        <v>??</v>
      </c>
      <c r="AX674" t="str">
        <f t="shared" si="293"/>
        <v>staffanekstrom</v>
      </c>
      <c r="AY674" t="str">
        <f t="shared" si="294"/>
        <v>INSERTED</v>
      </c>
      <c r="AZ674" t="str">
        <f t="shared" si="295"/>
        <v/>
      </c>
      <c r="BD674" t="str">
        <f t="shared" si="296"/>
        <v>YES</v>
      </c>
      <c r="BF674" t="e">
        <f t="shared" ca="1" si="307"/>
        <v>#VALUE!</v>
      </c>
    </row>
    <row r="675" spans="1:58">
      <c r="A675">
        <v>669</v>
      </c>
      <c r="D675" s="1" t="e">
        <f ca="1">INDIRECT(ADDRESS($C675,D$5,,,Table!$A$1))</f>
        <v>#VALUE!</v>
      </c>
      <c r="E675" t="e">
        <f ca="1">INDIRECT(ADDRESS($C675,E$5,,,Table!$A$1))</f>
        <v>#VALUE!</v>
      </c>
      <c r="F675" t="e">
        <f ca="1">INDIRECT(ADDRESS($C675,F$5,,,Table!$A$1))</f>
        <v>#VALUE!</v>
      </c>
      <c r="G675" t="e">
        <f ca="1">INDIRECT(ADDRESS($C675,G$5,,,Table!$A$1))</f>
        <v>#VALUE!</v>
      </c>
      <c r="H675" t="e">
        <f ca="1">INDIRECT(ADDRESS($C675,H$5,,,Table!$A$1))</f>
        <v>#VALUE!</v>
      </c>
      <c r="J675" t="str">
        <f>IF(OR(I675=Dev!$CU$46, I675=Dev!$CU$47, I675=Dev!$CU$48, I675=Dev!$CU$49, I675=Dev!$CU$50, I675=Dev!$CU$51, I675=Dev!$CU$52, I675=Dev!$CU$53, I675=Dev!$CR$48, I675=Dev!$CR$49),$C$3,                                                                  IF(OR(I675=Dev!$CU$54, I675=Dev!$CU$55, I675=Dev!$CU$56, I675=Dev!$CU$57, I675=Dev!$CU$58, I675=Dev!$CU$59, I675=Dev!$CS$48), $D$3,""))</f>
        <v/>
      </c>
      <c r="K675" t="e">
        <f ca="1">CONCATENATE(E675,Names!$P$3,I675)</f>
        <v>#VALUE!</v>
      </c>
      <c r="M675" t="e">
        <f ca="1">INDIRECT(ADDRESS($C675,M$5,,,Table!$A$1))</f>
        <v>#VALUE!</v>
      </c>
      <c r="O675" t="str">
        <f t="shared" si="308"/>
        <v/>
      </c>
      <c r="Q675" t="str">
        <f t="shared" si="309"/>
        <v/>
      </c>
      <c r="S675" t="str">
        <f ca="1">IFERROR(VLOOKUP(M675,Racks!$H$4:$M$30,Racks!$I$2),"")</f>
        <v/>
      </c>
      <c r="T675" t="str">
        <f ca="1">IFERROR(VLOOKUP(M675,Racks!$H$4:$M$30,Racks!$K$2),"")</f>
        <v/>
      </c>
      <c r="U675" t="str">
        <f t="shared" si="310"/>
        <v/>
      </c>
      <c r="V675" t="str">
        <f>CONCATENATE(Names!$C$17,Names!$N$3,U675)</f>
        <v>PRLTCB-</v>
      </c>
      <c r="Y675" t="str">
        <f>IF(OR(W675=Dev!$GJ$82, W675=Dev!$GJ$83, W675=Dev!$GJ$84, W675=Dev!$GJ$85, W675=Dev!$GJ$86, W675=Dev!$GJ$87, W675=Dev!$GJ$88, W675=Dev!$GJ$89, W675=Dev!$GG$82, W675=Dev!$GG$83, W675=Dev!$GG$84, W675=Dev!$GG$85, W675=Dev!$GG$86),Names!$C$10,                   IF(OR(W675=Dev!$GJ$90, W675=Dev!$GJ$91, W675=Dev!$GJ$92, W675=Dev!$GJ$93, W675=Dev!$GJ$94, W675=Dev!$GJ$95, W675=Dev!$GJ$96, W675=Dev!$GJ$97, W675=Dev!$GH$82), Names!$C$11,""))</f>
        <v/>
      </c>
      <c r="Z675" t="str">
        <f ca="1">IFERROR(VLOOKUP(M675,Racks!$H$4:$M$30,6),"")</f>
        <v/>
      </c>
      <c r="AA675" t="str">
        <f>IF(R675="","",CONCATENATE(S675,Names!$H$3,T675,Names!$J$3,Names!$K$3,Names!$L$3,V675))</f>
        <v/>
      </c>
      <c r="AB675" t="str">
        <f>IF(R675="","",CONCATENATE(V675,Names!$P$3,W675))</f>
        <v/>
      </c>
      <c r="AD675" t="str">
        <f t="shared" si="289"/>
        <v>CREATE</v>
      </c>
      <c r="AF675" t="str">
        <f t="shared" si="297"/>
        <v>??</v>
      </c>
      <c r="AH675" t="e">
        <f t="shared" ca="1" si="298"/>
        <v>#VALUE!</v>
      </c>
      <c r="AI675" t="str">
        <f t="shared" si="290"/>
        <v>AT</v>
      </c>
      <c r="AK675" t="str">
        <f t="shared" si="299"/>
        <v>??</v>
      </c>
      <c r="AM675" t="e">
        <f t="shared" ca="1" si="300"/>
        <v>#VALUE!</v>
      </c>
      <c r="AN675" t="str">
        <f t="shared" si="301"/>
        <v/>
      </c>
      <c r="AO675" t="str">
        <f t="shared" si="291"/>
        <v>KG</v>
      </c>
      <c r="AP675" t="str">
        <f t="shared" ca="1" si="302"/>
        <v/>
      </c>
      <c r="AQ675" t="str">
        <f t="shared" si="303"/>
        <v>??</v>
      </c>
      <c r="AS675" t="str">
        <f t="shared" si="304"/>
        <v/>
      </c>
      <c r="AT675" t="e">
        <f t="shared" ca="1" si="305"/>
        <v>#VALUE!</v>
      </c>
      <c r="AU675">
        <f t="shared" si="292"/>
        <v>5</v>
      </c>
      <c r="AV675" t="str">
        <f t="shared" si="306"/>
        <v>??</v>
      </c>
      <c r="AX675" t="str">
        <f t="shared" si="293"/>
        <v>staffanekstrom</v>
      </c>
      <c r="AY675" t="str">
        <f t="shared" si="294"/>
        <v>INSERTED</v>
      </c>
      <c r="AZ675" t="str">
        <f t="shared" si="295"/>
        <v/>
      </c>
      <c r="BD675" t="str">
        <f t="shared" si="296"/>
        <v>YES</v>
      </c>
      <c r="BF675" t="e">
        <f t="shared" ca="1" si="307"/>
        <v>#VALUE!</v>
      </c>
    </row>
    <row r="676" spans="1:58">
      <c r="A676">
        <v>670</v>
      </c>
      <c r="D676" s="1" t="e">
        <f ca="1">INDIRECT(ADDRESS($C676,D$5,,,Table!$A$1))</f>
        <v>#VALUE!</v>
      </c>
      <c r="E676" t="e">
        <f ca="1">INDIRECT(ADDRESS($C676,E$5,,,Table!$A$1))</f>
        <v>#VALUE!</v>
      </c>
      <c r="F676" t="e">
        <f ca="1">INDIRECT(ADDRESS($C676,F$5,,,Table!$A$1))</f>
        <v>#VALUE!</v>
      </c>
      <c r="G676" t="e">
        <f ca="1">INDIRECT(ADDRESS($C676,G$5,,,Table!$A$1))</f>
        <v>#VALUE!</v>
      </c>
      <c r="H676" t="e">
        <f ca="1">INDIRECT(ADDRESS($C676,H$5,,,Table!$A$1))</f>
        <v>#VALUE!</v>
      </c>
      <c r="J676" t="str">
        <f>IF(OR(I676=Dev!$CU$46, I676=Dev!$CU$47, I676=Dev!$CU$48, I676=Dev!$CU$49, I676=Dev!$CU$50, I676=Dev!$CU$51, I676=Dev!$CU$52, I676=Dev!$CU$53, I676=Dev!$CR$48, I676=Dev!$CR$49),$C$3,                                                                  IF(OR(I676=Dev!$CU$54, I676=Dev!$CU$55, I676=Dev!$CU$56, I676=Dev!$CU$57, I676=Dev!$CU$58, I676=Dev!$CU$59, I676=Dev!$CS$48), $D$3,""))</f>
        <v/>
      </c>
      <c r="K676" t="e">
        <f ca="1">CONCATENATE(E676,Names!$P$3,I676)</f>
        <v>#VALUE!</v>
      </c>
      <c r="M676" t="e">
        <f ca="1">INDIRECT(ADDRESS($C676,M$5,,,Table!$A$1))</f>
        <v>#VALUE!</v>
      </c>
      <c r="O676" t="str">
        <f t="shared" si="308"/>
        <v/>
      </c>
      <c r="Q676" t="str">
        <f t="shared" si="309"/>
        <v/>
      </c>
      <c r="S676" t="str">
        <f ca="1">IFERROR(VLOOKUP(M676,Racks!$H$4:$M$30,Racks!$I$2),"")</f>
        <v/>
      </c>
      <c r="T676" t="str">
        <f ca="1">IFERROR(VLOOKUP(M676,Racks!$H$4:$M$30,Racks!$K$2),"")</f>
        <v/>
      </c>
      <c r="U676" t="str">
        <f t="shared" si="310"/>
        <v/>
      </c>
      <c r="V676" t="str">
        <f>CONCATENATE(Names!$C$17,Names!$N$3,U676)</f>
        <v>PRLTCB-</v>
      </c>
      <c r="Y676" t="str">
        <f>IF(OR(W676=Dev!$GJ$82, W676=Dev!$GJ$83, W676=Dev!$GJ$84, W676=Dev!$GJ$85, W676=Dev!$GJ$86, W676=Dev!$GJ$87, W676=Dev!$GJ$88, W676=Dev!$GJ$89, W676=Dev!$GG$82, W676=Dev!$GG$83, W676=Dev!$GG$84, W676=Dev!$GG$85, W676=Dev!$GG$86),Names!$C$10,                   IF(OR(W676=Dev!$GJ$90, W676=Dev!$GJ$91, W676=Dev!$GJ$92, W676=Dev!$GJ$93, W676=Dev!$GJ$94, W676=Dev!$GJ$95, W676=Dev!$GJ$96, W676=Dev!$GJ$97, W676=Dev!$GH$82), Names!$C$11,""))</f>
        <v/>
      </c>
      <c r="Z676" t="str">
        <f ca="1">IFERROR(VLOOKUP(M676,Racks!$H$4:$M$30,6),"")</f>
        <v/>
      </c>
      <c r="AA676" t="str">
        <f>IF(R676="","",CONCATENATE(S676,Names!$H$3,T676,Names!$J$3,Names!$K$3,Names!$L$3,V676))</f>
        <v/>
      </c>
      <c r="AB676" t="str">
        <f>IF(R676="","",CONCATENATE(V676,Names!$P$3,W676))</f>
        <v/>
      </c>
      <c r="AD676" t="str">
        <f t="shared" si="289"/>
        <v>CREATE</v>
      </c>
      <c r="AF676" t="str">
        <f t="shared" si="297"/>
        <v>??</v>
      </c>
      <c r="AH676" t="e">
        <f t="shared" ca="1" si="298"/>
        <v>#VALUE!</v>
      </c>
      <c r="AI676" t="str">
        <f t="shared" si="290"/>
        <v>AT</v>
      </c>
      <c r="AK676" t="str">
        <f t="shared" si="299"/>
        <v>??</v>
      </c>
      <c r="AM676" t="e">
        <f t="shared" ca="1" si="300"/>
        <v>#VALUE!</v>
      </c>
      <c r="AN676" t="str">
        <f t="shared" si="301"/>
        <v/>
      </c>
      <c r="AO676" t="str">
        <f t="shared" si="291"/>
        <v>KG</v>
      </c>
      <c r="AP676" t="str">
        <f t="shared" ca="1" si="302"/>
        <v/>
      </c>
      <c r="AQ676" t="str">
        <f t="shared" si="303"/>
        <v>??</v>
      </c>
      <c r="AS676" t="str">
        <f t="shared" si="304"/>
        <v/>
      </c>
      <c r="AT676" t="e">
        <f t="shared" ca="1" si="305"/>
        <v>#VALUE!</v>
      </c>
      <c r="AU676">
        <f t="shared" si="292"/>
        <v>5</v>
      </c>
      <c r="AV676" t="str">
        <f t="shared" si="306"/>
        <v>??</v>
      </c>
      <c r="AX676" t="str">
        <f t="shared" si="293"/>
        <v>staffanekstrom</v>
      </c>
      <c r="AY676" t="str">
        <f t="shared" si="294"/>
        <v>INSERTED</v>
      </c>
      <c r="AZ676" t="str">
        <f t="shared" si="295"/>
        <v/>
      </c>
      <c r="BD676" t="str">
        <f t="shared" si="296"/>
        <v>YES</v>
      </c>
      <c r="BF676" t="e">
        <f t="shared" ca="1" si="307"/>
        <v>#VALUE!</v>
      </c>
    </row>
    <row r="677" spans="1:58">
      <c r="A677">
        <v>671</v>
      </c>
      <c r="D677" s="1" t="e">
        <f ca="1">INDIRECT(ADDRESS($C677,D$5,,,Table!$A$1))</f>
        <v>#VALUE!</v>
      </c>
      <c r="E677" t="e">
        <f ca="1">INDIRECT(ADDRESS($C677,E$5,,,Table!$A$1))</f>
        <v>#VALUE!</v>
      </c>
      <c r="F677" t="e">
        <f ca="1">INDIRECT(ADDRESS($C677,F$5,,,Table!$A$1))</f>
        <v>#VALUE!</v>
      </c>
      <c r="G677" t="e">
        <f ca="1">INDIRECT(ADDRESS($C677,G$5,,,Table!$A$1))</f>
        <v>#VALUE!</v>
      </c>
      <c r="H677" t="e">
        <f ca="1">INDIRECT(ADDRESS($C677,H$5,,,Table!$A$1))</f>
        <v>#VALUE!</v>
      </c>
      <c r="J677" t="str">
        <f>IF(OR(I677=Dev!$CU$46, I677=Dev!$CU$47, I677=Dev!$CU$48, I677=Dev!$CU$49, I677=Dev!$CU$50, I677=Dev!$CU$51, I677=Dev!$CU$52, I677=Dev!$CU$53, I677=Dev!$CR$48, I677=Dev!$CR$49),$C$3,                                                                  IF(OR(I677=Dev!$CU$54, I677=Dev!$CU$55, I677=Dev!$CU$56, I677=Dev!$CU$57, I677=Dev!$CU$58, I677=Dev!$CU$59, I677=Dev!$CS$48), $D$3,""))</f>
        <v/>
      </c>
      <c r="K677" t="e">
        <f ca="1">CONCATENATE(E677,Names!$P$3,I677)</f>
        <v>#VALUE!</v>
      </c>
      <c r="M677" t="e">
        <f ca="1">INDIRECT(ADDRESS($C677,M$5,,,Table!$A$1))</f>
        <v>#VALUE!</v>
      </c>
      <c r="O677" t="str">
        <f t="shared" si="308"/>
        <v/>
      </c>
      <c r="Q677" t="str">
        <f t="shared" si="309"/>
        <v/>
      </c>
      <c r="S677" t="str">
        <f ca="1">IFERROR(VLOOKUP(M677,Racks!$H$4:$M$30,Racks!$I$2),"")</f>
        <v/>
      </c>
      <c r="T677" t="str">
        <f ca="1">IFERROR(VLOOKUP(M677,Racks!$H$4:$M$30,Racks!$K$2),"")</f>
        <v/>
      </c>
      <c r="U677" t="str">
        <f t="shared" si="310"/>
        <v/>
      </c>
      <c r="V677" t="str">
        <f>CONCATENATE(Names!$C$17,Names!$N$3,U677)</f>
        <v>PRLTCB-</v>
      </c>
      <c r="Y677" t="str">
        <f>IF(OR(W677=Dev!$GJ$82, W677=Dev!$GJ$83, W677=Dev!$GJ$84, W677=Dev!$GJ$85, W677=Dev!$GJ$86, W677=Dev!$GJ$87, W677=Dev!$GJ$88, W677=Dev!$GJ$89, W677=Dev!$GG$82, W677=Dev!$GG$83, W677=Dev!$GG$84, W677=Dev!$GG$85, W677=Dev!$GG$86),Names!$C$10,                   IF(OR(W677=Dev!$GJ$90, W677=Dev!$GJ$91, W677=Dev!$GJ$92, W677=Dev!$GJ$93, W677=Dev!$GJ$94, W677=Dev!$GJ$95, W677=Dev!$GJ$96, W677=Dev!$GJ$97, W677=Dev!$GH$82), Names!$C$11,""))</f>
        <v/>
      </c>
      <c r="Z677" t="str">
        <f ca="1">IFERROR(VLOOKUP(M677,Racks!$H$4:$M$30,6),"")</f>
        <v/>
      </c>
      <c r="AA677" t="str">
        <f>IF(R677="","",CONCATENATE(S677,Names!$H$3,T677,Names!$J$3,Names!$K$3,Names!$L$3,V677))</f>
        <v/>
      </c>
      <c r="AB677" t="str">
        <f>IF(R677="","",CONCATENATE(V677,Names!$P$3,W677))</f>
        <v/>
      </c>
      <c r="AD677" t="str">
        <f t="shared" si="289"/>
        <v>CREATE</v>
      </c>
      <c r="AF677" t="str">
        <f t="shared" si="297"/>
        <v>??</v>
      </c>
      <c r="AH677" t="e">
        <f t="shared" ca="1" si="298"/>
        <v>#VALUE!</v>
      </c>
      <c r="AI677" t="str">
        <f t="shared" si="290"/>
        <v>AT</v>
      </c>
      <c r="AK677" t="str">
        <f t="shared" si="299"/>
        <v>??</v>
      </c>
      <c r="AM677" t="e">
        <f t="shared" ca="1" si="300"/>
        <v>#VALUE!</v>
      </c>
      <c r="AN677" t="str">
        <f t="shared" si="301"/>
        <v/>
      </c>
      <c r="AO677" t="str">
        <f t="shared" si="291"/>
        <v>KG</v>
      </c>
      <c r="AP677" t="str">
        <f t="shared" ca="1" si="302"/>
        <v/>
      </c>
      <c r="AQ677" t="str">
        <f t="shared" si="303"/>
        <v>??</v>
      </c>
      <c r="AS677" t="str">
        <f t="shared" si="304"/>
        <v/>
      </c>
      <c r="AT677" t="e">
        <f t="shared" ca="1" si="305"/>
        <v>#VALUE!</v>
      </c>
      <c r="AU677">
        <f t="shared" si="292"/>
        <v>5</v>
      </c>
      <c r="AV677" t="str">
        <f t="shared" si="306"/>
        <v>??</v>
      </c>
      <c r="AX677" t="str">
        <f t="shared" si="293"/>
        <v>staffanekstrom</v>
      </c>
      <c r="AY677" t="str">
        <f t="shared" si="294"/>
        <v>INSERTED</v>
      </c>
      <c r="AZ677" t="str">
        <f t="shared" si="295"/>
        <v/>
      </c>
      <c r="BD677" t="str">
        <f t="shared" si="296"/>
        <v>YES</v>
      </c>
      <c r="BF677" t="e">
        <f t="shared" ca="1" si="307"/>
        <v>#VALUE!</v>
      </c>
    </row>
    <row r="678" spans="1:58">
      <c r="A678">
        <v>672</v>
      </c>
      <c r="D678" s="1" t="e">
        <f ca="1">INDIRECT(ADDRESS($C678,D$5,,,Table!$A$1))</f>
        <v>#VALUE!</v>
      </c>
      <c r="E678" t="e">
        <f ca="1">INDIRECT(ADDRESS($C678,E$5,,,Table!$A$1))</f>
        <v>#VALUE!</v>
      </c>
      <c r="F678" t="e">
        <f ca="1">INDIRECT(ADDRESS($C678,F$5,,,Table!$A$1))</f>
        <v>#VALUE!</v>
      </c>
      <c r="G678" t="e">
        <f ca="1">INDIRECT(ADDRESS($C678,G$5,,,Table!$A$1))</f>
        <v>#VALUE!</v>
      </c>
      <c r="H678" t="e">
        <f ca="1">INDIRECT(ADDRESS($C678,H$5,,,Table!$A$1))</f>
        <v>#VALUE!</v>
      </c>
      <c r="J678" t="str">
        <f>IF(OR(I678=Dev!$CU$46, I678=Dev!$CU$47, I678=Dev!$CU$48, I678=Dev!$CU$49, I678=Dev!$CU$50, I678=Dev!$CU$51, I678=Dev!$CU$52, I678=Dev!$CU$53, I678=Dev!$CR$48, I678=Dev!$CR$49),$C$3,                                                                  IF(OR(I678=Dev!$CU$54, I678=Dev!$CU$55, I678=Dev!$CU$56, I678=Dev!$CU$57, I678=Dev!$CU$58, I678=Dev!$CU$59, I678=Dev!$CS$48), $D$3,""))</f>
        <v/>
      </c>
      <c r="K678" t="e">
        <f ca="1">CONCATENATE(E678,Names!$P$3,I678)</f>
        <v>#VALUE!</v>
      </c>
      <c r="M678" t="e">
        <f ca="1">INDIRECT(ADDRESS($C678,M$5,,,Table!$A$1))</f>
        <v>#VALUE!</v>
      </c>
      <c r="O678" t="str">
        <f t="shared" si="308"/>
        <v/>
      </c>
      <c r="Q678" t="str">
        <f t="shared" si="309"/>
        <v/>
      </c>
      <c r="S678" t="str">
        <f ca="1">IFERROR(VLOOKUP(M678,Racks!$H$4:$M$30,Racks!$I$2),"")</f>
        <v/>
      </c>
      <c r="T678" t="str">
        <f ca="1">IFERROR(VLOOKUP(M678,Racks!$H$4:$M$30,Racks!$K$2),"")</f>
        <v/>
      </c>
      <c r="U678" t="str">
        <f t="shared" si="310"/>
        <v/>
      </c>
      <c r="V678" t="str">
        <f>CONCATENATE(Names!$C$17,Names!$N$3,U678)</f>
        <v>PRLTCB-</v>
      </c>
      <c r="Y678" t="str">
        <f>IF(OR(W678=Dev!$GJ$82, W678=Dev!$GJ$83, W678=Dev!$GJ$84, W678=Dev!$GJ$85, W678=Dev!$GJ$86, W678=Dev!$GJ$87, W678=Dev!$GJ$88, W678=Dev!$GJ$89, W678=Dev!$GG$82, W678=Dev!$GG$83, W678=Dev!$GG$84, W678=Dev!$GG$85, W678=Dev!$GG$86),Names!$C$10,                   IF(OR(W678=Dev!$GJ$90, W678=Dev!$GJ$91, W678=Dev!$GJ$92, W678=Dev!$GJ$93, W678=Dev!$GJ$94, W678=Dev!$GJ$95, W678=Dev!$GJ$96, W678=Dev!$GJ$97, W678=Dev!$GH$82), Names!$C$11,""))</f>
        <v/>
      </c>
      <c r="Z678" t="str">
        <f ca="1">IFERROR(VLOOKUP(M678,Racks!$H$4:$M$30,6),"")</f>
        <v/>
      </c>
      <c r="AA678" t="str">
        <f>IF(R678="","",CONCATENATE(S678,Names!$H$3,T678,Names!$J$3,Names!$K$3,Names!$L$3,V678))</f>
        <v/>
      </c>
      <c r="AB678" t="str">
        <f>IF(R678="","",CONCATENATE(V678,Names!$P$3,W678))</f>
        <v/>
      </c>
      <c r="AD678" t="str">
        <f t="shared" si="289"/>
        <v>CREATE</v>
      </c>
      <c r="AF678" t="str">
        <f t="shared" si="297"/>
        <v>??</v>
      </c>
      <c r="AH678" t="e">
        <f t="shared" ca="1" si="298"/>
        <v>#VALUE!</v>
      </c>
      <c r="AI678" t="str">
        <f t="shared" si="290"/>
        <v>AT</v>
      </c>
      <c r="AK678" t="str">
        <f t="shared" si="299"/>
        <v>??</v>
      </c>
      <c r="AM678" t="e">
        <f t="shared" ca="1" si="300"/>
        <v>#VALUE!</v>
      </c>
      <c r="AN678" t="str">
        <f t="shared" si="301"/>
        <v/>
      </c>
      <c r="AO678" t="str">
        <f t="shared" si="291"/>
        <v>KG</v>
      </c>
      <c r="AP678" t="str">
        <f t="shared" ca="1" si="302"/>
        <v/>
      </c>
      <c r="AQ678" t="str">
        <f t="shared" si="303"/>
        <v>??</v>
      </c>
      <c r="AS678" t="str">
        <f t="shared" si="304"/>
        <v/>
      </c>
      <c r="AT678" t="e">
        <f t="shared" ca="1" si="305"/>
        <v>#VALUE!</v>
      </c>
      <c r="AU678">
        <f t="shared" si="292"/>
        <v>5</v>
      </c>
      <c r="AV678" t="str">
        <f t="shared" si="306"/>
        <v>??</v>
      </c>
      <c r="AX678" t="str">
        <f t="shared" si="293"/>
        <v>staffanekstrom</v>
      </c>
      <c r="AY678" t="str">
        <f t="shared" si="294"/>
        <v>INSERTED</v>
      </c>
      <c r="AZ678" t="str">
        <f t="shared" si="295"/>
        <v/>
      </c>
      <c r="BD678" t="str">
        <f t="shared" si="296"/>
        <v>YES</v>
      </c>
      <c r="BF678" t="e">
        <f t="shared" ca="1" si="307"/>
        <v>#VALUE!</v>
      </c>
    </row>
    <row r="679" spans="1:58">
      <c r="A679">
        <v>673</v>
      </c>
      <c r="D679" s="1" t="e">
        <f ca="1">INDIRECT(ADDRESS($C679,D$5,,,Table!$A$1))</f>
        <v>#VALUE!</v>
      </c>
      <c r="E679" t="e">
        <f ca="1">INDIRECT(ADDRESS($C679,E$5,,,Table!$A$1))</f>
        <v>#VALUE!</v>
      </c>
      <c r="F679" t="e">
        <f ca="1">INDIRECT(ADDRESS($C679,F$5,,,Table!$A$1))</f>
        <v>#VALUE!</v>
      </c>
      <c r="G679" t="e">
        <f ca="1">INDIRECT(ADDRESS($C679,G$5,,,Table!$A$1))</f>
        <v>#VALUE!</v>
      </c>
      <c r="H679" t="e">
        <f ca="1">INDIRECT(ADDRESS($C679,H$5,,,Table!$A$1))</f>
        <v>#VALUE!</v>
      </c>
      <c r="J679" t="str">
        <f>IF(OR(I679=Dev!$CU$46, I679=Dev!$CU$47, I679=Dev!$CU$48, I679=Dev!$CU$49, I679=Dev!$CU$50, I679=Dev!$CU$51, I679=Dev!$CU$52, I679=Dev!$CU$53, I679=Dev!$CR$48, I679=Dev!$CR$49),$C$3,                                                                  IF(OR(I679=Dev!$CU$54, I679=Dev!$CU$55, I679=Dev!$CU$56, I679=Dev!$CU$57, I679=Dev!$CU$58, I679=Dev!$CU$59, I679=Dev!$CS$48), $D$3,""))</f>
        <v/>
      </c>
      <c r="K679" t="e">
        <f ca="1">CONCATENATE(E679,Names!$P$3,I679)</f>
        <v>#VALUE!</v>
      </c>
      <c r="M679" t="e">
        <f ca="1">INDIRECT(ADDRESS($C679,M$5,,,Table!$A$1))</f>
        <v>#VALUE!</v>
      </c>
      <c r="O679" t="str">
        <f t="shared" si="308"/>
        <v/>
      </c>
      <c r="Q679" t="str">
        <f t="shared" si="309"/>
        <v/>
      </c>
      <c r="S679" t="str">
        <f ca="1">IFERROR(VLOOKUP(M679,Racks!$H$4:$M$30,Racks!$I$2),"")</f>
        <v/>
      </c>
      <c r="T679" t="str">
        <f ca="1">IFERROR(VLOOKUP(M679,Racks!$H$4:$M$30,Racks!$K$2),"")</f>
        <v/>
      </c>
      <c r="U679" t="str">
        <f t="shared" si="310"/>
        <v/>
      </c>
      <c r="V679" t="str">
        <f>CONCATENATE(Names!$C$17,Names!$N$3,U679)</f>
        <v>PRLTCB-</v>
      </c>
      <c r="Y679" t="str">
        <f>IF(OR(W679=Dev!$GJ$82, W679=Dev!$GJ$83, W679=Dev!$GJ$84, W679=Dev!$GJ$85, W679=Dev!$GJ$86, W679=Dev!$GJ$87, W679=Dev!$GJ$88, W679=Dev!$GJ$89, W679=Dev!$GG$82, W679=Dev!$GG$83, W679=Dev!$GG$84, W679=Dev!$GG$85, W679=Dev!$GG$86),Names!$C$10,                   IF(OR(W679=Dev!$GJ$90, W679=Dev!$GJ$91, W679=Dev!$GJ$92, W679=Dev!$GJ$93, W679=Dev!$GJ$94, W679=Dev!$GJ$95, W679=Dev!$GJ$96, W679=Dev!$GJ$97, W679=Dev!$GH$82), Names!$C$11,""))</f>
        <v/>
      </c>
      <c r="Z679" t="str">
        <f ca="1">IFERROR(VLOOKUP(M679,Racks!$H$4:$M$30,6),"")</f>
        <v/>
      </c>
      <c r="AA679" t="str">
        <f>IF(R679="","",CONCATENATE(S679,Names!$H$3,T679,Names!$J$3,Names!$K$3,Names!$L$3,V679))</f>
        <v/>
      </c>
      <c r="AB679" t="str">
        <f>IF(R679="","",CONCATENATE(V679,Names!$P$3,W679))</f>
        <v/>
      </c>
      <c r="AD679" t="str">
        <f t="shared" si="289"/>
        <v>CREATE</v>
      </c>
      <c r="AF679" t="str">
        <f t="shared" si="297"/>
        <v>??</v>
      </c>
      <c r="AH679" t="e">
        <f t="shared" ca="1" si="298"/>
        <v>#VALUE!</v>
      </c>
      <c r="AI679" t="str">
        <f t="shared" si="290"/>
        <v>AT</v>
      </c>
      <c r="AK679" t="str">
        <f t="shared" si="299"/>
        <v>??</v>
      </c>
      <c r="AM679" t="e">
        <f t="shared" ca="1" si="300"/>
        <v>#VALUE!</v>
      </c>
      <c r="AN679" t="str">
        <f t="shared" si="301"/>
        <v/>
      </c>
      <c r="AO679" t="str">
        <f t="shared" si="291"/>
        <v>KG</v>
      </c>
      <c r="AP679" t="str">
        <f t="shared" ca="1" si="302"/>
        <v/>
      </c>
      <c r="AQ679" t="str">
        <f t="shared" si="303"/>
        <v>??</v>
      </c>
      <c r="AS679" t="str">
        <f t="shared" si="304"/>
        <v/>
      </c>
      <c r="AT679" t="e">
        <f t="shared" ca="1" si="305"/>
        <v>#VALUE!</v>
      </c>
      <c r="AU679">
        <f t="shared" si="292"/>
        <v>5</v>
      </c>
      <c r="AV679" t="str">
        <f t="shared" si="306"/>
        <v>??</v>
      </c>
      <c r="AX679" t="str">
        <f t="shared" si="293"/>
        <v>staffanekstrom</v>
      </c>
      <c r="AY679" t="str">
        <f t="shared" si="294"/>
        <v>INSERTED</v>
      </c>
      <c r="AZ679" t="str">
        <f t="shared" si="295"/>
        <v/>
      </c>
      <c r="BD679" t="str">
        <f t="shared" si="296"/>
        <v>YES</v>
      </c>
      <c r="BF679" t="e">
        <f t="shared" ca="1" si="307"/>
        <v>#VALUE!</v>
      </c>
    </row>
    <row r="680" spans="1:58">
      <c r="A680">
        <v>674</v>
      </c>
      <c r="D680" s="1" t="e">
        <f ca="1">INDIRECT(ADDRESS($C680,D$5,,,Table!$A$1))</f>
        <v>#VALUE!</v>
      </c>
      <c r="E680" t="e">
        <f ca="1">INDIRECT(ADDRESS($C680,E$5,,,Table!$A$1))</f>
        <v>#VALUE!</v>
      </c>
      <c r="F680" t="e">
        <f ca="1">INDIRECT(ADDRESS($C680,F$5,,,Table!$A$1))</f>
        <v>#VALUE!</v>
      </c>
      <c r="G680" t="e">
        <f ca="1">INDIRECT(ADDRESS($C680,G$5,,,Table!$A$1))</f>
        <v>#VALUE!</v>
      </c>
      <c r="H680" t="e">
        <f ca="1">INDIRECT(ADDRESS($C680,H$5,,,Table!$A$1))</f>
        <v>#VALUE!</v>
      </c>
      <c r="J680" t="str">
        <f>IF(OR(I680=Dev!$CU$46, I680=Dev!$CU$47, I680=Dev!$CU$48, I680=Dev!$CU$49, I680=Dev!$CU$50, I680=Dev!$CU$51, I680=Dev!$CU$52, I680=Dev!$CU$53, I680=Dev!$CR$48, I680=Dev!$CR$49),$C$3,                                                                  IF(OR(I680=Dev!$CU$54, I680=Dev!$CU$55, I680=Dev!$CU$56, I680=Dev!$CU$57, I680=Dev!$CU$58, I680=Dev!$CU$59, I680=Dev!$CS$48), $D$3,""))</f>
        <v/>
      </c>
      <c r="K680" t="e">
        <f ca="1">CONCATENATE(E680,Names!$P$3,I680)</f>
        <v>#VALUE!</v>
      </c>
      <c r="M680" t="e">
        <f ca="1">INDIRECT(ADDRESS($C680,M$5,,,Table!$A$1))</f>
        <v>#VALUE!</v>
      </c>
      <c r="O680" t="str">
        <f t="shared" si="308"/>
        <v/>
      </c>
      <c r="Q680" t="str">
        <f t="shared" si="309"/>
        <v/>
      </c>
      <c r="S680" t="str">
        <f ca="1">IFERROR(VLOOKUP(M680,Racks!$H$4:$M$30,Racks!$I$2),"")</f>
        <v/>
      </c>
      <c r="T680" t="str">
        <f ca="1">IFERROR(VLOOKUP(M680,Racks!$H$4:$M$30,Racks!$K$2),"")</f>
        <v/>
      </c>
      <c r="U680" t="str">
        <f t="shared" si="310"/>
        <v/>
      </c>
      <c r="V680" t="str">
        <f>CONCATENATE(Names!$C$17,Names!$N$3,U680)</f>
        <v>PRLTCB-</v>
      </c>
      <c r="Y680" t="str">
        <f>IF(OR(W680=Dev!$GJ$82, W680=Dev!$GJ$83, W680=Dev!$GJ$84, W680=Dev!$GJ$85, W680=Dev!$GJ$86, W680=Dev!$GJ$87, W680=Dev!$GJ$88, W680=Dev!$GJ$89, W680=Dev!$GG$82, W680=Dev!$GG$83, W680=Dev!$GG$84, W680=Dev!$GG$85, W680=Dev!$GG$86),Names!$C$10,                   IF(OR(W680=Dev!$GJ$90, W680=Dev!$GJ$91, W680=Dev!$GJ$92, W680=Dev!$GJ$93, W680=Dev!$GJ$94, W680=Dev!$GJ$95, W680=Dev!$GJ$96, W680=Dev!$GJ$97, W680=Dev!$GH$82), Names!$C$11,""))</f>
        <v/>
      </c>
      <c r="Z680" t="str">
        <f ca="1">IFERROR(VLOOKUP(M680,Racks!$H$4:$M$30,6),"")</f>
        <v/>
      </c>
      <c r="AA680" t="str">
        <f>IF(R680="","",CONCATENATE(S680,Names!$H$3,T680,Names!$J$3,Names!$K$3,Names!$L$3,V680))</f>
        <v/>
      </c>
      <c r="AB680" t="str">
        <f>IF(R680="","",CONCATENATE(V680,Names!$P$3,W680))</f>
        <v/>
      </c>
      <c r="AD680" t="str">
        <f t="shared" si="289"/>
        <v>CREATE</v>
      </c>
      <c r="AF680" t="str">
        <f t="shared" si="297"/>
        <v>??</v>
      </c>
      <c r="AH680" t="e">
        <f t="shared" ca="1" si="298"/>
        <v>#VALUE!</v>
      </c>
      <c r="AI680" t="str">
        <f t="shared" si="290"/>
        <v>AT</v>
      </c>
      <c r="AK680" t="str">
        <f t="shared" si="299"/>
        <v>??</v>
      </c>
      <c r="AM680" t="e">
        <f t="shared" ca="1" si="300"/>
        <v>#VALUE!</v>
      </c>
      <c r="AN680" t="str">
        <f t="shared" si="301"/>
        <v/>
      </c>
      <c r="AO680" t="str">
        <f t="shared" si="291"/>
        <v>KG</v>
      </c>
      <c r="AP680" t="str">
        <f t="shared" ca="1" si="302"/>
        <v/>
      </c>
      <c r="AQ680" t="str">
        <f t="shared" si="303"/>
        <v>??</v>
      </c>
      <c r="AS680" t="str">
        <f t="shared" si="304"/>
        <v/>
      </c>
      <c r="AT680" t="e">
        <f t="shared" ca="1" si="305"/>
        <v>#VALUE!</v>
      </c>
      <c r="AU680">
        <f t="shared" si="292"/>
        <v>5</v>
      </c>
      <c r="AV680" t="str">
        <f t="shared" si="306"/>
        <v>??</v>
      </c>
      <c r="AX680" t="str">
        <f t="shared" si="293"/>
        <v>staffanekstrom</v>
      </c>
      <c r="AY680" t="str">
        <f t="shared" si="294"/>
        <v>INSERTED</v>
      </c>
      <c r="AZ680" t="str">
        <f t="shared" si="295"/>
        <v/>
      </c>
      <c r="BD680" t="str">
        <f t="shared" si="296"/>
        <v>YES</v>
      </c>
      <c r="BF680" t="e">
        <f t="shared" ca="1" si="307"/>
        <v>#VALUE!</v>
      </c>
    </row>
    <row r="681" spans="1:58">
      <c r="A681">
        <v>675</v>
      </c>
      <c r="D681" s="1" t="e">
        <f ca="1">INDIRECT(ADDRESS($C681,D$5,,,Table!$A$1))</f>
        <v>#VALUE!</v>
      </c>
      <c r="E681" t="e">
        <f ca="1">INDIRECT(ADDRESS($C681,E$5,,,Table!$A$1))</f>
        <v>#VALUE!</v>
      </c>
      <c r="F681" t="e">
        <f ca="1">INDIRECT(ADDRESS($C681,F$5,,,Table!$A$1))</f>
        <v>#VALUE!</v>
      </c>
      <c r="G681" t="e">
        <f ca="1">INDIRECT(ADDRESS($C681,G$5,,,Table!$A$1))</f>
        <v>#VALUE!</v>
      </c>
      <c r="H681" t="e">
        <f ca="1">INDIRECT(ADDRESS($C681,H$5,,,Table!$A$1))</f>
        <v>#VALUE!</v>
      </c>
      <c r="J681" t="str">
        <f>IF(OR(I681=Dev!$CU$46, I681=Dev!$CU$47, I681=Dev!$CU$48, I681=Dev!$CU$49, I681=Dev!$CU$50, I681=Dev!$CU$51, I681=Dev!$CU$52, I681=Dev!$CU$53, I681=Dev!$CR$48, I681=Dev!$CR$49),$C$3,                                                                  IF(OR(I681=Dev!$CU$54, I681=Dev!$CU$55, I681=Dev!$CU$56, I681=Dev!$CU$57, I681=Dev!$CU$58, I681=Dev!$CU$59, I681=Dev!$CS$48), $D$3,""))</f>
        <v/>
      </c>
      <c r="K681" t="e">
        <f ca="1">CONCATENATE(E681,Names!$P$3,I681)</f>
        <v>#VALUE!</v>
      </c>
      <c r="M681" t="e">
        <f ca="1">INDIRECT(ADDRESS($C681,M$5,,,Table!$A$1))</f>
        <v>#VALUE!</v>
      </c>
      <c r="O681" t="str">
        <f t="shared" si="308"/>
        <v/>
      </c>
      <c r="Q681" t="str">
        <f t="shared" si="309"/>
        <v/>
      </c>
      <c r="S681" t="str">
        <f ca="1">IFERROR(VLOOKUP(M681,Racks!$H$4:$M$30,Racks!$I$2),"")</f>
        <v/>
      </c>
      <c r="T681" t="str">
        <f ca="1">IFERROR(VLOOKUP(M681,Racks!$H$4:$M$30,Racks!$K$2),"")</f>
        <v/>
      </c>
      <c r="U681" t="str">
        <f t="shared" si="310"/>
        <v/>
      </c>
      <c r="V681" t="str">
        <f>CONCATENATE(Names!$C$17,Names!$N$3,U681)</f>
        <v>PRLTCB-</v>
      </c>
      <c r="Y681" t="str">
        <f>IF(OR(W681=Dev!$GJ$82, W681=Dev!$GJ$83, W681=Dev!$GJ$84, W681=Dev!$GJ$85, W681=Dev!$GJ$86, W681=Dev!$GJ$87, W681=Dev!$GJ$88, W681=Dev!$GJ$89, W681=Dev!$GG$82, W681=Dev!$GG$83, W681=Dev!$GG$84, W681=Dev!$GG$85, W681=Dev!$GG$86),Names!$C$10,                   IF(OR(W681=Dev!$GJ$90, W681=Dev!$GJ$91, W681=Dev!$GJ$92, W681=Dev!$GJ$93, W681=Dev!$GJ$94, W681=Dev!$GJ$95, W681=Dev!$GJ$96, W681=Dev!$GJ$97, W681=Dev!$GH$82), Names!$C$11,""))</f>
        <v/>
      </c>
      <c r="Z681" t="str">
        <f ca="1">IFERROR(VLOOKUP(M681,Racks!$H$4:$M$30,6),"")</f>
        <v/>
      </c>
      <c r="AA681" t="str">
        <f>IF(R681="","",CONCATENATE(S681,Names!$H$3,T681,Names!$J$3,Names!$K$3,Names!$L$3,V681))</f>
        <v/>
      </c>
      <c r="AB681" t="str">
        <f>IF(R681="","",CONCATENATE(V681,Names!$P$3,W681))</f>
        <v/>
      </c>
      <c r="AD681" t="str">
        <f t="shared" si="289"/>
        <v>CREATE</v>
      </c>
      <c r="AF681" t="str">
        <f t="shared" si="297"/>
        <v>??</v>
      </c>
      <c r="AH681" t="e">
        <f t="shared" ca="1" si="298"/>
        <v>#VALUE!</v>
      </c>
      <c r="AI681" t="str">
        <f t="shared" si="290"/>
        <v>AT</v>
      </c>
      <c r="AK681" t="str">
        <f t="shared" si="299"/>
        <v>??</v>
      </c>
      <c r="AM681" t="e">
        <f t="shared" ca="1" si="300"/>
        <v>#VALUE!</v>
      </c>
      <c r="AN681" t="str">
        <f t="shared" si="301"/>
        <v/>
      </c>
      <c r="AO681" t="str">
        <f t="shared" si="291"/>
        <v>KG</v>
      </c>
      <c r="AP681" t="str">
        <f t="shared" ca="1" si="302"/>
        <v/>
      </c>
      <c r="AQ681" t="str">
        <f t="shared" si="303"/>
        <v>??</v>
      </c>
      <c r="AS681" t="str">
        <f t="shared" si="304"/>
        <v/>
      </c>
      <c r="AT681" t="e">
        <f t="shared" ca="1" si="305"/>
        <v>#VALUE!</v>
      </c>
      <c r="AU681">
        <f t="shared" si="292"/>
        <v>5</v>
      </c>
      <c r="AV681" t="str">
        <f t="shared" si="306"/>
        <v>??</v>
      </c>
      <c r="AX681" t="str">
        <f t="shared" si="293"/>
        <v>staffanekstrom</v>
      </c>
      <c r="AY681" t="str">
        <f t="shared" si="294"/>
        <v>INSERTED</v>
      </c>
      <c r="AZ681" t="str">
        <f t="shared" si="295"/>
        <v/>
      </c>
      <c r="BD681" t="str">
        <f t="shared" si="296"/>
        <v>YES</v>
      </c>
      <c r="BF681" t="e">
        <f t="shared" ca="1" si="307"/>
        <v>#VALUE!</v>
      </c>
    </row>
    <row r="682" spans="1:58">
      <c r="A682">
        <v>676</v>
      </c>
      <c r="D682" s="1" t="e">
        <f ca="1">INDIRECT(ADDRESS($C682,D$5,,,Table!$A$1))</f>
        <v>#VALUE!</v>
      </c>
      <c r="E682" t="e">
        <f ca="1">INDIRECT(ADDRESS($C682,E$5,,,Table!$A$1))</f>
        <v>#VALUE!</v>
      </c>
      <c r="F682" t="e">
        <f ca="1">INDIRECT(ADDRESS($C682,F$5,,,Table!$A$1))</f>
        <v>#VALUE!</v>
      </c>
      <c r="G682" t="e">
        <f ca="1">INDIRECT(ADDRESS($C682,G$5,,,Table!$A$1))</f>
        <v>#VALUE!</v>
      </c>
      <c r="H682" t="e">
        <f ca="1">INDIRECT(ADDRESS($C682,H$5,,,Table!$A$1))</f>
        <v>#VALUE!</v>
      </c>
      <c r="J682" t="str">
        <f>IF(OR(I682=Dev!$CU$46, I682=Dev!$CU$47, I682=Dev!$CU$48, I682=Dev!$CU$49, I682=Dev!$CU$50, I682=Dev!$CU$51, I682=Dev!$CU$52, I682=Dev!$CU$53, I682=Dev!$CR$48, I682=Dev!$CR$49),$C$3,                                                                  IF(OR(I682=Dev!$CU$54, I682=Dev!$CU$55, I682=Dev!$CU$56, I682=Dev!$CU$57, I682=Dev!$CU$58, I682=Dev!$CU$59, I682=Dev!$CS$48), $D$3,""))</f>
        <v/>
      </c>
      <c r="K682" t="e">
        <f ca="1">CONCATENATE(E682,Names!$P$3,I682)</f>
        <v>#VALUE!</v>
      </c>
      <c r="M682" t="e">
        <f ca="1">INDIRECT(ADDRESS($C682,M$5,,,Table!$A$1))</f>
        <v>#VALUE!</v>
      </c>
      <c r="O682" t="str">
        <f t="shared" si="308"/>
        <v/>
      </c>
      <c r="Q682" t="str">
        <f t="shared" si="309"/>
        <v/>
      </c>
      <c r="S682" t="str">
        <f ca="1">IFERROR(VLOOKUP(M682,Racks!$H$4:$M$30,Racks!$I$2),"")</f>
        <v/>
      </c>
      <c r="T682" t="str">
        <f ca="1">IFERROR(VLOOKUP(M682,Racks!$H$4:$M$30,Racks!$K$2),"")</f>
        <v/>
      </c>
      <c r="U682" t="str">
        <f t="shared" si="310"/>
        <v/>
      </c>
      <c r="V682" t="str">
        <f>CONCATENATE(Names!$C$17,Names!$N$3,U682)</f>
        <v>PRLTCB-</v>
      </c>
      <c r="Y682" t="str">
        <f>IF(OR(W682=Dev!$GJ$82, W682=Dev!$GJ$83, W682=Dev!$GJ$84, W682=Dev!$GJ$85, W682=Dev!$GJ$86, W682=Dev!$GJ$87, W682=Dev!$GJ$88, W682=Dev!$GJ$89, W682=Dev!$GG$82, W682=Dev!$GG$83, W682=Dev!$GG$84, W682=Dev!$GG$85, W682=Dev!$GG$86),Names!$C$10,                   IF(OR(W682=Dev!$GJ$90, W682=Dev!$GJ$91, W682=Dev!$GJ$92, W682=Dev!$GJ$93, W682=Dev!$GJ$94, W682=Dev!$GJ$95, W682=Dev!$GJ$96, W682=Dev!$GJ$97, W682=Dev!$GH$82), Names!$C$11,""))</f>
        <v/>
      </c>
      <c r="Z682" t="str">
        <f ca="1">IFERROR(VLOOKUP(M682,Racks!$H$4:$M$30,6),"")</f>
        <v/>
      </c>
      <c r="AA682" t="str">
        <f>IF(R682="","",CONCATENATE(S682,Names!$H$3,T682,Names!$J$3,Names!$K$3,Names!$L$3,V682))</f>
        <v/>
      </c>
      <c r="AB682" t="str">
        <f>IF(R682="","",CONCATENATE(V682,Names!$P$3,W682))</f>
        <v/>
      </c>
      <c r="AD682" t="str">
        <f t="shared" si="289"/>
        <v>CREATE</v>
      </c>
      <c r="AF682" t="str">
        <f t="shared" si="297"/>
        <v>??</v>
      </c>
      <c r="AH682" t="e">
        <f t="shared" ca="1" si="298"/>
        <v>#VALUE!</v>
      </c>
      <c r="AI682" t="str">
        <f t="shared" si="290"/>
        <v>AT</v>
      </c>
      <c r="AK682" t="str">
        <f t="shared" si="299"/>
        <v>??</v>
      </c>
      <c r="AM682" t="e">
        <f t="shared" ca="1" si="300"/>
        <v>#VALUE!</v>
      </c>
      <c r="AN682" t="str">
        <f t="shared" si="301"/>
        <v/>
      </c>
      <c r="AO682" t="str">
        <f t="shared" si="291"/>
        <v>KG</v>
      </c>
      <c r="AP682" t="str">
        <f t="shared" ca="1" si="302"/>
        <v/>
      </c>
      <c r="AQ682" t="str">
        <f t="shared" si="303"/>
        <v>??</v>
      </c>
      <c r="AS682" t="str">
        <f t="shared" si="304"/>
        <v/>
      </c>
      <c r="AT682" t="e">
        <f t="shared" ca="1" si="305"/>
        <v>#VALUE!</v>
      </c>
      <c r="AU682">
        <f t="shared" si="292"/>
        <v>5</v>
      </c>
      <c r="AV682" t="str">
        <f t="shared" si="306"/>
        <v>??</v>
      </c>
      <c r="AX682" t="str">
        <f t="shared" si="293"/>
        <v>staffanekstrom</v>
      </c>
      <c r="AY682" t="str">
        <f t="shared" si="294"/>
        <v>INSERTED</v>
      </c>
      <c r="AZ682" t="str">
        <f t="shared" si="295"/>
        <v/>
      </c>
      <c r="BD682" t="str">
        <f t="shared" si="296"/>
        <v>YES</v>
      </c>
      <c r="BF682" t="e">
        <f t="shared" ca="1" si="307"/>
        <v>#VALUE!</v>
      </c>
    </row>
    <row r="683" spans="1:58">
      <c r="A683">
        <v>677</v>
      </c>
      <c r="D683" s="1" t="e">
        <f ca="1">INDIRECT(ADDRESS($C683,D$5,,,Table!$A$1))</f>
        <v>#VALUE!</v>
      </c>
      <c r="E683" t="e">
        <f ca="1">INDIRECT(ADDRESS($C683,E$5,,,Table!$A$1))</f>
        <v>#VALUE!</v>
      </c>
      <c r="F683" t="e">
        <f ca="1">INDIRECT(ADDRESS($C683,F$5,,,Table!$A$1))</f>
        <v>#VALUE!</v>
      </c>
      <c r="G683" t="e">
        <f ca="1">INDIRECT(ADDRESS($C683,G$5,,,Table!$A$1))</f>
        <v>#VALUE!</v>
      </c>
      <c r="H683" t="e">
        <f ca="1">INDIRECT(ADDRESS($C683,H$5,,,Table!$A$1))</f>
        <v>#VALUE!</v>
      </c>
      <c r="J683" t="str">
        <f>IF(OR(I683=Dev!$CU$46, I683=Dev!$CU$47, I683=Dev!$CU$48, I683=Dev!$CU$49, I683=Dev!$CU$50, I683=Dev!$CU$51, I683=Dev!$CU$52, I683=Dev!$CU$53, I683=Dev!$CR$48, I683=Dev!$CR$49),$C$3,                                                                  IF(OR(I683=Dev!$CU$54, I683=Dev!$CU$55, I683=Dev!$CU$56, I683=Dev!$CU$57, I683=Dev!$CU$58, I683=Dev!$CU$59, I683=Dev!$CS$48), $D$3,""))</f>
        <v/>
      </c>
      <c r="K683" t="e">
        <f ca="1">CONCATENATE(E683,Names!$P$3,I683)</f>
        <v>#VALUE!</v>
      </c>
      <c r="M683" t="e">
        <f ca="1">INDIRECT(ADDRESS($C683,M$5,,,Table!$A$1))</f>
        <v>#VALUE!</v>
      </c>
      <c r="O683" t="str">
        <f t="shared" si="308"/>
        <v/>
      </c>
      <c r="Q683" t="str">
        <f t="shared" si="309"/>
        <v/>
      </c>
      <c r="S683" t="str">
        <f ca="1">IFERROR(VLOOKUP(M683,Racks!$H$4:$M$30,Racks!$I$2),"")</f>
        <v/>
      </c>
      <c r="T683" t="str">
        <f ca="1">IFERROR(VLOOKUP(M683,Racks!$H$4:$M$30,Racks!$K$2),"")</f>
        <v/>
      </c>
      <c r="U683" t="str">
        <f t="shared" si="310"/>
        <v/>
      </c>
      <c r="V683" t="str">
        <f>CONCATENATE(Names!$C$17,Names!$N$3,U683)</f>
        <v>PRLTCB-</v>
      </c>
      <c r="Y683" t="str">
        <f>IF(OR(W683=Dev!$GJ$82, W683=Dev!$GJ$83, W683=Dev!$GJ$84, W683=Dev!$GJ$85, W683=Dev!$GJ$86, W683=Dev!$GJ$87, W683=Dev!$GJ$88, W683=Dev!$GJ$89, W683=Dev!$GG$82, W683=Dev!$GG$83, W683=Dev!$GG$84, W683=Dev!$GG$85, W683=Dev!$GG$86),Names!$C$10,                   IF(OR(W683=Dev!$GJ$90, W683=Dev!$GJ$91, W683=Dev!$GJ$92, W683=Dev!$GJ$93, W683=Dev!$GJ$94, W683=Dev!$GJ$95, W683=Dev!$GJ$96, W683=Dev!$GJ$97, W683=Dev!$GH$82), Names!$C$11,""))</f>
        <v/>
      </c>
      <c r="Z683" t="str">
        <f ca="1">IFERROR(VLOOKUP(M683,Racks!$H$4:$M$30,6),"")</f>
        <v/>
      </c>
      <c r="AA683" t="str">
        <f>IF(R683="","",CONCATENATE(S683,Names!$H$3,T683,Names!$J$3,Names!$K$3,Names!$L$3,V683))</f>
        <v/>
      </c>
      <c r="AB683" t="str">
        <f>IF(R683="","",CONCATENATE(V683,Names!$P$3,W683))</f>
        <v/>
      </c>
      <c r="AD683" t="str">
        <f t="shared" si="289"/>
        <v>CREATE</v>
      </c>
      <c r="AF683" t="str">
        <f t="shared" si="297"/>
        <v>??</v>
      </c>
      <c r="AH683" t="e">
        <f t="shared" ca="1" si="298"/>
        <v>#VALUE!</v>
      </c>
      <c r="AI683" t="str">
        <f t="shared" si="290"/>
        <v>AT</v>
      </c>
      <c r="AK683" t="str">
        <f t="shared" si="299"/>
        <v>??</v>
      </c>
      <c r="AM683" t="e">
        <f t="shared" ca="1" si="300"/>
        <v>#VALUE!</v>
      </c>
      <c r="AN683" t="str">
        <f t="shared" si="301"/>
        <v/>
      </c>
      <c r="AO683" t="str">
        <f t="shared" si="291"/>
        <v>KG</v>
      </c>
      <c r="AP683" t="str">
        <f t="shared" ca="1" si="302"/>
        <v/>
      </c>
      <c r="AQ683" t="str">
        <f t="shared" si="303"/>
        <v>??</v>
      </c>
      <c r="AS683" t="str">
        <f t="shared" si="304"/>
        <v/>
      </c>
      <c r="AT683" t="e">
        <f t="shared" ca="1" si="305"/>
        <v>#VALUE!</v>
      </c>
      <c r="AU683">
        <f t="shared" si="292"/>
        <v>5</v>
      </c>
      <c r="AV683" t="str">
        <f t="shared" si="306"/>
        <v>??</v>
      </c>
      <c r="AX683" t="str">
        <f t="shared" si="293"/>
        <v>staffanekstrom</v>
      </c>
      <c r="AY683" t="str">
        <f t="shared" si="294"/>
        <v>INSERTED</v>
      </c>
      <c r="AZ683" t="str">
        <f t="shared" si="295"/>
        <v/>
      </c>
      <c r="BD683" t="str">
        <f t="shared" si="296"/>
        <v>YES</v>
      </c>
      <c r="BF683" t="e">
        <f t="shared" ca="1" si="307"/>
        <v>#VALUE!</v>
      </c>
    </row>
    <row r="684" spans="1:58">
      <c r="A684">
        <v>678</v>
      </c>
      <c r="D684" s="1" t="e">
        <f ca="1">INDIRECT(ADDRESS($C684,D$5,,,Table!$A$1))</f>
        <v>#VALUE!</v>
      </c>
      <c r="E684" t="e">
        <f ca="1">INDIRECT(ADDRESS($C684,E$5,,,Table!$A$1))</f>
        <v>#VALUE!</v>
      </c>
      <c r="F684" t="e">
        <f ca="1">INDIRECT(ADDRESS($C684,F$5,,,Table!$A$1))</f>
        <v>#VALUE!</v>
      </c>
      <c r="G684" t="e">
        <f ca="1">INDIRECT(ADDRESS($C684,G$5,,,Table!$A$1))</f>
        <v>#VALUE!</v>
      </c>
      <c r="H684" t="e">
        <f ca="1">INDIRECT(ADDRESS($C684,H$5,,,Table!$A$1))</f>
        <v>#VALUE!</v>
      </c>
      <c r="J684" t="str">
        <f>IF(OR(I684=Dev!$CU$46, I684=Dev!$CU$47, I684=Dev!$CU$48, I684=Dev!$CU$49, I684=Dev!$CU$50, I684=Dev!$CU$51, I684=Dev!$CU$52, I684=Dev!$CU$53, I684=Dev!$CR$48, I684=Dev!$CR$49),$C$3,                                                                  IF(OR(I684=Dev!$CU$54, I684=Dev!$CU$55, I684=Dev!$CU$56, I684=Dev!$CU$57, I684=Dev!$CU$58, I684=Dev!$CU$59, I684=Dev!$CS$48), $D$3,""))</f>
        <v/>
      </c>
      <c r="K684" t="e">
        <f ca="1">CONCATENATE(E684,Names!$P$3,I684)</f>
        <v>#VALUE!</v>
      </c>
      <c r="M684" t="e">
        <f ca="1">INDIRECT(ADDRESS($C684,M$5,,,Table!$A$1))</f>
        <v>#VALUE!</v>
      </c>
      <c r="O684" t="str">
        <f t="shared" si="308"/>
        <v/>
      </c>
      <c r="Q684" t="str">
        <f t="shared" si="309"/>
        <v/>
      </c>
      <c r="S684" t="str">
        <f ca="1">IFERROR(VLOOKUP(M684,Racks!$H$4:$M$30,Racks!$I$2),"")</f>
        <v/>
      </c>
      <c r="T684" t="str">
        <f ca="1">IFERROR(VLOOKUP(M684,Racks!$H$4:$M$30,Racks!$K$2),"")</f>
        <v/>
      </c>
      <c r="U684" t="str">
        <f t="shared" si="310"/>
        <v/>
      </c>
      <c r="V684" t="str">
        <f>CONCATENATE(Names!$C$17,Names!$N$3,U684)</f>
        <v>PRLTCB-</v>
      </c>
      <c r="Y684" t="str">
        <f>IF(OR(W684=Dev!$GJ$82, W684=Dev!$GJ$83, W684=Dev!$GJ$84, W684=Dev!$GJ$85, W684=Dev!$GJ$86, W684=Dev!$GJ$87, W684=Dev!$GJ$88, W684=Dev!$GJ$89, W684=Dev!$GG$82, W684=Dev!$GG$83, W684=Dev!$GG$84, W684=Dev!$GG$85, W684=Dev!$GG$86),Names!$C$10,                   IF(OR(W684=Dev!$GJ$90, W684=Dev!$GJ$91, W684=Dev!$GJ$92, W684=Dev!$GJ$93, W684=Dev!$GJ$94, W684=Dev!$GJ$95, W684=Dev!$GJ$96, W684=Dev!$GJ$97, W684=Dev!$GH$82), Names!$C$11,""))</f>
        <v/>
      </c>
      <c r="Z684" t="str">
        <f ca="1">IFERROR(VLOOKUP(M684,Racks!$H$4:$M$30,6),"")</f>
        <v/>
      </c>
      <c r="AA684" t="str">
        <f>IF(R684="","",CONCATENATE(S684,Names!$H$3,T684,Names!$J$3,Names!$K$3,Names!$L$3,V684))</f>
        <v/>
      </c>
      <c r="AB684" t="str">
        <f>IF(R684="","",CONCATENATE(V684,Names!$P$3,W684))</f>
        <v/>
      </c>
      <c r="AD684" t="str">
        <f t="shared" si="289"/>
        <v>CREATE</v>
      </c>
      <c r="AF684" t="str">
        <f t="shared" si="297"/>
        <v>??</v>
      </c>
      <c r="AH684" t="e">
        <f t="shared" ca="1" si="298"/>
        <v>#VALUE!</v>
      </c>
      <c r="AI684" t="str">
        <f t="shared" si="290"/>
        <v>AT</v>
      </c>
      <c r="AK684" t="str">
        <f t="shared" si="299"/>
        <v>??</v>
      </c>
      <c r="AM684" t="e">
        <f t="shared" ca="1" si="300"/>
        <v>#VALUE!</v>
      </c>
      <c r="AN684" t="str">
        <f t="shared" si="301"/>
        <v/>
      </c>
      <c r="AO684" t="str">
        <f t="shared" si="291"/>
        <v>KG</v>
      </c>
      <c r="AP684" t="str">
        <f t="shared" ca="1" si="302"/>
        <v/>
      </c>
      <c r="AQ684" t="str">
        <f t="shared" si="303"/>
        <v>??</v>
      </c>
      <c r="AS684" t="str">
        <f t="shared" si="304"/>
        <v/>
      </c>
      <c r="AT684" t="e">
        <f t="shared" ca="1" si="305"/>
        <v>#VALUE!</v>
      </c>
      <c r="AU684">
        <f t="shared" si="292"/>
        <v>5</v>
      </c>
      <c r="AV684" t="str">
        <f t="shared" si="306"/>
        <v>??</v>
      </c>
      <c r="AX684" t="str">
        <f t="shared" si="293"/>
        <v>staffanekstrom</v>
      </c>
      <c r="AY684" t="str">
        <f t="shared" si="294"/>
        <v>INSERTED</v>
      </c>
      <c r="AZ684" t="str">
        <f t="shared" si="295"/>
        <v/>
      </c>
      <c r="BD684" t="str">
        <f t="shared" si="296"/>
        <v>YES</v>
      </c>
      <c r="BF684" t="e">
        <f t="shared" ca="1" si="307"/>
        <v>#VALUE!</v>
      </c>
    </row>
    <row r="685" spans="1:58">
      <c r="A685">
        <v>679</v>
      </c>
      <c r="D685" s="1" t="e">
        <f ca="1">INDIRECT(ADDRESS($C685,D$5,,,Table!$A$1))</f>
        <v>#VALUE!</v>
      </c>
      <c r="E685" t="e">
        <f ca="1">INDIRECT(ADDRESS($C685,E$5,,,Table!$A$1))</f>
        <v>#VALUE!</v>
      </c>
      <c r="F685" t="e">
        <f ca="1">INDIRECT(ADDRESS($C685,F$5,,,Table!$A$1))</f>
        <v>#VALUE!</v>
      </c>
      <c r="G685" t="e">
        <f ca="1">INDIRECT(ADDRESS($C685,G$5,,,Table!$A$1))</f>
        <v>#VALUE!</v>
      </c>
      <c r="H685" t="e">
        <f ca="1">INDIRECT(ADDRESS($C685,H$5,,,Table!$A$1))</f>
        <v>#VALUE!</v>
      </c>
      <c r="J685" t="str">
        <f>IF(OR(I685=Dev!$CU$46, I685=Dev!$CU$47, I685=Dev!$CU$48, I685=Dev!$CU$49, I685=Dev!$CU$50, I685=Dev!$CU$51, I685=Dev!$CU$52, I685=Dev!$CU$53, I685=Dev!$CR$48, I685=Dev!$CR$49),$C$3,                                                                  IF(OR(I685=Dev!$CU$54, I685=Dev!$CU$55, I685=Dev!$CU$56, I685=Dev!$CU$57, I685=Dev!$CU$58, I685=Dev!$CU$59, I685=Dev!$CS$48), $D$3,""))</f>
        <v/>
      </c>
      <c r="K685" t="e">
        <f ca="1">CONCATENATE(E685,Names!$P$3,I685)</f>
        <v>#VALUE!</v>
      </c>
      <c r="M685" t="e">
        <f ca="1">INDIRECT(ADDRESS($C685,M$5,,,Table!$A$1))</f>
        <v>#VALUE!</v>
      </c>
      <c r="O685" t="str">
        <f t="shared" si="308"/>
        <v/>
      </c>
      <c r="Q685" t="str">
        <f t="shared" si="309"/>
        <v/>
      </c>
      <c r="S685" t="str">
        <f ca="1">IFERROR(VLOOKUP(M685,Racks!$H$4:$M$30,Racks!$I$2),"")</f>
        <v/>
      </c>
      <c r="T685" t="str">
        <f ca="1">IFERROR(VLOOKUP(M685,Racks!$H$4:$M$30,Racks!$K$2),"")</f>
        <v/>
      </c>
      <c r="U685" t="str">
        <f t="shared" si="310"/>
        <v/>
      </c>
      <c r="V685" t="str">
        <f>CONCATENATE(Names!$C$17,Names!$N$3,U685)</f>
        <v>PRLTCB-</v>
      </c>
      <c r="Y685" t="str">
        <f>IF(OR(W685=Dev!$GJ$82, W685=Dev!$GJ$83, W685=Dev!$GJ$84, W685=Dev!$GJ$85, W685=Dev!$GJ$86, W685=Dev!$GJ$87, W685=Dev!$GJ$88, W685=Dev!$GJ$89, W685=Dev!$GG$82, W685=Dev!$GG$83, W685=Dev!$GG$84, W685=Dev!$GG$85, W685=Dev!$GG$86),Names!$C$10,                   IF(OR(W685=Dev!$GJ$90, W685=Dev!$GJ$91, W685=Dev!$GJ$92, W685=Dev!$GJ$93, W685=Dev!$GJ$94, W685=Dev!$GJ$95, W685=Dev!$GJ$96, W685=Dev!$GJ$97, W685=Dev!$GH$82), Names!$C$11,""))</f>
        <v/>
      </c>
      <c r="Z685" t="str">
        <f ca="1">IFERROR(VLOOKUP(M685,Racks!$H$4:$M$30,6),"")</f>
        <v/>
      </c>
      <c r="AA685" t="str">
        <f>IF(R685="","",CONCATENATE(S685,Names!$H$3,T685,Names!$J$3,Names!$K$3,Names!$L$3,V685))</f>
        <v/>
      </c>
      <c r="AB685" t="str">
        <f>IF(R685="","",CONCATENATE(V685,Names!$P$3,W685))</f>
        <v/>
      </c>
      <c r="AD685" t="str">
        <f t="shared" si="289"/>
        <v>CREATE</v>
      </c>
      <c r="AF685" t="str">
        <f t="shared" si="297"/>
        <v>??</v>
      </c>
      <c r="AH685" t="e">
        <f t="shared" ca="1" si="298"/>
        <v>#VALUE!</v>
      </c>
      <c r="AI685" t="str">
        <f t="shared" si="290"/>
        <v>AT</v>
      </c>
      <c r="AK685" t="str">
        <f t="shared" si="299"/>
        <v>??</v>
      </c>
      <c r="AM685" t="e">
        <f t="shared" ca="1" si="300"/>
        <v>#VALUE!</v>
      </c>
      <c r="AN685" t="str">
        <f t="shared" si="301"/>
        <v/>
      </c>
      <c r="AO685" t="str">
        <f t="shared" si="291"/>
        <v>KG</v>
      </c>
      <c r="AP685" t="str">
        <f t="shared" ca="1" si="302"/>
        <v/>
      </c>
      <c r="AQ685" t="str">
        <f t="shared" si="303"/>
        <v>??</v>
      </c>
      <c r="AS685" t="str">
        <f t="shared" si="304"/>
        <v/>
      </c>
      <c r="AT685" t="e">
        <f t="shared" ca="1" si="305"/>
        <v>#VALUE!</v>
      </c>
      <c r="AU685">
        <f t="shared" si="292"/>
        <v>5</v>
      </c>
      <c r="AV685" t="str">
        <f t="shared" si="306"/>
        <v>??</v>
      </c>
      <c r="AX685" t="str">
        <f t="shared" si="293"/>
        <v>staffanekstrom</v>
      </c>
      <c r="AY685" t="str">
        <f t="shared" si="294"/>
        <v>INSERTED</v>
      </c>
      <c r="AZ685" t="str">
        <f t="shared" si="295"/>
        <v/>
      </c>
      <c r="BD685" t="str">
        <f t="shared" si="296"/>
        <v>YES</v>
      </c>
      <c r="BF685" t="e">
        <f t="shared" ca="1" si="307"/>
        <v>#VALUE!</v>
      </c>
    </row>
    <row r="686" spans="1:58">
      <c r="A686">
        <v>680</v>
      </c>
      <c r="D686" s="1" t="e">
        <f ca="1">INDIRECT(ADDRESS($C686,D$5,,,Table!$A$1))</f>
        <v>#VALUE!</v>
      </c>
      <c r="E686" t="e">
        <f ca="1">INDIRECT(ADDRESS($C686,E$5,,,Table!$A$1))</f>
        <v>#VALUE!</v>
      </c>
      <c r="F686" t="e">
        <f ca="1">INDIRECT(ADDRESS($C686,F$5,,,Table!$A$1))</f>
        <v>#VALUE!</v>
      </c>
      <c r="G686" t="e">
        <f ca="1">INDIRECT(ADDRESS($C686,G$5,,,Table!$A$1))</f>
        <v>#VALUE!</v>
      </c>
      <c r="H686" t="e">
        <f ca="1">INDIRECT(ADDRESS($C686,H$5,,,Table!$A$1))</f>
        <v>#VALUE!</v>
      </c>
      <c r="J686" t="str">
        <f>IF(OR(I686=Dev!$CU$46, I686=Dev!$CU$47, I686=Dev!$CU$48, I686=Dev!$CU$49, I686=Dev!$CU$50, I686=Dev!$CU$51, I686=Dev!$CU$52, I686=Dev!$CU$53, I686=Dev!$CR$48, I686=Dev!$CR$49),$C$3,                                                                  IF(OR(I686=Dev!$CU$54, I686=Dev!$CU$55, I686=Dev!$CU$56, I686=Dev!$CU$57, I686=Dev!$CU$58, I686=Dev!$CU$59, I686=Dev!$CS$48), $D$3,""))</f>
        <v/>
      </c>
      <c r="K686" t="e">
        <f ca="1">CONCATENATE(E686,Names!$P$3,I686)</f>
        <v>#VALUE!</v>
      </c>
      <c r="M686" t="e">
        <f ca="1">INDIRECT(ADDRESS($C686,M$5,,,Table!$A$1))</f>
        <v>#VALUE!</v>
      </c>
      <c r="O686" t="str">
        <f t="shared" si="308"/>
        <v/>
      </c>
      <c r="Q686" t="str">
        <f t="shared" si="309"/>
        <v/>
      </c>
      <c r="S686" t="str">
        <f ca="1">IFERROR(VLOOKUP(M686,Racks!$H$4:$M$30,Racks!$I$2),"")</f>
        <v/>
      </c>
      <c r="T686" t="str">
        <f ca="1">IFERROR(VLOOKUP(M686,Racks!$H$4:$M$30,Racks!$K$2),"")</f>
        <v/>
      </c>
      <c r="U686" t="str">
        <f t="shared" si="310"/>
        <v/>
      </c>
      <c r="V686" t="str">
        <f>CONCATENATE(Names!$C$17,Names!$N$3,U686)</f>
        <v>PRLTCB-</v>
      </c>
      <c r="Y686" t="str">
        <f>IF(OR(W686=Dev!$GJ$82, W686=Dev!$GJ$83, W686=Dev!$GJ$84, W686=Dev!$GJ$85, W686=Dev!$GJ$86, W686=Dev!$GJ$87, W686=Dev!$GJ$88, W686=Dev!$GJ$89, W686=Dev!$GG$82, W686=Dev!$GG$83, W686=Dev!$GG$84, W686=Dev!$GG$85, W686=Dev!$GG$86),Names!$C$10,                   IF(OR(W686=Dev!$GJ$90, W686=Dev!$GJ$91, W686=Dev!$GJ$92, W686=Dev!$GJ$93, W686=Dev!$GJ$94, W686=Dev!$GJ$95, W686=Dev!$GJ$96, W686=Dev!$GJ$97, W686=Dev!$GH$82), Names!$C$11,""))</f>
        <v/>
      </c>
      <c r="Z686" t="str">
        <f ca="1">IFERROR(VLOOKUP(M686,Racks!$H$4:$M$30,6),"")</f>
        <v/>
      </c>
      <c r="AA686" t="str">
        <f>IF(R686="","",CONCATENATE(S686,Names!$H$3,T686,Names!$J$3,Names!$K$3,Names!$L$3,V686))</f>
        <v/>
      </c>
      <c r="AB686" t="str">
        <f>IF(R686="","",CONCATENATE(V686,Names!$P$3,W686))</f>
        <v/>
      </c>
      <c r="AD686" t="str">
        <f t="shared" si="289"/>
        <v>CREATE</v>
      </c>
      <c r="AF686" t="str">
        <f t="shared" si="297"/>
        <v>??</v>
      </c>
      <c r="AH686" t="e">
        <f t="shared" ca="1" si="298"/>
        <v>#VALUE!</v>
      </c>
      <c r="AI686" t="str">
        <f t="shared" si="290"/>
        <v>AT</v>
      </c>
      <c r="AK686" t="str">
        <f t="shared" si="299"/>
        <v>??</v>
      </c>
      <c r="AM686" t="e">
        <f t="shared" ca="1" si="300"/>
        <v>#VALUE!</v>
      </c>
      <c r="AN686" t="str">
        <f t="shared" si="301"/>
        <v/>
      </c>
      <c r="AO686" t="str">
        <f t="shared" si="291"/>
        <v>KG</v>
      </c>
      <c r="AP686" t="str">
        <f t="shared" ca="1" si="302"/>
        <v/>
      </c>
      <c r="AQ686" t="str">
        <f t="shared" si="303"/>
        <v>??</v>
      </c>
      <c r="AS686" t="str">
        <f t="shared" si="304"/>
        <v/>
      </c>
      <c r="AT686" t="e">
        <f t="shared" ca="1" si="305"/>
        <v>#VALUE!</v>
      </c>
      <c r="AU686">
        <f t="shared" si="292"/>
        <v>5</v>
      </c>
      <c r="AV686" t="str">
        <f t="shared" si="306"/>
        <v>??</v>
      </c>
      <c r="AX686" t="str">
        <f t="shared" si="293"/>
        <v>staffanekstrom</v>
      </c>
      <c r="AY686" t="str">
        <f t="shared" si="294"/>
        <v>INSERTED</v>
      </c>
      <c r="AZ686" t="str">
        <f t="shared" si="295"/>
        <v/>
      </c>
      <c r="BD686" t="str">
        <f t="shared" si="296"/>
        <v>YES</v>
      </c>
      <c r="BF686" t="e">
        <f t="shared" ca="1" si="307"/>
        <v>#VALUE!</v>
      </c>
    </row>
    <row r="687" spans="1:58">
      <c r="A687">
        <v>681</v>
      </c>
      <c r="D687" s="1" t="e">
        <f ca="1">INDIRECT(ADDRESS($C687,D$5,,,Table!$A$1))</f>
        <v>#VALUE!</v>
      </c>
      <c r="E687" t="e">
        <f ca="1">INDIRECT(ADDRESS($C687,E$5,,,Table!$A$1))</f>
        <v>#VALUE!</v>
      </c>
      <c r="F687" t="e">
        <f ca="1">INDIRECT(ADDRESS($C687,F$5,,,Table!$A$1))</f>
        <v>#VALUE!</v>
      </c>
      <c r="G687" t="e">
        <f ca="1">INDIRECT(ADDRESS($C687,G$5,,,Table!$A$1))</f>
        <v>#VALUE!</v>
      </c>
      <c r="H687" t="e">
        <f ca="1">INDIRECT(ADDRESS($C687,H$5,,,Table!$A$1))</f>
        <v>#VALUE!</v>
      </c>
      <c r="J687" t="str">
        <f>IF(OR(I687=Dev!$CU$46, I687=Dev!$CU$47, I687=Dev!$CU$48, I687=Dev!$CU$49, I687=Dev!$CU$50, I687=Dev!$CU$51, I687=Dev!$CU$52, I687=Dev!$CU$53, I687=Dev!$CR$48, I687=Dev!$CR$49),$C$3,                                                                  IF(OR(I687=Dev!$CU$54, I687=Dev!$CU$55, I687=Dev!$CU$56, I687=Dev!$CU$57, I687=Dev!$CU$58, I687=Dev!$CU$59, I687=Dev!$CS$48), $D$3,""))</f>
        <v/>
      </c>
      <c r="K687" t="e">
        <f ca="1">CONCATENATE(E687,Names!$P$3,I687)</f>
        <v>#VALUE!</v>
      </c>
      <c r="M687" t="e">
        <f ca="1">INDIRECT(ADDRESS($C687,M$5,,,Table!$A$1))</f>
        <v>#VALUE!</v>
      </c>
      <c r="O687" t="str">
        <f t="shared" si="308"/>
        <v/>
      </c>
      <c r="Q687" t="str">
        <f t="shared" si="309"/>
        <v/>
      </c>
      <c r="S687" t="str">
        <f ca="1">IFERROR(VLOOKUP(M687,Racks!$H$4:$M$30,Racks!$I$2),"")</f>
        <v/>
      </c>
      <c r="T687" t="str">
        <f ca="1">IFERROR(VLOOKUP(M687,Racks!$H$4:$M$30,Racks!$K$2),"")</f>
        <v/>
      </c>
      <c r="U687" t="str">
        <f t="shared" si="310"/>
        <v/>
      </c>
      <c r="V687" t="str">
        <f>CONCATENATE(Names!$C$17,Names!$N$3,U687)</f>
        <v>PRLTCB-</v>
      </c>
      <c r="Y687" t="str">
        <f>IF(OR(W687=Dev!$GJ$82, W687=Dev!$GJ$83, W687=Dev!$GJ$84, W687=Dev!$GJ$85, W687=Dev!$GJ$86, W687=Dev!$GJ$87, W687=Dev!$GJ$88, W687=Dev!$GJ$89, W687=Dev!$GG$82, W687=Dev!$GG$83, W687=Dev!$GG$84, W687=Dev!$GG$85, W687=Dev!$GG$86),Names!$C$10,                   IF(OR(W687=Dev!$GJ$90, W687=Dev!$GJ$91, W687=Dev!$GJ$92, W687=Dev!$GJ$93, W687=Dev!$GJ$94, W687=Dev!$GJ$95, W687=Dev!$GJ$96, W687=Dev!$GJ$97, W687=Dev!$GH$82), Names!$C$11,""))</f>
        <v/>
      </c>
      <c r="Z687" t="str">
        <f ca="1">IFERROR(VLOOKUP(M687,Racks!$H$4:$M$30,6),"")</f>
        <v/>
      </c>
      <c r="AA687" t="str">
        <f>IF(R687="","",CONCATENATE(S687,Names!$H$3,T687,Names!$J$3,Names!$K$3,Names!$L$3,V687))</f>
        <v/>
      </c>
      <c r="AB687" t="str">
        <f>IF(R687="","",CONCATENATE(V687,Names!$P$3,W687))</f>
        <v/>
      </c>
      <c r="AD687" t="str">
        <f t="shared" si="289"/>
        <v>CREATE</v>
      </c>
      <c r="AF687" t="str">
        <f t="shared" si="297"/>
        <v>??</v>
      </c>
      <c r="AH687" t="e">
        <f t="shared" ca="1" si="298"/>
        <v>#VALUE!</v>
      </c>
      <c r="AI687" t="str">
        <f t="shared" si="290"/>
        <v>AT</v>
      </c>
      <c r="AK687" t="str">
        <f t="shared" si="299"/>
        <v>??</v>
      </c>
      <c r="AM687" t="e">
        <f t="shared" ca="1" si="300"/>
        <v>#VALUE!</v>
      </c>
      <c r="AN687" t="str">
        <f t="shared" si="301"/>
        <v/>
      </c>
      <c r="AO687" t="str">
        <f t="shared" si="291"/>
        <v>KG</v>
      </c>
      <c r="AP687" t="str">
        <f t="shared" ca="1" si="302"/>
        <v/>
      </c>
      <c r="AQ687" t="str">
        <f t="shared" si="303"/>
        <v>??</v>
      </c>
      <c r="AS687" t="str">
        <f t="shared" si="304"/>
        <v/>
      </c>
      <c r="AT687" t="e">
        <f t="shared" ca="1" si="305"/>
        <v>#VALUE!</v>
      </c>
      <c r="AU687">
        <f t="shared" si="292"/>
        <v>5</v>
      </c>
      <c r="AV687" t="str">
        <f t="shared" si="306"/>
        <v>??</v>
      </c>
      <c r="AX687" t="str">
        <f t="shared" si="293"/>
        <v>staffanekstrom</v>
      </c>
      <c r="AY687" t="str">
        <f t="shared" si="294"/>
        <v>INSERTED</v>
      </c>
      <c r="AZ687" t="str">
        <f t="shared" si="295"/>
        <v/>
      </c>
      <c r="BD687" t="str">
        <f t="shared" si="296"/>
        <v>YES</v>
      </c>
      <c r="BF687" t="e">
        <f t="shared" ca="1" si="307"/>
        <v>#VALUE!</v>
      </c>
    </row>
    <row r="688" spans="1:58">
      <c r="A688">
        <v>682</v>
      </c>
      <c r="D688" s="1" t="e">
        <f ca="1">INDIRECT(ADDRESS($C688,D$5,,,Table!$A$1))</f>
        <v>#VALUE!</v>
      </c>
      <c r="E688" t="e">
        <f ca="1">INDIRECT(ADDRESS($C688,E$5,,,Table!$A$1))</f>
        <v>#VALUE!</v>
      </c>
      <c r="F688" t="e">
        <f ca="1">INDIRECT(ADDRESS($C688,F$5,,,Table!$A$1))</f>
        <v>#VALUE!</v>
      </c>
      <c r="G688" t="e">
        <f ca="1">INDIRECT(ADDRESS($C688,G$5,,,Table!$A$1))</f>
        <v>#VALUE!</v>
      </c>
      <c r="H688" t="e">
        <f ca="1">INDIRECT(ADDRESS($C688,H$5,,,Table!$A$1))</f>
        <v>#VALUE!</v>
      </c>
      <c r="J688" t="str">
        <f>IF(OR(I688=Dev!$CU$46, I688=Dev!$CU$47, I688=Dev!$CU$48, I688=Dev!$CU$49, I688=Dev!$CU$50, I688=Dev!$CU$51, I688=Dev!$CU$52, I688=Dev!$CU$53, I688=Dev!$CR$48, I688=Dev!$CR$49),$C$3,                                                                  IF(OR(I688=Dev!$CU$54, I688=Dev!$CU$55, I688=Dev!$CU$56, I688=Dev!$CU$57, I688=Dev!$CU$58, I688=Dev!$CU$59, I688=Dev!$CS$48), $D$3,""))</f>
        <v/>
      </c>
      <c r="K688" t="e">
        <f ca="1">CONCATENATE(E688,Names!$P$3,I688)</f>
        <v>#VALUE!</v>
      </c>
      <c r="M688" t="e">
        <f ca="1">INDIRECT(ADDRESS($C688,M$5,,,Table!$A$1))</f>
        <v>#VALUE!</v>
      </c>
      <c r="O688" t="str">
        <f t="shared" si="308"/>
        <v/>
      </c>
      <c r="Q688" t="str">
        <f t="shared" si="309"/>
        <v/>
      </c>
      <c r="S688" t="str">
        <f ca="1">IFERROR(VLOOKUP(M688,Racks!$H$4:$M$30,Racks!$I$2),"")</f>
        <v/>
      </c>
      <c r="T688" t="str">
        <f ca="1">IFERROR(VLOOKUP(M688,Racks!$H$4:$M$30,Racks!$K$2),"")</f>
        <v/>
      </c>
      <c r="U688" t="str">
        <f t="shared" si="310"/>
        <v/>
      </c>
      <c r="V688" t="str">
        <f>CONCATENATE(Names!$C$17,Names!$N$3,U688)</f>
        <v>PRLTCB-</v>
      </c>
      <c r="Y688" t="str">
        <f>IF(OR(W688=Dev!$GJ$82, W688=Dev!$GJ$83, W688=Dev!$GJ$84, W688=Dev!$GJ$85, W688=Dev!$GJ$86, W688=Dev!$GJ$87, W688=Dev!$GJ$88, W688=Dev!$GJ$89, W688=Dev!$GG$82, W688=Dev!$GG$83, W688=Dev!$GG$84, W688=Dev!$GG$85, W688=Dev!$GG$86),Names!$C$10,                   IF(OR(W688=Dev!$GJ$90, W688=Dev!$GJ$91, W688=Dev!$GJ$92, W688=Dev!$GJ$93, W688=Dev!$GJ$94, W688=Dev!$GJ$95, W688=Dev!$GJ$96, W688=Dev!$GJ$97, W688=Dev!$GH$82), Names!$C$11,""))</f>
        <v/>
      </c>
      <c r="Z688" t="str">
        <f ca="1">IFERROR(VLOOKUP(M688,Racks!$H$4:$M$30,6),"")</f>
        <v/>
      </c>
      <c r="AA688" t="str">
        <f>IF(R688="","",CONCATENATE(S688,Names!$H$3,T688,Names!$J$3,Names!$K$3,Names!$L$3,V688))</f>
        <v/>
      </c>
      <c r="AB688" t="str">
        <f>IF(R688="","",CONCATENATE(V688,Names!$P$3,W688))</f>
        <v/>
      </c>
      <c r="AD688" t="str">
        <f t="shared" si="289"/>
        <v>CREATE</v>
      </c>
      <c r="AF688" t="str">
        <f t="shared" si="297"/>
        <v>??</v>
      </c>
      <c r="AH688" t="e">
        <f t="shared" ca="1" si="298"/>
        <v>#VALUE!</v>
      </c>
      <c r="AI688" t="str">
        <f t="shared" si="290"/>
        <v>AT</v>
      </c>
      <c r="AK688" t="str">
        <f t="shared" si="299"/>
        <v>??</v>
      </c>
      <c r="AM688" t="e">
        <f t="shared" ca="1" si="300"/>
        <v>#VALUE!</v>
      </c>
      <c r="AN688" t="str">
        <f t="shared" si="301"/>
        <v/>
      </c>
      <c r="AO688" t="str">
        <f t="shared" si="291"/>
        <v>KG</v>
      </c>
      <c r="AP688" t="str">
        <f t="shared" ca="1" si="302"/>
        <v/>
      </c>
      <c r="AQ688" t="str">
        <f t="shared" si="303"/>
        <v>??</v>
      </c>
      <c r="AS688" t="str">
        <f t="shared" si="304"/>
        <v/>
      </c>
      <c r="AT688" t="e">
        <f t="shared" ca="1" si="305"/>
        <v>#VALUE!</v>
      </c>
      <c r="AU688">
        <f t="shared" si="292"/>
        <v>5</v>
      </c>
      <c r="AV688" t="str">
        <f t="shared" si="306"/>
        <v>??</v>
      </c>
      <c r="AX688" t="str">
        <f t="shared" si="293"/>
        <v>staffanekstrom</v>
      </c>
      <c r="AY688" t="str">
        <f t="shared" si="294"/>
        <v>INSERTED</v>
      </c>
      <c r="AZ688" t="str">
        <f t="shared" si="295"/>
        <v/>
      </c>
      <c r="BD688" t="str">
        <f t="shared" si="296"/>
        <v>YES</v>
      </c>
      <c r="BF688" t="e">
        <f t="shared" ca="1" si="307"/>
        <v>#VALUE!</v>
      </c>
    </row>
    <row r="689" spans="1:58">
      <c r="A689">
        <v>683</v>
      </c>
      <c r="D689" s="1" t="e">
        <f ca="1">INDIRECT(ADDRESS($C689,D$5,,,Table!$A$1))</f>
        <v>#VALUE!</v>
      </c>
      <c r="E689" t="e">
        <f ca="1">INDIRECT(ADDRESS($C689,E$5,,,Table!$A$1))</f>
        <v>#VALUE!</v>
      </c>
      <c r="F689" t="e">
        <f ca="1">INDIRECT(ADDRESS($C689,F$5,,,Table!$A$1))</f>
        <v>#VALUE!</v>
      </c>
      <c r="G689" t="e">
        <f ca="1">INDIRECT(ADDRESS($C689,G$5,,,Table!$A$1))</f>
        <v>#VALUE!</v>
      </c>
      <c r="H689" t="e">
        <f ca="1">INDIRECT(ADDRESS($C689,H$5,,,Table!$A$1))</f>
        <v>#VALUE!</v>
      </c>
      <c r="J689" t="str">
        <f>IF(OR(I689=Dev!$CU$46, I689=Dev!$CU$47, I689=Dev!$CU$48, I689=Dev!$CU$49, I689=Dev!$CU$50, I689=Dev!$CU$51, I689=Dev!$CU$52, I689=Dev!$CU$53, I689=Dev!$CR$48, I689=Dev!$CR$49),$C$3,                                                                  IF(OR(I689=Dev!$CU$54, I689=Dev!$CU$55, I689=Dev!$CU$56, I689=Dev!$CU$57, I689=Dev!$CU$58, I689=Dev!$CU$59, I689=Dev!$CS$48), $D$3,""))</f>
        <v/>
      </c>
      <c r="K689" t="e">
        <f ca="1">CONCATENATE(E689,Names!$P$3,I689)</f>
        <v>#VALUE!</v>
      </c>
      <c r="M689" t="e">
        <f ca="1">INDIRECT(ADDRESS($C689,M$5,,,Table!$A$1))</f>
        <v>#VALUE!</v>
      </c>
      <c r="O689" t="str">
        <f t="shared" si="308"/>
        <v/>
      </c>
      <c r="Q689" t="str">
        <f t="shared" si="309"/>
        <v/>
      </c>
      <c r="S689" t="str">
        <f ca="1">IFERROR(VLOOKUP(M689,Racks!$H$4:$M$30,Racks!$I$2),"")</f>
        <v/>
      </c>
      <c r="T689" t="str">
        <f ca="1">IFERROR(VLOOKUP(M689,Racks!$H$4:$M$30,Racks!$K$2),"")</f>
        <v/>
      </c>
      <c r="U689" t="str">
        <f t="shared" si="310"/>
        <v/>
      </c>
      <c r="V689" t="str">
        <f>CONCATENATE(Names!$C$17,Names!$N$3,U689)</f>
        <v>PRLTCB-</v>
      </c>
      <c r="Y689" t="str">
        <f>IF(OR(W689=Dev!$GJ$82, W689=Dev!$GJ$83, W689=Dev!$GJ$84, W689=Dev!$GJ$85, W689=Dev!$GJ$86, W689=Dev!$GJ$87, W689=Dev!$GJ$88, W689=Dev!$GJ$89, W689=Dev!$GG$82, W689=Dev!$GG$83, W689=Dev!$GG$84, W689=Dev!$GG$85, W689=Dev!$GG$86),Names!$C$10,                   IF(OR(W689=Dev!$GJ$90, W689=Dev!$GJ$91, W689=Dev!$GJ$92, W689=Dev!$GJ$93, W689=Dev!$GJ$94, W689=Dev!$GJ$95, W689=Dev!$GJ$96, W689=Dev!$GJ$97, W689=Dev!$GH$82), Names!$C$11,""))</f>
        <v/>
      </c>
      <c r="Z689" t="str">
        <f ca="1">IFERROR(VLOOKUP(M689,Racks!$H$4:$M$30,6),"")</f>
        <v/>
      </c>
      <c r="AA689" t="str">
        <f>IF(R689="","",CONCATENATE(S689,Names!$H$3,T689,Names!$J$3,Names!$K$3,Names!$L$3,V689))</f>
        <v/>
      </c>
      <c r="AB689" t="str">
        <f>IF(R689="","",CONCATENATE(V689,Names!$P$3,W689))</f>
        <v/>
      </c>
      <c r="AD689" t="str">
        <f t="shared" si="289"/>
        <v>CREATE</v>
      </c>
      <c r="AF689" t="str">
        <f t="shared" si="297"/>
        <v>??</v>
      </c>
      <c r="AH689" t="e">
        <f t="shared" ca="1" si="298"/>
        <v>#VALUE!</v>
      </c>
      <c r="AI689" t="str">
        <f t="shared" si="290"/>
        <v>AT</v>
      </c>
      <c r="AK689" t="str">
        <f t="shared" si="299"/>
        <v>??</v>
      </c>
      <c r="AM689" t="e">
        <f t="shared" ca="1" si="300"/>
        <v>#VALUE!</v>
      </c>
      <c r="AN689" t="str">
        <f t="shared" si="301"/>
        <v/>
      </c>
      <c r="AO689" t="str">
        <f t="shared" si="291"/>
        <v>KG</v>
      </c>
      <c r="AP689" t="str">
        <f t="shared" ca="1" si="302"/>
        <v/>
      </c>
      <c r="AQ689" t="str">
        <f t="shared" si="303"/>
        <v>??</v>
      </c>
      <c r="AS689" t="str">
        <f t="shared" si="304"/>
        <v/>
      </c>
      <c r="AT689" t="e">
        <f t="shared" ca="1" si="305"/>
        <v>#VALUE!</v>
      </c>
      <c r="AU689">
        <f t="shared" si="292"/>
        <v>5</v>
      </c>
      <c r="AV689" t="str">
        <f t="shared" si="306"/>
        <v>??</v>
      </c>
      <c r="AX689" t="str">
        <f t="shared" si="293"/>
        <v>staffanekstrom</v>
      </c>
      <c r="AY689" t="str">
        <f t="shared" si="294"/>
        <v>INSERTED</v>
      </c>
      <c r="AZ689" t="str">
        <f t="shared" si="295"/>
        <v/>
      </c>
      <c r="BD689" t="str">
        <f t="shared" si="296"/>
        <v>YES</v>
      </c>
      <c r="BF689" t="e">
        <f t="shared" ca="1" si="307"/>
        <v>#VALUE!</v>
      </c>
    </row>
    <row r="690" spans="1:58">
      <c r="A690">
        <v>684</v>
      </c>
      <c r="D690" s="1" t="e">
        <f ca="1">INDIRECT(ADDRESS($C690,D$5,,,Table!$A$1))</f>
        <v>#VALUE!</v>
      </c>
      <c r="E690" t="e">
        <f ca="1">INDIRECT(ADDRESS($C690,E$5,,,Table!$A$1))</f>
        <v>#VALUE!</v>
      </c>
      <c r="F690" t="e">
        <f ca="1">INDIRECT(ADDRESS($C690,F$5,,,Table!$A$1))</f>
        <v>#VALUE!</v>
      </c>
      <c r="G690" t="e">
        <f ca="1">INDIRECT(ADDRESS($C690,G$5,,,Table!$A$1))</f>
        <v>#VALUE!</v>
      </c>
      <c r="H690" t="e">
        <f ca="1">INDIRECT(ADDRESS($C690,H$5,,,Table!$A$1))</f>
        <v>#VALUE!</v>
      </c>
      <c r="J690" t="str">
        <f>IF(OR(I690=Dev!$CU$46, I690=Dev!$CU$47, I690=Dev!$CU$48, I690=Dev!$CU$49, I690=Dev!$CU$50, I690=Dev!$CU$51, I690=Dev!$CU$52, I690=Dev!$CU$53, I690=Dev!$CR$48, I690=Dev!$CR$49),$C$3,                                                                  IF(OR(I690=Dev!$CU$54, I690=Dev!$CU$55, I690=Dev!$CU$56, I690=Dev!$CU$57, I690=Dev!$CU$58, I690=Dev!$CU$59, I690=Dev!$CS$48), $D$3,""))</f>
        <v/>
      </c>
      <c r="K690" t="e">
        <f ca="1">CONCATENATE(E690,Names!$P$3,I690)</f>
        <v>#VALUE!</v>
      </c>
      <c r="M690" t="e">
        <f ca="1">INDIRECT(ADDRESS($C690,M$5,,,Table!$A$1))</f>
        <v>#VALUE!</v>
      </c>
      <c r="O690" t="str">
        <f t="shared" si="308"/>
        <v/>
      </c>
      <c r="Q690" t="str">
        <f t="shared" si="309"/>
        <v/>
      </c>
      <c r="S690" t="str">
        <f ca="1">IFERROR(VLOOKUP(M690,Racks!$H$4:$M$30,Racks!$I$2),"")</f>
        <v/>
      </c>
      <c r="T690" t="str">
        <f ca="1">IFERROR(VLOOKUP(M690,Racks!$H$4:$M$30,Racks!$K$2),"")</f>
        <v/>
      </c>
      <c r="U690" t="str">
        <f t="shared" si="310"/>
        <v/>
      </c>
      <c r="V690" t="str">
        <f>CONCATENATE(Names!$C$17,Names!$N$3,U690)</f>
        <v>PRLTCB-</v>
      </c>
      <c r="Y690" t="str">
        <f>IF(OR(W690=Dev!$GJ$82, W690=Dev!$GJ$83, W690=Dev!$GJ$84, W690=Dev!$GJ$85, W690=Dev!$GJ$86, W690=Dev!$GJ$87, W690=Dev!$GJ$88, W690=Dev!$GJ$89, W690=Dev!$GG$82, W690=Dev!$GG$83, W690=Dev!$GG$84, W690=Dev!$GG$85, W690=Dev!$GG$86),Names!$C$10,                   IF(OR(W690=Dev!$GJ$90, W690=Dev!$GJ$91, W690=Dev!$GJ$92, W690=Dev!$GJ$93, W690=Dev!$GJ$94, W690=Dev!$GJ$95, W690=Dev!$GJ$96, W690=Dev!$GJ$97, W690=Dev!$GH$82), Names!$C$11,""))</f>
        <v/>
      </c>
      <c r="Z690" t="str">
        <f ca="1">IFERROR(VLOOKUP(M690,Racks!$H$4:$M$30,6),"")</f>
        <v/>
      </c>
      <c r="AA690" t="str">
        <f>IF(R690="","",CONCATENATE(S690,Names!$H$3,T690,Names!$J$3,Names!$K$3,Names!$L$3,V690))</f>
        <v/>
      </c>
      <c r="AB690" t="str">
        <f>IF(R690="","",CONCATENATE(V690,Names!$P$3,W690))</f>
        <v/>
      </c>
      <c r="AD690" t="str">
        <f t="shared" si="289"/>
        <v>CREATE</v>
      </c>
      <c r="AF690" t="str">
        <f t="shared" si="297"/>
        <v>??</v>
      </c>
      <c r="AH690" t="e">
        <f t="shared" ca="1" si="298"/>
        <v>#VALUE!</v>
      </c>
      <c r="AI690" t="str">
        <f t="shared" si="290"/>
        <v>AT</v>
      </c>
      <c r="AK690" t="str">
        <f t="shared" si="299"/>
        <v>??</v>
      </c>
      <c r="AM690" t="e">
        <f t="shared" ca="1" si="300"/>
        <v>#VALUE!</v>
      </c>
      <c r="AN690" t="str">
        <f t="shared" si="301"/>
        <v/>
      </c>
      <c r="AO690" t="str">
        <f t="shared" si="291"/>
        <v>KG</v>
      </c>
      <c r="AP690" t="str">
        <f t="shared" ca="1" si="302"/>
        <v/>
      </c>
      <c r="AQ690" t="str">
        <f t="shared" si="303"/>
        <v>??</v>
      </c>
      <c r="AS690" t="str">
        <f t="shared" si="304"/>
        <v/>
      </c>
      <c r="AT690" t="e">
        <f t="shared" ca="1" si="305"/>
        <v>#VALUE!</v>
      </c>
      <c r="AU690">
        <f t="shared" si="292"/>
        <v>5</v>
      </c>
      <c r="AV690" t="str">
        <f t="shared" si="306"/>
        <v>??</v>
      </c>
      <c r="AX690" t="str">
        <f t="shared" si="293"/>
        <v>staffanekstrom</v>
      </c>
      <c r="AY690" t="str">
        <f t="shared" si="294"/>
        <v>INSERTED</v>
      </c>
      <c r="AZ690" t="str">
        <f t="shared" si="295"/>
        <v/>
      </c>
      <c r="BD690" t="str">
        <f t="shared" si="296"/>
        <v>YES</v>
      </c>
      <c r="BF690" t="e">
        <f t="shared" ca="1" si="307"/>
        <v>#VALUE!</v>
      </c>
    </row>
    <row r="691" spans="1:58">
      <c r="A691">
        <v>685</v>
      </c>
      <c r="D691" s="1" t="e">
        <f ca="1">INDIRECT(ADDRESS($C691,D$5,,,Table!$A$1))</f>
        <v>#VALUE!</v>
      </c>
      <c r="E691" t="e">
        <f ca="1">INDIRECT(ADDRESS($C691,E$5,,,Table!$A$1))</f>
        <v>#VALUE!</v>
      </c>
      <c r="F691" t="e">
        <f ca="1">INDIRECT(ADDRESS($C691,F$5,,,Table!$A$1))</f>
        <v>#VALUE!</v>
      </c>
      <c r="G691" t="e">
        <f ca="1">INDIRECT(ADDRESS($C691,G$5,,,Table!$A$1))</f>
        <v>#VALUE!</v>
      </c>
      <c r="H691" t="e">
        <f ca="1">INDIRECT(ADDRESS($C691,H$5,,,Table!$A$1))</f>
        <v>#VALUE!</v>
      </c>
      <c r="J691" t="str">
        <f>IF(OR(I691=Dev!$CU$46, I691=Dev!$CU$47, I691=Dev!$CU$48, I691=Dev!$CU$49, I691=Dev!$CU$50, I691=Dev!$CU$51, I691=Dev!$CU$52, I691=Dev!$CU$53, I691=Dev!$CR$48, I691=Dev!$CR$49),$C$3,                                                                  IF(OR(I691=Dev!$CU$54, I691=Dev!$CU$55, I691=Dev!$CU$56, I691=Dev!$CU$57, I691=Dev!$CU$58, I691=Dev!$CU$59, I691=Dev!$CS$48), $D$3,""))</f>
        <v/>
      </c>
      <c r="K691" t="e">
        <f ca="1">CONCATENATE(E691,Names!$P$3,I691)</f>
        <v>#VALUE!</v>
      </c>
      <c r="M691" t="e">
        <f ca="1">INDIRECT(ADDRESS($C691,M$5,,,Table!$A$1))</f>
        <v>#VALUE!</v>
      </c>
      <c r="O691" t="str">
        <f t="shared" si="308"/>
        <v/>
      </c>
      <c r="Q691" t="str">
        <f t="shared" si="309"/>
        <v/>
      </c>
      <c r="S691" t="str">
        <f ca="1">IFERROR(VLOOKUP(M691,Racks!$H$4:$M$30,Racks!$I$2),"")</f>
        <v/>
      </c>
      <c r="T691" t="str">
        <f ca="1">IFERROR(VLOOKUP(M691,Racks!$H$4:$M$30,Racks!$K$2),"")</f>
        <v/>
      </c>
      <c r="U691" t="str">
        <f t="shared" si="310"/>
        <v/>
      </c>
      <c r="V691" t="str">
        <f>CONCATENATE(Names!$C$17,Names!$N$3,U691)</f>
        <v>PRLTCB-</v>
      </c>
      <c r="Y691" t="str">
        <f>IF(OR(W691=Dev!$GJ$82, W691=Dev!$GJ$83, W691=Dev!$GJ$84, W691=Dev!$GJ$85, W691=Dev!$GJ$86, W691=Dev!$GJ$87, W691=Dev!$GJ$88, W691=Dev!$GJ$89, W691=Dev!$GG$82, W691=Dev!$GG$83, W691=Dev!$GG$84, W691=Dev!$GG$85, W691=Dev!$GG$86),Names!$C$10,                   IF(OR(W691=Dev!$GJ$90, W691=Dev!$GJ$91, W691=Dev!$GJ$92, W691=Dev!$GJ$93, W691=Dev!$GJ$94, W691=Dev!$GJ$95, W691=Dev!$GJ$96, W691=Dev!$GJ$97, W691=Dev!$GH$82), Names!$C$11,""))</f>
        <v/>
      </c>
      <c r="Z691" t="str">
        <f ca="1">IFERROR(VLOOKUP(M691,Racks!$H$4:$M$30,6),"")</f>
        <v/>
      </c>
      <c r="AA691" t="str">
        <f>IF(R691="","",CONCATENATE(S691,Names!$H$3,T691,Names!$J$3,Names!$K$3,Names!$L$3,V691))</f>
        <v/>
      </c>
      <c r="AB691" t="str">
        <f>IF(R691="","",CONCATENATE(V691,Names!$P$3,W691))</f>
        <v/>
      </c>
      <c r="AD691" t="str">
        <f t="shared" si="289"/>
        <v>CREATE</v>
      </c>
      <c r="AF691" t="str">
        <f t="shared" si="297"/>
        <v>??</v>
      </c>
      <c r="AH691" t="e">
        <f t="shared" ca="1" si="298"/>
        <v>#VALUE!</v>
      </c>
      <c r="AI691" t="str">
        <f t="shared" si="290"/>
        <v>AT</v>
      </c>
      <c r="AK691" t="str">
        <f t="shared" si="299"/>
        <v>??</v>
      </c>
      <c r="AM691" t="e">
        <f t="shared" ca="1" si="300"/>
        <v>#VALUE!</v>
      </c>
      <c r="AN691" t="str">
        <f t="shared" si="301"/>
        <v/>
      </c>
      <c r="AO691" t="str">
        <f t="shared" si="291"/>
        <v>KG</v>
      </c>
      <c r="AP691" t="str">
        <f t="shared" ca="1" si="302"/>
        <v/>
      </c>
      <c r="AQ691" t="str">
        <f t="shared" si="303"/>
        <v>??</v>
      </c>
      <c r="AS691" t="str">
        <f t="shared" si="304"/>
        <v/>
      </c>
      <c r="AT691" t="e">
        <f t="shared" ca="1" si="305"/>
        <v>#VALUE!</v>
      </c>
      <c r="AU691">
        <f t="shared" si="292"/>
        <v>5</v>
      </c>
      <c r="AV691" t="str">
        <f t="shared" si="306"/>
        <v>??</v>
      </c>
      <c r="AX691" t="str">
        <f t="shared" si="293"/>
        <v>staffanekstrom</v>
      </c>
      <c r="AY691" t="str">
        <f t="shared" si="294"/>
        <v>INSERTED</v>
      </c>
      <c r="AZ691" t="str">
        <f t="shared" si="295"/>
        <v/>
      </c>
      <c r="BD691" t="str">
        <f t="shared" si="296"/>
        <v>YES</v>
      </c>
      <c r="BF691" t="e">
        <f t="shared" ca="1" si="307"/>
        <v>#VALUE!</v>
      </c>
    </row>
    <row r="692" spans="1:58">
      <c r="A692">
        <v>686</v>
      </c>
      <c r="D692" s="1" t="e">
        <f ca="1">INDIRECT(ADDRESS($C692,D$5,,,Table!$A$1))</f>
        <v>#VALUE!</v>
      </c>
      <c r="E692" t="e">
        <f ca="1">INDIRECT(ADDRESS($C692,E$5,,,Table!$A$1))</f>
        <v>#VALUE!</v>
      </c>
      <c r="F692" t="e">
        <f ca="1">INDIRECT(ADDRESS($C692,F$5,,,Table!$A$1))</f>
        <v>#VALUE!</v>
      </c>
      <c r="G692" t="e">
        <f ca="1">INDIRECT(ADDRESS($C692,G$5,,,Table!$A$1))</f>
        <v>#VALUE!</v>
      </c>
      <c r="H692" t="e">
        <f ca="1">INDIRECT(ADDRESS($C692,H$5,,,Table!$A$1))</f>
        <v>#VALUE!</v>
      </c>
      <c r="J692" t="str">
        <f>IF(OR(I692=Dev!$CU$46, I692=Dev!$CU$47, I692=Dev!$CU$48, I692=Dev!$CU$49, I692=Dev!$CU$50, I692=Dev!$CU$51, I692=Dev!$CU$52, I692=Dev!$CU$53, I692=Dev!$CR$48, I692=Dev!$CR$49),$C$3,                                                                  IF(OR(I692=Dev!$CU$54, I692=Dev!$CU$55, I692=Dev!$CU$56, I692=Dev!$CU$57, I692=Dev!$CU$58, I692=Dev!$CU$59, I692=Dev!$CS$48), $D$3,""))</f>
        <v/>
      </c>
      <c r="K692" t="e">
        <f ca="1">CONCATENATE(E692,Names!$P$3,I692)</f>
        <v>#VALUE!</v>
      </c>
      <c r="M692" t="e">
        <f ca="1">INDIRECT(ADDRESS($C692,M$5,,,Table!$A$1))</f>
        <v>#VALUE!</v>
      </c>
      <c r="O692" t="str">
        <f t="shared" si="308"/>
        <v/>
      </c>
      <c r="Q692" t="str">
        <f t="shared" si="309"/>
        <v/>
      </c>
      <c r="S692" t="str">
        <f ca="1">IFERROR(VLOOKUP(M692,Racks!$H$4:$M$30,Racks!$I$2),"")</f>
        <v/>
      </c>
      <c r="T692" t="str">
        <f ca="1">IFERROR(VLOOKUP(M692,Racks!$H$4:$M$30,Racks!$K$2),"")</f>
        <v/>
      </c>
      <c r="U692" t="str">
        <f t="shared" si="310"/>
        <v/>
      </c>
      <c r="V692" t="str">
        <f>CONCATENATE(Names!$C$17,Names!$N$3,U692)</f>
        <v>PRLTCB-</v>
      </c>
      <c r="Y692" t="str">
        <f>IF(OR(W692=Dev!$GJ$82, W692=Dev!$GJ$83, W692=Dev!$GJ$84, W692=Dev!$GJ$85, W692=Dev!$GJ$86, W692=Dev!$GJ$87, W692=Dev!$GJ$88, W692=Dev!$GJ$89, W692=Dev!$GG$82, W692=Dev!$GG$83, W692=Dev!$GG$84, W692=Dev!$GG$85, W692=Dev!$GG$86),Names!$C$10,                   IF(OR(W692=Dev!$GJ$90, W692=Dev!$GJ$91, W692=Dev!$GJ$92, W692=Dev!$GJ$93, W692=Dev!$GJ$94, W692=Dev!$GJ$95, W692=Dev!$GJ$96, W692=Dev!$GJ$97, W692=Dev!$GH$82), Names!$C$11,""))</f>
        <v/>
      </c>
      <c r="Z692" t="str">
        <f ca="1">IFERROR(VLOOKUP(M692,Racks!$H$4:$M$30,6),"")</f>
        <v/>
      </c>
      <c r="AA692" t="str">
        <f>IF(R692="","",CONCATENATE(S692,Names!$H$3,T692,Names!$J$3,Names!$K$3,Names!$L$3,V692))</f>
        <v/>
      </c>
      <c r="AB692" t="str">
        <f>IF(R692="","",CONCATENATE(V692,Names!$P$3,W692))</f>
        <v/>
      </c>
      <c r="AD692" t="str">
        <f t="shared" si="289"/>
        <v>CREATE</v>
      </c>
      <c r="AF692" t="str">
        <f t="shared" si="297"/>
        <v>??</v>
      </c>
      <c r="AH692" t="e">
        <f t="shared" ca="1" si="298"/>
        <v>#VALUE!</v>
      </c>
      <c r="AI692" t="str">
        <f t="shared" si="290"/>
        <v>AT</v>
      </c>
      <c r="AK692" t="str">
        <f t="shared" si="299"/>
        <v>??</v>
      </c>
      <c r="AM692" t="e">
        <f t="shared" ca="1" si="300"/>
        <v>#VALUE!</v>
      </c>
      <c r="AN692" t="str">
        <f t="shared" si="301"/>
        <v/>
      </c>
      <c r="AO692" t="str">
        <f t="shared" si="291"/>
        <v>KG</v>
      </c>
      <c r="AP692" t="str">
        <f t="shared" ca="1" si="302"/>
        <v/>
      </c>
      <c r="AQ692" t="str">
        <f t="shared" si="303"/>
        <v>??</v>
      </c>
      <c r="AS692" t="str">
        <f t="shared" si="304"/>
        <v/>
      </c>
      <c r="AT692" t="e">
        <f t="shared" ca="1" si="305"/>
        <v>#VALUE!</v>
      </c>
      <c r="AU692">
        <f t="shared" si="292"/>
        <v>5</v>
      </c>
      <c r="AV692" t="str">
        <f t="shared" si="306"/>
        <v>??</v>
      </c>
      <c r="AX692" t="str">
        <f t="shared" si="293"/>
        <v>staffanekstrom</v>
      </c>
      <c r="AY692" t="str">
        <f t="shared" si="294"/>
        <v>INSERTED</v>
      </c>
      <c r="AZ692" t="str">
        <f t="shared" si="295"/>
        <v/>
      </c>
      <c r="BD692" t="str">
        <f t="shared" si="296"/>
        <v>YES</v>
      </c>
      <c r="BF692" t="e">
        <f t="shared" ca="1" si="307"/>
        <v>#VALUE!</v>
      </c>
    </row>
    <row r="693" spans="1:58">
      <c r="A693">
        <v>687</v>
      </c>
      <c r="D693" s="1" t="e">
        <f ca="1">INDIRECT(ADDRESS($C693,D$5,,,Table!$A$1))</f>
        <v>#VALUE!</v>
      </c>
      <c r="E693" t="e">
        <f ca="1">INDIRECT(ADDRESS($C693,E$5,,,Table!$A$1))</f>
        <v>#VALUE!</v>
      </c>
      <c r="F693" t="e">
        <f ca="1">INDIRECT(ADDRESS($C693,F$5,,,Table!$A$1))</f>
        <v>#VALUE!</v>
      </c>
      <c r="G693" t="e">
        <f ca="1">INDIRECT(ADDRESS($C693,G$5,,,Table!$A$1))</f>
        <v>#VALUE!</v>
      </c>
      <c r="H693" t="e">
        <f ca="1">INDIRECT(ADDRESS($C693,H$5,,,Table!$A$1))</f>
        <v>#VALUE!</v>
      </c>
      <c r="J693" t="str">
        <f>IF(OR(I693=Dev!$CU$46, I693=Dev!$CU$47, I693=Dev!$CU$48, I693=Dev!$CU$49, I693=Dev!$CU$50, I693=Dev!$CU$51, I693=Dev!$CU$52, I693=Dev!$CU$53, I693=Dev!$CR$48, I693=Dev!$CR$49),$C$3,                                                                  IF(OR(I693=Dev!$CU$54, I693=Dev!$CU$55, I693=Dev!$CU$56, I693=Dev!$CU$57, I693=Dev!$CU$58, I693=Dev!$CU$59, I693=Dev!$CS$48), $D$3,""))</f>
        <v/>
      </c>
      <c r="K693" t="e">
        <f ca="1">CONCATENATE(E693,Names!$P$3,I693)</f>
        <v>#VALUE!</v>
      </c>
      <c r="M693" t="e">
        <f ca="1">INDIRECT(ADDRESS($C693,M$5,,,Table!$A$1))</f>
        <v>#VALUE!</v>
      </c>
      <c r="O693" t="str">
        <f t="shared" si="308"/>
        <v/>
      </c>
      <c r="Q693" t="str">
        <f t="shared" si="309"/>
        <v/>
      </c>
      <c r="S693" t="str">
        <f ca="1">IFERROR(VLOOKUP(M693,Racks!$H$4:$M$30,Racks!$I$2),"")</f>
        <v/>
      </c>
      <c r="T693" t="str">
        <f ca="1">IFERROR(VLOOKUP(M693,Racks!$H$4:$M$30,Racks!$K$2),"")</f>
        <v/>
      </c>
      <c r="U693" t="str">
        <f t="shared" si="310"/>
        <v/>
      </c>
      <c r="V693" t="str">
        <f>CONCATENATE(Names!$C$17,Names!$N$3,U693)</f>
        <v>PRLTCB-</v>
      </c>
      <c r="Y693" t="str">
        <f>IF(OR(W693=Dev!$GJ$82, W693=Dev!$GJ$83, W693=Dev!$GJ$84, W693=Dev!$GJ$85, W693=Dev!$GJ$86, W693=Dev!$GJ$87, W693=Dev!$GJ$88, W693=Dev!$GJ$89, W693=Dev!$GG$82, W693=Dev!$GG$83, W693=Dev!$GG$84, W693=Dev!$GG$85, W693=Dev!$GG$86),Names!$C$10,                   IF(OR(W693=Dev!$GJ$90, W693=Dev!$GJ$91, W693=Dev!$GJ$92, W693=Dev!$GJ$93, W693=Dev!$GJ$94, W693=Dev!$GJ$95, W693=Dev!$GJ$96, W693=Dev!$GJ$97, W693=Dev!$GH$82), Names!$C$11,""))</f>
        <v/>
      </c>
      <c r="Z693" t="str">
        <f ca="1">IFERROR(VLOOKUP(M693,Racks!$H$4:$M$30,6),"")</f>
        <v/>
      </c>
      <c r="AA693" t="str">
        <f>IF(R693="","",CONCATENATE(S693,Names!$H$3,T693,Names!$J$3,Names!$K$3,Names!$L$3,V693))</f>
        <v/>
      </c>
      <c r="AB693" t="str">
        <f>IF(R693="","",CONCATENATE(V693,Names!$P$3,W693))</f>
        <v/>
      </c>
      <c r="AD693" t="str">
        <f t="shared" si="289"/>
        <v>CREATE</v>
      </c>
      <c r="AF693" t="str">
        <f t="shared" si="297"/>
        <v>??</v>
      </c>
      <c r="AH693" t="e">
        <f t="shared" ca="1" si="298"/>
        <v>#VALUE!</v>
      </c>
      <c r="AI693" t="str">
        <f t="shared" si="290"/>
        <v>AT</v>
      </c>
      <c r="AK693" t="str">
        <f t="shared" si="299"/>
        <v>??</v>
      </c>
      <c r="AM693" t="e">
        <f t="shared" ca="1" si="300"/>
        <v>#VALUE!</v>
      </c>
      <c r="AN693" t="str">
        <f t="shared" si="301"/>
        <v/>
      </c>
      <c r="AO693" t="str">
        <f t="shared" si="291"/>
        <v>KG</v>
      </c>
      <c r="AP693" t="str">
        <f t="shared" ca="1" si="302"/>
        <v/>
      </c>
      <c r="AQ693" t="str">
        <f t="shared" si="303"/>
        <v>??</v>
      </c>
      <c r="AS693" t="str">
        <f t="shared" si="304"/>
        <v/>
      </c>
      <c r="AT693" t="e">
        <f t="shared" ca="1" si="305"/>
        <v>#VALUE!</v>
      </c>
      <c r="AU693">
        <f t="shared" si="292"/>
        <v>5</v>
      </c>
      <c r="AV693" t="str">
        <f t="shared" si="306"/>
        <v>??</v>
      </c>
      <c r="AX693" t="str">
        <f t="shared" si="293"/>
        <v>staffanekstrom</v>
      </c>
      <c r="AY693" t="str">
        <f t="shared" si="294"/>
        <v>INSERTED</v>
      </c>
      <c r="AZ693" t="str">
        <f t="shared" si="295"/>
        <v/>
      </c>
      <c r="BD693" t="str">
        <f t="shared" si="296"/>
        <v>YES</v>
      </c>
      <c r="BF693" t="e">
        <f t="shared" ca="1" si="307"/>
        <v>#VALUE!</v>
      </c>
    </row>
    <row r="694" spans="1:58">
      <c r="A694">
        <v>688</v>
      </c>
      <c r="D694" s="1" t="e">
        <f ca="1">INDIRECT(ADDRESS($C694,D$5,,,Table!$A$1))</f>
        <v>#VALUE!</v>
      </c>
      <c r="E694" t="e">
        <f ca="1">INDIRECT(ADDRESS($C694,E$5,,,Table!$A$1))</f>
        <v>#VALUE!</v>
      </c>
      <c r="F694" t="e">
        <f ca="1">INDIRECT(ADDRESS($C694,F$5,,,Table!$A$1))</f>
        <v>#VALUE!</v>
      </c>
      <c r="G694" t="e">
        <f ca="1">INDIRECT(ADDRESS($C694,G$5,,,Table!$A$1))</f>
        <v>#VALUE!</v>
      </c>
      <c r="H694" t="e">
        <f ca="1">INDIRECT(ADDRESS($C694,H$5,,,Table!$A$1))</f>
        <v>#VALUE!</v>
      </c>
      <c r="J694" t="str">
        <f>IF(OR(I694=Dev!$CU$46, I694=Dev!$CU$47, I694=Dev!$CU$48, I694=Dev!$CU$49, I694=Dev!$CU$50, I694=Dev!$CU$51, I694=Dev!$CU$52, I694=Dev!$CU$53, I694=Dev!$CR$48, I694=Dev!$CR$49),$C$3,                                                                  IF(OR(I694=Dev!$CU$54, I694=Dev!$CU$55, I694=Dev!$CU$56, I694=Dev!$CU$57, I694=Dev!$CU$58, I694=Dev!$CU$59, I694=Dev!$CS$48), $D$3,""))</f>
        <v/>
      </c>
      <c r="K694" t="e">
        <f ca="1">CONCATENATE(E694,Names!$P$3,I694)</f>
        <v>#VALUE!</v>
      </c>
      <c r="M694" t="e">
        <f ca="1">INDIRECT(ADDRESS($C694,M$5,,,Table!$A$1))</f>
        <v>#VALUE!</v>
      </c>
      <c r="O694" t="str">
        <f t="shared" si="308"/>
        <v/>
      </c>
      <c r="Q694" t="str">
        <f t="shared" si="309"/>
        <v/>
      </c>
      <c r="S694" t="str">
        <f ca="1">IFERROR(VLOOKUP(M694,Racks!$H$4:$M$30,Racks!$I$2),"")</f>
        <v/>
      </c>
      <c r="T694" t="str">
        <f ca="1">IFERROR(VLOOKUP(M694,Racks!$H$4:$M$30,Racks!$K$2),"")</f>
        <v/>
      </c>
      <c r="U694" t="str">
        <f t="shared" si="310"/>
        <v/>
      </c>
      <c r="V694" t="str">
        <f>CONCATENATE(Names!$C$17,Names!$N$3,U694)</f>
        <v>PRLTCB-</v>
      </c>
      <c r="Y694" t="str">
        <f>IF(OR(W694=Dev!$GJ$82, W694=Dev!$GJ$83, W694=Dev!$GJ$84, W694=Dev!$GJ$85, W694=Dev!$GJ$86, W694=Dev!$GJ$87, W694=Dev!$GJ$88, W694=Dev!$GJ$89, W694=Dev!$GG$82, W694=Dev!$GG$83, W694=Dev!$GG$84, W694=Dev!$GG$85, W694=Dev!$GG$86),Names!$C$10,                   IF(OR(W694=Dev!$GJ$90, W694=Dev!$GJ$91, W694=Dev!$GJ$92, W694=Dev!$GJ$93, W694=Dev!$GJ$94, W694=Dev!$GJ$95, W694=Dev!$GJ$96, W694=Dev!$GJ$97, W694=Dev!$GH$82), Names!$C$11,""))</f>
        <v/>
      </c>
      <c r="Z694" t="str">
        <f ca="1">IFERROR(VLOOKUP(M694,Racks!$H$4:$M$30,6),"")</f>
        <v/>
      </c>
      <c r="AA694" t="str">
        <f>IF(R694="","",CONCATENATE(S694,Names!$H$3,T694,Names!$J$3,Names!$K$3,Names!$L$3,V694))</f>
        <v/>
      </c>
      <c r="AB694" t="str">
        <f>IF(R694="","",CONCATENATE(V694,Names!$P$3,W694))</f>
        <v/>
      </c>
      <c r="AD694" t="str">
        <f t="shared" si="289"/>
        <v>CREATE</v>
      </c>
      <c r="AF694" t="str">
        <f t="shared" si="297"/>
        <v>??</v>
      </c>
      <c r="AH694" t="e">
        <f t="shared" ca="1" si="298"/>
        <v>#VALUE!</v>
      </c>
      <c r="AI694" t="str">
        <f t="shared" si="290"/>
        <v>AT</v>
      </c>
      <c r="AK694" t="str">
        <f t="shared" si="299"/>
        <v>??</v>
      </c>
      <c r="AM694" t="e">
        <f t="shared" ca="1" si="300"/>
        <v>#VALUE!</v>
      </c>
      <c r="AN694" t="str">
        <f t="shared" si="301"/>
        <v/>
      </c>
      <c r="AO694" t="str">
        <f t="shared" si="291"/>
        <v>KG</v>
      </c>
      <c r="AP694" t="str">
        <f t="shared" ca="1" si="302"/>
        <v/>
      </c>
      <c r="AQ694" t="str">
        <f t="shared" si="303"/>
        <v>??</v>
      </c>
      <c r="AS694" t="str">
        <f t="shared" si="304"/>
        <v/>
      </c>
      <c r="AT694" t="e">
        <f t="shared" ca="1" si="305"/>
        <v>#VALUE!</v>
      </c>
      <c r="AU694">
        <f t="shared" si="292"/>
        <v>5</v>
      </c>
      <c r="AV694" t="str">
        <f t="shared" si="306"/>
        <v>??</v>
      </c>
      <c r="AX694" t="str">
        <f t="shared" si="293"/>
        <v>staffanekstrom</v>
      </c>
      <c r="AY694" t="str">
        <f t="shared" si="294"/>
        <v>INSERTED</v>
      </c>
      <c r="AZ694" t="str">
        <f t="shared" si="295"/>
        <v/>
      </c>
      <c r="BD694" t="str">
        <f t="shared" si="296"/>
        <v>YES</v>
      </c>
      <c r="BF694" t="e">
        <f t="shared" ca="1" si="307"/>
        <v>#VALUE!</v>
      </c>
    </row>
    <row r="695" spans="1:58">
      <c r="A695">
        <v>689</v>
      </c>
      <c r="D695" s="1" t="e">
        <f ca="1">INDIRECT(ADDRESS($C695,D$5,,,Table!$A$1))</f>
        <v>#VALUE!</v>
      </c>
      <c r="E695" t="e">
        <f ca="1">INDIRECT(ADDRESS($C695,E$5,,,Table!$A$1))</f>
        <v>#VALUE!</v>
      </c>
      <c r="F695" t="e">
        <f ca="1">INDIRECT(ADDRESS($C695,F$5,,,Table!$A$1))</f>
        <v>#VALUE!</v>
      </c>
      <c r="G695" t="e">
        <f ca="1">INDIRECT(ADDRESS($C695,G$5,,,Table!$A$1))</f>
        <v>#VALUE!</v>
      </c>
      <c r="H695" t="e">
        <f ca="1">INDIRECT(ADDRESS($C695,H$5,,,Table!$A$1))</f>
        <v>#VALUE!</v>
      </c>
      <c r="J695" t="str">
        <f>IF(OR(I695=Dev!$CU$46, I695=Dev!$CU$47, I695=Dev!$CU$48, I695=Dev!$CU$49, I695=Dev!$CU$50, I695=Dev!$CU$51, I695=Dev!$CU$52, I695=Dev!$CU$53, I695=Dev!$CR$48, I695=Dev!$CR$49),$C$3,                                                                  IF(OR(I695=Dev!$CU$54, I695=Dev!$CU$55, I695=Dev!$CU$56, I695=Dev!$CU$57, I695=Dev!$CU$58, I695=Dev!$CU$59, I695=Dev!$CS$48), $D$3,""))</f>
        <v/>
      </c>
      <c r="K695" t="e">
        <f ca="1">CONCATENATE(E695,Names!$P$3,I695)</f>
        <v>#VALUE!</v>
      </c>
      <c r="M695" t="e">
        <f ca="1">INDIRECT(ADDRESS($C695,M$5,,,Table!$A$1))</f>
        <v>#VALUE!</v>
      </c>
      <c r="O695" t="str">
        <f t="shared" si="308"/>
        <v/>
      </c>
      <c r="Q695" t="str">
        <f t="shared" si="309"/>
        <v/>
      </c>
      <c r="S695" t="str">
        <f ca="1">IFERROR(VLOOKUP(M695,Racks!$H$4:$M$30,Racks!$I$2),"")</f>
        <v/>
      </c>
      <c r="T695" t="str">
        <f ca="1">IFERROR(VLOOKUP(M695,Racks!$H$4:$M$30,Racks!$K$2),"")</f>
        <v/>
      </c>
      <c r="U695" t="str">
        <f t="shared" si="310"/>
        <v/>
      </c>
      <c r="V695" t="str">
        <f>CONCATENATE(Names!$C$17,Names!$N$3,U695)</f>
        <v>PRLTCB-</v>
      </c>
      <c r="Y695" t="str">
        <f>IF(OR(W695=Dev!$GJ$82, W695=Dev!$GJ$83, W695=Dev!$GJ$84, W695=Dev!$GJ$85, W695=Dev!$GJ$86, W695=Dev!$GJ$87, W695=Dev!$GJ$88, W695=Dev!$GJ$89, W695=Dev!$GG$82, W695=Dev!$GG$83, W695=Dev!$GG$84, W695=Dev!$GG$85, W695=Dev!$GG$86),Names!$C$10,                   IF(OR(W695=Dev!$GJ$90, W695=Dev!$GJ$91, W695=Dev!$GJ$92, W695=Dev!$GJ$93, W695=Dev!$GJ$94, W695=Dev!$GJ$95, W695=Dev!$GJ$96, W695=Dev!$GJ$97, W695=Dev!$GH$82), Names!$C$11,""))</f>
        <v/>
      </c>
      <c r="Z695" t="str">
        <f ca="1">IFERROR(VLOOKUP(M695,Racks!$H$4:$M$30,6),"")</f>
        <v/>
      </c>
      <c r="AA695" t="str">
        <f>IF(R695="","",CONCATENATE(S695,Names!$H$3,T695,Names!$J$3,Names!$K$3,Names!$L$3,V695))</f>
        <v/>
      </c>
      <c r="AB695" t="str">
        <f>IF(R695="","",CONCATENATE(V695,Names!$P$3,W695))</f>
        <v/>
      </c>
      <c r="AD695" t="str">
        <f t="shared" si="289"/>
        <v>CREATE</v>
      </c>
      <c r="AF695" t="str">
        <f t="shared" si="297"/>
        <v>??</v>
      </c>
      <c r="AH695" t="e">
        <f t="shared" ca="1" si="298"/>
        <v>#VALUE!</v>
      </c>
      <c r="AI695" t="str">
        <f t="shared" si="290"/>
        <v>AT</v>
      </c>
      <c r="AK695" t="str">
        <f t="shared" si="299"/>
        <v>??</v>
      </c>
      <c r="AM695" t="e">
        <f t="shared" ca="1" si="300"/>
        <v>#VALUE!</v>
      </c>
      <c r="AN695" t="str">
        <f t="shared" si="301"/>
        <v/>
      </c>
      <c r="AO695" t="str">
        <f t="shared" si="291"/>
        <v>KG</v>
      </c>
      <c r="AP695" t="str">
        <f t="shared" ca="1" si="302"/>
        <v/>
      </c>
      <c r="AQ695" t="str">
        <f t="shared" si="303"/>
        <v>??</v>
      </c>
      <c r="AS695" t="str">
        <f t="shared" si="304"/>
        <v/>
      </c>
      <c r="AT695" t="e">
        <f t="shared" ca="1" si="305"/>
        <v>#VALUE!</v>
      </c>
      <c r="AU695">
        <f t="shared" si="292"/>
        <v>5</v>
      </c>
      <c r="AV695" t="str">
        <f t="shared" si="306"/>
        <v>??</v>
      </c>
      <c r="AX695" t="str">
        <f t="shared" si="293"/>
        <v>staffanekstrom</v>
      </c>
      <c r="AY695" t="str">
        <f t="shared" si="294"/>
        <v>INSERTED</v>
      </c>
      <c r="AZ695" t="str">
        <f t="shared" si="295"/>
        <v/>
      </c>
      <c r="BD695" t="str">
        <f t="shared" si="296"/>
        <v>YES</v>
      </c>
      <c r="BF695" t="e">
        <f t="shared" ca="1" si="307"/>
        <v>#VALUE!</v>
      </c>
    </row>
    <row r="696" spans="1:58">
      <c r="A696">
        <v>690</v>
      </c>
      <c r="D696" s="1" t="e">
        <f ca="1">INDIRECT(ADDRESS($C696,D$5,,,Table!$A$1))</f>
        <v>#VALUE!</v>
      </c>
      <c r="E696" t="e">
        <f ca="1">INDIRECT(ADDRESS($C696,E$5,,,Table!$A$1))</f>
        <v>#VALUE!</v>
      </c>
      <c r="F696" t="e">
        <f ca="1">INDIRECT(ADDRESS($C696,F$5,,,Table!$A$1))</f>
        <v>#VALUE!</v>
      </c>
      <c r="G696" t="e">
        <f ca="1">INDIRECT(ADDRESS($C696,G$5,,,Table!$A$1))</f>
        <v>#VALUE!</v>
      </c>
      <c r="H696" t="e">
        <f ca="1">INDIRECT(ADDRESS($C696,H$5,,,Table!$A$1))</f>
        <v>#VALUE!</v>
      </c>
      <c r="J696" t="str">
        <f>IF(OR(I696=Dev!$CU$46, I696=Dev!$CU$47, I696=Dev!$CU$48, I696=Dev!$CU$49, I696=Dev!$CU$50, I696=Dev!$CU$51, I696=Dev!$CU$52, I696=Dev!$CU$53, I696=Dev!$CR$48, I696=Dev!$CR$49),$C$3,                                                                  IF(OR(I696=Dev!$CU$54, I696=Dev!$CU$55, I696=Dev!$CU$56, I696=Dev!$CU$57, I696=Dev!$CU$58, I696=Dev!$CU$59, I696=Dev!$CS$48), $D$3,""))</f>
        <v/>
      </c>
      <c r="K696" t="e">
        <f ca="1">CONCATENATE(E696,Names!$P$3,I696)</f>
        <v>#VALUE!</v>
      </c>
      <c r="M696" t="e">
        <f ca="1">INDIRECT(ADDRESS($C696,M$5,,,Table!$A$1))</f>
        <v>#VALUE!</v>
      </c>
      <c r="O696" t="str">
        <f t="shared" si="308"/>
        <v/>
      </c>
      <c r="Q696" t="str">
        <f t="shared" si="309"/>
        <v/>
      </c>
      <c r="S696" t="str">
        <f ca="1">IFERROR(VLOOKUP(M696,Racks!$H$4:$M$30,Racks!$I$2),"")</f>
        <v/>
      </c>
      <c r="T696" t="str">
        <f ca="1">IFERROR(VLOOKUP(M696,Racks!$H$4:$M$30,Racks!$K$2),"")</f>
        <v/>
      </c>
      <c r="U696" t="str">
        <f t="shared" si="310"/>
        <v/>
      </c>
      <c r="V696" t="str">
        <f>CONCATENATE(Names!$C$17,Names!$N$3,U696)</f>
        <v>PRLTCB-</v>
      </c>
      <c r="Y696" t="str">
        <f>IF(OR(W696=Dev!$GJ$82, W696=Dev!$GJ$83, W696=Dev!$GJ$84, W696=Dev!$GJ$85, W696=Dev!$GJ$86, W696=Dev!$GJ$87, W696=Dev!$GJ$88, W696=Dev!$GJ$89, W696=Dev!$GG$82, W696=Dev!$GG$83, W696=Dev!$GG$84, W696=Dev!$GG$85, W696=Dev!$GG$86),Names!$C$10,                   IF(OR(W696=Dev!$GJ$90, W696=Dev!$GJ$91, W696=Dev!$GJ$92, W696=Dev!$GJ$93, W696=Dev!$GJ$94, W696=Dev!$GJ$95, W696=Dev!$GJ$96, W696=Dev!$GJ$97, W696=Dev!$GH$82), Names!$C$11,""))</f>
        <v/>
      </c>
      <c r="Z696" t="str">
        <f ca="1">IFERROR(VLOOKUP(M696,Racks!$H$4:$M$30,6),"")</f>
        <v/>
      </c>
      <c r="AA696" t="str">
        <f>IF(R696="","",CONCATENATE(S696,Names!$H$3,T696,Names!$J$3,Names!$K$3,Names!$L$3,V696))</f>
        <v/>
      </c>
      <c r="AB696" t="str">
        <f>IF(R696="","",CONCATENATE(V696,Names!$P$3,W696))</f>
        <v/>
      </c>
      <c r="AD696" t="str">
        <f t="shared" si="289"/>
        <v>CREATE</v>
      </c>
      <c r="AF696" t="str">
        <f t="shared" si="297"/>
        <v>??</v>
      </c>
      <c r="AH696" t="e">
        <f t="shared" ca="1" si="298"/>
        <v>#VALUE!</v>
      </c>
      <c r="AI696" t="str">
        <f t="shared" si="290"/>
        <v>AT</v>
      </c>
      <c r="AK696" t="str">
        <f t="shared" si="299"/>
        <v>??</v>
      </c>
      <c r="AM696" t="e">
        <f t="shared" ca="1" si="300"/>
        <v>#VALUE!</v>
      </c>
      <c r="AN696" t="str">
        <f t="shared" si="301"/>
        <v/>
      </c>
      <c r="AO696" t="str">
        <f t="shared" si="291"/>
        <v>KG</v>
      </c>
      <c r="AP696" t="str">
        <f t="shared" ca="1" si="302"/>
        <v/>
      </c>
      <c r="AQ696" t="str">
        <f t="shared" si="303"/>
        <v>??</v>
      </c>
      <c r="AS696" t="str">
        <f t="shared" si="304"/>
        <v/>
      </c>
      <c r="AT696" t="e">
        <f t="shared" ca="1" si="305"/>
        <v>#VALUE!</v>
      </c>
      <c r="AU696">
        <f t="shared" si="292"/>
        <v>5</v>
      </c>
      <c r="AV696" t="str">
        <f t="shared" si="306"/>
        <v>??</v>
      </c>
      <c r="AX696" t="str">
        <f t="shared" si="293"/>
        <v>staffanekstrom</v>
      </c>
      <c r="AY696" t="str">
        <f t="shared" si="294"/>
        <v>INSERTED</v>
      </c>
      <c r="AZ696" t="str">
        <f t="shared" si="295"/>
        <v/>
      </c>
      <c r="BD696" t="str">
        <f t="shared" si="296"/>
        <v>YES</v>
      </c>
      <c r="BF696" t="e">
        <f t="shared" ca="1" si="307"/>
        <v>#VALUE!</v>
      </c>
    </row>
    <row r="697" spans="1:58">
      <c r="A697">
        <v>691</v>
      </c>
      <c r="D697" s="1" t="e">
        <f ca="1">INDIRECT(ADDRESS($C697,D$5,,,Table!$A$1))</f>
        <v>#VALUE!</v>
      </c>
      <c r="E697" t="e">
        <f ca="1">INDIRECT(ADDRESS($C697,E$5,,,Table!$A$1))</f>
        <v>#VALUE!</v>
      </c>
      <c r="F697" t="e">
        <f ca="1">INDIRECT(ADDRESS($C697,F$5,,,Table!$A$1))</f>
        <v>#VALUE!</v>
      </c>
      <c r="G697" t="e">
        <f ca="1">INDIRECT(ADDRESS($C697,G$5,,,Table!$A$1))</f>
        <v>#VALUE!</v>
      </c>
      <c r="H697" t="e">
        <f ca="1">INDIRECT(ADDRESS($C697,H$5,,,Table!$A$1))</f>
        <v>#VALUE!</v>
      </c>
      <c r="J697" t="str">
        <f>IF(OR(I697=Dev!$CU$46, I697=Dev!$CU$47, I697=Dev!$CU$48, I697=Dev!$CU$49, I697=Dev!$CU$50, I697=Dev!$CU$51, I697=Dev!$CU$52, I697=Dev!$CU$53, I697=Dev!$CR$48, I697=Dev!$CR$49),$C$3,                                                                  IF(OR(I697=Dev!$CU$54, I697=Dev!$CU$55, I697=Dev!$CU$56, I697=Dev!$CU$57, I697=Dev!$CU$58, I697=Dev!$CU$59, I697=Dev!$CS$48), $D$3,""))</f>
        <v/>
      </c>
      <c r="K697" t="e">
        <f ca="1">CONCATENATE(E697,Names!$P$3,I697)</f>
        <v>#VALUE!</v>
      </c>
      <c r="M697" t="e">
        <f ca="1">INDIRECT(ADDRESS($C697,M$5,,,Table!$A$1))</f>
        <v>#VALUE!</v>
      </c>
      <c r="O697" t="str">
        <f t="shared" si="308"/>
        <v/>
      </c>
      <c r="Q697" t="str">
        <f t="shared" si="309"/>
        <v/>
      </c>
      <c r="S697" t="str">
        <f ca="1">IFERROR(VLOOKUP(M697,Racks!$H$4:$M$30,Racks!$I$2),"")</f>
        <v/>
      </c>
      <c r="T697" t="str">
        <f ca="1">IFERROR(VLOOKUP(M697,Racks!$H$4:$M$30,Racks!$K$2),"")</f>
        <v/>
      </c>
      <c r="U697" t="str">
        <f t="shared" si="310"/>
        <v/>
      </c>
      <c r="V697" t="str">
        <f>CONCATENATE(Names!$C$17,Names!$N$3,U697)</f>
        <v>PRLTCB-</v>
      </c>
      <c r="Y697" t="str">
        <f>IF(OR(W697=Dev!$GJ$82, W697=Dev!$GJ$83, W697=Dev!$GJ$84, W697=Dev!$GJ$85, W697=Dev!$GJ$86, W697=Dev!$GJ$87, W697=Dev!$GJ$88, W697=Dev!$GJ$89, W697=Dev!$GG$82, W697=Dev!$GG$83, W697=Dev!$GG$84, W697=Dev!$GG$85, W697=Dev!$GG$86),Names!$C$10,                   IF(OR(W697=Dev!$GJ$90, W697=Dev!$GJ$91, W697=Dev!$GJ$92, W697=Dev!$GJ$93, W697=Dev!$GJ$94, W697=Dev!$GJ$95, W697=Dev!$GJ$96, W697=Dev!$GJ$97, W697=Dev!$GH$82), Names!$C$11,""))</f>
        <v/>
      </c>
      <c r="Z697" t="str">
        <f ca="1">IFERROR(VLOOKUP(M697,Racks!$H$4:$M$30,6),"")</f>
        <v/>
      </c>
      <c r="AA697" t="str">
        <f>IF(R697="","",CONCATENATE(S697,Names!$H$3,T697,Names!$J$3,Names!$K$3,Names!$L$3,V697))</f>
        <v/>
      </c>
      <c r="AB697" t="str">
        <f>IF(R697="","",CONCATENATE(V697,Names!$P$3,W697))</f>
        <v/>
      </c>
      <c r="AD697" t="str">
        <f t="shared" si="289"/>
        <v>CREATE</v>
      </c>
      <c r="AF697" t="str">
        <f t="shared" si="297"/>
        <v>??</v>
      </c>
      <c r="AH697" t="e">
        <f t="shared" ca="1" si="298"/>
        <v>#VALUE!</v>
      </c>
      <c r="AI697" t="str">
        <f t="shared" si="290"/>
        <v>AT</v>
      </c>
      <c r="AK697" t="str">
        <f t="shared" si="299"/>
        <v>??</v>
      </c>
      <c r="AM697" t="e">
        <f t="shared" ca="1" si="300"/>
        <v>#VALUE!</v>
      </c>
      <c r="AN697" t="str">
        <f t="shared" si="301"/>
        <v/>
      </c>
      <c r="AO697" t="str">
        <f t="shared" si="291"/>
        <v>KG</v>
      </c>
      <c r="AP697" t="str">
        <f t="shared" ca="1" si="302"/>
        <v/>
      </c>
      <c r="AQ697" t="str">
        <f t="shared" si="303"/>
        <v>??</v>
      </c>
      <c r="AS697" t="str">
        <f t="shared" si="304"/>
        <v/>
      </c>
      <c r="AT697" t="e">
        <f t="shared" ca="1" si="305"/>
        <v>#VALUE!</v>
      </c>
      <c r="AU697">
        <f t="shared" si="292"/>
        <v>5</v>
      </c>
      <c r="AV697" t="str">
        <f t="shared" si="306"/>
        <v>??</v>
      </c>
      <c r="AX697" t="str">
        <f t="shared" si="293"/>
        <v>staffanekstrom</v>
      </c>
      <c r="AY697" t="str">
        <f t="shared" si="294"/>
        <v>INSERTED</v>
      </c>
      <c r="AZ697" t="str">
        <f t="shared" si="295"/>
        <v/>
      </c>
      <c r="BD697" t="str">
        <f t="shared" si="296"/>
        <v>YES</v>
      </c>
      <c r="BF697" t="e">
        <f t="shared" ca="1" si="307"/>
        <v>#VALUE!</v>
      </c>
    </row>
    <row r="698" spans="1:58">
      <c r="A698">
        <v>692</v>
      </c>
      <c r="D698" s="1" t="e">
        <f ca="1">INDIRECT(ADDRESS($C698,D$5,,,Table!$A$1))</f>
        <v>#VALUE!</v>
      </c>
      <c r="E698" t="e">
        <f ca="1">INDIRECT(ADDRESS($C698,E$5,,,Table!$A$1))</f>
        <v>#VALUE!</v>
      </c>
      <c r="F698" t="e">
        <f ca="1">INDIRECT(ADDRESS($C698,F$5,,,Table!$A$1))</f>
        <v>#VALUE!</v>
      </c>
      <c r="G698" t="e">
        <f ca="1">INDIRECT(ADDRESS($C698,G$5,,,Table!$A$1))</f>
        <v>#VALUE!</v>
      </c>
      <c r="H698" t="e">
        <f ca="1">INDIRECT(ADDRESS($C698,H$5,,,Table!$A$1))</f>
        <v>#VALUE!</v>
      </c>
      <c r="J698" t="str">
        <f>IF(OR(I698=Dev!$CU$46, I698=Dev!$CU$47, I698=Dev!$CU$48, I698=Dev!$CU$49, I698=Dev!$CU$50, I698=Dev!$CU$51, I698=Dev!$CU$52, I698=Dev!$CU$53, I698=Dev!$CR$48, I698=Dev!$CR$49),$C$3,                                                                  IF(OR(I698=Dev!$CU$54, I698=Dev!$CU$55, I698=Dev!$CU$56, I698=Dev!$CU$57, I698=Dev!$CU$58, I698=Dev!$CU$59, I698=Dev!$CS$48), $D$3,""))</f>
        <v/>
      </c>
      <c r="K698" t="e">
        <f ca="1">CONCATENATE(E698,Names!$P$3,I698)</f>
        <v>#VALUE!</v>
      </c>
      <c r="M698" t="e">
        <f ca="1">INDIRECT(ADDRESS($C698,M$5,,,Table!$A$1))</f>
        <v>#VALUE!</v>
      </c>
      <c r="O698" t="str">
        <f t="shared" si="308"/>
        <v/>
      </c>
      <c r="Q698" t="str">
        <f t="shared" si="309"/>
        <v/>
      </c>
      <c r="S698" t="str">
        <f ca="1">IFERROR(VLOOKUP(M698,Racks!$H$4:$M$30,Racks!$I$2),"")</f>
        <v/>
      </c>
      <c r="T698" t="str">
        <f ca="1">IFERROR(VLOOKUP(M698,Racks!$H$4:$M$30,Racks!$K$2),"")</f>
        <v/>
      </c>
      <c r="U698" t="str">
        <f t="shared" si="310"/>
        <v/>
      </c>
      <c r="V698" t="str">
        <f>CONCATENATE(Names!$C$17,Names!$N$3,U698)</f>
        <v>PRLTCB-</v>
      </c>
      <c r="Y698" t="str">
        <f>IF(OR(W698=Dev!$GJ$82, W698=Dev!$GJ$83, W698=Dev!$GJ$84, W698=Dev!$GJ$85, W698=Dev!$GJ$86, W698=Dev!$GJ$87, W698=Dev!$GJ$88, W698=Dev!$GJ$89, W698=Dev!$GG$82, W698=Dev!$GG$83, W698=Dev!$GG$84, W698=Dev!$GG$85, W698=Dev!$GG$86),Names!$C$10,                   IF(OR(W698=Dev!$GJ$90, W698=Dev!$GJ$91, W698=Dev!$GJ$92, W698=Dev!$GJ$93, W698=Dev!$GJ$94, W698=Dev!$GJ$95, W698=Dev!$GJ$96, W698=Dev!$GJ$97, W698=Dev!$GH$82), Names!$C$11,""))</f>
        <v/>
      </c>
      <c r="Z698" t="str">
        <f ca="1">IFERROR(VLOOKUP(M698,Racks!$H$4:$M$30,6),"")</f>
        <v/>
      </c>
      <c r="AA698" t="str">
        <f>IF(R698="","",CONCATENATE(S698,Names!$H$3,T698,Names!$J$3,Names!$K$3,Names!$L$3,V698))</f>
        <v/>
      </c>
      <c r="AB698" t="str">
        <f>IF(R698="","",CONCATENATE(V698,Names!$P$3,W698))</f>
        <v/>
      </c>
      <c r="AD698" t="str">
        <f t="shared" si="289"/>
        <v>CREATE</v>
      </c>
      <c r="AF698" t="str">
        <f t="shared" si="297"/>
        <v>??</v>
      </c>
      <c r="AH698" t="e">
        <f t="shared" ca="1" si="298"/>
        <v>#VALUE!</v>
      </c>
      <c r="AI698" t="str">
        <f t="shared" si="290"/>
        <v>AT</v>
      </c>
      <c r="AK698" t="str">
        <f t="shared" si="299"/>
        <v>??</v>
      </c>
      <c r="AM698" t="e">
        <f t="shared" ca="1" si="300"/>
        <v>#VALUE!</v>
      </c>
      <c r="AN698" t="str">
        <f t="shared" si="301"/>
        <v/>
      </c>
      <c r="AO698" t="str">
        <f t="shared" si="291"/>
        <v>KG</v>
      </c>
      <c r="AP698" t="str">
        <f t="shared" ca="1" si="302"/>
        <v/>
      </c>
      <c r="AQ698" t="str">
        <f t="shared" si="303"/>
        <v>??</v>
      </c>
      <c r="AS698" t="str">
        <f t="shared" si="304"/>
        <v/>
      </c>
      <c r="AT698" t="e">
        <f t="shared" ca="1" si="305"/>
        <v>#VALUE!</v>
      </c>
      <c r="AU698">
        <f t="shared" si="292"/>
        <v>5</v>
      </c>
      <c r="AV698" t="str">
        <f t="shared" si="306"/>
        <v>??</v>
      </c>
      <c r="AX698" t="str">
        <f t="shared" si="293"/>
        <v>staffanekstrom</v>
      </c>
      <c r="AY698" t="str">
        <f t="shared" si="294"/>
        <v>INSERTED</v>
      </c>
      <c r="AZ698" t="str">
        <f t="shared" si="295"/>
        <v/>
      </c>
      <c r="BD698" t="str">
        <f t="shared" si="296"/>
        <v>YES</v>
      </c>
      <c r="BF698" t="e">
        <f t="shared" ca="1" si="307"/>
        <v>#VALUE!</v>
      </c>
    </row>
    <row r="699" spans="1:58">
      <c r="A699">
        <v>693</v>
      </c>
      <c r="D699" s="1" t="e">
        <f ca="1">INDIRECT(ADDRESS($C699,D$5,,,Table!$A$1))</f>
        <v>#VALUE!</v>
      </c>
      <c r="E699" t="e">
        <f ca="1">INDIRECT(ADDRESS($C699,E$5,,,Table!$A$1))</f>
        <v>#VALUE!</v>
      </c>
      <c r="F699" t="e">
        <f ca="1">INDIRECT(ADDRESS($C699,F$5,,,Table!$A$1))</f>
        <v>#VALUE!</v>
      </c>
      <c r="G699" t="e">
        <f ca="1">INDIRECT(ADDRESS($C699,G$5,,,Table!$A$1))</f>
        <v>#VALUE!</v>
      </c>
      <c r="H699" t="e">
        <f ca="1">INDIRECT(ADDRESS($C699,H$5,,,Table!$A$1))</f>
        <v>#VALUE!</v>
      </c>
      <c r="J699" t="str">
        <f>IF(OR(I699=Dev!$CU$46, I699=Dev!$CU$47, I699=Dev!$CU$48, I699=Dev!$CU$49, I699=Dev!$CU$50, I699=Dev!$CU$51, I699=Dev!$CU$52, I699=Dev!$CU$53, I699=Dev!$CR$48, I699=Dev!$CR$49),$C$3,                                                                  IF(OR(I699=Dev!$CU$54, I699=Dev!$CU$55, I699=Dev!$CU$56, I699=Dev!$CU$57, I699=Dev!$CU$58, I699=Dev!$CU$59, I699=Dev!$CS$48), $D$3,""))</f>
        <v/>
      </c>
      <c r="K699" t="e">
        <f ca="1">CONCATENATE(E699,Names!$P$3,I699)</f>
        <v>#VALUE!</v>
      </c>
      <c r="M699" t="e">
        <f ca="1">INDIRECT(ADDRESS($C699,M$5,,,Table!$A$1))</f>
        <v>#VALUE!</v>
      </c>
      <c r="O699" t="str">
        <f t="shared" si="308"/>
        <v/>
      </c>
      <c r="Q699" t="str">
        <f t="shared" si="309"/>
        <v/>
      </c>
      <c r="S699" t="str">
        <f ca="1">IFERROR(VLOOKUP(M699,Racks!$H$4:$M$30,Racks!$I$2),"")</f>
        <v/>
      </c>
      <c r="T699" t="str">
        <f ca="1">IFERROR(VLOOKUP(M699,Racks!$H$4:$M$30,Racks!$K$2),"")</f>
        <v/>
      </c>
      <c r="U699" t="str">
        <f t="shared" si="310"/>
        <v/>
      </c>
      <c r="V699" t="str">
        <f>CONCATENATE(Names!$C$17,Names!$N$3,U699)</f>
        <v>PRLTCB-</v>
      </c>
      <c r="Y699" t="str">
        <f>IF(OR(W699=Dev!$GJ$82, W699=Dev!$GJ$83, W699=Dev!$GJ$84, W699=Dev!$GJ$85, W699=Dev!$GJ$86, W699=Dev!$GJ$87, W699=Dev!$GJ$88, W699=Dev!$GJ$89, W699=Dev!$GG$82, W699=Dev!$GG$83, W699=Dev!$GG$84, W699=Dev!$GG$85, W699=Dev!$GG$86),Names!$C$10,                   IF(OR(W699=Dev!$GJ$90, W699=Dev!$GJ$91, W699=Dev!$GJ$92, W699=Dev!$GJ$93, W699=Dev!$GJ$94, W699=Dev!$GJ$95, W699=Dev!$GJ$96, W699=Dev!$GJ$97, W699=Dev!$GH$82), Names!$C$11,""))</f>
        <v/>
      </c>
      <c r="Z699" t="str">
        <f ca="1">IFERROR(VLOOKUP(M699,Racks!$H$4:$M$30,6),"")</f>
        <v/>
      </c>
      <c r="AA699" t="str">
        <f>IF(R699="","",CONCATENATE(S699,Names!$H$3,T699,Names!$J$3,Names!$K$3,Names!$L$3,V699))</f>
        <v/>
      </c>
      <c r="AB699" t="str">
        <f>IF(R699="","",CONCATENATE(V699,Names!$P$3,W699))</f>
        <v/>
      </c>
      <c r="AD699" t="str">
        <f t="shared" si="289"/>
        <v>CREATE</v>
      </c>
      <c r="AF699" t="str">
        <f t="shared" si="297"/>
        <v>??</v>
      </c>
      <c r="AH699" t="e">
        <f t="shared" ca="1" si="298"/>
        <v>#VALUE!</v>
      </c>
      <c r="AI699" t="str">
        <f t="shared" si="290"/>
        <v>AT</v>
      </c>
      <c r="AK699" t="str">
        <f t="shared" si="299"/>
        <v>??</v>
      </c>
      <c r="AM699" t="e">
        <f t="shared" ca="1" si="300"/>
        <v>#VALUE!</v>
      </c>
      <c r="AN699" t="str">
        <f t="shared" si="301"/>
        <v/>
      </c>
      <c r="AO699" t="str">
        <f t="shared" si="291"/>
        <v>KG</v>
      </c>
      <c r="AP699" t="str">
        <f t="shared" ca="1" si="302"/>
        <v/>
      </c>
      <c r="AQ699" t="str">
        <f t="shared" si="303"/>
        <v>??</v>
      </c>
      <c r="AS699" t="str">
        <f t="shared" si="304"/>
        <v/>
      </c>
      <c r="AT699" t="e">
        <f t="shared" ca="1" si="305"/>
        <v>#VALUE!</v>
      </c>
      <c r="AU699">
        <f t="shared" si="292"/>
        <v>5</v>
      </c>
      <c r="AV699" t="str">
        <f t="shared" si="306"/>
        <v>??</v>
      </c>
      <c r="AX699" t="str">
        <f t="shared" si="293"/>
        <v>staffanekstrom</v>
      </c>
      <c r="AY699" t="str">
        <f t="shared" si="294"/>
        <v>INSERTED</v>
      </c>
      <c r="AZ699" t="str">
        <f t="shared" si="295"/>
        <v/>
      </c>
      <c r="BD699" t="str">
        <f t="shared" si="296"/>
        <v>YES</v>
      </c>
      <c r="BF699" t="e">
        <f t="shared" ca="1" si="307"/>
        <v>#VALUE!</v>
      </c>
    </row>
    <row r="700" spans="1:58">
      <c r="A700">
        <v>694</v>
      </c>
      <c r="D700" s="1" t="e">
        <f ca="1">INDIRECT(ADDRESS($C700,D$5,,,Table!$A$1))</f>
        <v>#VALUE!</v>
      </c>
      <c r="E700" t="e">
        <f ca="1">INDIRECT(ADDRESS($C700,E$5,,,Table!$A$1))</f>
        <v>#VALUE!</v>
      </c>
      <c r="F700" t="e">
        <f ca="1">INDIRECT(ADDRESS($C700,F$5,,,Table!$A$1))</f>
        <v>#VALUE!</v>
      </c>
      <c r="G700" t="e">
        <f ca="1">INDIRECT(ADDRESS($C700,G$5,,,Table!$A$1))</f>
        <v>#VALUE!</v>
      </c>
      <c r="H700" t="e">
        <f ca="1">INDIRECT(ADDRESS($C700,H$5,,,Table!$A$1))</f>
        <v>#VALUE!</v>
      </c>
      <c r="J700" t="str">
        <f>IF(OR(I700=Dev!$CU$46, I700=Dev!$CU$47, I700=Dev!$CU$48, I700=Dev!$CU$49, I700=Dev!$CU$50, I700=Dev!$CU$51, I700=Dev!$CU$52, I700=Dev!$CU$53, I700=Dev!$CR$48, I700=Dev!$CR$49),$C$3,                                                                  IF(OR(I700=Dev!$CU$54, I700=Dev!$CU$55, I700=Dev!$CU$56, I700=Dev!$CU$57, I700=Dev!$CU$58, I700=Dev!$CU$59, I700=Dev!$CS$48), $D$3,""))</f>
        <v/>
      </c>
      <c r="K700" t="e">
        <f ca="1">CONCATENATE(E700,Names!$P$3,I700)</f>
        <v>#VALUE!</v>
      </c>
      <c r="M700" t="e">
        <f ca="1">INDIRECT(ADDRESS($C700,M$5,,,Table!$A$1))</f>
        <v>#VALUE!</v>
      </c>
      <c r="O700" t="str">
        <f t="shared" si="308"/>
        <v/>
      </c>
      <c r="Q700" t="str">
        <f t="shared" si="309"/>
        <v/>
      </c>
      <c r="S700" t="str">
        <f ca="1">IFERROR(VLOOKUP(M700,Racks!$H$4:$M$30,Racks!$I$2),"")</f>
        <v/>
      </c>
      <c r="T700" t="str">
        <f ca="1">IFERROR(VLOOKUP(M700,Racks!$H$4:$M$30,Racks!$K$2),"")</f>
        <v/>
      </c>
      <c r="U700" t="str">
        <f t="shared" si="310"/>
        <v/>
      </c>
      <c r="V700" t="str">
        <f>CONCATENATE(Names!$C$17,Names!$N$3,U700)</f>
        <v>PRLTCB-</v>
      </c>
      <c r="Y700" t="str">
        <f>IF(OR(W700=Dev!$GJ$82, W700=Dev!$GJ$83, W700=Dev!$GJ$84, W700=Dev!$GJ$85, W700=Dev!$GJ$86, W700=Dev!$GJ$87, W700=Dev!$GJ$88, W700=Dev!$GJ$89, W700=Dev!$GG$82, W700=Dev!$GG$83, W700=Dev!$GG$84, W700=Dev!$GG$85, W700=Dev!$GG$86),Names!$C$10,                   IF(OR(W700=Dev!$GJ$90, W700=Dev!$GJ$91, W700=Dev!$GJ$92, W700=Dev!$GJ$93, W700=Dev!$GJ$94, W700=Dev!$GJ$95, W700=Dev!$GJ$96, W700=Dev!$GJ$97, W700=Dev!$GH$82), Names!$C$11,""))</f>
        <v/>
      </c>
      <c r="Z700" t="str">
        <f ca="1">IFERROR(VLOOKUP(M700,Racks!$H$4:$M$30,6),"")</f>
        <v/>
      </c>
      <c r="AA700" t="str">
        <f>IF(R700="","",CONCATENATE(S700,Names!$H$3,T700,Names!$J$3,Names!$K$3,Names!$L$3,V700))</f>
        <v/>
      </c>
      <c r="AB700" t="str">
        <f>IF(R700="","",CONCATENATE(V700,Names!$P$3,W700))</f>
        <v/>
      </c>
      <c r="AD700" t="str">
        <f t="shared" si="289"/>
        <v>CREATE</v>
      </c>
      <c r="AF700" t="str">
        <f t="shared" si="297"/>
        <v>??</v>
      </c>
      <c r="AH700" t="e">
        <f t="shared" ca="1" si="298"/>
        <v>#VALUE!</v>
      </c>
      <c r="AI700" t="str">
        <f t="shared" si="290"/>
        <v>AT</v>
      </c>
      <c r="AK700" t="str">
        <f t="shared" si="299"/>
        <v>??</v>
      </c>
      <c r="AM700" t="e">
        <f t="shared" ca="1" si="300"/>
        <v>#VALUE!</v>
      </c>
      <c r="AN700" t="str">
        <f t="shared" si="301"/>
        <v/>
      </c>
      <c r="AO700" t="str">
        <f t="shared" si="291"/>
        <v>KG</v>
      </c>
      <c r="AP700" t="str">
        <f t="shared" ca="1" si="302"/>
        <v/>
      </c>
      <c r="AQ700" t="str">
        <f t="shared" si="303"/>
        <v>??</v>
      </c>
      <c r="AS700" t="str">
        <f t="shared" si="304"/>
        <v/>
      </c>
      <c r="AT700" t="e">
        <f t="shared" ca="1" si="305"/>
        <v>#VALUE!</v>
      </c>
      <c r="AU700">
        <f t="shared" si="292"/>
        <v>5</v>
      </c>
      <c r="AV700" t="str">
        <f t="shared" si="306"/>
        <v>??</v>
      </c>
      <c r="AX700" t="str">
        <f t="shared" si="293"/>
        <v>staffanekstrom</v>
      </c>
      <c r="AY700" t="str">
        <f t="shared" si="294"/>
        <v>INSERTED</v>
      </c>
      <c r="AZ700" t="str">
        <f t="shared" si="295"/>
        <v/>
      </c>
      <c r="BD700" t="str">
        <f t="shared" si="296"/>
        <v>YES</v>
      </c>
      <c r="BF700" t="e">
        <f t="shared" ca="1" si="307"/>
        <v>#VALUE!</v>
      </c>
    </row>
    <row r="701" spans="1:58">
      <c r="A701">
        <v>695</v>
      </c>
      <c r="D701" s="1" t="e">
        <f ca="1">INDIRECT(ADDRESS($C701,D$5,,,Table!$A$1))</f>
        <v>#VALUE!</v>
      </c>
      <c r="E701" t="e">
        <f ca="1">INDIRECT(ADDRESS($C701,E$5,,,Table!$A$1))</f>
        <v>#VALUE!</v>
      </c>
      <c r="F701" t="e">
        <f ca="1">INDIRECT(ADDRESS($C701,F$5,,,Table!$A$1))</f>
        <v>#VALUE!</v>
      </c>
      <c r="G701" t="e">
        <f ca="1">INDIRECT(ADDRESS($C701,G$5,,,Table!$A$1))</f>
        <v>#VALUE!</v>
      </c>
      <c r="H701" t="e">
        <f ca="1">INDIRECT(ADDRESS($C701,H$5,,,Table!$A$1))</f>
        <v>#VALUE!</v>
      </c>
      <c r="J701" t="str">
        <f>IF(OR(I701=Dev!$CU$46, I701=Dev!$CU$47, I701=Dev!$CU$48, I701=Dev!$CU$49, I701=Dev!$CU$50, I701=Dev!$CU$51, I701=Dev!$CU$52, I701=Dev!$CU$53, I701=Dev!$CR$48, I701=Dev!$CR$49),$C$3,                                                                  IF(OR(I701=Dev!$CU$54, I701=Dev!$CU$55, I701=Dev!$CU$56, I701=Dev!$CU$57, I701=Dev!$CU$58, I701=Dev!$CU$59, I701=Dev!$CS$48), $D$3,""))</f>
        <v/>
      </c>
      <c r="K701" t="e">
        <f ca="1">CONCATENATE(E701,Names!$P$3,I701)</f>
        <v>#VALUE!</v>
      </c>
      <c r="M701" t="e">
        <f ca="1">INDIRECT(ADDRESS($C701,M$5,,,Table!$A$1))</f>
        <v>#VALUE!</v>
      </c>
      <c r="O701" t="str">
        <f t="shared" si="308"/>
        <v/>
      </c>
      <c r="Q701" t="str">
        <f t="shared" si="309"/>
        <v/>
      </c>
      <c r="S701" t="str">
        <f ca="1">IFERROR(VLOOKUP(M701,Racks!$H$4:$M$30,Racks!$I$2),"")</f>
        <v/>
      </c>
      <c r="T701" t="str">
        <f ca="1">IFERROR(VLOOKUP(M701,Racks!$H$4:$M$30,Racks!$K$2),"")</f>
        <v/>
      </c>
      <c r="U701" t="str">
        <f t="shared" si="310"/>
        <v/>
      </c>
      <c r="V701" t="str">
        <f>CONCATENATE(Names!$C$17,Names!$N$3,U701)</f>
        <v>PRLTCB-</v>
      </c>
      <c r="Y701" t="str">
        <f>IF(OR(W701=Dev!$GJ$82, W701=Dev!$GJ$83, W701=Dev!$GJ$84, W701=Dev!$GJ$85, W701=Dev!$GJ$86, W701=Dev!$GJ$87, W701=Dev!$GJ$88, W701=Dev!$GJ$89, W701=Dev!$GG$82, W701=Dev!$GG$83, W701=Dev!$GG$84, W701=Dev!$GG$85, W701=Dev!$GG$86),Names!$C$10,                   IF(OR(W701=Dev!$GJ$90, W701=Dev!$GJ$91, W701=Dev!$GJ$92, W701=Dev!$GJ$93, W701=Dev!$GJ$94, W701=Dev!$GJ$95, W701=Dev!$GJ$96, W701=Dev!$GJ$97, W701=Dev!$GH$82), Names!$C$11,""))</f>
        <v/>
      </c>
      <c r="Z701" t="str">
        <f ca="1">IFERROR(VLOOKUP(M701,Racks!$H$4:$M$30,6),"")</f>
        <v/>
      </c>
      <c r="AA701" t="str">
        <f>IF(R701="","",CONCATENATE(S701,Names!$H$3,T701,Names!$J$3,Names!$K$3,Names!$L$3,V701))</f>
        <v/>
      </c>
      <c r="AB701" t="str">
        <f>IF(R701="","",CONCATENATE(V701,Names!$P$3,W701))</f>
        <v/>
      </c>
      <c r="AD701" t="str">
        <f t="shared" si="289"/>
        <v>CREATE</v>
      </c>
      <c r="AF701" t="str">
        <f t="shared" si="297"/>
        <v>??</v>
      </c>
      <c r="AH701" t="e">
        <f t="shared" ca="1" si="298"/>
        <v>#VALUE!</v>
      </c>
      <c r="AI701" t="str">
        <f t="shared" si="290"/>
        <v>AT</v>
      </c>
      <c r="AK701" t="str">
        <f t="shared" si="299"/>
        <v>??</v>
      </c>
      <c r="AM701" t="e">
        <f t="shared" ca="1" si="300"/>
        <v>#VALUE!</v>
      </c>
      <c r="AN701" t="str">
        <f t="shared" si="301"/>
        <v/>
      </c>
      <c r="AO701" t="str">
        <f t="shared" si="291"/>
        <v>KG</v>
      </c>
      <c r="AP701" t="str">
        <f t="shared" ca="1" si="302"/>
        <v/>
      </c>
      <c r="AQ701" t="str">
        <f t="shared" si="303"/>
        <v>??</v>
      </c>
      <c r="AS701" t="str">
        <f t="shared" si="304"/>
        <v/>
      </c>
      <c r="AT701" t="e">
        <f t="shared" ca="1" si="305"/>
        <v>#VALUE!</v>
      </c>
      <c r="AU701">
        <f t="shared" si="292"/>
        <v>5</v>
      </c>
      <c r="AV701" t="str">
        <f t="shared" si="306"/>
        <v>??</v>
      </c>
      <c r="AX701" t="str">
        <f t="shared" si="293"/>
        <v>staffanekstrom</v>
      </c>
      <c r="AY701" t="str">
        <f t="shared" si="294"/>
        <v>INSERTED</v>
      </c>
      <c r="AZ701" t="str">
        <f t="shared" si="295"/>
        <v/>
      </c>
      <c r="BD701" t="str">
        <f t="shared" si="296"/>
        <v>YES</v>
      </c>
      <c r="BF701" t="e">
        <f t="shared" ca="1" si="307"/>
        <v>#VALUE!</v>
      </c>
    </row>
    <row r="702" spans="1:58">
      <c r="A702">
        <v>696</v>
      </c>
      <c r="D702" s="1" t="e">
        <f ca="1">INDIRECT(ADDRESS($C702,D$5,,,Table!$A$1))</f>
        <v>#VALUE!</v>
      </c>
      <c r="E702" t="e">
        <f ca="1">INDIRECT(ADDRESS($C702,E$5,,,Table!$A$1))</f>
        <v>#VALUE!</v>
      </c>
      <c r="F702" t="e">
        <f ca="1">INDIRECT(ADDRESS($C702,F$5,,,Table!$A$1))</f>
        <v>#VALUE!</v>
      </c>
      <c r="G702" t="e">
        <f ca="1">INDIRECT(ADDRESS($C702,G$5,,,Table!$A$1))</f>
        <v>#VALUE!</v>
      </c>
      <c r="H702" t="e">
        <f ca="1">INDIRECT(ADDRESS($C702,H$5,,,Table!$A$1))</f>
        <v>#VALUE!</v>
      </c>
      <c r="J702" t="str">
        <f>IF(OR(I702=Dev!$CU$46, I702=Dev!$CU$47, I702=Dev!$CU$48, I702=Dev!$CU$49, I702=Dev!$CU$50, I702=Dev!$CU$51, I702=Dev!$CU$52, I702=Dev!$CU$53, I702=Dev!$CR$48, I702=Dev!$CR$49),$C$3,                                                                  IF(OR(I702=Dev!$CU$54, I702=Dev!$CU$55, I702=Dev!$CU$56, I702=Dev!$CU$57, I702=Dev!$CU$58, I702=Dev!$CU$59, I702=Dev!$CS$48), $D$3,""))</f>
        <v/>
      </c>
      <c r="K702" t="e">
        <f ca="1">CONCATENATE(E702,Names!$P$3,I702)</f>
        <v>#VALUE!</v>
      </c>
      <c r="M702" t="e">
        <f ca="1">INDIRECT(ADDRESS($C702,M$5,,,Table!$A$1))</f>
        <v>#VALUE!</v>
      </c>
      <c r="O702" t="str">
        <f t="shared" si="308"/>
        <v/>
      </c>
      <c r="Q702" t="str">
        <f t="shared" si="309"/>
        <v/>
      </c>
      <c r="S702" t="str">
        <f ca="1">IFERROR(VLOOKUP(M702,Racks!$H$4:$M$30,Racks!$I$2),"")</f>
        <v/>
      </c>
      <c r="T702" t="str">
        <f ca="1">IFERROR(VLOOKUP(M702,Racks!$H$4:$M$30,Racks!$K$2),"")</f>
        <v/>
      </c>
      <c r="U702" t="str">
        <f t="shared" si="310"/>
        <v/>
      </c>
      <c r="V702" t="str">
        <f>CONCATENATE(Names!$C$17,Names!$N$3,U702)</f>
        <v>PRLTCB-</v>
      </c>
      <c r="Y702" t="str">
        <f>IF(OR(W702=Dev!$GJ$82, W702=Dev!$GJ$83, W702=Dev!$GJ$84, W702=Dev!$GJ$85, W702=Dev!$GJ$86, W702=Dev!$GJ$87, W702=Dev!$GJ$88, W702=Dev!$GJ$89, W702=Dev!$GG$82, W702=Dev!$GG$83, W702=Dev!$GG$84, W702=Dev!$GG$85, W702=Dev!$GG$86),Names!$C$10,                   IF(OR(W702=Dev!$GJ$90, W702=Dev!$GJ$91, W702=Dev!$GJ$92, W702=Dev!$GJ$93, W702=Dev!$GJ$94, W702=Dev!$GJ$95, W702=Dev!$GJ$96, W702=Dev!$GJ$97, W702=Dev!$GH$82), Names!$C$11,""))</f>
        <v/>
      </c>
      <c r="Z702" t="str">
        <f ca="1">IFERROR(VLOOKUP(M702,Racks!$H$4:$M$30,6),"")</f>
        <v/>
      </c>
      <c r="AA702" t="str">
        <f>IF(R702="","",CONCATENATE(S702,Names!$H$3,T702,Names!$J$3,Names!$K$3,Names!$L$3,V702))</f>
        <v/>
      </c>
      <c r="AB702" t="str">
        <f>IF(R702="","",CONCATENATE(V702,Names!$P$3,W702))</f>
        <v/>
      </c>
      <c r="AD702" t="str">
        <f t="shared" si="289"/>
        <v>CREATE</v>
      </c>
      <c r="AF702" t="str">
        <f t="shared" si="297"/>
        <v>??</v>
      </c>
      <c r="AH702" t="e">
        <f t="shared" ca="1" si="298"/>
        <v>#VALUE!</v>
      </c>
      <c r="AI702" t="str">
        <f t="shared" si="290"/>
        <v>AT</v>
      </c>
      <c r="AK702" t="str">
        <f t="shared" si="299"/>
        <v>??</v>
      </c>
      <c r="AM702" t="e">
        <f t="shared" ca="1" si="300"/>
        <v>#VALUE!</v>
      </c>
      <c r="AN702" t="str">
        <f t="shared" si="301"/>
        <v/>
      </c>
      <c r="AO702" t="str">
        <f t="shared" si="291"/>
        <v>KG</v>
      </c>
      <c r="AP702" t="str">
        <f t="shared" ca="1" si="302"/>
        <v/>
      </c>
      <c r="AQ702" t="str">
        <f t="shared" si="303"/>
        <v>??</v>
      </c>
      <c r="AS702" t="str">
        <f t="shared" si="304"/>
        <v/>
      </c>
      <c r="AT702" t="e">
        <f t="shared" ca="1" si="305"/>
        <v>#VALUE!</v>
      </c>
      <c r="AU702">
        <f t="shared" si="292"/>
        <v>5</v>
      </c>
      <c r="AV702" t="str">
        <f t="shared" si="306"/>
        <v>??</v>
      </c>
      <c r="AX702" t="str">
        <f t="shared" si="293"/>
        <v>staffanekstrom</v>
      </c>
      <c r="AY702" t="str">
        <f t="shared" si="294"/>
        <v>INSERTED</v>
      </c>
      <c r="AZ702" t="str">
        <f t="shared" si="295"/>
        <v/>
      </c>
      <c r="BD702" t="str">
        <f t="shared" si="296"/>
        <v>YES</v>
      </c>
      <c r="BF702" t="e">
        <f t="shared" ca="1" si="307"/>
        <v>#VALUE!</v>
      </c>
    </row>
    <row r="703" spans="1:58">
      <c r="A703">
        <v>697</v>
      </c>
      <c r="D703" s="1" t="e">
        <f ca="1">INDIRECT(ADDRESS($C703,D$5,,,Table!$A$1))</f>
        <v>#VALUE!</v>
      </c>
      <c r="E703" t="e">
        <f ca="1">INDIRECT(ADDRESS($C703,E$5,,,Table!$A$1))</f>
        <v>#VALUE!</v>
      </c>
      <c r="F703" t="e">
        <f ca="1">INDIRECT(ADDRESS($C703,F$5,,,Table!$A$1))</f>
        <v>#VALUE!</v>
      </c>
      <c r="G703" t="e">
        <f ca="1">INDIRECT(ADDRESS($C703,G$5,,,Table!$A$1))</f>
        <v>#VALUE!</v>
      </c>
      <c r="H703" t="e">
        <f ca="1">INDIRECT(ADDRESS($C703,H$5,,,Table!$A$1))</f>
        <v>#VALUE!</v>
      </c>
      <c r="J703" t="str">
        <f>IF(OR(I703=Dev!$CU$46, I703=Dev!$CU$47, I703=Dev!$CU$48, I703=Dev!$CU$49, I703=Dev!$CU$50, I703=Dev!$CU$51, I703=Dev!$CU$52, I703=Dev!$CU$53, I703=Dev!$CR$48, I703=Dev!$CR$49),$C$3,                                                                  IF(OR(I703=Dev!$CU$54, I703=Dev!$CU$55, I703=Dev!$CU$56, I703=Dev!$CU$57, I703=Dev!$CU$58, I703=Dev!$CU$59, I703=Dev!$CS$48), $D$3,""))</f>
        <v/>
      </c>
      <c r="K703" t="e">
        <f ca="1">CONCATENATE(E703,Names!$P$3,I703)</f>
        <v>#VALUE!</v>
      </c>
      <c r="M703" t="e">
        <f ca="1">INDIRECT(ADDRESS($C703,M$5,,,Table!$A$1))</f>
        <v>#VALUE!</v>
      </c>
      <c r="O703" t="str">
        <f t="shared" si="308"/>
        <v/>
      </c>
      <c r="Q703" t="str">
        <f t="shared" si="309"/>
        <v/>
      </c>
      <c r="S703" t="str">
        <f ca="1">IFERROR(VLOOKUP(M703,Racks!$H$4:$M$30,Racks!$I$2),"")</f>
        <v/>
      </c>
      <c r="T703" t="str">
        <f ca="1">IFERROR(VLOOKUP(M703,Racks!$H$4:$M$30,Racks!$K$2),"")</f>
        <v/>
      </c>
      <c r="U703" t="str">
        <f t="shared" si="310"/>
        <v/>
      </c>
      <c r="V703" t="str">
        <f>CONCATENATE(Names!$C$17,Names!$N$3,U703)</f>
        <v>PRLTCB-</v>
      </c>
      <c r="Y703" t="str">
        <f>IF(OR(W703=Dev!$GJ$82, W703=Dev!$GJ$83, W703=Dev!$GJ$84, W703=Dev!$GJ$85, W703=Dev!$GJ$86, W703=Dev!$GJ$87, W703=Dev!$GJ$88, W703=Dev!$GJ$89, W703=Dev!$GG$82, W703=Dev!$GG$83, W703=Dev!$GG$84, W703=Dev!$GG$85, W703=Dev!$GG$86),Names!$C$10,                   IF(OR(W703=Dev!$GJ$90, W703=Dev!$GJ$91, W703=Dev!$GJ$92, W703=Dev!$GJ$93, W703=Dev!$GJ$94, W703=Dev!$GJ$95, W703=Dev!$GJ$96, W703=Dev!$GJ$97, W703=Dev!$GH$82), Names!$C$11,""))</f>
        <v/>
      </c>
      <c r="Z703" t="str">
        <f ca="1">IFERROR(VLOOKUP(M703,Racks!$H$4:$M$30,6),"")</f>
        <v/>
      </c>
      <c r="AA703" t="str">
        <f>IF(R703="","",CONCATENATE(S703,Names!$H$3,T703,Names!$J$3,Names!$K$3,Names!$L$3,V703))</f>
        <v/>
      </c>
      <c r="AB703" t="str">
        <f>IF(R703="","",CONCATENATE(V703,Names!$P$3,W703))</f>
        <v/>
      </c>
      <c r="AD703" t="str">
        <f t="shared" si="289"/>
        <v>CREATE</v>
      </c>
      <c r="AF703" t="str">
        <f t="shared" si="297"/>
        <v>??</v>
      </c>
      <c r="AH703" t="e">
        <f t="shared" ca="1" si="298"/>
        <v>#VALUE!</v>
      </c>
      <c r="AI703" t="str">
        <f t="shared" si="290"/>
        <v>AT</v>
      </c>
      <c r="AK703" t="str">
        <f t="shared" si="299"/>
        <v>??</v>
      </c>
      <c r="AM703" t="e">
        <f t="shared" ca="1" si="300"/>
        <v>#VALUE!</v>
      </c>
      <c r="AN703" t="str">
        <f t="shared" si="301"/>
        <v/>
      </c>
      <c r="AO703" t="str">
        <f t="shared" si="291"/>
        <v>KG</v>
      </c>
      <c r="AP703" t="str">
        <f t="shared" ca="1" si="302"/>
        <v/>
      </c>
      <c r="AQ703" t="str">
        <f t="shared" si="303"/>
        <v>??</v>
      </c>
      <c r="AS703" t="str">
        <f t="shared" si="304"/>
        <v/>
      </c>
      <c r="AT703" t="e">
        <f t="shared" ca="1" si="305"/>
        <v>#VALUE!</v>
      </c>
      <c r="AU703">
        <f t="shared" si="292"/>
        <v>5</v>
      </c>
      <c r="AV703" t="str">
        <f t="shared" si="306"/>
        <v>??</v>
      </c>
      <c r="AX703" t="str">
        <f t="shared" si="293"/>
        <v>staffanekstrom</v>
      </c>
      <c r="AY703" t="str">
        <f t="shared" si="294"/>
        <v>INSERTED</v>
      </c>
      <c r="AZ703" t="str">
        <f t="shared" si="295"/>
        <v/>
      </c>
      <c r="BD703" t="str">
        <f t="shared" si="296"/>
        <v>YES</v>
      </c>
      <c r="BF703" t="e">
        <f t="shared" ca="1" si="307"/>
        <v>#VALUE!</v>
      </c>
    </row>
    <row r="704" spans="1:58">
      <c r="A704">
        <v>698</v>
      </c>
      <c r="D704" s="1" t="e">
        <f ca="1">INDIRECT(ADDRESS($C704,D$5,,,Table!$A$1))</f>
        <v>#VALUE!</v>
      </c>
      <c r="E704" t="e">
        <f ca="1">INDIRECT(ADDRESS($C704,E$5,,,Table!$A$1))</f>
        <v>#VALUE!</v>
      </c>
      <c r="F704" t="e">
        <f ca="1">INDIRECT(ADDRESS($C704,F$5,,,Table!$A$1))</f>
        <v>#VALUE!</v>
      </c>
      <c r="G704" t="e">
        <f ca="1">INDIRECT(ADDRESS($C704,G$5,,,Table!$A$1))</f>
        <v>#VALUE!</v>
      </c>
      <c r="H704" t="e">
        <f ca="1">INDIRECT(ADDRESS($C704,H$5,,,Table!$A$1))</f>
        <v>#VALUE!</v>
      </c>
      <c r="J704" t="str">
        <f>IF(OR(I704=Dev!$CU$46, I704=Dev!$CU$47, I704=Dev!$CU$48, I704=Dev!$CU$49, I704=Dev!$CU$50, I704=Dev!$CU$51, I704=Dev!$CU$52, I704=Dev!$CU$53, I704=Dev!$CR$48, I704=Dev!$CR$49),$C$3,                                                                  IF(OR(I704=Dev!$CU$54, I704=Dev!$CU$55, I704=Dev!$CU$56, I704=Dev!$CU$57, I704=Dev!$CU$58, I704=Dev!$CU$59, I704=Dev!$CS$48), $D$3,""))</f>
        <v/>
      </c>
      <c r="K704" t="e">
        <f ca="1">CONCATENATE(E704,Names!$P$3,I704)</f>
        <v>#VALUE!</v>
      </c>
      <c r="M704" t="e">
        <f ca="1">INDIRECT(ADDRESS($C704,M$5,,,Table!$A$1))</f>
        <v>#VALUE!</v>
      </c>
      <c r="O704" t="str">
        <f t="shared" si="308"/>
        <v/>
      </c>
      <c r="Q704" t="str">
        <f t="shared" si="309"/>
        <v/>
      </c>
      <c r="S704" t="str">
        <f ca="1">IFERROR(VLOOKUP(M704,Racks!$H$4:$M$30,Racks!$I$2),"")</f>
        <v/>
      </c>
      <c r="T704" t="str">
        <f ca="1">IFERROR(VLOOKUP(M704,Racks!$H$4:$M$30,Racks!$K$2),"")</f>
        <v/>
      </c>
      <c r="U704" t="str">
        <f t="shared" si="310"/>
        <v/>
      </c>
      <c r="V704" t="str">
        <f>CONCATENATE(Names!$C$17,Names!$N$3,U704)</f>
        <v>PRLTCB-</v>
      </c>
      <c r="Y704" t="str">
        <f>IF(OR(W704=Dev!$GJ$82, W704=Dev!$GJ$83, W704=Dev!$GJ$84, W704=Dev!$GJ$85, W704=Dev!$GJ$86, W704=Dev!$GJ$87, W704=Dev!$GJ$88, W704=Dev!$GJ$89, W704=Dev!$GG$82, W704=Dev!$GG$83, W704=Dev!$GG$84, W704=Dev!$GG$85, W704=Dev!$GG$86),Names!$C$10,                   IF(OR(W704=Dev!$GJ$90, W704=Dev!$GJ$91, W704=Dev!$GJ$92, W704=Dev!$GJ$93, W704=Dev!$GJ$94, W704=Dev!$GJ$95, W704=Dev!$GJ$96, W704=Dev!$GJ$97, W704=Dev!$GH$82), Names!$C$11,""))</f>
        <v/>
      </c>
      <c r="Z704" t="str">
        <f ca="1">IFERROR(VLOOKUP(M704,Racks!$H$4:$M$30,6),"")</f>
        <v/>
      </c>
      <c r="AA704" t="str">
        <f>IF(R704="","",CONCATENATE(S704,Names!$H$3,T704,Names!$J$3,Names!$K$3,Names!$L$3,V704))</f>
        <v/>
      </c>
      <c r="AB704" t="str">
        <f>IF(R704="","",CONCATENATE(V704,Names!$P$3,W704))</f>
        <v/>
      </c>
      <c r="AD704" t="str">
        <f t="shared" si="289"/>
        <v>CREATE</v>
      </c>
      <c r="AF704" t="str">
        <f t="shared" si="297"/>
        <v>??</v>
      </c>
      <c r="AH704" t="e">
        <f t="shared" ca="1" si="298"/>
        <v>#VALUE!</v>
      </c>
      <c r="AI704" t="str">
        <f t="shared" si="290"/>
        <v>AT</v>
      </c>
      <c r="AK704" t="str">
        <f t="shared" si="299"/>
        <v>??</v>
      </c>
      <c r="AM704" t="e">
        <f t="shared" ca="1" si="300"/>
        <v>#VALUE!</v>
      </c>
      <c r="AN704" t="str">
        <f t="shared" si="301"/>
        <v/>
      </c>
      <c r="AO704" t="str">
        <f t="shared" si="291"/>
        <v>KG</v>
      </c>
      <c r="AP704" t="str">
        <f t="shared" ca="1" si="302"/>
        <v/>
      </c>
      <c r="AQ704" t="str">
        <f t="shared" si="303"/>
        <v>??</v>
      </c>
      <c r="AS704" t="str">
        <f t="shared" si="304"/>
        <v/>
      </c>
      <c r="AT704" t="e">
        <f t="shared" ca="1" si="305"/>
        <v>#VALUE!</v>
      </c>
      <c r="AU704">
        <f t="shared" si="292"/>
        <v>5</v>
      </c>
      <c r="AV704" t="str">
        <f t="shared" si="306"/>
        <v>??</v>
      </c>
      <c r="AX704" t="str">
        <f t="shared" si="293"/>
        <v>staffanekstrom</v>
      </c>
      <c r="AY704" t="str">
        <f t="shared" si="294"/>
        <v>INSERTED</v>
      </c>
      <c r="AZ704" t="str">
        <f t="shared" si="295"/>
        <v/>
      </c>
      <c r="BD704" t="str">
        <f t="shared" si="296"/>
        <v>YES</v>
      </c>
      <c r="BF704" t="e">
        <f t="shared" ca="1" si="307"/>
        <v>#VALUE!</v>
      </c>
    </row>
    <row r="705" spans="1:58">
      <c r="A705">
        <v>699</v>
      </c>
      <c r="D705" s="1" t="e">
        <f ca="1">INDIRECT(ADDRESS($C705,D$5,,,Table!$A$1))</f>
        <v>#VALUE!</v>
      </c>
      <c r="E705" t="e">
        <f ca="1">INDIRECT(ADDRESS($C705,E$5,,,Table!$A$1))</f>
        <v>#VALUE!</v>
      </c>
      <c r="F705" t="e">
        <f ca="1">INDIRECT(ADDRESS($C705,F$5,,,Table!$A$1))</f>
        <v>#VALUE!</v>
      </c>
      <c r="G705" t="e">
        <f ca="1">INDIRECT(ADDRESS($C705,G$5,,,Table!$A$1))</f>
        <v>#VALUE!</v>
      </c>
      <c r="H705" t="e">
        <f ca="1">INDIRECT(ADDRESS($C705,H$5,,,Table!$A$1))</f>
        <v>#VALUE!</v>
      </c>
      <c r="J705" t="str">
        <f>IF(OR(I705=Dev!$CU$46, I705=Dev!$CU$47, I705=Dev!$CU$48, I705=Dev!$CU$49, I705=Dev!$CU$50, I705=Dev!$CU$51, I705=Dev!$CU$52, I705=Dev!$CU$53, I705=Dev!$CR$48, I705=Dev!$CR$49),$C$3,                                                                  IF(OR(I705=Dev!$CU$54, I705=Dev!$CU$55, I705=Dev!$CU$56, I705=Dev!$CU$57, I705=Dev!$CU$58, I705=Dev!$CU$59, I705=Dev!$CS$48), $D$3,""))</f>
        <v/>
      </c>
      <c r="K705" t="e">
        <f ca="1">CONCATENATE(E705,Names!$P$3,I705)</f>
        <v>#VALUE!</v>
      </c>
      <c r="M705" t="e">
        <f ca="1">INDIRECT(ADDRESS($C705,M$5,,,Table!$A$1))</f>
        <v>#VALUE!</v>
      </c>
      <c r="O705" t="str">
        <f t="shared" si="308"/>
        <v/>
      </c>
      <c r="Q705" t="str">
        <f t="shared" si="309"/>
        <v/>
      </c>
      <c r="S705" t="str">
        <f ca="1">IFERROR(VLOOKUP(M705,Racks!$H$4:$M$30,Racks!$I$2),"")</f>
        <v/>
      </c>
      <c r="T705" t="str">
        <f ca="1">IFERROR(VLOOKUP(M705,Racks!$H$4:$M$30,Racks!$K$2),"")</f>
        <v/>
      </c>
      <c r="U705" t="str">
        <f t="shared" si="310"/>
        <v/>
      </c>
      <c r="V705" t="str">
        <f>CONCATENATE(Names!$C$17,Names!$N$3,U705)</f>
        <v>PRLTCB-</v>
      </c>
      <c r="Y705" t="str">
        <f>IF(OR(W705=Dev!$GJ$82, W705=Dev!$GJ$83, W705=Dev!$GJ$84, W705=Dev!$GJ$85, W705=Dev!$GJ$86, W705=Dev!$GJ$87, W705=Dev!$GJ$88, W705=Dev!$GJ$89, W705=Dev!$GG$82, W705=Dev!$GG$83, W705=Dev!$GG$84, W705=Dev!$GG$85, W705=Dev!$GG$86),Names!$C$10,                   IF(OR(W705=Dev!$GJ$90, W705=Dev!$GJ$91, W705=Dev!$GJ$92, W705=Dev!$GJ$93, W705=Dev!$GJ$94, W705=Dev!$GJ$95, W705=Dev!$GJ$96, W705=Dev!$GJ$97, W705=Dev!$GH$82), Names!$C$11,""))</f>
        <v/>
      </c>
      <c r="Z705" t="str">
        <f ca="1">IFERROR(VLOOKUP(M705,Racks!$H$4:$M$30,6),"")</f>
        <v/>
      </c>
      <c r="AA705" t="str">
        <f>IF(R705="","",CONCATENATE(S705,Names!$H$3,T705,Names!$J$3,Names!$K$3,Names!$L$3,V705))</f>
        <v/>
      </c>
      <c r="AB705" t="str">
        <f>IF(R705="","",CONCATENATE(V705,Names!$P$3,W705))</f>
        <v/>
      </c>
      <c r="AD705" t="str">
        <f t="shared" si="289"/>
        <v>CREATE</v>
      </c>
      <c r="AF705" t="str">
        <f t="shared" si="297"/>
        <v>??</v>
      </c>
      <c r="AH705" t="e">
        <f t="shared" ca="1" si="298"/>
        <v>#VALUE!</v>
      </c>
      <c r="AI705" t="str">
        <f t="shared" si="290"/>
        <v>AT</v>
      </c>
      <c r="AK705" t="str">
        <f t="shared" si="299"/>
        <v>??</v>
      </c>
      <c r="AM705" t="e">
        <f t="shared" ca="1" si="300"/>
        <v>#VALUE!</v>
      </c>
      <c r="AN705" t="str">
        <f t="shared" si="301"/>
        <v/>
      </c>
      <c r="AO705" t="str">
        <f t="shared" si="291"/>
        <v>KG</v>
      </c>
      <c r="AP705" t="str">
        <f t="shared" ca="1" si="302"/>
        <v/>
      </c>
      <c r="AQ705" t="str">
        <f t="shared" si="303"/>
        <v>??</v>
      </c>
      <c r="AS705" t="str">
        <f t="shared" si="304"/>
        <v/>
      </c>
      <c r="AT705" t="e">
        <f t="shared" ca="1" si="305"/>
        <v>#VALUE!</v>
      </c>
      <c r="AU705">
        <f t="shared" si="292"/>
        <v>5</v>
      </c>
      <c r="AV705" t="str">
        <f t="shared" si="306"/>
        <v>??</v>
      </c>
      <c r="AX705" t="str">
        <f t="shared" si="293"/>
        <v>staffanekstrom</v>
      </c>
      <c r="AY705" t="str">
        <f t="shared" si="294"/>
        <v>INSERTED</v>
      </c>
      <c r="AZ705" t="str">
        <f t="shared" si="295"/>
        <v/>
      </c>
      <c r="BD705" t="str">
        <f t="shared" si="296"/>
        <v>YES</v>
      </c>
      <c r="BF705" t="e">
        <f t="shared" ca="1" si="307"/>
        <v>#VALUE!</v>
      </c>
    </row>
    <row r="706" spans="1:58">
      <c r="A706">
        <v>700</v>
      </c>
      <c r="D706" s="1" t="e">
        <f ca="1">INDIRECT(ADDRESS($C706,D$5,,,Table!$A$1))</f>
        <v>#VALUE!</v>
      </c>
      <c r="E706" t="e">
        <f ca="1">INDIRECT(ADDRESS($C706,E$5,,,Table!$A$1))</f>
        <v>#VALUE!</v>
      </c>
      <c r="F706" t="e">
        <f ca="1">INDIRECT(ADDRESS($C706,F$5,,,Table!$A$1))</f>
        <v>#VALUE!</v>
      </c>
      <c r="G706" t="e">
        <f ca="1">INDIRECT(ADDRESS($C706,G$5,,,Table!$A$1))</f>
        <v>#VALUE!</v>
      </c>
      <c r="H706" t="e">
        <f ca="1">INDIRECT(ADDRESS($C706,H$5,,,Table!$A$1))</f>
        <v>#VALUE!</v>
      </c>
      <c r="J706" t="str">
        <f>IF(OR(I706=Dev!$CU$46, I706=Dev!$CU$47, I706=Dev!$CU$48, I706=Dev!$CU$49, I706=Dev!$CU$50, I706=Dev!$CU$51, I706=Dev!$CU$52, I706=Dev!$CU$53, I706=Dev!$CR$48, I706=Dev!$CR$49),$C$3,                                                                  IF(OR(I706=Dev!$CU$54, I706=Dev!$CU$55, I706=Dev!$CU$56, I706=Dev!$CU$57, I706=Dev!$CU$58, I706=Dev!$CU$59, I706=Dev!$CS$48), $D$3,""))</f>
        <v/>
      </c>
      <c r="K706" t="e">
        <f ca="1">CONCATENATE(E706,Names!$P$3,I706)</f>
        <v>#VALUE!</v>
      </c>
      <c r="M706" t="e">
        <f ca="1">INDIRECT(ADDRESS($C706,M$5,,,Table!$A$1))</f>
        <v>#VALUE!</v>
      </c>
      <c r="O706" t="str">
        <f t="shared" si="308"/>
        <v/>
      </c>
      <c r="Q706" t="str">
        <f t="shared" si="309"/>
        <v/>
      </c>
      <c r="S706" t="str">
        <f ca="1">IFERROR(VLOOKUP(M706,Racks!$H$4:$M$30,Racks!$I$2),"")</f>
        <v/>
      </c>
      <c r="T706" t="str">
        <f ca="1">IFERROR(VLOOKUP(M706,Racks!$H$4:$M$30,Racks!$K$2),"")</f>
        <v/>
      </c>
      <c r="U706" t="str">
        <f t="shared" si="310"/>
        <v/>
      </c>
      <c r="V706" t="str">
        <f>CONCATENATE(Names!$C$17,Names!$N$3,U706)</f>
        <v>PRLTCB-</v>
      </c>
      <c r="Y706" t="str">
        <f>IF(OR(W706=Dev!$GJ$82, W706=Dev!$GJ$83, W706=Dev!$GJ$84, W706=Dev!$GJ$85, W706=Dev!$GJ$86, W706=Dev!$GJ$87, W706=Dev!$GJ$88, W706=Dev!$GJ$89, W706=Dev!$GG$82, W706=Dev!$GG$83, W706=Dev!$GG$84, W706=Dev!$GG$85, W706=Dev!$GG$86),Names!$C$10,                   IF(OR(W706=Dev!$GJ$90, W706=Dev!$GJ$91, W706=Dev!$GJ$92, W706=Dev!$GJ$93, W706=Dev!$GJ$94, W706=Dev!$GJ$95, W706=Dev!$GJ$96, W706=Dev!$GJ$97, W706=Dev!$GH$82), Names!$C$11,""))</f>
        <v/>
      </c>
      <c r="Z706" t="str">
        <f ca="1">IFERROR(VLOOKUP(M706,Racks!$H$4:$M$30,6),"")</f>
        <v/>
      </c>
      <c r="AA706" t="str">
        <f>IF(R706="","",CONCATENATE(S706,Names!$H$3,T706,Names!$J$3,Names!$K$3,Names!$L$3,V706))</f>
        <v/>
      </c>
      <c r="AB706" t="str">
        <f>IF(R706="","",CONCATENATE(V706,Names!$P$3,W706))</f>
        <v/>
      </c>
      <c r="AD706" t="str">
        <f t="shared" si="289"/>
        <v>CREATE</v>
      </c>
      <c r="AF706" t="str">
        <f t="shared" si="297"/>
        <v>??</v>
      </c>
      <c r="AH706" t="e">
        <f t="shared" ca="1" si="298"/>
        <v>#VALUE!</v>
      </c>
      <c r="AI706" t="str">
        <f t="shared" si="290"/>
        <v>AT</v>
      </c>
      <c r="AK706" t="str">
        <f t="shared" si="299"/>
        <v>??</v>
      </c>
      <c r="AM706" t="e">
        <f t="shared" ca="1" si="300"/>
        <v>#VALUE!</v>
      </c>
      <c r="AN706" t="str">
        <f t="shared" si="301"/>
        <v/>
      </c>
      <c r="AO706" t="str">
        <f t="shared" si="291"/>
        <v>KG</v>
      </c>
      <c r="AP706" t="str">
        <f t="shared" ca="1" si="302"/>
        <v/>
      </c>
      <c r="AQ706" t="str">
        <f t="shared" si="303"/>
        <v>??</v>
      </c>
      <c r="AS706" t="str">
        <f t="shared" si="304"/>
        <v/>
      </c>
      <c r="AT706" t="e">
        <f t="shared" ca="1" si="305"/>
        <v>#VALUE!</v>
      </c>
      <c r="AU706">
        <f t="shared" si="292"/>
        <v>5</v>
      </c>
      <c r="AV706" t="str">
        <f t="shared" si="306"/>
        <v>??</v>
      </c>
      <c r="AX706" t="str">
        <f t="shared" si="293"/>
        <v>staffanekstrom</v>
      </c>
      <c r="AY706" t="str">
        <f t="shared" si="294"/>
        <v>INSERTED</v>
      </c>
      <c r="AZ706" t="str">
        <f t="shared" si="295"/>
        <v/>
      </c>
      <c r="BD706" t="str">
        <f t="shared" si="296"/>
        <v>YES</v>
      </c>
      <c r="BF706" t="e">
        <f t="shared" ca="1" si="307"/>
        <v>#VALUE!</v>
      </c>
    </row>
    <row r="707" spans="1:58">
      <c r="A707">
        <v>701</v>
      </c>
      <c r="D707" s="1" t="e">
        <f ca="1">INDIRECT(ADDRESS($C707,D$5,,,Table!$A$1))</f>
        <v>#VALUE!</v>
      </c>
      <c r="E707" t="e">
        <f ca="1">INDIRECT(ADDRESS($C707,E$5,,,Table!$A$1))</f>
        <v>#VALUE!</v>
      </c>
      <c r="F707" t="e">
        <f ca="1">INDIRECT(ADDRESS($C707,F$5,,,Table!$A$1))</f>
        <v>#VALUE!</v>
      </c>
      <c r="G707" t="e">
        <f ca="1">INDIRECT(ADDRESS($C707,G$5,,,Table!$A$1))</f>
        <v>#VALUE!</v>
      </c>
      <c r="H707" t="e">
        <f ca="1">INDIRECT(ADDRESS($C707,H$5,,,Table!$A$1))</f>
        <v>#VALUE!</v>
      </c>
      <c r="J707" t="str">
        <f>IF(OR(I707=Dev!$CU$46, I707=Dev!$CU$47, I707=Dev!$CU$48, I707=Dev!$CU$49, I707=Dev!$CU$50, I707=Dev!$CU$51, I707=Dev!$CU$52, I707=Dev!$CU$53, I707=Dev!$CR$48, I707=Dev!$CR$49),$C$3,                                                                  IF(OR(I707=Dev!$CU$54, I707=Dev!$CU$55, I707=Dev!$CU$56, I707=Dev!$CU$57, I707=Dev!$CU$58, I707=Dev!$CU$59, I707=Dev!$CS$48), $D$3,""))</f>
        <v/>
      </c>
      <c r="K707" t="e">
        <f ca="1">CONCATENATE(E707,Names!$P$3,I707)</f>
        <v>#VALUE!</v>
      </c>
      <c r="M707" t="e">
        <f ca="1">INDIRECT(ADDRESS($C707,M$5,,,Table!$A$1))</f>
        <v>#VALUE!</v>
      </c>
      <c r="O707" t="str">
        <f t="shared" si="308"/>
        <v/>
      </c>
      <c r="Q707" t="str">
        <f t="shared" si="309"/>
        <v/>
      </c>
      <c r="S707" t="str">
        <f ca="1">IFERROR(VLOOKUP(M707,Racks!$H$4:$M$30,Racks!$I$2),"")</f>
        <v/>
      </c>
      <c r="T707" t="str">
        <f ca="1">IFERROR(VLOOKUP(M707,Racks!$H$4:$M$30,Racks!$K$2),"")</f>
        <v/>
      </c>
      <c r="U707" t="str">
        <f t="shared" si="310"/>
        <v/>
      </c>
      <c r="V707" t="str">
        <f>CONCATENATE(Names!$C$17,Names!$N$3,U707)</f>
        <v>PRLTCB-</v>
      </c>
      <c r="Y707" t="str">
        <f>IF(OR(W707=Dev!$GJ$82, W707=Dev!$GJ$83, W707=Dev!$GJ$84, W707=Dev!$GJ$85, W707=Dev!$GJ$86, W707=Dev!$GJ$87, W707=Dev!$GJ$88, W707=Dev!$GJ$89, W707=Dev!$GG$82, W707=Dev!$GG$83, W707=Dev!$GG$84, W707=Dev!$GG$85, W707=Dev!$GG$86),Names!$C$10,                   IF(OR(W707=Dev!$GJ$90, W707=Dev!$GJ$91, W707=Dev!$GJ$92, W707=Dev!$GJ$93, W707=Dev!$GJ$94, W707=Dev!$GJ$95, W707=Dev!$GJ$96, W707=Dev!$GJ$97, W707=Dev!$GH$82), Names!$C$11,""))</f>
        <v/>
      </c>
      <c r="Z707" t="str">
        <f ca="1">IFERROR(VLOOKUP(M707,Racks!$H$4:$M$30,6),"")</f>
        <v/>
      </c>
      <c r="AA707" t="str">
        <f>IF(R707="","",CONCATENATE(S707,Names!$H$3,T707,Names!$J$3,Names!$K$3,Names!$L$3,V707))</f>
        <v/>
      </c>
      <c r="AB707" t="str">
        <f>IF(R707="","",CONCATENATE(V707,Names!$P$3,W707))</f>
        <v/>
      </c>
      <c r="AD707" t="str">
        <f t="shared" si="289"/>
        <v>CREATE</v>
      </c>
      <c r="AF707" t="str">
        <f t="shared" si="297"/>
        <v>??</v>
      </c>
      <c r="AH707" t="e">
        <f t="shared" ca="1" si="298"/>
        <v>#VALUE!</v>
      </c>
      <c r="AI707" t="str">
        <f t="shared" si="290"/>
        <v>AT</v>
      </c>
      <c r="AK707" t="str">
        <f t="shared" si="299"/>
        <v>??</v>
      </c>
      <c r="AM707" t="e">
        <f t="shared" ca="1" si="300"/>
        <v>#VALUE!</v>
      </c>
      <c r="AN707" t="str">
        <f t="shared" si="301"/>
        <v/>
      </c>
      <c r="AO707" t="str">
        <f t="shared" si="291"/>
        <v>KG</v>
      </c>
      <c r="AP707" t="str">
        <f t="shared" ca="1" si="302"/>
        <v/>
      </c>
      <c r="AQ707" t="str">
        <f t="shared" si="303"/>
        <v>??</v>
      </c>
      <c r="AS707" t="str">
        <f t="shared" si="304"/>
        <v/>
      </c>
      <c r="AT707" t="e">
        <f t="shared" ca="1" si="305"/>
        <v>#VALUE!</v>
      </c>
      <c r="AU707">
        <f t="shared" si="292"/>
        <v>5</v>
      </c>
      <c r="AV707" t="str">
        <f t="shared" si="306"/>
        <v>??</v>
      </c>
      <c r="AX707" t="str">
        <f t="shared" si="293"/>
        <v>staffanekstrom</v>
      </c>
      <c r="AY707" t="str">
        <f t="shared" si="294"/>
        <v>INSERTED</v>
      </c>
      <c r="AZ707" t="str">
        <f t="shared" si="295"/>
        <v/>
      </c>
      <c r="BD707" t="str">
        <f t="shared" si="296"/>
        <v>YES</v>
      </c>
      <c r="BF707" t="e">
        <f t="shared" ca="1" si="307"/>
        <v>#VALUE!</v>
      </c>
    </row>
    <row r="708" spans="1:58">
      <c r="A708">
        <v>702</v>
      </c>
      <c r="D708" s="1" t="e">
        <f ca="1">INDIRECT(ADDRESS($C708,D$5,,,Table!$A$1))</f>
        <v>#VALUE!</v>
      </c>
      <c r="E708" t="e">
        <f ca="1">INDIRECT(ADDRESS($C708,E$5,,,Table!$A$1))</f>
        <v>#VALUE!</v>
      </c>
      <c r="F708" t="e">
        <f ca="1">INDIRECT(ADDRESS($C708,F$5,,,Table!$A$1))</f>
        <v>#VALUE!</v>
      </c>
      <c r="G708" t="e">
        <f ca="1">INDIRECT(ADDRESS($C708,G$5,,,Table!$A$1))</f>
        <v>#VALUE!</v>
      </c>
      <c r="H708" t="e">
        <f ca="1">INDIRECT(ADDRESS($C708,H$5,,,Table!$A$1))</f>
        <v>#VALUE!</v>
      </c>
      <c r="J708" t="str">
        <f>IF(OR(I708=Dev!$CU$46, I708=Dev!$CU$47, I708=Dev!$CU$48, I708=Dev!$CU$49, I708=Dev!$CU$50, I708=Dev!$CU$51, I708=Dev!$CU$52, I708=Dev!$CU$53, I708=Dev!$CR$48, I708=Dev!$CR$49),$C$3,                                                                  IF(OR(I708=Dev!$CU$54, I708=Dev!$CU$55, I708=Dev!$CU$56, I708=Dev!$CU$57, I708=Dev!$CU$58, I708=Dev!$CU$59, I708=Dev!$CS$48), $D$3,""))</f>
        <v/>
      </c>
      <c r="K708" t="e">
        <f ca="1">CONCATENATE(E708,Names!$P$3,I708)</f>
        <v>#VALUE!</v>
      </c>
      <c r="M708" t="e">
        <f ca="1">INDIRECT(ADDRESS($C708,M$5,,,Table!$A$1))</f>
        <v>#VALUE!</v>
      </c>
      <c r="O708" t="str">
        <f t="shared" si="308"/>
        <v/>
      </c>
      <c r="Q708" t="str">
        <f t="shared" si="309"/>
        <v/>
      </c>
      <c r="S708" t="str">
        <f ca="1">IFERROR(VLOOKUP(M708,Racks!$H$4:$M$30,Racks!$I$2),"")</f>
        <v/>
      </c>
      <c r="T708" t="str">
        <f ca="1">IFERROR(VLOOKUP(M708,Racks!$H$4:$M$30,Racks!$K$2),"")</f>
        <v/>
      </c>
      <c r="U708" t="str">
        <f t="shared" si="310"/>
        <v/>
      </c>
      <c r="V708" t="str">
        <f>CONCATENATE(Names!$C$17,Names!$N$3,U708)</f>
        <v>PRLTCB-</v>
      </c>
      <c r="Y708" t="str">
        <f>IF(OR(W708=Dev!$GJ$82, W708=Dev!$GJ$83, W708=Dev!$GJ$84, W708=Dev!$GJ$85, W708=Dev!$GJ$86, W708=Dev!$GJ$87, W708=Dev!$GJ$88, W708=Dev!$GJ$89, W708=Dev!$GG$82, W708=Dev!$GG$83, W708=Dev!$GG$84, W708=Dev!$GG$85, W708=Dev!$GG$86),Names!$C$10,                   IF(OR(W708=Dev!$GJ$90, W708=Dev!$GJ$91, W708=Dev!$GJ$92, W708=Dev!$GJ$93, W708=Dev!$GJ$94, W708=Dev!$GJ$95, W708=Dev!$GJ$96, W708=Dev!$GJ$97, W708=Dev!$GH$82), Names!$C$11,""))</f>
        <v/>
      </c>
      <c r="Z708" t="str">
        <f ca="1">IFERROR(VLOOKUP(M708,Racks!$H$4:$M$30,6),"")</f>
        <v/>
      </c>
      <c r="AA708" t="str">
        <f>IF(R708="","",CONCATENATE(S708,Names!$H$3,T708,Names!$J$3,Names!$K$3,Names!$L$3,V708))</f>
        <v/>
      </c>
      <c r="AB708" t="str">
        <f>IF(R708="","",CONCATENATE(V708,Names!$P$3,W708))</f>
        <v/>
      </c>
      <c r="AD708" t="str">
        <f t="shared" si="289"/>
        <v>CREATE</v>
      </c>
      <c r="AF708" t="str">
        <f t="shared" si="297"/>
        <v>??</v>
      </c>
      <c r="AH708" t="e">
        <f t="shared" ca="1" si="298"/>
        <v>#VALUE!</v>
      </c>
      <c r="AI708" t="str">
        <f t="shared" si="290"/>
        <v>AT</v>
      </c>
      <c r="AK708" t="str">
        <f t="shared" si="299"/>
        <v>??</v>
      </c>
      <c r="AM708" t="e">
        <f t="shared" ca="1" si="300"/>
        <v>#VALUE!</v>
      </c>
      <c r="AN708" t="str">
        <f t="shared" si="301"/>
        <v/>
      </c>
      <c r="AO708" t="str">
        <f t="shared" si="291"/>
        <v>KG</v>
      </c>
      <c r="AP708" t="str">
        <f t="shared" ca="1" si="302"/>
        <v/>
      </c>
      <c r="AQ708" t="str">
        <f t="shared" si="303"/>
        <v>??</v>
      </c>
      <c r="AS708" t="str">
        <f t="shared" si="304"/>
        <v/>
      </c>
      <c r="AT708" t="e">
        <f t="shared" ca="1" si="305"/>
        <v>#VALUE!</v>
      </c>
      <c r="AU708">
        <f t="shared" si="292"/>
        <v>5</v>
      </c>
      <c r="AV708" t="str">
        <f t="shared" si="306"/>
        <v>??</v>
      </c>
      <c r="AX708" t="str">
        <f t="shared" si="293"/>
        <v>staffanekstrom</v>
      </c>
      <c r="AY708" t="str">
        <f t="shared" si="294"/>
        <v>INSERTED</v>
      </c>
      <c r="AZ708" t="str">
        <f t="shared" si="295"/>
        <v/>
      </c>
      <c r="BD708" t="str">
        <f t="shared" si="296"/>
        <v>YES</v>
      </c>
      <c r="BF708" t="e">
        <f t="shared" ca="1" si="307"/>
        <v>#VALUE!</v>
      </c>
    </row>
    <row r="709" spans="1:58">
      <c r="A709">
        <v>703</v>
      </c>
      <c r="D709" s="1" t="e">
        <f ca="1">INDIRECT(ADDRESS($C709,D$5,,,Table!$A$1))</f>
        <v>#VALUE!</v>
      </c>
      <c r="E709" t="e">
        <f ca="1">INDIRECT(ADDRESS($C709,E$5,,,Table!$A$1))</f>
        <v>#VALUE!</v>
      </c>
      <c r="F709" t="e">
        <f ca="1">INDIRECT(ADDRESS($C709,F$5,,,Table!$A$1))</f>
        <v>#VALUE!</v>
      </c>
      <c r="G709" t="e">
        <f ca="1">INDIRECT(ADDRESS($C709,G$5,,,Table!$A$1))</f>
        <v>#VALUE!</v>
      </c>
      <c r="H709" t="e">
        <f ca="1">INDIRECT(ADDRESS($C709,H$5,,,Table!$A$1))</f>
        <v>#VALUE!</v>
      </c>
      <c r="J709" t="str">
        <f>IF(OR(I709=Dev!$CU$46, I709=Dev!$CU$47, I709=Dev!$CU$48, I709=Dev!$CU$49, I709=Dev!$CU$50, I709=Dev!$CU$51, I709=Dev!$CU$52, I709=Dev!$CU$53, I709=Dev!$CR$48, I709=Dev!$CR$49),$C$3,                                                                  IF(OR(I709=Dev!$CU$54, I709=Dev!$CU$55, I709=Dev!$CU$56, I709=Dev!$CU$57, I709=Dev!$CU$58, I709=Dev!$CU$59, I709=Dev!$CS$48), $D$3,""))</f>
        <v/>
      </c>
      <c r="K709" t="e">
        <f ca="1">CONCATENATE(E709,Names!$P$3,I709)</f>
        <v>#VALUE!</v>
      </c>
      <c r="M709" t="e">
        <f ca="1">INDIRECT(ADDRESS($C709,M$5,,,Table!$A$1))</f>
        <v>#VALUE!</v>
      </c>
      <c r="O709" t="str">
        <f t="shared" si="308"/>
        <v/>
      </c>
      <c r="Q709" t="str">
        <f t="shared" si="309"/>
        <v/>
      </c>
      <c r="S709" t="str">
        <f ca="1">IFERROR(VLOOKUP(M709,Racks!$H$4:$M$30,Racks!$I$2),"")</f>
        <v/>
      </c>
      <c r="T709" t="str">
        <f ca="1">IFERROR(VLOOKUP(M709,Racks!$H$4:$M$30,Racks!$K$2),"")</f>
        <v/>
      </c>
      <c r="U709" t="str">
        <f t="shared" si="310"/>
        <v/>
      </c>
      <c r="V709" t="str">
        <f>CONCATENATE(Names!$C$17,Names!$N$3,U709)</f>
        <v>PRLTCB-</v>
      </c>
      <c r="Y709" t="str">
        <f>IF(OR(W709=Dev!$GJ$82, W709=Dev!$GJ$83, W709=Dev!$GJ$84, W709=Dev!$GJ$85, W709=Dev!$GJ$86, W709=Dev!$GJ$87, W709=Dev!$GJ$88, W709=Dev!$GJ$89, W709=Dev!$GG$82, W709=Dev!$GG$83, W709=Dev!$GG$84, W709=Dev!$GG$85, W709=Dev!$GG$86),Names!$C$10,                   IF(OR(W709=Dev!$GJ$90, W709=Dev!$GJ$91, W709=Dev!$GJ$92, W709=Dev!$GJ$93, W709=Dev!$GJ$94, W709=Dev!$GJ$95, W709=Dev!$GJ$96, W709=Dev!$GJ$97, W709=Dev!$GH$82), Names!$C$11,""))</f>
        <v/>
      </c>
      <c r="Z709" t="str">
        <f ca="1">IFERROR(VLOOKUP(M709,Racks!$H$4:$M$30,6),"")</f>
        <v/>
      </c>
      <c r="AA709" t="str">
        <f>IF(R709="","",CONCATENATE(S709,Names!$H$3,T709,Names!$J$3,Names!$K$3,Names!$L$3,V709))</f>
        <v/>
      </c>
      <c r="AB709" t="str">
        <f>IF(R709="","",CONCATENATE(V709,Names!$P$3,W709))</f>
        <v/>
      </c>
      <c r="AD709" t="str">
        <f t="shared" si="289"/>
        <v>CREATE</v>
      </c>
      <c r="AF709" t="str">
        <f t="shared" si="297"/>
        <v>??</v>
      </c>
      <c r="AH709" t="e">
        <f t="shared" ca="1" si="298"/>
        <v>#VALUE!</v>
      </c>
      <c r="AI709" t="str">
        <f t="shared" si="290"/>
        <v>AT</v>
      </c>
      <c r="AK709" t="str">
        <f t="shared" si="299"/>
        <v>??</v>
      </c>
      <c r="AM709" t="e">
        <f t="shared" ca="1" si="300"/>
        <v>#VALUE!</v>
      </c>
      <c r="AN709" t="str">
        <f t="shared" si="301"/>
        <v/>
      </c>
      <c r="AO709" t="str">
        <f t="shared" si="291"/>
        <v>KG</v>
      </c>
      <c r="AP709" t="str">
        <f t="shared" ca="1" si="302"/>
        <v/>
      </c>
      <c r="AQ709" t="str">
        <f t="shared" si="303"/>
        <v>??</v>
      </c>
      <c r="AS709" t="str">
        <f t="shared" si="304"/>
        <v/>
      </c>
      <c r="AT709" t="e">
        <f t="shared" ca="1" si="305"/>
        <v>#VALUE!</v>
      </c>
      <c r="AU709">
        <f t="shared" si="292"/>
        <v>5</v>
      </c>
      <c r="AV709" t="str">
        <f t="shared" si="306"/>
        <v>??</v>
      </c>
      <c r="AX709" t="str">
        <f t="shared" si="293"/>
        <v>staffanekstrom</v>
      </c>
      <c r="AY709" t="str">
        <f t="shared" si="294"/>
        <v>INSERTED</v>
      </c>
      <c r="AZ709" t="str">
        <f t="shared" si="295"/>
        <v/>
      </c>
      <c r="BD709" t="str">
        <f t="shared" si="296"/>
        <v>YES</v>
      </c>
      <c r="BF709" t="e">
        <f t="shared" ca="1" si="307"/>
        <v>#VALUE!</v>
      </c>
    </row>
    <row r="710" spans="1:58">
      <c r="A710">
        <v>704</v>
      </c>
      <c r="D710" s="1" t="e">
        <f ca="1">INDIRECT(ADDRESS($C710,D$5,,,Table!$A$1))</f>
        <v>#VALUE!</v>
      </c>
      <c r="E710" t="e">
        <f ca="1">INDIRECT(ADDRESS($C710,E$5,,,Table!$A$1))</f>
        <v>#VALUE!</v>
      </c>
      <c r="F710" t="e">
        <f ca="1">INDIRECT(ADDRESS($C710,F$5,,,Table!$A$1))</f>
        <v>#VALUE!</v>
      </c>
      <c r="G710" t="e">
        <f ca="1">INDIRECT(ADDRESS($C710,G$5,,,Table!$A$1))</f>
        <v>#VALUE!</v>
      </c>
      <c r="H710" t="e">
        <f ca="1">INDIRECT(ADDRESS($C710,H$5,,,Table!$A$1))</f>
        <v>#VALUE!</v>
      </c>
      <c r="J710" t="str">
        <f>IF(OR(I710=Dev!$CU$46, I710=Dev!$CU$47, I710=Dev!$CU$48, I710=Dev!$CU$49, I710=Dev!$CU$50, I710=Dev!$CU$51, I710=Dev!$CU$52, I710=Dev!$CU$53, I710=Dev!$CR$48, I710=Dev!$CR$49),$C$3,                                                                  IF(OR(I710=Dev!$CU$54, I710=Dev!$CU$55, I710=Dev!$CU$56, I710=Dev!$CU$57, I710=Dev!$CU$58, I710=Dev!$CU$59, I710=Dev!$CS$48), $D$3,""))</f>
        <v/>
      </c>
      <c r="K710" t="e">
        <f ca="1">CONCATENATE(E710,Names!$P$3,I710)</f>
        <v>#VALUE!</v>
      </c>
      <c r="M710" t="e">
        <f ca="1">INDIRECT(ADDRESS($C710,M$5,,,Table!$A$1))</f>
        <v>#VALUE!</v>
      </c>
      <c r="O710" t="str">
        <f t="shared" si="308"/>
        <v/>
      </c>
      <c r="Q710" t="str">
        <f t="shared" si="309"/>
        <v/>
      </c>
      <c r="S710" t="str">
        <f ca="1">IFERROR(VLOOKUP(M710,Racks!$H$4:$M$30,Racks!$I$2),"")</f>
        <v/>
      </c>
      <c r="T710" t="str">
        <f ca="1">IFERROR(VLOOKUP(M710,Racks!$H$4:$M$30,Racks!$K$2),"")</f>
        <v/>
      </c>
      <c r="U710" t="str">
        <f t="shared" si="310"/>
        <v/>
      </c>
      <c r="V710" t="str">
        <f>CONCATENATE(Names!$C$17,Names!$N$3,U710)</f>
        <v>PRLTCB-</v>
      </c>
      <c r="Y710" t="str">
        <f>IF(OR(W710=Dev!$GJ$82, W710=Dev!$GJ$83, W710=Dev!$GJ$84, W710=Dev!$GJ$85, W710=Dev!$GJ$86, W710=Dev!$GJ$87, W710=Dev!$GJ$88, W710=Dev!$GJ$89, W710=Dev!$GG$82, W710=Dev!$GG$83, W710=Dev!$GG$84, W710=Dev!$GG$85, W710=Dev!$GG$86),Names!$C$10,                   IF(OR(W710=Dev!$GJ$90, W710=Dev!$GJ$91, W710=Dev!$GJ$92, W710=Dev!$GJ$93, W710=Dev!$GJ$94, W710=Dev!$GJ$95, W710=Dev!$GJ$96, W710=Dev!$GJ$97, W710=Dev!$GH$82), Names!$C$11,""))</f>
        <v/>
      </c>
      <c r="Z710" t="str">
        <f ca="1">IFERROR(VLOOKUP(M710,Racks!$H$4:$M$30,6),"")</f>
        <v/>
      </c>
      <c r="AA710" t="str">
        <f>IF(R710="","",CONCATENATE(S710,Names!$H$3,T710,Names!$J$3,Names!$K$3,Names!$L$3,V710))</f>
        <v/>
      </c>
      <c r="AB710" t="str">
        <f>IF(R710="","",CONCATENATE(V710,Names!$P$3,W710))</f>
        <v/>
      </c>
      <c r="AD710" t="str">
        <f t="shared" si="289"/>
        <v>CREATE</v>
      </c>
      <c r="AF710" t="str">
        <f t="shared" si="297"/>
        <v>??</v>
      </c>
      <c r="AH710" t="e">
        <f t="shared" ca="1" si="298"/>
        <v>#VALUE!</v>
      </c>
      <c r="AI710" t="str">
        <f t="shared" si="290"/>
        <v>AT</v>
      </c>
      <c r="AK710" t="str">
        <f t="shared" si="299"/>
        <v>??</v>
      </c>
      <c r="AM710" t="e">
        <f t="shared" ca="1" si="300"/>
        <v>#VALUE!</v>
      </c>
      <c r="AN710" t="str">
        <f t="shared" si="301"/>
        <v/>
      </c>
      <c r="AO710" t="str">
        <f t="shared" si="291"/>
        <v>KG</v>
      </c>
      <c r="AP710" t="str">
        <f t="shared" ca="1" si="302"/>
        <v/>
      </c>
      <c r="AQ710" t="str">
        <f t="shared" si="303"/>
        <v>??</v>
      </c>
      <c r="AS710" t="str">
        <f t="shared" si="304"/>
        <v/>
      </c>
      <c r="AT710" t="e">
        <f t="shared" ca="1" si="305"/>
        <v>#VALUE!</v>
      </c>
      <c r="AU710">
        <f t="shared" si="292"/>
        <v>5</v>
      </c>
      <c r="AV710" t="str">
        <f t="shared" si="306"/>
        <v>??</v>
      </c>
      <c r="AX710" t="str">
        <f t="shared" si="293"/>
        <v>staffanekstrom</v>
      </c>
      <c r="AY710" t="str">
        <f t="shared" si="294"/>
        <v>INSERTED</v>
      </c>
      <c r="AZ710" t="str">
        <f t="shared" si="295"/>
        <v/>
      </c>
      <c r="BD710" t="str">
        <f t="shared" si="296"/>
        <v>YES</v>
      </c>
      <c r="BF710" t="e">
        <f t="shared" ca="1" si="307"/>
        <v>#VALUE!</v>
      </c>
    </row>
    <row r="711" spans="1:58">
      <c r="A711">
        <v>705</v>
      </c>
      <c r="D711" s="1" t="e">
        <f ca="1">INDIRECT(ADDRESS($C711,D$5,,,Table!$A$1))</f>
        <v>#VALUE!</v>
      </c>
      <c r="E711" t="e">
        <f ca="1">INDIRECT(ADDRESS($C711,E$5,,,Table!$A$1))</f>
        <v>#VALUE!</v>
      </c>
      <c r="F711" t="e">
        <f ca="1">INDIRECT(ADDRESS($C711,F$5,,,Table!$A$1))</f>
        <v>#VALUE!</v>
      </c>
      <c r="G711" t="e">
        <f ca="1">INDIRECT(ADDRESS($C711,G$5,,,Table!$A$1))</f>
        <v>#VALUE!</v>
      </c>
      <c r="H711" t="e">
        <f ca="1">INDIRECT(ADDRESS($C711,H$5,,,Table!$A$1))</f>
        <v>#VALUE!</v>
      </c>
      <c r="J711" t="str">
        <f>IF(OR(I711=Dev!$CU$46, I711=Dev!$CU$47, I711=Dev!$CU$48, I711=Dev!$CU$49, I711=Dev!$CU$50, I711=Dev!$CU$51, I711=Dev!$CU$52, I711=Dev!$CU$53, I711=Dev!$CR$48, I711=Dev!$CR$49),$C$3,                                                                  IF(OR(I711=Dev!$CU$54, I711=Dev!$CU$55, I711=Dev!$CU$56, I711=Dev!$CU$57, I711=Dev!$CU$58, I711=Dev!$CU$59, I711=Dev!$CS$48), $D$3,""))</f>
        <v/>
      </c>
      <c r="K711" t="e">
        <f ca="1">CONCATENATE(E711,Names!$P$3,I711)</f>
        <v>#VALUE!</v>
      </c>
      <c r="M711" t="e">
        <f ca="1">INDIRECT(ADDRESS($C711,M$5,,,Table!$A$1))</f>
        <v>#VALUE!</v>
      </c>
      <c r="O711" t="str">
        <f t="shared" si="308"/>
        <v/>
      </c>
      <c r="Q711" t="str">
        <f t="shared" si="309"/>
        <v/>
      </c>
      <c r="S711" t="str">
        <f ca="1">IFERROR(VLOOKUP(M711,Racks!$H$4:$M$30,Racks!$I$2),"")</f>
        <v/>
      </c>
      <c r="T711" t="str">
        <f ca="1">IFERROR(VLOOKUP(M711,Racks!$H$4:$M$30,Racks!$K$2),"")</f>
        <v/>
      </c>
      <c r="U711" t="str">
        <f t="shared" si="310"/>
        <v/>
      </c>
      <c r="V711" t="str">
        <f>CONCATENATE(Names!$C$17,Names!$N$3,U711)</f>
        <v>PRLTCB-</v>
      </c>
      <c r="Y711" t="str">
        <f>IF(OR(W711=Dev!$GJ$82, W711=Dev!$GJ$83, W711=Dev!$GJ$84, W711=Dev!$GJ$85, W711=Dev!$GJ$86, W711=Dev!$GJ$87, W711=Dev!$GJ$88, W711=Dev!$GJ$89, W711=Dev!$GG$82, W711=Dev!$GG$83, W711=Dev!$GG$84, W711=Dev!$GG$85, W711=Dev!$GG$86),Names!$C$10,                   IF(OR(W711=Dev!$GJ$90, W711=Dev!$GJ$91, W711=Dev!$GJ$92, W711=Dev!$GJ$93, W711=Dev!$GJ$94, W711=Dev!$GJ$95, W711=Dev!$GJ$96, W711=Dev!$GJ$97, W711=Dev!$GH$82), Names!$C$11,""))</f>
        <v/>
      </c>
      <c r="Z711" t="str">
        <f ca="1">IFERROR(VLOOKUP(M711,Racks!$H$4:$M$30,6),"")</f>
        <v/>
      </c>
      <c r="AA711" t="str">
        <f>IF(R711="","",CONCATENATE(S711,Names!$H$3,T711,Names!$J$3,Names!$K$3,Names!$L$3,V711))</f>
        <v/>
      </c>
      <c r="AB711" t="str">
        <f>IF(R711="","",CONCATENATE(V711,Names!$P$3,W711))</f>
        <v/>
      </c>
      <c r="AD711" t="str">
        <f t="shared" ref="AD711:AD774" si="311">$AD$1</f>
        <v>CREATE</v>
      </c>
      <c r="AF711" t="str">
        <f t="shared" si="297"/>
        <v>??</v>
      </c>
      <c r="AH711" t="e">
        <f t="shared" ca="1" si="298"/>
        <v>#VALUE!</v>
      </c>
      <c r="AI711" t="str">
        <f t="shared" ref="AI711:AI774" si="312">$AI$1</f>
        <v>AT</v>
      </c>
      <c r="AK711" t="str">
        <f t="shared" si="299"/>
        <v>??</v>
      </c>
      <c r="AM711" t="e">
        <f t="shared" ca="1" si="300"/>
        <v>#VALUE!</v>
      </c>
      <c r="AN711" t="str">
        <f t="shared" si="301"/>
        <v/>
      </c>
      <c r="AO711" t="str">
        <f t="shared" ref="AO711:AO774" si="313">$AO$1</f>
        <v>KG</v>
      </c>
      <c r="AP711" t="str">
        <f t="shared" ca="1" si="302"/>
        <v/>
      </c>
      <c r="AQ711" t="str">
        <f t="shared" si="303"/>
        <v>??</v>
      </c>
      <c r="AS711" t="str">
        <f t="shared" si="304"/>
        <v/>
      </c>
      <c r="AT711" t="e">
        <f t="shared" ca="1" si="305"/>
        <v>#VALUE!</v>
      </c>
      <c r="AU711">
        <f t="shared" ref="AU711:AU774" si="314">$AU$1</f>
        <v>5</v>
      </c>
      <c r="AV711" t="str">
        <f t="shared" si="306"/>
        <v>??</v>
      </c>
      <c r="AX711" t="str">
        <f t="shared" ref="AX711:AX774" si="315">$AX$1</f>
        <v>staffanekstrom</v>
      </c>
      <c r="AY711" t="str">
        <f t="shared" ref="AY711:AY774" si="316">$AY$1</f>
        <v>INSERTED</v>
      </c>
      <c r="AZ711" t="str">
        <f t="shared" ref="AZ711:AZ774" si="317">$AZ$1</f>
        <v/>
      </c>
      <c r="BD711" t="str">
        <f t="shared" ref="BD711:BD774" si="318">$BD$1</f>
        <v>YES</v>
      </c>
      <c r="BF711" t="e">
        <f t="shared" ca="1" si="307"/>
        <v>#VALUE!</v>
      </c>
    </row>
    <row r="712" spans="1:58">
      <c r="A712">
        <v>706</v>
      </c>
      <c r="D712" s="1" t="e">
        <f ca="1">INDIRECT(ADDRESS($C712,D$5,,,Table!$A$1))</f>
        <v>#VALUE!</v>
      </c>
      <c r="E712" t="e">
        <f ca="1">INDIRECT(ADDRESS($C712,E$5,,,Table!$A$1))</f>
        <v>#VALUE!</v>
      </c>
      <c r="F712" t="e">
        <f ca="1">INDIRECT(ADDRESS($C712,F$5,,,Table!$A$1))</f>
        <v>#VALUE!</v>
      </c>
      <c r="G712" t="e">
        <f ca="1">INDIRECT(ADDRESS($C712,G$5,,,Table!$A$1))</f>
        <v>#VALUE!</v>
      </c>
      <c r="H712" t="e">
        <f ca="1">INDIRECT(ADDRESS($C712,H$5,,,Table!$A$1))</f>
        <v>#VALUE!</v>
      </c>
      <c r="J712" t="str">
        <f>IF(OR(I712=Dev!$CU$46, I712=Dev!$CU$47, I712=Dev!$CU$48, I712=Dev!$CU$49, I712=Dev!$CU$50, I712=Dev!$CU$51, I712=Dev!$CU$52, I712=Dev!$CU$53, I712=Dev!$CR$48, I712=Dev!$CR$49),$C$3,                                                                  IF(OR(I712=Dev!$CU$54, I712=Dev!$CU$55, I712=Dev!$CU$56, I712=Dev!$CU$57, I712=Dev!$CU$58, I712=Dev!$CU$59, I712=Dev!$CS$48), $D$3,""))</f>
        <v/>
      </c>
      <c r="K712" t="e">
        <f ca="1">CONCATENATE(E712,Names!$P$3,I712)</f>
        <v>#VALUE!</v>
      </c>
      <c r="M712" t="e">
        <f ca="1">INDIRECT(ADDRESS($C712,M$5,,,Table!$A$1))</f>
        <v>#VALUE!</v>
      </c>
      <c r="O712" t="str">
        <f t="shared" si="308"/>
        <v/>
      </c>
      <c r="Q712" t="str">
        <f t="shared" si="309"/>
        <v/>
      </c>
      <c r="S712" t="str">
        <f ca="1">IFERROR(VLOOKUP(M712,Racks!$H$4:$M$30,Racks!$I$2),"")</f>
        <v/>
      </c>
      <c r="T712" t="str">
        <f ca="1">IFERROR(VLOOKUP(M712,Racks!$H$4:$M$30,Racks!$K$2),"")</f>
        <v/>
      </c>
      <c r="U712" t="str">
        <f t="shared" si="310"/>
        <v/>
      </c>
      <c r="V712" t="str">
        <f>CONCATENATE(Names!$C$17,Names!$N$3,U712)</f>
        <v>PRLTCB-</v>
      </c>
      <c r="Y712" t="str">
        <f>IF(OR(W712=Dev!$GJ$82, W712=Dev!$GJ$83, W712=Dev!$GJ$84, W712=Dev!$GJ$85, W712=Dev!$GJ$86, W712=Dev!$GJ$87, W712=Dev!$GJ$88, W712=Dev!$GJ$89, W712=Dev!$GG$82, W712=Dev!$GG$83, W712=Dev!$GG$84, W712=Dev!$GG$85, W712=Dev!$GG$86),Names!$C$10,                   IF(OR(W712=Dev!$GJ$90, W712=Dev!$GJ$91, W712=Dev!$GJ$92, W712=Dev!$GJ$93, W712=Dev!$GJ$94, W712=Dev!$GJ$95, W712=Dev!$GJ$96, W712=Dev!$GJ$97, W712=Dev!$GH$82), Names!$C$11,""))</f>
        <v/>
      </c>
      <c r="Z712" t="str">
        <f ca="1">IFERROR(VLOOKUP(M712,Racks!$H$4:$M$30,6),"")</f>
        <v/>
      </c>
      <c r="AA712" t="str">
        <f>IF(R712="","",CONCATENATE(S712,Names!$H$3,T712,Names!$J$3,Names!$K$3,Names!$L$3,V712))</f>
        <v/>
      </c>
      <c r="AB712" t="str">
        <f>IF(R712="","",CONCATENATE(V712,Names!$P$3,W712))</f>
        <v/>
      </c>
      <c r="AD712" t="str">
        <f t="shared" si="311"/>
        <v>CREATE</v>
      </c>
      <c r="AF712" t="str">
        <f t="shared" ref="AF712:AF775" si="319">IF(J712=$C$3,$AF$1,IF(J712=$D$3,$AF$2,"??"))</f>
        <v>??</v>
      </c>
      <c r="AH712" t="e">
        <f t="shared" ref="AH712:AH775" ca="1" si="320">H712</f>
        <v>#VALUE!</v>
      </c>
      <c r="AI712" t="str">
        <f t="shared" si="312"/>
        <v>AT</v>
      </c>
      <c r="AK712" t="str">
        <f t="shared" ref="AK712:AK775" si="321">IF(J712=$C$3,$AK$1,IF(J712=$D$3,$AK$2,"??"))</f>
        <v>??</v>
      </c>
      <c r="AM712" t="e">
        <f t="shared" ref="AM712:AM775" ca="1" si="322">K712</f>
        <v>#VALUE!</v>
      </c>
      <c r="AN712" t="str">
        <f t="shared" ref="AN712:AN775" si="323">AA712</f>
        <v/>
      </c>
      <c r="AO712" t="str">
        <f t="shared" si="313"/>
        <v>KG</v>
      </c>
      <c r="AP712" t="str">
        <f t="shared" ref="AP712:AP775" ca="1" si="324">Z712</f>
        <v/>
      </c>
      <c r="AQ712" t="str">
        <f t="shared" ref="AQ712:AQ775" si="325">IF(J712=$C$3,$AQ$3,IF(J712=$D$3,$AQ$4,"??"))</f>
        <v>??</v>
      </c>
      <c r="AS712" t="str">
        <f t="shared" ref="AS712:AS775" si="326">AB712</f>
        <v/>
      </c>
      <c r="AT712" t="e">
        <f t="shared" ref="AT712:AT775" ca="1" si="327">IF(OR(G712=$AQ$1,G712=$AR$1,G712=$AS$1),$AT$1,  IF(OR(G712=$AQ$2,G712=$AR$2,G712=$AS$2),$AT$2,IF(OR(G712=$AR$3,G712=$AS$3),$AT$3,"??")))</f>
        <v>#VALUE!</v>
      </c>
      <c r="AU712">
        <f t="shared" si="314"/>
        <v>5</v>
      </c>
      <c r="AV712" t="str">
        <f t="shared" ref="AV712:AV775" si="328">IF(J712=$C$3,$AV$2,IF(J712=$D$3,$AV$1,"??"))</f>
        <v>??</v>
      </c>
      <c r="AX712" t="str">
        <f t="shared" si="315"/>
        <v>staffanekstrom</v>
      </c>
      <c r="AY712" t="str">
        <f t="shared" si="316"/>
        <v>INSERTED</v>
      </c>
      <c r="AZ712" t="str">
        <f t="shared" si="317"/>
        <v/>
      </c>
      <c r="BD712" t="str">
        <f t="shared" si="318"/>
        <v>YES</v>
      </c>
      <c r="BF712" t="e">
        <f t="shared" ref="BF712:BF775" ca="1" si="329">M712</f>
        <v>#VALUE!</v>
      </c>
    </row>
    <row r="713" spans="1:58">
      <c r="A713">
        <v>707</v>
      </c>
      <c r="D713" s="1" t="e">
        <f ca="1">INDIRECT(ADDRESS($C713,D$5,,,Table!$A$1))</f>
        <v>#VALUE!</v>
      </c>
      <c r="E713" t="e">
        <f ca="1">INDIRECT(ADDRESS($C713,E$5,,,Table!$A$1))</f>
        <v>#VALUE!</v>
      </c>
      <c r="F713" t="e">
        <f ca="1">INDIRECT(ADDRESS($C713,F$5,,,Table!$A$1))</f>
        <v>#VALUE!</v>
      </c>
      <c r="G713" t="e">
        <f ca="1">INDIRECT(ADDRESS($C713,G$5,,,Table!$A$1))</f>
        <v>#VALUE!</v>
      </c>
      <c r="H713" t="e">
        <f ca="1">INDIRECT(ADDRESS($C713,H$5,,,Table!$A$1))</f>
        <v>#VALUE!</v>
      </c>
      <c r="J713" t="str">
        <f>IF(OR(I713=Dev!$CU$46, I713=Dev!$CU$47, I713=Dev!$CU$48, I713=Dev!$CU$49, I713=Dev!$CU$50, I713=Dev!$CU$51, I713=Dev!$CU$52, I713=Dev!$CU$53, I713=Dev!$CR$48, I713=Dev!$CR$49),$C$3,                                                                  IF(OR(I713=Dev!$CU$54, I713=Dev!$CU$55, I713=Dev!$CU$56, I713=Dev!$CU$57, I713=Dev!$CU$58, I713=Dev!$CU$59, I713=Dev!$CS$48), $D$3,""))</f>
        <v/>
      </c>
      <c r="K713" t="e">
        <f ca="1">CONCATENATE(E713,Names!$P$3,I713)</f>
        <v>#VALUE!</v>
      </c>
      <c r="M713" t="e">
        <f ca="1">INDIRECT(ADDRESS($C713,M$5,,,Table!$A$1))</f>
        <v>#VALUE!</v>
      </c>
      <c r="O713" t="str">
        <f t="shared" si="308"/>
        <v/>
      </c>
      <c r="Q713" t="str">
        <f t="shared" si="309"/>
        <v/>
      </c>
      <c r="S713" t="str">
        <f ca="1">IFERROR(VLOOKUP(M713,Racks!$H$4:$M$30,Racks!$I$2),"")</f>
        <v/>
      </c>
      <c r="T713" t="str">
        <f ca="1">IFERROR(VLOOKUP(M713,Racks!$H$4:$M$30,Racks!$K$2),"")</f>
        <v/>
      </c>
      <c r="U713" t="str">
        <f t="shared" si="310"/>
        <v/>
      </c>
      <c r="V713" t="str">
        <f>CONCATENATE(Names!$C$17,Names!$N$3,U713)</f>
        <v>PRLTCB-</v>
      </c>
      <c r="Y713" t="str">
        <f>IF(OR(W713=Dev!$GJ$82, W713=Dev!$GJ$83, W713=Dev!$GJ$84, W713=Dev!$GJ$85, W713=Dev!$GJ$86, W713=Dev!$GJ$87, W713=Dev!$GJ$88, W713=Dev!$GJ$89, W713=Dev!$GG$82, W713=Dev!$GG$83, W713=Dev!$GG$84, W713=Dev!$GG$85, W713=Dev!$GG$86),Names!$C$10,                   IF(OR(W713=Dev!$GJ$90, W713=Dev!$GJ$91, W713=Dev!$GJ$92, W713=Dev!$GJ$93, W713=Dev!$GJ$94, W713=Dev!$GJ$95, W713=Dev!$GJ$96, W713=Dev!$GJ$97, W713=Dev!$GH$82), Names!$C$11,""))</f>
        <v/>
      </c>
      <c r="Z713" t="str">
        <f ca="1">IFERROR(VLOOKUP(M713,Racks!$H$4:$M$30,6),"")</f>
        <v/>
      </c>
      <c r="AA713" t="str">
        <f>IF(R713="","",CONCATENATE(S713,Names!$H$3,T713,Names!$J$3,Names!$K$3,Names!$L$3,V713))</f>
        <v/>
      </c>
      <c r="AB713" t="str">
        <f>IF(R713="","",CONCATENATE(V713,Names!$P$3,W713))</f>
        <v/>
      </c>
      <c r="AD713" t="str">
        <f t="shared" si="311"/>
        <v>CREATE</v>
      </c>
      <c r="AF713" t="str">
        <f t="shared" si="319"/>
        <v>??</v>
      </c>
      <c r="AH713" t="e">
        <f t="shared" ca="1" si="320"/>
        <v>#VALUE!</v>
      </c>
      <c r="AI713" t="str">
        <f t="shared" si="312"/>
        <v>AT</v>
      </c>
      <c r="AK713" t="str">
        <f t="shared" si="321"/>
        <v>??</v>
      </c>
      <c r="AM713" t="e">
        <f t="shared" ca="1" si="322"/>
        <v>#VALUE!</v>
      </c>
      <c r="AN713" t="str">
        <f t="shared" si="323"/>
        <v/>
      </c>
      <c r="AO713" t="str">
        <f t="shared" si="313"/>
        <v>KG</v>
      </c>
      <c r="AP713" t="str">
        <f t="shared" ca="1" si="324"/>
        <v/>
      </c>
      <c r="AQ713" t="str">
        <f t="shared" si="325"/>
        <v>??</v>
      </c>
      <c r="AS713" t="str">
        <f t="shared" si="326"/>
        <v/>
      </c>
      <c r="AT713" t="e">
        <f t="shared" ca="1" si="327"/>
        <v>#VALUE!</v>
      </c>
      <c r="AU713">
        <f t="shared" si="314"/>
        <v>5</v>
      </c>
      <c r="AV713" t="str">
        <f t="shared" si="328"/>
        <v>??</v>
      </c>
      <c r="AX713" t="str">
        <f t="shared" si="315"/>
        <v>staffanekstrom</v>
      </c>
      <c r="AY713" t="str">
        <f t="shared" si="316"/>
        <v>INSERTED</v>
      </c>
      <c r="AZ713" t="str">
        <f t="shared" si="317"/>
        <v/>
      </c>
      <c r="BD713" t="str">
        <f t="shared" si="318"/>
        <v>YES</v>
      </c>
      <c r="BF713" t="e">
        <f t="shared" ca="1" si="329"/>
        <v>#VALUE!</v>
      </c>
    </row>
    <row r="714" spans="1:58">
      <c r="A714">
        <v>708</v>
      </c>
      <c r="D714" s="1" t="e">
        <f ca="1">INDIRECT(ADDRESS($C714,D$5,,,Table!$A$1))</f>
        <v>#VALUE!</v>
      </c>
      <c r="E714" t="e">
        <f ca="1">INDIRECT(ADDRESS($C714,E$5,,,Table!$A$1))</f>
        <v>#VALUE!</v>
      </c>
      <c r="F714" t="e">
        <f ca="1">INDIRECT(ADDRESS($C714,F$5,,,Table!$A$1))</f>
        <v>#VALUE!</v>
      </c>
      <c r="G714" t="e">
        <f ca="1">INDIRECT(ADDRESS($C714,G$5,,,Table!$A$1))</f>
        <v>#VALUE!</v>
      </c>
      <c r="H714" t="e">
        <f ca="1">INDIRECT(ADDRESS($C714,H$5,,,Table!$A$1))</f>
        <v>#VALUE!</v>
      </c>
      <c r="J714" t="str">
        <f>IF(OR(I714=Dev!$CU$46, I714=Dev!$CU$47, I714=Dev!$CU$48, I714=Dev!$CU$49, I714=Dev!$CU$50, I714=Dev!$CU$51, I714=Dev!$CU$52, I714=Dev!$CU$53, I714=Dev!$CR$48, I714=Dev!$CR$49),$C$3,                                                                  IF(OR(I714=Dev!$CU$54, I714=Dev!$CU$55, I714=Dev!$CU$56, I714=Dev!$CU$57, I714=Dev!$CU$58, I714=Dev!$CU$59, I714=Dev!$CS$48), $D$3,""))</f>
        <v/>
      </c>
      <c r="K714" t="e">
        <f ca="1">CONCATENATE(E714,Names!$P$3,I714)</f>
        <v>#VALUE!</v>
      </c>
      <c r="M714" t="e">
        <f ca="1">INDIRECT(ADDRESS($C714,M$5,,,Table!$A$1))</f>
        <v>#VALUE!</v>
      </c>
      <c r="O714" t="str">
        <f t="shared" si="308"/>
        <v/>
      </c>
      <c r="Q714" t="str">
        <f t="shared" si="309"/>
        <v/>
      </c>
      <c r="S714" t="str">
        <f ca="1">IFERROR(VLOOKUP(M714,Racks!$H$4:$M$30,Racks!$I$2),"")</f>
        <v/>
      </c>
      <c r="T714" t="str">
        <f ca="1">IFERROR(VLOOKUP(M714,Racks!$H$4:$M$30,Racks!$K$2),"")</f>
        <v/>
      </c>
      <c r="U714" t="str">
        <f t="shared" si="310"/>
        <v/>
      </c>
      <c r="V714" t="str">
        <f>CONCATENATE(Names!$C$17,Names!$N$3,U714)</f>
        <v>PRLTCB-</v>
      </c>
      <c r="Y714" t="str">
        <f>IF(OR(W714=Dev!$GJ$82, W714=Dev!$GJ$83, W714=Dev!$GJ$84, W714=Dev!$GJ$85, W714=Dev!$GJ$86, W714=Dev!$GJ$87, W714=Dev!$GJ$88, W714=Dev!$GJ$89, W714=Dev!$GG$82, W714=Dev!$GG$83, W714=Dev!$GG$84, W714=Dev!$GG$85, W714=Dev!$GG$86),Names!$C$10,                   IF(OR(W714=Dev!$GJ$90, W714=Dev!$GJ$91, W714=Dev!$GJ$92, W714=Dev!$GJ$93, W714=Dev!$GJ$94, W714=Dev!$GJ$95, W714=Dev!$GJ$96, W714=Dev!$GJ$97, W714=Dev!$GH$82), Names!$C$11,""))</f>
        <v/>
      </c>
      <c r="Z714" t="str">
        <f ca="1">IFERROR(VLOOKUP(M714,Racks!$H$4:$M$30,6),"")</f>
        <v/>
      </c>
      <c r="AA714" t="str">
        <f>IF(R714="","",CONCATENATE(S714,Names!$H$3,T714,Names!$J$3,Names!$K$3,Names!$L$3,V714))</f>
        <v/>
      </c>
      <c r="AB714" t="str">
        <f>IF(R714="","",CONCATENATE(V714,Names!$P$3,W714))</f>
        <v/>
      </c>
      <c r="AD714" t="str">
        <f t="shared" si="311"/>
        <v>CREATE</v>
      </c>
      <c r="AF714" t="str">
        <f t="shared" si="319"/>
        <v>??</v>
      </c>
      <c r="AH714" t="e">
        <f t="shared" ca="1" si="320"/>
        <v>#VALUE!</v>
      </c>
      <c r="AI714" t="str">
        <f t="shared" si="312"/>
        <v>AT</v>
      </c>
      <c r="AK714" t="str">
        <f t="shared" si="321"/>
        <v>??</v>
      </c>
      <c r="AM714" t="e">
        <f t="shared" ca="1" si="322"/>
        <v>#VALUE!</v>
      </c>
      <c r="AN714" t="str">
        <f t="shared" si="323"/>
        <v/>
      </c>
      <c r="AO714" t="str">
        <f t="shared" si="313"/>
        <v>KG</v>
      </c>
      <c r="AP714" t="str">
        <f t="shared" ca="1" si="324"/>
        <v/>
      </c>
      <c r="AQ714" t="str">
        <f t="shared" si="325"/>
        <v>??</v>
      </c>
      <c r="AS714" t="str">
        <f t="shared" si="326"/>
        <v/>
      </c>
      <c r="AT714" t="e">
        <f t="shared" ca="1" si="327"/>
        <v>#VALUE!</v>
      </c>
      <c r="AU714">
        <f t="shared" si="314"/>
        <v>5</v>
      </c>
      <c r="AV714" t="str">
        <f t="shared" si="328"/>
        <v>??</v>
      </c>
      <c r="AX714" t="str">
        <f t="shared" si="315"/>
        <v>staffanekstrom</v>
      </c>
      <c r="AY714" t="str">
        <f t="shared" si="316"/>
        <v>INSERTED</v>
      </c>
      <c r="AZ714" t="str">
        <f t="shared" si="317"/>
        <v/>
      </c>
      <c r="BD714" t="str">
        <f t="shared" si="318"/>
        <v>YES</v>
      </c>
      <c r="BF714" t="e">
        <f t="shared" ca="1" si="329"/>
        <v>#VALUE!</v>
      </c>
    </row>
    <row r="715" spans="1:58">
      <c r="A715">
        <v>709</v>
      </c>
      <c r="D715" s="1" t="e">
        <f ca="1">INDIRECT(ADDRESS($C715,D$5,,,Table!$A$1))</f>
        <v>#VALUE!</v>
      </c>
      <c r="E715" t="e">
        <f ca="1">INDIRECT(ADDRESS($C715,E$5,,,Table!$A$1))</f>
        <v>#VALUE!</v>
      </c>
      <c r="F715" t="e">
        <f ca="1">INDIRECT(ADDRESS($C715,F$5,,,Table!$A$1))</f>
        <v>#VALUE!</v>
      </c>
      <c r="G715" t="e">
        <f ca="1">INDIRECT(ADDRESS($C715,G$5,,,Table!$A$1))</f>
        <v>#VALUE!</v>
      </c>
      <c r="H715" t="e">
        <f ca="1">INDIRECT(ADDRESS($C715,H$5,,,Table!$A$1))</f>
        <v>#VALUE!</v>
      </c>
      <c r="J715" t="str">
        <f>IF(OR(I715=Dev!$CU$46, I715=Dev!$CU$47, I715=Dev!$CU$48, I715=Dev!$CU$49, I715=Dev!$CU$50, I715=Dev!$CU$51, I715=Dev!$CU$52, I715=Dev!$CU$53, I715=Dev!$CR$48, I715=Dev!$CR$49),$C$3,                                                                  IF(OR(I715=Dev!$CU$54, I715=Dev!$CU$55, I715=Dev!$CU$56, I715=Dev!$CU$57, I715=Dev!$CU$58, I715=Dev!$CU$59, I715=Dev!$CS$48), $D$3,""))</f>
        <v/>
      </c>
      <c r="K715" t="e">
        <f ca="1">CONCATENATE(E715,Names!$P$3,I715)</f>
        <v>#VALUE!</v>
      </c>
      <c r="M715" t="e">
        <f ca="1">INDIRECT(ADDRESS($C715,M$5,,,Table!$A$1))</f>
        <v>#VALUE!</v>
      </c>
      <c r="O715" t="str">
        <f t="shared" ref="O715:O778" si="330">IF(J715=Y715,"",-1)</f>
        <v/>
      </c>
      <c r="Q715" t="str">
        <f t="shared" si="309"/>
        <v/>
      </c>
      <c r="S715" t="str">
        <f ca="1">IFERROR(VLOOKUP(M715,Racks!$H$4:$M$30,Racks!$I$2),"")</f>
        <v/>
      </c>
      <c r="T715" t="str">
        <f ca="1">IFERROR(VLOOKUP(M715,Racks!$H$4:$M$30,Racks!$K$2),"")</f>
        <v/>
      </c>
      <c r="U715" t="str">
        <f t="shared" si="310"/>
        <v/>
      </c>
      <c r="V715" t="str">
        <f>CONCATENATE(Names!$C$17,Names!$N$3,U715)</f>
        <v>PRLTCB-</v>
      </c>
      <c r="Y715" t="str">
        <f>IF(OR(W715=Dev!$GJ$82, W715=Dev!$GJ$83, W715=Dev!$GJ$84, W715=Dev!$GJ$85, W715=Dev!$GJ$86, W715=Dev!$GJ$87, W715=Dev!$GJ$88, W715=Dev!$GJ$89, W715=Dev!$GG$82, W715=Dev!$GG$83, W715=Dev!$GG$84, W715=Dev!$GG$85, W715=Dev!$GG$86),Names!$C$10,                   IF(OR(W715=Dev!$GJ$90, W715=Dev!$GJ$91, W715=Dev!$GJ$92, W715=Dev!$GJ$93, W715=Dev!$GJ$94, W715=Dev!$GJ$95, W715=Dev!$GJ$96, W715=Dev!$GJ$97, W715=Dev!$GH$82), Names!$C$11,""))</f>
        <v/>
      </c>
      <c r="Z715" t="str">
        <f ca="1">IFERROR(VLOOKUP(M715,Racks!$H$4:$M$30,6),"")</f>
        <v/>
      </c>
      <c r="AA715" t="str">
        <f>IF(R715="","",CONCATENATE(S715,Names!$H$3,T715,Names!$J$3,Names!$K$3,Names!$L$3,V715))</f>
        <v/>
      </c>
      <c r="AB715" t="str">
        <f>IF(R715="","",CONCATENATE(V715,Names!$P$3,W715))</f>
        <v/>
      </c>
      <c r="AD715" t="str">
        <f t="shared" si="311"/>
        <v>CREATE</v>
      </c>
      <c r="AF715" t="str">
        <f t="shared" si="319"/>
        <v>??</v>
      </c>
      <c r="AH715" t="e">
        <f t="shared" ca="1" si="320"/>
        <v>#VALUE!</v>
      </c>
      <c r="AI715" t="str">
        <f t="shared" si="312"/>
        <v>AT</v>
      </c>
      <c r="AK715" t="str">
        <f t="shared" si="321"/>
        <v>??</v>
      </c>
      <c r="AM715" t="e">
        <f t="shared" ca="1" si="322"/>
        <v>#VALUE!</v>
      </c>
      <c r="AN715" t="str">
        <f t="shared" si="323"/>
        <v/>
      </c>
      <c r="AO715" t="str">
        <f t="shared" si="313"/>
        <v>KG</v>
      </c>
      <c r="AP715" t="str">
        <f t="shared" ca="1" si="324"/>
        <v/>
      </c>
      <c r="AQ715" t="str">
        <f t="shared" si="325"/>
        <v>??</v>
      </c>
      <c r="AS715" t="str">
        <f t="shared" si="326"/>
        <v/>
      </c>
      <c r="AT715" t="e">
        <f t="shared" ca="1" si="327"/>
        <v>#VALUE!</v>
      </c>
      <c r="AU715">
        <f t="shared" si="314"/>
        <v>5</v>
      </c>
      <c r="AV715" t="str">
        <f t="shared" si="328"/>
        <v>??</v>
      </c>
      <c r="AX715" t="str">
        <f t="shared" si="315"/>
        <v>staffanekstrom</v>
      </c>
      <c r="AY715" t="str">
        <f t="shared" si="316"/>
        <v>INSERTED</v>
      </c>
      <c r="AZ715" t="str">
        <f t="shared" si="317"/>
        <v/>
      </c>
      <c r="BD715" t="str">
        <f t="shared" si="318"/>
        <v>YES</v>
      </c>
      <c r="BF715" t="e">
        <f t="shared" ca="1" si="329"/>
        <v>#VALUE!</v>
      </c>
    </row>
    <row r="716" spans="1:58">
      <c r="A716">
        <v>710</v>
      </c>
      <c r="D716" s="1" t="e">
        <f ca="1">INDIRECT(ADDRESS($C716,D$5,,,Table!$A$1))</f>
        <v>#VALUE!</v>
      </c>
      <c r="E716" t="e">
        <f ca="1">INDIRECT(ADDRESS($C716,E$5,,,Table!$A$1))</f>
        <v>#VALUE!</v>
      </c>
      <c r="F716" t="e">
        <f ca="1">INDIRECT(ADDRESS($C716,F$5,,,Table!$A$1))</f>
        <v>#VALUE!</v>
      </c>
      <c r="G716" t="e">
        <f ca="1">INDIRECT(ADDRESS($C716,G$5,,,Table!$A$1))</f>
        <v>#VALUE!</v>
      </c>
      <c r="H716" t="e">
        <f ca="1">INDIRECT(ADDRESS($C716,H$5,,,Table!$A$1))</f>
        <v>#VALUE!</v>
      </c>
      <c r="J716" t="str">
        <f>IF(OR(I716=Dev!$CU$46, I716=Dev!$CU$47, I716=Dev!$CU$48, I716=Dev!$CU$49, I716=Dev!$CU$50, I716=Dev!$CU$51, I716=Dev!$CU$52, I716=Dev!$CU$53, I716=Dev!$CR$48, I716=Dev!$CR$49),$C$3,                                                                  IF(OR(I716=Dev!$CU$54, I716=Dev!$CU$55, I716=Dev!$CU$56, I716=Dev!$CU$57, I716=Dev!$CU$58, I716=Dev!$CU$59, I716=Dev!$CS$48), $D$3,""))</f>
        <v/>
      </c>
      <c r="K716" t="e">
        <f ca="1">CONCATENATE(E716,Names!$P$3,I716)</f>
        <v>#VALUE!</v>
      </c>
      <c r="M716" t="e">
        <f ca="1">INDIRECT(ADDRESS($C716,M$5,,,Table!$A$1))</f>
        <v>#VALUE!</v>
      </c>
      <c r="O716" t="str">
        <f t="shared" si="330"/>
        <v/>
      </c>
      <c r="Q716" t="str">
        <f t="shared" si="309"/>
        <v/>
      </c>
      <c r="S716" t="str">
        <f ca="1">IFERROR(VLOOKUP(M716,Racks!$H$4:$M$30,Racks!$I$2),"")</f>
        <v/>
      </c>
      <c r="T716" t="str">
        <f ca="1">IFERROR(VLOOKUP(M716,Racks!$H$4:$M$30,Racks!$K$2),"")</f>
        <v/>
      </c>
      <c r="U716" t="str">
        <f t="shared" si="310"/>
        <v/>
      </c>
      <c r="V716" t="str">
        <f>CONCATENATE(Names!$C$17,Names!$N$3,U716)</f>
        <v>PRLTCB-</v>
      </c>
      <c r="Y716" t="str">
        <f>IF(OR(W716=Dev!$GJ$82, W716=Dev!$GJ$83, W716=Dev!$GJ$84, W716=Dev!$GJ$85, W716=Dev!$GJ$86, W716=Dev!$GJ$87, W716=Dev!$GJ$88, W716=Dev!$GJ$89, W716=Dev!$GG$82, W716=Dev!$GG$83, W716=Dev!$GG$84, W716=Dev!$GG$85, W716=Dev!$GG$86),Names!$C$10,                   IF(OR(W716=Dev!$GJ$90, W716=Dev!$GJ$91, W716=Dev!$GJ$92, W716=Dev!$GJ$93, W716=Dev!$GJ$94, W716=Dev!$GJ$95, W716=Dev!$GJ$96, W716=Dev!$GJ$97, W716=Dev!$GH$82), Names!$C$11,""))</f>
        <v/>
      </c>
      <c r="Z716" t="str">
        <f ca="1">IFERROR(VLOOKUP(M716,Racks!$H$4:$M$30,6),"")</f>
        <v/>
      </c>
      <c r="AA716" t="str">
        <f>IF(R716="","",CONCATENATE(S716,Names!$H$3,T716,Names!$J$3,Names!$K$3,Names!$L$3,V716))</f>
        <v/>
      </c>
      <c r="AB716" t="str">
        <f>IF(R716="","",CONCATENATE(V716,Names!$P$3,W716))</f>
        <v/>
      </c>
      <c r="AD716" t="str">
        <f t="shared" si="311"/>
        <v>CREATE</v>
      </c>
      <c r="AF716" t="str">
        <f t="shared" si="319"/>
        <v>??</v>
      </c>
      <c r="AH716" t="e">
        <f t="shared" ca="1" si="320"/>
        <v>#VALUE!</v>
      </c>
      <c r="AI716" t="str">
        <f t="shared" si="312"/>
        <v>AT</v>
      </c>
      <c r="AK716" t="str">
        <f t="shared" si="321"/>
        <v>??</v>
      </c>
      <c r="AM716" t="e">
        <f t="shared" ca="1" si="322"/>
        <v>#VALUE!</v>
      </c>
      <c r="AN716" t="str">
        <f t="shared" si="323"/>
        <v/>
      </c>
      <c r="AO716" t="str">
        <f t="shared" si="313"/>
        <v>KG</v>
      </c>
      <c r="AP716" t="str">
        <f t="shared" ca="1" si="324"/>
        <v/>
      </c>
      <c r="AQ716" t="str">
        <f t="shared" si="325"/>
        <v>??</v>
      </c>
      <c r="AS716" t="str">
        <f t="shared" si="326"/>
        <v/>
      </c>
      <c r="AT716" t="e">
        <f t="shared" ca="1" si="327"/>
        <v>#VALUE!</v>
      </c>
      <c r="AU716">
        <f t="shared" si="314"/>
        <v>5</v>
      </c>
      <c r="AV716" t="str">
        <f t="shared" si="328"/>
        <v>??</v>
      </c>
      <c r="AX716" t="str">
        <f t="shared" si="315"/>
        <v>staffanekstrom</v>
      </c>
      <c r="AY716" t="str">
        <f t="shared" si="316"/>
        <v>INSERTED</v>
      </c>
      <c r="AZ716" t="str">
        <f t="shared" si="317"/>
        <v/>
      </c>
      <c r="BD716" t="str">
        <f t="shared" si="318"/>
        <v>YES</v>
      </c>
      <c r="BF716" t="e">
        <f t="shared" ca="1" si="329"/>
        <v>#VALUE!</v>
      </c>
    </row>
    <row r="717" spans="1:58">
      <c r="A717">
        <v>711</v>
      </c>
      <c r="D717" s="1" t="e">
        <f ca="1">INDIRECT(ADDRESS($C717,D$5,,,Table!$A$1))</f>
        <v>#VALUE!</v>
      </c>
      <c r="E717" t="e">
        <f ca="1">INDIRECT(ADDRESS($C717,E$5,,,Table!$A$1))</f>
        <v>#VALUE!</v>
      </c>
      <c r="F717" t="e">
        <f ca="1">INDIRECT(ADDRESS($C717,F$5,,,Table!$A$1))</f>
        <v>#VALUE!</v>
      </c>
      <c r="G717" t="e">
        <f ca="1">INDIRECT(ADDRESS($C717,G$5,,,Table!$A$1))</f>
        <v>#VALUE!</v>
      </c>
      <c r="H717" t="e">
        <f ca="1">INDIRECT(ADDRESS($C717,H$5,,,Table!$A$1))</f>
        <v>#VALUE!</v>
      </c>
      <c r="J717" t="str">
        <f>IF(OR(I717=Dev!$CU$46, I717=Dev!$CU$47, I717=Dev!$CU$48, I717=Dev!$CU$49, I717=Dev!$CU$50, I717=Dev!$CU$51, I717=Dev!$CU$52, I717=Dev!$CU$53, I717=Dev!$CR$48, I717=Dev!$CR$49),$C$3,                                                                  IF(OR(I717=Dev!$CU$54, I717=Dev!$CU$55, I717=Dev!$CU$56, I717=Dev!$CU$57, I717=Dev!$CU$58, I717=Dev!$CU$59, I717=Dev!$CS$48), $D$3,""))</f>
        <v/>
      </c>
      <c r="K717" t="e">
        <f ca="1">CONCATENATE(E717,Names!$P$3,I717)</f>
        <v>#VALUE!</v>
      </c>
      <c r="M717" t="e">
        <f ca="1">INDIRECT(ADDRESS($C717,M$5,,,Table!$A$1))</f>
        <v>#VALUE!</v>
      </c>
      <c r="O717" t="str">
        <f t="shared" si="330"/>
        <v/>
      </c>
      <c r="Q717" t="str">
        <f t="shared" si="309"/>
        <v/>
      </c>
      <c r="S717" t="str">
        <f ca="1">IFERROR(VLOOKUP(M717,Racks!$H$4:$M$30,Racks!$I$2),"")</f>
        <v/>
      </c>
      <c r="T717" t="str">
        <f ca="1">IFERROR(VLOOKUP(M717,Racks!$H$4:$M$30,Racks!$K$2),"")</f>
        <v/>
      </c>
      <c r="U717" t="str">
        <f t="shared" si="310"/>
        <v/>
      </c>
      <c r="V717" t="str">
        <f>CONCATENATE(Names!$C$17,Names!$N$3,U717)</f>
        <v>PRLTCB-</v>
      </c>
      <c r="Y717" t="str">
        <f>IF(OR(W717=Dev!$GJ$82, W717=Dev!$GJ$83, W717=Dev!$GJ$84, W717=Dev!$GJ$85, W717=Dev!$GJ$86, W717=Dev!$GJ$87, W717=Dev!$GJ$88, W717=Dev!$GJ$89, W717=Dev!$GG$82, W717=Dev!$GG$83, W717=Dev!$GG$84, W717=Dev!$GG$85, W717=Dev!$GG$86),Names!$C$10,                   IF(OR(W717=Dev!$GJ$90, W717=Dev!$GJ$91, W717=Dev!$GJ$92, W717=Dev!$GJ$93, W717=Dev!$GJ$94, W717=Dev!$GJ$95, W717=Dev!$GJ$96, W717=Dev!$GJ$97, W717=Dev!$GH$82), Names!$C$11,""))</f>
        <v/>
      </c>
      <c r="Z717" t="str">
        <f ca="1">IFERROR(VLOOKUP(M717,Racks!$H$4:$M$30,6),"")</f>
        <v/>
      </c>
      <c r="AA717" t="str">
        <f>IF(R717="","",CONCATENATE(S717,Names!$H$3,T717,Names!$J$3,Names!$K$3,Names!$L$3,V717))</f>
        <v/>
      </c>
      <c r="AB717" t="str">
        <f>IF(R717="","",CONCATENATE(V717,Names!$P$3,W717))</f>
        <v/>
      </c>
      <c r="AD717" t="str">
        <f t="shared" si="311"/>
        <v>CREATE</v>
      </c>
      <c r="AF717" t="str">
        <f t="shared" si="319"/>
        <v>??</v>
      </c>
      <c r="AH717" t="e">
        <f t="shared" ca="1" si="320"/>
        <v>#VALUE!</v>
      </c>
      <c r="AI717" t="str">
        <f t="shared" si="312"/>
        <v>AT</v>
      </c>
      <c r="AK717" t="str">
        <f t="shared" si="321"/>
        <v>??</v>
      </c>
      <c r="AM717" t="e">
        <f t="shared" ca="1" si="322"/>
        <v>#VALUE!</v>
      </c>
      <c r="AN717" t="str">
        <f t="shared" si="323"/>
        <v/>
      </c>
      <c r="AO717" t="str">
        <f t="shared" si="313"/>
        <v>KG</v>
      </c>
      <c r="AP717" t="str">
        <f t="shared" ca="1" si="324"/>
        <v/>
      </c>
      <c r="AQ717" t="str">
        <f t="shared" si="325"/>
        <v>??</v>
      </c>
      <c r="AS717" t="str">
        <f t="shared" si="326"/>
        <v/>
      </c>
      <c r="AT717" t="e">
        <f t="shared" ca="1" si="327"/>
        <v>#VALUE!</v>
      </c>
      <c r="AU717">
        <f t="shared" si="314"/>
        <v>5</v>
      </c>
      <c r="AV717" t="str">
        <f t="shared" si="328"/>
        <v>??</v>
      </c>
      <c r="AX717" t="str">
        <f t="shared" si="315"/>
        <v>staffanekstrom</v>
      </c>
      <c r="AY717" t="str">
        <f t="shared" si="316"/>
        <v>INSERTED</v>
      </c>
      <c r="AZ717" t="str">
        <f t="shared" si="317"/>
        <v/>
      </c>
      <c r="BD717" t="str">
        <f t="shared" si="318"/>
        <v>YES</v>
      </c>
      <c r="BF717" t="e">
        <f t="shared" ca="1" si="329"/>
        <v>#VALUE!</v>
      </c>
    </row>
    <row r="718" spans="1:58">
      <c r="A718">
        <v>712</v>
      </c>
      <c r="D718" s="1" t="e">
        <f ca="1">INDIRECT(ADDRESS($C718,D$5,,,Table!$A$1))</f>
        <v>#VALUE!</v>
      </c>
      <c r="E718" t="e">
        <f ca="1">INDIRECT(ADDRESS($C718,E$5,,,Table!$A$1))</f>
        <v>#VALUE!</v>
      </c>
      <c r="F718" t="e">
        <f ca="1">INDIRECT(ADDRESS($C718,F$5,,,Table!$A$1))</f>
        <v>#VALUE!</v>
      </c>
      <c r="G718" t="e">
        <f ca="1">INDIRECT(ADDRESS($C718,G$5,,,Table!$A$1))</f>
        <v>#VALUE!</v>
      </c>
      <c r="H718" t="e">
        <f ca="1">INDIRECT(ADDRESS($C718,H$5,,,Table!$A$1))</f>
        <v>#VALUE!</v>
      </c>
      <c r="J718" t="str">
        <f>IF(OR(I718=Dev!$CU$46, I718=Dev!$CU$47, I718=Dev!$CU$48, I718=Dev!$CU$49, I718=Dev!$CU$50, I718=Dev!$CU$51, I718=Dev!$CU$52, I718=Dev!$CU$53, I718=Dev!$CR$48, I718=Dev!$CR$49),$C$3,                                                                  IF(OR(I718=Dev!$CU$54, I718=Dev!$CU$55, I718=Dev!$CU$56, I718=Dev!$CU$57, I718=Dev!$CU$58, I718=Dev!$CU$59, I718=Dev!$CS$48), $D$3,""))</f>
        <v/>
      </c>
      <c r="K718" t="e">
        <f ca="1">CONCATENATE(E718,Names!$P$3,I718)</f>
        <v>#VALUE!</v>
      </c>
      <c r="M718" t="e">
        <f ca="1">INDIRECT(ADDRESS($C718,M$5,,,Table!$A$1))</f>
        <v>#VALUE!</v>
      </c>
      <c r="O718" t="str">
        <f t="shared" si="330"/>
        <v/>
      </c>
      <c r="Q718" t="str">
        <f t="shared" si="309"/>
        <v/>
      </c>
      <c r="S718" t="str">
        <f ca="1">IFERROR(VLOOKUP(M718,Racks!$H$4:$M$30,Racks!$I$2),"")</f>
        <v/>
      </c>
      <c r="T718" t="str">
        <f ca="1">IFERROR(VLOOKUP(M718,Racks!$H$4:$M$30,Racks!$K$2),"")</f>
        <v/>
      </c>
      <c r="U718" t="str">
        <f t="shared" si="310"/>
        <v/>
      </c>
      <c r="V718" t="str">
        <f>CONCATENATE(Names!$C$17,Names!$N$3,U718)</f>
        <v>PRLTCB-</v>
      </c>
      <c r="Y718" t="str">
        <f>IF(OR(W718=Dev!$GJ$82, W718=Dev!$GJ$83, W718=Dev!$GJ$84, W718=Dev!$GJ$85, W718=Dev!$GJ$86, W718=Dev!$GJ$87, W718=Dev!$GJ$88, W718=Dev!$GJ$89, W718=Dev!$GG$82, W718=Dev!$GG$83, W718=Dev!$GG$84, W718=Dev!$GG$85, W718=Dev!$GG$86),Names!$C$10,                   IF(OR(W718=Dev!$GJ$90, W718=Dev!$GJ$91, W718=Dev!$GJ$92, W718=Dev!$GJ$93, W718=Dev!$GJ$94, W718=Dev!$GJ$95, W718=Dev!$GJ$96, W718=Dev!$GJ$97, W718=Dev!$GH$82), Names!$C$11,""))</f>
        <v/>
      </c>
      <c r="Z718" t="str">
        <f ca="1">IFERROR(VLOOKUP(M718,Racks!$H$4:$M$30,6),"")</f>
        <v/>
      </c>
      <c r="AA718" t="str">
        <f>IF(R718="","",CONCATENATE(S718,Names!$H$3,T718,Names!$J$3,Names!$K$3,Names!$L$3,V718))</f>
        <v/>
      </c>
      <c r="AB718" t="str">
        <f>IF(R718="","",CONCATENATE(V718,Names!$P$3,W718))</f>
        <v/>
      </c>
      <c r="AD718" t="str">
        <f t="shared" si="311"/>
        <v>CREATE</v>
      </c>
      <c r="AF718" t="str">
        <f t="shared" si="319"/>
        <v>??</v>
      </c>
      <c r="AH718" t="e">
        <f t="shared" ca="1" si="320"/>
        <v>#VALUE!</v>
      </c>
      <c r="AI718" t="str">
        <f t="shared" si="312"/>
        <v>AT</v>
      </c>
      <c r="AK718" t="str">
        <f t="shared" si="321"/>
        <v>??</v>
      </c>
      <c r="AM718" t="e">
        <f t="shared" ca="1" si="322"/>
        <v>#VALUE!</v>
      </c>
      <c r="AN718" t="str">
        <f t="shared" si="323"/>
        <v/>
      </c>
      <c r="AO718" t="str">
        <f t="shared" si="313"/>
        <v>KG</v>
      </c>
      <c r="AP718" t="str">
        <f t="shared" ca="1" si="324"/>
        <v/>
      </c>
      <c r="AQ718" t="str">
        <f t="shared" si="325"/>
        <v>??</v>
      </c>
      <c r="AS718" t="str">
        <f t="shared" si="326"/>
        <v/>
      </c>
      <c r="AT718" t="e">
        <f t="shared" ca="1" si="327"/>
        <v>#VALUE!</v>
      </c>
      <c r="AU718">
        <f t="shared" si="314"/>
        <v>5</v>
      </c>
      <c r="AV718" t="str">
        <f t="shared" si="328"/>
        <v>??</v>
      </c>
      <c r="AX718" t="str">
        <f t="shared" si="315"/>
        <v>staffanekstrom</v>
      </c>
      <c r="AY718" t="str">
        <f t="shared" si="316"/>
        <v>INSERTED</v>
      </c>
      <c r="AZ718" t="str">
        <f t="shared" si="317"/>
        <v/>
      </c>
      <c r="BD718" t="str">
        <f t="shared" si="318"/>
        <v>YES</v>
      </c>
      <c r="BF718" t="e">
        <f t="shared" ca="1" si="329"/>
        <v>#VALUE!</v>
      </c>
    </row>
    <row r="719" spans="1:58">
      <c r="A719">
        <v>713</v>
      </c>
      <c r="D719" s="1" t="e">
        <f ca="1">INDIRECT(ADDRESS($C719,D$5,,,Table!$A$1))</f>
        <v>#VALUE!</v>
      </c>
      <c r="E719" t="e">
        <f ca="1">INDIRECT(ADDRESS($C719,E$5,,,Table!$A$1))</f>
        <v>#VALUE!</v>
      </c>
      <c r="F719" t="e">
        <f ca="1">INDIRECT(ADDRESS($C719,F$5,,,Table!$A$1))</f>
        <v>#VALUE!</v>
      </c>
      <c r="G719" t="e">
        <f ca="1">INDIRECT(ADDRESS($C719,G$5,,,Table!$A$1))</f>
        <v>#VALUE!</v>
      </c>
      <c r="H719" t="e">
        <f ca="1">INDIRECT(ADDRESS($C719,H$5,,,Table!$A$1))</f>
        <v>#VALUE!</v>
      </c>
      <c r="J719" t="str">
        <f>IF(OR(I719=Dev!$CU$46, I719=Dev!$CU$47, I719=Dev!$CU$48, I719=Dev!$CU$49, I719=Dev!$CU$50, I719=Dev!$CU$51, I719=Dev!$CU$52, I719=Dev!$CU$53, I719=Dev!$CR$48, I719=Dev!$CR$49),$C$3,                                                                  IF(OR(I719=Dev!$CU$54, I719=Dev!$CU$55, I719=Dev!$CU$56, I719=Dev!$CU$57, I719=Dev!$CU$58, I719=Dev!$CU$59, I719=Dev!$CS$48), $D$3,""))</f>
        <v/>
      </c>
      <c r="K719" t="e">
        <f ca="1">CONCATENATE(E719,Names!$P$3,I719)</f>
        <v>#VALUE!</v>
      </c>
      <c r="M719" t="e">
        <f ca="1">INDIRECT(ADDRESS($C719,M$5,,,Table!$A$1))</f>
        <v>#VALUE!</v>
      </c>
      <c r="O719" t="str">
        <f t="shared" si="330"/>
        <v/>
      </c>
      <c r="Q719" t="str">
        <f t="shared" si="309"/>
        <v/>
      </c>
      <c r="S719" t="str">
        <f ca="1">IFERROR(VLOOKUP(M719,Racks!$H$4:$M$30,Racks!$I$2),"")</f>
        <v/>
      </c>
      <c r="T719" t="str">
        <f ca="1">IFERROR(VLOOKUP(M719,Racks!$H$4:$M$30,Racks!$K$2),"")</f>
        <v/>
      </c>
      <c r="U719" t="str">
        <f t="shared" si="310"/>
        <v/>
      </c>
      <c r="V719" t="str">
        <f>CONCATENATE(Names!$C$17,Names!$N$3,U719)</f>
        <v>PRLTCB-</v>
      </c>
      <c r="Y719" t="str">
        <f>IF(OR(W719=Dev!$GJ$82, W719=Dev!$GJ$83, W719=Dev!$GJ$84, W719=Dev!$GJ$85, W719=Dev!$GJ$86, W719=Dev!$GJ$87, W719=Dev!$GJ$88, W719=Dev!$GJ$89, W719=Dev!$GG$82, W719=Dev!$GG$83, W719=Dev!$GG$84, W719=Dev!$GG$85, W719=Dev!$GG$86),Names!$C$10,                   IF(OR(W719=Dev!$GJ$90, W719=Dev!$GJ$91, W719=Dev!$GJ$92, W719=Dev!$GJ$93, W719=Dev!$GJ$94, W719=Dev!$GJ$95, W719=Dev!$GJ$96, W719=Dev!$GJ$97, W719=Dev!$GH$82), Names!$C$11,""))</f>
        <v/>
      </c>
      <c r="Z719" t="str">
        <f ca="1">IFERROR(VLOOKUP(M719,Racks!$H$4:$M$30,6),"")</f>
        <v/>
      </c>
      <c r="AA719" t="str">
        <f>IF(R719="","",CONCATENATE(S719,Names!$H$3,T719,Names!$J$3,Names!$K$3,Names!$L$3,V719))</f>
        <v/>
      </c>
      <c r="AB719" t="str">
        <f>IF(R719="","",CONCATENATE(V719,Names!$P$3,W719))</f>
        <v/>
      </c>
      <c r="AD719" t="str">
        <f t="shared" si="311"/>
        <v>CREATE</v>
      </c>
      <c r="AF719" t="str">
        <f t="shared" si="319"/>
        <v>??</v>
      </c>
      <c r="AH719" t="e">
        <f t="shared" ca="1" si="320"/>
        <v>#VALUE!</v>
      </c>
      <c r="AI719" t="str">
        <f t="shared" si="312"/>
        <v>AT</v>
      </c>
      <c r="AK719" t="str">
        <f t="shared" si="321"/>
        <v>??</v>
      </c>
      <c r="AM719" t="e">
        <f t="shared" ca="1" si="322"/>
        <v>#VALUE!</v>
      </c>
      <c r="AN719" t="str">
        <f t="shared" si="323"/>
        <v/>
      </c>
      <c r="AO719" t="str">
        <f t="shared" si="313"/>
        <v>KG</v>
      </c>
      <c r="AP719" t="str">
        <f t="shared" ca="1" si="324"/>
        <v/>
      </c>
      <c r="AQ719" t="str">
        <f t="shared" si="325"/>
        <v>??</v>
      </c>
      <c r="AS719" t="str">
        <f t="shared" si="326"/>
        <v/>
      </c>
      <c r="AT719" t="e">
        <f t="shared" ca="1" si="327"/>
        <v>#VALUE!</v>
      </c>
      <c r="AU719">
        <f t="shared" si="314"/>
        <v>5</v>
      </c>
      <c r="AV719" t="str">
        <f t="shared" si="328"/>
        <v>??</v>
      </c>
      <c r="AX719" t="str">
        <f t="shared" si="315"/>
        <v>staffanekstrom</v>
      </c>
      <c r="AY719" t="str">
        <f t="shared" si="316"/>
        <v>INSERTED</v>
      </c>
      <c r="AZ719" t="str">
        <f t="shared" si="317"/>
        <v/>
      </c>
      <c r="BD719" t="str">
        <f t="shared" si="318"/>
        <v>YES</v>
      </c>
      <c r="BF719" t="e">
        <f t="shared" ca="1" si="329"/>
        <v>#VALUE!</v>
      </c>
    </row>
    <row r="720" spans="1:58">
      <c r="A720">
        <v>714</v>
      </c>
      <c r="D720" s="1" t="e">
        <f ca="1">INDIRECT(ADDRESS($C720,D$5,,,Table!$A$1))</f>
        <v>#VALUE!</v>
      </c>
      <c r="E720" t="e">
        <f ca="1">INDIRECT(ADDRESS($C720,E$5,,,Table!$A$1))</f>
        <v>#VALUE!</v>
      </c>
      <c r="F720" t="e">
        <f ca="1">INDIRECT(ADDRESS($C720,F$5,,,Table!$A$1))</f>
        <v>#VALUE!</v>
      </c>
      <c r="G720" t="e">
        <f ca="1">INDIRECT(ADDRESS($C720,G$5,,,Table!$A$1))</f>
        <v>#VALUE!</v>
      </c>
      <c r="H720" t="e">
        <f ca="1">INDIRECT(ADDRESS($C720,H$5,,,Table!$A$1))</f>
        <v>#VALUE!</v>
      </c>
      <c r="J720" t="str">
        <f>IF(OR(I720=Dev!$CU$46, I720=Dev!$CU$47, I720=Dev!$CU$48, I720=Dev!$CU$49, I720=Dev!$CU$50, I720=Dev!$CU$51, I720=Dev!$CU$52, I720=Dev!$CU$53, I720=Dev!$CR$48, I720=Dev!$CR$49),$C$3,                                                                  IF(OR(I720=Dev!$CU$54, I720=Dev!$CU$55, I720=Dev!$CU$56, I720=Dev!$CU$57, I720=Dev!$CU$58, I720=Dev!$CU$59, I720=Dev!$CS$48), $D$3,""))</f>
        <v/>
      </c>
      <c r="K720" t="e">
        <f ca="1">CONCATENATE(E720,Names!$P$3,I720)</f>
        <v>#VALUE!</v>
      </c>
      <c r="M720" t="e">
        <f ca="1">INDIRECT(ADDRESS($C720,M$5,,,Table!$A$1))</f>
        <v>#VALUE!</v>
      </c>
      <c r="O720" t="str">
        <f t="shared" si="330"/>
        <v/>
      </c>
      <c r="Q720" t="str">
        <f t="shared" si="309"/>
        <v/>
      </c>
      <c r="S720" t="str">
        <f ca="1">IFERROR(VLOOKUP(M720,Racks!$H$4:$M$30,Racks!$I$2),"")</f>
        <v/>
      </c>
      <c r="T720" t="str">
        <f ca="1">IFERROR(VLOOKUP(M720,Racks!$H$4:$M$30,Racks!$K$2),"")</f>
        <v/>
      </c>
      <c r="U720" t="str">
        <f t="shared" si="310"/>
        <v/>
      </c>
      <c r="V720" t="str">
        <f>CONCATENATE(Names!$C$17,Names!$N$3,U720)</f>
        <v>PRLTCB-</v>
      </c>
      <c r="Y720" t="str">
        <f>IF(OR(W720=Dev!$GJ$82, W720=Dev!$GJ$83, W720=Dev!$GJ$84, W720=Dev!$GJ$85, W720=Dev!$GJ$86, W720=Dev!$GJ$87, W720=Dev!$GJ$88, W720=Dev!$GJ$89, W720=Dev!$GG$82, W720=Dev!$GG$83, W720=Dev!$GG$84, W720=Dev!$GG$85, W720=Dev!$GG$86),Names!$C$10,                   IF(OR(W720=Dev!$GJ$90, W720=Dev!$GJ$91, W720=Dev!$GJ$92, W720=Dev!$GJ$93, W720=Dev!$GJ$94, W720=Dev!$GJ$95, W720=Dev!$GJ$96, W720=Dev!$GJ$97, W720=Dev!$GH$82), Names!$C$11,""))</f>
        <v/>
      </c>
      <c r="Z720" t="str">
        <f ca="1">IFERROR(VLOOKUP(M720,Racks!$H$4:$M$30,6),"")</f>
        <v/>
      </c>
      <c r="AA720" t="str">
        <f>IF(R720="","",CONCATENATE(S720,Names!$H$3,T720,Names!$J$3,Names!$K$3,Names!$L$3,V720))</f>
        <v/>
      </c>
      <c r="AB720" t="str">
        <f>IF(R720="","",CONCATENATE(V720,Names!$P$3,W720))</f>
        <v/>
      </c>
      <c r="AD720" t="str">
        <f t="shared" si="311"/>
        <v>CREATE</v>
      </c>
      <c r="AF720" t="str">
        <f t="shared" si="319"/>
        <v>??</v>
      </c>
      <c r="AH720" t="e">
        <f t="shared" ca="1" si="320"/>
        <v>#VALUE!</v>
      </c>
      <c r="AI720" t="str">
        <f t="shared" si="312"/>
        <v>AT</v>
      </c>
      <c r="AK720" t="str">
        <f t="shared" si="321"/>
        <v>??</v>
      </c>
      <c r="AM720" t="e">
        <f t="shared" ca="1" si="322"/>
        <v>#VALUE!</v>
      </c>
      <c r="AN720" t="str">
        <f t="shared" si="323"/>
        <v/>
      </c>
      <c r="AO720" t="str">
        <f t="shared" si="313"/>
        <v>KG</v>
      </c>
      <c r="AP720" t="str">
        <f t="shared" ca="1" si="324"/>
        <v/>
      </c>
      <c r="AQ720" t="str">
        <f t="shared" si="325"/>
        <v>??</v>
      </c>
      <c r="AS720" t="str">
        <f t="shared" si="326"/>
        <v/>
      </c>
      <c r="AT720" t="e">
        <f t="shared" ca="1" si="327"/>
        <v>#VALUE!</v>
      </c>
      <c r="AU720">
        <f t="shared" si="314"/>
        <v>5</v>
      </c>
      <c r="AV720" t="str">
        <f t="shared" si="328"/>
        <v>??</v>
      </c>
      <c r="AX720" t="str">
        <f t="shared" si="315"/>
        <v>staffanekstrom</v>
      </c>
      <c r="AY720" t="str">
        <f t="shared" si="316"/>
        <v>INSERTED</v>
      </c>
      <c r="AZ720" t="str">
        <f t="shared" si="317"/>
        <v/>
      </c>
      <c r="BD720" t="str">
        <f t="shared" si="318"/>
        <v>YES</v>
      </c>
      <c r="BF720" t="e">
        <f t="shared" ca="1" si="329"/>
        <v>#VALUE!</v>
      </c>
    </row>
    <row r="721" spans="1:58">
      <c r="A721">
        <v>715</v>
      </c>
      <c r="D721" s="1" t="e">
        <f ca="1">INDIRECT(ADDRESS($C721,D$5,,,Table!$A$1))</f>
        <v>#VALUE!</v>
      </c>
      <c r="E721" t="e">
        <f ca="1">INDIRECT(ADDRESS($C721,E$5,,,Table!$A$1))</f>
        <v>#VALUE!</v>
      </c>
      <c r="F721" t="e">
        <f ca="1">INDIRECT(ADDRESS($C721,F$5,,,Table!$A$1))</f>
        <v>#VALUE!</v>
      </c>
      <c r="G721" t="e">
        <f ca="1">INDIRECT(ADDRESS($C721,G$5,,,Table!$A$1))</f>
        <v>#VALUE!</v>
      </c>
      <c r="H721" t="e">
        <f ca="1">INDIRECT(ADDRESS($C721,H$5,,,Table!$A$1))</f>
        <v>#VALUE!</v>
      </c>
      <c r="J721" t="str">
        <f>IF(OR(I721=Dev!$CU$46, I721=Dev!$CU$47, I721=Dev!$CU$48, I721=Dev!$CU$49, I721=Dev!$CU$50, I721=Dev!$CU$51, I721=Dev!$CU$52, I721=Dev!$CU$53, I721=Dev!$CR$48, I721=Dev!$CR$49),$C$3,                                                                  IF(OR(I721=Dev!$CU$54, I721=Dev!$CU$55, I721=Dev!$CU$56, I721=Dev!$CU$57, I721=Dev!$CU$58, I721=Dev!$CU$59, I721=Dev!$CS$48), $D$3,""))</f>
        <v/>
      </c>
      <c r="K721" t="e">
        <f ca="1">CONCATENATE(E721,Names!$P$3,I721)</f>
        <v>#VALUE!</v>
      </c>
      <c r="M721" t="e">
        <f ca="1">INDIRECT(ADDRESS($C721,M$5,,,Table!$A$1))</f>
        <v>#VALUE!</v>
      </c>
      <c r="O721" t="str">
        <f t="shared" si="330"/>
        <v/>
      </c>
      <c r="Q721" t="str">
        <f t="shared" si="309"/>
        <v/>
      </c>
      <c r="S721" t="str">
        <f ca="1">IFERROR(VLOOKUP(M721,Racks!$H$4:$M$30,Racks!$I$2),"")</f>
        <v/>
      </c>
      <c r="T721" t="str">
        <f ca="1">IFERROR(VLOOKUP(M721,Racks!$H$4:$M$30,Racks!$K$2),"")</f>
        <v/>
      </c>
      <c r="U721" t="str">
        <f t="shared" si="310"/>
        <v/>
      </c>
      <c r="V721" t="str">
        <f>CONCATENATE(Names!$C$17,Names!$N$3,U721)</f>
        <v>PRLTCB-</v>
      </c>
      <c r="Y721" t="str">
        <f>IF(OR(W721=Dev!$GJ$82, W721=Dev!$GJ$83, W721=Dev!$GJ$84, W721=Dev!$GJ$85, W721=Dev!$GJ$86, W721=Dev!$GJ$87, W721=Dev!$GJ$88, W721=Dev!$GJ$89, W721=Dev!$GG$82, W721=Dev!$GG$83, W721=Dev!$GG$84, W721=Dev!$GG$85, W721=Dev!$GG$86),Names!$C$10,                   IF(OR(W721=Dev!$GJ$90, W721=Dev!$GJ$91, W721=Dev!$GJ$92, W721=Dev!$GJ$93, W721=Dev!$GJ$94, W721=Dev!$GJ$95, W721=Dev!$GJ$96, W721=Dev!$GJ$97, W721=Dev!$GH$82), Names!$C$11,""))</f>
        <v/>
      </c>
      <c r="Z721" t="str">
        <f ca="1">IFERROR(VLOOKUP(M721,Racks!$H$4:$M$30,6),"")</f>
        <v/>
      </c>
      <c r="AA721" t="str">
        <f>IF(R721="","",CONCATENATE(S721,Names!$H$3,T721,Names!$J$3,Names!$K$3,Names!$L$3,V721))</f>
        <v/>
      </c>
      <c r="AB721" t="str">
        <f>IF(R721="","",CONCATENATE(V721,Names!$P$3,W721))</f>
        <v/>
      </c>
      <c r="AD721" t="str">
        <f t="shared" si="311"/>
        <v>CREATE</v>
      </c>
      <c r="AF721" t="str">
        <f t="shared" si="319"/>
        <v>??</v>
      </c>
      <c r="AH721" t="e">
        <f t="shared" ca="1" si="320"/>
        <v>#VALUE!</v>
      </c>
      <c r="AI721" t="str">
        <f t="shared" si="312"/>
        <v>AT</v>
      </c>
      <c r="AK721" t="str">
        <f t="shared" si="321"/>
        <v>??</v>
      </c>
      <c r="AM721" t="e">
        <f t="shared" ca="1" si="322"/>
        <v>#VALUE!</v>
      </c>
      <c r="AN721" t="str">
        <f t="shared" si="323"/>
        <v/>
      </c>
      <c r="AO721" t="str">
        <f t="shared" si="313"/>
        <v>KG</v>
      </c>
      <c r="AP721" t="str">
        <f t="shared" ca="1" si="324"/>
        <v/>
      </c>
      <c r="AQ721" t="str">
        <f t="shared" si="325"/>
        <v>??</v>
      </c>
      <c r="AS721" t="str">
        <f t="shared" si="326"/>
        <v/>
      </c>
      <c r="AT721" t="e">
        <f t="shared" ca="1" si="327"/>
        <v>#VALUE!</v>
      </c>
      <c r="AU721">
        <f t="shared" si="314"/>
        <v>5</v>
      </c>
      <c r="AV721" t="str">
        <f t="shared" si="328"/>
        <v>??</v>
      </c>
      <c r="AX721" t="str">
        <f t="shared" si="315"/>
        <v>staffanekstrom</v>
      </c>
      <c r="AY721" t="str">
        <f t="shared" si="316"/>
        <v>INSERTED</v>
      </c>
      <c r="AZ721" t="str">
        <f t="shared" si="317"/>
        <v/>
      </c>
      <c r="BD721" t="str">
        <f t="shared" si="318"/>
        <v>YES</v>
      </c>
      <c r="BF721" t="e">
        <f t="shared" ca="1" si="329"/>
        <v>#VALUE!</v>
      </c>
    </row>
    <row r="722" spans="1:58">
      <c r="A722">
        <v>716</v>
      </c>
      <c r="D722" s="1" t="e">
        <f ca="1">INDIRECT(ADDRESS($C722,D$5,,,Table!$A$1))</f>
        <v>#VALUE!</v>
      </c>
      <c r="E722" t="e">
        <f ca="1">INDIRECT(ADDRESS($C722,E$5,,,Table!$A$1))</f>
        <v>#VALUE!</v>
      </c>
      <c r="F722" t="e">
        <f ca="1">INDIRECT(ADDRESS($C722,F$5,,,Table!$A$1))</f>
        <v>#VALUE!</v>
      </c>
      <c r="G722" t="e">
        <f ca="1">INDIRECT(ADDRESS($C722,G$5,,,Table!$A$1))</f>
        <v>#VALUE!</v>
      </c>
      <c r="H722" t="e">
        <f ca="1">INDIRECT(ADDRESS($C722,H$5,,,Table!$A$1))</f>
        <v>#VALUE!</v>
      </c>
      <c r="J722" t="str">
        <f>IF(OR(I722=Dev!$CU$46, I722=Dev!$CU$47, I722=Dev!$CU$48, I722=Dev!$CU$49, I722=Dev!$CU$50, I722=Dev!$CU$51, I722=Dev!$CU$52, I722=Dev!$CU$53, I722=Dev!$CR$48, I722=Dev!$CR$49),$C$3,                                                                  IF(OR(I722=Dev!$CU$54, I722=Dev!$CU$55, I722=Dev!$CU$56, I722=Dev!$CU$57, I722=Dev!$CU$58, I722=Dev!$CU$59, I722=Dev!$CS$48), $D$3,""))</f>
        <v/>
      </c>
      <c r="K722" t="e">
        <f ca="1">CONCATENATE(E722,Names!$P$3,I722)</f>
        <v>#VALUE!</v>
      </c>
      <c r="M722" t="e">
        <f ca="1">INDIRECT(ADDRESS($C722,M$5,,,Table!$A$1))</f>
        <v>#VALUE!</v>
      </c>
      <c r="O722" t="str">
        <f t="shared" si="330"/>
        <v/>
      </c>
      <c r="Q722" t="str">
        <f t="shared" si="309"/>
        <v/>
      </c>
      <c r="S722" t="str">
        <f ca="1">IFERROR(VLOOKUP(M722,Racks!$H$4:$M$30,Racks!$I$2),"")</f>
        <v/>
      </c>
      <c r="T722" t="str">
        <f ca="1">IFERROR(VLOOKUP(M722,Racks!$H$4:$M$30,Racks!$K$2),"")</f>
        <v/>
      </c>
      <c r="U722" t="str">
        <f t="shared" si="310"/>
        <v/>
      </c>
      <c r="V722" t="str">
        <f>CONCATENATE(Names!$C$17,Names!$N$3,U722)</f>
        <v>PRLTCB-</v>
      </c>
      <c r="Y722" t="str">
        <f>IF(OR(W722=Dev!$GJ$82, W722=Dev!$GJ$83, W722=Dev!$GJ$84, W722=Dev!$GJ$85, W722=Dev!$GJ$86, W722=Dev!$GJ$87, W722=Dev!$GJ$88, W722=Dev!$GJ$89, W722=Dev!$GG$82, W722=Dev!$GG$83, W722=Dev!$GG$84, W722=Dev!$GG$85, W722=Dev!$GG$86),Names!$C$10,                   IF(OR(W722=Dev!$GJ$90, W722=Dev!$GJ$91, W722=Dev!$GJ$92, W722=Dev!$GJ$93, W722=Dev!$GJ$94, W722=Dev!$GJ$95, W722=Dev!$GJ$96, W722=Dev!$GJ$97, W722=Dev!$GH$82), Names!$C$11,""))</f>
        <v/>
      </c>
      <c r="Z722" t="str">
        <f ca="1">IFERROR(VLOOKUP(M722,Racks!$H$4:$M$30,6),"")</f>
        <v/>
      </c>
      <c r="AA722" t="str">
        <f>IF(R722="","",CONCATENATE(S722,Names!$H$3,T722,Names!$J$3,Names!$K$3,Names!$L$3,V722))</f>
        <v/>
      </c>
      <c r="AB722" t="str">
        <f>IF(R722="","",CONCATENATE(V722,Names!$P$3,W722))</f>
        <v/>
      </c>
      <c r="AD722" t="str">
        <f t="shared" si="311"/>
        <v>CREATE</v>
      </c>
      <c r="AF722" t="str">
        <f t="shared" si="319"/>
        <v>??</v>
      </c>
      <c r="AH722" t="e">
        <f t="shared" ca="1" si="320"/>
        <v>#VALUE!</v>
      </c>
      <c r="AI722" t="str">
        <f t="shared" si="312"/>
        <v>AT</v>
      </c>
      <c r="AK722" t="str">
        <f t="shared" si="321"/>
        <v>??</v>
      </c>
      <c r="AM722" t="e">
        <f t="shared" ca="1" si="322"/>
        <v>#VALUE!</v>
      </c>
      <c r="AN722" t="str">
        <f t="shared" si="323"/>
        <v/>
      </c>
      <c r="AO722" t="str">
        <f t="shared" si="313"/>
        <v>KG</v>
      </c>
      <c r="AP722" t="str">
        <f t="shared" ca="1" si="324"/>
        <v/>
      </c>
      <c r="AQ722" t="str">
        <f t="shared" si="325"/>
        <v>??</v>
      </c>
      <c r="AS722" t="str">
        <f t="shared" si="326"/>
        <v/>
      </c>
      <c r="AT722" t="e">
        <f t="shared" ca="1" si="327"/>
        <v>#VALUE!</v>
      </c>
      <c r="AU722">
        <f t="shared" si="314"/>
        <v>5</v>
      </c>
      <c r="AV722" t="str">
        <f t="shared" si="328"/>
        <v>??</v>
      </c>
      <c r="AX722" t="str">
        <f t="shared" si="315"/>
        <v>staffanekstrom</v>
      </c>
      <c r="AY722" t="str">
        <f t="shared" si="316"/>
        <v>INSERTED</v>
      </c>
      <c r="AZ722" t="str">
        <f t="shared" si="317"/>
        <v/>
      </c>
      <c r="BD722" t="str">
        <f t="shared" si="318"/>
        <v>YES</v>
      </c>
      <c r="BF722" t="e">
        <f t="shared" ca="1" si="329"/>
        <v>#VALUE!</v>
      </c>
    </row>
    <row r="723" spans="1:58">
      <c r="A723">
        <v>717</v>
      </c>
      <c r="D723" s="1" t="e">
        <f ca="1">INDIRECT(ADDRESS($C723,D$5,,,Table!$A$1))</f>
        <v>#VALUE!</v>
      </c>
      <c r="E723" t="e">
        <f ca="1">INDIRECT(ADDRESS($C723,E$5,,,Table!$A$1))</f>
        <v>#VALUE!</v>
      </c>
      <c r="F723" t="e">
        <f ca="1">INDIRECT(ADDRESS($C723,F$5,,,Table!$A$1))</f>
        <v>#VALUE!</v>
      </c>
      <c r="G723" t="e">
        <f ca="1">INDIRECT(ADDRESS($C723,G$5,,,Table!$A$1))</f>
        <v>#VALUE!</v>
      </c>
      <c r="H723" t="e">
        <f ca="1">INDIRECT(ADDRESS($C723,H$5,,,Table!$A$1))</f>
        <v>#VALUE!</v>
      </c>
      <c r="J723" t="str">
        <f>IF(OR(I723=Dev!$CU$46, I723=Dev!$CU$47, I723=Dev!$CU$48, I723=Dev!$CU$49, I723=Dev!$CU$50, I723=Dev!$CU$51, I723=Dev!$CU$52, I723=Dev!$CU$53, I723=Dev!$CR$48, I723=Dev!$CR$49),$C$3,                                                                  IF(OR(I723=Dev!$CU$54, I723=Dev!$CU$55, I723=Dev!$CU$56, I723=Dev!$CU$57, I723=Dev!$CU$58, I723=Dev!$CU$59, I723=Dev!$CS$48), $D$3,""))</f>
        <v/>
      </c>
      <c r="K723" t="e">
        <f ca="1">CONCATENATE(E723,Names!$P$3,I723)</f>
        <v>#VALUE!</v>
      </c>
      <c r="M723" t="e">
        <f ca="1">INDIRECT(ADDRESS($C723,M$5,,,Table!$A$1))</f>
        <v>#VALUE!</v>
      </c>
      <c r="O723" t="str">
        <f t="shared" si="330"/>
        <v/>
      </c>
      <c r="Q723" t="str">
        <f t="shared" si="309"/>
        <v/>
      </c>
      <c r="S723" t="str">
        <f ca="1">IFERROR(VLOOKUP(M723,Racks!$H$4:$M$30,Racks!$I$2),"")</f>
        <v/>
      </c>
      <c r="T723" t="str">
        <f ca="1">IFERROR(VLOOKUP(M723,Racks!$H$4:$M$30,Racks!$K$2),"")</f>
        <v/>
      </c>
      <c r="U723" t="str">
        <f t="shared" si="310"/>
        <v/>
      </c>
      <c r="V723" t="str">
        <f>CONCATENATE(Names!$C$17,Names!$N$3,U723)</f>
        <v>PRLTCB-</v>
      </c>
      <c r="Y723" t="str">
        <f>IF(OR(W723=Dev!$GJ$82, W723=Dev!$GJ$83, W723=Dev!$GJ$84, W723=Dev!$GJ$85, W723=Dev!$GJ$86, W723=Dev!$GJ$87, W723=Dev!$GJ$88, W723=Dev!$GJ$89, W723=Dev!$GG$82, W723=Dev!$GG$83, W723=Dev!$GG$84, W723=Dev!$GG$85, W723=Dev!$GG$86),Names!$C$10,                   IF(OR(W723=Dev!$GJ$90, W723=Dev!$GJ$91, W723=Dev!$GJ$92, W723=Dev!$GJ$93, W723=Dev!$GJ$94, W723=Dev!$GJ$95, W723=Dev!$GJ$96, W723=Dev!$GJ$97, W723=Dev!$GH$82), Names!$C$11,""))</f>
        <v/>
      </c>
      <c r="Z723" t="str">
        <f ca="1">IFERROR(VLOOKUP(M723,Racks!$H$4:$M$30,6),"")</f>
        <v/>
      </c>
      <c r="AA723" t="str">
        <f>IF(R723="","",CONCATENATE(S723,Names!$H$3,T723,Names!$J$3,Names!$K$3,Names!$L$3,V723))</f>
        <v/>
      </c>
      <c r="AB723" t="str">
        <f>IF(R723="","",CONCATENATE(V723,Names!$P$3,W723))</f>
        <v/>
      </c>
      <c r="AD723" t="str">
        <f t="shared" si="311"/>
        <v>CREATE</v>
      </c>
      <c r="AF723" t="str">
        <f t="shared" si="319"/>
        <v>??</v>
      </c>
      <c r="AH723" t="e">
        <f t="shared" ca="1" si="320"/>
        <v>#VALUE!</v>
      </c>
      <c r="AI723" t="str">
        <f t="shared" si="312"/>
        <v>AT</v>
      </c>
      <c r="AK723" t="str">
        <f t="shared" si="321"/>
        <v>??</v>
      </c>
      <c r="AM723" t="e">
        <f t="shared" ca="1" si="322"/>
        <v>#VALUE!</v>
      </c>
      <c r="AN723" t="str">
        <f t="shared" si="323"/>
        <v/>
      </c>
      <c r="AO723" t="str">
        <f t="shared" si="313"/>
        <v>KG</v>
      </c>
      <c r="AP723" t="str">
        <f t="shared" ca="1" si="324"/>
        <v/>
      </c>
      <c r="AQ723" t="str">
        <f t="shared" si="325"/>
        <v>??</v>
      </c>
      <c r="AS723" t="str">
        <f t="shared" si="326"/>
        <v/>
      </c>
      <c r="AT723" t="e">
        <f t="shared" ca="1" si="327"/>
        <v>#VALUE!</v>
      </c>
      <c r="AU723">
        <f t="shared" si="314"/>
        <v>5</v>
      </c>
      <c r="AV723" t="str">
        <f t="shared" si="328"/>
        <v>??</v>
      </c>
      <c r="AX723" t="str">
        <f t="shared" si="315"/>
        <v>staffanekstrom</v>
      </c>
      <c r="AY723" t="str">
        <f t="shared" si="316"/>
        <v>INSERTED</v>
      </c>
      <c r="AZ723" t="str">
        <f t="shared" si="317"/>
        <v/>
      </c>
      <c r="BD723" t="str">
        <f t="shared" si="318"/>
        <v>YES</v>
      </c>
      <c r="BF723" t="e">
        <f t="shared" ca="1" si="329"/>
        <v>#VALUE!</v>
      </c>
    </row>
    <row r="724" spans="1:58">
      <c r="A724">
        <v>718</v>
      </c>
      <c r="D724" s="1" t="e">
        <f ca="1">INDIRECT(ADDRESS($C724,D$5,,,Table!$A$1))</f>
        <v>#VALUE!</v>
      </c>
      <c r="E724" t="e">
        <f ca="1">INDIRECT(ADDRESS($C724,E$5,,,Table!$A$1))</f>
        <v>#VALUE!</v>
      </c>
      <c r="F724" t="e">
        <f ca="1">INDIRECT(ADDRESS($C724,F$5,,,Table!$A$1))</f>
        <v>#VALUE!</v>
      </c>
      <c r="G724" t="e">
        <f ca="1">INDIRECT(ADDRESS($C724,G$5,,,Table!$A$1))</f>
        <v>#VALUE!</v>
      </c>
      <c r="H724" t="e">
        <f ca="1">INDIRECT(ADDRESS($C724,H$5,,,Table!$A$1))</f>
        <v>#VALUE!</v>
      </c>
      <c r="J724" t="str">
        <f>IF(OR(I724=Dev!$CU$46, I724=Dev!$CU$47, I724=Dev!$CU$48, I724=Dev!$CU$49, I724=Dev!$CU$50, I724=Dev!$CU$51, I724=Dev!$CU$52, I724=Dev!$CU$53, I724=Dev!$CR$48, I724=Dev!$CR$49),$C$3,                                                                  IF(OR(I724=Dev!$CU$54, I724=Dev!$CU$55, I724=Dev!$CU$56, I724=Dev!$CU$57, I724=Dev!$CU$58, I724=Dev!$CU$59, I724=Dev!$CS$48), $D$3,""))</f>
        <v/>
      </c>
      <c r="K724" t="e">
        <f ca="1">CONCATENATE(E724,Names!$P$3,I724)</f>
        <v>#VALUE!</v>
      </c>
      <c r="M724" t="e">
        <f ca="1">INDIRECT(ADDRESS($C724,M$5,,,Table!$A$1))</f>
        <v>#VALUE!</v>
      </c>
      <c r="O724" t="str">
        <f t="shared" si="330"/>
        <v/>
      </c>
      <c r="Q724" t="str">
        <f t="shared" si="309"/>
        <v/>
      </c>
      <c r="S724" t="str">
        <f ca="1">IFERROR(VLOOKUP(M724,Racks!$H$4:$M$30,Racks!$I$2),"")</f>
        <v/>
      </c>
      <c r="T724" t="str">
        <f ca="1">IFERROR(VLOOKUP(M724,Racks!$H$4:$M$30,Racks!$K$2),"")</f>
        <v/>
      </c>
      <c r="U724" t="str">
        <f t="shared" si="310"/>
        <v/>
      </c>
      <c r="V724" t="str">
        <f>CONCATENATE(Names!$C$17,Names!$N$3,U724)</f>
        <v>PRLTCB-</v>
      </c>
      <c r="Y724" t="str">
        <f>IF(OR(W724=Dev!$GJ$82, W724=Dev!$GJ$83, W724=Dev!$GJ$84, W724=Dev!$GJ$85, W724=Dev!$GJ$86, W724=Dev!$GJ$87, W724=Dev!$GJ$88, W724=Dev!$GJ$89, W724=Dev!$GG$82, W724=Dev!$GG$83, W724=Dev!$GG$84, W724=Dev!$GG$85, W724=Dev!$GG$86),Names!$C$10,                   IF(OR(W724=Dev!$GJ$90, W724=Dev!$GJ$91, W724=Dev!$GJ$92, W724=Dev!$GJ$93, W724=Dev!$GJ$94, W724=Dev!$GJ$95, W724=Dev!$GJ$96, W724=Dev!$GJ$97, W724=Dev!$GH$82), Names!$C$11,""))</f>
        <v/>
      </c>
      <c r="Z724" t="str">
        <f ca="1">IFERROR(VLOOKUP(M724,Racks!$H$4:$M$30,6),"")</f>
        <v/>
      </c>
      <c r="AA724" t="str">
        <f>IF(R724="","",CONCATENATE(S724,Names!$H$3,T724,Names!$J$3,Names!$K$3,Names!$L$3,V724))</f>
        <v/>
      </c>
      <c r="AB724" t="str">
        <f>IF(R724="","",CONCATENATE(V724,Names!$P$3,W724))</f>
        <v/>
      </c>
      <c r="AD724" t="str">
        <f t="shared" si="311"/>
        <v>CREATE</v>
      </c>
      <c r="AF724" t="str">
        <f t="shared" si="319"/>
        <v>??</v>
      </c>
      <c r="AH724" t="e">
        <f t="shared" ca="1" si="320"/>
        <v>#VALUE!</v>
      </c>
      <c r="AI724" t="str">
        <f t="shared" si="312"/>
        <v>AT</v>
      </c>
      <c r="AK724" t="str">
        <f t="shared" si="321"/>
        <v>??</v>
      </c>
      <c r="AM724" t="e">
        <f t="shared" ca="1" si="322"/>
        <v>#VALUE!</v>
      </c>
      <c r="AN724" t="str">
        <f t="shared" si="323"/>
        <v/>
      </c>
      <c r="AO724" t="str">
        <f t="shared" si="313"/>
        <v>KG</v>
      </c>
      <c r="AP724" t="str">
        <f t="shared" ca="1" si="324"/>
        <v/>
      </c>
      <c r="AQ724" t="str">
        <f t="shared" si="325"/>
        <v>??</v>
      </c>
      <c r="AS724" t="str">
        <f t="shared" si="326"/>
        <v/>
      </c>
      <c r="AT724" t="e">
        <f t="shared" ca="1" si="327"/>
        <v>#VALUE!</v>
      </c>
      <c r="AU724">
        <f t="shared" si="314"/>
        <v>5</v>
      </c>
      <c r="AV724" t="str">
        <f t="shared" si="328"/>
        <v>??</v>
      </c>
      <c r="AX724" t="str">
        <f t="shared" si="315"/>
        <v>staffanekstrom</v>
      </c>
      <c r="AY724" t="str">
        <f t="shared" si="316"/>
        <v>INSERTED</v>
      </c>
      <c r="AZ724" t="str">
        <f t="shared" si="317"/>
        <v/>
      </c>
      <c r="BD724" t="str">
        <f t="shared" si="318"/>
        <v>YES</v>
      </c>
      <c r="BF724" t="e">
        <f t="shared" ca="1" si="329"/>
        <v>#VALUE!</v>
      </c>
    </row>
    <row r="725" spans="1:58">
      <c r="A725">
        <v>719</v>
      </c>
      <c r="D725" s="1" t="e">
        <f ca="1">INDIRECT(ADDRESS($C725,D$5,,,Table!$A$1))</f>
        <v>#VALUE!</v>
      </c>
      <c r="E725" t="e">
        <f ca="1">INDIRECT(ADDRESS($C725,E$5,,,Table!$A$1))</f>
        <v>#VALUE!</v>
      </c>
      <c r="F725" t="e">
        <f ca="1">INDIRECT(ADDRESS($C725,F$5,,,Table!$A$1))</f>
        <v>#VALUE!</v>
      </c>
      <c r="G725" t="e">
        <f ca="1">INDIRECT(ADDRESS($C725,G$5,,,Table!$A$1))</f>
        <v>#VALUE!</v>
      </c>
      <c r="H725" t="e">
        <f ca="1">INDIRECT(ADDRESS($C725,H$5,,,Table!$A$1))</f>
        <v>#VALUE!</v>
      </c>
      <c r="J725" t="str">
        <f>IF(OR(I725=Dev!$CU$46, I725=Dev!$CU$47, I725=Dev!$CU$48, I725=Dev!$CU$49, I725=Dev!$CU$50, I725=Dev!$CU$51, I725=Dev!$CU$52, I725=Dev!$CU$53, I725=Dev!$CR$48, I725=Dev!$CR$49),$C$3,                                                                  IF(OR(I725=Dev!$CU$54, I725=Dev!$CU$55, I725=Dev!$CU$56, I725=Dev!$CU$57, I725=Dev!$CU$58, I725=Dev!$CU$59, I725=Dev!$CS$48), $D$3,""))</f>
        <v/>
      </c>
      <c r="K725" t="e">
        <f ca="1">CONCATENATE(E725,Names!$P$3,I725)</f>
        <v>#VALUE!</v>
      </c>
      <c r="M725" t="e">
        <f ca="1">INDIRECT(ADDRESS($C725,M$5,,,Table!$A$1))</f>
        <v>#VALUE!</v>
      </c>
      <c r="O725" t="str">
        <f t="shared" si="330"/>
        <v/>
      </c>
      <c r="Q725" t="str">
        <f t="shared" ref="Q725:Q788" si="331">IF(ISNUMBER(R725), IF(R725&lt;10,"00", IF(R725&lt;100,"0", "")), "")</f>
        <v/>
      </c>
      <c r="S725" t="str">
        <f ca="1">IFERROR(VLOOKUP(M725,Racks!$H$4:$M$30,Racks!$I$2),"")</f>
        <v/>
      </c>
      <c r="T725" t="str">
        <f ca="1">IFERROR(VLOOKUP(M725,Racks!$H$4:$M$30,Racks!$K$2),"")</f>
        <v/>
      </c>
      <c r="U725" t="str">
        <f t="shared" ref="U725:U788" si="332">IF(ISNUMBER(R725),CONCATENATE(Q725,R725),"")</f>
        <v/>
      </c>
      <c r="V725" t="str">
        <f>CONCATENATE(Names!$C$17,Names!$N$3,U725)</f>
        <v>PRLTCB-</v>
      </c>
      <c r="Y725" t="str">
        <f>IF(OR(W725=Dev!$GJ$82, W725=Dev!$GJ$83, W725=Dev!$GJ$84, W725=Dev!$GJ$85, W725=Dev!$GJ$86, W725=Dev!$GJ$87, W725=Dev!$GJ$88, W725=Dev!$GJ$89, W725=Dev!$GG$82, W725=Dev!$GG$83, W725=Dev!$GG$84, W725=Dev!$GG$85, W725=Dev!$GG$86),Names!$C$10,                   IF(OR(W725=Dev!$GJ$90, W725=Dev!$GJ$91, W725=Dev!$GJ$92, W725=Dev!$GJ$93, W725=Dev!$GJ$94, W725=Dev!$GJ$95, W725=Dev!$GJ$96, W725=Dev!$GJ$97, W725=Dev!$GH$82), Names!$C$11,""))</f>
        <v/>
      </c>
      <c r="Z725" t="str">
        <f ca="1">IFERROR(VLOOKUP(M725,Racks!$H$4:$M$30,6),"")</f>
        <v/>
      </c>
      <c r="AA725" t="str">
        <f>IF(R725="","",CONCATENATE(S725,Names!$H$3,T725,Names!$J$3,Names!$K$3,Names!$L$3,V725))</f>
        <v/>
      </c>
      <c r="AB725" t="str">
        <f>IF(R725="","",CONCATENATE(V725,Names!$P$3,W725))</f>
        <v/>
      </c>
      <c r="AD725" t="str">
        <f t="shared" si="311"/>
        <v>CREATE</v>
      </c>
      <c r="AF725" t="str">
        <f t="shared" si="319"/>
        <v>??</v>
      </c>
      <c r="AH725" t="e">
        <f t="shared" ca="1" si="320"/>
        <v>#VALUE!</v>
      </c>
      <c r="AI725" t="str">
        <f t="shared" si="312"/>
        <v>AT</v>
      </c>
      <c r="AK725" t="str">
        <f t="shared" si="321"/>
        <v>??</v>
      </c>
      <c r="AM725" t="e">
        <f t="shared" ca="1" si="322"/>
        <v>#VALUE!</v>
      </c>
      <c r="AN725" t="str">
        <f t="shared" si="323"/>
        <v/>
      </c>
      <c r="AO725" t="str">
        <f t="shared" si="313"/>
        <v>KG</v>
      </c>
      <c r="AP725" t="str">
        <f t="shared" ca="1" si="324"/>
        <v/>
      </c>
      <c r="AQ725" t="str">
        <f t="shared" si="325"/>
        <v>??</v>
      </c>
      <c r="AS725" t="str">
        <f t="shared" si="326"/>
        <v/>
      </c>
      <c r="AT725" t="e">
        <f t="shared" ca="1" si="327"/>
        <v>#VALUE!</v>
      </c>
      <c r="AU725">
        <f t="shared" si="314"/>
        <v>5</v>
      </c>
      <c r="AV725" t="str">
        <f t="shared" si="328"/>
        <v>??</v>
      </c>
      <c r="AX725" t="str">
        <f t="shared" si="315"/>
        <v>staffanekstrom</v>
      </c>
      <c r="AY725" t="str">
        <f t="shared" si="316"/>
        <v>INSERTED</v>
      </c>
      <c r="AZ725" t="str">
        <f t="shared" si="317"/>
        <v/>
      </c>
      <c r="BD725" t="str">
        <f t="shared" si="318"/>
        <v>YES</v>
      </c>
      <c r="BF725" t="e">
        <f t="shared" ca="1" si="329"/>
        <v>#VALUE!</v>
      </c>
    </row>
    <row r="726" spans="1:58">
      <c r="A726">
        <v>720</v>
      </c>
      <c r="D726" s="1" t="e">
        <f ca="1">INDIRECT(ADDRESS($C726,D$5,,,Table!$A$1))</f>
        <v>#VALUE!</v>
      </c>
      <c r="E726" t="e">
        <f ca="1">INDIRECT(ADDRESS($C726,E$5,,,Table!$A$1))</f>
        <v>#VALUE!</v>
      </c>
      <c r="F726" t="e">
        <f ca="1">INDIRECT(ADDRESS($C726,F$5,,,Table!$A$1))</f>
        <v>#VALUE!</v>
      </c>
      <c r="G726" t="e">
        <f ca="1">INDIRECT(ADDRESS($C726,G$5,,,Table!$A$1))</f>
        <v>#VALUE!</v>
      </c>
      <c r="H726" t="e">
        <f ca="1">INDIRECT(ADDRESS($C726,H$5,,,Table!$A$1))</f>
        <v>#VALUE!</v>
      </c>
      <c r="J726" t="str">
        <f>IF(OR(I726=Dev!$CU$46, I726=Dev!$CU$47, I726=Dev!$CU$48, I726=Dev!$CU$49, I726=Dev!$CU$50, I726=Dev!$CU$51, I726=Dev!$CU$52, I726=Dev!$CU$53, I726=Dev!$CR$48, I726=Dev!$CR$49),$C$3,                                                                  IF(OR(I726=Dev!$CU$54, I726=Dev!$CU$55, I726=Dev!$CU$56, I726=Dev!$CU$57, I726=Dev!$CU$58, I726=Dev!$CU$59, I726=Dev!$CS$48), $D$3,""))</f>
        <v/>
      </c>
      <c r="K726" t="e">
        <f ca="1">CONCATENATE(E726,Names!$P$3,I726)</f>
        <v>#VALUE!</v>
      </c>
      <c r="M726" t="e">
        <f ca="1">INDIRECT(ADDRESS($C726,M$5,,,Table!$A$1))</f>
        <v>#VALUE!</v>
      </c>
      <c r="O726" t="str">
        <f t="shared" si="330"/>
        <v/>
      </c>
      <c r="Q726" t="str">
        <f t="shared" si="331"/>
        <v/>
      </c>
      <c r="S726" t="str">
        <f ca="1">IFERROR(VLOOKUP(M726,Racks!$H$4:$M$30,Racks!$I$2),"")</f>
        <v/>
      </c>
      <c r="T726" t="str">
        <f ca="1">IFERROR(VLOOKUP(M726,Racks!$H$4:$M$30,Racks!$K$2),"")</f>
        <v/>
      </c>
      <c r="U726" t="str">
        <f t="shared" si="332"/>
        <v/>
      </c>
      <c r="V726" t="str">
        <f>CONCATENATE(Names!$C$17,Names!$N$3,U726)</f>
        <v>PRLTCB-</v>
      </c>
      <c r="Y726" t="str">
        <f>IF(OR(W726=Dev!$GJ$82, W726=Dev!$GJ$83, W726=Dev!$GJ$84, W726=Dev!$GJ$85, W726=Dev!$GJ$86, W726=Dev!$GJ$87, W726=Dev!$GJ$88, W726=Dev!$GJ$89, W726=Dev!$GG$82, W726=Dev!$GG$83, W726=Dev!$GG$84, W726=Dev!$GG$85, W726=Dev!$GG$86),Names!$C$10,                   IF(OR(W726=Dev!$GJ$90, W726=Dev!$GJ$91, W726=Dev!$GJ$92, W726=Dev!$GJ$93, W726=Dev!$GJ$94, W726=Dev!$GJ$95, W726=Dev!$GJ$96, W726=Dev!$GJ$97, W726=Dev!$GH$82), Names!$C$11,""))</f>
        <v/>
      </c>
      <c r="Z726" t="str">
        <f ca="1">IFERROR(VLOOKUP(M726,Racks!$H$4:$M$30,6),"")</f>
        <v/>
      </c>
      <c r="AA726" t="str">
        <f>IF(R726="","",CONCATENATE(S726,Names!$H$3,T726,Names!$J$3,Names!$K$3,Names!$L$3,V726))</f>
        <v/>
      </c>
      <c r="AB726" t="str">
        <f>IF(R726="","",CONCATENATE(V726,Names!$P$3,W726))</f>
        <v/>
      </c>
      <c r="AD726" t="str">
        <f t="shared" si="311"/>
        <v>CREATE</v>
      </c>
      <c r="AF726" t="str">
        <f t="shared" si="319"/>
        <v>??</v>
      </c>
      <c r="AH726" t="e">
        <f t="shared" ca="1" si="320"/>
        <v>#VALUE!</v>
      </c>
      <c r="AI726" t="str">
        <f t="shared" si="312"/>
        <v>AT</v>
      </c>
      <c r="AK726" t="str">
        <f t="shared" si="321"/>
        <v>??</v>
      </c>
      <c r="AM726" t="e">
        <f t="shared" ca="1" si="322"/>
        <v>#VALUE!</v>
      </c>
      <c r="AN726" t="str">
        <f t="shared" si="323"/>
        <v/>
      </c>
      <c r="AO726" t="str">
        <f t="shared" si="313"/>
        <v>KG</v>
      </c>
      <c r="AP726" t="str">
        <f t="shared" ca="1" si="324"/>
        <v/>
      </c>
      <c r="AQ726" t="str">
        <f t="shared" si="325"/>
        <v>??</v>
      </c>
      <c r="AS726" t="str">
        <f t="shared" si="326"/>
        <v/>
      </c>
      <c r="AT726" t="e">
        <f t="shared" ca="1" si="327"/>
        <v>#VALUE!</v>
      </c>
      <c r="AU726">
        <f t="shared" si="314"/>
        <v>5</v>
      </c>
      <c r="AV726" t="str">
        <f t="shared" si="328"/>
        <v>??</v>
      </c>
      <c r="AX726" t="str">
        <f t="shared" si="315"/>
        <v>staffanekstrom</v>
      </c>
      <c r="AY726" t="str">
        <f t="shared" si="316"/>
        <v>INSERTED</v>
      </c>
      <c r="AZ726" t="str">
        <f t="shared" si="317"/>
        <v/>
      </c>
      <c r="BD726" t="str">
        <f t="shared" si="318"/>
        <v>YES</v>
      </c>
      <c r="BF726" t="e">
        <f t="shared" ca="1" si="329"/>
        <v>#VALUE!</v>
      </c>
    </row>
    <row r="727" spans="1:58">
      <c r="A727">
        <v>721</v>
      </c>
      <c r="D727" s="1" t="e">
        <f ca="1">INDIRECT(ADDRESS($C727,D$5,,,Table!$A$1))</f>
        <v>#VALUE!</v>
      </c>
      <c r="E727" t="e">
        <f ca="1">INDIRECT(ADDRESS($C727,E$5,,,Table!$A$1))</f>
        <v>#VALUE!</v>
      </c>
      <c r="F727" t="e">
        <f ca="1">INDIRECT(ADDRESS($C727,F$5,,,Table!$A$1))</f>
        <v>#VALUE!</v>
      </c>
      <c r="G727" t="e">
        <f ca="1">INDIRECT(ADDRESS($C727,G$5,,,Table!$A$1))</f>
        <v>#VALUE!</v>
      </c>
      <c r="H727" t="e">
        <f ca="1">INDIRECT(ADDRESS($C727,H$5,,,Table!$A$1))</f>
        <v>#VALUE!</v>
      </c>
      <c r="J727" t="str">
        <f>IF(OR(I727=Dev!$CU$46, I727=Dev!$CU$47, I727=Dev!$CU$48, I727=Dev!$CU$49, I727=Dev!$CU$50, I727=Dev!$CU$51, I727=Dev!$CU$52, I727=Dev!$CU$53, I727=Dev!$CR$48, I727=Dev!$CR$49),$C$3,                                                                  IF(OR(I727=Dev!$CU$54, I727=Dev!$CU$55, I727=Dev!$CU$56, I727=Dev!$CU$57, I727=Dev!$CU$58, I727=Dev!$CU$59, I727=Dev!$CS$48), $D$3,""))</f>
        <v/>
      </c>
      <c r="K727" t="e">
        <f ca="1">CONCATENATE(E727,Names!$P$3,I727)</f>
        <v>#VALUE!</v>
      </c>
      <c r="M727" t="e">
        <f ca="1">INDIRECT(ADDRESS($C727,M$5,,,Table!$A$1))</f>
        <v>#VALUE!</v>
      </c>
      <c r="O727" t="str">
        <f t="shared" si="330"/>
        <v/>
      </c>
      <c r="Q727" t="str">
        <f t="shared" si="331"/>
        <v/>
      </c>
      <c r="S727" t="str">
        <f ca="1">IFERROR(VLOOKUP(M727,Racks!$H$4:$M$30,Racks!$I$2),"")</f>
        <v/>
      </c>
      <c r="T727" t="str">
        <f ca="1">IFERROR(VLOOKUP(M727,Racks!$H$4:$M$30,Racks!$K$2),"")</f>
        <v/>
      </c>
      <c r="U727" t="str">
        <f t="shared" si="332"/>
        <v/>
      </c>
      <c r="V727" t="str">
        <f>CONCATENATE(Names!$C$17,Names!$N$3,U727)</f>
        <v>PRLTCB-</v>
      </c>
      <c r="Y727" t="str">
        <f>IF(OR(W727=Dev!$GJ$82, W727=Dev!$GJ$83, W727=Dev!$GJ$84, W727=Dev!$GJ$85, W727=Dev!$GJ$86, W727=Dev!$GJ$87, W727=Dev!$GJ$88, W727=Dev!$GJ$89, W727=Dev!$GG$82, W727=Dev!$GG$83, W727=Dev!$GG$84, W727=Dev!$GG$85, W727=Dev!$GG$86),Names!$C$10,                   IF(OR(W727=Dev!$GJ$90, W727=Dev!$GJ$91, W727=Dev!$GJ$92, W727=Dev!$GJ$93, W727=Dev!$GJ$94, W727=Dev!$GJ$95, W727=Dev!$GJ$96, W727=Dev!$GJ$97, W727=Dev!$GH$82), Names!$C$11,""))</f>
        <v/>
      </c>
      <c r="Z727" t="str">
        <f ca="1">IFERROR(VLOOKUP(M727,Racks!$H$4:$M$30,6),"")</f>
        <v/>
      </c>
      <c r="AA727" t="str">
        <f>IF(R727="","",CONCATENATE(S727,Names!$H$3,T727,Names!$J$3,Names!$K$3,Names!$L$3,V727))</f>
        <v/>
      </c>
      <c r="AB727" t="str">
        <f>IF(R727="","",CONCATENATE(V727,Names!$P$3,W727))</f>
        <v/>
      </c>
      <c r="AD727" t="str">
        <f t="shared" si="311"/>
        <v>CREATE</v>
      </c>
      <c r="AF727" t="str">
        <f t="shared" si="319"/>
        <v>??</v>
      </c>
      <c r="AH727" t="e">
        <f t="shared" ca="1" si="320"/>
        <v>#VALUE!</v>
      </c>
      <c r="AI727" t="str">
        <f t="shared" si="312"/>
        <v>AT</v>
      </c>
      <c r="AK727" t="str">
        <f t="shared" si="321"/>
        <v>??</v>
      </c>
      <c r="AM727" t="e">
        <f t="shared" ca="1" si="322"/>
        <v>#VALUE!</v>
      </c>
      <c r="AN727" t="str">
        <f t="shared" si="323"/>
        <v/>
      </c>
      <c r="AO727" t="str">
        <f t="shared" si="313"/>
        <v>KG</v>
      </c>
      <c r="AP727" t="str">
        <f t="shared" ca="1" si="324"/>
        <v/>
      </c>
      <c r="AQ727" t="str">
        <f t="shared" si="325"/>
        <v>??</v>
      </c>
      <c r="AS727" t="str">
        <f t="shared" si="326"/>
        <v/>
      </c>
      <c r="AT727" t="e">
        <f t="shared" ca="1" si="327"/>
        <v>#VALUE!</v>
      </c>
      <c r="AU727">
        <f t="shared" si="314"/>
        <v>5</v>
      </c>
      <c r="AV727" t="str">
        <f t="shared" si="328"/>
        <v>??</v>
      </c>
      <c r="AX727" t="str">
        <f t="shared" si="315"/>
        <v>staffanekstrom</v>
      </c>
      <c r="AY727" t="str">
        <f t="shared" si="316"/>
        <v>INSERTED</v>
      </c>
      <c r="AZ727" t="str">
        <f t="shared" si="317"/>
        <v/>
      </c>
      <c r="BD727" t="str">
        <f t="shared" si="318"/>
        <v>YES</v>
      </c>
      <c r="BF727" t="e">
        <f t="shared" ca="1" si="329"/>
        <v>#VALUE!</v>
      </c>
    </row>
    <row r="728" spans="1:58">
      <c r="A728">
        <v>722</v>
      </c>
      <c r="D728" s="1" t="e">
        <f ca="1">INDIRECT(ADDRESS($C728,D$5,,,Table!$A$1))</f>
        <v>#VALUE!</v>
      </c>
      <c r="E728" t="e">
        <f ca="1">INDIRECT(ADDRESS($C728,E$5,,,Table!$A$1))</f>
        <v>#VALUE!</v>
      </c>
      <c r="F728" t="e">
        <f ca="1">INDIRECT(ADDRESS($C728,F$5,,,Table!$A$1))</f>
        <v>#VALUE!</v>
      </c>
      <c r="G728" t="e">
        <f ca="1">INDIRECT(ADDRESS($C728,G$5,,,Table!$A$1))</f>
        <v>#VALUE!</v>
      </c>
      <c r="H728" t="e">
        <f ca="1">INDIRECT(ADDRESS($C728,H$5,,,Table!$A$1))</f>
        <v>#VALUE!</v>
      </c>
      <c r="J728" t="str">
        <f>IF(OR(I728=Dev!$CU$46, I728=Dev!$CU$47, I728=Dev!$CU$48, I728=Dev!$CU$49, I728=Dev!$CU$50, I728=Dev!$CU$51, I728=Dev!$CU$52, I728=Dev!$CU$53, I728=Dev!$CR$48, I728=Dev!$CR$49),$C$3,                                                                  IF(OR(I728=Dev!$CU$54, I728=Dev!$CU$55, I728=Dev!$CU$56, I728=Dev!$CU$57, I728=Dev!$CU$58, I728=Dev!$CU$59, I728=Dev!$CS$48), $D$3,""))</f>
        <v/>
      </c>
      <c r="K728" t="e">
        <f ca="1">CONCATENATE(E728,Names!$P$3,I728)</f>
        <v>#VALUE!</v>
      </c>
      <c r="M728" t="e">
        <f ca="1">INDIRECT(ADDRESS($C728,M$5,,,Table!$A$1))</f>
        <v>#VALUE!</v>
      </c>
      <c r="O728" t="str">
        <f t="shared" si="330"/>
        <v/>
      </c>
      <c r="Q728" t="str">
        <f t="shared" si="331"/>
        <v/>
      </c>
      <c r="S728" t="str">
        <f ca="1">IFERROR(VLOOKUP(M728,Racks!$H$4:$M$30,Racks!$I$2),"")</f>
        <v/>
      </c>
      <c r="T728" t="str">
        <f ca="1">IFERROR(VLOOKUP(M728,Racks!$H$4:$M$30,Racks!$K$2),"")</f>
        <v/>
      </c>
      <c r="U728" t="str">
        <f t="shared" si="332"/>
        <v/>
      </c>
      <c r="V728" t="str">
        <f>CONCATENATE(Names!$C$17,Names!$N$3,U728)</f>
        <v>PRLTCB-</v>
      </c>
      <c r="Y728" t="str">
        <f>IF(OR(W728=Dev!$GJ$82, W728=Dev!$GJ$83, W728=Dev!$GJ$84, W728=Dev!$GJ$85, W728=Dev!$GJ$86, W728=Dev!$GJ$87, W728=Dev!$GJ$88, W728=Dev!$GJ$89, W728=Dev!$GG$82, W728=Dev!$GG$83, W728=Dev!$GG$84, W728=Dev!$GG$85, W728=Dev!$GG$86),Names!$C$10,                   IF(OR(W728=Dev!$GJ$90, W728=Dev!$GJ$91, W728=Dev!$GJ$92, W728=Dev!$GJ$93, W728=Dev!$GJ$94, W728=Dev!$GJ$95, W728=Dev!$GJ$96, W728=Dev!$GJ$97, W728=Dev!$GH$82), Names!$C$11,""))</f>
        <v/>
      </c>
      <c r="Z728" t="str">
        <f ca="1">IFERROR(VLOOKUP(M728,Racks!$H$4:$M$30,6),"")</f>
        <v/>
      </c>
      <c r="AA728" t="str">
        <f>IF(R728="","",CONCATENATE(S728,Names!$H$3,T728,Names!$J$3,Names!$K$3,Names!$L$3,V728))</f>
        <v/>
      </c>
      <c r="AB728" t="str">
        <f>IF(R728="","",CONCATENATE(V728,Names!$P$3,W728))</f>
        <v/>
      </c>
      <c r="AD728" t="str">
        <f t="shared" si="311"/>
        <v>CREATE</v>
      </c>
      <c r="AF728" t="str">
        <f t="shared" si="319"/>
        <v>??</v>
      </c>
      <c r="AH728" t="e">
        <f t="shared" ca="1" si="320"/>
        <v>#VALUE!</v>
      </c>
      <c r="AI728" t="str">
        <f t="shared" si="312"/>
        <v>AT</v>
      </c>
      <c r="AK728" t="str">
        <f t="shared" si="321"/>
        <v>??</v>
      </c>
      <c r="AM728" t="e">
        <f t="shared" ca="1" si="322"/>
        <v>#VALUE!</v>
      </c>
      <c r="AN728" t="str">
        <f t="shared" si="323"/>
        <v/>
      </c>
      <c r="AO728" t="str">
        <f t="shared" si="313"/>
        <v>KG</v>
      </c>
      <c r="AP728" t="str">
        <f t="shared" ca="1" si="324"/>
        <v/>
      </c>
      <c r="AQ728" t="str">
        <f t="shared" si="325"/>
        <v>??</v>
      </c>
      <c r="AS728" t="str">
        <f t="shared" si="326"/>
        <v/>
      </c>
      <c r="AT728" t="e">
        <f t="shared" ca="1" si="327"/>
        <v>#VALUE!</v>
      </c>
      <c r="AU728">
        <f t="shared" si="314"/>
        <v>5</v>
      </c>
      <c r="AV728" t="str">
        <f t="shared" si="328"/>
        <v>??</v>
      </c>
      <c r="AX728" t="str">
        <f t="shared" si="315"/>
        <v>staffanekstrom</v>
      </c>
      <c r="AY728" t="str">
        <f t="shared" si="316"/>
        <v>INSERTED</v>
      </c>
      <c r="AZ728" t="str">
        <f t="shared" si="317"/>
        <v/>
      </c>
      <c r="BD728" t="str">
        <f t="shared" si="318"/>
        <v>YES</v>
      </c>
      <c r="BF728" t="e">
        <f t="shared" ca="1" si="329"/>
        <v>#VALUE!</v>
      </c>
    </row>
    <row r="729" spans="1:58">
      <c r="A729">
        <v>723</v>
      </c>
      <c r="D729" s="1" t="e">
        <f ca="1">INDIRECT(ADDRESS($C729,D$5,,,Table!$A$1))</f>
        <v>#VALUE!</v>
      </c>
      <c r="E729" t="e">
        <f ca="1">INDIRECT(ADDRESS($C729,E$5,,,Table!$A$1))</f>
        <v>#VALUE!</v>
      </c>
      <c r="F729" t="e">
        <f ca="1">INDIRECT(ADDRESS($C729,F$5,,,Table!$A$1))</f>
        <v>#VALUE!</v>
      </c>
      <c r="G729" t="e">
        <f ca="1">INDIRECT(ADDRESS($C729,G$5,,,Table!$A$1))</f>
        <v>#VALUE!</v>
      </c>
      <c r="H729" t="e">
        <f ca="1">INDIRECT(ADDRESS($C729,H$5,,,Table!$A$1))</f>
        <v>#VALUE!</v>
      </c>
      <c r="J729" t="str">
        <f>IF(OR(I729=Dev!$CU$46, I729=Dev!$CU$47, I729=Dev!$CU$48, I729=Dev!$CU$49, I729=Dev!$CU$50, I729=Dev!$CU$51, I729=Dev!$CU$52, I729=Dev!$CU$53, I729=Dev!$CR$48, I729=Dev!$CR$49),$C$3,                                                                  IF(OR(I729=Dev!$CU$54, I729=Dev!$CU$55, I729=Dev!$CU$56, I729=Dev!$CU$57, I729=Dev!$CU$58, I729=Dev!$CU$59, I729=Dev!$CS$48), $D$3,""))</f>
        <v/>
      </c>
      <c r="K729" t="e">
        <f ca="1">CONCATENATE(E729,Names!$P$3,I729)</f>
        <v>#VALUE!</v>
      </c>
      <c r="M729" t="e">
        <f ca="1">INDIRECT(ADDRESS($C729,M$5,,,Table!$A$1))</f>
        <v>#VALUE!</v>
      </c>
      <c r="O729" t="str">
        <f t="shared" si="330"/>
        <v/>
      </c>
      <c r="Q729" t="str">
        <f t="shared" si="331"/>
        <v/>
      </c>
      <c r="S729" t="str">
        <f ca="1">IFERROR(VLOOKUP(M729,Racks!$H$4:$M$30,Racks!$I$2),"")</f>
        <v/>
      </c>
      <c r="T729" t="str">
        <f ca="1">IFERROR(VLOOKUP(M729,Racks!$H$4:$M$30,Racks!$K$2),"")</f>
        <v/>
      </c>
      <c r="U729" t="str">
        <f t="shared" si="332"/>
        <v/>
      </c>
      <c r="V729" t="str">
        <f>CONCATENATE(Names!$C$17,Names!$N$3,U729)</f>
        <v>PRLTCB-</v>
      </c>
      <c r="Y729" t="str">
        <f>IF(OR(W729=Dev!$GJ$82, W729=Dev!$GJ$83, W729=Dev!$GJ$84, W729=Dev!$GJ$85, W729=Dev!$GJ$86, W729=Dev!$GJ$87, W729=Dev!$GJ$88, W729=Dev!$GJ$89, W729=Dev!$GG$82, W729=Dev!$GG$83, W729=Dev!$GG$84, W729=Dev!$GG$85, W729=Dev!$GG$86),Names!$C$10,                   IF(OR(W729=Dev!$GJ$90, W729=Dev!$GJ$91, W729=Dev!$GJ$92, W729=Dev!$GJ$93, W729=Dev!$GJ$94, W729=Dev!$GJ$95, W729=Dev!$GJ$96, W729=Dev!$GJ$97, W729=Dev!$GH$82), Names!$C$11,""))</f>
        <v/>
      </c>
      <c r="Z729" t="str">
        <f ca="1">IFERROR(VLOOKUP(M729,Racks!$H$4:$M$30,6),"")</f>
        <v/>
      </c>
      <c r="AA729" t="str">
        <f>IF(R729="","",CONCATENATE(S729,Names!$H$3,T729,Names!$J$3,Names!$K$3,Names!$L$3,V729))</f>
        <v/>
      </c>
      <c r="AB729" t="str">
        <f>IF(R729="","",CONCATENATE(V729,Names!$P$3,W729))</f>
        <v/>
      </c>
      <c r="AD729" t="str">
        <f t="shared" si="311"/>
        <v>CREATE</v>
      </c>
      <c r="AF729" t="str">
        <f t="shared" si="319"/>
        <v>??</v>
      </c>
      <c r="AH729" t="e">
        <f t="shared" ca="1" si="320"/>
        <v>#VALUE!</v>
      </c>
      <c r="AI729" t="str">
        <f t="shared" si="312"/>
        <v>AT</v>
      </c>
      <c r="AK729" t="str">
        <f t="shared" si="321"/>
        <v>??</v>
      </c>
      <c r="AM729" t="e">
        <f t="shared" ca="1" si="322"/>
        <v>#VALUE!</v>
      </c>
      <c r="AN729" t="str">
        <f t="shared" si="323"/>
        <v/>
      </c>
      <c r="AO729" t="str">
        <f t="shared" si="313"/>
        <v>KG</v>
      </c>
      <c r="AP729" t="str">
        <f t="shared" ca="1" si="324"/>
        <v/>
      </c>
      <c r="AQ729" t="str">
        <f t="shared" si="325"/>
        <v>??</v>
      </c>
      <c r="AS729" t="str">
        <f t="shared" si="326"/>
        <v/>
      </c>
      <c r="AT729" t="e">
        <f t="shared" ca="1" si="327"/>
        <v>#VALUE!</v>
      </c>
      <c r="AU729">
        <f t="shared" si="314"/>
        <v>5</v>
      </c>
      <c r="AV729" t="str">
        <f t="shared" si="328"/>
        <v>??</v>
      </c>
      <c r="AX729" t="str">
        <f t="shared" si="315"/>
        <v>staffanekstrom</v>
      </c>
      <c r="AY729" t="str">
        <f t="shared" si="316"/>
        <v>INSERTED</v>
      </c>
      <c r="AZ729" t="str">
        <f t="shared" si="317"/>
        <v/>
      </c>
      <c r="BD729" t="str">
        <f t="shared" si="318"/>
        <v>YES</v>
      </c>
      <c r="BF729" t="e">
        <f t="shared" ca="1" si="329"/>
        <v>#VALUE!</v>
      </c>
    </row>
    <row r="730" spans="1:58">
      <c r="A730">
        <v>724</v>
      </c>
      <c r="D730" s="1" t="e">
        <f ca="1">INDIRECT(ADDRESS($C730,D$5,,,Table!$A$1))</f>
        <v>#VALUE!</v>
      </c>
      <c r="E730" t="e">
        <f ca="1">INDIRECT(ADDRESS($C730,E$5,,,Table!$A$1))</f>
        <v>#VALUE!</v>
      </c>
      <c r="F730" t="e">
        <f ca="1">INDIRECT(ADDRESS($C730,F$5,,,Table!$A$1))</f>
        <v>#VALUE!</v>
      </c>
      <c r="G730" t="e">
        <f ca="1">INDIRECT(ADDRESS($C730,G$5,,,Table!$A$1))</f>
        <v>#VALUE!</v>
      </c>
      <c r="H730" t="e">
        <f ca="1">INDIRECT(ADDRESS($C730,H$5,,,Table!$A$1))</f>
        <v>#VALUE!</v>
      </c>
      <c r="J730" t="str">
        <f>IF(OR(I730=Dev!$CU$46, I730=Dev!$CU$47, I730=Dev!$CU$48, I730=Dev!$CU$49, I730=Dev!$CU$50, I730=Dev!$CU$51, I730=Dev!$CU$52, I730=Dev!$CU$53, I730=Dev!$CR$48, I730=Dev!$CR$49),$C$3,                                                                  IF(OR(I730=Dev!$CU$54, I730=Dev!$CU$55, I730=Dev!$CU$56, I730=Dev!$CU$57, I730=Dev!$CU$58, I730=Dev!$CU$59, I730=Dev!$CS$48), $D$3,""))</f>
        <v/>
      </c>
      <c r="K730" t="e">
        <f ca="1">CONCATENATE(E730,Names!$P$3,I730)</f>
        <v>#VALUE!</v>
      </c>
      <c r="M730" t="e">
        <f ca="1">INDIRECT(ADDRESS($C730,M$5,,,Table!$A$1))</f>
        <v>#VALUE!</v>
      </c>
      <c r="O730" t="str">
        <f t="shared" si="330"/>
        <v/>
      </c>
      <c r="Q730" t="str">
        <f t="shared" si="331"/>
        <v/>
      </c>
      <c r="S730" t="str">
        <f ca="1">IFERROR(VLOOKUP(M730,Racks!$H$4:$M$30,Racks!$I$2),"")</f>
        <v/>
      </c>
      <c r="T730" t="str">
        <f ca="1">IFERROR(VLOOKUP(M730,Racks!$H$4:$M$30,Racks!$K$2),"")</f>
        <v/>
      </c>
      <c r="U730" t="str">
        <f t="shared" si="332"/>
        <v/>
      </c>
      <c r="V730" t="str">
        <f>CONCATENATE(Names!$C$17,Names!$N$3,U730)</f>
        <v>PRLTCB-</v>
      </c>
      <c r="Y730" t="str">
        <f>IF(OR(W730=Dev!$GJ$82, W730=Dev!$GJ$83, W730=Dev!$GJ$84, W730=Dev!$GJ$85, W730=Dev!$GJ$86, W730=Dev!$GJ$87, W730=Dev!$GJ$88, W730=Dev!$GJ$89, W730=Dev!$GG$82, W730=Dev!$GG$83, W730=Dev!$GG$84, W730=Dev!$GG$85, W730=Dev!$GG$86),Names!$C$10,                   IF(OR(W730=Dev!$GJ$90, W730=Dev!$GJ$91, W730=Dev!$GJ$92, W730=Dev!$GJ$93, W730=Dev!$GJ$94, W730=Dev!$GJ$95, W730=Dev!$GJ$96, W730=Dev!$GJ$97, W730=Dev!$GH$82), Names!$C$11,""))</f>
        <v/>
      </c>
      <c r="Z730" t="str">
        <f ca="1">IFERROR(VLOOKUP(M730,Racks!$H$4:$M$30,6),"")</f>
        <v/>
      </c>
      <c r="AA730" t="str">
        <f>IF(R730="","",CONCATENATE(S730,Names!$H$3,T730,Names!$J$3,Names!$K$3,Names!$L$3,V730))</f>
        <v/>
      </c>
      <c r="AB730" t="str">
        <f>IF(R730="","",CONCATENATE(V730,Names!$P$3,W730))</f>
        <v/>
      </c>
      <c r="AD730" t="str">
        <f t="shared" si="311"/>
        <v>CREATE</v>
      </c>
      <c r="AF730" t="str">
        <f t="shared" si="319"/>
        <v>??</v>
      </c>
      <c r="AH730" t="e">
        <f t="shared" ca="1" si="320"/>
        <v>#VALUE!</v>
      </c>
      <c r="AI730" t="str">
        <f t="shared" si="312"/>
        <v>AT</v>
      </c>
      <c r="AK730" t="str">
        <f t="shared" si="321"/>
        <v>??</v>
      </c>
      <c r="AM730" t="e">
        <f t="shared" ca="1" si="322"/>
        <v>#VALUE!</v>
      </c>
      <c r="AN730" t="str">
        <f t="shared" si="323"/>
        <v/>
      </c>
      <c r="AO730" t="str">
        <f t="shared" si="313"/>
        <v>KG</v>
      </c>
      <c r="AP730" t="str">
        <f t="shared" ca="1" si="324"/>
        <v/>
      </c>
      <c r="AQ730" t="str">
        <f t="shared" si="325"/>
        <v>??</v>
      </c>
      <c r="AS730" t="str">
        <f t="shared" si="326"/>
        <v/>
      </c>
      <c r="AT730" t="e">
        <f t="shared" ca="1" si="327"/>
        <v>#VALUE!</v>
      </c>
      <c r="AU730">
        <f t="shared" si="314"/>
        <v>5</v>
      </c>
      <c r="AV730" t="str">
        <f t="shared" si="328"/>
        <v>??</v>
      </c>
      <c r="AX730" t="str">
        <f t="shared" si="315"/>
        <v>staffanekstrom</v>
      </c>
      <c r="AY730" t="str">
        <f t="shared" si="316"/>
        <v>INSERTED</v>
      </c>
      <c r="AZ730" t="str">
        <f t="shared" si="317"/>
        <v/>
      </c>
      <c r="BD730" t="str">
        <f t="shared" si="318"/>
        <v>YES</v>
      </c>
      <c r="BF730" t="e">
        <f t="shared" ca="1" si="329"/>
        <v>#VALUE!</v>
      </c>
    </row>
    <row r="731" spans="1:58">
      <c r="A731">
        <v>725</v>
      </c>
      <c r="D731" s="1" t="e">
        <f ca="1">INDIRECT(ADDRESS($C731,D$5,,,Table!$A$1))</f>
        <v>#VALUE!</v>
      </c>
      <c r="E731" t="e">
        <f ca="1">INDIRECT(ADDRESS($C731,E$5,,,Table!$A$1))</f>
        <v>#VALUE!</v>
      </c>
      <c r="F731" t="e">
        <f ca="1">INDIRECT(ADDRESS($C731,F$5,,,Table!$A$1))</f>
        <v>#VALUE!</v>
      </c>
      <c r="G731" t="e">
        <f ca="1">INDIRECT(ADDRESS($C731,G$5,,,Table!$A$1))</f>
        <v>#VALUE!</v>
      </c>
      <c r="H731" t="e">
        <f ca="1">INDIRECT(ADDRESS($C731,H$5,,,Table!$A$1))</f>
        <v>#VALUE!</v>
      </c>
      <c r="J731" t="str">
        <f>IF(OR(I731=Dev!$CU$46, I731=Dev!$CU$47, I731=Dev!$CU$48, I731=Dev!$CU$49, I731=Dev!$CU$50, I731=Dev!$CU$51, I731=Dev!$CU$52, I731=Dev!$CU$53, I731=Dev!$CR$48, I731=Dev!$CR$49),$C$3,                                                                  IF(OR(I731=Dev!$CU$54, I731=Dev!$CU$55, I731=Dev!$CU$56, I731=Dev!$CU$57, I731=Dev!$CU$58, I731=Dev!$CU$59, I731=Dev!$CS$48), $D$3,""))</f>
        <v/>
      </c>
      <c r="K731" t="e">
        <f ca="1">CONCATENATE(E731,Names!$P$3,I731)</f>
        <v>#VALUE!</v>
      </c>
      <c r="M731" t="e">
        <f ca="1">INDIRECT(ADDRESS($C731,M$5,,,Table!$A$1))</f>
        <v>#VALUE!</v>
      </c>
      <c r="O731" t="str">
        <f t="shared" si="330"/>
        <v/>
      </c>
      <c r="Q731" t="str">
        <f t="shared" si="331"/>
        <v/>
      </c>
      <c r="S731" t="str">
        <f ca="1">IFERROR(VLOOKUP(M731,Racks!$H$4:$M$30,Racks!$I$2),"")</f>
        <v/>
      </c>
      <c r="T731" t="str">
        <f ca="1">IFERROR(VLOOKUP(M731,Racks!$H$4:$M$30,Racks!$K$2),"")</f>
        <v/>
      </c>
      <c r="U731" t="str">
        <f t="shared" si="332"/>
        <v/>
      </c>
      <c r="V731" t="str">
        <f>CONCATENATE(Names!$C$17,Names!$N$3,U731)</f>
        <v>PRLTCB-</v>
      </c>
      <c r="Y731" t="str">
        <f>IF(OR(W731=Dev!$GJ$82, W731=Dev!$GJ$83, W731=Dev!$GJ$84, W731=Dev!$GJ$85, W731=Dev!$GJ$86, W731=Dev!$GJ$87, W731=Dev!$GJ$88, W731=Dev!$GJ$89, W731=Dev!$GG$82, W731=Dev!$GG$83, W731=Dev!$GG$84, W731=Dev!$GG$85, W731=Dev!$GG$86),Names!$C$10,                   IF(OR(W731=Dev!$GJ$90, W731=Dev!$GJ$91, W731=Dev!$GJ$92, W731=Dev!$GJ$93, W731=Dev!$GJ$94, W731=Dev!$GJ$95, W731=Dev!$GJ$96, W731=Dev!$GJ$97, W731=Dev!$GH$82), Names!$C$11,""))</f>
        <v/>
      </c>
      <c r="Z731" t="str">
        <f ca="1">IFERROR(VLOOKUP(M731,Racks!$H$4:$M$30,6),"")</f>
        <v/>
      </c>
      <c r="AA731" t="str">
        <f>IF(R731="","",CONCATENATE(S731,Names!$H$3,T731,Names!$J$3,Names!$K$3,Names!$L$3,V731))</f>
        <v/>
      </c>
      <c r="AB731" t="str">
        <f>IF(R731="","",CONCATENATE(V731,Names!$P$3,W731))</f>
        <v/>
      </c>
      <c r="AD731" t="str">
        <f t="shared" si="311"/>
        <v>CREATE</v>
      </c>
      <c r="AF731" t="str">
        <f t="shared" si="319"/>
        <v>??</v>
      </c>
      <c r="AH731" t="e">
        <f t="shared" ca="1" si="320"/>
        <v>#VALUE!</v>
      </c>
      <c r="AI731" t="str">
        <f t="shared" si="312"/>
        <v>AT</v>
      </c>
      <c r="AK731" t="str">
        <f t="shared" si="321"/>
        <v>??</v>
      </c>
      <c r="AM731" t="e">
        <f t="shared" ca="1" si="322"/>
        <v>#VALUE!</v>
      </c>
      <c r="AN731" t="str">
        <f t="shared" si="323"/>
        <v/>
      </c>
      <c r="AO731" t="str">
        <f t="shared" si="313"/>
        <v>KG</v>
      </c>
      <c r="AP731" t="str">
        <f t="shared" ca="1" si="324"/>
        <v/>
      </c>
      <c r="AQ731" t="str">
        <f t="shared" si="325"/>
        <v>??</v>
      </c>
      <c r="AS731" t="str">
        <f t="shared" si="326"/>
        <v/>
      </c>
      <c r="AT731" t="e">
        <f t="shared" ca="1" si="327"/>
        <v>#VALUE!</v>
      </c>
      <c r="AU731">
        <f t="shared" si="314"/>
        <v>5</v>
      </c>
      <c r="AV731" t="str">
        <f t="shared" si="328"/>
        <v>??</v>
      </c>
      <c r="AX731" t="str">
        <f t="shared" si="315"/>
        <v>staffanekstrom</v>
      </c>
      <c r="AY731" t="str">
        <f t="shared" si="316"/>
        <v>INSERTED</v>
      </c>
      <c r="AZ731" t="str">
        <f t="shared" si="317"/>
        <v/>
      </c>
      <c r="BD731" t="str">
        <f t="shared" si="318"/>
        <v>YES</v>
      </c>
      <c r="BF731" t="e">
        <f t="shared" ca="1" si="329"/>
        <v>#VALUE!</v>
      </c>
    </row>
    <row r="732" spans="1:58">
      <c r="A732">
        <v>726</v>
      </c>
      <c r="D732" s="1" t="e">
        <f ca="1">INDIRECT(ADDRESS($C732,D$5,,,Table!$A$1))</f>
        <v>#VALUE!</v>
      </c>
      <c r="E732" t="e">
        <f ca="1">INDIRECT(ADDRESS($C732,E$5,,,Table!$A$1))</f>
        <v>#VALUE!</v>
      </c>
      <c r="F732" t="e">
        <f ca="1">INDIRECT(ADDRESS($C732,F$5,,,Table!$A$1))</f>
        <v>#VALUE!</v>
      </c>
      <c r="G732" t="e">
        <f ca="1">INDIRECT(ADDRESS($C732,G$5,,,Table!$A$1))</f>
        <v>#VALUE!</v>
      </c>
      <c r="H732" t="e">
        <f ca="1">INDIRECT(ADDRESS($C732,H$5,,,Table!$A$1))</f>
        <v>#VALUE!</v>
      </c>
      <c r="J732" t="str">
        <f>IF(OR(I732=Dev!$CU$46, I732=Dev!$CU$47, I732=Dev!$CU$48, I732=Dev!$CU$49, I732=Dev!$CU$50, I732=Dev!$CU$51, I732=Dev!$CU$52, I732=Dev!$CU$53, I732=Dev!$CR$48, I732=Dev!$CR$49),$C$3,                                                                  IF(OR(I732=Dev!$CU$54, I732=Dev!$CU$55, I732=Dev!$CU$56, I732=Dev!$CU$57, I732=Dev!$CU$58, I732=Dev!$CU$59, I732=Dev!$CS$48), $D$3,""))</f>
        <v/>
      </c>
      <c r="K732" t="e">
        <f ca="1">CONCATENATE(E732,Names!$P$3,I732)</f>
        <v>#VALUE!</v>
      </c>
      <c r="M732" t="e">
        <f ca="1">INDIRECT(ADDRESS($C732,M$5,,,Table!$A$1))</f>
        <v>#VALUE!</v>
      </c>
      <c r="O732" t="str">
        <f t="shared" si="330"/>
        <v/>
      </c>
      <c r="Q732" t="str">
        <f t="shared" si="331"/>
        <v/>
      </c>
      <c r="S732" t="str">
        <f ca="1">IFERROR(VLOOKUP(M732,Racks!$H$4:$M$30,Racks!$I$2),"")</f>
        <v/>
      </c>
      <c r="T732" t="str">
        <f ca="1">IFERROR(VLOOKUP(M732,Racks!$H$4:$M$30,Racks!$K$2),"")</f>
        <v/>
      </c>
      <c r="U732" t="str">
        <f t="shared" si="332"/>
        <v/>
      </c>
      <c r="V732" t="str">
        <f>CONCATENATE(Names!$C$17,Names!$N$3,U732)</f>
        <v>PRLTCB-</v>
      </c>
      <c r="Y732" t="str">
        <f>IF(OR(W732=Dev!$GJ$82, W732=Dev!$GJ$83, W732=Dev!$GJ$84, W732=Dev!$GJ$85, W732=Dev!$GJ$86, W732=Dev!$GJ$87, W732=Dev!$GJ$88, W732=Dev!$GJ$89, W732=Dev!$GG$82, W732=Dev!$GG$83, W732=Dev!$GG$84, W732=Dev!$GG$85, W732=Dev!$GG$86),Names!$C$10,                   IF(OR(W732=Dev!$GJ$90, W732=Dev!$GJ$91, W732=Dev!$GJ$92, W732=Dev!$GJ$93, W732=Dev!$GJ$94, W732=Dev!$GJ$95, W732=Dev!$GJ$96, W732=Dev!$GJ$97, W732=Dev!$GH$82), Names!$C$11,""))</f>
        <v/>
      </c>
      <c r="Z732" t="str">
        <f ca="1">IFERROR(VLOOKUP(M732,Racks!$H$4:$M$30,6),"")</f>
        <v/>
      </c>
      <c r="AA732" t="str">
        <f>IF(R732="","",CONCATENATE(S732,Names!$H$3,T732,Names!$J$3,Names!$K$3,Names!$L$3,V732))</f>
        <v/>
      </c>
      <c r="AB732" t="str">
        <f>IF(R732="","",CONCATENATE(V732,Names!$P$3,W732))</f>
        <v/>
      </c>
      <c r="AD732" t="str">
        <f t="shared" si="311"/>
        <v>CREATE</v>
      </c>
      <c r="AF732" t="str">
        <f t="shared" si="319"/>
        <v>??</v>
      </c>
      <c r="AH732" t="e">
        <f t="shared" ca="1" si="320"/>
        <v>#VALUE!</v>
      </c>
      <c r="AI732" t="str">
        <f t="shared" si="312"/>
        <v>AT</v>
      </c>
      <c r="AK732" t="str">
        <f t="shared" si="321"/>
        <v>??</v>
      </c>
      <c r="AM732" t="e">
        <f t="shared" ca="1" si="322"/>
        <v>#VALUE!</v>
      </c>
      <c r="AN732" t="str">
        <f t="shared" si="323"/>
        <v/>
      </c>
      <c r="AO732" t="str">
        <f t="shared" si="313"/>
        <v>KG</v>
      </c>
      <c r="AP732" t="str">
        <f t="shared" ca="1" si="324"/>
        <v/>
      </c>
      <c r="AQ732" t="str">
        <f t="shared" si="325"/>
        <v>??</v>
      </c>
      <c r="AS732" t="str">
        <f t="shared" si="326"/>
        <v/>
      </c>
      <c r="AT732" t="e">
        <f t="shared" ca="1" si="327"/>
        <v>#VALUE!</v>
      </c>
      <c r="AU732">
        <f t="shared" si="314"/>
        <v>5</v>
      </c>
      <c r="AV732" t="str">
        <f t="shared" si="328"/>
        <v>??</v>
      </c>
      <c r="AX732" t="str">
        <f t="shared" si="315"/>
        <v>staffanekstrom</v>
      </c>
      <c r="AY732" t="str">
        <f t="shared" si="316"/>
        <v>INSERTED</v>
      </c>
      <c r="AZ732" t="str">
        <f t="shared" si="317"/>
        <v/>
      </c>
      <c r="BD732" t="str">
        <f t="shared" si="318"/>
        <v>YES</v>
      </c>
      <c r="BF732" t="e">
        <f t="shared" ca="1" si="329"/>
        <v>#VALUE!</v>
      </c>
    </row>
    <row r="733" spans="1:58">
      <c r="A733">
        <v>727</v>
      </c>
      <c r="D733" s="1" t="e">
        <f ca="1">INDIRECT(ADDRESS($C733,D$5,,,Table!$A$1))</f>
        <v>#VALUE!</v>
      </c>
      <c r="E733" t="e">
        <f ca="1">INDIRECT(ADDRESS($C733,E$5,,,Table!$A$1))</f>
        <v>#VALUE!</v>
      </c>
      <c r="F733" t="e">
        <f ca="1">INDIRECT(ADDRESS($C733,F$5,,,Table!$A$1))</f>
        <v>#VALUE!</v>
      </c>
      <c r="G733" t="e">
        <f ca="1">INDIRECT(ADDRESS($C733,G$5,,,Table!$A$1))</f>
        <v>#VALUE!</v>
      </c>
      <c r="H733" t="e">
        <f ca="1">INDIRECT(ADDRESS($C733,H$5,,,Table!$A$1))</f>
        <v>#VALUE!</v>
      </c>
      <c r="J733" t="str">
        <f>IF(OR(I733=Dev!$CU$46, I733=Dev!$CU$47, I733=Dev!$CU$48, I733=Dev!$CU$49, I733=Dev!$CU$50, I733=Dev!$CU$51, I733=Dev!$CU$52, I733=Dev!$CU$53, I733=Dev!$CR$48, I733=Dev!$CR$49),$C$3,                                                                  IF(OR(I733=Dev!$CU$54, I733=Dev!$CU$55, I733=Dev!$CU$56, I733=Dev!$CU$57, I733=Dev!$CU$58, I733=Dev!$CU$59, I733=Dev!$CS$48), $D$3,""))</f>
        <v/>
      </c>
      <c r="K733" t="e">
        <f ca="1">CONCATENATE(E733,Names!$P$3,I733)</f>
        <v>#VALUE!</v>
      </c>
      <c r="M733" t="e">
        <f ca="1">INDIRECT(ADDRESS($C733,M$5,,,Table!$A$1))</f>
        <v>#VALUE!</v>
      </c>
      <c r="O733" t="str">
        <f t="shared" si="330"/>
        <v/>
      </c>
      <c r="Q733" t="str">
        <f t="shared" si="331"/>
        <v/>
      </c>
      <c r="S733" t="str">
        <f ca="1">IFERROR(VLOOKUP(M733,Racks!$H$4:$M$30,Racks!$I$2),"")</f>
        <v/>
      </c>
      <c r="T733" t="str">
        <f ca="1">IFERROR(VLOOKUP(M733,Racks!$H$4:$M$30,Racks!$K$2),"")</f>
        <v/>
      </c>
      <c r="U733" t="str">
        <f t="shared" si="332"/>
        <v/>
      </c>
      <c r="V733" t="str">
        <f>CONCATENATE(Names!$C$17,Names!$N$3,U733)</f>
        <v>PRLTCB-</v>
      </c>
      <c r="Y733" t="str">
        <f>IF(OR(W733=Dev!$GJ$82, W733=Dev!$GJ$83, W733=Dev!$GJ$84, W733=Dev!$GJ$85, W733=Dev!$GJ$86, W733=Dev!$GJ$87, W733=Dev!$GJ$88, W733=Dev!$GJ$89, W733=Dev!$GG$82, W733=Dev!$GG$83, W733=Dev!$GG$84, W733=Dev!$GG$85, W733=Dev!$GG$86),Names!$C$10,                   IF(OR(W733=Dev!$GJ$90, W733=Dev!$GJ$91, W733=Dev!$GJ$92, W733=Dev!$GJ$93, W733=Dev!$GJ$94, W733=Dev!$GJ$95, W733=Dev!$GJ$96, W733=Dev!$GJ$97, W733=Dev!$GH$82), Names!$C$11,""))</f>
        <v/>
      </c>
      <c r="Z733" t="str">
        <f ca="1">IFERROR(VLOOKUP(M733,Racks!$H$4:$M$30,6),"")</f>
        <v/>
      </c>
      <c r="AA733" t="str">
        <f>IF(R733="","",CONCATENATE(S733,Names!$H$3,T733,Names!$J$3,Names!$K$3,Names!$L$3,V733))</f>
        <v/>
      </c>
      <c r="AB733" t="str">
        <f>IF(R733="","",CONCATENATE(V733,Names!$P$3,W733))</f>
        <v/>
      </c>
      <c r="AD733" t="str">
        <f t="shared" si="311"/>
        <v>CREATE</v>
      </c>
      <c r="AF733" t="str">
        <f t="shared" si="319"/>
        <v>??</v>
      </c>
      <c r="AH733" t="e">
        <f t="shared" ca="1" si="320"/>
        <v>#VALUE!</v>
      </c>
      <c r="AI733" t="str">
        <f t="shared" si="312"/>
        <v>AT</v>
      </c>
      <c r="AK733" t="str">
        <f t="shared" si="321"/>
        <v>??</v>
      </c>
      <c r="AM733" t="e">
        <f t="shared" ca="1" si="322"/>
        <v>#VALUE!</v>
      </c>
      <c r="AN733" t="str">
        <f t="shared" si="323"/>
        <v/>
      </c>
      <c r="AO733" t="str">
        <f t="shared" si="313"/>
        <v>KG</v>
      </c>
      <c r="AP733" t="str">
        <f t="shared" ca="1" si="324"/>
        <v/>
      </c>
      <c r="AQ733" t="str">
        <f t="shared" si="325"/>
        <v>??</v>
      </c>
      <c r="AS733" t="str">
        <f t="shared" si="326"/>
        <v/>
      </c>
      <c r="AT733" t="e">
        <f t="shared" ca="1" si="327"/>
        <v>#VALUE!</v>
      </c>
      <c r="AU733">
        <f t="shared" si="314"/>
        <v>5</v>
      </c>
      <c r="AV733" t="str">
        <f t="shared" si="328"/>
        <v>??</v>
      </c>
      <c r="AX733" t="str">
        <f t="shared" si="315"/>
        <v>staffanekstrom</v>
      </c>
      <c r="AY733" t="str">
        <f t="shared" si="316"/>
        <v>INSERTED</v>
      </c>
      <c r="AZ733" t="str">
        <f t="shared" si="317"/>
        <v/>
      </c>
      <c r="BD733" t="str">
        <f t="shared" si="318"/>
        <v>YES</v>
      </c>
      <c r="BF733" t="e">
        <f t="shared" ca="1" si="329"/>
        <v>#VALUE!</v>
      </c>
    </row>
    <row r="734" spans="1:58">
      <c r="A734">
        <v>728</v>
      </c>
      <c r="D734" s="1" t="e">
        <f ca="1">INDIRECT(ADDRESS($C734,D$5,,,Table!$A$1))</f>
        <v>#VALUE!</v>
      </c>
      <c r="E734" t="e">
        <f ca="1">INDIRECT(ADDRESS($C734,E$5,,,Table!$A$1))</f>
        <v>#VALUE!</v>
      </c>
      <c r="F734" t="e">
        <f ca="1">INDIRECT(ADDRESS($C734,F$5,,,Table!$A$1))</f>
        <v>#VALUE!</v>
      </c>
      <c r="G734" t="e">
        <f ca="1">INDIRECT(ADDRESS($C734,G$5,,,Table!$A$1))</f>
        <v>#VALUE!</v>
      </c>
      <c r="H734" t="e">
        <f ca="1">INDIRECT(ADDRESS($C734,H$5,,,Table!$A$1))</f>
        <v>#VALUE!</v>
      </c>
      <c r="J734" t="str">
        <f>IF(OR(I734=Dev!$CU$46, I734=Dev!$CU$47, I734=Dev!$CU$48, I734=Dev!$CU$49, I734=Dev!$CU$50, I734=Dev!$CU$51, I734=Dev!$CU$52, I734=Dev!$CU$53, I734=Dev!$CR$48, I734=Dev!$CR$49),$C$3,                                                                  IF(OR(I734=Dev!$CU$54, I734=Dev!$CU$55, I734=Dev!$CU$56, I734=Dev!$CU$57, I734=Dev!$CU$58, I734=Dev!$CU$59, I734=Dev!$CS$48), $D$3,""))</f>
        <v/>
      </c>
      <c r="K734" t="e">
        <f ca="1">CONCATENATE(E734,Names!$P$3,I734)</f>
        <v>#VALUE!</v>
      </c>
      <c r="M734" t="e">
        <f ca="1">INDIRECT(ADDRESS($C734,M$5,,,Table!$A$1))</f>
        <v>#VALUE!</v>
      </c>
      <c r="O734" t="str">
        <f t="shared" si="330"/>
        <v/>
      </c>
      <c r="Q734" t="str">
        <f t="shared" si="331"/>
        <v/>
      </c>
      <c r="S734" t="str">
        <f ca="1">IFERROR(VLOOKUP(M734,Racks!$H$4:$M$30,Racks!$I$2),"")</f>
        <v/>
      </c>
      <c r="T734" t="str">
        <f ca="1">IFERROR(VLOOKUP(M734,Racks!$H$4:$M$30,Racks!$K$2),"")</f>
        <v/>
      </c>
      <c r="U734" t="str">
        <f t="shared" si="332"/>
        <v/>
      </c>
      <c r="V734" t="str">
        <f>CONCATENATE(Names!$C$17,Names!$N$3,U734)</f>
        <v>PRLTCB-</v>
      </c>
      <c r="Y734" t="str">
        <f>IF(OR(W734=Dev!$GJ$82, W734=Dev!$GJ$83, W734=Dev!$GJ$84, W734=Dev!$GJ$85, W734=Dev!$GJ$86, W734=Dev!$GJ$87, W734=Dev!$GJ$88, W734=Dev!$GJ$89, W734=Dev!$GG$82, W734=Dev!$GG$83, W734=Dev!$GG$84, W734=Dev!$GG$85, W734=Dev!$GG$86),Names!$C$10,                   IF(OR(W734=Dev!$GJ$90, W734=Dev!$GJ$91, W734=Dev!$GJ$92, W734=Dev!$GJ$93, W734=Dev!$GJ$94, W734=Dev!$GJ$95, W734=Dev!$GJ$96, W734=Dev!$GJ$97, W734=Dev!$GH$82), Names!$C$11,""))</f>
        <v/>
      </c>
      <c r="Z734" t="str">
        <f ca="1">IFERROR(VLOOKUP(M734,Racks!$H$4:$M$30,6),"")</f>
        <v/>
      </c>
      <c r="AA734" t="str">
        <f>IF(R734="","",CONCATENATE(S734,Names!$H$3,T734,Names!$J$3,Names!$K$3,Names!$L$3,V734))</f>
        <v/>
      </c>
      <c r="AB734" t="str">
        <f>IF(R734="","",CONCATENATE(V734,Names!$P$3,W734))</f>
        <v/>
      </c>
      <c r="AD734" t="str">
        <f t="shared" si="311"/>
        <v>CREATE</v>
      </c>
      <c r="AF734" t="str">
        <f t="shared" si="319"/>
        <v>??</v>
      </c>
      <c r="AH734" t="e">
        <f t="shared" ca="1" si="320"/>
        <v>#VALUE!</v>
      </c>
      <c r="AI734" t="str">
        <f t="shared" si="312"/>
        <v>AT</v>
      </c>
      <c r="AK734" t="str">
        <f t="shared" si="321"/>
        <v>??</v>
      </c>
      <c r="AM734" t="e">
        <f t="shared" ca="1" si="322"/>
        <v>#VALUE!</v>
      </c>
      <c r="AN734" t="str">
        <f t="shared" si="323"/>
        <v/>
      </c>
      <c r="AO734" t="str">
        <f t="shared" si="313"/>
        <v>KG</v>
      </c>
      <c r="AP734" t="str">
        <f t="shared" ca="1" si="324"/>
        <v/>
      </c>
      <c r="AQ734" t="str">
        <f t="shared" si="325"/>
        <v>??</v>
      </c>
      <c r="AS734" t="str">
        <f t="shared" si="326"/>
        <v/>
      </c>
      <c r="AT734" t="e">
        <f t="shared" ca="1" si="327"/>
        <v>#VALUE!</v>
      </c>
      <c r="AU734">
        <f t="shared" si="314"/>
        <v>5</v>
      </c>
      <c r="AV734" t="str">
        <f t="shared" si="328"/>
        <v>??</v>
      </c>
      <c r="AX734" t="str">
        <f t="shared" si="315"/>
        <v>staffanekstrom</v>
      </c>
      <c r="AY734" t="str">
        <f t="shared" si="316"/>
        <v>INSERTED</v>
      </c>
      <c r="AZ734" t="str">
        <f t="shared" si="317"/>
        <v/>
      </c>
      <c r="BD734" t="str">
        <f t="shared" si="318"/>
        <v>YES</v>
      </c>
      <c r="BF734" t="e">
        <f t="shared" ca="1" si="329"/>
        <v>#VALUE!</v>
      </c>
    </row>
    <row r="735" spans="1:58">
      <c r="A735">
        <v>729</v>
      </c>
      <c r="D735" s="1" t="e">
        <f ca="1">INDIRECT(ADDRESS($C735,D$5,,,Table!$A$1))</f>
        <v>#VALUE!</v>
      </c>
      <c r="E735" t="e">
        <f ca="1">INDIRECT(ADDRESS($C735,E$5,,,Table!$A$1))</f>
        <v>#VALUE!</v>
      </c>
      <c r="F735" t="e">
        <f ca="1">INDIRECT(ADDRESS($C735,F$5,,,Table!$A$1))</f>
        <v>#VALUE!</v>
      </c>
      <c r="G735" t="e">
        <f ca="1">INDIRECT(ADDRESS($C735,G$5,,,Table!$A$1))</f>
        <v>#VALUE!</v>
      </c>
      <c r="H735" t="e">
        <f ca="1">INDIRECT(ADDRESS($C735,H$5,,,Table!$A$1))</f>
        <v>#VALUE!</v>
      </c>
      <c r="J735" t="str">
        <f>IF(OR(I735=Dev!$CU$46, I735=Dev!$CU$47, I735=Dev!$CU$48, I735=Dev!$CU$49, I735=Dev!$CU$50, I735=Dev!$CU$51, I735=Dev!$CU$52, I735=Dev!$CU$53, I735=Dev!$CR$48, I735=Dev!$CR$49),$C$3,                                                                  IF(OR(I735=Dev!$CU$54, I735=Dev!$CU$55, I735=Dev!$CU$56, I735=Dev!$CU$57, I735=Dev!$CU$58, I735=Dev!$CU$59, I735=Dev!$CS$48), $D$3,""))</f>
        <v/>
      </c>
      <c r="K735" t="e">
        <f ca="1">CONCATENATE(E735,Names!$P$3,I735)</f>
        <v>#VALUE!</v>
      </c>
      <c r="M735" t="e">
        <f ca="1">INDIRECT(ADDRESS($C735,M$5,,,Table!$A$1))</f>
        <v>#VALUE!</v>
      </c>
      <c r="O735" t="str">
        <f t="shared" si="330"/>
        <v/>
      </c>
      <c r="Q735" t="str">
        <f t="shared" si="331"/>
        <v/>
      </c>
      <c r="S735" t="str">
        <f ca="1">IFERROR(VLOOKUP(M735,Racks!$H$4:$M$30,Racks!$I$2),"")</f>
        <v/>
      </c>
      <c r="T735" t="str">
        <f ca="1">IFERROR(VLOOKUP(M735,Racks!$H$4:$M$30,Racks!$K$2),"")</f>
        <v/>
      </c>
      <c r="U735" t="str">
        <f t="shared" si="332"/>
        <v/>
      </c>
      <c r="V735" t="str">
        <f>CONCATENATE(Names!$C$17,Names!$N$3,U735)</f>
        <v>PRLTCB-</v>
      </c>
      <c r="Y735" t="str">
        <f>IF(OR(W735=Dev!$GJ$82, W735=Dev!$GJ$83, W735=Dev!$GJ$84, W735=Dev!$GJ$85, W735=Dev!$GJ$86, W735=Dev!$GJ$87, W735=Dev!$GJ$88, W735=Dev!$GJ$89, W735=Dev!$GG$82, W735=Dev!$GG$83, W735=Dev!$GG$84, W735=Dev!$GG$85, W735=Dev!$GG$86),Names!$C$10,                   IF(OR(W735=Dev!$GJ$90, W735=Dev!$GJ$91, W735=Dev!$GJ$92, W735=Dev!$GJ$93, W735=Dev!$GJ$94, W735=Dev!$GJ$95, W735=Dev!$GJ$96, W735=Dev!$GJ$97, W735=Dev!$GH$82), Names!$C$11,""))</f>
        <v/>
      </c>
      <c r="Z735" t="str">
        <f ca="1">IFERROR(VLOOKUP(M735,Racks!$H$4:$M$30,6),"")</f>
        <v/>
      </c>
      <c r="AA735" t="str">
        <f>IF(R735="","",CONCATENATE(S735,Names!$H$3,T735,Names!$J$3,Names!$K$3,Names!$L$3,V735))</f>
        <v/>
      </c>
      <c r="AB735" t="str">
        <f>IF(R735="","",CONCATENATE(V735,Names!$P$3,W735))</f>
        <v/>
      </c>
      <c r="AD735" t="str">
        <f t="shared" si="311"/>
        <v>CREATE</v>
      </c>
      <c r="AF735" t="str">
        <f t="shared" si="319"/>
        <v>??</v>
      </c>
      <c r="AH735" t="e">
        <f t="shared" ca="1" si="320"/>
        <v>#VALUE!</v>
      </c>
      <c r="AI735" t="str">
        <f t="shared" si="312"/>
        <v>AT</v>
      </c>
      <c r="AK735" t="str">
        <f t="shared" si="321"/>
        <v>??</v>
      </c>
      <c r="AM735" t="e">
        <f t="shared" ca="1" si="322"/>
        <v>#VALUE!</v>
      </c>
      <c r="AN735" t="str">
        <f t="shared" si="323"/>
        <v/>
      </c>
      <c r="AO735" t="str">
        <f t="shared" si="313"/>
        <v>KG</v>
      </c>
      <c r="AP735" t="str">
        <f t="shared" ca="1" si="324"/>
        <v/>
      </c>
      <c r="AQ735" t="str">
        <f t="shared" si="325"/>
        <v>??</v>
      </c>
      <c r="AS735" t="str">
        <f t="shared" si="326"/>
        <v/>
      </c>
      <c r="AT735" t="e">
        <f t="shared" ca="1" si="327"/>
        <v>#VALUE!</v>
      </c>
      <c r="AU735">
        <f t="shared" si="314"/>
        <v>5</v>
      </c>
      <c r="AV735" t="str">
        <f t="shared" si="328"/>
        <v>??</v>
      </c>
      <c r="AX735" t="str">
        <f t="shared" si="315"/>
        <v>staffanekstrom</v>
      </c>
      <c r="AY735" t="str">
        <f t="shared" si="316"/>
        <v>INSERTED</v>
      </c>
      <c r="AZ735" t="str">
        <f t="shared" si="317"/>
        <v/>
      </c>
      <c r="BD735" t="str">
        <f t="shared" si="318"/>
        <v>YES</v>
      </c>
      <c r="BF735" t="e">
        <f t="shared" ca="1" si="329"/>
        <v>#VALUE!</v>
      </c>
    </row>
    <row r="736" spans="1:58">
      <c r="A736">
        <v>730</v>
      </c>
      <c r="D736" s="1" t="e">
        <f ca="1">INDIRECT(ADDRESS($C736,D$5,,,Table!$A$1))</f>
        <v>#VALUE!</v>
      </c>
      <c r="E736" t="e">
        <f ca="1">INDIRECT(ADDRESS($C736,E$5,,,Table!$A$1))</f>
        <v>#VALUE!</v>
      </c>
      <c r="F736" t="e">
        <f ca="1">INDIRECT(ADDRESS($C736,F$5,,,Table!$A$1))</f>
        <v>#VALUE!</v>
      </c>
      <c r="G736" t="e">
        <f ca="1">INDIRECT(ADDRESS($C736,G$5,,,Table!$A$1))</f>
        <v>#VALUE!</v>
      </c>
      <c r="H736" t="e">
        <f ca="1">INDIRECT(ADDRESS($C736,H$5,,,Table!$A$1))</f>
        <v>#VALUE!</v>
      </c>
      <c r="J736" t="str">
        <f>IF(OR(I736=Dev!$CU$46, I736=Dev!$CU$47, I736=Dev!$CU$48, I736=Dev!$CU$49, I736=Dev!$CU$50, I736=Dev!$CU$51, I736=Dev!$CU$52, I736=Dev!$CU$53, I736=Dev!$CR$48, I736=Dev!$CR$49),$C$3,                                                                  IF(OR(I736=Dev!$CU$54, I736=Dev!$CU$55, I736=Dev!$CU$56, I736=Dev!$CU$57, I736=Dev!$CU$58, I736=Dev!$CU$59, I736=Dev!$CS$48), $D$3,""))</f>
        <v/>
      </c>
      <c r="K736" t="e">
        <f ca="1">CONCATENATE(E736,Names!$P$3,I736)</f>
        <v>#VALUE!</v>
      </c>
      <c r="M736" t="e">
        <f ca="1">INDIRECT(ADDRESS($C736,M$5,,,Table!$A$1))</f>
        <v>#VALUE!</v>
      </c>
      <c r="O736" t="str">
        <f t="shared" si="330"/>
        <v/>
      </c>
      <c r="Q736" t="str">
        <f t="shared" si="331"/>
        <v/>
      </c>
      <c r="S736" t="str">
        <f ca="1">IFERROR(VLOOKUP(M736,Racks!$H$4:$M$30,Racks!$I$2),"")</f>
        <v/>
      </c>
      <c r="T736" t="str">
        <f ca="1">IFERROR(VLOOKUP(M736,Racks!$H$4:$M$30,Racks!$K$2),"")</f>
        <v/>
      </c>
      <c r="U736" t="str">
        <f t="shared" si="332"/>
        <v/>
      </c>
      <c r="V736" t="str">
        <f>CONCATENATE(Names!$C$17,Names!$N$3,U736)</f>
        <v>PRLTCB-</v>
      </c>
      <c r="Y736" t="str">
        <f>IF(OR(W736=Dev!$GJ$82, W736=Dev!$GJ$83, W736=Dev!$GJ$84, W736=Dev!$GJ$85, W736=Dev!$GJ$86, W736=Dev!$GJ$87, W736=Dev!$GJ$88, W736=Dev!$GJ$89, W736=Dev!$GG$82, W736=Dev!$GG$83, W736=Dev!$GG$84, W736=Dev!$GG$85, W736=Dev!$GG$86),Names!$C$10,                   IF(OR(W736=Dev!$GJ$90, W736=Dev!$GJ$91, W736=Dev!$GJ$92, W736=Dev!$GJ$93, W736=Dev!$GJ$94, W736=Dev!$GJ$95, W736=Dev!$GJ$96, W736=Dev!$GJ$97, W736=Dev!$GH$82), Names!$C$11,""))</f>
        <v/>
      </c>
      <c r="Z736" t="str">
        <f ca="1">IFERROR(VLOOKUP(M736,Racks!$H$4:$M$30,6),"")</f>
        <v/>
      </c>
      <c r="AA736" t="str">
        <f>IF(R736="","",CONCATENATE(S736,Names!$H$3,T736,Names!$J$3,Names!$K$3,Names!$L$3,V736))</f>
        <v/>
      </c>
      <c r="AB736" t="str">
        <f>IF(R736="","",CONCATENATE(V736,Names!$P$3,W736))</f>
        <v/>
      </c>
      <c r="AD736" t="str">
        <f t="shared" si="311"/>
        <v>CREATE</v>
      </c>
      <c r="AF736" t="str">
        <f t="shared" si="319"/>
        <v>??</v>
      </c>
      <c r="AH736" t="e">
        <f t="shared" ca="1" si="320"/>
        <v>#VALUE!</v>
      </c>
      <c r="AI736" t="str">
        <f t="shared" si="312"/>
        <v>AT</v>
      </c>
      <c r="AK736" t="str">
        <f t="shared" si="321"/>
        <v>??</v>
      </c>
      <c r="AM736" t="e">
        <f t="shared" ca="1" si="322"/>
        <v>#VALUE!</v>
      </c>
      <c r="AN736" t="str">
        <f t="shared" si="323"/>
        <v/>
      </c>
      <c r="AO736" t="str">
        <f t="shared" si="313"/>
        <v>KG</v>
      </c>
      <c r="AP736" t="str">
        <f t="shared" ca="1" si="324"/>
        <v/>
      </c>
      <c r="AQ736" t="str">
        <f t="shared" si="325"/>
        <v>??</v>
      </c>
      <c r="AS736" t="str">
        <f t="shared" si="326"/>
        <v/>
      </c>
      <c r="AT736" t="e">
        <f t="shared" ca="1" si="327"/>
        <v>#VALUE!</v>
      </c>
      <c r="AU736">
        <f t="shared" si="314"/>
        <v>5</v>
      </c>
      <c r="AV736" t="str">
        <f t="shared" si="328"/>
        <v>??</v>
      </c>
      <c r="AX736" t="str">
        <f t="shared" si="315"/>
        <v>staffanekstrom</v>
      </c>
      <c r="AY736" t="str">
        <f t="shared" si="316"/>
        <v>INSERTED</v>
      </c>
      <c r="AZ736" t="str">
        <f t="shared" si="317"/>
        <v/>
      </c>
      <c r="BD736" t="str">
        <f t="shared" si="318"/>
        <v>YES</v>
      </c>
      <c r="BF736" t="e">
        <f t="shared" ca="1" si="329"/>
        <v>#VALUE!</v>
      </c>
    </row>
    <row r="737" spans="1:58">
      <c r="A737">
        <v>731</v>
      </c>
      <c r="D737" s="1" t="e">
        <f ca="1">INDIRECT(ADDRESS($C737,D$5,,,Table!$A$1))</f>
        <v>#VALUE!</v>
      </c>
      <c r="E737" t="e">
        <f ca="1">INDIRECT(ADDRESS($C737,E$5,,,Table!$A$1))</f>
        <v>#VALUE!</v>
      </c>
      <c r="F737" t="e">
        <f ca="1">INDIRECT(ADDRESS($C737,F$5,,,Table!$A$1))</f>
        <v>#VALUE!</v>
      </c>
      <c r="G737" t="e">
        <f ca="1">INDIRECT(ADDRESS($C737,G$5,,,Table!$A$1))</f>
        <v>#VALUE!</v>
      </c>
      <c r="H737" t="e">
        <f ca="1">INDIRECT(ADDRESS($C737,H$5,,,Table!$A$1))</f>
        <v>#VALUE!</v>
      </c>
      <c r="J737" t="str">
        <f>IF(OR(I737=Dev!$CU$46, I737=Dev!$CU$47, I737=Dev!$CU$48, I737=Dev!$CU$49, I737=Dev!$CU$50, I737=Dev!$CU$51, I737=Dev!$CU$52, I737=Dev!$CU$53, I737=Dev!$CR$48, I737=Dev!$CR$49),$C$3,                                                                  IF(OR(I737=Dev!$CU$54, I737=Dev!$CU$55, I737=Dev!$CU$56, I737=Dev!$CU$57, I737=Dev!$CU$58, I737=Dev!$CU$59, I737=Dev!$CS$48), $D$3,""))</f>
        <v/>
      </c>
      <c r="K737" t="e">
        <f ca="1">CONCATENATE(E737,Names!$P$3,I737)</f>
        <v>#VALUE!</v>
      </c>
      <c r="M737" t="e">
        <f ca="1">INDIRECT(ADDRESS($C737,M$5,,,Table!$A$1))</f>
        <v>#VALUE!</v>
      </c>
      <c r="O737" t="str">
        <f t="shared" si="330"/>
        <v/>
      </c>
      <c r="Q737" t="str">
        <f t="shared" si="331"/>
        <v/>
      </c>
      <c r="S737" t="str">
        <f ca="1">IFERROR(VLOOKUP(M737,Racks!$H$4:$M$30,Racks!$I$2),"")</f>
        <v/>
      </c>
      <c r="T737" t="str">
        <f ca="1">IFERROR(VLOOKUP(M737,Racks!$H$4:$M$30,Racks!$K$2),"")</f>
        <v/>
      </c>
      <c r="U737" t="str">
        <f t="shared" si="332"/>
        <v/>
      </c>
      <c r="V737" t="str">
        <f>CONCATENATE(Names!$C$17,Names!$N$3,U737)</f>
        <v>PRLTCB-</v>
      </c>
      <c r="Y737" t="str">
        <f>IF(OR(W737=Dev!$GJ$82, W737=Dev!$GJ$83, W737=Dev!$GJ$84, W737=Dev!$GJ$85, W737=Dev!$GJ$86, W737=Dev!$GJ$87, W737=Dev!$GJ$88, W737=Dev!$GJ$89, W737=Dev!$GG$82, W737=Dev!$GG$83, W737=Dev!$GG$84, W737=Dev!$GG$85, W737=Dev!$GG$86),Names!$C$10,                   IF(OR(W737=Dev!$GJ$90, W737=Dev!$GJ$91, W737=Dev!$GJ$92, W737=Dev!$GJ$93, W737=Dev!$GJ$94, W737=Dev!$GJ$95, W737=Dev!$GJ$96, W737=Dev!$GJ$97, W737=Dev!$GH$82), Names!$C$11,""))</f>
        <v/>
      </c>
      <c r="Z737" t="str">
        <f ca="1">IFERROR(VLOOKUP(M737,Racks!$H$4:$M$30,6),"")</f>
        <v/>
      </c>
      <c r="AA737" t="str">
        <f>IF(R737="","",CONCATENATE(S737,Names!$H$3,T737,Names!$J$3,Names!$K$3,Names!$L$3,V737))</f>
        <v/>
      </c>
      <c r="AB737" t="str">
        <f>IF(R737="","",CONCATENATE(V737,Names!$P$3,W737))</f>
        <v/>
      </c>
      <c r="AD737" t="str">
        <f t="shared" si="311"/>
        <v>CREATE</v>
      </c>
      <c r="AF737" t="str">
        <f t="shared" si="319"/>
        <v>??</v>
      </c>
      <c r="AH737" t="e">
        <f t="shared" ca="1" si="320"/>
        <v>#VALUE!</v>
      </c>
      <c r="AI737" t="str">
        <f t="shared" si="312"/>
        <v>AT</v>
      </c>
      <c r="AK737" t="str">
        <f t="shared" si="321"/>
        <v>??</v>
      </c>
      <c r="AM737" t="e">
        <f t="shared" ca="1" si="322"/>
        <v>#VALUE!</v>
      </c>
      <c r="AN737" t="str">
        <f t="shared" si="323"/>
        <v/>
      </c>
      <c r="AO737" t="str">
        <f t="shared" si="313"/>
        <v>KG</v>
      </c>
      <c r="AP737" t="str">
        <f t="shared" ca="1" si="324"/>
        <v/>
      </c>
      <c r="AQ737" t="str">
        <f t="shared" si="325"/>
        <v>??</v>
      </c>
      <c r="AS737" t="str">
        <f t="shared" si="326"/>
        <v/>
      </c>
      <c r="AT737" t="e">
        <f t="shared" ca="1" si="327"/>
        <v>#VALUE!</v>
      </c>
      <c r="AU737">
        <f t="shared" si="314"/>
        <v>5</v>
      </c>
      <c r="AV737" t="str">
        <f t="shared" si="328"/>
        <v>??</v>
      </c>
      <c r="AX737" t="str">
        <f t="shared" si="315"/>
        <v>staffanekstrom</v>
      </c>
      <c r="AY737" t="str">
        <f t="shared" si="316"/>
        <v>INSERTED</v>
      </c>
      <c r="AZ737" t="str">
        <f t="shared" si="317"/>
        <v/>
      </c>
      <c r="BD737" t="str">
        <f t="shared" si="318"/>
        <v>YES</v>
      </c>
      <c r="BF737" t="e">
        <f t="shared" ca="1" si="329"/>
        <v>#VALUE!</v>
      </c>
    </row>
    <row r="738" spans="1:58">
      <c r="A738">
        <v>732</v>
      </c>
      <c r="D738" s="1" t="e">
        <f ca="1">INDIRECT(ADDRESS($C738,D$5,,,Table!$A$1))</f>
        <v>#VALUE!</v>
      </c>
      <c r="E738" t="e">
        <f ca="1">INDIRECT(ADDRESS($C738,E$5,,,Table!$A$1))</f>
        <v>#VALUE!</v>
      </c>
      <c r="F738" t="e">
        <f ca="1">INDIRECT(ADDRESS($C738,F$5,,,Table!$A$1))</f>
        <v>#VALUE!</v>
      </c>
      <c r="G738" t="e">
        <f ca="1">INDIRECT(ADDRESS($C738,G$5,,,Table!$A$1))</f>
        <v>#VALUE!</v>
      </c>
      <c r="H738" t="e">
        <f ca="1">INDIRECT(ADDRESS($C738,H$5,,,Table!$A$1))</f>
        <v>#VALUE!</v>
      </c>
      <c r="J738" t="str">
        <f>IF(OR(I738=Dev!$CU$46, I738=Dev!$CU$47, I738=Dev!$CU$48, I738=Dev!$CU$49, I738=Dev!$CU$50, I738=Dev!$CU$51, I738=Dev!$CU$52, I738=Dev!$CU$53, I738=Dev!$CR$48, I738=Dev!$CR$49),$C$3,                                                                  IF(OR(I738=Dev!$CU$54, I738=Dev!$CU$55, I738=Dev!$CU$56, I738=Dev!$CU$57, I738=Dev!$CU$58, I738=Dev!$CU$59, I738=Dev!$CS$48), $D$3,""))</f>
        <v/>
      </c>
      <c r="K738" t="e">
        <f ca="1">CONCATENATE(E738,Names!$P$3,I738)</f>
        <v>#VALUE!</v>
      </c>
      <c r="M738" t="e">
        <f ca="1">INDIRECT(ADDRESS($C738,M$5,,,Table!$A$1))</f>
        <v>#VALUE!</v>
      </c>
      <c r="O738" t="str">
        <f t="shared" si="330"/>
        <v/>
      </c>
      <c r="Q738" t="str">
        <f t="shared" si="331"/>
        <v/>
      </c>
      <c r="S738" t="str">
        <f ca="1">IFERROR(VLOOKUP(M738,Racks!$H$4:$M$30,Racks!$I$2),"")</f>
        <v/>
      </c>
      <c r="T738" t="str">
        <f ca="1">IFERROR(VLOOKUP(M738,Racks!$H$4:$M$30,Racks!$K$2),"")</f>
        <v/>
      </c>
      <c r="U738" t="str">
        <f t="shared" si="332"/>
        <v/>
      </c>
      <c r="V738" t="str">
        <f>CONCATENATE(Names!$C$17,Names!$N$3,U738)</f>
        <v>PRLTCB-</v>
      </c>
      <c r="Y738" t="str">
        <f>IF(OR(W738=Dev!$GJ$82, W738=Dev!$GJ$83, W738=Dev!$GJ$84, W738=Dev!$GJ$85, W738=Dev!$GJ$86, W738=Dev!$GJ$87, W738=Dev!$GJ$88, W738=Dev!$GJ$89, W738=Dev!$GG$82, W738=Dev!$GG$83, W738=Dev!$GG$84, W738=Dev!$GG$85, W738=Dev!$GG$86),Names!$C$10,                   IF(OR(W738=Dev!$GJ$90, W738=Dev!$GJ$91, W738=Dev!$GJ$92, W738=Dev!$GJ$93, W738=Dev!$GJ$94, W738=Dev!$GJ$95, W738=Dev!$GJ$96, W738=Dev!$GJ$97, W738=Dev!$GH$82), Names!$C$11,""))</f>
        <v/>
      </c>
      <c r="Z738" t="str">
        <f ca="1">IFERROR(VLOOKUP(M738,Racks!$H$4:$M$30,6),"")</f>
        <v/>
      </c>
      <c r="AA738" t="str">
        <f>IF(R738="","",CONCATENATE(S738,Names!$H$3,T738,Names!$J$3,Names!$K$3,Names!$L$3,V738))</f>
        <v/>
      </c>
      <c r="AB738" t="str">
        <f>IF(R738="","",CONCATENATE(V738,Names!$P$3,W738))</f>
        <v/>
      </c>
      <c r="AD738" t="str">
        <f t="shared" si="311"/>
        <v>CREATE</v>
      </c>
      <c r="AF738" t="str">
        <f t="shared" si="319"/>
        <v>??</v>
      </c>
      <c r="AH738" t="e">
        <f t="shared" ca="1" si="320"/>
        <v>#VALUE!</v>
      </c>
      <c r="AI738" t="str">
        <f t="shared" si="312"/>
        <v>AT</v>
      </c>
      <c r="AK738" t="str">
        <f t="shared" si="321"/>
        <v>??</v>
      </c>
      <c r="AM738" t="e">
        <f t="shared" ca="1" si="322"/>
        <v>#VALUE!</v>
      </c>
      <c r="AN738" t="str">
        <f t="shared" si="323"/>
        <v/>
      </c>
      <c r="AO738" t="str">
        <f t="shared" si="313"/>
        <v>KG</v>
      </c>
      <c r="AP738" t="str">
        <f t="shared" ca="1" si="324"/>
        <v/>
      </c>
      <c r="AQ738" t="str">
        <f t="shared" si="325"/>
        <v>??</v>
      </c>
      <c r="AS738" t="str">
        <f t="shared" si="326"/>
        <v/>
      </c>
      <c r="AT738" t="e">
        <f t="shared" ca="1" si="327"/>
        <v>#VALUE!</v>
      </c>
      <c r="AU738">
        <f t="shared" si="314"/>
        <v>5</v>
      </c>
      <c r="AV738" t="str">
        <f t="shared" si="328"/>
        <v>??</v>
      </c>
      <c r="AX738" t="str">
        <f t="shared" si="315"/>
        <v>staffanekstrom</v>
      </c>
      <c r="AY738" t="str">
        <f t="shared" si="316"/>
        <v>INSERTED</v>
      </c>
      <c r="AZ738" t="str">
        <f t="shared" si="317"/>
        <v/>
      </c>
      <c r="BD738" t="str">
        <f t="shared" si="318"/>
        <v>YES</v>
      </c>
      <c r="BF738" t="e">
        <f t="shared" ca="1" si="329"/>
        <v>#VALUE!</v>
      </c>
    </row>
    <row r="739" spans="1:58">
      <c r="A739">
        <v>733</v>
      </c>
      <c r="D739" s="1" t="e">
        <f ca="1">INDIRECT(ADDRESS($C739,D$5,,,Table!$A$1))</f>
        <v>#VALUE!</v>
      </c>
      <c r="E739" t="e">
        <f ca="1">INDIRECT(ADDRESS($C739,E$5,,,Table!$A$1))</f>
        <v>#VALUE!</v>
      </c>
      <c r="F739" t="e">
        <f ca="1">INDIRECT(ADDRESS($C739,F$5,,,Table!$A$1))</f>
        <v>#VALUE!</v>
      </c>
      <c r="G739" t="e">
        <f ca="1">INDIRECT(ADDRESS($C739,G$5,,,Table!$A$1))</f>
        <v>#VALUE!</v>
      </c>
      <c r="H739" t="e">
        <f ca="1">INDIRECT(ADDRESS($C739,H$5,,,Table!$A$1))</f>
        <v>#VALUE!</v>
      </c>
      <c r="J739" t="str">
        <f>IF(OR(I739=Dev!$CU$46, I739=Dev!$CU$47, I739=Dev!$CU$48, I739=Dev!$CU$49, I739=Dev!$CU$50, I739=Dev!$CU$51, I739=Dev!$CU$52, I739=Dev!$CU$53, I739=Dev!$CR$48, I739=Dev!$CR$49),$C$3,                                                                  IF(OR(I739=Dev!$CU$54, I739=Dev!$CU$55, I739=Dev!$CU$56, I739=Dev!$CU$57, I739=Dev!$CU$58, I739=Dev!$CU$59, I739=Dev!$CS$48), $D$3,""))</f>
        <v/>
      </c>
      <c r="K739" t="e">
        <f ca="1">CONCATENATE(E739,Names!$P$3,I739)</f>
        <v>#VALUE!</v>
      </c>
      <c r="M739" t="e">
        <f ca="1">INDIRECT(ADDRESS($C739,M$5,,,Table!$A$1))</f>
        <v>#VALUE!</v>
      </c>
      <c r="O739" t="str">
        <f t="shared" si="330"/>
        <v/>
      </c>
      <c r="Q739" t="str">
        <f t="shared" si="331"/>
        <v/>
      </c>
      <c r="S739" t="str">
        <f ca="1">IFERROR(VLOOKUP(M739,Racks!$H$4:$M$30,Racks!$I$2),"")</f>
        <v/>
      </c>
      <c r="T739" t="str">
        <f ca="1">IFERROR(VLOOKUP(M739,Racks!$H$4:$M$30,Racks!$K$2),"")</f>
        <v/>
      </c>
      <c r="U739" t="str">
        <f t="shared" si="332"/>
        <v/>
      </c>
      <c r="V739" t="str">
        <f>CONCATENATE(Names!$C$17,Names!$N$3,U739)</f>
        <v>PRLTCB-</v>
      </c>
      <c r="Y739" t="str">
        <f>IF(OR(W739=Dev!$GJ$82, W739=Dev!$GJ$83, W739=Dev!$GJ$84, W739=Dev!$GJ$85, W739=Dev!$GJ$86, W739=Dev!$GJ$87, W739=Dev!$GJ$88, W739=Dev!$GJ$89, W739=Dev!$GG$82, W739=Dev!$GG$83, W739=Dev!$GG$84, W739=Dev!$GG$85, W739=Dev!$GG$86),Names!$C$10,                   IF(OR(W739=Dev!$GJ$90, W739=Dev!$GJ$91, W739=Dev!$GJ$92, W739=Dev!$GJ$93, W739=Dev!$GJ$94, W739=Dev!$GJ$95, W739=Dev!$GJ$96, W739=Dev!$GJ$97, W739=Dev!$GH$82), Names!$C$11,""))</f>
        <v/>
      </c>
      <c r="Z739" t="str">
        <f ca="1">IFERROR(VLOOKUP(M739,Racks!$H$4:$M$30,6),"")</f>
        <v/>
      </c>
      <c r="AA739" t="str">
        <f>IF(R739="","",CONCATENATE(S739,Names!$H$3,T739,Names!$J$3,Names!$K$3,Names!$L$3,V739))</f>
        <v/>
      </c>
      <c r="AB739" t="str">
        <f>IF(R739="","",CONCATENATE(V739,Names!$P$3,W739))</f>
        <v/>
      </c>
      <c r="AD739" t="str">
        <f t="shared" si="311"/>
        <v>CREATE</v>
      </c>
      <c r="AF739" t="str">
        <f t="shared" si="319"/>
        <v>??</v>
      </c>
      <c r="AH739" t="e">
        <f t="shared" ca="1" si="320"/>
        <v>#VALUE!</v>
      </c>
      <c r="AI739" t="str">
        <f t="shared" si="312"/>
        <v>AT</v>
      </c>
      <c r="AK739" t="str">
        <f t="shared" si="321"/>
        <v>??</v>
      </c>
      <c r="AM739" t="e">
        <f t="shared" ca="1" si="322"/>
        <v>#VALUE!</v>
      </c>
      <c r="AN739" t="str">
        <f t="shared" si="323"/>
        <v/>
      </c>
      <c r="AO739" t="str">
        <f t="shared" si="313"/>
        <v>KG</v>
      </c>
      <c r="AP739" t="str">
        <f t="shared" ca="1" si="324"/>
        <v/>
      </c>
      <c r="AQ739" t="str">
        <f t="shared" si="325"/>
        <v>??</v>
      </c>
      <c r="AS739" t="str">
        <f t="shared" si="326"/>
        <v/>
      </c>
      <c r="AT739" t="e">
        <f t="shared" ca="1" si="327"/>
        <v>#VALUE!</v>
      </c>
      <c r="AU739">
        <f t="shared" si="314"/>
        <v>5</v>
      </c>
      <c r="AV739" t="str">
        <f t="shared" si="328"/>
        <v>??</v>
      </c>
      <c r="AX739" t="str">
        <f t="shared" si="315"/>
        <v>staffanekstrom</v>
      </c>
      <c r="AY739" t="str">
        <f t="shared" si="316"/>
        <v>INSERTED</v>
      </c>
      <c r="AZ739" t="str">
        <f t="shared" si="317"/>
        <v/>
      </c>
      <c r="BD739" t="str">
        <f t="shared" si="318"/>
        <v>YES</v>
      </c>
      <c r="BF739" t="e">
        <f t="shared" ca="1" si="329"/>
        <v>#VALUE!</v>
      </c>
    </row>
    <row r="740" spans="1:58">
      <c r="A740">
        <v>734</v>
      </c>
      <c r="D740" s="1" t="e">
        <f ca="1">INDIRECT(ADDRESS($C740,D$5,,,Table!$A$1))</f>
        <v>#VALUE!</v>
      </c>
      <c r="E740" t="e">
        <f ca="1">INDIRECT(ADDRESS($C740,E$5,,,Table!$A$1))</f>
        <v>#VALUE!</v>
      </c>
      <c r="F740" t="e">
        <f ca="1">INDIRECT(ADDRESS($C740,F$5,,,Table!$A$1))</f>
        <v>#VALUE!</v>
      </c>
      <c r="G740" t="e">
        <f ca="1">INDIRECT(ADDRESS($C740,G$5,,,Table!$A$1))</f>
        <v>#VALUE!</v>
      </c>
      <c r="H740" t="e">
        <f ca="1">INDIRECT(ADDRESS($C740,H$5,,,Table!$A$1))</f>
        <v>#VALUE!</v>
      </c>
      <c r="J740" t="str">
        <f>IF(OR(I740=Dev!$CU$46, I740=Dev!$CU$47, I740=Dev!$CU$48, I740=Dev!$CU$49, I740=Dev!$CU$50, I740=Dev!$CU$51, I740=Dev!$CU$52, I740=Dev!$CU$53, I740=Dev!$CR$48, I740=Dev!$CR$49),$C$3,                                                                  IF(OR(I740=Dev!$CU$54, I740=Dev!$CU$55, I740=Dev!$CU$56, I740=Dev!$CU$57, I740=Dev!$CU$58, I740=Dev!$CU$59, I740=Dev!$CS$48), $D$3,""))</f>
        <v/>
      </c>
      <c r="K740" t="e">
        <f ca="1">CONCATENATE(E740,Names!$P$3,I740)</f>
        <v>#VALUE!</v>
      </c>
      <c r="M740" t="e">
        <f ca="1">INDIRECT(ADDRESS($C740,M$5,,,Table!$A$1))</f>
        <v>#VALUE!</v>
      </c>
      <c r="O740" t="str">
        <f t="shared" si="330"/>
        <v/>
      </c>
      <c r="Q740" t="str">
        <f t="shared" si="331"/>
        <v/>
      </c>
      <c r="S740" t="str">
        <f ca="1">IFERROR(VLOOKUP(M740,Racks!$H$4:$M$30,Racks!$I$2),"")</f>
        <v/>
      </c>
      <c r="T740" t="str">
        <f ca="1">IFERROR(VLOOKUP(M740,Racks!$H$4:$M$30,Racks!$K$2),"")</f>
        <v/>
      </c>
      <c r="U740" t="str">
        <f t="shared" si="332"/>
        <v/>
      </c>
      <c r="V740" t="str">
        <f>CONCATENATE(Names!$C$17,Names!$N$3,U740)</f>
        <v>PRLTCB-</v>
      </c>
      <c r="Y740" t="str">
        <f>IF(OR(W740=Dev!$GJ$82, W740=Dev!$GJ$83, W740=Dev!$GJ$84, W740=Dev!$GJ$85, W740=Dev!$GJ$86, W740=Dev!$GJ$87, W740=Dev!$GJ$88, W740=Dev!$GJ$89, W740=Dev!$GG$82, W740=Dev!$GG$83, W740=Dev!$GG$84, W740=Dev!$GG$85, W740=Dev!$GG$86),Names!$C$10,                   IF(OR(W740=Dev!$GJ$90, W740=Dev!$GJ$91, W740=Dev!$GJ$92, W740=Dev!$GJ$93, W740=Dev!$GJ$94, W740=Dev!$GJ$95, W740=Dev!$GJ$96, W740=Dev!$GJ$97, W740=Dev!$GH$82), Names!$C$11,""))</f>
        <v/>
      </c>
      <c r="Z740" t="str">
        <f ca="1">IFERROR(VLOOKUP(M740,Racks!$H$4:$M$30,6),"")</f>
        <v/>
      </c>
      <c r="AA740" t="str">
        <f>IF(R740="","",CONCATENATE(S740,Names!$H$3,T740,Names!$J$3,Names!$K$3,Names!$L$3,V740))</f>
        <v/>
      </c>
      <c r="AB740" t="str">
        <f>IF(R740="","",CONCATENATE(V740,Names!$P$3,W740))</f>
        <v/>
      </c>
      <c r="AD740" t="str">
        <f t="shared" si="311"/>
        <v>CREATE</v>
      </c>
      <c r="AF740" t="str">
        <f t="shared" si="319"/>
        <v>??</v>
      </c>
      <c r="AH740" t="e">
        <f t="shared" ca="1" si="320"/>
        <v>#VALUE!</v>
      </c>
      <c r="AI740" t="str">
        <f t="shared" si="312"/>
        <v>AT</v>
      </c>
      <c r="AK740" t="str">
        <f t="shared" si="321"/>
        <v>??</v>
      </c>
      <c r="AM740" t="e">
        <f t="shared" ca="1" si="322"/>
        <v>#VALUE!</v>
      </c>
      <c r="AN740" t="str">
        <f t="shared" si="323"/>
        <v/>
      </c>
      <c r="AO740" t="str">
        <f t="shared" si="313"/>
        <v>KG</v>
      </c>
      <c r="AP740" t="str">
        <f t="shared" ca="1" si="324"/>
        <v/>
      </c>
      <c r="AQ740" t="str">
        <f t="shared" si="325"/>
        <v>??</v>
      </c>
      <c r="AS740" t="str">
        <f t="shared" si="326"/>
        <v/>
      </c>
      <c r="AT740" t="e">
        <f t="shared" ca="1" si="327"/>
        <v>#VALUE!</v>
      </c>
      <c r="AU740">
        <f t="shared" si="314"/>
        <v>5</v>
      </c>
      <c r="AV740" t="str">
        <f t="shared" si="328"/>
        <v>??</v>
      </c>
      <c r="AX740" t="str">
        <f t="shared" si="315"/>
        <v>staffanekstrom</v>
      </c>
      <c r="AY740" t="str">
        <f t="shared" si="316"/>
        <v>INSERTED</v>
      </c>
      <c r="AZ740" t="str">
        <f t="shared" si="317"/>
        <v/>
      </c>
      <c r="BD740" t="str">
        <f t="shared" si="318"/>
        <v>YES</v>
      </c>
      <c r="BF740" t="e">
        <f t="shared" ca="1" si="329"/>
        <v>#VALUE!</v>
      </c>
    </row>
    <row r="741" spans="1:58">
      <c r="A741">
        <v>735</v>
      </c>
      <c r="D741" s="1" t="e">
        <f ca="1">INDIRECT(ADDRESS($C741,D$5,,,Table!$A$1))</f>
        <v>#VALUE!</v>
      </c>
      <c r="E741" t="e">
        <f ca="1">INDIRECT(ADDRESS($C741,E$5,,,Table!$A$1))</f>
        <v>#VALUE!</v>
      </c>
      <c r="F741" t="e">
        <f ca="1">INDIRECT(ADDRESS($C741,F$5,,,Table!$A$1))</f>
        <v>#VALUE!</v>
      </c>
      <c r="G741" t="e">
        <f ca="1">INDIRECT(ADDRESS($C741,G$5,,,Table!$A$1))</f>
        <v>#VALUE!</v>
      </c>
      <c r="H741" t="e">
        <f ca="1">INDIRECT(ADDRESS($C741,H$5,,,Table!$A$1))</f>
        <v>#VALUE!</v>
      </c>
      <c r="J741" t="str">
        <f>IF(OR(I741=Dev!$CU$46, I741=Dev!$CU$47, I741=Dev!$CU$48, I741=Dev!$CU$49, I741=Dev!$CU$50, I741=Dev!$CU$51, I741=Dev!$CU$52, I741=Dev!$CU$53, I741=Dev!$CR$48, I741=Dev!$CR$49),$C$3,                                                                  IF(OR(I741=Dev!$CU$54, I741=Dev!$CU$55, I741=Dev!$CU$56, I741=Dev!$CU$57, I741=Dev!$CU$58, I741=Dev!$CU$59, I741=Dev!$CS$48), $D$3,""))</f>
        <v/>
      </c>
      <c r="K741" t="e">
        <f ca="1">CONCATENATE(E741,Names!$P$3,I741)</f>
        <v>#VALUE!</v>
      </c>
      <c r="M741" t="e">
        <f ca="1">INDIRECT(ADDRESS($C741,M$5,,,Table!$A$1))</f>
        <v>#VALUE!</v>
      </c>
      <c r="O741" t="str">
        <f t="shared" si="330"/>
        <v/>
      </c>
      <c r="Q741" t="str">
        <f t="shared" si="331"/>
        <v/>
      </c>
      <c r="S741" t="str">
        <f ca="1">IFERROR(VLOOKUP(M741,Racks!$H$4:$M$30,Racks!$I$2),"")</f>
        <v/>
      </c>
      <c r="T741" t="str">
        <f ca="1">IFERROR(VLOOKUP(M741,Racks!$H$4:$M$30,Racks!$K$2),"")</f>
        <v/>
      </c>
      <c r="U741" t="str">
        <f t="shared" si="332"/>
        <v/>
      </c>
      <c r="V741" t="str">
        <f>CONCATENATE(Names!$C$17,Names!$N$3,U741)</f>
        <v>PRLTCB-</v>
      </c>
      <c r="Y741" t="str">
        <f>IF(OR(W741=Dev!$GJ$82, W741=Dev!$GJ$83, W741=Dev!$GJ$84, W741=Dev!$GJ$85, W741=Dev!$GJ$86, W741=Dev!$GJ$87, W741=Dev!$GJ$88, W741=Dev!$GJ$89, W741=Dev!$GG$82, W741=Dev!$GG$83, W741=Dev!$GG$84, W741=Dev!$GG$85, W741=Dev!$GG$86),Names!$C$10,                   IF(OR(W741=Dev!$GJ$90, W741=Dev!$GJ$91, W741=Dev!$GJ$92, W741=Dev!$GJ$93, W741=Dev!$GJ$94, W741=Dev!$GJ$95, W741=Dev!$GJ$96, W741=Dev!$GJ$97, W741=Dev!$GH$82), Names!$C$11,""))</f>
        <v/>
      </c>
      <c r="Z741" t="str">
        <f ca="1">IFERROR(VLOOKUP(M741,Racks!$H$4:$M$30,6),"")</f>
        <v/>
      </c>
      <c r="AA741" t="str">
        <f>IF(R741="","",CONCATENATE(S741,Names!$H$3,T741,Names!$J$3,Names!$K$3,Names!$L$3,V741))</f>
        <v/>
      </c>
      <c r="AB741" t="str">
        <f>IF(R741="","",CONCATENATE(V741,Names!$P$3,W741))</f>
        <v/>
      </c>
      <c r="AD741" t="str">
        <f t="shared" si="311"/>
        <v>CREATE</v>
      </c>
      <c r="AF741" t="str">
        <f t="shared" si="319"/>
        <v>??</v>
      </c>
      <c r="AH741" t="e">
        <f t="shared" ca="1" si="320"/>
        <v>#VALUE!</v>
      </c>
      <c r="AI741" t="str">
        <f t="shared" si="312"/>
        <v>AT</v>
      </c>
      <c r="AK741" t="str">
        <f t="shared" si="321"/>
        <v>??</v>
      </c>
      <c r="AM741" t="e">
        <f t="shared" ca="1" si="322"/>
        <v>#VALUE!</v>
      </c>
      <c r="AN741" t="str">
        <f t="shared" si="323"/>
        <v/>
      </c>
      <c r="AO741" t="str">
        <f t="shared" si="313"/>
        <v>KG</v>
      </c>
      <c r="AP741" t="str">
        <f t="shared" ca="1" si="324"/>
        <v/>
      </c>
      <c r="AQ741" t="str">
        <f t="shared" si="325"/>
        <v>??</v>
      </c>
      <c r="AS741" t="str">
        <f t="shared" si="326"/>
        <v/>
      </c>
      <c r="AT741" t="e">
        <f t="shared" ca="1" si="327"/>
        <v>#VALUE!</v>
      </c>
      <c r="AU741">
        <f t="shared" si="314"/>
        <v>5</v>
      </c>
      <c r="AV741" t="str">
        <f t="shared" si="328"/>
        <v>??</v>
      </c>
      <c r="AX741" t="str">
        <f t="shared" si="315"/>
        <v>staffanekstrom</v>
      </c>
      <c r="AY741" t="str">
        <f t="shared" si="316"/>
        <v>INSERTED</v>
      </c>
      <c r="AZ741" t="str">
        <f t="shared" si="317"/>
        <v/>
      </c>
      <c r="BD741" t="str">
        <f t="shared" si="318"/>
        <v>YES</v>
      </c>
      <c r="BF741" t="e">
        <f t="shared" ca="1" si="329"/>
        <v>#VALUE!</v>
      </c>
    </row>
    <row r="742" spans="1:58">
      <c r="A742">
        <v>736</v>
      </c>
      <c r="D742" s="1" t="e">
        <f ca="1">INDIRECT(ADDRESS($C742,D$5,,,Table!$A$1))</f>
        <v>#VALUE!</v>
      </c>
      <c r="E742" t="e">
        <f ca="1">INDIRECT(ADDRESS($C742,E$5,,,Table!$A$1))</f>
        <v>#VALUE!</v>
      </c>
      <c r="F742" t="e">
        <f ca="1">INDIRECT(ADDRESS($C742,F$5,,,Table!$A$1))</f>
        <v>#VALUE!</v>
      </c>
      <c r="G742" t="e">
        <f ca="1">INDIRECT(ADDRESS($C742,G$5,,,Table!$A$1))</f>
        <v>#VALUE!</v>
      </c>
      <c r="H742" t="e">
        <f ca="1">INDIRECT(ADDRESS($C742,H$5,,,Table!$A$1))</f>
        <v>#VALUE!</v>
      </c>
      <c r="J742" t="str">
        <f>IF(OR(I742=Dev!$CU$46, I742=Dev!$CU$47, I742=Dev!$CU$48, I742=Dev!$CU$49, I742=Dev!$CU$50, I742=Dev!$CU$51, I742=Dev!$CU$52, I742=Dev!$CU$53, I742=Dev!$CR$48, I742=Dev!$CR$49),$C$3,                                                                  IF(OR(I742=Dev!$CU$54, I742=Dev!$CU$55, I742=Dev!$CU$56, I742=Dev!$CU$57, I742=Dev!$CU$58, I742=Dev!$CU$59, I742=Dev!$CS$48), $D$3,""))</f>
        <v/>
      </c>
      <c r="K742" t="e">
        <f ca="1">CONCATENATE(E742,Names!$P$3,I742)</f>
        <v>#VALUE!</v>
      </c>
      <c r="M742" t="e">
        <f ca="1">INDIRECT(ADDRESS($C742,M$5,,,Table!$A$1))</f>
        <v>#VALUE!</v>
      </c>
      <c r="O742" t="str">
        <f t="shared" si="330"/>
        <v/>
      </c>
      <c r="Q742" t="str">
        <f t="shared" si="331"/>
        <v/>
      </c>
      <c r="S742" t="str">
        <f ca="1">IFERROR(VLOOKUP(M742,Racks!$H$4:$M$30,Racks!$I$2),"")</f>
        <v/>
      </c>
      <c r="T742" t="str">
        <f ca="1">IFERROR(VLOOKUP(M742,Racks!$H$4:$M$30,Racks!$K$2),"")</f>
        <v/>
      </c>
      <c r="U742" t="str">
        <f t="shared" si="332"/>
        <v/>
      </c>
      <c r="V742" t="str">
        <f>CONCATENATE(Names!$C$17,Names!$N$3,U742)</f>
        <v>PRLTCB-</v>
      </c>
      <c r="Y742" t="str">
        <f>IF(OR(W742=Dev!$GJ$82, W742=Dev!$GJ$83, W742=Dev!$GJ$84, W742=Dev!$GJ$85, W742=Dev!$GJ$86, W742=Dev!$GJ$87, W742=Dev!$GJ$88, W742=Dev!$GJ$89, W742=Dev!$GG$82, W742=Dev!$GG$83, W742=Dev!$GG$84, W742=Dev!$GG$85, W742=Dev!$GG$86),Names!$C$10,                   IF(OR(W742=Dev!$GJ$90, W742=Dev!$GJ$91, W742=Dev!$GJ$92, W742=Dev!$GJ$93, W742=Dev!$GJ$94, W742=Dev!$GJ$95, W742=Dev!$GJ$96, W742=Dev!$GJ$97, W742=Dev!$GH$82), Names!$C$11,""))</f>
        <v/>
      </c>
      <c r="Z742" t="str">
        <f ca="1">IFERROR(VLOOKUP(M742,Racks!$H$4:$M$30,6),"")</f>
        <v/>
      </c>
      <c r="AA742" t="str">
        <f>IF(R742="","",CONCATENATE(S742,Names!$H$3,T742,Names!$J$3,Names!$K$3,Names!$L$3,V742))</f>
        <v/>
      </c>
      <c r="AB742" t="str">
        <f>IF(R742="","",CONCATENATE(V742,Names!$P$3,W742))</f>
        <v/>
      </c>
      <c r="AD742" t="str">
        <f t="shared" si="311"/>
        <v>CREATE</v>
      </c>
      <c r="AF742" t="str">
        <f t="shared" si="319"/>
        <v>??</v>
      </c>
      <c r="AH742" t="e">
        <f t="shared" ca="1" si="320"/>
        <v>#VALUE!</v>
      </c>
      <c r="AI742" t="str">
        <f t="shared" si="312"/>
        <v>AT</v>
      </c>
      <c r="AK742" t="str">
        <f t="shared" si="321"/>
        <v>??</v>
      </c>
      <c r="AM742" t="e">
        <f t="shared" ca="1" si="322"/>
        <v>#VALUE!</v>
      </c>
      <c r="AN742" t="str">
        <f t="shared" si="323"/>
        <v/>
      </c>
      <c r="AO742" t="str">
        <f t="shared" si="313"/>
        <v>KG</v>
      </c>
      <c r="AP742" t="str">
        <f t="shared" ca="1" si="324"/>
        <v/>
      </c>
      <c r="AQ742" t="str">
        <f t="shared" si="325"/>
        <v>??</v>
      </c>
      <c r="AS742" t="str">
        <f t="shared" si="326"/>
        <v/>
      </c>
      <c r="AT742" t="e">
        <f t="shared" ca="1" si="327"/>
        <v>#VALUE!</v>
      </c>
      <c r="AU742">
        <f t="shared" si="314"/>
        <v>5</v>
      </c>
      <c r="AV742" t="str">
        <f t="shared" si="328"/>
        <v>??</v>
      </c>
      <c r="AX742" t="str">
        <f t="shared" si="315"/>
        <v>staffanekstrom</v>
      </c>
      <c r="AY742" t="str">
        <f t="shared" si="316"/>
        <v>INSERTED</v>
      </c>
      <c r="AZ742" t="str">
        <f t="shared" si="317"/>
        <v/>
      </c>
      <c r="BD742" t="str">
        <f t="shared" si="318"/>
        <v>YES</v>
      </c>
      <c r="BF742" t="e">
        <f t="shared" ca="1" si="329"/>
        <v>#VALUE!</v>
      </c>
    </row>
    <row r="743" spans="1:58">
      <c r="A743">
        <v>737</v>
      </c>
      <c r="D743" s="1" t="e">
        <f ca="1">INDIRECT(ADDRESS($C743,D$5,,,Table!$A$1))</f>
        <v>#VALUE!</v>
      </c>
      <c r="E743" t="e">
        <f ca="1">INDIRECT(ADDRESS($C743,E$5,,,Table!$A$1))</f>
        <v>#VALUE!</v>
      </c>
      <c r="F743" t="e">
        <f ca="1">INDIRECT(ADDRESS($C743,F$5,,,Table!$A$1))</f>
        <v>#VALUE!</v>
      </c>
      <c r="G743" t="e">
        <f ca="1">INDIRECT(ADDRESS($C743,G$5,,,Table!$A$1))</f>
        <v>#VALUE!</v>
      </c>
      <c r="H743" t="e">
        <f ca="1">INDIRECT(ADDRESS($C743,H$5,,,Table!$A$1))</f>
        <v>#VALUE!</v>
      </c>
      <c r="J743" t="str">
        <f>IF(OR(I743=Dev!$CU$46, I743=Dev!$CU$47, I743=Dev!$CU$48, I743=Dev!$CU$49, I743=Dev!$CU$50, I743=Dev!$CU$51, I743=Dev!$CU$52, I743=Dev!$CU$53, I743=Dev!$CR$48, I743=Dev!$CR$49),$C$3,                                                                  IF(OR(I743=Dev!$CU$54, I743=Dev!$CU$55, I743=Dev!$CU$56, I743=Dev!$CU$57, I743=Dev!$CU$58, I743=Dev!$CU$59, I743=Dev!$CS$48), $D$3,""))</f>
        <v/>
      </c>
      <c r="K743" t="e">
        <f ca="1">CONCATENATE(E743,Names!$P$3,I743)</f>
        <v>#VALUE!</v>
      </c>
      <c r="M743" t="e">
        <f ca="1">INDIRECT(ADDRESS($C743,M$5,,,Table!$A$1))</f>
        <v>#VALUE!</v>
      </c>
      <c r="O743" t="str">
        <f t="shared" si="330"/>
        <v/>
      </c>
      <c r="Q743" t="str">
        <f t="shared" si="331"/>
        <v/>
      </c>
      <c r="S743" t="str">
        <f ca="1">IFERROR(VLOOKUP(M743,Racks!$H$4:$M$30,Racks!$I$2),"")</f>
        <v/>
      </c>
      <c r="T743" t="str">
        <f ca="1">IFERROR(VLOOKUP(M743,Racks!$H$4:$M$30,Racks!$K$2),"")</f>
        <v/>
      </c>
      <c r="U743" t="str">
        <f t="shared" si="332"/>
        <v/>
      </c>
      <c r="V743" t="str">
        <f>CONCATENATE(Names!$C$17,Names!$N$3,U743)</f>
        <v>PRLTCB-</v>
      </c>
      <c r="Y743" t="str">
        <f>IF(OR(W743=Dev!$GJ$82, W743=Dev!$GJ$83, W743=Dev!$GJ$84, W743=Dev!$GJ$85, W743=Dev!$GJ$86, W743=Dev!$GJ$87, W743=Dev!$GJ$88, W743=Dev!$GJ$89, W743=Dev!$GG$82, W743=Dev!$GG$83, W743=Dev!$GG$84, W743=Dev!$GG$85, W743=Dev!$GG$86),Names!$C$10,                   IF(OR(W743=Dev!$GJ$90, W743=Dev!$GJ$91, W743=Dev!$GJ$92, W743=Dev!$GJ$93, W743=Dev!$GJ$94, W743=Dev!$GJ$95, W743=Dev!$GJ$96, W743=Dev!$GJ$97, W743=Dev!$GH$82), Names!$C$11,""))</f>
        <v/>
      </c>
      <c r="Z743" t="str">
        <f ca="1">IFERROR(VLOOKUP(M743,Racks!$H$4:$M$30,6),"")</f>
        <v/>
      </c>
      <c r="AA743" t="str">
        <f>IF(R743="","",CONCATENATE(S743,Names!$H$3,T743,Names!$J$3,Names!$K$3,Names!$L$3,V743))</f>
        <v/>
      </c>
      <c r="AB743" t="str">
        <f>IF(R743="","",CONCATENATE(V743,Names!$P$3,W743))</f>
        <v/>
      </c>
      <c r="AD743" t="str">
        <f t="shared" si="311"/>
        <v>CREATE</v>
      </c>
      <c r="AF743" t="str">
        <f t="shared" si="319"/>
        <v>??</v>
      </c>
      <c r="AH743" t="e">
        <f t="shared" ca="1" si="320"/>
        <v>#VALUE!</v>
      </c>
      <c r="AI743" t="str">
        <f t="shared" si="312"/>
        <v>AT</v>
      </c>
      <c r="AK743" t="str">
        <f t="shared" si="321"/>
        <v>??</v>
      </c>
      <c r="AM743" t="e">
        <f t="shared" ca="1" si="322"/>
        <v>#VALUE!</v>
      </c>
      <c r="AN743" t="str">
        <f t="shared" si="323"/>
        <v/>
      </c>
      <c r="AO743" t="str">
        <f t="shared" si="313"/>
        <v>KG</v>
      </c>
      <c r="AP743" t="str">
        <f t="shared" ca="1" si="324"/>
        <v/>
      </c>
      <c r="AQ743" t="str">
        <f t="shared" si="325"/>
        <v>??</v>
      </c>
      <c r="AS743" t="str">
        <f t="shared" si="326"/>
        <v/>
      </c>
      <c r="AT743" t="e">
        <f t="shared" ca="1" si="327"/>
        <v>#VALUE!</v>
      </c>
      <c r="AU743">
        <f t="shared" si="314"/>
        <v>5</v>
      </c>
      <c r="AV743" t="str">
        <f t="shared" si="328"/>
        <v>??</v>
      </c>
      <c r="AX743" t="str">
        <f t="shared" si="315"/>
        <v>staffanekstrom</v>
      </c>
      <c r="AY743" t="str">
        <f t="shared" si="316"/>
        <v>INSERTED</v>
      </c>
      <c r="AZ743" t="str">
        <f t="shared" si="317"/>
        <v/>
      </c>
      <c r="BD743" t="str">
        <f t="shared" si="318"/>
        <v>YES</v>
      </c>
      <c r="BF743" t="e">
        <f t="shared" ca="1" si="329"/>
        <v>#VALUE!</v>
      </c>
    </row>
    <row r="744" spans="1:58">
      <c r="A744">
        <v>738</v>
      </c>
      <c r="D744" s="1" t="e">
        <f ca="1">INDIRECT(ADDRESS($C744,D$5,,,Table!$A$1))</f>
        <v>#VALUE!</v>
      </c>
      <c r="E744" t="e">
        <f ca="1">INDIRECT(ADDRESS($C744,E$5,,,Table!$A$1))</f>
        <v>#VALUE!</v>
      </c>
      <c r="F744" t="e">
        <f ca="1">INDIRECT(ADDRESS($C744,F$5,,,Table!$A$1))</f>
        <v>#VALUE!</v>
      </c>
      <c r="G744" t="e">
        <f ca="1">INDIRECT(ADDRESS($C744,G$5,,,Table!$A$1))</f>
        <v>#VALUE!</v>
      </c>
      <c r="H744" t="e">
        <f ca="1">INDIRECT(ADDRESS($C744,H$5,,,Table!$A$1))</f>
        <v>#VALUE!</v>
      </c>
      <c r="J744" t="str">
        <f>IF(OR(I744=Dev!$CU$46, I744=Dev!$CU$47, I744=Dev!$CU$48, I744=Dev!$CU$49, I744=Dev!$CU$50, I744=Dev!$CU$51, I744=Dev!$CU$52, I744=Dev!$CU$53, I744=Dev!$CR$48, I744=Dev!$CR$49),$C$3,                                                                  IF(OR(I744=Dev!$CU$54, I744=Dev!$CU$55, I744=Dev!$CU$56, I744=Dev!$CU$57, I744=Dev!$CU$58, I744=Dev!$CU$59, I744=Dev!$CS$48), $D$3,""))</f>
        <v/>
      </c>
      <c r="K744" t="e">
        <f ca="1">CONCATENATE(E744,Names!$P$3,I744)</f>
        <v>#VALUE!</v>
      </c>
      <c r="M744" t="e">
        <f ca="1">INDIRECT(ADDRESS($C744,M$5,,,Table!$A$1))</f>
        <v>#VALUE!</v>
      </c>
      <c r="O744" t="str">
        <f t="shared" si="330"/>
        <v/>
      </c>
      <c r="Q744" t="str">
        <f t="shared" si="331"/>
        <v/>
      </c>
      <c r="S744" t="str">
        <f ca="1">IFERROR(VLOOKUP(M744,Racks!$H$4:$M$30,Racks!$I$2),"")</f>
        <v/>
      </c>
      <c r="T744" t="str">
        <f ca="1">IFERROR(VLOOKUP(M744,Racks!$H$4:$M$30,Racks!$K$2),"")</f>
        <v/>
      </c>
      <c r="U744" t="str">
        <f t="shared" si="332"/>
        <v/>
      </c>
      <c r="V744" t="str">
        <f>CONCATENATE(Names!$C$17,Names!$N$3,U744)</f>
        <v>PRLTCB-</v>
      </c>
      <c r="Y744" t="str">
        <f>IF(OR(W744=Dev!$GJ$82, W744=Dev!$GJ$83, W744=Dev!$GJ$84, W744=Dev!$GJ$85, W744=Dev!$GJ$86, W744=Dev!$GJ$87, W744=Dev!$GJ$88, W744=Dev!$GJ$89, W744=Dev!$GG$82, W744=Dev!$GG$83, W744=Dev!$GG$84, W744=Dev!$GG$85, W744=Dev!$GG$86),Names!$C$10,                   IF(OR(W744=Dev!$GJ$90, W744=Dev!$GJ$91, W744=Dev!$GJ$92, W744=Dev!$GJ$93, W744=Dev!$GJ$94, W744=Dev!$GJ$95, W744=Dev!$GJ$96, W744=Dev!$GJ$97, W744=Dev!$GH$82), Names!$C$11,""))</f>
        <v/>
      </c>
      <c r="Z744" t="str">
        <f ca="1">IFERROR(VLOOKUP(M744,Racks!$H$4:$M$30,6),"")</f>
        <v/>
      </c>
      <c r="AA744" t="str">
        <f>IF(R744="","",CONCATENATE(S744,Names!$H$3,T744,Names!$J$3,Names!$K$3,Names!$L$3,V744))</f>
        <v/>
      </c>
      <c r="AB744" t="str">
        <f>IF(R744="","",CONCATENATE(V744,Names!$P$3,W744))</f>
        <v/>
      </c>
      <c r="AD744" t="str">
        <f t="shared" si="311"/>
        <v>CREATE</v>
      </c>
      <c r="AF744" t="str">
        <f t="shared" si="319"/>
        <v>??</v>
      </c>
      <c r="AH744" t="e">
        <f t="shared" ca="1" si="320"/>
        <v>#VALUE!</v>
      </c>
      <c r="AI744" t="str">
        <f t="shared" si="312"/>
        <v>AT</v>
      </c>
      <c r="AK744" t="str">
        <f t="shared" si="321"/>
        <v>??</v>
      </c>
      <c r="AM744" t="e">
        <f t="shared" ca="1" si="322"/>
        <v>#VALUE!</v>
      </c>
      <c r="AN744" t="str">
        <f t="shared" si="323"/>
        <v/>
      </c>
      <c r="AO744" t="str">
        <f t="shared" si="313"/>
        <v>KG</v>
      </c>
      <c r="AP744" t="str">
        <f t="shared" ca="1" si="324"/>
        <v/>
      </c>
      <c r="AQ744" t="str">
        <f t="shared" si="325"/>
        <v>??</v>
      </c>
      <c r="AS744" t="str">
        <f t="shared" si="326"/>
        <v/>
      </c>
      <c r="AT744" t="e">
        <f t="shared" ca="1" si="327"/>
        <v>#VALUE!</v>
      </c>
      <c r="AU744">
        <f t="shared" si="314"/>
        <v>5</v>
      </c>
      <c r="AV744" t="str">
        <f t="shared" si="328"/>
        <v>??</v>
      </c>
      <c r="AX744" t="str">
        <f t="shared" si="315"/>
        <v>staffanekstrom</v>
      </c>
      <c r="AY744" t="str">
        <f t="shared" si="316"/>
        <v>INSERTED</v>
      </c>
      <c r="AZ744" t="str">
        <f t="shared" si="317"/>
        <v/>
      </c>
      <c r="BD744" t="str">
        <f t="shared" si="318"/>
        <v>YES</v>
      </c>
      <c r="BF744" t="e">
        <f t="shared" ca="1" si="329"/>
        <v>#VALUE!</v>
      </c>
    </row>
    <row r="745" spans="1:58">
      <c r="A745">
        <v>739</v>
      </c>
      <c r="D745" s="1" t="e">
        <f ca="1">INDIRECT(ADDRESS($C745,D$5,,,Table!$A$1))</f>
        <v>#VALUE!</v>
      </c>
      <c r="E745" t="e">
        <f ca="1">INDIRECT(ADDRESS($C745,E$5,,,Table!$A$1))</f>
        <v>#VALUE!</v>
      </c>
      <c r="F745" t="e">
        <f ca="1">INDIRECT(ADDRESS($C745,F$5,,,Table!$A$1))</f>
        <v>#VALUE!</v>
      </c>
      <c r="G745" t="e">
        <f ca="1">INDIRECT(ADDRESS($C745,G$5,,,Table!$A$1))</f>
        <v>#VALUE!</v>
      </c>
      <c r="H745" t="e">
        <f ca="1">INDIRECT(ADDRESS($C745,H$5,,,Table!$A$1))</f>
        <v>#VALUE!</v>
      </c>
      <c r="J745" t="str">
        <f>IF(OR(I745=Dev!$CU$46, I745=Dev!$CU$47, I745=Dev!$CU$48, I745=Dev!$CU$49, I745=Dev!$CU$50, I745=Dev!$CU$51, I745=Dev!$CU$52, I745=Dev!$CU$53, I745=Dev!$CR$48, I745=Dev!$CR$49),$C$3,                                                                  IF(OR(I745=Dev!$CU$54, I745=Dev!$CU$55, I745=Dev!$CU$56, I745=Dev!$CU$57, I745=Dev!$CU$58, I745=Dev!$CU$59, I745=Dev!$CS$48), $D$3,""))</f>
        <v/>
      </c>
      <c r="K745" t="e">
        <f ca="1">CONCATENATE(E745,Names!$P$3,I745)</f>
        <v>#VALUE!</v>
      </c>
      <c r="M745" t="e">
        <f ca="1">INDIRECT(ADDRESS($C745,M$5,,,Table!$A$1))</f>
        <v>#VALUE!</v>
      </c>
      <c r="O745" t="str">
        <f t="shared" si="330"/>
        <v/>
      </c>
      <c r="Q745" t="str">
        <f t="shared" si="331"/>
        <v/>
      </c>
      <c r="S745" t="str">
        <f ca="1">IFERROR(VLOOKUP(M745,Racks!$H$4:$M$30,Racks!$I$2),"")</f>
        <v/>
      </c>
      <c r="T745" t="str">
        <f ca="1">IFERROR(VLOOKUP(M745,Racks!$H$4:$M$30,Racks!$K$2),"")</f>
        <v/>
      </c>
      <c r="U745" t="str">
        <f t="shared" si="332"/>
        <v/>
      </c>
      <c r="V745" t="str">
        <f>CONCATENATE(Names!$C$17,Names!$N$3,U745)</f>
        <v>PRLTCB-</v>
      </c>
      <c r="Y745" t="str">
        <f>IF(OR(W745=Dev!$GJ$82, W745=Dev!$GJ$83, W745=Dev!$GJ$84, W745=Dev!$GJ$85, W745=Dev!$GJ$86, W745=Dev!$GJ$87, W745=Dev!$GJ$88, W745=Dev!$GJ$89, W745=Dev!$GG$82, W745=Dev!$GG$83, W745=Dev!$GG$84, W745=Dev!$GG$85, W745=Dev!$GG$86),Names!$C$10,                   IF(OR(W745=Dev!$GJ$90, W745=Dev!$GJ$91, W745=Dev!$GJ$92, W745=Dev!$GJ$93, W745=Dev!$GJ$94, W745=Dev!$GJ$95, W745=Dev!$GJ$96, W745=Dev!$GJ$97, W745=Dev!$GH$82), Names!$C$11,""))</f>
        <v/>
      </c>
      <c r="Z745" t="str">
        <f ca="1">IFERROR(VLOOKUP(M745,Racks!$H$4:$M$30,6),"")</f>
        <v/>
      </c>
      <c r="AA745" t="str">
        <f>IF(R745="","",CONCATENATE(S745,Names!$H$3,T745,Names!$J$3,Names!$K$3,Names!$L$3,V745))</f>
        <v/>
      </c>
      <c r="AB745" t="str">
        <f>IF(R745="","",CONCATENATE(V745,Names!$P$3,W745))</f>
        <v/>
      </c>
      <c r="AD745" t="str">
        <f t="shared" si="311"/>
        <v>CREATE</v>
      </c>
      <c r="AF745" t="str">
        <f t="shared" si="319"/>
        <v>??</v>
      </c>
      <c r="AH745" t="e">
        <f t="shared" ca="1" si="320"/>
        <v>#VALUE!</v>
      </c>
      <c r="AI745" t="str">
        <f t="shared" si="312"/>
        <v>AT</v>
      </c>
      <c r="AK745" t="str">
        <f t="shared" si="321"/>
        <v>??</v>
      </c>
      <c r="AM745" t="e">
        <f t="shared" ca="1" si="322"/>
        <v>#VALUE!</v>
      </c>
      <c r="AN745" t="str">
        <f t="shared" si="323"/>
        <v/>
      </c>
      <c r="AO745" t="str">
        <f t="shared" si="313"/>
        <v>KG</v>
      </c>
      <c r="AP745" t="str">
        <f t="shared" ca="1" si="324"/>
        <v/>
      </c>
      <c r="AQ745" t="str">
        <f t="shared" si="325"/>
        <v>??</v>
      </c>
      <c r="AS745" t="str">
        <f t="shared" si="326"/>
        <v/>
      </c>
      <c r="AT745" t="e">
        <f t="shared" ca="1" si="327"/>
        <v>#VALUE!</v>
      </c>
      <c r="AU745">
        <f t="shared" si="314"/>
        <v>5</v>
      </c>
      <c r="AV745" t="str">
        <f t="shared" si="328"/>
        <v>??</v>
      </c>
      <c r="AX745" t="str">
        <f t="shared" si="315"/>
        <v>staffanekstrom</v>
      </c>
      <c r="AY745" t="str">
        <f t="shared" si="316"/>
        <v>INSERTED</v>
      </c>
      <c r="AZ745" t="str">
        <f t="shared" si="317"/>
        <v/>
      </c>
      <c r="BD745" t="str">
        <f t="shared" si="318"/>
        <v>YES</v>
      </c>
      <c r="BF745" t="e">
        <f t="shared" ca="1" si="329"/>
        <v>#VALUE!</v>
      </c>
    </row>
    <row r="746" spans="1:58">
      <c r="A746">
        <v>740</v>
      </c>
      <c r="D746" s="1" t="e">
        <f ca="1">INDIRECT(ADDRESS($C746,D$5,,,Table!$A$1))</f>
        <v>#VALUE!</v>
      </c>
      <c r="E746" t="e">
        <f ca="1">INDIRECT(ADDRESS($C746,E$5,,,Table!$A$1))</f>
        <v>#VALUE!</v>
      </c>
      <c r="F746" t="e">
        <f ca="1">INDIRECT(ADDRESS($C746,F$5,,,Table!$A$1))</f>
        <v>#VALUE!</v>
      </c>
      <c r="G746" t="e">
        <f ca="1">INDIRECT(ADDRESS($C746,G$5,,,Table!$A$1))</f>
        <v>#VALUE!</v>
      </c>
      <c r="H746" t="e">
        <f ca="1">INDIRECT(ADDRESS($C746,H$5,,,Table!$A$1))</f>
        <v>#VALUE!</v>
      </c>
      <c r="J746" t="str">
        <f>IF(OR(I746=Dev!$CU$46, I746=Dev!$CU$47, I746=Dev!$CU$48, I746=Dev!$CU$49, I746=Dev!$CU$50, I746=Dev!$CU$51, I746=Dev!$CU$52, I746=Dev!$CU$53, I746=Dev!$CR$48, I746=Dev!$CR$49),$C$3,                                                                  IF(OR(I746=Dev!$CU$54, I746=Dev!$CU$55, I746=Dev!$CU$56, I746=Dev!$CU$57, I746=Dev!$CU$58, I746=Dev!$CU$59, I746=Dev!$CS$48), $D$3,""))</f>
        <v/>
      </c>
      <c r="K746" t="e">
        <f ca="1">CONCATENATE(E746,Names!$P$3,I746)</f>
        <v>#VALUE!</v>
      </c>
      <c r="M746" t="e">
        <f ca="1">INDIRECT(ADDRESS($C746,M$5,,,Table!$A$1))</f>
        <v>#VALUE!</v>
      </c>
      <c r="O746" t="str">
        <f t="shared" si="330"/>
        <v/>
      </c>
      <c r="Q746" t="str">
        <f t="shared" si="331"/>
        <v/>
      </c>
      <c r="S746" t="str">
        <f ca="1">IFERROR(VLOOKUP(M746,Racks!$H$4:$M$30,Racks!$I$2),"")</f>
        <v/>
      </c>
      <c r="T746" t="str">
        <f ca="1">IFERROR(VLOOKUP(M746,Racks!$H$4:$M$30,Racks!$K$2),"")</f>
        <v/>
      </c>
      <c r="U746" t="str">
        <f t="shared" si="332"/>
        <v/>
      </c>
      <c r="V746" t="str">
        <f>CONCATENATE(Names!$C$17,Names!$N$3,U746)</f>
        <v>PRLTCB-</v>
      </c>
      <c r="Y746" t="str">
        <f>IF(OR(W746=Dev!$GJ$82, W746=Dev!$GJ$83, W746=Dev!$GJ$84, W746=Dev!$GJ$85, W746=Dev!$GJ$86, W746=Dev!$GJ$87, W746=Dev!$GJ$88, W746=Dev!$GJ$89, W746=Dev!$GG$82, W746=Dev!$GG$83, W746=Dev!$GG$84, W746=Dev!$GG$85, W746=Dev!$GG$86),Names!$C$10,                   IF(OR(W746=Dev!$GJ$90, W746=Dev!$GJ$91, W746=Dev!$GJ$92, W746=Dev!$GJ$93, W746=Dev!$GJ$94, W746=Dev!$GJ$95, W746=Dev!$GJ$96, W746=Dev!$GJ$97, W746=Dev!$GH$82), Names!$C$11,""))</f>
        <v/>
      </c>
      <c r="Z746" t="str">
        <f ca="1">IFERROR(VLOOKUP(M746,Racks!$H$4:$M$30,6),"")</f>
        <v/>
      </c>
      <c r="AA746" t="str">
        <f>IF(R746="","",CONCATENATE(S746,Names!$H$3,T746,Names!$J$3,Names!$K$3,Names!$L$3,V746))</f>
        <v/>
      </c>
      <c r="AB746" t="str">
        <f>IF(R746="","",CONCATENATE(V746,Names!$P$3,W746))</f>
        <v/>
      </c>
      <c r="AD746" t="str">
        <f t="shared" si="311"/>
        <v>CREATE</v>
      </c>
      <c r="AF746" t="str">
        <f t="shared" si="319"/>
        <v>??</v>
      </c>
      <c r="AH746" t="e">
        <f t="shared" ca="1" si="320"/>
        <v>#VALUE!</v>
      </c>
      <c r="AI746" t="str">
        <f t="shared" si="312"/>
        <v>AT</v>
      </c>
      <c r="AK746" t="str">
        <f t="shared" si="321"/>
        <v>??</v>
      </c>
      <c r="AM746" t="e">
        <f t="shared" ca="1" si="322"/>
        <v>#VALUE!</v>
      </c>
      <c r="AN746" t="str">
        <f t="shared" si="323"/>
        <v/>
      </c>
      <c r="AO746" t="str">
        <f t="shared" si="313"/>
        <v>KG</v>
      </c>
      <c r="AP746" t="str">
        <f t="shared" ca="1" si="324"/>
        <v/>
      </c>
      <c r="AQ746" t="str">
        <f t="shared" si="325"/>
        <v>??</v>
      </c>
      <c r="AS746" t="str">
        <f t="shared" si="326"/>
        <v/>
      </c>
      <c r="AT746" t="e">
        <f t="shared" ca="1" si="327"/>
        <v>#VALUE!</v>
      </c>
      <c r="AU746">
        <f t="shared" si="314"/>
        <v>5</v>
      </c>
      <c r="AV746" t="str">
        <f t="shared" si="328"/>
        <v>??</v>
      </c>
      <c r="AX746" t="str">
        <f t="shared" si="315"/>
        <v>staffanekstrom</v>
      </c>
      <c r="AY746" t="str">
        <f t="shared" si="316"/>
        <v>INSERTED</v>
      </c>
      <c r="AZ746" t="str">
        <f t="shared" si="317"/>
        <v/>
      </c>
      <c r="BD746" t="str">
        <f t="shared" si="318"/>
        <v>YES</v>
      </c>
      <c r="BF746" t="e">
        <f t="shared" ca="1" si="329"/>
        <v>#VALUE!</v>
      </c>
    </row>
    <row r="747" spans="1:58">
      <c r="A747">
        <v>741</v>
      </c>
      <c r="D747" s="1" t="e">
        <f ca="1">INDIRECT(ADDRESS($C747,D$5,,,Table!$A$1))</f>
        <v>#VALUE!</v>
      </c>
      <c r="E747" t="e">
        <f ca="1">INDIRECT(ADDRESS($C747,E$5,,,Table!$A$1))</f>
        <v>#VALUE!</v>
      </c>
      <c r="F747" t="e">
        <f ca="1">INDIRECT(ADDRESS($C747,F$5,,,Table!$A$1))</f>
        <v>#VALUE!</v>
      </c>
      <c r="G747" t="e">
        <f ca="1">INDIRECT(ADDRESS($C747,G$5,,,Table!$A$1))</f>
        <v>#VALUE!</v>
      </c>
      <c r="H747" t="e">
        <f ca="1">INDIRECT(ADDRESS($C747,H$5,,,Table!$A$1))</f>
        <v>#VALUE!</v>
      </c>
      <c r="J747" t="str">
        <f>IF(OR(I747=Dev!$CU$46, I747=Dev!$CU$47, I747=Dev!$CU$48, I747=Dev!$CU$49, I747=Dev!$CU$50, I747=Dev!$CU$51, I747=Dev!$CU$52, I747=Dev!$CU$53, I747=Dev!$CR$48, I747=Dev!$CR$49),$C$3,                                                                  IF(OR(I747=Dev!$CU$54, I747=Dev!$CU$55, I747=Dev!$CU$56, I747=Dev!$CU$57, I747=Dev!$CU$58, I747=Dev!$CU$59, I747=Dev!$CS$48), $D$3,""))</f>
        <v/>
      </c>
      <c r="K747" t="e">
        <f ca="1">CONCATENATE(E747,Names!$P$3,I747)</f>
        <v>#VALUE!</v>
      </c>
      <c r="M747" t="e">
        <f ca="1">INDIRECT(ADDRESS($C747,M$5,,,Table!$A$1))</f>
        <v>#VALUE!</v>
      </c>
      <c r="O747" t="str">
        <f t="shared" si="330"/>
        <v/>
      </c>
      <c r="Q747" t="str">
        <f t="shared" si="331"/>
        <v/>
      </c>
      <c r="S747" t="str">
        <f ca="1">IFERROR(VLOOKUP(M747,Racks!$H$4:$M$30,Racks!$I$2),"")</f>
        <v/>
      </c>
      <c r="T747" t="str">
        <f ca="1">IFERROR(VLOOKUP(M747,Racks!$H$4:$M$30,Racks!$K$2),"")</f>
        <v/>
      </c>
      <c r="U747" t="str">
        <f t="shared" si="332"/>
        <v/>
      </c>
      <c r="V747" t="str">
        <f>CONCATENATE(Names!$C$17,Names!$N$3,U747)</f>
        <v>PRLTCB-</v>
      </c>
      <c r="Y747" t="str">
        <f>IF(OR(W747=Dev!$GJ$82, W747=Dev!$GJ$83, W747=Dev!$GJ$84, W747=Dev!$GJ$85, W747=Dev!$GJ$86, W747=Dev!$GJ$87, W747=Dev!$GJ$88, W747=Dev!$GJ$89, W747=Dev!$GG$82, W747=Dev!$GG$83, W747=Dev!$GG$84, W747=Dev!$GG$85, W747=Dev!$GG$86),Names!$C$10,                   IF(OR(W747=Dev!$GJ$90, W747=Dev!$GJ$91, W747=Dev!$GJ$92, W747=Dev!$GJ$93, W747=Dev!$GJ$94, W747=Dev!$GJ$95, W747=Dev!$GJ$96, W747=Dev!$GJ$97, W747=Dev!$GH$82), Names!$C$11,""))</f>
        <v/>
      </c>
      <c r="Z747" t="str">
        <f ca="1">IFERROR(VLOOKUP(M747,Racks!$H$4:$M$30,6),"")</f>
        <v/>
      </c>
      <c r="AA747" t="str">
        <f>IF(R747="","",CONCATENATE(S747,Names!$H$3,T747,Names!$J$3,Names!$K$3,Names!$L$3,V747))</f>
        <v/>
      </c>
      <c r="AB747" t="str">
        <f>IF(R747="","",CONCATENATE(V747,Names!$P$3,W747))</f>
        <v/>
      </c>
      <c r="AD747" t="str">
        <f t="shared" si="311"/>
        <v>CREATE</v>
      </c>
      <c r="AF747" t="str">
        <f t="shared" si="319"/>
        <v>??</v>
      </c>
      <c r="AH747" t="e">
        <f t="shared" ca="1" si="320"/>
        <v>#VALUE!</v>
      </c>
      <c r="AI747" t="str">
        <f t="shared" si="312"/>
        <v>AT</v>
      </c>
      <c r="AK747" t="str">
        <f t="shared" si="321"/>
        <v>??</v>
      </c>
      <c r="AM747" t="e">
        <f t="shared" ca="1" si="322"/>
        <v>#VALUE!</v>
      </c>
      <c r="AN747" t="str">
        <f t="shared" si="323"/>
        <v/>
      </c>
      <c r="AO747" t="str">
        <f t="shared" si="313"/>
        <v>KG</v>
      </c>
      <c r="AP747" t="str">
        <f t="shared" ca="1" si="324"/>
        <v/>
      </c>
      <c r="AQ747" t="str">
        <f t="shared" si="325"/>
        <v>??</v>
      </c>
      <c r="AS747" t="str">
        <f t="shared" si="326"/>
        <v/>
      </c>
      <c r="AT747" t="e">
        <f t="shared" ca="1" si="327"/>
        <v>#VALUE!</v>
      </c>
      <c r="AU747">
        <f t="shared" si="314"/>
        <v>5</v>
      </c>
      <c r="AV747" t="str">
        <f t="shared" si="328"/>
        <v>??</v>
      </c>
      <c r="AX747" t="str">
        <f t="shared" si="315"/>
        <v>staffanekstrom</v>
      </c>
      <c r="AY747" t="str">
        <f t="shared" si="316"/>
        <v>INSERTED</v>
      </c>
      <c r="AZ747" t="str">
        <f t="shared" si="317"/>
        <v/>
      </c>
      <c r="BD747" t="str">
        <f t="shared" si="318"/>
        <v>YES</v>
      </c>
      <c r="BF747" t="e">
        <f t="shared" ca="1" si="329"/>
        <v>#VALUE!</v>
      </c>
    </row>
    <row r="748" spans="1:58">
      <c r="A748">
        <v>742</v>
      </c>
      <c r="D748" s="1" t="e">
        <f ca="1">INDIRECT(ADDRESS($C748,D$5,,,Table!$A$1))</f>
        <v>#VALUE!</v>
      </c>
      <c r="E748" t="e">
        <f ca="1">INDIRECT(ADDRESS($C748,E$5,,,Table!$A$1))</f>
        <v>#VALUE!</v>
      </c>
      <c r="F748" t="e">
        <f ca="1">INDIRECT(ADDRESS($C748,F$5,,,Table!$A$1))</f>
        <v>#VALUE!</v>
      </c>
      <c r="G748" t="e">
        <f ca="1">INDIRECT(ADDRESS($C748,G$5,,,Table!$A$1))</f>
        <v>#VALUE!</v>
      </c>
      <c r="H748" t="e">
        <f ca="1">INDIRECT(ADDRESS($C748,H$5,,,Table!$A$1))</f>
        <v>#VALUE!</v>
      </c>
      <c r="J748" t="str">
        <f>IF(OR(I748=Dev!$CU$46, I748=Dev!$CU$47, I748=Dev!$CU$48, I748=Dev!$CU$49, I748=Dev!$CU$50, I748=Dev!$CU$51, I748=Dev!$CU$52, I748=Dev!$CU$53, I748=Dev!$CR$48, I748=Dev!$CR$49),$C$3,                                                                  IF(OR(I748=Dev!$CU$54, I748=Dev!$CU$55, I748=Dev!$CU$56, I748=Dev!$CU$57, I748=Dev!$CU$58, I748=Dev!$CU$59, I748=Dev!$CS$48), $D$3,""))</f>
        <v/>
      </c>
      <c r="K748" t="e">
        <f ca="1">CONCATENATE(E748,Names!$P$3,I748)</f>
        <v>#VALUE!</v>
      </c>
      <c r="M748" t="e">
        <f ca="1">INDIRECT(ADDRESS($C748,M$5,,,Table!$A$1))</f>
        <v>#VALUE!</v>
      </c>
      <c r="O748" t="str">
        <f t="shared" si="330"/>
        <v/>
      </c>
      <c r="Q748" t="str">
        <f t="shared" si="331"/>
        <v/>
      </c>
      <c r="S748" t="str">
        <f ca="1">IFERROR(VLOOKUP(M748,Racks!$H$4:$M$30,Racks!$I$2),"")</f>
        <v/>
      </c>
      <c r="T748" t="str">
        <f ca="1">IFERROR(VLOOKUP(M748,Racks!$H$4:$M$30,Racks!$K$2),"")</f>
        <v/>
      </c>
      <c r="U748" t="str">
        <f t="shared" si="332"/>
        <v/>
      </c>
      <c r="V748" t="str">
        <f>CONCATENATE(Names!$C$17,Names!$N$3,U748)</f>
        <v>PRLTCB-</v>
      </c>
      <c r="Y748" t="str">
        <f>IF(OR(W748=Dev!$GJ$82, W748=Dev!$GJ$83, W748=Dev!$GJ$84, W748=Dev!$GJ$85, W748=Dev!$GJ$86, W748=Dev!$GJ$87, W748=Dev!$GJ$88, W748=Dev!$GJ$89, W748=Dev!$GG$82, W748=Dev!$GG$83, W748=Dev!$GG$84, W748=Dev!$GG$85, W748=Dev!$GG$86),Names!$C$10,                   IF(OR(W748=Dev!$GJ$90, W748=Dev!$GJ$91, W748=Dev!$GJ$92, W748=Dev!$GJ$93, W748=Dev!$GJ$94, W748=Dev!$GJ$95, W748=Dev!$GJ$96, W748=Dev!$GJ$97, W748=Dev!$GH$82), Names!$C$11,""))</f>
        <v/>
      </c>
      <c r="Z748" t="str">
        <f ca="1">IFERROR(VLOOKUP(M748,Racks!$H$4:$M$30,6),"")</f>
        <v/>
      </c>
      <c r="AA748" t="str">
        <f>IF(R748="","",CONCATENATE(S748,Names!$H$3,T748,Names!$J$3,Names!$K$3,Names!$L$3,V748))</f>
        <v/>
      </c>
      <c r="AB748" t="str">
        <f>IF(R748="","",CONCATENATE(V748,Names!$P$3,W748))</f>
        <v/>
      </c>
      <c r="AD748" t="str">
        <f t="shared" si="311"/>
        <v>CREATE</v>
      </c>
      <c r="AF748" t="str">
        <f t="shared" si="319"/>
        <v>??</v>
      </c>
      <c r="AH748" t="e">
        <f t="shared" ca="1" si="320"/>
        <v>#VALUE!</v>
      </c>
      <c r="AI748" t="str">
        <f t="shared" si="312"/>
        <v>AT</v>
      </c>
      <c r="AK748" t="str">
        <f t="shared" si="321"/>
        <v>??</v>
      </c>
      <c r="AM748" t="e">
        <f t="shared" ca="1" si="322"/>
        <v>#VALUE!</v>
      </c>
      <c r="AN748" t="str">
        <f t="shared" si="323"/>
        <v/>
      </c>
      <c r="AO748" t="str">
        <f t="shared" si="313"/>
        <v>KG</v>
      </c>
      <c r="AP748" t="str">
        <f t="shared" ca="1" si="324"/>
        <v/>
      </c>
      <c r="AQ748" t="str">
        <f t="shared" si="325"/>
        <v>??</v>
      </c>
      <c r="AS748" t="str">
        <f t="shared" si="326"/>
        <v/>
      </c>
      <c r="AT748" t="e">
        <f t="shared" ca="1" si="327"/>
        <v>#VALUE!</v>
      </c>
      <c r="AU748">
        <f t="shared" si="314"/>
        <v>5</v>
      </c>
      <c r="AV748" t="str">
        <f t="shared" si="328"/>
        <v>??</v>
      </c>
      <c r="AX748" t="str">
        <f t="shared" si="315"/>
        <v>staffanekstrom</v>
      </c>
      <c r="AY748" t="str">
        <f t="shared" si="316"/>
        <v>INSERTED</v>
      </c>
      <c r="AZ748" t="str">
        <f t="shared" si="317"/>
        <v/>
      </c>
      <c r="BD748" t="str">
        <f t="shared" si="318"/>
        <v>YES</v>
      </c>
      <c r="BF748" t="e">
        <f t="shared" ca="1" si="329"/>
        <v>#VALUE!</v>
      </c>
    </row>
    <row r="749" spans="1:58">
      <c r="A749">
        <v>743</v>
      </c>
      <c r="D749" s="1" t="e">
        <f ca="1">INDIRECT(ADDRESS($C749,D$5,,,Table!$A$1))</f>
        <v>#VALUE!</v>
      </c>
      <c r="E749" t="e">
        <f ca="1">INDIRECT(ADDRESS($C749,E$5,,,Table!$A$1))</f>
        <v>#VALUE!</v>
      </c>
      <c r="F749" t="e">
        <f ca="1">INDIRECT(ADDRESS($C749,F$5,,,Table!$A$1))</f>
        <v>#VALUE!</v>
      </c>
      <c r="G749" t="e">
        <f ca="1">INDIRECT(ADDRESS($C749,G$5,,,Table!$A$1))</f>
        <v>#VALUE!</v>
      </c>
      <c r="H749" t="e">
        <f ca="1">INDIRECT(ADDRESS($C749,H$5,,,Table!$A$1))</f>
        <v>#VALUE!</v>
      </c>
      <c r="J749" t="str">
        <f>IF(OR(I749=Dev!$CU$46, I749=Dev!$CU$47, I749=Dev!$CU$48, I749=Dev!$CU$49, I749=Dev!$CU$50, I749=Dev!$CU$51, I749=Dev!$CU$52, I749=Dev!$CU$53, I749=Dev!$CR$48, I749=Dev!$CR$49),$C$3,                                                                  IF(OR(I749=Dev!$CU$54, I749=Dev!$CU$55, I749=Dev!$CU$56, I749=Dev!$CU$57, I749=Dev!$CU$58, I749=Dev!$CU$59, I749=Dev!$CS$48), $D$3,""))</f>
        <v/>
      </c>
      <c r="K749" t="e">
        <f ca="1">CONCATENATE(E749,Names!$P$3,I749)</f>
        <v>#VALUE!</v>
      </c>
      <c r="M749" t="e">
        <f ca="1">INDIRECT(ADDRESS($C749,M$5,,,Table!$A$1))</f>
        <v>#VALUE!</v>
      </c>
      <c r="O749" t="str">
        <f t="shared" si="330"/>
        <v/>
      </c>
      <c r="Q749" t="str">
        <f t="shared" si="331"/>
        <v/>
      </c>
      <c r="S749" t="str">
        <f ca="1">IFERROR(VLOOKUP(M749,Racks!$H$4:$M$30,Racks!$I$2),"")</f>
        <v/>
      </c>
      <c r="T749" t="str">
        <f ca="1">IFERROR(VLOOKUP(M749,Racks!$H$4:$M$30,Racks!$K$2),"")</f>
        <v/>
      </c>
      <c r="U749" t="str">
        <f t="shared" si="332"/>
        <v/>
      </c>
      <c r="V749" t="str">
        <f>CONCATENATE(Names!$C$17,Names!$N$3,U749)</f>
        <v>PRLTCB-</v>
      </c>
      <c r="Y749" t="str">
        <f>IF(OR(W749=Dev!$GJ$82, W749=Dev!$GJ$83, W749=Dev!$GJ$84, W749=Dev!$GJ$85, W749=Dev!$GJ$86, W749=Dev!$GJ$87, W749=Dev!$GJ$88, W749=Dev!$GJ$89, W749=Dev!$GG$82, W749=Dev!$GG$83, W749=Dev!$GG$84, W749=Dev!$GG$85, W749=Dev!$GG$86),Names!$C$10,                   IF(OR(W749=Dev!$GJ$90, W749=Dev!$GJ$91, W749=Dev!$GJ$92, W749=Dev!$GJ$93, W749=Dev!$GJ$94, W749=Dev!$GJ$95, W749=Dev!$GJ$96, W749=Dev!$GJ$97, W749=Dev!$GH$82), Names!$C$11,""))</f>
        <v/>
      </c>
      <c r="Z749" t="str">
        <f ca="1">IFERROR(VLOOKUP(M749,Racks!$H$4:$M$30,6),"")</f>
        <v/>
      </c>
      <c r="AA749" t="str">
        <f>IF(R749="","",CONCATENATE(S749,Names!$H$3,T749,Names!$J$3,Names!$K$3,Names!$L$3,V749))</f>
        <v/>
      </c>
      <c r="AB749" t="str">
        <f>IF(R749="","",CONCATENATE(V749,Names!$P$3,W749))</f>
        <v/>
      </c>
      <c r="AD749" t="str">
        <f t="shared" si="311"/>
        <v>CREATE</v>
      </c>
      <c r="AF749" t="str">
        <f t="shared" si="319"/>
        <v>??</v>
      </c>
      <c r="AH749" t="e">
        <f t="shared" ca="1" si="320"/>
        <v>#VALUE!</v>
      </c>
      <c r="AI749" t="str">
        <f t="shared" si="312"/>
        <v>AT</v>
      </c>
      <c r="AK749" t="str">
        <f t="shared" si="321"/>
        <v>??</v>
      </c>
      <c r="AM749" t="e">
        <f t="shared" ca="1" si="322"/>
        <v>#VALUE!</v>
      </c>
      <c r="AN749" t="str">
        <f t="shared" si="323"/>
        <v/>
      </c>
      <c r="AO749" t="str">
        <f t="shared" si="313"/>
        <v>KG</v>
      </c>
      <c r="AP749" t="str">
        <f t="shared" ca="1" si="324"/>
        <v/>
      </c>
      <c r="AQ749" t="str">
        <f t="shared" si="325"/>
        <v>??</v>
      </c>
      <c r="AS749" t="str">
        <f t="shared" si="326"/>
        <v/>
      </c>
      <c r="AT749" t="e">
        <f t="shared" ca="1" si="327"/>
        <v>#VALUE!</v>
      </c>
      <c r="AU749">
        <f t="shared" si="314"/>
        <v>5</v>
      </c>
      <c r="AV749" t="str">
        <f t="shared" si="328"/>
        <v>??</v>
      </c>
      <c r="AX749" t="str">
        <f t="shared" si="315"/>
        <v>staffanekstrom</v>
      </c>
      <c r="AY749" t="str">
        <f t="shared" si="316"/>
        <v>INSERTED</v>
      </c>
      <c r="AZ749" t="str">
        <f t="shared" si="317"/>
        <v/>
      </c>
      <c r="BD749" t="str">
        <f t="shared" si="318"/>
        <v>YES</v>
      </c>
      <c r="BF749" t="e">
        <f t="shared" ca="1" si="329"/>
        <v>#VALUE!</v>
      </c>
    </row>
    <row r="750" spans="1:58">
      <c r="A750">
        <v>744</v>
      </c>
      <c r="D750" s="1" t="e">
        <f ca="1">INDIRECT(ADDRESS($C750,D$5,,,Table!$A$1))</f>
        <v>#VALUE!</v>
      </c>
      <c r="E750" t="e">
        <f ca="1">INDIRECT(ADDRESS($C750,E$5,,,Table!$A$1))</f>
        <v>#VALUE!</v>
      </c>
      <c r="F750" t="e">
        <f ca="1">INDIRECT(ADDRESS($C750,F$5,,,Table!$A$1))</f>
        <v>#VALUE!</v>
      </c>
      <c r="G750" t="e">
        <f ca="1">INDIRECT(ADDRESS($C750,G$5,,,Table!$A$1))</f>
        <v>#VALUE!</v>
      </c>
      <c r="H750" t="e">
        <f ca="1">INDIRECT(ADDRESS($C750,H$5,,,Table!$A$1))</f>
        <v>#VALUE!</v>
      </c>
      <c r="J750" t="str">
        <f>IF(OR(I750=Dev!$CU$46, I750=Dev!$CU$47, I750=Dev!$CU$48, I750=Dev!$CU$49, I750=Dev!$CU$50, I750=Dev!$CU$51, I750=Dev!$CU$52, I750=Dev!$CU$53, I750=Dev!$CR$48, I750=Dev!$CR$49),$C$3,                                                                  IF(OR(I750=Dev!$CU$54, I750=Dev!$CU$55, I750=Dev!$CU$56, I750=Dev!$CU$57, I750=Dev!$CU$58, I750=Dev!$CU$59, I750=Dev!$CS$48), $D$3,""))</f>
        <v/>
      </c>
      <c r="K750" t="e">
        <f ca="1">CONCATENATE(E750,Names!$P$3,I750)</f>
        <v>#VALUE!</v>
      </c>
      <c r="M750" t="e">
        <f ca="1">INDIRECT(ADDRESS($C750,M$5,,,Table!$A$1))</f>
        <v>#VALUE!</v>
      </c>
      <c r="O750" t="str">
        <f t="shared" si="330"/>
        <v/>
      </c>
      <c r="Q750" t="str">
        <f t="shared" si="331"/>
        <v/>
      </c>
      <c r="S750" t="str">
        <f ca="1">IFERROR(VLOOKUP(M750,Racks!$H$4:$M$30,Racks!$I$2),"")</f>
        <v/>
      </c>
      <c r="T750" t="str">
        <f ca="1">IFERROR(VLOOKUP(M750,Racks!$H$4:$M$30,Racks!$K$2),"")</f>
        <v/>
      </c>
      <c r="U750" t="str">
        <f t="shared" si="332"/>
        <v/>
      </c>
      <c r="V750" t="str">
        <f>CONCATENATE(Names!$C$17,Names!$N$3,U750)</f>
        <v>PRLTCB-</v>
      </c>
      <c r="Y750" t="str">
        <f>IF(OR(W750=Dev!$GJ$82, W750=Dev!$GJ$83, W750=Dev!$GJ$84, W750=Dev!$GJ$85, W750=Dev!$GJ$86, W750=Dev!$GJ$87, W750=Dev!$GJ$88, W750=Dev!$GJ$89, W750=Dev!$GG$82, W750=Dev!$GG$83, W750=Dev!$GG$84, W750=Dev!$GG$85, W750=Dev!$GG$86),Names!$C$10,                   IF(OR(W750=Dev!$GJ$90, W750=Dev!$GJ$91, W750=Dev!$GJ$92, W750=Dev!$GJ$93, W750=Dev!$GJ$94, W750=Dev!$GJ$95, W750=Dev!$GJ$96, W750=Dev!$GJ$97, W750=Dev!$GH$82), Names!$C$11,""))</f>
        <v/>
      </c>
      <c r="Z750" t="str">
        <f ca="1">IFERROR(VLOOKUP(M750,Racks!$H$4:$M$30,6),"")</f>
        <v/>
      </c>
      <c r="AA750" t="str">
        <f>IF(R750="","",CONCATENATE(S750,Names!$H$3,T750,Names!$J$3,Names!$K$3,Names!$L$3,V750))</f>
        <v/>
      </c>
      <c r="AB750" t="str">
        <f>IF(R750="","",CONCATENATE(V750,Names!$P$3,W750))</f>
        <v/>
      </c>
      <c r="AD750" t="str">
        <f t="shared" si="311"/>
        <v>CREATE</v>
      </c>
      <c r="AF750" t="str">
        <f t="shared" si="319"/>
        <v>??</v>
      </c>
      <c r="AH750" t="e">
        <f t="shared" ca="1" si="320"/>
        <v>#VALUE!</v>
      </c>
      <c r="AI750" t="str">
        <f t="shared" si="312"/>
        <v>AT</v>
      </c>
      <c r="AK750" t="str">
        <f t="shared" si="321"/>
        <v>??</v>
      </c>
      <c r="AM750" t="e">
        <f t="shared" ca="1" si="322"/>
        <v>#VALUE!</v>
      </c>
      <c r="AN750" t="str">
        <f t="shared" si="323"/>
        <v/>
      </c>
      <c r="AO750" t="str">
        <f t="shared" si="313"/>
        <v>KG</v>
      </c>
      <c r="AP750" t="str">
        <f t="shared" ca="1" si="324"/>
        <v/>
      </c>
      <c r="AQ750" t="str">
        <f t="shared" si="325"/>
        <v>??</v>
      </c>
      <c r="AS750" t="str">
        <f t="shared" si="326"/>
        <v/>
      </c>
      <c r="AT750" t="e">
        <f t="shared" ca="1" si="327"/>
        <v>#VALUE!</v>
      </c>
      <c r="AU750">
        <f t="shared" si="314"/>
        <v>5</v>
      </c>
      <c r="AV750" t="str">
        <f t="shared" si="328"/>
        <v>??</v>
      </c>
      <c r="AX750" t="str">
        <f t="shared" si="315"/>
        <v>staffanekstrom</v>
      </c>
      <c r="AY750" t="str">
        <f t="shared" si="316"/>
        <v>INSERTED</v>
      </c>
      <c r="AZ750" t="str">
        <f t="shared" si="317"/>
        <v/>
      </c>
      <c r="BD750" t="str">
        <f t="shared" si="318"/>
        <v>YES</v>
      </c>
      <c r="BF750" t="e">
        <f t="shared" ca="1" si="329"/>
        <v>#VALUE!</v>
      </c>
    </row>
    <row r="751" spans="1:58">
      <c r="A751">
        <v>745</v>
      </c>
      <c r="D751" s="1" t="e">
        <f ca="1">INDIRECT(ADDRESS($C751,D$5,,,Table!$A$1))</f>
        <v>#VALUE!</v>
      </c>
      <c r="E751" t="e">
        <f ca="1">INDIRECT(ADDRESS($C751,E$5,,,Table!$A$1))</f>
        <v>#VALUE!</v>
      </c>
      <c r="F751" t="e">
        <f ca="1">INDIRECT(ADDRESS($C751,F$5,,,Table!$A$1))</f>
        <v>#VALUE!</v>
      </c>
      <c r="G751" t="e">
        <f ca="1">INDIRECT(ADDRESS($C751,G$5,,,Table!$A$1))</f>
        <v>#VALUE!</v>
      </c>
      <c r="H751" t="e">
        <f ca="1">INDIRECT(ADDRESS($C751,H$5,,,Table!$A$1))</f>
        <v>#VALUE!</v>
      </c>
      <c r="J751" t="str">
        <f>IF(OR(I751=Dev!$CU$46, I751=Dev!$CU$47, I751=Dev!$CU$48, I751=Dev!$CU$49, I751=Dev!$CU$50, I751=Dev!$CU$51, I751=Dev!$CU$52, I751=Dev!$CU$53, I751=Dev!$CR$48, I751=Dev!$CR$49),$C$3,                                                                  IF(OR(I751=Dev!$CU$54, I751=Dev!$CU$55, I751=Dev!$CU$56, I751=Dev!$CU$57, I751=Dev!$CU$58, I751=Dev!$CU$59, I751=Dev!$CS$48), $D$3,""))</f>
        <v/>
      </c>
      <c r="K751" t="e">
        <f ca="1">CONCATENATE(E751,Names!$P$3,I751)</f>
        <v>#VALUE!</v>
      </c>
      <c r="M751" t="e">
        <f ca="1">INDIRECT(ADDRESS($C751,M$5,,,Table!$A$1))</f>
        <v>#VALUE!</v>
      </c>
      <c r="O751" t="str">
        <f t="shared" si="330"/>
        <v/>
      </c>
      <c r="Q751" t="str">
        <f t="shared" si="331"/>
        <v/>
      </c>
      <c r="S751" t="str">
        <f ca="1">IFERROR(VLOOKUP(M751,Racks!$H$4:$M$30,Racks!$I$2),"")</f>
        <v/>
      </c>
      <c r="T751" t="str">
        <f ca="1">IFERROR(VLOOKUP(M751,Racks!$H$4:$M$30,Racks!$K$2),"")</f>
        <v/>
      </c>
      <c r="U751" t="str">
        <f t="shared" si="332"/>
        <v/>
      </c>
      <c r="V751" t="str">
        <f>CONCATENATE(Names!$C$17,Names!$N$3,U751)</f>
        <v>PRLTCB-</v>
      </c>
      <c r="Y751" t="str">
        <f>IF(OR(W751=Dev!$GJ$82, W751=Dev!$GJ$83, W751=Dev!$GJ$84, W751=Dev!$GJ$85, W751=Dev!$GJ$86, W751=Dev!$GJ$87, W751=Dev!$GJ$88, W751=Dev!$GJ$89, W751=Dev!$GG$82, W751=Dev!$GG$83, W751=Dev!$GG$84, W751=Dev!$GG$85, W751=Dev!$GG$86),Names!$C$10,                   IF(OR(W751=Dev!$GJ$90, W751=Dev!$GJ$91, W751=Dev!$GJ$92, W751=Dev!$GJ$93, W751=Dev!$GJ$94, W751=Dev!$GJ$95, W751=Dev!$GJ$96, W751=Dev!$GJ$97, W751=Dev!$GH$82), Names!$C$11,""))</f>
        <v/>
      </c>
      <c r="Z751" t="str">
        <f ca="1">IFERROR(VLOOKUP(M751,Racks!$H$4:$M$30,6),"")</f>
        <v/>
      </c>
      <c r="AA751" t="str">
        <f>IF(R751="","",CONCATENATE(S751,Names!$H$3,T751,Names!$J$3,Names!$K$3,Names!$L$3,V751))</f>
        <v/>
      </c>
      <c r="AB751" t="str">
        <f>IF(R751="","",CONCATENATE(V751,Names!$P$3,W751))</f>
        <v/>
      </c>
      <c r="AD751" t="str">
        <f t="shared" si="311"/>
        <v>CREATE</v>
      </c>
      <c r="AF751" t="str">
        <f t="shared" si="319"/>
        <v>??</v>
      </c>
      <c r="AH751" t="e">
        <f t="shared" ca="1" si="320"/>
        <v>#VALUE!</v>
      </c>
      <c r="AI751" t="str">
        <f t="shared" si="312"/>
        <v>AT</v>
      </c>
      <c r="AK751" t="str">
        <f t="shared" si="321"/>
        <v>??</v>
      </c>
      <c r="AM751" t="e">
        <f t="shared" ca="1" si="322"/>
        <v>#VALUE!</v>
      </c>
      <c r="AN751" t="str">
        <f t="shared" si="323"/>
        <v/>
      </c>
      <c r="AO751" t="str">
        <f t="shared" si="313"/>
        <v>KG</v>
      </c>
      <c r="AP751" t="str">
        <f t="shared" ca="1" si="324"/>
        <v/>
      </c>
      <c r="AQ751" t="str">
        <f t="shared" si="325"/>
        <v>??</v>
      </c>
      <c r="AS751" t="str">
        <f t="shared" si="326"/>
        <v/>
      </c>
      <c r="AT751" t="e">
        <f t="shared" ca="1" si="327"/>
        <v>#VALUE!</v>
      </c>
      <c r="AU751">
        <f t="shared" si="314"/>
        <v>5</v>
      </c>
      <c r="AV751" t="str">
        <f t="shared" si="328"/>
        <v>??</v>
      </c>
      <c r="AX751" t="str">
        <f t="shared" si="315"/>
        <v>staffanekstrom</v>
      </c>
      <c r="AY751" t="str">
        <f t="shared" si="316"/>
        <v>INSERTED</v>
      </c>
      <c r="AZ751" t="str">
        <f t="shared" si="317"/>
        <v/>
      </c>
      <c r="BD751" t="str">
        <f t="shared" si="318"/>
        <v>YES</v>
      </c>
      <c r="BF751" t="e">
        <f t="shared" ca="1" si="329"/>
        <v>#VALUE!</v>
      </c>
    </row>
    <row r="752" spans="1:58">
      <c r="A752">
        <v>746</v>
      </c>
      <c r="D752" s="1" t="e">
        <f ca="1">INDIRECT(ADDRESS($C752,D$5,,,Table!$A$1))</f>
        <v>#VALUE!</v>
      </c>
      <c r="E752" t="e">
        <f ca="1">INDIRECT(ADDRESS($C752,E$5,,,Table!$A$1))</f>
        <v>#VALUE!</v>
      </c>
      <c r="F752" t="e">
        <f ca="1">INDIRECT(ADDRESS($C752,F$5,,,Table!$A$1))</f>
        <v>#VALUE!</v>
      </c>
      <c r="G752" t="e">
        <f ca="1">INDIRECT(ADDRESS($C752,G$5,,,Table!$A$1))</f>
        <v>#VALUE!</v>
      </c>
      <c r="H752" t="e">
        <f ca="1">INDIRECT(ADDRESS($C752,H$5,,,Table!$A$1))</f>
        <v>#VALUE!</v>
      </c>
      <c r="J752" t="str">
        <f>IF(OR(I752=Dev!$CU$46, I752=Dev!$CU$47, I752=Dev!$CU$48, I752=Dev!$CU$49, I752=Dev!$CU$50, I752=Dev!$CU$51, I752=Dev!$CU$52, I752=Dev!$CU$53, I752=Dev!$CR$48, I752=Dev!$CR$49),$C$3,                                                                  IF(OR(I752=Dev!$CU$54, I752=Dev!$CU$55, I752=Dev!$CU$56, I752=Dev!$CU$57, I752=Dev!$CU$58, I752=Dev!$CU$59, I752=Dev!$CS$48), $D$3,""))</f>
        <v/>
      </c>
      <c r="K752" t="e">
        <f ca="1">CONCATENATE(E752,Names!$P$3,I752)</f>
        <v>#VALUE!</v>
      </c>
      <c r="M752" t="e">
        <f ca="1">INDIRECT(ADDRESS($C752,M$5,,,Table!$A$1))</f>
        <v>#VALUE!</v>
      </c>
      <c r="O752" t="str">
        <f t="shared" si="330"/>
        <v/>
      </c>
      <c r="Q752" t="str">
        <f t="shared" si="331"/>
        <v/>
      </c>
      <c r="S752" t="str">
        <f ca="1">IFERROR(VLOOKUP(M752,Racks!$H$4:$M$30,Racks!$I$2),"")</f>
        <v/>
      </c>
      <c r="T752" t="str">
        <f ca="1">IFERROR(VLOOKUP(M752,Racks!$H$4:$M$30,Racks!$K$2),"")</f>
        <v/>
      </c>
      <c r="U752" t="str">
        <f t="shared" si="332"/>
        <v/>
      </c>
      <c r="V752" t="str">
        <f>CONCATENATE(Names!$C$17,Names!$N$3,U752)</f>
        <v>PRLTCB-</v>
      </c>
      <c r="Y752" t="str">
        <f>IF(OR(W752=Dev!$GJ$82, W752=Dev!$GJ$83, W752=Dev!$GJ$84, W752=Dev!$GJ$85, W752=Dev!$GJ$86, W752=Dev!$GJ$87, W752=Dev!$GJ$88, W752=Dev!$GJ$89, W752=Dev!$GG$82, W752=Dev!$GG$83, W752=Dev!$GG$84, W752=Dev!$GG$85, W752=Dev!$GG$86),Names!$C$10,                   IF(OR(W752=Dev!$GJ$90, W752=Dev!$GJ$91, W752=Dev!$GJ$92, W752=Dev!$GJ$93, W752=Dev!$GJ$94, W752=Dev!$GJ$95, W752=Dev!$GJ$96, W752=Dev!$GJ$97, W752=Dev!$GH$82), Names!$C$11,""))</f>
        <v/>
      </c>
      <c r="Z752" t="str">
        <f ca="1">IFERROR(VLOOKUP(M752,Racks!$H$4:$M$30,6),"")</f>
        <v/>
      </c>
      <c r="AA752" t="str">
        <f>IF(R752="","",CONCATENATE(S752,Names!$H$3,T752,Names!$J$3,Names!$K$3,Names!$L$3,V752))</f>
        <v/>
      </c>
      <c r="AB752" t="str">
        <f>IF(R752="","",CONCATENATE(V752,Names!$P$3,W752))</f>
        <v/>
      </c>
      <c r="AD752" t="str">
        <f t="shared" si="311"/>
        <v>CREATE</v>
      </c>
      <c r="AF752" t="str">
        <f t="shared" si="319"/>
        <v>??</v>
      </c>
      <c r="AH752" t="e">
        <f t="shared" ca="1" si="320"/>
        <v>#VALUE!</v>
      </c>
      <c r="AI752" t="str">
        <f t="shared" si="312"/>
        <v>AT</v>
      </c>
      <c r="AK752" t="str">
        <f t="shared" si="321"/>
        <v>??</v>
      </c>
      <c r="AM752" t="e">
        <f t="shared" ca="1" si="322"/>
        <v>#VALUE!</v>
      </c>
      <c r="AN752" t="str">
        <f t="shared" si="323"/>
        <v/>
      </c>
      <c r="AO752" t="str">
        <f t="shared" si="313"/>
        <v>KG</v>
      </c>
      <c r="AP752" t="str">
        <f t="shared" ca="1" si="324"/>
        <v/>
      </c>
      <c r="AQ752" t="str">
        <f t="shared" si="325"/>
        <v>??</v>
      </c>
      <c r="AS752" t="str">
        <f t="shared" si="326"/>
        <v/>
      </c>
      <c r="AT752" t="e">
        <f t="shared" ca="1" si="327"/>
        <v>#VALUE!</v>
      </c>
      <c r="AU752">
        <f t="shared" si="314"/>
        <v>5</v>
      </c>
      <c r="AV752" t="str">
        <f t="shared" si="328"/>
        <v>??</v>
      </c>
      <c r="AX752" t="str">
        <f t="shared" si="315"/>
        <v>staffanekstrom</v>
      </c>
      <c r="AY752" t="str">
        <f t="shared" si="316"/>
        <v>INSERTED</v>
      </c>
      <c r="AZ752" t="str">
        <f t="shared" si="317"/>
        <v/>
      </c>
      <c r="BD752" t="str">
        <f t="shared" si="318"/>
        <v>YES</v>
      </c>
      <c r="BF752" t="e">
        <f t="shared" ca="1" si="329"/>
        <v>#VALUE!</v>
      </c>
    </row>
    <row r="753" spans="1:58">
      <c r="A753">
        <v>747</v>
      </c>
      <c r="D753" s="1" t="e">
        <f ca="1">INDIRECT(ADDRESS($C753,D$5,,,Table!$A$1))</f>
        <v>#VALUE!</v>
      </c>
      <c r="E753" t="e">
        <f ca="1">INDIRECT(ADDRESS($C753,E$5,,,Table!$A$1))</f>
        <v>#VALUE!</v>
      </c>
      <c r="F753" t="e">
        <f ca="1">INDIRECT(ADDRESS($C753,F$5,,,Table!$A$1))</f>
        <v>#VALUE!</v>
      </c>
      <c r="G753" t="e">
        <f ca="1">INDIRECT(ADDRESS($C753,G$5,,,Table!$A$1))</f>
        <v>#VALUE!</v>
      </c>
      <c r="H753" t="e">
        <f ca="1">INDIRECT(ADDRESS($C753,H$5,,,Table!$A$1))</f>
        <v>#VALUE!</v>
      </c>
      <c r="J753" t="str">
        <f>IF(OR(I753=Dev!$CU$46, I753=Dev!$CU$47, I753=Dev!$CU$48, I753=Dev!$CU$49, I753=Dev!$CU$50, I753=Dev!$CU$51, I753=Dev!$CU$52, I753=Dev!$CU$53, I753=Dev!$CR$48, I753=Dev!$CR$49),$C$3,                                                                  IF(OR(I753=Dev!$CU$54, I753=Dev!$CU$55, I753=Dev!$CU$56, I753=Dev!$CU$57, I753=Dev!$CU$58, I753=Dev!$CU$59, I753=Dev!$CS$48), $D$3,""))</f>
        <v/>
      </c>
      <c r="K753" t="e">
        <f ca="1">CONCATENATE(E753,Names!$P$3,I753)</f>
        <v>#VALUE!</v>
      </c>
      <c r="M753" t="e">
        <f ca="1">INDIRECT(ADDRESS($C753,M$5,,,Table!$A$1))</f>
        <v>#VALUE!</v>
      </c>
      <c r="O753" t="str">
        <f t="shared" si="330"/>
        <v/>
      </c>
      <c r="Q753" t="str">
        <f t="shared" si="331"/>
        <v/>
      </c>
      <c r="S753" t="str">
        <f ca="1">IFERROR(VLOOKUP(M753,Racks!$H$4:$M$30,Racks!$I$2),"")</f>
        <v/>
      </c>
      <c r="T753" t="str">
        <f ca="1">IFERROR(VLOOKUP(M753,Racks!$H$4:$M$30,Racks!$K$2),"")</f>
        <v/>
      </c>
      <c r="U753" t="str">
        <f t="shared" si="332"/>
        <v/>
      </c>
      <c r="V753" t="str">
        <f>CONCATENATE(Names!$C$17,Names!$N$3,U753)</f>
        <v>PRLTCB-</v>
      </c>
      <c r="Y753" t="str">
        <f>IF(OR(W753=Dev!$GJ$82, W753=Dev!$GJ$83, W753=Dev!$GJ$84, W753=Dev!$GJ$85, W753=Dev!$GJ$86, W753=Dev!$GJ$87, W753=Dev!$GJ$88, W753=Dev!$GJ$89, W753=Dev!$GG$82, W753=Dev!$GG$83, W753=Dev!$GG$84, W753=Dev!$GG$85, W753=Dev!$GG$86),Names!$C$10,                   IF(OR(W753=Dev!$GJ$90, W753=Dev!$GJ$91, W753=Dev!$GJ$92, W753=Dev!$GJ$93, W753=Dev!$GJ$94, W753=Dev!$GJ$95, W753=Dev!$GJ$96, W753=Dev!$GJ$97, W753=Dev!$GH$82), Names!$C$11,""))</f>
        <v/>
      </c>
      <c r="Z753" t="str">
        <f ca="1">IFERROR(VLOOKUP(M753,Racks!$H$4:$M$30,6),"")</f>
        <v/>
      </c>
      <c r="AA753" t="str">
        <f>IF(R753="","",CONCATENATE(S753,Names!$H$3,T753,Names!$J$3,Names!$K$3,Names!$L$3,V753))</f>
        <v/>
      </c>
      <c r="AB753" t="str">
        <f>IF(R753="","",CONCATENATE(V753,Names!$P$3,W753))</f>
        <v/>
      </c>
      <c r="AD753" t="str">
        <f t="shared" si="311"/>
        <v>CREATE</v>
      </c>
      <c r="AF753" t="str">
        <f t="shared" si="319"/>
        <v>??</v>
      </c>
      <c r="AH753" t="e">
        <f t="shared" ca="1" si="320"/>
        <v>#VALUE!</v>
      </c>
      <c r="AI753" t="str">
        <f t="shared" si="312"/>
        <v>AT</v>
      </c>
      <c r="AK753" t="str">
        <f t="shared" si="321"/>
        <v>??</v>
      </c>
      <c r="AM753" t="e">
        <f t="shared" ca="1" si="322"/>
        <v>#VALUE!</v>
      </c>
      <c r="AN753" t="str">
        <f t="shared" si="323"/>
        <v/>
      </c>
      <c r="AO753" t="str">
        <f t="shared" si="313"/>
        <v>KG</v>
      </c>
      <c r="AP753" t="str">
        <f t="shared" ca="1" si="324"/>
        <v/>
      </c>
      <c r="AQ753" t="str">
        <f t="shared" si="325"/>
        <v>??</v>
      </c>
      <c r="AS753" t="str">
        <f t="shared" si="326"/>
        <v/>
      </c>
      <c r="AT753" t="e">
        <f t="shared" ca="1" si="327"/>
        <v>#VALUE!</v>
      </c>
      <c r="AU753">
        <f t="shared" si="314"/>
        <v>5</v>
      </c>
      <c r="AV753" t="str">
        <f t="shared" si="328"/>
        <v>??</v>
      </c>
      <c r="AX753" t="str">
        <f t="shared" si="315"/>
        <v>staffanekstrom</v>
      </c>
      <c r="AY753" t="str">
        <f t="shared" si="316"/>
        <v>INSERTED</v>
      </c>
      <c r="AZ753" t="str">
        <f t="shared" si="317"/>
        <v/>
      </c>
      <c r="BD753" t="str">
        <f t="shared" si="318"/>
        <v>YES</v>
      </c>
      <c r="BF753" t="e">
        <f t="shared" ca="1" si="329"/>
        <v>#VALUE!</v>
      </c>
    </row>
    <row r="754" spans="1:58">
      <c r="A754">
        <v>748</v>
      </c>
      <c r="D754" s="1" t="e">
        <f ca="1">INDIRECT(ADDRESS($C754,D$5,,,Table!$A$1))</f>
        <v>#VALUE!</v>
      </c>
      <c r="E754" t="e">
        <f ca="1">INDIRECT(ADDRESS($C754,E$5,,,Table!$A$1))</f>
        <v>#VALUE!</v>
      </c>
      <c r="F754" t="e">
        <f ca="1">INDIRECT(ADDRESS($C754,F$5,,,Table!$A$1))</f>
        <v>#VALUE!</v>
      </c>
      <c r="G754" t="e">
        <f ca="1">INDIRECT(ADDRESS($C754,G$5,,,Table!$A$1))</f>
        <v>#VALUE!</v>
      </c>
      <c r="H754" t="e">
        <f ca="1">INDIRECT(ADDRESS($C754,H$5,,,Table!$A$1))</f>
        <v>#VALUE!</v>
      </c>
      <c r="J754" t="str">
        <f>IF(OR(I754=Dev!$CU$46, I754=Dev!$CU$47, I754=Dev!$CU$48, I754=Dev!$CU$49, I754=Dev!$CU$50, I754=Dev!$CU$51, I754=Dev!$CU$52, I754=Dev!$CU$53, I754=Dev!$CR$48, I754=Dev!$CR$49),$C$3,                                                                  IF(OR(I754=Dev!$CU$54, I754=Dev!$CU$55, I754=Dev!$CU$56, I754=Dev!$CU$57, I754=Dev!$CU$58, I754=Dev!$CU$59, I754=Dev!$CS$48), $D$3,""))</f>
        <v/>
      </c>
      <c r="K754" t="e">
        <f ca="1">CONCATENATE(E754,Names!$P$3,I754)</f>
        <v>#VALUE!</v>
      </c>
      <c r="M754" t="e">
        <f ca="1">INDIRECT(ADDRESS($C754,M$5,,,Table!$A$1))</f>
        <v>#VALUE!</v>
      </c>
      <c r="O754" t="str">
        <f t="shared" si="330"/>
        <v/>
      </c>
      <c r="Q754" t="str">
        <f t="shared" si="331"/>
        <v/>
      </c>
      <c r="S754" t="str">
        <f ca="1">IFERROR(VLOOKUP(M754,Racks!$H$4:$M$30,Racks!$I$2),"")</f>
        <v/>
      </c>
      <c r="T754" t="str">
        <f ca="1">IFERROR(VLOOKUP(M754,Racks!$H$4:$M$30,Racks!$K$2),"")</f>
        <v/>
      </c>
      <c r="U754" t="str">
        <f t="shared" si="332"/>
        <v/>
      </c>
      <c r="V754" t="str">
        <f>CONCATENATE(Names!$C$17,Names!$N$3,U754)</f>
        <v>PRLTCB-</v>
      </c>
      <c r="Y754" t="str">
        <f>IF(OR(W754=Dev!$GJ$82, W754=Dev!$GJ$83, W754=Dev!$GJ$84, W754=Dev!$GJ$85, W754=Dev!$GJ$86, W754=Dev!$GJ$87, W754=Dev!$GJ$88, W754=Dev!$GJ$89, W754=Dev!$GG$82, W754=Dev!$GG$83, W754=Dev!$GG$84, W754=Dev!$GG$85, W754=Dev!$GG$86),Names!$C$10,                   IF(OR(W754=Dev!$GJ$90, W754=Dev!$GJ$91, W754=Dev!$GJ$92, W754=Dev!$GJ$93, W754=Dev!$GJ$94, W754=Dev!$GJ$95, W754=Dev!$GJ$96, W754=Dev!$GJ$97, W754=Dev!$GH$82), Names!$C$11,""))</f>
        <v/>
      </c>
      <c r="Z754" t="str">
        <f ca="1">IFERROR(VLOOKUP(M754,Racks!$H$4:$M$30,6),"")</f>
        <v/>
      </c>
      <c r="AA754" t="str">
        <f>IF(R754="","",CONCATENATE(S754,Names!$H$3,T754,Names!$J$3,Names!$K$3,Names!$L$3,V754))</f>
        <v/>
      </c>
      <c r="AB754" t="str">
        <f>IF(R754="","",CONCATENATE(V754,Names!$P$3,W754))</f>
        <v/>
      </c>
      <c r="AD754" t="str">
        <f t="shared" si="311"/>
        <v>CREATE</v>
      </c>
      <c r="AF754" t="str">
        <f t="shared" si="319"/>
        <v>??</v>
      </c>
      <c r="AH754" t="e">
        <f t="shared" ca="1" si="320"/>
        <v>#VALUE!</v>
      </c>
      <c r="AI754" t="str">
        <f t="shared" si="312"/>
        <v>AT</v>
      </c>
      <c r="AK754" t="str">
        <f t="shared" si="321"/>
        <v>??</v>
      </c>
      <c r="AM754" t="e">
        <f t="shared" ca="1" si="322"/>
        <v>#VALUE!</v>
      </c>
      <c r="AN754" t="str">
        <f t="shared" si="323"/>
        <v/>
      </c>
      <c r="AO754" t="str">
        <f t="shared" si="313"/>
        <v>KG</v>
      </c>
      <c r="AP754" t="str">
        <f t="shared" ca="1" si="324"/>
        <v/>
      </c>
      <c r="AQ754" t="str">
        <f t="shared" si="325"/>
        <v>??</v>
      </c>
      <c r="AS754" t="str">
        <f t="shared" si="326"/>
        <v/>
      </c>
      <c r="AT754" t="e">
        <f t="shared" ca="1" si="327"/>
        <v>#VALUE!</v>
      </c>
      <c r="AU754">
        <f t="shared" si="314"/>
        <v>5</v>
      </c>
      <c r="AV754" t="str">
        <f t="shared" si="328"/>
        <v>??</v>
      </c>
      <c r="AX754" t="str">
        <f t="shared" si="315"/>
        <v>staffanekstrom</v>
      </c>
      <c r="AY754" t="str">
        <f t="shared" si="316"/>
        <v>INSERTED</v>
      </c>
      <c r="AZ754" t="str">
        <f t="shared" si="317"/>
        <v/>
      </c>
      <c r="BD754" t="str">
        <f t="shared" si="318"/>
        <v>YES</v>
      </c>
      <c r="BF754" t="e">
        <f t="shared" ca="1" si="329"/>
        <v>#VALUE!</v>
      </c>
    </row>
    <row r="755" spans="1:58">
      <c r="A755">
        <v>749</v>
      </c>
      <c r="D755" s="1" t="e">
        <f ca="1">INDIRECT(ADDRESS($C755,D$5,,,Table!$A$1))</f>
        <v>#VALUE!</v>
      </c>
      <c r="E755" t="e">
        <f ca="1">INDIRECT(ADDRESS($C755,E$5,,,Table!$A$1))</f>
        <v>#VALUE!</v>
      </c>
      <c r="F755" t="e">
        <f ca="1">INDIRECT(ADDRESS($C755,F$5,,,Table!$A$1))</f>
        <v>#VALUE!</v>
      </c>
      <c r="G755" t="e">
        <f ca="1">INDIRECT(ADDRESS($C755,G$5,,,Table!$A$1))</f>
        <v>#VALUE!</v>
      </c>
      <c r="H755" t="e">
        <f ca="1">INDIRECT(ADDRESS($C755,H$5,,,Table!$A$1))</f>
        <v>#VALUE!</v>
      </c>
      <c r="J755" t="str">
        <f>IF(OR(I755=Dev!$CU$46, I755=Dev!$CU$47, I755=Dev!$CU$48, I755=Dev!$CU$49, I755=Dev!$CU$50, I755=Dev!$CU$51, I755=Dev!$CU$52, I755=Dev!$CU$53, I755=Dev!$CR$48, I755=Dev!$CR$49),$C$3,                                                                  IF(OR(I755=Dev!$CU$54, I755=Dev!$CU$55, I755=Dev!$CU$56, I755=Dev!$CU$57, I755=Dev!$CU$58, I755=Dev!$CU$59, I755=Dev!$CS$48), $D$3,""))</f>
        <v/>
      </c>
      <c r="K755" t="e">
        <f ca="1">CONCATENATE(E755,Names!$P$3,I755)</f>
        <v>#VALUE!</v>
      </c>
      <c r="M755" t="e">
        <f ca="1">INDIRECT(ADDRESS($C755,M$5,,,Table!$A$1))</f>
        <v>#VALUE!</v>
      </c>
      <c r="O755" t="str">
        <f t="shared" si="330"/>
        <v/>
      </c>
      <c r="Q755" t="str">
        <f t="shared" si="331"/>
        <v/>
      </c>
      <c r="S755" t="str">
        <f ca="1">IFERROR(VLOOKUP(M755,Racks!$H$4:$M$30,Racks!$I$2),"")</f>
        <v/>
      </c>
      <c r="T755" t="str">
        <f ca="1">IFERROR(VLOOKUP(M755,Racks!$H$4:$M$30,Racks!$K$2),"")</f>
        <v/>
      </c>
      <c r="U755" t="str">
        <f t="shared" si="332"/>
        <v/>
      </c>
      <c r="V755" t="str">
        <f>CONCATENATE(Names!$C$17,Names!$N$3,U755)</f>
        <v>PRLTCB-</v>
      </c>
      <c r="Y755" t="str">
        <f>IF(OR(W755=Dev!$GJ$82, W755=Dev!$GJ$83, W755=Dev!$GJ$84, W755=Dev!$GJ$85, W755=Dev!$GJ$86, W755=Dev!$GJ$87, W755=Dev!$GJ$88, W755=Dev!$GJ$89, W755=Dev!$GG$82, W755=Dev!$GG$83, W755=Dev!$GG$84, W755=Dev!$GG$85, W755=Dev!$GG$86),Names!$C$10,                   IF(OR(W755=Dev!$GJ$90, W755=Dev!$GJ$91, W755=Dev!$GJ$92, W755=Dev!$GJ$93, W755=Dev!$GJ$94, W755=Dev!$GJ$95, W755=Dev!$GJ$96, W755=Dev!$GJ$97, W755=Dev!$GH$82), Names!$C$11,""))</f>
        <v/>
      </c>
      <c r="Z755" t="str">
        <f ca="1">IFERROR(VLOOKUP(M755,Racks!$H$4:$M$30,6),"")</f>
        <v/>
      </c>
      <c r="AA755" t="str">
        <f>IF(R755="","",CONCATENATE(S755,Names!$H$3,T755,Names!$J$3,Names!$K$3,Names!$L$3,V755))</f>
        <v/>
      </c>
      <c r="AB755" t="str">
        <f>IF(R755="","",CONCATENATE(V755,Names!$P$3,W755))</f>
        <v/>
      </c>
      <c r="AD755" t="str">
        <f t="shared" si="311"/>
        <v>CREATE</v>
      </c>
      <c r="AF755" t="str">
        <f t="shared" si="319"/>
        <v>??</v>
      </c>
      <c r="AH755" t="e">
        <f t="shared" ca="1" si="320"/>
        <v>#VALUE!</v>
      </c>
      <c r="AI755" t="str">
        <f t="shared" si="312"/>
        <v>AT</v>
      </c>
      <c r="AK755" t="str">
        <f t="shared" si="321"/>
        <v>??</v>
      </c>
      <c r="AM755" t="e">
        <f t="shared" ca="1" si="322"/>
        <v>#VALUE!</v>
      </c>
      <c r="AN755" t="str">
        <f t="shared" si="323"/>
        <v/>
      </c>
      <c r="AO755" t="str">
        <f t="shared" si="313"/>
        <v>KG</v>
      </c>
      <c r="AP755" t="str">
        <f t="shared" ca="1" si="324"/>
        <v/>
      </c>
      <c r="AQ755" t="str">
        <f t="shared" si="325"/>
        <v>??</v>
      </c>
      <c r="AS755" t="str">
        <f t="shared" si="326"/>
        <v/>
      </c>
      <c r="AT755" t="e">
        <f t="shared" ca="1" si="327"/>
        <v>#VALUE!</v>
      </c>
      <c r="AU755">
        <f t="shared" si="314"/>
        <v>5</v>
      </c>
      <c r="AV755" t="str">
        <f t="shared" si="328"/>
        <v>??</v>
      </c>
      <c r="AX755" t="str">
        <f t="shared" si="315"/>
        <v>staffanekstrom</v>
      </c>
      <c r="AY755" t="str">
        <f t="shared" si="316"/>
        <v>INSERTED</v>
      </c>
      <c r="AZ755" t="str">
        <f t="shared" si="317"/>
        <v/>
      </c>
      <c r="BD755" t="str">
        <f t="shared" si="318"/>
        <v>YES</v>
      </c>
      <c r="BF755" t="e">
        <f t="shared" ca="1" si="329"/>
        <v>#VALUE!</v>
      </c>
    </row>
    <row r="756" spans="1:58">
      <c r="A756">
        <v>750</v>
      </c>
      <c r="D756" s="1" t="e">
        <f ca="1">INDIRECT(ADDRESS($C756,D$5,,,Table!$A$1))</f>
        <v>#VALUE!</v>
      </c>
      <c r="E756" t="e">
        <f ca="1">INDIRECT(ADDRESS($C756,E$5,,,Table!$A$1))</f>
        <v>#VALUE!</v>
      </c>
      <c r="F756" t="e">
        <f ca="1">INDIRECT(ADDRESS($C756,F$5,,,Table!$A$1))</f>
        <v>#VALUE!</v>
      </c>
      <c r="G756" t="e">
        <f ca="1">INDIRECT(ADDRESS($C756,G$5,,,Table!$A$1))</f>
        <v>#VALUE!</v>
      </c>
      <c r="H756" t="e">
        <f ca="1">INDIRECT(ADDRESS($C756,H$5,,,Table!$A$1))</f>
        <v>#VALUE!</v>
      </c>
      <c r="J756" t="str">
        <f>IF(OR(I756=Dev!$CU$46, I756=Dev!$CU$47, I756=Dev!$CU$48, I756=Dev!$CU$49, I756=Dev!$CU$50, I756=Dev!$CU$51, I756=Dev!$CU$52, I756=Dev!$CU$53, I756=Dev!$CR$48, I756=Dev!$CR$49),$C$3,                                                                  IF(OR(I756=Dev!$CU$54, I756=Dev!$CU$55, I756=Dev!$CU$56, I756=Dev!$CU$57, I756=Dev!$CU$58, I756=Dev!$CU$59, I756=Dev!$CS$48), $D$3,""))</f>
        <v/>
      </c>
      <c r="K756" t="e">
        <f ca="1">CONCATENATE(E756,Names!$P$3,I756)</f>
        <v>#VALUE!</v>
      </c>
      <c r="M756" t="e">
        <f ca="1">INDIRECT(ADDRESS($C756,M$5,,,Table!$A$1))</f>
        <v>#VALUE!</v>
      </c>
      <c r="O756" t="str">
        <f t="shared" si="330"/>
        <v/>
      </c>
      <c r="Q756" t="str">
        <f t="shared" si="331"/>
        <v/>
      </c>
      <c r="S756" t="str">
        <f ca="1">IFERROR(VLOOKUP(M756,Racks!$H$4:$M$30,Racks!$I$2),"")</f>
        <v/>
      </c>
      <c r="T756" t="str">
        <f ca="1">IFERROR(VLOOKUP(M756,Racks!$H$4:$M$30,Racks!$K$2),"")</f>
        <v/>
      </c>
      <c r="U756" t="str">
        <f t="shared" si="332"/>
        <v/>
      </c>
      <c r="V756" t="str">
        <f>CONCATENATE(Names!$C$17,Names!$N$3,U756)</f>
        <v>PRLTCB-</v>
      </c>
      <c r="Y756" t="str">
        <f>IF(OR(W756=Dev!$GJ$82, W756=Dev!$GJ$83, W756=Dev!$GJ$84, W756=Dev!$GJ$85, W756=Dev!$GJ$86, W756=Dev!$GJ$87, W756=Dev!$GJ$88, W756=Dev!$GJ$89, W756=Dev!$GG$82, W756=Dev!$GG$83, W756=Dev!$GG$84, W756=Dev!$GG$85, W756=Dev!$GG$86),Names!$C$10,                   IF(OR(W756=Dev!$GJ$90, W756=Dev!$GJ$91, W756=Dev!$GJ$92, W756=Dev!$GJ$93, W756=Dev!$GJ$94, W756=Dev!$GJ$95, W756=Dev!$GJ$96, W756=Dev!$GJ$97, W756=Dev!$GH$82), Names!$C$11,""))</f>
        <v/>
      </c>
      <c r="Z756" t="str">
        <f ca="1">IFERROR(VLOOKUP(M756,Racks!$H$4:$M$30,6),"")</f>
        <v/>
      </c>
      <c r="AA756" t="str">
        <f>IF(R756="","",CONCATENATE(S756,Names!$H$3,T756,Names!$J$3,Names!$K$3,Names!$L$3,V756))</f>
        <v/>
      </c>
      <c r="AB756" t="str">
        <f>IF(R756="","",CONCATENATE(V756,Names!$P$3,W756))</f>
        <v/>
      </c>
      <c r="AD756" t="str">
        <f t="shared" si="311"/>
        <v>CREATE</v>
      </c>
      <c r="AF756" t="str">
        <f t="shared" si="319"/>
        <v>??</v>
      </c>
      <c r="AH756" t="e">
        <f t="shared" ca="1" si="320"/>
        <v>#VALUE!</v>
      </c>
      <c r="AI756" t="str">
        <f t="shared" si="312"/>
        <v>AT</v>
      </c>
      <c r="AK756" t="str">
        <f t="shared" si="321"/>
        <v>??</v>
      </c>
      <c r="AM756" t="e">
        <f t="shared" ca="1" si="322"/>
        <v>#VALUE!</v>
      </c>
      <c r="AN756" t="str">
        <f t="shared" si="323"/>
        <v/>
      </c>
      <c r="AO756" t="str">
        <f t="shared" si="313"/>
        <v>KG</v>
      </c>
      <c r="AP756" t="str">
        <f t="shared" ca="1" si="324"/>
        <v/>
      </c>
      <c r="AQ756" t="str">
        <f t="shared" si="325"/>
        <v>??</v>
      </c>
      <c r="AS756" t="str">
        <f t="shared" si="326"/>
        <v/>
      </c>
      <c r="AT756" t="e">
        <f t="shared" ca="1" si="327"/>
        <v>#VALUE!</v>
      </c>
      <c r="AU756">
        <f t="shared" si="314"/>
        <v>5</v>
      </c>
      <c r="AV756" t="str">
        <f t="shared" si="328"/>
        <v>??</v>
      </c>
      <c r="AX756" t="str">
        <f t="shared" si="315"/>
        <v>staffanekstrom</v>
      </c>
      <c r="AY756" t="str">
        <f t="shared" si="316"/>
        <v>INSERTED</v>
      </c>
      <c r="AZ756" t="str">
        <f t="shared" si="317"/>
        <v/>
      </c>
      <c r="BD756" t="str">
        <f t="shared" si="318"/>
        <v>YES</v>
      </c>
      <c r="BF756" t="e">
        <f t="shared" ca="1" si="329"/>
        <v>#VALUE!</v>
      </c>
    </row>
    <row r="757" spans="1:58">
      <c r="A757">
        <v>751</v>
      </c>
      <c r="D757" s="1" t="e">
        <f ca="1">INDIRECT(ADDRESS($C757,D$5,,,Table!$A$1))</f>
        <v>#VALUE!</v>
      </c>
      <c r="E757" t="e">
        <f ca="1">INDIRECT(ADDRESS($C757,E$5,,,Table!$A$1))</f>
        <v>#VALUE!</v>
      </c>
      <c r="F757" t="e">
        <f ca="1">INDIRECT(ADDRESS($C757,F$5,,,Table!$A$1))</f>
        <v>#VALUE!</v>
      </c>
      <c r="G757" t="e">
        <f ca="1">INDIRECT(ADDRESS($C757,G$5,,,Table!$A$1))</f>
        <v>#VALUE!</v>
      </c>
      <c r="H757" t="e">
        <f ca="1">INDIRECT(ADDRESS($C757,H$5,,,Table!$A$1))</f>
        <v>#VALUE!</v>
      </c>
      <c r="J757" t="str">
        <f>IF(OR(I757=Dev!$CU$46, I757=Dev!$CU$47, I757=Dev!$CU$48, I757=Dev!$CU$49, I757=Dev!$CU$50, I757=Dev!$CU$51, I757=Dev!$CU$52, I757=Dev!$CU$53, I757=Dev!$CR$48, I757=Dev!$CR$49),$C$3,                                                                  IF(OR(I757=Dev!$CU$54, I757=Dev!$CU$55, I757=Dev!$CU$56, I757=Dev!$CU$57, I757=Dev!$CU$58, I757=Dev!$CU$59, I757=Dev!$CS$48), $D$3,""))</f>
        <v/>
      </c>
      <c r="K757" t="e">
        <f ca="1">CONCATENATE(E757,Names!$P$3,I757)</f>
        <v>#VALUE!</v>
      </c>
      <c r="M757" t="e">
        <f ca="1">INDIRECT(ADDRESS($C757,M$5,,,Table!$A$1))</f>
        <v>#VALUE!</v>
      </c>
      <c r="O757" t="str">
        <f t="shared" si="330"/>
        <v/>
      </c>
      <c r="Q757" t="str">
        <f t="shared" si="331"/>
        <v/>
      </c>
      <c r="S757" t="str">
        <f ca="1">IFERROR(VLOOKUP(M757,Racks!$H$4:$M$30,Racks!$I$2),"")</f>
        <v/>
      </c>
      <c r="T757" t="str">
        <f ca="1">IFERROR(VLOOKUP(M757,Racks!$H$4:$M$30,Racks!$K$2),"")</f>
        <v/>
      </c>
      <c r="U757" t="str">
        <f t="shared" si="332"/>
        <v/>
      </c>
      <c r="V757" t="str">
        <f>CONCATENATE(Names!$C$17,Names!$N$3,U757)</f>
        <v>PRLTCB-</v>
      </c>
      <c r="Y757" t="str">
        <f>IF(OR(W757=Dev!$GJ$82, W757=Dev!$GJ$83, W757=Dev!$GJ$84, W757=Dev!$GJ$85, W757=Dev!$GJ$86, W757=Dev!$GJ$87, W757=Dev!$GJ$88, W757=Dev!$GJ$89, W757=Dev!$GG$82, W757=Dev!$GG$83, W757=Dev!$GG$84, W757=Dev!$GG$85, W757=Dev!$GG$86),Names!$C$10,                   IF(OR(W757=Dev!$GJ$90, W757=Dev!$GJ$91, W757=Dev!$GJ$92, W757=Dev!$GJ$93, W757=Dev!$GJ$94, W757=Dev!$GJ$95, W757=Dev!$GJ$96, W757=Dev!$GJ$97, W757=Dev!$GH$82), Names!$C$11,""))</f>
        <v/>
      </c>
      <c r="Z757" t="str">
        <f ca="1">IFERROR(VLOOKUP(M757,Racks!$H$4:$M$30,6),"")</f>
        <v/>
      </c>
      <c r="AA757" t="str">
        <f>IF(R757="","",CONCATENATE(S757,Names!$H$3,T757,Names!$J$3,Names!$K$3,Names!$L$3,V757))</f>
        <v/>
      </c>
      <c r="AB757" t="str">
        <f>IF(R757="","",CONCATENATE(V757,Names!$P$3,W757))</f>
        <v/>
      </c>
      <c r="AD757" t="str">
        <f t="shared" si="311"/>
        <v>CREATE</v>
      </c>
      <c r="AF757" t="str">
        <f t="shared" si="319"/>
        <v>??</v>
      </c>
      <c r="AH757" t="e">
        <f t="shared" ca="1" si="320"/>
        <v>#VALUE!</v>
      </c>
      <c r="AI757" t="str">
        <f t="shared" si="312"/>
        <v>AT</v>
      </c>
      <c r="AK757" t="str">
        <f t="shared" si="321"/>
        <v>??</v>
      </c>
      <c r="AM757" t="e">
        <f t="shared" ca="1" si="322"/>
        <v>#VALUE!</v>
      </c>
      <c r="AN757" t="str">
        <f t="shared" si="323"/>
        <v/>
      </c>
      <c r="AO757" t="str">
        <f t="shared" si="313"/>
        <v>KG</v>
      </c>
      <c r="AP757" t="str">
        <f t="shared" ca="1" si="324"/>
        <v/>
      </c>
      <c r="AQ757" t="str">
        <f t="shared" si="325"/>
        <v>??</v>
      </c>
      <c r="AS757" t="str">
        <f t="shared" si="326"/>
        <v/>
      </c>
      <c r="AT757" t="e">
        <f t="shared" ca="1" si="327"/>
        <v>#VALUE!</v>
      </c>
      <c r="AU757">
        <f t="shared" si="314"/>
        <v>5</v>
      </c>
      <c r="AV757" t="str">
        <f t="shared" si="328"/>
        <v>??</v>
      </c>
      <c r="AX757" t="str">
        <f t="shared" si="315"/>
        <v>staffanekstrom</v>
      </c>
      <c r="AY757" t="str">
        <f t="shared" si="316"/>
        <v>INSERTED</v>
      </c>
      <c r="AZ757" t="str">
        <f t="shared" si="317"/>
        <v/>
      </c>
      <c r="BD757" t="str">
        <f t="shared" si="318"/>
        <v>YES</v>
      </c>
      <c r="BF757" t="e">
        <f t="shared" ca="1" si="329"/>
        <v>#VALUE!</v>
      </c>
    </row>
    <row r="758" spans="1:58">
      <c r="A758">
        <v>752</v>
      </c>
      <c r="D758" s="1" t="e">
        <f ca="1">INDIRECT(ADDRESS($C758,D$5,,,Table!$A$1))</f>
        <v>#VALUE!</v>
      </c>
      <c r="E758" t="e">
        <f ca="1">INDIRECT(ADDRESS($C758,E$5,,,Table!$A$1))</f>
        <v>#VALUE!</v>
      </c>
      <c r="F758" t="e">
        <f ca="1">INDIRECT(ADDRESS($C758,F$5,,,Table!$A$1))</f>
        <v>#VALUE!</v>
      </c>
      <c r="G758" t="e">
        <f ca="1">INDIRECT(ADDRESS($C758,G$5,,,Table!$A$1))</f>
        <v>#VALUE!</v>
      </c>
      <c r="H758" t="e">
        <f ca="1">INDIRECT(ADDRESS($C758,H$5,,,Table!$A$1))</f>
        <v>#VALUE!</v>
      </c>
      <c r="J758" t="str">
        <f>IF(OR(I758=Dev!$CU$46, I758=Dev!$CU$47, I758=Dev!$CU$48, I758=Dev!$CU$49, I758=Dev!$CU$50, I758=Dev!$CU$51, I758=Dev!$CU$52, I758=Dev!$CU$53, I758=Dev!$CR$48, I758=Dev!$CR$49),$C$3,                                                                  IF(OR(I758=Dev!$CU$54, I758=Dev!$CU$55, I758=Dev!$CU$56, I758=Dev!$CU$57, I758=Dev!$CU$58, I758=Dev!$CU$59, I758=Dev!$CS$48), $D$3,""))</f>
        <v/>
      </c>
      <c r="K758" t="e">
        <f ca="1">CONCATENATE(E758,Names!$P$3,I758)</f>
        <v>#VALUE!</v>
      </c>
      <c r="M758" t="e">
        <f ca="1">INDIRECT(ADDRESS($C758,M$5,,,Table!$A$1))</f>
        <v>#VALUE!</v>
      </c>
      <c r="O758" t="str">
        <f t="shared" si="330"/>
        <v/>
      </c>
      <c r="Q758" t="str">
        <f t="shared" si="331"/>
        <v/>
      </c>
      <c r="S758" t="str">
        <f ca="1">IFERROR(VLOOKUP(M758,Racks!$H$4:$M$30,Racks!$I$2),"")</f>
        <v/>
      </c>
      <c r="T758" t="str">
        <f ca="1">IFERROR(VLOOKUP(M758,Racks!$H$4:$M$30,Racks!$K$2),"")</f>
        <v/>
      </c>
      <c r="U758" t="str">
        <f t="shared" si="332"/>
        <v/>
      </c>
      <c r="V758" t="str">
        <f>CONCATENATE(Names!$C$17,Names!$N$3,U758)</f>
        <v>PRLTCB-</v>
      </c>
      <c r="Y758" t="str">
        <f>IF(OR(W758=Dev!$GJ$82, W758=Dev!$GJ$83, W758=Dev!$GJ$84, W758=Dev!$GJ$85, W758=Dev!$GJ$86, W758=Dev!$GJ$87, W758=Dev!$GJ$88, W758=Dev!$GJ$89, W758=Dev!$GG$82, W758=Dev!$GG$83, W758=Dev!$GG$84, W758=Dev!$GG$85, W758=Dev!$GG$86),Names!$C$10,                   IF(OR(W758=Dev!$GJ$90, W758=Dev!$GJ$91, W758=Dev!$GJ$92, W758=Dev!$GJ$93, W758=Dev!$GJ$94, W758=Dev!$GJ$95, W758=Dev!$GJ$96, W758=Dev!$GJ$97, W758=Dev!$GH$82), Names!$C$11,""))</f>
        <v/>
      </c>
      <c r="Z758" t="str">
        <f ca="1">IFERROR(VLOOKUP(M758,Racks!$H$4:$M$30,6),"")</f>
        <v/>
      </c>
      <c r="AA758" t="str">
        <f>IF(R758="","",CONCATENATE(S758,Names!$H$3,T758,Names!$J$3,Names!$K$3,Names!$L$3,V758))</f>
        <v/>
      </c>
      <c r="AB758" t="str">
        <f>IF(R758="","",CONCATENATE(V758,Names!$P$3,W758))</f>
        <v/>
      </c>
      <c r="AD758" t="str">
        <f t="shared" si="311"/>
        <v>CREATE</v>
      </c>
      <c r="AF758" t="str">
        <f t="shared" si="319"/>
        <v>??</v>
      </c>
      <c r="AH758" t="e">
        <f t="shared" ca="1" si="320"/>
        <v>#VALUE!</v>
      </c>
      <c r="AI758" t="str">
        <f t="shared" si="312"/>
        <v>AT</v>
      </c>
      <c r="AK758" t="str">
        <f t="shared" si="321"/>
        <v>??</v>
      </c>
      <c r="AM758" t="e">
        <f t="shared" ca="1" si="322"/>
        <v>#VALUE!</v>
      </c>
      <c r="AN758" t="str">
        <f t="shared" si="323"/>
        <v/>
      </c>
      <c r="AO758" t="str">
        <f t="shared" si="313"/>
        <v>KG</v>
      </c>
      <c r="AP758" t="str">
        <f t="shared" ca="1" si="324"/>
        <v/>
      </c>
      <c r="AQ758" t="str">
        <f t="shared" si="325"/>
        <v>??</v>
      </c>
      <c r="AS758" t="str">
        <f t="shared" si="326"/>
        <v/>
      </c>
      <c r="AT758" t="e">
        <f t="shared" ca="1" si="327"/>
        <v>#VALUE!</v>
      </c>
      <c r="AU758">
        <f t="shared" si="314"/>
        <v>5</v>
      </c>
      <c r="AV758" t="str">
        <f t="shared" si="328"/>
        <v>??</v>
      </c>
      <c r="AX758" t="str">
        <f t="shared" si="315"/>
        <v>staffanekstrom</v>
      </c>
      <c r="AY758" t="str">
        <f t="shared" si="316"/>
        <v>INSERTED</v>
      </c>
      <c r="AZ758" t="str">
        <f t="shared" si="317"/>
        <v/>
      </c>
      <c r="BD758" t="str">
        <f t="shared" si="318"/>
        <v>YES</v>
      </c>
      <c r="BF758" t="e">
        <f t="shared" ca="1" si="329"/>
        <v>#VALUE!</v>
      </c>
    </row>
    <row r="759" spans="1:58">
      <c r="A759">
        <v>753</v>
      </c>
      <c r="D759" s="1" t="e">
        <f ca="1">INDIRECT(ADDRESS($C759,D$5,,,Table!$A$1))</f>
        <v>#VALUE!</v>
      </c>
      <c r="E759" t="e">
        <f ca="1">INDIRECT(ADDRESS($C759,E$5,,,Table!$A$1))</f>
        <v>#VALUE!</v>
      </c>
      <c r="F759" t="e">
        <f ca="1">INDIRECT(ADDRESS($C759,F$5,,,Table!$A$1))</f>
        <v>#VALUE!</v>
      </c>
      <c r="G759" t="e">
        <f ca="1">INDIRECT(ADDRESS($C759,G$5,,,Table!$A$1))</f>
        <v>#VALUE!</v>
      </c>
      <c r="H759" t="e">
        <f ca="1">INDIRECT(ADDRESS($C759,H$5,,,Table!$A$1))</f>
        <v>#VALUE!</v>
      </c>
      <c r="J759" t="str">
        <f>IF(OR(I759=Dev!$CU$46, I759=Dev!$CU$47, I759=Dev!$CU$48, I759=Dev!$CU$49, I759=Dev!$CU$50, I759=Dev!$CU$51, I759=Dev!$CU$52, I759=Dev!$CU$53, I759=Dev!$CR$48, I759=Dev!$CR$49),$C$3,                                                                  IF(OR(I759=Dev!$CU$54, I759=Dev!$CU$55, I759=Dev!$CU$56, I759=Dev!$CU$57, I759=Dev!$CU$58, I759=Dev!$CU$59, I759=Dev!$CS$48), $D$3,""))</f>
        <v/>
      </c>
      <c r="K759" t="e">
        <f ca="1">CONCATENATE(E759,Names!$P$3,I759)</f>
        <v>#VALUE!</v>
      </c>
      <c r="M759" t="e">
        <f ca="1">INDIRECT(ADDRESS($C759,M$5,,,Table!$A$1))</f>
        <v>#VALUE!</v>
      </c>
      <c r="O759" t="str">
        <f t="shared" si="330"/>
        <v/>
      </c>
      <c r="Q759" t="str">
        <f t="shared" si="331"/>
        <v/>
      </c>
      <c r="S759" t="str">
        <f ca="1">IFERROR(VLOOKUP(M759,Racks!$H$4:$M$30,Racks!$I$2),"")</f>
        <v/>
      </c>
      <c r="T759" t="str">
        <f ca="1">IFERROR(VLOOKUP(M759,Racks!$H$4:$M$30,Racks!$K$2),"")</f>
        <v/>
      </c>
      <c r="U759" t="str">
        <f t="shared" si="332"/>
        <v/>
      </c>
      <c r="V759" t="str">
        <f>CONCATENATE(Names!$C$17,Names!$N$3,U759)</f>
        <v>PRLTCB-</v>
      </c>
      <c r="Y759" t="str">
        <f>IF(OR(W759=Dev!$GJ$82, W759=Dev!$GJ$83, W759=Dev!$GJ$84, W759=Dev!$GJ$85, W759=Dev!$GJ$86, W759=Dev!$GJ$87, W759=Dev!$GJ$88, W759=Dev!$GJ$89, W759=Dev!$GG$82, W759=Dev!$GG$83, W759=Dev!$GG$84, W759=Dev!$GG$85, W759=Dev!$GG$86),Names!$C$10,                   IF(OR(W759=Dev!$GJ$90, W759=Dev!$GJ$91, W759=Dev!$GJ$92, W759=Dev!$GJ$93, W759=Dev!$GJ$94, W759=Dev!$GJ$95, W759=Dev!$GJ$96, W759=Dev!$GJ$97, W759=Dev!$GH$82), Names!$C$11,""))</f>
        <v/>
      </c>
      <c r="Z759" t="str">
        <f ca="1">IFERROR(VLOOKUP(M759,Racks!$H$4:$M$30,6),"")</f>
        <v/>
      </c>
      <c r="AA759" t="str">
        <f>IF(R759="","",CONCATENATE(S759,Names!$H$3,T759,Names!$J$3,Names!$K$3,Names!$L$3,V759))</f>
        <v/>
      </c>
      <c r="AB759" t="str">
        <f>IF(R759="","",CONCATENATE(V759,Names!$P$3,W759))</f>
        <v/>
      </c>
      <c r="AD759" t="str">
        <f t="shared" si="311"/>
        <v>CREATE</v>
      </c>
      <c r="AF759" t="str">
        <f t="shared" si="319"/>
        <v>??</v>
      </c>
      <c r="AH759" t="e">
        <f t="shared" ca="1" si="320"/>
        <v>#VALUE!</v>
      </c>
      <c r="AI759" t="str">
        <f t="shared" si="312"/>
        <v>AT</v>
      </c>
      <c r="AK759" t="str">
        <f t="shared" si="321"/>
        <v>??</v>
      </c>
      <c r="AM759" t="e">
        <f t="shared" ca="1" si="322"/>
        <v>#VALUE!</v>
      </c>
      <c r="AN759" t="str">
        <f t="shared" si="323"/>
        <v/>
      </c>
      <c r="AO759" t="str">
        <f t="shared" si="313"/>
        <v>KG</v>
      </c>
      <c r="AP759" t="str">
        <f t="shared" ca="1" si="324"/>
        <v/>
      </c>
      <c r="AQ759" t="str">
        <f t="shared" si="325"/>
        <v>??</v>
      </c>
      <c r="AS759" t="str">
        <f t="shared" si="326"/>
        <v/>
      </c>
      <c r="AT759" t="e">
        <f t="shared" ca="1" si="327"/>
        <v>#VALUE!</v>
      </c>
      <c r="AU759">
        <f t="shared" si="314"/>
        <v>5</v>
      </c>
      <c r="AV759" t="str">
        <f t="shared" si="328"/>
        <v>??</v>
      </c>
      <c r="AX759" t="str">
        <f t="shared" si="315"/>
        <v>staffanekstrom</v>
      </c>
      <c r="AY759" t="str">
        <f t="shared" si="316"/>
        <v>INSERTED</v>
      </c>
      <c r="AZ759" t="str">
        <f t="shared" si="317"/>
        <v/>
      </c>
      <c r="BD759" t="str">
        <f t="shared" si="318"/>
        <v>YES</v>
      </c>
      <c r="BF759" t="e">
        <f t="shared" ca="1" si="329"/>
        <v>#VALUE!</v>
      </c>
    </row>
    <row r="760" spans="1:58">
      <c r="A760">
        <v>754</v>
      </c>
      <c r="D760" s="1" t="e">
        <f ca="1">INDIRECT(ADDRESS($C760,D$5,,,Table!$A$1))</f>
        <v>#VALUE!</v>
      </c>
      <c r="E760" t="e">
        <f ca="1">INDIRECT(ADDRESS($C760,E$5,,,Table!$A$1))</f>
        <v>#VALUE!</v>
      </c>
      <c r="F760" t="e">
        <f ca="1">INDIRECT(ADDRESS($C760,F$5,,,Table!$A$1))</f>
        <v>#VALUE!</v>
      </c>
      <c r="G760" t="e">
        <f ca="1">INDIRECT(ADDRESS($C760,G$5,,,Table!$A$1))</f>
        <v>#VALUE!</v>
      </c>
      <c r="H760" t="e">
        <f ca="1">INDIRECT(ADDRESS($C760,H$5,,,Table!$A$1))</f>
        <v>#VALUE!</v>
      </c>
      <c r="J760" t="str">
        <f>IF(OR(I760=Dev!$CU$46, I760=Dev!$CU$47, I760=Dev!$CU$48, I760=Dev!$CU$49, I760=Dev!$CU$50, I760=Dev!$CU$51, I760=Dev!$CU$52, I760=Dev!$CU$53, I760=Dev!$CR$48, I760=Dev!$CR$49),$C$3,                                                                  IF(OR(I760=Dev!$CU$54, I760=Dev!$CU$55, I760=Dev!$CU$56, I760=Dev!$CU$57, I760=Dev!$CU$58, I760=Dev!$CU$59, I760=Dev!$CS$48), $D$3,""))</f>
        <v/>
      </c>
      <c r="K760" t="e">
        <f ca="1">CONCATENATE(E760,Names!$P$3,I760)</f>
        <v>#VALUE!</v>
      </c>
      <c r="M760" t="e">
        <f ca="1">INDIRECT(ADDRESS($C760,M$5,,,Table!$A$1))</f>
        <v>#VALUE!</v>
      </c>
      <c r="O760" t="str">
        <f t="shared" si="330"/>
        <v/>
      </c>
      <c r="Q760" t="str">
        <f t="shared" si="331"/>
        <v/>
      </c>
      <c r="S760" t="str">
        <f ca="1">IFERROR(VLOOKUP(M760,Racks!$H$4:$M$30,Racks!$I$2),"")</f>
        <v/>
      </c>
      <c r="T760" t="str">
        <f ca="1">IFERROR(VLOOKUP(M760,Racks!$H$4:$M$30,Racks!$K$2),"")</f>
        <v/>
      </c>
      <c r="U760" t="str">
        <f t="shared" si="332"/>
        <v/>
      </c>
      <c r="V760" t="str">
        <f>CONCATENATE(Names!$C$17,Names!$N$3,U760)</f>
        <v>PRLTCB-</v>
      </c>
      <c r="Y760" t="str">
        <f>IF(OR(W760=Dev!$GJ$82, W760=Dev!$GJ$83, W760=Dev!$GJ$84, W760=Dev!$GJ$85, W760=Dev!$GJ$86, W760=Dev!$GJ$87, W760=Dev!$GJ$88, W760=Dev!$GJ$89, W760=Dev!$GG$82, W760=Dev!$GG$83, W760=Dev!$GG$84, W760=Dev!$GG$85, W760=Dev!$GG$86),Names!$C$10,                   IF(OR(W760=Dev!$GJ$90, W760=Dev!$GJ$91, W760=Dev!$GJ$92, W760=Dev!$GJ$93, W760=Dev!$GJ$94, W760=Dev!$GJ$95, W760=Dev!$GJ$96, W760=Dev!$GJ$97, W760=Dev!$GH$82), Names!$C$11,""))</f>
        <v/>
      </c>
      <c r="Z760" t="str">
        <f ca="1">IFERROR(VLOOKUP(M760,Racks!$H$4:$M$30,6),"")</f>
        <v/>
      </c>
      <c r="AA760" t="str">
        <f>IF(R760="","",CONCATENATE(S760,Names!$H$3,T760,Names!$J$3,Names!$K$3,Names!$L$3,V760))</f>
        <v/>
      </c>
      <c r="AB760" t="str">
        <f>IF(R760="","",CONCATENATE(V760,Names!$P$3,W760))</f>
        <v/>
      </c>
      <c r="AD760" t="str">
        <f t="shared" si="311"/>
        <v>CREATE</v>
      </c>
      <c r="AF760" t="str">
        <f t="shared" si="319"/>
        <v>??</v>
      </c>
      <c r="AH760" t="e">
        <f t="shared" ca="1" si="320"/>
        <v>#VALUE!</v>
      </c>
      <c r="AI760" t="str">
        <f t="shared" si="312"/>
        <v>AT</v>
      </c>
      <c r="AK760" t="str">
        <f t="shared" si="321"/>
        <v>??</v>
      </c>
      <c r="AM760" t="e">
        <f t="shared" ca="1" si="322"/>
        <v>#VALUE!</v>
      </c>
      <c r="AN760" t="str">
        <f t="shared" si="323"/>
        <v/>
      </c>
      <c r="AO760" t="str">
        <f t="shared" si="313"/>
        <v>KG</v>
      </c>
      <c r="AP760" t="str">
        <f t="shared" ca="1" si="324"/>
        <v/>
      </c>
      <c r="AQ760" t="str">
        <f t="shared" si="325"/>
        <v>??</v>
      </c>
      <c r="AS760" t="str">
        <f t="shared" si="326"/>
        <v/>
      </c>
      <c r="AT760" t="e">
        <f t="shared" ca="1" si="327"/>
        <v>#VALUE!</v>
      </c>
      <c r="AU760">
        <f t="shared" si="314"/>
        <v>5</v>
      </c>
      <c r="AV760" t="str">
        <f t="shared" si="328"/>
        <v>??</v>
      </c>
      <c r="AX760" t="str">
        <f t="shared" si="315"/>
        <v>staffanekstrom</v>
      </c>
      <c r="AY760" t="str">
        <f t="shared" si="316"/>
        <v>INSERTED</v>
      </c>
      <c r="AZ760" t="str">
        <f t="shared" si="317"/>
        <v/>
      </c>
      <c r="BD760" t="str">
        <f t="shared" si="318"/>
        <v>YES</v>
      </c>
      <c r="BF760" t="e">
        <f t="shared" ca="1" si="329"/>
        <v>#VALUE!</v>
      </c>
    </row>
    <row r="761" spans="1:58">
      <c r="A761">
        <v>755</v>
      </c>
      <c r="D761" s="1" t="e">
        <f ca="1">INDIRECT(ADDRESS($C761,D$5,,,Table!$A$1))</f>
        <v>#VALUE!</v>
      </c>
      <c r="E761" t="e">
        <f ca="1">INDIRECT(ADDRESS($C761,E$5,,,Table!$A$1))</f>
        <v>#VALUE!</v>
      </c>
      <c r="F761" t="e">
        <f ca="1">INDIRECT(ADDRESS($C761,F$5,,,Table!$A$1))</f>
        <v>#VALUE!</v>
      </c>
      <c r="G761" t="e">
        <f ca="1">INDIRECT(ADDRESS($C761,G$5,,,Table!$A$1))</f>
        <v>#VALUE!</v>
      </c>
      <c r="H761" t="e">
        <f ca="1">INDIRECT(ADDRESS($C761,H$5,,,Table!$A$1))</f>
        <v>#VALUE!</v>
      </c>
      <c r="J761" t="str">
        <f>IF(OR(I761=Dev!$CU$46, I761=Dev!$CU$47, I761=Dev!$CU$48, I761=Dev!$CU$49, I761=Dev!$CU$50, I761=Dev!$CU$51, I761=Dev!$CU$52, I761=Dev!$CU$53, I761=Dev!$CR$48, I761=Dev!$CR$49),$C$3,                                                                  IF(OR(I761=Dev!$CU$54, I761=Dev!$CU$55, I761=Dev!$CU$56, I761=Dev!$CU$57, I761=Dev!$CU$58, I761=Dev!$CU$59, I761=Dev!$CS$48), $D$3,""))</f>
        <v/>
      </c>
      <c r="K761" t="e">
        <f ca="1">CONCATENATE(E761,Names!$P$3,I761)</f>
        <v>#VALUE!</v>
      </c>
      <c r="M761" t="e">
        <f ca="1">INDIRECT(ADDRESS($C761,M$5,,,Table!$A$1))</f>
        <v>#VALUE!</v>
      </c>
      <c r="O761" t="str">
        <f t="shared" si="330"/>
        <v/>
      </c>
      <c r="Q761" t="str">
        <f t="shared" si="331"/>
        <v/>
      </c>
      <c r="S761" t="str">
        <f ca="1">IFERROR(VLOOKUP(M761,Racks!$H$4:$M$30,Racks!$I$2),"")</f>
        <v/>
      </c>
      <c r="T761" t="str">
        <f ca="1">IFERROR(VLOOKUP(M761,Racks!$H$4:$M$30,Racks!$K$2),"")</f>
        <v/>
      </c>
      <c r="U761" t="str">
        <f t="shared" si="332"/>
        <v/>
      </c>
      <c r="V761" t="str">
        <f>CONCATENATE(Names!$C$17,Names!$N$3,U761)</f>
        <v>PRLTCB-</v>
      </c>
      <c r="Y761" t="str">
        <f>IF(OR(W761=Dev!$GJ$82, W761=Dev!$GJ$83, W761=Dev!$GJ$84, W761=Dev!$GJ$85, W761=Dev!$GJ$86, W761=Dev!$GJ$87, W761=Dev!$GJ$88, W761=Dev!$GJ$89, W761=Dev!$GG$82, W761=Dev!$GG$83, W761=Dev!$GG$84, W761=Dev!$GG$85, W761=Dev!$GG$86),Names!$C$10,                   IF(OR(W761=Dev!$GJ$90, W761=Dev!$GJ$91, W761=Dev!$GJ$92, W761=Dev!$GJ$93, W761=Dev!$GJ$94, W761=Dev!$GJ$95, W761=Dev!$GJ$96, W761=Dev!$GJ$97, W761=Dev!$GH$82), Names!$C$11,""))</f>
        <v/>
      </c>
      <c r="Z761" t="str">
        <f ca="1">IFERROR(VLOOKUP(M761,Racks!$H$4:$M$30,6),"")</f>
        <v/>
      </c>
      <c r="AA761" t="str">
        <f>IF(R761="","",CONCATENATE(S761,Names!$H$3,T761,Names!$J$3,Names!$K$3,Names!$L$3,V761))</f>
        <v/>
      </c>
      <c r="AB761" t="str">
        <f>IF(R761="","",CONCATENATE(V761,Names!$P$3,W761))</f>
        <v/>
      </c>
      <c r="AD761" t="str">
        <f t="shared" si="311"/>
        <v>CREATE</v>
      </c>
      <c r="AF761" t="str">
        <f t="shared" si="319"/>
        <v>??</v>
      </c>
      <c r="AH761" t="e">
        <f t="shared" ca="1" si="320"/>
        <v>#VALUE!</v>
      </c>
      <c r="AI761" t="str">
        <f t="shared" si="312"/>
        <v>AT</v>
      </c>
      <c r="AK761" t="str">
        <f t="shared" si="321"/>
        <v>??</v>
      </c>
      <c r="AM761" t="e">
        <f t="shared" ca="1" si="322"/>
        <v>#VALUE!</v>
      </c>
      <c r="AN761" t="str">
        <f t="shared" si="323"/>
        <v/>
      </c>
      <c r="AO761" t="str">
        <f t="shared" si="313"/>
        <v>KG</v>
      </c>
      <c r="AP761" t="str">
        <f t="shared" ca="1" si="324"/>
        <v/>
      </c>
      <c r="AQ761" t="str">
        <f t="shared" si="325"/>
        <v>??</v>
      </c>
      <c r="AS761" t="str">
        <f t="shared" si="326"/>
        <v/>
      </c>
      <c r="AT761" t="e">
        <f t="shared" ca="1" si="327"/>
        <v>#VALUE!</v>
      </c>
      <c r="AU761">
        <f t="shared" si="314"/>
        <v>5</v>
      </c>
      <c r="AV761" t="str">
        <f t="shared" si="328"/>
        <v>??</v>
      </c>
      <c r="AX761" t="str">
        <f t="shared" si="315"/>
        <v>staffanekstrom</v>
      </c>
      <c r="AY761" t="str">
        <f t="shared" si="316"/>
        <v>INSERTED</v>
      </c>
      <c r="AZ761" t="str">
        <f t="shared" si="317"/>
        <v/>
      </c>
      <c r="BD761" t="str">
        <f t="shared" si="318"/>
        <v>YES</v>
      </c>
      <c r="BF761" t="e">
        <f t="shared" ca="1" si="329"/>
        <v>#VALUE!</v>
      </c>
    </row>
    <row r="762" spans="1:58">
      <c r="A762">
        <v>756</v>
      </c>
      <c r="D762" s="1" t="e">
        <f ca="1">INDIRECT(ADDRESS($C762,D$5,,,Table!$A$1))</f>
        <v>#VALUE!</v>
      </c>
      <c r="E762" t="e">
        <f ca="1">INDIRECT(ADDRESS($C762,E$5,,,Table!$A$1))</f>
        <v>#VALUE!</v>
      </c>
      <c r="F762" t="e">
        <f ca="1">INDIRECT(ADDRESS($C762,F$5,,,Table!$A$1))</f>
        <v>#VALUE!</v>
      </c>
      <c r="G762" t="e">
        <f ca="1">INDIRECT(ADDRESS($C762,G$5,,,Table!$A$1))</f>
        <v>#VALUE!</v>
      </c>
      <c r="H762" t="e">
        <f ca="1">INDIRECT(ADDRESS($C762,H$5,,,Table!$A$1))</f>
        <v>#VALUE!</v>
      </c>
      <c r="J762" t="str">
        <f>IF(OR(I762=Dev!$CU$46, I762=Dev!$CU$47, I762=Dev!$CU$48, I762=Dev!$CU$49, I762=Dev!$CU$50, I762=Dev!$CU$51, I762=Dev!$CU$52, I762=Dev!$CU$53, I762=Dev!$CR$48, I762=Dev!$CR$49),$C$3,                                                                  IF(OR(I762=Dev!$CU$54, I762=Dev!$CU$55, I762=Dev!$CU$56, I762=Dev!$CU$57, I762=Dev!$CU$58, I762=Dev!$CU$59, I762=Dev!$CS$48), $D$3,""))</f>
        <v/>
      </c>
      <c r="K762" t="e">
        <f ca="1">CONCATENATE(E762,Names!$P$3,I762)</f>
        <v>#VALUE!</v>
      </c>
      <c r="M762" t="e">
        <f ca="1">INDIRECT(ADDRESS($C762,M$5,,,Table!$A$1))</f>
        <v>#VALUE!</v>
      </c>
      <c r="O762" t="str">
        <f t="shared" si="330"/>
        <v/>
      </c>
      <c r="Q762" t="str">
        <f t="shared" si="331"/>
        <v/>
      </c>
      <c r="S762" t="str">
        <f ca="1">IFERROR(VLOOKUP(M762,Racks!$H$4:$M$30,Racks!$I$2),"")</f>
        <v/>
      </c>
      <c r="T762" t="str">
        <f ca="1">IFERROR(VLOOKUP(M762,Racks!$H$4:$M$30,Racks!$K$2),"")</f>
        <v/>
      </c>
      <c r="U762" t="str">
        <f t="shared" si="332"/>
        <v/>
      </c>
      <c r="V762" t="str">
        <f>CONCATENATE(Names!$C$17,Names!$N$3,U762)</f>
        <v>PRLTCB-</v>
      </c>
      <c r="Y762" t="str">
        <f>IF(OR(W762=Dev!$GJ$82, W762=Dev!$GJ$83, W762=Dev!$GJ$84, W762=Dev!$GJ$85, W762=Dev!$GJ$86, W762=Dev!$GJ$87, W762=Dev!$GJ$88, W762=Dev!$GJ$89, W762=Dev!$GG$82, W762=Dev!$GG$83, W762=Dev!$GG$84, W762=Dev!$GG$85, W762=Dev!$GG$86),Names!$C$10,                   IF(OR(W762=Dev!$GJ$90, W762=Dev!$GJ$91, W762=Dev!$GJ$92, W762=Dev!$GJ$93, W762=Dev!$GJ$94, W762=Dev!$GJ$95, W762=Dev!$GJ$96, W762=Dev!$GJ$97, W762=Dev!$GH$82), Names!$C$11,""))</f>
        <v/>
      </c>
      <c r="Z762" t="str">
        <f ca="1">IFERROR(VLOOKUP(M762,Racks!$H$4:$M$30,6),"")</f>
        <v/>
      </c>
      <c r="AA762" t="str">
        <f>IF(R762="","",CONCATENATE(S762,Names!$H$3,T762,Names!$J$3,Names!$K$3,Names!$L$3,V762))</f>
        <v/>
      </c>
      <c r="AB762" t="str">
        <f>IF(R762="","",CONCATENATE(V762,Names!$P$3,W762))</f>
        <v/>
      </c>
      <c r="AD762" t="str">
        <f t="shared" si="311"/>
        <v>CREATE</v>
      </c>
      <c r="AF762" t="str">
        <f t="shared" si="319"/>
        <v>??</v>
      </c>
      <c r="AH762" t="e">
        <f t="shared" ca="1" si="320"/>
        <v>#VALUE!</v>
      </c>
      <c r="AI762" t="str">
        <f t="shared" si="312"/>
        <v>AT</v>
      </c>
      <c r="AK762" t="str">
        <f t="shared" si="321"/>
        <v>??</v>
      </c>
      <c r="AM762" t="e">
        <f t="shared" ca="1" si="322"/>
        <v>#VALUE!</v>
      </c>
      <c r="AN762" t="str">
        <f t="shared" si="323"/>
        <v/>
      </c>
      <c r="AO762" t="str">
        <f t="shared" si="313"/>
        <v>KG</v>
      </c>
      <c r="AP762" t="str">
        <f t="shared" ca="1" si="324"/>
        <v/>
      </c>
      <c r="AQ762" t="str">
        <f t="shared" si="325"/>
        <v>??</v>
      </c>
      <c r="AS762" t="str">
        <f t="shared" si="326"/>
        <v/>
      </c>
      <c r="AT762" t="e">
        <f t="shared" ca="1" si="327"/>
        <v>#VALUE!</v>
      </c>
      <c r="AU762">
        <f t="shared" si="314"/>
        <v>5</v>
      </c>
      <c r="AV762" t="str">
        <f t="shared" si="328"/>
        <v>??</v>
      </c>
      <c r="AX762" t="str">
        <f t="shared" si="315"/>
        <v>staffanekstrom</v>
      </c>
      <c r="AY762" t="str">
        <f t="shared" si="316"/>
        <v>INSERTED</v>
      </c>
      <c r="AZ762" t="str">
        <f t="shared" si="317"/>
        <v/>
      </c>
      <c r="BD762" t="str">
        <f t="shared" si="318"/>
        <v>YES</v>
      </c>
      <c r="BF762" t="e">
        <f t="shared" ca="1" si="329"/>
        <v>#VALUE!</v>
      </c>
    </row>
    <row r="763" spans="1:58">
      <c r="A763">
        <v>757</v>
      </c>
      <c r="D763" s="1" t="e">
        <f ca="1">INDIRECT(ADDRESS($C763,D$5,,,Table!$A$1))</f>
        <v>#VALUE!</v>
      </c>
      <c r="E763" t="e">
        <f ca="1">INDIRECT(ADDRESS($C763,E$5,,,Table!$A$1))</f>
        <v>#VALUE!</v>
      </c>
      <c r="F763" t="e">
        <f ca="1">INDIRECT(ADDRESS($C763,F$5,,,Table!$A$1))</f>
        <v>#VALUE!</v>
      </c>
      <c r="G763" t="e">
        <f ca="1">INDIRECT(ADDRESS($C763,G$5,,,Table!$A$1))</f>
        <v>#VALUE!</v>
      </c>
      <c r="H763" t="e">
        <f ca="1">INDIRECT(ADDRESS($C763,H$5,,,Table!$A$1))</f>
        <v>#VALUE!</v>
      </c>
      <c r="J763" t="str">
        <f>IF(OR(I763=Dev!$CU$46, I763=Dev!$CU$47, I763=Dev!$CU$48, I763=Dev!$CU$49, I763=Dev!$CU$50, I763=Dev!$CU$51, I763=Dev!$CU$52, I763=Dev!$CU$53, I763=Dev!$CR$48, I763=Dev!$CR$49),$C$3,                                                                  IF(OR(I763=Dev!$CU$54, I763=Dev!$CU$55, I763=Dev!$CU$56, I763=Dev!$CU$57, I763=Dev!$CU$58, I763=Dev!$CU$59, I763=Dev!$CS$48), $D$3,""))</f>
        <v/>
      </c>
      <c r="K763" t="e">
        <f ca="1">CONCATENATE(E763,Names!$P$3,I763)</f>
        <v>#VALUE!</v>
      </c>
      <c r="M763" t="e">
        <f ca="1">INDIRECT(ADDRESS($C763,M$5,,,Table!$A$1))</f>
        <v>#VALUE!</v>
      </c>
      <c r="O763" t="str">
        <f t="shared" si="330"/>
        <v/>
      </c>
      <c r="Q763" t="str">
        <f t="shared" si="331"/>
        <v/>
      </c>
      <c r="S763" t="str">
        <f ca="1">IFERROR(VLOOKUP(M763,Racks!$H$4:$M$30,Racks!$I$2),"")</f>
        <v/>
      </c>
      <c r="T763" t="str">
        <f ca="1">IFERROR(VLOOKUP(M763,Racks!$H$4:$M$30,Racks!$K$2),"")</f>
        <v/>
      </c>
      <c r="U763" t="str">
        <f t="shared" si="332"/>
        <v/>
      </c>
      <c r="V763" t="str">
        <f>CONCATENATE(Names!$C$17,Names!$N$3,U763)</f>
        <v>PRLTCB-</v>
      </c>
      <c r="Y763" t="str">
        <f>IF(OR(W763=Dev!$GJ$82, W763=Dev!$GJ$83, W763=Dev!$GJ$84, W763=Dev!$GJ$85, W763=Dev!$GJ$86, W763=Dev!$GJ$87, W763=Dev!$GJ$88, W763=Dev!$GJ$89, W763=Dev!$GG$82, W763=Dev!$GG$83, W763=Dev!$GG$84, W763=Dev!$GG$85, W763=Dev!$GG$86),Names!$C$10,                   IF(OR(W763=Dev!$GJ$90, W763=Dev!$GJ$91, W763=Dev!$GJ$92, W763=Dev!$GJ$93, W763=Dev!$GJ$94, W763=Dev!$GJ$95, W763=Dev!$GJ$96, W763=Dev!$GJ$97, W763=Dev!$GH$82), Names!$C$11,""))</f>
        <v/>
      </c>
      <c r="Z763" t="str">
        <f ca="1">IFERROR(VLOOKUP(M763,Racks!$H$4:$M$30,6),"")</f>
        <v/>
      </c>
      <c r="AA763" t="str">
        <f>IF(R763="","",CONCATENATE(S763,Names!$H$3,T763,Names!$J$3,Names!$K$3,Names!$L$3,V763))</f>
        <v/>
      </c>
      <c r="AB763" t="str">
        <f>IF(R763="","",CONCATENATE(V763,Names!$P$3,W763))</f>
        <v/>
      </c>
      <c r="AD763" t="str">
        <f t="shared" si="311"/>
        <v>CREATE</v>
      </c>
      <c r="AF763" t="str">
        <f t="shared" si="319"/>
        <v>??</v>
      </c>
      <c r="AH763" t="e">
        <f t="shared" ca="1" si="320"/>
        <v>#VALUE!</v>
      </c>
      <c r="AI763" t="str">
        <f t="shared" si="312"/>
        <v>AT</v>
      </c>
      <c r="AK763" t="str">
        <f t="shared" si="321"/>
        <v>??</v>
      </c>
      <c r="AM763" t="e">
        <f t="shared" ca="1" si="322"/>
        <v>#VALUE!</v>
      </c>
      <c r="AN763" t="str">
        <f t="shared" si="323"/>
        <v/>
      </c>
      <c r="AO763" t="str">
        <f t="shared" si="313"/>
        <v>KG</v>
      </c>
      <c r="AP763" t="str">
        <f t="shared" ca="1" si="324"/>
        <v/>
      </c>
      <c r="AQ763" t="str">
        <f t="shared" si="325"/>
        <v>??</v>
      </c>
      <c r="AS763" t="str">
        <f t="shared" si="326"/>
        <v/>
      </c>
      <c r="AT763" t="e">
        <f t="shared" ca="1" si="327"/>
        <v>#VALUE!</v>
      </c>
      <c r="AU763">
        <f t="shared" si="314"/>
        <v>5</v>
      </c>
      <c r="AV763" t="str">
        <f t="shared" si="328"/>
        <v>??</v>
      </c>
      <c r="AX763" t="str">
        <f t="shared" si="315"/>
        <v>staffanekstrom</v>
      </c>
      <c r="AY763" t="str">
        <f t="shared" si="316"/>
        <v>INSERTED</v>
      </c>
      <c r="AZ763" t="str">
        <f t="shared" si="317"/>
        <v/>
      </c>
      <c r="BD763" t="str">
        <f t="shared" si="318"/>
        <v>YES</v>
      </c>
      <c r="BF763" t="e">
        <f t="shared" ca="1" si="329"/>
        <v>#VALUE!</v>
      </c>
    </row>
    <row r="764" spans="1:58">
      <c r="A764">
        <v>758</v>
      </c>
      <c r="D764" s="1" t="e">
        <f ca="1">INDIRECT(ADDRESS($C764,D$5,,,Table!$A$1))</f>
        <v>#VALUE!</v>
      </c>
      <c r="E764" t="e">
        <f ca="1">INDIRECT(ADDRESS($C764,E$5,,,Table!$A$1))</f>
        <v>#VALUE!</v>
      </c>
      <c r="F764" t="e">
        <f ca="1">INDIRECT(ADDRESS($C764,F$5,,,Table!$A$1))</f>
        <v>#VALUE!</v>
      </c>
      <c r="G764" t="e">
        <f ca="1">INDIRECT(ADDRESS($C764,G$5,,,Table!$A$1))</f>
        <v>#VALUE!</v>
      </c>
      <c r="H764" t="e">
        <f ca="1">INDIRECT(ADDRESS($C764,H$5,,,Table!$A$1))</f>
        <v>#VALUE!</v>
      </c>
      <c r="J764" t="str">
        <f>IF(OR(I764=Dev!$CU$46, I764=Dev!$CU$47, I764=Dev!$CU$48, I764=Dev!$CU$49, I764=Dev!$CU$50, I764=Dev!$CU$51, I764=Dev!$CU$52, I764=Dev!$CU$53, I764=Dev!$CR$48, I764=Dev!$CR$49),$C$3,                                                                  IF(OR(I764=Dev!$CU$54, I764=Dev!$CU$55, I764=Dev!$CU$56, I764=Dev!$CU$57, I764=Dev!$CU$58, I764=Dev!$CU$59, I764=Dev!$CS$48), $D$3,""))</f>
        <v/>
      </c>
      <c r="K764" t="e">
        <f ca="1">CONCATENATE(E764,Names!$P$3,I764)</f>
        <v>#VALUE!</v>
      </c>
      <c r="M764" t="e">
        <f ca="1">INDIRECT(ADDRESS($C764,M$5,,,Table!$A$1))</f>
        <v>#VALUE!</v>
      </c>
      <c r="O764" t="str">
        <f t="shared" si="330"/>
        <v/>
      </c>
      <c r="Q764" t="str">
        <f t="shared" si="331"/>
        <v/>
      </c>
      <c r="S764" t="str">
        <f ca="1">IFERROR(VLOOKUP(M764,Racks!$H$4:$M$30,Racks!$I$2),"")</f>
        <v/>
      </c>
      <c r="T764" t="str">
        <f ca="1">IFERROR(VLOOKUP(M764,Racks!$H$4:$M$30,Racks!$K$2),"")</f>
        <v/>
      </c>
      <c r="U764" t="str">
        <f t="shared" si="332"/>
        <v/>
      </c>
      <c r="V764" t="str">
        <f>CONCATENATE(Names!$C$17,Names!$N$3,U764)</f>
        <v>PRLTCB-</v>
      </c>
      <c r="Y764" t="str">
        <f>IF(OR(W764=Dev!$GJ$82, W764=Dev!$GJ$83, W764=Dev!$GJ$84, W764=Dev!$GJ$85, W764=Dev!$GJ$86, W764=Dev!$GJ$87, W764=Dev!$GJ$88, W764=Dev!$GJ$89, W764=Dev!$GG$82, W764=Dev!$GG$83, W764=Dev!$GG$84, W764=Dev!$GG$85, W764=Dev!$GG$86),Names!$C$10,                   IF(OR(W764=Dev!$GJ$90, W764=Dev!$GJ$91, W764=Dev!$GJ$92, W764=Dev!$GJ$93, W764=Dev!$GJ$94, W764=Dev!$GJ$95, W764=Dev!$GJ$96, W764=Dev!$GJ$97, W764=Dev!$GH$82), Names!$C$11,""))</f>
        <v/>
      </c>
      <c r="Z764" t="str">
        <f ca="1">IFERROR(VLOOKUP(M764,Racks!$H$4:$M$30,6),"")</f>
        <v/>
      </c>
      <c r="AA764" t="str">
        <f>IF(R764="","",CONCATENATE(S764,Names!$H$3,T764,Names!$J$3,Names!$K$3,Names!$L$3,V764))</f>
        <v/>
      </c>
      <c r="AB764" t="str">
        <f>IF(R764="","",CONCATENATE(V764,Names!$P$3,W764))</f>
        <v/>
      </c>
      <c r="AD764" t="str">
        <f t="shared" si="311"/>
        <v>CREATE</v>
      </c>
      <c r="AF764" t="str">
        <f t="shared" si="319"/>
        <v>??</v>
      </c>
      <c r="AH764" t="e">
        <f t="shared" ca="1" si="320"/>
        <v>#VALUE!</v>
      </c>
      <c r="AI764" t="str">
        <f t="shared" si="312"/>
        <v>AT</v>
      </c>
      <c r="AK764" t="str">
        <f t="shared" si="321"/>
        <v>??</v>
      </c>
      <c r="AM764" t="e">
        <f t="shared" ca="1" si="322"/>
        <v>#VALUE!</v>
      </c>
      <c r="AN764" t="str">
        <f t="shared" si="323"/>
        <v/>
      </c>
      <c r="AO764" t="str">
        <f t="shared" si="313"/>
        <v>KG</v>
      </c>
      <c r="AP764" t="str">
        <f t="shared" ca="1" si="324"/>
        <v/>
      </c>
      <c r="AQ764" t="str">
        <f t="shared" si="325"/>
        <v>??</v>
      </c>
      <c r="AS764" t="str">
        <f t="shared" si="326"/>
        <v/>
      </c>
      <c r="AT764" t="e">
        <f t="shared" ca="1" si="327"/>
        <v>#VALUE!</v>
      </c>
      <c r="AU764">
        <f t="shared" si="314"/>
        <v>5</v>
      </c>
      <c r="AV764" t="str">
        <f t="shared" si="328"/>
        <v>??</v>
      </c>
      <c r="AX764" t="str">
        <f t="shared" si="315"/>
        <v>staffanekstrom</v>
      </c>
      <c r="AY764" t="str">
        <f t="shared" si="316"/>
        <v>INSERTED</v>
      </c>
      <c r="AZ764" t="str">
        <f t="shared" si="317"/>
        <v/>
      </c>
      <c r="BD764" t="str">
        <f t="shared" si="318"/>
        <v>YES</v>
      </c>
      <c r="BF764" t="e">
        <f t="shared" ca="1" si="329"/>
        <v>#VALUE!</v>
      </c>
    </row>
    <row r="765" spans="1:58">
      <c r="A765">
        <v>759</v>
      </c>
      <c r="D765" s="1" t="e">
        <f ca="1">INDIRECT(ADDRESS($C765,D$5,,,Table!$A$1))</f>
        <v>#VALUE!</v>
      </c>
      <c r="E765" t="e">
        <f ca="1">INDIRECT(ADDRESS($C765,E$5,,,Table!$A$1))</f>
        <v>#VALUE!</v>
      </c>
      <c r="F765" t="e">
        <f ca="1">INDIRECT(ADDRESS($C765,F$5,,,Table!$A$1))</f>
        <v>#VALUE!</v>
      </c>
      <c r="G765" t="e">
        <f ca="1">INDIRECT(ADDRESS($C765,G$5,,,Table!$A$1))</f>
        <v>#VALUE!</v>
      </c>
      <c r="H765" t="e">
        <f ca="1">INDIRECT(ADDRESS($C765,H$5,,,Table!$A$1))</f>
        <v>#VALUE!</v>
      </c>
      <c r="J765" t="str">
        <f>IF(OR(I765=Dev!$CU$46, I765=Dev!$CU$47, I765=Dev!$CU$48, I765=Dev!$CU$49, I765=Dev!$CU$50, I765=Dev!$CU$51, I765=Dev!$CU$52, I765=Dev!$CU$53, I765=Dev!$CR$48, I765=Dev!$CR$49),$C$3,                                                                  IF(OR(I765=Dev!$CU$54, I765=Dev!$CU$55, I765=Dev!$CU$56, I765=Dev!$CU$57, I765=Dev!$CU$58, I765=Dev!$CU$59, I765=Dev!$CS$48), $D$3,""))</f>
        <v/>
      </c>
      <c r="K765" t="e">
        <f ca="1">CONCATENATE(E765,Names!$P$3,I765)</f>
        <v>#VALUE!</v>
      </c>
      <c r="M765" t="e">
        <f ca="1">INDIRECT(ADDRESS($C765,M$5,,,Table!$A$1))</f>
        <v>#VALUE!</v>
      </c>
      <c r="O765" t="str">
        <f t="shared" si="330"/>
        <v/>
      </c>
      <c r="Q765" t="str">
        <f t="shared" si="331"/>
        <v/>
      </c>
      <c r="S765" t="str">
        <f ca="1">IFERROR(VLOOKUP(M765,Racks!$H$4:$M$30,Racks!$I$2),"")</f>
        <v/>
      </c>
      <c r="T765" t="str">
        <f ca="1">IFERROR(VLOOKUP(M765,Racks!$H$4:$M$30,Racks!$K$2),"")</f>
        <v/>
      </c>
      <c r="U765" t="str">
        <f t="shared" si="332"/>
        <v/>
      </c>
      <c r="V765" t="str">
        <f>CONCATENATE(Names!$C$17,Names!$N$3,U765)</f>
        <v>PRLTCB-</v>
      </c>
      <c r="Y765" t="str">
        <f>IF(OR(W765=Dev!$GJ$82, W765=Dev!$GJ$83, W765=Dev!$GJ$84, W765=Dev!$GJ$85, W765=Dev!$GJ$86, W765=Dev!$GJ$87, W765=Dev!$GJ$88, W765=Dev!$GJ$89, W765=Dev!$GG$82, W765=Dev!$GG$83, W765=Dev!$GG$84, W765=Dev!$GG$85, W765=Dev!$GG$86),Names!$C$10,                   IF(OR(W765=Dev!$GJ$90, W765=Dev!$GJ$91, W765=Dev!$GJ$92, W765=Dev!$GJ$93, W765=Dev!$GJ$94, W765=Dev!$GJ$95, W765=Dev!$GJ$96, W765=Dev!$GJ$97, W765=Dev!$GH$82), Names!$C$11,""))</f>
        <v/>
      </c>
      <c r="Z765" t="str">
        <f ca="1">IFERROR(VLOOKUP(M765,Racks!$H$4:$M$30,6),"")</f>
        <v/>
      </c>
      <c r="AA765" t="str">
        <f>IF(R765="","",CONCATENATE(S765,Names!$H$3,T765,Names!$J$3,Names!$K$3,Names!$L$3,V765))</f>
        <v/>
      </c>
      <c r="AB765" t="str">
        <f>IF(R765="","",CONCATENATE(V765,Names!$P$3,W765))</f>
        <v/>
      </c>
      <c r="AD765" t="str">
        <f t="shared" si="311"/>
        <v>CREATE</v>
      </c>
      <c r="AF765" t="str">
        <f t="shared" si="319"/>
        <v>??</v>
      </c>
      <c r="AH765" t="e">
        <f t="shared" ca="1" si="320"/>
        <v>#VALUE!</v>
      </c>
      <c r="AI765" t="str">
        <f t="shared" si="312"/>
        <v>AT</v>
      </c>
      <c r="AK765" t="str">
        <f t="shared" si="321"/>
        <v>??</v>
      </c>
      <c r="AM765" t="e">
        <f t="shared" ca="1" si="322"/>
        <v>#VALUE!</v>
      </c>
      <c r="AN765" t="str">
        <f t="shared" si="323"/>
        <v/>
      </c>
      <c r="AO765" t="str">
        <f t="shared" si="313"/>
        <v>KG</v>
      </c>
      <c r="AP765" t="str">
        <f t="shared" ca="1" si="324"/>
        <v/>
      </c>
      <c r="AQ765" t="str">
        <f t="shared" si="325"/>
        <v>??</v>
      </c>
      <c r="AS765" t="str">
        <f t="shared" si="326"/>
        <v/>
      </c>
      <c r="AT765" t="e">
        <f t="shared" ca="1" si="327"/>
        <v>#VALUE!</v>
      </c>
      <c r="AU765">
        <f t="shared" si="314"/>
        <v>5</v>
      </c>
      <c r="AV765" t="str">
        <f t="shared" si="328"/>
        <v>??</v>
      </c>
      <c r="AX765" t="str">
        <f t="shared" si="315"/>
        <v>staffanekstrom</v>
      </c>
      <c r="AY765" t="str">
        <f t="shared" si="316"/>
        <v>INSERTED</v>
      </c>
      <c r="AZ765" t="str">
        <f t="shared" si="317"/>
        <v/>
      </c>
      <c r="BD765" t="str">
        <f t="shared" si="318"/>
        <v>YES</v>
      </c>
      <c r="BF765" t="e">
        <f t="shared" ca="1" si="329"/>
        <v>#VALUE!</v>
      </c>
    </row>
    <row r="766" spans="1:58">
      <c r="A766">
        <v>760</v>
      </c>
      <c r="D766" s="1" t="e">
        <f ca="1">INDIRECT(ADDRESS($C766,D$5,,,Table!$A$1))</f>
        <v>#VALUE!</v>
      </c>
      <c r="E766" t="e">
        <f ca="1">INDIRECT(ADDRESS($C766,E$5,,,Table!$A$1))</f>
        <v>#VALUE!</v>
      </c>
      <c r="F766" t="e">
        <f ca="1">INDIRECT(ADDRESS($C766,F$5,,,Table!$A$1))</f>
        <v>#VALUE!</v>
      </c>
      <c r="G766" t="e">
        <f ca="1">INDIRECT(ADDRESS($C766,G$5,,,Table!$A$1))</f>
        <v>#VALUE!</v>
      </c>
      <c r="H766" t="e">
        <f ca="1">INDIRECT(ADDRESS($C766,H$5,,,Table!$A$1))</f>
        <v>#VALUE!</v>
      </c>
      <c r="J766" t="str">
        <f>IF(OR(I766=Dev!$CU$46, I766=Dev!$CU$47, I766=Dev!$CU$48, I766=Dev!$CU$49, I766=Dev!$CU$50, I766=Dev!$CU$51, I766=Dev!$CU$52, I766=Dev!$CU$53, I766=Dev!$CR$48, I766=Dev!$CR$49),$C$3,                                                                  IF(OR(I766=Dev!$CU$54, I766=Dev!$CU$55, I766=Dev!$CU$56, I766=Dev!$CU$57, I766=Dev!$CU$58, I766=Dev!$CU$59, I766=Dev!$CS$48), $D$3,""))</f>
        <v/>
      </c>
      <c r="K766" t="e">
        <f ca="1">CONCATENATE(E766,Names!$P$3,I766)</f>
        <v>#VALUE!</v>
      </c>
      <c r="M766" t="e">
        <f ca="1">INDIRECT(ADDRESS($C766,M$5,,,Table!$A$1))</f>
        <v>#VALUE!</v>
      </c>
      <c r="O766" t="str">
        <f t="shared" si="330"/>
        <v/>
      </c>
      <c r="Q766" t="str">
        <f t="shared" si="331"/>
        <v/>
      </c>
      <c r="S766" t="str">
        <f ca="1">IFERROR(VLOOKUP(M766,Racks!$H$4:$M$30,Racks!$I$2),"")</f>
        <v/>
      </c>
      <c r="T766" t="str">
        <f ca="1">IFERROR(VLOOKUP(M766,Racks!$H$4:$M$30,Racks!$K$2),"")</f>
        <v/>
      </c>
      <c r="U766" t="str">
        <f t="shared" si="332"/>
        <v/>
      </c>
      <c r="V766" t="str">
        <f>CONCATENATE(Names!$C$17,Names!$N$3,U766)</f>
        <v>PRLTCB-</v>
      </c>
      <c r="Y766" t="str">
        <f>IF(OR(W766=Dev!$GJ$82, W766=Dev!$GJ$83, W766=Dev!$GJ$84, W766=Dev!$GJ$85, W766=Dev!$GJ$86, W766=Dev!$GJ$87, W766=Dev!$GJ$88, W766=Dev!$GJ$89, W766=Dev!$GG$82, W766=Dev!$GG$83, W766=Dev!$GG$84, W766=Dev!$GG$85, W766=Dev!$GG$86),Names!$C$10,                   IF(OR(W766=Dev!$GJ$90, W766=Dev!$GJ$91, W766=Dev!$GJ$92, W766=Dev!$GJ$93, W766=Dev!$GJ$94, W766=Dev!$GJ$95, W766=Dev!$GJ$96, W766=Dev!$GJ$97, W766=Dev!$GH$82), Names!$C$11,""))</f>
        <v/>
      </c>
      <c r="Z766" t="str">
        <f ca="1">IFERROR(VLOOKUP(M766,Racks!$H$4:$M$30,6),"")</f>
        <v/>
      </c>
      <c r="AA766" t="str">
        <f>IF(R766="","",CONCATENATE(S766,Names!$H$3,T766,Names!$J$3,Names!$K$3,Names!$L$3,V766))</f>
        <v/>
      </c>
      <c r="AB766" t="str">
        <f>IF(R766="","",CONCATENATE(V766,Names!$P$3,W766))</f>
        <v/>
      </c>
      <c r="AD766" t="str">
        <f t="shared" si="311"/>
        <v>CREATE</v>
      </c>
      <c r="AF766" t="str">
        <f t="shared" si="319"/>
        <v>??</v>
      </c>
      <c r="AH766" t="e">
        <f t="shared" ca="1" si="320"/>
        <v>#VALUE!</v>
      </c>
      <c r="AI766" t="str">
        <f t="shared" si="312"/>
        <v>AT</v>
      </c>
      <c r="AK766" t="str">
        <f t="shared" si="321"/>
        <v>??</v>
      </c>
      <c r="AM766" t="e">
        <f t="shared" ca="1" si="322"/>
        <v>#VALUE!</v>
      </c>
      <c r="AN766" t="str">
        <f t="shared" si="323"/>
        <v/>
      </c>
      <c r="AO766" t="str">
        <f t="shared" si="313"/>
        <v>KG</v>
      </c>
      <c r="AP766" t="str">
        <f t="shared" ca="1" si="324"/>
        <v/>
      </c>
      <c r="AQ766" t="str">
        <f t="shared" si="325"/>
        <v>??</v>
      </c>
      <c r="AS766" t="str">
        <f t="shared" si="326"/>
        <v/>
      </c>
      <c r="AT766" t="e">
        <f t="shared" ca="1" si="327"/>
        <v>#VALUE!</v>
      </c>
      <c r="AU766">
        <f t="shared" si="314"/>
        <v>5</v>
      </c>
      <c r="AV766" t="str">
        <f t="shared" si="328"/>
        <v>??</v>
      </c>
      <c r="AX766" t="str">
        <f t="shared" si="315"/>
        <v>staffanekstrom</v>
      </c>
      <c r="AY766" t="str">
        <f t="shared" si="316"/>
        <v>INSERTED</v>
      </c>
      <c r="AZ766" t="str">
        <f t="shared" si="317"/>
        <v/>
      </c>
      <c r="BD766" t="str">
        <f t="shared" si="318"/>
        <v>YES</v>
      </c>
      <c r="BF766" t="e">
        <f t="shared" ca="1" si="329"/>
        <v>#VALUE!</v>
      </c>
    </row>
    <row r="767" spans="1:58">
      <c r="A767">
        <v>761</v>
      </c>
      <c r="D767" s="1" t="e">
        <f ca="1">INDIRECT(ADDRESS($C767,D$5,,,Table!$A$1))</f>
        <v>#VALUE!</v>
      </c>
      <c r="E767" t="e">
        <f ca="1">INDIRECT(ADDRESS($C767,E$5,,,Table!$A$1))</f>
        <v>#VALUE!</v>
      </c>
      <c r="F767" t="e">
        <f ca="1">INDIRECT(ADDRESS($C767,F$5,,,Table!$A$1))</f>
        <v>#VALUE!</v>
      </c>
      <c r="G767" t="e">
        <f ca="1">INDIRECT(ADDRESS($C767,G$5,,,Table!$A$1))</f>
        <v>#VALUE!</v>
      </c>
      <c r="H767" t="e">
        <f ca="1">INDIRECT(ADDRESS($C767,H$5,,,Table!$A$1))</f>
        <v>#VALUE!</v>
      </c>
      <c r="J767" t="str">
        <f>IF(OR(I767=Dev!$CU$46, I767=Dev!$CU$47, I767=Dev!$CU$48, I767=Dev!$CU$49, I767=Dev!$CU$50, I767=Dev!$CU$51, I767=Dev!$CU$52, I767=Dev!$CU$53, I767=Dev!$CR$48, I767=Dev!$CR$49),$C$3,                                                                  IF(OR(I767=Dev!$CU$54, I767=Dev!$CU$55, I767=Dev!$CU$56, I767=Dev!$CU$57, I767=Dev!$CU$58, I767=Dev!$CU$59, I767=Dev!$CS$48), $D$3,""))</f>
        <v/>
      </c>
      <c r="K767" t="e">
        <f ca="1">CONCATENATE(E767,Names!$P$3,I767)</f>
        <v>#VALUE!</v>
      </c>
      <c r="M767" t="e">
        <f ca="1">INDIRECT(ADDRESS($C767,M$5,,,Table!$A$1))</f>
        <v>#VALUE!</v>
      </c>
      <c r="O767" t="str">
        <f t="shared" si="330"/>
        <v/>
      </c>
      <c r="Q767" t="str">
        <f t="shared" si="331"/>
        <v/>
      </c>
      <c r="S767" t="str">
        <f ca="1">IFERROR(VLOOKUP(M767,Racks!$H$4:$M$30,Racks!$I$2),"")</f>
        <v/>
      </c>
      <c r="T767" t="str">
        <f ca="1">IFERROR(VLOOKUP(M767,Racks!$H$4:$M$30,Racks!$K$2),"")</f>
        <v/>
      </c>
      <c r="U767" t="str">
        <f t="shared" si="332"/>
        <v/>
      </c>
      <c r="V767" t="str">
        <f>CONCATENATE(Names!$C$17,Names!$N$3,U767)</f>
        <v>PRLTCB-</v>
      </c>
      <c r="Y767" t="str">
        <f>IF(OR(W767=Dev!$GJ$82, W767=Dev!$GJ$83, W767=Dev!$GJ$84, W767=Dev!$GJ$85, W767=Dev!$GJ$86, W767=Dev!$GJ$87, W767=Dev!$GJ$88, W767=Dev!$GJ$89, W767=Dev!$GG$82, W767=Dev!$GG$83, W767=Dev!$GG$84, W767=Dev!$GG$85, W767=Dev!$GG$86),Names!$C$10,                   IF(OR(W767=Dev!$GJ$90, W767=Dev!$GJ$91, W767=Dev!$GJ$92, W767=Dev!$GJ$93, W767=Dev!$GJ$94, W767=Dev!$GJ$95, W767=Dev!$GJ$96, W767=Dev!$GJ$97, W767=Dev!$GH$82), Names!$C$11,""))</f>
        <v/>
      </c>
      <c r="Z767" t="str">
        <f ca="1">IFERROR(VLOOKUP(M767,Racks!$H$4:$M$30,6),"")</f>
        <v/>
      </c>
      <c r="AA767" t="str">
        <f>IF(R767="","",CONCATENATE(S767,Names!$H$3,T767,Names!$J$3,Names!$K$3,Names!$L$3,V767))</f>
        <v/>
      </c>
      <c r="AB767" t="str">
        <f>IF(R767="","",CONCATENATE(V767,Names!$P$3,W767))</f>
        <v/>
      </c>
      <c r="AD767" t="str">
        <f t="shared" si="311"/>
        <v>CREATE</v>
      </c>
      <c r="AF767" t="str">
        <f t="shared" si="319"/>
        <v>??</v>
      </c>
      <c r="AH767" t="e">
        <f t="shared" ca="1" si="320"/>
        <v>#VALUE!</v>
      </c>
      <c r="AI767" t="str">
        <f t="shared" si="312"/>
        <v>AT</v>
      </c>
      <c r="AK767" t="str">
        <f t="shared" si="321"/>
        <v>??</v>
      </c>
      <c r="AM767" t="e">
        <f t="shared" ca="1" si="322"/>
        <v>#VALUE!</v>
      </c>
      <c r="AN767" t="str">
        <f t="shared" si="323"/>
        <v/>
      </c>
      <c r="AO767" t="str">
        <f t="shared" si="313"/>
        <v>KG</v>
      </c>
      <c r="AP767" t="str">
        <f t="shared" ca="1" si="324"/>
        <v/>
      </c>
      <c r="AQ767" t="str">
        <f t="shared" si="325"/>
        <v>??</v>
      </c>
      <c r="AS767" t="str">
        <f t="shared" si="326"/>
        <v/>
      </c>
      <c r="AT767" t="e">
        <f t="shared" ca="1" si="327"/>
        <v>#VALUE!</v>
      </c>
      <c r="AU767">
        <f t="shared" si="314"/>
        <v>5</v>
      </c>
      <c r="AV767" t="str">
        <f t="shared" si="328"/>
        <v>??</v>
      </c>
      <c r="AX767" t="str">
        <f t="shared" si="315"/>
        <v>staffanekstrom</v>
      </c>
      <c r="AY767" t="str">
        <f t="shared" si="316"/>
        <v>INSERTED</v>
      </c>
      <c r="AZ767" t="str">
        <f t="shared" si="317"/>
        <v/>
      </c>
      <c r="BD767" t="str">
        <f t="shared" si="318"/>
        <v>YES</v>
      </c>
      <c r="BF767" t="e">
        <f t="shared" ca="1" si="329"/>
        <v>#VALUE!</v>
      </c>
    </row>
    <row r="768" spans="1:58">
      <c r="A768">
        <v>762</v>
      </c>
      <c r="D768" s="1" t="e">
        <f ca="1">INDIRECT(ADDRESS($C768,D$5,,,Table!$A$1))</f>
        <v>#VALUE!</v>
      </c>
      <c r="E768" t="e">
        <f ca="1">INDIRECT(ADDRESS($C768,E$5,,,Table!$A$1))</f>
        <v>#VALUE!</v>
      </c>
      <c r="F768" t="e">
        <f ca="1">INDIRECT(ADDRESS($C768,F$5,,,Table!$A$1))</f>
        <v>#VALUE!</v>
      </c>
      <c r="G768" t="e">
        <f ca="1">INDIRECT(ADDRESS($C768,G$5,,,Table!$A$1))</f>
        <v>#VALUE!</v>
      </c>
      <c r="H768" t="e">
        <f ca="1">INDIRECT(ADDRESS($C768,H$5,,,Table!$A$1))</f>
        <v>#VALUE!</v>
      </c>
      <c r="J768" t="str">
        <f>IF(OR(I768=Dev!$CU$46, I768=Dev!$CU$47, I768=Dev!$CU$48, I768=Dev!$CU$49, I768=Dev!$CU$50, I768=Dev!$CU$51, I768=Dev!$CU$52, I768=Dev!$CU$53, I768=Dev!$CR$48, I768=Dev!$CR$49),$C$3,                                                                  IF(OR(I768=Dev!$CU$54, I768=Dev!$CU$55, I768=Dev!$CU$56, I768=Dev!$CU$57, I768=Dev!$CU$58, I768=Dev!$CU$59, I768=Dev!$CS$48), $D$3,""))</f>
        <v/>
      </c>
      <c r="K768" t="e">
        <f ca="1">CONCATENATE(E768,Names!$P$3,I768)</f>
        <v>#VALUE!</v>
      </c>
      <c r="M768" t="e">
        <f ca="1">INDIRECT(ADDRESS($C768,M$5,,,Table!$A$1))</f>
        <v>#VALUE!</v>
      </c>
      <c r="O768" t="str">
        <f t="shared" si="330"/>
        <v/>
      </c>
      <c r="Q768" t="str">
        <f t="shared" si="331"/>
        <v/>
      </c>
      <c r="S768" t="str">
        <f ca="1">IFERROR(VLOOKUP(M768,Racks!$H$4:$M$30,Racks!$I$2),"")</f>
        <v/>
      </c>
      <c r="T768" t="str">
        <f ca="1">IFERROR(VLOOKUP(M768,Racks!$H$4:$M$30,Racks!$K$2),"")</f>
        <v/>
      </c>
      <c r="U768" t="str">
        <f t="shared" si="332"/>
        <v/>
      </c>
      <c r="V768" t="str">
        <f>CONCATENATE(Names!$C$17,Names!$N$3,U768)</f>
        <v>PRLTCB-</v>
      </c>
      <c r="Y768" t="str">
        <f>IF(OR(W768=Dev!$GJ$82, W768=Dev!$GJ$83, W768=Dev!$GJ$84, W768=Dev!$GJ$85, W768=Dev!$GJ$86, W768=Dev!$GJ$87, W768=Dev!$GJ$88, W768=Dev!$GJ$89, W768=Dev!$GG$82, W768=Dev!$GG$83, W768=Dev!$GG$84, W768=Dev!$GG$85, W768=Dev!$GG$86),Names!$C$10,                   IF(OR(W768=Dev!$GJ$90, W768=Dev!$GJ$91, W768=Dev!$GJ$92, W768=Dev!$GJ$93, W768=Dev!$GJ$94, W768=Dev!$GJ$95, W768=Dev!$GJ$96, W768=Dev!$GJ$97, W768=Dev!$GH$82), Names!$C$11,""))</f>
        <v/>
      </c>
      <c r="Z768" t="str">
        <f ca="1">IFERROR(VLOOKUP(M768,Racks!$H$4:$M$30,6),"")</f>
        <v/>
      </c>
      <c r="AA768" t="str">
        <f>IF(R768="","",CONCATENATE(S768,Names!$H$3,T768,Names!$J$3,Names!$K$3,Names!$L$3,V768))</f>
        <v/>
      </c>
      <c r="AB768" t="str">
        <f>IF(R768="","",CONCATENATE(V768,Names!$P$3,W768))</f>
        <v/>
      </c>
      <c r="AD768" t="str">
        <f t="shared" si="311"/>
        <v>CREATE</v>
      </c>
      <c r="AF768" t="str">
        <f t="shared" si="319"/>
        <v>??</v>
      </c>
      <c r="AH768" t="e">
        <f t="shared" ca="1" si="320"/>
        <v>#VALUE!</v>
      </c>
      <c r="AI768" t="str">
        <f t="shared" si="312"/>
        <v>AT</v>
      </c>
      <c r="AK768" t="str">
        <f t="shared" si="321"/>
        <v>??</v>
      </c>
      <c r="AM768" t="e">
        <f t="shared" ca="1" si="322"/>
        <v>#VALUE!</v>
      </c>
      <c r="AN768" t="str">
        <f t="shared" si="323"/>
        <v/>
      </c>
      <c r="AO768" t="str">
        <f t="shared" si="313"/>
        <v>KG</v>
      </c>
      <c r="AP768" t="str">
        <f t="shared" ca="1" si="324"/>
        <v/>
      </c>
      <c r="AQ768" t="str">
        <f t="shared" si="325"/>
        <v>??</v>
      </c>
      <c r="AS768" t="str">
        <f t="shared" si="326"/>
        <v/>
      </c>
      <c r="AT768" t="e">
        <f t="shared" ca="1" si="327"/>
        <v>#VALUE!</v>
      </c>
      <c r="AU768">
        <f t="shared" si="314"/>
        <v>5</v>
      </c>
      <c r="AV768" t="str">
        <f t="shared" si="328"/>
        <v>??</v>
      </c>
      <c r="AX768" t="str">
        <f t="shared" si="315"/>
        <v>staffanekstrom</v>
      </c>
      <c r="AY768" t="str">
        <f t="shared" si="316"/>
        <v>INSERTED</v>
      </c>
      <c r="AZ768" t="str">
        <f t="shared" si="317"/>
        <v/>
      </c>
      <c r="BD768" t="str">
        <f t="shared" si="318"/>
        <v>YES</v>
      </c>
      <c r="BF768" t="e">
        <f t="shared" ca="1" si="329"/>
        <v>#VALUE!</v>
      </c>
    </row>
    <row r="769" spans="1:58">
      <c r="A769">
        <v>763</v>
      </c>
      <c r="D769" s="1" t="e">
        <f ca="1">INDIRECT(ADDRESS($C769,D$5,,,Table!$A$1))</f>
        <v>#VALUE!</v>
      </c>
      <c r="E769" t="e">
        <f ca="1">INDIRECT(ADDRESS($C769,E$5,,,Table!$A$1))</f>
        <v>#VALUE!</v>
      </c>
      <c r="F769" t="e">
        <f ca="1">INDIRECT(ADDRESS($C769,F$5,,,Table!$A$1))</f>
        <v>#VALUE!</v>
      </c>
      <c r="G769" t="e">
        <f ca="1">INDIRECT(ADDRESS($C769,G$5,,,Table!$A$1))</f>
        <v>#VALUE!</v>
      </c>
      <c r="H769" t="e">
        <f ca="1">INDIRECT(ADDRESS($C769,H$5,,,Table!$A$1))</f>
        <v>#VALUE!</v>
      </c>
      <c r="J769" t="str">
        <f>IF(OR(I769=Dev!$CU$46, I769=Dev!$CU$47, I769=Dev!$CU$48, I769=Dev!$CU$49, I769=Dev!$CU$50, I769=Dev!$CU$51, I769=Dev!$CU$52, I769=Dev!$CU$53, I769=Dev!$CR$48, I769=Dev!$CR$49),$C$3,                                                                  IF(OR(I769=Dev!$CU$54, I769=Dev!$CU$55, I769=Dev!$CU$56, I769=Dev!$CU$57, I769=Dev!$CU$58, I769=Dev!$CU$59, I769=Dev!$CS$48), $D$3,""))</f>
        <v/>
      </c>
      <c r="K769" t="e">
        <f ca="1">CONCATENATE(E769,Names!$P$3,I769)</f>
        <v>#VALUE!</v>
      </c>
      <c r="M769" t="e">
        <f ca="1">INDIRECT(ADDRESS($C769,M$5,,,Table!$A$1))</f>
        <v>#VALUE!</v>
      </c>
      <c r="O769" t="str">
        <f t="shared" si="330"/>
        <v/>
      </c>
      <c r="Q769" t="str">
        <f t="shared" si="331"/>
        <v/>
      </c>
      <c r="S769" t="str">
        <f ca="1">IFERROR(VLOOKUP(M769,Racks!$H$4:$M$30,Racks!$I$2),"")</f>
        <v/>
      </c>
      <c r="T769" t="str">
        <f ca="1">IFERROR(VLOOKUP(M769,Racks!$H$4:$M$30,Racks!$K$2),"")</f>
        <v/>
      </c>
      <c r="U769" t="str">
        <f t="shared" si="332"/>
        <v/>
      </c>
      <c r="V769" t="str">
        <f>CONCATENATE(Names!$C$17,Names!$N$3,U769)</f>
        <v>PRLTCB-</v>
      </c>
      <c r="Y769" t="str">
        <f>IF(OR(W769=Dev!$GJ$82, W769=Dev!$GJ$83, W769=Dev!$GJ$84, W769=Dev!$GJ$85, W769=Dev!$GJ$86, W769=Dev!$GJ$87, W769=Dev!$GJ$88, W769=Dev!$GJ$89, W769=Dev!$GG$82, W769=Dev!$GG$83, W769=Dev!$GG$84, W769=Dev!$GG$85, W769=Dev!$GG$86),Names!$C$10,                   IF(OR(W769=Dev!$GJ$90, W769=Dev!$GJ$91, W769=Dev!$GJ$92, W769=Dev!$GJ$93, W769=Dev!$GJ$94, W769=Dev!$GJ$95, W769=Dev!$GJ$96, W769=Dev!$GJ$97, W769=Dev!$GH$82), Names!$C$11,""))</f>
        <v/>
      </c>
      <c r="Z769" t="str">
        <f ca="1">IFERROR(VLOOKUP(M769,Racks!$H$4:$M$30,6),"")</f>
        <v/>
      </c>
      <c r="AA769" t="str">
        <f>IF(R769="","",CONCATENATE(S769,Names!$H$3,T769,Names!$J$3,Names!$K$3,Names!$L$3,V769))</f>
        <v/>
      </c>
      <c r="AB769" t="str">
        <f>IF(R769="","",CONCATENATE(V769,Names!$P$3,W769))</f>
        <v/>
      </c>
      <c r="AD769" t="str">
        <f t="shared" si="311"/>
        <v>CREATE</v>
      </c>
      <c r="AF769" t="str">
        <f t="shared" si="319"/>
        <v>??</v>
      </c>
      <c r="AH769" t="e">
        <f t="shared" ca="1" si="320"/>
        <v>#VALUE!</v>
      </c>
      <c r="AI769" t="str">
        <f t="shared" si="312"/>
        <v>AT</v>
      </c>
      <c r="AK769" t="str">
        <f t="shared" si="321"/>
        <v>??</v>
      </c>
      <c r="AM769" t="e">
        <f t="shared" ca="1" si="322"/>
        <v>#VALUE!</v>
      </c>
      <c r="AN769" t="str">
        <f t="shared" si="323"/>
        <v/>
      </c>
      <c r="AO769" t="str">
        <f t="shared" si="313"/>
        <v>KG</v>
      </c>
      <c r="AP769" t="str">
        <f t="shared" ca="1" si="324"/>
        <v/>
      </c>
      <c r="AQ769" t="str">
        <f t="shared" si="325"/>
        <v>??</v>
      </c>
      <c r="AS769" t="str">
        <f t="shared" si="326"/>
        <v/>
      </c>
      <c r="AT769" t="e">
        <f t="shared" ca="1" si="327"/>
        <v>#VALUE!</v>
      </c>
      <c r="AU769">
        <f t="shared" si="314"/>
        <v>5</v>
      </c>
      <c r="AV769" t="str">
        <f t="shared" si="328"/>
        <v>??</v>
      </c>
      <c r="AX769" t="str">
        <f t="shared" si="315"/>
        <v>staffanekstrom</v>
      </c>
      <c r="AY769" t="str">
        <f t="shared" si="316"/>
        <v>INSERTED</v>
      </c>
      <c r="AZ769" t="str">
        <f t="shared" si="317"/>
        <v/>
      </c>
      <c r="BD769" t="str">
        <f t="shared" si="318"/>
        <v>YES</v>
      </c>
      <c r="BF769" t="e">
        <f t="shared" ca="1" si="329"/>
        <v>#VALUE!</v>
      </c>
    </row>
    <row r="770" spans="1:58">
      <c r="A770">
        <v>764</v>
      </c>
      <c r="D770" s="1" t="e">
        <f ca="1">INDIRECT(ADDRESS($C770,D$5,,,Table!$A$1))</f>
        <v>#VALUE!</v>
      </c>
      <c r="E770" t="e">
        <f ca="1">INDIRECT(ADDRESS($C770,E$5,,,Table!$A$1))</f>
        <v>#VALUE!</v>
      </c>
      <c r="F770" t="e">
        <f ca="1">INDIRECT(ADDRESS($C770,F$5,,,Table!$A$1))</f>
        <v>#VALUE!</v>
      </c>
      <c r="G770" t="e">
        <f ca="1">INDIRECT(ADDRESS($C770,G$5,,,Table!$A$1))</f>
        <v>#VALUE!</v>
      </c>
      <c r="H770" t="e">
        <f ca="1">INDIRECT(ADDRESS($C770,H$5,,,Table!$A$1))</f>
        <v>#VALUE!</v>
      </c>
      <c r="J770" t="str">
        <f>IF(OR(I770=Dev!$CU$46, I770=Dev!$CU$47, I770=Dev!$CU$48, I770=Dev!$CU$49, I770=Dev!$CU$50, I770=Dev!$CU$51, I770=Dev!$CU$52, I770=Dev!$CU$53, I770=Dev!$CR$48, I770=Dev!$CR$49),$C$3,                                                                  IF(OR(I770=Dev!$CU$54, I770=Dev!$CU$55, I770=Dev!$CU$56, I770=Dev!$CU$57, I770=Dev!$CU$58, I770=Dev!$CU$59, I770=Dev!$CS$48), $D$3,""))</f>
        <v/>
      </c>
      <c r="K770" t="e">
        <f ca="1">CONCATENATE(E770,Names!$P$3,I770)</f>
        <v>#VALUE!</v>
      </c>
      <c r="M770" t="e">
        <f ca="1">INDIRECT(ADDRESS($C770,M$5,,,Table!$A$1))</f>
        <v>#VALUE!</v>
      </c>
      <c r="O770" t="str">
        <f t="shared" si="330"/>
        <v/>
      </c>
      <c r="Q770" t="str">
        <f t="shared" si="331"/>
        <v/>
      </c>
      <c r="S770" t="str">
        <f ca="1">IFERROR(VLOOKUP(M770,Racks!$H$4:$M$30,Racks!$I$2),"")</f>
        <v/>
      </c>
      <c r="T770" t="str">
        <f ca="1">IFERROR(VLOOKUP(M770,Racks!$H$4:$M$30,Racks!$K$2),"")</f>
        <v/>
      </c>
      <c r="U770" t="str">
        <f t="shared" si="332"/>
        <v/>
      </c>
      <c r="V770" t="str">
        <f>CONCATENATE(Names!$C$17,Names!$N$3,U770)</f>
        <v>PRLTCB-</v>
      </c>
      <c r="Y770" t="str">
        <f>IF(OR(W770=Dev!$GJ$82, W770=Dev!$GJ$83, W770=Dev!$GJ$84, W770=Dev!$GJ$85, W770=Dev!$GJ$86, W770=Dev!$GJ$87, W770=Dev!$GJ$88, W770=Dev!$GJ$89, W770=Dev!$GG$82, W770=Dev!$GG$83, W770=Dev!$GG$84, W770=Dev!$GG$85, W770=Dev!$GG$86),Names!$C$10,                   IF(OR(W770=Dev!$GJ$90, W770=Dev!$GJ$91, W770=Dev!$GJ$92, W770=Dev!$GJ$93, W770=Dev!$GJ$94, W770=Dev!$GJ$95, W770=Dev!$GJ$96, W770=Dev!$GJ$97, W770=Dev!$GH$82), Names!$C$11,""))</f>
        <v/>
      </c>
      <c r="Z770" t="str">
        <f ca="1">IFERROR(VLOOKUP(M770,Racks!$H$4:$M$30,6),"")</f>
        <v/>
      </c>
      <c r="AA770" t="str">
        <f>IF(R770="","",CONCATENATE(S770,Names!$H$3,T770,Names!$J$3,Names!$K$3,Names!$L$3,V770))</f>
        <v/>
      </c>
      <c r="AB770" t="str">
        <f>IF(R770="","",CONCATENATE(V770,Names!$P$3,W770))</f>
        <v/>
      </c>
      <c r="AD770" t="str">
        <f t="shared" si="311"/>
        <v>CREATE</v>
      </c>
      <c r="AF770" t="str">
        <f t="shared" si="319"/>
        <v>??</v>
      </c>
      <c r="AH770" t="e">
        <f t="shared" ca="1" si="320"/>
        <v>#VALUE!</v>
      </c>
      <c r="AI770" t="str">
        <f t="shared" si="312"/>
        <v>AT</v>
      </c>
      <c r="AK770" t="str">
        <f t="shared" si="321"/>
        <v>??</v>
      </c>
      <c r="AM770" t="e">
        <f t="shared" ca="1" si="322"/>
        <v>#VALUE!</v>
      </c>
      <c r="AN770" t="str">
        <f t="shared" si="323"/>
        <v/>
      </c>
      <c r="AO770" t="str">
        <f t="shared" si="313"/>
        <v>KG</v>
      </c>
      <c r="AP770" t="str">
        <f t="shared" ca="1" si="324"/>
        <v/>
      </c>
      <c r="AQ770" t="str">
        <f t="shared" si="325"/>
        <v>??</v>
      </c>
      <c r="AS770" t="str">
        <f t="shared" si="326"/>
        <v/>
      </c>
      <c r="AT770" t="e">
        <f t="shared" ca="1" si="327"/>
        <v>#VALUE!</v>
      </c>
      <c r="AU770">
        <f t="shared" si="314"/>
        <v>5</v>
      </c>
      <c r="AV770" t="str">
        <f t="shared" si="328"/>
        <v>??</v>
      </c>
      <c r="AX770" t="str">
        <f t="shared" si="315"/>
        <v>staffanekstrom</v>
      </c>
      <c r="AY770" t="str">
        <f t="shared" si="316"/>
        <v>INSERTED</v>
      </c>
      <c r="AZ770" t="str">
        <f t="shared" si="317"/>
        <v/>
      </c>
      <c r="BD770" t="str">
        <f t="shared" si="318"/>
        <v>YES</v>
      </c>
      <c r="BF770" t="e">
        <f t="shared" ca="1" si="329"/>
        <v>#VALUE!</v>
      </c>
    </row>
    <row r="771" spans="1:58">
      <c r="A771">
        <v>765</v>
      </c>
      <c r="D771" s="1" t="e">
        <f ca="1">INDIRECT(ADDRESS($C771,D$5,,,Table!$A$1))</f>
        <v>#VALUE!</v>
      </c>
      <c r="E771" t="e">
        <f ca="1">INDIRECT(ADDRESS($C771,E$5,,,Table!$A$1))</f>
        <v>#VALUE!</v>
      </c>
      <c r="F771" t="e">
        <f ca="1">INDIRECT(ADDRESS($C771,F$5,,,Table!$A$1))</f>
        <v>#VALUE!</v>
      </c>
      <c r="G771" t="e">
        <f ca="1">INDIRECT(ADDRESS($C771,G$5,,,Table!$A$1))</f>
        <v>#VALUE!</v>
      </c>
      <c r="H771" t="e">
        <f ca="1">INDIRECT(ADDRESS($C771,H$5,,,Table!$A$1))</f>
        <v>#VALUE!</v>
      </c>
      <c r="J771" t="str">
        <f>IF(OR(I771=Dev!$CU$46, I771=Dev!$CU$47, I771=Dev!$CU$48, I771=Dev!$CU$49, I771=Dev!$CU$50, I771=Dev!$CU$51, I771=Dev!$CU$52, I771=Dev!$CU$53, I771=Dev!$CR$48, I771=Dev!$CR$49),$C$3,                                                                  IF(OR(I771=Dev!$CU$54, I771=Dev!$CU$55, I771=Dev!$CU$56, I771=Dev!$CU$57, I771=Dev!$CU$58, I771=Dev!$CU$59, I771=Dev!$CS$48), $D$3,""))</f>
        <v/>
      </c>
      <c r="K771" t="e">
        <f ca="1">CONCATENATE(E771,Names!$P$3,I771)</f>
        <v>#VALUE!</v>
      </c>
      <c r="M771" t="e">
        <f ca="1">INDIRECT(ADDRESS($C771,M$5,,,Table!$A$1))</f>
        <v>#VALUE!</v>
      </c>
      <c r="O771" t="str">
        <f t="shared" si="330"/>
        <v/>
      </c>
      <c r="Q771" t="str">
        <f t="shared" si="331"/>
        <v/>
      </c>
      <c r="S771" t="str">
        <f ca="1">IFERROR(VLOOKUP(M771,Racks!$H$4:$M$30,Racks!$I$2),"")</f>
        <v/>
      </c>
      <c r="T771" t="str">
        <f ca="1">IFERROR(VLOOKUP(M771,Racks!$H$4:$M$30,Racks!$K$2),"")</f>
        <v/>
      </c>
      <c r="U771" t="str">
        <f t="shared" si="332"/>
        <v/>
      </c>
      <c r="V771" t="str">
        <f>CONCATENATE(Names!$C$17,Names!$N$3,U771)</f>
        <v>PRLTCB-</v>
      </c>
      <c r="Y771" t="str">
        <f>IF(OR(W771=Dev!$GJ$82, W771=Dev!$GJ$83, W771=Dev!$GJ$84, W771=Dev!$GJ$85, W771=Dev!$GJ$86, W771=Dev!$GJ$87, W771=Dev!$GJ$88, W771=Dev!$GJ$89, W771=Dev!$GG$82, W771=Dev!$GG$83, W771=Dev!$GG$84, W771=Dev!$GG$85, W771=Dev!$GG$86),Names!$C$10,                   IF(OR(W771=Dev!$GJ$90, W771=Dev!$GJ$91, W771=Dev!$GJ$92, W771=Dev!$GJ$93, W771=Dev!$GJ$94, W771=Dev!$GJ$95, W771=Dev!$GJ$96, W771=Dev!$GJ$97, W771=Dev!$GH$82), Names!$C$11,""))</f>
        <v/>
      </c>
      <c r="Z771" t="str">
        <f ca="1">IFERROR(VLOOKUP(M771,Racks!$H$4:$M$30,6),"")</f>
        <v/>
      </c>
      <c r="AA771" t="str">
        <f>IF(R771="","",CONCATENATE(S771,Names!$H$3,T771,Names!$J$3,Names!$K$3,Names!$L$3,V771))</f>
        <v/>
      </c>
      <c r="AB771" t="str">
        <f>IF(R771="","",CONCATENATE(V771,Names!$P$3,W771))</f>
        <v/>
      </c>
      <c r="AD771" t="str">
        <f t="shared" si="311"/>
        <v>CREATE</v>
      </c>
      <c r="AF771" t="str">
        <f t="shared" si="319"/>
        <v>??</v>
      </c>
      <c r="AH771" t="e">
        <f t="shared" ca="1" si="320"/>
        <v>#VALUE!</v>
      </c>
      <c r="AI771" t="str">
        <f t="shared" si="312"/>
        <v>AT</v>
      </c>
      <c r="AK771" t="str">
        <f t="shared" si="321"/>
        <v>??</v>
      </c>
      <c r="AM771" t="e">
        <f t="shared" ca="1" si="322"/>
        <v>#VALUE!</v>
      </c>
      <c r="AN771" t="str">
        <f t="shared" si="323"/>
        <v/>
      </c>
      <c r="AO771" t="str">
        <f t="shared" si="313"/>
        <v>KG</v>
      </c>
      <c r="AP771" t="str">
        <f t="shared" ca="1" si="324"/>
        <v/>
      </c>
      <c r="AQ771" t="str">
        <f t="shared" si="325"/>
        <v>??</v>
      </c>
      <c r="AS771" t="str">
        <f t="shared" si="326"/>
        <v/>
      </c>
      <c r="AT771" t="e">
        <f t="shared" ca="1" si="327"/>
        <v>#VALUE!</v>
      </c>
      <c r="AU771">
        <f t="shared" si="314"/>
        <v>5</v>
      </c>
      <c r="AV771" t="str">
        <f t="shared" si="328"/>
        <v>??</v>
      </c>
      <c r="AX771" t="str">
        <f t="shared" si="315"/>
        <v>staffanekstrom</v>
      </c>
      <c r="AY771" t="str">
        <f t="shared" si="316"/>
        <v>INSERTED</v>
      </c>
      <c r="AZ771" t="str">
        <f t="shared" si="317"/>
        <v/>
      </c>
      <c r="BD771" t="str">
        <f t="shared" si="318"/>
        <v>YES</v>
      </c>
      <c r="BF771" t="e">
        <f t="shared" ca="1" si="329"/>
        <v>#VALUE!</v>
      </c>
    </row>
    <row r="772" spans="1:58">
      <c r="A772">
        <v>766</v>
      </c>
      <c r="D772" s="1" t="e">
        <f ca="1">INDIRECT(ADDRESS($C772,D$5,,,Table!$A$1))</f>
        <v>#VALUE!</v>
      </c>
      <c r="E772" t="e">
        <f ca="1">INDIRECT(ADDRESS($C772,E$5,,,Table!$A$1))</f>
        <v>#VALUE!</v>
      </c>
      <c r="F772" t="e">
        <f ca="1">INDIRECT(ADDRESS($C772,F$5,,,Table!$A$1))</f>
        <v>#VALUE!</v>
      </c>
      <c r="G772" t="e">
        <f ca="1">INDIRECT(ADDRESS($C772,G$5,,,Table!$A$1))</f>
        <v>#VALUE!</v>
      </c>
      <c r="H772" t="e">
        <f ca="1">INDIRECT(ADDRESS($C772,H$5,,,Table!$A$1))</f>
        <v>#VALUE!</v>
      </c>
      <c r="J772" t="str">
        <f>IF(OR(I772=Dev!$CU$46, I772=Dev!$CU$47, I772=Dev!$CU$48, I772=Dev!$CU$49, I772=Dev!$CU$50, I772=Dev!$CU$51, I772=Dev!$CU$52, I772=Dev!$CU$53, I772=Dev!$CR$48, I772=Dev!$CR$49),$C$3,                                                                  IF(OR(I772=Dev!$CU$54, I772=Dev!$CU$55, I772=Dev!$CU$56, I772=Dev!$CU$57, I772=Dev!$CU$58, I772=Dev!$CU$59, I772=Dev!$CS$48), $D$3,""))</f>
        <v/>
      </c>
      <c r="K772" t="e">
        <f ca="1">CONCATENATE(E772,Names!$P$3,I772)</f>
        <v>#VALUE!</v>
      </c>
      <c r="M772" t="e">
        <f ca="1">INDIRECT(ADDRESS($C772,M$5,,,Table!$A$1))</f>
        <v>#VALUE!</v>
      </c>
      <c r="O772" t="str">
        <f t="shared" si="330"/>
        <v/>
      </c>
      <c r="Q772" t="str">
        <f t="shared" si="331"/>
        <v/>
      </c>
      <c r="S772" t="str">
        <f ca="1">IFERROR(VLOOKUP(M772,Racks!$H$4:$M$30,Racks!$I$2),"")</f>
        <v/>
      </c>
      <c r="T772" t="str">
        <f ca="1">IFERROR(VLOOKUP(M772,Racks!$H$4:$M$30,Racks!$K$2),"")</f>
        <v/>
      </c>
      <c r="U772" t="str">
        <f t="shared" si="332"/>
        <v/>
      </c>
      <c r="V772" t="str">
        <f>CONCATENATE(Names!$C$17,Names!$N$3,U772)</f>
        <v>PRLTCB-</v>
      </c>
      <c r="Y772" t="str">
        <f>IF(OR(W772=Dev!$GJ$82, W772=Dev!$GJ$83, W772=Dev!$GJ$84, W772=Dev!$GJ$85, W772=Dev!$GJ$86, W772=Dev!$GJ$87, W772=Dev!$GJ$88, W772=Dev!$GJ$89, W772=Dev!$GG$82, W772=Dev!$GG$83, W772=Dev!$GG$84, W772=Dev!$GG$85, W772=Dev!$GG$86),Names!$C$10,                   IF(OR(W772=Dev!$GJ$90, W772=Dev!$GJ$91, W772=Dev!$GJ$92, W772=Dev!$GJ$93, W772=Dev!$GJ$94, W772=Dev!$GJ$95, W772=Dev!$GJ$96, W772=Dev!$GJ$97, W772=Dev!$GH$82), Names!$C$11,""))</f>
        <v/>
      </c>
      <c r="Z772" t="str">
        <f ca="1">IFERROR(VLOOKUP(M772,Racks!$H$4:$M$30,6),"")</f>
        <v/>
      </c>
      <c r="AA772" t="str">
        <f>IF(R772="","",CONCATENATE(S772,Names!$H$3,T772,Names!$J$3,Names!$K$3,Names!$L$3,V772))</f>
        <v/>
      </c>
      <c r="AB772" t="str">
        <f>IF(R772="","",CONCATENATE(V772,Names!$P$3,W772))</f>
        <v/>
      </c>
      <c r="AD772" t="str">
        <f t="shared" si="311"/>
        <v>CREATE</v>
      </c>
      <c r="AF772" t="str">
        <f t="shared" si="319"/>
        <v>??</v>
      </c>
      <c r="AH772" t="e">
        <f t="shared" ca="1" si="320"/>
        <v>#VALUE!</v>
      </c>
      <c r="AI772" t="str">
        <f t="shared" si="312"/>
        <v>AT</v>
      </c>
      <c r="AK772" t="str">
        <f t="shared" si="321"/>
        <v>??</v>
      </c>
      <c r="AM772" t="e">
        <f t="shared" ca="1" si="322"/>
        <v>#VALUE!</v>
      </c>
      <c r="AN772" t="str">
        <f t="shared" si="323"/>
        <v/>
      </c>
      <c r="AO772" t="str">
        <f t="shared" si="313"/>
        <v>KG</v>
      </c>
      <c r="AP772" t="str">
        <f t="shared" ca="1" si="324"/>
        <v/>
      </c>
      <c r="AQ772" t="str">
        <f t="shared" si="325"/>
        <v>??</v>
      </c>
      <c r="AS772" t="str">
        <f t="shared" si="326"/>
        <v/>
      </c>
      <c r="AT772" t="e">
        <f t="shared" ca="1" si="327"/>
        <v>#VALUE!</v>
      </c>
      <c r="AU772">
        <f t="shared" si="314"/>
        <v>5</v>
      </c>
      <c r="AV772" t="str">
        <f t="shared" si="328"/>
        <v>??</v>
      </c>
      <c r="AX772" t="str">
        <f t="shared" si="315"/>
        <v>staffanekstrom</v>
      </c>
      <c r="AY772" t="str">
        <f t="shared" si="316"/>
        <v>INSERTED</v>
      </c>
      <c r="AZ772" t="str">
        <f t="shared" si="317"/>
        <v/>
      </c>
      <c r="BD772" t="str">
        <f t="shared" si="318"/>
        <v>YES</v>
      </c>
      <c r="BF772" t="e">
        <f t="shared" ca="1" si="329"/>
        <v>#VALUE!</v>
      </c>
    </row>
    <row r="773" spans="1:58">
      <c r="A773">
        <v>767</v>
      </c>
      <c r="D773" s="1" t="e">
        <f ca="1">INDIRECT(ADDRESS($C773,D$5,,,Table!$A$1))</f>
        <v>#VALUE!</v>
      </c>
      <c r="E773" t="e">
        <f ca="1">INDIRECT(ADDRESS($C773,E$5,,,Table!$A$1))</f>
        <v>#VALUE!</v>
      </c>
      <c r="F773" t="e">
        <f ca="1">INDIRECT(ADDRESS($C773,F$5,,,Table!$A$1))</f>
        <v>#VALUE!</v>
      </c>
      <c r="G773" t="e">
        <f ca="1">INDIRECT(ADDRESS($C773,G$5,,,Table!$A$1))</f>
        <v>#VALUE!</v>
      </c>
      <c r="H773" t="e">
        <f ca="1">INDIRECT(ADDRESS($C773,H$5,,,Table!$A$1))</f>
        <v>#VALUE!</v>
      </c>
      <c r="J773" t="str">
        <f>IF(OR(I773=Dev!$CU$46, I773=Dev!$CU$47, I773=Dev!$CU$48, I773=Dev!$CU$49, I773=Dev!$CU$50, I773=Dev!$CU$51, I773=Dev!$CU$52, I773=Dev!$CU$53, I773=Dev!$CR$48, I773=Dev!$CR$49),$C$3,                                                                  IF(OR(I773=Dev!$CU$54, I773=Dev!$CU$55, I773=Dev!$CU$56, I773=Dev!$CU$57, I773=Dev!$CU$58, I773=Dev!$CU$59, I773=Dev!$CS$48), $D$3,""))</f>
        <v/>
      </c>
      <c r="K773" t="e">
        <f ca="1">CONCATENATE(E773,Names!$P$3,I773)</f>
        <v>#VALUE!</v>
      </c>
      <c r="M773" t="e">
        <f ca="1">INDIRECT(ADDRESS($C773,M$5,,,Table!$A$1))</f>
        <v>#VALUE!</v>
      </c>
      <c r="O773" t="str">
        <f t="shared" si="330"/>
        <v/>
      </c>
      <c r="Q773" t="str">
        <f t="shared" si="331"/>
        <v/>
      </c>
      <c r="S773" t="str">
        <f ca="1">IFERROR(VLOOKUP(M773,Racks!$H$4:$M$30,Racks!$I$2),"")</f>
        <v/>
      </c>
      <c r="T773" t="str">
        <f ca="1">IFERROR(VLOOKUP(M773,Racks!$H$4:$M$30,Racks!$K$2),"")</f>
        <v/>
      </c>
      <c r="U773" t="str">
        <f t="shared" si="332"/>
        <v/>
      </c>
      <c r="V773" t="str">
        <f>CONCATENATE(Names!$C$17,Names!$N$3,U773)</f>
        <v>PRLTCB-</v>
      </c>
      <c r="Y773" t="str">
        <f>IF(OR(W773=Dev!$GJ$82, W773=Dev!$GJ$83, W773=Dev!$GJ$84, W773=Dev!$GJ$85, W773=Dev!$GJ$86, W773=Dev!$GJ$87, W773=Dev!$GJ$88, W773=Dev!$GJ$89, W773=Dev!$GG$82, W773=Dev!$GG$83, W773=Dev!$GG$84, W773=Dev!$GG$85, W773=Dev!$GG$86),Names!$C$10,                   IF(OR(W773=Dev!$GJ$90, W773=Dev!$GJ$91, W773=Dev!$GJ$92, W773=Dev!$GJ$93, W773=Dev!$GJ$94, W773=Dev!$GJ$95, W773=Dev!$GJ$96, W773=Dev!$GJ$97, W773=Dev!$GH$82), Names!$C$11,""))</f>
        <v/>
      </c>
      <c r="Z773" t="str">
        <f ca="1">IFERROR(VLOOKUP(M773,Racks!$H$4:$M$30,6),"")</f>
        <v/>
      </c>
      <c r="AA773" t="str">
        <f>IF(R773="","",CONCATENATE(S773,Names!$H$3,T773,Names!$J$3,Names!$K$3,Names!$L$3,V773))</f>
        <v/>
      </c>
      <c r="AB773" t="str">
        <f>IF(R773="","",CONCATENATE(V773,Names!$P$3,W773))</f>
        <v/>
      </c>
      <c r="AD773" t="str">
        <f t="shared" si="311"/>
        <v>CREATE</v>
      </c>
      <c r="AF773" t="str">
        <f t="shared" si="319"/>
        <v>??</v>
      </c>
      <c r="AH773" t="e">
        <f t="shared" ca="1" si="320"/>
        <v>#VALUE!</v>
      </c>
      <c r="AI773" t="str">
        <f t="shared" si="312"/>
        <v>AT</v>
      </c>
      <c r="AK773" t="str">
        <f t="shared" si="321"/>
        <v>??</v>
      </c>
      <c r="AM773" t="e">
        <f t="shared" ca="1" si="322"/>
        <v>#VALUE!</v>
      </c>
      <c r="AN773" t="str">
        <f t="shared" si="323"/>
        <v/>
      </c>
      <c r="AO773" t="str">
        <f t="shared" si="313"/>
        <v>KG</v>
      </c>
      <c r="AP773" t="str">
        <f t="shared" ca="1" si="324"/>
        <v/>
      </c>
      <c r="AQ773" t="str">
        <f t="shared" si="325"/>
        <v>??</v>
      </c>
      <c r="AS773" t="str">
        <f t="shared" si="326"/>
        <v/>
      </c>
      <c r="AT773" t="e">
        <f t="shared" ca="1" si="327"/>
        <v>#VALUE!</v>
      </c>
      <c r="AU773">
        <f t="shared" si="314"/>
        <v>5</v>
      </c>
      <c r="AV773" t="str">
        <f t="shared" si="328"/>
        <v>??</v>
      </c>
      <c r="AX773" t="str">
        <f t="shared" si="315"/>
        <v>staffanekstrom</v>
      </c>
      <c r="AY773" t="str">
        <f t="shared" si="316"/>
        <v>INSERTED</v>
      </c>
      <c r="AZ773" t="str">
        <f t="shared" si="317"/>
        <v/>
      </c>
      <c r="BD773" t="str">
        <f t="shared" si="318"/>
        <v>YES</v>
      </c>
      <c r="BF773" t="e">
        <f t="shared" ca="1" si="329"/>
        <v>#VALUE!</v>
      </c>
    </row>
    <row r="774" spans="1:58">
      <c r="A774">
        <v>768</v>
      </c>
      <c r="D774" s="1" t="e">
        <f ca="1">INDIRECT(ADDRESS($C774,D$5,,,Table!$A$1))</f>
        <v>#VALUE!</v>
      </c>
      <c r="E774" t="e">
        <f ca="1">INDIRECT(ADDRESS($C774,E$5,,,Table!$A$1))</f>
        <v>#VALUE!</v>
      </c>
      <c r="F774" t="e">
        <f ca="1">INDIRECT(ADDRESS($C774,F$5,,,Table!$A$1))</f>
        <v>#VALUE!</v>
      </c>
      <c r="G774" t="e">
        <f ca="1">INDIRECT(ADDRESS($C774,G$5,,,Table!$A$1))</f>
        <v>#VALUE!</v>
      </c>
      <c r="H774" t="e">
        <f ca="1">INDIRECT(ADDRESS($C774,H$5,,,Table!$A$1))</f>
        <v>#VALUE!</v>
      </c>
      <c r="J774" t="str">
        <f>IF(OR(I774=Dev!$CU$46, I774=Dev!$CU$47, I774=Dev!$CU$48, I774=Dev!$CU$49, I774=Dev!$CU$50, I774=Dev!$CU$51, I774=Dev!$CU$52, I774=Dev!$CU$53, I774=Dev!$CR$48, I774=Dev!$CR$49),$C$3,                                                                  IF(OR(I774=Dev!$CU$54, I774=Dev!$CU$55, I774=Dev!$CU$56, I774=Dev!$CU$57, I774=Dev!$CU$58, I774=Dev!$CU$59, I774=Dev!$CS$48), $D$3,""))</f>
        <v/>
      </c>
      <c r="K774" t="e">
        <f ca="1">CONCATENATE(E774,Names!$P$3,I774)</f>
        <v>#VALUE!</v>
      </c>
      <c r="M774" t="e">
        <f ca="1">INDIRECT(ADDRESS($C774,M$5,,,Table!$A$1))</f>
        <v>#VALUE!</v>
      </c>
      <c r="O774" t="str">
        <f t="shared" si="330"/>
        <v/>
      </c>
      <c r="Q774" t="str">
        <f t="shared" si="331"/>
        <v/>
      </c>
      <c r="S774" t="str">
        <f ca="1">IFERROR(VLOOKUP(M774,Racks!$H$4:$M$30,Racks!$I$2),"")</f>
        <v/>
      </c>
      <c r="T774" t="str">
        <f ca="1">IFERROR(VLOOKUP(M774,Racks!$H$4:$M$30,Racks!$K$2),"")</f>
        <v/>
      </c>
      <c r="U774" t="str">
        <f t="shared" si="332"/>
        <v/>
      </c>
      <c r="V774" t="str">
        <f>CONCATENATE(Names!$C$17,Names!$N$3,U774)</f>
        <v>PRLTCB-</v>
      </c>
      <c r="Y774" t="str">
        <f>IF(OR(W774=Dev!$GJ$82, W774=Dev!$GJ$83, W774=Dev!$GJ$84, W774=Dev!$GJ$85, W774=Dev!$GJ$86, W774=Dev!$GJ$87, W774=Dev!$GJ$88, W774=Dev!$GJ$89, W774=Dev!$GG$82, W774=Dev!$GG$83, W774=Dev!$GG$84, W774=Dev!$GG$85, W774=Dev!$GG$86),Names!$C$10,                   IF(OR(W774=Dev!$GJ$90, W774=Dev!$GJ$91, W774=Dev!$GJ$92, W774=Dev!$GJ$93, W774=Dev!$GJ$94, W774=Dev!$GJ$95, W774=Dev!$GJ$96, W774=Dev!$GJ$97, W774=Dev!$GH$82), Names!$C$11,""))</f>
        <v/>
      </c>
      <c r="Z774" t="str">
        <f ca="1">IFERROR(VLOOKUP(M774,Racks!$H$4:$M$30,6),"")</f>
        <v/>
      </c>
      <c r="AA774" t="str">
        <f>IF(R774="","",CONCATENATE(S774,Names!$H$3,T774,Names!$J$3,Names!$K$3,Names!$L$3,V774))</f>
        <v/>
      </c>
      <c r="AB774" t="str">
        <f>IF(R774="","",CONCATENATE(V774,Names!$P$3,W774))</f>
        <v/>
      </c>
      <c r="AD774" t="str">
        <f t="shared" si="311"/>
        <v>CREATE</v>
      </c>
      <c r="AF774" t="str">
        <f t="shared" si="319"/>
        <v>??</v>
      </c>
      <c r="AH774" t="e">
        <f t="shared" ca="1" si="320"/>
        <v>#VALUE!</v>
      </c>
      <c r="AI774" t="str">
        <f t="shared" si="312"/>
        <v>AT</v>
      </c>
      <c r="AK774" t="str">
        <f t="shared" si="321"/>
        <v>??</v>
      </c>
      <c r="AM774" t="e">
        <f t="shared" ca="1" si="322"/>
        <v>#VALUE!</v>
      </c>
      <c r="AN774" t="str">
        <f t="shared" si="323"/>
        <v/>
      </c>
      <c r="AO774" t="str">
        <f t="shared" si="313"/>
        <v>KG</v>
      </c>
      <c r="AP774" t="str">
        <f t="shared" ca="1" si="324"/>
        <v/>
      </c>
      <c r="AQ774" t="str">
        <f t="shared" si="325"/>
        <v>??</v>
      </c>
      <c r="AS774" t="str">
        <f t="shared" si="326"/>
        <v/>
      </c>
      <c r="AT774" t="e">
        <f t="shared" ca="1" si="327"/>
        <v>#VALUE!</v>
      </c>
      <c r="AU774">
        <f t="shared" si="314"/>
        <v>5</v>
      </c>
      <c r="AV774" t="str">
        <f t="shared" si="328"/>
        <v>??</v>
      </c>
      <c r="AX774" t="str">
        <f t="shared" si="315"/>
        <v>staffanekstrom</v>
      </c>
      <c r="AY774" t="str">
        <f t="shared" si="316"/>
        <v>INSERTED</v>
      </c>
      <c r="AZ774" t="str">
        <f t="shared" si="317"/>
        <v/>
      </c>
      <c r="BD774" t="str">
        <f t="shared" si="318"/>
        <v>YES</v>
      </c>
      <c r="BF774" t="e">
        <f t="shared" ca="1" si="329"/>
        <v>#VALUE!</v>
      </c>
    </row>
    <row r="775" spans="1:58">
      <c r="A775">
        <v>769</v>
      </c>
      <c r="D775" s="1" t="e">
        <f ca="1">INDIRECT(ADDRESS($C775,D$5,,,Table!$A$1))</f>
        <v>#VALUE!</v>
      </c>
      <c r="E775" t="e">
        <f ca="1">INDIRECT(ADDRESS($C775,E$5,,,Table!$A$1))</f>
        <v>#VALUE!</v>
      </c>
      <c r="F775" t="e">
        <f ca="1">INDIRECT(ADDRESS($C775,F$5,,,Table!$A$1))</f>
        <v>#VALUE!</v>
      </c>
      <c r="G775" t="e">
        <f ca="1">INDIRECT(ADDRESS($C775,G$5,,,Table!$A$1))</f>
        <v>#VALUE!</v>
      </c>
      <c r="H775" t="e">
        <f ca="1">INDIRECT(ADDRESS($C775,H$5,,,Table!$A$1))</f>
        <v>#VALUE!</v>
      </c>
      <c r="J775" t="str">
        <f>IF(OR(I775=Dev!$CU$46, I775=Dev!$CU$47, I775=Dev!$CU$48, I775=Dev!$CU$49, I775=Dev!$CU$50, I775=Dev!$CU$51, I775=Dev!$CU$52, I775=Dev!$CU$53, I775=Dev!$CR$48, I775=Dev!$CR$49),$C$3,                                                                  IF(OR(I775=Dev!$CU$54, I775=Dev!$CU$55, I775=Dev!$CU$56, I775=Dev!$CU$57, I775=Dev!$CU$58, I775=Dev!$CU$59, I775=Dev!$CS$48), $D$3,""))</f>
        <v/>
      </c>
      <c r="K775" t="e">
        <f ca="1">CONCATENATE(E775,Names!$P$3,I775)</f>
        <v>#VALUE!</v>
      </c>
      <c r="M775" t="e">
        <f ca="1">INDIRECT(ADDRESS($C775,M$5,,,Table!$A$1))</f>
        <v>#VALUE!</v>
      </c>
      <c r="O775" t="str">
        <f t="shared" si="330"/>
        <v/>
      </c>
      <c r="Q775" t="str">
        <f t="shared" si="331"/>
        <v/>
      </c>
      <c r="S775" t="str">
        <f ca="1">IFERROR(VLOOKUP(M775,Racks!$H$4:$M$30,Racks!$I$2),"")</f>
        <v/>
      </c>
      <c r="T775" t="str">
        <f ca="1">IFERROR(VLOOKUP(M775,Racks!$H$4:$M$30,Racks!$K$2),"")</f>
        <v/>
      </c>
      <c r="U775" t="str">
        <f t="shared" si="332"/>
        <v/>
      </c>
      <c r="V775" t="str">
        <f>CONCATENATE(Names!$C$17,Names!$N$3,U775)</f>
        <v>PRLTCB-</v>
      </c>
      <c r="Y775" t="str">
        <f>IF(OR(W775=Dev!$GJ$82, W775=Dev!$GJ$83, W775=Dev!$GJ$84, W775=Dev!$GJ$85, W775=Dev!$GJ$86, W775=Dev!$GJ$87, W775=Dev!$GJ$88, W775=Dev!$GJ$89, W775=Dev!$GG$82, W775=Dev!$GG$83, W775=Dev!$GG$84, W775=Dev!$GG$85, W775=Dev!$GG$86),Names!$C$10,                   IF(OR(W775=Dev!$GJ$90, W775=Dev!$GJ$91, W775=Dev!$GJ$92, W775=Dev!$GJ$93, W775=Dev!$GJ$94, W775=Dev!$GJ$95, W775=Dev!$GJ$96, W775=Dev!$GJ$97, W775=Dev!$GH$82), Names!$C$11,""))</f>
        <v/>
      </c>
      <c r="Z775" t="str">
        <f ca="1">IFERROR(VLOOKUP(M775,Racks!$H$4:$M$30,6),"")</f>
        <v/>
      </c>
      <c r="AA775" t="str">
        <f>IF(R775="","",CONCATENATE(S775,Names!$H$3,T775,Names!$J$3,Names!$K$3,Names!$L$3,V775))</f>
        <v/>
      </c>
      <c r="AB775" t="str">
        <f>IF(R775="","",CONCATENATE(V775,Names!$P$3,W775))</f>
        <v/>
      </c>
      <c r="AD775" t="str">
        <f t="shared" ref="AD775:AD838" si="333">$AD$1</f>
        <v>CREATE</v>
      </c>
      <c r="AF775" t="str">
        <f t="shared" si="319"/>
        <v>??</v>
      </c>
      <c r="AH775" t="e">
        <f t="shared" ca="1" si="320"/>
        <v>#VALUE!</v>
      </c>
      <c r="AI775" t="str">
        <f t="shared" ref="AI775:AI838" si="334">$AI$1</f>
        <v>AT</v>
      </c>
      <c r="AK775" t="str">
        <f t="shared" si="321"/>
        <v>??</v>
      </c>
      <c r="AM775" t="e">
        <f t="shared" ca="1" si="322"/>
        <v>#VALUE!</v>
      </c>
      <c r="AN775" t="str">
        <f t="shared" si="323"/>
        <v/>
      </c>
      <c r="AO775" t="str">
        <f t="shared" ref="AO775:AO838" si="335">$AO$1</f>
        <v>KG</v>
      </c>
      <c r="AP775" t="str">
        <f t="shared" ca="1" si="324"/>
        <v/>
      </c>
      <c r="AQ775" t="str">
        <f t="shared" si="325"/>
        <v>??</v>
      </c>
      <c r="AS775" t="str">
        <f t="shared" si="326"/>
        <v/>
      </c>
      <c r="AT775" t="e">
        <f t="shared" ca="1" si="327"/>
        <v>#VALUE!</v>
      </c>
      <c r="AU775">
        <f t="shared" ref="AU775:AU838" si="336">$AU$1</f>
        <v>5</v>
      </c>
      <c r="AV775" t="str">
        <f t="shared" si="328"/>
        <v>??</v>
      </c>
      <c r="AX775" t="str">
        <f t="shared" ref="AX775:AX838" si="337">$AX$1</f>
        <v>staffanekstrom</v>
      </c>
      <c r="AY775" t="str">
        <f t="shared" ref="AY775:AY838" si="338">$AY$1</f>
        <v>INSERTED</v>
      </c>
      <c r="AZ775" t="str">
        <f t="shared" ref="AZ775:AZ838" si="339">$AZ$1</f>
        <v/>
      </c>
      <c r="BD775" t="str">
        <f t="shared" ref="BD775:BD838" si="340">$BD$1</f>
        <v>YES</v>
      </c>
      <c r="BF775" t="e">
        <f t="shared" ca="1" si="329"/>
        <v>#VALUE!</v>
      </c>
    </row>
    <row r="776" spans="1:58">
      <c r="A776">
        <v>770</v>
      </c>
      <c r="D776" s="1" t="e">
        <f ca="1">INDIRECT(ADDRESS($C776,D$5,,,Table!$A$1))</f>
        <v>#VALUE!</v>
      </c>
      <c r="E776" t="e">
        <f ca="1">INDIRECT(ADDRESS($C776,E$5,,,Table!$A$1))</f>
        <v>#VALUE!</v>
      </c>
      <c r="F776" t="e">
        <f ca="1">INDIRECT(ADDRESS($C776,F$5,,,Table!$A$1))</f>
        <v>#VALUE!</v>
      </c>
      <c r="G776" t="e">
        <f ca="1">INDIRECT(ADDRESS($C776,G$5,,,Table!$A$1))</f>
        <v>#VALUE!</v>
      </c>
      <c r="H776" t="e">
        <f ca="1">INDIRECT(ADDRESS($C776,H$5,,,Table!$A$1))</f>
        <v>#VALUE!</v>
      </c>
      <c r="J776" t="str">
        <f>IF(OR(I776=Dev!$CU$46, I776=Dev!$CU$47, I776=Dev!$CU$48, I776=Dev!$CU$49, I776=Dev!$CU$50, I776=Dev!$CU$51, I776=Dev!$CU$52, I776=Dev!$CU$53, I776=Dev!$CR$48, I776=Dev!$CR$49),$C$3,                                                                  IF(OR(I776=Dev!$CU$54, I776=Dev!$CU$55, I776=Dev!$CU$56, I776=Dev!$CU$57, I776=Dev!$CU$58, I776=Dev!$CU$59, I776=Dev!$CS$48), $D$3,""))</f>
        <v/>
      </c>
      <c r="K776" t="e">
        <f ca="1">CONCATENATE(E776,Names!$P$3,I776)</f>
        <v>#VALUE!</v>
      </c>
      <c r="M776" t="e">
        <f ca="1">INDIRECT(ADDRESS($C776,M$5,,,Table!$A$1))</f>
        <v>#VALUE!</v>
      </c>
      <c r="O776" t="str">
        <f t="shared" si="330"/>
        <v/>
      </c>
      <c r="Q776" t="str">
        <f t="shared" si="331"/>
        <v/>
      </c>
      <c r="S776" t="str">
        <f ca="1">IFERROR(VLOOKUP(M776,Racks!$H$4:$M$30,Racks!$I$2),"")</f>
        <v/>
      </c>
      <c r="T776" t="str">
        <f ca="1">IFERROR(VLOOKUP(M776,Racks!$H$4:$M$30,Racks!$K$2),"")</f>
        <v/>
      </c>
      <c r="U776" t="str">
        <f t="shared" si="332"/>
        <v/>
      </c>
      <c r="V776" t="str">
        <f>CONCATENATE(Names!$C$17,Names!$N$3,U776)</f>
        <v>PRLTCB-</v>
      </c>
      <c r="Y776" t="str">
        <f>IF(OR(W776=Dev!$GJ$82, W776=Dev!$GJ$83, W776=Dev!$GJ$84, W776=Dev!$GJ$85, W776=Dev!$GJ$86, W776=Dev!$GJ$87, W776=Dev!$GJ$88, W776=Dev!$GJ$89, W776=Dev!$GG$82, W776=Dev!$GG$83, W776=Dev!$GG$84, W776=Dev!$GG$85, W776=Dev!$GG$86),Names!$C$10,                   IF(OR(W776=Dev!$GJ$90, W776=Dev!$GJ$91, W776=Dev!$GJ$92, W776=Dev!$GJ$93, W776=Dev!$GJ$94, W776=Dev!$GJ$95, W776=Dev!$GJ$96, W776=Dev!$GJ$97, W776=Dev!$GH$82), Names!$C$11,""))</f>
        <v/>
      </c>
      <c r="Z776" t="str">
        <f ca="1">IFERROR(VLOOKUP(M776,Racks!$H$4:$M$30,6),"")</f>
        <v/>
      </c>
      <c r="AA776" t="str">
        <f>IF(R776="","",CONCATENATE(S776,Names!$H$3,T776,Names!$J$3,Names!$K$3,Names!$L$3,V776))</f>
        <v/>
      </c>
      <c r="AB776" t="str">
        <f>IF(R776="","",CONCATENATE(V776,Names!$P$3,W776))</f>
        <v/>
      </c>
      <c r="AD776" t="str">
        <f t="shared" si="333"/>
        <v>CREATE</v>
      </c>
      <c r="AF776" t="str">
        <f t="shared" ref="AF776:AF839" si="341">IF(J776=$C$3,$AF$1,IF(J776=$D$3,$AF$2,"??"))</f>
        <v>??</v>
      </c>
      <c r="AH776" t="e">
        <f t="shared" ref="AH776:AH839" ca="1" si="342">H776</f>
        <v>#VALUE!</v>
      </c>
      <c r="AI776" t="str">
        <f t="shared" si="334"/>
        <v>AT</v>
      </c>
      <c r="AK776" t="str">
        <f t="shared" ref="AK776:AK839" si="343">IF(J776=$C$3,$AK$1,IF(J776=$D$3,$AK$2,"??"))</f>
        <v>??</v>
      </c>
      <c r="AM776" t="e">
        <f t="shared" ref="AM776:AM839" ca="1" si="344">K776</f>
        <v>#VALUE!</v>
      </c>
      <c r="AN776" t="str">
        <f t="shared" ref="AN776:AN839" si="345">AA776</f>
        <v/>
      </c>
      <c r="AO776" t="str">
        <f t="shared" si="335"/>
        <v>KG</v>
      </c>
      <c r="AP776" t="str">
        <f t="shared" ref="AP776:AP839" ca="1" si="346">Z776</f>
        <v/>
      </c>
      <c r="AQ776" t="str">
        <f t="shared" ref="AQ776:AQ839" si="347">IF(J776=$C$3,$AQ$3,IF(J776=$D$3,$AQ$4,"??"))</f>
        <v>??</v>
      </c>
      <c r="AS776" t="str">
        <f t="shared" ref="AS776:AS839" si="348">AB776</f>
        <v/>
      </c>
      <c r="AT776" t="e">
        <f t="shared" ref="AT776:AT839" ca="1" si="349">IF(OR(G776=$AQ$1,G776=$AR$1,G776=$AS$1),$AT$1,  IF(OR(G776=$AQ$2,G776=$AR$2,G776=$AS$2),$AT$2,IF(OR(G776=$AR$3,G776=$AS$3),$AT$3,"??")))</f>
        <v>#VALUE!</v>
      </c>
      <c r="AU776">
        <f t="shared" si="336"/>
        <v>5</v>
      </c>
      <c r="AV776" t="str">
        <f t="shared" ref="AV776:AV839" si="350">IF(J776=$C$3,$AV$2,IF(J776=$D$3,$AV$1,"??"))</f>
        <v>??</v>
      </c>
      <c r="AX776" t="str">
        <f t="shared" si="337"/>
        <v>staffanekstrom</v>
      </c>
      <c r="AY776" t="str">
        <f t="shared" si="338"/>
        <v>INSERTED</v>
      </c>
      <c r="AZ776" t="str">
        <f t="shared" si="339"/>
        <v/>
      </c>
      <c r="BD776" t="str">
        <f t="shared" si="340"/>
        <v>YES</v>
      </c>
      <c r="BF776" t="e">
        <f t="shared" ref="BF776:BF839" ca="1" si="351">M776</f>
        <v>#VALUE!</v>
      </c>
    </row>
    <row r="777" spans="1:58">
      <c r="A777">
        <v>771</v>
      </c>
      <c r="D777" s="1" t="e">
        <f ca="1">INDIRECT(ADDRESS($C777,D$5,,,Table!$A$1))</f>
        <v>#VALUE!</v>
      </c>
      <c r="E777" t="e">
        <f ca="1">INDIRECT(ADDRESS($C777,E$5,,,Table!$A$1))</f>
        <v>#VALUE!</v>
      </c>
      <c r="F777" t="e">
        <f ca="1">INDIRECT(ADDRESS($C777,F$5,,,Table!$A$1))</f>
        <v>#VALUE!</v>
      </c>
      <c r="G777" t="e">
        <f ca="1">INDIRECT(ADDRESS($C777,G$5,,,Table!$A$1))</f>
        <v>#VALUE!</v>
      </c>
      <c r="H777" t="e">
        <f ca="1">INDIRECT(ADDRESS($C777,H$5,,,Table!$A$1))</f>
        <v>#VALUE!</v>
      </c>
      <c r="J777" t="str">
        <f>IF(OR(I777=Dev!$CU$46, I777=Dev!$CU$47, I777=Dev!$CU$48, I777=Dev!$CU$49, I777=Dev!$CU$50, I777=Dev!$CU$51, I777=Dev!$CU$52, I777=Dev!$CU$53, I777=Dev!$CR$48, I777=Dev!$CR$49),$C$3,                                                                  IF(OR(I777=Dev!$CU$54, I777=Dev!$CU$55, I777=Dev!$CU$56, I777=Dev!$CU$57, I777=Dev!$CU$58, I777=Dev!$CU$59, I777=Dev!$CS$48), $D$3,""))</f>
        <v/>
      </c>
      <c r="K777" t="e">
        <f ca="1">CONCATENATE(E777,Names!$P$3,I777)</f>
        <v>#VALUE!</v>
      </c>
      <c r="M777" t="e">
        <f ca="1">INDIRECT(ADDRESS($C777,M$5,,,Table!$A$1))</f>
        <v>#VALUE!</v>
      </c>
      <c r="O777" t="str">
        <f t="shared" si="330"/>
        <v/>
      </c>
      <c r="Q777" t="str">
        <f t="shared" si="331"/>
        <v/>
      </c>
      <c r="S777" t="str">
        <f ca="1">IFERROR(VLOOKUP(M777,Racks!$H$4:$M$30,Racks!$I$2),"")</f>
        <v/>
      </c>
      <c r="T777" t="str">
        <f ca="1">IFERROR(VLOOKUP(M777,Racks!$H$4:$M$30,Racks!$K$2),"")</f>
        <v/>
      </c>
      <c r="U777" t="str">
        <f t="shared" si="332"/>
        <v/>
      </c>
      <c r="V777" t="str">
        <f>CONCATENATE(Names!$C$17,Names!$N$3,U777)</f>
        <v>PRLTCB-</v>
      </c>
      <c r="Y777" t="str">
        <f>IF(OR(W777=Dev!$GJ$82, W777=Dev!$GJ$83, W777=Dev!$GJ$84, W777=Dev!$GJ$85, W777=Dev!$GJ$86, W777=Dev!$GJ$87, W777=Dev!$GJ$88, W777=Dev!$GJ$89, W777=Dev!$GG$82, W777=Dev!$GG$83, W777=Dev!$GG$84, W777=Dev!$GG$85, W777=Dev!$GG$86),Names!$C$10,                   IF(OR(W777=Dev!$GJ$90, W777=Dev!$GJ$91, W777=Dev!$GJ$92, W777=Dev!$GJ$93, W777=Dev!$GJ$94, W777=Dev!$GJ$95, W777=Dev!$GJ$96, W777=Dev!$GJ$97, W777=Dev!$GH$82), Names!$C$11,""))</f>
        <v/>
      </c>
      <c r="Z777" t="str">
        <f ca="1">IFERROR(VLOOKUP(M777,Racks!$H$4:$M$30,6),"")</f>
        <v/>
      </c>
      <c r="AA777" t="str">
        <f>IF(R777="","",CONCATENATE(S777,Names!$H$3,T777,Names!$J$3,Names!$K$3,Names!$L$3,V777))</f>
        <v/>
      </c>
      <c r="AB777" t="str">
        <f>IF(R777="","",CONCATENATE(V777,Names!$P$3,W777))</f>
        <v/>
      </c>
      <c r="AD777" t="str">
        <f t="shared" si="333"/>
        <v>CREATE</v>
      </c>
      <c r="AF777" t="str">
        <f t="shared" si="341"/>
        <v>??</v>
      </c>
      <c r="AH777" t="e">
        <f t="shared" ca="1" si="342"/>
        <v>#VALUE!</v>
      </c>
      <c r="AI777" t="str">
        <f t="shared" si="334"/>
        <v>AT</v>
      </c>
      <c r="AK777" t="str">
        <f t="shared" si="343"/>
        <v>??</v>
      </c>
      <c r="AM777" t="e">
        <f t="shared" ca="1" si="344"/>
        <v>#VALUE!</v>
      </c>
      <c r="AN777" t="str">
        <f t="shared" si="345"/>
        <v/>
      </c>
      <c r="AO777" t="str">
        <f t="shared" si="335"/>
        <v>KG</v>
      </c>
      <c r="AP777" t="str">
        <f t="shared" ca="1" si="346"/>
        <v/>
      </c>
      <c r="AQ777" t="str">
        <f t="shared" si="347"/>
        <v>??</v>
      </c>
      <c r="AS777" t="str">
        <f t="shared" si="348"/>
        <v/>
      </c>
      <c r="AT777" t="e">
        <f t="shared" ca="1" si="349"/>
        <v>#VALUE!</v>
      </c>
      <c r="AU777">
        <f t="shared" si="336"/>
        <v>5</v>
      </c>
      <c r="AV777" t="str">
        <f t="shared" si="350"/>
        <v>??</v>
      </c>
      <c r="AX777" t="str">
        <f t="shared" si="337"/>
        <v>staffanekstrom</v>
      </c>
      <c r="AY777" t="str">
        <f t="shared" si="338"/>
        <v>INSERTED</v>
      </c>
      <c r="AZ777" t="str">
        <f t="shared" si="339"/>
        <v/>
      </c>
      <c r="BD777" t="str">
        <f t="shared" si="340"/>
        <v>YES</v>
      </c>
      <c r="BF777" t="e">
        <f t="shared" ca="1" si="351"/>
        <v>#VALUE!</v>
      </c>
    </row>
    <row r="778" spans="1:58">
      <c r="A778">
        <v>772</v>
      </c>
      <c r="D778" s="1" t="e">
        <f ca="1">INDIRECT(ADDRESS($C778,D$5,,,Table!$A$1))</f>
        <v>#VALUE!</v>
      </c>
      <c r="E778" t="e">
        <f ca="1">INDIRECT(ADDRESS($C778,E$5,,,Table!$A$1))</f>
        <v>#VALUE!</v>
      </c>
      <c r="F778" t="e">
        <f ca="1">INDIRECT(ADDRESS($C778,F$5,,,Table!$A$1))</f>
        <v>#VALUE!</v>
      </c>
      <c r="G778" t="e">
        <f ca="1">INDIRECT(ADDRESS($C778,G$5,,,Table!$A$1))</f>
        <v>#VALUE!</v>
      </c>
      <c r="H778" t="e">
        <f ca="1">INDIRECT(ADDRESS($C778,H$5,,,Table!$A$1))</f>
        <v>#VALUE!</v>
      </c>
      <c r="J778" t="str">
        <f>IF(OR(I778=Dev!$CU$46, I778=Dev!$CU$47, I778=Dev!$CU$48, I778=Dev!$CU$49, I778=Dev!$CU$50, I778=Dev!$CU$51, I778=Dev!$CU$52, I778=Dev!$CU$53, I778=Dev!$CR$48, I778=Dev!$CR$49),$C$3,                                                                  IF(OR(I778=Dev!$CU$54, I778=Dev!$CU$55, I778=Dev!$CU$56, I778=Dev!$CU$57, I778=Dev!$CU$58, I778=Dev!$CU$59, I778=Dev!$CS$48), $D$3,""))</f>
        <v/>
      </c>
      <c r="K778" t="e">
        <f ca="1">CONCATENATE(E778,Names!$P$3,I778)</f>
        <v>#VALUE!</v>
      </c>
      <c r="M778" t="e">
        <f ca="1">INDIRECT(ADDRESS($C778,M$5,,,Table!$A$1))</f>
        <v>#VALUE!</v>
      </c>
      <c r="O778" t="str">
        <f t="shared" si="330"/>
        <v/>
      </c>
      <c r="Q778" t="str">
        <f t="shared" si="331"/>
        <v/>
      </c>
      <c r="S778" t="str">
        <f ca="1">IFERROR(VLOOKUP(M778,Racks!$H$4:$M$30,Racks!$I$2),"")</f>
        <v/>
      </c>
      <c r="T778" t="str">
        <f ca="1">IFERROR(VLOOKUP(M778,Racks!$H$4:$M$30,Racks!$K$2),"")</f>
        <v/>
      </c>
      <c r="U778" t="str">
        <f t="shared" si="332"/>
        <v/>
      </c>
      <c r="V778" t="str">
        <f>CONCATENATE(Names!$C$17,Names!$N$3,U778)</f>
        <v>PRLTCB-</v>
      </c>
      <c r="Y778" t="str">
        <f>IF(OR(W778=Dev!$GJ$82, W778=Dev!$GJ$83, W778=Dev!$GJ$84, W778=Dev!$GJ$85, W778=Dev!$GJ$86, W778=Dev!$GJ$87, W778=Dev!$GJ$88, W778=Dev!$GJ$89, W778=Dev!$GG$82, W778=Dev!$GG$83, W778=Dev!$GG$84, W778=Dev!$GG$85, W778=Dev!$GG$86),Names!$C$10,                   IF(OR(W778=Dev!$GJ$90, W778=Dev!$GJ$91, W778=Dev!$GJ$92, W778=Dev!$GJ$93, W778=Dev!$GJ$94, W778=Dev!$GJ$95, W778=Dev!$GJ$96, W778=Dev!$GJ$97, W778=Dev!$GH$82), Names!$C$11,""))</f>
        <v/>
      </c>
      <c r="Z778" t="str">
        <f ca="1">IFERROR(VLOOKUP(M778,Racks!$H$4:$M$30,6),"")</f>
        <v/>
      </c>
      <c r="AA778" t="str">
        <f>IF(R778="","",CONCATENATE(S778,Names!$H$3,T778,Names!$J$3,Names!$K$3,Names!$L$3,V778))</f>
        <v/>
      </c>
      <c r="AB778" t="str">
        <f>IF(R778="","",CONCATENATE(V778,Names!$P$3,W778))</f>
        <v/>
      </c>
      <c r="AD778" t="str">
        <f t="shared" si="333"/>
        <v>CREATE</v>
      </c>
      <c r="AF778" t="str">
        <f t="shared" si="341"/>
        <v>??</v>
      </c>
      <c r="AH778" t="e">
        <f t="shared" ca="1" si="342"/>
        <v>#VALUE!</v>
      </c>
      <c r="AI778" t="str">
        <f t="shared" si="334"/>
        <v>AT</v>
      </c>
      <c r="AK778" t="str">
        <f t="shared" si="343"/>
        <v>??</v>
      </c>
      <c r="AM778" t="e">
        <f t="shared" ca="1" si="344"/>
        <v>#VALUE!</v>
      </c>
      <c r="AN778" t="str">
        <f t="shared" si="345"/>
        <v/>
      </c>
      <c r="AO778" t="str">
        <f t="shared" si="335"/>
        <v>KG</v>
      </c>
      <c r="AP778" t="str">
        <f t="shared" ca="1" si="346"/>
        <v/>
      </c>
      <c r="AQ778" t="str">
        <f t="shared" si="347"/>
        <v>??</v>
      </c>
      <c r="AS778" t="str">
        <f t="shared" si="348"/>
        <v/>
      </c>
      <c r="AT778" t="e">
        <f t="shared" ca="1" si="349"/>
        <v>#VALUE!</v>
      </c>
      <c r="AU778">
        <f t="shared" si="336"/>
        <v>5</v>
      </c>
      <c r="AV778" t="str">
        <f t="shared" si="350"/>
        <v>??</v>
      </c>
      <c r="AX778" t="str">
        <f t="shared" si="337"/>
        <v>staffanekstrom</v>
      </c>
      <c r="AY778" t="str">
        <f t="shared" si="338"/>
        <v>INSERTED</v>
      </c>
      <c r="AZ778" t="str">
        <f t="shared" si="339"/>
        <v/>
      </c>
      <c r="BD778" t="str">
        <f t="shared" si="340"/>
        <v>YES</v>
      </c>
      <c r="BF778" t="e">
        <f t="shared" ca="1" si="351"/>
        <v>#VALUE!</v>
      </c>
    </row>
    <row r="779" spans="1:58">
      <c r="A779">
        <v>773</v>
      </c>
      <c r="D779" s="1" t="e">
        <f ca="1">INDIRECT(ADDRESS($C779,D$5,,,Table!$A$1))</f>
        <v>#VALUE!</v>
      </c>
      <c r="E779" t="e">
        <f ca="1">INDIRECT(ADDRESS($C779,E$5,,,Table!$A$1))</f>
        <v>#VALUE!</v>
      </c>
      <c r="F779" t="e">
        <f ca="1">INDIRECT(ADDRESS($C779,F$5,,,Table!$A$1))</f>
        <v>#VALUE!</v>
      </c>
      <c r="G779" t="e">
        <f ca="1">INDIRECT(ADDRESS($C779,G$5,,,Table!$A$1))</f>
        <v>#VALUE!</v>
      </c>
      <c r="H779" t="e">
        <f ca="1">INDIRECT(ADDRESS($C779,H$5,,,Table!$A$1))</f>
        <v>#VALUE!</v>
      </c>
      <c r="J779" t="str">
        <f>IF(OR(I779=Dev!$CU$46, I779=Dev!$CU$47, I779=Dev!$CU$48, I779=Dev!$CU$49, I779=Dev!$CU$50, I779=Dev!$CU$51, I779=Dev!$CU$52, I779=Dev!$CU$53, I779=Dev!$CR$48, I779=Dev!$CR$49),$C$3,                                                                  IF(OR(I779=Dev!$CU$54, I779=Dev!$CU$55, I779=Dev!$CU$56, I779=Dev!$CU$57, I779=Dev!$CU$58, I779=Dev!$CU$59, I779=Dev!$CS$48), $D$3,""))</f>
        <v/>
      </c>
      <c r="K779" t="e">
        <f ca="1">CONCATENATE(E779,Names!$P$3,I779)</f>
        <v>#VALUE!</v>
      </c>
      <c r="M779" t="e">
        <f ca="1">INDIRECT(ADDRESS($C779,M$5,,,Table!$A$1))</f>
        <v>#VALUE!</v>
      </c>
      <c r="O779" t="str">
        <f t="shared" ref="O779:O842" si="352">IF(J779=Y779,"",-1)</f>
        <v/>
      </c>
      <c r="Q779" t="str">
        <f t="shared" si="331"/>
        <v/>
      </c>
      <c r="S779" t="str">
        <f ca="1">IFERROR(VLOOKUP(M779,Racks!$H$4:$M$30,Racks!$I$2),"")</f>
        <v/>
      </c>
      <c r="T779" t="str">
        <f ca="1">IFERROR(VLOOKUP(M779,Racks!$H$4:$M$30,Racks!$K$2),"")</f>
        <v/>
      </c>
      <c r="U779" t="str">
        <f t="shared" si="332"/>
        <v/>
      </c>
      <c r="V779" t="str">
        <f>CONCATENATE(Names!$C$17,Names!$N$3,U779)</f>
        <v>PRLTCB-</v>
      </c>
      <c r="Y779" t="str">
        <f>IF(OR(W779=Dev!$GJ$82, W779=Dev!$GJ$83, W779=Dev!$GJ$84, W779=Dev!$GJ$85, W779=Dev!$GJ$86, W779=Dev!$GJ$87, W779=Dev!$GJ$88, W779=Dev!$GJ$89, W779=Dev!$GG$82, W779=Dev!$GG$83, W779=Dev!$GG$84, W779=Dev!$GG$85, W779=Dev!$GG$86),Names!$C$10,                   IF(OR(W779=Dev!$GJ$90, W779=Dev!$GJ$91, W779=Dev!$GJ$92, W779=Dev!$GJ$93, W779=Dev!$GJ$94, W779=Dev!$GJ$95, W779=Dev!$GJ$96, W779=Dev!$GJ$97, W779=Dev!$GH$82), Names!$C$11,""))</f>
        <v/>
      </c>
      <c r="Z779" t="str">
        <f ca="1">IFERROR(VLOOKUP(M779,Racks!$H$4:$M$30,6),"")</f>
        <v/>
      </c>
      <c r="AA779" t="str">
        <f>IF(R779="","",CONCATENATE(S779,Names!$H$3,T779,Names!$J$3,Names!$K$3,Names!$L$3,V779))</f>
        <v/>
      </c>
      <c r="AB779" t="str">
        <f>IF(R779="","",CONCATENATE(V779,Names!$P$3,W779))</f>
        <v/>
      </c>
      <c r="AD779" t="str">
        <f t="shared" si="333"/>
        <v>CREATE</v>
      </c>
      <c r="AF779" t="str">
        <f t="shared" si="341"/>
        <v>??</v>
      </c>
      <c r="AH779" t="e">
        <f t="shared" ca="1" si="342"/>
        <v>#VALUE!</v>
      </c>
      <c r="AI779" t="str">
        <f t="shared" si="334"/>
        <v>AT</v>
      </c>
      <c r="AK779" t="str">
        <f t="shared" si="343"/>
        <v>??</v>
      </c>
      <c r="AM779" t="e">
        <f t="shared" ca="1" si="344"/>
        <v>#VALUE!</v>
      </c>
      <c r="AN779" t="str">
        <f t="shared" si="345"/>
        <v/>
      </c>
      <c r="AO779" t="str">
        <f t="shared" si="335"/>
        <v>KG</v>
      </c>
      <c r="AP779" t="str">
        <f t="shared" ca="1" si="346"/>
        <v/>
      </c>
      <c r="AQ779" t="str">
        <f t="shared" si="347"/>
        <v>??</v>
      </c>
      <c r="AS779" t="str">
        <f t="shared" si="348"/>
        <v/>
      </c>
      <c r="AT779" t="e">
        <f t="shared" ca="1" si="349"/>
        <v>#VALUE!</v>
      </c>
      <c r="AU779">
        <f t="shared" si="336"/>
        <v>5</v>
      </c>
      <c r="AV779" t="str">
        <f t="shared" si="350"/>
        <v>??</v>
      </c>
      <c r="AX779" t="str">
        <f t="shared" si="337"/>
        <v>staffanekstrom</v>
      </c>
      <c r="AY779" t="str">
        <f t="shared" si="338"/>
        <v>INSERTED</v>
      </c>
      <c r="AZ779" t="str">
        <f t="shared" si="339"/>
        <v/>
      </c>
      <c r="BD779" t="str">
        <f t="shared" si="340"/>
        <v>YES</v>
      </c>
      <c r="BF779" t="e">
        <f t="shared" ca="1" si="351"/>
        <v>#VALUE!</v>
      </c>
    </row>
    <row r="780" spans="1:58">
      <c r="A780">
        <v>774</v>
      </c>
      <c r="D780" s="1" t="e">
        <f ca="1">INDIRECT(ADDRESS($C780,D$5,,,Table!$A$1))</f>
        <v>#VALUE!</v>
      </c>
      <c r="E780" t="e">
        <f ca="1">INDIRECT(ADDRESS($C780,E$5,,,Table!$A$1))</f>
        <v>#VALUE!</v>
      </c>
      <c r="F780" t="e">
        <f ca="1">INDIRECT(ADDRESS($C780,F$5,,,Table!$A$1))</f>
        <v>#VALUE!</v>
      </c>
      <c r="G780" t="e">
        <f ca="1">INDIRECT(ADDRESS($C780,G$5,,,Table!$A$1))</f>
        <v>#VALUE!</v>
      </c>
      <c r="H780" t="e">
        <f ca="1">INDIRECT(ADDRESS($C780,H$5,,,Table!$A$1))</f>
        <v>#VALUE!</v>
      </c>
      <c r="J780" t="str">
        <f>IF(OR(I780=Dev!$CU$46, I780=Dev!$CU$47, I780=Dev!$CU$48, I780=Dev!$CU$49, I780=Dev!$CU$50, I780=Dev!$CU$51, I780=Dev!$CU$52, I780=Dev!$CU$53, I780=Dev!$CR$48, I780=Dev!$CR$49),$C$3,                                                                  IF(OR(I780=Dev!$CU$54, I780=Dev!$CU$55, I780=Dev!$CU$56, I780=Dev!$CU$57, I780=Dev!$CU$58, I780=Dev!$CU$59, I780=Dev!$CS$48), $D$3,""))</f>
        <v/>
      </c>
      <c r="K780" t="e">
        <f ca="1">CONCATENATE(E780,Names!$P$3,I780)</f>
        <v>#VALUE!</v>
      </c>
      <c r="M780" t="e">
        <f ca="1">INDIRECT(ADDRESS($C780,M$5,,,Table!$A$1))</f>
        <v>#VALUE!</v>
      </c>
      <c r="O780" t="str">
        <f t="shared" si="352"/>
        <v/>
      </c>
      <c r="Q780" t="str">
        <f t="shared" si="331"/>
        <v/>
      </c>
      <c r="S780" t="str">
        <f ca="1">IFERROR(VLOOKUP(M780,Racks!$H$4:$M$30,Racks!$I$2),"")</f>
        <v/>
      </c>
      <c r="T780" t="str">
        <f ca="1">IFERROR(VLOOKUP(M780,Racks!$H$4:$M$30,Racks!$K$2),"")</f>
        <v/>
      </c>
      <c r="U780" t="str">
        <f t="shared" si="332"/>
        <v/>
      </c>
      <c r="V780" t="str">
        <f>CONCATENATE(Names!$C$17,Names!$N$3,U780)</f>
        <v>PRLTCB-</v>
      </c>
      <c r="Y780" t="str">
        <f>IF(OR(W780=Dev!$GJ$82, W780=Dev!$GJ$83, W780=Dev!$GJ$84, W780=Dev!$GJ$85, W780=Dev!$GJ$86, W780=Dev!$GJ$87, W780=Dev!$GJ$88, W780=Dev!$GJ$89, W780=Dev!$GG$82, W780=Dev!$GG$83, W780=Dev!$GG$84, W780=Dev!$GG$85, W780=Dev!$GG$86),Names!$C$10,                   IF(OR(W780=Dev!$GJ$90, W780=Dev!$GJ$91, W780=Dev!$GJ$92, W780=Dev!$GJ$93, W780=Dev!$GJ$94, W780=Dev!$GJ$95, W780=Dev!$GJ$96, W780=Dev!$GJ$97, W780=Dev!$GH$82), Names!$C$11,""))</f>
        <v/>
      </c>
      <c r="Z780" t="str">
        <f ca="1">IFERROR(VLOOKUP(M780,Racks!$H$4:$M$30,6),"")</f>
        <v/>
      </c>
      <c r="AA780" t="str">
        <f>IF(R780="","",CONCATENATE(S780,Names!$H$3,T780,Names!$J$3,Names!$K$3,Names!$L$3,V780))</f>
        <v/>
      </c>
      <c r="AB780" t="str">
        <f>IF(R780="","",CONCATENATE(V780,Names!$P$3,W780))</f>
        <v/>
      </c>
      <c r="AD780" t="str">
        <f t="shared" si="333"/>
        <v>CREATE</v>
      </c>
      <c r="AF780" t="str">
        <f t="shared" si="341"/>
        <v>??</v>
      </c>
      <c r="AH780" t="e">
        <f t="shared" ca="1" si="342"/>
        <v>#VALUE!</v>
      </c>
      <c r="AI780" t="str">
        <f t="shared" si="334"/>
        <v>AT</v>
      </c>
      <c r="AK780" t="str">
        <f t="shared" si="343"/>
        <v>??</v>
      </c>
      <c r="AM780" t="e">
        <f t="shared" ca="1" si="344"/>
        <v>#VALUE!</v>
      </c>
      <c r="AN780" t="str">
        <f t="shared" si="345"/>
        <v/>
      </c>
      <c r="AO780" t="str">
        <f t="shared" si="335"/>
        <v>KG</v>
      </c>
      <c r="AP780" t="str">
        <f t="shared" ca="1" si="346"/>
        <v/>
      </c>
      <c r="AQ780" t="str">
        <f t="shared" si="347"/>
        <v>??</v>
      </c>
      <c r="AS780" t="str">
        <f t="shared" si="348"/>
        <v/>
      </c>
      <c r="AT780" t="e">
        <f t="shared" ca="1" si="349"/>
        <v>#VALUE!</v>
      </c>
      <c r="AU780">
        <f t="shared" si="336"/>
        <v>5</v>
      </c>
      <c r="AV780" t="str">
        <f t="shared" si="350"/>
        <v>??</v>
      </c>
      <c r="AX780" t="str">
        <f t="shared" si="337"/>
        <v>staffanekstrom</v>
      </c>
      <c r="AY780" t="str">
        <f t="shared" si="338"/>
        <v>INSERTED</v>
      </c>
      <c r="AZ780" t="str">
        <f t="shared" si="339"/>
        <v/>
      </c>
      <c r="BD780" t="str">
        <f t="shared" si="340"/>
        <v>YES</v>
      </c>
      <c r="BF780" t="e">
        <f t="shared" ca="1" si="351"/>
        <v>#VALUE!</v>
      </c>
    </row>
    <row r="781" spans="1:58">
      <c r="A781">
        <v>775</v>
      </c>
      <c r="D781" s="1" t="e">
        <f ca="1">INDIRECT(ADDRESS($C781,D$5,,,Table!$A$1))</f>
        <v>#VALUE!</v>
      </c>
      <c r="E781" t="e">
        <f ca="1">INDIRECT(ADDRESS($C781,E$5,,,Table!$A$1))</f>
        <v>#VALUE!</v>
      </c>
      <c r="F781" t="e">
        <f ca="1">INDIRECT(ADDRESS($C781,F$5,,,Table!$A$1))</f>
        <v>#VALUE!</v>
      </c>
      <c r="G781" t="e">
        <f ca="1">INDIRECT(ADDRESS($C781,G$5,,,Table!$A$1))</f>
        <v>#VALUE!</v>
      </c>
      <c r="H781" t="e">
        <f ca="1">INDIRECT(ADDRESS($C781,H$5,,,Table!$A$1))</f>
        <v>#VALUE!</v>
      </c>
      <c r="J781" t="str">
        <f>IF(OR(I781=Dev!$CU$46, I781=Dev!$CU$47, I781=Dev!$CU$48, I781=Dev!$CU$49, I781=Dev!$CU$50, I781=Dev!$CU$51, I781=Dev!$CU$52, I781=Dev!$CU$53, I781=Dev!$CR$48, I781=Dev!$CR$49),$C$3,                                                                  IF(OR(I781=Dev!$CU$54, I781=Dev!$CU$55, I781=Dev!$CU$56, I781=Dev!$CU$57, I781=Dev!$CU$58, I781=Dev!$CU$59, I781=Dev!$CS$48), $D$3,""))</f>
        <v/>
      </c>
      <c r="K781" t="e">
        <f ca="1">CONCATENATE(E781,Names!$P$3,I781)</f>
        <v>#VALUE!</v>
      </c>
      <c r="M781" t="e">
        <f ca="1">INDIRECT(ADDRESS($C781,M$5,,,Table!$A$1))</f>
        <v>#VALUE!</v>
      </c>
      <c r="O781" t="str">
        <f t="shared" si="352"/>
        <v/>
      </c>
      <c r="Q781" t="str">
        <f t="shared" si="331"/>
        <v/>
      </c>
      <c r="S781" t="str">
        <f ca="1">IFERROR(VLOOKUP(M781,Racks!$H$4:$M$30,Racks!$I$2),"")</f>
        <v/>
      </c>
      <c r="T781" t="str">
        <f ca="1">IFERROR(VLOOKUP(M781,Racks!$H$4:$M$30,Racks!$K$2),"")</f>
        <v/>
      </c>
      <c r="U781" t="str">
        <f t="shared" si="332"/>
        <v/>
      </c>
      <c r="V781" t="str">
        <f>CONCATENATE(Names!$C$17,Names!$N$3,U781)</f>
        <v>PRLTCB-</v>
      </c>
      <c r="Y781" t="str">
        <f>IF(OR(W781=Dev!$GJ$82, W781=Dev!$GJ$83, W781=Dev!$GJ$84, W781=Dev!$GJ$85, W781=Dev!$GJ$86, W781=Dev!$GJ$87, W781=Dev!$GJ$88, W781=Dev!$GJ$89, W781=Dev!$GG$82, W781=Dev!$GG$83, W781=Dev!$GG$84, W781=Dev!$GG$85, W781=Dev!$GG$86),Names!$C$10,                   IF(OR(W781=Dev!$GJ$90, W781=Dev!$GJ$91, W781=Dev!$GJ$92, W781=Dev!$GJ$93, W781=Dev!$GJ$94, W781=Dev!$GJ$95, W781=Dev!$GJ$96, W781=Dev!$GJ$97, W781=Dev!$GH$82), Names!$C$11,""))</f>
        <v/>
      </c>
      <c r="Z781" t="str">
        <f ca="1">IFERROR(VLOOKUP(M781,Racks!$H$4:$M$30,6),"")</f>
        <v/>
      </c>
      <c r="AA781" t="str">
        <f>IF(R781="","",CONCATENATE(S781,Names!$H$3,T781,Names!$J$3,Names!$K$3,Names!$L$3,V781))</f>
        <v/>
      </c>
      <c r="AB781" t="str">
        <f>IF(R781="","",CONCATENATE(V781,Names!$P$3,W781))</f>
        <v/>
      </c>
      <c r="AD781" t="str">
        <f t="shared" si="333"/>
        <v>CREATE</v>
      </c>
      <c r="AF781" t="str">
        <f t="shared" si="341"/>
        <v>??</v>
      </c>
      <c r="AH781" t="e">
        <f t="shared" ca="1" si="342"/>
        <v>#VALUE!</v>
      </c>
      <c r="AI781" t="str">
        <f t="shared" si="334"/>
        <v>AT</v>
      </c>
      <c r="AK781" t="str">
        <f t="shared" si="343"/>
        <v>??</v>
      </c>
      <c r="AM781" t="e">
        <f t="shared" ca="1" si="344"/>
        <v>#VALUE!</v>
      </c>
      <c r="AN781" t="str">
        <f t="shared" si="345"/>
        <v/>
      </c>
      <c r="AO781" t="str">
        <f t="shared" si="335"/>
        <v>KG</v>
      </c>
      <c r="AP781" t="str">
        <f t="shared" ca="1" si="346"/>
        <v/>
      </c>
      <c r="AQ781" t="str">
        <f t="shared" si="347"/>
        <v>??</v>
      </c>
      <c r="AS781" t="str">
        <f t="shared" si="348"/>
        <v/>
      </c>
      <c r="AT781" t="e">
        <f t="shared" ca="1" si="349"/>
        <v>#VALUE!</v>
      </c>
      <c r="AU781">
        <f t="shared" si="336"/>
        <v>5</v>
      </c>
      <c r="AV781" t="str">
        <f t="shared" si="350"/>
        <v>??</v>
      </c>
      <c r="AX781" t="str">
        <f t="shared" si="337"/>
        <v>staffanekstrom</v>
      </c>
      <c r="AY781" t="str">
        <f t="shared" si="338"/>
        <v>INSERTED</v>
      </c>
      <c r="AZ781" t="str">
        <f t="shared" si="339"/>
        <v/>
      </c>
      <c r="BD781" t="str">
        <f t="shared" si="340"/>
        <v>YES</v>
      </c>
      <c r="BF781" t="e">
        <f t="shared" ca="1" si="351"/>
        <v>#VALUE!</v>
      </c>
    </row>
    <row r="782" spans="1:58">
      <c r="A782">
        <v>776</v>
      </c>
      <c r="D782" s="1" t="e">
        <f ca="1">INDIRECT(ADDRESS($C782,D$5,,,Table!$A$1))</f>
        <v>#VALUE!</v>
      </c>
      <c r="E782" t="e">
        <f ca="1">INDIRECT(ADDRESS($C782,E$5,,,Table!$A$1))</f>
        <v>#VALUE!</v>
      </c>
      <c r="F782" t="e">
        <f ca="1">INDIRECT(ADDRESS($C782,F$5,,,Table!$A$1))</f>
        <v>#VALUE!</v>
      </c>
      <c r="G782" t="e">
        <f ca="1">INDIRECT(ADDRESS($C782,G$5,,,Table!$A$1))</f>
        <v>#VALUE!</v>
      </c>
      <c r="H782" t="e">
        <f ca="1">INDIRECT(ADDRESS($C782,H$5,,,Table!$A$1))</f>
        <v>#VALUE!</v>
      </c>
      <c r="J782" t="str">
        <f>IF(OR(I782=Dev!$CU$46, I782=Dev!$CU$47, I782=Dev!$CU$48, I782=Dev!$CU$49, I782=Dev!$CU$50, I782=Dev!$CU$51, I782=Dev!$CU$52, I782=Dev!$CU$53, I782=Dev!$CR$48, I782=Dev!$CR$49),$C$3,                                                                  IF(OR(I782=Dev!$CU$54, I782=Dev!$CU$55, I782=Dev!$CU$56, I782=Dev!$CU$57, I782=Dev!$CU$58, I782=Dev!$CU$59, I782=Dev!$CS$48), $D$3,""))</f>
        <v/>
      </c>
      <c r="K782" t="e">
        <f ca="1">CONCATENATE(E782,Names!$P$3,I782)</f>
        <v>#VALUE!</v>
      </c>
      <c r="M782" t="e">
        <f ca="1">INDIRECT(ADDRESS($C782,M$5,,,Table!$A$1))</f>
        <v>#VALUE!</v>
      </c>
      <c r="O782" t="str">
        <f t="shared" si="352"/>
        <v/>
      </c>
      <c r="Q782" t="str">
        <f t="shared" si="331"/>
        <v/>
      </c>
      <c r="S782" t="str">
        <f ca="1">IFERROR(VLOOKUP(M782,Racks!$H$4:$M$30,Racks!$I$2),"")</f>
        <v/>
      </c>
      <c r="T782" t="str">
        <f ca="1">IFERROR(VLOOKUP(M782,Racks!$H$4:$M$30,Racks!$K$2),"")</f>
        <v/>
      </c>
      <c r="U782" t="str">
        <f t="shared" si="332"/>
        <v/>
      </c>
      <c r="V782" t="str">
        <f>CONCATENATE(Names!$C$17,Names!$N$3,U782)</f>
        <v>PRLTCB-</v>
      </c>
      <c r="Y782" t="str">
        <f>IF(OR(W782=Dev!$GJ$82, W782=Dev!$GJ$83, W782=Dev!$GJ$84, W782=Dev!$GJ$85, W782=Dev!$GJ$86, W782=Dev!$GJ$87, W782=Dev!$GJ$88, W782=Dev!$GJ$89, W782=Dev!$GG$82, W782=Dev!$GG$83, W782=Dev!$GG$84, W782=Dev!$GG$85, W782=Dev!$GG$86),Names!$C$10,                   IF(OR(W782=Dev!$GJ$90, W782=Dev!$GJ$91, W782=Dev!$GJ$92, W782=Dev!$GJ$93, W782=Dev!$GJ$94, W782=Dev!$GJ$95, W782=Dev!$GJ$96, W782=Dev!$GJ$97, W782=Dev!$GH$82), Names!$C$11,""))</f>
        <v/>
      </c>
      <c r="Z782" t="str">
        <f ca="1">IFERROR(VLOOKUP(M782,Racks!$H$4:$M$30,6),"")</f>
        <v/>
      </c>
      <c r="AA782" t="str">
        <f>IF(R782="","",CONCATENATE(S782,Names!$H$3,T782,Names!$J$3,Names!$K$3,Names!$L$3,V782))</f>
        <v/>
      </c>
      <c r="AB782" t="str">
        <f>IF(R782="","",CONCATENATE(V782,Names!$P$3,W782))</f>
        <v/>
      </c>
      <c r="AD782" t="str">
        <f t="shared" si="333"/>
        <v>CREATE</v>
      </c>
      <c r="AF782" t="str">
        <f t="shared" si="341"/>
        <v>??</v>
      </c>
      <c r="AH782" t="e">
        <f t="shared" ca="1" si="342"/>
        <v>#VALUE!</v>
      </c>
      <c r="AI782" t="str">
        <f t="shared" si="334"/>
        <v>AT</v>
      </c>
      <c r="AK782" t="str">
        <f t="shared" si="343"/>
        <v>??</v>
      </c>
      <c r="AM782" t="e">
        <f t="shared" ca="1" si="344"/>
        <v>#VALUE!</v>
      </c>
      <c r="AN782" t="str">
        <f t="shared" si="345"/>
        <v/>
      </c>
      <c r="AO782" t="str">
        <f t="shared" si="335"/>
        <v>KG</v>
      </c>
      <c r="AP782" t="str">
        <f t="shared" ca="1" si="346"/>
        <v/>
      </c>
      <c r="AQ782" t="str">
        <f t="shared" si="347"/>
        <v>??</v>
      </c>
      <c r="AS782" t="str">
        <f t="shared" si="348"/>
        <v/>
      </c>
      <c r="AT782" t="e">
        <f t="shared" ca="1" si="349"/>
        <v>#VALUE!</v>
      </c>
      <c r="AU782">
        <f t="shared" si="336"/>
        <v>5</v>
      </c>
      <c r="AV782" t="str">
        <f t="shared" si="350"/>
        <v>??</v>
      </c>
      <c r="AX782" t="str">
        <f t="shared" si="337"/>
        <v>staffanekstrom</v>
      </c>
      <c r="AY782" t="str">
        <f t="shared" si="338"/>
        <v>INSERTED</v>
      </c>
      <c r="AZ782" t="str">
        <f t="shared" si="339"/>
        <v/>
      </c>
      <c r="BD782" t="str">
        <f t="shared" si="340"/>
        <v>YES</v>
      </c>
      <c r="BF782" t="e">
        <f t="shared" ca="1" si="351"/>
        <v>#VALUE!</v>
      </c>
    </row>
    <row r="783" spans="1:58">
      <c r="A783">
        <v>777</v>
      </c>
      <c r="D783" s="1" t="e">
        <f ca="1">INDIRECT(ADDRESS($C783,D$5,,,Table!$A$1))</f>
        <v>#VALUE!</v>
      </c>
      <c r="E783" t="e">
        <f ca="1">INDIRECT(ADDRESS($C783,E$5,,,Table!$A$1))</f>
        <v>#VALUE!</v>
      </c>
      <c r="F783" t="e">
        <f ca="1">INDIRECT(ADDRESS($C783,F$5,,,Table!$A$1))</f>
        <v>#VALUE!</v>
      </c>
      <c r="G783" t="e">
        <f ca="1">INDIRECT(ADDRESS($C783,G$5,,,Table!$A$1))</f>
        <v>#VALUE!</v>
      </c>
      <c r="H783" t="e">
        <f ca="1">INDIRECT(ADDRESS($C783,H$5,,,Table!$A$1))</f>
        <v>#VALUE!</v>
      </c>
      <c r="J783" t="str">
        <f>IF(OR(I783=Dev!$CU$46, I783=Dev!$CU$47, I783=Dev!$CU$48, I783=Dev!$CU$49, I783=Dev!$CU$50, I783=Dev!$CU$51, I783=Dev!$CU$52, I783=Dev!$CU$53, I783=Dev!$CR$48, I783=Dev!$CR$49),$C$3,                                                                  IF(OR(I783=Dev!$CU$54, I783=Dev!$CU$55, I783=Dev!$CU$56, I783=Dev!$CU$57, I783=Dev!$CU$58, I783=Dev!$CU$59, I783=Dev!$CS$48), $D$3,""))</f>
        <v/>
      </c>
      <c r="K783" t="e">
        <f ca="1">CONCATENATE(E783,Names!$P$3,I783)</f>
        <v>#VALUE!</v>
      </c>
      <c r="M783" t="e">
        <f ca="1">INDIRECT(ADDRESS($C783,M$5,,,Table!$A$1))</f>
        <v>#VALUE!</v>
      </c>
      <c r="O783" t="str">
        <f t="shared" si="352"/>
        <v/>
      </c>
      <c r="Q783" t="str">
        <f t="shared" si="331"/>
        <v/>
      </c>
      <c r="S783" t="str">
        <f ca="1">IFERROR(VLOOKUP(M783,Racks!$H$4:$M$30,Racks!$I$2),"")</f>
        <v/>
      </c>
      <c r="T783" t="str">
        <f ca="1">IFERROR(VLOOKUP(M783,Racks!$H$4:$M$30,Racks!$K$2),"")</f>
        <v/>
      </c>
      <c r="U783" t="str">
        <f t="shared" si="332"/>
        <v/>
      </c>
      <c r="V783" t="str">
        <f>CONCATENATE(Names!$C$17,Names!$N$3,U783)</f>
        <v>PRLTCB-</v>
      </c>
      <c r="Y783" t="str">
        <f>IF(OR(W783=Dev!$GJ$82, W783=Dev!$GJ$83, W783=Dev!$GJ$84, W783=Dev!$GJ$85, W783=Dev!$GJ$86, W783=Dev!$GJ$87, W783=Dev!$GJ$88, W783=Dev!$GJ$89, W783=Dev!$GG$82, W783=Dev!$GG$83, W783=Dev!$GG$84, W783=Dev!$GG$85, W783=Dev!$GG$86),Names!$C$10,                   IF(OR(W783=Dev!$GJ$90, W783=Dev!$GJ$91, W783=Dev!$GJ$92, W783=Dev!$GJ$93, W783=Dev!$GJ$94, W783=Dev!$GJ$95, W783=Dev!$GJ$96, W783=Dev!$GJ$97, W783=Dev!$GH$82), Names!$C$11,""))</f>
        <v/>
      </c>
      <c r="Z783" t="str">
        <f ca="1">IFERROR(VLOOKUP(M783,Racks!$H$4:$M$30,6),"")</f>
        <v/>
      </c>
      <c r="AA783" t="str">
        <f>IF(R783="","",CONCATENATE(S783,Names!$H$3,T783,Names!$J$3,Names!$K$3,Names!$L$3,V783))</f>
        <v/>
      </c>
      <c r="AB783" t="str">
        <f>IF(R783="","",CONCATENATE(V783,Names!$P$3,W783))</f>
        <v/>
      </c>
      <c r="AD783" t="str">
        <f t="shared" si="333"/>
        <v>CREATE</v>
      </c>
      <c r="AF783" t="str">
        <f t="shared" si="341"/>
        <v>??</v>
      </c>
      <c r="AH783" t="e">
        <f t="shared" ca="1" si="342"/>
        <v>#VALUE!</v>
      </c>
      <c r="AI783" t="str">
        <f t="shared" si="334"/>
        <v>AT</v>
      </c>
      <c r="AK783" t="str">
        <f t="shared" si="343"/>
        <v>??</v>
      </c>
      <c r="AM783" t="e">
        <f t="shared" ca="1" si="344"/>
        <v>#VALUE!</v>
      </c>
      <c r="AN783" t="str">
        <f t="shared" si="345"/>
        <v/>
      </c>
      <c r="AO783" t="str">
        <f t="shared" si="335"/>
        <v>KG</v>
      </c>
      <c r="AP783" t="str">
        <f t="shared" ca="1" si="346"/>
        <v/>
      </c>
      <c r="AQ783" t="str">
        <f t="shared" si="347"/>
        <v>??</v>
      </c>
      <c r="AS783" t="str">
        <f t="shared" si="348"/>
        <v/>
      </c>
      <c r="AT783" t="e">
        <f t="shared" ca="1" si="349"/>
        <v>#VALUE!</v>
      </c>
      <c r="AU783">
        <f t="shared" si="336"/>
        <v>5</v>
      </c>
      <c r="AV783" t="str">
        <f t="shared" si="350"/>
        <v>??</v>
      </c>
      <c r="AX783" t="str">
        <f t="shared" si="337"/>
        <v>staffanekstrom</v>
      </c>
      <c r="AY783" t="str">
        <f t="shared" si="338"/>
        <v>INSERTED</v>
      </c>
      <c r="AZ783" t="str">
        <f t="shared" si="339"/>
        <v/>
      </c>
      <c r="BD783" t="str">
        <f t="shared" si="340"/>
        <v>YES</v>
      </c>
      <c r="BF783" t="e">
        <f t="shared" ca="1" si="351"/>
        <v>#VALUE!</v>
      </c>
    </row>
    <row r="784" spans="1:58">
      <c r="A784">
        <v>778</v>
      </c>
      <c r="D784" s="1" t="e">
        <f ca="1">INDIRECT(ADDRESS($C784,D$5,,,Table!$A$1))</f>
        <v>#VALUE!</v>
      </c>
      <c r="E784" t="e">
        <f ca="1">INDIRECT(ADDRESS($C784,E$5,,,Table!$A$1))</f>
        <v>#VALUE!</v>
      </c>
      <c r="F784" t="e">
        <f ca="1">INDIRECT(ADDRESS($C784,F$5,,,Table!$A$1))</f>
        <v>#VALUE!</v>
      </c>
      <c r="G784" t="e">
        <f ca="1">INDIRECT(ADDRESS($C784,G$5,,,Table!$A$1))</f>
        <v>#VALUE!</v>
      </c>
      <c r="H784" t="e">
        <f ca="1">INDIRECT(ADDRESS($C784,H$5,,,Table!$A$1))</f>
        <v>#VALUE!</v>
      </c>
      <c r="J784" t="str">
        <f>IF(OR(I784=Dev!$CU$46, I784=Dev!$CU$47, I784=Dev!$CU$48, I784=Dev!$CU$49, I784=Dev!$CU$50, I784=Dev!$CU$51, I784=Dev!$CU$52, I784=Dev!$CU$53, I784=Dev!$CR$48, I784=Dev!$CR$49),$C$3,                                                                  IF(OR(I784=Dev!$CU$54, I784=Dev!$CU$55, I784=Dev!$CU$56, I784=Dev!$CU$57, I784=Dev!$CU$58, I784=Dev!$CU$59, I784=Dev!$CS$48), $D$3,""))</f>
        <v/>
      </c>
      <c r="K784" t="e">
        <f ca="1">CONCATENATE(E784,Names!$P$3,I784)</f>
        <v>#VALUE!</v>
      </c>
      <c r="M784" t="e">
        <f ca="1">INDIRECT(ADDRESS($C784,M$5,,,Table!$A$1))</f>
        <v>#VALUE!</v>
      </c>
      <c r="O784" t="str">
        <f t="shared" si="352"/>
        <v/>
      </c>
      <c r="Q784" t="str">
        <f t="shared" si="331"/>
        <v/>
      </c>
      <c r="S784" t="str">
        <f ca="1">IFERROR(VLOOKUP(M784,Racks!$H$4:$M$30,Racks!$I$2),"")</f>
        <v/>
      </c>
      <c r="T784" t="str">
        <f ca="1">IFERROR(VLOOKUP(M784,Racks!$H$4:$M$30,Racks!$K$2),"")</f>
        <v/>
      </c>
      <c r="U784" t="str">
        <f t="shared" si="332"/>
        <v/>
      </c>
      <c r="V784" t="str">
        <f>CONCATENATE(Names!$C$17,Names!$N$3,U784)</f>
        <v>PRLTCB-</v>
      </c>
      <c r="Y784" t="str">
        <f>IF(OR(W784=Dev!$GJ$82, W784=Dev!$GJ$83, W784=Dev!$GJ$84, W784=Dev!$GJ$85, W784=Dev!$GJ$86, W784=Dev!$GJ$87, W784=Dev!$GJ$88, W784=Dev!$GJ$89, W784=Dev!$GG$82, W784=Dev!$GG$83, W784=Dev!$GG$84, W784=Dev!$GG$85, W784=Dev!$GG$86),Names!$C$10,                   IF(OR(W784=Dev!$GJ$90, W784=Dev!$GJ$91, W784=Dev!$GJ$92, W784=Dev!$GJ$93, W784=Dev!$GJ$94, W784=Dev!$GJ$95, W784=Dev!$GJ$96, W784=Dev!$GJ$97, W784=Dev!$GH$82), Names!$C$11,""))</f>
        <v/>
      </c>
      <c r="Z784" t="str">
        <f ca="1">IFERROR(VLOOKUP(M784,Racks!$H$4:$M$30,6),"")</f>
        <v/>
      </c>
      <c r="AA784" t="str">
        <f>IF(R784="","",CONCATENATE(S784,Names!$H$3,T784,Names!$J$3,Names!$K$3,Names!$L$3,V784))</f>
        <v/>
      </c>
      <c r="AB784" t="str">
        <f>IF(R784="","",CONCATENATE(V784,Names!$P$3,W784))</f>
        <v/>
      </c>
      <c r="AD784" t="str">
        <f t="shared" si="333"/>
        <v>CREATE</v>
      </c>
      <c r="AF784" t="str">
        <f t="shared" si="341"/>
        <v>??</v>
      </c>
      <c r="AH784" t="e">
        <f t="shared" ca="1" si="342"/>
        <v>#VALUE!</v>
      </c>
      <c r="AI784" t="str">
        <f t="shared" si="334"/>
        <v>AT</v>
      </c>
      <c r="AK784" t="str">
        <f t="shared" si="343"/>
        <v>??</v>
      </c>
      <c r="AM784" t="e">
        <f t="shared" ca="1" si="344"/>
        <v>#VALUE!</v>
      </c>
      <c r="AN784" t="str">
        <f t="shared" si="345"/>
        <v/>
      </c>
      <c r="AO784" t="str">
        <f t="shared" si="335"/>
        <v>KG</v>
      </c>
      <c r="AP784" t="str">
        <f t="shared" ca="1" si="346"/>
        <v/>
      </c>
      <c r="AQ784" t="str">
        <f t="shared" si="347"/>
        <v>??</v>
      </c>
      <c r="AS784" t="str">
        <f t="shared" si="348"/>
        <v/>
      </c>
      <c r="AT784" t="e">
        <f t="shared" ca="1" si="349"/>
        <v>#VALUE!</v>
      </c>
      <c r="AU784">
        <f t="shared" si="336"/>
        <v>5</v>
      </c>
      <c r="AV784" t="str">
        <f t="shared" si="350"/>
        <v>??</v>
      </c>
      <c r="AX784" t="str">
        <f t="shared" si="337"/>
        <v>staffanekstrom</v>
      </c>
      <c r="AY784" t="str">
        <f t="shared" si="338"/>
        <v>INSERTED</v>
      </c>
      <c r="AZ784" t="str">
        <f t="shared" si="339"/>
        <v/>
      </c>
      <c r="BD784" t="str">
        <f t="shared" si="340"/>
        <v>YES</v>
      </c>
      <c r="BF784" t="e">
        <f t="shared" ca="1" si="351"/>
        <v>#VALUE!</v>
      </c>
    </row>
    <row r="785" spans="1:58">
      <c r="A785">
        <v>779</v>
      </c>
      <c r="D785" s="1" t="e">
        <f ca="1">INDIRECT(ADDRESS($C785,D$5,,,Table!$A$1))</f>
        <v>#VALUE!</v>
      </c>
      <c r="E785" t="e">
        <f ca="1">INDIRECT(ADDRESS($C785,E$5,,,Table!$A$1))</f>
        <v>#VALUE!</v>
      </c>
      <c r="F785" t="e">
        <f ca="1">INDIRECT(ADDRESS($C785,F$5,,,Table!$A$1))</f>
        <v>#VALUE!</v>
      </c>
      <c r="G785" t="e">
        <f ca="1">INDIRECT(ADDRESS($C785,G$5,,,Table!$A$1))</f>
        <v>#VALUE!</v>
      </c>
      <c r="H785" t="e">
        <f ca="1">INDIRECT(ADDRESS($C785,H$5,,,Table!$A$1))</f>
        <v>#VALUE!</v>
      </c>
      <c r="J785" t="str">
        <f>IF(OR(I785=Dev!$CU$46, I785=Dev!$CU$47, I785=Dev!$CU$48, I785=Dev!$CU$49, I785=Dev!$CU$50, I785=Dev!$CU$51, I785=Dev!$CU$52, I785=Dev!$CU$53, I785=Dev!$CR$48, I785=Dev!$CR$49),$C$3,                                                                  IF(OR(I785=Dev!$CU$54, I785=Dev!$CU$55, I785=Dev!$CU$56, I785=Dev!$CU$57, I785=Dev!$CU$58, I785=Dev!$CU$59, I785=Dev!$CS$48), $D$3,""))</f>
        <v/>
      </c>
      <c r="K785" t="e">
        <f ca="1">CONCATENATE(E785,Names!$P$3,I785)</f>
        <v>#VALUE!</v>
      </c>
      <c r="M785" t="e">
        <f ca="1">INDIRECT(ADDRESS($C785,M$5,,,Table!$A$1))</f>
        <v>#VALUE!</v>
      </c>
      <c r="O785" t="str">
        <f t="shared" si="352"/>
        <v/>
      </c>
      <c r="Q785" t="str">
        <f t="shared" si="331"/>
        <v/>
      </c>
      <c r="S785" t="str">
        <f ca="1">IFERROR(VLOOKUP(M785,Racks!$H$4:$M$30,Racks!$I$2),"")</f>
        <v/>
      </c>
      <c r="T785" t="str">
        <f ca="1">IFERROR(VLOOKUP(M785,Racks!$H$4:$M$30,Racks!$K$2),"")</f>
        <v/>
      </c>
      <c r="U785" t="str">
        <f t="shared" si="332"/>
        <v/>
      </c>
      <c r="V785" t="str">
        <f>CONCATENATE(Names!$C$17,Names!$N$3,U785)</f>
        <v>PRLTCB-</v>
      </c>
      <c r="Y785" t="str">
        <f>IF(OR(W785=Dev!$GJ$82, W785=Dev!$GJ$83, W785=Dev!$GJ$84, W785=Dev!$GJ$85, W785=Dev!$GJ$86, W785=Dev!$GJ$87, W785=Dev!$GJ$88, W785=Dev!$GJ$89, W785=Dev!$GG$82, W785=Dev!$GG$83, W785=Dev!$GG$84, W785=Dev!$GG$85, W785=Dev!$GG$86),Names!$C$10,                   IF(OR(W785=Dev!$GJ$90, W785=Dev!$GJ$91, W785=Dev!$GJ$92, W785=Dev!$GJ$93, W785=Dev!$GJ$94, W785=Dev!$GJ$95, W785=Dev!$GJ$96, W785=Dev!$GJ$97, W785=Dev!$GH$82), Names!$C$11,""))</f>
        <v/>
      </c>
      <c r="Z785" t="str">
        <f ca="1">IFERROR(VLOOKUP(M785,Racks!$H$4:$M$30,6),"")</f>
        <v/>
      </c>
      <c r="AA785" t="str">
        <f>IF(R785="","",CONCATENATE(S785,Names!$H$3,T785,Names!$J$3,Names!$K$3,Names!$L$3,V785))</f>
        <v/>
      </c>
      <c r="AB785" t="str">
        <f>IF(R785="","",CONCATENATE(V785,Names!$P$3,W785))</f>
        <v/>
      </c>
      <c r="AD785" t="str">
        <f t="shared" si="333"/>
        <v>CREATE</v>
      </c>
      <c r="AF785" t="str">
        <f t="shared" si="341"/>
        <v>??</v>
      </c>
      <c r="AH785" t="e">
        <f t="shared" ca="1" si="342"/>
        <v>#VALUE!</v>
      </c>
      <c r="AI785" t="str">
        <f t="shared" si="334"/>
        <v>AT</v>
      </c>
      <c r="AK785" t="str">
        <f t="shared" si="343"/>
        <v>??</v>
      </c>
      <c r="AM785" t="e">
        <f t="shared" ca="1" si="344"/>
        <v>#VALUE!</v>
      </c>
      <c r="AN785" t="str">
        <f t="shared" si="345"/>
        <v/>
      </c>
      <c r="AO785" t="str">
        <f t="shared" si="335"/>
        <v>KG</v>
      </c>
      <c r="AP785" t="str">
        <f t="shared" ca="1" si="346"/>
        <v/>
      </c>
      <c r="AQ785" t="str">
        <f t="shared" si="347"/>
        <v>??</v>
      </c>
      <c r="AS785" t="str">
        <f t="shared" si="348"/>
        <v/>
      </c>
      <c r="AT785" t="e">
        <f t="shared" ca="1" si="349"/>
        <v>#VALUE!</v>
      </c>
      <c r="AU785">
        <f t="shared" si="336"/>
        <v>5</v>
      </c>
      <c r="AV785" t="str">
        <f t="shared" si="350"/>
        <v>??</v>
      </c>
      <c r="AX785" t="str">
        <f t="shared" si="337"/>
        <v>staffanekstrom</v>
      </c>
      <c r="AY785" t="str">
        <f t="shared" si="338"/>
        <v>INSERTED</v>
      </c>
      <c r="AZ785" t="str">
        <f t="shared" si="339"/>
        <v/>
      </c>
      <c r="BD785" t="str">
        <f t="shared" si="340"/>
        <v>YES</v>
      </c>
      <c r="BF785" t="e">
        <f t="shared" ca="1" si="351"/>
        <v>#VALUE!</v>
      </c>
    </row>
    <row r="786" spans="1:58">
      <c r="A786">
        <v>780</v>
      </c>
      <c r="D786" s="1" t="e">
        <f ca="1">INDIRECT(ADDRESS($C786,D$5,,,Table!$A$1))</f>
        <v>#VALUE!</v>
      </c>
      <c r="E786" t="e">
        <f ca="1">INDIRECT(ADDRESS($C786,E$5,,,Table!$A$1))</f>
        <v>#VALUE!</v>
      </c>
      <c r="F786" t="e">
        <f ca="1">INDIRECT(ADDRESS($C786,F$5,,,Table!$A$1))</f>
        <v>#VALUE!</v>
      </c>
      <c r="G786" t="e">
        <f ca="1">INDIRECT(ADDRESS($C786,G$5,,,Table!$A$1))</f>
        <v>#VALUE!</v>
      </c>
      <c r="H786" t="e">
        <f ca="1">INDIRECT(ADDRESS($C786,H$5,,,Table!$A$1))</f>
        <v>#VALUE!</v>
      </c>
      <c r="J786" t="str">
        <f>IF(OR(I786=Dev!$CU$46, I786=Dev!$CU$47, I786=Dev!$CU$48, I786=Dev!$CU$49, I786=Dev!$CU$50, I786=Dev!$CU$51, I786=Dev!$CU$52, I786=Dev!$CU$53, I786=Dev!$CR$48, I786=Dev!$CR$49),$C$3,                                                                  IF(OR(I786=Dev!$CU$54, I786=Dev!$CU$55, I786=Dev!$CU$56, I786=Dev!$CU$57, I786=Dev!$CU$58, I786=Dev!$CU$59, I786=Dev!$CS$48), $D$3,""))</f>
        <v/>
      </c>
      <c r="K786" t="e">
        <f ca="1">CONCATENATE(E786,Names!$P$3,I786)</f>
        <v>#VALUE!</v>
      </c>
      <c r="M786" t="e">
        <f ca="1">INDIRECT(ADDRESS($C786,M$5,,,Table!$A$1))</f>
        <v>#VALUE!</v>
      </c>
      <c r="O786" t="str">
        <f t="shared" si="352"/>
        <v/>
      </c>
      <c r="Q786" t="str">
        <f t="shared" si="331"/>
        <v/>
      </c>
      <c r="S786" t="str">
        <f ca="1">IFERROR(VLOOKUP(M786,Racks!$H$4:$M$30,Racks!$I$2),"")</f>
        <v/>
      </c>
      <c r="T786" t="str">
        <f ca="1">IFERROR(VLOOKUP(M786,Racks!$H$4:$M$30,Racks!$K$2),"")</f>
        <v/>
      </c>
      <c r="U786" t="str">
        <f t="shared" si="332"/>
        <v/>
      </c>
      <c r="V786" t="str">
        <f>CONCATENATE(Names!$C$17,Names!$N$3,U786)</f>
        <v>PRLTCB-</v>
      </c>
      <c r="Y786" t="str">
        <f>IF(OR(W786=Dev!$GJ$82, W786=Dev!$GJ$83, W786=Dev!$GJ$84, W786=Dev!$GJ$85, W786=Dev!$GJ$86, W786=Dev!$GJ$87, W786=Dev!$GJ$88, W786=Dev!$GJ$89, W786=Dev!$GG$82, W786=Dev!$GG$83, W786=Dev!$GG$84, W786=Dev!$GG$85, W786=Dev!$GG$86),Names!$C$10,                   IF(OR(W786=Dev!$GJ$90, W786=Dev!$GJ$91, W786=Dev!$GJ$92, W786=Dev!$GJ$93, W786=Dev!$GJ$94, W786=Dev!$GJ$95, W786=Dev!$GJ$96, W786=Dev!$GJ$97, W786=Dev!$GH$82), Names!$C$11,""))</f>
        <v/>
      </c>
      <c r="Z786" t="str">
        <f ca="1">IFERROR(VLOOKUP(M786,Racks!$H$4:$M$30,6),"")</f>
        <v/>
      </c>
      <c r="AA786" t="str">
        <f>IF(R786="","",CONCATENATE(S786,Names!$H$3,T786,Names!$J$3,Names!$K$3,Names!$L$3,V786))</f>
        <v/>
      </c>
      <c r="AB786" t="str">
        <f>IF(R786="","",CONCATENATE(V786,Names!$P$3,W786))</f>
        <v/>
      </c>
      <c r="AD786" t="str">
        <f t="shared" si="333"/>
        <v>CREATE</v>
      </c>
      <c r="AF786" t="str">
        <f t="shared" si="341"/>
        <v>??</v>
      </c>
      <c r="AH786" t="e">
        <f t="shared" ca="1" si="342"/>
        <v>#VALUE!</v>
      </c>
      <c r="AI786" t="str">
        <f t="shared" si="334"/>
        <v>AT</v>
      </c>
      <c r="AK786" t="str">
        <f t="shared" si="343"/>
        <v>??</v>
      </c>
      <c r="AM786" t="e">
        <f t="shared" ca="1" si="344"/>
        <v>#VALUE!</v>
      </c>
      <c r="AN786" t="str">
        <f t="shared" si="345"/>
        <v/>
      </c>
      <c r="AO786" t="str">
        <f t="shared" si="335"/>
        <v>KG</v>
      </c>
      <c r="AP786" t="str">
        <f t="shared" ca="1" si="346"/>
        <v/>
      </c>
      <c r="AQ786" t="str">
        <f t="shared" si="347"/>
        <v>??</v>
      </c>
      <c r="AS786" t="str">
        <f t="shared" si="348"/>
        <v/>
      </c>
      <c r="AT786" t="e">
        <f t="shared" ca="1" si="349"/>
        <v>#VALUE!</v>
      </c>
      <c r="AU786">
        <f t="shared" si="336"/>
        <v>5</v>
      </c>
      <c r="AV786" t="str">
        <f t="shared" si="350"/>
        <v>??</v>
      </c>
      <c r="AX786" t="str">
        <f t="shared" si="337"/>
        <v>staffanekstrom</v>
      </c>
      <c r="AY786" t="str">
        <f t="shared" si="338"/>
        <v>INSERTED</v>
      </c>
      <c r="AZ786" t="str">
        <f t="shared" si="339"/>
        <v/>
      </c>
      <c r="BD786" t="str">
        <f t="shared" si="340"/>
        <v>YES</v>
      </c>
      <c r="BF786" t="e">
        <f t="shared" ca="1" si="351"/>
        <v>#VALUE!</v>
      </c>
    </row>
    <row r="787" spans="1:58">
      <c r="A787">
        <v>781</v>
      </c>
      <c r="D787" s="1" t="e">
        <f ca="1">INDIRECT(ADDRESS($C787,D$5,,,Table!$A$1))</f>
        <v>#VALUE!</v>
      </c>
      <c r="E787" t="e">
        <f ca="1">INDIRECT(ADDRESS($C787,E$5,,,Table!$A$1))</f>
        <v>#VALUE!</v>
      </c>
      <c r="F787" t="e">
        <f ca="1">INDIRECT(ADDRESS($C787,F$5,,,Table!$A$1))</f>
        <v>#VALUE!</v>
      </c>
      <c r="G787" t="e">
        <f ca="1">INDIRECT(ADDRESS($C787,G$5,,,Table!$A$1))</f>
        <v>#VALUE!</v>
      </c>
      <c r="H787" t="e">
        <f ca="1">INDIRECT(ADDRESS($C787,H$5,,,Table!$A$1))</f>
        <v>#VALUE!</v>
      </c>
      <c r="J787" t="str">
        <f>IF(OR(I787=Dev!$CU$46, I787=Dev!$CU$47, I787=Dev!$CU$48, I787=Dev!$CU$49, I787=Dev!$CU$50, I787=Dev!$CU$51, I787=Dev!$CU$52, I787=Dev!$CU$53, I787=Dev!$CR$48, I787=Dev!$CR$49),$C$3,                                                                  IF(OR(I787=Dev!$CU$54, I787=Dev!$CU$55, I787=Dev!$CU$56, I787=Dev!$CU$57, I787=Dev!$CU$58, I787=Dev!$CU$59, I787=Dev!$CS$48), $D$3,""))</f>
        <v/>
      </c>
      <c r="K787" t="e">
        <f ca="1">CONCATENATE(E787,Names!$P$3,I787)</f>
        <v>#VALUE!</v>
      </c>
      <c r="M787" t="e">
        <f ca="1">INDIRECT(ADDRESS($C787,M$5,,,Table!$A$1))</f>
        <v>#VALUE!</v>
      </c>
      <c r="O787" t="str">
        <f t="shared" si="352"/>
        <v/>
      </c>
      <c r="Q787" t="str">
        <f t="shared" si="331"/>
        <v/>
      </c>
      <c r="S787" t="str">
        <f ca="1">IFERROR(VLOOKUP(M787,Racks!$H$4:$M$30,Racks!$I$2),"")</f>
        <v/>
      </c>
      <c r="T787" t="str">
        <f ca="1">IFERROR(VLOOKUP(M787,Racks!$H$4:$M$30,Racks!$K$2),"")</f>
        <v/>
      </c>
      <c r="U787" t="str">
        <f t="shared" si="332"/>
        <v/>
      </c>
      <c r="V787" t="str">
        <f>CONCATENATE(Names!$C$17,Names!$N$3,U787)</f>
        <v>PRLTCB-</v>
      </c>
      <c r="Y787" t="str">
        <f>IF(OR(W787=Dev!$GJ$82, W787=Dev!$GJ$83, W787=Dev!$GJ$84, W787=Dev!$GJ$85, W787=Dev!$GJ$86, W787=Dev!$GJ$87, W787=Dev!$GJ$88, W787=Dev!$GJ$89, W787=Dev!$GG$82, W787=Dev!$GG$83, W787=Dev!$GG$84, W787=Dev!$GG$85, W787=Dev!$GG$86),Names!$C$10,                   IF(OR(W787=Dev!$GJ$90, W787=Dev!$GJ$91, W787=Dev!$GJ$92, W787=Dev!$GJ$93, W787=Dev!$GJ$94, W787=Dev!$GJ$95, W787=Dev!$GJ$96, W787=Dev!$GJ$97, W787=Dev!$GH$82), Names!$C$11,""))</f>
        <v/>
      </c>
      <c r="Z787" t="str">
        <f ca="1">IFERROR(VLOOKUP(M787,Racks!$H$4:$M$30,6),"")</f>
        <v/>
      </c>
      <c r="AA787" t="str">
        <f>IF(R787="","",CONCATENATE(S787,Names!$H$3,T787,Names!$J$3,Names!$K$3,Names!$L$3,V787))</f>
        <v/>
      </c>
      <c r="AB787" t="str">
        <f>IF(R787="","",CONCATENATE(V787,Names!$P$3,W787))</f>
        <v/>
      </c>
      <c r="AD787" t="str">
        <f t="shared" si="333"/>
        <v>CREATE</v>
      </c>
      <c r="AF787" t="str">
        <f t="shared" si="341"/>
        <v>??</v>
      </c>
      <c r="AH787" t="e">
        <f t="shared" ca="1" si="342"/>
        <v>#VALUE!</v>
      </c>
      <c r="AI787" t="str">
        <f t="shared" si="334"/>
        <v>AT</v>
      </c>
      <c r="AK787" t="str">
        <f t="shared" si="343"/>
        <v>??</v>
      </c>
      <c r="AM787" t="e">
        <f t="shared" ca="1" si="344"/>
        <v>#VALUE!</v>
      </c>
      <c r="AN787" t="str">
        <f t="shared" si="345"/>
        <v/>
      </c>
      <c r="AO787" t="str">
        <f t="shared" si="335"/>
        <v>KG</v>
      </c>
      <c r="AP787" t="str">
        <f t="shared" ca="1" si="346"/>
        <v/>
      </c>
      <c r="AQ787" t="str">
        <f t="shared" si="347"/>
        <v>??</v>
      </c>
      <c r="AS787" t="str">
        <f t="shared" si="348"/>
        <v/>
      </c>
      <c r="AT787" t="e">
        <f t="shared" ca="1" si="349"/>
        <v>#VALUE!</v>
      </c>
      <c r="AU787">
        <f t="shared" si="336"/>
        <v>5</v>
      </c>
      <c r="AV787" t="str">
        <f t="shared" si="350"/>
        <v>??</v>
      </c>
      <c r="AX787" t="str">
        <f t="shared" si="337"/>
        <v>staffanekstrom</v>
      </c>
      <c r="AY787" t="str">
        <f t="shared" si="338"/>
        <v>INSERTED</v>
      </c>
      <c r="AZ787" t="str">
        <f t="shared" si="339"/>
        <v/>
      </c>
      <c r="BD787" t="str">
        <f t="shared" si="340"/>
        <v>YES</v>
      </c>
      <c r="BF787" t="e">
        <f t="shared" ca="1" si="351"/>
        <v>#VALUE!</v>
      </c>
    </row>
    <row r="788" spans="1:58">
      <c r="A788">
        <v>782</v>
      </c>
      <c r="D788" s="1" t="e">
        <f ca="1">INDIRECT(ADDRESS($C788,D$5,,,Table!$A$1))</f>
        <v>#VALUE!</v>
      </c>
      <c r="E788" t="e">
        <f ca="1">INDIRECT(ADDRESS($C788,E$5,,,Table!$A$1))</f>
        <v>#VALUE!</v>
      </c>
      <c r="F788" t="e">
        <f ca="1">INDIRECT(ADDRESS($C788,F$5,,,Table!$A$1))</f>
        <v>#VALUE!</v>
      </c>
      <c r="G788" t="e">
        <f ca="1">INDIRECT(ADDRESS($C788,G$5,,,Table!$A$1))</f>
        <v>#VALUE!</v>
      </c>
      <c r="H788" t="e">
        <f ca="1">INDIRECT(ADDRESS($C788,H$5,,,Table!$A$1))</f>
        <v>#VALUE!</v>
      </c>
      <c r="J788" t="str">
        <f>IF(OR(I788=Dev!$CU$46, I788=Dev!$CU$47, I788=Dev!$CU$48, I788=Dev!$CU$49, I788=Dev!$CU$50, I788=Dev!$CU$51, I788=Dev!$CU$52, I788=Dev!$CU$53, I788=Dev!$CR$48, I788=Dev!$CR$49),$C$3,                                                                  IF(OR(I788=Dev!$CU$54, I788=Dev!$CU$55, I788=Dev!$CU$56, I788=Dev!$CU$57, I788=Dev!$CU$58, I788=Dev!$CU$59, I788=Dev!$CS$48), $D$3,""))</f>
        <v/>
      </c>
      <c r="K788" t="e">
        <f ca="1">CONCATENATE(E788,Names!$P$3,I788)</f>
        <v>#VALUE!</v>
      </c>
      <c r="M788" t="e">
        <f ca="1">INDIRECT(ADDRESS($C788,M$5,,,Table!$A$1))</f>
        <v>#VALUE!</v>
      </c>
      <c r="O788" t="str">
        <f t="shared" si="352"/>
        <v/>
      </c>
      <c r="Q788" t="str">
        <f t="shared" si="331"/>
        <v/>
      </c>
      <c r="S788" t="str">
        <f ca="1">IFERROR(VLOOKUP(M788,Racks!$H$4:$M$30,Racks!$I$2),"")</f>
        <v/>
      </c>
      <c r="T788" t="str">
        <f ca="1">IFERROR(VLOOKUP(M788,Racks!$H$4:$M$30,Racks!$K$2),"")</f>
        <v/>
      </c>
      <c r="U788" t="str">
        <f t="shared" si="332"/>
        <v/>
      </c>
      <c r="V788" t="str">
        <f>CONCATENATE(Names!$C$17,Names!$N$3,U788)</f>
        <v>PRLTCB-</v>
      </c>
      <c r="Y788" t="str">
        <f>IF(OR(W788=Dev!$GJ$82, W788=Dev!$GJ$83, W788=Dev!$GJ$84, W788=Dev!$GJ$85, W788=Dev!$GJ$86, W788=Dev!$GJ$87, W788=Dev!$GJ$88, W788=Dev!$GJ$89, W788=Dev!$GG$82, W788=Dev!$GG$83, W788=Dev!$GG$84, W788=Dev!$GG$85, W788=Dev!$GG$86),Names!$C$10,                   IF(OR(W788=Dev!$GJ$90, W788=Dev!$GJ$91, W788=Dev!$GJ$92, W788=Dev!$GJ$93, W788=Dev!$GJ$94, W788=Dev!$GJ$95, W788=Dev!$GJ$96, W788=Dev!$GJ$97, W788=Dev!$GH$82), Names!$C$11,""))</f>
        <v/>
      </c>
      <c r="Z788" t="str">
        <f ca="1">IFERROR(VLOOKUP(M788,Racks!$H$4:$M$30,6),"")</f>
        <v/>
      </c>
      <c r="AA788" t="str">
        <f>IF(R788="","",CONCATENATE(S788,Names!$H$3,T788,Names!$J$3,Names!$K$3,Names!$L$3,V788))</f>
        <v/>
      </c>
      <c r="AB788" t="str">
        <f>IF(R788="","",CONCATENATE(V788,Names!$P$3,W788))</f>
        <v/>
      </c>
      <c r="AD788" t="str">
        <f t="shared" si="333"/>
        <v>CREATE</v>
      </c>
      <c r="AF788" t="str">
        <f t="shared" si="341"/>
        <v>??</v>
      </c>
      <c r="AH788" t="e">
        <f t="shared" ca="1" si="342"/>
        <v>#VALUE!</v>
      </c>
      <c r="AI788" t="str">
        <f t="shared" si="334"/>
        <v>AT</v>
      </c>
      <c r="AK788" t="str">
        <f t="shared" si="343"/>
        <v>??</v>
      </c>
      <c r="AM788" t="e">
        <f t="shared" ca="1" si="344"/>
        <v>#VALUE!</v>
      </c>
      <c r="AN788" t="str">
        <f t="shared" si="345"/>
        <v/>
      </c>
      <c r="AO788" t="str">
        <f t="shared" si="335"/>
        <v>KG</v>
      </c>
      <c r="AP788" t="str">
        <f t="shared" ca="1" si="346"/>
        <v/>
      </c>
      <c r="AQ788" t="str">
        <f t="shared" si="347"/>
        <v>??</v>
      </c>
      <c r="AS788" t="str">
        <f t="shared" si="348"/>
        <v/>
      </c>
      <c r="AT788" t="e">
        <f t="shared" ca="1" si="349"/>
        <v>#VALUE!</v>
      </c>
      <c r="AU788">
        <f t="shared" si="336"/>
        <v>5</v>
      </c>
      <c r="AV788" t="str">
        <f t="shared" si="350"/>
        <v>??</v>
      </c>
      <c r="AX788" t="str">
        <f t="shared" si="337"/>
        <v>staffanekstrom</v>
      </c>
      <c r="AY788" t="str">
        <f t="shared" si="338"/>
        <v>INSERTED</v>
      </c>
      <c r="AZ788" t="str">
        <f t="shared" si="339"/>
        <v/>
      </c>
      <c r="BD788" t="str">
        <f t="shared" si="340"/>
        <v>YES</v>
      </c>
      <c r="BF788" t="e">
        <f t="shared" ca="1" si="351"/>
        <v>#VALUE!</v>
      </c>
    </row>
    <row r="789" spans="1:58">
      <c r="A789">
        <v>783</v>
      </c>
      <c r="D789" s="1" t="e">
        <f ca="1">INDIRECT(ADDRESS($C789,D$5,,,Table!$A$1))</f>
        <v>#VALUE!</v>
      </c>
      <c r="E789" t="e">
        <f ca="1">INDIRECT(ADDRESS($C789,E$5,,,Table!$A$1))</f>
        <v>#VALUE!</v>
      </c>
      <c r="F789" t="e">
        <f ca="1">INDIRECT(ADDRESS($C789,F$5,,,Table!$A$1))</f>
        <v>#VALUE!</v>
      </c>
      <c r="G789" t="e">
        <f ca="1">INDIRECT(ADDRESS($C789,G$5,,,Table!$A$1))</f>
        <v>#VALUE!</v>
      </c>
      <c r="H789" t="e">
        <f ca="1">INDIRECT(ADDRESS($C789,H$5,,,Table!$A$1))</f>
        <v>#VALUE!</v>
      </c>
      <c r="J789" t="str">
        <f>IF(OR(I789=Dev!$CU$46, I789=Dev!$CU$47, I789=Dev!$CU$48, I789=Dev!$CU$49, I789=Dev!$CU$50, I789=Dev!$CU$51, I789=Dev!$CU$52, I789=Dev!$CU$53, I789=Dev!$CR$48, I789=Dev!$CR$49),$C$3,                                                                  IF(OR(I789=Dev!$CU$54, I789=Dev!$CU$55, I789=Dev!$CU$56, I789=Dev!$CU$57, I789=Dev!$CU$58, I789=Dev!$CU$59, I789=Dev!$CS$48), $D$3,""))</f>
        <v/>
      </c>
      <c r="K789" t="e">
        <f ca="1">CONCATENATE(E789,Names!$P$3,I789)</f>
        <v>#VALUE!</v>
      </c>
      <c r="M789" t="e">
        <f ca="1">INDIRECT(ADDRESS($C789,M$5,,,Table!$A$1))</f>
        <v>#VALUE!</v>
      </c>
      <c r="O789" t="str">
        <f t="shared" si="352"/>
        <v/>
      </c>
      <c r="Q789" t="str">
        <f t="shared" ref="Q789:Q846" si="353">IF(ISNUMBER(R789), IF(R789&lt;10,"00", IF(R789&lt;100,"0", "")), "")</f>
        <v/>
      </c>
      <c r="S789" t="str">
        <f ca="1">IFERROR(VLOOKUP(M789,Racks!$H$4:$M$30,Racks!$I$2),"")</f>
        <v/>
      </c>
      <c r="T789" t="str">
        <f ca="1">IFERROR(VLOOKUP(M789,Racks!$H$4:$M$30,Racks!$K$2),"")</f>
        <v/>
      </c>
      <c r="U789" t="str">
        <f t="shared" ref="U789:U846" si="354">IF(ISNUMBER(R789),CONCATENATE(Q789,R789),"")</f>
        <v/>
      </c>
      <c r="V789" t="str">
        <f>CONCATENATE(Names!$C$17,Names!$N$3,U789)</f>
        <v>PRLTCB-</v>
      </c>
      <c r="Y789" t="str">
        <f>IF(OR(W789=Dev!$GJ$82, W789=Dev!$GJ$83, W789=Dev!$GJ$84, W789=Dev!$GJ$85, W789=Dev!$GJ$86, W789=Dev!$GJ$87, W789=Dev!$GJ$88, W789=Dev!$GJ$89, W789=Dev!$GG$82, W789=Dev!$GG$83, W789=Dev!$GG$84, W789=Dev!$GG$85, W789=Dev!$GG$86),Names!$C$10,                   IF(OR(W789=Dev!$GJ$90, W789=Dev!$GJ$91, W789=Dev!$GJ$92, W789=Dev!$GJ$93, W789=Dev!$GJ$94, W789=Dev!$GJ$95, W789=Dev!$GJ$96, W789=Dev!$GJ$97, W789=Dev!$GH$82), Names!$C$11,""))</f>
        <v/>
      </c>
      <c r="Z789" t="str">
        <f ca="1">IFERROR(VLOOKUP(M789,Racks!$H$4:$M$30,6),"")</f>
        <v/>
      </c>
      <c r="AA789" t="str">
        <f>IF(R789="","",CONCATENATE(S789,Names!$H$3,T789,Names!$J$3,Names!$K$3,Names!$L$3,V789))</f>
        <v/>
      </c>
      <c r="AB789" t="str">
        <f>IF(R789="","",CONCATENATE(V789,Names!$P$3,W789))</f>
        <v/>
      </c>
      <c r="AD789" t="str">
        <f t="shared" si="333"/>
        <v>CREATE</v>
      </c>
      <c r="AF789" t="str">
        <f t="shared" si="341"/>
        <v>??</v>
      </c>
      <c r="AH789" t="e">
        <f t="shared" ca="1" si="342"/>
        <v>#VALUE!</v>
      </c>
      <c r="AI789" t="str">
        <f t="shared" si="334"/>
        <v>AT</v>
      </c>
      <c r="AK789" t="str">
        <f t="shared" si="343"/>
        <v>??</v>
      </c>
      <c r="AM789" t="e">
        <f t="shared" ca="1" si="344"/>
        <v>#VALUE!</v>
      </c>
      <c r="AN789" t="str">
        <f t="shared" si="345"/>
        <v/>
      </c>
      <c r="AO789" t="str">
        <f t="shared" si="335"/>
        <v>KG</v>
      </c>
      <c r="AP789" t="str">
        <f t="shared" ca="1" si="346"/>
        <v/>
      </c>
      <c r="AQ789" t="str">
        <f t="shared" si="347"/>
        <v>??</v>
      </c>
      <c r="AS789" t="str">
        <f t="shared" si="348"/>
        <v/>
      </c>
      <c r="AT789" t="e">
        <f t="shared" ca="1" si="349"/>
        <v>#VALUE!</v>
      </c>
      <c r="AU789">
        <f t="shared" si="336"/>
        <v>5</v>
      </c>
      <c r="AV789" t="str">
        <f t="shared" si="350"/>
        <v>??</v>
      </c>
      <c r="AX789" t="str">
        <f t="shared" si="337"/>
        <v>staffanekstrom</v>
      </c>
      <c r="AY789" t="str">
        <f t="shared" si="338"/>
        <v>INSERTED</v>
      </c>
      <c r="AZ789" t="str">
        <f t="shared" si="339"/>
        <v/>
      </c>
      <c r="BD789" t="str">
        <f t="shared" si="340"/>
        <v>YES</v>
      </c>
      <c r="BF789" t="e">
        <f t="shared" ca="1" si="351"/>
        <v>#VALUE!</v>
      </c>
    </row>
    <row r="790" spans="1:58">
      <c r="A790">
        <v>784</v>
      </c>
      <c r="D790" s="1" t="e">
        <f ca="1">INDIRECT(ADDRESS($C790,D$5,,,Table!$A$1))</f>
        <v>#VALUE!</v>
      </c>
      <c r="E790" t="e">
        <f ca="1">INDIRECT(ADDRESS($C790,E$5,,,Table!$A$1))</f>
        <v>#VALUE!</v>
      </c>
      <c r="F790" t="e">
        <f ca="1">INDIRECT(ADDRESS($C790,F$5,,,Table!$A$1))</f>
        <v>#VALUE!</v>
      </c>
      <c r="G790" t="e">
        <f ca="1">INDIRECT(ADDRESS($C790,G$5,,,Table!$A$1))</f>
        <v>#VALUE!</v>
      </c>
      <c r="H790" t="e">
        <f ca="1">INDIRECT(ADDRESS($C790,H$5,,,Table!$A$1))</f>
        <v>#VALUE!</v>
      </c>
      <c r="J790" t="str">
        <f>IF(OR(I790=Dev!$CU$46, I790=Dev!$CU$47, I790=Dev!$CU$48, I790=Dev!$CU$49, I790=Dev!$CU$50, I790=Dev!$CU$51, I790=Dev!$CU$52, I790=Dev!$CU$53, I790=Dev!$CR$48, I790=Dev!$CR$49),$C$3,                                                                  IF(OR(I790=Dev!$CU$54, I790=Dev!$CU$55, I790=Dev!$CU$56, I790=Dev!$CU$57, I790=Dev!$CU$58, I790=Dev!$CU$59, I790=Dev!$CS$48), $D$3,""))</f>
        <v/>
      </c>
      <c r="K790" t="e">
        <f ca="1">CONCATENATE(E790,Names!$P$3,I790)</f>
        <v>#VALUE!</v>
      </c>
      <c r="M790" t="e">
        <f ca="1">INDIRECT(ADDRESS($C790,M$5,,,Table!$A$1))</f>
        <v>#VALUE!</v>
      </c>
      <c r="O790" t="str">
        <f t="shared" si="352"/>
        <v/>
      </c>
      <c r="Q790" t="str">
        <f t="shared" si="353"/>
        <v/>
      </c>
      <c r="S790" t="str">
        <f ca="1">IFERROR(VLOOKUP(M790,Racks!$H$4:$M$30,Racks!$I$2),"")</f>
        <v/>
      </c>
      <c r="T790" t="str">
        <f ca="1">IFERROR(VLOOKUP(M790,Racks!$H$4:$M$30,Racks!$K$2),"")</f>
        <v/>
      </c>
      <c r="U790" t="str">
        <f t="shared" si="354"/>
        <v/>
      </c>
      <c r="V790" t="str">
        <f>CONCATENATE(Names!$C$17,Names!$N$3,U790)</f>
        <v>PRLTCB-</v>
      </c>
      <c r="Y790" t="str">
        <f>IF(OR(W790=Dev!$GJ$82, W790=Dev!$GJ$83, W790=Dev!$GJ$84, W790=Dev!$GJ$85, W790=Dev!$GJ$86, W790=Dev!$GJ$87, W790=Dev!$GJ$88, W790=Dev!$GJ$89, W790=Dev!$GG$82, W790=Dev!$GG$83, W790=Dev!$GG$84, W790=Dev!$GG$85, W790=Dev!$GG$86),Names!$C$10,                   IF(OR(W790=Dev!$GJ$90, W790=Dev!$GJ$91, W790=Dev!$GJ$92, W790=Dev!$GJ$93, W790=Dev!$GJ$94, W790=Dev!$GJ$95, W790=Dev!$GJ$96, W790=Dev!$GJ$97, W790=Dev!$GH$82), Names!$C$11,""))</f>
        <v/>
      </c>
      <c r="Z790" t="str">
        <f ca="1">IFERROR(VLOOKUP(M790,Racks!$H$4:$M$30,6),"")</f>
        <v/>
      </c>
      <c r="AA790" t="str">
        <f>IF(R790="","",CONCATENATE(S790,Names!$H$3,T790,Names!$J$3,Names!$K$3,Names!$L$3,V790))</f>
        <v/>
      </c>
      <c r="AB790" t="str">
        <f>IF(R790="","",CONCATENATE(V790,Names!$P$3,W790))</f>
        <v/>
      </c>
      <c r="AD790" t="str">
        <f t="shared" si="333"/>
        <v>CREATE</v>
      </c>
      <c r="AF790" t="str">
        <f t="shared" si="341"/>
        <v>??</v>
      </c>
      <c r="AH790" t="e">
        <f t="shared" ca="1" si="342"/>
        <v>#VALUE!</v>
      </c>
      <c r="AI790" t="str">
        <f t="shared" si="334"/>
        <v>AT</v>
      </c>
      <c r="AK790" t="str">
        <f t="shared" si="343"/>
        <v>??</v>
      </c>
      <c r="AM790" t="e">
        <f t="shared" ca="1" si="344"/>
        <v>#VALUE!</v>
      </c>
      <c r="AN790" t="str">
        <f t="shared" si="345"/>
        <v/>
      </c>
      <c r="AO790" t="str">
        <f t="shared" si="335"/>
        <v>KG</v>
      </c>
      <c r="AP790" t="str">
        <f t="shared" ca="1" si="346"/>
        <v/>
      </c>
      <c r="AQ790" t="str">
        <f t="shared" si="347"/>
        <v>??</v>
      </c>
      <c r="AS790" t="str">
        <f t="shared" si="348"/>
        <v/>
      </c>
      <c r="AT790" t="e">
        <f t="shared" ca="1" si="349"/>
        <v>#VALUE!</v>
      </c>
      <c r="AU790">
        <f t="shared" si="336"/>
        <v>5</v>
      </c>
      <c r="AV790" t="str">
        <f t="shared" si="350"/>
        <v>??</v>
      </c>
      <c r="AX790" t="str">
        <f t="shared" si="337"/>
        <v>staffanekstrom</v>
      </c>
      <c r="AY790" t="str">
        <f t="shared" si="338"/>
        <v>INSERTED</v>
      </c>
      <c r="AZ790" t="str">
        <f t="shared" si="339"/>
        <v/>
      </c>
      <c r="BD790" t="str">
        <f t="shared" si="340"/>
        <v>YES</v>
      </c>
      <c r="BF790" t="e">
        <f t="shared" ca="1" si="351"/>
        <v>#VALUE!</v>
      </c>
    </row>
    <row r="791" spans="1:58">
      <c r="A791">
        <v>785</v>
      </c>
      <c r="D791" s="1" t="e">
        <f ca="1">INDIRECT(ADDRESS($C791,D$5,,,Table!$A$1))</f>
        <v>#VALUE!</v>
      </c>
      <c r="E791" t="e">
        <f ca="1">INDIRECT(ADDRESS($C791,E$5,,,Table!$A$1))</f>
        <v>#VALUE!</v>
      </c>
      <c r="F791" t="e">
        <f ca="1">INDIRECT(ADDRESS($C791,F$5,,,Table!$A$1))</f>
        <v>#VALUE!</v>
      </c>
      <c r="G791" t="e">
        <f ca="1">INDIRECT(ADDRESS($C791,G$5,,,Table!$A$1))</f>
        <v>#VALUE!</v>
      </c>
      <c r="H791" t="e">
        <f ca="1">INDIRECT(ADDRESS($C791,H$5,,,Table!$A$1))</f>
        <v>#VALUE!</v>
      </c>
      <c r="J791" t="str">
        <f>IF(OR(I791=Dev!$CU$46, I791=Dev!$CU$47, I791=Dev!$CU$48, I791=Dev!$CU$49, I791=Dev!$CU$50, I791=Dev!$CU$51, I791=Dev!$CU$52, I791=Dev!$CU$53, I791=Dev!$CR$48, I791=Dev!$CR$49),$C$3,                                                                  IF(OR(I791=Dev!$CU$54, I791=Dev!$CU$55, I791=Dev!$CU$56, I791=Dev!$CU$57, I791=Dev!$CU$58, I791=Dev!$CU$59, I791=Dev!$CS$48), $D$3,""))</f>
        <v/>
      </c>
      <c r="K791" t="e">
        <f ca="1">CONCATENATE(E791,Names!$P$3,I791)</f>
        <v>#VALUE!</v>
      </c>
      <c r="M791" t="e">
        <f ca="1">INDIRECT(ADDRESS($C791,M$5,,,Table!$A$1))</f>
        <v>#VALUE!</v>
      </c>
      <c r="O791" t="str">
        <f t="shared" si="352"/>
        <v/>
      </c>
      <c r="Q791" t="str">
        <f t="shared" si="353"/>
        <v/>
      </c>
      <c r="S791" t="str">
        <f ca="1">IFERROR(VLOOKUP(M791,Racks!$H$4:$M$30,Racks!$I$2),"")</f>
        <v/>
      </c>
      <c r="T791" t="str">
        <f ca="1">IFERROR(VLOOKUP(M791,Racks!$H$4:$M$30,Racks!$K$2),"")</f>
        <v/>
      </c>
      <c r="U791" t="str">
        <f t="shared" si="354"/>
        <v/>
      </c>
      <c r="V791" t="str">
        <f>CONCATENATE(Names!$C$17,Names!$N$3,U791)</f>
        <v>PRLTCB-</v>
      </c>
      <c r="Y791" t="str">
        <f>IF(OR(W791=Dev!$GJ$82, W791=Dev!$GJ$83, W791=Dev!$GJ$84, W791=Dev!$GJ$85, W791=Dev!$GJ$86, W791=Dev!$GJ$87, W791=Dev!$GJ$88, W791=Dev!$GJ$89, W791=Dev!$GG$82, W791=Dev!$GG$83, W791=Dev!$GG$84, W791=Dev!$GG$85, W791=Dev!$GG$86),Names!$C$10,                   IF(OR(W791=Dev!$GJ$90, W791=Dev!$GJ$91, W791=Dev!$GJ$92, W791=Dev!$GJ$93, W791=Dev!$GJ$94, W791=Dev!$GJ$95, W791=Dev!$GJ$96, W791=Dev!$GJ$97, W791=Dev!$GH$82), Names!$C$11,""))</f>
        <v/>
      </c>
      <c r="Z791" t="str">
        <f ca="1">IFERROR(VLOOKUP(M791,Racks!$H$4:$M$30,6),"")</f>
        <v/>
      </c>
      <c r="AA791" t="str">
        <f>IF(R791="","",CONCATENATE(S791,Names!$H$3,T791,Names!$J$3,Names!$K$3,Names!$L$3,V791))</f>
        <v/>
      </c>
      <c r="AB791" t="str">
        <f>IF(R791="","",CONCATENATE(V791,Names!$P$3,W791))</f>
        <v/>
      </c>
      <c r="AD791" t="str">
        <f t="shared" si="333"/>
        <v>CREATE</v>
      </c>
      <c r="AF791" t="str">
        <f t="shared" si="341"/>
        <v>??</v>
      </c>
      <c r="AH791" t="e">
        <f t="shared" ca="1" si="342"/>
        <v>#VALUE!</v>
      </c>
      <c r="AI791" t="str">
        <f t="shared" si="334"/>
        <v>AT</v>
      </c>
      <c r="AK791" t="str">
        <f t="shared" si="343"/>
        <v>??</v>
      </c>
      <c r="AM791" t="e">
        <f t="shared" ca="1" si="344"/>
        <v>#VALUE!</v>
      </c>
      <c r="AN791" t="str">
        <f t="shared" si="345"/>
        <v/>
      </c>
      <c r="AO791" t="str">
        <f t="shared" si="335"/>
        <v>KG</v>
      </c>
      <c r="AP791" t="str">
        <f t="shared" ca="1" si="346"/>
        <v/>
      </c>
      <c r="AQ791" t="str">
        <f t="shared" si="347"/>
        <v>??</v>
      </c>
      <c r="AS791" t="str">
        <f t="shared" si="348"/>
        <v/>
      </c>
      <c r="AT791" t="e">
        <f t="shared" ca="1" si="349"/>
        <v>#VALUE!</v>
      </c>
      <c r="AU791">
        <f t="shared" si="336"/>
        <v>5</v>
      </c>
      <c r="AV791" t="str">
        <f t="shared" si="350"/>
        <v>??</v>
      </c>
      <c r="AX791" t="str">
        <f t="shared" si="337"/>
        <v>staffanekstrom</v>
      </c>
      <c r="AY791" t="str">
        <f t="shared" si="338"/>
        <v>INSERTED</v>
      </c>
      <c r="AZ791" t="str">
        <f t="shared" si="339"/>
        <v/>
      </c>
      <c r="BD791" t="str">
        <f t="shared" si="340"/>
        <v>YES</v>
      </c>
      <c r="BF791" t="e">
        <f t="shared" ca="1" si="351"/>
        <v>#VALUE!</v>
      </c>
    </row>
    <row r="792" spans="1:58">
      <c r="A792">
        <v>786</v>
      </c>
      <c r="D792" s="1" t="e">
        <f ca="1">INDIRECT(ADDRESS($C792,D$5,,,Table!$A$1))</f>
        <v>#VALUE!</v>
      </c>
      <c r="E792" t="e">
        <f ca="1">INDIRECT(ADDRESS($C792,E$5,,,Table!$A$1))</f>
        <v>#VALUE!</v>
      </c>
      <c r="F792" t="e">
        <f ca="1">INDIRECT(ADDRESS($C792,F$5,,,Table!$A$1))</f>
        <v>#VALUE!</v>
      </c>
      <c r="G792" t="e">
        <f ca="1">INDIRECT(ADDRESS($C792,G$5,,,Table!$A$1))</f>
        <v>#VALUE!</v>
      </c>
      <c r="H792" t="e">
        <f ca="1">INDIRECT(ADDRESS($C792,H$5,,,Table!$A$1))</f>
        <v>#VALUE!</v>
      </c>
      <c r="J792" t="str">
        <f>IF(OR(I792=Dev!$CU$46, I792=Dev!$CU$47, I792=Dev!$CU$48, I792=Dev!$CU$49, I792=Dev!$CU$50, I792=Dev!$CU$51, I792=Dev!$CU$52, I792=Dev!$CU$53, I792=Dev!$CR$48, I792=Dev!$CR$49),$C$3,                                                                  IF(OR(I792=Dev!$CU$54, I792=Dev!$CU$55, I792=Dev!$CU$56, I792=Dev!$CU$57, I792=Dev!$CU$58, I792=Dev!$CU$59, I792=Dev!$CS$48), $D$3,""))</f>
        <v/>
      </c>
      <c r="K792" t="e">
        <f ca="1">CONCATENATE(E792,Names!$P$3,I792)</f>
        <v>#VALUE!</v>
      </c>
      <c r="M792" t="e">
        <f ca="1">INDIRECT(ADDRESS($C792,M$5,,,Table!$A$1))</f>
        <v>#VALUE!</v>
      </c>
      <c r="O792" t="str">
        <f t="shared" si="352"/>
        <v/>
      </c>
      <c r="Q792" t="str">
        <f t="shared" si="353"/>
        <v/>
      </c>
      <c r="S792" t="str">
        <f ca="1">IFERROR(VLOOKUP(M792,Racks!$H$4:$M$30,Racks!$I$2),"")</f>
        <v/>
      </c>
      <c r="T792" t="str">
        <f ca="1">IFERROR(VLOOKUP(M792,Racks!$H$4:$M$30,Racks!$K$2),"")</f>
        <v/>
      </c>
      <c r="U792" t="str">
        <f t="shared" si="354"/>
        <v/>
      </c>
      <c r="V792" t="str">
        <f>CONCATENATE(Names!$C$17,Names!$N$3,U792)</f>
        <v>PRLTCB-</v>
      </c>
      <c r="Y792" t="str">
        <f>IF(OR(W792=Dev!$GJ$82, W792=Dev!$GJ$83, W792=Dev!$GJ$84, W792=Dev!$GJ$85, W792=Dev!$GJ$86, W792=Dev!$GJ$87, W792=Dev!$GJ$88, W792=Dev!$GJ$89, W792=Dev!$GG$82, W792=Dev!$GG$83, W792=Dev!$GG$84, W792=Dev!$GG$85, W792=Dev!$GG$86),Names!$C$10,                   IF(OR(W792=Dev!$GJ$90, W792=Dev!$GJ$91, W792=Dev!$GJ$92, W792=Dev!$GJ$93, W792=Dev!$GJ$94, W792=Dev!$GJ$95, W792=Dev!$GJ$96, W792=Dev!$GJ$97, W792=Dev!$GH$82), Names!$C$11,""))</f>
        <v/>
      </c>
      <c r="Z792" t="str">
        <f ca="1">IFERROR(VLOOKUP(M792,Racks!$H$4:$M$30,6),"")</f>
        <v/>
      </c>
      <c r="AA792" t="str">
        <f>IF(R792="","",CONCATENATE(S792,Names!$H$3,T792,Names!$J$3,Names!$K$3,Names!$L$3,V792))</f>
        <v/>
      </c>
      <c r="AB792" t="str">
        <f>IF(R792="","",CONCATENATE(V792,Names!$P$3,W792))</f>
        <v/>
      </c>
      <c r="AD792" t="str">
        <f t="shared" si="333"/>
        <v>CREATE</v>
      </c>
      <c r="AF792" t="str">
        <f t="shared" si="341"/>
        <v>??</v>
      </c>
      <c r="AH792" t="e">
        <f t="shared" ca="1" si="342"/>
        <v>#VALUE!</v>
      </c>
      <c r="AI792" t="str">
        <f t="shared" si="334"/>
        <v>AT</v>
      </c>
      <c r="AK792" t="str">
        <f t="shared" si="343"/>
        <v>??</v>
      </c>
      <c r="AM792" t="e">
        <f t="shared" ca="1" si="344"/>
        <v>#VALUE!</v>
      </c>
      <c r="AN792" t="str">
        <f t="shared" si="345"/>
        <v/>
      </c>
      <c r="AO792" t="str">
        <f t="shared" si="335"/>
        <v>KG</v>
      </c>
      <c r="AP792" t="str">
        <f t="shared" ca="1" si="346"/>
        <v/>
      </c>
      <c r="AQ792" t="str">
        <f t="shared" si="347"/>
        <v>??</v>
      </c>
      <c r="AS792" t="str">
        <f t="shared" si="348"/>
        <v/>
      </c>
      <c r="AT792" t="e">
        <f t="shared" ca="1" si="349"/>
        <v>#VALUE!</v>
      </c>
      <c r="AU792">
        <f t="shared" si="336"/>
        <v>5</v>
      </c>
      <c r="AV792" t="str">
        <f t="shared" si="350"/>
        <v>??</v>
      </c>
      <c r="AX792" t="str">
        <f t="shared" si="337"/>
        <v>staffanekstrom</v>
      </c>
      <c r="AY792" t="str">
        <f t="shared" si="338"/>
        <v>INSERTED</v>
      </c>
      <c r="AZ792" t="str">
        <f t="shared" si="339"/>
        <v/>
      </c>
      <c r="BD792" t="str">
        <f t="shared" si="340"/>
        <v>YES</v>
      </c>
      <c r="BF792" t="e">
        <f t="shared" ca="1" si="351"/>
        <v>#VALUE!</v>
      </c>
    </row>
    <row r="793" spans="1:58">
      <c r="A793">
        <v>787</v>
      </c>
      <c r="D793" s="1" t="e">
        <f ca="1">INDIRECT(ADDRESS($C793,D$5,,,Table!$A$1))</f>
        <v>#VALUE!</v>
      </c>
      <c r="E793" t="e">
        <f ca="1">INDIRECT(ADDRESS($C793,E$5,,,Table!$A$1))</f>
        <v>#VALUE!</v>
      </c>
      <c r="F793" t="e">
        <f ca="1">INDIRECT(ADDRESS($C793,F$5,,,Table!$A$1))</f>
        <v>#VALUE!</v>
      </c>
      <c r="G793" t="e">
        <f ca="1">INDIRECT(ADDRESS($C793,G$5,,,Table!$A$1))</f>
        <v>#VALUE!</v>
      </c>
      <c r="H793" t="e">
        <f ca="1">INDIRECT(ADDRESS($C793,H$5,,,Table!$A$1))</f>
        <v>#VALUE!</v>
      </c>
      <c r="J793" t="str">
        <f>IF(OR(I793=Dev!$CU$46, I793=Dev!$CU$47, I793=Dev!$CU$48, I793=Dev!$CU$49, I793=Dev!$CU$50, I793=Dev!$CU$51, I793=Dev!$CU$52, I793=Dev!$CU$53, I793=Dev!$CR$48, I793=Dev!$CR$49),$C$3,                                                                  IF(OR(I793=Dev!$CU$54, I793=Dev!$CU$55, I793=Dev!$CU$56, I793=Dev!$CU$57, I793=Dev!$CU$58, I793=Dev!$CU$59, I793=Dev!$CS$48), $D$3,""))</f>
        <v/>
      </c>
      <c r="K793" t="e">
        <f ca="1">CONCATENATE(E793,Names!$P$3,I793)</f>
        <v>#VALUE!</v>
      </c>
      <c r="M793" t="e">
        <f ca="1">INDIRECT(ADDRESS($C793,M$5,,,Table!$A$1))</f>
        <v>#VALUE!</v>
      </c>
      <c r="O793" t="str">
        <f t="shared" si="352"/>
        <v/>
      </c>
      <c r="Q793" t="str">
        <f t="shared" si="353"/>
        <v/>
      </c>
      <c r="S793" t="str">
        <f ca="1">IFERROR(VLOOKUP(M793,Racks!$H$4:$M$30,Racks!$I$2),"")</f>
        <v/>
      </c>
      <c r="T793" t="str">
        <f ca="1">IFERROR(VLOOKUP(M793,Racks!$H$4:$M$30,Racks!$K$2),"")</f>
        <v/>
      </c>
      <c r="U793" t="str">
        <f t="shared" si="354"/>
        <v/>
      </c>
      <c r="V793" t="str">
        <f>CONCATENATE(Names!$C$17,Names!$N$3,U793)</f>
        <v>PRLTCB-</v>
      </c>
      <c r="Y793" t="str">
        <f>IF(OR(W793=Dev!$GJ$82, W793=Dev!$GJ$83, W793=Dev!$GJ$84, W793=Dev!$GJ$85, W793=Dev!$GJ$86, W793=Dev!$GJ$87, W793=Dev!$GJ$88, W793=Dev!$GJ$89, W793=Dev!$GG$82, W793=Dev!$GG$83, W793=Dev!$GG$84, W793=Dev!$GG$85, W793=Dev!$GG$86),Names!$C$10,                   IF(OR(W793=Dev!$GJ$90, W793=Dev!$GJ$91, W793=Dev!$GJ$92, W793=Dev!$GJ$93, W793=Dev!$GJ$94, W793=Dev!$GJ$95, W793=Dev!$GJ$96, W793=Dev!$GJ$97, W793=Dev!$GH$82), Names!$C$11,""))</f>
        <v/>
      </c>
      <c r="Z793" t="str">
        <f ca="1">IFERROR(VLOOKUP(M793,Racks!$H$4:$M$30,6),"")</f>
        <v/>
      </c>
      <c r="AA793" t="str">
        <f>IF(R793="","",CONCATENATE(S793,Names!$H$3,T793,Names!$J$3,Names!$K$3,Names!$L$3,V793))</f>
        <v/>
      </c>
      <c r="AB793" t="str">
        <f>IF(R793="","",CONCATENATE(V793,Names!$P$3,W793))</f>
        <v/>
      </c>
      <c r="AD793" t="str">
        <f t="shared" si="333"/>
        <v>CREATE</v>
      </c>
      <c r="AF793" t="str">
        <f t="shared" si="341"/>
        <v>??</v>
      </c>
      <c r="AH793" t="e">
        <f t="shared" ca="1" si="342"/>
        <v>#VALUE!</v>
      </c>
      <c r="AI793" t="str">
        <f t="shared" si="334"/>
        <v>AT</v>
      </c>
      <c r="AK793" t="str">
        <f t="shared" si="343"/>
        <v>??</v>
      </c>
      <c r="AM793" t="e">
        <f t="shared" ca="1" si="344"/>
        <v>#VALUE!</v>
      </c>
      <c r="AN793" t="str">
        <f t="shared" si="345"/>
        <v/>
      </c>
      <c r="AO793" t="str">
        <f t="shared" si="335"/>
        <v>KG</v>
      </c>
      <c r="AP793" t="str">
        <f t="shared" ca="1" si="346"/>
        <v/>
      </c>
      <c r="AQ793" t="str">
        <f t="shared" si="347"/>
        <v>??</v>
      </c>
      <c r="AS793" t="str">
        <f t="shared" si="348"/>
        <v/>
      </c>
      <c r="AT793" t="e">
        <f t="shared" ca="1" si="349"/>
        <v>#VALUE!</v>
      </c>
      <c r="AU793">
        <f t="shared" si="336"/>
        <v>5</v>
      </c>
      <c r="AV793" t="str">
        <f t="shared" si="350"/>
        <v>??</v>
      </c>
      <c r="AX793" t="str">
        <f t="shared" si="337"/>
        <v>staffanekstrom</v>
      </c>
      <c r="AY793" t="str">
        <f t="shared" si="338"/>
        <v>INSERTED</v>
      </c>
      <c r="AZ793" t="str">
        <f t="shared" si="339"/>
        <v/>
      </c>
      <c r="BD793" t="str">
        <f t="shared" si="340"/>
        <v>YES</v>
      </c>
      <c r="BF793" t="e">
        <f t="shared" ca="1" si="351"/>
        <v>#VALUE!</v>
      </c>
    </row>
    <row r="794" spans="1:58">
      <c r="A794">
        <v>788</v>
      </c>
      <c r="D794" s="1" t="e">
        <f ca="1">INDIRECT(ADDRESS($C794,D$5,,,Table!$A$1))</f>
        <v>#VALUE!</v>
      </c>
      <c r="E794" t="e">
        <f ca="1">INDIRECT(ADDRESS($C794,E$5,,,Table!$A$1))</f>
        <v>#VALUE!</v>
      </c>
      <c r="F794" t="e">
        <f ca="1">INDIRECT(ADDRESS($C794,F$5,,,Table!$A$1))</f>
        <v>#VALUE!</v>
      </c>
      <c r="G794" t="e">
        <f ca="1">INDIRECT(ADDRESS($C794,G$5,,,Table!$A$1))</f>
        <v>#VALUE!</v>
      </c>
      <c r="H794" t="e">
        <f ca="1">INDIRECT(ADDRESS($C794,H$5,,,Table!$A$1))</f>
        <v>#VALUE!</v>
      </c>
      <c r="J794" t="str">
        <f>IF(OR(I794=Dev!$CU$46, I794=Dev!$CU$47, I794=Dev!$CU$48, I794=Dev!$CU$49, I794=Dev!$CU$50, I794=Dev!$CU$51, I794=Dev!$CU$52, I794=Dev!$CU$53, I794=Dev!$CR$48, I794=Dev!$CR$49),$C$3,                                                                  IF(OR(I794=Dev!$CU$54, I794=Dev!$CU$55, I794=Dev!$CU$56, I794=Dev!$CU$57, I794=Dev!$CU$58, I794=Dev!$CU$59, I794=Dev!$CS$48), $D$3,""))</f>
        <v/>
      </c>
      <c r="K794" t="e">
        <f ca="1">CONCATENATE(E794,Names!$P$3,I794)</f>
        <v>#VALUE!</v>
      </c>
      <c r="M794" t="e">
        <f ca="1">INDIRECT(ADDRESS($C794,M$5,,,Table!$A$1))</f>
        <v>#VALUE!</v>
      </c>
      <c r="O794" t="str">
        <f t="shared" si="352"/>
        <v/>
      </c>
      <c r="Q794" t="str">
        <f t="shared" si="353"/>
        <v/>
      </c>
      <c r="S794" t="str">
        <f ca="1">IFERROR(VLOOKUP(M794,Racks!$H$4:$M$30,Racks!$I$2),"")</f>
        <v/>
      </c>
      <c r="T794" t="str">
        <f ca="1">IFERROR(VLOOKUP(M794,Racks!$H$4:$M$30,Racks!$K$2),"")</f>
        <v/>
      </c>
      <c r="U794" t="str">
        <f t="shared" si="354"/>
        <v/>
      </c>
      <c r="V794" t="str">
        <f>CONCATENATE(Names!$C$17,Names!$N$3,U794)</f>
        <v>PRLTCB-</v>
      </c>
      <c r="Y794" t="str">
        <f>IF(OR(W794=Dev!$GJ$82, W794=Dev!$GJ$83, W794=Dev!$GJ$84, W794=Dev!$GJ$85, W794=Dev!$GJ$86, W794=Dev!$GJ$87, W794=Dev!$GJ$88, W794=Dev!$GJ$89, W794=Dev!$GG$82, W794=Dev!$GG$83, W794=Dev!$GG$84, W794=Dev!$GG$85, W794=Dev!$GG$86),Names!$C$10,                   IF(OR(W794=Dev!$GJ$90, W794=Dev!$GJ$91, W794=Dev!$GJ$92, W794=Dev!$GJ$93, W794=Dev!$GJ$94, W794=Dev!$GJ$95, W794=Dev!$GJ$96, W794=Dev!$GJ$97, W794=Dev!$GH$82), Names!$C$11,""))</f>
        <v/>
      </c>
      <c r="Z794" t="str">
        <f ca="1">IFERROR(VLOOKUP(M794,Racks!$H$4:$M$30,6),"")</f>
        <v/>
      </c>
      <c r="AA794" t="str">
        <f>IF(R794="","",CONCATENATE(S794,Names!$H$3,T794,Names!$J$3,Names!$K$3,Names!$L$3,V794))</f>
        <v/>
      </c>
      <c r="AB794" t="str">
        <f>IF(R794="","",CONCATENATE(V794,Names!$P$3,W794))</f>
        <v/>
      </c>
      <c r="AD794" t="str">
        <f t="shared" si="333"/>
        <v>CREATE</v>
      </c>
      <c r="AF794" t="str">
        <f t="shared" si="341"/>
        <v>??</v>
      </c>
      <c r="AH794" t="e">
        <f t="shared" ca="1" si="342"/>
        <v>#VALUE!</v>
      </c>
      <c r="AI794" t="str">
        <f t="shared" si="334"/>
        <v>AT</v>
      </c>
      <c r="AK794" t="str">
        <f t="shared" si="343"/>
        <v>??</v>
      </c>
      <c r="AM794" t="e">
        <f t="shared" ca="1" si="344"/>
        <v>#VALUE!</v>
      </c>
      <c r="AN794" t="str">
        <f t="shared" si="345"/>
        <v/>
      </c>
      <c r="AO794" t="str">
        <f t="shared" si="335"/>
        <v>KG</v>
      </c>
      <c r="AP794" t="str">
        <f t="shared" ca="1" si="346"/>
        <v/>
      </c>
      <c r="AQ794" t="str">
        <f t="shared" si="347"/>
        <v>??</v>
      </c>
      <c r="AS794" t="str">
        <f t="shared" si="348"/>
        <v/>
      </c>
      <c r="AT794" t="e">
        <f t="shared" ca="1" si="349"/>
        <v>#VALUE!</v>
      </c>
      <c r="AU794">
        <f t="shared" si="336"/>
        <v>5</v>
      </c>
      <c r="AV794" t="str">
        <f t="shared" si="350"/>
        <v>??</v>
      </c>
      <c r="AX794" t="str">
        <f t="shared" si="337"/>
        <v>staffanekstrom</v>
      </c>
      <c r="AY794" t="str">
        <f t="shared" si="338"/>
        <v>INSERTED</v>
      </c>
      <c r="AZ794" t="str">
        <f t="shared" si="339"/>
        <v/>
      </c>
      <c r="BD794" t="str">
        <f t="shared" si="340"/>
        <v>YES</v>
      </c>
      <c r="BF794" t="e">
        <f t="shared" ca="1" si="351"/>
        <v>#VALUE!</v>
      </c>
    </row>
    <row r="795" spans="1:58">
      <c r="A795">
        <v>789</v>
      </c>
      <c r="D795" s="1" t="e">
        <f ca="1">INDIRECT(ADDRESS($C795,D$5,,,Table!$A$1))</f>
        <v>#VALUE!</v>
      </c>
      <c r="E795" t="e">
        <f ca="1">INDIRECT(ADDRESS($C795,E$5,,,Table!$A$1))</f>
        <v>#VALUE!</v>
      </c>
      <c r="F795" t="e">
        <f ca="1">INDIRECT(ADDRESS($C795,F$5,,,Table!$A$1))</f>
        <v>#VALUE!</v>
      </c>
      <c r="G795" t="e">
        <f ca="1">INDIRECT(ADDRESS($C795,G$5,,,Table!$A$1))</f>
        <v>#VALUE!</v>
      </c>
      <c r="H795" t="e">
        <f ca="1">INDIRECT(ADDRESS($C795,H$5,,,Table!$A$1))</f>
        <v>#VALUE!</v>
      </c>
      <c r="J795" t="str">
        <f>IF(OR(I795=Dev!$CU$46, I795=Dev!$CU$47, I795=Dev!$CU$48, I795=Dev!$CU$49, I795=Dev!$CU$50, I795=Dev!$CU$51, I795=Dev!$CU$52, I795=Dev!$CU$53, I795=Dev!$CR$48, I795=Dev!$CR$49),$C$3,                                                                  IF(OR(I795=Dev!$CU$54, I795=Dev!$CU$55, I795=Dev!$CU$56, I795=Dev!$CU$57, I795=Dev!$CU$58, I795=Dev!$CU$59, I795=Dev!$CS$48), $D$3,""))</f>
        <v/>
      </c>
      <c r="K795" t="e">
        <f ca="1">CONCATENATE(E795,Names!$P$3,I795)</f>
        <v>#VALUE!</v>
      </c>
      <c r="M795" t="e">
        <f ca="1">INDIRECT(ADDRESS($C795,M$5,,,Table!$A$1))</f>
        <v>#VALUE!</v>
      </c>
      <c r="O795" t="str">
        <f t="shared" si="352"/>
        <v/>
      </c>
      <c r="Q795" t="str">
        <f t="shared" si="353"/>
        <v/>
      </c>
      <c r="S795" t="str">
        <f ca="1">IFERROR(VLOOKUP(M795,Racks!$H$4:$M$30,Racks!$I$2),"")</f>
        <v/>
      </c>
      <c r="T795" t="str">
        <f ca="1">IFERROR(VLOOKUP(M795,Racks!$H$4:$M$30,Racks!$K$2),"")</f>
        <v/>
      </c>
      <c r="U795" t="str">
        <f t="shared" si="354"/>
        <v/>
      </c>
      <c r="V795" t="str">
        <f>CONCATENATE(Names!$C$17,Names!$N$3,U795)</f>
        <v>PRLTCB-</v>
      </c>
      <c r="Y795" t="str">
        <f>IF(OR(W795=Dev!$GJ$82, W795=Dev!$GJ$83, W795=Dev!$GJ$84, W795=Dev!$GJ$85, W795=Dev!$GJ$86, W795=Dev!$GJ$87, W795=Dev!$GJ$88, W795=Dev!$GJ$89, W795=Dev!$GG$82, W795=Dev!$GG$83, W795=Dev!$GG$84, W795=Dev!$GG$85, W795=Dev!$GG$86),Names!$C$10,                   IF(OR(W795=Dev!$GJ$90, W795=Dev!$GJ$91, W795=Dev!$GJ$92, W795=Dev!$GJ$93, W795=Dev!$GJ$94, W795=Dev!$GJ$95, W795=Dev!$GJ$96, W795=Dev!$GJ$97, W795=Dev!$GH$82), Names!$C$11,""))</f>
        <v/>
      </c>
      <c r="Z795" t="str">
        <f ca="1">IFERROR(VLOOKUP(M795,Racks!$H$4:$M$30,6),"")</f>
        <v/>
      </c>
      <c r="AA795" t="str">
        <f>IF(R795="","",CONCATENATE(S795,Names!$H$3,T795,Names!$J$3,Names!$K$3,Names!$L$3,V795))</f>
        <v/>
      </c>
      <c r="AB795" t="str">
        <f>IF(R795="","",CONCATENATE(V795,Names!$P$3,W795))</f>
        <v/>
      </c>
      <c r="AD795" t="str">
        <f t="shared" si="333"/>
        <v>CREATE</v>
      </c>
      <c r="AF795" t="str">
        <f t="shared" si="341"/>
        <v>??</v>
      </c>
      <c r="AH795" t="e">
        <f t="shared" ca="1" si="342"/>
        <v>#VALUE!</v>
      </c>
      <c r="AI795" t="str">
        <f t="shared" si="334"/>
        <v>AT</v>
      </c>
      <c r="AK795" t="str">
        <f t="shared" si="343"/>
        <v>??</v>
      </c>
      <c r="AM795" t="e">
        <f t="shared" ca="1" si="344"/>
        <v>#VALUE!</v>
      </c>
      <c r="AN795" t="str">
        <f t="shared" si="345"/>
        <v/>
      </c>
      <c r="AO795" t="str">
        <f t="shared" si="335"/>
        <v>KG</v>
      </c>
      <c r="AP795" t="str">
        <f t="shared" ca="1" si="346"/>
        <v/>
      </c>
      <c r="AQ795" t="str">
        <f t="shared" si="347"/>
        <v>??</v>
      </c>
      <c r="AS795" t="str">
        <f t="shared" si="348"/>
        <v/>
      </c>
      <c r="AT795" t="e">
        <f t="shared" ca="1" si="349"/>
        <v>#VALUE!</v>
      </c>
      <c r="AU795">
        <f t="shared" si="336"/>
        <v>5</v>
      </c>
      <c r="AV795" t="str">
        <f t="shared" si="350"/>
        <v>??</v>
      </c>
      <c r="AX795" t="str">
        <f t="shared" si="337"/>
        <v>staffanekstrom</v>
      </c>
      <c r="AY795" t="str">
        <f t="shared" si="338"/>
        <v>INSERTED</v>
      </c>
      <c r="AZ795" t="str">
        <f t="shared" si="339"/>
        <v/>
      </c>
      <c r="BD795" t="str">
        <f t="shared" si="340"/>
        <v>YES</v>
      </c>
      <c r="BF795" t="e">
        <f t="shared" ca="1" si="351"/>
        <v>#VALUE!</v>
      </c>
    </row>
    <row r="796" spans="1:58">
      <c r="A796">
        <v>790</v>
      </c>
      <c r="D796" s="1" t="e">
        <f ca="1">INDIRECT(ADDRESS($C796,D$5,,,Table!$A$1))</f>
        <v>#VALUE!</v>
      </c>
      <c r="E796" t="e">
        <f ca="1">INDIRECT(ADDRESS($C796,E$5,,,Table!$A$1))</f>
        <v>#VALUE!</v>
      </c>
      <c r="F796" t="e">
        <f ca="1">INDIRECT(ADDRESS($C796,F$5,,,Table!$A$1))</f>
        <v>#VALUE!</v>
      </c>
      <c r="G796" t="e">
        <f ca="1">INDIRECT(ADDRESS($C796,G$5,,,Table!$A$1))</f>
        <v>#VALUE!</v>
      </c>
      <c r="H796" t="e">
        <f ca="1">INDIRECT(ADDRESS($C796,H$5,,,Table!$A$1))</f>
        <v>#VALUE!</v>
      </c>
      <c r="J796" t="str">
        <f>IF(OR(I796=Dev!$CU$46, I796=Dev!$CU$47, I796=Dev!$CU$48, I796=Dev!$CU$49, I796=Dev!$CU$50, I796=Dev!$CU$51, I796=Dev!$CU$52, I796=Dev!$CU$53, I796=Dev!$CR$48, I796=Dev!$CR$49),$C$3,                                                                  IF(OR(I796=Dev!$CU$54, I796=Dev!$CU$55, I796=Dev!$CU$56, I796=Dev!$CU$57, I796=Dev!$CU$58, I796=Dev!$CU$59, I796=Dev!$CS$48), $D$3,""))</f>
        <v/>
      </c>
      <c r="K796" t="e">
        <f ca="1">CONCATENATE(E796,Names!$P$3,I796)</f>
        <v>#VALUE!</v>
      </c>
      <c r="M796" t="e">
        <f ca="1">INDIRECT(ADDRESS($C796,M$5,,,Table!$A$1))</f>
        <v>#VALUE!</v>
      </c>
      <c r="O796" t="str">
        <f t="shared" si="352"/>
        <v/>
      </c>
      <c r="Q796" t="str">
        <f t="shared" si="353"/>
        <v/>
      </c>
      <c r="S796" t="str">
        <f ca="1">IFERROR(VLOOKUP(M796,Racks!$H$4:$M$30,Racks!$I$2),"")</f>
        <v/>
      </c>
      <c r="T796" t="str">
        <f ca="1">IFERROR(VLOOKUP(M796,Racks!$H$4:$M$30,Racks!$K$2),"")</f>
        <v/>
      </c>
      <c r="U796" t="str">
        <f t="shared" si="354"/>
        <v/>
      </c>
      <c r="V796" t="str">
        <f>CONCATENATE(Names!$C$17,Names!$N$3,U796)</f>
        <v>PRLTCB-</v>
      </c>
      <c r="Y796" t="str">
        <f>IF(OR(W796=Dev!$GJ$82, W796=Dev!$GJ$83, W796=Dev!$GJ$84, W796=Dev!$GJ$85, W796=Dev!$GJ$86, W796=Dev!$GJ$87, W796=Dev!$GJ$88, W796=Dev!$GJ$89, W796=Dev!$GG$82, W796=Dev!$GG$83, W796=Dev!$GG$84, W796=Dev!$GG$85, W796=Dev!$GG$86),Names!$C$10,                   IF(OR(W796=Dev!$GJ$90, W796=Dev!$GJ$91, W796=Dev!$GJ$92, W796=Dev!$GJ$93, W796=Dev!$GJ$94, W796=Dev!$GJ$95, W796=Dev!$GJ$96, W796=Dev!$GJ$97, W796=Dev!$GH$82), Names!$C$11,""))</f>
        <v/>
      </c>
      <c r="Z796" t="str">
        <f ca="1">IFERROR(VLOOKUP(M796,Racks!$H$4:$M$30,6),"")</f>
        <v/>
      </c>
      <c r="AA796" t="str">
        <f>IF(R796="","",CONCATENATE(S796,Names!$H$3,T796,Names!$J$3,Names!$K$3,Names!$L$3,V796))</f>
        <v/>
      </c>
      <c r="AB796" t="str">
        <f>IF(R796="","",CONCATENATE(V796,Names!$P$3,W796))</f>
        <v/>
      </c>
      <c r="AD796" t="str">
        <f t="shared" si="333"/>
        <v>CREATE</v>
      </c>
      <c r="AF796" t="str">
        <f t="shared" si="341"/>
        <v>??</v>
      </c>
      <c r="AH796" t="e">
        <f t="shared" ca="1" si="342"/>
        <v>#VALUE!</v>
      </c>
      <c r="AI796" t="str">
        <f t="shared" si="334"/>
        <v>AT</v>
      </c>
      <c r="AK796" t="str">
        <f t="shared" si="343"/>
        <v>??</v>
      </c>
      <c r="AM796" t="e">
        <f t="shared" ca="1" si="344"/>
        <v>#VALUE!</v>
      </c>
      <c r="AN796" t="str">
        <f t="shared" si="345"/>
        <v/>
      </c>
      <c r="AO796" t="str">
        <f t="shared" si="335"/>
        <v>KG</v>
      </c>
      <c r="AP796" t="str">
        <f t="shared" ca="1" si="346"/>
        <v/>
      </c>
      <c r="AQ796" t="str">
        <f t="shared" si="347"/>
        <v>??</v>
      </c>
      <c r="AS796" t="str">
        <f t="shared" si="348"/>
        <v/>
      </c>
      <c r="AT796" t="e">
        <f t="shared" ca="1" si="349"/>
        <v>#VALUE!</v>
      </c>
      <c r="AU796">
        <f t="shared" si="336"/>
        <v>5</v>
      </c>
      <c r="AV796" t="str">
        <f t="shared" si="350"/>
        <v>??</v>
      </c>
      <c r="AX796" t="str">
        <f t="shared" si="337"/>
        <v>staffanekstrom</v>
      </c>
      <c r="AY796" t="str">
        <f t="shared" si="338"/>
        <v>INSERTED</v>
      </c>
      <c r="AZ796" t="str">
        <f t="shared" si="339"/>
        <v/>
      </c>
      <c r="BD796" t="str">
        <f t="shared" si="340"/>
        <v>YES</v>
      </c>
      <c r="BF796" t="e">
        <f t="shared" ca="1" si="351"/>
        <v>#VALUE!</v>
      </c>
    </row>
    <row r="797" spans="1:58">
      <c r="A797">
        <v>791</v>
      </c>
      <c r="D797" s="1" t="e">
        <f ca="1">INDIRECT(ADDRESS($C797,D$5,,,Table!$A$1))</f>
        <v>#VALUE!</v>
      </c>
      <c r="E797" t="e">
        <f ca="1">INDIRECT(ADDRESS($C797,E$5,,,Table!$A$1))</f>
        <v>#VALUE!</v>
      </c>
      <c r="F797" t="e">
        <f ca="1">INDIRECT(ADDRESS($C797,F$5,,,Table!$A$1))</f>
        <v>#VALUE!</v>
      </c>
      <c r="G797" t="e">
        <f ca="1">INDIRECT(ADDRESS($C797,G$5,,,Table!$A$1))</f>
        <v>#VALUE!</v>
      </c>
      <c r="H797" t="e">
        <f ca="1">INDIRECT(ADDRESS($C797,H$5,,,Table!$A$1))</f>
        <v>#VALUE!</v>
      </c>
      <c r="J797" t="str">
        <f>IF(OR(I797=Dev!$CU$46, I797=Dev!$CU$47, I797=Dev!$CU$48, I797=Dev!$CU$49, I797=Dev!$CU$50, I797=Dev!$CU$51, I797=Dev!$CU$52, I797=Dev!$CU$53, I797=Dev!$CR$48, I797=Dev!$CR$49),$C$3,                                                                  IF(OR(I797=Dev!$CU$54, I797=Dev!$CU$55, I797=Dev!$CU$56, I797=Dev!$CU$57, I797=Dev!$CU$58, I797=Dev!$CU$59, I797=Dev!$CS$48), $D$3,""))</f>
        <v/>
      </c>
      <c r="K797" t="e">
        <f ca="1">CONCATENATE(E797,Names!$P$3,I797)</f>
        <v>#VALUE!</v>
      </c>
      <c r="M797" t="e">
        <f ca="1">INDIRECT(ADDRESS($C797,M$5,,,Table!$A$1))</f>
        <v>#VALUE!</v>
      </c>
      <c r="O797" t="str">
        <f t="shared" si="352"/>
        <v/>
      </c>
      <c r="Q797" t="str">
        <f t="shared" si="353"/>
        <v/>
      </c>
      <c r="S797" t="str">
        <f ca="1">IFERROR(VLOOKUP(M797,Racks!$H$4:$M$30,Racks!$I$2),"")</f>
        <v/>
      </c>
      <c r="T797" t="str">
        <f ca="1">IFERROR(VLOOKUP(M797,Racks!$H$4:$M$30,Racks!$K$2),"")</f>
        <v/>
      </c>
      <c r="U797" t="str">
        <f t="shared" si="354"/>
        <v/>
      </c>
      <c r="V797" t="str">
        <f>CONCATENATE(Names!$C$17,Names!$N$3,U797)</f>
        <v>PRLTCB-</v>
      </c>
      <c r="Y797" t="str">
        <f>IF(OR(W797=Dev!$GJ$82, W797=Dev!$GJ$83, W797=Dev!$GJ$84, W797=Dev!$GJ$85, W797=Dev!$GJ$86, W797=Dev!$GJ$87, W797=Dev!$GJ$88, W797=Dev!$GJ$89, W797=Dev!$GG$82, W797=Dev!$GG$83, W797=Dev!$GG$84, W797=Dev!$GG$85, W797=Dev!$GG$86),Names!$C$10,                   IF(OR(W797=Dev!$GJ$90, W797=Dev!$GJ$91, W797=Dev!$GJ$92, W797=Dev!$GJ$93, W797=Dev!$GJ$94, W797=Dev!$GJ$95, W797=Dev!$GJ$96, W797=Dev!$GJ$97, W797=Dev!$GH$82), Names!$C$11,""))</f>
        <v/>
      </c>
      <c r="Z797" t="str">
        <f ca="1">IFERROR(VLOOKUP(M797,Racks!$H$4:$M$30,6),"")</f>
        <v/>
      </c>
      <c r="AA797" t="str">
        <f>IF(R797="","",CONCATENATE(S797,Names!$H$3,T797,Names!$J$3,Names!$K$3,Names!$L$3,V797))</f>
        <v/>
      </c>
      <c r="AB797" t="str">
        <f>IF(R797="","",CONCATENATE(V797,Names!$P$3,W797))</f>
        <v/>
      </c>
      <c r="AD797" t="str">
        <f t="shared" si="333"/>
        <v>CREATE</v>
      </c>
      <c r="AF797" t="str">
        <f t="shared" si="341"/>
        <v>??</v>
      </c>
      <c r="AH797" t="e">
        <f t="shared" ca="1" si="342"/>
        <v>#VALUE!</v>
      </c>
      <c r="AI797" t="str">
        <f t="shared" si="334"/>
        <v>AT</v>
      </c>
      <c r="AK797" t="str">
        <f t="shared" si="343"/>
        <v>??</v>
      </c>
      <c r="AM797" t="e">
        <f t="shared" ca="1" si="344"/>
        <v>#VALUE!</v>
      </c>
      <c r="AN797" t="str">
        <f t="shared" si="345"/>
        <v/>
      </c>
      <c r="AO797" t="str">
        <f t="shared" si="335"/>
        <v>KG</v>
      </c>
      <c r="AP797" t="str">
        <f t="shared" ca="1" si="346"/>
        <v/>
      </c>
      <c r="AQ797" t="str">
        <f t="shared" si="347"/>
        <v>??</v>
      </c>
      <c r="AS797" t="str">
        <f t="shared" si="348"/>
        <v/>
      </c>
      <c r="AT797" t="e">
        <f t="shared" ca="1" si="349"/>
        <v>#VALUE!</v>
      </c>
      <c r="AU797">
        <f t="shared" si="336"/>
        <v>5</v>
      </c>
      <c r="AV797" t="str">
        <f t="shared" si="350"/>
        <v>??</v>
      </c>
      <c r="AX797" t="str">
        <f t="shared" si="337"/>
        <v>staffanekstrom</v>
      </c>
      <c r="AY797" t="str">
        <f t="shared" si="338"/>
        <v>INSERTED</v>
      </c>
      <c r="AZ797" t="str">
        <f t="shared" si="339"/>
        <v/>
      </c>
      <c r="BD797" t="str">
        <f t="shared" si="340"/>
        <v>YES</v>
      </c>
      <c r="BF797" t="e">
        <f t="shared" ca="1" si="351"/>
        <v>#VALUE!</v>
      </c>
    </row>
    <row r="798" spans="1:58">
      <c r="A798">
        <v>792</v>
      </c>
      <c r="D798" s="1" t="e">
        <f ca="1">INDIRECT(ADDRESS($C798,D$5,,,Table!$A$1))</f>
        <v>#VALUE!</v>
      </c>
      <c r="E798" t="e">
        <f ca="1">INDIRECT(ADDRESS($C798,E$5,,,Table!$A$1))</f>
        <v>#VALUE!</v>
      </c>
      <c r="F798" t="e">
        <f ca="1">INDIRECT(ADDRESS($C798,F$5,,,Table!$A$1))</f>
        <v>#VALUE!</v>
      </c>
      <c r="G798" t="e">
        <f ca="1">INDIRECT(ADDRESS($C798,G$5,,,Table!$A$1))</f>
        <v>#VALUE!</v>
      </c>
      <c r="H798" t="e">
        <f ca="1">INDIRECT(ADDRESS($C798,H$5,,,Table!$A$1))</f>
        <v>#VALUE!</v>
      </c>
      <c r="J798" t="str">
        <f>IF(OR(I798=Dev!$CU$46, I798=Dev!$CU$47, I798=Dev!$CU$48, I798=Dev!$CU$49, I798=Dev!$CU$50, I798=Dev!$CU$51, I798=Dev!$CU$52, I798=Dev!$CU$53, I798=Dev!$CR$48, I798=Dev!$CR$49),$C$3,                                                                  IF(OR(I798=Dev!$CU$54, I798=Dev!$CU$55, I798=Dev!$CU$56, I798=Dev!$CU$57, I798=Dev!$CU$58, I798=Dev!$CU$59, I798=Dev!$CS$48), $D$3,""))</f>
        <v/>
      </c>
      <c r="K798" t="e">
        <f ca="1">CONCATENATE(E798,Names!$P$3,I798)</f>
        <v>#VALUE!</v>
      </c>
      <c r="M798" t="e">
        <f ca="1">INDIRECT(ADDRESS($C798,M$5,,,Table!$A$1))</f>
        <v>#VALUE!</v>
      </c>
      <c r="O798" t="str">
        <f t="shared" si="352"/>
        <v/>
      </c>
      <c r="Q798" t="str">
        <f t="shared" si="353"/>
        <v/>
      </c>
      <c r="S798" t="str">
        <f ca="1">IFERROR(VLOOKUP(M798,Racks!$H$4:$M$30,Racks!$I$2),"")</f>
        <v/>
      </c>
      <c r="T798" t="str">
        <f ca="1">IFERROR(VLOOKUP(M798,Racks!$H$4:$M$30,Racks!$K$2),"")</f>
        <v/>
      </c>
      <c r="U798" t="str">
        <f t="shared" si="354"/>
        <v/>
      </c>
      <c r="V798" t="str">
        <f>CONCATENATE(Names!$C$17,Names!$N$3,U798)</f>
        <v>PRLTCB-</v>
      </c>
      <c r="Y798" t="str">
        <f>IF(OR(W798=Dev!$GJ$82, W798=Dev!$GJ$83, W798=Dev!$GJ$84, W798=Dev!$GJ$85, W798=Dev!$GJ$86, W798=Dev!$GJ$87, W798=Dev!$GJ$88, W798=Dev!$GJ$89, W798=Dev!$GG$82, W798=Dev!$GG$83, W798=Dev!$GG$84, W798=Dev!$GG$85, W798=Dev!$GG$86),Names!$C$10,                   IF(OR(W798=Dev!$GJ$90, W798=Dev!$GJ$91, W798=Dev!$GJ$92, W798=Dev!$GJ$93, W798=Dev!$GJ$94, W798=Dev!$GJ$95, W798=Dev!$GJ$96, W798=Dev!$GJ$97, W798=Dev!$GH$82), Names!$C$11,""))</f>
        <v/>
      </c>
      <c r="Z798" t="str">
        <f ca="1">IFERROR(VLOOKUP(M798,Racks!$H$4:$M$30,6),"")</f>
        <v/>
      </c>
      <c r="AA798" t="str">
        <f>IF(R798="","",CONCATENATE(S798,Names!$H$3,T798,Names!$J$3,Names!$K$3,Names!$L$3,V798))</f>
        <v/>
      </c>
      <c r="AB798" t="str">
        <f>IF(R798="","",CONCATENATE(V798,Names!$P$3,W798))</f>
        <v/>
      </c>
      <c r="AD798" t="str">
        <f t="shared" si="333"/>
        <v>CREATE</v>
      </c>
      <c r="AF798" t="str">
        <f t="shared" si="341"/>
        <v>??</v>
      </c>
      <c r="AH798" t="e">
        <f t="shared" ca="1" si="342"/>
        <v>#VALUE!</v>
      </c>
      <c r="AI798" t="str">
        <f t="shared" si="334"/>
        <v>AT</v>
      </c>
      <c r="AK798" t="str">
        <f t="shared" si="343"/>
        <v>??</v>
      </c>
      <c r="AM798" t="e">
        <f t="shared" ca="1" si="344"/>
        <v>#VALUE!</v>
      </c>
      <c r="AN798" t="str">
        <f t="shared" si="345"/>
        <v/>
      </c>
      <c r="AO798" t="str">
        <f t="shared" si="335"/>
        <v>KG</v>
      </c>
      <c r="AP798" t="str">
        <f t="shared" ca="1" si="346"/>
        <v/>
      </c>
      <c r="AQ798" t="str">
        <f t="shared" si="347"/>
        <v>??</v>
      </c>
      <c r="AS798" t="str">
        <f t="shared" si="348"/>
        <v/>
      </c>
      <c r="AT798" t="e">
        <f t="shared" ca="1" si="349"/>
        <v>#VALUE!</v>
      </c>
      <c r="AU798">
        <f t="shared" si="336"/>
        <v>5</v>
      </c>
      <c r="AV798" t="str">
        <f t="shared" si="350"/>
        <v>??</v>
      </c>
      <c r="AX798" t="str">
        <f t="shared" si="337"/>
        <v>staffanekstrom</v>
      </c>
      <c r="AY798" t="str">
        <f t="shared" si="338"/>
        <v>INSERTED</v>
      </c>
      <c r="AZ798" t="str">
        <f t="shared" si="339"/>
        <v/>
      </c>
      <c r="BD798" t="str">
        <f t="shared" si="340"/>
        <v>YES</v>
      </c>
      <c r="BF798" t="e">
        <f t="shared" ca="1" si="351"/>
        <v>#VALUE!</v>
      </c>
    </row>
    <row r="799" spans="1:58">
      <c r="A799">
        <v>793</v>
      </c>
      <c r="D799" s="1" t="e">
        <f ca="1">INDIRECT(ADDRESS($C799,D$5,,,Table!$A$1))</f>
        <v>#VALUE!</v>
      </c>
      <c r="E799" t="e">
        <f ca="1">INDIRECT(ADDRESS($C799,E$5,,,Table!$A$1))</f>
        <v>#VALUE!</v>
      </c>
      <c r="F799" t="e">
        <f ca="1">INDIRECT(ADDRESS($C799,F$5,,,Table!$A$1))</f>
        <v>#VALUE!</v>
      </c>
      <c r="G799" t="e">
        <f ca="1">INDIRECT(ADDRESS($C799,G$5,,,Table!$A$1))</f>
        <v>#VALUE!</v>
      </c>
      <c r="H799" t="e">
        <f ca="1">INDIRECT(ADDRESS($C799,H$5,,,Table!$A$1))</f>
        <v>#VALUE!</v>
      </c>
      <c r="J799" t="str">
        <f>IF(OR(I799=Dev!$CU$46, I799=Dev!$CU$47, I799=Dev!$CU$48, I799=Dev!$CU$49, I799=Dev!$CU$50, I799=Dev!$CU$51, I799=Dev!$CU$52, I799=Dev!$CU$53, I799=Dev!$CR$48, I799=Dev!$CR$49),$C$3,                                                                  IF(OR(I799=Dev!$CU$54, I799=Dev!$CU$55, I799=Dev!$CU$56, I799=Dev!$CU$57, I799=Dev!$CU$58, I799=Dev!$CU$59, I799=Dev!$CS$48), $D$3,""))</f>
        <v/>
      </c>
      <c r="K799" t="e">
        <f ca="1">CONCATENATE(E799,Names!$P$3,I799)</f>
        <v>#VALUE!</v>
      </c>
      <c r="M799" t="e">
        <f ca="1">INDIRECT(ADDRESS($C799,M$5,,,Table!$A$1))</f>
        <v>#VALUE!</v>
      </c>
      <c r="O799" t="str">
        <f t="shared" si="352"/>
        <v/>
      </c>
      <c r="Q799" t="str">
        <f t="shared" si="353"/>
        <v/>
      </c>
      <c r="S799" t="str">
        <f ca="1">IFERROR(VLOOKUP(M799,Racks!$H$4:$M$30,Racks!$I$2),"")</f>
        <v/>
      </c>
      <c r="T799" t="str">
        <f ca="1">IFERROR(VLOOKUP(M799,Racks!$H$4:$M$30,Racks!$K$2),"")</f>
        <v/>
      </c>
      <c r="U799" t="str">
        <f t="shared" si="354"/>
        <v/>
      </c>
      <c r="V799" t="str">
        <f>CONCATENATE(Names!$C$17,Names!$N$3,U799)</f>
        <v>PRLTCB-</v>
      </c>
      <c r="Y799" t="str">
        <f>IF(OR(W799=Dev!$GJ$82, W799=Dev!$GJ$83, W799=Dev!$GJ$84, W799=Dev!$GJ$85, W799=Dev!$GJ$86, W799=Dev!$GJ$87, W799=Dev!$GJ$88, W799=Dev!$GJ$89, W799=Dev!$GG$82, W799=Dev!$GG$83, W799=Dev!$GG$84, W799=Dev!$GG$85, W799=Dev!$GG$86),Names!$C$10,                   IF(OR(W799=Dev!$GJ$90, W799=Dev!$GJ$91, W799=Dev!$GJ$92, W799=Dev!$GJ$93, W799=Dev!$GJ$94, W799=Dev!$GJ$95, W799=Dev!$GJ$96, W799=Dev!$GJ$97, W799=Dev!$GH$82), Names!$C$11,""))</f>
        <v/>
      </c>
      <c r="Z799" t="str">
        <f ca="1">IFERROR(VLOOKUP(M799,Racks!$H$4:$M$30,6),"")</f>
        <v/>
      </c>
      <c r="AA799" t="str">
        <f>IF(R799="","",CONCATENATE(S799,Names!$H$3,T799,Names!$J$3,Names!$K$3,Names!$L$3,V799))</f>
        <v/>
      </c>
      <c r="AB799" t="str">
        <f>IF(R799="","",CONCATENATE(V799,Names!$P$3,W799))</f>
        <v/>
      </c>
      <c r="AD799" t="str">
        <f t="shared" si="333"/>
        <v>CREATE</v>
      </c>
      <c r="AF799" t="str">
        <f t="shared" si="341"/>
        <v>??</v>
      </c>
      <c r="AH799" t="e">
        <f t="shared" ca="1" si="342"/>
        <v>#VALUE!</v>
      </c>
      <c r="AI799" t="str">
        <f t="shared" si="334"/>
        <v>AT</v>
      </c>
      <c r="AK799" t="str">
        <f t="shared" si="343"/>
        <v>??</v>
      </c>
      <c r="AM799" t="e">
        <f t="shared" ca="1" si="344"/>
        <v>#VALUE!</v>
      </c>
      <c r="AN799" t="str">
        <f t="shared" si="345"/>
        <v/>
      </c>
      <c r="AO799" t="str">
        <f t="shared" si="335"/>
        <v>KG</v>
      </c>
      <c r="AP799" t="str">
        <f t="shared" ca="1" si="346"/>
        <v/>
      </c>
      <c r="AQ799" t="str">
        <f t="shared" si="347"/>
        <v>??</v>
      </c>
      <c r="AS799" t="str">
        <f t="shared" si="348"/>
        <v/>
      </c>
      <c r="AT799" t="e">
        <f t="shared" ca="1" si="349"/>
        <v>#VALUE!</v>
      </c>
      <c r="AU799">
        <f t="shared" si="336"/>
        <v>5</v>
      </c>
      <c r="AV799" t="str">
        <f t="shared" si="350"/>
        <v>??</v>
      </c>
      <c r="AX799" t="str">
        <f t="shared" si="337"/>
        <v>staffanekstrom</v>
      </c>
      <c r="AY799" t="str">
        <f t="shared" si="338"/>
        <v>INSERTED</v>
      </c>
      <c r="AZ799" t="str">
        <f t="shared" si="339"/>
        <v/>
      </c>
      <c r="BD799" t="str">
        <f t="shared" si="340"/>
        <v>YES</v>
      </c>
      <c r="BF799" t="e">
        <f t="shared" ca="1" si="351"/>
        <v>#VALUE!</v>
      </c>
    </row>
    <row r="800" spans="1:58">
      <c r="A800">
        <v>794</v>
      </c>
      <c r="D800" s="1" t="e">
        <f ca="1">INDIRECT(ADDRESS($C800,D$5,,,Table!$A$1))</f>
        <v>#VALUE!</v>
      </c>
      <c r="E800" t="e">
        <f ca="1">INDIRECT(ADDRESS($C800,E$5,,,Table!$A$1))</f>
        <v>#VALUE!</v>
      </c>
      <c r="F800" t="e">
        <f ca="1">INDIRECT(ADDRESS($C800,F$5,,,Table!$A$1))</f>
        <v>#VALUE!</v>
      </c>
      <c r="G800" t="e">
        <f ca="1">INDIRECT(ADDRESS($C800,G$5,,,Table!$A$1))</f>
        <v>#VALUE!</v>
      </c>
      <c r="H800" t="e">
        <f ca="1">INDIRECT(ADDRESS($C800,H$5,,,Table!$A$1))</f>
        <v>#VALUE!</v>
      </c>
      <c r="J800" t="str">
        <f>IF(OR(I800=Dev!$CU$46, I800=Dev!$CU$47, I800=Dev!$CU$48, I800=Dev!$CU$49, I800=Dev!$CU$50, I800=Dev!$CU$51, I800=Dev!$CU$52, I800=Dev!$CU$53, I800=Dev!$CR$48, I800=Dev!$CR$49),$C$3,                                                                  IF(OR(I800=Dev!$CU$54, I800=Dev!$CU$55, I800=Dev!$CU$56, I800=Dev!$CU$57, I800=Dev!$CU$58, I800=Dev!$CU$59, I800=Dev!$CS$48), $D$3,""))</f>
        <v/>
      </c>
      <c r="K800" t="e">
        <f ca="1">CONCATENATE(E800,Names!$P$3,I800)</f>
        <v>#VALUE!</v>
      </c>
      <c r="M800" t="e">
        <f ca="1">INDIRECT(ADDRESS($C800,M$5,,,Table!$A$1))</f>
        <v>#VALUE!</v>
      </c>
      <c r="O800" t="str">
        <f t="shared" si="352"/>
        <v/>
      </c>
      <c r="Q800" t="str">
        <f t="shared" si="353"/>
        <v/>
      </c>
      <c r="S800" t="str">
        <f ca="1">IFERROR(VLOOKUP(M800,Racks!$H$4:$M$30,Racks!$I$2),"")</f>
        <v/>
      </c>
      <c r="T800" t="str">
        <f ca="1">IFERROR(VLOOKUP(M800,Racks!$H$4:$M$30,Racks!$K$2),"")</f>
        <v/>
      </c>
      <c r="U800" t="str">
        <f t="shared" si="354"/>
        <v/>
      </c>
      <c r="V800" t="str">
        <f>CONCATENATE(Names!$C$17,Names!$N$3,U800)</f>
        <v>PRLTCB-</v>
      </c>
      <c r="Y800" t="str">
        <f>IF(OR(W800=Dev!$GJ$82, W800=Dev!$GJ$83, W800=Dev!$GJ$84, W800=Dev!$GJ$85, W800=Dev!$GJ$86, W800=Dev!$GJ$87, W800=Dev!$GJ$88, W800=Dev!$GJ$89, W800=Dev!$GG$82, W800=Dev!$GG$83, W800=Dev!$GG$84, W800=Dev!$GG$85, W800=Dev!$GG$86),Names!$C$10,                   IF(OR(W800=Dev!$GJ$90, W800=Dev!$GJ$91, W800=Dev!$GJ$92, W800=Dev!$GJ$93, W800=Dev!$GJ$94, W800=Dev!$GJ$95, W800=Dev!$GJ$96, W800=Dev!$GJ$97, W800=Dev!$GH$82), Names!$C$11,""))</f>
        <v/>
      </c>
      <c r="Z800" t="str">
        <f ca="1">IFERROR(VLOOKUP(M800,Racks!$H$4:$M$30,6),"")</f>
        <v/>
      </c>
      <c r="AA800" t="str">
        <f>IF(R800="","",CONCATENATE(S800,Names!$H$3,T800,Names!$J$3,Names!$K$3,Names!$L$3,V800))</f>
        <v/>
      </c>
      <c r="AB800" t="str">
        <f>IF(R800="","",CONCATENATE(V800,Names!$P$3,W800))</f>
        <v/>
      </c>
      <c r="AD800" t="str">
        <f t="shared" si="333"/>
        <v>CREATE</v>
      </c>
      <c r="AF800" t="str">
        <f t="shared" si="341"/>
        <v>??</v>
      </c>
      <c r="AH800" t="e">
        <f t="shared" ca="1" si="342"/>
        <v>#VALUE!</v>
      </c>
      <c r="AI800" t="str">
        <f t="shared" si="334"/>
        <v>AT</v>
      </c>
      <c r="AK800" t="str">
        <f t="shared" si="343"/>
        <v>??</v>
      </c>
      <c r="AM800" t="e">
        <f t="shared" ca="1" si="344"/>
        <v>#VALUE!</v>
      </c>
      <c r="AN800" t="str">
        <f t="shared" si="345"/>
        <v/>
      </c>
      <c r="AO800" t="str">
        <f t="shared" si="335"/>
        <v>KG</v>
      </c>
      <c r="AP800" t="str">
        <f t="shared" ca="1" si="346"/>
        <v/>
      </c>
      <c r="AQ800" t="str">
        <f t="shared" si="347"/>
        <v>??</v>
      </c>
      <c r="AS800" t="str">
        <f t="shared" si="348"/>
        <v/>
      </c>
      <c r="AT800" t="e">
        <f t="shared" ca="1" si="349"/>
        <v>#VALUE!</v>
      </c>
      <c r="AU800">
        <f t="shared" si="336"/>
        <v>5</v>
      </c>
      <c r="AV800" t="str">
        <f t="shared" si="350"/>
        <v>??</v>
      </c>
      <c r="AX800" t="str">
        <f t="shared" si="337"/>
        <v>staffanekstrom</v>
      </c>
      <c r="AY800" t="str">
        <f t="shared" si="338"/>
        <v>INSERTED</v>
      </c>
      <c r="AZ800" t="str">
        <f t="shared" si="339"/>
        <v/>
      </c>
      <c r="BD800" t="str">
        <f t="shared" si="340"/>
        <v>YES</v>
      </c>
      <c r="BF800" t="e">
        <f t="shared" ca="1" si="351"/>
        <v>#VALUE!</v>
      </c>
    </row>
    <row r="801" spans="1:58">
      <c r="A801">
        <v>795</v>
      </c>
      <c r="D801" s="1" t="e">
        <f ca="1">INDIRECT(ADDRESS($C801,D$5,,,Table!$A$1))</f>
        <v>#VALUE!</v>
      </c>
      <c r="E801" t="e">
        <f ca="1">INDIRECT(ADDRESS($C801,E$5,,,Table!$A$1))</f>
        <v>#VALUE!</v>
      </c>
      <c r="F801" t="e">
        <f ca="1">INDIRECT(ADDRESS($C801,F$5,,,Table!$A$1))</f>
        <v>#VALUE!</v>
      </c>
      <c r="G801" t="e">
        <f ca="1">INDIRECT(ADDRESS($C801,G$5,,,Table!$A$1))</f>
        <v>#VALUE!</v>
      </c>
      <c r="H801" t="e">
        <f ca="1">INDIRECT(ADDRESS($C801,H$5,,,Table!$A$1))</f>
        <v>#VALUE!</v>
      </c>
      <c r="J801" t="str">
        <f>IF(OR(I801=Dev!$CU$46, I801=Dev!$CU$47, I801=Dev!$CU$48, I801=Dev!$CU$49, I801=Dev!$CU$50, I801=Dev!$CU$51, I801=Dev!$CU$52, I801=Dev!$CU$53, I801=Dev!$CR$48, I801=Dev!$CR$49),$C$3,                                                                  IF(OR(I801=Dev!$CU$54, I801=Dev!$CU$55, I801=Dev!$CU$56, I801=Dev!$CU$57, I801=Dev!$CU$58, I801=Dev!$CU$59, I801=Dev!$CS$48), $D$3,""))</f>
        <v/>
      </c>
      <c r="K801" t="e">
        <f ca="1">CONCATENATE(E801,Names!$P$3,I801)</f>
        <v>#VALUE!</v>
      </c>
      <c r="M801" t="e">
        <f ca="1">INDIRECT(ADDRESS($C801,M$5,,,Table!$A$1))</f>
        <v>#VALUE!</v>
      </c>
      <c r="O801" t="str">
        <f t="shared" si="352"/>
        <v/>
      </c>
      <c r="Q801" t="str">
        <f t="shared" si="353"/>
        <v/>
      </c>
      <c r="S801" t="str">
        <f ca="1">IFERROR(VLOOKUP(M801,Racks!$H$4:$M$30,Racks!$I$2),"")</f>
        <v/>
      </c>
      <c r="T801" t="str">
        <f ca="1">IFERROR(VLOOKUP(M801,Racks!$H$4:$M$30,Racks!$K$2),"")</f>
        <v/>
      </c>
      <c r="U801" t="str">
        <f t="shared" si="354"/>
        <v/>
      </c>
      <c r="V801" t="str">
        <f>CONCATENATE(Names!$C$17,Names!$N$3,U801)</f>
        <v>PRLTCB-</v>
      </c>
      <c r="Y801" t="str">
        <f>IF(OR(W801=Dev!$GJ$82, W801=Dev!$GJ$83, W801=Dev!$GJ$84, W801=Dev!$GJ$85, W801=Dev!$GJ$86, W801=Dev!$GJ$87, W801=Dev!$GJ$88, W801=Dev!$GJ$89, W801=Dev!$GG$82, W801=Dev!$GG$83, W801=Dev!$GG$84, W801=Dev!$GG$85, W801=Dev!$GG$86),Names!$C$10,                   IF(OR(W801=Dev!$GJ$90, W801=Dev!$GJ$91, W801=Dev!$GJ$92, W801=Dev!$GJ$93, W801=Dev!$GJ$94, W801=Dev!$GJ$95, W801=Dev!$GJ$96, W801=Dev!$GJ$97, W801=Dev!$GH$82), Names!$C$11,""))</f>
        <v/>
      </c>
      <c r="Z801" t="str">
        <f ca="1">IFERROR(VLOOKUP(M801,Racks!$H$4:$M$30,6),"")</f>
        <v/>
      </c>
      <c r="AA801" t="str">
        <f>IF(R801="","",CONCATENATE(S801,Names!$H$3,T801,Names!$J$3,Names!$K$3,Names!$L$3,V801))</f>
        <v/>
      </c>
      <c r="AB801" t="str">
        <f>IF(R801="","",CONCATENATE(V801,Names!$P$3,W801))</f>
        <v/>
      </c>
      <c r="AD801" t="str">
        <f t="shared" si="333"/>
        <v>CREATE</v>
      </c>
      <c r="AF801" t="str">
        <f t="shared" si="341"/>
        <v>??</v>
      </c>
      <c r="AH801" t="e">
        <f t="shared" ca="1" si="342"/>
        <v>#VALUE!</v>
      </c>
      <c r="AI801" t="str">
        <f t="shared" si="334"/>
        <v>AT</v>
      </c>
      <c r="AK801" t="str">
        <f t="shared" si="343"/>
        <v>??</v>
      </c>
      <c r="AM801" t="e">
        <f t="shared" ca="1" si="344"/>
        <v>#VALUE!</v>
      </c>
      <c r="AN801" t="str">
        <f t="shared" si="345"/>
        <v/>
      </c>
      <c r="AO801" t="str">
        <f t="shared" si="335"/>
        <v>KG</v>
      </c>
      <c r="AP801" t="str">
        <f t="shared" ca="1" si="346"/>
        <v/>
      </c>
      <c r="AQ801" t="str">
        <f t="shared" si="347"/>
        <v>??</v>
      </c>
      <c r="AS801" t="str">
        <f t="shared" si="348"/>
        <v/>
      </c>
      <c r="AT801" t="e">
        <f t="shared" ca="1" si="349"/>
        <v>#VALUE!</v>
      </c>
      <c r="AU801">
        <f t="shared" si="336"/>
        <v>5</v>
      </c>
      <c r="AV801" t="str">
        <f t="shared" si="350"/>
        <v>??</v>
      </c>
      <c r="AX801" t="str">
        <f t="shared" si="337"/>
        <v>staffanekstrom</v>
      </c>
      <c r="AY801" t="str">
        <f t="shared" si="338"/>
        <v>INSERTED</v>
      </c>
      <c r="AZ801" t="str">
        <f t="shared" si="339"/>
        <v/>
      </c>
      <c r="BD801" t="str">
        <f t="shared" si="340"/>
        <v>YES</v>
      </c>
      <c r="BF801" t="e">
        <f t="shared" ca="1" si="351"/>
        <v>#VALUE!</v>
      </c>
    </row>
    <row r="802" spans="1:58">
      <c r="A802">
        <v>796</v>
      </c>
      <c r="D802" s="1" t="e">
        <f ca="1">INDIRECT(ADDRESS($C802,D$5,,,Table!$A$1))</f>
        <v>#VALUE!</v>
      </c>
      <c r="E802" t="e">
        <f ca="1">INDIRECT(ADDRESS($C802,E$5,,,Table!$A$1))</f>
        <v>#VALUE!</v>
      </c>
      <c r="F802" t="e">
        <f ca="1">INDIRECT(ADDRESS($C802,F$5,,,Table!$A$1))</f>
        <v>#VALUE!</v>
      </c>
      <c r="G802" t="e">
        <f ca="1">INDIRECT(ADDRESS($C802,G$5,,,Table!$A$1))</f>
        <v>#VALUE!</v>
      </c>
      <c r="H802" t="e">
        <f ca="1">INDIRECT(ADDRESS($C802,H$5,,,Table!$A$1))</f>
        <v>#VALUE!</v>
      </c>
      <c r="J802" t="str">
        <f>IF(OR(I802=Dev!$CU$46, I802=Dev!$CU$47, I802=Dev!$CU$48, I802=Dev!$CU$49, I802=Dev!$CU$50, I802=Dev!$CU$51, I802=Dev!$CU$52, I802=Dev!$CU$53, I802=Dev!$CR$48, I802=Dev!$CR$49),$C$3,                                                                  IF(OR(I802=Dev!$CU$54, I802=Dev!$CU$55, I802=Dev!$CU$56, I802=Dev!$CU$57, I802=Dev!$CU$58, I802=Dev!$CU$59, I802=Dev!$CS$48), $D$3,""))</f>
        <v/>
      </c>
      <c r="K802" t="e">
        <f ca="1">CONCATENATE(E802,Names!$P$3,I802)</f>
        <v>#VALUE!</v>
      </c>
      <c r="M802" t="e">
        <f ca="1">INDIRECT(ADDRESS($C802,M$5,,,Table!$A$1))</f>
        <v>#VALUE!</v>
      </c>
      <c r="O802" t="str">
        <f t="shared" si="352"/>
        <v/>
      </c>
      <c r="Q802" t="str">
        <f t="shared" si="353"/>
        <v/>
      </c>
      <c r="S802" t="str">
        <f ca="1">IFERROR(VLOOKUP(M802,Racks!$H$4:$M$30,Racks!$I$2),"")</f>
        <v/>
      </c>
      <c r="T802" t="str">
        <f ca="1">IFERROR(VLOOKUP(M802,Racks!$H$4:$M$30,Racks!$K$2),"")</f>
        <v/>
      </c>
      <c r="U802" t="str">
        <f t="shared" si="354"/>
        <v/>
      </c>
      <c r="V802" t="str">
        <f>CONCATENATE(Names!$C$17,Names!$N$3,U802)</f>
        <v>PRLTCB-</v>
      </c>
      <c r="Y802" t="str">
        <f>IF(OR(W802=Dev!$GJ$82, W802=Dev!$GJ$83, W802=Dev!$GJ$84, W802=Dev!$GJ$85, W802=Dev!$GJ$86, W802=Dev!$GJ$87, W802=Dev!$GJ$88, W802=Dev!$GJ$89, W802=Dev!$GG$82, W802=Dev!$GG$83, W802=Dev!$GG$84, W802=Dev!$GG$85, W802=Dev!$GG$86),Names!$C$10,                   IF(OR(W802=Dev!$GJ$90, W802=Dev!$GJ$91, W802=Dev!$GJ$92, W802=Dev!$GJ$93, W802=Dev!$GJ$94, W802=Dev!$GJ$95, W802=Dev!$GJ$96, W802=Dev!$GJ$97, W802=Dev!$GH$82), Names!$C$11,""))</f>
        <v/>
      </c>
      <c r="Z802" t="str">
        <f ca="1">IFERROR(VLOOKUP(M802,Racks!$H$4:$M$30,6),"")</f>
        <v/>
      </c>
      <c r="AA802" t="str">
        <f>IF(R802="","",CONCATENATE(S802,Names!$H$3,T802,Names!$J$3,Names!$K$3,Names!$L$3,V802))</f>
        <v/>
      </c>
      <c r="AB802" t="str">
        <f>IF(R802="","",CONCATENATE(V802,Names!$P$3,W802))</f>
        <v/>
      </c>
      <c r="AD802" t="str">
        <f t="shared" si="333"/>
        <v>CREATE</v>
      </c>
      <c r="AF802" t="str">
        <f t="shared" si="341"/>
        <v>??</v>
      </c>
      <c r="AH802" t="e">
        <f t="shared" ca="1" si="342"/>
        <v>#VALUE!</v>
      </c>
      <c r="AI802" t="str">
        <f t="shared" si="334"/>
        <v>AT</v>
      </c>
      <c r="AK802" t="str">
        <f t="shared" si="343"/>
        <v>??</v>
      </c>
      <c r="AM802" t="e">
        <f t="shared" ca="1" si="344"/>
        <v>#VALUE!</v>
      </c>
      <c r="AN802" t="str">
        <f t="shared" si="345"/>
        <v/>
      </c>
      <c r="AO802" t="str">
        <f t="shared" si="335"/>
        <v>KG</v>
      </c>
      <c r="AP802" t="str">
        <f t="shared" ca="1" si="346"/>
        <v/>
      </c>
      <c r="AQ802" t="str">
        <f t="shared" si="347"/>
        <v>??</v>
      </c>
      <c r="AS802" t="str">
        <f t="shared" si="348"/>
        <v/>
      </c>
      <c r="AT802" t="e">
        <f t="shared" ca="1" si="349"/>
        <v>#VALUE!</v>
      </c>
      <c r="AU802">
        <f t="shared" si="336"/>
        <v>5</v>
      </c>
      <c r="AV802" t="str">
        <f t="shared" si="350"/>
        <v>??</v>
      </c>
      <c r="AX802" t="str">
        <f t="shared" si="337"/>
        <v>staffanekstrom</v>
      </c>
      <c r="AY802" t="str">
        <f t="shared" si="338"/>
        <v>INSERTED</v>
      </c>
      <c r="AZ802" t="str">
        <f t="shared" si="339"/>
        <v/>
      </c>
      <c r="BD802" t="str">
        <f t="shared" si="340"/>
        <v>YES</v>
      </c>
      <c r="BF802" t="e">
        <f t="shared" ca="1" si="351"/>
        <v>#VALUE!</v>
      </c>
    </row>
    <row r="803" spans="1:58">
      <c r="A803">
        <v>797</v>
      </c>
      <c r="D803" s="1" t="e">
        <f ca="1">INDIRECT(ADDRESS($C803,D$5,,,Table!$A$1))</f>
        <v>#VALUE!</v>
      </c>
      <c r="E803" t="e">
        <f ca="1">INDIRECT(ADDRESS($C803,E$5,,,Table!$A$1))</f>
        <v>#VALUE!</v>
      </c>
      <c r="F803" t="e">
        <f ca="1">INDIRECT(ADDRESS($C803,F$5,,,Table!$A$1))</f>
        <v>#VALUE!</v>
      </c>
      <c r="G803" t="e">
        <f ca="1">INDIRECT(ADDRESS($C803,G$5,,,Table!$A$1))</f>
        <v>#VALUE!</v>
      </c>
      <c r="H803" t="e">
        <f ca="1">INDIRECT(ADDRESS($C803,H$5,,,Table!$A$1))</f>
        <v>#VALUE!</v>
      </c>
      <c r="J803" t="str">
        <f>IF(OR(I803=Dev!$CU$46, I803=Dev!$CU$47, I803=Dev!$CU$48, I803=Dev!$CU$49, I803=Dev!$CU$50, I803=Dev!$CU$51, I803=Dev!$CU$52, I803=Dev!$CU$53, I803=Dev!$CR$48, I803=Dev!$CR$49),$C$3,                                                                  IF(OR(I803=Dev!$CU$54, I803=Dev!$CU$55, I803=Dev!$CU$56, I803=Dev!$CU$57, I803=Dev!$CU$58, I803=Dev!$CU$59, I803=Dev!$CS$48), $D$3,""))</f>
        <v/>
      </c>
      <c r="K803" t="e">
        <f ca="1">CONCATENATE(E803,Names!$P$3,I803)</f>
        <v>#VALUE!</v>
      </c>
      <c r="M803" t="e">
        <f ca="1">INDIRECT(ADDRESS($C803,M$5,,,Table!$A$1))</f>
        <v>#VALUE!</v>
      </c>
      <c r="O803" t="str">
        <f t="shared" si="352"/>
        <v/>
      </c>
      <c r="Q803" t="str">
        <f t="shared" si="353"/>
        <v/>
      </c>
      <c r="S803" t="str">
        <f ca="1">IFERROR(VLOOKUP(M803,Racks!$H$4:$M$30,Racks!$I$2),"")</f>
        <v/>
      </c>
      <c r="T803" t="str">
        <f ca="1">IFERROR(VLOOKUP(M803,Racks!$H$4:$M$30,Racks!$K$2),"")</f>
        <v/>
      </c>
      <c r="U803" t="str">
        <f t="shared" si="354"/>
        <v/>
      </c>
      <c r="V803" t="str">
        <f>CONCATENATE(Names!$C$17,Names!$N$3,U803)</f>
        <v>PRLTCB-</v>
      </c>
      <c r="Y803" t="str">
        <f>IF(OR(W803=Dev!$GJ$82, W803=Dev!$GJ$83, W803=Dev!$GJ$84, W803=Dev!$GJ$85, W803=Dev!$GJ$86, W803=Dev!$GJ$87, W803=Dev!$GJ$88, W803=Dev!$GJ$89, W803=Dev!$GG$82, W803=Dev!$GG$83, W803=Dev!$GG$84, W803=Dev!$GG$85, W803=Dev!$GG$86),Names!$C$10,                   IF(OR(W803=Dev!$GJ$90, W803=Dev!$GJ$91, W803=Dev!$GJ$92, W803=Dev!$GJ$93, W803=Dev!$GJ$94, W803=Dev!$GJ$95, W803=Dev!$GJ$96, W803=Dev!$GJ$97, W803=Dev!$GH$82), Names!$C$11,""))</f>
        <v/>
      </c>
      <c r="Z803" t="str">
        <f ca="1">IFERROR(VLOOKUP(M803,Racks!$H$4:$M$30,6),"")</f>
        <v/>
      </c>
      <c r="AA803" t="str">
        <f>IF(R803="","",CONCATENATE(S803,Names!$H$3,T803,Names!$J$3,Names!$K$3,Names!$L$3,V803))</f>
        <v/>
      </c>
      <c r="AB803" t="str">
        <f>IF(R803="","",CONCATENATE(V803,Names!$P$3,W803))</f>
        <v/>
      </c>
      <c r="AD803" t="str">
        <f t="shared" si="333"/>
        <v>CREATE</v>
      </c>
      <c r="AF803" t="str">
        <f t="shared" si="341"/>
        <v>??</v>
      </c>
      <c r="AH803" t="e">
        <f t="shared" ca="1" si="342"/>
        <v>#VALUE!</v>
      </c>
      <c r="AI803" t="str">
        <f t="shared" si="334"/>
        <v>AT</v>
      </c>
      <c r="AK803" t="str">
        <f t="shared" si="343"/>
        <v>??</v>
      </c>
      <c r="AM803" t="e">
        <f t="shared" ca="1" si="344"/>
        <v>#VALUE!</v>
      </c>
      <c r="AN803" t="str">
        <f t="shared" si="345"/>
        <v/>
      </c>
      <c r="AO803" t="str">
        <f t="shared" si="335"/>
        <v>KG</v>
      </c>
      <c r="AP803" t="str">
        <f t="shared" ca="1" si="346"/>
        <v/>
      </c>
      <c r="AQ803" t="str">
        <f t="shared" si="347"/>
        <v>??</v>
      </c>
      <c r="AS803" t="str">
        <f t="shared" si="348"/>
        <v/>
      </c>
      <c r="AT803" t="e">
        <f t="shared" ca="1" si="349"/>
        <v>#VALUE!</v>
      </c>
      <c r="AU803">
        <f t="shared" si="336"/>
        <v>5</v>
      </c>
      <c r="AV803" t="str">
        <f t="shared" si="350"/>
        <v>??</v>
      </c>
      <c r="AX803" t="str">
        <f t="shared" si="337"/>
        <v>staffanekstrom</v>
      </c>
      <c r="AY803" t="str">
        <f t="shared" si="338"/>
        <v>INSERTED</v>
      </c>
      <c r="AZ803" t="str">
        <f t="shared" si="339"/>
        <v/>
      </c>
      <c r="BD803" t="str">
        <f t="shared" si="340"/>
        <v>YES</v>
      </c>
      <c r="BF803" t="e">
        <f t="shared" ca="1" si="351"/>
        <v>#VALUE!</v>
      </c>
    </row>
    <row r="804" spans="1:58">
      <c r="A804">
        <v>798</v>
      </c>
      <c r="D804" s="1" t="e">
        <f ca="1">INDIRECT(ADDRESS($C804,D$5,,,Table!$A$1))</f>
        <v>#VALUE!</v>
      </c>
      <c r="E804" t="e">
        <f ca="1">INDIRECT(ADDRESS($C804,E$5,,,Table!$A$1))</f>
        <v>#VALUE!</v>
      </c>
      <c r="F804" t="e">
        <f ca="1">INDIRECT(ADDRESS($C804,F$5,,,Table!$A$1))</f>
        <v>#VALUE!</v>
      </c>
      <c r="G804" t="e">
        <f ca="1">INDIRECT(ADDRESS($C804,G$5,,,Table!$A$1))</f>
        <v>#VALUE!</v>
      </c>
      <c r="H804" t="e">
        <f ca="1">INDIRECT(ADDRESS($C804,H$5,,,Table!$A$1))</f>
        <v>#VALUE!</v>
      </c>
      <c r="J804" t="str">
        <f>IF(OR(I804=Dev!$CU$46, I804=Dev!$CU$47, I804=Dev!$CU$48, I804=Dev!$CU$49, I804=Dev!$CU$50, I804=Dev!$CU$51, I804=Dev!$CU$52, I804=Dev!$CU$53, I804=Dev!$CR$48, I804=Dev!$CR$49),$C$3,                                                                  IF(OR(I804=Dev!$CU$54, I804=Dev!$CU$55, I804=Dev!$CU$56, I804=Dev!$CU$57, I804=Dev!$CU$58, I804=Dev!$CU$59, I804=Dev!$CS$48), $D$3,""))</f>
        <v/>
      </c>
      <c r="K804" t="e">
        <f ca="1">CONCATENATE(E804,Names!$P$3,I804)</f>
        <v>#VALUE!</v>
      </c>
      <c r="M804" t="e">
        <f ca="1">INDIRECT(ADDRESS($C804,M$5,,,Table!$A$1))</f>
        <v>#VALUE!</v>
      </c>
      <c r="O804" t="str">
        <f t="shared" si="352"/>
        <v/>
      </c>
      <c r="Q804" t="str">
        <f t="shared" si="353"/>
        <v/>
      </c>
      <c r="S804" t="str">
        <f ca="1">IFERROR(VLOOKUP(M804,Racks!$H$4:$M$30,Racks!$I$2),"")</f>
        <v/>
      </c>
      <c r="T804" t="str">
        <f ca="1">IFERROR(VLOOKUP(M804,Racks!$H$4:$M$30,Racks!$K$2),"")</f>
        <v/>
      </c>
      <c r="U804" t="str">
        <f t="shared" si="354"/>
        <v/>
      </c>
      <c r="V804" t="str">
        <f>CONCATENATE(Names!$C$17,Names!$N$3,U804)</f>
        <v>PRLTCB-</v>
      </c>
      <c r="Y804" t="str">
        <f>IF(OR(W804=Dev!$GJ$82, W804=Dev!$GJ$83, W804=Dev!$GJ$84, W804=Dev!$GJ$85, W804=Dev!$GJ$86, W804=Dev!$GJ$87, W804=Dev!$GJ$88, W804=Dev!$GJ$89, W804=Dev!$GG$82, W804=Dev!$GG$83, W804=Dev!$GG$84, W804=Dev!$GG$85, W804=Dev!$GG$86),Names!$C$10,                   IF(OR(W804=Dev!$GJ$90, W804=Dev!$GJ$91, W804=Dev!$GJ$92, W804=Dev!$GJ$93, W804=Dev!$GJ$94, W804=Dev!$GJ$95, W804=Dev!$GJ$96, W804=Dev!$GJ$97, W804=Dev!$GH$82), Names!$C$11,""))</f>
        <v/>
      </c>
      <c r="Z804" t="str">
        <f ca="1">IFERROR(VLOOKUP(M804,Racks!$H$4:$M$30,6),"")</f>
        <v/>
      </c>
      <c r="AA804" t="str">
        <f>IF(R804="","",CONCATENATE(S804,Names!$H$3,T804,Names!$J$3,Names!$K$3,Names!$L$3,V804))</f>
        <v/>
      </c>
      <c r="AB804" t="str">
        <f>IF(R804="","",CONCATENATE(V804,Names!$P$3,W804))</f>
        <v/>
      </c>
      <c r="AD804" t="str">
        <f t="shared" si="333"/>
        <v>CREATE</v>
      </c>
      <c r="AF804" t="str">
        <f t="shared" si="341"/>
        <v>??</v>
      </c>
      <c r="AH804" t="e">
        <f t="shared" ca="1" si="342"/>
        <v>#VALUE!</v>
      </c>
      <c r="AI804" t="str">
        <f t="shared" si="334"/>
        <v>AT</v>
      </c>
      <c r="AK804" t="str">
        <f t="shared" si="343"/>
        <v>??</v>
      </c>
      <c r="AM804" t="e">
        <f t="shared" ca="1" si="344"/>
        <v>#VALUE!</v>
      </c>
      <c r="AN804" t="str">
        <f t="shared" si="345"/>
        <v/>
      </c>
      <c r="AO804" t="str">
        <f t="shared" si="335"/>
        <v>KG</v>
      </c>
      <c r="AP804" t="str">
        <f t="shared" ca="1" si="346"/>
        <v/>
      </c>
      <c r="AQ804" t="str">
        <f t="shared" si="347"/>
        <v>??</v>
      </c>
      <c r="AS804" t="str">
        <f t="shared" si="348"/>
        <v/>
      </c>
      <c r="AT804" t="e">
        <f t="shared" ca="1" si="349"/>
        <v>#VALUE!</v>
      </c>
      <c r="AU804">
        <f t="shared" si="336"/>
        <v>5</v>
      </c>
      <c r="AV804" t="str">
        <f t="shared" si="350"/>
        <v>??</v>
      </c>
      <c r="AX804" t="str">
        <f t="shared" si="337"/>
        <v>staffanekstrom</v>
      </c>
      <c r="AY804" t="str">
        <f t="shared" si="338"/>
        <v>INSERTED</v>
      </c>
      <c r="AZ804" t="str">
        <f t="shared" si="339"/>
        <v/>
      </c>
      <c r="BD804" t="str">
        <f t="shared" si="340"/>
        <v>YES</v>
      </c>
      <c r="BF804" t="e">
        <f t="shared" ca="1" si="351"/>
        <v>#VALUE!</v>
      </c>
    </row>
    <row r="805" spans="1:58">
      <c r="A805">
        <v>799</v>
      </c>
      <c r="D805" s="1" t="e">
        <f ca="1">INDIRECT(ADDRESS($C805,D$5,,,Table!$A$1))</f>
        <v>#VALUE!</v>
      </c>
      <c r="E805" t="e">
        <f ca="1">INDIRECT(ADDRESS($C805,E$5,,,Table!$A$1))</f>
        <v>#VALUE!</v>
      </c>
      <c r="F805" t="e">
        <f ca="1">INDIRECT(ADDRESS($C805,F$5,,,Table!$A$1))</f>
        <v>#VALUE!</v>
      </c>
      <c r="G805" t="e">
        <f ca="1">INDIRECT(ADDRESS($C805,G$5,,,Table!$A$1))</f>
        <v>#VALUE!</v>
      </c>
      <c r="H805" t="e">
        <f ca="1">INDIRECT(ADDRESS($C805,H$5,,,Table!$A$1))</f>
        <v>#VALUE!</v>
      </c>
      <c r="J805" t="str">
        <f>IF(OR(I805=Dev!$CU$46, I805=Dev!$CU$47, I805=Dev!$CU$48, I805=Dev!$CU$49, I805=Dev!$CU$50, I805=Dev!$CU$51, I805=Dev!$CU$52, I805=Dev!$CU$53, I805=Dev!$CR$48, I805=Dev!$CR$49),$C$3,                                                                  IF(OR(I805=Dev!$CU$54, I805=Dev!$CU$55, I805=Dev!$CU$56, I805=Dev!$CU$57, I805=Dev!$CU$58, I805=Dev!$CU$59, I805=Dev!$CS$48), $D$3,""))</f>
        <v/>
      </c>
      <c r="K805" t="e">
        <f ca="1">CONCATENATE(E805,Names!$P$3,I805)</f>
        <v>#VALUE!</v>
      </c>
      <c r="M805" t="e">
        <f ca="1">INDIRECT(ADDRESS($C805,M$5,,,Table!$A$1))</f>
        <v>#VALUE!</v>
      </c>
      <c r="O805" t="str">
        <f t="shared" si="352"/>
        <v/>
      </c>
      <c r="Q805" t="str">
        <f t="shared" si="353"/>
        <v/>
      </c>
      <c r="S805" t="str">
        <f ca="1">IFERROR(VLOOKUP(M805,Racks!$H$4:$M$30,Racks!$I$2),"")</f>
        <v/>
      </c>
      <c r="T805" t="str">
        <f ca="1">IFERROR(VLOOKUP(M805,Racks!$H$4:$M$30,Racks!$K$2),"")</f>
        <v/>
      </c>
      <c r="U805" t="str">
        <f t="shared" si="354"/>
        <v/>
      </c>
      <c r="V805" t="str">
        <f>CONCATENATE(Names!$C$17,Names!$N$3,U805)</f>
        <v>PRLTCB-</v>
      </c>
      <c r="Y805" t="str">
        <f>IF(OR(W805=Dev!$GJ$82, W805=Dev!$GJ$83, W805=Dev!$GJ$84, W805=Dev!$GJ$85, W805=Dev!$GJ$86, W805=Dev!$GJ$87, W805=Dev!$GJ$88, W805=Dev!$GJ$89, W805=Dev!$GG$82, W805=Dev!$GG$83, W805=Dev!$GG$84, W805=Dev!$GG$85, W805=Dev!$GG$86),Names!$C$10,                   IF(OR(W805=Dev!$GJ$90, W805=Dev!$GJ$91, W805=Dev!$GJ$92, W805=Dev!$GJ$93, W805=Dev!$GJ$94, W805=Dev!$GJ$95, W805=Dev!$GJ$96, W805=Dev!$GJ$97, W805=Dev!$GH$82), Names!$C$11,""))</f>
        <v/>
      </c>
      <c r="Z805" t="str">
        <f ca="1">IFERROR(VLOOKUP(M805,Racks!$H$4:$M$30,6),"")</f>
        <v/>
      </c>
      <c r="AA805" t="str">
        <f>IF(R805="","",CONCATENATE(S805,Names!$H$3,T805,Names!$J$3,Names!$K$3,Names!$L$3,V805))</f>
        <v/>
      </c>
      <c r="AB805" t="str">
        <f>IF(R805="","",CONCATENATE(V805,Names!$P$3,W805))</f>
        <v/>
      </c>
      <c r="AD805" t="str">
        <f t="shared" si="333"/>
        <v>CREATE</v>
      </c>
      <c r="AF805" t="str">
        <f t="shared" si="341"/>
        <v>??</v>
      </c>
      <c r="AH805" t="e">
        <f t="shared" ca="1" si="342"/>
        <v>#VALUE!</v>
      </c>
      <c r="AI805" t="str">
        <f t="shared" si="334"/>
        <v>AT</v>
      </c>
      <c r="AK805" t="str">
        <f t="shared" si="343"/>
        <v>??</v>
      </c>
      <c r="AM805" t="e">
        <f t="shared" ca="1" si="344"/>
        <v>#VALUE!</v>
      </c>
      <c r="AN805" t="str">
        <f t="shared" si="345"/>
        <v/>
      </c>
      <c r="AO805" t="str">
        <f t="shared" si="335"/>
        <v>KG</v>
      </c>
      <c r="AP805" t="str">
        <f t="shared" ca="1" si="346"/>
        <v/>
      </c>
      <c r="AQ805" t="str">
        <f t="shared" si="347"/>
        <v>??</v>
      </c>
      <c r="AS805" t="str">
        <f t="shared" si="348"/>
        <v/>
      </c>
      <c r="AT805" t="e">
        <f t="shared" ca="1" si="349"/>
        <v>#VALUE!</v>
      </c>
      <c r="AU805">
        <f t="shared" si="336"/>
        <v>5</v>
      </c>
      <c r="AV805" t="str">
        <f t="shared" si="350"/>
        <v>??</v>
      </c>
      <c r="AX805" t="str">
        <f t="shared" si="337"/>
        <v>staffanekstrom</v>
      </c>
      <c r="AY805" t="str">
        <f t="shared" si="338"/>
        <v>INSERTED</v>
      </c>
      <c r="AZ805" t="str">
        <f t="shared" si="339"/>
        <v/>
      </c>
      <c r="BD805" t="str">
        <f t="shared" si="340"/>
        <v>YES</v>
      </c>
      <c r="BF805" t="e">
        <f t="shared" ca="1" si="351"/>
        <v>#VALUE!</v>
      </c>
    </row>
    <row r="806" spans="1:58">
      <c r="A806">
        <v>800</v>
      </c>
      <c r="D806" s="1" t="e">
        <f ca="1">INDIRECT(ADDRESS($C806,D$5,,,Table!$A$1))</f>
        <v>#VALUE!</v>
      </c>
      <c r="E806" t="e">
        <f ca="1">INDIRECT(ADDRESS($C806,E$5,,,Table!$A$1))</f>
        <v>#VALUE!</v>
      </c>
      <c r="F806" t="e">
        <f ca="1">INDIRECT(ADDRESS($C806,F$5,,,Table!$A$1))</f>
        <v>#VALUE!</v>
      </c>
      <c r="G806" t="e">
        <f ca="1">INDIRECT(ADDRESS($C806,G$5,,,Table!$A$1))</f>
        <v>#VALUE!</v>
      </c>
      <c r="H806" t="e">
        <f ca="1">INDIRECT(ADDRESS($C806,H$5,,,Table!$A$1))</f>
        <v>#VALUE!</v>
      </c>
      <c r="J806" t="str">
        <f>IF(OR(I806=Dev!$CU$46, I806=Dev!$CU$47, I806=Dev!$CU$48, I806=Dev!$CU$49, I806=Dev!$CU$50, I806=Dev!$CU$51, I806=Dev!$CU$52, I806=Dev!$CU$53, I806=Dev!$CR$48, I806=Dev!$CR$49),$C$3,                                                                  IF(OR(I806=Dev!$CU$54, I806=Dev!$CU$55, I806=Dev!$CU$56, I806=Dev!$CU$57, I806=Dev!$CU$58, I806=Dev!$CU$59, I806=Dev!$CS$48), $D$3,""))</f>
        <v/>
      </c>
      <c r="K806" t="e">
        <f ca="1">CONCATENATE(E806,Names!$P$3,I806)</f>
        <v>#VALUE!</v>
      </c>
      <c r="M806" t="e">
        <f ca="1">INDIRECT(ADDRESS($C806,M$5,,,Table!$A$1))</f>
        <v>#VALUE!</v>
      </c>
      <c r="O806" t="str">
        <f t="shared" si="352"/>
        <v/>
      </c>
      <c r="Q806" t="str">
        <f t="shared" si="353"/>
        <v/>
      </c>
      <c r="S806" t="str">
        <f ca="1">IFERROR(VLOOKUP(M806,Racks!$H$4:$M$30,Racks!$I$2),"")</f>
        <v/>
      </c>
      <c r="T806" t="str">
        <f ca="1">IFERROR(VLOOKUP(M806,Racks!$H$4:$M$30,Racks!$K$2),"")</f>
        <v/>
      </c>
      <c r="U806" t="str">
        <f t="shared" si="354"/>
        <v/>
      </c>
      <c r="V806" t="str">
        <f>CONCATENATE(Names!$C$17,Names!$N$3,U806)</f>
        <v>PRLTCB-</v>
      </c>
      <c r="Y806" t="str">
        <f>IF(OR(W806=Dev!$GJ$82, W806=Dev!$GJ$83, W806=Dev!$GJ$84, W806=Dev!$GJ$85, W806=Dev!$GJ$86, W806=Dev!$GJ$87, W806=Dev!$GJ$88, W806=Dev!$GJ$89, W806=Dev!$GG$82, W806=Dev!$GG$83, W806=Dev!$GG$84, W806=Dev!$GG$85, W806=Dev!$GG$86),Names!$C$10,                   IF(OR(W806=Dev!$GJ$90, W806=Dev!$GJ$91, W806=Dev!$GJ$92, W806=Dev!$GJ$93, W806=Dev!$GJ$94, W806=Dev!$GJ$95, W806=Dev!$GJ$96, W806=Dev!$GJ$97, W806=Dev!$GH$82), Names!$C$11,""))</f>
        <v/>
      </c>
      <c r="Z806" t="str">
        <f ca="1">IFERROR(VLOOKUP(M806,Racks!$H$4:$M$30,6),"")</f>
        <v/>
      </c>
      <c r="AA806" t="str">
        <f>IF(R806="","",CONCATENATE(S806,Names!$H$3,T806,Names!$J$3,Names!$K$3,Names!$L$3,V806))</f>
        <v/>
      </c>
      <c r="AB806" t="str">
        <f>IF(R806="","",CONCATENATE(V806,Names!$P$3,W806))</f>
        <v/>
      </c>
      <c r="AD806" t="str">
        <f t="shared" si="333"/>
        <v>CREATE</v>
      </c>
      <c r="AF806" t="str">
        <f t="shared" si="341"/>
        <v>??</v>
      </c>
      <c r="AH806" t="e">
        <f t="shared" ca="1" si="342"/>
        <v>#VALUE!</v>
      </c>
      <c r="AI806" t="str">
        <f t="shared" si="334"/>
        <v>AT</v>
      </c>
      <c r="AK806" t="str">
        <f t="shared" si="343"/>
        <v>??</v>
      </c>
      <c r="AM806" t="e">
        <f t="shared" ca="1" si="344"/>
        <v>#VALUE!</v>
      </c>
      <c r="AN806" t="str">
        <f t="shared" si="345"/>
        <v/>
      </c>
      <c r="AO806" t="str">
        <f t="shared" si="335"/>
        <v>KG</v>
      </c>
      <c r="AP806" t="str">
        <f t="shared" ca="1" si="346"/>
        <v/>
      </c>
      <c r="AQ806" t="str">
        <f t="shared" si="347"/>
        <v>??</v>
      </c>
      <c r="AS806" t="str">
        <f t="shared" si="348"/>
        <v/>
      </c>
      <c r="AT806" t="e">
        <f t="shared" ca="1" si="349"/>
        <v>#VALUE!</v>
      </c>
      <c r="AU806">
        <f t="shared" si="336"/>
        <v>5</v>
      </c>
      <c r="AV806" t="str">
        <f t="shared" si="350"/>
        <v>??</v>
      </c>
      <c r="AX806" t="str">
        <f t="shared" si="337"/>
        <v>staffanekstrom</v>
      </c>
      <c r="AY806" t="str">
        <f t="shared" si="338"/>
        <v>INSERTED</v>
      </c>
      <c r="AZ806" t="str">
        <f t="shared" si="339"/>
        <v/>
      </c>
      <c r="BD806" t="str">
        <f t="shared" si="340"/>
        <v>YES</v>
      </c>
      <c r="BF806" t="e">
        <f t="shared" ca="1" si="351"/>
        <v>#VALUE!</v>
      </c>
    </row>
    <row r="807" spans="1:58">
      <c r="A807">
        <v>801</v>
      </c>
      <c r="D807" s="1" t="e">
        <f ca="1">INDIRECT(ADDRESS($C807,D$5,,,Table!$A$1))</f>
        <v>#VALUE!</v>
      </c>
      <c r="E807" t="e">
        <f ca="1">INDIRECT(ADDRESS($C807,E$5,,,Table!$A$1))</f>
        <v>#VALUE!</v>
      </c>
      <c r="F807" t="e">
        <f ca="1">INDIRECT(ADDRESS($C807,F$5,,,Table!$A$1))</f>
        <v>#VALUE!</v>
      </c>
      <c r="G807" t="e">
        <f ca="1">INDIRECT(ADDRESS($C807,G$5,,,Table!$A$1))</f>
        <v>#VALUE!</v>
      </c>
      <c r="H807" t="e">
        <f ca="1">INDIRECT(ADDRESS($C807,H$5,,,Table!$A$1))</f>
        <v>#VALUE!</v>
      </c>
      <c r="J807" t="str">
        <f>IF(OR(I807=Dev!$CU$46, I807=Dev!$CU$47, I807=Dev!$CU$48, I807=Dev!$CU$49, I807=Dev!$CU$50, I807=Dev!$CU$51, I807=Dev!$CU$52, I807=Dev!$CU$53, I807=Dev!$CR$48, I807=Dev!$CR$49),$C$3,                                                                  IF(OR(I807=Dev!$CU$54, I807=Dev!$CU$55, I807=Dev!$CU$56, I807=Dev!$CU$57, I807=Dev!$CU$58, I807=Dev!$CU$59, I807=Dev!$CS$48), $D$3,""))</f>
        <v/>
      </c>
      <c r="K807" t="e">
        <f ca="1">CONCATENATE(E807,Names!$P$3,I807)</f>
        <v>#VALUE!</v>
      </c>
      <c r="M807" t="e">
        <f ca="1">INDIRECT(ADDRESS($C807,M$5,,,Table!$A$1))</f>
        <v>#VALUE!</v>
      </c>
      <c r="O807" t="str">
        <f t="shared" si="352"/>
        <v/>
      </c>
      <c r="Q807" t="str">
        <f t="shared" si="353"/>
        <v/>
      </c>
      <c r="S807" t="str">
        <f ca="1">IFERROR(VLOOKUP(M807,Racks!$H$4:$M$30,Racks!$I$2),"")</f>
        <v/>
      </c>
      <c r="T807" t="str">
        <f ca="1">IFERROR(VLOOKUP(M807,Racks!$H$4:$M$30,Racks!$K$2),"")</f>
        <v/>
      </c>
      <c r="U807" t="str">
        <f t="shared" si="354"/>
        <v/>
      </c>
      <c r="V807" t="str">
        <f>CONCATENATE(Names!$C$17,Names!$N$3,U807)</f>
        <v>PRLTCB-</v>
      </c>
      <c r="Y807" t="str">
        <f>IF(OR(W807=Dev!$GJ$82, W807=Dev!$GJ$83, W807=Dev!$GJ$84, W807=Dev!$GJ$85, W807=Dev!$GJ$86, W807=Dev!$GJ$87, W807=Dev!$GJ$88, W807=Dev!$GJ$89, W807=Dev!$GG$82, W807=Dev!$GG$83, W807=Dev!$GG$84, W807=Dev!$GG$85, W807=Dev!$GG$86),Names!$C$10,                   IF(OR(W807=Dev!$GJ$90, W807=Dev!$GJ$91, W807=Dev!$GJ$92, W807=Dev!$GJ$93, W807=Dev!$GJ$94, W807=Dev!$GJ$95, W807=Dev!$GJ$96, W807=Dev!$GJ$97, W807=Dev!$GH$82), Names!$C$11,""))</f>
        <v/>
      </c>
      <c r="Z807" t="str">
        <f ca="1">IFERROR(VLOOKUP(M807,Racks!$H$4:$M$30,6),"")</f>
        <v/>
      </c>
      <c r="AA807" t="str">
        <f>IF(R807="","",CONCATENATE(S807,Names!$H$3,T807,Names!$J$3,Names!$K$3,Names!$L$3,V807))</f>
        <v/>
      </c>
      <c r="AB807" t="str">
        <f>IF(R807="","",CONCATENATE(V807,Names!$P$3,W807))</f>
        <v/>
      </c>
      <c r="AD807" t="str">
        <f t="shared" si="333"/>
        <v>CREATE</v>
      </c>
      <c r="AF807" t="str">
        <f t="shared" si="341"/>
        <v>??</v>
      </c>
      <c r="AH807" t="e">
        <f t="shared" ca="1" si="342"/>
        <v>#VALUE!</v>
      </c>
      <c r="AI807" t="str">
        <f t="shared" si="334"/>
        <v>AT</v>
      </c>
      <c r="AK807" t="str">
        <f t="shared" si="343"/>
        <v>??</v>
      </c>
      <c r="AM807" t="e">
        <f t="shared" ca="1" si="344"/>
        <v>#VALUE!</v>
      </c>
      <c r="AN807" t="str">
        <f t="shared" si="345"/>
        <v/>
      </c>
      <c r="AO807" t="str">
        <f t="shared" si="335"/>
        <v>KG</v>
      </c>
      <c r="AP807" t="str">
        <f t="shared" ca="1" si="346"/>
        <v/>
      </c>
      <c r="AQ807" t="str">
        <f t="shared" si="347"/>
        <v>??</v>
      </c>
      <c r="AS807" t="str">
        <f t="shared" si="348"/>
        <v/>
      </c>
      <c r="AT807" t="e">
        <f t="shared" ca="1" si="349"/>
        <v>#VALUE!</v>
      </c>
      <c r="AU807">
        <f t="shared" si="336"/>
        <v>5</v>
      </c>
      <c r="AV807" t="str">
        <f t="shared" si="350"/>
        <v>??</v>
      </c>
      <c r="AX807" t="str">
        <f t="shared" si="337"/>
        <v>staffanekstrom</v>
      </c>
      <c r="AY807" t="str">
        <f t="shared" si="338"/>
        <v>INSERTED</v>
      </c>
      <c r="AZ807" t="str">
        <f t="shared" si="339"/>
        <v/>
      </c>
      <c r="BD807" t="str">
        <f t="shared" si="340"/>
        <v>YES</v>
      </c>
      <c r="BF807" t="e">
        <f t="shared" ca="1" si="351"/>
        <v>#VALUE!</v>
      </c>
    </row>
    <row r="808" spans="1:58">
      <c r="A808">
        <v>802</v>
      </c>
      <c r="D808" s="1" t="e">
        <f ca="1">INDIRECT(ADDRESS($C808,D$5,,,Table!$A$1))</f>
        <v>#VALUE!</v>
      </c>
      <c r="E808" t="e">
        <f ca="1">INDIRECT(ADDRESS($C808,E$5,,,Table!$A$1))</f>
        <v>#VALUE!</v>
      </c>
      <c r="F808" t="e">
        <f ca="1">INDIRECT(ADDRESS($C808,F$5,,,Table!$A$1))</f>
        <v>#VALUE!</v>
      </c>
      <c r="G808" t="e">
        <f ca="1">INDIRECT(ADDRESS($C808,G$5,,,Table!$A$1))</f>
        <v>#VALUE!</v>
      </c>
      <c r="H808" t="e">
        <f ca="1">INDIRECT(ADDRESS($C808,H$5,,,Table!$A$1))</f>
        <v>#VALUE!</v>
      </c>
      <c r="J808" t="str">
        <f>IF(OR(I808=Dev!$CU$46, I808=Dev!$CU$47, I808=Dev!$CU$48, I808=Dev!$CU$49, I808=Dev!$CU$50, I808=Dev!$CU$51, I808=Dev!$CU$52, I808=Dev!$CU$53, I808=Dev!$CR$48, I808=Dev!$CR$49),$C$3,                                                                  IF(OR(I808=Dev!$CU$54, I808=Dev!$CU$55, I808=Dev!$CU$56, I808=Dev!$CU$57, I808=Dev!$CU$58, I808=Dev!$CU$59, I808=Dev!$CS$48), $D$3,""))</f>
        <v/>
      </c>
      <c r="K808" t="e">
        <f ca="1">CONCATENATE(E808,Names!$P$3,I808)</f>
        <v>#VALUE!</v>
      </c>
      <c r="M808" t="e">
        <f ca="1">INDIRECT(ADDRESS($C808,M$5,,,Table!$A$1))</f>
        <v>#VALUE!</v>
      </c>
      <c r="O808" t="str">
        <f t="shared" si="352"/>
        <v/>
      </c>
      <c r="Q808" t="str">
        <f t="shared" si="353"/>
        <v/>
      </c>
      <c r="S808" t="str">
        <f ca="1">IFERROR(VLOOKUP(M808,Racks!$H$4:$M$30,Racks!$I$2),"")</f>
        <v/>
      </c>
      <c r="T808" t="str">
        <f ca="1">IFERROR(VLOOKUP(M808,Racks!$H$4:$M$30,Racks!$K$2),"")</f>
        <v/>
      </c>
      <c r="U808" t="str">
        <f t="shared" si="354"/>
        <v/>
      </c>
      <c r="V808" t="str">
        <f>CONCATENATE(Names!$C$17,Names!$N$3,U808)</f>
        <v>PRLTCB-</v>
      </c>
      <c r="Y808" t="str">
        <f>IF(OR(W808=Dev!$GJ$82, W808=Dev!$GJ$83, W808=Dev!$GJ$84, W808=Dev!$GJ$85, W808=Dev!$GJ$86, W808=Dev!$GJ$87, W808=Dev!$GJ$88, W808=Dev!$GJ$89, W808=Dev!$GG$82, W808=Dev!$GG$83, W808=Dev!$GG$84, W808=Dev!$GG$85, W808=Dev!$GG$86),Names!$C$10,                   IF(OR(W808=Dev!$GJ$90, W808=Dev!$GJ$91, W808=Dev!$GJ$92, W808=Dev!$GJ$93, W808=Dev!$GJ$94, W808=Dev!$GJ$95, W808=Dev!$GJ$96, W808=Dev!$GJ$97, W808=Dev!$GH$82), Names!$C$11,""))</f>
        <v/>
      </c>
      <c r="Z808" t="str">
        <f ca="1">IFERROR(VLOOKUP(M808,Racks!$H$4:$M$30,6),"")</f>
        <v/>
      </c>
      <c r="AA808" t="str">
        <f>IF(R808="","",CONCATENATE(S808,Names!$H$3,T808,Names!$J$3,Names!$K$3,Names!$L$3,V808))</f>
        <v/>
      </c>
      <c r="AB808" t="str">
        <f>IF(R808="","",CONCATENATE(V808,Names!$P$3,W808))</f>
        <v/>
      </c>
      <c r="AD808" t="str">
        <f t="shared" si="333"/>
        <v>CREATE</v>
      </c>
      <c r="AF808" t="str">
        <f t="shared" si="341"/>
        <v>??</v>
      </c>
      <c r="AH808" t="e">
        <f t="shared" ca="1" si="342"/>
        <v>#VALUE!</v>
      </c>
      <c r="AI808" t="str">
        <f t="shared" si="334"/>
        <v>AT</v>
      </c>
      <c r="AK808" t="str">
        <f t="shared" si="343"/>
        <v>??</v>
      </c>
      <c r="AM808" t="e">
        <f t="shared" ca="1" si="344"/>
        <v>#VALUE!</v>
      </c>
      <c r="AN808" t="str">
        <f t="shared" si="345"/>
        <v/>
      </c>
      <c r="AO808" t="str">
        <f t="shared" si="335"/>
        <v>KG</v>
      </c>
      <c r="AP808" t="str">
        <f t="shared" ca="1" si="346"/>
        <v/>
      </c>
      <c r="AQ808" t="str">
        <f t="shared" si="347"/>
        <v>??</v>
      </c>
      <c r="AS808" t="str">
        <f t="shared" si="348"/>
        <v/>
      </c>
      <c r="AT808" t="e">
        <f t="shared" ca="1" si="349"/>
        <v>#VALUE!</v>
      </c>
      <c r="AU808">
        <f t="shared" si="336"/>
        <v>5</v>
      </c>
      <c r="AV808" t="str">
        <f t="shared" si="350"/>
        <v>??</v>
      </c>
      <c r="AX808" t="str">
        <f t="shared" si="337"/>
        <v>staffanekstrom</v>
      </c>
      <c r="AY808" t="str">
        <f t="shared" si="338"/>
        <v>INSERTED</v>
      </c>
      <c r="AZ808" t="str">
        <f t="shared" si="339"/>
        <v/>
      </c>
      <c r="BD808" t="str">
        <f t="shared" si="340"/>
        <v>YES</v>
      </c>
      <c r="BF808" t="e">
        <f t="shared" ca="1" si="351"/>
        <v>#VALUE!</v>
      </c>
    </row>
    <row r="809" spans="1:58">
      <c r="A809">
        <v>803</v>
      </c>
      <c r="D809" s="1" t="e">
        <f ca="1">INDIRECT(ADDRESS($C809,D$5,,,Table!$A$1))</f>
        <v>#VALUE!</v>
      </c>
      <c r="E809" t="e">
        <f ca="1">INDIRECT(ADDRESS($C809,E$5,,,Table!$A$1))</f>
        <v>#VALUE!</v>
      </c>
      <c r="F809" t="e">
        <f ca="1">INDIRECT(ADDRESS($C809,F$5,,,Table!$A$1))</f>
        <v>#VALUE!</v>
      </c>
      <c r="G809" t="e">
        <f ca="1">INDIRECT(ADDRESS($C809,G$5,,,Table!$A$1))</f>
        <v>#VALUE!</v>
      </c>
      <c r="H809" t="e">
        <f ca="1">INDIRECT(ADDRESS($C809,H$5,,,Table!$A$1))</f>
        <v>#VALUE!</v>
      </c>
      <c r="J809" t="str">
        <f>IF(OR(I809=Dev!$CU$46, I809=Dev!$CU$47, I809=Dev!$CU$48, I809=Dev!$CU$49, I809=Dev!$CU$50, I809=Dev!$CU$51, I809=Dev!$CU$52, I809=Dev!$CU$53, I809=Dev!$CR$48, I809=Dev!$CR$49),$C$3,                                                                  IF(OR(I809=Dev!$CU$54, I809=Dev!$CU$55, I809=Dev!$CU$56, I809=Dev!$CU$57, I809=Dev!$CU$58, I809=Dev!$CU$59, I809=Dev!$CS$48), $D$3,""))</f>
        <v/>
      </c>
      <c r="K809" t="e">
        <f ca="1">CONCATENATE(E809,Names!$P$3,I809)</f>
        <v>#VALUE!</v>
      </c>
      <c r="M809" t="e">
        <f ca="1">INDIRECT(ADDRESS($C809,M$5,,,Table!$A$1))</f>
        <v>#VALUE!</v>
      </c>
      <c r="O809" t="str">
        <f t="shared" si="352"/>
        <v/>
      </c>
      <c r="Q809" t="str">
        <f t="shared" si="353"/>
        <v/>
      </c>
      <c r="S809" t="str">
        <f ca="1">IFERROR(VLOOKUP(M809,Racks!$H$4:$M$30,Racks!$I$2),"")</f>
        <v/>
      </c>
      <c r="T809" t="str">
        <f ca="1">IFERROR(VLOOKUP(M809,Racks!$H$4:$M$30,Racks!$K$2),"")</f>
        <v/>
      </c>
      <c r="U809" t="str">
        <f t="shared" si="354"/>
        <v/>
      </c>
      <c r="V809" t="str">
        <f>CONCATENATE(Names!$C$17,Names!$N$3,U809)</f>
        <v>PRLTCB-</v>
      </c>
      <c r="Y809" t="str">
        <f>IF(OR(W809=Dev!$GJ$82, W809=Dev!$GJ$83, W809=Dev!$GJ$84, W809=Dev!$GJ$85, W809=Dev!$GJ$86, W809=Dev!$GJ$87, W809=Dev!$GJ$88, W809=Dev!$GJ$89, W809=Dev!$GG$82, W809=Dev!$GG$83, W809=Dev!$GG$84, W809=Dev!$GG$85, W809=Dev!$GG$86),Names!$C$10,                   IF(OR(W809=Dev!$GJ$90, W809=Dev!$GJ$91, W809=Dev!$GJ$92, W809=Dev!$GJ$93, W809=Dev!$GJ$94, W809=Dev!$GJ$95, W809=Dev!$GJ$96, W809=Dev!$GJ$97, W809=Dev!$GH$82), Names!$C$11,""))</f>
        <v/>
      </c>
      <c r="Z809" t="str">
        <f ca="1">IFERROR(VLOOKUP(M809,Racks!$H$4:$M$30,6),"")</f>
        <v/>
      </c>
      <c r="AA809" t="str">
        <f>IF(R809="","",CONCATENATE(S809,Names!$H$3,T809,Names!$J$3,Names!$K$3,Names!$L$3,V809))</f>
        <v/>
      </c>
      <c r="AB809" t="str">
        <f>IF(R809="","",CONCATENATE(V809,Names!$P$3,W809))</f>
        <v/>
      </c>
      <c r="AD809" t="str">
        <f t="shared" si="333"/>
        <v>CREATE</v>
      </c>
      <c r="AF809" t="str">
        <f t="shared" si="341"/>
        <v>??</v>
      </c>
      <c r="AH809" t="e">
        <f t="shared" ca="1" si="342"/>
        <v>#VALUE!</v>
      </c>
      <c r="AI809" t="str">
        <f t="shared" si="334"/>
        <v>AT</v>
      </c>
      <c r="AK809" t="str">
        <f t="shared" si="343"/>
        <v>??</v>
      </c>
      <c r="AM809" t="e">
        <f t="shared" ca="1" si="344"/>
        <v>#VALUE!</v>
      </c>
      <c r="AN809" t="str">
        <f t="shared" si="345"/>
        <v/>
      </c>
      <c r="AO809" t="str">
        <f t="shared" si="335"/>
        <v>KG</v>
      </c>
      <c r="AP809" t="str">
        <f t="shared" ca="1" si="346"/>
        <v/>
      </c>
      <c r="AQ809" t="str">
        <f t="shared" si="347"/>
        <v>??</v>
      </c>
      <c r="AS809" t="str">
        <f t="shared" si="348"/>
        <v/>
      </c>
      <c r="AT809" t="e">
        <f t="shared" ca="1" si="349"/>
        <v>#VALUE!</v>
      </c>
      <c r="AU809">
        <f t="shared" si="336"/>
        <v>5</v>
      </c>
      <c r="AV809" t="str">
        <f t="shared" si="350"/>
        <v>??</v>
      </c>
      <c r="AX809" t="str">
        <f t="shared" si="337"/>
        <v>staffanekstrom</v>
      </c>
      <c r="AY809" t="str">
        <f t="shared" si="338"/>
        <v>INSERTED</v>
      </c>
      <c r="AZ809" t="str">
        <f t="shared" si="339"/>
        <v/>
      </c>
      <c r="BD809" t="str">
        <f t="shared" si="340"/>
        <v>YES</v>
      </c>
      <c r="BF809" t="e">
        <f t="shared" ca="1" si="351"/>
        <v>#VALUE!</v>
      </c>
    </row>
    <row r="810" spans="1:58">
      <c r="A810">
        <v>804</v>
      </c>
      <c r="D810" s="1" t="e">
        <f ca="1">INDIRECT(ADDRESS($C810,D$5,,,Table!$A$1))</f>
        <v>#VALUE!</v>
      </c>
      <c r="E810" t="e">
        <f ca="1">INDIRECT(ADDRESS($C810,E$5,,,Table!$A$1))</f>
        <v>#VALUE!</v>
      </c>
      <c r="F810" t="e">
        <f ca="1">INDIRECT(ADDRESS($C810,F$5,,,Table!$A$1))</f>
        <v>#VALUE!</v>
      </c>
      <c r="G810" t="e">
        <f ca="1">INDIRECT(ADDRESS($C810,G$5,,,Table!$A$1))</f>
        <v>#VALUE!</v>
      </c>
      <c r="H810" t="e">
        <f ca="1">INDIRECT(ADDRESS($C810,H$5,,,Table!$A$1))</f>
        <v>#VALUE!</v>
      </c>
      <c r="J810" t="str">
        <f>IF(OR(I810=Dev!$CU$46, I810=Dev!$CU$47, I810=Dev!$CU$48, I810=Dev!$CU$49, I810=Dev!$CU$50, I810=Dev!$CU$51, I810=Dev!$CU$52, I810=Dev!$CU$53, I810=Dev!$CR$48, I810=Dev!$CR$49),$C$3,                                                                  IF(OR(I810=Dev!$CU$54, I810=Dev!$CU$55, I810=Dev!$CU$56, I810=Dev!$CU$57, I810=Dev!$CU$58, I810=Dev!$CU$59, I810=Dev!$CS$48), $D$3,""))</f>
        <v/>
      </c>
      <c r="K810" t="e">
        <f ca="1">CONCATENATE(E810,Names!$P$3,I810)</f>
        <v>#VALUE!</v>
      </c>
      <c r="M810" t="e">
        <f ca="1">INDIRECT(ADDRESS($C810,M$5,,,Table!$A$1))</f>
        <v>#VALUE!</v>
      </c>
      <c r="O810" t="str">
        <f t="shared" si="352"/>
        <v/>
      </c>
      <c r="Q810" t="str">
        <f t="shared" si="353"/>
        <v/>
      </c>
      <c r="S810" t="str">
        <f ca="1">IFERROR(VLOOKUP(M810,Racks!$H$4:$M$30,Racks!$I$2),"")</f>
        <v/>
      </c>
      <c r="T810" t="str">
        <f ca="1">IFERROR(VLOOKUP(M810,Racks!$H$4:$M$30,Racks!$K$2),"")</f>
        <v/>
      </c>
      <c r="U810" t="str">
        <f t="shared" si="354"/>
        <v/>
      </c>
      <c r="V810" t="str">
        <f>CONCATENATE(Names!$C$17,Names!$N$3,U810)</f>
        <v>PRLTCB-</v>
      </c>
      <c r="Y810" t="str">
        <f>IF(OR(W810=Dev!$GJ$82, W810=Dev!$GJ$83, W810=Dev!$GJ$84, W810=Dev!$GJ$85, W810=Dev!$GJ$86, W810=Dev!$GJ$87, W810=Dev!$GJ$88, W810=Dev!$GJ$89, W810=Dev!$GG$82, W810=Dev!$GG$83, W810=Dev!$GG$84, W810=Dev!$GG$85, W810=Dev!$GG$86),Names!$C$10,                   IF(OR(W810=Dev!$GJ$90, W810=Dev!$GJ$91, W810=Dev!$GJ$92, W810=Dev!$GJ$93, W810=Dev!$GJ$94, W810=Dev!$GJ$95, W810=Dev!$GJ$96, W810=Dev!$GJ$97, W810=Dev!$GH$82), Names!$C$11,""))</f>
        <v/>
      </c>
      <c r="Z810" t="str">
        <f ca="1">IFERROR(VLOOKUP(M810,Racks!$H$4:$M$30,6),"")</f>
        <v/>
      </c>
      <c r="AA810" t="str">
        <f>IF(R810="","",CONCATENATE(S810,Names!$H$3,T810,Names!$J$3,Names!$K$3,Names!$L$3,V810))</f>
        <v/>
      </c>
      <c r="AB810" t="str">
        <f>IF(R810="","",CONCATENATE(V810,Names!$P$3,W810))</f>
        <v/>
      </c>
      <c r="AD810" t="str">
        <f t="shared" si="333"/>
        <v>CREATE</v>
      </c>
      <c r="AF810" t="str">
        <f t="shared" si="341"/>
        <v>??</v>
      </c>
      <c r="AH810" t="e">
        <f t="shared" ca="1" si="342"/>
        <v>#VALUE!</v>
      </c>
      <c r="AI810" t="str">
        <f t="shared" si="334"/>
        <v>AT</v>
      </c>
      <c r="AK810" t="str">
        <f t="shared" si="343"/>
        <v>??</v>
      </c>
      <c r="AM810" t="e">
        <f t="shared" ca="1" si="344"/>
        <v>#VALUE!</v>
      </c>
      <c r="AN810" t="str">
        <f t="shared" si="345"/>
        <v/>
      </c>
      <c r="AO810" t="str">
        <f t="shared" si="335"/>
        <v>KG</v>
      </c>
      <c r="AP810" t="str">
        <f t="shared" ca="1" si="346"/>
        <v/>
      </c>
      <c r="AQ810" t="str">
        <f t="shared" si="347"/>
        <v>??</v>
      </c>
      <c r="AS810" t="str">
        <f t="shared" si="348"/>
        <v/>
      </c>
      <c r="AT810" t="e">
        <f t="shared" ca="1" si="349"/>
        <v>#VALUE!</v>
      </c>
      <c r="AU810">
        <f t="shared" si="336"/>
        <v>5</v>
      </c>
      <c r="AV810" t="str">
        <f t="shared" si="350"/>
        <v>??</v>
      </c>
      <c r="AX810" t="str">
        <f t="shared" si="337"/>
        <v>staffanekstrom</v>
      </c>
      <c r="AY810" t="str">
        <f t="shared" si="338"/>
        <v>INSERTED</v>
      </c>
      <c r="AZ810" t="str">
        <f t="shared" si="339"/>
        <v/>
      </c>
      <c r="BD810" t="str">
        <f t="shared" si="340"/>
        <v>YES</v>
      </c>
      <c r="BF810" t="e">
        <f t="shared" ca="1" si="351"/>
        <v>#VALUE!</v>
      </c>
    </row>
    <row r="811" spans="1:58">
      <c r="A811">
        <v>805</v>
      </c>
      <c r="D811" s="1" t="e">
        <f ca="1">INDIRECT(ADDRESS($C811,D$5,,,Table!$A$1))</f>
        <v>#VALUE!</v>
      </c>
      <c r="E811" t="e">
        <f ca="1">INDIRECT(ADDRESS($C811,E$5,,,Table!$A$1))</f>
        <v>#VALUE!</v>
      </c>
      <c r="F811" t="e">
        <f ca="1">INDIRECT(ADDRESS($C811,F$5,,,Table!$A$1))</f>
        <v>#VALUE!</v>
      </c>
      <c r="G811" t="e">
        <f ca="1">INDIRECT(ADDRESS($C811,G$5,,,Table!$A$1))</f>
        <v>#VALUE!</v>
      </c>
      <c r="H811" t="e">
        <f ca="1">INDIRECT(ADDRESS($C811,H$5,,,Table!$A$1))</f>
        <v>#VALUE!</v>
      </c>
      <c r="J811" t="str">
        <f>IF(OR(I811=Dev!$CU$46, I811=Dev!$CU$47, I811=Dev!$CU$48, I811=Dev!$CU$49, I811=Dev!$CU$50, I811=Dev!$CU$51, I811=Dev!$CU$52, I811=Dev!$CU$53, I811=Dev!$CR$48, I811=Dev!$CR$49),$C$3,                                                                  IF(OR(I811=Dev!$CU$54, I811=Dev!$CU$55, I811=Dev!$CU$56, I811=Dev!$CU$57, I811=Dev!$CU$58, I811=Dev!$CU$59, I811=Dev!$CS$48), $D$3,""))</f>
        <v/>
      </c>
      <c r="K811" t="e">
        <f ca="1">CONCATENATE(E811,Names!$P$3,I811)</f>
        <v>#VALUE!</v>
      </c>
      <c r="M811" t="e">
        <f ca="1">INDIRECT(ADDRESS($C811,M$5,,,Table!$A$1))</f>
        <v>#VALUE!</v>
      </c>
      <c r="O811" t="str">
        <f t="shared" si="352"/>
        <v/>
      </c>
      <c r="Q811" t="str">
        <f t="shared" si="353"/>
        <v/>
      </c>
      <c r="S811" t="str">
        <f ca="1">IFERROR(VLOOKUP(M811,Racks!$H$4:$M$30,Racks!$I$2),"")</f>
        <v/>
      </c>
      <c r="T811" t="str">
        <f ca="1">IFERROR(VLOOKUP(M811,Racks!$H$4:$M$30,Racks!$K$2),"")</f>
        <v/>
      </c>
      <c r="U811" t="str">
        <f t="shared" si="354"/>
        <v/>
      </c>
      <c r="V811" t="str">
        <f>CONCATENATE(Names!$C$17,Names!$N$3,U811)</f>
        <v>PRLTCB-</v>
      </c>
      <c r="Y811" t="str">
        <f>IF(OR(W811=Dev!$GJ$82, W811=Dev!$GJ$83, W811=Dev!$GJ$84, W811=Dev!$GJ$85, W811=Dev!$GJ$86, W811=Dev!$GJ$87, W811=Dev!$GJ$88, W811=Dev!$GJ$89, W811=Dev!$GG$82, W811=Dev!$GG$83, W811=Dev!$GG$84, W811=Dev!$GG$85, W811=Dev!$GG$86),Names!$C$10,                   IF(OR(W811=Dev!$GJ$90, W811=Dev!$GJ$91, W811=Dev!$GJ$92, W811=Dev!$GJ$93, W811=Dev!$GJ$94, W811=Dev!$GJ$95, W811=Dev!$GJ$96, W811=Dev!$GJ$97, W811=Dev!$GH$82), Names!$C$11,""))</f>
        <v/>
      </c>
      <c r="Z811" t="str">
        <f ca="1">IFERROR(VLOOKUP(M811,Racks!$H$4:$M$30,6),"")</f>
        <v/>
      </c>
      <c r="AA811" t="str">
        <f>IF(R811="","",CONCATENATE(S811,Names!$H$3,T811,Names!$J$3,Names!$K$3,Names!$L$3,V811))</f>
        <v/>
      </c>
      <c r="AB811" t="str">
        <f>IF(R811="","",CONCATENATE(V811,Names!$P$3,W811))</f>
        <v/>
      </c>
      <c r="AD811" t="str">
        <f t="shared" si="333"/>
        <v>CREATE</v>
      </c>
      <c r="AF811" t="str">
        <f t="shared" si="341"/>
        <v>??</v>
      </c>
      <c r="AH811" t="e">
        <f t="shared" ca="1" si="342"/>
        <v>#VALUE!</v>
      </c>
      <c r="AI811" t="str">
        <f t="shared" si="334"/>
        <v>AT</v>
      </c>
      <c r="AK811" t="str">
        <f t="shared" si="343"/>
        <v>??</v>
      </c>
      <c r="AM811" t="e">
        <f t="shared" ca="1" si="344"/>
        <v>#VALUE!</v>
      </c>
      <c r="AN811" t="str">
        <f t="shared" si="345"/>
        <v/>
      </c>
      <c r="AO811" t="str">
        <f t="shared" si="335"/>
        <v>KG</v>
      </c>
      <c r="AP811" t="str">
        <f t="shared" ca="1" si="346"/>
        <v/>
      </c>
      <c r="AQ811" t="str">
        <f t="shared" si="347"/>
        <v>??</v>
      </c>
      <c r="AS811" t="str">
        <f t="shared" si="348"/>
        <v/>
      </c>
      <c r="AT811" t="e">
        <f t="shared" ca="1" si="349"/>
        <v>#VALUE!</v>
      </c>
      <c r="AU811">
        <f t="shared" si="336"/>
        <v>5</v>
      </c>
      <c r="AV811" t="str">
        <f t="shared" si="350"/>
        <v>??</v>
      </c>
      <c r="AX811" t="str">
        <f t="shared" si="337"/>
        <v>staffanekstrom</v>
      </c>
      <c r="AY811" t="str">
        <f t="shared" si="338"/>
        <v>INSERTED</v>
      </c>
      <c r="AZ811" t="str">
        <f t="shared" si="339"/>
        <v/>
      </c>
      <c r="BD811" t="str">
        <f t="shared" si="340"/>
        <v>YES</v>
      </c>
      <c r="BF811" t="e">
        <f t="shared" ca="1" si="351"/>
        <v>#VALUE!</v>
      </c>
    </row>
    <row r="812" spans="1:58">
      <c r="A812">
        <v>806</v>
      </c>
      <c r="D812" s="1" t="e">
        <f ca="1">INDIRECT(ADDRESS($C812,D$5,,,Table!$A$1))</f>
        <v>#VALUE!</v>
      </c>
      <c r="E812" t="e">
        <f ca="1">INDIRECT(ADDRESS($C812,E$5,,,Table!$A$1))</f>
        <v>#VALUE!</v>
      </c>
      <c r="F812" t="e">
        <f ca="1">INDIRECT(ADDRESS($C812,F$5,,,Table!$A$1))</f>
        <v>#VALUE!</v>
      </c>
      <c r="G812" t="e">
        <f ca="1">INDIRECT(ADDRESS($C812,G$5,,,Table!$A$1))</f>
        <v>#VALUE!</v>
      </c>
      <c r="H812" t="e">
        <f ca="1">INDIRECT(ADDRESS($C812,H$5,,,Table!$A$1))</f>
        <v>#VALUE!</v>
      </c>
      <c r="J812" t="str">
        <f>IF(OR(I812=Dev!$CU$46, I812=Dev!$CU$47, I812=Dev!$CU$48, I812=Dev!$CU$49, I812=Dev!$CU$50, I812=Dev!$CU$51, I812=Dev!$CU$52, I812=Dev!$CU$53, I812=Dev!$CR$48, I812=Dev!$CR$49),$C$3,                                                                  IF(OR(I812=Dev!$CU$54, I812=Dev!$CU$55, I812=Dev!$CU$56, I812=Dev!$CU$57, I812=Dev!$CU$58, I812=Dev!$CU$59, I812=Dev!$CS$48), $D$3,""))</f>
        <v/>
      </c>
      <c r="K812" t="e">
        <f ca="1">CONCATENATE(E812,Names!$P$3,I812)</f>
        <v>#VALUE!</v>
      </c>
      <c r="M812" t="e">
        <f ca="1">INDIRECT(ADDRESS($C812,M$5,,,Table!$A$1))</f>
        <v>#VALUE!</v>
      </c>
      <c r="O812" t="str">
        <f t="shared" si="352"/>
        <v/>
      </c>
      <c r="Q812" t="str">
        <f t="shared" si="353"/>
        <v/>
      </c>
      <c r="S812" t="str">
        <f ca="1">IFERROR(VLOOKUP(M812,Racks!$H$4:$M$30,Racks!$I$2),"")</f>
        <v/>
      </c>
      <c r="T812" t="str">
        <f ca="1">IFERROR(VLOOKUP(M812,Racks!$H$4:$M$30,Racks!$K$2),"")</f>
        <v/>
      </c>
      <c r="U812" t="str">
        <f t="shared" si="354"/>
        <v/>
      </c>
      <c r="V812" t="str">
        <f>CONCATENATE(Names!$C$17,Names!$N$3,U812)</f>
        <v>PRLTCB-</v>
      </c>
      <c r="Y812" t="str">
        <f>IF(OR(W812=Dev!$GJ$82, W812=Dev!$GJ$83, W812=Dev!$GJ$84, W812=Dev!$GJ$85, W812=Dev!$GJ$86, W812=Dev!$GJ$87, W812=Dev!$GJ$88, W812=Dev!$GJ$89, W812=Dev!$GG$82, W812=Dev!$GG$83, W812=Dev!$GG$84, W812=Dev!$GG$85, W812=Dev!$GG$86),Names!$C$10,                   IF(OR(W812=Dev!$GJ$90, W812=Dev!$GJ$91, W812=Dev!$GJ$92, W812=Dev!$GJ$93, W812=Dev!$GJ$94, W812=Dev!$GJ$95, W812=Dev!$GJ$96, W812=Dev!$GJ$97, W812=Dev!$GH$82), Names!$C$11,""))</f>
        <v/>
      </c>
      <c r="Z812" t="str">
        <f ca="1">IFERROR(VLOOKUP(M812,Racks!$H$4:$M$30,6),"")</f>
        <v/>
      </c>
      <c r="AA812" t="str">
        <f>IF(R812="","",CONCATENATE(S812,Names!$H$3,T812,Names!$J$3,Names!$K$3,Names!$L$3,V812))</f>
        <v/>
      </c>
      <c r="AB812" t="str">
        <f>IF(R812="","",CONCATENATE(V812,Names!$P$3,W812))</f>
        <v/>
      </c>
      <c r="AD812" t="str">
        <f t="shared" si="333"/>
        <v>CREATE</v>
      </c>
      <c r="AF812" t="str">
        <f t="shared" si="341"/>
        <v>??</v>
      </c>
      <c r="AH812" t="e">
        <f t="shared" ca="1" si="342"/>
        <v>#VALUE!</v>
      </c>
      <c r="AI812" t="str">
        <f t="shared" si="334"/>
        <v>AT</v>
      </c>
      <c r="AK812" t="str">
        <f t="shared" si="343"/>
        <v>??</v>
      </c>
      <c r="AM812" t="e">
        <f t="shared" ca="1" si="344"/>
        <v>#VALUE!</v>
      </c>
      <c r="AN812" t="str">
        <f t="shared" si="345"/>
        <v/>
      </c>
      <c r="AO812" t="str">
        <f t="shared" si="335"/>
        <v>KG</v>
      </c>
      <c r="AP812" t="str">
        <f t="shared" ca="1" si="346"/>
        <v/>
      </c>
      <c r="AQ812" t="str">
        <f t="shared" si="347"/>
        <v>??</v>
      </c>
      <c r="AS812" t="str">
        <f t="shared" si="348"/>
        <v/>
      </c>
      <c r="AT812" t="e">
        <f t="shared" ca="1" si="349"/>
        <v>#VALUE!</v>
      </c>
      <c r="AU812">
        <f t="shared" si="336"/>
        <v>5</v>
      </c>
      <c r="AV812" t="str">
        <f t="shared" si="350"/>
        <v>??</v>
      </c>
      <c r="AX812" t="str">
        <f t="shared" si="337"/>
        <v>staffanekstrom</v>
      </c>
      <c r="AY812" t="str">
        <f t="shared" si="338"/>
        <v>INSERTED</v>
      </c>
      <c r="AZ812" t="str">
        <f t="shared" si="339"/>
        <v/>
      </c>
      <c r="BD812" t="str">
        <f t="shared" si="340"/>
        <v>YES</v>
      </c>
      <c r="BF812" t="e">
        <f t="shared" ca="1" si="351"/>
        <v>#VALUE!</v>
      </c>
    </row>
    <row r="813" spans="1:58">
      <c r="A813">
        <v>807</v>
      </c>
      <c r="D813" s="1" t="e">
        <f ca="1">INDIRECT(ADDRESS($C813,D$5,,,Table!$A$1))</f>
        <v>#VALUE!</v>
      </c>
      <c r="E813" t="e">
        <f ca="1">INDIRECT(ADDRESS($C813,E$5,,,Table!$A$1))</f>
        <v>#VALUE!</v>
      </c>
      <c r="F813" t="e">
        <f ca="1">INDIRECT(ADDRESS($C813,F$5,,,Table!$A$1))</f>
        <v>#VALUE!</v>
      </c>
      <c r="G813" t="e">
        <f ca="1">INDIRECT(ADDRESS($C813,G$5,,,Table!$A$1))</f>
        <v>#VALUE!</v>
      </c>
      <c r="H813" t="e">
        <f ca="1">INDIRECT(ADDRESS($C813,H$5,,,Table!$A$1))</f>
        <v>#VALUE!</v>
      </c>
      <c r="J813" t="str">
        <f>IF(OR(I813=Dev!$CU$46, I813=Dev!$CU$47, I813=Dev!$CU$48, I813=Dev!$CU$49, I813=Dev!$CU$50, I813=Dev!$CU$51, I813=Dev!$CU$52, I813=Dev!$CU$53, I813=Dev!$CR$48, I813=Dev!$CR$49),$C$3,                                                                  IF(OR(I813=Dev!$CU$54, I813=Dev!$CU$55, I813=Dev!$CU$56, I813=Dev!$CU$57, I813=Dev!$CU$58, I813=Dev!$CU$59, I813=Dev!$CS$48), $D$3,""))</f>
        <v/>
      </c>
      <c r="K813" t="e">
        <f ca="1">CONCATENATE(E813,Names!$P$3,I813)</f>
        <v>#VALUE!</v>
      </c>
      <c r="M813" t="e">
        <f ca="1">INDIRECT(ADDRESS($C813,M$5,,,Table!$A$1))</f>
        <v>#VALUE!</v>
      </c>
      <c r="O813" t="str">
        <f t="shared" si="352"/>
        <v/>
      </c>
      <c r="Q813" t="str">
        <f t="shared" si="353"/>
        <v/>
      </c>
      <c r="S813" t="str">
        <f ca="1">IFERROR(VLOOKUP(M813,Racks!$H$4:$M$30,Racks!$I$2),"")</f>
        <v/>
      </c>
      <c r="T813" t="str">
        <f ca="1">IFERROR(VLOOKUP(M813,Racks!$H$4:$M$30,Racks!$K$2),"")</f>
        <v/>
      </c>
      <c r="U813" t="str">
        <f t="shared" si="354"/>
        <v/>
      </c>
      <c r="V813" t="str">
        <f>CONCATENATE(Names!$C$17,Names!$N$3,U813)</f>
        <v>PRLTCB-</v>
      </c>
      <c r="Y813" t="str">
        <f>IF(OR(W813=Dev!$GJ$82, W813=Dev!$GJ$83, W813=Dev!$GJ$84, W813=Dev!$GJ$85, W813=Dev!$GJ$86, W813=Dev!$GJ$87, W813=Dev!$GJ$88, W813=Dev!$GJ$89, W813=Dev!$GG$82, W813=Dev!$GG$83, W813=Dev!$GG$84, W813=Dev!$GG$85, W813=Dev!$GG$86),Names!$C$10,                   IF(OR(W813=Dev!$GJ$90, W813=Dev!$GJ$91, W813=Dev!$GJ$92, W813=Dev!$GJ$93, W813=Dev!$GJ$94, W813=Dev!$GJ$95, W813=Dev!$GJ$96, W813=Dev!$GJ$97, W813=Dev!$GH$82), Names!$C$11,""))</f>
        <v/>
      </c>
      <c r="Z813" t="str">
        <f ca="1">IFERROR(VLOOKUP(M813,Racks!$H$4:$M$30,6),"")</f>
        <v/>
      </c>
      <c r="AA813" t="str">
        <f>IF(R813="","",CONCATENATE(S813,Names!$H$3,T813,Names!$J$3,Names!$K$3,Names!$L$3,V813))</f>
        <v/>
      </c>
      <c r="AB813" t="str">
        <f>IF(R813="","",CONCATENATE(V813,Names!$P$3,W813))</f>
        <v/>
      </c>
      <c r="AD813" t="str">
        <f t="shared" si="333"/>
        <v>CREATE</v>
      </c>
      <c r="AF813" t="str">
        <f t="shared" si="341"/>
        <v>??</v>
      </c>
      <c r="AH813" t="e">
        <f t="shared" ca="1" si="342"/>
        <v>#VALUE!</v>
      </c>
      <c r="AI813" t="str">
        <f t="shared" si="334"/>
        <v>AT</v>
      </c>
      <c r="AK813" t="str">
        <f t="shared" si="343"/>
        <v>??</v>
      </c>
      <c r="AM813" t="e">
        <f t="shared" ca="1" si="344"/>
        <v>#VALUE!</v>
      </c>
      <c r="AN813" t="str">
        <f t="shared" si="345"/>
        <v/>
      </c>
      <c r="AO813" t="str">
        <f t="shared" si="335"/>
        <v>KG</v>
      </c>
      <c r="AP813" t="str">
        <f t="shared" ca="1" si="346"/>
        <v/>
      </c>
      <c r="AQ813" t="str">
        <f t="shared" si="347"/>
        <v>??</v>
      </c>
      <c r="AS813" t="str">
        <f t="shared" si="348"/>
        <v/>
      </c>
      <c r="AT813" t="e">
        <f t="shared" ca="1" si="349"/>
        <v>#VALUE!</v>
      </c>
      <c r="AU813">
        <f t="shared" si="336"/>
        <v>5</v>
      </c>
      <c r="AV813" t="str">
        <f t="shared" si="350"/>
        <v>??</v>
      </c>
      <c r="AX813" t="str">
        <f t="shared" si="337"/>
        <v>staffanekstrom</v>
      </c>
      <c r="AY813" t="str">
        <f t="shared" si="338"/>
        <v>INSERTED</v>
      </c>
      <c r="AZ813" t="str">
        <f t="shared" si="339"/>
        <v/>
      </c>
      <c r="BD813" t="str">
        <f t="shared" si="340"/>
        <v>YES</v>
      </c>
      <c r="BF813" t="e">
        <f t="shared" ca="1" si="351"/>
        <v>#VALUE!</v>
      </c>
    </row>
    <row r="814" spans="1:58">
      <c r="A814">
        <v>808</v>
      </c>
      <c r="D814" s="1" t="e">
        <f ca="1">INDIRECT(ADDRESS($C814,D$5,,,Table!$A$1))</f>
        <v>#VALUE!</v>
      </c>
      <c r="E814" t="e">
        <f ca="1">INDIRECT(ADDRESS($C814,E$5,,,Table!$A$1))</f>
        <v>#VALUE!</v>
      </c>
      <c r="F814" t="e">
        <f ca="1">INDIRECT(ADDRESS($C814,F$5,,,Table!$A$1))</f>
        <v>#VALUE!</v>
      </c>
      <c r="G814" t="e">
        <f ca="1">INDIRECT(ADDRESS($C814,G$5,,,Table!$A$1))</f>
        <v>#VALUE!</v>
      </c>
      <c r="H814" t="e">
        <f ca="1">INDIRECT(ADDRESS($C814,H$5,,,Table!$A$1))</f>
        <v>#VALUE!</v>
      </c>
      <c r="J814" t="str">
        <f>IF(OR(I814=Dev!$CU$46, I814=Dev!$CU$47, I814=Dev!$CU$48, I814=Dev!$CU$49, I814=Dev!$CU$50, I814=Dev!$CU$51, I814=Dev!$CU$52, I814=Dev!$CU$53, I814=Dev!$CR$48, I814=Dev!$CR$49),$C$3,                                                                  IF(OR(I814=Dev!$CU$54, I814=Dev!$CU$55, I814=Dev!$CU$56, I814=Dev!$CU$57, I814=Dev!$CU$58, I814=Dev!$CU$59, I814=Dev!$CS$48), $D$3,""))</f>
        <v/>
      </c>
      <c r="K814" t="e">
        <f ca="1">CONCATENATE(E814,Names!$P$3,I814)</f>
        <v>#VALUE!</v>
      </c>
      <c r="M814" t="e">
        <f ca="1">INDIRECT(ADDRESS($C814,M$5,,,Table!$A$1))</f>
        <v>#VALUE!</v>
      </c>
      <c r="O814" t="str">
        <f t="shared" si="352"/>
        <v/>
      </c>
      <c r="Q814" t="str">
        <f t="shared" si="353"/>
        <v/>
      </c>
      <c r="S814" t="str">
        <f ca="1">IFERROR(VLOOKUP(M814,Racks!$H$4:$M$30,Racks!$I$2),"")</f>
        <v/>
      </c>
      <c r="T814" t="str">
        <f ca="1">IFERROR(VLOOKUP(M814,Racks!$H$4:$M$30,Racks!$K$2),"")</f>
        <v/>
      </c>
      <c r="U814" t="str">
        <f t="shared" si="354"/>
        <v/>
      </c>
      <c r="V814" t="str">
        <f>CONCATENATE(Names!$C$17,Names!$N$3,U814)</f>
        <v>PRLTCB-</v>
      </c>
      <c r="Y814" t="str">
        <f>IF(OR(W814=Dev!$GJ$82, W814=Dev!$GJ$83, W814=Dev!$GJ$84, W814=Dev!$GJ$85, W814=Dev!$GJ$86, W814=Dev!$GJ$87, W814=Dev!$GJ$88, W814=Dev!$GJ$89, W814=Dev!$GG$82, W814=Dev!$GG$83, W814=Dev!$GG$84, W814=Dev!$GG$85, W814=Dev!$GG$86),Names!$C$10,                   IF(OR(W814=Dev!$GJ$90, W814=Dev!$GJ$91, W814=Dev!$GJ$92, W814=Dev!$GJ$93, W814=Dev!$GJ$94, W814=Dev!$GJ$95, W814=Dev!$GJ$96, W814=Dev!$GJ$97, W814=Dev!$GH$82), Names!$C$11,""))</f>
        <v/>
      </c>
      <c r="Z814" t="str">
        <f ca="1">IFERROR(VLOOKUP(M814,Racks!$H$4:$M$30,6),"")</f>
        <v/>
      </c>
      <c r="AA814" t="str">
        <f>IF(R814="","",CONCATENATE(S814,Names!$H$3,T814,Names!$J$3,Names!$K$3,Names!$L$3,V814))</f>
        <v/>
      </c>
      <c r="AB814" t="str">
        <f>IF(R814="","",CONCATENATE(V814,Names!$P$3,W814))</f>
        <v/>
      </c>
      <c r="AD814" t="str">
        <f t="shared" si="333"/>
        <v>CREATE</v>
      </c>
      <c r="AF814" t="str">
        <f t="shared" si="341"/>
        <v>??</v>
      </c>
      <c r="AH814" t="e">
        <f t="shared" ca="1" si="342"/>
        <v>#VALUE!</v>
      </c>
      <c r="AI814" t="str">
        <f t="shared" si="334"/>
        <v>AT</v>
      </c>
      <c r="AK814" t="str">
        <f t="shared" si="343"/>
        <v>??</v>
      </c>
      <c r="AM814" t="e">
        <f t="shared" ca="1" si="344"/>
        <v>#VALUE!</v>
      </c>
      <c r="AN814" t="str">
        <f t="shared" si="345"/>
        <v/>
      </c>
      <c r="AO814" t="str">
        <f t="shared" si="335"/>
        <v>KG</v>
      </c>
      <c r="AP814" t="str">
        <f t="shared" ca="1" si="346"/>
        <v/>
      </c>
      <c r="AQ814" t="str">
        <f t="shared" si="347"/>
        <v>??</v>
      </c>
      <c r="AS814" t="str">
        <f t="shared" si="348"/>
        <v/>
      </c>
      <c r="AT814" t="e">
        <f t="shared" ca="1" si="349"/>
        <v>#VALUE!</v>
      </c>
      <c r="AU814">
        <f t="shared" si="336"/>
        <v>5</v>
      </c>
      <c r="AV814" t="str">
        <f t="shared" si="350"/>
        <v>??</v>
      </c>
      <c r="AX814" t="str">
        <f t="shared" si="337"/>
        <v>staffanekstrom</v>
      </c>
      <c r="AY814" t="str">
        <f t="shared" si="338"/>
        <v>INSERTED</v>
      </c>
      <c r="AZ814" t="str">
        <f t="shared" si="339"/>
        <v/>
      </c>
      <c r="BD814" t="str">
        <f t="shared" si="340"/>
        <v>YES</v>
      </c>
      <c r="BF814" t="e">
        <f t="shared" ca="1" si="351"/>
        <v>#VALUE!</v>
      </c>
    </row>
    <row r="815" spans="1:58">
      <c r="A815">
        <v>809</v>
      </c>
      <c r="D815" s="1" t="e">
        <f ca="1">INDIRECT(ADDRESS($C815,D$5,,,Table!$A$1))</f>
        <v>#VALUE!</v>
      </c>
      <c r="E815" t="e">
        <f ca="1">INDIRECT(ADDRESS($C815,E$5,,,Table!$A$1))</f>
        <v>#VALUE!</v>
      </c>
      <c r="F815" t="e">
        <f ca="1">INDIRECT(ADDRESS($C815,F$5,,,Table!$A$1))</f>
        <v>#VALUE!</v>
      </c>
      <c r="G815" t="e">
        <f ca="1">INDIRECT(ADDRESS($C815,G$5,,,Table!$A$1))</f>
        <v>#VALUE!</v>
      </c>
      <c r="H815" t="e">
        <f ca="1">INDIRECT(ADDRESS($C815,H$5,,,Table!$A$1))</f>
        <v>#VALUE!</v>
      </c>
      <c r="J815" t="str">
        <f>IF(OR(I815=Dev!$CU$46, I815=Dev!$CU$47, I815=Dev!$CU$48, I815=Dev!$CU$49, I815=Dev!$CU$50, I815=Dev!$CU$51, I815=Dev!$CU$52, I815=Dev!$CU$53, I815=Dev!$CR$48, I815=Dev!$CR$49),$C$3,                                                                  IF(OR(I815=Dev!$CU$54, I815=Dev!$CU$55, I815=Dev!$CU$56, I815=Dev!$CU$57, I815=Dev!$CU$58, I815=Dev!$CU$59, I815=Dev!$CS$48), $D$3,""))</f>
        <v/>
      </c>
      <c r="K815" t="e">
        <f ca="1">CONCATENATE(E815,Names!$P$3,I815)</f>
        <v>#VALUE!</v>
      </c>
      <c r="M815" t="e">
        <f ca="1">INDIRECT(ADDRESS($C815,M$5,,,Table!$A$1))</f>
        <v>#VALUE!</v>
      </c>
      <c r="O815" t="str">
        <f t="shared" si="352"/>
        <v/>
      </c>
      <c r="Q815" t="str">
        <f t="shared" si="353"/>
        <v/>
      </c>
      <c r="S815" t="str">
        <f ca="1">IFERROR(VLOOKUP(M815,Racks!$H$4:$M$30,Racks!$I$2),"")</f>
        <v/>
      </c>
      <c r="T815" t="str">
        <f ca="1">IFERROR(VLOOKUP(M815,Racks!$H$4:$M$30,Racks!$K$2),"")</f>
        <v/>
      </c>
      <c r="U815" t="str">
        <f t="shared" si="354"/>
        <v/>
      </c>
      <c r="V815" t="str">
        <f>CONCATENATE(Names!$C$17,Names!$N$3,U815)</f>
        <v>PRLTCB-</v>
      </c>
      <c r="Y815" t="str">
        <f>IF(OR(W815=Dev!$GJ$82, W815=Dev!$GJ$83, W815=Dev!$GJ$84, W815=Dev!$GJ$85, W815=Dev!$GJ$86, W815=Dev!$GJ$87, W815=Dev!$GJ$88, W815=Dev!$GJ$89, W815=Dev!$GG$82, W815=Dev!$GG$83, W815=Dev!$GG$84, W815=Dev!$GG$85, W815=Dev!$GG$86),Names!$C$10,                   IF(OR(W815=Dev!$GJ$90, W815=Dev!$GJ$91, W815=Dev!$GJ$92, W815=Dev!$GJ$93, W815=Dev!$GJ$94, W815=Dev!$GJ$95, W815=Dev!$GJ$96, W815=Dev!$GJ$97, W815=Dev!$GH$82), Names!$C$11,""))</f>
        <v/>
      </c>
      <c r="Z815" t="str">
        <f ca="1">IFERROR(VLOOKUP(M815,Racks!$H$4:$M$30,6),"")</f>
        <v/>
      </c>
      <c r="AA815" t="str">
        <f>IF(R815="","",CONCATENATE(S815,Names!$H$3,T815,Names!$J$3,Names!$K$3,Names!$L$3,V815))</f>
        <v/>
      </c>
      <c r="AB815" t="str">
        <f>IF(R815="","",CONCATENATE(V815,Names!$P$3,W815))</f>
        <v/>
      </c>
      <c r="AD815" t="str">
        <f t="shared" si="333"/>
        <v>CREATE</v>
      </c>
      <c r="AF815" t="str">
        <f t="shared" si="341"/>
        <v>??</v>
      </c>
      <c r="AH815" t="e">
        <f t="shared" ca="1" si="342"/>
        <v>#VALUE!</v>
      </c>
      <c r="AI815" t="str">
        <f t="shared" si="334"/>
        <v>AT</v>
      </c>
      <c r="AK815" t="str">
        <f t="shared" si="343"/>
        <v>??</v>
      </c>
      <c r="AM815" t="e">
        <f t="shared" ca="1" si="344"/>
        <v>#VALUE!</v>
      </c>
      <c r="AN815" t="str">
        <f t="shared" si="345"/>
        <v/>
      </c>
      <c r="AO815" t="str">
        <f t="shared" si="335"/>
        <v>KG</v>
      </c>
      <c r="AP815" t="str">
        <f t="shared" ca="1" si="346"/>
        <v/>
      </c>
      <c r="AQ815" t="str">
        <f t="shared" si="347"/>
        <v>??</v>
      </c>
      <c r="AS815" t="str">
        <f t="shared" si="348"/>
        <v/>
      </c>
      <c r="AT815" t="e">
        <f t="shared" ca="1" si="349"/>
        <v>#VALUE!</v>
      </c>
      <c r="AU815">
        <f t="shared" si="336"/>
        <v>5</v>
      </c>
      <c r="AV815" t="str">
        <f t="shared" si="350"/>
        <v>??</v>
      </c>
      <c r="AX815" t="str">
        <f t="shared" si="337"/>
        <v>staffanekstrom</v>
      </c>
      <c r="AY815" t="str">
        <f t="shared" si="338"/>
        <v>INSERTED</v>
      </c>
      <c r="AZ815" t="str">
        <f t="shared" si="339"/>
        <v/>
      </c>
      <c r="BD815" t="str">
        <f t="shared" si="340"/>
        <v>YES</v>
      </c>
      <c r="BF815" t="e">
        <f t="shared" ca="1" si="351"/>
        <v>#VALUE!</v>
      </c>
    </row>
    <row r="816" spans="1:58">
      <c r="A816">
        <v>810</v>
      </c>
      <c r="D816" s="1" t="e">
        <f ca="1">INDIRECT(ADDRESS($C816,D$5,,,Table!$A$1))</f>
        <v>#VALUE!</v>
      </c>
      <c r="E816" t="e">
        <f ca="1">INDIRECT(ADDRESS($C816,E$5,,,Table!$A$1))</f>
        <v>#VALUE!</v>
      </c>
      <c r="F816" t="e">
        <f ca="1">INDIRECT(ADDRESS($C816,F$5,,,Table!$A$1))</f>
        <v>#VALUE!</v>
      </c>
      <c r="G816" t="e">
        <f ca="1">INDIRECT(ADDRESS($C816,G$5,,,Table!$A$1))</f>
        <v>#VALUE!</v>
      </c>
      <c r="H816" t="e">
        <f ca="1">INDIRECT(ADDRESS($C816,H$5,,,Table!$A$1))</f>
        <v>#VALUE!</v>
      </c>
      <c r="J816" t="str">
        <f>IF(OR(I816=Dev!$CU$46, I816=Dev!$CU$47, I816=Dev!$CU$48, I816=Dev!$CU$49, I816=Dev!$CU$50, I816=Dev!$CU$51, I816=Dev!$CU$52, I816=Dev!$CU$53, I816=Dev!$CR$48, I816=Dev!$CR$49),$C$3,                                                                  IF(OR(I816=Dev!$CU$54, I816=Dev!$CU$55, I816=Dev!$CU$56, I816=Dev!$CU$57, I816=Dev!$CU$58, I816=Dev!$CU$59, I816=Dev!$CS$48), $D$3,""))</f>
        <v/>
      </c>
      <c r="K816" t="e">
        <f ca="1">CONCATENATE(E816,Names!$P$3,I816)</f>
        <v>#VALUE!</v>
      </c>
      <c r="M816" t="e">
        <f ca="1">INDIRECT(ADDRESS($C816,M$5,,,Table!$A$1))</f>
        <v>#VALUE!</v>
      </c>
      <c r="O816" t="str">
        <f t="shared" si="352"/>
        <v/>
      </c>
      <c r="Q816" t="str">
        <f t="shared" si="353"/>
        <v/>
      </c>
      <c r="S816" t="str">
        <f ca="1">IFERROR(VLOOKUP(M816,Racks!$H$4:$M$30,Racks!$I$2),"")</f>
        <v/>
      </c>
      <c r="T816" t="str">
        <f ca="1">IFERROR(VLOOKUP(M816,Racks!$H$4:$M$30,Racks!$K$2),"")</f>
        <v/>
      </c>
      <c r="U816" t="str">
        <f t="shared" si="354"/>
        <v/>
      </c>
      <c r="V816" t="str">
        <f>CONCATENATE(Names!$C$17,Names!$N$3,U816)</f>
        <v>PRLTCB-</v>
      </c>
      <c r="Y816" t="str">
        <f>IF(OR(W816=Dev!$GJ$82, W816=Dev!$GJ$83, W816=Dev!$GJ$84, W816=Dev!$GJ$85, W816=Dev!$GJ$86, W816=Dev!$GJ$87, W816=Dev!$GJ$88, W816=Dev!$GJ$89, W816=Dev!$GG$82, W816=Dev!$GG$83, W816=Dev!$GG$84, W816=Dev!$GG$85, W816=Dev!$GG$86),Names!$C$10,                   IF(OR(W816=Dev!$GJ$90, W816=Dev!$GJ$91, W816=Dev!$GJ$92, W816=Dev!$GJ$93, W816=Dev!$GJ$94, W816=Dev!$GJ$95, W816=Dev!$GJ$96, W816=Dev!$GJ$97, W816=Dev!$GH$82), Names!$C$11,""))</f>
        <v/>
      </c>
      <c r="Z816" t="str">
        <f ca="1">IFERROR(VLOOKUP(M816,Racks!$H$4:$M$30,6),"")</f>
        <v/>
      </c>
      <c r="AA816" t="str">
        <f>IF(R816="","",CONCATENATE(S816,Names!$H$3,T816,Names!$J$3,Names!$K$3,Names!$L$3,V816))</f>
        <v/>
      </c>
      <c r="AB816" t="str">
        <f>IF(R816="","",CONCATENATE(V816,Names!$P$3,W816))</f>
        <v/>
      </c>
      <c r="AD816" t="str">
        <f t="shared" si="333"/>
        <v>CREATE</v>
      </c>
      <c r="AF816" t="str">
        <f t="shared" si="341"/>
        <v>??</v>
      </c>
      <c r="AH816" t="e">
        <f t="shared" ca="1" si="342"/>
        <v>#VALUE!</v>
      </c>
      <c r="AI816" t="str">
        <f t="shared" si="334"/>
        <v>AT</v>
      </c>
      <c r="AK816" t="str">
        <f t="shared" si="343"/>
        <v>??</v>
      </c>
      <c r="AM816" t="e">
        <f t="shared" ca="1" si="344"/>
        <v>#VALUE!</v>
      </c>
      <c r="AN816" t="str">
        <f t="shared" si="345"/>
        <v/>
      </c>
      <c r="AO816" t="str">
        <f t="shared" si="335"/>
        <v>KG</v>
      </c>
      <c r="AP816" t="str">
        <f t="shared" ca="1" si="346"/>
        <v/>
      </c>
      <c r="AQ816" t="str">
        <f t="shared" si="347"/>
        <v>??</v>
      </c>
      <c r="AS816" t="str">
        <f t="shared" si="348"/>
        <v/>
      </c>
      <c r="AT816" t="e">
        <f t="shared" ca="1" si="349"/>
        <v>#VALUE!</v>
      </c>
      <c r="AU816">
        <f t="shared" si="336"/>
        <v>5</v>
      </c>
      <c r="AV816" t="str">
        <f t="shared" si="350"/>
        <v>??</v>
      </c>
      <c r="AX816" t="str">
        <f t="shared" si="337"/>
        <v>staffanekstrom</v>
      </c>
      <c r="AY816" t="str">
        <f t="shared" si="338"/>
        <v>INSERTED</v>
      </c>
      <c r="AZ816" t="str">
        <f t="shared" si="339"/>
        <v/>
      </c>
      <c r="BD816" t="str">
        <f t="shared" si="340"/>
        <v>YES</v>
      </c>
      <c r="BF816" t="e">
        <f t="shared" ca="1" si="351"/>
        <v>#VALUE!</v>
      </c>
    </row>
    <row r="817" spans="1:58">
      <c r="A817">
        <v>811</v>
      </c>
      <c r="D817" s="1" t="e">
        <f ca="1">INDIRECT(ADDRESS($C817,D$5,,,Table!$A$1))</f>
        <v>#VALUE!</v>
      </c>
      <c r="E817" t="e">
        <f ca="1">INDIRECT(ADDRESS($C817,E$5,,,Table!$A$1))</f>
        <v>#VALUE!</v>
      </c>
      <c r="F817" t="e">
        <f ca="1">INDIRECT(ADDRESS($C817,F$5,,,Table!$A$1))</f>
        <v>#VALUE!</v>
      </c>
      <c r="G817" t="e">
        <f ca="1">INDIRECT(ADDRESS($C817,G$5,,,Table!$A$1))</f>
        <v>#VALUE!</v>
      </c>
      <c r="H817" t="e">
        <f ca="1">INDIRECT(ADDRESS($C817,H$5,,,Table!$A$1))</f>
        <v>#VALUE!</v>
      </c>
      <c r="J817" t="str">
        <f>IF(OR(I817=Dev!$CU$46, I817=Dev!$CU$47, I817=Dev!$CU$48, I817=Dev!$CU$49, I817=Dev!$CU$50, I817=Dev!$CU$51, I817=Dev!$CU$52, I817=Dev!$CU$53, I817=Dev!$CR$48, I817=Dev!$CR$49),$C$3,                                                                  IF(OR(I817=Dev!$CU$54, I817=Dev!$CU$55, I817=Dev!$CU$56, I817=Dev!$CU$57, I817=Dev!$CU$58, I817=Dev!$CU$59, I817=Dev!$CS$48), $D$3,""))</f>
        <v/>
      </c>
      <c r="K817" t="e">
        <f ca="1">CONCATENATE(E817,Names!$P$3,I817)</f>
        <v>#VALUE!</v>
      </c>
      <c r="M817" t="e">
        <f ca="1">INDIRECT(ADDRESS($C817,M$5,,,Table!$A$1))</f>
        <v>#VALUE!</v>
      </c>
      <c r="O817" t="str">
        <f t="shared" si="352"/>
        <v/>
      </c>
      <c r="Q817" t="str">
        <f t="shared" si="353"/>
        <v/>
      </c>
      <c r="S817" t="str">
        <f ca="1">IFERROR(VLOOKUP(M817,Racks!$H$4:$M$30,Racks!$I$2),"")</f>
        <v/>
      </c>
      <c r="T817" t="str">
        <f ca="1">IFERROR(VLOOKUP(M817,Racks!$H$4:$M$30,Racks!$K$2),"")</f>
        <v/>
      </c>
      <c r="U817" t="str">
        <f t="shared" si="354"/>
        <v/>
      </c>
      <c r="V817" t="str">
        <f>CONCATENATE(Names!$C$17,Names!$N$3,U817)</f>
        <v>PRLTCB-</v>
      </c>
      <c r="Y817" t="str">
        <f>IF(OR(W817=Dev!$GJ$82, W817=Dev!$GJ$83, W817=Dev!$GJ$84, W817=Dev!$GJ$85, W817=Dev!$GJ$86, W817=Dev!$GJ$87, W817=Dev!$GJ$88, W817=Dev!$GJ$89, W817=Dev!$GG$82, W817=Dev!$GG$83, W817=Dev!$GG$84, W817=Dev!$GG$85, W817=Dev!$GG$86),Names!$C$10,                   IF(OR(W817=Dev!$GJ$90, W817=Dev!$GJ$91, W817=Dev!$GJ$92, W817=Dev!$GJ$93, W817=Dev!$GJ$94, W817=Dev!$GJ$95, W817=Dev!$GJ$96, W817=Dev!$GJ$97, W817=Dev!$GH$82), Names!$C$11,""))</f>
        <v/>
      </c>
      <c r="Z817" t="str">
        <f ca="1">IFERROR(VLOOKUP(M817,Racks!$H$4:$M$30,6),"")</f>
        <v/>
      </c>
      <c r="AA817" t="str">
        <f>IF(R817="","",CONCATENATE(S817,Names!$H$3,T817,Names!$J$3,Names!$K$3,Names!$L$3,V817))</f>
        <v/>
      </c>
      <c r="AB817" t="str">
        <f>IF(R817="","",CONCATENATE(V817,Names!$P$3,W817))</f>
        <v/>
      </c>
      <c r="AD817" t="str">
        <f t="shared" si="333"/>
        <v>CREATE</v>
      </c>
      <c r="AF817" t="str">
        <f t="shared" si="341"/>
        <v>??</v>
      </c>
      <c r="AH817" t="e">
        <f t="shared" ca="1" si="342"/>
        <v>#VALUE!</v>
      </c>
      <c r="AI817" t="str">
        <f t="shared" si="334"/>
        <v>AT</v>
      </c>
      <c r="AK817" t="str">
        <f t="shared" si="343"/>
        <v>??</v>
      </c>
      <c r="AM817" t="e">
        <f t="shared" ca="1" si="344"/>
        <v>#VALUE!</v>
      </c>
      <c r="AN817" t="str">
        <f t="shared" si="345"/>
        <v/>
      </c>
      <c r="AO817" t="str">
        <f t="shared" si="335"/>
        <v>KG</v>
      </c>
      <c r="AP817" t="str">
        <f t="shared" ca="1" si="346"/>
        <v/>
      </c>
      <c r="AQ817" t="str">
        <f t="shared" si="347"/>
        <v>??</v>
      </c>
      <c r="AS817" t="str">
        <f t="shared" si="348"/>
        <v/>
      </c>
      <c r="AT817" t="e">
        <f t="shared" ca="1" si="349"/>
        <v>#VALUE!</v>
      </c>
      <c r="AU817">
        <f t="shared" si="336"/>
        <v>5</v>
      </c>
      <c r="AV817" t="str">
        <f t="shared" si="350"/>
        <v>??</v>
      </c>
      <c r="AX817" t="str">
        <f t="shared" si="337"/>
        <v>staffanekstrom</v>
      </c>
      <c r="AY817" t="str">
        <f t="shared" si="338"/>
        <v>INSERTED</v>
      </c>
      <c r="AZ817" t="str">
        <f t="shared" si="339"/>
        <v/>
      </c>
      <c r="BD817" t="str">
        <f t="shared" si="340"/>
        <v>YES</v>
      </c>
      <c r="BF817" t="e">
        <f t="shared" ca="1" si="351"/>
        <v>#VALUE!</v>
      </c>
    </row>
    <row r="818" spans="1:58">
      <c r="A818">
        <v>812</v>
      </c>
      <c r="D818" s="1" t="e">
        <f ca="1">INDIRECT(ADDRESS($C818,D$5,,,Table!$A$1))</f>
        <v>#VALUE!</v>
      </c>
      <c r="E818" t="e">
        <f ca="1">INDIRECT(ADDRESS($C818,E$5,,,Table!$A$1))</f>
        <v>#VALUE!</v>
      </c>
      <c r="F818" t="e">
        <f ca="1">INDIRECT(ADDRESS($C818,F$5,,,Table!$A$1))</f>
        <v>#VALUE!</v>
      </c>
      <c r="G818" t="e">
        <f ca="1">INDIRECT(ADDRESS($C818,G$5,,,Table!$A$1))</f>
        <v>#VALUE!</v>
      </c>
      <c r="H818" t="e">
        <f ca="1">INDIRECT(ADDRESS($C818,H$5,,,Table!$A$1))</f>
        <v>#VALUE!</v>
      </c>
      <c r="J818" t="str">
        <f>IF(OR(I818=Dev!$CU$46, I818=Dev!$CU$47, I818=Dev!$CU$48, I818=Dev!$CU$49, I818=Dev!$CU$50, I818=Dev!$CU$51, I818=Dev!$CU$52, I818=Dev!$CU$53, I818=Dev!$CR$48, I818=Dev!$CR$49),$C$3,                                                                  IF(OR(I818=Dev!$CU$54, I818=Dev!$CU$55, I818=Dev!$CU$56, I818=Dev!$CU$57, I818=Dev!$CU$58, I818=Dev!$CU$59, I818=Dev!$CS$48), $D$3,""))</f>
        <v/>
      </c>
      <c r="K818" t="e">
        <f ca="1">CONCATENATE(E818,Names!$P$3,I818)</f>
        <v>#VALUE!</v>
      </c>
      <c r="M818" t="e">
        <f ca="1">INDIRECT(ADDRESS($C818,M$5,,,Table!$A$1))</f>
        <v>#VALUE!</v>
      </c>
      <c r="O818" t="str">
        <f t="shared" si="352"/>
        <v/>
      </c>
      <c r="Q818" t="str">
        <f t="shared" si="353"/>
        <v/>
      </c>
      <c r="S818" t="str">
        <f ca="1">IFERROR(VLOOKUP(M818,Racks!$H$4:$M$30,Racks!$I$2),"")</f>
        <v/>
      </c>
      <c r="T818" t="str">
        <f ca="1">IFERROR(VLOOKUP(M818,Racks!$H$4:$M$30,Racks!$K$2),"")</f>
        <v/>
      </c>
      <c r="U818" t="str">
        <f t="shared" si="354"/>
        <v/>
      </c>
      <c r="V818" t="str">
        <f>CONCATENATE(Names!$C$17,Names!$N$3,U818)</f>
        <v>PRLTCB-</v>
      </c>
      <c r="Y818" t="str">
        <f>IF(OR(W818=Dev!$GJ$82, W818=Dev!$GJ$83, W818=Dev!$GJ$84, W818=Dev!$GJ$85, W818=Dev!$GJ$86, W818=Dev!$GJ$87, W818=Dev!$GJ$88, W818=Dev!$GJ$89, W818=Dev!$GG$82, W818=Dev!$GG$83, W818=Dev!$GG$84, W818=Dev!$GG$85, W818=Dev!$GG$86),Names!$C$10,                   IF(OR(W818=Dev!$GJ$90, W818=Dev!$GJ$91, W818=Dev!$GJ$92, W818=Dev!$GJ$93, W818=Dev!$GJ$94, W818=Dev!$GJ$95, W818=Dev!$GJ$96, W818=Dev!$GJ$97, W818=Dev!$GH$82), Names!$C$11,""))</f>
        <v/>
      </c>
      <c r="Z818" t="str">
        <f ca="1">IFERROR(VLOOKUP(M818,Racks!$H$4:$M$30,6),"")</f>
        <v/>
      </c>
      <c r="AA818" t="str">
        <f>IF(R818="","",CONCATENATE(S818,Names!$H$3,T818,Names!$J$3,Names!$K$3,Names!$L$3,V818))</f>
        <v/>
      </c>
      <c r="AB818" t="str">
        <f>IF(R818="","",CONCATENATE(V818,Names!$P$3,W818))</f>
        <v/>
      </c>
      <c r="AD818" t="str">
        <f t="shared" si="333"/>
        <v>CREATE</v>
      </c>
      <c r="AF818" t="str">
        <f t="shared" si="341"/>
        <v>??</v>
      </c>
      <c r="AH818" t="e">
        <f t="shared" ca="1" si="342"/>
        <v>#VALUE!</v>
      </c>
      <c r="AI818" t="str">
        <f t="shared" si="334"/>
        <v>AT</v>
      </c>
      <c r="AK818" t="str">
        <f t="shared" si="343"/>
        <v>??</v>
      </c>
      <c r="AM818" t="e">
        <f t="shared" ca="1" si="344"/>
        <v>#VALUE!</v>
      </c>
      <c r="AN818" t="str">
        <f t="shared" si="345"/>
        <v/>
      </c>
      <c r="AO818" t="str">
        <f t="shared" si="335"/>
        <v>KG</v>
      </c>
      <c r="AP818" t="str">
        <f t="shared" ca="1" si="346"/>
        <v/>
      </c>
      <c r="AQ818" t="str">
        <f t="shared" si="347"/>
        <v>??</v>
      </c>
      <c r="AS818" t="str">
        <f t="shared" si="348"/>
        <v/>
      </c>
      <c r="AT818" t="e">
        <f t="shared" ca="1" si="349"/>
        <v>#VALUE!</v>
      </c>
      <c r="AU818">
        <f t="shared" si="336"/>
        <v>5</v>
      </c>
      <c r="AV818" t="str">
        <f t="shared" si="350"/>
        <v>??</v>
      </c>
      <c r="AX818" t="str">
        <f t="shared" si="337"/>
        <v>staffanekstrom</v>
      </c>
      <c r="AY818" t="str">
        <f t="shared" si="338"/>
        <v>INSERTED</v>
      </c>
      <c r="AZ818" t="str">
        <f t="shared" si="339"/>
        <v/>
      </c>
      <c r="BD818" t="str">
        <f t="shared" si="340"/>
        <v>YES</v>
      </c>
      <c r="BF818" t="e">
        <f t="shared" ca="1" si="351"/>
        <v>#VALUE!</v>
      </c>
    </row>
    <row r="819" spans="1:58">
      <c r="A819">
        <v>813</v>
      </c>
      <c r="D819" s="1" t="e">
        <f ca="1">INDIRECT(ADDRESS($C819,D$5,,,Table!$A$1))</f>
        <v>#VALUE!</v>
      </c>
      <c r="E819" t="e">
        <f ca="1">INDIRECT(ADDRESS($C819,E$5,,,Table!$A$1))</f>
        <v>#VALUE!</v>
      </c>
      <c r="F819" t="e">
        <f ca="1">INDIRECT(ADDRESS($C819,F$5,,,Table!$A$1))</f>
        <v>#VALUE!</v>
      </c>
      <c r="G819" t="e">
        <f ca="1">INDIRECT(ADDRESS($C819,G$5,,,Table!$A$1))</f>
        <v>#VALUE!</v>
      </c>
      <c r="H819" t="e">
        <f ca="1">INDIRECT(ADDRESS($C819,H$5,,,Table!$A$1))</f>
        <v>#VALUE!</v>
      </c>
      <c r="J819" t="str">
        <f>IF(OR(I819=Dev!$CU$46, I819=Dev!$CU$47, I819=Dev!$CU$48, I819=Dev!$CU$49, I819=Dev!$CU$50, I819=Dev!$CU$51, I819=Dev!$CU$52, I819=Dev!$CU$53, I819=Dev!$CR$48, I819=Dev!$CR$49),$C$3,                                                                  IF(OR(I819=Dev!$CU$54, I819=Dev!$CU$55, I819=Dev!$CU$56, I819=Dev!$CU$57, I819=Dev!$CU$58, I819=Dev!$CU$59, I819=Dev!$CS$48), $D$3,""))</f>
        <v/>
      </c>
      <c r="K819" t="e">
        <f ca="1">CONCATENATE(E819,Names!$P$3,I819)</f>
        <v>#VALUE!</v>
      </c>
      <c r="M819" t="e">
        <f ca="1">INDIRECT(ADDRESS($C819,M$5,,,Table!$A$1))</f>
        <v>#VALUE!</v>
      </c>
      <c r="O819" t="str">
        <f t="shared" si="352"/>
        <v/>
      </c>
      <c r="Q819" t="str">
        <f t="shared" si="353"/>
        <v/>
      </c>
      <c r="S819" t="str">
        <f ca="1">IFERROR(VLOOKUP(M819,Racks!$H$4:$M$30,Racks!$I$2),"")</f>
        <v/>
      </c>
      <c r="T819" t="str">
        <f ca="1">IFERROR(VLOOKUP(M819,Racks!$H$4:$M$30,Racks!$K$2),"")</f>
        <v/>
      </c>
      <c r="U819" t="str">
        <f t="shared" si="354"/>
        <v/>
      </c>
      <c r="V819" t="str">
        <f>CONCATENATE(Names!$C$17,Names!$N$3,U819)</f>
        <v>PRLTCB-</v>
      </c>
      <c r="Y819" t="str">
        <f>IF(OR(W819=Dev!$GJ$82, W819=Dev!$GJ$83, W819=Dev!$GJ$84, W819=Dev!$GJ$85, W819=Dev!$GJ$86, W819=Dev!$GJ$87, W819=Dev!$GJ$88, W819=Dev!$GJ$89, W819=Dev!$GG$82, W819=Dev!$GG$83, W819=Dev!$GG$84, W819=Dev!$GG$85, W819=Dev!$GG$86),Names!$C$10,                   IF(OR(W819=Dev!$GJ$90, W819=Dev!$GJ$91, W819=Dev!$GJ$92, W819=Dev!$GJ$93, W819=Dev!$GJ$94, W819=Dev!$GJ$95, W819=Dev!$GJ$96, W819=Dev!$GJ$97, W819=Dev!$GH$82), Names!$C$11,""))</f>
        <v/>
      </c>
      <c r="Z819" t="str">
        <f ca="1">IFERROR(VLOOKUP(M819,Racks!$H$4:$M$30,6),"")</f>
        <v/>
      </c>
      <c r="AA819" t="str">
        <f>IF(R819="","",CONCATENATE(S819,Names!$H$3,T819,Names!$J$3,Names!$K$3,Names!$L$3,V819))</f>
        <v/>
      </c>
      <c r="AB819" t="str">
        <f>IF(R819="","",CONCATENATE(V819,Names!$P$3,W819))</f>
        <v/>
      </c>
      <c r="AD819" t="str">
        <f t="shared" si="333"/>
        <v>CREATE</v>
      </c>
      <c r="AF819" t="str">
        <f t="shared" si="341"/>
        <v>??</v>
      </c>
      <c r="AH819" t="e">
        <f t="shared" ca="1" si="342"/>
        <v>#VALUE!</v>
      </c>
      <c r="AI819" t="str">
        <f t="shared" si="334"/>
        <v>AT</v>
      </c>
      <c r="AK819" t="str">
        <f t="shared" si="343"/>
        <v>??</v>
      </c>
      <c r="AM819" t="e">
        <f t="shared" ca="1" si="344"/>
        <v>#VALUE!</v>
      </c>
      <c r="AN819" t="str">
        <f t="shared" si="345"/>
        <v/>
      </c>
      <c r="AO819" t="str">
        <f t="shared" si="335"/>
        <v>KG</v>
      </c>
      <c r="AP819" t="str">
        <f t="shared" ca="1" si="346"/>
        <v/>
      </c>
      <c r="AQ819" t="str">
        <f t="shared" si="347"/>
        <v>??</v>
      </c>
      <c r="AS819" t="str">
        <f t="shared" si="348"/>
        <v/>
      </c>
      <c r="AT819" t="e">
        <f t="shared" ca="1" si="349"/>
        <v>#VALUE!</v>
      </c>
      <c r="AU819">
        <f t="shared" si="336"/>
        <v>5</v>
      </c>
      <c r="AV819" t="str">
        <f t="shared" si="350"/>
        <v>??</v>
      </c>
      <c r="AX819" t="str">
        <f t="shared" si="337"/>
        <v>staffanekstrom</v>
      </c>
      <c r="AY819" t="str">
        <f t="shared" si="338"/>
        <v>INSERTED</v>
      </c>
      <c r="AZ819" t="str">
        <f t="shared" si="339"/>
        <v/>
      </c>
      <c r="BD819" t="str">
        <f t="shared" si="340"/>
        <v>YES</v>
      </c>
      <c r="BF819" t="e">
        <f t="shared" ca="1" si="351"/>
        <v>#VALUE!</v>
      </c>
    </row>
    <row r="820" spans="1:58">
      <c r="A820">
        <v>814</v>
      </c>
      <c r="D820" s="1" t="e">
        <f ca="1">INDIRECT(ADDRESS($C820,D$5,,,Table!$A$1))</f>
        <v>#VALUE!</v>
      </c>
      <c r="E820" t="e">
        <f ca="1">INDIRECT(ADDRESS($C820,E$5,,,Table!$A$1))</f>
        <v>#VALUE!</v>
      </c>
      <c r="F820" t="e">
        <f ca="1">INDIRECT(ADDRESS($C820,F$5,,,Table!$A$1))</f>
        <v>#VALUE!</v>
      </c>
      <c r="G820" t="e">
        <f ca="1">INDIRECT(ADDRESS($C820,G$5,,,Table!$A$1))</f>
        <v>#VALUE!</v>
      </c>
      <c r="H820" t="e">
        <f ca="1">INDIRECT(ADDRESS($C820,H$5,,,Table!$A$1))</f>
        <v>#VALUE!</v>
      </c>
      <c r="J820" t="str">
        <f>IF(OR(I820=Dev!$CU$46, I820=Dev!$CU$47, I820=Dev!$CU$48, I820=Dev!$CU$49, I820=Dev!$CU$50, I820=Dev!$CU$51, I820=Dev!$CU$52, I820=Dev!$CU$53, I820=Dev!$CR$48, I820=Dev!$CR$49),$C$3,                                                                  IF(OR(I820=Dev!$CU$54, I820=Dev!$CU$55, I820=Dev!$CU$56, I820=Dev!$CU$57, I820=Dev!$CU$58, I820=Dev!$CU$59, I820=Dev!$CS$48), $D$3,""))</f>
        <v/>
      </c>
      <c r="K820" t="e">
        <f ca="1">CONCATENATE(E820,Names!$P$3,I820)</f>
        <v>#VALUE!</v>
      </c>
      <c r="M820" t="e">
        <f ca="1">INDIRECT(ADDRESS($C820,M$5,,,Table!$A$1))</f>
        <v>#VALUE!</v>
      </c>
      <c r="O820" t="str">
        <f t="shared" si="352"/>
        <v/>
      </c>
      <c r="Q820" t="str">
        <f t="shared" si="353"/>
        <v/>
      </c>
      <c r="S820" t="str">
        <f ca="1">IFERROR(VLOOKUP(M820,Racks!$H$4:$M$30,Racks!$I$2),"")</f>
        <v/>
      </c>
      <c r="T820" t="str">
        <f ca="1">IFERROR(VLOOKUP(M820,Racks!$H$4:$M$30,Racks!$K$2),"")</f>
        <v/>
      </c>
      <c r="U820" t="str">
        <f t="shared" si="354"/>
        <v/>
      </c>
      <c r="V820" t="str">
        <f>CONCATENATE(Names!$C$17,Names!$N$3,U820)</f>
        <v>PRLTCB-</v>
      </c>
      <c r="Y820" t="str">
        <f>IF(OR(W820=Dev!$GJ$82, W820=Dev!$GJ$83, W820=Dev!$GJ$84, W820=Dev!$GJ$85, W820=Dev!$GJ$86, W820=Dev!$GJ$87, W820=Dev!$GJ$88, W820=Dev!$GJ$89, W820=Dev!$GG$82, W820=Dev!$GG$83, W820=Dev!$GG$84, W820=Dev!$GG$85, W820=Dev!$GG$86),Names!$C$10,                   IF(OR(W820=Dev!$GJ$90, W820=Dev!$GJ$91, W820=Dev!$GJ$92, W820=Dev!$GJ$93, W820=Dev!$GJ$94, W820=Dev!$GJ$95, W820=Dev!$GJ$96, W820=Dev!$GJ$97, W820=Dev!$GH$82), Names!$C$11,""))</f>
        <v/>
      </c>
      <c r="Z820" t="str">
        <f ca="1">IFERROR(VLOOKUP(M820,Racks!$H$4:$M$30,6),"")</f>
        <v/>
      </c>
      <c r="AA820" t="str">
        <f>IF(R820="","",CONCATENATE(S820,Names!$H$3,T820,Names!$J$3,Names!$K$3,Names!$L$3,V820))</f>
        <v/>
      </c>
      <c r="AB820" t="str">
        <f>IF(R820="","",CONCATENATE(V820,Names!$P$3,W820))</f>
        <v/>
      </c>
      <c r="AD820" t="str">
        <f t="shared" si="333"/>
        <v>CREATE</v>
      </c>
      <c r="AF820" t="str">
        <f t="shared" si="341"/>
        <v>??</v>
      </c>
      <c r="AH820" t="e">
        <f t="shared" ca="1" si="342"/>
        <v>#VALUE!</v>
      </c>
      <c r="AI820" t="str">
        <f t="shared" si="334"/>
        <v>AT</v>
      </c>
      <c r="AK820" t="str">
        <f t="shared" si="343"/>
        <v>??</v>
      </c>
      <c r="AM820" t="e">
        <f t="shared" ca="1" si="344"/>
        <v>#VALUE!</v>
      </c>
      <c r="AN820" t="str">
        <f t="shared" si="345"/>
        <v/>
      </c>
      <c r="AO820" t="str">
        <f t="shared" si="335"/>
        <v>KG</v>
      </c>
      <c r="AP820" t="str">
        <f t="shared" ca="1" si="346"/>
        <v/>
      </c>
      <c r="AQ820" t="str">
        <f t="shared" si="347"/>
        <v>??</v>
      </c>
      <c r="AS820" t="str">
        <f t="shared" si="348"/>
        <v/>
      </c>
      <c r="AT820" t="e">
        <f t="shared" ca="1" si="349"/>
        <v>#VALUE!</v>
      </c>
      <c r="AU820">
        <f t="shared" si="336"/>
        <v>5</v>
      </c>
      <c r="AV820" t="str">
        <f t="shared" si="350"/>
        <v>??</v>
      </c>
      <c r="AX820" t="str">
        <f t="shared" si="337"/>
        <v>staffanekstrom</v>
      </c>
      <c r="AY820" t="str">
        <f t="shared" si="338"/>
        <v>INSERTED</v>
      </c>
      <c r="AZ820" t="str">
        <f t="shared" si="339"/>
        <v/>
      </c>
      <c r="BD820" t="str">
        <f t="shared" si="340"/>
        <v>YES</v>
      </c>
      <c r="BF820" t="e">
        <f t="shared" ca="1" si="351"/>
        <v>#VALUE!</v>
      </c>
    </row>
    <row r="821" spans="1:58">
      <c r="A821">
        <v>815</v>
      </c>
      <c r="D821" s="1" t="e">
        <f ca="1">INDIRECT(ADDRESS($C821,D$5,,,Table!$A$1))</f>
        <v>#VALUE!</v>
      </c>
      <c r="E821" t="e">
        <f ca="1">INDIRECT(ADDRESS($C821,E$5,,,Table!$A$1))</f>
        <v>#VALUE!</v>
      </c>
      <c r="F821" t="e">
        <f ca="1">INDIRECT(ADDRESS($C821,F$5,,,Table!$A$1))</f>
        <v>#VALUE!</v>
      </c>
      <c r="G821" t="e">
        <f ca="1">INDIRECT(ADDRESS($C821,G$5,,,Table!$A$1))</f>
        <v>#VALUE!</v>
      </c>
      <c r="H821" t="e">
        <f ca="1">INDIRECT(ADDRESS($C821,H$5,,,Table!$A$1))</f>
        <v>#VALUE!</v>
      </c>
      <c r="J821" t="str">
        <f>IF(OR(I821=Dev!$CU$46, I821=Dev!$CU$47, I821=Dev!$CU$48, I821=Dev!$CU$49, I821=Dev!$CU$50, I821=Dev!$CU$51, I821=Dev!$CU$52, I821=Dev!$CU$53, I821=Dev!$CR$48, I821=Dev!$CR$49),$C$3,                                                                  IF(OR(I821=Dev!$CU$54, I821=Dev!$CU$55, I821=Dev!$CU$56, I821=Dev!$CU$57, I821=Dev!$CU$58, I821=Dev!$CU$59, I821=Dev!$CS$48), $D$3,""))</f>
        <v/>
      </c>
      <c r="K821" t="e">
        <f ca="1">CONCATENATE(E821,Names!$P$3,I821)</f>
        <v>#VALUE!</v>
      </c>
      <c r="M821" t="e">
        <f ca="1">INDIRECT(ADDRESS($C821,M$5,,,Table!$A$1))</f>
        <v>#VALUE!</v>
      </c>
      <c r="O821" t="str">
        <f t="shared" si="352"/>
        <v/>
      </c>
      <c r="Q821" t="str">
        <f t="shared" si="353"/>
        <v/>
      </c>
      <c r="S821" t="str">
        <f ca="1">IFERROR(VLOOKUP(M821,Racks!$H$4:$M$30,Racks!$I$2),"")</f>
        <v/>
      </c>
      <c r="T821" t="str">
        <f ca="1">IFERROR(VLOOKUP(M821,Racks!$H$4:$M$30,Racks!$K$2),"")</f>
        <v/>
      </c>
      <c r="U821" t="str">
        <f t="shared" si="354"/>
        <v/>
      </c>
      <c r="V821" t="str">
        <f>CONCATENATE(Names!$C$17,Names!$N$3,U821)</f>
        <v>PRLTCB-</v>
      </c>
      <c r="Y821" t="str">
        <f>IF(OR(W821=Dev!$GJ$82, W821=Dev!$GJ$83, W821=Dev!$GJ$84, W821=Dev!$GJ$85, W821=Dev!$GJ$86, W821=Dev!$GJ$87, W821=Dev!$GJ$88, W821=Dev!$GJ$89, W821=Dev!$GG$82, W821=Dev!$GG$83, W821=Dev!$GG$84, W821=Dev!$GG$85, W821=Dev!$GG$86),Names!$C$10,                   IF(OR(W821=Dev!$GJ$90, W821=Dev!$GJ$91, W821=Dev!$GJ$92, W821=Dev!$GJ$93, W821=Dev!$GJ$94, W821=Dev!$GJ$95, W821=Dev!$GJ$96, W821=Dev!$GJ$97, W821=Dev!$GH$82), Names!$C$11,""))</f>
        <v/>
      </c>
      <c r="Z821" t="str">
        <f ca="1">IFERROR(VLOOKUP(M821,Racks!$H$4:$M$30,6),"")</f>
        <v/>
      </c>
      <c r="AA821" t="str">
        <f>IF(R821="","",CONCATENATE(S821,Names!$H$3,T821,Names!$J$3,Names!$K$3,Names!$L$3,V821))</f>
        <v/>
      </c>
      <c r="AB821" t="str">
        <f>IF(R821="","",CONCATENATE(V821,Names!$P$3,W821))</f>
        <v/>
      </c>
      <c r="AD821" t="str">
        <f t="shared" si="333"/>
        <v>CREATE</v>
      </c>
      <c r="AF821" t="str">
        <f t="shared" si="341"/>
        <v>??</v>
      </c>
      <c r="AH821" t="e">
        <f t="shared" ca="1" si="342"/>
        <v>#VALUE!</v>
      </c>
      <c r="AI821" t="str">
        <f t="shared" si="334"/>
        <v>AT</v>
      </c>
      <c r="AK821" t="str">
        <f t="shared" si="343"/>
        <v>??</v>
      </c>
      <c r="AM821" t="e">
        <f t="shared" ca="1" si="344"/>
        <v>#VALUE!</v>
      </c>
      <c r="AN821" t="str">
        <f t="shared" si="345"/>
        <v/>
      </c>
      <c r="AO821" t="str">
        <f t="shared" si="335"/>
        <v>KG</v>
      </c>
      <c r="AP821" t="str">
        <f t="shared" ca="1" si="346"/>
        <v/>
      </c>
      <c r="AQ821" t="str">
        <f t="shared" si="347"/>
        <v>??</v>
      </c>
      <c r="AS821" t="str">
        <f t="shared" si="348"/>
        <v/>
      </c>
      <c r="AT821" t="e">
        <f t="shared" ca="1" si="349"/>
        <v>#VALUE!</v>
      </c>
      <c r="AU821">
        <f t="shared" si="336"/>
        <v>5</v>
      </c>
      <c r="AV821" t="str">
        <f t="shared" si="350"/>
        <v>??</v>
      </c>
      <c r="AX821" t="str">
        <f t="shared" si="337"/>
        <v>staffanekstrom</v>
      </c>
      <c r="AY821" t="str">
        <f t="shared" si="338"/>
        <v>INSERTED</v>
      </c>
      <c r="AZ821" t="str">
        <f t="shared" si="339"/>
        <v/>
      </c>
      <c r="BD821" t="str">
        <f t="shared" si="340"/>
        <v>YES</v>
      </c>
      <c r="BF821" t="e">
        <f t="shared" ca="1" si="351"/>
        <v>#VALUE!</v>
      </c>
    </row>
    <row r="822" spans="1:58">
      <c r="A822">
        <v>816</v>
      </c>
      <c r="D822" s="1" t="e">
        <f ca="1">INDIRECT(ADDRESS($C822,D$5,,,Table!$A$1))</f>
        <v>#VALUE!</v>
      </c>
      <c r="E822" t="e">
        <f ca="1">INDIRECT(ADDRESS($C822,E$5,,,Table!$A$1))</f>
        <v>#VALUE!</v>
      </c>
      <c r="F822" t="e">
        <f ca="1">INDIRECT(ADDRESS($C822,F$5,,,Table!$A$1))</f>
        <v>#VALUE!</v>
      </c>
      <c r="G822" t="e">
        <f ca="1">INDIRECT(ADDRESS($C822,G$5,,,Table!$A$1))</f>
        <v>#VALUE!</v>
      </c>
      <c r="H822" t="e">
        <f ca="1">INDIRECT(ADDRESS($C822,H$5,,,Table!$A$1))</f>
        <v>#VALUE!</v>
      </c>
      <c r="J822" t="str">
        <f>IF(OR(I822=Dev!$CU$46, I822=Dev!$CU$47, I822=Dev!$CU$48, I822=Dev!$CU$49, I822=Dev!$CU$50, I822=Dev!$CU$51, I822=Dev!$CU$52, I822=Dev!$CU$53, I822=Dev!$CR$48, I822=Dev!$CR$49),$C$3,                                                                  IF(OR(I822=Dev!$CU$54, I822=Dev!$CU$55, I822=Dev!$CU$56, I822=Dev!$CU$57, I822=Dev!$CU$58, I822=Dev!$CU$59, I822=Dev!$CS$48), $D$3,""))</f>
        <v/>
      </c>
      <c r="K822" t="e">
        <f ca="1">CONCATENATE(E822,Names!$P$3,I822)</f>
        <v>#VALUE!</v>
      </c>
      <c r="M822" t="e">
        <f ca="1">INDIRECT(ADDRESS($C822,M$5,,,Table!$A$1))</f>
        <v>#VALUE!</v>
      </c>
      <c r="O822" t="str">
        <f t="shared" si="352"/>
        <v/>
      </c>
      <c r="Q822" t="str">
        <f t="shared" si="353"/>
        <v/>
      </c>
      <c r="S822" t="str">
        <f ca="1">IFERROR(VLOOKUP(M822,Racks!$H$4:$M$30,Racks!$I$2),"")</f>
        <v/>
      </c>
      <c r="T822" t="str">
        <f ca="1">IFERROR(VLOOKUP(M822,Racks!$H$4:$M$30,Racks!$K$2),"")</f>
        <v/>
      </c>
      <c r="U822" t="str">
        <f t="shared" si="354"/>
        <v/>
      </c>
      <c r="V822" t="str">
        <f>CONCATENATE(Names!$C$17,Names!$N$3,U822)</f>
        <v>PRLTCB-</v>
      </c>
      <c r="Y822" t="str">
        <f>IF(OR(W822=Dev!$GJ$82, W822=Dev!$GJ$83, W822=Dev!$GJ$84, W822=Dev!$GJ$85, W822=Dev!$GJ$86, W822=Dev!$GJ$87, W822=Dev!$GJ$88, W822=Dev!$GJ$89, W822=Dev!$GG$82, W822=Dev!$GG$83, W822=Dev!$GG$84, W822=Dev!$GG$85, W822=Dev!$GG$86),Names!$C$10,                   IF(OR(W822=Dev!$GJ$90, W822=Dev!$GJ$91, W822=Dev!$GJ$92, W822=Dev!$GJ$93, W822=Dev!$GJ$94, W822=Dev!$GJ$95, W822=Dev!$GJ$96, W822=Dev!$GJ$97, W822=Dev!$GH$82), Names!$C$11,""))</f>
        <v/>
      </c>
      <c r="Z822" t="str">
        <f ca="1">IFERROR(VLOOKUP(M822,Racks!$H$4:$M$30,6),"")</f>
        <v/>
      </c>
      <c r="AA822" t="str">
        <f>IF(R822="","",CONCATENATE(S822,Names!$H$3,T822,Names!$J$3,Names!$K$3,Names!$L$3,V822))</f>
        <v/>
      </c>
      <c r="AB822" t="str">
        <f>IF(R822="","",CONCATENATE(V822,Names!$P$3,W822))</f>
        <v/>
      </c>
      <c r="AD822" t="str">
        <f t="shared" si="333"/>
        <v>CREATE</v>
      </c>
      <c r="AF822" t="str">
        <f t="shared" si="341"/>
        <v>??</v>
      </c>
      <c r="AH822" t="e">
        <f t="shared" ca="1" si="342"/>
        <v>#VALUE!</v>
      </c>
      <c r="AI822" t="str">
        <f t="shared" si="334"/>
        <v>AT</v>
      </c>
      <c r="AK822" t="str">
        <f t="shared" si="343"/>
        <v>??</v>
      </c>
      <c r="AM822" t="e">
        <f t="shared" ca="1" si="344"/>
        <v>#VALUE!</v>
      </c>
      <c r="AN822" t="str">
        <f t="shared" si="345"/>
        <v/>
      </c>
      <c r="AO822" t="str">
        <f t="shared" si="335"/>
        <v>KG</v>
      </c>
      <c r="AP822" t="str">
        <f t="shared" ca="1" si="346"/>
        <v/>
      </c>
      <c r="AQ822" t="str">
        <f t="shared" si="347"/>
        <v>??</v>
      </c>
      <c r="AS822" t="str">
        <f t="shared" si="348"/>
        <v/>
      </c>
      <c r="AT822" t="e">
        <f t="shared" ca="1" si="349"/>
        <v>#VALUE!</v>
      </c>
      <c r="AU822">
        <f t="shared" si="336"/>
        <v>5</v>
      </c>
      <c r="AV822" t="str">
        <f t="shared" si="350"/>
        <v>??</v>
      </c>
      <c r="AX822" t="str">
        <f t="shared" si="337"/>
        <v>staffanekstrom</v>
      </c>
      <c r="AY822" t="str">
        <f t="shared" si="338"/>
        <v>INSERTED</v>
      </c>
      <c r="AZ822" t="str">
        <f t="shared" si="339"/>
        <v/>
      </c>
      <c r="BD822" t="str">
        <f t="shared" si="340"/>
        <v>YES</v>
      </c>
      <c r="BF822" t="e">
        <f t="shared" ca="1" si="351"/>
        <v>#VALUE!</v>
      </c>
    </row>
    <row r="823" spans="1:58">
      <c r="A823">
        <v>817</v>
      </c>
      <c r="D823" s="1" t="e">
        <f ca="1">INDIRECT(ADDRESS($C823,D$5,,,Table!$A$1))</f>
        <v>#VALUE!</v>
      </c>
      <c r="E823" t="e">
        <f ca="1">INDIRECT(ADDRESS($C823,E$5,,,Table!$A$1))</f>
        <v>#VALUE!</v>
      </c>
      <c r="F823" t="e">
        <f ca="1">INDIRECT(ADDRESS($C823,F$5,,,Table!$A$1))</f>
        <v>#VALUE!</v>
      </c>
      <c r="G823" t="e">
        <f ca="1">INDIRECT(ADDRESS($C823,G$5,,,Table!$A$1))</f>
        <v>#VALUE!</v>
      </c>
      <c r="H823" t="e">
        <f ca="1">INDIRECT(ADDRESS($C823,H$5,,,Table!$A$1))</f>
        <v>#VALUE!</v>
      </c>
      <c r="J823" t="str">
        <f>IF(OR(I823=Dev!$CU$46, I823=Dev!$CU$47, I823=Dev!$CU$48, I823=Dev!$CU$49, I823=Dev!$CU$50, I823=Dev!$CU$51, I823=Dev!$CU$52, I823=Dev!$CU$53, I823=Dev!$CR$48, I823=Dev!$CR$49),$C$3,                                                                  IF(OR(I823=Dev!$CU$54, I823=Dev!$CU$55, I823=Dev!$CU$56, I823=Dev!$CU$57, I823=Dev!$CU$58, I823=Dev!$CU$59, I823=Dev!$CS$48), $D$3,""))</f>
        <v/>
      </c>
      <c r="K823" t="e">
        <f ca="1">CONCATENATE(E823,Names!$P$3,I823)</f>
        <v>#VALUE!</v>
      </c>
      <c r="M823" t="e">
        <f ca="1">INDIRECT(ADDRESS($C823,M$5,,,Table!$A$1))</f>
        <v>#VALUE!</v>
      </c>
      <c r="O823" t="str">
        <f t="shared" si="352"/>
        <v/>
      </c>
      <c r="Q823" t="str">
        <f t="shared" si="353"/>
        <v/>
      </c>
      <c r="S823" t="str">
        <f ca="1">IFERROR(VLOOKUP(M823,Racks!$H$4:$M$30,Racks!$I$2),"")</f>
        <v/>
      </c>
      <c r="T823" t="str">
        <f ca="1">IFERROR(VLOOKUP(M823,Racks!$H$4:$M$30,Racks!$K$2),"")</f>
        <v/>
      </c>
      <c r="U823" t="str">
        <f t="shared" si="354"/>
        <v/>
      </c>
      <c r="V823" t="str">
        <f>CONCATENATE(Names!$C$17,Names!$N$3,U823)</f>
        <v>PRLTCB-</v>
      </c>
      <c r="Y823" t="str">
        <f>IF(OR(W823=Dev!$GJ$82, W823=Dev!$GJ$83, W823=Dev!$GJ$84, W823=Dev!$GJ$85, W823=Dev!$GJ$86, W823=Dev!$GJ$87, W823=Dev!$GJ$88, W823=Dev!$GJ$89, W823=Dev!$GG$82, W823=Dev!$GG$83, W823=Dev!$GG$84, W823=Dev!$GG$85, W823=Dev!$GG$86),Names!$C$10,                   IF(OR(W823=Dev!$GJ$90, W823=Dev!$GJ$91, W823=Dev!$GJ$92, W823=Dev!$GJ$93, W823=Dev!$GJ$94, W823=Dev!$GJ$95, W823=Dev!$GJ$96, W823=Dev!$GJ$97, W823=Dev!$GH$82), Names!$C$11,""))</f>
        <v/>
      </c>
      <c r="Z823" t="str">
        <f ca="1">IFERROR(VLOOKUP(M823,Racks!$H$4:$M$30,6),"")</f>
        <v/>
      </c>
      <c r="AA823" t="str">
        <f>IF(R823="","",CONCATENATE(S823,Names!$H$3,T823,Names!$J$3,Names!$K$3,Names!$L$3,V823))</f>
        <v/>
      </c>
      <c r="AB823" t="str">
        <f>IF(R823="","",CONCATENATE(V823,Names!$P$3,W823))</f>
        <v/>
      </c>
      <c r="AD823" t="str">
        <f t="shared" si="333"/>
        <v>CREATE</v>
      </c>
      <c r="AF823" t="str">
        <f t="shared" si="341"/>
        <v>??</v>
      </c>
      <c r="AH823" t="e">
        <f t="shared" ca="1" si="342"/>
        <v>#VALUE!</v>
      </c>
      <c r="AI823" t="str">
        <f t="shared" si="334"/>
        <v>AT</v>
      </c>
      <c r="AK823" t="str">
        <f t="shared" si="343"/>
        <v>??</v>
      </c>
      <c r="AM823" t="e">
        <f t="shared" ca="1" si="344"/>
        <v>#VALUE!</v>
      </c>
      <c r="AN823" t="str">
        <f t="shared" si="345"/>
        <v/>
      </c>
      <c r="AO823" t="str">
        <f t="shared" si="335"/>
        <v>KG</v>
      </c>
      <c r="AP823" t="str">
        <f t="shared" ca="1" si="346"/>
        <v/>
      </c>
      <c r="AQ823" t="str">
        <f t="shared" si="347"/>
        <v>??</v>
      </c>
      <c r="AS823" t="str">
        <f t="shared" si="348"/>
        <v/>
      </c>
      <c r="AT823" t="e">
        <f t="shared" ca="1" si="349"/>
        <v>#VALUE!</v>
      </c>
      <c r="AU823">
        <f t="shared" si="336"/>
        <v>5</v>
      </c>
      <c r="AV823" t="str">
        <f t="shared" si="350"/>
        <v>??</v>
      </c>
      <c r="AX823" t="str">
        <f t="shared" si="337"/>
        <v>staffanekstrom</v>
      </c>
      <c r="AY823" t="str">
        <f t="shared" si="338"/>
        <v>INSERTED</v>
      </c>
      <c r="AZ823" t="str">
        <f t="shared" si="339"/>
        <v/>
      </c>
      <c r="BD823" t="str">
        <f t="shared" si="340"/>
        <v>YES</v>
      </c>
      <c r="BF823" t="e">
        <f t="shared" ca="1" si="351"/>
        <v>#VALUE!</v>
      </c>
    </row>
    <row r="824" spans="1:58">
      <c r="A824">
        <v>818</v>
      </c>
      <c r="D824" s="1" t="e">
        <f ca="1">INDIRECT(ADDRESS($C824,D$5,,,Table!$A$1))</f>
        <v>#VALUE!</v>
      </c>
      <c r="E824" t="e">
        <f ca="1">INDIRECT(ADDRESS($C824,E$5,,,Table!$A$1))</f>
        <v>#VALUE!</v>
      </c>
      <c r="F824" t="e">
        <f ca="1">INDIRECT(ADDRESS($C824,F$5,,,Table!$A$1))</f>
        <v>#VALUE!</v>
      </c>
      <c r="G824" t="e">
        <f ca="1">INDIRECT(ADDRESS($C824,G$5,,,Table!$A$1))</f>
        <v>#VALUE!</v>
      </c>
      <c r="H824" t="e">
        <f ca="1">INDIRECT(ADDRESS($C824,H$5,,,Table!$A$1))</f>
        <v>#VALUE!</v>
      </c>
      <c r="J824" t="str">
        <f>IF(OR(I824=Dev!$CU$46, I824=Dev!$CU$47, I824=Dev!$CU$48, I824=Dev!$CU$49, I824=Dev!$CU$50, I824=Dev!$CU$51, I824=Dev!$CU$52, I824=Dev!$CU$53, I824=Dev!$CR$48, I824=Dev!$CR$49),$C$3,                                                                  IF(OR(I824=Dev!$CU$54, I824=Dev!$CU$55, I824=Dev!$CU$56, I824=Dev!$CU$57, I824=Dev!$CU$58, I824=Dev!$CU$59, I824=Dev!$CS$48), $D$3,""))</f>
        <v/>
      </c>
      <c r="K824" t="e">
        <f ca="1">CONCATENATE(E824,Names!$P$3,I824)</f>
        <v>#VALUE!</v>
      </c>
      <c r="M824" t="e">
        <f ca="1">INDIRECT(ADDRESS($C824,M$5,,,Table!$A$1))</f>
        <v>#VALUE!</v>
      </c>
      <c r="O824" t="str">
        <f t="shared" si="352"/>
        <v/>
      </c>
      <c r="Q824" t="str">
        <f t="shared" si="353"/>
        <v/>
      </c>
      <c r="S824" t="str">
        <f ca="1">IFERROR(VLOOKUP(M824,Racks!$H$4:$M$30,Racks!$I$2),"")</f>
        <v/>
      </c>
      <c r="T824" t="str">
        <f ca="1">IFERROR(VLOOKUP(M824,Racks!$H$4:$M$30,Racks!$K$2),"")</f>
        <v/>
      </c>
      <c r="U824" t="str">
        <f t="shared" si="354"/>
        <v/>
      </c>
      <c r="V824" t="str">
        <f>CONCATENATE(Names!$C$17,Names!$N$3,U824)</f>
        <v>PRLTCB-</v>
      </c>
      <c r="Y824" t="str">
        <f>IF(OR(W824=Dev!$GJ$82, W824=Dev!$GJ$83, W824=Dev!$GJ$84, W824=Dev!$GJ$85, W824=Dev!$GJ$86, W824=Dev!$GJ$87, W824=Dev!$GJ$88, W824=Dev!$GJ$89, W824=Dev!$GG$82, W824=Dev!$GG$83, W824=Dev!$GG$84, W824=Dev!$GG$85, W824=Dev!$GG$86),Names!$C$10,                   IF(OR(W824=Dev!$GJ$90, W824=Dev!$GJ$91, W824=Dev!$GJ$92, W824=Dev!$GJ$93, W824=Dev!$GJ$94, W824=Dev!$GJ$95, W824=Dev!$GJ$96, W824=Dev!$GJ$97, W824=Dev!$GH$82), Names!$C$11,""))</f>
        <v/>
      </c>
      <c r="Z824" t="str">
        <f ca="1">IFERROR(VLOOKUP(M824,Racks!$H$4:$M$30,6),"")</f>
        <v/>
      </c>
      <c r="AA824" t="str">
        <f>IF(R824="","",CONCATENATE(S824,Names!$H$3,T824,Names!$J$3,Names!$K$3,Names!$L$3,V824))</f>
        <v/>
      </c>
      <c r="AB824" t="str">
        <f>IF(R824="","",CONCATENATE(V824,Names!$P$3,W824))</f>
        <v/>
      </c>
      <c r="AD824" t="str">
        <f t="shared" si="333"/>
        <v>CREATE</v>
      </c>
      <c r="AF824" t="str">
        <f t="shared" si="341"/>
        <v>??</v>
      </c>
      <c r="AH824" t="e">
        <f t="shared" ca="1" si="342"/>
        <v>#VALUE!</v>
      </c>
      <c r="AI824" t="str">
        <f t="shared" si="334"/>
        <v>AT</v>
      </c>
      <c r="AK824" t="str">
        <f t="shared" si="343"/>
        <v>??</v>
      </c>
      <c r="AM824" t="e">
        <f t="shared" ca="1" si="344"/>
        <v>#VALUE!</v>
      </c>
      <c r="AN824" t="str">
        <f t="shared" si="345"/>
        <v/>
      </c>
      <c r="AO824" t="str">
        <f t="shared" si="335"/>
        <v>KG</v>
      </c>
      <c r="AP824" t="str">
        <f t="shared" ca="1" si="346"/>
        <v/>
      </c>
      <c r="AQ824" t="str">
        <f t="shared" si="347"/>
        <v>??</v>
      </c>
      <c r="AS824" t="str">
        <f t="shared" si="348"/>
        <v/>
      </c>
      <c r="AT824" t="e">
        <f t="shared" ca="1" si="349"/>
        <v>#VALUE!</v>
      </c>
      <c r="AU824">
        <f t="shared" si="336"/>
        <v>5</v>
      </c>
      <c r="AV824" t="str">
        <f t="shared" si="350"/>
        <v>??</v>
      </c>
      <c r="AX824" t="str">
        <f t="shared" si="337"/>
        <v>staffanekstrom</v>
      </c>
      <c r="AY824" t="str">
        <f t="shared" si="338"/>
        <v>INSERTED</v>
      </c>
      <c r="AZ824" t="str">
        <f t="shared" si="339"/>
        <v/>
      </c>
      <c r="BD824" t="str">
        <f t="shared" si="340"/>
        <v>YES</v>
      </c>
      <c r="BF824" t="e">
        <f t="shared" ca="1" si="351"/>
        <v>#VALUE!</v>
      </c>
    </row>
    <row r="825" spans="1:58">
      <c r="A825">
        <v>819</v>
      </c>
      <c r="D825" s="1" t="e">
        <f ca="1">INDIRECT(ADDRESS($C825,D$5,,,Table!$A$1))</f>
        <v>#VALUE!</v>
      </c>
      <c r="E825" t="e">
        <f ca="1">INDIRECT(ADDRESS($C825,E$5,,,Table!$A$1))</f>
        <v>#VALUE!</v>
      </c>
      <c r="F825" t="e">
        <f ca="1">INDIRECT(ADDRESS($C825,F$5,,,Table!$A$1))</f>
        <v>#VALUE!</v>
      </c>
      <c r="G825" t="e">
        <f ca="1">INDIRECT(ADDRESS($C825,G$5,,,Table!$A$1))</f>
        <v>#VALUE!</v>
      </c>
      <c r="H825" t="e">
        <f ca="1">INDIRECT(ADDRESS($C825,H$5,,,Table!$A$1))</f>
        <v>#VALUE!</v>
      </c>
      <c r="J825" t="str">
        <f>IF(OR(I825=Dev!$CU$46, I825=Dev!$CU$47, I825=Dev!$CU$48, I825=Dev!$CU$49, I825=Dev!$CU$50, I825=Dev!$CU$51, I825=Dev!$CU$52, I825=Dev!$CU$53, I825=Dev!$CR$48, I825=Dev!$CR$49),$C$3,                                                                  IF(OR(I825=Dev!$CU$54, I825=Dev!$CU$55, I825=Dev!$CU$56, I825=Dev!$CU$57, I825=Dev!$CU$58, I825=Dev!$CU$59, I825=Dev!$CS$48), $D$3,""))</f>
        <v/>
      </c>
      <c r="K825" t="e">
        <f ca="1">CONCATENATE(E825,Names!$P$3,I825)</f>
        <v>#VALUE!</v>
      </c>
      <c r="M825" t="e">
        <f ca="1">INDIRECT(ADDRESS($C825,M$5,,,Table!$A$1))</f>
        <v>#VALUE!</v>
      </c>
      <c r="O825" t="str">
        <f t="shared" si="352"/>
        <v/>
      </c>
      <c r="Q825" t="str">
        <f t="shared" si="353"/>
        <v/>
      </c>
      <c r="S825" t="str">
        <f ca="1">IFERROR(VLOOKUP(M825,Racks!$H$4:$M$30,Racks!$I$2),"")</f>
        <v/>
      </c>
      <c r="T825" t="str">
        <f ca="1">IFERROR(VLOOKUP(M825,Racks!$H$4:$M$30,Racks!$K$2),"")</f>
        <v/>
      </c>
      <c r="U825" t="str">
        <f t="shared" si="354"/>
        <v/>
      </c>
      <c r="V825" t="str">
        <f>CONCATENATE(Names!$C$17,Names!$N$3,U825)</f>
        <v>PRLTCB-</v>
      </c>
      <c r="Y825" t="str">
        <f>IF(OR(W825=Dev!$GJ$82, W825=Dev!$GJ$83, W825=Dev!$GJ$84, W825=Dev!$GJ$85, W825=Dev!$GJ$86, W825=Dev!$GJ$87, W825=Dev!$GJ$88, W825=Dev!$GJ$89, W825=Dev!$GG$82, W825=Dev!$GG$83, W825=Dev!$GG$84, W825=Dev!$GG$85, W825=Dev!$GG$86),Names!$C$10,                   IF(OR(W825=Dev!$GJ$90, W825=Dev!$GJ$91, W825=Dev!$GJ$92, W825=Dev!$GJ$93, W825=Dev!$GJ$94, W825=Dev!$GJ$95, W825=Dev!$GJ$96, W825=Dev!$GJ$97, W825=Dev!$GH$82), Names!$C$11,""))</f>
        <v/>
      </c>
      <c r="Z825" t="str">
        <f ca="1">IFERROR(VLOOKUP(M825,Racks!$H$4:$M$30,6),"")</f>
        <v/>
      </c>
      <c r="AA825" t="str">
        <f>IF(R825="","",CONCATENATE(S825,Names!$H$3,T825,Names!$J$3,Names!$K$3,Names!$L$3,V825))</f>
        <v/>
      </c>
      <c r="AB825" t="str">
        <f>IF(R825="","",CONCATENATE(V825,Names!$P$3,W825))</f>
        <v/>
      </c>
      <c r="AD825" t="str">
        <f t="shared" si="333"/>
        <v>CREATE</v>
      </c>
      <c r="AF825" t="str">
        <f t="shared" si="341"/>
        <v>??</v>
      </c>
      <c r="AH825" t="e">
        <f t="shared" ca="1" si="342"/>
        <v>#VALUE!</v>
      </c>
      <c r="AI825" t="str">
        <f t="shared" si="334"/>
        <v>AT</v>
      </c>
      <c r="AK825" t="str">
        <f t="shared" si="343"/>
        <v>??</v>
      </c>
      <c r="AM825" t="e">
        <f t="shared" ca="1" si="344"/>
        <v>#VALUE!</v>
      </c>
      <c r="AN825" t="str">
        <f t="shared" si="345"/>
        <v/>
      </c>
      <c r="AO825" t="str">
        <f t="shared" si="335"/>
        <v>KG</v>
      </c>
      <c r="AP825" t="str">
        <f t="shared" ca="1" si="346"/>
        <v/>
      </c>
      <c r="AQ825" t="str">
        <f t="shared" si="347"/>
        <v>??</v>
      </c>
      <c r="AS825" t="str">
        <f t="shared" si="348"/>
        <v/>
      </c>
      <c r="AT825" t="e">
        <f t="shared" ca="1" si="349"/>
        <v>#VALUE!</v>
      </c>
      <c r="AU825">
        <f t="shared" si="336"/>
        <v>5</v>
      </c>
      <c r="AV825" t="str">
        <f t="shared" si="350"/>
        <v>??</v>
      </c>
      <c r="AX825" t="str">
        <f t="shared" si="337"/>
        <v>staffanekstrom</v>
      </c>
      <c r="AY825" t="str">
        <f t="shared" si="338"/>
        <v>INSERTED</v>
      </c>
      <c r="AZ825" t="str">
        <f t="shared" si="339"/>
        <v/>
      </c>
      <c r="BD825" t="str">
        <f t="shared" si="340"/>
        <v>YES</v>
      </c>
      <c r="BF825" t="e">
        <f t="shared" ca="1" si="351"/>
        <v>#VALUE!</v>
      </c>
    </row>
    <row r="826" spans="1:58">
      <c r="A826">
        <v>820</v>
      </c>
      <c r="D826" s="1" t="e">
        <f ca="1">INDIRECT(ADDRESS($C826,D$5,,,Table!$A$1))</f>
        <v>#VALUE!</v>
      </c>
      <c r="E826" t="e">
        <f ca="1">INDIRECT(ADDRESS($C826,E$5,,,Table!$A$1))</f>
        <v>#VALUE!</v>
      </c>
      <c r="F826" t="e">
        <f ca="1">INDIRECT(ADDRESS($C826,F$5,,,Table!$A$1))</f>
        <v>#VALUE!</v>
      </c>
      <c r="G826" t="e">
        <f ca="1">INDIRECT(ADDRESS($C826,G$5,,,Table!$A$1))</f>
        <v>#VALUE!</v>
      </c>
      <c r="H826" t="e">
        <f ca="1">INDIRECT(ADDRESS($C826,H$5,,,Table!$A$1))</f>
        <v>#VALUE!</v>
      </c>
      <c r="J826" t="str">
        <f>IF(OR(I826=Dev!$CU$46, I826=Dev!$CU$47, I826=Dev!$CU$48, I826=Dev!$CU$49, I826=Dev!$CU$50, I826=Dev!$CU$51, I826=Dev!$CU$52, I826=Dev!$CU$53, I826=Dev!$CR$48, I826=Dev!$CR$49),$C$3,                                                                  IF(OR(I826=Dev!$CU$54, I826=Dev!$CU$55, I826=Dev!$CU$56, I826=Dev!$CU$57, I826=Dev!$CU$58, I826=Dev!$CU$59, I826=Dev!$CS$48), $D$3,""))</f>
        <v/>
      </c>
      <c r="K826" t="e">
        <f ca="1">CONCATENATE(E826,Names!$P$3,I826)</f>
        <v>#VALUE!</v>
      </c>
      <c r="M826" t="e">
        <f ca="1">INDIRECT(ADDRESS($C826,M$5,,,Table!$A$1))</f>
        <v>#VALUE!</v>
      </c>
      <c r="O826" t="str">
        <f t="shared" si="352"/>
        <v/>
      </c>
      <c r="Q826" t="str">
        <f t="shared" si="353"/>
        <v/>
      </c>
      <c r="S826" t="str">
        <f ca="1">IFERROR(VLOOKUP(M826,Racks!$H$4:$M$30,Racks!$I$2),"")</f>
        <v/>
      </c>
      <c r="T826" t="str">
        <f ca="1">IFERROR(VLOOKUP(M826,Racks!$H$4:$M$30,Racks!$K$2),"")</f>
        <v/>
      </c>
      <c r="U826" t="str">
        <f t="shared" si="354"/>
        <v/>
      </c>
      <c r="V826" t="str">
        <f>CONCATENATE(Names!$C$17,Names!$N$3,U826)</f>
        <v>PRLTCB-</v>
      </c>
      <c r="Y826" t="str">
        <f>IF(OR(W826=Dev!$GJ$82, W826=Dev!$GJ$83, W826=Dev!$GJ$84, W826=Dev!$GJ$85, W826=Dev!$GJ$86, W826=Dev!$GJ$87, W826=Dev!$GJ$88, W826=Dev!$GJ$89, W826=Dev!$GG$82, W826=Dev!$GG$83, W826=Dev!$GG$84, W826=Dev!$GG$85, W826=Dev!$GG$86),Names!$C$10,                   IF(OR(W826=Dev!$GJ$90, W826=Dev!$GJ$91, W826=Dev!$GJ$92, W826=Dev!$GJ$93, W826=Dev!$GJ$94, W826=Dev!$GJ$95, W826=Dev!$GJ$96, W826=Dev!$GJ$97, W826=Dev!$GH$82), Names!$C$11,""))</f>
        <v/>
      </c>
      <c r="Z826" t="str">
        <f ca="1">IFERROR(VLOOKUP(M826,Racks!$H$4:$M$30,6),"")</f>
        <v/>
      </c>
      <c r="AA826" t="str">
        <f>IF(R826="","",CONCATENATE(S826,Names!$H$3,T826,Names!$J$3,Names!$K$3,Names!$L$3,V826))</f>
        <v/>
      </c>
      <c r="AB826" t="str">
        <f>IF(R826="","",CONCATENATE(V826,Names!$P$3,W826))</f>
        <v/>
      </c>
      <c r="AD826" t="str">
        <f t="shared" si="333"/>
        <v>CREATE</v>
      </c>
      <c r="AF826" t="str">
        <f t="shared" si="341"/>
        <v>??</v>
      </c>
      <c r="AH826" t="e">
        <f t="shared" ca="1" si="342"/>
        <v>#VALUE!</v>
      </c>
      <c r="AI826" t="str">
        <f t="shared" si="334"/>
        <v>AT</v>
      </c>
      <c r="AK826" t="str">
        <f t="shared" si="343"/>
        <v>??</v>
      </c>
      <c r="AM826" t="e">
        <f t="shared" ca="1" si="344"/>
        <v>#VALUE!</v>
      </c>
      <c r="AN826" t="str">
        <f t="shared" si="345"/>
        <v/>
      </c>
      <c r="AO826" t="str">
        <f t="shared" si="335"/>
        <v>KG</v>
      </c>
      <c r="AP826" t="str">
        <f t="shared" ca="1" si="346"/>
        <v/>
      </c>
      <c r="AQ826" t="str">
        <f t="shared" si="347"/>
        <v>??</v>
      </c>
      <c r="AS826" t="str">
        <f t="shared" si="348"/>
        <v/>
      </c>
      <c r="AT826" t="e">
        <f t="shared" ca="1" si="349"/>
        <v>#VALUE!</v>
      </c>
      <c r="AU826">
        <f t="shared" si="336"/>
        <v>5</v>
      </c>
      <c r="AV826" t="str">
        <f t="shared" si="350"/>
        <v>??</v>
      </c>
      <c r="AX826" t="str">
        <f t="shared" si="337"/>
        <v>staffanekstrom</v>
      </c>
      <c r="AY826" t="str">
        <f t="shared" si="338"/>
        <v>INSERTED</v>
      </c>
      <c r="AZ826" t="str">
        <f t="shared" si="339"/>
        <v/>
      </c>
      <c r="BD826" t="str">
        <f t="shared" si="340"/>
        <v>YES</v>
      </c>
      <c r="BF826" t="e">
        <f t="shared" ca="1" si="351"/>
        <v>#VALUE!</v>
      </c>
    </row>
    <row r="827" spans="1:58">
      <c r="A827">
        <v>821</v>
      </c>
      <c r="D827" s="1" t="e">
        <f ca="1">INDIRECT(ADDRESS($C827,D$5,,,Table!$A$1))</f>
        <v>#VALUE!</v>
      </c>
      <c r="E827" t="e">
        <f ca="1">INDIRECT(ADDRESS($C827,E$5,,,Table!$A$1))</f>
        <v>#VALUE!</v>
      </c>
      <c r="F827" t="e">
        <f ca="1">INDIRECT(ADDRESS($C827,F$5,,,Table!$A$1))</f>
        <v>#VALUE!</v>
      </c>
      <c r="G827" t="e">
        <f ca="1">INDIRECT(ADDRESS($C827,G$5,,,Table!$A$1))</f>
        <v>#VALUE!</v>
      </c>
      <c r="H827" t="e">
        <f ca="1">INDIRECT(ADDRESS($C827,H$5,,,Table!$A$1))</f>
        <v>#VALUE!</v>
      </c>
      <c r="J827" t="str">
        <f>IF(OR(I827=Dev!$CU$46, I827=Dev!$CU$47, I827=Dev!$CU$48, I827=Dev!$CU$49, I827=Dev!$CU$50, I827=Dev!$CU$51, I827=Dev!$CU$52, I827=Dev!$CU$53, I827=Dev!$CR$48, I827=Dev!$CR$49),$C$3,                                                                  IF(OR(I827=Dev!$CU$54, I827=Dev!$CU$55, I827=Dev!$CU$56, I827=Dev!$CU$57, I827=Dev!$CU$58, I827=Dev!$CU$59, I827=Dev!$CS$48), $D$3,""))</f>
        <v/>
      </c>
      <c r="K827" t="e">
        <f ca="1">CONCATENATE(E827,Names!$P$3,I827)</f>
        <v>#VALUE!</v>
      </c>
      <c r="M827" t="e">
        <f ca="1">INDIRECT(ADDRESS($C827,M$5,,,Table!$A$1))</f>
        <v>#VALUE!</v>
      </c>
      <c r="O827" t="str">
        <f t="shared" si="352"/>
        <v/>
      </c>
      <c r="Q827" t="str">
        <f t="shared" si="353"/>
        <v/>
      </c>
      <c r="S827" t="str">
        <f ca="1">IFERROR(VLOOKUP(M827,Racks!$H$4:$M$30,Racks!$I$2),"")</f>
        <v/>
      </c>
      <c r="T827" t="str">
        <f ca="1">IFERROR(VLOOKUP(M827,Racks!$H$4:$M$30,Racks!$K$2),"")</f>
        <v/>
      </c>
      <c r="U827" t="str">
        <f t="shared" si="354"/>
        <v/>
      </c>
      <c r="V827" t="str">
        <f>CONCATENATE(Names!$C$17,Names!$N$3,U827)</f>
        <v>PRLTCB-</v>
      </c>
      <c r="Y827" t="str">
        <f>IF(OR(W827=Dev!$GJ$82, W827=Dev!$GJ$83, W827=Dev!$GJ$84, W827=Dev!$GJ$85, W827=Dev!$GJ$86, W827=Dev!$GJ$87, W827=Dev!$GJ$88, W827=Dev!$GJ$89, W827=Dev!$GG$82, W827=Dev!$GG$83, W827=Dev!$GG$84, W827=Dev!$GG$85, W827=Dev!$GG$86),Names!$C$10,                   IF(OR(W827=Dev!$GJ$90, W827=Dev!$GJ$91, W827=Dev!$GJ$92, W827=Dev!$GJ$93, W827=Dev!$GJ$94, W827=Dev!$GJ$95, W827=Dev!$GJ$96, W827=Dev!$GJ$97, W827=Dev!$GH$82), Names!$C$11,""))</f>
        <v/>
      </c>
      <c r="Z827" t="str">
        <f ca="1">IFERROR(VLOOKUP(M827,Racks!$H$4:$M$30,6),"")</f>
        <v/>
      </c>
      <c r="AA827" t="str">
        <f>IF(R827="","",CONCATENATE(S827,Names!$H$3,T827,Names!$J$3,Names!$K$3,Names!$L$3,V827))</f>
        <v/>
      </c>
      <c r="AB827" t="str">
        <f>IF(R827="","",CONCATENATE(V827,Names!$P$3,W827))</f>
        <v/>
      </c>
      <c r="AD827" t="str">
        <f t="shared" si="333"/>
        <v>CREATE</v>
      </c>
      <c r="AF827" t="str">
        <f t="shared" si="341"/>
        <v>??</v>
      </c>
      <c r="AH827" t="e">
        <f t="shared" ca="1" si="342"/>
        <v>#VALUE!</v>
      </c>
      <c r="AI827" t="str">
        <f t="shared" si="334"/>
        <v>AT</v>
      </c>
      <c r="AK827" t="str">
        <f t="shared" si="343"/>
        <v>??</v>
      </c>
      <c r="AM827" t="e">
        <f t="shared" ca="1" si="344"/>
        <v>#VALUE!</v>
      </c>
      <c r="AN827" t="str">
        <f t="shared" si="345"/>
        <v/>
      </c>
      <c r="AO827" t="str">
        <f t="shared" si="335"/>
        <v>KG</v>
      </c>
      <c r="AP827" t="str">
        <f t="shared" ca="1" si="346"/>
        <v/>
      </c>
      <c r="AQ827" t="str">
        <f t="shared" si="347"/>
        <v>??</v>
      </c>
      <c r="AS827" t="str">
        <f t="shared" si="348"/>
        <v/>
      </c>
      <c r="AT827" t="e">
        <f t="shared" ca="1" si="349"/>
        <v>#VALUE!</v>
      </c>
      <c r="AU827">
        <f t="shared" si="336"/>
        <v>5</v>
      </c>
      <c r="AV827" t="str">
        <f t="shared" si="350"/>
        <v>??</v>
      </c>
      <c r="AX827" t="str">
        <f t="shared" si="337"/>
        <v>staffanekstrom</v>
      </c>
      <c r="AY827" t="str">
        <f t="shared" si="338"/>
        <v>INSERTED</v>
      </c>
      <c r="AZ827" t="str">
        <f t="shared" si="339"/>
        <v/>
      </c>
      <c r="BD827" t="str">
        <f t="shared" si="340"/>
        <v>YES</v>
      </c>
      <c r="BF827" t="e">
        <f t="shared" ca="1" si="351"/>
        <v>#VALUE!</v>
      </c>
    </row>
    <row r="828" spans="1:58">
      <c r="A828">
        <v>822</v>
      </c>
      <c r="D828" s="1" t="e">
        <f ca="1">INDIRECT(ADDRESS($C828,D$5,,,Table!$A$1))</f>
        <v>#VALUE!</v>
      </c>
      <c r="E828" t="e">
        <f ca="1">INDIRECT(ADDRESS($C828,E$5,,,Table!$A$1))</f>
        <v>#VALUE!</v>
      </c>
      <c r="F828" t="e">
        <f ca="1">INDIRECT(ADDRESS($C828,F$5,,,Table!$A$1))</f>
        <v>#VALUE!</v>
      </c>
      <c r="G828" t="e">
        <f ca="1">INDIRECT(ADDRESS($C828,G$5,,,Table!$A$1))</f>
        <v>#VALUE!</v>
      </c>
      <c r="H828" t="e">
        <f ca="1">INDIRECT(ADDRESS($C828,H$5,,,Table!$A$1))</f>
        <v>#VALUE!</v>
      </c>
      <c r="J828" t="str">
        <f>IF(OR(I828=Dev!$CU$46, I828=Dev!$CU$47, I828=Dev!$CU$48, I828=Dev!$CU$49, I828=Dev!$CU$50, I828=Dev!$CU$51, I828=Dev!$CU$52, I828=Dev!$CU$53, I828=Dev!$CR$48, I828=Dev!$CR$49),$C$3,                                                                  IF(OR(I828=Dev!$CU$54, I828=Dev!$CU$55, I828=Dev!$CU$56, I828=Dev!$CU$57, I828=Dev!$CU$58, I828=Dev!$CU$59, I828=Dev!$CS$48), $D$3,""))</f>
        <v/>
      </c>
      <c r="K828" t="e">
        <f ca="1">CONCATENATE(E828,Names!$P$3,I828)</f>
        <v>#VALUE!</v>
      </c>
      <c r="M828" t="e">
        <f ca="1">INDIRECT(ADDRESS($C828,M$5,,,Table!$A$1))</f>
        <v>#VALUE!</v>
      </c>
      <c r="O828" t="str">
        <f t="shared" si="352"/>
        <v/>
      </c>
      <c r="Q828" t="str">
        <f t="shared" si="353"/>
        <v/>
      </c>
      <c r="S828" t="str">
        <f ca="1">IFERROR(VLOOKUP(M828,Racks!$H$4:$M$30,Racks!$I$2),"")</f>
        <v/>
      </c>
      <c r="T828" t="str">
        <f ca="1">IFERROR(VLOOKUP(M828,Racks!$H$4:$M$30,Racks!$K$2),"")</f>
        <v/>
      </c>
      <c r="U828" t="str">
        <f t="shared" si="354"/>
        <v/>
      </c>
      <c r="V828" t="str">
        <f>CONCATENATE(Names!$C$17,Names!$N$3,U828)</f>
        <v>PRLTCB-</v>
      </c>
      <c r="Y828" t="str">
        <f>IF(OR(W828=Dev!$GJ$82, W828=Dev!$GJ$83, W828=Dev!$GJ$84, W828=Dev!$GJ$85, W828=Dev!$GJ$86, W828=Dev!$GJ$87, W828=Dev!$GJ$88, W828=Dev!$GJ$89, W828=Dev!$GG$82, W828=Dev!$GG$83, W828=Dev!$GG$84, W828=Dev!$GG$85, W828=Dev!$GG$86),Names!$C$10,                   IF(OR(W828=Dev!$GJ$90, W828=Dev!$GJ$91, W828=Dev!$GJ$92, W828=Dev!$GJ$93, W828=Dev!$GJ$94, W828=Dev!$GJ$95, W828=Dev!$GJ$96, W828=Dev!$GJ$97, W828=Dev!$GH$82), Names!$C$11,""))</f>
        <v/>
      </c>
      <c r="Z828" t="str">
        <f ca="1">IFERROR(VLOOKUP(M828,Racks!$H$4:$M$30,6),"")</f>
        <v/>
      </c>
      <c r="AA828" t="str">
        <f>IF(R828="","",CONCATENATE(S828,Names!$H$3,T828,Names!$J$3,Names!$K$3,Names!$L$3,V828))</f>
        <v/>
      </c>
      <c r="AB828" t="str">
        <f>IF(R828="","",CONCATENATE(V828,Names!$P$3,W828))</f>
        <v/>
      </c>
      <c r="AD828" t="str">
        <f t="shared" si="333"/>
        <v>CREATE</v>
      </c>
      <c r="AF828" t="str">
        <f t="shared" si="341"/>
        <v>??</v>
      </c>
      <c r="AH828" t="e">
        <f t="shared" ca="1" si="342"/>
        <v>#VALUE!</v>
      </c>
      <c r="AI828" t="str">
        <f t="shared" si="334"/>
        <v>AT</v>
      </c>
      <c r="AK828" t="str">
        <f t="shared" si="343"/>
        <v>??</v>
      </c>
      <c r="AM828" t="e">
        <f t="shared" ca="1" si="344"/>
        <v>#VALUE!</v>
      </c>
      <c r="AN828" t="str">
        <f t="shared" si="345"/>
        <v/>
      </c>
      <c r="AO828" t="str">
        <f t="shared" si="335"/>
        <v>KG</v>
      </c>
      <c r="AP828" t="str">
        <f t="shared" ca="1" si="346"/>
        <v/>
      </c>
      <c r="AQ828" t="str">
        <f t="shared" si="347"/>
        <v>??</v>
      </c>
      <c r="AS828" t="str">
        <f t="shared" si="348"/>
        <v/>
      </c>
      <c r="AT828" t="e">
        <f t="shared" ca="1" si="349"/>
        <v>#VALUE!</v>
      </c>
      <c r="AU828">
        <f t="shared" si="336"/>
        <v>5</v>
      </c>
      <c r="AV828" t="str">
        <f t="shared" si="350"/>
        <v>??</v>
      </c>
      <c r="AX828" t="str">
        <f t="shared" si="337"/>
        <v>staffanekstrom</v>
      </c>
      <c r="AY828" t="str">
        <f t="shared" si="338"/>
        <v>INSERTED</v>
      </c>
      <c r="AZ828" t="str">
        <f t="shared" si="339"/>
        <v/>
      </c>
      <c r="BD828" t="str">
        <f t="shared" si="340"/>
        <v>YES</v>
      </c>
      <c r="BF828" t="e">
        <f t="shared" ca="1" si="351"/>
        <v>#VALUE!</v>
      </c>
    </row>
    <row r="829" spans="1:58">
      <c r="A829">
        <v>823</v>
      </c>
      <c r="D829" s="1" t="e">
        <f ca="1">INDIRECT(ADDRESS($C829,D$5,,,Table!$A$1))</f>
        <v>#VALUE!</v>
      </c>
      <c r="E829" t="e">
        <f ca="1">INDIRECT(ADDRESS($C829,E$5,,,Table!$A$1))</f>
        <v>#VALUE!</v>
      </c>
      <c r="F829" t="e">
        <f ca="1">INDIRECT(ADDRESS($C829,F$5,,,Table!$A$1))</f>
        <v>#VALUE!</v>
      </c>
      <c r="G829" t="e">
        <f ca="1">INDIRECT(ADDRESS($C829,G$5,,,Table!$A$1))</f>
        <v>#VALUE!</v>
      </c>
      <c r="H829" t="e">
        <f ca="1">INDIRECT(ADDRESS($C829,H$5,,,Table!$A$1))</f>
        <v>#VALUE!</v>
      </c>
      <c r="J829" t="str">
        <f>IF(OR(I829=Dev!$CU$46, I829=Dev!$CU$47, I829=Dev!$CU$48, I829=Dev!$CU$49, I829=Dev!$CU$50, I829=Dev!$CU$51, I829=Dev!$CU$52, I829=Dev!$CU$53, I829=Dev!$CR$48, I829=Dev!$CR$49),$C$3,                                                                  IF(OR(I829=Dev!$CU$54, I829=Dev!$CU$55, I829=Dev!$CU$56, I829=Dev!$CU$57, I829=Dev!$CU$58, I829=Dev!$CU$59, I829=Dev!$CS$48), $D$3,""))</f>
        <v/>
      </c>
      <c r="K829" t="e">
        <f ca="1">CONCATENATE(E829,Names!$P$3,I829)</f>
        <v>#VALUE!</v>
      </c>
      <c r="M829" t="e">
        <f ca="1">INDIRECT(ADDRESS($C829,M$5,,,Table!$A$1))</f>
        <v>#VALUE!</v>
      </c>
      <c r="O829" t="str">
        <f t="shared" si="352"/>
        <v/>
      </c>
      <c r="Q829" t="str">
        <f t="shared" si="353"/>
        <v/>
      </c>
      <c r="S829" t="str">
        <f ca="1">IFERROR(VLOOKUP(M829,Racks!$H$4:$M$30,Racks!$I$2),"")</f>
        <v/>
      </c>
      <c r="T829" t="str">
        <f ca="1">IFERROR(VLOOKUP(M829,Racks!$H$4:$M$30,Racks!$K$2),"")</f>
        <v/>
      </c>
      <c r="U829" t="str">
        <f t="shared" si="354"/>
        <v/>
      </c>
      <c r="V829" t="str">
        <f>CONCATENATE(Names!$C$17,Names!$N$3,U829)</f>
        <v>PRLTCB-</v>
      </c>
      <c r="Y829" t="str">
        <f>IF(OR(W829=Dev!$GJ$82, W829=Dev!$GJ$83, W829=Dev!$GJ$84, W829=Dev!$GJ$85, W829=Dev!$GJ$86, W829=Dev!$GJ$87, W829=Dev!$GJ$88, W829=Dev!$GJ$89, W829=Dev!$GG$82, W829=Dev!$GG$83, W829=Dev!$GG$84, W829=Dev!$GG$85, W829=Dev!$GG$86),Names!$C$10,                   IF(OR(W829=Dev!$GJ$90, W829=Dev!$GJ$91, W829=Dev!$GJ$92, W829=Dev!$GJ$93, W829=Dev!$GJ$94, W829=Dev!$GJ$95, W829=Dev!$GJ$96, W829=Dev!$GJ$97, W829=Dev!$GH$82), Names!$C$11,""))</f>
        <v/>
      </c>
      <c r="Z829" t="str">
        <f ca="1">IFERROR(VLOOKUP(M829,Racks!$H$4:$M$30,6),"")</f>
        <v/>
      </c>
      <c r="AA829" t="str">
        <f>IF(R829="","",CONCATENATE(S829,Names!$H$3,T829,Names!$J$3,Names!$K$3,Names!$L$3,V829))</f>
        <v/>
      </c>
      <c r="AB829" t="str">
        <f>IF(R829="","",CONCATENATE(V829,Names!$P$3,W829))</f>
        <v/>
      </c>
      <c r="AD829" t="str">
        <f t="shared" si="333"/>
        <v>CREATE</v>
      </c>
      <c r="AF829" t="str">
        <f t="shared" si="341"/>
        <v>??</v>
      </c>
      <c r="AH829" t="e">
        <f t="shared" ca="1" si="342"/>
        <v>#VALUE!</v>
      </c>
      <c r="AI829" t="str">
        <f t="shared" si="334"/>
        <v>AT</v>
      </c>
      <c r="AK829" t="str">
        <f t="shared" si="343"/>
        <v>??</v>
      </c>
      <c r="AM829" t="e">
        <f t="shared" ca="1" si="344"/>
        <v>#VALUE!</v>
      </c>
      <c r="AN829" t="str">
        <f t="shared" si="345"/>
        <v/>
      </c>
      <c r="AO829" t="str">
        <f t="shared" si="335"/>
        <v>KG</v>
      </c>
      <c r="AP829" t="str">
        <f t="shared" ca="1" si="346"/>
        <v/>
      </c>
      <c r="AQ829" t="str">
        <f t="shared" si="347"/>
        <v>??</v>
      </c>
      <c r="AS829" t="str">
        <f t="shared" si="348"/>
        <v/>
      </c>
      <c r="AT829" t="e">
        <f t="shared" ca="1" si="349"/>
        <v>#VALUE!</v>
      </c>
      <c r="AU829">
        <f t="shared" si="336"/>
        <v>5</v>
      </c>
      <c r="AV829" t="str">
        <f t="shared" si="350"/>
        <v>??</v>
      </c>
      <c r="AX829" t="str">
        <f t="shared" si="337"/>
        <v>staffanekstrom</v>
      </c>
      <c r="AY829" t="str">
        <f t="shared" si="338"/>
        <v>INSERTED</v>
      </c>
      <c r="AZ829" t="str">
        <f t="shared" si="339"/>
        <v/>
      </c>
      <c r="BD829" t="str">
        <f t="shared" si="340"/>
        <v>YES</v>
      </c>
      <c r="BF829" t="e">
        <f t="shared" ca="1" si="351"/>
        <v>#VALUE!</v>
      </c>
    </row>
    <row r="830" spans="1:58">
      <c r="A830">
        <v>824</v>
      </c>
      <c r="D830" s="1" t="e">
        <f ca="1">INDIRECT(ADDRESS($C830,D$5,,,Table!$A$1))</f>
        <v>#VALUE!</v>
      </c>
      <c r="E830" t="e">
        <f ca="1">INDIRECT(ADDRESS($C830,E$5,,,Table!$A$1))</f>
        <v>#VALUE!</v>
      </c>
      <c r="F830" t="e">
        <f ca="1">INDIRECT(ADDRESS($C830,F$5,,,Table!$A$1))</f>
        <v>#VALUE!</v>
      </c>
      <c r="G830" t="e">
        <f ca="1">INDIRECT(ADDRESS($C830,G$5,,,Table!$A$1))</f>
        <v>#VALUE!</v>
      </c>
      <c r="H830" t="e">
        <f ca="1">INDIRECT(ADDRESS($C830,H$5,,,Table!$A$1))</f>
        <v>#VALUE!</v>
      </c>
      <c r="J830" t="str">
        <f>IF(OR(I830=Dev!$CU$46, I830=Dev!$CU$47, I830=Dev!$CU$48, I830=Dev!$CU$49, I830=Dev!$CU$50, I830=Dev!$CU$51, I830=Dev!$CU$52, I830=Dev!$CU$53, I830=Dev!$CR$48, I830=Dev!$CR$49),$C$3,                                                                  IF(OR(I830=Dev!$CU$54, I830=Dev!$CU$55, I830=Dev!$CU$56, I830=Dev!$CU$57, I830=Dev!$CU$58, I830=Dev!$CU$59, I830=Dev!$CS$48), $D$3,""))</f>
        <v/>
      </c>
      <c r="K830" t="e">
        <f ca="1">CONCATENATE(E830,Names!$P$3,I830)</f>
        <v>#VALUE!</v>
      </c>
      <c r="M830" t="e">
        <f ca="1">INDIRECT(ADDRESS($C830,M$5,,,Table!$A$1))</f>
        <v>#VALUE!</v>
      </c>
      <c r="O830" t="str">
        <f t="shared" si="352"/>
        <v/>
      </c>
      <c r="Q830" t="str">
        <f t="shared" si="353"/>
        <v/>
      </c>
      <c r="S830" t="str">
        <f ca="1">IFERROR(VLOOKUP(M830,Racks!$H$4:$M$30,Racks!$I$2),"")</f>
        <v/>
      </c>
      <c r="T830" t="str">
        <f ca="1">IFERROR(VLOOKUP(M830,Racks!$H$4:$M$30,Racks!$K$2),"")</f>
        <v/>
      </c>
      <c r="U830" t="str">
        <f t="shared" si="354"/>
        <v/>
      </c>
      <c r="V830" t="str">
        <f>CONCATENATE(Names!$C$17,Names!$N$3,U830)</f>
        <v>PRLTCB-</v>
      </c>
      <c r="Y830" t="str">
        <f>IF(OR(W830=Dev!$GJ$82, W830=Dev!$GJ$83, W830=Dev!$GJ$84, W830=Dev!$GJ$85, W830=Dev!$GJ$86, W830=Dev!$GJ$87, W830=Dev!$GJ$88, W830=Dev!$GJ$89, W830=Dev!$GG$82, W830=Dev!$GG$83, W830=Dev!$GG$84, W830=Dev!$GG$85, W830=Dev!$GG$86),Names!$C$10,                   IF(OR(W830=Dev!$GJ$90, W830=Dev!$GJ$91, W830=Dev!$GJ$92, W830=Dev!$GJ$93, W830=Dev!$GJ$94, W830=Dev!$GJ$95, W830=Dev!$GJ$96, W830=Dev!$GJ$97, W830=Dev!$GH$82), Names!$C$11,""))</f>
        <v/>
      </c>
      <c r="Z830" t="str">
        <f ca="1">IFERROR(VLOOKUP(M830,Racks!$H$4:$M$30,6),"")</f>
        <v/>
      </c>
      <c r="AA830" t="str">
        <f>IF(R830="","",CONCATENATE(S830,Names!$H$3,T830,Names!$J$3,Names!$K$3,Names!$L$3,V830))</f>
        <v/>
      </c>
      <c r="AB830" t="str">
        <f>IF(R830="","",CONCATENATE(V830,Names!$P$3,W830))</f>
        <v/>
      </c>
      <c r="AD830" t="str">
        <f t="shared" si="333"/>
        <v>CREATE</v>
      </c>
      <c r="AF830" t="str">
        <f t="shared" si="341"/>
        <v>??</v>
      </c>
      <c r="AH830" t="e">
        <f t="shared" ca="1" si="342"/>
        <v>#VALUE!</v>
      </c>
      <c r="AI830" t="str">
        <f t="shared" si="334"/>
        <v>AT</v>
      </c>
      <c r="AK830" t="str">
        <f t="shared" si="343"/>
        <v>??</v>
      </c>
      <c r="AM830" t="e">
        <f t="shared" ca="1" si="344"/>
        <v>#VALUE!</v>
      </c>
      <c r="AN830" t="str">
        <f t="shared" si="345"/>
        <v/>
      </c>
      <c r="AO830" t="str">
        <f t="shared" si="335"/>
        <v>KG</v>
      </c>
      <c r="AP830" t="str">
        <f t="shared" ca="1" si="346"/>
        <v/>
      </c>
      <c r="AQ830" t="str">
        <f t="shared" si="347"/>
        <v>??</v>
      </c>
      <c r="AS830" t="str">
        <f t="shared" si="348"/>
        <v/>
      </c>
      <c r="AT830" t="e">
        <f t="shared" ca="1" si="349"/>
        <v>#VALUE!</v>
      </c>
      <c r="AU830">
        <f t="shared" si="336"/>
        <v>5</v>
      </c>
      <c r="AV830" t="str">
        <f t="shared" si="350"/>
        <v>??</v>
      </c>
      <c r="AX830" t="str">
        <f t="shared" si="337"/>
        <v>staffanekstrom</v>
      </c>
      <c r="AY830" t="str">
        <f t="shared" si="338"/>
        <v>INSERTED</v>
      </c>
      <c r="AZ830" t="str">
        <f t="shared" si="339"/>
        <v/>
      </c>
      <c r="BD830" t="str">
        <f t="shared" si="340"/>
        <v>YES</v>
      </c>
      <c r="BF830" t="e">
        <f t="shared" ca="1" si="351"/>
        <v>#VALUE!</v>
      </c>
    </row>
    <row r="831" spans="1:58">
      <c r="A831">
        <v>825</v>
      </c>
      <c r="D831" s="1" t="e">
        <f ca="1">INDIRECT(ADDRESS($C831,D$5,,,Table!$A$1))</f>
        <v>#VALUE!</v>
      </c>
      <c r="E831" t="e">
        <f ca="1">INDIRECT(ADDRESS($C831,E$5,,,Table!$A$1))</f>
        <v>#VALUE!</v>
      </c>
      <c r="F831" t="e">
        <f ca="1">INDIRECT(ADDRESS($C831,F$5,,,Table!$A$1))</f>
        <v>#VALUE!</v>
      </c>
      <c r="G831" t="e">
        <f ca="1">INDIRECT(ADDRESS($C831,G$5,,,Table!$A$1))</f>
        <v>#VALUE!</v>
      </c>
      <c r="H831" t="e">
        <f ca="1">INDIRECT(ADDRESS($C831,H$5,,,Table!$A$1))</f>
        <v>#VALUE!</v>
      </c>
      <c r="J831" t="str">
        <f>IF(OR(I831=Dev!$CU$46, I831=Dev!$CU$47, I831=Dev!$CU$48, I831=Dev!$CU$49, I831=Dev!$CU$50, I831=Dev!$CU$51, I831=Dev!$CU$52, I831=Dev!$CU$53, I831=Dev!$CR$48, I831=Dev!$CR$49),$C$3,                                                                  IF(OR(I831=Dev!$CU$54, I831=Dev!$CU$55, I831=Dev!$CU$56, I831=Dev!$CU$57, I831=Dev!$CU$58, I831=Dev!$CU$59, I831=Dev!$CS$48), $D$3,""))</f>
        <v/>
      </c>
      <c r="K831" t="e">
        <f ca="1">CONCATENATE(E831,Names!$P$3,I831)</f>
        <v>#VALUE!</v>
      </c>
      <c r="M831" t="e">
        <f ca="1">INDIRECT(ADDRESS($C831,M$5,,,Table!$A$1))</f>
        <v>#VALUE!</v>
      </c>
      <c r="O831" t="str">
        <f t="shared" si="352"/>
        <v/>
      </c>
      <c r="Q831" t="str">
        <f t="shared" si="353"/>
        <v/>
      </c>
      <c r="S831" t="str">
        <f ca="1">IFERROR(VLOOKUP(M831,Racks!$H$4:$M$30,Racks!$I$2),"")</f>
        <v/>
      </c>
      <c r="T831" t="str">
        <f ca="1">IFERROR(VLOOKUP(M831,Racks!$H$4:$M$30,Racks!$K$2),"")</f>
        <v/>
      </c>
      <c r="U831" t="str">
        <f t="shared" si="354"/>
        <v/>
      </c>
      <c r="V831" t="str">
        <f>CONCATENATE(Names!$C$17,Names!$N$3,U831)</f>
        <v>PRLTCB-</v>
      </c>
      <c r="Y831" t="str">
        <f>IF(OR(W831=Dev!$GJ$82, W831=Dev!$GJ$83, W831=Dev!$GJ$84, W831=Dev!$GJ$85, W831=Dev!$GJ$86, W831=Dev!$GJ$87, W831=Dev!$GJ$88, W831=Dev!$GJ$89, W831=Dev!$GG$82, W831=Dev!$GG$83, W831=Dev!$GG$84, W831=Dev!$GG$85, W831=Dev!$GG$86),Names!$C$10,                   IF(OR(W831=Dev!$GJ$90, W831=Dev!$GJ$91, W831=Dev!$GJ$92, W831=Dev!$GJ$93, W831=Dev!$GJ$94, W831=Dev!$GJ$95, W831=Dev!$GJ$96, W831=Dev!$GJ$97, W831=Dev!$GH$82), Names!$C$11,""))</f>
        <v/>
      </c>
      <c r="Z831" t="str">
        <f ca="1">IFERROR(VLOOKUP(M831,Racks!$H$4:$M$30,6),"")</f>
        <v/>
      </c>
      <c r="AA831" t="str">
        <f>IF(R831="","",CONCATENATE(S831,Names!$H$3,T831,Names!$J$3,Names!$K$3,Names!$L$3,V831))</f>
        <v/>
      </c>
      <c r="AB831" t="str">
        <f>IF(R831="","",CONCATENATE(V831,Names!$P$3,W831))</f>
        <v/>
      </c>
      <c r="AD831" t="str">
        <f t="shared" si="333"/>
        <v>CREATE</v>
      </c>
      <c r="AF831" t="str">
        <f t="shared" si="341"/>
        <v>??</v>
      </c>
      <c r="AH831" t="e">
        <f t="shared" ca="1" si="342"/>
        <v>#VALUE!</v>
      </c>
      <c r="AI831" t="str">
        <f t="shared" si="334"/>
        <v>AT</v>
      </c>
      <c r="AK831" t="str">
        <f t="shared" si="343"/>
        <v>??</v>
      </c>
      <c r="AM831" t="e">
        <f t="shared" ca="1" si="344"/>
        <v>#VALUE!</v>
      </c>
      <c r="AN831" t="str">
        <f t="shared" si="345"/>
        <v/>
      </c>
      <c r="AO831" t="str">
        <f t="shared" si="335"/>
        <v>KG</v>
      </c>
      <c r="AP831" t="str">
        <f t="shared" ca="1" si="346"/>
        <v/>
      </c>
      <c r="AQ831" t="str">
        <f t="shared" si="347"/>
        <v>??</v>
      </c>
      <c r="AS831" t="str">
        <f t="shared" si="348"/>
        <v/>
      </c>
      <c r="AT831" t="e">
        <f t="shared" ca="1" si="349"/>
        <v>#VALUE!</v>
      </c>
      <c r="AU831">
        <f t="shared" si="336"/>
        <v>5</v>
      </c>
      <c r="AV831" t="str">
        <f t="shared" si="350"/>
        <v>??</v>
      </c>
      <c r="AX831" t="str">
        <f t="shared" si="337"/>
        <v>staffanekstrom</v>
      </c>
      <c r="AY831" t="str">
        <f t="shared" si="338"/>
        <v>INSERTED</v>
      </c>
      <c r="AZ831" t="str">
        <f t="shared" si="339"/>
        <v/>
      </c>
      <c r="BD831" t="str">
        <f t="shared" si="340"/>
        <v>YES</v>
      </c>
      <c r="BF831" t="e">
        <f t="shared" ca="1" si="351"/>
        <v>#VALUE!</v>
      </c>
    </row>
    <row r="832" spans="1:58">
      <c r="A832">
        <v>826</v>
      </c>
      <c r="D832" s="1" t="e">
        <f ca="1">INDIRECT(ADDRESS($C832,D$5,,,Table!$A$1))</f>
        <v>#VALUE!</v>
      </c>
      <c r="E832" t="e">
        <f ca="1">INDIRECT(ADDRESS($C832,E$5,,,Table!$A$1))</f>
        <v>#VALUE!</v>
      </c>
      <c r="F832" t="e">
        <f ca="1">INDIRECT(ADDRESS($C832,F$5,,,Table!$A$1))</f>
        <v>#VALUE!</v>
      </c>
      <c r="G832" t="e">
        <f ca="1">INDIRECT(ADDRESS($C832,G$5,,,Table!$A$1))</f>
        <v>#VALUE!</v>
      </c>
      <c r="H832" t="e">
        <f ca="1">INDIRECT(ADDRESS($C832,H$5,,,Table!$A$1))</f>
        <v>#VALUE!</v>
      </c>
      <c r="J832" t="str">
        <f>IF(OR(I832=Dev!$CU$46, I832=Dev!$CU$47, I832=Dev!$CU$48, I832=Dev!$CU$49, I832=Dev!$CU$50, I832=Dev!$CU$51, I832=Dev!$CU$52, I832=Dev!$CU$53, I832=Dev!$CR$48, I832=Dev!$CR$49),$C$3,                                                                  IF(OR(I832=Dev!$CU$54, I832=Dev!$CU$55, I832=Dev!$CU$56, I832=Dev!$CU$57, I832=Dev!$CU$58, I832=Dev!$CU$59, I832=Dev!$CS$48), $D$3,""))</f>
        <v/>
      </c>
      <c r="K832" t="e">
        <f ca="1">CONCATENATE(E832,Names!$P$3,I832)</f>
        <v>#VALUE!</v>
      </c>
      <c r="M832" t="e">
        <f ca="1">INDIRECT(ADDRESS($C832,M$5,,,Table!$A$1))</f>
        <v>#VALUE!</v>
      </c>
      <c r="O832" t="str">
        <f t="shared" si="352"/>
        <v/>
      </c>
      <c r="Q832" t="str">
        <f t="shared" si="353"/>
        <v/>
      </c>
      <c r="S832" t="str">
        <f ca="1">IFERROR(VLOOKUP(M832,Racks!$H$4:$M$30,Racks!$I$2),"")</f>
        <v/>
      </c>
      <c r="T832" t="str">
        <f ca="1">IFERROR(VLOOKUP(M832,Racks!$H$4:$M$30,Racks!$K$2),"")</f>
        <v/>
      </c>
      <c r="U832" t="str">
        <f t="shared" si="354"/>
        <v/>
      </c>
      <c r="V832" t="str">
        <f>CONCATENATE(Names!$C$17,Names!$N$3,U832)</f>
        <v>PRLTCB-</v>
      </c>
      <c r="Y832" t="str">
        <f>IF(OR(W832=Dev!$GJ$82, W832=Dev!$GJ$83, W832=Dev!$GJ$84, W832=Dev!$GJ$85, W832=Dev!$GJ$86, W832=Dev!$GJ$87, W832=Dev!$GJ$88, W832=Dev!$GJ$89, W832=Dev!$GG$82, W832=Dev!$GG$83, W832=Dev!$GG$84, W832=Dev!$GG$85, W832=Dev!$GG$86),Names!$C$10,                   IF(OR(W832=Dev!$GJ$90, W832=Dev!$GJ$91, W832=Dev!$GJ$92, W832=Dev!$GJ$93, W832=Dev!$GJ$94, W832=Dev!$GJ$95, W832=Dev!$GJ$96, W832=Dev!$GJ$97, W832=Dev!$GH$82), Names!$C$11,""))</f>
        <v/>
      </c>
      <c r="Z832" t="str">
        <f ca="1">IFERROR(VLOOKUP(M832,Racks!$H$4:$M$30,6),"")</f>
        <v/>
      </c>
      <c r="AA832" t="str">
        <f>IF(R832="","",CONCATENATE(S832,Names!$H$3,T832,Names!$J$3,Names!$K$3,Names!$L$3,V832))</f>
        <v/>
      </c>
      <c r="AB832" t="str">
        <f>IF(R832="","",CONCATENATE(V832,Names!$P$3,W832))</f>
        <v/>
      </c>
      <c r="AD832" t="str">
        <f t="shared" si="333"/>
        <v>CREATE</v>
      </c>
      <c r="AF832" t="str">
        <f t="shared" si="341"/>
        <v>??</v>
      </c>
      <c r="AH832" t="e">
        <f t="shared" ca="1" si="342"/>
        <v>#VALUE!</v>
      </c>
      <c r="AI832" t="str">
        <f t="shared" si="334"/>
        <v>AT</v>
      </c>
      <c r="AK832" t="str">
        <f t="shared" si="343"/>
        <v>??</v>
      </c>
      <c r="AM832" t="e">
        <f t="shared" ca="1" si="344"/>
        <v>#VALUE!</v>
      </c>
      <c r="AN832" t="str">
        <f t="shared" si="345"/>
        <v/>
      </c>
      <c r="AO832" t="str">
        <f t="shared" si="335"/>
        <v>KG</v>
      </c>
      <c r="AP832" t="str">
        <f t="shared" ca="1" si="346"/>
        <v/>
      </c>
      <c r="AQ832" t="str">
        <f t="shared" si="347"/>
        <v>??</v>
      </c>
      <c r="AS832" t="str">
        <f t="shared" si="348"/>
        <v/>
      </c>
      <c r="AT832" t="e">
        <f t="shared" ca="1" si="349"/>
        <v>#VALUE!</v>
      </c>
      <c r="AU832">
        <f t="shared" si="336"/>
        <v>5</v>
      </c>
      <c r="AV832" t="str">
        <f t="shared" si="350"/>
        <v>??</v>
      </c>
      <c r="AX832" t="str">
        <f t="shared" si="337"/>
        <v>staffanekstrom</v>
      </c>
      <c r="AY832" t="str">
        <f t="shared" si="338"/>
        <v>INSERTED</v>
      </c>
      <c r="AZ832" t="str">
        <f t="shared" si="339"/>
        <v/>
      </c>
      <c r="BD832" t="str">
        <f t="shared" si="340"/>
        <v>YES</v>
      </c>
      <c r="BF832" t="e">
        <f t="shared" ca="1" si="351"/>
        <v>#VALUE!</v>
      </c>
    </row>
    <row r="833" spans="1:58">
      <c r="A833">
        <v>827</v>
      </c>
      <c r="D833" s="1" t="e">
        <f ca="1">INDIRECT(ADDRESS($C833,D$5,,,Table!$A$1))</f>
        <v>#VALUE!</v>
      </c>
      <c r="E833" t="e">
        <f ca="1">INDIRECT(ADDRESS($C833,E$5,,,Table!$A$1))</f>
        <v>#VALUE!</v>
      </c>
      <c r="F833" t="e">
        <f ca="1">INDIRECT(ADDRESS($C833,F$5,,,Table!$A$1))</f>
        <v>#VALUE!</v>
      </c>
      <c r="G833" t="e">
        <f ca="1">INDIRECT(ADDRESS($C833,G$5,,,Table!$A$1))</f>
        <v>#VALUE!</v>
      </c>
      <c r="H833" t="e">
        <f ca="1">INDIRECT(ADDRESS($C833,H$5,,,Table!$A$1))</f>
        <v>#VALUE!</v>
      </c>
      <c r="J833" t="str">
        <f>IF(OR(I833=Dev!$CU$46, I833=Dev!$CU$47, I833=Dev!$CU$48, I833=Dev!$CU$49, I833=Dev!$CU$50, I833=Dev!$CU$51, I833=Dev!$CU$52, I833=Dev!$CU$53, I833=Dev!$CR$48, I833=Dev!$CR$49),$C$3,                                                                  IF(OR(I833=Dev!$CU$54, I833=Dev!$CU$55, I833=Dev!$CU$56, I833=Dev!$CU$57, I833=Dev!$CU$58, I833=Dev!$CU$59, I833=Dev!$CS$48), $D$3,""))</f>
        <v/>
      </c>
      <c r="K833" t="e">
        <f ca="1">CONCATENATE(E833,Names!$P$3,I833)</f>
        <v>#VALUE!</v>
      </c>
      <c r="M833" t="e">
        <f ca="1">INDIRECT(ADDRESS($C833,M$5,,,Table!$A$1))</f>
        <v>#VALUE!</v>
      </c>
      <c r="O833" t="str">
        <f t="shared" si="352"/>
        <v/>
      </c>
      <c r="Q833" t="str">
        <f t="shared" si="353"/>
        <v/>
      </c>
      <c r="S833" t="str">
        <f ca="1">IFERROR(VLOOKUP(M833,Racks!$H$4:$M$30,Racks!$I$2),"")</f>
        <v/>
      </c>
      <c r="T833" t="str">
        <f ca="1">IFERROR(VLOOKUP(M833,Racks!$H$4:$M$30,Racks!$K$2),"")</f>
        <v/>
      </c>
      <c r="U833" t="str">
        <f t="shared" si="354"/>
        <v/>
      </c>
      <c r="V833" t="str">
        <f>CONCATENATE(Names!$C$17,Names!$N$3,U833)</f>
        <v>PRLTCB-</v>
      </c>
      <c r="Y833" t="str">
        <f>IF(OR(W833=Dev!$GJ$82, W833=Dev!$GJ$83, W833=Dev!$GJ$84, W833=Dev!$GJ$85, W833=Dev!$GJ$86, W833=Dev!$GJ$87, W833=Dev!$GJ$88, W833=Dev!$GJ$89, W833=Dev!$GG$82, W833=Dev!$GG$83, W833=Dev!$GG$84, W833=Dev!$GG$85, W833=Dev!$GG$86),Names!$C$10,                   IF(OR(W833=Dev!$GJ$90, W833=Dev!$GJ$91, W833=Dev!$GJ$92, W833=Dev!$GJ$93, W833=Dev!$GJ$94, W833=Dev!$GJ$95, W833=Dev!$GJ$96, W833=Dev!$GJ$97, W833=Dev!$GH$82), Names!$C$11,""))</f>
        <v/>
      </c>
      <c r="Z833" t="str">
        <f ca="1">IFERROR(VLOOKUP(M833,Racks!$H$4:$M$30,6),"")</f>
        <v/>
      </c>
      <c r="AA833" t="str">
        <f>IF(R833="","",CONCATENATE(S833,Names!$H$3,T833,Names!$J$3,Names!$K$3,Names!$L$3,V833))</f>
        <v/>
      </c>
      <c r="AB833" t="str">
        <f>IF(R833="","",CONCATENATE(V833,Names!$P$3,W833))</f>
        <v/>
      </c>
      <c r="AD833" t="str">
        <f t="shared" si="333"/>
        <v>CREATE</v>
      </c>
      <c r="AF833" t="str">
        <f t="shared" si="341"/>
        <v>??</v>
      </c>
      <c r="AH833" t="e">
        <f t="shared" ca="1" si="342"/>
        <v>#VALUE!</v>
      </c>
      <c r="AI833" t="str">
        <f t="shared" si="334"/>
        <v>AT</v>
      </c>
      <c r="AK833" t="str">
        <f t="shared" si="343"/>
        <v>??</v>
      </c>
      <c r="AM833" t="e">
        <f t="shared" ca="1" si="344"/>
        <v>#VALUE!</v>
      </c>
      <c r="AN833" t="str">
        <f t="shared" si="345"/>
        <v/>
      </c>
      <c r="AO833" t="str">
        <f t="shared" si="335"/>
        <v>KG</v>
      </c>
      <c r="AP833" t="str">
        <f t="shared" ca="1" si="346"/>
        <v/>
      </c>
      <c r="AQ833" t="str">
        <f t="shared" si="347"/>
        <v>??</v>
      </c>
      <c r="AS833" t="str">
        <f t="shared" si="348"/>
        <v/>
      </c>
      <c r="AT833" t="e">
        <f t="shared" ca="1" si="349"/>
        <v>#VALUE!</v>
      </c>
      <c r="AU833">
        <f t="shared" si="336"/>
        <v>5</v>
      </c>
      <c r="AV833" t="str">
        <f t="shared" si="350"/>
        <v>??</v>
      </c>
      <c r="AX833" t="str">
        <f t="shared" si="337"/>
        <v>staffanekstrom</v>
      </c>
      <c r="AY833" t="str">
        <f t="shared" si="338"/>
        <v>INSERTED</v>
      </c>
      <c r="AZ833" t="str">
        <f t="shared" si="339"/>
        <v/>
      </c>
      <c r="BD833" t="str">
        <f t="shared" si="340"/>
        <v>YES</v>
      </c>
      <c r="BF833" t="e">
        <f t="shared" ca="1" si="351"/>
        <v>#VALUE!</v>
      </c>
    </row>
    <row r="834" spans="1:58">
      <c r="A834">
        <v>828</v>
      </c>
      <c r="D834" s="1" t="e">
        <f ca="1">INDIRECT(ADDRESS($C834,D$5,,,Table!$A$1))</f>
        <v>#VALUE!</v>
      </c>
      <c r="E834" t="e">
        <f ca="1">INDIRECT(ADDRESS($C834,E$5,,,Table!$A$1))</f>
        <v>#VALUE!</v>
      </c>
      <c r="F834" t="e">
        <f ca="1">INDIRECT(ADDRESS($C834,F$5,,,Table!$A$1))</f>
        <v>#VALUE!</v>
      </c>
      <c r="G834" t="e">
        <f ca="1">INDIRECT(ADDRESS($C834,G$5,,,Table!$A$1))</f>
        <v>#VALUE!</v>
      </c>
      <c r="H834" t="e">
        <f ca="1">INDIRECT(ADDRESS($C834,H$5,,,Table!$A$1))</f>
        <v>#VALUE!</v>
      </c>
      <c r="J834" t="str">
        <f>IF(OR(I834=Dev!$CU$46, I834=Dev!$CU$47, I834=Dev!$CU$48, I834=Dev!$CU$49, I834=Dev!$CU$50, I834=Dev!$CU$51, I834=Dev!$CU$52, I834=Dev!$CU$53, I834=Dev!$CR$48, I834=Dev!$CR$49),$C$3,                                                                  IF(OR(I834=Dev!$CU$54, I834=Dev!$CU$55, I834=Dev!$CU$56, I834=Dev!$CU$57, I834=Dev!$CU$58, I834=Dev!$CU$59, I834=Dev!$CS$48), $D$3,""))</f>
        <v/>
      </c>
      <c r="K834" t="e">
        <f ca="1">CONCATENATE(E834,Names!$P$3,I834)</f>
        <v>#VALUE!</v>
      </c>
      <c r="M834" t="e">
        <f ca="1">INDIRECT(ADDRESS($C834,M$5,,,Table!$A$1))</f>
        <v>#VALUE!</v>
      </c>
      <c r="O834" t="str">
        <f t="shared" si="352"/>
        <v/>
      </c>
      <c r="Q834" t="str">
        <f t="shared" si="353"/>
        <v/>
      </c>
      <c r="S834" t="str">
        <f ca="1">IFERROR(VLOOKUP(M834,Racks!$H$4:$M$30,Racks!$I$2),"")</f>
        <v/>
      </c>
      <c r="T834" t="str">
        <f ca="1">IFERROR(VLOOKUP(M834,Racks!$H$4:$M$30,Racks!$K$2),"")</f>
        <v/>
      </c>
      <c r="U834" t="str">
        <f t="shared" si="354"/>
        <v/>
      </c>
      <c r="V834" t="str">
        <f>CONCATENATE(Names!$C$17,Names!$N$3,U834)</f>
        <v>PRLTCB-</v>
      </c>
      <c r="Y834" t="str">
        <f>IF(OR(W834=Dev!$GJ$82, W834=Dev!$GJ$83, W834=Dev!$GJ$84, W834=Dev!$GJ$85, W834=Dev!$GJ$86, W834=Dev!$GJ$87, W834=Dev!$GJ$88, W834=Dev!$GJ$89, W834=Dev!$GG$82, W834=Dev!$GG$83, W834=Dev!$GG$84, W834=Dev!$GG$85, W834=Dev!$GG$86),Names!$C$10,                   IF(OR(W834=Dev!$GJ$90, W834=Dev!$GJ$91, W834=Dev!$GJ$92, W834=Dev!$GJ$93, W834=Dev!$GJ$94, W834=Dev!$GJ$95, W834=Dev!$GJ$96, W834=Dev!$GJ$97, W834=Dev!$GH$82), Names!$C$11,""))</f>
        <v/>
      </c>
      <c r="Z834" t="str">
        <f ca="1">IFERROR(VLOOKUP(M834,Racks!$H$4:$M$30,6),"")</f>
        <v/>
      </c>
      <c r="AA834" t="str">
        <f>IF(R834="","",CONCATENATE(S834,Names!$H$3,T834,Names!$J$3,Names!$K$3,Names!$L$3,V834))</f>
        <v/>
      </c>
      <c r="AB834" t="str">
        <f>IF(R834="","",CONCATENATE(V834,Names!$P$3,W834))</f>
        <v/>
      </c>
      <c r="AD834" t="str">
        <f t="shared" si="333"/>
        <v>CREATE</v>
      </c>
      <c r="AF834" t="str">
        <f t="shared" si="341"/>
        <v>??</v>
      </c>
      <c r="AH834" t="e">
        <f t="shared" ca="1" si="342"/>
        <v>#VALUE!</v>
      </c>
      <c r="AI834" t="str">
        <f t="shared" si="334"/>
        <v>AT</v>
      </c>
      <c r="AK834" t="str">
        <f t="shared" si="343"/>
        <v>??</v>
      </c>
      <c r="AM834" t="e">
        <f t="shared" ca="1" si="344"/>
        <v>#VALUE!</v>
      </c>
      <c r="AN834" t="str">
        <f t="shared" si="345"/>
        <v/>
      </c>
      <c r="AO834" t="str">
        <f t="shared" si="335"/>
        <v>KG</v>
      </c>
      <c r="AP834" t="str">
        <f t="shared" ca="1" si="346"/>
        <v/>
      </c>
      <c r="AQ834" t="str">
        <f t="shared" si="347"/>
        <v>??</v>
      </c>
      <c r="AS834" t="str">
        <f t="shared" si="348"/>
        <v/>
      </c>
      <c r="AT834" t="e">
        <f t="shared" ca="1" si="349"/>
        <v>#VALUE!</v>
      </c>
      <c r="AU834">
        <f t="shared" si="336"/>
        <v>5</v>
      </c>
      <c r="AV834" t="str">
        <f t="shared" si="350"/>
        <v>??</v>
      </c>
      <c r="AX834" t="str">
        <f t="shared" si="337"/>
        <v>staffanekstrom</v>
      </c>
      <c r="AY834" t="str">
        <f t="shared" si="338"/>
        <v>INSERTED</v>
      </c>
      <c r="AZ834" t="str">
        <f t="shared" si="339"/>
        <v/>
      </c>
      <c r="BD834" t="str">
        <f t="shared" si="340"/>
        <v>YES</v>
      </c>
      <c r="BF834" t="e">
        <f t="shared" ca="1" si="351"/>
        <v>#VALUE!</v>
      </c>
    </row>
    <row r="835" spans="1:58">
      <c r="A835">
        <v>829</v>
      </c>
      <c r="D835" s="1" t="e">
        <f ca="1">INDIRECT(ADDRESS($C835,D$5,,,Table!$A$1))</f>
        <v>#VALUE!</v>
      </c>
      <c r="E835" t="e">
        <f ca="1">INDIRECT(ADDRESS($C835,E$5,,,Table!$A$1))</f>
        <v>#VALUE!</v>
      </c>
      <c r="F835" t="e">
        <f ca="1">INDIRECT(ADDRESS($C835,F$5,,,Table!$A$1))</f>
        <v>#VALUE!</v>
      </c>
      <c r="G835" t="e">
        <f ca="1">INDIRECT(ADDRESS($C835,G$5,,,Table!$A$1))</f>
        <v>#VALUE!</v>
      </c>
      <c r="H835" t="e">
        <f ca="1">INDIRECT(ADDRESS($C835,H$5,,,Table!$A$1))</f>
        <v>#VALUE!</v>
      </c>
      <c r="J835" t="str">
        <f>IF(OR(I835=Dev!$CU$46, I835=Dev!$CU$47, I835=Dev!$CU$48, I835=Dev!$CU$49, I835=Dev!$CU$50, I835=Dev!$CU$51, I835=Dev!$CU$52, I835=Dev!$CU$53, I835=Dev!$CR$48, I835=Dev!$CR$49),$C$3,                                                                  IF(OR(I835=Dev!$CU$54, I835=Dev!$CU$55, I835=Dev!$CU$56, I835=Dev!$CU$57, I835=Dev!$CU$58, I835=Dev!$CU$59, I835=Dev!$CS$48), $D$3,""))</f>
        <v/>
      </c>
      <c r="K835" t="e">
        <f ca="1">CONCATENATE(E835,Names!$P$3,I835)</f>
        <v>#VALUE!</v>
      </c>
      <c r="M835" t="e">
        <f ca="1">INDIRECT(ADDRESS($C835,M$5,,,Table!$A$1))</f>
        <v>#VALUE!</v>
      </c>
      <c r="O835" t="str">
        <f t="shared" si="352"/>
        <v/>
      </c>
      <c r="Q835" t="str">
        <f t="shared" si="353"/>
        <v/>
      </c>
      <c r="S835" t="str">
        <f ca="1">IFERROR(VLOOKUP(M835,Racks!$H$4:$M$30,Racks!$I$2),"")</f>
        <v/>
      </c>
      <c r="T835" t="str">
        <f ca="1">IFERROR(VLOOKUP(M835,Racks!$H$4:$M$30,Racks!$K$2),"")</f>
        <v/>
      </c>
      <c r="U835" t="str">
        <f t="shared" si="354"/>
        <v/>
      </c>
      <c r="V835" t="str">
        <f>CONCATENATE(Names!$C$17,Names!$N$3,U835)</f>
        <v>PRLTCB-</v>
      </c>
      <c r="Y835" t="str">
        <f>IF(OR(W835=Dev!$GJ$82, W835=Dev!$GJ$83, W835=Dev!$GJ$84, W835=Dev!$GJ$85, W835=Dev!$GJ$86, W835=Dev!$GJ$87, W835=Dev!$GJ$88, W835=Dev!$GJ$89, W835=Dev!$GG$82, W835=Dev!$GG$83, W835=Dev!$GG$84, W835=Dev!$GG$85, W835=Dev!$GG$86),Names!$C$10,                   IF(OR(W835=Dev!$GJ$90, W835=Dev!$GJ$91, W835=Dev!$GJ$92, W835=Dev!$GJ$93, W835=Dev!$GJ$94, W835=Dev!$GJ$95, W835=Dev!$GJ$96, W835=Dev!$GJ$97, W835=Dev!$GH$82), Names!$C$11,""))</f>
        <v/>
      </c>
      <c r="Z835" t="str">
        <f ca="1">IFERROR(VLOOKUP(M835,Racks!$H$4:$M$30,6),"")</f>
        <v/>
      </c>
      <c r="AA835" t="str">
        <f>IF(R835="","",CONCATENATE(S835,Names!$H$3,T835,Names!$J$3,Names!$K$3,Names!$L$3,V835))</f>
        <v/>
      </c>
      <c r="AB835" t="str">
        <f>IF(R835="","",CONCATENATE(V835,Names!$P$3,W835))</f>
        <v/>
      </c>
      <c r="AD835" t="str">
        <f t="shared" si="333"/>
        <v>CREATE</v>
      </c>
      <c r="AF835" t="str">
        <f t="shared" si="341"/>
        <v>??</v>
      </c>
      <c r="AH835" t="e">
        <f t="shared" ca="1" si="342"/>
        <v>#VALUE!</v>
      </c>
      <c r="AI835" t="str">
        <f t="shared" si="334"/>
        <v>AT</v>
      </c>
      <c r="AK835" t="str">
        <f t="shared" si="343"/>
        <v>??</v>
      </c>
      <c r="AM835" t="e">
        <f t="shared" ca="1" si="344"/>
        <v>#VALUE!</v>
      </c>
      <c r="AN835" t="str">
        <f t="shared" si="345"/>
        <v/>
      </c>
      <c r="AO835" t="str">
        <f t="shared" si="335"/>
        <v>KG</v>
      </c>
      <c r="AP835" t="str">
        <f t="shared" ca="1" si="346"/>
        <v/>
      </c>
      <c r="AQ835" t="str">
        <f t="shared" si="347"/>
        <v>??</v>
      </c>
      <c r="AS835" t="str">
        <f t="shared" si="348"/>
        <v/>
      </c>
      <c r="AT835" t="e">
        <f t="shared" ca="1" si="349"/>
        <v>#VALUE!</v>
      </c>
      <c r="AU835">
        <f t="shared" si="336"/>
        <v>5</v>
      </c>
      <c r="AV835" t="str">
        <f t="shared" si="350"/>
        <v>??</v>
      </c>
      <c r="AX835" t="str">
        <f t="shared" si="337"/>
        <v>staffanekstrom</v>
      </c>
      <c r="AY835" t="str">
        <f t="shared" si="338"/>
        <v>INSERTED</v>
      </c>
      <c r="AZ835" t="str">
        <f t="shared" si="339"/>
        <v/>
      </c>
      <c r="BD835" t="str">
        <f t="shared" si="340"/>
        <v>YES</v>
      </c>
      <c r="BF835" t="e">
        <f t="shared" ca="1" si="351"/>
        <v>#VALUE!</v>
      </c>
    </row>
    <row r="836" spans="1:58">
      <c r="A836">
        <v>830</v>
      </c>
      <c r="D836" s="1" t="e">
        <f ca="1">INDIRECT(ADDRESS($C836,D$5,,,Table!$A$1))</f>
        <v>#VALUE!</v>
      </c>
      <c r="E836" t="e">
        <f ca="1">INDIRECT(ADDRESS($C836,E$5,,,Table!$A$1))</f>
        <v>#VALUE!</v>
      </c>
      <c r="F836" t="e">
        <f ca="1">INDIRECT(ADDRESS($C836,F$5,,,Table!$A$1))</f>
        <v>#VALUE!</v>
      </c>
      <c r="G836" t="e">
        <f ca="1">INDIRECT(ADDRESS($C836,G$5,,,Table!$A$1))</f>
        <v>#VALUE!</v>
      </c>
      <c r="H836" t="e">
        <f ca="1">INDIRECT(ADDRESS($C836,H$5,,,Table!$A$1))</f>
        <v>#VALUE!</v>
      </c>
      <c r="J836" t="str">
        <f>IF(OR(I836=Dev!$CU$46, I836=Dev!$CU$47, I836=Dev!$CU$48, I836=Dev!$CU$49, I836=Dev!$CU$50, I836=Dev!$CU$51, I836=Dev!$CU$52, I836=Dev!$CU$53, I836=Dev!$CR$48, I836=Dev!$CR$49),$C$3,                                                                  IF(OR(I836=Dev!$CU$54, I836=Dev!$CU$55, I836=Dev!$CU$56, I836=Dev!$CU$57, I836=Dev!$CU$58, I836=Dev!$CU$59, I836=Dev!$CS$48), $D$3,""))</f>
        <v/>
      </c>
      <c r="K836" t="e">
        <f ca="1">CONCATENATE(E836,Names!$P$3,I836)</f>
        <v>#VALUE!</v>
      </c>
      <c r="M836" t="e">
        <f ca="1">INDIRECT(ADDRESS($C836,M$5,,,Table!$A$1))</f>
        <v>#VALUE!</v>
      </c>
      <c r="O836" t="str">
        <f t="shared" si="352"/>
        <v/>
      </c>
      <c r="Q836" t="str">
        <f t="shared" si="353"/>
        <v/>
      </c>
      <c r="S836" t="str">
        <f ca="1">IFERROR(VLOOKUP(M836,Racks!$H$4:$M$30,Racks!$I$2),"")</f>
        <v/>
      </c>
      <c r="T836" t="str">
        <f ca="1">IFERROR(VLOOKUP(M836,Racks!$H$4:$M$30,Racks!$K$2),"")</f>
        <v/>
      </c>
      <c r="U836" t="str">
        <f t="shared" si="354"/>
        <v/>
      </c>
      <c r="V836" t="str">
        <f>CONCATENATE(Names!$C$17,Names!$N$3,U836)</f>
        <v>PRLTCB-</v>
      </c>
      <c r="Y836" t="str">
        <f>IF(OR(W836=Dev!$GJ$82, W836=Dev!$GJ$83, W836=Dev!$GJ$84, W836=Dev!$GJ$85, W836=Dev!$GJ$86, W836=Dev!$GJ$87, W836=Dev!$GJ$88, W836=Dev!$GJ$89, W836=Dev!$GG$82, W836=Dev!$GG$83, W836=Dev!$GG$84, W836=Dev!$GG$85, W836=Dev!$GG$86),Names!$C$10,                   IF(OR(W836=Dev!$GJ$90, W836=Dev!$GJ$91, W836=Dev!$GJ$92, W836=Dev!$GJ$93, W836=Dev!$GJ$94, W836=Dev!$GJ$95, W836=Dev!$GJ$96, W836=Dev!$GJ$97, W836=Dev!$GH$82), Names!$C$11,""))</f>
        <v/>
      </c>
      <c r="Z836" t="str">
        <f ca="1">IFERROR(VLOOKUP(M836,Racks!$H$4:$M$30,6),"")</f>
        <v/>
      </c>
      <c r="AA836" t="str">
        <f>IF(R836="","",CONCATENATE(S836,Names!$H$3,T836,Names!$J$3,Names!$K$3,Names!$L$3,V836))</f>
        <v/>
      </c>
      <c r="AB836" t="str">
        <f>IF(R836="","",CONCATENATE(V836,Names!$P$3,W836))</f>
        <v/>
      </c>
      <c r="AD836" t="str">
        <f t="shared" si="333"/>
        <v>CREATE</v>
      </c>
      <c r="AF836" t="str">
        <f t="shared" si="341"/>
        <v>??</v>
      </c>
      <c r="AH836" t="e">
        <f t="shared" ca="1" si="342"/>
        <v>#VALUE!</v>
      </c>
      <c r="AI836" t="str">
        <f t="shared" si="334"/>
        <v>AT</v>
      </c>
      <c r="AK836" t="str">
        <f t="shared" si="343"/>
        <v>??</v>
      </c>
      <c r="AM836" t="e">
        <f t="shared" ca="1" si="344"/>
        <v>#VALUE!</v>
      </c>
      <c r="AN836" t="str">
        <f t="shared" si="345"/>
        <v/>
      </c>
      <c r="AO836" t="str">
        <f t="shared" si="335"/>
        <v>KG</v>
      </c>
      <c r="AP836" t="str">
        <f t="shared" ca="1" si="346"/>
        <v/>
      </c>
      <c r="AQ836" t="str">
        <f t="shared" si="347"/>
        <v>??</v>
      </c>
      <c r="AS836" t="str">
        <f t="shared" si="348"/>
        <v/>
      </c>
      <c r="AT836" t="e">
        <f t="shared" ca="1" si="349"/>
        <v>#VALUE!</v>
      </c>
      <c r="AU836">
        <f t="shared" si="336"/>
        <v>5</v>
      </c>
      <c r="AV836" t="str">
        <f t="shared" si="350"/>
        <v>??</v>
      </c>
      <c r="AX836" t="str">
        <f t="shared" si="337"/>
        <v>staffanekstrom</v>
      </c>
      <c r="AY836" t="str">
        <f t="shared" si="338"/>
        <v>INSERTED</v>
      </c>
      <c r="AZ836" t="str">
        <f t="shared" si="339"/>
        <v/>
      </c>
      <c r="BD836" t="str">
        <f t="shared" si="340"/>
        <v>YES</v>
      </c>
      <c r="BF836" t="e">
        <f t="shared" ca="1" si="351"/>
        <v>#VALUE!</v>
      </c>
    </row>
    <row r="837" spans="1:58">
      <c r="A837">
        <v>831</v>
      </c>
      <c r="D837" s="1" t="e">
        <f ca="1">INDIRECT(ADDRESS($C837,D$5,,,Table!$A$1))</f>
        <v>#VALUE!</v>
      </c>
      <c r="E837" t="e">
        <f ca="1">INDIRECT(ADDRESS($C837,E$5,,,Table!$A$1))</f>
        <v>#VALUE!</v>
      </c>
      <c r="F837" t="e">
        <f ca="1">INDIRECT(ADDRESS($C837,F$5,,,Table!$A$1))</f>
        <v>#VALUE!</v>
      </c>
      <c r="G837" t="e">
        <f ca="1">INDIRECT(ADDRESS($C837,G$5,,,Table!$A$1))</f>
        <v>#VALUE!</v>
      </c>
      <c r="H837" t="e">
        <f ca="1">INDIRECT(ADDRESS($C837,H$5,,,Table!$A$1))</f>
        <v>#VALUE!</v>
      </c>
      <c r="J837" t="str">
        <f>IF(OR(I837=Dev!$CU$46, I837=Dev!$CU$47, I837=Dev!$CU$48, I837=Dev!$CU$49, I837=Dev!$CU$50, I837=Dev!$CU$51, I837=Dev!$CU$52, I837=Dev!$CU$53, I837=Dev!$CR$48, I837=Dev!$CR$49),$C$3,                                                                  IF(OR(I837=Dev!$CU$54, I837=Dev!$CU$55, I837=Dev!$CU$56, I837=Dev!$CU$57, I837=Dev!$CU$58, I837=Dev!$CU$59, I837=Dev!$CS$48), $D$3,""))</f>
        <v/>
      </c>
      <c r="K837" t="e">
        <f ca="1">CONCATENATE(E837,Names!$P$3,I837)</f>
        <v>#VALUE!</v>
      </c>
      <c r="M837" t="e">
        <f ca="1">INDIRECT(ADDRESS($C837,M$5,,,Table!$A$1))</f>
        <v>#VALUE!</v>
      </c>
      <c r="O837" t="str">
        <f t="shared" si="352"/>
        <v/>
      </c>
      <c r="Q837" t="str">
        <f t="shared" si="353"/>
        <v/>
      </c>
      <c r="S837" t="str">
        <f ca="1">IFERROR(VLOOKUP(M837,Racks!$H$4:$M$30,Racks!$I$2),"")</f>
        <v/>
      </c>
      <c r="T837" t="str">
        <f ca="1">IFERROR(VLOOKUP(M837,Racks!$H$4:$M$30,Racks!$K$2),"")</f>
        <v/>
      </c>
      <c r="U837" t="str">
        <f t="shared" si="354"/>
        <v/>
      </c>
      <c r="V837" t="str">
        <f>CONCATENATE(Names!$C$17,Names!$N$3,U837)</f>
        <v>PRLTCB-</v>
      </c>
      <c r="Y837" t="str">
        <f>IF(OR(W837=Dev!$GJ$82, W837=Dev!$GJ$83, W837=Dev!$GJ$84, W837=Dev!$GJ$85, W837=Dev!$GJ$86, W837=Dev!$GJ$87, W837=Dev!$GJ$88, W837=Dev!$GJ$89, W837=Dev!$GG$82, W837=Dev!$GG$83, W837=Dev!$GG$84, W837=Dev!$GG$85, W837=Dev!$GG$86),Names!$C$10,                   IF(OR(W837=Dev!$GJ$90, W837=Dev!$GJ$91, W837=Dev!$GJ$92, W837=Dev!$GJ$93, W837=Dev!$GJ$94, W837=Dev!$GJ$95, W837=Dev!$GJ$96, W837=Dev!$GJ$97, W837=Dev!$GH$82), Names!$C$11,""))</f>
        <v/>
      </c>
      <c r="Z837" t="str">
        <f ca="1">IFERROR(VLOOKUP(M837,Racks!$H$4:$M$30,6),"")</f>
        <v/>
      </c>
      <c r="AA837" t="str">
        <f>IF(R837="","",CONCATENATE(S837,Names!$H$3,T837,Names!$J$3,Names!$K$3,Names!$L$3,V837))</f>
        <v/>
      </c>
      <c r="AB837" t="str">
        <f>IF(R837="","",CONCATENATE(V837,Names!$P$3,W837))</f>
        <v/>
      </c>
      <c r="AD837" t="str">
        <f t="shared" si="333"/>
        <v>CREATE</v>
      </c>
      <c r="AF837" t="str">
        <f t="shared" si="341"/>
        <v>??</v>
      </c>
      <c r="AH837" t="e">
        <f t="shared" ca="1" si="342"/>
        <v>#VALUE!</v>
      </c>
      <c r="AI837" t="str">
        <f t="shared" si="334"/>
        <v>AT</v>
      </c>
      <c r="AK837" t="str">
        <f t="shared" si="343"/>
        <v>??</v>
      </c>
      <c r="AM837" t="e">
        <f t="shared" ca="1" si="344"/>
        <v>#VALUE!</v>
      </c>
      <c r="AN837" t="str">
        <f t="shared" si="345"/>
        <v/>
      </c>
      <c r="AO837" t="str">
        <f t="shared" si="335"/>
        <v>KG</v>
      </c>
      <c r="AP837" t="str">
        <f t="shared" ca="1" si="346"/>
        <v/>
      </c>
      <c r="AQ837" t="str">
        <f t="shared" si="347"/>
        <v>??</v>
      </c>
      <c r="AS837" t="str">
        <f t="shared" si="348"/>
        <v/>
      </c>
      <c r="AT837" t="e">
        <f t="shared" ca="1" si="349"/>
        <v>#VALUE!</v>
      </c>
      <c r="AU837">
        <f t="shared" si="336"/>
        <v>5</v>
      </c>
      <c r="AV837" t="str">
        <f t="shared" si="350"/>
        <v>??</v>
      </c>
      <c r="AX837" t="str">
        <f t="shared" si="337"/>
        <v>staffanekstrom</v>
      </c>
      <c r="AY837" t="str">
        <f t="shared" si="338"/>
        <v>INSERTED</v>
      </c>
      <c r="AZ837" t="str">
        <f t="shared" si="339"/>
        <v/>
      </c>
      <c r="BD837" t="str">
        <f t="shared" si="340"/>
        <v>YES</v>
      </c>
      <c r="BF837" t="e">
        <f t="shared" ca="1" si="351"/>
        <v>#VALUE!</v>
      </c>
    </row>
    <row r="838" spans="1:58">
      <c r="A838">
        <v>832</v>
      </c>
      <c r="D838" s="1" t="e">
        <f ca="1">INDIRECT(ADDRESS($C838,D$5,,,Table!$A$1))</f>
        <v>#VALUE!</v>
      </c>
      <c r="E838" t="e">
        <f ca="1">INDIRECT(ADDRESS($C838,E$5,,,Table!$A$1))</f>
        <v>#VALUE!</v>
      </c>
      <c r="F838" t="e">
        <f ca="1">INDIRECT(ADDRESS($C838,F$5,,,Table!$A$1))</f>
        <v>#VALUE!</v>
      </c>
      <c r="G838" t="e">
        <f ca="1">INDIRECT(ADDRESS($C838,G$5,,,Table!$A$1))</f>
        <v>#VALUE!</v>
      </c>
      <c r="H838" t="e">
        <f ca="1">INDIRECT(ADDRESS($C838,H$5,,,Table!$A$1))</f>
        <v>#VALUE!</v>
      </c>
      <c r="J838" t="str">
        <f>IF(OR(I838=Dev!$CU$46, I838=Dev!$CU$47, I838=Dev!$CU$48, I838=Dev!$CU$49, I838=Dev!$CU$50, I838=Dev!$CU$51, I838=Dev!$CU$52, I838=Dev!$CU$53, I838=Dev!$CR$48, I838=Dev!$CR$49),$C$3,                                                                  IF(OR(I838=Dev!$CU$54, I838=Dev!$CU$55, I838=Dev!$CU$56, I838=Dev!$CU$57, I838=Dev!$CU$58, I838=Dev!$CU$59, I838=Dev!$CS$48), $D$3,""))</f>
        <v/>
      </c>
      <c r="K838" t="e">
        <f ca="1">CONCATENATE(E838,Names!$P$3,I838)</f>
        <v>#VALUE!</v>
      </c>
      <c r="M838" t="e">
        <f ca="1">INDIRECT(ADDRESS($C838,M$5,,,Table!$A$1))</f>
        <v>#VALUE!</v>
      </c>
      <c r="O838" t="str">
        <f t="shared" si="352"/>
        <v/>
      </c>
      <c r="Q838" t="str">
        <f t="shared" si="353"/>
        <v/>
      </c>
      <c r="S838" t="str">
        <f ca="1">IFERROR(VLOOKUP(M838,Racks!$H$4:$M$30,Racks!$I$2),"")</f>
        <v/>
      </c>
      <c r="T838" t="str">
        <f ca="1">IFERROR(VLOOKUP(M838,Racks!$H$4:$M$30,Racks!$K$2),"")</f>
        <v/>
      </c>
      <c r="U838" t="str">
        <f t="shared" si="354"/>
        <v/>
      </c>
      <c r="V838" t="str">
        <f>CONCATENATE(Names!$C$17,Names!$N$3,U838)</f>
        <v>PRLTCB-</v>
      </c>
      <c r="Y838" t="str">
        <f>IF(OR(W838=Dev!$GJ$82, W838=Dev!$GJ$83, W838=Dev!$GJ$84, W838=Dev!$GJ$85, W838=Dev!$GJ$86, W838=Dev!$GJ$87, W838=Dev!$GJ$88, W838=Dev!$GJ$89, W838=Dev!$GG$82, W838=Dev!$GG$83, W838=Dev!$GG$84, W838=Dev!$GG$85, W838=Dev!$GG$86),Names!$C$10,                   IF(OR(W838=Dev!$GJ$90, W838=Dev!$GJ$91, W838=Dev!$GJ$92, W838=Dev!$GJ$93, W838=Dev!$GJ$94, W838=Dev!$GJ$95, W838=Dev!$GJ$96, W838=Dev!$GJ$97, W838=Dev!$GH$82), Names!$C$11,""))</f>
        <v/>
      </c>
      <c r="Z838" t="str">
        <f ca="1">IFERROR(VLOOKUP(M838,Racks!$H$4:$M$30,6),"")</f>
        <v/>
      </c>
      <c r="AA838" t="str">
        <f>IF(R838="","",CONCATENATE(S838,Names!$H$3,T838,Names!$J$3,Names!$K$3,Names!$L$3,V838))</f>
        <v/>
      </c>
      <c r="AB838" t="str">
        <f>IF(R838="","",CONCATENATE(V838,Names!$P$3,W838))</f>
        <v/>
      </c>
      <c r="AD838" t="str">
        <f t="shared" si="333"/>
        <v>CREATE</v>
      </c>
      <c r="AF838" t="str">
        <f t="shared" si="341"/>
        <v>??</v>
      </c>
      <c r="AH838" t="e">
        <f t="shared" ca="1" si="342"/>
        <v>#VALUE!</v>
      </c>
      <c r="AI838" t="str">
        <f t="shared" si="334"/>
        <v>AT</v>
      </c>
      <c r="AK838" t="str">
        <f t="shared" si="343"/>
        <v>??</v>
      </c>
      <c r="AM838" t="e">
        <f t="shared" ca="1" si="344"/>
        <v>#VALUE!</v>
      </c>
      <c r="AN838" t="str">
        <f t="shared" si="345"/>
        <v/>
      </c>
      <c r="AO838" t="str">
        <f t="shared" si="335"/>
        <v>KG</v>
      </c>
      <c r="AP838" t="str">
        <f t="shared" ca="1" si="346"/>
        <v/>
      </c>
      <c r="AQ838" t="str">
        <f t="shared" si="347"/>
        <v>??</v>
      </c>
      <c r="AS838" t="str">
        <f t="shared" si="348"/>
        <v/>
      </c>
      <c r="AT838" t="e">
        <f t="shared" ca="1" si="349"/>
        <v>#VALUE!</v>
      </c>
      <c r="AU838">
        <f t="shared" si="336"/>
        <v>5</v>
      </c>
      <c r="AV838" t="str">
        <f t="shared" si="350"/>
        <v>??</v>
      </c>
      <c r="AX838" t="str">
        <f t="shared" si="337"/>
        <v>staffanekstrom</v>
      </c>
      <c r="AY838" t="str">
        <f t="shared" si="338"/>
        <v>INSERTED</v>
      </c>
      <c r="AZ838" t="str">
        <f t="shared" si="339"/>
        <v/>
      </c>
      <c r="BD838" t="str">
        <f t="shared" si="340"/>
        <v>YES</v>
      </c>
      <c r="BF838" t="e">
        <f t="shared" ca="1" si="351"/>
        <v>#VALUE!</v>
      </c>
    </row>
    <row r="839" spans="1:58">
      <c r="A839">
        <v>833</v>
      </c>
      <c r="D839" s="1" t="e">
        <f ca="1">INDIRECT(ADDRESS($C839,D$5,,,Table!$A$1))</f>
        <v>#VALUE!</v>
      </c>
      <c r="E839" t="e">
        <f ca="1">INDIRECT(ADDRESS($C839,E$5,,,Table!$A$1))</f>
        <v>#VALUE!</v>
      </c>
      <c r="F839" t="e">
        <f ca="1">INDIRECT(ADDRESS($C839,F$5,,,Table!$A$1))</f>
        <v>#VALUE!</v>
      </c>
      <c r="G839" t="e">
        <f ca="1">INDIRECT(ADDRESS($C839,G$5,,,Table!$A$1))</f>
        <v>#VALUE!</v>
      </c>
      <c r="H839" t="e">
        <f ca="1">INDIRECT(ADDRESS($C839,H$5,,,Table!$A$1))</f>
        <v>#VALUE!</v>
      </c>
      <c r="J839" t="str">
        <f>IF(OR(I839=Dev!$CU$46, I839=Dev!$CU$47, I839=Dev!$CU$48, I839=Dev!$CU$49, I839=Dev!$CU$50, I839=Dev!$CU$51, I839=Dev!$CU$52, I839=Dev!$CU$53, I839=Dev!$CR$48, I839=Dev!$CR$49),$C$3,                                                                  IF(OR(I839=Dev!$CU$54, I839=Dev!$CU$55, I839=Dev!$CU$56, I839=Dev!$CU$57, I839=Dev!$CU$58, I839=Dev!$CU$59, I839=Dev!$CS$48), $D$3,""))</f>
        <v/>
      </c>
      <c r="K839" t="e">
        <f ca="1">CONCATENATE(E839,Names!$P$3,I839)</f>
        <v>#VALUE!</v>
      </c>
      <c r="M839" t="e">
        <f ca="1">INDIRECT(ADDRESS($C839,M$5,,,Table!$A$1))</f>
        <v>#VALUE!</v>
      </c>
      <c r="O839" t="str">
        <f t="shared" si="352"/>
        <v/>
      </c>
      <c r="Q839" t="str">
        <f t="shared" si="353"/>
        <v/>
      </c>
      <c r="S839" t="str">
        <f ca="1">IFERROR(VLOOKUP(M839,Racks!$H$4:$M$30,Racks!$I$2),"")</f>
        <v/>
      </c>
      <c r="T839" t="str">
        <f ca="1">IFERROR(VLOOKUP(M839,Racks!$H$4:$M$30,Racks!$K$2),"")</f>
        <v/>
      </c>
      <c r="U839" t="str">
        <f t="shared" si="354"/>
        <v/>
      </c>
      <c r="V839" t="str">
        <f>CONCATENATE(Names!$C$17,Names!$N$3,U839)</f>
        <v>PRLTCB-</v>
      </c>
      <c r="Y839" t="str">
        <f>IF(OR(W839=Dev!$GJ$82, W839=Dev!$GJ$83, W839=Dev!$GJ$84, W839=Dev!$GJ$85, W839=Dev!$GJ$86, W839=Dev!$GJ$87, W839=Dev!$GJ$88, W839=Dev!$GJ$89, W839=Dev!$GG$82, W839=Dev!$GG$83, W839=Dev!$GG$84, W839=Dev!$GG$85, W839=Dev!$GG$86),Names!$C$10,                   IF(OR(W839=Dev!$GJ$90, W839=Dev!$GJ$91, W839=Dev!$GJ$92, W839=Dev!$GJ$93, W839=Dev!$GJ$94, W839=Dev!$GJ$95, W839=Dev!$GJ$96, W839=Dev!$GJ$97, W839=Dev!$GH$82), Names!$C$11,""))</f>
        <v/>
      </c>
      <c r="Z839" t="str">
        <f ca="1">IFERROR(VLOOKUP(M839,Racks!$H$4:$M$30,6),"")</f>
        <v/>
      </c>
      <c r="AA839" t="str">
        <f>IF(R839="","",CONCATENATE(S839,Names!$H$3,T839,Names!$J$3,Names!$K$3,Names!$L$3,V839))</f>
        <v/>
      </c>
      <c r="AB839" t="str">
        <f>IF(R839="","",CONCATENATE(V839,Names!$P$3,W839))</f>
        <v/>
      </c>
      <c r="AD839" t="str">
        <f t="shared" ref="AD839:AD846" si="355">$AD$1</f>
        <v>CREATE</v>
      </c>
      <c r="AF839" t="str">
        <f t="shared" si="341"/>
        <v>??</v>
      </c>
      <c r="AH839" t="e">
        <f t="shared" ca="1" si="342"/>
        <v>#VALUE!</v>
      </c>
      <c r="AI839" t="str">
        <f t="shared" ref="AI839:AI846" si="356">$AI$1</f>
        <v>AT</v>
      </c>
      <c r="AK839" t="str">
        <f t="shared" si="343"/>
        <v>??</v>
      </c>
      <c r="AM839" t="e">
        <f t="shared" ca="1" si="344"/>
        <v>#VALUE!</v>
      </c>
      <c r="AN839" t="str">
        <f t="shared" si="345"/>
        <v/>
      </c>
      <c r="AO839" t="str">
        <f t="shared" ref="AO839:AO846" si="357">$AO$1</f>
        <v>KG</v>
      </c>
      <c r="AP839" t="str">
        <f t="shared" ca="1" si="346"/>
        <v/>
      </c>
      <c r="AQ839" t="str">
        <f t="shared" si="347"/>
        <v>??</v>
      </c>
      <c r="AS839" t="str">
        <f t="shared" si="348"/>
        <v/>
      </c>
      <c r="AT839" t="e">
        <f t="shared" ca="1" si="349"/>
        <v>#VALUE!</v>
      </c>
      <c r="AU839">
        <f t="shared" ref="AU839:AU846" si="358">$AU$1</f>
        <v>5</v>
      </c>
      <c r="AV839" t="str">
        <f t="shared" si="350"/>
        <v>??</v>
      </c>
      <c r="AX839" t="str">
        <f t="shared" ref="AX839:AX846" si="359">$AX$1</f>
        <v>staffanekstrom</v>
      </c>
      <c r="AY839" t="str">
        <f t="shared" ref="AY839:AY846" si="360">$AY$1</f>
        <v>INSERTED</v>
      </c>
      <c r="AZ839" t="str">
        <f t="shared" ref="AZ839:AZ846" si="361">$AZ$1</f>
        <v/>
      </c>
      <c r="BD839" t="str">
        <f t="shared" ref="BD839:BD846" si="362">$BD$1</f>
        <v>YES</v>
      </c>
      <c r="BF839" t="e">
        <f t="shared" ca="1" si="351"/>
        <v>#VALUE!</v>
      </c>
    </row>
    <row r="840" spans="1:58">
      <c r="A840">
        <v>834</v>
      </c>
      <c r="D840" s="1" t="e">
        <f ca="1">INDIRECT(ADDRESS($C840,D$5,,,Table!$A$1))</f>
        <v>#VALUE!</v>
      </c>
      <c r="E840" t="e">
        <f ca="1">INDIRECT(ADDRESS($C840,E$5,,,Table!$A$1))</f>
        <v>#VALUE!</v>
      </c>
      <c r="F840" t="e">
        <f ca="1">INDIRECT(ADDRESS($C840,F$5,,,Table!$A$1))</f>
        <v>#VALUE!</v>
      </c>
      <c r="G840" t="e">
        <f ca="1">INDIRECT(ADDRESS($C840,G$5,,,Table!$A$1))</f>
        <v>#VALUE!</v>
      </c>
      <c r="H840" t="e">
        <f ca="1">INDIRECT(ADDRESS($C840,H$5,,,Table!$A$1))</f>
        <v>#VALUE!</v>
      </c>
      <c r="J840" t="str">
        <f>IF(OR(I840=Dev!$CU$46, I840=Dev!$CU$47, I840=Dev!$CU$48, I840=Dev!$CU$49, I840=Dev!$CU$50, I840=Dev!$CU$51, I840=Dev!$CU$52, I840=Dev!$CU$53, I840=Dev!$CR$48, I840=Dev!$CR$49),$C$3,                                                                  IF(OR(I840=Dev!$CU$54, I840=Dev!$CU$55, I840=Dev!$CU$56, I840=Dev!$CU$57, I840=Dev!$CU$58, I840=Dev!$CU$59, I840=Dev!$CS$48), $D$3,""))</f>
        <v/>
      </c>
      <c r="K840" t="e">
        <f ca="1">CONCATENATE(E840,Names!$P$3,I840)</f>
        <v>#VALUE!</v>
      </c>
      <c r="M840" t="e">
        <f ca="1">INDIRECT(ADDRESS($C840,M$5,,,Table!$A$1))</f>
        <v>#VALUE!</v>
      </c>
      <c r="O840" t="str">
        <f t="shared" si="352"/>
        <v/>
      </c>
      <c r="Q840" t="str">
        <f t="shared" si="353"/>
        <v/>
      </c>
      <c r="S840" t="str">
        <f ca="1">IFERROR(VLOOKUP(M840,Racks!$H$4:$M$30,Racks!$I$2),"")</f>
        <v/>
      </c>
      <c r="T840" t="str">
        <f ca="1">IFERROR(VLOOKUP(M840,Racks!$H$4:$M$30,Racks!$K$2),"")</f>
        <v/>
      </c>
      <c r="U840" t="str">
        <f t="shared" si="354"/>
        <v/>
      </c>
      <c r="V840" t="str">
        <f>CONCATENATE(Names!$C$17,Names!$N$3,U840)</f>
        <v>PRLTCB-</v>
      </c>
      <c r="Y840" t="str">
        <f>IF(OR(W840=Dev!$GJ$82, W840=Dev!$GJ$83, W840=Dev!$GJ$84, W840=Dev!$GJ$85, W840=Dev!$GJ$86, W840=Dev!$GJ$87, W840=Dev!$GJ$88, W840=Dev!$GJ$89, W840=Dev!$GG$82, W840=Dev!$GG$83, W840=Dev!$GG$84, W840=Dev!$GG$85, W840=Dev!$GG$86),Names!$C$10,                   IF(OR(W840=Dev!$GJ$90, W840=Dev!$GJ$91, W840=Dev!$GJ$92, W840=Dev!$GJ$93, W840=Dev!$GJ$94, W840=Dev!$GJ$95, W840=Dev!$GJ$96, W840=Dev!$GJ$97, W840=Dev!$GH$82), Names!$C$11,""))</f>
        <v/>
      </c>
      <c r="Z840" t="str">
        <f ca="1">IFERROR(VLOOKUP(M840,Racks!$H$4:$M$30,6),"")</f>
        <v/>
      </c>
      <c r="AA840" t="str">
        <f>IF(R840="","",CONCATENATE(S840,Names!$H$3,T840,Names!$J$3,Names!$K$3,Names!$L$3,V840))</f>
        <v/>
      </c>
      <c r="AB840" t="str">
        <f>IF(R840="","",CONCATENATE(V840,Names!$P$3,W840))</f>
        <v/>
      </c>
      <c r="AD840" t="str">
        <f t="shared" si="355"/>
        <v>CREATE</v>
      </c>
      <c r="AF840" t="str">
        <f t="shared" ref="AF840:AF846" si="363">IF(J840=$C$3,$AF$1,IF(J840=$D$3,$AF$2,"??"))</f>
        <v>??</v>
      </c>
      <c r="AH840" t="e">
        <f t="shared" ref="AH840:AH846" ca="1" si="364">H840</f>
        <v>#VALUE!</v>
      </c>
      <c r="AI840" t="str">
        <f t="shared" si="356"/>
        <v>AT</v>
      </c>
      <c r="AK840" t="str">
        <f t="shared" ref="AK840:AK846" si="365">IF(J840=$C$3,$AK$1,IF(J840=$D$3,$AK$2,"??"))</f>
        <v>??</v>
      </c>
      <c r="AM840" t="e">
        <f t="shared" ref="AM840:AM846" ca="1" si="366">K840</f>
        <v>#VALUE!</v>
      </c>
      <c r="AN840" t="str">
        <f t="shared" ref="AN840:AN846" si="367">AA840</f>
        <v/>
      </c>
      <c r="AO840" t="str">
        <f t="shared" si="357"/>
        <v>KG</v>
      </c>
      <c r="AP840" t="str">
        <f t="shared" ref="AP840:AP846" ca="1" si="368">Z840</f>
        <v/>
      </c>
      <c r="AQ840" t="str">
        <f t="shared" ref="AQ840:AQ846" si="369">IF(J840=$C$3,$AQ$3,IF(J840=$D$3,$AQ$4,"??"))</f>
        <v>??</v>
      </c>
      <c r="AS840" t="str">
        <f t="shared" ref="AS840:AS846" si="370">AB840</f>
        <v/>
      </c>
      <c r="AT840" t="e">
        <f t="shared" ref="AT840:AT846" ca="1" si="371">IF(OR(G840=$AQ$1,G840=$AR$1,G840=$AS$1),$AT$1,  IF(OR(G840=$AQ$2,G840=$AR$2,G840=$AS$2),$AT$2,IF(OR(G840=$AR$3,G840=$AS$3),$AT$3,"??")))</f>
        <v>#VALUE!</v>
      </c>
      <c r="AU840">
        <f t="shared" si="358"/>
        <v>5</v>
      </c>
      <c r="AV840" t="str">
        <f t="shared" ref="AV840:AV846" si="372">IF(J840=$C$3,$AV$2,IF(J840=$D$3,$AV$1,"??"))</f>
        <v>??</v>
      </c>
      <c r="AX840" t="str">
        <f t="shared" si="359"/>
        <v>staffanekstrom</v>
      </c>
      <c r="AY840" t="str">
        <f t="shared" si="360"/>
        <v>INSERTED</v>
      </c>
      <c r="AZ840" t="str">
        <f t="shared" si="361"/>
        <v/>
      </c>
      <c r="BD840" t="str">
        <f t="shared" si="362"/>
        <v>YES</v>
      </c>
      <c r="BF840" t="e">
        <f t="shared" ref="BF840:BF846" ca="1" si="373">M840</f>
        <v>#VALUE!</v>
      </c>
    </row>
    <row r="841" spans="1:58">
      <c r="A841">
        <v>835</v>
      </c>
      <c r="D841" s="1" t="e">
        <f ca="1">INDIRECT(ADDRESS($C841,D$5,,,Table!$A$1))</f>
        <v>#VALUE!</v>
      </c>
      <c r="E841" t="e">
        <f ca="1">INDIRECT(ADDRESS($C841,E$5,,,Table!$A$1))</f>
        <v>#VALUE!</v>
      </c>
      <c r="F841" t="e">
        <f ca="1">INDIRECT(ADDRESS($C841,F$5,,,Table!$A$1))</f>
        <v>#VALUE!</v>
      </c>
      <c r="G841" t="e">
        <f ca="1">INDIRECT(ADDRESS($C841,G$5,,,Table!$A$1))</f>
        <v>#VALUE!</v>
      </c>
      <c r="H841" t="e">
        <f ca="1">INDIRECT(ADDRESS($C841,H$5,,,Table!$A$1))</f>
        <v>#VALUE!</v>
      </c>
      <c r="J841" t="str">
        <f>IF(OR(I841=Dev!$CU$46, I841=Dev!$CU$47, I841=Dev!$CU$48, I841=Dev!$CU$49, I841=Dev!$CU$50, I841=Dev!$CU$51, I841=Dev!$CU$52, I841=Dev!$CU$53, I841=Dev!$CR$48, I841=Dev!$CR$49),$C$3,                                                                  IF(OR(I841=Dev!$CU$54, I841=Dev!$CU$55, I841=Dev!$CU$56, I841=Dev!$CU$57, I841=Dev!$CU$58, I841=Dev!$CU$59, I841=Dev!$CS$48), $D$3,""))</f>
        <v/>
      </c>
      <c r="K841" t="e">
        <f ca="1">CONCATENATE(E841,Names!$P$3,I841)</f>
        <v>#VALUE!</v>
      </c>
      <c r="M841" t="e">
        <f ca="1">INDIRECT(ADDRESS($C841,M$5,,,Table!$A$1))</f>
        <v>#VALUE!</v>
      </c>
      <c r="O841" t="str">
        <f t="shared" si="352"/>
        <v/>
      </c>
      <c r="Q841" t="str">
        <f t="shared" si="353"/>
        <v/>
      </c>
      <c r="S841" t="str">
        <f ca="1">IFERROR(VLOOKUP(M841,Racks!$H$4:$M$30,Racks!$I$2),"")</f>
        <v/>
      </c>
      <c r="T841" t="str">
        <f ca="1">IFERROR(VLOOKUP(M841,Racks!$H$4:$M$30,Racks!$K$2),"")</f>
        <v/>
      </c>
      <c r="U841" t="str">
        <f t="shared" si="354"/>
        <v/>
      </c>
      <c r="V841" t="str">
        <f>CONCATENATE(Names!$C$17,Names!$N$3,U841)</f>
        <v>PRLTCB-</v>
      </c>
      <c r="Y841" t="str">
        <f>IF(OR(W841=Dev!$GJ$82, W841=Dev!$GJ$83, W841=Dev!$GJ$84, W841=Dev!$GJ$85, W841=Dev!$GJ$86, W841=Dev!$GJ$87, W841=Dev!$GJ$88, W841=Dev!$GJ$89, W841=Dev!$GG$82, W841=Dev!$GG$83, W841=Dev!$GG$84, W841=Dev!$GG$85, W841=Dev!$GG$86),Names!$C$10,                   IF(OR(W841=Dev!$GJ$90, W841=Dev!$GJ$91, W841=Dev!$GJ$92, W841=Dev!$GJ$93, W841=Dev!$GJ$94, W841=Dev!$GJ$95, W841=Dev!$GJ$96, W841=Dev!$GJ$97, W841=Dev!$GH$82), Names!$C$11,""))</f>
        <v/>
      </c>
      <c r="Z841" t="str">
        <f ca="1">IFERROR(VLOOKUP(M841,Racks!$H$4:$M$30,6),"")</f>
        <v/>
      </c>
      <c r="AA841" t="str">
        <f>IF(R841="","",CONCATENATE(S841,Names!$H$3,T841,Names!$J$3,Names!$K$3,Names!$L$3,V841))</f>
        <v/>
      </c>
      <c r="AB841" t="str">
        <f>IF(R841="","",CONCATENATE(V841,Names!$P$3,W841))</f>
        <v/>
      </c>
      <c r="AD841" t="str">
        <f t="shared" si="355"/>
        <v>CREATE</v>
      </c>
      <c r="AF841" t="str">
        <f t="shared" si="363"/>
        <v>??</v>
      </c>
      <c r="AH841" t="e">
        <f t="shared" ca="1" si="364"/>
        <v>#VALUE!</v>
      </c>
      <c r="AI841" t="str">
        <f t="shared" si="356"/>
        <v>AT</v>
      </c>
      <c r="AK841" t="str">
        <f t="shared" si="365"/>
        <v>??</v>
      </c>
      <c r="AM841" t="e">
        <f t="shared" ca="1" si="366"/>
        <v>#VALUE!</v>
      </c>
      <c r="AN841" t="str">
        <f t="shared" si="367"/>
        <v/>
      </c>
      <c r="AO841" t="str">
        <f t="shared" si="357"/>
        <v>KG</v>
      </c>
      <c r="AP841" t="str">
        <f t="shared" ca="1" si="368"/>
        <v/>
      </c>
      <c r="AQ841" t="str">
        <f t="shared" si="369"/>
        <v>??</v>
      </c>
      <c r="AS841" t="str">
        <f t="shared" si="370"/>
        <v/>
      </c>
      <c r="AT841" t="e">
        <f t="shared" ca="1" si="371"/>
        <v>#VALUE!</v>
      </c>
      <c r="AU841">
        <f t="shared" si="358"/>
        <v>5</v>
      </c>
      <c r="AV841" t="str">
        <f t="shared" si="372"/>
        <v>??</v>
      </c>
      <c r="AX841" t="str">
        <f t="shared" si="359"/>
        <v>staffanekstrom</v>
      </c>
      <c r="AY841" t="str">
        <f t="shared" si="360"/>
        <v>INSERTED</v>
      </c>
      <c r="AZ841" t="str">
        <f t="shared" si="361"/>
        <v/>
      </c>
      <c r="BD841" t="str">
        <f t="shared" si="362"/>
        <v>YES</v>
      </c>
      <c r="BF841" t="e">
        <f t="shared" ca="1" si="373"/>
        <v>#VALUE!</v>
      </c>
    </row>
    <row r="842" spans="1:58">
      <c r="A842">
        <v>836</v>
      </c>
      <c r="D842" s="1" t="e">
        <f ca="1">INDIRECT(ADDRESS($C842,D$5,,,Table!$A$1))</f>
        <v>#VALUE!</v>
      </c>
      <c r="E842" t="e">
        <f ca="1">INDIRECT(ADDRESS($C842,E$5,,,Table!$A$1))</f>
        <v>#VALUE!</v>
      </c>
      <c r="F842" t="e">
        <f ca="1">INDIRECT(ADDRESS($C842,F$5,,,Table!$A$1))</f>
        <v>#VALUE!</v>
      </c>
      <c r="G842" t="e">
        <f ca="1">INDIRECT(ADDRESS($C842,G$5,,,Table!$A$1))</f>
        <v>#VALUE!</v>
      </c>
      <c r="H842" t="e">
        <f ca="1">INDIRECT(ADDRESS($C842,H$5,,,Table!$A$1))</f>
        <v>#VALUE!</v>
      </c>
      <c r="J842" t="str">
        <f>IF(OR(I842=Dev!$CU$46, I842=Dev!$CU$47, I842=Dev!$CU$48, I842=Dev!$CU$49, I842=Dev!$CU$50, I842=Dev!$CU$51, I842=Dev!$CU$52, I842=Dev!$CU$53, I842=Dev!$CR$48, I842=Dev!$CR$49),$C$3,                                                                  IF(OR(I842=Dev!$CU$54, I842=Dev!$CU$55, I842=Dev!$CU$56, I842=Dev!$CU$57, I842=Dev!$CU$58, I842=Dev!$CU$59, I842=Dev!$CS$48), $D$3,""))</f>
        <v/>
      </c>
      <c r="K842" t="e">
        <f ca="1">CONCATENATE(E842,Names!$P$3,I842)</f>
        <v>#VALUE!</v>
      </c>
      <c r="M842" t="e">
        <f ca="1">INDIRECT(ADDRESS($C842,M$5,,,Table!$A$1))</f>
        <v>#VALUE!</v>
      </c>
      <c r="O842" t="str">
        <f t="shared" si="352"/>
        <v/>
      </c>
      <c r="Q842" t="str">
        <f t="shared" si="353"/>
        <v/>
      </c>
      <c r="S842" t="str">
        <f ca="1">IFERROR(VLOOKUP(M842,Racks!$H$4:$M$30,Racks!$I$2),"")</f>
        <v/>
      </c>
      <c r="T842" t="str">
        <f ca="1">IFERROR(VLOOKUP(M842,Racks!$H$4:$M$30,Racks!$K$2),"")</f>
        <v/>
      </c>
      <c r="U842" t="str">
        <f t="shared" si="354"/>
        <v/>
      </c>
      <c r="V842" t="str">
        <f>CONCATENATE(Names!$C$17,Names!$N$3,U842)</f>
        <v>PRLTCB-</v>
      </c>
      <c r="Y842" t="str">
        <f>IF(OR(W842=Dev!$GJ$82, W842=Dev!$GJ$83, W842=Dev!$GJ$84, W842=Dev!$GJ$85, W842=Dev!$GJ$86, W842=Dev!$GJ$87, W842=Dev!$GJ$88, W842=Dev!$GJ$89, W842=Dev!$GG$82, W842=Dev!$GG$83, W842=Dev!$GG$84, W842=Dev!$GG$85, W842=Dev!$GG$86),Names!$C$10,                   IF(OR(W842=Dev!$GJ$90, W842=Dev!$GJ$91, W842=Dev!$GJ$92, W842=Dev!$GJ$93, W842=Dev!$GJ$94, W842=Dev!$GJ$95, W842=Dev!$GJ$96, W842=Dev!$GJ$97, W842=Dev!$GH$82), Names!$C$11,""))</f>
        <v/>
      </c>
      <c r="Z842" t="str">
        <f ca="1">IFERROR(VLOOKUP(M842,Racks!$H$4:$M$30,6),"")</f>
        <v/>
      </c>
      <c r="AA842" t="str">
        <f>IF(R842="","",CONCATENATE(S842,Names!$H$3,T842,Names!$J$3,Names!$K$3,Names!$L$3,V842))</f>
        <v/>
      </c>
      <c r="AB842" t="str">
        <f>IF(R842="","",CONCATENATE(V842,Names!$P$3,W842))</f>
        <v/>
      </c>
      <c r="AD842" t="str">
        <f t="shared" si="355"/>
        <v>CREATE</v>
      </c>
      <c r="AF842" t="str">
        <f t="shared" si="363"/>
        <v>??</v>
      </c>
      <c r="AH842" t="e">
        <f t="shared" ca="1" si="364"/>
        <v>#VALUE!</v>
      </c>
      <c r="AI842" t="str">
        <f t="shared" si="356"/>
        <v>AT</v>
      </c>
      <c r="AK842" t="str">
        <f t="shared" si="365"/>
        <v>??</v>
      </c>
      <c r="AM842" t="e">
        <f t="shared" ca="1" si="366"/>
        <v>#VALUE!</v>
      </c>
      <c r="AN842" t="str">
        <f t="shared" si="367"/>
        <v/>
      </c>
      <c r="AO842" t="str">
        <f t="shared" si="357"/>
        <v>KG</v>
      </c>
      <c r="AP842" t="str">
        <f t="shared" ca="1" si="368"/>
        <v/>
      </c>
      <c r="AQ842" t="str">
        <f t="shared" si="369"/>
        <v>??</v>
      </c>
      <c r="AS842" t="str">
        <f t="shared" si="370"/>
        <v/>
      </c>
      <c r="AT842" t="e">
        <f t="shared" ca="1" si="371"/>
        <v>#VALUE!</v>
      </c>
      <c r="AU842">
        <f t="shared" si="358"/>
        <v>5</v>
      </c>
      <c r="AV842" t="str">
        <f t="shared" si="372"/>
        <v>??</v>
      </c>
      <c r="AX842" t="str">
        <f t="shared" si="359"/>
        <v>staffanekstrom</v>
      </c>
      <c r="AY842" t="str">
        <f t="shared" si="360"/>
        <v>INSERTED</v>
      </c>
      <c r="AZ842" t="str">
        <f t="shared" si="361"/>
        <v/>
      </c>
      <c r="BD842" t="str">
        <f t="shared" si="362"/>
        <v>YES</v>
      </c>
      <c r="BF842" t="e">
        <f t="shared" ca="1" si="373"/>
        <v>#VALUE!</v>
      </c>
    </row>
    <row r="843" spans="1:58">
      <c r="A843">
        <v>837</v>
      </c>
      <c r="D843" s="1" t="e">
        <f ca="1">INDIRECT(ADDRESS($C843,D$5,,,Table!$A$1))</f>
        <v>#VALUE!</v>
      </c>
      <c r="E843" t="e">
        <f ca="1">INDIRECT(ADDRESS($C843,E$5,,,Table!$A$1))</f>
        <v>#VALUE!</v>
      </c>
      <c r="F843" t="e">
        <f ca="1">INDIRECT(ADDRESS($C843,F$5,,,Table!$A$1))</f>
        <v>#VALUE!</v>
      </c>
      <c r="G843" t="e">
        <f ca="1">INDIRECT(ADDRESS($C843,G$5,,,Table!$A$1))</f>
        <v>#VALUE!</v>
      </c>
      <c r="H843" t="e">
        <f ca="1">INDIRECT(ADDRESS($C843,H$5,,,Table!$A$1))</f>
        <v>#VALUE!</v>
      </c>
      <c r="J843" t="str">
        <f>IF(OR(I843=Dev!$CU$46, I843=Dev!$CU$47, I843=Dev!$CU$48, I843=Dev!$CU$49, I843=Dev!$CU$50, I843=Dev!$CU$51, I843=Dev!$CU$52, I843=Dev!$CU$53, I843=Dev!$CR$48, I843=Dev!$CR$49),$C$3,                                                                  IF(OR(I843=Dev!$CU$54, I843=Dev!$CU$55, I843=Dev!$CU$56, I843=Dev!$CU$57, I843=Dev!$CU$58, I843=Dev!$CU$59, I843=Dev!$CS$48), $D$3,""))</f>
        <v/>
      </c>
      <c r="K843" t="e">
        <f ca="1">CONCATENATE(E843,Names!$P$3,I843)</f>
        <v>#VALUE!</v>
      </c>
      <c r="M843" t="e">
        <f ca="1">INDIRECT(ADDRESS($C843,M$5,,,Table!$A$1))</f>
        <v>#VALUE!</v>
      </c>
      <c r="O843" t="str">
        <f t="shared" ref="O843:O846" si="374">IF(J843=Y843,"",-1)</f>
        <v/>
      </c>
      <c r="Q843" t="str">
        <f t="shared" si="353"/>
        <v/>
      </c>
      <c r="S843" t="str">
        <f ca="1">IFERROR(VLOOKUP(M843,Racks!$H$4:$M$30,Racks!$I$2),"")</f>
        <v/>
      </c>
      <c r="T843" t="str">
        <f ca="1">IFERROR(VLOOKUP(M843,Racks!$H$4:$M$30,Racks!$K$2),"")</f>
        <v/>
      </c>
      <c r="U843" t="str">
        <f t="shared" si="354"/>
        <v/>
      </c>
      <c r="V843" t="str">
        <f>CONCATENATE(Names!$C$17,Names!$N$3,U843)</f>
        <v>PRLTCB-</v>
      </c>
      <c r="Y843" t="str">
        <f>IF(OR(W843=Dev!$GJ$82, W843=Dev!$GJ$83, W843=Dev!$GJ$84, W843=Dev!$GJ$85, W843=Dev!$GJ$86, W843=Dev!$GJ$87, W843=Dev!$GJ$88, W843=Dev!$GJ$89, W843=Dev!$GG$82, W843=Dev!$GG$83, W843=Dev!$GG$84, W843=Dev!$GG$85, W843=Dev!$GG$86),Names!$C$10,                   IF(OR(W843=Dev!$GJ$90, W843=Dev!$GJ$91, W843=Dev!$GJ$92, W843=Dev!$GJ$93, W843=Dev!$GJ$94, W843=Dev!$GJ$95, W843=Dev!$GJ$96, W843=Dev!$GJ$97, W843=Dev!$GH$82), Names!$C$11,""))</f>
        <v/>
      </c>
      <c r="Z843" t="str">
        <f ca="1">IFERROR(VLOOKUP(M843,Racks!$H$4:$M$30,6),"")</f>
        <v/>
      </c>
      <c r="AA843" t="str">
        <f>IF(R843="","",CONCATENATE(S843,Names!$H$3,T843,Names!$J$3,Names!$K$3,Names!$L$3,V843))</f>
        <v/>
      </c>
      <c r="AB843" t="str">
        <f>IF(R843="","",CONCATENATE(V843,Names!$P$3,W843))</f>
        <v/>
      </c>
      <c r="AD843" t="str">
        <f t="shared" si="355"/>
        <v>CREATE</v>
      </c>
      <c r="AF843" t="str">
        <f t="shared" si="363"/>
        <v>??</v>
      </c>
      <c r="AH843" t="e">
        <f t="shared" ca="1" si="364"/>
        <v>#VALUE!</v>
      </c>
      <c r="AI843" t="str">
        <f t="shared" si="356"/>
        <v>AT</v>
      </c>
      <c r="AK843" t="str">
        <f t="shared" si="365"/>
        <v>??</v>
      </c>
      <c r="AM843" t="e">
        <f t="shared" ca="1" si="366"/>
        <v>#VALUE!</v>
      </c>
      <c r="AN843" t="str">
        <f t="shared" si="367"/>
        <v/>
      </c>
      <c r="AO843" t="str">
        <f t="shared" si="357"/>
        <v>KG</v>
      </c>
      <c r="AP843" t="str">
        <f t="shared" ca="1" si="368"/>
        <v/>
      </c>
      <c r="AQ843" t="str">
        <f t="shared" si="369"/>
        <v>??</v>
      </c>
      <c r="AS843" t="str">
        <f t="shared" si="370"/>
        <v/>
      </c>
      <c r="AT843" t="e">
        <f t="shared" ca="1" si="371"/>
        <v>#VALUE!</v>
      </c>
      <c r="AU843">
        <f t="shared" si="358"/>
        <v>5</v>
      </c>
      <c r="AV843" t="str">
        <f t="shared" si="372"/>
        <v>??</v>
      </c>
      <c r="AX843" t="str">
        <f t="shared" si="359"/>
        <v>staffanekstrom</v>
      </c>
      <c r="AY843" t="str">
        <f t="shared" si="360"/>
        <v>INSERTED</v>
      </c>
      <c r="AZ843" t="str">
        <f t="shared" si="361"/>
        <v/>
      </c>
      <c r="BD843" t="str">
        <f t="shared" si="362"/>
        <v>YES</v>
      </c>
      <c r="BF843" t="e">
        <f t="shared" ca="1" si="373"/>
        <v>#VALUE!</v>
      </c>
    </row>
    <row r="844" spans="1:58">
      <c r="A844">
        <v>838</v>
      </c>
      <c r="D844" s="1" t="e">
        <f ca="1">INDIRECT(ADDRESS($C844,D$5,,,Table!$A$1))</f>
        <v>#VALUE!</v>
      </c>
      <c r="E844" t="e">
        <f ca="1">INDIRECT(ADDRESS($C844,E$5,,,Table!$A$1))</f>
        <v>#VALUE!</v>
      </c>
      <c r="F844" t="e">
        <f ca="1">INDIRECT(ADDRESS($C844,F$5,,,Table!$A$1))</f>
        <v>#VALUE!</v>
      </c>
      <c r="G844" t="e">
        <f ca="1">INDIRECT(ADDRESS($C844,G$5,,,Table!$A$1))</f>
        <v>#VALUE!</v>
      </c>
      <c r="H844" t="e">
        <f ca="1">INDIRECT(ADDRESS($C844,H$5,,,Table!$A$1))</f>
        <v>#VALUE!</v>
      </c>
      <c r="J844" t="str">
        <f>IF(OR(I844=Dev!$CU$46, I844=Dev!$CU$47, I844=Dev!$CU$48, I844=Dev!$CU$49, I844=Dev!$CU$50, I844=Dev!$CU$51, I844=Dev!$CU$52, I844=Dev!$CU$53, I844=Dev!$CR$48, I844=Dev!$CR$49),$C$3,                                                                  IF(OR(I844=Dev!$CU$54, I844=Dev!$CU$55, I844=Dev!$CU$56, I844=Dev!$CU$57, I844=Dev!$CU$58, I844=Dev!$CU$59, I844=Dev!$CS$48), $D$3,""))</f>
        <v/>
      </c>
      <c r="K844" t="e">
        <f ca="1">CONCATENATE(E844,Names!$P$3,I844)</f>
        <v>#VALUE!</v>
      </c>
      <c r="M844" t="e">
        <f ca="1">INDIRECT(ADDRESS($C844,M$5,,,Table!$A$1))</f>
        <v>#VALUE!</v>
      </c>
      <c r="O844" t="str">
        <f t="shared" si="374"/>
        <v/>
      </c>
      <c r="Q844" t="str">
        <f t="shared" si="353"/>
        <v/>
      </c>
      <c r="S844" t="str">
        <f ca="1">IFERROR(VLOOKUP(M844,Racks!$H$4:$M$30,Racks!$I$2),"")</f>
        <v/>
      </c>
      <c r="T844" t="str">
        <f ca="1">IFERROR(VLOOKUP(M844,Racks!$H$4:$M$30,Racks!$K$2),"")</f>
        <v/>
      </c>
      <c r="U844" t="str">
        <f t="shared" si="354"/>
        <v/>
      </c>
      <c r="V844" t="str">
        <f>CONCATENATE(Names!$C$17,Names!$N$3,U844)</f>
        <v>PRLTCB-</v>
      </c>
      <c r="Y844" t="str">
        <f>IF(OR(W844=Dev!$GJ$82, W844=Dev!$GJ$83, W844=Dev!$GJ$84, W844=Dev!$GJ$85, W844=Dev!$GJ$86, W844=Dev!$GJ$87, W844=Dev!$GJ$88, W844=Dev!$GJ$89, W844=Dev!$GG$82, W844=Dev!$GG$83, W844=Dev!$GG$84, W844=Dev!$GG$85, W844=Dev!$GG$86),Names!$C$10,                   IF(OR(W844=Dev!$GJ$90, W844=Dev!$GJ$91, W844=Dev!$GJ$92, W844=Dev!$GJ$93, W844=Dev!$GJ$94, W844=Dev!$GJ$95, W844=Dev!$GJ$96, W844=Dev!$GJ$97, W844=Dev!$GH$82), Names!$C$11,""))</f>
        <v/>
      </c>
      <c r="Z844" t="str">
        <f ca="1">IFERROR(VLOOKUP(M844,Racks!$H$4:$M$30,6),"")</f>
        <v/>
      </c>
      <c r="AA844" t="str">
        <f>IF(R844="","",CONCATENATE(S844,Names!$H$3,T844,Names!$J$3,Names!$K$3,Names!$L$3,V844))</f>
        <v/>
      </c>
      <c r="AB844" t="str">
        <f>IF(R844="","",CONCATENATE(V844,Names!$P$3,W844))</f>
        <v/>
      </c>
      <c r="AD844" t="str">
        <f t="shared" si="355"/>
        <v>CREATE</v>
      </c>
      <c r="AF844" t="str">
        <f t="shared" si="363"/>
        <v>??</v>
      </c>
      <c r="AH844" t="e">
        <f t="shared" ca="1" si="364"/>
        <v>#VALUE!</v>
      </c>
      <c r="AI844" t="str">
        <f t="shared" si="356"/>
        <v>AT</v>
      </c>
      <c r="AK844" t="str">
        <f t="shared" si="365"/>
        <v>??</v>
      </c>
      <c r="AM844" t="e">
        <f t="shared" ca="1" si="366"/>
        <v>#VALUE!</v>
      </c>
      <c r="AN844" t="str">
        <f t="shared" si="367"/>
        <v/>
      </c>
      <c r="AO844" t="str">
        <f t="shared" si="357"/>
        <v>KG</v>
      </c>
      <c r="AP844" t="str">
        <f t="shared" ca="1" si="368"/>
        <v/>
      </c>
      <c r="AQ844" t="str">
        <f t="shared" si="369"/>
        <v>??</v>
      </c>
      <c r="AS844" t="str">
        <f t="shared" si="370"/>
        <v/>
      </c>
      <c r="AT844" t="e">
        <f t="shared" ca="1" si="371"/>
        <v>#VALUE!</v>
      </c>
      <c r="AU844">
        <f t="shared" si="358"/>
        <v>5</v>
      </c>
      <c r="AV844" t="str">
        <f t="shared" si="372"/>
        <v>??</v>
      </c>
      <c r="AX844" t="str">
        <f t="shared" si="359"/>
        <v>staffanekstrom</v>
      </c>
      <c r="AY844" t="str">
        <f t="shared" si="360"/>
        <v>INSERTED</v>
      </c>
      <c r="AZ844" t="str">
        <f t="shared" si="361"/>
        <v/>
      </c>
      <c r="BD844" t="str">
        <f t="shared" si="362"/>
        <v>YES</v>
      </c>
      <c r="BF844" t="e">
        <f t="shared" ca="1" si="373"/>
        <v>#VALUE!</v>
      </c>
    </row>
    <row r="845" spans="1:58">
      <c r="A845">
        <v>839</v>
      </c>
      <c r="D845" s="1" t="e">
        <f ca="1">INDIRECT(ADDRESS($C845,D$5,,,Table!$A$1))</f>
        <v>#VALUE!</v>
      </c>
      <c r="E845" t="e">
        <f ca="1">INDIRECT(ADDRESS($C845,E$5,,,Table!$A$1))</f>
        <v>#VALUE!</v>
      </c>
      <c r="F845" t="e">
        <f ca="1">INDIRECT(ADDRESS($C845,F$5,,,Table!$A$1))</f>
        <v>#VALUE!</v>
      </c>
      <c r="G845" t="e">
        <f ca="1">INDIRECT(ADDRESS($C845,G$5,,,Table!$A$1))</f>
        <v>#VALUE!</v>
      </c>
      <c r="H845" t="e">
        <f ca="1">INDIRECT(ADDRESS($C845,H$5,,,Table!$A$1))</f>
        <v>#VALUE!</v>
      </c>
      <c r="J845" t="str">
        <f>IF(OR(I845=Dev!$CU$46, I845=Dev!$CU$47, I845=Dev!$CU$48, I845=Dev!$CU$49, I845=Dev!$CU$50, I845=Dev!$CU$51, I845=Dev!$CU$52, I845=Dev!$CU$53, I845=Dev!$CR$48, I845=Dev!$CR$49),$C$3,                                                                  IF(OR(I845=Dev!$CU$54, I845=Dev!$CU$55, I845=Dev!$CU$56, I845=Dev!$CU$57, I845=Dev!$CU$58, I845=Dev!$CU$59, I845=Dev!$CS$48), $D$3,""))</f>
        <v/>
      </c>
      <c r="K845" t="e">
        <f ca="1">CONCATENATE(E845,Names!$P$3,I845)</f>
        <v>#VALUE!</v>
      </c>
      <c r="M845" t="e">
        <f ca="1">INDIRECT(ADDRESS($C845,M$5,,,Table!$A$1))</f>
        <v>#VALUE!</v>
      </c>
      <c r="O845" t="str">
        <f t="shared" si="374"/>
        <v/>
      </c>
      <c r="Q845" t="str">
        <f t="shared" si="353"/>
        <v/>
      </c>
      <c r="S845" t="str">
        <f ca="1">IFERROR(VLOOKUP(M845,Racks!$H$4:$M$30,Racks!$I$2),"")</f>
        <v/>
      </c>
      <c r="T845" t="str">
        <f ca="1">IFERROR(VLOOKUP(M845,Racks!$H$4:$M$30,Racks!$K$2),"")</f>
        <v/>
      </c>
      <c r="U845" t="str">
        <f t="shared" si="354"/>
        <v/>
      </c>
      <c r="V845" t="str">
        <f>CONCATENATE(Names!$C$17,Names!$N$3,U845)</f>
        <v>PRLTCB-</v>
      </c>
      <c r="Y845" t="str">
        <f>IF(OR(W845=Dev!$GJ$82, W845=Dev!$GJ$83, W845=Dev!$GJ$84, W845=Dev!$GJ$85, W845=Dev!$GJ$86, W845=Dev!$GJ$87, W845=Dev!$GJ$88, W845=Dev!$GJ$89, W845=Dev!$GG$82, W845=Dev!$GG$83, W845=Dev!$GG$84, W845=Dev!$GG$85, W845=Dev!$GG$86),Names!$C$10,                   IF(OR(W845=Dev!$GJ$90, W845=Dev!$GJ$91, W845=Dev!$GJ$92, W845=Dev!$GJ$93, W845=Dev!$GJ$94, W845=Dev!$GJ$95, W845=Dev!$GJ$96, W845=Dev!$GJ$97, W845=Dev!$GH$82), Names!$C$11,""))</f>
        <v/>
      </c>
      <c r="Z845" t="str">
        <f ca="1">IFERROR(VLOOKUP(M845,Racks!$H$4:$M$30,6),"")</f>
        <v/>
      </c>
      <c r="AA845" t="str">
        <f>IF(R845="","",CONCATENATE(S845,Names!$H$3,T845,Names!$J$3,Names!$K$3,Names!$L$3,V845))</f>
        <v/>
      </c>
      <c r="AB845" t="str">
        <f>IF(R845="","",CONCATENATE(V845,Names!$P$3,W845))</f>
        <v/>
      </c>
      <c r="AD845" t="str">
        <f t="shared" si="355"/>
        <v>CREATE</v>
      </c>
      <c r="AF845" t="str">
        <f t="shared" si="363"/>
        <v>??</v>
      </c>
      <c r="AH845" t="e">
        <f t="shared" ca="1" si="364"/>
        <v>#VALUE!</v>
      </c>
      <c r="AI845" t="str">
        <f t="shared" si="356"/>
        <v>AT</v>
      </c>
      <c r="AK845" t="str">
        <f t="shared" si="365"/>
        <v>??</v>
      </c>
      <c r="AM845" t="e">
        <f t="shared" ca="1" si="366"/>
        <v>#VALUE!</v>
      </c>
      <c r="AN845" t="str">
        <f t="shared" si="367"/>
        <v/>
      </c>
      <c r="AO845" t="str">
        <f t="shared" si="357"/>
        <v>KG</v>
      </c>
      <c r="AP845" t="str">
        <f t="shared" ca="1" si="368"/>
        <v/>
      </c>
      <c r="AQ845" t="str">
        <f t="shared" si="369"/>
        <v>??</v>
      </c>
      <c r="AS845" t="str">
        <f t="shared" si="370"/>
        <v/>
      </c>
      <c r="AT845" t="e">
        <f t="shared" ca="1" si="371"/>
        <v>#VALUE!</v>
      </c>
      <c r="AU845">
        <f t="shared" si="358"/>
        <v>5</v>
      </c>
      <c r="AV845" t="str">
        <f t="shared" si="372"/>
        <v>??</v>
      </c>
      <c r="AX845" t="str">
        <f t="shared" si="359"/>
        <v>staffanekstrom</v>
      </c>
      <c r="AY845" t="str">
        <f t="shared" si="360"/>
        <v>INSERTED</v>
      </c>
      <c r="AZ845" t="str">
        <f t="shared" si="361"/>
        <v/>
      </c>
      <c r="BD845" t="str">
        <f t="shared" si="362"/>
        <v>YES</v>
      </c>
      <c r="BF845" t="e">
        <f t="shared" ca="1" si="373"/>
        <v>#VALUE!</v>
      </c>
    </row>
    <row r="846" spans="1:58">
      <c r="A846">
        <v>840</v>
      </c>
      <c r="D846" s="1" t="e">
        <f ca="1">INDIRECT(ADDRESS($C846,D$5,,,Table!$A$1))</f>
        <v>#VALUE!</v>
      </c>
      <c r="E846" t="e">
        <f ca="1">INDIRECT(ADDRESS($C846,E$5,,,Table!$A$1))</f>
        <v>#VALUE!</v>
      </c>
      <c r="F846" t="e">
        <f ca="1">INDIRECT(ADDRESS($C846,F$5,,,Table!$A$1))</f>
        <v>#VALUE!</v>
      </c>
      <c r="G846" t="e">
        <f ca="1">INDIRECT(ADDRESS($C846,G$5,,,Table!$A$1))</f>
        <v>#VALUE!</v>
      </c>
      <c r="H846" t="e">
        <f ca="1">INDIRECT(ADDRESS($C846,H$5,,,Table!$A$1))</f>
        <v>#VALUE!</v>
      </c>
      <c r="J846" t="str">
        <f>IF(OR(I846=Dev!$CU$46, I846=Dev!$CU$47, I846=Dev!$CU$48, I846=Dev!$CU$49, I846=Dev!$CU$50, I846=Dev!$CU$51, I846=Dev!$CU$52, I846=Dev!$CU$53, I846=Dev!$CR$48, I846=Dev!$CR$49),$C$3,                                                                  IF(OR(I846=Dev!$CU$54, I846=Dev!$CU$55, I846=Dev!$CU$56, I846=Dev!$CU$57, I846=Dev!$CU$58, I846=Dev!$CU$59, I846=Dev!$CS$48), $D$3,""))</f>
        <v/>
      </c>
      <c r="K846" t="e">
        <f ca="1">CONCATENATE(E846,Names!$P$3,I846)</f>
        <v>#VALUE!</v>
      </c>
      <c r="M846" t="e">
        <f ca="1">INDIRECT(ADDRESS($C846,M$5,,,Table!$A$1))</f>
        <v>#VALUE!</v>
      </c>
      <c r="O846" t="str">
        <f t="shared" si="374"/>
        <v/>
      </c>
      <c r="Q846" t="str">
        <f t="shared" si="353"/>
        <v/>
      </c>
      <c r="S846" t="str">
        <f ca="1">IFERROR(VLOOKUP(M846,Racks!$H$4:$M$30,Racks!$I$2),"")</f>
        <v/>
      </c>
      <c r="T846" t="str">
        <f ca="1">IFERROR(VLOOKUP(M846,Racks!$H$4:$M$30,Racks!$K$2),"")</f>
        <v/>
      </c>
      <c r="U846" t="str">
        <f t="shared" si="354"/>
        <v/>
      </c>
      <c r="V846" t="str">
        <f>CONCATENATE(Names!$C$17,Names!$N$3,U846)</f>
        <v>PRLTCB-</v>
      </c>
      <c r="Y846" t="str">
        <f>IF(OR(W846=Dev!$GJ$82, W846=Dev!$GJ$83, W846=Dev!$GJ$84, W846=Dev!$GJ$85, W846=Dev!$GJ$86, W846=Dev!$GJ$87, W846=Dev!$GJ$88, W846=Dev!$GJ$89, W846=Dev!$GG$82, W846=Dev!$GG$83, W846=Dev!$GG$84, W846=Dev!$GG$85, W846=Dev!$GG$86),Names!$C$10,                   IF(OR(W846=Dev!$GJ$90, W846=Dev!$GJ$91, W846=Dev!$GJ$92, W846=Dev!$GJ$93, W846=Dev!$GJ$94, W846=Dev!$GJ$95, W846=Dev!$GJ$96, W846=Dev!$GJ$97, W846=Dev!$GH$82), Names!$C$11,""))</f>
        <v/>
      </c>
      <c r="Z846" t="str">
        <f ca="1">IFERROR(VLOOKUP(M846,Racks!$H$4:$M$30,6),"")</f>
        <v/>
      </c>
      <c r="AA846" t="str">
        <f>IF(R846="","",CONCATENATE(S846,Names!$H$3,T846,Names!$J$3,Names!$K$3,Names!$L$3,V846))</f>
        <v/>
      </c>
      <c r="AB846" t="str">
        <f>IF(R846="","",CONCATENATE(V846,Names!$P$3,W846))</f>
        <v/>
      </c>
      <c r="AD846" t="str">
        <f t="shared" si="355"/>
        <v>CREATE</v>
      </c>
      <c r="AF846" t="str">
        <f t="shared" si="363"/>
        <v>??</v>
      </c>
      <c r="AH846" t="e">
        <f t="shared" ca="1" si="364"/>
        <v>#VALUE!</v>
      </c>
      <c r="AI846" t="str">
        <f t="shared" si="356"/>
        <v>AT</v>
      </c>
      <c r="AK846" t="str">
        <f t="shared" si="365"/>
        <v>??</v>
      </c>
      <c r="AM846" t="e">
        <f t="shared" ca="1" si="366"/>
        <v>#VALUE!</v>
      </c>
      <c r="AN846" t="str">
        <f t="shared" si="367"/>
        <v/>
      </c>
      <c r="AO846" t="str">
        <f t="shared" si="357"/>
        <v>KG</v>
      </c>
      <c r="AP846" t="str">
        <f t="shared" ca="1" si="368"/>
        <v/>
      </c>
      <c r="AQ846" t="str">
        <f t="shared" si="369"/>
        <v>??</v>
      </c>
      <c r="AS846" t="str">
        <f t="shared" si="370"/>
        <v/>
      </c>
      <c r="AT846" t="e">
        <f t="shared" ca="1" si="371"/>
        <v>#VALUE!</v>
      </c>
      <c r="AU846">
        <f t="shared" si="358"/>
        <v>5</v>
      </c>
      <c r="AV846" t="str">
        <f t="shared" si="372"/>
        <v>??</v>
      </c>
      <c r="AX846" t="str">
        <f t="shared" si="359"/>
        <v>staffanekstrom</v>
      </c>
      <c r="AY846" t="str">
        <f t="shared" si="360"/>
        <v>INSERTED</v>
      </c>
      <c r="AZ846" t="str">
        <f t="shared" si="361"/>
        <v/>
      </c>
      <c r="BD846" t="str">
        <f t="shared" si="362"/>
        <v>YES</v>
      </c>
      <c r="BF846" t="e">
        <f t="shared" ca="1" si="373"/>
        <v>#VALUE!</v>
      </c>
    </row>
    <row r="847" spans="1:58" s="732" customFormat="1">
      <c r="D847" s="733"/>
      <c r="AC847" s="157"/>
      <c r="BE847" s="157"/>
    </row>
  </sheetData>
  <mergeCells count="21">
    <mergeCell ref="J1:Y4"/>
    <mergeCell ref="BB5:BB6"/>
    <mergeCell ref="BC5:BC6"/>
    <mergeCell ref="BD5:BD6"/>
    <mergeCell ref="AZ1:AZ4"/>
    <mergeCell ref="AY5:AY6"/>
    <mergeCell ref="AZ5:AZ6"/>
    <mergeCell ref="BA5:BA6"/>
    <mergeCell ref="AN5:AS5"/>
    <mergeCell ref="AD5:AD6"/>
    <mergeCell ref="AE5:AE6"/>
    <mergeCell ref="AF5:AF6"/>
    <mergeCell ref="AG5:AG6"/>
    <mergeCell ref="AH5:AM5"/>
    <mergeCell ref="AT5:AT6"/>
    <mergeCell ref="AU5:AU6"/>
    <mergeCell ref="B358:B360"/>
    <mergeCell ref="B408:B419"/>
    <mergeCell ref="AV5:AV6"/>
    <mergeCell ref="AW5:AW6"/>
    <mergeCell ref="AX5:AX6"/>
  </mergeCells>
  <conditionalFormatting sqref="O5:O1048576">
    <cfRule type="cellIs" dxfId="21" priority="38" operator="lessThanOrEqual">
      <formula>-1</formula>
    </cfRule>
  </conditionalFormatting>
  <conditionalFormatting sqref="G1:G6 G115:G1048576 AA1:AB1048576 J5:J1048576 Y5:Y1048576">
    <cfRule type="cellIs" dxfId="20" priority="43" operator="equal">
      <formula>$D$3</formula>
    </cfRule>
    <cfRule type="cellIs" dxfId="19" priority="44" operator="equal">
      <formula>$C$3</formula>
    </cfRule>
  </conditionalFormatting>
  <conditionalFormatting sqref="D1:D1048576">
    <cfRule type="cellIs" dxfId="18" priority="37" operator="equal">
      <formula>$D$4</formula>
    </cfRule>
  </conditionalFormatting>
  <conditionalFormatting sqref="F6">
    <cfRule type="cellIs" dxfId="17" priority="34" operator="equal">
      <formula>$D$3</formula>
    </cfRule>
    <cfRule type="cellIs" dxfId="16" priority="35" operator="equal">
      <formula>$C$3</formula>
    </cfRule>
  </conditionalFormatting>
  <conditionalFormatting sqref="X7:X397 X406:X846">
    <cfRule type="cellIs" dxfId="15" priority="5" operator="equal">
      <formula>0</formula>
    </cfRule>
    <cfRule type="cellIs" dxfId="14" priority="6" operator="greaterThan">
      <formula>16</formula>
    </cfRule>
  </conditionalFormatting>
  <conditionalFormatting sqref="X398:X401">
    <cfRule type="cellIs" dxfId="13" priority="3" operator="equal">
      <formula>0</formula>
    </cfRule>
    <cfRule type="cellIs" dxfId="12" priority="4" operator="greaterThan">
      <formula>16</formula>
    </cfRule>
  </conditionalFormatting>
  <conditionalFormatting sqref="X402:X405">
    <cfRule type="cellIs" dxfId="11" priority="1" operator="equal">
      <formula>0</formula>
    </cfRule>
    <cfRule type="cellIs" dxfId="10" priority="2" operator="greaterThan">
      <formula>16</formula>
    </cfRule>
  </conditionalFormatting>
  <dataValidations xWindow="507" yWindow="355" count="29">
    <dataValidation allowBlank="1" showInputMessage="1" showErrorMessage="1" prompt="The cable status can either be INSERTED, ROUTED, APPROVED or DELETED (this field is mandatory except when the operation is DELETE)" sqref="AY5" xr:uid="{00000000-0002-0000-0300-000000000000}"/>
    <dataValidation allowBlank="1" showInputMessage="1" showErrorMessage="1" prompt="The cable device A connector (this field is optional; if specified, the connector must already exist in the Cable Database before the import)" sqref="AK6" xr:uid="{00000000-0002-0000-0300-000001000000}"/>
    <dataValidation allowBlank="1" showInputMessage="1" showErrorMessage="1" prompt="The cable device B information in terms of name, building, rack, connector, wiring and user label" sqref="AN5" xr:uid="{00000000-0002-0000-0300-000002000000}"/>
    <dataValidation allowBlank="1" showInputMessage="1" showErrorMessage="1" prompt="The cable device A information in terms of name, building, rack, connector, wiring and user label" sqref="AH5" xr:uid="{00000000-0002-0000-0300-000003000000}"/>
    <dataValidation allowBlank="1" showInputMessage="1" showErrorMessage="1" prompt="The cable device B user label (this field is optional)" sqref="AS6" xr:uid="{00000000-0002-0000-0300-000004000000}"/>
    <dataValidation allowBlank="1" showInputMessage="1" showErrorMessage="1" prompt="The cable device B wiring (this field is optional)" sqref="AR6" xr:uid="{00000000-0002-0000-0300-000005000000}"/>
    <dataValidation allowBlank="1" showInputMessage="1" showErrorMessage="1" prompt="The cable device B rack (this field is optional)" sqref="AP6" xr:uid="{00000000-0002-0000-0300-000006000000}"/>
    <dataValidation allowBlank="1" showInputMessage="1" showErrorMessage="1" prompt="The cable device B building (this field is optional)" sqref="AO6" xr:uid="{00000000-0002-0000-0300-000007000000}"/>
    <dataValidation allowBlank="1" showInputMessage="1" showErrorMessage="1" prompt="The cable device B name (this field is mandatory except when the operation is DELETE; the device name must already exist in the Naming Service before the import)" sqref="AN6" xr:uid="{00000000-0002-0000-0300-000008000000}"/>
    <dataValidation allowBlank="1" showInputMessage="1" showErrorMessage="1" prompt="The cable device A user label (this field is optional)" sqref="AM6" xr:uid="{00000000-0002-0000-0300-000009000000}"/>
    <dataValidation allowBlank="1" showInputMessage="1" showErrorMessage="1" prompt="The cable device A wiring (this field is optional)" sqref="AL6" xr:uid="{00000000-0002-0000-0300-00000A000000}"/>
    <dataValidation allowBlank="1" showInputMessage="1" showErrorMessage="1" prompt="The cable device A rack (this field is optional)" sqref="AJ6" xr:uid="{00000000-0002-0000-0300-00000B000000}"/>
    <dataValidation allowBlank="1" showInputMessage="1" showErrorMessage="1" prompt="The cable device A building (this field is optional)" sqref="AI6" xr:uid="{00000000-0002-0000-0300-00000C000000}"/>
    <dataValidation allowBlank="1" showInputMessage="1" showErrorMessage="1" prompt="The cable device A name (this field is mandatory except when the operation is DELETE; the device name must already exist in the Naming Service before the import)" sqref="AH6" xr:uid="{00000000-0002-0000-0300-00000D000000}"/>
    <dataValidation allowBlank="1" showInputMessage="1" showErrorMessage="1" prompt="The cable length in meters (this field is optional)" sqref="BC5" xr:uid="{00000000-0002-0000-0300-00000E000000}"/>
    <dataValidation allowBlank="1" showInputMessage="1" showErrorMessage="1" prompt="The cable base length in meters (this field is optional)" sqref="BB5" xr:uid="{00000000-0002-0000-0300-00000F000000}"/>
    <dataValidation allowBlank="1" showInputMessage="1" showErrorMessage="1" prompt="The cable termination date (this field is optional)" sqref="BA5" xr:uid="{00000000-0002-0000-0300-000010000000}"/>
    <dataValidation allowBlank="1" showInputMessage="1" showErrorMessage="1" prompt="The cable installation date (this field is optional)" sqref="AZ5" xr:uid="{00000000-0002-0000-0300-000011000000}"/>
    <dataValidation allowBlank="1" showInputMessage="1" showErrorMessage="1" prompt="The cable container (bundle) (this field is optional; if specified, the container (bundle) must already exist in the Cable Database before the import)" sqref="AG5" xr:uid="{00000000-0002-0000-0300-000012000000}"/>
    <dataValidation allowBlank="1" showInputMessage="1" showErrorMessage="1" prompt="The cable autocalculated length can either be YES or NO (this field is mandatory except when the operation is DELETE; if YES, the cable length is automatically calculated based on the routings and base length information)" sqref="BD5" xr:uid="{00000000-0002-0000-0300-000013000000}"/>
    <dataValidation allowBlank="1" showInputMessage="1" showErrorMessage="1" prompt="The cable owners separated with a comma (this field is mandatory except when the operation is DELETE; if specified, the owners' usernames must already exist in the ESS LDAP server before the import)" sqref="AX5" xr:uid="{00000000-0002-0000-0300-000014000000}"/>
    <dataValidation allowBlank="1" showInputMessage="1" showErrorMessage="1" prompt="The cable routings separated with a comma (this field is optional; if specified, the routings must already exist in the Cable Database before the import)" sqref="AW5" xr:uid="{00000000-0002-0000-0300-000015000000}"/>
    <dataValidation allowBlank="1" showInputMessage="1" showErrorMessage="1" prompt="The cable class (this field is mandatory except when the operation is DELETE; please consult sheet &quot;Support&quot; to get the list of available classes)" sqref="AV5" xr:uid="{00000000-0002-0000-0300-000016000000}"/>
    <dataValidation allowBlank="1" showInputMessage="1" showErrorMessage="1" prompt="The cable subsystem (this field is mandatory except when the operation is DELETE; please consult sheet &quot;Support&quot; to get the list of available subsystems)" sqref="AU5" xr:uid="{00000000-0002-0000-0300-000017000000}"/>
    <dataValidation allowBlank="1" showInputMessage="1" showErrorMessage="1" prompt="The cable system (this field is mandatory except when the operation is DELETE; please consult sheet &quot;Support&quot; to get the list of available systems)" sqref="AT5" xr:uid="{00000000-0002-0000-0300-000018000000}"/>
    <dataValidation allowBlank="1" showInputMessage="1" showErrorMessage="1" prompt="The type of the cable (this field is mandatory except when the operation is DELETE; if specified, the cable type must already exist in the Cable Database before the import)" sqref="AF5" xr:uid="{00000000-0002-0000-0300-000019000000}"/>
    <dataValidation allowBlank="1" showInputMessage="1" showErrorMessage="1" prompt="The cable name (this field is mandatory except when the operation is CREATE)" sqref="AE5" xr:uid="{00000000-0002-0000-0300-00001A000000}"/>
    <dataValidation allowBlank="1" showInputMessage="1" showErrorMessage="1" prompt="The operation to perform when importing the EXCEL file (if the field is blank the entire row will be ignored by the Cable Database)" sqref="AD5" xr:uid="{00000000-0002-0000-0300-00001B000000}"/>
    <dataValidation allowBlank="1" showInputMessage="1" showErrorMessage="1" prompt="The cable device B connector (this field is optional; if specified, the connector must already exist in the Cable Database before the import)" sqref="AQ6" xr:uid="{00000000-0002-0000-0300-00001C000000}"/>
  </dataValidations>
  <hyperlinks>
    <hyperlink ref="C1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807"/>
  <sheetViews>
    <sheetView workbookViewId="0"/>
  </sheetViews>
  <sheetFormatPr defaultRowHeight="12.75"/>
  <cols>
    <col min="1" max="1" width="3.85546875" bestFit="1" customWidth="1"/>
    <col min="2" max="2" width="9.42578125" bestFit="1" customWidth="1"/>
    <col min="3" max="3" width="7.5703125" customWidth="1"/>
    <col min="4" max="4" width="12.5703125" bestFit="1" customWidth="1"/>
    <col min="5" max="5" width="12.5703125" customWidth="1"/>
    <col min="6" max="6" width="8.5703125" customWidth="1"/>
    <col min="7" max="7" width="29.7109375" bestFit="1" customWidth="1"/>
    <col min="8" max="8" width="10.5703125" bestFit="1" customWidth="1"/>
    <col min="9" max="9" width="15.28515625" bestFit="1" customWidth="1"/>
    <col min="10" max="10" width="5.28515625" customWidth="1"/>
    <col min="11" max="11" width="6.42578125" bestFit="1" customWidth="1"/>
    <col min="12" max="12" width="10.5703125" bestFit="1" customWidth="1"/>
    <col min="13" max="13" width="5.28515625" customWidth="1"/>
    <col min="14" max="14" width="6.28515625" bestFit="1" customWidth="1"/>
    <col min="15" max="15" width="3.28515625" customWidth="1"/>
    <col min="16" max="16" width="4.85546875" bestFit="1" customWidth="1"/>
    <col min="17" max="17" width="7.5703125" bestFit="1" customWidth="1"/>
    <col min="18" max="18" width="8.140625" bestFit="1" customWidth="1"/>
    <col min="19" max="19" width="11.7109375" bestFit="1" customWidth="1"/>
    <col min="20" max="20" width="11.140625" bestFit="1" customWidth="1"/>
    <col min="21" max="21" width="7.140625" customWidth="1"/>
    <col min="22" max="22" width="7.140625" bestFit="1" customWidth="1"/>
    <col min="23" max="23" width="24.140625" bestFit="1" customWidth="1"/>
    <col min="24" max="24" width="27.5703125" bestFit="1" customWidth="1"/>
    <col min="25" max="25" width="15.28515625" bestFit="1" customWidth="1"/>
    <col min="27" max="27" width="11.42578125" bestFit="1" customWidth="1"/>
    <col min="28" max="28" width="12.42578125" bestFit="1" customWidth="1"/>
    <col min="29" max="29" width="17.42578125" bestFit="1" customWidth="1"/>
    <col min="30" max="30" width="19.85546875" bestFit="1" customWidth="1"/>
    <col min="31" max="31" width="29.7109375" bestFit="1" customWidth="1"/>
    <col min="32" max="32" width="17.42578125" bestFit="1" customWidth="1"/>
    <col min="33" max="33" width="5.85546875" bestFit="1" customWidth="1"/>
    <col min="34" max="34" width="20.7109375" customWidth="1"/>
    <col min="35" max="35" width="8.140625" bestFit="1" customWidth="1"/>
    <col min="36" max="36" width="32.7109375" bestFit="1" customWidth="1"/>
    <col min="37" max="37" width="29" bestFit="1" customWidth="1"/>
    <col min="38" max="38" width="25.140625" bestFit="1" customWidth="1"/>
    <col min="39" max="39" width="24.85546875" bestFit="1" customWidth="1"/>
    <col min="40" max="40" width="17.85546875" bestFit="1" customWidth="1"/>
    <col min="41" max="41" width="8.140625" bestFit="1" customWidth="1"/>
    <col min="42" max="42" width="22.140625" bestFit="1" customWidth="1"/>
    <col min="43" max="43" width="24.85546875" bestFit="1" customWidth="1"/>
    <col min="44" max="44" width="11.5703125" bestFit="1" customWidth="1"/>
    <col min="45" max="45" width="68.7109375" bestFit="1" customWidth="1"/>
    <col min="46" max="46" width="10.42578125" bestFit="1" customWidth="1"/>
    <col min="47" max="47" width="13.28515625" bestFit="1" customWidth="1"/>
    <col min="48" max="48" width="11.5703125" bestFit="1" customWidth="1"/>
    <col min="49" max="49" width="60.85546875" bestFit="1" customWidth="1"/>
    <col min="50" max="50" width="13.42578125" customWidth="1"/>
    <col min="51" max="51" width="10.28515625" customWidth="1"/>
    <col min="52" max="52" width="8" customWidth="1"/>
    <col min="53" max="53" width="18" customWidth="1"/>
  </cols>
  <sheetData>
    <row r="1" spans="1:54" ht="12.75" customHeight="1">
      <c r="C1" s="729" t="s">
        <v>737</v>
      </c>
      <c r="I1" s="1849" t="s">
        <v>835</v>
      </c>
      <c r="J1" s="1849"/>
      <c r="K1" s="1849"/>
      <c r="L1" s="1849"/>
      <c r="M1" s="1849"/>
      <c r="N1" s="1849"/>
      <c r="O1" s="1849"/>
      <c r="P1" s="1849"/>
      <c r="Q1" s="1849"/>
      <c r="R1" s="1849"/>
      <c r="S1" s="1849"/>
      <c r="T1" s="1849"/>
      <c r="U1" s="1849"/>
      <c r="V1" s="1849"/>
      <c r="W1" s="1849"/>
      <c r="X1" s="1849"/>
      <c r="AA1" t="s">
        <v>712</v>
      </c>
      <c r="AB1" s="751" t="s">
        <v>841</v>
      </c>
      <c r="AC1" t="s">
        <v>1087</v>
      </c>
      <c r="AD1" t="s">
        <v>816</v>
      </c>
      <c r="AF1" t="str">
        <f>"+ESS.G01 (Tunnel)"</f>
        <v>+ESS.G01 (Tunnel)</v>
      </c>
      <c r="AH1" s="1017" t="s">
        <v>1094</v>
      </c>
      <c r="AJ1" t="s">
        <v>808</v>
      </c>
      <c r="AL1" t="str">
        <f>"+ESS.G02 (Gallery Building)"</f>
        <v>+ESS.G02 (Gallery Building)</v>
      </c>
      <c r="AN1" s="42" t="s">
        <v>248</v>
      </c>
      <c r="AO1" s="42" t="s">
        <v>182</v>
      </c>
      <c r="AP1" s="42" t="s">
        <v>184</v>
      </c>
      <c r="AQ1" s="750" t="s">
        <v>740</v>
      </c>
      <c r="AR1" s="726" t="s">
        <v>721</v>
      </c>
      <c r="AS1" s="726" t="s">
        <v>738</v>
      </c>
      <c r="AU1" t="s">
        <v>1098</v>
      </c>
      <c r="AV1" t="s">
        <v>717</v>
      </c>
      <c r="AW1" s="1771" t="str">
        <f>""</f>
        <v/>
      </c>
      <c r="BA1" t="s">
        <v>722</v>
      </c>
    </row>
    <row r="2" spans="1:54" ht="15">
      <c r="G2" s="734" t="s">
        <v>748</v>
      </c>
      <c r="I2" s="1849"/>
      <c r="J2" s="1849"/>
      <c r="K2" s="1849"/>
      <c r="L2" s="1849"/>
      <c r="M2" s="1849"/>
      <c r="N2" s="1849"/>
      <c r="O2" s="1849"/>
      <c r="P2" s="1849"/>
      <c r="Q2" s="1849"/>
      <c r="R2" s="1849"/>
      <c r="S2" s="1849"/>
      <c r="T2" s="1849"/>
      <c r="U2" s="1849"/>
      <c r="V2" s="1849"/>
      <c r="W2" s="1849"/>
      <c r="X2" s="1849"/>
      <c r="AA2" t="s">
        <v>713</v>
      </c>
      <c r="AC2" s="107" t="s">
        <v>1086</v>
      </c>
      <c r="AH2" s="42" t="s">
        <v>1085</v>
      </c>
      <c r="AJ2" t="s">
        <v>809</v>
      </c>
      <c r="AN2" s="42" t="s">
        <v>260</v>
      </c>
      <c r="AO2" s="42" t="s">
        <v>195</v>
      </c>
      <c r="AP2" s="42" t="s">
        <v>198</v>
      </c>
      <c r="AQ2" s="750" t="s">
        <v>741</v>
      </c>
      <c r="AS2" t="s">
        <v>842</v>
      </c>
      <c r="AV2" t="s">
        <v>718</v>
      </c>
      <c r="AW2" s="1771"/>
      <c r="BA2" t="s">
        <v>723</v>
      </c>
    </row>
    <row r="3" spans="1:54" ht="15">
      <c r="C3" t="str">
        <f>Names!$C$10</f>
        <v>PRLEH</v>
      </c>
      <c r="G3" s="735" t="s">
        <v>749</v>
      </c>
      <c r="I3" s="1849"/>
      <c r="J3" s="1849"/>
      <c r="K3" s="1849"/>
      <c r="L3" s="1849"/>
      <c r="M3" s="1849"/>
      <c r="N3" s="1849"/>
      <c r="O3" s="1849"/>
      <c r="P3" s="1849"/>
      <c r="Q3" s="1849"/>
      <c r="R3" s="1849"/>
      <c r="S3" s="1849"/>
      <c r="T3" s="1849"/>
      <c r="U3" s="1849"/>
      <c r="V3" s="1849"/>
      <c r="W3" s="1849"/>
      <c r="X3" s="1849"/>
      <c r="AA3" t="s">
        <v>714</v>
      </c>
      <c r="AN3" t="str">
        <f>""</f>
        <v/>
      </c>
      <c r="AO3" s="42" t="s">
        <v>209</v>
      </c>
      <c r="AP3" s="42" t="s">
        <v>210</v>
      </c>
      <c r="AQ3" s="750" t="s">
        <v>742</v>
      </c>
      <c r="AS3" s="726" t="s">
        <v>739</v>
      </c>
      <c r="AV3" t="s">
        <v>719</v>
      </c>
      <c r="AW3" s="1771"/>
    </row>
    <row r="4" spans="1:54" ht="15.75" thickBot="1">
      <c r="D4" s="753" t="s">
        <v>792</v>
      </c>
      <c r="E4" s="1"/>
      <c r="P4" t="s">
        <v>195</v>
      </c>
      <c r="Q4" t="s">
        <v>1099</v>
      </c>
      <c r="AN4" t="str">
        <f>""</f>
        <v/>
      </c>
      <c r="AS4" s="757" t="s">
        <v>807</v>
      </c>
      <c r="AV4" t="s">
        <v>720</v>
      </c>
      <c r="AW4" s="1836"/>
    </row>
    <row r="5" spans="1:54" ht="15.75" thickBot="1">
      <c r="C5" s="6" t="s">
        <v>762</v>
      </c>
      <c r="D5">
        <f>COLUMN(Table!$BY$4)</f>
        <v>77</v>
      </c>
      <c r="E5">
        <f>COLUMN(Table!$H$4)</f>
        <v>8</v>
      </c>
      <c r="F5">
        <f>COLUMN(Table!$W$4)</f>
        <v>23</v>
      </c>
      <c r="G5">
        <f>COLUMN(Table!$CC$4)</f>
        <v>81</v>
      </c>
      <c r="K5">
        <f>COLUMN(Table!$P$4)</f>
        <v>16</v>
      </c>
      <c r="O5">
        <v>1</v>
      </c>
      <c r="P5">
        <v>2</v>
      </c>
      <c r="Q5">
        <v>3</v>
      </c>
      <c r="R5">
        <v>4</v>
      </c>
      <c r="U5" t="s">
        <v>763</v>
      </c>
      <c r="AA5" s="1827" t="s">
        <v>690</v>
      </c>
      <c r="AB5" s="1829" t="s">
        <v>691</v>
      </c>
      <c r="AC5" s="1842" t="s">
        <v>692</v>
      </c>
      <c r="AD5" s="1844" t="s">
        <v>693</v>
      </c>
      <c r="AE5" s="1846" t="s">
        <v>694</v>
      </c>
      <c r="AF5" s="1847"/>
      <c r="AG5" s="1847"/>
      <c r="AH5" s="1847"/>
      <c r="AI5" s="1847"/>
      <c r="AJ5" s="1848"/>
      <c r="AK5" s="1839" t="s">
        <v>695</v>
      </c>
      <c r="AL5" s="1840"/>
      <c r="AM5" s="1840"/>
      <c r="AN5" s="1840"/>
      <c r="AO5" s="1840"/>
      <c r="AP5" s="1841"/>
      <c r="AQ5" s="1827" t="s">
        <v>696</v>
      </c>
      <c r="AR5" s="1827" t="s">
        <v>697</v>
      </c>
      <c r="AS5" s="1827" t="s">
        <v>698</v>
      </c>
      <c r="AT5" s="1829" t="s">
        <v>699</v>
      </c>
      <c r="AU5" s="1827" t="s">
        <v>700</v>
      </c>
      <c r="AV5" s="1827" t="s">
        <v>701</v>
      </c>
      <c r="AW5" s="1837" t="s">
        <v>702</v>
      </c>
      <c r="AX5" s="1832" t="s">
        <v>703</v>
      </c>
      <c r="AY5" s="1832" t="s">
        <v>704</v>
      </c>
      <c r="AZ5" s="1832" t="s">
        <v>705</v>
      </c>
      <c r="BA5" s="1834" t="s">
        <v>706</v>
      </c>
    </row>
    <row r="6" spans="1:54" ht="39" thickBot="1">
      <c r="A6" s="706" t="s">
        <v>475</v>
      </c>
      <c r="B6" s="706" t="s">
        <v>661</v>
      </c>
      <c r="C6" s="706" t="s">
        <v>746</v>
      </c>
      <c r="D6" s="736" t="s">
        <v>830</v>
      </c>
      <c r="E6" s="707" t="s">
        <v>800</v>
      </c>
      <c r="F6" s="707" t="s">
        <v>832</v>
      </c>
      <c r="G6" s="736" t="s">
        <v>831</v>
      </c>
      <c r="H6" s="706" t="s">
        <v>686</v>
      </c>
      <c r="I6" s="736" t="s">
        <v>687</v>
      </c>
      <c r="J6" s="173"/>
      <c r="K6" s="736" t="s">
        <v>5</v>
      </c>
      <c r="L6" s="702" t="s">
        <v>688</v>
      </c>
      <c r="M6" s="173"/>
      <c r="N6" s="736" t="s">
        <v>48</v>
      </c>
      <c r="O6" s="702" t="s">
        <v>64</v>
      </c>
      <c r="P6" s="736" t="s">
        <v>179</v>
      </c>
      <c r="Q6" s="736" t="s">
        <v>180</v>
      </c>
      <c r="R6" s="736" t="s">
        <v>833</v>
      </c>
      <c r="S6" s="736" t="s">
        <v>824</v>
      </c>
      <c r="T6" s="706" t="s">
        <v>686</v>
      </c>
      <c r="U6" s="4" t="s">
        <v>761</v>
      </c>
      <c r="V6" s="736" t="s">
        <v>689</v>
      </c>
      <c r="W6" s="706" t="s">
        <v>654</v>
      </c>
      <c r="X6" s="736" t="s">
        <v>549</v>
      </c>
      <c r="Y6" s="736" t="s">
        <v>687</v>
      </c>
      <c r="AA6" s="1828"/>
      <c r="AB6" s="1830"/>
      <c r="AC6" s="1843"/>
      <c r="AD6" s="1845"/>
      <c r="AE6" s="728" t="s">
        <v>707</v>
      </c>
      <c r="AF6" s="725" t="s">
        <v>708</v>
      </c>
      <c r="AG6" s="727" t="s">
        <v>654</v>
      </c>
      <c r="AH6" s="725" t="s">
        <v>709</v>
      </c>
      <c r="AI6" s="725" t="s">
        <v>710</v>
      </c>
      <c r="AJ6" s="725" t="s">
        <v>711</v>
      </c>
      <c r="AK6" s="728" t="s">
        <v>707</v>
      </c>
      <c r="AL6" s="725" t="s">
        <v>708</v>
      </c>
      <c r="AM6" s="725" t="s">
        <v>654</v>
      </c>
      <c r="AN6" s="725" t="s">
        <v>709</v>
      </c>
      <c r="AO6" s="727" t="s">
        <v>710</v>
      </c>
      <c r="AP6" s="725" t="s">
        <v>711</v>
      </c>
      <c r="AQ6" s="1828"/>
      <c r="AR6" s="1828"/>
      <c r="AS6" s="1828"/>
      <c r="AT6" s="1830"/>
      <c r="AU6" s="1828"/>
      <c r="AV6" s="1828"/>
      <c r="AW6" s="1838"/>
      <c r="AX6" s="1833"/>
      <c r="AY6" s="1833"/>
      <c r="AZ6" s="1833"/>
      <c r="BA6" s="1835"/>
    </row>
    <row r="7" spans="1:54">
      <c r="A7">
        <v>1</v>
      </c>
      <c r="B7" s="173"/>
      <c r="C7">
        <f>ROW(Table!$A$84)</f>
        <v>84</v>
      </c>
      <c r="D7" s="752" t="str">
        <f ca="1">INDIRECT(ADDRESS($C7,D$5,,,Table!$A$1))</f>
        <v>PRLPD-001</v>
      </c>
      <c r="E7">
        <f ca="1">INDIRECT(ADDRESS($C7,E$5,,,Table!$A$1))</f>
        <v>175.23499999999996</v>
      </c>
      <c r="F7" t="str">
        <f ca="1">INDIRECT(ADDRESS($C7,F$5,,,Table!$A$1))</f>
        <v>MBL</v>
      </c>
      <c r="G7" t="str">
        <f ca="1">INDIRECT(ADDRESS($C7,G$5,,,Table!$A$1))</f>
        <v>MBL-090PRL:RFS-PRLPD-001</v>
      </c>
      <c r="H7" s="765" t="str">
        <f>Dev!$FK$11</f>
        <v>a</v>
      </c>
      <c r="I7" t="str">
        <f ca="1">CONCATENATE(D7,Names!$P$3,H7)</f>
        <v>PRLPD-001_a</v>
      </c>
      <c r="J7" s="173"/>
      <c r="K7" s="42">
        <f ca="1">INDIRECT(ADDRESS($C7,K$5,,,Table!$A$1))</f>
        <v>190</v>
      </c>
      <c r="L7" s="4"/>
      <c r="M7" s="173"/>
      <c r="N7" t="str">
        <f t="shared" ref="N7:N9" si="0">IF(ISNUMBER(O7), IF(O7&lt;10,"00", IF(O7&lt;100,"0", "")), "")</f>
        <v>00</v>
      </c>
      <c r="O7" s="7">
        <v>1</v>
      </c>
      <c r="P7" t="str">
        <f>$P$4</f>
        <v>MBL</v>
      </c>
      <c r="Q7" t="str">
        <f>$Q$4</f>
        <v>070RFC</v>
      </c>
      <c r="R7" t="str">
        <f t="shared" ref="R7:R9" si="1">IF(ISNUMBER(O7),CONCATENATE(N7,O7),"")</f>
        <v>001</v>
      </c>
      <c r="S7" t="str">
        <f>CONCATENATE(Names!$C$18,Names!$N$3,R7)</f>
        <v>PRLDiB-001</v>
      </c>
      <c r="T7" s="765" t="s">
        <v>825</v>
      </c>
      <c r="U7">
        <f t="shared" ref="U7:U9" si="2">IF(ISNUMBER(O7),     IF(W7=W6,U6+1,1),   "")</f>
        <v>1</v>
      </c>
      <c r="V7" t="str">
        <f>IF(OR(T7=Dev!$GJ$82, T7=Dev!$GJ$83, T7=Dev!$GJ$84, T7=Dev!$GJ$85, T7=Dev!$GJ$86, T7=Dev!$GJ$87, T7=Dev!$GJ$88, T7=Dev!$GJ$89, T7=Dev!$GG$82),Names!$C$10,IF(OR(T7=Dev!$GJ$90, T7=Dev!$GJ$91, T7=Dev!$GJ$92, T7=Dev!$GJ$93, T7=Dev!$GJ$94, T7=Dev!$GJ$95, T7=Dev!$GJ$96, T7=Dev!$GJ$97, T7=Dev!$GH$82), Names!$C$11,""))</f>
        <v/>
      </c>
      <c r="W7" s="42" t="str">
        <f>Racks!$T$19</f>
        <v>MBL-070Row:CNPW-U-017</v>
      </c>
      <c r="X7" t="str">
        <f>IF(O7="","",CONCATENATE(P7,Names!$H$3,Q7,Names!$J$3,Names!$K$3,Names!$L$3,S7))</f>
        <v>MBL-070RFC:RFS-PRLDiB-001</v>
      </c>
      <c r="Y7" t="str">
        <f>IF(O7="","",CONCATENATE(S7,Names!$P$3,T7))</f>
        <v>PRLDiB-001_HPRFout</v>
      </c>
      <c r="AA7" t="str">
        <f t="shared" ref="AA7:AA8" si="3">$AA$1</f>
        <v>CREATE</v>
      </c>
      <c r="AB7" t="s">
        <v>1096</v>
      </c>
      <c r="AC7" t="str">
        <f>$AC$1</f>
        <v>7/8" RF coaxial_HF</v>
      </c>
      <c r="AD7" t="str">
        <f>$AD$1</f>
        <v>PRL_bundle_RF190</v>
      </c>
      <c r="AE7" t="str">
        <f>Table!$CC$84</f>
        <v>MBL-090PRL:RFS-PRLPD-001</v>
      </c>
      <c r="AF7" t="str">
        <f t="shared" ref="AF7:AF8" si="4">$AF$1</f>
        <v>+ESS.G01 (Tunnel)</v>
      </c>
      <c r="AH7" t="str">
        <f>$AH$1</f>
        <v>7/16 DIN Male</v>
      </c>
      <c r="AJ7" t="str">
        <f ca="1">I7</f>
        <v>PRLPD-001_a</v>
      </c>
      <c r="AK7" t="str">
        <f t="shared" ref="AK7:AK8" si="5">X7</f>
        <v>MBL-070RFC:RFS-PRLDiB-001</v>
      </c>
      <c r="AL7" t="str">
        <f t="shared" ref="AL7:AL12" si="6">$AL$1</f>
        <v>+ESS.G02 (Gallery Building)</v>
      </c>
      <c r="AM7" t="str">
        <f>W7</f>
        <v>MBL-070Row:CNPW-U-017</v>
      </c>
      <c r="AN7" t="str">
        <f>$AH$1</f>
        <v>7/16 DIN Male</v>
      </c>
      <c r="AP7" t="str">
        <f>Y7</f>
        <v>PRLDiB-001_HPRFout</v>
      </c>
      <c r="AQ7" t="str">
        <f ca="1">IF(OR(F7=$AN$1,F7=$AO$1,F7=$AP$1),$AQ$1,  IF(OR(F7=$AN$2,F7=$AO$2,F7=$AP$2),$AQ$2,IF(OR(F7=$AO$3,F7=$AP$3),$AQ$3,"??")))</f>
        <v>3 (Super Conducting Linac)</v>
      </c>
      <c r="AR7" t="str">
        <f t="shared" ref="AR7:AR8" si="7">$AR$1</f>
        <v>5 (RF)</v>
      </c>
      <c r="AS7" t="str">
        <f>$AS$2</f>
        <v>B (Signal and Instrumentation)</v>
      </c>
      <c r="AU7" t="str">
        <f t="shared" ref="AU7:AU8" si="8">$AU$1</f>
        <v>staffanekstrom</v>
      </c>
      <c r="AV7" t="str">
        <f t="shared" ref="AV7:AV8" si="9">$AV$1</f>
        <v>INSERTED</v>
      </c>
      <c r="AW7" t="str">
        <f t="shared" ref="AW7:AW8" si="10">$AW$1</f>
        <v/>
      </c>
      <c r="BA7" t="str">
        <f>$BA$2</f>
        <v>NO</v>
      </c>
    </row>
    <row r="8" spans="1:54">
      <c r="A8">
        <v>2</v>
      </c>
      <c r="B8" s="173"/>
      <c r="C8">
        <f>ROW(Table!$A$79)</f>
        <v>79</v>
      </c>
      <c r="D8" s="752" t="str">
        <f ca="1">INDIRECT(ADDRESS($C8,D$5,,,Table!$A$1))</f>
        <v>PRLAd-Ph001</v>
      </c>
      <c r="E8">
        <f ca="1">INDIRECT(ADDRESS($C8,E$5,,,Table!$A$1))</f>
        <v>174.28099999999998</v>
      </c>
      <c r="F8" t="str">
        <f ca="1">INDIRECT(ADDRESS($C8,F$5,,,Table!$A$1))</f>
        <v>MBL</v>
      </c>
      <c r="G8" t="str">
        <f ca="1">INDIRECT(ADDRESS($C8,G$5,,,Table!$A$1))</f>
        <v>MBL-090PRL:RFS-PRLAd-Ph001</v>
      </c>
      <c r="H8" s="765"/>
      <c r="I8" t="str">
        <f ca="1">CONCATENATE(D8)</f>
        <v>PRLAd-Ph001</v>
      </c>
      <c r="J8" s="173"/>
      <c r="K8" s="42">
        <f ca="1">INDIRECT(ADDRESS($C8,K$5,,,Table!$A$1))</f>
        <v>190</v>
      </c>
      <c r="L8" s="4"/>
      <c r="M8" s="173"/>
      <c r="N8" t="str">
        <f t="shared" si="0"/>
        <v>00</v>
      </c>
      <c r="O8">
        <f>$O$7</f>
        <v>1</v>
      </c>
      <c r="P8" t="str">
        <f t="shared" ref="P8:P12" si="11">$P$4</f>
        <v>MBL</v>
      </c>
      <c r="Q8" t="str">
        <f t="shared" ref="Q8:Q12" si="12">$Q$4</f>
        <v>070RFC</v>
      </c>
      <c r="R8" t="str">
        <f t="shared" si="1"/>
        <v>001</v>
      </c>
      <c r="S8" t="str">
        <f>CONCATENATE(Names!$C$18,Names!$N$3,R8)</f>
        <v>PRLDiB-001</v>
      </c>
      <c r="T8" s="765" t="s">
        <v>826</v>
      </c>
      <c r="U8">
        <f t="shared" si="2"/>
        <v>2</v>
      </c>
      <c r="V8" t="str">
        <f>IF(OR(T8=Dev!$GJ$82, T8=Dev!$GJ$83, T8=Dev!$GJ$84, T8=Dev!$GJ$85, T8=Dev!$GJ$86, T8=Dev!$GJ$87, T8=Dev!$GJ$88, T8=Dev!$GJ$89, T8=Dev!$GG$82),Names!$C$10,IF(OR(T8=Dev!$GJ$90, T8=Dev!$GJ$91, T8=Dev!$GJ$92, T8=Dev!$GJ$93, T8=Dev!$GJ$94, T8=Dev!$GJ$95, T8=Dev!$GJ$96, T8=Dev!$GJ$97, T8=Dev!$GH$82), Names!$C$11,""))</f>
        <v/>
      </c>
      <c r="W8" s="42" t="str">
        <f>Racks!$T$19</f>
        <v>MBL-070Row:CNPW-U-017</v>
      </c>
      <c r="X8" t="str">
        <f>IF(O8="","",CONCATENATE(P8,Names!$H$3,Q8,Names!$J$3,Names!$K$3,Names!$L$3,S8))</f>
        <v>MBL-070RFC:RFS-PRLDiB-001</v>
      </c>
      <c r="Y8" t="str">
        <f>IF(O8="","",CONCATENATE(S8,Names!$P$3,T8))</f>
        <v>PRLDiB-001_RFphase</v>
      </c>
      <c r="AA8" t="str">
        <f t="shared" si="3"/>
        <v>CREATE</v>
      </c>
      <c r="AB8" t="s">
        <v>1095</v>
      </c>
      <c r="AC8" t="str">
        <f>$AC$1</f>
        <v>7/8" RF coaxial_HF</v>
      </c>
      <c r="AD8" t="str">
        <f t="shared" ref="AD8:AD9" si="13">$AD$1</f>
        <v>PRL_bundle_RF190</v>
      </c>
      <c r="AE8" t="str">
        <f>Table!$CC$76</f>
        <v>MBL-090PRL:RFS-PRLCpl-Ph001</v>
      </c>
      <c r="AF8" t="str">
        <f t="shared" si="4"/>
        <v>+ESS.G01 (Tunnel)</v>
      </c>
      <c r="AH8" t="str">
        <f t="shared" ref="AH8:AH9" si="14">$AH$1</f>
        <v>7/16 DIN Male</v>
      </c>
      <c r="AJ8" t="str">
        <f t="shared" ref="AJ8:AJ9" ca="1" si="15">I8</f>
        <v>PRLAd-Ph001</v>
      </c>
      <c r="AK8" t="str">
        <f t="shared" si="5"/>
        <v>MBL-070RFC:RFS-PRLDiB-001</v>
      </c>
      <c r="AL8" t="str">
        <f t="shared" si="6"/>
        <v>+ESS.G02 (Gallery Building)</v>
      </c>
      <c r="AM8" t="str">
        <f t="shared" ref="AM8:AM9" si="16">W8</f>
        <v>MBL-070Row:CNPW-U-017</v>
      </c>
      <c r="AN8" t="str">
        <f t="shared" ref="AN8:AN9" si="17">$AH$1</f>
        <v>7/16 DIN Male</v>
      </c>
      <c r="AP8" t="str">
        <f t="shared" ref="AP8" si="18">Y8</f>
        <v>PRLDiB-001_RFphase</v>
      </c>
      <c r="AQ8" t="str">
        <f ca="1">IF(OR(F8=$AN$1,F8=$AO$1,F8=$AP$1),$AQ$1,  IF(OR(F8=$AN$2,F8=$AO$2,F8=$AP$2),$AQ$2,IF(OR(F8=$AO$3,F8=$AP$3),$AQ$3,"??")))</f>
        <v>3 (Super Conducting Linac)</v>
      </c>
      <c r="AR8" t="str">
        <f t="shared" si="7"/>
        <v>5 (RF)</v>
      </c>
      <c r="AS8" t="str">
        <f t="shared" ref="AS8:AS12" si="19">$AS$2</f>
        <v>B (Signal and Instrumentation)</v>
      </c>
      <c r="AU8" t="str">
        <f t="shared" si="8"/>
        <v>staffanekstrom</v>
      </c>
      <c r="AV8" t="str">
        <f t="shared" si="9"/>
        <v>INSERTED</v>
      </c>
      <c r="AW8" t="str">
        <f t="shared" si="10"/>
        <v/>
      </c>
      <c r="BA8" t="str">
        <f t="shared" ref="BA8:BA9" si="20">$BA$2</f>
        <v>NO</v>
      </c>
    </row>
    <row r="9" spans="1:54">
      <c r="A9">
        <v>3</v>
      </c>
      <c r="C9">
        <f>ROW(Table!$A$84)</f>
        <v>84</v>
      </c>
      <c r="D9" s="738" t="str">
        <f ca="1">INDIRECT(ADDRESS($C9,D$5,,,Table!$A$1))</f>
        <v>PRLPD-001</v>
      </c>
      <c r="E9">
        <f ca="1">INDIRECT(ADDRESS($C9,E$5,,,Table!$A$1))</f>
        <v>175.23499999999996</v>
      </c>
      <c r="F9" t="str">
        <f ca="1">INDIRECT(ADDRESS($C9,F$5,,,Table!$A$1))</f>
        <v>MBL</v>
      </c>
      <c r="G9" t="str">
        <f ca="1">INDIRECT(ADDRESS($C9,G$5,,,Table!$A$1))</f>
        <v>MBL-090PRL:RFS-PRLPD-001</v>
      </c>
      <c r="H9" s="765" t="str">
        <f>Dev!$FK$11</f>
        <v>a</v>
      </c>
      <c r="I9" t="str">
        <f ca="1">CONCATENATE(D9,Names!$P$3,H9)</f>
        <v>PRLPD-001_a</v>
      </c>
      <c r="K9" s="42">
        <f ca="1">INDIRECT(ADDRESS($C9,K$5,,,Table!$A$1))</f>
        <v>190</v>
      </c>
      <c r="N9" t="str">
        <f t="shared" si="0"/>
        <v>00</v>
      </c>
      <c r="O9">
        <f>$O$7</f>
        <v>1</v>
      </c>
      <c r="P9" t="str">
        <f t="shared" si="11"/>
        <v>MBL</v>
      </c>
      <c r="Q9" t="str">
        <f t="shared" si="12"/>
        <v>070RFC</v>
      </c>
      <c r="R9" t="str">
        <f t="shared" si="1"/>
        <v>001</v>
      </c>
      <c r="S9" t="str">
        <f>CONCATENATE(Names!$C$18,Names!$N$3,R9)</f>
        <v>PRLDiB-001</v>
      </c>
      <c r="T9" t="s">
        <v>827</v>
      </c>
      <c r="U9">
        <f t="shared" si="2"/>
        <v>3</v>
      </c>
      <c r="V9" t="str">
        <f>IF(OR(T9=Dev!$GJ$82, T9=Dev!$GJ$83, T9=Dev!$GJ$84, T9=Dev!$GJ$85, T9=Dev!$GJ$86, T9=Dev!$GJ$87, T9=Dev!$GJ$88, T9=Dev!$GJ$89, T9=Dev!$GG$82),Names!$C$10,IF(OR(T9=Dev!$GJ$90, T9=Dev!$GJ$91, T9=Dev!$GJ$92, T9=Dev!$GJ$93, T9=Dev!$GJ$94, T9=Dev!$GJ$95, T9=Dev!$GJ$96, T9=Dev!$GJ$97, T9=Dev!$GH$82), Names!$C$11,""))</f>
        <v/>
      </c>
      <c r="W9" s="42" t="str">
        <f>Racks!$T$19</f>
        <v>MBL-070Row:CNPW-U-017</v>
      </c>
      <c r="X9" t="str">
        <f>IF(O9="","",CONCATENATE(P9,Names!$H$3,Q9,Names!$J$3,Names!$K$3,Names!$L$3,S9))</f>
        <v>MBL-070RFC:RFS-PRLDiB-001</v>
      </c>
      <c r="Y9" t="str">
        <f>IF(O9="","",CONCATENATE(S9,Names!$P$3,T9))</f>
        <v>PRLDiB-001_HPRFspare</v>
      </c>
      <c r="AA9" t="str">
        <f>$AA$1</f>
        <v>CREATE</v>
      </c>
      <c r="AB9" t="s">
        <v>1097</v>
      </c>
      <c r="AC9" t="str">
        <f>$AC$1</f>
        <v>7/8" RF coaxial_HF</v>
      </c>
      <c r="AD9" t="str">
        <f t="shared" si="13"/>
        <v>PRL_bundle_RF190</v>
      </c>
      <c r="AE9" t="str">
        <f>Table!$CC$84</f>
        <v>MBL-090PRL:RFS-PRLPD-001</v>
      </c>
      <c r="AF9" t="str">
        <f>$AF$1</f>
        <v>+ESS.G01 (Tunnel)</v>
      </c>
      <c r="AH9" t="str">
        <f t="shared" si="14"/>
        <v>7/16 DIN Male</v>
      </c>
      <c r="AJ9" t="str">
        <f t="shared" ca="1" si="15"/>
        <v>PRLPD-001_a</v>
      </c>
      <c r="AK9" t="str">
        <f>X9</f>
        <v>MBL-070RFC:RFS-PRLDiB-001</v>
      </c>
      <c r="AL9" t="str">
        <f t="shared" si="6"/>
        <v>+ESS.G02 (Gallery Building)</v>
      </c>
      <c r="AM9" t="str">
        <f t="shared" si="16"/>
        <v>MBL-070Row:CNPW-U-017</v>
      </c>
      <c r="AN9" t="str">
        <f t="shared" si="17"/>
        <v>7/16 DIN Male</v>
      </c>
      <c r="AP9" t="str">
        <f>Y9</f>
        <v>PRLDiB-001_HPRFspare</v>
      </c>
      <c r="AQ9" t="str">
        <f ca="1">IF(OR(F9=$AN$1,F9=$AO$1,F9=$AP$1),$AQ$1,  IF(OR(F9=$AN$2,F9=$AO$2,F9=$AP$2),$AQ$2,IF(OR(F9=$AO$3,F9=$AP$3),$AQ$3,"??")))</f>
        <v>3 (Super Conducting Linac)</v>
      </c>
      <c r="AR9" t="str">
        <f>$AR$1</f>
        <v>5 (RF)</v>
      </c>
      <c r="AS9" t="str">
        <f t="shared" si="19"/>
        <v>B (Signal and Instrumentation)</v>
      </c>
      <c r="AU9" t="str">
        <f>$AU$1</f>
        <v>staffanekstrom</v>
      </c>
      <c r="AV9" t="str">
        <f>$AV$1</f>
        <v>INSERTED</v>
      </c>
      <c r="AW9" t="str">
        <f>$AW$1</f>
        <v/>
      </c>
      <c r="BA9" t="str">
        <f t="shared" si="20"/>
        <v>NO</v>
      </c>
      <c r="BB9" s="983" t="s">
        <v>813</v>
      </c>
    </row>
    <row r="10" spans="1:54">
      <c r="D10" s="738"/>
      <c r="H10" s="765"/>
      <c r="K10" s="42"/>
      <c r="W10" s="42"/>
    </row>
    <row r="11" spans="1:54" s="42" customFormat="1">
      <c r="C11" s="42">
        <f>ROW(Table!$A$84)</f>
        <v>84</v>
      </c>
      <c r="D11" s="42" t="str">
        <f ca="1">INDIRECT(ADDRESS($C11,D$5,,,Table!$A$1))</f>
        <v>PRLPD-001</v>
      </c>
      <c r="E11" s="42">
        <f ca="1">INDIRECT(ADDRESS($C11,E$5,,,Table!$A$1))</f>
        <v>175.23499999999996</v>
      </c>
      <c r="F11" s="42" t="str">
        <f ca="1">INDIRECT(ADDRESS($C11,F$5,,,Table!$A$1))</f>
        <v>MBL</v>
      </c>
      <c r="G11" s="42" t="str">
        <f ca="1">INDIRECT(ADDRESS($C11,G$5,,,Table!$A$1))</f>
        <v>MBL-090PRL:RFS-PRLPD-001</v>
      </c>
      <c r="H11" s="1012" t="s">
        <v>1093</v>
      </c>
      <c r="I11" s="42" t="str">
        <f ca="1">CONCATENATE(D11,Names!$P$3,H11)</f>
        <v>PRLPD-001_of</v>
      </c>
      <c r="K11" s="42">
        <f ca="1">INDIRECT(ADDRESS($C11,K$5,,,Table!$A$1))</f>
        <v>190</v>
      </c>
      <c r="N11" s="42" t="str">
        <f t="shared" ref="N11:N12" si="21">IF(ISNUMBER(O11), IF(O11&lt;10,"00", IF(O11&lt;100,"0", "")), "")</f>
        <v>00</v>
      </c>
      <c r="O11" s="42">
        <f t="shared" ref="O11:O12" si="22">$O$7</f>
        <v>1</v>
      </c>
      <c r="P11" t="str">
        <f t="shared" si="11"/>
        <v>MBL</v>
      </c>
      <c r="Q11" t="str">
        <f t="shared" si="12"/>
        <v>070RFC</v>
      </c>
      <c r="R11" s="42" t="str">
        <f t="shared" ref="R11:R12" si="23">IF(ISNUMBER(O11),CONCATENATE(N11,O11),"")</f>
        <v>001</v>
      </c>
      <c r="S11" s="42" t="str">
        <f>CONCATENATE(Names!$C$18,Names!$N$3,R11)</f>
        <v>PRLDiB-001</v>
      </c>
      <c r="T11" s="42" t="s">
        <v>1093</v>
      </c>
      <c r="V11" s="42" t="str">
        <f>IF(OR(T11=Dev!$GJ$82, T11=Dev!$GJ$83, T11=Dev!$GJ$84, T11=Dev!$GJ$85, T11=Dev!$GJ$86, T11=Dev!$GJ$87, T11=Dev!$GJ$88, T11=Dev!$GJ$89, T11=Dev!$GG$82),Names!$C$10,IF(OR(T11=Dev!$GJ$90, T11=Dev!$GJ$91, T11=Dev!$GJ$92, T11=Dev!$GJ$93, T11=Dev!$GJ$94, T11=Dev!$GJ$95, T11=Dev!$GJ$96, T11=Dev!$GJ$97, T11=Dev!$GH$82), Names!$C$11,""))</f>
        <v/>
      </c>
      <c r="W11" s="42" t="str">
        <f>Racks!$T$19</f>
        <v>MBL-070Row:CNPW-U-017</v>
      </c>
      <c r="X11" s="42" t="str">
        <f>IF(O11="","",CONCATENATE(P11,Names!$H$3,Q11,Names!$J$3,Names!$K$3,Names!$L$3,S11))</f>
        <v>MBL-070RFC:RFS-PRLDiB-001</v>
      </c>
      <c r="Y11" s="42" t="str">
        <f>IF(O11="","",CONCATENATE(S11,Names!$P$3,T11))</f>
        <v>PRLDiB-001_of</v>
      </c>
      <c r="AA11" s="42" t="str">
        <f t="shared" ref="AA11:AA12" si="24">$AA$1</f>
        <v>CREATE</v>
      </c>
      <c r="AC11" s="1013"/>
      <c r="AE11" s="42" t="str">
        <f>Table!$CC$84</f>
        <v>MBL-090PRL:RFS-PRLPD-001</v>
      </c>
      <c r="AF11" s="42" t="str">
        <f t="shared" ref="AF11:AF12" si="25">$AF$1</f>
        <v>+ESS.G01 (Tunnel)</v>
      </c>
      <c r="AH11" s="42" t="str">
        <f>$AH$2</f>
        <v>FC/APC</v>
      </c>
      <c r="AJ11" s="42" t="str">
        <f t="shared" ref="AJ11:AJ12" ca="1" si="26">I11</f>
        <v>PRLPD-001_of</v>
      </c>
      <c r="AK11" s="42" t="str">
        <f t="shared" ref="AK11:AK12" si="27">X11</f>
        <v>MBL-070RFC:RFS-PRLDiB-001</v>
      </c>
      <c r="AL11" s="42" t="str">
        <f t="shared" si="6"/>
        <v>+ESS.G02 (Gallery Building)</v>
      </c>
      <c r="AM11" s="42" t="str">
        <f t="shared" ref="AM11:AM12" si="28">W11</f>
        <v>MBL-070Row:CNPW-U-017</v>
      </c>
      <c r="AN11" s="42" t="str">
        <f>$AH$2</f>
        <v>FC/APC</v>
      </c>
      <c r="AP11" s="42" t="str">
        <f t="shared" ref="AP11:AP12" si="29">Y11</f>
        <v>PRLDiB-001_of</v>
      </c>
      <c r="AQ11" s="42" t="str">
        <f t="shared" ref="AQ11:AQ12" ca="1" si="30">IF(OR(F11=$AN$1,F11=$AO$1,F11=$AP$1),$AQ$1,  IF(OR(F11=$AN$2,F11=$AO$2,F11=$AP$2),$AQ$2,IF(OR(F11=$AO$3,F11=$AP$3),$AQ$3,"??")))</f>
        <v>3 (Super Conducting Linac)</v>
      </c>
      <c r="AR11" s="42" t="str">
        <f t="shared" ref="AR11:AR12" si="31">$AR$1</f>
        <v>5 (RF)</v>
      </c>
      <c r="AS11" s="42" t="str">
        <f t="shared" si="19"/>
        <v>B (Signal and Instrumentation)</v>
      </c>
      <c r="AU11" s="42" t="str">
        <f t="shared" ref="AU11:AU12" si="32">$AU$1</f>
        <v>staffanekstrom</v>
      </c>
      <c r="AV11" s="42" t="str">
        <f t="shared" ref="AV11:AV12" si="33">$AV$1</f>
        <v>INSERTED</v>
      </c>
      <c r="BA11" s="42" t="str">
        <f t="shared" ref="BA11:BA12" si="34">$BA$1</f>
        <v>YES</v>
      </c>
    </row>
    <row r="12" spans="1:54" s="762" customFormat="1">
      <c r="A12" s="42"/>
      <c r="C12" s="42">
        <f>ROW(Table!$A$84)</f>
        <v>84</v>
      </c>
      <c r="D12" s="42" t="str">
        <f ca="1">INDIRECT(ADDRESS($C12,D$5,,,Table!$A$1))</f>
        <v>PRLPD-001</v>
      </c>
      <c r="E12" s="42">
        <f ca="1">INDIRECT(ADDRESS($C12,E$5,,,Table!$A$1))</f>
        <v>175.23499999999996</v>
      </c>
      <c r="F12" s="42" t="str">
        <f ca="1">INDIRECT(ADDRESS($C12,F$5,,,Table!$A$1))</f>
        <v>MBL</v>
      </c>
      <c r="G12" s="42" t="str">
        <f ca="1">INDIRECT(ADDRESS($C12,G$5,,,Table!$A$1))</f>
        <v>MBL-090PRL:RFS-PRLPD-001</v>
      </c>
      <c r="H12" s="1012" t="s">
        <v>1093</v>
      </c>
      <c r="I12" s="42" t="str">
        <f ca="1">CONCATENATE(D12,Names!$P$3,H12)</f>
        <v>PRLPD-001_of</v>
      </c>
      <c r="J12" s="42"/>
      <c r="K12" s="42">
        <f ca="1">INDIRECT(ADDRESS($C12,K$5,,,Table!$A$1))</f>
        <v>190</v>
      </c>
      <c r="L12" s="42"/>
      <c r="M12" s="42"/>
      <c r="N12" s="42" t="str">
        <f t="shared" si="21"/>
        <v>00</v>
      </c>
      <c r="O12" s="42">
        <f t="shared" si="22"/>
        <v>1</v>
      </c>
      <c r="P12" t="str">
        <f t="shared" si="11"/>
        <v>MBL</v>
      </c>
      <c r="Q12" t="str">
        <f t="shared" si="12"/>
        <v>070RFC</v>
      </c>
      <c r="R12" s="42" t="str">
        <f t="shared" si="23"/>
        <v>001</v>
      </c>
      <c r="S12" s="42" t="str">
        <f>CONCATENATE(Names!$C$18,Names!$N$3,R12)</f>
        <v>PRLDiB-001</v>
      </c>
      <c r="T12" s="42" t="s">
        <v>1093</v>
      </c>
      <c r="U12" s="42"/>
      <c r="V12" s="42" t="str">
        <f>IF(OR(T12=Dev!$GJ$82, T12=Dev!$GJ$83, T12=Dev!$GJ$84, T12=Dev!$GJ$85, T12=Dev!$GJ$86, T12=Dev!$GJ$87, T12=Dev!$GJ$88, T12=Dev!$GJ$89, T12=Dev!$GG$82),Names!$C$10,IF(OR(T12=Dev!$GJ$90, T12=Dev!$GJ$91, T12=Dev!$GJ$92, T12=Dev!$GJ$93, T12=Dev!$GJ$94, T12=Dev!$GJ$95, T12=Dev!$GJ$96, T12=Dev!$GJ$97, T12=Dev!$GH$82), Names!$C$11,""))</f>
        <v/>
      </c>
      <c r="W12" s="42" t="str">
        <f>Racks!$T$19</f>
        <v>MBL-070Row:CNPW-U-017</v>
      </c>
      <c r="X12" s="42" t="str">
        <f>IF(O12="","",CONCATENATE(P12,Names!$H$3,Q12,Names!$J$3,Names!$K$3,Names!$L$3,S12))</f>
        <v>MBL-070RFC:RFS-PRLDiB-001</v>
      </c>
      <c r="Y12" s="42" t="str">
        <f>IF(O12="","",CONCATENATE(S12,Names!$P$3,T12))</f>
        <v>PRLDiB-001_of</v>
      </c>
      <c r="AA12" s="42" t="str">
        <f t="shared" si="24"/>
        <v>CREATE</v>
      </c>
      <c r="AB12" s="42"/>
      <c r="AC12" s="1013"/>
      <c r="AD12" s="42"/>
      <c r="AE12" s="42" t="str">
        <f>Table!$CC$84</f>
        <v>MBL-090PRL:RFS-PRLPD-001</v>
      </c>
      <c r="AF12" s="42" t="str">
        <f t="shared" si="25"/>
        <v>+ESS.G01 (Tunnel)</v>
      </c>
      <c r="AG12" s="42"/>
      <c r="AH12" s="42" t="str">
        <f>$AH$2</f>
        <v>FC/APC</v>
      </c>
      <c r="AI12" s="42"/>
      <c r="AJ12" s="42" t="str">
        <f t="shared" ca="1" si="26"/>
        <v>PRLPD-001_of</v>
      </c>
      <c r="AK12" s="42" t="str">
        <f t="shared" si="27"/>
        <v>MBL-070RFC:RFS-PRLDiB-001</v>
      </c>
      <c r="AL12" s="42" t="str">
        <f t="shared" si="6"/>
        <v>+ESS.G02 (Gallery Building)</v>
      </c>
      <c r="AM12" s="42" t="str">
        <f t="shared" si="28"/>
        <v>MBL-070Row:CNPW-U-017</v>
      </c>
      <c r="AN12" s="42" t="str">
        <f>$AH$2</f>
        <v>FC/APC</v>
      </c>
      <c r="AO12" s="42"/>
      <c r="AP12" s="42" t="str">
        <f t="shared" si="29"/>
        <v>PRLDiB-001_of</v>
      </c>
      <c r="AQ12" s="42" t="str">
        <f t="shared" ca="1" si="30"/>
        <v>3 (Super Conducting Linac)</v>
      </c>
      <c r="AR12" s="42" t="str">
        <f t="shared" si="31"/>
        <v>5 (RF)</v>
      </c>
      <c r="AS12" s="42" t="str">
        <f t="shared" si="19"/>
        <v>B (Signal and Instrumentation)</v>
      </c>
      <c r="AT12" s="42"/>
      <c r="AU12" s="42" t="str">
        <f t="shared" si="32"/>
        <v>staffanekstrom</v>
      </c>
      <c r="AV12" s="42" t="str">
        <f t="shared" si="33"/>
        <v>INSERTED</v>
      </c>
      <c r="AW12" s="42"/>
      <c r="AX12" s="42"/>
      <c r="AY12" s="42"/>
      <c r="AZ12" s="42"/>
      <c r="BA12" s="42" t="str">
        <f t="shared" si="34"/>
        <v>YES</v>
      </c>
    </row>
    <row r="13" spans="1:54">
      <c r="K13" s="42"/>
      <c r="W13" s="42"/>
    </row>
    <row r="14" spans="1:54">
      <c r="K14" s="42"/>
      <c r="W14" s="42"/>
    </row>
    <row r="15" spans="1:54">
      <c r="K15" s="42"/>
      <c r="W15" s="42"/>
    </row>
    <row r="16" spans="1:54" s="196" customFormat="1">
      <c r="A16"/>
      <c r="E16"/>
      <c r="K16" s="762"/>
      <c r="U16"/>
      <c r="V16"/>
      <c r="W16" s="762"/>
      <c r="AA16"/>
      <c r="AB16"/>
      <c r="AC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</row>
    <row r="17" spans="1:53">
      <c r="D17" s="738"/>
      <c r="K17" s="42"/>
      <c r="W17" s="42"/>
    </row>
    <row r="18" spans="1:53">
      <c r="D18" s="738"/>
      <c r="K18" s="42"/>
      <c r="W18" s="42"/>
      <c r="AK18" t="s">
        <v>810</v>
      </c>
      <c r="AM18" t="s">
        <v>811</v>
      </c>
      <c r="AP18" t="s">
        <v>812</v>
      </c>
    </row>
    <row r="19" spans="1:53">
      <c r="D19" s="738"/>
      <c r="K19" s="42"/>
      <c r="W19" s="42"/>
      <c r="AH19" s="730" t="s">
        <v>852</v>
      </c>
      <c r="AM19" s="730" t="s">
        <v>853</v>
      </c>
    </row>
    <row r="20" spans="1:53" s="196" customFormat="1">
      <c r="A20"/>
      <c r="D20" s="764"/>
      <c r="E20"/>
      <c r="K20" s="762"/>
      <c r="U20"/>
      <c r="V20"/>
      <c r="W20" s="762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1" spans="1:53">
      <c r="K21" s="42"/>
      <c r="W21" s="42"/>
    </row>
    <row r="22" spans="1:53">
      <c r="K22" s="42"/>
      <c r="W22" s="42"/>
    </row>
    <row r="23" spans="1:53">
      <c r="K23" s="42"/>
      <c r="W23" s="42"/>
    </row>
    <row r="24" spans="1:53" s="758" customFormat="1" ht="13.5" thickBot="1">
      <c r="A24"/>
      <c r="E24"/>
      <c r="K24" s="763"/>
      <c r="U24"/>
      <c r="V24"/>
      <c r="W24" s="763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</row>
    <row r="25" spans="1:53">
      <c r="D25" s="738"/>
      <c r="K25" s="31"/>
      <c r="O25" s="7"/>
      <c r="W25" s="31"/>
    </row>
    <row r="26" spans="1:53">
      <c r="D26" s="738"/>
      <c r="K26" s="31"/>
      <c r="W26" s="31"/>
    </row>
    <row r="27" spans="1:53">
      <c r="D27" s="738"/>
      <c r="K27" s="31"/>
      <c r="W27" s="31"/>
    </row>
    <row r="28" spans="1:53" s="196" customFormat="1">
      <c r="A28"/>
      <c r="D28" s="764"/>
      <c r="E28"/>
      <c r="K28" s="760"/>
      <c r="U28"/>
      <c r="V28"/>
      <c r="W28" s="760"/>
      <c r="X28"/>
      <c r="Y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</row>
    <row r="29" spans="1:53">
      <c r="K29" s="31"/>
      <c r="W29" s="31"/>
    </row>
    <row r="30" spans="1:53">
      <c r="K30" s="31"/>
      <c r="W30" s="31"/>
      <c r="AE30" s="730" t="s">
        <v>834</v>
      </c>
    </row>
    <row r="31" spans="1:53">
      <c r="K31" s="31"/>
      <c r="W31" s="31"/>
    </row>
    <row r="32" spans="1:53" s="196" customFormat="1">
      <c r="A32"/>
      <c r="E32"/>
      <c r="K32" s="760"/>
      <c r="U32"/>
      <c r="V32"/>
      <c r="W32" s="760"/>
      <c r="X32"/>
      <c r="Y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</row>
    <row r="33" spans="1:53">
      <c r="D33" s="738"/>
      <c r="K33" s="31"/>
      <c r="W33" s="31"/>
      <c r="AD33" s="730" t="s">
        <v>814</v>
      </c>
    </row>
    <row r="34" spans="1:53">
      <c r="D34" s="738"/>
      <c r="K34" s="31"/>
      <c r="W34" s="31"/>
    </row>
    <row r="35" spans="1:53">
      <c r="D35" s="738"/>
      <c r="K35" s="31"/>
      <c r="W35" s="31"/>
      <c r="AD35" s="730" t="s">
        <v>815</v>
      </c>
    </row>
    <row r="36" spans="1:53">
      <c r="D36" s="738"/>
      <c r="K36" s="31"/>
      <c r="W36" s="31"/>
    </row>
    <row r="37" spans="1:53">
      <c r="D37" s="752"/>
      <c r="H37" s="765"/>
      <c r="K37" s="31"/>
      <c r="T37" s="765"/>
      <c r="W37" s="31"/>
    </row>
    <row r="38" spans="1:53" s="758" customFormat="1" ht="13.5" thickBot="1">
      <c r="D38" s="766"/>
      <c r="E38"/>
      <c r="H38" s="767"/>
      <c r="K38" s="761"/>
      <c r="T38" s="767"/>
      <c r="W38" s="761"/>
    </row>
    <row r="39" spans="1:53">
      <c r="D39" s="752"/>
      <c r="H39" s="765"/>
      <c r="K39" s="42"/>
      <c r="T39" s="765"/>
      <c r="W39" s="42"/>
    </row>
    <row r="40" spans="1:53">
      <c r="D40" s="752"/>
      <c r="H40" s="765"/>
      <c r="K40" s="42"/>
      <c r="T40" s="765"/>
      <c r="W40" s="42"/>
    </row>
    <row r="41" spans="1:53">
      <c r="K41" s="42"/>
      <c r="O41" s="7"/>
      <c r="W41" s="42"/>
    </row>
    <row r="42" spans="1:53">
      <c r="K42" s="42"/>
      <c r="W42" s="42"/>
    </row>
    <row r="43" spans="1:53" s="196" customFormat="1">
      <c r="A43"/>
      <c r="E43"/>
      <c r="H43" s="759"/>
      <c r="K43" s="762"/>
      <c r="O43"/>
      <c r="T43" s="759"/>
      <c r="U43"/>
      <c r="V43"/>
      <c r="W43" s="762"/>
      <c r="X43"/>
      <c r="Y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</row>
    <row r="44" spans="1:53">
      <c r="D44" s="738"/>
      <c r="K44" s="42"/>
      <c r="T44" s="730"/>
      <c r="W44" s="42"/>
    </row>
    <row r="45" spans="1:53">
      <c r="D45" s="738"/>
      <c r="K45" s="42"/>
      <c r="W45" s="42"/>
    </row>
    <row r="46" spans="1:53">
      <c r="D46" s="738"/>
      <c r="K46" s="42"/>
      <c r="W46" s="42"/>
    </row>
    <row r="47" spans="1:53" s="196" customFormat="1">
      <c r="A47"/>
      <c r="D47" s="764"/>
      <c r="E47"/>
      <c r="K47" s="762"/>
      <c r="N47"/>
      <c r="O47"/>
      <c r="P47"/>
      <c r="Q47"/>
      <c r="R47"/>
      <c r="S47"/>
      <c r="U47"/>
      <c r="V47"/>
      <c r="W47" s="762"/>
      <c r="X47"/>
      <c r="Y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</row>
    <row r="48" spans="1:53">
      <c r="K48" s="42"/>
      <c r="W48" s="42"/>
    </row>
    <row r="49" spans="1:53">
      <c r="K49" s="42"/>
      <c r="W49" s="42"/>
    </row>
    <row r="50" spans="1:53">
      <c r="K50" s="42"/>
      <c r="W50" s="42"/>
    </row>
    <row r="51" spans="1:53" s="758" customFormat="1" ht="13.5" thickBot="1">
      <c r="A51"/>
      <c r="E51"/>
      <c r="K51" s="763"/>
      <c r="N51"/>
      <c r="O51"/>
      <c r="P51"/>
      <c r="Q51"/>
      <c r="R51"/>
      <c r="S51"/>
      <c r="U51"/>
      <c r="V51"/>
      <c r="W51" s="763"/>
      <c r="X51"/>
      <c r="Y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</row>
    <row r="52" spans="1:53">
      <c r="D52" s="738"/>
      <c r="K52" s="31"/>
      <c r="O52" s="7"/>
      <c r="W52" s="31"/>
    </row>
    <row r="53" spans="1:53">
      <c r="D53" s="738"/>
      <c r="K53" s="31"/>
      <c r="W53" s="31"/>
    </row>
    <row r="54" spans="1:53">
      <c r="D54" s="738"/>
      <c r="K54" s="31"/>
      <c r="W54" s="31"/>
    </row>
    <row r="55" spans="1:53" s="196" customFormat="1">
      <c r="A55"/>
      <c r="D55" s="764"/>
      <c r="E55"/>
      <c r="K55" s="760"/>
      <c r="N55"/>
      <c r="O55"/>
      <c r="P55"/>
      <c r="Q55"/>
      <c r="R55"/>
      <c r="S55"/>
      <c r="U55"/>
      <c r="V55"/>
      <c r="W55" s="760"/>
      <c r="X55"/>
      <c r="Y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</row>
    <row r="56" spans="1:53">
      <c r="K56" s="31"/>
      <c r="W56" s="31"/>
    </row>
    <row r="57" spans="1:53">
      <c r="K57" s="31"/>
      <c r="W57" s="31"/>
    </row>
    <row r="58" spans="1:53">
      <c r="K58" s="31"/>
      <c r="W58" s="31"/>
    </row>
    <row r="59" spans="1:53" s="758" customFormat="1" ht="13.5" thickBot="1">
      <c r="A59"/>
      <c r="E59"/>
      <c r="K59" s="761"/>
      <c r="N59"/>
      <c r="O59"/>
      <c r="P59"/>
      <c r="Q59"/>
      <c r="R59"/>
      <c r="S59"/>
      <c r="T59" s="196"/>
      <c r="U59"/>
      <c r="V59"/>
      <c r="W59" s="761"/>
      <c r="X59"/>
      <c r="Y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</row>
    <row r="60" spans="1:53">
      <c r="D60" s="738"/>
      <c r="F60" s="738"/>
      <c r="G60" s="738"/>
      <c r="H60" s="738"/>
      <c r="K60" s="31"/>
      <c r="W60" s="31"/>
    </row>
    <row r="61" spans="1:53">
      <c r="D61" s="738"/>
      <c r="F61" s="738"/>
      <c r="G61" s="738"/>
      <c r="H61" s="738"/>
      <c r="K61" s="31"/>
      <c r="W61" s="31"/>
    </row>
    <row r="62" spans="1:53">
      <c r="D62" s="738"/>
      <c r="F62" s="738"/>
      <c r="G62" s="738"/>
      <c r="H62" s="738"/>
      <c r="K62" s="31"/>
      <c r="W62" s="31"/>
    </row>
    <row r="63" spans="1:53" s="196" customFormat="1">
      <c r="A63"/>
      <c r="D63" s="764"/>
      <c r="E63"/>
      <c r="F63" s="764"/>
      <c r="G63" s="764"/>
      <c r="H63" s="764"/>
      <c r="K63" s="760"/>
      <c r="N63"/>
      <c r="O63"/>
      <c r="P63"/>
      <c r="Q63"/>
      <c r="R63"/>
      <c r="S63"/>
      <c r="U63"/>
      <c r="V63"/>
      <c r="W63" s="760"/>
      <c r="X63"/>
      <c r="Y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</row>
    <row r="64" spans="1:53">
      <c r="K64" s="31"/>
      <c r="W64" s="31"/>
    </row>
    <row r="65" spans="1:53">
      <c r="K65" s="31"/>
      <c r="W65" s="31"/>
    </row>
    <row r="66" spans="1:53">
      <c r="K66" s="31"/>
      <c r="W66" s="31"/>
    </row>
    <row r="67" spans="1:53" s="758" customFormat="1" ht="13.5" thickBot="1">
      <c r="A67"/>
      <c r="E67"/>
      <c r="K67" s="761"/>
      <c r="N67"/>
      <c r="O67"/>
      <c r="P67"/>
      <c r="Q67"/>
      <c r="R67"/>
      <c r="S67"/>
      <c r="U67"/>
      <c r="V67"/>
      <c r="W67" s="761"/>
      <c r="X67"/>
      <c r="Y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</row>
    <row r="68" spans="1:53">
      <c r="D68" s="738"/>
      <c r="F68" s="738"/>
      <c r="G68" s="738"/>
      <c r="H68" s="738"/>
      <c r="K68" s="42"/>
      <c r="O68" s="7"/>
      <c r="W68" s="42"/>
    </row>
    <row r="69" spans="1:53">
      <c r="D69" s="738"/>
      <c r="F69" s="738"/>
      <c r="G69" s="738"/>
      <c r="H69" s="738"/>
      <c r="K69" s="42"/>
      <c r="W69" s="42"/>
    </row>
    <row r="70" spans="1:53">
      <c r="D70" s="738"/>
      <c r="F70" s="738"/>
      <c r="G70" s="738"/>
      <c r="H70" s="738"/>
      <c r="K70" s="42"/>
      <c r="W70" s="42"/>
    </row>
    <row r="71" spans="1:53" s="196" customFormat="1">
      <c r="A71"/>
      <c r="D71" s="764"/>
      <c r="E71"/>
      <c r="F71" s="764"/>
      <c r="G71" s="764"/>
      <c r="H71" s="764"/>
      <c r="K71" s="762"/>
      <c r="N71"/>
      <c r="O71"/>
      <c r="P71"/>
      <c r="Q71"/>
      <c r="R71"/>
      <c r="S71"/>
      <c r="U71"/>
      <c r="V71"/>
      <c r="W71" s="42"/>
      <c r="X71"/>
      <c r="Y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</row>
    <row r="72" spans="1:53">
      <c r="K72" s="42"/>
      <c r="W72" s="42"/>
    </row>
    <row r="73" spans="1:53">
      <c r="K73" s="42"/>
      <c r="W73" s="42"/>
    </row>
    <row r="74" spans="1:53">
      <c r="K74" s="42"/>
      <c r="W74" s="42"/>
    </row>
    <row r="75" spans="1:53" s="758" customFormat="1" ht="13.5" thickBot="1">
      <c r="A75"/>
      <c r="E75"/>
      <c r="K75" s="763"/>
      <c r="N75"/>
      <c r="O75"/>
      <c r="P75"/>
      <c r="Q75"/>
      <c r="R75"/>
      <c r="S75"/>
      <c r="T75" s="196"/>
      <c r="U75"/>
      <c r="V75"/>
      <c r="W75" s="42"/>
      <c r="X75"/>
      <c r="Y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</row>
    <row r="76" spans="1:53">
      <c r="D76" s="738"/>
      <c r="F76" s="738"/>
      <c r="G76" s="738"/>
      <c r="H76" s="738"/>
      <c r="K76" s="42"/>
      <c r="W76" s="42"/>
    </row>
    <row r="77" spans="1:53">
      <c r="D77" s="738"/>
      <c r="F77" s="738"/>
      <c r="G77" s="738"/>
      <c r="H77" s="738"/>
      <c r="K77" s="42"/>
      <c r="W77" s="42"/>
    </row>
    <row r="78" spans="1:53">
      <c r="D78" s="738"/>
      <c r="F78" s="738"/>
      <c r="G78" s="738"/>
      <c r="H78" s="738"/>
      <c r="K78" s="42"/>
      <c r="W78" s="42"/>
    </row>
    <row r="79" spans="1:53">
      <c r="D79" s="738"/>
      <c r="F79" s="738"/>
      <c r="G79" s="738"/>
      <c r="H79" s="738"/>
      <c r="K79" s="42"/>
      <c r="T79" s="196"/>
      <c r="W79" s="42"/>
    </row>
    <row r="80" spans="1:53">
      <c r="K80" s="42"/>
      <c r="W80" s="42"/>
    </row>
    <row r="81" spans="4:23">
      <c r="K81" s="42"/>
      <c r="W81" s="42"/>
    </row>
    <row r="82" spans="4:23">
      <c r="K82" s="42"/>
      <c r="W82" s="42"/>
    </row>
    <row r="83" spans="4:23" ht="13.5" thickBot="1">
      <c r="H83" s="758"/>
      <c r="K83" s="42"/>
      <c r="T83" s="758"/>
      <c r="W83" s="42"/>
    </row>
    <row r="84" spans="4:23">
      <c r="D84" s="738"/>
      <c r="F84" s="738"/>
      <c r="G84" s="738"/>
      <c r="H84" s="738"/>
      <c r="K84" s="31"/>
      <c r="O84" s="7"/>
      <c r="W84" s="31"/>
    </row>
    <row r="85" spans="4:23">
      <c r="D85" s="738"/>
      <c r="F85" s="738"/>
      <c r="G85" s="738"/>
      <c r="H85" s="738"/>
      <c r="K85" s="31"/>
      <c r="W85" s="31"/>
    </row>
    <row r="86" spans="4:23">
      <c r="D86" s="738"/>
      <c r="F86" s="738"/>
      <c r="G86" s="738"/>
      <c r="H86" s="738"/>
      <c r="K86" s="31"/>
      <c r="W86" s="31"/>
    </row>
    <row r="87" spans="4:23">
      <c r="D87" s="738"/>
      <c r="F87" s="738"/>
      <c r="G87" s="738"/>
      <c r="H87" s="738"/>
      <c r="K87" s="31"/>
      <c r="T87" s="196"/>
      <c r="W87" s="31"/>
    </row>
    <row r="88" spans="4:23">
      <c r="K88" s="31"/>
      <c r="W88" s="31"/>
    </row>
    <row r="89" spans="4:23">
      <c r="K89" s="31"/>
      <c r="W89" s="31"/>
    </row>
    <row r="90" spans="4:23">
      <c r="K90" s="31"/>
      <c r="W90" s="31"/>
    </row>
    <row r="91" spans="4:23">
      <c r="H91" s="196"/>
      <c r="K91" s="31"/>
      <c r="T91" s="196"/>
      <c r="W91" s="31"/>
    </row>
    <row r="92" spans="4:23">
      <c r="D92" s="738"/>
      <c r="F92" s="738"/>
      <c r="G92" s="738"/>
      <c r="H92" s="738"/>
      <c r="K92" s="31"/>
      <c r="W92" s="31"/>
    </row>
    <row r="93" spans="4:23">
      <c r="D93" s="738"/>
      <c r="F93" s="738"/>
      <c r="G93" s="738"/>
      <c r="H93" s="738"/>
      <c r="K93" s="31"/>
      <c r="W93" s="31"/>
    </row>
    <row r="94" spans="4:23">
      <c r="D94" s="738"/>
      <c r="F94" s="738"/>
      <c r="G94" s="738"/>
      <c r="H94" s="738"/>
      <c r="K94" s="31"/>
      <c r="W94" s="31"/>
    </row>
    <row r="95" spans="4:23">
      <c r="D95" s="738"/>
      <c r="F95" s="738"/>
      <c r="G95" s="738"/>
      <c r="H95" s="738"/>
      <c r="K95" s="31"/>
      <c r="T95" s="196"/>
      <c r="W95" s="31"/>
    </row>
    <row r="96" spans="4:23">
      <c r="K96" s="31"/>
      <c r="W96" s="31"/>
    </row>
    <row r="97" spans="4:23">
      <c r="K97" s="31"/>
      <c r="W97" s="31"/>
    </row>
    <row r="98" spans="4:23">
      <c r="K98" s="31"/>
      <c r="W98" s="31"/>
    </row>
    <row r="99" spans="4:23" ht="13.5" thickBot="1">
      <c r="H99" s="758"/>
      <c r="K99" s="31"/>
      <c r="T99" s="758"/>
      <c r="W99" s="31"/>
    </row>
    <row r="100" spans="4:23">
      <c r="H100" s="738"/>
      <c r="K100" s="42"/>
      <c r="O100" s="7"/>
      <c r="W100" s="42"/>
    </row>
    <row r="101" spans="4:23">
      <c r="H101" s="738"/>
      <c r="K101" s="42"/>
      <c r="W101" s="42"/>
    </row>
    <row r="102" spans="4:23">
      <c r="H102" s="738"/>
      <c r="K102" s="42"/>
      <c r="W102" s="42"/>
    </row>
    <row r="103" spans="4:23">
      <c r="H103" s="738"/>
      <c r="K103" s="42"/>
      <c r="T103" s="196"/>
      <c r="W103" s="42"/>
    </row>
    <row r="104" spans="4:23">
      <c r="D104" s="69"/>
      <c r="G104" s="69"/>
      <c r="K104" s="42"/>
      <c r="W104" s="42"/>
    </row>
    <row r="105" spans="4:23">
      <c r="D105" s="69"/>
      <c r="G105" s="69"/>
      <c r="K105" s="42"/>
      <c r="W105" s="42"/>
    </row>
    <row r="106" spans="4:23">
      <c r="D106" s="69"/>
      <c r="G106" s="69"/>
      <c r="K106" s="42"/>
      <c r="W106" s="42"/>
    </row>
    <row r="107" spans="4:23">
      <c r="D107" s="69"/>
      <c r="G107" s="69"/>
      <c r="K107" s="42"/>
      <c r="T107" s="196"/>
      <c r="W107" s="42"/>
    </row>
    <row r="108" spans="4:23">
      <c r="D108" s="69"/>
      <c r="G108" s="69"/>
      <c r="K108" s="42"/>
      <c r="T108" s="730"/>
      <c r="W108" s="42"/>
    </row>
    <row r="109" spans="4:23">
      <c r="D109" s="69"/>
      <c r="G109" s="69"/>
      <c r="K109" s="42"/>
      <c r="T109" s="730"/>
      <c r="W109" s="42"/>
    </row>
    <row r="110" spans="4:23">
      <c r="H110" s="738"/>
      <c r="K110" s="42"/>
      <c r="T110" s="730"/>
      <c r="W110" s="42"/>
    </row>
    <row r="111" spans="4:23">
      <c r="H111" s="738"/>
      <c r="K111" s="42"/>
      <c r="W111" s="42"/>
    </row>
    <row r="112" spans="4:23">
      <c r="H112" s="738"/>
      <c r="K112" s="42"/>
      <c r="W112" s="42"/>
    </row>
    <row r="113" spans="8:23" ht="13.5" thickBot="1">
      <c r="H113" s="738"/>
      <c r="K113" s="42"/>
      <c r="T113" s="758"/>
      <c r="W113" s="42"/>
    </row>
    <row r="114" spans="8:23">
      <c r="K114" s="31"/>
      <c r="O114" s="7"/>
      <c r="W114" s="31"/>
    </row>
    <row r="115" spans="8:23">
      <c r="K115" s="31"/>
      <c r="W115" s="31"/>
    </row>
    <row r="116" spans="8:23">
      <c r="K116" s="31"/>
      <c r="W116" s="31"/>
    </row>
    <row r="117" spans="8:23">
      <c r="H117" s="196"/>
      <c r="K117" s="31"/>
      <c r="T117" s="196"/>
      <c r="W117" s="31"/>
    </row>
    <row r="118" spans="8:23">
      <c r="H118" s="738"/>
      <c r="K118" s="31"/>
      <c r="W118" s="31"/>
    </row>
    <row r="119" spans="8:23">
      <c r="H119" s="738"/>
      <c r="K119" s="31"/>
      <c r="W119" s="31"/>
    </row>
    <row r="120" spans="8:23">
      <c r="H120" s="738"/>
      <c r="K120" s="31"/>
      <c r="W120" s="31"/>
    </row>
    <row r="121" spans="8:23">
      <c r="H121" s="738"/>
      <c r="K121" s="31"/>
      <c r="T121" s="196"/>
      <c r="W121" s="31"/>
    </row>
    <row r="122" spans="8:23">
      <c r="K122" s="31"/>
      <c r="W122" s="31"/>
    </row>
    <row r="123" spans="8:23">
      <c r="K123" s="31"/>
      <c r="W123" s="31"/>
    </row>
    <row r="124" spans="8:23">
      <c r="K124" s="31"/>
      <c r="W124" s="31"/>
    </row>
    <row r="125" spans="8:23">
      <c r="H125" s="196"/>
      <c r="K125" s="31"/>
      <c r="T125" s="196"/>
      <c r="W125" s="31"/>
    </row>
    <row r="126" spans="8:23">
      <c r="H126" s="738"/>
      <c r="K126" s="31"/>
      <c r="W126" s="31"/>
    </row>
    <row r="127" spans="8:23">
      <c r="H127" s="738"/>
      <c r="K127" s="31"/>
      <c r="W127" s="31"/>
    </row>
    <row r="128" spans="8:23">
      <c r="H128" s="738"/>
      <c r="K128" s="31"/>
      <c r="W128" s="31"/>
    </row>
    <row r="129" spans="8:23" ht="13.5" thickBot="1">
      <c r="H129" s="738"/>
      <c r="K129" s="31"/>
      <c r="T129" s="758"/>
      <c r="W129" s="31"/>
    </row>
    <row r="130" spans="8:23">
      <c r="K130" s="42"/>
      <c r="O130" s="7"/>
      <c r="W130" s="42"/>
    </row>
    <row r="131" spans="8:23">
      <c r="K131" s="42"/>
      <c r="W131" s="42"/>
    </row>
    <row r="132" spans="8:23">
      <c r="K132" s="42"/>
      <c r="W132" s="42"/>
    </row>
    <row r="133" spans="8:23">
      <c r="H133" s="196"/>
      <c r="K133" s="42"/>
      <c r="T133" s="196"/>
      <c r="W133" s="42"/>
    </row>
    <row r="134" spans="8:23">
      <c r="H134" s="738"/>
      <c r="K134" s="42"/>
      <c r="W134" s="42"/>
    </row>
    <row r="135" spans="8:23">
      <c r="H135" s="738"/>
      <c r="K135" s="42"/>
      <c r="W135" s="42"/>
    </row>
    <row r="136" spans="8:23">
      <c r="H136" s="738"/>
      <c r="K136" s="42"/>
      <c r="W136" s="42"/>
    </row>
    <row r="137" spans="8:23">
      <c r="H137" s="738"/>
      <c r="K137" s="42"/>
      <c r="T137" s="196"/>
      <c r="W137" s="42"/>
    </row>
    <row r="138" spans="8:23">
      <c r="K138" s="42"/>
      <c r="W138" s="42"/>
    </row>
    <row r="139" spans="8:23">
      <c r="K139" s="42"/>
      <c r="W139" s="42"/>
    </row>
    <row r="140" spans="8:23">
      <c r="K140" s="42"/>
      <c r="W140" s="42"/>
    </row>
    <row r="141" spans="8:23">
      <c r="H141" s="196"/>
      <c r="K141" s="42"/>
      <c r="T141" s="196"/>
      <c r="W141" s="42"/>
    </row>
    <row r="142" spans="8:23">
      <c r="H142" s="738"/>
      <c r="K142" s="42"/>
      <c r="W142" s="42"/>
    </row>
    <row r="143" spans="8:23">
      <c r="H143" s="738"/>
      <c r="K143" s="42"/>
      <c r="W143" s="42"/>
    </row>
    <row r="144" spans="8:23">
      <c r="H144" s="738"/>
      <c r="K144" s="42"/>
      <c r="W144" s="42"/>
    </row>
    <row r="145" spans="8:23" ht="13.5" thickBot="1">
      <c r="H145" s="738"/>
      <c r="K145" s="42"/>
      <c r="T145" s="758"/>
      <c r="W145" s="42"/>
    </row>
    <row r="146" spans="8:23">
      <c r="K146" s="31"/>
      <c r="O146" s="7"/>
      <c r="W146" s="31"/>
    </row>
    <row r="147" spans="8:23">
      <c r="K147" s="31"/>
      <c r="W147" s="31"/>
    </row>
    <row r="148" spans="8:23">
      <c r="K148" s="31"/>
      <c r="W148" s="31"/>
    </row>
    <row r="149" spans="8:23">
      <c r="H149" s="196"/>
      <c r="K149" s="31"/>
      <c r="T149" s="196"/>
      <c r="W149" s="31"/>
    </row>
    <row r="150" spans="8:23">
      <c r="H150" s="738"/>
      <c r="K150" s="31"/>
      <c r="W150" s="31"/>
    </row>
    <row r="151" spans="8:23">
      <c r="H151" s="738"/>
      <c r="K151" s="31"/>
      <c r="W151" s="31"/>
    </row>
    <row r="152" spans="8:23">
      <c r="H152" s="738"/>
      <c r="K152" s="31"/>
      <c r="W152" s="31"/>
    </row>
    <row r="153" spans="8:23">
      <c r="H153" s="738"/>
      <c r="K153" s="31"/>
      <c r="T153" s="196"/>
      <c r="W153" s="31"/>
    </row>
    <row r="154" spans="8:23">
      <c r="K154" s="31"/>
      <c r="W154" s="31"/>
    </row>
    <row r="155" spans="8:23">
      <c r="K155" s="31"/>
      <c r="W155" s="31"/>
    </row>
    <row r="156" spans="8:23">
      <c r="K156" s="31"/>
      <c r="W156" s="31"/>
    </row>
    <row r="157" spans="8:23">
      <c r="H157" s="196"/>
      <c r="K157" s="31"/>
      <c r="T157" s="196"/>
      <c r="W157" s="31"/>
    </row>
    <row r="158" spans="8:23">
      <c r="H158" s="738"/>
      <c r="K158" s="31"/>
      <c r="W158" s="31"/>
    </row>
    <row r="159" spans="8:23">
      <c r="H159" s="738"/>
      <c r="K159" s="31"/>
      <c r="W159" s="31"/>
    </row>
    <row r="160" spans="8:23">
      <c r="H160" s="738"/>
      <c r="K160" s="31"/>
      <c r="W160" s="31"/>
    </row>
    <row r="161" spans="8:23" ht="13.5" thickBot="1">
      <c r="H161" s="738"/>
      <c r="K161" s="31"/>
      <c r="T161" s="758"/>
      <c r="W161" s="31"/>
    </row>
    <row r="162" spans="8:23">
      <c r="K162" s="42"/>
      <c r="O162" s="7"/>
      <c r="W162" s="42"/>
    </row>
    <row r="163" spans="8:23">
      <c r="K163" s="42"/>
      <c r="W163" s="42"/>
    </row>
    <row r="164" spans="8:23">
      <c r="K164" s="42"/>
      <c r="W164" s="42"/>
    </row>
    <row r="165" spans="8:23">
      <c r="H165" s="196"/>
      <c r="K165" s="42"/>
      <c r="T165" s="196"/>
      <c r="W165" s="42"/>
    </row>
    <row r="166" spans="8:23">
      <c r="H166" s="738"/>
      <c r="K166" s="42"/>
      <c r="W166" s="42"/>
    </row>
    <row r="167" spans="8:23">
      <c r="H167" s="738"/>
      <c r="K167" s="42"/>
      <c r="W167" s="42"/>
    </row>
    <row r="168" spans="8:23">
      <c r="H168" s="738"/>
      <c r="K168" s="42"/>
      <c r="W168" s="42"/>
    </row>
    <row r="169" spans="8:23">
      <c r="H169" s="738"/>
      <c r="K169" s="42"/>
      <c r="T169" s="196"/>
      <c r="W169" s="42"/>
    </row>
    <row r="170" spans="8:23">
      <c r="K170" s="42"/>
      <c r="W170" s="42"/>
    </row>
    <row r="171" spans="8:23">
      <c r="K171" s="42"/>
      <c r="W171" s="42"/>
    </row>
    <row r="172" spans="8:23">
      <c r="K172" s="42"/>
      <c r="W172" s="42"/>
    </row>
    <row r="173" spans="8:23">
      <c r="H173" s="196"/>
      <c r="K173" s="42"/>
      <c r="T173" s="196"/>
      <c r="W173" s="42"/>
    </row>
    <row r="174" spans="8:23">
      <c r="H174" s="738"/>
      <c r="K174" s="42"/>
      <c r="W174" s="42"/>
    </row>
    <row r="175" spans="8:23">
      <c r="H175" s="738"/>
      <c r="K175" s="42"/>
      <c r="W175" s="42"/>
    </row>
    <row r="176" spans="8:23">
      <c r="H176" s="738"/>
      <c r="K176" s="42"/>
      <c r="W176" s="42"/>
    </row>
    <row r="177" spans="8:23" ht="13.5" thickBot="1">
      <c r="H177" s="738"/>
      <c r="K177" s="42"/>
      <c r="T177" s="758"/>
      <c r="W177" s="42"/>
    </row>
    <row r="178" spans="8:23">
      <c r="K178" s="31"/>
      <c r="O178" s="7"/>
      <c r="W178" s="31"/>
    </row>
    <row r="179" spans="8:23">
      <c r="K179" s="31"/>
      <c r="W179" s="31"/>
    </row>
    <row r="180" spans="8:23">
      <c r="K180" s="31"/>
      <c r="W180" s="31"/>
    </row>
    <row r="181" spans="8:23">
      <c r="H181" s="196"/>
      <c r="K181" s="31"/>
      <c r="T181" s="196"/>
      <c r="W181" s="31"/>
    </row>
    <row r="182" spans="8:23">
      <c r="H182" s="738"/>
      <c r="K182" s="31"/>
      <c r="W182" s="31"/>
    </row>
    <row r="183" spans="8:23">
      <c r="H183" s="738"/>
      <c r="K183" s="31"/>
      <c r="W183" s="31"/>
    </row>
    <row r="184" spans="8:23">
      <c r="H184" s="738"/>
      <c r="K184" s="31"/>
      <c r="W184" s="31"/>
    </row>
    <row r="185" spans="8:23">
      <c r="H185" s="738"/>
      <c r="K185" s="31"/>
      <c r="T185" s="196"/>
      <c r="W185" s="31"/>
    </row>
    <row r="186" spans="8:23">
      <c r="K186" s="31"/>
      <c r="W186" s="31"/>
    </row>
    <row r="187" spans="8:23">
      <c r="K187" s="31"/>
      <c r="W187" s="31"/>
    </row>
    <row r="188" spans="8:23">
      <c r="K188" s="31"/>
      <c r="W188" s="31"/>
    </row>
    <row r="189" spans="8:23">
      <c r="H189" s="196"/>
      <c r="K189" s="31"/>
      <c r="T189" s="196"/>
      <c r="W189" s="31"/>
    </row>
    <row r="190" spans="8:23">
      <c r="H190" s="738"/>
      <c r="K190" s="31"/>
      <c r="W190" s="31"/>
    </row>
    <row r="191" spans="8:23">
      <c r="H191" s="738"/>
      <c r="K191" s="31"/>
      <c r="W191" s="31"/>
    </row>
    <row r="192" spans="8:23">
      <c r="H192" s="738"/>
      <c r="K192" s="31"/>
      <c r="W192" s="31"/>
    </row>
    <row r="193" spans="8:23" ht="13.5" thickBot="1">
      <c r="H193" s="738"/>
      <c r="K193" s="31"/>
      <c r="T193" s="758"/>
      <c r="W193" s="31"/>
    </row>
    <row r="194" spans="8:23">
      <c r="K194" s="42"/>
      <c r="O194" s="7"/>
      <c r="W194" s="42"/>
    </row>
    <row r="195" spans="8:23">
      <c r="K195" s="42"/>
      <c r="W195" s="42"/>
    </row>
    <row r="196" spans="8:23">
      <c r="K196" s="42"/>
      <c r="W196" s="42"/>
    </row>
    <row r="197" spans="8:23">
      <c r="H197" s="196"/>
      <c r="K197" s="42"/>
      <c r="T197" s="196"/>
      <c r="W197" s="42"/>
    </row>
    <row r="198" spans="8:23">
      <c r="H198" s="738"/>
      <c r="K198" s="42"/>
      <c r="W198" s="42"/>
    </row>
    <row r="199" spans="8:23">
      <c r="H199" s="738"/>
      <c r="K199" s="42"/>
      <c r="W199" s="42"/>
    </row>
    <row r="200" spans="8:23">
      <c r="H200" s="738"/>
      <c r="K200" s="42"/>
      <c r="W200" s="42"/>
    </row>
    <row r="201" spans="8:23">
      <c r="H201" s="738"/>
      <c r="K201" s="42"/>
      <c r="T201" s="196"/>
      <c r="W201" s="42"/>
    </row>
    <row r="807" s="732" customFormat="1"/>
  </sheetData>
  <mergeCells count="19">
    <mergeCell ref="BA5:BA6"/>
    <mergeCell ref="AT5:AT6"/>
    <mergeCell ref="AU5:AU6"/>
    <mergeCell ref="AV5:AV6"/>
    <mergeCell ref="AW5:AW6"/>
    <mergeCell ref="AX5:AX6"/>
    <mergeCell ref="AY5:AY6"/>
    <mergeCell ref="AQ5:AQ6"/>
    <mergeCell ref="AR5:AR6"/>
    <mergeCell ref="AS5:AS6"/>
    <mergeCell ref="I1:X3"/>
    <mergeCell ref="AZ5:AZ6"/>
    <mergeCell ref="AW1:AW4"/>
    <mergeCell ref="AA5:AA6"/>
    <mergeCell ref="AB5:AB6"/>
    <mergeCell ref="AC5:AC6"/>
    <mergeCell ref="AD5:AD6"/>
    <mergeCell ref="AE5:AJ5"/>
    <mergeCell ref="AK5:AP5"/>
  </mergeCells>
  <conditionalFormatting sqref="F100:F1048576 F1:F6 Y1:Y3 V4:V1048576 X4:Y1048576">
    <cfRule type="cellIs" dxfId="9" priority="6" operator="equal">
      <formula>#REF!</formula>
    </cfRule>
    <cfRule type="cellIs" dxfId="8" priority="7" operator="equal">
      <formula>$C$3</formula>
    </cfRule>
  </conditionalFormatting>
  <conditionalFormatting sqref="U4:U5 U7:U1048576">
    <cfRule type="cellIs" dxfId="7" priority="3" operator="greaterThan">
      <formula>16</formula>
    </cfRule>
  </conditionalFormatting>
  <conditionalFormatting sqref="E6">
    <cfRule type="cellIs" dxfId="6" priority="1" operator="equal">
      <formula>#REF!</formula>
    </cfRule>
    <cfRule type="cellIs" dxfId="5" priority="2" operator="equal">
      <formula>$C$3</formula>
    </cfRule>
  </conditionalFormatting>
  <dataValidations count="29">
    <dataValidation allowBlank="1" showInputMessage="1" showErrorMessage="1" prompt="The cable device B connector (this field is optional; if specified, the connector must already exist in the Cable Database before the import)" sqref="AN6" xr:uid="{00000000-0002-0000-0400-000000000000}"/>
    <dataValidation allowBlank="1" showInputMessage="1" showErrorMessage="1" prompt="The operation to perform when importing the EXCEL file (if the field is blank the entire row will be ignored by the Cable Database)" sqref="AA5" xr:uid="{00000000-0002-0000-0400-000001000000}"/>
    <dataValidation allowBlank="1" showInputMessage="1" showErrorMessage="1" prompt="The cable name (this field is mandatory except when the operation is CREATE)" sqref="AB5" xr:uid="{00000000-0002-0000-0400-000002000000}"/>
    <dataValidation allowBlank="1" showInputMessage="1" showErrorMessage="1" prompt="The type of the cable (this field is mandatory except when the operation is DELETE; if specified, the cable type must already exist in the Cable Database before the import)" sqref="AC5" xr:uid="{00000000-0002-0000-0400-000003000000}"/>
    <dataValidation allowBlank="1" showInputMessage="1" showErrorMessage="1" prompt="The cable system (this field is mandatory except when the operation is DELETE; please consult sheet &quot;Support&quot; to get the list of available systems)" sqref="AQ5" xr:uid="{00000000-0002-0000-0400-000004000000}"/>
    <dataValidation allowBlank="1" showInputMessage="1" showErrorMessage="1" prompt="The cable subsystem (this field is mandatory except when the operation is DELETE; please consult sheet &quot;Support&quot; to get the list of available subsystems)" sqref="AR5" xr:uid="{00000000-0002-0000-0400-000005000000}"/>
    <dataValidation allowBlank="1" showInputMessage="1" showErrorMessage="1" prompt="The cable class (this field is mandatory except when the operation is DELETE; please consult sheet &quot;Support&quot; to get the list of available classes)" sqref="AS5" xr:uid="{00000000-0002-0000-0400-000006000000}"/>
    <dataValidation allowBlank="1" showInputMessage="1" showErrorMessage="1" prompt="The cable routings separated with a comma (this field is optional; if specified, the routings must already exist in the Cable Database before the import)" sqref="AT5" xr:uid="{00000000-0002-0000-0400-000007000000}"/>
    <dataValidation allowBlank="1" showInputMessage="1" showErrorMessage="1" prompt="The cable owners separated with a comma (this field is mandatory except when the operation is DELETE; if specified, the owners' usernames must already exist in the ESS LDAP server before the import)" sqref="AU5" xr:uid="{00000000-0002-0000-0400-000008000000}"/>
    <dataValidation allowBlank="1" showInputMessage="1" showErrorMessage="1" prompt="The cable autocalculated length can either be YES or NO (this field is mandatory except when the operation is DELETE; if YES, the cable length is automatically calculated based on the routings and base length information)" sqref="BA5" xr:uid="{00000000-0002-0000-0400-000009000000}"/>
    <dataValidation allowBlank="1" showInputMessage="1" showErrorMessage="1" prompt="The cable container (bundle) (this field is optional; if specified, the container (bundle) must already exist in the Cable Database before the import)" sqref="AD5" xr:uid="{00000000-0002-0000-0400-00000A000000}"/>
    <dataValidation allowBlank="1" showInputMessage="1" showErrorMessage="1" prompt="The cable installation date (this field is optional)" sqref="AW5" xr:uid="{00000000-0002-0000-0400-00000B000000}"/>
    <dataValidation allowBlank="1" showInputMessage="1" showErrorMessage="1" prompt="The cable termination date (this field is optional)" sqref="AX5" xr:uid="{00000000-0002-0000-0400-00000C000000}"/>
    <dataValidation allowBlank="1" showInputMessage="1" showErrorMessage="1" prompt="The cable base length in meters (this field is optional)" sqref="AY5" xr:uid="{00000000-0002-0000-0400-00000D000000}"/>
    <dataValidation allowBlank="1" showInputMessage="1" showErrorMessage="1" prompt="The cable length in meters (this field is optional)" sqref="AZ5" xr:uid="{00000000-0002-0000-0400-00000E000000}"/>
    <dataValidation allowBlank="1" showInputMessage="1" showErrorMessage="1" prompt="The cable device A name (this field is mandatory except when the operation is DELETE; the device name must already exist in the Naming Service before the import)" sqref="AE6" xr:uid="{00000000-0002-0000-0400-00000F000000}"/>
    <dataValidation allowBlank="1" showInputMessage="1" showErrorMessage="1" prompt="The cable device A building (this field is optional)" sqref="AF6" xr:uid="{00000000-0002-0000-0400-000010000000}"/>
    <dataValidation allowBlank="1" showInputMessage="1" showErrorMessage="1" prompt="The cable device A rack (this field is optional)" sqref="AG6" xr:uid="{00000000-0002-0000-0400-000011000000}"/>
    <dataValidation allowBlank="1" showInputMessage="1" showErrorMessage="1" prompt="The cable device A wiring (this field is optional)" sqref="AI6" xr:uid="{00000000-0002-0000-0400-000012000000}"/>
    <dataValidation allowBlank="1" showInputMessage="1" showErrorMessage="1" prompt="The cable device A user label (this field is optional)" sqref="AJ6" xr:uid="{00000000-0002-0000-0400-000013000000}"/>
    <dataValidation allowBlank="1" showInputMessage="1" showErrorMessage="1" prompt="The cable device B name (this field is mandatory except when the operation is DELETE; the device name must already exist in the Naming Service before the import)" sqref="AK6" xr:uid="{00000000-0002-0000-0400-000014000000}"/>
    <dataValidation allowBlank="1" showInputMessage="1" showErrorMessage="1" prompt="The cable device B building (this field is optional)" sqref="AL6" xr:uid="{00000000-0002-0000-0400-000015000000}"/>
    <dataValidation allowBlank="1" showInputMessage="1" showErrorMessage="1" prompt="The cable device B rack (this field is optional)" sqref="AM6" xr:uid="{00000000-0002-0000-0400-000016000000}"/>
    <dataValidation allowBlank="1" showInputMessage="1" showErrorMessage="1" prompt="The cable device B wiring (this field is optional)" sqref="AO6" xr:uid="{00000000-0002-0000-0400-000017000000}"/>
    <dataValidation allowBlank="1" showInputMessage="1" showErrorMessage="1" prompt="The cable device B user label (this field is optional)" sqref="AP6" xr:uid="{00000000-0002-0000-0400-000018000000}"/>
    <dataValidation allowBlank="1" showInputMessage="1" showErrorMessage="1" prompt="The cable device A information in terms of name, building, rack, connector, wiring and user label" sqref="AE5" xr:uid="{00000000-0002-0000-0400-000019000000}"/>
    <dataValidation allowBlank="1" showInputMessage="1" showErrorMessage="1" prompt="The cable device B information in terms of name, building, rack, connector, wiring and user label" sqref="AK5" xr:uid="{00000000-0002-0000-0400-00001A000000}"/>
    <dataValidation allowBlank="1" showInputMessage="1" showErrorMessage="1" prompt="The cable device A connector (this field is optional; if specified, the connector must already exist in the Cable Database before the import)" sqref="AH6" xr:uid="{00000000-0002-0000-0400-00001B000000}"/>
    <dataValidation allowBlank="1" showInputMessage="1" showErrorMessage="1" prompt="The cable status can either be INSERTED, ROUTED, APPROVED or DELETED (this field is mandatory except when the operation is DELETE)" sqref="AV5" xr:uid="{00000000-0002-0000-0400-00001C000000}"/>
  </dataValidations>
  <hyperlinks>
    <hyperlink ref="C1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564"/>
  <sheetViews>
    <sheetView workbookViewId="0">
      <selection activeCell="AK7" sqref="AK7"/>
    </sheetView>
  </sheetViews>
  <sheetFormatPr defaultRowHeight="12.75"/>
  <cols>
    <col min="1" max="1" width="3.85546875" bestFit="1" customWidth="1"/>
    <col min="2" max="2" width="9.42578125" bestFit="1" customWidth="1"/>
    <col min="3" max="3" width="7.5703125" customWidth="1"/>
    <col min="4" max="4" width="12.5703125" bestFit="1" customWidth="1"/>
    <col min="5" max="5" width="12.5703125" customWidth="1"/>
    <col min="6" max="6" width="8.5703125" customWidth="1"/>
    <col min="7" max="7" width="29.7109375" bestFit="1" customWidth="1"/>
    <col min="8" max="8" width="10.5703125" bestFit="1" customWidth="1"/>
    <col min="9" max="9" width="15.28515625" bestFit="1" customWidth="1"/>
    <col min="10" max="10" width="5.28515625" customWidth="1"/>
    <col min="11" max="11" width="6.42578125" bestFit="1" customWidth="1"/>
    <col min="12" max="12" width="10.5703125" bestFit="1" customWidth="1"/>
    <col min="13" max="13" width="5.28515625" customWidth="1"/>
    <col min="14" max="14" width="6.28515625" bestFit="1" customWidth="1"/>
    <col min="15" max="15" width="3.28515625" customWidth="1"/>
    <col min="16" max="16" width="4.85546875" bestFit="1" customWidth="1"/>
    <col min="17" max="17" width="7.5703125" bestFit="1" customWidth="1"/>
    <col min="18" max="18" width="8.140625" bestFit="1" customWidth="1"/>
    <col min="19" max="19" width="11.7109375" bestFit="1" customWidth="1"/>
    <col min="20" max="20" width="11.140625" bestFit="1" customWidth="1"/>
    <col min="21" max="21" width="7.140625" customWidth="1"/>
    <col min="22" max="22" width="7.140625" bestFit="1" customWidth="1"/>
    <col min="23" max="23" width="24.140625" bestFit="1" customWidth="1"/>
    <col min="24" max="24" width="27.5703125" bestFit="1" customWidth="1"/>
    <col min="25" max="25" width="15.28515625" bestFit="1" customWidth="1"/>
    <col min="27" max="27" width="11.42578125" bestFit="1" customWidth="1"/>
    <col min="28" max="28" width="12.42578125" bestFit="1" customWidth="1"/>
    <col min="29" max="29" width="26.28515625" bestFit="1" customWidth="1"/>
    <col min="30" max="30" width="19.85546875" bestFit="1" customWidth="1"/>
    <col min="31" max="31" width="109.28515625" bestFit="1" customWidth="1"/>
    <col min="32" max="32" width="25.140625" bestFit="1" customWidth="1"/>
    <col min="33" max="33" width="5.85546875" bestFit="1" customWidth="1"/>
    <col min="34" max="34" width="23.7109375" bestFit="1" customWidth="1"/>
    <col min="35" max="35" width="9.28515625" bestFit="1" customWidth="1"/>
    <col min="36" max="36" width="35.28515625" bestFit="1" customWidth="1"/>
    <col min="37" max="37" width="29" bestFit="1" customWidth="1"/>
    <col min="38" max="38" width="25.140625" bestFit="1" customWidth="1"/>
    <col min="39" max="39" width="24.85546875" bestFit="1" customWidth="1"/>
    <col min="40" max="40" width="28.42578125" bestFit="1" customWidth="1"/>
    <col min="41" max="41" width="8.140625" bestFit="1" customWidth="1"/>
    <col min="42" max="42" width="36.5703125" bestFit="1" customWidth="1"/>
    <col min="43" max="43" width="24.85546875" bestFit="1" customWidth="1"/>
    <col min="44" max="44" width="11.5703125" bestFit="1" customWidth="1"/>
    <col min="45" max="45" width="68.7109375" bestFit="1" customWidth="1"/>
    <col min="46" max="46" width="10.42578125" bestFit="1" customWidth="1"/>
    <col min="47" max="47" width="13.28515625" bestFit="1" customWidth="1"/>
    <col min="48" max="48" width="11.5703125" bestFit="1" customWidth="1"/>
    <col min="49" max="49" width="60.85546875" bestFit="1" customWidth="1"/>
    <col min="50" max="50" width="13.42578125" customWidth="1"/>
    <col min="51" max="51" width="10.28515625" customWidth="1"/>
    <col min="52" max="52" width="8" customWidth="1"/>
    <col min="53" max="53" width="18" customWidth="1"/>
  </cols>
  <sheetData>
    <row r="1" spans="1:54" ht="12.75" customHeight="1">
      <c r="C1" s="729" t="s">
        <v>737</v>
      </c>
      <c r="I1" s="1849" t="s">
        <v>1115</v>
      </c>
      <c r="J1" s="1849"/>
      <c r="K1" s="1849"/>
      <c r="L1" s="1849"/>
      <c r="M1" s="1849"/>
      <c r="N1" s="1849"/>
      <c r="O1" s="1849"/>
      <c r="P1" s="1849"/>
      <c r="Q1" s="1849"/>
      <c r="R1" s="1849"/>
      <c r="S1" s="1849"/>
      <c r="T1" s="1849"/>
      <c r="U1" s="1849"/>
      <c r="V1" s="1849"/>
      <c r="W1" s="1849"/>
      <c r="X1" s="1849"/>
      <c r="AA1" t="s">
        <v>712</v>
      </c>
      <c r="AB1" s="751" t="s">
        <v>841</v>
      </c>
      <c r="AC1" t="s">
        <v>1087</v>
      </c>
      <c r="AD1" t="s">
        <v>816</v>
      </c>
      <c r="AH1" s="1017"/>
      <c r="AL1" t="str">
        <f>"+ESS.G02 (Gallery Building)"</f>
        <v>+ESS.G02 (Gallery Building)</v>
      </c>
      <c r="AN1" s="42" t="s">
        <v>248</v>
      </c>
      <c r="AO1" s="42" t="s">
        <v>182</v>
      </c>
      <c r="AP1" s="42" t="s">
        <v>184</v>
      </c>
      <c r="AQ1" s="750" t="s">
        <v>740</v>
      </c>
      <c r="AR1" s="726" t="s">
        <v>721</v>
      </c>
      <c r="AS1" s="726" t="s">
        <v>738</v>
      </c>
      <c r="AU1" t="s">
        <v>1098</v>
      </c>
      <c r="AV1" t="s">
        <v>717</v>
      </c>
      <c r="AW1" s="1771" t="str">
        <f>""</f>
        <v/>
      </c>
      <c r="BA1" t="s">
        <v>722</v>
      </c>
    </row>
    <row r="2" spans="1:54" ht="15">
      <c r="G2" s="734" t="s">
        <v>748</v>
      </c>
      <c r="I2" s="1849"/>
      <c r="J2" s="1849"/>
      <c r="K2" s="1849"/>
      <c r="L2" s="1849"/>
      <c r="M2" s="1849"/>
      <c r="N2" s="1849"/>
      <c r="O2" s="1849"/>
      <c r="P2" s="1849"/>
      <c r="Q2" s="1849"/>
      <c r="R2" s="1849"/>
      <c r="S2" s="1849"/>
      <c r="T2" s="1849"/>
      <c r="U2" s="1849"/>
      <c r="V2" s="1849"/>
      <c r="W2" s="1849"/>
      <c r="X2" s="1849"/>
      <c r="AA2" t="s">
        <v>713</v>
      </c>
      <c r="AC2" s="107" t="s">
        <v>1086</v>
      </c>
      <c r="AH2" s="42"/>
      <c r="AN2" s="42" t="s">
        <v>260</v>
      </c>
      <c r="AO2" s="42" t="s">
        <v>195</v>
      </c>
      <c r="AP2" s="42" t="s">
        <v>198</v>
      </c>
      <c r="AQ2" s="750" t="s">
        <v>741</v>
      </c>
      <c r="AS2" t="s">
        <v>842</v>
      </c>
      <c r="AV2" t="s">
        <v>718</v>
      </c>
      <c r="AW2" s="1771"/>
      <c r="BA2" t="s">
        <v>723</v>
      </c>
    </row>
    <row r="3" spans="1:54" ht="15">
      <c r="C3" t="str">
        <f>Names!$C$10</f>
        <v>PRLEH</v>
      </c>
      <c r="G3" s="735" t="s">
        <v>749</v>
      </c>
      <c r="I3" s="1849"/>
      <c r="J3" s="1849"/>
      <c r="K3" s="1849"/>
      <c r="L3" s="1849"/>
      <c r="M3" s="1849"/>
      <c r="N3" s="1849"/>
      <c r="O3" s="1849"/>
      <c r="P3" s="1849"/>
      <c r="Q3" s="1849"/>
      <c r="R3" s="1849"/>
      <c r="S3" s="1849"/>
      <c r="T3" s="1849"/>
      <c r="U3" s="1849"/>
      <c r="V3" s="1849"/>
      <c r="W3" s="1849"/>
      <c r="X3" s="1849"/>
      <c r="AA3" t="s">
        <v>714</v>
      </c>
      <c r="AN3" t="str">
        <f>""</f>
        <v/>
      </c>
      <c r="AO3" s="42" t="s">
        <v>209</v>
      </c>
      <c r="AP3" s="42" t="s">
        <v>210</v>
      </c>
      <c r="AQ3" s="750" t="s">
        <v>742</v>
      </c>
      <c r="AS3" s="726" t="s">
        <v>739</v>
      </c>
      <c r="AV3" t="s">
        <v>719</v>
      </c>
      <c r="AW3" s="1771"/>
    </row>
    <row r="4" spans="1:54" ht="15.75" thickBot="1">
      <c r="D4" s="753" t="s">
        <v>792</v>
      </c>
      <c r="E4" s="1"/>
      <c r="AN4" t="str">
        <f>""</f>
        <v/>
      </c>
      <c r="AS4" s="757" t="s">
        <v>807</v>
      </c>
      <c r="AV4" t="s">
        <v>720</v>
      </c>
      <c r="AW4" s="1836"/>
    </row>
    <row r="5" spans="1:54" ht="15.75" thickBot="1">
      <c r="C5" s="6" t="s">
        <v>762</v>
      </c>
      <c r="D5">
        <f>COLUMN(Table!$BY$4)</f>
        <v>77</v>
      </c>
      <c r="E5">
        <f>COLUMN(Table!$H$4)</f>
        <v>8</v>
      </c>
      <c r="F5">
        <f>COLUMN(Table!$W$4)</f>
        <v>23</v>
      </c>
      <c r="G5">
        <f>COLUMN(Table!$CC$4)</f>
        <v>81</v>
      </c>
      <c r="K5">
        <f>COLUMN(Table!$P$4)</f>
        <v>16</v>
      </c>
      <c r="O5">
        <v>1</v>
      </c>
      <c r="P5">
        <v>2</v>
      </c>
      <c r="Q5">
        <v>3</v>
      </c>
      <c r="R5">
        <v>4</v>
      </c>
      <c r="U5" t="s">
        <v>763</v>
      </c>
      <c r="AA5" s="1827" t="s">
        <v>690</v>
      </c>
      <c r="AB5" s="1829" t="s">
        <v>691</v>
      </c>
      <c r="AC5" s="1842" t="s">
        <v>692</v>
      </c>
      <c r="AD5" s="1844" t="s">
        <v>693</v>
      </c>
      <c r="AE5" s="1846" t="s">
        <v>694</v>
      </c>
      <c r="AF5" s="1847"/>
      <c r="AG5" s="1847"/>
      <c r="AH5" s="1847"/>
      <c r="AI5" s="1847"/>
      <c r="AJ5" s="1848"/>
      <c r="AK5" s="1839" t="s">
        <v>695</v>
      </c>
      <c r="AL5" s="1840"/>
      <c r="AM5" s="1840"/>
      <c r="AN5" s="1840"/>
      <c r="AO5" s="1840"/>
      <c r="AP5" s="1841"/>
      <c r="AQ5" s="1827" t="s">
        <v>696</v>
      </c>
      <c r="AR5" s="1827" t="s">
        <v>697</v>
      </c>
      <c r="AS5" s="1827" t="s">
        <v>698</v>
      </c>
      <c r="AT5" s="1829" t="s">
        <v>699</v>
      </c>
      <c r="AU5" s="1827" t="s">
        <v>700</v>
      </c>
      <c r="AV5" s="1827" t="s">
        <v>701</v>
      </c>
      <c r="AW5" s="1837" t="s">
        <v>702</v>
      </c>
      <c r="AX5" s="1832" t="s">
        <v>703</v>
      </c>
      <c r="AY5" s="1832" t="s">
        <v>704</v>
      </c>
      <c r="AZ5" s="1832" t="s">
        <v>705</v>
      </c>
      <c r="BA5" s="1834" t="s">
        <v>706</v>
      </c>
    </row>
    <row r="6" spans="1:54" ht="39" thickBot="1">
      <c r="A6" s="706" t="s">
        <v>475</v>
      </c>
      <c r="B6" s="706" t="s">
        <v>661</v>
      </c>
      <c r="C6" s="706" t="s">
        <v>746</v>
      </c>
      <c r="D6" s="736" t="s">
        <v>830</v>
      </c>
      <c r="E6" s="707" t="s">
        <v>800</v>
      </c>
      <c r="F6" s="707" t="s">
        <v>832</v>
      </c>
      <c r="G6" s="736" t="s">
        <v>831</v>
      </c>
      <c r="H6" s="706" t="s">
        <v>686</v>
      </c>
      <c r="I6" s="736" t="s">
        <v>687</v>
      </c>
      <c r="J6" s="173"/>
      <c r="K6" s="736" t="s">
        <v>5</v>
      </c>
      <c r="L6" s="702" t="s">
        <v>688</v>
      </c>
      <c r="M6" s="173"/>
      <c r="N6" s="736" t="s">
        <v>48</v>
      </c>
      <c r="O6" s="702" t="s">
        <v>64</v>
      </c>
      <c r="P6" s="736" t="s">
        <v>179</v>
      </c>
      <c r="Q6" s="736" t="s">
        <v>180</v>
      </c>
      <c r="R6" s="736" t="s">
        <v>833</v>
      </c>
      <c r="S6" s="736" t="s">
        <v>824</v>
      </c>
      <c r="T6" s="706" t="s">
        <v>686</v>
      </c>
      <c r="U6" s="4" t="s">
        <v>761</v>
      </c>
      <c r="V6" s="736" t="s">
        <v>689</v>
      </c>
      <c r="W6" s="706" t="s">
        <v>654</v>
      </c>
      <c r="X6" s="736" t="s">
        <v>549</v>
      </c>
      <c r="Y6" s="736" t="s">
        <v>687</v>
      </c>
      <c r="AA6" s="1828"/>
      <c r="AB6" s="1830"/>
      <c r="AC6" s="1843"/>
      <c r="AD6" s="1845"/>
      <c r="AE6" s="728" t="s">
        <v>707</v>
      </c>
      <c r="AF6" s="725" t="s">
        <v>708</v>
      </c>
      <c r="AG6" s="727" t="s">
        <v>654</v>
      </c>
      <c r="AH6" s="725" t="s">
        <v>709</v>
      </c>
      <c r="AI6" s="725" t="s">
        <v>710</v>
      </c>
      <c r="AJ6" s="725" t="s">
        <v>711</v>
      </c>
      <c r="AK6" s="728" t="s">
        <v>707</v>
      </c>
      <c r="AL6" s="725" t="s">
        <v>708</v>
      </c>
      <c r="AM6" s="725" t="s">
        <v>654</v>
      </c>
      <c r="AN6" s="725" t="s">
        <v>709</v>
      </c>
      <c r="AO6" s="727" t="s">
        <v>710</v>
      </c>
      <c r="AP6" s="725" t="s">
        <v>711</v>
      </c>
      <c r="AQ6" s="1828"/>
      <c r="AR6" s="1828"/>
      <c r="AS6" s="1828"/>
      <c r="AT6" s="1830"/>
      <c r="AU6" s="1828"/>
      <c r="AV6" s="1828"/>
      <c r="AW6" s="1838"/>
      <c r="AX6" s="1833"/>
      <c r="AY6" s="1833"/>
      <c r="AZ6" s="1833"/>
      <c r="BA6" s="1835"/>
    </row>
    <row r="7" spans="1:54">
      <c r="A7">
        <v>1</v>
      </c>
      <c r="B7" s="173"/>
      <c r="D7" s="752" t="e">
        <f ca="1">INDIRECT(ADDRESS($C7,D$5,,,Table!$A$1))</f>
        <v>#VALUE!</v>
      </c>
      <c r="E7" t="e">
        <f ca="1">INDIRECT(ADDRESS($C7,E$5,,,Table!$A$1))</f>
        <v>#VALUE!</v>
      </c>
      <c r="F7" s="730" t="s">
        <v>195</v>
      </c>
      <c r="G7" t="e">
        <f ca="1">INDIRECT(ADDRESS($C7,G$5,,,Table!$A$1))</f>
        <v>#VALUE!</v>
      </c>
      <c r="H7" s="765"/>
      <c r="I7" t="e">
        <f ca="1">CONCATENATE(D7,Names!$P$3,H7)</f>
        <v>#VALUE!</v>
      </c>
      <c r="J7" s="173"/>
      <c r="K7" s="42" t="e">
        <f ca="1">INDIRECT(ADDRESS($C7,K$5,,,Table!$A$1))</f>
        <v>#VALUE!</v>
      </c>
      <c r="L7" s="4"/>
      <c r="M7" s="173"/>
      <c r="N7" t="str">
        <f>IF(ISNUMBER(O7), IF(O7&lt;10,"00", IF(O7&lt;100,"0", "")), "")</f>
        <v/>
      </c>
      <c r="O7" s="7"/>
      <c r="P7">
        <f>$P$4</f>
        <v>0</v>
      </c>
      <c r="Q7">
        <f>$Q$4</f>
        <v>0</v>
      </c>
      <c r="R7" t="str">
        <f t="shared" ref="R7:R10" si="0">IF(ISNUMBER(O7),CONCATENATE(N7,O7),"")</f>
        <v/>
      </c>
      <c r="S7" t="str">
        <f>CONCATENATE(Names!$C$18,Names!$N$3,R7)</f>
        <v>PRLDiB-</v>
      </c>
      <c r="T7" s="765"/>
      <c r="U7" t="str">
        <f t="shared" ref="U7:U8" si="1">IF(ISNUMBER(O7),     IF(W7=W6,U6+1,1),   "")</f>
        <v/>
      </c>
      <c r="V7" t="str">
        <f>IF(OR(T7=Dev!$GJ$82, T7=Dev!$GJ$83, T7=Dev!$GJ$84, T7=Dev!$GJ$85, T7=Dev!$GJ$86, T7=Dev!$GJ$87, T7=Dev!$GJ$88, T7=Dev!$GJ$89, T7=Dev!$GG$82),Names!$C$10,IF(OR(T7=Dev!$GJ$90, T7=Dev!$GJ$91, T7=Dev!$GJ$92, T7=Dev!$GJ$93, T7=Dev!$GJ$94, T7=Dev!$GJ$95, T7=Dev!$GJ$96, T7=Dev!$GJ$97, T7=Dev!$GH$82), Names!$C$11,""))</f>
        <v/>
      </c>
      <c r="W7" s="42"/>
      <c r="X7" t="str">
        <f>IF(O7="","",CONCATENATE(P7,Names!$H$3,Q7,Names!$J$3,Names!$K$3,Names!$L$3,S7))</f>
        <v/>
      </c>
      <c r="Y7" t="str">
        <f>IF(O7="","",CONCATENATE(S7,Names!$P$3,T7))</f>
        <v/>
      </c>
      <c r="AA7" t="str">
        <f t="shared" ref="AA7:AA11" si="2">$AA$1</f>
        <v>CREATE</v>
      </c>
      <c r="AC7" t="s">
        <v>1116</v>
      </c>
      <c r="AE7" s="1049" t="s">
        <v>1117</v>
      </c>
      <c r="AF7" s="1049" t="s">
        <v>665</v>
      </c>
      <c r="AJ7" t="s">
        <v>1135</v>
      </c>
      <c r="AK7" t="str">
        <f>Inventory!$FF$7</f>
        <v>MBL-080RFC:RFS-PRLGSB-001</v>
      </c>
      <c r="AL7" t="str">
        <f t="shared" ref="AL7:AL11" si="3">$AL$1</f>
        <v>+ESS.G02 (Gallery Building)</v>
      </c>
      <c r="AM7" t="str">
        <f>Racks!$T$22</f>
        <v>MBL-080Row:CNPW-U-018</v>
      </c>
      <c r="AN7" t="s">
        <v>1120</v>
      </c>
      <c r="AP7" t="s">
        <v>1136</v>
      </c>
      <c r="AQ7" t="str">
        <f>IF(OR(F7=$AN$1,F7=$AO$1,F7=$AP$1),$AQ$1,  IF(OR(F7=$AN$2,F7=$AO$2,F7=$AP$2),$AQ$2,IF(OR(F7=$AO$3,F7=$AP$3),$AQ$3,"??")))</f>
        <v>3 (Super Conducting Linac)</v>
      </c>
      <c r="AR7" t="str">
        <f t="shared" ref="AR7:AR11" si="4">$AR$1</f>
        <v>5 (RF)</v>
      </c>
      <c r="AS7" t="str">
        <f>$AS$2</f>
        <v>B (Signal and Instrumentation)</v>
      </c>
      <c r="AU7" t="str">
        <f t="shared" ref="AU7:AU11" si="5">$AU$1</f>
        <v>staffanekstrom</v>
      </c>
      <c r="AV7" t="str">
        <f t="shared" ref="AV7:AV11" si="6">$AV$1</f>
        <v>INSERTED</v>
      </c>
      <c r="AW7" t="str">
        <f t="shared" ref="AW7:AW8" si="7">$AW$1</f>
        <v/>
      </c>
      <c r="BA7" t="s">
        <v>722</v>
      </c>
    </row>
    <row r="8" spans="1:54">
      <c r="A8">
        <v>2</v>
      </c>
      <c r="B8" s="173"/>
      <c r="D8" s="752" t="e">
        <f ca="1">INDIRECT(ADDRESS($C8,D$5,,,Table!$A$1))</f>
        <v>#VALUE!</v>
      </c>
      <c r="E8" t="e">
        <f ca="1">INDIRECT(ADDRESS($C8,E$5,,,Table!$A$1))</f>
        <v>#VALUE!</v>
      </c>
      <c r="F8" s="730" t="s">
        <v>195</v>
      </c>
      <c r="G8" t="e">
        <f ca="1">INDIRECT(ADDRESS($C8,G$5,,,Table!$A$1))</f>
        <v>#VALUE!</v>
      </c>
      <c r="H8" s="765"/>
      <c r="I8" t="e">
        <f ca="1">CONCATENATE(D8)</f>
        <v>#VALUE!</v>
      </c>
      <c r="J8" s="173"/>
      <c r="K8" s="42" t="e">
        <f ca="1">INDIRECT(ADDRESS($C8,K$5,,,Table!$A$1))</f>
        <v>#VALUE!</v>
      </c>
      <c r="L8" s="4"/>
      <c r="M8" s="173"/>
      <c r="N8" t="str">
        <f t="shared" ref="N8:N10" si="8">IF(ISNUMBER(O8), IF(O8&lt;10,"00", IF(O8&lt;100,"0", "")), "")</f>
        <v/>
      </c>
      <c r="P8">
        <f t="shared" ref="P8:P10" si="9">$P$4</f>
        <v>0</v>
      </c>
      <c r="Q8">
        <f t="shared" ref="Q8:Q10" si="10">$Q$4</f>
        <v>0</v>
      </c>
      <c r="R8" t="str">
        <f t="shared" si="0"/>
        <v/>
      </c>
      <c r="S8" t="str">
        <f>CONCATENATE(Names!$C$18,Names!$N$3,R8)</f>
        <v>PRLDiB-</v>
      </c>
      <c r="T8" s="765"/>
      <c r="U8" t="str">
        <f t="shared" si="1"/>
        <v/>
      </c>
      <c r="V8" t="str">
        <f>IF(OR(T8=Dev!$GJ$82, T8=Dev!$GJ$83, T8=Dev!$GJ$84, T8=Dev!$GJ$85, T8=Dev!$GJ$86, T8=Dev!$GJ$87, T8=Dev!$GJ$88, T8=Dev!$GJ$89, T8=Dev!$GG$82),Names!$C$10,IF(OR(T8=Dev!$GJ$90, T8=Dev!$GJ$91, T8=Dev!$GJ$92, T8=Dev!$GJ$93, T8=Dev!$GJ$94, T8=Dev!$GJ$95, T8=Dev!$GJ$96, T8=Dev!$GJ$97, T8=Dev!$GH$82), Names!$C$11,""))</f>
        <v/>
      </c>
      <c r="W8" s="42"/>
      <c r="X8" t="str">
        <f>IF(O8="","",CONCATENATE(P8,Names!$H$3,Q8,Names!$J$3,Names!$K$3,Names!$L$3,S8))</f>
        <v/>
      </c>
      <c r="Y8" t="str">
        <f>IF(O8="","",CONCATENATE(S8,Names!$P$3,T8))</f>
        <v/>
      </c>
      <c r="AA8" t="str">
        <f t="shared" si="2"/>
        <v>CREATE</v>
      </c>
      <c r="AC8" t="s">
        <v>838</v>
      </c>
      <c r="AE8" s="42" t="s">
        <v>1121</v>
      </c>
      <c r="AF8" t="str">
        <f t="shared" ref="AF8:AF11" si="11">$AL$1</f>
        <v>+ESS.G02 (Gallery Building)</v>
      </c>
      <c r="AH8" s="1050" t="s">
        <v>1141</v>
      </c>
      <c r="AJ8" t="s">
        <v>1124</v>
      </c>
      <c r="AK8" t="str">
        <f>Inventory!$FF$7</f>
        <v>MBL-080RFC:RFS-PRLGSB-001</v>
      </c>
      <c r="AL8" t="str">
        <f t="shared" si="3"/>
        <v>+ESS.G02 (Gallery Building)</v>
      </c>
      <c r="AM8" t="str">
        <f>Racks!$T$22</f>
        <v>MBL-080Row:CNPW-U-018</v>
      </c>
      <c r="AN8" t="s">
        <v>1120</v>
      </c>
      <c r="AP8" t="s">
        <v>1131</v>
      </c>
      <c r="AQ8" t="str">
        <f>IF(OR(F8=$AN$1,F8=$AO$1,F8=$AP$1),$AQ$1,  IF(OR(F8=$AN$2,F8=$AO$2,F8=$AP$2),$AQ$2,IF(OR(F8=$AO$3,F8=$AP$3),$AQ$3,"??")))</f>
        <v>3 (Super Conducting Linac)</v>
      </c>
      <c r="AR8" t="str">
        <f t="shared" si="4"/>
        <v>5 (RF)</v>
      </c>
      <c r="AS8" t="str">
        <f t="shared" ref="AS8:AS11" si="12">$AS$2</f>
        <v>B (Signal and Instrumentation)</v>
      </c>
      <c r="AU8" t="str">
        <f t="shared" si="5"/>
        <v>staffanekstrom</v>
      </c>
      <c r="AV8" t="str">
        <f t="shared" si="6"/>
        <v>INSERTED</v>
      </c>
      <c r="AW8" t="str">
        <f t="shared" si="7"/>
        <v/>
      </c>
      <c r="BA8" t="s">
        <v>722</v>
      </c>
    </row>
    <row r="9" spans="1:54">
      <c r="B9" s="173"/>
      <c r="D9" s="752"/>
      <c r="F9" s="730" t="s">
        <v>195</v>
      </c>
      <c r="H9" s="765"/>
      <c r="J9" s="173"/>
      <c r="K9" s="42"/>
      <c r="L9" s="4"/>
      <c r="M9" s="173"/>
      <c r="T9" s="765"/>
      <c r="W9" s="42"/>
      <c r="AA9" t="str">
        <f t="shared" si="2"/>
        <v>CREATE</v>
      </c>
      <c r="AC9" t="s">
        <v>1116</v>
      </c>
      <c r="AE9" s="42" t="s">
        <v>1121</v>
      </c>
      <c r="AF9" t="str">
        <f t="shared" si="11"/>
        <v>+ESS.G02 (Gallery Building)</v>
      </c>
      <c r="AJ9" t="s">
        <v>1127</v>
      </c>
      <c r="AK9" t="str">
        <f>Inventory!$FF$7</f>
        <v>MBL-080RFC:RFS-PRLGSB-001</v>
      </c>
      <c r="AL9" t="str">
        <f t="shared" si="3"/>
        <v>+ESS.G02 (Gallery Building)</v>
      </c>
      <c r="AM9" t="str">
        <f>Racks!$T$22</f>
        <v>MBL-080Row:CNPW-U-018</v>
      </c>
      <c r="AN9" t="s">
        <v>1120</v>
      </c>
      <c r="AP9" t="s">
        <v>1132</v>
      </c>
      <c r="AQ9" t="str">
        <f t="shared" ref="AQ9:AQ11" si="13">IF(OR(F9=$AN$1,F9=$AO$1,F9=$AP$1),$AQ$1,  IF(OR(F9=$AN$2,F9=$AO$2,F9=$AP$2),$AQ$2,IF(OR(F9=$AO$3,F9=$AP$3),$AQ$3,"??")))</f>
        <v>3 (Super Conducting Linac)</v>
      </c>
      <c r="AR9" t="str">
        <f t="shared" si="4"/>
        <v>5 (RF)</v>
      </c>
      <c r="AS9" t="str">
        <f t="shared" si="12"/>
        <v>B (Signal and Instrumentation)</v>
      </c>
      <c r="AU9" t="str">
        <f t="shared" si="5"/>
        <v>staffanekstrom</v>
      </c>
      <c r="AV9" t="str">
        <f t="shared" si="6"/>
        <v>INSERTED</v>
      </c>
      <c r="BA9" t="s">
        <v>722</v>
      </c>
    </row>
    <row r="10" spans="1:54">
      <c r="A10">
        <v>3</v>
      </c>
      <c r="D10" s="738" t="e">
        <f ca="1">INDIRECT(ADDRESS($C10,D$5,,,Table!$A$1))</f>
        <v>#VALUE!</v>
      </c>
      <c r="E10" t="e">
        <f ca="1">INDIRECT(ADDRESS($C10,E$5,,,Table!$A$1))</f>
        <v>#VALUE!</v>
      </c>
      <c r="F10" s="730" t="s">
        <v>195</v>
      </c>
      <c r="G10" t="e">
        <f ca="1">INDIRECT(ADDRESS($C10,G$5,,,Table!$A$1))</f>
        <v>#VALUE!</v>
      </c>
      <c r="H10" s="765"/>
      <c r="I10" t="e">
        <f ca="1">CONCATENATE(D10,Names!$P$3,H10)</f>
        <v>#VALUE!</v>
      </c>
      <c r="K10" s="42" t="e">
        <f ca="1">INDIRECT(ADDRESS($C10,K$5,,,Table!$A$1))</f>
        <v>#VALUE!</v>
      </c>
      <c r="N10" t="str">
        <f t="shared" si="8"/>
        <v/>
      </c>
      <c r="P10">
        <f t="shared" si="9"/>
        <v>0</v>
      </c>
      <c r="Q10">
        <f t="shared" si="10"/>
        <v>0</v>
      </c>
      <c r="R10" t="str">
        <f t="shared" si="0"/>
        <v/>
      </c>
      <c r="S10" t="str">
        <f>CONCATENATE(Names!$C$18,Names!$N$3,R10)</f>
        <v>PRLDiB-</v>
      </c>
      <c r="U10" t="str">
        <f>IF(ISNUMBER(O10),     IF(W10=W8,U8+1,1),   "")</f>
        <v/>
      </c>
      <c r="V10" t="str">
        <f>IF(OR(T10=Dev!$GJ$82, T10=Dev!$GJ$83, T10=Dev!$GJ$84, T10=Dev!$GJ$85, T10=Dev!$GJ$86, T10=Dev!$GJ$87, T10=Dev!$GJ$88, T10=Dev!$GJ$89, T10=Dev!$GG$82),Names!$C$10,IF(OR(T10=Dev!$GJ$90, T10=Dev!$GJ$91, T10=Dev!$GJ$92, T10=Dev!$GJ$93, T10=Dev!$GJ$94, T10=Dev!$GJ$95, T10=Dev!$GJ$96, T10=Dev!$GJ$97, T10=Dev!$GH$82), Names!$C$11,""))</f>
        <v/>
      </c>
      <c r="W10" s="42"/>
      <c r="X10" t="str">
        <f>IF(O10="","",CONCATENATE(P10,Names!$H$3,Q10,Names!$J$3,Names!$K$3,Names!$L$3,S10))</f>
        <v/>
      </c>
      <c r="Y10" t="str">
        <f>IF(O10="","",CONCATENATE(S10,Names!$P$3,T10))</f>
        <v/>
      </c>
      <c r="AA10" t="str">
        <f t="shared" si="2"/>
        <v>CREATE</v>
      </c>
      <c r="AC10" t="s">
        <v>838</v>
      </c>
      <c r="AE10" s="167" t="s">
        <v>1122</v>
      </c>
      <c r="AF10" t="str">
        <f t="shared" si="11"/>
        <v>+ESS.G02 (Gallery Building)</v>
      </c>
      <c r="AH10" s="1050" t="s">
        <v>1141</v>
      </c>
      <c r="AJ10" t="s">
        <v>1125</v>
      </c>
      <c r="AK10" t="str">
        <f>Inventory!$FF$7</f>
        <v>MBL-080RFC:RFS-PRLGSB-001</v>
      </c>
      <c r="AL10" t="str">
        <f t="shared" si="3"/>
        <v>+ESS.G02 (Gallery Building)</v>
      </c>
      <c r="AM10" t="str">
        <f>Racks!$T$22</f>
        <v>MBL-080Row:CNPW-U-018</v>
      </c>
      <c r="AN10" t="s">
        <v>1120</v>
      </c>
      <c r="AP10" t="s">
        <v>1133</v>
      </c>
      <c r="AQ10" t="str">
        <f t="shared" si="13"/>
        <v>3 (Super Conducting Linac)</v>
      </c>
      <c r="AR10" t="str">
        <f t="shared" si="4"/>
        <v>5 (RF)</v>
      </c>
      <c r="AS10" t="str">
        <f t="shared" si="12"/>
        <v>B (Signal and Instrumentation)</v>
      </c>
      <c r="AU10" t="str">
        <f t="shared" si="5"/>
        <v>staffanekstrom</v>
      </c>
      <c r="AV10" t="str">
        <f t="shared" si="6"/>
        <v>INSERTED</v>
      </c>
      <c r="AW10" t="str">
        <f>$AW$1</f>
        <v/>
      </c>
      <c r="BA10" t="s">
        <v>722</v>
      </c>
      <c r="BB10" s="730"/>
    </row>
    <row r="11" spans="1:54">
      <c r="D11" s="738"/>
      <c r="F11" s="730" t="s">
        <v>195</v>
      </c>
      <c r="H11" s="765"/>
      <c r="K11" s="42"/>
      <c r="W11" s="42"/>
      <c r="AA11" t="str">
        <f t="shared" si="2"/>
        <v>CREATE</v>
      </c>
      <c r="AC11" t="s">
        <v>1116</v>
      </c>
      <c r="AE11" s="167" t="s">
        <v>1122</v>
      </c>
      <c r="AF11" t="str">
        <f t="shared" si="11"/>
        <v>+ESS.G02 (Gallery Building)</v>
      </c>
      <c r="AJ11" t="s">
        <v>1126</v>
      </c>
      <c r="AK11" t="str">
        <f>Inventory!$FF$7</f>
        <v>MBL-080RFC:RFS-PRLGSB-001</v>
      </c>
      <c r="AL11" t="str">
        <f t="shared" si="3"/>
        <v>+ESS.G02 (Gallery Building)</v>
      </c>
      <c r="AM11" t="str">
        <f>Racks!$T$22</f>
        <v>MBL-080Row:CNPW-U-018</v>
      </c>
      <c r="AN11" t="s">
        <v>1120</v>
      </c>
      <c r="AP11" t="s">
        <v>1134</v>
      </c>
      <c r="AQ11" t="str">
        <f t="shared" si="13"/>
        <v>3 (Super Conducting Linac)</v>
      </c>
      <c r="AR11" t="str">
        <f t="shared" si="4"/>
        <v>5 (RF)</v>
      </c>
      <c r="AS11" t="str">
        <f t="shared" si="12"/>
        <v>B (Signal and Instrumentation)</v>
      </c>
      <c r="AU11" t="str">
        <f t="shared" si="5"/>
        <v>staffanekstrom</v>
      </c>
      <c r="AV11" t="str">
        <f t="shared" si="6"/>
        <v>INSERTED</v>
      </c>
      <c r="BA11" t="s">
        <v>722</v>
      </c>
      <c r="BB11" s="730"/>
    </row>
    <row r="12" spans="1:54">
      <c r="K12" s="42"/>
      <c r="W12" s="42"/>
    </row>
    <row r="13" spans="1:54">
      <c r="AD13" s="751" t="s">
        <v>1123</v>
      </c>
      <c r="AE13" s="1049" t="s">
        <v>1137</v>
      </c>
      <c r="AH13" t="s">
        <v>1140</v>
      </c>
      <c r="AJ13" t="s">
        <v>1138</v>
      </c>
    </row>
    <row r="14" spans="1:54" ht="15">
      <c r="AD14" s="751" t="s">
        <v>1123</v>
      </c>
      <c r="AE14" s="42" t="s">
        <v>1143</v>
      </c>
      <c r="AH14" s="1050" t="s">
        <v>1142</v>
      </c>
      <c r="AJ14" t="s">
        <v>1139</v>
      </c>
    </row>
    <row r="15" spans="1:54" ht="15">
      <c r="AD15" s="751" t="s">
        <v>1123</v>
      </c>
      <c r="AE15" s="167" t="s">
        <v>1144</v>
      </c>
    </row>
    <row r="564" s="732" customFormat="1"/>
  </sheetData>
  <mergeCells count="19">
    <mergeCell ref="I1:X3"/>
    <mergeCell ref="AW1:AW4"/>
    <mergeCell ref="AA5:AA6"/>
    <mergeCell ref="AB5:AB6"/>
    <mergeCell ref="AC5:AC6"/>
    <mergeCell ref="AD5:AD6"/>
    <mergeCell ref="AE5:AJ5"/>
    <mergeCell ref="AK5:AP5"/>
    <mergeCell ref="AQ5:AQ6"/>
    <mergeCell ref="AR5:AR6"/>
    <mergeCell ref="AY5:AY6"/>
    <mergeCell ref="AZ5:AZ6"/>
    <mergeCell ref="BA5:BA6"/>
    <mergeCell ref="AS5:AS6"/>
    <mergeCell ref="AT5:AT6"/>
    <mergeCell ref="AU5:AU6"/>
    <mergeCell ref="AV5:AV6"/>
    <mergeCell ref="AW5:AW6"/>
    <mergeCell ref="AX5:AX6"/>
  </mergeCells>
  <conditionalFormatting sqref="F1:F6 Y1:Y3 F13:F1048576 V4:V1048576 X4:Y1048576">
    <cfRule type="cellIs" dxfId="4" priority="4" operator="equal">
      <formula>#REF!</formula>
    </cfRule>
    <cfRule type="cellIs" dxfId="3" priority="5" operator="equal">
      <formula>$C$3</formula>
    </cfRule>
  </conditionalFormatting>
  <conditionalFormatting sqref="U4:U5 U7:U1048576">
    <cfRule type="cellIs" dxfId="2" priority="3" operator="greaterThan">
      <formula>16</formula>
    </cfRule>
  </conditionalFormatting>
  <conditionalFormatting sqref="E6">
    <cfRule type="cellIs" dxfId="1" priority="1" operator="equal">
      <formula>#REF!</formula>
    </cfRule>
    <cfRule type="cellIs" dxfId="0" priority="2" operator="equal">
      <formula>$C$3</formula>
    </cfRule>
  </conditionalFormatting>
  <dataValidations count="29">
    <dataValidation allowBlank="1" showInputMessage="1" showErrorMessage="1" prompt="The cable status can either be INSERTED, ROUTED, APPROVED or DELETED (this field is mandatory except when the operation is DELETE)" sqref="AV5" xr:uid="{00000000-0002-0000-0500-000000000000}"/>
    <dataValidation allowBlank="1" showInputMessage="1" showErrorMessage="1" prompt="The cable device A connector (this field is optional; if specified, the connector must already exist in the Cable Database before the import)" sqref="AH6" xr:uid="{00000000-0002-0000-0500-000001000000}"/>
    <dataValidation allowBlank="1" showInputMessage="1" showErrorMessage="1" prompt="The cable device B information in terms of name, building, rack, connector, wiring and user label" sqref="AK5" xr:uid="{00000000-0002-0000-0500-000002000000}"/>
    <dataValidation allowBlank="1" showInputMessage="1" showErrorMessage="1" prompt="The cable device A information in terms of name, building, rack, connector, wiring and user label" sqref="AE5" xr:uid="{00000000-0002-0000-0500-000003000000}"/>
    <dataValidation allowBlank="1" showInputMessage="1" showErrorMessage="1" prompt="The cable device B user label (this field is optional)" sqref="AP6" xr:uid="{00000000-0002-0000-0500-000004000000}"/>
    <dataValidation allowBlank="1" showInputMessage="1" showErrorMessage="1" prompt="The cable device B wiring (this field is optional)" sqref="AO6" xr:uid="{00000000-0002-0000-0500-000005000000}"/>
    <dataValidation allowBlank="1" showInputMessage="1" showErrorMessage="1" prompt="The cable device B rack (this field is optional)" sqref="AM6" xr:uid="{00000000-0002-0000-0500-000006000000}"/>
    <dataValidation allowBlank="1" showInputMessage="1" showErrorMessage="1" prompt="The cable device B building (this field is optional)" sqref="AL6" xr:uid="{00000000-0002-0000-0500-000007000000}"/>
    <dataValidation allowBlank="1" showInputMessage="1" showErrorMessage="1" prompt="The cable device B name (this field is mandatory except when the operation is DELETE; the device name must already exist in the Naming Service before the import)" sqref="AK6" xr:uid="{00000000-0002-0000-0500-000008000000}"/>
    <dataValidation allowBlank="1" showInputMessage="1" showErrorMessage="1" prompt="The cable device A user label (this field is optional)" sqref="AJ6" xr:uid="{00000000-0002-0000-0500-000009000000}"/>
    <dataValidation allowBlank="1" showInputMessage="1" showErrorMessage="1" prompt="The cable device A wiring (this field is optional)" sqref="AI6" xr:uid="{00000000-0002-0000-0500-00000A000000}"/>
    <dataValidation allowBlank="1" showInputMessage="1" showErrorMessage="1" prompt="The cable device A rack (this field is optional)" sqref="AG6" xr:uid="{00000000-0002-0000-0500-00000B000000}"/>
    <dataValidation allowBlank="1" showInputMessage="1" showErrorMessage="1" prompt="The cable device A building (this field is optional)" sqref="AF6" xr:uid="{00000000-0002-0000-0500-00000C000000}"/>
    <dataValidation allowBlank="1" showInputMessage="1" showErrorMessage="1" prompt="The cable device A name (this field is mandatory except when the operation is DELETE; the device name must already exist in the Naming Service before the import)" sqref="AE6" xr:uid="{00000000-0002-0000-0500-00000D000000}"/>
    <dataValidation allowBlank="1" showInputMessage="1" showErrorMessage="1" prompt="The cable length in meters (this field is optional)" sqref="AZ5" xr:uid="{00000000-0002-0000-0500-00000E000000}"/>
    <dataValidation allowBlank="1" showInputMessage="1" showErrorMessage="1" prompt="The cable base length in meters (this field is optional)" sqref="AY5" xr:uid="{00000000-0002-0000-0500-00000F000000}"/>
    <dataValidation allowBlank="1" showInputMessage="1" showErrorMessage="1" prompt="The cable termination date (this field is optional)" sqref="AX5" xr:uid="{00000000-0002-0000-0500-000010000000}"/>
    <dataValidation allowBlank="1" showInputMessage="1" showErrorMessage="1" prompt="The cable installation date (this field is optional)" sqref="AW5" xr:uid="{00000000-0002-0000-0500-000011000000}"/>
    <dataValidation allowBlank="1" showInputMessage="1" showErrorMessage="1" prompt="The cable container (bundle) (this field is optional; if specified, the container (bundle) must already exist in the Cable Database before the import)" sqref="AD5" xr:uid="{00000000-0002-0000-0500-000012000000}"/>
    <dataValidation allowBlank="1" showInputMessage="1" showErrorMessage="1" prompt="The cable autocalculated length can either be YES or NO (this field is mandatory except when the operation is DELETE; if YES, the cable length is automatically calculated based on the routings and base length information)" sqref="BA5" xr:uid="{00000000-0002-0000-0500-000013000000}"/>
    <dataValidation allowBlank="1" showInputMessage="1" showErrorMessage="1" prompt="The cable owners separated with a comma (this field is mandatory except when the operation is DELETE; if specified, the owners' usernames must already exist in the ESS LDAP server before the import)" sqref="AU5" xr:uid="{00000000-0002-0000-0500-000014000000}"/>
    <dataValidation allowBlank="1" showInputMessage="1" showErrorMessage="1" prompt="The cable routings separated with a comma (this field is optional; if specified, the routings must already exist in the Cable Database before the import)" sqref="AT5" xr:uid="{00000000-0002-0000-0500-000015000000}"/>
    <dataValidation allowBlank="1" showInputMessage="1" showErrorMessage="1" prompt="The cable class (this field is mandatory except when the operation is DELETE; please consult sheet &quot;Support&quot; to get the list of available classes)" sqref="AS5" xr:uid="{00000000-0002-0000-0500-000016000000}"/>
    <dataValidation allowBlank="1" showInputMessage="1" showErrorMessage="1" prompt="The cable subsystem (this field is mandatory except when the operation is DELETE; please consult sheet &quot;Support&quot; to get the list of available subsystems)" sqref="AR5" xr:uid="{00000000-0002-0000-0500-000017000000}"/>
    <dataValidation allowBlank="1" showInputMessage="1" showErrorMessage="1" prompt="The cable system (this field is mandatory except when the operation is DELETE; please consult sheet &quot;Support&quot; to get the list of available systems)" sqref="AQ5" xr:uid="{00000000-0002-0000-0500-000018000000}"/>
    <dataValidation allowBlank="1" showInputMessage="1" showErrorMessage="1" prompt="The type of the cable (this field is mandatory except when the operation is DELETE; if specified, the cable type must already exist in the Cable Database before the import)" sqref="AC5" xr:uid="{00000000-0002-0000-0500-000019000000}"/>
    <dataValidation allowBlank="1" showInputMessage="1" showErrorMessage="1" prompt="The cable name (this field is mandatory except when the operation is CREATE)" sqref="AB5" xr:uid="{00000000-0002-0000-0500-00001A000000}"/>
    <dataValidation allowBlank="1" showInputMessage="1" showErrorMessage="1" prompt="The operation to perform when importing the EXCEL file (if the field is blank the entire row will be ignored by the Cable Database)" sqref="AA5" xr:uid="{00000000-0002-0000-0500-00001B000000}"/>
    <dataValidation allowBlank="1" showInputMessage="1" showErrorMessage="1" prompt="The cable device B connector (this field is optional; if specified, the connector must already exist in the Cable Database before the import)" sqref="AN6" xr:uid="{00000000-0002-0000-0500-00001C000000}"/>
  </dataValidations>
  <hyperlinks>
    <hyperlink ref="C1" r:id="rId1" xr:uid="{00000000-0004-0000-0500-000000000000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3"/>
  <sheetViews>
    <sheetView workbookViewId="0"/>
  </sheetViews>
  <sheetFormatPr defaultRowHeight="12.75"/>
  <cols>
    <col min="1" max="1" width="6" customWidth="1"/>
    <col min="2" max="2" width="28.7109375" bestFit="1" customWidth="1"/>
    <col min="3" max="4" width="21.28515625" customWidth="1"/>
    <col min="5" max="5" width="28.7109375" customWidth="1"/>
    <col min="6" max="6" width="19.5703125" customWidth="1"/>
    <col min="7" max="7" width="13.7109375" bestFit="1" customWidth="1"/>
    <col min="8" max="8" width="33.5703125" customWidth="1"/>
    <col min="9" max="9" width="25" customWidth="1"/>
    <col min="10" max="10" width="25.140625" customWidth="1"/>
    <col min="11" max="11" width="9.140625" bestFit="1" customWidth="1"/>
    <col min="12" max="12" width="66.28515625" customWidth="1"/>
  </cols>
  <sheetData>
    <row r="1" spans="1:12" ht="38.25">
      <c r="A1" s="688" t="s">
        <v>475</v>
      </c>
      <c r="B1" s="688" t="s">
        <v>670</v>
      </c>
      <c r="C1" s="688" t="s">
        <v>673</v>
      </c>
      <c r="D1" s="699" t="s">
        <v>672</v>
      </c>
      <c r="E1" s="688" t="s">
        <v>656</v>
      </c>
      <c r="F1" s="688" t="s">
        <v>669</v>
      </c>
      <c r="G1" s="688" t="s">
        <v>657</v>
      </c>
      <c r="H1" s="688" t="s">
        <v>658</v>
      </c>
      <c r="I1" s="688" t="s">
        <v>674</v>
      </c>
      <c r="J1" s="688" t="s">
        <v>659</v>
      </c>
      <c r="K1" s="688" t="s">
        <v>660</v>
      </c>
      <c r="L1" s="689" t="s">
        <v>661</v>
      </c>
    </row>
    <row r="2" spans="1:12" ht="38.25">
      <c r="A2" s="690">
        <v>1</v>
      </c>
      <c r="B2" s="690" t="str">
        <f>Table!$CC$7</f>
        <v>RFQ-050PRL:RFS-PRLGI-001</v>
      </c>
      <c r="C2" s="690" t="s">
        <v>663</v>
      </c>
      <c r="D2" s="709">
        <f>Table!$H$7</f>
        <v>6.1925000000000008</v>
      </c>
      <c r="E2" s="690" t="str">
        <f>Table!$CA$9</f>
        <v>MEBT-010PRL:RFS-PRLTap-001</v>
      </c>
      <c r="F2" s="690">
        <f>Table!$I$9</f>
        <v>7.36</v>
      </c>
      <c r="G2" s="700">
        <v>100</v>
      </c>
      <c r="H2" s="691" t="s">
        <v>668</v>
      </c>
      <c r="I2" s="690" t="s">
        <v>663</v>
      </c>
      <c r="J2" s="690" t="s">
        <v>664</v>
      </c>
      <c r="K2" s="690">
        <v>6</v>
      </c>
      <c r="L2" s="692"/>
    </row>
    <row r="3" spans="1:12" ht="15" customHeight="1">
      <c r="A3" s="693">
        <v>2</v>
      </c>
      <c r="B3" s="693" t="str">
        <f>Table!$CC$101</f>
        <v>MBL-090PRL:RFS-PRLGI-002</v>
      </c>
      <c r="C3" s="693" t="s">
        <v>663</v>
      </c>
      <c r="D3" s="710">
        <f>Table!$H$101</f>
        <v>176.23149999999995</v>
      </c>
      <c r="E3" s="1850" t="str">
        <f>Table!$CA$111</f>
        <v>MBL-090PRL:RFS-PRLTap-024</v>
      </c>
      <c r="F3" s="1853">
        <f>Table!$I$111</f>
        <v>179.16000000000003</v>
      </c>
      <c r="G3" s="1850">
        <v>190</v>
      </c>
      <c r="H3" s="1850" t="s">
        <v>671</v>
      </c>
      <c r="I3" s="693" t="s">
        <v>663</v>
      </c>
      <c r="J3" s="693" t="s">
        <v>664</v>
      </c>
      <c r="K3" s="693">
        <v>6</v>
      </c>
      <c r="L3" s="694"/>
    </row>
    <row r="4" spans="1:12">
      <c r="A4" s="693">
        <v>3</v>
      </c>
      <c r="B4" s="693" t="s">
        <v>684</v>
      </c>
      <c r="C4" s="693" t="s">
        <v>663</v>
      </c>
      <c r="D4" s="710">
        <f>AVERAGE(D3,D5)</f>
        <v>176.37899999999996</v>
      </c>
      <c r="E4" s="1851"/>
      <c r="F4" s="1854"/>
      <c r="G4" s="1851"/>
      <c r="H4" s="1851"/>
      <c r="I4" s="693" t="s">
        <v>663</v>
      </c>
      <c r="J4" s="693" t="s">
        <v>664</v>
      </c>
      <c r="K4" s="693">
        <v>6</v>
      </c>
      <c r="L4" s="694" t="s">
        <v>662</v>
      </c>
    </row>
    <row r="5" spans="1:12">
      <c r="A5" s="693">
        <v>4</v>
      </c>
      <c r="B5" s="693" t="str">
        <f>Table!$CC$107</f>
        <v>MBL-090PRL:RFS-PRLGI-003</v>
      </c>
      <c r="C5" s="693" t="s">
        <v>663</v>
      </c>
      <c r="D5" s="710">
        <f>Table!$H$107</f>
        <v>176.52649999999997</v>
      </c>
      <c r="E5" s="1852"/>
      <c r="F5" s="1855"/>
      <c r="G5" s="1852"/>
      <c r="H5" s="1852"/>
      <c r="I5" s="693" t="s">
        <v>663</v>
      </c>
      <c r="J5" s="693" t="s">
        <v>664</v>
      </c>
      <c r="K5" s="693">
        <v>6</v>
      </c>
      <c r="L5" s="694"/>
    </row>
    <row r="6" spans="1:12">
      <c r="A6" s="695">
        <v>5</v>
      </c>
      <c r="B6" s="695" t="str">
        <f>Table!$CC$281</f>
        <v>A2T-120PRL:RFS-PRLGI-010</v>
      </c>
      <c r="C6" s="695" t="s">
        <v>663</v>
      </c>
      <c r="D6" s="711">
        <f>Table!$H$281</f>
        <v>576.80520406598976</v>
      </c>
      <c r="E6" s="695" t="str">
        <f>Table!$CA$279</f>
        <v>A2T-120PRL:RFS-PRLTap-058</v>
      </c>
      <c r="F6" s="695">
        <f>Table!$I$279</f>
        <v>576.08000000000004</v>
      </c>
      <c r="G6" s="701">
        <v>360</v>
      </c>
      <c r="H6" s="695" t="s">
        <v>677</v>
      </c>
      <c r="I6" s="695" t="s">
        <v>663</v>
      </c>
      <c r="J6" s="695" t="s">
        <v>664</v>
      </c>
      <c r="K6" s="695">
        <v>6</v>
      </c>
      <c r="L6" s="696"/>
    </row>
    <row r="7" spans="1:12">
      <c r="A7" s="1856"/>
      <c r="B7" s="1857"/>
      <c r="C7" s="1857"/>
      <c r="D7" s="1857"/>
      <c r="E7" s="1857"/>
      <c r="F7" s="1857"/>
      <c r="G7" s="1857"/>
      <c r="H7" s="1857"/>
      <c r="I7" s="1857"/>
      <c r="J7" s="1857"/>
      <c r="K7" s="1857"/>
      <c r="L7" s="1858"/>
    </row>
    <row r="8" spans="1:12">
      <c r="A8" s="697">
        <v>6</v>
      </c>
      <c r="B8" s="697" t="s">
        <v>665</v>
      </c>
      <c r="C8" s="697" t="s">
        <v>663</v>
      </c>
      <c r="D8" s="687" t="s">
        <v>665</v>
      </c>
      <c r="E8" s="686" t="str">
        <f>"-"</f>
        <v>-</v>
      </c>
      <c r="F8" s="686" t="str">
        <f>"-"</f>
        <v>-</v>
      </c>
      <c r="G8" s="686" t="s">
        <v>666</v>
      </c>
      <c r="H8" s="698" t="s">
        <v>1103</v>
      </c>
      <c r="I8" s="697" t="s">
        <v>663</v>
      </c>
      <c r="J8" s="697" t="s">
        <v>664</v>
      </c>
      <c r="K8" s="697" t="s">
        <v>667</v>
      </c>
      <c r="L8" s="686" t="s">
        <v>675</v>
      </c>
    </row>
    <row r="10" spans="1:12">
      <c r="D10" t="s">
        <v>685</v>
      </c>
      <c r="H10" t="s">
        <v>1101</v>
      </c>
    </row>
    <row r="11" spans="1:12">
      <c r="H11" t="s">
        <v>1102</v>
      </c>
    </row>
    <row r="12" spans="1:12">
      <c r="H12" t="s">
        <v>1104</v>
      </c>
    </row>
    <row r="13" spans="1:12">
      <c r="H13" t="s">
        <v>1105</v>
      </c>
    </row>
  </sheetData>
  <mergeCells count="5">
    <mergeCell ref="G3:G5"/>
    <mergeCell ref="E3:E5"/>
    <mergeCell ref="F3:F5"/>
    <mergeCell ref="H3:H5"/>
    <mergeCell ref="A7:L7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5"/>
  <sheetViews>
    <sheetView workbookViewId="0"/>
  </sheetViews>
  <sheetFormatPr defaultRowHeight="12.75"/>
  <cols>
    <col min="1" max="1" width="14.140625" bestFit="1" customWidth="1"/>
    <col min="2" max="2" width="18.140625" bestFit="1" customWidth="1"/>
    <col min="3" max="3" width="11.85546875" customWidth="1"/>
    <col min="4" max="4" width="11.42578125" customWidth="1"/>
    <col min="5" max="5" width="8" customWidth="1"/>
    <col min="6" max="6" width="9" customWidth="1"/>
    <col min="7" max="7" width="21.7109375" bestFit="1" customWidth="1"/>
    <col min="8" max="8" width="26.140625" bestFit="1" customWidth="1"/>
    <col min="9" max="9" width="41.42578125" customWidth="1"/>
    <col min="10" max="10" width="79.140625" customWidth="1"/>
    <col min="11" max="11" width="25.28515625" bestFit="1" customWidth="1"/>
    <col min="12" max="12" width="13.140625" customWidth="1"/>
    <col min="13" max="13" width="12.5703125" customWidth="1"/>
  </cols>
  <sheetData>
    <row r="1" spans="1:14">
      <c r="C1" t="s">
        <v>732</v>
      </c>
    </row>
    <row r="2" spans="1:14">
      <c r="C2" s="729" t="s">
        <v>733</v>
      </c>
    </row>
    <row r="3" spans="1:14">
      <c r="C3" s="729"/>
    </row>
    <row r="4" spans="1:14" s="173" customFormat="1" ht="51">
      <c r="A4" s="173" t="s">
        <v>840</v>
      </c>
      <c r="B4" s="173" t="s">
        <v>798</v>
      </c>
      <c r="C4" s="4" t="s">
        <v>724</v>
      </c>
      <c r="D4" s="4" t="s">
        <v>725</v>
      </c>
      <c r="E4" s="4" t="s">
        <v>726</v>
      </c>
      <c r="F4" s="4" t="s">
        <v>799</v>
      </c>
      <c r="G4" s="173" t="s">
        <v>727</v>
      </c>
      <c r="H4" s="173" t="s">
        <v>728</v>
      </c>
      <c r="I4" s="173" t="s">
        <v>729</v>
      </c>
      <c r="J4" s="173" t="s">
        <v>797</v>
      </c>
      <c r="K4" s="173" t="s">
        <v>751</v>
      </c>
      <c r="L4" s="173" t="s">
        <v>753</v>
      </c>
      <c r="M4" s="173" t="s">
        <v>754</v>
      </c>
      <c r="N4" s="173" t="s">
        <v>1113</v>
      </c>
    </row>
    <row r="5" spans="1:14" ht="38.25">
      <c r="A5" t="s">
        <v>838</v>
      </c>
      <c r="B5" s="107" t="s">
        <v>771</v>
      </c>
      <c r="C5">
        <v>3</v>
      </c>
      <c r="D5">
        <v>1.5</v>
      </c>
      <c r="E5">
        <v>300</v>
      </c>
      <c r="F5">
        <v>8.1</v>
      </c>
      <c r="G5" s="170" t="s">
        <v>759</v>
      </c>
      <c r="H5" s="170" t="s">
        <v>757</v>
      </c>
      <c r="I5" s="170" t="s">
        <v>760</v>
      </c>
      <c r="J5" s="737" t="s">
        <v>758</v>
      </c>
      <c r="K5">
        <v>22535</v>
      </c>
      <c r="L5" t="s">
        <v>722</v>
      </c>
    </row>
    <row r="6" spans="1:14" ht="38.25">
      <c r="A6" t="s">
        <v>839</v>
      </c>
      <c r="B6" s="107" t="s">
        <v>772</v>
      </c>
      <c r="C6">
        <v>8</v>
      </c>
      <c r="D6">
        <v>0.25</v>
      </c>
      <c r="E6">
        <v>350</v>
      </c>
      <c r="F6">
        <v>7.7</v>
      </c>
      <c r="G6" t="s">
        <v>759</v>
      </c>
      <c r="H6" s="170" t="s">
        <v>752</v>
      </c>
      <c r="I6" s="170" t="s">
        <v>756</v>
      </c>
      <c r="J6" s="737" t="s">
        <v>731</v>
      </c>
      <c r="K6">
        <v>19104</v>
      </c>
      <c r="L6" t="s">
        <v>722</v>
      </c>
    </row>
    <row r="8" spans="1:14" ht="51">
      <c r="A8" t="s">
        <v>1087</v>
      </c>
      <c r="B8" t="s">
        <v>801</v>
      </c>
      <c r="C8">
        <v>2</v>
      </c>
      <c r="E8">
        <v>2060</v>
      </c>
      <c r="F8">
        <v>27.8</v>
      </c>
      <c r="G8" s="170" t="s">
        <v>802</v>
      </c>
      <c r="H8" t="s">
        <v>803</v>
      </c>
      <c r="I8" s="170" t="s">
        <v>804</v>
      </c>
      <c r="J8" s="729" t="s">
        <v>805</v>
      </c>
      <c r="K8" t="s">
        <v>806</v>
      </c>
      <c r="L8" t="s">
        <v>722</v>
      </c>
      <c r="M8" t="s">
        <v>722</v>
      </c>
    </row>
    <row r="9" spans="1:14">
      <c r="G9" s="170"/>
      <c r="I9" s="170"/>
      <c r="J9" s="729"/>
    </row>
    <row r="10" spans="1:14">
      <c r="B10" t="s">
        <v>1088</v>
      </c>
      <c r="F10">
        <v>3</v>
      </c>
      <c r="G10" s="170"/>
      <c r="I10" s="1016" t="s">
        <v>1089</v>
      </c>
      <c r="J10" s="729" t="s">
        <v>1092</v>
      </c>
      <c r="K10" t="s">
        <v>1091</v>
      </c>
      <c r="L10" t="s">
        <v>1090</v>
      </c>
      <c r="M10" t="s">
        <v>1090</v>
      </c>
    </row>
    <row r="11" spans="1:14">
      <c r="G11" s="170"/>
      <c r="I11" s="1016"/>
      <c r="J11" s="729"/>
    </row>
    <row r="12" spans="1:14">
      <c r="B12" t="s">
        <v>1107</v>
      </c>
      <c r="C12">
        <v>4</v>
      </c>
      <c r="D12">
        <v>0.20499999999999999</v>
      </c>
      <c r="E12">
        <v>300</v>
      </c>
      <c r="F12">
        <v>8.6359999999999992</v>
      </c>
      <c r="G12" s="170" t="s">
        <v>1109</v>
      </c>
      <c r="H12" t="s">
        <v>1110</v>
      </c>
      <c r="I12" t="s">
        <v>1111</v>
      </c>
      <c r="J12" s="729" t="s">
        <v>1108</v>
      </c>
      <c r="K12" t="s">
        <v>1112</v>
      </c>
      <c r="L12" t="s">
        <v>1090</v>
      </c>
      <c r="N12" s="729" t="s">
        <v>1114</v>
      </c>
    </row>
    <row r="14" spans="1:14" s="754" customFormat="1" ht="25.5">
      <c r="C14" s="754">
        <v>3</v>
      </c>
      <c r="D14" s="754">
        <v>1.5</v>
      </c>
      <c r="E14" s="754">
        <v>500</v>
      </c>
      <c r="G14" s="755" t="s">
        <v>736</v>
      </c>
      <c r="H14" s="755" t="s">
        <v>735</v>
      </c>
      <c r="I14" s="755" t="s">
        <v>795</v>
      </c>
      <c r="J14" s="756" t="s">
        <v>734</v>
      </c>
      <c r="K14" s="754">
        <v>11261</v>
      </c>
      <c r="L14" s="754" t="s">
        <v>722</v>
      </c>
      <c r="M14" s="754" t="s">
        <v>722</v>
      </c>
    </row>
    <row r="15" spans="1:14" s="754" customFormat="1" ht="38.25">
      <c r="C15" s="754">
        <v>8</v>
      </c>
      <c r="D15" s="754">
        <v>0.25</v>
      </c>
      <c r="E15" s="754">
        <v>350</v>
      </c>
      <c r="G15" s="754" t="s">
        <v>730</v>
      </c>
      <c r="H15" s="755" t="s">
        <v>752</v>
      </c>
      <c r="I15" s="755" t="s">
        <v>796</v>
      </c>
      <c r="J15" s="756" t="s">
        <v>731</v>
      </c>
      <c r="K15" s="754">
        <v>19104</v>
      </c>
      <c r="L15" s="754" t="s">
        <v>722</v>
      </c>
      <c r="M15" s="754" t="s">
        <v>755</v>
      </c>
    </row>
  </sheetData>
  <hyperlinks>
    <hyperlink ref="J15" r:id="rId1" xr:uid="{00000000-0004-0000-0900-000000000000}"/>
    <hyperlink ref="C2" r:id="rId2" xr:uid="{00000000-0004-0000-0900-000001000000}"/>
    <hyperlink ref="J14" r:id="rId3" xr:uid="{00000000-0004-0000-0900-000002000000}"/>
    <hyperlink ref="J6" r:id="rId4" xr:uid="{00000000-0004-0000-0900-000003000000}"/>
    <hyperlink ref="J8" r:id="rId5" xr:uid="{00000000-0004-0000-0900-000004000000}"/>
    <hyperlink ref="N12" r:id="rId6" xr:uid="{00000000-0004-0000-0900-000005000000}"/>
  </hyperlinks>
  <pageMargins left="0.7" right="0.7" top="0.75" bottom="0.75" header="0.3" footer="0.3"/>
  <pageSetup paperSize="9" orientation="portrait" r:id="rId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Arkusz6"/>
  <dimension ref="A1:AM143"/>
  <sheetViews>
    <sheetView topLeftCell="A41" workbookViewId="0"/>
  </sheetViews>
  <sheetFormatPr defaultRowHeight="12.75"/>
  <cols>
    <col min="20" max="20" width="9.140625" customWidth="1"/>
    <col min="32" max="32" width="37.7109375" customWidth="1"/>
    <col min="33" max="33" width="8" customWidth="1"/>
    <col min="34" max="34" width="43.7109375" customWidth="1"/>
    <col min="38" max="38" width="22" customWidth="1"/>
  </cols>
  <sheetData>
    <row r="1" spans="1:39" ht="12.75" customHeight="1">
      <c r="A1" s="7" t="s">
        <v>100</v>
      </c>
      <c r="AF1" s="170" t="s">
        <v>522</v>
      </c>
      <c r="AG1" s="170" t="s">
        <v>56</v>
      </c>
      <c r="AH1" s="170" t="s">
        <v>502</v>
      </c>
      <c r="AI1" s="170" t="s">
        <v>503</v>
      </c>
      <c r="AL1" s="42">
        <f t="array" ref="AL1:AM17">TRANSPOSE(Names!T2:AK3)</f>
        <v>0</v>
      </c>
      <c r="AM1" s="42">
        <v>0</v>
      </c>
    </row>
    <row r="2" spans="1:39" ht="12.75" customHeight="1">
      <c r="A2" s="43" t="s">
        <v>104</v>
      </c>
      <c r="B2" s="42"/>
      <c r="C2" s="42"/>
      <c r="D2" s="42"/>
      <c r="AF2" s="170" t="s">
        <v>504</v>
      </c>
      <c r="AG2" s="170" t="s">
        <v>98</v>
      </c>
      <c r="AH2" s="170" t="s">
        <v>505</v>
      </c>
      <c r="AI2" s="170" t="s">
        <v>503</v>
      </c>
      <c r="AL2" s="42">
        <v>0</v>
      </c>
      <c r="AM2" s="42">
        <v>0</v>
      </c>
    </row>
    <row r="3" spans="1:39" ht="12.75" customHeight="1">
      <c r="A3" s="7">
        <v>1</v>
      </c>
      <c r="B3" t="s">
        <v>110</v>
      </c>
      <c r="AF3" s="170" t="s">
        <v>506</v>
      </c>
      <c r="AG3" s="170" t="s">
        <v>62</v>
      </c>
      <c r="AH3" s="170" t="s">
        <v>507</v>
      </c>
      <c r="AI3" s="170" t="s">
        <v>503</v>
      </c>
      <c r="AL3" s="42">
        <v>0</v>
      </c>
      <c r="AM3" s="42">
        <v>0</v>
      </c>
    </row>
    <row r="4" spans="1:39" ht="12.75" customHeight="1">
      <c r="A4" s="7"/>
      <c r="B4" t="s">
        <v>92</v>
      </c>
      <c r="AF4" s="170" t="s">
        <v>508</v>
      </c>
      <c r="AG4" s="170" t="s">
        <v>137</v>
      </c>
      <c r="AH4" s="170" t="s">
        <v>509</v>
      </c>
      <c r="AI4" s="170" t="s">
        <v>503</v>
      </c>
      <c r="AL4" s="42">
        <v>0</v>
      </c>
      <c r="AM4" s="42">
        <v>0</v>
      </c>
    </row>
    <row r="5" spans="1:39" ht="12.75" customHeight="1">
      <c r="A5" s="7"/>
      <c r="B5" t="s">
        <v>93</v>
      </c>
      <c r="AF5" s="170" t="s">
        <v>510</v>
      </c>
      <c r="AG5" s="170" t="s">
        <v>138</v>
      </c>
      <c r="AH5" s="170" t="s">
        <v>511</v>
      </c>
      <c r="AI5" s="170" t="s">
        <v>503</v>
      </c>
      <c r="AL5" s="42">
        <v>0</v>
      </c>
      <c r="AM5" s="42">
        <v>0</v>
      </c>
    </row>
    <row r="6" spans="1:39" ht="12.75" customHeight="1">
      <c r="A6" s="7"/>
      <c r="B6" t="s">
        <v>139</v>
      </c>
      <c r="AF6" s="170" t="s">
        <v>512</v>
      </c>
      <c r="AG6" s="170" t="s">
        <v>513</v>
      </c>
      <c r="AH6" s="170" t="s">
        <v>514</v>
      </c>
      <c r="AI6" s="170" t="s">
        <v>503</v>
      </c>
      <c r="AL6" s="42">
        <v>0</v>
      </c>
      <c r="AM6" s="42">
        <v>0</v>
      </c>
    </row>
    <row r="7" spans="1:39" ht="12.75" customHeight="1">
      <c r="A7" s="7"/>
      <c r="B7" t="s">
        <v>114</v>
      </c>
      <c r="AF7" s="170" t="s">
        <v>515</v>
      </c>
      <c r="AG7" s="170" t="s">
        <v>132</v>
      </c>
      <c r="AH7" s="170" t="s">
        <v>516</v>
      </c>
      <c r="AI7" s="170" t="s">
        <v>503</v>
      </c>
      <c r="AL7" s="42">
        <v>0</v>
      </c>
      <c r="AM7" s="42">
        <v>0</v>
      </c>
    </row>
    <row r="8" spans="1:39" ht="12.75" customHeight="1">
      <c r="A8" s="7"/>
      <c r="B8" t="s">
        <v>140</v>
      </c>
      <c r="AF8" s="170" t="s">
        <v>517</v>
      </c>
      <c r="AG8" s="170" t="s">
        <v>53</v>
      </c>
      <c r="AH8" s="170" t="s">
        <v>518</v>
      </c>
      <c r="AI8" s="170" t="s">
        <v>503</v>
      </c>
      <c r="AL8" s="42">
        <v>0</v>
      </c>
      <c r="AM8" s="42">
        <v>0</v>
      </c>
    </row>
    <row r="9" spans="1:39" ht="12.75" customHeight="1">
      <c r="A9" s="7"/>
      <c r="B9" t="s">
        <v>141</v>
      </c>
      <c r="AF9" s="170" t="s">
        <v>519</v>
      </c>
      <c r="AG9" s="170" t="s">
        <v>63</v>
      </c>
      <c r="AH9" s="170"/>
      <c r="AI9" s="170" t="s">
        <v>520</v>
      </c>
      <c r="AL9" s="42">
        <v>0</v>
      </c>
      <c r="AM9" s="42">
        <v>0</v>
      </c>
    </row>
    <row r="10" spans="1:39" ht="12.75" customHeight="1">
      <c r="A10" s="7"/>
      <c r="AF10" s="170" t="s">
        <v>521</v>
      </c>
      <c r="AG10" s="170" t="s">
        <v>55</v>
      </c>
      <c r="AH10" s="170" t="s">
        <v>523</v>
      </c>
      <c r="AI10" s="170" t="s">
        <v>503</v>
      </c>
      <c r="AL10" s="156">
        <v>0</v>
      </c>
      <c r="AM10" s="156">
        <v>0</v>
      </c>
    </row>
    <row r="11" spans="1:39" ht="12.75" customHeight="1">
      <c r="A11" s="7"/>
      <c r="B11" t="s">
        <v>115</v>
      </c>
      <c r="AF11" s="170"/>
      <c r="AG11" s="170"/>
      <c r="AH11" s="170"/>
      <c r="AI11" s="170"/>
      <c r="AL11" s="156">
        <v>0</v>
      </c>
      <c r="AM11" s="156">
        <v>0</v>
      </c>
    </row>
    <row r="12" spans="1:39" ht="12.75" customHeight="1">
      <c r="A12" s="7"/>
      <c r="C12" t="s">
        <v>116</v>
      </c>
      <c r="G12" t="s">
        <v>142</v>
      </c>
      <c r="I12" t="s">
        <v>143</v>
      </c>
      <c r="AL12" s="156">
        <v>0</v>
      </c>
      <c r="AM12" s="156">
        <v>0</v>
      </c>
    </row>
    <row r="13" spans="1:39" ht="12.75" customHeight="1">
      <c r="A13" s="7"/>
      <c r="C13" t="s">
        <v>117</v>
      </c>
      <c r="I13" t="s">
        <v>144</v>
      </c>
      <c r="AL13" s="42">
        <v>0</v>
      </c>
      <c r="AM13" s="42">
        <v>0</v>
      </c>
    </row>
    <row r="14" spans="1:39" ht="12.75" customHeight="1">
      <c r="A14" s="7"/>
      <c r="C14" t="s">
        <v>118</v>
      </c>
      <c r="I14" t="s">
        <v>145</v>
      </c>
      <c r="AL14" s="156">
        <v>0</v>
      </c>
      <c r="AM14" s="156">
        <v>0</v>
      </c>
    </row>
    <row r="15" spans="1:39">
      <c r="A15" s="7"/>
      <c r="C15" t="s">
        <v>119</v>
      </c>
      <c r="I15" t="s">
        <v>146</v>
      </c>
      <c r="AL15">
        <v>0</v>
      </c>
      <c r="AM15">
        <v>0</v>
      </c>
    </row>
    <row r="16" spans="1:39">
      <c r="A16" s="7"/>
      <c r="C16" t="s">
        <v>120</v>
      </c>
      <c r="I16" t="s">
        <v>147</v>
      </c>
      <c r="AL16" s="42">
        <v>0</v>
      </c>
      <c r="AM16" s="42">
        <v>0</v>
      </c>
    </row>
    <row r="17" spans="1:39">
      <c r="A17" s="7"/>
      <c r="C17" t="s">
        <v>121</v>
      </c>
      <c r="I17" t="s">
        <v>148</v>
      </c>
      <c r="AL17">
        <v>0</v>
      </c>
      <c r="AM17">
        <v>0</v>
      </c>
    </row>
    <row r="18" spans="1:39">
      <c r="A18" s="7"/>
      <c r="C18" t="s">
        <v>122</v>
      </c>
      <c r="I18" t="s">
        <v>149</v>
      </c>
    </row>
    <row r="19" spans="1:39">
      <c r="A19" s="7"/>
      <c r="C19" t="s">
        <v>123</v>
      </c>
      <c r="I19" t="s">
        <v>150</v>
      </c>
    </row>
    <row r="20" spans="1:39">
      <c r="A20" s="7"/>
      <c r="C20" t="s">
        <v>124</v>
      </c>
      <c r="I20" t="s">
        <v>151</v>
      </c>
    </row>
    <row r="21" spans="1:39">
      <c r="A21" s="7"/>
      <c r="C21" t="s">
        <v>125</v>
      </c>
      <c r="I21" t="s">
        <v>152</v>
      </c>
    </row>
    <row r="22" spans="1:39">
      <c r="A22" s="7"/>
      <c r="C22" t="s">
        <v>126</v>
      </c>
      <c r="I22" t="s">
        <v>153</v>
      </c>
    </row>
    <row r="23" spans="1:39">
      <c r="A23" s="7"/>
      <c r="C23" t="s">
        <v>127</v>
      </c>
      <c r="I23" t="s">
        <v>154</v>
      </c>
    </row>
    <row r="24" spans="1:39">
      <c r="A24" s="7"/>
    </row>
    <row r="25" spans="1:39">
      <c r="A25" s="7"/>
      <c r="B25" t="s">
        <v>155</v>
      </c>
    </row>
    <row r="26" spans="1:39">
      <c r="A26" s="7"/>
      <c r="B26" t="s">
        <v>156</v>
      </c>
    </row>
    <row r="27" spans="1:39">
      <c r="A27" s="7"/>
      <c r="B27" s="7" t="s">
        <v>94</v>
      </c>
      <c r="C27" s="42"/>
      <c r="D27" s="42"/>
      <c r="E27" s="42"/>
      <c r="F27" s="42"/>
      <c r="G27" s="42"/>
      <c r="H27" s="42"/>
      <c r="I27" s="42"/>
      <c r="J27" s="42"/>
      <c r="K27" s="42"/>
      <c r="L27" s="42"/>
    </row>
    <row r="28" spans="1:39">
      <c r="A28" s="7"/>
      <c r="C28" s="42"/>
      <c r="D28" s="42"/>
      <c r="E28" s="42"/>
      <c r="F28" s="42"/>
      <c r="G28" s="42"/>
      <c r="H28" s="42"/>
      <c r="I28" s="42"/>
      <c r="J28" s="42"/>
      <c r="K28" s="42"/>
      <c r="L28" s="42"/>
    </row>
    <row r="29" spans="1:39">
      <c r="A29" s="7"/>
      <c r="C29" s="42"/>
      <c r="D29" s="42"/>
      <c r="E29" s="42"/>
      <c r="F29" s="42"/>
      <c r="G29" s="42"/>
      <c r="H29" s="42"/>
      <c r="I29" s="42"/>
      <c r="J29" s="42"/>
      <c r="K29" s="42"/>
      <c r="L29" s="42"/>
    </row>
    <row r="30" spans="1:39">
      <c r="A30" s="7"/>
    </row>
    <row r="31" spans="1:39">
      <c r="A31" s="7">
        <v>2</v>
      </c>
      <c r="B31" t="s">
        <v>75</v>
      </c>
    </row>
    <row r="32" spans="1:39">
      <c r="A32" s="7"/>
      <c r="B32" t="s">
        <v>95</v>
      </c>
      <c r="C32" t="s">
        <v>101</v>
      </c>
    </row>
    <row r="33" spans="1:18">
      <c r="A33" s="7"/>
      <c r="C33" t="s">
        <v>102</v>
      </c>
    </row>
    <row r="34" spans="1:18">
      <c r="A34" s="7"/>
      <c r="D34" t="s">
        <v>103</v>
      </c>
    </row>
    <row r="35" spans="1:18">
      <c r="A35" s="7"/>
      <c r="D35" t="s">
        <v>157</v>
      </c>
    </row>
    <row r="36" spans="1:18">
      <c r="A36" s="7"/>
    </row>
    <row r="37" spans="1:18">
      <c r="A37" s="7"/>
      <c r="B37" s="7" t="s">
        <v>94</v>
      </c>
      <c r="C37" s="42"/>
      <c r="D37" s="42"/>
      <c r="E37" s="42"/>
      <c r="F37" s="42"/>
      <c r="G37" s="42"/>
      <c r="H37" s="42"/>
      <c r="I37" s="42"/>
      <c r="J37" s="42"/>
      <c r="K37" s="42"/>
      <c r="L37" s="42"/>
    </row>
    <row r="38" spans="1:18">
      <c r="A38" s="7"/>
      <c r="C38" s="42"/>
      <c r="D38" s="42"/>
      <c r="E38" s="42"/>
      <c r="F38" s="42"/>
      <c r="G38" s="42"/>
      <c r="H38" s="42"/>
      <c r="I38" s="42"/>
      <c r="J38" s="42"/>
      <c r="K38" s="42"/>
      <c r="L38" s="42"/>
    </row>
    <row r="39" spans="1:18">
      <c r="A39" s="7"/>
      <c r="C39" s="42"/>
      <c r="D39" s="42"/>
      <c r="E39" s="42"/>
      <c r="F39" s="42"/>
      <c r="G39" s="42"/>
      <c r="H39" s="42"/>
      <c r="I39" s="42"/>
      <c r="J39" s="42"/>
      <c r="K39" s="42"/>
      <c r="L39" s="42"/>
    </row>
    <row r="40" spans="1:18">
      <c r="A40" s="7"/>
    </row>
    <row r="41" spans="1:18">
      <c r="A41" s="7">
        <v>3</v>
      </c>
      <c r="B41" t="s">
        <v>158</v>
      </c>
    </row>
    <row r="42" spans="1:18">
      <c r="A42" s="7"/>
      <c r="B42" s="7" t="s">
        <v>105</v>
      </c>
    </row>
    <row r="43" spans="1:18">
      <c r="A43" s="7"/>
      <c r="B43" t="s">
        <v>159</v>
      </c>
    </row>
    <row r="44" spans="1:18" ht="13.5" thickBot="1">
      <c r="A44" s="7"/>
      <c r="B44" s="7"/>
    </row>
    <row r="45" spans="1:18">
      <c r="A45" s="7"/>
      <c r="C45" s="44" t="s">
        <v>106</v>
      </c>
      <c r="D45" s="45"/>
      <c r="E45" s="45"/>
      <c r="F45" s="45"/>
      <c r="G45" s="45"/>
      <c r="H45" s="45"/>
      <c r="I45" s="35"/>
      <c r="J45" s="44" t="s">
        <v>107</v>
      </c>
      <c r="K45" s="45"/>
      <c r="L45" s="45"/>
      <c r="M45" s="45"/>
      <c r="N45" s="45"/>
      <c r="O45" s="45"/>
      <c r="P45" s="45"/>
      <c r="Q45" s="45"/>
      <c r="R45" s="35"/>
    </row>
    <row r="46" spans="1:18">
      <c r="A46" s="7"/>
      <c r="C46" s="36" t="s">
        <v>108</v>
      </c>
      <c r="I46" s="32"/>
      <c r="J46" s="36" t="s">
        <v>109</v>
      </c>
      <c r="R46" s="32"/>
    </row>
    <row r="47" spans="1:18">
      <c r="A47" s="7"/>
      <c r="C47" s="36"/>
      <c r="I47" s="32"/>
      <c r="J47" s="36"/>
      <c r="R47" s="32"/>
    </row>
    <row r="48" spans="1:18">
      <c r="A48" s="7"/>
      <c r="C48" s="36" t="s">
        <v>97</v>
      </c>
      <c r="E48" t="s">
        <v>78</v>
      </c>
      <c r="F48" t="s">
        <v>79</v>
      </c>
      <c r="G48" s="7" t="s">
        <v>99</v>
      </c>
      <c r="I48" s="32"/>
      <c r="J48" s="36"/>
      <c r="L48" t="s">
        <v>78</v>
      </c>
      <c r="M48" t="s">
        <v>79</v>
      </c>
      <c r="N48" s="7" t="s">
        <v>99</v>
      </c>
      <c r="R48" s="32"/>
    </row>
    <row r="49" spans="1:18">
      <c r="A49" s="7"/>
      <c r="C49" s="36" t="s">
        <v>76</v>
      </c>
      <c r="E49" t="s">
        <v>77</v>
      </c>
      <c r="G49" s="42"/>
      <c r="I49" s="32"/>
      <c r="J49" s="36" t="s">
        <v>76</v>
      </c>
      <c r="L49" s="64" t="s">
        <v>63</v>
      </c>
      <c r="N49" s="42"/>
      <c r="O49" t="s">
        <v>160</v>
      </c>
      <c r="R49" s="32"/>
    </row>
    <row r="50" spans="1:18">
      <c r="A50" s="7"/>
      <c r="C50" s="36" t="s">
        <v>61</v>
      </c>
      <c r="E50" t="s">
        <v>80</v>
      </c>
      <c r="G50" s="42"/>
      <c r="I50" s="32"/>
      <c r="J50" s="36" t="s">
        <v>61</v>
      </c>
      <c r="L50" s="64" t="s">
        <v>62</v>
      </c>
      <c r="N50" s="42"/>
      <c r="R50" s="32"/>
    </row>
    <row r="51" spans="1:18">
      <c r="A51" s="7"/>
      <c r="C51" s="36" t="s">
        <v>81</v>
      </c>
      <c r="E51" t="s">
        <v>82</v>
      </c>
      <c r="G51" s="42"/>
      <c r="I51" s="32"/>
      <c r="J51" s="36" t="s">
        <v>81</v>
      </c>
      <c r="L51" t="s">
        <v>53</v>
      </c>
      <c r="N51" s="42"/>
      <c r="R51" s="32"/>
    </row>
    <row r="52" spans="1:18">
      <c r="A52" s="7"/>
      <c r="C52" s="36" t="s">
        <v>96</v>
      </c>
      <c r="E52" t="s">
        <v>84</v>
      </c>
      <c r="F52" t="s">
        <v>88</v>
      </c>
      <c r="G52" s="42"/>
      <c r="I52" s="32"/>
      <c r="J52" s="36" t="s">
        <v>83</v>
      </c>
      <c r="L52" t="s">
        <v>55</v>
      </c>
      <c r="M52" t="s">
        <v>89</v>
      </c>
      <c r="N52" s="42"/>
      <c r="R52" s="32"/>
    </row>
    <row r="53" spans="1:18">
      <c r="A53" s="7"/>
      <c r="C53" s="36" t="s">
        <v>85</v>
      </c>
      <c r="E53" t="s">
        <v>86</v>
      </c>
      <c r="G53" s="42"/>
      <c r="I53" s="32"/>
      <c r="J53" s="36" t="s">
        <v>85</v>
      </c>
      <c r="L53" t="s">
        <v>56</v>
      </c>
      <c r="N53" s="42"/>
      <c r="R53" s="32"/>
    </row>
    <row r="54" spans="1:18">
      <c r="A54" s="7"/>
      <c r="C54" s="36" t="s">
        <v>87</v>
      </c>
      <c r="E54" t="s">
        <v>60</v>
      </c>
      <c r="G54" s="42"/>
      <c r="I54" s="32"/>
      <c r="J54" s="36" t="s">
        <v>87</v>
      </c>
      <c r="L54" t="s">
        <v>57</v>
      </c>
      <c r="N54" s="42"/>
      <c r="R54" s="32"/>
    </row>
    <row r="55" spans="1:18">
      <c r="A55" s="7"/>
      <c r="C55" s="36" t="s">
        <v>90</v>
      </c>
      <c r="E55" t="s">
        <v>91</v>
      </c>
      <c r="G55" s="42"/>
      <c r="I55" s="32"/>
      <c r="J55" s="36" t="s">
        <v>90</v>
      </c>
      <c r="L55" t="s">
        <v>98</v>
      </c>
      <c r="N55" s="42"/>
      <c r="R55" s="32"/>
    </row>
    <row r="56" spans="1:18">
      <c r="A56" s="7"/>
      <c r="C56" s="36" t="s">
        <v>130</v>
      </c>
      <c r="E56" t="s">
        <v>131</v>
      </c>
      <c r="G56" s="42"/>
      <c r="I56" s="32"/>
      <c r="J56" s="36" t="s">
        <v>130</v>
      </c>
      <c r="L56" t="s">
        <v>132</v>
      </c>
      <c r="N56" s="42"/>
      <c r="R56" s="32"/>
    </row>
    <row r="57" spans="1:18">
      <c r="A57" s="7"/>
      <c r="C57" s="36" t="s">
        <v>133</v>
      </c>
      <c r="E57" t="s">
        <v>134</v>
      </c>
      <c r="G57" s="42"/>
      <c r="I57" s="32"/>
      <c r="J57" s="36" t="s">
        <v>133</v>
      </c>
      <c r="L57" t="s">
        <v>137</v>
      </c>
      <c r="N57" s="42"/>
      <c r="R57" s="32"/>
    </row>
    <row r="58" spans="1:18" ht="13.5" thickBot="1">
      <c r="A58" s="7"/>
      <c r="C58" s="33" t="s">
        <v>135</v>
      </c>
      <c r="D58" s="34"/>
      <c r="E58" s="34" t="s">
        <v>136</v>
      </c>
      <c r="F58" s="34"/>
      <c r="G58" s="46"/>
      <c r="H58" s="34"/>
      <c r="I58" s="37"/>
      <c r="J58" s="33" t="s">
        <v>135</v>
      </c>
      <c r="K58" s="34"/>
      <c r="L58" s="34" t="s">
        <v>138</v>
      </c>
      <c r="M58" s="34"/>
      <c r="N58" s="46"/>
      <c r="O58" s="34"/>
      <c r="P58" s="34"/>
      <c r="Q58" s="34"/>
      <c r="R58" s="37"/>
    </row>
    <row r="59" spans="1:18">
      <c r="A59" s="7"/>
      <c r="C59" s="36" t="s">
        <v>11</v>
      </c>
      <c r="G59" s="42"/>
      <c r="L59" t="s">
        <v>445</v>
      </c>
      <c r="N59" s="42"/>
    </row>
    <row r="60" spans="1:18">
      <c r="A60" s="7"/>
    </row>
    <row r="61" spans="1:18">
      <c r="A61" s="7"/>
    </row>
    <row r="62" spans="1:18">
      <c r="A62" s="7">
        <v>4</v>
      </c>
      <c r="B62" t="s">
        <v>161</v>
      </c>
    </row>
    <row r="63" spans="1:18">
      <c r="A63" s="7"/>
      <c r="B63" t="s">
        <v>162</v>
      </c>
    </row>
    <row r="64" spans="1:18">
      <c r="A64" s="7"/>
      <c r="B64" t="s">
        <v>163</v>
      </c>
    </row>
    <row r="65" spans="1:13">
      <c r="A65" s="7"/>
      <c r="B65" t="s">
        <v>164</v>
      </c>
    </row>
    <row r="66" spans="1:13">
      <c r="A66" s="7"/>
      <c r="C66" t="s">
        <v>165</v>
      </c>
      <c r="E66" t="s">
        <v>166</v>
      </c>
    </row>
    <row r="67" spans="1:13">
      <c r="A67" s="7"/>
      <c r="E67" t="s">
        <v>167</v>
      </c>
    </row>
    <row r="68" spans="1:13">
      <c r="A68" s="7"/>
      <c r="E68" t="s">
        <v>168</v>
      </c>
    </row>
    <row r="69" spans="1:13">
      <c r="A69" s="7"/>
      <c r="C69" t="s">
        <v>169</v>
      </c>
    </row>
    <row r="70" spans="1:13">
      <c r="A70" s="7"/>
      <c r="B70" s="7" t="s">
        <v>170</v>
      </c>
    </row>
    <row r="71" spans="1:13">
      <c r="A71" s="7"/>
    </row>
    <row r="72" spans="1:13">
      <c r="A72" s="7"/>
      <c r="B72" s="7" t="s">
        <v>94</v>
      </c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</row>
    <row r="73" spans="1:13">
      <c r="A73" s="7"/>
      <c r="B73" s="7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</row>
    <row r="74" spans="1:13">
      <c r="A74" s="7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</row>
    <row r="75" spans="1:13">
      <c r="A75" s="7"/>
    </row>
    <row r="76" spans="1:13">
      <c r="A76" s="7">
        <v>5</v>
      </c>
      <c r="B76" t="s">
        <v>171</v>
      </c>
    </row>
    <row r="77" spans="1:13">
      <c r="A77" s="7"/>
      <c r="B77" t="s">
        <v>172</v>
      </c>
    </row>
    <row r="78" spans="1:13">
      <c r="A78" s="7"/>
      <c r="B78" t="s">
        <v>112</v>
      </c>
    </row>
    <row r="79" spans="1:13">
      <c r="A79" s="7"/>
      <c r="B79" t="s">
        <v>173</v>
      </c>
    </row>
    <row r="80" spans="1:13">
      <c r="A80" s="7"/>
    </row>
    <row r="81" spans="1:9">
      <c r="A81" s="7"/>
      <c r="B81" s="7" t="s">
        <v>94</v>
      </c>
      <c r="C81" s="42"/>
      <c r="D81" s="42"/>
      <c r="E81" s="42"/>
      <c r="F81" s="42"/>
      <c r="G81" s="42"/>
      <c r="H81" s="42"/>
      <c r="I81" s="42"/>
    </row>
    <row r="82" spans="1:9">
      <c r="A82" s="7"/>
      <c r="C82" s="42"/>
      <c r="D82" s="42"/>
      <c r="E82" s="42"/>
      <c r="F82" s="42"/>
      <c r="G82" s="42"/>
      <c r="H82" s="42"/>
      <c r="I82" s="42"/>
    </row>
    <row r="83" spans="1:9">
      <c r="A83" s="7"/>
    </row>
    <row r="84" spans="1:9">
      <c r="A84" s="7">
        <v>6</v>
      </c>
      <c r="B84" t="s">
        <v>174</v>
      </c>
    </row>
    <row r="85" spans="1:9">
      <c r="A85" s="7"/>
    </row>
    <row r="86" spans="1:9">
      <c r="A86" s="7"/>
      <c r="B86" s="7" t="s">
        <v>94</v>
      </c>
      <c r="C86" s="42"/>
      <c r="D86" s="42"/>
      <c r="E86" s="42"/>
      <c r="F86" s="42"/>
      <c r="G86" s="42"/>
      <c r="H86" s="42"/>
      <c r="I86" s="42"/>
    </row>
    <row r="87" spans="1:9">
      <c r="A87" s="7"/>
      <c r="C87" s="42"/>
      <c r="D87" s="42"/>
      <c r="E87" s="42"/>
      <c r="F87" s="42"/>
      <c r="G87" s="42"/>
      <c r="H87" s="42"/>
      <c r="I87" s="42"/>
    </row>
    <row r="88" spans="1:9">
      <c r="A88" s="7"/>
      <c r="C88" s="42"/>
      <c r="D88" s="42"/>
      <c r="E88" s="42"/>
      <c r="F88" s="42"/>
      <c r="G88" s="42"/>
      <c r="H88" s="42"/>
      <c r="I88" s="42"/>
    </row>
    <row r="89" spans="1:9">
      <c r="A89" s="7"/>
      <c r="C89" s="42"/>
      <c r="D89" s="42"/>
      <c r="E89" s="42"/>
      <c r="F89" s="42"/>
      <c r="G89" s="42"/>
      <c r="H89" s="42"/>
      <c r="I89" s="42"/>
    </row>
    <row r="90" spans="1:9">
      <c r="A90" s="7"/>
    </row>
    <row r="91" spans="1:9">
      <c r="A91" s="7">
        <v>7</v>
      </c>
      <c r="B91" t="s">
        <v>128</v>
      </c>
    </row>
    <row r="92" spans="1:9">
      <c r="A92" s="7"/>
      <c r="B92" t="s">
        <v>129</v>
      </c>
    </row>
    <row r="93" spans="1:9">
      <c r="A93" s="7"/>
      <c r="B93" t="s">
        <v>175</v>
      </c>
    </row>
    <row r="94" spans="1:9">
      <c r="A94" s="7"/>
    </row>
    <row r="95" spans="1:9">
      <c r="A95" s="7"/>
      <c r="B95" s="7" t="s">
        <v>94</v>
      </c>
      <c r="C95" s="42"/>
      <c r="D95" s="42"/>
      <c r="E95" s="42"/>
      <c r="F95" s="42"/>
      <c r="G95" s="42"/>
      <c r="H95" s="42"/>
      <c r="I95" s="42"/>
    </row>
    <row r="96" spans="1:9">
      <c r="A96" s="7"/>
    </row>
    <row r="98" spans="1:2">
      <c r="B98" s="31" t="s">
        <v>176</v>
      </c>
    </row>
    <row r="103" spans="1:2">
      <c r="A103">
        <v>6</v>
      </c>
      <c r="B103" t="s">
        <v>111</v>
      </c>
    </row>
    <row r="104" spans="1:2">
      <c r="B104" t="s">
        <v>177</v>
      </c>
    </row>
    <row r="105" spans="1:2">
      <c r="B105" t="s">
        <v>113</v>
      </c>
    </row>
    <row r="106" spans="1:2">
      <c r="B106" s="7" t="s">
        <v>178</v>
      </c>
    </row>
    <row r="110" spans="1:2">
      <c r="B110" t="s">
        <v>615</v>
      </c>
    </row>
    <row r="112" spans="1:2">
      <c r="B112" t="s">
        <v>214</v>
      </c>
    </row>
    <row r="113" spans="2:3">
      <c r="B113" t="s">
        <v>215</v>
      </c>
      <c r="C113" t="s">
        <v>216</v>
      </c>
    </row>
    <row r="118" spans="2:3">
      <c r="B118" s="7" t="s">
        <v>421</v>
      </c>
    </row>
    <row r="119" spans="2:3">
      <c r="B119" t="s">
        <v>422</v>
      </c>
    </row>
    <row r="120" spans="2:3">
      <c r="B120" t="s">
        <v>423</v>
      </c>
    </row>
    <row r="123" spans="2:3">
      <c r="B123" t="s">
        <v>448</v>
      </c>
    </row>
    <row r="124" spans="2:3">
      <c r="B124" t="s">
        <v>449</v>
      </c>
    </row>
    <row r="125" spans="2:3">
      <c r="B125" t="s">
        <v>450</v>
      </c>
    </row>
    <row r="127" spans="2:3">
      <c r="B127" t="s">
        <v>484</v>
      </c>
    </row>
    <row r="129" spans="2:4">
      <c r="B129" t="s">
        <v>493</v>
      </c>
    </row>
    <row r="131" spans="2:4">
      <c r="B131" t="s">
        <v>524</v>
      </c>
    </row>
    <row r="133" spans="2:4">
      <c r="B133" t="s">
        <v>550</v>
      </c>
    </row>
    <row r="135" spans="2:4">
      <c r="B135" t="s">
        <v>611</v>
      </c>
    </row>
    <row r="136" spans="2:4">
      <c r="B136" t="s">
        <v>612</v>
      </c>
    </row>
    <row r="137" spans="2:4">
      <c r="D137" t="s">
        <v>613</v>
      </c>
    </row>
    <row r="139" spans="2:4">
      <c r="B139" s="7" t="s">
        <v>616</v>
      </c>
    </row>
    <row r="141" spans="2:4">
      <c r="B141" t="s">
        <v>617</v>
      </c>
    </row>
    <row r="143" spans="2:4">
      <c r="B143" t="s">
        <v>683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Arkusz7"/>
  <dimension ref="A8:AC53"/>
  <sheetViews>
    <sheetView topLeftCell="A21" workbookViewId="0">
      <selection activeCell="E11" sqref="E11"/>
    </sheetView>
  </sheetViews>
  <sheetFormatPr defaultRowHeight="12.75"/>
  <cols>
    <col min="1" max="2" width="11.5703125" style="1"/>
    <col min="3" max="3" width="12.85546875" customWidth="1"/>
    <col min="4" max="6" width="11.5703125"/>
    <col min="7" max="10" width="11.5703125" style="1"/>
    <col min="11" max="11" width="22" customWidth="1"/>
    <col min="12" max="24" width="11.5703125"/>
    <col min="25" max="25" width="12.7109375" customWidth="1"/>
    <col min="26" max="26" width="12.7109375" bestFit="1" customWidth="1"/>
    <col min="27" max="27" width="8.85546875" customWidth="1"/>
    <col min="28" max="28" width="12.7109375" bestFit="1" customWidth="1"/>
    <col min="29" max="29" width="14" bestFit="1" customWidth="1"/>
    <col min="30" max="1025" width="11.5703125"/>
  </cols>
  <sheetData>
    <row r="8" spans="1:28">
      <c r="G8" s="1" t="s">
        <v>16</v>
      </c>
      <c r="H8" s="1" t="s">
        <v>17</v>
      </c>
    </row>
    <row r="9" spans="1:28">
      <c r="B9" s="1760"/>
      <c r="C9" s="1760"/>
      <c r="D9" s="1760" t="s">
        <v>0</v>
      </c>
      <c r="E9" s="1760"/>
      <c r="G9" s="1" t="s">
        <v>18</v>
      </c>
      <c r="X9" s="1859" t="s">
        <v>551</v>
      </c>
      <c r="Y9" s="1860"/>
      <c r="Z9" s="1860"/>
      <c r="AA9" s="1861"/>
      <c r="AB9" s="179"/>
    </row>
    <row r="10" spans="1:28" ht="38.25">
      <c r="A10" s="173" t="s">
        <v>19</v>
      </c>
      <c r="B10" s="4"/>
      <c r="C10" s="4"/>
      <c r="D10" s="4" t="s">
        <v>20</v>
      </c>
      <c r="E10" s="4" t="s">
        <v>21</v>
      </c>
      <c r="G10" s="174" t="s">
        <v>22</v>
      </c>
      <c r="H10" s="174" t="s">
        <v>23</v>
      </c>
      <c r="I10" s="174" t="s">
        <v>24</v>
      </c>
      <c r="J10" s="174" t="s">
        <v>25</v>
      </c>
      <c r="K10" s="175" t="s">
        <v>552</v>
      </c>
      <c r="L10" s="174" t="s">
        <v>553</v>
      </c>
      <c r="M10" s="175" t="s">
        <v>554</v>
      </c>
      <c r="N10" s="175"/>
      <c r="O10" s="175"/>
      <c r="P10" s="175" t="s">
        <v>555</v>
      </c>
      <c r="Q10" s="175" t="s">
        <v>556</v>
      </c>
      <c r="R10" s="174" t="s">
        <v>557</v>
      </c>
      <c r="S10" s="174" t="s">
        <v>558</v>
      </c>
      <c r="T10" s="175"/>
      <c r="U10" s="174" t="s">
        <v>559</v>
      </c>
      <c r="V10" s="175"/>
      <c r="W10" s="178"/>
      <c r="X10" s="187" t="s">
        <v>560</v>
      </c>
      <c r="Y10" s="187" t="s">
        <v>561</v>
      </c>
      <c r="Z10" s="187" t="s">
        <v>562</v>
      </c>
      <c r="AA10" s="176" t="s">
        <v>563</v>
      </c>
      <c r="AB10" s="179"/>
    </row>
    <row r="11" spans="1:28">
      <c r="A11" s="1">
        <v>100</v>
      </c>
      <c r="C11" s="29"/>
      <c r="D11">
        <f>Table!AC8</f>
        <v>8</v>
      </c>
      <c r="E11" s="30">
        <f>[1]Table!X9</f>
        <v>322</v>
      </c>
      <c r="G11" s="1">
        <f>D11</f>
        <v>8</v>
      </c>
      <c r="H11" s="1">
        <f>D11</f>
        <v>8</v>
      </c>
      <c r="I11" s="1">
        <f t="shared" ref="I11:I37" si="0">2*G11</f>
        <v>16</v>
      </c>
      <c r="J11" s="1">
        <f t="shared" ref="J11:J37" si="1">H11+G11</f>
        <v>16</v>
      </c>
      <c r="K11" t="s">
        <v>564</v>
      </c>
      <c r="L11">
        <v>2</v>
      </c>
      <c r="M11">
        <v>1</v>
      </c>
      <c r="P11">
        <v>1</v>
      </c>
      <c r="R11">
        <f>Q11*4+P11*8</f>
        <v>8</v>
      </c>
      <c r="S11">
        <f>D11</f>
        <v>8</v>
      </c>
      <c r="T11" t="str">
        <f>IF(R11&gt;=S11,"ok","fail")</f>
        <v>ok</v>
      </c>
      <c r="U11">
        <f>R11-S11</f>
        <v>0</v>
      </c>
      <c r="X11" s="188">
        <f>SUM(P11:Q11)</f>
        <v>1</v>
      </c>
      <c r="Y11" s="188">
        <f>R11</f>
        <v>8</v>
      </c>
      <c r="Z11" s="188">
        <f>Y11/2</f>
        <v>4</v>
      </c>
      <c r="AA11" s="181">
        <f>X11</f>
        <v>1</v>
      </c>
    </row>
    <row r="12" spans="1:28">
      <c r="A12" s="1">
        <v>110</v>
      </c>
      <c r="C12" s="29"/>
      <c r="D12">
        <f>Table!AC19</f>
        <v>6</v>
      </c>
      <c r="E12" s="30">
        <f>[1]Table!X20</f>
        <v>324</v>
      </c>
      <c r="G12" s="1">
        <f t="shared" ref="G12:G37" si="2">D12</f>
        <v>6</v>
      </c>
      <c r="H12" s="1">
        <f t="shared" ref="H12:H37" si="3">D12</f>
        <v>6</v>
      </c>
      <c r="I12" s="1">
        <f t="shared" si="0"/>
        <v>12</v>
      </c>
      <c r="J12" s="1">
        <f t="shared" si="1"/>
        <v>12</v>
      </c>
      <c r="K12" t="s">
        <v>565</v>
      </c>
      <c r="L12">
        <v>2</v>
      </c>
      <c r="M12">
        <v>1</v>
      </c>
      <c r="P12">
        <v>1</v>
      </c>
      <c r="R12">
        <f t="shared" ref="R12:R32" si="4">Q12*4+P12*8</f>
        <v>8</v>
      </c>
      <c r="S12">
        <f t="shared" ref="S12:S31" si="5">D12</f>
        <v>6</v>
      </c>
      <c r="T12" t="str">
        <f t="shared" ref="T12:T32" si="6">IF(R12&gt;=S12,"ok","fail")</f>
        <v>ok</v>
      </c>
      <c r="U12">
        <f t="shared" ref="U12:U32" si="7">R12-S12</f>
        <v>2</v>
      </c>
      <c r="X12" s="186">
        <f t="shared" ref="X12:X32" si="8">SUM(P12:Q12)</f>
        <v>1</v>
      </c>
      <c r="Y12" s="186">
        <f t="shared" ref="Y12:Y32" si="9">R12</f>
        <v>8</v>
      </c>
      <c r="Z12" s="186">
        <f t="shared" ref="Z12:Z32" si="10">Y12/2</f>
        <v>4</v>
      </c>
      <c r="AA12" s="182">
        <f t="shared" ref="AA12:AA32" si="11">X12</f>
        <v>1</v>
      </c>
    </row>
    <row r="13" spans="1:28">
      <c r="A13" s="1">
        <v>120</v>
      </c>
      <c r="C13" s="29"/>
      <c r="D13">
        <f>Table!AC28</f>
        <v>5</v>
      </c>
      <c r="E13" s="30">
        <f>[1]Table!X29</f>
        <v>260</v>
      </c>
      <c r="G13" s="1">
        <f t="shared" si="2"/>
        <v>5</v>
      </c>
      <c r="H13" s="1">
        <f t="shared" si="3"/>
        <v>5</v>
      </c>
      <c r="I13" s="1">
        <f t="shared" si="0"/>
        <v>10</v>
      </c>
      <c r="J13" s="1">
        <f t="shared" si="1"/>
        <v>10</v>
      </c>
      <c r="K13" t="s">
        <v>566</v>
      </c>
      <c r="L13">
        <v>2</v>
      </c>
      <c r="M13">
        <v>1</v>
      </c>
      <c r="P13">
        <v>1</v>
      </c>
      <c r="R13">
        <f t="shared" si="4"/>
        <v>8</v>
      </c>
      <c r="S13">
        <f t="shared" si="5"/>
        <v>5</v>
      </c>
      <c r="T13" t="str">
        <f t="shared" si="6"/>
        <v>ok</v>
      </c>
      <c r="U13">
        <f t="shared" si="7"/>
        <v>3</v>
      </c>
      <c r="X13" s="186">
        <f t="shared" si="8"/>
        <v>1</v>
      </c>
      <c r="Y13" s="186">
        <f t="shared" si="9"/>
        <v>8</v>
      </c>
      <c r="Z13" s="186">
        <f t="shared" si="10"/>
        <v>4</v>
      </c>
      <c r="AA13" s="182">
        <f t="shared" si="11"/>
        <v>1</v>
      </c>
    </row>
    <row r="14" spans="1:28">
      <c r="A14" s="1">
        <v>130</v>
      </c>
      <c r="C14" s="29"/>
      <c r="D14">
        <f>Table!AC35</f>
        <v>4</v>
      </c>
      <c r="E14" s="30">
        <f>[1]Table!X36</f>
        <v>240</v>
      </c>
      <c r="G14" s="1">
        <f t="shared" si="2"/>
        <v>4</v>
      </c>
      <c r="H14" s="1">
        <f t="shared" si="3"/>
        <v>4</v>
      </c>
      <c r="I14" s="1">
        <f t="shared" si="0"/>
        <v>8</v>
      </c>
      <c r="J14" s="1">
        <f t="shared" si="1"/>
        <v>8</v>
      </c>
      <c r="K14" t="s">
        <v>567</v>
      </c>
      <c r="L14">
        <v>2</v>
      </c>
      <c r="M14">
        <v>1</v>
      </c>
      <c r="Q14">
        <v>1</v>
      </c>
      <c r="R14">
        <f t="shared" si="4"/>
        <v>4</v>
      </c>
      <c r="S14">
        <f t="shared" si="5"/>
        <v>4</v>
      </c>
      <c r="T14" t="str">
        <f t="shared" si="6"/>
        <v>ok</v>
      </c>
      <c r="U14">
        <f t="shared" si="7"/>
        <v>0</v>
      </c>
      <c r="X14" s="186">
        <f t="shared" si="8"/>
        <v>1</v>
      </c>
      <c r="Y14" s="186">
        <f t="shared" si="9"/>
        <v>4</v>
      </c>
      <c r="Z14" s="186">
        <f t="shared" si="10"/>
        <v>2</v>
      </c>
      <c r="AA14" s="182">
        <f t="shared" si="11"/>
        <v>1</v>
      </c>
    </row>
    <row r="15" spans="1:28">
      <c r="A15" s="1">
        <v>140</v>
      </c>
      <c r="C15" s="29"/>
      <c r="D15">
        <f>Table!AC41</f>
        <v>4</v>
      </c>
      <c r="E15" s="30">
        <f>[1]Table!X42</f>
        <v>214</v>
      </c>
      <c r="G15" s="1">
        <f t="shared" si="2"/>
        <v>4</v>
      </c>
      <c r="H15" s="1">
        <f t="shared" si="3"/>
        <v>4</v>
      </c>
      <c r="I15" s="1">
        <f t="shared" si="0"/>
        <v>8</v>
      </c>
      <c r="J15" s="1">
        <f t="shared" si="1"/>
        <v>8</v>
      </c>
      <c r="K15" s="177" t="s">
        <v>568</v>
      </c>
      <c r="L15" s="1862">
        <v>2</v>
      </c>
      <c r="M15" s="1862">
        <v>2</v>
      </c>
      <c r="P15" s="1862"/>
      <c r="Q15" s="1862">
        <v>2</v>
      </c>
      <c r="R15" s="1862">
        <f t="shared" si="4"/>
        <v>8</v>
      </c>
      <c r="S15" s="1862">
        <f>SUM(D15:D16)</f>
        <v>8</v>
      </c>
      <c r="T15" s="1863" t="str">
        <f t="shared" si="6"/>
        <v>ok</v>
      </c>
      <c r="U15" s="1862">
        <f t="shared" si="7"/>
        <v>0</v>
      </c>
      <c r="X15" s="1864">
        <f t="shared" si="8"/>
        <v>2</v>
      </c>
      <c r="Y15" s="1864">
        <f t="shared" si="9"/>
        <v>8</v>
      </c>
      <c r="Z15" s="1864">
        <f t="shared" si="10"/>
        <v>4</v>
      </c>
      <c r="AA15" s="1865">
        <f t="shared" si="11"/>
        <v>2</v>
      </c>
    </row>
    <row r="16" spans="1:28">
      <c r="A16" s="1">
        <v>150</v>
      </c>
      <c r="C16" s="29"/>
      <c r="D16">
        <f>Table!AC47</f>
        <v>4</v>
      </c>
      <c r="E16" s="30">
        <f>[1]Table!X48</f>
        <v>214</v>
      </c>
      <c r="G16" s="1">
        <f t="shared" si="2"/>
        <v>4</v>
      </c>
      <c r="H16" s="1">
        <f t="shared" si="3"/>
        <v>4</v>
      </c>
      <c r="I16" s="1">
        <f t="shared" si="0"/>
        <v>8</v>
      </c>
      <c r="J16" s="1">
        <f t="shared" si="1"/>
        <v>8</v>
      </c>
      <c r="K16" s="177" t="s">
        <v>568</v>
      </c>
      <c r="L16" s="1862"/>
      <c r="M16" s="1862"/>
      <c r="P16" s="1862"/>
      <c r="Q16" s="1862"/>
      <c r="R16" s="1862"/>
      <c r="S16" s="1862"/>
      <c r="T16" s="1863"/>
      <c r="U16" s="1862"/>
      <c r="X16" s="1864"/>
      <c r="Y16" s="1864"/>
      <c r="Z16" s="1864"/>
      <c r="AA16" s="1865"/>
    </row>
    <row r="17" spans="1:27">
      <c r="A17" s="1">
        <v>160</v>
      </c>
      <c r="C17" s="29"/>
      <c r="D17">
        <f>Table!AC53</f>
        <v>4</v>
      </c>
      <c r="E17" s="30">
        <f>[1]Table!X54</f>
        <v>240</v>
      </c>
      <c r="G17" s="1">
        <f t="shared" si="2"/>
        <v>4</v>
      </c>
      <c r="H17" s="1">
        <f t="shared" si="3"/>
        <v>4</v>
      </c>
      <c r="I17" s="1">
        <f t="shared" si="0"/>
        <v>8</v>
      </c>
      <c r="J17" s="1">
        <f t="shared" si="1"/>
        <v>8</v>
      </c>
      <c r="K17" t="s">
        <v>569</v>
      </c>
      <c r="L17">
        <v>4</v>
      </c>
      <c r="M17">
        <v>1</v>
      </c>
      <c r="Q17">
        <v>1</v>
      </c>
      <c r="R17">
        <f t="shared" si="4"/>
        <v>4</v>
      </c>
      <c r="S17">
        <f t="shared" si="5"/>
        <v>4</v>
      </c>
      <c r="T17" t="str">
        <f t="shared" si="6"/>
        <v>ok</v>
      </c>
      <c r="U17">
        <f t="shared" si="7"/>
        <v>0</v>
      </c>
      <c r="X17" s="186">
        <f t="shared" si="8"/>
        <v>1</v>
      </c>
      <c r="Y17" s="186">
        <f t="shared" si="9"/>
        <v>4</v>
      </c>
      <c r="Z17" s="186">
        <f t="shared" si="10"/>
        <v>2</v>
      </c>
      <c r="AA17" s="182">
        <f t="shared" si="11"/>
        <v>1</v>
      </c>
    </row>
    <row r="18" spans="1:27">
      <c r="A18" s="1">
        <v>170</v>
      </c>
      <c r="C18" s="29"/>
      <c r="D18">
        <f>Table!AC59</f>
        <v>4</v>
      </c>
      <c r="E18" s="30">
        <f>[1]Table!X60</f>
        <v>240</v>
      </c>
      <c r="G18" s="1">
        <f t="shared" si="2"/>
        <v>4</v>
      </c>
      <c r="H18" s="1">
        <f t="shared" si="3"/>
        <v>4</v>
      </c>
      <c r="I18" s="1">
        <f t="shared" si="0"/>
        <v>8</v>
      </c>
      <c r="J18" s="1">
        <f t="shared" si="1"/>
        <v>8</v>
      </c>
      <c r="K18" t="s">
        <v>570</v>
      </c>
      <c r="L18">
        <v>4</v>
      </c>
      <c r="M18">
        <v>1</v>
      </c>
      <c r="Q18">
        <v>1</v>
      </c>
      <c r="R18">
        <f t="shared" si="4"/>
        <v>4</v>
      </c>
      <c r="S18">
        <f t="shared" si="5"/>
        <v>4</v>
      </c>
      <c r="T18" t="str">
        <f t="shared" si="6"/>
        <v>ok</v>
      </c>
      <c r="U18">
        <f t="shared" si="7"/>
        <v>0</v>
      </c>
      <c r="X18" s="186">
        <f t="shared" si="8"/>
        <v>1</v>
      </c>
      <c r="Y18" s="186">
        <f t="shared" si="9"/>
        <v>4</v>
      </c>
      <c r="Z18" s="186">
        <f t="shared" si="10"/>
        <v>2</v>
      </c>
      <c r="AA18" s="182">
        <f t="shared" si="11"/>
        <v>1</v>
      </c>
    </row>
    <row r="19" spans="1:27">
      <c r="A19" s="1">
        <v>180</v>
      </c>
      <c r="C19" s="29"/>
      <c r="D19">
        <f>Table!AC65</f>
        <v>4</v>
      </c>
      <c r="E19" s="30">
        <f>[1]Table!X66</f>
        <v>240</v>
      </c>
      <c r="G19" s="1">
        <f t="shared" si="2"/>
        <v>4</v>
      </c>
      <c r="H19" s="1">
        <f t="shared" si="3"/>
        <v>4</v>
      </c>
      <c r="I19" s="1">
        <f t="shared" si="0"/>
        <v>8</v>
      </c>
      <c r="J19" s="1">
        <f t="shared" si="1"/>
        <v>8</v>
      </c>
      <c r="K19" t="s">
        <v>571</v>
      </c>
      <c r="L19">
        <v>4</v>
      </c>
      <c r="M19">
        <v>1</v>
      </c>
      <c r="Q19">
        <v>1</v>
      </c>
      <c r="R19">
        <f t="shared" si="4"/>
        <v>4</v>
      </c>
      <c r="S19">
        <f t="shared" si="5"/>
        <v>4</v>
      </c>
      <c r="T19" t="str">
        <f t="shared" si="6"/>
        <v>ok</v>
      </c>
      <c r="U19">
        <f t="shared" si="7"/>
        <v>0</v>
      </c>
      <c r="X19" s="186">
        <f t="shared" si="8"/>
        <v>1</v>
      </c>
      <c r="Y19" s="186">
        <f t="shared" si="9"/>
        <v>4</v>
      </c>
      <c r="Z19" s="186">
        <f t="shared" si="10"/>
        <v>2</v>
      </c>
      <c r="AA19" s="182">
        <f t="shared" si="11"/>
        <v>1</v>
      </c>
    </row>
    <row r="20" spans="1:27">
      <c r="A20" s="1">
        <v>190</v>
      </c>
      <c r="C20" s="29"/>
      <c r="D20">
        <f>Table!AC71</f>
        <v>14</v>
      </c>
      <c r="E20" s="30">
        <f>[1]Table!X72</f>
        <v>386</v>
      </c>
      <c r="G20" s="1">
        <f t="shared" si="2"/>
        <v>14</v>
      </c>
      <c r="H20" s="1">
        <f t="shared" si="3"/>
        <v>14</v>
      </c>
      <c r="I20" s="1">
        <f t="shared" si="0"/>
        <v>28</v>
      </c>
      <c r="J20" s="1">
        <f t="shared" si="1"/>
        <v>28</v>
      </c>
      <c r="K20" t="s">
        <v>572</v>
      </c>
      <c r="L20">
        <v>4</v>
      </c>
      <c r="M20">
        <v>2</v>
      </c>
      <c r="P20">
        <v>2</v>
      </c>
      <c r="R20">
        <f t="shared" si="4"/>
        <v>16</v>
      </c>
      <c r="S20">
        <f t="shared" si="5"/>
        <v>14</v>
      </c>
      <c r="T20" t="str">
        <f t="shared" si="6"/>
        <v>ok</v>
      </c>
      <c r="U20">
        <f t="shared" si="7"/>
        <v>2</v>
      </c>
      <c r="X20" s="186">
        <f t="shared" si="8"/>
        <v>2</v>
      </c>
      <c r="Y20" s="186">
        <f t="shared" si="9"/>
        <v>16</v>
      </c>
      <c r="Z20" s="186">
        <f t="shared" si="10"/>
        <v>8</v>
      </c>
      <c r="AA20" s="182">
        <f t="shared" si="11"/>
        <v>2</v>
      </c>
    </row>
    <row r="21" spans="1:27">
      <c r="A21" s="1">
        <v>200</v>
      </c>
      <c r="C21" s="29"/>
      <c r="D21">
        <f>Table!AC113</f>
        <v>5</v>
      </c>
      <c r="E21" s="30">
        <f>[1]Table!X91</f>
        <v>140</v>
      </c>
      <c r="G21" s="1">
        <f t="shared" si="2"/>
        <v>5</v>
      </c>
      <c r="H21" s="1">
        <f t="shared" si="3"/>
        <v>5</v>
      </c>
      <c r="I21" s="1">
        <f t="shared" si="0"/>
        <v>10</v>
      </c>
      <c r="J21" s="1">
        <f t="shared" si="1"/>
        <v>10</v>
      </c>
      <c r="K21" t="s">
        <v>573</v>
      </c>
      <c r="L21">
        <v>4</v>
      </c>
      <c r="M21">
        <v>1</v>
      </c>
      <c r="P21">
        <v>1</v>
      </c>
      <c r="R21">
        <f t="shared" si="4"/>
        <v>8</v>
      </c>
      <c r="S21">
        <f t="shared" si="5"/>
        <v>5</v>
      </c>
      <c r="T21" t="str">
        <f t="shared" si="6"/>
        <v>ok</v>
      </c>
      <c r="U21">
        <f t="shared" si="7"/>
        <v>3</v>
      </c>
      <c r="X21" s="186">
        <f t="shared" si="8"/>
        <v>1</v>
      </c>
      <c r="Y21" s="186">
        <f t="shared" si="9"/>
        <v>8</v>
      </c>
      <c r="Z21" s="186">
        <f t="shared" si="10"/>
        <v>4</v>
      </c>
      <c r="AA21" s="182">
        <f t="shared" si="11"/>
        <v>1</v>
      </c>
    </row>
    <row r="22" spans="1:27">
      <c r="A22" s="1">
        <v>210</v>
      </c>
      <c r="C22" s="29"/>
      <c r="D22">
        <f>Table!AC119</f>
        <v>4</v>
      </c>
      <c r="E22" s="30">
        <f>[1]Table!X97</f>
        <v>240</v>
      </c>
      <c r="G22" s="1">
        <f t="shared" si="2"/>
        <v>4</v>
      </c>
      <c r="H22" s="1">
        <f t="shared" si="3"/>
        <v>4</v>
      </c>
      <c r="I22" s="1">
        <f t="shared" si="0"/>
        <v>8</v>
      </c>
      <c r="J22" s="1">
        <f t="shared" si="1"/>
        <v>8</v>
      </c>
      <c r="K22" t="s">
        <v>574</v>
      </c>
      <c r="L22">
        <v>4</v>
      </c>
      <c r="M22">
        <v>1</v>
      </c>
      <c r="Q22">
        <v>1</v>
      </c>
      <c r="R22">
        <f t="shared" si="4"/>
        <v>4</v>
      </c>
      <c r="S22">
        <f t="shared" si="5"/>
        <v>4</v>
      </c>
      <c r="T22" t="str">
        <f t="shared" si="6"/>
        <v>ok</v>
      </c>
      <c r="U22">
        <f t="shared" si="7"/>
        <v>0</v>
      </c>
      <c r="X22" s="186">
        <f t="shared" si="8"/>
        <v>1</v>
      </c>
      <c r="Y22" s="186">
        <f t="shared" si="9"/>
        <v>4</v>
      </c>
      <c r="Z22" s="186">
        <f t="shared" si="10"/>
        <v>2</v>
      </c>
      <c r="AA22" s="182">
        <f t="shared" si="11"/>
        <v>1</v>
      </c>
    </row>
    <row r="23" spans="1:27">
      <c r="A23" s="1">
        <v>220</v>
      </c>
      <c r="C23" s="29"/>
      <c r="D23">
        <f>Table!AC125</f>
        <v>4</v>
      </c>
      <c r="E23" s="30">
        <f>[1]Table!X103</f>
        <v>240</v>
      </c>
      <c r="G23" s="1">
        <f t="shared" si="2"/>
        <v>4</v>
      </c>
      <c r="H23" s="1">
        <f t="shared" si="3"/>
        <v>4</v>
      </c>
      <c r="I23" s="1">
        <f t="shared" si="0"/>
        <v>8</v>
      </c>
      <c r="J23" s="1">
        <f t="shared" si="1"/>
        <v>8</v>
      </c>
      <c r="K23" t="s">
        <v>575</v>
      </c>
      <c r="L23">
        <v>4</v>
      </c>
      <c r="M23">
        <v>1</v>
      </c>
      <c r="Q23">
        <v>1</v>
      </c>
      <c r="R23">
        <f t="shared" si="4"/>
        <v>4</v>
      </c>
      <c r="S23">
        <f t="shared" si="5"/>
        <v>4</v>
      </c>
      <c r="T23" t="str">
        <f t="shared" si="6"/>
        <v>ok</v>
      </c>
      <c r="U23">
        <f t="shared" si="7"/>
        <v>0</v>
      </c>
      <c r="X23" s="186">
        <f t="shared" si="8"/>
        <v>1</v>
      </c>
      <c r="Y23" s="186">
        <f t="shared" si="9"/>
        <v>4</v>
      </c>
      <c r="Z23" s="186">
        <f t="shared" si="10"/>
        <v>2</v>
      </c>
      <c r="AA23" s="182">
        <f t="shared" si="11"/>
        <v>1</v>
      </c>
    </row>
    <row r="24" spans="1:27">
      <c r="A24" s="1">
        <v>230</v>
      </c>
      <c r="C24" s="29"/>
      <c r="D24">
        <f>Table!AC131</f>
        <v>4</v>
      </c>
      <c r="E24" s="30">
        <f>[1]Table!X109</f>
        <v>240</v>
      </c>
      <c r="G24" s="1">
        <f t="shared" si="2"/>
        <v>4</v>
      </c>
      <c r="H24" s="1">
        <f t="shared" si="3"/>
        <v>4</v>
      </c>
      <c r="I24" s="1">
        <f t="shared" si="0"/>
        <v>8</v>
      </c>
      <c r="J24" s="1">
        <f t="shared" si="1"/>
        <v>8</v>
      </c>
      <c r="K24" t="s">
        <v>576</v>
      </c>
      <c r="L24">
        <v>4</v>
      </c>
      <c r="M24">
        <v>1</v>
      </c>
      <c r="Q24">
        <v>1</v>
      </c>
      <c r="R24">
        <f t="shared" si="4"/>
        <v>4</v>
      </c>
      <c r="S24">
        <f t="shared" si="5"/>
        <v>4</v>
      </c>
      <c r="T24" t="str">
        <f t="shared" si="6"/>
        <v>ok</v>
      </c>
      <c r="U24">
        <f t="shared" si="7"/>
        <v>0</v>
      </c>
      <c r="X24" s="186">
        <f t="shared" si="8"/>
        <v>1</v>
      </c>
      <c r="Y24" s="186">
        <f t="shared" si="9"/>
        <v>4</v>
      </c>
      <c r="Z24" s="186">
        <f t="shared" si="10"/>
        <v>2</v>
      </c>
      <c r="AA24" s="182">
        <f t="shared" si="11"/>
        <v>1</v>
      </c>
    </row>
    <row r="25" spans="1:27">
      <c r="A25" s="1">
        <v>240</v>
      </c>
      <c r="C25" s="29"/>
      <c r="D25">
        <f>Table!AC137</f>
        <v>4</v>
      </c>
      <c r="E25" s="30">
        <f>[1]Table!X115</f>
        <v>240</v>
      </c>
      <c r="G25" s="1">
        <f t="shared" si="2"/>
        <v>4</v>
      </c>
      <c r="H25" s="1">
        <f t="shared" si="3"/>
        <v>4</v>
      </c>
      <c r="I25" s="1">
        <f t="shared" si="0"/>
        <v>8</v>
      </c>
      <c r="J25" s="1">
        <f t="shared" si="1"/>
        <v>8</v>
      </c>
      <c r="K25" t="s">
        <v>577</v>
      </c>
      <c r="L25">
        <v>4</v>
      </c>
      <c r="M25">
        <v>1</v>
      </c>
      <c r="Q25">
        <v>1</v>
      </c>
      <c r="R25">
        <f t="shared" si="4"/>
        <v>4</v>
      </c>
      <c r="S25">
        <f t="shared" si="5"/>
        <v>4</v>
      </c>
      <c r="T25" t="str">
        <f t="shared" si="6"/>
        <v>ok</v>
      </c>
      <c r="U25">
        <f t="shared" si="7"/>
        <v>0</v>
      </c>
      <c r="X25" s="186">
        <f t="shared" si="8"/>
        <v>1</v>
      </c>
      <c r="Y25" s="186">
        <f t="shared" si="9"/>
        <v>4</v>
      </c>
      <c r="Z25" s="186">
        <f t="shared" si="10"/>
        <v>2</v>
      </c>
      <c r="AA25" s="182">
        <f t="shared" si="11"/>
        <v>1</v>
      </c>
    </row>
    <row r="26" spans="1:27">
      <c r="A26" s="1">
        <v>250</v>
      </c>
      <c r="C26" s="29"/>
      <c r="D26">
        <f>Table!AC143</f>
        <v>4</v>
      </c>
      <c r="E26" s="30">
        <f>[1]Table!X121</f>
        <v>240</v>
      </c>
      <c r="G26" s="1">
        <f t="shared" si="2"/>
        <v>4</v>
      </c>
      <c r="H26" s="1">
        <f t="shared" si="3"/>
        <v>4</v>
      </c>
      <c r="I26" s="1">
        <f t="shared" si="0"/>
        <v>8</v>
      </c>
      <c r="J26" s="1">
        <f t="shared" si="1"/>
        <v>8</v>
      </c>
      <c r="K26" t="s">
        <v>578</v>
      </c>
      <c r="L26">
        <v>4</v>
      </c>
      <c r="M26">
        <v>1</v>
      </c>
      <c r="Q26">
        <v>1</v>
      </c>
      <c r="R26">
        <f t="shared" si="4"/>
        <v>4</v>
      </c>
      <c r="S26">
        <f t="shared" si="5"/>
        <v>4</v>
      </c>
      <c r="T26" t="str">
        <f t="shared" si="6"/>
        <v>ok</v>
      </c>
      <c r="U26">
        <f t="shared" si="7"/>
        <v>0</v>
      </c>
      <c r="X26" s="186">
        <f t="shared" si="8"/>
        <v>1</v>
      </c>
      <c r="Y26" s="186">
        <f t="shared" si="9"/>
        <v>4</v>
      </c>
      <c r="Z26" s="186">
        <f t="shared" si="10"/>
        <v>2</v>
      </c>
      <c r="AA26" s="182">
        <f t="shared" si="11"/>
        <v>1</v>
      </c>
    </row>
    <row r="27" spans="1:27">
      <c r="A27" s="1">
        <v>260</v>
      </c>
      <c r="C27" s="29"/>
      <c r="D27">
        <f>Table!AC149</f>
        <v>4</v>
      </c>
      <c r="E27" s="30">
        <f>[1]Table!X127</f>
        <v>240</v>
      </c>
      <c r="G27" s="1">
        <f t="shared" si="2"/>
        <v>4</v>
      </c>
      <c r="H27" s="1">
        <f t="shared" si="3"/>
        <v>4</v>
      </c>
      <c r="I27" s="1">
        <f t="shared" si="0"/>
        <v>8</v>
      </c>
      <c r="J27" s="1">
        <f t="shared" si="1"/>
        <v>8</v>
      </c>
      <c r="K27" t="s">
        <v>579</v>
      </c>
      <c r="L27">
        <v>4</v>
      </c>
      <c r="M27">
        <v>1</v>
      </c>
      <c r="Q27">
        <v>1</v>
      </c>
      <c r="R27">
        <f t="shared" si="4"/>
        <v>4</v>
      </c>
      <c r="S27">
        <f t="shared" si="5"/>
        <v>4</v>
      </c>
      <c r="T27" t="str">
        <f t="shared" si="6"/>
        <v>ok</v>
      </c>
      <c r="U27">
        <f t="shared" si="7"/>
        <v>0</v>
      </c>
      <c r="X27" s="186">
        <f t="shared" si="8"/>
        <v>1</v>
      </c>
      <c r="Y27" s="186">
        <f t="shared" si="9"/>
        <v>4</v>
      </c>
      <c r="Z27" s="186">
        <f t="shared" si="10"/>
        <v>2</v>
      </c>
      <c r="AA27" s="182">
        <f t="shared" si="11"/>
        <v>1</v>
      </c>
    </row>
    <row r="28" spans="1:27">
      <c r="A28" s="1">
        <v>270</v>
      </c>
      <c r="C28" s="29"/>
      <c r="D28">
        <f>Table!AC155</f>
        <v>4</v>
      </c>
      <c r="E28" s="30">
        <f>[1]Table!X133</f>
        <v>240</v>
      </c>
      <c r="G28" s="1">
        <f t="shared" si="2"/>
        <v>4</v>
      </c>
      <c r="H28" s="1">
        <f t="shared" si="3"/>
        <v>4</v>
      </c>
      <c r="I28" s="1">
        <f t="shared" si="0"/>
        <v>8</v>
      </c>
      <c r="J28" s="1">
        <f t="shared" si="1"/>
        <v>8</v>
      </c>
      <c r="K28" t="s">
        <v>580</v>
      </c>
      <c r="L28">
        <v>4</v>
      </c>
      <c r="M28">
        <v>1</v>
      </c>
      <c r="Q28">
        <v>1</v>
      </c>
      <c r="R28">
        <f t="shared" si="4"/>
        <v>4</v>
      </c>
      <c r="S28">
        <f t="shared" si="5"/>
        <v>4</v>
      </c>
      <c r="T28" t="str">
        <f t="shared" si="6"/>
        <v>ok</v>
      </c>
      <c r="U28">
        <f t="shared" si="7"/>
        <v>0</v>
      </c>
      <c r="X28" s="186">
        <f t="shared" si="8"/>
        <v>1</v>
      </c>
      <c r="Y28" s="186">
        <f t="shared" si="9"/>
        <v>4</v>
      </c>
      <c r="Z28" s="186">
        <f t="shared" si="10"/>
        <v>2</v>
      </c>
      <c r="AA28" s="182">
        <f t="shared" si="11"/>
        <v>1</v>
      </c>
    </row>
    <row r="29" spans="1:27">
      <c r="A29" s="1">
        <v>280</v>
      </c>
      <c r="C29" s="29"/>
      <c r="D29">
        <f>Table!AC161</f>
        <v>4</v>
      </c>
      <c r="E29" s="30">
        <f>[1]Table!X139</f>
        <v>240</v>
      </c>
      <c r="G29" s="1">
        <f t="shared" si="2"/>
        <v>4</v>
      </c>
      <c r="H29" s="1">
        <f t="shared" si="3"/>
        <v>4</v>
      </c>
      <c r="I29" s="1">
        <f t="shared" si="0"/>
        <v>8</v>
      </c>
      <c r="J29" s="1">
        <f t="shared" si="1"/>
        <v>8</v>
      </c>
      <c r="K29" t="s">
        <v>581</v>
      </c>
      <c r="L29">
        <v>4</v>
      </c>
      <c r="M29">
        <v>1</v>
      </c>
      <c r="Q29">
        <v>1</v>
      </c>
      <c r="R29">
        <f t="shared" si="4"/>
        <v>4</v>
      </c>
      <c r="S29">
        <f t="shared" si="5"/>
        <v>4</v>
      </c>
      <c r="T29" t="str">
        <f t="shared" si="6"/>
        <v>ok</v>
      </c>
      <c r="U29">
        <f t="shared" si="7"/>
        <v>0</v>
      </c>
      <c r="X29" s="186">
        <f t="shared" si="8"/>
        <v>1</v>
      </c>
      <c r="Y29" s="186">
        <f t="shared" si="9"/>
        <v>4</v>
      </c>
      <c r="Z29" s="186">
        <f t="shared" si="10"/>
        <v>2</v>
      </c>
      <c r="AA29" s="182">
        <f t="shared" si="11"/>
        <v>1</v>
      </c>
    </row>
    <row r="30" spans="1:27">
      <c r="A30" s="1">
        <v>290</v>
      </c>
      <c r="C30" s="29"/>
      <c r="D30">
        <f>Table!AC167</f>
        <v>4</v>
      </c>
      <c r="E30" s="30">
        <f>[1]Table!X145</f>
        <v>240</v>
      </c>
      <c r="G30" s="1">
        <f t="shared" si="2"/>
        <v>4</v>
      </c>
      <c r="H30" s="1">
        <f t="shared" si="3"/>
        <v>4</v>
      </c>
      <c r="I30" s="1">
        <f t="shared" si="0"/>
        <v>8</v>
      </c>
      <c r="J30" s="1">
        <f t="shared" si="1"/>
        <v>8</v>
      </c>
      <c r="K30" t="s">
        <v>582</v>
      </c>
      <c r="L30">
        <v>4</v>
      </c>
      <c r="M30">
        <v>1</v>
      </c>
      <c r="Q30">
        <v>1</v>
      </c>
      <c r="R30">
        <f t="shared" si="4"/>
        <v>4</v>
      </c>
      <c r="S30">
        <f t="shared" si="5"/>
        <v>4</v>
      </c>
      <c r="T30" t="str">
        <f t="shared" si="6"/>
        <v>ok</v>
      </c>
      <c r="U30">
        <f t="shared" si="7"/>
        <v>0</v>
      </c>
      <c r="X30" s="186">
        <f t="shared" si="8"/>
        <v>1</v>
      </c>
      <c r="Y30" s="186">
        <f t="shared" si="9"/>
        <v>4</v>
      </c>
      <c r="Z30" s="186">
        <f t="shared" si="10"/>
        <v>2</v>
      </c>
      <c r="AA30" s="182">
        <f t="shared" si="11"/>
        <v>1</v>
      </c>
    </row>
    <row r="31" spans="1:27">
      <c r="A31" s="1">
        <v>300</v>
      </c>
      <c r="C31" s="29"/>
      <c r="D31">
        <f>Table!AC173</f>
        <v>4</v>
      </c>
      <c r="E31" s="30">
        <f>[1]Table!X151</f>
        <v>240</v>
      </c>
      <c r="G31" s="1">
        <f t="shared" si="2"/>
        <v>4</v>
      </c>
      <c r="H31" s="1">
        <f t="shared" si="3"/>
        <v>4</v>
      </c>
      <c r="I31" s="1">
        <f t="shared" si="0"/>
        <v>8</v>
      </c>
      <c r="J31" s="1">
        <f t="shared" si="1"/>
        <v>8</v>
      </c>
      <c r="K31" t="s">
        <v>583</v>
      </c>
      <c r="L31">
        <v>4</v>
      </c>
      <c r="M31">
        <v>1</v>
      </c>
      <c r="Q31">
        <v>1</v>
      </c>
      <c r="R31">
        <f t="shared" si="4"/>
        <v>4</v>
      </c>
      <c r="S31">
        <f t="shared" si="5"/>
        <v>4</v>
      </c>
      <c r="T31" t="str">
        <f t="shared" si="6"/>
        <v>ok</v>
      </c>
      <c r="U31">
        <f t="shared" si="7"/>
        <v>0</v>
      </c>
      <c r="X31" s="186">
        <f t="shared" si="8"/>
        <v>1</v>
      </c>
      <c r="Y31" s="186">
        <f t="shared" si="9"/>
        <v>4</v>
      </c>
      <c r="Z31" s="186">
        <f t="shared" si="10"/>
        <v>2</v>
      </c>
      <c r="AA31" s="182">
        <f t="shared" si="11"/>
        <v>1</v>
      </c>
    </row>
    <row r="32" spans="1:27">
      <c r="A32" s="1">
        <v>310</v>
      </c>
      <c r="C32" s="29"/>
      <c r="D32">
        <f>Table!AC179</f>
        <v>3</v>
      </c>
      <c r="E32" s="30">
        <f>[1]Table!X157</f>
        <v>232</v>
      </c>
      <c r="G32" s="1">
        <f t="shared" si="2"/>
        <v>3</v>
      </c>
      <c r="H32" s="1">
        <f t="shared" si="3"/>
        <v>3</v>
      </c>
      <c r="I32" s="1">
        <f t="shared" si="0"/>
        <v>6</v>
      </c>
      <c r="J32" s="1">
        <f t="shared" si="1"/>
        <v>6</v>
      </c>
      <c r="K32" t="s">
        <v>584</v>
      </c>
      <c r="L32" s="1862">
        <v>12</v>
      </c>
      <c r="M32" s="1" t="s">
        <v>585</v>
      </c>
      <c r="P32" s="1862">
        <v>5</v>
      </c>
      <c r="Q32" s="1862">
        <v>1</v>
      </c>
      <c r="R32" s="1862">
        <f t="shared" si="4"/>
        <v>44</v>
      </c>
      <c r="S32" s="1862" t="e">
        <f>M33</f>
        <v>#REF!</v>
      </c>
      <c r="T32" s="1863" t="e">
        <f t="shared" si="6"/>
        <v>#REF!</v>
      </c>
      <c r="U32" s="1862" t="e">
        <f t="shared" si="7"/>
        <v>#REF!</v>
      </c>
      <c r="X32" s="1864">
        <f t="shared" si="8"/>
        <v>6</v>
      </c>
      <c r="Y32" s="1864">
        <f t="shared" si="9"/>
        <v>44</v>
      </c>
      <c r="Z32" s="1864">
        <f t="shared" si="10"/>
        <v>22</v>
      </c>
      <c r="AA32" s="1865">
        <f t="shared" si="11"/>
        <v>6</v>
      </c>
    </row>
    <row r="33" spans="1:29">
      <c r="A33" s="1">
        <v>320</v>
      </c>
      <c r="C33" s="29"/>
      <c r="D33">
        <f>Table!AC185</f>
        <v>3</v>
      </c>
      <c r="E33" s="30">
        <f>[1]Table!X163</f>
        <v>220</v>
      </c>
      <c r="G33" s="1">
        <f t="shared" si="2"/>
        <v>3</v>
      </c>
      <c r="H33" s="1">
        <f t="shared" si="3"/>
        <v>3</v>
      </c>
      <c r="I33" s="1">
        <f t="shared" si="0"/>
        <v>6</v>
      </c>
      <c r="J33" s="1">
        <f t="shared" si="1"/>
        <v>6</v>
      </c>
      <c r="K33" t="s">
        <v>584</v>
      </c>
      <c r="L33" s="1862"/>
      <c r="M33" s="1" t="e">
        <f>SUM(D32:D37)</f>
        <v>#REF!</v>
      </c>
      <c r="P33" s="1862"/>
      <c r="Q33" s="1862"/>
      <c r="R33" s="1862"/>
      <c r="S33" s="1862"/>
      <c r="T33" s="1863"/>
      <c r="U33" s="1862"/>
      <c r="X33" s="1864"/>
      <c r="Y33" s="1864"/>
      <c r="Z33" s="1864"/>
      <c r="AA33" s="1865"/>
    </row>
    <row r="34" spans="1:29">
      <c r="A34" s="1">
        <v>330</v>
      </c>
      <c r="C34" s="29"/>
      <c r="D34">
        <f>Table!AC190</f>
        <v>3</v>
      </c>
      <c r="E34" s="30">
        <f>[1]Table!X168</f>
        <v>220</v>
      </c>
      <c r="G34" s="1">
        <f t="shared" si="2"/>
        <v>3</v>
      </c>
      <c r="H34" s="1">
        <f t="shared" si="3"/>
        <v>3</v>
      </c>
      <c r="I34" s="1">
        <f t="shared" si="0"/>
        <v>6</v>
      </c>
      <c r="J34" s="1">
        <f t="shared" si="1"/>
        <v>6</v>
      </c>
      <c r="K34" t="s">
        <v>584</v>
      </c>
      <c r="L34" s="1862"/>
      <c r="M34" s="1" t="s">
        <v>586</v>
      </c>
      <c r="P34" s="1862"/>
      <c r="Q34" s="1862"/>
      <c r="R34" s="1862"/>
      <c r="S34" s="1862"/>
      <c r="T34" s="1863"/>
      <c r="U34" s="1862"/>
      <c r="X34" s="1864"/>
      <c r="Y34" s="1864"/>
      <c r="Z34" s="1864"/>
      <c r="AA34" s="1865"/>
    </row>
    <row r="35" spans="1:29">
      <c r="A35" s="1">
        <v>340</v>
      </c>
      <c r="C35" s="29"/>
      <c r="D35">
        <f>Table!AC195</f>
        <v>3</v>
      </c>
      <c r="E35" s="30">
        <f>[1]Table!X173</f>
        <v>220</v>
      </c>
      <c r="G35" s="1">
        <f t="shared" si="2"/>
        <v>3</v>
      </c>
      <c r="H35" s="1">
        <f t="shared" si="3"/>
        <v>3</v>
      </c>
      <c r="I35" s="1">
        <f t="shared" si="0"/>
        <v>6</v>
      </c>
      <c r="J35" s="1">
        <f t="shared" si="1"/>
        <v>6</v>
      </c>
      <c r="K35" t="s">
        <v>584</v>
      </c>
      <c r="L35" s="1862"/>
      <c r="M35" s="1" t="e">
        <f>M33/8</f>
        <v>#REF!</v>
      </c>
      <c r="P35" s="1862"/>
      <c r="Q35" s="1862"/>
      <c r="R35" s="1862"/>
      <c r="S35" s="1862"/>
      <c r="T35" s="1863"/>
      <c r="U35" s="1862"/>
      <c r="X35" s="1864"/>
      <c r="Y35" s="1864"/>
      <c r="Z35" s="1864"/>
      <c r="AA35" s="1865"/>
    </row>
    <row r="36" spans="1:29">
      <c r="A36" s="1">
        <v>350</v>
      </c>
      <c r="C36" s="29"/>
      <c r="D36">
        <f>Table!AC200</f>
        <v>3</v>
      </c>
      <c r="E36" s="30">
        <f>[1]Table!X178</f>
        <v>220</v>
      </c>
      <c r="G36" s="1">
        <f t="shared" si="2"/>
        <v>3</v>
      </c>
      <c r="H36" s="1">
        <f t="shared" si="3"/>
        <v>3</v>
      </c>
      <c r="I36" s="1">
        <f t="shared" si="0"/>
        <v>6</v>
      </c>
      <c r="J36" s="1">
        <f t="shared" si="1"/>
        <v>6</v>
      </c>
      <c r="K36" t="s">
        <v>584</v>
      </c>
      <c r="L36" s="1862"/>
      <c r="M36" s="1" t="s">
        <v>587</v>
      </c>
      <c r="P36" s="1862"/>
      <c r="Q36" s="1862"/>
      <c r="R36" s="1862"/>
      <c r="S36" s="1862"/>
      <c r="T36" s="1863"/>
      <c r="U36" s="1862"/>
      <c r="X36" s="1864"/>
      <c r="Y36" s="1864"/>
      <c r="Z36" s="1864"/>
      <c r="AA36" s="1865"/>
    </row>
    <row r="37" spans="1:29">
      <c r="A37" s="1">
        <v>360</v>
      </c>
      <c r="C37" s="29"/>
      <c r="D37" t="e">
        <f>Summary!Z188+Table!AC229+Table!#REF!</f>
        <v>#REF!</v>
      </c>
      <c r="E37" s="30">
        <f>[1]Table!X183</f>
        <v>1723</v>
      </c>
      <c r="G37" s="1" t="e">
        <f t="shared" si="2"/>
        <v>#REF!</v>
      </c>
      <c r="H37" s="1" t="e">
        <f t="shared" si="3"/>
        <v>#REF!</v>
      </c>
      <c r="I37" s="1" t="e">
        <f t="shared" si="0"/>
        <v>#REF!</v>
      </c>
      <c r="J37" s="1" t="e">
        <f t="shared" si="1"/>
        <v>#REF!</v>
      </c>
      <c r="K37" t="s">
        <v>584</v>
      </c>
      <c r="L37" s="1862"/>
      <c r="M37" s="29">
        <f>SUM(E32:E37)</f>
        <v>2835</v>
      </c>
      <c r="P37" s="1862"/>
      <c r="Q37" s="1862"/>
      <c r="R37" s="1862"/>
      <c r="S37" s="1862"/>
      <c r="T37" s="1863"/>
      <c r="U37" s="1862"/>
      <c r="W37" s="183"/>
      <c r="X37" s="1873"/>
      <c r="Y37" s="1873"/>
      <c r="Z37" s="1873"/>
      <c r="AA37" s="1866"/>
    </row>
    <row r="38" spans="1:29">
      <c r="P38">
        <f>SUM(P11:P37)</f>
        <v>11</v>
      </c>
      <c r="Q38">
        <f>SUM(Q11:Q37)</f>
        <v>17</v>
      </c>
      <c r="V38" s="182"/>
      <c r="W38" s="184" t="s">
        <v>588</v>
      </c>
      <c r="X38" s="184">
        <f>SUM(X11:X37)</f>
        <v>28</v>
      </c>
      <c r="Y38" s="184">
        <f t="shared" ref="Y38:AA38" si="12">SUM(Y11:Y37)</f>
        <v>156</v>
      </c>
      <c r="Z38" s="184">
        <f t="shared" si="12"/>
        <v>78</v>
      </c>
      <c r="AA38" s="185">
        <f t="shared" si="12"/>
        <v>28</v>
      </c>
      <c r="AB38" s="179"/>
    </row>
    <row r="39" spans="1:29">
      <c r="W39" t="s">
        <v>598</v>
      </c>
      <c r="X39">
        <f>X38/2</f>
        <v>14</v>
      </c>
      <c r="Y39">
        <f t="shared" ref="Y39:AA40" si="13">Y38/2</f>
        <v>78</v>
      </c>
      <c r="Z39">
        <f t="shared" si="13"/>
        <v>39</v>
      </c>
      <c r="AA39">
        <f t="shared" si="13"/>
        <v>14</v>
      </c>
    </row>
    <row r="40" spans="1:29">
      <c r="W40" t="s">
        <v>599</v>
      </c>
      <c r="X40">
        <f>X39/2</f>
        <v>7</v>
      </c>
      <c r="Y40">
        <f t="shared" si="13"/>
        <v>39</v>
      </c>
      <c r="Z40">
        <f t="shared" si="13"/>
        <v>19.5</v>
      </c>
      <c r="AA40">
        <f t="shared" si="13"/>
        <v>7</v>
      </c>
    </row>
    <row r="41" spans="1:29">
      <c r="AB41" s="196"/>
      <c r="AC41" s="196"/>
    </row>
    <row r="42" spans="1:29" ht="25.5">
      <c r="U42" s="170" t="s">
        <v>594</v>
      </c>
      <c r="W42" s="170" t="s">
        <v>589</v>
      </c>
      <c r="X42" s="190">
        <v>98</v>
      </c>
      <c r="Y42" s="190">
        <v>195</v>
      </c>
      <c r="Z42" s="190">
        <v>135</v>
      </c>
      <c r="AA42" s="192">
        <v>2.8</v>
      </c>
      <c r="AB42" s="199" t="s">
        <v>596</v>
      </c>
      <c r="AC42" s="200" t="s">
        <v>595</v>
      </c>
    </row>
    <row r="43" spans="1:29">
      <c r="U43" s="191">
        <v>4.2450000000000001</v>
      </c>
      <c r="W43" t="s">
        <v>593</v>
      </c>
      <c r="X43" s="190">
        <f>X42*X38</f>
        <v>2744</v>
      </c>
      <c r="Y43" s="190">
        <f t="shared" ref="Y43:AA43" si="14">Y42*Y38</f>
        <v>30420</v>
      </c>
      <c r="Z43" s="190">
        <f t="shared" si="14"/>
        <v>10530</v>
      </c>
      <c r="AA43" s="192">
        <f t="shared" si="14"/>
        <v>78.399999999999991</v>
      </c>
      <c r="AB43" s="201">
        <f>SUM(X43:AA43)</f>
        <v>43772.4</v>
      </c>
      <c r="AC43" s="202">
        <f>AB43*$U$43</f>
        <v>185813.83800000002</v>
      </c>
    </row>
    <row r="44" spans="1:29">
      <c r="AA44" s="182"/>
      <c r="AB44" s="197"/>
      <c r="AC44" s="198"/>
    </row>
    <row r="45" spans="1:29">
      <c r="V45" s="1867" t="s">
        <v>592</v>
      </c>
      <c r="W45" s="211" t="s">
        <v>590</v>
      </c>
      <c r="X45" s="209">
        <v>14</v>
      </c>
      <c r="Y45" s="209">
        <v>76</v>
      </c>
      <c r="Z45" s="209">
        <v>38</v>
      </c>
      <c r="AA45" s="210">
        <v>28</v>
      </c>
      <c r="AB45" s="203"/>
      <c r="AC45" s="204"/>
    </row>
    <row r="46" spans="1:29">
      <c r="V46" s="1868"/>
      <c r="W46" s="186" t="s">
        <v>588</v>
      </c>
      <c r="X46" s="190">
        <f>X45*X42</f>
        <v>1372</v>
      </c>
      <c r="Y46" s="190">
        <f t="shared" ref="Y46:AA46" si="15">Y45*Y42</f>
        <v>14820</v>
      </c>
      <c r="Z46" s="190">
        <f t="shared" si="15"/>
        <v>5130</v>
      </c>
      <c r="AA46" s="192">
        <f t="shared" si="15"/>
        <v>78.399999999999991</v>
      </c>
      <c r="AB46" s="203">
        <f t="shared" ref="AB46:AB51" si="16">SUM(X46:AA46)</f>
        <v>21400.400000000001</v>
      </c>
      <c r="AC46" s="208">
        <f t="shared" ref="AC46:AC51" si="17">AB46*$U$43</f>
        <v>90844.698000000004</v>
      </c>
    </row>
    <row r="47" spans="1:29">
      <c r="V47" s="1869"/>
      <c r="W47" s="189" t="s">
        <v>591</v>
      </c>
      <c r="X47" s="196">
        <f>X38-X45</f>
        <v>14</v>
      </c>
      <c r="Y47" s="196">
        <f t="shared" ref="Y47:AA47" si="18">Y38-Y45</f>
        <v>80</v>
      </c>
      <c r="Z47" s="196">
        <f t="shared" si="18"/>
        <v>40</v>
      </c>
      <c r="AA47" s="183">
        <f t="shared" si="18"/>
        <v>0</v>
      </c>
      <c r="AB47" s="205"/>
      <c r="AC47" s="206">
        <f>AC43-AC46</f>
        <v>94969.140000000014</v>
      </c>
    </row>
    <row r="48" spans="1:29">
      <c r="AA48" s="182"/>
      <c r="AB48" s="192"/>
      <c r="AC48" s="194"/>
    </row>
    <row r="49" spans="22:29">
      <c r="AA49" s="182"/>
      <c r="AB49" s="193"/>
      <c r="AC49" s="195"/>
    </row>
    <row r="50" spans="22:29">
      <c r="V50" s="1870" t="s">
        <v>597</v>
      </c>
      <c r="W50" s="211" t="s">
        <v>590</v>
      </c>
      <c r="X50" s="209">
        <v>14</v>
      </c>
      <c r="Y50" s="209">
        <v>40</v>
      </c>
      <c r="Z50" s="209">
        <v>20</v>
      </c>
      <c r="AA50" s="210">
        <v>28</v>
      </c>
      <c r="AB50" s="203"/>
      <c r="AC50" s="204"/>
    </row>
    <row r="51" spans="22:29">
      <c r="V51" s="1871"/>
      <c r="W51" s="186" t="s">
        <v>588</v>
      </c>
      <c r="X51" s="190">
        <f>X50*X42</f>
        <v>1372</v>
      </c>
      <c r="Y51" s="190">
        <f t="shared" ref="Y51:AA51" si="19">Y50*Y42</f>
        <v>7800</v>
      </c>
      <c r="Z51" s="190">
        <f t="shared" si="19"/>
        <v>2700</v>
      </c>
      <c r="AA51" s="192">
        <f t="shared" si="19"/>
        <v>78.399999999999991</v>
      </c>
      <c r="AB51" s="203">
        <f t="shared" si="16"/>
        <v>11950.4</v>
      </c>
      <c r="AC51" s="208">
        <f t="shared" si="17"/>
        <v>50729.447999999997</v>
      </c>
    </row>
    <row r="52" spans="22:29">
      <c r="V52" s="1872"/>
      <c r="W52" s="189" t="s">
        <v>591</v>
      </c>
      <c r="X52" s="196">
        <f>X38-X50</f>
        <v>14</v>
      </c>
      <c r="Y52" s="196">
        <f t="shared" ref="Y52:AA52" si="20">Y38-Y50</f>
        <v>116</v>
      </c>
      <c r="Z52" s="196">
        <f t="shared" si="20"/>
        <v>58</v>
      </c>
      <c r="AA52" s="183">
        <f t="shared" si="20"/>
        <v>0</v>
      </c>
      <c r="AB52" s="207"/>
      <c r="AC52" s="206">
        <f>AC43-AC51</f>
        <v>135084.39000000001</v>
      </c>
    </row>
    <row r="53" spans="22:29">
      <c r="AB53" s="180"/>
    </row>
  </sheetData>
  <mergeCells count="28">
    <mergeCell ref="AA32:AA37"/>
    <mergeCell ref="V45:V47"/>
    <mergeCell ref="V50:V52"/>
    <mergeCell ref="T32:T37"/>
    <mergeCell ref="U32:U37"/>
    <mergeCell ref="X32:X37"/>
    <mergeCell ref="Y32:Y37"/>
    <mergeCell ref="Z32:Z37"/>
    <mergeCell ref="L32:L37"/>
    <mergeCell ref="P32:P37"/>
    <mergeCell ref="Q32:Q37"/>
    <mergeCell ref="R32:R37"/>
    <mergeCell ref="S32:S37"/>
    <mergeCell ref="B9:C9"/>
    <mergeCell ref="D9:E9"/>
    <mergeCell ref="X9:AA9"/>
    <mergeCell ref="L15:L16"/>
    <mergeCell ref="M15:M16"/>
    <mergeCell ref="P15:P16"/>
    <mergeCell ref="Q15:Q16"/>
    <mergeCell ref="R15:R16"/>
    <mergeCell ref="S15:S16"/>
    <mergeCell ref="T15:T16"/>
    <mergeCell ref="U15:U16"/>
    <mergeCell ref="X15:X16"/>
    <mergeCell ref="Y15:Y16"/>
    <mergeCell ref="Z15:Z16"/>
    <mergeCell ref="AA15:AA16"/>
  </mergeCells>
  <pageMargins left="0.78749999999999998" right="0.78749999999999998" top="1.0249999999999999" bottom="1.0249999999999999" header="0.78749999999999998" footer="0.78749999999999998"/>
  <pageSetup paperSize="9" orientation="portrait" horizontalDpi="300" verticalDpi="300" r:id="rId1"/>
  <headerFooter>
    <oddHeader>&amp;C&amp;A</oddHeader>
    <oddFooter>&amp;CStrona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67"/>
  <sheetViews>
    <sheetView zoomScale="70" zoomScaleNormal="70" workbookViewId="0">
      <pane xSplit="1" ySplit="4" topLeftCell="N9" activePane="bottomRight" state="frozen"/>
      <selection pane="topRight" activeCell="B1" sqref="B1"/>
      <selection pane="bottomLeft" activeCell="A5" sqref="A5"/>
      <selection pane="bottomRight" activeCell="B9" sqref="B9:B48"/>
    </sheetView>
  </sheetViews>
  <sheetFormatPr defaultRowHeight="12.75"/>
  <cols>
    <col min="1" max="1" width="12.5703125" bestFit="1" customWidth="1"/>
    <col min="2" max="19" width="10.140625" bestFit="1" customWidth="1"/>
    <col min="20" max="20" width="25.140625" bestFit="1" customWidth="1"/>
    <col min="21" max="21" width="10.140625" bestFit="1" customWidth="1"/>
    <col min="22" max="22" width="12.85546875" bestFit="1" customWidth="1"/>
    <col min="23" max="23" width="10.140625" bestFit="1" customWidth="1"/>
    <col min="24" max="24" width="10.28515625" bestFit="1" customWidth="1"/>
    <col min="26" max="26" width="9.140625" customWidth="1"/>
    <col min="28" max="28" width="9.140625" customWidth="1"/>
    <col min="31" max="31" width="63.140625" bestFit="1" customWidth="1"/>
    <col min="33" max="33" width="23.42578125" bestFit="1" customWidth="1"/>
    <col min="39" max="39" width="11" bestFit="1" customWidth="1"/>
    <col min="41" max="41" width="101.85546875" bestFit="1" customWidth="1"/>
    <col min="49" max="49" width="53.28515625" bestFit="1" customWidth="1"/>
    <col min="51" max="51" width="8.5703125" bestFit="1" customWidth="1"/>
    <col min="52" max="52" width="33.28515625" bestFit="1" customWidth="1"/>
  </cols>
  <sheetData>
    <row r="1" spans="1:52">
      <c r="B1" s="1877" t="s">
        <v>949</v>
      </c>
      <c r="C1" s="1878"/>
      <c r="D1" s="1878"/>
      <c r="E1" s="1879"/>
      <c r="F1" s="1877" t="s">
        <v>950</v>
      </c>
      <c r="G1" s="1878"/>
      <c r="H1" s="1878"/>
      <c r="I1" s="1879"/>
      <c r="J1" s="1874" t="s">
        <v>948</v>
      </c>
      <c r="K1" s="1875"/>
      <c r="L1" s="1875"/>
      <c r="M1" s="1876"/>
      <c r="N1" s="1874" t="s">
        <v>1153</v>
      </c>
      <c r="O1" s="1875"/>
      <c r="P1" s="1875"/>
      <c r="Q1" s="1876"/>
      <c r="U1" t="s">
        <v>1156</v>
      </c>
      <c r="V1" t="s">
        <v>1157</v>
      </c>
      <c r="W1" t="s">
        <v>1156</v>
      </c>
      <c r="X1" t="s">
        <v>1157</v>
      </c>
      <c r="AF1" t="s">
        <v>951</v>
      </c>
      <c r="AG1" t="s">
        <v>977</v>
      </c>
      <c r="AH1" t="s">
        <v>978</v>
      </c>
      <c r="AJ1" t="s">
        <v>979</v>
      </c>
      <c r="AL1" t="s">
        <v>980</v>
      </c>
      <c r="AN1" t="s">
        <v>981</v>
      </c>
      <c r="AP1">
        <v>4.3117000000000001</v>
      </c>
      <c r="AS1" t="s">
        <v>982</v>
      </c>
      <c r="AU1" t="s">
        <v>983</v>
      </c>
      <c r="AX1" t="s">
        <v>984</v>
      </c>
    </row>
    <row r="2" spans="1:52">
      <c r="A2" s="858" t="s">
        <v>951</v>
      </c>
      <c r="B2" s="840">
        <v>1</v>
      </c>
      <c r="C2" s="832">
        <v>2</v>
      </c>
      <c r="D2" s="835">
        <v>3</v>
      </c>
      <c r="E2" s="842">
        <v>4</v>
      </c>
      <c r="F2" s="844">
        <v>5</v>
      </c>
      <c r="G2" s="836">
        <v>6</v>
      </c>
      <c r="H2" s="831">
        <v>7</v>
      </c>
      <c r="I2" s="839">
        <v>8</v>
      </c>
      <c r="J2" s="840">
        <v>1</v>
      </c>
      <c r="K2" s="832" t="s">
        <v>857</v>
      </c>
      <c r="L2" s="835">
        <v>3</v>
      </c>
      <c r="M2" s="842" t="s">
        <v>858</v>
      </c>
      <c r="N2" s="844">
        <v>3</v>
      </c>
      <c r="O2" s="836">
        <v>5</v>
      </c>
      <c r="P2" s="831">
        <v>1</v>
      </c>
      <c r="Q2" s="839">
        <v>11</v>
      </c>
      <c r="T2" s="858" t="s">
        <v>951</v>
      </c>
      <c r="U2" s="824">
        <v>3</v>
      </c>
      <c r="V2" s="824">
        <v>4</v>
      </c>
      <c r="W2" s="825">
        <v>9</v>
      </c>
      <c r="X2" s="825">
        <v>10</v>
      </c>
    </row>
    <row r="3" spans="1:52">
      <c r="A3" s="858" t="s">
        <v>689</v>
      </c>
      <c r="B3" s="827" t="s">
        <v>859</v>
      </c>
      <c r="C3" s="834" t="s">
        <v>860</v>
      </c>
      <c r="D3" s="837" t="s">
        <v>862</v>
      </c>
      <c r="E3" s="829" t="s">
        <v>863</v>
      </c>
      <c r="F3" s="830" t="s">
        <v>865</v>
      </c>
      <c r="G3" s="838" t="s">
        <v>866</v>
      </c>
      <c r="H3" s="833" t="s">
        <v>867</v>
      </c>
      <c r="I3" s="828" t="s">
        <v>868</v>
      </c>
      <c r="J3" s="827" t="s">
        <v>859</v>
      </c>
      <c r="K3" s="834" t="s">
        <v>861</v>
      </c>
      <c r="L3" s="837" t="s">
        <v>862</v>
      </c>
      <c r="M3" s="829" t="s">
        <v>864</v>
      </c>
      <c r="N3" s="830" t="s">
        <v>862</v>
      </c>
      <c r="O3" s="838" t="s">
        <v>865</v>
      </c>
      <c r="P3" s="833" t="s">
        <v>859</v>
      </c>
      <c r="Q3" s="828" t="s">
        <v>1154</v>
      </c>
      <c r="T3" s="858" t="s">
        <v>689</v>
      </c>
      <c r="U3" s="820" t="s">
        <v>862</v>
      </c>
      <c r="V3" s="820" t="s">
        <v>863</v>
      </c>
      <c r="W3" s="826" t="s">
        <v>869</v>
      </c>
      <c r="X3" s="826" t="s">
        <v>870</v>
      </c>
      <c r="AE3" t="s">
        <v>1013</v>
      </c>
      <c r="AF3" s="751">
        <f>S28</f>
        <v>1</v>
      </c>
      <c r="AG3" t="str">
        <f>T28</f>
        <v>ST1210/P4-shielding circle</v>
      </c>
      <c r="AH3">
        <f>Y28</f>
        <v>220</v>
      </c>
      <c r="AI3">
        <f>W28</f>
        <v>184</v>
      </c>
      <c r="AJ3">
        <v>1.6279999999999999</v>
      </c>
      <c r="AK3" t="str">
        <f>_xlfn.CONCAT(AJ3, " EUR")</f>
        <v>1,628 EUR</v>
      </c>
      <c r="AL3">
        <f>AH3*AJ3</f>
        <v>358.15999999999997</v>
      </c>
      <c r="AM3" t="str">
        <f>_xlfn.CONCAT(AL3, " EUR")</f>
        <v>358,16 EUR</v>
      </c>
      <c r="AN3">
        <f>AL3*$AP$1</f>
        <v>1544.278472</v>
      </c>
      <c r="AO3" t="str">
        <f t="shared" ref="AO3:AO14" si="0">_xlfn.CONCAT(AH3, " pcs of ", AE3, " - marking ", AG3)</f>
        <v>220 pcs of Plug, male, ST12, PIN:4, IP67, 5÷8mm, 5A, soldering, for cable, 200V - marking ST1210/P4-shielding circle</v>
      </c>
      <c r="AS3">
        <f>AJ3*$AP$1</f>
        <v>7.0194475999999995</v>
      </c>
      <c r="AT3">
        <f>AH3*AS3</f>
        <v>1544.278472</v>
      </c>
      <c r="AU3">
        <v>9.61</v>
      </c>
      <c r="AV3">
        <f>AH3*AU3</f>
        <v>2114.1999999999998</v>
      </c>
      <c r="AW3" s="729" t="s">
        <v>985</v>
      </c>
      <c r="AX3">
        <v>9.73</v>
      </c>
      <c r="AY3">
        <f>AX3*AH3</f>
        <v>2140.6</v>
      </c>
      <c r="AZ3" t="s">
        <v>986</v>
      </c>
    </row>
    <row r="4" spans="1:52">
      <c r="A4" s="858" t="s">
        <v>952</v>
      </c>
      <c r="B4" s="846">
        <f t="shared" ref="B4:Q4" si="1">SUM(B5:B64)</f>
        <v>274</v>
      </c>
      <c r="C4" s="848">
        <f t="shared" si="1"/>
        <v>288</v>
      </c>
      <c r="D4" s="853">
        <f t="shared" si="1"/>
        <v>273</v>
      </c>
      <c r="E4" s="856">
        <f t="shared" si="1"/>
        <v>300</v>
      </c>
      <c r="F4" s="855">
        <f t="shared" si="1"/>
        <v>206</v>
      </c>
      <c r="G4" s="857">
        <f t="shared" si="1"/>
        <v>208</v>
      </c>
      <c r="H4" s="849">
        <f t="shared" si="1"/>
        <v>139</v>
      </c>
      <c r="I4" s="850">
        <f t="shared" si="1"/>
        <v>143</v>
      </c>
      <c r="J4" s="846">
        <f t="shared" si="1"/>
        <v>41</v>
      </c>
      <c r="K4" s="848">
        <f t="shared" si="1"/>
        <v>41</v>
      </c>
      <c r="L4" s="853">
        <f t="shared" si="1"/>
        <v>41</v>
      </c>
      <c r="M4" s="856">
        <f t="shared" si="1"/>
        <v>41</v>
      </c>
      <c r="N4" s="855">
        <f t="shared" si="1"/>
        <v>2</v>
      </c>
      <c r="O4" s="857">
        <f t="shared" si="1"/>
        <v>2</v>
      </c>
      <c r="P4" s="849">
        <f t="shared" si="1"/>
        <v>2</v>
      </c>
      <c r="Q4" s="850">
        <f t="shared" si="1"/>
        <v>2</v>
      </c>
      <c r="T4" s="858" t="s">
        <v>952</v>
      </c>
      <c r="U4" s="854">
        <f>SUM(U5:U23)</f>
        <v>218</v>
      </c>
      <c r="V4" s="854">
        <f>SUM(V5:V23)</f>
        <v>228</v>
      </c>
      <c r="W4" s="851">
        <f t="shared" ref="W4:X4" si="2">SUM(W5:W23)</f>
        <v>147</v>
      </c>
      <c r="X4" s="851">
        <f t="shared" si="2"/>
        <v>152</v>
      </c>
      <c r="AE4" t="s">
        <v>1003</v>
      </c>
      <c r="AF4" s="751">
        <f t="shared" ref="AF4:AF14" si="3">S29</f>
        <v>2</v>
      </c>
      <c r="AG4" t="str">
        <f t="shared" ref="AG4:AG14" si="4">T29</f>
        <v>ST1212/S4-shielding circle</v>
      </c>
      <c r="AH4">
        <f t="shared" ref="AH4:AH14" si="5">Y29</f>
        <v>320</v>
      </c>
      <c r="AI4">
        <f t="shared" ref="AI4:AI14" si="6">W29</f>
        <v>288</v>
      </c>
      <c r="AJ4">
        <v>1.331</v>
      </c>
      <c r="AK4" t="str">
        <f t="shared" ref="AK4:AK15" si="7">_xlfn.CONCAT(AJ4, " EUR")</f>
        <v>1,331 EUR</v>
      </c>
      <c r="AL4">
        <f t="shared" ref="AL4:AL14" si="8">AH4*AJ4</f>
        <v>425.91999999999996</v>
      </c>
      <c r="AM4" t="str">
        <f t="shared" ref="AM4:AM15" si="9">_xlfn.CONCAT(AL4, " EUR")</f>
        <v>425,92 EUR</v>
      </c>
      <c r="AN4">
        <f t="shared" ref="AN4:AN16" si="10">AL4*$AP$1</f>
        <v>1836.4392639999999</v>
      </c>
      <c r="AO4" t="str">
        <f t="shared" si="0"/>
        <v>320 pcs of Socket, female, ST12, PIN:4, IP67, 5A, soldering, 200V, 0.785mm2 - marking ST1212/S4-shielding circle</v>
      </c>
      <c r="AS4">
        <f t="shared" ref="AS4:AS14" si="11">AJ4*$AP$1</f>
        <v>5.7388726999999999</v>
      </c>
      <c r="AT4">
        <f t="shared" ref="AT4:AT14" si="12">AH4*AS4</f>
        <v>1836.4392640000001</v>
      </c>
      <c r="AU4">
        <v>7.64</v>
      </c>
      <c r="AV4">
        <f t="shared" ref="AV4:AV15" si="13">AH4*AU4</f>
        <v>2444.7999999999997</v>
      </c>
      <c r="AW4" s="729" t="s">
        <v>987</v>
      </c>
      <c r="AX4">
        <v>8.11</v>
      </c>
      <c r="AY4">
        <f t="shared" ref="AY4:AY15" si="14">AX4*AH4</f>
        <v>2595.1999999999998</v>
      </c>
      <c r="AZ4" t="s">
        <v>988</v>
      </c>
    </row>
    <row r="5" spans="1:52">
      <c r="A5" s="730" t="s">
        <v>871</v>
      </c>
      <c r="B5" s="74">
        <v>3</v>
      </c>
      <c r="C5" s="182">
        <v>4</v>
      </c>
      <c r="D5" s="179">
        <v>3</v>
      </c>
      <c r="E5" s="821">
        <v>4</v>
      </c>
      <c r="F5" s="74">
        <f>G5</f>
        <v>3</v>
      </c>
      <c r="G5" s="182">
        <v>3</v>
      </c>
      <c r="H5" s="179">
        <f>I5</f>
        <v>2</v>
      </c>
      <c r="I5" s="821">
        <v>2</v>
      </c>
      <c r="J5" s="74">
        <f>K5</f>
        <v>0</v>
      </c>
      <c r="K5" s="182">
        <v>0</v>
      </c>
      <c r="L5" s="179">
        <f>M5</f>
        <v>0</v>
      </c>
      <c r="M5" s="821">
        <v>0</v>
      </c>
      <c r="N5" s="74">
        <v>0</v>
      </c>
      <c r="O5" s="182">
        <v>0</v>
      </c>
      <c r="P5" s="179">
        <f>Q5</f>
        <v>0</v>
      </c>
      <c r="Q5" s="821">
        <f>O5</f>
        <v>0</v>
      </c>
      <c r="T5" s="751" t="s">
        <v>930</v>
      </c>
      <c r="U5">
        <f>V5</f>
        <v>12</v>
      </c>
      <c r="V5">
        <v>12</v>
      </c>
      <c r="W5">
        <f>X5</f>
        <v>8</v>
      </c>
      <c r="X5">
        <v>8</v>
      </c>
      <c r="AA5" s="751"/>
      <c r="AE5" t="s">
        <v>1004</v>
      </c>
      <c r="AF5" s="751" t="str">
        <f t="shared" si="3"/>
        <v>2a</v>
      </c>
      <c r="AG5" t="str">
        <f t="shared" si="4"/>
        <v>ST1211/S4-shielding circle</v>
      </c>
      <c r="AH5">
        <f t="shared" si="5"/>
        <v>60</v>
      </c>
      <c r="AI5">
        <f t="shared" si="6"/>
        <v>41</v>
      </c>
      <c r="AJ5">
        <v>1.9319999999999999</v>
      </c>
      <c r="AK5" t="str">
        <f t="shared" si="7"/>
        <v>1,932 EUR</v>
      </c>
      <c r="AL5">
        <f t="shared" si="8"/>
        <v>115.92</v>
      </c>
      <c r="AM5" t="str">
        <f t="shared" si="9"/>
        <v>115,92 EUR</v>
      </c>
      <c r="AN5">
        <f t="shared" si="10"/>
        <v>499.81226400000003</v>
      </c>
      <c r="AO5" t="str">
        <f t="shared" si="0"/>
        <v>60 pcs of Plug, female, ST12, PIN:4, IP67, 5÷8mm, 5A, soldering, for cable, 200V - marking ST1211/S4-shielding circle</v>
      </c>
      <c r="AS5">
        <f t="shared" si="11"/>
        <v>8.3302043999999995</v>
      </c>
      <c r="AT5">
        <f t="shared" si="12"/>
        <v>499.81226399999997</v>
      </c>
      <c r="AU5">
        <v>10.58</v>
      </c>
      <c r="AV5">
        <f t="shared" si="13"/>
        <v>634.79999999999995</v>
      </c>
      <c r="AW5" s="729" t="s">
        <v>1073</v>
      </c>
      <c r="AX5">
        <v>11.13</v>
      </c>
      <c r="AY5">
        <f t="shared" si="14"/>
        <v>667.80000000000007</v>
      </c>
      <c r="AZ5" t="s">
        <v>989</v>
      </c>
    </row>
    <row r="6" spans="1:52">
      <c r="A6" t="s">
        <v>872</v>
      </c>
      <c r="B6" s="74">
        <f t="shared" ref="B6:B11" si="15">C6</f>
        <v>4</v>
      </c>
      <c r="C6" s="182">
        <v>4</v>
      </c>
      <c r="D6" s="179">
        <f t="shared" ref="D6:D11" si="16">E6</f>
        <v>4</v>
      </c>
      <c r="E6" s="821">
        <v>4</v>
      </c>
      <c r="F6" s="74">
        <f t="shared" ref="F6:F64" si="17">G6</f>
        <v>3</v>
      </c>
      <c r="G6" s="182">
        <v>3</v>
      </c>
      <c r="H6" s="179">
        <f t="shared" ref="H6:H64" si="18">I6</f>
        <v>2</v>
      </c>
      <c r="I6" s="821">
        <v>2</v>
      </c>
      <c r="J6" s="74">
        <f t="shared" ref="J6:J64" si="19">K6</f>
        <v>0</v>
      </c>
      <c r="K6" s="182">
        <v>0</v>
      </c>
      <c r="L6" s="179">
        <f t="shared" ref="L6:L64" si="20">M6</f>
        <v>0</v>
      </c>
      <c r="M6" s="821">
        <v>0</v>
      </c>
      <c r="N6" s="74">
        <v>0</v>
      </c>
      <c r="O6" s="182">
        <v>0</v>
      </c>
      <c r="P6" s="179">
        <f t="shared" ref="P6:P64" si="21">Q6</f>
        <v>0</v>
      </c>
      <c r="Q6" s="821">
        <f t="shared" ref="Q6:Q64" si="22">O6</f>
        <v>0</v>
      </c>
      <c r="T6" s="845" t="s">
        <v>931</v>
      </c>
      <c r="U6">
        <v>9</v>
      </c>
      <c r="V6">
        <f>V5</f>
        <v>12</v>
      </c>
      <c r="W6">
        <v>6</v>
      </c>
      <c r="X6">
        <f>X5</f>
        <v>8</v>
      </c>
      <c r="AE6" t="s">
        <v>1005</v>
      </c>
      <c r="AF6" s="751">
        <f t="shared" si="3"/>
        <v>3</v>
      </c>
      <c r="AG6" t="str">
        <f t="shared" si="4"/>
        <v>ST1210/P3-shielding circle</v>
      </c>
      <c r="AH6">
        <f t="shared" si="5"/>
        <v>400</v>
      </c>
      <c r="AI6">
        <f t="shared" si="6"/>
        <v>411</v>
      </c>
      <c r="AJ6">
        <v>1.6279999999999999</v>
      </c>
      <c r="AK6" t="str">
        <f t="shared" si="7"/>
        <v>1,628 EUR</v>
      </c>
      <c r="AL6">
        <f t="shared" si="8"/>
        <v>651.19999999999993</v>
      </c>
      <c r="AM6" t="str">
        <f t="shared" si="9"/>
        <v>651,2 EUR</v>
      </c>
      <c r="AN6">
        <f t="shared" si="10"/>
        <v>2807.7790399999999</v>
      </c>
      <c r="AO6" t="str">
        <f t="shared" si="0"/>
        <v>400 pcs of Plug, male, ST12, PIN:3, IP67, 5÷8mm, 13A, soldering, for cable, 250V - marking ST1210/P3-shielding circle</v>
      </c>
      <c r="AS6">
        <f t="shared" si="11"/>
        <v>7.0194475999999995</v>
      </c>
      <c r="AT6">
        <f t="shared" si="12"/>
        <v>2807.7790399999999</v>
      </c>
      <c r="AU6">
        <v>9.74</v>
      </c>
      <c r="AV6">
        <f t="shared" si="13"/>
        <v>3896</v>
      </c>
      <c r="AW6" s="729" t="s">
        <v>1072</v>
      </c>
      <c r="AX6">
        <v>10.210000000000001</v>
      </c>
      <c r="AY6">
        <f t="shared" si="14"/>
        <v>4084.0000000000005</v>
      </c>
      <c r="AZ6" t="s">
        <v>990</v>
      </c>
    </row>
    <row r="7" spans="1:52">
      <c r="A7" t="s">
        <v>873</v>
      </c>
      <c r="B7" s="74">
        <f t="shared" si="15"/>
        <v>4</v>
      </c>
      <c r="C7" s="182">
        <v>4</v>
      </c>
      <c r="D7" s="179">
        <f t="shared" si="16"/>
        <v>4</v>
      </c>
      <c r="E7" s="821">
        <v>4</v>
      </c>
      <c r="F7" s="74">
        <f t="shared" si="17"/>
        <v>3</v>
      </c>
      <c r="G7" s="182">
        <v>3</v>
      </c>
      <c r="H7" s="179">
        <f t="shared" si="18"/>
        <v>2</v>
      </c>
      <c r="I7" s="821">
        <v>2</v>
      </c>
      <c r="J7" s="74">
        <f t="shared" si="19"/>
        <v>0</v>
      </c>
      <c r="K7" s="182">
        <v>0</v>
      </c>
      <c r="L7" s="179">
        <f t="shared" si="20"/>
        <v>0</v>
      </c>
      <c r="M7" s="821">
        <v>0</v>
      </c>
      <c r="N7" s="74">
        <v>0</v>
      </c>
      <c r="O7" s="182">
        <v>0</v>
      </c>
      <c r="P7" s="179">
        <f t="shared" si="21"/>
        <v>0</v>
      </c>
      <c r="Q7" s="821">
        <f t="shared" si="22"/>
        <v>0</v>
      </c>
      <c r="T7" s="845" t="s">
        <v>932</v>
      </c>
      <c r="U7">
        <v>9</v>
      </c>
      <c r="V7">
        <f t="shared" ref="V7:V23" si="23">V6</f>
        <v>12</v>
      </c>
      <c r="W7">
        <v>5</v>
      </c>
      <c r="X7">
        <f t="shared" ref="X7:X23" si="24">X6</f>
        <v>8</v>
      </c>
      <c r="AE7" t="s">
        <v>1006</v>
      </c>
      <c r="AF7" s="751">
        <f t="shared" si="3"/>
        <v>4</v>
      </c>
      <c r="AG7" t="str">
        <f t="shared" si="4"/>
        <v>ST1213/S3-shielding circle</v>
      </c>
      <c r="AH7">
        <f t="shared" si="5"/>
        <v>480</v>
      </c>
      <c r="AI7">
        <f t="shared" si="6"/>
        <v>528</v>
      </c>
      <c r="AJ7">
        <v>1.331</v>
      </c>
      <c r="AK7" t="str">
        <f t="shared" si="7"/>
        <v>1,331 EUR</v>
      </c>
      <c r="AL7">
        <f t="shared" si="8"/>
        <v>638.88</v>
      </c>
      <c r="AM7" t="str">
        <f t="shared" si="9"/>
        <v>638,88 EUR</v>
      </c>
      <c r="AN7">
        <f t="shared" si="10"/>
        <v>2754.6588959999999</v>
      </c>
      <c r="AO7" t="str">
        <f t="shared" si="0"/>
        <v>480 pcs of Socket, female, ST12, PIN:3, IP67, 13A, soldering, 250V, 2mm2 - marking ST1213/S3-shielding circle</v>
      </c>
      <c r="AS7">
        <f t="shared" si="11"/>
        <v>5.7388726999999999</v>
      </c>
      <c r="AT7">
        <f t="shared" si="12"/>
        <v>2754.6588959999999</v>
      </c>
      <c r="AU7">
        <v>9.74</v>
      </c>
      <c r="AV7">
        <f t="shared" si="13"/>
        <v>4675.2</v>
      </c>
      <c r="AW7" s="729" t="s">
        <v>1071</v>
      </c>
      <c r="AX7">
        <v>7.99</v>
      </c>
      <c r="AY7">
        <f t="shared" si="14"/>
        <v>3835.2000000000003</v>
      </c>
      <c r="AZ7" t="s">
        <v>991</v>
      </c>
    </row>
    <row r="8" spans="1:52">
      <c r="A8" t="s">
        <v>874</v>
      </c>
      <c r="B8" s="74">
        <f t="shared" si="15"/>
        <v>4</v>
      </c>
      <c r="C8" s="182">
        <v>4</v>
      </c>
      <c r="D8" s="179">
        <f t="shared" si="16"/>
        <v>4</v>
      </c>
      <c r="E8" s="821">
        <v>4</v>
      </c>
      <c r="F8" s="74">
        <f t="shared" si="17"/>
        <v>3</v>
      </c>
      <c r="G8" s="182">
        <v>3</v>
      </c>
      <c r="H8" s="179">
        <f t="shared" si="18"/>
        <v>2</v>
      </c>
      <c r="I8" s="821">
        <v>2</v>
      </c>
      <c r="J8" s="74">
        <f t="shared" si="19"/>
        <v>0</v>
      </c>
      <c r="K8" s="182">
        <v>0</v>
      </c>
      <c r="L8" s="179">
        <f t="shared" si="20"/>
        <v>0</v>
      </c>
      <c r="M8" s="821">
        <v>0</v>
      </c>
      <c r="N8" s="74">
        <v>0</v>
      </c>
      <c r="O8" s="182">
        <v>0</v>
      </c>
      <c r="P8" s="179">
        <f t="shared" si="21"/>
        <v>0</v>
      </c>
      <c r="Q8" s="821">
        <f t="shared" si="22"/>
        <v>0</v>
      </c>
      <c r="T8" s="751" t="s">
        <v>933</v>
      </c>
      <c r="U8">
        <f t="shared" ref="U8:U22" si="25">V8</f>
        <v>12</v>
      </c>
      <c r="V8">
        <f t="shared" si="23"/>
        <v>12</v>
      </c>
      <c r="W8">
        <f t="shared" ref="W8:W22" si="26">X8</f>
        <v>8</v>
      </c>
      <c r="X8">
        <f t="shared" si="24"/>
        <v>8</v>
      </c>
      <c r="AE8" t="s">
        <v>1007</v>
      </c>
      <c r="AF8" s="751" t="str">
        <f t="shared" si="3"/>
        <v>4a</v>
      </c>
      <c r="AG8" t="str">
        <f t="shared" si="4"/>
        <v>ST1211/S3-shielding circle</v>
      </c>
      <c r="AH8">
        <f t="shared" si="5"/>
        <v>60</v>
      </c>
      <c r="AI8">
        <f t="shared" si="6"/>
        <v>41</v>
      </c>
      <c r="AJ8">
        <v>1.9319999999999999</v>
      </c>
      <c r="AK8" t="str">
        <f t="shared" si="7"/>
        <v>1,932 EUR</v>
      </c>
      <c r="AL8">
        <f t="shared" si="8"/>
        <v>115.92</v>
      </c>
      <c r="AM8" t="str">
        <f t="shared" si="9"/>
        <v>115,92 EUR</v>
      </c>
      <c r="AN8">
        <f t="shared" si="10"/>
        <v>499.81226400000003</v>
      </c>
      <c r="AO8" t="str">
        <f t="shared" si="0"/>
        <v>60 pcs of Plug, female, ST12, PIN:3, IP67, 5÷8mm, 13A, soldering, for cable, 250V - marking ST1211/S3-shielding circle</v>
      </c>
      <c r="AS8">
        <f t="shared" si="11"/>
        <v>8.3302043999999995</v>
      </c>
      <c r="AT8">
        <f t="shared" si="12"/>
        <v>499.81226399999997</v>
      </c>
      <c r="AU8">
        <v>10.28</v>
      </c>
      <c r="AV8">
        <f t="shared" si="13"/>
        <v>616.79999999999995</v>
      </c>
      <c r="AW8" s="729" t="s">
        <v>992</v>
      </c>
      <c r="AX8">
        <v>11.13</v>
      </c>
      <c r="AY8">
        <f t="shared" si="14"/>
        <v>667.80000000000007</v>
      </c>
      <c r="AZ8" t="s">
        <v>993</v>
      </c>
    </row>
    <row r="9" spans="1:52">
      <c r="A9" t="s">
        <v>875</v>
      </c>
      <c r="B9" s="74">
        <f t="shared" si="15"/>
        <v>4</v>
      </c>
      <c r="C9" s="182">
        <v>4</v>
      </c>
      <c r="D9" s="179">
        <f t="shared" si="16"/>
        <v>4</v>
      </c>
      <c r="E9" s="821">
        <v>4</v>
      </c>
      <c r="F9" s="74">
        <f t="shared" si="17"/>
        <v>3</v>
      </c>
      <c r="G9" s="182">
        <v>3</v>
      </c>
      <c r="H9" s="179">
        <f t="shared" si="18"/>
        <v>2</v>
      </c>
      <c r="I9" s="821">
        <v>2</v>
      </c>
      <c r="J9" s="74">
        <f t="shared" si="19"/>
        <v>0</v>
      </c>
      <c r="K9" s="182">
        <v>0</v>
      </c>
      <c r="L9" s="179">
        <f t="shared" si="20"/>
        <v>0</v>
      </c>
      <c r="M9" s="821">
        <v>0</v>
      </c>
      <c r="N9" s="74">
        <v>0</v>
      </c>
      <c r="O9" s="182">
        <v>0</v>
      </c>
      <c r="P9" s="179">
        <f t="shared" si="21"/>
        <v>0</v>
      </c>
      <c r="Q9" s="821">
        <f t="shared" si="22"/>
        <v>0</v>
      </c>
      <c r="T9" s="751" t="s">
        <v>934</v>
      </c>
      <c r="U9">
        <f t="shared" si="25"/>
        <v>12</v>
      </c>
      <c r="V9">
        <f t="shared" si="23"/>
        <v>12</v>
      </c>
      <c r="W9">
        <f t="shared" si="26"/>
        <v>8</v>
      </c>
      <c r="X9">
        <f t="shared" si="24"/>
        <v>8</v>
      </c>
      <c r="AE9" t="s">
        <v>1007</v>
      </c>
      <c r="AF9" s="751">
        <f t="shared" si="3"/>
        <v>5</v>
      </c>
      <c r="AG9" t="str">
        <f t="shared" si="4"/>
        <v>ST1210/S3-shielding circle</v>
      </c>
      <c r="AH9">
        <f t="shared" si="5"/>
        <v>200</v>
      </c>
      <c r="AI9">
        <f t="shared" si="6"/>
        <v>208</v>
      </c>
      <c r="AJ9">
        <v>1.6279999999999999</v>
      </c>
      <c r="AK9" t="str">
        <f t="shared" si="7"/>
        <v>1,628 EUR</v>
      </c>
      <c r="AL9">
        <f t="shared" si="8"/>
        <v>325.59999999999997</v>
      </c>
      <c r="AM9" t="str">
        <f t="shared" si="9"/>
        <v>325,6 EUR</v>
      </c>
      <c r="AN9">
        <f t="shared" si="10"/>
        <v>1403.8895199999999</v>
      </c>
      <c r="AO9" t="str">
        <f t="shared" si="0"/>
        <v>200 pcs of Plug, female, ST12, PIN:3, IP67, 5÷8mm, 13A, soldering, for cable, 250V - marking ST1210/S3-shielding circle</v>
      </c>
      <c r="AS9">
        <f t="shared" si="11"/>
        <v>7.0194475999999995</v>
      </c>
      <c r="AT9">
        <f t="shared" si="12"/>
        <v>1403.8895199999999</v>
      </c>
      <c r="AU9">
        <v>9.5399999999999991</v>
      </c>
      <c r="AV9">
        <f t="shared" si="13"/>
        <v>1907.9999999999998</v>
      </c>
      <c r="AW9" s="729" t="s">
        <v>994</v>
      </c>
      <c r="AX9">
        <v>10.210000000000001</v>
      </c>
      <c r="AY9">
        <f t="shared" si="14"/>
        <v>2042.0000000000002</v>
      </c>
      <c r="AZ9" t="s">
        <v>995</v>
      </c>
    </row>
    <row r="10" spans="1:52">
      <c r="A10" t="s">
        <v>876</v>
      </c>
      <c r="B10" s="74">
        <f t="shared" si="15"/>
        <v>4</v>
      </c>
      <c r="C10" s="182">
        <v>4</v>
      </c>
      <c r="D10" s="179">
        <f t="shared" si="16"/>
        <v>4</v>
      </c>
      <c r="E10" s="821">
        <v>4</v>
      </c>
      <c r="F10" s="74">
        <f t="shared" si="17"/>
        <v>3</v>
      </c>
      <c r="G10" s="182">
        <v>3</v>
      </c>
      <c r="H10" s="179">
        <f t="shared" si="18"/>
        <v>2</v>
      </c>
      <c r="I10" s="821">
        <v>2</v>
      </c>
      <c r="J10" s="74">
        <f t="shared" si="19"/>
        <v>0</v>
      </c>
      <c r="K10" s="182">
        <v>0</v>
      </c>
      <c r="L10" s="179">
        <f t="shared" si="20"/>
        <v>0</v>
      </c>
      <c r="M10" s="821">
        <v>0</v>
      </c>
      <c r="N10" s="74">
        <v>0</v>
      </c>
      <c r="O10" s="182">
        <v>0</v>
      </c>
      <c r="P10" s="179">
        <f t="shared" si="21"/>
        <v>0</v>
      </c>
      <c r="Q10" s="821">
        <f t="shared" si="22"/>
        <v>0</v>
      </c>
      <c r="T10" s="751" t="s">
        <v>935</v>
      </c>
      <c r="U10">
        <f t="shared" si="25"/>
        <v>12</v>
      </c>
      <c r="V10">
        <f t="shared" si="23"/>
        <v>12</v>
      </c>
      <c r="W10">
        <f t="shared" si="26"/>
        <v>8</v>
      </c>
      <c r="X10">
        <f t="shared" si="24"/>
        <v>8</v>
      </c>
      <c r="AE10" t="s">
        <v>1008</v>
      </c>
      <c r="AF10" s="751">
        <f t="shared" si="3"/>
        <v>6</v>
      </c>
      <c r="AG10" t="str">
        <f t="shared" si="4"/>
        <v>ST1213/P3-shielding circle</v>
      </c>
      <c r="AH10">
        <f t="shared" si="5"/>
        <v>180</v>
      </c>
      <c r="AI10">
        <f t="shared" si="6"/>
        <v>208</v>
      </c>
      <c r="AJ10">
        <v>1.331</v>
      </c>
      <c r="AK10" t="str">
        <f t="shared" si="7"/>
        <v>1,331 EUR</v>
      </c>
      <c r="AL10">
        <f t="shared" si="8"/>
        <v>239.57999999999998</v>
      </c>
      <c r="AM10" t="str">
        <f t="shared" si="9"/>
        <v>239,58 EUR</v>
      </c>
      <c r="AN10">
        <f t="shared" si="10"/>
        <v>1032.9970859999999</v>
      </c>
      <c r="AO10" t="str">
        <f t="shared" si="0"/>
        <v>180 pcs of Socket, male, ST12, PIN:3, IP67, 13A, soldering, 250V, 2mm2 - marking ST1213/P3-shielding circle</v>
      </c>
      <c r="AS10">
        <f t="shared" si="11"/>
        <v>5.7388726999999999</v>
      </c>
      <c r="AT10">
        <f t="shared" si="12"/>
        <v>1032.9970860000001</v>
      </c>
      <c r="AU10">
        <v>8.24</v>
      </c>
      <c r="AV10">
        <f t="shared" si="13"/>
        <v>1483.2</v>
      </c>
      <c r="AW10" s="729" t="s">
        <v>1074</v>
      </c>
      <c r="AX10">
        <v>8.11</v>
      </c>
      <c r="AY10">
        <f t="shared" si="14"/>
        <v>1459.8</v>
      </c>
      <c r="AZ10" t="s">
        <v>996</v>
      </c>
    </row>
    <row r="11" spans="1:52">
      <c r="A11" t="s">
        <v>877</v>
      </c>
      <c r="B11" s="74">
        <f t="shared" si="15"/>
        <v>4</v>
      </c>
      <c r="C11" s="182">
        <v>4</v>
      </c>
      <c r="D11" s="179">
        <f t="shared" si="16"/>
        <v>4</v>
      </c>
      <c r="E11" s="821">
        <v>4</v>
      </c>
      <c r="F11" s="74">
        <f t="shared" si="17"/>
        <v>3</v>
      </c>
      <c r="G11" s="182">
        <v>3</v>
      </c>
      <c r="H11" s="179">
        <f t="shared" si="18"/>
        <v>2</v>
      </c>
      <c r="I11" s="821">
        <v>2</v>
      </c>
      <c r="J11" s="74">
        <f t="shared" si="19"/>
        <v>0</v>
      </c>
      <c r="K11" s="182">
        <v>0</v>
      </c>
      <c r="L11" s="179">
        <f t="shared" si="20"/>
        <v>0</v>
      </c>
      <c r="M11" s="821">
        <v>0</v>
      </c>
      <c r="N11" s="74">
        <v>0</v>
      </c>
      <c r="O11" s="182">
        <v>0</v>
      </c>
      <c r="P11" s="179">
        <f t="shared" si="21"/>
        <v>0</v>
      </c>
      <c r="Q11" s="821">
        <f t="shared" si="22"/>
        <v>0</v>
      </c>
      <c r="T11" s="751" t="s">
        <v>936</v>
      </c>
      <c r="U11">
        <v>12</v>
      </c>
      <c r="V11">
        <f t="shared" si="23"/>
        <v>12</v>
      </c>
      <c r="W11">
        <f t="shared" si="26"/>
        <v>8</v>
      </c>
      <c r="X11">
        <f t="shared" si="24"/>
        <v>8</v>
      </c>
      <c r="AE11" t="s">
        <v>1009</v>
      </c>
      <c r="AF11" s="751">
        <f t="shared" si="3"/>
        <v>7</v>
      </c>
      <c r="AG11" t="str">
        <f t="shared" si="4"/>
        <v>ST1210/S9-shielding circle</v>
      </c>
      <c r="AH11">
        <f t="shared" si="5"/>
        <v>200</v>
      </c>
      <c r="AI11">
        <f t="shared" si="6"/>
        <v>139</v>
      </c>
      <c r="AJ11">
        <v>1.7709999999999999</v>
      </c>
      <c r="AK11" t="str">
        <f t="shared" si="7"/>
        <v>1,771 EUR</v>
      </c>
      <c r="AL11">
        <f t="shared" si="8"/>
        <v>354.2</v>
      </c>
      <c r="AM11" t="str">
        <f t="shared" si="9"/>
        <v>354,2 EUR</v>
      </c>
      <c r="AN11">
        <f t="shared" si="10"/>
        <v>1527.2041400000001</v>
      </c>
      <c r="AO11" t="str">
        <f t="shared" si="0"/>
        <v>200 pcs of Plug, female, ST12, PIN:9, IP67, 5÷8mm, 3A, soldering, for cable, 125V - marking ST1210/S9-shielding circle</v>
      </c>
      <c r="AS11">
        <f t="shared" si="11"/>
        <v>7.6360206999999996</v>
      </c>
      <c r="AT11">
        <f t="shared" si="12"/>
        <v>1527.2041399999998</v>
      </c>
      <c r="AU11">
        <v>11.04</v>
      </c>
      <c r="AV11">
        <f t="shared" si="13"/>
        <v>2208</v>
      </c>
      <c r="AW11" s="729" t="s">
        <v>1075</v>
      </c>
      <c r="AX11">
        <v>11.13</v>
      </c>
      <c r="AY11">
        <f t="shared" si="14"/>
        <v>2226</v>
      </c>
      <c r="AZ11" t="s">
        <v>997</v>
      </c>
    </row>
    <row r="12" spans="1:52">
      <c r="A12" s="730" t="s">
        <v>878</v>
      </c>
      <c r="B12" s="74">
        <v>2</v>
      </c>
      <c r="C12" s="859">
        <v>4</v>
      </c>
      <c r="D12" s="179">
        <v>2</v>
      </c>
      <c r="E12" s="821">
        <v>4</v>
      </c>
      <c r="F12" s="74">
        <f t="shared" si="17"/>
        <v>3</v>
      </c>
      <c r="G12" s="182">
        <v>3</v>
      </c>
      <c r="H12" s="179">
        <v>1</v>
      </c>
      <c r="I12" s="860">
        <v>2</v>
      </c>
      <c r="J12" s="74">
        <f t="shared" si="19"/>
        <v>0</v>
      </c>
      <c r="K12" s="182">
        <v>0</v>
      </c>
      <c r="L12" s="179">
        <f t="shared" si="20"/>
        <v>0</v>
      </c>
      <c r="M12" s="821">
        <v>0</v>
      </c>
      <c r="N12" s="74">
        <v>0</v>
      </c>
      <c r="O12" s="182">
        <v>0</v>
      </c>
      <c r="P12" s="179">
        <f t="shared" si="21"/>
        <v>0</v>
      </c>
      <c r="Q12" s="821">
        <f t="shared" si="22"/>
        <v>0</v>
      </c>
      <c r="T12" s="751" t="s">
        <v>937</v>
      </c>
      <c r="U12">
        <f t="shared" si="25"/>
        <v>12</v>
      </c>
      <c r="V12">
        <f t="shared" si="23"/>
        <v>12</v>
      </c>
      <c r="W12">
        <f t="shared" si="26"/>
        <v>8</v>
      </c>
      <c r="X12">
        <f t="shared" si="24"/>
        <v>8</v>
      </c>
      <c r="AE12" t="s">
        <v>1010</v>
      </c>
      <c r="AF12" s="751">
        <f t="shared" si="3"/>
        <v>8</v>
      </c>
      <c r="AG12" t="str">
        <f t="shared" si="4"/>
        <v>ST1213/P9-shielding circle</v>
      </c>
      <c r="AH12">
        <f t="shared" si="5"/>
        <v>180</v>
      </c>
      <c r="AI12">
        <f t="shared" si="6"/>
        <v>143</v>
      </c>
      <c r="AJ12">
        <v>1.474</v>
      </c>
      <c r="AK12" t="str">
        <f t="shared" si="7"/>
        <v>1,474 EUR</v>
      </c>
      <c r="AL12">
        <f t="shared" si="8"/>
        <v>265.32</v>
      </c>
      <c r="AM12" t="str">
        <f t="shared" si="9"/>
        <v>265,32 EUR</v>
      </c>
      <c r="AN12">
        <f t="shared" si="10"/>
        <v>1143.9802440000001</v>
      </c>
      <c r="AO12" t="str">
        <f t="shared" si="0"/>
        <v>180 pcs of Socket, male, ST12, PIN:9, IP67, 3A, soldering, 125V, 0.785mm2 - marking ST1213/P9-shielding circle</v>
      </c>
      <c r="AS12">
        <f t="shared" si="11"/>
        <v>6.3554458</v>
      </c>
      <c r="AT12">
        <f t="shared" si="12"/>
        <v>1143.9802440000001</v>
      </c>
      <c r="AU12">
        <v>8.77</v>
      </c>
      <c r="AV12">
        <f t="shared" si="13"/>
        <v>1578.6</v>
      </c>
      <c r="AW12" s="729" t="s">
        <v>1076</v>
      </c>
      <c r="AX12">
        <v>9.0500000000000007</v>
      </c>
      <c r="AY12">
        <f t="shared" si="14"/>
        <v>1629.0000000000002</v>
      </c>
      <c r="AZ12" t="s">
        <v>998</v>
      </c>
    </row>
    <row r="13" spans="1:52">
      <c r="A13" t="s">
        <v>879</v>
      </c>
      <c r="B13" s="74">
        <f t="shared" ref="B13:B27" si="27">C13</f>
        <v>4</v>
      </c>
      <c r="C13" s="182">
        <v>4</v>
      </c>
      <c r="D13" s="179">
        <f t="shared" ref="D13:D27" si="28">E13</f>
        <v>4</v>
      </c>
      <c r="E13" s="821">
        <v>4</v>
      </c>
      <c r="F13" s="74">
        <f t="shared" si="17"/>
        <v>3</v>
      </c>
      <c r="G13" s="182">
        <v>3</v>
      </c>
      <c r="H13" s="179">
        <f t="shared" si="18"/>
        <v>2</v>
      </c>
      <c r="I13" s="821">
        <v>2</v>
      </c>
      <c r="J13" s="74">
        <f t="shared" si="19"/>
        <v>0</v>
      </c>
      <c r="K13" s="182">
        <v>0</v>
      </c>
      <c r="L13" s="179">
        <f t="shared" si="20"/>
        <v>0</v>
      </c>
      <c r="M13" s="821">
        <v>0</v>
      </c>
      <c r="N13" s="74">
        <v>0</v>
      </c>
      <c r="O13" s="182">
        <v>0</v>
      </c>
      <c r="P13" s="179">
        <f t="shared" si="21"/>
        <v>0</v>
      </c>
      <c r="Q13" s="821">
        <f t="shared" si="22"/>
        <v>0</v>
      </c>
      <c r="T13" s="751" t="s">
        <v>938</v>
      </c>
      <c r="U13">
        <f t="shared" si="25"/>
        <v>12</v>
      </c>
      <c r="V13">
        <f t="shared" si="23"/>
        <v>12</v>
      </c>
      <c r="W13">
        <f t="shared" si="26"/>
        <v>8</v>
      </c>
      <c r="X13">
        <f t="shared" si="24"/>
        <v>8</v>
      </c>
      <c r="AE13" t="s">
        <v>1011</v>
      </c>
      <c r="AF13" s="751">
        <f t="shared" si="3"/>
        <v>9</v>
      </c>
      <c r="AG13" t="str">
        <f t="shared" si="4"/>
        <v>ST1210/P9-shielding circle</v>
      </c>
      <c r="AH13">
        <f t="shared" si="5"/>
        <v>200</v>
      </c>
      <c r="AI13">
        <f t="shared" si="6"/>
        <v>147</v>
      </c>
      <c r="AJ13">
        <v>1.7709999999999999</v>
      </c>
      <c r="AK13" t="str">
        <f t="shared" si="7"/>
        <v>1,771 EUR</v>
      </c>
      <c r="AL13">
        <f t="shared" si="8"/>
        <v>354.2</v>
      </c>
      <c r="AM13" t="str">
        <f t="shared" si="9"/>
        <v>354,2 EUR</v>
      </c>
      <c r="AN13">
        <f t="shared" si="10"/>
        <v>1527.2041400000001</v>
      </c>
      <c r="AO13" t="str">
        <f t="shared" si="0"/>
        <v>200 pcs of Plug, male, ST12, PIN:9, IP67, 5÷8mm, 3A, soldering, for cable, 125V - marking ST1210/P9-shielding circle</v>
      </c>
      <c r="AS13">
        <f t="shared" si="11"/>
        <v>7.6360206999999996</v>
      </c>
      <c r="AT13">
        <f t="shared" si="12"/>
        <v>1527.2041399999998</v>
      </c>
      <c r="AU13">
        <v>10.44</v>
      </c>
      <c r="AV13">
        <f t="shared" si="13"/>
        <v>2088</v>
      </c>
      <c r="AW13" s="729" t="s">
        <v>1077</v>
      </c>
      <c r="AX13">
        <v>11.13</v>
      </c>
      <c r="AY13">
        <f t="shared" si="14"/>
        <v>2226</v>
      </c>
      <c r="AZ13" t="s">
        <v>999</v>
      </c>
    </row>
    <row r="14" spans="1:52">
      <c r="A14" t="s">
        <v>880</v>
      </c>
      <c r="B14" s="74">
        <f t="shared" si="27"/>
        <v>4</v>
      </c>
      <c r="C14" s="182">
        <v>4</v>
      </c>
      <c r="D14" s="179">
        <f t="shared" si="28"/>
        <v>4</v>
      </c>
      <c r="E14" s="821">
        <v>4</v>
      </c>
      <c r="F14" s="74">
        <f t="shared" si="17"/>
        <v>3</v>
      </c>
      <c r="G14" s="182">
        <v>3</v>
      </c>
      <c r="H14" s="179">
        <f t="shared" si="18"/>
        <v>2</v>
      </c>
      <c r="I14" s="821">
        <v>2</v>
      </c>
      <c r="J14" s="74">
        <f t="shared" si="19"/>
        <v>0</v>
      </c>
      <c r="K14" s="182">
        <v>0</v>
      </c>
      <c r="L14" s="179">
        <f t="shared" si="20"/>
        <v>0</v>
      </c>
      <c r="M14" s="821">
        <v>0</v>
      </c>
      <c r="N14" s="74">
        <v>0</v>
      </c>
      <c r="O14" s="182">
        <v>0</v>
      </c>
      <c r="P14" s="179">
        <f t="shared" si="21"/>
        <v>0</v>
      </c>
      <c r="Q14" s="821">
        <f t="shared" si="22"/>
        <v>0</v>
      </c>
      <c r="T14" s="751" t="s">
        <v>939</v>
      </c>
      <c r="U14">
        <f t="shared" si="25"/>
        <v>12</v>
      </c>
      <c r="V14">
        <f t="shared" si="23"/>
        <v>12</v>
      </c>
      <c r="W14">
        <f t="shared" si="26"/>
        <v>8</v>
      </c>
      <c r="X14">
        <f t="shared" si="24"/>
        <v>8</v>
      </c>
      <c r="AE14" t="s">
        <v>1012</v>
      </c>
      <c r="AF14" s="751">
        <f t="shared" si="3"/>
        <v>10</v>
      </c>
      <c r="AG14" t="str">
        <f t="shared" si="4"/>
        <v>ST1213/S9-shielding circle</v>
      </c>
      <c r="AH14">
        <f t="shared" si="5"/>
        <v>190</v>
      </c>
      <c r="AI14">
        <f t="shared" si="6"/>
        <v>152</v>
      </c>
      <c r="AJ14">
        <v>1.474</v>
      </c>
      <c r="AK14" t="str">
        <f t="shared" si="7"/>
        <v>1,474 EUR</v>
      </c>
      <c r="AL14">
        <f t="shared" si="8"/>
        <v>280.06</v>
      </c>
      <c r="AM14" t="str">
        <f t="shared" si="9"/>
        <v>280,06 EUR</v>
      </c>
      <c r="AN14">
        <f t="shared" si="10"/>
        <v>1207.5347019999999</v>
      </c>
      <c r="AO14" t="str">
        <f t="shared" si="0"/>
        <v>190 pcs of Socket, female, ST12, PIN:9, IP67, 3A, soldering, 125V, 0.785mm2 - marking ST1213/S9-shielding circle</v>
      </c>
      <c r="AS14">
        <f t="shared" si="11"/>
        <v>6.3554458</v>
      </c>
      <c r="AT14">
        <f t="shared" si="12"/>
        <v>1207.5347019999999</v>
      </c>
      <c r="AU14">
        <v>8.77</v>
      </c>
      <c r="AV14">
        <f t="shared" si="13"/>
        <v>1666.3</v>
      </c>
      <c r="AW14" s="729" t="s">
        <v>1078</v>
      </c>
      <c r="AX14">
        <v>9.0500000000000007</v>
      </c>
      <c r="AY14">
        <f t="shared" si="14"/>
        <v>1719.5000000000002</v>
      </c>
      <c r="AZ14" t="s">
        <v>1000</v>
      </c>
    </row>
    <row r="15" spans="1:52">
      <c r="A15" t="s">
        <v>881</v>
      </c>
      <c r="B15" s="74">
        <f t="shared" si="27"/>
        <v>4</v>
      </c>
      <c r="C15" s="182">
        <v>4</v>
      </c>
      <c r="D15" s="179">
        <f t="shared" si="28"/>
        <v>4</v>
      </c>
      <c r="E15" s="821">
        <v>4</v>
      </c>
      <c r="F15" s="74">
        <f t="shared" si="17"/>
        <v>3</v>
      </c>
      <c r="G15" s="182">
        <v>3</v>
      </c>
      <c r="H15" s="179">
        <f t="shared" si="18"/>
        <v>2</v>
      </c>
      <c r="I15" s="821">
        <v>2</v>
      </c>
      <c r="J15" s="74">
        <f t="shared" si="19"/>
        <v>0</v>
      </c>
      <c r="K15" s="182">
        <v>0</v>
      </c>
      <c r="L15" s="179">
        <f t="shared" si="20"/>
        <v>0</v>
      </c>
      <c r="M15" s="821">
        <v>0</v>
      </c>
      <c r="N15" s="74">
        <v>0</v>
      </c>
      <c r="O15" s="182">
        <v>0</v>
      </c>
      <c r="P15" s="179">
        <f t="shared" si="21"/>
        <v>0</v>
      </c>
      <c r="Q15" s="821">
        <f t="shared" si="22"/>
        <v>0</v>
      </c>
      <c r="T15" s="751" t="s">
        <v>940</v>
      </c>
      <c r="U15">
        <f t="shared" si="25"/>
        <v>12</v>
      </c>
      <c r="V15">
        <f t="shared" si="23"/>
        <v>12</v>
      </c>
      <c r="W15">
        <f t="shared" si="26"/>
        <v>8</v>
      </c>
      <c r="X15">
        <f t="shared" si="24"/>
        <v>8</v>
      </c>
      <c r="AG15" t="s">
        <v>1001</v>
      </c>
      <c r="AH15">
        <v>1</v>
      </c>
      <c r="AJ15">
        <v>510</v>
      </c>
      <c r="AK15" t="str">
        <f t="shared" si="7"/>
        <v>510 EUR</v>
      </c>
      <c r="AL15">
        <v>465</v>
      </c>
      <c r="AM15" t="str">
        <f t="shared" si="9"/>
        <v>465 EUR</v>
      </c>
      <c r="AN15">
        <f t="shared" si="10"/>
        <v>2004.9404999999999</v>
      </c>
      <c r="AU15">
        <v>20</v>
      </c>
      <c r="AV15">
        <f t="shared" si="13"/>
        <v>20</v>
      </c>
      <c r="AX15">
        <v>20</v>
      </c>
      <c r="AY15">
        <f t="shared" si="14"/>
        <v>20</v>
      </c>
    </row>
    <row r="16" spans="1:52">
      <c r="A16" t="s">
        <v>882</v>
      </c>
      <c r="B16" s="74">
        <f t="shared" si="27"/>
        <v>4</v>
      </c>
      <c r="C16" s="182">
        <v>4</v>
      </c>
      <c r="D16" s="179">
        <f t="shared" si="28"/>
        <v>4</v>
      </c>
      <c r="E16" s="821">
        <v>4</v>
      </c>
      <c r="F16" s="74">
        <f t="shared" si="17"/>
        <v>3</v>
      </c>
      <c r="G16" s="182">
        <v>3</v>
      </c>
      <c r="H16" s="179">
        <f t="shared" si="18"/>
        <v>2</v>
      </c>
      <c r="I16" s="821">
        <v>2</v>
      </c>
      <c r="J16" s="74">
        <f t="shared" si="19"/>
        <v>0</v>
      </c>
      <c r="K16" s="182">
        <v>0</v>
      </c>
      <c r="L16" s="179">
        <f t="shared" si="20"/>
        <v>0</v>
      </c>
      <c r="M16" s="821">
        <v>0</v>
      </c>
      <c r="N16" s="74">
        <v>0</v>
      </c>
      <c r="O16" s="182">
        <v>0</v>
      </c>
      <c r="P16" s="179">
        <f t="shared" si="21"/>
        <v>0</v>
      </c>
      <c r="Q16" s="821">
        <f t="shared" si="22"/>
        <v>0</v>
      </c>
      <c r="T16" s="751" t="s">
        <v>941</v>
      </c>
      <c r="U16">
        <f t="shared" si="25"/>
        <v>12</v>
      </c>
      <c r="V16">
        <f t="shared" si="23"/>
        <v>12</v>
      </c>
      <c r="W16">
        <f t="shared" si="26"/>
        <v>8</v>
      </c>
      <c r="X16">
        <f t="shared" si="24"/>
        <v>8</v>
      </c>
      <c r="AG16" t="s">
        <v>1002</v>
      </c>
      <c r="AH16">
        <f>SUM(AH3:AH14)</f>
        <v>2690</v>
      </c>
      <c r="AL16">
        <f>SUM(AL3:AL15)</f>
        <v>4589.96</v>
      </c>
      <c r="AN16">
        <f t="shared" si="10"/>
        <v>19790.530532000001</v>
      </c>
      <c r="AT16">
        <f>SUM(AT3:AT14)</f>
        <v>17785.590032000004</v>
      </c>
      <c r="AV16">
        <f>SUM(AV3:AV15)</f>
        <v>25333.899999999998</v>
      </c>
      <c r="AY16">
        <f>SUM(AY3:AY15)</f>
        <v>25312.9</v>
      </c>
    </row>
    <row r="17" spans="1:29">
      <c r="A17" t="s">
        <v>883</v>
      </c>
      <c r="B17" s="74">
        <f t="shared" si="27"/>
        <v>4</v>
      </c>
      <c r="C17" s="182">
        <v>4</v>
      </c>
      <c r="D17" s="179">
        <f t="shared" si="28"/>
        <v>4</v>
      </c>
      <c r="E17" s="821">
        <v>4</v>
      </c>
      <c r="F17" s="74">
        <f t="shared" si="17"/>
        <v>3</v>
      </c>
      <c r="G17" s="182">
        <v>3</v>
      </c>
      <c r="H17" s="179">
        <f t="shared" si="18"/>
        <v>2</v>
      </c>
      <c r="I17" s="821">
        <v>2</v>
      </c>
      <c r="J17" s="74">
        <f t="shared" si="19"/>
        <v>0</v>
      </c>
      <c r="K17" s="182">
        <v>0</v>
      </c>
      <c r="L17" s="179">
        <f t="shared" si="20"/>
        <v>0</v>
      </c>
      <c r="M17" s="821">
        <v>0</v>
      </c>
      <c r="N17" s="74">
        <v>0</v>
      </c>
      <c r="O17" s="182">
        <v>0</v>
      </c>
      <c r="P17" s="179">
        <f t="shared" si="21"/>
        <v>0</v>
      </c>
      <c r="Q17" s="821">
        <f t="shared" si="22"/>
        <v>0</v>
      </c>
      <c r="T17" s="845" t="s">
        <v>942</v>
      </c>
      <c r="U17">
        <v>11</v>
      </c>
      <c r="V17">
        <f t="shared" si="23"/>
        <v>12</v>
      </c>
      <c r="W17">
        <v>8</v>
      </c>
      <c r="X17">
        <f t="shared" si="24"/>
        <v>8</v>
      </c>
      <c r="Y17" t="s">
        <v>1146</v>
      </c>
    </row>
    <row r="18" spans="1:29">
      <c r="A18" t="s">
        <v>884</v>
      </c>
      <c r="B18" s="74">
        <f t="shared" si="27"/>
        <v>4</v>
      </c>
      <c r="C18" s="182">
        <v>4</v>
      </c>
      <c r="D18" s="179">
        <f t="shared" si="28"/>
        <v>4</v>
      </c>
      <c r="E18" s="821">
        <v>4</v>
      </c>
      <c r="F18" s="74">
        <f t="shared" si="17"/>
        <v>3</v>
      </c>
      <c r="G18" s="182">
        <v>3</v>
      </c>
      <c r="H18" s="179">
        <f t="shared" si="18"/>
        <v>2</v>
      </c>
      <c r="I18" s="821">
        <v>2</v>
      </c>
      <c r="J18" s="74">
        <f t="shared" si="19"/>
        <v>0</v>
      </c>
      <c r="K18" s="182">
        <v>0</v>
      </c>
      <c r="L18" s="179">
        <f t="shared" si="20"/>
        <v>0</v>
      </c>
      <c r="M18" s="821">
        <v>0</v>
      </c>
      <c r="N18" s="74">
        <v>0</v>
      </c>
      <c r="O18" s="182">
        <v>0</v>
      </c>
      <c r="P18" s="179">
        <f t="shared" si="21"/>
        <v>0</v>
      </c>
      <c r="Q18" s="821">
        <f t="shared" si="22"/>
        <v>0</v>
      </c>
      <c r="T18" s="845" t="s">
        <v>943</v>
      </c>
      <c r="U18">
        <v>11</v>
      </c>
      <c r="V18">
        <f t="shared" si="23"/>
        <v>12</v>
      </c>
      <c r="W18">
        <f t="shared" si="26"/>
        <v>8</v>
      </c>
      <c r="X18">
        <f t="shared" si="24"/>
        <v>8</v>
      </c>
      <c r="Y18" t="s">
        <v>1147</v>
      </c>
    </row>
    <row r="19" spans="1:29">
      <c r="A19" t="s">
        <v>885</v>
      </c>
      <c r="B19" s="74">
        <f t="shared" si="27"/>
        <v>4</v>
      </c>
      <c r="C19" s="182">
        <v>4</v>
      </c>
      <c r="D19" s="179">
        <f t="shared" si="28"/>
        <v>4</v>
      </c>
      <c r="E19" s="821">
        <v>4</v>
      </c>
      <c r="F19" s="74">
        <f t="shared" si="17"/>
        <v>3</v>
      </c>
      <c r="G19" s="182">
        <v>3</v>
      </c>
      <c r="H19" s="179">
        <f t="shared" si="18"/>
        <v>2</v>
      </c>
      <c r="I19" s="821">
        <v>2</v>
      </c>
      <c r="J19" s="74">
        <f t="shared" si="19"/>
        <v>0</v>
      </c>
      <c r="K19" s="182">
        <v>0</v>
      </c>
      <c r="L19" s="179">
        <f t="shared" si="20"/>
        <v>0</v>
      </c>
      <c r="M19" s="821">
        <v>0</v>
      </c>
      <c r="N19" s="74">
        <v>0</v>
      </c>
      <c r="O19" s="182">
        <v>0</v>
      </c>
      <c r="P19" s="179">
        <f t="shared" si="21"/>
        <v>0</v>
      </c>
      <c r="Q19" s="821">
        <f t="shared" si="22"/>
        <v>0</v>
      </c>
      <c r="T19" s="751" t="s">
        <v>944</v>
      </c>
      <c r="U19">
        <v>10</v>
      </c>
      <c r="V19">
        <f t="shared" si="23"/>
        <v>12</v>
      </c>
      <c r="W19">
        <f t="shared" si="26"/>
        <v>8</v>
      </c>
      <c r="X19">
        <f t="shared" si="24"/>
        <v>8</v>
      </c>
      <c r="Y19" t="s">
        <v>1148</v>
      </c>
    </row>
    <row r="20" spans="1:29">
      <c r="A20" t="s">
        <v>886</v>
      </c>
      <c r="B20" s="74">
        <f t="shared" si="27"/>
        <v>4</v>
      </c>
      <c r="C20" s="182">
        <v>4</v>
      </c>
      <c r="D20" s="179">
        <f t="shared" si="28"/>
        <v>4</v>
      </c>
      <c r="E20" s="821">
        <v>4</v>
      </c>
      <c r="F20" s="74">
        <f t="shared" si="17"/>
        <v>3</v>
      </c>
      <c r="G20" s="182">
        <v>3</v>
      </c>
      <c r="H20" s="179">
        <f t="shared" si="18"/>
        <v>2</v>
      </c>
      <c r="I20" s="821">
        <v>2</v>
      </c>
      <c r="J20" s="74">
        <f t="shared" si="19"/>
        <v>0</v>
      </c>
      <c r="K20" s="182">
        <v>0</v>
      </c>
      <c r="L20" s="179">
        <f t="shared" si="20"/>
        <v>0</v>
      </c>
      <c r="M20" s="821">
        <v>0</v>
      </c>
      <c r="N20" s="74">
        <v>0</v>
      </c>
      <c r="O20" s="182">
        <v>0</v>
      </c>
      <c r="P20" s="179">
        <f t="shared" si="21"/>
        <v>0</v>
      </c>
      <c r="Q20" s="821">
        <f t="shared" si="22"/>
        <v>0</v>
      </c>
      <c r="T20" s="751" t="s">
        <v>945</v>
      </c>
      <c r="U20">
        <f t="shared" si="25"/>
        <v>12</v>
      </c>
      <c r="V20">
        <f t="shared" si="23"/>
        <v>12</v>
      </c>
      <c r="W20">
        <f t="shared" si="26"/>
        <v>8</v>
      </c>
      <c r="X20">
        <f t="shared" si="24"/>
        <v>8</v>
      </c>
      <c r="Y20" t="s">
        <v>1149</v>
      </c>
    </row>
    <row r="21" spans="1:29">
      <c r="A21" t="s">
        <v>887</v>
      </c>
      <c r="B21" s="74">
        <f t="shared" si="27"/>
        <v>4</v>
      </c>
      <c r="C21" s="182">
        <v>4</v>
      </c>
      <c r="D21" s="179">
        <f t="shared" si="28"/>
        <v>4</v>
      </c>
      <c r="E21" s="821">
        <v>4</v>
      </c>
      <c r="F21" s="74">
        <f t="shared" si="17"/>
        <v>3</v>
      </c>
      <c r="G21" s="182">
        <v>3</v>
      </c>
      <c r="H21" s="179">
        <f t="shared" si="18"/>
        <v>2</v>
      </c>
      <c r="I21" s="821">
        <v>2</v>
      </c>
      <c r="J21" s="74">
        <f t="shared" si="19"/>
        <v>0</v>
      </c>
      <c r="K21" s="182">
        <v>0</v>
      </c>
      <c r="L21" s="179">
        <f t="shared" si="20"/>
        <v>0</v>
      </c>
      <c r="M21" s="821">
        <v>0</v>
      </c>
      <c r="N21" s="74">
        <v>0</v>
      </c>
      <c r="O21" s="182">
        <v>0</v>
      </c>
      <c r="P21" s="179">
        <f t="shared" si="21"/>
        <v>0</v>
      </c>
      <c r="Q21" s="821">
        <f t="shared" si="22"/>
        <v>0</v>
      </c>
      <c r="T21" s="845" t="s">
        <v>946</v>
      </c>
      <c r="U21">
        <f t="shared" si="25"/>
        <v>12</v>
      </c>
      <c r="V21">
        <f t="shared" si="23"/>
        <v>12</v>
      </c>
      <c r="W21">
        <v>8</v>
      </c>
      <c r="X21">
        <f t="shared" si="24"/>
        <v>8</v>
      </c>
      <c r="Y21" t="s">
        <v>1151</v>
      </c>
    </row>
    <row r="22" spans="1:29">
      <c r="A22" t="s">
        <v>888</v>
      </c>
      <c r="B22" s="74">
        <f t="shared" si="27"/>
        <v>4</v>
      </c>
      <c r="C22" s="182">
        <v>4</v>
      </c>
      <c r="D22" s="179">
        <f t="shared" si="28"/>
        <v>4</v>
      </c>
      <c r="E22" s="821">
        <v>4</v>
      </c>
      <c r="F22" s="74">
        <f t="shared" si="17"/>
        <v>3</v>
      </c>
      <c r="G22" s="182">
        <v>3</v>
      </c>
      <c r="H22" s="179">
        <f t="shared" si="18"/>
        <v>2</v>
      </c>
      <c r="I22" s="821">
        <v>2</v>
      </c>
      <c r="J22" s="74">
        <f t="shared" si="19"/>
        <v>0</v>
      </c>
      <c r="K22" s="182">
        <v>0</v>
      </c>
      <c r="L22" s="179">
        <f t="shared" si="20"/>
        <v>0</v>
      </c>
      <c r="M22" s="821">
        <v>0</v>
      </c>
      <c r="N22" s="74">
        <v>0</v>
      </c>
      <c r="O22" s="182">
        <v>0</v>
      </c>
      <c r="P22" s="179">
        <f t="shared" si="21"/>
        <v>0</v>
      </c>
      <c r="Q22" s="821">
        <f t="shared" si="22"/>
        <v>0</v>
      </c>
      <c r="T22" s="751" t="s">
        <v>947</v>
      </c>
      <c r="U22">
        <f t="shared" si="25"/>
        <v>12</v>
      </c>
      <c r="V22">
        <f t="shared" si="23"/>
        <v>12</v>
      </c>
      <c r="W22">
        <f t="shared" si="26"/>
        <v>8</v>
      </c>
      <c r="X22">
        <f t="shared" si="24"/>
        <v>8</v>
      </c>
      <c r="Y22" t="s">
        <v>1150</v>
      </c>
    </row>
    <row r="23" spans="1:29">
      <c r="A23" t="s">
        <v>889</v>
      </c>
      <c r="B23" s="74">
        <f t="shared" si="27"/>
        <v>4</v>
      </c>
      <c r="C23" s="182">
        <v>4</v>
      </c>
      <c r="D23" s="179">
        <f t="shared" si="28"/>
        <v>4</v>
      </c>
      <c r="E23" s="821">
        <v>4</v>
      </c>
      <c r="F23" s="74">
        <f t="shared" si="17"/>
        <v>3</v>
      </c>
      <c r="G23" s="182">
        <v>3</v>
      </c>
      <c r="H23" s="179">
        <f t="shared" si="18"/>
        <v>2</v>
      </c>
      <c r="I23" s="821">
        <v>2</v>
      </c>
      <c r="J23" s="74">
        <f t="shared" si="19"/>
        <v>0</v>
      </c>
      <c r="K23" s="182">
        <v>0</v>
      </c>
      <c r="L23" s="179">
        <f t="shared" si="20"/>
        <v>0</v>
      </c>
      <c r="M23" s="821">
        <v>0</v>
      </c>
      <c r="N23" s="74">
        <v>0</v>
      </c>
      <c r="O23" s="182">
        <v>0</v>
      </c>
      <c r="P23" s="179">
        <f t="shared" si="21"/>
        <v>0</v>
      </c>
      <c r="Q23" s="821">
        <f t="shared" si="22"/>
        <v>0</v>
      </c>
      <c r="T23" s="845" t="s">
        <v>1152</v>
      </c>
      <c r="U23">
        <v>12</v>
      </c>
      <c r="V23">
        <f t="shared" si="23"/>
        <v>12</v>
      </c>
      <c r="W23">
        <v>8</v>
      </c>
      <c r="X23">
        <f t="shared" si="24"/>
        <v>8</v>
      </c>
    </row>
    <row r="24" spans="1:29">
      <c r="A24" t="s">
        <v>890</v>
      </c>
      <c r="B24" s="74">
        <f t="shared" si="27"/>
        <v>4</v>
      </c>
      <c r="C24" s="182">
        <v>4</v>
      </c>
      <c r="D24" s="179">
        <f t="shared" si="28"/>
        <v>4</v>
      </c>
      <c r="E24" s="821">
        <v>4</v>
      </c>
      <c r="F24" s="74">
        <f t="shared" si="17"/>
        <v>3</v>
      </c>
      <c r="G24" s="182">
        <v>3</v>
      </c>
      <c r="H24" s="179">
        <f t="shared" si="18"/>
        <v>2</v>
      </c>
      <c r="I24" s="821">
        <v>2</v>
      </c>
      <c r="J24" s="74">
        <f t="shared" si="19"/>
        <v>0</v>
      </c>
      <c r="K24" s="182">
        <v>0</v>
      </c>
      <c r="L24" s="179">
        <f t="shared" si="20"/>
        <v>0</v>
      </c>
      <c r="M24" s="821">
        <v>0</v>
      </c>
      <c r="N24" s="74">
        <v>0</v>
      </c>
      <c r="O24" s="182">
        <v>0</v>
      </c>
      <c r="P24" s="179">
        <f t="shared" si="21"/>
        <v>0</v>
      </c>
      <c r="Q24" s="821">
        <f t="shared" si="22"/>
        <v>0</v>
      </c>
    </row>
    <row r="25" spans="1:29">
      <c r="A25" t="s">
        <v>891</v>
      </c>
      <c r="B25" s="74">
        <f t="shared" si="27"/>
        <v>4</v>
      </c>
      <c r="C25" s="182">
        <v>4</v>
      </c>
      <c r="D25" s="179">
        <f t="shared" si="28"/>
        <v>4</v>
      </c>
      <c r="E25" s="821">
        <v>4</v>
      </c>
      <c r="F25" s="74">
        <f t="shared" si="17"/>
        <v>3</v>
      </c>
      <c r="G25" s="182">
        <v>3</v>
      </c>
      <c r="H25" s="179">
        <f t="shared" si="18"/>
        <v>2</v>
      </c>
      <c r="I25" s="821">
        <v>2</v>
      </c>
      <c r="J25" s="74">
        <f t="shared" si="19"/>
        <v>0</v>
      </c>
      <c r="K25" s="182">
        <v>0</v>
      </c>
      <c r="L25" s="179">
        <f t="shared" si="20"/>
        <v>0</v>
      </c>
      <c r="M25" s="821">
        <v>0</v>
      </c>
      <c r="N25" s="74">
        <v>0</v>
      </c>
      <c r="O25" s="182">
        <v>0</v>
      </c>
      <c r="P25" s="179">
        <f t="shared" si="21"/>
        <v>0</v>
      </c>
      <c r="Q25" s="821">
        <f t="shared" si="22"/>
        <v>0</v>
      </c>
    </row>
    <row r="26" spans="1:29">
      <c r="A26" t="s">
        <v>892</v>
      </c>
      <c r="B26" s="74">
        <f t="shared" si="27"/>
        <v>4</v>
      </c>
      <c r="C26" s="182">
        <v>4</v>
      </c>
      <c r="D26" s="179">
        <f t="shared" si="28"/>
        <v>4</v>
      </c>
      <c r="E26" s="821">
        <v>4</v>
      </c>
      <c r="F26" s="74">
        <f t="shared" si="17"/>
        <v>3</v>
      </c>
      <c r="G26" s="182">
        <v>3</v>
      </c>
      <c r="H26" s="179">
        <f t="shared" si="18"/>
        <v>2</v>
      </c>
      <c r="I26" s="821">
        <v>2</v>
      </c>
      <c r="J26" s="74">
        <f t="shared" si="19"/>
        <v>0</v>
      </c>
      <c r="K26" s="182">
        <v>0</v>
      </c>
      <c r="L26" s="179">
        <f t="shared" si="20"/>
        <v>0</v>
      </c>
      <c r="M26" s="821">
        <v>0</v>
      </c>
      <c r="N26" s="74">
        <v>0</v>
      </c>
      <c r="O26" s="182">
        <v>0</v>
      </c>
      <c r="P26" s="179">
        <f t="shared" si="21"/>
        <v>0</v>
      </c>
      <c r="Q26" s="821">
        <f t="shared" si="22"/>
        <v>0</v>
      </c>
    </row>
    <row r="27" spans="1:29">
      <c r="A27" t="s">
        <v>893</v>
      </c>
      <c r="B27" s="74">
        <f t="shared" si="27"/>
        <v>4</v>
      </c>
      <c r="C27" s="182">
        <v>4</v>
      </c>
      <c r="D27" s="179">
        <f t="shared" si="28"/>
        <v>4</v>
      </c>
      <c r="E27" s="821">
        <v>4</v>
      </c>
      <c r="F27" s="74">
        <f t="shared" si="17"/>
        <v>3</v>
      </c>
      <c r="G27" s="182">
        <v>3</v>
      </c>
      <c r="H27" s="179">
        <f t="shared" si="18"/>
        <v>2</v>
      </c>
      <c r="I27" s="821">
        <v>2</v>
      </c>
      <c r="J27" s="74">
        <f t="shared" si="19"/>
        <v>0</v>
      </c>
      <c r="K27" s="182">
        <v>0</v>
      </c>
      <c r="L27" s="179">
        <f t="shared" si="20"/>
        <v>0</v>
      </c>
      <c r="M27" s="821">
        <v>0</v>
      </c>
      <c r="N27" s="74">
        <v>0</v>
      </c>
      <c r="O27" s="182">
        <v>0</v>
      </c>
      <c r="P27" s="179">
        <f t="shared" si="21"/>
        <v>0</v>
      </c>
      <c r="Q27" s="821">
        <f t="shared" si="22"/>
        <v>0</v>
      </c>
      <c r="S27" s="7" t="s">
        <v>951</v>
      </c>
      <c r="T27" s="7" t="s">
        <v>689</v>
      </c>
      <c r="U27" s="7" t="s">
        <v>965</v>
      </c>
      <c r="V27" s="7" t="s">
        <v>966</v>
      </c>
      <c r="W27" s="7" t="s">
        <v>967</v>
      </c>
      <c r="X27" s="7" t="s">
        <v>976</v>
      </c>
      <c r="Y27" s="7" t="s">
        <v>969</v>
      </c>
      <c r="Z27" s="7" t="s">
        <v>970</v>
      </c>
      <c r="AA27" s="7" t="s">
        <v>792</v>
      </c>
      <c r="AB27" s="7" t="s">
        <v>971</v>
      </c>
      <c r="AC27" s="7" t="s">
        <v>661</v>
      </c>
    </row>
    <row r="28" spans="1:29" ht="12.75" customHeight="1">
      <c r="A28" s="730" t="s">
        <v>929</v>
      </c>
      <c r="B28" s="74">
        <v>8</v>
      </c>
      <c r="C28" s="182">
        <v>8</v>
      </c>
      <c r="D28" s="179">
        <v>7</v>
      </c>
      <c r="E28" s="821">
        <v>8</v>
      </c>
      <c r="F28" s="74">
        <v>4</v>
      </c>
      <c r="G28" s="182">
        <v>4</v>
      </c>
      <c r="H28" s="179">
        <f t="shared" si="18"/>
        <v>3</v>
      </c>
      <c r="I28" s="821">
        <v>3</v>
      </c>
      <c r="J28" s="861">
        <f t="shared" si="19"/>
        <v>4</v>
      </c>
      <c r="K28" s="862">
        <v>4</v>
      </c>
      <c r="L28" s="863">
        <f t="shared" si="20"/>
        <v>4</v>
      </c>
      <c r="M28" s="864">
        <v>4</v>
      </c>
      <c r="N28" s="74">
        <v>2</v>
      </c>
      <c r="O28" s="182">
        <v>2</v>
      </c>
      <c r="P28" s="179">
        <f t="shared" si="21"/>
        <v>2</v>
      </c>
      <c r="Q28" s="821">
        <f t="shared" si="22"/>
        <v>2</v>
      </c>
      <c r="S28" s="847">
        <v>1</v>
      </c>
      <c r="T28" t="s">
        <v>953</v>
      </c>
      <c r="U28">
        <f>B4+J4+P4</f>
        <v>317</v>
      </c>
      <c r="V28" s="865">
        <v>133</v>
      </c>
      <c r="W28">
        <f>U28-V28</f>
        <v>184</v>
      </c>
      <c r="X28" s="105">
        <v>350</v>
      </c>
      <c r="Y28" s="730">
        <v>220</v>
      </c>
      <c r="Z28" t="str">
        <f t="shared" ref="Z28:Z39" si="29">IF(Y28&gt;W28,"ok.","BAD")</f>
        <v>ok.</v>
      </c>
      <c r="AA28">
        <f t="shared" ref="AA28:AA39" si="30">Y28-W28</f>
        <v>36</v>
      </c>
      <c r="AB28" s="38">
        <f>AA28*100/U28</f>
        <v>11.356466876971609</v>
      </c>
      <c r="AC28" s="866" t="s">
        <v>968</v>
      </c>
    </row>
    <row r="29" spans="1:29" ht="12.75" customHeight="1">
      <c r="A29" s="730" t="s">
        <v>494</v>
      </c>
      <c r="B29" s="74"/>
      <c r="C29" s="182"/>
      <c r="D29" s="179"/>
      <c r="E29" s="821"/>
      <c r="F29" s="74">
        <v>2</v>
      </c>
      <c r="G29" s="182"/>
      <c r="H29" s="179">
        <v>1</v>
      </c>
      <c r="I29" s="821"/>
      <c r="J29" s="861"/>
      <c r="K29" s="862"/>
      <c r="L29" s="863"/>
      <c r="M29" s="864"/>
      <c r="N29" s="74"/>
      <c r="O29" s="182"/>
      <c r="P29" s="179"/>
      <c r="Q29" s="821"/>
      <c r="S29" s="847">
        <v>2</v>
      </c>
      <c r="T29" t="s">
        <v>954</v>
      </c>
      <c r="U29">
        <f>C4</f>
        <v>288</v>
      </c>
      <c r="W29">
        <f t="shared" ref="W29:W39" si="31">U29-V29</f>
        <v>288</v>
      </c>
      <c r="X29" s="105">
        <v>310</v>
      </c>
      <c r="Y29" s="730">
        <v>320</v>
      </c>
      <c r="Z29" t="str">
        <f t="shared" si="29"/>
        <v>ok.</v>
      </c>
      <c r="AA29">
        <f t="shared" si="30"/>
        <v>32</v>
      </c>
      <c r="AB29" s="38">
        <f t="shared" ref="AB29:AB39" si="32">AA29*100/U29</f>
        <v>11.111111111111111</v>
      </c>
      <c r="AC29" s="866" t="s">
        <v>975</v>
      </c>
    </row>
    <row r="30" spans="1:29">
      <c r="A30" t="s">
        <v>894</v>
      </c>
      <c r="B30" s="74">
        <f t="shared" ref="B30:B52" si="33">C30</f>
        <v>4</v>
      </c>
      <c r="C30" s="182">
        <v>4</v>
      </c>
      <c r="D30" s="179">
        <f t="shared" ref="D30:D52" si="34">E30</f>
        <v>4</v>
      </c>
      <c r="E30" s="821">
        <v>4</v>
      </c>
      <c r="F30" s="74">
        <f t="shared" si="17"/>
        <v>3</v>
      </c>
      <c r="G30" s="182">
        <v>3</v>
      </c>
      <c r="H30" s="179">
        <f t="shared" si="18"/>
        <v>2</v>
      </c>
      <c r="I30" s="821">
        <v>2</v>
      </c>
      <c r="J30" s="74">
        <f t="shared" si="19"/>
        <v>0</v>
      </c>
      <c r="K30" s="182">
        <v>0</v>
      </c>
      <c r="L30" s="179">
        <f t="shared" si="20"/>
        <v>0</v>
      </c>
      <c r="M30" s="821">
        <v>0</v>
      </c>
      <c r="N30" s="74">
        <v>0</v>
      </c>
      <c r="O30" s="182">
        <v>0</v>
      </c>
      <c r="P30" s="179">
        <f t="shared" si="21"/>
        <v>0</v>
      </c>
      <c r="Q30" s="821">
        <f t="shared" si="22"/>
        <v>0</v>
      </c>
      <c r="S30" s="847" t="s">
        <v>857</v>
      </c>
      <c r="T30" s="7" t="s">
        <v>955</v>
      </c>
      <c r="U30">
        <f>K4</f>
        <v>41</v>
      </c>
      <c r="W30">
        <f t="shared" si="31"/>
        <v>41</v>
      </c>
      <c r="X30" s="105">
        <v>60</v>
      </c>
      <c r="Y30">
        <v>60</v>
      </c>
      <c r="Z30" t="str">
        <f t="shared" si="29"/>
        <v>ok.</v>
      </c>
      <c r="AA30">
        <f t="shared" si="30"/>
        <v>19</v>
      </c>
      <c r="AB30" s="38">
        <f t="shared" si="32"/>
        <v>46.341463414634148</v>
      </c>
    </row>
    <row r="31" spans="1:29">
      <c r="A31" t="s">
        <v>895</v>
      </c>
      <c r="B31" s="74">
        <f t="shared" si="33"/>
        <v>4</v>
      </c>
      <c r="C31" s="182">
        <v>4</v>
      </c>
      <c r="D31" s="179">
        <f t="shared" si="34"/>
        <v>4</v>
      </c>
      <c r="E31" s="821">
        <v>4</v>
      </c>
      <c r="F31" s="74">
        <f t="shared" si="17"/>
        <v>3</v>
      </c>
      <c r="G31" s="182">
        <v>3</v>
      </c>
      <c r="H31" s="179">
        <f t="shared" si="18"/>
        <v>2</v>
      </c>
      <c r="I31" s="821">
        <v>2</v>
      </c>
      <c r="J31" s="74">
        <f t="shared" si="19"/>
        <v>0</v>
      </c>
      <c r="K31" s="182">
        <v>0</v>
      </c>
      <c r="L31" s="179">
        <f t="shared" si="20"/>
        <v>0</v>
      </c>
      <c r="M31" s="821">
        <v>0</v>
      </c>
      <c r="N31" s="74">
        <v>0</v>
      </c>
      <c r="O31" s="182">
        <v>0</v>
      </c>
      <c r="P31" s="179">
        <f t="shared" si="21"/>
        <v>0</v>
      </c>
      <c r="Q31" s="821">
        <f t="shared" si="22"/>
        <v>0</v>
      </c>
      <c r="S31" s="852">
        <v>3</v>
      </c>
      <c r="T31" t="s">
        <v>956</v>
      </c>
      <c r="U31">
        <f>D4+L4+N4+U4</f>
        <v>534</v>
      </c>
      <c r="V31" s="865">
        <v>123</v>
      </c>
      <c r="W31">
        <f t="shared" si="31"/>
        <v>411</v>
      </c>
      <c r="X31" s="105">
        <v>520</v>
      </c>
      <c r="Y31" s="730">
        <v>400</v>
      </c>
      <c r="Z31" t="str">
        <f t="shared" si="29"/>
        <v>BAD</v>
      </c>
      <c r="AA31">
        <f t="shared" si="30"/>
        <v>-11</v>
      </c>
      <c r="AB31" s="38">
        <f t="shared" si="32"/>
        <v>-2.0599250936329589</v>
      </c>
      <c r="AC31" s="866" t="s">
        <v>968</v>
      </c>
    </row>
    <row r="32" spans="1:29">
      <c r="A32" t="s">
        <v>896</v>
      </c>
      <c r="B32" s="74">
        <f t="shared" si="33"/>
        <v>4</v>
      </c>
      <c r="C32" s="182">
        <v>4</v>
      </c>
      <c r="D32" s="179">
        <f t="shared" si="34"/>
        <v>4</v>
      </c>
      <c r="E32" s="821">
        <v>4</v>
      </c>
      <c r="F32" s="74">
        <f t="shared" si="17"/>
        <v>3</v>
      </c>
      <c r="G32" s="182">
        <v>3</v>
      </c>
      <c r="H32" s="179">
        <f t="shared" si="18"/>
        <v>2</v>
      </c>
      <c r="I32" s="821">
        <v>2</v>
      </c>
      <c r="J32" s="74">
        <f t="shared" si="19"/>
        <v>0</v>
      </c>
      <c r="K32" s="182">
        <v>0</v>
      </c>
      <c r="L32" s="179">
        <f t="shared" si="20"/>
        <v>0</v>
      </c>
      <c r="M32" s="821">
        <v>0</v>
      </c>
      <c r="N32" s="74">
        <v>0</v>
      </c>
      <c r="O32" s="182">
        <v>0</v>
      </c>
      <c r="P32" s="179">
        <f t="shared" si="21"/>
        <v>0</v>
      </c>
      <c r="Q32" s="821">
        <f t="shared" si="22"/>
        <v>0</v>
      </c>
      <c r="S32" s="852">
        <v>4</v>
      </c>
      <c r="T32" t="s">
        <v>957</v>
      </c>
      <c r="U32">
        <f>E4+V4</f>
        <v>528</v>
      </c>
      <c r="W32">
        <f t="shared" si="31"/>
        <v>528</v>
      </c>
      <c r="X32" s="105">
        <v>480</v>
      </c>
      <c r="Y32">
        <v>480</v>
      </c>
      <c r="Z32" t="str">
        <f t="shared" si="29"/>
        <v>BAD</v>
      </c>
      <c r="AA32">
        <f t="shared" si="30"/>
        <v>-48</v>
      </c>
      <c r="AB32" s="38">
        <f t="shared" si="32"/>
        <v>-9.0909090909090917</v>
      </c>
      <c r="AC32" s="866" t="s">
        <v>975</v>
      </c>
    </row>
    <row r="33" spans="1:28">
      <c r="A33" t="s">
        <v>897</v>
      </c>
      <c r="B33" s="74">
        <f t="shared" si="33"/>
        <v>4</v>
      </c>
      <c r="C33" s="182">
        <v>4</v>
      </c>
      <c r="D33" s="179">
        <f t="shared" si="34"/>
        <v>4</v>
      </c>
      <c r="E33" s="821">
        <v>4</v>
      </c>
      <c r="F33" s="74">
        <f t="shared" si="17"/>
        <v>3</v>
      </c>
      <c r="G33" s="182">
        <v>3</v>
      </c>
      <c r="H33" s="179">
        <f t="shared" si="18"/>
        <v>2</v>
      </c>
      <c r="I33" s="821">
        <v>2</v>
      </c>
      <c r="J33" s="74">
        <f t="shared" si="19"/>
        <v>0</v>
      </c>
      <c r="K33" s="182">
        <v>0</v>
      </c>
      <c r="L33" s="179">
        <f t="shared" si="20"/>
        <v>0</v>
      </c>
      <c r="M33" s="821">
        <v>0</v>
      </c>
      <c r="N33" s="74">
        <v>0</v>
      </c>
      <c r="O33" s="182">
        <v>0</v>
      </c>
      <c r="P33" s="179">
        <f t="shared" si="21"/>
        <v>0</v>
      </c>
      <c r="Q33" s="821">
        <f t="shared" si="22"/>
        <v>0</v>
      </c>
      <c r="S33" s="852" t="s">
        <v>858</v>
      </c>
      <c r="T33" t="s">
        <v>958</v>
      </c>
      <c r="U33">
        <f>M4</f>
        <v>41</v>
      </c>
      <c r="W33">
        <f t="shared" si="31"/>
        <v>41</v>
      </c>
      <c r="X33" s="105">
        <v>60</v>
      </c>
      <c r="Y33">
        <v>60</v>
      </c>
      <c r="Z33" t="str">
        <f t="shared" si="29"/>
        <v>ok.</v>
      </c>
      <c r="AA33">
        <f t="shared" si="30"/>
        <v>19</v>
      </c>
      <c r="AB33" s="38">
        <f t="shared" si="32"/>
        <v>46.341463414634148</v>
      </c>
    </row>
    <row r="34" spans="1:28" ht="12.75" customHeight="1">
      <c r="A34" t="s">
        <v>898</v>
      </c>
      <c r="B34" s="74">
        <f t="shared" si="33"/>
        <v>4</v>
      </c>
      <c r="C34" s="182">
        <v>4</v>
      </c>
      <c r="D34" s="179">
        <f t="shared" si="34"/>
        <v>4</v>
      </c>
      <c r="E34" s="821">
        <v>4</v>
      </c>
      <c r="F34" s="74">
        <f t="shared" si="17"/>
        <v>3</v>
      </c>
      <c r="G34" s="182">
        <v>3</v>
      </c>
      <c r="H34" s="179">
        <f t="shared" si="18"/>
        <v>2</v>
      </c>
      <c r="I34" s="821">
        <v>2</v>
      </c>
      <c r="J34" s="74">
        <f t="shared" si="19"/>
        <v>0</v>
      </c>
      <c r="K34" s="182">
        <v>0</v>
      </c>
      <c r="L34" s="179">
        <f t="shared" si="20"/>
        <v>0</v>
      </c>
      <c r="M34" s="821">
        <v>0</v>
      </c>
      <c r="N34" s="74">
        <v>0</v>
      </c>
      <c r="O34" s="182">
        <v>0</v>
      </c>
      <c r="P34" s="179">
        <f t="shared" si="21"/>
        <v>0</v>
      </c>
      <c r="Q34" s="821">
        <f t="shared" si="22"/>
        <v>0</v>
      </c>
      <c r="S34" s="852">
        <v>5</v>
      </c>
      <c r="T34" t="s">
        <v>959</v>
      </c>
      <c r="U34">
        <f>F4+O4</f>
        <v>208</v>
      </c>
      <c r="W34">
        <f t="shared" si="31"/>
        <v>208</v>
      </c>
      <c r="X34" s="105">
        <v>200</v>
      </c>
      <c r="Y34">
        <v>200</v>
      </c>
      <c r="Z34" t="str">
        <f t="shared" si="29"/>
        <v>BAD</v>
      </c>
      <c r="AA34">
        <f t="shared" si="30"/>
        <v>-8</v>
      </c>
      <c r="AB34" s="38">
        <f t="shared" si="32"/>
        <v>-3.8461538461538463</v>
      </c>
    </row>
    <row r="35" spans="1:28" ht="12.75" customHeight="1">
      <c r="A35" t="s">
        <v>899</v>
      </c>
      <c r="B35" s="74">
        <f t="shared" si="33"/>
        <v>4</v>
      </c>
      <c r="C35" s="182">
        <v>4</v>
      </c>
      <c r="D35" s="179">
        <f t="shared" si="34"/>
        <v>4</v>
      </c>
      <c r="E35" s="821">
        <v>4</v>
      </c>
      <c r="F35" s="74">
        <f t="shared" si="17"/>
        <v>3</v>
      </c>
      <c r="G35" s="182">
        <v>3</v>
      </c>
      <c r="H35" s="179">
        <f t="shared" si="18"/>
        <v>2</v>
      </c>
      <c r="I35" s="821">
        <v>2</v>
      </c>
      <c r="J35" s="74">
        <f t="shared" si="19"/>
        <v>0</v>
      </c>
      <c r="K35" s="182">
        <v>0</v>
      </c>
      <c r="L35" s="179">
        <f t="shared" si="20"/>
        <v>0</v>
      </c>
      <c r="M35" s="821">
        <v>0</v>
      </c>
      <c r="N35" s="74">
        <v>0</v>
      </c>
      <c r="O35" s="182">
        <v>0</v>
      </c>
      <c r="P35" s="179">
        <f t="shared" si="21"/>
        <v>0</v>
      </c>
      <c r="Q35" s="821">
        <f t="shared" si="22"/>
        <v>0</v>
      </c>
      <c r="S35" s="852">
        <v>6</v>
      </c>
      <c r="T35" t="s">
        <v>960</v>
      </c>
      <c r="U35">
        <f>G4</f>
        <v>208</v>
      </c>
      <c r="W35">
        <f t="shared" si="31"/>
        <v>208</v>
      </c>
      <c r="X35" s="105">
        <v>200</v>
      </c>
      <c r="Y35" s="730">
        <v>180</v>
      </c>
      <c r="Z35" t="str">
        <f t="shared" si="29"/>
        <v>BAD</v>
      </c>
      <c r="AA35">
        <f t="shared" si="30"/>
        <v>-28</v>
      </c>
      <c r="AB35" s="38">
        <f t="shared" si="32"/>
        <v>-13.461538461538462</v>
      </c>
    </row>
    <row r="36" spans="1:28" ht="12.75" customHeight="1">
      <c r="A36" t="s">
        <v>900</v>
      </c>
      <c r="B36" s="74">
        <f t="shared" si="33"/>
        <v>4</v>
      </c>
      <c r="C36" s="182">
        <v>4</v>
      </c>
      <c r="D36" s="179">
        <f t="shared" si="34"/>
        <v>4</v>
      </c>
      <c r="E36" s="821">
        <v>4</v>
      </c>
      <c r="F36" s="74">
        <f t="shared" si="17"/>
        <v>3</v>
      </c>
      <c r="G36" s="182">
        <v>3</v>
      </c>
      <c r="H36" s="179">
        <f t="shared" si="18"/>
        <v>2</v>
      </c>
      <c r="I36" s="821">
        <v>2</v>
      </c>
      <c r="J36" s="74">
        <f t="shared" si="19"/>
        <v>0</v>
      </c>
      <c r="K36" s="182">
        <v>0</v>
      </c>
      <c r="L36" s="179">
        <f t="shared" si="20"/>
        <v>0</v>
      </c>
      <c r="M36" s="821">
        <v>0</v>
      </c>
      <c r="N36" s="74">
        <v>0</v>
      </c>
      <c r="O36" s="182">
        <v>0</v>
      </c>
      <c r="P36" s="179">
        <f t="shared" si="21"/>
        <v>0</v>
      </c>
      <c r="Q36" s="821">
        <f t="shared" si="22"/>
        <v>0</v>
      </c>
      <c r="S36" s="847">
        <v>7</v>
      </c>
      <c r="T36" t="s">
        <v>961</v>
      </c>
      <c r="U36">
        <f>H4</f>
        <v>139</v>
      </c>
      <c r="W36">
        <f t="shared" si="31"/>
        <v>139</v>
      </c>
      <c r="X36" s="105">
        <v>200</v>
      </c>
      <c r="Y36">
        <v>200</v>
      </c>
      <c r="Z36" t="str">
        <f t="shared" si="29"/>
        <v>ok.</v>
      </c>
      <c r="AA36">
        <f t="shared" si="30"/>
        <v>61</v>
      </c>
      <c r="AB36" s="38">
        <f t="shared" si="32"/>
        <v>43.884892086330936</v>
      </c>
    </row>
    <row r="37" spans="1:28" ht="12.75" customHeight="1">
      <c r="A37" t="s">
        <v>901</v>
      </c>
      <c r="B37" s="74">
        <f t="shared" si="33"/>
        <v>4</v>
      </c>
      <c r="C37" s="182">
        <v>4</v>
      </c>
      <c r="D37" s="179">
        <f t="shared" si="34"/>
        <v>4</v>
      </c>
      <c r="E37" s="821">
        <v>4</v>
      </c>
      <c r="F37" s="74">
        <f t="shared" si="17"/>
        <v>3</v>
      </c>
      <c r="G37" s="182">
        <v>3</v>
      </c>
      <c r="H37" s="179">
        <f t="shared" si="18"/>
        <v>2</v>
      </c>
      <c r="I37" s="821">
        <v>2</v>
      </c>
      <c r="J37" s="74">
        <f t="shared" si="19"/>
        <v>0</v>
      </c>
      <c r="K37" s="182">
        <v>0</v>
      </c>
      <c r="L37" s="179">
        <f t="shared" si="20"/>
        <v>0</v>
      </c>
      <c r="M37" s="821">
        <v>0</v>
      </c>
      <c r="N37" s="74">
        <v>0</v>
      </c>
      <c r="O37" s="182">
        <v>0</v>
      </c>
      <c r="P37" s="179">
        <f t="shared" si="21"/>
        <v>0</v>
      </c>
      <c r="Q37" s="821">
        <f t="shared" si="22"/>
        <v>0</v>
      </c>
      <c r="S37" s="847">
        <v>8</v>
      </c>
      <c r="T37" t="s">
        <v>962</v>
      </c>
      <c r="U37">
        <f>I4</f>
        <v>143</v>
      </c>
      <c r="W37">
        <f t="shared" si="31"/>
        <v>143</v>
      </c>
      <c r="X37" s="105">
        <v>200</v>
      </c>
      <c r="Y37" s="730">
        <v>180</v>
      </c>
      <c r="Z37" t="str">
        <f t="shared" si="29"/>
        <v>ok.</v>
      </c>
      <c r="AA37">
        <f t="shared" si="30"/>
        <v>37</v>
      </c>
      <c r="AB37" s="38">
        <f t="shared" si="32"/>
        <v>25.874125874125873</v>
      </c>
    </row>
    <row r="38" spans="1:28">
      <c r="A38" t="s">
        <v>902</v>
      </c>
      <c r="B38" s="74">
        <f t="shared" si="33"/>
        <v>4</v>
      </c>
      <c r="C38" s="182">
        <v>4</v>
      </c>
      <c r="D38" s="179">
        <f t="shared" si="34"/>
        <v>4</v>
      </c>
      <c r="E38" s="821">
        <v>4</v>
      </c>
      <c r="F38" s="74">
        <f t="shared" si="17"/>
        <v>3</v>
      </c>
      <c r="G38" s="182">
        <v>3</v>
      </c>
      <c r="H38" s="179">
        <f t="shared" si="18"/>
        <v>2</v>
      </c>
      <c r="I38" s="821">
        <v>2</v>
      </c>
      <c r="J38" s="74">
        <f t="shared" si="19"/>
        <v>0</v>
      </c>
      <c r="K38" s="182">
        <v>0</v>
      </c>
      <c r="L38" s="179">
        <f t="shared" si="20"/>
        <v>0</v>
      </c>
      <c r="M38" s="821">
        <v>0</v>
      </c>
      <c r="N38" s="74">
        <v>0</v>
      </c>
      <c r="O38" s="182">
        <v>0</v>
      </c>
      <c r="P38" s="179">
        <f t="shared" si="21"/>
        <v>0</v>
      </c>
      <c r="Q38" s="821">
        <f t="shared" si="22"/>
        <v>0</v>
      </c>
      <c r="S38" s="847">
        <v>9</v>
      </c>
      <c r="T38" t="s">
        <v>963</v>
      </c>
      <c r="U38">
        <f>W4</f>
        <v>147</v>
      </c>
      <c r="W38">
        <f t="shared" si="31"/>
        <v>147</v>
      </c>
      <c r="X38" s="105">
        <v>200</v>
      </c>
      <c r="Y38">
        <v>200</v>
      </c>
      <c r="Z38" t="str">
        <f t="shared" si="29"/>
        <v>ok.</v>
      </c>
      <c r="AA38">
        <f t="shared" si="30"/>
        <v>53</v>
      </c>
      <c r="AB38" s="38">
        <f t="shared" si="32"/>
        <v>36.054421768707485</v>
      </c>
    </row>
    <row r="39" spans="1:28">
      <c r="A39" t="s">
        <v>903</v>
      </c>
      <c r="B39" s="74">
        <f t="shared" si="33"/>
        <v>4</v>
      </c>
      <c r="C39" s="182">
        <v>4</v>
      </c>
      <c r="D39" s="179">
        <f t="shared" si="34"/>
        <v>4</v>
      </c>
      <c r="E39" s="821">
        <v>4</v>
      </c>
      <c r="F39" s="74">
        <f t="shared" si="17"/>
        <v>3</v>
      </c>
      <c r="G39" s="182">
        <v>3</v>
      </c>
      <c r="H39" s="179">
        <f t="shared" si="18"/>
        <v>2</v>
      </c>
      <c r="I39" s="821">
        <v>2</v>
      </c>
      <c r="J39" s="74">
        <f t="shared" si="19"/>
        <v>0</v>
      </c>
      <c r="K39" s="182">
        <v>0</v>
      </c>
      <c r="L39" s="179">
        <f t="shared" si="20"/>
        <v>0</v>
      </c>
      <c r="M39" s="821">
        <v>0</v>
      </c>
      <c r="N39" s="74">
        <v>0</v>
      </c>
      <c r="O39" s="182">
        <v>0</v>
      </c>
      <c r="P39" s="179">
        <f t="shared" si="21"/>
        <v>0</v>
      </c>
      <c r="Q39" s="821">
        <f t="shared" si="22"/>
        <v>0</v>
      </c>
      <c r="S39" s="847">
        <v>10</v>
      </c>
      <c r="T39" t="s">
        <v>964</v>
      </c>
      <c r="U39">
        <f>X4</f>
        <v>152</v>
      </c>
      <c r="W39">
        <f t="shared" si="31"/>
        <v>152</v>
      </c>
      <c r="X39" s="105">
        <v>200</v>
      </c>
      <c r="Y39" s="730">
        <v>190</v>
      </c>
      <c r="Z39" t="str">
        <f t="shared" si="29"/>
        <v>ok.</v>
      </c>
      <c r="AA39">
        <f t="shared" si="30"/>
        <v>38</v>
      </c>
      <c r="AB39" s="38">
        <f t="shared" si="32"/>
        <v>25</v>
      </c>
    </row>
    <row r="40" spans="1:28">
      <c r="A40" t="s">
        <v>904</v>
      </c>
      <c r="B40" s="74">
        <f t="shared" si="33"/>
        <v>4</v>
      </c>
      <c r="C40" s="182">
        <v>4</v>
      </c>
      <c r="D40" s="179">
        <f t="shared" si="34"/>
        <v>4</v>
      </c>
      <c r="E40" s="821">
        <v>4</v>
      </c>
      <c r="F40" s="74">
        <f t="shared" si="17"/>
        <v>3</v>
      </c>
      <c r="G40" s="182">
        <v>3</v>
      </c>
      <c r="H40" s="179">
        <f t="shared" si="18"/>
        <v>2</v>
      </c>
      <c r="I40" s="821">
        <v>2</v>
      </c>
      <c r="J40" s="74">
        <f t="shared" si="19"/>
        <v>0</v>
      </c>
      <c r="K40" s="182">
        <v>0</v>
      </c>
      <c r="L40" s="179">
        <f t="shared" si="20"/>
        <v>0</v>
      </c>
      <c r="M40" s="821">
        <v>0</v>
      </c>
      <c r="N40" s="74">
        <v>0</v>
      </c>
      <c r="O40" s="182">
        <v>0</v>
      </c>
      <c r="P40" s="179">
        <f t="shared" si="21"/>
        <v>0</v>
      </c>
      <c r="Q40" s="821">
        <f t="shared" si="22"/>
        <v>0</v>
      </c>
    </row>
    <row r="41" spans="1:28">
      <c r="A41" t="s">
        <v>905</v>
      </c>
      <c r="B41" s="74">
        <f t="shared" si="33"/>
        <v>4</v>
      </c>
      <c r="C41" s="182">
        <v>4</v>
      </c>
      <c r="D41" s="179">
        <f t="shared" si="34"/>
        <v>4</v>
      </c>
      <c r="E41" s="821">
        <v>4</v>
      </c>
      <c r="F41" s="74">
        <f t="shared" si="17"/>
        <v>3</v>
      </c>
      <c r="G41" s="182">
        <v>3</v>
      </c>
      <c r="H41" s="179">
        <f t="shared" si="18"/>
        <v>2</v>
      </c>
      <c r="I41" s="821">
        <v>2</v>
      </c>
      <c r="J41" s="74">
        <f t="shared" si="19"/>
        <v>0</v>
      </c>
      <c r="K41" s="182">
        <v>0</v>
      </c>
      <c r="L41" s="179">
        <f t="shared" si="20"/>
        <v>0</v>
      </c>
      <c r="M41" s="821">
        <v>0</v>
      </c>
      <c r="N41" s="74">
        <v>0</v>
      </c>
      <c r="O41" s="182">
        <v>0</v>
      </c>
      <c r="P41" s="179">
        <f t="shared" si="21"/>
        <v>0</v>
      </c>
      <c r="Q41" s="821">
        <f t="shared" si="22"/>
        <v>0</v>
      </c>
      <c r="S41" s="847">
        <v>11</v>
      </c>
      <c r="T41" t="s">
        <v>1155</v>
      </c>
      <c r="U41">
        <f>Q4</f>
        <v>2</v>
      </c>
    </row>
    <row r="42" spans="1:28">
      <c r="A42" t="s">
        <v>906</v>
      </c>
      <c r="B42" s="74">
        <f t="shared" si="33"/>
        <v>4</v>
      </c>
      <c r="C42" s="182">
        <v>4</v>
      </c>
      <c r="D42" s="179">
        <f t="shared" si="34"/>
        <v>4</v>
      </c>
      <c r="E42" s="821">
        <v>4</v>
      </c>
      <c r="F42" s="74">
        <f t="shared" si="17"/>
        <v>3</v>
      </c>
      <c r="G42" s="182">
        <v>3</v>
      </c>
      <c r="H42" s="179">
        <f t="shared" si="18"/>
        <v>2</v>
      </c>
      <c r="I42" s="821">
        <v>2</v>
      </c>
      <c r="J42" s="74">
        <f t="shared" si="19"/>
        <v>0</v>
      </c>
      <c r="K42" s="182">
        <v>0</v>
      </c>
      <c r="L42" s="179">
        <f t="shared" si="20"/>
        <v>0</v>
      </c>
      <c r="M42" s="821">
        <v>0</v>
      </c>
      <c r="N42" s="74">
        <v>0</v>
      </c>
      <c r="O42" s="182">
        <v>0</v>
      </c>
      <c r="P42" s="179">
        <f t="shared" si="21"/>
        <v>0</v>
      </c>
      <c r="Q42" s="821">
        <f t="shared" si="22"/>
        <v>0</v>
      </c>
    </row>
    <row r="43" spans="1:28">
      <c r="A43" t="s">
        <v>907</v>
      </c>
      <c r="B43" s="74">
        <f t="shared" si="33"/>
        <v>4</v>
      </c>
      <c r="C43" s="182">
        <v>4</v>
      </c>
      <c r="D43" s="179">
        <f t="shared" si="34"/>
        <v>4</v>
      </c>
      <c r="E43" s="821">
        <v>4</v>
      </c>
      <c r="F43" s="74">
        <f t="shared" si="17"/>
        <v>3</v>
      </c>
      <c r="G43" s="182">
        <v>3</v>
      </c>
      <c r="H43" s="179">
        <f t="shared" si="18"/>
        <v>2</v>
      </c>
      <c r="I43" s="821">
        <v>2</v>
      </c>
      <c r="J43" s="74">
        <f t="shared" si="19"/>
        <v>0</v>
      </c>
      <c r="K43" s="182">
        <v>0</v>
      </c>
      <c r="L43" s="179">
        <f t="shared" si="20"/>
        <v>0</v>
      </c>
      <c r="M43" s="821">
        <v>0</v>
      </c>
      <c r="N43" s="74">
        <v>0</v>
      </c>
      <c r="O43" s="182">
        <v>0</v>
      </c>
      <c r="P43" s="179">
        <f t="shared" si="21"/>
        <v>0</v>
      </c>
      <c r="Q43" s="821">
        <f t="shared" si="22"/>
        <v>0</v>
      </c>
    </row>
    <row r="44" spans="1:28">
      <c r="A44" t="s">
        <v>908</v>
      </c>
      <c r="B44" s="74">
        <f t="shared" si="33"/>
        <v>4</v>
      </c>
      <c r="C44" s="182">
        <v>4</v>
      </c>
      <c r="D44" s="179">
        <f t="shared" si="34"/>
        <v>4</v>
      </c>
      <c r="E44" s="821">
        <v>4</v>
      </c>
      <c r="F44" s="74">
        <f t="shared" si="17"/>
        <v>3</v>
      </c>
      <c r="G44" s="182">
        <v>3</v>
      </c>
      <c r="H44" s="179">
        <f t="shared" si="18"/>
        <v>2</v>
      </c>
      <c r="I44" s="821">
        <v>2</v>
      </c>
      <c r="J44" s="74">
        <f t="shared" si="19"/>
        <v>0</v>
      </c>
      <c r="K44" s="182">
        <v>0</v>
      </c>
      <c r="L44" s="179">
        <f t="shared" si="20"/>
        <v>0</v>
      </c>
      <c r="M44" s="821">
        <v>0</v>
      </c>
      <c r="N44" s="74">
        <v>0</v>
      </c>
      <c r="O44" s="182">
        <v>0</v>
      </c>
      <c r="P44" s="179">
        <f t="shared" si="21"/>
        <v>0</v>
      </c>
      <c r="Q44" s="821">
        <f t="shared" si="22"/>
        <v>0</v>
      </c>
    </row>
    <row r="45" spans="1:28">
      <c r="A45" t="s">
        <v>909</v>
      </c>
      <c r="B45" s="74">
        <f t="shared" si="33"/>
        <v>4</v>
      </c>
      <c r="C45" s="182">
        <v>4</v>
      </c>
      <c r="D45" s="179">
        <f t="shared" si="34"/>
        <v>4</v>
      </c>
      <c r="E45" s="821">
        <v>4</v>
      </c>
      <c r="F45" s="74">
        <f t="shared" si="17"/>
        <v>3</v>
      </c>
      <c r="G45" s="182">
        <v>3</v>
      </c>
      <c r="H45" s="179">
        <f t="shared" si="18"/>
        <v>2</v>
      </c>
      <c r="I45" s="821">
        <v>2</v>
      </c>
      <c r="J45" s="74">
        <f t="shared" si="19"/>
        <v>0</v>
      </c>
      <c r="K45" s="182">
        <v>0</v>
      </c>
      <c r="L45" s="179">
        <f t="shared" si="20"/>
        <v>0</v>
      </c>
      <c r="M45" s="821">
        <v>0</v>
      </c>
      <c r="N45" s="74">
        <v>0</v>
      </c>
      <c r="O45" s="182">
        <v>0</v>
      </c>
      <c r="P45" s="179">
        <f t="shared" si="21"/>
        <v>0</v>
      </c>
      <c r="Q45" s="821">
        <f t="shared" si="22"/>
        <v>0</v>
      </c>
    </row>
    <row r="46" spans="1:28">
      <c r="A46" t="s">
        <v>910</v>
      </c>
      <c r="B46" s="74">
        <f t="shared" si="33"/>
        <v>4</v>
      </c>
      <c r="C46" s="182">
        <v>4</v>
      </c>
      <c r="D46" s="179">
        <f t="shared" si="34"/>
        <v>4</v>
      </c>
      <c r="E46" s="821">
        <v>4</v>
      </c>
      <c r="F46" s="74">
        <f t="shared" si="17"/>
        <v>3</v>
      </c>
      <c r="G46" s="182">
        <v>3</v>
      </c>
      <c r="H46" s="179">
        <f t="shared" si="18"/>
        <v>2</v>
      </c>
      <c r="I46" s="821">
        <v>2</v>
      </c>
      <c r="J46" s="74">
        <f t="shared" si="19"/>
        <v>0</v>
      </c>
      <c r="K46" s="182">
        <v>0</v>
      </c>
      <c r="L46" s="179">
        <f t="shared" si="20"/>
        <v>0</v>
      </c>
      <c r="M46" s="821">
        <v>0</v>
      </c>
      <c r="N46" s="74">
        <v>0</v>
      </c>
      <c r="O46" s="182">
        <v>0</v>
      </c>
      <c r="P46" s="179">
        <f t="shared" si="21"/>
        <v>0</v>
      </c>
      <c r="Q46" s="821">
        <f t="shared" si="22"/>
        <v>0</v>
      </c>
    </row>
    <row r="47" spans="1:28">
      <c r="A47" t="s">
        <v>911</v>
      </c>
      <c r="B47" s="74">
        <f t="shared" si="33"/>
        <v>4</v>
      </c>
      <c r="C47" s="182">
        <v>4</v>
      </c>
      <c r="D47" s="179">
        <f t="shared" si="34"/>
        <v>4</v>
      </c>
      <c r="E47" s="821">
        <v>4</v>
      </c>
      <c r="F47" s="74">
        <f t="shared" si="17"/>
        <v>3</v>
      </c>
      <c r="G47" s="182">
        <v>3</v>
      </c>
      <c r="H47" s="179">
        <f t="shared" si="18"/>
        <v>2</v>
      </c>
      <c r="I47" s="821">
        <v>2</v>
      </c>
      <c r="J47" s="74">
        <f t="shared" si="19"/>
        <v>0</v>
      </c>
      <c r="K47" s="182">
        <v>0</v>
      </c>
      <c r="L47" s="179">
        <f t="shared" si="20"/>
        <v>0</v>
      </c>
      <c r="M47" s="821">
        <v>0</v>
      </c>
      <c r="N47" s="74">
        <v>0</v>
      </c>
      <c r="O47" s="182">
        <v>0</v>
      </c>
      <c r="P47" s="179">
        <f t="shared" si="21"/>
        <v>0</v>
      </c>
      <c r="Q47" s="821">
        <f t="shared" si="22"/>
        <v>0</v>
      </c>
    </row>
    <row r="48" spans="1:28">
      <c r="A48" t="s">
        <v>912</v>
      </c>
      <c r="B48" s="74">
        <f t="shared" si="33"/>
        <v>4</v>
      </c>
      <c r="C48" s="182">
        <v>4</v>
      </c>
      <c r="D48" s="179">
        <f t="shared" si="34"/>
        <v>4</v>
      </c>
      <c r="E48" s="821">
        <v>4</v>
      </c>
      <c r="F48" s="74">
        <f t="shared" si="17"/>
        <v>3</v>
      </c>
      <c r="G48" s="182">
        <v>3</v>
      </c>
      <c r="H48" s="179">
        <f t="shared" si="18"/>
        <v>2</v>
      </c>
      <c r="I48" s="821">
        <v>2</v>
      </c>
      <c r="J48" s="74">
        <f t="shared" si="19"/>
        <v>0</v>
      </c>
      <c r="K48" s="182">
        <v>0</v>
      </c>
      <c r="L48" s="179">
        <f t="shared" si="20"/>
        <v>0</v>
      </c>
      <c r="M48" s="821">
        <v>0</v>
      </c>
      <c r="N48" s="74">
        <v>0</v>
      </c>
      <c r="O48" s="182">
        <v>0</v>
      </c>
      <c r="P48" s="179">
        <f t="shared" si="21"/>
        <v>0</v>
      </c>
      <c r="Q48" s="821">
        <f t="shared" si="22"/>
        <v>0</v>
      </c>
    </row>
    <row r="49" spans="1:17">
      <c r="A49" t="s">
        <v>913</v>
      </c>
      <c r="B49" s="74">
        <f t="shared" si="33"/>
        <v>4</v>
      </c>
      <c r="C49" s="182">
        <v>4</v>
      </c>
      <c r="D49" s="179">
        <f t="shared" si="34"/>
        <v>4</v>
      </c>
      <c r="E49" s="821">
        <v>4</v>
      </c>
      <c r="F49" s="74">
        <f t="shared" si="17"/>
        <v>3</v>
      </c>
      <c r="G49" s="182">
        <v>3</v>
      </c>
      <c r="H49" s="179">
        <f t="shared" si="18"/>
        <v>2</v>
      </c>
      <c r="I49" s="821">
        <v>2</v>
      </c>
      <c r="J49" s="74">
        <f t="shared" si="19"/>
        <v>0</v>
      </c>
      <c r="K49" s="182">
        <v>0</v>
      </c>
      <c r="L49" s="179">
        <f t="shared" si="20"/>
        <v>0</v>
      </c>
      <c r="M49" s="821">
        <v>0</v>
      </c>
      <c r="N49" s="74">
        <v>0</v>
      </c>
      <c r="O49" s="182">
        <v>0</v>
      </c>
      <c r="P49" s="179">
        <f t="shared" si="21"/>
        <v>0</v>
      </c>
      <c r="Q49" s="821">
        <f t="shared" si="22"/>
        <v>0</v>
      </c>
    </row>
    <row r="50" spans="1:17">
      <c r="A50" t="s">
        <v>914</v>
      </c>
      <c r="B50" s="74">
        <f t="shared" si="33"/>
        <v>4</v>
      </c>
      <c r="C50" s="182">
        <v>4</v>
      </c>
      <c r="D50" s="179">
        <f t="shared" si="34"/>
        <v>4</v>
      </c>
      <c r="E50" s="821">
        <v>4</v>
      </c>
      <c r="F50" s="74">
        <f t="shared" si="17"/>
        <v>3</v>
      </c>
      <c r="G50" s="182">
        <v>3</v>
      </c>
      <c r="H50" s="179">
        <f t="shared" si="18"/>
        <v>2</v>
      </c>
      <c r="I50" s="821">
        <v>2</v>
      </c>
      <c r="J50" s="74">
        <f t="shared" si="19"/>
        <v>0</v>
      </c>
      <c r="K50" s="182">
        <v>0</v>
      </c>
      <c r="L50" s="179">
        <f t="shared" si="20"/>
        <v>0</v>
      </c>
      <c r="M50" s="821">
        <v>0</v>
      </c>
      <c r="N50" s="74">
        <v>0</v>
      </c>
      <c r="O50" s="182">
        <v>0</v>
      </c>
      <c r="P50" s="179">
        <f t="shared" si="21"/>
        <v>0</v>
      </c>
      <c r="Q50" s="821">
        <f t="shared" si="22"/>
        <v>0</v>
      </c>
    </row>
    <row r="51" spans="1:17">
      <c r="A51" t="s">
        <v>915</v>
      </c>
      <c r="B51" s="74">
        <f t="shared" si="33"/>
        <v>4</v>
      </c>
      <c r="C51" s="182">
        <v>4</v>
      </c>
      <c r="D51" s="179">
        <f t="shared" si="34"/>
        <v>4</v>
      </c>
      <c r="E51" s="821">
        <v>4</v>
      </c>
      <c r="F51" s="74">
        <f t="shared" si="17"/>
        <v>3</v>
      </c>
      <c r="G51" s="182">
        <v>3</v>
      </c>
      <c r="H51" s="179">
        <f t="shared" si="18"/>
        <v>2</v>
      </c>
      <c r="I51" s="821">
        <v>2</v>
      </c>
      <c r="J51" s="74">
        <f t="shared" si="19"/>
        <v>0</v>
      </c>
      <c r="K51" s="182">
        <v>0</v>
      </c>
      <c r="L51" s="179">
        <f t="shared" si="20"/>
        <v>0</v>
      </c>
      <c r="M51" s="821">
        <v>0</v>
      </c>
      <c r="N51" s="74">
        <v>0</v>
      </c>
      <c r="O51" s="182">
        <v>0</v>
      </c>
      <c r="P51" s="179">
        <f t="shared" si="21"/>
        <v>0</v>
      </c>
      <c r="Q51" s="821">
        <f t="shared" si="22"/>
        <v>0</v>
      </c>
    </row>
    <row r="52" spans="1:17">
      <c r="A52" t="s">
        <v>916</v>
      </c>
      <c r="B52" s="74">
        <f t="shared" si="33"/>
        <v>4</v>
      </c>
      <c r="C52" s="182">
        <v>4</v>
      </c>
      <c r="D52" s="179">
        <f t="shared" si="34"/>
        <v>4</v>
      </c>
      <c r="E52" s="821">
        <v>4</v>
      </c>
      <c r="F52" s="74">
        <f t="shared" si="17"/>
        <v>3</v>
      </c>
      <c r="G52" s="182">
        <v>3</v>
      </c>
      <c r="H52" s="179">
        <f t="shared" si="18"/>
        <v>2</v>
      </c>
      <c r="I52" s="821">
        <v>2</v>
      </c>
      <c r="J52" s="74">
        <f t="shared" si="19"/>
        <v>0</v>
      </c>
      <c r="K52" s="182">
        <v>0</v>
      </c>
      <c r="L52" s="179">
        <f t="shared" si="20"/>
        <v>0</v>
      </c>
      <c r="M52" s="821">
        <v>0</v>
      </c>
      <c r="N52" s="74">
        <v>0</v>
      </c>
      <c r="O52" s="182">
        <v>0</v>
      </c>
      <c r="P52" s="179">
        <f t="shared" si="21"/>
        <v>0</v>
      </c>
      <c r="Q52" s="821">
        <f t="shared" si="22"/>
        <v>0</v>
      </c>
    </row>
    <row r="53" spans="1:17">
      <c r="A53" s="730" t="s">
        <v>917</v>
      </c>
      <c r="B53" s="74">
        <v>7</v>
      </c>
      <c r="C53" s="182">
        <v>8</v>
      </c>
      <c r="D53" s="179">
        <v>7</v>
      </c>
      <c r="E53" s="821">
        <v>8</v>
      </c>
      <c r="F53" s="74">
        <v>5</v>
      </c>
      <c r="G53" s="182">
        <v>5</v>
      </c>
      <c r="H53" s="179">
        <f t="shared" si="18"/>
        <v>4</v>
      </c>
      <c r="I53" s="821">
        <v>4</v>
      </c>
      <c r="J53" s="74">
        <f t="shared" si="19"/>
        <v>3</v>
      </c>
      <c r="K53" s="182">
        <v>3</v>
      </c>
      <c r="L53" s="179">
        <f t="shared" si="20"/>
        <v>3</v>
      </c>
      <c r="M53" s="821">
        <f>K53</f>
        <v>3</v>
      </c>
      <c r="N53" s="74">
        <v>0</v>
      </c>
      <c r="O53" s="182">
        <v>0</v>
      </c>
      <c r="P53" s="179">
        <f t="shared" si="21"/>
        <v>0</v>
      </c>
      <c r="Q53" s="821">
        <f t="shared" si="22"/>
        <v>0</v>
      </c>
    </row>
    <row r="54" spans="1:17">
      <c r="A54" s="730" t="s">
        <v>918</v>
      </c>
      <c r="B54" s="74">
        <v>6</v>
      </c>
      <c r="C54" s="859">
        <v>8</v>
      </c>
      <c r="D54" s="179">
        <v>6</v>
      </c>
      <c r="E54" s="860">
        <v>8</v>
      </c>
      <c r="F54" s="74">
        <v>4</v>
      </c>
      <c r="G54" s="859">
        <v>5</v>
      </c>
      <c r="H54" s="179">
        <v>3</v>
      </c>
      <c r="I54" s="860">
        <v>4</v>
      </c>
      <c r="J54" s="74">
        <f t="shared" si="19"/>
        <v>2</v>
      </c>
      <c r="K54" s="182">
        <v>2</v>
      </c>
      <c r="L54" s="179">
        <f t="shared" si="20"/>
        <v>2</v>
      </c>
      <c r="M54" s="821">
        <f t="shared" ref="M54:M64" si="35">K54</f>
        <v>2</v>
      </c>
      <c r="N54" s="74">
        <v>0</v>
      </c>
      <c r="O54" s="182">
        <v>0</v>
      </c>
      <c r="P54" s="179">
        <f t="shared" si="21"/>
        <v>0</v>
      </c>
      <c r="Q54" s="821">
        <f t="shared" si="22"/>
        <v>0</v>
      </c>
    </row>
    <row r="55" spans="1:17">
      <c r="A55" s="730" t="s">
        <v>919</v>
      </c>
      <c r="B55" s="74">
        <v>6</v>
      </c>
      <c r="C55" s="859">
        <v>8</v>
      </c>
      <c r="D55" s="179">
        <v>6</v>
      </c>
      <c r="E55" s="860">
        <v>8</v>
      </c>
      <c r="F55" s="74">
        <v>4</v>
      </c>
      <c r="G55" s="859">
        <v>5</v>
      </c>
      <c r="H55" s="179">
        <v>3</v>
      </c>
      <c r="I55" s="860">
        <v>4</v>
      </c>
      <c r="J55" s="74">
        <f t="shared" si="19"/>
        <v>2</v>
      </c>
      <c r="K55" s="182">
        <v>2</v>
      </c>
      <c r="L55" s="179">
        <f t="shared" si="20"/>
        <v>2</v>
      </c>
      <c r="M55" s="821">
        <f t="shared" si="35"/>
        <v>2</v>
      </c>
      <c r="N55" s="74">
        <v>0</v>
      </c>
      <c r="O55" s="182">
        <v>0</v>
      </c>
      <c r="P55" s="179">
        <f t="shared" si="21"/>
        <v>0</v>
      </c>
      <c r="Q55" s="821">
        <f t="shared" si="22"/>
        <v>0</v>
      </c>
    </row>
    <row r="56" spans="1:17">
      <c r="A56" s="730" t="s">
        <v>920</v>
      </c>
      <c r="B56" s="74">
        <v>6</v>
      </c>
      <c r="C56" s="859">
        <v>8</v>
      </c>
      <c r="D56" s="179">
        <v>6</v>
      </c>
      <c r="E56" s="860">
        <v>8</v>
      </c>
      <c r="F56" s="74">
        <v>4</v>
      </c>
      <c r="G56" s="859">
        <v>5</v>
      </c>
      <c r="H56" s="179">
        <v>3</v>
      </c>
      <c r="I56" s="860">
        <v>4</v>
      </c>
      <c r="J56" s="74">
        <f t="shared" si="19"/>
        <v>2</v>
      </c>
      <c r="K56" s="182">
        <v>2</v>
      </c>
      <c r="L56" s="179">
        <f t="shared" si="20"/>
        <v>2</v>
      </c>
      <c r="M56" s="821">
        <f t="shared" si="35"/>
        <v>2</v>
      </c>
      <c r="N56" s="74">
        <v>0</v>
      </c>
      <c r="O56" s="182">
        <v>0</v>
      </c>
      <c r="P56" s="179">
        <f t="shared" si="21"/>
        <v>0</v>
      </c>
      <c r="Q56" s="821">
        <f t="shared" si="22"/>
        <v>0</v>
      </c>
    </row>
    <row r="57" spans="1:17">
      <c r="A57" s="730" t="s">
        <v>921</v>
      </c>
      <c r="B57" s="74">
        <v>6</v>
      </c>
      <c r="C57" s="859">
        <v>8</v>
      </c>
      <c r="D57" s="179">
        <v>6</v>
      </c>
      <c r="E57" s="860">
        <v>8</v>
      </c>
      <c r="F57" s="74">
        <v>4</v>
      </c>
      <c r="G57" s="859">
        <v>5</v>
      </c>
      <c r="H57" s="179">
        <v>3</v>
      </c>
      <c r="I57" s="860">
        <v>4</v>
      </c>
      <c r="J57" s="74">
        <f t="shared" si="19"/>
        <v>2</v>
      </c>
      <c r="K57" s="182">
        <v>2</v>
      </c>
      <c r="L57" s="179">
        <f t="shared" si="20"/>
        <v>2</v>
      </c>
      <c r="M57" s="821">
        <f t="shared" si="35"/>
        <v>2</v>
      </c>
      <c r="N57" s="74">
        <v>0</v>
      </c>
      <c r="O57" s="182">
        <v>0</v>
      </c>
      <c r="P57" s="179">
        <f t="shared" si="21"/>
        <v>0</v>
      </c>
      <c r="Q57" s="821">
        <f t="shared" si="22"/>
        <v>0</v>
      </c>
    </row>
    <row r="58" spans="1:17">
      <c r="A58" s="730" t="s">
        <v>922</v>
      </c>
      <c r="B58" s="74">
        <f>C58</f>
        <v>8</v>
      </c>
      <c r="C58" s="182">
        <v>8</v>
      </c>
      <c r="D58" s="179">
        <f>E58</f>
        <v>8</v>
      </c>
      <c r="E58" s="821">
        <v>8</v>
      </c>
      <c r="F58" s="74">
        <v>5</v>
      </c>
      <c r="G58" s="182">
        <v>5</v>
      </c>
      <c r="H58" s="179">
        <f t="shared" si="18"/>
        <v>4</v>
      </c>
      <c r="I58" s="821">
        <v>4</v>
      </c>
      <c r="J58" s="74">
        <f t="shared" si="19"/>
        <v>4</v>
      </c>
      <c r="K58" s="182">
        <v>4</v>
      </c>
      <c r="L58" s="179">
        <f t="shared" si="20"/>
        <v>4</v>
      </c>
      <c r="M58" s="821">
        <f t="shared" si="35"/>
        <v>4</v>
      </c>
      <c r="N58" s="74">
        <v>0</v>
      </c>
      <c r="O58" s="182">
        <v>0</v>
      </c>
      <c r="P58" s="179">
        <f t="shared" si="21"/>
        <v>0</v>
      </c>
      <c r="Q58" s="821">
        <f t="shared" si="22"/>
        <v>0</v>
      </c>
    </row>
    <row r="59" spans="1:17">
      <c r="A59" s="730" t="s">
        <v>923</v>
      </c>
      <c r="B59" s="74">
        <f>C59</f>
        <v>8</v>
      </c>
      <c r="C59" s="182">
        <v>8</v>
      </c>
      <c r="D59" s="179">
        <v>8</v>
      </c>
      <c r="E59" s="821">
        <v>12</v>
      </c>
      <c r="F59" s="74">
        <v>7</v>
      </c>
      <c r="G59" s="182">
        <v>7</v>
      </c>
      <c r="H59" s="179">
        <f t="shared" si="18"/>
        <v>4</v>
      </c>
      <c r="I59" s="821">
        <v>4</v>
      </c>
      <c r="J59" s="861">
        <f t="shared" si="19"/>
        <v>4</v>
      </c>
      <c r="K59" s="862">
        <v>4</v>
      </c>
      <c r="L59" s="863">
        <f t="shared" si="20"/>
        <v>4</v>
      </c>
      <c r="M59" s="864">
        <f t="shared" si="35"/>
        <v>4</v>
      </c>
      <c r="N59" s="74">
        <v>0</v>
      </c>
      <c r="O59" s="182">
        <v>0</v>
      </c>
      <c r="P59" s="179">
        <f t="shared" si="21"/>
        <v>0</v>
      </c>
      <c r="Q59" s="821">
        <f t="shared" si="22"/>
        <v>0</v>
      </c>
    </row>
    <row r="60" spans="1:17">
      <c r="A60" s="730" t="s">
        <v>924</v>
      </c>
      <c r="B60" s="74">
        <v>8</v>
      </c>
      <c r="C60" s="859">
        <v>8</v>
      </c>
      <c r="D60" s="179">
        <v>8</v>
      </c>
      <c r="E60" s="860">
        <v>8</v>
      </c>
      <c r="F60" s="74">
        <v>5</v>
      </c>
      <c r="G60" s="859">
        <v>5</v>
      </c>
      <c r="H60" s="179">
        <v>4</v>
      </c>
      <c r="I60" s="860">
        <v>4</v>
      </c>
      <c r="J60" s="74">
        <f t="shared" si="19"/>
        <v>4</v>
      </c>
      <c r="K60" s="182">
        <v>4</v>
      </c>
      <c r="L60" s="179">
        <f t="shared" si="20"/>
        <v>4</v>
      </c>
      <c r="M60" s="821">
        <f t="shared" si="35"/>
        <v>4</v>
      </c>
      <c r="N60" s="74">
        <v>0</v>
      </c>
      <c r="O60" s="182">
        <v>0</v>
      </c>
      <c r="P60" s="179">
        <f t="shared" si="21"/>
        <v>0</v>
      </c>
      <c r="Q60" s="821">
        <f t="shared" si="22"/>
        <v>0</v>
      </c>
    </row>
    <row r="61" spans="1:17">
      <c r="A61" s="730" t="s">
        <v>925</v>
      </c>
      <c r="B61" s="74">
        <v>11</v>
      </c>
      <c r="C61" s="859">
        <v>12</v>
      </c>
      <c r="D61" s="179">
        <v>11</v>
      </c>
      <c r="E61" s="860">
        <v>16</v>
      </c>
      <c r="F61" s="74">
        <v>9</v>
      </c>
      <c r="G61" s="859">
        <v>9</v>
      </c>
      <c r="H61" s="179">
        <v>6</v>
      </c>
      <c r="I61" s="860">
        <v>6</v>
      </c>
      <c r="J61" s="74">
        <f t="shared" si="19"/>
        <v>7</v>
      </c>
      <c r="K61" s="182">
        <v>7</v>
      </c>
      <c r="L61" s="179">
        <f t="shared" si="20"/>
        <v>7</v>
      </c>
      <c r="M61" s="821">
        <f t="shared" si="35"/>
        <v>7</v>
      </c>
      <c r="N61" s="74">
        <v>0</v>
      </c>
      <c r="O61" s="182">
        <v>0</v>
      </c>
      <c r="P61" s="179">
        <f t="shared" si="21"/>
        <v>0</v>
      </c>
      <c r="Q61" s="821">
        <f t="shared" si="22"/>
        <v>0</v>
      </c>
    </row>
    <row r="62" spans="1:17">
      <c r="A62" s="730" t="s">
        <v>926</v>
      </c>
      <c r="B62" s="74">
        <f>C62</f>
        <v>8</v>
      </c>
      <c r="C62" s="182">
        <v>8</v>
      </c>
      <c r="D62" s="179">
        <v>9</v>
      </c>
      <c r="E62" s="821">
        <v>12</v>
      </c>
      <c r="F62" s="74">
        <f t="shared" si="17"/>
        <v>7</v>
      </c>
      <c r="G62" s="182">
        <v>7</v>
      </c>
      <c r="H62" s="179">
        <f t="shared" si="18"/>
        <v>4</v>
      </c>
      <c r="I62" s="821">
        <v>4</v>
      </c>
      <c r="J62" s="861">
        <f t="shared" si="19"/>
        <v>4</v>
      </c>
      <c r="K62" s="862">
        <v>4</v>
      </c>
      <c r="L62" s="863">
        <f t="shared" si="20"/>
        <v>5</v>
      </c>
      <c r="M62" s="864">
        <v>5</v>
      </c>
      <c r="N62" s="74">
        <v>0</v>
      </c>
      <c r="O62" s="182">
        <v>0</v>
      </c>
      <c r="P62" s="179">
        <f t="shared" si="21"/>
        <v>0</v>
      </c>
      <c r="Q62" s="821">
        <f t="shared" si="22"/>
        <v>0</v>
      </c>
    </row>
    <row r="63" spans="1:17">
      <c r="A63" s="730" t="s">
        <v>927</v>
      </c>
      <c r="B63" s="74">
        <v>7</v>
      </c>
      <c r="C63" s="182">
        <v>8</v>
      </c>
      <c r="D63" s="179">
        <v>6</v>
      </c>
      <c r="E63" s="821">
        <v>8</v>
      </c>
      <c r="F63" s="74">
        <f t="shared" si="17"/>
        <v>5</v>
      </c>
      <c r="G63" s="182">
        <v>5</v>
      </c>
      <c r="H63" s="179">
        <f t="shared" si="18"/>
        <v>4</v>
      </c>
      <c r="I63" s="821">
        <v>4</v>
      </c>
      <c r="J63" s="74">
        <f t="shared" si="19"/>
        <v>3</v>
      </c>
      <c r="K63" s="182">
        <v>3</v>
      </c>
      <c r="L63" s="179">
        <f t="shared" si="20"/>
        <v>2</v>
      </c>
      <c r="M63" s="821">
        <v>2</v>
      </c>
      <c r="N63" s="74">
        <v>0</v>
      </c>
      <c r="O63" s="182">
        <v>0</v>
      </c>
      <c r="P63" s="179">
        <f t="shared" si="21"/>
        <v>0</v>
      </c>
      <c r="Q63" s="821">
        <f t="shared" si="22"/>
        <v>0</v>
      </c>
    </row>
    <row r="64" spans="1:17" ht="13.5" thickBot="1">
      <c r="A64" s="730" t="s">
        <v>928</v>
      </c>
      <c r="B64" s="822">
        <f>C64</f>
        <v>4</v>
      </c>
      <c r="C64" s="841">
        <v>4</v>
      </c>
      <c r="D64" s="843">
        <f>E64</f>
        <v>4</v>
      </c>
      <c r="E64" s="823">
        <v>4</v>
      </c>
      <c r="F64" s="822">
        <f t="shared" si="17"/>
        <v>3</v>
      </c>
      <c r="G64" s="841">
        <v>3</v>
      </c>
      <c r="H64" s="843">
        <f t="shared" si="18"/>
        <v>2</v>
      </c>
      <c r="I64" s="823">
        <v>2</v>
      </c>
      <c r="J64" s="822">
        <f t="shared" si="19"/>
        <v>0</v>
      </c>
      <c r="K64" s="841">
        <v>0</v>
      </c>
      <c r="L64" s="843">
        <f t="shared" si="20"/>
        <v>0</v>
      </c>
      <c r="M64" s="823">
        <f t="shared" si="35"/>
        <v>0</v>
      </c>
      <c r="N64" s="822">
        <v>0</v>
      </c>
      <c r="O64" s="841">
        <v>0</v>
      </c>
      <c r="P64" s="843">
        <f t="shared" si="21"/>
        <v>0</v>
      </c>
      <c r="Q64" s="823">
        <f t="shared" si="22"/>
        <v>0</v>
      </c>
    </row>
    <row r="66" spans="2:13">
      <c r="B66" s="42" t="s">
        <v>972</v>
      </c>
      <c r="C66" s="42"/>
      <c r="D66" s="42"/>
      <c r="E66" s="42"/>
      <c r="J66" s="167" t="s">
        <v>974</v>
      </c>
      <c r="K66" s="167"/>
      <c r="L66" s="167"/>
      <c r="M66" s="167"/>
    </row>
    <row r="67" spans="2:13">
      <c r="B67" s="730" t="s">
        <v>973</v>
      </c>
    </row>
  </sheetData>
  <mergeCells count="4">
    <mergeCell ref="J1:M1"/>
    <mergeCell ref="N1:Q1"/>
    <mergeCell ref="B1:E1"/>
    <mergeCell ref="F1:I1"/>
  </mergeCells>
  <hyperlinks>
    <hyperlink ref="AW4" r:id="rId1" xr:uid="{00000000-0004-0000-0D00-000000000000}"/>
    <hyperlink ref="AW7" r:id="rId2" xr:uid="{00000000-0004-0000-0D00-000001000000}"/>
    <hyperlink ref="AW6" r:id="rId3" xr:uid="{00000000-0004-0000-0D00-000002000000}"/>
    <hyperlink ref="AW5" r:id="rId4" xr:uid="{00000000-0004-0000-0D00-000003000000}"/>
    <hyperlink ref="AW3" r:id="rId5" xr:uid="{00000000-0004-0000-0D00-000004000000}"/>
    <hyperlink ref="AW8" r:id="rId6" xr:uid="{00000000-0004-0000-0D00-000005000000}"/>
    <hyperlink ref="AW9" r:id="rId7" xr:uid="{00000000-0004-0000-0D00-000006000000}"/>
    <hyperlink ref="AW10" r:id="rId8" xr:uid="{00000000-0004-0000-0D00-000007000000}"/>
    <hyperlink ref="AW11" r:id="rId9" xr:uid="{00000000-0004-0000-0D00-000008000000}"/>
    <hyperlink ref="AW12" r:id="rId10" xr:uid="{00000000-0004-0000-0D00-000009000000}"/>
    <hyperlink ref="AW13" r:id="rId11" xr:uid="{00000000-0004-0000-0D00-00000A000000}"/>
    <hyperlink ref="AW14" r:id="rId12" xr:uid="{00000000-0004-0000-0D00-00000B000000}"/>
  </hyperlinks>
  <pageMargins left="0.7" right="0.7" top="0.75" bottom="0.75" header="0.3" footer="0.3"/>
  <pageSetup paperSize="9" orientation="portrait" r:id="rId1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63"/>
  <sheetViews>
    <sheetView workbookViewId="0"/>
  </sheetViews>
  <sheetFormatPr defaultRowHeight="12.75"/>
  <cols>
    <col min="1" max="1" width="10.5703125" bestFit="1" customWidth="1"/>
    <col min="2" max="2" width="22.42578125" customWidth="1"/>
    <col min="3" max="3" width="9.28515625" bestFit="1" customWidth="1"/>
    <col min="4" max="4" width="51.42578125" customWidth="1"/>
    <col min="5" max="5" width="9.28515625" bestFit="1" customWidth="1"/>
    <col min="6" max="6" width="66.140625" customWidth="1"/>
    <col min="7" max="7" width="9.28515625" bestFit="1" customWidth="1"/>
    <col min="8" max="8" width="96.140625" customWidth="1"/>
    <col min="10" max="10" width="2.85546875" customWidth="1"/>
  </cols>
  <sheetData>
    <row r="1" spans="1:11" ht="20.25">
      <c r="A1" s="898" t="s">
        <v>1030</v>
      </c>
      <c r="B1" s="1880" t="s">
        <v>1031</v>
      </c>
      <c r="C1" s="1881"/>
      <c r="D1" s="1880" t="s">
        <v>1032</v>
      </c>
      <c r="E1" s="1881"/>
      <c r="F1" s="1880" t="s">
        <v>1033</v>
      </c>
      <c r="G1" s="1881"/>
      <c r="H1" s="1880" t="s">
        <v>1084</v>
      </c>
      <c r="I1" s="1881"/>
      <c r="J1" s="157"/>
    </row>
    <row r="2" spans="1:11" ht="104.25" customHeight="1" thickBot="1">
      <c r="A2" s="898" t="s">
        <v>1034</v>
      </c>
      <c r="B2" s="1882"/>
      <c r="C2" s="1883"/>
      <c r="D2" s="1882"/>
      <c r="E2" s="1883"/>
      <c r="F2" s="1882"/>
      <c r="G2" s="1883"/>
      <c r="H2" s="1882"/>
      <c r="I2" s="1883"/>
      <c r="J2" s="157"/>
      <c r="K2" s="1052" t="s">
        <v>1145</v>
      </c>
    </row>
    <row r="3" spans="1:11" ht="16.5" thickBot="1">
      <c r="A3" s="898" t="s">
        <v>1083</v>
      </c>
      <c r="B3" s="1051">
        <f ca="1">2*C3</f>
        <v>94</v>
      </c>
      <c r="C3" s="897">
        <f ca="1">COUNTIF(C4:C401,TRUE)</f>
        <v>47</v>
      </c>
      <c r="D3" s="1051">
        <f ca="1">4*E3</f>
        <v>36</v>
      </c>
      <c r="E3" s="897">
        <f ca="1">COUNTIF(E4:E401,TRUE)</f>
        <v>9</v>
      </c>
      <c r="F3" s="1051">
        <f ca="1">5*G3</f>
        <v>10</v>
      </c>
      <c r="G3" s="897">
        <f ca="1">COUNTIF(G4:G401,TRUE)</f>
        <v>2</v>
      </c>
      <c r="H3" s="1051">
        <f ca="1">7*I3</f>
        <v>7</v>
      </c>
      <c r="I3" s="897">
        <f ca="1">COUNTIF(I4:I401,TRUE)</f>
        <v>1</v>
      </c>
      <c r="J3" s="157"/>
      <c r="K3" s="1053">
        <f ca="1">B3+D3+F3+H3</f>
        <v>147</v>
      </c>
    </row>
    <row r="4" spans="1:11">
      <c r="A4">
        <v>1</v>
      </c>
      <c r="B4" s="74" t="str">
        <f ca="1">Model!$BC$77</f>
        <v>PRLJB-001</v>
      </c>
      <c r="C4" s="821" t="b">
        <f ca="1">ISTEXT(B4)</f>
        <v>1</v>
      </c>
      <c r="D4" s="74"/>
      <c r="E4" s="821" t="b">
        <f>ISTEXT(D4)</f>
        <v>0</v>
      </c>
      <c r="F4" s="74"/>
      <c r="G4" s="821" t="b">
        <f>ISTEXT(F4)</f>
        <v>0</v>
      </c>
      <c r="H4" s="74"/>
      <c r="I4" s="821" t="b">
        <f>ISTEXT(H4)</f>
        <v>0</v>
      </c>
      <c r="J4" s="157"/>
    </row>
    <row r="5" spans="1:11">
      <c r="A5">
        <v>2</v>
      </c>
      <c r="B5" s="74" t="str">
        <f ca="1">Model!$CO$77</f>
        <v>PRLJB-002</v>
      </c>
      <c r="C5" s="821" t="b">
        <f t="shared" ref="C5:C62" ca="1" si="0">ISTEXT(B5)</f>
        <v>1</v>
      </c>
      <c r="D5" s="74"/>
      <c r="E5" s="821" t="b">
        <f t="shared" ref="E5:E62" si="1">ISTEXT(D5)</f>
        <v>0</v>
      </c>
      <c r="F5" s="74"/>
      <c r="G5" s="821" t="b">
        <f t="shared" ref="G5:G62" si="2">ISTEXT(F5)</f>
        <v>0</v>
      </c>
      <c r="H5" s="74"/>
      <c r="I5" s="821" t="b">
        <f t="shared" ref="I5:I62" si="3">ISTEXT(H5)</f>
        <v>0</v>
      </c>
      <c r="J5" s="157"/>
    </row>
    <row r="6" spans="1:11">
      <c r="A6">
        <v>3</v>
      </c>
      <c r="B6" s="74" t="str">
        <f ca="1">Model!$EQ$77</f>
        <v>PRLJB-003</v>
      </c>
      <c r="C6" s="821" t="b">
        <f t="shared" ca="1" si="0"/>
        <v>1</v>
      </c>
      <c r="D6" s="74"/>
      <c r="E6" s="821" t="b">
        <f t="shared" si="1"/>
        <v>0</v>
      </c>
      <c r="F6" s="74"/>
      <c r="G6" s="821" t="b">
        <f t="shared" si="2"/>
        <v>0</v>
      </c>
      <c r="H6" s="74"/>
      <c r="I6" s="821" t="b">
        <f t="shared" si="3"/>
        <v>0</v>
      </c>
      <c r="J6" s="157"/>
    </row>
    <row r="7" spans="1:11">
      <c r="A7">
        <v>4</v>
      </c>
      <c r="B7" s="74" t="str">
        <f ca="1">Model!$GS$77</f>
        <v>PRLJB-004</v>
      </c>
      <c r="C7" s="821" t="b">
        <f t="shared" ca="1" si="0"/>
        <v>1</v>
      </c>
      <c r="D7" s="74"/>
      <c r="E7" s="821" t="b">
        <f t="shared" si="1"/>
        <v>0</v>
      </c>
      <c r="F7" s="74"/>
      <c r="G7" s="821" t="b">
        <f t="shared" si="2"/>
        <v>0</v>
      </c>
      <c r="H7" s="74"/>
      <c r="I7" s="821" t="b">
        <f t="shared" si="3"/>
        <v>0</v>
      </c>
      <c r="J7" s="157"/>
    </row>
    <row r="8" spans="1:11">
      <c r="A8">
        <v>5</v>
      </c>
      <c r="B8" s="74" t="str">
        <f ca="1">Model!$IU$77</f>
        <v>PRLJB-005</v>
      </c>
      <c r="C8" s="821" t="b">
        <f t="shared" ca="1" si="0"/>
        <v>1</v>
      </c>
      <c r="D8" s="74"/>
      <c r="E8" s="821" t="b">
        <f t="shared" si="1"/>
        <v>0</v>
      </c>
      <c r="F8" s="74"/>
      <c r="G8" s="821" t="b">
        <f t="shared" si="2"/>
        <v>0</v>
      </c>
      <c r="H8" s="74"/>
      <c r="I8" s="821" t="b">
        <f t="shared" si="3"/>
        <v>0</v>
      </c>
      <c r="J8" s="157"/>
    </row>
    <row r="9" spans="1:11">
      <c r="A9">
        <v>6</v>
      </c>
      <c r="B9" s="74" t="str">
        <f ca="1">Model!$KW$77</f>
        <v>PRLJB-006</v>
      </c>
      <c r="C9" s="821" t="b">
        <f t="shared" ca="1" si="0"/>
        <v>1</v>
      </c>
      <c r="D9" s="74"/>
      <c r="E9" s="821" t="b">
        <f t="shared" si="1"/>
        <v>0</v>
      </c>
      <c r="F9" s="74"/>
      <c r="G9" s="821" t="b">
        <f t="shared" si="2"/>
        <v>0</v>
      </c>
      <c r="H9" s="74"/>
      <c r="I9" s="821" t="b">
        <f t="shared" si="3"/>
        <v>0</v>
      </c>
      <c r="J9" s="157"/>
    </row>
    <row r="10" spans="1:11">
      <c r="A10">
        <v>7</v>
      </c>
      <c r="B10" s="74" t="str">
        <f ca="1">Model!$MY$77</f>
        <v>PRLJB-007</v>
      </c>
      <c r="C10" s="821" t="b">
        <f t="shared" ca="1" si="0"/>
        <v>1</v>
      </c>
      <c r="D10" s="74"/>
      <c r="E10" s="821" t="b">
        <f t="shared" si="1"/>
        <v>0</v>
      </c>
      <c r="F10" s="74"/>
      <c r="G10" s="821" t="b">
        <f t="shared" si="2"/>
        <v>0</v>
      </c>
      <c r="H10" s="74"/>
      <c r="I10" s="821" t="b">
        <f t="shared" si="3"/>
        <v>0</v>
      </c>
      <c r="J10" s="157"/>
    </row>
    <row r="11" spans="1:11">
      <c r="A11">
        <v>8</v>
      </c>
      <c r="B11" s="74" t="str">
        <f ca="1">Model!$OK$77</f>
        <v>PRLJB-008</v>
      </c>
      <c r="C11" s="821" t="b">
        <f t="shared" ca="1" si="0"/>
        <v>1</v>
      </c>
      <c r="D11" s="74"/>
      <c r="E11" s="821" t="b">
        <f t="shared" si="1"/>
        <v>0</v>
      </c>
      <c r="F11" s="74"/>
      <c r="G11" s="821" t="b">
        <f t="shared" si="2"/>
        <v>0</v>
      </c>
      <c r="H11" s="74"/>
      <c r="I11" s="821" t="b">
        <f t="shared" si="3"/>
        <v>0</v>
      </c>
      <c r="J11" s="157"/>
    </row>
    <row r="12" spans="1:11">
      <c r="A12">
        <v>9</v>
      </c>
      <c r="B12" s="74" t="str">
        <f ca="1">Model!$PW$77</f>
        <v>PRLJB-009</v>
      </c>
      <c r="C12" s="821" t="b">
        <f t="shared" ca="1" si="0"/>
        <v>1</v>
      </c>
      <c r="D12" s="74"/>
      <c r="E12" s="821" t="b">
        <f t="shared" si="1"/>
        <v>0</v>
      </c>
      <c r="F12" s="74"/>
      <c r="G12" s="821" t="b">
        <f t="shared" si="2"/>
        <v>0</v>
      </c>
      <c r="H12" s="74"/>
      <c r="I12" s="821" t="b">
        <f t="shared" si="3"/>
        <v>0</v>
      </c>
      <c r="J12" s="157"/>
    </row>
    <row r="13" spans="1:11">
      <c r="A13">
        <v>10</v>
      </c>
      <c r="B13" s="74" t="str">
        <f ca="1">Model!$RY$77</f>
        <v>PRLJB-010</v>
      </c>
      <c r="C13" s="821" t="b">
        <f t="shared" ca="1" si="0"/>
        <v>1</v>
      </c>
      <c r="D13" s="74"/>
      <c r="E13" s="821" t="b">
        <f t="shared" si="1"/>
        <v>0</v>
      </c>
      <c r="F13" s="74"/>
      <c r="G13" s="821" t="b">
        <f t="shared" si="2"/>
        <v>0</v>
      </c>
      <c r="H13" s="74"/>
      <c r="I13" s="821" t="b">
        <f t="shared" si="3"/>
        <v>0</v>
      </c>
      <c r="J13" s="157"/>
    </row>
    <row r="14" spans="1:11">
      <c r="A14">
        <v>11</v>
      </c>
      <c r="B14" s="74" t="str">
        <f ca="1">Model!$UA$77</f>
        <v>PRLJB-011</v>
      </c>
      <c r="C14" s="821" t="b">
        <f t="shared" ca="1" si="0"/>
        <v>1</v>
      </c>
      <c r="D14" s="74"/>
      <c r="E14" s="821" t="b">
        <f t="shared" si="1"/>
        <v>0</v>
      </c>
      <c r="F14" s="74"/>
      <c r="G14" s="821" t="b">
        <f t="shared" si="2"/>
        <v>0</v>
      </c>
      <c r="H14" s="74"/>
      <c r="I14" s="821" t="b">
        <f t="shared" si="3"/>
        <v>0</v>
      </c>
      <c r="J14" s="157"/>
    </row>
    <row r="15" spans="1:11">
      <c r="A15">
        <v>12</v>
      </c>
      <c r="B15" s="74" t="str">
        <f ca="1">Model!$WC$77</f>
        <v>PRLJB-012</v>
      </c>
      <c r="C15" s="821" t="b">
        <f t="shared" ca="1" si="0"/>
        <v>1</v>
      </c>
      <c r="D15" s="74"/>
      <c r="E15" s="821" t="b">
        <f t="shared" si="1"/>
        <v>0</v>
      </c>
      <c r="F15" s="74"/>
      <c r="G15" s="821" t="b">
        <f t="shared" si="2"/>
        <v>0</v>
      </c>
      <c r="H15" s="74"/>
      <c r="I15" s="821" t="b">
        <f t="shared" si="3"/>
        <v>0</v>
      </c>
      <c r="J15" s="157"/>
    </row>
    <row r="16" spans="1:11">
      <c r="A16">
        <v>13</v>
      </c>
      <c r="B16" s="74" t="str">
        <f ca="1">Model!$YE$77</f>
        <v>PRLJB-013</v>
      </c>
      <c r="C16" s="821" t="b">
        <f t="shared" ca="1" si="0"/>
        <v>1</v>
      </c>
      <c r="D16" s="74"/>
      <c r="E16" s="821" t="b">
        <f t="shared" si="1"/>
        <v>0</v>
      </c>
      <c r="F16" s="74"/>
      <c r="G16" s="821" t="b">
        <f t="shared" si="2"/>
        <v>0</v>
      </c>
      <c r="H16" s="74"/>
      <c r="I16" s="821" t="b">
        <f t="shared" si="3"/>
        <v>0</v>
      </c>
      <c r="J16" s="157"/>
    </row>
    <row r="17" spans="1:10">
      <c r="A17">
        <v>14</v>
      </c>
      <c r="B17" s="74" t="str">
        <f ca="1">Model!$AAG$77</f>
        <v>PRLJB-014</v>
      </c>
      <c r="C17" s="821" t="b">
        <f t="shared" ca="1" si="0"/>
        <v>1</v>
      </c>
      <c r="D17" s="74"/>
      <c r="E17" s="821" t="b">
        <f t="shared" si="1"/>
        <v>0</v>
      </c>
      <c r="F17" s="74"/>
      <c r="G17" s="821" t="b">
        <f t="shared" si="2"/>
        <v>0</v>
      </c>
      <c r="H17" s="74"/>
      <c r="I17" s="821" t="b">
        <f t="shared" si="3"/>
        <v>0</v>
      </c>
      <c r="J17" s="157"/>
    </row>
    <row r="18" spans="1:10">
      <c r="A18">
        <v>15</v>
      </c>
      <c r="B18" s="74" t="str">
        <f ca="1">Model!$ACI$77</f>
        <v>PRLJB-015</v>
      </c>
      <c r="C18" s="821" t="b">
        <f t="shared" ca="1" si="0"/>
        <v>1</v>
      </c>
      <c r="D18" s="74"/>
      <c r="E18" s="821" t="b">
        <f t="shared" si="1"/>
        <v>0</v>
      </c>
      <c r="F18" s="74"/>
      <c r="G18" s="821" t="b">
        <f t="shared" si="2"/>
        <v>0</v>
      </c>
      <c r="H18" s="74"/>
      <c r="I18" s="821" t="b">
        <f t="shared" si="3"/>
        <v>0</v>
      </c>
      <c r="J18" s="157"/>
    </row>
    <row r="19" spans="1:10">
      <c r="A19">
        <v>16</v>
      </c>
      <c r="B19" s="74" t="str">
        <f ca="1">Model!$AEK$77</f>
        <v>PRLJB-016</v>
      </c>
      <c r="C19" s="821" t="b">
        <f t="shared" ca="1" si="0"/>
        <v>1</v>
      </c>
      <c r="D19" s="74"/>
      <c r="E19" s="821" t="b">
        <f t="shared" si="1"/>
        <v>0</v>
      </c>
      <c r="F19" s="74"/>
      <c r="G19" s="821" t="b">
        <f t="shared" si="2"/>
        <v>0</v>
      </c>
      <c r="H19" s="74"/>
      <c r="I19" s="821" t="b">
        <f t="shared" si="3"/>
        <v>0</v>
      </c>
      <c r="J19" s="157"/>
    </row>
    <row r="20" spans="1:10">
      <c r="A20">
        <v>17</v>
      </c>
      <c r="B20" s="74" t="str">
        <f ca="1">Model!$AGM$77</f>
        <v>PRLJB-017</v>
      </c>
      <c r="C20" s="821" t="b">
        <f t="shared" ca="1" si="0"/>
        <v>1</v>
      </c>
      <c r="D20" s="74"/>
      <c r="E20" s="821" t="b">
        <f t="shared" si="1"/>
        <v>0</v>
      </c>
      <c r="F20" s="74"/>
      <c r="G20" s="821" t="b">
        <f t="shared" si="2"/>
        <v>0</v>
      </c>
      <c r="H20" s="74"/>
      <c r="I20" s="821" t="b">
        <f t="shared" si="3"/>
        <v>0</v>
      </c>
      <c r="J20" s="157"/>
    </row>
    <row r="21" spans="1:10">
      <c r="A21">
        <v>18</v>
      </c>
      <c r="B21" s="74" t="str">
        <f ca="1">Model!$AIO$77</f>
        <v>PRLJB-018</v>
      </c>
      <c r="C21" s="821" t="b">
        <f t="shared" ca="1" si="0"/>
        <v>1</v>
      </c>
      <c r="D21" s="74"/>
      <c r="E21" s="821" t="b">
        <f t="shared" si="1"/>
        <v>0</v>
      </c>
      <c r="F21" s="74"/>
      <c r="G21" s="821" t="b">
        <f t="shared" si="2"/>
        <v>0</v>
      </c>
      <c r="H21" s="74"/>
      <c r="I21" s="821" t="b">
        <f t="shared" si="3"/>
        <v>0</v>
      </c>
      <c r="J21" s="157"/>
    </row>
    <row r="22" spans="1:10">
      <c r="A22">
        <v>19</v>
      </c>
      <c r="B22" s="74" t="str">
        <f ca="1">Model!$AKQ$77</f>
        <v>PRLJB-019</v>
      </c>
      <c r="C22" s="821" t="b">
        <f t="shared" ca="1" si="0"/>
        <v>1</v>
      </c>
      <c r="D22" s="74"/>
      <c r="E22" s="821" t="b">
        <f t="shared" si="1"/>
        <v>0</v>
      </c>
      <c r="F22" s="74"/>
      <c r="G22" s="821" t="b">
        <f t="shared" si="2"/>
        <v>0</v>
      </c>
      <c r="H22" s="74"/>
      <c r="I22" s="821" t="b">
        <f t="shared" si="3"/>
        <v>0</v>
      </c>
      <c r="J22" s="157"/>
    </row>
    <row r="23" spans="1:10">
      <c r="A23">
        <v>20</v>
      </c>
      <c r="B23" s="74" t="str">
        <f ca="1">Model!$AMS$77</f>
        <v>PRLJB-020</v>
      </c>
      <c r="C23" s="821" t="b">
        <f t="shared" ca="1" si="0"/>
        <v>1</v>
      </c>
      <c r="D23" s="74"/>
      <c r="E23" s="821" t="b">
        <f t="shared" si="1"/>
        <v>0</v>
      </c>
      <c r="F23" s="74"/>
      <c r="G23" s="821" t="b">
        <f t="shared" si="2"/>
        <v>0</v>
      </c>
      <c r="H23" s="74"/>
      <c r="I23" s="821" t="b">
        <f t="shared" si="3"/>
        <v>0</v>
      </c>
      <c r="J23" s="157"/>
    </row>
    <row r="24" spans="1:10">
      <c r="A24">
        <v>21</v>
      </c>
      <c r="B24" s="74" t="str">
        <f ca="1">Model!$AOU$77</f>
        <v>PRLJB-021</v>
      </c>
      <c r="C24" s="821" t="b">
        <f t="shared" ca="1" si="0"/>
        <v>1</v>
      </c>
      <c r="D24" s="74"/>
      <c r="E24" s="821" t="b">
        <f t="shared" si="1"/>
        <v>0</v>
      </c>
      <c r="F24" s="74"/>
      <c r="G24" s="821" t="b">
        <f t="shared" si="2"/>
        <v>0</v>
      </c>
      <c r="H24" s="74"/>
      <c r="I24" s="821" t="b">
        <f t="shared" si="3"/>
        <v>0</v>
      </c>
      <c r="J24" s="157"/>
    </row>
    <row r="25" spans="1:10">
      <c r="A25">
        <v>22</v>
      </c>
      <c r="B25" s="74" t="str">
        <f ca="1">Model!$AQW$77</f>
        <v>PRLJB-022</v>
      </c>
      <c r="C25" s="821" t="b">
        <f t="shared" ca="1" si="0"/>
        <v>1</v>
      </c>
      <c r="D25" s="74"/>
      <c r="E25" s="821" t="b">
        <f t="shared" si="1"/>
        <v>0</v>
      </c>
      <c r="F25" s="74"/>
      <c r="G25" s="821" t="b">
        <f t="shared" si="2"/>
        <v>0</v>
      </c>
      <c r="H25" s="74"/>
      <c r="I25" s="821" t="b">
        <f t="shared" si="3"/>
        <v>0</v>
      </c>
      <c r="J25" s="157"/>
    </row>
    <row r="26" spans="1:10">
      <c r="A26">
        <v>23</v>
      </c>
      <c r="B26" s="74" t="str">
        <f ca="1">Model!$ASY$77</f>
        <v>PRLJB-023</v>
      </c>
      <c r="C26" s="821" t="b">
        <f t="shared" ca="1" si="0"/>
        <v>1</v>
      </c>
      <c r="D26" s="74"/>
      <c r="E26" s="821" t="b">
        <f t="shared" si="1"/>
        <v>0</v>
      </c>
      <c r="F26" s="74"/>
      <c r="G26" s="821" t="b">
        <f t="shared" si="2"/>
        <v>0</v>
      </c>
      <c r="H26" s="74"/>
      <c r="I26" s="821" t="b">
        <f t="shared" si="3"/>
        <v>0</v>
      </c>
      <c r="J26" s="157"/>
    </row>
    <row r="27" spans="1:10">
      <c r="A27" s="730">
        <v>24</v>
      </c>
      <c r="B27" s="74"/>
      <c r="C27" s="821" t="b">
        <f t="shared" si="0"/>
        <v>0</v>
      </c>
      <c r="D27" s="896" t="str">
        <f>Model!$AUK$77</f>
        <v>PRLJB-Ph001</v>
      </c>
      <c r="E27" s="821" t="b">
        <f t="shared" si="1"/>
        <v>1</v>
      </c>
      <c r="F27" s="74"/>
      <c r="G27" s="821" t="b">
        <f t="shared" si="2"/>
        <v>0</v>
      </c>
      <c r="H27" s="74"/>
      <c r="I27" s="821" t="b">
        <f t="shared" si="3"/>
        <v>0</v>
      </c>
      <c r="J27" s="157"/>
    </row>
    <row r="28" spans="1:10">
      <c r="A28">
        <v>25</v>
      </c>
      <c r="B28" s="74" t="str">
        <f ca="1">Model!$AZM$77</f>
        <v>PRLJB-024</v>
      </c>
      <c r="C28" s="821" t="b">
        <f t="shared" ca="1" si="0"/>
        <v>1</v>
      </c>
      <c r="D28" s="74"/>
      <c r="E28" s="821" t="b">
        <f t="shared" si="1"/>
        <v>0</v>
      </c>
      <c r="F28" s="74"/>
      <c r="G28" s="821" t="b">
        <f t="shared" si="2"/>
        <v>0</v>
      </c>
      <c r="H28" s="74"/>
      <c r="I28" s="821" t="b">
        <f t="shared" si="3"/>
        <v>0</v>
      </c>
      <c r="J28" s="157"/>
    </row>
    <row r="29" spans="1:10">
      <c r="A29">
        <v>26</v>
      </c>
      <c r="B29" s="74" t="str">
        <f ca="1">Model!$BBO$77</f>
        <v>PRLJB-025</v>
      </c>
      <c r="C29" s="821" t="b">
        <f t="shared" ca="1" si="0"/>
        <v>1</v>
      </c>
      <c r="D29" s="74"/>
      <c r="E29" s="821" t="b">
        <f t="shared" si="1"/>
        <v>0</v>
      </c>
      <c r="F29" s="74"/>
      <c r="G29" s="821" t="b">
        <f t="shared" si="2"/>
        <v>0</v>
      </c>
      <c r="H29" s="74"/>
      <c r="I29" s="821" t="b">
        <f t="shared" si="3"/>
        <v>0</v>
      </c>
      <c r="J29" s="157"/>
    </row>
    <row r="30" spans="1:10">
      <c r="A30">
        <v>27</v>
      </c>
      <c r="B30" s="74" t="str">
        <f ca="1">Model!$BDQ$77</f>
        <v>PRLJB-026</v>
      </c>
      <c r="C30" s="821" t="b">
        <f t="shared" ca="1" si="0"/>
        <v>1</v>
      </c>
      <c r="D30" s="74"/>
      <c r="E30" s="821" t="b">
        <f t="shared" si="1"/>
        <v>0</v>
      </c>
      <c r="F30" s="74"/>
      <c r="G30" s="821" t="b">
        <f t="shared" si="2"/>
        <v>0</v>
      </c>
      <c r="H30" s="74"/>
      <c r="I30" s="821" t="b">
        <f t="shared" si="3"/>
        <v>0</v>
      </c>
      <c r="J30" s="157"/>
    </row>
    <row r="31" spans="1:10">
      <c r="A31">
        <v>28</v>
      </c>
      <c r="B31" s="74" t="str">
        <f ca="1">Model!$BFS$77</f>
        <v>PRLJB-027</v>
      </c>
      <c r="C31" s="821" t="b">
        <f t="shared" ca="1" si="0"/>
        <v>1</v>
      </c>
      <c r="D31" s="74"/>
      <c r="E31" s="821" t="b">
        <f t="shared" si="1"/>
        <v>0</v>
      </c>
      <c r="F31" s="74"/>
      <c r="G31" s="821" t="b">
        <f t="shared" si="2"/>
        <v>0</v>
      </c>
      <c r="H31" s="74"/>
      <c r="I31" s="821" t="b">
        <f t="shared" si="3"/>
        <v>0</v>
      </c>
      <c r="J31" s="157"/>
    </row>
    <row r="32" spans="1:10">
      <c r="A32">
        <v>29</v>
      </c>
      <c r="B32" s="74" t="str">
        <f ca="1">Model!$BHU$77</f>
        <v>PRLJB-028</v>
      </c>
      <c r="C32" s="821" t="b">
        <f t="shared" ca="1" si="0"/>
        <v>1</v>
      </c>
      <c r="D32" s="74"/>
      <c r="E32" s="821" t="b">
        <f t="shared" si="1"/>
        <v>0</v>
      </c>
      <c r="F32" s="74"/>
      <c r="G32" s="821" t="b">
        <f t="shared" si="2"/>
        <v>0</v>
      </c>
      <c r="H32" s="74"/>
      <c r="I32" s="821" t="b">
        <f t="shared" si="3"/>
        <v>0</v>
      </c>
      <c r="J32" s="157"/>
    </row>
    <row r="33" spans="1:10">
      <c r="A33">
        <v>30</v>
      </c>
      <c r="B33" s="74" t="str">
        <f ca="1">Model!$BJW$77</f>
        <v>PRLJB-029</v>
      </c>
      <c r="C33" s="821" t="b">
        <f t="shared" ca="1" si="0"/>
        <v>1</v>
      </c>
      <c r="D33" s="74"/>
      <c r="E33" s="821" t="b">
        <f t="shared" si="1"/>
        <v>0</v>
      </c>
      <c r="F33" s="74"/>
      <c r="G33" s="821" t="b">
        <f t="shared" si="2"/>
        <v>0</v>
      </c>
      <c r="H33" s="74"/>
      <c r="I33" s="821" t="b">
        <f t="shared" si="3"/>
        <v>0</v>
      </c>
      <c r="J33" s="157"/>
    </row>
    <row r="34" spans="1:10">
      <c r="A34">
        <v>31</v>
      </c>
      <c r="B34" s="74" t="str">
        <f ca="1">Model!$BLY$77</f>
        <v>PRLJB-030</v>
      </c>
      <c r="C34" s="821" t="b">
        <f t="shared" ca="1" si="0"/>
        <v>1</v>
      </c>
      <c r="D34" s="74"/>
      <c r="E34" s="821" t="b">
        <f t="shared" si="1"/>
        <v>0</v>
      </c>
      <c r="F34" s="74"/>
      <c r="G34" s="821" t="b">
        <f t="shared" si="2"/>
        <v>0</v>
      </c>
      <c r="H34" s="74"/>
      <c r="I34" s="821" t="b">
        <f t="shared" si="3"/>
        <v>0</v>
      </c>
      <c r="J34" s="157"/>
    </row>
    <row r="35" spans="1:10">
      <c r="A35">
        <v>32</v>
      </c>
      <c r="B35" s="74" t="str">
        <f ca="1">Model!$BOA$77</f>
        <v>PRLJB-031</v>
      </c>
      <c r="C35" s="821" t="b">
        <f t="shared" ca="1" si="0"/>
        <v>1</v>
      </c>
      <c r="D35" s="74"/>
      <c r="E35" s="821" t="b">
        <f t="shared" si="1"/>
        <v>0</v>
      </c>
      <c r="F35" s="74"/>
      <c r="G35" s="821" t="b">
        <f t="shared" si="2"/>
        <v>0</v>
      </c>
      <c r="H35" s="74"/>
      <c r="I35" s="821" t="b">
        <f t="shared" si="3"/>
        <v>0</v>
      </c>
      <c r="J35" s="157"/>
    </row>
    <row r="36" spans="1:10">
      <c r="A36">
        <v>33</v>
      </c>
      <c r="B36" s="74" t="str">
        <f ca="1">Model!$BQC$77</f>
        <v>PRLJB-032</v>
      </c>
      <c r="C36" s="821" t="b">
        <f t="shared" ca="1" si="0"/>
        <v>1</v>
      </c>
      <c r="D36" s="74"/>
      <c r="E36" s="821" t="b">
        <f t="shared" si="1"/>
        <v>0</v>
      </c>
      <c r="F36" s="74"/>
      <c r="G36" s="821" t="b">
        <f t="shared" si="2"/>
        <v>0</v>
      </c>
      <c r="H36" s="74"/>
      <c r="I36" s="821" t="b">
        <f t="shared" si="3"/>
        <v>0</v>
      </c>
      <c r="J36" s="157"/>
    </row>
    <row r="37" spans="1:10">
      <c r="A37">
        <v>34</v>
      </c>
      <c r="B37" s="74" t="str">
        <f ca="1">Model!$BSE$77</f>
        <v>PRLJB-033</v>
      </c>
      <c r="C37" s="821" t="b">
        <f t="shared" ca="1" si="0"/>
        <v>1</v>
      </c>
      <c r="D37" s="74"/>
      <c r="E37" s="821" t="b">
        <f t="shared" si="1"/>
        <v>0</v>
      </c>
      <c r="F37" s="74"/>
      <c r="G37" s="821" t="b">
        <f t="shared" si="2"/>
        <v>0</v>
      </c>
      <c r="H37" s="74"/>
      <c r="I37" s="821" t="b">
        <f t="shared" si="3"/>
        <v>0</v>
      </c>
      <c r="J37" s="157"/>
    </row>
    <row r="38" spans="1:10">
      <c r="A38">
        <v>35</v>
      </c>
      <c r="B38" s="74" t="str">
        <f ca="1">Model!$BUG$77</f>
        <v>PRLJB-034</v>
      </c>
      <c r="C38" s="821" t="b">
        <f t="shared" ca="1" si="0"/>
        <v>1</v>
      </c>
      <c r="D38" s="74"/>
      <c r="E38" s="821" t="b">
        <f t="shared" si="1"/>
        <v>0</v>
      </c>
      <c r="F38" s="74"/>
      <c r="G38" s="821" t="b">
        <f t="shared" si="2"/>
        <v>0</v>
      </c>
      <c r="H38" s="74"/>
      <c r="I38" s="821" t="b">
        <f t="shared" si="3"/>
        <v>0</v>
      </c>
      <c r="J38" s="157"/>
    </row>
    <row r="39" spans="1:10">
      <c r="A39">
        <v>36</v>
      </c>
      <c r="B39" s="74" t="str">
        <f ca="1">Model!$BWI$77</f>
        <v>PRLJB-035</v>
      </c>
      <c r="C39" s="821" t="b">
        <f t="shared" ca="1" si="0"/>
        <v>1</v>
      </c>
      <c r="D39" s="74"/>
      <c r="E39" s="821" t="b">
        <f t="shared" si="1"/>
        <v>0</v>
      </c>
      <c r="F39" s="74"/>
      <c r="G39" s="821" t="b">
        <f t="shared" si="2"/>
        <v>0</v>
      </c>
      <c r="H39" s="74"/>
      <c r="I39" s="821" t="b">
        <f t="shared" si="3"/>
        <v>0</v>
      </c>
      <c r="J39" s="157"/>
    </row>
    <row r="40" spans="1:10">
      <c r="A40">
        <v>37</v>
      </c>
      <c r="B40" s="74" t="str">
        <f ca="1">Model!$BYK$77</f>
        <v>PRLJB-036</v>
      </c>
      <c r="C40" s="821" t="b">
        <f t="shared" ca="1" si="0"/>
        <v>1</v>
      </c>
      <c r="D40" s="74"/>
      <c r="E40" s="821" t="b">
        <f t="shared" si="1"/>
        <v>0</v>
      </c>
      <c r="F40" s="74"/>
      <c r="G40" s="821" t="b">
        <f t="shared" si="2"/>
        <v>0</v>
      </c>
      <c r="H40" s="74"/>
      <c r="I40" s="821" t="b">
        <f t="shared" si="3"/>
        <v>0</v>
      </c>
      <c r="J40" s="157"/>
    </row>
    <row r="41" spans="1:10">
      <c r="A41">
        <v>38</v>
      </c>
      <c r="B41" s="74" t="str">
        <f ca="1">Model!$CAM$77</f>
        <v>PRLJB-037</v>
      </c>
      <c r="C41" s="821" t="b">
        <f t="shared" ca="1" si="0"/>
        <v>1</v>
      </c>
      <c r="D41" s="74"/>
      <c r="E41" s="821" t="b">
        <f t="shared" si="1"/>
        <v>0</v>
      </c>
      <c r="F41" s="74"/>
      <c r="G41" s="821" t="b">
        <f t="shared" si="2"/>
        <v>0</v>
      </c>
      <c r="H41" s="74"/>
      <c r="I41" s="821" t="b">
        <f t="shared" si="3"/>
        <v>0</v>
      </c>
      <c r="J41" s="157"/>
    </row>
    <row r="42" spans="1:10">
      <c r="A42">
        <v>39</v>
      </c>
      <c r="B42" s="74" t="str">
        <f ca="1">Model!$CCO$77</f>
        <v>PRLJB-038</v>
      </c>
      <c r="C42" s="821" t="b">
        <f t="shared" ca="1" si="0"/>
        <v>1</v>
      </c>
      <c r="D42" s="74"/>
      <c r="E42" s="821" t="b">
        <f t="shared" si="1"/>
        <v>0</v>
      </c>
      <c r="F42" s="74"/>
      <c r="G42" s="821" t="b">
        <f t="shared" si="2"/>
        <v>0</v>
      </c>
      <c r="H42" s="74"/>
      <c r="I42" s="821" t="b">
        <f t="shared" si="3"/>
        <v>0</v>
      </c>
      <c r="J42" s="157"/>
    </row>
    <row r="43" spans="1:10">
      <c r="A43">
        <v>40</v>
      </c>
      <c r="B43" s="74" t="str">
        <f ca="1">Model!$CEQ$77</f>
        <v>PRLJB-039</v>
      </c>
      <c r="C43" s="821" t="b">
        <f t="shared" ca="1" si="0"/>
        <v>1</v>
      </c>
      <c r="D43" s="74"/>
      <c r="E43" s="821" t="b">
        <f t="shared" si="1"/>
        <v>0</v>
      </c>
      <c r="F43" s="74"/>
      <c r="G43" s="821" t="b">
        <f t="shared" si="2"/>
        <v>0</v>
      </c>
      <c r="H43" s="74"/>
      <c r="I43" s="821" t="b">
        <f t="shared" si="3"/>
        <v>0</v>
      </c>
      <c r="J43" s="157"/>
    </row>
    <row r="44" spans="1:10">
      <c r="A44">
        <v>41</v>
      </c>
      <c r="B44" s="74" t="str">
        <f ca="1">Model!$CGS$77</f>
        <v>PRLJB-040</v>
      </c>
      <c r="C44" s="821" t="b">
        <f t="shared" ca="1" si="0"/>
        <v>1</v>
      </c>
      <c r="D44" s="74"/>
      <c r="E44" s="821" t="b">
        <f t="shared" si="1"/>
        <v>0</v>
      </c>
      <c r="F44" s="74"/>
      <c r="G44" s="821" t="b">
        <f t="shared" si="2"/>
        <v>0</v>
      </c>
      <c r="H44" s="74"/>
      <c r="I44" s="821" t="b">
        <f t="shared" si="3"/>
        <v>0</v>
      </c>
      <c r="J44" s="157"/>
    </row>
    <row r="45" spans="1:10">
      <c r="A45">
        <v>42</v>
      </c>
      <c r="B45" s="74" t="str">
        <f ca="1">Model!$CIU$77</f>
        <v>PRLJB-041</v>
      </c>
      <c r="C45" s="821" t="b">
        <f t="shared" ca="1" si="0"/>
        <v>1</v>
      </c>
      <c r="D45" s="74"/>
      <c r="E45" s="821" t="b">
        <f t="shared" si="1"/>
        <v>0</v>
      </c>
      <c r="F45" s="74"/>
      <c r="G45" s="821" t="b">
        <f t="shared" si="2"/>
        <v>0</v>
      </c>
      <c r="H45" s="74"/>
      <c r="I45" s="821" t="b">
        <f t="shared" si="3"/>
        <v>0</v>
      </c>
      <c r="J45" s="157"/>
    </row>
    <row r="46" spans="1:10">
      <c r="A46">
        <v>43</v>
      </c>
      <c r="B46" s="74" t="str">
        <f ca="1">Model!$CKW$77</f>
        <v>PRLJB-042</v>
      </c>
      <c r="C46" s="821" t="b">
        <f t="shared" ca="1" si="0"/>
        <v>1</v>
      </c>
      <c r="D46" s="74"/>
      <c r="E46" s="821" t="b">
        <f t="shared" si="1"/>
        <v>0</v>
      </c>
      <c r="F46" s="74"/>
      <c r="G46" s="821" t="b">
        <f t="shared" si="2"/>
        <v>0</v>
      </c>
      <c r="H46" s="74"/>
      <c r="I46" s="821" t="b">
        <f t="shared" si="3"/>
        <v>0</v>
      </c>
      <c r="J46" s="157"/>
    </row>
    <row r="47" spans="1:10">
      <c r="A47">
        <v>44</v>
      </c>
      <c r="B47" s="74" t="str">
        <f ca="1">Model!$CMY$77</f>
        <v>PRLJB-043</v>
      </c>
      <c r="C47" s="821" t="b">
        <f t="shared" ca="1" si="0"/>
        <v>1</v>
      </c>
      <c r="D47" s="74"/>
      <c r="E47" s="821" t="b">
        <f t="shared" si="1"/>
        <v>0</v>
      </c>
      <c r="F47" s="74"/>
      <c r="G47" s="821" t="b">
        <f t="shared" si="2"/>
        <v>0</v>
      </c>
      <c r="H47" s="74"/>
      <c r="I47" s="821" t="b">
        <f t="shared" si="3"/>
        <v>0</v>
      </c>
      <c r="J47" s="157"/>
    </row>
    <row r="48" spans="1:10">
      <c r="A48">
        <v>45</v>
      </c>
      <c r="B48" s="74" t="str">
        <f ca="1">Model!$CPA$77</f>
        <v>PRLJB-044</v>
      </c>
      <c r="C48" s="821" t="b">
        <f t="shared" ca="1" si="0"/>
        <v>1</v>
      </c>
      <c r="D48" s="74"/>
      <c r="E48" s="821" t="b">
        <f t="shared" si="1"/>
        <v>0</v>
      </c>
      <c r="F48" s="74"/>
      <c r="G48" s="821" t="b">
        <f t="shared" si="2"/>
        <v>0</v>
      </c>
      <c r="H48" s="74"/>
      <c r="I48" s="821" t="b">
        <f t="shared" si="3"/>
        <v>0</v>
      </c>
      <c r="J48" s="157"/>
    </row>
    <row r="49" spans="1:10">
      <c r="A49">
        <v>46</v>
      </c>
      <c r="B49" s="74" t="str">
        <f ca="1">Model!$CRC$77</f>
        <v>PRLJB-045</v>
      </c>
      <c r="C49" s="821" t="b">
        <f t="shared" ca="1" si="0"/>
        <v>1</v>
      </c>
      <c r="D49" s="74"/>
      <c r="E49" s="821" t="b">
        <f t="shared" si="1"/>
        <v>0</v>
      </c>
      <c r="F49" s="74"/>
      <c r="G49" s="821" t="b">
        <f t="shared" si="2"/>
        <v>0</v>
      </c>
      <c r="H49" s="74"/>
      <c r="I49" s="821" t="b">
        <f t="shared" si="3"/>
        <v>0</v>
      </c>
      <c r="J49" s="157"/>
    </row>
    <row r="50" spans="1:10">
      <c r="A50">
        <v>47</v>
      </c>
      <c r="B50" s="74" t="str">
        <f ca="1">Model!$CTE$77</f>
        <v>PRLJB-046</v>
      </c>
      <c r="C50" s="821" t="b">
        <f t="shared" ca="1" si="0"/>
        <v>1</v>
      </c>
      <c r="D50" s="74"/>
      <c r="E50" s="821" t="b">
        <f t="shared" si="1"/>
        <v>0</v>
      </c>
      <c r="F50" s="74"/>
      <c r="G50" s="821" t="b">
        <f t="shared" si="2"/>
        <v>0</v>
      </c>
      <c r="H50" s="74"/>
      <c r="I50" s="821" t="b">
        <f t="shared" si="3"/>
        <v>0</v>
      </c>
      <c r="J50" s="157"/>
    </row>
    <row r="51" spans="1:10">
      <c r="A51">
        <v>48</v>
      </c>
      <c r="B51" s="74"/>
      <c r="C51" s="821" t="b">
        <f t="shared" si="0"/>
        <v>0</v>
      </c>
      <c r="D51" s="74" t="str">
        <f ca="1">Model!$CWM$77</f>
        <v>PRLJB-047</v>
      </c>
      <c r="E51" s="821" t="b">
        <f t="shared" ca="1" si="1"/>
        <v>1</v>
      </c>
      <c r="F51" s="74"/>
      <c r="G51" s="821" t="b">
        <f t="shared" si="2"/>
        <v>0</v>
      </c>
      <c r="H51" s="74"/>
      <c r="I51" s="821" t="b">
        <f t="shared" si="3"/>
        <v>0</v>
      </c>
      <c r="J51" s="157"/>
    </row>
    <row r="52" spans="1:10">
      <c r="A52">
        <v>49</v>
      </c>
      <c r="B52" s="74"/>
      <c r="C52" s="821" t="b">
        <f t="shared" si="0"/>
        <v>0</v>
      </c>
      <c r="D52" s="74" t="str">
        <f ca="1">Model!$DAK$77</f>
        <v>PRLJB-048</v>
      </c>
      <c r="E52" s="821" t="b">
        <f t="shared" ca="1" si="1"/>
        <v>1</v>
      </c>
      <c r="F52" s="74"/>
      <c r="G52" s="821" t="b">
        <f t="shared" si="2"/>
        <v>0</v>
      </c>
      <c r="H52" s="74"/>
      <c r="I52" s="821" t="b">
        <f t="shared" si="3"/>
        <v>0</v>
      </c>
      <c r="J52" s="157"/>
    </row>
    <row r="53" spans="1:10">
      <c r="A53">
        <v>50</v>
      </c>
      <c r="B53" s="74"/>
      <c r="C53" s="821" t="b">
        <f t="shared" si="0"/>
        <v>0</v>
      </c>
      <c r="D53" s="74" t="str">
        <f ca="1">Model!$DDS$77</f>
        <v>PRLJB-049</v>
      </c>
      <c r="E53" s="821" t="b">
        <f t="shared" ca="1" si="1"/>
        <v>1</v>
      </c>
      <c r="F53" s="74"/>
      <c r="G53" s="821" t="b">
        <f t="shared" si="2"/>
        <v>0</v>
      </c>
      <c r="H53" s="74"/>
      <c r="I53" s="821" t="b">
        <f t="shared" si="3"/>
        <v>0</v>
      </c>
      <c r="J53" s="157"/>
    </row>
    <row r="54" spans="1:10">
      <c r="A54">
        <v>51</v>
      </c>
      <c r="B54" s="74"/>
      <c r="C54" s="821" t="b">
        <f t="shared" si="0"/>
        <v>0</v>
      </c>
      <c r="D54" s="74" t="str">
        <f ca="1">Model!$DHA$77</f>
        <v>PRLJB-050</v>
      </c>
      <c r="E54" s="821" t="b">
        <f t="shared" ca="1" si="1"/>
        <v>1</v>
      </c>
      <c r="F54" s="74"/>
      <c r="G54" s="821" t="b">
        <f t="shared" si="2"/>
        <v>0</v>
      </c>
      <c r="H54" s="74"/>
      <c r="I54" s="821" t="b">
        <f t="shared" si="3"/>
        <v>0</v>
      </c>
      <c r="J54" s="157"/>
    </row>
    <row r="55" spans="1:10">
      <c r="A55">
        <v>52</v>
      </c>
      <c r="B55" s="74"/>
      <c r="C55" s="821" t="b">
        <f t="shared" si="0"/>
        <v>0</v>
      </c>
      <c r="D55" s="74" t="str">
        <f ca="1">Model!$DKI$77</f>
        <v>PRLJB-051</v>
      </c>
      <c r="E55" s="821" t="b">
        <f t="shared" ca="1" si="1"/>
        <v>1</v>
      </c>
      <c r="F55" s="74"/>
      <c r="G55" s="821" t="b">
        <f t="shared" si="2"/>
        <v>0</v>
      </c>
      <c r="H55" s="74"/>
      <c r="I55" s="821" t="b">
        <f t="shared" si="3"/>
        <v>0</v>
      </c>
      <c r="J55" s="157"/>
    </row>
    <row r="56" spans="1:10">
      <c r="A56">
        <v>53</v>
      </c>
      <c r="B56" s="74"/>
      <c r="C56" s="821" t="b">
        <f t="shared" si="0"/>
        <v>0</v>
      </c>
      <c r="D56" s="74" t="str">
        <f ca="1">Model!$DNQ$77</f>
        <v>PRLJB-052</v>
      </c>
      <c r="E56" s="821" t="b">
        <f t="shared" ca="1" si="1"/>
        <v>1</v>
      </c>
      <c r="F56" s="74"/>
      <c r="G56" s="821" t="b">
        <f t="shared" si="2"/>
        <v>0</v>
      </c>
      <c r="H56" s="74"/>
      <c r="I56" s="821" t="b">
        <f t="shared" si="3"/>
        <v>0</v>
      </c>
      <c r="J56" s="157"/>
    </row>
    <row r="57" spans="1:10">
      <c r="A57">
        <v>54</v>
      </c>
      <c r="B57" s="74"/>
      <c r="C57" s="821" t="b">
        <f t="shared" si="0"/>
        <v>0</v>
      </c>
      <c r="D57" s="74"/>
      <c r="E57" s="821" t="b">
        <f t="shared" si="1"/>
        <v>0</v>
      </c>
      <c r="F57" s="74" t="str">
        <f ca="1">Model!DRO77</f>
        <v>PRLJB-053</v>
      </c>
      <c r="G57" s="821" t="b">
        <f t="shared" ca="1" si="2"/>
        <v>1</v>
      </c>
      <c r="H57" s="74"/>
      <c r="I57" s="821" t="b">
        <f t="shared" si="3"/>
        <v>0</v>
      </c>
      <c r="J57" s="157"/>
    </row>
    <row r="58" spans="1:10">
      <c r="A58">
        <v>55</v>
      </c>
      <c r="B58" s="74"/>
      <c r="C58" s="821" t="b">
        <f t="shared" si="0"/>
        <v>0</v>
      </c>
      <c r="D58" s="74" t="str">
        <f ca="1">Model!$DYJ$77</f>
        <v>PRLJB-054</v>
      </c>
      <c r="E58" s="821" t="b">
        <f ca="1">ISTEXT(D58)</f>
        <v>1</v>
      </c>
      <c r="F58" s="74"/>
      <c r="G58" s="821" t="b">
        <f t="shared" si="2"/>
        <v>0</v>
      </c>
      <c r="H58" s="74"/>
      <c r="I58" s="821" t="b">
        <f>ISTEXT(H58)</f>
        <v>0</v>
      </c>
      <c r="J58" s="157"/>
    </row>
    <row r="59" spans="1:10">
      <c r="A59">
        <v>56</v>
      </c>
      <c r="B59" s="74"/>
      <c r="C59" s="821" t="b">
        <f t="shared" si="0"/>
        <v>0</v>
      </c>
      <c r="D59" s="74"/>
      <c r="E59" s="821" t="b">
        <f t="shared" si="1"/>
        <v>0</v>
      </c>
      <c r="F59" s="74"/>
      <c r="G59" s="821" t="b">
        <f t="shared" si="2"/>
        <v>0</v>
      </c>
      <c r="H59" s="74" t="str">
        <f ca="1">Model!$ECH$77</f>
        <v>PRLJB-055</v>
      </c>
      <c r="I59" s="821" t="b">
        <f t="shared" ca="1" si="3"/>
        <v>1</v>
      </c>
      <c r="J59" s="157"/>
    </row>
    <row r="60" spans="1:10">
      <c r="A60">
        <v>57</v>
      </c>
      <c r="B60" s="74"/>
      <c r="C60" s="821" t="b">
        <f t="shared" si="0"/>
        <v>0</v>
      </c>
      <c r="D60" s="74"/>
      <c r="E60" s="821" t="b">
        <f t="shared" si="1"/>
        <v>0</v>
      </c>
      <c r="F60" s="74" t="str">
        <f ca="1">Model!$EHZ$77</f>
        <v>PRLJB-056</v>
      </c>
      <c r="G60" s="821" t="b">
        <f t="shared" ca="1" si="2"/>
        <v>1</v>
      </c>
      <c r="H60" s="74"/>
      <c r="I60" s="821" t="b">
        <f t="shared" si="3"/>
        <v>0</v>
      </c>
      <c r="J60" s="157"/>
    </row>
    <row r="61" spans="1:10">
      <c r="A61">
        <v>58</v>
      </c>
      <c r="B61" s="74"/>
      <c r="C61" s="821" t="b">
        <f t="shared" si="0"/>
        <v>0</v>
      </c>
      <c r="D61" s="74" t="str">
        <f ca="1">Model!$ENO$77</f>
        <v>PRLJB-057</v>
      </c>
      <c r="E61" s="821" t="b">
        <f t="shared" ca="1" si="1"/>
        <v>1</v>
      </c>
      <c r="F61" s="74"/>
      <c r="G61" s="821" t="b">
        <f t="shared" si="2"/>
        <v>0</v>
      </c>
      <c r="H61" s="74"/>
      <c r="I61" s="821" t="b">
        <f t="shared" si="3"/>
        <v>0</v>
      </c>
      <c r="J61" s="157"/>
    </row>
    <row r="62" spans="1:10" ht="13.5" thickBot="1">
      <c r="A62">
        <v>59</v>
      </c>
      <c r="B62" s="822" t="str">
        <f ca="1">Model!$EQG$77</f>
        <v>PRLJB-058</v>
      </c>
      <c r="C62" s="823" t="b">
        <f t="shared" ca="1" si="0"/>
        <v>1</v>
      </c>
      <c r="D62" s="822"/>
      <c r="E62" s="823" t="b">
        <f t="shared" si="1"/>
        <v>0</v>
      </c>
      <c r="F62" s="822"/>
      <c r="G62" s="823" t="b">
        <f t="shared" si="2"/>
        <v>0</v>
      </c>
      <c r="H62" s="822"/>
      <c r="I62" s="823" t="b">
        <f t="shared" si="3"/>
        <v>0</v>
      </c>
      <c r="J62" s="157"/>
    </row>
    <row r="63" spans="1:10">
      <c r="A63" s="157"/>
      <c r="B63" s="157"/>
      <c r="C63" s="157"/>
      <c r="D63" s="157"/>
      <c r="E63" s="157"/>
      <c r="F63" s="157"/>
      <c r="G63" s="157"/>
      <c r="H63" s="157"/>
      <c r="I63" s="157"/>
      <c r="J63" s="157"/>
    </row>
  </sheetData>
  <mergeCells count="8">
    <mergeCell ref="H1:I1"/>
    <mergeCell ref="H2:I2"/>
    <mergeCell ref="B1:C1"/>
    <mergeCell ref="B2:C2"/>
    <mergeCell ref="D2:E2"/>
    <mergeCell ref="D1:E1"/>
    <mergeCell ref="F2:G2"/>
    <mergeCell ref="F1:G1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Arkusz9"/>
  <dimension ref="A1:F18"/>
  <sheetViews>
    <sheetView workbookViewId="0">
      <selection activeCell="F6" sqref="F6"/>
    </sheetView>
  </sheetViews>
  <sheetFormatPr defaultRowHeight="12.75"/>
  <cols>
    <col min="2" max="2" width="14.140625" customWidth="1"/>
    <col min="3" max="3" width="21.140625" customWidth="1"/>
    <col min="5" max="5" width="12.85546875" customWidth="1"/>
    <col min="6" max="6" width="11" customWidth="1"/>
  </cols>
  <sheetData>
    <row r="1" spans="1:6">
      <c r="A1" t="s">
        <v>433</v>
      </c>
    </row>
    <row r="2" spans="1:6" s="1266" customFormat="1">
      <c r="B2" s="7">
        <v>1</v>
      </c>
      <c r="C2" s="7">
        <v>2</v>
      </c>
      <c r="D2" s="7">
        <v>3</v>
      </c>
      <c r="E2" s="7">
        <v>4</v>
      </c>
      <c r="F2" s="7">
        <v>5</v>
      </c>
    </row>
    <row r="3" spans="1:6">
      <c r="B3" t="s">
        <v>428</v>
      </c>
      <c r="C3" t="s">
        <v>429</v>
      </c>
      <c r="D3" t="s">
        <v>430</v>
      </c>
      <c r="E3" t="s">
        <v>431</v>
      </c>
      <c r="F3" t="s">
        <v>432</v>
      </c>
    </row>
    <row r="4" spans="1:6">
      <c r="B4">
        <v>1</v>
      </c>
      <c r="C4" t="s">
        <v>440</v>
      </c>
      <c r="D4" t="s">
        <v>1171</v>
      </c>
      <c r="E4">
        <v>1500</v>
      </c>
      <c r="F4" t="str">
        <f>CONCATENATE($D$4,E4)</f>
        <v>PT100-1500</v>
      </c>
    </row>
    <row r="5" spans="1:6">
      <c r="B5">
        <v>2</v>
      </c>
      <c r="C5" t="s">
        <v>441</v>
      </c>
      <c r="E5">
        <v>2000</v>
      </c>
      <c r="F5" t="str">
        <f t="shared" ref="F5:F11" si="0">CONCATENATE($D$4,E5)</f>
        <v>PT100-2000</v>
      </c>
    </row>
    <row r="6" spans="1:6">
      <c r="B6">
        <v>3</v>
      </c>
      <c r="C6" t="s">
        <v>442</v>
      </c>
      <c r="E6">
        <v>2500</v>
      </c>
      <c r="F6" t="str">
        <f t="shared" si="0"/>
        <v>PT100-2500</v>
      </c>
    </row>
    <row r="7" spans="1:6">
      <c r="B7">
        <v>4</v>
      </c>
      <c r="C7" t="s">
        <v>443</v>
      </c>
      <c r="E7">
        <v>3000</v>
      </c>
      <c r="F7" t="str">
        <f t="shared" si="0"/>
        <v>PT100-3000</v>
      </c>
    </row>
    <row r="8" spans="1:6">
      <c r="B8">
        <v>4.1349999999999998</v>
      </c>
      <c r="C8" t="s">
        <v>444</v>
      </c>
      <c r="E8">
        <v>3000</v>
      </c>
      <c r="F8" t="str">
        <f t="shared" si="0"/>
        <v>PT100-3000</v>
      </c>
    </row>
    <row r="9" spans="1:6">
      <c r="B9">
        <v>0.7</v>
      </c>
      <c r="C9" s="1266" t="s">
        <v>1197</v>
      </c>
      <c r="E9">
        <v>1000</v>
      </c>
      <c r="F9" t="str">
        <f t="shared" si="0"/>
        <v>PT100-1000</v>
      </c>
    </row>
    <row r="10" spans="1:6">
      <c r="B10">
        <v>2.4660000000000002</v>
      </c>
      <c r="C10" t="s">
        <v>1198</v>
      </c>
      <c r="E10">
        <v>1740</v>
      </c>
      <c r="F10" t="str">
        <f t="shared" si="0"/>
        <v>PT100-1740</v>
      </c>
    </row>
    <row r="11" spans="1:6">
      <c r="B11">
        <v>3.266</v>
      </c>
      <c r="C11" s="1266" t="s">
        <v>1199</v>
      </c>
      <c r="E11">
        <v>2230</v>
      </c>
      <c r="F11" t="str">
        <f t="shared" si="0"/>
        <v>PT100-2230</v>
      </c>
    </row>
    <row r="18" spans="3:6">
      <c r="C18" t="s">
        <v>1170</v>
      </c>
      <c r="F18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419</TotalTime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17</vt:i4>
      </vt:variant>
      <vt:variant>
        <vt:lpstr>Nazwane zakresy</vt:lpstr>
      </vt:variant>
      <vt:variant>
        <vt:i4>4</vt:i4>
      </vt:variant>
    </vt:vector>
  </HeadingPairs>
  <TitlesOfParts>
    <vt:vector size="21" baseType="lpstr">
      <vt:lpstr>Model</vt:lpstr>
      <vt:lpstr>Inventory</vt:lpstr>
      <vt:lpstr>Sec-Sub</vt:lpstr>
      <vt:lpstr>Racks</vt:lpstr>
      <vt:lpstr>Dev</vt:lpstr>
      <vt:lpstr>Names</vt:lpstr>
      <vt:lpstr>Table</vt:lpstr>
      <vt:lpstr>TCS_C</vt:lpstr>
      <vt:lpstr>RF_C</vt:lpstr>
      <vt:lpstr>Gas_C</vt:lpstr>
      <vt:lpstr>Gas_Pipes</vt:lpstr>
      <vt:lpstr>CableTypes</vt:lpstr>
      <vt:lpstr>Questions</vt:lpstr>
      <vt:lpstr>Summary</vt:lpstr>
      <vt:lpstr>WEIPU</vt:lpstr>
      <vt:lpstr>JBox Types</vt:lpstr>
      <vt:lpstr>TE,EHnames</vt:lpstr>
      <vt:lpstr>Model!Obszar_wydruku</vt:lpstr>
      <vt:lpstr>'Sec-Sub'!Obszar_wydruku</vt:lpstr>
      <vt:lpstr>Table!Obszar_wydruku</vt:lpstr>
      <vt:lpstr>'Sec-Sub'!subsectionsESS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Michal</cp:lastModifiedBy>
  <cp:revision>26</cp:revision>
  <cp:lastPrinted>2017-10-19T11:30:27Z</cp:lastPrinted>
  <dcterms:created xsi:type="dcterms:W3CDTF">2017-07-12T14:04:51Z</dcterms:created>
  <dcterms:modified xsi:type="dcterms:W3CDTF">2019-09-04T17:57:26Z</dcterms:modified>
  <dc:language>pl-PL</dc:language>
</cp:coreProperties>
</file>